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drichvalue.xml" ContentType="application/vnd.ms-excel.rdrichvalue+xml"/>
  <Override PartName="/xl/richData/richValueRel.xml" ContentType="application/vnd.ms-excel.richvaluerel+xml"/>
  <Override PartName="/xl/richData/rdRichValueTypes.xml" ContentType="application/vnd.ms-excel.rdrichvaluetypes+xml"/>
  <Override PartName="/xl/richData/rdrichvaluestructure.xml" ContentType="application/vnd.ms-excel.rdrichvaluestruc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updated\updated new\"/>
    </mc:Choice>
  </mc:AlternateContent>
  <xr:revisionPtr revIDLastSave="0" documentId="13_ncr:1_{1CC2D84F-A401-40DC-886E-9D2F065FEB19}" xr6:coauthVersionLast="36" xr6:coauthVersionMax="47" xr10:uidLastSave="{00000000-0000-0000-0000-000000000000}"/>
  <bookViews>
    <workbookView xWindow="0" yWindow="0" windowWidth="14400" windowHeight="6350" tabRatio="877" activeTab="2" autoFilterDateGrouping="0" xr2:uid="{00000000-000D-0000-FFFF-FFFF00000000}"/>
  </bookViews>
  <sheets>
    <sheet name="Roherlöscheck_Quelldaten" sheetId="1" r:id="rId1"/>
    <sheet name="dashboard data" sheetId="14" r:id="rId2"/>
    <sheet name="Dashboard" sheetId="15" r:id="rId3"/>
    <sheet name="Verweis Faktor" sheetId="3" r:id="rId4"/>
    <sheet name="Verweis Vertreter" sheetId="4" r:id="rId5"/>
    <sheet name="Verweis Art-Gruppe" sheetId="10" r:id="rId6"/>
    <sheet name="Verweis Belegart" sheetId="11" r:id="rId7"/>
    <sheet name="Verweis Kd-Gruppe" sheetId="13" r:id="rId8"/>
    <sheet name="Test Roherlösberechnung" sheetId="5" r:id="rId9"/>
  </sheets>
  <definedNames>
    <definedName name="__xleta.IF" hidden="1" xlm="1">#NAME?</definedName>
    <definedName name="_xlnm._FilterDatabase" localSheetId="1" hidden="1">'dashboard data'!$AC$1:$AD$6</definedName>
    <definedName name="_xlnm._FilterDatabase" localSheetId="0" hidden="1">Roherlöscheck_Quelldaten!$A$2:$AM$6204</definedName>
    <definedName name="_xlnm._FilterDatabase" localSheetId="8" hidden="1">'Test Roherlösberechnung'!$A$2:$AF$12</definedName>
    <definedName name="_xlnm._FilterDatabase" localSheetId="5" hidden="1">'Verweis Art-Gruppe'!$A$1:$B$29</definedName>
    <definedName name="_xlnm._FilterDatabase" localSheetId="4" hidden="1">'Verweis Vertreter'!$A$1:$B$24</definedName>
    <definedName name="_xleta.VLOOKUP" hidden="1" xlm="1">#NAME?</definedName>
    <definedName name="Slicer_Art_Gruppe">#N/A</definedName>
    <definedName name="Slicer_Datum">#N/A</definedName>
    <definedName name="Slicer_Kundengruppe">#N/A</definedName>
    <definedName name="Slicer_Periode">#N/A</definedName>
    <definedName name="Slicer_Roherlös">#N/A</definedName>
    <definedName name="Slicer_Umsatzart">#N/A</definedName>
    <definedName name="Slicer_Vertreter_NEU">#N/A</definedName>
  </definedNames>
  <calcPr calcId="191029"/>
  <pivotCaches>
    <pivotCache cacheId="52"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Y3253" i="1"/>
  <c r="Y3254" i="1"/>
  <c r="Y3255" i="1"/>
  <c r="Y3256" i="1"/>
  <c r="Y3257" i="1"/>
  <c r="Y3258" i="1"/>
  <c r="Y3259"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Y3313" i="1"/>
  <c r="Y3314" i="1"/>
  <c r="Y3315" i="1"/>
  <c r="Y3316" i="1"/>
  <c r="Y3317" i="1"/>
  <c r="Y3318" i="1"/>
  <c r="Y3319" i="1"/>
  <c r="Y3320" i="1"/>
  <c r="Y3321" i="1"/>
  <c r="Y3322" i="1"/>
  <c r="Y3323" i="1"/>
  <c r="Y3324" i="1"/>
  <c r="Y3325" i="1"/>
  <c r="Y3326" i="1"/>
  <c r="Y3327" i="1"/>
  <c r="Y3328" i="1"/>
  <c r="Y3329" i="1"/>
  <c r="Y3330" i="1"/>
  <c r="Y3331" i="1"/>
  <c r="Y3332" i="1"/>
  <c r="Y3333" i="1"/>
  <c r="Y3334" i="1"/>
  <c r="Y3335" i="1"/>
  <c r="Y3336" i="1"/>
  <c r="Y3337" i="1"/>
  <c r="Y3338" i="1"/>
  <c r="Y3339" i="1"/>
  <c r="Y3340" i="1"/>
  <c r="Y3341" i="1"/>
  <c r="Y3342" i="1"/>
  <c r="Y3343" i="1"/>
  <c r="Y3344" i="1"/>
  <c r="Y3345" i="1"/>
  <c r="Y3346" i="1"/>
  <c r="Y3347" i="1"/>
  <c r="Y3348" i="1"/>
  <c r="Y3349" i="1"/>
  <c r="Y3350" i="1"/>
  <c r="Y3351" i="1"/>
  <c r="Y3352" i="1"/>
  <c r="Y3353" i="1"/>
  <c r="Y3354" i="1"/>
  <c r="Y3355" i="1"/>
  <c r="Y3356" i="1"/>
  <c r="Y3357" i="1"/>
  <c r="Y3358" i="1"/>
  <c r="Y3359" i="1"/>
  <c r="Y3360" i="1"/>
  <c r="Y3361" i="1"/>
  <c r="Y3362" i="1"/>
  <c r="Y3363" i="1"/>
  <c r="Y3364" i="1"/>
  <c r="Y3365" i="1"/>
  <c r="Y3366" i="1"/>
  <c r="Y3367" i="1"/>
  <c r="Y3368" i="1"/>
  <c r="Y3369" i="1"/>
  <c r="Y3370" i="1"/>
  <c r="Y3371" i="1"/>
  <c r="Y3372" i="1"/>
  <c r="Y3373" i="1"/>
  <c r="Y3374" i="1"/>
  <c r="Y3375" i="1"/>
  <c r="Y3376" i="1"/>
  <c r="Y3377" i="1"/>
  <c r="Y3378" i="1"/>
  <c r="Y3379" i="1"/>
  <c r="Y3380" i="1"/>
  <c r="Y3381" i="1"/>
  <c r="Y3382" i="1"/>
  <c r="Y3383" i="1"/>
  <c r="Y3384" i="1"/>
  <c r="Y3385" i="1"/>
  <c r="Y3386" i="1"/>
  <c r="Y3387" i="1"/>
  <c r="Y3388" i="1"/>
  <c r="Y3389" i="1"/>
  <c r="Y3390" i="1"/>
  <c r="Y3391" i="1"/>
  <c r="Y3392" i="1"/>
  <c r="Y3393" i="1"/>
  <c r="Y3394" i="1"/>
  <c r="Y3395" i="1"/>
  <c r="Y3396" i="1"/>
  <c r="Y3397" i="1"/>
  <c r="Y3398" i="1"/>
  <c r="Y3399" i="1"/>
  <c r="Y3400" i="1"/>
  <c r="Y3401" i="1"/>
  <c r="Y3402" i="1"/>
  <c r="Y3403" i="1"/>
  <c r="Y3404" i="1"/>
  <c r="Y3405" i="1"/>
  <c r="Y3406" i="1"/>
  <c r="Y3407" i="1"/>
  <c r="Y3408" i="1"/>
  <c r="Y3409" i="1"/>
  <c r="Y3410" i="1"/>
  <c r="Y3411" i="1"/>
  <c r="Y3412" i="1"/>
  <c r="Y3413" i="1"/>
  <c r="Y3414" i="1"/>
  <c r="Y3415" i="1"/>
  <c r="Y3416" i="1"/>
  <c r="Y3417" i="1"/>
  <c r="Y3418" i="1"/>
  <c r="Y3419" i="1"/>
  <c r="Y3420" i="1"/>
  <c r="Y3421" i="1"/>
  <c r="Y3422" i="1"/>
  <c r="Y3423" i="1"/>
  <c r="Y3424" i="1"/>
  <c r="Y3425" i="1"/>
  <c r="Y3426" i="1"/>
  <c r="Y3427" i="1"/>
  <c r="Y3428" i="1"/>
  <c r="Y3429" i="1"/>
  <c r="Y3430" i="1"/>
  <c r="Y3431" i="1"/>
  <c r="Y3432" i="1"/>
  <c r="Y3433" i="1"/>
  <c r="Y3434" i="1"/>
  <c r="Y3435" i="1"/>
  <c r="Y3436" i="1"/>
  <c r="Y3437" i="1"/>
  <c r="Y3438" i="1"/>
  <c r="Y3439" i="1"/>
  <c r="Y3440" i="1"/>
  <c r="Y3441" i="1"/>
  <c r="Y3442" i="1"/>
  <c r="Y3443" i="1"/>
  <c r="Y3444" i="1"/>
  <c r="Y3445" i="1"/>
  <c r="Y3446" i="1"/>
  <c r="Y3447" i="1"/>
  <c r="Y3448" i="1"/>
  <c r="Y3449" i="1"/>
  <c r="Y3450" i="1"/>
  <c r="Y3451" i="1"/>
  <c r="Y3452" i="1"/>
  <c r="Y3453" i="1"/>
  <c r="Y3454" i="1"/>
  <c r="Y3455" i="1"/>
  <c r="Y3456" i="1"/>
  <c r="Y3457" i="1"/>
  <c r="Y3458" i="1"/>
  <c r="Y3459" i="1"/>
  <c r="Y3460" i="1"/>
  <c r="Y3461" i="1"/>
  <c r="Y3462" i="1"/>
  <c r="Y3463" i="1"/>
  <c r="Y3464" i="1"/>
  <c r="Y3465" i="1"/>
  <c r="Y3466" i="1"/>
  <c r="Y3467" i="1"/>
  <c r="Y3468" i="1"/>
  <c r="Y3469" i="1"/>
  <c r="Y3470" i="1"/>
  <c r="Y3471" i="1"/>
  <c r="Y3472" i="1"/>
  <c r="Y3473" i="1"/>
  <c r="Y3474" i="1"/>
  <c r="Y3475" i="1"/>
  <c r="Y3476" i="1"/>
  <c r="Y3477" i="1"/>
  <c r="Y3478" i="1"/>
  <c r="Y3479" i="1"/>
  <c r="Y3480" i="1"/>
  <c r="Y3481" i="1"/>
  <c r="Y3482" i="1"/>
  <c r="Y3483" i="1"/>
  <c r="Y3484" i="1"/>
  <c r="Y3485" i="1"/>
  <c r="Y3486" i="1"/>
  <c r="Y3487" i="1"/>
  <c r="Y3488" i="1"/>
  <c r="Y3489" i="1"/>
  <c r="Y3490" i="1"/>
  <c r="Y3491" i="1"/>
  <c r="Y3492" i="1"/>
  <c r="Y3493" i="1"/>
  <c r="Y3494" i="1"/>
  <c r="Y3495" i="1"/>
  <c r="Y3496" i="1"/>
  <c r="Y3497" i="1"/>
  <c r="Y3498" i="1"/>
  <c r="Y3499" i="1"/>
  <c r="Y3500" i="1"/>
  <c r="Y3501" i="1"/>
  <c r="Y3502" i="1"/>
  <c r="Y3503" i="1"/>
  <c r="Y3504" i="1"/>
  <c r="Y3505" i="1"/>
  <c r="Y3506" i="1"/>
  <c r="Y3507" i="1"/>
  <c r="Y3508" i="1"/>
  <c r="Y3509" i="1"/>
  <c r="Y3510" i="1"/>
  <c r="Y3511" i="1"/>
  <c r="Y3512" i="1"/>
  <c r="Y3513" i="1"/>
  <c r="Y3514" i="1"/>
  <c r="Y3515" i="1"/>
  <c r="Y3516" i="1"/>
  <c r="Y3517" i="1"/>
  <c r="Y3518" i="1"/>
  <c r="Y3519" i="1"/>
  <c r="Y3520" i="1"/>
  <c r="Y3521" i="1"/>
  <c r="Y3522" i="1"/>
  <c r="Y3523" i="1"/>
  <c r="Y3524" i="1"/>
  <c r="Y3525" i="1"/>
  <c r="Y3526" i="1"/>
  <c r="Y3527" i="1"/>
  <c r="Y3528" i="1"/>
  <c r="Y3529" i="1"/>
  <c r="Y3530" i="1"/>
  <c r="Y3531" i="1"/>
  <c r="Y3532" i="1"/>
  <c r="Y3533" i="1"/>
  <c r="Y3534" i="1"/>
  <c r="Y3535" i="1"/>
  <c r="Y3536" i="1"/>
  <c r="Y3537" i="1"/>
  <c r="Y3538" i="1"/>
  <c r="Y3539" i="1"/>
  <c r="Y3540" i="1"/>
  <c r="Y3541" i="1"/>
  <c r="Y3542" i="1"/>
  <c r="Y3543" i="1"/>
  <c r="Y3544" i="1"/>
  <c r="Y3545" i="1"/>
  <c r="Y3546" i="1"/>
  <c r="Y3547" i="1"/>
  <c r="Y3548" i="1"/>
  <c r="Y3549" i="1"/>
  <c r="Y3550" i="1"/>
  <c r="Y3551" i="1"/>
  <c r="Y3552" i="1"/>
  <c r="Y3553" i="1"/>
  <c r="Y3554" i="1"/>
  <c r="Y3555" i="1"/>
  <c r="Y3556" i="1"/>
  <c r="Y3557" i="1"/>
  <c r="Y3558" i="1"/>
  <c r="Y3559" i="1"/>
  <c r="Y3560" i="1"/>
  <c r="Y3561" i="1"/>
  <c r="Y3562" i="1"/>
  <c r="Y3563" i="1"/>
  <c r="Y3564" i="1"/>
  <c r="Y3565" i="1"/>
  <c r="Y3566" i="1"/>
  <c r="Y3567" i="1"/>
  <c r="Y3568" i="1"/>
  <c r="Y3569" i="1"/>
  <c r="Y3570" i="1"/>
  <c r="Y3571" i="1"/>
  <c r="Y3572" i="1"/>
  <c r="Y3573" i="1"/>
  <c r="Y3574" i="1"/>
  <c r="Y3575" i="1"/>
  <c r="Y3576" i="1"/>
  <c r="Y3577" i="1"/>
  <c r="Y3578" i="1"/>
  <c r="Y3579" i="1"/>
  <c r="Y3580" i="1"/>
  <c r="Y3581" i="1"/>
  <c r="Y3582" i="1"/>
  <c r="Y3583" i="1"/>
  <c r="Y3584" i="1"/>
  <c r="Y3585" i="1"/>
  <c r="Y3586" i="1"/>
  <c r="Y3587" i="1"/>
  <c r="Y3588" i="1"/>
  <c r="Y3589" i="1"/>
  <c r="Y3590" i="1"/>
  <c r="Y3591" i="1"/>
  <c r="Y3592" i="1"/>
  <c r="Y3593" i="1"/>
  <c r="Y3594" i="1"/>
  <c r="Y3595" i="1"/>
  <c r="Y3596" i="1"/>
  <c r="Y3597" i="1"/>
  <c r="Y3598" i="1"/>
  <c r="Y3599" i="1"/>
  <c r="Y3600" i="1"/>
  <c r="Y3601" i="1"/>
  <c r="Y3602" i="1"/>
  <c r="Y3603" i="1"/>
  <c r="Y3604" i="1"/>
  <c r="Y3605" i="1"/>
  <c r="Y3606" i="1"/>
  <c r="Y3607" i="1"/>
  <c r="Y3608" i="1"/>
  <c r="Y3609" i="1"/>
  <c r="Y3610" i="1"/>
  <c r="Y3611" i="1"/>
  <c r="Y3612" i="1"/>
  <c r="Y3613" i="1"/>
  <c r="Y3614" i="1"/>
  <c r="Y3615" i="1"/>
  <c r="Y3616" i="1"/>
  <c r="Y3617" i="1"/>
  <c r="Y3618" i="1"/>
  <c r="Y3619" i="1"/>
  <c r="Y3620" i="1"/>
  <c r="Y3621" i="1"/>
  <c r="Y3622" i="1"/>
  <c r="Y3623" i="1"/>
  <c r="Y3624" i="1"/>
  <c r="Y3625" i="1"/>
  <c r="Y3626" i="1"/>
  <c r="Y3627" i="1"/>
  <c r="Y3628" i="1"/>
  <c r="Y3629" i="1"/>
  <c r="Y3630" i="1"/>
  <c r="Y3631" i="1"/>
  <c r="Y3632" i="1"/>
  <c r="Y3633" i="1"/>
  <c r="Y3634" i="1"/>
  <c r="Y3635" i="1"/>
  <c r="Y3636" i="1"/>
  <c r="Y3637" i="1"/>
  <c r="Y3638" i="1"/>
  <c r="Y3639" i="1"/>
  <c r="Y3640" i="1"/>
  <c r="Y3641" i="1"/>
  <c r="Y3642" i="1"/>
  <c r="Y3643" i="1"/>
  <c r="Y3644" i="1"/>
  <c r="Y3645" i="1"/>
  <c r="Y3646" i="1"/>
  <c r="Y3647" i="1"/>
  <c r="Y3648" i="1"/>
  <c r="Y3649" i="1"/>
  <c r="Y3650" i="1"/>
  <c r="Y3651" i="1"/>
  <c r="Y3652" i="1"/>
  <c r="Y3653" i="1"/>
  <c r="Y3654" i="1"/>
  <c r="Y3655" i="1"/>
  <c r="Y3656" i="1"/>
  <c r="Y3657" i="1"/>
  <c r="Y3658" i="1"/>
  <c r="Y3659" i="1"/>
  <c r="Y3660" i="1"/>
  <c r="Y3661" i="1"/>
  <c r="Y3662" i="1"/>
  <c r="Y3663" i="1"/>
  <c r="Y3664" i="1"/>
  <c r="Y3665" i="1"/>
  <c r="Y3666" i="1"/>
  <c r="Y3667" i="1"/>
  <c r="Y3668" i="1"/>
  <c r="Y3669" i="1"/>
  <c r="Y3670" i="1"/>
  <c r="Y3671" i="1"/>
  <c r="Y3672" i="1"/>
  <c r="Y3673" i="1"/>
  <c r="Y3674" i="1"/>
  <c r="Y3675" i="1"/>
  <c r="Y3676" i="1"/>
  <c r="Y3677" i="1"/>
  <c r="Y3678" i="1"/>
  <c r="Y3679" i="1"/>
  <c r="Y3680" i="1"/>
  <c r="Y3681" i="1"/>
  <c r="Y3682" i="1"/>
  <c r="Y3683" i="1"/>
  <c r="Y3684" i="1"/>
  <c r="Y3685" i="1"/>
  <c r="Y3686" i="1"/>
  <c r="Y3687" i="1"/>
  <c r="Y3688" i="1"/>
  <c r="Y3689" i="1"/>
  <c r="Y3690" i="1"/>
  <c r="Y3691" i="1"/>
  <c r="Y3692" i="1"/>
  <c r="Y3693" i="1"/>
  <c r="Y3694" i="1"/>
  <c r="Y3695" i="1"/>
  <c r="Y3696" i="1"/>
  <c r="Y3697" i="1"/>
  <c r="Y3698" i="1"/>
  <c r="Y3699" i="1"/>
  <c r="Y3700" i="1"/>
  <c r="Y3701" i="1"/>
  <c r="Y3702" i="1"/>
  <c r="Y3703" i="1"/>
  <c r="Y3704" i="1"/>
  <c r="Y3705" i="1"/>
  <c r="Y3706" i="1"/>
  <c r="Y3707" i="1"/>
  <c r="Y3708" i="1"/>
  <c r="Y3709" i="1"/>
  <c r="Y3710" i="1"/>
  <c r="Y3711" i="1"/>
  <c r="Y3712" i="1"/>
  <c r="Y3713" i="1"/>
  <c r="Y3714" i="1"/>
  <c r="Y3715" i="1"/>
  <c r="Y3716" i="1"/>
  <c r="Y3717" i="1"/>
  <c r="Y3718" i="1"/>
  <c r="Y3719" i="1"/>
  <c r="Y3720" i="1"/>
  <c r="Y3721" i="1"/>
  <c r="Y3722" i="1"/>
  <c r="Y3723" i="1"/>
  <c r="Y3724" i="1"/>
  <c r="Y3725" i="1"/>
  <c r="Y3726" i="1"/>
  <c r="Y3727" i="1"/>
  <c r="Y3728" i="1"/>
  <c r="Y3729" i="1"/>
  <c r="Y3730" i="1"/>
  <c r="Y3731" i="1"/>
  <c r="Y3732" i="1"/>
  <c r="Y3733" i="1"/>
  <c r="Y3734" i="1"/>
  <c r="Y3735" i="1"/>
  <c r="Y3736" i="1"/>
  <c r="Y3737" i="1"/>
  <c r="Y3738" i="1"/>
  <c r="Y3739" i="1"/>
  <c r="Y3740" i="1"/>
  <c r="Y3741" i="1"/>
  <c r="Y3742" i="1"/>
  <c r="Y3743" i="1"/>
  <c r="Y3744" i="1"/>
  <c r="Y3745" i="1"/>
  <c r="Y3746" i="1"/>
  <c r="Y3747" i="1"/>
  <c r="Y3748" i="1"/>
  <c r="Y3749" i="1"/>
  <c r="Y3750" i="1"/>
  <c r="Y3751" i="1"/>
  <c r="Y3752" i="1"/>
  <c r="Y3753" i="1"/>
  <c r="Y3754" i="1"/>
  <c r="Y3755" i="1"/>
  <c r="Y3756" i="1"/>
  <c r="Y3757" i="1"/>
  <c r="Y3758" i="1"/>
  <c r="Y3759" i="1"/>
  <c r="Y3760" i="1"/>
  <c r="Y3761" i="1"/>
  <c r="Y3762" i="1"/>
  <c r="Y3763" i="1"/>
  <c r="Y3764" i="1"/>
  <c r="Y3765" i="1"/>
  <c r="Y3766" i="1"/>
  <c r="Y3767" i="1"/>
  <c r="Y3768" i="1"/>
  <c r="Y3769" i="1"/>
  <c r="Y3770" i="1"/>
  <c r="Y3771" i="1"/>
  <c r="Y3772" i="1"/>
  <c r="Y3773" i="1"/>
  <c r="Y3774" i="1"/>
  <c r="Y3775" i="1"/>
  <c r="Y3776" i="1"/>
  <c r="Y3777" i="1"/>
  <c r="Y3778" i="1"/>
  <c r="Y3779" i="1"/>
  <c r="Y3780" i="1"/>
  <c r="Y3781" i="1"/>
  <c r="Y3782" i="1"/>
  <c r="Y3783" i="1"/>
  <c r="Y3784" i="1"/>
  <c r="Y3785" i="1"/>
  <c r="Y3786" i="1"/>
  <c r="Y3787" i="1"/>
  <c r="Y3788" i="1"/>
  <c r="Y3789" i="1"/>
  <c r="Y3790" i="1"/>
  <c r="Y3791" i="1"/>
  <c r="Y3792" i="1"/>
  <c r="Y3793" i="1"/>
  <c r="Y3794" i="1"/>
  <c r="Y3795" i="1"/>
  <c r="Y3796" i="1"/>
  <c r="Y3797" i="1"/>
  <c r="Y3798" i="1"/>
  <c r="Y3799" i="1"/>
  <c r="Y3800" i="1"/>
  <c r="Y3801" i="1"/>
  <c r="Y3802" i="1"/>
  <c r="Y3803" i="1"/>
  <c r="Y3804" i="1"/>
  <c r="Y3805" i="1"/>
  <c r="Y3806" i="1"/>
  <c r="Y3807" i="1"/>
  <c r="Y3808" i="1"/>
  <c r="Y3809" i="1"/>
  <c r="Y3810" i="1"/>
  <c r="Y3811" i="1"/>
  <c r="Y3812" i="1"/>
  <c r="Y3813" i="1"/>
  <c r="Y3814" i="1"/>
  <c r="Y3815" i="1"/>
  <c r="Y3816" i="1"/>
  <c r="Y3817" i="1"/>
  <c r="Y3818" i="1"/>
  <c r="Y3819" i="1"/>
  <c r="Y3820" i="1"/>
  <c r="Y3821" i="1"/>
  <c r="Y3822" i="1"/>
  <c r="Y3823" i="1"/>
  <c r="Y3824" i="1"/>
  <c r="Y3825" i="1"/>
  <c r="Y3826" i="1"/>
  <c r="Y3827" i="1"/>
  <c r="Y3828" i="1"/>
  <c r="Y3829" i="1"/>
  <c r="Y3830" i="1"/>
  <c r="Y3831" i="1"/>
  <c r="Y3832" i="1"/>
  <c r="Y3833" i="1"/>
  <c r="Y3834" i="1"/>
  <c r="Y3835" i="1"/>
  <c r="Y3836" i="1"/>
  <c r="Y3837" i="1"/>
  <c r="Y3838" i="1"/>
  <c r="Y3839" i="1"/>
  <c r="Y3840" i="1"/>
  <c r="Y3841" i="1"/>
  <c r="Y3842" i="1"/>
  <c r="Y3843" i="1"/>
  <c r="Y3844" i="1"/>
  <c r="Y3845" i="1"/>
  <c r="Y3846" i="1"/>
  <c r="Y3847" i="1"/>
  <c r="Y3848" i="1"/>
  <c r="Y3849" i="1"/>
  <c r="Y3850" i="1"/>
  <c r="Y3851" i="1"/>
  <c r="Y3852" i="1"/>
  <c r="Y3853" i="1"/>
  <c r="Y3854" i="1"/>
  <c r="Y3855" i="1"/>
  <c r="Y3856" i="1"/>
  <c r="Y3857" i="1"/>
  <c r="Y3858" i="1"/>
  <c r="Y3859" i="1"/>
  <c r="Y3860" i="1"/>
  <c r="Y3861" i="1"/>
  <c r="Y3862" i="1"/>
  <c r="Y3863" i="1"/>
  <c r="Y3864" i="1"/>
  <c r="Y3865" i="1"/>
  <c r="Y3866" i="1"/>
  <c r="Y3867" i="1"/>
  <c r="Y3868" i="1"/>
  <c r="Y3869" i="1"/>
  <c r="Y3870" i="1"/>
  <c r="Y3871" i="1"/>
  <c r="Y3872" i="1"/>
  <c r="Y3873" i="1"/>
  <c r="Y3874" i="1"/>
  <c r="Y3875" i="1"/>
  <c r="Y3876" i="1"/>
  <c r="Y3877" i="1"/>
  <c r="Y3878" i="1"/>
  <c r="Y3879" i="1"/>
  <c r="Y3880" i="1"/>
  <c r="Y3881" i="1"/>
  <c r="Y3882" i="1"/>
  <c r="Y3883" i="1"/>
  <c r="Y3884" i="1"/>
  <c r="Y3885" i="1"/>
  <c r="Y3886" i="1"/>
  <c r="Y3887" i="1"/>
  <c r="Y3888" i="1"/>
  <c r="Y3889" i="1"/>
  <c r="Y3890" i="1"/>
  <c r="Y3891" i="1"/>
  <c r="Y3892" i="1"/>
  <c r="Y3893" i="1"/>
  <c r="Y3894" i="1"/>
  <c r="Y3895" i="1"/>
  <c r="Y3896" i="1"/>
  <c r="Y3897" i="1"/>
  <c r="Y3898" i="1"/>
  <c r="Y3899" i="1"/>
  <c r="Y3900" i="1"/>
  <c r="Y3901" i="1"/>
  <c r="Y3902" i="1"/>
  <c r="Y3903" i="1"/>
  <c r="Y3904" i="1"/>
  <c r="Y3905" i="1"/>
  <c r="Y3906" i="1"/>
  <c r="Y3907" i="1"/>
  <c r="Y3908" i="1"/>
  <c r="Y3909" i="1"/>
  <c r="Y3910" i="1"/>
  <c r="Y3911" i="1"/>
  <c r="Y3912" i="1"/>
  <c r="Y3913" i="1"/>
  <c r="Y3914" i="1"/>
  <c r="Y3915" i="1"/>
  <c r="Y3916" i="1"/>
  <c r="Y3917" i="1"/>
  <c r="Y3918" i="1"/>
  <c r="Y3919" i="1"/>
  <c r="Y3920" i="1"/>
  <c r="Y3921" i="1"/>
  <c r="Y3922" i="1"/>
  <c r="Y3923" i="1"/>
  <c r="Y3924" i="1"/>
  <c r="Y3925" i="1"/>
  <c r="Y3926" i="1"/>
  <c r="Y3927" i="1"/>
  <c r="Y3928" i="1"/>
  <c r="Y3929" i="1"/>
  <c r="Y3930" i="1"/>
  <c r="Y3931" i="1"/>
  <c r="Y3932" i="1"/>
  <c r="Y3933" i="1"/>
  <c r="Y3934" i="1"/>
  <c r="Y3935" i="1"/>
  <c r="Y3936" i="1"/>
  <c r="Y3937" i="1"/>
  <c r="Y3938" i="1"/>
  <c r="Y3939" i="1"/>
  <c r="Y3940" i="1"/>
  <c r="Y3941" i="1"/>
  <c r="Y3942" i="1"/>
  <c r="Y3943" i="1"/>
  <c r="Y3944" i="1"/>
  <c r="Y3945" i="1"/>
  <c r="Y3946" i="1"/>
  <c r="Y3947" i="1"/>
  <c r="Y3948" i="1"/>
  <c r="Y3949" i="1"/>
  <c r="Y3950" i="1"/>
  <c r="Y3951" i="1"/>
  <c r="Y3952" i="1"/>
  <c r="Y3953" i="1"/>
  <c r="Y3954" i="1"/>
  <c r="Y3955" i="1"/>
  <c r="Y3956" i="1"/>
  <c r="Y3957" i="1"/>
  <c r="Y3958" i="1"/>
  <c r="Y3959" i="1"/>
  <c r="Y3960" i="1"/>
  <c r="Y3961" i="1"/>
  <c r="Y3962" i="1"/>
  <c r="Y3963" i="1"/>
  <c r="Y3964" i="1"/>
  <c r="Y3965" i="1"/>
  <c r="Y3966" i="1"/>
  <c r="Y3967" i="1"/>
  <c r="Y3968" i="1"/>
  <c r="Y3969" i="1"/>
  <c r="Y3970" i="1"/>
  <c r="Y3971" i="1"/>
  <c r="Y3972" i="1"/>
  <c r="Y3973" i="1"/>
  <c r="Y3974" i="1"/>
  <c r="Y3975" i="1"/>
  <c r="Y3976" i="1"/>
  <c r="Y3977" i="1"/>
  <c r="Y3978" i="1"/>
  <c r="Y3979" i="1"/>
  <c r="Y3980" i="1"/>
  <c r="Y3981" i="1"/>
  <c r="Y3982" i="1"/>
  <c r="Y3983" i="1"/>
  <c r="Y3984" i="1"/>
  <c r="Y3985" i="1"/>
  <c r="Y3986" i="1"/>
  <c r="Y3987" i="1"/>
  <c r="Y3988" i="1"/>
  <c r="Y3989" i="1"/>
  <c r="Y3990" i="1"/>
  <c r="Y3991" i="1"/>
  <c r="Y3992" i="1"/>
  <c r="Y3993" i="1"/>
  <c r="Y3994" i="1"/>
  <c r="Y3995" i="1"/>
  <c r="Y3996" i="1"/>
  <c r="Y3997" i="1"/>
  <c r="Y3998" i="1"/>
  <c r="Y3999" i="1"/>
  <c r="Y4000" i="1"/>
  <c r="Y4001" i="1"/>
  <c r="Y4002" i="1"/>
  <c r="Y4003" i="1"/>
  <c r="Y4004" i="1"/>
  <c r="Y4005" i="1"/>
  <c r="Y4006" i="1"/>
  <c r="Y4007" i="1"/>
  <c r="Y4008" i="1"/>
  <c r="Y4009" i="1"/>
  <c r="Y4010" i="1"/>
  <c r="Y4011" i="1"/>
  <c r="Y4012" i="1"/>
  <c r="Y4013" i="1"/>
  <c r="Y4014" i="1"/>
  <c r="Y4015" i="1"/>
  <c r="Y4016" i="1"/>
  <c r="Y4017" i="1"/>
  <c r="Y4018" i="1"/>
  <c r="Y4019" i="1"/>
  <c r="Y4020" i="1"/>
  <c r="Y4021" i="1"/>
  <c r="Y4022" i="1"/>
  <c r="Y4023" i="1"/>
  <c r="Y4024" i="1"/>
  <c r="Y4025" i="1"/>
  <c r="Y4026" i="1"/>
  <c r="Y4027" i="1"/>
  <c r="Y4028" i="1"/>
  <c r="Y4029" i="1"/>
  <c r="Y4030" i="1"/>
  <c r="Y4031" i="1"/>
  <c r="Y4032" i="1"/>
  <c r="Y4033" i="1"/>
  <c r="Y4034" i="1"/>
  <c r="Y4035" i="1"/>
  <c r="Y4036" i="1"/>
  <c r="Y4037" i="1"/>
  <c r="Y4038" i="1"/>
  <c r="Y4039" i="1"/>
  <c r="Y4040" i="1"/>
  <c r="Y4041" i="1"/>
  <c r="Y4042" i="1"/>
  <c r="Y4043" i="1"/>
  <c r="Y4044" i="1"/>
  <c r="Y4045" i="1"/>
  <c r="Y4046" i="1"/>
  <c r="Y4047" i="1"/>
  <c r="Y4048" i="1"/>
  <c r="Y4049" i="1"/>
  <c r="Y4050" i="1"/>
  <c r="Y4051" i="1"/>
  <c r="Y4052" i="1"/>
  <c r="Y4053" i="1"/>
  <c r="Y4054" i="1"/>
  <c r="Y4055" i="1"/>
  <c r="Y4056" i="1"/>
  <c r="Y4057" i="1"/>
  <c r="Y4058" i="1"/>
  <c r="Y4059" i="1"/>
  <c r="Y4060" i="1"/>
  <c r="Y4061" i="1"/>
  <c r="Y4062" i="1"/>
  <c r="Y4063" i="1"/>
  <c r="Y4064" i="1"/>
  <c r="Y4065" i="1"/>
  <c r="Y4066" i="1"/>
  <c r="Y4067" i="1"/>
  <c r="Y4068" i="1"/>
  <c r="Y4069" i="1"/>
  <c r="Y4070" i="1"/>
  <c r="Y4071" i="1"/>
  <c r="Y4072" i="1"/>
  <c r="Y4073" i="1"/>
  <c r="Y4074" i="1"/>
  <c r="Y4075" i="1"/>
  <c r="Y4076" i="1"/>
  <c r="Y4077" i="1"/>
  <c r="Y4078" i="1"/>
  <c r="Y4079" i="1"/>
  <c r="Y4080" i="1"/>
  <c r="Y4081" i="1"/>
  <c r="Y4082" i="1"/>
  <c r="Y4083" i="1"/>
  <c r="Y4084" i="1"/>
  <c r="Y4085" i="1"/>
  <c r="Y4086" i="1"/>
  <c r="Y4087" i="1"/>
  <c r="Y4088" i="1"/>
  <c r="Y4089" i="1"/>
  <c r="Y4090" i="1"/>
  <c r="Y4091" i="1"/>
  <c r="Y4092" i="1"/>
  <c r="Y4093" i="1"/>
  <c r="Y4094" i="1"/>
  <c r="Y4095" i="1"/>
  <c r="Y4096" i="1"/>
  <c r="Y4097" i="1"/>
  <c r="Y4098" i="1"/>
  <c r="Y4099" i="1"/>
  <c r="Y4100" i="1"/>
  <c r="Y4101" i="1"/>
  <c r="Y4102" i="1"/>
  <c r="Y4103" i="1"/>
  <c r="Y4104" i="1"/>
  <c r="Y4105" i="1"/>
  <c r="Y4106" i="1"/>
  <c r="Y4107" i="1"/>
  <c r="Y4108" i="1"/>
  <c r="Y4109" i="1"/>
  <c r="Y4110" i="1"/>
  <c r="Y4111" i="1"/>
  <c r="Y4112" i="1"/>
  <c r="Y4113" i="1"/>
  <c r="Y4114" i="1"/>
  <c r="Y4115" i="1"/>
  <c r="Y4116" i="1"/>
  <c r="Y4117" i="1"/>
  <c r="Y4118" i="1"/>
  <c r="Y4119" i="1"/>
  <c r="Y4120" i="1"/>
  <c r="Y4121" i="1"/>
  <c r="Y4122" i="1"/>
  <c r="Y4123" i="1"/>
  <c r="Y4124" i="1"/>
  <c r="Y4125" i="1"/>
  <c r="Y4126" i="1"/>
  <c r="Y4127" i="1"/>
  <c r="Y4128" i="1"/>
  <c r="Y4129" i="1"/>
  <c r="Y4130" i="1"/>
  <c r="Y4131" i="1"/>
  <c r="Y4132" i="1"/>
  <c r="Y4133" i="1"/>
  <c r="Y4134" i="1"/>
  <c r="Y4135" i="1"/>
  <c r="Y4136" i="1"/>
  <c r="Y4137" i="1"/>
  <c r="Y4138" i="1"/>
  <c r="Y4139" i="1"/>
  <c r="Y4140" i="1"/>
  <c r="Y4141" i="1"/>
  <c r="Y4142" i="1"/>
  <c r="Y4143" i="1"/>
  <c r="Y4144" i="1"/>
  <c r="Y4145" i="1"/>
  <c r="Y4146" i="1"/>
  <c r="Y4147" i="1"/>
  <c r="Y4148" i="1"/>
  <c r="Y4149" i="1"/>
  <c r="Y4150" i="1"/>
  <c r="Y4151" i="1"/>
  <c r="Y4152" i="1"/>
  <c r="Y4153" i="1"/>
  <c r="Y4154" i="1"/>
  <c r="Y4155" i="1"/>
  <c r="Y4156" i="1"/>
  <c r="Y4157" i="1"/>
  <c r="Y4158" i="1"/>
  <c r="Y4159" i="1"/>
  <c r="Y4160" i="1"/>
  <c r="Y4161" i="1"/>
  <c r="Y4162" i="1"/>
  <c r="Y4163" i="1"/>
  <c r="Y4164" i="1"/>
  <c r="Y4165" i="1"/>
  <c r="Y4166" i="1"/>
  <c r="Y4167" i="1"/>
  <c r="Y4168" i="1"/>
  <c r="Y4169" i="1"/>
  <c r="Y4170" i="1"/>
  <c r="Y4171" i="1"/>
  <c r="Y4172" i="1"/>
  <c r="Y4173" i="1"/>
  <c r="Y4174" i="1"/>
  <c r="Y4175" i="1"/>
  <c r="Y4176" i="1"/>
  <c r="Y4177" i="1"/>
  <c r="Y4178" i="1"/>
  <c r="Y4179" i="1"/>
  <c r="Y4180" i="1"/>
  <c r="Y4181" i="1"/>
  <c r="Y4182" i="1"/>
  <c r="Y4183" i="1"/>
  <c r="Y4184" i="1"/>
  <c r="Y4185" i="1"/>
  <c r="Y4186" i="1"/>
  <c r="Y4187" i="1"/>
  <c r="Y4188" i="1"/>
  <c r="Y4189" i="1"/>
  <c r="Y4190" i="1"/>
  <c r="Y4191" i="1"/>
  <c r="Y4192" i="1"/>
  <c r="Y4193" i="1"/>
  <c r="Y4194" i="1"/>
  <c r="Y4195" i="1"/>
  <c r="Y4196" i="1"/>
  <c r="Y4197" i="1"/>
  <c r="Y4198" i="1"/>
  <c r="Y4199" i="1"/>
  <c r="Y4200" i="1"/>
  <c r="Y4201" i="1"/>
  <c r="Y4202" i="1"/>
  <c r="Y4203" i="1"/>
  <c r="Y4204" i="1"/>
  <c r="Y4205" i="1"/>
  <c r="Y4206" i="1"/>
  <c r="Y4207" i="1"/>
  <c r="Y4208" i="1"/>
  <c r="Y4209" i="1"/>
  <c r="Y4210" i="1"/>
  <c r="Y4211" i="1"/>
  <c r="Y4212" i="1"/>
  <c r="Y4213" i="1"/>
  <c r="Y4214" i="1"/>
  <c r="Y4215" i="1"/>
  <c r="Y4216" i="1"/>
  <c r="Y4217" i="1"/>
  <c r="Y4218" i="1"/>
  <c r="Y4219" i="1"/>
  <c r="Y4220" i="1"/>
  <c r="Y4221" i="1"/>
  <c r="Y4222" i="1"/>
  <c r="Y4223" i="1"/>
  <c r="Y4224" i="1"/>
  <c r="Y4225" i="1"/>
  <c r="Y4226" i="1"/>
  <c r="Y4227" i="1"/>
  <c r="Y4228" i="1"/>
  <c r="Y4229" i="1"/>
  <c r="Y4230" i="1"/>
  <c r="Y4231" i="1"/>
  <c r="Y4232" i="1"/>
  <c r="Y4233" i="1"/>
  <c r="Y4234" i="1"/>
  <c r="Y4235" i="1"/>
  <c r="Y4236" i="1"/>
  <c r="Y4237" i="1"/>
  <c r="Y4238" i="1"/>
  <c r="Y4239" i="1"/>
  <c r="Y4240" i="1"/>
  <c r="Y4241" i="1"/>
  <c r="Y4242" i="1"/>
  <c r="Y4243" i="1"/>
  <c r="Y4244" i="1"/>
  <c r="Y4245" i="1"/>
  <c r="Y4246" i="1"/>
  <c r="Y4247" i="1"/>
  <c r="Y4248" i="1"/>
  <c r="Y4249" i="1"/>
  <c r="Y4250" i="1"/>
  <c r="Y4251" i="1"/>
  <c r="Y4252" i="1"/>
  <c r="Y4253" i="1"/>
  <c r="Y4254" i="1"/>
  <c r="Y4255" i="1"/>
  <c r="Y4256" i="1"/>
  <c r="Y4257" i="1"/>
  <c r="Y4258" i="1"/>
  <c r="Y4259" i="1"/>
  <c r="Y4260" i="1"/>
  <c r="Y4261" i="1"/>
  <c r="Y4262" i="1"/>
  <c r="Y4263" i="1"/>
  <c r="Y4264" i="1"/>
  <c r="Y4265" i="1"/>
  <c r="Y4266" i="1"/>
  <c r="Y4267" i="1"/>
  <c r="Y4268" i="1"/>
  <c r="Y4269" i="1"/>
  <c r="Y4270" i="1"/>
  <c r="Y4271" i="1"/>
  <c r="Y4272" i="1"/>
  <c r="Y4273" i="1"/>
  <c r="Y4274" i="1"/>
  <c r="Y4275" i="1"/>
  <c r="Y4276" i="1"/>
  <c r="Y4277" i="1"/>
  <c r="Y4278" i="1"/>
  <c r="Y4279" i="1"/>
  <c r="Y4280" i="1"/>
  <c r="Y4281" i="1"/>
  <c r="Y4282" i="1"/>
  <c r="Y4283" i="1"/>
  <c r="Y4284" i="1"/>
  <c r="Y4285" i="1"/>
  <c r="Y4286" i="1"/>
  <c r="Y4287" i="1"/>
  <c r="Y4288" i="1"/>
  <c r="Y4289" i="1"/>
  <c r="Y4290" i="1"/>
  <c r="Y4291" i="1"/>
  <c r="Y4292" i="1"/>
  <c r="Y4293" i="1"/>
  <c r="Y4294" i="1"/>
  <c r="Y4295" i="1"/>
  <c r="Y4296" i="1"/>
  <c r="Y4297" i="1"/>
  <c r="Y4298" i="1"/>
  <c r="Y4299" i="1"/>
  <c r="Y4300" i="1"/>
  <c r="Y4301" i="1"/>
  <c r="Y4302" i="1"/>
  <c r="Y4303" i="1"/>
  <c r="Y4304" i="1"/>
  <c r="Y4305" i="1"/>
  <c r="Y4306" i="1"/>
  <c r="Y4307" i="1"/>
  <c r="Y4308" i="1"/>
  <c r="Y4309" i="1"/>
  <c r="Y4310" i="1"/>
  <c r="Y4311" i="1"/>
  <c r="Y4312" i="1"/>
  <c r="Y4313" i="1"/>
  <c r="Y4314" i="1"/>
  <c r="Y4315" i="1"/>
  <c r="Y4316" i="1"/>
  <c r="Y4317" i="1"/>
  <c r="Y4318" i="1"/>
  <c r="Y4319" i="1"/>
  <c r="Y4320" i="1"/>
  <c r="Y4321" i="1"/>
  <c r="Y4322" i="1"/>
  <c r="Y4323" i="1"/>
  <c r="Y4324" i="1"/>
  <c r="Y4325" i="1"/>
  <c r="Y4326" i="1"/>
  <c r="Y4327" i="1"/>
  <c r="Y4328" i="1"/>
  <c r="Y4329" i="1"/>
  <c r="Y4330" i="1"/>
  <c r="Y4331" i="1"/>
  <c r="Y4332" i="1"/>
  <c r="Y4333" i="1"/>
  <c r="Y4334" i="1"/>
  <c r="Y4335" i="1"/>
  <c r="Y4336" i="1"/>
  <c r="Y4337" i="1"/>
  <c r="Y4338" i="1"/>
  <c r="Y4339" i="1"/>
  <c r="Y4340" i="1"/>
  <c r="Y4341" i="1"/>
  <c r="Y4342" i="1"/>
  <c r="Y4343" i="1"/>
  <c r="Y4344" i="1"/>
  <c r="Y4345" i="1"/>
  <c r="Y4346" i="1"/>
  <c r="Y4347" i="1"/>
  <c r="Y4348" i="1"/>
  <c r="Y4349" i="1"/>
  <c r="Y4350" i="1"/>
  <c r="Y4351" i="1"/>
  <c r="Y4352" i="1"/>
  <c r="Y4353" i="1"/>
  <c r="Y4354" i="1"/>
  <c r="Y4355" i="1"/>
  <c r="Y4356" i="1"/>
  <c r="Y4357" i="1"/>
  <c r="Y4358" i="1"/>
  <c r="Y4359" i="1"/>
  <c r="Y4360" i="1"/>
  <c r="Y4361" i="1"/>
  <c r="Y4362" i="1"/>
  <c r="Y4363" i="1"/>
  <c r="Y4364" i="1"/>
  <c r="Y4365" i="1"/>
  <c r="Y4366" i="1"/>
  <c r="Y4367" i="1"/>
  <c r="Y4368" i="1"/>
  <c r="Y4369" i="1"/>
  <c r="Y4370" i="1"/>
  <c r="Y4371" i="1"/>
  <c r="Y4372" i="1"/>
  <c r="Y4373" i="1"/>
  <c r="Y4374" i="1"/>
  <c r="Y4375" i="1"/>
  <c r="Y4376" i="1"/>
  <c r="Y4377" i="1"/>
  <c r="Y4378" i="1"/>
  <c r="Y4379" i="1"/>
  <c r="Y4380" i="1"/>
  <c r="Y4381" i="1"/>
  <c r="Y4382" i="1"/>
  <c r="Y4383" i="1"/>
  <c r="Y4384" i="1"/>
  <c r="Y4385" i="1"/>
  <c r="Y4386" i="1"/>
  <c r="Y4387" i="1"/>
  <c r="Y4388" i="1"/>
  <c r="Y4389" i="1"/>
  <c r="Y4390" i="1"/>
  <c r="Y4391" i="1"/>
  <c r="Y4392" i="1"/>
  <c r="Y4393" i="1"/>
  <c r="Y4394" i="1"/>
  <c r="Y4395" i="1"/>
  <c r="Y4396" i="1"/>
  <c r="Y4397" i="1"/>
  <c r="Y4398" i="1"/>
  <c r="Y4399" i="1"/>
  <c r="Y4400" i="1"/>
  <c r="Y4401" i="1"/>
  <c r="Y4402" i="1"/>
  <c r="Y4403" i="1"/>
  <c r="Y4404" i="1"/>
  <c r="Y4405" i="1"/>
  <c r="Y4406" i="1"/>
  <c r="Y4407" i="1"/>
  <c r="Y4408" i="1"/>
  <c r="Y4409" i="1"/>
  <c r="Y4410" i="1"/>
  <c r="Y4411" i="1"/>
  <c r="Y4412" i="1"/>
  <c r="Y4413" i="1"/>
  <c r="Y4414" i="1"/>
  <c r="Y4415" i="1"/>
  <c r="Y4416" i="1"/>
  <c r="Y4417" i="1"/>
  <c r="Y4418" i="1"/>
  <c r="Y4419" i="1"/>
  <c r="Y4420" i="1"/>
  <c r="Y4421" i="1"/>
  <c r="Y4422" i="1"/>
  <c r="Y4423" i="1"/>
  <c r="Y4424" i="1"/>
  <c r="Y4425" i="1"/>
  <c r="Y4426" i="1"/>
  <c r="Y4427" i="1"/>
  <c r="Y4428" i="1"/>
  <c r="Y4429" i="1"/>
  <c r="Y4430" i="1"/>
  <c r="Y4431" i="1"/>
  <c r="Y4432" i="1"/>
  <c r="Y4433" i="1"/>
  <c r="Y4434" i="1"/>
  <c r="Y4435" i="1"/>
  <c r="Y4436" i="1"/>
  <c r="Y4437" i="1"/>
  <c r="Y4438" i="1"/>
  <c r="Y4439" i="1"/>
  <c r="Y4440" i="1"/>
  <c r="Y4441" i="1"/>
  <c r="Y4442" i="1"/>
  <c r="Y4443" i="1"/>
  <c r="Y4444" i="1"/>
  <c r="Y4445" i="1"/>
  <c r="Y4446" i="1"/>
  <c r="Y4447" i="1"/>
  <c r="Y4448" i="1"/>
  <c r="Y4449" i="1"/>
  <c r="Y4450" i="1"/>
  <c r="Y4451" i="1"/>
  <c r="Y4452" i="1"/>
  <c r="Y4453" i="1"/>
  <c r="Y4454" i="1"/>
  <c r="Y4455" i="1"/>
  <c r="Y4456" i="1"/>
  <c r="Y4457" i="1"/>
  <c r="Y4458" i="1"/>
  <c r="Y4459" i="1"/>
  <c r="Y4460" i="1"/>
  <c r="Y4461" i="1"/>
  <c r="Y4462" i="1"/>
  <c r="Y4463" i="1"/>
  <c r="Y4464" i="1"/>
  <c r="Y4465" i="1"/>
  <c r="Y4466" i="1"/>
  <c r="Y4467" i="1"/>
  <c r="Y4468" i="1"/>
  <c r="Y4469" i="1"/>
  <c r="Y4470" i="1"/>
  <c r="Y4471" i="1"/>
  <c r="Y4472" i="1"/>
  <c r="Y4473" i="1"/>
  <c r="Y4474" i="1"/>
  <c r="Y4475" i="1"/>
  <c r="Y4476" i="1"/>
  <c r="Y4477" i="1"/>
  <c r="Y4478" i="1"/>
  <c r="Y4479" i="1"/>
  <c r="Y4480" i="1"/>
  <c r="Y4481" i="1"/>
  <c r="Y4482" i="1"/>
  <c r="Y4483" i="1"/>
  <c r="Y4484" i="1"/>
  <c r="Y4485" i="1"/>
  <c r="Y4486" i="1"/>
  <c r="Y4487" i="1"/>
  <c r="Y4488" i="1"/>
  <c r="Y4489" i="1"/>
  <c r="Y4490" i="1"/>
  <c r="Y4491" i="1"/>
  <c r="Y4492" i="1"/>
  <c r="Y4493" i="1"/>
  <c r="Y4494" i="1"/>
  <c r="Y4495" i="1"/>
  <c r="Y4496" i="1"/>
  <c r="Y4497" i="1"/>
  <c r="Y4498" i="1"/>
  <c r="Y4499" i="1"/>
  <c r="Y4500" i="1"/>
  <c r="Y4501" i="1"/>
  <c r="Y4502" i="1"/>
  <c r="Y4503" i="1"/>
  <c r="Y4504" i="1"/>
  <c r="Y4505" i="1"/>
  <c r="Y4506" i="1"/>
  <c r="Y4507" i="1"/>
  <c r="Y4508" i="1"/>
  <c r="Y4509" i="1"/>
  <c r="Y4510" i="1"/>
  <c r="Y4511" i="1"/>
  <c r="Y4512" i="1"/>
  <c r="Y4513" i="1"/>
  <c r="Y4514" i="1"/>
  <c r="Y4515" i="1"/>
  <c r="Y4516" i="1"/>
  <c r="Y4517" i="1"/>
  <c r="Y4518" i="1"/>
  <c r="Y4519" i="1"/>
  <c r="Y4520" i="1"/>
  <c r="Y4521" i="1"/>
  <c r="Y4522" i="1"/>
  <c r="Y4523" i="1"/>
  <c r="Y4524" i="1"/>
  <c r="Y4525" i="1"/>
  <c r="Y4526" i="1"/>
  <c r="Y4527" i="1"/>
  <c r="Y4528" i="1"/>
  <c r="Y4529" i="1"/>
  <c r="Y4530" i="1"/>
  <c r="Y4531" i="1"/>
  <c r="Y4532" i="1"/>
  <c r="Y4533" i="1"/>
  <c r="Y4534" i="1"/>
  <c r="Y4535" i="1"/>
  <c r="Y4536" i="1"/>
  <c r="Y4537" i="1"/>
  <c r="Y4538" i="1"/>
  <c r="Y4539" i="1"/>
  <c r="Y4540" i="1"/>
  <c r="Y4541" i="1"/>
  <c r="Y4542" i="1"/>
  <c r="Y4543" i="1"/>
  <c r="Y4544" i="1"/>
  <c r="Y4545" i="1"/>
  <c r="Y4546" i="1"/>
  <c r="Y4547" i="1"/>
  <c r="Y4548" i="1"/>
  <c r="Y4549" i="1"/>
  <c r="Y4550" i="1"/>
  <c r="Y4551" i="1"/>
  <c r="Y4552" i="1"/>
  <c r="Y4553" i="1"/>
  <c r="Y4554" i="1"/>
  <c r="Y4555" i="1"/>
  <c r="Y4556" i="1"/>
  <c r="Y4557" i="1"/>
  <c r="Y4558" i="1"/>
  <c r="Y4559" i="1"/>
  <c r="Y4560" i="1"/>
  <c r="Y4561" i="1"/>
  <c r="Y4562" i="1"/>
  <c r="Y4563" i="1"/>
  <c r="Y4564" i="1"/>
  <c r="Y4565" i="1"/>
  <c r="Y4566" i="1"/>
  <c r="Y4567" i="1"/>
  <c r="Y4568" i="1"/>
  <c r="Y4569" i="1"/>
  <c r="Y4570" i="1"/>
  <c r="Y4571" i="1"/>
  <c r="Y4572" i="1"/>
  <c r="Y4573" i="1"/>
  <c r="Y4574" i="1"/>
  <c r="Y4575" i="1"/>
  <c r="Y4576" i="1"/>
  <c r="Y4577" i="1"/>
  <c r="Y4578" i="1"/>
  <c r="Y4579" i="1"/>
  <c r="Y4580" i="1"/>
  <c r="Y4581" i="1"/>
  <c r="Y4582" i="1"/>
  <c r="Y4583" i="1"/>
  <c r="Y4584" i="1"/>
  <c r="Y4585" i="1"/>
  <c r="Y4586" i="1"/>
  <c r="Y4587" i="1"/>
  <c r="Y4588" i="1"/>
  <c r="Y4589" i="1"/>
  <c r="Y4590" i="1"/>
  <c r="Y4591" i="1"/>
  <c r="Y4592" i="1"/>
  <c r="Y4593" i="1"/>
  <c r="Y4594" i="1"/>
  <c r="Y4595" i="1"/>
  <c r="Y4596" i="1"/>
  <c r="Y4597" i="1"/>
  <c r="Y4598" i="1"/>
  <c r="Y4599" i="1"/>
  <c r="Y4600" i="1"/>
  <c r="Y4601" i="1"/>
  <c r="Y4602" i="1"/>
  <c r="Y4603" i="1"/>
  <c r="Y4604" i="1"/>
  <c r="Y4605" i="1"/>
  <c r="Y4606" i="1"/>
  <c r="Y4607" i="1"/>
  <c r="Y4608" i="1"/>
  <c r="Y4609" i="1"/>
  <c r="Y4610" i="1"/>
  <c r="Y4611" i="1"/>
  <c r="Y4612" i="1"/>
  <c r="Y4613" i="1"/>
  <c r="Y4614" i="1"/>
  <c r="Y4615" i="1"/>
  <c r="Y4616" i="1"/>
  <c r="Y4617" i="1"/>
  <c r="Y4618" i="1"/>
  <c r="Y4619" i="1"/>
  <c r="Y4620" i="1"/>
  <c r="Y4621" i="1"/>
  <c r="Y4622" i="1"/>
  <c r="Y4623" i="1"/>
  <c r="Y4624" i="1"/>
  <c r="Y4625" i="1"/>
  <c r="Y4626" i="1"/>
  <c r="Y4627" i="1"/>
  <c r="Y4628" i="1"/>
  <c r="Y4629" i="1"/>
  <c r="Y4630" i="1"/>
  <c r="Y4631" i="1"/>
  <c r="Y4632" i="1"/>
  <c r="Y4633" i="1"/>
  <c r="Y4634" i="1"/>
  <c r="Y4635" i="1"/>
  <c r="Y4636" i="1"/>
  <c r="Y4637" i="1"/>
  <c r="Y4638" i="1"/>
  <c r="Y4639" i="1"/>
  <c r="Y4640" i="1"/>
  <c r="Y4641" i="1"/>
  <c r="Y4642" i="1"/>
  <c r="Y4643" i="1"/>
  <c r="Y4644" i="1"/>
  <c r="Y4645" i="1"/>
  <c r="Y4646" i="1"/>
  <c r="Y4647" i="1"/>
  <c r="Y4648" i="1"/>
  <c r="Y4649" i="1"/>
  <c r="Y4650" i="1"/>
  <c r="Y4651" i="1"/>
  <c r="Y4652" i="1"/>
  <c r="Y4653" i="1"/>
  <c r="Y4654" i="1"/>
  <c r="Y4655" i="1"/>
  <c r="Y4656" i="1"/>
  <c r="Y4657" i="1"/>
  <c r="Y4658" i="1"/>
  <c r="Y4659" i="1"/>
  <c r="Y4660" i="1"/>
  <c r="Y4661" i="1"/>
  <c r="Y4662" i="1"/>
  <c r="Y4663" i="1"/>
  <c r="Y4664" i="1"/>
  <c r="Y4665" i="1"/>
  <c r="Y4666" i="1"/>
  <c r="Y4667" i="1"/>
  <c r="Y4668" i="1"/>
  <c r="Y4669" i="1"/>
  <c r="Y4670" i="1"/>
  <c r="Y4671" i="1"/>
  <c r="Y4672" i="1"/>
  <c r="Y4673" i="1"/>
  <c r="Y4674" i="1"/>
  <c r="Y4675" i="1"/>
  <c r="Y4676" i="1"/>
  <c r="Y4677" i="1"/>
  <c r="Y4678" i="1"/>
  <c r="Y4679" i="1"/>
  <c r="Y4680" i="1"/>
  <c r="Y4681" i="1"/>
  <c r="Y4682" i="1"/>
  <c r="Y4683" i="1"/>
  <c r="Y4684" i="1"/>
  <c r="Y4685" i="1"/>
  <c r="Y4686" i="1"/>
  <c r="Y4687" i="1"/>
  <c r="Y4688" i="1"/>
  <c r="Y4689" i="1"/>
  <c r="Y4690" i="1"/>
  <c r="Y4691" i="1"/>
  <c r="Y4692" i="1"/>
  <c r="Y4693" i="1"/>
  <c r="Y4694" i="1"/>
  <c r="Y4695" i="1"/>
  <c r="Y4696" i="1"/>
  <c r="Y4697" i="1"/>
  <c r="Y4698" i="1"/>
  <c r="Y4699" i="1"/>
  <c r="Y4700" i="1"/>
  <c r="Y4701" i="1"/>
  <c r="Y4702" i="1"/>
  <c r="Y4703" i="1"/>
  <c r="Y4704" i="1"/>
  <c r="Y4705" i="1"/>
  <c r="Y4706" i="1"/>
  <c r="Y4707" i="1"/>
  <c r="Y4708" i="1"/>
  <c r="Y4709" i="1"/>
  <c r="Y4710" i="1"/>
  <c r="Y4711" i="1"/>
  <c r="Y4712" i="1"/>
  <c r="Y4713" i="1"/>
  <c r="Y4714" i="1"/>
  <c r="Y4715" i="1"/>
  <c r="Y4716" i="1"/>
  <c r="Y4717" i="1"/>
  <c r="Y4718" i="1"/>
  <c r="Y4719" i="1"/>
  <c r="Y4720" i="1"/>
  <c r="Y4721" i="1"/>
  <c r="Y4722" i="1"/>
  <c r="Y4723" i="1"/>
  <c r="Y4724" i="1"/>
  <c r="Y4725" i="1"/>
  <c r="Y4726" i="1"/>
  <c r="Y4727" i="1"/>
  <c r="Y4728" i="1"/>
  <c r="Y4729" i="1"/>
  <c r="Y4730" i="1"/>
  <c r="Y4731" i="1"/>
  <c r="Y4732" i="1"/>
  <c r="Y4733" i="1"/>
  <c r="Y4734" i="1"/>
  <c r="Y4735" i="1"/>
  <c r="Y4736" i="1"/>
  <c r="Y4737" i="1"/>
  <c r="Y4738" i="1"/>
  <c r="Y4739" i="1"/>
  <c r="Y4740" i="1"/>
  <c r="Y4741" i="1"/>
  <c r="Y4742" i="1"/>
  <c r="Y4743" i="1"/>
  <c r="Y4744" i="1"/>
  <c r="Y4745" i="1"/>
  <c r="Y4746" i="1"/>
  <c r="Y4747" i="1"/>
  <c r="Y4748" i="1"/>
  <c r="Y4749" i="1"/>
  <c r="Y4750" i="1"/>
  <c r="Y4751" i="1"/>
  <c r="Y4752" i="1"/>
  <c r="Y4753" i="1"/>
  <c r="Y4754" i="1"/>
  <c r="Y4755" i="1"/>
  <c r="Y4756" i="1"/>
  <c r="Y4757" i="1"/>
  <c r="Y4758" i="1"/>
  <c r="Y4759" i="1"/>
  <c r="Y4760" i="1"/>
  <c r="Y4761" i="1"/>
  <c r="Y4762" i="1"/>
  <c r="Y4763" i="1"/>
  <c r="Y4764" i="1"/>
  <c r="Y4765" i="1"/>
  <c r="Y4766" i="1"/>
  <c r="Y4767" i="1"/>
  <c r="Y4768" i="1"/>
  <c r="Y4769" i="1"/>
  <c r="Y4770" i="1"/>
  <c r="Y4771" i="1"/>
  <c r="Y4772" i="1"/>
  <c r="Y4773" i="1"/>
  <c r="Y4774" i="1"/>
  <c r="Y4775" i="1"/>
  <c r="Y4776" i="1"/>
  <c r="Y4777" i="1"/>
  <c r="Y4778" i="1"/>
  <c r="Y4779" i="1"/>
  <c r="Y4780" i="1"/>
  <c r="Y4781" i="1"/>
  <c r="Y4782" i="1"/>
  <c r="Y4783" i="1"/>
  <c r="Y4784" i="1"/>
  <c r="Y4785" i="1"/>
  <c r="Y4786" i="1"/>
  <c r="Y4787" i="1"/>
  <c r="Y4788" i="1"/>
  <c r="Y4789" i="1"/>
  <c r="Y4790" i="1"/>
  <c r="Y4791" i="1"/>
  <c r="Y4792" i="1"/>
  <c r="Y4793" i="1"/>
  <c r="Y4794" i="1"/>
  <c r="Y4795" i="1"/>
  <c r="Y4796" i="1"/>
  <c r="Y4797" i="1"/>
  <c r="Y4798" i="1"/>
  <c r="Y4799" i="1"/>
  <c r="Y4800" i="1"/>
  <c r="Y4801" i="1"/>
  <c r="Y4802" i="1"/>
  <c r="Y4803" i="1"/>
  <c r="Y4804" i="1"/>
  <c r="Y4805" i="1"/>
  <c r="Y4806" i="1"/>
  <c r="Y4807" i="1"/>
  <c r="Y4808" i="1"/>
  <c r="Y4809" i="1"/>
  <c r="Y4810" i="1"/>
  <c r="Y4811" i="1"/>
  <c r="Y4812" i="1"/>
  <c r="Y4813" i="1"/>
  <c r="Y4814" i="1"/>
  <c r="Y4815" i="1"/>
  <c r="Y4816" i="1"/>
  <c r="Y4817" i="1"/>
  <c r="Y4818" i="1"/>
  <c r="Y4819" i="1"/>
  <c r="Y4820" i="1"/>
  <c r="Y4821" i="1"/>
  <c r="Y4822" i="1"/>
  <c r="Y4823" i="1"/>
  <c r="Y4824" i="1"/>
  <c r="Y4825" i="1"/>
  <c r="Y4826" i="1"/>
  <c r="Y4827" i="1"/>
  <c r="Y4828" i="1"/>
  <c r="Y4829" i="1"/>
  <c r="Y4830" i="1"/>
  <c r="Y4831" i="1"/>
  <c r="Y4832" i="1"/>
  <c r="Y4833" i="1"/>
  <c r="Y4834" i="1"/>
  <c r="Y4835" i="1"/>
  <c r="Y4836" i="1"/>
  <c r="Y4837" i="1"/>
  <c r="Y4838" i="1"/>
  <c r="Y4839" i="1"/>
  <c r="Y4840" i="1"/>
  <c r="Y4841" i="1"/>
  <c r="Y4842" i="1"/>
  <c r="Y4843" i="1"/>
  <c r="Y4844" i="1"/>
  <c r="Y4845" i="1"/>
  <c r="Y4846" i="1"/>
  <c r="Y4847" i="1"/>
  <c r="Y4848" i="1"/>
  <c r="Y4849" i="1"/>
  <c r="Y4850" i="1"/>
  <c r="Y4851" i="1"/>
  <c r="Y4852" i="1"/>
  <c r="Y4853" i="1"/>
  <c r="Y4854" i="1"/>
  <c r="Y4855" i="1"/>
  <c r="Y4856" i="1"/>
  <c r="Y4857" i="1"/>
  <c r="Y4858" i="1"/>
  <c r="Y4859" i="1"/>
  <c r="Y4860" i="1"/>
  <c r="Y4861" i="1"/>
  <c r="Y4862" i="1"/>
  <c r="Y4863" i="1"/>
  <c r="Y4864" i="1"/>
  <c r="Y4865" i="1"/>
  <c r="Y4866" i="1"/>
  <c r="Y4867" i="1"/>
  <c r="Y4868" i="1"/>
  <c r="Y4869" i="1"/>
  <c r="Y4870" i="1"/>
  <c r="Y4871" i="1"/>
  <c r="Y4872" i="1"/>
  <c r="Y4873" i="1"/>
  <c r="Y4874" i="1"/>
  <c r="Y4875" i="1"/>
  <c r="Y4876" i="1"/>
  <c r="Y4877" i="1"/>
  <c r="Y4878" i="1"/>
  <c r="Y4879" i="1"/>
  <c r="Y4880" i="1"/>
  <c r="Y4881" i="1"/>
  <c r="Y4882" i="1"/>
  <c r="Y4883" i="1"/>
  <c r="Y4884" i="1"/>
  <c r="Y4885" i="1"/>
  <c r="Y4886" i="1"/>
  <c r="Y4887" i="1"/>
  <c r="Y4888" i="1"/>
  <c r="Y4889" i="1"/>
  <c r="Y4890" i="1"/>
  <c r="Y4891" i="1"/>
  <c r="Y4892" i="1"/>
  <c r="Y4893" i="1"/>
  <c r="Y4894" i="1"/>
  <c r="Y4895" i="1"/>
  <c r="Y4896" i="1"/>
  <c r="Y4897" i="1"/>
  <c r="Y4898" i="1"/>
  <c r="Y4899" i="1"/>
  <c r="Y4900" i="1"/>
  <c r="Y4901" i="1"/>
  <c r="Y4902" i="1"/>
  <c r="Y4903" i="1"/>
  <c r="Y4904" i="1"/>
  <c r="Y4905" i="1"/>
  <c r="Y4906" i="1"/>
  <c r="Y4907" i="1"/>
  <c r="Y4908" i="1"/>
  <c r="Y4909" i="1"/>
  <c r="Y4910" i="1"/>
  <c r="Y4911" i="1"/>
  <c r="Y4912" i="1"/>
  <c r="Y4913" i="1"/>
  <c r="Y4914" i="1"/>
  <c r="Y4915" i="1"/>
  <c r="Y4916" i="1"/>
  <c r="Y4917" i="1"/>
  <c r="Y4918" i="1"/>
  <c r="Y4919" i="1"/>
  <c r="Y4920" i="1"/>
  <c r="Y4921" i="1"/>
  <c r="Y4922" i="1"/>
  <c r="Y4923" i="1"/>
  <c r="Y4924" i="1"/>
  <c r="Y4925" i="1"/>
  <c r="Y4926" i="1"/>
  <c r="Y4927" i="1"/>
  <c r="Y4928" i="1"/>
  <c r="Y4929" i="1"/>
  <c r="Y4930" i="1"/>
  <c r="Y4931" i="1"/>
  <c r="Y4932" i="1"/>
  <c r="Y4933" i="1"/>
  <c r="Y4934" i="1"/>
  <c r="Y4935" i="1"/>
  <c r="Y4936" i="1"/>
  <c r="Y4937" i="1"/>
  <c r="Y4938" i="1"/>
  <c r="Y4939" i="1"/>
  <c r="Y4940" i="1"/>
  <c r="Y4941" i="1"/>
  <c r="Y4942" i="1"/>
  <c r="Y4943" i="1"/>
  <c r="Y4944" i="1"/>
  <c r="Y4945" i="1"/>
  <c r="Y4946" i="1"/>
  <c r="Y4947" i="1"/>
  <c r="Y4948" i="1"/>
  <c r="Y4949" i="1"/>
  <c r="Y4950" i="1"/>
  <c r="Y4951" i="1"/>
  <c r="Y4952" i="1"/>
  <c r="Y4953" i="1"/>
  <c r="Y4954" i="1"/>
  <c r="Y4955" i="1"/>
  <c r="Y4956" i="1"/>
  <c r="Y4957" i="1"/>
  <c r="Y4958" i="1"/>
  <c r="Y4959" i="1"/>
  <c r="Y4960" i="1"/>
  <c r="Y4961" i="1"/>
  <c r="Y4962" i="1"/>
  <c r="Y4963" i="1"/>
  <c r="Y4964" i="1"/>
  <c r="Y4965" i="1"/>
  <c r="Y4966" i="1"/>
  <c r="Y4967" i="1"/>
  <c r="Y4968" i="1"/>
  <c r="Y4969" i="1"/>
  <c r="Y4970" i="1"/>
  <c r="Y4971" i="1"/>
  <c r="Y4972" i="1"/>
  <c r="Y4973" i="1"/>
  <c r="Y4974" i="1"/>
  <c r="Y4975" i="1"/>
  <c r="Y4976" i="1"/>
  <c r="Y4977" i="1"/>
  <c r="Y4978" i="1"/>
  <c r="Y4979" i="1"/>
  <c r="Y4980" i="1"/>
  <c r="Y4981" i="1"/>
  <c r="Y4982" i="1"/>
  <c r="Y4983" i="1"/>
  <c r="Y4984" i="1"/>
  <c r="Y4985" i="1"/>
  <c r="Y4986" i="1"/>
  <c r="Y4987" i="1"/>
  <c r="Y4988" i="1"/>
  <c r="Y4989" i="1"/>
  <c r="Y4990" i="1"/>
  <c r="Y4991" i="1"/>
  <c r="Y4992" i="1"/>
  <c r="Y4993" i="1"/>
  <c r="Y4994" i="1"/>
  <c r="Y4995" i="1"/>
  <c r="Y4996" i="1"/>
  <c r="Y4997" i="1"/>
  <c r="Y4998" i="1"/>
  <c r="Y4999" i="1"/>
  <c r="Y5000" i="1"/>
  <c r="Y5001" i="1"/>
  <c r="Y5002" i="1"/>
  <c r="Y5003" i="1"/>
  <c r="Y5004" i="1"/>
  <c r="Y5005" i="1"/>
  <c r="Y5006" i="1"/>
  <c r="Y5007" i="1"/>
  <c r="Y5008" i="1"/>
  <c r="Y5009" i="1"/>
  <c r="Y5010" i="1"/>
  <c r="Y5011" i="1"/>
  <c r="Y5012" i="1"/>
  <c r="Y5013" i="1"/>
  <c r="Y5014" i="1"/>
  <c r="Y5015" i="1"/>
  <c r="Y5016" i="1"/>
  <c r="Y5017" i="1"/>
  <c r="Y5018" i="1"/>
  <c r="Y5019" i="1"/>
  <c r="Y5020" i="1"/>
  <c r="Y5021" i="1"/>
  <c r="Y5022" i="1"/>
  <c r="Y5023" i="1"/>
  <c r="Y5024" i="1"/>
  <c r="Y5025" i="1"/>
  <c r="Y5026" i="1"/>
  <c r="Y5027" i="1"/>
  <c r="Y5028" i="1"/>
  <c r="Y5029" i="1"/>
  <c r="Y5030" i="1"/>
  <c r="Y5031" i="1"/>
  <c r="Y5032" i="1"/>
  <c r="Y5033" i="1"/>
  <c r="Y5034" i="1"/>
  <c r="Y5035" i="1"/>
  <c r="Y5036" i="1"/>
  <c r="Y5037" i="1"/>
  <c r="Y5038" i="1"/>
  <c r="Y5039" i="1"/>
  <c r="Y5040" i="1"/>
  <c r="Y5041" i="1"/>
  <c r="Y5042" i="1"/>
  <c r="Y5043" i="1"/>
  <c r="Y5044" i="1"/>
  <c r="Y5045" i="1"/>
  <c r="Y5046" i="1"/>
  <c r="Y5047" i="1"/>
  <c r="Y5048" i="1"/>
  <c r="Y5049" i="1"/>
  <c r="Y5050" i="1"/>
  <c r="Y5051" i="1"/>
  <c r="Y5052" i="1"/>
  <c r="Y5053" i="1"/>
  <c r="Y5054" i="1"/>
  <c r="Y5055" i="1"/>
  <c r="Y5056" i="1"/>
  <c r="Y5057" i="1"/>
  <c r="Y5058" i="1"/>
  <c r="Y5059" i="1"/>
  <c r="Y5060" i="1"/>
  <c r="Y5061" i="1"/>
  <c r="Y5062" i="1"/>
  <c r="Y5063" i="1"/>
  <c r="Y5064" i="1"/>
  <c r="Y5065" i="1"/>
  <c r="Y5066" i="1"/>
  <c r="Y5067" i="1"/>
  <c r="Y5068" i="1"/>
  <c r="Y5069" i="1"/>
  <c r="Y5070" i="1"/>
  <c r="Y5071" i="1"/>
  <c r="Y5072" i="1"/>
  <c r="Y5073" i="1"/>
  <c r="Y5074" i="1"/>
  <c r="Y5075" i="1"/>
  <c r="Y5076" i="1"/>
  <c r="Y5077" i="1"/>
  <c r="Y5078" i="1"/>
  <c r="Y5079" i="1"/>
  <c r="Y5080" i="1"/>
  <c r="Y5081" i="1"/>
  <c r="Y5082" i="1"/>
  <c r="Y5083" i="1"/>
  <c r="Y5084" i="1"/>
  <c r="Y5085" i="1"/>
  <c r="Y5086" i="1"/>
  <c r="Y5087" i="1"/>
  <c r="Y5088" i="1"/>
  <c r="Y5089" i="1"/>
  <c r="Y5090" i="1"/>
  <c r="Y5091" i="1"/>
  <c r="Y5092" i="1"/>
  <c r="Y5093" i="1"/>
  <c r="Y5094" i="1"/>
  <c r="Y5095" i="1"/>
  <c r="Y5096" i="1"/>
  <c r="Y5097" i="1"/>
  <c r="Y5098" i="1"/>
  <c r="Y5099" i="1"/>
  <c r="Y5100" i="1"/>
  <c r="Y5101" i="1"/>
  <c r="Y5102" i="1"/>
  <c r="Y5103" i="1"/>
  <c r="Y5104" i="1"/>
  <c r="Y5105" i="1"/>
  <c r="Y5106" i="1"/>
  <c r="Y5107" i="1"/>
  <c r="Y5108" i="1"/>
  <c r="Y5109" i="1"/>
  <c r="Y5110" i="1"/>
  <c r="Y5111" i="1"/>
  <c r="Y5112" i="1"/>
  <c r="Y5113" i="1"/>
  <c r="Y5114" i="1"/>
  <c r="Y5115" i="1"/>
  <c r="Y5116" i="1"/>
  <c r="Y5117" i="1"/>
  <c r="Y5118" i="1"/>
  <c r="Y5119" i="1"/>
  <c r="Y5120" i="1"/>
  <c r="Y5121" i="1"/>
  <c r="Y5122" i="1"/>
  <c r="Y5123" i="1"/>
  <c r="Y5124" i="1"/>
  <c r="Y5125" i="1"/>
  <c r="Y5126" i="1"/>
  <c r="Y5127" i="1"/>
  <c r="Y5128" i="1"/>
  <c r="Y5129" i="1"/>
  <c r="Y5130" i="1"/>
  <c r="Y5131" i="1"/>
  <c r="Y5132" i="1"/>
  <c r="Y5133" i="1"/>
  <c r="Y5134" i="1"/>
  <c r="Y5135" i="1"/>
  <c r="Y5136" i="1"/>
  <c r="Y5137" i="1"/>
  <c r="Y5138" i="1"/>
  <c r="Y5139" i="1"/>
  <c r="Y5140" i="1"/>
  <c r="Y5141" i="1"/>
  <c r="Y5142" i="1"/>
  <c r="Y5143" i="1"/>
  <c r="Y5144" i="1"/>
  <c r="Y5145" i="1"/>
  <c r="Y5146" i="1"/>
  <c r="Y5147" i="1"/>
  <c r="Y5148" i="1"/>
  <c r="Y5149" i="1"/>
  <c r="Y5150" i="1"/>
  <c r="Y5151" i="1"/>
  <c r="Y5152" i="1"/>
  <c r="Y5153" i="1"/>
  <c r="Y5154" i="1"/>
  <c r="Y5155" i="1"/>
  <c r="Y5156" i="1"/>
  <c r="Y5157" i="1"/>
  <c r="Y5158" i="1"/>
  <c r="Y5159" i="1"/>
  <c r="Y5160" i="1"/>
  <c r="Y5161" i="1"/>
  <c r="Y5162" i="1"/>
  <c r="Y5163" i="1"/>
  <c r="Y5164" i="1"/>
  <c r="Y5165" i="1"/>
  <c r="Y5166" i="1"/>
  <c r="Y5167" i="1"/>
  <c r="Y5168" i="1"/>
  <c r="Y5169" i="1"/>
  <c r="Y5170" i="1"/>
  <c r="Y5171" i="1"/>
  <c r="Y5172" i="1"/>
  <c r="Y5173" i="1"/>
  <c r="Y5174" i="1"/>
  <c r="Y5175" i="1"/>
  <c r="Y5176" i="1"/>
  <c r="Y5177" i="1"/>
  <c r="Y5178" i="1"/>
  <c r="Y5179" i="1"/>
  <c r="Y5180" i="1"/>
  <c r="Y5181" i="1"/>
  <c r="Y5182" i="1"/>
  <c r="Y5183" i="1"/>
  <c r="Y5184" i="1"/>
  <c r="Y5185" i="1"/>
  <c r="Y5186" i="1"/>
  <c r="Y5187" i="1"/>
  <c r="Y5188" i="1"/>
  <c r="Y5189" i="1"/>
  <c r="Y5190" i="1"/>
  <c r="Y5191" i="1"/>
  <c r="Y5192" i="1"/>
  <c r="Y5193" i="1"/>
  <c r="Y5194" i="1"/>
  <c r="Y5195" i="1"/>
  <c r="Y5196" i="1"/>
  <c r="Y5197" i="1"/>
  <c r="Y5198" i="1"/>
  <c r="Y5199" i="1"/>
  <c r="Y5200" i="1"/>
  <c r="Y5201" i="1"/>
  <c r="Y5202" i="1"/>
  <c r="Y5203" i="1"/>
  <c r="Y5204" i="1"/>
  <c r="Y5205" i="1"/>
  <c r="Y5206" i="1"/>
  <c r="Y5207" i="1"/>
  <c r="Y5208" i="1"/>
  <c r="Y5209" i="1"/>
  <c r="Y5210" i="1"/>
  <c r="Y5211" i="1"/>
  <c r="Y5212" i="1"/>
  <c r="Y5213" i="1"/>
  <c r="Y5214" i="1"/>
  <c r="Y5215" i="1"/>
  <c r="Y5216" i="1"/>
  <c r="Y5217" i="1"/>
  <c r="Y5218" i="1"/>
  <c r="Y5219" i="1"/>
  <c r="Y5220" i="1"/>
  <c r="Y5221" i="1"/>
  <c r="Y5222" i="1"/>
  <c r="Y5223" i="1"/>
  <c r="Y5224" i="1"/>
  <c r="Y5225" i="1"/>
  <c r="Y5226" i="1"/>
  <c r="Y5227" i="1"/>
  <c r="Y5228" i="1"/>
  <c r="Y5229" i="1"/>
  <c r="Y5230" i="1"/>
  <c r="Y5231" i="1"/>
  <c r="Y5232" i="1"/>
  <c r="Y5233" i="1"/>
  <c r="Y5234" i="1"/>
  <c r="Y5235" i="1"/>
  <c r="Y5236" i="1"/>
  <c r="Y5237" i="1"/>
  <c r="Y5238" i="1"/>
  <c r="Y5239" i="1"/>
  <c r="Y5240" i="1"/>
  <c r="Y5241" i="1"/>
  <c r="Y5242" i="1"/>
  <c r="Y5243" i="1"/>
  <c r="Y5244" i="1"/>
  <c r="Y5245" i="1"/>
  <c r="Y5246" i="1"/>
  <c r="Y5247" i="1"/>
  <c r="Y5248" i="1"/>
  <c r="Y5249" i="1"/>
  <c r="Y5250" i="1"/>
  <c r="Y5251" i="1"/>
  <c r="Y5252" i="1"/>
  <c r="Y5253" i="1"/>
  <c r="Y5254" i="1"/>
  <c r="Y5255" i="1"/>
  <c r="Y5256" i="1"/>
  <c r="Y5257" i="1"/>
  <c r="Y5258" i="1"/>
  <c r="Y5259" i="1"/>
  <c r="Y5260" i="1"/>
  <c r="Y5261" i="1"/>
  <c r="Y5262" i="1"/>
  <c r="Y5263" i="1"/>
  <c r="Y5264" i="1"/>
  <c r="Y5265" i="1"/>
  <c r="Y5266" i="1"/>
  <c r="Y5267" i="1"/>
  <c r="Y5268" i="1"/>
  <c r="Y5269" i="1"/>
  <c r="Y5270" i="1"/>
  <c r="Y5271" i="1"/>
  <c r="Y5272" i="1"/>
  <c r="Y5273" i="1"/>
  <c r="Y5274" i="1"/>
  <c r="Y5275" i="1"/>
  <c r="Y5276" i="1"/>
  <c r="Y5277" i="1"/>
  <c r="Y5278" i="1"/>
  <c r="Y5279" i="1"/>
  <c r="Y5280" i="1"/>
  <c r="Y5281" i="1"/>
  <c r="Y5282" i="1"/>
  <c r="Y5283" i="1"/>
  <c r="Y5284" i="1"/>
  <c r="Y5285" i="1"/>
  <c r="Y5286" i="1"/>
  <c r="Y5287" i="1"/>
  <c r="Y5288" i="1"/>
  <c r="Y5289" i="1"/>
  <c r="Y5290" i="1"/>
  <c r="Y5291" i="1"/>
  <c r="Y5292" i="1"/>
  <c r="Y5293" i="1"/>
  <c r="Y5294" i="1"/>
  <c r="Y5295" i="1"/>
  <c r="Y5296" i="1"/>
  <c r="Y5297" i="1"/>
  <c r="Y5298" i="1"/>
  <c r="Y5299" i="1"/>
  <c r="Y5300" i="1"/>
  <c r="Y5301" i="1"/>
  <c r="Y5302" i="1"/>
  <c r="Y5303" i="1"/>
  <c r="Y5304" i="1"/>
  <c r="Y5305" i="1"/>
  <c r="Y5306" i="1"/>
  <c r="Y5307" i="1"/>
  <c r="Y5308" i="1"/>
  <c r="Y5309" i="1"/>
  <c r="Y5310" i="1"/>
  <c r="Y5311" i="1"/>
  <c r="Y5312" i="1"/>
  <c r="Y5313" i="1"/>
  <c r="Y5314" i="1"/>
  <c r="Y5315" i="1"/>
  <c r="Y5316" i="1"/>
  <c r="Y5317" i="1"/>
  <c r="Y5318" i="1"/>
  <c r="Y5319" i="1"/>
  <c r="Y5320" i="1"/>
  <c r="Y5321" i="1"/>
  <c r="Y5322" i="1"/>
  <c r="Y5323" i="1"/>
  <c r="Y5324" i="1"/>
  <c r="Y5325" i="1"/>
  <c r="Y5326" i="1"/>
  <c r="Y5327" i="1"/>
  <c r="Y5328" i="1"/>
  <c r="Y5329" i="1"/>
  <c r="Y5330" i="1"/>
  <c r="Y5331" i="1"/>
  <c r="Y5332" i="1"/>
  <c r="Y5333" i="1"/>
  <c r="Y5334" i="1"/>
  <c r="Y5335" i="1"/>
  <c r="Y5336" i="1"/>
  <c r="Y5337" i="1"/>
  <c r="Y5338" i="1"/>
  <c r="Y5339" i="1"/>
  <c r="Y5340" i="1"/>
  <c r="Y5341" i="1"/>
  <c r="Y5342" i="1"/>
  <c r="Y5343" i="1"/>
  <c r="Y5344" i="1"/>
  <c r="Y5345" i="1"/>
  <c r="Y5346" i="1"/>
  <c r="Y5347" i="1"/>
  <c r="Y5348" i="1"/>
  <c r="Y5349" i="1"/>
  <c r="Y5350" i="1"/>
  <c r="Y5351" i="1"/>
  <c r="Y5352" i="1"/>
  <c r="Y5353" i="1"/>
  <c r="Y5354" i="1"/>
  <c r="Y5355" i="1"/>
  <c r="Y5356" i="1"/>
  <c r="Y5357" i="1"/>
  <c r="Y5358" i="1"/>
  <c r="Y5359" i="1"/>
  <c r="Y5360" i="1"/>
  <c r="Y5361" i="1"/>
  <c r="Y5362" i="1"/>
  <c r="Y5363" i="1"/>
  <c r="Y5364" i="1"/>
  <c r="Y5365" i="1"/>
  <c r="Y5366" i="1"/>
  <c r="Y5367" i="1"/>
  <c r="Y5368" i="1"/>
  <c r="Y5369" i="1"/>
  <c r="Y5370" i="1"/>
  <c r="Y5371" i="1"/>
  <c r="Y5372" i="1"/>
  <c r="Y5373" i="1"/>
  <c r="Y5374" i="1"/>
  <c r="Y5375" i="1"/>
  <c r="Y5376" i="1"/>
  <c r="Y5377" i="1"/>
  <c r="Y5378" i="1"/>
  <c r="Y5379" i="1"/>
  <c r="Y5380" i="1"/>
  <c r="Y5381" i="1"/>
  <c r="Y5382" i="1"/>
  <c r="Y5383" i="1"/>
  <c r="Y5384" i="1"/>
  <c r="Y5385" i="1"/>
  <c r="Y5386" i="1"/>
  <c r="Y5387" i="1"/>
  <c r="Y5388" i="1"/>
  <c r="Y5389" i="1"/>
  <c r="Y5390" i="1"/>
  <c r="Y5391" i="1"/>
  <c r="Y5392" i="1"/>
  <c r="Y5393" i="1"/>
  <c r="Y5394" i="1"/>
  <c r="Y5395" i="1"/>
  <c r="Y5396" i="1"/>
  <c r="Y5397" i="1"/>
  <c r="Y5398" i="1"/>
  <c r="Y5399" i="1"/>
  <c r="Y5400" i="1"/>
  <c r="Y5401" i="1"/>
  <c r="Y5402" i="1"/>
  <c r="Y5403" i="1"/>
  <c r="Y5404" i="1"/>
  <c r="Y5405" i="1"/>
  <c r="Y5406" i="1"/>
  <c r="Y5407" i="1"/>
  <c r="Y5408" i="1"/>
  <c r="Y5409" i="1"/>
  <c r="Y5410" i="1"/>
  <c r="Y5411" i="1"/>
  <c r="Y5412" i="1"/>
  <c r="Y5413" i="1"/>
  <c r="Y5414" i="1"/>
  <c r="Y5415" i="1"/>
  <c r="Y5416" i="1"/>
  <c r="Y5417" i="1"/>
  <c r="Y5418" i="1"/>
  <c r="Y5419" i="1"/>
  <c r="Y5420" i="1"/>
  <c r="Y5421" i="1"/>
  <c r="Y5422" i="1"/>
  <c r="Y5423" i="1"/>
  <c r="Y5424" i="1"/>
  <c r="Y5425" i="1"/>
  <c r="Y5426" i="1"/>
  <c r="Y5427" i="1"/>
  <c r="Y5428" i="1"/>
  <c r="Y5429" i="1"/>
  <c r="Y5430" i="1"/>
  <c r="Y5431" i="1"/>
  <c r="Y5432" i="1"/>
  <c r="Y5433" i="1"/>
  <c r="Y5434" i="1"/>
  <c r="Y5435" i="1"/>
  <c r="Y5436" i="1"/>
  <c r="Y5437" i="1"/>
  <c r="Y5438" i="1"/>
  <c r="Y5439" i="1"/>
  <c r="Y5440" i="1"/>
  <c r="Y5441" i="1"/>
  <c r="Y5442" i="1"/>
  <c r="Y5443" i="1"/>
  <c r="Y5444" i="1"/>
  <c r="Y5445" i="1"/>
  <c r="Y5446" i="1"/>
  <c r="Y5447" i="1"/>
  <c r="Y5448" i="1"/>
  <c r="Y5449" i="1"/>
  <c r="Y5450" i="1"/>
  <c r="Y5451" i="1"/>
  <c r="Y5452" i="1"/>
  <c r="Y5453" i="1"/>
  <c r="Y5454" i="1"/>
  <c r="Y5455" i="1"/>
  <c r="Y5456" i="1"/>
  <c r="Y5457" i="1"/>
  <c r="Y5458" i="1"/>
  <c r="Y5459" i="1"/>
  <c r="Y5460" i="1"/>
  <c r="Y5461" i="1"/>
  <c r="Y5462" i="1"/>
  <c r="Y5463" i="1"/>
  <c r="Y5464" i="1"/>
  <c r="Y5465" i="1"/>
  <c r="Y5466" i="1"/>
  <c r="Y5467" i="1"/>
  <c r="Y5468" i="1"/>
  <c r="Y5469" i="1"/>
  <c r="Y5470" i="1"/>
  <c r="Y5471" i="1"/>
  <c r="Y5472" i="1"/>
  <c r="Y5473" i="1"/>
  <c r="Y5474" i="1"/>
  <c r="Y5475" i="1"/>
  <c r="Y5476" i="1"/>
  <c r="Y5477" i="1"/>
  <c r="Y5478" i="1"/>
  <c r="Y5479" i="1"/>
  <c r="Y5480" i="1"/>
  <c r="Y5481" i="1"/>
  <c r="Y5482" i="1"/>
  <c r="Y5483" i="1"/>
  <c r="Y5484" i="1"/>
  <c r="Y5485" i="1"/>
  <c r="Y5486" i="1"/>
  <c r="Y5487" i="1"/>
  <c r="Y5488" i="1"/>
  <c r="Y5489" i="1"/>
  <c r="Y5490" i="1"/>
  <c r="Y5491" i="1"/>
  <c r="Y5492" i="1"/>
  <c r="Y5493" i="1"/>
  <c r="Y5494" i="1"/>
  <c r="Y5495" i="1"/>
  <c r="Y5496" i="1"/>
  <c r="Y5497" i="1"/>
  <c r="Y5498" i="1"/>
  <c r="Y5499" i="1"/>
  <c r="Y5500" i="1"/>
  <c r="Y5501" i="1"/>
  <c r="Y5502" i="1"/>
  <c r="Y5503" i="1"/>
  <c r="Y5504" i="1"/>
  <c r="Y5505" i="1"/>
  <c r="Y5506" i="1"/>
  <c r="Y5507" i="1"/>
  <c r="Y5508" i="1"/>
  <c r="Y5509" i="1"/>
  <c r="Y5510" i="1"/>
  <c r="Y5511" i="1"/>
  <c r="Y5512" i="1"/>
  <c r="Y5513" i="1"/>
  <c r="Y5514" i="1"/>
  <c r="Y5515" i="1"/>
  <c r="Y5516" i="1"/>
  <c r="Y5517" i="1"/>
  <c r="Y5518" i="1"/>
  <c r="Y5519" i="1"/>
  <c r="Y5520" i="1"/>
  <c r="Y5521" i="1"/>
  <c r="Y5522" i="1"/>
  <c r="Y5523" i="1"/>
  <c r="Y5524" i="1"/>
  <c r="Y5525" i="1"/>
  <c r="Y5526" i="1"/>
  <c r="Y5527" i="1"/>
  <c r="Y5528" i="1"/>
  <c r="Y5529" i="1"/>
  <c r="Y5530" i="1"/>
  <c r="Y5531" i="1"/>
  <c r="Y5532" i="1"/>
  <c r="Y5533" i="1"/>
  <c r="Y5534" i="1"/>
  <c r="Y5535" i="1"/>
  <c r="Y5536" i="1"/>
  <c r="Y5537" i="1"/>
  <c r="Y5538" i="1"/>
  <c r="Y5539" i="1"/>
  <c r="Y5540" i="1"/>
  <c r="Y5541" i="1"/>
  <c r="Y5542" i="1"/>
  <c r="Y5543" i="1"/>
  <c r="Y5544" i="1"/>
  <c r="Y5545" i="1"/>
  <c r="Y5546" i="1"/>
  <c r="Y5547" i="1"/>
  <c r="Y5548" i="1"/>
  <c r="Y5549" i="1"/>
  <c r="Y5550" i="1"/>
  <c r="Y5551" i="1"/>
  <c r="Y5552" i="1"/>
  <c r="Y5553" i="1"/>
  <c r="Y5554" i="1"/>
  <c r="Y5555" i="1"/>
  <c r="Y5556" i="1"/>
  <c r="Y5557" i="1"/>
  <c r="Y5558" i="1"/>
  <c r="Y5559" i="1"/>
  <c r="Y5560" i="1"/>
  <c r="Y5561" i="1"/>
  <c r="Y5562" i="1"/>
  <c r="Y5563" i="1"/>
  <c r="Y5564" i="1"/>
  <c r="Y5565" i="1"/>
  <c r="Y5566" i="1"/>
  <c r="Y5567" i="1"/>
  <c r="Y5568" i="1"/>
  <c r="Y5569" i="1"/>
  <c r="Y5570" i="1"/>
  <c r="Y5571" i="1"/>
  <c r="Y5572" i="1"/>
  <c r="Y5573" i="1"/>
  <c r="Y5574" i="1"/>
  <c r="Y5575" i="1"/>
  <c r="Y5576" i="1"/>
  <c r="Y5577" i="1"/>
  <c r="Y5578" i="1"/>
  <c r="Y5579" i="1"/>
  <c r="Y5580" i="1"/>
  <c r="Y5581" i="1"/>
  <c r="Y5582" i="1"/>
  <c r="Y5583" i="1"/>
  <c r="Y5584" i="1"/>
  <c r="Y5585" i="1"/>
  <c r="Y5586" i="1"/>
  <c r="Y5587" i="1"/>
  <c r="Y5588" i="1"/>
  <c r="Y5589" i="1"/>
  <c r="Y5590" i="1"/>
  <c r="Y5591" i="1"/>
  <c r="Y5592" i="1"/>
  <c r="Y5593" i="1"/>
  <c r="Y5594" i="1"/>
  <c r="Y5595" i="1"/>
  <c r="Y5596" i="1"/>
  <c r="Y5597" i="1"/>
  <c r="Y5598" i="1"/>
  <c r="Y5599" i="1"/>
  <c r="Y5600" i="1"/>
  <c r="Y5601" i="1"/>
  <c r="Y5602" i="1"/>
  <c r="Y5603" i="1"/>
  <c r="Y5604" i="1"/>
  <c r="Y5605" i="1"/>
  <c r="Y5606" i="1"/>
  <c r="Y5607" i="1"/>
  <c r="Y5608" i="1"/>
  <c r="Y5609" i="1"/>
  <c r="Y5610" i="1"/>
  <c r="Y5611" i="1"/>
  <c r="Y5612" i="1"/>
  <c r="Y5613" i="1"/>
  <c r="Y5614" i="1"/>
  <c r="Y5615" i="1"/>
  <c r="Y5616" i="1"/>
  <c r="Y5617" i="1"/>
  <c r="Y5618" i="1"/>
  <c r="Y5619" i="1"/>
  <c r="Y5620" i="1"/>
  <c r="Y5621" i="1"/>
  <c r="Y5622" i="1"/>
  <c r="Y5623" i="1"/>
  <c r="Y5624" i="1"/>
  <c r="Y5625" i="1"/>
  <c r="Y5626" i="1"/>
  <c r="Y5627" i="1"/>
  <c r="Y5628" i="1"/>
  <c r="Y5629" i="1"/>
  <c r="Y5630" i="1"/>
  <c r="Y5631" i="1"/>
  <c r="Y5632" i="1"/>
  <c r="Y5633" i="1"/>
  <c r="Y5634" i="1"/>
  <c r="Y5635" i="1"/>
  <c r="Y5636" i="1"/>
  <c r="Y5637" i="1"/>
  <c r="Y5638" i="1"/>
  <c r="Y5639" i="1"/>
  <c r="Y5640" i="1"/>
  <c r="Y5641" i="1"/>
  <c r="Y5642" i="1"/>
  <c r="Y5643" i="1"/>
  <c r="Y5644" i="1"/>
  <c r="Y5645" i="1"/>
  <c r="Y5646" i="1"/>
  <c r="Y5647" i="1"/>
  <c r="Y5648" i="1"/>
  <c r="Y5649" i="1"/>
  <c r="Y5650" i="1"/>
  <c r="Y5651" i="1"/>
  <c r="Y5652" i="1"/>
  <c r="Y5653" i="1"/>
  <c r="Y5654" i="1"/>
  <c r="Y5655" i="1"/>
  <c r="Y5656" i="1"/>
  <c r="Y5657" i="1"/>
  <c r="Y5658" i="1"/>
  <c r="Y5659" i="1"/>
  <c r="Y5660" i="1"/>
  <c r="Y5661" i="1"/>
  <c r="Y5662" i="1"/>
  <c r="Y5663" i="1"/>
  <c r="Y5664" i="1"/>
  <c r="Y5665" i="1"/>
  <c r="Y5666" i="1"/>
  <c r="Y5667" i="1"/>
  <c r="Y5668" i="1"/>
  <c r="Y5669" i="1"/>
  <c r="Y5670" i="1"/>
  <c r="Y5671" i="1"/>
  <c r="Y5672" i="1"/>
  <c r="Y5673" i="1"/>
  <c r="Y5674" i="1"/>
  <c r="Y5675" i="1"/>
  <c r="Y5676" i="1"/>
  <c r="Y5677" i="1"/>
  <c r="Y5678" i="1"/>
  <c r="Y5679" i="1"/>
  <c r="Y5680" i="1"/>
  <c r="Y5681" i="1"/>
  <c r="Y5682" i="1"/>
  <c r="Y5683" i="1"/>
  <c r="Y5684" i="1"/>
  <c r="Y5685" i="1"/>
  <c r="Y5686" i="1"/>
  <c r="Y5687" i="1"/>
  <c r="Y5688" i="1"/>
  <c r="Y5689" i="1"/>
  <c r="Y5690" i="1"/>
  <c r="Y5691" i="1"/>
  <c r="Y5692" i="1"/>
  <c r="Y5693" i="1"/>
  <c r="Y5694" i="1"/>
  <c r="Y5695" i="1"/>
  <c r="Y5696" i="1"/>
  <c r="Y5697" i="1"/>
  <c r="Y5698" i="1"/>
  <c r="Y5699" i="1"/>
  <c r="Y5700" i="1"/>
  <c r="Y5701" i="1"/>
  <c r="Y5702" i="1"/>
  <c r="Y5703" i="1"/>
  <c r="Y5704" i="1"/>
  <c r="Y5705" i="1"/>
  <c r="Y5706" i="1"/>
  <c r="Y5707" i="1"/>
  <c r="Y5708" i="1"/>
  <c r="Y5709" i="1"/>
  <c r="Y5710" i="1"/>
  <c r="Y5711" i="1"/>
  <c r="Y5712" i="1"/>
  <c r="Y5713" i="1"/>
  <c r="Y5714" i="1"/>
  <c r="Y5715" i="1"/>
  <c r="Y5716" i="1"/>
  <c r="Y5717" i="1"/>
  <c r="Y5718" i="1"/>
  <c r="Y5719" i="1"/>
  <c r="Y5720" i="1"/>
  <c r="Y5721" i="1"/>
  <c r="Y5722" i="1"/>
  <c r="Y5723" i="1"/>
  <c r="Y5724" i="1"/>
  <c r="Y5725" i="1"/>
  <c r="Y5726" i="1"/>
  <c r="Y5727" i="1"/>
  <c r="Y5728" i="1"/>
  <c r="Y5729" i="1"/>
  <c r="Y5730" i="1"/>
  <c r="Y5731" i="1"/>
  <c r="Y5732" i="1"/>
  <c r="Y5733" i="1"/>
  <c r="Y5734" i="1"/>
  <c r="Y5735" i="1"/>
  <c r="Y5736" i="1"/>
  <c r="Y5737" i="1"/>
  <c r="Y5738" i="1"/>
  <c r="Y5739" i="1"/>
  <c r="Y5740" i="1"/>
  <c r="Y5741" i="1"/>
  <c r="Y5742" i="1"/>
  <c r="Y5743" i="1"/>
  <c r="Y5744" i="1"/>
  <c r="Y5745" i="1"/>
  <c r="Y5746" i="1"/>
  <c r="Y5747" i="1"/>
  <c r="Y5748" i="1"/>
  <c r="Y5749" i="1"/>
  <c r="Y5750" i="1"/>
  <c r="Y5751" i="1"/>
  <c r="Y5752" i="1"/>
  <c r="Y5753" i="1"/>
  <c r="Y5754" i="1"/>
  <c r="Y5755" i="1"/>
  <c r="Y5756" i="1"/>
  <c r="Y5757" i="1"/>
  <c r="Y5758" i="1"/>
  <c r="Y5759" i="1"/>
  <c r="Y5760" i="1"/>
  <c r="Y5761" i="1"/>
  <c r="Y5762" i="1"/>
  <c r="Y5763" i="1"/>
  <c r="Y5764" i="1"/>
  <c r="Y5765" i="1"/>
  <c r="Y5766" i="1"/>
  <c r="Y5767" i="1"/>
  <c r="Y5768" i="1"/>
  <c r="Y5769" i="1"/>
  <c r="Y5770" i="1"/>
  <c r="Y5771" i="1"/>
  <c r="Y5772" i="1"/>
  <c r="Y5773" i="1"/>
  <c r="Y5774" i="1"/>
  <c r="Y5775" i="1"/>
  <c r="Y5776" i="1"/>
  <c r="Y5777" i="1"/>
  <c r="Y5778" i="1"/>
  <c r="Y5779" i="1"/>
  <c r="Y5780" i="1"/>
  <c r="Y5781" i="1"/>
  <c r="Y5782" i="1"/>
  <c r="Y5783" i="1"/>
  <c r="Y5784" i="1"/>
  <c r="Y5785" i="1"/>
  <c r="Y5786" i="1"/>
  <c r="Y5787" i="1"/>
  <c r="Y5788" i="1"/>
  <c r="Y5789" i="1"/>
  <c r="Y5790" i="1"/>
  <c r="Y5791" i="1"/>
  <c r="Y5792" i="1"/>
  <c r="Y5793" i="1"/>
  <c r="Y5794" i="1"/>
  <c r="Y5795" i="1"/>
  <c r="Y5796" i="1"/>
  <c r="Y5797" i="1"/>
  <c r="Y5798" i="1"/>
  <c r="Y5799" i="1"/>
  <c r="Y5800" i="1"/>
  <c r="Y5801" i="1"/>
  <c r="Y5802" i="1"/>
  <c r="Y5803" i="1"/>
  <c r="Y5804" i="1"/>
  <c r="Y5805" i="1"/>
  <c r="Y5806" i="1"/>
  <c r="Y5807" i="1"/>
  <c r="Y5808" i="1"/>
  <c r="Y5809" i="1"/>
  <c r="Y5810" i="1"/>
  <c r="Y5811" i="1"/>
  <c r="Y5812" i="1"/>
  <c r="Y5813" i="1"/>
  <c r="Y5814" i="1"/>
  <c r="Y5815" i="1"/>
  <c r="Y5816" i="1"/>
  <c r="Y5817" i="1"/>
  <c r="Y5818" i="1"/>
  <c r="Y5819" i="1"/>
  <c r="Y5820" i="1"/>
  <c r="Y5821" i="1"/>
  <c r="Y5822" i="1"/>
  <c r="Y5823" i="1"/>
  <c r="Y5824" i="1"/>
  <c r="Y5825" i="1"/>
  <c r="Y5826" i="1"/>
  <c r="Y5827" i="1"/>
  <c r="Y5828" i="1"/>
  <c r="Y5829" i="1"/>
  <c r="Y5830" i="1"/>
  <c r="Y5831" i="1"/>
  <c r="Y5832" i="1"/>
  <c r="Y5833" i="1"/>
  <c r="Y5834" i="1"/>
  <c r="Y5835" i="1"/>
  <c r="Y5836" i="1"/>
  <c r="Y5837" i="1"/>
  <c r="Y5838" i="1"/>
  <c r="Y5839" i="1"/>
  <c r="Y5840" i="1"/>
  <c r="Y5841" i="1"/>
  <c r="Y5842" i="1"/>
  <c r="Y5843" i="1"/>
  <c r="Y5844" i="1"/>
  <c r="Y5845" i="1"/>
  <c r="Y5846" i="1"/>
  <c r="Y5847" i="1"/>
  <c r="Y5848" i="1"/>
  <c r="Y5849" i="1"/>
  <c r="Y5850" i="1"/>
  <c r="Y5851" i="1"/>
  <c r="Y5852" i="1"/>
  <c r="Y5853" i="1"/>
  <c r="Y5854" i="1"/>
  <c r="Y5855" i="1"/>
  <c r="Y5856" i="1"/>
  <c r="Y5857" i="1"/>
  <c r="Y5858" i="1"/>
  <c r="Y5859" i="1"/>
  <c r="Y5860" i="1"/>
  <c r="Y5861" i="1"/>
  <c r="Y5862" i="1"/>
  <c r="Y5863" i="1"/>
  <c r="Y5864" i="1"/>
  <c r="Y5865" i="1"/>
  <c r="Y5866" i="1"/>
  <c r="Y5867" i="1"/>
  <c r="Y5868" i="1"/>
  <c r="Y5869" i="1"/>
  <c r="Y5870" i="1"/>
  <c r="Y5871" i="1"/>
  <c r="Y5872" i="1"/>
  <c r="Y5873" i="1"/>
  <c r="Y5874" i="1"/>
  <c r="Y5875" i="1"/>
  <c r="Y5876" i="1"/>
  <c r="Y5877" i="1"/>
  <c r="Y5878" i="1"/>
  <c r="Y5879" i="1"/>
  <c r="Y5880" i="1"/>
  <c r="Y5881" i="1"/>
  <c r="Y5882" i="1"/>
  <c r="Y5883" i="1"/>
  <c r="Y5884" i="1"/>
  <c r="Y5885" i="1"/>
  <c r="Y5886" i="1"/>
  <c r="Y5887" i="1"/>
  <c r="Y5888" i="1"/>
  <c r="Y5889" i="1"/>
  <c r="Y5890" i="1"/>
  <c r="Y5891" i="1"/>
  <c r="Y5892" i="1"/>
  <c r="Y5893" i="1"/>
  <c r="Y5894" i="1"/>
  <c r="Y5895" i="1"/>
  <c r="Y5896" i="1"/>
  <c r="Y5897" i="1"/>
  <c r="Y5898" i="1"/>
  <c r="Y5899" i="1"/>
  <c r="Y5900" i="1"/>
  <c r="Y5901" i="1"/>
  <c r="Y5902" i="1"/>
  <c r="Y5903" i="1"/>
  <c r="Y5904" i="1"/>
  <c r="Y5905" i="1"/>
  <c r="Y5906" i="1"/>
  <c r="Y5907" i="1"/>
  <c r="Y5908" i="1"/>
  <c r="Y5909" i="1"/>
  <c r="Y5910" i="1"/>
  <c r="Y5911" i="1"/>
  <c r="Y5912" i="1"/>
  <c r="Y5913" i="1"/>
  <c r="Y5914" i="1"/>
  <c r="Y5915" i="1"/>
  <c r="Y5916" i="1"/>
  <c r="Y5917" i="1"/>
  <c r="Y5918" i="1"/>
  <c r="Y5919" i="1"/>
  <c r="Y5920" i="1"/>
  <c r="Y5921" i="1"/>
  <c r="Y5922" i="1"/>
  <c r="Y5923" i="1"/>
  <c r="Y5924" i="1"/>
  <c r="Y5925" i="1"/>
  <c r="Y5926" i="1"/>
  <c r="Y5927" i="1"/>
  <c r="Y5928" i="1"/>
  <c r="Y5929" i="1"/>
  <c r="Y5930" i="1"/>
  <c r="Y5931" i="1"/>
  <c r="Y5932" i="1"/>
  <c r="Y5933" i="1"/>
  <c r="Y5934" i="1"/>
  <c r="Y5935" i="1"/>
  <c r="Y5936" i="1"/>
  <c r="Y5937" i="1"/>
  <c r="Y5938" i="1"/>
  <c r="Y5939" i="1"/>
  <c r="Y5940" i="1"/>
  <c r="Y5941" i="1"/>
  <c r="Y5942" i="1"/>
  <c r="Y5943" i="1"/>
  <c r="Y5944" i="1"/>
  <c r="Y5945" i="1"/>
  <c r="Y5946" i="1"/>
  <c r="Y5947" i="1"/>
  <c r="Y5948" i="1"/>
  <c r="Y5949" i="1"/>
  <c r="Y5950" i="1"/>
  <c r="Y5951" i="1"/>
  <c r="Y5952" i="1"/>
  <c r="Y5953" i="1"/>
  <c r="Y5954" i="1"/>
  <c r="Y5955" i="1"/>
  <c r="Y5956" i="1"/>
  <c r="Y5957" i="1"/>
  <c r="Y5958" i="1"/>
  <c r="Y5959" i="1"/>
  <c r="Y5960" i="1"/>
  <c r="Y5961" i="1"/>
  <c r="Y5962" i="1"/>
  <c r="Y5963" i="1"/>
  <c r="Y5964" i="1"/>
  <c r="Y5965" i="1"/>
  <c r="Y5966" i="1"/>
  <c r="Y5967" i="1"/>
  <c r="Y5968" i="1"/>
  <c r="Y5969" i="1"/>
  <c r="Y5970" i="1"/>
  <c r="Y5971" i="1"/>
  <c r="Y5972" i="1"/>
  <c r="Y5973" i="1"/>
  <c r="Y5974" i="1"/>
  <c r="Y5975" i="1"/>
  <c r="Y5976" i="1"/>
  <c r="Y5977" i="1"/>
  <c r="Y5978" i="1"/>
  <c r="Y5979" i="1"/>
  <c r="Y5980" i="1"/>
  <c r="Y5981" i="1"/>
  <c r="Y5982" i="1"/>
  <c r="Y5983" i="1"/>
  <c r="Y5984" i="1"/>
  <c r="Y5985" i="1"/>
  <c r="Y5986" i="1"/>
  <c r="Y5987" i="1"/>
  <c r="Y5988" i="1"/>
  <c r="Y5989" i="1"/>
  <c r="Y5990" i="1"/>
  <c r="Y5991" i="1"/>
  <c r="Y5992" i="1"/>
  <c r="Y5993" i="1"/>
  <c r="Y5994" i="1"/>
  <c r="Y5995" i="1"/>
  <c r="Y5996" i="1"/>
  <c r="Y5997" i="1"/>
  <c r="Y5998" i="1"/>
  <c r="Y5999" i="1"/>
  <c r="Y6000" i="1"/>
  <c r="Y6001" i="1"/>
  <c r="Y6002" i="1"/>
  <c r="Y6003" i="1"/>
  <c r="Y6004" i="1"/>
  <c r="Y6005" i="1"/>
  <c r="Y6006" i="1"/>
  <c r="Y6007" i="1"/>
  <c r="Y6008" i="1"/>
  <c r="Y6009" i="1"/>
  <c r="Y6010" i="1"/>
  <c r="Y6011" i="1"/>
  <c r="Y6012" i="1"/>
  <c r="Y6013" i="1"/>
  <c r="Y6014" i="1"/>
  <c r="Y6015" i="1"/>
  <c r="Y6016" i="1"/>
  <c r="Y6017" i="1"/>
  <c r="Y6018" i="1"/>
  <c r="Y6019" i="1"/>
  <c r="Y6020" i="1"/>
  <c r="Y6021" i="1"/>
  <c r="Y6022" i="1"/>
  <c r="Y6023" i="1"/>
  <c r="Y6024" i="1"/>
  <c r="Y6025" i="1"/>
  <c r="Y6026" i="1"/>
  <c r="Y6027" i="1"/>
  <c r="Y6028" i="1"/>
  <c r="Y6029" i="1"/>
  <c r="Y6030" i="1"/>
  <c r="Y6031" i="1"/>
  <c r="Y6032" i="1"/>
  <c r="Y6033" i="1"/>
  <c r="Y6034" i="1"/>
  <c r="Y6035" i="1"/>
  <c r="Y6036" i="1"/>
  <c r="Y6037" i="1"/>
  <c r="Y6038" i="1"/>
  <c r="Y6039" i="1"/>
  <c r="Y6040" i="1"/>
  <c r="Y6041" i="1"/>
  <c r="Y6042" i="1"/>
  <c r="Y6043" i="1"/>
  <c r="Y6044" i="1"/>
  <c r="Y6045" i="1"/>
  <c r="Y6046" i="1"/>
  <c r="Y6047" i="1"/>
  <c r="Y6048" i="1"/>
  <c r="Y6049" i="1"/>
  <c r="Y6050" i="1"/>
  <c r="Y6051" i="1"/>
  <c r="Y6052" i="1"/>
  <c r="Y6053" i="1"/>
  <c r="Y6054" i="1"/>
  <c r="Y6055" i="1"/>
  <c r="Y6056" i="1"/>
  <c r="Y6057" i="1"/>
  <c r="Y6058" i="1"/>
  <c r="Y6059" i="1"/>
  <c r="Y6060" i="1"/>
  <c r="Y6061" i="1"/>
  <c r="Y6062" i="1"/>
  <c r="Y6063" i="1"/>
  <c r="Y6064" i="1"/>
  <c r="Y6065" i="1"/>
  <c r="Y6066" i="1"/>
  <c r="Y6067" i="1"/>
  <c r="Y6068" i="1"/>
  <c r="Y6069" i="1"/>
  <c r="Y6070" i="1"/>
  <c r="Y6071" i="1"/>
  <c r="Y6072" i="1"/>
  <c r="Y6073" i="1"/>
  <c r="Y6074" i="1"/>
  <c r="Y6075" i="1"/>
  <c r="Y6076" i="1"/>
  <c r="Y6077" i="1"/>
  <c r="Y6078" i="1"/>
  <c r="Y6079" i="1"/>
  <c r="Y6080" i="1"/>
  <c r="Y6081" i="1"/>
  <c r="Y6082" i="1"/>
  <c r="Y6083" i="1"/>
  <c r="Y6084" i="1"/>
  <c r="Y6085" i="1"/>
  <c r="Y6086" i="1"/>
  <c r="Y6087" i="1"/>
  <c r="Y6088" i="1"/>
  <c r="Y6089" i="1"/>
  <c r="Y6090" i="1"/>
  <c r="Y6091" i="1"/>
  <c r="Y6092" i="1"/>
  <c r="Y6093" i="1"/>
  <c r="Y6094" i="1"/>
  <c r="Y6095" i="1"/>
  <c r="Y6096" i="1"/>
  <c r="Y6097" i="1"/>
  <c r="Y6098" i="1"/>
  <c r="Y6099" i="1"/>
  <c r="Y6100" i="1"/>
  <c r="Y6101" i="1"/>
  <c r="Y6102" i="1"/>
  <c r="Y6103" i="1"/>
  <c r="Y6104" i="1"/>
  <c r="Y6105" i="1"/>
  <c r="Y6106" i="1"/>
  <c r="Y6107" i="1"/>
  <c r="Y6108" i="1"/>
  <c r="Y6109" i="1"/>
  <c r="Y6110" i="1"/>
  <c r="Y6111" i="1"/>
  <c r="Y6112" i="1"/>
  <c r="Y6113" i="1"/>
  <c r="Y6114" i="1"/>
  <c r="Y6115" i="1"/>
  <c r="Y6116" i="1"/>
  <c r="Y6117" i="1"/>
  <c r="Y6118" i="1"/>
  <c r="Y6119" i="1"/>
  <c r="Y6120" i="1"/>
  <c r="Y6121" i="1"/>
  <c r="Y6122" i="1"/>
  <c r="Y6123" i="1"/>
  <c r="Y6124" i="1"/>
  <c r="Y6125" i="1"/>
  <c r="Y6126" i="1"/>
  <c r="Y6127" i="1"/>
  <c r="Y6128" i="1"/>
  <c r="Y6129" i="1"/>
  <c r="Y6130" i="1"/>
  <c r="Y6131" i="1"/>
  <c r="Y6132" i="1"/>
  <c r="Y6133" i="1"/>
  <c r="Y6134" i="1"/>
  <c r="Y6135" i="1"/>
  <c r="Y6136" i="1"/>
  <c r="Y6137" i="1"/>
  <c r="Y6138" i="1"/>
  <c r="Y6139" i="1"/>
  <c r="Y6140" i="1"/>
  <c r="Y6141" i="1"/>
  <c r="Y6142" i="1"/>
  <c r="Y6143" i="1"/>
  <c r="Y6144" i="1"/>
  <c r="Y6145" i="1"/>
  <c r="Y6146" i="1"/>
  <c r="Y6147" i="1"/>
  <c r="Y6148" i="1"/>
  <c r="Y6149" i="1"/>
  <c r="Y6150" i="1"/>
  <c r="Y6151" i="1"/>
  <c r="Y6152" i="1"/>
  <c r="Y6153" i="1"/>
  <c r="Y6154" i="1"/>
  <c r="Y6155" i="1"/>
  <c r="Y6156" i="1"/>
  <c r="Y6157" i="1"/>
  <c r="Y6158" i="1"/>
  <c r="Y6159" i="1"/>
  <c r="Y6160" i="1"/>
  <c r="Y6161" i="1"/>
  <c r="Y6162" i="1"/>
  <c r="Y6163" i="1"/>
  <c r="Y6164" i="1"/>
  <c r="Y6165" i="1"/>
  <c r="Y6166" i="1"/>
  <c r="Y6167" i="1"/>
  <c r="Y6168" i="1"/>
  <c r="Y6169" i="1"/>
  <c r="Y6170" i="1"/>
  <c r="Y6171" i="1"/>
  <c r="Y6172" i="1"/>
  <c r="Y6173" i="1"/>
  <c r="Y6174" i="1"/>
  <c r="Y6175" i="1"/>
  <c r="Y6176" i="1"/>
  <c r="Y6177" i="1"/>
  <c r="Y6178" i="1"/>
  <c r="Y6179" i="1"/>
  <c r="Y6180" i="1"/>
  <c r="Y6181" i="1"/>
  <c r="Y6182" i="1"/>
  <c r="Y6183" i="1"/>
  <c r="Y6184" i="1"/>
  <c r="Y6185" i="1"/>
  <c r="Y6186" i="1"/>
  <c r="Y6187" i="1"/>
  <c r="Y6188" i="1"/>
  <c r="Y6189" i="1"/>
  <c r="Y6190" i="1"/>
  <c r="Y6191" i="1"/>
  <c r="Y6192" i="1"/>
  <c r="Y6193" i="1"/>
  <c r="Y6194" i="1"/>
  <c r="Y6195" i="1"/>
  <c r="Y6196" i="1"/>
  <c r="Y6197" i="1"/>
  <c r="Y6198" i="1"/>
  <c r="Y6199" i="1"/>
  <c r="Y6200" i="1"/>
  <c r="Y6201" i="1"/>
  <c r="Y6202" i="1"/>
  <c r="Y6203" i="1"/>
  <c r="Y6204" i="1"/>
  <c r="AL4" i="1"/>
  <c r="AL5" i="1"/>
  <c r="AL6" i="1"/>
  <c r="AL7" i="1"/>
  <c r="AL8" i="1"/>
  <c r="AL9" i="1"/>
  <c r="AL10" i="1"/>
  <c r="AK10" i="1" s="1"/>
  <c r="AL11" i="1"/>
  <c r="AK11" i="1" s="1"/>
  <c r="AL12" i="1"/>
  <c r="AL13" i="1"/>
  <c r="AL14" i="1"/>
  <c r="AL15" i="1"/>
  <c r="AL16" i="1"/>
  <c r="AL17" i="1"/>
  <c r="AK17" i="1" s="1"/>
  <c r="AL18" i="1"/>
  <c r="AL19" i="1"/>
  <c r="AK19" i="1" s="1"/>
  <c r="AL20" i="1"/>
  <c r="AL21" i="1"/>
  <c r="AL22" i="1"/>
  <c r="AL23" i="1"/>
  <c r="AL24" i="1"/>
  <c r="AL25" i="1"/>
  <c r="AL26" i="1"/>
  <c r="AK26" i="1" s="1"/>
  <c r="AL27" i="1"/>
  <c r="AK27" i="1" s="1"/>
  <c r="AL28" i="1"/>
  <c r="AL29" i="1"/>
  <c r="AL30" i="1"/>
  <c r="AL31" i="1"/>
  <c r="AL32" i="1"/>
  <c r="AL33" i="1"/>
  <c r="AK33" i="1" s="1"/>
  <c r="AL34" i="1"/>
  <c r="AK34" i="1" s="1"/>
  <c r="AL35" i="1"/>
  <c r="AK35" i="1" s="1"/>
  <c r="AL36" i="1"/>
  <c r="AL37" i="1"/>
  <c r="AL38" i="1"/>
  <c r="AL39" i="1"/>
  <c r="AL40" i="1"/>
  <c r="AL41" i="1"/>
  <c r="AL42" i="1"/>
  <c r="AL43" i="1"/>
  <c r="AK43" i="1" s="1"/>
  <c r="AL44" i="1"/>
  <c r="AL45" i="1"/>
  <c r="AL46" i="1"/>
  <c r="AL47" i="1"/>
  <c r="AL48" i="1"/>
  <c r="AL49" i="1"/>
  <c r="AL50" i="1"/>
  <c r="AK50" i="1" s="1"/>
  <c r="AL51" i="1"/>
  <c r="AK51" i="1" s="1"/>
  <c r="AL52" i="1"/>
  <c r="AL53" i="1"/>
  <c r="AL54" i="1"/>
  <c r="AL55" i="1"/>
  <c r="AL56" i="1"/>
  <c r="AL57" i="1"/>
  <c r="AK57" i="1" s="1"/>
  <c r="AL58" i="1"/>
  <c r="AL59" i="1"/>
  <c r="AK59" i="1" s="1"/>
  <c r="AL60" i="1"/>
  <c r="AL61" i="1"/>
  <c r="AL62" i="1"/>
  <c r="AL63" i="1"/>
  <c r="AL64" i="1"/>
  <c r="AL65" i="1"/>
  <c r="AK65" i="1" s="1"/>
  <c r="AL66" i="1"/>
  <c r="AK66" i="1" s="1"/>
  <c r="AL67" i="1"/>
  <c r="AK67" i="1" s="1"/>
  <c r="AL68" i="1"/>
  <c r="AL69" i="1"/>
  <c r="AL70" i="1"/>
  <c r="AL71" i="1"/>
  <c r="AL72" i="1"/>
  <c r="AL73" i="1"/>
  <c r="AL74" i="1"/>
  <c r="AK74" i="1" s="1"/>
  <c r="AL75" i="1"/>
  <c r="AK75" i="1" s="1"/>
  <c r="AL76" i="1"/>
  <c r="AL77" i="1"/>
  <c r="AL78" i="1"/>
  <c r="AL79" i="1"/>
  <c r="AL80" i="1"/>
  <c r="AL81" i="1"/>
  <c r="AK81" i="1" s="1"/>
  <c r="AL82" i="1"/>
  <c r="AL83" i="1"/>
  <c r="AK83" i="1" s="1"/>
  <c r="AL84" i="1"/>
  <c r="AL85" i="1"/>
  <c r="AL86" i="1"/>
  <c r="AL87" i="1"/>
  <c r="AL88" i="1"/>
  <c r="AL89" i="1"/>
  <c r="AL90" i="1"/>
  <c r="AK90" i="1" s="1"/>
  <c r="AL91" i="1"/>
  <c r="AK91" i="1" s="1"/>
  <c r="AL92" i="1"/>
  <c r="AL93" i="1"/>
  <c r="AL94" i="1"/>
  <c r="AL95" i="1"/>
  <c r="AL96" i="1"/>
  <c r="AL97" i="1"/>
  <c r="AK97" i="1" s="1"/>
  <c r="AL98" i="1"/>
  <c r="AL99" i="1"/>
  <c r="AK99" i="1" s="1"/>
  <c r="AL100" i="1"/>
  <c r="AL101" i="1"/>
  <c r="AL102" i="1"/>
  <c r="AL103" i="1"/>
  <c r="AL104" i="1"/>
  <c r="AL105" i="1"/>
  <c r="AL106" i="1"/>
  <c r="AL107" i="1"/>
  <c r="AK107" i="1" s="1"/>
  <c r="AL108" i="1"/>
  <c r="AL109" i="1"/>
  <c r="AL110" i="1"/>
  <c r="AL111" i="1"/>
  <c r="AL112" i="1"/>
  <c r="AL113" i="1"/>
  <c r="AL114" i="1"/>
  <c r="AK114" i="1" s="1"/>
  <c r="AL115" i="1"/>
  <c r="AK115" i="1" s="1"/>
  <c r="AL116" i="1"/>
  <c r="AL117" i="1"/>
  <c r="AL118" i="1"/>
  <c r="AL119" i="1"/>
  <c r="AL120" i="1"/>
  <c r="AL121" i="1"/>
  <c r="AK121" i="1" s="1"/>
  <c r="AL122" i="1"/>
  <c r="AK122" i="1" s="1"/>
  <c r="AL123" i="1"/>
  <c r="AK123" i="1" s="1"/>
  <c r="AL124" i="1"/>
  <c r="AL125" i="1"/>
  <c r="AL126" i="1"/>
  <c r="AL127" i="1"/>
  <c r="AL128" i="1"/>
  <c r="AL129" i="1"/>
  <c r="AK129" i="1" s="1"/>
  <c r="AL130" i="1"/>
  <c r="AK130" i="1" s="1"/>
  <c r="AL131" i="1"/>
  <c r="AK131" i="1" s="1"/>
  <c r="AL132" i="1"/>
  <c r="AL133" i="1"/>
  <c r="AL134" i="1"/>
  <c r="AL135" i="1"/>
  <c r="AL136" i="1"/>
  <c r="AL137" i="1"/>
  <c r="AL138" i="1"/>
  <c r="AK138" i="1" s="1"/>
  <c r="AL139" i="1"/>
  <c r="AK139" i="1" s="1"/>
  <c r="AL140" i="1"/>
  <c r="AL141" i="1"/>
  <c r="AL142" i="1"/>
  <c r="AL143" i="1"/>
  <c r="AL144" i="1"/>
  <c r="AL145" i="1"/>
  <c r="AK145" i="1" s="1"/>
  <c r="AL146" i="1"/>
  <c r="AL147" i="1"/>
  <c r="AK147" i="1" s="1"/>
  <c r="AL148" i="1"/>
  <c r="AL149" i="1"/>
  <c r="AL150" i="1"/>
  <c r="AL151" i="1"/>
  <c r="AL152" i="1"/>
  <c r="AL153" i="1"/>
  <c r="AL154" i="1"/>
  <c r="AK154" i="1" s="1"/>
  <c r="AL155" i="1"/>
  <c r="AK155" i="1" s="1"/>
  <c r="AL156" i="1"/>
  <c r="AL157" i="1"/>
  <c r="AL158" i="1"/>
  <c r="AL159" i="1"/>
  <c r="AL160" i="1"/>
  <c r="AL161" i="1"/>
  <c r="AK161" i="1" s="1"/>
  <c r="AL162" i="1"/>
  <c r="AK162" i="1" s="1"/>
  <c r="AL163" i="1"/>
  <c r="AK163" i="1" s="1"/>
  <c r="AL164" i="1"/>
  <c r="AL165" i="1"/>
  <c r="AL166" i="1"/>
  <c r="AL167" i="1"/>
  <c r="AL168" i="1"/>
  <c r="AL169" i="1"/>
  <c r="AL170" i="1"/>
  <c r="AL171" i="1"/>
  <c r="AK171" i="1" s="1"/>
  <c r="AL172" i="1"/>
  <c r="AL173" i="1"/>
  <c r="AL174" i="1"/>
  <c r="AL175" i="1"/>
  <c r="AL176" i="1"/>
  <c r="AL177" i="1"/>
  <c r="AL178" i="1"/>
  <c r="AK178" i="1" s="1"/>
  <c r="AL179" i="1"/>
  <c r="AK179" i="1" s="1"/>
  <c r="AL180" i="1"/>
  <c r="AL181" i="1"/>
  <c r="AL182" i="1"/>
  <c r="AL183" i="1"/>
  <c r="AL184" i="1"/>
  <c r="AL185" i="1"/>
  <c r="AK185" i="1" s="1"/>
  <c r="AL186" i="1"/>
  <c r="AL187" i="1"/>
  <c r="AK187" i="1" s="1"/>
  <c r="AL188" i="1"/>
  <c r="AL189" i="1"/>
  <c r="AL190" i="1"/>
  <c r="AL191" i="1"/>
  <c r="AL192" i="1"/>
  <c r="AL193" i="1"/>
  <c r="AK193" i="1" s="1"/>
  <c r="AL194" i="1"/>
  <c r="AK194" i="1" s="1"/>
  <c r="AL195" i="1"/>
  <c r="AK195" i="1" s="1"/>
  <c r="AL196" i="1"/>
  <c r="AL197" i="1"/>
  <c r="AL198" i="1"/>
  <c r="AL199" i="1"/>
  <c r="AL200" i="1"/>
  <c r="AL201" i="1"/>
  <c r="AL202" i="1"/>
  <c r="AK202" i="1" s="1"/>
  <c r="AL203" i="1"/>
  <c r="AK203" i="1" s="1"/>
  <c r="AL204" i="1"/>
  <c r="AL205" i="1"/>
  <c r="AL206" i="1"/>
  <c r="AL207" i="1"/>
  <c r="AL208" i="1"/>
  <c r="AL209" i="1"/>
  <c r="AK209" i="1" s="1"/>
  <c r="AL210" i="1"/>
  <c r="AL211" i="1"/>
  <c r="AK211" i="1" s="1"/>
  <c r="AL212" i="1"/>
  <c r="AL213" i="1"/>
  <c r="AL214" i="1"/>
  <c r="AL215" i="1"/>
  <c r="AL216" i="1"/>
  <c r="AL217" i="1"/>
  <c r="AL218" i="1"/>
  <c r="AK218" i="1" s="1"/>
  <c r="AL219" i="1"/>
  <c r="AK219" i="1" s="1"/>
  <c r="AL220" i="1"/>
  <c r="AL221" i="1"/>
  <c r="AL222" i="1"/>
  <c r="AL223" i="1"/>
  <c r="AL224" i="1"/>
  <c r="AL225" i="1"/>
  <c r="AK225" i="1" s="1"/>
  <c r="AL226" i="1"/>
  <c r="AL227" i="1"/>
  <c r="AK227" i="1" s="1"/>
  <c r="AL228" i="1"/>
  <c r="AL229" i="1"/>
  <c r="AL230" i="1"/>
  <c r="AL231" i="1"/>
  <c r="AL232" i="1"/>
  <c r="AL233" i="1"/>
  <c r="AL234" i="1"/>
  <c r="AL235" i="1"/>
  <c r="AK235" i="1" s="1"/>
  <c r="AL236" i="1"/>
  <c r="AL237" i="1"/>
  <c r="AL238" i="1"/>
  <c r="AL239" i="1"/>
  <c r="AL240" i="1"/>
  <c r="AL241" i="1"/>
  <c r="AL242" i="1"/>
  <c r="AK242" i="1" s="1"/>
  <c r="AL243" i="1"/>
  <c r="AK243" i="1" s="1"/>
  <c r="AL244" i="1"/>
  <c r="AL245" i="1"/>
  <c r="AL246" i="1"/>
  <c r="AL247" i="1"/>
  <c r="AL248" i="1"/>
  <c r="AL249" i="1"/>
  <c r="AK249" i="1" s="1"/>
  <c r="AL250" i="1"/>
  <c r="AK250" i="1" s="1"/>
  <c r="AL251" i="1"/>
  <c r="AK251" i="1" s="1"/>
  <c r="AL252" i="1"/>
  <c r="AL253" i="1"/>
  <c r="AL254" i="1"/>
  <c r="AL255" i="1"/>
  <c r="AL256" i="1"/>
  <c r="AL257" i="1"/>
  <c r="AK257" i="1" s="1"/>
  <c r="AL258" i="1"/>
  <c r="AK258" i="1" s="1"/>
  <c r="AL259" i="1"/>
  <c r="AK259" i="1" s="1"/>
  <c r="AL260" i="1"/>
  <c r="AL261" i="1"/>
  <c r="AL262" i="1"/>
  <c r="AL263" i="1"/>
  <c r="AL264" i="1"/>
  <c r="AL265" i="1"/>
  <c r="AL266" i="1"/>
  <c r="AK266" i="1" s="1"/>
  <c r="AL267" i="1"/>
  <c r="AK267" i="1" s="1"/>
  <c r="AL268" i="1"/>
  <c r="AL269" i="1"/>
  <c r="AL270" i="1"/>
  <c r="AL271" i="1"/>
  <c r="AL272" i="1"/>
  <c r="AL273" i="1"/>
  <c r="AK273" i="1" s="1"/>
  <c r="AL274" i="1"/>
  <c r="AL275" i="1"/>
  <c r="AK275" i="1" s="1"/>
  <c r="AL276" i="1"/>
  <c r="AL277" i="1"/>
  <c r="AL278" i="1"/>
  <c r="AL279" i="1"/>
  <c r="AL280" i="1"/>
  <c r="AL281" i="1"/>
  <c r="AL282" i="1"/>
  <c r="AK282" i="1" s="1"/>
  <c r="AL283" i="1"/>
  <c r="AK283" i="1" s="1"/>
  <c r="AL284" i="1"/>
  <c r="AL285" i="1"/>
  <c r="AL286" i="1"/>
  <c r="AL287" i="1"/>
  <c r="AL288" i="1"/>
  <c r="AL289" i="1"/>
  <c r="AK289" i="1" s="1"/>
  <c r="AL290" i="1"/>
  <c r="AK290" i="1" s="1"/>
  <c r="AL291" i="1"/>
  <c r="AK291" i="1" s="1"/>
  <c r="AL292" i="1"/>
  <c r="AL293" i="1"/>
  <c r="AL294" i="1"/>
  <c r="AL295" i="1"/>
  <c r="AL296" i="1"/>
  <c r="AL297" i="1"/>
  <c r="AL298" i="1"/>
  <c r="AL299" i="1"/>
  <c r="AK299" i="1" s="1"/>
  <c r="AL300" i="1"/>
  <c r="AL301" i="1"/>
  <c r="AL302" i="1"/>
  <c r="AL303" i="1"/>
  <c r="AL304" i="1"/>
  <c r="AL305" i="1"/>
  <c r="AL306" i="1"/>
  <c r="AK306" i="1" s="1"/>
  <c r="AL307" i="1"/>
  <c r="AK307" i="1" s="1"/>
  <c r="AL308" i="1"/>
  <c r="AL309" i="1"/>
  <c r="AL310" i="1"/>
  <c r="AL311" i="1"/>
  <c r="AL312" i="1"/>
  <c r="AL313" i="1"/>
  <c r="AK313" i="1" s="1"/>
  <c r="AL314" i="1"/>
  <c r="AL315" i="1"/>
  <c r="AK315" i="1" s="1"/>
  <c r="AL316" i="1"/>
  <c r="AL317" i="1"/>
  <c r="AL318" i="1"/>
  <c r="AL319" i="1"/>
  <c r="AL320" i="1"/>
  <c r="AL321" i="1"/>
  <c r="AK321" i="1" s="1"/>
  <c r="AL322" i="1"/>
  <c r="AK322" i="1" s="1"/>
  <c r="AL323" i="1"/>
  <c r="AK323" i="1" s="1"/>
  <c r="AL324" i="1"/>
  <c r="AL325" i="1"/>
  <c r="AL326" i="1"/>
  <c r="AL327" i="1"/>
  <c r="AL328" i="1"/>
  <c r="AL329" i="1"/>
  <c r="AL330" i="1"/>
  <c r="AK330" i="1" s="1"/>
  <c r="AL331" i="1"/>
  <c r="AK331" i="1" s="1"/>
  <c r="AL332" i="1"/>
  <c r="AL333" i="1"/>
  <c r="AL334" i="1"/>
  <c r="AL335" i="1"/>
  <c r="AL336" i="1"/>
  <c r="AL337" i="1"/>
  <c r="AK337" i="1" s="1"/>
  <c r="AL338" i="1"/>
  <c r="AL339" i="1"/>
  <c r="AK339" i="1" s="1"/>
  <c r="AL340" i="1"/>
  <c r="AL341" i="1"/>
  <c r="AL342" i="1"/>
  <c r="AL343" i="1"/>
  <c r="AL344" i="1"/>
  <c r="AL345" i="1"/>
  <c r="AL346" i="1"/>
  <c r="AK346" i="1" s="1"/>
  <c r="AL347" i="1"/>
  <c r="AK347" i="1" s="1"/>
  <c r="AL348" i="1"/>
  <c r="AL349" i="1"/>
  <c r="AL350" i="1"/>
  <c r="AL351" i="1"/>
  <c r="AL352" i="1"/>
  <c r="AL353" i="1"/>
  <c r="AK353" i="1" s="1"/>
  <c r="AL354" i="1"/>
  <c r="AL355" i="1"/>
  <c r="AK355" i="1" s="1"/>
  <c r="AL356" i="1"/>
  <c r="AL357" i="1"/>
  <c r="AL358" i="1"/>
  <c r="AL359" i="1"/>
  <c r="AL360" i="1"/>
  <c r="AL361" i="1"/>
  <c r="AL362" i="1"/>
  <c r="AL363" i="1"/>
  <c r="AK363" i="1" s="1"/>
  <c r="AL364" i="1"/>
  <c r="AL365" i="1"/>
  <c r="AL366" i="1"/>
  <c r="AL367" i="1"/>
  <c r="AL368" i="1"/>
  <c r="AL369" i="1"/>
  <c r="AL370" i="1"/>
  <c r="AK370" i="1" s="1"/>
  <c r="AL371" i="1"/>
  <c r="AK371" i="1" s="1"/>
  <c r="AL372" i="1"/>
  <c r="AL373" i="1"/>
  <c r="AL374" i="1"/>
  <c r="AL375" i="1"/>
  <c r="AL376" i="1"/>
  <c r="AL377" i="1"/>
  <c r="AK377" i="1" s="1"/>
  <c r="AL378" i="1"/>
  <c r="AK378" i="1" s="1"/>
  <c r="AL379" i="1"/>
  <c r="AK379" i="1" s="1"/>
  <c r="AL380" i="1"/>
  <c r="AL381" i="1"/>
  <c r="AL382" i="1"/>
  <c r="AL383" i="1"/>
  <c r="AL384" i="1"/>
  <c r="AL385" i="1"/>
  <c r="AK385" i="1" s="1"/>
  <c r="AL386" i="1"/>
  <c r="AK386" i="1" s="1"/>
  <c r="AL387" i="1"/>
  <c r="AK387" i="1" s="1"/>
  <c r="AL388" i="1"/>
  <c r="AL389" i="1"/>
  <c r="AL390" i="1"/>
  <c r="AL391" i="1"/>
  <c r="AL392" i="1"/>
  <c r="AL393" i="1"/>
  <c r="AL394" i="1"/>
  <c r="AK394" i="1" s="1"/>
  <c r="AL395" i="1"/>
  <c r="AK395" i="1" s="1"/>
  <c r="AL396" i="1"/>
  <c r="AL397" i="1"/>
  <c r="AL398" i="1"/>
  <c r="AL399" i="1"/>
  <c r="AL400" i="1"/>
  <c r="AL401" i="1"/>
  <c r="AK401" i="1" s="1"/>
  <c r="AL402" i="1"/>
  <c r="AL403" i="1"/>
  <c r="AK403" i="1" s="1"/>
  <c r="AL404" i="1"/>
  <c r="AL405" i="1"/>
  <c r="AL406" i="1"/>
  <c r="AL407" i="1"/>
  <c r="AL408" i="1"/>
  <c r="AL409" i="1"/>
  <c r="AL410" i="1"/>
  <c r="AK410" i="1" s="1"/>
  <c r="AL411" i="1"/>
  <c r="AK411" i="1" s="1"/>
  <c r="AL412" i="1"/>
  <c r="AL413" i="1"/>
  <c r="AL414" i="1"/>
  <c r="AL415" i="1"/>
  <c r="AL416" i="1"/>
  <c r="AL417" i="1"/>
  <c r="AK417" i="1" s="1"/>
  <c r="AL418" i="1"/>
  <c r="AK418" i="1" s="1"/>
  <c r="AL419" i="1"/>
  <c r="AK419" i="1" s="1"/>
  <c r="AL420" i="1"/>
  <c r="AL421" i="1"/>
  <c r="AL422" i="1"/>
  <c r="AL423" i="1"/>
  <c r="AL424" i="1"/>
  <c r="AL425" i="1"/>
  <c r="AL426" i="1"/>
  <c r="AL427" i="1"/>
  <c r="AK427" i="1" s="1"/>
  <c r="AL428" i="1"/>
  <c r="AL429" i="1"/>
  <c r="AL430" i="1"/>
  <c r="AL431" i="1"/>
  <c r="AL432" i="1"/>
  <c r="AL433" i="1"/>
  <c r="AL434" i="1"/>
  <c r="AK434" i="1" s="1"/>
  <c r="AL435" i="1"/>
  <c r="AK435" i="1" s="1"/>
  <c r="AL436" i="1"/>
  <c r="AL437" i="1"/>
  <c r="AL438" i="1"/>
  <c r="AL439" i="1"/>
  <c r="AL440" i="1"/>
  <c r="AL441" i="1"/>
  <c r="AK441" i="1" s="1"/>
  <c r="AL442" i="1"/>
  <c r="AL443" i="1"/>
  <c r="AK443" i="1" s="1"/>
  <c r="AL444" i="1"/>
  <c r="AL445" i="1"/>
  <c r="AL446" i="1"/>
  <c r="AL447" i="1"/>
  <c r="AL448" i="1"/>
  <c r="AL449" i="1"/>
  <c r="AK449" i="1" s="1"/>
  <c r="AL450" i="1"/>
  <c r="AK450" i="1" s="1"/>
  <c r="AL451" i="1"/>
  <c r="AK451" i="1" s="1"/>
  <c r="AL452" i="1"/>
  <c r="AL453" i="1"/>
  <c r="AL454" i="1"/>
  <c r="AL455" i="1"/>
  <c r="AL456" i="1"/>
  <c r="AL457" i="1"/>
  <c r="AL458" i="1"/>
  <c r="AK458" i="1" s="1"/>
  <c r="AL459" i="1"/>
  <c r="AK459" i="1" s="1"/>
  <c r="AL460" i="1"/>
  <c r="AL461" i="1"/>
  <c r="AL462" i="1"/>
  <c r="AL463" i="1"/>
  <c r="AL464" i="1"/>
  <c r="AL465" i="1"/>
  <c r="AK465" i="1" s="1"/>
  <c r="AL466" i="1"/>
  <c r="AL467" i="1"/>
  <c r="AK467" i="1" s="1"/>
  <c r="AL468" i="1"/>
  <c r="AL469" i="1"/>
  <c r="AL470" i="1"/>
  <c r="AL471" i="1"/>
  <c r="AL472" i="1"/>
  <c r="AL473" i="1"/>
  <c r="AL474" i="1"/>
  <c r="AK474" i="1" s="1"/>
  <c r="AL475" i="1"/>
  <c r="AK475" i="1" s="1"/>
  <c r="AL476" i="1"/>
  <c r="AL477" i="1"/>
  <c r="AL478" i="1"/>
  <c r="AL479" i="1"/>
  <c r="AL480" i="1"/>
  <c r="AL481" i="1"/>
  <c r="AK481" i="1" s="1"/>
  <c r="AL482" i="1"/>
  <c r="AL483" i="1"/>
  <c r="AK483" i="1" s="1"/>
  <c r="AL484" i="1"/>
  <c r="AL485" i="1"/>
  <c r="AL486" i="1"/>
  <c r="AL487" i="1"/>
  <c r="AL488" i="1"/>
  <c r="AL489" i="1"/>
  <c r="AL490" i="1"/>
  <c r="AL491" i="1"/>
  <c r="AK491" i="1" s="1"/>
  <c r="AL492" i="1"/>
  <c r="AL493" i="1"/>
  <c r="AL494" i="1"/>
  <c r="AL495" i="1"/>
  <c r="AL496" i="1"/>
  <c r="AL497" i="1"/>
  <c r="AL498" i="1"/>
  <c r="AK498" i="1" s="1"/>
  <c r="AL499" i="1"/>
  <c r="AK499" i="1" s="1"/>
  <c r="AL500" i="1"/>
  <c r="AL501" i="1"/>
  <c r="AL502" i="1"/>
  <c r="AL503" i="1"/>
  <c r="AL504" i="1"/>
  <c r="AL505" i="1"/>
  <c r="AK505" i="1" s="1"/>
  <c r="AL506" i="1"/>
  <c r="AK506" i="1" s="1"/>
  <c r="AL507" i="1"/>
  <c r="AK507" i="1" s="1"/>
  <c r="AL508" i="1"/>
  <c r="AL509" i="1"/>
  <c r="AL510" i="1"/>
  <c r="AL511" i="1"/>
  <c r="AL512" i="1"/>
  <c r="AL513" i="1"/>
  <c r="AK513" i="1" s="1"/>
  <c r="AL514" i="1"/>
  <c r="AK514" i="1" s="1"/>
  <c r="AL515" i="1"/>
  <c r="AK515" i="1" s="1"/>
  <c r="AL516" i="1"/>
  <c r="AL517" i="1"/>
  <c r="AL518" i="1"/>
  <c r="AL519" i="1"/>
  <c r="AL520" i="1"/>
  <c r="AL521" i="1"/>
  <c r="AL522" i="1"/>
  <c r="AK522" i="1" s="1"/>
  <c r="AL523" i="1"/>
  <c r="AK523" i="1" s="1"/>
  <c r="AL524" i="1"/>
  <c r="AL525" i="1"/>
  <c r="AL526" i="1"/>
  <c r="AL527" i="1"/>
  <c r="AL528" i="1"/>
  <c r="AL529" i="1"/>
  <c r="AK529" i="1" s="1"/>
  <c r="AL530" i="1"/>
  <c r="AL531" i="1"/>
  <c r="AK531" i="1" s="1"/>
  <c r="AL532" i="1"/>
  <c r="AL533" i="1"/>
  <c r="AL534" i="1"/>
  <c r="AL535" i="1"/>
  <c r="AL536" i="1"/>
  <c r="AL537" i="1"/>
  <c r="AL538" i="1"/>
  <c r="AK538" i="1" s="1"/>
  <c r="AL539" i="1"/>
  <c r="AK539" i="1" s="1"/>
  <c r="AL540" i="1"/>
  <c r="AL541" i="1"/>
  <c r="AL542" i="1"/>
  <c r="AL543" i="1"/>
  <c r="AL544" i="1"/>
  <c r="AL545" i="1"/>
  <c r="AK545" i="1" s="1"/>
  <c r="AL546" i="1"/>
  <c r="AK546" i="1" s="1"/>
  <c r="AL547" i="1"/>
  <c r="AK547" i="1" s="1"/>
  <c r="AL548" i="1"/>
  <c r="AL549" i="1"/>
  <c r="AL550" i="1"/>
  <c r="AL551" i="1"/>
  <c r="AL552" i="1"/>
  <c r="AL553" i="1"/>
  <c r="AL554" i="1"/>
  <c r="AL555" i="1"/>
  <c r="AK555" i="1" s="1"/>
  <c r="AL556" i="1"/>
  <c r="AL557" i="1"/>
  <c r="AL558" i="1"/>
  <c r="AL559" i="1"/>
  <c r="AL560" i="1"/>
  <c r="AL561" i="1"/>
  <c r="AL562" i="1"/>
  <c r="AK562" i="1" s="1"/>
  <c r="AL563" i="1"/>
  <c r="AK563" i="1" s="1"/>
  <c r="AL564" i="1"/>
  <c r="AL565" i="1"/>
  <c r="AL566" i="1"/>
  <c r="AL567" i="1"/>
  <c r="AL568" i="1"/>
  <c r="AL569" i="1"/>
  <c r="AK569" i="1" s="1"/>
  <c r="AL570" i="1"/>
  <c r="AL571" i="1"/>
  <c r="AK571" i="1" s="1"/>
  <c r="AL572" i="1"/>
  <c r="AL573" i="1"/>
  <c r="AL574" i="1"/>
  <c r="AL575" i="1"/>
  <c r="AL576" i="1"/>
  <c r="AL577" i="1"/>
  <c r="AK577" i="1" s="1"/>
  <c r="AL578" i="1"/>
  <c r="AK578" i="1" s="1"/>
  <c r="AL579" i="1"/>
  <c r="AK579" i="1" s="1"/>
  <c r="AL580" i="1"/>
  <c r="AL581" i="1"/>
  <c r="AL582" i="1"/>
  <c r="AL583" i="1"/>
  <c r="AL584" i="1"/>
  <c r="AL585" i="1"/>
  <c r="AL586" i="1"/>
  <c r="AK586" i="1" s="1"/>
  <c r="AL587" i="1"/>
  <c r="AK587" i="1" s="1"/>
  <c r="AL588" i="1"/>
  <c r="AL589" i="1"/>
  <c r="AL590" i="1"/>
  <c r="AL591" i="1"/>
  <c r="AL592" i="1"/>
  <c r="AL593" i="1"/>
  <c r="AK593" i="1" s="1"/>
  <c r="AL594" i="1"/>
  <c r="AL595" i="1"/>
  <c r="AK595" i="1" s="1"/>
  <c r="AL596" i="1"/>
  <c r="AL597" i="1"/>
  <c r="AL598" i="1"/>
  <c r="AL599" i="1"/>
  <c r="AL600" i="1"/>
  <c r="AL601" i="1"/>
  <c r="AL602" i="1"/>
  <c r="AK602" i="1" s="1"/>
  <c r="AL603" i="1"/>
  <c r="AK603" i="1" s="1"/>
  <c r="AL604" i="1"/>
  <c r="AL605" i="1"/>
  <c r="AL606" i="1"/>
  <c r="AL607" i="1"/>
  <c r="AL608" i="1"/>
  <c r="AL609" i="1"/>
  <c r="AK609" i="1" s="1"/>
  <c r="AL610" i="1"/>
  <c r="AL611" i="1"/>
  <c r="AK611" i="1" s="1"/>
  <c r="AL612" i="1"/>
  <c r="AL613" i="1"/>
  <c r="AL614" i="1"/>
  <c r="AL615" i="1"/>
  <c r="AL616" i="1"/>
  <c r="AL617" i="1"/>
  <c r="AL618" i="1"/>
  <c r="AL619" i="1"/>
  <c r="AK619" i="1" s="1"/>
  <c r="AL620" i="1"/>
  <c r="AL621" i="1"/>
  <c r="AL622" i="1"/>
  <c r="AL623" i="1"/>
  <c r="AL624" i="1"/>
  <c r="AL625" i="1"/>
  <c r="AL626" i="1"/>
  <c r="AK626" i="1" s="1"/>
  <c r="AL627" i="1"/>
  <c r="AK627" i="1" s="1"/>
  <c r="AL628" i="1"/>
  <c r="AL629" i="1"/>
  <c r="AL630" i="1"/>
  <c r="AL631" i="1"/>
  <c r="AL632" i="1"/>
  <c r="AL633" i="1"/>
  <c r="AK633" i="1" s="1"/>
  <c r="AL634" i="1"/>
  <c r="AK634" i="1" s="1"/>
  <c r="AL635" i="1"/>
  <c r="AK635" i="1" s="1"/>
  <c r="AL636" i="1"/>
  <c r="AL637" i="1"/>
  <c r="AL638" i="1"/>
  <c r="AL639" i="1"/>
  <c r="AL640" i="1"/>
  <c r="AL641" i="1"/>
  <c r="AK641" i="1" s="1"/>
  <c r="AL642" i="1"/>
  <c r="AK642" i="1" s="1"/>
  <c r="AL643" i="1"/>
  <c r="AK643" i="1" s="1"/>
  <c r="AL644" i="1"/>
  <c r="AL645" i="1"/>
  <c r="AL646" i="1"/>
  <c r="AL647" i="1"/>
  <c r="AL648" i="1"/>
  <c r="AL649" i="1"/>
  <c r="AL650" i="1"/>
  <c r="AK650" i="1" s="1"/>
  <c r="AL651" i="1"/>
  <c r="AK651" i="1" s="1"/>
  <c r="AL652" i="1"/>
  <c r="AL653" i="1"/>
  <c r="AL654" i="1"/>
  <c r="AL655" i="1"/>
  <c r="AL656" i="1"/>
  <c r="AL657" i="1"/>
  <c r="AK657" i="1" s="1"/>
  <c r="AL658" i="1"/>
  <c r="AL659" i="1"/>
  <c r="AK659" i="1" s="1"/>
  <c r="AL660" i="1"/>
  <c r="AL661" i="1"/>
  <c r="AL662" i="1"/>
  <c r="AL663" i="1"/>
  <c r="AL664" i="1"/>
  <c r="AL665" i="1"/>
  <c r="AL666" i="1"/>
  <c r="AK666" i="1" s="1"/>
  <c r="AL667" i="1"/>
  <c r="AK667" i="1" s="1"/>
  <c r="AL668" i="1"/>
  <c r="AL669" i="1"/>
  <c r="AL670" i="1"/>
  <c r="AL671" i="1"/>
  <c r="AL672" i="1"/>
  <c r="AL673" i="1"/>
  <c r="AK673" i="1" s="1"/>
  <c r="AL674" i="1"/>
  <c r="AK674" i="1" s="1"/>
  <c r="AL675" i="1"/>
  <c r="AK675" i="1" s="1"/>
  <c r="AL676" i="1"/>
  <c r="AL677" i="1"/>
  <c r="AL678" i="1"/>
  <c r="AL679" i="1"/>
  <c r="AL680" i="1"/>
  <c r="AL681" i="1"/>
  <c r="AL682" i="1"/>
  <c r="AL683" i="1"/>
  <c r="AK683" i="1" s="1"/>
  <c r="AL684" i="1"/>
  <c r="AL685" i="1"/>
  <c r="AL686" i="1"/>
  <c r="AL687" i="1"/>
  <c r="AL688" i="1"/>
  <c r="AL689" i="1"/>
  <c r="AL690" i="1"/>
  <c r="AK690" i="1" s="1"/>
  <c r="AL691" i="1"/>
  <c r="AK691" i="1" s="1"/>
  <c r="AL692" i="1"/>
  <c r="AL693" i="1"/>
  <c r="AL694" i="1"/>
  <c r="AL695" i="1"/>
  <c r="AL696" i="1"/>
  <c r="AL697" i="1"/>
  <c r="AK697" i="1" s="1"/>
  <c r="AL698" i="1"/>
  <c r="AL699" i="1"/>
  <c r="AK699" i="1" s="1"/>
  <c r="AL700" i="1"/>
  <c r="AL701" i="1"/>
  <c r="AL702" i="1"/>
  <c r="AL703" i="1"/>
  <c r="AL704" i="1"/>
  <c r="AL705" i="1"/>
  <c r="AK705" i="1" s="1"/>
  <c r="AL706" i="1"/>
  <c r="AK706" i="1" s="1"/>
  <c r="AL707" i="1"/>
  <c r="AK707" i="1" s="1"/>
  <c r="AL708" i="1"/>
  <c r="AL709" i="1"/>
  <c r="AL710" i="1"/>
  <c r="AL711" i="1"/>
  <c r="AL712" i="1"/>
  <c r="AL713" i="1"/>
  <c r="AL714" i="1"/>
  <c r="AK714" i="1" s="1"/>
  <c r="AL715" i="1"/>
  <c r="AK715" i="1" s="1"/>
  <c r="AL716" i="1"/>
  <c r="AL717" i="1"/>
  <c r="AL718" i="1"/>
  <c r="AL719" i="1"/>
  <c r="AL720" i="1"/>
  <c r="AL721" i="1"/>
  <c r="AK721" i="1" s="1"/>
  <c r="AL722" i="1"/>
  <c r="AL723" i="1"/>
  <c r="AK723" i="1" s="1"/>
  <c r="AL724" i="1"/>
  <c r="AL725" i="1"/>
  <c r="AL726" i="1"/>
  <c r="AL727" i="1"/>
  <c r="AL728" i="1"/>
  <c r="AL729" i="1"/>
  <c r="AL730" i="1"/>
  <c r="AK730" i="1" s="1"/>
  <c r="AL731" i="1"/>
  <c r="AK731" i="1" s="1"/>
  <c r="AL732" i="1"/>
  <c r="AL733" i="1"/>
  <c r="AL734" i="1"/>
  <c r="AL735" i="1"/>
  <c r="AL736" i="1"/>
  <c r="AL737" i="1"/>
  <c r="AK737" i="1" s="1"/>
  <c r="AL738" i="1"/>
  <c r="AL739" i="1"/>
  <c r="AK739" i="1" s="1"/>
  <c r="AL740" i="1"/>
  <c r="AL741" i="1"/>
  <c r="AL742" i="1"/>
  <c r="AL743" i="1"/>
  <c r="AL744" i="1"/>
  <c r="AL745" i="1"/>
  <c r="AL746" i="1"/>
  <c r="AL747" i="1"/>
  <c r="AK747" i="1" s="1"/>
  <c r="AL748" i="1"/>
  <c r="AL749" i="1"/>
  <c r="AL750" i="1"/>
  <c r="AL751" i="1"/>
  <c r="AL752" i="1"/>
  <c r="AL753" i="1"/>
  <c r="AL754" i="1"/>
  <c r="AK754" i="1" s="1"/>
  <c r="AL755" i="1"/>
  <c r="AK755" i="1" s="1"/>
  <c r="AL756" i="1"/>
  <c r="AL757" i="1"/>
  <c r="AL758" i="1"/>
  <c r="AL759" i="1"/>
  <c r="AL760" i="1"/>
  <c r="AL761" i="1"/>
  <c r="AK761" i="1" s="1"/>
  <c r="AL762" i="1"/>
  <c r="AK762" i="1" s="1"/>
  <c r="AL763" i="1"/>
  <c r="AK763" i="1" s="1"/>
  <c r="AL764" i="1"/>
  <c r="AL765" i="1"/>
  <c r="AL766" i="1"/>
  <c r="AL767" i="1"/>
  <c r="AL768" i="1"/>
  <c r="AL769" i="1"/>
  <c r="AK769" i="1" s="1"/>
  <c r="AL770" i="1"/>
  <c r="AK770" i="1" s="1"/>
  <c r="AL771" i="1"/>
  <c r="AK771" i="1" s="1"/>
  <c r="AL772" i="1"/>
  <c r="AL773" i="1"/>
  <c r="AL774" i="1"/>
  <c r="AL775" i="1"/>
  <c r="AL776" i="1"/>
  <c r="AL777" i="1"/>
  <c r="AL778" i="1"/>
  <c r="AK778" i="1" s="1"/>
  <c r="AL779" i="1"/>
  <c r="AK779" i="1" s="1"/>
  <c r="AL780" i="1"/>
  <c r="AL781" i="1"/>
  <c r="AL782" i="1"/>
  <c r="AL783" i="1"/>
  <c r="AL784" i="1"/>
  <c r="AL785" i="1"/>
  <c r="AK785" i="1" s="1"/>
  <c r="AL786" i="1"/>
  <c r="AL787" i="1"/>
  <c r="AK787" i="1" s="1"/>
  <c r="AL788" i="1"/>
  <c r="AL789" i="1"/>
  <c r="AL790" i="1"/>
  <c r="AL791" i="1"/>
  <c r="AL792" i="1"/>
  <c r="AL793" i="1"/>
  <c r="AL794" i="1"/>
  <c r="AK794" i="1" s="1"/>
  <c r="AL795" i="1"/>
  <c r="AK795" i="1" s="1"/>
  <c r="AL796" i="1"/>
  <c r="AL797" i="1"/>
  <c r="AL798" i="1"/>
  <c r="AL799" i="1"/>
  <c r="AL800" i="1"/>
  <c r="AL801" i="1"/>
  <c r="AK801" i="1" s="1"/>
  <c r="AL802" i="1"/>
  <c r="AK802" i="1" s="1"/>
  <c r="AL803" i="1"/>
  <c r="AK803" i="1" s="1"/>
  <c r="AL804" i="1"/>
  <c r="AL805" i="1"/>
  <c r="AL806" i="1"/>
  <c r="AL807" i="1"/>
  <c r="AL808" i="1"/>
  <c r="AL809" i="1"/>
  <c r="AL810" i="1"/>
  <c r="AL811" i="1"/>
  <c r="AK811" i="1" s="1"/>
  <c r="AL812" i="1"/>
  <c r="AL813" i="1"/>
  <c r="AL814" i="1"/>
  <c r="AL815" i="1"/>
  <c r="AL816" i="1"/>
  <c r="AL817" i="1"/>
  <c r="AL818" i="1"/>
  <c r="AK818" i="1" s="1"/>
  <c r="AL819" i="1"/>
  <c r="AK819" i="1" s="1"/>
  <c r="AL820" i="1"/>
  <c r="AL821" i="1"/>
  <c r="AL822" i="1"/>
  <c r="AL823" i="1"/>
  <c r="AL824" i="1"/>
  <c r="AL825" i="1"/>
  <c r="AK825" i="1" s="1"/>
  <c r="AL826" i="1"/>
  <c r="AL827" i="1"/>
  <c r="AK827" i="1" s="1"/>
  <c r="AL828" i="1"/>
  <c r="AL829" i="1"/>
  <c r="AL830" i="1"/>
  <c r="AL831" i="1"/>
  <c r="AL832" i="1"/>
  <c r="AL833" i="1"/>
  <c r="AK833" i="1" s="1"/>
  <c r="AL834" i="1"/>
  <c r="AK834" i="1" s="1"/>
  <c r="AL835" i="1"/>
  <c r="AK835" i="1" s="1"/>
  <c r="AL836" i="1"/>
  <c r="AL837" i="1"/>
  <c r="AL838" i="1"/>
  <c r="AL839" i="1"/>
  <c r="AL840" i="1"/>
  <c r="AL841" i="1"/>
  <c r="AL842" i="1"/>
  <c r="AK842" i="1" s="1"/>
  <c r="AL843" i="1"/>
  <c r="AK843" i="1" s="1"/>
  <c r="AL844" i="1"/>
  <c r="AL845" i="1"/>
  <c r="AL846" i="1"/>
  <c r="AL847" i="1"/>
  <c r="AL848" i="1"/>
  <c r="AL849" i="1"/>
  <c r="AK849" i="1" s="1"/>
  <c r="AL850" i="1"/>
  <c r="AL851" i="1"/>
  <c r="AK851" i="1" s="1"/>
  <c r="AL852" i="1"/>
  <c r="AL853" i="1"/>
  <c r="AL854" i="1"/>
  <c r="AL855" i="1"/>
  <c r="AL856" i="1"/>
  <c r="AL857" i="1"/>
  <c r="AL858" i="1"/>
  <c r="AK858" i="1" s="1"/>
  <c r="AL859" i="1"/>
  <c r="AK859" i="1" s="1"/>
  <c r="AL860" i="1"/>
  <c r="AL861" i="1"/>
  <c r="AL862" i="1"/>
  <c r="AL863" i="1"/>
  <c r="AL864" i="1"/>
  <c r="AL865" i="1"/>
  <c r="AK865" i="1" s="1"/>
  <c r="AL866" i="1"/>
  <c r="AL867" i="1"/>
  <c r="AK867" i="1" s="1"/>
  <c r="AL868" i="1"/>
  <c r="AL869" i="1"/>
  <c r="AL870" i="1"/>
  <c r="AL871" i="1"/>
  <c r="AL872" i="1"/>
  <c r="AL873" i="1"/>
  <c r="AL874" i="1"/>
  <c r="AL875" i="1"/>
  <c r="AK875" i="1" s="1"/>
  <c r="AL876" i="1"/>
  <c r="AL877" i="1"/>
  <c r="AL878" i="1"/>
  <c r="AL879" i="1"/>
  <c r="AL880" i="1"/>
  <c r="AL881" i="1"/>
  <c r="AL882" i="1"/>
  <c r="AL883" i="1"/>
  <c r="AK883" i="1" s="1"/>
  <c r="AL884" i="1"/>
  <c r="AL885" i="1"/>
  <c r="AL886" i="1"/>
  <c r="AL887" i="1"/>
  <c r="AL888" i="1"/>
  <c r="AL889" i="1"/>
  <c r="AK889" i="1" s="1"/>
  <c r="AL890" i="1"/>
  <c r="AK890" i="1" s="1"/>
  <c r="AL891" i="1"/>
  <c r="AK891" i="1" s="1"/>
  <c r="AL892" i="1"/>
  <c r="AL893" i="1"/>
  <c r="AL894" i="1"/>
  <c r="AL895" i="1"/>
  <c r="AL896" i="1"/>
  <c r="AL897" i="1"/>
  <c r="AK897" i="1" s="1"/>
  <c r="AL898" i="1"/>
  <c r="AK898" i="1" s="1"/>
  <c r="AL899" i="1"/>
  <c r="AK899" i="1" s="1"/>
  <c r="AL900" i="1"/>
  <c r="AL901" i="1"/>
  <c r="AL902" i="1"/>
  <c r="AL903" i="1"/>
  <c r="AL904" i="1"/>
  <c r="AL905" i="1"/>
  <c r="AL906" i="1"/>
  <c r="AK906" i="1" s="1"/>
  <c r="AL907" i="1"/>
  <c r="AK907" i="1" s="1"/>
  <c r="AL908" i="1"/>
  <c r="AL909" i="1"/>
  <c r="AL910" i="1"/>
  <c r="AL911" i="1"/>
  <c r="AL912" i="1"/>
  <c r="AL913" i="1"/>
  <c r="AK913" i="1" s="1"/>
  <c r="AL914" i="1"/>
  <c r="AL915" i="1"/>
  <c r="AK915" i="1" s="1"/>
  <c r="AL916" i="1"/>
  <c r="AL917" i="1"/>
  <c r="AL918" i="1"/>
  <c r="AL919" i="1"/>
  <c r="AL920" i="1"/>
  <c r="AL921" i="1"/>
  <c r="AL922" i="1"/>
  <c r="AL923" i="1"/>
  <c r="AK923" i="1" s="1"/>
  <c r="AL924" i="1"/>
  <c r="AL925" i="1"/>
  <c r="AL926" i="1"/>
  <c r="AL927" i="1"/>
  <c r="AL928" i="1"/>
  <c r="AL929" i="1"/>
  <c r="AK929" i="1" s="1"/>
  <c r="AL930" i="1"/>
  <c r="AK930" i="1" s="1"/>
  <c r="AL931" i="1"/>
  <c r="AK931" i="1" s="1"/>
  <c r="AL932" i="1"/>
  <c r="AL933" i="1"/>
  <c r="AL934" i="1"/>
  <c r="AL935" i="1"/>
  <c r="AL936" i="1"/>
  <c r="AL937" i="1"/>
  <c r="AL938" i="1"/>
  <c r="AL939" i="1"/>
  <c r="AK939" i="1" s="1"/>
  <c r="AL940" i="1"/>
  <c r="AL941" i="1"/>
  <c r="AL942" i="1"/>
  <c r="AL943" i="1"/>
  <c r="AL944" i="1"/>
  <c r="AL945" i="1"/>
  <c r="AL946" i="1"/>
  <c r="AK946" i="1" s="1"/>
  <c r="AL947" i="1"/>
  <c r="AK947" i="1" s="1"/>
  <c r="AL948" i="1"/>
  <c r="AL949" i="1"/>
  <c r="AL950" i="1"/>
  <c r="AL951" i="1"/>
  <c r="AL952" i="1"/>
  <c r="AL953" i="1"/>
  <c r="AK953" i="1" s="1"/>
  <c r="AL954" i="1"/>
  <c r="AL955" i="1"/>
  <c r="AK955" i="1" s="1"/>
  <c r="AL956" i="1"/>
  <c r="AL957" i="1"/>
  <c r="AL958" i="1"/>
  <c r="AL959" i="1"/>
  <c r="AL960" i="1"/>
  <c r="AL961" i="1"/>
  <c r="AK961" i="1" s="1"/>
  <c r="AL962" i="1"/>
  <c r="AL963" i="1"/>
  <c r="AK963" i="1" s="1"/>
  <c r="AL964" i="1"/>
  <c r="AL965" i="1"/>
  <c r="AL966" i="1"/>
  <c r="AL967" i="1"/>
  <c r="AL968" i="1"/>
  <c r="AL969" i="1"/>
  <c r="AL970" i="1"/>
  <c r="AK970" i="1" s="1"/>
  <c r="AL971" i="1"/>
  <c r="AK971" i="1" s="1"/>
  <c r="AL972" i="1"/>
  <c r="AL973" i="1"/>
  <c r="AL974" i="1"/>
  <c r="AL975" i="1"/>
  <c r="AL976" i="1"/>
  <c r="AL977" i="1"/>
  <c r="AK977" i="1" s="1"/>
  <c r="AL978" i="1"/>
  <c r="AL979" i="1"/>
  <c r="AK979" i="1" s="1"/>
  <c r="AL980" i="1"/>
  <c r="AL981" i="1"/>
  <c r="AL982" i="1"/>
  <c r="AL983" i="1"/>
  <c r="AL984" i="1"/>
  <c r="AL985" i="1"/>
  <c r="AL986" i="1"/>
  <c r="AK986" i="1" s="1"/>
  <c r="AL987" i="1"/>
  <c r="AK987" i="1" s="1"/>
  <c r="AL988" i="1"/>
  <c r="AL989" i="1"/>
  <c r="AL990" i="1"/>
  <c r="AL991" i="1"/>
  <c r="AL992" i="1"/>
  <c r="AL993" i="1"/>
  <c r="AK993" i="1" s="1"/>
  <c r="AL994" i="1"/>
  <c r="AL995" i="1"/>
  <c r="AK995" i="1" s="1"/>
  <c r="AL996" i="1"/>
  <c r="AL997" i="1"/>
  <c r="AL998" i="1"/>
  <c r="AL999" i="1"/>
  <c r="AL1000" i="1"/>
  <c r="AL1001" i="1"/>
  <c r="AL1002" i="1"/>
  <c r="AL1003" i="1"/>
  <c r="AK1003" i="1" s="1"/>
  <c r="AL1004" i="1"/>
  <c r="AL1005" i="1"/>
  <c r="AL1006" i="1"/>
  <c r="AL1007" i="1"/>
  <c r="AL1008" i="1"/>
  <c r="AL1009" i="1"/>
  <c r="AL1010" i="1"/>
  <c r="AL1011" i="1"/>
  <c r="AK1011" i="1" s="1"/>
  <c r="AL1012" i="1"/>
  <c r="AL1013" i="1"/>
  <c r="AL1014" i="1"/>
  <c r="AL1015" i="1"/>
  <c r="AL1016" i="1"/>
  <c r="AL1017" i="1"/>
  <c r="AK1017" i="1" s="1"/>
  <c r="AL1018" i="1"/>
  <c r="AK1018" i="1" s="1"/>
  <c r="AL1019" i="1"/>
  <c r="AK1019" i="1" s="1"/>
  <c r="AL1020" i="1"/>
  <c r="AL1021" i="1"/>
  <c r="AL1022" i="1"/>
  <c r="AL1023" i="1"/>
  <c r="AL1024" i="1"/>
  <c r="AL1025" i="1"/>
  <c r="AK1025" i="1" s="1"/>
  <c r="AL1026" i="1"/>
  <c r="AK1026" i="1" s="1"/>
  <c r="AL1027" i="1"/>
  <c r="AK1027" i="1" s="1"/>
  <c r="AL1028" i="1"/>
  <c r="AL1029" i="1"/>
  <c r="AL1030" i="1"/>
  <c r="AL1031" i="1"/>
  <c r="AL1032" i="1"/>
  <c r="AL1033" i="1"/>
  <c r="AL1034" i="1"/>
  <c r="AK1034" i="1" s="1"/>
  <c r="AL1035" i="1"/>
  <c r="AK1035" i="1" s="1"/>
  <c r="AL1036" i="1"/>
  <c r="AL1037" i="1"/>
  <c r="AL1038" i="1"/>
  <c r="AL1039" i="1"/>
  <c r="AL1040" i="1"/>
  <c r="AL1041" i="1"/>
  <c r="AK1041" i="1" s="1"/>
  <c r="AL1042" i="1"/>
  <c r="AL1043" i="1"/>
  <c r="AK1043" i="1" s="1"/>
  <c r="AL1044" i="1"/>
  <c r="AL1045" i="1"/>
  <c r="AL1046" i="1"/>
  <c r="AL1047" i="1"/>
  <c r="AL1048" i="1"/>
  <c r="AL1049" i="1"/>
  <c r="AL1050" i="1"/>
  <c r="AL1051" i="1"/>
  <c r="AK1051" i="1" s="1"/>
  <c r="AL1052" i="1"/>
  <c r="AL1053" i="1"/>
  <c r="AL1054" i="1"/>
  <c r="AL1055" i="1"/>
  <c r="AL1056" i="1"/>
  <c r="AL1057" i="1"/>
  <c r="AK1057" i="1" s="1"/>
  <c r="AL1058" i="1"/>
  <c r="AK1058" i="1" s="1"/>
  <c r="AL1059" i="1"/>
  <c r="AK1059" i="1" s="1"/>
  <c r="AL1060" i="1"/>
  <c r="AL1061" i="1"/>
  <c r="AL1062" i="1"/>
  <c r="AL1063" i="1"/>
  <c r="AL1064" i="1"/>
  <c r="AL1065" i="1"/>
  <c r="AL1066" i="1"/>
  <c r="AL1067" i="1"/>
  <c r="AK1067" i="1" s="1"/>
  <c r="AL1068" i="1"/>
  <c r="AL1069" i="1"/>
  <c r="AL1070" i="1"/>
  <c r="AL1071" i="1"/>
  <c r="AL1072" i="1"/>
  <c r="AL1073" i="1"/>
  <c r="AL1074" i="1"/>
  <c r="AK1074" i="1" s="1"/>
  <c r="AL1075" i="1"/>
  <c r="AK1075" i="1" s="1"/>
  <c r="AL1076" i="1"/>
  <c r="AL1077" i="1"/>
  <c r="AL1078" i="1"/>
  <c r="AL1079" i="1"/>
  <c r="AL1080" i="1"/>
  <c r="AL1081" i="1"/>
  <c r="AK1081" i="1" s="1"/>
  <c r="AL1082" i="1"/>
  <c r="AL1083" i="1"/>
  <c r="AK1083" i="1" s="1"/>
  <c r="AL1084" i="1"/>
  <c r="AL1085" i="1"/>
  <c r="AL1086" i="1"/>
  <c r="AL1087" i="1"/>
  <c r="AL1088" i="1"/>
  <c r="AL1089" i="1"/>
  <c r="AK1089" i="1" s="1"/>
  <c r="AL1090" i="1"/>
  <c r="AL1091" i="1"/>
  <c r="AK1091" i="1" s="1"/>
  <c r="AL1092" i="1"/>
  <c r="AL1093" i="1"/>
  <c r="AL1094" i="1"/>
  <c r="AL1095" i="1"/>
  <c r="AL1096" i="1"/>
  <c r="AL1097" i="1"/>
  <c r="AL1098" i="1"/>
  <c r="AK1098" i="1" s="1"/>
  <c r="AL1099" i="1"/>
  <c r="AK1099" i="1" s="1"/>
  <c r="AL1100" i="1"/>
  <c r="AL1101" i="1"/>
  <c r="AL1102" i="1"/>
  <c r="AL1103" i="1"/>
  <c r="AL1104" i="1"/>
  <c r="AL1105" i="1"/>
  <c r="AK1105" i="1" s="1"/>
  <c r="AL1106" i="1"/>
  <c r="AL1107" i="1"/>
  <c r="AK1107" i="1" s="1"/>
  <c r="AL1108" i="1"/>
  <c r="AL1109" i="1"/>
  <c r="AL1110" i="1"/>
  <c r="AL1111" i="1"/>
  <c r="AL1112" i="1"/>
  <c r="AL1113" i="1"/>
  <c r="AL1114" i="1"/>
  <c r="AK1114" i="1" s="1"/>
  <c r="AL1115" i="1"/>
  <c r="AK1115" i="1" s="1"/>
  <c r="AL1116" i="1"/>
  <c r="AL1117" i="1"/>
  <c r="AL1118" i="1"/>
  <c r="AL1119" i="1"/>
  <c r="AL1120" i="1"/>
  <c r="AL1121" i="1"/>
  <c r="AK1121" i="1" s="1"/>
  <c r="AL1122" i="1"/>
  <c r="AL1123" i="1"/>
  <c r="AK1123" i="1" s="1"/>
  <c r="AL1124" i="1"/>
  <c r="AL1125" i="1"/>
  <c r="AL1126" i="1"/>
  <c r="AL1127" i="1"/>
  <c r="AL1128" i="1"/>
  <c r="AL1129" i="1"/>
  <c r="AL1130" i="1"/>
  <c r="AL1131" i="1"/>
  <c r="AK1131" i="1" s="1"/>
  <c r="AL1132" i="1"/>
  <c r="AL1133" i="1"/>
  <c r="AL1134" i="1"/>
  <c r="AL1135" i="1"/>
  <c r="AL1136" i="1"/>
  <c r="AL1137" i="1"/>
  <c r="AL1138" i="1"/>
  <c r="AL1139" i="1"/>
  <c r="AK1139" i="1" s="1"/>
  <c r="AL1140" i="1"/>
  <c r="AL1141" i="1"/>
  <c r="AL1142" i="1"/>
  <c r="AL1143" i="1"/>
  <c r="AL1144" i="1"/>
  <c r="AL1145" i="1"/>
  <c r="AK1145" i="1" s="1"/>
  <c r="AL1146" i="1"/>
  <c r="AK1146" i="1" s="1"/>
  <c r="AL1147" i="1"/>
  <c r="AK1147" i="1" s="1"/>
  <c r="AL1148" i="1"/>
  <c r="AL1149" i="1"/>
  <c r="AL1150" i="1"/>
  <c r="AL1151" i="1"/>
  <c r="AL1152" i="1"/>
  <c r="AL1153" i="1"/>
  <c r="AK1153" i="1" s="1"/>
  <c r="AL1154" i="1"/>
  <c r="AK1154" i="1" s="1"/>
  <c r="AL1155" i="1"/>
  <c r="AK1155" i="1" s="1"/>
  <c r="AL1156" i="1"/>
  <c r="AL1157" i="1"/>
  <c r="AL1158" i="1"/>
  <c r="AL1159" i="1"/>
  <c r="AL1160" i="1"/>
  <c r="AL1161" i="1"/>
  <c r="AL1162" i="1"/>
  <c r="AK1162" i="1" s="1"/>
  <c r="AL1163" i="1"/>
  <c r="AK1163" i="1" s="1"/>
  <c r="AL1164" i="1"/>
  <c r="AL1165" i="1"/>
  <c r="AL1166" i="1"/>
  <c r="AL1167" i="1"/>
  <c r="AL1168" i="1"/>
  <c r="AL1169" i="1"/>
  <c r="AK1169" i="1" s="1"/>
  <c r="AL1170" i="1"/>
  <c r="AL1171" i="1"/>
  <c r="AK1171" i="1" s="1"/>
  <c r="AL1172" i="1"/>
  <c r="AL1173" i="1"/>
  <c r="AL1174" i="1"/>
  <c r="AL1175" i="1"/>
  <c r="AL1176" i="1"/>
  <c r="AL1177" i="1"/>
  <c r="AL1178" i="1"/>
  <c r="AL1179" i="1"/>
  <c r="AK1179" i="1" s="1"/>
  <c r="AL1180" i="1"/>
  <c r="AL1181" i="1"/>
  <c r="AL1182" i="1"/>
  <c r="AL1183" i="1"/>
  <c r="AL1184" i="1"/>
  <c r="AL1185" i="1"/>
  <c r="AK1185" i="1" s="1"/>
  <c r="AL1186" i="1"/>
  <c r="AK1186" i="1" s="1"/>
  <c r="AL1187" i="1"/>
  <c r="AK1187" i="1" s="1"/>
  <c r="AL1188" i="1"/>
  <c r="AL1189" i="1"/>
  <c r="AL1190" i="1"/>
  <c r="AL1191" i="1"/>
  <c r="AL1192" i="1"/>
  <c r="AL1193" i="1"/>
  <c r="AL1194" i="1"/>
  <c r="AL1195" i="1"/>
  <c r="AK1195" i="1" s="1"/>
  <c r="AL1196" i="1"/>
  <c r="AL1197" i="1"/>
  <c r="AL1198" i="1"/>
  <c r="AL1199" i="1"/>
  <c r="AL1200" i="1"/>
  <c r="AL1201" i="1"/>
  <c r="AL1202" i="1"/>
  <c r="AK1202" i="1" s="1"/>
  <c r="AL1203" i="1"/>
  <c r="AK1203" i="1" s="1"/>
  <c r="AL1204" i="1"/>
  <c r="AL1205" i="1"/>
  <c r="AL1206" i="1"/>
  <c r="AL1207" i="1"/>
  <c r="AL1208" i="1"/>
  <c r="AL1209" i="1"/>
  <c r="AK1209" i="1" s="1"/>
  <c r="AL1210" i="1"/>
  <c r="AL1211" i="1"/>
  <c r="AK1211" i="1" s="1"/>
  <c r="AL1212" i="1"/>
  <c r="AL1213" i="1"/>
  <c r="AL1214" i="1"/>
  <c r="AL1215" i="1"/>
  <c r="AL1216" i="1"/>
  <c r="AL1217" i="1"/>
  <c r="AK1217" i="1" s="1"/>
  <c r="AL1218" i="1"/>
  <c r="AL1219" i="1"/>
  <c r="AK1219" i="1" s="1"/>
  <c r="AL1220" i="1"/>
  <c r="AL1221" i="1"/>
  <c r="AL1222" i="1"/>
  <c r="AL1223" i="1"/>
  <c r="AL1224" i="1"/>
  <c r="AL1225" i="1"/>
  <c r="AL1226" i="1"/>
  <c r="AK1226" i="1" s="1"/>
  <c r="AL1227" i="1"/>
  <c r="AK1227" i="1" s="1"/>
  <c r="AL1228" i="1"/>
  <c r="AL1229" i="1"/>
  <c r="AL1230" i="1"/>
  <c r="AL1231" i="1"/>
  <c r="AL1232" i="1"/>
  <c r="AL1233" i="1"/>
  <c r="AK1233" i="1" s="1"/>
  <c r="AL1234" i="1"/>
  <c r="AL1235" i="1"/>
  <c r="AK1235" i="1" s="1"/>
  <c r="AL1236" i="1"/>
  <c r="AL1237" i="1"/>
  <c r="AL1238" i="1"/>
  <c r="AL1239" i="1"/>
  <c r="AL1240" i="1"/>
  <c r="AL1241" i="1"/>
  <c r="AL1242" i="1"/>
  <c r="AK1242" i="1" s="1"/>
  <c r="AL1243" i="1"/>
  <c r="AK1243" i="1" s="1"/>
  <c r="AL1244" i="1"/>
  <c r="AL1245" i="1"/>
  <c r="AL1246" i="1"/>
  <c r="AL1247" i="1"/>
  <c r="AL1248" i="1"/>
  <c r="AL1249" i="1"/>
  <c r="AK1249" i="1" s="1"/>
  <c r="AL1250" i="1"/>
  <c r="AL1251" i="1"/>
  <c r="AK1251" i="1" s="1"/>
  <c r="AL1252" i="1"/>
  <c r="AL1253" i="1"/>
  <c r="AL1254" i="1"/>
  <c r="AL1255" i="1"/>
  <c r="AL1256" i="1"/>
  <c r="AL1257" i="1"/>
  <c r="AL1258" i="1"/>
  <c r="AL1259" i="1"/>
  <c r="AK1259" i="1" s="1"/>
  <c r="AL1260" i="1"/>
  <c r="AL1261" i="1"/>
  <c r="AL1262" i="1"/>
  <c r="AL1263" i="1"/>
  <c r="AL1264" i="1"/>
  <c r="AL1265" i="1"/>
  <c r="AL1266" i="1"/>
  <c r="AL1267" i="1"/>
  <c r="AK1267" i="1" s="1"/>
  <c r="AL1268" i="1"/>
  <c r="AL1269" i="1"/>
  <c r="AL1270" i="1"/>
  <c r="AL1271" i="1"/>
  <c r="AL1272" i="1"/>
  <c r="AL1273" i="1"/>
  <c r="AK1273" i="1" s="1"/>
  <c r="AL1274" i="1"/>
  <c r="AK1274" i="1" s="1"/>
  <c r="AL1275" i="1"/>
  <c r="AK1275" i="1" s="1"/>
  <c r="AL1276" i="1"/>
  <c r="AL1277" i="1"/>
  <c r="AL1278" i="1"/>
  <c r="AL1279" i="1"/>
  <c r="AL1280" i="1"/>
  <c r="AL1281" i="1"/>
  <c r="AK1281" i="1" s="1"/>
  <c r="AL1282" i="1"/>
  <c r="AK1282" i="1" s="1"/>
  <c r="AL1283" i="1"/>
  <c r="AK1283" i="1" s="1"/>
  <c r="AL1284" i="1"/>
  <c r="AL1285" i="1"/>
  <c r="AL1286" i="1"/>
  <c r="AL1287" i="1"/>
  <c r="AL1288" i="1"/>
  <c r="AL1289" i="1"/>
  <c r="AL1290" i="1"/>
  <c r="AK1290" i="1" s="1"/>
  <c r="AL1291" i="1"/>
  <c r="AK1291" i="1" s="1"/>
  <c r="AL1292" i="1"/>
  <c r="AL1293" i="1"/>
  <c r="AL1294" i="1"/>
  <c r="AL1295" i="1"/>
  <c r="AL1296" i="1"/>
  <c r="AL1297" i="1"/>
  <c r="AL1298" i="1"/>
  <c r="AL1299" i="1"/>
  <c r="AK1299" i="1" s="1"/>
  <c r="AL1300" i="1"/>
  <c r="AL1301" i="1"/>
  <c r="AL1302" i="1"/>
  <c r="AL1303" i="1"/>
  <c r="AL1304" i="1"/>
  <c r="AL1305" i="1"/>
  <c r="AL1306" i="1"/>
  <c r="AL1307" i="1"/>
  <c r="AK1307" i="1" s="1"/>
  <c r="AL1308" i="1"/>
  <c r="AL1309" i="1"/>
  <c r="AL1310" i="1"/>
  <c r="AL1311" i="1"/>
  <c r="AL1312" i="1"/>
  <c r="AL1313" i="1"/>
  <c r="AK1313" i="1" s="1"/>
  <c r="AL1314" i="1"/>
  <c r="AK1314" i="1" s="1"/>
  <c r="AL1315" i="1"/>
  <c r="AK1315" i="1" s="1"/>
  <c r="AL1316" i="1"/>
  <c r="AL1317" i="1"/>
  <c r="AL1318" i="1"/>
  <c r="AL1319" i="1"/>
  <c r="AL1320" i="1"/>
  <c r="AL1321" i="1"/>
  <c r="AL1322" i="1"/>
  <c r="AK1322" i="1" s="1"/>
  <c r="AL1323" i="1"/>
  <c r="AK1323" i="1" s="1"/>
  <c r="AL1324" i="1"/>
  <c r="AL1325" i="1"/>
  <c r="AL1326" i="1"/>
  <c r="AL1327" i="1"/>
  <c r="AL1328" i="1"/>
  <c r="AL1329" i="1"/>
  <c r="AL1330" i="1"/>
  <c r="AL1331" i="1"/>
  <c r="AK1331" i="1" s="1"/>
  <c r="AL1332" i="1"/>
  <c r="AL1333" i="1"/>
  <c r="AL1334" i="1"/>
  <c r="AL1335" i="1"/>
  <c r="AL1336" i="1"/>
  <c r="AL1337" i="1"/>
  <c r="AK1337" i="1" s="1"/>
  <c r="AL1338" i="1"/>
  <c r="AK1338" i="1" s="1"/>
  <c r="AL1339" i="1"/>
  <c r="AK1339" i="1" s="1"/>
  <c r="AL1340" i="1"/>
  <c r="AL1341" i="1"/>
  <c r="AL1342" i="1"/>
  <c r="AL1343" i="1"/>
  <c r="AL1344" i="1"/>
  <c r="AL1345" i="1"/>
  <c r="AK1345" i="1" s="1"/>
  <c r="AL1346" i="1"/>
  <c r="AL1347" i="1"/>
  <c r="AK1347" i="1" s="1"/>
  <c r="AL1348" i="1"/>
  <c r="AL1349" i="1"/>
  <c r="AL1350" i="1"/>
  <c r="AL1351" i="1"/>
  <c r="AL1352" i="1"/>
  <c r="AL1353" i="1"/>
  <c r="AL1354" i="1"/>
  <c r="AL1355" i="1"/>
  <c r="AK1355" i="1" s="1"/>
  <c r="AL1356" i="1"/>
  <c r="AL1357" i="1"/>
  <c r="AL1358" i="1"/>
  <c r="AL1359" i="1"/>
  <c r="AL1360" i="1"/>
  <c r="AL1361" i="1"/>
  <c r="AL1362" i="1"/>
  <c r="AK1362" i="1" s="1"/>
  <c r="AL1363" i="1"/>
  <c r="AK1363" i="1" s="1"/>
  <c r="AL1364" i="1"/>
  <c r="AL1365" i="1"/>
  <c r="AL1366" i="1"/>
  <c r="AL1367" i="1"/>
  <c r="AL1368" i="1"/>
  <c r="AL1369" i="1"/>
  <c r="AL1370" i="1"/>
  <c r="AK1370" i="1" s="1"/>
  <c r="AL1371" i="1"/>
  <c r="AK1371" i="1" s="1"/>
  <c r="AL1372" i="1"/>
  <c r="AL1373" i="1"/>
  <c r="AL1374" i="1"/>
  <c r="AL1375" i="1"/>
  <c r="AL1376" i="1"/>
  <c r="AL1377" i="1"/>
  <c r="AL1378" i="1"/>
  <c r="AL1379" i="1"/>
  <c r="AK1379" i="1" s="1"/>
  <c r="AL1380" i="1"/>
  <c r="AL1381" i="1"/>
  <c r="AL1382" i="1"/>
  <c r="AL1383" i="1"/>
  <c r="AL1384" i="1"/>
  <c r="AL1385" i="1"/>
  <c r="AL1386" i="1"/>
  <c r="AK1386" i="1" s="1"/>
  <c r="AL1387" i="1"/>
  <c r="AK1387" i="1" s="1"/>
  <c r="AL1388" i="1"/>
  <c r="AL1389" i="1"/>
  <c r="AL1390" i="1"/>
  <c r="AL1391" i="1"/>
  <c r="AL1392" i="1"/>
  <c r="AL1393" i="1"/>
  <c r="AL1394" i="1"/>
  <c r="AK1394" i="1" s="1"/>
  <c r="AL1395" i="1"/>
  <c r="AK1395" i="1" s="1"/>
  <c r="AL1396" i="1"/>
  <c r="AL1397" i="1"/>
  <c r="AL1398" i="1"/>
  <c r="AL1399" i="1"/>
  <c r="AL1400" i="1"/>
  <c r="AL1401" i="1"/>
  <c r="AL1402" i="1"/>
  <c r="AL1403" i="1"/>
  <c r="AK1403" i="1" s="1"/>
  <c r="AL1404" i="1"/>
  <c r="AL1405" i="1"/>
  <c r="AL1406" i="1"/>
  <c r="AL1407" i="1"/>
  <c r="AL1408" i="1"/>
  <c r="AL1409" i="1"/>
  <c r="AL1410" i="1"/>
  <c r="AL1411" i="1"/>
  <c r="AK1411" i="1" s="1"/>
  <c r="AL1412" i="1"/>
  <c r="AL1413" i="1"/>
  <c r="AL1414" i="1"/>
  <c r="AL1415" i="1"/>
  <c r="AL1416" i="1"/>
  <c r="AL1417" i="1"/>
  <c r="AL1418" i="1"/>
  <c r="AL1419" i="1"/>
  <c r="AK1419" i="1" s="1"/>
  <c r="AL1420" i="1"/>
  <c r="AL1421" i="1"/>
  <c r="AL1422" i="1"/>
  <c r="AL1423" i="1"/>
  <c r="AL1424" i="1"/>
  <c r="AL1425" i="1"/>
  <c r="AL1426" i="1"/>
  <c r="AK1426" i="1" s="1"/>
  <c r="AL1427" i="1"/>
  <c r="AK1427" i="1" s="1"/>
  <c r="AL1428" i="1"/>
  <c r="AL1429" i="1"/>
  <c r="AL1430" i="1"/>
  <c r="AL1431" i="1"/>
  <c r="AL1432" i="1"/>
  <c r="AL1433" i="1"/>
  <c r="AL1434" i="1"/>
  <c r="AK1434" i="1" s="1"/>
  <c r="AL1435" i="1"/>
  <c r="AK1435" i="1" s="1"/>
  <c r="AL1436" i="1"/>
  <c r="AL1437" i="1"/>
  <c r="AL1438" i="1"/>
  <c r="AL1439" i="1"/>
  <c r="AL1440" i="1"/>
  <c r="AL1441" i="1"/>
  <c r="AL1442" i="1"/>
  <c r="AL1443" i="1"/>
  <c r="AK1443" i="1" s="1"/>
  <c r="AL1444" i="1"/>
  <c r="AL1445" i="1"/>
  <c r="AL1446" i="1"/>
  <c r="AL1447" i="1"/>
  <c r="AL1448" i="1"/>
  <c r="AL1449" i="1"/>
  <c r="AL1450" i="1"/>
  <c r="AK1450" i="1" s="1"/>
  <c r="AL1451" i="1"/>
  <c r="AK1451" i="1" s="1"/>
  <c r="AL1452" i="1"/>
  <c r="AL1453" i="1"/>
  <c r="AL1454" i="1"/>
  <c r="AL1455" i="1"/>
  <c r="AL1456" i="1"/>
  <c r="AL1457" i="1"/>
  <c r="AL1458" i="1"/>
  <c r="AK1458" i="1" s="1"/>
  <c r="AL1459" i="1"/>
  <c r="AK1459" i="1" s="1"/>
  <c r="AL1460" i="1"/>
  <c r="AL1461" i="1"/>
  <c r="AL1462" i="1"/>
  <c r="AL1463" i="1"/>
  <c r="AL1464" i="1"/>
  <c r="AL1465" i="1"/>
  <c r="AL1466" i="1"/>
  <c r="AL1467" i="1"/>
  <c r="AK1467" i="1" s="1"/>
  <c r="AL1468" i="1"/>
  <c r="AL1469" i="1"/>
  <c r="AL1470" i="1"/>
  <c r="AL1471" i="1"/>
  <c r="AL1472" i="1"/>
  <c r="AL1473" i="1"/>
  <c r="AL1474" i="1"/>
  <c r="AL1475" i="1"/>
  <c r="AK1475" i="1" s="1"/>
  <c r="AL1476" i="1"/>
  <c r="AL1477" i="1"/>
  <c r="AL1478" i="1"/>
  <c r="AL1479" i="1"/>
  <c r="AL1480" i="1"/>
  <c r="AL1481" i="1"/>
  <c r="AL1482" i="1"/>
  <c r="AL1483" i="1"/>
  <c r="AK1483" i="1" s="1"/>
  <c r="AL1484" i="1"/>
  <c r="AL1485" i="1"/>
  <c r="AL1486" i="1"/>
  <c r="AL1487" i="1"/>
  <c r="AL1488" i="1"/>
  <c r="AL1489" i="1"/>
  <c r="AL1490" i="1"/>
  <c r="AK1490" i="1" s="1"/>
  <c r="AL1491" i="1"/>
  <c r="AK1491" i="1" s="1"/>
  <c r="AL1492" i="1"/>
  <c r="AL1493" i="1"/>
  <c r="AL1494" i="1"/>
  <c r="AL1495" i="1"/>
  <c r="AL1496" i="1"/>
  <c r="AL1497" i="1"/>
  <c r="AL1498" i="1"/>
  <c r="AK1498" i="1" s="1"/>
  <c r="AL1499" i="1"/>
  <c r="AK1499" i="1" s="1"/>
  <c r="AL1500" i="1"/>
  <c r="AL1501" i="1"/>
  <c r="AL1502" i="1"/>
  <c r="AL1503" i="1"/>
  <c r="AL1504" i="1"/>
  <c r="AL1505" i="1"/>
  <c r="AL1506" i="1"/>
  <c r="AL1507" i="1"/>
  <c r="AK1507" i="1" s="1"/>
  <c r="AL1508" i="1"/>
  <c r="AL1509" i="1"/>
  <c r="AL1510" i="1"/>
  <c r="AL1511" i="1"/>
  <c r="AL1512" i="1"/>
  <c r="AL1513" i="1"/>
  <c r="AL1514" i="1"/>
  <c r="AK1514" i="1" s="1"/>
  <c r="AL1515" i="1"/>
  <c r="AK1515" i="1" s="1"/>
  <c r="AL1516" i="1"/>
  <c r="AL1517" i="1"/>
  <c r="AL1518" i="1"/>
  <c r="AL1519" i="1"/>
  <c r="AL1520" i="1"/>
  <c r="AL1521" i="1"/>
  <c r="AL1522" i="1"/>
  <c r="AK1522" i="1" s="1"/>
  <c r="AL1523" i="1"/>
  <c r="AK1523" i="1" s="1"/>
  <c r="AL1524" i="1"/>
  <c r="AL1525" i="1"/>
  <c r="AL1526" i="1"/>
  <c r="AL1527" i="1"/>
  <c r="AL1528" i="1"/>
  <c r="AL1529" i="1"/>
  <c r="AL1530" i="1"/>
  <c r="AL1531" i="1"/>
  <c r="AK1531" i="1" s="1"/>
  <c r="AL1532" i="1"/>
  <c r="AL1533" i="1"/>
  <c r="AL1534" i="1"/>
  <c r="AL1535" i="1"/>
  <c r="AL1536" i="1"/>
  <c r="AL1537" i="1"/>
  <c r="AL1538" i="1"/>
  <c r="AL1539" i="1"/>
  <c r="AK1539" i="1" s="1"/>
  <c r="AL1540" i="1"/>
  <c r="AL1541" i="1"/>
  <c r="AL1542" i="1"/>
  <c r="AL1543" i="1"/>
  <c r="AL1544" i="1"/>
  <c r="AL1545" i="1"/>
  <c r="AL1546" i="1"/>
  <c r="AL1547" i="1"/>
  <c r="AK1547" i="1" s="1"/>
  <c r="AL1548" i="1"/>
  <c r="AL1549" i="1"/>
  <c r="AL1550" i="1"/>
  <c r="AL1551" i="1"/>
  <c r="AL1552" i="1"/>
  <c r="AL1553" i="1"/>
  <c r="AL1554" i="1"/>
  <c r="AK1554" i="1" s="1"/>
  <c r="AL1555" i="1"/>
  <c r="AK1555" i="1" s="1"/>
  <c r="AL1556" i="1"/>
  <c r="AL1557" i="1"/>
  <c r="AL1558" i="1"/>
  <c r="AL1559" i="1"/>
  <c r="AL1560" i="1"/>
  <c r="AL1561" i="1"/>
  <c r="AL1562" i="1"/>
  <c r="AK1562" i="1" s="1"/>
  <c r="AL1563" i="1"/>
  <c r="AK1563" i="1" s="1"/>
  <c r="AL1564" i="1"/>
  <c r="AL1565" i="1"/>
  <c r="AL1566" i="1"/>
  <c r="AL1567" i="1"/>
  <c r="AL1568" i="1"/>
  <c r="AL1569" i="1"/>
  <c r="AL1570" i="1"/>
  <c r="AL1571" i="1"/>
  <c r="AK1571" i="1" s="1"/>
  <c r="AL1572" i="1"/>
  <c r="AL1573" i="1"/>
  <c r="AL1574" i="1"/>
  <c r="AL1575" i="1"/>
  <c r="AL1576" i="1"/>
  <c r="AL1577" i="1"/>
  <c r="AL1578" i="1"/>
  <c r="AK1578" i="1" s="1"/>
  <c r="AL1579" i="1"/>
  <c r="AK1579" i="1" s="1"/>
  <c r="AL1580" i="1"/>
  <c r="AL1581" i="1"/>
  <c r="AL1582" i="1"/>
  <c r="AL1583" i="1"/>
  <c r="AL1584" i="1"/>
  <c r="AL1585" i="1"/>
  <c r="AL1586" i="1"/>
  <c r="AK1586" i="1" s="1"/>
  <c r="AL1587" i="1"/>
  <c r="AK1587" i="1" s="1"/>
  <c r="AL1588" i="1"/>
  <c r="AL1589" i="1"/>
  <c r="AL1590" i="1"/>
  <c r="AL1591" i="1"/>
  <c r="AL1592" i="1"/>
  <c r="AL1593" i="1"/>
  <c r="AL1594" i="1"/>
  <c r="AL1595" i="1"/>
  <c r="AK1595" i="1" s="1"/>
  <c r="AL1596" i="1"/>
  <c r="AL1597" i="1"/>
  <c r="AL1598" i="1"/>
  <c r="AL1599" i="1"/>
  <c r="AL1600" i="1"/>
  <c r="AL1601" i="1"/>
  <c r="AL1602" i="1"/>
  <c r="AL1603" i="1"/>
  <c r="AK1603" i="1" s="1"/>
  <c r="AL1604" i="1"/>
  <c r="AL1605" i="1"/>
  <c r="AL1606" i="1"/>
  <c r="AL1607" i="1"/>
  <c r="AL1608" i="1"/>
  <c r="AL1609" i="1"/>
  <c r="AL1610" i="1"/>
  <c r="AL1611" i="1"/>
  <c r="AK1611" i="1" s="1"/>
  <c r="AL1612" i="1"/>
  <c r="AL1613" i="1"/>
  <c r="AL1614" i="1"/>
  <c r="AL1615" i="1"/>
  <c r="AL1616" i="1"/>
  <c r="AL1617" i="1"/>
  <c r="AL1618" i="1"/>
  <c r="AK1618" i="1" s="1"/>
  <c r="AL1619" i="1"/>
  <c r="AK1619" i="1" s="1"/>
  <c r="AL1620" i="1"/>
  <c r="AL1621" i="1"/>
  <c r="AL1622" i="1"/>
  <c r="AL1623" i="1"/>
  <c r="AL1624" i="1"/>
  <c r="AL1625" i="1"/>
  <c r="AL1626" i="1"/>
  <c r="AK1626" i="1" s="1"/>
  <c r="AL1627" i="1"/>
  <c r="AK1627" i="1" s="1"/>
  <c r="AL1628" i="1"/>
  <c r="AL1629" i="1"/>
  <c r="AL1630" i="1"/>
  <c r="AL1631" i="1"/>
  <c r="AL1632" i="1"/>
  <c r="AL1633" i="1"/>
  <c r="AL1634" i="1"/>
  <c r="AL1635" i="1"/>
  <c r="AK1635" i="1" s="1"/>
  <c r="AL1636" i="1"/>
  <c r="AL1637" i="1"/>
  <c r="AL1638" i="1"/>
  <c r="AL1639" i="1"/>
  <c r="AL1640" i="1"/>
  <c r="AL1641" i="1"/>
  <c r="AL1642" i="1"/>
  <c r="AK1642" i="1" s="1"/>
  <c r="AL1643" i="1"/>
  <c r="AK1643" i="1" s="1"/>
  <c r="AL1644" i="1"/>
  <c r="AL1645" i="1"/>
  <c r="AL1646" i="1"/>
  <c r="AL1647" i="1"/>
  <c r="AL1648" i="1"/>
  <c r="AL1649" i="1"/>
  <c r="AL1650" i="1"/>
  <c r="AK1650" i="1" s="1"/>
  <c r="AL1651" i="1"/>
  <c r="AK1651" i="1" s="1"/>
  <c r="AL1652" i="1"/>
  <c r="AL1653" i="1"/>
  <c r="AL1654" i="1"/>
  <c r="AL1655" i="1"/>
  <c r="AL1656" i="1"/>
  <c r="AL1657" i="1"/>
  <c r="AL1658" i="1"/>
  <c r="AL1659" i="1"/>
  <c r="AK1659" i="1" s="1"/>
  <c r="AL1660" i="1"/>
  <c r="AL1661" i="1"/>
  <c r="AL1662" i="1"/>
  <c r="AL1663" i="1"/>
  <c r="AL1664" i="1"/>
  <c r="AL1665" i="1"/>
  <c r="AL1666" i="1"/>
  <c r="AL1667" i="1"/>
  <c r="AK1667" i="1" s="1"/>
  <c r="AL1668" i="1"/>
  <c r="AL1669" i="1"/>
  <c r="AL1670" i="1"/>
  <c r="AL1671" i="1"/>
  <c r="AL1672" i="1"/>
  <c r="AL1673" i="1"/>
  <c r="AL1674" i="1"/>
  <c r="AL1675" i="1"/>
  <c r="AK1675" i="1" s="1"/>
  <c r="AL1676" i="1"/>
  <c r="AL1677" i="1"/>
  <c r="AL1678" i="1"/>
  <c r="AL1679" i="1"/>
  <c r="AL1680" i="1"/>
  <c r="AL1681" i="1"/>
  <c r="AL1682" i="1"/>
  <c r="AK1682" i="1" s="1"/>
  <c r="AL1683" i="1"/>
  <c r="AK1683" i="1" s="1"/>
  <c r="AL1684" i="1"/>
  <c r="AL1685" i="1"/>
  <c r="AL1686" i="1"/>
  <c r="AL1687" i="1"/>
  <c r="AL1688" i="1"/>
  <c r="AL1689" i="1"/>
  <c r="AL1690" i="1"/>
  <c r="AK1690" i="1" s="1"/>
  <c r="AL1691" i="1"/>
  <c r="AK1691" i="1" s="1"/>
  <c r="AL1692" i="1"/>
  <c r="AL1693" i="1"/>
  <c r="AL1694" i="1"/>
  <c r="AL1695" i="1"/>
  <c r="AL1696" i="1"/>
  <c r="AL1697" i="1"/>
  <c r="AL1698" i="1"/>
  <c r="AL1699" i="1"/>
  <c r="AK1699" i="1" s="1"/>
  <c r="AL1700" i="1"/>
  <c r="AL1701" i="1"/>
  <c r="AL1702" i="1"/>
  <c r="AL1703" i="1"/>
  <c r="AL1704" i="1"/>
  <c r="AL1705" i="1"/>
  <c r="AL1706" i="1"/>
  <c r="AK1706" i="1" s="1"/>
  <c r="AL1707" i="1"/>
  <c r="AK1707" i="1" s="1"/>
  <c r="AL1708" i="1"/>
  <c r="AL1709" i="1"/>
  <c r="AL1710" i="1"/>
  <c r="AL1711" i="1"/>
  <c r="AL1712" i="1"/>
  <c r="AL1713" i="1"/>
  <c r="AL1714" i="1"/>
  <c r="AK1714" i="1" s="1"/>
  <c r="AL1715" i="1"/>
  <c r="AK1715" i="1" s="1"/>
  <c r="AL1716" i="1"/>
  <c r="AL1717" i="1"/>
  <c r="AL1718" i="1"/>
  <c r="AL1719" i="1"/>
  <c r="AL1720" i="1"/>
  <c r="AL1721" i="1"/>
  <c r="AL1722" i="1"/>
  <c r="AL1723" i="1"/>
  <c r="AK1723" i="1" s="1"/>
  <c r="AL1724" i="1"/>
  <c r="AL1725" i="1"/>
  <c r="AL1726" i="1"/>
  <c r="AL1727" i="1"/>
  <c r="AL1728" i="1"/>
  <c r="AL1729" i="1"/>
  <c r="AL1730" i="1"/>
  <c r="AL1731" i="1"/>
  <c r="AK1731" i="1" s="1"/>
  <c r="AL1732" i="1"/>
  <c r="AL1733" i="1"/>
  <c r="AL1734" i="1"/>
  <c r="AL1735" i="1"/>
  <c r="AL1736" i="1"/>
  <c r="AL1737" i="1"/>
  <c r="AL1738" i="1"/>
  <c r="AL1739" i="1"/>
  <c r="AK1739" i="1" s="1"/>
  <c r="AL1740" i="1"/>
  <c r="AL1741" i="1"/>
  <c r="AL1742" i="1"/>
  <c r="AL1743" i="1"/>
  <c r="AL1744" i="1"/>
  <c r="AL1745" i="1"/>
  <c r="AL1746" i="1"/>
  <c r="AK1746" i="1" s="1"/>
  <c r="AL1747" i="1"/>
  <c r="AK1747" i="1" s="1"/>
  <c r="AL1748" i="1"/>
  <c r="AL1749" i="1"/>
  <c r="AL1750" i="1"/>
  <c r="AL1751" i="1"/>
  <c r="AL1752" i="1"/>
  <c r="AL1753" i="1"/>
  <c r="AL1754" i="1"/>
  <c r="AK1754" i="1" s="1"/>
  <c r="AL1755" i="1"/>
  <c r="AK1755" i="1" s="1"/>
  <c r="AL1756" i="1"/>
  <c r="AL1757" i="1"/>
  <c r="AL1758" i="1"/>
  <c r="AL1759" i="1"/>
  <c r="AL1760" i="1"/>
  <c r="AL1761" i="1"/>
  <c r="AL1762" i="1"/>
  <c r="AL1763" i="1"/>
  <c r="AK1763" i="1" s="1"/>
  <c r="AL1764" i="1"/>
  <c r="AL1765" i="1"/>
  <c r="AL1766" i="1"/>
  <c r="AL1767" i="1"/>
  <c r="AL1768" i="1"/>
  <c r="AL1769" i="1"/>
  <c r="AL1770" i="1"/>
  <c r="AK1770" i="1" s="1"/>
  <c r="AL1771" i="1"/>
  <c r="AK1771" i="1" s="1"/>
  <c r="AL1772" i="1"/>
  <c r="AL1773" i="1"/>
  <c r="AL1774" i="1"/>
  <c r="AL1775" i="1"/>
  <c r="AL1776" i="1"/>
  <c r="AL1777" i="1"/>
  <c r="AL1778" i="1"/>
  <c r="AK1778" i="1" s="1"/>
  <c r="AL1779" i="1"/>
  <c r="AK1779" i="1" s="1"/>
  <c r="AL1780" i="1"/>
  <c r="AL1781" i="1"/>
  <c r="AL1782" i="1"/>
  <c r="AL1783" i="1"/>
  <c r="AL1784" i="1"/>
  <c r="AL1785" i="1"/>
  <c r="AL1786" i="1"/>
  <c r="AL1787" i="1"/>
  <c r="AK1787" i="1" s="1"/>
  <c r="AL1788" i="1"/>
  <c r="AL1789" i="1"/>
  <c r="AL1790" i="1"/>
  <c r="AL1791" i="1"/>
  <c r="AL1792" i="1"/>
  <c r="AL1793" i="1"/>
  <c r="AL1794" i="1"/>
  <c r="AL1795" i="1"/>
  <c r="AK1795" i="1" s="1"/>
  <c r="AL1796" i="1"/>
  <c r="AL1797" i="1"/>
  <c r="AL1798" i="1"/>
  <c r="AL1799" i="1"/>
  <c r="AL1800" i="1"/>
  <c r="AL1801" i="1"/>
  <c r="AL1802" i="1"/>
  <c r="AL1803" i="1"/>
  <c r="AK1803" i="1" s="1"/>
  <c r="AL1804" i="1"/>
  <c r="AL1805" i="1"/>
  <c r="AL1806" i="1"/>
  <c r="AL1807" i="1"/>
  <c r="AL1808" i="1"/>
  <c r="AL1809" i="1"/>
  <c r="AL1810" i="1"/>
  <c r="AK1810" i="1" s="1"/>
  <c r="AL1811" i="1"/>
  <c r="AK1811" i="1" s="1"/>
  <c r="AL1812" i="1"/>
  <c r="AL1813" i="1"/>
  <c r="AL1814" i="1"/>
  <c r="AL1815" i="1"/>
  <c r="AL1816" i="1"/>
  <c r="AL1817" i="1"/>
  <c r="AL1818" i="1"/>
  <c r="AK1818" i="1" s="1"/>
  <c r="AL1819" i="1"/>
  <c r="AK1819" i="1" s="1"/>
  <c r="AL1820" i="1"/>
  <c r="AL1821" i="1"/>
  <c r="AL1822" i="1"/>
  <c r="AL1823" i="1"/>
  <c r="AL1824" i="1"/>
  <c r="AL1825" i="1"/>
  <c r="AL1826" i="1"/>
  <c r="AL1827" i="1"/>
  <c r="AK1827" i="1" s="1"/>
  <c r="AL1828" i="1"/>
  <c r="AL1829" i="1"/>
  <c r="AL1830" i="1"/>
  <c r="AL1831" i="1"/>
  <c r="AL1832" i="1"/>
  <c r="AL1833" i="1"/>
  <c r="AL1834" i="1"/>
  <c r="AK1834" i="1" s="1"/>
  <c r="AL1835" i="1"/>
  <c r="AK1835" i="1" s="1"/>
  <c r="AL1836" i="1"/>
  <c r="AL1837" i="1"/>
  <c r="AL1838" i="1"/>
  <c r="AL1839" i="1"/>
  <c r="AL1840" i="1"/>
  <c r="AL1841" i="1"/>
  <c r="AL1842" i="1"/>
  <c r="AK1842" i="1" s="1"/>
  <c r="AL1843" i="1"/>
  <c r="AK1843" i="1" s="1"/>
  <c r="AL1844" i="1"/>
  <c r="AL1845" i="1"/>
  <c r="AL1846" i="1"/>
  <c r="AL1847" i="1"/>
  <c r="AL1848" i="1"/>
  <c r="AL1849" i="1"/>
  <c r="AL1850" i="1"/>
  <c r="AL1851" i="1"/>
  <c r="AK1851" i="1" s="1"/>
  <c r="AL1852" i="1"/>
  <c r="AL1853" i="1"/>
  <c r="AL1854" i="1"/>
  <c r="AL1855" i="1"/>
  <c r="AL1856" i="1"/>
  <c r="AL1857" i="1"/>
  <c r="AL1858" i="1"/>
  <c r="AL1859" i="1"/>
  <c r="AK1859" i="1" s="1"/>
  <c r="AL1860" i="1"/>
  <c r="AL1861" i="1"/>
  <c r="AL1862" i="1"/>
  <c r="AL1863" i="1"/>
  <c r="AL1864" i="1"/>
  <c r="AL1865" i="1"/>
  <c r="AL1866" i="1"/>
  <c r="AL1867" i="1"/>
  <c r="AK1867" i="1" s="1"/>
  <c r="AL1868" i="1"/>
  <c r="AL1869" i="1"/>
  <c r="AL1870" i="1"/>
  <c r="AL1871" i="1"/>
  <c r="AL1872" i="1"/>
  <c r="AL1873" i="1"/>
  <c r="AL1874" i="1"/>
  <c r="AK1874" i="1" s="1"/>
  <c r="AL1875" i="1"/>
  <c r="AK1875" i="1" s="1"/>
  <c r="AL1876" i="1"/>
  <c r="AL1877" i="1"/>
  <c r="AL1878" i="1"/>
  <c r="AL1879" i="1"/>
  <c r="AL1880" i="1"/>
  <c r="AL1881" i="1"/>
  <c r="AL1882" i="1"/>
  <c r="AK1882" i="1" s="1"/>
  <c r="AL1883" i="1"/>
  <c r="AK1883" i="1" s="1"/>
  <c r="AL1884" i="1"/>
  <c r="AL1885" i="1"/>
  <c r="AL1886" i="1"/>
  <c r="AL1887" i="1"/>
  <c r="AL1888" i="1"/>
  <c r="AL1889" i="1"/>
  <c r="AL1890" i="1"/>
  <c r="AL1891" i="1"/>
  <c r="AK1891" i="1" s="1"/>
  <c r="AL1892" i="1"/>
  <c r="AL1893" i="1"/>
  <c r="AL1894" i="1"/>
  <c r="AL1895" i="1"/>
  <c r="AL1896" i="1"/>
  <c r="AL1897" i="1"/>
  <c r="AL1898" i="1"/>
  <c r="AK1898" i="1" s="1"/>
  <c r="AL1899" i="1"/>
  <c r="AK1899" i="1" s="1"/>
  <c r="AL1900" i="1"/>
  <c r="AL1901" i="1"/>
  <c r="AL1902" i="1"/>
  <c r="AL1903" i="1"/>
  <c r="AL1904" i="1"/>
  <c r="AL1905" i="1"/>
  <c r="AL1906" i="1"/>
  <c r="AK1906" i="1" s="1"/>
  <c r="AL1907" i="1"/>
  <c r="AK1907" i="1" s="1"/>
  <c r="AL1908" i="1"/>
  <c r="AL1909" i="1"/>
  <c r="AL1910" i="1"/>
  <c r="AL1911" i="1"/>
  <c r="AL1912" i="1"/>
  <c r="AL1913" i="1"/>
  <c r="AL1914" i="1"/>
  <c r="AL1915" i="1"/>
  <c r="AK1915" i="1" s="1"/>
  <c r="AL1916" i="1"/>
  <c r="AL1917" i="1"/>
  <c r="AL1918" i="1"/>
  <c r="AL1919" i="1"/>
  <c r="AL1920" i="1"/>
  <c r="AL1921" i="1"/>
  <c r="AL1922" i="1"/>
  <c r="AL1923" i="1"/>
  <c r="AK1923" i="1" s="1"/>
  <c r="AL1924" i="1"/>
  <c r="AL1925" i="1"/>
  <c r="AL1926" i="1"/>
  <c r="AL1927" i="1"/>
  <c r="AL1928" i="1"/>
  <c r="AL1929" i="1"/>
  <c r="AL1930" i="1"/>
  <c r="AL1931" i="1"/>
  <c r="AK1931" i="1" s="1"/>
  <c r="AL1932" i="1"/>
  <c r="AL1933" i="1"/>
  <c r="AL1934" i="1"/>
  <c r="AL1935" i="1"/>
  <c r="AL1936" i="1"/>
  <c r="AL1937" i="1"/>
  <c r="AL1938" i="1"/>
  <c r="AK1938" i="1" s="1"/>
  <c r="AL1939" i="1"/>
  <c r="AK1939" i="1" s="1"/>
  <c r="AL1940" i="1"/>
  <c r="AL1941" i="1"/>
  <c r="AL1942" i="1"/>
  <c r="AL1943" i="1"/>
  <c r="AL1944" i="1"/>
  <c r="AL1945" i="1"/>
  <c r="AL1946" i="1"/>
  <c r="AK1946" i="1" s="1"/>
  <c r="AL1947" i="1"/>
  <c r="AK1947" i="1" s="1"/>
  <c r="AL1948" i="1"/>
  <c r="AL1949" i="1"/>
  <c r="AL1950" i="1"/>
  <c r="AL1951" i="1"/>
  <c r="AL1952" i="1"/>
  <c r="AL1953" i="1"/>
  <c r="AL1954" i="1"/>
  <c r="AL1955" i="1"/>
  <c r="AK1955" i="1" s="1"/>
  <c r="AL1956" i="1"/>
  <c r="AL1957" i="1"/>
  <c r="AL1958" i="1"/>
  <c r="AL1959" i="1"/>
  <c r="AL1960" i="1"/>
  <c r="AL1961" i="1"/>
  <c r="AL1962" i="1"/>
  <c r="AK1962" i="1" s="1"/>
  <c r="AL1963" i="1"/>
  <c r="AK1963" i="1" s="1"/>
  <c r="AL1964" i="1"/>
  <c r="AL1965" i="1"/>
  <c r="AL1966" i="1"/>
  <c r="AL1967" i="1"/>
  <c r="AL1968" i="1"/>
  <c r="AL1969" i="1"/>
  <c r="AL1970" i="1"/>
  <c r="AK1970" i="1" s="1"/>
  <c r="AL1971" i="1"/>
  <c r="AK1971" i="1" s="1"/>
  <c r="AL1972" i="1"/>
  <c r="AL1973" i="1"/>
  <c r="AL1974" i="1"/>
  <c r="AL1975" i="1"/>
  <c r="AL1976" i="1"/>
  <c r="AL1977" i="1"/>
  <c r="AL1978" i="1"/>
  <c r="AL1979" i="1"/>
  <c r="AK1979" i="1" s="1"/>
  <c r="AL1980" i="1"/>
  <c r="AL1981" i="1"/>
  <c r="AL1982" i="1"/>
  <c r="AL1983" i="1"/>
  <c r="AL1984" i="1"/>
  <c r="AL1985" i="1"/>
  <c r="AL1986" i="1"/>
  <c r="AL1987" i="1"/>
  <c r="AK1987" i="1" s="1"/>
  <c r="AL1988" i="1"/>
  <c r="AL1989" i="1"/>
  <c r="AL1990" i="1"/>
  <c r="AL1991" i="1"/>
  <c r="AL1992" i="1"/>
  <c r="AL1993" i="1"/>
  <c r="AL1994" i="1"/>
  <c r="AL1995" i="1"/>
  <c r="AK1995" i="1" s="1"/>
  <c r="AL1996" i="1"/>
  <c r="AL1997" i="1"/>
  <c r="AL1998" i="1"/>
  <c r="AL1999" i="1"/>
  <c r="AL2000" i="1"/>
  <c r="AL2001" i="1"/>
  <c r="AL2002" i="1"/>
  <c r="AK2002" i="1" s="1"/>
  <c r="AL2003" i="1"/>
  <c r="AK2003" i="1" s="1"/>
  <c r="AL2004" i="1"/>
  <c r="AL2005" i="1"/>
  <c r="AL2006" i="1"/>
  <c r="AL2007" i="1"/>
  <c r="AL2008" i="1"/>
  <c r="AL2009" i="1"/>
  <c r="AL2010" i="1"/>
  <c r="AK2010" i="1" s="1"/>
  <c r="AL2011" i="1"/>
  <c r="AK2011" i="1" s="1"/>
  <c r="AL2012" i="1"/>
  <c r="AL2013" i="1"/>
  <c r="AL2014" i="1"/>
  <c r="AL2015" i="1"/>
  <c r="AL2016" i="1"/>
  <c r="AL2017" i="1"/>
  <c r="AL2018" i="1"/>
  <c r="AL2019" i="1"/>
  <c r="AK2019" i="1" s="1"/>
  <c r="AL2020" i="1"/>
  <c r="AL2021" i="1"/>
  <c r="AL2022" i="1"/>
  <c r="AL2023" i="1"/>
  <c r="AL2024" i="1"/>
  <c r="AL2025" i="1"/>
  <c r="AL2026" i="1"/>
  <c r="AK2026" i="1" s="1"/>
  <c r="AL2027" i="1"/>
  <c r="AK2027" i="1" s="1"/>
  <c r="AL2028" i="1"/>
  <c r="AL2029" i="1"/>
  <c r="AL2030" i="1"/>
  <c r="AL2031" i="1"/>
  <c r="AL2032" i="1"/>
  <c r="AL2033" i="1"/>
  <c r="AL2034" i="1"/>
  <c r="AK2034" i="1" s="1"/>
  <c r="AL2035" i="1"/>
  <c r="AK2035" i="1" s="1"/>
  <c r="AL2036" i="1"/>
  <c r="AL2037" i="1"/>
  <c r="AL2038" i="1"/>
  <c r="AL2039" i="1"/>
  <c r="AL2040" i="1"/>
  <c r="AL2041" i="1"/>
  <c r="AL2042" i="1"/>
  <c r="AL2043" i="1"/>
  <c r="AK2043" i="1" s="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K2091" i="1" s="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3202" i="1"/>
  <c r="AL3203" i="1"/>
  <c r="AL3204" i="1"/>
  <c r="AL3205" i="1"/>
  <c r="AL3206" i="1"/>
  <c r="AL3207" i="1"/>
  <c r="AL3208" i="1"/>
  <c r="AL3209" i="1"/>
  <c r="AL3210" i="1"/>
  <c r="AL3211" i="1"/>
  <c r="AL3212" i="1"/>
  <c r="AL3213" i="1"/>
  <c r="AL3214" i="1"/>
  <c r="AL3215" i="1"/>
  <c r="AL3216" i="1"/>
  <c r="AL3217" i="1"/>
  <c r="AL3218" i="1"/>
  <c r="AL3219" i="1"/>
  <c r="AL3220" i="1"/>
  <c r="AL3221" i="1"/>
  <c r="AL3222" i="1"/>
  <c r="AL3223" i="1"/>
  <c r="AL3224" i="1"/>
  <c r="AL3225" i="1"/>
  <c r="AL3226" i="1"/>
  <c r="AL3227" i="1"/>
  <c r="AL3228" i="1"/>
  <c r="AL3229" i="1"/>
  <c r="AL3230" i="1"/>
  <c r="AL3231" i="1"/>
  <c r="AL3232" i="1"/>
  <c r="AL3233" i="1"/>
  <c r="AL3234" i="1"/>
  <c r="AL3235" i="1"/>
  <c r="AL3236" i="1"/>
  <c r="AL3237" i="1"/>
  <c r="AL3238" i="1"/>
  <c r="AL3239" i="1"/>
  <c r="AL3240" i="1"/>
  <c r="AL3241" i="1"/>
  <c r="AL3242" i="1"/>
  <c r="AL3243" i="1"/>
  <c r="AL3244" i="1"/>
  <c r="AL3245" i="1"/>
  <c r="AL3246" i="1"/>
  <c r="AL3247" i="1"/>
  <c r="AL3248" i="1"/>
  <c r="AL3249" i="1"/>
  <c r="AL3250" i="1"/>
  <c r="AL3251" i="1"/>
  <c r="AL3252" i="1"/>
  <c r="AL3253" i="1"/>
  <c r="AL3254" i="1"/>
  <c r="AL3255" i="1"/>
  <c r="AL3256" i="1"/>
  <c r="AL3257" i="1"/>
  <c r="AL3258" i="1"/>
  <c r="AL3259" i="1"/>
  <c r="AL3260" i="1"/>
  <c r="AL3261" i="1"/>
  <c r="AL3262" i="1"/>
  <c r="AL3263" i="1"/>
  <c r="AL3264" i="1"/>
  <c r="AL3265" i="1"/>
  <c r="AL3266" i="1"/>
  <c r="AL3267" i="1"/>
  <c r="AL3268" i="1"/>
  <c r="AL3269" i="1"/>
  <c r="AL3270" i="1"/>
  <c r="AL3271" i="1"/>
  <c r="AL3272" i="1"/>
  <c r="AL3273" i="1"/>
  <c r="AL3274" i="1"/>
  <c r="AL3275" i="1"/>
  <c r="AL3276" i="1"/>
  <c r="AL3277" i="1"/>
  <c r="AL3278" i="1"/>
  <c r="AL3279" i="1"/>
  <c r="AL3280" i="1"/>
  <c r="AL3281" i="1"/>
  <c r="AL3282" i="1"/>
  <c r="AL3283" i="1"/>
  <c r="AL3284" i="1"/>
  <c r="AL3285" i="1"/>
  <c r="AL3286" i="1"/>
  <c r="AL3287" i="1"/>
  <c r="AL3288" i="1"/>
  <c r="AL3289" i="1"/>
  <c r="AL3290" i="1"/>
  <c r="AL3291" i="1"/>
  <c r="AL3292" i="1"/>
  <c r="AL3293" i="1"/>
  <c r="AL3294" i="1"/>
  <c r="AL3295" i="1"/>
  <c r="AL3296" i="1"/>
  <c r="AL3297" i="1"/>
  <c r="AL3298" i="1"/>
  <c r="AL3299" i="1"/>
  <c r="AL3300" i="1"/>
  <c r="AL3301" i="1"/>
  <c r="AL3302" i="1"/>
  <c r="AL3303" i="1"/>
  <c r="AL3304" i="1"/>
  <c r="AL3305" i="1"/>
  <c r="AL3306" i="1"/>
  <c r="AL3307" i="1"/>
  <c r="AL3308" i="1"/>
  <c r="AL3309" i="1"/>
  <c r="AL3310" i="1"/>
  <c r="AL3311" i="1"/>
  <c r="AL3312" i="1"/>
  <c r="AL3313" i="1"/>
  <c r="AL3314" i="1"/>
  <c r="AL3315" i="1"/>
  <c r="AL3316" i="1"/>
  <c r="AL3317" i="1"/>
  <c r="AL3318" i="1"/>
  <c r="AL3319" i="1"/>
  <c r="AL3320" i="1"/>
  <c r="AL3321" i="1"/>
  <c r="AL3322" i="1"/>
  <c r="AL3323" i="1"/>
  <c r="AL3324" i="1"/>
  <c r="AL3325" i="1"/>
  <c r="AL3326" i="1"/>
  <c r="AL3327" i="1"/>
  <c r="AL3328" i="1"/>
  <c r="AL3329" i="1"/>
  <c r="AL3330" i="1"/>
  <c r="AL3331" i="1"/>
  <c r="AL3332" i="1"/>
  <c r="AL3333" i="1"/>
  <c r="AL3334" i="1"/>
  <c r="AL3335" i="1"/>
  <c r="AL3336" i="1"/>
  <c r="AL3337" i="1"/>
  <c r="AL3338" i="1"/>
  <c r="AL3339" i="1"/>
  <c r="AL3340" i="1"/>
  <c r="AL3341" i="1"/>
  <c r="AL3342" i="1"/>
  <c r="AL3343" i="1"/>
  <c r="AL3344" i="1"/>
  <c r="AL3345" i="1"/>
  <c r="AL3346" i="1"/>
  <c r="AL3347" i="1"/>
  <c r="AL3348" i="1"/>
  <c r="AL3349" i="1"/>
  <c r="AL3350" i="1"/>
  <c r="AL3351" i="1"/>
  <c r="AL3352" i="1"/>
  <c r="AL3353" i="1"/>
  <c r="AL3354" i="1"/>
  <c r="AL3355" i="1"/>
  <c r="AL3356" i="1"/>
  <c r="AL3357" i="1"/>
  <c r="AL3358" i="1"/>
  <c r="AL3359" i="1"/>
  <c r="AL3360" i="1"/>
  <c r="AL3361" i="1"/>
  <c r="AL3362" i="1"/>
  <c r="AL3363" i="1"/>
  <c r="AL3364" i="1"/>
  <c r="AL3365" i="1"/>
  <c r="AL3366" i="1"/>
  <c r="AL3367" i="1"/>
  <c r="AL3368" i="1"/>
  <c r="AL3369" i="1"/>
  <c r="AL3370" i="1"/>
  <c r="AL3371" i="1"/>
  <c r="AL3372" i="1"/>
  <c r="AL3373" i="1"/>
  <c r="AL3374" i="1"/>
  <c r="AL3375" i="1"/>
  <c r="AL3376" i="1"/>
  <c r="AL3377" i="1"/>
  <c r="AL3378" i="1"/>
  <c r="AL3379" i="1"/>
  <c r="AL3380" i="1"/>
  <c r="AL3381" i="1"/>
  <c r="AL3382" i="1"/>
  <c r="AL3383" i="1"/>
  <c r="AL3384" i="1"/>
  <c r="AL3385" i="1"/>
  <c r="AL3386" i="1"/>
  <c r="AL3387" i="1"/>
  <c r="AL3388" i="1"/>
  <c r="AL3389" i="1"/>
  <c r="AL3390" i="1"/>
  <c r="AL3391" i="1"/>
  <c r="AL3392" i="1"/>
  <c r="AL3393" i="1"/>
  <c r="AL3394" i="1"/>
  <c r="AL3395" i="1"/>
  <c r="AL3396" i="1"/>
  <c r="AL3397" i="1"/>
  <c r="AL3398" i="1"/>
  <c r="AL3399" i="1"/>
  <c r="AL3400" i="1"/>
  <c r="AL3401" i="1"/>
  <c r="AL3402" i="1"/>
  <c r="AL3403" i="1"/>
  <c r="AL3404" i="1"/>
  <c r="AL3405" i="1"/>
  <c r="AL3406" i="1"/>
  <c r="AL3407" i="1"/>
  <c r="AL3408" i="1"/>
  <c r="AL3409" i="1"/>
  <c r="AL3410" i="1"/>
  <c r="AL3411" i="1"/>
  <c r="AL3412" i="1"/>
  <c r="AL3413" i="1"/>
  <c r="AL3414" i="1"/>
  <c r="AL3415" i="1"/>
  <c r="AL3416" i="1"/>
  <c r="AL3417" i="1"/>
  <c r="AL3418" i="1"/>
  <c r="AL3419" i="1"/>
  <c r="AL3420" i="1"/>
  <c r="AL3421" i="1"/>
  <c r="AL3422" i="1"/>
  <c r="AL3423" i="1"/>
  <c r="AL3424" i="1"/>
  <c r="AL3425" i="1"/>
  <c r="AL3426" i="1"/>
  <c r="AL3427" i="1"/>
  <c r="AL3428" i="1"/>
  <c r="AL3429" i="1"/>
  <c r="AL3430" i="1"/>
  <c r="AL3431" i="1"/>
  <c r="AL3432" i="1"/>
  <c r="AL3433" i="1"/>
  <c r="AL3434" i="1"/>
  <c r="AL3435" i="1"/>
  <c r="AL3436" i="1"/>
  <c r="AL3437" i="1"/>
  <c r="AL3438" i="1"/>
  <c r="AL3439" i="1"/>
  <c r="AL3440" i="1"/>
  <c r="AL3441" i="1"/>
  <c r="AL3442" i="1"/>
  <c r="AL3443" i="1"/>
  <c r="AL3444" i="1"/>
  <c r="AL3445" i="1"/>
  <c r="AL3446" i="1"/>
  <c r="AL3447" i="1"/>
  <c r="AL3448" i="1"/>
  <c r="AL3449" i="1"/>
  <c r="AL3450" i="1"/>
  <c r="AL3451" i="1"/>
  <c r="AL3452" i="1"/>
  <c r="AL3453" i="1"/>
  <c r="AL3454" i="1"/>
  <c r="AL3455" i="1"/>
  <c r="AL3456" i="1"/>
  <c r="AL3457" i="1"/>
  <c r="AL3458" i="1"/>
  <c r="AL3459" i="1"/>
  <c r="AL3460" i="1"/>
  <c r="AL3461" i="1"/>
  <c r="AL3462" i="1"/>
  <c r="AL3463" i="1"/>
  <c r="AL3464" i="1"/>
  <c r="AL3465" i="1"/>
  <c r="AL3466" i="1"/>
  <c r="AL3467" i="1"/>
  <c r="AL3468" i="1"/>
  <c r="AL3469" i="1"/>
  <c r="AL3470" i="1"/>
  <c r="AL3471" i="1"/>
  <c r="AL3472" i="1"/>
  <c r="AL3473" i="1"/>
  <c r="AL3474" i="1"/>
  <c r="AL3475" i="1"/>
  <c r="AL3476" i="1"/>
  <c r="AL3477" i="1"/>
  <c r="AL3478" i="1"/>
  <c r="AL3479" i="1"/>
  <c r="AL3480" i="1"/>
  <c r="AL3481" i="1"/>
  <c r="AL3482" i="1"/>
  <c r="AL3483" i="1"/>
  <c r="AL3484" i="1"/>
  <c r="AL3485" i="1"/>
  <c r="AL3486" i="1"/>
  <c r="AL3487" i="1"/>
  <c r="AL3488" i="1"/>
  <c r="AL3489" i="1"/>
  <c r="AL3490" i="1"/>
  <c r="AL3491" i="1"/>
  <c r="AL3492" i="1"/>
  <c r="AL3493" i="1"/>
  <c r="AL3494" i="1"/>
  <c r="AL3495" i="1"/>
  <c r="AL3496" i="1"/>
  <c r="AL3497" i="1"/>
  <c r="AL3498" i="1"/>
  <c r="AL3499" i="1"/>
  <c r="AL3500" i="1"/>
  <c r="AL3501" i="1"/>
  <c r="AL3502" i="1"/>
  <c r="AL3503" i="1"/>
  <c r="AL3504" i="1"/>
  <c r="AL3505" i="1"/>
  <c r="AL3506" i="1"/>
  <c r="AL3507" i="1"/>
  <c r="AL3508" i="1"/>
  <c r="AL3509" i="1"/>
  <c r="AL3510" i="1"/>
  <c r="AL3511" i="1"/>
  <c r="AL3512" i="1"/>
  <c r="AL3513" i="1"/>
  <c r="AL3514" i="1"/>
  <c r="AL3515" i="1"/>
  <c r="AL3516" i="1"/>
  <c r="AL3517" i="1"/>
  <c r="AL3518" i="1"/>
  <c r="AL3519" i="1"/>
  <c r="AL3520" i="1"/>
  <c r="AL3521" i="1"/>
  <c r="AL3522" i="1"/>
  <c r="AL3523" i="1"/>
  <c r="AL3524" i="1"/>
  <c r="AL3525" i="1"/>
  <c r="AL3526" i="1"/>
  <c r="AL3527" i="1"/>
  <c r="AL3528" i="1"/>
  <c r="AL3529" i="1"/>
  <c r="AL3530" i="1"/>
  <c r="AL3531" i="1"/>
  <c r="AL3532" i="1"/>
  <c r="AL3533" i="1"/>
  <c r="AL3534" i="1"/>
  <c r="AL3535" i="1"/>
  <c r="AL3536" i="1"/>
  <c r="AL3537" i="1"/>
  <c r="AL3538" i="1"/>
  <c r="AL3539" i="1"/>
  <c r="AL3540" i="1"/>
  <c r="AL3541" i="1"/>
  <c r="AL3542" i="1"/>
  <c r="AL3543" i="1"/>
  <c r="AL3544" i="1"/>
  <c r="AL3545" i="1"/>
  <c r="AL3546" i="1"/>
  <c r="AL3547" i="1"/>
  <c r="AL3548" i="1"/>
  <c r="AL3549" i="1"/>
  <c r="AL3550" i="1"/>
  <c r="AL3551" i="1"/>
  <c r="AL3552" i="1"/>
  <c r="AL3553" i="1"/>
  <c r="AL3554" i="1"/>
  <c r="AL3555" i="1"/>
  <c r="AL3556" i="1"/>
  <c r="AL3557" i="1"/>
  <c r="AL3558" i="1"/>
  <c r="AL3559" i="1"/>
  <c r="AL3560" i="1"/>
  <c r="AL3561" i="1"/>
  <c r="AL3562" i="1"/>
  <c r="AL3563" i="1"/>
  <c r="AL3564" i="1"/>
  <c r="AL3565" i="1"/>
  <c r="AL3566" i="1"/>
  <c r="AL3567" i="1"/>
  <c r="AL3568" i="1"/>
  <c r="AL3569" i="1"/>
  <c r="AL3570" i="1"/>
  <c r="AL3571" i="1"/>
  <c r="AL3572" i="1"/>
  <c r="AL3573" i="1"/>
  <c r="AL3574" i="1"/>
  <c r="AL3575" i="1"/>
  <c r="AL3576" i="1"/>
  <c r="AL3577" i="1"/>
  <c r="AL3578" i="1"/>
  <c r="AL3579" i="1"/>
  <c r="AL3580" i="1"/>
  <c r="AL3581" i="1"/>
  <c r="AL3582" i="1"/>
  <c r="AL3583" i="1"/>
  <c r="AL3584" i="1"/>
  <c r="AL3585" i="1"/>
  <c r="AL3586" i="1"/>
  <c r="AL3587" i="1"/>
  <c r="AL3588" i="1"/>
  <c r="AL3589" i="1"/>
  <c r="AL3590" i="1"/>
  <c r="AL3591" i="1"/>
  <c r="AL3592" i="1"/>
  <c r="AL3593" i="1"/>
  <c r="AL3594" i="1"/>
  <c r="AL3595" i="1"/>
  <c r="AL3596" i="1"/>
  <c r="AL3597" i="1"/>
  <c r="AL3598" i="1"/>
  <c r="AL3599" i="1"/>
  <c r="AL3600" i="1"/>
  <c r="AL3601" i="1"/>
  <c r="AL3602" i="1"/>
  <c r="AL3603" i="1"/>
  <c r="AL3604" i="1"/>
  <c r="AL3605" i="1"/>
  <c r="AL3606" i="1"/>
  <c r="AL3607" i="1"/>
  <c r="AL3608" i="1"/>
  <c r="AL3609" i="1"/>
  <c r="AL3610" i="1"/>
  <c r="AL3611" i="1"/>
  <c r="AL3612" i="1"/>
  <c r="AL3613" i="1"/>
  <c r="AL3614" i="1"/>
  <c r="AL3615" i="1"/>
  <c r="AL3616" i="1"/>
  <c r="AL3617" i="1"/>
  <c r="AL3618" i="1"/>
  <c r="AL3619" i="1"/>
  <c r="AL3620" i="1"/>
  <c r="AL3621" i="1"/>
  <c r="AL3622" i="1"/>
  <c r="AL3623" i="1"/>
  <c r="AL3624" i="1"/>
  <c r="AL3625" i="1"/>
  <c r="AL3626" i="1"/>
  <c r="AL3627" i="1"/>
  <c r="AL3628" i="1"/>
  <c r="AL3629" i="1"/>
  <c r="AL3630" i="1"/>
  <c r="AL3631" i="1"/>
  <c r="AL3632" i="1"/>
  <c r="AL3633" i="1"/>
  <c r="AL3634" i="1"/>
  <c r="AL3635" i="1"/>
  <c r="AL3636" i="1"/>
  <c r="AL3637" i="1"/>
  <c r="AL3638" i="1"/>
  <c r="AL3639" i="1"/>
  <c r="AL3640" i="1"/>
  <c r="AL3641" i="1"/>
  <c r="AL3642" i="1"/>
  <c r="AL3643" i="1"/>
  <c r="AL3644" i="1"/>
  <c r="AL3645" i="1"/>
  <c r="AL3646" i="1"/>
  <c r="AL3647" i="1"/>
  <c r="AL3648" i="1"/>
  <c r="AL3649" i="1"/>
  <c r="AL3650" i="1"/>
  <c r="AL3651" i="1"/>
  <c r="AL3652" i="1"/>
  <c r="AL3653" i="1"/>
  <c r="AL3654" i="1"/>
  <c r="AL3655" i="1"/>
  <c r="AL3656" i="1"/>
  <c r="AL3657" i="1"/>
  <c r="AL3658" i="1"/>
  <c r="AL3659" i="1"/>
  <c r="AL3660" i="1"/>
  <c r="AL3661" i="1"/>
  <c r="AL3662" i="1"/>
  <c r="AL3663" i="1"/>
  <c r="AL3664" i="1"/>
  <c r="AL3665" i="1"/>
  <c r="AL3666" i="1"/>
  <c r="AL3667" i="1"/>
  <c r="AL3668" i="1"/>
  <c r="AL3669" i="1"/>
  <c r="AL3670" i="1"/>
  <c r="AL3671" i="1"/>
  <c r="AL3672" i="1"/>
  <c r="AL3673" i="1"/>
  <c r="AL3674" i="1"/>
  <c r="AL3675" i="1"/>
  <c r="AL3676" i="1"/>
  <c r="AL3677" i="1"/>
  <c r="AL3678" i="1"/>
  <c r="AL3679" i="1"/>
  <c r="AL3680" i="1"/>
  <c r="AL3681" i="1"/>
  <c r="AL3682" i="1"/>
  <c r="AL3683" i="1"/>
  <c r="AL3684" i="1"/>
  <c r="AL3685" i="1"/>
  <c r="AL3686" i="1"/>
  <c r="AL3687" i="1"/>
  <c r="AL3688" i="1"/>
  <c r="AL3689" i="1"/>
  <c r="AL3690" i="1"/>
  <c r="AL3691" i="1"/>
  <c r="AL3692" i="1"/>
  <c r="AL3693" i="1"/>
  <c r="AL3694" i="1"/>
  <c r="AL3695" i="1"/>
  <c r="AL3696" i="1"/>
  <c r="AL3697" i="1"/>
  <c r="AL3698" i="1"/>
  <c r="AL3699" i="1"/>
  <c r="AL3700" i="1"/>
  <c r="AL3701" i="1"/>
  <c r="AL3702" i="1"/>
  <c r="AL3703" i="1"/>
  <c r="AL3704" i="1"/>
  <c r="AL3705" i="1"/>
  <c r="AL3706" i="1"/>
  <c r="AL3707" i="1"/>
  <c r="AL3708" i="1"/>
  <c r="AL3709" i="1"/>
  <c r="AL3710" i="1"/>
  <c r="AL3711" i="1"/>
  <c r="AL3712" i="1"/>
  <c r="AL3713" i="1"/>
  <c r="AL3714" i="1"/>
  <c r="AL3715" i="1"/>
  <c r="AL3716" i="1"/>
  <c r="AL3717" i="1"/>
  <c r="AL3718" i="1"/>
  <c r="AL3719" i="1"/>
  <c r="AL3720" i="1"/>
  <c r="AL3721" i="1"/>
  <c r="AL3722" i="1"/>
  <c r="AL3723" i="1"/>
  <c r="AL3724" i="1"/>
  <c r="AL3725" i="1"/>
  <c r="AL3726" i="1"/>
  <c r="AL3727" i="1"/>
  <c r="AL3728" i="1"/>
  <c r="AL3729" i="1"/>
  <c r="AL3730" i="1"/>
  <c r="AL3731" i="1"/>
  <c r="AL3732" i="1"/>
  <c r="AL3733" i="1"/>
  <c r="AL3734" i="1"/>
  <c r="AL3735" i="1"/>
  <c r="AL3736" i="1"/>
  <c r="AL3737" i="1"/>
  <c r="AL3738" i="1"/>
  <c r="AL3739" i="1"/>
  <c r="AL3740" i="1"/>
  <c r="AL3741" i="1"/>
  <c r="AL3742" i="1"/>
  <c r="AL3743" i="1"/>
  <c r="AL3744" i="1"/>
  <c r="AL3745" i="1"/>
  <c r="AL3746" i="1"/>
  <c r="AL3747" i="1"/>
  <c r="AL3748" i="1"/>
  <c r="AL3749" i="1"/>
  <c r="AL3750" i="1"/>
  <c r="AL3751" i="1"/>
  <c r="AL3752" i="1"/>
  <c r="AL3753" i="1"/>
  <c r="AL3754" i="1"/>
  <c r="AL3755" i="1"/>
  <c r="AL3756" i="1"/>
  <c r="AL3757" i="1"/>
  <c r="AL3758" i="1"/>
  <c r="AL3759" i="1"/>
  <c r="AL3760" i="1"/>
  <c r="AL3761" i="1"/>
  <c r="AL3762" i="1"/>
  <c r="AL3763" i="1"/>
  <c r="AL3764" i="1"/>
  <c r="AL3765" i="1"/>
  <c r="AL3766" i="1"/>
  <c r="AL3767" i="1"/>
  <c r="AL3768" i="1"/>
  <c r="AL3769" i="1"/>
  <c r="AL3770" i="1"/>
  <c r="AL3771" i="1"/>
  <c r="AL3772" i="1"/>
  <c r="AL3773" i="1"/>
  <c r="AL3774" i="1"/>
  <c r="AL3775" i="1"/>
  <c r="AL3776" i="1"/>
  <c r="AL3777" i="1"/>
  <c r="AL3778" i="1"/>
  <c r="AL3779" i="1"/>
  <c r="AL3780" i="1"/>
  <c r="AL3781" i="1"/>
  <c r="AL3782" i="1"/>
  <c r="AL3783" i="1"/>
  <c r="AL3784" i="1"/>
  <c r="AL3785" i="1"/>
  <c r="AL3786" i="1"/>
  <c r="AL3787" i="1"/>
  <c r="AL3788" i="1"/>
  <c r="AL3789" i="1"/>
  <c r="AL3790" i="1"/>
  <c r="AL3791" i="1"/>
  <c r="AL3792" i="1"/>
  <c r="AL3793" i="1"/>
  <c r="AL3794" i="1"/>
  <c r="AL3795" i="1"/>
  <c r="AL3796" i="1"/>
  <c r="AL3797" i="1"/>
  <c r="AL3798" i="1"/>
  <c r="AL3799" i="1"/>
  <c r="AL3800" i="1"/>
  <c r="AL3801" i="1"/>
  <c r="AL3802" i="1"/>
  <c r="AL3803" i="1"/>
  <c r="AL3804" i="1"/>
  <c r="AL3805" i="1"/>
  <c r="AL3806" i="1"/>
  <c r="AL3807" i="1"/>
  <c r="AL3808" i="1"/>
  <c r="AL3809" i="1"/>
  <c r="AL3810" i="1"/>
  <c r="AL3811" i="1"/>
  <c r="AL3812" i="1"/>
  <c r="AL3813" i="1"/>
  <c r="AL3814" i="1"/>
  <c r="AL3815" i="1"/>
  <c r="AL3816" i="1"/>
  <c r="AL3817" i="1"/>
  <c r="AL3818" i="1"/>
  <c r="AL3819" i="1"/>
  <c r="AL3820" i="1"/>
  <c r="AL3821" i="1"/>
  <c r="AL3822" i="1"/>
  <c r="AL3823" i="1"/>
  <c r="AL3824" i="1"/>
  <c r="AL3825" i="1"/>
  <c r="AL3826" i="1"/>
  <c r="AL3827" i="1"/>
  <c r="AL3828" i="1"/>
  <c r="AL3829" i="1"/>
  <c r="AL3830" i="1"/>
  <c r="AL3831" i="1"/>
  <c r="AL3832" i="1"/>
  <c r="AL3833" i="1"/>
  <c r="AL3834" i="1"/>
  <c r="AL3835" i="1"/>
  <c r="AL3836" i="1"/>
  <c r="AL3837" i="1"/>
  <c r="AL3838" i="1"/>
  <c r="AL3839" i="1"/>
  <c r="AL3840" i="1"/>
  <c r="AL3841" i="1"/>
  <c r="AL3842" i="1"/>
  <c r="AL3843" i="1"/>
  <c r="AL3844" i="1"/>
  <c r="AL3845" i="1"/>
  <c r="AL3846" i="1"/>
  <c r="AL3847" i="1"/>
  <c r="AL3848" i="1"/>
  <c r="AL3849" i="1"/>
  <c r="AL3850" i="1"/>
  <c r="AL3851" i="1"/>
  <c r="AL3852" i="1"/>
  <c r="AL3853" i="1"/>
  <c r="AL3854" i="1"/>
  <c r="AL3855" i="1"/>
  <c r="AL3856" i="1"/>
  <c r="AL3857" i="1"/>
  <c r="AL3858" i="1"/>
  <c r="AL3859" i="1"/>
  <c r="AL3860" i="1"/>
  <c r="AL3861" i="1"/>
  <c r="AL3862" i="1"/>
  <c r="AL3863" i="1"/>
  <c r="AL3864" i="1"/>
  <c r="AL3865" i="1"/>
  <c r="AL3866" i="1"/>
  <c r="AL3867" i="1"/>
  <c r="AL3868" i="1"/>
  <c r="AL3869" i="1"/>
  <c r="AL3870" i="1"/>
  <c r="AL3871" i="1"/>
  <c r="AL3872" i="1"/>
  <c r="AL3873" i="1"/>
  <c r="AL3874" i="1"/>
  <c r="AL3875" i="1"/>
  <c r="AL3876" i="1"/>
  <c r="AL3877" i="1"/>
  <c r="AL3878" i="1"/>
  <c r="AL3879" i="1"/>
  <c r="AL3880" i="1"/>
  <c r="AL3881" i="1"/>
  <c r="AL3882" i="1"/>
  <c r="AL3883" i="1"/>
  <c r="AL3884" i="1"/>
  <c r="AL3885" i="1"/>
  <c r="AL3886" i="1"/>
  <c r="AL3887" i="1"/>
  <c r="AL3888" i="1"/>
  <c r="AL3889" i="1"/>
  <c r="AL3890" i="1"/>
  <c r="AL3891" i="1"/>
  <c r="AL3892" i="1"/>
  <c r="AL3893" i="1"/>
  <c r="AL3894" i="1"/>
  <c r="AL3895" i="1"/>
  <c r="AL3896" i="1"/>
  <c r="AL3897" i="1"/>
  <c r="AL3898" i="1"/>
  <c r="AL3899" i="1"/>
  <c r="AL3900" i="1"/>
  <c r="AL3901" i="1"/>
  <c r="AL3902" i="1"/>
  <c r="AL3903" i="1"/>
  <c r="AL3904" i="1"/>
  <c r="AL3905" i="1"/>
  <c r="AL3906" i="1"/>
  <c r="AL3907" i="1"/>
  <c r="AL3908" i="1"/>
  <c r="AL3909" i="1"/>
  <c r="AL3910" i="1"/>
  <c r="AL3911" i="1"/>
  <c r="AL3912" i="1"/>
  <c r="AL3913" i="1"/>
  <c r="AL3914" i="1"/>
  <c r="AL3915" i="1"/>
  <c r="AL3916" i="1"/>
  <c r="AL3917" i="1"/>
  <c r="AL3918" i="1"/>
  <c r="AL3919" i="1"/>
  <c r="AL3920" i="1"/>
  <c r="AL3921" i="1"/>
  <c r="AL3922" i="1"/>
  <c r="AL3923" i="1"/>
  <c r="AL3924" i="1"/>
  <c r="AL3925" i="1"/>
  <c r="AL3926" i="1"/>
  <c r="AL3927" i="1"/>
  <c r="AL3928" i="1"/>
  <c r="AL3929" i="1"/>
  <c r="AL3930" i="1"/>
  <c r="AL3931" i="1"/>
  <c r="AL3932" i="1"/>
  <c r="AL3933" i="1"/>
  <c r="AL3934" i="1"/>
  <c r="AL3935" i="1"/>
  <c r="AL3936" i="1"/>
  <c r="AL3937" i="1"/>
  <c r="AL3938" i="1"/>
  <c r="AL3939" i="1"/>
  <c r="AL3940" i="1"/>
  <c r="AL3941" i="1"/>
  <c r="AL3942" i="1"/>
  <c r="AL3943" i="1"/>
  <c r="AL3944" i="1"/>
  <c r="AL3945" i="1"/>
  <c r="AL3946" i="1"/>
  <c r="AL3947" i="1"/>
  <c r="AL3948" i="1"/>
  <c r="AL3949" i="1"/>
  <c r="AL3950" i="1"/>
  <c r="AL3951" i="1"/>
  <c r="AL3952" i="1"/>
  <c r="AL3953" i="1"/>
  <c r="AL3954" i="1"/>
  <c r="AL3955" i="1"/>
  <c r="AL3956" i="1"/>
  <c r="AL3957" i="1"/>
  <c r="AL3958" i="1"/>
  <c r="AL3959" i="1"/>
  <c r="AL3960" i="1"/>
  <c r="AL3961" i="1"/>
  <c r="AL3962" i="1"/>
  <c r="AL3963" i="1"/>
  <c r="AL3964" i="1"/>
  <c r="AL3965" i="1"/>
  <c r="AL3966" i="1"/>
  <c r="AL3967" i="1"/>
  <c r="AL3968" i="1"/>
  <c r="AL3969" i="1"/>
  <c r="AL3970" i="1"/>
  <c r="AL3971" i="1"/>
  <c r="AL3972" i="1"/>
  <c r="AL3973" i="1"/>
  <c r="AL3974" i="1"/>
  <c r="AL3975" i="1"/>
  <c r="AL3976" i="1"/>
  <c r="AL3977" i="1"/>
  <c r="AL3978" i="1"/>
  <c r="AL3979" i="1"/>
  <c r="AL3980" i="1"/>
  <c r="AL3981" i="1"/>
  <c r="AL3982" i="1"/>
  <c r="AL3983" i="1"/>
  <c r="AL3984" i="1"/>
  <c r="AL3985" i="1"/>
  <c r="AL3986" i="1"/>
  <c r="AL3987" i="1"/>
  <c r="AL3988" i="1"/>
  <c r="AL3989" i="1"/>
  <c r="AL3990" i="1"/>
  <c r="AL3991" i="1"/>
  <c r="AL3992" i="1"/>
  <c r="AL3993" i="1"/>
  <c r="AL3994" i="1"/>
  <c r="AL3995" i="1"/>
  <c r="AL3996" i="1"/>
  <c r="AL3997" i="1"/>
  <c r="AL3998" i="1"/>
  <c r="AL3999" i="1"/>
  <c r="AL4000" i="1"/>
  <c r="AL4001" i="1"/>
  <c r="AL4002" i="1"/>
  <c r="AL4003" i="1"/>
  <c r="AL4004" i="1"/>
  <c r="AL4005" i="1"/>
  <c r="AL4006" i="1"/>
  <c r="AL4007" i="1"/>
  <c r="AL4008" i="1"/>
  <c r="AL4009" i="1"/>
  <c r="AL4010" i="1"/>
  <c r="AL4011" i="1"/>
  <c r="AL4012" i="1"/>
  <c r="AL4013" i="1"/>
  <c r="AL4014" i="1"/>
  <c r="AL4015" i="1"/>
  <c r="AL4016" i="1"/>
  <c r="AL4017" i="1"/>
  <c r="AL4018" i="1"/>
  <c r="AL4019" i="1"/>
  <c r="AL4020" i="1"/>
  <c r="AL4021" i="1"/>
  <c r="AL4022" i="1"/>
  <c r="AL4023" i="1"/>
  <c r="AL4024" i="1"/>
  <c r="AL4025" i="1"/>
  <c r="AL4026" i="1"/>
  <c r="AL4027" i="1"/>
  <c r="AL4028" i="1"/>
  <c r="AL4029" i="1"/>
  <c r="AL4030" i="1"/>
  <c r="AL4031" i="1"/>
  <c r="AL4032" i="1"/>
  <c r="AL4033" i="1"/>
  <c r="AL4034" i="1"/>
  <c r="AL4035" i="1"/>
  <c r="AL4036" i="1"/>
  <c r="AL4037" i="1"/>
  <c r="AL4038" i="1"/>
  <c r="AL4039" i="1"/>
  <c r="AL4040" i="1"/>
  <c r="AL4041" i="1"/>
  <c r="AL4042" i="1"/>
  <c r="AL4043" i="1"/>
  <c r="AL4044" i="1"/>
  <c r="AL4045" i="1"/>
  <c r="AL4046" i="1"/>
  <c r="AL4047" i="1"/>
  <c r="AL4048" i="1"/>
  <c r="AL4049" i="1"/>
  <c r="AL4050" i="1"/>
  <c r="AL4051" i="1"/>
  <c r="AL4052" i="1"/>
  <c r="AL4053" i="1"/>
  <c r="AL4054" i="1"/>
  <c r="AL4055" i="1"/>
  <c r="AL4056" i="1"/>
  <c r="AL4057" i="1"/>
  <c r="AL4058" i="1"/>
  <c r="AL4059" i="1"/>
  <c r="AL4060" i="1"/>
  <c r="AL4061" i="1"/>
  <c r="AL4062" i="1"/>
  <c r="AL4063" i="1"/>
  <c r="AL4064" i="1"/>
  <c r="AL4065" i="1"/>
  <c r="AL4066" i="1"/>
  <c r="AL4067" i="1"/>
  <c r="AL4068" i="1"/>
  <c r="AL4069" i="1"/>
  <c r="AL4070" i="1"/>
  <c r="AL4071" i="1"/>
  <c r="AL4072" i="1"/>
  <c r="AL4073" i="1"/>
  <c r="AL4074" i="1"/>
  <c r="AL4075" i="1"/>
  <c r="AL4076" i="1"/>
  <c r="AL4077" i="1"/>
  <c r="AL4078" i="1"/>
  <c r="AL4079" i="1"/>
  <c r="AL4080" i="1"/>
  <c r="AL4081" i="1"/>
  <c r="AL4082" i="1"/>
  <c r="AL4083" i="1"/>
  <c r="AL4084" i="1"/>
  <c r="AL4085" i="1"/>
  <c r="AL4086" i="1"/>
  <c r="AL4087" i="1"/>
  <c r="AL4088" i="1"/>
  <c r="AL4089" i="1"/>
  <c r="AL4090" i="1"/>
  <c r="AL4091" i="1"/>
  <c r="AL4092" i="1"/>
  <c r="AL4093" i="1"/>
  <c r="AL4094" i="1"/>
  <c r="AL4095" i="1"/>
  <c r="AL4096" i="1"/>
  <c r="AL4097" i="1"/>
  <c r="AL4098" i="1"/>
  <c r="AL4099" i="1"/>
  <c r="AL4100" i="1"/>
  <c r="AL4101" i="1"/>
  <c r="AL4102" i="1"/>
  <c r="AL4103" i="1"/>
  <c r="AL4104" i="1"/>
  <c r="AL4105" i="1"/>
  <c r="AL4106" i="1"/>
  <c r="AL4107" i="1"/>
  <c r="AL4108" i="1"/>
  <c r="AL4109" i="1"/>
  <c r="AL4110" i="1"/>
  <c r="AL4111" i="1"/>
  <c r="AL4112" i="1"/>
  <c r="AL4113" i="1"/>
  <c r="AL4114" i="1"/>
  <c r="AL4115" i="1"/>
  <c r="AL4116" i="1"/>
  <c r="AL4117" i="1"/>
  <c r="AL4118" i="1"/>
  <c r="AL4119" i="1"/>
  <c r="AL4120" i="1"/>
  <c r="AL4121" i="1"/>
  <c r="AL4122" i="1"/>
  <c r="AL4123" i="1"/>
  <c r="AL4124" i="1"/>
  <c r="AL4125" i="1"/>
  <c r="AL4126" i="1"/>
  <c r="AL4127" i="1"/>
  <c r="AL4128" i="1"/>
  <c r="AL4129" i="1"/>
  <c r="AL4130" i="1"/>
  <c r="AL4131" i="1"/>
  <c r="AL4132" i="1"/>
  <c r="AL4133" i="1"/>
  <c r="AL4134" i="1"/>
  <c r="AL4135" i="1"/>
  <c r="AL4136" i="1"/>
  <c r="AL4137" i="1"/>
  <c r="AL4138" i="1"/>
  <c r="AL4139" i="1"/>
  <c r="AL4140" i="1"/>
  <c r="AL4141" i="1"/>
  <c r="AL4142" i="1"/>
  <c r="AL4143" i="1"/>
  <c r="AL4144" i="1"/>
  <c r="AL4145" i="1"/>
  <c r="AL4146" i="1"/>
  <c r="AL4147" i="1"/>
  <c r="AL4148" i="1"/>
  <c r="AL4149" i="1"/>
  <c r="AL4150" i="1"/>
  <c r="AL4151" i="1"/>
  <c r="AL4152" i="1"/>
  <c r="AL4153" i="1"/>
  <c r="AL4154" i="1"/>
  <c r="AL4155" i="1"/>
  <c r="AL4156" i="1"/>
  <c r="AL4157" i="1"/>
  <c r="AL4158" i="1"/>
  <c r="AL4159" i="1"/>
  <c r="AL4160" i="1"/>
  <c r="AL4161" i="1"/>
  <c r="AL4162" i="1"/>
  <c r="AL4163" i="1"/>
  <c r="AL4164" i="1"/>
  <c r="AL4165" i="1"/>
  <c r="AL4166" i="1"/>
  <c r="AL4167" i="1"/>
  <c r="AL4168" i="1"/>
  <c r="AL4169" i="1"/>
  <c r="AL4170" i="1"/>
  <c r="AL4171" i="1"/>
  <c r="AL4172" i="1"/>
  <c r="AL4173" i="1"/>
  <c r="AL4174" i="1"/>
  <c r="AL4175" i="1"/>
  <c r="AL4176" i="1"/>
  <c r="AL4177" i="1"/>
  <c r="AL4178" i="1"/>
  <c r="AL4179" i="1"/>
  <c r="AL4180" i="1"/>
  <c r="AL4181" i="1"/>
  <c r="AL4182" i="1"/>
  <c r="AL4183" i="1"/>
  <c r="AL4184" i="1"/>
  <c r="AL4185" i="1"/>
  <c r="AL4186" i="1"/>
  <c r="AL4187" i="1"/>
  <c r="AL4188" i="1"/>
  <c r="AL4189" i="1"/>
  <c r="AL4190" i="1"/>
  <c r="AL4191" i="1"/>
  <c r="AL4192" i="1"/>
  <c r="AL4193" i="1"/>
  <c r="AL4194" i="1"/>
  <c r="AL4195" i="1"/>
  <c r="AL4196" i="1"/>
  <c r="AL4197" i="1"/>
  <c r="AL4198" i="1"/>
  <c r="AL4199" i="1"/>
  <c r="AL4200" i="1"/>
  <c r="AL4201" i="1"/>
  <c r="AL4202" i="1"/>
  <c r="AL4203" i="1"/>
  <c r="AL4204" i="1"/>
  <c r="AL4205" i="1"/>
  <c r="AL4206" i="1"/>
  <c r="AL4207" i="1"/>
  <c r="AL4208" i="1"/>
  <c r="AL4209" i="1"/>
  <c r="AL4210" i="1"/>
  <c r="AL4211" i="1"/>
  <c r="AL4212" i="1"/>
  <c r="AL4213" i="1"/>
  <c r="AL4214" i="1"/>
  <c r="AL4215" i="1"/>
  <c r="AL4216" i="1"/>
  <c r="AL4217" i="1"/>
  <c r="AL4218" i="1"/>
  <c r="AL4219" i="1"/>
  <c r="AL4220" i="1"/>
  <c r="AL4221" i="1"/>
  <c r="AL4222" i="1"/>
  <c r="AL4223" i="1"/>
  <c r="AL4224" i="1"/>
  <c r="AL4225" i="1"/>
  <c r="AL4226" i="1"/>
  <c r="AL4227" i="1"/>
  <c r="AL4228" i="1"/>
  <c r="AL4229" i="1"/>
  <c r="AL4230" i="1"/>
  <c r="AL4231" i="1"/>
  <c r="AL4232" i="1"/>
  <c r="AL4233" i="1"/>
  <c r="AL4234" i="1"/>
  <c r="AL4235" i="1"/>
  <c r="AL4236" i="1"/>
  <c r="AL4237" i="1"/>
  <c r="AL4238" i="1"/>
  <c r="AL4239" i="1"/>
  <c r="AL4240" i="1"/>
  <c r="AL4241" i="1"/>
  <c r="AL4242" i="1"/>
  <c r="AL4243" i="1"/>
  <c r="AL4244" i="1"/>
  <c r="AL4245" i="1"/>
  <c r="AL4246" i="1"/>
  <c r="AL4247" i="1"/>
  <c r="AL4248" i="1"/>
  <c r="AL4249" i="1"/>
  <c r="AL4250" i="1"/>
  <c r="AL4251" i="1"/>
  <c r="AL4252" i="1"/>
  <c r="AL4253" i="1"/>
  <c r="AL4254" i="1"/>
  <c r="AL4255" i="1"/>
  <c r="AL4256" i="1"/>
  <c r="AL4257" i="1"/>
  <c r="AL4258" i="1"/>
  <c r="AL4259" i="1"/>
  <c r="AL4260" i="1"/>
  <c r="AL4261" i="1"/>
  <c r="AL4262" i="1"/>
  <c r="AL4263" i="1"/>
  <c r="AL4264" i="1"/>
  <c r="AL4265" i="1"/>
  <c r="AL4266" i="1"/>
  <c r="AL4267" i="1"/>
  <c r="AL4268" i="1"/>
  <c r="AL4269" i="1"/>
  <c r="AL4270" i="1"/>
  <c r="AL4271" i="1"/>
  <c r="AL4272" i="1"/>
  <c r="AL4273" i="1"/>
  <c r="AL4274" i="1"/>
  <c r="AL4275" i="1"/>
  <c r="AL4276" i="1"/>
  <c r="AL4277" i="1"/>
  <c r="AL4278" i="1"/>
  <c r="AL4279" i="1"/>
  <c r="AL4280" i="1"/>
  <c r="AL4281" i="1"/>
  <c r="AL4282" i="1"/>
  <c r="AL4283" i="1"/>
  <c r="AL4284" i="1"/>
  <c r="AL4285" i="1"/>
  <c r="AL4286" i="1"/>
  <c r="AL4287" i="1"/>
  <c r="AL4288" i="1"/>
  <c r="AL4289" i="1"/>
  <c r="AL4290" i="1"/>
  <c r="AL4291" i="1"/>
  <c r="AL4292" i="1"/>
  <c r="AL4293" i="1"/>
  <c r="AL4294" i="1"/>
  <c r="AL4295" i="1"/>
  <c r="AL4296" i="1"/>
  <c r="AL4297" i="1"/>
  <c r="AL4298" i="1"/>
  <c r="AL4299" i="1"/>
  <c r="AL4300" i="1"/>
  <c r="AL4301" i="1"/>
  <c r="AL4302" i="1"/>
  <c r="AL4303" i="1"/>
  <c r="AL4304" i="1"/>
  <c r="AL4305" i="1"/>
  <c r="AL4306" i="1"/>
  <c r="AL4307" i="1"/>
  <c r="AL4308" i="1"/>
  <c r="AL4309" i="1"/>
  <c r="AL4310" i="1"/>
  <c r="AL4311" i="1"/>
  <c r="AL4312" i="1"/>
  <c r="AL4313" i="1"/>
  <c r="AL4314" i="1"/>
  <c r="AL4315" i="1"/>
  <c r="AL4316" i="1"/>
  <c r="AL4317" i="1"/>
  <c r="AL4318" i="1"/>
  <c r="AL4319" i="1"/>
  <c r="AL4320" i="1"/>
  <c r="AL4321" i="1"/>
  <c r="AL4322" i="1"/>
  <c r="AL4323" i="1"/>
  <c r="AL4324" i="1"/>
  <c r="AL4325" i="1"/>
  <c r="AL4326" i="1"/>
  <c r="AL4327" i="1"/>
  <c r="AL4328" i="1"/>
  <c r="AL4329" i="1"/>
  <c r="AL4330" i="1"/>
  <c r="AL4331" i="1"/>
  <c r="AL4332" i="1"/>
  <c r="AL4333" i="1"/>
  <c r="AL4334" i="1"/>
  <c r="AL4335" i="1"/>
  <c r="AL4336" i="1"/>
  <c r="AL4337" i="1"/>
  <c r="AL4338" i="1"/>
  <c r="AL4339" i="1"/>
  <c r="AL4340" i="1"/>
  <c r="AL4341" i="1"/>
  <c r="AL4342" i="1"/>
  <c r="AL4343" i="1"/>
  <c r="AL4344" i="1"/>
  <c r="AL4345" i="1"/>
  <c r="AL4346" i="1"/>
  <c r="AL4347" i="1"/>
  <c r="AL4348" i="1"/>
  <c r="AL4349" i="1"/>
  <c r="AL4350" i="1"/>
  <c r="AL4351" i="1"/>
  <c r="AL4352" i="1"/>
  <c r="AL4353" i="1"/>
  <c r="AL4354" i="1"/>
  <c r="AL4355" i="1"/>
  <c r="AL4356" i="1"/>
  <c r="AL4357" i="1"/>
  <c r="AL4358" i="1"/>
  <c r="AL4359" i="1"/>
  <c r="AL4360" i="1"/>
  <c r="AL4361" i="1"/>
  <c r="AL4362" i="1"/>
  <c r="AL4363" i="1"/>
  <c r="AL4364" i="1"/>
  <c r="AL4365" i="1"/>
  <c r="AL4366" i="1"/>
  <c r="AL4367" i="1"/>
  <c r="AL4368" i="1"/>
  <c r="AL4369" i="1"/>
  <c r="AL4370" i="1"/>
  <c r="AL4371" i="1"/>
  <c r="AL4372" i="1"/>
  <c r="AL4373" i="1"/>
  <c r="AL4374" i="1"/>
  <c r="AL4375" i="1"/>
  <c r="AL4376" i="1"/>
  <c r="AL4377" i="1"/>
  <c r="AL4378" i="1"/>
  <c r="AL4379" i="1"/>
  <c r="AL4380" i="1"/>
  <c r="AL4381" i="1"/>
  <c r="AL4382" i="1"/>
  <c r="AL4383" i="1"/>
  <c r="AL4384" i="1"/>
  <c r="AL4385" i="1"/>
  <c r="AL4386" i="1"/>
  <c r="AL4387" i="1"/>
  <c r="AL4388" i="1"/>
  <c r="AL4389" i="1"/>
  <c r="AL4390" i="1"/>
  <c r="AL4391" i="1"/>
  <c r="AL4392" i="1"/>
  <c r="AL4393" i="1"/>
  <c r="AL4394" i="1"/>
  <c r="AL4395" i="1"/>
  <c r="AL4396" i="1"/>
  <c r="AL4397" i="1"/>
  <c r="AL4398" i="1"/>
  <c r="AL4399" i="1"/>
  <c r="AL4400" i="1"/>
  <c r="AL4401" i="1"/>
  <c r="AL4402" i="1"/>
  <c r="AL4403" i="1"/>
  <c r="AL4404" i="1"/>
  <c r="AL4405" i="1"/>
  <c r="AL4406" i="1"/>
  <c r="AL4407" i="1"/>
  <c r="AL4408" i="1"/>
  <c r="AL4409" i="1"/>
  <c r="AL4410" i="1"/>
  <c r="AL4411" i="1"/>
  <c r="AL4412" i="1"/>
  <c r="AL4413" i="1"/>
  <c r="AL4414" i="1"/>
  <c r="AL4415" i="1"/>
  <c r="AL4416" i="1"/>
  <c r="AL4417" i="1"/>
  <c r="AL4418" i="1"/>
  <c r="AL4419" i="1"/>
  <c r="AL4420" i="1"/>
  <c r="AL4421" i="1"/>
  <c r="AL4422" i="1"/>
  <c r="AL4423" i="1"/>
  <c r="AL4424" i="1"/>
  <c r="AL4425" i="1"/>
  <c r="AL4426" i="1"/>
  <c r="AL4427" i="1"/>
  <c r="AL4428" i="1"/>
  <c r="AL4429" i="1"/>
  <c r="AL4430" i="1"/>
  <c r="AL4431" i="1"/>
  <c r="AL4432" i="1"/>
  <c r="AL4433" i="1"/>
  <c r="AL4434" i="1"/>
  <c r="AL4435" i="1"/>
  <c r="AL4436" i="1"/>
  <c r="AL4437" i="1"/>
  <c r="AL4438" i="1"/>
  <c r="AL4439" i="1"/>
  <c r="AL4440" i="1"/>
  <c r="AL4441" i="1"/>
  <c r="AL4442" i="1"/>
  <c r="AL4443" i="1"/>
  <c r="AL4444" i="1"/>
  <c r="AL4445" i="1"/>
  <c r="AL4446" i="1"/>
  <c r="AL4447" i="1"/>
  <c r="AL4448" i="1"/>
  <c r="AL4449" i="1"/>
  <c r="AL4450" i="1"/>
  <c r="AL4451" i="1"/>
  <c r="AL4452" i="1"/>
  <c r="AL4453" i="1"/>
  <c r="AL4454" i="1"/>
  <c r="AL4455" i="1"/>
  <c r="AL4456" i="1"/>
  <c r="AL4457" i="1"/>
  <c r="AL4458" i="1"/>
  <c r="AL4459" i="1"/>
  <c r="AL4460" i="1"/>
  <c r="AL4461" i="1"/>
  <c r="AL4462" i="1"/>
  <c r="AL4463" i="1"/>
  <c r="AL4464" i="1"/>
  <c r="AL4465" i="1"/>
  <c r="AL4466" i="1"/>
  <c r="AL4467" i="1"/>
  <c r="AL4468" i="1"/>
  <c r="AL4469" i="1"/>
  <c r="AL4470" i="1"/>
  <c r="AL4471" i="1"/>
  <c r="AL4472" i="1"/>
  <c r="AL4473" i="1"/>
  <c r="AL4474" i="1"/>
  <c r="AL4475" i="1"/>
  <c r="AL4476" i="1"/>
  <c r="AL4477" i="1"/>
  <c r="AL4478" i="1"/>
  <c r="AL4479" i="1"/>
  <c r="AL4480" i="1"/>
  <c r="AL4481" i="1"/>
  <c r="AL4482" i="1"/>
  <c r="AL4483" i="1"/>
  <c r="AL4484" i="1"/>
  <c r="AL4485" i="1"/>
  <c r="AL4486" i="1"/>
  <c r="AL4487" i="1"/>
  <c r="AL4488" i="1"/>
  <c r="AL4489" i="1"/>
  <c r="AL4490" i="1"/>
  <c r="AL4491" i="1"/>
  <c r="AL4492" i="1"/>
  <c r="AL4493" i="1"/>
  <c r="AL4494" i="1"/>
  <c r="AL4495" i="1"/>
  <c r="AL4496" i="1"/>
  <c r="AL4497" i="1"/>
  <c r="AL4498" i="1"/>
  <c r="AL4499" i="1"/>
  <c r="AL4500" i="1"/>
  <c r="AL4501" i="1"/>
  <c r="AL4502" i="1"/>
  <c r="AL4503" i="1"/>
  <c r="AL4504" i="1"/>
  <c r="AL4505" i="1"/>
  <c r="AL4506" i="1"/>
  <c r="AL4507" i="1"/>
  <c r="AL4508" i="1"/>
  <c r="AL4509" i="1"/>
  <c r="AL4510" i="1"/>
  <c r="AL4511" i="1"/>
  <c r="AL4512" i="1"/>
  <c r="AL4513" i="1"/>
  <c r="AL4514" i="1"/>
  <c r="AL4515" i="1"/>
  <c r="AL4516" i="1"/>
  <c r="AL4517" i="1"/>
  <c r="AL4518" i="1"/>
  <c r="AL4519" i="1"/>
  <c r="AL4520" i="1"/>
  <c r="AL4521" i="1"/>
  <c r="AL4522" i="1"/>
  <c r="AL4523" i="1"/>
  <c r="AL4524" i="1"/>
  <c r="AL4525" i="1"/>
  <c r="AL4526" i="1"/>
  <c r="AL4527" i="1"/>
  <c r="AL4528" i="1"/>
  <c r="AL4529" i="1"/>
  <c r="AL4530" i="1"/>
  <c r="AL4531" i="1"/>
  <c r="AL4532" i="1"/>
  <c r="AL4533" i="1"/>
  <c r="AL4534" i="1"/>
  <c r="AL4535" i="1"/>
  <c r="AL4536" i="1"/>
  <c r="AL4537" i="1"/>
  <c r="AL4538" i="1"/>
  <c r="AL4539" i="1"/>
  <c r="AL4540" i="1"/>
  <c r="AL4541" i="1"/>
  <c r="AL4542" i="1"/>
  <c r="AL4543" i="1"/>
  <c r="AL4544" i="1"/>
  <c r="AL4545" i="1"/>
  <c r="AL4546" i="1"/>
  <c r="AL4547" i="1"/>
  <c r="AL4548" i="1"/>
  <c r="AL4549" i="1"/>
  <c r="AL4550" i="1"/>
  <c r="AL4551" i="1"/>
  <c r="AL4552" i="1"/>
  <c r="AL4553" i="1"/>
  <c r="AL4554" i="1"/>
  <c r="AL4555" i="1"/>
  <c r="AL4556" i="1"/>
  <c r="AL4557" i="1"/>
  <c r="AL4558" i="1"/>
  <c r="AL4559" i="1"/>
  <c r="AL4560" i="1"/>
  <c r="AL4561" i="1"/>
  <c r="AL4562" i="1"/>
  <c r="AL4563" i="1"/>
  <c r="AL4564" i="1"/>
  <c r="AL4565" i="1"/>
  <c r="AL4566" i="1"/>
  <c r="AL4567" i="1"/>
  <c r="AL4568" i="1"/>
  <c r="AL4569" i="1"/>
  <c r="AL4570" i="1"/>
  <c r="AL4571" i="1"/>
  <c r="AL4572" i="1"/>
  <c r="AL4573" i="1"/>
  <c r="AL4574" i="1"/>
  <c r="AL4575" i="1"/>
  <c r="AL4576" i="1"/>
  <c r="AL4577" i="1"/>
  <c r="AL4578" i="1"/>
  <c r="AL4579" i="1"/>
  <c r="AL4580" i="1"/>
  <c r="AL4581" i="1"/>
  <c r="AL4582" i="1"/>
  <c r="AL4583" i="1"/>
  <c r="AL4584" i="1"/>
  <c r="AL4585" i="1"/>
  <c r="AL4586" i="1"/>
  <c r="AL4587" i="1"/>
  <c r="AL4588" i="1"/>
  <c r="AL4589" i="1"/>
  <c r="AL4590" i="1"/>
  <c r="AL4591" i="1"/>
  <c r="AL4592" i="1"/>
  <c r="AL4593" i="1"/>
  <c r="AL4594" i="1"/>
  <c r="AL4595" i="1"/>
  <c r="AL4596" i="1"/>
  <c r="AL4597" i="1"/>
  <c r="AL4598" i="1"/>
  <c r="AL4599" i="1"/>
  <c r="AL4600" i="1"/>
  <c r="AL4601" i="1"/>
  <c r="AL4602" i="1"/>
  <c r="AL4603" i="1"/>
  <c r="AL4604" i="1"/>
  <c r="AL4605" i="1"/>
  <c r="AL4606" i="1"/>
  <c r="AL4607" i="1"/>
  <c r="AL4608" i="1"/>
  <c r="AL4609" i="1"/>
  <c r="AL4610" i="1"/>
  <c r="AL4611" i="1"/>
  <c r="AL4612" i="1"/>
  <c r="AL4613" i="1"/>
  <c r="AL4614" i="1"/>
  <c r="AL4615" i="1"/>
  <c r="AL4616" i="1"/>
  <c r="AL4617" i="1"/>
  <c r="AL4618" i="1"/>
  <c r="AL4619" i="1"/>
  <c r="AL4620" i="1"/>
  <c r="AL4621" i="1"/>
  <c r="AL4622" i="1"/>
  <c r="AL4623" i="1"/>
  <c r="AL4624" i="1"/>
  <c r="AL4625" i="1"/>
  <c r="AL4626" i="1"/>
  <c r="AL4627" i="1"/>
  <c r="AL4628" i="1"/>
  <c r="AL4629" i="1"/>
  <c r="AL4630" i="1"/>
  <c r="AL4631" i="1"/>
  <c r="AL4632" i="1"/>
  <c r="AL4633" i="1"/>
  <c r="AL4634" i="1"/>
  <c r="AL4635" i="1"/>
  <c r="AL4636" i="1"/>
  <c r="AL4637" i="1"/>
  <c r="AL4638" i="1"/>
  <c r="AL4639" i="1"/>
  <c r="AL4640" i="1"/>
  <c r="AL4641" i="1"/>
  <c r="AL4642" i="1"/>
  <c r="AL4643" i="1"/>
  <c r="AL4644" i="1"/>
  <c r="AL4645" i="1"/>
  <c r="AL4646" i="1"/>
  <c r="AL4647" i="1"/>
  <c r="AL4648" i="1"/>
  <c r="AL4649" i="1"/>
  <c r="AL4650" i="1"/>
  <c r="AL4651" i="1"/>
  <c r="AL4652" i="1"/>
  <c r="AL4653" i="1"/>
  <c r="AL4654" i="1"/>
  <c r="AL4655" i="1"/>
  <c r="AL4656" i="1"/>
  <c r="AL4657" i="1"/>
  <c r="AL4658" i="1"/>
  <c r="AL4659" i="1"/>
  <c r="AL4660" i="1"/>
  <c r="AL4661" i="1"/>
  <c r="AL4662" i="1"/>
  <c r="AL4663" i="1"/>
  <c r="AL4664" i="1"/>
  <c r="AL4665" i="1"/>
  <c r="AL4666" i="1"/>
  <c r="AL4667" i="1"/>
  <c r="AL4668" i="1"/>
  <c r="AL4669" i="1"/>
  <c r="AL4670" i="1"/>
  <c r="AL4671" i="1"/>
  <c r="AL4672" i="1"/>
  <c r="AL4673" i="1"/>
  <c r="AL4674" i="1"/>
  <c r="AL4675" i="1"/>
  <c r="AL4676" i="1"/>
  <c r="AL4677" i="1"/>
  <c r="AL4678" i="1"/>
  <c r="AL4679" i="1"/>
  <c r="AL4680" i="1"/>
  <c r="AL4681" i="1"/>
  <c r="AL4682" i="1"/>
  <c r="AL4683" i="1"/>
  <c r="AL4684" i="1"/>
  <c r="AL4685" i="1"/>
  <c r="AL4686" i="1"/>
  <c r="AL4687" i="1"/>
  <c r="AL4688" i="1"/>
  <c r="AL4689" i="1"/>
  <c r="AL4690" i="1"/>
  <c r="AL4691" i="1"/>
  <c r="AL4692" i="1"/>
  <c r="AL4693" i="1"/>
  <c r="AL4694" i="1"/>
  <c r="AL4695" i="1"/>
  <c r="AL4696" i="1"/>
  <c r="AL4697" i="1"/>
  <c r="AL4698" i="1"/>
  <c r="AL4699" i="1"/>
  <c r="AL4700" i="1"/>
  <c r="AL4701" i="1"/>
  <c r="AL4702" i="1"/>
  <c r="AL4703" i="1"/>
  <c r="AL4704" i="1"/>
  <c r="AL4705" i="1"/>
  <c r="AL4706" i="1"/>
  <c r="AL4707" i="1"/>
  <c r="AL4708" i="1"/>
  <c r="AL4709" i="1"/>
  <c r="AL4710" i="1"/>
  <c r="AL4711" i="1"/>
  <c r="AL4712" i="1"/>
  <c r="AL4713" i="1"/>
  <c r="AL4714" i="1"/>
  <c r="AL4715" i="1"/>
  <c r="AL4716" i="1"/>
  <c r="AL4717" i="1"/>
  <c r="AL4718" i="1"/>
  <c r="AL4719" i="1"/>
  <c r="AL4720" i="1"/>
  <c r="AL4721" i="1"/>
  <c r="AL4722" i="1"/>
  <c r="AL4723" i="1"/>
  <c r="AL4724" i="1"/>
  <c r="AL4725" i="1"/>
  <c r="AL4726" i="1"/>
  <c r="AL4727" i="1"/>
  <c r="AL4728" i="1"/>
  <c r="AL4729" i="1"/>
  <c r="AL4730" i="1"/>
  <c r="AL4731" i="1"/>
  <c r="AL4732" i="1"/>
  <c r="AL4733" i="1"/>
  <c r="AL4734" i="1"/>
  <c r="AL4735" i="1"/>
  <c r="AL4736" i="1"/>
  <c r="AL4737" i="1"/>
  <c r="AL4738" i="1"/>
  <c r="AL4739" i="1"/>
  <c r="AL4740" i="1"/>
  <c r="AL4741" i="1"/>
  <c r="AL4742" i="1"/>
  <c r="AL4743" i="1"/>
  <c r="AL4744" i="1"/>
  <c r="AL4745" i="1"/>
  <c r="AL4746" i="1"/>
  <c r="AL4747" i="1"/>
  <c r="AL4748" i="1"/>
  <c r="AL4749" i="1"/>
  <c r="AL4750" i="1"/>
  <c r="AL4751" i="1"/>
  <c r="AL4752" i="1"/>
  <c r="AL4753" i="1"/>
  <c r="AL4754" i="1"/>
  <c r="AL4755" i="1"/>
  <c r="AL4756" i="1"/>
  <c r="AL4757" i="1"/>
  <c r="AL4758" i="1"/>
  <c r="AL4759" i="1"/>
  <c r="AL4760" i="1"/>
  <c r="AL4761" i="1"/>
  <c r="AL4762" i="1"/>
  <c r="AL4763" i="1"/>
  <c r="AL4764" i="1"/>
  <c r="AL4765" i="1"/>
  <c r="AL4766" i="1"/>
  <c r="AL4767" i="1"/>
  <c r="AL4768" i="1"/>
  <c r="AL4769" i="1"/>
  <c r="AL4770" i="1"/>
  <c r="AL4771" i="1"/>
  <c r="AL4772" i="1"/>
  <c r="AL4773" i="1"/>
  <c r="AL4774" i="1"/>
  <c r="AL4775" i="1"/>
  <c r="AL4776" i="1"/>
  <c r="AL4777" i="1"/>
  <c r="AL4778" i="1"/>
  <c r="AL4779" i="1"/>
  <c r="AL4780" i="1"/>
  <c r="AL4781" i="1"/>
  <c r="AL4782" i="1"/>
  <c r="AL4783" i="1"/>
  <c r="AL4784" i="1"/>
  <c r="AL4785" i="1"/>
  <c r="AL4786" i="1"/>
  <c r="AL4787" i="1"/>
  <c r="AL4788" i="1"/>
  <c r="AL4789" i="1"/>
  <c r="AL4790" i="1"/>
  <c r="AL4791" i="1"/>
  <c r="AL4792" i="1"/>
  <c r="AL4793" i="1"/>
  <c r="AL4794" i="1"/>
  <c r="AL4795" i="1"/>
  <c r="AL4796" i="1"/>
  <c r="AL4797" i="1"/>
  <c r="AL4798" i="1"/>
  <c r="AL4799" i="1"/>
  <c r="AL4800" i="1"/>
  <c r="AL4801" i="1"/>
  <c r="AL4802" i="1"/>
  <c r="AL4803" i="1"/>
  <c r="AL4804" i="1"/>
  <c r="AL4805" i="1"/>
  <c r="AL4806" i="1"/>
  <c r="AL4807" i="1"/>
  <c r="AL4808" i="1"/>
  <c r="AL4809" i="1"/>
  <c r="AL4810" i="1"/>
  <c r="AL4811" i="1"/>
  <c r="AL4812" i="1"/>
  <c r="AL4813" i="1"/>
  <c r="AL4814" i="1"/>
  <c r="AL4815" i="1"/>
  <c r="AL4816" i="1"/>
  <c r="AL4817" i="1"/>
  <c r="AL4818" i="1"/>
  <c r="AL4819" i="1"/>
  <c r="AL4820" i="1"/>
  <c r="AL4821" i="1"/>
  <c r="AL4822" i="1"/>
  <c r="AL4823" i="1"/>
  <c r="AL4824" i="1"/>
  <c r="AL4825" i="1"/>
  <c r="AL4826" i="1"/>
  <c r="AL4827" i="1"/>
  <c r="AL4828" i="1"/>
  <c r="AL4829" i="1"/>
  <c r="AL4830" i="1"/>
  <c r="AL4831" i="1"/>
  <c r="AL4832" i="1"/>
  <c r="AL4833" i="1"/>
  <c r="AL4834" i="1"/>
  <c r="AL4835" i="1"/>
  <c r="AL4836" i="1"/>
  <c r="AL4837" i="1"/>
  <c r="AL4838" i="1"/>
  <c r="AL4839" i="1"/>
  <c r="AL4840" i="1"/>
  <c r="AL4841" i="1"/>
  <c r="AL4842" i="1"/>
  <c r="AL4843" i="1"/>
  <c r="AL4844" i="1"/>
  <c r="AL4845" i="1"/>
  <c r="AL4846" i="1"/>
  <c r="AL4847" i="1"/>
  <c r="AL4848" i="1"/>
  <c r="AL4849" i="1"/>
  <c r="AL4850" i="1"/>
  <c r="AL4851" i="1"/>
  <c r="AL4852" i="1"/>
  <c r="AL4853" i="1"/>
  <c r="AL4854" i="1"/>
  <c r="AL4855" i="1"/>
  <c r="AL4856" i="1"/>
  <c r="AL4857" i="1"/>
  <c r="AL4858" i="1"/>
  <c r="AL4859" i="1"/>
  <c r="AL4860" i="1"/>
  <c r="AL4861" i="1"/>
  <c r="AL4862" i="1"/>
  <c r="AL4863" i="1"/>
  <c r="AL4864" i="1"/>
  <c r="AL4865" i="1"/>
  <c r="AL4866" i="1"/>
  <c r="AL4867" i="1"/>
  <c r="AL4868" i="1"/>
  <c r="AL4869" i="1"/>
  <c r="AL4870" i="1"/>
  <c r="AL4871" i="1"/>
  <c r="AL4872" i="1"/>
  <c r="AL4873" i="1"/>
  <c r="AL4874" i="1"/>
  <c r="AL4875" i="1"/>
  <c r="AL4876" i="1"/>
  <c r="AL4877" i="1"/>
  <c r="AL4878" i="1"/>
  <c r="AL4879" i="1"/>
  <c r="AL4880" i="1"/>
  <c r="AL4881" i="1"/>
  <c r="AL4882" i="1"/>
  <c r="AL4883" i="1"/>
  <c r="AL4884" i="1"/>
  <c r="AL4885" i="1"/>
  <c r="AL4886" i="1"/>
  <c r="AL4887" i="1"/>
  <c r="AL4888" i="1"/>
  <c r="AL4889" i="1"/>
  <c r="AL4890" i="1"/>
  <c r="AL4891" i="1"/>
  <c r="AL4892" i="1"/>
  <c r="AL4893" i="1"/>
  <c r="AL4894" i="1"/>
  <c r="AL4895" i="1"/>
  <c r="AL4896" i="1"/>
  <c r="AL4897" i="1"/>
  <c r="AL4898" i="1"/>
  <c r="AL4899" i="1"/>
  <c r="AL4900" i="1"/>
  <c r="AL4901" i="1"/>
  <c r="AL4902" i="1"/>
  <c r="AL4903" i="1"/>
  <c r="AL4904" i="1"/>
  <c r="AL4905" i="1"/>
  <c r="AL4906" i="1"/>
  <c r="AL4907" i="1"/>
  <c r="AL4908" i="1"/>
  <c r="AL4909" i="1"/>
  <c r="AL4910" i="1"/>
  <c r="AL4911" i="1"/>
  <c r="AL4912" i="1"/>
  <c r="AL4913" i="1"/>
  <c r="AL4914" i="1"/>
  <c r="AL4915" i="1"/>
  <c r="AL4916" i="1"/>
  <c r="AL4917" i="1"/>
  <c r="AL4918" i="1"/>
  <c r="AL4919" i="1"/>
  <c r="AL4920" i="1"/>
  <c r="AL4921" i="1"/>
  <c r="AL4922" i="1"/>
  <c r="AL4923" i="1"/>
  <c r="AL4924" i="1"/>
  <c r="AL4925" i="1"/>
  <c r="AL4926" i="1"/>
  <c r="AL4927" i="1"/>
  <c r="AL4928" i="1"/>
  <c r="AL4929" i="1"/>
  <c r="AL4930" i="1"/>
  <c r="AL4931" i="1"/>
  <c r="AL4932" i="1"/>
  <c r="AL4933" i="1"/>
  <c r="AL4934" i="1"/>
  <c r="AL4935" i="1"/>
  <c r="AL4936" i="1"/>
  <c r="AL4937" i="1"/>
  <c r="AL4938" i="1"/>
  <c r="AL4939" i="1"/>
  <c r="AL4940" i="1"/>
  <c r="AL4941" i="1"/>
  <c r="AL4942" i="1"/>
  <c r="AL4943" i="1"/>
  <c r="AL4944" i="1"/>
  <c r="AL4945" i="1"/>
  <c r="AL4946" i="1"/>
  <c r="AL4947" i="1"/>
  <c r="AL4948" i="1"/>
  <c r="AL4949" i="1"/>
  <c r="AL4950" i="1"/>
  <c r="AL4951" i="1"/>
  <c r="AL4952" i="1"/>
  <c r="AL4953" i="1"/>
  <c r="AL4954" i="1"/>
  <c r="AL4955" i="1"/>
  <c r="AL4956" i="1"/>
  <c r="AL4957" i="1"/>
  <c r="AL4958" i="1"/>
  <c r="AL4959" i="1"/>
  <c r="AL4960" i="1"/>
  <c r="AL4961" i="1"/>
  <c r="AL4962" i="1"/>
  <c r="AL4963" i="1"/>
  <c r="AL4964" i="1"/>
  <c r="AL4965" i="1"/>
  <c r="AL4966" i="1"/>
  <c r="AL4967" i="1"/>
  <c r="AL4968" i="1"/>
  <c r="AL4969" i="1"/>
  <c r="AL4970" i="1"/>
  <c r="AL4971" i="1"/>
  <c r="AL4972" i="1"/>
  <c r="AL4973" i="1"/>
  <c r="AL4974" i="1"/>
  <c r="AL4975" i="1"/>
  <c r="AL4976" i="1"/>
  <c r="AL4977" i="1"/>
  <c r="AL4978" i="1"/>
  <c r="AL4979" i="1"/>
  <c r="AL4980" i="1"/>
  <c r="AL4981" i="1"/>
  <c r="AL4982" i="1"/>
  <c r="AL4983" i="1"/>
  <c r="AL4984" i="1"/>
  <c r="AL4985" i="1"/>
  <c r="AL4986" i="1"/>
  <c r="AL4987" i="1"/>
  <c r="AL4988" i="1"/>
  <c r="AL4989" i="1"/>
  <c r="AL4990" i="1"/>
  <c r="AL4991" i="1"/>
  <c r="AL4992" i="1"/>
  <c r="AL4993" i="1"/>
  <c r="AL4994" i="1"/>
  <c r="AL4995" i="1"/>
  <c r="AL4996" i="1"/>
  <c r="AL4997" i="1"/>
  <c r="AL4998" i="1"/>
  <c r="AL4999" i="1"/>
  <c r="AL5000" i="1"/>
  <c r="AL5001" i="1"/>
  <c r="AL5002" i="1"/>
  <c r="AL5003" i="1"/>
  <c r="AL5004" i="1"/>
  <c r="AL5005" i="1"/>
  <c r="AL5006" i="1"/>
  <c r="AL5007" i="1"/>
  <c r="AL5008" i="1"/>
  <c r="AL5009" i="1"/>
  <c r="AL5010" i="1"/>
  <c r="AL5011" i="1"/>
  <c r="AL5012" i="1"/>
  <c r="AL5013" i="1"/>
  <c r="AL5014" i="1"/>
  <c r="AL5015" i="1"/>
  <c r="AL5016" i="1"/>
  <c r="AL5017" i="1"/>
  <c r="AL5018" i="1"/>
  <c r="AL5019" i="1"/>
  <c r="AL5020" i="1"/>
  <c r="AL5021" i="1"/>
  <c r="AL5022" i="1"/>
  <c r="AL5023" i="1"/>
  <c r="AL5024" i="1"/>
  <c r="AL5025" i="1"/>
  <c r="AL5026" i="1"/>
  <c r="AL5027" i="1"/>
  <c r="AL5028" i="1"/>
  <c r="AL5029" i="1"/>
  <c r="AL5030" i="1"/>
  <c r="AL5031" i="1"/>
  <c r="AL5032" i="1"/>
  <c r="AL5033" i="1"/>
  <c r="AL5034" i="1"/>
  <c r="AL5035" i="1"/>
  <c r="AL5036" i="1"/>
  <c r="AL5037" i="1"/>
  <c r="AL5038" i="1"/>
  <c r="AL5039" i="1"/>
  <c r="AL5040" i="1"/>
  <c r="AL5041" i="1"/>
  <c r="AL5042" i="1"/>
  <c r="AL5043" i="1"/>
  <c r="AL5044" i="1"/>
  <c r="AL5045" i="1"/>
  <c r="AL5046" i="1"/>
  <c r="AL5047" i="1"/>
  <c r="AL5048" i="1"/>
  <c r="AL5049" i="1"/>
  <c r="AL5050" i="1"/>
  <c r="AL5051" i="1"/>
  <c r="AL5052" i="1"/>
  <c r="AL5053" i="1"/>
  <c r="AL5054" i="1"/>
  <c r="AL5055" i="1"/>
  <c r="AL5056" i="1"/>
  <c r="AL5057" i="1"/>
  <c r="AL5058" i="1"/>
  <c r="AL5059" i="1"/>
  <c r="AL5060" i="1"/>
  <c r="AL5061" i="1"/>
  <c r="AL5062" i="1"/>
  <c r="AL5063" i="1"/>
  <c r="AL5064" i="1"/>
  <c r="AL5065" i="1"/>
  <c r="AL5066" i="1"/>
  <c r="AL5067" i="1"/>
  <c r="AL5068" i="1"/>
  <c r="AL5069" i="1"/>
  <c r="AL5070" i="1"/>
  <c r="AL5071" i="1"/>
  <c r="AL5072" i="1"/>
  <c r="AL5073" i="1"/>
  <c r="AL5074" i="1"/>
  <c r="AL5075" i="1"/>
  <c r="AL5076" i="1"/>
  <c r="AL5077" i="1"/>
  <c r="AL5078" i="1"/>
  <c r="AL5079" i="1"/>
  <c r="AL5080" i="1"/>
  <c r="AL5081" i="1"/>
  <c r="AL5082" i="1"/>
  <c r="AL5083" i="1"/>
  <c r="AL5084" i="1"/>
  <c r="AL5085" i="1"/>
  <c r="AL5086" i="1"/>
  <c r="AL5087" i="1"/>
  <c r="AL5088" i="1"/>
  <c r="AL5089" i="1"/>
  <c r="AL5090" i="1"/>
  <c r="AL5091" i="1"/>
  <c r="AL5092" i="1"/>
  <c r="AL5093" i="1"/>
  <c r="AL5094" i="1"/>
  <c r="AL5095" i="1"/>
  <c r="AL5096" i="1"/>
  <c r="AL5097" i="1"/>
  <c r="AL5098" i="1"/>
  <c r="AL5099" i="1"/>
  <c r="AL5100" i="1"/>
  <c r="AL5101" i="1"/>
  <c r="AL5102" i="1"/>
  <c r="AL5103" i="1"/>
  <c r="AL5104" i="1"/>
  <c r="AL5105" i="1"/>
  <c r="AL5106" i="1"/>
  <c r="AL5107" i="1"/>
  <c r="AL5108" i="1"/>
  <c r="AL5109" i="1"/>
  <c r="AL5110" i="1"/>
  <c r="AL5111" i="1"/>
  <c r="AL5112" i="1"/>
  <c r="AL5113" i="1"/>
  <c r="AL5114" i="1"/>
  <c r="AL5115" i="1"/>
  <c r="AL5116" i="1"/>
  <c r="AL5117" i="1"/>
  <c r="AL5118" i="1"/>
  <c r="AL5119" i="1"/>
  <c r="AL5120" i="1"/>
  <c r="AL5121" i="1"/>
  <c r="AL5122" i="1"/>
  <c r="AL5123" i="1"/>
  <c r="AL5124" i="1"/>
  <c r="AL5125" i="1"/>
  <c r="AL5126" i="1"/>
  <c r="AL5127" i="1"/>
  <c r="AL5128" i="1"/>
  <c r="AL5129" i="1"/>
  <c r="AL5130" i="1"/>
  <c r="AL5131" i="1"/>
  <c r="AL5132" i="1"/>
  <c r="AL5133" i="1"/>
  <c r="AL5134" i="1"/>
  <c r="AL5135" i="1"/>
  <c r="AL5136" i="1"/>
  <c r="AL5137" i="1"/>
  <c r="AL5138" i="1"/>
  <c r="AL5139" i="1"/>
  <c r="AL5140" i="1"/>
  <c r="AL5141" i="1"/>
  <c r="AL5142" i="1"/>
  <c r="AL5143" i="1"/>
  <c r="AL5144" i="1"/>
  <c r="AL5145" i="1"/>
  <c r="AL5146" i="1"/>
  <c r="AL5147" i="1"/>
  <c r="AL5148" i="1"/>
  <c r="AL5149" i="1"/>
  <c r="AL5150" i="1"/>
  <c r="AL5151" i="1"/>
  <c r="AL5152" i="1"/>
  <c r="AL5153" i="1"/>
  <c r="AL5154" i="1"/>
  <c r="AL5155" i="1"/>
  <c r="AL5156" i="1"/>
  <c r="AL5157" i="1"/>
  <c r="AL5158" i="1"/>
  <c r="AL5159" i="1"/>
  <c r="AL5160" i="1"/>
  <c r="AL5161" i="1"/>
  <c r="AL5162" i="1"/>
  <c r="AL5163" i="1"/>
  <c r="AL5164" i="1"/>
  <c r="AL5165" i="1"/>
  <c r="AL5166" i="1"/>
  <c r="AL5167" i="1"/>
  <c r="AL5168" i="1"/>
  <c r="AL5169" i="1"/>
  <c r="AL5170" i="1"/>
  <c r="AL5171" i="1"/>
  <c r="AL5172" i="1"/>
  <c r="AL5173" i="1"/>
  <c r="AL5174" i="1"/>
  <c r="AL5175" i="1"/>
  <c r="AL5176" i="1"/>
  <c r="AL5177" i="1"/>
  <c r="AL5178" i="1"/>
  <c r="AL5179" i="1"/>
  <c r="AL5180" i="1"/>
  <c r="AL5181" i="1"/>
  <c r="AL5182" i="1"/>
  <c r="AL5183" i="1"/>
  <c r="AL5184" i="1"/>
  <c r="AL5185" i="1"/>
  <c r="AL5186" i="1"/>
  <c r="AL5187" i="1"/>
  <c r="AL5188" i="1"/>
  <c r="AL5189" i="1"/>
  <c r="AL5190" i="1"/>
  <c r="AL5191" i="1"/>
  <c r="AL5192" i="1"/>
  <c r="AL5193" i="1"/>
  <c r="AL5194" i="1"/>
  <c r="AL5195" i="1"/>
  <c r="AL5196" i="1"/>
  <c r="AL5197" i="1"/>
  <c r="AL5198" i="1"/>
  <c r="AL5199" i="1"/>
  <c r="AL5200" i="1"/>
  <c r="AL5201" i="1"/>
  <c r="AL5202" i="1"/>
  <c r="AL5203" i="1"/>
  <c r="AL5204" i="1"/>
  <c r="AL5205" i="1"/>
  <c r="AL5206" i="1"/>
  <c r="AL5207" i="1"/>
  <c r="AL5208" i="1"/>
  <c r="AL5209" i="1"/>
  <c r="AL5210" i="1"/>
  <c r="AL5211" i="1"/>
  <c r="AL5212" i="1"/>
  <c r="AL5213" i="1"/>
  <c r="AL5214" i="1"/>
  <c r="AL5215" i="1"/>
  <c r="AL5216" i="1"/>
  <c r="AL5217" i="1"/>
  <c r="AL5218" i="1"/>
  <c r="AL5219" i="1"/>
  <c r="AL5220" i="1"/>
  <c r="AL5221" i="1"/>
  <c r="AL5222" i="1"/>
  <c r="AL5223" i="1"/>
  <c r="AL5224" i="1"/>
  <c r="AL5225" i="1"/>
  <c r="AL5226" i="1"/>
  <c r="AL5227" i="1"/>
  <c r="AL5228" i="1"/>
  <c r="AL5229" i="1"/>
  <c r="AL5230" i="1"/>
  <c r="AL5231" i="1"/>
  <c r="AL5232" i="1"/>
  <c r="AL5233" i="1"/>
  <c r="AL5234" i="1"/>
  <c r="AL5235" i="1"/>
  <c r="AL5236" i="1"/>
  <c r="AL5237" i="1"/>
  <c r="AL5238" i="1"/>
  <c r="AL5239" i="1"/>
  <c r="AL5240" i="1"/>
  <c r="AL5241" i="1"/>
  <c r="AL5242" i="1"/>
  <c r="AL5243" i="1"/>
  <c r="AL5244" i="1"/>
  <c r="AL5245" i="1"/>
  <c r="AL5246" i="1"/>
  <c r="AL5247" i="1"/>
  <c r="AL5248" i="1"/>
  <c r="AL5249" i="1"/>
  <c r="AL5250" i="1"/>
  <c r="AL5251" i="1"/>
  <c r="AL5252" i="1"/>
  <c r="AL5253" i="1"/>
  <c r="AL5254" i="1"/>
  <c r="AL5255" i="1"/>
  <c r="AL5256" i="1"/>
  <c r="AL5257" i="1"/>
  <c r="AL5258" i="1"/>
  <c r="AL5259" i="1"/>
  <c r="AL5260" i="1"/>
  <c r="AL5261" i="1"/>
  <c r="AL5262" i="1"/>
  <c r="AL5263" i="1"/>
  <c r="AL5264" i="1"/>
  <c r="AL5265" i="1"/>
  <c r="AL5266" i="1"/>
  <c r="AL5267" i="1"/>
  <c r="AL5268" i="1"/>
  <c r="AL5269" i="1"/>
  <c r="AL5270" i="1"/>
  <c r="AL5271" i="1"/>
  <c r="AL5272" i="1"/>
  <c r="AL5273" i="1"/>
  <c r="AL5274" i="1"/>
  <c r="AL5275" i="1"/>
  <c r="AL5276" i="1"/>
  <c r="AL5277" i="1"/>
  <c r="AL5278" i="1"/>
  <c r="AL5279" i="1"/>
  <c r="AL5280" i="1"/>
  <c r="AL5281" i="1"/>
  <c r="AL5282" i="1"/>
  <c r="AL5283" i="1"/>
  <c r="AL5284" i="1"/>
  <c r="AL5285" i="1"/>
  <c r="AL5286" i="1"/>
  <c r="AL5287" i="1"/>
  <c r="AL5288" i="1"/>
  <c r="AL5289" i="1"/>
  <c r="AL5290" i="1"/>
  <c r="AL5291" i="1"/>
  <c r="AL5292" i="1"/>
  <c r="AL5293" i="1"/>
  <c r="AL5294" i="1"/>
  <c r="AL5295" i="1"/>
  <c r="AL5296" i="1"/>
  <c r="AL5297" i="1"/>
  <c r="AL5298" i="1"/>
  <c r="AL5299" i="1"/>
  <c r="AL5300" i="1"/>
  <c r="AL5301" i="1"/>
  <c r="AL5302" i="1"/>
  <c r="AL5303" i="1"/>
  <c r="AL5304" i="1"/>
  <c r="AL5305" i="1"/>
  <c r="AL5306" i="1"/>
  <c r="AL5307" i="1"/>
  <c r="AL5308" i="1"/>
  <c r="AL5309" i="1"/>
  <c r="AL5310" i="1"/>
  <c r="AL5311" i="1"/>
  <c r="AL5312" i="1"/>
  <c r="AL5313" i="1"/>
  <c r="AL5314" i="1"/>
  <c r="AL5315" i="1"/>
  <c r="AL5316" i="1"/>
  <c r="AL5317" i="1"/>
  <c r="AL5318" i="1"/>
  <c r="AL5319" i="1"/>
  <c r="AL5320" i="1"/>
  <c r="AL5321" i="1"/>
  <c r="AL5322" i="1"/>
  <c r="AL5323" i="1"/>
  <c r="AL5324" i="1"/>
  <c r="AL5325" i="1"/>
  <c r="AL5326" i="1"/>
  <c r="AL5327" i="1"/>
  <c r="AL5328" i="1"/>
  <c r="AL5329" i="1"/>
  <c r="AL5330" i="1"/>
  <c r="AL5331" i="1"/>
  <c r="AL5332" i="1"/>
  <c r="AL5333" i="1"/>
  <c r="AL5334" i="1"/>
  <c r="AL5335" i="1"/>
  <c r="AL5336" i="1"/>
  <c r="AL5337" i="1"/>
  <c r="AL5338" i="1"/>
  <c r="AL5339" i="1"/>
  <c r="AL5340" i="1"/>
  <c r="AL5341" i="1"/>
  <c r="AL5342" i="1"/>
  <c r="AL5343" i="1"/>
  <c r="AL5344" i="1"/>
  <c r="AL5345" i="1"/>
  <c r="AL5346" i="1"/>
  <c r="AL5347" i="1"/>
  <c r="AL5348" i="1"/>
  <c r="AL5349" i="1"/>
  <c r="AL5350" i="1"/>
  <c r="AL5351" i="1"/>
  <c r="AL5352" i="1"/>
  <c r="AL5353" i="1"/>
  <c r="AL5354" i="1"/>
  <c r="AL5355" i="1"/>
  <c r="AL5356" i="1"/>
  <c r="AL5357" i="1"/>
  <c r="AL5358" i="1"/>
  <c r="AL5359" i="1"/>
  <c r="AL5360" i="1"/>
  <c r="AL5361" i="1"/>
  <c r="AL5362" i="1"/>
  <c r="AL5363" i="1"/>
  <c r="AL5364" i="1"/>
  <c r="AL5365" i="1"/>
  <c r="AL5366" i="1"/>
  <c r="AL5367" i="1"/>
  <c r="AL5368" i="1"/>
  <c r="AL5369" i="1"/>
  <c r="AL5370" i="1"/>
  <c r="AL5371" i="1"/>
  <c r="AL5372" i="1"/>
  <c r="AL5373" i="1"/>
  <c r="AL5374" i="1"/>
  <c r="AL5375" i="1"/>
  <c r="AL5376" i="1"/>
  <c r="AL5377" i="1"/>
  <c r="AL5378" i="1"/>
  <c r="AL5379" i="1"/>
  <c r="AL5380" i="1"/>
  <c r="AL5381" i="1"/>
  <c r="AL5382" i="1"/>
  <c r="AL5383" i="1"/>
  <c r="AL5384" i="1"/>
  <c r="AL5385" i="1"/>
  <c r="AL5386" i="1"/>
  <c r="AL5387" i="1"/>
  <c r="AL5388" i="1"/>
  <c r="AL5389" i="1"/>
  <c r="AL5390" i="1"/>
  <c r="AL5391" i="1"/>
  <c r="AL5392" i="1"/>
  <c r="AL5393" i="1"/>
  <c r="AL5394" i="1"/>
  <c r="AL5395" i="1"/>
  <c r="AL5396" i="1"/>
  <c r="AL5397" i="1"/>
  <c r="AL5398" i="1"/>
  <c r="AL5399" i="1"/>
  <c r="AL5400" i="1"/>
  <c r="AL5401" i="1"/>
  <c r="AL5402" i="1"/>
  <c r="AL5403" i="1"/>
  <c r="AL5404" i="1"/>
  <c r="AL5405" i="1"/>
  <c r="AL5406" i="1"/>
  <c r="AL5407" i="1"/>
  <c r="AL5408" i="1"/>
  <c r="AL5409" i="1"/>
  <c r="AL5410" i="1"/>
  <c r="AL5411" i="1"/>
  <c r="AL5412" i="1"/>
  <c r="AL5413" i="1"/>
  <c r="AL5414" i="1"/>
  <c r="AL5415" i="1"/>
  <c r="AL5416" i="1"/>
  <c r="AL5417" i="1"/>
  <c r="AL5418" i="1"/>
  <c r="AL5419" i="1"/>
  <c r="AL5420" i="1"/>
  <c r="AL5421" i="1"/>
  <c r="AL5422" i="1"/>
  <c r="AL5423" i="1"/>
  <c r="AL5424" i="1"/>
  <c r="AL5425" i="1"/>
  <c r="AL5426" i="1"/>
  <c r="AL5427" i="1"/>
  <c r="AL5428" i="1"/>
  <c r="AL5429" i="1"/>
  <c r="AL5430" i="1"/>
  <c r="AL5431" i="1"/>
  <c r="AL5432" i="1"/>
  <c r="AL5433" i="1"/>
  <c r="AL5434" i="1"/>
  <c r="AL5435" i="1"/>
  <c r="AL5436" i="1"/>
  <c r="AL5437" i="1"/>
  <c r="AL5438" i="1"/>
  <c r="AL5439" i="1"/>
  <c r="AL5440" i="1"/>
  <c r="AL5441" i="1"/>
  <c r="AL5442" i="1"/>
  <c r="AL5443" i="1"/>
  <c r="AL5444" i="1"/>
  <c r="AL5445" i="1"/>
  <c r="AL5446" i="1"/>
  <c r="AL5447" i="1"/>
  <c r="AL5448" i="1"/>
  <c r="AL5449" i="1"/>
  <c r="AL5450" i="1"/>
  <c r="AL5451" i="1"/>
  <c r="AL5452" i="1"/>
  <c r="AL5453" i="1"/>
  <c r="AL5454" i="1"/>
  <c r="AL5455" i="1"/>
  <c r="AL5456" i="1"/>
  <c r="AL5457" i="1"/>
  <c r="AL5458" i="1"/>
  <c r="AL5459" i="1"/>
  <c r="AL5460" i="1"/>
  <c r="AL5461" i="1"/>
  <c r="AL5462" i="1"/>
  <c r="AL5463" i="1"/>
  <c r="AL5464" i="1"/>
  <c r="AL5465" i="1"/>
  <c r="AL5466" i="1"/>
  <c r="AL5467" i="1"/>
  <c r="AL5468" i="1"/>
  <c r="AL5469" i="1"/>
  <c r="AL5470" i="1"/>
  <c r="AL5471" i="1"/>
  <c r="AL5472" i="1"/>
  <c r="AL5473" i="1"/>
  <c r="AL5474" i="1"/>
  <c r="AL5475" i="1"/>
  <c r="AL5476" i="1"/>
  <c r="AL5477" i="1"/>
  <c r="AL5478" i="1"/>
  <c r="AL5479" i="1"/>
  <c r="AL5480" i="1"/>
  <c r="AL5481" i="1"/>
  <c r="AL5482" i="1"/>
  <c r="AL5483" i="1"/>
  <c r="AL5484" i="1"/>
  <c r="AL5485" i="1"/>
  <c r="AL5486" i="1"/>
  <c r="AL5487" i="1"/>
  <c r="AL5488" i="1"/>
  <c r="AL5489" i="1"/>
  <c r="AL5490" i="1"/>
  <c r="AL5491" i="1"/>
  <c r="AL5492" i="1"/>
  <c r="AL5493" i="1"/>
  <c r="AL5494" i="1"/>
  <c r="AL5495" i="1"/>
  <c r="AL5496" i="1"/>
  <c r="AL5497" i="1"/>
  <c r="AL5498" i="1"/>
  <c r="AL5499" i="1"/>
  <c r="AL5500" i="1"/>
  <c r="AL5501" i="1"/>
  <c r="AL5502" i="1"/>
  <c r="AL5503" i="1"/>
  <c r="AL5504" i="1"/>
  <c r="AL5505" i="1"/>
  <c r="AL5506" i="1"/>
  <c r="AL5507" i="1"/>
  <c r="AL5508" i="1"/>
  <c r="AL5509" i="1"/>
  <c r="AL5510" i="1"/>
  <c r="AL5511" i="1"/>
  <c r="AL5512" i="1"/>
  <c r="AL5513" i="1"/>
  <c r="AL5514" i="1"/>
  <c r="AL5515" i="1"/>
  <c r="AL5516" i="1"/>
  <c r="AL5517" i="1"/>
  <c r="AL5518" i="1"/>
  <c r="AL5519" i="1"/>
  <c r="AL5520" i="1"/>
  <c r="AL5521" i="1"/>
  <c r="AL5522" i="1"/>
  <c r="AL5523" i="1"/>
  <c r="AL5524" i="1"/>
  <c r="AL5525" i="1"/>
  <c r="AL5526" i="1"/>
  <c r="AL5527" i="1"/>
  <c r="AL5528" i="1"/>
  <c r="AL5529" i="1"/>
  <c r="AL5530" i="1"/>
  <c r="AL5531" i="1"/>
  <c r="AL5532" i="1"/>
  <c r="AL5533" i="1"/>
  <c r="AL5534" i="1"/>
  <c r="AL5535" i="1"/>
  <c r="AL5536" i="1"/>
  <c r="AL5537" i="1"/>
  <c r="AL5538" i="1"/>
  <c r="AL5539" i="1"/>
  <c r="AL5540" i="1"/>
  <c r="AL5541" i="1"/>
  <c r="AL5542" i="1"/>
  <c r="AL5543" i="1"/>
  <c r="AL5544" i="1"/>
  <c r="AL5545" i="1"/>
  <c r="AL5546" i="1"/>
  <c r="AL5547" i="1"/>
  <c r="AL5548" i="1"/>
  <c r="AL5549" i="1"/>
  <c r="AL5550" i="1"/>
  <c r="AL5551" i="1"/>
  <c r="AL5552" i="1"/>
  <c r="AL5553" i="1"/>
  <c r="AL5554" i="1"/>
  <c r="AL5555" i="1"/>
  <c r="AL5556" i="1"/>
  <c r="AL5557" i="1"/>
  <c r="AL5558" i="1"/>
  <c r="AL5559" i="1"/>
  <c r="AL5560" i="1"/>
  <c r="AL5561" i="1"/>
  <c r="AL5562" i="1"/>
  <c r="AL5563" i="1"/>
  <c r="AL5564" i="1"/>
  <c r="AL5565" i="1"/>
  <c r="AL5566" i="1"/>
  <c r="AL5567" i="1"/>
  <c r="AL5568" i="1"/>
  <c r="AL5569" i="1"/>
  <c r="AL5570" i="1"/>
  <c r="AL5571" i="1"/>
  <c r="AL5572" i="1"/>
  <c r="AL5573" i="1"/>
  <c r="AL5574" i="1"/>
  <c r="AL5575" i="1"/>
  <c r="AL5576" i="1"/>
  <c r="AL5577" i="1"/>
  <c r="AL5578" i="1"/>
  <c r="AL5579" i="1"/>
  <c r="AL5580" i="1"/>
  <c r="AL5581" i="1"/>
  <c r="AL5582" i="1"/>
  <c r="AL5583" i="1"/>
  <c r="AL5584" i="1"/>
  <c r="AL5585" i="1"/>
  <c r="AL5586" i="1"/>
  <c r="AL5587" i="1"/>
  <c r="AL5588" i="1"/>
  <c r="AL5589" i="1"/>
  <c r="AL5590" i="1"/>
  <c r="AL5591" i="1"/>
  <c r="AL5592" i="1"/>
  <c r="AL5593" i="1"/>
  <c r="AL5594" i="1"/>
  <c r="AL5595" i="1"/>
  <c r="AL5596" i="1"/>
  <c r="AL5597" i="1"/>
  <c r="AL5598" i="1"/>
  <c r="AL5599" i="1"/>
  <c r="AL5600" i="1"/>
  <c r="AL5601" i="1"/>
  <c r="AL5602" i="1"/>
  <c r="AL5603" i="1"/>
  <c r="AL5604" i="1"/>
  <c r="AL5605" i="1"/>
  <c r="AL5606" i="1"/>
  <c r="AL5607" i="1"/>
  <c r="AL5608" i="1"/>
  <c r="AL5609" i="1"/>
  <c r="AL5610" i="1"/>
  <c r="AL5611" i="1"/>
  <c r="AL5612" i="1"/>
  <c r="AL5613" i="1"/>
  <c r="AL5614" i="1"/>
  <c r="AL5615" i="1"/>
  <c r="AL5616" i="1"/>
  <c r="AL5617" i="1"/>
  <c r="AL5618" i="1"/>
  <c r="AL5619" i="1"/>
  <c r="AL5620" i="1"/>
  <c r="AL5621" i="1"/>
  <c r="AL5622" i="1"/>
  <c r="AL5623" i="1"/>
  <c r="AL5624" i="1"/>
  <c r="AL5625" i="1"/>
  <c r="AL5626" i="1"/>
  <c r="AL5627" i="1"/>
  <c r="AL5628" i="1"/>
  <c r="AL5629" i="1"/>
  <c r="AL5630" i="1"/>
  <c r="AL5631" i="1"/>
  <c r="AL5632" i="1"/>
  <c r="AL5633" i="1"/>
  <c r="AL5634" i="1"/>
  <c r="AL5635" i="1"/>
  <c r="AL5636" i="1"/>
  <c r="AL5637" i="1"/>
  <c r="AL5638" i="1"/>
  <c r="AL5639" i="1"/>
  <c r="AL5640" i="1"/>
  <c r="AL5641" i="1"/>
  <c r="AL5642" i="1"/>
  <c r="AL5643" i="1"/>
  <c r="AL5644" i="1"/>
  <c r="AL5645" i="1"/>
  <c r="AL5646" i="1"/>
  <c r="AL5647" i="1"/>
  <c r="AL5648" i="1"/>
  <c r="AL5649" i="1"/>
  <c r="AL5650" i="1"/>
  <c r="AL5651" i="1"/>
  <c r="AL5652" i="1"/>
  <c r="AL5653" i="1"/>
  <c r="AL5654" i="1"/>
  <c r="AL5655" i="1"/>
  <c r="AL5656" i="1"/>
  <c r="AL5657" i="1"/>
  <c r="AL5658" i="1"/>
  <c r="AL5659" i="1"/>
  <c r="AL5660" i="1"/>
  <c r="AL5661" i="1"/>
  <c r="AL5662" i="1"/>
  <c r="AL5663" i="1"/>
  <c r="AL5664" i="1"/>
  <c r="AL5665" i="1"/>
  <c r="AL5666" i="1"/>
  <c r="AL5667" i="1"/>
  <c r="AL5668" i="1"/>
  <c r="AL5669" i="1"/>
  <c r="AL5670" i="1"/>
  <c r="AL5671" i="1"/>
  <c r="AL5672" i="1"/>
  <c r="AL5673" i="1"/>
  <c r="AL5674" i="1"/>
  <c r="AL5675" i="1"/>
  <c r="AL5676" i="1"/>
  <c r="AL5677" i="1"/>
  <c r="AL5678" i="1"/>
  <c r="AL5679" i="1"/>
  <c r="AL5680" i="1"/>
  <c r="AL5681" i="1"/>
  <c r="AL5682" i="1"/>
  <c r="AL5683" i="1"/>
  <c r="AL5684" i="1"/>
  <c r="AL5685" i="1"/>
  <c r="AL5686" i="1"/>
  <c r="AL5687" i="1"/>
  <c r="AL5688" i="1"/>
  <c r="AL5689" i="1"/>
  <c r="AL5690" i="1"/>
  <c r="AL5691" i="1"/>
  <c r="AL5692" i="1"/>
  <c r="AL5693" i="1"/>
  <c r="AL5694" i="1"/>
  <c r="AL5695" i="1"/>
  <c r="AL5696" i="1"/>
  <c r="AL5697" i="1"/>
  <c r="AL5698" i="1"/>
  <c r="AL5699" i="1"/>
  <c r="AL5700" i="1"/>
  <c r="AL5701" i="1"/>
  <c r="AL5702" i="1"/>
  <c r="AL5703" i="1"/>
  <c r="AL5704" i="1"/>
  <c r="AL5705" i="1"/>
  <c r="AL5706" i="1"/>
  <c r="AL5707" i="1"/>
  <c r="AL5708" i="1"/>
  <c r="AL5709" i="1"/>
  <c r="AL5710" i="1"/>
  <c r="AL5711" i="1"/>
  <c r="AL5712" i="1"/>
  <c r="AL5713" i="1"/>
  <c r="AL5714" i="1"/>
  <c r="AL5715" i="1"/>
  <c r="AL5716" i="1"/>
  <c r="AL5717" i="1"/>
  <c r="AL5718" i="1"/>
  <c r="AL5719" i="1"/>
  <c r="AL5720" i="1"/>
  <c r="AL5721" i="1"/>
  <c r="AL5722" i="1"/>
  <c r="AL5723" i="1"/>
  <c r="AL5724" i="1"/>
  <c r="AL5725" i="1"/>
  <c r="AL5726" i="1"/>
  <c r="AL5727" i="1"/>
  <c r="AL5728" i="1"/>
  <c r="AL5729" i="1"/>
  <c r="AL5730" i="1"/>
  <c r="AL5731" i="1"/>
  <c r="AL5732" i="1"/>
  <c r="AL5733" i="1"/>
  <c r="AL5734" i="1"/>
  <c r="AL5735" i="1"/>
  <c r="AL5736" i="1"/>
  <c r="AL5737" i="1"/>
  <c r="AL5738" i="1"/>
  <c r="AL5739" i="1"/>
  <c r="AL5740" i="1"/>
  <c r="AL5741" i="1"/>
  <c r="AL5742" i="1"/>
  <c r="AL5743" i="1"/>
  <c r="AL5744" i="1"/>
  <c r="AL5745" i="1"/>
  <c r="AL5746" i="1"/>
  <c r="AL5747" i="1"/>
  <c r="AL5748" i="1"/>
  <c r="AL5749" i="1"/>
  <c r="AL5750" i="1"/>
  <c r="AL5751" i="1"/>
  <c r="AL5752" i="1"/>
  <c r="AL5753" i="1"/>
  <c r="AL5754" i="1"/>
  <c r="AL5755" i="1"/>
  <c r="AL5756" i="1"/>
  <c r="AL5757" i="1"/>
  <c r="AL5758" i="1"/>
  <c r="AL5759" i="1"/>
  <c r="AL5760" i="1"/>
  <c r="AL5761" i="1"/>
  <c r="AL5762" i="1"/>
  <c r="AL5763" i="1"/>
  <c r="AL5764" i="1"/>
  <c r="AL5765" i="1"/>
  <c r="AL5766" i="1"/>
  <c r="AL5767" i="1"/>
  <c r="AL5768" i="1"/>
  <c r="AL5769" i="1"/>
  <c r="AL5770" i="1"/>
  <c r="AL5771" i="1"/>
  <c r="AL5772" i="1"/>
  <c r="AL5773" i="1"/>
  <c r="AL5774" i="1"/>
  <c r="AL5775" i="1"/>
  <c r="AL5776" i="1"/>
  <c r="AL5777" i="1"/>
  <c r="AL5778" i="1"/>
  <c r="AL5779" i="1"/>
  <c r="AL5780" i="1"/>
  <c r="AL5781" i="1"/>
  <c r="AL5782" i="1"/>
  <c r="AL5783" i="1"/>
  <c r="AL5784" i="1"/>
  <c r="AL5785" i="1"/>
  <c r="AL5786" i="1"/>
  <c r="AL5787" i="1"/>
  <c r="AL5788" i="1"/>
  <c r="AL5789" i="1"/>
  <c r="AL5790" i="1"/>
  <c r="AL5791" i="1"/>
  <c r="AL5792" i="1"/>
  <c r="AL5793" i="1"/>
  <c r="AL5794" i="1"/>
  <c r="AL5795" i="1"/>
  <c r="AL5796" i="1"/>
  <c r="AL5797" i="1"/>
  <c r="AL5798" i="1"/>
  <c r="AL5799" i="1"/>
  <c r="AL5800" i="1"/>
  <c r="AL5801" i="1"/>
  <c r="AL5802" i="1"/>
  <c r="AL5803" i="1"/>
  <c r="AL5804" i="1"/>
  <c r="AL5805" i="1"/>
  <c r="AL5806" i="1"/>
  <c r="AL5807" i="1"/>
  <c r="AL5808" i="1"/>
  <c r="AL5809" i="1"/>
  <c r="AL5810" i="1"/>
  <c r="AL5811" i="1"/>
  <c r="AL5812" i="1"/>
  <c r="AL5813" i="1"/>
  <c r="AL5814" i="1"/>
  <c r="AL5815" i="1"/>
  <c r="AL5816" i="1"/>
  <c r="AL5817" i="1"/>
  <c r="AL5818" i="1"/>
  <c r="AL5819" i="1"/>
  <c r="AL5820" i="1"/>
  <c r="AL5821" i="1"/>
  <c r="AL5822" i="1"/>
  <c r="AL5823" i="1"/>
  <c r="AL5824" i="1"/>
  <c r="AL5825" i="1"/>
  <c r="AL5826" i="1"/>
  <c r="AL5827" i="1"/>
  <c r="AL5828" i="1"/>
  <c r="AL5829" i="1"/>
  <c r="AL5830" i="1"/>
  <c r="AL5831" i="1"/>
  <c r="AL5832" i="1"/>
  <c r="AL5833" i="1"/>
  <c r="AL5834" i="1"/>
  <c r="AL5835" i="1"/>
  <c r="AL5836" i="1"/>
  <c r="AL5837" i="1"/>
  <c r="AL5838" i="1"/>
  <c r="AL5839" i="1"/>
  <c r="AL5840" i="1"/>
  <c r="AL5841" i="1"/>
  <c r="AL5842" i="1"/>
  <c r="AL5843" i="1"/>
  <c r="AL5844" i="1"/>
  <c r="AL5845" i="1"/>
  <c r="AL5846" i="1"/>
  <c r="AL5847" i="1"/>
  <c r="AL5848" i="1"/>
  <c r="AL5849" i="1"/>
  <c r="AL5850" i="1"/>
  <c r="AL5851" i="1"/>
  <c r="AL5852" i="1"/>
  <c r="AL5853" i="1"/>
  <c r="AL5854" i="1"/>
  <c r="AL5855" i="1"/>
  <c r="AL5856" i="1"/>
  <c r="AL5857" i="1"/>
  <c r="AL5858" i="1"/>
  <c r="AL5859" i="1"/>
  <c r="AL5860" i="1"/>
  <c r="AL5861" i="1"/>
  <c r="AL5862" i="1"/>
  <c r="AL5863" i="1"/>
  <c r="AL5864" i="1"/>
  <c r="AL5865" i="1"/>
  <c r="AL5866" i="1"/>
  <c r="AL5867" i="1"/>
  <c r="AL5868" i="1"/>
  <c r="AL5869" i="1"/>
  <c r="AL5870" i="1"/>
  <c r="AL5871" i="1"/>
  <c r="AL5872" i="1"/>
  <c r="AL5873" i="1"/>
  <c r="AL5874" i="1"/>
  <c r="AL5875" i="1"/>
  <c r="AL5876" i="1"/>
  <c r="AL5877" i="1"/>
  <c r="AL5878" i="1"/>
  <c r="AL5879" i="1"/>
  <c r="AL5880" i="1"/>
  <c r="AL5881" i="1"/>
  <c r="AL5882" i="1"/>
  <c r="AL5883" i="1"/>
  <c r="AL5884" i="1"/>
  <c r="AL5885" i="1"/>
  <c r="AL5886" i="1"/>
  <c r="AL5887" i="1"/>
  <c r="AL5888" i="1"/>
  <c r="AL5889" i="1"/>
  <c r="AL5890" i="1"/>
  <c r="AL5891" i="1"/>
  <c r="AL5892" i="1"/>
  <c r="AL5893" i="1"/>
  <c r="AL5894" i="1"/>
  <c r="AL5895" i="1"/>
  <c r="AL5896" i="1"/>
  <c r="AL5897" i="1"/>
  <c r="AL5898" i="1"/>
  <c r="AL5899" i="1"/>
  <c r="AL5900" i="1"/>
  <c r="AL5901" i="1"/>
  <c r="AL5902" i="1"/>
  <c r="AL5903" i="1"/>
  <c r="AL5904" i="1"/>
  <c r="AL5905" i="1"/>
  <c r="AL5906" i="1"/>
  <c r="AL5907" i="1"/>
  <c r="AL5908" i="1"/>
  <c r="AL5909" i="1"/>
  <c r="AL5910" i="1"/>
  <c r="AL5911" i="1"/>
  <c r="AL5912" i="1"/>
  <c r="AL5913" i="1"/>
  <c r="AL5914" i="1"/>
  <c r="AL5915" i="1"/>
  <c r="AL5916" i="1"/>
  <c r="AL5917" i="1"/>
  <c r="AL5918" i="1"/>
  <c r="AL5919" i="1"/>
  <c r="AL5920" i="1"/>
  <c r="AL5921" i="1"/>
  <c r="AL5922" i="1"/>
  <c r="AL5923" i="1"/>
  <c r="AL5924" i="1"/>
  <c r="AL5925" i="1"/>
  <c r="AL5926" i="1"/>
  <c r="AL5927" i="1"/>
  <c r="AL5928" i="1"/>
  <c r="AL5929" i="1"/>
  <c r="AL5930" i="1"/>
  <c r="AL5931" i="1"/>
  <c r="AL5932" i="1"/>
  <c r="AL5933" i="1"/>
  <c r="AL5934" i="1"/>
  <c r="AL5935" i="1"/>
  <c r="AL5936" i="1"/>
  <c r="AL5937" i="1"/>
  <c r="AL5938" i="1"/>
  <c r="AL5939" i="1"/>
  <c r="AL5940" i="1"/>
  <c r="AL5941" i="1"/>
  <c r="AL5942" i="1"/>
  <c r="AL5943" i="1"/>
  <c r="AL5944" i="1"/>
  <c r="AL5945" i="1"/>
  <c r="AL5946" i="1"/>
  <c r="AL5947" i="1"/>
  <c r="AL5948" i="1"/>
  <c r="AL5949" i="1"/>
  <c r="AL5950" i="1"/>
  <c r="AL5951" i="1"/>
  <c r="AL5952" i="1"/>
  <c r="AL5953" i="1"/>
  <c r="AL5954" i="1"/>
  <c r="AL5955" i="1"/>
  <c r="AL5956" i="1"/>
  <c r="AL5957" i="1"/>
  <c r="AL5958" i="1"/>
  <c r="AL5959" i="1"/>
  <c r="AL5960" i="1"/>
  <c r="AL5961" i="1"/>
  <c r="AL5962" i="1"/>
  <c r="AL5963" i="1"/>
  <c r="AL5964" i="1"/>
  <c r="AL5965" i="1"/>
  <c r="AL5966" i="1"/>
  <c r="AL5967" i="1"/>
  <c r="AL5968" i="1"/>
  <c r="AL5969" i="1"/>
  <c r="AL5970" i="1"/>
  <c r="AL5971" i="1"/>
  <c r="AL5972" i="1"/>
  <c r="AL5973" i="1"/>
  <c r="AL5974" i="1"/>
  <c r="AL5975" i="1"/>
  <c r="AL5976" i="1"/>
  <c r="AL5977" i="1"/>
  <c r="AL5978" i="1"/>
  <c r="AL5979" i="1"/>
  <c r="AL5980" i="1"/>
  <c r="AL5981" i="1"/>
  <c r="AL5982" i="1"/>
  <c r="AL5983" i="1"/>
  <c r="AL5984" i="1"/>
  <c r="AL5985" i="1"/>
  <c r="AL5986" i="1"/>
  <c r="AL5987" i="1"/>
  <c r="AL5988" i="1"/>
  <c r="AL5989" i="1"/>
  <c r="AL5990" i="1"/>
  <c r="AL5991" i="1"/>
  <c r="AL5992" i="1"/>
  <c r="AL5993" i="1"/>
  <c r="AL5994" i="1"/>
  <c r="AL5995" i="1"/>
  <c r="AL5996" i="1"/>
  <c r="AL5997" i="1"/>
  <c r="AL5998" i="1"/>
  <c r="AL5999" i="1"/>
  <c r="AL6000" i="1"/>
  <c r="AL6001" i="1"/>
  <c r="AL6002" i="1"/>
  <c r="AL6003" i="1"/>
  <c r="AL6004" i="1"/>
  <c r="AL6005" i="1"/>
  <c r="AL6006" i="1"/>
  <c r="AL6007" i="1"/>
  <c r="AL6008" i="1"/>
  <c r="AL6009" i="1"/>
  <c r="AL6010" i="1"/>
  <c r="AL6011" i="1"/>
  <c r="AL6012" i="1"/>
  <c r="AL6013" i="1"/>
  <c r="AL6014" i="1"/>
  <c r="AL6015" i="1"/>
  <c r="AL6016" i="1"/>
  <c r="AL6017" i="1"/>
  <c r="AL6018" i="1"/>
  <c r="AL6019" i="1"/>
  <c r="AL6020" i="1"/>
  <c r="AL6021" i="1"/>
  <c r="AL6022" i="1"/>
  <c r="AL6023" i="1"/>
  <c r="AL6024" i="1"/>
  <c r="AL6025" i="1"/>
  <c r="AL6026" i="1"/>
  <c r="AL6027" i="1"/>
  <c r="AL6028" i="1"/>
  <c r="AL6029" i="1"/>
  <c r="AL6030" i="1"/>
  <c r="AL6031" i="1"/>
  <c r="AL6032" i="1"/>
  <c r="AL6033" i="1"/>
  <c r="AL6034" i="1"/>
  <c r="AL6035" i="1"/>
  <c r="AL6036" i="1"/>
  <c r="AL6037" i="1"/>
  <c r="AL6038" i="1"/>
  <c r="AL6039" i="1"/>
  <c r="AL6040" i="1"/>
  <c r="AL6041" i="1"/>
  <c r="AL6042" i="1"/>
  <c r="AL6043" i="1"/>
  <c r="AL6044" i="1"/>
  <c r="AL6045" i="1"/>
  <c r="AL6046" i="1"/>
  <c r="AL6047" i="1"/>
  <c r="AL6048" i="1"/>
  <c r="AL6049" i="1"/>
  <c r="AL6050" i="1"/>
  <c r="AL6051" i="1"/>
  <c r="AL6052" i="1"/>
  <c r="AL6053" i="1"/>
  <c r="AL6054" i="1"/>
  <c r="AL6055" i="1"/>
  <c r="AL6056" i="1"/>
  <c r="AL6057" i="1"/>
  <c r="AL6058" i="1"/>
  <c r="AL6059" i="1"/>
  <c r="AL6060" i="1"/>
  <c r="AL6061" i="1"/>
  <c r="AL6062" i="1"/>
  <c r="AL6063" i="1"/>
  <c r="AL6064" i="1"/>
  <c r="AL6065" i="1"/>
  <c r="AL6066" i="1"/>
  <c r="AL6067" i="1"/>
  <c r="AL6068" i="1"/>
  <c r="AL6069" i="1"/>
  <c r="AL6070" i="1"/>
  <c r="AL6071" i="1"/>
  <c r="AL6072" i="1"/>
  <c r="AL6073" i="1"/>
  <c r="AL6074" i="1"/>
  <c r="AL6075" i="1"/>
  <c r="AL6076" i="1"/>
  <c r="AL6077" i="1"/>
  <c r="AL6078" i="1"/>
  <c r="AL6079" i="1"/>
  <c r="AL6080" i="1"/>
  <c r="AL6081" i="1"/>
  <c r="AL6082" i="1"/>
  <c r="AL6083" i="1"/>
  <c r="AL6084" i="1"/>
  <c r="AL6085" i="1"/>
  <c r="AL6086" i="1"/>
  <c r="AL6087" i="1"/>
  <c r="AL6088" i="1"/>
  <c r="AL6089" i="1"/>
  <c r="AL6090" i="1"/>
  <c r="AL6091" i="1"/>
  <c r="AL6092" i="1"/>
  <c r="AL6093" i="1"/>
  <c r="AL6094" i="1"/>
  <c r="AL6095" i="1"/>
  <c r="AL6096" i="1"/>
  <c r="AL6097" i="1"/>
  <c r="AL6098" i="1"/>
  <c r="AL6099" i="1"/>
  <c r="AL6100" i="1"/>
  <c r="AL6101" i="1"/>
  <c r="AL6102" i="1"/>
  <c r="AL6103" i="1"/>
  <c r="AL6104" i="1"/>
  <c r="AL6105" i="1"/>
  <c r="AL6106" i="1"/>
  <c r="AL6107" i="1"/>
  <c r="AL6108" i="1"/>
  <c r="AL6109" i="1"/>
  <c r="AL6110" i="1"/>
  <c r="AL6111" i="1"/>
  <c r="AL6112" i="1"/>
  <c r="AL6113" i="1"/>
  <c r="AL6114" i="1"/>
  <c r="AL6115" i="1"/>
  <c r="AL6116" i="1"/>
  <c r="AL6117" i="1"/>
  <c r="AL6118" i="1"/>
  <c r="AL6119" i="1"/>
  <c r="AL6120" i="1"/>
  <c r="AL6121" i="1"/>
  <c r="AL6122" i="1"/>
  <c r="AL6123" i="1"/>
  <c r="AL6124" i="1"/>
  <c r="AL6125" i="1"/>
  <c r="AL6126" i="1"/>
  <c r="AL6127" i="1"/>
  <c r="AL6128" i="1"/>
  <c r="AL6129" i="1"/>
  <c r="AL6130" i="1"/>
  <c r="AL6131" i="1"/>
  <c r="AL6132" i="1"/>
  <c r="AL6133" i="1"/>
  <c r="AL6134" i="1"/>
  <c r="AL6135" i="1"/>
  <c r="AL6136" i="1"/>
  <c r="AL6137" i="1"/>
  <c r="AL6138" i="1"/>
  <c r="AL6139" i="1"/>
  <c r="AL6140" i="1"/>
  <c r="AL6141" i="1"/>
  <c r="AL6142" i="1"/>
  <c r="AL6143" i="1"/>
  <c r="AL6144" i="1"/>
  <c r="AL6145" i="1"/>
  <c r="AL6146" i="1"/>
  <c r="AL6147" i="1"/>
  <c r="AL6148" i="1"/>
  <c r="AL6149" i="1"/>
  <c r="AL6150" i="1"/>
  <c r="AL6151" i="1"/>
  <c r="AL6152" i="1"/>
  <c r="AL6153" i="1"/>
  <c r="AL6154" i="1"/>
  <c r="AL6155" i="1"/>
  <c r="AL6156" i="1"/>
  <c r="AL6157" i="1"/>
  <c r="AL6158" i="1"/>
  <c r="AL6159" i="1"/>
  <c r="AL6160" i="1"/>
  <c r="AL6161" i="1"/>
  <c r="AL6162" i="1"/>
  <c r="AL6163" i="1"/>
  <c r="AL6164" i="1"/>
  <c r="AL6165" i="1"/>
  <c r="AL6166" i="1"/>
  <c r="AL6167" i="1"/>
  <c r="AL6168" i="1"/>
  <c r="AL6169" i="1"/>
  <c r="AL6170" i="1"/>
  <c r="AL6171" i="1"/>
  <c r="AL6172" i="1"/>
  <c r="AL6173" i="1"/>
  <c r="AL6174" i="1"/>
  <c r="AL6175" i="1"/>
  <c r="AL6176" i="1"/>
  <c r="AL6177" i="1"/>
  <c r="AL6178" i="1"/>
  <c r="AL6179" i="1"/>
  <c r="AL6180" i="1"/>
  <c r="AL6181" i="1"/>
  <c r="AL6182" i="1"/>
  <c r="AL6183" i="1"/>
  <c r="AL6184" i="1"/>
  <c r="AL6185" i="1"/>
  <c r="AL6186" i="1"/>
  <c r="AL6187" i="1"/>
  <c r="AL6188" i="1"/>
  <c r="AL6189" i="1"/>
  <c r="AL6190" i="1"/>
  <c r="AL6191" i="1"/>
  <c r="AL6192" i="1"/>
  <c r="AL6193" i="1"/>
  <c r="AL6194" i="1"/>
  <c r="AL6195" i="1"/>
  <c r="AL6196" i="1"/>
  <c r="AL6197" i="1"/>
  <c r="AL6198" i="1"/>
  <c r="AL6199" i="1"/>
  <c r="AL6200" i="1"/>
  <c r="AL6201" i="1"/>
  <c r="AL6202" i="1"/>
  <c r="AL6203" i="1"/>
  <c r="AL6204" i="1"/>
  <c r="AL3" i="1"/>
  <c r="AK3" i="1" s="1"/>
  <c r="AK4" i="1"/>
  <c r="AK5" i="1"/>
  <c r="AK6" i="1"/>
  <c r="AK7" i="1"/>
  <c r="AK8" i="1"/>
  <c r="AK9" i="1"/>
  <c r="AK12" i="1"/>
  <c r="AK13" i="1"/>
  <c r="AK14" i="1"/>
  <c r="AK15" i="1"/>
  <c r="AK16" i="1"/>
  <c r="AK18" i="1"/>
  <c r="AK20" i="1"/>
  <c r="AK21" i="1"/>
  <c r="AK22" i="1"/>
  <c r="AK23" i="1"/>
  <c r="AK24" i="1"/>
  <c r="AK25" i="1"/>
  <c r="AK28" i="1"/>
  <c r="AK29" i="1"/>
  <c r="AK30" i="1"/>
  <c r="AK31" i="1"/>
  <c r="AK32" i="1"/>
  <c r="AK36" i="1"/>
  <c r="AK37" i="1"/>
  <c r="AK38" i="1"/>
  <c r="AK39" i="1"/>
  <c r="AK40" i="1"/>
  <c r="AK41" i="1"/>
  <c r="AK42" i="1"/>
  <c r="AK44" i="1"/>
  <c r="AK45" i="1"/>
  <c r="AK46" i="1"/>
  <c r="AK47" i="1"/>
  <c r="AK48" i="1"/>
  <c r="AK49" i="1"/>
  <c r="AK52" i="1"/>
  <c r="AK53" i="1"/>
  <c r="AK54" i="1"/>
  <c r="AK55" i="1"/>
  <c r="AK56" i="1"/>
  <c r="AK58" i="1"/>
  <c r="AK60" i="1"/>
  <c r="AK61" i="1"/>
  <c r="AK62" i="1"/>
  <c r="AK63" i="1"/>
  <c r="AK64" i="1"/>
  <c r="AK68" i="1"/>
  <c r="AK69" i="1"/>
  <c r="AK70" i="1"/>
  <c r="AK71" i="1"/>
  <c r="AK72" i="1"/>
  <c r="AK73" i="1"/>
  <c r="AK76" i="1"/>
  <c r="AK77" i="1"/>
  <c r="AK78" i="1"/>
  <c r="AK79" i="1"/>
  <c r="AK80" i="1"/>
  <c r="AK82" i="1"/>
  <c r="AK84" i="1"/>
  <c r="AK85" i="1"/>
  <c r="AK86" i="1"/>
  <c r="AK87" i="1"/>
  <c r="AK88" i="1"/>
  <c r="AK89" i="1"/>
  <c r="AK92" i="1"/>
  <c r="AK93" i="1"/>
  <c r="AK94" i="1"/>
  <c r="AK95" i="1"/>
  <c r="AK96" i="1"/>
  <c r="AK98" i="1"/>
  <c r="AK100" i="1"/>
  <c r="AK101" i="1"/>
  <c r="AK102" i="1"/>
  <c r="AK103" i="1"/>
  <c r="AK104" i="1"/>
  <c r="AK105" i="1"/>
  <c r="AK106" i="1"/>
  <c r="AK108" i="1"/>
  <c r="AK109" i="1"/>
  <c r="AK110" i="1"/>
  <c r="AK111" i="1"/>
  <c r="AK112" i="1"/>
  <c r="AK113" i="1"/>
  <c r="AK116" i="1"/>
  <c r="AK117" i="1"/>
  <c r="AK118" i="1"/>
  <c r="AK119" i="1"/>
  <c r="AK120" i="1"/>
  <c r="AK124" i="1"/>
  <c r="AK125" i="1"/>
  <c r="AK126" i="1"/>
  <c r="AK127" i="1"/>
  <c r="AK128" i="1"/>
  <c r="AK132" i="1"/>
  <c r="AK133" i="1"/>
  <c r="AK134" i="1"/>
  <c r="AK135" i="1"/>
  <c r="AK136" i="1"/>
  <c r="AK137" i="1"/>
  <c r="AK140" i="1"/>
  <c r="AK141" i="1"/>
  <c r="AK142" i="1"/>
  <c r="AK143" i="1"/>
  <c r="AK144" i="1"/>
  <c r="AK146" i="1"/>
  <c r="AK148" i="1"/>
  <c r="AK149" i="1"/>
  <c r="AK150" i="1"/>
  <c r="AK151" i="1"/>
  <c r="AK152" i="1"/>
  <c r="AK153" i="1"/>
  <c r="AK156" i="1"/>
  <c r="AK157" i="1"/>
  <c r="AK158" i="1"/>
  <c r="AK159" i="1"/>
  <c r="AK160" i="1"/>
  <c r="AK164" i="1"/>
  <c r="AK165" i="1"/>
  <c r="AK166" i="1"/>
  <c r="AK167" i="1"/>
  <c r="AK168" i="1"/>
  <c r="AK169" i="1"/>
  <c r="AK170" i="1"/>
  <c r="AK172" i="1"/>
  <c r="AK173" i="1"/>
  <c r="AK174" i="1"/>
  <c r="AK175" i="1"/>
  <c r="AK176" i="1"/>
  <c r="AK177" i="1"/>
  <c r="AK180" i="1"/>
  <c r="AK181" i="1"/>
  <c r="AK182" i="1"/>
  <c r="AK183" i="1"/>
  <c r="AK184" i="1"/>
  <c r="AK186" i="1"/>
  <c r="AK188" i="1"/>
  <c r="AK189" i="1"/>
  <c r="AK190" i="1"/>
  <c r="AK191" i="1"/>
  <c r="AK192" i="1"/>
  <c r="AK196" i="1"/>
  <c r="AK197" i="1"/>
  <c r="AK198" i="1"/>
  <c r="AK199" i="1"/>
  <c r="AK200" i="1"/>
  <c r="AK201" i="1"/>
  <c r="AK204" i="1"/>
  <c r="AK205" i="1"/>
  <c r="AK206" i="1"/>
  <c r="AK207" i="1"/>
  <c r="AK208" i="1"/>
  <c r="AK210" i="1"/>
  <c r="AK212" i="1"/>
  <c r="AK213" i="1"/>
  <c r="AK214" i="1"/>
  <c r="AK215" i="1"/>
  <c r="AK216" i="1"/>
  <c r="AK217" i="1"/>
  <c r="AK220" i="1"/>
  <c r="AK221" i="1"/>
  <c r="AK222" i="1"/>
  <c r="AK223" i="1"/>
  <c r="AK224" i="1"/>
  <c r="AK226" i="1"/>
  <c r="AK228" i="1"/>
  <c r="AK229" i="1"/>
  <c r="AK230" i="1"/>
  <c r="AK231" i="1"/>
  <c r="AK232" i="1"/>
  <c r="AK233" i="1"/>
  <c r="AK234" i="1"/>
  <c r="AK236" i="1"/>
  <c r="AK237" i="1"/>
  <c r="AK238" i="1"/>
  <c r="AK239" i="1"/>
  <c r="AK240" i="1"/>
  <c r="AK241" i="1"/>
  <c r="AK244" i="1"/>
  <c r="AK245" i="1"/>
  <c r="AK246" i="1"/>
  <c r="AK247" i="1"/>
  <c r="AK248" i="1"/>
  <c r="AK252" i="1"/>
  <c r="AK253" i="1"/>
  <c r="AK254" i="1"/>
  <c r="AK255" i="1"/>
  <c r="AK256" i="1"/>
  <c r="AK260" i="1"/>
  <c r="AK261" i="1"/>
  <c r="AK262" i="1"/>
  <c r="AK263" i="1"/>
  <c r="AK264" i="1"/>
  <c r="AK265" i="1"/>
  <c r="AK268" i="1"/>
  <c r="AK269" i="1"/>
  <c r="AK270" i="1"/>
  <c r="AK271" i="1"/>
  <c r="AK272" i="1"/>
  <c r="AK274" i="1"/>
  <c r="AK276" i="1"/>
  <c r="AK277" i="1"/>
  <c r="AK278" i="1"/>
  <c r="AK279" i="1"/>
  <c r="AK280" i="1"/>
  <c r="AK281" i="1"/>
  <c r="AK284" i="1"/>
  <c r="AK285" i="1"/>
  <c r="AK286" i="1"/>
  <c r="AK287" i="1"/>
  <c r="AK288" i="1"/>
  <c r="AK292" i="1"/>
  <c r="AK293" i="1"/>
  <c r="AK294" i="1"/>
  <c r="AK295" i="1"/>
  <c r="AK296" i="1"/>
  <c r="AK297" i="1"/>
  <c r="AK298" i="1"/>
  <c r="AK300" i="1"/>
  <c r="AK301" i="1"/>
  <c r="AK302" i="1"/>
  <c r="AK303" i="1"/>
  <c r="AK304" i="1"/>
  <c r="AK305" i="1"/>
  <c r="AK308" i="1"/>
  <c r="AK309" i="1"/>
  <c r="AK310" i="1"/>
  <c r="AK311" i="1"/>
  <c r="AK312" i="1"/>
  <c r="AK314" i="1"/>
  <c r="AK316" i="1"/>
  <c r="AK317" i="1"/>
  <c r="AK318" i="1"/>
  <c r="AK319" i="1"/>
  <c r="AK320" i="1"/>
  <c r="AK324" i="1"/>
  <c r="AK325" i="1"/>
  <c r="AK326" i="1"/>
  <c r="AK327" i="1"/>
  <c r="AK328" i="1"/>
  <c r="AK329" i="1"/>
  <c r="AK332" i="1"/>
  <c r="AK333" i="1"/>
  <c r="AK334" i="1"/>
  <c r="AK335" i="1"/>
  <c r="AK336" i="1"/>
  <c r="AK338" i="1"/>
  <c r="AK340" i="1"/>
  <c r="AK341" i="1"/>
  <c r="AK342" i="1"/>
  <c r="AK343" i="1"/>
  <c r="AK344" i="1"/>
  <c r="AK345" i="1"/>
  <c r="AK348" i="1"/>
  <c r="AK349" i="1"/>
  <c r="AK350" i="1"/>
  <c r="AK351" i="1"/>
  <c r="AK352" i="1"/>
  <c r="AK354" i="1"/>
  <c r="AK356" i="1"/>
  <c r="AK357" i="1"/>
  <c r="AK358" i="1"/>
  <c r="AK359" i="1"/>
  <c r="AK360" i="1"/>
  <c r="AK361" i="1"/>
  <c r="AK362" i="1"/>
  <c r="AK364" i="1"/>
  <c r="AK365" i="1"/>
  <c r="AK366" i="1"/>
  <c r="AK367" i="1"/>
  <c r="AK368" i="1"/>
  <c r="AK369" i="1"/>
  <c r="AK372" i="1"/>
  <c r="AK373" i="1"/>
  <c r="AK374" i="1"/>
  <c r="AK375" i="1"/>
  <c r="AK376" i="1"/>
  <c r="AK380" i="1"/>
  <c r="AK381" i="1"/>
  <c r="AK382" i="1"/>
  <c r="AK383" i="1"/>
  <c r="AK384" i="1"/>
  <c r="AK388" i="1"/>
  <c r="AK389" i="1"/>
  <c r="AK390" i="1"/>
  <c r="AK391" i="1"/>
  <c r="AK392" i="1"/>
  <c r="AK393" i="1"/>
  <c r="AK396" i="1"/>
  <c r="AK397" i="1"/>
  <c r="AK398" i="1"/>
  <c r="AK399" i="1"/>
  <c r="AK400" i="1"/>
  <c r="AK402" i="1"/>
  <c r="AK404" i="1"/>
  <c r="AK405" i="1"/>
  <c r="AK406" i="1"/>
  <c r="AK407" i="1"/>
  <c r="AK408" i="1"/>
  <c r="AK409" i="1"/>
  <c r="AK412" i="1"/>
  <c r="AK413" i="1"/>
  <c r="AK414" i="1"/>
  <c r="AK415" i="1"/>
  <c r="AK416" i="1"/>
  <c r="AK420" i="1"/>
  <c r="AK421" i="1"/>
  <c r="AK422" i="1"/>
  <c r="AK423" i="1"/>
  <c r="AK424" i="1"/>
  <c r="AK425" i="1"/>
  <c r="AK426" i="1"/>
  <c r="AK428" i="1"/>
  <c r="AK429" i="1"/>
  <c r="AK430" i="1"/>
  <c r="AK431" i="1"/>
  <c r="AK432" i="1"/>
  <c r="AK433" i="1"/>
  <c r="AK436" i="1"/>
  <c r="AK437" i="1"/>
  <c r="AK438" i="1"/>
  <c r="AK439" i="1"/>
  <c r="AK440" i="1"/>
  <c r="AK442" i="1"/>
  <c r="AK444" i="1"/>
  <c r="AK445" i="1"/>
  <c r="AK446" i="1"/>
  <c r="AK447" i="1"/>
  <c r="AK448" i="1"/>
  <c r="AK452" i="1"/>
  <c r="AK453" i="1"/>
  <c r="AK454" i="1"/>
  <c r="AK455" i="1"/>
  <c r="AK456" i="1"/>
  <c r="AK457" i="1"/>
  <c r="AK460" i="1"/>
  <c r="AK461" i="1"/>
  <c r="AK462" i="1"/>
  <c r="AK463" i="1"/>
  <c r="AK464" i="1"/>
  <c r="AK466" i="1"/>
  <c r="AK468" i="1"/>
  <c r="AK469" i="1"/>
  <c r="AK470" i="1"/>
  <c r="AK471" i="1"/>
  <c r="AK472" i="1"/>
  <c r="AK473" i="1"/>
  <c r="AK476" i="1"/>
  <c r="AK477" i="1"/>
  <c r="AK478" i="1"/>
  <c r="AK479" i="1"/>
  <c r="AK480" i="1"/>
  <c r="AK482" i="1"/>
  <c r="AK484" i="1"/>
  <c r="AK485" i="1"/>
  <c r="AK486" i="1"/>
  <c r="AK487" i="1"/>
  <c r="AK488" i="1"/>
  <c r="AK489" i="1"/>
  <c r="AK490" i="1"/>
  <c r="AK492" i="1"/>
  <c r="AK493" i="1"/>
  <c r="AK494" i="1"/>
  <c r="AK495" i="1"/>
  <c r="AK496" i="1"/>
  <c r="AK497" i="1"/>
  <c r="AK500" i="1"/>
  <c r="AK501" i="1"/>
  <c r="AK502" i="1"/>
  <c r="AK503" i="1"/>
  <c r="AK504" i="1"/>
  <c r="AK508" i="1"/>
  <c r="AK509" i="1"/>
  <c r="AK510" i="1"/>
  <c r="AK511" i="1"/>
  <c r="AK512" i="1"/>
  <c r="AK516" i="1"/>
  <c r="AK517" i="1"/>
  <c r="AK518" i="1"/>
  <c r="AK519" i="1"/>
  <c r="AK520" i="1"/>
  <c r="AK521" i="1"/>
  <c r="AK524" i="1"/>
  <c r="AK525" i="1"/>
  <c r="AK526" i="1"/>
  <c r="AK527" i="1"/>
  <c r="AK528" i="1"/>
  <c r="AK530" i="1"/>
  <c r="AK532" i="1"/>
  <c r="AK533" i="1"/>
  <c r="AK534" i="1"/>
  <c r="AK535" i="1"/>
  <c r="AK536" i="1"/>
  <c r="AK537" i="1"/>
  <c r="AK540" i="1"/>
  <c r="AK541" i="1"/>
  <c r="AK542" i="1"/>
  <c r="AK543" i="1"/>
  <c r="AK544" i="1"/>
  <c r="AK548" i="1"/>
  <c r="AK549" i="1"/>
  <c r="AK550" i="1"/>
  <c r="AK551" i="1"/>
  <c r="AK552" i="1"/>
  <c r="AK553" i="1"/>
  <c r="AK554" i="1"/>
  <c r="AK556" i="1"/>
  <c r="AK557" i="1"/>
  <c r="AK558" i="1"/>
  <c r="AK559" i="1"/>
  <c r="AK560" i="1"/>
  <c r="AK561" i="1"/>
  <c r="AK564" i="1"/>
  <c r="AK565" i="1"/>
  <c r="AK566" i="1"/>
  <c r="AK567" i="1"/>
  <c r="AK568" i="1"/>
  <c r="AK570" i="1"/>
  <c r="AK572" i="1"/>
  <c r="AK573" i="1"/>
  <c r="AK574" i="1"/>
  <c r="AK575" i="1"/>
  <c r="AK576" i="1"/>
  <c r="AK580" i="1"/>
  <c r="AK581" i="1"/>
  <c r="AK582" i="1"/>
  <c r="AK583" i="1"/>
  <c r="AK584" i="1"/>
  <c r="AK585" i="1"/>
  <c r="AK588" i="1"/>
  <c r="AK589" i="1"/>
  <c r="AK590" i="1"/>
  <c r="AK591" i="1"/>
  <c r="AK592" i="1"/>
  <c r="AK594" i="1"/>
  <c r="AK596" i="1"/>
  <c r="AK597" i="1"/>
  <c r="AK598" i="1"/>
  <c r="AK599" i="1"/>
  <c r="AK600" i="1"/>
  <c r="AK601" i="1"/>
  <c r="AK604" i="1"/>
  <c r="AK605" i="1"/>
  <c r="AK606" i="1"/>
  <c r="AK607" i="1"/>
  <c r="AK608" i="1"/>
  <c r="AK610" i="1"/>
  <c r="AK612" i="1"/>
  <c r="AK613" i="1"/>
  <c r="AK614" i="1"/>
  <c r="AK615" i="1"/>
  <c r="AK616" i="1"/>
  <c r="AK617" i="1"/>
  <c r="AK618" i="1"/>
  <c r="AK620" i="1"/>
  <c r="AK621" i="1"/>
  <c r="AK622" i="1"/>
  <c r="AK623" i="1"/>
  <c r="AK624" i="1"/>
  <c r="AK625" i="1"/>
  <c r="AK628" i="1"/>
  <c r="AK629" i="1"/>
  <c r="AK630" i="1"/>
  <c r="AK631" i="1"/>
  <c r="AK632" i="1"/>
  <c r="AK636" i="1"/>
  <c r="AK637" i="1"/>
  <c r="AK638" i="1"/>
  <c r="AK639" i="1"/>
  <c r="AK640" i="1"/>
  <c r="AK644" i="1"/>
  <c r="AK645" i="1"/>
  <c r="AK646" i="1"/>
  <c r="AK647" i="1"/>
  <c r="AK648" i="1"/>
  <c r="AK649" i="1"/>
  <c r="AK652" i="1"/>
  <c r="AK653" i="1"/>
  <c r="AK654" i="1"/>
  <c r="AK655" i="1"/>
  <c r="AK656" i="1"/>
  <c r="AK658" i="1"/>
  <c r="AK660" i="1"/>
  <c r="AK661" i="1"/>
  <c r="AK662" i="1"/>
  <c r="AK663" i="1"/>
  <c r="AK664" i="1"/>
  <c r="AK665" i="1"/>
  <c r="AK668" i="1"/>
  <c r="AK669" i="1"/>
  <c r="AK670" i="1"/>
  <c r="AK671" i="1"/>
  <c r="AK672" i="1"/>
  <c r="AK676" i="1"/>
  <c r="AK677" i="1"/>
  <c r="AK678" i="1"/>
  <c r="AK679" i="1"/>
  <c r="AK680" i="1"/>
  <c r="AK681" i="1"/>
  <c r="AK682" i="1"/>
  <c r="AK684" i="1"/>
  <c r="AK685" i="1"/>
  <c r="AK686" i="1"/>
  <c r="AK687" i="1"/>
  <c r="AK688" i="1"/>
  <c r="AK689" i="1"/>
  <c r="AK692" i="1"/>
  <c r="AK693" i="1"/>
  <c r="AK694" i="1"/>
  <c r="AK695" i="1"/>
  <c r="AK696" i="1"/>
  <c r="AK698" i="1"/>
  <c r="AK700" i="1"/>
  <c r="AK701" i="1"/>
  <c r="AK702" i="1"/>
  <c r="AK703" i="1"/>
  <c r="AK704" i="1"/>
  <c r="AK708" i="1"/>
  <c r="AK709" i="1"/>
  <c r="AK710" i="1"/>
  <c r="AK711" i="1"/>
  <c r="AK712" i="1"/>
  <c r="AK713" i="1"/>
  <c r="AK716" i="1"/>
  <c r="AK717" i="1"/>
  <c r="AK718" i="1"/>
  <c r="AK719" i="1"/>
  <c r="AK720" i="1"/>
  <c r="AK722" i="1"/>
  <c r="AK724" i="1"/>
  <c r="AK725" i="1"/>
  <c r="AK726" i="1"/>
  <c r="AK727" i="1"/>
  <c r="AK728" i="1"/>
  <c r="AK729" i="1"/>
  <c r="AK732" i="1"/>
  <c r="AK733" i="1"/>
  <c r="AK734" i="1"/>
  <c r="AK735" i="1"/>
  <c r="AK736" i="1"/>
  <c r="AK738" i="1"/>
  <c r="AK740" i="1"/>
  <c r="AK741" i="1"/>
  <c r="AK742" i="1"/>
  <c r="AK743" i="1"/>
  <c r="AK744" i="1"/>
  <c r="AK745" i="1"/>
  <c r="AK746" i="1"/>
  <c r="AK748" i="1"/>
  <c r="AK749" i="1"/>
  <c r="AK750" i="1"/>
  <c r="AK751" i="1"/>
  <c r="AK752" i="1"/>
  <c r="AK753" i="1"/>
  <c r="AK756" i="1"/>
  <c r="AK757" i="1"/>
  <c r="AK758" i="1"/>
  <c r="AK759" i="1"/>
  <c r="AK760" i="1"/>
  <c r="AK764" i="1"/>
  <c r="AK765" i="1"/>
  <c r="AK766" i="1"/>
  <c r="AK767" i="1"/>
  <c r="AK768" i="1"/>
  <c r="AK772" i="1"/>
  <c r="AK773" i="1"/>
  <c r="AK774" i="1"/>
  <c r="AK775" i="1"/>
  <c r="AK776" i="1"/>
  <c r="AK777" i="1"/>
  <c r="AK780" i="1"/>
  <c r="AK781" i="1"/>
  <c r="AK782" i="1"/>
  <c r="AK783" i="1"/>
  <c r="AK784" i="1"/>
  <c r="AK786" i="1"/>
  <c r="AK788" i="1"/>
  <c r="AK789" i="1"/>
  <c r="AK790" i="1"/>
  <c r="AK791" i="1"/>
  <c r="AK792" i="1"/>
  <c r="AK793" i="1"/>
  <c r="AK796" i="1"/>
  <c r="AK797" i="1"/>
  <c r="AK798" i="1"/>
  <c r="AK799" i="1"/>
  <c r="AK800" i="1"/>
  <c r="AK804" i="1"/>
  <c r="AK805" i="1"/>
  <c r="AK806" i="1"/>
  <c r="AK807" i="1"/>
  <c r="AK808" i="1"/>
  <c r="AK809" i="1"/>
  <c r="AK810" i="1"/>
  <c r="AK812" i="1"/>
  <c r="AK813" i="1"/>
  <c r="AK814" i="1"/>
  <c r="AK815" i="1"/>
  <c r="AK816" i="1"/>
  <c r="AK817" i="1"/>
  <c r="AK820" i="1"/>
  <c r="AK821" i="1"/>
  <c r="AK822" i="1"/>
  <c r="AK823" i="1"/>
  <c r="AK824" i="1"/>
  <c r="AK826" i="1"/>
  <c r="AK828" i="1"/>
  <c r="AK829" i="1"/>
  <c r="AK830" i="1"/>
  <c r="AK831" i="1"/>
  <c r="AK832" i="1"/>
  <c r="AK836" i="1"/>
  <c r="AK837" i="1"/>
  <c r="AK838" i="1"/>
  <c r="AK839" i="1"/>
  <c r="AK840" i="1"/>
  <c r="AK841" i="1"/>
  <c r="AK844" i="1"/>
  <c r="AK845" i="1"/>
  <c r="AK846" i="1"/>
  <c r="AK847" i="1"/>
  <c r="AK848" i="1"/>
  <c r="AK850" i="1"/>
  <c r="AK852" i="1"/>
  <c r="AK853" i="1"/>
  <c r="AK854" i="1"/>
  <c r="AK855" i="1"/>
  <c r="AK856" i="1"/>
  <c r="AK857" i="1"/>
  <c r="AK860" i="1"/>
  <c r="AK861" i="1"/>
  <c r="AK862" i="1"/>
  <c r="AK863" i="1"/>
  <c r="AK864" i="1"/>
  <c r="AK866" i="1"/>
  <c r="AK868" i="1"/>
  <c r="AK869" i="1"/>
  <c r="AK870" i="1"/>
  <c r="AK871" i="1"/>
  <c r="AK872" i="1"/>
  <c r="AK873" i="1"/>
  <c r="AK874" i="1"/>
  <c r="AK876" i="1"/>
  <c r="AK877" i="1"/>
  <c r="AK878" i="1"/>
  <c r="AK879" i="1"/>
  <c r="AK880" i="1"/>
  <c r="AK881" i="1"/>
  <c r="AK882" i="1"/>
  <c r="AK884" i="1"/>
  <c r="AK885" i="1"/>
  <c r="AK886" i="1"/>
  <c r="AK887" i="1"/>
  <c r="AK888" i="1"/>
  <c r="AK892" i="1"/>
  <c r="AK893" i="1"/>
  <c r="AK894" i="1"/>
  <c r="AK895" i="1"/>
  <c r="AK896" i="1"/>
  <c r="AK900" i="1"/>
  <c r="AK901" i="1"/>
  <c r="AK902" i="1"/>
  <c r="AK903" i="1"/>
  <c r="AK904" i="1"/>
  <c r="AK905" i="1"/>
  <c r="AK908" i="1"/>
  <c r="AK909" i="1"/>
  <c r="AK910" i="1"/>
  <c r="AK911" i="1"/>
  <c r="AK912" i="1"/>
  <c r="AK914" i="1"/>
  <c r="AK916" i="1"/>
  <c r="AK917" i="1"/>
  <c r="AK918" i="1"/>
  <c r="AK919" i="1"/>
  <c r="AK920" i="1"/>
  <c r="AK921" i="1"/>
  <c r="AK922" i="1"/>
  <c r="AK924" i="1"/>
  <c r="AK925" i="1"/>
  <c r="AK926" i="1"/>
  <c r="AK927" i="1"/>
  <c r="AK928" i="1"/>
  <c r="AK932" i="1"/>
  <c r="AK933" i="1"/>
  <c r="AK934" i="1"/>
  <c r="AK935" i="1"/>
  <c r="AK936" i="1"/>
  <c r="AK937" i="1"/>
  <c r="AK938" i="1"/>
  <c r="AK940" i="1"/>
  <c r="AK941" i="1"/>
  <c r="AK942" i="1"/>
  <c r="AK943" i="1"/>
  <c r="AK944" i="1"/>
  <c r="AK945" i="1"/>
  <c r="AK948" i="1"/>
  <c r="AK949" i="1"/>
  <c r="AK950" i="1"/>
  <c r="AK951" i="1"/>
  <c r="AK952" i="1"/>
  <c r="AK954" i="1"/>
  <c r="AK956" i="1"/>
  <c r="AK957" i="1"/>
  <c r="AK958" i="1"/>
  <c r="AK959" i="1"/>
  <c r="AK960" i="1"/>
  <c r="AK962" i="1"/>
  <c r="AK964" i="1"/>
  <c r="AK965" i="1"/>
  <c r="AK966" i="1"/>
  <c r="AK967" i="1"/>
  <c r="AK968" i="1"/>
  <c r="AK969" i="1"/>
  <c r="AK972" i="1"/>
  <c r="AK973" i="1"/>
  <c r="AK974" i="1"/>
  <c r="AK975" i="1"/>
  <c r="AK976" i="1"/>
  <c r="AK978" i="1"/>
  <c r="AK980" i="1"/>
  <c r="AK981" i="1"/>
  <c r="AK982" i="1"/>
  <c r="AK983" i="1"/>
  <c r="AK984" i="1"/>
  <c r="AK985" i="1"/>
  <c r="AK988" i="1"/>
  <c r="AK989" i="1"/>
  <c r="AK990" i="1"/>
  <c r="AK991" i="1"/>
  <c r="AK992" i="1"/>
  <c r="AK994" i="1"/>
  <c r="AK996" i="1"/>
  <c r="AK997" i="1"/>
  <c r="AK998" i="1"/>
  <c r="AK999" i="1"/>
  <c r="AK1000" i="1"/>
  <c r="AK1001" i="1"/>
  <c r="AK1002" i="1"/>
  <c r="AK1004" i="1"/>
  <c r="AK1005" i="1"/>
  <c r="AK1006" i="1"/>
  <c r="AK1007" i="1"/>
  <c r="AK1008" i="1"/>
  <c r="AK1009" i="1"/>
  <c r="AK1010" i="1"/>
  <c r="AK1012" i="1"/>
  <c r="AK1013" i="1"/>
  <c r="AK1014" i="1"/>
  <c r="AK1015" i="1"/>
  <c r="AK1016" i="1"/>
  <c r="AK1020" i="1"/>
  <c r="AK1021" i="1"/>
  <c r="AK1022" i="1"/>
  <c r="AK1023" i="1"/>
  <c r="AK1024" i="1"/>
  <c r="AK1028" i="1"/>
  <c r="AK1029" i="1"/>
  <c r="AK1030" i="1"/>
  <c r="AK1031" i="1"/>
  <c r="AK1032" i="1"/>
  <c r="AK1033" i="1"/>
  <c r="AK1036" i="1"/>
  <c r="AK1037" i="1"/>
  <c r="AK1038" i="1"/>
  <c r="AK1039" i="1"/>
  <c r="AK1040" i="1"/>
  <c r="AK1042" i="1"/>
  <c r="AK1044" i="1"/>
  <c r="AK1045" i="1"/>
  <c r="AK1046" i="1"/>
  <c r="AK1047" i="1"/>
  <c r="AK1048" i="1"/>
  <c r="AK1049" i="1"/>
  <c r="AK1050" i="1"/>
  <c r="AK1052" i="1"/>
  <c r="AK1053" i="1"/>
  <c r="AK1054" i="1"/>
  <c r="AK1055" i="1"/>
  <c r="AK1056" i="1"/>
  <c r="AK1060" i="1"/>
  <c r="AK1061" i="1"/>
  <c r="AK1062" i="1"/>
  <c r="AK1063" i="1"/>
  <c r="AK1064" i="1"/>
  <c r="AK1065" i="1"/>
  <c r="AK1066" i="1"/>
  <c r="AK1068" i="1"/>
  <c r="AK1069" i="1"/>
  <c r="AK1070" i="1"/>
  <c r="AK1071" i="1"/>
  <c r="AK1072" i="1"/>
  <c r="AK1073" i="1"/>
  <c r="AK1076" i="1"/>
  <c r="AK1077" i="1"/>
  <c r="AK1078" i="1"/>
  <c r="AK1079" i="1"/>
  <c r="AK1080" i="1"/>
  <c r="AK1082" i="1"/>
  <c r="AK1084" i="1"/>
  <c r="AK1085" i="1"/>
  <c r="AK1086" i="1"/>
  <c r="AK1087" i="1"/>
  <c r="AK1088" i="1"/>
  <c r="AK1090" i="1"/>
  <c r="AK1092" i="1"/>
  <c r="AK1093" i="1"/>
  <c r="AK1094" i="1"/>
  <c r="AK1095" i="1"/>
  <c r="AK1096" i="1"/>
  <c r="AK1097" i="1"/>
  <c r="AK1100" i="1"/>
  <c r="AK1101" i="1"/>
  <c r="AK1102" i="1"/>
  <c r="AK1103" i="1"/>
  <c r="AK1104" i="1"/>
  <c r="AK1106" i="1"/>
  <c r="AK1108" i="1"/>
  <c r="AK1109" i="1"/>
  <c r="AK1110" i="1"/>
  <c r="AK1111" i="1"/>
  <c r="AK1112" i="1"/>
  <c r="AK1113" i="1"/>
  <c r="AK1116" i="1"/>
  <c r="AK1117" i="1"/>
  <c r="AK1118" i="1"/>
  <c r="AK1119" i="1"/>
  <c r="AK1120" i="1"/>
  <c r="AK1122" i="1"/>
  <c r="AK1124" i="1"/>
  <c r="AK1125" i="1"/>
  <c r="AK1126" i="1"/>
  <c r="AK1127" i="1"/>
  <c r="AK1128" i="1"/>
  <c r="AK1129" i="1"/>
  <c r="AK1130" i="1"/>
  <c r="AK1132" i="1"/>
  <c r="AK1133" i="1"/>
  <c r="AK1134" i="1"/>
  <c r="AK1135" i="1"/>
  <c r="AK1136" i="1"/>
  <c r="AK1137" i="1"/>
  <c r="AK1138" i="1"/>
  <c r="AK1140" i="1"/>
  <c r="AK1141" i="1"/>
  <c r="AK1142" i="1"/>
  <c r="AK1143" i="1"/>
  <c r="AK1144" i="1"/>
  <c r="AK1148" i="1"/>
  <c r="AK1149" i="1"/>
  <c r="AK1150" i="1"/>
  <c r="AK1151" i="1"/>
  <c r="AK1152" i="1"/>
  <c r="AK1156" i="1"/>
  <c r="AK1157" i="1"/>
  <c r="AK1158" i="1"/>
  <c r="AK1159" i="1"/>
  <c r="AK1160" i="1"/>
  <c r="AK1161" i="1"/>
  <c r="AK1164" i="1"/>
  <c r="AK1165" i="1"/>
  <c r="AK1166" i="1"/>
  <c r="AK1167" i="1"/>
  <c r="AK1168" i="1"/>
  <c r="AK1170" i="1"/>
  <c r="AK1172" i="1"/>
  <c r="AK1173" i="1"/>
  <c r="AK1174" i="1"/>
  <c r="AK1175" i="1"/>
  <c r="AK1176" i="1"/>
  <c r="AK1177" i="1"/>
  <c r="AK1178" i="1"/>
  <c r="AK1180" i="1"/>
  <c r="AK1181" i="1"/>
  <c r="AK1182" i="1"/>
  <c r="AK1183" i="1"/>
  <c r="AK1184" i="1"/>
  <c r="AK1188" i="1"/>
  <c r="AK1189" i="1"/>
  <c r="AK1190" i="1"/>
  <c r="AK1191" i="1"/>
  <c r="AK1192" i="1"/>
  <c r="AK1193" i="1"/>
  <c r="AK1194" i="1"/>
  <c r="AK1196" i="1"/>
  <c r="AK1197" i="1"/>
  <c r="AK1198" i="1"/>
  <c r="AK1199" i="1"/>
  <c r="AK1200" i="1"/>
  <c r="AK1201" i="1"/>
  <c r="AK1204" i="1"/>
  <c r="AK1205" i="1"/>
  <c r="AK1206" i="1"/>
  <c r="AK1207" i="1"/>
  <c r="AK1208" i="1"/>
  <c r="AK1210" i="1"/>
  <c r="AK1212" i="1"/>
  <c r="AK1213" i="1"/>
  <c r="AK1214" i="1"/>
  <c r="AK1215" i="1"/>
  <c r="AK1216" i="1"/>
  <c r="AK1218" i="1"/>
  <c r="AK1220" i="1"/>
  <c r="AK1221" i="1"/>
  <c r="AK1222" i="1"/>
  <c r="AK1223" i="1"/>
  <c r="AK1224" i="1"/>
  <c r="AK1225" i="1"/>
  <c r="AK1228" i="1"/>
  <c r="AK1229" i="1"/>
  <c r="AK1230" i="1"/>
  <c r="AK1231" i="1"/>
  <c r="AK1232" i="1"/>
  <c r="AK1234" i="1"/>
  <c r="AK1236" i="1"/>
  <c r="AK1237" i="1"/>
  <c r="AK1238" i="1"/>
  <c r="AK1239" i="1"/>
  <c r="AK1240" i="1"/>
  <c r="AK1241" i="1"/>
  <c r="AK1244" i="1"/>
  <c r="AK1245" i="1"/>
  <c r="AK1246" i="1"/>
  <c r="AK1247" i="1"/>
  <c r="AK1248" i="1"/>
  <c r="AK1250" i="1"/>
  <c r="AK1252" i="1"/>
  <c r="AK1253" i="1"/>
  <c r="AK1254" i="1"/>
  <c r="AK1255" i="1"/>
  <c r="AK1256" i="1"/>
  <c r="AK1257" i="1"/>
  <c r="AK1258" i="1"/>
  <c r="AK1260" i="1"/>
  <c r="AK1261" i="1"/>
  <c r="AK1262" i="1"/>
  <c r="AK1263" i="1"/>
  <c r="AK1264" i="1"/>
  <c r="AK1265" i="1"/>
  <c r="AK1266" i="1"/>
  <c r="AK1268" i="1"/>
  <c r="AK1269" i="1"/>
  <c r="AK1270" i="1"/>
  <c r="AK1271" i="1"/>
  <c r="AK1272" i="1"/>
  <c r="AK1276" i="1"/>
  <c r="AK1277" i="1"/>
  <c r="AK1278" i="1"/>
  <c r="AK1279" i="1"/>
  <c r="AK1280" i="1"/>
  <c r="AK1284" i="1"/>
  <c r="AK1285" i="1"/>
  <c r="AK1286" i="1"/>
  <c r="AK1287" i="1"/>
  <c r="AK1288" i="1"/>
  <c r="AK1289" i="1"/>
  <c r="AK1292" i="1"/>
  <c r="AK1293" i="1"/>
  <c r="AK1294" i="1"/>
  <c r="AK1295" i="1"/>
  <c r="AK1296" i="1"/>
  <c r="AK1297" i="1"/>
  <c r="AK1298" i="1"/>
  <c r="AK1300" i="1"/>
  <c r="AK1301" i="1"/>
  <c r="AK1302" i="1"/>
  <c r="AK1303" i="1"/>
  <c r="AK1304" i="1"/>
  <c r="AK1305" i="1"/>
  <c r="AK1306" i="1"/>
  <c r="AK1308" i="1"/>
  <c r="AK1309" i="1"/>
  <c r="AK1310" i="1"/>
  <c r="AK1311" i="1"/>
  <c r="AK1312" i="1"/>
  <c r="AK1316" i="1"/>
  <c r="AK1317" i="1"/>
  <c r="AK1318" i="1"/>
  <c r="AK1319" i="1"/>
  <c r="AK1320" i="1"/>
  <c r="AK1321" i="1"/>
  <c r="AK1324" i="1"/>
  <c r="AK1325" i="1"/>
  <c r="AK1326" i="1"/>
  <c r="AK1327" i="1"/>
  <c r="AK1328" i="1"/>
  <c r="AK1329" i="1"/>
  <c r="AK1330" i="1"/>
  <c r="AK1332" i="1"/>
  <c r="AK1333" i="1"/>
  <c r="AK1334" i="1"/>
  <c r="AK1335" i="1"/>
  <c r="AK1336" i="1"/>
  <c r="AK1340" i="1"/>
  <c r="AK1341" i="1"/>
  <c r="AK1342" i="1"/>
  <c r="AK1343" i="1"/>
  <c r="AK1344" i="1"/>
  <c r="AK1346" i="1"/>
  <c r="AK1348" i="1"/>
  <c r="AK1349" i="1"/>
  <c r="AK1350" i="1"/>
  <c r="AK1351" i="1"/>
  <c r="AK1352" i="1"/>
  <c r="AK1353" i="1"/>
  <c r="AK1354" i="1"/>
  <c r="AK1356" i="1"/>
  <c r="AK1357" i="1"/>
  <c r="AK1358" i="1"/>
  <c r="AK1359" i="1"/>
  <c r="AK1360" i="1"/>
  <c r="AK1361" i="1"/>
  <c r="AK1364" i="1"/>
  <c r="AK1365" i="1"/>
  <c r="AK1366" i="1"/>
  <c r="AK1367" i="1"/>
  <c r="AK1368" i="1"/>
  <c r="AK1369" i="1"/>
  <c r="AK1372" i="1"/>
  <c r="AK1373" i="1"/>
  <c r="AK1374" i="1"/>
  <c r="AK1375" i="1"/>
  <c r="AK1376" i="1"/>
  <c r="AK1377" i="1"/>
  <c r="AK1378" i="1"/>
  <c r="AK1380" i="1"/>
  <c r="AK1381" i="1"/>
  <c r="AK1382" i="1"/>
  <c r="AK1383" i="1"/>
  <c r="AK1384" i="1"/>
  <c r="AK1385" i="1"/>
  <c r="AK1388" i="1"/>
  <c r="AK1389" i="1"/>
  <c r="AK1390" i="1"/>
  <c r="AK1391" i="1"/>
  <c r="AK1392" i="1"/>
  <c r="AK1393" i="1"/>
  <c r="AK1396" i="1"/>
  <c r="AK1397" i="1"/>
  <c r="AK1398" i="1"/>
  <c r="AK1399" i="1"/>
  <c r="AK1400" i="1"/>
  <c r="AK1401" i="1"/>
  <c r="AK1402" i="1"/>
  <c r="AK1404" i="1"/>
  <c r="AK1405" i="1"/>
  <c r="AK1406" i="1"/>
  <c r="AK1407" i="1"/>
  <c r="AK1408" i="1"/>
  <c r="AK1409" i="1"/>
  <c r="AK1410" i="1"/>
  <c r="AK1412" i="1"/>
  <c r="AK1413" i="1"/>
  <c r="AK1414" i="1"/>
  <c r="AK1415" i="1"/>
  <c r="AK1416" i="1"/>
  <c r="AK1417" i="1"/>
  <c r="AK1418" i="1"/>
  <c r="AK1420" i="1"/>
  <c r="AK1421" i="1"/>
  <c r="AK1422" i="1"/>
  <c r="AK1423" i="1"/>
  <c r="AK1424" i="1"/>
  <c r="AK1425" i="1"/>
  <c r="AK1428" i="1"/>
  <c r="AK1429" i="1"/>
  <c r="AK1430" i="1"/>
  <c r="AK1431" i="1"/>
  <c r="AK1432" i="1"/>
  <c r="AK1433" i="1"/>
  <c r="AK1436" i="1"/>
  <c r="AK1437" i="1"/>
  <c r="AK1438" i="1"/>
  <c r="AK1439" i="1"/>
  <c r="AK1440" i="1"/>
  <c r="AK1441" i="1"/>
  <c r="AK1442" i="1"/>
  <c r="AK1444" i="1"/>
  <c r="AK1445" i="1"/>
  <c r="AK1446" i="1"/>
  <c r="AK1447" i="1"/>
  <c r="AK1448" i="1"/>
  <c r="AK1449" i="1"/>
  <c r="AK1452" i="1"/>
  <c r="AK1453" i="1"/>
  <c r="AK1454" i="1"/>
  <c r="AK1455" i="1"/>
  <c r="AK1456" i="1"/>
  <c r="AK1457" i="1"/>
  <c r="AK1460" i="1"/>
  <c r="AK1461" i="1"/>
  <c r="AK1462" i="1"/>
  <c r="AK1463" i="1"/>
  <c r="AK1464" i="1"/>
  <c r="AK1465" i="1"/>
  <c r="AK1466" i="1"/>
  <c r="AK1468" i="1"/>
  <c r="AK1469" i="1"/>
  <c r="AK1470" i="1"/>
  <c r="AK1471" i="1"/>
  <c r="AK1472" i="1"/>
  <c r="AK1473" i="1"/>
  <c r="AK1474" i="1"/>
  <c r="AK1476" i="1"/>
  <c r="AK1477" i="1"/>
  <c r="AK1478" i="1"/>
  <c r="AK1479" i="1"/>
  <c r="AK1480" i="1"/>
  <c r="AK1481" i="1"/>
  <c r="AK1482" i="1"/>
  <c r="AK1484" i="1"/>
  <c r="AK1485" i="1"/>
  <c r="AK1486" i="1"/>
  <c r="AK1487" i="1"/>
  <c r="AK1488" i="1"/>
  <c r="AK1489" i="1"/>
  <c r="AK1492" i="1"/>
  <c r="AK1493" i="1"/>
  <c r="AK1494" i="1"/>
  <c r="AK1495" i="1"/>
  <c r="AK1496" i="1"/>
  <c r="AK1497" i="1"/>
  <c r="AK1500" i="1"/>
  <c r="AK1501" i="1"/>
  <c r="AK1502" i="1"/>
  <c r="AK1503" i="1"/>
  <c r="AK1504" i="1"/>
  <c r="AK1505" i="1"/>
  <c r="AK1506" i="1"/>
  <c r="AK1508" i="1"/>
  <c r="AK1509" i="1"/>
  <c r="AK1510" i="1"/>
  <c r="AK1511" i="1"/>
  <c r="AK1512" i="1"/>
  <c r="AK1513" i="1"/>
  <c r="AK1516" i="1"/>
  <c r="AK1517" i="1"/>
  <c r="AK1518" i="1"/>
  <c r="AK1519" i="1"/>
  <c r="AK1520" i="1"/>
  <c r="AK1521" i="1"/>
  <c r="AK1524" i="1"/>
  <c r="AK1525" i="1"/>
  <c r="AK1526" i="1"/>
  <c r="AK1527" i="1"/>
  <c r="AK1528" i="1"/>
  <c r="AK1529" i="1"/>
  <c r="AK1530" i="1"/>
  <c r="AK1532" i="1"/>
  <c r="AK1533" i="1"/>
  <c r="AK1534" i="1"/>
  <c r="AK1535" i="1"/>
  <c r="AK1536" i="1"/>
  <c r="AK1537" i="1"/>
  <c r="AK1538" i="1"/>
  <c r="AK1540" i="1"/>
  <c r="AK1541" i="1"/>
  <c r="AK1542" i="1"/>
  <c r="AK1543" i="1"/>
  <c r="AK1544" i="1"/>
  <c r="AK1545" i="1"/>
  <c r="AK1546" i="1"/>
  <c r="AK1548" i="1"/>
  <c r="AK1549" i="1"/>
  <c r="AK1550" i="1"/>
  <c r="AK1551" i="1"/>
  <c r="AK1552" i="1"/>
  <c r="AK1553" i="1"/>
  <c r="AK1556" i="1"/>
  <c r="AK1557" i="1"/>
  <c r="AK1558" i="1"/>
  <c r="AK1559" i="1"/>
  <c r="AK1560" i="1"/>
  <c r="AK1561" i="1"/>
  <c r="AK1564" i="1"/>
  <c r="AK1565" i="1"/>
  <c r="AK1566" i="1"/>
  <c r="AK1567" i="1"/>
  <c r="AK1568" i="1"/>
  <c r="AK1569" i="1"/>
  <c r="AK1570" i="1"/>
  <c r="AK1572" i="1"/>
  <c r="AK1573" i="1"/>
  <c r="AK1574" i="1"/>
  <c r="AK1575" i="1"/>
  <c r="AK1576" i="1"/>
  <c r="AK1577" i="1"/>
  <c r="AK1580" i="1"/>
  <c r="AK1581" i="1"/>
  <c r="AK1582" i="1"/>
  <c r="AK1583" i="1"/>
  <c r="AK1584" i="1"/>
  <c r="AK1585" i="1"/>
  <c r="AK1588" i="1"/>
  <c r="AK1589" i="1"/>
  <c r="AK1590" i="1"/>
  <c r="AK1591" i="1"/>
  <c r="AK1592" i="1"/>
  <c r="AK1593" i="1"/>
  <c r="AK1594" i="1"/>
  <c r="AK1596" i="1"/>
  <c r="AK1597" i="1"/>
  <c r="AK1598" i="1"/>
  <c r="AK1599" i="1"/>
  <c r="AK1600" i="1"/>
  <c r="AK1601" i="1"/>
  <c r="AK1602" i="1"/>
  <c r="AK1604" i="1"/>
  <c r="AK1605" i="1"/>
  <c r="AK1606" i="1"/>
  <c r="AK1607" i="1"/>
  <c r="AK1608" i="1"/>
  <c r="AK1609" i="1"/>
  <c r="AK1610" i="1"/>
  <c r="AK1612" i="1"/>
  <c r="AK1613" i="1"/>
  <c r="AK1614" i="1"/>
  <c r="AK1615" i="1"/>
  <c r="AK1616" i="1"/>
  <c r="AK1617" i="1"/>
  <c r="AK1620" i="1"/>
  <c r="AK1621" i="1"/>
  <c r="AK1622" i="1"/>
  <c r="AK1623" i="1"/>
  <c r="AK1624" i="1"/>
  <c r="AK1625" i="1"/>
  <c r="AK1628" i="1"/>
  <c r="AK1629" i="1"/>
  <c r="AK1630" i="1"/>
  <c r="AK1631" i="1"/>
  <c r="AK1632" i="1"/>
  <c r="AK1633" i="1"/>
  <c r="AK1634" i="1"/>
  <c r="AK1636" i="1"/>
  <c r="AK1637" i="1"/>
  <c r="AK1638" i="1"/>
  <c r="AK1639" i="1"/>
  <c r="AK1640" i="1"/>
  <c r="AK1641" i="1"/>
  <c r="AK1644" i="1"/>
  <c r="AK1645" i="1"/>
  <c r="AK1646" i="1"/>
  <c r="AK1647" i="1"/>
  <c r="AK1648" i="1"/>
  <c r="AK1649" i="1"/>
  <c r="AK1652" i="1"/>
  <c r="AK1653" i="1"/>
  <c r="AK1654" i="1"/>
  <c r="AK1655" i="1"/>
  <c r="AK1656" i="1"/>
  <c r="AK1657" i="1"/>
  <c r="AK1658" i="1"/>
  <c r="AK1660" i="1"/>
  <c r="AK1661" i="1"/>
  <c r="AK1662" i="1"/>
  <c r="AK1663" i="1"/>
  <c r="AK1664" i="1"/>
  <c r="AK1665" i="1"/>
  <c r="AK1666" i="1"/>
  <c r="AK1668" i="1"/>
  <c r="AK1669" i="1"/>
  <c r="AK1670" i="1"/>
  <c r="AK1671" i="1"/>
  <c r="AK1672" i="1"/>
  <c r="AK1673" i="1"/>
  <c r="AK1674" i="1"/>
  <c r="AK1676" i="1"/>
  <c r="AK1677" i="1"/>
  <c r="AK1678" i="1"/>
  <c r="AK1679" i="1"/>
  <c r="AK1680" i="1"/>
  <c r="AK1681" i="1"/>
  <c r="AK1684" i="1"/>
  <c r="AK1685" i="1"/>
  <c r="AK1686" i="1"/>
  <c r="AK1687" i="1"/>
  <c r="AK1688" i="1"/>
  <c r="AK1689" i="1"/>
  <c r="AK1692" i="1"/>
  <c r="AK1693" i="1"/>
  <c r="AK1694" i="1"/>
  <c r="AK1695" i="1"/>
  <c r="AK1696" i="1"/>
  <c r="AK1697" i="1"/>
  <c r="AK1698" i="1"/>
  <c r="AK1700" i="1"/>
  <c r="AK1701" i="1"/>
  <c r="AK1702" i="1"/>
  <c r="AK1703" i="1"/>
  <c r="AK1704" i="1"/>
  <c r="AK1705" i="1"/>
  <c r="AK1708" i="1"/>
  <c r="AK1709" i="1"/>
  <c r="AK1710" i="1"/>
  <c r="AK1711" i="1"/>
  <c r="AK1712" i="1"/>
  <c r="AK1713" i="1"/>
  <c r="AK1716" i="1"/>
  <c r="AK1717" i="1"/>
  <c r="AK1718" i="1"/>
  <c r="AK1719" i="1"/>
  <c r="AK1720" i="1"/>
  <c r="AK1721" i="1"/>
  <c r="AK1722" i="1"/>
  <c r="AK1724" i="1"/>
  <c r="AK1725" i="1"/>
  <c r="AK1726" i="1"/>
  <c r="AK1727" i="1"/>
  <c r="AK1728" i="1"/>
  <c r="AK1729" i="1"/>
  <c r="AK1730" i="1"/>
  <c r="AK1732" i="1"/>
  <c r="AK1733" i="1"/>
  <c r="AK1734" i="1"/>
  <c r="AK1735" i="1"/>
  <c r="AK1736" i="1"/>
  <c r="AK1737" i="1"/>
  <c r="AK1738" i="1"/>
  <c r="AK1740" i="1"/>
  <c r="AK1741" i="1"/>
  <c r="AK1742" i="1"/>
  <c r="AK1743" i="1"/>
  <c r="AK1744" i="1"/>
  <c r="AK1745" i="1"/>
  <c r="AK1748" i="1"/>
  <c r="AK1749" i="1"/>
  <c r="AK1750" i="1"/>
  <c r="AK1751" i="1"/>
  <c r="AK1752" i="1"/>
  <c r="AK1753" i="1"/>
  <c r="AK1756" i="1"/>
  <c r="AK1757" i="1"/>
  <c r="AK1758" i="1"/>
  <c r="AK1759" i="1"/>
  <c r="AK1760" i="1"/>
  <c r="AK1761" i="1"/>
  <c r="AK1762" i="1"/>
  <c r="AK1764" i="1"/>
  <c r="AK1765" i="1"/>
  <c r="AK1766" i="1"/>
  <c r="AK1767" i="1"/>
  <c r="AK1768" i="1"/>
  <c r="AK1769" i="1"/>
  <c r="AK1772" i="1"/>
  <c r="AK1773" i="1"/>
  <c r="AK1774" i="1"/>
  <c r="AK1775" i="1"/>
  <c r="AK1776" i="1"/>
  <c r="AK1777" i="1"/>
  <c r="AK1780" i="1"/>
  <c r="AK1781" i="1"/>
  <c r="AK1782" i="1"/>
  <c r="AK1783" i="1"/>
  <c r="AK1784" i="1"/>
  <c r="AK1785" i="1"/>
  <c r="AK1786" i="1"/>
  <c r="AK1788" i="1"/>
  <c r="AK1789" i="1"/>
  <c r="AK1790" i="1"/>
  <c r="AK1791" i="1"/>
  <c r="AK1792" i="1"/>
  <c r="AK1793" i="1"/>
  <c r="AK1794" i="1"/>
  <c r="AK1796" i="1"/>
  <c r="AK1797" i="1"/>
  <c r="AK1798" i="1"/>
  <c r="AK1799" i="1"/>
  <c r="AK1800" i="1"/>
  <c r="AK1801" i="1"/>
  <c r="AK1802" i="1"/>
  <c r="AK1804" i="1"/>
  <c r="AK1805" i="1"/>
  <c r="AK1806" i="1"/>
  <c r="AK1807" i="1"/>
  <c r="AK1808" i="1"/>
  <c r="AK1809" i="1"/>
  <c r="AK1812" i="1"/>
  <c r="AK1813" i="1"/>
  <c r="AK1814" i="1"/>
  <c r="AK1815" i="1"/>
  <c r="AK1816" i="1"/>
  <c r="AK1817" i="1"/>
  <c r="AK1820" i="1"/>
  <c r="AK1821" i="1"/>
  <c r="AK1822" i="1"/>
  <c r="AK1823" i="1"/>
  <c r="AK1824" i="1"/>
  <c r="AK1825" i="1"/>
  <c r="AK1826" i="1"/>
  <c r="AK1828" i="1"/>
  <c r="AK1829" i="1"/>
  <c r="AK1830" i="1"/>
  <c r="AK1831" i="1"/>
  <c r="AK1832" i="1"/>
  <c r="AK1833" i="1"/>
  <c r="AK1836" i="1"/>
  <c r="AK1837" i="1"/>
  <c r="AK1838" i="1"/>
  <c r="AK1839" i="1"/>
  <c r="AK1840" i="1"/>
  <c r="AK1841" i="1"/>
  <c r="AK1844" i="1"/>
  <c r="AK1845" i="1"/>
  <c r="AK1846" i="1"/>
  <c r="AK1847" i="1"/>
  <c r="AK1848" i="1"/>
  <c r="AK1849" i="1"/>
  <c r="AK1850" i="1"/>
  <c r="AK1852" i="1"/>
  <c r="AK1853" i="1"/>
  <c r="AK1854" i="1"/>
  <c r="AK1855" i="1"/>
  <c r="AK1856" i="1"/>
  <c r="AK1857" i="1"/>
  <c r="AK1858" i="1"/>
  <c r="AK1860" i="1"/>
  <c r="AK1861" i="1"/>
  <c r="AK1862" i="1"/>
  <c r="AK1863" i="1"/>
  <c r="AK1864" i="1"/>
  <c r="AK1865" i="1"/>
  <c r="AK1866" i="1"/>
  <c r="AK1868" i="1"/>
  <c r="AK1869" i="1"/>
  <c r="AK1870" i="1"/>
  <c r="AK1871" i="1"/>
  <c r="AK1872" i="1"/>
  <c r="AK1873" i="1"/>
  <c r="AK1876" i="1"/>
  <c r="AK1877" i="1"/>
  <c r="AK1878" i="1"/>
  <c r="AK1879" i="1"/>
  <c r="AK1880" i="1"/>
  <c r="AK1881" i="1"/>
  <c r="AK1884" i="1"/>
  <c r="AK1885" i="1"/>
  <c r="AK1886" i="1"/>
  <c r="AK1887" i="1"/>
  <c r="AK1888" i="1"/>
  <c r="AK1889" i="1"/>
  <c r="AK1890" i="1"/>
  <c r="AK1892" i="1"/>
  <c r="AK1893" i="1"/>
  <c r="AK1894" i="1"/>
  <c r="AK1895" i="1"/>
  <c r="AK1896" i="1"/>
  <c r="AK1897" i="1"/>
  <c r="AK1900" i="1"/>
  <c r="AK1901" i="1"/>
  <c r="AK1902" i="1"/>
  <c r="AK1903" i="1"/>
  <c r="AK1904" i="1"/>
  <c r="AK1905" i="1"/>
  <c r="AK1908" i="1"/>
  <c r="AK1909" i="1"/>
  <c r="AK1910" i="1"/>
  <c r="AK1911" i="1"/>
  <c r="AK1912" i="1"/>
  <c r="AK1913" i="1"/>
  <c r="AK1914" i="1"/>
  <c r="AK1916" i="1"/>
  <c r="AK1917" i="1"/>
  <c r="AK1918" i="1"/>
  <c r="AK1919" i="1"/>
  <c r="AK1920" i="1"/>
  <c r="AK1921" i="1"/>
  <c r="AK1922" i="1"/>
  <c r="AK1924" i="1"/>
  <c r="AK1925" i="1"/>
  <c r="AK1926" i="1"/>
  <c r="AK1927" i="1"/>
  <c r="AK1928" i="1"/>
  <c r="AK1929" i="1"/>
  <c r="AK1930" i="1"/>
  <c r="AK1932" i="1"/>
  <c r="AK1933" i="1"/>
  <c r="AK1934" i="1"/>
  <c r="AK1935" i="1"/>
  <c r="AK1936" i="1"/>
  <c r="AK1937" i="1"/>
  <c r="AK1940" i="1"/>
  <c r="AK1941" i="1"/>
  <c r="AK1942" i="1"/>
  <c r="AK1943" i="1"/>
  <c r="AK1944" i="1"/>
  <c r="AK1945" i="1"/>
  <c r="AK1948" i="1"/>
  <c r="AK1949" i="1"/>
  <c r="AK1950" i="1"/>
  <c r="AK1951" i="1"/>
  <c r="AK1952" i="1"/>
  <c r="AK1953" i="1"/>
  <c r="AK1954" i="1"/>
  <c r="AK1956" i="1"/>
  <c r="AK1957" i="1"/>
  <c r="AK1958" i="1"/>
  <c r="AK1959" i="1"/>
  <c r="AK1960" i="1"/>
  <c r="AK1961" i="1"/>
  <c r="AK1964" i="1"/>
  <c r="AK1965" i="1"/>
  <c r="AK1966" i="1"/>
  <c r="AK1967" i="1"/>
  <c r="AK1968" i="1"/>
  <c r="AK1969" i="1"/>
  <c r="AK1972" i="1"/>
  <c r="AK1973" i="1"/>
  <c r="AK1974" i="1"/>
  <c r="AK1975" i="1"/>
  <c r="AK1976" i="1"/>
  <c r="AK1977" i="1"/>
  <c r="AK1978" i="1"/>
  <c r="AK1980" i="1"/>
  <c r="AK1981" i="1"/>
  <c r="AK1982" i="1"/>
  <c r="AK1983" i="1"/>
  <c r="AK1984" i="1"/>
  <c r="AK1985" i="1"/>
  <c r="AK1986" i="1"/>
  <c r="AK1988" i="1"/>
  <c r="AK1989" i="1"/>
  <c r="AK1990" i="1"/>
  <c r="AK1991" i="1"/>
  <c r="AK1992" i="1"/>
  <c r="AK1993" i="1"/>
  <c r="AK1994" i="1"/>
  <c r="AK1996" i="1"/>
  <c r="AK1997" i="1"/>
  <c r="AK1998" i="1"/>
  <c r="AK1999" i="1"/>
  <c r="AK2000" i="1"/>
  <c r="AK2001" i="1"/>
  <c r="AK2004" i="1"/>
  <c r="AK2005" i="1"/>
  <c r="AK2006" i="1"/>
  <c r="AK2007" i="1"/>
  <c r="AK2008" i="1"/>
  <c r="AK2009" i="1"/>
  <c r="AK2012" i="1"/>
  <c r="AK2013" i="1"/>
  <c r="AK2014" i="1"/>
  <c r="AK2015" i="1"/>
  <c r="AK2016" i="1"/>
  <c r="AK2017" i="1"/>
  <c r="AK2018" i="1"/>
  <c r="AK2020" i="1"/>
  <c r="AK2021" i="1"/>
  <c r="AK2022" i="1"/>
  <c r="AK2023" i="1"/>
  <c r="AK2024" i="1"/>
  <c r="AK2025" i="1"/>
  <c r="AK2028" i="1"/>
  <c r="AK2029" i="1"/>
  <c r="AK2030" i="1"/>
  <c r="AK2031" i="1"/>
  <c r="AK2032" i="1"/>
  <c r="AK2033" i="1"/>
  <c r="AK2036" i="1"/>
  <c r="AK2037" i="1"/>
  <c r="AK2038" i="1"/>
  <c r="AK2039" i="1"/>
  <c r="AK2040" i="1"/>
  <c r="AK2041" i="1"/>
  <c r="AK2042"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K3191" i="1"/>
  <c r="AK3192" i="1"/>
  <c r="AK3193" i="1"/>
  <c r="AK3194" i="1"/>
  <c r="AK3195" i="1"/>
  <c r="AK3196" i="1"/>
  <c r="AK3197" i="1"/>
  <c r="AK3198" i="1"/>
  <c r="AK3199" i="1"/>
  <c r="AK3200" i="1"/>
  <c r="AK3201" i="1"/>
  <c r="AK3202" i="1"/>
  <c r="AK3203" i="1"/>
  <c r="AK3204" i="1"/>
  <c r="AK3205" i="1"/>
  <c r="AK3206" i="1"/>
  <c r="AK3207" i="1"/>
  <c r="AK3208" i="1"/>
  <c r="AK3209" i="1"/>
  <c r="AK3210" i="1"/>
  <c r="AK3211" i="1"/>
  <c r="AK3212" i="1"/>
  <c r="AK3213" i="1"/>
  <c r="AK3214" i="1"/>
  <c r="AK3215" i="1"/>
  <c r="AK3216" i="1"/>
  <c r="AK3217" i="1"/>
  <c r="AK3218" i="1"/>
  <c r="AK3219" i="1"/>
  <c r="AK3220" i="1"/>
  <c r="AK3221" i="1"/>
  <c r="AK3222" i="1"/>
  <c r="AK3223" i="1"/>
  <c r="AK3224" i="1"/>
  <c r="AK3225" i="1"/>
  <c r="AK3226" i="1"/>
  <c r="AK3227" i="1"/>
  <c r="AK3228" i="1"/>
  <c r="AK3229" i="1"/>
  <c r="AK3230" i="1"/>
  <c r="AK3231" i="1"/>
  <c r="AK3232" i="1"/>
  <c r="AK3233" i="1"/>
  <c r="AK3234" i="1"/>
  <c r="AK3235" i="1"/>
  <c r="AK3236" i="1"/>
  <c r="AK3237" i="1"/>
  <c r="AK3238" i="1"/>
  <c r="AK3239" i="1"/>
  <c r="AK3240" i="1"/>
  <c r="AK3241" i="1"/>
  <c r="AK3242" i="1"/>
  <c r="AK3243" i="1"/>
  <c r="AK3244" i="1"/>
  <c r="AK3245" i="1"/>
  <c r="AK3246" i="1"/>
  <c r="AK3247" i="1"/>
  <c r="AK3248" i="1"/>
  <c r="AK3249" i="1"/>
  <c r="AK3250" i="1"/>
  <c r="AK3251" i="1"/>
  <c r="AK3252" i="1"/>
  <c r="AK3253" i="1"/>
  <c r="AK3254" i="1"/>
  <c r="AK3255" i="1"/>
  <c r="AK3256" i="1"/>
  <c r="AK3257" i="1"/>
  <c r="AK3258" i="1"/>
  <c r="AK3259" i="1"/>
  <c r="AK3260" i="1"/>
  <c r="AK3261" i="1"/>
  <c r="AK3262" i="1"/>
  <c r="AK3263" i="1"/>
  <c r="AK3264" i="1"/>
  <c r="AK3265" i="1"/>
  <c r="AK3266" i="1"/>
  <c r="AK3267" i="1"/>
  <c r="AK3268" i="1"/>
  <c r="AK3269" i="1"/>
  <c r="AK3270" i="1"/>
  <c r="AK3271" i="1"/>
  <c r="AK3272" i="1"/>
  <c r="AK3273" i="1"/>
  <c r="AK3274" i="1"/>
  <c r="AK3275" i="1"/>
  <c r="AK3276" i="1"/>
  <c r="AK3277" i="1"/>
  <c r="AK3278" i="1"/>
  <c r="AK3279" i="1"/>
  <c r="AK3280" i="1"/>
  <c r="AK3281" i="1"/>
  <c r="AK3282" i="1"/>
  <c r="AK3283" i="1"/>
  <c r="AK3284" i="1"/>
  <c r="AK3285" i="1"/>
  <c r="AK3286" i="1"/>
  <c r="AK3287" i="1"/>
  <c r="AK3288" i="1"/>
  <c r="AK3289" i="1"/>
  <c r="AK3290" i="1"/>
  <c r="AK3291" i="1"/>
  <c r="AK3292" i="1"/>
  <c r="AK3293" i="1"/>
  <c r="AK3294" i="1"/>
  <c r="AK3295" i="1"/>
  <c r="AK3296" i="1"/>
  <c r="AK3297" i="1"/>
  <c r="AK3298" i="1"/>
  <c r="AK3299" i="1"/>
  <c r="AK3300" i="1"/>
  <c r="AK3301" i="1"/>
  <c r="AK3302" i="1"/>
  <c r="AK3303" i="1"/>
  <c r="AK3304" i="1"/>
  <c r="AK3305" i="1"/>
  <c r="AK3306" i="1"/>
  <c r="AK3307" i="1"/>
  <c r="AK3308" i="1"/>
  <c r="AK3309" i="1"/>
  <c r="AK3310" i="1"/>
  <c r="AK3311" i="1"/>
  <c r="AK3312" i="1"/>
  <c r="AK3313" i="1"/>
  <c r="AK3314" i="1"/>
  <c r="AK3315" i="1"/>
  <c r="AK3316" i="1"/>
  <c r="AK3317" i="1"/>
  <c r="AK3318" i="1"/>
  <c r="AK3319" i="1"/>
  <c r="AK3320" i="1"/>
  <c r="AK3321" i="1"/>
  <c r="AK3322" i="1"/>
  <c r="AK3323" i="1"/>
  <c r="AK3324" i="1"/>
  <c r="AK3325" i="1"/>
  <c r="AK3326" i="1"/>
  <c r="AK3327" i="1"/>
  <c r="AK3328" i="1"/>
  <c r="AK3329" i="1"/>
  <c r="AK3330" i="1"/>
  <c r="AK3331" i="1"/>
  <c r="AK3332" i="1"/>
  <c r="AK3333" i="1"/>
  <c r="AK3334" i="1"/>
  <c r="AK3335" i="1"/>
  <c r="AK3336" i="1"/>
  <c r="AK3337" i="1"/>
  <c r="AK3338" i="1"/>
  <c r="AK3339" i="1"/>
  <c r="AK3340" i="1"/>
  <c r="AK3341" i="1"/>
  <c r="AK3342" i="1"/>
  <c r="AK3343" i="1"/>
  <c r="AK3344" i="1"/>
  <c r="AK3345" i="1"/>
  <c r="AK3346" i="1"/>
  <c r="AK3347" i="1"/>
  <c r="AK3348" i="1"/>
  <c r="AK3349" i="1"/>
  <c r="AK3350" i="1"/>
  <c r="AK3351" i="1"/>
  <c r="AK3352" i="1"/>
  <c r="AK3353" i="1"/>
  <c r="AK3354" i="1"/>
  <c r="AK3355" i="1"/>
  <c r="AK3356" i="1"/>
  <c r="AK3357" i="1"/>
  <c r="AK3358" i="1"/>
  <c r="AK3359" i="1"/>
  <c r="AK3360" i="1"/>
  <c r="AK3361" i="1"/>
  <c r="AK3362" i="1"/>
  <c r="AK3363" i="1"/>
  <c r="AK3364" i="1"/>
  <c r="AK3365" i="1"/>
  <c r="AK3366" i="1"/>
  <c r="AK3367" i="1"/>
  <c r="AK3368" i="1"/>
  <c r="AK3369" i="1"/>
  <c r="AK3370" i="1"/>
  <c r="AK3371" i="1"/>
  <c r="AK3372" i="1"/>
  <c r="AK3373" i="1"/>
  <c r="AK3374" i="1"/>
  <c r="AK3375" i="1"/>
  <c r="AK3376" i="1"/>
  <c r="AK3377" i="1"/>
  <c r="AK3378" i="1"/>
  <c r="AK3379" i="1"/>
  <c r="AK3380" i="1"/>
  <c r="AK3381" i="1"/>
  <c r="AK3382" i="1"/>
  <c r="AK3383" i="1"/>
  <c r="AK3384" i="1"/>
  <c r="AK3385" i="1"/>
  <c r="AK3386" i="1"/>
  <c r="AK3387" i="1"/>
  <c r="AK3388" i="1"/>
  <c r="AK3389" i="1"/>
  <c r="AK3390" i="1"/>
  <c r="AK3391" i="1"/>
  <c r="AK3392" i="1"/>
  <c r="AK3393" i="1"/>
  <c r="AK3394" i="1"/>
  <c r="AK3395" i="1"/>
  <c r="AK3396" i="1"/>
  <c r="AK3397" i="1"/>
  <c r="AK3398" i="1"/>
  <c r="AK3399" i="1"/>
  <c r="AK3400" i="1"/>
  <c r="AK3401" i="1"/>
  <c r="AK3402" i="1"/>
  <c r="AK3403" i="1"/>
  <c r="AK3404" i="1"/>
  <c r="AK3405" i="1"/>
  <c r="AK3406" i="1"/>
  <c r="AK3407" i="1"/>
  <c r="AK3408" i="1"/>
  <c r="AK3409" i="1"/>
  <c r="AK3410" i="1"/>
  <c r="AK3411" i="1"/>
  <c r="AK3412" i="1"/>
  <c r="AK3413" i="1"/>
  <c r="AK3414" i="1"/>
  <c r="AK3415" i="1"/>
  <c r="AK3416" i="1"/>
  <c r="AK3417" i="1"/>
  <c r="AK3418" i="1"/>
  <c r="AK3419" i="1"/>
  <c r="AK3420" i="1"/>
  <c r="AK3421" i="1"/>
  <c r="AK3422" i="1"/>
  <c r="AK3423" i="1"/>
  <c r="AK3424" i="1"/>
  <c r="AK3425" i="1"/>
  <c r="AK3426" i="1"/>
  <c r="AK3427" i="1"/>
  <c r="AK3428" i="1"/>
  <c r="AK3429" i="1"/>
  <c r="AK3430" i="1"/>
  <c r="AK3431" i="1"/>
  <c r="AK3432" i="1"/>
  <c r="AK3433" i="1"/>
  <c r="AK3434" i="1"/>
  <c r="AK3435" i="1"/>
  <c r="AK3436" i="1"/>
  <c r="AK3437" i="1"/>
  <c r="AK3438" i="1"/>
  <c r="AK3439" i="1"/>
  <c r="AK3440" i="1"/>
  <c r="AK3441" i="1"/>
  <c r="AK3442" i="1"/>
  <c r="AK3443" i="1"/>
  <c r="AK3444" i="1"/>
  <c r="AK3445" i="1"/>
  <c r="AK3446" i="1"/>
  <c r="AK3447" i="1"/>
  <c r="AK3448" i="1"/>
  <c r="AK3449" i="1"/>
  <c r="AK3450" i="1"/>
  <c r="AK3451" i="1"/>
  <c r="AK3452" i="1"/>
  <c r="AK3453" i="1"/>
  <c r="AK3454" i="1"/>
  <c r="AK3455" i="1"/>
  <c r="AK3456" i="1"/>
  <c r="AK3457" i="1"/>
  <c r="AK3458" i="1"/>
  <c r="AK3459" i="1"/>
  <c r="AK3460" i="1"/>
  <c r="AK3461" i="1"/>
  <c r="AK3462" i="1"/>
  <c r="AK3463" i="1"/>
  <c r="AK3464" i="1"/>
  <c r="AK3465" i="1"/>
  <c r="AK3466" i="1"/>
  <c r="AK3467" i="1"/>
  <c r="AK3468" i="1"/>
  <c r="AK3469" i="1"/>
  <c r="AK3470" i="1"/>
  <c r="AK3471" i="1"/>
  <c r="AK3472" i="1"/>
  <c r="AK3473" i="1"/>
  <c r="AK3474" i="1"/>
  <c r="AK3475" i="1"/>
  <c r="AK3476" i="1"/>
  <c r="AK3477" i="1"/>
  <c r="AK3478" i="1"/>
  <c r="AK3479" i="1"/>
  <c r="AK3480" i="1"/>
  <c r="AK3481" i="1"/>
  <c r="AK3482" i="1"/>
  <c r="AK3483" i="1"/>
  <c r="AK3484" i="1"/>
  <c r="AK3485" i="1"/>
  <c r="AK3486" i="1"/>
  <c r="AK3487" i="1"/>
  <c r="AK3488" i="1"/>
  <c r="AK3489" i="1"/>
  <c r="AK3490" i="1"/>
  <c r="AK3491" i="1"/>
  <c r="AK3492" i="1"/>
  <c r="AK3493" i="1"/>
  <c r="AK3494" i="1"/>
  <c r="AK3495" i="1"/>
  <c r="AK3496" i="1"/>
  <c r="AK3497" i="1"/>
  <c r="AK3498" i="1"/>
  <c r="AK3499" i="1"/>
  <c r="AK3500" i="1"/>
  <c r="AK3501" i="1"/>
  <c r="AK3502" i="1"/>
  <c r="AK3503" i="1"/>
  <c r="AK3504" i="1"/>
  <c r="AK3505" i="1"/>
  <c r="AK3506" i="1"/>
  <c r="AK3507" i="1"/>
  <c r="AK3508" i="1"/>
  <c r="AK3509" i="1"/>
  <c r="AK3510" i="1"/>
  <c r="AK3511" i="1"/>
  <c r="AK3512" i="1"/>
  <c r="AK3513" i="1"/>
  <c r="AK3514" i="1"/>
  <c r="AK3515" i="1"/>
  <c r="AK3516" i="1"/>
  <c r="AK3517" i="1"/>
  <c r="AK3518" i="1"/>
  <c r="AK3519" i="1"/>
  <c r="AK3520" i="1"/>
  <c r="AK3521" i="1"/>
  <c r="AK3522" i="1"/>
  <c r="AK3523" i="1"/>
  <c r="AK3524" i="1"/>
  <c r="AK3525" i="1"/>
  <c r="AK3526" i="1"/>
  <c r="AK3527" i="1"/>
  <c r="AK3528" i="1"/>
  <c r="AK3529" i="1"/>
  <c r="AK3530" i="1"/>
  <c r="AK3531" i="1"/>
  <c r="AK3532" i="1"/>
  <c r="AK3533" i="1"/>
  <c r="AK3534" i="1"/>
  <c r="AK3535" i="1"/>
  <c r="AK3536" i="1"/>
  <c r="AK3537" i="1"/>
  <c r="AK3538" i="1"/>
  <c r="AK3539" i="1"/>
  <c r="AK3540" i="1"/>
  <c r="AK3541" i="1"/>
  <c r="AK3542" i="1"/>
  <c r="AK3543" i="1"/>
  <c r="AK3544" i="1"/>
  <c r="AK3545" i="1"/>
  <c r="AK3546" i="1"/>
  <c r="AK3547" i="1"/>
  <c r="AK3548" i="1"/>
  <c r="AK3549" i="1"/>
  <c r="AK3550" i="1"/>
  <c r="AK3551" i="1"/>
  <c r="AK3552" i="1"/>
  <c r="AK3553" i="1"/>
  <c r="AK3554" i="1"/>
  <c r="AK3555" i="1"/>
  <c r="AK3556" i="1"/>
  <c r="AK3557" i="1"/>
  <c r="AK3558" i="1"/>
  <c r="AK3559" i="1"/>
  <c r="AK3560" i="1"/>
  <c r="AK3561" i="1"/>
  <c r="AK3562" i="1"/>
  <c r="AK3563" i="1"/>
  <c r="AK3564" i="1"/>
  <c r="AK3565" i="1"/>
  <c r="AK3566" i="1"/>
  <c r="AK3567" i="1"/>
  <c r="AK3568" i="1"/>
  <c r="AK3569" i="1"/>
  <c r="AK3570" i="1"/>
  <c r="AK3571" i="1"/>
  <c r="AK3572" i="1"/>
  <c r="AK3573" i="1"/>
  <c r="AK3574" i="1"/>
  <c r="AK3575" i="1"/>
  <c r="AK3576" i="1"/>
  <c r="AK3577" i="1"/>
  <c r="AK3578" i="1"/>
  <c r="AK3579" i="1"/>
  <c r="AK3580" i="1"/>
  <c r="AK3581" i="1"/>
  <c r="AK3582" i="1"/>
  <c r="AK3583" i="1"/>
  <c r="AK3584" i="1"/>
  <c r="AK3585" i="1"/>
  <c r="AK3586" i="1"/>
  <c r="AK3587" i="1"/>
  <c r="AK3588" i="1"/>
  <c r="AK3589" i="1"/>
  <c r="AK3590" i="1"/>
  <c r="AK3591" i="1"/>
  <c r="AK3592" i="1"/>
  <c r="AK3593" i="1"/>
  <c r="AK3594" i="1"/>
  <c r="AK3595" i="1"/>
  <c r="AK3596" i="1"/>
  <c r="AK3597" i="1"/>
  <c r="AK3598" i="1"/>
  <c r="AK3599" i="1"/>
  <c r="AK3600" i="1"/>
  <c r="AK3601" i="1"/>
  <c r="AK3602" i="1"/>
  <c r="AK3603" i="1"/>
  <c r="AK3604" i="1"/>
  <c r="AK3605" i="1"/>
  <c r="AK3606" i="1"/>
  <c r="AK3607" i="1"/>
  <c r="AK3608" i="1"/>
  <c r="AK3609" i="1"/>
  <c r="AK3610" i="1"/>
  <c r="AK3611" i="1"/>
  <c r="AK3612" i="1"/>
  <c r="AK3613" i="1"/>
  <c r="AK3614" i="1"/>
  <c r="AK3615" i="1"/>
  <c r="AK3616" i="1"/>
  <c r="AK3617" i="1"/>
  <c r="AK3618" i="1"/>
  <c r="AK3619" i="1"/>
  <c r="AK3620" i="1"/>
  <c r="AK3621" i="1"/>
  <c r="AK3622" i="1"/>
  <c r="AK3623" i="1"/>
  <c r="AK3624" i="1"/>
  <c r="AK3625" i="1"/>
  <c r="AK3626" i="1"/>
  <c r="AK3627" i="1"/>
  <c r="AK3628" i="1"/>
  <c r="AK3629" i="1"/>
  <c r="AK3630" i="1"/>
  <c r="AK3631" i="1"/>
  <c r="AK3632" i="1"/>
  <c r="AK3633" i="1"/>
  <c r="AK3634" i="1"/>
  <c r="AK3635" i="1"/>
  <c r="AK3636" i="1"/>
  <c r="AK3637" i="1"/>
  <c r="AK3638" i="1"/>
  <c r="AK3639" i="1"/>
  <c r="AK3640" i="1"/>
  <c r="AK3641" i="1"/>
  <c r="AK3642" i="1"/>
  <c r="AK3643" i="1"/>
  <c r="AK3644" i="1"/>
  <c r="AK3645" i="1"/>
  <c r="AK3646" i="1"/>
  <c r="AK3647" i="1"/>
  <c r="AK3648" i="1"/>
  <c r="AK3649" i="1"/>
  <c r="AK3650" i="1"/>
  <c r="AK3651" i="1"/>
  <c r="AK3652" i="1"/>
  <c r="AK3653" i="1"/>
  <c r="AK3654" i="1"/>
  <c r="AK3655" i="1"/>
  <c r="AK3656" i="1"/>
  <c r="AK3657" i="1"/>
  <c r="AK3658" i="1"/>
  <c r="AK3659" i="1"/>
  <c r="AK3660" i="1"/>
  <c r="AK3661" i="1"/>
  <c r="AK3662" i="1"/>
  <c r="AK3663" i="1"/>
  <c r="AK3664" i="1"/>
  <c r="AK3665" i="1"/>
  <c r="AK3666" i="1"/>
  <c r="AK3667" i="1"/>
  <c r="AK3668" i="1"/>
  <c r="AK3669" i="1"/>
  <c r="AK3670" i="1"/>
  <c r="AK3671" i="1"/>
  <c r="AK3672" i="1"/>
  <c r="AK3673" i="1"/>
  <c r="AK3674" i="1"/>
  <c r="AK3675" i="1"/>
  <c r="AK3676" i="1"/>
  <c r="AK3677" i="1"/>
  <c r="AK3678" i="1"/>
  <c r="AK3679" i="1"/>
  <c r="AK3680" i="1"/>
  <c r="AK3681" i="1"/>
  <c r="AK3682" i="1"/>
  <c r="AK3683" i="1"/>
  <c r="AK3684" i="1"/>
  <c r="AK3685" i="1"/>
  <c r="AK3686" i="1"/>
  <c r="AK3687" i="1"/>
  <c r="AK3688" i="1"/>
  <c r="AK3689" i="1"/>
  <c r="AK3690" i="1"/>
  <c r="AK3691" i="1"/>
  <c r="AK3692" i="1"/>
  <c r="AK3693" i="1"/>
  <c r="AK3694" i="1"/>
  <c r="AK3695" i="1"/>
  <c r="AK3696" i="1"/>
  <c r="AK3697" i="1"/>
  <c r="AK3698" i="1"/>
  <c r="AK3699" i="1"/>
  <c r="AK3700" i="1"/>
  <c r="AK3701" i="1"/>
  <c r="AK3702" i="1"/>
  <c r="AK3703" i="1"/>
  <c r="AK3704" i="1"/>
  <c r="AK3705" i="1"/>
  <c r="AK3706" i="1"/>
  <c r="AK3707" i="1"/>
  <c r="AK3708" i="1"/>
  <c r="AK3709" i="1"/>
  <c r="AK3710" i="1"/>
  <c r="AK3711" i="1"/>
  <c r="AK3712" i="1"/>
  <c r="AK3713" i="1"/>
  <c r="AK3714" i="1"/>
  <c r="AK3715" i="1"/>
  <c r="AK3716" i="1"/>
  <c r="AK3717" i="1"/>
  <c r="AK3718" i="1"/>
  <c r="AK3719" i="1"/>
  <c r="AK3720" i="1"/>
  <c r="AK3721" i="1"/>
  <c r="AK3722" i="1"/>
  <c r="AK3723" i="1"/>
  <c r="AK3724" i="1"/>
  <c r="AK3725" i="1"/>
  <c r="AK3726" i="1"/>
  <c r="AK3727" i="1"/>
  <c r="AK3728" i="1"/>
  <c r="AK3729" i="1"/>
  <c r="AK3730" i="1"/>
  <c r="AK3731" i="1"/>
  <c r="AK3732" i="1"/>
  <c r="AK3733" i="1"/>
  <c r="AK3734" i="1"/>
  <c r="AK3735" i="1"/>
  <c r="AK3736" i="1"/>
  <c r="AK3737" i="1"/>
  <c r="AK3738" i="1"/>
  <c r="AK3739" i="1"/>
  <c r="AK3740" i="1"/>
  <c r="AK3741" i="1"/>
  <c r="AK3742" i="1"/>
  <c r="AK3743" i="1"/>
  <c r="AK3744" i="1"/>
  <c r="AK3745" i="1"/>
  <c r="AK3746" i="1"/>
  <c r="AK3747" i="1"/>
  <c r="AK3748" i="1"/>
  <c r="AK3749" i="1"/>
  <c r="AK3750" i="1"/>
  <c r="AK3751" i="1"/>
  <c r="AK3752" i="1"/>
  <c r="AK3753" i="1"/>
  <c r="AK3754" i="1"/>
  <c r="AK3755" i="1"/>
  <c r="AK3756" i="1"/>
  <c r="AK3757" i="1"/>
  <c r="AK3758" i="1"/>
  <c r="AK3759" i="1"/>
  <c r="AK3760" i="1"/>
  <c r="AK3761" i="1"/>
  <c r="AK3762" i="1"/>
  <c r="AK3763" i="1"/>
  <c r="AK3764" i="1"/>
  <c r="AK3765" i="1"/>
  <c r="AK3766" i="1"/>
  <c r="AK3767" i="1"/>
  <c r="AK3768" i="1"/>
  <c r="AK3769" i="1"/>
  <c r="AK3770" i="1"/>
  <c r="AK3771" i="1"/>
  <c r="AK3772" i="1"/>
  <c r="AK3773" i="1"/>
  <c r="AK3774" i="1"/>
  <c r="AK3775" i="1"/>
  <c r="AK3776" i="1"/>
  <c r="AK3777" i="1"/>
  <c r="AK3778" i="1"/>
  <c r="AK3779" i="1"/>
  <c r="AK3780" i="1"/>
  <c r="AK3781" i="1"/>
  <c r="AK3782" i="1"/>
  <c r="AK3783" i="1"/>
  <c r="AK3784" i="1"/>
  <c r="AK3785" i="1"/>
  <c r="AK3786" i="1"/>
  <c r="AK3787" i="1"/>
  <c r="AK3788" i="1"/>
  <c r="AK3789" i="1"/>
  <c r="AK3790" i="1"/>
  <c r="AK3791" i="1"/>
  <c r="AK3792" i="1"/>
  <c r="AK3793" i="1"/>
  <c r="AK3794" i="1"/>
  <c r="AK3795" i="1"/>
  <c r="AK3796" i="1"/>
  <c r="AK3797" i="1"/>
  <c r="AK3798" i="1"/>
  <c r="AK3799" i="1"/>
  <c r="AK3800" i="1"/>
  <c r="AK3801" i="1"/>
  <c r="AK3802" i="1"/>
  <c r="AK3803" i="1"/>
  <c r="AK3804" i="1"/>
  <c r="AK3805" i="1"/>
  <c r="AK3806" i="1"/>
  <c r="AK3807" i="1"/>
  <c r="AK3808" i="1"/>
  <c r="AK3809" i="1"/>
  <c r="AK3810" i="1"/>
  <c r="AK3811" i="1"/>
  <c r="AK3812" i="1"/>
  <c r="AK3813" i="1"/>
  <c r="AK3814" i="1"/>
  <c r="AK3815" i="1"/>
  <c r="AK3816" i="1"/>
  <c r="AK3817" i="1"/>
  <c r="AK3818" i="1"/>
  <c r="AK3819" i="1"/>
  <c r="AK3820" i="1"/>
  <c r="AK3821" i="1"/>
  <c r="AK3822" i="1"/>
  <c r="AK3823" i="1"/>
  <c r="AK3824" i="1"/>
  <c r="AK3825" i="1"/>
  <c r="AK3826" i="1"/>
  <c r="AK3827" i="1"/>
  <c r="AK3828" i="1"/>
  <c r="AK3829" i="1"/>
  <c r="AK3830" i="1"/>
  <c r="AK3831" i="1"/>
  <c r="AK3832" i="1"/>
  <c r="AK3833" i="1"/>
  <c r="AK3834" i="1"/>
  <c r="AK3835" i="1"/>
  <c r="AK3836" i="1"/>
  <c r="AK3837" i="1"/>
  <c r="AK3838" i="1"/>
  <c r="AK3839" i="1"/>
  <c r="AK3840" i="1"/>
  <c r="AK3841" i="1"/>
  <c r="AK3842" i="1"/>
  <c r="AK3843" i="1"/>
  <c r="AK3844" i="1"/>
  <c r="AK3845" i="1"/>
  <c r="AK3846" i="1"/>
  <c r="AK3847" i="1"/>
  <c r="AK3848" i="1"/>
  <c r="AK3849" i="1"/>
  <c r="AK3850" i="1"/>
  <c r="AK3851" i="1"/>
  <c r="AK3852" i="1"/>
  <c r="AK3853" i="1"/>
  <c r="AK3854" i="1"/>
  <c r="AK3855" i="1"/>
  <c r="AK3856" i="1"/>
  <c r="AK3857" i="1"/>
  <c r="AK3858" i="1"/>
  <c r="AK3859" i="1"/>
  <c r="AK3860" i="1"/>
  <c r="AK3861" i="1"/>
  <c r="AK3862" i="1"/>
  <c r="AK3863" i="1"/>
  <c r="AK3864" i="1"/>
  <c r="AK3865" i="1"/>
  <c r="AK3866" i="1"/>
  <c r="AK3867" i="1"/>
  <c r="AK3868" i="1"/>
  <c r="AK3869" i="1"/>
  <c r="AK3870" i="1"/>
  <c r="AK3871" i="1"/>
  <c r="AK3872" i="1"/>
  <c r="AK3873" i="1"/>
  <c r="AK3874" i="1"/>
  <c r="AK3875" i="1"/>
  <c r="AK3876" i="1"/>
  <c r="AK3877" i="1"/>
  <c r="AK3878" i="1"/>
  <c r="AK3879" i="1"/>
  <c r="AK3880" i="1"/>
  <c r="AK3881" i="1"/>
  <c r="AK3882" i="1"/>
  <c r="AK3883" i="1"/>
  <c r="AK3884" i="1"/>
  <c r="AK3885" i="1"/>
  <c r="AK3886" i="1"/>
  <c r="AK3887" i="1"/>
  <c r="AK3888" i="1"/>
  <c r="AK3889" i="1"/>
  <c r="AK3890" i="1"/>
  <c r="AK3891" i="1"/>
  <c r="AK3892" i="1"/>
  <c r="AK3893" i="1"/>
  <c r="AK3894" i="1"/>
  <c r="AK3895" i="1"/>
  <c r="AK3896" i="1"/>
  <c r="AK3897" i="1"/>
  <c r="AK3898" i="1"/>
  <c r="AK3899" i="1"/>
  <c r="AK3900" i="1"/>
  <c r="AK3901" i="1"/>
  <c r="AK3902" i="1"/>
  <c r="AK3903" i="1"/>
  <c r="AK3904" i="1"/>
  <c r="AK3905" i="1"/>
  <c r="AK3906" i="1"/>
  <c r="AK3907" i="1"/>
  <c r="AK3908" i="1"/>
  <c r="AK3909" i="1"/>
  <c r="AK3910" i="1"/>
  <c r="AK3911" i="1"/>
  <c r="AK3912" i="1"/>
  <c r="AK3913" i="1"/>
  <c r="AK3914" i="1"/>
  <c r="AK3915" i="1"/>
  <c r="AK3916" i="1"/>
  <c r="AK3917" i="1"/>
  <c r="AK3918" i="1"/>
  <c r="AK3919" i="1"/>
  <c r="AK3920" i="1"/>
  <c r="AK3921" i="1"/>
  <c r="AK3922" i="1"/>
  <c r="AK3923" i="1"/>
  <c r="AK3924" i="1"/>
  <c r="AK3925" i="1"/>
  <c r="AK3926" i="1"/>
  <c r="AK3927" i="1"/>
  <c r="AK3928" i="1"/>
  <c r="AK3929" i="1"/>
  <c r="AK3930" i="1"/>
  <c r="AK3931" i="1"/>
  <c r="AK3932" i="1"/>
  <c r="AK3933" i="1"/>
  <c r="AK3934" i="1"/>
  <c r="AK3935" i="1"/>
  <c r="AK3936" i="1"/>
  <c r="AK3937" i="1"/>
  <c r="AK3938" i="1"/>
  <c r="AK3939" i="1"/>
  <c r="AK3940" i="1"/>
  <c r="AK3941" i="1"/>
  <c r="AK3942" i="1"/>
  <c r="AK3943" i="1"/>
  <c r="AK3944" i="1"/>
  <c r="AK3945" i="1"/>
  <c r="AK3946" i="1"/>
  <c r="AK3947" i="1"/>
  <c r="AK3948" i="1"/>
  <c r="AK3949" i="1"/>
  <c r="AK3950" i="1"/>
  <c r="AK3951" i="1"/>
  <c r="AK3952" i="1"/>
  <c r="AK3953" i="1"/>
  <c r="AK3954" i="1"/>
  <c r="AK3955" i="1"/>
  <c r="AK3956" i="1"/>
  <c r="AK3957" i="1"/>
  <c r="AK3958" i="1"/>
  <c r="AK3959" i="1"/>
  <c r="AK3960" i="1"/>
  <c r="AK3961" i="1"/>
  <c r="AK3962" i="1"/>
  <c r="AK3963" i="1"/>
  <c r="AK3964" i="1"/>
  <c r="AK3965" i="1"/>
  <c r="AK3966" i="1"/>
  <c r="AK3967" i="1"/>
  <c r="AK3968" i="1"/>
  <c r="AK3969" i="1"/>
  <c r="AK3970" i="1"/>
  <c r="AK3971" i="1"/>
  <c r="AK3972" i="1"/>
  <c r="AK3973" i="1"/>
  <c r="AK3974" i="1"/>
  <c r="AK3975" i="1"/>
  <c r="AK3976" i="1"/>
  <c r="AK3977" i="1"/>
  <c r="AK3978" i="1"/>
  <c r="AK3979" i="1"/>
  <c r="AK3980" i="1"/>
  <c r="AK3981" i="1"/>
  <c r="AK3982" i="1"/>
  <c r="AK3983" i="1"/>
  <c r="AK3984" i="1"/>
  <c r="AK3985" i="1"/>
  <c r="AK3986" i="1"/>
  <c r="AK3987" i="1"/>
  <c r="AK3988" i="1"/>
  <c r="AK3989" i="1"/>
  <c r="AK3990" i="1"/>
  <c r="AK3991" i="1"/>
  <c r="AK3992" i="1"/>
  <c r="AK3993" i="1"/>
  <c r="AK3994" i="1"/>
  <c r="AK3995" i="1"/>
  <c r="AK3996" i="1"/>
  <c r="AK3997" i="1"/>
  <c r="AK3998" i="1"/>
  <c r="AK3999" i="1"/>
  <c r="AK4000" i="1"/>
  <c r="AK4001" i="1"/>
  <c r="AK4002" i="1"/>
  <c r="AK4003" i="1"/>
  <c r="AK4004" i="1"/>
  <c r="AK4005" i="1"/>
  <c r="AK4006" i="1"/>
  <c r="AK4007" i="1"/>
  <c r="AK4008" i="1"/>
  <c r="AK4009" i="1"/>
  <c r="AK4010" i="1"/>
  <c r="AK4011" i="1"/>
  <c r="AK4012" i="1"/>
  <c r="AK4013" i="1"/>
  <c r="AK4014" i="1"/>
  <c r="AK4015" i="1"/>
  <c r="AK4016" i="1"/>
  <c r="AK4017" i="1"/>
  <c r="AK4018" i="1"/>
  <c r="AK4019" i="1"/>
  <c r="AK4020" i="1"/>
  <c r="AK4021" i="1"/>
  <c r="AK4022" i="1"/>
  <c r="AK4023" i="1"/>
  <c r="AK4024" i="1"/>
  <c r="AK4025" i="1"/>
  <c r="AK4026" i="1"/>
  <c r="AK4027" i="1"/>
  <c r="AK4028" i="1"/>
  <c r="AK4029" i="1"/>
  <c r="AK4030" i="1"/>
  <c r="AK4031" i="1"/>
  <c r="AK4032" i="1"/>
  <c r="AK4033" i="1"/>
  <c r="AK4034" i="1"/>
  <c r="AK4035" i="1"/>
  <c r="AK4036" i="1"/>
  <c r="AK4037" i="1"/>
  <c r="AK4038" i="1"/>
  <c r="AK4039" i="1"/>
  <c r="AK4040" i="1"/>
  <c r="AK4041" i="1"/>
  <c r="AK4042" i="1"/>
  <c r="AK4043" i="1"/>
  <c r="AK4044" i="1"/>
  <c r="AK4045" i="1"/>
  <c r="AK4046" i="1"/>
  <c r="AK4047" i="1"/>
  <c r="AK4048" i="1"/>
  <c r="AK4049" i="1"/>
  <c r="AK4050" i="1"/>
  <c r="AK4051" i="1"/>
  <c r="AK4052" i="1"/>
  <c r="AK4053" i="1"/>
  <c r="AK4054" i="1"/>
  <c r="AK4055" i="1"/>
  <c r="AK4056" i="1"/>
  <c r="AK4057" i="1"/>
  <c r="AK4058" i="1"/>
  <c r="AK4059" i="1"/>
  <c r="AK4060" i="1"/>
  <c r="AK4061" i="1"/>
  <c r="AK4062" i="1"/>
  <c r="AK4063" i="1"/>
  <c r="AK4064" i="1"/>
  <c r="AK4065" i="1"/>
  <c r="AK4066" i="1"/>
  <c r="AK4067" i="1"/>
  <c r="AK4068" i="1"/>
  <c r="AK4069" i="1"/>
  <c r="AK4070" i="1"/>
  <c r="AK4071" i="1"/>
  <c r="AK4072" i="1"/>
  <c r="AK4073" i="1"/>
  <c r="AK4074" i="1"/>
  <c r="AK4075" i="1"/>
  <c r="AK4076" i="1"/>
  <c r="AK4077" i="1"/>
  <c r="AK4078" i="1"/>
  <c r="AK4079" i="1"/>
  <c r="AK4080" i="1"/>
  <c r="AK4081" i="1"/>
  <c r="AK4082" i="1"/>
  <c r="AK4083" i="1"/>
  <c r="AK4084" i="1"/>
  <c r="AK4085" i="1"/>
  <c r="AK4086" i="1"/>
  <c r="AK4087" i="1"/>
  <c r="AK4088" i="1"/>
  <c r="AK4089" i="1"/>
  <c r="AK4090" i="1"/>
  <c r="AK4091" i="1"/>
  <c r="AK4092" i="1"/>
  <c r="AK4093" i="1"/>
  <c r="AK4094" i="1"/>
  <c r="AK4095" i="1"/>
  <c r="AK4096" i="1"/>
  <c r="AK4097" i="1"/>
  <c r="AK4098" i="1"/>
  <c r="AK4099" i="1"/>
  <c r="AK4100" i="1"/>
  <c r="AK4101" i="1"/>
  <c r="AK4102" i="1"/>
  <c r="AK4103" i="1"/>
  <c r="AK4104" i="1"/>
  <c r="AK4105" i="1"/>
  <c r="AK4106" i="1"/>
  <c r="AK4107" i="1"/>
  <c r="AK4108" i="1"/>
  <c r="AK4109" i="1"/>
  <c r="AK4110" i="1"/>
  <c r="AK4111" i="1"/>
  <c r="AK4112" i="1"/>
  <c r="AK4113" i="1"/>
  <c r="AK4114" i="1"/>
  <c r="AK4115" i="1"/>
  <c r="AK4116" i="1"/>
  <c r="AK4117" i="1"/>
  <c r="AK4118" i="1"/>
  <c r="AK4119" i="1"/>
  <c r="AK4120" i="1"/>
  <c r="AK4121" i="1"/>
  <c r="AK4122" i="1"/>
  <c r="AK4123" i="1"/>
  <c r="AK4124" i="1"/>
  <c r="AK4125" i="1"/>
  <c r="AK4126" i="1"/>
  <c r="AK4127" i="1"/>
  <c r="AK4128" i="1"/>
  <c r="AK4129" i="1"/>
  <c r="AK4130" i="1"/>
  <c r="AK4131" i="1"/>
  <c r="AK4132" i="1"/>
  <c r="AK4133" i="1"/>
  <c r="AK4134" i="1"/>
  <c r="AK4135" i="1"/>
  <c r="AK4136" i="1"/>
  <c r="AK4137" i="1"/>
  <c r="AK4138" i="1"/>
  <c r="AK4139" i="1"/>
  <c r="AK4140" i="1"/>
  <c r="AK4141" i="1"/>
  <c r="AK4142" i="1"/>
  <c r="AK4143" i="1"/>
  <c r="AK4144" i="1"/>
  <c r="AK4145" i="1"/>
  <c r="AK4146" i="1"/>
  <c r="AK4147" i="1"/>
  <c r="AK4148" i="1"/>
  <c r="AK4149" i="1"/>
  <c r="AK4150" i="1"/>
  <c r="AK4151" i="1"/>
  <c r="AK4152" i="1"/>
  <c r="AK4153" i="1"/>
  <c r="AK4154" i="1"/>
  <c r="AK4155" i="1"/>
  <c r="AK4156" i="1"/>
  <c r="AK4157" i="1"/>
  <c r="AK4158" i="1"/>
  <c r="AK4159" i="1"/>
  <c r="AK4160" i="1"/>
  <c r="AK4161" i="1"/>
  <c r="AK4162" i="1"/>
  <c r="AK4163" i="1"/>
  <c r="AK4164" i="1"/>
  <c r="AK4165" i="1"/>
  <c r="AK4166" i="1"/>
  <c r="AK4167" i="1"/>
  <c r="AK4168" i="1"/>
  <c r="AK4169" i="1"/>
  <c r="AK4170" i="1"/>
  <c r="AK4171" i="1"/>
  <c r="AK4172" i="1"/>
  <c r="AK4173" i="1"/>
  <c r="AK4174" i="1"/>
  <c r="AK4175" i="1"/>
  <c r="AK4176" i="1"/>
  <c r="AK4177" i="1"/>
  <c r="AK4178" i="1"/>
  <c r="AK4179" i="1"/>
  <c r="AK4180" i="1"/>
  <c r="AK4181" i="1"/>
  <c r="AK4182" i="1"/>
  <c r="AK4183" i="1"/>
  <c r="AK4184" i="1"/>
  <c r="AK4185" i="1"/>
  <c r="AK4186" i="1"/>
  <c r="AK4187" i="1"/>
  <c r="AK4188" i="1"/>
  <c r="AK4189" i="1"/>
  <c r="AK4190" i="1"/>
  <c r="AK4191" i="1"/>
  <c r="AK4192" i="1"/>
  <c r="AK4193" i="1"/>
  <c r="AK4194" i="1"/>
  <c r="AK4195" i="1"/>
  <c r="AK4196" i="1"/>
  <c r="AK4197" i="1"/>
  <c r="AK4198" i="1"/>
  <c r="AK4199" i="1"/>
  <c r="AK4200" i="1"/>
  <c r="AK4201" i="1"/>
  <c r="AK4202" i="1"/>
  <c r="AK4203" i="1"/>
  <c r="AK4204" i="1"/>
  <c r="AK4205" i="1"/>
  <c r="AK4206" i="1"/>
  <c r="AK4207" i="1"/>
  <c r="AK4208" i="1"/>
  <c r="AK4209" i="1"/>
  <c r="AK4210" i="1"/>
  <c r="AK4211" i="1"/>
  <c r="AK4212" i="1"/>
  <c r="AK4213" i="1"/>
  <c r="AK4214" i="1"/>
  <c r="AK4215" i="1"/>
  <c r="AK4216" i="1"/>
  <c r="AK4217" i="1"/>
  <c r="AK4218" i="1"/>
  <c r="AK4219" i="1"/>
  <c r="AK4220" i="1"/>
  <c r="AK4221" i="1"/>
  <c r="AK4222" i="1"/>
  <c r="AK4223" i="1"/>
  <c r="AK4224" i="1"/>
  <c r="AK4225" i="1"/>
  <c r="AK4226" i="1"/>
  <c r="AK4227" i="1"/>
  <c r="AK4228" i="1"/>
  <c r="AK4229" i="1"/>
  <c r="AK4230" i="1"/>
  <c r="AK4231" i="1"/>
  <c r="AK4232" i="1"/>
  <c r="AK4233" i="1"/>
  <c r="AK4234" i="1"/>
  <c r="AK4235" i="1"/>
  <c r="AK4236" i="1"/>
  <c r="AK4237" i="1"/>
  <c r="AK4238" i="1"/>
  <c r="AK4239" i="1"/>
  <c r="AK4240" i="1"/>
  <c r="AK4241" i="1"/>
  <c r="AK4242" i="1"/>
  <c r="AK4243" i="1"/>
  <c r="AK4244" i="1"/>
  <c r="AK4245" i="1"/>
  <c r="AK4246" i="1"/>
  <c r="AK4247" i="1"/>
  <c r="AK4248" i="1"/>
  <c r="AK4249" i="1"/>
  <c r="AK4250" i="1"/>
  <c r="AK4251" i="1"/>
  <c r="AK4252" i="1"/>
  <c r="AK4253" i="1"/>
  <c r="AK4254" i="1"/>
  <c r="AK4255" i="1"/>
  <c r="AK4256" i="1"/>
  <c r="AK4257" i="1"/>
  <c r="AK4258" i="1"/>
  <c r="AK4259" i="1"/>
  <c r="AK4260" i="1"/>
  <c r="AK4261" i="1"/>
  <c r="AK4262" i="1"/>
  <c r="AK4263" i="1"/>
  <c r="AK4264" i="1"/>
  <c r="AK4265" i="1"/>
  <c r="AK4266" i="1"/>
  <c r="AK4267" i="1"/>
  <c r="AK4268" i="1"/>
  <c r="AK4269" i="1"/>
  <c r="AK4270" i="1"/>
  <c r="AK4271" i="1"/>
  <c r="AK4272" i="1"/>
  <c r="AK4273" i="1"/>
  <c r="AK4274" i="1"/>
  <c r="AK4275" i="1"/>
  <c r="AK4276" i="1"/>
  <c r="AK4277" i="1"/>
  <c r="AK4278" i="1"/>
  <c r="AK4279" i="1"/>
  <c r="AK4280" i="1"/>
  <c r="AK4281" i="1"/>
  <c r="AK4282" i="1"/>
  <c r="AK4283" i="1"/>
  <c r="AK4284" i="1"/>
  <c r="AK4285" i="1"/>
  <c r="AK4286" i="1"/>
  <c r="AK4287" i="1"/>
  <c r="AK4288" i="1"/>
  <c r="AK4289" i="1"/>
  <c r="AK4290" i="1"/>
  <c r="AK4291" i="1"/>
  <c r="AK4292" i="1"/>
  <c r="AK4293" i="1"/>
  <c r="AK4294" i="1"/>
  <c r="AK4295" i="1"/>
  <c r="AK4296" i="1"/>
  <c r="AK4297" i="1"/>
  <c r="AK4298" i="1"/>
  <c r="AK4299" i="1"/>
  <c r="AK4300" i="1"/>
  <c r="AK4301" i="1"/>
  <c r="AK4302" i="1"/>
  <c r="AK4303" i="1"/>
  <c r="AK4304" i="1"/>
  <c r="AK4305" i="1"/>
  <c r="AK4306" i="1"/>
  <c r="AK4307" i="1"/>
  <c r="AK4308" i="1"/>
  <c r="AK4309" i="1"/>
  <c r="AK4310" i="1"/>
  <c r="AK4311" i="1"/>
  <c r="AK4312" i="1"/>
  <c r="AK4313" i="1"/>
  <c r="AK4314" i="1"/>
  <c r="AK4315" i="1"/>
  <c r="AK4316" i="1"/>
  <c r="AK4317" i="1"/>
  <c r="AK4318" i="1"/>
  <c r="AK4319" i="1"/>
  <c r="AK4320" i="1"/>
  <c r="AK4321" i="1"/>
  <c r="AK4322" i="1"/>
  <c r="AK4323" i="1"/>
  <c r="AK4324" i="1"/>
  <c r="AK4325" i="1"/>
  <c r="AK4326" i="1"/>
  <c r="AK4327" i="1"/>
  <c r="AK4328" i="1"/>
  <c r="AK4329" i="1"/>
  <c r="AK4330" i="1"/>
  <c r="AK4331" i="1"/>
  <c r="AK4332" i="1"/>
  <c r="AK4333" i="1"/>
  <c r="AK4334" i="1"/>
  <c r="AK4335" i="1"/>
  <c r="AK4336" i="1"/>
  <c r="AK4337" i="1"/>
  <c r="AK4338" i="1"/>
  <c r="AK4339" i="1"/>
  <c r="AK4340" i="1"/>
  <c r="AK4341" i="1"/>
  <c r="AK4342" i="1"/>
  <c r="AK4343" i="1"/>
  <c r="AK4344" i="1"/>
  <c r="AK4345" i="1"/>
  <c r="AK4346" i="1"/>
  <c r="AK4347" i="1"/>
  <c r="AK4348" i="1"/>
  <c r="AK4349" i="1"/>
  <c r="AK4350" i="1"/>
  <c r="AK4351" i="1"/>
  <c r="AK4352" i="1"/>
  <c r="AK4353" i="1"/>
  <c r="AK4354" i="1"/>
  <c r="AK4355" i="1"/>
  <c r="AK4356" i="1"/>
  <c r="AK4357" i="1"/>
  <c r="AK4358" i="1"/>
  <c r="AK4359" i="1"/>
  <c r="AK4360" i="1"/>
  <c r="AK4361" i="1"/>
  <c r="AK4362" i="1"/>
  <c r="AK4363" i="1"/>
  <c r="AK4364" i="1"/>
  <c r="AK4365" i="1"/>
  <c r="AK4366" i="1"/>
  <c r="AK4367" i="1"/>
  <c r="AK4368" i="1"/>
  <c r="AK4369" i="1"/>
  <c r="AK4370" i="1"/>
  <c r="AK4371" i="1"/>
  <c r="AK4372" i="1"/>
  <c r="AK4373" i="1"/>
  <c r="AK4374" i="1"/>
  <c r="AK4375" i="1"/>
  <c r="AK4376" i="1"/>
  <c r="AK4377" i="1"/>
  <c r="AK4378" i="1"/>
  <c r="AK4379" i="1"/>
  <c r="AK4380" i="1"/>
  <c r="AK4381" i="1"/>
  <c r="AK4382" i="1"/>
  <c r="AK4383" i="1"/>
  <c r="AK4384" i="1"/>
  <c r="AK4385" i="1"/>
  <c r="AK4386" i="1"/>
  <c r="AK4387" i="1"/>
  <c r="AK4388" i="1"/>
  <c r="AK4389" i="1"/>
  <c r="AK4390" i="1"/>
  <c r="AK4391" i="1"/>
  <c r="AK4392" i="1"/>
  <c r="AK4393" i="1"/>
  <c r="AK4394" i="1"/>
  <c r="AK4395" i="1"/>
  <c r="AK4396" i="1"/>
  <c r="AK4397" i="1"/>
  <c r="AK4398" i="1"/>
  <c r="AK4399" i="1"/>
  <c r="AK4400" i="1"/>
  <c r="AK4401" i="1"/>
  <c r="AK4402" i="1"/>
  <c r="AK4403" i="1"/>
  <c r="AK4404" i="1"/>
  <c r="AK4405" i="1"/>
  <c r="AK4406" i="1"/>
  <c r="AK4407" i="1"/>
  <c r="AK4408" i="1"/>
  <c r="AK4409" i="1"/>
  <c r="AK4410" i="1"/>
  <c r="AK4411" i="1"/>
  <c r="AK4412" i="1"/>
  <c r="AK4413" i="1"/>
  <c r="AK4414" i="1"/>
  <c r="AK4415" i="1"/>
  <c r="AK4416" i="1"/>
  <c r="AK4417" i="1"/>
  <c r="AK4418" i="1"/>
  <c r="AK4419" i="1"/>
  <c r="AK4420" i="1"/>
  <c r="AK4421" i="1"/>
  <c r="AK4422" i="1"/>
  <c r="AK4423" i="1"/>
  <c r="AK4424" i="1"/>
  <c r="AK4425" i="1"/>
  <c r="AK4426" i="1"/>
  <c r="AK4427" i="1"/>
  <c r="AK4428" i="1"/>
  <c r="AK4429" i="1"/>
  <c r="AK4430" i="1"/>
  <c r="AK4431" i="1"/>
  <c r="AK4432" i="1"/>
  <c r="AK4433" i="1"/>
  <c r="AK4434" i="1"/>
  <c r="AK4435" i="1"/>
  <c r="AK4436" i="1"/>
  <c r="AK4437" i="1"/>
  <c r="AK4438" i="1"/>
  <c r="AK4439" i="1"/>
  <c r="AK4440" i="1"/>
  <c r="AK4441" i="1"/>
  <c r="AK4442" i="1"/>
  <c r="AK4443" i="1"/>
  <c r="AK4444" i="1"/>
  <c r="AK4445" i="1"/>
  <c r="AK4446" i="1"/>
  <c r="AK4447" i="1"/>
  <c r="AK4448" i="1"/>
  <c r="AK4449" i="1"/>
  <c r="AK4450" i="1"/>
  <c r="AK4451" i="1"/>
  <c r="AK4452" i="1"/>
  <c r="AK4453" i="1"/>
  <c r="AK4454" i="1"/>
  <c r="AK4455" i="1"/>
  <c r="AK4456" i="1"/>
  <c r="AK4457" i="1"/>
  <c r="AK4458" i="1"/>
  <c r="AK4459" i="1"/>
  <c r="AK4460" i="1"/>
  <c r="AK4461" i="1"/>
  <c r="AK4462" i="1"/>
  <c r="AK4463" i="1"/>
  <c r="AK4464" i="1"/>
  <c r="AK4465" i="1"/>
  <c r="AK4466" i="1"/>
  <c r="AK4467" i="1"/>
  <c r="AK4468" i="1"/>
  <c r="AK4469" i="1"/>
  <c r="AK4470" i="1"/>
  <c r="AK4471" i="1"/>
  <c r="AK4472" i="1"/>
  <c r="AK4473" i="1"/>
  <c r="AK4474" i="1"/>
  <c r="AK4475" i="1"/>
  <c r="AK4476" i="1"/>
  <c r="AK4477" i="1"/>
  <c r="AK4478" i="1"/>
  <c r="AK4479" i="1"/>
  <c r="AK4480" i="1"/>
  <c r="AK4481" i="1"/>
  <c r="AK4482" i="1"/>
  <c r="AK4483" i="1"/>
  <c r="AK4484" i="1"/>
  <c r="AK4485" i="1"/>
  <c r="AK4486" i="1"/>
  <c r="AK4487" i="1"/>
  <c r="AK4488" i="1"/>
  <c r="AK4489" i="1"/>
  <c r="AK4490" i="1"/>
  <c r="AK4491" i="1"/>
  <c r="AK4492" i="1"/>
  <c r="AK4493" i="1"/>
  <c r="AK4494" i="1"/>
  <c r="AK4495" i="1"/>
  <c r="AK4496" i="1"/>
  <c r="AK4497" i="1"/>
  <c r="AK4498" i="1"/>
  <c r="AK4499" i="1"/>
  <c r="AK4500" i="1"/>
  <c r="AK4501" i="1"/>
  <c r="AK4502" i="1"/>
  <c r="AK4503" i="1"/>
  <c r="AK4504" i="1"/>
  <c r="AK4505" i="1"/>
  <c r="AK4506" i="1"/>
  <c r="AK4507" i="1"/>
  <c r="AK4508" i="1"/>
  <c r="AK4509" i="1"/>
  <c r="AK4510" i="1"/>
  <c r="AK4511" i="1"/>
  <c r="AK4512" i="1"/>
  <c r="AK4513" i="1"/>
  <c r="AK4514" i="1"/>
  <c r="AK4515" i="1"/>
  <c r="AK4516" i="1"/>
  <c r="AK4517" i="1"/>
  <c r="AK4518" i="1"/>
  <c r="AK4519" i="1"/>
  <c r="AK4520" i="1"/>
  <c r="AK4521" i="1"/>
  <c r="AK4522" i="1"/>
  <c r="AK4523" i="1"/>
  <c r="AK4524" i="1"/>
  <c r="AK4525" i="1"/>
  <c r="AK4526" i="1"/>
  <c r="AK4527" i="1"/>
  <c r="AK4528" i="1"/>
  <c r="AK4529" i="1"/>
  <c r="AK4530" i="1"/>
  <c r="AK4531" i="1"/>
  <c r="AK4532" i="1"/>
  <c r="AK4533" i="1"/>
  <c r="AK4534" i="1"/>
  <c r="AK4535" i="1"/>
  <c r="AK4536" i="1"/>
  <c r="AK4537" i="1"/>
  <c r="AK4538" i="1"/>
  <c r="AK4539" i="1"/>
  <c r="AK4540" i="1"/>
  <c r="AK4541" i="1"/>
  <c r="AK4542" i="1"/>
  <c r="AK4543" i="1"/>
  <c r="AK4544" i="1"/>
  <c r="AK4545" i="1"/>
  <c r="AK4546" i="1"/>
  <c r="AK4547" i="1"/>
  <c r="AK4548" i="1"/>
  <c r="AK4549" i="1"/>
  <c r="AK4550" i="1"/>
  <c r="AK4551" i="1"/>
  <c r="AK4552" i="1"/>
  <c r="AK4553" i="1"/>
  <c r="AK4554" i="1"/>
  <c r="AK4555" i="1"/>
  <c r="AK4556" i="1"/>
  <c r="AK4557" i="1"/>
  <c r="AK4558" i="1"/>
  <c r="AK4559" i="1"/>
  <c r="AK4560" i="1"/>
  <c r="AK4561" i="1"/>
  <c r="AK4562" i="1"/>
  <c r="AK4563" i="1"/>
  <c r="AK4564" i="1"/>
  <c r="AK4565" i="1"/>
  <c r="AK4566" i="1"/>
  <c r="AK4567" i="1"/>
  <c r="AK4568" i="1"/>
  <c r="AK4569" i="1"/>
  <c r="AK4570" i="1"/>
  <c r="AK4571" i="1"/>
  <c r="AK4572" i="1"/>
  <c r="AK4573" i="1"/>
  <c r="AK4574" i="1"/>
  <c r="AK4575" i="1"/>
  <c r="AK4576" i="1"/>
  <c r="AK4577" i="1"/>
  <c r="AK4578" i="1"/>
  <c r="AK4579" i="1"/>
  <c r="AK4580" i="1"/>
  <c r="AK4581" i="1"/>
  <c r="AK4582" i="1"/>
  <c r="AK4583" i="1"/>
  <c r="AK4584" i="1"/>
  <c r="AK4585" i="1"/>
  <c r="AK4586" i="1"/>
  <c r="AK4587" i="1"/>
  <c r="AK4588" i="1"/>
  <c r="AK4589" i="1"/>
  <c r="AK4590" i="1"/>
  <c r="AK4591" i="1"/>
  <c r="AK4592" i="1"/>
  <c r="AK4593" i="1"/>
  <c r="AK4594" i="1"/>
  <c r="AK4595" i="1"/>
  <c r="AK4596" i="1"/>
  <c r="AK4597" i="1"/>
  <c r="AK4598" i="1"/>
  <c r="AK4599" i="1"/>
  <c r="AK4600" i="1"/>
  <c r="AK4601" i="1"/>
  <c r="AK4602" i="1"/>
  <c r="AK4603" i="1"/>
  <c r="AK4604" i="1"/>
  <c r="AK4605" i="1"/>
  <c r="AK4606" i="1"/>
  <c r="AK4607" i="1"/>
  <c r="AK4608" i="1"/>
  <c r="AK4609" i="1"/>
  <c r="AK4610" i="1"/>
  <c r="AK4611" i="1"/>
  <c r="AK4612" i="1"/>
  <c r="AK4613" i="1"/>
  <c r="AK4614" i="1"/>
  <c r="AK4615" i="1"/>
  <c r="AK4616" i="1"/>
  <c r="AK4617" i="1"/>
  <c r="AK4618" i="1"/>
  <c r="AK4619" i="1"/>
  <c r="AK4620" i="1"/>
  <c r="AK4621" i="1"/>
  <c r="AK4622" i="1"/>
  <c r="AK4623" i="1"/>
  <c r="AK4624" i="1"/>
  <c r="AK4625" i="1"/>
  <c r="AK4626" i="1"/>
  <c r="AK4627" i="1"/>
  <c r="AK4628" i="1"/>
  <c r="AK4629" i="1"/>
  <c r="AK4630" i="1"/>
  <c r="AK4631" i="1"/>
  <c r="AK4632" i="1"/>
  <c r="AK4633" i="1"/>
  <c r="AK4634" i="1"/>
  <c r="AK4635" i="1"/>
  <c r="AK4636" i="1"/>
  <c r="AK4637" i="1"/>
  <c r="AK4638" i="1"/>
  <c r="AK4639" i="1"/>
  <c r="AK4640" i="1"/>
  <c r="AK4641" i="1"/>
  <c r="AK4642" i="1"/>
  <c r="AK4643" i="1"/>
  <c r="AK4644" i="1"/>
  <c r="AK4645" i="1"/>
  <c r="AK4646" i="1"/>
  <c r="AK4647" i="1"/>
  <c r="AK4648" i="1"/>
  <c r="AK4649" i="1"/>
  <c r="AK4650" i="1"/>
  <c r="AK4651" i="1"/>
  <c r="AK4652" i="1"/>
  <c r="AK4653" i="1"/>
  <c r="AK4654" i="1"/>
  <c r="AK4655" i="1"/>
  <c r="AK4656" i="1"/>
  <c r="AK4657" i="1"/>
  <c r="AK4658" i="1"/>
  <c r="AK4659" i="1"/>
  <c r="AK4660" i="1"/>
  <c r="AK4661" i="1"/>
  <c r="AK4662" i="1"/>
  <c r="AK4663" i="1"/>
  <c r="AK4664" i="1"/>
  <c r="AK4665" i="1"/>
  <c r="AK4666" i="1"/>
  <c r="AK4667" i="1"/>
  <c r="AK4668" i="1"/>
  <c r="AK4669" i="1"/>
  <c r="AK4670" i="1"/>
  <c r="AK4671" i="1"/>
  <c r="AK4672" i="1"/>
  <c r="AK4673" i="1"/>
  <c r="AK4674" i="1"/>
  <c r="AK4675" i="1"/>
  <c r="AK4676" i="1"/>
  <c r="AK4677" i="1"/>
  <c r="AK4678" i="1"/>
  <c r="AK4679" i="1"/>
  <c r="AK4680" i="1"/>
  <c r="AK4681" i="1"/>
  <c r="AK4682" i="1"/>
  <c r="AK4683" i="1"/>
  <c r="AK4684" i="1"/>
  <c r="AK4685" i="1"/>
  <c r="AK4686" i="1"/>
  <c r="AK4687" i="1"/>
  <c r="AK4688" i="1"/>
  <c r="AK4689" i="1"/>
  <c r="AK4690" i="1"/>
  <c r="AK4691" i="1"/>
  <c r="AK4692" i="1"/>
  <c r="AK4693" i="1"/>
  <c r="AK4694" i="1"/>
  <c r="AK4695" i="1"/>
  <c r="AK4696" i="1"/>
  <c r="AK4697" i="1"/>
  <c r="AK4698" i="1"/>
  <c r="AK4699" i="1"/>
  <c r="AK4700" i="1"/>
  <c r="AK4701" i="1"/>
  <c r="AK4702" i="1"/>
  <c r="AK4703" i="1"/>
  <c r="AK4704" i="1"/>
  <c r="AK4705" i="1"/>
  <c r="AK4706" i="1"/>
  <c r="AK4707" i="1"/>
  <c r="AK4708" i="1"/>
  <c r="AK4709" i="1"/>
  <c r="AK4710" i="1"/>
  <c r="AK4711" i="1"/>
  <c r="AK4712" i="1"/>
  <c r="AK4713" i="1"/>
  <c r="AK4714" i="1"/>
  <c r="AK4715" i="1"/>
  <c r="AK4716" i="1"/>
  <c r="AK4717" i="1"/>
  <c r="AK4718" i="1"/>
  <c r="AK4719" i="1"/>
  <c r="AK4720" i="1"/>
  <c r="AK4721" i="1"/>
  <c r="AK4722" i="1"/>
  <c r="AK4723" i="1"/>
  <c r="AK4724" i="1"/>
  <c r="AK4725" i="1"/>
  <c r="AK4726" i="1"/>
  <c r="AK4727" i="1"/>
  <c r="AK4728" i="1"/>
  <c r="AK4729" i="1"/>
  <c r="AK4730" i="1"/>
  <c r="AK4731" i="1"/>
  <c r="AK4732" i="1"/>
  <c r="AK4733" i="1"/>
  <c r="AK4734" i="1"/>
  <c r="AK4735" i="1"/>
  <c r="AK4736" i="1"/>
  <c r="AK4737" i="1"/>
  <c r="AK4738" i="1"/>
  <c r="AK4739" i="1"/>
  <c r="AK4740" i="1"/>
  <c r="AK4741" i="1"/>
  <c r="AK4742" i="1"/>
  <c r="AK4743" i="1"/>
  <c r="AK4744" i="1"/>
  <c r="AK4745" i="1"/>
  <c r="AK4746" i="1"/>
  <c r="AK4747" i="1"/>
  <c r="AK4748" i="1"/>
  <c r="AK4749" i="1"/>
  <c r="AK4750" i="1"/>
  <c r="AK4751" i="1"/>
  <c r="AK4752" i="1"/>
  <c r="AK4753" i="1"/>
  <c r="AK4754" i="1"/>
  <c r="AK4755" i="1"/>
  <c r="AK4756" i="1"/>
  <c r="AK4757" i="1"/>
  <c r="AK4758" i="1"/>
  <c r="AK4759" i="1"/>
  <c r="AK4760" i="1"/>
  <c r="AK4761" i="1"/>
  <c r="AK4762" i="1"/>
  <c r="AK4763" i="1"/>
  <c r="AK4764" i="1"/>
  <c r="AK4765" i="1"/>
  <c r="AK4766" i="1"/>
  <c r="AK4767" i="1"/>
  <c r="AK4768" i="1"/>
  <c r="AK4769" i="1"/>
  <c r="AK4770" i="1"/>
  <c r="AK4771" i="1"/>
  <c r="AK4772" i="1"/>
  <c r="AK4773" i="1"/>
  <c r="AK4774" i="1"/>
  <c r="AK4775" i="1"/>
  <c r="AK4776" i="1"/>
  <c r="AK4777" i="1"/>
  <c r="AK4778" i="1"/>
  <c r="AK4779" i="1"/>
  <c r="AK4780" i="1"/>
  <c r="AK4781" i="1"/>
  <c r="AK4782" i="1"/>
  <c r="AK4783" i="1"/>
  <c r="AK4784" i="1"/>
  <c r="AK4785" i="1"/>
  <c r="AK4786" i="1"/>
  <c r="AK4787" i="1"/>
  <c r="AK4788" i="1"/>
  <c r="AK4789" i="1"/>
  <c r="AK4790" i="1"/>
  <c r="AK4791" i="1"/>
  <c r="AK4792" i="1"/>
  <c r="AK4793" i="1"/>
  <c r="AK4794" i="1"/>
  <c r="AK4795" i="1"/>
  <c r="AK4796" i="1"/>
  <c r="AK4797" i="1"/>
  <c r="AK4798" i="1"/>
  <c r="AK4799" i="1"/>
  <c r="AK4800" i="1"/>
  <c r="AK4801" i="1"/>
  <c r="AK4802" i="1"/>
  <c r="AK4803" i="1"/>
  <c r="AK4804" i="1"/>
  <c r="AK4805" i="1"/>
  <c r="AK4806" i="1"/>
  <c r="AK4807" i="1"/>
  <c r="AK4808" i="1"/>
  <c r="AK4809" i="1"/>
  <c r="AK4810" i="1"/>
  <c r="AK4811" i="1"/>
  <c r="AK4812" i="1"/>
  <c r="AK4813" i="1"/>
  <c r="AK4814" i="1"/>
  <c r="AK4815" i="1"/>
  <c r="AK4816" i="1"/>
  <c r="AK4817" i="1"/>
  <c r="AK4818" i="1"/>
  <c r="AK4819" i="1"/>
  <c r="AK4820" i="1"/>
  <c r="AK4821" i="1"/>
  <c r="AK4822" i="1"/>
  <c r="AK4823" i="1"/>
  <c r="AK4824" i="1"/>
  <c r="AK4825" i="1"/>
  <c r="AK4826" i="1"/>
  <c r="AK4827" i="1"/>
  <c r="AK4828" i="1"/>
  <c r="AK4829" i="1"/>
  <c r="AK4830" i="1"/>
  <c r="AK4831" i="1"/>
  <c r="AK4832" i="1"/>
  <c r="AK4833" i="1"/>
  <c r="AK4834" i="1"/>
  <c r="AK4835" i="1"/>
  <c r="AK4836" i="1"/>
  <c r="AK4837" i="1"/>
  <c r="AK4838" i="1"/>
  <c r="AK4839" i="1"/>
  <c r="AK4840" i="1"/>
  <c r="AK4841" i="1"/>
  <c r="AK4842" i="1"/>
  <c r="AK4843" i="1"/>
  <c r="AK4844" i="1"/>
  <c r="AK4845" i="1"/>
  <c r="AK4846" i="1"/>
  <c r="AK4847" i="1"/>
  <c r="AK4848" i="1"/>
  <c r="AK4849" i="1"/>
  <c r="AK4850" i="1"/>
  <c r="AK4851" i="1"/>
  <c r="AK4852" i="1"/>
  <c r="AK4853" i="1"/>
  <c r="AK4854" i="1"/>
  <c r="AK4855" i="1"/>
  <c r="AK4856" i="1"/>
  <c r="AK4857" i="1"/>
  <c r="AK4858" i="1"/>
  <c r="AK4859" i="1"/>
  <c r="AK4860" i="1"/>
  <c r="AK4861" i="1"/>
  <c r="AK4862" i="1"/>
  <c r="AK4863" i="1"/>
  <c r="AK4864" i="1"/>
  <c r="AK4865" i="1"/>
  <c r="AK4866" i="1"/>
  <c r="AK4867" i="1"/>
  <c r="AK4868" i="1"/>
  <c r="AK4869" i="1"/>
  <c r="AK4870" i="1"/>
  <c r="AK4871" i="1"/>
  <c r="AK4872" i="1"/>
  <c r="AK4873" i="1"/>
  <c r="AK4874" i="1"/>
  <c r="AK4875" i="1"/>
  <c r="AK4876" i="1"/>
  <c r="AK4877" i="1"/>
  <c r="AK4878" i="1"/>
  <c r="AK4879" i="1"/>
  <c r="AK4880" i="1"/>
  <c r="AK4881" i="1"/>
  <c r="AK4882" i="1"/>
  <c r="AK4883" i="1"/>
  <c r="AK4884" i="1"/>
  <c r="AK4885" i="1"/>
  <c r="AK4886" i="1"/>
  <c r="AK4887" i="1"/>
  <c r="AK4888" i="1"/>
  <c r="AK4889" i="1"/>
  <c r="AK4890" i="1"/>
  <c r="AK4891" i="1"/>
  <c r="AK4892" i="1"/>
  <c r="AK4893" i="1"/>
  <c r="AK4894" i="1"/>
  <c r="AK4895" i="1"/>
  <c r="AK4896" i="1"/>
  <c r="AK4897" i="1"/>
  <c r="AK4898" i="1"/>
  <c r="AK4899" i="1"/>
  <c r="AK4900" i="1"/>
  <c r="AK4901" i="1"/>
  <c r="AK4902" i="1"/>
  <c r="AK4903" i="1"/>
  <c r="AK4904" i="1"/>
  <c r="AK4905" i="1"/>
  <c r="AK4906" i="1"/>
  <c r="AK4907" i="1"/>
  <c r="AK4908" i="1"/>
  <c r="AK4909" i="1"/>
  <c r="AK4910" i="1"/>
  <c r="AK4911" i="1"/>
  <c r="AK4912" i="1"/>
  <c r="AK4913" i="1"/>
  <c r="AK4914" i="1"/>
  <c r="AK4915" i="1"/>
  <c r="AK4916" i="1"/>
  <c r="AK4917" i="1"/>
  <c r="AK4918" i="1"/>
  <c r="AK4919" i="1"/>
  <c r="AK4920" i="1"/>
  <c r="AK4921" i="1"/>
  <c r="AK4922" i="1"/>
  <c r="AK4923" i="1"/>
  <c r="AK4924" i="1"/>
  <c r="AK4925" i="1"/>
  <c r="AK4926" i="1"/>
  <c r="AK4927" i="1"/>
  <c r="AK4928" i="1"/>
  <c r="AK4929" i="1"/>
  <c r="AK4930" i="1"/>
  <c r="AK4931" i="1"/>
  <c r="AK4932" i="1"/>
  <c r="AK4933" i="1"/>
  <c r="AK4934" i="1"/>
  <c r="AK4935" i="1"/>
  <c r="AK4936" i="1"/>
  <c r="AK4937" i="1"/>
  <c r="AK4938" i="1"/>
  <c r="AK4939" i="1"/>
  <c r="AK4940" i="1"/>
  <c r="AK4941" i="1"/>
  <c r="AK4942" i="1"/>
  <c r="AK4943" i="1"/>
  <c r="AK4944" i="1"/>
  <c r="AK4945" i="1"/>
  <c r="AK4946" i="1"/>
  <c r="AK4947" i="1"/>
  <c r="AK4948" i="1"/>
  <c r="AK4949" i="1"/>
  <c r="AK4950" i="1"/>
  <c r="AK4951" i="1"/>
  <c r="AK4952" i="1"/>
  <c r="AK4953" i="1"/>
  <c r="AK4954" i="1"/>
  <c r="AK4955" i="1"/>
  <c r="AK4956" i="1"/>
  <c r="AK4957" i="1"/>
  <c r="AK4958" i="1"/>
  <c r="AK4959" i="1"/>
  <c r="AK4960" i="1"/>
  <c r="AK4961" i="1"/>
  <c r="AK4962" i="1"/>
  <c r="AK4963" i="1"/>
  <c r="AK4964" i="1"/>
  <c r="AK4965" i="1"/>
  <c r="AK4966" i="1"/>
  <c r="AK4967" i="1"/>
  <c r="AK4968" i="1"/>
  <c r="AK4969" i="1"/>
  <c r="AK4970" i="1"/>
  <c r="AK4971" i="1"/>
  <c r="AK4972" i="1"/>
  <c r="AK4973" i="1"/>
  <c r="AK4974" i="1"/>
  <c r="AK4975" i="1"/>
  <c r="AK4976" i="1"/>
  <c r="AK4977" i="1"/>
  <c r="AK4978" i="1"/>
  <c r="AK4979" i="1"/>
  <c r="AK4980" i="1"/>
  <c r="AK4981" i="1"/>
  <c r="AK4982" i="1"/>
  <c r="AK4983" i="1"/>
  <c r="AK4984" i="1"/>
  <c r="AK4985" i="1"/>
  <c r="AK4986" i="1"/>
  <c r="AK4987" i="1"/>
  <c r="AK4988" i="1"/>
  <c r="AK4989" i="1"/>
  <c r="AK4990" i="1"/>
  <c r="AK4991" i="1"/>
  <c r="AK4992" i="1"/>
  <c r="AK4993" i="1"/>
  <c r="AK4994" i="1"/>
  <c r="AK4995" i="1"/>
  <c r="AK4996" i="1"/>
  <c r="AK4997" i="1"/>
  <c r="AK4998" i="1"/>
  <c r="AK4999" i="1"/>
  <c r="AK5000" i="1"/>
  <c r="AK5001" i="1"/>
  <c r="AK5002" i="1"/>
  <c r="AK5003" i="1"/>
  <c r="AK5004" i="1"/>
  <c r="AK5005" i="1"/>
  <c r="AK5006" i="1"/>
  <c r="AK5007" i="1"/>
  <c r="AK5008" i="1"/>
  <c r="AK5009" i="1"/>
  <c r="AK5010" i="1"/>
  <c r="AK5011" i="1"/>
  <c r="AK5012" i="1"/>
  <c r="AK5013" i="1"/>
  <c r="AK5014" i="1"/>
  <c r="AK5015" i="1"/>
  <c r="AK5016" i="1"/>
  <c r="AK5017" i="1"/>
  <c r="AK5018" i="1"/>
  <c r="AK5019" i="1"/>
  <c r="AK5020" i="1"/>
  <c r="AK5021" i="1"/>
  <c r="AK5022" i="1"/>
  <c r="AK5023" i="1"/>
  <c r="AK5024" i="1"/>
  <c r="AK5025" i="1"/>
  <c r="AK5026" i="1"/>
  <c r="AK5027" i="1"/>
  <c r="AK5028" i="1"/>
  <c r="AK5029" i="1"/>
  <c r="AK5030" i="1"/>
  <c r="AK5031" i="1"/>
  <c r="AK5032" i="1"/>
  <c r="AK5033" i="1"/>
  <c r="AK5034" i="1"/>
  <c r="AK5035" i="1"/>
  <c r="AK5036" i="1"/>
  <c r="AK5037" i="1"/>
  <c r="AK5038" i="1"/>
  <c r="AK5039" i="1"/>
  <c r="AK5040" i="1"/>
  <c r="AK5041" i="1"/>
  <c r="AK5042" i="1"/>
  <c r="AK5043" i="1"/>
  <c r="AK5044" i="1"/>
  <c r="AK5045" i="1"/>
  <c r="AK5046" i="1"/>
  <c r="AK5047" i="1"/>
  <c r="AK5048" i="1"/>
  <c r="AK5049" i="1"/>
  <c r="AK5050" i="1"/>
  <c r="AK5051" i="1"/>
  <c r="AK5052" i="1"/>
  <c r="AK5053" i="1"/>
  <c r="AK5054" i="1"/>
  <c r="AK5055" i="1"/>
  <c r="AK5056" i="1"/>
  <c r="AK5057" i="1"/>
  <c r="AK5058" i="1"/>
  <c r="AK5059" i="1"/>
  <c r="AK5060" i="1"/>
  <c r="AK5061" i="1"/>
  <c r="AK5062" i="1"/>
  <c r="AK5063" i="1"/>
  <c r="AK5064" i="1"/>
  <c r="AK5065" i="1"/>
  <c r="AK5066" i="1"/>
  <c r="AK5067" i="1"/>
  <c r="AK5068" i="1"/>
  <c r="AK5069" i="1"/>
  <c r="AK5070" i="1"/>
  <c r="AK5071" i="1"/>
  <c r="AK5072" i="1"/>
  <c r="AK5073" i="1"/>
  <c r="AK5074" i="1"/>
  <c r="AK5075" i="1"/>
  <c r="AK5076" i="1"/>
  <c r="AK5077" i="1"/>
  <c r="AK5078" i="1"/>
  <c r="AK5079" i="1"/>
  <c r="AK5080" i="1"/>
  <c r="AK5081" i="1"/>
  <c r="AK5082" i="1"/>
  <c r="AK5083" i="1"/>
  <c r="AK5084" i="1"/>
  <c r="AK5085" i="1"/>
  <c r="AK5086" i="1"/>
  <c r="AK5087" i="1"/>
  <c r="AK5088" i="1"/>
  <c r="AK5089" i="1"/>
  <c r="AK5090" i="1"/>
  <c r="AK5091" i="1"/>
  <c r="AK5092" i="1"/>
  <c r="AK5093" i="1"/>
  <c r="AK5094" i="1"/>
  <c r="AK5095" i="1"/>
  <c r="AK5096" i="1"/>
  <c r="AK5097" i="1"/>
  <c r="AK5098" i="1"/>
  <c r="AK5099" i="1"/>
  <c r="AK5100" i="1"/>
  <c r="AK5101" i="1"/>
  <c r="AK5102" i="1"/>
  <c r="AK5103" i="1"/>
  <c r="AK5104" i="1"/>
  <c r="AK5105" i="1"/>
  <c r="AK5106" i="1"/>
  <c r="AK5107" i="1"/>
  <c r="AK5108" i="1"/>
  <c r="AK5109" i="1"/>
  <c r="AK5110" i="1"/>
  <c r="AK5111" i="1"/>
  <c r="AK5112" i="1"/>
  <c r="AK5113" i="1"/>
  <c r="AK5114" i="1"/>
  <c r="AK5115" i="1"/>
  <c r="AK5116" i="1"/>
  <c r="AK5117" i="1"/>
  <c r="AK5118" i="1"/>
  <c r="AK5119" i="1"/>
  <c r="AK5120" i="1"/>
  <c r="AK5121" i="1"/>
  <c r="AK5122" i="1"/>
  <c r="AK5123" i="1"/>
  <c r="AK5124" i="1"/>
  <c r="AK5125" i="1"/>
  <c r="AK5126" i="1"/>
  <c r="AK5127" i="1"/>
  <c r="AK5128" i="1"/>
  <c r="AK5129" i="1"/>
  <c r="AK5130" i="1"/>
  <c r="AK5131" i="1"/>
  <c r="AK5132" i="1"/>
  <c r="AK5133" i="1"/>
  <c r="AK5134" i="1"/>
  <c r="AK5135" i="1"/>
  <c r="AK5136" i="1"/>
  <c r="AK5137" i="1"/>
  <c r="AK5138" i="1"/>
  <c r="AK5139" i="1"/>
  <c r="AK5140" i="1"/>
  <c r="AK5141" i="1"/>
  <c r="AK5142" i="1"/>
  <c r="AK5143" i="1"/>
  <c r="AK5144" i="1"/>
  <c r="AK5145" i="1"/>
  <c r="AK5146" i="1"/>
  <c r="AK5147" i="1"/>
  <c r="AK5148" i="1"/>
  <c r="AK5149" i="1"/>
  <c r="AK5150" i="1"/>
  <c r="AK5151" i="1"/>
  <c r="AK5152" i="1"/>
  <c r="AK5153" i="1"/>
  <c r="AK5154" i="1"/>
  <c r="AK5155" i="1"/>
  <c r="AK5156" i="1"/>
  <c r="AK5157" i="1"/>
  <c r="AK5158" i="1"/>
  <c r="AK5159" i="1"/>
  <c r="AK5160" i="1"/>
  <c r="AK5161" i="1"/>
  <c r="AK5162" i="1"/>
  <c r="AK5163" i="1"/>
  <c r="AK5164" i="1"/>
  <c r="AK5165" i="1"/>
  <c r="AK5166" i="1"/>
  <c r="AK5167" i="1"/>
  <c r="AK5168" i="1"/>
  <c r="AK5169" i="1"/>
  <c r="AK5170" i="1"/>
  <c r="AK5171" i="1"/>
  <c r="AK5172" i="1"/>
  <c r="AK5173" i="1"/>
  <c r="AK5174" i="1"/>
  <c r="AK5175" i="1"/>
  <c r="AK5176" i="1"/>
  <c r="AK5177" i="1"/>
  <c r="AK5178" i="1"/>
  <c r="AK5179" i="1"/>
  <c r="AK5180" i="1"/>
  <c r="AK5181" i="1"/>
  <c r="AK5182" i="1"/>
  <c r="AK5183" i="1"/>
  <c r="AK5184" i="1"/>
  <c r="AK5185" i="1"/>
  <c r="AK5186" i="1"/>
  <c r="AK5187" i="1"/>
  <c r="AK5188" i="1"/>
  <c r="AK5189" i="1"/>
  <c r="AK5190" i="1"/>
  <c r="AK5191" i="1"/>
  <c r="AK5192" i="1"/>
  <c r="AK5193" i="1"/>
  <c r="AK5194" i="1"/>
  <c r="AK5195" i="1"/>
  <c r="AK5196" i="1"/>
  <c r="AK5197" i="1"/>
  <c r="AK5198" i="1"/>
  <c r="AK5199" i="1"/>
  <c r="AK5200" i="1"/>
  <c r="AK5201" i="1"/>
  <c r="AK5202" i="1"/>
  <c r="AK5203" i="1"/>
  <c r="AK5204" i="1"/>
  <c r="AK5205" i="1"/>
  <c r="AK5206" i="1"/>
  <c r="AK5207" i="1"/>
  <c r="AK5208" i="1"/>
  <c r="AK5209" i="1"/>
  <c r="AK5210" i="1"/>
  <c r="AK5211" i="1"/>
  <c r="AK5212" i="1"/>
  <c r="AK5213" i="1"/>
  <c r="AK5214" i="1"/>
  <c r="AK5215" i="1"/>
  <c r="AK5216" i="1"/>
  <c r="AK5217" i="1"/>
  <c r="AK5218" i="1"/>
  <c r="AK5219" i="1"/>
  <c r="AK5220" i="1"/>
  <c r="AK5221" i="1"/>
  <c r="AK5222" i="1"/>
  <c r="AK5223" i="1"/>
  <c r="AK5224" i="1"/>
  <c r="AK5225" i="1"/>
  <c r="AK5226" i="1"/>
  <c r="AK5227" i="1"/>
  <c r="AK5228" i="1"/>
  <c r="AK5229" i="1"/>
  <c r="AK5230" i="1"/>
  <c r="AK5231" i="1"/>
  <c r="AK5232" i="1"/>
  <c r="AK5233" i="1"/>
  <c r="AK5234" i="1"/>
  <c r="AK5235" i="1"/>
  <c r="AK5236" i="1"/>
  <c r="AK5237" i="1"/>
  <c r="AK5238" i="1"/>
  <c r="AK5239" i="1"/>
  <c r="AK5240" i="1"/>
  <c r="AK5241" i="1"/>
  <c r="AK5242" i="1"/>
  <c r="AK5243" i="1"/>
  <c r="AK5244" i="1"/>
  <c r="AK5245" i="1"/>
  <c r="AK5246" i="1"/>
  <c r="AK5247" i="1"/>
  <c r="AK5248" i="1"/>
  <c r="AK5249" i="1"/>
  <c r="AK5250" i="1"/>
  <c r="AK5251" i="1"/>
  <c r="AK5252" i="1"/>
  <c r="AK5253" i="1"/>
  <c r="AK5254" i="1"/>
  <c r="AK5255" i="1"/>
  <c r="AK5256" i="1"/>
  <c r="AK5257" i="1"/>
  <c r="AK5258" i="1"/>
  <c r="AK5259" i="1"/>
  <c r="AK5260" i="1"/>
  <c r="AK5261" i="1"/>
  <c r="AK5262" i="1"/>
  <c r="AK5263" i="1"/>
  <c r="AK5264" i="1"/>
  <c r="AK5265" i="1"/>
  <c r="AK5266" i="1"/>
  <c r="AK5267" i="1"/>
  <c r="AK5268" i="1"/>
  <c r="AK5269" i="1"/>
  <c r="AK5270" i="1"/>
  <c r="AK5271" i="1"/>
  <c r="AK5272" i="1"/>
  <c r="AK5273" i="1"/>
  <c r="AK5274" i="1"/>
  <c r="AK5275" i="1"/>
  <c r="AK5276" i="1"/>
  <c r="AK5277" i="1"/>
  <c r="AK5278" i="1"/>
  <c r="AK5279" i="1"/>
  <c r="AK5280" i="1"/>
  <c r="AK5281" i="1"/>
  <c r="AK5282" i="1"/>
  <c r="AK5283" i="1"/>
  <c r="AK5284" i="1"/>
  <c r="AK5285" i="1"/>
  <c r="AK5286" i="1"/>
  <c r="AK5287" i="1"/>
  <c r="AK5288" i="1"/>
  <c r="AK5289" i="1"/>
  <c r="AK5290" i="1"/>
  <c r="AK5291" i="1"/>
  <c r="AK5292" i="1"/>
  <c r="AK5293" i="1"/>
  <c r="AK5294" i="1"/>
  <c r="AK5295" i="1"/>
  <c r="AK5296" i="1"/>
  <c r="AK5297" i="1"/>
  <c r="AK5298" i="1"/>
  <c r="AK5299" i="1"/>
  <c r="AK5300" i="1"/>
  <c r="AK5301" i="1"/>
  <c r="AK5302" i="1"/>
  <c r="AK5303" i="1"/>
  <c r="AK5304" i="1"/>
  <c r="AK5305" i="1"/>
  <c r="AK5306" i="1"/>
  <c r="AK5307" i="1"/>
  <c r="AK5308" i="1"/>
  <c r="AK5309" i="1"/>
  <c r="AK5310" i="1"/>
  <c r="AK5311" i="1"/>
  <c r="AK5312" i="1"/>
  <c r="AK5313" i="1"/>
  <c r="AK5314" i="1"/>
  <c r="AK5315" i="1"/>
  <c r="AK5316" i="1"/>
  <c r="AK5317" i="1"/>
  <c r="AK5318" i="1"/>
  <c r="AK5319" i="1"/>
  <c r="AK5320" i="1"/>
  <c r="AK5321" i="1"/>
  <c r="AK5322" i="1"/>
  <c r="AK5323" i="1"/>
  <c r="AK5324" i="1"/>
  <c r="AK5325" i="1"/>
  <c r="AK5326" i="1"/>
  <c r="AK5327" i="1"/>
  <c r="AK5328" i="1"/>
  <c r="AK5329" i="1"/>
  <c r="AK5330" i="1"/>
  <c r="AK5331" i="1"/>
  <c r="AK5332" i="1"/>
  <c r="AK5333" i="1"/>
  <c r="AK5334" i="1"/>
  <c r="AK5335" i="1"/>
  <c r="AK5336" i="1"/>
  <c r="AK5337" i="1"/>
  <c r="AK5338" i="1"/>
  <c r="AK5339" i="1"/>
  <c r="AK5340" i="1"/>
  <c r="AK5341" i="1"/>
  <c r="AK5342" i="1"/>
  <c r="AK5343" i="1"/>
  <c r="AK5344" i="1"/>
  <c r="AK5345" i="1"/>
  <c r="AK5346" i="1"/>
  <c r="AK5347" i="1"/>
  <c r="AK5348" i="1"/>
  <c r="AK5349" i="1"/>
  <c r="AK5350" i="1"/>
  <c r="AK5351" i="1"/>
  <c r="AK5352" i="1"/>
  <c r="AK5353" i="1"/>
  <c r="AK5354" i="1"/>
  <c r="AK5355" i="1"/>
  <c r="AK5356" i="1"/>
  <c r="AK5357" i="1"/>
  <c r="AK5358" i="1"/>
  <c r="AK5359" i="1"/>
  <c r="AK5360" i="1"/>
  <c r="AK5361" i="1"/>
  <c r="AK5362" i="1"/>
  <c r="AK5363" i="1"/>
  <c r="AK5364" i="1"/>
  <c r="AK5365" i="1"/>
  <c r="AK5366" i="1"/>
  <c r="AK5367" i="1"/>
  <c r="AK5368" i="1"/>
  <c r="AK5369" i="1"/>
  <c r="AK5370" i="1"/>
  <c r="AK5371" i="1"/>
  <c r="AK5372" i="1"/>
  <c r="AK5373" i="1"/>
  <c r="AK5374" i="1"/>
  <c r="AK5375" i="1"/>
  <c r="AK5376" i="1"/>
  <c r="AK5377" i="1"/>
  <c r="AK5378" i="1"/>
  <c r="AK5379" i="1"/>
  <c r="AK5380" i="1"/>
  <c r="AK5381" i="1"/>
  <c r="AK5382" i="1"/>
  <c r="AK5383" i="1"/>
  <c r="AK5384" i="1"/>
  <c r="AK5385" i="1"/>
  <c r="AK5386" i="1"/>
  <c r="AK5387" i="1"/>
  <c r="AK5388" i="1"/>
  <c r="AK5389" i="1"/>
  <c r="AK5390" i="1"/>
  <c r="AK5391" i="1"/>
  <c r="AK5392" i="1"/>
  <c r="AK5393" i="1"/>
  <c r="AK5394" i="1"/>
  <c r="AK5395" i="1"/>
  <c r="AK5396" i="1"/>
  <c r="AK5397" i="1"/>
  <c r="AK5398" i="1"/>
  <c r="AK5399" i="1"/>
  <c r="AK5400" i="1"/>
  <c r="AK5401" i="1"/>
  <c r="AK5402" i="1"/>
  <c r="AK5403" i="1"/>
  <c r="AK5404" i="1"/>
  <c r="AK5405" i="1"/>
  <c r="AK5406" i="1"/>
  <c r="AK5407" i="1"/>
  <c r="AK5408" i="1"/>
  <c r="AK5409" i="1"/>
  <c r="AK5410" i="1"/>
  <c r="AK5411" i="1"/>
  <c r="AK5412" i="1"/>
  <c r="AK5413" i="1"/>
  <c r="AK5414" i="1"/>
  <c r="AK5415" i="1"/>
  <c r="AK5416" i="1"/>
  <c r="AK5417" i="1"/>
  <c r="AK5418" i="1"/>
  <c r="AK5419" i="1"/>
  <c r="AK5420" i="1"/>
  <c r="AK5421" i="1"/>
  <c r="AK5422" i="1"/>
  <c r="AK5423" i="1"/>
  <c r="AK5424" i="1"/>
  <c r="AK5425" i="1"/>
  <c r="AK5426" i="1"/>
  <c r="AK5427" i="1"/>
  <c r="AK5428" i="1"/>
  <c r="AK5429" i="1"/>
  <c r="AK5430" i="1"/>
  <c r="AK5431" i="1"/>
  <c r="AK5432" i="1"/>
  <c r="AK5433" i="1"/>
  <c r="AK5434" i="1"/>
  <c r="AK5435" i="1"/>
  <c r="AK5436" i="1"/>
  <c r="AK5437" i="1"/>
  <c r="AK5438" i="1"/>
  <c r="AK5439" i="1"/>
  <c r="AK5440" i="1"/>
  <c r="AK5441" i="1"/>
  <c r="AK5442" i="1"/>
  <c r="AK5443" i="1"/>
  <c r="AK5444" i="1"/>
  <c r="AK5445" i="1"/>
  <c r="AK5446" i="1"/>
  <c r="AK5447" i="1"/>
  <c r="AK5448" i="1"/>
  <c r="AK5449" i="1"/>
  <c r="AK5450" i="1"/>
  <c r="AK5451" i="1"/>
  <c r="AK5452" i="1"/>
  <c r="AK5453" i="1"/>
  <c r="AK5454" i="1"/>
  <c r="AK5455" i="1"/>
  <c r="AK5456" i="1"/>
  <c r="AK5457" i="1"/>
  <c r="AK5458" i="1"/>
  <c r="AK5459" i="1"/>
  <c r="AK5460" i="1"/>
  <c r="AK5461" i="1"/>
  <c r="AK5462" i="1"/>
  <c r="AK5463" i="1"/>
  <c r="AK5464" i="1"/>
  <c r="AK5465" i="1"/>
  <c r="AK5466" i="1"/>
  <c r="AK5467" i="1"/>
  <c r="AK5468" i="1"/>
  <c r="AK5469" i="1"/>
  <c r="AK5470" i="1"/>
  <c r="AK5471" i="1"/>
  <c r="AK5472" i="1"/>
  <c r="AK5473" i="1"/>
  <c r="AK5474" i="1"/>
  <c r="AK5475" i="1"/>
  <c r="AK5476" i="1"/>
  <c r="AK5477" i="1"/>
  <c r="AK5478" i="1"/>
  <c r="AK5479" i="1"/>
  <c r="AK5480" i="1"/>
  <c r="AK5481" i="1"/>
  <c r="AK5482" i="1"/>
  <c r="AK5483" i="1"/>
  <c r="AK5484" i="1"/>
  <c r="AK5485" i="1"/>
  <c r="AK5486" i="1"/>
  <c r="AK5487" i="1"/>
  <c r="AK5488" i="1"/>
  <c r="AK5489" i="1"/>
  <c r="AK5490" i="1"/>
  <c r="AK5491" i="1"/>
  <c r="AK5492" i="1"/>
  <c r="AK5493" i="1"/>
  <c r="AK5494" i="1"/>
  <c r="AK5495" i="1"/>
  <c r="AK5496" i="1"/>
  <c r="AK5497" i="1"/>
  <c r="AK5498" i="1"/>
  <c r="AK5499" i="1"/>
  <c r="AK5500" i="1"/>
  <c r="AK5501" i="1"/>
  <c r="AK5502" i="1"/>
  <c r="AK5503" i="1"/>
  <c r="AK5504" i="1"/>
  <c r="AK5505" i="1"/>
  <c r="AK5506" i="1"/>
  <c r="AK5507" i="1"/>
  <c r="AK5508" i="1"/>
  <c r="AK5509" i="1"/>
  <c r="AK5510" i="1"/>
  <c r="AK5511" i="1"/>
  <c r="AK5512" i="1"/>
  <c r="AK5513" i="1"/>
  <c r="AK5514" i="1"/>
  <c r="AK5515" i="1"/>
  <c r="AK5516" i="1"/>
  <c r="AK5517" i="1"/>
  <c r="AK5518" i="1"/>
  <c r="AK5519" i="1"/>
  <c r="AK5520" i="1"/>
  <c r="AK5521" i="1"/>
  <c r="AK5522" i="1"/>
  <c r="AK5523" i="1"/>
  <c r="AK5524" i="1"/>
  <c r="AK5525" i="1"/>
  <c r="AK5526" i="1"/>
  <c r="AK5527" i="1"/>
  <c r="AK5528" i="1"/>
  <c r="AK5529" i="1"/>
  <c r="AK5530" i="1"/>
  <c r="AK5531" i="1"/>
  <c r="AK5532" i="1"/>
  <c r="AK5533" i="1"/>
  <c r="AK5534" i="1"/>
  <c r="AK5535" i="1"/>
  <c r="AK5536" i="1"/>
  <c r="AK5537" i="1"/>
  <c r="AK5538" i="1"/>
  <c r="AK5539" i="1"/>
  <c r="AK5540" i="1"/>
  <c r="AK5541" i="1"/>
  <c r="AK5542" i="1"/>
  <c r="AK5543" i="1"/>
  <c r="AK5544" i="1"/>
  <c r="AK5545" i="1"/>
  <c r="AK5546" i="1"/>
  <c r="AK5547" i="1"/>
  <c r="AK5548" i="1"/>
  <c r="AK5549" i="1"/>
  <c r="AK5550" i="1"/>
  <c r="AK5551" i="1"/>
  <c r="AK5552" i="1"/>
  <c r="AK5553" i="1"/>
  <c r="AK5554" i="1"/>
  <c r="AK5555" i="1"/>
  <c r="AK5556" i="1"/>
  <c r="AK5557" i="1"/>
  <c r="AK5558" i="1"/>
  <c r="AK5559" i="1"/>
  <c r="AK5560" i="1"/>
  <c r="AK5561" i="1"/>
  <c r="AK5562" i="1"/>
  <c r="AK5563" i="1"/>
  <c r="AK5564" i="1"/>
  <c r="AK5565" i="1"/>
  <c r="AK5566" i="1"/>
  <c r="AK5567" i="1"/>
  <c r="AK5568" i="1"/>
  <c r="AK5569" i="1"/>
  <c r="AK5570" i="1"/>
  <c r="AK5571" i="1"/>
  <c r="AK5572" i="1"/>
  <c r="AK5573" i="1"/>
  <c r="AK5574" i="1"/>
  <c r="AK5575" i="1"/>
  <c r="AK5576" i="1"/>
  <c r="AK5577" i="1"/>
  <c r="AK5578" i="1"/>
  <c r="AK5579" i="1"/>
  <c r="AK5580" i="1"/>
  <c r="AK5581" i="1"/>
  <c r="AK5582" i="1"/>
  <c r="AK5583" i="1"/>
  <c r="AK5584" i="1"/>
  <c r="AK5585" i="1"/>
  <c r="AK5586" i="1"/>
  <c r="AK5587" i="1"/>
  <c r="AK5588" i="1"/>
  <c r="AK5589" i="1"/>
  <c r="AK5590" i="1"/>
  <c r="AK5591" i="1"/>
  <c r="AK5592" i="1"/>
  <c r="AK5593" i="1"/>
  <c r="AK5594" i="1"/>
  <c r="AK5595" i="1"/>
  <c r="AK5596" i="1"/>
  <c r="AK5597" i="1"/>
  <c r="AK5598" i="1"/>
  <c r="AK5599" i="1"/>
  <c r="AK5600" i="1"/>
  <c r="AK5601" i="1"/>
  <c r="AK5602" i="1"/>
  <c r="AK5603" i="1"/>
  <c r="AK5604" i="1"/>
  <c r="AK5605" i="1"/>
  <c r="AK5606" i="1"/>
  <c r="AK5607" i="1"/>
  <c r="AK5608" i="1"/>
  <c r="AK5609" i="1"/>
  <c r="AK5610" i="1"/>
  <c r="AK5611" i="1"/>
  <c r="AK5612" i="1"/>
  <c r="AK5613" i="1"/>
  <c r="AK5614" i="1"/>
  <c r="AK5615" i="1"/>
  <c r="AK5616" i="1"/>
  <c r="AK5617" i="1"/>
  <c r="AK5618" i="1"/>
  <c r="AK5619" i="1"/>
  <c r="AK5620" i="1"/>
  <c r="AK5621" i="1"/>
  <c r="AK5622" i="1"/>
  <c r="AK5623" i="1"/>
  <c r="AK5624" i="1"/>
  <c r="AK5625" i="1"/>
  <c r="AK5626" i="1"/>
  <c r="AK5627" i="1"/>
  <c r="AK5628" i="1"/>
  <c r="AK5629" i="1"/>
  <c r="AK5630" i="1"/>
  <c r="AK5631" i="1"/>
  <c r="AK5632" i="1"/>
  <c r="AK5633" i="1"/>
  <c r="AK5634" i="1"/>
  <c r="AK5635" i="1"/>
  <c r="AK5636" i="1"/>
  <c r="AK5637" i="1"/>
  <c r="AK5638" i="1"/>
  <c r="AK5639" i="1"/>
  <c r="AK5640" i="1"/>
  <c r="AK5641" i="1"/>
  <c r="AK5642" i="1"/>
  <c r="AK5643" i="1"/>
  <c r="AK5644" i="1"/>
  <c r="AK5645" i="1"/>
  <c r="AK5646" i="1"/>
  <c r="AK5647" i="1"/>
  <c r="AK5648" i="1"/>
  <c r="AK5649" i="1"/>
  <c r="AK5650" i="1"/>
  <c r="AK5651" i="1"/>
  <c r="AK5652" i="1"/>
  <c r="AK5653" i="1"/>
  <c r="AK5654" i="1"/>
  <c r="AK5655" i="1"/>
  <c r="AK5656" i="1"/>
  <c r="AK5657" i="1"/>
  <c r="AK5658" i="1"/>
  <c r="AK5659" i="1"/>
  <c r="AK5660" i="1"/>
  <c r="AK5661" i="1"/>
  <c r="AK5662" i="1"/>
  <c r="AK5663" i="1"/>
  <c r="AK5664" i="1"/>
  <c r="AK5665" i="1"/>
  <c r="AK5666" i="1"/>
  <c r="AK5667" i="1"/>
  <c r="AK5668" i="1"/>
  <c r="AK5669" i="1"/>
  <c r="AK5670" i="1"/>
  <c r="AK5671" i="1"/>
  <c r="AK5672" i="1"/>
  <c r="AK5673" i="1"/>
  <c r="AK5674" i="1"/>
  <c r="AK5675" i="1"/>
  <c r="AK5676" i="1"/>
  <c r="AK5677" i="1"/>
  <c r="AK5678" i="1"/>
  <c r="AK5679" i="1"/>
  <c r="AK5680" i="1"/>
  <c r="AK5681" i="1"/>
  <c r="AK5682" i="1"/>
  <c r="AK5683" i="1"/>
  <c r="AK5684" i="1"/>
  <c r="AK5685" i="1"/>
  <c r="AK5686" i="1"/>
  <c r="AK5687" i="1"/>
  <c r="AK5688" i="1"/>
  <c r="AK5689" i="1"/>
  <c r="AK5690" i="1"/>
  <c r="AK5691" i="1"/>
  <c r="AK5692" i="1"/>
  <c r="AK5693" i="1"/>
  <c r="AK5694" i="1"/>
  <c r="AK5695" i="1"/>
  <c r="AK5696" i="1"/>
  <c r="AK5697" i="1"/>
  <c r="AK5698" i="1"/>
  <c r="AK5699" i="1"/>
  <c r="AK5700" i="1"/>
  <c r="AK5701" i="1"/>
  <c r="AK5702" i="1"/>
  <c r="AK5703" i="1"/>
  <c r="AK5704" i="1"/>
  <c r="AK5705" i="1"/>
  <c r="AK5706" i="1"/>
  <c r="AK5707" i="1"/>
  <c r="AK5708" i="1"/>
  <c r="AK5709" i="1"/>
  <c r="AK5710" i="1"/>
  <c r="AK5711" i="1"/>
  <c r="AK5712" i="1"/>
  <c r="AK5713" i="1"/>
  <c r="AK5714" i="1"/>
  <c r="AK5715" i="1"/>
  <c r="AK5716" i="1"/>
  <c r="AK5717" i="1"/>
  <c r="AK5718" i="1"/>
  <c r="AK5719" i="1"/>
  <c r="AK5720" i="1"/>
  <c r="AK5721" i="1"/>
  <c r="AK5722" i="1"/>
  <c r="AK5723" i="1"/>
  <c r="AK5724" i="1"/>
  <c r="AK5725" i="1"/>
  <c r="AK5726" i="1"/>
  <c r="AK5727" i="1"/>
  <c r="AK5728" i="1"/>
  <c r="AK5729" i="1"/>
  <c r="AK5730" i="1"/>
  <c r="AK5731" i="1"/>
  <c r="AK5732" i="1"/>
  <c r="AK5733" i="1"/>
  <c r="AK5734" i="1"/>
  <c r="AK5735" i="1"/>
  <c r="AK5736" i="1"/>
  <c r="AK5737" i="1"/>
  <c r="AK5738" i="1"/>
  <c r="AK5739" i="1"/>
  <c r="AK5740" i="1"/>
  <c r="AK5741" i="1"/>
  <c r="AK5742" i="1"/>
  <c r="AK5743" i="1"/>
  <c r="AK5744" i="1"/>
  <c r="AK5745" i="1"/>
  <c r="AK5746" i="1"/>
  <c r="AK5747" i="1"/>
  <c r="AK5748" i="1"/>
  <c r="AK5749" i="1"/>
  <c r="AK5750" i="1"/>
  <c r="AK5751" i="1"/>
  <c r="AK5752" i="1"/>
  <c r="AK5753" i="1"/>
  <c r="AK5754" i="1"/>
  <c r="AK5755" i="1"/>
  <c r="AK5756" i="1"/>
  <c r="AK5757" i="1"/>
  <c r="AK5758" i="1"/>
  <c r="AK5759" i="1"/>
  <c r="AK5760" i="1"/>
  <c r="AK5761" i="1"/>
  <c r="AK5762" i="1"/>
  <c r="AK5763" i="1"/>
  <c r="AK5764" i="1"/>
  <c r="AK5765" i="1"/>
  <c r="AK5766" i="1"/>
  <c r="AK5767" i="1"/>
  <c r="AK5768" i="1"/>
  <c r="AK5769" i="1"/>
  <c r="AK5770" i="1"/>
  <c r="AK5771" i="1"/>
  <c r="AK5772" i="1"/>
  <c r="AK5773" i="1"/>
  <c r="AK5774" i="1"/>
  <c r="AK5775" i="1"/>
  <c r="AK5776" i="1"/>
  <c r="AK5777" i="1"/>
  <c r="AK5778" i="1"/>
  <c r="AK5779" i="1"/>
  <c r="AK5780" i="1"/>
  <c r="AK5781" i="1"/>
  <c r="AK5782" i="1"/>
  <c r="AK5783" i="1"/>
  <c r="AK5784" i="1"/>
  <c r="AK5785" i="1"/>
  <c r="AK5786" i="1"/>
  <c r="AK5787" i="1"/>
  <c r="AK5788" i="1"/>
  <c r="AK5789" i="1"/>
  <c r="AK5790" i="1"/>
  <c r="AK5791" i="1"/>
  <c r="AK5792" i="1"/>
  <c r="AK5793" i="1"/>
  <c r="AK5794" i="1"/>
  <c r="AK5795" i="1"/>
  <c r="AK5796" i="1"/>
  <c r="AK5797" i="1"/>
  <c r="AK5798" i="1"/>
  <c r="AK5799" i="1"/>
  <c r="AK5800" i="1"/>
  <c r="AK5801" i="1"/>
  <c r="AK5802" i="1"/>
  <c r="AK5803" i="1"/>
  <c r="AK5804" i="1"/>
  <c r="AK5805" i="1"/>
  <c r="AK5806" i="1"/>
  <c r="AK5807" i="1"/>
  <c r="AK5808" i="1"/>
  <c r="AK5809" i="1"/>
  <c r="AK5810" i="1"/>
  <c r="AK5811" i="1"/>
  <c r="AK5812" i="1"/>
  <c r="AK5813" i="1"/>
  <c r="AK5814" i="1"/>
  <c r="AK5815" i="1"/>
  <c r="AK5816" i="1"/>
  <c r="AK5817" i="1"/>
  <c r="AK5818" i="1"/>
  <c r="AK5819" i="1"/>
  <c r="AK5820" i="1"/>
  <c r="AK5821" i="1"/>
  <c r="AK5822" i="1"/>
  <c r="AK5823" i="1"/>
  <c r="AK5824" i="1"/>
  <c r="AK5825" i="1"/>
  <c r="AK5826" i="1"/>
  <c r="AK5827" i="1"/>
  <c r="AK5828" i="1"/>
  <c r="AK5829" i="1"/>
  <c r="AK5830" i="1"/>
  <c r="AK5831" i="1"/>
  <c r="AK5832" i="1"/>
  <c r="AK5833" i="1"/>
  <c r="AK5834" i="1"/>
  <c r="AK5835" i="1"/>
  <c r="AK5836" i="1"/>
  <c r="AK5837" i="1"/>
  <c r="AK5838" i="1"/>
  <c r="AK5839" i="1"/>
  <c r="AK5840" i="1"/>
  <c r="AK5841" i="1"/>
  <c r="AK5842" i="1"/>
  <c r="AK5843" i="1"/>
  <c r="AK5844" i="1"/>
  <c r="AK5845" i="1"/>
  <c r="AK5846" i="1"/>
  <c r="AK5847" i="1"/>
  <c r="AK5848" i="1"/>
  <c r="AK5849" i="1"/>
  <c r="AK5850" i="1"/>
  <c r="AK5851" i="1"/>
  <c r="AK5852" i="1"/>
  <c r="AK5853" i="1"/>
  <c r="AK5854" i="1"/>
  <c r="AK5855" i="1"/>
  <c r="AK5856" i="1"/>
  <c r="AK5857" i="1"/>
  <c r="AK5858" i="1"/>
  <c r="AK5859" i="1"/>
  <c r="AK5860" i="1"/>
  <c r="AK5861" i="1"/>
  <c r="AK5862" i="1"/>
  <c r="AK5863" i="1"/>
  <c r="AK5864" i="1"/>
  <c r="AK5865" i="1"/>
  <c r="AK5866" i="1"/>
  <c r="AK5867" i="1"/>
  <c r="AK5868" i="1"/>
  <c r="AK5869" i="1"/>
  <c r="AK5870" i="1"/>
  <c r="AK5871" i="1"/>
  <c r="AK5872" i="1"/>
  <c r="AK5873" i="1"/>
  <c r="AK5874" i="1"/>
  <c r="AK5875" i="1"/>
  <c r="AK5876" i="1"/>
  <c r="AK5877" i="1"/>
  <c r="AK5878" i="1"/>
  <c r="AK5879" i="1"/>
  <c r="AK5880" i="1"/>
  <c r="AK5881" i="1"/>
  <c r="AK5882" i="1"/>
  <c r="AK5883" i="1"/>
  <c r="AK5884" i="1"/>
  <c r="AK5885" i="1"/>
  <c r="AK5886" i="1"/>
  <c r="AK5887" i="1"/>
  <c r="AK5888" i="1"/>
  <c r="AK5889" i="1"/>
  <c r="AK5890" i="1"/>
  <c r="AK5891" i="1"/>
  <c r="AK5892" i="1"/>
  <c r="AK5893" i="1"/>
  <c r="AK5894" i="1"/>
  <c r="AK5895" i="1"/>
  <c r="AK5896" i="1"/>
  <c r="AK5897" i="1"/>
  <c r="AK5898" i="1"/>
  <c r="AK5899" i="1"/>
  <c r="AK5900" i="1"/>
  <c r="AK5901" i="1"/>
  <c r="AK5902" i="1"/>
  <c r="AK5903" i="1"/>
  <c r="AK5904" i="1"/>
  <c r="AK5905" i="1"/>
  <c r="AK5906" i="1"/>
  <c r="AK5907" i="1"/>
  <c r="AK5908" i="1"/>
  <c r="AK5909" i="1"/>
  <c r="AK5910" i="1"/>
  <c r="AK5911" i="1"/>
  <c r="AK5912" i="1"/>
  <c r="AK5913" i="1"/>
  <c r="AK5914" i="1"/>
  <c r="AK5915" i="1"/>
  <c r="AK5916" i="1"/>
  <c r="AK5917" i="1"/>
  <c r="AK5918" i="1"/>
  <c r="AK5919" i="1"/>
  <c r="AK5920" i="1"/>
  <c r="AK5921" i="1"/>
  <c r="AK5922" i="1"/>
  <c r="AK5923" i="1"/>
  <c r="AK5924" i="1"/>
  <c r="AK5925" i="1"/>
  <c r="AK5926" i="1"/>
  <c r="AK5927" i="1"/>
  <c r="AK5928" i="1"/>
  <c r="AK5929" i="1"/>
  <c r="AK5930" i="1"/>
  <c r="AK5931" i="1"/>
  <c r="AK5932" i="1"/>
  <c r="AK5933" i="1"/>
  <c r="AK5934" i="1"/>
  <c r="AK5935" i="1"/>
  <c r="AK5936" i="1"/>
  <c r="AK5937" i="1"/>
  <c r="AK5938" i="1"/>
  <c r="AK5939" i="1"/>
  <c r="AK5940" i="1"/>
  <c r="AK5941" i="1"/>
  <c r="AK5942" i="1"/>
  <c r="AK5943" i="1"/>
  <c r="AK5944" i="1"/>
  <c r="AK5945" i="1"/>
  <c r="AK5946" i="1"/>
  <c r="AK5947" i="1"/>
  <c r="AK5948" i="1"/>
  <c r="AK5949" i="1"/>
  <c r="AK5950" i="1"/>
  <c r="AK5951" i="1"/>
  <c r="AK5952" i="1"/>
  <c r="AK5953" i="1"/>
  <c r="AK5954" i="1"/>
  <c r="AK5955" i="1"/>
  <c r="AK5956" i="1"/>
  <c r="AK5957" i="1"/>
  <c r="AK5958" i="1"/>
  <c r="AK5959" i="1"/>
  <c r="AK5960" i="1"/>
  <c r="AK5961" i="1"/>
  <c r="AK5962" i="1"/>
  <c r="AK5963" i="1"/>
  <c r="AK5964" i="1"/>
  <c r="AK5965" i="1"/>
  <c r="AK5966" i="1"/>
  <c r="AK5967" i="1"/>
  <c r="AK5968" i="1"/>
  <c r="AK5969" i="1"/>
  <c r="AK5970" i="1"/>
  <c r="AK5971" i="1"/>
  <c r="AK5972" i="1"/>
  <c r="AK5973" i="1"/>
  <c r="AK5974" i="1"/>
  <c r="AK5975" i="1"/>
  <c r="AK5976" i="1"/>
  <c r="AK5977" i="1"/>
  <c r="AK5978" i="1"/>
  <c r="AK5979" i="1"/>
  <c r="AK5980" i="1"/>
  <c r="AK5981" i="1"/>
  <c r="AK5982" i="1"/>
  <c r="AK5983" i="1"/>
  <c r="AK5984" i="1"/>
  <c r="AK5985" i="1"/>
  <c r="AK5986" i="1"/>
  <c r="AK5987" i="1"/>
  <c r="AK5988" i="1"/>
  <c r="AK5989" i="1"/>
  <c r="AK5990" i="1"/>
  <c r="AK5991" i="1"/>
  <c r="AK5992" i="1"/>
  <c r="AK5993" i="1"/>
  <c r="AK5994" i="1"/>
  <c r="AK5995" i="1"/>
  <c r="AK5996" i="1"/>
  <c r="AK5997" i="1"/>
  <c r="AK5998" i="1"/>
  <c r="AK5999" i="1"/>
  <c r="AK6000" i="1"/>
  <c r="AK6001" i="1"/>
  <c r="AK6002" i="1"/>
  <c r="AK6003" i="1"/>
  <c r="AK6004" i="1"/>
  <c r="AK6005" i="1"/>
  <c r="AK6006" i="1"/>
  <c r="AK6007" i="1"/>
  <c r="AK6008" i="1"/>
  <c r="AK6009" i="1"/>
  <c r="AK6010" i="1"/>
  <c r="AK6011" i="1"/>
  <c r="AK6012" i="1"/>
  <c r="AK6013" i="1"/>
  <c r="AK6014" i="1"/>
  <c r="AK6015" i="1"/>
  <c r="AK6016" i="1"/>
  <c r="AK6017" i="1"/>
  <c r="AK6018" i="1"/>
  <c r="AK6019" i="1"/>
  <c r="AK6020" i="1"/>
  <c r="AK6021" i="1"/>
  <c r="AK6022" i="1"/>
  <c r="AK6023" i="1"/>
  <c r="AK6024" i="1"/>
  <c r="AK6025" i="1"/>
  <c r="AK6026" i="1"/>
  <c r="AK6027" i="1"/>
  <c r="AK6028" i="1"/>
  <c r="AK6029" i="1"/>
  <c r="AK6030" i="1"/>
  <c r="AK6031" i="1"/>
  <c r="AK6032" i="1"/>
  <c r="AK6033" i="1"/>
  <c r="AK6034" i="1"/>
  <c r="AK6035" i="1"/>
  <c r="AK6036" i="1"/>
  <c r="AK6037" i="1"/>
  <c r="AK6038" i="1"/>
  <c r="AK6039" i="1"/>
  <c r="AK6040" i="1"/>
  <c r="AK6041" i="1"/>
  <c r="AK6042" i="1"/>
  <c r="AK6043" i="1"/>
  <c r="AK6044" i="1"/>
  <c r="AK6045" i="1"/>
  <c r="AK6046" i="1"/>
  <c r="AK6047" i="1"/>
  <c r="AK6048" i="1"/>
  <c r="AK6049" i="1"/>
  <c r="AK6050" i="1"/>
  <c r="AK6051" i="1"/>
  <c r="AK6052" i="1"/>
  <c r="AK6053" i="1"/>
  <c r="AK6054" i="1"/>
  <c r="AK6055" i="1"/>
  <c r="AK6056" i="1"/>
  <c r="AK6057" i="1"/>
  <c r="AK6058" i="1"/>
  <c r="AK6059" i="1"/>
  <c r="AK6060" i="1"/>
  <c r="AK6061" i="1"/>
  <c r="AK6062" i="1"/>
  <c r="AK6063" i="1"/>
  <c r="AK6064" i="1"/>
  <c r="AK6065" i="1"/>
  <c r="AK6066" i="1"/>
  <c r="AK6067" i="1"/>
  <c r="AK6068" i="1"/>
  <c r="AK6069" i="1"/>
  <c r="AK6070" i="1"/>
  <c r="AK6071" i="1"/>
  <c r="AK6072" i="1"/>
  <c r="AK6073" i="1"/>
  <c r="AK6074" i="1"/>
  <c r="AK6075" i="1"/>
  <c r="AK6076" i="1"/>
  <c r="AK6077" i="1"/>
  <c r="AK6078" i="1"/>
  <c r="AK6079" i="1"/>
  <c r="AK6080" i="1"/>
  <c r="AK6081" i="1"/>
  <c r="AK6082" i="1"/>
  <c r="AK6083" i="1"/>
  <c r="AK6084" i="1"/>
  <c r="AK6085" i="1"/>
  <c r="AK6086" i="1"/>
  <c r="AK6087" i="1"/>
  <c r="AK6088" i="1"/>
  <c r="AK6089" i="1"/>
  <c r="AK6090" i="1"/>
  <c r="AK6091" i="1"/>
  <c r="AK6092" i="1"/>
  <c r="AK6093" i="1"/>
  <c r="AK6094" i="1"/>
  <c r="AK6095" i="1"/>
  <c r="AK6096" i="1"/>
  <c r="AK6097" i="1"/>
  <c r="AK6098" i="1"/>
  <c r="AK6099" i="1"/>
  <c r="AK6100" i="1"/>
  <c r="AK6101" i="1"/>
  <c r="AK6102" i="1"/>
  <c r="AK6103" i="1"/>
  <c r="AK6104" i="1"/>
  <c r="AK6105" i="1"/>
  <c r="AK6106" i="1"/>
  <c r="AK6107" i="1"/>
  <c r="AK6108" i="1"/>
  <c r="AK6109" i="1"/>
  <c r="AK6110" i="1"/>
  <c r="AK6111" i="1"/>
  <c r="AK6112" i="1"/>
  <c r="AK6113" i="1"/>
  <c r="AK6114" i="1"/>
  <c r="AK6115" i="1"/>
  <c r="AK6116" i="1"/>
  <c r="AK6117" i="1"/>
  <c r="AK6118" i="1"/>
  <c r="AK6119" i="1"/>
  <c r="AK6120" i="1"/>
  <c r="AK6121" i="1"/>
  <c r="AK6122" i="1"/>
  <c r="AK6123" i="1"/>
  <c r="AK6124" i="1"/>
  <c r="AK6125" i="1"/>
  <c r="AK6126" i="1"/>
  <c r="AK6127" i="1"/>
  <c r="AK6128" i="1"/>
  <c r="AK6129" i="1"/>
  <c r="AK6130" i="1"/>
  <c r="AK6131" i="1"/>
  <c r="AK6132" i="1"/>
  <c r="AK6133" i="1"/>
  <c r="AK6134" i="1"/>
  <c r="AK6135" i="1"/>
  <c r="AK6136" i="1"/>
  <c r="AK6137" i="1"/>
  <c r="AK6138" i="1"/>
  <c r="AK6139" i="1"/>
  <c r="AK6140" i="1"/>
  <c r="AK6141" i="1"/>
  <c r="AK6142" i="1"/>
  <c r="AK6143" i="1"/>
  <c r="AK6144" i="1"/>
  <c r="AK6145" i="1"/>
  <c r="AK6146" i="1"/>
  <c r="AK6147" i="1"/>
  <c r="AK6148" i="1"/>
  <c r="AK6149" i="1"/>
  <c r="AK6150" i="1"/>
  <c r="AK6151" i="1"/>
  <c r="AK6152" i="1"/>
  <c r="AK6153" i="1"/>
  <c r="AK6154" i="1"/>
  <c r="AK6155" i="1"/>
  <c r="AK6156" i="1"/>
  <c r="AK6157" i="1"/>
  <c r="AK6158" i="1"/>
  <c r="AK6159" i="1"/>
  <c r="AK6160" i="1"/>
  <c r="AK6161" i="1"/>
  <c r="AK6162" i="1"/>
  <c r="AK6163" i="1"/>
  <c r="AK6164" i="1"/>
  <c r="AK6165" i="1"/>
  <c r="AK6166" i="1"/>
  <c r="AK6167" i="1"/>
  <c r="AK6168" i="1"/>
  <c r="AK6169" i="1"/>
  <c r="AK6170" i="1"/>
  <c r="AK6171" i="1"/>
  <c r="AK6172" i="1"/>
  <c r="AK6173" i="1"/>
  <c r="AK6174" i="1"/>
  <c r="AK6175" i="1"/>
  <c r="AK6176" i="1"/>
  <c r="AK6177" i="1"/>
  <c r="AK6178" i="1"/>
  <c r="AK6179" i="1"/>
  <c r="AK6180" i="1"/>
  <c r="AK6181" i="1"/>
  <c r="AK6182" i="1"/>
  <c r="AK6183" i="1"/>
  <c r="AK6184" i="1"/>
  <c r="AK6185" i="1"/>
  <c r="AK6186" i="1"/>
  <c r="AK6187" i="1"/>
  <c r="AK6188" i="1"/>
  <c r="AK6189" i="1"/>
  <c r="AK6190" i="1"/>
  <c r="AK6191" i="1"/>
  <c r="AK6192" i="1"/>
  <c r="AK6193" i="1"/>
  <c r="AK6194" i="1"/>
  <c r="AK6195" i="1"/>
  <c r="AK6196" i="1"/>
  <c r="AK6197" i="1"/>
  <c r="AK6198" i="1"/>
  <c r="AK6199" i="1"/>
  <c r="AK6200" i="1"/>
  <c r="AK6201" i="1"/>
  <c r="AK6202" i="1"/>
  <c r="AK6203" i="1"/>
  <c r="AK6204"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3213" i="1"/>
  <c r="Z3214" i="1"/>
  <c r="Z3215" i="1"/>
  <c r="Z3216" i="1"/>
  <c r="Z3217" i="1"/>
  <c r="Z3218" i="1"/>
  <c r="Z3219" i="1"/>
  <c r="Z3220" i="1"/>
  <c r="Z3221" i="1"/>
  <c r="Z3222" i="1"/>
  <c r="Z3223" i="1"/>
  <c r="Z3224" i="1"/>
  <c r="Z3225" i="1"/>
  <c r="Z3226" i="1"/>
  <c r="Z3227" i="1"/>
  <c r="Z3228" i="1"/>
  <c r="Z3229" i="1"/>
  <c r="Z3230" i="1"/>
  <c r="Z3231" i="1"/>
  <c r="Z3232" i="1"/>
  <c r="Z3233" i="1"/>
  <c r="Z3234" i="1"/>
  <c r="Z3235" i="1"/>
  <c r="Z3236" i="1"/>
  <c r="Z3237" i="1"/>
  <c r="Z3238" i="1"/>
  <c r="Z3239" i="1"/>
  <c r="Z3240" i="1"/>
  <c r="Z3241" i="1"/>
  <c r="Z3242" i="1"/>
  <c r="Z3243" i="1"/>
  <c r="Z3244" i="1"/>
  <c r="Z3245" i="1"/>
  <c r="Z3246" i="1"/>
  <c r="Z3247" i="1"/>
  <c r="Z3248" i="1"/>
  <c r="Z3249" i="1"/>
  <c r="Z3250" i="1"/>
  <c r="Z3251" i="1"/>
  <c r="Z3252" i="1"/>
  <c r="Z3253" i="1"/>
  <c r="Z3254" i="1"/>
  <c r="Z3255" i="1"/>
  <c r="Z3256" i="1"/>
  <c r="Z3257" i="1"/>
  <c r="Z3258" i="1"/>
  <c r="Z3259" i="1"/>
  <c r="Z3260" i="1"/>
  <c r="Z3261" i="1"/>
  <c r="Z3262" i="1"/>
  <c r="Z3263" i="1"/>
  <c r="Z3264" i="1"/>
  <c r="Z3265" i="1"/>
  <c r="Z3266" i="1"/>
  <c r="Z3267" i="1"/>
  <c r="Z3268" i="1"/>
  <c r="Z3269" i="1"/>
  <c r="Z3270" i="1"/>
  <c r="Z3271" i="1"/>
  <c r="Z3272" i="1"/>
  <c r="Z3273" i="1"/>
  <c r="Z3274" i="1"/>
  <c r="Z3275" i="1"/>
  <c r="Z3276" i="1"/>
  <c r="Z3277" i="1"/>
  <c r="Z3278" i="1"/>
  <c r="Z3279" i="1"/>
  <c r="Z3280" i="1"/>
  <c r="Z3281" i="1"/>
  <c r="Z3282" i="1"/>
  <c r="Z3283" i="1"/>
  <c r="Z3284" i="1"/>
  <c r="Z3285" i="1"/>
  <c r="Z3286" i="1"/>
  <c r="Z3287" i="1"/>
  <c r="Z3288" i="1"/>
  <c r="Z3289" i="1"/>
  <c r="Z3290" i="1"/>
  <c r="Z3291" i="1"/>
  <c r="Z3292" i="1"/>
  <c r="Z3293" i="1"/>
  <c r="Z3294" i="1"/>
  <c r="Z3295" i="1"/>
  <c r="Z3296" i="1"/>
  <c r="Z3297" i="1"/>
  <c r="Z3298" i="1"/>
  <c r="Z3299" i="1"/>
  <c r="Z3300" i="1"/>
  <c r="Z3301" i="1"/>
  <c r="Z3302" i="1"/>
  <c r="Z3303" i="1"/>
  <c r="Z3304" i="1"/>
  <c r="Z3305" i="1"/>
  <c r="Z3306" i="1"/>
  <c r="Z3307" i="1"/>
  <c r="Z3308" i="1"/>
  <c r="Z3309" i="1"/>
  <c r="Z3310" i="1"/>
  <c r="Z3311" i="1"/>
  <c r="Z3312" i="1"/>
  <c r="Z3313" i="1"/>
  <c r="Z3314" i="1"/>
  <c r="Z3315" i="1"/>
  <c r="Z3316" i="1"/>
  <c r="Z3317" i="1"/>
  <c r="Z3318" i="1"/>
  <c r="Z3319" i="1"/>
  <c r="Z3320" i="1"/>
  <c r="Z3321" i="1"/>
  <c r="Z3322" i="1"/>
  <c r="Z3323" i="1"/>
  <c r="Z3324" i="1"/>
  <c r="Z3325" i="1"/>
  <c r="Z3326" i="1"/>
  <c r="Z3327" i="1"/>
  <c r="Z3328" i="1"/>
  <c r="Z3329" i="1"/>
  <c r="Z3330" i="1"/>
  <c r="Z3331" i="1"/>
  <c r="Z3332" i="1"/>
  <c r="Z3333" i="1"/>
  <c r="Z3334" i="1"/>
  <c r="Z3335" i="1"/>
  <c r="Z3336" i="1"/>
  <c r="Z3337" i="1"/>
  <c r="Z3338" i="1"/>
  <c r="Z3339" i="1"/>
  <c r="Z3340" i="1"/>
  <c r="Z3341" i="1"/>
  <c r="Z3342" i="1"/>
  <c r="Z3343" i="1"/>
  <c r="Z3344" i="1"/>
  <c r="Z3345" i="1"/>
  <c r="Z3346" i="1"/>
  <c r="Z3347" i="1"/>
  <c r="Z3348" i="1"/>
  <c r="Z3349" i="1"/>
  <c r="Z3350" i="1"/>
  <c r="Z3351" i="1"/>
  <c r="Z3352" i="1"/>
  <c r="Z3353" i="1"/>
  <c r="Z3354" i="1"/>
  <c r="Z3355" i="1"/>
  <c r="Z3356" i="1"/>
  <c r="Z3357" i="1"/>
  <c r="Z3358" i="1"/>
  <c r="Z3359" i="1"/>
  <c r="Z3360" i="1"/>
  <c r="Z3361" i="1"/>
  <c r="Z3362" i="1"/>
  <c r="Z3363" i="1"/>
  <c r="Z3364" i="1"/>
  <c r="Z3365" i="1"/>
  <c r="Z3366" i="1"/>
  <c r="Z3367" i="1"/>
  <c r="Z3368" i="1"/>
  <c r="Z3369" i="1"/>
  <c r="Z3370" i="1"/>
  <c r="Z3371" i="1"/>
  <c r="Z3372" i="1"/>
  <c r="Z3373" i="1"/>
  <c r="Z3374" i="1"/>
  <c r="Z3375" i="1"/>
  <c r="Z3376" i="1"/>
  <c r="Z3377" i="1"/>
  <c r="Z3378" i="1"/>
  <c r="Z3379" i="1"/>
  <c r="Z3380" i="1"/>
  <c r="Z3381" i="1"/>
  <c r="Z3382" i="1"/>
  <c r="Z3383" i="1"/>
  <c r="Z3384" i="1"/>
  <c r="Z3385" i="1"/>
  <c r="Z3386" i="1"/>
  <c r="Z3387" i="1"/>
  <c r="Z3388" i="1"/>
  <c r="Z3389" i="1"/>
  <c r="Z3390" i="1"/>
  <c r="Z3391" i="1"/>
  <c r="Z3392" i="1"/>
  <c r="Z3393" i="1"/>
  <c r="Z3394" i="1"/>
  <c r="Z3395" i="1"/>
  <c r="Z3396" i="1"/>
  <c r="Z3397" i="1"/>
  <c r="Z3398" i="1"/>
  <c r="Z3399" i="1"/>
  <c r="Z3400" i="1"/>
  <c r="Z3401" i="1"/>
  <c r="Z3402" i="1"/>
  <c r="Z3403" i="1"/>
  <c r="Z3404" i="1"/>
  <c r="Z3405" i="1"/>
  <c r="Z3406" i="1"/>
  <c r="Z3407" i="1"/>
  <c r="Z3408" i="1"/>
  <c r="Z3409" i="1"/>
  <c r="Z3410" i="1"/>
  <c r="Z3411" i="1"/>
  <c r="Z3412" i="1"/>
  <c r="Z3413" i="1"/>
  <c r="Z3414" i="1"/>
  <c r="Z3415" i="1"/>
  <c r="Z3416" i="1"/>
  <c r="Z3417" i="1"/>
  <c r="Z3418" i="1"/>
  <c r="Z3419" i="1"/>
  <c r="Z3420" i="1"/>
  <c r="Z3421" i="1"/>
  <c r="Z3422" i="1"/>
  <c r="Z3423" i="1"/>
  <c r="Z3424" i="1"/>
  <c r="Z3425" i="1"/>
  <c r="Z3426" i="1"/>
  <c r="Z3427" i="1"/>
  <c r="Z3428" i="1"/>
  <c r="Z3429" i="1"/>
  <c r="Z3430" i="1"/>
  <c r="Z3431" i="1"/>
  <c r="Z3432" i="1"/>
  <c r="Z3433" i="1"/>
  <c r="Z3434" i="1"/>
  <c r="Z3435" i="1"/>
  <c r="Z3436" i="1"/>
  <c r="Z3437" i="1"/>
  <c r="Z3438" i="1"/>
  <c r="Z3439" i="1"/>
  <c r="Z3440" i="1"/>
  <c r="Z3441" i="1"/>
  <c r="Z3442" i="1"/>
  <c r="Z3443" i="1"/>
  <c r="Z3444" i="1"/>
  <c r="Z3445" i="1"/>
  <c r="Z3446" i="1"/>
  <c r="Z3447" i="1"/>
  <c r="Z3448" i="1"/>
  <c r="Z3449" i="1"/>
  <c r="Z3450" i="1"/>
  <c r="Z3451" i="1"/>
  <c r="Z3452" i="1"/>
  <c r="Z3453" i="1"/>
  <c r="Z3454" i="1"/>
  <c r="Z3455" i="1"/>
  <c r="Z3456" i="1"/>
  <c r="Z3457" i="1"/>
  <c r="Z3458" i="1"/>
  <c r="Z3459" i="1"/>
  <c r="Z3460" i="1"/>
  <c r="Z3461" i="1"/>
  <c r="Z3462" i="1"/>
  <c r="Z3463" i="1"/>
  <c r="Z3464" i="1"/>
  <c r="Z3465" i="1"/>
  <c r="Z3466" i="1"/>
  <c r="Z3467" i="1"/>
  <c r="Z3468" i="1"/>
  <c r="Z3469" i="1"/>
  <c r="Z3470" i="1"/>
  <c r="Z3471" i="1"/>
  <c r="Z3472" i="1"/>
  <c r="Z3473" i="1"/>
  <c r="Z3474" i="1"/>
  <c r="Z3475" i="1"/>
  <c r="Z3476" i="1"/>
  <c r="Z3477" i="1"/>
  <c r="Z3478" i="1"/>
  <c r="Z3479" i="1"/>
  <c r="Z3480" i="1"/>
  <c r="Z3481" i="1"/>
  <c r="Z3482" i="1"/>
  <c r="Z3483" i="1"/>
  <c r="Z3484" i="1"/>
  <c r="Z3485" i="1"/>
  <c r="Z3486" i="1"/>
  <c r="Z3487" i="1"/>
  <c r="Z3488" i="1"/>
  <c r="Z3489" i="1"/>
  <c r="Z3490" i="1"/>
  <c r="Z3491" i="1"/>
  <c r="Z3492" i="1"/>
  <c r="Z3493" i="1"/>
  <c r="Z3494" i="1"/>
  <c r="Z3495" i="1"/>
  <c r="Z3496" i="1"/>
  <c r="Z3497" i="1"/>
  <c r="Z3498" i="1"/>
  <c r="Z3499" i="1"/>
  <c r="Z3500" i="1"/>
  <c r="Z3501" i="1"/>
  <c r="Z3502" i="1"/>
  <c r="Z3503" i="1"/>
  <c r="Z3504" i="1"/>
  <c r="Z3505" i="1"/>
  <c r="Z3506" i="1"/>
  <c r="Z3507" i="1"/>
  <c r="Z3508" i="1"/>
  <c r="Z3509" i="1"/>
  <c r="Z3510" i="1"/>
  <c r="Z3511" i="1"/>
  <c r="Z3512" i="1"/>
  <c r="Z3513" i="1"/>
  <c r="Z3514" i="1"/>
  <c r="Z3515" i="1"/>
  <c r="Z3516" i="1"/>
  <c r="Z3517" i="1"/>
  <c r="Z3518" i="1"/>
  <c r="Z3519" i="1"/>
  <c r="Z3520" i="1"/>
  <c r="Z3521" i="1"/>
  <c r="Z3522" i="1"/>
  <c r="Z3523" i="1"/>
  <c r="Z3524" i="1"/>
  <c r="Z3525" i="1"/>
  <c r="Z3526" i="1"/>
  <c r="Z3527" i="1"/>
  <c r="Z3528" i="1"/>
  <c r="Z3529" i="1"/>
  <c r="Z3530" i="1"/>
  <c r="Z3531" i="1"/>
  <c r="Z3532" i="1"/>
  <c r="Z3533" i="1"/>
  <c r="Z3534" i="1"/>
  <c r="Z3535" i="1"/>
  <c r="Z3536" i="1"/>
  <c r="Z3537" i="1"/>
  <c r="Z3538" i="1"/>
  <c r="Z3539" i="1"/>
  <c r="Z3540" i="1"/>
  <c r="Z3541" i="1"/>
  <c r="Z3542" i="1"/>
  <c r="Z3543" i="1"/>
  <c r="Z3544" i="1"/>
  <c r="Z3545" i="1"/>
  <c r="Z3546" i="1"/>
  <c r="Z3547" i="1"/>
  <c r="Z3548" i="1"/>
  <c r="Z3549" i="1"/>
  <c r="Z3550" i="1"/>
  <c r="Z3551" i="1"/>
  <c r="Z3552" i="1"/>
  <c r="Z3553" i="1"/>
  <c r="Z3554" i="1"/>
  <c r="Z3555" i="1"/>
  <c r="Z3556" i="1"/>
  <c r="Z3557" i="1"/>
  <c r="Z3558" i="1"/>
  <c r="Z3559" i="1"/>
  <c r="Z3560" i="1"/>
  <c r="Z3561" i="1"/>
  <c r="Z3562" i="1"/>
  <c r="Z3563" i="1"/>
  <c r="Z3564" i="1"/>
  <c r="Z3565" i="1"/>
  <c r="Z3566" i="1"/>
  <c r="Z3567" i="1"/>
  <c r="Z3568" i="1"/>
  <c r="Z3569" i="1"/>
  <c r="Z3570" i="1"/>
  <c r="Z3571" i="1"/>
  <c r="Z3572" i="1"/>
  <c r="Z3573" i="1"/>
  <c r="Z3574" i="1"/>
  <c r="Z3575" i="1"/>
  <c r="Z3576" i="1"/>
  <c r="Z3577" i="1"/>
  <c r="Z3578" i="1"/>
  <c r="Z3579" i="1"/>
  <c r="Z3580" i="1"/>
  <c r="Z3581" i="1"/>
  <c r="Z3582" i="1"/>
  <c r="Z3583" i="1"/>
  <c r="Z3584" i="1"/>
  <c r="Z3585" i="1"/>
  <c r="Z3586" i="1"/>
  <c r="Z3587" i="1"/>
  <c r="Z3588" i="1"/>
  <c r="Z3589" i="1"/>
  <c r="Z3590" i="1"/>
  <c r="Z3591" i="1"/>
  <c r="Z3592" i="1"/>
  <c r="Z3593" i="1"/>
  <c r="Z3594" i="1"/>
  <c r="Z3595" i="1"/>
  <c r="Z3596" i="1"/>
  <c r="Z3597" i="1"/>
  <c r="Z3598" i="1"/>
  <c r="Z3599" i="1"/>
  <c r="Z3600" i="1"/>
  <c r="Z3601" i="1"/>
  <c r="Z3602" i="1"/>
  <c r="Z3603" i="1"/>
  <c r="Z3604" i="1"/>
  <c r="Z3605" i="1"/>
  <c r="Z3606" i="1"/>
  <c r="Z3607" i="1"/>
  <c r="Z3608" i="1"/>
  <c r="Z3609" i="1"/>
  <c r="Z3610" i="1"/>
  <c r="Z3611" i="1"/>
  <c r="Z3612" i="1"/>
  <c r="Z3613" i="1"/>
  <c r="Z3614" i="1"/>
  <c r="Z3615" i="1"/>
  <c r="Z3616" i="1"/>
  <c r="Z3617" i="1"/>
  <c r="Z3618" i="1"/>
  <c r="Z3619" i="1"/>
  <c r="Z3620" i="1"/>
  <c r="Z3621" i="1"/>
  <c r="Z3622" i="1"/>
  <c r="Z3623" i="1"/>
  <c r="Z3624" i="1"/>
  <c r="Z3625" i="1"/>
  <c r="Z3626" i="1"/>
  <c r="Z3627" i="1"/>
  <c r="Z3628" i="1"/>
  <c r="Z3629" i="1"/>
  <c r="Z3630" i="1"/>
  <c r="Z3631" i="1"/>
  <c r="Z3632" i="1"/>
  <c r="Z3633" i="1"/>
  <c r="Z3634" i="1"/>
  <c r="Z3635" i="1"/>
  <c r="Z3636" i="1"/>
  <c r="Z3637" i="1"/>
  <c r="Z3638" i="1"/>
  <c r="Z3639" i="1"/>
  <c r="Z3640" i="1"/>
  <c r="Z3641" i="1"/>
  <c r="Z3642" i="1"/>
  <c r="Z3643" i="1"/>
  <c r="Z3644" i="1"/>
  <c r="Z3645" i="1"/>
  <c r="Z3646" i="1"/>
  <c r="Z3647" i="1"/>
  <c r="Z3648" i="1"/>
  <c r="Z3649" i="1"/>
  <c r="Z3650" i="1"/>
  <c r="Z3651" i="1"/>
  <c r="Z3652" i="1"/>
  <c r="Z3653" i="1"/>
  <c r="Z3654" i="1"/>
  <c r="Z3655" i="1"/>
  <c r="Z3656" i="1"/>
  <c r="Z3657" i="1"/>
  <c r="Z3658" i="1"/>
  <c r="Z3659" i="1"/>
  <c r="Z3660" i="1"/>
  <c r="Z3661" i="1"/>
  <c r="Z3662" i="1"/>
  <c r="Z3663" i="1"/>
  <c r="Z3664" i="1"/>
  <c r="Z3665" i="1"/>
  <c r="Z3666" i="1"/>
  <c r="Z3667" i="1"/>
  <c r="Z3668" i="1"/>
  <c r="Z3669" i="1"/>
  <c r="Z3670" i="1"/>
  <c r="Z3671" i="1"/>
  <c r="Z3672" i="1"/>
  <c r="Z3673" i="1"/>
  <c r="Z3674" i="1"/>
  <c r="Z3675" i="1"/>
  <c r="Z3676" i="1"/>
  <c r="Z3677" i="1"/>
  <c r="Z3678" i="1"/>
  <c r="Z3679" i="1"/>
  <c r="Z3680" i="1"/>
  <c r="Z3681" i="1"/>
  <c r="Z3682" i="1"/>
  <c r="Z3683" i="1"/>
  <c r="Z3684" i="1"/>
  <c r="Z3685" i="1"/>
  <c r="Z3686" i="1"/>
  <c r="Z3687" i="1"/>
  <c r="Z3688" i="1"/>
  <c r="Z3689" i="1"/>
  <c r="Z3690" i="1"/>
  <c r="Z3691" i="1"/>
  <c r="Z3692" i="1"/>
  <c r="Z3693" i="1"/>
  <c r="Z3694" i="1"/>
  <c r="Z3695" i="1"/>
  <c r="Z3696" i="1"/>
  <c r="Z3697" i="1"/>
  <c r="Z3698" i="1"/>
  <c r="Z3699" i="1"/>
  <c r="Z3700" i="1"/>
  <c r="Z3701" i="1"/>
  <c r="Z3702" i="1"/>
  <c r="Z3703" i="1"/>
  <c r="Z3704" i="1"/>
  <c r="Z3705" i="1"/>
  <c r="Z3706" i="1"/>
  <c r="Z3707" i="1"/>
  <c r="Z3708" i="1"/>
  <c r="Z3709" i="1"/>
  <c r="Z3710" i="1"/>
  <c r="Z3711" i="1"/>
  <c r="Z3712" i="1"/>
  <c r="Z3713" i="1"/>
  <c r="Z3714" i="1"/>
  <c r="Z3715" i="1"/>
  <c r="Z3716" i="1"/>
  <c r="Z3717" i="1"/>
  <c r="Z3718" i="1"/>
  <c r="Z3719" i="1"/>
  <c r="Z3720" i="1"/>
  <c r="Z3721" i="1"/>
  <c r="Z3722" i="1"/>
  <c r="Z3723" i="1"/>
  <c r="Z3724" i="1"/>
  <c r="Z3725" i="1"/>
  <c r="Z3726" i="1"/>
  <c r="Z3727" i="1"/>
  <c r="Z3728" i="1"/>
  <c r="Z3729" i="1"/>
  <c r="Z3730" i="1"/>
  <c r="Z3731" i="1"/>
  <c r="Z3732" i="1"/>
  <c r="Z3733" i="1"/>
  <c r="Z3734" i="1"/>
  <c r="Z3735" i="1"/>
  <c r="Z3736" i="1"/>
  <c r="Z3737" i="1"/>
  <c r="Z3738" i="1"/>
  <c r="Z3739" i="1"/>
  <c r="Z3740" i="1"/>
  <c r="Z3741" i="1"/>
  <c r="Z3742" i="1"/>
  <c r="Z3743" i="1"/>
  <c r="Z3744" i="1"/>
  <c r="Z3745" i="1"/>
  <c r="Z3746" i="1"/>
  <c r="Z3747" i="1"/>
  <c r="Z3748" i="1"/>
  <c r="Z3749" i="1"/>
  <c r="Z3750" i="1"/>
  <c r="Z3751" i="1"/>
  <c r="Z3752" i="1"/>
  <c r="Z3753" i="1"/>
  <c r="Z3754" i="1"/>
  <c r="Z3755" i="1"/>
  <c r="Z3756" i="1"/>
  <c r="Z3757" i="1"/>
  <c r="Z3758" i="1"/>
  <c r="Z3759" i="1"/>
  <c r="Z3760" i="1"/>
  <c r="Z3761" i="1"/>
  <c r="Z3762" i="1"/>
  <c r="Z3763" i="1"/>
  <c r="Z3764" i="1"/>
  <c r="Z3765" i="1"/>
  <c r="Z3766" i="1"/>
  <c r="Z3767" i="1"/>
  <c r="Z3768" i="1"/>
  <c r="Z3769" i="1"/>
  <c r="Z3770" i="1"/>
  <c r="Z3771" i="1"/>
  <c r="Z3772" i="1"/>
  <c r="Z3773" i="1"/>
  <c r="Z3774" i="1"/>
  <c r="Z3775" i="1"/>
  <c r="Z3776" i="1"/>
  <c r="Z3777" i="1"/>
  <c r="Z3778" i="1"/>
  <c r="Z3779" i="1"/>
  <c r="Z3780" i="1"/>
  <c r="Z3781" i="1"/>
  <c r="Z3782" i="1"/>
  <c r="Z3783" i="1"/>
  <c r="Z3784" i="1"/>
  <c r="Z3785" i="1"/>
  <c r="Z3786" i="1"/>
  <c r="Z3787" i="1"/>
  <c r="Z3788" i="1"/>
  <c r="Z3789" i="1"/>
  <c r="Z3790" i="1"/>
  <c r="Z3791" i="1"/>
  <c r="Z3792" i="1"/>
  <c r="Z3793" i="1"/>
  <c r="Z3794" i="1"/>
  <c r="Z3795" i="1"/>
  <c r="Z3796" i="1"/>
  <c r="Z3797" i="1"/>
  <c r="Z3798" i="1"/>
  <c r="Z3799" i="1"/>
  <c r="Z3800" i="1"/>
  <c r="Z3801" i="1"/>
  <c r="Z3802" i="1"/>
  <c r="Z3803" i="1"/>
  <c r="Z3804" i="1"/>
  <c r="Z3805" i="1"/>
  <c r="Z3806" i="1"/>
  <c r="Z3807" i="1"/>
  <c r="Z3808" i="1"/>
  <c r="Z3809" i="1"/>
  <c r="Z3810" i="1"/>
  <c r="Z3811" i="1"/>
  <c r="Z3812" i="1"/>
  <c r="Z3813" i="1"/>
  <c r="Z3814" i="1"/>
  <c r="Z3815" i="1"/>
  <c r="Z3816" i="1"/>
  <c r="Z3817" i="1"/>
  <c r="Z3818" i="1"/>
  <c r="Z3819" i="1"/>
  <c r="Z3820" i="1"/>
  <c r="Z3821" i="1"/>
  <c r="Z3822" i="1"/>
  <c r="Z3823" i="1"/>
  <c r="Z3824" i="1"/>
  <c r="Z3825" i="1"/>
  <c r="Z3826" i="1"/>
  <c r="Z3827" i="1"/>
  <c r="Z3828" i="1"/>
  <c r="Z3829" i="1"/>
  <c r="Z3830" i="1"/>
  <c r="Z3831" i="1"/>
  <c r="Z3832" i="1"/>
  <c r="Z3833" i="1"/>
  <c r="Z3834" i="1"/>
  <c r="Z3835" i="1"/>
  <c r="Z3836" i="1"/>
  <c r="Z3837" i="1"/>
  <c r="Z3838" i="1"/>
  <c r="Z3839" i="1"/>
  <c r="Z3840" i="1"/>
  <c r="Z3841" i="1"/>
  <c r="Z3842" i="1"/>
  <c r="Z3843" i="1"/>
  <c r="Z3844" i="1"/>
  <c r="Z3845" i="1"/>
  <c r="Z3846" i="1"/>
  <c r="Z3847" i="1"/>
  <c r="Z3848" i="1"/>
  <c r="Z3849" i="1"/>
  <c r="Z3850" i="1"/>
  <c r="Z3851" i="1"/>
  <c r="Z3852" i="1"/>
  <c r="Z3853" i="1"/>
  <c r="Z3854" i="1"/>
  <c r="Z3855" i="1"/>
  <c r="Z3856" i="1"/>
  <c r="Z3857" i="1"/>
  <c r="Z3858" i="1"/>
  <c r="Z3859" i="1"/>
  <c r="Z3860" i="1"/>
  <c r="Z3861" i="1"/>
  <c r="Z3862" i="1"/>
  <c r="Z3863" i="1"/>
  <c r="Z3864" i="1"/>
  <c r="Z3865" i="1"/>
  <c r="Z3866" i="1"/>
  <c r="Z3867" i="1"/>
  <c r="Z3868" i="1"/>
  <c r="Z3869" i="1"/>
  <c r="Z3870" i="1"/>
  <c r="Z3871" i="1"/>
  <c r="Z3872" i="1"/>
  <c r="Z3873" i="1"/>
  <c r="Z3874" i="1"/>
  <c r="Z3875" i="1"/>
  <c r="Z3876" i="1"/>
  <c r="Z3877" i="1"/>
  <c r="Z3878" i="1"/>
  <c r="Z3879" i="1"/>
  <c r="Z3880" i="1"/>
  <c r="Z3881" i="1"/>
  <c r="Z3882" i="1"/>
  <c r="Z3883" i="1"/>
  <c r="Z3884" i="1"/>
  <c r="Z3885" i="1"/>
  <c r="Z3886" i="1"/>
  <c r="Z3887" i="1"/>
  <c r="Z3888" i="1"/>
  <c r="Z3889" i="1"/>
  <c r="Z3890" i="1"/>
  <c r="Z3891" i="1"/>
  <c r="Z3892" i="1"/>
  <c r="Z3893" i="1"/>
  <c r="Z3894" i="1"/>
  <c r="Z3895" i="1"/>
  <c r="Z3896" i="1"/>
  <c r="Z3897" i="1"/>
  <c r="Z3898" i="1"/>
  <c r="Z3899" i="1"/>
  <c r="Z3900" i="1"/>
  <c r="Z3901" i="1"/>
  <c r="Z3902" i="1"/>
  <c r="Z3903" i="1"/>
  <c r="Z3904" i="1"/>
  <c r="Z3905" i="1"/>
  <c r="Z3906" i="1"/>
  <c r="Z3907" i="1"/>
  <c r="Z3908" i="1"/>
  <c r="Z3909" i="1"/>
  <c r="Z3910" i="1"/>
  <c r="Z3911" i="1"/>
  <c r="Z3912" i="1"/>
  <c r="Z3913" i="1"/>
  <c r="Z3914" i="1"/>
  <c r="Z3915" i="1"/>
  <c r="Z3916" i="1"/>
  <c r="Z3917" i="1"/>
  <c r="Z3918" i="1"/>
  <c r="Z3919" i="1"/>
  <c r="Z3920" i="1"/>
  <c r="Z3921" i="1"/>
  <c r="Z3922" i="1"/>
  <c r="Z3923" i="1"/>
  <c r="Z3924" i="1"/>
  <c r="Z3925" i="1"/>
  <c r="Z3926" i="1"/>
  <c r="Z3927" i="1"/>
  <c r="Z3928" i="1"/>
  <c r="Z3929" i="1"/>
  <c r="Z3930" i="1"/>
  <c r="Z3931" i="1"/>
  <c r="Z3932" i="1"/>
  <c r="Z3933" i="1"/>
  <c r="Z3934" i="1"/>
  <c r="Z3935" i="1"/>
  <c r="Z3936" i="1"/>
  <c r="Z3937" i="1"/>
  <c r="Z3938" i="1"/>
  <c r="Z3939" i="1"/>
  <c r="Z3940" i="1"/>
  <c r="Z3941" i="1"/>
  <c r="Z3942" i="1"/>
  <c r="Z3943" i="1"/>
  <c r="Z3944" i="1"/>
  <c r="Z3945" i="1"/>
  <c r="Z3946" i="1"/>
  <c r="Z3947" i="1"/>
  <c r="Z3948" i="1"/>
  <c r="Z3949" i="1"/>
  <c r="Z3950" i="1"/>
  <c r="Z3951" i="1"/>
  <c r="Z3952" i="1"/>
  <c r="Z3953" i="1"/>
  <c r="Z3954" i="1"/>
  <c r="Z3955" i="1"/>
  <c r="Z3956" i="1"/>
  <c r="Z3957" i="1"/>
  <c r="Z3958" i="1"/>
  <c r="Z3959" i="1"/>
  <c r="Z3960" i="1"/>
  <c r="Z3961" i="1"/>
  <c r="Z3962" i="1"/>
  <c r="Z3963" i="1"/>
  <c r="Z3964" i="1"/>
  <c r="Z3965" i="1"/>
  <c r="Z3966" i="1"/>
  <c r="Z3967" i="1"/>
  <c r="Z3968" i="1"/>
  <c r="Z3969" i="1"/>
  <c r="Z3970" i="1"/>
  <c r="Z3971" i="1"/>
  <c r="Z3972" i="1"/>
  <c r="Z3973" i="1"/>
  <c r="Z3974" i="1"/>
  <c r="Z3975" i="1"/>
  <c r="Z3976" i="1"/>
  <c r="Z3977" i="1"/>
  <c r="Z3978" i="1"/>
  <c r="Z3979" i="1"/>
  <c r="Z3980" i="1"/>
  <c r="Z3981" i="1"/>
  <c r="Z3982" i="1"/>
  <c r="Z3983" i="1"/>
  <c r="Z3984" i="1"/>
  <c r="Z3985" i="1"/>
  <c r="Z3986" i="1"/>
  <c r="Z3987" i="1"/>
  <c r="Z3988" i="1"/>
  <c r="Z3989" i="1"/>
  <c r="Z3990" i="1"/>
  <c r="Z3991" i="1"/>
  <c r="Z3992" i="1"/>
  <c r="Z3993" i="1"/>
  <c r="Z3994" i="1"/>
  <c r="Z3995" i="1"/>
  <c r="Z3996" i="1"/>
  <c r="Z3997" i="1"/>
  <c r="Z3998" i="1"/>
  <c r="Z3999" i="1"/>
  <c r="Z4000" i="1"/>
  <c r="Z4001" i="1"/>
  <c r="Z4002" i="1"/>
  <c r="Z4003" i="1"/>
  <c r="Z4004" i="1"/>
  <c r="Z4005" i="1"/>
  <c r="Z4006" i="1"/>
  <c r="Z4007" i="1"/>
  <c r="Z4008" i="1"/>
  <c r="Z4009" i="1"/>
  <c r="Z4010" i="1"/>
  <c r="Z4011" i="1"/>
  <c r="Z4012" i="1"/>
  <c r="Z4013" i="1"/>
  <c r="Z4014" i="1"/>
  <c r="Z4015" i="1"/>
  <c r="Z4016" i="1"/>
  <c r="Z4017" i="1"/>
  <c r="Z4018" i="1"/>
  <c r="Z4019" i="1"/>
  <c r="Z4020" i="1"/>
  <c r="Z4021" i="1"/>
  <c r="Z4022" i="1"/>
  <c r="Z4023" i="1"/>
  <c r="Z4024" i="1"/>
  <c r="Z4025" i="1"/>
  <c r="Z4026" i="1"/>
  <c r="Z4027" i="1"/>
  <c r="Z4028" i="1"/>
  <c r="Z4029" i="1"/>
  <c r="Z4030" i="1"/>
  <c r="Z4031" i="1"/>
  <c r="Z4032" i="1"/>
  <c r="Z4033" i="1"/>
  <c r="Z4034" i="1"/>
  <c r="Z4035" i="1"/>
  <c r="Z4036" i="1"/>
  <c r="Z4037" i="1"/>
  <c r="Z4038" i="1"/>
  <c r="Z4039" i="1"/>
  <c r="Z4040" i="1"/>
  <c r="Z4041" i="1"/>
  <c r="Z4042" i="1"/>
  <c r="Z4043" i="1"/>
  <c r="Z4044" i="1"/>
  <c r="Z4045" i="1"/>
  <c r="Z4046" i="1"/>
  <c r="Z4047" i="1"/>
  <c r="Z4048" i="1"/>
  <c r="Z4049" i="1"/>
  <c r="Z4050" i="1"/>
  <c r="Z4051" i="1"/>
  <c r="Z4052" i="1"/>
  <c r="Z4053" i="1"/>
  <c r="Z4054" i="1"/>
  <c r="Z4055" i="1"/>
  <c r="Z4056" i="1"/>
  <c r="Z4057" i="1"/>
  <c r="Z4058" i="1"/>
  <c r="Z4059" i="1"/>
  <c r="Z4060" i="1"/>
  <c r="Z4061" i="1"/>
  <c r="Z4062" i="1"/>
  <c r="Z4063" i="1"/>
  <c r="Z4064" i="1"/>
  <c r="Z4065" i="1"/>
  <c r="Z4066" i="1"/>
  <c r="Z4067" i="1"/>
  <c r="Z4068" i="1"/>
  <c r="Z4069" i="1"/>
  <c r="Z4070" i="1"/>
  <c r="Z4071" i="1"/>
  <c r="Z4072" i="1"/>
  <c r="Z4073" i="1"/>
  <c r="Z4074" i="1"/>
  <c r="Z4075" i="1"/>
  <c r="Z4076" i="1"/>
  <c r="Z4077" i="1"/>
  <c r="Z4078" i="1"/>
  <c r="Z4079" i="1"/>
  <c r="Z4080" i="1"/>
  <c r="Z4081" i="1"/>
  <c r="Z4082" i="1"/>
  <c r="Z4083" i="1"/>
  <c r="Z4084" i="1"/>
  <c r="Z4085" i="1"/>
  <c r="Z4086" i="1"/>
  <c r="Z4087" i="1"/>
  <c r="Z4088" i="1"/>
  <c r="Z4089" i="1"/>
  <c r="Z4090" i="1"/>
  <c r="Z4091" i="1"/>
  <c r="Z4092" i="1"/>
  <c r="Z4093" i="1"/>
  <c r="Z4094" i="1"/>
  <c r="Z4095" i="1"/>
  <c r="Z4096" i="1"/>
  <c r="Z4097" i="1"/>
  <c r="Z4098" i="1"/>
  <c r="Z4099" i="1"/>
  <c r="Z4100" i="1"/>
  <c r="Z4101" i="1"/>
  <c r="Z4102" i="1"/>
  <c r="Z4103" i="1"/>
  <c r="Z4104" i="1"/>
  <c r="Z4105" i="1"/>
  <c r="Z4106" i="1"/>
  <c r="Z4107" i="1"/>
  <c r="Z4108" i="1"/>
  <c r="Z4109" i="1"/>
  <c r="Z4110" i="1"/>
  <c r="Z4111" i="1"/>
  <c r="Z4112" i="1"/>
  <c r="Z4113" i="1"/>
  <c r="Z4114" i="1"/>
  <c r="Z4115" i="1"/>
  <c r="Z4116" i="1"/>
  <c r="Z4117" i="1"/>
  <c r="Z4118" i="1"/>
  <c r="Z4119" i="1"/>
  <c r="Z4120" i="1"/>
  <c r="Z4121" i="1"/>
  <c r="Z4122" i="1"/>
  <c r="Z4123" i="1"/>
  <c r="Z4124" i="1"/>
  <c r="Z4125" i="1"/>
  <c r="Z4126" i="1"/>
  <c r="Z4127" i="1"/>
  <c r="Z4128" i="1"/>
  <c r="Z4129" i="1"/>
  <c r="Z4130" i="1"/>
  <c r="Z4131" i="1"/>
  <c r="Z4132" i="1"/>
  <c r="Z4133" i="1"/>
  <c r="Z4134" i="1"/>
  <c r="Z4135" i="1"/>
  <c r="Z4136" i="1"/>
  <c r="Z4137" i="1"/>
  <c r="Z4138" i="1"/>
  <c r="Z4139" i="1"/>
  <c r="Z4140" i="1"/>
  <c r="Z4141" i="1"/>
  <c r="Z4142" i="1"/>
  <c r="Z4143" i="1"/>
  <c r="Z4144" i="1"/>
  <c r="Z4145" i="1"/>
  <c r="Z4146" i="1"/>
  <c r="Z4147" i="1"/>
  <c r="Z4148" i="1"/>
  <c r="Z4149" i="1"/>
  <c r="Z4150" i="1"/>
  <c r="Z4151" i="1"/>
  <c r="Z4152" i="1"/>
  <c r="Z4153" i="1"/>
  <c r="Z4154" i="1"/>
  <c r="Z4155" i="1"/>
  <c r="Z4156" i="1"/>
  <c r="Z4157" i="1"/>
  <c r="Z4158" i="1"/>
  <c r="Z4159" i="1"/>
  <c r="Z4160" i="1"/>
  <c r="Z4161" i="1"/>
  <c r="Z4162" i="1"/>
  <c r="Z4163" i="1"/>
  <c r="Z4164" i="1"/>
  <c r="Z4165" i="1"/>
  <c r="Z4166" i="1"/>
  <c r="Z4167" i="1"/>
  <c r="Z4168" i="1"/>
  <c r="Z4169" i="1"/>
  <c r="Z4170" i="1"/>
  <c r="Z4171" i="1"/>
  <c r="Z4172" i="1"/>
  <c r="Z4173" i="1"/>
  <c r="Z4174" i="1"/>
  <c r="Z4175" i="1"/>
  <c r="Z4176" i="1"/>
  <c r="Z4177" i="1"/>
  <c r="Z4178" i="1"/>
  <c r="Z4179" i="1"/>
  <c r="Z4180" i="1"/>
  <c r="Z4181" i="1"/>
  <c r="Z4182" i="1"/>
  <c r="Z4183" i="1"/>
  <c r="Z4184" i="1"/>
  <c r="Z4185" i="1"/>
  <c r="Z4186" i="1"/>
  <c r="Z4187" i="1"/>
  <c r="Z4188" i="1"/>
  <c r="Z4189" i="1"/>
  <c r="Z4190" i="1"/>
  <c r="Z4191" i="1"/>
  <c r="Z4192" i="1"/>
  <c r="Z4193" i="1"/>
  <c r="Z4194" i="1"/>
  <c r="Z4195" i="1"/>
  <c r="Z4196" i="1"/>
  <c r="Z4197" i="1"/>
  <c r="Z4198" i="1"/>
  <c r="Z4199" i="1"/>
  <c r="Z4200" i="1"/>
  <c r="Z4201" i="1"/>
  <c r="Z4202" i="1"/>
  <c r="Z4203" i="1"/>
  <c r="Z4204" i="1"/>
  <c r="Z4205" i="1"/>
  <c r="Z4206" i="1"/>
  <c r="Z4207" i="1"/>
  <c r="Z4208" i="1"/>
  <c r="Z4209" i="1"/>
  <c r="Z4210" i="1"/>
  <c r="Z4211" i="1"/>
  <c r="Z4212" i="1"/>
  <c r="Z4213" i="1"/>
  <c r="Z4214" i="1"/>
  <c r="Z4215" i="1"/>
  <c r="Z4216" i="1"/>
  <c r="Z4217" i="1"/>
  <c r="Z4218" i="1"/>
  <c r="Z4219" i="1"/>
  <c r="Z4220" i="1"/>
  <c r="Z4221" i="1"/>
  <c r="Z4222" i="1"/>
  <c r="Z4223" i="1"/>
  <c r="Z4224" i="1"/>
  <c r="Z4225" i="1"/>
  <c r="Z4226" i="1"/>
  <c r="Z4227" i="1"/>
  <c r="Z4228" i="1"/>
  <c r="Z4229" i="1"/>
  <c r="Z4230" i="1"/>
  <c r="Z4231" i="1"/>
  <c r="Z4232" i="1"/>
  <c r="Z4233" i="1"/>
  <c r="Z4234" i="1"/>
  <c r="Z4235" i="1"/>
  <c r="Z4236" i="1"/>
  <c r="Z4237" i="1"/>
  <c r="Z4238" i="1"/>
  <c r="Z4239" i="1"/>
  <c r="Z4240" i="1"/>
  <c r="Z4241" i="1"/>
  <c r="Z4242" i="1"/>
  <c r="Z4243" i="1"/>
  <c r="Z4244" i="1"/>
  <c r="Z4245" i="1"/>
  <c r="Z4246" i="1"/>
  <c r="Z4247" i="1"/>
  <c r="Z4248" i="1"/>
  <c r="Z4249" i="1"/>
  <c r="Z4250" i="1"/>
  <c r="Z4251" i="1"/>
  <c r="Z4252" i="1"/>
  <c r="Z4253" i="1"/>
  <c r="Z4254" i="1"/>
  <c r="Z4255" i="1"/>
  <c r="Z4256" i="1"/>
  <c r="Z4257" i="1"/>
  <c r="Z4258" i="1"/>
  <c r="Z4259" i="1"/>
  <c r="Z4260" i="1"/>
  <c r="Z4261" i="1"/>
  <c r="Z4262" i="1"/>
  <c r="Z4263" i="1"/>
  <c r="Z4264" i="1"/>
  <c r="Z4265" i="1"/>
  <c r="Z4266" i="1"/>
  <c r="Z4267" i="1"/>
  <c r="Z4268" i="1"/>
  <c r="Z4269" i="1"/>
  <c r="Z4270" i="1"/>
  <c r="Z4271" i="1"/>
  <c r="Z4272" i="1"/>
  <c r="Z4273" i="1"/>
  <c r="Z4274" i="1"/>
  <c r="Z4275" i="1"/>
  <c r="Z4276" i="1"/>
  <c r="Z4277" i="1"/>
  <c r="Z4278" i="1"/>
  <c r="Z4279" i="1"/>
  <c r="Z4280" i="1"/>
  <c r="Z4281" i="1"/>
  <c r="Z4282" i="1"/>
  <c r="Z4283" i="1"/>
  <c r="Z4284" i="1"/>
  <c r="Z4285" i="1"/>
  <c r="Z4286" i="1"/>
  <c r="Z4287" i="1"/>
  <c r="Z4288" i="1"/>
  <c r="Z4289" i="1"/>
  <c r="Z4290" i="1"/>
  <c r="Z4291" i="1"/>
  <c r="Z4292" i="1"/>
  <c r="Z4293" i="1"/>
  <c r="Z4294" i="1"/>
  <c r="Z4295" i="1"/>
  <c r="Z4296" i="1"/>
  <c r="Z4297" i="1"/>
  <c r="Z4298" i="1"/>
  <c r="Z4299" i="1"/>
  <c r="Z4300" i="1"/>
  <c r="Z4301" i="1"/>
  <c r="Z4302" i="1"/>
  <c r="Z4303" i="1"/>
  <c r="Z4304" i="1"/>
  <c r="Z4305" i="1"/>
  <c r="Z4306" i="1"/>
  <c r="Z4307" i="1"/>
  <c r="Z4308" i="1"/>
  <c r="Z4309" i="1"/>
  <c r="Z4310" i="1"/>
  <c r="Z4311" i="1"/>
  <c r="Z4312" i="1"/>
  <c r="Z4313" i="1"/>
  <c r="Z4314" i="1"/>
  <c r="Z4315" i="1"/>
  <c r="Z4316" i="1"/>
  <c r="Z4317" i="1"/>
  <c r="Z4318" i="1"/>
  <c r="Z4319" i="1"/>
  <c r="Z4320" i="1"/>
  <c r="Z4321" i="1"/>
  <c r="Z4322" i="1"/>
  <c r="Z4323" i="1"/>
  <c r="Z4324" i="1"/>
  <c r="Z4325" i="1"/>
  <c r="Z4326" i="1"/>
  <c r="Z4327" i="1"/>
  <c r="Z4328" i="1"/>
  <c r="Z4329" i="1"/>
  <c r="Z4330" i="1"/>
  <c r="Z4331" i="1"/>
  <c r="Z4332" i="1"/>
  <c r="Z4333" i="1"/>
  <c r="Z4334" i="1"/>
  <c r="Z4335" i="1"/>
  <c r="Z4336" i="1"/>
  <c r="Z4337" i="1"/>
  <c r="Z4338" i="1"/>
  <c r="Z4339" i="1"/>
  <c r="Z4340" i="1"/>
  <c r="Z4341" i="1"/>
  <c r="Z4342" i="1"/>
  <c r="Z4343" i="1"/>
  <c r="Z4344" i="1"/>
  <c r="Z4345" i="1"/>
  <c r="Z4346" i="1"/>
  <c r="Z4347" i="1"/>
  <c r="Z4348" i="1"/>
  <c r="Z4349" i="1"/>
  <c r="Z4350" i="1"/>
  <c r="Z4351" i="1"/>
  <c r="Z4352" i="1"/>
  <c r="Z4353" i="1"/>
  <c r="Z4354" i="1"/>
  <c r="Z4355" i="1"/>
  <c r="Z4356" i="1"/>
  <c r="Z4357" i="1"/>
  <c r="Z4358" i="1"/>
  <c r="Z4359" i="1"/>
  <c r="Z4360" i="1"/>
  <c r="Z4361" i="1"/>
  <c r="Z4362" i="1"/>
  <c r="Z4363" i="1"/>
  <c r="Z4364" i="1"/>
  <c r="Z4365" i="1"/>
  <c r="Z4366" i="1"/>
  <c r="Z4367" i="1"/>
  <c r="Z4368" i="1"/>
  <c r="Z4369" i="1"/>
  <c r="Z4370" i="1"/>
  <c r="Z4371" i="1"/>
  <c r="Z4372" i="1"/>
  <c r="Z4373" i="1"/>
  <c r="Z4374" i="1"/>
  <c r="Z4375" i="1"/>
  <c r="Z4376" i="1"/>
  <c r="Z4377" i="1"/>
  <c r="Z4378" i="1"/>
  <c r="Z4379" i="1"/>
  <c r="Z4380" i="1"/>
  <c r="Z4381" i="1"/>
  <c r="Z4382" i="1"/>
  <c r="Z4383" i="1"/>
  <c r="Z4384" i="1"/>
  <c r="Z4385" i="1"/>
  <c r="Z4386" i="1"/>
  <c r="Z4387" i="1"/>
  <c r="Z4388" i="1"/>
  <c r="Z4389" i="1"/>
  <c r="Z4390" i="1"/>
  <c r="Z4391" i="1"/>
  <c r="Z4392" i="1"/>
  <c r="Z4393" i="1"/>
  <c r="Z4394" i="1"/>
  <c r="Z4395" i="1"/>
  <c r="Z4396" i="1"/>
  <c r="Z4397" i="1"/>
  <c r="Z4398" i="1"/>
  <c r="Z4399" i="1"/>
  <c r="Z4400" i="1"/>
  <c r="Z4401" i="1"/>
  <c r="Z4402" i="1"/>
  <c r="Z4403" i="1"/>
  <c r="Z4404" i="1"/>
  <c r="Z4405" i="1"/>
  <c r="Z4406" i="1"/>
  <c r="Z4407" i="1"/>
  <c r="Z4408" i="1"/>
  <c r="Z4409" i="1"/>
  <c r="Z4410" i="1"/>
  <c r="Z4411" i="1"/>
  <c r="Z4412" i="1"/>
  <c r="Z4413" i="1"/>
  <c r="Z4414" i="1"/>
  <c r="Z4415" i="1"/>
  <c r="Z4416" i="1"/>
  <c r="Z4417" i="1"/>
  <c r="Z4418" i="1"/>
  <c r="Z4419" i="1"/>
  <c r="Z4420" i="1"/>
  <c r="Z4421" i="1"/>
  <c r="Z4422" i="1"/>
  <c r="Z4423" i="1"/>
  <c r="Z4424" i="1"/>
  <c r="Z4425" i="1"/>
  <c r="Z4426" i="1"/>
  <c r="Z4427" i="1"/>
  <c r="Z4428" i="1"/>
  <c r="Z4429" i="1"/>
  <c r="Z4430" i="1"/>
  <c r="Z4431" i="1"/>
  <c r="Z4432" i="1"/>
  <c r="Z4433" i="1"/>
  <c r="Z4434" i="1"/>
  <c r="Z4435" i="1"/>
  <c r="Z4436" i="1"/>
  <c r="Z4437" i="1"/>
  <c r="Z4438" i="1"/>
  <c r="Z4439" i="1"/>
  <c r="Z4440" i="1"/>
  <c r="Z4441" i="1"/>
  <c r="Z4442" i="1"/>
  <c r="Z4443" i="1"/>
  <c r="Z4444" i="1"/>
  <c r="Z4445" i="1"/>
  <c r="Z4446" i="1"/>
  <c r="Z4447" i="1"/>
  <c r="Z4448" i="1"/>
  <c r="Z4449" i="1"/>
  <c r="Z4450" i="1"/>
  <c r="Z4451" i="1"/>
  <c r="Z4452" i="1"/>
  <c r="Z4453" i="1"/>
  <c r="Z4454" i="1"/>
  <c r="Z4455" i="1"/>
  <c r="Z4456" i="1"/>
  <c r="Z4457" i="1"/>
  <c r="Z4458" i="1"/>
  <c r="Z4459" i="1"/>
  <c r="Z4460" i="1"/>
  <c r="Z4461" i="1"/>
  <c r="Z4462" i="1"/>
  <c r="Z4463" i="1"/>
  <c r="Z4464" i="1"/>
  <c r="Z4465" i="1"/>
  <c r="Z4466" i="1"/>
  <c r="Z4467" i="1"/>
  <c r="Z4468" i="1"/>
  <c r="Z4469" i="1"/>
  <c r="Z4470" i="1"/>
  <c r="Z4471" i="1"/>
  <c r="Z4472" i="1"/>
  <c r="Z4473" i="1"/>
  <c r="Z4474" i="1"/>
  <c r="Z4475" i="1"/>
  <c r="Z4476" i="1"/>
  <c r="Z4477" i="1"/>
  <c r="Z4478" i="1"/>
  <c r="Z4479" i="1"/>
  <c r="Z4480" i="1"/>
  <c r="Z4481" i="1"/>
  <c r="Z4482" i="1"/>
  <c r="Z4483" i="1"/>
  <c r="Z4484" i="1"/>
  <c r="Z4485" i="1"/>
  <c r="Z4486" i="1"/>
  <c r="Z4487" i="1"/>
  <c r="Z4488" i="1"/>
  <c r="Z4489" i="1"/>
  <c r="Z4490" i="1"/>
  <c r="Z4491" i="1"/>
  <c r="Z4492" i="1"/>
  <c r="Z4493" i="1"/>
  <c r="Z4494" i="1"/>
  <c r="Z4495" i="1"/>
  <c r="Z4496" i="1"/>
  <c r="Z4497" i="1"/>
  <c r="Z4498" i="1"/>
  <c r="Z4499" i="1"/>
  <c r="Z4500" i="1"/>
  <c r="Z4501" i="1"/>
  <c r="Z4502" i="1"/>
  <c r="Z4503" i="1"/>
  <c r="Z4504" i="1"/>
  <c r="Z4505" i="1"/>
  <c r="Z4506" i="1"/>
  <c r="Z4507" i="1"/>
  <c r="Z4508" i="1"/>
  <c r="Z4509" i="1"/>
  <c r="Z4510" i="1"/>
  <c r="Z4511" i="1"/>
  <c r="Z4512" i="1"/>
  <c r="Z4513" i="1"/>
  <c r="Z4514" i="1"/>
  <c r="Z4515" i="1"/>
  <c r="Z4516" i="1"/>
  <c r="Z4517" i="1"/>
  <c r="Z4518" i="1"/>
  <c r="Z4519" i="1"/>
  <c r="Z4520" i="1"/>
  <c r="Z4521" i="1"/>
  <c r="Z4522" i="1"/>
  <c r="Z4523" i="1"/>
  <c r="Z4524" i="1"/>
  <c r="Z4525" i="1"/>
  <c r="Z4526" i="1"/>
  <c r="Z4527" i="1"/>
  <c r="Z4528" i="1"/>
  <c r="Z4529" i="1"/>
  <c r="Z4530" i="1"/>
  <c r="Z4531" i="1"/>
  <c r="Z4532" i="1"/>
  <c r="Z4533" i="1"/>
  <c r="Z4534" i="1"/>
  <c r="Z4535" i="1"/>
  <c r="Z4536" i="1"/>
  <c r="Z4537" i="1"/>
  <c r="Z4538" i="1"/>
  <c r="Z4539" i="1"/>
  <c r="Z4540" i="1"/>
  <c r="Z4541" i="1"/>
  <c r="Z4542" i="1"/>
  <c r="Z4543" i="1"/>
  <c r="Z4544" i="1"/>
  <c r="Z4545" i="1"/>
  <c r="Z4546" i="1"/>
  <c r="Z4547" i="1"/>
  <c r="Z4548" i="1"/>
  <c r="Z4549" i="1"/>
  <c r="Z4550" i="1"/>
  <c r="Z4551" i="1"/>
  <c r="Z4552" i="1"/>
  <c r="Z4553" i="1"/>
  <c r="Z4554" i="1"/>
  <c r="Z4555" i="1"/>
  <c r="Z4556" i="1"/>
  <c r="Z4557" i="1"/>
  <c r="Z4558" i="1"/>
  <c r="Z4559" i="1"/>
  <c r="Z4560" i="1"/>
  <c r="Z4561" i="1"/>
  <c r="Z4562" i="1"/>
  <c r="Z4563" i="1"/>
  <c r="Z4564" i="1"/>
  <c r="Z4565" i="1"/>
  <c r="Z4566" i="1"/>
  <c r="Z4567" i="1"/>
  <c r="Z4568" i="1"/>
  <c r="Z4569" i="1"/>
  <c r="Z4570" i="1"/>
  <c r="Z4571" i="1"/>
  <c r="Z4572" i="1"/>
  <c r="Z4573" i="1"/>
  <c r="Z4574" i="1"/>
  <c r="Z4575" i="1"/>
  <c r="Z4576" i="1"/>
  <c r="Z4577" i="1"/>
  <c r="Z4578" i="1"/>
  <c r="Z4579" i="1"/>
  <c r="Z4580" i="1"/>
  <c r="Z4581" i="1"/>
  <c r="Z4582" i="1"/>
  <c r="Z4583" i="1"/>
  <c r="Z4584" i="1"/>
  <c r="Z4585" i="1"/>
  <c r="Z4586" i="1"/>
  <c r="Z4587" i="1"/>
  <c r="Z4588" i="1"/>
  <c r="Z4589" i="1"/>
  <c r="Z4590" i="1"/>
  <c r="Z4591" i="1"/>
  <c r="Z4592" i="1"/>
  <c r="Z4593" i="1"/>
  <c r="Z4594" i="1"/>
  <c r="Z4595" i="1"/>
  <c r="Z4596" i="1"/>
  <c r="Z4597" i="1"/>
  <c r="Z4598" i="1"/>
  <c r="Z4599" i="1"/>
  <c r="Z4600" i="1"/>
  <c r="Z4601" i="1"/>
  <c r="Z4602" i="1"/>
  <c r="Z4603" i="1"/>
  <c r="Z4604" i="1"/>
  <c r="Z4605" i="1"/>
  <c r="Z4606" i="1"/>
  <c r="Z4607" i="1"/>
  <c r="Z4608" i="1"/>
  <c r="Z4609" i="1"/>
  <c r="Z4610" i="1"/>
  <c r="Z4611" i="1"/>
  <c r="Z4612" i="1"/>
  <c r="Z4613" i="1"/>
  <c r="Z4614" i="1"/>
  <c r="Z4615" i="1"/>
  <c r="Z4616" i="1"/>
  <c r="Z4617" i="1"/>
  <c r="Z4618" i="1"/>
  <c r="Z4619" i="1"/>
  <c r="Z4620" i="1"/>
  <c r="Z4621" i="1"/>
  <c r="Z4622" i="1"/>
  <c r="Z4623" i="1"/>
  <c r="Z4624" i="1"/>
  <c r="Z4625" i="1"/>
  <c r="Z4626" i="1"/>
  <c r="Z4627" i="1"/>
  <c r="Z4628" i="1"/>
  <c r="Z4629" i="1"/>
  <c r="Z4630" i="1"/>
  <c r="Z4631" i="1"/>
  <c r="Z4632" i="1"/>
  <c r="Z4633" i="1"/>
  <c r="Z4634" i="1"/>
  <c r="Z4635" i="1"/>
  <c r="Z4636" i="1"/>
  <c r="Z4637" i="1"/>
  <c r="Z4638" i="1"/>
  <c r="Z4639" i="1"/>
  <c r="Z4640" i="1"/>
  <c r="Z4641" i="1"/>
  <c r="Z4642" i="1"/>
  <c r="Z4643" i="1"/>
  <c r="Z4644" i="1"/>
  <c r="Z4645" i="1"/>
  <c r="Z4646" i="1"/>
  <c r="Z4647" i="1"/>
  <c r="Z4648" i="1"/>
  <c r="Z4649" i="1"/>
  <c r="Z4650" i="1"/>
  <c r="Z4651" i="1"/>
  <c r="Z4652" i="1"/>
  <c r="Z4653" i="1"/>
  <c r="Z4654" i="1"/>
  <c r="Z4655" i="1"/>
  <c r="Z4656" i="1"/>
  <c r="Z4657" i="1"/>
  <c r="Z4658" i="1"/>
  <c r="Z4659" i="1"/>
  <c r="Z4660" i="1"/>
  <c r="Z4661" i="1"/>
  <c r="Z4662" i="1"/>
  <c r="Z4663" i="1"/>
  <c r="Z4664" i="1"/>
  <c r="Z4665" i="1"/>
  <c r="Z4666" i="1"/>
  <c r="Z4667" i="1"/>
  <c r="Z4668" i="1"/>
  <c r="Z4669" i="1"/>
  <c r="Z4670" i="1"/>
  <c r="Z4671" i="1"/>
  <c r="Z4672" i="1"/>
  <c r="Z4673" i="1"/>
  <c r="Z4674" i="1"/>
  <c r="Z4675" i="1"/>
  <c r="Z4676" i="1"/>
  <c r="Z4677" i="1"/>
  <c r="Z4678" i="1"/>
  <c r="Z4679" i="1"/>
  <c r="Z4680" i="1"/>
  <c r="Z4681" i="1"/>
  <c r="Z4682" i="1"/>
  <c r="Z4683" i="1"/>
  <c r="Z4684" i="1"/>
  <c r="Z4685" i="1"/>
  <c r="Z4686" i="1"/>
  <c r="Z4687" i="1"/>
  <c r="Z4688" i="1"/>
  <c r="Z4689" i="1"/>
  <c r="Z4690" i="1"/>
  <c r="Z4691" i="1"/>
  <c r="Z4692" i="1"/>
  <c r="Z4693" i="1"/>
  <c r="Z4694" i="1"/>
  <c r="Z4695" i="1"/>
  <c r="Z4696" i="1"/>
  <c r="Z4697" i="1"/>
  <c r="Z4698" i="1"/>
  <c r="Z4699" i="1"/>
  <c r="Z4700" i="1"/>
  <c r="Z4701" i="1"/>
  <c r="Z4702" i="1"/>
  <c r="Z4703" i="1"/>
  <c r="Z4704" i="1"/>
  <c r="Z4705" i="1"/>
  <c r="Z4706" i="1"/>
  <c r="Z4707" i="1"/>
  <c r="Z4708" i="1"/>
  <c r="Z4709" i="1"/>
  <c r="Z4710" i="1"/>
  <c r="Z4711" i="1"/>
  <c r="Z4712" i="1"/>
  <c r="Z4713" i="1"/>
  <c r="Z4714" i="1"/>
  <c r="Z4715" i="1"/>
  <c r="Z4716" i="1"/>
  <c r="Z4717" i="1"/>
  <c r="Z4718" i="1"/>
  <c r="Z4719" i="1"/>
  <c r="Z4720" i="1"/>
  <c r="Z4721" i="1"/>
  <c r="Z4722" i="1"/>
  <c r="Z4723" i="1"/>
  <c r="Z4724" i="1"/>
  <c r="Z4725" i="1"/>
  <c r="Z4726" i="1"/>
  <c r="Z4727" i="1"/>
  <c r="Z4728" i="1"/>
  <c r="Z4729" i="1"/>
  <c r="Z4730" i="1"/>
  <c r="Z4731" i="1"/>
  <c r="Z4732" i="1"/>
  <c r="Z4733" i="1"/>
  <c r="Z4734" i="1"/>
  <c r="Z4735" i="1"/>
  <c r="Z4736" i="1"/>
  <c r="Z4737" i="1"/>
  <c r="Z4738" i="1"/>
  <c r="Z4739" i="1"/>
  <c r="Z4740" i="1"/>
  <c r="Z4741" i="1"/>
  <c r="Z4742" i="1"/>
  <c r="Z4743" i="1"/>
  <c r="Z4744" i="1"/>
  <c r="Z4745" i="1"/>
  <c r="Z4746" i="1"/>
  <c r="Z4747" i="1"/>
  <c r="Z4748" i="1"/>
  <c r="Z4749" i="1"/>
  <c r="Z4750" i="1"/>
  <c r="Z4751" i="1"/>
  <c r="Z4752" i="1"/>
  <c r="Z4753" i="1"/>
  <c r="Z4754" i="1"/>
  <c r="Z4755" i="1"/>
  <c r="Z4756" i="1"/>
  <c r="Z4757" i="1"/>
  <c r="Z4758" i="1"/>
  <c r="Z4759" i="1"/>
  <c r="Z4760" i="1"/>
  <c r="Z4761" i="1"/>
  <c r="Z4762" i="1"/>
  <c r="Z4763" i="1"/>
  <c r="Z4764" i="1"/>
  <c r="Z4765" i="1"/>
  <c r="Z4766" i="1"/>
  <c r="Z4767" i="1"/>
  <c r="Z4768" i="1"/>
  <c r="Z4769" i="1"/>
  <c r="Z4770" i="1"/>
  <c r="Z4771" i="1"/>
  <c r="Z4772" i="1"/>
  <c r="Z4773" i="1"/>
  <c r="Z4774" i="1"/>
  <c r="Z4775" i="1"/>
  <c r="Z4776" i="1"/>
  <c r="Z4777" i="1"/>
  <c r="Z4778" i="1"/>
  <c r="Z4779" i="1"/>
  <c r="Z4780" i="1"/>
  <c r="Z4781" i="1"/>
  <c r="Z4782" i="1"/>
  <c r="Z4783" i="1"/>
  <c r="Z4784" i="1"/>
  <c r="Z4785" i="1"/>
  <c r="Z4786" i="1"/>
  <c r="Z4787" i="1"/>
  <c r="Z4788" i="1"/>
  <c r="Z4789" i="1"/>
  <c r="Z4790" i="1"/>
  <c r="Z4791" i="1"/>
  <c r="Z4792" i="1"/>
  <c r="Z4793" i="1"/>
  <c r="Z4794" i="1"/>
  <c r="Z4795" i="1"/>
  <c r="Z4796" i="1"/>
  <c r="Z4797" i="1"/>
  <c r="Z4798" i="1"/>
  <c r="Z4799" i="1"/>
  <c r="Z4800" i="1"/>
  <c r="Z4801" i="1"/>
  <c r="Z4802" i="1"/>
  <c r="Z4803" i="1"/>
  <c r="Z4804" i="1"/>
  <c r="Z4805" i="1"/>
  <c r="Z4806" i="1"/>
  <c r="Z4807" i="1"/>
  <c r="Z4808" i="1"/>
  <c r="Z4809" i="1"/>
  <c r="Z4810" i="1"/>
  <c r="Z4811" i="1"/>
  <c r="Z4812" i="1"/>
  <c r="Z4813" i="1"/>
  <c r="Z4814" i="1"/>
  <c r="Z4815" i="1"/>
  <c r="Z4816" i="1"/>
  <c r="Z4817" i="1"/>
  <c r="Z4818" i="1"/>
  <c r="Z4819" i="1"/>
  <c r="Z4820" i="1"/>
  <c r="Z4821" i="1"/>
  <c r="Z4822" i="1"/>
  <c r="Z4823" i="1"/>
  <c r="Z4824" i="1"/>
  <c r="Z4825" i="1"/>
  <c r="Z4826" i="1"/>
  <c r="Z4827" i="1"/>
  <c r="Z4828" i="1"/>
  <c r="Z4829" i="1"/>
  <c r="Z4830" i="1"/>
  <c r="Z4831" i="1"/>
  <c r="Z4832" i="1"/>
  <c r="Z4833" i="1"/>
  <c r="Z4834" i="1"/>
  <c r="Z4835" i="1"/>
  <c r="Z4836" i="1"/>
  <c r="Z4837" i="1"/>
  <c r="Z4838" i="1"/>
  <c r="Z4839" i="1"/>
  <c r="Z4840" i="1"/>
  <c r="Z4841" i="1"/>
  <c r="Z4842" i="1"/>
  <c r="Z4843" i="1"/>
  <c r="Z4844" i="1"/>
  <c r="Z4845" i="1"/>
  <c r="Z4846" i="1"/>
  <c r="Z4847" i="1"/>
  <c r="Z4848" i="1"/>
  <c r="Z4849" i="1"/>
  <c r="Z4850" i="1"/>
  <c r="Z4851" i="1"/>
  <c r="Z4852" i="1"/>
  <c r="Z4853" i="1"/>
  <c r="Z4854" i="1"/>
  <c r="Z4855" i="1"/>
  <c r="Z4856" i="1"/>
  <c r="Z4857" i="1"/>
  <c r="Z4858" i="1"/>
  <c r="Z4859" i="1"/>
  <c r="Z4860" i="1"/>
  <c r="Z4861" i="1"/>
  <c r="Z4862" i="1"/>
  <c r="Z4863" i="1"/>
  <c r="Z4864" i="1"/>
  <c r="Z4865" i="1"/>
  <c r="Z4866" i="1"/>
  <c r="Z4867" i="1"/>
  <c r="Z4868" i="1"/>
  <c r="Z4869" i="1"/>
  <c r="Z4870" i="1"/>
  <c r="Z4871" i="1"/>
  <c r="Z4872" i="1"/>
  <c r="Z4873" i="1"/>
  <c r="Z4874" i="1"/>
  <c r="Z4875" i="1"/>
  <c r="Z4876" i="1"/>
  <c r="Z4877" i="1"/>
  <c r="Z4878" i="1"/>
  <c r="Z4879" i="1"/>
  <c r="Z4880" i="1"/>
  <c r="Z4881" i="1"/>
  <c r="Z4882" i="1"/>
  <c r="Z4883" i="1"/>
  <c r="Z4884" i="1"/>
  <c r="Z4885" i="1"/>
  <c r="Z4886" i="1"/>
  <c r="Z4887" i="1"/>
  <c r="Z4888" i="1"/>
  <c r="Z4889" i="1"/>
  <c r="Z4890" i="1"/>
  <c r="Z4891" i="1"/>
  <c r="Z4892" i="1"/>
  <c r="Z4893" i="1"/>
  <c r="Z4894" i="1"/>
  <c r="Z4895" i="1"/>
  <c r="Z4896" i="1"/>
  <c r="Z4897" i="1"/>
  <c r="Z4898" i="1"/>
  <c r="Z4899" i="1"/>
  <c r="Z4900" i="1"/>
  <c r="Z4901" i="1"/>
  <c r="Z4902" i="1"/>
  <c r="Z4903" i="1"/>
  <c r="Z4904" i="1"/>
  <c r="Z4905" i="1"/>
  <c r="Z4906" i="1"/>
  <c r="Z4907" i="1"/>
  <c r="Z4908" i="1"/>
  <c r="Z4909" i="1"/>
  <c r="Z4910" i="1"/>
  <c r="Z4911" i="1"/>
  <c r="Z4912" i="1"/>
  <c r="Z4913" i="1"/>
  <c r="Z4914" i="1"/>
  <c r="Z4915" i="1"/>
  <c r="Z4916" i="1"/>
  <c r="Z4917" i="1"/>
  <c r="Z4918" i="1"/>
  <c r="Z4919" i="1"/>
  <c r="Z4920" i="1"/>
  <c r="Z4921" i="1"/>
  <c r="Z4922" i="1"/>
  <c r="Z4923" i="1"/>
  <c r="Z4924" i="1"/>
  <c r="Z4925" i="1"/>
  <c r="Z4926" i="1"/>
  <c r="Z4927" i="1"/>
  <c r="Z4928" i="1"/>
  <c r="Z4929" i="1"/>
  <c r="Z4930" i="1"/>
  <c r="Z4931" i="1"/>
  <c r="Z4932" i="1"/>
  <c r="Z4933" i="1"/>
  <c r="Z4934" i="1"/>
  <c r="Z4935" i="1"/>
  <c r="Z4936" i="1"/>
  <c r="Z4937" i="1"/>
  <c r="Z4938" i="1"/>
  <c r="Z4939" i="1"/>
  <c r="Z4940" i="1"/>
  <c r="Z4941" i="1"/>
  <c r="Z4942" i="1"/>
  <c r="Z4943" i="1"/>
  <c r="Z4944" i="1"/>
  <c r="Z4945" i="1"/>
  <c r="Z4946" i="1"/>
  <c r="Z4947" i="1"/>
  <c r="Z4948" i="1"/>
  <c r="Z4949" i="1"/>
  <c r="Z4950" i="1"/>
  <c r="Z4951" i="1"/>
  <c r="Z4952" i="1"/>
  <c r="Z4953" i="1"/>
  <c r="Z4954" i="1"/>
  <c r="Z4955" i="1"/>
  <c r="Z4956" i="1"/>
  <c r="Z4957" i="1"/>
  <c r="Z4958" i="1"/>
  <c r="Z4959" i="1"/>
  <c r="Z4960" i="1"/>
  <c r="Z4961" i="1"/>
  <c r="Z4962" i="1"/>
  <c r="Z4963" i="1"/>
  <c r="Z4964" i="1"/>
  <c r="Z4965" i="1"/>
  <c r="Z4966" i="1"/>
  <c r="Z4967" i="1"/>
  <c r="Z4968" i="1"/>
  <c r="Z4969" i="1"/>
  <c r="Z4970" i="1"/>
  <c r="Z4971" i="1"/>
  <c r="Z4972" i="1"/>
  <c r="Z4973" i="1"/>
  <c r="Z4974" i="1"/>
  <c r="Z4975" i="1"/>
  <c r="Z4976" i="1"/>
  <c r="Z4977" i="1"/>
  <c r="Z4978" i="1"/>
  <c r="Z4979" i="1"/>
  <c r="Z4980" i="1"/>
  <c r="Z4981" i="1"/>
  <c r="Z4982" i="1"/>
  <c r="Z4983" i="1"/>
  <c r="Z4984" i="1"/>
  <c r="Z4985" i="1"/>
  <c r="Z4986" i="1"/>
  <c r="Z4987" i="1"/>
  <c r="Z4988" i="1"/>
  <c r="Z4989" i="1"/>
  <c r="Z4990" i="1"/>
  <c r="Z4991" i="1"/>
  <c r="Z4992" i="1"/>
  <c r="Z4993" i="1"/>
  <c r="Z4994" i="1"/>
  <c r="Z4995" i="1"/>
  <c r="Z4996" i="1"/>
  <c r="Z4997" i="1"/>
  <c r="Z4998" i="1"/>
  <c r="Z4999" i="1"/>
  <c r="Z5000" i="1"/>
  <c r="Z5001" i="1"/>
  <c r="Z5002" i="1"/>
  <c r="Z5003" i="1"/>
  <c r="Z5004" i="1"/>
  <c r="Z5005" i="1"/>
  <c r="Z5006" i="1"/>
  <c r="Z5007" i="1"/>
  <c r="Z5008" i="1"/>
  <c r="Z5009" i="1"/>
  <c r="Z5010" i="1"/>
  <c r="Z5011" i="1"/>
  <c r="Z5012" i="1"/>
  <c r="Z5013" i="1"/>
  <c r="Z5014" i="1"/>
  <c r="Z5015" i="1"/>
  <c r="Z5016" i="1"/>
  <c r="Z5017" i="1"/>
  <c r="Z5018" i="1"/>
  <c r="Z5019" i="1"/>
  <c r="Z5020" i="1"/>
  <c r="Z5021" i="1"/>
  <c r="Z5022" i="1"/>
  <c r="Z5023" i="1"/>
  <c r="Z5024" i="1"/>
  <c r="Z5025" i="1"/>
  <c r="Z5026" i="1"/>
  <c r="Z5027" i="1"/>
  <c r="Z5028" i="1"/>
  <c r="Z5029" i="1"/>
  <c r="Z5030" i="1"/>
  <c r="Z5031" i="1"/>
  <c r="Z5032" i="1"/>
  <c r="Z5033" i="1"/>
  <c r="Z5034" i="1"/>
  <c r="Z5035" i="1"/>
  <c r="Z5036" i="1"/>
  <c r="Z5037" i="1"/>
  <c r="Z5038" i="1"/>
  <c r="Z5039" i="1"/>
  <c r="Z5040" i="1"/>
  <c r="Z5041" i="1"/>
  <c r="Z5042" i="1"/>
  <c r="Z5043" i="1"/>
  <c r="Z5044" i="1"/>
  <c r="Z5045" i="1"/>
  <c r="Z5046" i="1"/>
  <c r="Z5047" i="1"/>
  <c r="Z5048" i="1"/>
  <c r="Z5049" i="1"/>
  <c r="Z5050" i="1"/>
  <c r="Z5051" i="1"/>
  <c r="Z5052" i="1"/>
  <c r="Z5053" i="1"/>
  <c r="Z5054" i="1"/>
  <c r="Z5055" i="1"/>
  <c r="Z5056" i="1"/>
  <c r="Z5057" i="1"/>
  <c r="Z5058" i="1"/>
  <c r="Z5059" i="1"/>
  <c r="Z5060" i="1"/>
  <c r="Z5061" i="1"/>
  <c r="Z5062" i="1"/>
  <c r="Z5063" i="1"/>
  <c r="Z5064" i="1"/>
  <c r="Z5065" i="1"/>
  <c r="Z5066" i="1"/>
  <c r="Z5067" i="1"/>
  <c r="Z5068" i="1"/>
  <c r="Z5069" i="1"/>
  <c r="Z5070" i="1"/>
  <c r="Z5071" i="1"/>
  <c r="Z5072" i="1"/>
  <c r="Z5073" i="1"/>
  <c r="Z5074" i="1"/>
  <c r="Z5075" i="1"/>
  <c r="Z5076" i="1"/>
  <c r="Z5077" i="1"/>
  <c r="Z5078" i="1"/>
  <c r="Z5079" i="1"/>
  <c r="Z5080" i="1"/>
  <c r="Z5081" i="1"/>
  <c r="Z5082" i="1"/>
  <c r="Z5083" i="1"/>
  <c r="Z5084" i="1"/>
  <c r="Z5085" i="1"/>
  <c r="Z5086" i="1"/>
  <c r="Z5087" i="1"/>
  <c r="Z5088" i="1"/>
  <c r="Z5089" i="1"/>
  <c r="Z5090" i="1"/>
  <c r="Z5091" i="1"/>
  <c r="Z5092" i="1"/>
  <c r="Z5093" i="1"/>
  <c r="Z5094" i="1"/>
  <c r="Z5095" i="1"/>
  <c r="Z5096" i="1"/>
  <c r="Z5097" i="1"/>
  <c r="Z5098" i="1"/>
  <c r="Z5099" i="1"/>
  <c r="Z5100" i="1"/>
  <c r="Z5101" i="1"/>
  <c r="Z5102" i="1"/>
  <c r="Z5103" i="1"/>
  <c r="Z5104" i="1"/>
  <c r="Z5105" i="1"/>
  <c r="Z5106" i="1"/>
  <c r="Z5107" i="1"/>
  <c r="Z5108" i="1"/>
  <c r="Z5109" i="1"/>
  <c r="Z5110" i="1"/>
  <c r="Z5111" i="1"/>
  <c r="Z5112" i="1"/>
  <c r="Z5113" i="1"/>
  <c r="Z5114" i="1"/>
  <c r="Z5115" i="1"/>
  <c r="Z5116" i="1"/>
  <c r="Z5117" i="1"/>
  <c r="Z5118" i="1"/>
  <c r="Z5119" i="1"/>
  <c r="Z5120" i="1"/>
  <c r="Z5121" i="1"/>
  <c r="Z5122" i="1"/>
  <c r="Z5123" i="1"/>
  <c r="Z5124" i="1"/>
  <c r="Z5125" i="1"/>
  <c r="Z5126" i="1"/>
  <c r="Z5127" i="1"/>
  <c r="Z5128" i="1"/>
  <c r="Z5129" i="1"/>
  <c r="Z5130" i="1"/>
  <c r="Z5131" i="1"/>
  <c r="Z5132" i="1"/>
  <c r="Z5133" i="1"/>
  <c r="Z5134" i="1"/>
  <c r="Z5135" i="1"/>
  <c r="Z5136" i="1"/>
  <c r="Z5137" i="1"/>
  <c r="Z5138" i="1"/>
  <c r="Z5139" i="1"/>
  <c r="Z5140" i="1"/>
  <c r="Z5141" i="1"/>
  <c r="Z5142" i="1"/>
  <c r="Z5143" i="1"/>
  <c r="Z5144" i="1"/>
  <c r="Z5145" i="1"/>
  <c r="Z5146" i="1"/>
  <c r="Z5147" i="1"/>
  <c r="Z5148" i="1"/>
  <c r="Z5149" i="1"/>
  <c r="Z5150" i="1"/>
  <c r="Z5151" i="1"/>
  <c r="Z5152" i="1"/>
  <c r="Z5153" i="1"/>
  <c r="Z5154" i="1"/>
  <c r="Z5155" i="1"/>
  <c r="Z5156" i="1"/>
  <c r="Z5157" i="1"/>
  <c r="Z5158" i="1"/>
  <c r="Z5159" i="1"/>
  <c r="Z5160" i="1"/>
  <c r="Z5161" i="1"/>
  <c r="Z5162" i="1"/>
  <c r="Z5163" i="1"/>
  <c r="Z5164" i="1"/>
  <c r="Z5165" i="1"/>
  <c r="Z5166" i="1"/>
  <c r="Z5167" i="1"/>
  <c r="Z5168" i="1"/>
  <c r="Z5169" i="1"/>
  <c r="Z5170" i="1"/>
  <c r="Z5171" i="1"/>
  <c r="Z5172" i="1"/>
  <c r="Z5173" i="1"/>
  <c r="Z5174" i="1"/>
  <c r="Z5175" i="1"/>
  <c r="Z5176" i="1"/>
  <c r="Z5177" i="1"/>
  <c r="Z5178" i="1"/>
  <c r="Z5179" i="1"/>
  <c r="Z5180" i="1"/>
  <c r="Z5181" i="1"/>
  <c r="Z5182" i="1"/>
  <c r="Z5183" i="1"/>
  <c r="Z5184" i="1"/>
  <c r="Z5185" i="1"/>
  <c r="Z5186" i="1"/>
  <c r="Z5187" i="1"/>
  <c r="Z5188" i="1"/>
  <c r="Z5189" i="1"/>
  <c r="Z5190" i="1"/>
  <c r="Z5191" i="1"/>
  <c r="Z5192" i="1"/>
  <c r="Z5193" i="1"/>
  <c r="Z5194" i="1"/>
  <c r="Z5195" i="1"/>
  <c r="Z5196" i="1"/>
  <c r="Z5197" i="1"/>
  <c r="Z5198" i="1"/>
  <c r="Z5199" i="1"/>
  <c r="Z5200" i="1"/>
  <c r="Z5201" i="1"/>
  <c r="Z5202" i="1"/>
  <c r="Z5203" i="1"/>
  <c r="Z5204" i="1"/>
  <c r="Z5205" i="1"/>
  <c r="Z5206" i="1"/>
  <c r="Z5207" i="1"/>
  <c r="Z5208" i="1"/>
  <c r="Z5209" i="1"/>
  <c r="Z5210" i="1"/>
  <c r="Z5211" i="1"/>
  <c r="Z5212" i="1"/>
  <c r="Z5213" i="1"/>
  <c r="Z5214" i="1"/>
  <c r="Z5215" i="1"/>
  <c r="Z5216" i="1"/>
  <c r="Z5217" i="1"/>
  <c r="Z5218" i="1"/>
  <c r="Z5219" i="1"/>
  <c r="Z5220" i="1"/>
  <c r="Z5221" i="1"/>
  <c r="Z5222" i="1"/>
  <c r="Z5223" i="1"/>
  <c r="Z5224" i="1"/>
  <c r="Z5225" i="1"/>
  <c r="Z5226" i="1"/>
  <c r="Z5227" i="1"/>
  <c r="Z5228" i="1"/>
  <c r="Z5229" i="1"/>
  <c r="Z5230" i="1"/>
  <c r="Z5231" i="1"/>
  <c r="Z5232" i="1"/>
  <c r="Z5233" i="1"/>
  <c r="Z5234" i="1"/>
  <c r="Z5235" i="1"/>
  <c r="Z5236" i="1"/>
  <c r="Z5237" i="1"/>
  <c r="Z5238" i="1"/>
  <c r="Z5239" i="1"/>
  <c r="Z5240" i="1"/>
  <c r="Z5241" i="1"/>
  <c r="Z5242" i="1"/>
  <c r="Z5243" i="1"/>
  <c r="Z5244" i="1"/>
  <c r="Z5245" i="1"/>
  <c r="Z5246" i="1"/>
  <c r="Z5247" i="1"/>
  <c r="Z5248" i="1"/>
  <c r="Z5249" i="1"/>
  <c r="Z5250" i="1"/>
  <c r="Z5251" i="1"/>
  <c r="Z5252" i="1"/>
  <c r="Z5253" i="1"/>
  <c r="Z5254" i="1"/>
  <c r="Z5255" i="1"/>
  <c r="Z5256" i="1"/>
  <c r="Z5257" i="1"/>
  <c r="Z5258" i="1"/>
  <c r="Z5259" i="1"/>
  <c r="Z5260" i="1"/>
  <c r="Z5261" i="1"/>
  <c r="Z5262" i="1"/>
  <c r="Z5263" i="1"/>
  <c r="Z5264" i="1"/>
  <c r="Z5265" i="1"/>
  <c r="Z5266" i="1"/>
  <c r="Z5267" i="1"/>
  <c r="Z5268" i="1"/>
  <c r="Z5269" i="1"/>
  <c r="Z5270" i="1"/>
  <c r="Z5271" i="1"/>
  <c r="Z5272" i="1"/>
  <c r="Z5273" i="1"/>
  <c r="Z5274" i="1"/>
  <c r="Z5275" i="1"/>
  <c r="Z5276" i="1"/>
  <c r="Z5277" i="1"/>
  <c r="Z5278" i="1"/>
  <c r="Z5279" i="1"/>
  <c r="Z5280" i="1"/>
  <c r="Z5281" i="1"/>
  <c r="Z5282" i="1"/>
  <c r="Z5283" i="1"/>
  <c r="Z5284" i="1"/>
  <c r="Z5285" i="1"/>
  <c r="Z5286" i="1"/>
  <c r="Z5287" i="1"/>
  <c r="Z5288" i="1"/>
  <c r="Z5289" i="1"/>
  <c r="Z5290" i="1"/>
  <c r="Z5291" i="1"/>
  <c r="Z5292" i="1"/>
  <c r="Z5293" i="1"/>
  <c r="Z5294" i="1"/>
  <c r="Z5295" i="1"/>
  <c r="Z5296" i="1"/>
  <c r="Z5297" i="1"/>
  <c r="Z5298" i="1"/>
  <c r="Z5299" i="1"/>
  <c r="Z5300" i="1"/>
  <c r="Z5301" i="1"/>
  <c r="Z5302" i="1"/>
  <c r="Z5303" i="1"/>
  <c r="Z5304" i="1"/>
  <c r="Z5305" i="1"/>
  <c r="Z5306" i="1"/>
  <c r="Z5307" i="1"/>
  <c r="Z5308" i="1"/>
  <c r="Z5309" i="1"/>
  <c r="Z5310" i="1"/>
  <c r="Z5311" i="1"/>
  <c r="Z5312" i="1"/>
  <c r="Z5313" i="1"/>
  <c r="Z5314" i="1"/>
  <c r="Z5315" i="1"/>
  <c r="Z5316" i="1"/>
  <c r="Z5317" i="1"/>
  <c r="Z5318" i="1"/>
  <c r="Z5319" i="1"/>
  <c r="Z5320" i="1"/>
  <c r="Z5321" i="1"/>
  <c r="Z5322" i="1"/>
  <c r="Z5323" i="1"/>
  <c r="Z5324" i="1"/>
  <c r="Z5325" i="1"/>
  <c r="Z5326" i="1"/>
  <c r="Z5327" i="1"/>
  <c r="Z5328" i="1"/>
  <c r="Z5329" i="1"/>
  <c r="Z5330" i="1"/>
  <c r="Z5331" i="1"/>
  <c r="Z5332" i="1"/>
  <c r="Z5333" i="1"/>
  <c r="Z5334" i="1"/>
  <c r="Z5335" i="1"/>
  <c r="Z5336" i="1"/>
  <c r="Z5337" i="1"/>
  <c r="Z5338" i="1"/>
  <c r="Z5339" i="1"/>
  <c r="Z5340" i="1"/>
  <c r="Z5341" i="1"/>
  <c r="Z5342" i="1"/>
  <c r="Z5343" i="1"/>
  <c r="Z5344" i="1"/>
  <c r="Z5345" i="1"/>
  <c r="Z5346" i="1"/>
  <c r="Z5347" i="1"/>
  <c r="Z5348" i="1"/>
  <c r="Z5349" i="1"/>
  <c r="Z5350" i="1"/>
  <c r="Z5351" i="1"/>
  <c r="Z5352" i="1"/>
  <c r="Z5353" i="1"/>
  <c r="Z5354" i="1"/>
  <c r="Z5355" i="1"/>
  <c r="Z5356" i="1"/>
  <c r="Z5357" i="1"/>
  <c r="Z5358" i="1"/>
  <c r="Z5359" i="1"/>
  <c r="Z5360" i="1"/>
  <c r="Z5361" i="1"/>
  <c r="Z5362" i="1"/>
  <c r="Z5363" i="1"/>
  <c r="Z5364" i="1"/>
  <c r="Z5365" i="1"/>
  <c r="Z5366" i="1"/>
  <c r="Z5367" i="1"/>
  <c r="Z5368" i="1"/>
  <c r="Z5369" i="1"/>
  <c r="Z5370" i="1"/>
  <c r="Z5371" i="1"/>
  <c r="Z5372" i="1"/>
  <c r="Z5373" i="1"/>
  <c r="Z5374" i="1"/>
  <c r="Z5375" i="1"/>
  <c r="Z5376" i="1"/>
  <c r="Z5377" i="1"/>
  <c r="Z5378" i="1"/>
  <c r="Z5379" i="1"/>
  <c r="Z5380" i="1"/>
  <c r="Z5381" i="1"/>
  <c r="Z5382" i="1"/>
  <c r="Z5383" i="1"/>
  <c r="Z5384" i="1"/>
  <c r="Z5385" i="1"/>
  <c r="Z5386" i="1"/>
  <c r="Z5387" i="1"/>
  <c r="Z5388" i="1"/>
  <c r="Z5389" i="1"/>
  <c r="Z5390" i="1"/>
  <c r="Z5391" i="1"/>
  <c r="Z5392" i="1"/>
  <c r="Z5393" i="1"/>
  <c r="Z5394" i="1"/>
  <c r="Z5395" i="1"/>
  <c r="Z5396" i="1"/>
  <c r="Z5397" i="1"/>
  <c r="Z5398" i="1"/>
  <c r="Z5399" i="1"/>
  <c r="Z5400" i="1"/>
  <c r="Z5401" i="1"/>
  <c r="Z5402" i="1"/>
  <c r="Z5403" i="1"/>
  <c r="Z5404" i="1"/>
  <c r="Z5405" i="1"/>
  <c r="Z5406" i="1"/>
  <c r="Z5407" i="1"/>
  <c r="Z5408" i="1"/>
  <c r="Z5409" i="1"/>
  <c r="Z5410" i="1"/>
  <c r="Z5411" i="1"/>
  <c r="Z5412" i="1"/>
  <c r="Z5413" i="1"/>
  <c r="Z5414" i="1"/>
  <c r="Z5415" i="1"/>
  <c r="Z5416" i="1"/>
  <c r="Z5417" i="1"/>
  <c r="Z5418" i="1"/>
  <c r="Z5419" i="1"/>
  <c r="Z5420" i="1"/>
  <c r="Z5421" i="1"/>
  <c r="Z5422" i="1"/>
  <c r="Z5423" i="1"/>
  <c r="Z5424" i="1"/>
  <c r="Z5425" i="1"/>
  <c r="Z5426" i="1"/>
  <c r="Z5427" i="1"/>
  <c r="Z5428" i="1"/>
  <c r="Z5429" i="1"/>
  <c r="Z5430" i="1"/>
  <c r="Z5431" i="1"/>
  <c r="Z5432" i="1"/>
  <c r="Z5433" i="1"/>
  <c r="Z5434" i="1"/>
  <c r="Z5435" i="1"/>
  <c r="Z5436" i="1"/>
  <c r="Z5437" i="1"/>
  <c r="Z5438" i="1"/>
  <c r="Z5439" i="1"/>
  <c r="Z5440" i="1"/>
  <c r="Z5441" i="1"/>
  <c r="Z5442" i="1"/>
  <c r="Z5443" i="1"/>
  <c r="Z5444" i="1"/>
  <c r="Z5445" i="1"/>
  <c r="Z5446" i="1"/>
  <c r="Z5447" i="1"/>
  <c r="Z5448" i="1"/>
  <c r="Z5449" i="1"/>
  <c r="Z5450" i="1"/>
  <c r="Z5451" i="1"/>
  <c r="Z5452" i="1"/>
  <c r="Z5453" i="1"/>
  <c r="Z5454" i="1"/>
  <c r="Z5455" i="1"/>
  <c r="Z5456" i="1"/>
  <c r="Z5457" i="1"/>
  <c r="Z5458" i="1"/>
  <c r="Z5459" i="1"/>
  <c r="Z5460" i="1"/>
  <c r="Z5461" i="1"/>
  <c r="Z5462" i="1"/>
  <c r="Z5463" i="1"/>
  <c r="Z5464" i="1"/>
  <c r="Z5465" i="1"/>
  <c r="Z5466" i="1"/>
  <c r="Z5467" i="1"/>
  <c r="Z5468" i="1"/>
  <c r="Z5469" i="1"/>
  <c r="Z5470" i="1"/>
  <c r="Z5471" i="1"/>
  <c r="Z5472" i="1"/>
  <c r="Z5473" i="1"/>
  <c r="Z5474" i="1"/>
  <c r="Z5475" i="1"/>
  <c r="Z5476" i="1"/>
  <c r="Z5477" i="1"/>
  <c r="Z5478" i="1"/>
  <c r="Z5479" i="1"/>
  <c r="Z5480" i="1"/>
  <c r="Z5481" i="1"/>
  <c r="Z5482" i="1"/>
  <c r="Z5483" i="1"/>
  <c r="Z5484" i="1"/>
  <c r="Z5485" i="1"/>
  <c r="Z5486" i="1"/>
  <c r="Z5487" i="1"/>
  <c r="Z5488" i="1"/>
  <c r="Z5489" i="1"/>
  <c r="Z5490" i="1"/>
  <c r="Z5491" i="1"/>
  <c r="Z5492" i="1"/>
  <c r="Z5493" i="1"/>
  <c r="Z5494" i="1"/>
  <c r="Z5495" i="1"/>
  <c r="Z5496" i="1"/>
  <c r="Z5497" i="1"/>
  <c r="Z5498" i="1"/>
  <c r="Z5499" i="1"/>
  <c r="Z5500" i="1"/>
  <c r="Z5501" i="1"/>
  <c r="Z5502" i="1"/>
  <c r="Z5503" i="1"/>
  <c r="Z5504" i="1"/>
  <c r="Z5505" i="1"/>
  <c r="Z5506" i="1"/>
  <c r="Z5507" i="1"/>
  <c r="Z5508" i="1"/>
  <c r="Z5509" i="1"/>
  <c r="Z5510" i="1"/>
  <c r="Z5511" i="1"/>
  <c r="Z5512" i="1"/>
  <c r="Z5513" i="1"/>
  <c r="Z5514" i="1"/>
  <c r="Z5515" i="1"/>
  <c r="Z5516" i="1"/>
  <c r="Z5517" i="1"/>
  <c r="Z5518" i="1"/>
  <c r="Z5519" i="1"/>
  <c r="Z5520" i="1"/>
  <c r="Z5521" i="1"/>
  <c r="Z5522" i="1"/>
  <c r="Z5523" i="1"/>
  <c r="Z5524" i="1"/>
  <c r="Z5525" i="1"/>
  <c r="Z5526" i="1"/>
  <c r="Z5527" i="1"/>
  <c r="Z5528" i="1"/>
  <c r="Z5529" i="1"/>
  <c r="Z5530" i="1"/>
  <c r="Z5531" i="1"/>
  <c r="Z5532" i="1"/>
  <c r="Z5533" i="1"/>
  <c r="Z5534" i="1"/>
  <c r="Z5535" i="1"/>
  <c r="Z5536" i="1"/>
  <c r="Z5537" i="1"/>
  <c r="Z5538" i="1"/>
  <c r="Z5539" i="1"/>
  <c r="Z5540" i="1"/>
  <c r="Z5541" i="1"/>
  <c r="Z5542" i="1"/>
  <c r="Z5543" i="1"/>
  <c r="Z5544" i="1"/>
  <c r="Z5545" i="1"/>
  <c r="Z5546" i="1"/>
  <c r="Z5547" i="1"/>
  <c r="Z5548" i="1"/>
  <c r="Z5549" i="1"/>
  <c r="Z5550" i="1"/>
  <c r="Z5551" i="1"/>
  <c r="Z5552" i="1"/>
  <c r="Z5553" i="1"/>
  <c r="Z5554" i="1"/>
  <c r="Z5555" i="1"/>
  <c r="Z5556" i="1"/>
  <c r="Z5557" i="1"/>
  <c r="Z5558" i="1"/>
  <c r="Z5559" i="1"/>
  <c r="Z5560" i="1"/>
  <c r="Z5561" i="1"/>
  <c r="Z5562" i="1"/>
  <c r="Z5563" i="1"/>
  <c r="Z5564" i="1"/>
  <c r="Z5565" i="1"/>
  <c r="Z5566" i="1"/>
  <c r="Z5567" i="1"/>
  <c r="Z5568" i="1"/>
  <c r="Z5569" i="1"/>
  <c r="Z5570" i="1"/>
  <c r="Z5571" i="1"/>
  <c r="Z5572" i="1"/>
  <c r="Z5573" i="1"/>
  <c r="Z5574" i="1"/>
  <c r="Z5575" i="1"/>
  <c r="Z5576" i="1"/>
  <c r="Z5577" i="1"/>
  <c r="Z5578" i="1"/>
  <c r="Z5579" i="1"/>
  <c r="Z5580" i="1"/>
  <c r="Z5581" i="1"/>
  <c r="Z5582" i="1"/>
  <c r="Z5583" i="1"/>
  <c r="Z5584" i="1"/>
  <c r="Z5585" i="1"/>
  <c r="Z5586" i="1"/>
  <c r="Z5587" i="1"/>
  <c r="Z5588" i="1"/>
  <c r="Z5589" i="1"/>
  <c r="Z5590" i="1"/>
  <c r="Z5591" i="1"/>
  <c r="Z5592" i="1"/>
  <c r="Z5593" i="1"/>
  <c r="Z5594" i="1"/>
  <c r="Z5595" i="1"/>
  <c r="Z5596" i="1"/>
  <c r="Z5597" i="1"/>
  <c r="Z5598" i="1"/>
  <c r="Z5599" i="1"/>
  <c r="Z5600" i="1"/>
  <c r="Z5601" i="1"/>
  <c r="Z5602" i="1"/>
  <c r="Z5603" i="1"/>
  <c r="Z5604" i="1"/>
  <c r="Z5605" i="1"/>
  <c r="Z5606" i="1"/>
  <c r="Z5607" i="1"/>
  <c r="Z5608" i="1"/>
  <c r="Z5609" i="1"/>
  <c r="Z5610" i="1"/>
  <c r="Z5611" i="1"/>
  <c r="Z5612" i="1"/>
  <c r="Z5613" i="1"/>
  <c r="Z5614" i="1"/>
  <c r="Z5615" i="1"/>
  <c r="Z5616" i="1"/>
  <c r="Z5617" i="1"/>
  <c r="Z5618" i="1"/>
  <c r="Z5619" i="1"/>
  <c r="Z5620" i="1"/>
  <c r="Z5621" i="1"/>
  <c r="Z5622" i="1"/>
  <c r="Z5623" i="1"/>
  <c r="Z5624" i="1"/>
  <c r="Z5625" i="1"/>
  <c r="Z5626" i="1"/>
  <c r="Z5627" i="1"/>
  <c r="Z5628" i="1"/>
  <c r="Z5629" i="1"/>
  <c r="Z5630" i="1"/>
  <c r="Z5631" i="1"/>
  <c r="Z5632" i="1"/>
  <c r="Z5633" i="1"/>
  <c r="Z5634" i="1"/>
  <c r="Z5635" i="1"/>
  <c r="Z5636" i="1"/>
  <c r="Z5637" i="1"/>
  <c r="Z5638" i="1"/>
  <c r="Z5639" i="1"/>
  <c r="Z5640" i="1"/>
  <c r="Z5641" i="1"/>
  <c r="Z5642" i="1"/>
  <c r="Z5643" i="1"/>
  <c r="Z5644" i="1"/>
  <c r="Z5645" i="1"/>
  <c r="Z5646" i="1"/>
  <c r="Z5647" i="1"/>
  <c r="Z5648" i="1"/>
  <c r="Z5649" i="1"/>
  <c r="Z5650" i="1"/>
  <c r="Z5651" i="1"/>
  <c r="Z5652" i="1"/>
  <c r="Z5653" i="1"/>
  <c r="Z5654" i="1"/>
  <c r="Z5655" i="1"/>
  <c r="Z5656" i="1"/>
  <c r="Z5657" i="1"/>
  <c r="Z5658" i="1"/>
  <c r="Z5659" i="1"/>
  <c r="Z5660" i="1"/>
  <c r="Z5661" i="1"/>
  <c r="Z5662" i="1"/>
  <c r="Z5663" i="1"/>
  <c r="Z5664" i="1"/>
  <c r="Z5665" i="1"/>
  <c r="Z5666" i="1"/>
  <c r="Z5667" i="1"/>
  <c r="Z5668" i="1"/>
  <c r="Z5669" i="1"/>
  <c r="Z5670" i="1"/>
  <c r="Z5671" i="1"/>
  <c r="Z5672" i="1"/>
  <c r="Z5673" i="1"/>
  <c r="Z5674" i="1"/>
  <c r="Z5675" i="1"/>
  <c r="Z5676" i="1"/>
  <c r="Z5677" i="1"/>
  <c r="Z5678" i="1"/>
  <c r="Z5679" i="1"/>
  <c r="Z5680" i="1"/>
  <c r="Z5681" i="1"/>
  <c r="Z5682" i="1"/>
  <c r="Z5683" i="1"/>
  <c r="Z5684" i="1"/>
  <c r="Z5685" i="1"/>
  <c r="Z5686" i="1"/>
  <c r="Z5687" i="1"/>
  <c r="Z5688" i="1"/>
  <c r="Z5689" i="1"/>
  <c r="Z5690" i="1"/>
  <c r="Z5691" i="1"/>
  <c r="Z5692" i="1"/>
  <c r="Z5693" i="1"/>
  <c r="Z5694" i="1"/>
  <c r="Z5695" i="1"/>
  <c r="Z5696" i="1"/>
  <c r="Z5697" i="1"/>
  <c r="Z5698" i="1"/>
  <c r="Z5699" i="1"/>
  <c r="Z5700" i="1"/>
  <c r="Z5701" i="1"/>
  <c r="Z5702" i="1"/>
  <c r="Z5703" i="1"/>
  <c r="Z5704" i="1"/>
  <c r="Z5705" i="1"/>
  <c r="Z5706" i="1"/>
  <c r="Z5707" i="1"/>
  <c r="Z5708" i="1"/>
  <c r="Z5709" i="1"/>
  <c r="Z5710" i="1"/>
  <c r="Z5711" i="1"/>
  <c r="Z5712" i="1"/>
  <c r="Z5713" i="1"/>
  <c r="Z5714" i="1"/>
  <c r="Z5715" i="1"/>
  <c r="Z5716" i="1"/>
  <c r="Z5717" i="1"/>
  <c r="Z5718" i="1"/>
  <c r="Z5719" i="1"/>
  <c r="Z5720" i="1"/>
  <c r="Z5721" i="1"/>
  <c r="Z5722" i="1"/>
  <c r="Z5723" i="1"/>
  <c r="Z5724" i="1"/>
  <c r="Z5725" i="1"/>
  <c r="Z5726" i="1"/>
  <c r="Z5727" i="1"/>
  <c r="Z5728" i="1"/>
  <c r="Z5729" i="1"/>
  <c r="Z5730" i="1"/>
  <c r="Z5731" i="1"/>
  <c r="Z5732" i="1"/>
  <c r="Z5733" i="1"/>
  <c r="Z5734" i="1"/>
  <c r="Z5735" i="1"/>
  <c r="Z5736" i="1"/>
  <c r="Z5737" i="1"/>
  <c r="Z5738" i="1"/>
  <c r="Z5739" i="1"/>
  <c r="Z5740" i="1"/>
  <c r="Z5741" i="1"/>
  <c r="Z5742" i="1"/>
  <c r="Z5743" i="1"/>
  <c r="Z5744" i="1"/>
  <c r="Z5745" i="1"/>
  <c r="Z5746" i="1"/>
  <c r="Z5747" i="1"/>
  <c r="Z5748" i="1"/>
  <c r="Z5749" i="1"/>
  <c r="Z5750" i="1"/>
  <c r="Z5751" i="1"/>
  <c r="Z5752" i="1"/>
  <c r="Z5753" i="1"/>
  <c r="Z5754" i="1"/>
  <c r="Z5755" i="1"/>
  <c r="Z5756" i="1"/>
  <c r="Z5757" i="1"/>
  <c r="Z5758" i="1"/>
  <c r="Z5759" i="1"/>
  <c r="Z5760" i="1"/>
  <c r="Z5761" i="1"/>
  <c r="Z5762" i="1"/>
  <c r="Z5763" i="1"/>
  <c r="Z5764" i="1"/>
  <c r="Z5765" i="1"/>
  <c r="Z5766" i="1"/>
  <c r="Z5767" i="1"/>
  <c r="Z5768" i="1"/>
  <c r="Z5769" i="1"/>
  <c r="Z5770" i="1"/>
  <c r="Z5771" i="1"/>
  <c r="Z5772" i="1"/>
  <c r="Z5773" i="1"/>
  <c r="Z5774" i="1"/>
  <c r="Z5775" i="1"/>
  <c r="Z5776" i="1"/>
  <c r="Z5777" i="1"/>
  <c r="Z5778" i="1"/>
  <c r="Z5779" i="1"/>
  <c r="Z5780" i="1"/>
  <c r="Z5781" i="1"/>
  <c r="Z5782" i="1"/>
  <c r="Z5783" i="1"/>
  <c r="Z5784" i="1"/>
  <c r="Z5785" i="1"/>
  <c r="Z5786" i="1"/>
  <c r="Z5787" i="1"/>
  <c r="Z5788" i="1"/>
  <c r="Z5789" i="1"/>
  <c r="Z5790" i="1"/>
  <c r="Z5791" i="1"/>
  <c r="Z5792" i="1"/>
  <c r="Z5793" i="1"/>
  <c r="Z5794" i="1"/>
  <c r="Z5795" i="1"/>
  <c r="Z5796" i="1"/>
  <c r="Z5797" i="1"/>
  <c r="Z5798" i="1"/>
  <c r="Z5799" i="1"/>
  <c r="Z5800" i="1"/>
  <c r="Z5801" i="1"/>
  <c r="Z5802" i="1"/>
  <c r="Z5803" i="1"/>
  <c r="Z5804" i="1"/>
  <c r="Z5805" i="1"/>
  <c r="Z5806" i="1"/>
  <c r="Z5807" i="1"/>
  <c r="Z5808" i="1"/>
  <c r="Z5809" i="1"/>
  <c r="Z5810" i="1"/>
  <c r="Z5811" i="1"/>
  <c r="Z5812" i="1"/>
  <c r="Z5813" i="1"/>
  <c r="Z5814" i="1"/>
  <c r="Z5815" i="1"/>
  <c r="Z5816" i="1"/>
  <c r="Z5817" i="1"/>
  <c r="Z5818" i="1"/>
  <c r="Z5819" i="1"/>
  <c r="Z5820" i="1"/>
  <c r="Z5821" i="1"/>
  <c r="Z5822" i="1"/>
  <c r="Z5823" i="1"/>
  <c r="Z5824" i="1"/>
  <c r="Z5825" i="1"/>
  <c r="Z5826" i="1"/>
  <c r="Z5827" i="1"/>
  <c r="Z5828" i="1"/>
  <c r="Z5829" i="1"/>
  <c r="Z5830" i="1"/>
  <c r="Z5831" i="1"/>
  <c r="Z5832" i="1"/>
  <c r="Z5833" i="1"/>
  <c r="Z5834" i="1"/>
  <c r="Z5835" i="1"/>
  <c r="Z5836" i="1"/>
  <c r="Z5837" i="1"/>
  <c r="Z5838" i="1"/>
  <c r="Z5839" i="1"/>
  <c r="Z5840" i="1"/>
  <c r="Z5841" i="1"/>
  <c r="Z5842" i="1"/>
  <c r="Z5843" i="1"/>
  <c r="Z5844" i="1"/>
  <c r="Z5845" i="1"/>
  <c r="Z5846" i="1"/>
  <c r="Z5847" i="1"/>
  <c r="Z5848" i="1"/>
  <c r="Z5849" i="1"/>
  <c r="Z5850" i="1"/>
  <c r="Z5851" i="1"/>
  <c r="Z5852" i="1"/>
  <c r="Z5853" i="1"/>
  <c r="Z5854" i="1"/>
  <c r="Z5855" i="1"/>
  <c r="Z5856" i="1"/>
  <c r="Z5857" i="1"/>
  <c r="Z5858" i="1"/>
  <c r="Z5859" i="1"/>
  <c r="Z5860" i="1"/>
  <c r="Z5861" i="1"/>
  <c r="Z5862" i="1"/>
  <c r="Z5863" i="1"/>
  <c r="Z5864" i="1"/>
  <c r="Z5865" i="1"/>
  <c r="Z5866" i="1"/>
  <c r="Z5867" i="1"/>
  <c r="Z5868" i="1"/>
  <c r="Z5869" i="1"/>
  <c r="Z5870" i="1"/>
  <c r="Z5871" i="1"/>
  <c r="Z5872" i="1"/>
  <c r="Z5873" i="1"/>
  <c r="Z5874" i="1"/>
  <c r="Z5875" i="1"/>
  <c r="Z5876" i="1"/>
  <c r="Z5877" i="1"/>
  <c r="Z5878" i="1"/>
  <c r="Z5879" i="1"/>
  <c r="Z5880" i="1"/>
  <c r="Z5881" i="1"/>
  <c r="Z5882" i="1"/>
  <c r="Z5883" i="1"/>
  <c r="Z5884" i="1"/>
  <c r="Z5885" i="1"/>
  <c r="Z5886" i="1"/>
  <c r="Z5887" i="1"/>
  <c r="Z5888" i="1"/>
  <c r="Z5889" i="1"/>
  <c r="Z5890" i="1"/>
  <c r="Z5891" i="1"/>
  <c r="Z5892" i="1"/>
  <c r="Z5893" i="1"/>
  <c r="Z5894" i="1"/>
  <c r="Z5895" i="1"/>
  <c r="Z5896" i="1"/>
  <c r="Z5897" i="1"/>
  <c r="Z5898" i="1"/>
  <c r="Z5899" i="1"/>
  <c r="Z5900" i="1"/>
  <c r="Z5901" i="1"/>
  <c r="Z5902" i="1"/>
  <c r="Z5903" i="1"/>
  <c r="Z5904" i="1"/>
  <c r="Z5905" i="1"/>
  <c r="Z5906" i="1"/>
  <c r="Z5907" i="1"/>
  <c r="Z5908" i="1"/>
  <c r="Z5909" i="1"/>
  <c r="Z5910" i="1"/>
  <c r="Z5911" i="1"/>
  <c r="Z5912" i="1"/>
  <c r="Z5913" i="1"/>
  <c r="Z5914" i="1"/>
  <c r="Z5915" i="1"/>
  <c r="Z5916" i="1"/>
  <c r="Z5917" i="1"/>
  <c r="Z5918" i="1"/>
  <c r="Z5919" i="1"/>
  <c r="Z5920" i="1"/>
  <c r="Z5921" i="1"/>
  <c r="Z5922" i="1"/>
  <c r="Z5923" i="1"/>
  <c r="Z5924" i="1"/>
  <c r="Z5925" i="1"/>
  <c r="Z5926" i="1"/>
  <c r="Z5927" i="1"/>
  <c r="Z5928" i="1"/>
  <c r="Z5929" i="1"/>
  <c r="Z5930" i="1"/>
  <c r="Z5931" i="1"/>
  <c r="Z5932" i="1"/>
  <c r="Z5933" i="1"/>
  <c r="Z5934" i="1"/>
  <c r="Z5935" i="1"/>
  <c r="Z5936" i="1"/>
  <c r="Z5937" i="1"/>
  <c r="Z5938" i="1"/>
  <c r="Z5939" i="1"/>
  <c r="Z5940" i="1"/>
  <c r="Z5941" i="1"/>
  <c r="Z5942" i="1"/>
  <c r="Z5943" i="1"/>
  <c r="Z5944" i="1"/>
  <c r="Z5945" i="1"/>
  <c r="Z5946" i="1"/>
  <c r="Z5947" i="1"/>
  <c r="Z5948" i="1"/>
  <c r="Z5949" i="1"/>
  <c r="Z5950" i="1"/>
  <c r="Z5951" i="1"/>
  <c r="Z5952" i="1"/>
  <c r="Z5953" i="1"/>
  <c r="Z5954" i="1"/>
  <c r="Z5955" i="1"/>
  <c r="Z5956" i="1"/>
  <c r="Z5957" i="1"/>
  <c r="Z5958" i="1"/>
  <c r="Z5959" i="1"/>
  <c r="Z5960" i="1"/>
  <c r="Z5961" i="1"/>
  <c r="Z5962" i="1"/>
  <c r="Z5963" i="1"/>
  <c r="Z5964" i="1"/>
  <c r="Z5965" i="1"/>
  <c r="Z5966" i="1"/>
  <c r="Z5967" i="1"/>
  <c r="Z5968" i="1"/>
  <c r="Z5969" i="1"/>
  <c r="Z5970" i="1"/>
  <c r="Z5971" i="1"/>
  <c r="Z5972" i="1"/>
  <c r="Z5973" i="1"/>
  <c r="Z5974" i="1"/>
  <c r="Z5975" i="1"/>
  <c r="Z5976" i="1"/>
  <c r="Z5977" i="1"/>
  <c r="Z5978" i="1"/>
  <c r="Z5979" i="1"/>
  <c r="Z5980" i="1"/>
  <c r="Z5981" i="1"/>
  <c r="Z5982" i="1"/>
  <c r="Z5983" i="1"/>
  <c r="Z5984" i="1"/>
  <c r="Z5985" i="1"/>
  <c r="Z5986" i="1"/>
  <c r="Z5987" i="1"/>
  <c r="Z5988" i="1"/>
  <c r="Z5989" i="1"/>
  <c r="Z5990" i="1"/>
  <c r="Z5991" i="1"/>
  <c r="Z5992" i="1"/>
  <c r="Z5993" i="1"/>
  <c r="Z5994" i="1"/>
  <c r="Z5995" i="1"/>
  <c r="Z5996" i="1"/>
  <c r="Z5997" i="1"/>
  <c r="Z5998" i="1"/>
  <c r="Z5999" i="1"/>
  <c r="Z6000" i="1"/>
  <c r="Z6001" i="1"/>
  <c r="Z6002" i="1"/>
  <c r="Z6003" i="1"/>
  <c r="Z6004" i="1"/>
  <c r="Z6005" i="1"/>
  <c r="Z6006" i="1"/>
  <c r="Z6007" i="1"/>
  <c r="Z6008" i="1"/>
  <c r="Z6009" i="1"/>
  <c r="Z6010" i="1"/>
  <c r="Z6011" i="1"/>
  <c r="Z6012" i="1"/>
  <c r="Z6013" i="1"/>
  <c r="Z6014" i="1"/>
  <c r="Z6015" i="1"/>
  <c r="Z6016" i="1"/>
  <c r="Z6017" i="1"/>
  <c r="Z6018" i="1"/>
  <c r="Z6019" i="1"/>
  <c r="Z6020" i="1"/>
  <c r="Z6021" i="1"/>
  <c r="Z6022" i="1"/>
  <c r="Z6023" i="1"/>
  <c r="Z6024" i="1"/>
  <c r="Z6025" i="1"/>
  <c r="Z6026" i="1"/>
  <c r="Z6027" i="1"/>
  <c r="Z6028" i="1"/>
  <c r="Z6029" i="1"/>
  <c r="Z6030" i="1"/>
  <c r="Z6031" i="1"/>
  <c r="Z6032" i="1"/>
  <c r="Z6033" i="1"/>
  <c r="Z6034" i="1"/>
  <c r="Z6035" i="1"/>
  <c r="Z6036" i="1"/>
  <c r="Z6037" i="1"/>
  <c r="Z6038" i="1"/>
  <c r="Z6039" i="1"/>
  <c r="Z6040" i="1"/>
  <c r="Z6041" i="1"/>
  <c r="Z6042" i="1"/>
  <c r="Z6043" i="1"/>
  <c r="Z6044" i="1"/>
  <c r="Z6045" i="1"/>
  <c r="Z6046" i="1"/>
  <c r="Z6047" i="1"/>
  <c r="Z6048" i="1"/>
  <c r="Z6049" i="1"/>
  <c r="Z6050" i="1"/>
  <c r="Z6051" i="1"/>
  <c r="Z6052" i="1"/>
  <c r="Z6053" i="1"/>
  <c r="Z6054" i="1"/>
  <c r="Z6055" i="1"/>
  <c r="Z6056" i="1"/>
  <c r="Z6057" i="1"/>
  <c r="Z6058" i="1"/>
  <c r="Z6059" i="1"/>
  <c r="Z6060" i="1"/>
  <c r="Z6061" i="1"/>
  <c r="Z6062" i="1"/>
  <c r="Z6063" i="1"/>
  <c r="Z6064" i="1"/>
  <c r="Z6065" i="1"/>
  <c r="Z6066" i="1"/>
  <c r="Z6067" i="1"/>
  <c r="Z6068" i="1"/>
  <c r="Z6069" i="1"/>
  <c r="Z6070" i="1"/>
  <c r="Z6071" i="1"/>
  <c r="Z6072" i="1"/>
  <c r="Z6073" i="1"/>
  <c r="Z6074" i="1"/>
  <c r="Z6075" i="1"/>
  <c r="Z6076" i="1"/>
  <c r="Z6077" i="1"/>
  <c r="Z6078" i="1"/>
  <c r="Z6079" i="1"/>
  <c r="Z6080" i="1"/>
  <c r="Z6081" i="1"/>
  <c r="Z6082" i="1"/>
  <c r="Z6083" i="1"/>
  <c r="Z6084" i="1"/>
  <c r="Z6085" i="1"/>
  <c r="Z6086" i="1"/>
  <c r="Z6087" i="1"/>
  <c r="Z6088" i="1"/>
  <c r="Z6089" i="1"/>
  <c r="Z6090" i="1"/>
  <c r="Z6091" i="1"/>
  <c r="Z6092" i="1"/>
  <c r="Z6093" i="1"/>
  <c r="Z6094" i="1"/>
  <c r="Z6095" i="1"/>
  <c r="Z6096" i="1"/>
  <c r="Z6097" i="1"/>
  <c r="Z6098" i="1"/>
  <c r="Z6099" i="1"/>
  <c r="Z6100" i="1"/>
  <c r="Z6101" i="1"/>
  <c r="Z6102" i="1"/>
  <c r="Z6103" i="1"/>
  <c r="Z6104" i="1"/>
  <c r="Z6105" i="1"/>
  <c r="Z6106" i="1"/>
  <c r="Z6107" i="1"/>
  <c r="Z6108" i="1"/>
  <c r="Z6109" i="1"/>
  <c r="Z6110" i="1"/>
  <c r="Z6111" i="1"/>
  <c r="Z6112" i="1"/>
  <c r="Z6113" i="1"/>
  <c r="Z6114" i="1"/>
  <c r="Z6115" i="1"/>
  <c r="Z6116" i="1"/>
  <c r="Z6117" i="1"/>
  <c r="Z6118" i="1"/>
  <c r="Z6119" i="1"/>
  <c r="Z6120" i="1"/>
  <c r="Z6121" i="1"/>
  <c r="Z6122" i="1"/>
  <c r="Z6123" i="1"/>
  <c r="Z6124" i="1"/>
  <c r="Z6125" i="1"/>
  <c r="Z6126" i="1"/>
  <c r="Z6127" i="1"/>
  <c r="Z6128" i="1"/>
  <c r="Z6129" i="1"/>
  <c r="Z6130" i="1"/>
  <c r="Z6131" i="1"/>
  <c r="Z6132" i="1"/>
  <c r="Z6133" i="1"/>
  <c r="Z6134" i="1"/>
  <c r="Z6135" i="1"/>
  <c r="Z6136" i="1"/>
  <c r="Z6137" i="1"/>
  <c r="Z6138" i="1"/>
  <c r="Z6139" i="1"/>
  <c r="Z6140" i="1"/>
  <c r="Z6141" i="1"/>
  <c r="Z6142" i="1"/>
  <c r="Z6143" i="1"/>
  <c r="Z6144" i="1"/>
  <c r="Z6145" i="1"/>
  <c r="Z6146" i="1"/>
  <c r="Z6147" i="1"/>
  <c r="Z6148" i="1"/>
  <c r="Z6149" i="1"/>
  <c r="Z6150" i="1"/>
  <c r="Z6151" i="1"/>
  <c r="Z6152" i="1"/>
  <c r="Z6153" i="1"/>
  <c r="Z6154" i="1"/>
  <c r="Z6155" i="1"/>
  <c r="Z6156" i="1"/>
  <c r="Z6157" i="1"/>
  <c r="Z6158" i="1"/>
  <c r="Z6159" i="1"/>
  <c r="Z6160" i="1"/>
  <c r="Z6161" i="1"/>
  <c r="Z6162" i="1"/>
  <c r="Z6163" i="1"/>
  <c r="Z6164" i="1"/>
  <c r="Z6165" i="1"/>
  <c r="Z6166" i="1"/>
  <c r="Z6167" i="1"/>
  <c r="Z6168" i="1"/>
  <c r="Z6169" i="1"/>
  <c r="Z6170" i="1"/>
  <c r="Z6171" i="1"/>
  <c r="Z6172" i="1"/>
  <c r="Z6173" i="1"/>
  <c r="Z6174" i="1"/>
  <c r="Z6175" i="1"/>
  <c r="Z6176" i="1"/>
  <c r="Z6177" i="1"/>
  <c r="Z6178" i="1"/>
  <c r="Z6179" i="1"/>
  <c r="Z6180" i="1"/>
  <c r="Z6181" i="1"/>
  <c r="Z6182" i="1"/>
  <c r="Z6183" i="1"/>
  <c r="Z6184" i="1"/>
  <c r="Z6185" i="1"/>
  <c r="Z6186" i="1"/>
  <c r="Z6187" i="1"/>
  <c r="Z6188" i="1"/>
  <c r="Z6189" i="1"/>
  <c r="Z6190" i="1"/>
  <c r="Z6191" i="1"/>
  <c r="Z6192" i="1"/>
  <c r="Z6193" i="1"/>
  <c r="Z6194" i="1"/>
  <c r="Z6195" i="1"/>
  <c r="Z6196" i="1"/>
  <c r="Z6197" i="1"/>
  <c r="Z6198" i="1"/>
  <c r="Z6199" i="1"/>
  <c r="Z6200" i="1"/>
  <c r="Z6201" i="1"/>
  <c r="Z6202" i="1"/>
  <c r="Z6203" i="1"/>
  <c r="Z6204" i="1"/>
  <c r="AA3" i="1" l="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AA3203" i="1"/>
  <c r="AA3204" i="1"/>
  <c r="AA3205" i="1"/>
  <c r="AA3206" i="1"/>
  <c r="AA3207" i="1"/>
  <c r="AA3208" i="1"/>
  <c r="AA3209" i="1"/>
  <c r="AA3210" i="1"/>
  <c r="AA3211" i="1"/>
  <c r="AA3212" i="1"/>
  <c r="AA3213" i="1"/>
  <c r="AA3214" i="1"/>
  <c r="AA3215" i="1"/>
  <c r="AA3216" i="1"/>
  <c r="AA3217" i="1"/>
  <c r="AA3218" i="1"/>
  <c r="AA3219" i="1"/>
  <c r="AA3220" i="1"/>
  <c r="AA3221" i="1"/>
  <c r="AA3222" i="1"/>
  <c r="AA3223" i="1"/>
  <c r="AA3224" i="1"/>
  <c r="AA3225" i="1"/>
  <c r="AA3226" i="1"/>
  <c r="AA3227" i="1"/>
  <c r="AA3228" i="1"/>
  <c r="AA3229" i="1"/>
  <c r="AA3230" i="1"/>
  <c r="AA3231" i="1"/>
  <c r="AA3232" i="1"/>
  <c r="AA3233" i="1"/>
  <c r="AA3234" i="1"/>
  <c r="AA3235" i="1"/>
  <c r="AA3236" i="1"/>
  <c r="AA3237" i="1"/>
  <c r="AA3238" i="1"/>
  <c r="AA3239" i="1"/>
  <c r="AA3240" i="1"/>
  <c r="AA3241" i="1"/>
  <c r="AA3242" i="1"/>
  <c r="AA3243" i="1"/>
  <c r="AA3244" i="1"/>
  <c r="AA3245" i="1"/>
  <c r="AA3246" i="1"/>
  <c r="AA3247" i="1"/>
  <c r="AA3248" i="1"/>
  <c r="AA3249" i="1"/>
  <c r="AA3250" i="1"/>
  <c r="AA3251" i="1"/>
  <c r="AA3252" i="1"/>
  <c r="AA3253" i="1"/>
  <c r="AA3254" i="1"/>
  <c r="AA3255" i="1"/>
  <c r="AA3256" i="1"/>
  <c r="AA3257" i="1"/>
  <c r="AA3258" i="1"/>
  <c r="AA3259" i="1"/>
  <c r="AA3260" i="1"/>
  <c r="AA3261" i="1"/>
  <c r="AA3262" i="1"/>
  <c r="AA3263" i="1"/>
  <c r="AA3264" i="1"/>
  <c r="AA3265" i="1"/>
  <c r="AA3266" i="1"/>
  <c r="AA3267" i="1"/>
  <c r="AA3268" i="1"/>
  <c r="AA3269" i="1"/>
  <c r="AA3270" i="1"/>
  <c r="AA3271" i="1"/>
  <c r="AA3272" i="1"/>
  <c r="AA3273" i="1"/>
  <c r="AA3274" i="1"/>
  <c r="AA3275" i="1"/>
  <c r="AA3276" i="1"/>
  <c r="AA3277" i="1"/>
  <c r="AA3278" i="1"/>
  <c r="AA3279" i="1"/>
  <c r="AA3280" i="1"/>
  <c r="AA3281" i="1"/>
  <c r="AA3282" i="1"/>
  <c r="AA3283" i="1"/>
  <c r="AA3284" i="1"/>
  <c r="AA3285" i="1"/>
  <c r="AA3286" i="1"/>
  <c r="AA3287" i="1"/>
  <c r="AA3288" i="1"/>
  <c r="AA3289" i="1"/>
  <c r="AA3290" i="1"/>
  <c r="AA3291" i="1"/>
  <c r="AA3292" i="1"/>
  <c r="AA3293" i="1"/>
  <c r="AA3294" i="1"/>
  <c r="AA3295" i="1"/>
  <c r="AA3296" i="1"/>
  <c r="AA3297" i="1"/>
  <c r="AA3298" i="1"/>
  <c r="AA3299" i="1"/>
  <c r="AA3300" i="1"/>
  <c r="AA3301" i="1"/>
  <c r="AA3302" i="1"/>
  <c r="AA3303" i="1"/>
  <c r="AA3304" i="1"/>
  <c r="AA3305" i="1"/>
  <c r="AA3306" i="1"/>
  <c r="AA3307" i="1"/>
  <c r="AA3308" i="1"/>
  <c r="AA3309" i="1"/>
  <c r="AA3310" i="1"/>
  <c r="AA3311" i="1"/>
  <c r="AA3312" i="1"/>
  <c r="AA3313" i="1"/>
  <c r="AA3314" i="1"/>
  <c r="AA3315" i="1"/>
  <c r="AA3316" i="1"/>
  <c r="AA3317" i="1"/>
  <c r="AA3318" i="1"/>
  <c r="AA3319" i="1"/>
  <c r="AA3320" i="1"/>
  <c r="AA3321" i="1"/>
  <c r="AA3322" i="1"/>
  <c r="AA3323" i="1"/>
  <c r="AA3324" i="1"/>
  <c r="AA3325" i="1"/>
  <c r="AA3326" i="1"/>
  <c r="AA3327" i="1"/>
  <c r="AA3328" i="1"/>
  <c r="AA3329" i="1"/>
  <c r="AA3330" i="1"/>
  <c r="AA3331" i="1"/>
  <c r="AA3332" i="1"/>
  <c r="AA3333" i="1"/>
  <c r="AA3334" i="1"/>
  <c r="AA3335" i="1"/>
  <c r="AA3336" i="1"/>
  <c r="AA3337" i="1"/>
  <c r="AA3338" i="1"/>
  <c r="AA3339" i="1"/>
  <c r="AA3340" i="1"/>
  <c r="AA3341" i="1"/>
  <c r="AA3342" i="1"/>
  <c r="AA3343" i="1"/>
  <c r="AA3344" i="1"/>
  <c r="AA3345" i="1"/>
  <c r="AA3346" i="1"/>
  <c r="AA3347" i="1"/>
  <c r="AA3348" i="1"/>
  <c r="AA3349" i="1"/>
  <c r="AA3350" i="1"/>
  <c r="AA3351" i="1"/>
  <c r="AA3352" i="1"/>
  <c r="AA3353" i="1"/>
  <c r="AA3354" i="1"/>
  <c r="AA3355" i="1"/>
  <c r="AA3356" i="1"/>
  <c r="AA3357" i="1"/>
  <c r="AA3358" i="1"/>
  <c r="AA3359" i="1"/>
  <c r="AA3360" i="1"/>
  <c r="AA3361" i="1"/>
  <c r="AA3362" i="1"/>
  <c r="AA3363" i="1"/>
  <c r="AA3364" i="1"/>
  <c r="AA3365" i="1"/>
  <c r="AA3366" i="1"/>
  <c r="AA3367" i="1"/>
  <c r="AA3368" i="1"/>
  <c r="AA3369" i="1"/>
  <c r="AA3370" i="1"/>
  <c r="AA3371" i="1"/>
  <c r="AA3372" i="1"/>
  <c r="AA3373" i="1"/>
  <c r="AA3374" i="1"/>
  <c r="AA3375" i="1"/>
  <c r="AA3376" i="1"/>
  <c r="AA3377" i="1"/>
  <c r="AA3378" i="1"/>
  <c r="AA3379" i="1"/>
  <c r="AA3380" i="1"/>
  <c r="AA3381" i="1"/>
  <c r="AA3382" i="1"/>
  <c r="AA3383" i="1"/>
  <c r="AA3384" i="1"/>
  <c r="AA3385" i="1"/>
  <c r="AA3386" i="1"/>
  <c r="AA3387" i="1"/>
  <c r="AA3388" i="1"/>
  <c r="AA3389" i="1"/>
  <c r="AA3390" i="1"/>
  <c r="AA3391" i="1"/>
  <c r="AA3392" i="1"/>
  <c r="AA3393" i="1"/>
  <c r="AA3394" i="1"/>
  <c r="AA3395" i="1"/>
  <c r="AA3396" i="1"/>
  <c r="AA3397" i="1"/>
  <c r="AA3398" i="1"/>
  <c r="AA3399" i="1"/>
  <c r="AA3400" i="1"/>
  <c r="AA3401" i="1"/>
  <c r="AA3402" i="1"/>
  <c r="AA3403" i="1"/>
  <c r="AA3404" i="1"/>
  <c r="AA3405" i="1"/>
  <c r="AA3406" i="1"/>
  <c r="AA3407" i="1"/>
  <c r="AA3408" i="1"/>
  <c r="AA3409" i="1"/>
  <c r="AA3410" i="1"/>
  <c r="AA3411" i="1"/>
  <c r="AA3412" i="1"/>
  <c r="AA3413" i="1"/>
  <c r="AA3414" i="1"/>
  <c r="AA3415" i="1"/>
  <c r="AA3416" i="1"/>
  <c r="AA3417" i="1"/>
  <c r="AA3418" i="1"/>
  <c r="AA3419" i="1"/>
  <c r="AA3420" i="1"/>
  <c r="AA3421" i="1"/>
  <c r="AA3422" i="1"/>
  <c r="AA3423" i="1"/>
  <c r="AA3424" i="1"/>
  <c r="AA3425" i="1"/>
  <c r="AA3426" i="1"/>
  <c r="AA3427" i="1"/>
  <c r="AA3428" i="1"/>
  <c r="AA3429" i="1"/>
  <c r="AA3430" i="1"/>
  <c r="AA3431" i="1"/>
  <c r="AA3432" i="1"/>
  <c r="AA3433" i="1"/>
  <c r="AA3434" i="1"/>
  <c r="AA3435" i="1"/>
  <c r="AA3436" i="1"/>
  <c r="AA3437" i="1"/>
  <c r="AA3438" i="1"/>
  <c r="AA3439" i="1"/>
  <c r="AA3440" i="1"/>
  <c r="AA3441" i="1"/>
  <c r="AA3442" i="1"/>
  <c r="AA3443" i="1"/>
  <c r="AA3444" i="1"/>
  <c r="AA3445" i="1"/>
  <c r="AA3446" i="1"/>
  <c r="AA3447" i="1"/>
  <c r="AA3448" i="1"/>
  <c r="AA3449" i="1"/>
  <c r="AA3450" i="1"/>
  <c r="AA3451" i="1"/>
  <c r="AA3452" i="1"/>
  <c r="AA3453" i="1"/>
  <c r="AA3454" i="1"/>
  <c r="AA3455" i="1"/>
  <c r="AA3456" i="1"/>
  <c r="AA3457" i="1"/>
  <c r="AA3458" i="1"/>
  <c r="AA3459" i="1"/>
  <c r="AA3460" i="1"/>
  <c r="AA3461" i="1"/>
  <c r="AA3462" i="1"/>
  <c r="AA3463" i="1"/>
  <c r="AA3464" i="1"/>
  <c r="AA3465" i="1"/>
  <c r="AA3466" i="1"/>
  <c r="AA3467" i="1"/>
  <c r="AA3468" i="1"/>
  <c r="AA3469" i="1"/>
  <c r="AA3470" i="1"/>
  <c r="AA3471" i="1"/>
  <c r="AA3472" i="1"/>
  <c r="AA3473" i="1"/>
  <c r="AA3474" i="1"/>
  <c r="AA3475" i="1"/>
  <c r="AA3476" i="1"/>
  <c r="AA3477" i="1"/>
  <c r="AA3478" i="1"/>
  <c r="AA3479" i="1"/>
  <c r="AA3480" i="1"/>
  <c r="AA3481" i="1"/>
  <c r="AA3482" i="1"/>
  <c r="AA3483" i="1"/>
  <c r="AA3484" i="1"/>
  <c r="AA3485" i="1"/>
  <c r="AA3486" i="1"/>
  <c r="AA3487" i="1"/>
  <c r="AA3488" i="1"/>
  <c r="AA3489" i="1"/>
  <c r="AA3490" i="1"/>
  <c r="AA3491" i="1"/>
  <c r="AA3492" i="1"/>
  <c r="AA3493" i="1"/>
  <c r="AA3494" i="1"/>
  <c r="AA3495" i="1"/>
  <c r="AA3496" i="1"/>
  <c r="AA3497" i="1"/>
  <c r="AA3498" i="1"/>
  <c r="AA3499" i="1"/>
  <c r="AA3500" i="1"/>
  <c r="AA3501" i="1"/>
  <c r="AA3502" i="1"/>
  <c r="AA3503" i="1"/>
  <c r="AA3504" i="1"/>
  <c r="AA3505" i="1"/>
  <c r="AA3506" i="1"/>
  <c r="AA3507" i="1"/>
  <c r="AA3508" i="1"/>
  <c r="AA3509" i="1"/>
  <c r="AA3510" i="1"/>
  <c r="AA3511" i="1"/>
  <c r="AA3512" i="1"/>
  <c r="AA3513" i="1"/>
  <c r="AA3514" i="1"/>
  <c r="AA3515" i="1"/>
  <c r="AA3516" i="1"/>
  <c r="AA3517" i="1"/>
  <c r="AA3518" i="1"/>
  <c r="AA3519" i="1"/>
  <c r="AA3520" i="1"/>
  <c r="AA3521" i="1"/>
  <c r="AA3522" i="1"/>
  <c r="AA3523" i="1"/>
  <c r="AA3524" i="1"/>
  <c r="AA3525" i="1"/>
  <c r="AA3526" i="1"/>
  <c r="AA3527" i="1"/>
  <c r="AA3528" i="1"/>
  <c r="AA3529" i="1"/>
  <c r="AA3530" i="1"/>
  <c r="AA3531" i="1"/>
  <c r="AA3532" i="1"/>
  <c r="AA3533" i="1"/>
  <c r="AA3534" i="1"/>
  <c r="AA3535" i="1"/>
  <c r="AA3536" i="1"/>
  <c r="AA3537" i="1"/>
  <c r="AA3538" i="1"/>
  <c r="AA3539" i="1"/>
  <c r="AA3540" i="1"/>
  <c r="AA3541" i="1"/>
  <c r="AA3542" i="1"/>
  <c r="AA3543" i="1"/>
  <c r="AA3544" i="1"/>
  <c r="AA3545" i="1"/>
  <c r="AA3546" i="1"/>
  <c r="AA3547" i="1"/>
  <c r="AA3548" i="1"/>
  <c r="AA3549" i="1"/>
  <c r="AA3550" i="1"/>
  <c r="AA3551" i="1"/>
  <c r="AA3552" i="1"/>
  <c r="AA3553" i="1"/>
  <c r="AA3554" i="1"/>
  <c r="AA3555" i="1"/>
  <c r="AA3556" i="1"/>
  <c r="AA3557" i="1"/>
  <c r="AA3558" i="1"/>
  <c r="AA3559" i="1"/>
  <c r="AA3560" i="1"/>
  <c r="AA3561" i="1"/>
  <c r="AA3562" i="1"/>
  <c r="AA3563" i="1"/>
  <c r="AA3564" i="1"/>
  <c r="AA3565" i="1"/>
  <c r="AA3566" i="1"/>
  <c r="AA3567" i="1"/>
  <c r="AA3568" i="1"/>
  <c r="AA3569" i="1"/>
  <c r="AA3570" i="1"/>
  <c r="AA3571" i="1"/>
  <c r="AA3572" i="1"/>
  <c r="AA3573" i="1"/>
  <c r="AA3574" i="1"/>
  <c r="AA3575" i="1"/>
  <c r="AA3576" i="1"/>
  <c r="AA3577" i="1"/>
  <c r="AA3578" i="1"/>
  <c r="AA3579" i="1"/>
  <c r="AA3580" i="1"/>
  <c r="AA3581" i="1"/>
  <c r="AA3582" i="1"/>
  <c r="AA3583" i="1"/>
  <c r="AA3584" i="1"/>
  <c r="AA3585" i="1"/>
  <c r="AA3586" i="1"/>
  <c r="AA3587" i="1"/>
  <c r="AA3588" i="1"/>
  <c r="AA3589" i="1"/>
  <c r="AA3590" i="1"/>
  <c r="AA3591" i="1"/>
  <c r="AA3592" i="1"/>
  <c r="AA3593" i="1"/>
  <c r="AA3594" i="1"/>
  <c r="AA3595" i="1"/>
  <c r="AA3596" i="1"/>
  <c r="AA3597" i="1"/>
  <c r="AA3598" i="1"/>
  <c r="AA3599" i="1"/>
  <c r="AA3600" i="1"/>
  <c r="AA3601" i="1"/>
  <c r="AA3602" i="1"/>
  <c r="AA3603" i="1"/>
  <c r="AA3604" i="1"/>
  <c r="AA3605" i="1"/>
  <c r="AA3606" i="1"/>
  <c r="AA3607" i="1"/>
  <c r="AA3608" i="1"/>
  <c r="AA3609" i="1"/>
  <c r="AA3610" i="1"/>
  <c r="AA3611" i="1"/>
  <c r="AA3612" i="1"/>
  <c r="AA3613" i="1"/>
  <c r="AA3614" i="1"/>
  <c r="AA3615" i="1"/>
  <c r="AA3616" i="1"/>
  <c r="AA3617" i="1"/>
  <c r="AA3618" i="1"/>
  <c r="AA3619" i="1"/>
  <c r="AA3620" i="1"/>
  <c r="AA3621" i="1"/>
  <c r="AA3622" i="1"/>
  <c r="AA3623" i="1"/>
  <c r="AA3624" i="1"/>
  <c r="AA3625" i="1"/>
  <c r="AA3626" i="1"/>
  <c r="AA3627" i="1"/>
  <c r="AA3628" i="1"/>
  <c r="AA3629" i="1"/>
  <c r="AA3630" i="1"/>
  <c r="AA3631" i="1"/>
  <c r="AA3632" i="1"/>
  <c r="AA3633" i="1"/>
  <c r="AA3634" i="1"/>
  <c r="AA3635" i="1"/>
  <c r="AA3636" i="1"/>
  <c r="AA3637" i="1"/>
  <c r="AA3638" i="1"/>
  <c r="AA3639" i="1"/>
  <c r="AA3640" i="1"/>
  <c r="AA3641" i="1"/>
  <c r="AA3642" i="1"/>
  <c r="AA3643" i="1"/>
  <c r="AA3644" i="1"/>
  <c r="AA3645" i="1"/>
  <c r="AA3646" i="1"/>
  <c r="AA3647" i="1"/>
  <c r="AA3648" i="1"/>
  <c r="AA3649" i="1"/>
  <c r="AA3650" i="1"/>
  <c r="AA3651" i="1"/>
  <c r="AA3652" i="1"/>
  <c r="AA3653" i="1"/>
  <c r="AA3654" i="1"/>
  <c r="AA3655" i="1"/>
  <c r="AA3656" i="1"/>
  <c r="AA3657" i="1"/>
  <c r="AA3658" i="1"/>
  <c r="AA3659" i="1"/>
  <c r="AA3660" i="1"/>
  <c r="AA3661" i="1"/>
  <c r="AA3662" i="1"/>
  <c r="AA3663" i="1"/>
  <c r="AA3664" i="1"/>
  <c r="AA3665" i="1"/>
  <c r="AA3666" i="1"/>
  <c r="AA3667" i="1"/>
  <c r="AA3668" i="1"/>
  <c r="AA3669" i="1"/>
  <c r="AA3670" i="1"/>
  <c r="AA3671" i="1"/>
  <c r="AA3672" i="1"/>
  <c r="AA3673" i="1"/>
  <c r="AA3674" i="1"/>
  <c r="AA3675" i="1"/>
  <c r="AA3676" i="1"/>
  <c r="AA3677" i="1"/>
  <c r="AA3678" i="1"/>
  <c r="AA3679" i="1"/>
  <c r="AA3680" i="1"/>
  <c r="AA3681" i="1"/>
  <c r="AA3682" i="1"/>
  <c r="AA3683" i="1"/>
  <c r="AA3684" i="1"/>
  <c r="AA3685" i="1"/>
  <c r="AA3686" i="1"/>
  <c r="AA3687" i="1"/>
  <c r="AA3688" i="1"/>
  <c r="AA3689" i="1"/>
  <c r="AA3690" i="1"/>
  <c r="AA3691" i="1"/>
  <c r="AA3692" i="1"/>
  <c r="AA3693" i="1"/>
  <c r="AA3694" i="1"/>
  <c r="AA3695" i="1"/>
  <c r="AA3696" i="1"/>
  <c r="AA3697" i="1"/>
  <c r="AA3698" i="1"/>
  <c r="AA3699" i="1"/>
  <c r="AA3700" i="1"/>
  <c r="AA3701" i="1"/>
  <c r="AA3702" i="1"/>
  <c r="AA3703" i="1"/>
  <c r="AA3704" i="1"/>
  <c r="AA3705" i="1"/>
  <c r="AA3706" i="1"/>
  <c r="AA3707" i="1"/>
  <c r="AA3708" i="1"/>
  <c r="AA3709" i="1"/>
  <c r="AA3710" i="1"/>
  <c r="AA3711" i="1"/>
  <c r="AA3712" i="1"/>
  <c r="AA3713" i="1"/>
  <c r="AA3714" i="1"/>
  <c r="AA3715" i="1"/>
  <c r="AA3716" i="1"/>
  <c r="AA3717" i="1"/>
  <c r="AA3718" i="1"/>
  <c r="AA3719" i="1"/>
  <c r="AA3720" i="1"/>
  <c r="AA3721" i="1"/>
  <c r="AA3722" i="1"/>
  <c r="AA3723" i="1"/>
  <c r="AA3724" i="1"/>
  <c r="AA3725" i="1"/>
  <c r="AA3726" i="1"/>
  <c r="AA3727" i="1"/>
  <c r="AA3728" i="1"/>
  <c r="AA3729" i="1"/>
  <c r="AA3730" i="1"/>
  <c r="AA3731" i="1"/>
  <c r="AA3732" i="1"/>
  <c r="AA3733" i="1"/>
  <c r="AA3734" i="1"/>
  <c r="AA3735" i="1"/>
  <c r="AA3736" i="1"/>
  <c r="AA3737" i="1"/>
  <c r="AA3738" i="1"/>
  <c r="AA3739" i="1"/>
  <c r="AA3740" i="1"/>
  <c r="AA3741" i="1"/>
  <c r="AA3742" i="1"/>
  <c r="AA3743" i="1"/>
  <c r="AA3744" i="1"/>
  <c r="AA3745" i="1"/>
  <c r="AA3746" i="1"/>
  <c r="AA3747" i="1"/>
  <c r="AA3748" i="1"/>
  <c r="AA3749" i="1"/>
  <c r="AA3750" i="1"/>
  <c r="AA3751" i="1"/>
  <c r="AA3752" i="1"/>
  <c r="AA3753" i="1"/>
  <c r="AA3754" i="1"/>
  <c r="AA3755" i="1"/>
  <c r="AA3756" i="1"/>
  <c r="AA3757" i="1"/>
  <c r="AA3758" i="1"/>
  <c r="AA3759" i="1"/>
  <c r="AA3760" i="1"/>
  <c r="AA3761" i="1"/>
  <c r="AA3762" i="1"/>
  <c r="AA3763" i="1"/>
  <c r="AA3764" i="1"/>
  <c r="AA3765" i="1"/>
  <c r="AA3766" i="1"/>
  <c r="AA3767" i="1"/>
  <c r="AA3768" i="1"/>
  <c r="AA3769" i="1"/>
  <c r="AA3770" i="1"/>
  <c r="AA3771" i="1"/>
  <c r="AA3772" i="1"/>
  <c r="AA3773" i="1"/>
  <c r="AA3774" i="1"/>
  <c r="AA3775" i="1"/>
  <c r="AA3776" i="1"/>
  <c r="AA3777" i="1"/>
  <c r="AA3778" i="1"/>
  <c r="AA3779" i="1"/>
  <c r="AA3780" i="1"/>
  <c r="AA3781" i="1"/>
  <c r="AA3782" i="1"/>
  <c r="AA3783" i="1"/>
  <c r="AA3784" i="1"/>
  <c r="AA3785" i="1"/>
  <c r="AA3786" i="1"/>
  <c r="AA3787" i="1"/>
  <c r="AA3788" i="1"/>
  <c r="AA3789" i="1"/>
  <c r="AA3790" i="1"/>
  <c r="AA3791" i="1"/>
  <c r="AA3792" i="1"/>
  <c r="AA3793" i="1"/>
  <c r="AA3794" i="1"/>
  <c r="AA3795" i="1"/>
  <c r="AA3796" i="1"/>
  <c r="AA3797" i="1"/>
  <c r="AA3798" i="1"/>
  <c r="AA3799" i="1"/>
  <c r="AA3800" i="1"/>
  <c r="AA3801" i="1"/>
  <c r="AA3802" i="1"/>
  <c r="AA3803" i="1"/>
  <c r="AA3804" i="1"/>
  <c r="AA3805" i="1"/>
  <c r="AA3806" i="1"/>
  <c r="AA3807" i="1"/>
  <c r="AA3808" i="1"/>
  <c r="AA3809" i="1"/>
  <c r="AA3810" i="1"/>
  <c r="AA3811" i="1"/>
  <c r="AA3812" i="1"/>
  <c r="AA3813" i="1"/>
  <c r="AA3814" i="1"/>
  <c r="AA3815" i="1"/>
  <c r="AA3816" i="1"/>
  <c r="AA3817" i="1"/>
  <c r="AA3818" i="1"/>
  <c r="AA3819" i="1"/>
  <c r="AA3820" i="1"/>
  <c r="AA3821" i="1"/>
  <c r="AA3822" i="1"/>
  <c r="AA3823" i="1"/>
  <c r="AA3824" i="1"/>
  <c r="AA3825" i="1"/>
  <c r="AA3826" i="1"/>
  <c r="AA3827" i="1"/>
  <c r="AA3828" i="1"/>
  <c r="AA3829" i="1"/>
  <c r="AA3830" i="1"/>
  <c r="AA3831" i="1"/>
  <c r="AA3832" i="1"/>
  <c r="AA3833" i="1"/>
  <c r="AA3834" i="1"/>
  <c r="AA3835" i="1"/>
  <c r="AA3836" i="1"/>
  <c r="AA3837" i="1"/>
  <c r="AA3838" i="1"/>
  <c r="AA3839" i="1"/>
  <c r="AA3840" i="1"/>
  <c r="AA3841" i="1"/>
  <c r="AA3842" i="1"/>
  <c r="AA3843" i="1"/>
  <c r="AA3844" i="1"/>
  <c r="AA3845" i="1"/>
  <c r="AA3846" i="1"/>
  <c r="AA3847" i="1"/>
  <c r="AA3848" i="1"/>
  <c r="AA3849" i="1"/>
  <c r="AA3850" i="1"/>
  <c r="AA3851" i="1"/>
  <c r="AA3852" i="1"/>
  <c r="AA3853" i="1"/>
  <c r="AA3854" i="1"/>
  <c r="AA3855" i="1"/>
  <c r="AA3856" i="1"/>
  <c r="AA3857" i="1"/>
  <c r="AA3858" i="1"/>
  <c r="AA3859" i="1"/>
  <c r="AA3860" i="1"/>
  <c r="AA3861" i="1"/>
  <c r="AA3862" i="1"/>
  <c r="AA3863" i="1"/>
  <c r="AA3864" i="1"/>
  <c r="AA3865" i="1"/>
  <c r="AA3866" i="1"/>
  <c r="AA3867" i="1"/>
  <c r="AA3868" i="1"/>
  <c r="AA3869" i="1"/>
  <c r="AA3870" i="1"/>
  <c r="AA3871" i="1"/>
  <c r="AA3872" i="1"/>
  <c r="AA3873" i="1"/>
  <c r="AA3874" i="1"/>
  <c r="AA3875" i="1"/>
  <c r="AA3876" i="1"/>
  <c r="AA3877" i="1"/>
  <c r="AA3878" i="1"/>
  <c r="AA3879" i="1"/>
  <c r="AA3880" i="1"/>
  <c r="AA3881" i="1"/>
  <c r="AA3882" i="1"/>
  <c r="AA3883" i="1"/>
  <c r="AA3884" i="1"/>
  <c r="AA3885" i="1"/>
  <c r="AA3886" i="1"/>
  <c r="AA3887" i="1"/>
  <c r="AA3888" i="1"/>
  <c r="AA3889" i="1"/>
  <c r="AA3890" i="1"/>
  <c r="AA3891" i="1"/>
  <c r="AA3892" i="1"/>
  <c r="AA3893" i="1"/>
  <c r="AA3894" i="1"/>
  <c r="AA3895" i="1"/>
  <c r="AA3896" i="1"/>
  <c r="AA3897" i="1"/>
  <c r="AA3898" i="1"/>
  <c r="AA3899" i="1"/>
  <c r="AA3900" i="1"/>
  <c r="AA3901" i="1"/>
  <c r="AA3902" i="1"/>
  <c r="AA3903" i="1"/>
  <c r="AA3904" i="1"/>
  <c r="AA3905" i="1"/>
  <c r="AA3906" i="1"/>
  <c r="AA3907" i="1"/>
  <c r="AA3908" i="1"/>
  <c r="AA3909" i="1"/>
  <c r="AA3910" i="1"/>
  <c r="AA3911" i="1"/>
  <c r="AA3912" i="1"/>
  <c r="AA3913" i="1"/>
  <c r="AA3914" i="1"/>
  <c r="AA3915" i="1"/>
  <c r="AA3916" i="1"/>
  <c r="AA3917" i="1"/>
  <c r="AA3918" i="1"/>
  <c r="AA3919" i="1"/>
  <c r="AA3920" i="1"/>
  <c r="AA3921" i="1"/>
  <c r="AA3922" i="1"/>
  <c r="AA3923" i="1"/>
  <c r="AA3924" i="1"/>
  <c r="AA3925" i="1"/>
  <c r="AA3926" i="1"/>
  <c r="AA3927" i="1"/>
  <c r="AA3928" i="1"/>
  <c r="AA3929" i="1"/>
  <c r="AA3930" i="1"/>
  <c r="AA3931" i="1"/>
  <c r="AA3932" i="1"/>
  <c r="AA3933" i="1"/>
  <c r="AA3934" i="1"/>
  <c r="AA3935" i="1"/>
  <c r="AA3936" i="1"/>
  <c r="AA3937" i="1"/>
  <c r="AA3938" i="1"/>
  <c r="AA3939" i="1"/>
  <c r="AA3940" i="1"/>
  <c r="AA3941" i="1"/>
  <c r="AA3942" i="1"/>
  <c r="AA3943" i="1"/>
  <c r="AA3944" i="1"/>
  <c r="AA3945" i="1"/>
  <c r="AA3946" i="1"/>
  <c r="AA3947" i="1"/>
  <c r="AA3948" i="1"/>
  <c r="AA3949" i="1"/>
  <c r="AA3950" i="1"/>
  <c r="AA3951" i="1"/>
  <c r="AA3952" i="1"/>
  <c r="AA3953" i="1"/>
  <c r="AA3954" i="1"/>
  <c r="AA3955" i="1"/>
  <c r="AA3956" i="1"/>
  <c r="AA3957" i="1"/>
  <c r="AA3958" i="1"/>
  <c r="AA3959" i="1"/>
  <c r="AA3960" i="1"/>
  <c r="AA3961" i="1"/>
  <c r="AA3962" i="1"/>
  <c r="AA3963" i="1"/>
  <c r="AA3964" i="1"/>
  <c r="AA3965" i="1"/>
  <c r="AA3966" i="1"/>
  <c r="AA3967" i="1"/>
  <c r="AA3968" i="1"/>
  <c r="AA3969" i="1"/>
  <c r="AA3970" i="1"/>
  <c r="AA3971" i="1"/>
  <c r="AA3972" i="1"/>
  <c r="AA3973" i="1"/>
  <c r="AA3974" i="1"/>
  <c r="AA3975" i="1"/>
  <c r="AA3976" i="1"/>
  <c r="AA3977" i="1"/>
  <c r="AA3978" i="1"/>
  <c r="AA3979" i="1"/>
  <c r="AA3980" i="1"/>
  <c r="AA3981" i="1"/>
  <c r="AA3982" i="1"/>
  <c r="AA3983" i="1"/>
  <c r="AA3984" i="1"/>
  <c r="AA3985" i="1"/>
  <c r="AA3986" i="1"/>
  <c r="AA3987" i="1"/>
  <c r="AA3988" i="1"/>
  <c r="AA3989" i="1"/>
  <c r="AA3990" i="1"/>
  <c r="AA3991" i="1"/>
  <c r="AA3992" i="1"/>
  <c r="AA3993" i="1"/>
  <c r="AA3994" i="1"/>
  <c r="AA3995" i="1"/>
  <c r="AA3996" i="1"/>
  <c r="AA3997" i="1"/>
  <c r="AA3998" i="1"/>
  <c r="AA3999" i="1"/>
  <c r="AA4000" i="1"/>
  <c r="AA4001" i="1"/>
  <c r="AA4002" i="1"/>
  <c r="AA4003" i="1"/>
  <c r="AA4004" i="1"/>
  <c r="AA4005" i="1"/>
  <c r="AA4006" i="1"/>
  <c r="AA4007" i="1"/>
  <c r="AA4008" i="1"/>
  <c r="AA4009" i="1"/>
  <c r="AA4010" i="1"/>
  <c r="AA4011" i="1"/>
  <c r="AA4012" i="1"/>
  <c r="AA4013" i="1"/>
  <c r="AA4014" i="1"/>
  <c r="AA4015" i="1"/>
  <c r="AA4016" i="1"/>
  <c r="AA4017" i="1"/>
  <c r="AA4018" i="1"/>
  <c r="AA4019" i="1"/>
  <c r="AA4020" i="1"/>
  <c r="AA4021" i="1"/>
  <c r="AA4022" i="1"/>
  <c r="AA4023" i="1"/>
  <c r="AA4024" i="1"/>
  <c r="AA4025" i="1"/>
  <c r="AA4026" i="1"/>
  <c r="AA4027" i="1"/>
  <c r="AA4028" i="1"/>
  <c r="AA4029" i="1"/>
  <c r="AA4030" i="1"/>
  <c r="AA4031" i="1"/>
  <c r="AA4032" i="1"/>
  <c r="AA4033" i="1"/>
  <c r="AA4034" i="1"/>
  <c r="AA4035" i="1"/>
  <c r="AA4036" i="1"/>
  <c r="AA4037" i="1"/>
  <c r="AA4038" i="1"/>
  <c r="AA4039" i="1"/>
  <c r="AA4040" i="1"/>
  <c r="AA4041" i="1"/>
  <c r="AA4042" i="1"/>
  <c r="AA4043" i="1"/>
  <c r="AA4044" i="1"/>
  <c r="AA4045" i="1"/>
  <c r="AA4046" i="1"/>
  <c r="AA4047" i="1"/>
  <c r="AA4048" i="1"/>
  <c r="AA4049" i="1"/>
  <c r="AA4050" i="1"/>
  <c r="AA4051" i="1"/>
  <c r="AA4052" i="1"/>
  <c r="AA4053" i="1"/>
  <c r="AA4054" i="1"/>
  <c r="AA4055" i="1"/>
  <c r="AA4056" i="1"/>
  <c r="AA4057" i="1"/>
  <c r="AA4058" i="1"/>
  <c r="AA4059" i="1"/>
  <c r="AA4060" i="1"/>
  <c r="AA4061" i="1"/>
  <c r="AA4062" i="1"/>
  <c r="AA4063" i="1"/>
  <c r="AA4064" i="1"/>
  <c r="AA4065" i="1"/>
  <c r="AA4066" i="1"/>
  <c r="AA4067" i="1"/>
  <c r="AA4068" i="1"/>
  <c r="AA4069" i="1"/>
  <c r="AA4070" i="1"/>
  <c r="AA4071" i="1"/>
  <c r="AA4072" i="1"/>
  <c r="AA4073" i="1"/>
  <c r="AA4074" i="1"/>
  <c r="AA4075" i="1"/>
  <c r="AA4076" i="1"/>
  <c r="AA4077" i="1"/>
  <c r="AA4078" i="1"/>
  <c r="AA4079" i="1"/>
  <c r="AA4080" i="1"/>
  <c r="AA4081" i="1"/>
  <c r="AA4082" i="1"/>
  <c r="AA4083" i="1"/>
  <c r="AA4084" i="1"/>
  <c r="AA4085" i="1"/>
  <c r="AA4086" i="1"/>
  <c r="AA4087" i="1"/>
  <c r="AA4088" i="1"/>
  <c r="AA4089" i="1"/>
  <c r="AA4090" i="1"/>
  <c r="AA4091" i="1"/>
  <c r="AA4092" i="1"/>
  <c r="AA4093" i="1"/>
  <c r="AA4094" i="1"/>
  <c r="AA4095" i="1"/>
  <c r="AA4096" i="1"/>
  <c r="AA4097" i="1"/>
  <c r="AA4098" i="1"/>
  <c r="AA4099" i="1"/>
  <c r="AA4100" i="1"/>
  <c r="AA4101" i="1"/>
  <c r="AA4102" i="1"/>
  <c r="AA4103" i="1"/>
  <c r="AA4104" i="1"/>
  <c r="AA4105" i="1"/>
  <c r="AA4106" i="1"/>
  <c r="AA4107" i="1"/>
  <c r="AA4108" i="1"/>
  <c r="AA4109" i="1"/>
  <c r="AA4110" i="1"/>
  <c r="AA4111" i="1"/>
  <c r="AA4112" i="1"/>
  <c r="AA4113" i="1"/>
  <c r="AA4114" i="1"/>
  <c r="AA4115" i="1"/>
  <c r="AA4116" i="1"/>
  <c r="AA4117" i="1"/>
  <c r="AA4118" i="1"/>
  <c r="AA4119" i="1"/>
  <c r="AA4120" i="1"/>
  <c r="AA4121" i="1"/>
  <c r="AA4122" i="1"/>
  <c r="AA4123" i="1"/>
  <c r="AA4124" i="1"/>
  <c r="AA4125" i="1"/>
  <c r="AA4126" i="1"/>
  <c r="AA4127" i="1"/>
  <c r="AA4128" i="1"/>
  <c r="AA4129" i="1"/>
  <c r="AA4130" i="1"/>
  <c r="AA4131" i="1"/>
  <c r="AA4132" i="1"/>
  <c r="AA4133" i="1"/>
  <c r="AA4134" i="1"/>
  <c r="AA4135" i="1"/>
  <c r="AA4136" i="1"/>
  <c r="AA4137" i="1"/>
  <c r="AA4138" i="1"/>
  <c r="AA4139" i="1"/>
  <c r="AA4140" i="1"/>
  <c r="AA4141" i="1"/>
  <c r="AA4142" i="1"/>
  <c r="AA4143" i="1"/>
  <c r="AA4144" i="1"/>
  <c r="AA4145" i="1"/>
  <c r="AA4146" i="1"/>
  <c r="AA4147" i="1"/>
  <c r="AA4148" i="1"/>
  <c r="AA4149" i="1"/>
  <c r="AA4150" i="1"/>
  <c r="AA4151" i="1"/>
  <c r="AA4152" i="1"/>
  <c r="AA4153" i="1"/>
  <c r="AA4154" i="1"/>
  <c r="AA4155" i="1"/>
  <c r="AA4156" i="1"/>
  <c r="AA4157" i="1"/>
  <c r="AA4158" i="1"/>
  <c r="AA4159" i="1"/>
  <c r="AA4160" i="1"/>
  <c r="AA4161" i="1"/>
  <c r="AA4162" i="1"/>
  <c r="AA4163" i="1"/>
  <c r="AA4164" i="1"/>
  <c r="AA4165" i="1"/>
  <c r="AA4166" i="1"/>
  <c r="AA4167" i="1"/>
  <c r="AA4168" i="1"/>
  <c r="AA4169" i="1"/>
  <c r="AA4170" i="1"/>
  <c r="AA4171" i="1"/>
  <c r="AA4172" i="1"/>
  <c r="AA4173" i="1"/>
  <c r="AA4174" i="1"/>
  <c r="AA4175" i="1"/>
  <c r="AA4176" i="1"/>
  <c r="AA4177" i="1"/>
  <c r="AA4178" i="1"/>
  <c r="AA4179" i="1"/>
  <c r="AA4180" i="1"/>
  <c r="AA4181" i="1"/>
  <c r="AA4182" i="1"/>
  <c r="AA4183" i="1"/>
  <c r="AA4184" i="1"/>
  <c r="AA4185" i="1"/>
  <c r="AA4186" i="1"/>
  <c r="AA4187" i="1"/>
  <c r="AA4188" i="1"/>
  <c r="AA4189" i="1"/>
  <c r="AA4190" i="1"/>
  <c r="AA4191" i="1"/>
  <c r="AA4192" i="1"/>
  <c r="AA4193" i="1"/>
  <c r="AA4194" i="1"/>
  <c r="AA4195" i="1"/>
  <c r="AA4196" i="1"/>
  <c r="AA4197" i="1"/>
  <c r="AA4198" i="1"/>
  <c r="AA4199" i="1"/>
  <c r="AA4200" i="1"/>
  <c r="AA4201" i="1"/>
  <c r="AA4202" i="1"/>
  <c r="AA4203" i="1"/>
  <c r="AA4204" i="1"/>
  <c r="AA4205" i="1"/>
  <c r="AA4206" i="1"/>
  <c r="AA4207" i="1"/>
  <c r="AA4208" i="1"/>
  <c r="AA4209" i="1"/>
  <c r="AA4210" i="1"/>
  <c r="AA4211" i="1"/>
  <c r="AA4212" i="1"/>
  <c r="AA4213" i="1"/>
  <c r="AA4214" i="1"/>
  <c r="AA4215" i="1"/>
  <c r="AA4216" i="1"/>
  <c r="AA4217" i="1"/>
  <c r="AA4218" i="1"/>
  <c r="AA4219" i="1"/>
  <c r="AA4220" i="1"/>
  <c r="AA4221" i="1"/>
  <c r="AA4222" i="1"/>
  <c r="AA4223" i="1"/>
  <c r="AA4224" i="1"/>
  <c r="AA4225" i="1"/>
  <c r="AA4226" i="1"/>
  <c r="AA4227" i="1"/>
  <c r="AA4228" i="1"/>
  <c r="AA4229" i="1"/>
  <c r="AA4230" i="1"/>
  <c r="AA4231" i="1"/>
  <c r="AA4232" i="1"/>
  <c r="AA4233" i="1"/>
  <c r="AA4234" i="1"/>
  <c r="AA4235" i="1"/>
  <c r="AA4236" i="1"/>
  <c r="AA4237" i="1"/>
  <c r="AA4238" i="1"/>
  <c r="AA4239" i="1"/>
  <c r="AA4240" i="1"/>
  <c r="AA4241" i="1"/>
  <c r="AA4242" i="1"/>
  <c r="AA4243" i="1"/>
  <c r="AA4244" i="1"/>
  <c r="AA4245" i="1"/>
  <c r="AA4246" i="1"/>
  <c r="AA4247" i="1"/>
  <c r="AA4248" i="1"/>
  <c r="AA4249" i="1"/>
  <c r="AA4250" i="1"/>
  <c r="AA4251" i="1"/>
  <c r="AA4252" i="1"/>
  <c r="AA4253" i="1"/>
  <c r="AA4254" i="1"/>
  <c r="AA4255" i="1"/>
  <c r="AA4256" i="1"/>
  <c r="AA4257" i="1"/>
  <c r="AA4258" i="1"/>
  <c r="AA4259" i="1"/>
  <c r="AA4260" i="1"/>
  <c r="AA4261" i="1"/>
  <c r="AA4262" i="1"/>
  <c r="AA4263" i="1"/>
  <c r="AA4264" i="1"/>
  <c r="AA4265" i="1"/>
  <c r="AA4266" i="1"/>
  <c r="AA4267" i="1"/>
  <c r="AA4268" i="1"/>
  <c r="AA4269" i="1"/>
  <c r="AA4270" i="1"/>
  <c r="AA4271" i="1"/>
  <c r="AA4272" i="1"/>
  <c r="AA4273" i="1"/>
  <c r="AA4274" i="1"/>
  <c r="AA4275" i="1"/>
  <c r="AA4276" i="1"/>
  <c r="AA4277" i="1"/>
  <c r="AA4278" i="1"/>
  <c r="AA4279" i="1"/>
  <c r="AA4280" i="1"/>
  <c r="AA4281" i="1"/>
  <c r="AA4282" i="1"/>
  <c r="AA4283" i="1"/>
  <c r="AA4284" i="1"/>
  <c r="AA4285" i="1"/>
  <c r="AA4286" i="1"/>
  <c r="AA4287" i="1"/>
  <c r="AA4288" i="1"/>
  <c r="AA4289" i="1"/>
  <c r="AA4290" i="1"/>
  <c r="AA4291" i="1"/>
  <c r="AA4292" i="1"/>
  <c r="AA4293" i="1"/>
  <c r="AA4294" i="1"/>
  <c r="AA4295" i="1"/>
  <c r="AA4296" i="1"/>
  <c r="AA4297" i="1"/>
  <c r="AA4298" i="1"/>
  <c r="AA4299" i="1"/>
  <c r="AA4300" i="1"/>
  <c r="AA4301" i="1"/>
  <c r="AA4302" i="1"/>
  <c r="AA4303" i="1"/>
  <c r="AA4304" i="1"/>
  <c r="AA4305" i="1"/>
  <c r="AA4306" i="1"/>
  <c r="AA4307" i="1"/>
  <c r="AA4308" i="1"/>
  <c r="AA4309" i="1"/>
  <c r="AA4310" i="1"/>
  <c r="AA4311" i="1"/>
  <c r="AA4312" i="1"/>
  <c r="AA4313" i="1"/>
  <c r="AA4314" i="1"/>
  <c r="AA4315" i="1"/>
  <c r="AA4316" i="1"/>
  <c r="AA4317" i="1"/>
  <c r="AA4318" i="1"/>
  <c r="AA4319" i="1"/>
  <c r="AA4320" i="1"/>
  <c r="AA4321" i="1"/>
  <c r="AA4322" i="1"/>
  <c r="AA4323" i="1"/>
  <c r="AA4324" i="1"/>
  <c r="AA4325" i="1"/>
  <c r="AA4326" i="1"/>
  <c r="AA4327" i="1"/>
  <c r="AA4328" i="1"/>
  <c r="AA4329" i="1"/>
  <c r="AA4330" i="1"/>
  <c r="AA4331" i="1"/>
  <c r="AA4332" i="1"/>
  <c r="AA4333" i="1"/>
  <c r="AA4334" i="1"/>
  <c r="AA4335" i="1"/>
  <c r="AA4336" i="1"/>
  <c r="AA4337" i="1"/>
  <c r="AA4338" i="1"/>
  <c r="AA4339" i="1"/>
  <c r="AA4340" i="1"/>
  <c r="AA4341" i="1"/>
  <c r="AA4342" i="1"/>
  <c r="AA4343" i="1"/>
  <c r="AA4344" i="1"/>
  <c r="AA4345" i="1"/>
  <c r="AA4346" i="1"/>
  <c r="AA4347" i="1"/>
  <c r="AA4348" i="1"/>
  <c r="AA4349" i="1"/>
  <c r="AA4350" i="1"/>
  <c r="AA4351" i="1"/>
  <c r="AA4352" i="1"/>
  <c r="AA4353" i="1"/>
  <c r="AA4354" i="1"/>
  <c r="AA4355" i="1"/>
  <c r="AA4356" i="1"/>
  <c r="AA4357" i="1"/>
  <c r="AA4358" i="1"/>
  <c r="AA4359" i="1"/>
  <c r="AA4360" i="1"/>
  <c r="AA4361" i="1"/>
  <c r="AA4362" i="1"/>
  <c r="AA4363" i="1"/>
  <c r="AA4364" i="1"/>
  <c r="AA4365" i="1"/>
  <c r="AA4366" i="1"/>
  <c r="AA4367" i="1"/>
  <c r="AA4368" i="1"/>
  <c r="AA4369" i="1"/>
  <c r="AA4370" i="1"/>
  <c r="AA4371" i="1"/>
  <c r="AA4372" i="1"/>
  <c r="AA4373" i="1"/>
  <c r="AA4374" i="1"/>
  <c r="AA4375" i="1"/>
  <c r="AA4376" i="1"/>
  <c r="AA4377" i="1"/>
  <c r="AA4378" i="1"/>
  <c r="AA4379" i="1"/>
  <c r="AA4380" i="1"/>
  <c r="AA4381" i="1"/>
  <c r="AA4382" i="1"/>
  <c r="AA4383" i="1"/>
  <c r="AA4384" i="1"/>
  <c r="AA4385" i="1"/>
  <c r="AA4386" i="1"/>
  <c r="AA4387" i="1"/>
  <c r="AA4388" i="1"/>
  <c r="AA4389" i="1"/>
  <c r="AA4390" i="1"/>
  <c r="AA4391" i="1"/>
  <c r="AA4392" i="1"/>
  <c r="AA4393" i="1"/>
  <c r="AA4394" i="1"/>
  <c r="AA4395" i="1"/>
  <c r="AA4396" i="1"/>
  <c r="AA4397" i="1"/>
  <c r="AA4398" i="1"/>
  <c r="AA4399" i="1"/>
  <c r="AA4400" i="1"/>
  <c r="AA4401" i="1"/>
  <c r="AA4402" i="1"/>
  <c r="AA4403" i="1"/>
  <c r="AA4404" i="1"/>
  <c r="AA4405" i="1"/>
  <c r="AA4406" i="1"/>
  <c r="AA4407" i="1"/>
  <c r="AA4408" i="1"/>
  <c r="AA4409" i="1"/>
  <c r="AA4410" i="1"/>
  <c r="AA4411" i="1"/>
  <c r="AA4412" i="1"/>
  <c r="AA4413" i="1"/>
  <c r="AA4414" i="1"/>
  <c r="AA4415" i="1"/>
  <c r="AA4416" i="1"/>
  <c r="AA4417" i="1"/>
  <c r="AA4418" i="1"/>
  <c r="AA4419" i="1"/>
  <c r="AA4420" i="1"/>
  <c r="AA4421" i="1"/>
  <c r="AA4422" i="1"/>
  <c r="AA4423" i="1"/>
  <c r="AA4424" i="1"/>
  <c r="AA4425" i="1"/>
  <c r="AA4426" i="1"/>
  <c r="AA4427" i="1"/>
  <c r="AA4428" i="1"/>
  <c r="AA4429" i="1"/>
  <c r="AA4430" i="1"/>
  <c r="AA4431" i="1"/>
  <c r="AA4432" i="1"/>
  <c r="AA4433" i="1"/>
  <c r="AA4434" i="1"/>
  <c r="AA4435" i="1"/>
  <c r="AA4436" i="1"/>
  <c r="AA4437" i="1"/>
  <c r="AA4438" i="1"/>
  <c r="AA4439" i="1"/>
  <c r="AA4440" i="1"/>
  <c r="AA4441" i="1"/>
  <c r="AA4442" i="1"/>
  <c r="AA4443" i="1"/>
  <c r="AA4444" i="1"/>
  <c r="AA4445" i="1"/>
  <c r="AA4446" i="1"/>
  <c r="AA4447" i="1"/>
  <c r="AA4448" i="1"/>
  <c r="AA4449" i="1"/>
  <c r="AA4450" i="1"/>
  <c r="AA4451" i="1"/>
  <c r="AA4452" i="1"/>
  <c r="AA4453" i="1"/>
  <c r="AA4454" i="1"/>
  <c r="AA4455" i="1"/>
  <c r="AA4456" i="1"/>
  <c r="AA4457" i="1"/>
  <c r="AA4458" i="1"/>
  <c r="AA4459" i="1"/>
  <c r="AA4460" i="1"/>
  <c r="AA4461" i="1"/>
  <c r="AA4462" i="1"/>
  <c r="AA4463" i="1"/>
  <c r="AA4464" i="1"/>
  <c r="AA4465" i="1"/>
  <c r="AA4466" i="1"/>
  <c r="AA4467" i="1"/>
  <c r="AA4468" i="1"/>
  <c r="AA4469" i="1"/>
  <c r="AA4470" i="1"/>
  <c r="AA4471" i="1"/>
  <c r="AA4472" i="1"/>
  <c r="AA4473" i="1"/>
  <c r="AA4474" i="1"/>
  <c r="AA4475" i="1"/>
  <c r="AA4476" i="1"/>
  <c r="AA4477" i="1"/>
  <c r="AA4478" i="1"/>
  <c r="AA4479" i="1"/>
  <c r="AA4480" i="1"/>
  <c r="AA4481" i="1"/>
  <c r="AA4482" i="1"/>
  <c r="AA4483" i="1"/>
  <c r="AA4484" i="1"/>
  <c r="AA4485" i="1"/>
  <c r="AA4486" i="1"/>
  <c r="AA4487" i="1"/>
  <c r="AA4488" i="1"/>
  <c r="AA4489" i="1"/>
  <c r="AA4490" i="1"/>
  <c r="AA4491" i="1"/>
  <c r="AA4492" i="1"/>
  <c r="AA4493" i="1"/>
  <c r="AA4494" i="1"/>
  <c r="AA4495" i="1"/>
  <c r="AA4496" i="1"/>
  <c r="AA4497" i="1"/>
  <c r="AA4498" i="1"/>
  <c r="AA4499" i="1"/>
  <c r="AA4500" i="1"/>
  <c r="AA4501" i="1"/>
  <c r="AA4502" i="1"/>
  <c r="AA4503" i="1"/>
  <c r="AA4504" i="1"/>
  <c r="AA4505" i="1"/>
  <c r="AA4506" i="1"/>
  <c r="AA4507" i="1"/>
  <c r="AA4508" i="1"/>
  <c r="AA4509" i="1"/>
  <c r="AA4510" i="1"/>
  <c r="AA4511" i="1"/>
  <c r="AA4512" i="1"/>
  <c r="AA4513" i="1"/>
  <c r="AA4514" i="1"/>
  <c r="AA4515" i="1"/>
  <c r="AA4516" i="1"/>
  <c r="AA4517" i="1"/>
  <c r="AA4518" i="1"/>
  <c r="AA4519" i="1"/>
  <c r="AA4520" i="1"/>
  <c r="AA4521" i="1"/>
  <c r="AA4522" i="1"/>
  <c r="AA4523" i="1"/>
  <c r="AA4524" i="1"/>
  <c r="AA4525" i="1"/>
  <c r="AA4526" i="1"/>
  <c r="AA4527" i="1"/>
  <c r="AA4528" i="1"/>
  <c r="AA4529" i="1"/>
  <c r="AA4530" i="1"/>
  <c r="AA4531" i="1"/>
  <c r="AA4532" i="1"/>
  <c r="AA4533" i="1"/>
  <c r="AA4534" i="1"/>
  <c r="AA4535" i="1"/>
  <c r="AA4536" i="1"/>
  <c r="AA4537" i="1"/>
  <c r="AA4538" i="1"/>
  <c r="AA4539" i="1"/>
  <c r="AA4540" i="1"/>
  <c r="AA4541" i="1"/>
  <c r="AA4542" i="1"/>
  <c r="AA4543" i="1"/>
  <c r="AA4544" i="1"/>
  <c r="AA4545" i="1"/>
  <c r="AA4546" i="1"/>
  <c r="AA4547" i="1"/>
  <c r="AA4548" i="1"/>
  <c r="AA4549" i="1"/>
  <c r="AA4550" i="1"/>
  <c r="AA4551" i="1"/>
  <c r="AA4552" i="1"/>
  <c r="AA4553" i="1"/>
  <c r="AA4554" i="1"/>
  <c r="AA4555" i="1"/>
  <c r="AA4556" i="1"/>
  <c r="AA4557" i="1"/>
  <c r="AA4558" i="1"/>
  <c r="AA4559" i="1"/>
  <c r="AA4560" i="1"/>
  <c r="AA4561" i="1"/>
  <c r="AA4562" i="1"/>
  <c r="AA4563" i="1"/>
  <c r="AA4564" i="1"/>
  <c r="AA4565" i="1"/>
  <c r="AA4566" i="1"/>
  <c r="AA4567" i="1"/>
  <c r="AA4568" i="1"/>
  <c r="AA4569" i="1"/>
  <c r="AA4570" i="1"/>
  <c r="AA4571" i="1"/>
  <c r="AA4572" i="1"/>
  <c r="AA4573" i="1"/>
  <c r="AA4574" i="1"/>
  <c r="AA4575" i="1"/>
  <c r="AA4576" i="1"/>
  <c r="AA4577" i="1"/>
  <c r="AA4578" i="1"/>
  <c r="AA4579" i="1"/>
  <c r="AA4580" i="1"/>
  <c r="AA4581" i="1"/>
  <c r="AA4582" i="1"/>
  <c r="AA4583" i="1"/>
  <c r="AA4584" i="1"/>
  <c r="AA4585" i="1"/>
  <c r="AA4586" i="1"/>
  <c r="AA4587" i="1"/>
  <c r="AA4588" i="1"/>
  <c r="AA4589" i="1"/>
  <c r="AA4590" i="1"/>
  <c r="AA4591" i="1"/>
  <c r="AA4592" i="1"/>
  <c r="AA4593" i="1"/>
  <c r="AA4594" i="1"/>
  <c r="AA4595" i="1"/>
  <c r="AA4596" i="1"/>
  <c r="AA4597" i="1"/>
  <c r="AA4598" i="1"/>
  <c r="AA4599" i="1"/>
  <c r="AA4600" i="1"/>
  <c r="AA4601" i="1"/>
  <c r="AA4602" i="1"/>
  <c r="AA4603" i="1"/>
  <c r="AA4604" i="1"/>
  <c r="AA4605" i="1"/>
  <c r="AA4606" i="1"/>
  <c r="AA4607" i="1"/>
  <c r="AA4608" i="1"/>
  <c r="AA4609" i="1"/>
  <c r="AA4610" i="1"/>
  <c r="AA4611" i="1"/>
  <c r="AA4612" i="1"/>
  <c r="AA4613" i="1"/>
  <c r="AA4614" i="1"/>
  <c r="AA4615" i="1"/>
  <c r="AA4616" i="1"/>
  <c r="AA4617" i="1"/>
  <c r="AA4618" i="1"/>
  <c r="AA4619" i="1"/>
  <c r="AA4620" i="1"/>
  <c r="AA4621" i="1"/>
  <c r="AA4622" i="1"/>
  <c r="AA4623" i="1"/>
  <c r="AA4624" i="1"/>
  <c r="AA4625" i="1"/>
  <c r="AA4626" i="1"/>
  <c r="AA4627" i="1"/>
  <c r="AA4628" i="1"/>
  <c r="AA4629" i="1"/>
  <c r="AA4630" i="1"/>
  <c r="AA4631" i="1"/>
  <c r="AA4632" i="1"/>
  <c r="AA4633" i="1"/>
  <c r="AA4634" i="1"/>
  <c r="AA4635" i="1"/>
  <c r="AA4636" i="1"/>
  <c r="AA4637" i="1"/>
  <c r="AA4638" i="1"/>
  <c r="AA4639" i="1"/>
  <c r="AA4640" i="1"/>
  <c r="AA4641" i="1"/>
  <c r="AA4642" i="1"/>
  <c r="AA4643" i="1"/>
  <c r="AA4644" i="1"/>
  <c r="AA4645" i="1"/>
  <c r="AA4646" i="1"/>
  <c r="AA4647" i="1"/>
  <c r="AA4648" i="1"/>
  <c r="AA4649" i="1"/>
  <c r="AA4650" i="1"/>
  <c r="AA4651" i="1"/>
  <c r="AA4652" i="1"/>
  <c r="AA4653" i="1"/>
  <c r="AA4654" i="1"/>
  <c r="AA4655" i="1"/>
  <c r="AA4656" i="1"/>
  <c r="AA4657" i="1"/>
  <c r="AA4658" i="1"/>
  <c r="AA4659" i="1"/>
  <c r="AA4660" i="1"/>
  <c r="AA4661" i="1"/>
  <c r="AA4662" i="1"/>
  <c r="AA4663" i="1"/>
  <c r="AA4664" i="1"/>
  <c r="AA4665" i="1"/>
  <c r="AA4666" i="1"/>
  <c r="AA4667" i="1"/>
  <c r="AA4668" i="1"/>
  <c r="AA4669" i="1"/>
  <c r="AA4670" i="1"/>
  <c r="AA4671" i="1"/>
  <c r="AA4672" i="1"/>
  <c r="AA4673" i="1"/>
  <c r="AA4674" i="1"/>
  <c r="AA4675" i="1"/>
  <c r="AA4676" i="1"/>
  <c r="AA4677" i="1"/>
  <c r="AA4678" i="1"/>
  <c r="AA4679" i="1"/>
  <c r="AA4680" i="1"/>
  <c r="AA4681" i="1"/>
  <c r="AA4682" i="1"/>
  <c r="AA4683" i="1"/>
  <c r="AA4684" i="1"/>
  <c r="AA4685" i="1"/>
  <c r="AA4686" i="1"/>
  <c r="AA4687" i="1"/>
  <c r="AA4688" i="1"/>
  <c r="AA4689" i="1"/>
  <c r="AA4690" i="1"/>
  <c r="AA4691" i="1"/>
  <c r="AA4692" i="1"/>
  <c r="AA4693" i="1"/>
  <c r="AA4694" i="1"/>
  <c r="AA4695" i="1"/>
  <c r="AA4696" i="1"/>
  <c r="AA4697" i="1"/>
  <c r="AA4698" i="1"/>
  <c r="AA4699" i="1"/>
  <c r="AA4700" i="1"/>
  <c r="AA4701" i="1"/>
  <c r="AA4702" i="1"/>
  <c r="AA4703" i="1"/>
  <c r="AA4704" i="1"/>
  <c r="AA4705" i="1"/>
  <c r="AA4706" i="1"/>
  <c r="AA4707" i="1"/>
  <c r="AA4708" i="1"/>
  <c r="AA4709" i="1"/>
  <c r="AA4710" i="1"/>
  <c r="AA4711" i="1"/>
  <c r="AA4712" i="1"/>
  <c r="AA4713" i="1"/>
  <c r="AA4714" i="1"/>
  <c r="AA4715" i="1"/>
  <c r="AA4716" i="1"/>
  <c r="AA4717" i="1"/>
  <c r="AA4718" i="1"/>
  <c r="AA4719" i="1"/>
  <c r="AA4720" i="1"/>
  <c r="AA4721" i="1"/>
  <c r="AA4722" i="1"/>
  <c r="AA4723" i="1"/>
  <c r="AA4724" i="1"/>
  <c r="AA4725" i="1"/>
  <c r="AA4726" i="1"/>
  <c r="AA4727" i="1"/>
  <c r="AA4728" i="1"/>
  <c r="AA4729" i="1"/>
  <c r="AA4730" i="1"/>
  <c r="AA4731" i="1"/>
  <c r="AA4732" i="1"/>
  <c r="AA4733" i="1"/>
  <c r="AA4734" i="1"/>
  <c r="AA4735" i="1"/>
  <c r="AA4736" i="1"/>
  <c r="AA4737" i="1"/>
  <c r="AA4738" i="1"/>
  <c r="AA4739" i="1"/>
  <c r="AA4740" i="1"/>
  <c r="AA4741" i="1"/>
  <c r="AA4742" i="1"/>
  <c r="AA4743" i="1"/>
  <c r="AA4744" i="1"/>
  <c r="AA4745" i="1"/>
  <c r="AA4746" i="1"/>
  <c r="AA4747" i="1"/>
  <c r="AA4748" i="1"/>
  <c r="AA4749" i="1"/>
  <c r="AA4750" i="1"/>
  <c r="AA4751" i="1"/>
  <c r="AA4752" i="1"/>
  <c r="AA4753" i="1"/>
  <c r="AA4754" i="1"/>
  <c r="AA4755" i="1"/>
  <c r="AA4756" i="1"/>
  <c r="AA4757" i="1"/>
  <c r="AA4758" i="1"/>
  <c r="AA4759" i="1"/>
  <c r="AA4760" i="1"/>
  <c r="AA4761" i="1"/>
  <c r="AA4762" i="1"/>
  <c r="AA4763" i="1"/>
  <c r="AA4764" i="1"/>
  <c r="AA4765" i="1"/>
  <c r="AA4766" i="1"/>
  <c r="AA4767" i="1"/>
  <c r="AA4768" i="1"/>
  <c r="AA4769" i="1"/>
  <c r="AA4770" i="1"/>
  <c r="AA4771" i="1"/>
  <c r="AA4772" i="1"/>
  <c r="AA4773" i="1"/>
  <c r="AA4774" i="1"/>
  <c r="AA4775" i="1"/>
  <c r="AA4776" i="1"/>
  <c r="AA4777" i="1"/>
  <c r="AA4778" i="1"/>
  <c r="AA4779" i="1"/>
  <c r="AA4780" i="1"/>
  <c r="AA4781" i="1"/>
  <c r="AA4782" i="1"/>
  <c r="AA4783" i="1"/>
  <c r="AA4784" i="1"/>
  <c r="AA4785" i="1"/>
  <c r="AA4786" i="1"/>
  <c r="AA4787" i="1"/>
  <c r="AA4788" i="1"/>
  <c r="AA4789" i="1"/>
  <c r="AA4790" i="1"/>
  <c r="AA4791" i="1"/>
  <c r="AA4792" i="1"/>
  <c r="AA4793" i="1"/>
  <c r="AA4794" i="1"/>
  <c r="AA4795" i="1"/>
  <c r="AA4796" i="1"/>
  <c r="AA4797" i="1"/>
  <c r="AA4798" i="1"/>
  <c r="AA4799" i="1"/>
  <c r="AA4800" i="1"/>
  <c r="AA4801" i="1"/>
  <c r="AA4802" i="1"/>
  <c r="AA4803" i="1"/>
  <c r="AA4804" i="1"/>
  <c r="AA4805" i="1"/>
  <c r="AA4806" i="1"/>
  <c r="AA4807" i="1"/>
  <c r="AA4808" i="1"/>
  <c r="AA4809" i="1"/>
  <c r="AA4810" i="1"/>
  <c r="AA4811" i="1"/>
  <c r="AA4812" i="1"/>
  <c r="AA4813" i="1"/>
  <c r="AA4814" i="1"/>
  <c r="AA4815" i="1"/>
  <c r="AA4816" i="1"/>
  <c r="AA4817" i="1"/>
  <c r="AA4818" i="1"/>
  <c r="AA4819" i="1"/>
  <c r="AA4820" i="1"/>
  <c r="AA4821" i="1"/>
  <c r="AA4822" i="1"/>
  <c r="AA4823" i="1"/>
  <c r="AA4824" i="1"/>
  <c r="AA4825" i="1"/>
  <c r="AA4826" i="1"/>
  <c r="AA4827" i="1"/>
  <c r="AA4828" i="1"/>
  <c r="AA4829" i="1"/>
  <c r="AA4830" i="1"/>
  <c r="AA4831" i="1"/>
  <c r="AA4832" i="1"/>
  <c r="AA4833" i="1"/>
  <c r="AA4834" i="1"/>
  <c r="AA4835" i="1"/>
  <c r="AA4836" i="1"/>
  <c r="AA4837" i="1"/>
  <c r="AA4838" i="1"/>
  <c r="AA4839" i="1"/>
  <c r="AA4840" i="1"/>
  <c r="AA4841" i="1"/>
  <c r="AA4842" i="1"/>
  <c r="AA4843" i="1"/>
  <c r="AA4844" i="1"/>
  <c r="AA4845" i="1"/>
  <c r="AA4846" i="1"/>
  <c r="AA4847" i="1"/>
  <c r="AA4848" i="1"/>
  <c r="AA4849" i="1"/>
  <c r="AA4850" i="1"/>
  <c r="AA4851" i="1"/>
  <c r="AA4852" i="1"/>
  <c r="AA4853" i="1"/>
  <c r="AA4854" i="1"/>
  <c r="AA4855" i="1"/>
  <c r="AA4856" i="1"/>
  <c r="AA4857" i="1"/>
  <c r="AA4858" i="1"/>
  <c r="AA4859" i="1"/>
  <c r="AA4860" i="1"/>
  <c r="AA4861" i="1"/>
  <c r="AA4862" i="1"/>
  <c r="AA4863" i="1"/>
  <c r="AA4864" i="1"/>
  <c r="AA4865" i="1"/>
  <c r="AA4866" i="1"/>
  <c r="AA4867" i="1"/>
  <c r="AA4868" i="1"/>
  <c r="AA4869" i="1"/>
  <c r="AA4870" i="1"/>
  <c r="AA4871" i="1"/>
  <c r="AA4872" i="1"/>
  <c r="AA4873" i="1"/>
  <c r="AA4874" i="1"/>
  <c r="AA4875" i="1"/>
  <c r="AA4876" i="1"/>
  <c r="AA4877" i="1"/>
  <c r="AA4878" i="1"/>
  <c r="AA4879" i="1"/>
  <c r="AA4880" i="1"/>
  <c r="AA4881" i="1"/>
  <c r="AA4882" i="1"/>
  <c r="AA4883" i="1"/>
  <c r="AA4884" i="1"/>
  <c r="AA4885" i="1"/>
  <c r="AA4886" i="1"/>
  <c r="AA4887" i="1"/>
  <c r="AA4888" i="1"/>
  <c r="AA4889" i="1"/>
  <c r="AA4890" i="1"/>
  <c r="AA4891" i="1"/>
  <c r="AA4892" i="1"/>
  <c r="AA4893" i="1"/>
  <c r="AA4894" i="1"/>
  <c r="AA4895" i="1"/>
  <c r="AA4896" i="1"/>
  <c r="AA4897" i="1"/>
  <c r="AA4898" i="1"/>
  <c r="AA4899" i="1"/>
  <c r="AA4900" i="1"/>
  <c r="AA4901" i="1"/>
  <c r="AA4902" i="1"/>
  <c r="AA4903" i="1"/>
  <c r="AA4904" i="1"/>
  <c r="AA4905" i="1"/>
  <c r="AA4906" i="1"/>
  <c r="AA4907" i="1"/>
  <c r="AA4908" i="1"/>
  <c r="AA4909" i="1"/>
  <c r="AA4910" i="1"/>
  <c r="AA4911" i="1"/>
  <c r="AA4912" i="1"/>
  <c r="AA4913" i="1"/>
  <c r="AA4914" i="1"/>
  <c r="AA4915" i="1"/>
  <c r="AA4916" i="1"/>
  <c r="AA4917" i="1"/>
  <c r="AA4918" i="1"/>
  <c r="AA4919" i="1"/>
  <c r="AA4920" i="1"/>
  <c r="AA4921" i="1"/>
  <c r="AA4922" i="1"/>
  <c r="AA4923" i="1"/>
  <c r="AA4924" i="1"/>
  <c r="AA4925" i="1"/>
  <c r="AA4926" i="1"/>
  <c r="AA4927" i="1"/>
  <c r="AA4928" i="1"/>
  <c r="AA4929" i="1"/>
  <c r="AA4930" i="1"/>
  <c r="AA4931" i="1"/>
  <c r="AA4932" i="1"/>
  <c r="AA4933" i="1"/>
  <c r="AA4934" i="1"/>
  <c r="AA4935" i="1"/>
  <c r="AA4936" i="1"/>
  <c r="AA4937" i="1"/>
  <c r="AA4938" i="1"/>
  <c r="AA4939" i="1"/>
  <c r="AA4940" i="1"/>
  <c r="AA4941" i="1"/>
  <c r="AA4942" i="1"/>
  <c r="AA4943" i="1"/>
  <c r="AA4944" i="1"/>
  <c r="AA4945" i="1"/>
  <c r="AA4946" i="1"/>
  <c r="AA4947" i="1"/>
  <c r="AA4948" i="1"/>
  <c r="AA4949" i="1"/>
  <c r="AA4950" i="1"/>
  <c r="AA4951" i="1"/>
  <c r="AA4952" i="1"/>
  <c r="AA4953" i="1"/>
  <c r="AA4954" i="1"/>
  <c r="AA4955" i="1"/>
  <c r="AA4956" i="1"/>
  <c r="AA4957" i="1"/>
  <c r="AA4958" i="1"/>
  <c r="AA4959" i="1"/>
  <c r="AA4960" i="1"/>
  <c r="AA4961" i="1"/>
  <c r="AA4962" i="1"/>
  <c r="AA4963" i="1"/>
  <c r="AA4964" i="1"/>
  <c r="AA4965" i="1"/>
  <c r="AA4966" i="1"/>
  <c r="AA4967" i="1"/>
  <c r="AA4968" i="1"/>
  <c r="AA4969" i="1"/>
  <c r="AA4970" i="1"/>
  <c r="AA4971" i="1"/>
  <c r="AA4972" i="1"/>
  <c r="AA4973" i="1"/>
  <c r="AA4974" i="1"/>
  <c r="AA4975" i="1"/>
  <c r="AA4976" i="1"/>
  <c r="AA4977" i="1"/>
  <c r="AA4978" i="1"/>
  <c r="AA4979" i="1"/>
  <c r="AA4980" i="1"/>
  <c r="AA4981" i="1"/>
  <c r="AA4982" i="1"/>
  <c r="AA4983" i="1"/>
  <c r="AA4984" i="1"/>
  <c r="AA4985" i="1"/>
  <c r="AA4986" i="1"/>
  <c r="AA4987" i="1"/>
  <c r="AA4988" i="1"/>
  <c r="AA4989" i="1"/>
  <c r="AA4990" i="1"/>
  <c r="AA4991" i="1"/>
  <c r="AA4992" i="1"/>
  <c r="AA4993" i="1"/>
  <c r="AA4994" i="1"/>
  <c r="AA4995" i="1"/>
  <c r="AA4996" i="1"/>
  <c r="AA4997" i="1"/>
  <c r="AA4998" i="1"/>
  <c r="AA4999" i="1"/>
  <c r="AA5000" i="1"/>
  <c r="AA5001" i="1"/>
  <c r="AA5002" i="1"/>
  <c r="AA5003" i="1"/>
  <c r="AA5004" i="1"/>
  <c r="AA5005" i="1"/>
  <c r="AA5006" i="1"/>
  <c r="AA5007" i="1"/>
  <c r="AA5008" i="1"/>
  <c r="AA5009" i="1"/>
  <c r="AA5010" i="1"/>
  <c r="AA5011" i="1"/>
  <c r="AA5012" i="1"/>
  <c r="AA5013" i="1"/>
  <c r="AA5014" i="1"/>
  <c r="AA5015" i="1"/>
  <c r="AA5016" i="1"/>
  <c r="AA5017" i="1"/>
  <c r="AA5018" i="1"/>
  <c r="AA5019" i="1"/>
  <c r="AA5020" i="1"/>
  <c r="AA5021" i="1"/>
  <c r="AA5022" i="1"/>
  <c r="AA5023" i="1"/>
  <c r="AA5024" i="1"/>
  <c r="AA5025" i="1"/>
  <c r="AA5026" i="1"/>
  <c r="AA5027" i="1"/>
  <c r="AA5028" i="1"/>
  <c r="AA5029" i="1"/>
  <c r="AA5030" i="1"/>
  <c r="AA5031" i="1"/>
  <c r="AA5032" i="1"/>
  <c r="AA5033" i="1"/>
  <c r="AA5034" i="1"/>
  <c r="AA5035" i="1"/>
  <c r="AA5036" i="1"/>
  <c r="AA5037" i="1"/>
  <c r="AA5038" i="1"/>
  <c r="AA5039" i="1"/>
  <c r="AA5040" i="1"/>
  <c r="AA5041" i="1"/>
  <c r="AA5042" i="1"/>
  <c r="AA5043" i="1"/>
  <c r="AA5044" i="1"/>
  <c r="AA5045" i="1"/>
  <c r="AA5046" i="1"/>
  <c r="AA5047" i="1"/>
  <c r="AA5048" i="1"/>
  <c r="AA5049" i="1"/>
  <c r="AA5050" i="1"/>
  <c r="AA5051" i="1"/>
  <c r="AA5052" i="1"/>
  <c r="AA5053" i="1"/>
  <c r="AA5054" i="1"/>
  <c r="AA5055" i="1"/>
  <c r="AA5056" i="1"/>
  <c r="AA5057" i="1"/>
  <c r="AA5058" i="1"/>
  <c r="AA5059" i="1"/>
  <c r="AA5060" i="1"/>
  <c r="AA5061" i="1"/>
  <c r="AA5062" i="1"/>
  <c r="AA5063" i="1"/>
  <c r="AA5064" i="1"/>
  <c r="AA5065" i="1"/>
  <c r="AA5066" i="1"/>
  <c r="AA5067" i="1"/>
  <c r="AA5068" i="1"/>
  <c r="AA5069" i="1"/>
  <c r="AA5070" i="1"/>
  <c r="AA5071" i="1"/>
  <c r="AA5072" i="1"/>
  <c r="AA5073" i="1"/>
  <c r="AA5074" i="1"/>
  <c r="AA5075" i="1"/>
  <c r="AA5076" i="1"/>
  <c r="AA5077" i="1"/>
  <c r="AA5078" i="1"/>
  <c r="AA5079" i="1"/>
  <c r="AA5080" i="1"/>
  <c r="AA5081" i="1"/>
  <c r="AA5082" i="1"/>
  <c r="AA5083" i="1"/>
  <c r="AA5084" i="1"/>
  <c r="AA5085" i="1"/>
  <c r="AA5086" i="1"/>
  <c r="AA5087" i="1"/>
  <c r="AA5088" i="1"/>
  <c r="AA5089" i="1"/>
  <c r="AA5090" i="1"/>
  <c r="AA5091" i="1"/>
  <c r="AA5092" i="1"/>
  <c r="AA5093" i="1"/>
  <c r="AA5094" i="1"/>
  <c r="AA5095" i="1"/>
  <c r="AA5096" i="1"/>
  <c r="AA5097" i="1"/>
  <c r="AA5098" i="1"/>
  <c r="AA5099" i="1"/>
  <c r="AA5100" i="1"/>
  <c r="AA5101" i="1"/>
  <c r="AA5102" i="1"/>
  <c r="AA5103" i="1"/>
  <c r="AA5104" i="1"/>
  <c r="AA5105" i="1"/>
  <c r="AA5106" i="1"/>
  <c r="AA5107" i="1"/>
  <c r="AA5108" i="1"/>
  <c r="AA5109" i="1"/>
  <c r="AA5110" i="1"/>
  <c r="AA5111" i="1"/>
  <c r="AA5112" i="1"/>
  <c r="AA5113" i="1"/>
  <c r="AA5114" i="1"/>
  <c r="AA5115" i="1"/>
  <c r="AA5116" i="1"/>
  <c r="AA5117" i="1"/>
  <c r="AA5118" i="1"/>
  <c r="AA5119" i="1"/>
  <c r="AA5120" i="1"/>
  <c r="AA5121" i="1"/>
  <c r="AA5122" i="1"/>
  <c r="AA5123" i="1"/>
  <c r="AA5124" i="1"/>
  <c r="AA5125" i="1"/>
  <c r="AA5126" i="1"/>
  <c r="AA5127" i="1"/>
  <c r="AA5128" i="1"/>
  <c r="AA5129" i="1"/>
  <c r="AA5130" i="1"/>
  <c r="AA5131" i="1"/>
  <c r="AA5132" i="1"/>
  <c r="AA5133" i="1"/>
  <c r="AA5134" i="1"/>
  <c r="AA5135" i="1"/>
  <c r="AA5136" i="1"/>
  <c r="AA5137" i="1"/>
  <c r="AA5138" i="1"/>
  <c r="AA5139" i="1"/>
  <c r="AA5140" i="1"/>
  <c r="AA5141" i="1"/>
  <c r="AA5142" i="1"/>
  <c r="AA5143" i="1"/>
  <c r="AA5144" i="1"/>
  <c r="AA5145" i="1"/>
  <c r="AA5146" i="1"/>
  <c r="AA5147" i="1"/>
  <c r="AA5148" i="1"/>
  <c r="AA5149" i="1"/>
  <c r="AA5150" i="1"/>
  <c r="AA5151" i="1"/>
  <c r="AA5152" i="1"/>
  <c r="AA5153" i="1"/>
  <c r="AA5154" i="1"/>
  <c r="AA5155" i="1"/>
  <c r="AA5156" i="1"/>
  <c r="AA5157" i="1"/>
  <c r="AA5158" i="1"/>
  <c r="AA5159" i="1"/>
  <c r="AA5160" i="1"/>
  <c r="AA5161" i="1"/>
  <c r="AA5162" i="1"/>
  <c r="AA5163" i="1"/>
  <c r="AA5164" i="1"/>
  <c r="AA5165" i="1"/>
  <c r="AA5166" i="1"/>
  <c r="AA5167" i="1"/>
  <c r="AA5168" i="1"/>
  <c r="AA5169" i="1"/>
  <c r="AA5170" i="1"/>
  <c r="AA5171" i="1"/>
  <c r="AA5172" i="1"/>
  <c r="AA5173" i="1"/>
  <c r="AA5174" i="1"/>
  <c r="AA5175" i="1"/>
  <c r="AA5176" i="1"/>
  <c r="AA5177" i="1"/>
  <c r="AA5178" i="1"/>
  <c r="AA5179" i="1"/>
  <c r="AA5180" i="1"/>
  <c r="AA5181" i="1"/>
  <c r="AA5182" i="1"/>
  <c r="AA5183" i="1"/>
  <c r="AA5184" i="1"/>
  <c r="AA5185" i="1"/>
  <c r="AA5186" i="1"/>
  <c r="AA5187" i="1"/>
  <c r="AA5188" i="1"/>
  <c r="AA5189" i="1"/>
  <c r="AA5190" i="1"/>
  <c r="AA5191" i="1"/>
  <c r="AA5192" i="1"/>
  <c r="AA5193" i="1"/>
  <c r="AA5194" i="1"/>
  <c r="AA5195" i="1"/>
  <c r="AA5196" i="1"/>
  <c r="AA5197" i="1"/>
  <c r="AA5198" i="1"/>
  <c r="AA5199" i="1"/>
  <c r="AA5200" i="1"/>
  <c r="AA5201" i="1"/>
  <c r="AA5202" i="1"/>
  <c r="AA5203" i="1"/>
  <c r="AA5204" i="1"/>
  <c r="AA5205" i="1"/>
  <c r="AA5206" i="1"/>
  <c r="AA5207" i="1"/>
  <c r="AA5208" i="1"/>
  <c r="AA5209" i="1"/>
  <c r="AA5210" i="1"/>
  <c r="AA5211" i="1"/>
  <c r="AA5212" i="1"/>
  <c r="AA5213" i="1"/>
  <c r="AA5214" i="1"/>
  <c r="AA5215" i="1"/>
  <c r="AA5216" i="1"/>
  <c r="AA5217" i="1"/>
  <c r="AA5218" i="1"/>
  <c r="AA5219" i="1"/>
  <c r="AA5220" i="1"/>
  <c r="AA5221" i="1"/>
  <c r="AA5222" i="1"/>
  <c r="AA5223" i="1"/>
  <c r="AA5224" i="1"/>
  <c r="AA5225" i="1"/>
  <c r="AA5226" i="1"/>
  <c r="AA5227" i="1"/>
  <c r="AA5228" i="1"/>
  <c r="AA5229" i="1"/>
  <c r="AA5230" i="1"/>
  <c r="AA5231" i="1"/>
  <c r="AA5232" i="1"/>
  <c r="AA5233" i="1"/>
  <c r="AA5234" i="1"/>
  <c r="AA5235" i="1"/>
  <c r="AA5236" i="1"/>
  <c r="AA5237" i="1"/>
  <c r="AA5238" i="1"/>
  <c r="AA5239" i="1"/>
  <c r="AA5240" i="1"/>
  <c r="AA5241" i="1"/>
  <c r="AA5242" i="1"/>
  <c r="AA5243" i="1"/>
  <c r="AA5244" i="1"/>
  <c r="AA5245" i="1"/>
  <c r="AA5246" i="1"/>
  <c r="AA5247" i="1"/>
  <c r="AA5248" i="1"/>
  <c r="AA5249" i="1"/>
  <c r="AA5250" i="1"/>
  <c r="AA5251" i="1"/>
  <c r="AA5252" i="1"/>
  <c r="AA5253" i="1"/>
  <c r="AA5254" i="1"/>
  <c r="AA5255" i="1"/>
  <c r="AA5256" i="1"/>
  <c r="AA5257" i="1"/>
  <c r="AA5258" i="1"/>
  <c r="AA5259" i="1"/>
  <c r="AA5260" i="1"/>
  <c r="AA5261" i="1"/>
  <c r="AA5262" i="1"/>
  <c r="AA5263" i="1"/>
  <c r="AA5264" i="1"/>
  <c r="AA5265" i="1"/>
  <c r="AA5266" i="1"/>
  <c r="AA5267" i="1"/>
  <c r="AA5268" i="1"/>
  <c r="AA5269" i="1"/>
  <c r="AA5270" i="1"/>
  <c r="AA5271" i="1"/>
  <c r="AA5272" i="1"/>
  <c r="AA5273" i="1"/>
  <c r="AA5274" i="1"/>
  <c r="AA5275" i="1"/>
  <c r="AA5276" i="1"/>
  <c r="AA5277" i="1"/>
  <c r="AA5278" i="1"/>
  <c r="AA5279" i="1"/>
  <c r="AA5280" i="1"/>
  <c r="AA5281" i="1"/>
  <c r="AA5282" i="1"/>
  <c r="AA5283" i="1"/>
  <c r="AA5284" i="1"/>
  <c r="AA5285" i="1"/>
  <c r="AA5286" i="1"/>
  <c r="AA5287" i="1"/>
  <c r="AA5288" i="1"/>
  <c r="AA5289" i="1"/>
  <c r="AA5290" i="1"/>
  <c r="AA5291" i="1"/>
  <c r="AA5292" i="1"/>
  <c r="AA5293" i="1"/>
  <c r="AA5294" i="1"/>
  <c r="AA5295" i="1"/>
  <c r="AA5296" i="1"/>
  <c r="AA5297" i="1"/>
  <c r="AA5298" i="1"/>
  <c r="AA5299" i="1"/>
  <c r="AA5300" i="1"/>
  <c r="AA5301" i="1"/>
  <c r="AA5302" i="1"/>
  <c r="AA5303" i="1"/>
  <c r="AA5304" i="1"/>
  <c r="AA5305" i="1"/>
  <c r="AA5306" i="1"/>
  <c r="AA5307" i="1"/>
  <c r="AA5308" i="1"/>
  <c r="AA5309" i="1"/>
  <c r="AA5310" i="1"/>
  <c r="AA5311" i="1"/>
  <c r="AA5312" i="1"/>
  <c r="AA5313" i="1"/>
  <c r="AA5314" i="1"/>
  <c r="AA5315" i="1"/>
  <c r="AA5316" i="1"/>
  <c r="AA5317" i="1"/>
  <c r="AA5318" i="1"/>
  <c r="AA5319" i="1"/>
  <c r="AA5320" i="1"/>
  <c r="AA5321" i="1"/>
  <c r="AA5322" i="1"/>
  <c r="AA5323" i="1"/>
  <c r="AA5324" i="1"/>
  <c r="AA5325" i="1"/>
  <c r="AA5326" i="1"/>
  <c r="AA5327" i="1"/>
  <c r="AA5328" i="1"/>
  <c r="AA5329" i="1"/>
  <c r="AA5330" i="1"/>
  <c r="AA5331" i="1"/>
  <c r="AA5332" i="1"/>
  <c r="AA5333" i="1"/>
  <c r="AA5334" i="1"/>
  <c r="AA5335" i="1"/>
  <c r="AA5336" i="1"/>
  <c r="AA5337" i="1"/>
  <c r="AA5338" i="1"/>
  <c r="AA5339" i="1"/>
  <c r="AA5340" i="1"/>
  <c r="AA5341" i="1"/>
  <c r="AA5342" i="1"/>
  <c r="AA5343" i="1"/>
  <c r="AA5344" i="1"/>
  <c r="AA5345" i="1"/>
  <c r="AA5346" i="1"/>
  <c r="AA5347" i="1"/>
  <c r="AA5348" i="1"/>
  <c r="AA5349" i="1"/>
  <c r="AA5350" i="1"/>
  <c r="AA5351" i="1"/>
  <c r="AA5352" i="1"/>
  <c r="AA5353" i="1"/>
  <c r="AA5354" i="1"/>
  <c r="AA5355" i="1"/>
  <c r="AA5356" i="1"/>
  <c r="AA5357" i="1"/>
  <c r="AA5358" i="1"/>
  <c r="AA5359" i="1"/>
  <c r="AA5360" i="1"/>
  <c r="AA5361" i="1"/>
  <c r="AA5362" i="1"/>
  <c r="AA5363" i="1"/>
  <c r="AA5364" i="1"/>
  <c r="AA5365" i="1"/>
  <c r="AA5366" i="1"/>
  <c r="AA5367" i="1"/>
  <c r="AA5368" i="1"/>
  <c r="AA5369" i="1"/>
  <c r="AA5370" i="1"/>
  <c r="AA5371" i="1"/>
  <c r="AA5372" i="1"/>
  <c r="AA5373" i="1"/>
  <c r="AA5374" i="1"/>
  <c r="AA5375" i="1"/>
  <c r="AA5376" i="1"/>
  <c r="AA5377" i="1"/>
  <c r="AA5378" i="1"/>
  <c r="AA5379" i="1"/>
  <c r="AA5380" i="1"/>
  <c r="AA5381" i="1"/>
  <c r="AA5382" i="1"/>
  <c r="AA5383" i="1"/>
  <c r="AA5384" i="1"/>
  <c r="AA5385" i="1"/>
  <c r="AA5386" i="1"/>
  <c r="AA5387" i="1"/>
  <c r="AA5388" i="1"/>
  <c r="AA5389" i="1"/>
  <c r="AA5390" i="1"/>
  <c r="AA5391" i="1"/>
  <c r="AA5392" i="1"/>
  <c r="AA5393" i="1"/>
  <c r="AA5394" i="1"/>
  <c r="AA5395" i="1"/>
  <c r="AA5396" i="1"/>
  <c r="AA5397" i="1"/>
  <c r="AA5398" i="1"/>
  <c r="AA5399" i="1"/>
  <c r="AA5400" i="1"/>
  <c r="AA5401" i="1"/>
  <c r="AA5402" i="1"/>
  <c r="AA5403" i="1"/>
  <c r="AA5404" i="1"/>
  <c r="AA5405" i="1"/>
  <c r="AA5406" i="1"/>
  <c r="AA5407" i="1"/>
  <c r="AA5408" i="1"/>
  <c r="AA5409" i="1"/>
  <c r="AA5410" i="1"/>
  <c r="AA5411" i="1"/>
  <c r="AA5412" i="1"/>
  <c r="AA5413" i="1"/>
  <c r="AA5414" i="1"/>
  <c r="AA5415" i="1"/>
  <c r="AA5416" i="1"/>
  <c r="AA5417" i="1"/>
  <c r="AA5418" i="1"/>
  <c r="AA5419" i="1"/>
  <c r="AA5420" i="1"/>
  <c r="AA5421" i="1"/>
  <c r="AA5422" i="1"/>
  <c r="AA5423" i="1"/>
  <c r="AA5424" i="1"/>
  <c r="AA5425" i="1"/>
  <c r="AA5426" i="1"/>
  <c r="AA5427" i="1"/>
  <c r="AA5428" i="1"/>
  <c r="AA5429" i="1"/>
  <c r="AA5430" i="1"/>
  <c r="AA5431" i="1"/>
  <c r="AA5432" i="1"/>
  <c r="AA5433" i="1"/>
  <c r="AA5434" i="1"/>
  <c r="AA5435" i="1"/>
  <c r="AA5436" i="1"/>
  <c r="AA5437" i="1"/>
  <c r="AA5438" i="1"/>
  <c r="AA5439" i="1"/>
  <c r="AA5440" i="1"/>
  <c r="AA5441" i="1"/>
  <c r="AA5442" i="1"/>
  <c r="AA5443" i="1"/>
  <c r="AA5444" i="1"/>
  <c r="AA5445" i="1"/>
  <c r="AA5446" i="1"/>
  <c r="AA5447" i="1"/>
  <c r="AA5448" i="1"/>
  <c r="AA5449" i="1"/>
  <c r="AA5450" i="1"/>
  <c r="AA5451" i="1"/>
  <c r="AA5452" i="1"/>
  <c r="AA5453" i="1"/>
  <c r="AA5454" i="1"/>
  <c r="AA5455" i="1"/>
  <c r="AA5456" i="1"/>
  <c r="AA5457" i="1"/>
  <c r="AA5458" i="1"/>
  <c r="AA5459" i="1"/>
  <c r="AA5460" i="1"/>
  <c r="AA5461" i="1"/>
  <c r="AA5462" i="1"/>
  <c r="AA5463" i="1"/>
  <c r="AA5464" i="1"/>
  <c r="AA5465" i="1"/>
  <c r="AA5466" i="1"/>
  <c r="AA5467" i="1"/>
  <c r="AA5468" i="1"/>
  <c r="AA5469" i="1"/>
  <c r="AA5470" i="1"/>
  <c r="AA5471" i="1"/>
  <c r="AA5472" i="1"/>
  <c r="AA5473" i="1"/>
  <c r="AA5474" i="1"/>
  <c r="AA5475" i="1"/>
  <c r="AA5476" i="1"/>
  <c r="AA5477" i="1"/>
  <c r="AA5478" i="1"/>
  <c r="AA5479" i="1"/>
  <c r="AA5480" i="1"/>
  <c r="AA5481" i="1"/>
  <c r="AA5482" i="1"/>
  <c r="AA5483" i="1"/>
  <c r="AA5484" i="1"/>
  <c r="AA5485" i="1"/>
  <c r="AA5486" i="1"/>
  <c r="AA5487" i="1"/>
  <c r="AA5488" i="1"/>
  <c r="AA5489" i="1"/>
  <c r="AA5490" i="1"/>
  <c r="AA5491" i="1"/>
  <c r="AA5492" i="1"/>
  <c r="AA5493" i="1"/>
  <c r="AA5494" i="1"/>
  <c r="AA5495" i="1"/>
  <c r="AA5496" i="1"/>
  <c r="AA5497" i="1"/>
  <c r="AA5498" i="1"/>
  <c r="AA5499" i="1"/>
  <c r="AA5500" i="1"/>
  <c r="AA5501" i="1"/>
  <c r="AA5502" i="1"/>
  <c r="AA5503" i="1"/>
  <c r="AA5504" i="1"/>
  <c r="AA5505" i="1"/>
  <c r="AA5506" i="1"/>
  <c r="AA5507" i="1"/>
  <c r="AA5508" i="1"/>
  <c r="AA5509" i="1"/>
  <c r="AA5510" i="1"/>
  <c r="AA5511" i="1"/>
  <c r="AA5512" i="1"/>
  <c r="AA5513" i="1"/>
  <c r="AA5514" i="1"/>
  <c r="AA5515" i="1"/>
  <c r="AA5516" i="1"/>
  <c r="AA5517" i="1"/>
  <c r="AA5518" i="1"/>
  <c r="AA5519" i="1"/>
  <c r="AA5520" i="1"/>
  <c r="AA5521" i="1"/>
  <c r="AA5522" i="1"/>
  <c r="AA5523" i="1"/>
  <c r="AA5524" i="1"/>
  <c r="AA5525" i="1"/>
  <c r="AA5526" i="1"/>
  <c r="AA5527" i="1"/>
  <c r="AA5528" i="1"/>
  <c r="AA5529" i="1"/>
  <c r="AA5530" i="1"/>
  <c r="AA5531" i="1"/>
  <c r="AA5532" i="1"/>
  <c r="AA5533" i="1"/>
  <c r="AA5534" i="1"/>
  <c r="AA5535" i="1"/>
  <c r="AA5536" i="1"/>
  <c r="AA5537" i="1"/>
  <c r="AA5538" i="1"/>
  <c r="AA5539" i="1"/>
  <c r="AA5540" i="1"/>
  <c r="AA5541" i="1"/>
  <c r="AA5542" i="1"/>
  <c r="AA5543" i="1"/>
  <c r="AA5544" i="1"/>
  <c r="AA5545" i="1"/>
  <c r="AA5546" i="1"/>
  <c r="AA5547" i="1"/>
  <c r="AA5548" i="1"/>
  <c r="AA5549" i="1"/>
  <c r="AA5550" i="1"/>
  <c r="AA5551" i="1"/>
  <c r="AA5552" i="1"/>
  <c r="AA5553" i="1"/>
  <c r="AA5554" i="1"/>
  <c r="AA5555" i="1"/>
  <c r="AA5556" i="1"/>
  <c r="AA5557" i="1"/>
  <c r="AA5558" i="1"/>
  <c r="AA5559" i="1"/>
  <c r="AA5560" i="1"/>
  <c r="AA5561" i="1"/>
  <c r="AA5562" i="1"/>
  <c r="AA5563" i="1"/>
  <c r="AA5564" i="1"/>
  <c r="AA5565" i="1"/>
  <c r="AA5566" i="1"/>
  <c r="AA5567" i="1"/>
  <c r="AA5568" i="1"/>
  <c r="AA5569" i="1"/>
  <c r="AA5570" i="1"/>
  <c r="AA5571" i="1"/>
  <c r="AA5572" i="1"/>
  <c r="AA5573" i="1"/>
  <c r="AA5574" i="1"/>
  <c r="AA5575" i="1"/>
  <c r="AA5576" i="1"/>
  <c r="AA5577" i="1"/>
  <c r="AA5578" i="1"/>
  <c r="AA5579" i="1"/>
  <c r="AA5580" i="1"/>
  <c r="AA5581" i="1"/>
  <c r="AA5582" i="1"/>
  <c r="AA5583" i="1"/>
  <c r="AA5584" i="1"/>
  <c r="AA5585" i="1"/>
  <c r="AA5586" i="1"/>
  <c r="AA5587" i="1"/>
  <c r="AA5588" i="1"/>
  <c r="AA5589" i="1"/>
  <c r="AA5590" i="1"/>
  <c r="AA5591" i="1"/>
  <c r="AA5592" i="1"/>
  <c r="AA5593" i="1"/>
  <c r="AA5594" i="1"/>
  <c r="AA5595" i="1"/>
  <c r="AA5596" i="1"/>
  <c r="AA5597" i="1"/>
  <c r="AA5598" i="1"/>
  <c r="AA5599" i="1"/>
  <c r="AA5600" i="1"/>
  <c r="AA5601" i="1"/>
  <c r="AA5602" i="1"/>
  <c r="AA5603" i="1"/>
  <c r="AA5604" i="1"/>
  <c r="AA5605" i="1"/>
  <c r="AA5606" i="1"/>
  <c r="AA5607" i="1"/>
  <c r="AA5608" i="1"/>
  <c r="AA5609" i="1"/>
  <c r="AA5610" i="1"/>
  <c r="AA5611" i="1"/>
  <c r="AA5612" i="1"/>
  <c r="AA5613" i="1"/>
  <c r="AA5614" i="1"/>
  <c r="AA5615" i="1"/>
  <c r="AA5616" i="1"/>
  <c r="AA5617" i="1"/>
  <c r="AA5618" i="1"/>
  <c r="AA5619" i="1"/>
  <c r="AA5620" i="1"/>
  <c r="AA5621" i="1"/>
  <c r="AA5622" i="1"/>
  <c r="AA5623" i="1"/>
  <c r="AA5624" i="1"/>
  <c r="AA5625" i="1"/>
  <c r="AA5626" i="1"/>
  <c r="AA5627" i="1"/>
  <c r="AA5628" i="1"/>
  <c r="AA5629" i="1"/>
  <c r="AA5630" i="1"/>
  <c r="AA5631" i="1"/>
  <c r="AA5632" i="1"/>
  <c r="AA5633" i="1"/>
  <c r="AA5634" i="1"/>
  <c r="AA5635" i="1"/>
  <c r="AA5636" i="1"/>
  <c r="AA5637" i="1"/>
  <c r="AA5638" i="1"/>
  <c r="AA5639" i="1"/>
  <c r="AA5640" i="1"/>
  <c r="AA5641" i="1"/>
  <c r="AA5642" i="1"/>
  <c r="AA5643" i="1"/>
  <c r="AA5644" i="1"/>
  <c r="AA5645" i="1"/>
  <c r="AA5646" i="1"/>
  <c r="AA5647" i="1"/>
  <c r="AA5648" i="1"/>
  <c r="AA5649" i="1"/>
  <c r="AA5650" i="1"/>
  <c r="AA5651" i="1"/>
  <c r="AA5652" i="1"/>
  <c r="AA5653" i="1"/>
  <c r="AA5654" i="1"/>
  <c r="AA5655" i="1"/>
  <c r="AA5656" i="1"/>
  <c r="AA5657" i="1"/>
  <c r="AA5658" i="1"/>
  <c r="AA5659" i="1"/>
  <c r="AA5660" i="1"/>
  <c r="AA5661" i="1"/>
  <c r="AA5662" i="1"/>
  <c r="AA5663" i="1"/>
  <c r="AA5664" i="1"/>
  <c r="AA5665" i="1"/>
  <c r="AA5666" i="1"/>
  <c r="AA5667" i="1"/>
  <c r="AA5668" i="1"/>
  <c r="AA5669" i="1"/>
  <c r="AA5670" i="1"/>
  <c r="AA5671" i="1"/>
  <c r="AA5672" i="1"/>
  <c r="AA5673" i="1"/>
  <c r="AA5674" i="1"/>
  <c r="AA5675" i="1"/>
  <c r="AA5676" i="1"/>
  <c r="AA5677" i="1"/>
  <c r="AA5678" i="1"/>
  <c r="AA5679" i="1"/>
  <c r="AA5680" i="1"/>
  <c r="AA5681" i="1"/>
  <c r="AA5682" i="1"/>
  <c r="AA5683" i="1"/>
  <c r="AA5684" i="1"/>
  <c r="AA5685" i="1"/>
  <c r="AA5686" i="1"/>
  <c r="AA5687" i="1"/>
  <c r="AA5688" i="1"/>
  <c r="AA5689" i="1"/>
  <c r="AA5690" i="1"/>
  <c r="AA5691" i="1"/>
  <c r="AA5692" i="1"/>
  <c r="AA5693" i="1"/>
  <c r="AA5694" i="1"/>
  <c r="AA5695" i="1"/>
  <c r="AA5696" i="1"/>
  <c r="AA5697" i="1"/>
  <c r="AA5698" i="1"/>
  <c r="AA5699" i="1"/>
  <c r="AA5700" i="1"/>
  <c r="AA5701" i="1"/>
  <c r="AA5702" i="1"/>
  <c r="AA5703" i="1"/>
  <c r="AA5704" i="1"/>
  <c r="AA5705" i="1"/>
  <c r="AA5706" i="1"/>
  <c r="AA5707" i="1"/>
  <c r="AA5708" i="1"/>
  <c r="AA5709" i="1"/>
  <c r="AA5710" i="1"/>
  <c r="AA5711" i="1"/>
  <c r="AA5712" i="1"/>
  <c r="AA5713" i="1"/>
  <c r="AA5714" i="1"/>
  <c r="AA5715" i="1"/>
  <c r="AA5716" i="1"/>
  <c r="AA5717" i="1"/>
  <c r="AA5718" i="1"/>
  <c r="AA5719" i="1"/>
  <c r="AA5720" i="1"/>
  <c r="AA5721" i="1"/>
  <c r="AA5722" i="1"/>
  <c r="AA5723" i="1"/>
  <c r="AA5724" i="1"/>
  <c r="AA5725" i="1"/>
  <c r="AA5726" i="1"/>
  <c r="AA5727" i="1"/>
  <c r="AA5728" i="1"/>
  <c r="AA5729" i="1"/>
  <c r="AA5730" i="1"/>
  <c r="AA5731" i="1"/>
  <c r="AA5732" i="1"/>
  <c r="AA5733" i="1"/>
  <c r="AA5734" i="1"/>
  <c r="AA5735" i="1"/>
  <c r="AA5736" i="1"/>
  <c r="AA5737" i="1"/>
  <c r="AA5738" i="1"/>
  <c r="AA5739" i="1"/>
  <c r="AA5740" i="1"/>
  <c r="AA5741" i="1"/>
  <c r="AA5742" i="1"/>
  <c r="AA5743" i="1"/>
  <c r="AA5744" i="1"/>
  <c r="AA5745" i="1"/>
  <c r="AA5746" i="1"/>
  <c r="AA5747" i="1"/>
  <c r="AA5748" i="1"/>
  <c r="AA5749" i="1"/>
  <c r="AA5750" i="1"/>
  <c r="AA5751" i="1"/>
  <c r="AA5752" i="1"/>
  <c r="AA5753" i="1"/>
  <c r="AA5754" i="1"/>
  <c r="AA5755" i="1"/>
  <c r="AA5756" i="1"/>
  <c r="AA5757" i="1"/>
  <c r="AA5758" i="1"/>
  <c r="AA5759" i="1"/>
  <c r="AA5760" i="1"/>
  <c r="AA5761" i="1"/>
  <c r="AA5762" i="1"/>
  <c r="AA5763" i="1"/>
  <c r="AA5764" i="1"/>
  <c r="AA5765" i="1"/>
  <c r="AA5766" i="1"/>
  <c r="AA5767" i="1"/>
  <c r="AA5768" i="1"/>
  <c r="AA5769" i="1"/>
  <c r="AA5770" i="1"/>
  <c r="AA5771" i="1"/>
  <c r="AA5772" i="1"/>
  <c r="AA5773" i="1"/>
  <c r="AA5774" i="1"/>
  <c r="AA5775" i="1"/>
  <c r="AA5776" i="1"/>
  <c r="AA5777" i="1"/>
  <c r="AA5778" i="1"/>
  <c r="AA5779" i="1"/>
  <c r="AA5780" i="1"/>
  <c r="AA5781" i="1"/>
  <c r="AA5782" i="1"/>
  <c r="AA5783" i="1"/>
  <c r="AA5784" i="1"/>
  <c r="AA5785" i="1"/>
  <c r="AA5786" i="1"/>
  <c r="AA5787" i="1"/>
  <c r="AA5788" i="1"/>
  <c r="AA5789" i="1"/>
  <c r="AA5790" i="1"/>
  <c r="AA5791" i="1"/>
  <c r="AA5792" i="1"/>
  <c r="AA5793" i="1"/>
  <c r="AA5794" i="1"/>
  <c r="AA5795" i="1"/>
  <c r="AA5796" i="1"/>
  <c r="AA5797" i="1"/>
  <c r="AA5798" i="1"/>
  <c r="AA5799" i="1"/>
  <c r="AA5800" i="1"/>
  <c r="AA5801" i="1"/>
  <c r="AA5802" i="1"/>
  <c r="AA5803" i="1"/>
  <c r="AA5804" i="1"/>
  <c r="AA5805" i="1"/>
  <c r="AA5806" i="1"/>
  <c r="AA5807" i="1"/>
  <c r="AA5808" i="1"/>
  <c r="AA5809" i="1"/>
  <c r="AA5810" i="1"/>
  <c r="AA5811" i="1"/>
  <c r="AA5812" i="1"/>
  <c r="AA5813" i="1"/>
  <c r="AA5814" i="1"/>
  <c r="AA5815" i="1"/>
  <c r="AA5816" i="1"/>
  <c r="AA5817" i="1"/>
  <c r="AA5818" i="1"/>
  <c r="AA5819" i="1"/>
  <c r="AA5820" i="1"/>
  <c r="AA5821" i="1"/>
  <c r="AA5822" i="1"/>
  <c r="AA5823" i="1"/>
  <c r="AA5824" i="1"/>
  <c r="AA5825" i="1"/>
  <c r="AA5826" i="1"/>
  <c r="AA5827" i="1"/>
  <c r="AA5828" i="1"/>
  <c r="AA5829" i="1"/>
  <c r="AA5830" i="1"/>
  <c r="AA5831" i="1"/>
  <c r="AA5832" i="1"/>
  <c r="AA5833" i="1"/>
  <c r="AA5834" i="1"/>
  <c r="AA5835" i="1"/>
  <c r="AA5836" i="1"/>
  <c r="AA5837" i="1"/>
  <c r="AA5838" i="1"/>
  <c r="AA5839" i="1"/>
  <c r="AA5840" i="1"/>
  <c r="AA5841" i="1"/>
  <c r="AA5842" i="1"/>
  <c r="AA5843" i="1"/>
  <c r="AA5844" i="1"/>
  <c r="AA5845" i="1"/>
  <c r="AA5846" i="1"/>
  <c r="AA5847" i="1"/>
  <c r="AA5848" i="1"/>
  <c r="AA5849" i="1"/>
  <c r="AA5850" i="1"/>
  <c r="AA5851" i="1"/>
  <c r="AA5852" i="1"/>
  <c r="AA5853" i="1"/>
  <c r="AA5854" i="1"/>
  <c r="AA5855" i="1"/>
  <c r="AA5856" i="1"/>
  <c r="AA5857" i="1"/>
  <c r="AA5858" i="1"/>
  <c r="AA5859" i="1"/>
  <c r="AA5860" i="1"/>
  <c r="AA5861" i="1"/>
  <c r="AA5862" i="1"/>
  <c r="AA5863" i="1"/>
  <c r="AA5864" i="1"/>
  <c r="AA5865" i="1"/>
  <c r="AA5866" i="1"/>
  <c r="AA5867" i="1"/>
  <c r="AA5868" i="1"/>
  <c r="AA5869" i="1"/>
  <c r="AA5870" i="1"/>
  <c r="AA5871" i="1"/>
  <c r="AA5872" i="1"/>
  <c r="AA5873" i="1"/>
  <c r="AA5874" i="1"/>
  <c r="AA5875" i="1"/>
  <c r="AA5876" i="1"/>
  <c r="AA5877" i="1"/>
  <c r="AA5878" i="1"/>
  <c r="AA5879" i="1"/>
  <c r="AA5880" i="1"/>
  <c r="AA5881" i="1"/>
  <c r="AA5882" i="1"/>
  <c r="AA5883" i="1"/>
  <c r="AA5884" i="1"/>
  <c r="AA5885" i="1"/>
  <c r="AA5886" i="1"/>
  <c r="AA5887" i="1"/>
  <c r="AA5888" i="1"/>
  <c r="AA5889" i="1"/>
  <c r="AA5890" i="1"/>
  <c r="AA5891" i="1"/>
  <c r="AA5892" i="1"/>
  <c r="AA5893" i="1"/>
  <c r="AA5894" i="1"/>
  <c r="AA5895" i="1"/>
  <c r="AA5896" i="1"/>
  <c r="AA5897" i="1"/>
  <c r="AA5898" i="1"/>
  <c r="AA5899" i="1"/>
  <c r="AA5900" i="1"/>
  <c r="AA5901" i="1"/>
  <c r="AA5902" i="1"/>
  <c r="AA5903" i="1"/>
  <c r="AA5904" i="1"/>
  <c r="AA5905" i="1"/>
  <c r="AA5906" i="1"/>
  <c r="AA5907" i="1"/>
  <c r="AA5908" i="1"/>
  <c r="AA5909" i="1"/>
  <c r="AA5910" i="1"/>
  <c r="AA5911" i="1"/>
  <c r="AA5912" i="1"/>
  <c r="AA5913" i="1"/>
  <c r="AA5914" i="1"/>
  <c r="AA5915" i="1"/>
  <c r="AA5916" i="1"/>
  <c r="AA5917" i="1"/>
  <c r="AA5918" i="1"/>
  <c r="AA5919" i="1"/>
  <c r="AA5920" i="1"/>
  <c r="AA5921" i="1"/>
  <c r="AA5922" i="1"/>
  <c r="AA5923" i="1"/>
  <c r="AA5924" i="1"/>
  <c r="AA5925" i="1"/>
  <c r="AA5926" i="1"/>
  <c r="AA5927" i="1"/>
  <c r="AA5928" i="1"/>
  <c r="AA5929" i="1"/>
  <c r="AA5930" i="1"/>
  <c r="AA5931" i="1"/>
  <c r="AA5932" i="1"/>
  <c r="AA5933" i="1"/>
  <c r="AA5934" i="1"/>
  <c r="AA5935" i="1"/>
  <c r="AA5936" i="1"/>
  <c r="AA5937" i="1"/>
  <c r="AA5938" i="1"/>
  <c r="AA5939" i="1"/>
  <c r="AA5940" i="1"/>
  <c r="AA5941" i="1"/>
  <c r="AA5942" i="1"/>
  <c r="AA5943" i="1"/>
  <c r="AA5944" i="1"/>
  <c r="AA5945" i="1"/>
  <c r="AA5946" i="1"/>
  <c r="AA5947" i="1"/>
  <c r="AA5948" i="1"/>
  <c r="AA5949" i="1"/>
  <c r="AA5950" i="1"/>
  <c r="AA5951" i="1"/>
  <c r="AA5952" i="1"/>
  <c r="AA5953" i="1"/>
  <c r="AA5954" i="1"/>
  <c r="AA5955" i="1"/>
  <c r="AA5956" i="1"/>
  <c r="AA5957" i="1"/>
  <c r="AA5958" i="1"/>
  <c r="AA5959" i="1"/>
  <c r="AA5960" i="1"/>
  <c r="AA5961" i="1"/>
  <c r="AA5962" i="1"/>
  <c r="AA5963" i="1"/>
  <c r="AA5964" i="1"/>
  <c r="AA5965" i="1"/>
  <c r="AA5966" i="1"/>
  <c r="AA5967" i="1"/>
  <c r="AA5968" i="1"/>
  <c r="AA5969" i="1"/>
  <c r="AA5970" i="1"/>
  <c r="AA5971" i="1"/>
  <c r="AA5972" i="1"/>
  <c r="AA5973" i="1"/>
  <c r="AA5974" i="1"/>
  <c r="AA5975" i="1"/>
  <c r="AA5976" i="1"/>
  <c r="AA5977" i="1"/>
  <c r="AA5978" i="1"/>
  <c r="AA5979" i="1"/>
  <c r="AA5980" i="1"/>
  <c r="AA5981" i="1"/>
  <c r="AA5982" i="1"/>
  <c r="AA5983" i="1"/>
  <c r="AA5984" i="1"/>
  <c r="AA5985" i="1"/>
  <c r="AA5986" i="1"/>
  <c r="AA5987" i="1"/>
  <c r="AA5988" i="1"/>
  <c r="AA5989" i="1"/>
  <c r="AA5990" i="1"/>
  <c r="AA5991" i="1"/>
  <c r="AA5992" i="1"/>
  <c r="AA5993" i="1"/>
  <c r="AA5994" i="1"/>
  <c r="AA5995" i="1"/>
  <c r="AA5996" i="1"/>
  <c r="AA5997" i="1"/>
  <c r="AA5998" i="1"/>
  <c r="AA5999" i="1"/>
  <c r="AA6000" i="1"/>
  <c r="AA6001" i="1"/>
  <c r="AA6002" i="1"/>
  <c r="AA6003" i="1"/>
  <c r="AA6004" i="1"/>
  <c r="AA6005" i="1"/>
  <c r="AA6006" i="1"/>
  <c r="AA6007" i="1"/>
  <c r="AA6008" i="1"/>
  <c r="AA6009" i="1"/>
  <c r="AA6010" i="1"/>
  <c r="AA6011" i="1"/>
  <c r="AA6012" i="1"/>
  <c r="AA6013" i="1"/>
  <c r="AA6014" i="1"/>
  <c r="AA6015" i="1"/>
  <c r="AA6016" i="1"/>
  <c r="AA6017" i="1"/>
  <c r="AA6018" i="1"/>
  <c r="AA6019" i="1"/>
  <c r="AA6020" i="1"/>
  <c r="AA6021" i="1"/>
  <c r="AA6022" i="1"/>
  <c r="AA6023" i="1"/>
  <c r="AA6024" i="1"/>
  <c r="AA6025" i="1"/>
  <c r="AA6026" i="1"/>
  <c r="AA6027" i="1"/>
  <c r="AA6028" i="1"/>
  <c r="AA6029" i="1"/>
  <c r="AA6030" i="1"/>
  <c r="AA6031" i="1"/>
  <c r="AA6032" i="1"/>
  <c r="AA6033" i="1"/>
  <c r="AA6034" i="1"/>
  <c r="AA6035" i="1"/>
  <c r="AA6036" i="1"/>
  <c r="AA6037" i="1"/>
  <c r="AA6038" i="1"/>
  <c r="AA6039" i="1"/>
  <c r="AA6040" i="1"/>
  <c r="AA6041" i="1"/>
  <c r="AA6042" i="1"/>
  <c r="AA6043" i="1"/>
  <c r="AA6044" i="1"/>
  <c r="AA6045" i="1"/>
  <c r="AA6046" i="1"/>
  <c r="AA6047" i="1"/>
  <c r="AA6048" i="1"/>
  <c r="AA6049" i="1"/>
  <c r="AA6050" i="1"/>
  <c r="AA6051" i="1"/>
  <c r="AA6052" i="1"/>
  <c r="AA6053" i="1"/>
  <c r="AA6054" i="1"/>
  <c r="AA6055" i="1"/>
  <c r="AA6056" i="1"/>
  <c r="AA6057" i="1"/>
  <c r="AA6058" i="1"/>
  <c r="AA6059" i="1"/>
  <c r="AA6060" i="1"/>
  <c r="AA6061" i="1"/>
  <c r="AA6062" i="1"/>
  <c r="AA6063" i="1"/>
  <c r="AA6064" i="1"/>
  <c r="AA6065" i="1"/>
  <c r="AA6066" i="1"/>
  <c r="AA6067" i="1"/>
  <c r="AA6068" i="1"/>
  <c r="AA6069" i="1"/>
  <c r="AA6070" i="1"/>
  <c r="AA6071" i="1"/>
  <c r="AA6072" i="1"/>
  <c r="AA6073" i="1"/>
  <c r="AA6074" i="1"/>
  <c r="AA6075" i="1"/>
  <c r="AA6076" i="1"/>
  <c r="AA6077" i="1"/>
  <c r="AA6078" i="1"/>
  <c r="AA6079" i="1"/>
  <c r="AA6080" i="1"/>
  <c r="AA6081" i="1"/>
  <c r="AA6082" i="1"/>
  <c r="AA6083" i="1"/>
  <c r="AA6084" i="1"/>
  <c r="AA6085" i="1"/>
  <c r="AA6086" i="1"/>
  <c r="AA6087" i="1"/>
  <c r="AA6088" i="1"/>
  <c r="AA6089" i="1"/>
  <c r="AA6090" i="1"/>
  <c r="AA6091" i="1"/>
  <c r="AA6092" i="1"/>
  <c r="AA6093" i="1"/>
  <c r="AA6094" i="1"/>
  <c r="AA6095" i="1"/>
  <c r="AA6096" i="1"/>
  <c r="AA6097" i="1"/>
  <c r="AA6098" i="1"/>
  <c r="AA6099" i="1"/>
  <c r="AA6100" i="1"/>
  <c r="AA6101" i="1"/>
  <c r="AA6102" i="1"/>
  <c r="AA6103" i="1"/>
  <c r="AA6104" i="1"/>
  <c r="AA6105" i="1"/>
  <c r="AA6106" i="1"/>
  <c r="AA6107" i="1"/>
  <c r="AA6108" i="1"/>
  <c r="AA6109" i="1"/>
  <c r="AA6110" i="1"/>
  <c r="AA6111" i="1"/>
  <c r="AA6112" i="1"/>
  <c r="AA6113" i="1"/>
  <c r="AA6114" i="1"/>
  <c r="AA6115" i="1"/>
  <c r="AA6116" i="1"/>
  <c r="AA6117" i="1"/>
  <c r="AA6118" i="1"/>
  <c r="AA6119" i="1"/>
  <c r="AA6120" i="1"/>
  <c r="AA6121" i="1"/>
  <c r="AA6122" i="1"/>
  <c r="AA6123" i="1"/>
  <c r="AA6124" i="1"/>
  <c r="AA6125" i="1"/>
  <c r="AA6126" i="1"/>
  <c r="AA6127" i="1"/>
  <c r="AA6128" i="1"/>
  <c r="AA6129" i="1"/>
  <c r="AA6130" i="1"/>
  <c r="AA6131" i="1"/>
  <c r="AA6132" i="1"/>
  <c r="AA6133" i="1"/>
  <c r="AA6134" i="1"/>
  <c r="AA6135" i="1"/>
  <c r="AA6136" i="1"/>
  <c r="AA6137" i="1"/>
  <c r="AA6138" i="1"/>
  <c r="AA6139" i="1"/>
  <c r="AA6140" i="1"/>
  <c r="AA6141" i="1"/>
  <c r="AA6142" i="1"/>
  <c r="AA6143" i="1"/>
  <c r="AA6144" i="1"/>
  <c r="AA6145" i="1"/>
  <c r="AA6146" i="1"/>
  <c r="AA6147" i="1"/>
  <c r="AA6148" i="1"/>
  <c r="AA6149" i="1"/>
  <c r="AA6150" i="1"/>
  <c r="AA6151" i="1"/>
  <c r="AA6152" i="1"/>
  <c r="AA6153" i="1"/>
  <c r="AA6154" i="1"/>
  <c r="AA6155" i="1"/>
  <c r="AA6156" i="1"/>
  <c r="AA6157" i="1"/>
  <c r="AA6158" i="1"/>
  <c r="AA6159" i="1"/>
  <c r="AA6160" i="1"/>
  <c r="AA6161" i="1"/>
  <c r="AA6162" i="1"/>
  <c r="AA6163" i="1"/>
  <c r="AA6164" i="1"/>
  <c r="AA6165" i="1"/>
  <c r="AA6166" i="1"/>
  <c r="AA6167" i="1"/>
  <c r="AA6168" i="1"/>
  <c r="AA6169" i="1"/>
  <c r="AA6170" i="1"/>
  <c r="AA6171" i="1"/>
  <c r="AA6172" i="1"/>
  <c r="AA6173" i="1"/>
  <c r="AA6174" i="1"/>
  <c r="AA6175" i="1"/>
  <c r="AA6176" i="1"/>
  <c r="AA6177" i="1"/>
  <c r="AA6178" i="1"/>
  <c r="AA6179" i="1"/>
  <c r="AA6180" i="1"/>
  <c r="AA6181" i="1"/>
  <c r="AA6182" i="1"/>
  <c r="AA6183" i="1"/>
  <c r="AA6184" i="1"/>
  <c r="AA6185" i="1"/>
  <c r="AA6186" i="1"/>
  <c r="AA6187" i="1"/>
  <c r="AA6188" i="1"/>
  <c r="AA6189" i="1"/>
  <c r="AA6190" i="1"/>
  <c r="AA6191" i="1"/>
  <c r="AA6192" i="1"/>
  <c r="AA6193" i="1"/>
  <c r="AA6194" i="1"/>
  <c r="AA6195" i="1"/>
  <c r="AA6196" i="1"/>
  <c r="AA6197" i="1"/>
  <c r="AA6198" i="1"/>
  <c r="AA6199" i="1"/>
  <c r="AA6200" i="1"/>
  <c r="AA6201" i="1"/>
  <c r="AA6202" i="1"/>
  <c r="AA6203" i="1"/>
  <c r="AA6204" i="1"/>
  <c r="AD1" i="5"/>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H1" i="1"/>
  <c r="AC3" i="1"/>
  <c r="AD3" i="1"/>
  <c r="AI3" i="1"/>
  <c r="AB3" i="1" s="1"/>
  <c r="AC4" i="1"/>
  <c r="AD4" i="1"/>
  <c r="AI4" i="1"/>
  <c r="AB4" i="1" s="1"/>
  <c r="AC5" i="1"/>
  <c r="AD5" i="1"/>
  <c r="AI5" i="1"/>
  <c r="AB5" i="1" s="1"/>
  <c r="AC6" i="1"/>
  <c r="AD6" i="1"/>
  <c r="AI6" i="1"/>
  <c r="AG6" i="1" s="1"/>
  <c r="AM6" i="1" s="1"/>
  <c r="AC7" i="1"/>
  <c r="AD7" i="1"/>
  <c r="AI7" i="1"/>
  <c r="AF7" i="1" s="1"/>
  <c r="AC8" i="1"/>
  <c r="AD8" i="1"/>
  <c r="AI8" i="1"/>
  <c r="AE8" i="1" s="1"/>
  <c r="AC9" i="1"/>
  <c r="AD9" i="1"/>
  <c r="AI9" i="1"/>
  <c r="AB9" i="1" s="1"/>
  <c r="AC10" i="1"/>
  <c r="AD10" i="1"/>
  <c r="AI10" i="1"/>
  <c r="AB10" i="1" s="1"/>
  <c r="AC11" i="1"/>
  <c r="AD11" i="1"/>
  <c r="AI11" i="1"/>
  <c r="AE11" i="1" s="1"/>
  <c r="AC12" i="1"/>
  <c r="AD12" i="1"/>
  <c r="AI12" i="1"/>
  <c r="AG12" i="1" s="1"/>
  <c r="AM12" i="1" s="1"/>
  <c r="AC13" i="1"/>
  <c r="AD13" i="1"/>
  <c r="AI13" i="1"/>
  <c r="AE13" i="1" s="1"/>
  <c r="AC14" i="1"/>
  <c r="AD14" i="1"/>
  <c r="AI14" i="1"/>
  <c r="AB14" i="1" s="1"/>
  <c r="AC15" i="1"/>
  <c r="AD15" i="1"/>
  <c r="AI15" i="1"/>
  <c r="AC16" i="1"/>
  <c r="AD16" i="1"/>
  <c r="AI16" i="1"/>
  <c r="AE16" i="1" s="1"/>
  <c r="AC17" i="1"/>
  <c r="AD17" i="1"/>
  <c r="AI17" i="1"/>
  <c r="AB17" i="1" s="1"/>
  <c r="AC18" i="1"/>
  <c r="AD18" i="1"/>
  <c r="AI18" i="1"/>
  <c r="AE18" i="1" s="1"/>
  <c r="AC19" i="1"/>
  <c r="AD19" i="1"/>
  <c r="AI19" i="1"/>
  <c r="AE19" i="1" s="1"/>
  <c r="AC20" i="1"/>
  <c r="AD20" i="1"/>
  <c r="AI20" i="1"/>
  <c r="AE20" i="1" s="1"/>
  <c r="AC21" i="1"/>
  <c r="AD21" i="1"/>
  <c r="AI21" i="1"/>
  <c r="AB21" i="1" s="1"/>
  <c r="AC22" i="1"/>
  <c r="AD22" i="1"/>
  <c r="AI22" i="1"/>
  <c r="AB22" i="1" s="1"/>
  <c r="AC23" i="1"/>
  <c r="AD23" i="1"/>
  <c r="AI23" i="1"/>
  <c r="AE23" i="1" s="1"/>
  <c r="AC24" i="1"/>
  <c r="AD24" i="1"/>
  <c r="AI24" i="1"/>
  <c r="AB24" i="1" s="1"/>
  <c r="AC25" i="1"/>
  <c r="AD25" i="1"/>
  <c r="AI25" i="1"/>
  <c r="AB25" i="1" s="1"/>
  <c r="AC26" i="1"/>
  <c r="AD26" i="1"/>
  <c r="AI26" i="1"/>
  <c r="AC27" i="1"/>
  <c r="AD27" i="1"/>
  <c r="AI27" i="1"/>
  <c r="AC28" i="1"/>
  <c r="AD28" i="1"/>
  <c r="AI28" i="1"/>
  <c r="AE28" i="1" s="1"/>
  <c r="AC29" i="1"/>
  <c r="AD29" i="1"/>
  <c r="AI29" i="1"/>
  <c r="AE29" i="1" s="1"/>
  <c r="AC30" i="1"/>
  <c r="AD30" i="1"/>
  <c r="AI30" i="1"/>
  <c r="AB30" i="1" s="1"/>
  <c r="AC31" i="1"/>
  <c r="AD31" i="1"/>
  <c r="AI31" i="1"/>
  <c r="AC32" i="1"/>
  <c r="AD32" i="1"/>
  <c r="AI32" i="1"/>
  <c r="AE32" i="1" s="1"/>
  <c r="AC33" i="1"/>
  <c r="AD33" i="1"/>
  <c r="AI33" i="1"/>
  <c r="AB33" i="1" s="1"/>
  <c r="AC34" i="1"/>
  <c r="AD34" i="1"/>
  <c r="AI34" i="1"/>
  <c r="AB34" i="1" s="1"/>
  <c r="AC35" i="1"/>
  <c r="AD35" i="1"/>
  <c r="AI35" i="1"/>
  <c r="AC36" i="1"/>
  <c r="AD36" i="1"/>
  <c r="AI36" i="1"/>
  <c r="AC37" i="1"/>
  <c r="AD37" i="1"/>
  <c r="AI37" i="1"/>
  <c r="AE37" i="1" s="1"/>
  <c r="AC38" i="1"/>
  <c r="AD38" i="1"/>
  <c r="AI38" i="1"/>
  <c r="AB38" i="1" s="1"/>
  <c r="AC39" i="1"/>
  <c r="AD39" i="1"/>
  <c r="AI39" i="1"/>
  <c r="AG39" i="1" s="1"/>
  <c r="AM39" i="1" s="1"/>
  <c r="AC40" i="1"/>
  <c r="AD40" i="1"/>
  <c r="AI40" i="1"/>
  <c r="AE40" i="1" s="1"/>
  <c r="AC41" i="1"/>
  <c r="AD41" i="1"/>
  <c r="AI41" i="1"/>
  <c r="AC42" i="1"/>
  <c r="AD42" i="1"/>
  <c r="AI42" i="1"/>
  <c r="AB42" i="1" s="1"/>
  <c r="AC43" i="1"/>
  <c r="AD43" i="1"/>
  <c r="AI43" i="1"/>
  <c r="AB43" i="1" s="1"/>
  <c r="AC44" i="1"/>
  <c r="AD44" i="1"/>
  <c r="AI44" i="1"/>
  <c r="AE44" i="1" s="1"/>
  <c r="AC45" i="1"/>
  <c r="AD45" i="1"/>
  <c r="AI45" i="1"/>
  <c r="AB45" i="1" s="1"/>
  <c r="AC46" i="1"/>
  <c r="AD46" i="1"/>
  <c r="AI46" i="1"/>
  <c r="AE46" i="1" s="1"/>
  <c r="AC47" i="1"/>
  <c r="AD47" i="1"/>
  <c r="AI47" i="1"/>
  <c r="AC48" i="1"/>
  <c r="AD48" i="1"/>
  <c r="AI48" i="1"/>
  <c r="AE48" i="1" s="1"/>
  <c r="AC49" i="1"/>
  <c r="AD49" i="1"/>
  <c r="AI49" i="1"/>
  <c r="AB49" i="1" s="1"/>
  <c r="AC50" i="1"/>
  <c r="AD50" i="1"/>
  <c r="AI50" i="1"/>
  <c r="AG50" i="1" s="1"/>
  <c r="AM50" i="1" s="1"/>
  <c r="AC51" i="1"/>
  <c r="AD51" i="1"/>
  <c r="AI51" i="1"/>
  <c r="AC52" i="1"/>
  <c r="AD52" i="1"/>
  <c r="AI52" i="1"/>
  <c r="AG52" i="1" s="1"/>
  <c r="AM52" i="1" s="1"/>
  <c r="AC53" i="1"/>
  <c r="AD53" i="1"/>
  <c r="AI53" i="1"/>
  <c r="AE53" i="1" s="1"/>
  <c r="AC54" i="1"/>
  <c r="AD54" i="1"/>
  <c r="AI54" i="1"/>
  <c r="AF54" i="1" s="1"/>
  <c r="AC55" i="1"/>
  <c r="AD55" i="1"/>
  <c r="AI55" i="1"/>
  <c r="AG55" i="1" s="1"/>
  <c r="AM55" i="1" s="1"/>
  <c r="AC56" i="1"/>
  <c r="AD56" i="1"/>
  <c r="AI56" i="1"/>
  <c r="AB56" i="1" s="1"/>
  <c r="AC57" i="1"/>
  <c r="AD57" i="1"/>
  <c r="AI57" i="1"/>
  <c r="AB57" i="1" s="1"/>
  <c r="AC58" i="1"/>
  <c r="AD58" i="1"/>
  <c r="AI58" i="1"/>
  <c r="AB58" i="1" s="1"/>
  <c r="AC59" i="1"/>
  <c r="AD59" i="1"/>
  <c r="AI59" i="1"/>
  <c r="AC60" i="1"/>
  <c r="AD60" i="1"/>
  <c r="AI60" i="1"/>
  <c r="AF60" i="1" s="1"/>
  <c r="AC61" i="1"/>
  <c r="AD61" i="1"/>
  <c r="AI61" i="1"/>
  <c r="AF61" i="1" s="1"/>
  <c r="AC62" i="1"/>
  <c r="AD62" i="1"/>
  <c r="AI62" i="1"/>
  <c r="AB62" i="1" s="1"/>
  <c r="AC63" i="1"/>
  <c r="AD63" i="1"/>
  <c r="AI63" i="1"/>
  <c r="AG63" i="1" s="1"/>
  <c r="AM63" i="1" s="1"/>
  <c r="AC64" i="1"/>
  <c r="AD64" i="1"/>
  <c r="AI64" i="1"/>
  <c r="AB64" i="1" s="1"/>
  <c r="AC65" i="1"/>
  <c r="AD65" i="1"/>
  <c r="AI65" i="1"/>
  <c r="AB65" i="1" s="1"/>
  <c r="AC66" i="1"/>
  <c r="AD66" i="1"/>
  <c r="AI66" i="1"/>
  <c r="AG66" i="1" s="1"/>
  <c r="AM66" i="1" s="1"/>
  <c r="AC67" i="1"/>
  <c r="AD67" i="1"/>
  <c r="AI67" i="1"/>
  <c r="AC68" i="1"/>
  <c r="AD68" i="1"/>
  <c r="AI68" i="1"/>
  <c r="AG68" i="1" s="1"/>
  <c r="AM68" i="1" s="1"/>
  <c r="AC69" i="1"/>
  <c r="AD69" i="1"/>
  <c r="AI69" i="1"/>
  <c r="AB69" i="1" s="1"/>
  <c r="AC70" i="1"/>
  <c r="AD70" i="1"/>
  <c r="AI70" i="1"/>
  <c r="AG70" i="1" s="1"/>
  <c r="AM70" i="1" s="1"/>
  <c r="AC71" i="1"/>
  <c r="AD71" i="1"/>
  <c r="AI71" i="1"/>
  <c r="AF71" i="1" s="1"/>
  <c r="AC72" i="1"/>
  <c r="AD72" i="1"/>
  <c r="AI72" i="1"/>
  <c r="AE72" i="1" s="1"/>
  <c r="AC73" i="1"/>
  <c r="AD73" i="1"/>
  <c r="AI73" i="1"/>
  <c r="AE73" i="1" s="1"/>
  <c r="AC74" i="1"/>
  <c r="AD74" i="1"/>
  <c r="AI74" i="1"/>
  <c r="AC75" i="1"/>
  <c r="AD75" i="1"/>
  <c r="AI75" i="1"/>
  <c r="AC76" i="1"/>
  <c r="AD76" i="1"/>
  <c r="AI76" i="1"/>
  <c r="AG76" i="1" s="1"/>
  <c r="AM76" i="1" s="1"/>
  <c r="AC77" i="1"/>
  <c r="AD77" i="1"/>
  <c r="AI77" i="1"/>
  <c r="AG77" i="1" s="1"/>
  <c r="AM77" i="1" s="1"/>
  <c r="AC78" i="1"/>
  <c r="AD78" i="1"/>
  <c r="AI78" i="1"/>
  <c r="AB78" i="1" s="1"/>
  <c r="AC79" i="1"/>
  <c r="AD79" i="1"/>
  <c r="AI79" i="1"/>
  <c r="AG79" i="1" s="1"/>
  <c r="AM79" i="1" s="1"/>
  <c r="AC80" i="1"/>
  <c r="AD80" i="1"/>
  <c r="AI80" i="1"/>
  <c r="AE80" i="1" s="1"/>
  <c r="AC81" i="1"/>
  <c r="AD81" i="1"/>
  <c r="AI81" i="1"/>
  <c r="AC82" i="1"/>
  <c r="AD82" i="1"/>
  <c r="AI82" i="1"/>
  <c r="AB82" i="1" s="1"/>
  <c r="AC83" i="1"/>
  <c r="AD83" i="1"/>
  <c r="AI83" i="1"/>
  <c r="AF83" i="1" s="1"/>
  <c r="AC84" i="1"/>
  <c r="AD84" i="1"/>
  <c r="AI84" i="1"/>
  <c r="AE84" i="1" s="1"/>
  <c r="AC85" i="1"/>
  <c r="AD85" i="1"/>
  <c r="AI85" i="1"/>
  <c r="AB85" i="1" s="1"/>
  <c r="AC86" i="1"/>
  <c r="AD86" i="1"/>
  <c r="AI86" i="1"/>
  <c r="AG86" i="1" s="1"/>
  <c r="AM86" i="1" s="1"/>
  <c r="AC87" i="1"/>
  <c r="AD87" i="1"/>
  <c r="AI87" i="1"/>
  <c r="AG87" i="1" s="1"/>
  <c r="AM87" i="1" s="1"/>
  <c r="AC88" i="1"/>
  <c r="AD88" i="1"/>
  <c r="AI88" i="1"/>
  <c r="AF88" i="1" s="1"/>
  <c r="AC89" i="1"/>
  <c r="AD89" i="1"/>
  <c r="AI89" i="1"/>
  <c r="AC90" i="1"/>
  <c r="AD90" i="1"/>
  <c r="AI90" i="1"/>
  <c r="AB90" i="1" s="1"/>
  <c r="AC91" i="1"/>
  <c r="AD91" i="1"/>
  <c r="AI91" i="1"/>
  <c r="AE91" i="1" s="1"/>
  <c r="AC92" i="1"/>
  <c r="AD92" i="1"/>
  <c r="AI92" i="1"/>
  <c r="AE92" i="1" s="1"/>
  <c r="AC93" i="1"/>
  <c r="AD93" i="1"/>
  <c r="AI93" i="1"/>
  <c r="AB93" i="1" s="1"/>
  <c r="AC94" i="1"/>
  <c r="AD94" i="1"/>
  <c r="AI94" i="1"/>
  <c r="AF94" i="1" s="1"/>
  <c r="AC95" i="1"/>
  <c r="AD95" i="1"/>
  <c r="AI95" i="1"/>
  <c r="AC96" i="1"/>
  <c r="AD96" i="1"/>
  <c r="AI96" i="1"/>
  <c r="AF96" i="1" s="1"/>
  <c r="AC97" i="1"/>
  <c r="AD97" i="1"/>
  <c r="AI97" i="1"/>
  <c r="AG97" i="1" s="1"/>
  <c r="AM97" i="1" s="1"/>
  <c r="AC98" i="1"/>
  <c r="AD98" i="1"/>
  <c r="AI98" i="1"/>
  <c r="AC99" i="1"/>
  <c r="AD99" i="1"/>
  <c r="AI99" i="1"/>
  <c r="AE99" i="1" s="1"/>
  <c r="AC100" i="1"/>
  <c r="AD100" i="1"/>
  <c r="AI100" i="1"/>
  <c r="AG100" i="1" s="1"/>
  <c r="AM100" i="1" s="1"/>
  <c r="AC101" i="1"/>
  <c r="AD101" i="1"/>
  <c r="AI101" i="1"/>
  <c r="AG101" i="1" s="1"/>
  <c r="AM101" i="1" s="1"/>
  <c r="AC102" i="1"/>
  <c r="AD102" i="1"/>
  <c r="AI102" i="1"/>
  <c r="AG102" i="1" s="1"/>
  <c r="AM102" i="1" s="1"/>
  <c r="AC103" i="1"/>
  <c r="AD103" i="1"/>
  <c r="AI103" i="1"/>
  <c r="AG103" i="1" s="1"/>
  <c r="AM103" i="1" s="1"/>
  <c r="AC104" i="1"/>
  <c r="AD104" i="1"/>
  <c r="AI104" i="1"/>
  <c r="AG104" i="1" s="1"/>
  <c r="AM104" i="1" s="1"/>
  <c r="AC105" i="1"/>
  <c r="AD105" i="1"/>
  <c r="AI105" i="1"/>
  <c r="AB105" i="1" s="1"/>
  <c r="AC106" i="1"/>
  <c r="AD106" i="1"/>
  <c r="AI106" i="1"/>
  <c r="AC107" i="1"/>
  <c r="AD107" i="1"/>
  <c r="AI107" i="1"/>
  <c r="AG107" i="1" s="1"/>
  <c r="AM107" i="1" s="1"/>
  <c r="AC108" i="1"/>
  <c r="AD108" i="1"/>
  <c r="AI108" i="1"/>
  <c r="AG108" i="1" s="1"/>
  <c r="AM108" i="1" s="1"/>
  <c r="AC109" i="1"/>
  <c r="AD109" i="1"/>
  <c r="AI109" i="1"/>
  <c r="AG109" i="1" s="1"/>
  <c r="AM109" i="1" s="1"/>
  <c r="AC110" i="1"/>
  <c r="AD110" i="1"/>
  <c r="AI110" i="1"/>
  <c r="AF110" i="1" s="1"/>
  <c r="AC111" i="1"/>
  <c r="AD111" i="1"/>
  <c r="AI111" i="1"/>
  <c r="AG111" i="1" s="1"/>
  <c r="AM111" i="1" s="1"/>
  <c r="AC112" i="1"/>
  <c r="AD112" i="1"/>
  <c r="AI112" i="1"/>
  <c r="AB112" i="1" s="1"/>
  <c r="AC113" i="1"/>
  <c r="AD113" i="1"/>
  <c r="AI113" i="1"/>
  <c r="AC114" i="1"/>
  <c r="AD114" i="1"/>
  <c r="AI114" i="1"/>
  <c r="AB114" i="1" s="1"/>
  <c r="AC115" i="1"/>
  <c r="AD115" i="1"/>
  <c r="AI115" i="1"/>
  <c r="AF115" i="1" s="1"/>
  <c r="AC116" i="1"/>
  <c r="AD116" i="1"/>
  <c r="AI116" i="1"/>
  <c r="AC117" i="1"/>
  <c r="AD117" i="1"/>
  <c r="AI117" i="1"/>
  <c r="AC118" i="1"/>
  <c r="AD118" i="1"/>
  <c r="AI118" i="1"/>
  <c r="AE118" i="1" s="1"/>
  <c r="AC119" i="1"/>
  <c r="AD119" i="1"/>
  <c r="AI119" i="1"/>
  <c r="AG119" i="1" s="1"/>
  <c r="AM119" i="1" s="1"/>
  <c r="AC120" i="1"/>
  <c r="AD120" i="1"/>
  <c r="AI120" i="1"/>
  <c r="AG120" i="1" s="1"/>
  <c r="AM120" i="1" s="1"/>
  <c r="AC121" i="1"/>
  <c r="AD121" i="1"/>
  <c r="AI121" i="1"/>
  <c r="AC122" i="1"/>
  <c r="AD122" i="1"/>
  <c r="AI122" i="1"/>
  <c r="AE122" i="1" s="1"/>
  <c r="AC123" i="1"/>
  <c r="AD123" i="1"/>
  <c r="AI123" i="1"/>
  <c r="AF123" i="1" s="1"/>
  <c r="AC124" i="1"/>
  <c r="AD124" i="1"/>
  <c r="AI124" i="1"/>
  <c r="AB124" i="1" s="1"/>
  <c r="AC125" i="1"/>
  <c r="AD125" i="1"/>
  <c r="AI125" i="1"/>
  <c r="AG125" i="1" s="1"/>
  <c r="AM125" i="1" s="1"/>
  <c r="AC126" i="1"/>
  <c r="AD126" i="1"/>
  <c r="AI126" i="1"/>
  <c r="AF126" i="1" s="1"/>
  <c r="AC127" i="1"/>
  <c r="AD127" i="1"/>
  <c r="AI127" i="1"/>
  <c r="AE127" i="1" s="1"/>
  <c r="AC128" i="1"/>
  <c r="AD128" i="1"/>
  <c r="AI128" i="1"/>
  <c r="AF128" i="1" s="1"/>
  <c r="AC129" i="1"/>
  <c r="AD129" i="1"/>
  <c r="AI129" i="1"/>
  <c r="AE129" i="1" s="1"/>
  <c r="AC130" i="1"/>
  <c r="AD130" i="1"/>
  <c r="AI130" i="1"/>
  <c r="AC131" i="1"/>
  <c r="AD131" i="1"/>
  <c r="AI131" i="1"/>
  <c r="AF131" i="1" s="1"/>
  <c r="AC132" i="1"/>
  <c r="AD132" i="1"/>
  <c r="AI132" i="1"/>
  <c r="AG132" i="1" s="1"/>
  <c r="AM132" i="1" s="1"/>
  <c r="AC133" i="1"/>
  <c r="AD133" i="1"/>
  <c r="AI133" i="1"/>
  <c r="AC134" i="1"/>
  <c r="AD134" i="1"/>
  <c r="AI134" i="1"/>
  <c r="AE134" i="1" s="1"/>
  <c r="AC135" i="1"/>
  <c r="AD135" i="1"/>
  <c r="AI135" i="1"/>
  <c r="AF135" i="1" s="1"/>
  <c r="AC136" i="1"/>
  <c r="AD136" i="1"/>
  <c r="AI136" i="1"/>
  <c r="AG136" i="1" s="1"/>
  <c r="AM136" i="1" s="1"/>
  <c r="AC137" i="1"/>
  <c r="AD137" i="1"/>
  <c r="AI137" i="1"/>
  <c r="AC138" i="1"/>
  <c r="AD138" i="1"/>
  <c r="AI138" i="1"/>
  <c r="AF138" i="1" s="1"/>
  <c r="AC139" i="1"/>
  <c r="AD139" i="1"/>
  <c r="AI139" i="1"/>
  <c r="AF139" i="1" s="1"/>
  <c r="AC140" i="1"/>
  <c r="AD140" i="1"/>
  <c r="AI140" i="1"/>
  <c r="AB140" i="1" s="1"/>
  <c r="AC141" i="1"/>
  <c r="AD141" i="1"/>
  <c r="AI141" i="1"/>
  <c r="AB141" i="1" s="1"/>
  <c r="AC142" i="1"/>
  <c r="AD142" i="1"/>
  <c r="AI142" i="1"/>
  <c r="AF142" i="1" s="1"/>
  <c r="AC143" i="1"/>
  <c r="AD143" i="1"/>
  <c r="AI143" i="1"/>
  <c r="AC144" i="1"/>
  <c r="AD144" i="1"/>
  <c r="AI144" i="1"/>
  <c r="AG144" i="1" s="1"/>
  <c r="AM144" i="1" s="1"/>
  <c r="AC145" i="1"/>
  <c r="AD145" i="1"/>
  <c r="AI145" i="1"/>
  <c r="AF145" i="1" s="1"/>
  <c r="AC146" i="1"/>
  <c r="AD146" i="1"/>
  <c r="AI146" i="1"/>
  <c r="AF146" i="1" s="1"/>
  <c r="AC147" i="1"/>
  <c r="AD147" i="1"/>
  <c r="AI147" i="1"/>
  <c r="AC148" i="1"/>
  <c r="AD148" i="1"/>
  <c r="AI148" i="1"/>
  <c r="AB148" i="1" s="1"/>
  <c r="AC149" i="1"/>
  <c r="AD149" i="1"/>
  <c r="AI149" i="1"/>
  <c r="AF149" i="1" s="1"/>
  <c r="AC150" i="1"/>
  <c r="AD150" i="1"/>
  <c r="AI150" i="1"/>
  <c r="AF150" i="1" s="1"/>
  <c r="AC151" i="1"/>
  <c r="AD151" i="1"/>
  <c r="AI151" i="1"/>
  <c r="AB151" i="1" s="1"/>
  <c r="AC152" i="1"/>
  <c r="AD152" i="1"/>
  <c r="AI152" i="1"/>
  <c r="AG152" i="1" s="1"/>
  <c r="AM152" i="1" s="1"/>
  <c r="AC153" i="1"/>
  <c r="AD153" i="1"/>
  <c r="AI153" i="1"/>
  <c r="AB153" i="1" s="1"/>
  <c r="AC154" i="1"/>
  <c r="AD154" i="1"/>
  <c r="AI154" i="1"/>
  <c r="AC155" i="1"/>
  <c r="AD155" i="1"/>
  <c r="AI155" i="1"/>
  <c r="AF155" i="1" s="1"/>
  <c r="AC156" i="1"/>
  <c r="AD156" i="1"/>
  <c r="AI156" i="1"/>
  <c r="AF156" i="1" s="1"/>
  <c r="AC157" i="1"/>
  <c r="AD157" i="1"/>
  <c r="AI157" i="1"/>
  <c r="AB157" i="1" s="1"/>
  <c r="AC158" i="1"/>
  <c r="AD158" i="1"/>
  <c r="AI158" i="1"/>
  <c r="AC159" i="1"/>
  <c r="AD159" i="1"/>
  <c r="AI159" i="1"/>
  <c r="AC160" i="1"/>
  <c r="AD160" i="1"/>
  <c r="AI160" i="1"/>
  <c r="AF160" i="1" s="1"/>
  <c r="AC161" i="1"/>
  <c r="AD161" i="1"/>
  <c r="AI161" i="1"/>
  <c r="AF161" i="1" s="1"/>
  <c r="AC162" i="1"/>
  <c r="AD162" i="1"/>
  <c r="AI162" i="1"/>
  <c r="AB162" i="1" s="1"/>
  <c r="AC163" i="1"/>
  <c r="AD163" i="1"/>
  <c r="AI163" i="1"/>
  <c r="AG163" i="1" s="1"/>
  <c r="AM163" i="1" s="1"/>
  <c r="AC164" i="1"/>
  <c r="AD164" i="1"/>
  <c r="AI164" i="1"/>
  <c r="AC165" i="1"/>
  <c r="AD165" i="1"/>
  <c r="AI165" i="1"/>
  <c r="AB165" i="1" s="1"/>
  <c r="AC166" i="1"/>
  <c r="AD166" i="1"/>
  <c r="AI166" i="1"/>
  <c r="AG166" i="1" s="1"/>
  <c r="AM166" i="1" s="1"/>
  <c r="AC167" i="1"/>
  <c r="AD167" i="1"/>
  <c r="AI167" i="1"/>
  <c r="AF167" i="1" s="1"/>
  <c r="AC168" i="1"/>
  <c r="AD168" i="1"/>
  <c r="AI168" i="1"/>
  <c r="AB168" i="1" s="1"/>
  <c r="AC169" i="1"/>
  <c r="AD169" i="1"/>
  <c r="AI169" i="1"/>
  <c r="AC170" i="1"/>
  <c r="AD170" i="1"/>
  <c r="AI170" i="1"/>
  <c r="AE170" i="1" s="1"/>
  <c r="AC171" i="1"/>
  <c r="AD171" i="1"/>
  <c r="AI171" i="1"/>
  <c r="AC172" i="1"/>
  <c r="AD172" i="1"/>
  <c r="AI172" i="1"/>
  <c r="AE172" i="1" s="1"/>
  <c r="AC173" i="1"/>
  <c r="AD173" i="1"/>
  <c r="AI173" i="1"/>
  <c r="AG173" i="1" s="1"/>
  <c r="AM173" i="1" s="1"/>
  <c r="AC174" i="1"/>
  <c r="AD174" i="1"/>
  <c r="AI174" i="1"/>
  <c r="AB174" i="1" s="1"/>
  <c r="AC175" i="1"/>
  <c r="AD175" i="1"/>
  <c r="AI175" i="1"/>
  <c r="AB175" i="1" s="1"/>
  <c r="AC176" i="1"/>
  <c r="AD176" i="1"/>
  <c r="AI176" i="1"/>
  <c r="AB176" i="1" s="1"/>
  <c r="AC177" i="1"/>
  <c r="AD177" i="1"/>
  <c r="AI177" i="1"/>
  <c r="AE177" i="1" s="1"/>
  <c r="AC178" i="1"/>
  <c r="AD178" i="1"/>
  <c r="AI178" i="1"/>
  <c r="AB178" i="1" s="1"/>
  <c r="AC179" i="1"/>
  <c r="AD179" i="1"/>
  <c r="AI179" i="1"/>
  <c r="AC180" i="1"/>
  <c r="AD180" i="1"/>
  <c r="AI180" i="1"/>
  <c r="AC181" i="1"/>
  <c r="AD181" i="1"/>
  <c r="AI181" i="1"/>
  <c r="AE181" i="1" s="1"/>
  <c r="AC182" i="1"/>
  <c r="AD182" i="1"/>
  <c r="AI182" i="1"/>
  <c r="AF182" i="1" s="1"/>
  <c r="AC183" i="1"/>
  <c r="AD183" i="1"/>
  <c r="AI183" i="1"/>
  <c r="AC184" i="1"/>
  <c r="AD184" i="1"/>
  <c r="AI184" i="1"/>
  <c r="AB184" i="1" s="1"/>
  <c r="AC185" i="1"/>
  <c r="AD185" i="1"/>
  <c r="AI185" i="1"/>
  <c r="AF185" i="1" s="1"/>
  <c r="AH185" i="1" s="1"/>
  <c r="AC186" i="1"/>
  <c r="AD186" i="1"/>
  <c r="AI186" i="1"/>
  <c r="AE186" i="1" s="1"/>
  <c r="AC187" i="1"/>
  <c r="AD187" i="1"/>
  <c r="AI187" i="1"/>
  <c r="AC188" i="1"/>
  <c r="AD188" i="1"/>
  <c r="AI188" i="1"/>
  <c r="AE188" i="1" s="1"/>
  <c r="AC189" i="1"/>
  <c r="AD189" i="1"/>
  <c r="AI189" i="1"/>
  <c r="AF189" i="1" s="1"/>
  <c r="AC190" i="1"/>
  <c r="AD190" i="1"/>
  <c r="AI190" i="1"/>
  <c r="AG190" i="1" s="1"/>
  <c r="AM190" i="1" s="1"/>
  <c r="AC191" i="1"/>
  <c r="AD191" i="1"/>
  <c r="AI191" i="1"/>
  <c r="AC192" i="1"/>
  <c r="AD192" i="1"/>
  <c r="AI192" i="1"/>
  <c r="AB192" i="1" s="1"/>
  <c r="AC193" i="1"/>
  <c r="AD193" i="1"/>
  <c r="AI193" i="1"/>
  <c r="AE193" i="1" s="1"/>
  <c r="AC194" i="1"/>
  <c r="AD194" i="1"/>
  <c r="AI194" i="1"/>
  <c r="AE194" i="1" s="1"/>
  <c r="AC195" i="1"/>
  <c r="AD195" i="1"/>
  <c r="AI195" i="1"/>
  <c r="AC196" i="1"/>
  <c r="AD196" i="1"/>
  <c r="AI196" i="1"/>
  <c r="AF196" i="1" s="1"/>
  <c r="AC197" i="1"/>
  <c r="AD197" i="1"/>
  <c r="AI197" i="1"/>
  <c r="AE197" i="1" s="1"/>
  <c r="AC198" i="1"/>
  <c r="AD198" i="1"/>
  <c r="AI198" i="1"/>
  <c r="AF198" i="1" s="1"/>
  <c r="AC199" i="1"/>
  <c r="AD199" i="1"/>
  <c r="AI199" i="1"/>
  <c r="AF199" i="1" s="1"/>
  <c r="AC200" i="1"/>
  <c r="AD200" i="1"/>
  <c r="AI200" i="1"/>
  <c r="AF200" i="1" s="1"/>
  <c r="AC201" i="1"/>
  <c r="AD201" i="1"/>
  <c r="AI201" i="1"/>
  <c r="AC202" i="1"/>
  <c r="AD202" i="1"/>
  <c r="AI202" i="1"/>
  <c r="AB202" i="1" s="1"/>
  <c r="AC203" i="1"/>
  <c r="AD203" i="1"/>
  <c r="AI203" i="1"/>
  <c r="AC204" i="1"/>
  <c r="AD204" i="1"/>
  <c r="AI204" i="1"/>
  <c r="AC205" i="1"/>
  <c r="AD205" i="1"/>
  <c r="AI205" i="1"/>
  <c r="AF205" i="1" s="1"/>
  <c r="AC206" i="1"/>
  <c r="AD206" i="1"/>
  <c r="AI206" i="1"/>
  <c r="AC207" i="1"/>
  <c r="AD207" i="1"/>
  <c r="AI207" i="1"/>
  <c r="AB207" i="1" s="1"/>
  <c r="AC208" i="1"/>
  <c r="AD208" i="1"/>
  <c r="AI208" i="1"/>
  <c r="AF208" i="1" s="1"/>
  <c r="AC209" i="1"/>
  <c r="AD209" i="1"/>
  <c r="AI209" i="1"/>
  <c r="AB209" i="1" s="1"/>
  <c r="AC210" i="1"/>
  <c r="AD210" i="1"/>
  <c r="AI210" i="1"/>
  <c r="AE210" i="1" s="1"/>
  <c r="AC211" i="1"/>
  <c r="AD211" i="1"/>
  <c r="AI211" i="1"/>
  <c r="AC212" i="1"/>
  <c r="AD212" i="1"/>
  <c r="AI212" i="1"/>
  <c r="AG212" i="1" s="1"/>
  <c r="AM212" i="1" s="1"/>
  <c r="AC213" i="1"/>
  <c r="AD213" i="1"/>
  <c r="AI213" i="1"/>
  <c r="AB213" i="1" s="1"/>
  <c r="AC214" i="1"/>
  <c r="AD214" i="1"/>
  <c r="AI214" i="1"/>
  <c r="AE214" i="1" s="1"/>
  <c r="AC215" i="1"/>
  <c r="AD215" i="1"/>
  <c r="AI215" i="1"/>
  <c r="AC216" i="1"/>
  <c r="AD216" i="1"/>
  <c r="AI216" i="1"/>
  <c r="AE216" i="1" s="1"/>
  <c r="AC217" i="1"/>
  <c r="AD217" i="1"/>
  <c r="AI217" i="1"/>
  <c r="AB217" i="1" s="1"/>
  <c r="AC218" i="1"/>
  <c r="AD218" i="1"/>
  <c r="AI218" i="1"/>
  <c r="AB218" i="1" s="1"/>
  <c r="AC219" i="1"/>
  <c r="AD219" i="1"/>
  <c r="AI219" i="1"/>
  <c r="AC220" i="1"/>
  <c r="AD220" i="1"/>
  <c r="AI220" i="1"/>
  <c r="AE220" i="1" s="1"/>
  <c r="AC221" i="1"/>
  <c r="AD221" i="1"/>
  <c r="AI221" i="1"/>
  <c r="AE221" i="1" s="1"/>
  <c r="AC222" i="1"/>
  <c r="AD222" i="1"/>
  <c r="AI222" i="1"/>
  <c r="AB222" i="1" s="1"/>
  <c r="AC223" i="1"/>
  <c r="AD223" i="1"/>
  <c r="AI223" i="1"/>
  <c r="AF223" i="1" s="1"/>
  <c r="AC224" i="1"/>
  <c r="AD224" i="1"/>
  <c r="AI224" i="1"/>
  <c r="AF224" i="1" s="1"/>
  <c r="AC225" i="1"/>
  <c r="AD225" i="1"/>
  <c r="AI225" i="1"/>
  <c r="AB225" i="1" s="1"/>
  <c r="AC226" i="1"/>
  <c r="AD226" i="1"/>
  <c r="AI226" i="1"/>
  <c r="AE226" i="1" s="1"/>
  <c r="AC227" i="1"/>
  <c r="AD227" i="1"/>
  <c r="AI227" i="1"/>
  <c r="AG227" i="1" s="1"/>
  <c r="AM227" i="1" s="1"/>
  <c r="AC228" i="1"/>
  <c r="AD228" i="1"/>
  <c r="AI228" i="1"/>
  <c r="AE228" i="1" s="1"/>
  <c r="AC229" i="1"/>
  <c r="AD229" i="1"/>
  <c r="AI229" i="1"/>
  <c r="AC230" i="1"/>
  <c r="AD230" i="1"/>
  <c r="AI230" i="1"/>
  <c r="AB230" i="1" s="1"/>
  <c r="AC231" i="1"/>
  <c r="AD231" i="1"/>
  <c r="AI231" i="1"/>
  <c r="AC232" i="1"/>
  <c r="AD232" i="1"/>
  <c r="AI232" i="1"/>
  <c r="AE232" i="1" s="1"/>
  <c r="AC233" i="1"/>
  <c r="AD233" i="1"/>
  <c r="AI233" i="1"/>
  <c r="AE233" i="1" s="1"/>
  <c r="AC234" i="1"/>
  <c r="AD234" i="1"/>
  <c r="AI234" i="1"/>
  <c r="AE234" i="1" s="1"/>
  <c r="AC235" i="1"/>
  <c r="AD235" i="1"/>
  <c r="AI235" i="1"/>
  <c r="AG235" i="1" s="1"/>
  <c r="AM235" i="1" s="1"/>
  <c r="AC236" i="1"/>
  <c r="AD236" i="1"/>
  <c r="AI236" i="1"/>
  <c r="AB236" i="1" s="1"/>
  <c r="AC237" i="1"/>
  <c r="AD237" i="1"/>
  <c r="AI237" i="1"/>
  <c r="AC238" i="1"/>
  <c r="AD238" i="1"/>
  <c r="AI238" i="1"/>
  <c r="AC239" i="1"/>
  <c r="AD239" i="1"/>
  <c r="AI239" i="1"/>
  <c r="AE239" i="1" s="1"/>
  <c r="AC240" i="1"/>
  <c r="AD240" i="1"/>
  <c r="AI240" i="1"/>
  <c r="AG240" i="1" s="1"/>
  <c r="AM240" i="1" s="1"/>
  <c r="AC241" i="1"/>
  <c r="AD241" i="1"/>
  <c r="AI241" i="1"/>
  <c r="AF241" i="1" s="1"/>
  <c r="AC242" i="1"/>
  <c r="AD242" i="1"/>
  <c r="AI242" i="1"/>
  <c r="AF242" i="1" s="1"/>
  <c r="AC243" i="1"/>
  <c r="AD243" i="1"/>
  <c r="AI243" i="1"/>
  <c r="AF243" i="1" s="1"/>
  <c r="AC244" i="1"/>
  <c r="AD244" i="1"/>
  <c r="AI244" i="1"/>
  <c r="AF244" i="1" s="1"/>
  <c r="AC245" i="1"/>
  <c r="AD245" i="1"/>
  <c r="AI245" i="1"/>
  <c r="AE245" i="1" s="1"/>
  <c r="AC246" i="1"/>
  <c r="AD246" i="1"/>
  <c r="AI246" i="1"/>
  <c r="AE246" i="1" s="1"/>
  <c r="AC247" i="1"/>
  <c r="AD247" i="1"/>
  <c r="AI247" i="1"/>
  <c r="AC248" i="1"/>
  <c r="AD248" i="1"/>
  <c r="AI248" i="1"/>
  <c r="AF248" i="1" s="1"/>
  <c r="AC249" i="1"/>
  <c r="AD249" i="1"/>
  <c r="AI249" i="1"/>
  <c r="AE249" i="1" s="1"/>
  <c r="AC250" i="1"/>
  <c r="AD250" i="1"/>
  <c r="AI250" i="1"/>
  <c r="AG250" i="1" s="1"/>
  <c r="AM250" i="1" s="1"/>
  <c r="AC251" i="1"/>
  <c r="AD251" i="1"/>
  <c r="AI251" i="1"/>
  <c r="AC252" i="1"/>
  <c r="AD252" i="1"/>
  <c r="AI252" i="1"/>
  <c r="AE252" i="1" s="1"/>
  <c r="AC253" i="1"/>
  <c r="AD253" i="1"/>
  <c r="AI253" i="1"/>
  <c r="AG253" i="1" s="1"/>
  <c r="AM253" i="1" s="1"/>
  <c r="AC254" i="1"/>
  <c r="AD254" i="1"/>
  <c r="AI254" i="1"/>
  <c r="AF254" i="1" s="1"/>
  <c r="AC255" i="1"/>
  <c r="AD255" i="1"/>
  <c r="AI255" i="1"/>
  <c r="AB255" i="1" s="1"/>
  <c r="AC256" i="1"/>
  <c r="AD256" i="1"/>
  <c r="AI256" i="1"/>
  <c r="AE256" i="1" s="1"/>
  <c r="AC257" i="1"/>
  <c r="AD257" i="1"/>
  <c r="AI257" i="1"/>
  <c r="AC258" i="1"/>
  <c r="AD258" i="1"/>
  <c r="AI258" i="1"/>
  <c r="AF258" i="1" s="1"/>
  <c r="AC259" i="1"/>
  <c r="AD259" i="1"/>
  <c r="AI259" i="1"/>
  <c r="AG259" i="1" s="1"/>
  <c r="AM259" i="1" s="1"/>
  <c r="AC260" i="1"/>
  <c r="AD260" i="1"/>
  <c r="AI260" i="1"/>
  <c r="AB260" i="1" s="1"/>
  <c r="AC261" i="1"/>
  <c r="AD261" i="1"/>
  <c r="AI261" i="1"/>
  <c r="AG261" i="1" s="1"/>
  <c r="AM261" i="1" s="1"/>
  <c r="AC262" i="1"/>
  <c r="AD262" i="1"/>
  <c r="AI262" i="1"/>
  <c r="AF262" i="1" s="1"/>
  <c r="AC263" i="1"/>
  <c r="AD263" i="1"/>
  <c r="AI263" i="1"/>
  <c r="AF263" i="1" s="1"/>
  <c r="AC264" i="1"/>
  <c r="AD264" i="1"/>
  <c r="AI264" i="1"/>
  <c r="AE264" i="1" s="1"/>
  <c r="AC265" i="1"/>
  <c r="AD265" i="1"/>
  <c r="AI265" i="1"/>
  <c r="AB265" i="1" s="1"/>
  <c r="AC266" i="1"/>
  <c r="AD266" i="1"/>
  <c r="AI266" i="1"/>
  <c r="AF266" i="1" s="1"/>
  <c r="AC267" i="1"/>
  <c r="AD267" i="1"/>
  <c r="AI267" i="1"/>
  <c r="AB267" i="1" s="1"/>
  <c r="AC268" i="1"/>
  <c r="AD268" i="1"/>
  <c r="AI268" i="1"/>
  <c r="AG268" i="1" s="1"/>
  <c r="AM268" i="1" s="1"/>
  <c r="AC269" i="1"/>
  <c r="AD269" i="1"/>
  <c r="AI269" i="1"/>
  <c r="AC270" i="1"/>
  <c r="AD270" i="1"/>
  <c r="AI270" i="1"/>
  <c r="AF270" i="1" s="1"/>
  <c r="AC271" i="1"/>
  <c r="AD271" i="1"/>
  <c r="AI271" i="1"/>
  <c r="AF271" i="1" s="1"/>
  <c r="AC272" i="1"/>
  <c r="AD272" i="1"/>
  <c r="AI272" i="1"/>
  <c r="AE272" i="1" s="1"/>
  <c r="AC273" i="1"/>
  <c r="AD273" i="1"/>
  <c r="AI273" i="1"/>
  <c r="AC274" i="1"/>
  <c r="AD274" i="1"/>
  <c r="AI274" i="1"/>
  <c r="AC275" i="1"/>
  <c r="AD275" i="1"/>
  <c r="AI275" i="1"/>
  <c r="AG275" i="1" s="1"/>
  <c r="AM275" i="1" s="1"/>
  <c r="AC276" i="1"/>
  <c r="AD276" i="1"/>
  <c r="AI276" i="1"/>
  <c r="AC277" i="1"/>
  <c r="AD277" i="1"/>
  <c r="AI277" i="1"/>
  <c r="AF277" i="1" s="1"/>
  <c r="AC278" i="1"/>
  <c r="AD278" i="1"/>
  <c r="AI278" i="1"/>
  <c r="AB278" i="1" s="1"/>
  <c r="AC279" i="1"/>
  <c r="AD279" i="1"/>
  <c r="AI279" i="1"/>
  <c r="AC280" i="1"/>
  <c r="AD280" i="1"/>
  <c r="AI280" i="1"/>
  <c r="AE280" i="1" s="1"/>
  <c r="AC281" i="1"/>
  <c r="AD281" i="1"/>
  <c r="AI281" i="1"/>
  <c r="AF281" i="1" s="1"/>
  <c r="AC282" i="1"/>
  <c r="AD282" i="1"/>
  <c r="AI282" i="1"/>
  <c r="AG282" i="1" s="1"/>
  <c r="AM282" i="1" s="1"/>
  <c r="AC283" i="1"/>
  <c r="AD283" i="1"/>
  <c r="AI283" i="1"/>
  <c r="AC284" i="1"/>
  <c r="AD284" i="1"/>
  <c r="AI284" i="1"/>
  <c r="AE284" i="1" s="1"/>
  <c r="AC285" i="1"/>
  <c r="AD285" i="1"/>
  <c r="AI285" i="1"/>
  <c r="AG285" i="1" s="1"/>
  <c r="AM285" i="1" s="1"/>
  <c r="AC286" i="1"/>
  <c r="AD286" i="1"/>
  <c r="AI286" i="1"/>
  <c r="AG286" i="1" s="1"/>
  <c r="AM286" i="1" s="1"/>
  <c r="AC287" i="1"/>
  <c r="AD287" i="1"/>
  <c r="AI287" i="1"/>
  <c r="AC288" i="1"/>
  <c r="AD288" i="1"/>
  <c r="AI288" i="1"/>
  <c r="AE288" i="1" s="1"/>
  <c r="AC289" i="1"/>
  <c r="AD289" i="1"/>
  <c r="AI289" i="1"/>
  <c r="AE289" i="1" s="1"/>
  <c r="AC290" i="1"/>
  <c r="AD290" i="1"/>
  <c r="AI290" i="1"/>
  <c r="AG290" i="1" s="1"/>
  <c r="AM290" i="1" s="1"/>
  <c r="AC291" i="1"/>
  <c r="AD291" i="1"/>
  <c r="AI291" i="1"/>
  <c r="AB291" i="1" s="1"/>
  <c r="AC292" i="1"/>
  <c r="AD292" i="1"/>
  <c r="AI292" i="1"/>
  <c r="AC293" i="1"/>
  <c r="AD293" i="1"/>
  <c r="AI293" i="1"/>
  <c r="AF293" i="1" s="1"/>
  <c r="AC294" i="1"/>
  <c r="AD294" i="1"/>
  <c r="AI294" i="1"/>
  <c r="AC295" i="1"/>
  <c r="AD295" i="1"/>
  <c r="AI295" i="1"/>
  <c r="AE295" i="1" s="1"/>
  <c r="AC296" i="1"/>
  <c r="AD296" i="1"/>
  <c r="AI296" i="1"/>
  <c r="AF296" i="1" s="1"/>
  <c r="AC297" i="1"/>
  <c r="AD297" i="1"/>
  <c r="AI297" i="1"/>
  <c r="AC298" i="1"/>
  <c r="AD298" i="1"/>
  <c r="AI298" i="1"/>
  <c r="AG298" i="1" s="1"/>
  <c r="AM298" i="1" s="1"/>
  <c r="AC299" i="1"/>
  <c r="AD299" i="1"/>
  <c r="AI299" i="1"/>
  <c r="AF299" i="1" s="1"/>
  <c r="AC300" i="1"/>
  <c r="AD300" i="1"/>
  <c r="AI300" i="1"/>
  <c r="AC301" i="1"/>
  <c r="AD301" i="1"/>
  <c r="AI301" i="1"/>
  <c r="AG301" i="1" s="1"/>
  <c r="AM301" i="1" s="1"/>
  <c r="AC302" i="1"/>
  <c r="AD302" i="1"/>
  <c r="AI302" i="1"/>
  <c r="AC303" i="1"/>
  <c r="AD303" i="1"/>
  <c r="AI303" i="1"/>
  <c r="AB303" i="1" s="1"/>
  <c r="AC304" i="1"/>
  <c r="AD304" i="1"/>
  <c r="AI304" i="1"/>
  <c r="AF304" i="1" s="1"/>
  <c r="AC305" i="1"/>
  <c r="AD305" i="1"/>
  <c r="AI305" i="1"/>
  <c r="AC306" i="1"/>
  <c r="AD306" i="1"/>
  <c r="AI306" i="1"/>
  <c r="AE306" i="1" s="1"/>
  <c r="AC307" i="1"/>
  <c r="AD307" i="1"/>
  <c r="AI307" i="1"/>
  <c r="AC308" i="1"/>
  <c r="AD308" i="1"/>
  <c r="AI308" i="1"/>
  <c r="AB308" i="1" s="1"/>
  <c r="AC309" i="1"/>
  <c r="AD309" i="1"/>
  <c r="AI309" i="1"/>
  <c r="AF309" i="1" s="1"/>
  <c r="AC310" i="1"/>
  <c r="AD310" i="1"/>
  <c r="AI310" i="1"/>
  <c r="AE310" i="1" s="1"/>
  <c r="AC311" i="1"/>
  <c r="AD311" i="1"/>
  <c r="AI311" i="1"/>
  <c r="AC312" i="1"/>
  <c r="AD312" i="1"/>
  <c r="AI312" i="1"/>
  <c r="AF312" i="1" s="1"/>
  <c r="AC313" i="1"/>
  <c r="AD313" i="1"/>
  <c r="AI313" i="1"/>
  <c r="AF313" i="1" s="1"/>
  <c r="AC314" i="1"/>
  <c r="AD314" i="1"/>
  <c r="AI314" i="1"/>
  <c r="AE314" i="1" s="1"/>
  <c r="AC315" i="1"/>
  <c r="AD315" i="1"/>
  <c r="AI315" i="1"/>
  <c r="AB315" i="1" s="1"/>
  <c r="AC316" i="1"/>
  <c r="AD316" i="1"/>
  <c r="AI316" i="1"/>
  <c r="AB316" i="1" s="1"/>
  <c r="AC317" i="1"/>
  <c r="AD317" i="1"/>
  <c r="AI317" i="1"/>
  <c r="AE317" i="1" s="1"/>
  <c r="AC318" i="1"/>
  <c r="AD318" i="1"/>
  <c r="AI318" i="1"/>
  <c r="AB318" i="1" s="1"/>
  <c r="AC319" i="1"/>
  <c r="AD319" i="1"/>
  <c r="AI319" i="1"/>
  <c r="AC320" i="1"/>
  <c r="AD320" i="1"/>
  <c r="AI320" i="1"/>
  <c r="AF320" i="1" s="1"/>
  <c r="AC321" i="1"/>
  <c r="AD321" i="1"/>
  <c r="AI321" i="1"/>
  <c r="AE321" i="1" s="1"/>
  <c r="AC322" i="1"/>
  <c r="AD322" i="1"/>
  <c r="AI322" i="1"/>
  <c r="AG322" i="1" s="1"/>
  <c r="AM322" i="1" s="1"/>
  <c r="AC323" i="1"/>
  <c r="AD323" i="1"/>
  <c r="AI323" i="1"/>
  <c r="AE323" i="1" s="1"/>
  <c r="AC324" i="1"/>
  <c r="AD324" i="1"/>
  <c r="AI324" i="1"/>
  <c r="AC325" i="1"/>
  <c r="AD325" i="1"/>
  <c r="AI325" i="1"/>
  <c r="AF325" i="1" s="1"/>
  <c r="AC326" i="1"/>
  <c r="AD326" i="1"/>
  <c r="AI326" i="1"/>
  <c r="AE326" i="1" s="1"/>
  <c r="AC327" i="1"/>
  <c r="AD327" i="1"/>
  <c r="AI327" i="1"/>
  <c r="AG327" i="1" s="1"/>
  <c r="AM327" i="1" s="1"/>
  <c r="AC328" i="1"/>
  <c r="AD328" i="1"/>
  <c r="AI328" i="1"/>
  <c r="AE328" i="1" s="1"/>
  <c r="AC329" i="1"/>
  <c r="AD329" i="1"/>
  <c r="AI329" i="1"/>
  <c r="AC330" i="1"/>
  <c r="AD330" i="1"/>
  <c r="AI330" i="1"/>
  <c r="AG330" i="1" s="1"/>
  <c r="AM330" i="1" s="1"/>
  <c r="AC331" i="1"/>
  <c r="AD331" i="1"/>
  <c r="AI331" i="1"/>
  <c r="AC332" i="1"/>
  <c r="AD332" i="1"/>
  <c r="AI332" i="1"/>
  <c r="AC333" i="1"/>
  <c r="AD333" i="1"/>
  <c r="AI333" i="1"/>
  <c r="AF333" i="1" s="1"/>
  <c r="AC334" i="1"/>
  <c r="AD334" i="1"/>
  <c r="AI334" i="1"/>
  <c r="AB334" i="1" s="1"/>
  <c r="AC335" i="1"/>
  <c r="AD335" i="1"/>
  <c r="AI335" i="1"/>
  <c r="AF335" i="1" s="1"/>
  <c r="AC336" i="1"/>
  <c r="AD336" i="1"/>
  <c r="AI336" i="1"/>
  <c r="AE336" i="1" s="1"/>
  <c r="AC337" i="1"/>
  <c r="AD337" i="1"/>
  <c r="AI337" i="1"/>
  <c r="AB337" i="1" s="1"/>
  <c r="AC338" i="1"/>
  <c r="AD338" i="1"/>
  <c r="AI338" i="1"/>
  <c r="AG338" i="1" s="1"/>
  <c r="AM338" i="1" s="1"/>
  <c r="AC339" i="1"/>
  <c r="AD339" i="1"/>
  <c r="AI339" i="1"/>
  <c r="AB339" i="1" s="1"/>
  <c r="AC340" i="1"/>
  <c r="AD340" i="1"/>
  <c r="AI340" i="1"/>
  <c r="AE340" i="1" s="1"/>
  <c r="AC341" i="1"/>
  <c r="AD341" i="1"/>
  <c r="AI341" i="1"/>
  <c r="AE341" i="1" s="1"/>
  <c r="AC342" i="1"/>
  <c r="AD342" i="1"/>
  <c r="AI342" i="1"/>
  <c r="AG342" i="1" s="1"/>
  <c r="AM342" i="1" s="1"/>
  <c r="AC343" i="1"/>
  <c r="AD343" i="1"/>
  <c r="AI343" i="1"/>
  <c r="AB343" i="1" s="1"/>
  <c r="AC344" i="1"/>
  <c r="AD344" i="1"/>
  <c r="AI344" i="1"/>
  <c r="AG344" i="1" s="1"/>
  <c r="AM344" i="1" s="1"/>
  <c r="AC345" i="1"/>
  <c r="AD345" i="1"/>
  <c r="AI345" i="1"/>
  <c r="AE345" i="1" s="1"/>
  <c r="AC346" i="1"/>
  <c r="AD346" i="1"/>
  <c r="AI346" i="1"/>
  <c r="AG346" i="1" s="1"/>
  <c r="AM346" i="1" s="1"/>
  <c r="AC347" i="1"/>
  <c r="AD347" i="1"/>
  <c r="AI347" i="1"/>
  <c r="AE347" i="1" s="1"/>
  <c r="AC348" i="1"/>
  <c r="AD348" i="1"/>
  <c r="AI348" i="1"/>
  <c r="AF348" i="1" s="1"/>
  <c r="AC349" i="1"/>
  <c r="AD349" i="1"/>
  <c r="AI349" i="1"/>
  <c r="AF349" i="1" s="1"/>
  <c r="AC350" i="1"/>
  <c r="AD350" i="1"/>
  <c r="AI350" i="1"/>
  <c r="AG350" i="1" s="1"/>
  <c r="AM350" i="1" s="1"/>
  <c r="AC351" i="1"/>
  <c r="AD351" i="1"/>
  <c r="AI351" i="1"/>
  <c r="AC352" i="1"/>
  <c r="AD352" i="1"/>
  <c r="AI352" i="1"/>
  <c r="AG352" i="1" s="1"/>
  <c r="AM352" i="1" s="1"/>
  <c r="AC353" i="1"/>
  <c r="AD353" i="1"/>
  <c r="AI353" i="1"/>
  <c r="AF353" i="1" s="1"/>
  <c r="AC354" i="1"/>
  <c r="AD354" i="1"/>
  <c r="AI354" i="1"/>
  <c r="AG354" i="1" s="1"/>
  <c r="AM354" i="1" s="1"/>
  <c r="AC355" i="1"/>
  <c r="AD355" i="1"/>
  <c r="AI355" i="1"/>
  <c r="AG355" i="1" s="1"/>
  <c r="AM355" i="1" s="1"/>
  <c r="AC356" i="1"/>
  <c r="AD356" i="1"/>
  <c r="AI356" i="1"/>
  <c r="AG356" i="1" s="1"/>
  <c r="AM356" i="1" s="1"/>
  <c r="AC357" i="1"/>
  <c r="AD357" i="1"/>
  <c r="AI357" i="1"/>
  <c r="AC358" i="1"/>
  <c r="AD358" i="1"/>
  <c r="AI358" i="1"/>
  <c r="AC359" i="1"/>
  <c r="AD359" i="1"/>
  <c r="AI359" i="1"/>
  <c r="AF359" i="1" s="1"/>
  <c r="AC360" i="1"/>
  <c r="AD360" i="1"/>
  <c r="AI360" i="1"/>
  <c r="AC361" i="1"/>
  <c r="AD361" i="1"/>
  <c r="AI361" i="1"/>
  <c r="AE361" i="1" s="1"/>
  <c r="AC362" i="1"/>
  <c r="AD362" i="1"/>
  <c r="AI362" i="1"/>
  <c r="AC363" i="1"/>
  <c r="AD363" i="1"/>
  <c r="AI363" i="1"/>
  <c r="AG363" i="1" s="1"/>
  <c r="AM363" i="1" s="1"/>
  <c r="AC364" i="1"/>
  <c r="AD364" i="1"/>
  <c r="AI364" i="1"/>
  <c r="AC365" i="1"/>
  <c r="AD365" i="1"/>
  <c r="AI365" i="1"/>
  <c r="AG365" i="1" s="1"/>
  <c r="AM365" i="1" s="1"/>
  <c r="AC366" i="1"/>
  <c r="AD366" i="1"/>
  <c r="AI366" i="1"/>
  <c r="AB366" i="1" s="1"/>
  <c r="AC367" i="1"/>
  <c r="AD367" i="1"/>
  <c r="AI367" i="1"/>
  <c r="AF367" i="1" s="1"/>
  <c r="AC368" i="1"/>
  <c r="AD368" i="1"/>
  <c r="AI368" i="1"/>
  <c r="AC369" i="1"/>
  <c r="AD369" i="1"/>
  <c r="AI369" i="1"/>
  <c r="AC370" i="1"/>
  <c r="AD370" i="1"/>
  <c r="AI370" i="1"/>
  <c r="AC371" i="1"/>
  <c r="AD371" i="1"/>
  <c r="AI371" i="1"/>
  <c r="AC372" i="1"/>
  <c r="AD372" i="1"/>
  <c r="AI372" i="1"/>
  <c r="AG372" i="1" s="1"/>
  <c r="AM372" i="1" s="1"/>
  <c r="AC373" i="1"/>
  <c r="AD373" i="1"/>
  <c r="AI373" i="1"/>
  <c r="AE373" i="1" s="1"/>
  <c r="AC374" i="1"/>
  <c r="AD374" i="1"/>
  <c r="AI374" i="1"/>
  <c r="AE374" i="1" s="1"/>
  <c r="AC375" i="1"/>
  <c r="AD375" i="1"/>
  <c r="AI375" i="1"/>
  <c r="AB375" i="1" s="1"/>
  <c r="AC376" i="1"/>
  <c r="AD376" i="1"/>
  <c r="AI376" i="1"/>
  <c r="AC377" i="1"/>
  <c r="AD377" i="1"/>
  <c r="AI377" i="1"/>
  <c r="AE377" i="1" s="1"/>
  <c r="AC378" i="1"/>
  <c r="AD378" i="1"/>
  <c r="AI378" i="1"/>
  <c r="AE378" i="1" s="1"/>
  <c r="AC379" i="1"/>
  <c r="AD379" i="1"/>
  <c r="AI379" i="1"/>
  <c r="AG379" i="1" s="1"/>
  <c r="AM379" i="1" s="1"/>
  <c r="AC380" i="1"/>
  <c r="AD380" i="1"/>
  <c r="AI380" i="1"/>
  <c r="AC381" i="1"/>
  <c r="AD381" i="1"/>
  <c r="AI381" i="1"/>
  <c r="AC382" i="1"/>
  <c r="AD382" i="1"/>
  <c r="AI382" i="1"/>
  <c r="AG382" i="1" s="1"/>
  <c r="AM382" i="1" s="1"/>
  <c r="AC383" i="1"/>
  <c r="AD383" i="1"/>
  <c r="AI383" i="1"/>
  <c r="AF383" i="1" s="1"/>
  <c r="AC384" i="1"/>
  <c r="AD384" i="1"/>
  <c r="AI384" i="1"/>
  <c r="AG384" i="1" s="1"/>
  <c r="AM384" i="1" s="1"/>
  <c r="AC385" i="1"/>
  <c r="AD385" i="1"/>
  <c r="AI385" i="1"/>
  <c r="AE385" i="1" s="1"/>
  <c r="AC386" i="1"/>
  <c r="AD386" i="1"/>
  <c r="AI386" i="1"/>
  <c r="AG386" i="1" s="1"/>
  <c r="AM386" i="1" s="1"/>
  <c r="AC387" i="1"/>
  <c r="AD387" i="1"/>
  <c r="AI387" i="1"/>
  <c r="AC388" i="1"/>
  <c r="AD388" i="1"/>
  <c r="AI388" i="1"/>
  <c r="AC389" i="1"/>
  <c r="AD389" i="1"/>
  <c r="AI389" i="1"/>
  <c r="AE389" i="1" s="1"/>
  <c r="AC390" i="1"/>
  <c r="AD390" i="1"/>
  <c r="AI390" i="1"/>
  <c r="AE390" i="1" s="1"/>
  <c r="AC391" i="1"/>
  <c r="AD391" i="1"/>
  <c r="AI391" i="1"/>
  <c r="AB391" i="1" s="1"/>
  <c r="AC392" i="1"/>
  <c r="AD392" i="1"/>
  <c r="AI392" i="1"/>
  <c r="AE392" i="1" s="1"/>
  <c r="AC393" i="1"/>
  <c r="AD393" i="1"/>
  <c r="AI393" i="1"/>
  <c r="AE393" i="1" s="1"/>
  <c r="AC394" i="1"/>
  <c r="AD394" i="1"/>
  <c r="AI394" i="1"/>
  <c r="AB394" i="1" s="1"/>
  <c r="AC395" i="1"/>
  <c r="AD395" i="1"/>
  <c r="AI395" i="1"/>
  <c r="AG395" i="1" s="1"/>
  <c r="AM395" i="1" s="1"/>
  <c r="AC396" i="1"/>
  <c r="AD396" i="1"/>
  <c r="AI396" i="1"/>
  <c r="AB396" i="1" s="1"/>
  <c r="AC397" i="1"/>
  <c r="AD397" i="1"/>
  <c r="AI397" i="1"/>
  <c r="AC398" i="1"/>
  <c r="AD398" i="1"/>
  <c r="AI398" i="1"/>
  <c r="AG398" i="1" s="1"/>
  <c r="AM398" i="1" s="1"/>
  <c r="AC399" i="1"/>
  <c r="AD399" i="1"/>
  <c r="AI399" i="1"/>
  <c r="AB399" i="1" s="1"/>
  <c r="AC400" i="1"/>
  <c r="AD400" i="1"/>
  <c r="AI400" i="1"/>
  <c r="AF400" i="1" s="1"/>
  <c r="AC401" i="1"/>
  <c r="AD401" i="1"/>
  <c r="AI401" i="1"/>
  <c r="AG401" i="1" s="1"/>
  <c r="AM401" i="1" s="1"/>
  <c r="AC402" i="1"/>
  <c r="AD402" i="1"/>
  <c r="AI402" i="1"/>
  <c r="AB402" i="1" s="1"/>
  <c r="AC403" i="1"/>
  <c r="AD403" i="1"/>
  <c r="AI403" i="1"/>
  <c r="AG403" i="1" s="1"/>
  <c r="AM403" i="1" s="1"/>
  <c r="AC404" i="1"/>
  <c r="AD404" i="1"/>
  <c r="AI404" i="1"/>
  <c r="AB404" i="1" s="1"/>
  <c r="AC405" i="1"/>
  <c r="AD405" i="1"/>
  <c r="AI405" i="1"/>
  <c r="AE405" i="1" s="1"/>
  <c r="AC406" i="1"/>
  <c r="AD406" i="1"/>
  <c r="AI406" i="1"/>
  <c r="AB406" i="1" s="1"/>
  <c r="AC407" i="1"/>
  <c r="AD407" i="1"/>
  <c r="AI407" i="1"/>
  <c r="AC408" i="1"/>
  <c r="AD408" i="1"/>
  <c r="AI408" i="1"/>
  <c r="AF408" i="1" s="1"/>
  <c r="AC409" i="1"/>
  <c r="AD409" i="1"/>
  <c r="AI409" i="1"/>
  <c r="AE409" i="1" s="1"/>
  <c r="AC410" i="1"/>
  <c r="AD410" i="1"/>
  <c r="AI410" i="1"/>
  <c r="AC411" i="1"/>
  <c r="AD411" i="1"/>
  <c r="AI411" i="1"/>
  <c r="AG411" i="1" s="1"/>
  <c r="AM411" i="1" s="1"/>
  <c r="AC412" i="1"/>
  <c r="AD412" i="1"/>
  <c r="AI412" i="1"/>
  <c r="AG412" i="1" s="1"/>
  <c r="AM412" i="1" s="1"/>
  <c r="AC413" i="1"/>
  <c r="AD413" i="1"/>
  <c r="AI413" i="1"/>
  <c r="AE413" i="1" s="1"/>
  <c r="AC414" i="1"/>
  <c r="AD414" i="1"/>
  <c r="AI414" i="1"/>
  <c r="AE414" i="1" s="1"/>
  <c r="AC415" i="1"/>
  <c r="AD415" i="1"/>
  <c r="AI415" i="1"/>
  <c r="AC416" i="1"/>
  <c r="AD416" i="1"/>
  <c r="AI416" i="1"/>
  <c r="AC417" i="1"/>
  <c r="AD417" i="1"/>
  <c r="AI417" i="1"/>
  <c r="AE417" i="1" s="1"/>
  <c r="AC418" i="1"/>
  <c r="AD418" i="1"/>
  <c r="AI418" i="1"/>
  <c r="AF418" i="1" s="1"/>
  <c r="AC419" i="1"/>
  <c r="AD419" i="1"/>
  <c r="AI419" i="1"/>
  <c r="AG419" i="1" s="1"/>
  <c r="AM419" i="1" s="1"/>
  <c r="AC420" i="1"/>
  <c r="AD420" i="1"/>
  <c r="AI420" i="1"/>
  <c r="AG420" i="1" s="1"/>
  <c r="AM420" i="1" s="1"/>
  <c r="AC421" i="1"/>
  <c r="AD421" i="1"/>
  <c r="AI421" i="1"/>
  <c r="AG421" i="1" s="1"/>
  <c r="AM421" i="1" s="1"/>
  <c r="AC422" i="1"/>
  <c r="AD422" i="1"/>
  <c r="AI422" i="1"/>
  <c r="AC423" i="1"/>
  <c r="AD423" i="1"/>
  <c r="AI423" i="1"/>
  <c r="AC424" i="1"/>
  <c r="AD424" i="1"/>
  <c r="AI424" i="1"/>
  <c r="AC425" i="1"/>
  <c r="AD425" i="1"/>
  <c r="AI425" i="1"/>
  <c r="AE425" i="1" s="1"/>
  <c r="AC426" i="1"/>
  <c r="AD426" i="1"/>
  <c r="AI426" i="1"/>
  <c r="AC427" i="1"/>
  <c r="AD427" i="1"/>
  <c r="AI427" i="1"/>
  <c r="AG427" i="1" s="1"/>
  <c r="AM427" i="1" s="1"/>
  <c r="AC428" i="1"/>
  <c r="AD428" i="1"/>
  <c r="AI428" i="1"/>
  <c r="AG428" i="1" s="1"/>
  <c r="AM428" i="1" s="1"/>
  <c r="AC429" i="1"/>
  <c r="AD429" i="1"/>
  <c r="AI429" i="1"/>
  <c r="AB429" i="1" s="1"/>
  <c r="AC430" i="1"/>
  <c r="AD430" i="1"/>
  <c r="AI430" i="1"/>
  <c r="AB430" i="1" s="1"/>
  <c r="AC431" i="1"/>
  <c r="AD431" i="1"/>
  <c r="AI431" i="1"/>
  <c r="AC432" i="1"/>
  <c r="AD432" i="1"/>
  <c r="AI432" i="1"/>
  <c r="AF432" i="1" s="1"/>
  <c r="AC433" i="1"/>
  <c r="AD433" i="1"/>
  <c r="AI433" i="1"/>
  <c r="AF433" i="1" s="1"/>
  <c r="AC434" i="1"/>
  <c r="AD434" i="1"/>
  <c r="AI434" i="1"/>
  <c r="AC435" i="1"/>
  <c r="AD435" i="1"/>
  <c r="AI435" i="1"/>
  <c r="AG435" i="1" s="1"/>
  <c r="AM435" i="1" s="1"/>
  <c r="AC436" i="1"/>
  <c r="AD436" i="1"/>
  <c r="AI436" i="1"/>
  <c r="AF436" i="1" s="1"/>
  <c r="AC437" i="1"/>
  <c r="AD437" i="1"/>
  <c r="AI437" i="1"/>
  <c r="AG437" i="1" s="1"/>
  <c r="AM437" i="1" s="1"/>
  <c r="AC438" i="1"/>
  <c r="AD438" i="1"/>
  <c r="AI438" i="1"/>
  <c r="AG438" i="1" s="1"/>
  <c r="AM438" i="1" s="1"/>
  <c r="AC439" i="1"/>
  <c r="AD439" i="1"/>
  <c r="AI439" i="1"/>
  <c r="AF439" i="1" s="1"/>
  <c r="AC440" i="1"/>
  <c r="AD440" i="1"/>
  <c r="AI440" i="1"/>
  <c r="AF440" i="1" s="1"/>
  <c r="AC441" i="1"/>
  <c r="AD441" i="1"/>
  <c r="AI441" i="1"/>
  <c r="AF441" i="1" s="1"/>
  <c r="AC442" i="1"/>
  <c r="AD442" i="1"/>
  <c r="AI442" i="1"/>
  <c r="AC443" i="1"/>
  <c r="AD443" i="1"/>
  <c r="AI443" i="1"/>
  <c r="AG443" i="1" s="1"/>
  <c r="AM443" i="1" s="1"/>
  <c r="AC444" i="1"/>
  <c r="AD444" i="1"/>
  <c r="AI444" i="1"/>
  <c r="AC445" i="1"/>
  <c r="AD445" i="1"/>
  <c r="AI445" i="1"/>
  <c r="AE445" i="1" s="1"/>
  <c r="AC446" i="1"/>
  <c r="AD446" i="1"/>
  <c r="AI446" i="1"/>
  <c r="AB446" i="1" s="1"/>
  <c r="AC447" i="1"/>
  <c r="AD447" i="1"/>
  <c r="AI447" i="1"/>
  <c r="AG447" i="1" s="1"/>
  <c r="AM447" i="1" s="1"/>
  <c r="AC448" i="1"/>
  <c r="AD448" i="1"/>
  <c r="AI448" i="1"/>
  <c r="AG448" i="1" s="1"/>
  <c r="AM448" i="1" s="1"/>
  <c r="AC449" i="1"/>
  <c r="AD449" i="1"/>
  <c r="AI449" i="1"/>
  <c r="AE449" i="1" s="1"/>
  <c r="AC450" i="1"/>
  <c r="AD450" i="1"/>
  <c r="AI450" i="1"/>
  <c r="AC451" i="1"/>
  <c r="AD451" i="1"/>
  <c r="AI451" i="1"/>
  <c r="AB451" i="1" s="1"/>
  <c r="AC452" i="1"/>
  <c r="AD452" i="1"/>
  <c r="AI452" i="1"/>
  <c r="AE452" i="1" s="1"/>
  <c r="AC453" i="1"/>
  <c r="AD453" i="1"/>
  <c r="AI453" i="1"/>
  <c r="AB453" i="1" s="1"/>
  <c r="AC454" i="1"/>
  <c r="AD454" i="1"/>
  <c r="AI454" i="1"/>
  <c r="AE454" i="1" s="1"/>
  <c r="AC455" i="1"/>
  <c r="AD455" i="1"/>
  <c r="AI455" i="1"/>
  <c r="AE455" i="1" s="1"/>
  <c r="AC456" i="1"/>
  <c r="AD456" i="1"/>
  <c r="AI456" i="1"/>
  <c r="AE456" i="1" s="1"/>
  <c r="AC457" i="1"/>
  <c r="AD457" i="1"/>
  <c r="AI457" i="1"/>
  <c r="AC458" i="1"/>
  <c r="AD458" i="1"/>
  <c r="AI458" i="1"/>
  <c r="AG458" i="1" s="1"/>
  <c r="AM458" i="1" s="1"/>
  <c r="AC459" i="1"/>
  <c r="AD459" i="1"/>
  <c r="AI459" i="1"/>
  <c r="AB459" i="1" s="1"/>
  <c r="AC460" i="1"/>
  <c r="AD460" i="1"/>
  <c r="AI460" i="1"/>
  <c r="AE460" i="1" s="1"/>
  <c r="AC461" i="1"/>
  <c r="AD461" i="1"/>
  <c r="AI461" i="1"/>
  <c r="AB461" i="1" s="1"/>
  <c r="AC462" i="1"/>
  <c r="AD462" i="1"/>
  <c r="AI462" i="1"/>
  <c r="AG462" i="1" s="1"/>
  <c r="AM462" i="1" s="1"/>
  <c r="AC463" i="1"/>
  <c r="AD463" i="1"/>
  <c r="AI463" i="1"/>
  <c r="AC464" i="1"/>
  <c r="AD464" i="1"/>
  <c r="AI464" i="1"/>
  <c r="AE464" i="1" s="1"/>
  <c r="AC465" i="1"/>
  <c r="AD465" i="1"/>
  <c r="AI465" i="1"/>
  <c r="AC466" i="1"/>
  <c r="AD466" i="1"/>
  <c r="AI466" i="1"/>
  <c r="AC467" i="1"/>
  <c r="AD467" i="1"/>
  <c r="AI467" i="1"/>
  <c r="AB467" i="1" s="1"/>
  <c r="AC468" i="1"/>
  <c r="AD468" i="1"/>
  <c r="AI468" i="1"/>
  <c r="AG468" i="1" s="1"/>
  <c r="AM468" i="1" s="1"/>
  <c r="AC469" i="1"/>
  <c r="AD469" i="1"/>
  <c r="AI469" i="1"/>
  <c r="AG469" i="1" s="1"/>
  <c r="AM469" i="1" s="1"/>
  <c r="AC470" i="1"/>
  <c r="AD470" i="1"/>
  <c r="AI470" i="1"/>
  <c r="AC471" i="1"/>
  <c r="AD471" i="1"/>
  <c r="AI471" i="1"/>
  <c r="AG471" i="1" s="1"/>
  <c r="AM471" i="1" s="1"/>
  <c r="AC472" i="1"/>
  <c r="AD472" i="1"/>
  <c r="AI472" i="1"/>
  <c r="AG472" i="1" s="1"/>
  <c r="AM472" i="1" s="1"/>
  <c r="AC473" i="1"/>
  <c r="AD473" i="1"/>
  <c r="AI473" i="1"/>
  <c r="AF473" i="1" s="1"/>
  <c r="AC474" i="1"/>
  <c r="AD474" i="1"/>
  <c r="AI474" i="1"/>
  <c r="AE474" i="1" s="1"/>
  <c r="AC475" i="1"/>
  <c r="AD475" i="1"/>
  <c r="AI475" i="1"/>
  <c r="AB475" i="1" s="1"/>
  <c r="AC476" i="1"/>
  <c r="AD476" i="1"/>
  <c r="AI476" i="1"/>
  <c r="AC477" i="1"/>
  <c r="AD477" i="1"/>
  <c r="AI477" i="1"/>
  <c r="AE477" i="1" s="1"/>
  <c r="AC478" i="1"/>
  <c r="AD478" i="1"/>
  <c r="AI478" i="1"/>
  <c r="AB478" i="1" s="1"/>
  <c r="AC479" i="1"/>
  <c r="AD479" i="1"/>
  <c r="AI479" i="1"/>
  <c r="AF479" i="1" s="1"/>
  <c r="AC480" i="1"/>
  <c r="AD480" i="1"/>
  <c r="AI480" i="1"/>
  <c r="AF480" i="1" s="1"/>
  <c r="AC481" i="1"/>
  <c r="AD481" i="1"/>
  <c r="AI481" i="1"/>
  <c r="AC482" i="1"/>
  <c r="AD482" i="1"/>
  <c r="AI482" i="1"/>
  <c r="AB482" i="1" s="1"/>
  <c r="AC483" i="1"/>
  <c r="AD483" i="1"/>
  <c r="AI483" i="1"/>
  <c r="AB483" i="1" s="1"/>
  <c r="AC484" i="1"/>
  <c r="AD484" i="1"/>
  <c r="AI484" i="1"/>
  <c r="AE484" i="1" s="1"/>
  <c r="AC485" i="1"/>
  <c r="AD485" i="1"/>
  <c r="AI485" i="1"/>
  <c r="AB485" i="1" s="1"/>
  <c r="AC486" i="1"/>
  <c r="AD486" i="1"/>
  <c r="AI486" i="1"/>
  <c r="AC487" i="1"/>
  <c r="AD487" i="1"/>
  <c r="AI487" i="1"/>
  <c r="AC488" i="1"/>
  <c r="AD488" i="1"/>
  <c r="AI488" i="1"/>
  <c r="AG488" i="1" s="1"/>
  <c r="AM488" i="1" s="1"/>
  <c r="AC489" i="1"/>
  <c r="AD489" i="1"/>
  <c r="AI489" i="1"/>
  <c r="AC490" i="1"/>
  <c r="AD490" i="1"/>
  <c r="AI490" i="1"/>
  <c r="AC491" i="1"/>
  <c r="AD491" i="1"/>
  <c r="AI491" i="1"/>
  <c r="AC492" i="1"/>
  <c r="AD492" i="1"/>
  <c r="AI492" i="1"/>
  <c r="AG492" i="1" s="1"/>
  <c r="AM492" i="1" s="1"/>
  <c r="AC493" i="1"/>
  <c r="AD493" i="1"/>
  <c r="AI493" i="1"/>
  <c r="AB493" i="1" s="1"/>
  <c r="AC494" i="1"/>
  <c r="AD494" i="1"/>
  <c r="AI494" i="1"/>
  <c r="AE494" i="1" s="1"/>
  <c r="AC495" i="1"/>
  <c r="AD495" i="1"/>
  <c r="AI495" i="1"/>
  <c r="AE495" i="1" s="1"/>
  <c r="AC496" i="1"/>
  <c r="AD496" i="1"/>
  <c r="AI496" i="1"/>
  <c r="AF496" i="1" s="1"/>
  <c r="AC497" i="1"/>
  <c r="AD497" i="1"/>
  <c r="AI497" i="1"/>
  <c r="AC498" i="1"/>
  <c r="AD498" i="1"/>
  <c r="AI498" i="1"/>
  <c r="AG498" i="1" s="1"/>
  <c r="AM498" i="1" s="1"/>
  <c r="AC499" i="1"/>
  <c r="AD499" i="1"/>
  <c r="AI499" i="1"/>
  <c r="AG499" i="1" s="1"/>
  <c r="AM499" i="1" s="1"/>
  <c r="AC500" i="1"/>
  <c r="AD500" i="1"/>
  <c r="AI500" i="1"/>
  <c r="AE500" i="1" s="1"/>
  <c r="AC501" i="1"/>
  <c r="AD501" i="1"/>
  <c r="AI501" i="1"/>
  <c r="AF501" i="1" s="1"/>
  <c r="AC502" i="1"/>
  <c r="AD502" i="1"/>
  <c r="AI502" i="1"/>
  <c r="AB502" i="1" s="1"/>
  <c r="AC503" i="1"/>
  <c r="AD503" i="1"/>
  <c r="AI503" i="1"/>
  <c r="AC504" i="1"/>
  <c r="AD504" i="1"/>
  <c r="AI504" i="1"/>
  <c r="AC505" i="1"/>
  <c r="AD505" i="1"/>
  <c r="AI505" i="1"/>
  <c r="AE505" i="1" s="1"/>
  <c r="AC506" i="1"/>
  <c r="AD506" i="1"/>
  <c r="AI506" i="1"/>
  <c r="AG506" i="1" s="1"/>
  <c r="AM506" i="1" s="1"/>
  <c r="AC507" i="1"/>
  <c r="AD507" i="1"/>
  <c r="AI507" i="1"/>
  <c r="AB507" i="1" s="1"/>
  <c r="AC508" i="1"/>
  <c r="AD508" i="1"/>
  <c r="AI508" i="1"/>
  <c r="AC509" i="1"/>
  <c r="AD509" i="1"/>
  <c r="AI509" i="1"/>
  <c r="AB509" i="1" s="1"/>
  <c r="AC510" i="1"/>
  <c r="AD510" i="1"/>
  <c r="AI510" i="1"/>
  <c r="AF510" i="1" s="1"/>
  <c r="AC511" i="1"/>
  <c r="AD511" i="1"/>
  <c r="AI511" i="1"/>
  <c r="AC512" i="1"/>
  <c r="AD512" i="1"/>
  <c r="AI512" i="1"/>
  <c r="AG512" i="1" s="1"/>
  <c r="AM512" i="1" s="1"/>
  <c r="AC513" i="1"/>
  <c r="AD513" i="1"/>
  <c r="AI513" i="1"/>
  <c r="AB513" i="1" s="1"/>
  <c r="AC514" i="1"/>
  <c r="AD514" i="1"/>
  <c r="AI514" i="1"/>
  <c r="AE514" i="1" s="1"/>
  <c r="AC515" i="1"/>
  <c r="AD515" i="1"/>
  <c r="AI515" i="1"/>
  <c r="AG515" i="1" s="1"/>
  <c r="AM515" i="1" s="1"/>
  <c r="AC516" i="1"/>
  <c r="AD516" i="1"/>
  <c r="AI516" i="1"/>
  <c r="AB516" i="1" s="1"/>
  <c r="AC517" i="1"/>
  <c r="AD517" i="1"/>
  <c r="AI517" i="1"/>
  <c r="AE517" i="1" s="1"/>
  <c r="AC518" i="1"/>
  <c r="AD518" i="1"/>
  <c r="AI518" i="1"/>
  <c r="AF518" i="1" s="1"/>
  <c r="AC519" i="1"/>
  <c r="AD519" i="1"/>
  <c r="AI519" i="1"/>
  <c r="AE519" i="1" s="1"/>
  <c r="AC520" i="1"/>
  <c r="AD520" i="1"/>
  <c r="AI520" i="1"/>
  <c r="AF520" i="1" s="1"/>
  <c r="AC521" i="1"/>
  <c r="AD521" i="1"/>
  <c r="AI521" i="1"/>
  <c r="AE521" i="1" s="1"/>
  <c r="AC522" i="1"/>
  <c r="AD522" i="1"/>
  <c r="AI522" i="1"/>
  <c r="AB522" i="1" s="1"/>
  <c r="AC523" i="1"/>
  <c r="AD523" i="1"/>
  <c r="AI523" i="1"/>
  <c r="AC524" i="1"/>
  <c r="AD524" i="1"/>
  <c r="AI524" i="1"/>
  <c r="AB524" i="1" s="1"/>
  <c r="AC525" i="1"/>
  <c r="AD525" i="1"/>
  <c r="AI525" i="1"/>
  <c r="AE525" i="1" s="1"/>
  <c r="AC526" i="1"/>
  <c r="AD526" i="1"/>
  <c r="AI526" i="1"/>
  <c r="AG526" i="1" s="1"/>
  <c r="AM526" i="1" s="1"/>
  <c r="AC527" i="1"/>
  <c r="AD527" i="1"/>
  <c r="AI527" i="1"/>
  <c r="AC528" i="1"/>
  <c r="AD528" i="1"/>
  <c r="AI528" i="1"/>
  <c r="AF528" i="1" s="1"/>
  <c r="AC529" i="1"/>
  <c r="AD529" i="1"/>
  <c r="AI529" i="1"/>
  <c r="AC530" i="1"/>
  <c r="AD530" i="1"/>
  <c r="AI530" i="1"/>
  <c r="AE530" i="1" s="1"/>
  <c r="AC531" i="1"/>
  <c r="AD531" i="1"/>
  <c r="AI531" i="1"/>
  <c r="AC532" i="1"/>
  <c r="AD532" i="1"/>
  <c r="AI532" i="1"/>
  <c r="AF532" i="1" s="1"/>
  <c r="AC533" i="1"/>
  <c r="AD533" i="1"/>
  <c r="AI533" i="1"/>
  <c r="AE533" i="1" s="1"/>
  <c r="AC534" i="1"/>
  <c r="AD534" i="1"/>
  <c r="AI534" i="1"/>
  <c r="AF534" i="1" s="1"/>
  <c r="AC535" i="1"/>
  <c r="AD535" i="1"/>
  <c r="AI535" i="1"/>
  <c r="AC536" i="1"/>
  <c r="AD536" i="1"/>
  <c r="AI536" i="1"/>
  <c r="AC537" i="1"/>
  <c r="AD537" i="1"/>
  <c r="AI537" i="1"/>
  <c r="AG537" i="1" s="1"/>
  <c r="AM537" i="1" s="1"/>
  <c r="AC538" i="1"/>
  <c r="AD538" i="1"/>
  <c r="AI538" i="1"/>
  <c r="AB538" i="1" s="1"/>
  <c r="AC539" i="1"/>
  <c r="AD539" i="1"/>
  <c r="AI539" i="1"/>
  <c r="AB539" i="1" s="1"/>
  <c r="AC540" i="1"/>
  <c r="AD540" i="1"/>
  <c r="AI540" i="1"/>
  <c r="AE540" i="1" s="1"/>
  <c r="AC541" i="1"/>
  <c r="AD541" i="1"/>
  <c r="AI541" i="1"/>
  <c r="AF541" i="1" s="1"/>
  <c r="AC542" i="1"/>
  <c r="AD542" i="1"/>
  <c r="AI542" i="1"/>
  <c r="AE542" i="1" s="1"/>
  <c r="AC543" i="1"/>
  <c r="AD543" i="1"/>
  <c r="AI543" i="1"/>
  <c r="AE543" i="1" s="1"/>
  <c r="AC544" i="1"/>
  <c r="AD544" i="1"/>
  <c r="AI544" i="1"/>
  <c r="AE544" i="1" s="1"/>
  <c r="AC545" i="1"/>
  <c r="AD545" i="1"/>
  <c r="AI545" i="1"/>
  <c r="AB545" i="1" s="1"/>
  <c r="AC546" i="1"/>
  <c r="AD546" i="1"/>
  <c r="AI546" i="1"/>
  <c r="AB546" i="1" s="1"/>
  <c r="AC547" i="1"/>
  <c r="AD547" i="1"/>
  <c r="AI547" i="1"/>
  <c r="AC548" i="1"/>
  <c r="AD548" i="1"/>
  <c r="AI548" i="1"/>
  <c r="AB548" i="1" s="1"/>
  <c r="AC549" i="1"/>
  <c r="AD549" i="1"/>
  <c r="AI549" i="1"/>
  <c r="AG549" i="1" s="1"/>
  <c r="AM549" i="1" s="1"/>
  <c r="AC550" i="1"/>
  <c r="AD550" i="1"/>
  <c r="AI550" i="1"/>
  <c r="AC551" i="1"/>
  <c r="AD551" i="1"/>
  <c r="AI551" i="1"/>
  <c r="AE551" i="1" s="1"/>
  <c r="AC552" i="1"/>
  <c r="AD552" i="1"/>
  <c r="AI552" i="1"/>
  <c r="AE552" i="1" s="1"/>
  <c r="AC553" i="1"/>
  <c r="AD553" i="1"/>
  <c r="AI553" i="1"/>
  <c r="AC554" i="1"/>
  <c r="AD554" i="1"/>
  <c r="AI554" i="1"/>
  <c r="AG554" i="1" s="1"/>
  <c r="AM554" i="1" s="1"/>
  <c r="AC555" i="1"/>
  <c r="AD555" i="1"/>
  <c r="AI555" i="1"/>
  <c r="AF555" i="1" s="1"/>
  <c r="AC556" i="1"/>
  <c r="AD556" i="1"/>
  <c r="AI556" i="1"/>
  <c r="AF556" i="1" s="1"/>
  <c r="AC557" i="1"/>
  <c r="AD557" i="1"/>
  <c r="AI557" i="1"/>
  <c r="AG557" i="1" s="1"/>
  <c r="AM557" i="1" s="1"/>
  <c r="AC558" i="1"/>
  <c r="AD558" i="1"/>
  <c r="AI558" i="1"/>
  <c r="AF558" i="1" s="1"/>
  <c r="AC559" i="1"/>
  <c r="AD559" i="1"/>
  <c r="AI559" i="1"/>
  <c r="AE559" i="1" s="1"/>
  <c r="AC560" i="1"/>
  <c r="AD560" i="1"/>
  <c r="AI560" i="1"/>
  <c r="AE560" i="1" s="1"/>
  <c r="AC561" i="1"/>
  <c r="AD561" i="1"/>
  <c r="AI561" i="1"/>
  <c r="AF561" i="1" s="1"/>
  <c r="AC562" i="1"/>
  <c r="AD562" i="1"/>
  <c r="AI562" i="1"/>
  <c r="AB562" i="1" s="1"/>
  <c r="AC563" i="1"/>
  <c r="AD563" i="1"/>
  <c r="AI563" i="1"/>
  <c r="AG563" i="1" s="1"/>
  <c r="AM563" i="1" s="1"/>
  <c r="AC564" i="1"/>
  <c r="AD564" i="1"/>
  <c r="AI564" i="1"/>
  <c r="AC565" i="1"/>
  <c r="AD565" i="1"/>
  <c r="AI565" i="1"/>
  <c r="AB565" i="1" s="1"/>
  <c r="AC566" i="1"/>
  <c r="AD566" i="1"/>
  <c r="AI566" i="1"/>
  <c r="AE566" i="1" s="1"/>
  <c r="AC567" i="1"/>
  <c r="AD567" i="1"/>
  <c r="AI567" i="1"/>
  <c r="AG567" i="1" s="1"/>
  <c r="AM567" i="1" s="1"/>
  <c r="AC568" i="1"/>
  <c r="AD568" i="1"/>
  <c r="AI568" i="1"/>
  <c r="AG568" i="1" s="1"/>
  <c r="AM568" i="1" s="1"/>
  <c r="AC569" i="1"/>
  <c r="AD569" i="1"/>
  <c r="AI569" i="1"/>
  <c r="AC570" i="1"/>
  <c r="AD570" i="1"/>
  <c r="AI570" i="1"/>
  <c r="AB570" i="1" s="1"/>
  <c r="AC571" i="1"/>
  <c r="AD571" i="1"/>
  <c r="AI571" i="1"/>
  <c r="AB571" i="1" s="1"/>
  <c r="AC572" i="1"/>
  <c r="AD572" i="1"/>
  <c r="AI572" i="1"/>
  <c r="AC573" i="1"/>
  <c r="AD573" i="1"/>
  <c r="AI573" i="1"/>
  <c r="AG573" i="1" s="1"/>
  <c r="AM573" i="1" s="1"/>
  <c r="AC574" i="1"/>
  <c r="AD574" i="1"/>
  <c r="AI574" i="1"/>
  <c r="AE574" i="1" s="1"/>
  <c r="AC575" i="1"/>
  <c r="AD575" i="1"/>
  <c r="AI575" i="1"/>
  <c r="AC576" i="1"/>
  <c r="AD576" i="1"/>
  <c r="AI576" i="1"/>
  <c r="AE576" i="1" s="1"/>
  <c r="AC577" i="1"/>
  <c r="AD577" i="1"/>
  <c r="AI577" i="1"/>
  <c r="AC578" i="1"/>
  <c r="AD578" i="1"/>
  <c r="AI578" i="1"/>
  <c r="AG578" i="1" s="1"/>
  <c r="AM578" i="1" s="1"/>
  <c r="AC579" i="1"/>
  <c r="AD579" i="1"/>
  <c r="AI579" i="1"/>
  <c r="AF579" i="1" s="1"/>
  <c r="AC580" i="1"/>
  <c r="AD580" i="1"/>
  <c r="AI580" i="1"/>
  <c r="AG580" i="1" s="1"/>
  <c r="AM580" i="1" s="1"/>
  <c r="AC581" i="1"/>
  <c r="AD581" i="1"/>
  <c r="AI581" i="1"/>
  <c r="AB581" i="1" s="1"/>
  <c r="AC582" i="1"/>
  <c r="AD582" i="1"/>
  <c r="AI582" i="1"/>
  <c r="AB582" i="1" s="1"/>
  <c r="AC583" i="1"/>
  <c r="AD583" i="1"/>
  <c r="AI583" i="1"/>
  <c r="AF583" i="1" s="1"/>
  <c r="AC584" i="1"/>
  <c r="AD584" i="1"/>
  <c r="AI584" i="1"/>
  <c r="AB584" i="1" s="1"/>
  <c r="AC585" i="1"/>
  <c r="AD585" i="1"/>
  <c r="AI585" i="1"/>
  <c r="AB585" i="1" s="1"/>
  <c r="AC586" i="1"/>
  <c r="AD586" i="1"/>
  <c r="AI586" i="1"/>
  <c r="AB586" i="1" s="1"/>
  <c r="AC587" i="1"/>
  <c r="AD587" i="1"/>
  <c r="AI587" i="1"/>
  <c r="AE587" i="1" s="1"/>
  <c r="AC588" i="1"/>
  <c r="AD588" i="1"/>
  <c r="AI588" i="1"/>
  <c r="AE588" i="1" s="1"/>
  <c r="AC589" i="1"/>
  <c r="AD589" i="1"/>
  <c r="AI589" i="1"/>
  <c r="AF589" i="1" s="1"/>
  <c r="AC590" i="1"/>
  <c r="AD590" i="1"/>
  <c r="AI590" i="1"/>
  <c r="AB590" i="1" s="1"/>
  <c r="AC591" i="1"/>
  <c r="AD591" i="1"/>
  <c r="AI591" i="1"/>
  <c r="AG591" i="1" s="1"/>
  <c r="AM591" i="1" s="1"/>
  <c r="AC592" i="1"/>
  <c r="AD592" i="1"/>
  <c r="AI592" i="1"/>
  <c r="AF592" i="1" s="1"/>
  <c r="AC593" i="1"/>
  <c r="AD593" i="1"/>
  <c r="AI593" i="1"/>
  <c r="AC594" i="1"/>
  <c r="AD594" i="1"/>
  <c r="AI594" i="1"/>
  <c r="AB594" i="1" s="1"/>
  <c r="AC595" i="1"/>
  <c r="AD595" i="1"/>
  <c r="AI595" i="1"/>
  <c r="AE595" i="1" s="1"/>
  <c r="AC596" i="1"/>
  <c r="AD596" i="1"/>
  <c r="AI596" i="1"/>
  <c r="AB596" i="1" s="1"/>
  <c r="AC597" i="1"/>
  <c r="AD597" i="1"/>
  <c r="AI597" i="1"/>
  <c r="AG597" i="1" s="1"/>
  <c r="AM597" i="1" s="1"/>
  <c r="AC598" i="1"/>
  <c r="AD598" i="1"/>
  <c r="AI598" i="1"/>
  <c r="AC599" i="1"/>
  <c r="AD599" i="1"/>
  <c r="AI599" i="1"/>
  <c r="AF599" i="1" s="1"/>
  <c r="AC600" i="1"/>
  <c r="AD600" i="1"/>
  <c r="AI600" i="1"/>
  <c r="AE600" i="1" s="1"/>
  <c r="AC601" i="1"/>
  <c r="AD601" i="1"/>
  <c r="AI601" i="1"/>
  <c r="AE601" i="1" s="1"/>
  <c r="AC602" i="1"/>
  <c r="AD602" i="1"/>
  <c r="AI602" i="1"/>
  <c r="AG602" i="1" s="1"/>
  <c r="AM602" i="1" s="1"/>
  <c r="AC603" i="1"/>
  <c r="AD603" i="1"/>
  <c r="AI603" i="1"/>
  <c r="AB603" i="1" s="1"/>
  <c r="AC604" i="1"/>
  <c r="AD604" i="1"/>
  <c r="AI604" i="1"/>
  <c r="AC605" i="1"/>
  <c r="AD605" i="1"/>
  <c r="AI605" i="1"/>
  <c r="AF605" i="1" s="1"/>
  <c r="AC606" i="1"/>
  <c r="AD606" i="1"/>
  <c r="AI606" i="1"/>
  <c r="AG606" i="1" s="1"/>
  <c r="AM606" i="1" s="1"/>
  <c r="AC607" i="1"/>
  <c r="AD607" i="1"/>
  <c r="AI607" i="1"/>
  <c r="AG607" i="1" s="1"/>
  <c r="AM607" i="1" s="1"/>
  <c r="AC608" i="1"/>
  <c r="AD608" i="1"/>
  <c r="AI608" i="1"/>
  <c r="AE608" i="1" s="1"/>
  <c r="AC609" i="1"/>
  <c r="AD609" i="1"/>
  <c r="AI609" i="1"/>
  <c r="AF609" i="1" s="1"/>
  <c r="AC610" i="1"/>
  <c r="AD610" i="1"/>
  <c r="AI610" i="1"/>
  <c r="AF610" i="1" s="1"/>
  <c r="AC611" i="1"/>
  <c r="AD611" i="1"/>
  <c r="AI611" i="1"/>
  <c r="AE611" i="1" s="1"/>
  <c r="AC612" i="1"/>
  <c r="AD612" i="1"/>
  <c r="AI612" i="1"/>
  <c r="AC613" i="1"/>
  <c r="AD613" i="1"/>
  <c r="AI613" i="1"/>
  <c r="AG613" i="1" s="1"/>
  <c r="AM613" i="1" s="1"/>
  <c r="AC614" i="1"/>
  <c r="AD614" i="1"/>
  <c r="AI614" i="1"/>
  <c r="AF614" i="1" s="1"/>
  <c r="AC615" i="1"/>
  <c r="AD615" i="1"/>
  <c r="AI615" i="1"/>
  <c r="AB615" i="1" s="1"/>
  <c r="AC616" i="1"/>
  <c r="AD616" i="1"/>
  <c r="AI616" i="1"/>
  <c r="AB616" i="1" s="1"/>
  <c r="AC617" i="1"/>
  <c r="AD617" i="1"/>
  <c r="AI617" i="1"/>
  <c r="AC618" i="1"/>
  <c r="AD618" i="1"/>
  <c r="AI618" i="1"/>
  <c r="AF618" i="1" s="1"/>
  <c r="AC619" i="1"/>
  <c r="AD619" i="1"/>
  <c r="AI619" i="1"/>
  <c r="AC620" i="1"/>
  <c r="AD620" i="1"/>
  <c r="AI620" i="1"/>
  <c r="AC621" i="1"/>
  <c r="AD621" i="1"/>
  <c r="AI621" i="1"/>
  <c r="AG621" i="1" s="1"/>
  <c r="AM621" i="1" s="1"/>
  <c r="AC622" i="1"/>
  <c r="AD622" i="1"/>
  <c r="AI622" i="1"/>
  <c r="AB622" i="1" s="1"/>
  <c r="AC623" i="1"/>
  <c r="AD623" i="1"/>
  <c r="AI623" i="1"/>
  <c r="AE623" i="1" s="1"/>
  <c r="AC624" i="1"/>
  <c r="AD624" i="1"/>
  <c r="AI624" i="1"/>
  <c r="AF624" i="1" s="1"/>
  <c r="AC625" i="1"/>
  <c r="AD625" i="1"/>
  <c r="AI625" i="1"/>
  <c r="AG625" i="1" s="1"/>
  <c r="AM625" i="1" s="1"/>
  <c r="AC626" i="1"/>
  <c r="AD626" i="1"/>
  <c r="AI626" i="1"/>
  <c r="AB626" i="1" s="1"/>
  <c r="AC627" i="1"/>
  <c r="AD627" i="1"/>
  <c r="AI627" i="1"/>
  <c r="AC628" i="1"/>
  <c r="AD628" i="1"/>
  <c r="AI628" i="1"/>
  <c r="AB628" i="1" s="1"/>
  <c r="AC629" i="1"/>
  <c r="AD629" i="1"/>
  <c r="AI629" i="1"/>
  <c r="AE629" i="1" s="1"/>
  <c r="AC630" i="1"/>
  <c r="AD630" i="1"/>
  <c r="AI630" i="1"/>
  <c r="AB630" i="1" s="1"/>
  <c r="AC631" i="1"/>
  <c r="AD631" i="1"/>
  <c r="AI631" i="1"/>
  <c r="AF631" i="1" s="1"/>
  <c r="AC632" i="1"/>
  <c r="AD632" i="1"/>
  <c r="AI632" i="1"/>
  <c r="AB632" i="1" s="1"/>
  <c r="AC633" i="1"/>
  <c r="AD633" i="1"/>
  <c r="AI633" i="1"/>
  <c r="AG633" i="1" s="1"/>
  <c r="AM633" i="1" s="1"/>
  <c r="AC634" i="1"/>
  <c r="AD634" i="1"/>
  <c r="AI634" i="1"/>
  <c r="AB634" i="1" s="1"/>
  <c r="AC635" i="1"/>
  <c r="AD635" i="1"/>
  <c r="AI635" i="1"/>
  <c r="AC636" i="1"/>
  <c r="AD636" i="1"/>
  <c r="AI636" i="1"/>
  <c r="AB636" i="1" s="1"/>
  <c r="AC637" i="1"/>
  <c r="AD637" i="1"/>
  <c r="AI637" i="1"/>
  <c r="AE637" i="1" s="1"/>
  <c r="AC638" i="1"/>
  <c r="AD638" i="1"/>
  <c r="AI638" i="1"/>
  <c r="AG638" i="1" s="1"/>
  <c r="AM638" i="1" s="1"/>
  <c r="AC639" i="1"/>
  <c r="AD639" i="1"/>
  <c r="AI639" i="1"/>
  <c r="AC640" i="1"/>
  <c r="AD640" i="1"/>
  <c r="AI640" i="1"/>
  <c r="AE640" i="1" s="1"/>
  <c r="AC641" i="1"/>
  <c r="AD641" i="1"/>
  <c r="AI641" i="1"/>
  <c r="AC642" i="1"/>
  <c r="AD642" i="1"/>
  <c r="AI642" i="1"/>
  <c r="AF642" i="1" s="1"/>
  <c r="AC643" i="1"/>
  <c r="AD643" i="1"/>
  <c r="AI643" i="1"/>
  <c r="AC644" i="1"/>
  <c r="AD644" i="1"/>
  <c r="AI644" i="1"/>
  <c r="AC645" i="1"/>
  <c r="AD645" i="1"/>
  <c r="AI645" i="1"/>
  <c r="AF645" i="1" s="1"/>
  <c r="AC646" i="1"/>
  <c r="AD646" i="1"/>
  <c r="AI646" i="1"/>
  <c r="AB646" i="1" s="1"/>
  <c r="AC647" i="1"/>
  <c r="AD647" i="1"/>
  <c r="AI647" i="1"/>
  <c r="AE647" i="1" s="1"/>
  <c r="AC648" i="1"/>
  <c r="AD648" i="1"/>
  <c r="AI648" i="1"/>
  <c r="AF648" i="1" s="1"/>
  <c r="AC649" i="1"/>
  <c r="AD649" i="1"/>
  <c r="AI649" i="1"/>
  <c r="AE649" i="1" s="1"/>
  <c r="AC650" i="1"/>
  <c r="AD650" i="1"/>
  <c r="AI650" i="1"/>
  <c r="AG650" i="1" s="1"/>
  <c r="AM650" i="1" s="1"/>
  <c r="AC651" i="1"/>
  <c r="AD651" i="1"/>
  <c r="AI651" i="1"/>
  <c r="AF651" i="1" s="1"/>
  <c r="AC652" i="1"/>
  <c r="AD652" i="1"/>
  <c r="AI652" i="1"/>
  <c r="AG652" i="1" s="1"/>
  <c r="AM652" i="1" s="1"/>
  <c r="AC653" i="1"/>
  <c r="AD653" i="1"/>
  <c r="AI653" i="1"/>
  <c r="AG653" i="1" s="1"/>
  <c r="AM653" i="1" s="1"/>
  <c r="AC654" i="1"/>
  <c r="AD654" i="1"/>
  <c r="AI654" i="1"/>
  <c r="AC655" i="1"/>
  <c r="AD655" i="1"/>
  <c r="AI655" i="1"/>
  <c r="AE655" i="1" s="1"/>
  <c r="AC656" i="1"/>
  <c r="AD656" i="1"/>
  <c r="AI656" i="1"/>
  <c r="AE656" i="1" s="1"/>
  <c r="AC657" i="1"/>
  <c r="AD657" i="1"/>
  <c r="AI657" i="1"/>
  <c r="AE657" i="1" s="1"/>
  <c r="AC658" i="1"/>
  <c r="AD658" i="1"/>
  <c r="AI658" i="1"/>
  <c r="AG658" i="1" s="1"/>
  <c r="AM658" i="1" s="1"/>
  <c r="AC659" i="1"/>
  <c r="AD659" i="1"/>
  <c r="AI659" i="1"/>
  <c r="AE659" i="1" s="1"/>
  <c r="AC660" i="1"/>
  <c r="AD660" i="1"/>
  <c r="AI660" i="1"/>
  <c r="AG660" i="1" s="1"/>
  <c r="AM660" i="1" s="1"/>
  <c r="AC661" i="1"/>
  <c r="AD661" i="1"/>
  <c r="AI661" i="1"/>
  <c r="AG661" i="1" s="1"/>
  <c r="AM661" i="1" s="1"/>
  <c r="AC662" i="1"/>
  <c r="AD662" i="1"/>
  <c r="AI662" i="1"/>
  <c r="AB662" i="1" s="1"/>
  <c r="AC663" i="1"/>
  <c r="AD663" i="1"/>
  <c r="AI663" i="1"/>
  <c r="AE663" i="1" s="1"/>
  <c r="AC664" i="1"/>
  <c r="AD664" i="1"/>
  <c r="AI664" i="1"/>
  <c r="AE664" i="1" s="1"/>
  <c r="AC665" i="1"/>
  <c r="AD665" i="1"/>
  <c r="AI665" i="1"/>
  <c r="AC666" i="1"/>
  <c r="AD666" i="1"/>
  <c r="AI666" i="1"/>
  <c r="AB666" i="1" s="1"/>
  <c r="AC667" i="1"/>
  <c r="AD667" i="1"/>
  <c r="AI667" i="1"/>
  <c r="AE667" i="1" s="1"/>
  <c r="AC668" i="1"/>
  <c r="AD668" i="1"/>
  <c r="AI668" i="1"/>
  <c r="AC669" i="1"/>
  <c r="AD669" i="1"/>
  <c r="AI669" i="1"/>
  <c r="AF669" i="1" s="1"/>
  <c r="AC670" i="1"/>
  <c r="AD670" i="1"/>
  <c r="AI670" i="1"/>
  <c r="AC671" i="1"/>
  <c r="AD671" i="1"/>
  <c r="AI671" i="1"/>
  <c r="AB671" i="1" s="1"/>
  <c r="AC672" i="1"/>
  <c r="AD672" i="1"/>
  <c r="AI672" i="1"/>
  <c r="AE672" i="1" s="1"/>
  <c r="AC673" i="1"/>
  <c r="AD673" i="1"/>
  <c r="AI673" i="1"/>
  <c r="AC674" i="1"/>
  <c r="AD674" i="1"/>
  <c r="AI674" i="1"/>
  <c r="AF674" i="1" s="1"/>
  <c r="AC675" i="1"/>
  <c r="AD675" i="1"/>
  <c r="AI675" i="1"/>
  <c r="AF675" i="1" s="1"/>
  <c r="AC676" i="1"/>
  <c r="AD676" i="1"/>
  <c r="AI676" i="1"/>
  <c r="AC677" i="1"/>
  <c r="AD677" i="1"/>
  <c r="AI677" i="1"/>
  <c r="AB677" i="1" s="1"/>
  <c r="AC678" i="1"/>
  <c r="AD678" i="1"/>
  <c r="AI678" i="1"/>
  <c r="AF678" i="1" s="1"/>
  <c r="AC679" i="1"/>
  <c r="AD679" i="1"/>
  <c r="AI679" i="1"/>
  <c r="AG679" i="1" s="1"/>
  <c r="AM679" i="1" s="1"/>
  <c r="AC680" i="1"/>
  <c r="AD680" i="1"/>
  <c r="AI680" i="1"/>
  <c r="AF680" i="1" s="1"/>
  <c r="AC681" i="1"/>
  <c r="AD681" i="1"/>
  <c r="AI681" i="1"/>
  <c r="AC682" i="1"/>
  <c r="AD682" i="1"/>
  <c r="AI682" i="1"/>
  <c r="AG682" i="1" s="1"/>
  <c r="AM682" i="1" s="1"/>
  <c r="AC683" i="1"/>
  <c r="AD683" i="1"/>
  <c r="AI683" i="1"/>
  <c r="AG683" i="1" s="1"/>
  <c r="AM683" i="1" s="1"/>
  <c r="AC684" i="1"/>
  <c r="AD684" i="1"/>
  <c r="AI684" i="1"/>
  <c r="AC685" i="1"/>
  <c r="AD685" i="1"/>
  <c r="AI685" i="1"/>
  <c r="AG685" i="1" s="1"/>
  <c r="AM685" i="1" s="1"/>
  <c r="AC686" i="1"/>
  <c r="AD686" i="1"/>
  <c r="AI686" i="1"/>
  <c r="AF686" i="1" s="1"/>
  <c r="AC687" i="1"/>
  <c r="AD687" i="1"/>
  <c r="AI687" i="1"/>
  <c r="AG687" i="1" s="1"/>
  <c r="AM687" i="1" s="1"/>
  <c r="AC688" i="1"/>
  <c r="AD688" i="1"/>
  <c r="AI688" i="1"/>
  <c r="AE688" i="1" s="1"/>
  <c r="AC689" i="1"/>
  <c r="AD689" i="1"/>
  <c r="AI689" i="1"/>
  <c r="AC690" i="1"/>
  <c r="AD690" i="1"/>
  <c r="AI690" i="1"/>
  <c r="AF690" i="1" s="1"/>
  <c r="AC691" i="1"/>
  <c r="AD691" i="1"/>
  <c r="AI691" i="1"/>
  <c r="AC692" i="1"/>
  <c r="AD692" i="1"/>
  <c r="AI692" i="1"/>
  <c r="AC693" i="1"/>
  <c r="AD693" i="1"/>
  <c r="AI693" i="1"/>
  <c r="AC694" i="1"/>
  <c r="AD694" i="1"/>
  <c r="AI694" i="1"/>
  <c r="AG694" i="1" s="1"/>
  <c r="AM694" i="1" s="1"/>
  <c r="AC695" i="1"/>
  <c r="AD695" i="1"/>
  <c r="AI695" i="1"/>
  <c r="AG695" i="1" s="1"/>
  <c r="AM695" i="1" s="1"/>
  <c r="AC696" i="1"/>
  <c r="AD696" i="1"/>
  <c r="AI696" i="1"/>
  <c r="AB696" i="1" s="1"/>
  <c r="AC697" i="1"/>
  <c r="AD697" i="1"/>
  <c r="AI697" i="1"/>
  <c r="AB697" i="1" s="1"/>
  <c r="AC698" i="1"/>
  <c r="AD698" i="1"/>
  <c r="AI698" i="1"/>
  <c r="AB698" i="1" s="1"/>
  <c r="AC699" i="1"/>
  <c r="AD699" i="1"/>
  <c r="AI699" i="1"/>
  <c r="AB699" i="1" s="1"/>
  <c r="AC700" i="1"/>
  <c r="AD700" i="1"/>
  <c r="AI700" i="1"/>
  <c r="AC701" i="1"/>
  <c r="AD701" i="1"/>
  <c r="AI701" i="1"/>
  <c r="AB701" i="1" s="1"/>
  <c r="AC702" i="1"/>
  <c r="AD702" i="1"/>
  <c r="AI702" i="1"/>
  <c r="AC703" i="1"/>
  <c r="AD703" i="1"/>
  <c r="AI703" i="1"/>
  <c r="AB703" i="1" s="1"/>
  <c r="AC704" i="1"/>
  <c r="AD704" i="1"/>
  <c r="AI704" i="1"/>
  <c r="AE704" i="1" s="1"/>
  <c r="AC705" i="1"/>
  <c r="AD705" i="1"/>
  <c r="AI705" i="1"/>
  <c r="AG705" i="1" s="1"/>
  <c r="AM705" i="1" s="1"/>
  <c r="AC706" i="1"/>
  <c r="AD706" i="1"/>
  <c r="AI706" i="1"/>
  <c r="AG706" i="1" s="1"/>
  <c r="AM706" i="1" s="1"/>
  <c r="AC707" i="1"/>
  <c r="AD707" i="1"/>
  <c r="AI707" i="1"/>
  <c r="AF707" i="1" s="1"/>
  <c r="AC708" i="1"/>
  <c r="AD708" i="1"/>
  <c r="AI708" i="1"/>
  <c r="AB708" i="1" s="1"/>
  <c r="AC709" i="1"/>
  <c r="AD709" i="1"/>
  <c r="AI709" i="1"/>
  <c r="AC710" i="1"/>
  <c r="AD710" i="1"/>
  <c r="AI710" i="1"/>
  <c r="AB710" i="1" s="1"/>
  <c r="AC711" i="1"/>
  <c r="AD711" i="1"/>
  <c r="AI711" i="1"/>
  <c r="AE711" i="1" s="1"/>
  <c r="AC712" i="1"/>
  <c r="AD712" i="1"/>
  <c r="AI712" i="1"/>
  <c r="AE712" i="1" s="1"/>
  <c r="AC713" i="1"/>
  <c r="AD713" i="1"/>
  <c r="AI713" i="1"/>
  <c r="AC714" i="1"/>
  <c r="AD714" i="1"/>
  <c r="AI714" i="1"/>
  <c r="AE714" i="1" s="1"/>
  <c r="AC715" i="1"/>
  <c r="AD715" i="1"/>
  <c r="AI715" i="1"/>
  <c r="AC716" i="1"/>
  <c r="AD716" i="1"/>
  <c r="AI716" i="1"/>
  <c r="AB716" i="1" s="1"/>
  <c r="AC717" i="1"/>
  <c r="AD717" i="1"/>
  <c r="AI717" i="1"/>
  <c r="AC718" i="1"/>
  <c r="AD718" i="1"/>
  <c r="AI718" i="1"/>
  <c r="AC719" i="1"/>
  <c r="AD719" i="1"/>
  <c r="AI719" i="1"/>
  <c r="AF719" i="1" s="1"/>
  <c r="AC720" i="1"/>
  <c r="AD720" i="1"/>
  <c r="AI720" i="1"/>
  <c r="AB720" i="1" s="1"/>
  <c r="AC721" i="1"/>
  <c r="AD721" i="1"/>
  <c r="AI721" i="1"/>
  <c r="AC722" i="1"/>
  <c r="AD722" i="1"/>
  <c r="AI722" i="1"/>
  <c r="AB722" i="1" s="1"/>
  <c r="AC723" i="1"/>
  <c r="AD723" i="1"/>
  <c r="AI723" i="1"/>
  <c r="AB723" i="1" s="1"/>
  <c r="AC724" i="1"/>
  <c r="AD724" i="1"/>
  <c r="AI724" i="1"/>
  <c r="AE724" i="1" s="1"/>
  <c r="AC725" i="1"/>
  <c r="AD725" i="1"/>
  <c r="AI725" i="1"/>
  <c r="AB725" i="1" s="1"/>
  <c r="AC726" i="1"/>
  <c r="AD726" i="1"/>
  <c r="AI726" i="1"/>
  <c r="AB726" i="1" s="1"/>
  <c r="AC727" i="1"/>
  <c r="AD727" i="1"/>
  <c r="AI727" i="1"/>
  <c r="AE727" i="1" s="1"/>
  <c r="AC728" i="1"/>
  <c r="AD728" i="1"/>
  <c r="AI728" i="1"/>
  <c r="AB728" i="1" s="1"/>
  <c r="AC729" i="1"/>
  <c r="AD729" i="1"/>
  <c r="AI729" i="1"/>
  <c r="AB729" i="1" s="1"/>
  <c r="AC730" i="1"/>
  <c r="AD730" i="1"/>
  <c r="AI730" i="1"/>
  <c r="AC731" i="1"/>
  <c r="AD731" i="1"/>
  <c r="AI731" i="1"/>
  <c r="AB731" i="1" s="1"/>
  <c r="AC732" i="1"/>
  <c r="AD732" i="1"/>
  <c r="AI732" i="1"/>
  <c r="AG732" i="1" s="1"/>
  <c r="AM732" i="1" s="1"/>
  <c r="AC733" i="1"/>
  <c r="AD733" i="1"/>
  <c r="AI733" i="1"/>
  <c r="AG733" i="1" s="1"/>
  <c r="AM733" i="1" s="1"/>
  <c r="AC734" i="1"/>
  <c r="AD734" i="1"/>
  <c r="AI734" i="1"/>
  <c r="AG734" i="1" s="1"/>
  <c r="AM734" i="1" s="1"/>
  <c r="AC735" i="1"/>
  <c r="AD735" i="1"/>
  <c r="AI735" i="1"/>
  <c r="AE735" i="1" s="1"/>
  <c r="AC736" i="1"/>
  <c r="AD736" i="1"/>
  <c r="AI736" i="1"/>
  <c r="AE736" i="1" s="1"/>
  <c r="AC737" i="1"/>
  <c r="AD737" i="1"/>
  <c r="AI737" i="1"/>
  <c r="AG737" i="1" s="1"/>
  <c r="AM737" i="1" s="1"/>
  <c r="AC738" i="1"/>
  <c r="AD738" i="1"/>
  <c r="AI738" i="1"/>
  <c r="AF738" i="1" s="1"/>
  <c r="AC739" i="1"/>
  <c r="AD739" i="1"/>
  <c r="AI739" i="1"/>
  <c r="AC740" i="1"/>
  <c r="AD740" i="1"/>
  <c r="AI740" i="1"/>
  <c r="AF740" i="1" s="1"/>
  <c r="AC741" i="1"/>
  <c r="AD741" i="1"/>
  <c r="AI741" i="1"/>
  <c r="AE741" i="1" s="1"/>
  <c r="AC742" i="1"/>
  <c r="AD742" i="1"/>
  <c r="AI742" i="1"/>
  <c r="AC743" i="1"/>
  <c r="AD743" i="1"/>
  <c r="AI743" i="1"/>
  <c r="AF743" i="1" s="1"/>
  <c r="AC744" i="1"/>
  <c r="AD744" i="1"/>
  <c r="AI744" i="1"/>
  <c r="AE744" i="1" s="1"/>
  <c r="AC745" i="1"/>
  <c r="AD745" i="1"/>
  <c r="AI745" i="1"/>
  <c r="AE745" i="1" s="1"/>
  <c r="AC746" i="1"/>
  <c r="AD746" i="1"/>
  <c r="AI746" i="1"/>
  <c r="AB746" i="1" s="1"/>
  <c r="AC747" i="1"/>
  <c r="AD747" i="1"/>
  <c r="AI747" i="1"/>
  <c r="AF747" i="1" s="1"/>
  <c r="AC748" i="1"/>
  <c r="AD748" i="1"/>
  <c r="AI748" i="1"/>
  <c r="AE748" i="1" s="1"/>
  <c r="AC749" i="1"/>
  <c r="AD749" i="1"/>
  <c r="AI749" i="1"/>
  <c r="AG749" i="1" s="1"/>
  <c r="AM749" i="1" s="1"/>
  <c r="AC750" i="1"/>
  <c r="AD750" i="1"/>
  <c r="AI750" i="1"/>
  <c r="AB750" i="1" s="1"/>
  <c r="AC751" i="1"/>
  <c r="AD751" i="1"/>
  <c r="AI751" i="1"/>
  <c r="AC752" i="1"/>
  <c r="AD752" i="1"/>
  <c r="AI752" i="1"/>
  <c r="AC753" i="1"/>
  <c r="AD753" i="1"/>
  <c r="AI753" i="1"/>
  <c r="AC754" i="1"/>
  <c r="AD754" i="1"/>
  <c r="AI754" i="1"/>
  <c r="AG754" i="1" s="1"/>
  <c r="AM754" i="1" s="1"/>
  <c r="AC755" i="1"/>
  <c r="AD755" i="1"/>
  <c r="AI755" i="1"/>
  <c r="AE755" i="1" s="1"/>
  <c r="AC756" i="1"/>
  <c r="AD756" i="1"/>
  <c r="AI756" i="1"/>
  <c r="AE756" i="1" s="1"/>
  <c r="AC757" i="1"/>
  <c r="AD757" i="1"/>
  <c r="AI757" i="1"/>
  <c r="AG757" i="1" s="1"/>
  <c r="AM757" i="1" s="1"/>
  <c r="AC758" i="1"/>
  <c r="AD758" i="1"/>
  <c r="AI758" i="1"/>
  <c r="AG758" i="1" s="1"/>
  <c r="AM758" i="1" s="1"/>
  <c r="AC759" i="1"/>
  <c r="AD759" i="1"/>
  <c r="AI759" i="1"/>
  <c r="AC760" i="1"/>
  <c r="AD760" i="1"/>
  <c r="AI760" i="1"/>
  <c r="AE760" i="1" s="1"/>
  <c r="AC761" i="1"/>
  <c r="AD761" i="1"/>
  <c r="AI761" i="1"/>
  <c r="AC762" i="1"/>
  <c r="AD762" i="1"/>
  <c r="AI762" i="1"/>
  <c r="AG762" i="1" s="1"/>
  <c r="AM762" i="1" s="1"/>
  <c r="AC763" i="1"/>
  <c r="AD763" i="1"/>
  <c r="AI763" i="1"/>
  <c r="AB763" i="1" s="1"/>
  <c r="AC764" i="1"/>
  <c r="AD764" i="1"/>
  <c r="AI764" i="1"/>
  <c r="AC765" i="1"/>
  <c r="AD765" i="1"/>
  <c r="AI765" i="1"/>
  <c r="AG765" i="1" s="1"/>
  <c r="AM765" i="1" s="1"/>
  <c r="AC766" i="1"/>
  <c r="AD766" i="1"/>
  <c r="AI766" i="1"/>
  <c r="AC767" i="1"/>
  <c r="AD767" i="1"/>
  <c r="AI767" i="1"/>
  <c r="AE767" i="1" s="1"/>
  <c r="AC768" i="1"/>
  <c r="AD768" i="1"/>
  <c r="AI768" i="1"/>
  <c r="AC769" i="1"/>
  <c r="AD769" i="1"/>
  <c r="AI769" i="1"/>
  <c r="AF769" i="1" s="1"/>
  <c r="AC770" i="1"/>
  <c r="AD770" i="1"/>
  <c r="AI770" i="1"/>
  <c r="AG770" i="1" s="1"/>
  <c r="AM770" i="1" s="1"/>
  <c r="AC771" i="1"/>
  <c r="AD771" i="1"/>
  <c r="AI771" i="1"/>
  <c r="AE771" i="1" s="1"/>
  <c r="AC772" i="1"/>
  <c r="AD772" i="1"/>
  <c r="AI772" i="1"/>
  <c r="AC773" i="1"/>
  <c r="AD773" i="1"/>
  <c r="AI773" i="1"/>
  <c r="AG773" i="1" s="1"/>
  <c r="AM773" i="1" s="1"/>
  <c r="AC774" i="1"/>
  <c r="AD774" i="1"/>
  <c r="AI774" i="1"/>
  <c r="AC775" i="1"/>
  <c r="AD775" i="1"/>
  <c r="AI775" i="1"/>
  <c r="AG775" i="1" s="1"/>
  <c r="AM775" i="1" s="1"/>
  <c r="AC776" i="1"/>
  <c r="AD776" i="1"/>
  <c r="AI776" i="1"/>
  <c r="AC777" i="1"/>
  <c r="AD777" i="1"/>
  <c r="AI777" i="1"/>
  <c r="AB777" i="1" s="1"/>
  <c r="AC778" i="1"/>
  <c r="AD778" i="1"/>
  <c r="AI778" i="1"/>
  <c r="AB778" i="1" s="1"/>
  <c r="AC779" i="1"/>
  <c r="AD779" i="1"/>
  <c r="AI779" i="1"/>
  <c r="AB779" i="1" s="1"/>
  <c r="AC780" i="1"/>
  <c r="AD780" i="1"/>
  <c r="AI780" i="1"/>
  <c r="AC781" i="1"/>
  <c r="AD781" i="1"/>
  <c r="AI781" i="1"/>
  <c r="AB781" i="1" s="1"/>
  <c r="AC782" i="1"/>
  <c r="AD782" i="1"/>
  <c r="AI782" i="1"/>
  <c r="AG782" i="1" s="1"/>
  <c r="AM782" i="1" s="1"/>
  <c r="AC783" i="1"/>
  <c r="AD783" i="1"/>
  <c r="AI783" i="1"/>
  <c r="AG783" i="1" s="1"/>
  <c r="AM783" i="1" s="1"/>
  <c r="AC784" i="1"/>
  <c r="AD784" i="1"/>
  <c r="AI784" i="1"/>
  <c r="AE784" i="1" s="1"/>
  <c r="AC785" i="1"/>
  <c r="AD785" i="1"/>
  <c r="AI785" i="1"/>
  <c r="AC786" i="1"/>
  <c r="AD786" i="1"/>
  <c r="AI786" i="1"/>
  <c r="AB786" i="1" s="1"/>
  <c r="AC787" i="1"/>
  <c r="AD787" i="1"/>
  <c r="AI787" i="1"/>
  <c r="AB787" i="1" s="1"/>
  <c r="AC788" i="1"/>
  <c r="AD788" i="1"/>
  <c r="AI788" i="1"/>
  <c r="AE788" i="1" s="1"/>
  <c r="AC789" i="1"/>
  <c r="AD789" i="1"/>
  <c r="AI789" i="1"/>
  <c r="AE789" i="1" s="1"/>
  <c r="AC790" i="1"/>
  <c r="AD790" i="1"/>
  <c r="AI790" i="1"/>
  <c r="AC791" i="1"/>
  <c r="AD791" i="1"/>
  <c r="AI791" i="1"/>
  <c r="AC792" i="1"/>
  <c r="AD792" i="1"/>
  <c r="AI792" i="1"/>
  <c r="AG792" i="1" s="1"/>
  <c r="AM792" i="1" s="1"/>
  <c r="AC793" i="1"/>
  <c r="AD793" i="1"/>
  <c r="AI793" i="1"/>
  <c r="AC794" i="1"/>
  <c r="AD794" i="1"/>
  <c r="AI794" i="1"/>
  <c r="AB794" i="1" s="1"/>
  <c r="AC795" i="1"/>
  <c r="AD795" i="1"/>
  <c r="AI795" i="1"/>
  <c r="AB795" i="1" s="1"/>
  <c r="AC796" i="1"/>
  <c r="AD796" i="1"/>
  <c r="AI796" i="1"/>
  <c r="AF796" i="1" s="1"/>
  <c r="AC797" i="1"/>
  <c r="AD797" i="1"/>
  <c r="AI797" i="1"/>
  <c r="AE797" i="1" s="1"/>
  <c r="AC798" i="1"/>
  <c r="AD798" i="1"/>
  <c r="AI798" i="1"/>
  <c r="AC799" i="1"/>
  <c r="AD799" i="1"/>
  <c r="AI799" i="1"/>
  <c r="AE799" i="1" s="1"/>
  <c r="AC800" i="1"/>
  <c r="AD800" i="1"/>
  <c r="AI800" i="1"/>
  <c r="AB800" i="1" s="1"/>
  <c r="AC801" i="1"/>
  <c r="AD801" i="1"/>
  <c r="AI801" i="1"/>
  <c r="AG801" i="1" s="1"/>
  <c r="AM801" i="1" s="1"/>
  <c r="AC802" i="1"/>
  <c r="AD802" i="1"/>
  <c r="AI802" i="1"/>
  <c r="AE802" i="1" s="1"/>
  <c r="AC803" i="1"/>
  <c r="AD803" i="1"/>
  <c r="AI803" i="1"/>
  <c r="AB803" i="1" s="1"/>
  <c r="AC804" i="1"/>
  <c r="AD804" i="1"/>
  <c r="AI804" i="1"/>
  <c r="AB804" i="1" s="1"/>
  <c r="AC805" i="1"/>
  <c r="AD805" i="1"/>
  <c r="AI805" i="1"/>
  <c r="AG805" i="1" s="1"/>
  <c r="AM805" i="1" s="1"/>
  <c r="AC806" i="1"/>
  <c r="AD806" i="1"/>
  <c r="AI806" i="1"/>
  <c r="AB806" i="1" s="1"/>
  <c r="AC807" i="1"/>
  <c r="AD807" i="1"/>
  <c r="AI807" i="1"/>
  <c r="AF807" i="1" s="1"/>
  <c r="AC808" i="1"/>
  <c r="AD808" i="1"/>
  <c r="AI808" i="1"/>
  <c r="AC809" i="1"/>
  <c r="AD809" i="1"/>
  <c r="AI809" i="1"/>
  <c r="AF809" i="1" s="1"/>
  <c r="AC810" i="1"/>
  <c r="AD810" i="1"/>
  <c r="AI810" i="1"/>
  <c r="AG810" i="1" s="1"/>
  <c r="AM810" i="1" s="1"/>
  <c r="AC811" i="1"/>
  <c r="AD811" i="1"/>
  <c r="AI811" i="1"/>
  <c r="AE811" i="1" s="1"/>
  <c r="AC812" i="1"/>
  <c r="AD812" i="1"/>
  <c r="AI812" i="1"/>
  <c r="AG812" i="1" s="1"/>
  <c r="AM812" i="1" s="1"/>
  <c r="AC813" i="1"/>
  <c r="AD813" i="1"/>
  <c r="AI813" i="1"/>
  <c r="AG813" i="1" s="1"/>
  <c r="AM813" i="1" s="1"/>
  <c r="AC814" i="1"/>
  <c r="AD814" i="1"/>
  <c r="AI814" i="1"/>
  <c r="AB814" i="1" s="1"/>
  <c r="AC815" i="1"/>
  <c r="AD815" i="1"/>
  <c r="AI815" i="1"/>
  <c r="AF815" i="1" s="1"/>
  <c r="AC816" i="1"/>
  <c r="AD816" i="1"/>
  <c r="AI816" i="1"/>
  <c r="AC817" i="1"/>
  <c r="AD817" i="1"/>
  <c r="AI817" i="1"/>
  <c r="AC818" i="1"/>
  <c r="AD818" i="1"/>
  <c r="AI818" i="1"/>
  <c r="AG818" i="1" s="1"/>
  <c r="AM818" i="1" s="1"/>
  <c r="AC819" i="1"/>
  <c r="AD819" i="1"/>
  <c r="AI819" i="1"/>
  <c r="AF819" i="1" s="1"/>
  <c r="AC820" i="1"/>
  <c r="AD820" i="1"/>
  <c r="AI820" i="1"/>
  <c r="AF820" i="1" s="1"/>
  <c r="AC821" i="1"/>
  <c r="AD821" i="1"/>
  <c r="AI821" i="1"/>
  <c r="AG821" i="1" s="1"/>
  <c r="AM821" i="1" s="1"/>
  <c r="AC822" i="1"/>
  <c r="AD822" i="1"/>
  <c r="AI822" i="1"/>
  <c r="AE822" i="1" s="1"/>
  <c r="AC823" i="1"/>
  <c r="AD823" i="1"/>
  <c r="AI823" i="1"/>
  <c r="AB823" i="1" s="1"/>
  <c r="AC824" i="1"/>
  <c r="AD824" i="1"/>
  <c r="AI824" i="1"/>
  <c r="AC825" i="1"/>
  <c r="AD825" i="1"/>
  <c r="AI825" i="1"/>
  <c r="AF825" i="1" s="1"/>
  <c r="AC826" i="1"/>
  <c r="AD826" i="1"/>
  <c r="AI826" i="1"/>
  <c r="AC827" i="1"/>
  <c r="AD827" i="1"/>
  <c r="AI827" i="1"/>
  <c r="AB827" i="1" s="1"/>
  <c r="AC828" i="1"/>
  <c r="AD828" i="1"/>
  <c r="AI828" i="1"/>
  <c r="AC829" i="1"/>
  <c r="AD829" i="1"/>
  <c r="AI829" i="1"/>
  <c r="AE829" i="1" s="1"/>
  <c r="AC830" i="1"/>
  <c r="AD830" i="1"/>
  <c r="AI830" i="1"/>
  <c r="AF830" i="1" s="1"/>
  <c r="AC831" i="1"/>
  <c r="AD831" i="1"/>
  <c r="AI831" i="1"/>
  <c r="AB831" i="1" s="1"/>
  <c r="AC832" i="1"/>
  <c r="AD832" i="1"/>
  <c r="AI832" i="1"/>
  <c r="AC833" i="1"/>
  <c r="AD833" i="1"/>
  <c r="AI833" i="1"/>
  <c r="AB833" i="1" s="1"/>
  <c r="AC834" i="1"/>
  <c r="AD834" i="1"/>
  <c r="AI834" i="1"/>
  <c r="AC835" i="1"/>
  <c r="AD835" i="1"/>
  <c r="AI835" i="1"/>
  <c r="AB835" i="1" s="1"/>
  <c r="AC836" i="1"/>
  <c r="AD836" i="1"/>
  <c r="AI836" i="1"/>
  <c r="AC837" i="1"/>
  <c r="AD837" i="1"/>
  <c r="AI837" i="1"/>
  <c r="AB837" i="1" s="1"/>
  <c r="AC838" i="1"/>
  <c r="AD838" i="1"/>
  <c r="AI838" i="1"/>
  <c r="AF838" i="1" s="1"/>
  <c r="AC839" i="1"/>
  <c r="AD839" i="1"/>
  <c r="AI839" i="1"/>
  <c r="AE839" i="1" s="1"/>
  <c r="AC840" i="1"/>
  <c r="AD840" i="1"/>
  <c r="AI840" i="1"/>
  <c r="AC841" i="1"/>
  <c r="AD841" i="1"/>
  <c r="AI841" i="1"/>
  <c r="AC842" i="1"/>
  <c r="AD842" i="1"/>
  <c r="AI842" i="1"/>
  <c r="AC843" i="1"/>
  <c r="AD843" i="1"/>
  <c r="AI843" i="1"/>
  <c r="AB843" i="1" s="1"/>
  <c r="AC844" i="1"/>
  <c r="AD844" i="1"/>
  <c r="AI844" i="1"/>
  <c r="AG844" i="1" s="1"/>
  <c r="AM844" i="1" s="1"/>
  <c r="AC845" i="1"/>
  <c r="AD845" i="1"/>
  <c r="AI845" i="1"/>
  <c r="AB845" i="1" s="1"/>
  <c r="AC846" i="1"/>
  <c r="AD846" i="1"/>
  <c r="AI846" i="1"/>
  <c r="AB846" i="1" s="1"/>
  <c r="AC847" i="1"/>
  <c r="AD847" i="1"/>
  <c r="AI847" i="1"/>
  <c r="AC848" i="1"/>
  <c r="AD848" i="1"/>
  <c r="AI848" i="1"/>
  <c r="AC849" i="1"/>
  <c r="AD849" i="1"/>
  <c r="AI849" i="1"/>
  <c r="AB849" i="1" s="1"/>
  <c r="AC850" i="1"/>
  <c r="AD850" i="1"/>
  <c r="AI850" i="1"/>
  <c r="AC851" i="1"/>
  <c r="AD851" i="1"/>
  <c r="AI851" i="1"/>
  <c r="AE851" i="1" s="1"/>
  <c r="AC852" i="1"/>
  <c r="AD852" i="1"/>
  <c r="AI852" i="1"/>
  <c r="AB852" i="1" s="1"/>
  <c r="AC853" i="1"/>
  <c r="AD853" i="1"/>
  <c r="AI853" i="1"/>
  <c r="AB853" i="1" s="1"/>
  <c r="AC854" i="1"/>
  <c r="AD854" i="1"/>
  <c r="AI854" i="1"/>
  <c r="AB854" i="1" s="1"/>
  <c r="AC855" i="1"/>
  <c r="AD855" i="1"/>
  <c r="AI855" i="1"/>
  <c r="AC856" i="1"/>
  <c r="AD856" i="1"/>
  <c r="AI856" i="1"/>
  <c r="AG856" i="1" s="1"/>
  <c r="AM856" i="1" s="1"/>
  <c r="AC857" i="1"/>
  <c r="AD857" i="1"/>
  <c r="AI857" i="1"/>
  <c r="AF857" i="1" s="1"/>
  <c r="AC858" i="1"/>
  <c r="AD858" i="1"/>
  <c r="AI858" i="1"/>
  <c r="AG858" i="1" s="1"/>
  <c r="AM858" i="1" s="1"/>
  <c r="AC859" i="1"/>
  <c r="AD859" i="1"/>
  <c r="AI859" i="1"/>
  <c r="AB859" i="1" s="1"/>
  <c r="AC860" i="1"/>
  <c r="AD860" i="1"/>
  <c r="AI860" i="1"/>
  <c r="AE860" i="1" s="1"/>
  <c r="AC861" i="1"/>
  <c r="AD861" i="1"/>
  <c r="AI861" i="1"/>
  <c r="AB861" i="1" s="1"/>
  <c r="AC862" i="1"/>
  <c r="AD862" i="1"/>
  <c r="AI862" i="1"/>
  <c r="AF862" i="1" s="1"/>
  <c r="AC863" i="1"/>
  <c r="AD863" i="1"/>
  <c r="AI863" i="1"/>
  <c r="AE863" i="1" s="1"/>
  <c r="AC864" i="1"/>
  <c r="AD864" i="1"/>
  <c r="AI864" i="1"/>
  <c r="AF864" i="1" s="1"/>
  <c r="AC865" i="1"/>
  <c r="AD865" i="1"/>
  <c r="AI865" i="1"/>
  <c r="AG865" i="1" s="1"/>
  <c r="AM865" i="1" s="1"/>
  <c r="AC866" i="1"/>
  <c r="AD866" i="1"/>
  <c r="AI866" i="1"/>
  <c r="AC867" i="1"/>
  <c r="AD867" i="1"/>
  <c r="AI867" i="1"/>
  <c r="AB867" i="1" s="1"/>
  <c r="AC868" i="1"/>
  <c r="AD868" i="1"/>
  <c r="AI868" i="1"/>
  <c r="AF868" i="1" s="1"/>
  <c r="AC869" i="1"/>
  <c r="AD869" i="1"/>
  <c r="AI869" i="1"/>
  <c r="AB869" i="1" s="1"/>
  <c r="AC870" i="1"/>
  <c r="AD870" i="1"/>
  <c r="AI870" i="1"/>
  <c r="AE870" i="1" s="1"/>
  <c r="AC871" i="1"/>
  <c r="AD871" i="1"/>
  <c r="AI871" i="1"/>
  <c r="AG871" i="1" s="1"/>
  <c r="AM871" i="1" s="1"/>
  <c r="AC872" i="1"/>
  <c r="AD872" i="1"/>
  <c r="AI872" i="1"/>
  <c r="AC873" i="1"/>
  <c r="AD873" i="1"/>
  <c r="AI873" i="1"/>
  <c r="AC874" i="1"/>
  <c r="AD874" i="1"/>
  <c r="AI874" i="1"/>
  <c r="AC875" i="1"/>
  <c r="AD875" i="1"/>
  <c r="AI875" i="1"/>
  <c r="AB875" i="1" s="1"/>
  <c r="AC876" i="1"/>
  <c r="AD876" i="1"/>
  <c r="AI876" i="1"/>
  <c r="AE876" i="1" s="1"/>
  <c r="AC877" i="1"/>
  <c r="AD877" i="1"/>
  <c r="AI877" i="1"/>
  <c r="AB877" i="1" s="1"/>
  <c r="AC878" i="1"/>
  <c r="AD878" i="1"/>
  <c r="AI878" i="1"/>
  <c r="AF878" i="1" s="1"/>
  <c r="AC879" i="1"/>
  <c r="AD879" i="1"/>
  <c r="AI879" i="1"/>
  <c r="AB879" i="1" s="1"/>
  <c r="AC880" i="1"/>
  <c r="AD880" i="1"/>
  <c r="AI880" i="1"/>
  <c r="AC881" i="1"/>
  <c r="AD881" i="1"/>
  <c r="AI881" i="1"/>
  <c r="AC882" i="1"/>
  <c r="AD882" i="1"/>
  <c r="AI882" i="1"/>
  <c r="AB882" i="1" s="1"/>
  <c r="AC883" i="1"/>
  <c r="AD883" i="1"/>
  <c r="AI883" i="1"/>
  <c r="AF883" i="1" s="1"/>
  <c r="AC884" i="1"/>
  <c r="AD884" i="1"/>
  <c r="AI884" i="1"/>
  <c r="AE884" i="1" s="1"/>
  <c r="AC885" i="1"/>
  <c r="AD885" i="1"/>
  <c r="AI885" i="1"/>
  <c r="AB885" i="1" s="1"/>
  <c r="AC886" i="1"/>
  <c r="AD886" i="1"/>
  <c r="AI886" i="1"/>
  <c r="AC887" i="1"/>
  <c r="AD887" i="1"/>
  <c r="AI887" i="1"/>
  <c r="AF887" i="1" s="1"/>
  <c r="AC888" i="1"/>
  <c r="AD888" i="1"/>
  <c r="AI888" i="1"/>
  <c r="AG888" i="1" s="1"/>
  <c r="AM888" i="1" s="1"/>
  <c r="AC889" i="1"/>
  <c r="AD889" i="1"/>
  <c r="AI889" i="1"/>
  <c r="AG889" i="1" s="1"/>
  <c r="AM889" i="1" s="1"/>
  <c r="AC890" i="1"/>
  <c r="AD890" i="1"/>
  <c r="AI890" i="1"/>
  <c r="AF890" i="1" s="1"/>
  <c r="AC891" i="1"/>
  <c r="AD891" i="1"/>
  <c r="AI891" i="1"/>
  <c r="AF891" i="1" s="1"/>
  <c r="AC892" i="1"/>
  <c r="AD892" i="1"/>
  <c r="AI892" i="1"/>
  <c r="AE892" i="1" s="1"/>
  <c r="AC893" i="1"/>
  <c r="AD893" i="1"/>
  <c r="AI893" i="1"/>
  <c r="AG893" i="1" s="1"/>
  <c r="AM893" i="1" s="1"/>
  <c r="AC894" i="1"/>
  <c r="AD894" i="1"/>
  <c r="AI894" i="1"/>
  <c r="AE894" i="1" s="1"/>
  <c r="AC895" i="1"/>
  <c r="AD895" i="1"/>
  <c r="AI895" i="1"/>
  <c r="AC896" i="1"/>
  <c r="AD896" i="1"/>
  <c r="AI896" i="1"/>
  <c r="AE896" i="1" s="1"/>
  <c r="AC897" i="1"/>
  <c r="AD897" i="1"/>
  <c r="AI897" i="1"/>
  <c r="AB897" i="1" s="1"/>
  <c r="AC898" i="1"/>
  <c r="AD898" i="1"/>
  <c r="AI898" i="1"/>
  <c r="AC899" i="1"/>
  <c r="AD899" i="1"/>
  <c r="AI899" i="1"/>
  <c r="AB899" i="1" s="1"/>
  <c r="AC900" i="1"/>
  <c r="AD900" i="1"/>
  <c r="AI900" i="1"/>
  <c r="AF900" i="1" s="1"/>
  <c r="AC901" i="1"/>
  <c r="AD901" i="1"/>
  <c r="AI901" i="1"/>
  <c r="AB901" i="1" s="1"/>
  <c r="AC902" i="1"/>
  <c r="AD902" i="1"/>
  <c r="AI902" i="1"/>
  <c r="AB902" i="1" s="1"/>
  <c r="AC903" i="1"/>
  <c r="AD903" i="1"/>
  <c r="AI903" i="1"/>
  <c r="AG903" i="1" s="1"/>
  <c r="AM903" i="1" s="1"/>
  <c r="AC904" i="1"/>
  <c r="AD904" i="1"/>
  <c r="AI904" i="1"/>
  <c r="AG904" i="1" s="1"/>
  <c r="AM904" i="1" s="1"/>
  <c r="AC905" i="1"/>
  <c r="AD905" i="1"/>
  <c r="AI905" i="1"/>
  <c r="AB905" i="1" s="1"/>
  <c r="AC906" i="1"/>
  <c r="AD906" i="1"/>
  <c r="AI906" i="1"/>
  <c r="AE906" i="1" s="1"/>
  <c r="AC907" i="1"/>
  <c r="AD907" i="1"/>
  <c r="AI907" i="1"/>
  <c r="AB907" i="1" s="1"/>
  <c r="AC908" i="1"/>
  <c r="AD908" i="1"/>
  <c r="AI908" i="1"/>
  <c r="AF908" i="1" s="1"/>
  <c r="AC909" i="1"/>
  <c r="AD909" i="1"/>
  <c r="AI909" i="1"/>
  <c r="AB909" i="1" s="1"/>
  <c r="AC910" i="1"/>
  <c r="AD910" i="1"/>
  <c r="AI910" i="1"/>
  <c r="AB910" i="1" s="1"/>
  <c r="AC911" i="1"/>
  <c r="AD911" i="1"/>
  <c r="AI911" i="1"/>
  <c r="AB911" i="1" s="1"/>
  <c r="AC912" i="1"/>
  <c r="AD912" i="1"/>
  <c r="AI912" i="1"/>
  <c r="AE912" i="1" s="1"/>
  <c r="AC913" i="1"/>
  <c r="AD913" i="1"/>
  <c r="AI913" i="1"/>
  <c r="AC914" i="1"/>
  <c r="AD914" i="1"/>
  <c r="AI914" i="1"/>
  <c r="AF914" i="1" s="1"/>
  <c r="AC915" i="1"/>
  <c r="AD915" i="1"/>
  <c r="AI915" i="1"/>
  <c r="AG915" i="1" s="1"/>
  <c r="AM915" i="1" s="1"/>
  <c r="AC916" i="1"/>
  <c r="AD916" i="1"/>
  <c r="AI916" i="1"/>
  <c r="AF916" i="1" s="1"/>
  <c r="AC917" i="1"/>
  <c r="AD917" i="1"/>
  <c r="AI917" i="1"/>
  <c r="AF917" i="1" s="1"/>
  <c r="AC918" i="1"/>
  <c r="AD918" i="1"/>
  <c r="AI918" i="1"/>
  <c r="AG918" i="1" s="1"/>
  <c r="AM918" i="1" s="1"/>
  <c r="AC919" i="1"/>
  <c r="AD919" i="1"/>
  <c r="AI919" i="1"/>
  <c r="AF919" i="1" s="1"/>
  <c r="AC920" i="1"/>
  <c r="AD920" i="1"/>
  <c r="AI920" i="1"/>
  <c r="AC921" i="1"/>
  <c r="AD921" i="1"/>
  <c r="AI921" i="1"/>
  <c r="AF921" i="1" s="1"/>
  <c r="AC922" i="1"/>
  <c r="AD922" i="1"/>
  <c r="AI922" i="1"/>
  <c r="AG922" i="1" s="1"/>
  <c r="AM922" i="1" s="1"/>
  <c r="AC923" i="1"/>
  <c r="AD923" i="1"/>
  <c r="AI923" i="1"/>
  <c r="AB923" i="1" s="1"/>
  <c r="AC924" i="1"/>
  <c r="AD924" i="1"/>
  <c r="AI924" i="1"/>
  <c r="AG924" i="1" s="1"/>
  <c r="AM924" i="1" s="1"/>
  <c r="AC925" i="1"/>
  <c r="AD925" i="1"/>
  <c r="AI925" i="1"/>
  <c r="AB925" i="1" s="1"/>
  <c r="AC926" i="1"/>
  <c r="AD926" i="1"/>
  <c r="AI926" i="1"/>
  <c r="AF926" i="1" s="1"/>
  <c r="AC927" i="1"/>
  <c r="AD927" i="1"/>
  <c r="AI927" i="1"/>
  <c r="AB927" i="1" s="1"/>
  <c r="AC928" i="1"/>
  <c r="AD928" i="1"/>
  <c r="AI928" i="1"/>
  <c r="AE928" i="1" s="1"/>
  <c r="AC929" i="1"/>
  <c r="AD929" i="1"/>
  <c r="AI929" i="1"/>
  <c r="AC930" i="1"/>
  <c r="AD930" i="1"/>
  <c r="AI930" i="1"/>
  <c r="AB930" i="1" s="1"/>
  <c r="AC931" i="1"/>
  <c r="AD931" i="1"/>
  <c r="AI931" i="1"/>
  <c r="AC932" i="1"/>
  <c r="AD932" i="1"/>
  <c r="AI932" i="1"/>
  <c r="AE932" i="1" s="1"/>
  <c r="AC933" i="1"/>
  <c r="AD933" i="1"/>
  <c r="AI933" i="1"/>
  <c r="AE933" i="1" s="1"/>
  <c r="AC934" i="1"/>
  <c r="AD934" i="1"/>
  <c r="AI934" i="1"/>
  <c r="AE934" i="1" s="1"/>
  <c r="AC935" i="1"/>
  <c r="AD935" i="1"/>
  <c r="AI935" i="1"/>
  <c r="AB935" i="1" s="1"/>
  <c r="AC936" i="1"/>
  <c r="AD936" i="1"/>
  <c r="AI936" i="1"/>
  <c r="AG936" i="1" s="1"/>
  <c r="AM936" i="1" s="1"/>
  <c r="AC937" i="1"/>
  <c r="AD937" i="1"/>
  <c r="AI937" i="1"/>
  <c r="AC938" i="1"/>
  <c r="AD938" i="1"/>
  <c r="AI938" i="1"/>
  <c r="AG938" i="1" s="1"/>
  <c r="AM938" i="1" s="1"/>
  <c r="AC939" i="1"/>
  <c r="AD939" i="1"/>
  <c r="AI939" i="1"/>
  <c r="AF939" i="1" s="1"/>
  <c r="AC940" i="1"/>
  <c r="AD940" i="1"/>
  <c r="AI940" i="1"/>
  <c r="AC941" i="1"/>
  <c r="AD941" i="1"/>
  <c r="AI941" i="1"/>
  <c r="AE941" i="1" s="1"/>
  <c r="AC942" i="1"/>
  <c r="AD942" i="1"/>
  <c r="AI942" i="1"/>
  <c r="AC943" i="1"/>
  <c r="AD943" i="1"/>
  <c r="AI943" i="1"/>
  <c r="AB943" i="1" s="1"/>
  <c r="AC944" i="1"/>
  <c r="AD944" i="1"/>
  <c r="AI944" i="1"/>
  <c r="AF944" i="1" s="1"/>
  <c r="AC945" i="1"/>
  <c r="AD945" i="1"/>
  <c r="AI945" i="1"/>
  <c r="AG945" i="1" s="1"/>
  <c r="AM945" i="1" s="1"/>
  <c r="AC946" i="1"/>
  <c r="AD946" i="1"/>
  <c r="AI946" i="1"/>
  <c r="AC947" i="1"/>
  <c r="AD947" i="1"/>
  <c r="AI947" i="1"/>
  <c r="AC948" i="1"/>
  <c r="AD948" i="1"/>
  <c r="AI948" i="1"/>
  <c r="AC949" i="1"/>
  <c r="AD949" i="1"/>
  <c r="AI949" i="1"/>
  <c r="AC950" i="1"/>
  <c r="AD950" i="1"/>
  <c r="AI950" i="1"/>
  <c r="AC951" i="1"/>
  <c r="AD951" i="1"/>
  <c r="AI951" i="1"/>
  <c r="AC952" i="1"/>
  <c r="AD952" i="1"/>
  <c r="AI952" i="1"/>
  <c r="AC953" i="1"/>
  <c r="AD953" i="1"/>
  <c r="AI953" i="1"/>
  <c r="AC954" i="1"/>
  <c r="AD954" i="1"/>
  <c r="AI954" i="1"/>
  <c r="AE954" i="1" s="1"/>
  <c r="AC955" i="1"/>
  <c r="AD955" i="1"/>
  <c r="AI955" i="1"/>
  <c r="AB955" i="1" s="1"/>
  <c r="AC956" i="1"/>
  <c r="AD956" i="1"/>
  <c r="AI956" i="1"/>
  <c r="AG956" i="1" s="1"/>
  <c r="AM956" i="1" s="1"/>
  <c r="AC957" i="1"/>
  <c r="AD957" i="1"/>
  <c r="AI957" i="1"/>
  <c r="AE957" i="1" s="1"/>
  <c r="AC958" i="1"/>
  <c r="AD958" i="1"/>
  <c r="AI958" i="1"/>
  <c r="AF958" i="1" s="1"/>
  <c r="AC959" i="1"/>
  <c r="AD959" i="1"/>
  <c r="AI959" i="1"/>
  <c r="AG959" i="1" s="1"/>
  <c r="AM959" i="1" s="1"/>
  <c r="AC960" i="1"/>
  <c r="AD960" i="1"/>
  <c r="AI960" i="1"/>
  <c r="AG960" i="1" s="1"/>
  <c r="AM960" i="1" s="1"/>
  <c r="AC961" i="1"/>
  <c r="AD961" i="1"/>
  <c r="AI961" i="1"/>
  <c r="AC962" i="1"/>
  <c r="AD962" i="1"/>
  <c r="AI962" i="1"/>
  <c r="AF962" i="1" s="1"/>
  <c r="AC963" i="1"/>
  <c r="AD963" i="1"/>
  <c r="AI963" i="1"/>
  <c r="AE963" i="1" s="1"/>
  <c r="AC964" i="1"/>
  <c r="AD964" i="1"/>
  <c r="AI964" i="1"/>
  <c r="AB964" i="1" s="1"/>
  <c r="AC965" i="1"/>
  <c r="AD965" i="1"/>
  <c r="AI965" i="1"/>
  <c r="AE965" i="1" s="1"/>
  <c r="AC966" i="1"/>
  <c r="AD966" i="1"/>
  <c r="AI966" i="1"/>
  <c r="AC967" i="1"/>
  <c r="AD967" i="1"/>
  <c r="AI967" i="1"/>
  <c r="AG967" i="1" s="1"/>
  <c r="AM967" i="1" s="1"/>
  <c r="AC968" i="1"/>
  <c r="AD968" i="1"/>
  <c r="AI968" i="1"/>
  <c r="AB968" i="1" s="1"/>
  <c r="AC969" i="1"/>
  <c r="AD969" i="1"/>
  <c r="AI969" i="1"/>
  <c r="AF969" i="1" s="1"/>
  <c r="AC970" i="1"/>
  <c r="AD970" i="1"/>
  <c r="AI970" i="1"/>
  <c r="AB970" i="1" s="1"/>
  <c r="AC971" i="1"/>
  <c r="AD971" i="1"/>
  <c r="AI971" i="1"/>
  <c r="AB971" i="1" s="1"/>
  <c r="AC972" i="1"/>
  <c r="AD972" i="1"/>
  <c r="AI972" i="1"/>
  <c r="AC973" i="1"/>
  <c r="AD973" i="1"/>
  <c r="AI973" i="1"/>
  <c r="AG973" i="1" s="1"/>
  <c r="AM973" i="1" s="1"/>
  <c r="AC974" i="1"/>
  <c r="AD974" i="1"/>
  <c r="AI974" i="1"/>
  <c r="AE974" i="1" s="1"/>
  <c r="AC975" i="1"/>
  <c r="AD975" i="1"/>
  <c r="AI975" i="1"/>
  <c r="AG975" i="1" s="1"/>
  <c r="AM975" i="1" s="1"/>
  <c r="AC976" i="1"/>
  <c r="AD976" i="1"/>
  <c r="AI976" i="1"/>
  <c r="AB976" i="1" s="1"/>
  <c r="AC977" i="1"/>
  <c r="AD977" i="1"/>
  <c r="AI977" i="1"/>
  <c r="AG977" i="1" s="1"/>
  <c r="AM977" i="1" s="1"/>
  <c r="AC978" i="1"/>
  <c r="AD978" i="1"/>
  <c r="AI978" i="1"/>
  <c r="AE978" i="1" s="1"/>
  <c r="AC979" i="1"/>
  <c r="AD979" i="1"/>
  <c r="AI979" i="1"/>
  <c r="AG979" i="1" s="1"/>
  <c r="AM979" i="1" s="1"/>
  <c r="AC980" i="1"/>
  <c r="AD980" i="1"/>
  <c r="AI980" i="1"/>
  <c r="AE980" i="1" s="1"/>
  <c r="AC981" i="1"/>
  <c r="AD981" i="1"/>
  <c r="AI981" i="1"/>
  <c r="AF981" i="1" s="1"/>
  <c r="AC982" i="1"/>
  <c r="AD982" i="1"/>
  <c r="AI982" i="1"/>
  <c r="AE982" i="1" s="1"/>
  <c r="AC983" i="1"/>
  <c r="AD983" i="1"/>
  <c r="AI983" i="1"/>
  <c r="AF983" i="1" s="1"/>
  <c r="AC984" i="1"/>
  <c r="AD984" i="1"/>
  <c r="AI984" i="1"/>
  <c r="AC985" i="1"/>
  <c r="AD985" i="1"/>
  <c r="AI985" i="1"/>
  <c r="AC986" i="1"/>
  <c r="AD986" i="1"/>
  <c r="AI986" i="1"/>
  <c r="AG986" i="1" s="1"/>
  <c r="AM986" i="1" s="1"/>
  <c r="AC987" i="1"/>
  <c r="AD987" i="1"/>
  <c r="AI987" i="1"/>
  <c r="AC988" i="1"/>
  <c r="AD988" i="1"/>
  <c r="AI988" i="1"/>
  <c r="AC989" i="1"/>
  <c r="AD989" i="1"/>
  <c r="AI989" i="1"/>
  <c r="AF989" i="1" s="1"/>
  <c r="AC990" i="1"/>
  <c r="AD990" i="1"/>
  <c r="AI990" i="1"/>
  <c r="AG990" i="1" s="1"/>
  <c r="AM990" i="1" s="1"/>
  <c r="AC991" i="1"/>
  <c r="AD991" i="1"/>
  <c r="AI991" i="1"/>
  <c r="AG991" i="1" s="1"/>
  <c r="AM991" i="1" s="1"/>
  <c r="AC992" i="1"/>
  <c r="AD992" i="1"/>
  <c r="AI992" i="1"/>
  <c r="AF992" i="1" s="1"/>
  <c r="AC993" i="1"/>
  <c r="AD993" i="1"/>
  <c r="AI993" i="1"/>
  <c r="AC994" i="1"/>
  <c r="AD994" i="1"/>
  <c r="AI994" i="1"/>
  <c r="AF994" i="1" s="1"/>
  <c r="AC995" i="1"/>
  <c r="AD995" i="1"/>
  <c r="AI995" i="1"/>
  <c r="AB995" i="1" s="1"/>
  <c r="AC996" i="1"/>
  <c r="AD996" i="1"/>
  <c r="AI996" i="1"/>
  <c r="AC997" i="1"/>
  <c r="AD997" i="1"/>
  <c r="AI997" i="1"/>
  <c r="AE997" i="1" s="1"/>
  <c r="AC998" i="1"/>
  <c r="AD998" i="1"/>
  <c r="AI998" i="1"/>
  <c r="AC999" i="1"/>
  <c r="AD999" i="1"/>
  <c r="AI999" i="1"/>
  <c r="AB999" i="1" s="1"/>
  <c r="AC1000" i="1"/>
  <c r="AD1000" i="1"/>
  <c r="AI1000" i="1"/>
  <c r="AE1000" i="1" s="1"/>
  <c r="AC1001" i="1"/>
  <c r="AD1001" i="1"/>
  <c r="AI1001" i="1"/>
  <c r="AF1001" i="1" s="1"/>
  <c r="AC1002" i="1"/>
  <c r="AD1002" i="1"/>
  <c r="AI1002" i="1"/>
  <c r="AB1002" i="1" s="1"/>
  <c r="AC1003" i="1"/>
  <c r="AD1003" i="1"/>
  <c r="AI1003" i="1"/>
  <c r="AE1003" i="1" s="1"/>
  <c r="AC1004" i="1"/>
  <c r="AD1004" i="1"/>
  <c r="AI1004" i="1"/>
  <c r="AC1005" i="1"/>
  <c r="AD1005" i="1"/>
  <c r="AI1005" i="1"/>
  <c r="AB1005" i="1" s="1"/>
  <c r="AC1006" i="1"/>
  <c r="AD1006" i="1"/>
  <c r="AI1006" i="1"/>
  <c r="AE1006" i="1" s="1"/>
  <c r="AC1007" i="1"/>
  <c r="AD1007" i="1"/>
  <c r="AI1007" i="1"/>
  <c r="AB1007" i="1" s="1"/>
  <c r="AC1008" i="1"/>
  <c r="AD1008" i="1"/>
  <c r="AI1008" i="1"/>
  <c r="AG1008" i="1" s="1"/>
  <c r="AM1008" i="1" s="1"/>
  <c r="AC1009" i="1"/>
  <c r="AD1009" i="1"/>
  <c r="AI1009" i="1"/>
  <c r="AG1009" i="1" s="1"/>
  <c r="AM1009" i="1" s="1"/>
  <c r="AC1010" i="1"/>
  <c r="AD1010" i="1"/>
  <c r="AI1010" i="1"/>
  <c r="AF1010" i="1" s="1"/>
  <c r="AC1011" i="1"/>
  <c r="AD1011" i="1"/>
  <c r="AI1011" i="1"/>
  <c r="AF1011" i="1" s="1"/>
  <c r="AC1012" i="1"/>
  <c r="AD1012" i="1"/>
  <c r="AI1012" i="1"/>
  <c r="AC1013" i="1"/>
  <c r="AD1013" i="1"/>
  <c r="AI1013" i="1"/>
  <c r="AG1013" i="1" s="1"/>
  <c r="AM1013" i="1" s="1"/>
  <c r="AC1014" i="1"/>
  <c r="AD1014" i="1"/>
  <c r="AI1014" i="1"/>
  <c r="AC1015" i="1"/>
  <c r="AD1015" i="1"/>
  <c r="AI1015" i="1"/>
  <c r="AE1015" i="1" s="1"/>
  <c r="AC1016" i="1"/>
  <c r="AD1016" i="1"/>
  <c r="AI1016" i="1"/>
  <c r="AB1016" i="1" s="1"/>
  <c r="AC1017" i="1"/>
  <c r="AD1017" i="1"/>
  <c r="AI1017" i="1"/>
  <c r="AB1017" i="1" s="1"/>
  <c r="AC1018" i="1"/>
  <c r="AD1018" i="1"/>
  <c r="AI1018" i="1"/>
  <c r="AB1018" i="1" s="1"/>
  <c r="AC1019" i="1"/>
  <c r="AD1019" i="1"/>
  <c r="AI1019" i="1"/>
  <c r="AC1020" i="1"/>
  <c r="AD1020" i="1"/>
  <c r="AI1020" i="1"/>
  <c r="AB1020" i="1" s="1"/>
  <c r="AC1021" i="1"/>
  <c r="AD1021" i="1"/>
  <c r="AI1021" i="1"/>
  <c r="AE1021" i="1" s="1"/>
  <c r="AC1022" i="1"/>
  <c r="AD1022" i="1"/>
  <c r="AI1022" i="1"/>
  <c r="AC1023" i="1"/>
  <c r="AD1023" i="1"/>
  <c r="AI1023" i="1"/>
  <c r="AG1023" i="1" s="1"/>
  <c r="AM1023" i="1" s="1"/>
  <c r="AC1024" i="1"/>
  <c r="AD1024" i="1"/>
  <c r="AI1024" i="1"/>
  <c r="AF1024" i="1" s="1"/>
  <c r="AC1025" i="1"/>
  <c r="AD1025" i="1"/>
  <c r="AI1025" i="1"/>
  <c r="AC1026" i="1"/>
  <c r="AD1026" i="1"/>
  <c r="AI1026" i="1"/>
  <c r="AE1026" i="1" s="1"/>
  <c r="AC1027" i="1"/>
  <c r="AD1027" i="1"/>
  <c r="AI1027" i="1"/>
  <c r="AC1028" i="1"/>
  <c r="AD1028" i="1"/>
  <c r="AI1028" i="1"/>
  <c r="AG1028" i="1" s="1"/>
  <c r="AM1028" i="1" s="1"/>
  <c r="AC1029" i="1"/>
  <c r="AD1029" i="1"/>
  <c r="AI1029" i="1"/>
  <c r="AE1029" i="1" s="1"/>
  <c r="AC1030" i="1"/>
  <c r="AD1030" i="1"/>
  <c r="AI1030" i="1"/>
  <c r="AC1031" i="1"/>
  <c r="AD1031" i="1"/>
  <c r="AI1031" i="1"/>
  <c r="AG1031" i="1" s="1"/>
  <c r="AM1031" i="1" s="1"/>
  <c r="AC1032" i="1"/>
  <c r="AD1032" i="1"/>
  <c r="AI1032" i="1"/>
  <c r="AC1033" i="1"/>
  <c r="AD1033" i="1"/>
  <c r="AI1033" i="1"/>
  <c r="AE1033" i="1" s="1"/>
  <c r="AC1034" i="1"/>
  <c r="AD1034" i="1"/>
  <c r="AI1034" i="1"/>
  <c r="AG1034" i="1" s="1"/>
  <c r="AM1034" i="1" s="1"/>
  <c r="AC1035" i="1"/>
  <c r="AD1035" i="1"/>
  <c r="AI1035" i="1"/>
  <c r="AB1035" i="1" s="1"/>
  <c r="AC1036" i="1"/>
  <c r="AD1036" i="1"/>
  <c r="AI1036" i="1"/>
  <c r="AC1037" i="1"/>
  <c r="AD1037" i="1"/>
  <c r="AI1037" i="1"/>
  <c r="AG1037" i="1" s="1"/>
  <c r="AM1037" i="1" s="1"/>
  <c r="AC1038" i="1"/>
  <c r="AD1038" i="1"/>
  <c r="AI1038" i="1"/>
  <c r="AB1038" i="1" s="1"/>
  <c r="AC1039" i="1"/>
  <c r="AD1039" i="1"/>
  <c r="AI1039" i="1"/>
  <c r="AF1039" i="1" s="1"/>
  <c r="AC1040" i="1"/>
  <c r="AD1040" i="1"/>
  <c r="AI1040" i="1"/>
  <c r="AF1040" i="1" s="1"/>
  <c r="AC1041" i="1"/>
  <c r="AD1041" i="1"/>
  <c r="AI1041" i="1"/>
  <c r="AG1041" i="1" s="1"/>
  <c r="AM1041" i="1" s="1"/>
  <c r="AC1042" i="1"/>
  <c r="AD1042" i="1"/>
  <c r="AI1042" i="1"/>
  <c r="AB1042" i="1" s="1"/>
  <c r="AC1043" i="1"/>
  <c r="AD1043" i="1"/>
  <c r="AI1043" i="1"/>
  <c r="AF1043" i="1" s="1"/>
  <c r="AC1044" i="1"/>
  <c r="AD1044" i="1"/>
  <c r="AI1044" i="1"/>
  <c r="AG1044" i="1" s="1"/>
  <c r="AM1044" i="1" s="1"/>
  <c r="AC1045" i="1"/>
  <c r="AD1045" i="1"/>
  <c r="AI1045" i="1"/>
  <c r="AB1045" i="1" s="1"/>
  <c r="AC1046" i="1"/>
  <c r="AD1046" i="1"/>
  <c r="AI1046" i="1"/>
  <c r="AC1047" i="1"/>
  <c r="AD1047" i="1"/>
  <c r="AI1047" i="1"/>
  <c r="AE1047" i="1" s="1"/>
  <c r="AC1048" i="1"/>
  <c r="AD1048" i="1"/>
  <c r="AI1048" i="1"/>
  <c r="AE1048" i="1" s="1"/>
  <c r="AC1049" i="1"/>
  <c r="AD1049" i="1"/>
  <c r="AI1049" i="1"/>
  <c r="AF1049" i="1" s="1"/>
  <c r="AC1050" i="1"/>
  <c r="AD1050" i="1"/>
  <c r="AI1050" i="1"/>
  <c r="AB1050" i="1" s="1"/>
  <c r="AC1051" i="1"/>
  <c r="AD1051" i="1"/>
  <c r="AI1051" i="1"/>
  <c r="AB1051" i="1" s="1"/>
  <c r="AC1052" i="1"/>
  <c r="AD1052" i="1"/>
  <c r="AI1052" i="1"/>
  <c r="AG1052" i="1" s="1"/>
  <c r="AM1052" i="1" s="1"/>
  <c r="AC1053" i="1"/>
  <c r="AD1053" i="1"/>
  <c r="AI1053" i="1"/>
  <c r="AF1053" i="1" s="1"/>
  <c r="AC1054" i="1"/>
  <c r="AD1054" i="1"/>
  <c r="AI1054" i="1"/>
  <c r="AG1054" i="1" s="1"/>
  <c r="AM1054" i="1" s="1"/>
  <c r="AC1055" i="1"/>
  <c r="AD1055" i="1"/>
  <c r="AI1055" i="1"/>
  <c r="AG1055" i="1" s="1"/>
  <c r="AM1055" i="1" s="1"/>
  <c r="AC1056" i="1"/>
  <c r="AD1056" i="1"/>
  <c r="AI1056" i="1"/>
  <c r="AC1057" i="1"/>
  <c r="AD1057" i="1"/>
  <c r="AI1057" i="1"/>
  <c r="AF1057" i="1" s="1"/>
  <c r="AC1058" i="1"/>
  <c r="AD1058" i="1"/>
  <c r="AI1058" i="1"/>
  <c r="AC1059" i="1"/>
  <c r="AD1059" i="1"/>
  <c r="AI1059" i="1"/>
  <c r="AC1060" i="1"/>
  <c r="AD1060" i="1"/>
  <c r="AI1060" i="1"/>
  <c r="AG1060" i="1" s="1"/>
  <c r="AM1060" i="1" s="1"/>
  <c r="AC1061" i="1"/>
  <c r="AD1061" i="1"/>
  <c r="AI1061" i="1"/>
  <c r="AE1061" i="1" s="1"/>
  <c r="AC1062" i="1"/>
  <c r="AD1062" i="1"/>
  <c r="AI1062" i="1"/>
  <c r="AC1063" i="1"/>
  <c r="AD1063" i="1"/>
  <c r="AI1063" i="1"/>
  <c r="AG1063" i="1" s="1"/>
  <c r="AM1063" i="1" s="1"/>
  <c r="AC1064" i="1"/>
  <c r="AD1064" i="1"/>
  <c r="AI1064" i="1"/>
  <c r="AC1065" i="1"/>
  <c r="AD1065" i="1"/>
  <c r="AI1065" i="1"/>
  <c r="AE1065" i="1" s="1"/>
  <c r="AC1066" i="1"/>
  <c r="AD1066" i="1"/>
  <c r="AI1066" i="1"/>
  <c r="AC1067" i="1"/>
  <c r="AD1067" i="1"/>
  <c r="AI1067" i="1"/>
  <c r="AG1067" i="1" s="1"/>
  <c r="AM1067" i="1" s="1"/>
  <c r="AC1068" i="1"/>
  <c r="AD1068" i="1"/>
  <c r="AI1068" i="1"/>
  <c r="AC1069" i="1"/>
  <c r="AD1069" i="1"/>
  <c r="AI1069" i="1"/>
  <c r="AG1069" i="1" s="1"/>
  <c r="AM1069" i="1" s="1"/>
  <c r="AC1070" i="1"/>
  <c r="AD1070" i="1"/>
  <c r="AI1070" i="1"/>
  <c r="AC1071" i="1"/>
  <c r="AD1071" i="1"/>
  <c r="AI1071" i="1"/>
  <c r="AF1071" i="1" s="1"/>
  <c r="AC1072" i="1"/>
  <c r="AD1072" i="1"/>
  <c r="AI1072" i="1"/>
  <c r="AB1072" i="1" s="1"/>
  <c r="AC1073" i="1"/>
  <c r="AD1073" i="1"/>
  <c r="AI1073" i="1"/>
  <c r="AB1073" i="1" s="1"/>
  <c r="AC1074" i="1"/>
  <c r="AD1074" i="1"/>
  <c r="AI1074" i="1"/>
  <c r="AC1075" i="1"/>
  <c r="AD1075" i="1"/>
  <c r="AI1075" i="1"/>
  <c r="AF1075" i="1" s="1"/>
  <c r="AC1076" i="1"/>
  <c r="AD1076" i="1"/>
  <c r="AI1076" i="1"/>
  <c r="AC1077" i="1"/>
  <c r="AD1077" i="1"/>
  <c r="AI1077" i="1"/>
  <c r="AF1077" i="1" s="1"/>
  <c r="AC1078" i="1"/>
  <c r="AD1078" i="1"/>
  <c r="AI1078" i="1"/>
  <c r="AC1079" i="1"/>
  <c r="AD1079" i="1"/>
  <c r="AI1079" i="1"/>
  <c r="AE1079" i="1" s="1"/>
  <c r="AC1080" i="1"/>
  <c r="AD1080" i="1"/>
  <c r="AI1080" i="1"/>
  <c r="AG1080" i="1" s="1"/>
  <c r="AM1080" i="1" s="1"/>
  <c r="AC1081" i="1"/>
  <c r="AD1081" i="1"/>
  <c r="AI1081" i="1"/>
  <c r="AG1081" i="1" s="1"/>
  <c r="AM1081" i="1" s="1"/>
  <c r="AC1082" i="1"/>
  <c r="AD1082" i="1"/>
  <c r="AI1082" i="1"/>
  <c r="AC1083" i="1"/>
  <c r="AD1083" i="1"/>
  <c r="AI1083" i="1"/>
  <c r="AC1084" i="1"/>
  <c r="AD1084" i="1"/>
  <c r="AI1084" i="1"/>
  <c r="AC1085" i="1"/>
  <c r="AD1085" i="1"/>
  <c r="AI1085" i="1"/>
  <c r="AF1085" i="1" s="1"/>
  <c r="AC1086" i="1"/>
  <c r="AD1086" i="1"/>
  <c r="AI1086" i="1"/>
  <c r="AC1087" i="1"/>
  <c r="AD1087" i="1"/>
  <c r="AI1087" i="1"/>
  <c r="AB1087" i="1" s="1"/>
  <c r="AC1088" i="1"/>
  <c r="AD1088" i="1"/>
  <c r="AI1088" i="1"/>
  <c r="AB1088" i="1" s="1"/>
  <c r="AC1089" i="1"/>
  <c r="AD1089" i="1"/>
  <c r="AI1089" i="1"/>
  <c r="AC1090" i="1"/>
  <c r="AD1090" i="1"/>
  <c r="AI1090" i="1"/>
  <c r="AB1090" i="1" s="1"/>
  <c r="AC1091" i="1"/>
  <c r="AD1091" i="1"/>
  <c r="AI1091" i="1"/>
  <c r="AC1092" i="1"/>
  <c r="AD1092" i="1"/>
  <c r="AI1092" i="1"/>
  <c r="AF1092" i="1" s="1"/>
  <c r="AC1093" i="1"/>
  <c r="AD1093" i="1"/>
  <c r="AI1093" i="1"/>
  <c r="AC1094" i="1"/>
  <c r="AD1094" i="1"/>
  <c r="AI1094" i="1"/>
  <c r="AC1095" i="1"/>
  <c r="AD1095" i="1"/>
  <c r="AI1095" i="1"/>
  <c r="AF1095" i="1" s="1"/>
  <c r="AC1096" i="1"/>
  <c r="AD1096" i="1"/>
  <c r="AI1096" i="1"/>
  <c r="AC1097" i="1"/>
  <c r="AD1097" i="1"/>
  <c r="AI1097" i="1"/>
  <c r="AC1098" i="1"/>
  <c r="AD1098" i="1"/>
  <c r="AI1098" i="1"/>
  <c r="AB1098" i="1" s="1"/>
  <c r="AC1099" i="1"/>
  <c r="AD1099" i="1"/>
  <c r="AI1099" i="1"/>
  <c r="AC1100" i="1"/>
  <c r="AD1100" i="1"/>
  <c r="AI1100" i="1"/>
  <c r="AB1100" i="1" s="1"/>
  <c r="AC1101" i="1"/>
  <c r="AD1101" i="1"/>
  <c r="AI1101" i="1"/>
  <c r="AC1102" i="1"/>
  <c r="AD1102" i="1"/>
  <c r="AI1102" i="1"/>
  <c r="AG1102" i="1" s="1"/>
  <c r="AM1102" i="1" s="1"/>
  <c r="AC1103" i="1"/>
  <c r="AD1103" i="1"/>
  <c r="AI1103" i="1"/>
  <c r="AE1103" i="1" s="1"/>
  <c r="AC1104" i="1"/>
  <c r="AD1104" i="1"/>
  <c r="AI1104" i="1"/>
  <c r="AG1104" i="1" s="1"/>
  <c r="AM1104" i="1" s="1"/>
  <c r="AC1105" i="1"/>
  <c r="AD1105" i="1"/>
  <c r="AI1105" i="1"/>
  <c r="AG1105" i="1" s="1"/>
  <c r="AM1105" i="1" s="1"/>
  <c r="AC1106" i="1"/>
  <c r="AD1106" i="1"/>
  <c r="AI1106" i="1"/>
  <c r="AB1106" i="1" s="1"/>
  <c r="AC1107" i="1"/>
  <c r="AD1107" i="1"/>
  <c r="AI1107" i="1"/>
  <c r="AB1107" i="1" s="1"/>
  <c r="AC1108" i="1"/>
  <c r="AD1108" i="1"/>
  <c r="AI1108" i="1"/>
  <c r="AC1109" i="1"/>
  <c r="AD1109" i="1"/>
  <c r="AI1109" i="1"/>
  <c r="AG1109" i="1" s="1"/>
  <c r="AM1109" i="1" s="1"/>
  <c r="AC1110" i="1"/>
  <c r="AD1110" i="1"/>
  <c r="AI1110" i="1"/>
  <c r="AC1111" i="1"/>
  <c r="AD1111" i="1"/>
  <c r="AI1111" i="1"/>
  <c r="AE1111" i="1" s="1"/>
  <c r="AC1112" i="1"/>
  <c r="AD1112" i="1"/>
  <c r="AI1112" i="1"/>
  <c r="AG1112" i="1" s="1"/>
  <c r="AM1112" i="1" s="1"/>
  <c r="AC1113" i="1"/>
  <c r="AD1113" i="1"/>
  <c r="AI1113" i="1"/>
  <c r="AC1114" i="1"/>
  <c r="AD1114" i="1"/>
  <c r="AI1114" i="1"/>
  <c r="AF1114" i="1" s="1"/>
  <c r="AC1115" i="1"/>
  <c r="AD1115" i="1"/>
  <c r="AI1115" i="1"/>
  <c r="AC1116" i="1"/>
  <c r="AD1116" i="1"/>
  <c r="AI1116" i="1"/>
  <c r="AF1116" i="1" s="1"/>
  <c r="AC1117" i="1"/>
  <c r="AD1117" i="1"/>
  <c r="AI1117" i="1"/>
  <c r="AC1118" i="1"/>
  <c r="AD1118" i="1"/>
  <c r="AI1118" i="1"/>
  <c r="AC1119" i="1"/>
  <c r="AD1119" i="1"/>
  <c r="AI1119" i="1"/>
  <c r="AB1119" i="1" s="1"/>
  <c r="AC1120" i="1"/>
  <c r="AD1120" i="1"/>
  <c r="AI1120" i="1"/>
  <c r="AC1121" i="1"/>
  <c r="AD1121" i="1"/>
  <c r="AI1121" i="1"/>
  <c r="AC1122" i="1"/>
  <c r="AD1122" i="1"/>
  <c r="AI1122" i="1"/>
  <c r="AF1122" i="1" s="1"/>
  <c r="AC1123" i="1"/>
  <c r="AD1123" i="1"/>
  <c r="AI1123" i="1"/>
  <c r="AE1123" i="1" s="1"/>
  <c r="AC1124" i="1"/>
  <c r="AD1124" i="1"/>
  <c r="AI1124" i="1"/>
  <c r="AB1124" i="1" s="1"/>
  <c r="AC1125" i="1"/>
  <c r="AD1125" i="1"/>
  <c r="AI1125" i="1"/>
  <c r="AE1125" i="1" s="1"/>
  <c r="AC1126" i="1"/>
  <c r="AD1126" i="1"/>
  <c r="AI1126" i="1"/>
  <c r="AC1127" i="1"/>
  <c r="AD1127" i="1"/>
  <c r="AI1127" i="1"/>
  <c r="AE1127" i="1" s="1"/>
  <c r="AC1128" i="1"/>
  <c r="AD1128" i="1"/>
  <c r="AI1128" i="1"/>
  <c r="AG1128" i="1" s="1"/>
  <c r="AM1128" i="1" s="1"/>
  <c r="AC1129" i="1"/>
  <c r="AD1129" i="1"/>
  <c r="AI1129" i="1"/>
  <c r="AC1130" i="1"/>
  <c r="AD1130" i="1"/>
  <c r="AI1130" i="1"/>
  <c r="AG1130" i="1" s="1"/>
  <c r="AM1130" i="1" s="1"/>
  <c r="AC1131" i="1"/>
  <c r="AD1131" i="1"/>
  <c r="AI1131" i="1"/>
  <c r="AB1131" i="1" s="1"/>
  <c r="AC1132" i="1"/>
  <c r="AD1132" i="1"/>
  <c r="AI1132" i="1"/>
  <c r="AC1133" i="1"/>
  <c r="AD1133" i="1"/>
  <c r="AI1133" i="1"/>
  <c r="AE1133" i="1" s="1"/>
  <c r="AC1134" i="1"/>
  <c r="AD1134" i="1"/>
  <c r="AI1134" i="1"/>
  <c r="AC1135" i="1"/>
  <c r="AD1135" i="1"/>
  <c r="AI1135" i="1"/>
  <c r="AB1135" i="1" s="1"/>
  <c r="AC1136" i="1"/>
  <c r="AD1136" i="1"/>
  <c r="AI1136" i="1"/>
  <c r="AG1136" i="1" s="1"/>
  <c r="AM1136" i="1" s="1"/>
  <c r="AC1137" i="1"/>
  <c r="AD1137" i="1"/>
  <c r="AI1137" i="1"/>
  <c r="AF1137" i="1" s="1"/>
  <c r="AC1138" i="1"/>
  <c r="AD1138" i="1"/>
  <c r="AI1138" i="1"/>
  <c r="AG1138" i="1" s="1"/>
  <c r="AM1138" i="1" s="1"/>
  <c r="AC1139" i="1"/>
  <c r="AD1139" i="1"/>
  <c r="AI1139" i="1"/>
  <c r="AG1139" i="1" s="1"/>
  <c r="AM1139" i="1" s="1"/>
  <c r="AC1140" i="1"/>
  <c r="AD1140" i="1"/>
  <c r="AI1140" i="1"/>
  <c r="AB1140" i="1" s="1"/>
  <c r="AC1141" i="1"/>
  <c r="AD1141" i="1"/>
  <c r="AI1141" i="1"/>
  <c r="AG1141" i="1" s="1"/>
  <c r="AM1141" i="1" s="1"/>
  <c r="AC1142" i="1"/>
  <c r="AD1142" i="1"/>
  <c r="AI1142" i="1"/>
  <c r="AC1143" i="1"/>
  <c r="AD1143" i="1"/>
  <c r="AI1143" i="1"/>
  <c r="AB1143" i="1" s="1"/>
  <c r="AC1144" i="1"/>
  <c r="AD1144" i="1"/>
  <c r="AI1144" i="1"/>
  <c r="AG1144" i="1" s="1"/>
  <c r="AM1144" i="1" s="1"/>
  <c r="AC1145" i="1"/>
  <c r="AD1145" i="1"/>
  <c r="AI1145" i="1"/>
  <c r="AB1145" i="1" s="1"/>
  <c r="AC1146" i="1"/>
  <c r="AD1146" i="1"/>
  <c r="AI1146" i="1"/>
  <c r="AF1146" i="1" s="1"/>
  <c r="AC1147" i="1"/>
  <c r="AD1147" i="1"/>
  <c r="AI1147" i="1"/>
  <c r="AE1147" i="1" s="1"/>
  <c r="AC1148" i="1"/>
  <c r="AD1148" i="1"/>
  <c r="AI1148" i="1"/>
  <c r="AF1148" i="1" s="1"/>
  <c r="AC1149" i="1"/>
  <c r="AD1149" i="1"/>
  <c r="AI1149" i="1"/>
  <c r="AE1149" i="1" s="1"/>
  <c r="AC1150" i="1"/>
  <c r="AD1150" i="1"/>
  <c r="AI1150" i="1"/>
  <c r="AG1150" i="1" s="1"/>
  <c r="AM1150" i="1" s="1"/>
  <c r="AC1151" i="1"/>
  <c r="AD1151" i="1"/>
  <c r="AI1151" i="1"/>
  <c r="AE1151" i="1" s="1"/>
  <c r="AC1152" i="1"/>
  <c r="AD1152" i="1"/>
  <c r="AI1152" i="1"/>
  <c r="AC1153" i="1"/>
  <c r="AD1153" i="1"/>
  <c r="AI1153" i="1"/>
  <c r="AF1153" i="1" s="1"/>
  <c r="AC1154" i="1"/>
  <c r="AD1154" i="1"/>
  <c r="AI1154" i="1"/>
  <c r="AB1154" i="1" s="1"/>
  <c r="AC1155" i="1"/>
  <c r="AD1155" i="1"/>
  <c r="AI1155" i="1"/>
  <c r="AE1155" i="1" s="1"/>
  <c r="AC1156" i="1"/>
  <c r="AD1156" i="1"/>
  <c r="AI1156" i="1"/>
  <c r="AF1156" i="1" s="1"/>
  <c r="AC1157" i="1"/>
  <c r="AD1157" i="1"/>
  <c r="AI1157" i="1"/>
  <c r="AE1157" i="1" s="1"/>
  <c r="AC1158" i="1"/>
  <c r="AD1158" i="1"/>
  <c r="AI1158" i="1"/>
  <c r="AG1158" i="1" s="1"/>
  <c r="AM1158" i="1" s="1"/>
  <c r="AC1159" i="1"/>
  <c r="AD1159" i="1"/>
  <c r="AI1159" i="1"/>
  <c r="AE1159" i="1" s="1"/>
  <c r="AC1160" i="1"/>
  <c r="AD1160" i="1"/>
  <c r="AI1160" i="1"/>
  <c r="AB1160" i="1" s="1"/>
  <c r="AC1161" i="1"/>
  <c r="AD1161" i="1"/>
  <c r="AI1161" i="1"/>
  <c r="AC1162" i="1"/>
  <c r="AD1162" i="1"/>
  <c r="AI1162" i="1"/>
  <c r="AE1162" i="1" s="1"/>
  <c r="AC1163" i="1"/>
  <c r="AD1163" i="1"/>
  <c r="AI1163" i="1"/>
  <c r="AC1164" i="1"/>
  <c r="AD1164" i="1"/>
  <c r="AI1164" i="1"/>
  <c r="AC1165" i="1"/>
  <c r="AD1165" i="1"/>
  <c r="AI1165" i="1"/>
  <c r="AB1165" i="1" s="1"/>
  <c r="AC1166" i="1"/>
  <c r="AD1166" i="1"/>
  <c r="AI1166" i="1"/>
  <c r="AG1166" i="1" s="1"/>
  <c r="AM1166" i="1" s="1"/>
  <c r="AC1167" i="1"/>
  <c r="AD1167" i="1"/>
  <c r="AI1167" i="1"/>
  <c r="AF1167" i="1" s="1"/>
  <c r="AC1168" i="1"/>
  <c r="AD1168" i="1"/>
  <c r="AI1168" i="1"/>
  <c r="AE1168" i="1" s="1"/>
  <c r="AC1169" i="1"/>
  <c r="AD1169" i="1"/>
  <c r="AI1169" i="1"/>
  <c r="AB1169" i="1" s="1"/>
  <c r="AC1170" i="1"/>
  <c r="AD1170" i="1"/>
  <c r="AI1170" i="1"/>
  <c r="AE1170" i="1" s="1"/>
  <c r="AC1171" i="1"/>
  <c r="AD1171" i="1"/>
  <c r="AI1171" i="1"/>
  <c r="AE1171" i="1" s="1"/>
  <c r="AC1172" i="1"/>
  <c r="AD1172" i="1"/>
  <c r="AI1172" i="1"/>
  <c r="AE1172" i="1" s="1"/>
  <c r="AC1173" i="1"/>
  <c r="AD1173" i="1"/>
  <c r="AI1173" i="1"/>
  <c r="AB1173" i="1" s="1"/>
  <c r="AC1174" i="1"/>
  <c r="AD1174" i="1"/>
  <c r="AI1174" i="1"/>
  <c r="AF1174" i="1" s="1"/>
  <c r="AC1175" i="1"/>
  <c r="AD1175" i="1"/>
  <c r="AI1175" i="1"/>
  <c r="AC1176" i="1"/>
  <c r="AD1176" i="1"/>
  <c r="AI1176" i="1"/>
  <c r="AC1177" i="1"/>
  <c r="AD1177" i="1"/>
  <c r="AI1177" i="1"/>
  <c r="AG1177" i="1" s="1"/>
  <c r="AM1177" i="1" s="1"/>
  <c r="AC1178" i="1"/>
  <c r="AD1178" i="1"/>
  <c r="AI1178" i="1"/>
  <c r="AG1178" i="1" s="1"/>
  <c r="AM1178" i="1" s="1"/>
  <c r="AC1179" i="1"/>
  <c r="AD1179" i="1"/>
  <c r="AI1179" i="1"/>
  <c r="AG1179" i="1" s="1"/>
  <c r="AM1179" i="1" s="1"/>
  <c r="AC1180" i="1"/>
  <c r="AD1180" i="1"/>
  <c r="AI1180" i="1"/>
  <c r="AF1180" i="1" s="1"/>
  <c r="AH1180" i="1" s="1"/>
  <c r="AC1181" i="1"/>
  <c r="AD1181" i="1"/>
  <c r="AI1181" i="1"/>
  <c r="AB1181" i="1" s="1"/>
  <c r="AC1182" i="1"/>
  <c r="AD1182" i="1"/>
  <c r="AI1182" i="1"/>
  <c r="AF1182" i="1" s="1"/>
  <c r="AC1183" i="1"/>
  <c r="AD1183" i="1"/>
  <c r="AI1183" i="1"/>
  <c r="AE1183" i="1" s="1"/>
  <c r="AC1184" i="1"/>
  <c r="AD1184" i="1"/>
  <c r="AI1184" i="1"/>
  <c r="AB1184" i="1" s="1"/>
  <c r="AC1185" i="1"/>
  <c r="AD1185" i="1"/>
  <c r="AI1185" i="1"/>
  <c r="AF1185" i="1" s="1"/>
  <c r="AC1186" i="1"/>
  <c r="AD1186" i="1"/>
  <c r="AI1186" i="1"/>
  <c r="AF1186" i="1" s="1"/>
  <c r="AC1187" i="1"/>
  <c r="AD1187" i="1"/>
  <c r="AI1187" i="1"/>
  <c r="AC1188" i="1"/>
  <c r="AD1188" i="1"/>
  <c r="AI1188" i="1"/>
  <c r="AC1189" i="1"/>
  <c r="AD1189" i="1"/>
  <c r="AI1189" i="1"/>
  <c r="AE1189" i="1" s="1"/>
  <c r="AC1190" i="1"/>
  <c r="AD1190" i="1"/>
  <c r="AI1190" i="1"/>
  <c r="AC1191" i="1"/>
  <c r="AD1191" i="1"/>
  <c r="AI1191" i="1"/>
  <c r="AC1192" i="1"/>
  <c r="AD1192" i="1"/>
  <c r="AI1192" i="1"/>
  <c r="AE1192" i="1" s="1"/>
  <c r="AC1193" i="1"/>
  <c r="AD1193" i="1"/>
  <c r="AI1193" i="1"/>
  <c r="AC1194" i="1"/>
  <c r="AD1194" i="1"/>
  <c r="AI1194" i="1"/>
  <c r="AE1194" i="1" s="1"/>
  <c r="AC1195" i="1"/>
  <c r="AD1195" i="1"/>
  <c r="AI1195" i="1"/>
  <c r="AE1195" i="1" s="1"/>
  <c r="AC1196" i="1"/>
  <c r="AD1196" i="1"/>
  <c r="AI1196" i="1"/>
  <c r="AG1196" i="1" s="1"/>
  <c r="AM1196" i="1" s="1"/>
  <c r="AC1197" i="1"/>
  <c r="AD1197" i="1"/>
  <c r="AI1197" i="1"/>
  <c r="AF1197" i="1" s="1"/>
  <c r="AC1198" i="1"/>
  <c r="AD1198" i="1"/>
  <c r="AI1198" i="1"/>
  <c r="AG1198" i="1" s="1"/>
  <c r="AM1198" i="1" s="1"/>
  <c r="AC1199" i="1"/>
  <c r="AD1199" i="1"/>
  <c r="AI1199" i="1"/>
  <c r="AG1199" i="1" s="1"/>
  <c r="AM1199" i="1" s="1"/>
  <c r="AC1200" i="1"/>
  <c r="AD1200" i="1"/>
  <c r="AI1200" i="1"/>
  <c r="AB1200" i="1" s="1"/>
  <c r="AC1201" i="1"/>
  <c r="AD1201" i="1"/>
  <c r="AI1201" i="1"/>
  <c r="AB1201" i="1" s="1"/>
  <c r="AC1202" i="1"/>
  <c r="AD1202" i="1"/>
  <c r="AI1202" i="1"/>
  <c r="AE1202" i="1" s="1"/>
  <c r="AC1203" i="1"/>
  <c r="AD1203" i="1"/>
  <c r="AI1203" i="1"/>
  <c r="AF1203" i="1" s="1"/>
  <c r="AC1204" i="1"/>
  <c r="AD1204" i="1"/>
  <c r="AI1204" i="1"/>
  <c r="AG1204" i="1" s="1"/>
  <c r="AM1204" i="1" s="1"/>
  <c r="AC1205" i="1"/>
  <c r="AD1205" i="1"/>
  <c r="AI1205" i="1"/>
  <c r="AE1205" i="1" s="1"/>
  <c r="AC1206" i="1"/>
  <c r="AD1206" i="1"/>
  <c r="AI1206" i="1"/>
  <c r="AB1206" i="1" s="1"/>
  <c r="AC1207" i="1"/>
  <c r="AD1207" i="1"/>
  <c r="AI1207" i="1"/>
  <c r="AC1208" i="1"/>
  <c r="AD1208" i="1"/>
  <c r="AI1208" i="1"/>
  <c r="AE1208" i="1" s="1"/>
  <c r="AC1209" i="1"/>
  <c r="AD1209" i="1"/>
  <c r="AI1209" i="1"/>
  <c r="AF1209" i="1" s="1"/>
  <c r="AC1210" i="1"/>
  <c r="AD1210" i="1"/>
  <c r="AI1210" i="1"/>
  <c r="AE1210" i="1" s="1"/>
  <c r="AC1211" i="1"/>
  <c r="AD1211" i="1"/>
  <c r="AI1211" i="1"/>
  <c r="AC1212" i="1"/>
  <c r="AD1212" i="1"/>
  <c r="AI1212" i="1"/>
  <c r="AB1212" i="1" s="1"/>
  <c r="AC1213" i="1"/>
  <c r="AD1213" i="1"/>
  <c r="AI1213" i="1"/>
  <c r="AF1213" i="1" s="1"/>
  <c r="AC1214" i="1"/>
  <c r="AD1214" i="1"/>
  <c r="AI1214" i="1"/>
  <c r="AC1215" i="1"/>
  <c r="AD1215" i="1"/>
  <c r="AI1215" i="1"/>
  <c r="AF1215" i="1" s="1"/>
  <c r="AC1216" i="1"/>
  <c r="AD1216" i="1"/>
  <c r="AI1216" i="1"/>
  <c r="AG1216" i="1" s="1"/>
  <c r="AM1216" i="1" s="1"/>
  <c r="AC1217" i="1"/>
  <c r="AD1217" i="1"/>
  <c r="AI1217" i="1"/>
  <c r="AE1217" i="1" s="1"/>
  <c r="AC1218" i="1"/>
  <c r="AD1218" i="1"/>
  <c r="AI1218" i="1"/>
  <c r="AF1218" i="1" s="1"/>
  <c r="AC1219" i="1"/>
  <c r="AD1219" i="1"/>
  <c r="AI1219" i="1"/>
  <c r="AE1219" i="1" s="1"/>
  <c r="AC1220" i="1"/>
  <c r="AD1220" i="1"/>
  <c r="AI1220" i="1"/>
  <c r="AB1220" i="1" s="1"/>
  <c r="AC1221" i="1"/>
  <c r="AD1221" i="1"/>
  <c r="AI1221" i="1"/>
  <c r="AF1221" i="1" s="1"/>
  <c r="AC1222" i="1"/>
  <c r="AD1222" i="1"/>
  <c r="AI1222" i="1"/>
  <c r="AB1222" i="1" s="1"/>
  <c r="AC1223" i="1"/>
  <c r="AD1223" i="1"/>
  <c r="AI1223" i="1"/>
  <c r="AB1223" i="1" s="1"/>
  <c r="AC1224" i="1"/>
  <c r="AD1224" i="1"/>
  <c r="AI1224" i="1"/>
  <c r="AC1225" i="1"/>
  <c r="AD1225" i="1"/>
  <c r="AI1225" i="1"/>
  <c r="AC1226" i="1"/>
  <c r="AD1226" i="1"/>
  <c r="AI1226" i="1"/>
  <c r="AE1226" i="1" s="1"/>
  <c r="AC1227" i="1"/>
  <c r="AD1227" i="1"/>
  <c r="AI1227" i="1"/>
  <c r="AB1227" i="1" s="1"/>
  <c r="AC1228" i="1"/>
  <c r="AD1228" i="1"/>
  <c r="AI1228" i="1"/>
  <c r="AG1228" i="1" s="1"/>
  <c r="AM1228" i="1" s="1"/>
  <c r="AC1229" i="1"/>
  <c r="AD1229" i="1"/>
  <c r="AI1229" i="1"/>
  <c r="AE1229" i="1" s="1"/>
  <c r="AC1230" i="1"/>
  <c r="AD1230" i="1"/>
  <c r="AI1230" i="1"/>
  <c r="AE1230" i="1" s="1"/>
  <c r="AC1231" i="1"/>
  <c r="AD1231" i="1"/>
  <c r="AI1231" i="1"/>
  <c r="AC1232" i="1"/>
  <c r="AD1232" i="1"/>
  <c r="AI1232" i="1"/>
  <c r="AC1233" i="1"/>
  <c r="AD1233" i="1"/>
  <c r="AI1233" i="1"/>
  <c r="AB1233" i="1" s="1"/>
  <c r="AC1234" i="1"/>
  <c r="AD1234" i="1"/>
  <c r="AI1234" i="1"/>
  <c r="AE1234" i="1" s="1"/>
  <c r="AC1235" i="1"/>
  <c r="AD1235" i="1"/>
  <c r="AI1235" i="1"/>
  <c r="AE1235" i="1" s="1"/>
  <c r="AC1236" i="1"/>
  <c r="AD1236" i="1"/>
  <c r="AI1236" i="1"/>
  <c r="AC1237" i="1"/>
  <c r="AD1237" i="1"/>
  <c r="AI1237" i="1"/>
  <c r="AG1237" i="1" s="1"/>
  <c r="AM1237" i="1" s="1"/>
  <c r="AC1238" i="1"/>
  <c r="AD1238" i="1"/>
  <c r="AI1238" i="1"/>
  <c r="AC1239" i="1"/>
  <c r="AD1239" i="1"/>
  <c r="AI1239" i="1"/>
  <c r="AF1239" i="1" s="1"/>
  <c r="AC1240" i="1"/>
  <c r="AD1240" i="1"/>
  <c r="AI1240" i="1"/>
  <c r="AC1241" i="1"/>
  <c r="AD1241" i="1"/>
  <c r="AI1241" i="1"/>
  <c r="AB1241" i="1" s="1"/>
  <c r="AC1242" i="1"/>
  <c r="AD1242" i="1"/>
  <c r="AI1242" i="1"/>
  <c r="AF1242" i="1" s="1"/>
  <c r="AC1243" i="1"/>
  <c r="AD1243" i="1"/>
  <c r="AI1243" i="1"/>
  <c r="AC1244" i="1"/>
  <c r="AD1244" i="1"/>
  <c r="AI1244" i="1"/>
  <c r="AC1245" i="1"/>
  <c r="AD1245" i="1"/>
  <c r="AI1245" i="1"/>
  <c r="AB1245" i="1" s="1"/>
  <c r="AC1246" i="1"/>
  <c r="AD1246" i="1"/>
  <c r="AI1246" i="1"/>
  <c r="AC1247" i="1"/>
  <c r="AD1247" i="1"/>
  <c r="AI1247" i="1"/>
  <c r="AC1248" i="1"/>
  <c r="AD1248" i="1"/>
  <c r="AI1248" i="1"/>
  <c r="AC1249" i="1"/>
  <c r="AD1249" i="1"/>
  <c r="AI1249" i="1"/>
  <c r="AB1249" i="1" s="1"/>
  <c r="AC1250" i="1"/>
  <c r="AD1250" i="1"/>
  <c r="AI1250" i="1"/>
  <c r="AG1250" i="1" s="1"/>
  <c r="AM1250" i="1" s="1"/>
  <c r="AC1251" i="1"/>
  <c r="AD1251" i="1"/>
  <c r="AI1251" i="1"/>
  <c r="AC1252" i="1"/>
  <c r="AD1252" i="1"/>
  <c r="AI1252" i="1"/>
  <c r="AC1253" i="1"/>
  <c r="AD1253" i="1"/>
  <c r="AI1253" i="1"/>
  <c r="AG1253" i="1" s="1"/>
  <c r="AM1253" i="1" s="1"/>
  <c r="AC1254" i="1"/>
  <c r="AD1254" i="1"/>
  <c r="AI1254" i="1"/>
  <c r="AB1254" i="1" s="1"/>
  <c r="AC1255" i="1"/>
  <c r="AD1255" i="1"/>
  <c r="AI1255" i="1"/>
  <c r="AG1255" i="1" s="1"/>
  <c r="AM1255" i="1" s="1"/>
  <c r="AC1256" i="1"/>
  <c r="AD1256" i="1"/>
  <c r="AI1256" i="1"/>
  <c r="AC1257" i="1"/>
  <c r="AD1257" i="1"/>
  <c r="AI1257" i="1"/>
  <c r="AB1257" i="1" s="1"/>
  <c r="AC1258" i="1"/>
  <c r="AD1258" i="1"/>
  <c r="AI1258" i="1"/>
  <c r="AE1258" i="1" s="1"/>
  <c r="AC1259" i="1"/>
  <c r="AD1259" i="1"/>
  <c r="AI1259" i="1"/>
  <c r="AG1259" i="1" s="1"/>
  <c r="AM1259" i="1" s="1"/>
  <c r="AC1260" i="1"/>
  <c r="AD1260" i="1"/>
  <c r="AI1260" i="1"/>
  <c r="AC1261" i="1"/>
  <c r="AD1261" i="1"/>
  <c r="AI1261" i="1"/>
  <c r="AC1262" i="1"/>
  <c r="AD1262" i="1"/>
  <c r="AI1262" i="1"/>
  <c r="AC1263" i="1"/>
  <c r="AD1263" i="1"/>
  <c r="AI1263" i="1"/>
  <c r="AF1263" i="1" s="1"/>
  <c r="AC1264" i="1"/>
  <c r="AD1264" i="1"/>
  <c r="AI1264" i="1"/>
  <c r="AB1264" i="1" s="1"/>
  <c r="AC1265" i="1"/>
  <c r="AD1265" i="1"/>
  <c r="AI1265" i="1"/>
  <c r="AF1265" i="1" s="1"/>
  <c r="AC1266" i="1"/>
  <c r="AD1266" i="1"/>
  <c r="AI1266" i="1"/>
  <c r="AC1267" i="1"/>
  <c r="AD1267" i="1"/>
  <c r="AI1267" i="1"/>
  <c r="AB1267" i="1" s="1"/>
  <c r="AC1268" i="1"/>
  <c r="AD1268" i="1"/>
  <c r="AI1268" i="1"/>
  <c r="AG1268" i="1" s="1"/>
  <c r="AM1268" i="1" s="1"/>
  <c r="AC1269" i="1"/>
  <c r="AD1269" i="1"/>
  <c r="AI1269" i="1"/>
  <c r="AC1270" i="1"/>
  <c r="AD1270" i="1"/>
  <c r="AI1270" i="1"/>
  <c r="AB1270" i="1" s="1"/>
  <c r="AC1271" i="1"/>
  <c r="AD1271" i="1"/>
  <c r="AI1271" i="1"/>
  <c r="AG1271" i="1" s="1"/>
  <c r="AM1271" i="1" s="1"/>
  <c r="AC1272" i="1"/>
  <c r="AD1272" i="1"/>
  <c r="AI1272" i="1"/>
  <c r="AB1272" i="1" s="1"/>
  <c r="AC1273" i="1"/>
  <c r="AD1273" i="1"/>
  <c r="AI1273" i="1"/>
  <c r="AB1273" i="1" s="1"/>
  <c r="AC1274" i="1"/>
  <c r="AD1274" i="1"/>
  <c r="AI1274" i="1"/>
  <c r="AC1275" i="1"/>
  <c r="AD1275" i="1"/>
  <c r="AI1275" i="1"/>
  <c r="AB1275" i="1" s="1"/>
  <c r="AC1276" i="1"/>
  <c r="AD1276" i="1"/>
  <c r="AI1276" i="1"/>
  <c r="AB1276" i="1" s="1"/>
  <c r="AC1277" i="1"/>
  <c r="AD1277" i="1"/>
  <c r="AI1277" i="1"/>
  <c r="AE1277" i="1" s="1"/>
  <c r="AC1278" i="1"/>
  <c r="AD1278" i="1"/>
  <c r="AI1278" i="1"/>
  <c r="AC1279" i="1"/>
  <c r="AD1279" i="1"/>
  <c r="AI1279" i="1"/>
  <c r="AC1280" i="1"/>
  <c r="AD1280" i="1"/>
  <c r="AI1280" i="1"/>
  <c r="AB1280" i="1" s="1"/>
  <c r="AC1281" i="1"/>
  <c r="AD1281" i="1"/>
  <c r="AI1281" i="1"/>
  <c r="AF1281" i="1" s="1"/>
  <c r="AC1282" i="1"/>
  <c r="AD1282" i="1"/>
  <c r="AI1282" i="1"/>
  <c r="AE1282" i="1" s="1"/>
  <c r="AC1283" i="1"/>
  <c r="AD1283" i="1"/>
  <c r="AI1283" i="1"/>
  <c r="AB1283" i="1" s="1"/>
  <c r="AC1284" i="1"/>
  <c r="AD1284" i="1"/>
  <c r="AI1284" i="1"/>
  <c r="AG1284" i="1" s="1"/>
  <c r="AM1284" i="1" s="1"/>
  <c r="AC1285" i="1"/>
  <c r="AD1285" i="1"/>
  <c r="AI1285" i="1"/>
  <c r="AC1286" i="1"/>
  <c r="AD1286" i="1"/>
  <c r="AI1286" i="1"/>
  <c r="AG1286" i="1" s="1"/>
  <c r="AM1286" i="1" s="1"/>
  <c r="AC1287" i="1"/>
  <c r="AD1287" i="1"/>
  <c r="AI1287" i="1"/>
  <c r="AB1287" i="1" s="1"/>
  <c r="AC1288" i="1"/>
  <c r="AD1288" i="1"/>
  <c r="AI1288" i="1"/>
  <c r="AC1289" i="1"/>
  <c r="AD1289" i="1"/>
  <c r="AI1289" i="1"/>
  <c r="AC1290" i="1"/>
  <c r="AD1290" i="1"/>
  <c r="AI1290" i="1"/>
  <c r="AF1290" i="1" s="1"/>
  <c r="AC1291" i="1"/>
  <c r="AD1291" i="1"/>
  <c r="AI1291" i="1"/>
  <c r="AE1291" i="1" s="1"/>
  <c r="AC1292" i="1"/>
  <c r="AD1292" i="1"/>
  <c r="AI1292" i="1"/>
  <c r="AB1292" i="1" s="1"/>
  <c r="AC1293" i="1"/>
  <c r="AD1293" i="1"/>
  <c r="AI1293" i="1"/>
  <c r="AC1294" i="1"/>
  <c r="AD1294" i="1"/>
  <c r="AI1294" i="1"/>
  <c r="AC1295" i="1"/>
  <c r="AD1295" i="1"/>
  <c r="AI1295" i="1"/>
  <c r="AC1296" i="1"/>
  <c r="AD1296" i="1"/>
  <c r="AI1296" i="1"/>
  <c r="AB1296" i="1" s="1"/>
  <c r="AC1297" i="1"/>
  <c r="AD1297" i="1"/>
  <c r="AI1297" i="1"/>
  <c r="AF1297" i="1" s="1"/>
  <c r="AC1298" i="1"/>
  <c r="AD1298" i="1"/>
  <c r="AI1298" i="1"/>
  <c r="AC1299" i="1"/>
  <c r="AD1299" i="1"/>
  <c r="AI1299" i="1"/>
  <c r="AE1299" i="1" s="1"/>
  <c r="AC1300" i="1"/>
  <c r="AD1300" i="1"/>
  <c r="AI1300" i="1"/>
  <c r="AC1301" i="1"/>
  <c r="AD1301" i="1"/>
  <c r="AI1301" i="1"/>
  <c r="AC1302" i="1"/>
  <c r="AD1302" i="1"/>
  <c r="AI1302" i="1"/>
  <c r="AC1303" i="1"/>
  <c r="AD1303" i="1"/>
  <c r="AI1303" i="1"/>
  <c r="AC1304" i="1"/>
  <c r="AD1304" i="1"/>
  <c r="AI1304" i="1"/>
  <c r="AC1305" i="1"/>
  <c r="AD1305" i="1"/>
  <c r="AI1305" i="1"/>
  <c r="AC1306" i="1"/>
  <c r="AD1306" i="1"/>
  <c r="AI1306" i="1"/>
  <c r="AC1307" i="1"/>
  <c r="AD1307" i="1"/>
  <c r="AI1307" i="1"/>
  <c r="AC1308" i="1"/>
  <c r="AD1308" i="1"/>
  <c r="AI1308" i="1"/>
  <c r="AB1308" i="1" s="1"/>
  <c r="AC1309" i="1"/>
  <c r="AD1309" i="1"/>
  <c r="AI1309" i="1"/>
  <c r="AE1309" i="1" s="1"/>
  <c r="AC1310" i="1"/>
  <c r="AD1310" i="1"/>
  <c r="AI1310" i="1"/>
  <c r="AF1310" i="1" s="1"/>
  <c r="AC1311" i="1"/>
  <c r="AD1311" i="1"/>
  <c r="AI1311" i="1"/>
  <c r="AC1312" i="1"/>
  <c r="AD1312" i="1"/>
  <c r="AI1312" i="1"/>
  <c r="AC1313" i="1"/>
  <c r="AD1313" i="1"/>
  <c r="AI1313" i="1"/>
  <c r="AE1313" i="1" s="1"/>
  <c r="AC1314" i="1"/>
  <c r="AD1314" i="1"/>
  <c r="AI1314" i="1"/>
  <c r="AE1314" i="1" s="1"/>
  <c r="AC1315" i="1"/>
  <c r="AD1315" i="1"/>
  <c r="AI1315" i="1"/>
  <c r="AF1315" i="1" s="1"/>
  <c r="AC1316" i="1"/>
  <c r="AD1316" i="1"/>
  <c r="AI1316" i="1"/>
  <c r="AF1316" i="1" s="1"/>
  <c r="AC1317" i="1"/>
  <c r="AD1317" i="1"/>
  <c r="AI1317" i="1"/>
  <c r="AG1317" i="1" s="1"/>
  <c r="AM1317" i="1" s="1"/>
  <c r="AC1318" i="1"/>
  <c r="AD1318" i="1"/>
  <c r="AI1318" i="1"/>
  <c r="AF1318" i="1" s="1"/>
  <c r="AC1319" i="1"/>
  <c r="AD1319" i="1"/>
  <c r="AI1319" i="1"/>
  <c r="AC1320" i="1"/>
  <c r="AD1320" i="1"/>
  <c r="AI1320" i="1"/>
  <c r="AC1321" i="1"/>
  <c r="AD1321" i="1"/>
  <c r="AI1321" i="1"/>
  <c r="AB1321" i="1" s="1"/>
  <c r="AC1322" i="1"/>
  <c r="AD1322" i="1"/>
  <c r="AI1322" i="1"/>
  <c r="AB1322" i="1" s="1"/>
  <c r="AC1323" i="1"/>
  <c r="AD1323" i="1"/>
  <c r="AI1323" i="1"/>
  <c r="AE1323" i="1" s="1"/>
  <c r="AC1324" i="1"/>
  <c r="AD1324" i="1"/>
  <c r="AI1324" i="1"/>
  <c r="AB1324" i="1" s="1"/>
  <c r="AC1325" i="1"/>
  <c r="AD1325" i="1"/>
  <c r="AI1325" i="1"/>
  <c r="AE1325" i="1" s="1"/>
  <c r="AC1326" i="1"/>
  <c r="AD1326" i="1"/>
  <c r="AI1326" i="1"/>
  <c r="AB1326" i="1" s="1"/>
  <c r="AC1327" i="1"/>
  <c r="AD1327" i="1"/>
  <c r="AI1327" i="1"/>
  <c r="AC1328" i="1"/>
  <c r="AD1328" i="1"/>
  <c r="AI1328" i="1"/>
  <c r="AB1328" i="1" s="1"/>
  <c r="AC1329" i="1"/>
  <c r="AD1329" i="1"/>
  <c r="AI1329" i="1"/>
  <c r="AB1329" i="1" s="1"/>
  <c r="AC1330" i="1"/>
  <c r="AD1330" i="1"/>
  <c r="AI1330" i="1"/>
  <c r="AB1330" i="1" s="1"/>
  <c r="AC1331" i="1"/>
  <c r="AD1331" i="1"/>
  <c r="AI1331" i="1"/>
  <c r="AC1332" i="1"/>
  <c r="AD1332" i="1"/>
  <c r="AI1332" i="1"/>
  <c r="AF1332" i="1" s="1"/>
  <c r="AC1333" i="1"/>
  <c r="AD1333" i="1"/>
  <c r="AI1333" i="1"/>
  <c r="AB1333" i="1" s="1"/>
  <c r="AC1334" i="1"/>
  <c r="AD1334" i="1"/>
  <c r="AI1334" i="1"/>
  <c r="AE1334" i="1" s="1"/>
  <c r="AC1335" i="1"/>
  <c r="AD1335" i="1"/>
  <c r="AI1335" i="1"/>
  <c r="AC1336" i="1"/>
  <c r="AD1336" i="1"/>
  <c r="AI1336" i="1"/>
  <c r="AC1337" i="1"/>
  <c r="AD1337" i="1"/>
  <c r="AI1337" i="1"/>
  <c r="AC1338" i="1"/>
  <c r="AD1338" i="1"/>
  <c r="AI1338" i="1"/>
  <c r="AC1339" i="1"/>
  <c r="AD1339" i="1"/>
  <c r="AI1339" i="1"/>
  <c r="AC1340" i="1"/>
  <c r="AD1340" i="1"/>
  <c r="AI1340" i="1"/>
  <c r="AF1340" i="1" s="1"/>
  <c r="AC1341" i="1"/>
  <c r="AD1341" i="1"/>
  <c r="AI1341" i="1"/>
  <c r="AB1341" i="1" s="1"/>
  <c r="AC1342" i="1"/>
  <c r="AD1342" i="1"/>
  <c r="AI1342" i="1"/>
  <c r="AC1343" i="1"/>
  <c r="AD1343" i="1"/>
  <c r="AI1343" i="1"/>
  <c r="AE1343" i="1" s="1"/>
  <c r="AC1344" i="1"/>
  <c r="AD1344" i="1"/>
  <c r="AI1344" i="1"/>
  <c r="AF1344" i="1" s="1"/>
  <c r="AC1345" i="1"/>
  <c r="AD1345" i="1"/>
  <c r="AI1345" i="1"/>
  <c r="AB1345" i="1" s="1"/>
  <c r="AC1346" i="1"/>
  <c r="AD1346" i="1"/>
  <c r="AI1346" i="1"/>
  <c r="AF1346" i="1" s="1"/>
  <c r="AC1347" i="1"/>
  <c r="AD1347" i="1"/>
  <c r="AI1347" i="1"/>
  <c r="AC1348" i="1"/>
  <c r="AD1348" i="1"/>
  <c r="AI1348" i="1"/>
  <c r="AC1349" i="1"/>
  <c r="AD1349" i="1"/>
  <c r="AI1349" i="1"/>
  <c r="AF1349" i="1" s="1"/>
  <c r="AC1350" i="1"/>
  <c r="AD1350" i="1"/>
  <c r="AI1350" i="1"/>
  <c r="AC1351" i="1"/>
  <c r="AD1351" i="1"/>
  <c r="AI1351" i="1"/>
  <c r="AF1351" i="1" s="1"/>
  <c r="AC1352" i="1"/>
  <c r="AD1352" i="1"/>
  <c r="AI1352" i="1"/>
  <c r="AC1353" i="1"/>
  <c r="AD1353" i="1"/>
  <c r="AI1353" i="1"/>
  <c r="AC1354" i="1"/>
  <c r="AD1354" i="1"/>
  <c r="AI1354" i="1"/>
  <c r="AF1354" i="1" s="1"/>
  <c r="AC1355" i="1"/>
  <c r="AD1355" i="1"/>
  <c r="AI1355" i="1"/>
  <c r="AG1355" i="1" s="1"/>
  <c r="AM1355" i="1" s="1"/>
  <c r="AC1356" i="1"/>
  <c r="AD1356" i="1"/>
  <c r="AI1356" i="1"/>
  <c r="AC1357" i="1"/>
  <c r="AD1357" i="1"/>
  <c r="AI1357" i="1"/>
  <c r="AC1358" i="1"/>
  <c r="AD1358" i="1"/>
  <c r="AI1358" i="1"/>
  <c r="AF1358" i="1" s="1"/>
  <c r="AC1359" i="1"/>
  <c r="AD1359" i="1"/>
  <c r="AI1359" i="1"/>
  <c r="AE1359" i="1" s="1"/>
  <c r="AC1360" i="1"/>
  <c r="AD1360" i="1"/>
  <c r="AI1360" i="1"/>
  <c r="AG1360" i="1" s="1"/>
  <c r="AM1360" i="1" s="1"/>
  <c r="AC1361" i="1"/>
  <c r="AD1361" i="1"/>
  <c r="AI1361" i="1"/>
  <c r="AB1361" i="1" s="1"/>
  <c r="AC1362" i="1"/>
  <c r="AD1362" i="1"/>
  <c r="AI1362" i="1"/>
  <c r="AE1362" i="1" s="1"/>
  <c r="AC1363" i="1"/>
  <c r="AD1363" i="1"/>
  <c r="AI1363" i="1"/>
  <c r="AC1364" i="1"/>
  <c r="AD1364" i="1"/>
  <c r="AI1364" i="1"/>
  <c r="AC1365" i="1"/>
  <c r="AD1365" i="1"/>
  <c r="AI1365" i="1"/>
  <c r="AF1365" i="1" s="1"/>
  <c r="AC1366" i="1"/>
  <c r="AD1366" i="1"/>
  <c r="AI1366" i="1"/>
  <c r="AG1366" i="1" s="1"/>
  <c r="AM1366" i="1" s="1"/>
  <c r="AC1367" i="1"/>
  <c r="AD1367" i="1"/>
  <c r="AI1367" i="1"/>
  <c r="AC1368" i="1"/>
  <c r="AD1368" i="1"/>
  <c r="AI1368" i="1"/>
  <c r="AE1368" i="1" s="1"/>
  <c r="AC1369" i="1"/>
  <c r="AD1369" i="1"/>
  <c r="AI1369" i="1"/>
  <c r="AC1370" i="1"/>
  <c r="AD1370" i="1"/>
  <c r="AI1370" i="1"/>
  <c r="AB1370" i="1" s="1"/>
  <c r="AC1371" i="1"/>
  <c r="AD1371" i="1"/>
  <c r="AI1371" i="1"/>
  <c r="AE1371" i="1" s="1"/>
  <c r="AC1372" i="1"/>
  <c r="AD1372" i="1"/>
  <c r="AI1372" i="1"/>
  <c r="AE1372" i="1" s="1"/>
  <c r="AC1373" i="1"/>
  <c r="AD1373" i="1"/>
  <c r="AI1373" i="1"/>
  <c r="AB1373" i="1" s="1"/>
  <c r="AC1374" i="1"/>
  <c r="AD1374" i="1"/>
  <c r="AI1374" i="1"/>
  <c r="AC1375" i="1"/>
  <c r="AD1375" i="1"/>
  <c r="AI1375" i="1"/>
  <c r="AC1376" i="1"/>
  <c r="AD1376" i="1"/>
  <c r="AI1376" i="1"/>
  <c r="AC1377" i="1"/>
  <c r="AD1377" i="1"/>
  <c r="AI1377" i="1"/>
  <c r="AF1377" i="1" s="1"/>
  <c r="AC1378" i="1"/>
  <c r="AD1378" i="1"/>
  <c r="AI1378" i="1"/>
  <c r="AE1378" i="1" s="1"/>
  <c r="AC1379" i="1"/>
  <c r="AD1379" i="1"/>
  <c r="AI1379" i="1"/>
  <c r="AF1379" i="1" s="1"/>
  <c r="AC1380" i="1"/>
  <c r="AD1380" i="1"/>
  <c r="AI1380" i="1"/>
  <c r="AC1381" i="1"/>
  <c r="AD1381" i="1"/>
  <c r="AI1381" i="1"/>
  <c r="AB1381" i="1" s="1"/>
  <c r="AC1382" i="1"/>
  <c r="AD1382" i="1"/>
  <c r="AI1382" i="1"/>
  <c r="AC1383" i="1"/>
  <c r="AD1383" i="1"/>
  <c r="AI1383" i="1"/>
  <c r="AC1384" i="1"/>
  <c r="AD1384" i="1"/>
  <c r="AI1384" i="1"/>
  <c r="AE1384" i="1" s="1"/>
  <c r="AC1385" i="1"/>
  <c r="AD1385" i="1"/>
  <c r="AI1385" i="1"/>
  <c r="AC1386" i="1"/>
  <c r="AD1386" i="1"/>
  <c r="AI1386" i="1"/>
  <c r="AE1386" i="1" s="1"/>
  <c r="AC1387" i="1"/>
  <c r="AD1387" i="1"/>
  <c r="AI1387" i="1"/>
  <c r="AC1388" i="1"/>
  <c r="AD1388" i="1"/>
  <c r="AI1388" i="1"/>
  <c r="AB1388" i="1" s="1"/>
  <c r="AC1389" i="1"/>
  <c r="AD1389" i="1"/>
  <c r="AI1389" i="1"/>
  <c r="AG1389" i="1" s="1"/>
  <c r="AM1389" i="1" s="1"/>
  <c r="AC1390" i="1"/>
  <c r="AD1390" i="1"/>
  <c r="AI1390" i="1"/>
  <c r="AG1390" i="1" s="1"/>
  <c r="AM1390" i="1" s="1"/>
  <c r="AC1391" i="1"/>
  <c r="AD1391" i="1"/>
  <c r="AI1391" i="1"/>
  <c r="AC1392" i="1"/>
  <c r="AD1392" i="1"/>
  <c r="AI1392" i="1"/>
  <c r="AF1392" i="1" s="1"/>
  <c r="AC1393" i="1"/>
  <c r="AD1393" i="1"/>
  <c r="AI1393" i="1"/>
  <c r="AB1393" i="1" s="1"/>
  <c r="AC1394" i="1"/>
  <c r="AD1394" i="1"/>
  <c r="AI1394" i="1"/>
  <c r="AE1394" i="1" s="1"/>
  <c r="AC1395" i="1"/>
  <c r="AD1395" i="1"/>
  <c r="AI1395" i="1"/>
  <c r="AG1395" i="1" s="1"/>
  <c r="AM1395" i="1" s="1"/>
  <c r="AC1396" i="1"/>
  <c r="AD1396" i="1"/>
  <c r="AI1396" i="1"/>
  <c r="AB1396" i="1" s="1"/>
  <c r="AC1397" i="1"/>
  <c r="AD1397" i="1"/>
  <c r="AI1397" i="1"/>
  <c r="AF1397" i="1" s="1"/>
  <c r="AC1398" i="1"/>
  <c r="AD1398" i="1"/>
  <c r="AI1398" i="1"/>
  <c r="AC1399" i="1"/>
  <c r="AD1399" i="1"/>
  <c r="AI1399" i="1"/>
  <c r="AF1399" i="1" s="1"/>
  <c r="AC1400" i="1"/>
  <c r="AD1400" i="1"/>
  <c r="AI1400" i="1"/>
  <c r="AF1400" i="1" s="1"/>
  <c r="AC1401" i="1"/>
  <c r="AD1401" i="1"/>
  <c r="AI1401" i="1"/>
  <c r="AG1401" i="1" s="1"/>
  <c r="AM1401" i="1" s="1"/>
  <c r="AC1402" i="1"/>
  <c r="AD1402" i="1"/>
  <c r="AI1402" i="1"/>
  <c r="AC1403" i="1"/>
  <c r="AD1403" i="1"/>
  <c r="AI1403" i="1"/>
  <c r="AG1403" i="1" s="1"/>
  <c r="AM1403" i="1" s="1"/>
  <c r="AC1404" i="1"/>
  <c r="AD1404" i="1"/>
  <c r="AI1404" i="1"/>
  <c r="AC1405" i="1"/>
  <c r="AD1405" i="1"/>
  <c r="AI1405" i="1"/>
  <c r="AF1405" i="1" s="1"/>
  <c r="AC1406" i="1"/>
  <c r="AD1406" i="1"/>
  <c r="AI1406" i="1"/>
  <c r="AG1406" i="1" s="1"/>
  <c r="AM1406" i="1" s="1"/>
  <c r="AC1407" i="1"/>
  <c r="AD1407" i="1"/>
  <c r="AI1407" i="1"/>
  <c r="AC1408" i="1"/>
  <c r="AD1408" i="1"/>
  <c r="AI1408" i="1"/>
  <c r="AC1409" i="1"/>
  <c r="AD1409" i="1"/>
  <c r="AI1409" i="1"/>
  <c r="AF1409" i="1" s="1"/>
  <c r="AC1410" i="1"/>
  <c r="AD1410" i="1"/>
  <c r="AI1410" i="1"/>
  <c r="AE1410" i="1" s="1"/>
  <c r="AC1411" i="1"/>
  <c r="AD1411" i="1"/>
  <c r="AI1411" i="1"/>
  <c r="AC1412" i="1"/>
  <c r="AD1412" i="1"/>
  <c r="AI1412" i="1"/>
  <c r="AG1412" i="1" s="1"/>
  <c r="AM1412" i="1" s="1"/>
  <c r="AC1413" i="1"/>
  <c r="AD1413" i="1"/>
  <c r="AI1413" i="1"/>
  <c r="AB1413" i="1" s="1"/>
  <c r="AC1414" i="1"/>
  <c r="AD1414" i="1"/>
  <c r="AI1414" i="1"/>
  <c r="AG1414" i="1" s="1"/>
  <c r="AM1414" i="1" s="1"/>
  <c r="AC1415" i="1"/>
  <c r="AD1415" i="1"/>
  <c r="AI1415" i="1"/>
  <c r="AC1416" i="1"/>
  <c r="AD1416" i="1"/>
  <c r="AI1416" i="1"/>
  <c r="AC1417" i="1"/>
  <c r="AD1417" i="1"/>
  <c r="AI1417" i="1"/>
  <c r="AG1417" i="1" s="1"/>
  <c r="AM1417" i="1" s="1"/>
  <c r="AC1418" i="1"/>
  <c r="AD1418" i="1"/>
  <c r="AI1418" i="1"/>
  <c r="AC1419" i="1"/>
  <c r="AD1419" i="1"/>
  <c r="AI1419" i="1"/>
  <c r="AC1420" i="1"/>
  <c r="AD1420" i="1"/>
  <c r="AI1420" i="1"/>
  <c r="AB1420" i="1" s="1"/>
  <c r="AC1421" i="1"/>
  <c r="AD1421" i="1"/>
  <c r="AI1421" i="1"/>
  <c r="AC1422" i="1"/>
  <c r="AD1422" i="1"/>
  <c r="AI1422" i="1"/>
  <c r="AE1422" i="1" s="1"/>
  <c r="AC1423" i="1"/>
  <c r="AD1423" i="1"/>
  <c r="AI1423" i="1"/>
  <c r="AC1424" i="1"/>
  <c r="AD1424" i="1"/>
  <c r="AI1424" i="1"/>
  <c r="AC1425" i="1"/>
  <c r="AD1425" i="1"/>
  <c r="AI1425" i="1"/>
  <c r="AG1425" i="1" s="1"/>
  <c r="AM1425" i="1" s="1"/>
  <c r="AC1426" i="1"/>
  <c r="AD1426" i="1"/>
  <c r="AI1426" i="1"/>
  <c r="AC1427" i="1"/>
  <c r="AD1427" i="1"/>
  <c r="AI1427" i="1"/>
  <c r="AE1427" i="1" s="1"/>
  <c r="AC1428" i="1"/>
  <c r="AD1428" i="1"/>
  <c r="AI1428" i="1"/>
  <c r="AG1428" i="1" s="1"/>
  <c r="AM1428" i="1" s="1"/>
  <c r="AC1429" i="1"/>
  <c r="AD1429" i="1"/>
  <c r="AI1429" i="1"/>
  <c r="AC1430" i="1"/>
  <c r="AD1430" i="1"/>
  <c r="AI1430" i="1"/>
  <c r="AB1430" i="1" s="1"/>
  <c r="AC1431" i="1"/>
  <c r="AD1431" i="1"/>
  <c r="AI1431" i="1"/>
  <c r="AF1431" i="1" s="1"/>
  <c r="AC1432" i="1"/>
  <c r="AD1432" i="1"/>
  <c r="AI1432" i="1"/>
  <c r="AC1433" i="1"/>
  <c r="AD1433" i="1"/>
  <c r="AI1433" i="1"/>
  <c r="AG1433" i="1" s="1"/>
  <c r="AM1433" i="1" s="1"/>
  <c r="AC1434" i="1"/>
  <c r="AD1434" i="1"/>
  <c r="AI1434" i="1"/>
  <c r="AB1434" i="1" s="1"/>
  <c r="AC1435" i="1"/>
  <c r="AD1435" i="1"/>
  <c r="AI1435" i="1"/>
  <c r="AF1435" i="1" s="1"/>
  <c r="AC1436" i="1"/>
  <c r="AD1436" i="1"/>
  <c r="AI1436" i="1"/>
  <c r="AC1437" i="1"/>
  <c r="AD1437" i="1"/>
  <c r="AI1437" i="1"/>
  <c r="AF1437" i="1" s="1"/>
  <c r="AC1438" i="1"/>
  <c r="AD1438" i="1"/>
  <c r="AI1438" i="1"/>
  <c r="AC1439" i="1"/>
  <c r="AD1439" i="1"/>
  <c r="AI1439" i="1"/>
  <c r="AC1440" i="1"/>
  <c r="AD1440" i="1"/>
  <c r="AI1440" i="1"/>
  <c r="AB1440" i="1" s="1"/>
  <c r="AC1441" i="1"/>
  <c r="AD1441" i="1"/>
  <c r="AI1441" i="1"/>
  <c r="AB1441" i="1" s="1"/>
  <c r="AC1442" i="1"/>
  <c r="AD1442" i="1"/>
  <c r="AI1442" i="1"/>
  <c r="AG1442" i="1" s="1"/>
  <c r="AM1442" i="1" s="1"/>
  <c r="AC1443" i="1"/>
  <c r="AD1443" i="1"/>
  <c r="AI1443" i="1"/>
  <c r="AE1443" i="1" s="1"/>
  <c r="AC1444" i="1"/>
  <c r="AD1444" i="1"/>
  <c r="AI1444" i="1"/>
  <c r="AG1444" i="1" s="1"/>
  <c r="AM1444" i="1" s="1"/>
  <c r="AC1445" i="1"/>
  <c r="AD1445" i="1"/>
  <c r="AI1445" i="1"/>
  <c r="AC1446" i="1"/>
  <c r="AD1446" i="1"/>
  <c r="AI1446" i="1"/>
  <c r="AC1447" i="1"/>
  <c r="AD1447" i="1"/>
  <c r="AI1447" i="1"/>
  <c r="AF1447" i="1" s="1"/>
  <c r="AC1448" i="1"/>
  <c r="AD1448" i="1"/>
  <c r="AI1448" i="1"/>
  <c r="AF1448" i="1" s="1"/>
  <c r="AC1449" i="1"/>
  <c r="AD1449" i="1"/>
  <c r="AI1449" i="1"/>
  <c r="AC1450" i="1"/>
  <c r="AD1450" i="1"/>
  <c r="AI1450" i="1"/>
  <c r="AF1450" i="1" s="1"/>
  <c r="AC1451" i="1"/>
  <c r="AD1451" i="1"/>
  <c r="AI1451" i="1"/>
  <c r="AE1451" i="1" s="1"/>
  <c r="AC1452" i="1"/>
  <c r="AD1452" i="1"/>
  <c r="AI1452" i="1"/>
  <c r="AG1452" i="1" s="1"/>
  <c r="AM1452" i="1" s="1"/>
  <c r="AC1453" i="1"/>
  <c r="AD1453" i="1"/>
  <c r="AI1453" i="1"/>
  <c r="AG1453" i="1" s="1"/>
  <c r="AM1453" i="1" s="1"/>
  <c r="AC1454" i="1"/>
  <c r="AD1454" i="1"/>
  <c r="AI1454" i="1"/>
  <c r="AC1455" i="1"/>
  <c r="AD1455" i="1"/>
  <c r="AI1455" i="1"/>
  <c r="AC1456" i="1"/>
  <c r="AD1456" i="1"/>
  <c r="AI1456" i="1"/>
  <c r="AB1456" i="1" s="1"/>
  <c r="AC1457" i="1"/>
  <c r="AD1457" i="1"/>
  <c r="AI1457" i="1"/>
  <c r="AB1457" i="1" s="1"/>
  <c r="AC1458" i="1"/>
  <c r="AD1458" i="1"/>
  <c r="AI1458" i="1"/>
  <c r="AC1459" i="1"/>
  <c r="AD1459" i="1"/>
  <c r="AI1459" i="1"/>
  <c r="AC1460" i="1"/>
  <c r="AD1460" i="1"/>
  <c r="AI1460" i="1"/>
  <c r="AB1460" i="1" s="1"/>
  <c r="AC1461" i="1"/>
  <c r="AD1461" i="1"/>
  <c r="AI1461" i="1"/>
  <c r="AC1462" i="1"/>
  <c r="AD1462" i="1"/>
  <c r="AI1462" i="1"/>
  <c r="AB1462" i="1" s="1"/>
  <c r="AC1463" i="1"/>
  <c r="AD1463" i="1"/>
  <c r="AI1463" i="1"/>
  <c r="AC1464" i="1"/>
  <c r="AD1464" i="1"/>
  <c r="AI1464" i="1"/>
  <c r="AE1464" i="1" s="1"/>
  <c r="AC1465" i="1"/>
  <c r="AD1465" i="1"/>
  <c r="AI1465" i="1"/>
  <c r="AE1465" i="1" s="1"/>
  <c r="AC1466" i="1"/>
  <c r="AD1466" i="1"/>
  <c r="AI1466" i="1"/>
  <c r="AC1467" i="1"/>
  <c r="AD1467" i="1"/>
  <c r="AI1467" i="1"/>
  <c r="AC1468" i="1"/>
  <c r="AD1468" i="1"/>
  <c r="AI1468" i="1"/>
  <c r="AC1469" i="1"/>
  <c r="AD1469" i="1"/>
  <c r="AI1469" i="1"/>
  <c r="AE1469" i="1" s="1"/>
  <c r="AC1470" i="1"/>
  <c r="AD1470" i="1"/>
  <c r="AI1470" i="1"/>
  <c r="AC1471" i="1"/>
  <c r="AD1471" i="1"/>
  <c r="AI1471" i="1"/>
  <c r="AC1472" i="1"/>
  <c r="AD1472" i="1"/>
  <c r="AI1472" i="1"/>
  <c r="AC1473" i="1"/>
  <c r="AD1473" i="1"/>
  <c r="AI1473" i="1"/>
  <c r="AF1473" i="1" s="1"/>
  <c r="AC1474" i="1"/>
  <c r="AD1474" i="1"/>
  <c r="AI1474" i="1"/>
  <c r="AG1474" i="1" s="1"/>
  <c r="AM1474" i="1" s="1"/>
  <c r="AC1475" i="1"/>
  <c r="AD1475" i="1"/>
  <c r="AI1475" i="1"/>
  <c r="AG1475" i="1" s="1"/>
  <c r="AM1475" i="1" s="1"/>
  <c r="AC1476" i="1"/>
  <c r="AD1476" i="1"/>
  <c r="AI1476" i="1"/>
  <c r="AG1476" i="1" s="1"/>
  <c r="AM1476" i="1" s="1"/>
  <c r="AC1477" i="1"/>
  <c r="AD1477" i="1"/>
  <c r="AI1477" i="1"/>
  <c r="AE1477" i="1" s="1"/>
  <c r="AC1478" i="1"/>
  <c r="AD1478" i="1"/>
  <c r="AI1478" i="1"/>
  <c r="AF1478" i="1" s="1"/>
  <c r="AC1479" i="1"/>
  <c r="AD1479" i="1"/>
  <c r="AI1479" i="1"/>
  <c r="AB1479" i="1" s="1"/>
  <c r="AC1480" i="1"/>
  <c r="AD1480" i="1"/>
  <c r="AI1480" i="1"/>
  <c r="AC1481" i="1"/>
  <c r="AD1481" i="1"/>
  <c r="AI1481" i="1"/>
  <c r="AF1481" i="1" s="1"/>
  <c r="AC1482" i="1"/>
  <c r="AD1482" i="1"/>
  <c r="AI1482" i="1"/>
  <c r="AF1482" i="1" s="1"/>
  <c r="AC1483" i="1"/>
  <c r="AD1483" i="1"/>
  <c r="AI1483" i="1"/>
  <c r="AG1483" i="1" s="1"/>
  <c r="AM1483" i="1" s="1"/>
  <c r="AC1484" i="1"/>
  <c r="AD1484" i="1"/>
  <c r="AI1484" i="1"/>
  <c r="AE1484" i="1" s="1"/>
  <c r="AC1485" i="1"/>
  <c r="AD1485" i="1"/>
  <c r="AI1485" i="1"/>
  <c r="AE1485" i="1" s="1"/>
  <c r="AC1486" i="1"/>
  <c r="AD1486" i="1"/>
  <c r="AI1486" i="1"/>
  <c r="AF1486" i="1" s="1"/>
  <c r="AC1487" i="1"/>
  <c r="AD1487" i="1"/>
  <c r="AI1487" i="1"/>
  <c r="AF1487" i="1" s="1"/>
  <c r="AC1488" i="1"/>
  <c r="AD1488" i="1"/>
  <c r="AI1488" i="1"/>
  <c r="AC1489" i="1"/>
  <c r="AD1489" i="1"/>
  <c r="AI1489" i="1"/>
  <c r="AE1489" i="1" s="1"/>
  <c r="AC1490" i="1"/>
  <c r="AD1490" i="1"/>
  <c r="AI1490" i="1"/>
  <c r="AC1491" i="1"/>
  <c r="AD1491" i="1"/>
  <c r="AI1491" i="1"/>
  <c r="AF1491" i="1" s="1"/>
  <c r="AC1492" i="1"/>
  <c r="AD1492" i="1"/>
  <c r="AI1492" i="1"/>
  <c r="AC1493" i="1"/>
  <c r="AD1493" i="1"/>
  <c r="AI1493" i="1"/>
  <c r="AE1493" i="1" s="1"/>
  <c r="AC1494" i="1"/>
  <c r="AD1494" i="1"/>
  <c r="AI1494" i="1"/>
  <c r="AG1494" i="1" s="1"/>
  <c r="AM1494" i="1" s="1"/>
  <c r="AC1495" i="1"/>
  <c r="AD1495" i="1"/>
  <c r="AI1495" i="1"/>
  <c r="AC1496" i="1"/>
  <c r="AD1496" i="1"/>
  <c r="AI1496" i="1"/>
  <c r="AG1496" i="1" s="1"/>
  <c r="AM1496" i="1" s="1"/>
  <c r="AC1497" i="1"/>
  <c r="AD1497" i="1"/>
  <c r="AI1497" i="1"/>
  <c r="AG1497" i="1" s="1"/>
  <c r="AM1497" i="1" s="1"/>
  <c r="AC1498" i="1"/>
  <c r="AD1498" i="1"/>
  <c r="AI1498" i="1"/>
  <c r="AE1498" i="1" s="1"/>
  <c r="AC1499" i="1"/>
  <c r="AD1499" i="1"/>
  <c r="AI1499" i="1"/>
  <c r="AB1499" i="1" s="1"/>
  <c r="AC1500" i="1"/>
  <c r="AD1500" i="1"/>
  <c r="AI1500" i="1"/>
  <c r="AC1501" i="1"/>
  <c r="AD1501" i="1"/>
  <c r="AI1501" i="1"/>
  <c r="AC1502" i="1"/>
  <c r="AD1502" i="1"/>
  <c r="AI1502" i="1"/>
  <c r="AC1503" i="1"/>
  <c r="AD1503" i="1"/>
  <c r="AI1503" i="1"/>
  <c r="AC1504" i="1"/>
  <c r="AD1504" i="1"/>
  <c r="AI1504" i="1"/>
  <c r="AC1505" i="1"/>
  <c r="AD1505" i="1"/>
  <c r="AI1505" i="1"/>
  <c r="AF1505" i="1" s="1"/>
  <c r="AC1506" i="1"/>
  <c r="AD1506" i="1"/>
  <c r="AI1506" i="1"/>
  <c r="AG1506" i="1" s="1"/>
  <c r="AM1506" i="1" s="1"/>
  <c r="AC1507" i="1"/>
  <c r="AD1507" i="1"/>
  <c r="AI1507" i="1"/>
  <c r="AB1507" i="1" s="1"/>
  <c r="AC1508" i="1"/>
  <c r="AD1508" i="1"/>
  <c r="AI1508" i="1"/>
  <c r="AC1509" i="1"/>
  <c r="AD1509" i="1"/>
  <c r="AI1509" i="1"/>
  <c r="AC1510" i="1"/>
  <c r="AD1510" i="1"/>
  <c r="AI1510" i="1"/>
  <c r="AC1511" i="1"/>
  <c r="AD1511" i="1"/>
  <c r="AI1511" i="1"/>
  <c r="AC1512" i="1"/>
  <c r="AD1512" i="1"/>
  <c r="AI1512" i="1"/>
  <c r="AE1512" i="1" s="1"/>
  <c r="AC1513" i="1"/>
  <c r="AD1513" i="1"/>
  <c r="AI1513" i="1"/>
  <c r="AB1513" i="1" s="1"/>
  <c r="AC1514" i="1"/>
  <c r="AD1514" i="1"/>
  <c r="AI1514" i="1"/>
  <c r="AC1515" i="1"/>
  <c r="AD1515" i="1"/>
  <c r="AI1515" i="1"/>
  <c r="AB1515" i="1" s="1"/>
  <c r="AC1516" i="1"/>
  <c r="AD1516" i="1"/>
  <c r="AI1516" i="1"/>
  <c r="AE1516" i="1" s="1"/>
  <c r="AC1517" i="1"/>
  <c r="AD1517" i="1"/>
  <c r="AI1517" i="1"/>
  <c r="AF1517" i="1" s="1"/>
  <c r="AC1518" i="1"/>
  <c r="AD1518" i="1"/>
  <c r="AI1518" i="1"/>
  <c r="AB1518" i="1" s="1"/>
  <c r="AC1519" i="1"/>
  <c r="AD1519" i="1"/>
  <c r="AI1519" i="1"/>
  <c r="AC1520" i="1"/>
  <c r="AD1520" i="1"/>
  <c r="AI1520" i="1"/>
  <c r="AF1520" i="1" s="1"/>
  <c r="AC1521" i="1"/>
  <c r="AD1521" i="1"/>
  <c r="AI1521" i="1"/>
  <c r="AE1521" i="1" s="1"/>
  <c r="AC1522" i="1"/>
  <c r="AD1522" i="1"/>
  <c r="AI1522" i="1"/>
  <c r="AE1522" i="1" s="1"/>
  <c r="AC1523" i="1"/>
  <c r="AD1523" i="1"/>
  <c r="AI1523" i="1"/>
  <c r="AB1523" i="1" s="1"/>
  <c r="AC1524" i="1"/>
  <c r="AD1524" i="1"/>
  <c r="AI1524" i="1"/>
  <c r="AC1525" i="1"/>
  <c r="AD1525" i="1"/>
  <c r="AI1525" i="1"/>
  <c r="AF1525" i="1" s="1"/>
  <c r="AC1526" i="1"/>
  <c r="AD1526" i="1"/>
  <c r="AI1526" i="1"/>
  <c r="AB1526" i="1" s="1"/>
  <c r="AC1527" i="1"/>
  <c r="AD1527" i="1"/>
  <c r="AI1527" i="1"/>
  <c r="AC1528" i="1"/>
  <c r="AD1528" i="1"/>
  <c r="AI1528" i="1"/>
  <c r="AE1528" i="1" s="1"/>
  <c r="AC1529" i="1"/>
  <c r="AD1529" i="1"/>
  <c r="AI1529" i="1"/>
  <c r="AF1529" i="1" s="1"/>
  <c r="AC1530" i="1"/>
  <c r="AD1530" i="1"/>
  <c r="AI1530" i="1"/>
  <c r="AG1530" i="1" s="1"/>
  <c r="AM1530" i="1" s="1"/>
  <c r="AC1531" i="1"/>
  <c r="AD1531" i="1"/>
  <c r="AI1531" i="1"/>
  <c r="AC1532" i="1"/>
  <c r="AD1532" i="1"/>
  <c r="AI1532" i="1"/>
  <c r="AG1532" i="1" s="1"/>
  <c r="AM1532" i="1" s="1"/>
  <c r="AC1533" i="1"/>
  <c r="AD1533" i="1"/>
  <c r="AI1533" i="1"/>
  <c r="AF1533" i="1" s="1"/>
  <c r="AC1534" i="1"/>
  <c r="AD1534" i="1"/>
  <c r="AI1534" i="1"/>
  <c r="AB1534" i="1" s="1"/>
  <c r="AC1535" i="1"/>
  <c r="AD1535" i="1"/>
  <c r="AI1535" i="1"/>
  <c r="AG1535" i="1" s="1"/>
  <c r="AM1535" i="1" s="1"/>
  <c r="AC1536" i="1"/>
  <c r="AD1536" i="1"/>
  <c r="AI1536" i="1"/>
  <c r="AB1536" i="1" s="1"/>
  <c r="AC1537" i="1"/>
  <c r="AD1537" i="1"/>
  <c r="AI1537" i="1"/>
  <c r="AF1537" i="1" s="1"/>
  <c r="AC1538" i="1"/>
  <c r="AD1538" i="1"/>
  <c r="AI1538" i="1"/>
  <c r="AC1539" i="1"/>
  <c r="AD1539" i="1"/>
  <c r="AI1539" i="1"/>
  <c r="AE1539" i="1" s="1"/>
  <c r="AC1540" i="1"/>
  <c r="AD1540" i="1"/>
  <c r="AI1540" i="1"/>
  <c r="AB1540" i="1" s="1"/>
  <c r="AC1541" i="1"/>
  <c r="AD1541" i="1"/>
  <c r="AI1541" i="1"/>
  <c r="AE1541" i="1" s="1"/>
  <c r="AC1542" i="1"/>
  <c r="AD1542" i="1"/>
  <c r="AI1542" i="1"/>
  <c r="AC1543" i="1"/>
  <c r="AD1543" i="1"/>
  <c r="AI1543" i="1"/>
  <c r="AC1544" i="1"/>
  <c r="AD1544" i="1"/>
  <c r="AI1544" i="1"/>
  <c r="AC1545" i="1"/>
  <c r="AD1545" i="1"/>
  <c r="AI1545" i="1"/>
  <c r="AC1546" i="1"/>
  <c r="AD1546" i="1"/>
  <c r="AI1546" i="1"/>
  <c r="AC1547" i="1"/>
  <c r="AD1547" i="1"/>
  <c r="AI1547" i="1"/>
  <c r="AC1548" i="1"/>
  <c r="AD1548" i="1"/>
  <c r="AI1548" i="1"/>
  <c r="AB1548" i="1" s="1"/>
  <c r="AC1549" i="1"/>
  <c r="AD1549" i="1"/>
  <c r="AI1549" i="1"/>
  <c r="AB1549" i="1" s="1"/>
  <c r="AC1550" i="1"/>
  <c r="AD1550" i="1"/>
  <c r="AI1550" i="1"/>
  <c r="AG1550" i="1" s="1"/>
  <c r="AM1550" i="1" s="1"/>
  <c r="AC1551" i="1"/>
  <c r="AD1551" i="1"/>
  <c r="AI1551" i="1"/>
  <c r="AC1552" i="1"/>
  <c r="AD1552" i="1"/>
  <c r="AI1552" i="1"/>
  <c r="AC1553" i="1"/>
  <c r="AD1553" i="1"/>
  <c r="AI1553" i="1"/>
  <c r="AG1553" i="1" s="1"/>
  <c r="AM1553" i="1" s="1"/>
  <c r="AC1554" i="1"/>
  <c r="AD1554" i="1"/>
  <c r="AI1554" i="1"/>
  <c r="AF1554" i="1" s="1"/>
  <c r="AC1555" i="1"/>
  <c r="AD1555" i="1"/>
  <c r="AI1555" i="1"/>
  <c r="AB1555" i="1" s="1"/>
  <c r="AC1556" i="1"/>
  <c r="AD1556" i="1"/>
  <c r="AI1556" i="1"/>
  <c r="AB1556" i="1" s="1"/>
  <c r="AC1557" i="1"/>
  <c r="AD1557" i="1"/>
  <c r="AI1557" i="1"/>
  <c r="AF1557" i="1" s="1"/>
  <c r="AH1557" i="1" s="1"/>
  <c r="AC1558" i="1"/>
  <c r="AD1558" i="1"/>
  <c r="AI1558" i="1"/>
  <c r="AC1559" i="1"/>
  <c r="AD1559" i="1"/>
  <c r="AI1559" i="1"/>
  <c r="AF1559" i="1" s="1"/>
  <c r="AH1559" i="1" s="1"/>
  <c r="AC1560" i="1"/>
  <c r="AD1560" i="1"/>
  <c r="AI1560" i="1"/>
  <c r="AC1561" i="1"/>
  <c r="AD1561" i="1"/>
  <c r="AI1561" i="1"/>
  <c r="AE1561" i="1" s="1"/>
  <c r="AC1562" i="1"/>
  <c r="AD1562" i="1"/>
  <c r="AI1562" i="1"/>
  <c r="AG1562" i="1" s="1"/>
  <c r="AM1562" i="1" s="1"/>
  <c r="AC1563" i="1"/>
  <c r="AD1563" i="1"/>
  <c r="AI1563" i="1"/>
  <c r="AC1564" i="1"/>
  <c r="AD1564" i="1"/>
  <c r="AI1564" i="1"/>
  <c r="AB1564" i="1" s="1"/>
  <c r="AC1565" i="1"/>
  <c r="AD1565" i="1"/>
  <c r="AI1565" i="1"/>
  <c r="AE1565" i="1" s="1"/>
  <c r="AC1566" i="1"/>
  <c r="AD1566" i="1"/>
  <c r="AI1566" i="1"/>
  <c r="AG1566" i="1" s="1"/>
  <c r="AM1566" i="1" s="1"/>
  <c r="AC1567" i="1"/>
  <c r="AD1567" i="1"/>
  <c r="AI1567" i="1"/>
  <c r="AG1567" i="1" s="1"/>
  <c r="AM1567" i="1" s="1"/>
  <c r="AC1568" i="1"/>
  <c r="AD1568" i="1"/>
  <c r="AI1568" i="1"/>
  <c r="AB1568" i="1" s="1"/>
  <c r="AC1569" i="1"/>
  <c r="AD1569" i="1"/>
  <c r="AI1569" i="1"/>
  <c r="AB1569" i="1" s="1"/>
  <c r="AC1570" i="1"/>
  <c r="AD1570" i="1"/>
  <c r="AI1570" i="1"/>
  <c r="AB1570" i="1" s="1"/>
  <c r="AC1571" i="1"/>
  <c r="AD1571" i="1"/>
  <c r="AI1571" i="1"/>
  <c r="AE1571" i="1" s="1"/>
  <c r="AC1572" i="1"/>
  <c r="AD1572" i="1"/>
  <c r="AI1572" i="1"/>
  <c r="AC1573" i="1"/>
  <c r="AD1573" i="1"/>
  <c r="AI1573" i="1"/>
  <c r="AE1573" i="1" s="1"/>
  <c r="AC1574" i="1"/>
  <c r="AD1574" i="1"/>
  <c r="AI1574" i="1"/>
  <c r="AB1574" i="1" s="1"/>
  <c r="AC1575" i="1"/>
  <c r="AD1575" i="1"/>
  <c r="AI1575" i="1"/>
  <c r="AE1575" i="1" s="1"/>
  <c r="AC1576" i="1"/>
  <c r="AD1576" i="1"/>
  <c r="AI1576" i="1"/>
  <c r="AB1576" i="1" s="1"/>
  <c r="AC1577" i="1"/>
  <c r="AD1577" i="1"/>
  <c r="AI1577" i="1"/>
  <c r="AC1578" i="1"/>
  <c r="AD1578" i="1"/>
  <c r="AI1578" i="1"/>
  <c r="AF1578" i="1" s="1"/>
  <c r="AC1579" i="1"/>
  <c r="AD1579" i="1"/>
  <c r="AI1579" i="1"/>
  <c r="AC1580" i="1"/>
  <c r="AD1580" i="1"/>
  <c r="AI1580" i="1"/>
  <c r="AC1581" i="1"/>
  <c r="AD1581" i="1"/>
  <c r="AI1581" i="1"/>
  <c r="AE1581" i="1" s="1"/>
  <c r="AC1582" i="1"/>
  <c r="AD1582" i="1"/>
  <c r="AI1582" i="1"/>
  <c r="AB1582" i="1" s="1"/>
  <c r="AC1583" i="1"/>
  <c r="AD1583" i="1"/>
  <c r="AI1583" i="1"/>
  <c r="AG1583" i="1" s="1"/>
  <c r="AM1583" i="1" s="1"/>
  <c r="AC1584" i="1"/>
  <c r="AD1584" i="1"/>
  <c r="AI1584" i="1"/>
  <c r="AC1585" i="1"/>
  <c r="AD1585" i="1"/>
  <c r="AI1585" i="1"/>
  <c r="AC1586" i="1"/>
  <c r="AD1586" i="1"/>
  <c r="AI1586" i="1"/>
  <c r="AB1586" i="1" s="1"/>
  <c r="AC1587" i="1"/>
  <c r="AD1587" i="1"/>
  <c r="AI1587" i="1"/>
  <c r="AE1587" i="1" s="1"/>
  <c r="AC1588" i="1"/>
  <c r="AD1588" i="1"/>
  <c r="AI1588" i="1"/>
  <c r="AC1589" i="1"/>
  <c r="AD1589" i="1"/>
  <c r="AI1589" i="1"/>
  <c r="AF1589" i="1" s="1"/>
  <c r="AC1590" i="1"/>
  <c r="AD1590" i="1"/>
  <c r="AI1590" i="1"/>
  <c r="AG1590" i="1" s="1"/>
  <c r="AM1590" i="1" s="1"/>
  <c r="AC1591" i="1"/>
  <c r="AD1591" i="1"/>
  <c r="AI1591" i="1"/>
  <c r="AC1592" i="1"/>
  <c r="AD1592" i="1"/>
  <c r="AI1592" i="1"/>
  <c r="AF1592" i="1" s="1"/>
  <c r="AC1593" i="1"/>
  <c r="AD1593" i="1"/>
  <c r="AI1593" i="1"/>
  <c r="AE1593" i="1" s="1"/>
  <c r="AC1594" i="1"/>
  <c r="AD1594" i="1"/>
  <c r="AI1594" i="1"/>
  <c r="AB1594" i="1" s="1"/>
  <c r="AC1595" i="1"/>
  <c r="AD1595" i="1"/>
  <c r="AI1595" i="1"/>
  <c r="AG1595" i="1" s="1"/>
  <c r="AM1595" i="1" s="1"/>
  <c r="AC1596" i="1"/>
  <c r="AD1596" i="1"/>
  <c r="AI1596" i="1"/>
  <c r="AB1596" i="1" s="1"/>
  <c r="AC1597" i="1"/>
  <c r="AD1597" i="1"/>
  <c r="AI1597" i="1"/>
  <c r="AB1597" i="1" s="1"/>
  <c r="AC1598" i="1"/>
  <c r="AD1598" i="1"/>
  <c r="AI1598" i="1"/>
  <c r="AC1599" i="1"/>
  <c r="AD1599" i="1"/>
  <c r="AI1599" i="1"/>
  <c r="AC1600" i="1"/>
  <c r="AD1600" i="1"/>
  <c r="AI1600" i="1"/>
  <c r="AF1600" i="1" s="1"/>
  <c r="AC1601" i="1"/>
  <c r="AD1601" i="1"/>
  <c r="AI1601" i="1"/>
  <c r="AF1601" i="1" s="1"/>
  <c r="AC1602" i="1"/>
  <c r="AD1602" i="1"/>
  <c r="AI1602" i="1"/>
  <c r="AG1602" i="1" s="1"/>
  <c r="AM1602" i="1" s="1"/>
  <c r="AC1603" i="1"/>
  <c r="AD1603" i="1"/>
  <c r="AI1603" i="1"/>
  <c r="AE1603" i="1" s="1"/>
  <c r="AC1604" i="1"/>
  <c r="AD1604" i="1"/>
  <c r="AI1604" i="1"/>
  <c r="AC1605" i="1"/>
  <c r="AD1605" i="1"/>
  <c r="AI1605" i="1"/>
  <c r="AB1605" i="1" s="1"/>
  <c r="AC1606" i="1"/>
  <c r="AD1606" i="1"/>
  <c r="AI1606" i="1"/>
  <c r="AB1606" i="1" s="1"/>
  <c r="AC1607" i="1"/>
  <c r="AD1607" i="1"/>
  <c r="AI1607" i="1"/>
  <c r="AC1608" i="1"/>
  <c r="AD1608" i="1"/>
  <c r="AI1608" i="1"/>
  <c r="AE1608" i="1" s="1"/>
  <c r="AC1609" i="1"/>
  <c r="AD1609" i="1"/>
  <c r="AI1609" i="1"/>
  <c r="AF1609" i="1" s="1"/>
  <c r="AC1610" i="1"/>
  <c r="AD1610" i="1"/>
  <c r="AI1610" i="1"/>
  <c r="AB1610" i="1" s="1"/>
  <c r="AC1611" i="1"/>
  <c r="AD1611" i="1"/>
  <c r="AI1611" i="1"/>
  <c r="AF1611" i="1" s="1"/>
  <c r="AC1612" i="1"/>
  <c r="AD1612" i="1"/>
  <c r="AI1612" i="1"/>
  <c r="AC1613" i="1"/>
  <c r="AD1613" i="1"/>
  <c r="AI1613" i="1"/>
  <c r="AB1613" i="1" s="1"/>
  <c r="AC1614" i="1"/>
  <c r="AD1614" i="1"/>
  <c r="AI1614" i="1"/>
  <c r="AE1614" i="1" s="1"/>
  <c r="AC1615" i="1"/>
  <c r="AD1615" i="1"/>
  <c r="AI1615" i="1"/>
  <c r="AC1616" i="1"/>
  <c r="AD1616" i="1"/>
  <c r="AI1616" i="1"/>
  <c r="AE1616" i="1" s="1"/>
  <c r="AC1617" i="1"/>
  <c r="AD1617" i="1"/>
  <c r="AI1617" i="1"/>
  <c r="AC1618" i="1"/>
  <c r="AD1618" i="1"/>
  <c r="AI1618" i="1"/>
  <c r="AG1618" i="1" s="1"/>
  <c r="AM1618" i="1" s="1"/>
  <c r="AC1619" i="1"/>
  <c r="AD1619" i="1"/>
  <c r="AI1619" i="1"/>
  <c r="AC1620" i="1"/>
  <c r="AD1620" i="1"/>
  <c r="AI1620" i="1"/>
  <c r="AC1621" i="1"/>
  <c r="AD1621" i="1"/>
  <c r="AI1621" i="1"/>
  <c r="AE1621" i="1" s="1"/>
  <c r="AC1622" i="1"/>
  <c r="AD1622" i="1"/>
  <c r="AI1622" i="1"/>
  <c r="AG1622" i="1" s="1"/>
  <c r="AM1622" i="1" s="1"/>
  <c r="AC1623" i="1"/>
  <c r="AD1623" i="1"/>
  <c r="AI1623" i="1"/>
  <c r="AE1623" i="1" s="1"/>
  <c r="AC1624" i="1"/>
  <c r="AD1624" i="1"/>
  <c r="AI1624" i="1"/>
  <c r="AC1625" i="1"/>
  <c r="AD1625" i="1"/>
  <c r="AI1625" i="1"/>
  <c r="AB1625" i="1" s="1"/>
  <c r="AC1626" i="1"/>
  <c r="AD1626" i="1"/>
  <c r="AI1626" i="1"/>
  <c r="AG1626" i="1" s="1"/>
  <c r="AM1626" i="1" s="1"/>
  <c r="AC1627" i="1"/>
  <c r="AD1627" i="1"/>
  <c r="AI1627" i="1"/>
  <c r="AC1628" i="1"/>
  <c r="AD1628" i="1"/>
  <c r="AI1628" i="1"/>
  <c r="AC1629" i="1"/>
  <c r="AD1629" i="1"/>
  <c r="AI1629" i="1"/>
  <c r="AE1629" i="1" s="1"/>
  <c r="AC1630" i="1"/>
  <c r="AD1630" i="1"/>
  <c r="AI1630" i="1"/>
  <c r="AG1630" i="1" s="1"/>
  <c r="AM1630" i="1" s="1"/>
  <c r="AC1631" i="1"/>
  <c r="AD1631" i="1"/>
  <c r="AI1631" i="1"/>
  <c r="AG1631" i="1" s="1"/>
  <c r="AM1631" i="1" s="1"/>
  <c r="AC1632" i="1"/>
  <c r="AD1632" i="1"/>
  <c r="AI1632" i="1"/>
  <c r="AC1633" i="1"/>
  <c r="AD1633" i="1"/>
  <c r="AI1633" i="1"/>
  <c r="AC1634" i="1"/>
  <c r="AD1634" i="1"/>
  <c r="AI1634" i="1"/>
  <c r="AB1634" i="1" s="1"/>
  <c r="AC1635" i="1"/>
  <c r="AD1635" i="1"/>
  <c r="AI1635" i="1"/>
  <c r="AC1636" i="1"/>
  <c r="AD1636" i="1"/>
  <c r="AI1636" i="1"/>
  <c r="AC1637" i="1"/>
  <c r="AD1637" i="1"/>
  <c r="AI1637" i="1"/>
  <c r="AF1637" i="1" s="1"/>
  <c r="AC1638" i="1"/>
  <c r="AD1638" i="1"/>
  <c r="AI1638" i="1"/>
  <c r="AG1638" i="1" s="1"/>
  <c r="AM1638" i="1" s="1"/>
  <c r="AC1639" i="1"/>
  <c r="AD1639" i="1"/>
  <c r="AI1639" i="1"/>
  <c r="AC1640" i="1"/>
  <c r="AD1640" i="1"/>
  <c r="AI1640" i="1"/>
  <c r="AF1640" i="1" s="1"/>
  <c r="AC1641" i="1"/>
  <c r="AD1641" i="1"/>
  <c r="AI1641" i="1"/>
  <c r="AC1642" i="1"/>
  <c r="AD1642" i="1"/>
  <c r="AI1642" i="1"/>
  <c r="AB1642" i="1" s="1"/>
  <c r="AC1643" i="1"/>
  <c r="AD1643" i="1"/>
  <c r="AI1643" i="1"/>
  <c r="AG1643" i="1" s="1"/>
  <c r="AM1643" i="1" s="1"/>
  <c r="AC1644" i="1"/>
  <c r="AD1644" i="1"/>
  <c r="AI1644" i="1"/>
  <c r="AB1644" i="1" s="1"/>
  <c r="AC1645" i="1"/>
  <c r="AD1645" i="1"/>
  <c r="AI1645" i="1"/>
  <c r="AE1645" i="1" s="1"/>
  <c r="AC1646" i="1"/>
  <c r="AD1646" i="1"/>
  <c r="AI1646" i="1"/>
  <c r="AF1646" i="1" s="1"/>
  <c r="AC1647" i="1"/>
  <c r="AD1647" i="1"/>
  <c r="AI1647" i="1"/>
  <c r="AC1648" i="1"/>
  <c r="AD1648" i="1"/>
  <c r="AI1648" i="1"/>
  <c r="AG1648" i="1" s="1"/>
  <c r="AM1648" i="1" s="1"/>
  <c r="AC1649" i="1"/>
  <c r="AD1649" i="1"/>
  <c r="AI1649" i="1"/>
  <c r="AC1650" i="1"/>
  <c r="AD1650" i="1"/>
  <c r="AI1650" i="1"/>
  <c r="AG1650" i="1" s="1"/>
  <c r="AM1650" i="1" s="1"/>
  <c r="AC1651" i="1"/>
  <c r="AD1651" i="1"/>
  <c r="AI1651" i="1"/>
  <c r="AC1652" i="1"/>
  <c r="AD1652" i="1"/>
  <c r="AI1652" i="1"/>
  <c r="AG1652" i="1" s="1"/>
  <c r="AM1652" i="1" s="1"/>
  <c r="AC1653" i="1"/>
  <c r="AD1653" i="1"/>
  <c r="AI1653" i="1"/>
  <c r="AB1653" i="1" s="1"/>
  <c r="AC1654" i="1"/>
  <c r="AD1654" i="1"/>
  <c r="AI1654" i="1"/>
  <c r="AC1655" i="1"/>
  <c r="AD1655" i="1"/>
  <c r="AI1655" i="1"/>
  <c r="AC1656" i="1"/>
  <c r="AD1656" i="1"/>
  <c r="AI1656" i="1"/>
  <c r="AE1656" i="1" s="1"/>
  <c r="AC1657" i="1"/>
  <c r="AD1657" i="1"/>
  <c r="AI1657" i="1"/>
  <c r="AC1658" i="1"/>
  <c r="AD1658" i="1"/>
  <c r="AI1658" i="1"/>
  <c r="AF1658" i="1" s="1"/>
  <c r="AC1659" i="1"/>
  <c r="AD1659" i="1"/>
  <c r="AI1659" i="1"/>
  <c r="AC1660" i="1"/>
  <c r="AD1660" i="1"/>
  <c r="AI1660" i="1"/>
  <c r="AG1660" i="1" s="1"/>
  <c r="AM1660" i="1" s="1"/>
  <c r="AC1661" i="1"/>
  <c r="AD1661" i="1"/>
  <c r="AI1661" i="1"/>
  <c r="AG1661" i="1" s="1"/>
  <c r="AM1661" i="1" s="1"/>
  <c r="AC1662" i="1"/>
  <c r="AD1662" i="1"/>
  <c r="AI1662" i="1"/>
  <c r="AB1662" i="1" s="1"/>
  <c r="AC1663" i="1"/>
  <c r="AD1663" i="1"/>
  <c r="AI1663" i="1"/>
  <c r="AC1664" i="1"/>
  <c r="AD1664" i="1"/>
  <c r="AI1664" i="1"/>
  <c r="AC1665" i="1"/>
  <c r="AD1665" i="1"/>
  <c r="AI1665" i="1"/>
  <c r="AB1665" i="1" s="1"/>
  <c r="AC1666" i="1"/>
  <c r="AD1666" i="1"/>
  <c r="AI1666" i="1"/>
  <c r="AG1666" i="1" s="1"/>
  <c r="AM1666" i="1" s="1"/>
  <c r="AC1667" i="1"/>
  <c r="AD1667" i="1"/>
  <c r="AI1667" i="1"/>
  <c r="AC1668" i="1"/>
  <c r="AD1668" i="1"/>
  <c r="AI1668" i="1"/>
  <c r="AC1669" i="1"/>
  <c r="AD1669" i="1"/>
  <c r="AI1669" i="1"/>
  <c r="AE1669" i="1" s="1"/>
  <c r="AC1670" i="1"/>
  <c r="AD1670" i="1"/>
  <c r="AI1670" i="1"/>
  <c r="AF1670" i="1" s="1"/>
  <c r="AC1671" i="1"/>
  <c r="AD1671" i="1"/>
  <c r="AI1671" i="1"/>
  <c r="AB1671" i="1" s="1"/>
  <c r="AC1672" i="1"/>
  <c r="AD1672" i="1"/>
  <c r="AI1672" i="1"/>
  <c r="AC1673" i="1"/>
  <c r="AD1673" i="1"/>
  <c r="AI1673" i="1"/>
  <c r="AE1673" i="1" s="1"/>
  <c r="AC1674" i="1"/>
  <c r="AD1674" i="1"/>
  <c r="AI1674" i="1"/>
  <c r="AF1674" i="1" s="1"/>
  <c r="AC1675" i="1"/>
  <c r="AD1675" i="1"/>
  <c r="AI1675" i="1"/>
  <c r="AC1676" i="1"/>
  <c r="AD1676" i="1"/>
  <c r="AI1676" i="1"/>
  <c r="AC1677" i="1"/>
  <c r="AD1677" i="1"/>
  <c r="AI1677" i="1"/>
  <c r="AE1677" i="1" s="1"/>
  <c r="AC1678" i="1"/>
  <c r="AD1678" i="1"/>
  <c r="AI1678" i="1"/>
  <c r="AG1678" i="1" s="1"/>
  <c r="AM1678" i="1" s="1"/>
  <c r="AC1679" i="1"/>
  <c r="AD1679" i="1"/>
  <c r="AI1679" i="1"/>
  <c r="AC1680" i="1"/>
  <c r="AD1680" i="1"/>
  <c r="AI1680" i="1"/>
  <c r="AC1681" i="1"/>
  <c r="AD1681" i="1"/>
  <c r="AI1681" i="1"/>
  <c r="AC1682" i="1"/>
  <c r="AD1682" i="1"/>
  <c r="AI1682" i="1"/>
  <c r="AE1682" i="1" s="1"/>
  <c r="AC1683" i="1"/>
  <c r="AD1683" i="1"/>
  <c r="AI1683" i="1"/>
  <c r="AE1683" i="1" s="1"/>
  <c r="AC1684" i="1"/>
  <c r="AD1684" i="1"/>
  <c r="AI1684" i="1"/>
  <c r="AC1685" i="1"/>
  <c r="AD1685" i="1"/>
  <c r="AI1685" i="1"/>
  <c r="AB1685" i="1" s="1"/>
  <c r="AC1686" i="1"/>
  <c r="AD1686" i="1"/>
  <c r="AI1686" i="1"/>
  <c r="AF1686" i="1" s="1"/>
  <c r="AC1687" i="1"/>
  <c r="AD1687" i="1"/>
  <c r="AI1687" i="1"/>
  <c r="AG1687" i="1" s="1"/>
  <c r="AM1687" i="1" s="1"/>
  <c r="AC1688" i="1"/>
  <c r="AD1688" i="1"/>
  <c r="AI1688" i="1"/>
  <c r="AF1688" i="1" s="1"/>
  <c r="AC1689" i="1"/>
  <c r="AD1689" i="1"/>
  <c r="AI1689" i="1"/>
  <c r="AE1689" i="1" s="1"/>
  <c r="AC1690" i="1"/>
  <c r="AD1690" i="1"/>
  <c r="AI1690" i="1"/>
  <c r="AE1690" i="1" s="1"/>
  <c r="AC1691" i="1"/>
  <c r="AD1691" i="1"/>
  <c r="AI1691" i="1"/>
  <c r="AE1691" i="1" s="1"/>
  <c r="AC1692" i="1"/>
  <c r="AD1692" i="1"/>
  <c r="AI1692" i="1"/>
  <c r="AC1693" i="1"/>
  <c r="AD1693" i="1"/>
  <c r="AI1693" i="1"/>
  <c r="AF1693" i="1" s="1"/>
  <c r="AC1694" i="1"/>
  <c r="AD1694" i="1"/>
  <c r="AI1694" i="1"/>
  <c r="AF1694" i="1" s="1"/>
  <c r="AC1695" i="1"/>
  <c r="AD1695" i="1"/>
  <c r="AI1695" i="1"/>
  <c r="AC1696" i="1"/>
  <c r="AD1696" i="1"/>
  <c r="AI1696" i="1"/>
  <c r="AC1697" i="1"/>
  <c r="AD1697" i="1"/>
  <c r="AI1697" i="1"/>
  <c r="AC1698" i="1"/>
  <c r="AD1698" i="1"/>
  <c r="AI1698" i="1"/>
  <c r="AG1698" i="1" s="1"/>
  <c r="AM1698" i="1" s="1"/>
  <c r="AC1699" i="1"/>
  <c r="AD1699" i="1"/>
  <c r="AI1699" i="1"/>
  <c r="AB1699" i="1" s="1"/>
  <c r="AC1700" i="1"/>
  <c r="AD1700" i="1"/>
  <c r="AI1700" i="1"/>
  <c r="AC1701" i="1"/>
  <c r="AD1701" i="1"/>
  <c r="AI1701" i="1"/>
  <c r="AG1701" i="1" s="1"/>
  <c r="AM1701" i="1" s="1"/>
  <c r="AC1702" i="1"/>
  <c r="AD1702" i="1"/>
  <c r="AI1702" i="1"/>
  <c r="AE1702" i="1" s="1"/>
  <c r="AC1703" i="1"/>
  <c r="AD1703" i="1"/>
  <c r="AI1703" i="1"/>
  <c r="AC1704" i="1"/>
  <c r="AD1704" i="1"/>
  <c r="AI1704" i="1"/>
  <c r="AC1705" i="1"/>
  <c r="AD1705" i="1"/>
  <c r="AI1705" i="1"/>
  <c r="AC1706" i="1"/>
  <c r="AD1706" i="1"/>
  <c r="AI1706" i="1"/>
  <c r="AF1706" i="1" s="1"/>
  <c r="AC1707" i="1"/>
  <c r="AD1707" i="1"/>
  <c r="AI1707" i="1"/>
  <c r="AB1707" i="1" s="1"/>
  <c r="AC1708" i="1"/>
  <c r="AD1708" i="1"/>
  <c r="AI1708" i="1"/>
  <c r="AF1708" i="1" s="1"/>
  <c r="AC1709" i="1"/>
  <c r="AD1709" i="1"/>
  <c r="AI1709" i="1"/>
  <c r="AB1709" i="1" s="1"/>
  <c r="AC1710" i="1"/>
  <c r="AD1710" i="1"/>
  <c r="AI1710" i="1"/>
  <c r="AB1710" i="1" s="1"/>
  <c r="AC1711" i="1"/>
  <c r="AD1711" i="1"/>
  <c r="AI1711" i="1"/>
  <c r="AF1711" i="1" s="1"/>
  <c r="AC1712" i="1"/>
  <c r="AD1712" i="1"/>
  <c r="AI1712" i="1"/>
  <c r="AC1713" i="1"/>
  <c r="AD1713" i="1"/>
  <c r="AI1713" i="1"/>
  <c r="AC1714" i="1"/>
  <c r="AD1714" i="1"/>
  <c r="AI1714" i="1"/>
  <c r="AG1714" i="1" s="1"/>
  <c r="AM1714" i="1" s="1"/>
  <c r="AC1715" i="1"/>
  <c r="AD1715" i="1"/>
  <c r="AI1715" i="1"/>
  <c r="AC1716" i="1"/>
  <c r="AD1716" i="1"/>
  <c r="AI1716" i="1"/>
  <c r="AF1716" i="1" s="1"/>
  <c r="AC1717" i="1"/>
  <c r="AD1717" i="1"/>
  <c r="AI1717" i="1"/>
  <c r="AE1717" i="1" s="1"/>
  <c r="AC1718" i="1"/>
  <c r="AD1718" i="1"/>
  <c r="AI1718" i="1"/>
  <c r="AE1718" i="1" s="1"/>
  <c r="AC1719" i="1"/>
  <c r="AD1719" i="1"/>
  <c r="AI1719" i="1"/>
  <c r="AF1719" i="1" s="1"/>
  <c r="AC1720" i="1"/>
  <c r="AD1720" i="1"/>
  <c r="AI1720" i="1"/>
  <c r="AC1721" i="1"/>
  <c r="AD1721" i="1"/>
  <c r="AI1721" i="1"/>
  <c r="AE1721" i="1" s="1"/>
  <c r="AC1722" i="1"/>
  <c r="AD1722" i="1"/>
  <c r="AI1722" i="1"/>
  <c r="AB1722" i="1" s="1"/>
  <c r="AC1723" i="1"/>
  <c r="AD1723" i="1"/>
  <c r="AI1723" i="1"/>
  <c r="AC1724" i="1"/>
  <c r="AD1724" i="1"/>
  <c r="AI1724" i="1"/>
  <c r="AC1725" i="1"/>
  <c r="AD1725" i="1"/>
  <c r="AI1725" i="1"/>
  <c r="AB1725" i="1" s="1"/>
  <c r="AC1726" i="1"/>
  <c r="AD1726" i="1"/>
  <c r="AI1726" i="1"/>
  <c r="AE1726" i="1" s="1"/>
  <c r="AC1727" i="1"/>
  <c r="AD1727" i="1"/>
  <c r="AI1727" i="1"/>
  <c r="AF1727" i="1" s="1"/>
  <c r="AC1728" i="1"/>
  <c r="AD1728" i="1"/>
  <c r="AI1728" i="1"/>
  <c r="AB1728" i="1" s="1"/>
  <c r="AC1729" i="1"/>
  <c r="AD1729" i="1"/>
  <c r="AI1729" i="1"/>
  <c r="AG1729" i="1" s="1"/>
  <c r="AM1729" i="1" s="1"/>
  <c r="AC1730" i="1"/>
  <c r="AD1730" i="1"/>
  <c r="AI1730" i="1"/>
  <c r="AE1730" i="1" s="1"/>
  <c r="AC1731" i="1"/>
  <c r="AD1731" i="1"/>
  <c r="AI1731" i="1"/>
  <c r="AB1731" i="1" s="1"/>
  <c r="AC1732" i="1"/>
  <c r="AD1732" i="1"/>
  <c r="AI1732" i="1"/>
  <c r="AE1732" i="1" s="1"/>
  <c r="AC1733" i="1"/>
  <c r="AD1733" i="1"/>
  <c r="AI1733" i="1"/>
  <c r="AF1733" i="1" s="1"/>
  <c r="AC1734" i="1"/>
  <c r="AD1734" i="1"/>
  <c r="AI1734" i="1"/>
  <c r="AE1734" i="1" s="1"/>
  <c r="AC1735" i="1"/>
  <c r="AD1735" i="1"/>
  <c r="AI1735" i="1"/>
  <c r="AB1735" i="1" s="1"/>
  <c r="AC1736" i="1"/>
  <c r="AD1736" i="1"/>
  <c r="AI1736" i="1"/>
  <c r="AF1736" i="1" s="1"/>
  <c r="AC1737" i="1"/>
  <c r="AD1737" i="1"/>
  <c r="AI1737" i="1"/>
  <c r="AF1737" i="1" s="1"/>
  <c r="AC1738" i="1"/>
  <c r="AD1738" i="1"/>
  <c r="AI1738" i="1"/>
  <c r="AB1738" i="1" s="1"/>
  <c r="AC1739" i="1"/>
  <c r="AD1739" i="1"/>
  <c r="AI1739" i="1"/>
  <c r="AC1740" i="1"/>
  <c r="AD1740" i="1"/>
  <c r="AI1740" i="1"/>
  <c r="AC1741" i="1"/>
  <c r="AD1741" i="1"/>
  <c r="AI1741" i="1"/>
  <c r="AC1742" i="1"/>
  <c r="AD1742" i="1"/>
  <c r="AI1742" i="1"/>
  <c r="AB1742" i="1" s="1"/>
  <c r="AC1743" i="1"/>
  <c r="AD1743" i="1"/>
  <c r="AI1743" i="1"/>
  <c r="AF1743" i="1" s="1"/>
  <c r="AC1744" i="1"/>
  <c r="AD1744" i="1"/>
  <c r="AI1744" i="1"/>
  <c r="AC1745" i="1"/>
  <c r="AD1745" i="1"/>
  <c r="AI1745" i="1"/>
  <c r="AG1745" i="1" s="1"/>
  <c r="AM1745" i="1" s="1"/>
  <c r="AC1746" i="1"/>
  <c r="AD1746" i="1"/>
  <c r="AI1746" i="1"/>
  <c r="AG1746" i="1" s="1"/>
  <c r="AM1746" i="1" s="1"/>
  <c r="AC1747" i="1"/>
  <c r="AD1747" i="1"/>
  <c r="AI1747" i="1"/>
  <c r="AF1747" i="1" s="1"/>
  <c r="AC1748" i="1"/>
  <c r="AD1748" i="1"/>
  <c r="AI1748" i="1"/>
  <c r="AC1749" i="1"/>
  <c r="AD1749" i="1"/>
  <c r="AI1749" i="1"/>
  <c r="AF1749" i="1" s="1"/>
  <c r="AC1750" i="1"/>
  <c r="AD1750" i="1"/>
  <c r="AI1750" i="1"/>
  <c r="AB1750" i="1" s="1"/>
  <c r="AC1751" i="1"/>
  <c r="AD1751" i="1"/>
  <c r="AI1751" i="1"/>
  <c r="AC1752" i="1"/>
  <c r="AD1752" i="1"/>
  <c r="AI1752" i="1"/>
  <c r="AG1752" i="1" s="1"/>
  <c r="AM1752" i="1" s="1"/>
  <c r="AC1753" i="1"/>
  <c r="AD1753" i="1"/>
  <c r="AI1753" i="1"/>
  <c r="AE1753" i="1" s="1"/>
  <c r="AC1754" i="1"/>
  <c r="AD1754" i="1"/>
  <c r="AI1754" i="1"/>
  <c r="AE1754" i="1" s="1"/>
  <c r="AC1755" i="1"/>
  <c r="AD1755" i="1"/>
  <c r="AI1755" i="1"/>
  <c r="AB1755" i="1" s="1"/>
  <c r="AC1756" i="1"/>
  <c r="AD1756" i="1"/>
  <c r="AI1756" i="1"/>
  <c r="AB1756" i="1" s="1"/>
  <c r="AC1757" i="1"/>
  <c r="AD1757" i="1"/>
  <c r="AI1757" i="1"/>
  <c r="AE1757" i="1" s="1"/>
  <c r="AC1758" i="1"/>
  <c r="AD1758" i="1"/>
  <c r="AI1758" i="1"/>
  <c r="AC1759" i="1"/>
  <c r="AD1759" i="1"/>
  <c r="AI1759" i="1"/>
  <c r="AC1760" i="1"/>
  <c r="AD1760" i="1"/>
  <c r="AI1760" i="1"/>
  <c r="AF1760" i="1" s="1"/>
  <c r="AC1761" i="1"/>
  <c r="AD1761" i="1"/>
  <c r="AI1761" i="1"/>
  <c r="AC1762" i="1"/>
  <c r="AD1762" i="1"/>
  <c r="AI1762" i="1"/>
  <c r="AG1762" i="1" s="1"/>
  <c r="AM1762" i="1" s="1"/>
  <c r="AC1763" i="1"/>
  <c r="AD1763" i="1"/>
  <c r="AI1763" i="1"/>
  <c r="AC1764" i="1"/>
  <c r="AD1764" i="1"/>
  <c r="AI1764" i="1"/>
  <c r="AC1765" i="1"/>
  <c r="AD1765" i="1"/>
  <c r="AI1765" i="1"/>
  <c r="AE1765" i="1" s="1"/>
  <c r="AC1766" i="1"/>
  <c r="AD1766" i="1"/>
  <c r="AI1766" i="1"/>
  <c r="AG1766" i="1" s="1"/>
  <c r="AM1766" i="1" s="1"/>
  <c r="AC1767" i="1"/>
  <c r="AD1767" i="1"/>
  <c r="AI1767" i="1"/>
  <c r="AF1767" i="1" s="1"/>
  <c r="AC1768" i="1"/>
  <c r="AD1768" i="1"/>
  <c r="AI1768" i="1"/>
  <c r="AC1769" i="1"/>
  <c r="AD1769" i="1"/>
  <c r="AI1769" i="1"/>
  <c r="AE1769" i="1" s="1"/>
  <c r="AC1770" i="1"/>
  <c r="AD1770" i="1"/>
  <c r="AI1770" i="1"/>
  <c r="AG1770" i="1" s="1"/>
  <c r="AM1770" i="1" s="1"/>
  <c r="AC1771" i="1"/>
  <c r="AD1771" i="1"/>
  <c r="AI1771" i="1"/>
  <c r="AC1772" i="1"/>
  <c r="AD1772" i="1"/>
  <c r="AI1772" i="1"/>
  <c r="AC1773" i="1"/>
  <c r="AD1773" i="1"/>
  <c r="AI1773" i="1"/>
  <c r="AG1773" i="1" s="1"/>
  <c r="AM1773" i="1" s="1"/>
  <c r="AC1774" i="1"/>
  <c r="AD1774" i="1"/>
  <c r="AI1774" i="1"/>
  <c r="AC1775" i="1"/>
  <c r="AD1775" i="1"/>
  <c r="AI1775" i="1"/>
  <c r="AC1776" i="1"/>
  <c r="AD1776" i="1"/>
  <c r="AI1776" i="1"/>
  <c r="AE1776" i="1" s="1"/>
  <c r="AC1777" i="1"/>
  <c r="AD1777" i="1"/>
  <c r="AI1777" i="1"/>
  <c r="AG1777" i="1" s="1"/>
  <c r="AM1777" i="1" s="1"/>
  <c r="AC1778" i="1"/>
  <c r="AD1778" i="1"/>
  <c r="AI1778" i="1"/>
  <c r="AE1778" i="1" s="1"/>
  <c r="AC1779" i="1"/>
  <c r="AD1779" i="1"/>
  <c r="AI1779" i="1"/>
  <c r="AG1779" i="1" s="1"/>
  <c r="AM1779" i="1" s="1"/>
  <c r="AC1780" i="1"/>
  <c r="AD1780" i="1"/>
  <c r="AI1780" i="1"/>
  <c r="AC1781" i="1"/>
  <c r="AD1781" i="1"/>
  <c r="AI1781" i="1"/>
  <c r="AE1781" i="1" s="1"/>
  <c r="AC1782" i="1"/>
  <c r="AD1782" i="1"/>
  <c r="AI1782" i="1"/>
  <c r="AE1782" i="1" s="1"/>
  <c r="AC1783" i="1"/>
  <c r="AD1783" i="1"/>
  <c r="AI1783" i="1"/>
  <c r="AC1784" i="1"/>
  <c r="AD1784" i="1"/>
  <c r="AI1784" i="1"/>
  <c r="AG1784" i="1" s="1"/>
  <c r="AM1784" i="1" s="1"/>
  <c r="AC1785" i="1"/>
  <c r="AD1785" i="1"/>
  <c r="AI1785" i="1"/>
  <c r="AC1786" i="1"/>
  <c r="AD1786" i="1"/>
  <c r="AI1786" i="1"/>
  <c r="AE1786" i="1" s="1"/>
  <c r="AC1787" i="1"/>
  <c r="AD1787" i="1"/>
  <c r="AI1787" i="1"/>
  <c r="AF1787" i="1" s="1"/>
  <c r="AC1788" i="1"/>
  <c r="AD1788" i="1"/>
  <c r="AI1788" i="1"/>
  <c r="AC1789" i="1"/>
  <c r="AD1789" i="1"/>
  <c r="AI1789" i="1"/>
  <c r="AB1789" i="1" s="1"/>
  <c r="AC1790" i="1"/>
  <c r="AD1790" i="1"/>
  <c r="AI1790" i="1"/>
  <c r="AC1791" i="1"/>
  <c r="AD1791" i="1"/>
  <c r="AI1791" i="1"/>
  <c r="AC1792" i="1"/>
  <c r="AD1792" i="1"/>
  <c r="AI1792" i="1"/>
  <c r="AC1793" i="1"/>
  <c r="AD1793" i="1"/>
  <c r="AI1793" i="1"/>
  <c r="AC1794" i="1"/>
  <c r="AD1794" i="1"/>
  <c r="AI1794" i="1"/>
  <c r="AE1794" i="1" s="1"/>
  <c r="AC1795" i="1"/>
  <c r="AD1795" i="1"/>
  <c r="AI1795" i="1"/>
  <c r="AC1796" i="1"/>
  <c r="AD1796" i="1"/>
  <c r="AI1796" i="1"/>
  <c r="AB1796" i="1" s="1"/>
  <c r="AC1797" i="1"/>
  <c r="AD1797" i="1"/>
  <c r="AI1797" i="1"/>
  <c r="AE1797" i="1" s="1"/>
  <c r="AC1798" i="1"/>
  <c r="AD1798" i="1"/>
  <c r="AI1798" i="1"/>
  <c r="AF1798" i="1" s="1"/>
  <c r="AC1799" i="1"/>
  <c r="AD1799" i="1"/>
  <c r="AI1799" i="1"/>
  <c r="AB1799" i="1" s="1"/>
  <c r="AC1800" i="1"/>
  <c r="AD1800" i="1"/>
  <c r="AI1800" i="1"/>
  <c r="AC1801" i="1"/>
  <c r="AD1801" i="1"/>
  <c r="AI1801" i="1"/>
  <c r="AB1801" i="1" s="1"/>
  <c r="AC1802" i="1"/>
  <c r="AD1802" i="1"/>
  <c r="AI1802" i="1"/>
  <c r="AB1802" i="1" s="1"/>
  <c r="AC1803" i="1"/>
  <c r="AD1803" i="1"/>
  <c r="AI1803" i="1"/>
  <c r="AC1804" i="1"/>
  <c r="AD1804" i="1"/>
  <c r="AI1804" i="1"/>
  <c r="AG1804" i="1" s="1"/>
  <c r="AM1804" i="1" s="1"/>
  <c r="AC1805" i="1"/>
  <c r="AD1805" i="1"/>
  <c r="AI1805" i="1"/>
  <c r="AG1805" i="1" s="1"/>
  <c r="AM1805" i="1" s="1"/>
  <c r="AC1806" i="1"/>
  <c r="AD1806" i="1"/>
  <c r="AI1806" i="1"/>
  <c r="AB1806" i="1" s="1"/>
  <c r="AC1807" i="1"/>
  <c r="AD1807" i="1"/>
  <c r="AI1807" i="1"/>
  <c r="AG1807" i="1" s="1"/>
  <c r="AM1807" i="1" s="1"/>
  <c r="AC1808" i="1"/>
  <c r="AD1808" i="1"/>
  <c r="AI1808" i="1"/>
  <c r="AC1809" i="1"/>
  <c r="AD1809" i="1"/>
  <c r="AI1809" i="1"/>
  <c r="AE1809" i="1" s="1"/>
  <c r="AC1810" i="1"/>
  <c r="AD1810" i="1"/>
  <c r="AI1810" i="1"/>
  <c r="AG1810" i="1" s="1"/>
  <c r="AM1810" i="1" s="1"/>
  <c r="AC1811" i="1"/>
  <c r="AD1811" i="1"/>
  <c r="AI1811" i="1"/>
  <c r="AF1811" i="1" s="1"/>
  <c r="AC1812" i="1"/>
  <c r="AD1812" i="1"/>
  <c r="AI1812" i="1"/>
  <c r="AB1812" i="1" s="1"/>
  <c r="AC1813" i="1"/>
  <c r="AD1813" i="1"/>
  <c r="AI1813" i="1"/>
  <c r="AE1813" i="1" s="1"/>
  <c r="AC1814" i="1"/>
  <c r="AD1814" i="1"/>
  <c r="AI1814" i="1"/>
  <c r="AF1814" i="1" s="1"/>
  <c r="AC1815" i="1"/>
  <c r="AD1815" i="1"/>
  <c r="AI1815" i="1"/>
  <c r="AC1816" i="1"/>
  <c r="AD1816" i="1"/>
  <c r="AI1816" i="1"/>
  <c r="AC1817" i="1"/>
  <c r="AD1817" i="1"/>
  <c r="AI1817" i="1"/>
  <c r="AB1817" i="1" s="1"/>
  <c r="AC1818" i="1"/>
  <c r="AD1818" i="1"/>
  <c r="AI1818" i="1"/>
  <c r="AG1818" i="1" s="1"/>
  <c r="AM1818" i="1" s="1"/>
  <c r="AC1819" i="1"/>
  <c r="AD1819" i="1"/>
  <c r="AI1819" i="1"/>
  <c r="AE1819" i="1" s="1"/>
  <c r="AC1820" i="1"/>
  <c r="AD1820" i="1"/>
  <c r="AI1820" i="1"/>
  <c r="AF1820" i="1" s="1"/>
  <c r="AC1821" i="1"/>
  <c r="AD1821" i="1"/>
  <c r="AI1821" i="1"/>
  <c r="AF1821" i="1" s="1"/>
  <c r="AC1822" i="1"/>
  <c r="AD1822" i="1"/>
  <c r="AI1822" i="1"/>
  <c r="AC1823" i="1"/>
  <c r="AD1823" i="1"/>
  <c r="AI1823" i="1"/>
  <c r="AC1824" i="1"/>
  <c r="AD1824" i="1"/>
  <c r="AI1824" i="1"/>
  <c r="AF1824" i="1" s="1"/>
  <c r="AC1825" i="1"/>
  <c r="AD1825" i="1"/>
  <c r="AI1825" i="1"/>
  <c r="AE1825" i="1" s="1"/>
  <c r="AC1826" i="1"/>
  <c r="AD1826" i="1"/>
  <c r="AI1826" i="1"/>
  <c r="AG1826" i="1" s="1"/>
  <c r="AM1826" i="1" s="1"/>
  <c r="AC1827" i="1"/>
  <c r="AD1827" i="1"/>
  <c r="AI1827" i="1"/>
  <c r="AG1827" i="1" s="1"/>
  <c r="AM1827" i="1" s="1"/>
  <c r="AC1828" i="1"/>
  <c r="AD1828" i="1"/>
  <c r="AI1828" i="1"/>
  <c r="AC1829" i="1"/>
  <c r="AD1829" i="1"/>
  <c r="AI1829" i="1"/>
  <c r="AF1829" i="1" s="1"/>
  <c r="AC1830" i="1"/>
  <c r="AD1830" i="1"/>
  <c r="AI1830" i="1"/>
  <c r="AF1830" i="1" s="1"/>
  <c r="AC1831" i="1"/>
  <c r="AD1831" i="1"/>
  <c r="AI1831" i="1"/>
  <c r="AE1831" i="1" s="1"/>
  <c r="AC1832" i="1"/>
  <c r="AD1832" i="1"/>
  <c r="AI1832" i="1"/>
  <c r="AC1833" i="1"/>
  <c r="AD1833" i="1"/>
  <c r="AI1833" i="1"/>
  <c r="AC1834" i="1"/>
  <c r="AD1834" i="1"/>
  <c r="AI1834" i="1"/>
  <c r="AG1834" i="1" s="1"/>
  <c r="AM1834" i="1" s="1"/>
  <c r="AC1835" i="1"/>
  <c r="AD1835" i="1"/>
  <c r="AI1835" i="1"/>
  <c r="AC1836" i="1"/>
  <c r="AD1836" i="1"/>
  <c r="AI1836" i="1"/>
  <c r="AG1836" i="1" s="1"/>
  <c r="AM1836" i="1" s="1"/>
  <c r="AC1837" i="1"/>
  <c r="AD1837" i="1"/>
  <c r="AI1837" i="1"/>
  <c r="AF1837" i="1" s="1"/>
  <c r="AC1838" i="1"/>
  <c r="AD1838" i="1"/>
  <c r="AI1838" i="1"/>
  <c r="AC1839" i="1"/>
  <c r="AD1839" i="1"/>
  <c r="AI1839" i="1"/>
  <c r="AE1839" i="1" s="1"/>
  <c r="AC1840" i="1"/>
  <c r="AD1840" i="1"/>
  <c r="AI1840" i="1"/>
  <c r="AF1840" i="1" s="1"/>
  <c r="AC1841" i="1"/>
  <c r="AD1841" i="1"/>
  <c r="AI1841" i="1"/>
  <c r="AC1842" i="1"/>
  <c r="AD1842" i="1"/>
  <c r="AI1842" i="1"/>
  <c r="AG1842" i="1" s="1"/>
  <c r="AM1842" i="1" s="1"/>
  <c r="AC1843" i="1"/>
  <c r="AD1843" i="1"/>
  <c r="AI1843" i="1"/>
  <c r="AC1844" i="1"/>
  <c r="AD1844" i="1"/>
  <c r="AI1844" i="1"/>
  <c r="AF1844" i="1" s="1"/>
  <c r="AC1845" i="1"/>
  <c r="AD1845" i="1"/>
  <c r="AI1845" i="1"/>
  <c r="AF1845" i="1" s="1"/>
  <c r="AC1846" i="1"/>
  <c r="AD1846" i="1"/>
  <c r="AI1846" i="1"/>
  <c r="AF1846" i="1" s="1"/>
  <c r="AC1847" i="1"/>
  <c r="AD1847" i="1"/>
  <c r="AI1847" i="1"/>
  <c r="AE1847" i="1" s="1"/>
  <c r="AC1848" i="1"/>
  <c r="AD1848" i="1"/>
  <c r="AI1848" i="1"/>
  <c r="AC1849" i="1"/>
  <c r="AD1849" i="1"/>
  <c r="AI1849" i="1"/>
  <c r="AE1849" i="1" s="1"/>
  <c r="AC1850" i="1"/>
  <c r="AD1850" i="1"/>
  <c r="AI1850" i="1"/>
  <c r="AG1850" i="1" s="1"/>
  <c r="AM1850" i="1" s="1"/>
  <c r="AC1851" i="1"/>
  <c r="AD1851" i="1"/>
  <c r="AI1851" i="1"/>
  <c r="AF1851" i="1" s="1"/>
  <c r="AC1852" i="1"/>
  <c r="AD1852" i="1"/>
  <c r="AI1852" i="1"/>
  <c r="AG1852" i="1" s="1"/>
  <c r="AM1852" i="1" s="1"/>
  <c r="AC1853" i="1"/>
  <c r="AD1853" i="1"/>
  <c r="AI1853" i="1"/>
  <c r="AF1853" i="1" s="1"/>
  <c r="AC1854" i="1"/>
  <c r="AD1854" i="1"/>
  <c r="AI1854" i="1"/>
  <c r="AG1854" i="1" s="1"/>
  <c r="AM1854" i="1" s="1"/>
  <c r="AC1855" i="1"/>
  <c r="AD1855" i="1"/>
  <c r="AI1855" i="1"/>
  <c r="AB1855" i="1" s="1"/>
  <c r="AC1856" i="1"/>
  <c r="AD1856" i="1"/>
  <c r="AI1856" i="1"/>
  <c r="AE1856" i="1" s="1"/>
  <c r="AC1857" i="1"/>
  <c r="AD1857" i="1"/>
  <c r="AI1857" i="1"/>
  <c r="AC1858" i="1"/>
  <c r="AD1858" i="1"/>
  <c r="AI1858" i="1"/>
  <c r="AG1858" i="1" s="1"/>
  <c r="AM1858" i="1" s="1"/>
  <c r="AC1859" i="1"/>
  <c r="AD1859" i="1"/>
  <c r="AI1859" i="1"/>
  <c r="AE1859" i="1" s="1"/>
  <c r="AC1860" i="1"/>
  <c r="AD1860" i="1"/>
  <c r="AI1860" i="1"/>
  <c r="AB1860" i="1" s="1"/>
  <c r="AC1861" i="1"/>
  <c r="AD1861" i="1"/>
  <c r="AI1861" i="1"/>
  <c r="AB1861" i="1" s="1"/>
  <c r="AC1862" i="1"/>
  <c r="AD1862" i="1"/>
  <c r="AI1862" i="1"/>
  <c r="AB1862" i="1" s="1"/>
  <c r="AC1863" i="1"/>
  <c r="AD1863" i="1"/>
  <c r="AI1863" i="1"/>
  <c r="AB1863" i="1" s="1"/>
  <c r="AC1864" i="1"/>
  <c r="AD1864" i="1"/>
  <c r="AI1864" i="1"/>
  <c r="AB1864" i="1" s="1"/>
  <c r="AC1865" i="1"/>
  <c r="AD1865" i="1"/>
  <c r="AI1865" i="1"/>
  <c r="AB1865" i="1" s="1"/>
  <c r="AC1866" i="1"/>
  <c r="AD1866" i="1"/>
  <c r="AI1866" i="1"/>
  <c r="AE1866" i="1" s="1"/>
  <c r="AC1867" i="1"/>
  <c r="AD1867" i="1"/>
  <c r="AI1867" i="1"/>
  <c r="AE1867" i="1" s="1"/>
  <c r="AC1868" i="1"/>
  <c r="AD1868" i="1"/>
  <c r="AI1868" i="1"/>
  <c r="AB1868" i="1" s="1"/>
  <c r="AC1869" i="1"/>
  <c r="AD1869" i="1"/>
  <c r="AI1869" i="1"/>
  <c r="AG1869" i="1" s="1"/>
  <c r="AM1869" i="1" s="1"/>
  <c r="AC1870" i="1"/>
  <c r="AD1870" i="1"/>
  <c r="AI1870" i="1"/>
  <c r="AC1871" i="1"/>
  <c r="AD1871" i="1"/>
  <c r="AI1871" i="1"/>
  <c r="AF1871" i="1" s="1"/>
  <c r="AC1872" i="1"/>
  <c r="AD1872" i="1"/>
  <c r="AI1872" i="1"/>
  <c r="AF1872" i="1" s="1"/>
  <c r="AC1873" i="1"/>
  <c r="AD1873" i="1"/>
  <c r="AI1873" i="1"/>
  <c r="AE1873" i="1" s="1"/>
  <c r="AC1874" i="1"/>
  <c r="AD1874" i="1"/>
  <c r="AI1874" i="1"/>
  <c r="AF1874" i="1" s="1"/>
  <c r="AC1875" i="1"/>
  <c r="AD1875" i="1"/>
  <c r="AI1875" i="1"/>
  <c r="AC1876" i="1"/>
  <c r="AD1876" i="1"/>
  <c r="AI1876" i="1"/>
  <c r="AB1876" i="1" s="1"/>
  <c r="AC1877" i="1"/>
  <c r="AD1877" i="1"/>
  <c r="AI1877" i="1"/>
  <c r="AE1877" i="1" s="1"/>
  <c r="AC1878" i="1"/>
  <c r="AD1878" i="1"/>
  <c r="AI1878" i="1"/>
  <c r="AC1879" i="1"/>
  <c r="AD1879" i="1"/>
  <c r="AI1879" i="1"/>
  <c r="AC1880" i="1"/>
  <c r="AD1880" i="1"/>
  <c r="AI1880" i="1"/>
  <c r="AC1881" i="1"/>
  <c r="AD1881" i="1"/>
  <c r="AI1881" i="1"/>
  <c r="AC1882" i="1"/>
  <c r="AD1882" i="1"/>
  <c r="AI1882" i="1"/>
  <c r="AG1882" i="1" s="1"/>
  <c r="AM1882" i="1" s="1"/>
  <c r="AC1883" i="1"/>
  <c r="AD1883" i="1"/>
  <c r="AI1883" i="1"/>
  <c r="AB1883" i="1" s="1"/>
  <c r="AC1884" i="1"/>
  <c r="AD1884" i="1"/>
  <c r="AI1884" i="1"/>
  <c r="AG1884" i="1" s="1"/>
  <c r="AM1884" i="1" s="1"/>
  <c r="AC1885" i="1"/>
  <c r="AD1885" i="1"/>
  <c r="AI1885" i="1"/>
  <c r="AB1885" i="1" s="1"/>
  <c r="AC1886" i="1"/>
  <c r="AD1886" i="1"/>
  <c r="AI1886" i="1"/>
  <c r="AC1887" i="1"/>
  <c r="AD1887" i="1"/>
  <c r="AI1887" i="1"/>
  <c r="AG1887" i="1" s="1"/>
  <c r="AM1887" i="1" s="1"/>
  <c r="AC1888" i="1"/>
  <c r="AD1888" i="1"/>
  <c r="AI1888" i="1"/>
  <c r="AF1888" i="1" s="1"/>
  <c r="AC1889" i="1"/>
  <c r="AD1889" i="1"/>
  <c r="AI1889" i="1"/>
  <c r="AF1889" i="1" s="1"/>
  <c r="AC1890" i="1"/>
  <c r="AD1890" i="1"/>
  <c r="AI1890" i="1"/>
  <c r="AF1890" i="1" s="1"/>
  <c r="AC1891" i="1"/>
  <c r="AD1891" i="1"/>
  <c r="AI1891" i="1"/>
  <c r="AG1891" i="1" s="1"/>
  <c r="AM1891" i="1" s="1"/>
  <c r="AC1892" i="1"/>
  <c r="AD1892" i="1"/>
  <c r="AI1892" i="1"/>
  <c r="AG1892" i="1" s="1"/>
  <c r="AM1892" i="1" s="1"/>
  <c r="AC1893" i="1"/>
  <c r="AD1893" i="1"/>
  <c r="AI1893" i="1"/>
  <c r="AG1893" i="1" s="1"/>
  <c r="AM1893" i="1" s="1"/>
  <c r="AC1894" i="1"/>
  <c r="AD1894" i="1"/>
  <c r="AI1894" i="1"/>
  <c r="AG1894" i="1" s="1"/>
  <c r="AM1894" i="1" s="1"/>
  <c r="AC1895" i="1"/>
  <c r="AD1895" i="1"/>
  <c r="AI1895" i="1"/>
  <c r="AE1895" i="1" s="1"/>
  <c r="AC1896" i="1"/>
  <c r="AD1896" i="1"/>
  <c r="AI1896" i="1"/>
  <c r="AC1897" i="1"/>
  <c r="AD1897" i="1"/>
  <c r="AI1897" i="1"/>
  <c r="AB1897" i="1" s="1"/>
  <c r="AC1898" i="1"/>
  <c r="AD1898" i="1"/>
  <c r="AI1898" i="1"/>
  <c r="AE1898" i="1" s="1"/>
  <c r="AC1899" i="1"/>
  <c r="AD1899" i="1"/>
  <c r="AI1899" i="1"/>
  <c r="AE1899" i="1" s="1"/>
  <c r="AC1900" i="1"/>
  <c r="AD1900" i="1"/>
  <c r="AI1900" i="1"/>
  <c r="AG1900" i="1" s="1"/>
  <c r="AM1900" i="1" s="1"/>
  <c r="AC1901" i="1"/>
  <c r="AD1901" i="1"/>
  <c r="AI1901" i="1"/>
  <c r="AB1901" i="1" s="1"/>
  <c r="AC1902" i="1"/>
  <c r="AD1902" i="1"/>
  <c r="AI1902" i="1"/>
  <c r="AF1902" i="1" s="1"/>
  <c r="AC1903" i="1"/>
  <c r="AD1903" i="1"/>
  <c r="AI1903" i="1"/>
  <c r="AG1903" i="1" s="1"/>
  <c r="AM1903" i="1" s="1"/>
  <c r="AC1904" i="1"/>
  <c r="AD1904" i="1"/>
  <c r="AI1904" i="1"/>
  <c r="AC1905" i="1"/>
  <c r="AD1905" i="1"/>
  <c r="AI1905" i="1"/>
  <c r="AF1905" i="1" s="1"/>
  <c r="AC1906" i="1"/>
  <c r="AD1906" i="1"/>
  <c r="AI1906" i="1"/>
  <c r="AG1906" i="1" s="1"/>
  <c r="AM1906" i="1" s="1"/>
  <c r="AC1907" i="1"/>
  <c r="AD1907" i="1"/>
  <c r="AI1907" i="1"/>
  <c r="AG1907" i="1" s="1"/>
  <c r="AM1907" i="1" s="1"/>
  <c r="AC1908" i="1"/>
  <c r="AD1908" i="1"/>
  <c r="AI1908" i="1"/>
  <c r="AB1908" i="1" s="1"/>
  <c r="AC1909" i="1"/>
  <c r="AD1909" i="1"/>
  <c r="AI1909" i="1"/>
  <c r="AB1909" i="1" s="1"/>
  <c r="AC1910" i="1"/>
  <c r="AD1910" i="1"/>
  <c r="AI1910" i="1"/>
  <c r="AC1911" i="1"/>
  <c r="AD1911" i="1"/>
  <c r="AI1911" i="1"/>
  <c r="AG1911" i="1" s="1"/>
  <c r="AM1911" i="1" s="1"/>
  <c r="AC1912" i="1"/>
  <c r="AD1912" i="1"/>
  <c r="AI1912" i="1"/>
  <c r="AB1912" i="1" s="1"/>
  <c r="AC1913" i="1"/>
  <c r="AD1913" i="1"/>
  <c r="AI1913" i="1"/>
  <c r="AG1913" i="1" s="1"/>
  <c r="AM1913" i="1" s="1"/>
  <c r="AC1914" i="1"/>
  <c r="AD1914" i="1"/>
  <c r="AI1914" i="1"/>
  <c r="AF1914" i="1" s="1"/>
  <c r="AC1915" i="1"/>
  <c r="AD1915" i="1"/>
  <c r="AI1915" i="1"/>
  <c r="AE1915" i="1" s="1"/>
  <c r="AC1916" i="1"/>
  <c r="AD1916" i="1"/>
  <c r="AI1916" i="1"/>
  <c r="AC1917" i="1"/>
  <c r="AD1917" i="1"/>
  <c r="AI1917" i="1"/>
  <c r="AF1917" i="1" s="1"/>
  <c r="AC1918" i="1"/>
  <c r="AD1918" i="1"/>
  <c r="AI1918" i="1"/>
  <c r="AC1919" i="1"/>
  <c r="AD1919" i="1"/>
  <c r="AI1919" i="1"/>
  <c r="AC1920" i="1"/>
  <c r="AD1920" i="1"/>
  <c r="AI1920" i="1"/>
  <c r="AE1920" i="1" s="1"/>
  <c r="AC1921" i="1"/>
  <c r="AD1921" i="1"/>
  <c r="AI1921" i="1"/>
  <c r="AF1921" i="1" s="1"/>
  <c r="AC1922" i="1"/>
  <c r="AD1922" i="1"/>
  <c r="AI1922" i="1"/>
  <c r="AF1922" i="1" s="1"/>
  <c r="AC1923" i="1"/>
  <c r="AD1923" i="1"/>
  <c r="AI1923" i="1"/>
  <c r="AG1923" i="1" s="1"/>
  <c r="AM1923" i="1" s="1"/>
  <c r="AC1924" i="1"/>
  <c r="AD1924" i="1"/>
  <c r="AI1924" i="1"/>
  <c r="AC1925" i="1"/>
  <c r="AD1925" i="1"/>
  <c r="AI1925" i="1"/>
  <c r="AB1925" i="1" s="1"/>
  <c r="AC1926" i="1"/>
  <c r="AD1926" i="1"/>
  <c r="AI1926" i="1"/>
  <c r="AB1926" i="1" s="1"/>
  <c r="AC1927" i="1"/>
  <c r="AD1927" i="1"/>
  <c r="AI1927" i="1"/>
  <c r="AF1927" i="1" s="1"/>
  <c r="AC1928" i="1"/>
  <c r="AD1928" i="1"/>
  <c r="AI1928" i="1"/>
  <c r="AE1928" i="1" s="1"/>
  <c r="AC1929" i="1"/>
  <c r="AD1929" i="1"/>
  <c r="AI1929" i="1"/>
  <c r="AF1929" i="1" s="1"/>
  <c r="AC1930" i="1"/>
  <c r="AD1930" i="1"/>
  <c r="AI1930" i="1"/>
  <c r="AB1930" i="1" s="1"/>
  <c r="AC1931" i="1"/>
  <c r="AD1931" i="1"/>
  <c r="AI1931" i="1"/>
  <c r="AB1931" i="1" s="1"/>
  <c r="AC1932" i="1"/>
  <c r="AD1932" i="1"/>
  <c r="AI1932" i="1"/>
  <c r="AC1933" i="1"/>
  <c r="AD1933" i="1"/>
  <c r="AI1933" i="1"/>
  <c r="AG1933" i="1" s="1"/>
  <c r="AM1933" i="1" s="1"/>
  <c r="AC1934" i="1"/>
  <c r="AD1934" i="1"/>
  <c r="AI1934" i="1"/>
  <c r="AB1934" i="1" s="1"/>
  <c r="AC1935" i="1"/>
  <c r="AD1935" i="1"/>
  <c r="AI1935" i="1"/>
  <c r="AE1935" i="1" s="1"/>
  <c r="AC1936" i="1"/>
  <c r="AD1936" i="1"/>
  <c r="AI1936" i="1"/>
  <c r="AC1937" i="1"/>
  <c r="AD1937" i="1"/>
  <c r="AI1937" i="1"/>
  <c r="AB1937" i="1" s="1"/>
  <c r="AC1938" i="1"/>
  <c r="AD1938" i="1"/>
  <c r="AI1938" i="1"/>
  <c r="AG1938" i="1" s="1"/>
  <c r="AM1938" i="1" s="1"/>
  <c r="AC1939" i="1"/>
  <c r="AD1939" i="1"/>
  <c r="AI1939" i="1"/>
  <c r="AB1939" i="1" s="1"/>
  <c r="AC1940" i="1"/>
  <c r="AD1940" i="1"/>
  <c r="AI1940" i="1"/>
  <c r="AB1940" i="1" s="1"/>
  <c r="AC1941" i="1"/>
  <c r="AD1941" i="1"/>
  <c r="AI1941" i="1"/>
  <c r="AG1941" i="1" s="1"/>
  <c r="AM1941" i="1" s="1"/>
  <c r="AC1942" i="1"/>
  <c r="AD1942" i="1"/>
  <c r="AI1942" i="1"/>
  <c r="AC1943" i="1"/>
  <c r="AD1943" i="1"/>
  <c r="AI1943" i="1"/>
  <c r="AE1943" i="1" s="1"/>
  <c r="AC1944" i="1"/>
  <c r="AD1944" i="1"/>
  <c r="AI1944" i="1"/>
  <c r="AG1944" i="1" s="1"/>
  <c r="AM1944" i="1" s="1"/>
  <c r="AC1945" i="1"/>
  <c r="AD1945" i="1"/>
  <c r="AI1945" i="1"/>
  <c r="AE1945" i="1" s="1"/>
  <c r="AC1946" i="1"/>
  <c r="AD1946" i="1"/>
  <c r="AI1946" i="1"/>
  <c r="AB1946" i="1" s="1"/>
  <c r="AC1947" i="1"/>
  <c r="AD1947" i="1"/>
  <c r="AI1947" i="1"/>
  <c r="AC1948" i="1"/>
  <c r="AD1948" i="1"/>
  <c r="AI1948" i="1"/>
  <c r="AC1949" i="1"/>
  <c r="AD1949" i="1"/>
  <c r="AI1949" i="1"/>
  <c r="AG1949" i="1" s="1"/>
  <c r="AM1949" i="1" s="1"/>
  <c r="AC1950" i="1"/>
  <c r="AD1950" i="1"/>
  <c r="AI1950" i="1"/>
  <c r="AC1951" i="1"/>
  <c r="AD1951" i="1"/>
  <c r="AI1951" i="1"/>
  <c r="AB1951" i="1" s="1"/>
  <c r="AC1952" i="1"/>
  <c r="AD1952" i="1"/>
  <c r="AI1952" i="1"/>
  <c r="AC1953" i="1"/>
  <c r="AD1953" i="1"/>
  <c r="AI1953" i="1"/>
  <c r="AG1953" i="1" s="1"/>
  <c r="AM1953" i="1" s="1"/>
  <c r="AC1954" i="1"/>
  <c r="AD1954" i="1"/>
  <c r="AI1954" i="1"/>
  <c r="AF1954" i="1" s="1"/>
  <c r="AC1955" i="1"/>
  <c r="AD1955" i="1"/>
  <c r="AI1955" i="1"/>
  <c r="AE1955" i="1" s="1"/>
  <c r="AC1956" i="1"/>
  <c r="AD1956" i="1"/>
  <c r="AI1956" i="1"/>
  <c r="AC1957" i="1"/>
  <c r="AD1957" i="1"/>
  <c r="AI1957" i="1"/>
  <c r="AC1958" i="1"/>
  <c r="AD1958" i="1"/>
  <c r="AI1958" i="1"/>
  <c r="AC1959" i="1"/>
  <c r="AD1959" i="1"/>
  <c r="AI1959" i="1"/>
  <c r="AB1959" i="1" s="1"/>
  <c r="AC1960" i="1"/>
  <c r="AD1960" i="1"/>
  <c r="AI1960" i="1"/>
  <c r="AG1960" i="1" s="1"/>
  <c r="AM1960" i="1" s="1"/>
  <c r="AC1961" i="1"/>
  <c r="AD1961" i="1"/>
  <c r="AI1961" i="1"/>
  <c r="AC1962" i="1"/>
  <c r="AD1962" i="1"/>
  <c r="AI1962" i="1"/>
  <c r="AG1962" i="1" s="1"/>
  <c r="AM1962" i="1" s="1"/>
  <c r="AC1963" i="1"/>
  <c r="AD1963" i="1"/>
  <c r="AI1963" i="1"/>
  <c r="AE1963" i="1" s="1"/>
  <c r="AC1964" i="1"/>
  <c r="AD1964" i="1"/>
  <c r="AI1964" i="1"/>
  <c r="AE1964" i="1" s="1"/>
  <c r="AC1965" i="1"/>
  <c r="AD1965" i="1"/>
  <c r="AI1965" i="1"/>
  <c r="AG1965" i="1" s="1"/>
  <c r="AM1965" i="1" s="1"/>
  <c r="AC1966" i="1"/>
  <c r="AD1966" i="1"/>
  <c r="AI1966" i="1"/>
  <c r="AC1967" i="1"/>
  <c r="AD1967" i="1"/>
  <c r="AI1967" i="1"/>
  <c r="AC1968" i="1"/>
  <c r="AD1968" i="1"/>
  <c r="AI1968" i="1"/>
  <c r="AC1969" i="1"/>
  <c r="AD1969" i="1"/>
  <c r="AI1969" i="1"/>
  <c r="AE1969" i="1" s="1"/>
  <c r="AC1970" i="1"/>
  <c r="AD1970" i="1"/>
  <c r="AI1970" i="1"/>
  <c r="AE1970" i="1" s="1"/>
  <c r="AC1971" i="1"/>
  <c r="AD1971" i="1"/>
  <c r="AI1971" i="1"/>
  <c r="AG1971" i="1" s="1"/>
  <c r="AM1971" i="1" s="1"/>
  <c r="AC1972" i="1"/>
  <c r="AD1972" i="1"/>
  <c r="AI1972" i="1"/>
  <c r="AF1972" i="1" s="1"/>
  <c r="AC1973" i="1"/>
  <c r="AD1973" i="1"/>
  <c r="AI1973" i="1"/>
  <c r="AG1973" i="1" s="1"/>
  <c r="AM1973" i="1" s="1"/>
  <c r="AC1974" i="1"/>
  <c r="AD1974" i="1"/>
  <c r="AI1974" i="1"/>
  <c r="AE1974" i="1" s="1"/>
  <c r="AC1975" i="1"/>
  <c r="AD1975" i="1"/>
  <c r="AI1975" i="1"/>
  <c r="AF1975" i="1" s="1"/>
  <c r="AC1976" i="1"/>
  <c r="AD1976" i="1"/>
  <c r="AI1976" i="1"/>
  <c r="AB1976" i="1" s="1"/>
  <c r="AC1977" i="1"/>
  <c r="AD1977" i="1"/>
  <c r="AI1977" i="1"/>
  <c r="AC1978" i="1"/>
  <c r="AD1978" i="1"/>
  <c r="AI1978" i="1"/>
  <c r="AE1978" i="1" s="1"/>
  <c r="AC1979" i="1"/>
  <c r="AD1979" i="1"/>
  <c r="AI1979" i="1"/>
  <c r="AF1979" i="1" s="1"/>
  <c r="AC1980" i="1"/>
  <c r="AD1980" i="1"/>
  <c r="AI1980" i="1"/>
  <c r="AB1980" i="1" s="1"/>
  <c r="AC1981" i="1"/>
  <c r="AD1981" i="1"/>
  <c r="AI1981" i="1"/>
  <c r="AB1981" i="1" s="1"/>
  <c r="AC1982" i="1"/>
  <c r="AD1982" i="1"/>
  <c r="AI1982" i="1"/>
  <c r="AC1983" i="1"/>
  <c r="AD1983" i="1"/>
  <c r="AI1983" i="1"/>
  <c r="AB1983" i="1" s="1"/>
  <c r="AC1984" i="1"/>
  <c r="AD1984" i="1"/>
  <c r="AI1984" i="1"/>
  <c r="AB1984" i="1" s="1"/>
  <c r="AC1985" i="1"/>
  <c r="AD1985" i="1"/>
  <c r="AI1985" i="1"/>
  <c r="AC1986" i="1"/>
  <c r="AD1986" i="1"/>
  <c r="AI1986" i="1"/>
  <c r="AE1986" i="1" s="1"/>
  <c r="AC1987" i="1"/>
  <c r="AD1987" i="1"/>
  <c r="AI1987" i="1"/>
  <c r="AC1988" i="1"/>
  <c r="AD1988" i="1"/>
  <c r="AI1988" i="1"/>
  <c r="AC1989" i="1"/>
  <c r="AD1989" i="1"/>
  <c r="AI1989" i="1"/>
  <c r="AB1989" i="1" s="1"/>
  <c r="AC1990" i="1"/>
  <c r="AD1990" i="1"/>
  <c r="AI1990" i="1"/>
  <c r="AB1990" i="1" s="1"/>
  <c r="AC1991" i="1"/>
  <c r="AD1991" i="1"/>
  <c r="AI1991" i="1"/>
  <c r="AC1992" i="1"/>
  <c r="AD1992" i="1"/>
  <c r="AI1992" i="1"/>
  <c r="AG1992" i="1" s="1"/>
  <c r="AM1992" i="1" s="1"/>
  <c r="AC1993" i="1"/>
  <c r="AD1993" i="1"/>
  <c r="AI1993" i="1"/>
  <c r="AF1993" i="1" s="1"/>
  <c r="AC1994" i="1"/>
  <c r="AD1994" i="1"/>
  <c r="AI1994" i="1"/>
  <c r="AC1995" i="1"/>
  <c r="AD1995" i="1"/>
  <c r="AI1995" i="1"/>
  <c r="AB1995" i="1" s="1"/>
  <c r="AC1996" i="1"/>
  <c r="AD1996" i="1"/>
  <c r="AI1996" i="1"/>
  <c r="AF1996" i="1" s="1"/>
  <c r="AC1997" i="1"/>
  <c r="AD1997" i="1"/>
  <c r="AI1997" i="1"/>
  <c r="AE1997" i="1" s="1"/>
  <c r="AC1998" i="1"/>
  <c r="AD1998" i="1"/>
  <c r="AI1998" i="1"/>
  <c r="AE1998" i="1" s="1"/>
  <c r="AC1999" i="1"/>
  <c r="AD1999" i="1"/>
  <c r="AI1999" i="1"/>
  <c r="AG1999" i="1" s="1"/>
  <c r="AM1999" i="1" s="1"/>
  <c r="AC2000" i="1"/>
  <c r="AD2000" i="1"/>
  <c r="AI2000" i="1"/>
  <c r="AB2000" i="1" s="1"/>
  <c r="AC2001" i="1"/>
  <c r="AD2001" i="1"/>
  <c r="AI2001" i="1"/>
  <c r="AF2001" i="1" s="1"/>
  <c r="AC2002" i="1"/>
  <c r="AD2002" i="1"/>
  <c r="AI2002" i="1"/>
  <c r="AB2002" i="1" s="1"/>
  <c r="AC2003" i="1"/>
  <c r="AD2003" i="1"/>
  <c r="AI2003" i="1"/>
  <c r="AB2003" i="1" s="1"/>
  <c r="AC2004" i="1"/>
  <c r="AD2004" i="1"/>
  <c r="AI2004" i="1"/>
  <c r="AF2004" i="1" s="1"/>
  <c r="AC2005" i="1"/>
  <c r="AD2005" i="1"/>
  <c r="AI2005" i="1"/>
  <c r="AE2005" i="1" s="1"/>
  <c r="AC2006" i="1"/>
  <c r="AD2006" i="1"/>
  <c r="AI2006" i="1"/>
  <c r="AC2007" i="1"/>
  <c r="AD2007" i="1"/>
  <c r="AI2007" i="1"/>
  <c r="AF2007" i="1" s="1"/>
  <c r="AC2008" i="1"/>
  <c r="AD2008" i="1"/>
  <c r="AI2008" i="1"/>
  <c r="AG2008" i="1" s="1"/>
  <c r="AM2008" i="1" s="1"/>
  <c r="AC2009" i="1"/>
  <c r="AD2009" i="1"/>
  <c r="AI2009" i="1"/>
  <c r="AC2010" i="1"/>
  <c r="AD2010" i="1"/>
  <c r="AI2010" i="1"/>
  <c r="AG2010" i="1" s="1"/>
  <c r="AM2010" i="1" s="1"/>
  <c r="AC2011" i="1"/>
  <c r="AD2011" i="1"/>
  <c r="AI2011" i="1"/>
  <c r="AB2011" i="1" s="1"/>
  <c r="AC2012" i="1"/>
  <c r="AD2012" i="1"/>
  <c r="AI2012" i="1"/>
  <c r="AC2013" i="1"/>
  <c r="AD2013" i="1"/>
  <c r="AI2013" i="1"/>
  <c r="AG2013" i="1" s="1"/>
  <c r="AM2013" i="1" s="1"/>
  <c r="AC2014" i="1"/>
  <c r="AD2014" i="1"/>
  <c r="AI2014" i="1"/>
  <c r="AG2014" i="1" s="1"/>
  <c r="AM2014" i="1" s="1"/>
  <c r="AC2015" i="1"/>
  <c r="AD2015" i="1"/>
  <c r="AI2015" i="1"/>
  <c r="AC2016" i="1"/>
  <c r="AD2016" i="1"/>
  <c r="AI2016" i="1"/>
  <c r="AF2016" i="1" s="1"/>
  <c r="AC2017" i="1"/>
  <c r="AD2017" i="1"/>
  <c r="AI2017" i="1"/>
  <c r="AC2018" i="1"/>
  <c r="AD2018" i="1"/>
  <c r="AI2018" i="1"/>
  <c r="AB2018" i="1" s="1"/>
  <c r="AC2019" i="1"/>
  <c r="AD2019" i="1"/>
  <c r="AI2019" i="1"/>
  <c r="AE2019" i="1" s="1"/>
  <c r="AC2020" i="1"/>
  <c r="AD2020" i="1"/>
  <c r="AI2020" i="1"/>
  <c r="AB2020" i="1" s="1"/>
  <c r="AC2021" i="1"/>
  <c r="AD2021" i="1"/>
  <c r="AI2021" i="1"/>
  <c r="AB2021" i="1" s="1"/>
  <c r="AC2022" i="1"/>
  <c r="AD2022" i="1"/>
  <c r="AI2022" i="1"/>
  <c r="AC2023" i="1"/>
  <c r="AD2023" i="1"/>
  <c r="AI2023" i="1"/>
  <c r="AF2023" i="1" s="1"/>
  <c r="AC2024" i="1"/>
  <c r="AD2024" i="1"/>
  <c r="AI2024" i="1"/>
  <c r="AB2024" i="1" s="1"/>
  <c r="AC2025" i="1"/>
  <c r="AD2025" i="1"/>
  <c r="AI2025" i="1"/>
  <c r="AC2026" i="1"/>
  <c r="AD2026" i="1"/>
  <c r="AI2026" i="1"/>
  <c r="AG2026" i="1" s="1"/>
  <c r="AM2026" i="1" s="1"/>
  <c r="AC2027" i="1"/>
  <c r="AD2027" i="1"/>
  <c r="AI2027" i="1"/>
  <c r="AB2027" i="1" s="1"/>
  <c r="AC2028" i="1"/>
  <c r="AD2028" i="1"/>
  <c r="AI2028" i="1"/>
  <c r="AF2028" i="1" s="1"/>
  <c r="AC2029" i="1"/>
  <c r="AD2029" i="1"/>
  <c r="AI2029" i="1"/>
  <c r="AE2029" i="1" s="1"/>
  <c r="AC2030" i="1"/>
  <c r="AD2030" i="1"/>
  <c r="AI2030" i="1"/>
  <c r="AC2031" i="1"/>
  <c r="AD2031" i="1"/>
  <c r="AI2031" i="1"/>
  <c r="AB2031" i="1" s="1"/>
  <c r="AC2032" i="1"/>
  <c r="AD2032" i="1"/>
  <c r="AI2032" i="1"/>
  <c r="AF2032" i="1" s="1"/>
  <c r="AC2033" i="1"/>
  <c r="AD2033" i="1"/>
  <c r="AI2033" i="1"/>
  <c r="AG2033" i="1" s="1"/>
  <c r="AM2033" i="1" s="1"/>
  <c r="AC2034" i="1"/>
  <c r="AD2034" i="1"/>
  <c r="AI2034" i="1"/>
  <c r="AC2035" i="1"/>
  <c r="AD2035" i="1"/>
  <c r="AI2035" i="1"/>
  <c r="AC2036" i="1"/>
  <c r="AD2036" i="1"/>
  <c r="AI2036" i="1"/>
  <c r="AB2036" i="1" s="1"/>
  <c r="AC2037" i="1"/>
  <c r="AD2037" i="1"/>
  <c r="AI2037" i="1"/>
  <c r="AF2037" i="1" s="1"/>
  <c r="AC2038" i="1"/>
  <c r="AD2038" i="1"/>
  <c r="AI2038" i="1"/>
  <c r="AE2038" i="1" s="1"/>
  <c r="AC2039" i="1"/>
  <c r="AD2039" i="1"/>
  <c r="AI2039" i="1"/>
  <c r="AG2039" i="1" s="1"/>
  <c r="AM2039" i="1" s="1"/>
  <c r="AC2040" i="1"/>
  <c r="AD2040" i="1"/>
  <c r="AI2040" i="1"/>
  <c r="AF2040" i="1" s="1"/>
  <c r="AC2041" i="1"/>
  <c r="AD2041" i="1"/>
  <c r="AI2041" i="1"/>
  <c r="AG2041" i="1" s="1"/>
  <c r="AM2041" i="1" s="1"/>
  <c r="AC2042" i="1"/>
  <c r="AD2042" i="1"/>
  <c r="AI2042" i="1"/>
  <c r="AC2043" i="1"/>
  <c r="AD2043" i="1"/>
  <c r="AI2043" i="1"/>
  <c r="AC2044" i="1"/>
  <c r="AD2044" i="1"/>
  <c r="AI2044" i="1"/>
  <c r="AE2044" i="1" s="1"/>
  <c r="AC2045" i="1"/>
  <c r="AD2045" i="1"/>
  <c r="AI2045" i="1"/>
  <c r="AB2045" i="1" s="1"/>
  <c r="AC2046" i="1"/>
  <c r="AD2046" i="1"/>
  <c r="AI2046" i="1"/>
  <c r="AC2047" i="1"/>
  <c r="AD2047" i="1"/>
  <c r="AI2047" i="1"/>
  <c r="AG2047" i="1" s="1"/>
  <c r="AM2047" i="1" s="1"/>
  <c r="AC2048" i="1"/>
  <c r="AD2048" i="1"/>
  <c r="AI2048" i="1"/>
  <c r="AF2048" i="1" s="1"/>
  <c r="AC2049" i="1"/>
  <c r="AD2049" i="1"/>
  <c r="AI2049" i="1"/>
  <c r="AF2049" i="1" s="1"/>
  <c r="AC2050" i="1"/>
  <c r="AD2050" i="1"/>
  <c r="AI2050" i="1"/>
  <c r="AC2051" i="1"/>
  <c r="AD2051" i="1"/>
  <c r="AI2051" i="1"/>
  <c r="AF2051" i="1" s="1"/>
  <c r="AC2052" i="1"/>
  <c r="AD2052" i="1"/>
  <c r="AI2052" i="1"/>
  <c r="AE2052" i="1" s="1"/>
  <c r="AC2053" i="1"/>
  <c r="AD2053" i="1"/>
  <c r="AI2053" i="1"/>
  <c r="AE2053" i="1" s="1"/>
  <c r="AC2054" i="1"/>
  <c r="AD2054" i="1"/>
  <c r="AI2054" i="1"/>
  <c r="AC2055" i="1"/>
  <c r="AD2055" i="1"/>
  <c r="AI2055" i="1"/>
  <c r="AF2055" i="1" s="1"/>
  <c r="AC2056" i="1"/>
  <c r="AD2056" i="1"/>
  <c r="AI2056" i="1"/>
  <c r="AE2056" i="1" s="1"/>
  <c r="AC2057" i="1"/>
  <c r="AD2057" i="1"/>
  <c r="AI2057" i="1"/>
  <c r="AC2058" i="1"/>
  <c r="AD2058" i="1"/>
  <c r="AI2058" i="1"/>
  <c r="AC2059" i="1"/>
  <c r="AD2059" i="1"/>
  <c r="AI2059" i="1"/>
  <c r="AB2059" i="1" s="1"/>
  <c r="AC2060" i="1"/>
  <c r="AD2060" i="1"/>
  <c r="AI2060" i="1"/>
  <c r="AC2061" i="1"/>
  <c r="AD2061" i="1"/>
  <c r="AI2061" i="1"/>
  <c r="AB2061" i="1" s="1"/>
  <c r="AC2062" i="1"/>
  <c r="AD2062" i="1"/>
  <c r="AI2062" i="1"/>
  <c r="AC2063" i="1"/>
  <c r="AD2063" i="1"/>
  <c r="AI2063" i="1"/>
  <c r="AC2064" i="1"/>
  <c r="AD2064" i="1"/>
  <c r="AI2064" i="1"/>
  <c r="AF2064" i="1" s="1"/>
  <c r="AC2065" i="1"/>
  <c r="AD2065" i="1"/>
  <c r="AI2065" i="1"/>
  <c r="AF2065" i="1" s="1"/>
  <c r="AC2066" i="1"/>
  <c r="AD2066" i="1"/>
  <c r="AI2066" i="1"/>
  <c r="AC2067" i="1"/>
  <c r="AD2067" i="1"/>
  <c r="AI2067" i="1"/>
  <c r="AB2067" i="1" s="1"/>
  <c r="AC2068" i="1"/>
  <c r="AD2068" i="1"/>
  <c r="AI2068" i="1"/>
  <c r="AE2068" i="1" s="1"/>
  <c r="AC2069" i="1"/>
  <c r="AD2069" i="1"/>
  <c r="AI2069" i="1"/>
  <c r="AE2069" i="1" s="1"/>
  <c r="AC2070" i="1"/>
  <c r="AD2070" i="1"/>
  <c r="AI2070" i="1"/>
  <c r="AE2070" i="1" s="1"/>
  <c r="AC2071" i="1"/>
  <c r="AD2071" i="1"/>
  <c r="AI2071" i="1"/>
  <c r="AF2071" i="1" s="1"/>
  <c r="AC2072" i="1"/>
  <c r="AD2072" i="1"/>
  <c r="AI2072" i="1"/>
  <c r="AF2072" i="1" s="1"/>
  <c r="AC2073" i="1"/>
  <c r="AD2073" i="1"/>
  <c r="AI2073" i="1"/>
  <c r="AC2074" i="1"/>
  <c r="AD2074" i="1"/>
  <c r="AI2074" i="1"/>
  <c r="AE2074" i="1" s="1"/>
  <c r="AC2075" i="1"/>
  <c r="AD2075" i="1"/>
  <c r="AI2075" i="1"/>
  <c r="AG2075" i="1" s="1"/>
  <c r="AM2075" i="1" s="1"/>
  <c r="AC2076" i="1"/>
  <c r="AD2076" i="1"/>
  <c r="AI2076" i="1"/>
  <c r="AC2077" i="1"/>
  <c r="AD2077" i="1"/>
  <c r="AI2077" i="1"/>
  <c r="AB2077" i="1" s="1"/>
  <c r="AC2078" i="1"/>
  <c r="AD2078" i="1"/>
  <c r="AI2078" i="1"/>
  <c r="AG2078" i="1" s="1"/>
  <c r="AM2078" i="1" s="1"/>
  <c r="AC2079" i="1"/>
  <c r="AD2079" i="1"/>
  <c r="AI2079" i="1"/>
  <c r="AG2079" i="1" s="1"/>
  <c r="AM2079" i="1" s="1"/>
  <c r="AC2080" i="1"/>
  <c r="AD2080" i="1"/>
  <c r="AI2080" i="1"/>
  <c r="AF2080" i="1" s="1"/>
  <c r="AC2081" i="1"/>
  <c r="AD2081" i="1"/>
  <c r="AI2081" i="1"/>
  <c r="AG2081" i="1" s="1"/>
  <c r="AM2081" i="1" s="1"/>
  <c r="AC2082" i="1"/>
  <c r="AD2082" i="1"/>
  <c r="AI2082" i="1"/>
  <c r="AC2083" i="1"/>
  <c r="AD2083" i="1"/>
  <c r="AI2083" i="1"/>
  <c r="AE2083" i="1" s="1"/>
  <c r="AC2084" i="1"/>
  <c r="AD2084" i="1"/>
  <c r="AI2084" i="1"/>
  <c r="AE2084" i="1" s="1"/>
  <c r="AC2085" i="1"/>
  <c r="AD2085" i="1"/>
  <c r="AI2085" i="1"/>
  <c r="AE2085" i="1" s="1"/>
  <c r="AC2086" i="1"/>
  <c r="AD2086" i="1"/>
  <c r="AI2086" i="1"/>
  <c r="AC2087" i="1"/>
  <c r="AD2087" i="1"/>
  <c r="AI2087" i="1"/>
  <c r="AC2088" i="1"/>
  <c r="AD2088" i="1"/>
  <c r="AI2088" i="1"/>
  <c r="AE2088" i="1" s="1"/>
  <c r="AC2089" i="1"/>
  <c r="AD2089" i="1"/>
  <c r="AI2089" i="1"/>
  <c r="AC2090" i="1"/>
  <c r="AD2090" i="1"/>
  <c r="AI2090" i="1"/>
  <c r="AC2091" i="1"/>
  <c r="AD2091" i="1"/>
  <c r="AI2091" i="1"/>
  <c r="AC2092" i="1"/>
  <c r="AD2092" i="1"/>
  <c r="AI2092" i="1"/>
  <c r="AE2092" i="1" s="1"/>
  <c r="AC2093" i="1"/>
  <c r="AD2093" i="1"/>
  <c r="AI2093" i="1"/>
  <c r="AG2093" i="1" s="1"/>
  <c r="AM2093" i="1" s="1"/>
  <c r="AC2094" i="1"/>
  <c r="AD2094" i="1"/>
  <c r="AI2094" i="1"/>
  <c r="AC2095" i="1"/>
  <c r="AD2095" i="1"/>
  <c r="AI2095" i="1"/>
  <c r="AC2096" i="1"/>
  <c r="AD2096" i="1"/>
  <c r="AI2096" i="1"/>
  <c r="AG2096" i="1" s="1"/>
  <c r="AM2096" i="1" s="1"/>
  <c r="AC2097" i="1"/>
  <c r="AD2097" i="1"/>
  <c r="AI2097" i="1"/>
  <c r="AF2097" i="1" s="1"/>
  <c r="AC2098" i="1"/>
  <c r="AD2098" i="1"/>
  <c r="AI2098" i="1"/>
  <c r="AF2098" i="1" s="1"/>
  <c r="AC2099" i="1"/>
  <c r="AD2099" i="1"/>
  <c r="AI2099" i="1"/>
  <c r="AB2099" i="1" s="1"/>
  <c r="AC2100" i="1"/>
  <c r="AD2100" i="1"/>
  <c r="AI2100" i="1"/>
  <c r="AF2100" i="1" s="1"/>
  <c r="AC2101" i="1"/>
  <c r="AD2101" i="1"/>
  <c r="AI2101" i="1"/>
  <c r="AG2101" i="1" s="1"/>
  <c r="AM2101" i="1" s="1"/>
  <c r="AC2102" i="1"/>
  <c r="AD2102" i="1"/>
  <c r="AI2102" i="1"/>
  <c r="AC2103" i="1"/>
  <c r="AD2103" i="1"/>
  <c r="AI2103" i="1"/>
  <c r="AC2104" i="1"/>
  <c r="AD2104" i="1"/>
  <c r="AI2104" i="1"/>
  <c r="AC2105" i="1"/>
  <c r="AD2105" i="1"/>
  <c r="AI2105" i="1"/>
  <c r="AE2105" i="1" s="1"/>
  <c r="AC2106" i="1"/>
  <c r="AD2106" i="1"/>
  <c r="AI2106" i="1"/>
  <c r="AF2106" i="1" s="1"/>
  <c r="AC2107" i="1"/>
  <c r="AD2107" i="1"/>
  <c r="AI2107" i="1"/>
  <c r="AB2107" i="1" s="1"/>
  <c r="AC2108" i="1"/>
  <c r="AD2108" i="1"/>
  <c r="AI2108" i="1"/>
  <c r="AG2108" i="1" s="1"/>
  <c r="AM2108" i="1" s="1"/>
  <c r="AC2109" i="1"/>
  <c r="AD2109" i="1"/>
  <c r="AI2109" i="1"/>
  <c r="AB2109" i="1" s="1"/>
  <c r="AC2110" i="1"/>
  <c r="AD2110" i="1"/>
  <c r="AI2110" i="1"/>
  <c r="AG2110" i="1" s="1"/>
  <c r="AM2110" i="1" s="1"/>
  <c r="AC2111" i="1"/>
  <c r="AD2111" i="1"/>
  <c r="AI2111" i="1"/>
  <c r="AE2111" i="1" s="1"/>
  <c r="AC2112" i="1"/>
  <c r="AD2112" i="1"/>
  <c r="AI2112" i="1"/>
  <c r="AF2112" i="1" s="1"/>
  <c r="AC2113" i="1"/>
  <c r="AD2113" i="1"/>
  <c r="AI2113" i="1"/>
  <c r="AC2114" i="1"/>
  <c r="AD2114" i="1"/>
  <c r="AI2114" i="1"/>
  <c r="AF2114" i="1" s="1"/>
  <c r="AC2115" i="1"/>
  <c r="AD2115" i="1"/>
  <c r="AI2115" i="1"/>
  <c r="AE2115" i="1" s="1"/>
  <c r="AC2116" i="1"/>
  <c r="AD2116" i="1"/>
  <c r="AI2116" i="1"/>
  <c r="AC2117" i="1"/>
  <c r="AD2117" i="1"/>
  <c r="AI2117" i="1"/>
  <c r="AG2117" i="1" s="1"/>
  <c r="AM2117" i="1" s="1"/>
  <c r="AC2118" i="1"/>
  <c r="AD2118" i="1"/>
  <c r="AI2118" i="1"/>
  <c r="AB2118" i="1" s="1"/>
  <c r="AC2119" i="1"/>
  <c r="AD2119" i="1"/>
  <c r="AI2119" i="1"/>
  <c r="AE2119" i="1" s="1"/>
  <c r="AC2120" i="1"/>
  <c r="AD2120" i="1"/>
  <c r="AI2120" i="1"/>
  <c r="AB2120" i="1" s="1"/>
  <c r="AC2121" i="1"/>
  <c r="AD2121" i="1"/>
  <c r="AI2121" i="1"/>
  <c r="AC2122" i="1"/>
  <c r="AD2122" i="1"/>
  <c r="AI2122" i="1"/>
  <c r="AF2122" i="1" s="1"/>
  <c r="AC2123" i="1"/>
  <c r="AD2123" i="1"/>
  <c r="AI2123" i="1"/>
  <c r="AG2123" i="1" s="1"/>
  <c r="AM2123" i="1" s="1"/>
  <c r="AC2124" i="1"/>
  <c r="AD2124" i="1"/>
  <c r="AI2124" i="1"/>
  <c r="AC2125" i="1"/>
  <c r="AD2125" i="1"/>
  <c r="AI2125" i="1"/>
  <c r="AC2126" i="1"/>
  <c r="AD2126" i="1"/>
  <c r="AI2126" i="1"/>
  <c r="AC2127" i="1"/>
  <c r="AD2127" i="1"/>
  <c r="AI2127" i="1"/>
  <c r="AG2127" i="1" s="1"/>
  <c r="AM2127" i="1" s="1"/>
  <c r="AC2128" i="1"/>
  <c r="AD2128" i="1"/>
  <c r="AI2128" i="1"/>
  <c r="AF2128" i="1" s="1"/>
  <c r="AC2129" i="1"/>
  <c r="AD2129" i="1"/>
  <c r="AI2129" i="1"/>
  <c r="AC2130" i="1"/>
  <c r="AD2130" i="1"/>
  <c r="AI2130" i="1"/>
  <c r="AF2130" i="1" s="1"/>
  <c r="AC2131" i="1"/>
  <c r="AD2131" i="1"/>
  <c r="AI2131" i="1"/>
  <c r="AB2131" i="1" s="1"/>
  <c r="AC2132" i="1"/>
  <c r="AD2132" i="1"/>
  <c r="AI2132" i="1"/>
  <c r="AC2133" i="1"/>
  <c r="AD2133" i="1"/>
  <c r="AI2133" i="1"/>
  <c r="AF2133" i="1" s="1"/>
  <c r="AC2134" i="1"/>
  <c r="AD2134" i="1"/>
  <c r="AI2134" i="1"/>
  <c r="AC2135" i="1"/>
  <c r="AD2135" i="1"/>
  <c r="AI2135" i="1"/>
  <c r="AC2136" i="1"/>
  <c r="AD2136" i="1"/>
  <c r="AI2136" i="1"/>
  <c r="AF2136" i="1" s="1"/>
  <c r="AC2137" i="1"/>
  <c r="AD2137" i="1"/>
  <c r="AI2137" i="1"/>
  <c r="AC2138" i="1"/>
  <c r="AD2138" i="1"/>
  <c r="AI2138" i="1"/>
  <c r="AG2138" i="1" s="1"/>
  <c r="AM2138" i="1" s="1"/>
  <c r="AC2139" i="1"/>
  <c r="AD2139" i="1"/>
  <c r="AI2139" i="1"/>
  <c r="AG2139" i="1" s="1"/>
  <c r="AM2139" i="1" s="1"/>
  <c r="AC2140" i="1"/>
  <c r="AD2140" i="1"/>
  <c r="AI2140" i="1"/>
  <c r="AB2140" i="1" s="1"/>
  <c r="AC2141" i="1"/>
  <c r="AD2141" i="1"/>
  <c r="AI2141" i="1"/>
  <c r="AF2141" i="1" s="1"/>
  <c r="AC2142" i="1"/>
  <c r="AD2142" i="1"/>
  <c r="AI2142" i="1"/>
  <c r="AC2143" i="1"/>
  <c r="AD2143" i="1"/>
  <c r="AI2143" i="1"/>
  <c r="AB2143" i="1" s="1"/>
  <c r="AC2144" i="1"/>
  <c r="AD2144" i="1"/>
  <c r="AI2144" i="1"/>
  <c r="AB2144" i="1" s="1"/>
  <c r="AC2145" i="1"/>
  <c r="AD2145" i="1"/>
  <c r="AI2145" i="1"/>
  <c r="AB2145" i="1" s="1"/>
  <c r="AC2146" i="1"/>
  <c r="AD2146" i="1"/>
  <c r="AI2146" i="1"/>
  <c r="AC2147" i="1"/>
  <c r="AD2147" i="1"/>
  <c r="AI2147" i="1"/>
  <c r="AC2148" i="1"/>
  <c r="AD2148" i="1"/>
  <c r="AI2148" i="1"/>
  <c r="AB2148" i="1" s="1"/>
  <c r="AC2149" i="1"/>
  <c r="AD2149" i="1"/>
  <c r="AI2149" i="1"/>
  <c r="AF2149" i="1" s="1"/>
  <c r="AC2150" i="1"/>
  <c r="AD2150" i="1"/>
  <c r="AI2150" i="1"/>
  <c r="AC2151" i="1"/>
  <c r="AD2151" i="1"/>
  <c r="AI2151" i="1"/>
  <c r="AC2152" i="1"/>
  <c r="AD2152" i="1"/>
  <c r="AI2152" i="1"/>
  <c r="AC2153" i="1"/>
  <c r="AD2153" i="1"/>
  <c r="AI2153" i="1"/>
  <c r="AC2154" i="1"/>
  <c r="AD2154" i="1"/>
  <c r="AI2154" i="1"/>
  <c r="AB2154" i="1" s="1"/>
  <c r="AC2155" i="1"/>
  <c r="AD2155" i="1"/>
  <c r="AI2155" i="1"/>
  <c r="AC2156" i="1"/>
  <c r="AD2156" i="1"/>
  <c r="AI2156" i="1"/>
  <c r="AE2156" i="1" s="1"/>
  <c r="AC2157" i="1"/>
  <c r="AD2157" i="1"/>
  <c r="AI2157" i="1"/>
  <c r="AB2157" i="1" s="1"/>
  <c r="AC2158" i="1"/>
  <c r="AD2158" i="1"/>
  <c r="AI2158" i="1"/>
  <c r="AF2158" i="1" s="1"/>
  <c r="AC2159" i="1"/>
  <c r="AD2159" i="1"/>
  <c r="AI2159" i="1"/>
  <c r="AC2160" i="1"/>
  <c r="AD2160" i="1"/>
  <c r="AI2160" i="1"/>
  <c r="AC2161" i="1"/>
  <c r="AD2161" i="1"/>
  <c r="AI2161" i="1"/>
  <c r="AB2161" i="1" s="1"/>
  <c r="AC2162" i="1"/>
  <c r="AD2162" i="1"/>
  <c r="AI2162" i="1"/>
  <c r="AB2162" i="1" s="1"/>
  <c r="AC2163" i="1"/>
  <c r="AD2163" i="1"/>
  <c r="AI2163" i="1"/>
  <c r="AG2163" i="1" s="1"/>
  <c r="AM2163" i="1" s="1"/>
  <c r="AC2164" i="1"/>
  <c r="AD2164" i="1"/>
  <c r="AI2164" i="1"/>
  <c r="AE2164" i="1" s="1"/>
  <c r="AC2165" i="1"/>
  <c r="AD2165" i="1"/>
  <c r="AI2165" i="1"/>
  <c r="AF2165" i="1" s="1"/>
  <c r="AC2166" i="1"/>
  <c r="AD2166" i="1"/>
  <c r="AI2166" i="1"/>
  <c r="AC2167" i="1"/>
  <c r="AD2167" i="1"/>
  <c r="AI2167" i="1"/>
  <c r="AC2168" i="1"/>
  <c r="AD2168" i="1"/>
  <c r="AI2168" i="1"/>
  <c r="AB2168" i="1" s="1"/>
  <c r="AC2169" i="1"/>
  <c r="AD2169" i="1"/>
  <c r="AI2169" i="1"/>
  <c r="AB2169" i="1" s="1"/>
  <c r="AC2170" i="1"/>
  <c r="AD2170" i="1"/>
  <c r="AI2170" i="1"/>
  <c r="AC2171" i="1"/>
  <c r="AD2171" i="1"/>
  <c r="AI2171" i="1"/>
  <c r="AG2171" i="1" s="1"/>
  <c r="AM2171" i="1" s="1"/>
  <c r="AC2172" i="1"/>
  <c r="AD2172" i="1"/>
  <c r="AI2172" i="1"/>
  <c r="AG2172" i="1" s="1"/>
  <c r="AM2172" i="1" s="1"/>
  <c r="AC2173" i="1"/>
  <c r="AD2173" i="1"/>
  <c r="AI2173" i="1"/>
  <c r="AC2174" i="1"/>
  <c r="AD2174" i="1"/>
  <c r="AI2174" i="1"/>
  <c r="AE2174" i="1" s="1"/>
  <c r="AC2175" i="1"/>
  <c r="AD2175" i="1"/>
  <c r="AI2175" i="1"/>
  <c r="AC2176" i="1"/>
  <c r="AD2176" i="1"/>
  <c r="AI2176" i="1"/>
  <c r="AC2177" i="1"/>
  <c r="AD2177" i="1"/>
  <c r="AI2177" i="1"/>
  <c r="AC2178" i="1"/>
  <c r="AD2178" i="1"/>
  <c r="AI2178" i="1"/>
  <c r="AG2178" i="1" s="1"/>
  <c r="AM2178" i="1" s="1"/>
  <c r="AC2179" i="1"/>
  <c r="AD2179" i="1"/>
  <c r="AI2179" i="1"/>
  <c r="AC2180" i="1"/>
  <c r="AD2180" i="1"/>
  <c r="AI2180" i="1"/>
  <c r="AF2180" i="1" s="1"/>
  <c r="AC2181" i="1"/>
  <c r="AD2181" i="1"/>
  <c r="AI2181" i="1"/>
  <c r="AF2181" i="1" s="1"/>
  <c r="AC2182" i="1"/>
  <c r="AD2182" i="1"/>
  <c r="AI2182" i="1"/>
  <c r="AE2182" i="1" s="1"/>
  <c r="AC2183" i="1"/>
  <c r="AD2183" i="1"/>
  <c r="AI2183" i="1"/>
  <c r="AC2184" i="1"/>
  <c r="AD2184" i="1"/>
  <c r="AI2184" i="1"/>
  <c r="AF2184" i="1" s="1"/>
  <c r="AC2185" i="1"/>
  <c r="AD2185" i="1"/>
  <c r="AI2185" i="1"/>
  <c r="AE2185" i="1" s="1"/>
  <c r="AC2186" i="1"/>
  <c r="AD2186" i="1"/>
  <c r="AI2186" i="1"/>
  <c r="AE2186" i="1" s="1"/>
  <c r="AC2187" i="1"/>
  <c r="AD2187" i="1"/>
  <c r="AI2187" i="1"/>
  <c r="AC2188" i="1"/>
  <c r="AD2188" i="1"/>
  <c r="AI2188" i="1"/>
  <c r="AC2189" i="1"/>
  <c r="AD2189" i="1"/>
  <c r="AI2189" i="1"/>
  <c r="AF2189" i="1" s="1"/>
  <c r="AC2190" i="1"/>
  <c r="AD2190" i="1"/>
  <c r="AI2190" i="1"/>
  <c r="AC2191" i="1"/>
  <c r="AD2191" i="1"/>
  <c r="AI2191" i="1"/>
  <c r="AF2191" i="1" s="1"/>
  <c r="AC2192" i="1"/>
  <c r="AD2192" i="1"/>
  <c r="AI2192" i="1"/>
  <c r="AG2192" i="1" s="1"/>
  <c r="AM2192" i="1" s="1"/>
  <c r="AC2193" i="1"/>
  <c r="AD2193" i="1"/>
  <c r="AI2193" i="1"/>
  <c r="AG2193" i="1" s="1"/>
  <c r="AM2193" i="1" s="1"/>
  <c r="AC2194" i="1"/>
  <c r="AD2194" i="1"/>
  <c r="AI2194" i="1"/>
  <c r="AC2195" i="1"/>
  <c r="AD2195" i="1"/>
  <c r="AI2195" i="1"/>
  <c r="AG2195" i="1" s="1"/>
  <c r="AM2195" i="1" s="1"/>
  <c r="AC2196" i="1"/>
  <c r="AD2196" i="1"/>
  <c r="AI2196" i="1"/>
  <c r="AC2197" i="1"/>
  <c r="AD2197" i="1"/>
  <c r="AI2197" i="1"/>
  <c r="AC2198" i="1"/>
  <c r="AD2198" i="1"/>
  <c r="AI2198" i="1"/>
  <c r="AC2199" i="1"/>
  <c r="AD2199" i="1"/>
  <c r="AI2199" i="1"/>
  <c r="AE2199" i="1" s="1"/>
  <c r="AC2200" i="1"/>
  <c r="AD2200" i="1"/>
  <c r="AI2200" i="1"/>
  <c r="AE2200" i="1" s="1"/>
  <c r="AC2201" i="1"/>
  <c r="AD2201" i="1"/>
  <c r="AI2201" i="1"/>
  <c r="AC2202" i="1"/>
  <c r="AD2202" i="1"/>
  <c r="AI2202" i="1"/>
  <c r="AC2203" i="1"/>
  <c r="AD2203" i="1"/>
  <c r="AI2203" i="1"/>
  <c r="AG2203" i="1" s="1"/>
  <c r="AM2203" i="1" s="1"/>
  <c r="AC2204" i="1"/>
  <c r="AD2204" i="1"/>
  <c r="AI2204" i="1"/>
  <c r="AC2205" i="1"/>
  <c r="AD2205" i="1"/>
  <c r="AI2205" i="1"/>
  <c r="AF2205" i="1" s="1"/>
  <c r="AC2206" i="1"/>
  <c r="AD2206" i="1"/>
  <c r="AI2206" i="1"/>
  <c r="AC2207" i="1"/>
  <c r="AD2207" i="1"/>
  <c r="AI2207" i="1"/>
  <c r="AC2208" i="1"/>
  <c r="AD2208" i="1"/>
  <c r="AI2208" i="1"/>
  <c r="AE2208" i="1" s="1"/>
  <c r="AC2209" i="1"/>
  <c r="AD2209" i="1"/>
  <c r="AI2209" i="1"/>
  <c r="AB2209" i="1" s="1"/>
  <c r="AC2210" i="1"/>
  <c r="AD2210" i="1"/>
  <c r="AI2210" i="1"/>
  <c r="AG2210" i="1" s="1"/>
  <c r="AM2210" i="1" s="1"/>
  <c r="AC2211" i="1"/>
  <c r="AD2211" i="1"/>
  <c r="AI2211" i="1"/>
  <c r="AC2212" i="1"/>
  <c r="AD2212" i="1"/>
  <c r="AI2212" i="1"/>
  <c r="AB2212" i="1" s="1"/>
  <c r="AC2213" i="1"/>
  <c r="AD2213" i="1"/>
  <c r="AI2213" i="1"/>
  <c r="AF2213" i="1" s="1"/>
  <c r="AC2214" i="1"/>
  <c r="AD2214" i="1"/>
  <c r="AI2214" i="1"/>
  <c r="AB2214" i="1" s="1"/>
  <c r="AC2215" i="1"/>
  <c r="AD2215" i="1"/>
  <c r="AI2215" i="1"/>
  <c r="AC2216" i="1"/>
  <c r="AD2216" i="1"/>
  <c r="AI2216" i="1"/>
  <c r="AC2217" i="1"/>
  <c r="AD2217" i="1"/>
  <c r="AI2217" i="1"/>
  <c r="AB2217" i="1" s="1"/>
  <c r="AC2218" i="1"/>
  <c r="AD2218" i="1"/>
  <c r="AI2218" i="1"/>
  <c r="AB2218" i="1" s="1"/>
  <c r="AC2219" i="1"/>
  <c r="AD2219" i="1"/>
  <c r="AI2219" i="1"/>
  <c r="AF2219" i="1" s="1"/>
  <c r="AC2220" i="1"/>
  <c r="AD2220" i="1"/>
  <c r="AI2220" i="1"/>
  <c r="AE2220" i="1" s="1"/>
  <c r="AC2221" i="1"/>
  <c r="AD2221" i="1"/>
  <c r="AI2221" i="1"/>
  <c r="AF2221" i="1" s="1"/>
  <c r="AC2222" i="1"/>
  <c r="AD2222" i="1"/>
  <c r="AI2222" i="1"/>
  <c r="AC2223" i="1"/>
  <c r="AD2223" i="1"/>
  <c r="AI2223" i="1"/>
  <c r="AC2224" i="1"/>
  <c r="AD2224" i="1"/>
  <c r="AI2224" i="1"/>
  <c r="AB2224" i="1" s="1"/>
  <c r="AC2225" i="1"/>
  <c r="AD2225" i="1"/>
  <c r="AI2225" i="1"/>
  <c r="AB2225" i="1" s="1"/>
  <c r="AC2226" i="1"/>
  <c r="AD2226" i="1"/>
  <c r="AI2226" i="1"/>
  <c r="AC2227" i="1"/>
  <c r="AD2227" i="1"/>
  <c r="AI2227" i="1"/>
  <c r="AG2227" i="1" s="1"/>
  <c r="AM2227" i="1" s="1"/>
  <c r="AC2228" i="1"/>
  <c r="AD2228" i="1"/>
  <c r="AI2228" i="1"/>
  <c r="AE2228" i="1" s="1"/>
  <c r="AC2229" i="1"/>
  <c r="AD2229" i="1"/>
  <c r="AI2229" i="1"/>
  <c r="AF2229" i="1" s="1"/>
  <c r="AC2230" i="1"/>
  <c r="AD2230" i="1"/>
  <c r="AI2230" i="1"/>
  <c r="AG2230" i="1" s="1"/>
  <c r="AM2230" i="1" s="1"/>
  <c r="AC2231" i="1"/>
  <c r="AD2231" i="1"/>
  <c r="AI2231" i="1"/>
  <c r="AC2232" i="1"/>
  <c r="AD2232" i="1"/>
  <c r="AI2232" i="1"/>
  <c r="AB2232" i="1" s="1"/>
  <c r="AC2233" i="1"/>
  <c r="AD2233" i="1"/>
  <c r="AI2233" i="1"/>
  <c r="AE2233" i="1" s="1"/>
  <c r="AC2234" i="1"/>
  <c r="AD2234" i="1"/>
  <c r="AI2234" i="1"/>
  <c r="AG2234" i="1" s="1"/>
  <c r="AM2234" i="1" s="1"/>
  <c r="AC2235" i="1"/>
  <c r="AD2235" i="1"/>
  <c r="AI2235" i="1"/>
  <c r="AG2235" i="1" s="1"/>
  <c r="AM2235" i="1" s="1"/>
  <c r="AC2236" i="1"/>
  <c r="AD2236" i="1"/>
  <c r="AI2236" i="1"/>
  <c r="AE2236" i="1" s="1"/>
  <c r="AC2237" i="1"/>
  <c r="AD2237" i="1"/>
  <c r="AI2237" i="1"/>
  <c r="AF2237" i="1" s="1"/>
  <c r="AC2238" i="1"/>
  <c r="AD2238" i="1"/>
  <c r="AI2238" i="1"/>
  <c r="AC2239" i="1"/>
  <c r="AD2239" i="1"/>
  <c r="AI2239" i="1"/>
  <c r="AG2239" i="1" s="1"/>
  <c r="AM2239" i="1" s="1"/>
  <c r="AC2240" i="1"/>
  <c r="AD2240" i="1"/>
  <c r="AI2240" i="1"/>
  <c r="AB2240" i="1" s="1"/>
  <c r="AC2241" i="1"/>
  <c r="AD2241" i="1"/>
  <c r="AI2241" i="1"/>
  <c r="AG2241" i="1" s="1"/>
  <c r="AM2241" i="1" s="1"/>
  <c r="AC2242" i="1"/>
  <c r="AD2242" i="1"/>
  <c r="AI2242" i="1"/>
  <c r="AB2242" i="1" s="1"/>
  <c r="AC2243" i="1"/>
  <c r="AD2243" i="1"/>
  <c r="AI2243" i="1"/>
  <c r="AC2244" i="1"/>
  <c r="AD2244" i="1"/>
  <c r="AI2244" i="1"/>
  <c r="AC2245" i="1"/>
  <c r="AD2245" i="1"/>
  <c r="AI2245" i="1"/>
  <c r="AF2245" i="1" s="1"/>
  <c r="AC2246" i="1"/>
  <c r="AD2246" i="1"/>
  <c r="AI2246" i="1"/>
  <c r="AC2247" i="1"/>
  <c r="AD2247" i="1"/>
  <c r="AI2247" i="1"/>
  <c r="AB2247" i="1" s="1"/>
  <c r="AC2248" i="1"/>
  <c r="AD2248" i="1"/>
  <c r="AI2248" i="1"/>
  <c r="AC2249" i="1"/>
  <c r="AD2249" i="1"/>
  <c r="AI2249" i="1"/>
  <c r="AB2249" i="1" s="1"/>
  <c r="AC2250" i="1"/>
  <c r="AD2250" i="1"/>
  <c r="AI2250" i="1"/>
  <c r="AG2250" i="1" s="1"/>
  <c r="AM2250" i="1" s="1"/>
  <c r="AC2251" i="1"/>
  <c r="AD2251" i="1"/>
  <c r="AI2251" i="1"/>
  <c r="AF2251" i="1" s="1"/>
  <c r="AC2252" i="1"/>
  <c r="AD2252" i="1"/>
  <c r="AI2252" i="1"/>
  <c r="AC2253" i="1"/>
  <c r="AD2253" i="1"/>
  <c r="AI2253" i="1"/>
  <c r="AG2253" i="1" s="1"/>
  <c r="AM2253" i="1" s="1"/>
  <c r="AC2254" i="1"/>
  <c r="AD2254" i="1"/>
  <c r="AI2254" i="1"/>
  <c r="AC2255" i="1"/>
  <c r="AD2255" i="1"/>
  <c r="AI2255" i="1"/>
  <c r="AB2255" i="1" s="1"/>
  <c r="AC2256" i="1"/>
  <c r="AD2256" i="1"/>
  <c r="AI2256" i="1"/>
  <c r="AB2256" i="1" s="1"/>
  <c r="AC2257" i="1"/>
  <c r="AD2257" i="1"/>
  <c r="AI2257" i="1"/>
  <c r="AB2257" i="1" s="1"/>
  <c r="AC2258" i="1"/>
  <c r="AD2258" i="1"/>
  <c r="AI2258" i="1"/>
  <c r="AC2259" i="1"/>
  <c r="AD2259" i="1"/>
  <c r="AI2259" i="1"/>
  <c r="AF2259" i="1" s="1"/>
  <c r="AC2260" i="1"/>
  <c r="AD2260" i="1"/>
  <c r="AI2260" i="1"/>
  <c r="AC2261" i="1"/>
  <c r="AD2261" i="1"/>
  <c r="AI2261" i="1"/>
  <c r="AC2262" i="1"/>
  <c r="AD2262" i="1"/>
  <c r="AI2262" i="1"/>
  <c r="AE2262" i="1" s="1"/>
  <c r="AC2263" i="1"/>
  <c r="AD2263" i="1"/>
  <c r="AI2263" i="1"/>
  <c r="AC2264" i="1"/>
  <c r="AD2264" i="1"/>
  <c r="AI2264" i="1"/>
  <c r="AF2264" i="1" s="1"/>
  <c r="AC2265" i="1"/>
  <c r="AD2265" i="1"/>
  <c r="AI2265" i="1"/>
  <c r="AE2265" i="1" s="1"/>
  <c r="AC2266" i="1"/>
  <c r="AD2266" i="1"/>
  <c r="AI2266" i="1"/>
  <c r="AC2267" i="1"/>
  <c r="AD2267" i="1"/>
  <c r="AI2267" i="1"/>
  <c r="AG2267" i="1" s="1"/>
  <c r="AM2267" i="1" s="1"/>
  <c r="AC2268" i="1"/>
  <c r="AD2268" i="1"/>
  <c r="AI2268" i="1"/>
  <c r="AC2269" i="1"/>
  <c r="AD2269" i="1"/>
  <c r="AI2269" i="1"/>
  <c r="AC2270" i="1"/>
  <c r="AD2270" i="1"/>
  <c r="AI2270" i="1"/>
  <c r="AC2271" i="1"/>
  <c r="AD2271" i="1"/>
  <c r="AI2271" i="1"/>
  <c r="AC2272" i="1"/>
  <c r="AD2272" i="1"/>
  <c r="AI2272" i="1"/>
  <c r="AB2272" i="1" s="1"/>
  <c r="AC2273" i="1"/>
  <c r="AD2273" i="1"/>
  <c r="AI2273" i="1"/>
  <c r="AB2273" i="1" s="1"/>
  <c r="AC2274" i="1"/>
  <c r="AD2274" i="1"/>
  <c r="AI2274" i="1"/>
  <c r="AC2275" i="1"/>
  <c r="AD2275" i="1"/>
  <c r="AI2275" i="1"/>
  <c r="AC2276" i="1"/>
  <c r="AD2276" i="1"/>
  <c r="AI2276" i="1"/>
  <c r="AF2276" i="1" s="1"/>
  <c r="AC2277" i="1"/>
  <c r="AD2277" i="1"/>
  <c r="AI2277" i="1"/>
  <c r="AC2278" i="1"/>
  <c r="AD2278" i="1"/>
  <c r="AI2278" i="1"/>
  <c r="AC2279" i="1"/>
  <c r="AD2279" i="1"/>
  <c r="AI2279" i="1"/>
  <c r="AB2279" i="1" s="1"/>
  <c r="AC2280" i="1"/>
  <c r="AD2280" i="1"/>
  <c r="AI2280" i="1"/>
  <c r="AE2280" i="1" s="1"/>
  <c r="AC2281" i="1"/>
  <c r="AD2281" i="1"/>
  <c r="AI2281" i="1"/>
  <c r="AC2282" i="1"/>
  <c r="AD2282" i="1"/>
  <c r="AI2282" i="1"/>
  <c r="AG2282" i="1" s="1"/>
  <c r="AM2282" i="1" s="1"/>
  <c r="AC2283" i="1"/>
  <c r="AD2283" i="1"/>
  <c r="AI2283" i="1"/>
  <c r="AF2283" i="1" s="1"/>
  <c r="AC2284" i="1"/>
  <c r="AD2284" i="1"/>
  <c r="AI2284" i="1"/>
  <c r="AC2285" i="1"/>
  <c r="AD2285" i="1"/>
  <c r="AI2285" i="1"/>
  <c r="AB2285" i="1" s="1"/>
  <c r="AC2286" i="1"/>
  <c r="AD2286" i="1"/>
  <c r="AI2286" i="1"/>
  <c r="AC2287" i="1"/>
  <c r="AD2287" i="1"/>
  <c r="AI2287" i="1"/>
  <c r="AB2287" i="1" s="1"/>
  <c r="AC2288" i="1"/>
  <c r="AD2288" i="1"/>
  <c r="AI2288" i="1"/>
  <c r="AB2288" i="1" s="1"/>
  <c r="AC2289" i="1"/>
  <c r="AD2289" i="1"/>
  <c r="AI2289" i="1"/>
  <c r="AF2289" i="1" s="1"/>
  <c r="AC2290" i="1"/>
  <c r="AD2290" i="1"/>
  <c r="AI2290" i="1"/>
  <c r="AG2290" i="1" s="1"/>
  <c r="AM2290" i="1" s="1"/>
  <c r="AC2291" i="1"/>
  <c r="AD2291" i="1"/>
  <c r="AI2291" i="1"/>
  <c r="AF2291" i="1" s="1"/>
  <c r="AC2292" i="1"/>
  <c r="AD2292" i="1"/>
  <c r="AI2292" i="1"/>
  <c r="AE2292" i="1" s="1"/>
  <c r="AC2293" i="1"/>
  <c r="AD2293" i="1"/>
  <c r="AI2293" i="1"/>
  <c r="AC2294" i="1"/>
  <c r="AD2294" i="1"/>
  <c r="AI2294" i="1"/>
  <c r="AC2295" i="1"/>
  <c r="AD2295" i="1"/>
  <c r="AI2295" i="1"/>
  <c r="AC2296" i="1"/>
  <c r="AD2296" i="1"/>
  <c r="AI2296" i="1"/>
  <c r="AB2296" i="1" s="1"/>
  <c r="AC2297" i="1"/>
  <c r="AD2297" i="1"/>
  <c r="AI2297" i="1"/>
  <c r="AB2297" i="1" s="1"/>
  <c r="AC2298" i="1"/>
  <c r="AD2298" i="1"/>
  <c r="AI2298" i="1"/>
  <c r="AG2298" i="1" s="1"/>
  <c r="AM2298" i="1" s="1"/>
  <c r="AC2299" i="1"/>
  <c r="AD2299" i="1"/>
  <c r="AI2299" i="1"/>
  <c r="AE2299" i="1" s="1"/>
  <c r="AC2300" i="1"/>
  <c r="AD2300" i="1"/>
  <c r="AI2300" i="1"/>
  <c r="AG2300" i="1" s="1"/>
  <c r="AM2300" i="1" s="1"/>
  <c r="AC2301" i="1"/>
  <c r="AD2301" i="1"/>
  <c r="AI2301" i="1"/>
  <c r="AE2301" i="1" s="1"/>
  <c r="AC2302" i="1"/>
  <c r="AD2302" i="1"/>
  <c r="AI2302" i="1"/>
  <c r="AC2303" i="1"/>
  <c r="AD2303" i="1"/>
  <c r="AI2303" i="1"/>
  <c r="AC2304" i="1"/>
  <c r="AD2304" i="1"/>
  <c r="AI2304" i="1"/>
  <c r="AB2304" i="1" s="1"/>
  <c r="AC2305" i="1"/>
  <c r="AD2305" i="1"/>
  <c r="AI2305" i="1"/>
  <c r="AF2305" i="1" s="1"/>
  <c r="AC2306" i="1"/>
  <c r="AD2306" i="1"/>
  <c r="AI2306" i="1"/>
  <c r="AC2307" i="1"/>
  <c r="AD2307" i="1"/>
  <c r="AI2307" i="1"/>
  <c r="AC2308" i="1"/>
  <c r="AD2308" i="1"/>
  <c r="AI2308" i="1"/>
  <c r="AC2309" i="1"/>
  <c r="AD2309" i="1"/>
  <c r="AI2309" i="1"/>
  <c r="AB2309" i="1" s="1"/>
  <c r="AC2310" i="1"/>
  <c r="AD2310" i="1"/>
  <c r="AI2310" i="1"/>
  <c r="AE2310" i="1" s="1"/>
  <c r="AC2311" i="1"/>
  <c r="AD2311" i="1"/>
  <c r="AI2311" i="1"/>
  <c r="AC2312" i="1"/>
  <c r="AD2312" i="1"/>
  <c r="AI2312" i="1"/>
  <c r="AC2313" i="1"/>
  <c r="AD2313" i="1"/>
  <c r="AI2313" i="1"/>
  <c r="AG2313" i="1" s="1"/>
  <c r="AM2313" i="1" s="1"/>
  <c r="AC2314" i="1"/>
  <c r="AD2314" i="1"/>
  <c r="AI2314" i="1"/>
  <c r="AG2314" i="1" s="1"/>
  <c r="AM2314" i="1" s="1"/>
  <c r="AC2315" i="1"/>
  <c r="AD2315" i="1"/>
  <c r="AI2315" i="1"/>
  <c r="AC2316" i="1"/>
  <c r="AD2316" i="1"/>
  <c r="AI2316" i="1"/>
  <c r="AE2316" i="1" s="1"/>
  <c r="AC2317" i="1"/>
  <c r="AD2317" i="1"/>
  <c r="AI2317" i="1"/>
  <c r="AF2317" i="1" s="1"/>
  <c r="AC2318" i="1"/>
  <c r="AD2318" i="1"/>
  <c r="AI2318" i="1"/>
  <c r="AB2318" i="1" s="1"/>
  <c r="AC2319" i="1"/>
  <c r="AD2319" i="1"/>
  <c r="AI2319" i="1"/>
  <c r="AC2320" i="1"/>
  <c r="AD2320" i="1"/>
  <c r="AI2320" i="1"/>
  <c r="AC2321" i="1"/>
  <c r="AD2321" i="1"/>
  <c r="AI2321" i="1"/>
  <c r="AF2321" i="1" s="1"/>
  <c r="AC2322" i="1"/>
  <c r="AD2322" i="1"/>
  <c r="AI2322" i="1"/>
  <c r="AB2322" i="1" s="1"/>
  <c r="AC2323" i="1"/>
  <c r="AD2323" i="1"/>
  <c r="AI2323" i="1"/>
  <c r="AC2324" i="1"/>
  <c r="AD2324" i="1"/>
  <c r="AI2324" i="1"/>
  <c r="AB2324" i="1" s="1"/>
  <c r="AC2325" i="1"/>
  <c r="AD2325" i="1"/>
  <c r="AI2325" i="1"/>
  <c r="AF2325" i="1" s="1"/>
  <c r="AC2326" i="1"/>
  <c r="AD2326" i="1"/>
  <c r="AI2326" i="1"/>
  <c r="AC2327" i="1"/>
  <c r="AD2327" i="1"/>
  <c r="AI2327" i="1"/>
  <c r="AC2328" i="1"/>
  <c r="AD2328" i="1"/>
  <c r="AI2328" i="1"/>
  <c r="AC2329" i="1"/>
  <c r="AD2329" i="1"/>
  <c r="AI2329" i="1"/>
  <c r="AF2329" i="1" s="1"/>
  <c r="AC2330" i="1"/>
  <c r="AD2330" i="1"/>
  <c r="AI2330" i="1"/>
  <c r="AF2330" i="1" s="1"/>
  <c r="AC2331" i="1"/>
  <c r="AD2331" i="1"/>
  <c r="AI2331" i="1"/>
  <c r="AG2331" i="1" s="1"/>
  <c r="AM2331" i="1" s="1"/>
  <c r="AC2332" i="1"/>
  <c r="AD2332" i="1"/>
  <c r="AI2332" i="1"/>
  <c r="AE2332" i="1" s="1"/>
  <c r="AC2333" i="1"/>
  <c r="AD2333" i="1"/>
  <c r="AI2333" i="1"/>
  <c r="AB2333" i="1" s="1"/>
  <c r="AC2334" i="1"/>
  <c r="AD2334" i="1"/>
  <c r="AI2334" i="1"/>
  <c r="AC2335" i="1"/>
  <c r="AD2335" i="1"/>
  <c r="AI2335" i="1"/>
  <c r="AB2335" i="1" s="1"/>
  <c r="AC2336" i="1"/>
  <c r="AD2336" i="1"/>
  <c r="AI2336" i="1"/>
  <c r="AF2336" i="1" s="1"/>
  <c r="AC2337" i="1"/>
  <c r="AD2337" i="1"/>
  <c r="AI2337" i="1"/>
  <c r="AB2337" i="1" s="1"/>
  <c r="AC2338" i="1"/>
  <c r="AD2338" i="1"/>
  <c r="AI2338" i="1"/>
  <c r="AF2338" i="1" s="1"/>
  <c r="AC2339" i="1"/>
  <c r="AD2339" i="1"/>
  <c r="AI2339" i="1"/>
  <c r="AE2339" i="1" s="1"/>
  <c r="AC2340" i="1"/>
  <c r="AD2340" i="1"/>
  <c r="AI2340" i="1"/>
  <c r="AB2340" i="1" s="1"/>
  <c r="AC2341" i="1"/>
  <c r="AD2341" i="1"/>
  <c r="AI2341" i="1"/>
  <c r="AC2342" i="1"/>
  <c r="AD2342" i="1"/>
  <c r="AI2342" i="1"/>
  <c r="AC2343" i="1"/>
  <c r="AD2343" i="1"/>
  <c r="AI2343" i="1"/>
  <c r="AC2344" i="1"/>
  <c r="AD2344" i="1"/>
  <c r="AI2344" i="1"/>
  <c r="AC2345" i="1"/>
  <c r="AD2345" i="1"/>
  <c r="AI2345" i="1"/>
  <c r="AG2345" i="1" s="1"/>
  <c r="AM2345" i="1" s="1"/>
  <c r="AC2346" i="1"/>
  <c r="AD2346" i="1"/>
  <c r="AI2346" i="1"/>
  <c r="AG2346" i="1" s="1"/>
  <c r="AM2346" i="1" s="1"/>
  <c r="AC2347" i="1"/>
  <c r="AD2347" i="1"/>
  <c r="AI2347" i="1"/>
  <c r="AE2347" i="1" s="1"/>
  <c r="AC2348" i="1"/>
  <c r="AD2348" i="1"/>
  <c r="AI2348" i="1"/>
  <c r="AE2348" i="1" s="1"/>
  <c r="AC2349" i="1"/>
  <c r="AD2349" i="1"/>
  <c r="AI2349" i="1"/>
  <c r="AF2349" i="1" s="1"/>
  <c r="AC2350" i="1"/>
  <c r="AD2350" i="1"/>
  <c r="AI2350" i="1"/>
  <c r="AF2350" i="1" s="1"/>
  <c r="AC2351" i="1"/>
  <c r="AD2351" i="1"/>
  <c r="AI2351" i="1"/>
  <c r="AB2351" i="1" s="1"/>
  <c r="AC2352" i="1"/>
  <c r="AD2352" i="1"/>
  <c r="AI2352" i="1"/>
  <c r="AC2353" i="1"/>
  <c r="AD2353" i="1"/>
  <c r="AI2353" i="1"/>
  <c r="AC2354" i="1"/>
  <c r="AD2354" i="1"/>
  <c r="AI2354" i="1"/>
  <c r="AC2355" i="1"/>
  <c r="AD2355" i="1"/>
  <c r="AI2355" i="1"/>
  <c r="AG2355" i="1" s="1"/>
  <c r="AM2355" i="1" s="1"/>
  <c r="AC2356" i="1"/>
  <c r="AD2356" i="1"/>
  <c r="AI2356" i="1"/>
  <c r="AF2356" i="1" s="1"/>
  <c r="AC2357" i="1"/>
  <c r="AD2357" i="1"/>
  <c r="AI2357" i="1"/>
  <c r="AC2358" i="1"/>
  <c r="AD2358" i="1"/>
  <c r="AI2358" i="1"/>
  <c r="AC2359" i="1"/>
  <c r="AD2359" i="1"/>
  <c r="AI2359" i="1"/>
  <c r="AG2359" i="1" s="1"/>
  <c r="AM2359" i="1" s="1"/>
  <c r="AC2360" i="1"/>
  <c r="AD2360" i="1"/>
  <c r="AI2360" i="1"/>
  <c r="AF2360" i="1" s="1"/>
  <c r="AC2361" i="1"/>
  <c r="AD2361" i="1"/>
  <c r="AI2361" i="1"/>
  <c r="AE2361" i="1" s="1"/>
  <c r="AC2362" i="1"/>
  <c r="AD2362" i="1"/>
  <c r="AI2362" i="1"/>
  <c r="AE2362" i="1" s="1"/>
  <c r="AC2363" i="1"/>
  <c r="AD2363" i="1"/>
  <c r="AI2363" i="1"/>
  <c r="AE2363" i="1" s="1"/>
  <c r="AC2364" i="1"/>
  <c r="AD2364" i="1"/>
  <c r="AI2364" i="1"/>
  <c r="AB2364" i="1" s="1"/>
  <c r="AC2365" i="1"/>
  <c r="AD2365" i="1"/>
  <c r="AI2365" i="1"/>
  <c r="AC2366" i="1"/>
  <c r="AD2366" i="1"/>
  <c r="AI2366" i="1"/>
  <c r="AF2366" i="1" s="1"/>
  <c r="AC2367" i="1"/>
  <c r="AD2367" i="1"/>
  <c r="AI2367" i="1"/>
  <c r="AC2368" i="1"/>
  <c r="AD2368" i="1"/>
  <c r="AI2368" i="1"/>
  <c r="AC2369" i="1"/>
  <c r="AD2369" i="1"/>
  <c r="AI2369" i="1"/>
  <c r="AE2369" i="1" s="1"/>
  <c r="AC2370" i="1"/>
  <c r="AD2370" i="1"/>
  <c r="AI2370" i="1"/>
  <c r="AE2370" i="1" s="1"/>
  <c r="AC2371" i="1"/>
  <c r="AD2371" i="1"/>
  <c r="AI2371" i="1"/>
  <c r="AE2371" i="1" s="1"/>
  <c r="AC2372" i="1"/>
  <c r="AD2372" i="1"/>
  <c r="AI2372" i="1"/>
  <c r="AC2373" i="1"/>
  <c r="AD2373" i="1"/>
  <c r="AI2373" i="1"/>
  <c r="AC2374" i="1"/>
  <c r="AD2374" i="1"/>
  <c r="AI2374" i="1"/>
  <c r="AB2374" i="1" s="1"/>
  <c r="AC2375" i="1"/>
  <c r="AD2375" i="1"/>
  <c r="AI2375" i="1"/>
  <c r="AC2376" i="1"/>
  <c r="AD2376" i="1"/>
  <c r="AI2376" i="1"/>
  <c r="AF2376" i="1" s="1"/>
  <c r="AC2377" i="1"/>
  <c r="AD2377" i="1"/>
  <c r="AI2377" i="1"/>
  <c r="AB2377" i="1" s="1"/>
  <c r="AC2378" i="1"/>
  <c r="AD2378" i="1"/>
  <c r="AI2378" i="1"/>
  <c r="AG2378" i="1" s="1"/>
  <c r="AM2378" i="1" s="1"/>
  <c r="AC2379" i="1"/>
  <c r="AD2379" i="1"/>
  <c r="AI2379" i="1"/>
  <c r="AF2379" i="1" s="1"/>
  <c r="AC2380" i="1"/>
  <c r="AD2380" i="1"/>
  <c r="AI2380" i="1"/>
  <c r="AE2380" i="1" s="1"/>
  <c r="AC2381" i="1"/>
  <c r="AD2381" i="1"/>
  <c r="AI2381" i="1"/>
  <c r="AG2381" i="1" s="1"/>
  <c r="AM2381" i="1" s="1"/>
  <c r="AC2382" i="1"/>
  <c r="AD2382" i="1"/>
  <c r="AI2382" i="1"/>
  <c r="AC2383" i="1"/>
  <c r="AD2383" i="1"/>
  <c r="AI2383" i="1"/>
  <c r="AC2384" i="1"/>
  <c r="AD2384" i="1"/>
  <c r="AI2384" i="1"/>
  <c r="AF2384" i="1" s="1"/>
  <c r="AC2385" i="1"/>
  <c r="AD2385" i="1"/>
  <c r="AI2385" i="1"/>
  <c r="AF2385" i="1" s="1"/>
  <c r="AC2386" i="1"/>
  <c r="AD2386" i="1"/>
  <c r="AI2386" i="1"/>
  <c r="AE2386" i="1" s="1"/>
  <c r="AC2387" i="1"/>
  <c r="AD2387" i="1"/>
  <c r="AI2387" i="1"/>
  <c r="AG2387" i="1" s="1"/>
  <c r="AM2387" i="1" s="1"/>
  <c r="AC2388" i="1"/>
  <c r="AD2388" i="1"/>
  <c r="AI2388" i="1"/>
  <c r="AC2389" i="1"/>
  <c r="AD2389" i="1"/>
  <c r="AI2389" i="1"/>
  <c r="AB2389" i="1" s="1"/>
  <c r="AC2390" i="1"/>
  <c r="AD2390" i="1"/>
  <c r="AI2390" i="1"/>
  <c r="AB2390" i="1" s="1"/>
  <c r="AC2391" i="1"/>
  <c r="AD2391" i="1"/>
  <c r="AI2391" i="1"/>
  <c r="AC2392" i="1"/>
  <c r="AD2392" i="1"/>
  <c r="AI2392" i="1"/>
  <c r="AB2392" i="1" s="1"/>
  <c r="AC2393" i="1"/>
  <c r="AD2393" i="1"/>
  <c r="AI2393" i="1"/>
  <c r="AB2393" i="1" s="1"/>
  <c r="AC2394" i="1"/>
  <c r="AD2394" i="1"/>
  <c r="AI2394" i="1"/>
  <c r="AC2395" i="1"/>
  <c r="AD2395" i="1"/>
  <c r="AI2395" i="1"/>
  <c r="AC2396" i="1"/>
  <c r="AD2396" i="1"/>
  <c r="AI2396" i="1"/>
  <c r="AE2396" i="1" s="1"/>
  <c r="AC2397" i="1"/>
  <c r="AD2397" i="1"/>
  <c r="AI2397" i="1"/>
  <c r="AG2397" i="1" s="1"/>
  <c r="AM2397" i="1" s="1"/>
  <c r="AC2398" i="1"/>
  <c r="AD2398" i="1"/>
  <c r="AI2398" i="1"/>
  <c r="AF2398" i="1" s="1"/>
  <c r="AC2399" i="1"/>
  <c r="AD2399" i="1"/>
  <c r="AI2399" i="1"/>
  <c r="AC2400" i="1"/>
  <c r="AD2400" i="1"/>
  <c r="AI2400" i="1"/>
  <c r="AC2401" i="1"/>
  <c r="AD2401" i="1"/>
  <c r="AI2401" i="1"/>
  <c r="AE2401" i="1" s="1"/>
  <c r="AC2402" i="1"/>
  <c r="AD2402" i="1"/>
  <c r="AI2402" i="1"/>
  <c r="AE2402" i="1" s="1"/>
  <c r="AC2403" i="1"/>
  <c r="AD2403" i="1"/>
  <c r="AI2403" i="1"/>
  <c r="AG2403" i="1" s="1"/>
  <c r="AM2403" i="1" s="1"/>
  <c r="AC2404" i="1"/>
  <c r="AD2404" i="1"/>
  <c r="AI2404" i="1"/>
  <c r="AF2404" i="1" s="1"/>
  <c r="AC2405" i="1"/>
  <c r="AD2405" i="1"/>
  <c r="AI2405" i="1"/>
  <c r="AF2405" i="1" s="1"/>
  <c r="AC2406" i="1"/>
  <c r="AD2406" i="1"/>
  <c r="AI2406" i="1"/>
  <c r="AF2406" i="1" s="1"/>
  <c r="AC2407" i="1"/>
  <c r="AD2407" i="1"/>
  <c r="AI2407" i="1"/>
  <c r="AC2408" i="1"/>
  <c r="AD2408" i="1"/>
  <c r="AI2408" i="1"/>
  <c r="AG2408" i="1" s="1"/>
  <c r="AM2408" i="1" s="1"/>
  <c r="AC2409" i="1"/>
  <c r="AD2409" i="1"/>
  <c r="AI2409" i="1"/>
  <c r="AG2409" i="1" s="1"/>
  <c r="AM2409" i="1" s="1"/>
  <c r="AC2410" i="1"/>
  <c r="AD2410" i="1"/>
  <c r="AI2410" i="1"/>
  <c r="AG2410" i="1" s="1"/>
  <c r="AM2410" i="1" s="1"/>
  <c r="AC2411" i="1"/>
  <c r="AD2411" i="1"/>
  <c r="AI2411" i="1"/>
  <c r="AC2412" i="1"/>
  <c r="AD2412" i="1"/>
  <c r="AI2412" i="1"/>
  <c r="AC2413" i="1"/>
  <c r="AD2413" i="1"/>
  <c r="AI2413" i="1"/>
  <c r="AC2414" i="1"/>
  <c r="AD2414" i="1"/>
  <c r="AI2414" i="1"/>
  <c r="AC2415" i="1"/>
  <c r="AD2415" i="1"/>
  <c r="AI2415" i="1"/>
  <c r="AG2415" i="1" s="1"/>
  <c r="AM2415" i="1" s="1"/>
  <c r="AC2416" i="1"/>
  <c r="AD2416" i="1"/>
  <c r="AI2416" i="1"/>
  <c r="AF2416" i="1" s="1"/>
  <c r="AC2417" i="1"/>
  <c r="AD2417" i="1"/>
  <c r="AI2417" i="1"/>
  <c r="AC2418" i="1"/>
  <c r="AD2418" i="1"/>
  <c r="AI2418" i="1"/>
  <c r="AB2418" i="1" s="1"/>
  <c r="AC2419" i="1"/>
  <c r="AD2419" i="1"/>
  <c r="AI2419" i="1"/>
  <c r="AC2420" i="1"/>
  <c r="AD2420" i="1"/>
  <c r="AI2420" i="1"/>
  <c r="AF2420" i="1" s="1"/>
  <c r="AC2421" i="1"/>
  <c r="AD2421" i="1"/>
  <c r="AI2421" i="1"/>
  <c r="AF2421" i="1" s="1"/>
  <c r="AC2422" i="1"/>
  <c r="AD2422" i="1"/>
  <c r="AI2422" i="1"/>
  <c r="AC2423" i="1"/>
  <c r="AD2423" i="1"/>
  <c r="AI2423" i="1"/>
  <c r="AC2424" i="1"/>
  <c r="AD2424" i="1"/>
  <c r="AI2424" i="1"/>
  <c r="AC2425" i="1"/>
  <c r="AD2425" i="1"/>
  <c r="AI2425" i="1"/>
  <c r="AG2425" i="1" s="1"/>
  <c r="AM2425" i="1" s="1"/>
  <c r="AC2426" i="1"/>
  <c r="AD2426" i="1"/>
  <c r="AI2426" i="1"/>
  <c r="AC2427" i="1"/>
  <c r="AD2427" i="1"/>
  <c r="AI2427" i="1"/>
  <c r="AC2428" i="1"/>
  <c r="AD2428" i="1"/>
  <c r="AI2428" i="1"/>
  <c r="AC2429" i="1"/>
  <c r="AD2429" i="1"/>
  <c r="AI2429" i="1"/>
  <c r="AB2429" i="1" s="1"/>
  <c r="AC2430" i="1"/>
  <c r="AD2430" i="1"/>
  <c r="AI2430" i="1"/>
  <c r="AC2431" i="1"/>
  <c r="AD2431" i="1"/>
  <c r="AI2431" i="1"/>
  <c r="AC2432" i="1"/>
  <c r="AD2432" i="1"/>
  <c r="AI2432" i="1"/>
  <c r="AC2433" i="1"/>
  <c r="AD2433" i="1"/>
  <c r="AI2433" i="1"/>
  <c r="AB2433" i="1" s="1"/>
  <c r="AC2434" i="1"/>
  <c r="AD2434" i="1"/>
  <c r="AI2434" i="1"/>
  <c r="AB2434" i="1" s="1"/>
  <c r="AC2435" i="1"/>
  <c r="AD2435" i="1"/>
  <c r="AI2435" i="1"/>
  <c r="AE2435" i="1" s="1"/>
  <c r="AC2436" i="1"/>
  <c r="AD2436" i="1"/>
  <c r="AI2436" i="1"/>
  <c r="AE2436" i="1" s="1"/>
  <c r="AC2437" i="1"/>
  <c r="AD2437" i="1"/>
  <c r="AI2437" i="1"/>
  <c r="AG2437" i="1" s="1"/>
  <c r="AM2437" i="1" s="1"/>
  <c r="AC2438" i="1"/>
  <c r="AD2438" i="1"/>
  <c r="AI2438" i="1"/>
  <c r="AC2439" i="1"/>
  <c r="AD2439" i="1"/>
  <c r="AI2439" i="1"/>
  <c r="AG2439" i="1" s="1"/>
  <c r="AM2439" i="1" s="1"/>
  <c r="AC2440" i="1"/>
  <c r="AD2440" i="1"/>
  <c r="AI2440" i="1"/>
  <c r="AC2441" i="1"/>
  <c r="AD2441" i="1"/>
  <c r="AI2441" i="1"/>
  <c r="AF2441" i="1" s="1"/>
  <c r="AC2442" i="1"/>
  <c r="AD2442" i="1"/>
  <c r="AI2442" i="1"/>
  <c r="AG2442" i="1" s="1"/>
  <c r="AM2442" i="1" s="1"/>
  <c r="AC2443" i="1"/>
  <c r="AD2443" i="1"/>
  <c r="AI2443" i="1"/>
  <c r="AC2444" i="1"/>
  <c r="AD2444" i="1"/>
  <c r="AI2444" i="1"/>
  <c r="AE2444" i="1" s="1"/>
  <c r="AC2445" i="1"/>
  <c r="AD2445" i="1"/>
  <c r="AI2445" i="1"/>
  <c r="AG2445" i="1" s="1"/>
  <c r="AM2445" i="1" s="1"/>
  <c r="AC2446" i="1"/>
  <c r="AD2446" i="1"/>
  <c r="AI2446" i="1"/>
  <c r="AC2447" i="1"/>
  <c r="AD2447" i="1"/>
  <c r="AI2447" i="1"/>
  <c r="AB2447" i="1" s="1"/>
  <c r="AC2448" i="1"/>
  <c r="AD2448" i="1"/>
  <c r="AI2448" i="1"/>
  <c r="AB2448" i="1" s="1"/>
  <c r="AC2449" i="1"/>
  <c r="AD2449" i="1"/>
  <c r="AI2449" i="1"/>
  <c r="AG2449" i="1" s="1"/>
  <c r="AM2449" i="1" s="1"/>
  <c r="AC2450" i="1"/>
  <c r="AD2450" i="1"/>
  <c r="AI2450" i="1"/>
  <c r="AG2450" i="1" s="1"/>
  <c r="AM2450" i="1" s="1"/>
  <c r="AC2451" i="1"/>
  <c r="AD2451" i="1"/>
  <c r="AI2451" i="1"/>
  <c r="AG2451" i="1" s="1"/>
  <c r="AM2451" i="1" s="1"/>
  <c r="AC2452" i="1"/>
  <c r="AD2452" i="1"/>
  <c r="AI2452" i="1"/>
  <c r="AC2453" i="1"/>
  <c r="AD2453" i="1"/>
  <c r="AI2453" i="1"/>
  <c r="AC2454" i="1"/>
  <c r="AD2454" i="1"/>
  <c r="AI2454" i="1"/>
  <c r="AC2455" i="1"/>
  <c r="AD2455" i="1"/>
  <c r="AI2455" i="1"/>
  <c r="AB2455" i="1" s="1"/>
  <c r="AC2456" i="1"/>
  <c r="AD2456" i="1"/>
  <c r="AI2456" i="1"/>
  <c r="AF2456" i="1" s="1"/>
  <c r="AC2457" i="1"/>
  <c r="AD2457" i="1"/>
  <c r="AI2457" i="1"/>
  <c r="AF2457" i="1" s="1"/>
  <c r="AC2458" i="1"/>
  <c r="AD2458" i="1"/>
  <c r="AI2458" i="1"/>
  <c r="AG2458" i="1" s="1"/>
  <c r="AM2458" i="1" s="1"/>
  <c r="AC2459" i="1"/>
  <c r="AD2459" i="1"/>
  <c r="AI2459" i="1"/>
  <c r="AC2460" i="1"/>
  <c r="AD2460" i="1"/>
  <c r="AI2460" i="1"/>
  <c r="AC2461" i="1"/>
  <c r="AD2461" i="1"/>
  <c r="AI2461" i="1"/>
  <c r="AC2462" i="1"/>
  <c r="AD2462" i="1"/>
  <c r="AI2462" i="1"/>
  <c r="AC2463" i="1"/>
  <c r="AD2463" i="1"/>
  <c r="AI2463" i="1"/>
  <c r="AE2463" i="1" s="1"/>
  <c r="AC2464" i="1"/>
  <c r="AD2464" i="1"/>
  <c r="AI2464" i="1"/>
  <c r="AB2464" i="1" s="1"/>
  <c r="AC2465" i="1"/>
  <c r="AD2465" i="1"/>
  <c r="AI2465" i="1"/>
  <c r="AC2466" i="1"/>
  <c r="AD2466" i="1"/>
  <c r="AI2466" i="1"/>
  <c r="AE2466" i="1" s="1"/>
  <c r="AC2467" i="1"/>
  <c r="AD2467" i="1"/>
  <c r="AI2467" i="1"/>
  <c r="AC2468" i="1"/>
  <c r="AD2468" i="1"/>
  <c r="AI2468" i="1"/>
  <c r="AC2469" i="1"/>
  <c r="AD2469" i="1"/>
  <c r="AI2469" i="1"/>
  <c r="AF2469" i="1" s="1"/>
  <c r="AC2470" i="1"/>
  <c r="AD2470" i="1"/>
  <c r="AI2470" i="1"/>
  <c r="AE2470" i="1" s="1"/>
  <c r="AC2471" i="1"/>
  <c r="AD2471" i="1"/>
  <c r="AI2471" i="1"/>
  <c r="AF2471" i="1" s="1"/>
  <c r="AC2472" i="1"/>
  <c r="AD2472" i="1"/>
  <c r="AI2472" i="1"/>
  <c r="AE2472" i="1" s="1"/>
  <c r="AC2473" i="1"/>
  <c r="AD2473" i="1"/>
  <c r="AI2473" i="1"/>
  <c r="AF2473" i="1" s="1"/>
  <c r="AC2474" i="1"/>
  <c r="AD2474" i="1"/>
  <c r="AI2474" i="1"/>
  <c r="AG2474" i="1" s="1"/>
  <c r="AM2474" i="1" s="1"/>
  <c r="AC2475" i="1"/>
  <c r="AD2475" i="1"/>
  <c r="AI2475" i="1"/>
  <c r="AF2475" i="1" s="1"/>
  <c r="AC2476" i="1"/>
  <c r="AD2476" i="1"/>
  <c r="AI2476" i="1"/>
  <c r="AF2476" i="1" s="1"/>
  <c r="AC2477" i="1"/>
  <c r="AD2477" i="1"/>
  <c r="AI2477" i="1"/>
  <c r="AB2477" i="1" s="1"/>
  <c r="AC2478" i="1"/>
  <c r="AD2478" i="1"/>
  <c r="AI2478" i="1"/>
  <c r="AB2478" i="1" s="1"/>
  <c r="AC2479" i="1"/>
  <c r="AD2479" i="1"/>
  <c r="AI2479" i="1"/>
  <c r="AC2480" i="1"/>
  <c r="AD2480" i="1"/>
  <c r="AI2480" i="1"/>
  <c r="AC2481" i="1"/>
  <c r="AD2481" i="1"/>
  <c r="AI2481" i="1"/>
  <c r="AB2481" i="1" s="1"/>
  <c r="AC2482" i="1"/>
  <c r="AD2482" i="1"/>
  <c r="AI2482" i="1"/>
  <c r="AE2482" i="1" s="1"/>
  <c r="AC2483" i="1"/>
  <c r="AD2483" i="1"/>
  <c r="AI2483" i="1"/>
  <c r="AC2484" i="1"/>
  <c r="AD2484" i="1"/>
  <c r="AI2484" i="1"/>
  <c r="AB2484" i="1" s="1"/>
  <c r="AC2485" i="1"/>
  <c r="AD2485" i="1"/>
  <c r="AI2485" i="1"/>
  <c r="AE2485" i="1" s="1"/>
  <c r="AC2486" i="1"/>
  <c r="AD2486" i="1"/>
  <c r="AI2486" i="1"/>
  <c r="AG2486" i="1" s="1"/>
  <c r="AM2486" i="1" s="1"/>
  <c r="AC2487" i="1"/>
  <c r="AD2487" i="1"/>
  <c r="AI2487" i="1"/>
  <c r="AE2487" i="1" s="1"/>
  <c r="AC2488" i="1"/>
  <c r="AD2488" i="1"/>
  <c r="AI2488" i="1"/>
  <c r="AE2488" i="1" s="1"/>
  <c r="AC2489" i="1"/>
  <c r="AD2489" i="1"/>
  <c r="AI2489" i="1"/>
  <c r="AB2489" i="1" s="1"/>
  <c r="AC2490" i="1"/>
  <c r="AD2490" i="1"/>
  <c r="AI2490" i="1"/>
  <c r="AB2490" i="1" s="1"/>
  <c r="AC2491" i="1"/>
  <c r="AD2491" i="1"/>
  <c r="AI2491" i="1"/>
  <c r="AC2492" i="1"/>
  <c r="AD2492" i="1"/>
  <c r="AI2492" i="1"/>
  <c r="AC2493" i="1"/>
  <c r="AD2493" i="1"/>
  <c r="AI2493" i="1"/>
  <c r="AG2493" i="1" s="1"/>
  <c r="AM2493" i="1" s="1"/>
  <c r="AC2494" i="1"/>
  <c r="AD2494" i="1"/>
  <c r="AI2494" i="1"/>
  <c r="AE2494" i="1" s="1"/>
  <c r="AC2495" i="1"/>
  <c r="AD2495" i="1"/>
  <c r="AI2495" i="1"/>
  <c r="AE2495" i="1" s="1"/>
  <c r="AC2496" i="1"/>
  <c r="AD2496" i="1"/>
  <c r="AI2496" i="1"/>
  <c r="AE2496" i="1" s="1"/>
  <c r="AC2497" i="1"/>
  <c r="AD2497" i="1"/>
  <c r="AI2497" i="1"/>
  <c r="AF2497" i="1" s="1"/>
  <c r="AC2498" i="1"/>
  <c r="AD2498" i="1"/>
  <c r="AI2498" i="1"/>
  <c r="AG2498" i="1" s="1"/>
  <c r="AM2498" i="1" s="1"/>
  <c r="AC2499" i="1"/>
  <c r="AD2499" i="1"/>
  <c r="AI2499" i="1"/>
  <c r="AG2499" i="1" s="1"/>
  <c r="AM2499" i="1" s="1"/>
  <c r="AC2500" i="1"/>
  <c r="AD2500" i="1"/>
  <c r="AI2500" i="1"/>
  <c r="AE2500" i="1" s="1"/>
  <c r="AC2501" i="1"/>
  <c r="AD2501" i="1"/>
  <c r="AI2501" i="1"/>
  <c r="AF2501" i="1" s="1"/>
  <c r="AC2502" i="1"/>
  <c r="AD2502" i="1"/>
  <c r="AI2502" i="1"/>
  <c r="AG2502" i="1" s="1"/>
  <c r="AM2502" i="1" s="1"/>
  <c r="AC2503" i="1"/>
  <c r="AD2503" i="1"/>
  <c r="AI2503" i="1"/>
  <c r="AB2503" i="1" s="1"/>
  <c r="AC2504" i="1"/>
  <c r="AD2504" i="1"/>
  <c r="AI2504" i="1"/>
  <c r="AC2505" i="1"/>
  <c r="AD2505" i="1"/>
  <c r="AI2505" i="1"/>
  <c r="AE2505" i="1" s="1"/>
  <c r="AC2506" i="1"/>
  <c r="AD2506" i="1"/>
  <c r="AI2506" i="1"/>
  <c r="AF2506" i="1" s="1"/>
  <c r="AC2507" i="1"/>
  <c r="AD2507" i="1"/>
  <c r="AI2507" i="1"/>
  <c r="AG2507" i="1" s="1"/>
  <c r="AM2507" i="1" s="1"/>
  <c r="AC2508" i="1"/>
  <c r="AD2508" i="1"/>
  <c r="AI2508" i="1"/>
  <c r="AB2508" i="1" s="1"/>
  <c r="AC2509" i="1"/>
  <c r="AD2509" i="1"/>
  <c r="AI2509" i="1"/>
  <c r="AB2509" i="1" s="1"/>
  <c r="AC2510" i="1"/>
  <c r="AD2510" i="1"/>
  <c r="AI2510" i="1"/>
  <c r="AC2511" i="1"/>
  <c r="AD2511" i="1"/>
  <c r="AI2511" i="1"/>
  <c r="AG2511" i="1" s="1"/>
  <c r="AM2511" i="1" s="1"/>
  <c r="AC2512" i="1"/>
  <c r="AD2512" i="1"/>
  <c r="AI2512" i="1"/>
  <c r="AG2512" i="1" s="1"/>
  <c r="AM2512" i="1" s="1"/>
  <c r="AC2513" i="1"/>
  <c r="AD2513" i="1"/>
  <c r="AI2513" i="1"/>
  <c r="AB2513" i="1" s="1"/>
  <c r="AC2514" i="1"/>
  <c r="AD2514" i="1"/>
  <c r="AI2514" i="1"/>
  <c r="AF2514" i="1" s="1"/>
  <c r="AC2515" i="1"/>
  <c r="AD2515" i="1"/>
  <c r="AI2515" i="1"/>
  <c r="AF2515" i="1" s="1"/>
  <c r="AC2516" i="1"/>
  <c r="AD2516" i="1"/>
  <c r="AI2516" i="1"/>
  <c r="AC2517" i="1"/>
  <c r="AD2517" i="1"/>
  <c r="AI2517" i="1"/>
  <c r="AF2517" i="1" s="1"/>
  <c r="AC2518" i="1"/>
  <c r="AD2518" i="1"/>
  <c r="AI2518" i="1"/>
  <c r="AE2518" i="1" s="1"/>
  <c r="AC2519" i="1"/>
  <c r="AD2519" i="1"/>
  <c r="AI2519" i="1"/>
  <c r="AC2520" i="1"/>
  <c r="AD2520" i="1"/>
  <c r="AI2520" i="1"/>
  <c r="AE2520" i="1" s="1"/>
  <c r="AC2521" i="1"/>
  <c r="AD2521" i="1"/>
  <c r="AI2521" i="1"/>
  <c r="AB2521" i="1" s="1"/>
  <c r="AC2522" i="1"/>
  <c r="AD2522" i="1"/>
  <c r="AI2522" i="1"/>
  <c r="AB2522" i="1" s="1"/>
  <c r="AC2523" i="1"/>
  <c r="AD2523" i="1"/>
  <c r="AI2523" i="1"/>
  <c r="AE2523" i="1" s="1"/>
  <c r="AC2524" i="1"/>
  <c r="AD2524" i="1"/>
  <c r="AI2524" i="1"/>
  <c r="AG2524" i="1" s="1"/>
  <c r="AM2524" i="1" s="1"/>
  <c r="AC2525" i="1"/>
  <c r="AD2525" i="1"/>
  <c r="AI2525" i="1"/>
  <c r="AE2525" i="1" s="1"/>
  <c r="AC2526" i="1"/>
  <c r="AD2526" i="1"/>
  <c r="AI2526" i="1"/>
  <c r="AC2527" i="1"/>
  <c r="AD2527" i="1"/>
  <c r="AI2527" i="1"/>
  <c r="AC2528" i="1"/>
  <c r="AD2528" i="1"/>
  <c r="AI2528" i="1"/>
  <c r="AC2529" i="1"/>
  <c r="AD2529" i="1"/>
  <c r="AI2529" i="1"/>
  <c r="AC2530" i="1"/>
  <c r="AD2530" i="1"/>
  <c r="AI2530" i="1"/>
  <c r="AC2531" i="1"/>
  <c r="AD2531" i="1"/>
  <c r="AI2531" i="1"/>
  <c r="AG2531" i="1" s="1"/>
  <c r="AM2531" i="1" s="1"/>
  <c r="AC2532" i="1"/>
  <c r="AD2532" i="1"/>
  <c r="AI2532" i="1"/>
  <c r="AC2533" i="1"/>
  <c r="AD2533" i="1"/>
  <c r="AI2533" i="1"/>
  <c r="AF2533" i="1" s="1"/>
  <c r="AC2534" i="1"/>
  <c r="AD2534" i="1"/>
  <c r="AI2534" i="1"/>
  <c r="AE2534" i="1" s="1"/>
  <c r="AC2535" i="1"/>
  <c r="AD2535" i="1"/>
  <c r="AI2535" i="1"/>
  <c r="AB2535" i="1" s="1"/>
  <c r="AC2536" i="1"/>
  <c r="AD2536" i="1"/>
  <c r="AI2536" i="1"/>
  <c r="AG2536" i="1" s="1"/>
  <c r="AM2536" i="1" s="1"/>
  <c r="AC2537" i="1"/>
  <c r="AD2537" i="1"/>
  <c r="AI2537" i="1"/>
  <c r="AC2538" i="1"/>
  <c r="AD2538" i="1"/>
  <c r="AI2538" i="1"/>
  <c r="AG2538" i="1" s="1"/>
  <c r="AM2538" i="1" s="1"/>
  <c r="AC2539" i="1"/>
  <c r="AD2539" i="1"/>
  <c r="AI2539" i="1"/>
  <c r="AC2540" i="1"/>
  <c r="AD2540" i="1"/>
  <c r="AI2540" i="1"/>
  <c r="AE2540" i="1" s="1"/>
  <c r="AC2541" i="1"/>
  <c r="AD2541" i="1"/>
  <c r="AI2541" i="1"/>
  <c r="AF2541" i="1" s="1"/>
  <c r="AC2542" i="1"/>
  <c r="AD2542" i="1"/>
  <c r="AI2542" i="1"/>
  <c r="AE2542" i="1" s="1"/>
  <c r="AC2543" i="1"/>
  <c r="AD2543" i="1"/>
  <c r="AI2543" i="1"/>
  <c r="AC2544" i="1"/>
  <c r="AD2544" i="1"/>
  <c r="AI2544" i="1"/>
  <c r="AE2544" i="1" s="1"/>
  <c r="AC2545" i="1"/>
  <c r="AD2545" i="1"/>
  <c r="AI2545" i="1"/>
  <c r="AC2546" i="1"/>
  <c r="AD2546" i="1"/>
  <c r="AI2546" i="1"/>
  <c r="AE2546" i="1" s="1"/>
  <c r="AC2547" i="1"/>
  <c r="AD2547" i="1"/>
  <c r="AI2547" i="1"/>
  <c r="AB2547" i="1" s="1"/>
  <c r="AC2548" i="1"/>
  <c r="AD2548" i="1"/>
  <c r="AI2548" i="1"/>
  <c r="AF2548" i="1" s="1"/>
  <c r="AC2549" i="1"/>
  <c r="AD2549" i="1"/>
  <c r="AI2549" i="1"/>
  <c r="AB2549" i="1" s="1"/>
  <c r="AC2550" i="1"/>
  <c r="AD2550" i="1"/>
  <c r="AI2550" i="1"/>
  <c r="AG2550" i="1" s="1"/>
  <c r="AM2550" i="1" s="1"/>
  <c r="AC2551" i="1"/>
  <c r="AD2551" i="1"/>
  <c r="AI2551" i="1"/>
  <c r="AC2552" i="1"/>
  <c r="AD2552" i="1"/>
  <c r="AI2552" i="1"/>
  <c r="AC2553" i="1"/>
  <c r="AD2553" i="1"/>
  <c r="AI2553" i="1"/>
  <c r="AC2554" i="1"/>
  <c r="AD2554" i="1"/>
  <c r="AI2554" i="1"/>
  <c r="AC2555" i="1"/>
  <c r="AD2555" i="1"/>
  <c r="AI2555" i="1"/>
  <c r="AB2555" i="1" s="1"/>
  <c r="AC2556" i="1"/>
  <c r="AD2556" i="1"/>
  <c r="AI2556" i="1"/>
  <c r="AE2556" i="1" s="1"/>
  <c r="AC2557" i="1"/>
  <c r="AD2557" i="1"/>
  <c r="AI2557" i="1"/>
  <c r="AF2557" i="1" s="1"/>
  <c r="AC2558" i="1"/>
  <c r="AD2558" i="1"/>
  <c r="AI2558" i="1"/>
  <c r="AE2558" i="1" s="1"/>
  <c r="AC2559" i="1"/>
  <c r="AD2559" i="1"/>
  <c r="AI2559" i="1"/>
  <c r="AC2560" i="1"/>
  <c r="AD2560" i="1"/>
  <c r="AI2560" i="1"/>
  <c r="AC2561" i="1"/>
  <c r="AD2561" i="1"/>
  <c r="AI2561" i="1"/>
  <c r="AC2562" i="1"/>
  <c r="AD2562" i="1"/>
  <c r="AI2562" i="1"/>
  <c r="AB2562" i="1" s="1"/>
  <c r="AC2563" i="1"/>
  <c r="AD2563" i="1"/>
  <c r="AI2563" i="1"/>
  <c r="AC2564" i="1"/>
  <c r="AD2564" i="1"/>
  <c r="AI2564" i="1"/>
  <c r="AG2564" i="1" s="1"/>
  <c r="AM2564" i="1" s="1"/>
  <c r="AC2565" i="1"/>
  <c r="AD2565" i="1"/>
  <c r="AI2565" i="1"/>
  <c r="AB2565" i="1" s="1"/>
  <c r="AC2566" i="1"/>
  <c r="AD2566" i="1"/>
  <c r="AI2566" i="1"/>
  <c r="AF2566" i="1" s="1"/>
  <c r="AC2567" i="1"/>
  <c r="AD2567" i="1"/>
  <c r="AI2567" i="1"/>
  <c r="AB2567" i="1" s="1"/>
  <c r="AC2568" i="1"/>
  <c r="AD2568" i="1"/>
  <c r="AI2568" i="1"/>
  <c r="AC2569" i="1"/>
  <c r="AD2569" i="1"/>
  <c r="AI2569" i="1"/>
  <c r="AC2570" i="1"/>
  <c r="AD2570" i="1"/>
  <c r="AI2570" i="1"/>
  <c r="AG2570" i="1" s="1"/>
  <c r="AM2570" i="1" s="1"/>
  <c r="AC2571" i="1"/>
  <c r="AD2571" i="1"/>
  <c r="AI2571" i="1"/>
  <c r="AG2571" i="1" s="1"/>
  <c r="AM2571" i="1" s="1"/>
  <c r="AC2572" i="1"/>
  <c r="AD2572" i="1"/>
  <c r="AI2572" i="1"/>
  <c r="AC2573" i="1"/>
  <c r="AD2573" i="1"/>
  <c r="AI2573" i="1"/>
  <c r="AC2574" i="1"/>
  <c r="AD2574" i="1"/>
  <c r="AI2574" i="1"/>
  <c r="AC2575" i="1"/>
  <c r="AD2575" i="1"/>
  <c r="AI2575" i="1"/>
  <c r="AC2576" i="1"/>
  <c r="AD2576" i="1"/>
  <c r="AI2576" i="1"/>
  <c r="AE2576" i="1" s="1"/>
  <c r="AC2577" i="1"/>
  <c r="AD2577" i="1"/>
  <c r="AI2577" i="1"/>
  <c r="AC2578" i="1"/>
  <c r="AD2578" i="1"/>
  <c r="AI2578" i="1"/>
  <c r="AB2578" i="1" s="1"/>
  <c r="AC2579" i="1"/>
  <c r="AD2579" i="1"/>
  <c r="AI2579" i="1"/>
  <c r="AG2579" i="1" s="1"/>
  <c r="AM2579" i="1" s="1"/>
  <c r="AC2580" i="1"/>
  <c r="AD2580" i="1"/>
  <c r="AI2580" i="1"/>
  <c r="AC2581" i="1"/>
  <c r="AD2581" i="1"/>
  <c r="AI2581" i="1"/>
  <c r="AC2582" i="1"/>
  <c r="AD2582" i="1"/>
  <c r="AI2582" i="1"/>
  <c r="AG2582" i="1" s="1"/>
  <c r="AM2582" i="1" s="1"/>
  <c r="AC2583" i="1"/>
  <c r="AD2583" i="1"/>
  <c r="AI2583" i="1"/>
  <c r="AC2584" i="1"/>
  <c r="AD2584" i="1"/>
  <c r="AI2584" i="1"/>
  <c r="AB2584" i="1" s="1"/>
  <c r="AC2585" i="1"/>
  <c r="AD2585" i="1"/>
  <c r="AI2585" i="1"/>
  <c r="AC2586" i="1"/>
  <c r="AD2586" i="1"/>
  <c r="AI2586" i="1"/>
  <c r="AB2586" i="1" s="1"/>
  <c r="AC2587" i="1"/>
  <c r="AD2587" i="1"/>
  <c r="AI2587" i="1"/>
  <c r="AB2587" i="1" s="1"/>
  <c r="AC2588" i="1"/>
  <c r="AD2588" i="1"/>
  <c r="AI2588" i="1"/>
  <c r="AG2588" i="1" s="1"/>
  <c r="AM2588" i="1" s="1"/>
  <c r="AC2589" i="1"/>
  <c r="AD2589" i="1"/>
  <c r="AI2589" i="1"/>
  <c r="AE2589" i="1" s="1"/>
  <c r="AC2590" i="1"/>
  <c r="AD2590" i="1"/>
  <c r="AI2590" i="1"/>
  <c r="AB2590" i="1" s="1"/>
  <c r="AC2591" i="1"/>
  <c r="AD2591" i="1"/>
  <c r="AI2591" i="1"/>
  <c r="AC2592" i="1"/>
  <c r="AD2592" i="1"/>
  <c r="AI2592" i="1"/>
  <c r="AC2593" i="1"/>
  <c r="AD2593" i="1"/>
  <c r="AI2593" i="1"/>
  <c r="AC2594" i="1"/>
  <c r="AD2594" i="1"/>
  <c r="AI2594" i="1"/>
  <c r="AF2594" i="1" s="1"/>
  <c r="AC2595" i="1"/>
  <c r="AD2595" i="1"/>
  <c r="AI2595" i="1"/>
  <c r="AF2595" i="1" s="1"/>
  <c r="AC2596" i="1"/>
  <c r="AD2596" i="1"/>
  <c r="AI2596" i="1"/>
  <c r="AE2596" i="1" s="1"/>
  <c r="AC2597" i="1"/>
  <c r="AD2597" i="1"/>
  <c r="AI2597" i="1"/>
  <c r="AC2598" i="1"/>
  <c r="AD2598" i="1"/>
  <c r="AI2598" i="1"/>
  <c r="AC2599" i="1"/>
  <c r="AD2599" i="1"/>
  <c r="AI2599" i="1"/>
  <c r="AB2599" i="1" s="1"/>
  <c r="AC2600" i="1"/>
  <c r="AD2600" i="1"/>
  <c r="AI2600" i="1"/>
  <c r="AG2600" i="1" s="1"/>
  <c r="AM2600" i="1" s="1"/>
  <c r="AC2601" i="1"/>
  <c r="AD2601" i="1"/>
  <c r="AI2601" i="1"/>
  <c r="AC2602" i="1"/>
  <c r="AD2602" i="1"/>
  <c r="AI2602" i="1"/>
  <c r="AG2602" i="1" s="1"/>
  <c r="AM2602" i="1" s="1"/>
  <c r="AC2603" i="1"/>
  <c r="AD2603" i="1"/>
  <c r="AI2603" i="1"/>
  <c r="AB2603" i="1" s="1"/>
  <c r="AC2604" i="1"/>
  <c r="AD2604" i="1"/>
  <c r="AI2604" i="1"/>
  <c r="AG2604" i="1" s="1"/>
  <c r="AM2604" i="1" s="1"/>
  <c r="AC2605" i="1"/>
  <c r="AD2605" i="1"/>
  <c r="AI2605" i="1"/>
  <c r="AG2605" i="1" s="1"/>
  <c r="AM2605" i="1" s="1"/>
  <c r="AC2606" i="1"/>
  <c r="AD2606" i="1"/>
  <c r="AI2606" i="1"/>
  <c r="AB2606" i="1" s="1"/>
  <c r="AC2607" i="1"/>
  <c r="AD2607" i="1"/>
  <c r="AI2607" i="1"/>
  <c r="AC2608" i="1"/>
  <c r="AD2608" i="1"/>
  <c r="AI2608" i="1"/>
  <c r="AE2608" i="1" s="1"/>
  <c r="AC2609" i="1"/>
  <c r="AD2609" i="1"/>
  <c r="AI2609" i="1"/>
  <c r="AE2609" i="1" s="1"/>
  <c r="AC2610" i="1"/>
  <c r="AD2610" i="1"/>
  <c r="AI2610" i="1"/>
  <c r="AG2610" i="1" s="1"/>
  <c r="AM2610" i="1" s="1"/>
  <c r="AC2611" i="1"/>
  <c r="AD2611" i="1"/>
  <c r="AI2611" i="1"/>
  <c r="AF2611" i="1" s="1"/>
  <c r="AC2612" i="1"/>
  <c r="AD2612" i="1"/>
  <c r="AI2612" i="1"/>
  <c r="AB2612" i="1" s="1"/>
  <c r="AC2613" i="1"/>
  <c r="AD2613" i="1"/>
  <c r="AI2613" i="1"/>
  <c r="AC2614" i="1"/>
  <c r="AD2614" i="1"/>
  <c r="AI2614" i="1"/>
  <c r="AC2615" i="1"/>
  <c r="AD2615" i="1"/>
  <c r="AI2615" i="1"/>
  <c r="AC2616" i="1"/>
  <c r="AD2616" i="1"/>
  <c r="AI2616" i="1"/>
  <c r="AG2616" i="1" s="1"/>
  <c r="AM2616" i="1" s="1"/>
  <c r="AC2617" i="1"/>
  <c r="AD2617" i="1"/>
  <c r="AI2617" i="1"/>
  <c r="AE2617" i="1" s="1"/>
  <c r="AC2618" i="1"/>
  <c r="AD2618" i="1"/>
  <c r="AI2618" i="1"/>
  <c r="AC2619" i="1"/>
  <c r="AD2619" i="1"/>
  <c r="AI2619" i="1"/>
  <c r="AB2619" i="1" s="1"/>
  <c r="AC2620" i="1"/>
  <c r="AD2620" i="1"/>
  <c r="AI2620" i="1"/>
  <c r="AE2620" i="1" s="1"/>
  <c r="AC2621" i="1"/>
  <c r="AD2621" i="1"/>
  <c r="AI2621" i="1"/>
  <c r="AB2621" i="1" s="1"/>
  <c r="AC2622" i="1"/>
  <c r="AD2622" i="1"/>
  <c r="AI2622" i="1"/>
  <c r="AB2622" i="1" s="1"/>
  <c r="AC2623" i="1"/>
  <c r="AD2623" i="1"/>
  <c r="AI2623" i="1"/>
  <c r="AC2624" i="1"/>
  <c r="AD2624" i="1"/>
  <c r="AI2624" i="1"/>
  <c r="AC2625" i="1"/>
  <c r="AD2625" i="1"/>
  <c r="AI2625" i="1"/>
  <c r="AE2625" i="1" s="1"/>
  <c r="AC2626" i="1"/>
  <c r="AD2626" i="1"/>
  <c r="AI2626" i="1"/>
  <c r="AE2626" i="1" s="1"/>
  <c r="AC2627" i="1"/>
  <c r="AD2627" i="1"/>
  <c r="AI2627" i="1"/>
  <c r="AF2627" i="1" s="1"/>
  <c r="AC2628" i="1"/>
  <c r="AD2628" i="1"/>
  <c r="AI2628" i="1"/>
  <c r="AG2628" i="1" s="1"/>
  <c r="AM2628" i="1" s="1"/>
  <c r="AC2629" i="1"/>
  <c r="AD2629" i="1"/>
  <c r="AI2629" i="1"/>
  <c r="AB2629" i="1" s="1"/>
  <c r="AC2630" i="1"/>
  <c r="AD2630" i="1"/>
  <c r="AI2630" i="1"/>
  <c r="AB2630" i="1" s="1"/>
  <c r="AC2631" i="1"/>
  <c r="AD2631" i="1"/>
  <c r="AI2631" i="1"/>
  <c r="AB2631" i="1" s="1"/>
  <c r="AC2632" i="1"/>
  <c r="AD2632" i="1"/>
  <c r="AI2632" i="1"/>
  <c r="AC2633" i="1"/>
  <c r="AD2633" i="1"/>
  <c r="AI2633" i="1"/>
  <c r="AC2634" i="1"/>
  <c r="AD2634" i="1"/>
  <c r="AI2634" i="1"/>
  <c r="AF2634" i="1" s="1"/>
  <c r="AC2635" i="1"/>
  <c r="AD2635" i="1"/>
  <c r="AI2635" i="1"/>
  <c r="AB2635" i="1" s="1"/>
  <c r="AC2636" i="1"/>
  <c r="AD2636" i="1"/>
  <c r="AI2636" i="1"/>
  <c r="AC2637" i="1"/>
  <c r="AD2637" i="1"/>
  <c r="AI2637" i="1"/>
  <c r="AB2637" i="1" s="1"/>
  <c r="AC2638" i="1"/>
  <c r="AD2638" i="1"/>
  <c r="AI2638" i="1"/>
  <c r="AF2638" i="1" s="1"/>
  <c r="AC2639" i="1"/>
  <c r="AD2639" i="1"/>
  <c r="AI2639" i="1"/>
  <c r="AC2640" i="1"/>
  <c r="AD2640" i="1"/>
  <c r="AI2640" i="1"/>
  <c r="AC2641" i="1"/>
  <c r="AD2641" i="1"/>
  <c r="AI2641" i="1"/>
  <c r="AF2641" i="1" s="1"/>
  <c r="AC2642" i="1"/>
  <c r="AD2642" i="1"/>
  <c r="AI2642" i="1"/>
  <c r="AG2642" i="1" s="1"/>
  <c r="AM2642" i="1" s="1"/>
  <c r="AC2643" i="1"/>
  <c r="AD2643" i="1"/>
  <c r="AI2643" i="1"/>
  <c r="AC2644" i="1"/>
  <c r="AD2644" i="1"/>
  <c r="AI2644" i="1"/>
  <c r="AF2644" i="1" s="1"/>
  <c r="AC2645" i="1"/>
  <c r="AD2645" i="1"/>
  <c r="AI2645" i="1"/>
  <c r="AB2645" i="1" s="1"/>
  <c r="AC2646" i="1"/>
  <c r="AD2646" i="1"/>
  <c r="AI2646" i="1"/>
  <c r="AF2646" i="1" s="1"/>
  <c r="AC2647" i="1"/>
  <c r="AD2647" i="1"/>
  <c r="AI2647" i="1"/>
  <c r="AC2648" i="1"/>
  <c r="AD2648" i="1"/>
  <c r="AI2648" i="1"/>
  <c r="AC2649" i="1"/>
  <c r="AD2649" i="1"/>
  <c r="AI2649" i="1"/>
  <c r="AC2650" i="1"/>
  <c r="AD2650" i="1"/>
  <c r="AI2650" i="1"/>
  <c r="AC2651" i="1"/>
  <c r="AD2651" i="1"/>
  <c r="AI2651" i="1"/>
  <c r="AC2652" i="1"/>
  <c r="AD2652" i="1"/>
  <c r="AI2652" i="1"/>
  <c r="AF2652" i="1" s="1"/>
  <c r="AC2653" i="1"/>
  <c r="AD2653" i="1"/>
  <c r="AI2653" i="1"/>
  <c r="AC2654" i="1"/>
  <c r="AD2654" i="1"/>
  <c r="AI2654" i="1"/>
  <c r="AF2654" i="1" s="1"/>
  <c r="AC2655" i="1"/>
  <c r="AD2655" i="1"/>
  <c r="AI2655" i="1"/>
  <c r="AC2656" i="1"/>
  <c r="AD2656" i="1"/>
  <c r="AI2656" i="1"/>
  <c r="AG2656" i="1" s="1"/>
  <c r="AM2656" i="1" s="1"/>
  <c r="AC2657" i="1"/>
  <c r="AD2657" i="1"/>
  <c r="AI2657" i="1"/>
  <c r="AC2658" i="1"/>
  <c r="AD2658" i="1"/>
  <c r="AI2658" i="1"/>
  <c r="AG2658" i="1" s="1"/>
  <c r="AM2658" i="1" s="1"/>
  <c r="AC2659" i="1"/>
  <c r="AD2659" i="1"/>
  <c r="AI2659" i="1"/>
  <c r="AC2660" i="1"/>
  <c r="AD2660" i="1"/>
  <c r="AI2660" i="1"/>
  <c r="AE2660" i="1" s="1"/>
  <c r="AC2661" i="1"/>
  <c r="AD2661" i="1"/>
  <c r="AI2661" i="1"/>
  <c r="AC2662" i="1"/>
  <c r="AD2662" i="1"/>
  <c r="AI2662" i="1"/>
  <c r="AF2662" i="1" s="1"/>
  <c r="AC2663" i="1"/>
  <c r="AD2663" i="1"/>
  <c r="AI2663" i="1"/>
  <c r="AC2664" i="1"/>
  <c r="AD2664" i="1"/>
  <c r="AI2664" i="1"/>
  <c r="AG2664" i="1" s="1"/>
  <c r="AM2664" i="1" s="1"/>
  <c r="AC2665" i="1"/>
  <c r="AD2665" i="1"/>
  <c r="AI2665" i="1"/>
  <c r="AC2666" i="1"/>
  <c r="AD2666" i="1"/>
  <c r="AI2666" i="1"/>
  <c r="AF2666" i="1" s="1"/>
  <c r="AC2667" i="1"/>
  <c r="AD2667" i="1"/>
  <c r="AI2667" i="1"/>
  <c r="AC2668" i="1"/>
  <c r="AD2668" i="1"/>
  <c r="AI2668" i="1"/>
  <c r="AF2668" i="1" s="1"/>
  <c r="AC2669" i="1"/>
  <c r="AD2669" i="1"/>
  <c r="AI2669" i="1"/>
  <c r="AC2670" i="1"/>
  <c r="AD2670" i="1"/>
  <c r="AI2670" i="1"/>
  <c r="AF2670" i="1" s="1"/>
  <c r="AC2671" i="1"/>
  <c r="AD2671" i="1"/>
  <c r="AI2671" i="1"/>
  <c r="AC2672" i="1"/>
  <c r="AD2672" i="1"/>
  <c r="AI2672" i="1"/>
  <c r="AC2673" i="1"/>
  <c r="AD2673" i="1"/>
  <c r="AI2673" i="1"/>
  <c r="AC2674" i="1"/>
  <c r="AD2674" i="1"/>
  <c r="AI2674" i="1"/>
  <c r="AF2674" i="1" s="1"/>
  <c r="AC2675" i="1"/>
  <c r="AD2675" i="1"/>
  <c r="AI2675" i="1"/>
  <c r="AE2675" i="1" s="1"/>
  <c r="AC2676" i="1"/>
  <c r="AD2676" i="1"/>
  <c r="AI2676" i="1"/>
  <c r="AB2676" i="1" s="1"/>
  <c r="AC2677" i="1"/>
  <c r="AD2677" i="1"/>
  <c r="AI2677" i="1"/>
  <c r="AC2678" i="1"/>
  <c r="AD2678" i="1"/>
  <c r="AI2678" i="1"/>
  <c r="AF2678" i="1" s="1"/>
  <c r="AC2679" i="1"/>
  <c r="AD2679" i="1"/>
  <c r="AI2679" i="1"/>
  <c r="AE2679" i="1" s="1"/>
  <c r="AC2680" i="1"/>
  <c r="AD2680" i="1"/>
  <c r="AI2680" i="1"/>
  <c r="AE2680" i="1" s="1"/>
  <c r="AC2681" i="1"/>
  <c r="AD2681" i="1"/>
  <c r="AI2681" i="1"/>
  <c r="AC2682" i="1"/>
  <c r="AD2682" i="1"/>
  <c r="AI2682" i="1"/>
  <c r="AF2682" i="1" s="1"/>
  <c r="AC2683" i="1"/>
  <c r="AD2683" i="1"/>
  <c r="AI2683" i="1"/>
  <c r="AF2683" i="1" s="1"/>
  <c r="AC2684" i="1"/>
  <c r="AD2684" i="1"/>
  <c r="AI2684" i="1"/>
  <c r="AE2684" i="1" s="1"/>
  <c r="AC2685" i="1"/>
  <c r="AD2685" i="1"/>
  <c r="AI2685" i="1"/>
  <c r="AC2686" i="1"/>
  <c r="AD2686" i="1"/>
  <c r="AI2686" i="1"/>
  <c r="AF2686" i="1" s="1"/>
  <c r="AC2687" i="1"/>
  <c r="AD2687" i="1"/>
  <c r="AI2687" i="1"/>
  <c r="AC2688" i="1"/>
  <c r="AD2688" i="1"/>
  <c r="AI2688" i="1"/>
  <c r="AE2688" i="1" s="1"/>
  <c r="AC2689" i="1"/>
  <c r="AD2689" i="1"/>
  <c r="AI2689" i="1"/>
  <c r="AF2689" i="1" s="1"/>
  <c r="AC2690" i="1"/>
  <c r="AD2690" i="1"/>
  <c r="AI2690" i="1"/>
  <c r="AG2690" i="1" s="1"/>
  <c r="AM2690" i="1" s="1"/>
  <c r="AC2691" i="1"/>
  <c r="AD2691" i="1"/>
  <c r="AI2691" i="1"/>
  <c r="AC2692" i="1"/>
  <c r="AD2692" i="1"/>
  <c r="AI2692" i="1"/>
  <c r="AC2693" i="1"/>
  <c r="AD2693" i="1"/>
  <c r="AI2693" i="1"/>
  <c r="AB2693" i="1" s="1"/>
  <c r="AC2694" i="1"/>
  <c r="AD2694" i="1"/>
  <c r="AI2694" i="1"/>
  <c r="AF2694" i="1" s="1"/>
  <c r="AC2695" i="1"/>
  <c r="AD2695" i="1"/>
  <c r="AI2695" i="1"/>
  <c r="AC2696" i="1"/>
  <c r="AD2696" i="1"/>
  <c r="AI2696" i="1"/>
  <c r="AG2696" i="1" s="1"/>
  <c r="AM2696" i="1" s="1"/>
  <c r="AC2697" i="1"/>
  <c r="AD2697" i="1"/>
  <c r="AI2697" i="1"/>
  <c r="AC2698" i="1"/>
  <c r="AD2698" i="1"/>
  <c r="AI2698" i="1"/>
  <c r="AC2699" i="1"/>
  <c r="AD2699" i="1"/>
  <c r="AI2699" i="1"/>
  <c r="AG2699" i="1" s="1"/>
  <c r="AM2699" i="1" s="1"/>
  <c r="AC2700" i="1"/>
  <c r="AD2700" i="1"/>
  <c r="AI2700" i="1"/>
  <c r="AE2700" i="1" s="1"/>
  <c r="AC2701" i="1"/>
  <c r="AD2701" i="1"/>
  <c r="AI2701" i="1"/>
  <c r="AC2702" i="1"/>
  <c r="AD2702" i="1"/>
  <c r="AI2702" i="1"/>
  <c r="AC2703" i="1"/>
  <c r="AD2703" i="1"/>
  <c r="AI2703" i="1"/>
  <c r="AG2703" i="1" s="1"/>
  <c r="AM2703" i="1" s="1"/>
  <c r="AC2704" i="1"/>
  <c r="AD2704" i="1"/>
  <c r="AI2704" i="1"/>
  <c r="AC2705" i="1"/>
  <c r="AD2705" i="1"/>
  <c r="AI2705" i="1"/>
  <c r="AF2705" i="1" s="1"/>
  <c r="AC2706" i="1"/>
  <c r="AD2706" i="1"/>
  <c r="AI2706" i="1"/>
  <c r="AC2707" i="1"/>
  <c r="AD2707" i="1"/>
  <c r="AI2707" i="1"/>
  <c r="AC2708" i="1"/>
  <c r="AD2708" i="1"/>
  <c r="AI2708" i="1"/>
  <c r="AC2709" i="1"/>
  <c r="AD2709" i="1"/>
  <c r="AI2709" i="1"/>
  <c r="AC2710" i="1"/>
  <c r="AD2710" i="1"/>
  <c r="AI2710" i="1"/>
  <c r="AF2710" i="1" s="1"/>
  <c r="AC2711" i="1"/>
  <c r="AD2711" i="1"/>
  <c r="AI2711" i="1"/>
  <c r="AC2712" i="1"/>
  <c r="AD2712" i="1"/>
  <c r="AI2712" i="1"/>
  <c r="AF2712" i="1" s="1"/>
  <c r="AC2713" i="1"/>
  <c r="AD2713" i="1"/>
  <c r="AI2713" i="1"/>
  <c r="AC2714" i="1"/>
  <c r="AD2714" i="1"/>
  <c r="AI2714" i="1"/>
  <c r="AF2714" i="1" s="1"/>
  <c r="AC2715" i="1"/>
  <c r="AD2715" i="1"/>
  <c r="AI2715" i="1"/>
  <c r="AF2715" i="1" s="1"/>
  <c r="AC2716" i="1"/>
  <c r="AD2716" i="1"/>
  <c r="AI2716" i="1"/>
  <c r="AE2716" i="1" s="1"/>
  <c r="AC2717" i="1"/>
  <c r="AD2717" i="1"/>
  <c r="AI2717" i="1"/>
  <c r="AE2717" i="1" s="1"/>
  <c r="AC2718" i="1"/>
  <c r="AD2718" i="1"/>
  <c r="AI2718" i="1"/>
  <c r="AF2718" i="1" s="1"/>
  <c r="AC2719" i="1"/>
  <c r="AD2719" i="1"/>
  <c r="AI2719" i="1"/>
  <c r="AC2720" i="1"/>
  <c r="AD2720" i="1"/>
  <c r="AI2720" i="1"/>
  <c r="AF2720" i="1" s="1"/>
  <c r="AC2721" i="1"/>
  <c r="AD2721" i="1"/>
  <c r="AI2721" i="1"/>
  <c r="AC2722" i="1"/>
  <c r="AD2722" i="1"/>
  <c r="AI2722" i="1"/>
  <c r="AC2723" i="1"/>
  <c r="AD2723" i="1"/>
  <c r="AI2723" i="1"/>
  <c r="AC2724" i="1"/>
  <c r="AD2724" i="1"/>
  <c r="AI2724" i="1"/>
  <c r="AC2725" i="1"/>
  <c r="AD2725" i="1"/>
  <c r="AI2725" i="1"/>
  <c r="AG2725" i="1" s="1"/>
  <c r="AM2725" i="1" s="1"/>
  <c r="AC2726" i="1"/>
  <c r="AD2726" i="1"/>
  <c r="AI2726" i="1"/>
  <c r="AF2726" i="1" s="1"/>
  <c r="AC2727" i="1"/>
  <c r="AD2727" i="1"/>
  <c r="AI2727" i="1"/>
  <c r="AC2728" i="1"/>
  <c r="AD2728" i="1"/>
  <c r="AI2728" i="1"/>
  <c r="AG2728" i="1" s="1"/>
  <c r="AM2728" i="1" s="1"/>
  <c r="AC2729" i="1"/>
  <c r="AD2729" i="1"/>
  <c r="AI2729" i="1"/>
  <c r="AC2730" i="1"/>
  <c r="AD2730" i="1"/>
  <c r="AI2730" i="1"/>
  <c r="AF2730" i="1" s="1"/>
  <c r="AC2731" i="1"/>
  <c r="AD2731" i="1"/>
  <c r="AI2731" i="1"/>
  <c r="AF2731" i="1" s="1"/>
  <c r="AC2732" i="1"/>
  <c r="AD2732" i="1"/>
  <c r="AI2732" i="1"/>
  <c r="AE2732" i="1" s="1"/>
  <c r="AC2733" i="1"/>
  <c r="AD2733" i="1"/>
  <c r="AI2733" i="1"/>
  <c r="AE2733" i="1" s="1"/>
  <c r="AC2734" i="1"/>
  <c r="AD2734" i="1"/>
  <c r="AI2734" i="1"/>
  <c r="AF2734" i="1" s="1"/>
  <c r="AC2735" i="1"/>
  <c r="AD2735" i="1"/>
  <c r="AI2735" i="1"/>
  <c r="AC2736" i="1"/>
  <c r="AD2736" i="1"/>
  <c r="AI2736" i="1"/>
  <c r="AC2737" i="1"/>
  <c r="AD2737" i="1"/>
  <c r="AI2737" i="1"/>
  <c r="AC2738" i="1"/>
  <c r="AD2738" i="1"/>
  <c r="AI2738" i="1"/>
  <c r="AG2738" i="1" s="1"/>
  <c r="AM2738" i="1" s="1"/>
  <c r="AC2739" i="1"/>
  <c r="AD2739" i="1"/>
  <c r="AI2739" i="1"/>
  <c r="AB2739" i="1" s="1"/>
  <c r="AC2740" i="1"/>
  <c r="AD2740" i="1"/>
  <c r="AI2740" i="1"/>
  <c r="AC2741" i="1"/>
  <c r="AD2741" i="1"/>
  <c r="AI2741" i="1"/>
  <c r="AB2741" i="1" s="1"/>
  <c r="AC2742" i="1"/>
  <c r="AD2742" i="1"/>
  <c r="AI2742" i="1"/>
  <c r="AB2742" i="1" s="1"/>
  <c r="AC2743" i="1"/>
  <c r="AD2743" i="1"/>
  <c r="AI2743" i="1"/>
  <c r="AC2744" i="1"/>
  <c r="AD2744" i="1"/>
  <c r="AI2744" i="1"/>
  <c r="AC2745" i="1"/>
  <c r="AD2745" i="1"/>
  <c r="AI2745" i="1"/>
  <c r="AC2746" i="1"/>
  <c r="AD2746" i="1"/>
  <c r="AI2746" i="1"/>
  <c r="AF2746" i="1" s="1"/>
  <c r="AC2747" i="1"/>
  <c r="AD2747" i="1"/>
  <c r="AI2747" i="1"/>
  <c r="AE2747" i="1" s="1"/>
  <c r="AC2748" i="1"/>
  <c r="AD2748" i="1"/>
  <c r="AI2748" i="1"/>
  <c r="AE2748" i="1" s="1"/>
  <c r="AC2749" i="1"/>
  <c r="AD2749" i="1"/>
  <c r="AI2749" i="1"/>
  <c r="AB2749" i="1" s="1"/>
  <c r="AC2750" i="1"/>
  <c r="AD2750" i="1"/>
  <c r="AI2750" i="1"/>
  <c r="AF2750" i="1" s="1"/>
  <c r="AC2751" i="1"/>
  <c r="AD2751" i="1"/>
  <c r="AI2751" i="1"/>
  <c r="AC2752" i="1"/>
  <c r="AD2752" i="1"/>
  <c r="AI2752" i="1"/>
  <c r="AC2753" i="1"/>
  <c r="AD2753" i="1"/>
  <c r="AI2753" i="1"/>
  <c r="AF2753" i="1" s="1"/>
  <c r="AC2754" i="1"/>
  <c r="AD2754" i="1"/>
  <c r="AI2754" i="1"/>
  <c r="AF2754" i="1" s="1"/>
  <c r="AC2755" i="1"/>
  <c r="AD2755" i="1"/>
  <c r="AI2755" i="1"/>
  <c r="AE2755" i="1" s="1"/>
  <c r="AC2756" i="1"/>
  <c r="AD2756" i="1"/>
  <c r="AI2756" i="1"/>
  <c r="AE2756" i="1" s="1"/>
  <c r="AC2757" i="1"/>
  <c r="AD2757" i="1"/>
  <c r="AI2757" i="1"/>
  <c r="AE2757" i="1" s="1"/>
  <c r="AC2758" i="1"/>
  <c r="AD2758" i="1"/>
  <c r="AI2758" i="1"/>
  <c r="AC2759" i="1"/>
  <c r="AD2759" i="1"/>
  <c r="AI2759" i="1"/>
  <c r="AB2759" i="1" s="1"/>
  <c r="AC2760" i="1"/>
  <c r="AD2760" i="1"/>
  <c r="AI2760" i="1"/>
  <c r="AC2761" i="1"/>
  <c r="AD2761" i="1"/>
  <c r="AI2761" i="1"/>
  <c r="AC2762" i="1"/>
  <c r="AD2762" i="1"/>
  <c r="AI2762" i="1"/>
  <c r="AB2762" i="1" s="1"/>
  <c r="AC2763" i="1"/>
  <c r="AD2763" i="1"/>
  <c r="AI2763" i="1"/>
  <c r="AC2764" i="1"/>
  <c r="AD2764" i="1"/>
  <c r="AI2764" i="1"/>
  <c r="AC2765" i="1"/>
  <c r="AD2765" i="1"/>
  <c r="AI2765" i="1"/>
  <c r="AE2765" i="1" s="1"/>
  <c r="AC2766" i="1"/>
  <c r="AD2766" i="1"/>
  <c r="AI2766" i="1"/>
  <c r="AC2767" i="1"/>
  <c r="AD2767" i="1"/>
  <c r="AI2767" i="1"/>
  <c r="AG2767" i="1" s="1"/>
  <c r="AM2767" i="1" s="1"/>
  <c r="AC2768" i="1"/>
  <c r="AD2768" i="1"/>
  <c r="AI2768" i="1"/>
  <c r="AC2769" i="1"/>
  <c r="AD2769" i="1"/>
  <c r="AI2769" i="1"/>
  <c r="AC2770" i="1"/>
  <c r="AD2770" i="1"/>
  <c r="AI2770" i="1"/>
  <c r="AB2770" i="1" s="1"/>
  <c r="AC2771" i="1"/>
  <c r="AD2771" i="1"/>
  <c r="AI2771" i="1"/>
  <c r="AG2771" i="1" s="1"/>
  <c r="AM2771" i="1" s="1"/>
  <c r="AC2772" i="1"/>
  <c r="AD2772" i="1"/>
  <c r="AI2772" i="1"/>
  <c r="AC2773" i="1"/>
  <c r="AD2773" i="1"/>
  <c r="AI2773" i="1"/>
  <c r="AG2773" i="1" s="1"/>
  <c r="AM2773" i="1" s="1"/>
  <c r="AC2774" i="1"/>
  <c r="AD2774" i="1"/>
  <c r="AI2774" i="1"/>
  <c r="AG2774" i="1" s="1"/>
  <c r="AM2774" i="1" s="1"/>
  <c r="AC2775" i="1"/>
  <c r="AD2775" i="1"/>
  <c r="AI2775" i="1"/>
  <c r="AF2775" i="1" s="1"/>
  <c r="AC2776" i="1"/>
  <c r="AD2776" i="1"/>
  <c r="AI2776" i="1"/>
  <c r="AC2777" i="1"/>
  <c r="AD2777" i="1"/>
  <c r="AI2777" i="1"/>
  <c r="AE2777" i="1" s="1"/>
  <c r="AC2778" i="1"/>
  <c r="AD2778" i="1"/>
  <c r="AI2778" i="1"/>
  <c r="AB2778" i="1" s="1"/>
  <c r="AC2779" i="1"/>
  <c r="AD2779" i="1"/>
  <c r="AI2779" i="1"/>
  <c r="AC2780" i="1"/>
  <c r="AD2780" i="1"/>
  <c r="AI2780" i="1"/>
  <c r="AE2780" i="1" s="1"/>
  <c r="AC2781" i="1"/>
  <c r="AD2781" i="1"/>
  <c r="AI2781" i="1"/>
  <c r="AB2781" i="1" s="1"/>
  <c r="AC2782" i="1"/>
  <c r="AD2782" i="1"/>
  <c r="AI2782" i="1"/>
  <c r="AE2782" i="1" s="1"/>
  <c r="AC2783" i="1"/>
  <c r="AD2783" i="1"/>
  <c r="AI2783" i="1"/>
  <c r="AC2784" i="1"/>
  <c r="AD2784" i="1"/>
  <c r="AI2784" i="1"/>
  <c r="AC2785" i="1"/>
  <c r="AD2785" i="1"/>
  <c r="AI2785" i="1"/>
  <c r="AE2785" i="1" s="1"/>
  <c r="AC2786" i="1"/>
  <c r="AD2786" i="1"/>
  <c r="AI2786" i="1"/>
  <c r="AB2786" i="1" s="1"/>
  <c r="AC2787" i="1"/>
  <c r="AD2787" i="1"/>
  <c r="AI2787" i="1"/>
  <c r="AC2788" i="1"/>
  <c r="AD2788" i="1"/>
  <c r="AI2788" i="1"/>
  <c r="AG2788" i="1" s="1"/>
  <c r="AM2788" i="1" s="1"/>
  <c r="AC2789" i="1"/>
  <c r="AD2789" i="1"/>
  <c r="AI2789" i="1"/>
  <c r="AC2790" i="1"/>
  <c r="AD2790" i="1"/>
  <c r="AI2790" i="1"/>
  <c r="AC2791" i="1"/>
  <c r="AD2791" i="1"/>
  <c r="AI2791" i="1"/>
  <c r="AC2792" i="1"/>
  <c r="AD2792" i="1"/>
  <c r="AI2792" i="1"/>
  <c r="AE2792" i="1" s="1"/>
  <c r="AC2793" i="1"/>
  <c r="AD2793" i="1"/>
  <c r="AI2793" i="1"/>
  <c r="AB2793" i="1" s="1"/>
  <c r="AC2794" i="1"/>
  <c r="AD2794" i="1"/>
  <c r="AI2794" i="1"/>
  <c r="AC2795" i="1"/>
  <c r="AD2795" i="1"/>
  <c r="AI2795" i="1"/>
  <c r="AC2796" i="1"/>
  <c r="AD2796" i="1"/>
  <c r="AI2796" i="1"/>
  <c r="AC2797" i="1"/>
  <c r="AD2797" i="1"/>
  <c r="AI2797" i="1"/>
  <c r="AE2797" i="1" s="1"/>
  <c r="AC2798" i="1"/>
  <c r="AD2798" i="1"/>
  <c r="AI2798" i="1"/>
  <c r="AC2799" i="1"/>
  <c r="AD2799" i="1"/>
  <c r="AI2799" i="1"/>
  <c r="AC2800" i="1"/>
  <c r="AD2800" i="1"/>
  <c r="AI2800" i="1"/>
  <c r="AC2801" i="1"/>
  <c r="AD2801" i="1"/>
  <c r="AI2801" i="1"/>
  <c r="AB2801" i="1" s="1"/>
  <c r="AC2802" i="1"/>
  <c r="AD2802" i="1"/>
  <c r="AI2802" i="1"/>
  <c r="AG2802" i="1" s="1"/>
  <c r="AM2802" i="1" s="1"/>
  <c r="AC2803" i="1"/>
  <c r="AD2803" i="1"/>
  <c r="AI2803" i="1"/>
  <c r="AG2803" i="1" s="1"/>
  <c r="AM2803" i="1" s="1"/>
  <c r="AC2804" i="1"/>
  <c r="AD2804" i="1"/>
  <c r="AI2804" i="1"/>
  <c r="AB2804" i="1" s="1"/>
  <c r="AC2805" i="1"/>
  <c r="AD2805" i="1"/>
  <c r="AI2805" i="1"/>
  <c r="AC2806" i="1"/>
  <c r="AD2806" i="1"/>
  <c r="AI2806" i="1"/>
  <c r="AC2807" i="1"/>
  <c r="AD2807" i="1"/>
  <c r="AI2807" i="1"/>
  <c r="AC2808" i="1"/>
  <c r="AD2808" i="1"/>
  <c r="AI2808" i="1"/>
  <c r="AE2808" i="1" s="1"/>
  <c r="AC2809" i="1"/>
  <c r="AD2809" i="1"/>
  <c r="AI2809" i="1"/>
  <c r="AC2810" i="1"/>
  <c r="AD2810" i="1"/>
  <c r="AI2810" i="1"/>
  <c r="AB2810" i="1" s="1"/>
  <c r="AC2811" i="1"/>
  <c r="AD2811" i="1"/>
  <c r="AI2811" i="1"/>
  <c r="AC2812" i="1"/>
  <c r="AD2812" i="1"/>
  <c r="AI2812" i="1"/>
  <c r="AG2812" i="1" s="1"/>
  <c r="AM2812" i="1" s="1"/>
  <c r="AC2813" i="1"/>
  <c r="AD2813" i="1"/>
  <c r="AI2813" i="1"/>
  <c r="AC2814" i="1"/>
  <c r="AD2814" i="1"/>
  <c r="AI2814" i="1"/>
  <c r="AC2815" i="1"/>
  <c r="AD2815" i="1"/>
  <c r="AI2815" i="1"/>
  <c r="AC2816" i="1"/>
  <c r="AD2816" i="1"/>
  <c r="AI2816" i="1"/>
  <c r="AB2816" i="1" s="1"/>
  <c r="AC2817" i="1"/>
  <c r="AD2817" i="1"/>
  <c r="AI2817" i="1"/>
  <c r="AC2818" i="1"/>
  <c r="AD2818" i="1"/>
  <c r="AI2818" i="1"/>
  <c r="AF2818" i="1" s="1"/>
  <c r="AC2819" i="1"/>
  <c r="AD2819" i="1"/>
  <c r="AI2819" i="1"/>
  <c r="AE2819" i="1" s="1"/>
  <c r="AC2820" i="1"/>
  <c r="AD2820" i="1"/>
  <c r="AI2820" i="1"/>
  <c r="AG2820" i="1" s="1"/>
  <c r="AM2820" i="1" s="1"/>
  <c r="AC2821" i="1"/>
  <c r="AD2821" i="1"/>
  <c r="AI2821" i="1"/>
  <c r="AC2822" i="1"/>
  <c r="AD2822" i="1"/>
  <c r="AI2822" i="1"/>
  <c r="AB2822" i="1" s="1"/>
  <c r="AC2823" i="1"/>
  <c r="AD2823" i="1"/>
  <c r="AI2823" i="1"/>
  <c r="AF2823" i="1" s="1"/>
  <c r="AC2824" i="1"/>
  <c r="AD2824" i="1"/>
  <c r="AI2824" i="1"/>
  <c r="AB2824" i="1" s="1"/>
  <c r="AC2825" i="1"/>
  <c r="AD2825" i="1"/>
  <c r="AI2825" i="1"/>
  <c r="AF2825" i="1" s="1"/>
  <c r="AC2826" i="1"/>
  <c r="AD2826" i="1"/>
  <c r="AI2826" i="1"/>
  <c r="AB2826" i="1" s="1"/>
  <c r="AC2827" i="1"/>
  <c r="AD2827" i="1"/>
  <c r="AI2827" i="1"/>
  <c r="AF2827" i="1" s="1"/>
  <c r="AC2828" i="1"/>
  <c r="AD2828" i="1"/>
  <c r="AI2828" i="1"/>
  <c r="AC2829" i="1"/>
  <c r="AD2829" i="1"/>
  <c r="AI2829" i="1"/>
  <c r="AB2829" i="1" s="1"/>
  <c r="AC2830" i="1"/>
  <c r="AD2830" i="1"/>
  <c r="AI2830" i="1"/>
  <c r="AC2831" i="1"/>
  <c r="AD2831" i="1"/>
  <c r="AI2831" i="1"/>
  <c r="AF2831" i="1" s="1"/>
  <c r="AC2832" i="1"/>
  <c r="AD2832" i="1"/>
  <c r="AI2832" i="1"/>
  <c r="AC2833" i="1"/>
  <c r="AD2833" i="1"/>
  <c r="AI2833" i="1"/>
  <c r="AE2833" i="1" s="1"/>
  <c r="AC2834" i="1"/>
  <c r="AD2834" i="1"/>
  <c r="AI2834" i="1"/>
  <c r="AC2835" i="1"/>
  <c r="AD2835" i="1"/>
  <c r="AI2835" i="1"/>
  <c r="AC2836" i="1"/>
  <c r="AD2836" i="1"/>
  <c r="AI2836" i="1"/>
  <c r="AG2836" i="1" s="1"/>
  <c r="AM2836" i="1" s="1"/>
  <c r="AC2837" i="1"/>
  <c r="AD2837" i="1"/>
  <c r="AI2837" i="1"/>
  <c r="AC2838" i="1"/>
  <c r="AD2838" i="1"/>
  <c r="AI2838" i="1"/>
  <c r="AF2838" i="1" s="1"/>
  <c r="AC2839" i="1"/>
  <c r="AD2839" i="1"/>
  <c r="AI2839" i="1"/>
  <c r="AC2840" i="1"/>
  <c r="AD2840" i="1"/>
  <c r="AI2840" i="1"/>
  <c r="AE2840" i="1" s="1"/>
  <c r="AC2841" i="1"/>
  <c r="AD2841" i="1"/>
  <c r="AI2841" i="1"/>
  <c r="AC2842" i="1"/>
  <c r="AD2842" i="1"/>
  <c r="AI2842" i="1"/>
  <c r="AB2842" i="1" s="1"/>
  <c r="AC2843" i="1"/>
  <c r="AD2843" i="1"/>
  <c r="AI2843" i="1"/>
  <c r="AC2844" i="1"/>
  <c r="AD2844" i="1"/>
  <c r="AI2844" i="1"/>
  <c r="AC2845" i="1"/>
  <c r="AD2845" i="1"/>
  <c r="AI2845" i="1"/>
  <c r="AB2845" i="1" s="1"/>
  <c r="AC2846" i="1"/>
  <c r="AD2846" i="1"/>
  <c r="AI2846" i="1"/>
  <c r="AC2847" i="1"/>
  <c r="AD2847" i="1"/>
  <c r="AI2847" i="1"/>
  <c r="AC2848" i="1"/>
  <c r="AD2848" i="1"/>
  <c r="AI2848" i="1"/>
  <c r="AC2849" i="1"/>
  <c r="AD2849" i="1"/>
  <c r="AI2849" i="1"/>
  <c r="AB2849" i="1" s="1"/>
  <c r="AC2850" i="1"/>
  <c r="AD2850" i="1"/>
  <c r="AI2850" i="1"/>
  <c r="AC2851" i="1"/>
  <c r="AD2851" i="1"/>
  <c r="AI2851" i="1"/>
  <c r="AC2852" i="1"/>
  <c r="AD2852" i="1"/>
  <c r="AI2852" i="1"/>
  <c r="AE2852" i="1" s="1"/>
  <c r="AC2853" i="1"/>
  <c r="AD2853" i="1"/>
  <c r="AI2853" i="1"/>
  <c r="AC2854" i="1"/>
  <c r="AD2854" i="1"/>
  <c r="AI2854" i="1"/>
  <c r="AC2855" i="1"/>
  <c r="AD2855" i="1"/>
  <c r="AI2855" i="1"/>
  <c r="AC2856" i="1"/>
  <c r="AD2856" i="1"/>
  <c r="AI2856" i="1"/>
  <c r="AG2856" i="1" s="1"/>
  <c r="AM2856" i="1" s="1"/>
  <c r="AC2857" i="1"/>
  <c r="AD2857" i="1"/>
  <c r="AI2857" i="1"/>
  <c r="AG2857" i="1" s="1"/>
  <c r="AM2857" i="1" s="1"/>
  <c r="AC2858" i="1"/>
  <c r="AD2858" i="1"/>
  <c r="AI2858" i="1"/>
  <c r="AF2858" i="1" s="1"/>
  <c r="AC2859" i="1"/>
  <c r="AD2859" i="1"/>
  <c r="AI2859" i="1"/>
  <c r="AE2859" i="1" s="1"/>
  <c r="AC2860" i="1"/>
  <c r="AD2860" i="1"/>
  <c r="AI2860" i="1"/>
  <c r="AC2861" i="1"/>
  <c r="AD2861" i="1"/>
  <c r="AI2861" i="1"/>
  <c r="AG2861" i="1" s="1"/>
  <c r="AM2861" i="1" s="1"/>
  <c r="AC2862" i="1"/>
  <c r="AD2862" i="1"/>
  <c r="AI2862" i="1"/>
  <c r="AF2862" i="1" s="1"/>
  <c r="AC2863" i="1"/>
  <c r="AD2863" i="1"/>
  <c r="AI2863" i="1"/>
  <c r="AB2863" i="1" s="1"/>
  <c r="AC2864" i="1"/>
  <c r="AD2864" i="1"/>
  <c r="AI2864" i="1"/>
  <c r="AB2864" i="1" s="1"/>
  <c r="AC2865" i="1"/>
  <c r="AD2865" i="1"/>
  <c r="AI2865" i="1"/>
  <c r="AE2865" i="1" s="1"/>
  <c r="AC2866" i="1"/>
  <c r="AD2866" i="1"/>
  <c r="AI2866" i="1"/>
  <c r="AC2867" i="1"/>
  <c r="AD2867" i="1"/>
  <c r="AI2867" i="1"/>
  <c r="AG2867" i="1" s="1"/>
  <c r="AM2867" i="1" s="1"/>
  <c r="AC2868" i="1"/>
  <c r="AD2868" i="1"/>
  <c r="AI2868" i="1"/>
  <c r="AB2868" i="1" s="1"/>
  <c r="AC2869" i="1"/>
  <c r="AD2869" i="1"/>
  <c r="AI2869" i="1"/>
  <c r="AF2869" i="1" s="1"/>
  <c r="AC2870" i="1"/>
  <c r="AD2870" i="1"/>
  <c r="AI2870" i="1"/>
  <c r="AF2870" i="1" s="1"/>
  <c r="AC2871" i="1"/>
  <c r="AD2871" i="1"/>
  <c r="AI2871" i="1"/>
  <c r="AF2871" i="1" s="1"/>
  <c r="AC2872" i="1"/>
  <c r="AD2872" i="1"/>
  <c r="AI2872" i="1"/>
  <c r="AC2873" i="1"/>
  <c r="AD2873" i="1"/>
  <c r="AI2873" i="1"/>
  <c r="AB2873" i="1" s="1"/>
  <c r="AC2874" i="1"/>
  <c r="AD2874" i="1"/>
  <c r="AI2874" i="1"/>
  <c r="AC2875" i="1"/>
  <c r="AD2875" i="1"/>
  <c r="AI2875" i="1"/>
  <c r="AF2875" i="1" s="1"/>
  <c r="AH2875" i="1" s="1"/>
  <c r="AC2876" i="1"/>
  <c r="AD2876" i="1"/>
  <c r="AI2876" i="1"/>
  <c r="AB2876" i="1" s="1"/>
  <c r="AC2877" i="1"/>
  <c r="AD2877" i="1"/>
  <c r="AI2877" i="1"/>
  <c r="AF2877" i="1" s="1"/>
  <c r="AH2877" i="1" s="1"/>
  <c r="AC2878" i="1"/>
  <c r="AD2878" i="1"/>
  <c r="AI2878" i="1"/>
  <c r="AB2878" i="1" s="1"/>
  <c r="AC2879" i="1"/>
  <c r="AD2879" i="1"/>
  <c r="AI2879" i="1"/>
  <c r="AE2879" i="1" s="1"/>
  <c r="AC2880" i="1"/>
  <c r="AD2880" i="1"/>
  <c r="AI2880" i="1"/>
  <c r="AG2880" i="1" s="1"/>
  <c r="AM2880" i="1" s="1"/>
  <c r="AC2881" i="1"/>
  <c r="AD2881" i="1"/>
  <c r="AI2881" i="1"/>
  <c r="AE2881" i="1" s="1"/>
  <c r="AC2882" i="1"/>
  <c r="AD2882" i="1"/>
  <c r="AI2882" i="1"/>
  <c r="AF2882" i="1" s="1"/>
  <c r="AH2882" i="1" s="1"/>
  <c r="AC2883" i="1"/>
  <c r="AD2883" i="1"/>
  <c r="AI2883" i="1"/>
  <c r="AB2883" i="1" s="1"/>
  <c r="AC2884" i="1"/>
  <c r="AD2884" i="1"/>
  <c r="AI2884" i="1"/>
  <c r="AF2884" i="1" s="1"/>
  <c r="AH2884" i="1" s="1"/>
  <c r="AC2885" i="1"/>
  <c r="AD2885" i="1"/>
  <c r="AI2885" i="1"/>
  <c r="AF2885" i="1" s="1"/>
  <c r="AH2885" i="1" s="1"/>
  <c r="AC2886" i="1"/>
  <c r="AD2886" i="1"/>
  <c r="AI2886" i="1"/>
  <c r="AB2886" i="1" s="1"/>
  <c r="AC2887" i="1"/>
  <c r="AD2887" i="1"/>
  <c r="AI2887" i="1"/>
  <c r="AB2887" i="1" s="1"/>
  <c r="AC2888" i="1"/>
  <c r="AD2888" i="1"/>
  <c r="AI2888" i="1"/>
  <c r="AC2889" i="1"/>
  <c r="AD2889" i="1"/>
  <c r="AI2889" i="1"/>
  <c r="AC2890" i="1"/>
  <c r="AD2890" i="1"/>
  <c r="AI2890" i="1"/>
  <c r="AE2890" i="1" s="1"/>
  <c r="AC2891" i="1"/>
  <c r="AD2891" i="1"/>
  <c r="AI2891" i="1"/>
  <c r="AG2891" i="1" s="1"/>
  <c r="AM2891" i="1" s="1"/>
  <c r="AC2892" i="1"/>
  <c r="AD2892" i="1"/>
  <c r="AI2892" i="1"/>
  <c r="AF2892" i="1" s="1"/>
  <c r="AC2893" i="1"/>
  <c r="AD2893" i="1"/>
  <c r="AI2893" i="1"/>
  <c r="AC2894" i="1"/>
  <c r="AD2894" i="1"/>
  <c r="AI2894" i="1"/>
  <c r="AF2894" i="1" s="1"/>
  <c r="AC2895" i="1"/>
  <c r="AD2895" i="1"/>
  <c r="AI2895" i="1"/>
  <c r="AG2895" i="1" s="1"/>
  <c r="AM2895" i="1" s="1"/>
  <c r="AC2896" i="1"/>
  <c r="AD2896" i="1"/>
  <c r="AI2896" i="1"/>
  <c r="AG2896" i="1" s="1"/>
  <c r="AM2896" i="1" s="1"/>
  <c r="AC2897" i="1"/>
  <c r="AD2897" i="1"/>
  <c r="AI2897" i="1"/>
  <c r="AE2897" i="1" s="1"/>
  <c r="AC2898" i="1"/>
  <c r="AD2898" i="1"/>
  <c r="AI2898" i="1"/>
  <c r="AG2898" i="1" s="1"/>
  <c r="AM2898" i="1" s="1"/>
  <c r="AC2899" i="1"/>
  <c r="AD2899" i="1"/>
  <c r="AI2899" i="1"/>
  <c r="AC2900" i="1"/>
  <c r="AD2900" i="1"/>
  <c r="AI2900" i="1"/>
  <c r="AG2900" i="1" s="1"/>
  <c r="AM2900" i="1" s="1"/>
  <c r="AC2901" i="1"/>
  <c r="AD2901" i="1"/>
  <c r="AI2901" i="1"/>
  <c r="AF2901" i="1" s="1"/>
  <c r="AC2902" i="1"/>
  <c r="AD2902" i="1"/>
  <c r="AI2902" i="1"/>
  <c r="AC2903" i="1"/>
  <c r="AD2903" i="1"/>
  <c r="AI2903" i="1"/>
  <c r="AC2904" i="1"/>
  <c r="AD2904" i="1"/>
  <c r="AI2904" i="1"/>
  <c r="AC2905" i="1"/>
  <c r="AD2905" i="1"/>
  <c r="AI2905" i="1"/>
  <c r="AC2906" i="1"/>
  <c r="AD2906" i="1"/>
  <c r="AI2906" i="1"/>
  <c r="AE2906" i="1" s="1"/>
  <c r="AC2907" i="1"/>
  <c r="AD2907" i="1"/>
  <c r="AI2907" i="1"/>
  <c r="AC2908" i="1"/>
  <c r="AD2908" i="1"/>
  <c r="AI2908" i="1"/>
  <c r="AE2908" i="1" s="1"/>
  <c r="AC2909" i="1"/>
  <c r="AD2909" i="1"/>
  <c r="AI2909" i="1"/>
  <c r="AB2909" i="1" s="1"/>
  <c r="AC2910" i="1"/>
  <c r="AD2910" i="1"/>
  <c r="AI2910" i="1"/>
  <c r="AC2911" i="1"/>
  <c r="AD2911" i="1"/>
  <c r="AI2911" i="1"/>
  <c r="AG2911" i="1" s="1"/>
  <c r="AM2911" i="1" s="1"/>
  <c r="AC2912" i="1"/>
  <c r="AD2912" i="1"/>
  <c r="AI2912" i="1"/>
  <c r="AG2912" i="1" s="1"/>
  <c r="AM2912" i="1" s="1"/>
  <c r="AC2913" i="1"/>
  <c r="AD2913" i="1"/>
  <c r="AI2913" i="1"/>
  <c r="AC2914" i="1"/>
  <c r="AD2914" i="1"/>
  <c r="AI2914" i="1"/>
  <c r="AB2914" i="1" s="1"/>
  <c r="AC2915" i="1"/>
  <c r="AD2915" i="1"/>
  <c r="AI2915" i="1"/>
  <c r="AC2916" i="1"/>
  <c r="AD2916" i="1"/>
  <c r="AI2916" i="1"/>
  <c r="AE2916" i="1" s="1"/>
  <c r="AC2917" i="1"/>
  <c r="AD2917" i="1"/>
  <c r="AI2917" i="1"/>
  <c r="AC2918" i="1"/>
  <c r="AD2918" i="1"/>
  <c r="AI2918" i="1"/>
  <c r="AE2918" i="1" s="1"/>
  <c r="AC2919" i="1"/>
  <c r="AD2919" i="1"/>
  <c r="AI2919" i="1"/>
  <c r="AC2920" i="1"/>
  <c r="AD2920" i="1"/>
  <c r="AI2920" i="1"/>
  <c r="AF2920" i="1" s="1"/>
  <c r="AC2921" i="1"/>
  <c r="AD2921" i="1"/>
  <c r="AI2921" i="1"/>
  <c r="AF2921" i="1" s="1"/>
  <c r="AC2922" i="1"/>
  <c r="AD2922" i="1"/>
  <c r="AI2922" i="1"/>
  <c r="AF2922" i="1" s="1"/>
  <c r="AC2923" i="1"/>
  <c r="AD2923" i="1"/>
  <c r="AI2923" i="1"/>
  <c r="AC2924" i="1"/>
  <c r="AD2924" i="1"/>
  <c r="AI2924" i="1"/>
  <c r="AG2924" i="1" s="1"/>
  <c r="AM2924" i="1" s="1"/>
  <c r="AC2925" i="1"/>
  <c r="AD2925" i="1"/>
  <c r="AI2925" i="1"/>
  <c r="AC2926" i="1"/>
  <c r="AD2926" i="1"/>
  <c r="AI2926" i="1"/>
  <c r="AB2926" i="1" s="1"/>
  <c r="AC2927" i="1"/>
  <c r="AD2927" i="1"/>
  <c r="AI2927" i="1"/>
  <c r="AB2927" i="1" s="1"/>
  <c r="AC2928" i="1"/>
  <c r="AD2928" i="1"/>
  <c r="AI2928" i="1"/>
  <c r="AB2928" i="1" s="1"/>
  <c r="AC2929" i="1"/>
  <c r="AD2929" i="1"/>
  <c r="AI2929" i="1"/>
  <c r="AB2929" i="1" s="1"/>
  <c r="AC2930" i="1"/>
  <c r="AD2930" i="1"/>
  <c r="AI2930" i="1"/>
  <c r="AB2930" i="1" s="1"/>
  <c r="AC2931" i="1"/>
  <c r="AD2931" i="1"/>
  <c r="AI2931" i="1"/>
  <c r="AG2931" i="1" s="1"/>
  <c r="AM2931" i="1" s="1"/>
  <c r="AC2932" i="1"/>
  <c r="AD2932" i="1"/>
  <c r="AI2932" i="1"/>
  <c r="AB2932" i="1" s="1"/>
  <c r="AC2933" i="1"/>
  <c r="AD2933" i="1"/>
  <c r="AI2933" i="1"/>
  <c r="AC2934" i="1"/>
  <c r="AD2934" i="1"/>
  <c r="AI2934" i="1"/>
  <c r="AE2934" i="1" s="1"/>
  <c r="AC2935" i="1"/>
  <c r="AD2935" i="1"/>
  <c r="AI2935" i="1"/>
  <c r="AE2935" i="1" s="1"/>
  <c r="AC2936" i="1"/>
  <c r="AD2936" i="1"/>
  <c r="AI2936" i="1"/>
  <c r="AE2936" i="1" s="1"/>
  <c r="AC2937" i="1"/>
  <c r="AD2937" i="1"/>
  <c r="AI2937" i="1"/>
  <c r="AF2937" i="1" s="1"/>
  <c r="AC2938" i="1"/>
  <c r="AD2938" i="1"/>
  <c r="AI2938" i="1"/>
  <c r="AE2938" i="1" s="1"/>
  <c r="AC2939" i="1"/>
  <c r="AD2939" i="1"/>
  <c r="AI2939" i="1"/>
  <c r="AE2939" i="1" s="1"/>
  <c r="AC2940" i="1"/>
  <c r="AD2940" i="1"/>
  <c r="AI2940" i="1"/>
  <c r="AE2940" i="1" s="1"/>
  <c r="AC2941" i="1"/>
  <c r="AD2941" i="1"/>
  <c r="AI2941" i="1"/>
  <c r="AF2941" i="1" s="1"/>
  <c r="AC2942" i="1"/>
  <c r="AD2942" i="1"/>
  <c r="AI2942" i="1"/>
  <c r="AC2943" i="1"/>
  <c r="AD2943" i="1"/>
  <c r="AI2943" i="1"/>
  <c r="AG2943" i="1" s="1"/>
  <c r="AM2943" i="1" s="1"/>
  <c r="AC2944" i="1"/>
  <c r="AD2944" i="1"/>
  <c r="AI2944" i="1"/>
  <c r="AE2944" i="1" s="1"/>
  <c r="AC2945" i="1"/>
  <c r="AD2945" i="1"/>
  <c r="AI2945" i="1"/>
  <c r="AG2945" i="1" s="1"/>
  <c r="AM2945" i="1" s="1"/>
  <c r="AC2946" i="1"/>
  <c r="AD2946" i="1"/>
  <c r="AI2946" i="1"/>
  <c r="AF2946" i="1" s="1"/>
  <c r="AC2947" i="1"/>
  <c r="AD2947" i="1"/>
  <c r="AI2947" i="1"/>
  <c r="AG2947" i="1" s="1"/>
  <c r="AM2947" i="1" s="1"/>
  <c r="AC2948" i="1"/>
  <c r="AD2948" i="1"/>
  <c r="AI2948" i="1"/>
  <c r="AF2948" i="1" s="1"/>
  <c r="AC2949" i="1"/>
  <c r="AD2949" i="1"/>
  <c r="AI2949" i="1"/>
  <c r="AC2950" i="1"/>
  <c r="AD2950" i="1"/>
  <c r="AI2950" i="1"/>
  <c r="AB2950" i="1" s="1"/>
  <c r="AC2951" i="1"/>
  <c r="AD2951" i="1"/>
  <c r="AI2951" i="1"/>
  <c r="AG2951" i="1" s="1"/>
  <c r="AM2951" i="1" s="1"/>
  <c r="AC2952" i="1"/>
  <c r="AD2952" i="1"/>
  <c r="AI2952" i="1"/>
  <c r="AE2952" i="1" s="1"/>
  <c r="AC2953" i="1"/>
  <c r="AD2953" i="1"/>
  <c r="AI2953" i="1"/>
  <c r="AE2953" i="1" s="1"/>
  <c r="AC2954" i="1"/>
  <c r="AD2954" i="1"/>
  <c r="AI2954" i="1"/>
  <c r="AF2954" i="1" s="1"/>
  <c r="AC2955" i="1"/>
  <c r="AD2955" i="1"/>
  <c r="AI2955" i="1"/>
  <c r="AC2956" i="1"/>
  <c r="AD2956" i="1"/>
  <c r="AI2956" i="1"/>
  <c r="AG2956" i="1" s="1"/>
  <c r="AM2956" i="1" s="1"/>
  <c r="AC2957" i="1"/>
  <c r="AD2957" i="1"/>
  <c r="AI2957" i="1"/>
  <c r="AC2958" i="1"/>
  <c r="AD2958" i="1"/>
  <c r="AI2958" i="1"/>
  <c r="AC2959" i="1"/>
  <c r="AD2959" i="1"/>
  <c r="AI2959" i="1"/>
  <c r="AE2959" i="1" s="1"/>
  <c r="AC2960" i="1"/>
  <c r="AD2960" i="1"/>
  <c r="AI2960" i="1"/>
  <c r="AC2961" i="1"/>
  <c r="AD2961" i="1"/>
  <c r="AI2961" i="1"/>
  <c r="AB2961" i="1" s="1"/>
  <c r="AC2962" i="1"/>
  <c r="AD2962" i="1"/>
  <c r="AI2962" i="1"/>
  <c r="AC2963" i="1"/>
  <c r="AD2963" i="1"/>
  <c r="AI2963" i="1"/>
  <c r="AC2964" i="1"/>
  <c r="AD2964" i="1"/>
  <c r="AI2964" i="1"/>
  <c r="AG2964" i="1" s="1"/>
  <c r="AM2964" i="1" s="1"/>
  <c r="AC2965" i="1"/>
  <c r="AD2965" i="1"/>
  <c r="AI2965" i="1"/>
  <c r="AF2965" i="1" s="1"/>
  <c r="AC2966" i="1"/>
  <c r="AD2966" i="1"/>
  <c r="AI2966" i="1"/>
  <c r="AC2967" i="1"/>
  <c r="AD2967" i="1"/>
  <c r="AI2967" i="1"/>
  <c r="AB2967" i="1" s="1"/>
  <c r="AC2968" i="1"/>
  <c r="AD2968" i="1"/>
  <c r="AI2968" i="1"/>
  <c r="AC2969" i="1"/>
  <c r="AD2969" i="1"/>
  <c r="AI2969" i="1"/>
  <c r="AG2969" i="1" s="1"/>
  <c r="AM2969" i="1" s="1"/>
  <c r="AC2970" i="1"/>
  <c r="AD2970" i="1"/>
  <c r="AI2970" i="1"/>
  <c r="AF2970" i="1" s="1"/>
  <c r="AC2971" i="1"/>
  <c r="AD2971" i="1"/>
  <c r="AI2971" i="1"/>
  <c r="AG2971" i="1" s="1"/>
  <c r="AM2971" i="1" s="1"/>
  <c r="AC2972" i="1"/>
  <c r="AD2972" i="1"/>
  <c r="AI2972" i="1"/>
  <c r="AF2972" i="1" s="1"/>
  <c r="AC2973" i="1"/>
  <c r="AD2973" i="1"/>
  <c r="AI2973" i="1"/>
  <c r="AE2973" i="1" s="1"/>
  <c r="AC2974" i="1"/>
  <c r="AD2974" i="1"/>
  <c r="AI2974" i="1"/>
  <c r="AG2974" i="1" s="1"/>
  <c r="AM2974" i="1" s="1"/>
  <c r="AC2975" i="1"/>
  <c r="AD2975" i="1"/>
  <c r="AI2975" i="1"/>
  <c r="AG2975" i="1" s="1"/>
  <c r="AM2975" i="1" s="1"/>
  <c r="AC2976" i="1"/>
  <c r="AD2976" i="1"/>
  <c r="AI2976" i="1"/>
  <c r="AC2977" i="1"/>
  <c r="AD2977" i="1"/>
  <c r="AI2977" i="1"/>
  <c r="AC2978" i="1"/>
  <c r="AD2978" i="1"/>
  <c r="AI2978" i="1"/>
  <c r="AC2979" i="1"/>
  <c r="AD2979" i="1"/>
  <c r="AI2979" i="1"/>
  <c r="AE2979" i="1" s="1"/>
  <c r="AC2980" i="1"/>
  <c r="AD2980" i="1"/>
  <c r="AI2980" i="1"/>
  <c r="AG2980" i="1" s="1"/>
  <c r="AM2980" i="1" s="1"/>
  <c r="AC2981" i="1"/>
  <c r="AD2981" i="1"/>
  <c r="AI2981" i="1"/>
  <c r="AG2981" i="1" s="1"/>
  <c r="AM2981" i="1" s="1"/>
  <c r="AC2982" i="1"/>
  <c r="AD2982" i="1"/>
  <c r="AI2982" i="1"/>
  <c r="AE2982" i="1" s="1"/>
  <c r="AC2983" i="1"/>
  <c r="AD2983" i="1"/>
  <c r="AI2983" i="1"/>
  <c r="AE2983" i="1" s="1"/>
  <c r="AC2984" i="1"/>
  <c r="AD2984" i="1"/>
  <c r="AI2984" i="1"/>
  <c r="AC2985" i="1"/>
  <c r="AD2985" i="1"/>
  <c r="AI2985" i="1"/>
  <c r="AB2985" i="1" s="1"/>
  <c r="AC2986" i="1"/>
  <c r="AD2986" i="1"/>
  <c r="AI2986" i="1"/>
  <c r="AG2986" i="1" s="1"/>
  <c r="AM2986" i="1" s="1"/>
  <c r="AC2987" i="1"/>
  <c r="AD2987" i="1"/>
  <c r="AI2987" i="1"/>
  <c r="AC2988" i="1"/>
  <c r="AD2988" i="1"/>
  <c r="AI2988" i="1"/>
  <c r="AE2988" i="1" s="1"/>
  <c r="AC2989" i="1"/>
  <c r="AD2989" i="1"/>
  <c r="AI2989" i="1"/>
  <c r="AF2989" i="1" s="1"/>
  <c r="AC2990" i="1"/>
  <c r="AD2990" i="1"/>
  <c r="AI2990" i="1"/>
  <c r="AB2990" i="1" s="1"/>
  <c r="AC2991" i="1"/>
  <c r="AD2991" i="1"/>
  <c r="AI2991" i="1"/>
  <c r="AB2991" i="1" s="1"/>
  <c r="AC2992" i="1"/>
  <c r="AD2992" i="1"/>
  <c r="AI2992" i="1"/>
  <c r="AF2992" i="1" s="1"/>
  <c r="AC2993" i="1"/>
  <c r="AD2993" i="1"/>
  <c r="AI2993" i="1"/>
  <c r="AE2993" i="1" s="1"/>
  <c r="AC2994" i="1"/>
  <c r="AD2994" i="1"/>
  <c r="AI2994" i="1"/>
  <c r="AF2994" i="1" s="1"/>
  <c r="AC2995" i="1"/>
  <c r="AD2995" i="1"/>
  <c r="AI2995" i="1"/>
  <c r="AF2995" i="1" s="1"/>
  <c r="AH2995" i="1" s="1"/>
  <c r="AC2996" i="1"/>
  <c r="AD2996" i="1"/>
  <c r="AI2996" i="1"/>
  <c r="AG2996" i="1" s="1"/>
  <c r="AM2996" i="1" s="1"/>
  <c r="AC2997" i="1"/>
  <c r="AD2997" i="1"/>
  <c r="AI2997" i="1"/>
  <c r="AE2997" i="1" s="1"/>
  <c r="AC2998" i="1"/>
  <c r="AD2998" i="1"/>
  <c r="AI2998" i="1"/>
  <c r="AG2998" i="1" s="1"/>
  <c r="AM2998" i="1" s="1"/>
  <c r="AC2999" i="1"/>
  <c r="AD2999" i="1"/>
  <c r="AI2999" i="1"/>
  <c r="AF2999" i="1" s="1"/>
  <c r="AC3000" i="1"/>
  <c r="AD3000" i="1"/>
  <c r="AI3000" i="1"/>
  <c r="AE3000" i="1" s="1"/>
  <c r="AC3001" i="1"/>
  <c r="AD3001" i="1"/>
  <c r="AI3001" i="1"/>
  <c r="AB3001" i="1" s="1"/>
  <c r="AC3002" i="1"/>
  <c r="AD3002" i="1"/>
  <c r="AI3002" i="1"/>
  <c r="AB3002" i="1" s="1"/>
  <c r="AC3003" i="1"/>
  <c r="AD3003" i="1"/>
  <c r="AI3003" i="1"/>
  <c r="AC3004" i="1"/>
  <c r="AD3004" i="1"/>
  <c r="AI3004" i="1"/>
  <c r="AG3004" i="1" s="1"/>
  <c r="AM3004" i="1" s="1"/>
  <c r="AC3005" i="1"/>
  <c r="AD3005" i="1"/>
  <c r="AI3005" i="1"/>
  <c r="AG3005" i="1" s="1"/>
  <c r="AM3005" i="1" s="1"/>
  <c r="AC3006" i="1"/>
  <c r="AD3006" i="1"/>
  <c r="AI3006" i="1"/>
  <c r="AB3006" i="1" s="1"/>
  <c r="AC3007" i="1"/>
  <c r="AD3007" i="1"/>
  <c r="AI3007" i="1"/>
  <c r="AB3007" i="1" s="1"/>
  <c r="AC3008" i="1"/>
  <c r="AD3008" i="1"/>
  <c r="AI3008" i="1"/>
  <c r="AE3008" i="1" s="1"/>
  <c r="AC3009" i="1"/>
  <c r="AD3009" i="1"/>
  <c r="AI3009" i="1"/>
  <c r="AG3009" i="1" s="1"/>
  <c r="AM3009" i="1" s="1"/>
  <c r="AC3010" i="1"/>
  <c r="AD3010" i="1"/>
  <c r="AI3010" i="1"/>
  <c r="AF3010" i="1" s="1"/>
  <c r="AC3011" i="1"/>
  <c r="AD3011" i="1"/>
  <c r="AI3011" i="1"/>
  <c r="AB3011" i="1" s="1"/>
  <c r="AC3012" i="1"/>
  <c r="AD3012" i="1"/>
  <c r="AI3012" i="1"/>
  <c r="AG3012" i="1" s="1"/>
  <c r="AM3012" i="1" s="1"/>
  <c r="AC3013" i="1"/>
  <c r="AD3013" i="1"/>
  <c r="AI3013" i="1"/>
  <c r="AC3014" i="1"/>
  <c r="AD3014" i="1"/>
  <c r="AI3014" i="1"/>
  <c r="AB3014" i="1" s="1"/>
  <c r="AC3015" i="1"/>
  <c r="AD3015" i="1"/>
  <c r="AI3015" i="1"/>
  <c r="AC3016" i="1"/>
  <c r="AD3016" i="1"/>
  <c r="AI3016" i="1"/>
  <c r="AB3016" i="1" s="1"/>
  <c r="AC3017" i="1"/>
  <c r="AD3017" i="1"/>
  <c r="AI3017" i="1"/>
  <c r="AF3017" i="1" s="1"/>
  <c r="AC3018" i="1"/>
  <c r="AD3018" i="1"/>
  <c r="AI3018" i="1"/>
  <c r="AE3018" i="1" s="1"/>
  <c r="AC3019" i="1"/>
  <c r="AD3019" i="1"/>
  <c r="AI3019" i="1"/>
  <c r="AC3020" i="1"/>
  <c r="AD3020" i="1"/>
  <c r="AI3020" i="1"/>
  <c r="AE3020" i="1" s="1"/>
  <c r="AC3021" i="1"/>
  <c r="AD3021" i="1"/>
  <c r="AI3021" i="1"/>
  <c r="AF3021" i="1" s="1"/>
  <c r="AC3022" i="1"/>
  <c r="AD3022" i="1"/>
  <c r="AI3022" i="1"/>
  <c r="AC3023" i="1"/>
  <c r="AD3023" i="1"/>
  <c r="AI3023" i="1"/>
  <c r="AE3023" i="1" s="1"/>
  <c r="AC3024" i="1"/>
  <c r="AD3024" i="1"/>
  <c r="AI3024" i="1"/>
  <c r="AC3025" i="1"/>
  <c r="AD3025" i="1"/>
  <c r="AI3025" i="1"/>
  <c r="AF3025" i="1" s="1"/>
  <c r="AC3026" i="1"/>
  <c r="AD3026" i="1"/>
  <c r="AI3026" i="1"/>
  <c r="AE3026" i="1" s="1"/>
  <c r="AC3027" i="1"/>
  <c r="AD3027" i="1"/>
  <c r="AI3027" i="1"/>
  <c r="AC3028" i="1"/>
  <c r="AD3028" i="1"/>
  <c r="AI3028" i="1"/>
  <c r="AE3028" i="1" s="1"/>
  <c r="AC3029" i="1"/>
  <c r="AD3029" i="1"/>
  <c r="AI3029" i="1"/>
  <c r="AB3029" i="1" s="1"/>
  <c r="AC3030" i="1"/>
  <c r="AD3030" i="1"/>
  <c r="AI3030" i="1"/>
  <c r="AB3030" i="1" s="1"/>
  <c r="AC3031" i="1"/>
  <c r="AD3031" i="1"/>
  <c r="AI3031" i="1"/>
  <c r="AF3031" i="1" s="1"/>
  <c r="AC3032" i="1"/>
  <c r="AD3032" i="1"/>
  <c r="AI3032" i="1"/>
  <c r="AC3033" i="1"/>
  <c r="AD3033" i="1"/>
  <c r="AI3033" i="1"/>
  <c r="AB3033" i="1" s="1"/>
  <c r="AC3034" i="1"/>
  <c r="AD3034" i="1"/>
  <c r="AI3034" i="1"/>
  <c r="AF3034" i="1" s="1"/>
  <c r="AC3035" i="1"/>
  <c r="AD3035" i="1"/>
  <c r="AI3035" i="1"/>
  <c r="AG3035" i="1" s="1"/>
  <c r="AM3035" i="1" s="1"/>
  <c r="AC3036" i="1"/>
  <c r="AD3036" i="1"/>
  <c r="AI3036" i="1"/>
  <c r="AG3036" i="1" s="1"/>
  <c r="AM3036" i="1" s="1"/>
  <c r="AC3037" i="1"/>
  <c r="AD3037" i="1"/>
  <c r="AI3037" i="1"/>
  <c r="AE3037" i="1" s="1"/>
  <c r="AC3038" i="1"/>
  <c r="AD3038" i="1"/>
  <c r="AI3038" i="1"/>
  <c r="AG3038" i="1" s="1"/>
  <c r="AM3038" i="1" s="1"/>
  <c r="AC3039" i="1"/>
  <c r="AD3039" i="1"/>
  <c r="AI3039" i="1"/>
  <c r="AE3039" i="1" s="1"/>
  <c r="AC3040" i="1"/>
  <c r="AD3040" i="1"/>
  <c r="AI3040" i="1"/>
  <c r="AF3040" i="1" s="1"/>
  <c r="AC3041" i="1"/>
  <c r="AD3041" i="1"/>
  <c r="AI3041" i="1"/>
  <c r="AE3041" i="1" s="1"/>
  <c r="AC3042" i="1"/>
  <c r="AD3042" i="1"/>
  <c r="AI3042" i="1"/>
  <c r="AF3042" i="1" s="1"/>
  <c r="AC3043" i="1"/>
  <c r="AD3043" i="1"/>
  <c r="AI3043" i="1"/>
  <c r="AE3043" i="1" s="1"/>
  <c r="AC3044" i="1"/>
  <c r="AD3044" i="1"/>
  <c r="AI3044" i="1"/>
  <c r="AF3044" i="1" s="1"/>
  <c r="AC3045" i="1"/>
  <c r="AD3045" i="1"/>
  <c r="AI3045" i="1"/>
  <c r="AF3045" i="1" s="1"/>
  <c r="AC3046" i="1"/>
  <c r="AD3046" i="1"/>
  <c r="AI3046" i="1"/>
  <c r="AB3046" i="1" s="1"/>
  <c r="AC3047" i="1"/>
  <c r="AD3047" i="1"/>
  <c r="AI3047" i="1"/>
  <c r="AB3047" i="1" s="1"/>
  <c r="AC3048" i="1"/>
  <c r="AD3048" i="1"/>
  <c r="AI3048" i="1"/>
  <c r="AB3048" i="1" s="1"/>
  <c r="AC3049" i="1"/>
  <c r="AD3049" i="1"/>
  <c r="AI3049" i="1"/>
  <c r="AC3050" i="1"/>
  <c r="AD3050" i="1"/>
  <c r="AI3050" i="1"/>
  <c r="AF3050" i="1" s="1"/>
  <c r="AC3051" i="1"/>
  <c r="AD3051" i="1"/>
  <c r="AI3051" i="1"/>
  <c r="AE3051" i="1" s="1"/>
  <c r="AC3052" i="1"/>
  <c r="AD3052" i="1"/>
  <c r="AI3052" i="1"/>
  <c r="AC3053" i="1"/>
  <c r="AD3053" i="1"/>
  <c r="AI3053" i="1"/>
  <c r="AG3053" i="1" s="1"/>
  <c r="AM3053" i="1" s="1"/>
  <c r="AC3054" i="1"/>
  <c r="AD3054" i="1"/>
  <c r="AI3054" i="1"/>
  <c r="AC3055" i="1"/>
  <c r="AD3055" i="1"/>
  <c r="AI3055" i="1"/>
  <c r="AE3055" i="1" s="1"/>
  <c r="AC3056" i="1"/>
  <c r="AD3056" i="1"/>
  <c r="AI3056" i="1"/>
  <c r="AB3056" i="1" s="1"/>
  <c r="AC3057" i="1"/>
  <c r="AD3057" i="1"/>
  <c r="AI3057" i="1"/>
  <c r="AB3057" i="1" s="1"/>
  <c r="AC3058" i="1"/>
  <c r="AD3058" i="1"/>
  <c r="AI3058" i="1"/>
  <c r="AE3058" i="1" s="1"/>
  <c r="AC3059" i="1"/>
  <c r="AD3059" i="1"/>
  <c r="AI3059" i="1"/>
  <c r="AE3059" i="1" s="1"/>
  <c r="AC3060" i="1"/>
  <c r="AD3060" i="1"/>
  <c r="AI3060" i="1"/>
  <c r="AE3060" i="1" s="1"/>
  <c r="AC3061" i="1"/>
  <c r="AD3061" i="1"/>
  <c r="AI3061" i="1"/>
  <c r="AE3061" i="1" s="1"/>
  <c r="AC3062" i="1"/>
  <c r="AD3062" i="1"/>
  <c r="AI3062" i="1"/>
  <c r="AC3063" i="1"/>
  <c r="AD3063" i="1"/>
  <c r="AI3063" i="1"/>
  <c r="AC3064" i="1"/>
  <c r="AD3064" i="1"/>
  <c r="AI3064" i="1"/>
  <c r="AC3065" i="1"/>
  <c r="AD3065" i="1"/>
  <c r="AI3065" i="1"/>
  <c r="AF3065" i="1" s="1"/>
  <c r="AC3066" i="1"/>
  <c r="AD3066" i="1"/>
  <c r="AI3066" i="1"/>
  <c r="AB3066" i="1" s="1"/>
  <c r="AC3067" i="1"/>
  <c r="AD3067" i="1"/>
  <c r="AI3067" i="1"/>
  <c r="AG3067" i="1" s="1"/>
  <c r="AM3067" i="1" s="1"/>
  <c r="AC3068" i="1"/>
  <c r="AD3068" i="1"/>
  <c r="AI3068" i="1"/>
  <c r="AE3068" i="1" s="1"/>
  <c r="AC3069" i="1"/>
  <c r="AD3069" i="1"/>
  <c r="AI3069" i="1"/>
  <c r="AF3069" i="1" s="1"/>
  <c r="AH3069" i="1" s="1"/>
  <c r="AC3070" i="1"/>
  <c r="AD3070" i="1"/>
  <c r="AI3070" i="1"/>
  <c r="AC3071" i="1"/>
  <c r="AD3071" i="1"/>
  <c r="AI3071" i="1"/>
  <c r="AG3071" i="1" s="1"/>
  <c r="AM3071" i="1" s="1"/>
  <c r="AC3072" i="1"/>
  <c r="AD3072" i="1"/>
  <c r="AI3072" i="1"/>
  <c r="AG3072" i="1" s="1"/>
  <c r="AM3072" i="1" s="1"/>
  <c r="AC3073" i="1"/>
  <c r="AD3073" i="1"/>
  <c r="AI3073" i="1"/>
  <c r="AF3073" i="1" s="1"/>
  <c r="AC3074" i="1"/>
  <c r="AD3074" i="1"/>
  <c r="AI3074" i="1"/>
  <c r="AF3074" i="1" s="1"/>
  <c r="AC3075" i="1"/>
  <c r="AD3075" i="1"/>
  <c r="AI3075" i="1"/>
  <c r="AG3075" i="1" s="1"/>
  <c r="AM3075" i="1" s="1"/>
  <c r="AC3076" i="1"/>
  <c r="AD3076" i="1"/>
  <c r="AI3076" i="1"/>
  <c r="AF3076" i="1" s="1"/>
  <c r="AC3077" i="1"/>
  <c r="AD3077" i="1"/>
  <c r="AI3077" i="1"/>
  <c r="AC3078" i="1"/>
  <c r="AD3078" i="1"/>
  <c r="AI3078" i="1"/>
  <c r="AE3078" i="1" s="1"/>
  <c r="AC3079" i="1"/>
  <c r="AD3079" i="1"/>
  <c r="AI3079" i="1"/>
  <c r="AC3080" i="1"/>
  <c r="AD3080" i="1"/>
  <c r="AI3080" i="1"/>
  <c r="AF3080" i="1" s="1"/>
  <c r="AC3081" i="1"/>
  <c r="AD3081" i="1"/>
  <c r="AI3081" i="1"/>
  <c r="AE3081" i="1" s="1"/>
  <c r="AC3082" i="1"/>
  <c r="AD3082" i="1"/>
  <c r="AI3082" i="1"/>
  <c r="AC3083" i="1"/>
  <c r="AD3083" i="1"/>
  <c r="AI3083" i="1"/>
  <c r="AC3084" i="1"/>
  <c r="AD3084" i="1"/>
  <c r="AI3084" i="1"/>
  <c r="AE3084" i="1" s="1"/>
  <c r="AC3085" i="1"/>
  <c r="AD3085" i="1"/>
  <c r="AI3085" i="1"/>
  <c r="AC3086" i="1"/>
  <c r="AD3086" i="1"/>
  <c r="AI3086" i="1"/>
  <c r="AB3086" i="1" s="1"/>
  <c r="AC3087" i="1"/>
  <c r="AD3087" i="1"/>
  <c r="AI3087" i="1"/>
  <c r="AC3088" i="1"/>
  <c r="AD3088" i="1"/>
  <c r="AI3088" i="1"/>
  <c r="AF3088" i="1" s="1"/>
  <c r="AC3089" i="1"/>
  <c r="AD3089" i="1"/>
  <c r="AI3089" i="1"/>
  <c r="AC3090" i="1"/>
  <c r="AD3090" i="1"/>
  <c r="AI3090" i="1"/>
  <c r="AE3090" i="1" s="1"/>
  <c r="AC3091" i="1"/>
  <c r="AD3091" i="1"/>
  <c r="AI3091" i="1"/>
  <c r="AC3092" i="1"/>
  <c r="AD3092" i="1"/>
  <c r="AI3092" i="1"/>
  <c r="AG3092" i="1" s="1"/>
  <c r="AM3092" i="1" s="1"/>
  <c r="AC3093" i="1"/>
  <c r="AD3093" i="1"/>
  <c r="AI3093" i="1"/>
  <c r="AF3093" i="1" s="1"/>
  <c r="AC3094" i="1"/>
  <c r="AD3094" i="1"/>
  <c r="AI3094" i="1"/>
  <c r="AC3095" i="1"/>
  <c r="AD3095" i="1"/>
  <c r="AI3095" i="1"/>
  <c r="AC3096" i="1"/>
  <c r="AD3096" i="1"/>
  <c r="AI3096" i="1"/>
  <c r="AB3096" i="1" s="1"/>
  <c r="AC3097" i="1"/>
  <c r="AD3097" i="1"/>
  <c r="AI3097" i="1"/>
  <c r="AE3097" i="1" s="1"/>
  <c r="AC3098" i="1"/>
  <c r="AD3098" i="1"/>
  <c r="AI3098" i="1"/>
  <c r="AE3098" i="1" s="1"/>
  <c r="AC3099" i="1"/>
  <c r="AD3099" i="1"/>
  <c r="AI3099" i="1"/>
  <c r="AB3099" i="1" s="1"/>
  <c r="AC3100" i="1"/>
  <c r="AD3100" i="1"/>
  <c r="AI3100" i="1"/>
  <c r="AE3100" i="1" s="1"/>
  <c r="AC3101" i="1"/>
  <c r="AD3101" i="1"/>
  <c r="AI3101" i="1"/>
  <c r="AB3101" i="1" s="1"/>
  <c r="AC3102" i="1"/>
  <c r="AD3102" i="1"/>
  <c r="AI3102" i="1"/>
  <c r="AC3103" i="1"/>
  <c r="AD3103" i="1"/>
  <c r="AI3103" i="1"/>
  <c r="AC3104" i="1"/>
  <c r="AD3104" i="1"/>
  <c r="AI3104" i="1"/>
  <c r="AC3105" i="1"/>
  <c r="AD3105" i="1"/>
  <c r="AI3105" i="1"/>
  <c r="AC3106" i="1"/>
  <c r="AD3106" i="1"/>
  <c r="AI3106" i="1"/>
  <c r="AF3106" i="1" s="1"/>
  <c r="AC3107" i="1"/>
  <c r="AD3107" i="1"/>
  <c r="AI3107" i="1"/>
  <c r="AG3107" i="1" s="1"/>
  <c r="AM3107" i="1" s="1"/>
  <c r="AC3108" i="1"/>
  <c r="AD3108" i="1"/>
  <c r="AI3108" i="1"/>
  <c r="AE3108" i="1" s="1"/>
  <c r="AC3109" i="1"/>
  <c r="AD3109" i="1"/>
  <c r="AI3109" i="1"/>
  <c r="AG3109" i="1" s="1"/>
  <c r="AM3109" i="1" s="1"/>
  <c r="AC3110" i="1"/>
  <c r="AD3110" i="1"/>
  <c r="AI3110" i="1"/>
  <c r="AC3111" i="1"/>
  <c r="AD3111" i="1"/>
  <c r="AI3111" i="1"/>
  <c r="AC3112" i="1"/>
  <c r="AD3112" i="1"/>
  <c r="AI3112" i="1"/>
  <c r="AB3112" i="1" s="1"/>
  <c r="AC3113" i="1"/>
  <c r="AD3113" i="1"/>
  <c r="AI3113" i="1"/>
  <c r="AC3114" i="1"/>
  <c r="AD3114" i="1"/>
  <c r="AI3114" i="1"/>
  <c r="AE3114" i="1" s="1"/>
  <c r="AC3115" i="1"/>
  <c r="AD3115" i="1"/>
  <c r="AI3115" i="1"/>
  <c r="AG3115" i="1" s="1"/>
  <c r="AM3115" i="1" s="1"/>
  <c r="AC3116" i="1"/>
  <c r="AD3116" i="1"/>
  <c r="AI3116" i="1"/>
  <c r="AE3116" i="1" s="1"/>
  <c r="AC3117" i="1"/>
  <c r="AD3117" i="1"/>
  <c r="AI3117" i="1"/>
  <c r="AC3118" i="1"/>
  <c r="AD3118" i="1"/>
  <c r="AI3118" i="1"/>
  <c r="AE3118" i="1" s="1"/>
  <c r="AC3119" i="1"/>
  <c r="AD3119" i="1"/>
  <c r="AI3119" i="1"/>
  <c r="AC3120" i="1"/>
  <c r="AD3120" i="1"/>
  <c r="AI3120" i="1"/>
  <c r="AF3120" i="1" s="1"/>
  <c r="AC3121" i="1"/>
  <c r="AD3121" i="1"/>
  <c r="AI3121" i="1"/>
  <c r="AF3121" i="1" s="1"/>
  <c r="AC3122" i="1"/>
  <c r="AD3122" i="1"/>
  <c r="AI3122" i="1"/>
  <c r="AE3122" i="1" s="1"/>
  <c r="AC3123" i="1"/>
  <c r="AD3123" i="1"/>
  <c r="AI3123" i="1"/>
  <c r="AF3123" i="1" s="1"/>
  <c r="AC3124" i="1"/>
  <c r="AD3124" i="1"/>
  <c r="AI3124" i="1"/>
  <c r="AE3124" i="1" s="1"/>
  <c r="AC3125" i="1"/>
  <c r="AD3125" i="1"/>
  <c r="AI3125" i="1"/>
  <c r="AG3125" i="1" s="1"/>
  <c r="AM3125" i="1" s="1"/>
  <c r="AC3126" i="1"/>
  <c r="AD3126" i="1"/>
  <c r="AI3126" i="1"/>
  <c r="AG3126" i="1" s="1"/>
  <c r="AM3126" i="1" s="1"/>
  <c r="AC3127" i="1"/>
  <c r="AD3127" i="1"/>
  <c r="AI3127" i="1"/>
  <c r="AC3128" i="1"/>
  <c r="AD3128" i="1"/>
  <c r="AI3128" i="1"/>
  <c r="AB3128" i="1" s="1"/>
  <c r="AC3129" i="1"/>
  <c r="AD3129" i="1"/>
  <c r="AI3129" i="1"/>
  <c r="AB3129" i="1" s="1"/>
  <c r="AC3130" i="1"/>
  <c r="AD3130" i="1"/>
  <c r="AI3130" i="1"/>
  <c r="AE3130" i="1" s="1"/>
  <c r="AC3131" i="1"/>
  <c r="AD3131" i="1"/>
  <c r="AI3131" i="1"/>
  <c r="AC3132" i="1"/>
  <c r="AD3132" i="1"/>
  <c r="AI3132" i="1"/>
  <c r="AG3132" i="1" s="1"/>
  <c r="AM3132" i="1" s="1"/>
  <c r="AC3133" i="1"/>
  <c r="AD3133" i="1"/>
  <c r="AI3133" i="1"/>
  <c r="AB3133" i="1" s="1"/>
  <c r="AC3134" i="1"/>
  <c r="AD3134" i="1"/>
  <c r="AI3134" i="1"/>
  <c r="AE3134" i="1" s="1"/>
  <c r="AC3135" i="1"/>
  <c r="AD3135" i="1"/>
  <c r="AI3135" i="1"/>
  <c r="AE3135" i="1" s="1"/>
  <c r="AC3136" i="1"/>
  <c r="AD3136" i="1"/>
  <c r="AI3136" i="1"/>
  <c r="AB3136" i="1" s="1"/>
  <c r="AC3137" i="1"/>
  <c r="AD3137" i="1"/>
  <c r="AI3137" i="1"/>
  <c r="AF3137" i="1" s="1"/>
  <c r="AC3138" i="1"/>
  <c r="AD3138" i="1"/>
  <c r="AI3138" i="1"/>
  <c r="AB3138" i="1" s="1"/>
  <c r="AC3139" i="1"/>
  <c r="AD3139" i="1"/>
  <c r="AI3139" i="1"/>
  <c r="AE3139" i="1" s="1"/>
  <c r="AC3140" i="1"/>
  <c r="AD3140" i="1"/>
  <c r="AI3140" i="1"/>
  <c r="AE3140" i="1" s="1"/>
  <c r="AC3141" i="1"/>
  <c r="AD3141" i="1"/>
  <c r="AI3141" i="1"/>
  <c r="AC3142" i="1"/>
  <c r="AD3142" i="1"/>
  <c r="AI3142" i="1"/>
  <c r="AF3142" i="1" s="1"/>
  <c r="AC3143" i="1"/>
  <c r="AD3143" i="1"/>
  <c r="AI3143" i="1"/>
  <c r="AE3143" i="1" s="1"/>
  <c r="AC3144" i="1"/>
  <c r="AD3144" i="1"/>
  <c r="AI3144" i="1"/>
  <c r="AC3145" i="1"/>
  <c r="AD3145" i="1"/>
  <c r="AI3145" i="1"/>
  <c r="AE3145" i="1" s="1"/>
  <c r="AC3146" i="1"/>
  <c r="AD3146" i="1"/>
  <c r="AI3146" i="1"/>
  <c r="AB3146" i="1" s="1"/>
  <c r="AC3147" i="1"/>
  <c r="AD3147" i="1"/>
  <c r="AI3147" i="1"/>
  <c r="AC3148" i="1"/>
  <c r="AD3148" i="1"/>
  <c r="AI3148" i="1"/>
  <c r="AB3148" i="1" s="1"/>
  <c r="AC3149" i="1"/>
  <c r="AD3149" i="1"/>
  <c r="AI3149" i="1"/>
  <c r="AC3150" i="1"/>
  <c r="AD3150" i="1"/>
  <c r="AI3150" i="1"/>
  <c r="AF3150" i="1" s="1"/>
  <c r="AC3151" i="1"/>
  <c r="AD3151" i="1"/>
  <c r="AI3151" i="1"/>
  <c r="AC3152" i="1"/>
  <c r="AD3152" i="1"/>
  <c r="AI3152" i="1"/>
  <c r="AG3152" i="1" s="1"/>
  <c r="AM3152" i="1" s="1"/>
  <c r="AC3153" i="1"/>
  <c r="AD3153" i="1"/>
  <c r="AI3153" i="1"/>
  <c r="AG3153" i="1" s="1"/>
  <c r="AM3153" i="1" s="1"/>
  <c r="AC3154" i="1"/>
  <c r="AD3154" i="1"/>
  <c r="AI3154" i="1"/>
  <c r="AE3154" i="1" s="1"/>
  <c r="AC3155" i="1"/>
  <c r="AD3155" i="1"/>
  <c r="AI3155" i="1"/>
  <c r="AG3155" i="1" s="1"/>
  <c r="AM3155" i="1" s="1"/>
  <c r="AC3156" i="1"/>
  <c r="AD3156" i="1"/>
  <c r="AI3156" i="1"/>
  <c r="AE3156" i="1" s="1"/>
  <c r="AC3157" i="1"/>
  <c r="AD3157" i="1"/>
  <c r="AI3157" i="1"/>
  <c r="AC3158" i="1"/>
  <c r="AD3158" i="1"/>
  <c r="AI3158" i="1"/>
  <c r="AC3159" i="1"/>
  <c r="AD3159" i="1"/>
  <c r="AI3159" i="1"/>
  <c r="AC3160" i="1"/>
  <c r="AD3160" i="1"/>
  <c r="AI3160" i="1"/>
  <c r="AC3161" i="1"/>
  <c r="AD3161" i="1"/>
  <c r="AI3161" i="1"/>
  <c r="AB3161" i="1" s="1"/>
  <c r="AC3162" i="1"/>
  <c r="AD3162" i="1"/>
  <c r="AI3162" i="1"/>
  <c r="AE3162" i="1" s="1"/>
  <c r="AC3163" i="1"/>
  <c r="AD3163" i="1"/>
  <c r="AI3163" i="1"/>
  <c r="AC3164" i="1"/>
  <c r="AD3164" i="1"/>
  <c r="AI3164" i="1"/>
  <c r="AE3164" i="1" s="1"/>
  <c r="AC3165" i="1"/>
  <c r="AD3165" i="1"/>
  <c r="AI3165" i="1"/>
  <c r="AG3165" i="1" s="1"/>
  <c r="AM3165" i="1" s="1"/>
  <c r="AC3166" i="1"/>
  <c r="AD3166" i="1"/>
  <c r="AI3166" i="1"/>
  <c r="AC3167" i="1"/>
  <c r="AD3167" i="1"/>
  <c r="AI3167" i="1"/>
  <c r="AC3168" i="1"/>
  <c r="AD3168" i="1"/>
  <c r="AI3168" i="1"/>
  <c r="AB3168" i="1" s="1"/>
  <c r="AC3169" i="1"/>
  <c r="AD3169" i="1"/>
  <c r="AI3169" i="1"/>
  <c r="AC3170" i="1"/>
  <c r="AD3170" i="1"/>
  <c r="AI3170" i="1"/>
  <c r="AC3171" i="1"/>
  <c r="AD3171" i="1"/>
  <c r="AI3171" i="1"/>
  <c r="AC3172" i="1"/>
  <c r="AD3172" i="1"/>
  <c r="AI3172" i="1"/>
  <c r="AE3172" i="1" s="1"/>
  <c r="AC3173" i="1"/>
  <c r="AD3173" i="1"/>
  <c r="AI3173" i="1"/>
  <c r="AF3173" i="1" s="1"/>
  <c r="AC3174" i="1"/>
  <c r="AD3174" i="1"/>
  <c r="AI3174" i="1"/>
  <c r="AB3174" i="1" s="1"/>
  <c r="AC3175" i="1"/>
  <c r="AD3175" i="1"/>
  <c r="AI3175" i="1"/>
  <c r="AC3176" i="1"/>
  <c r="AD3176" i="1"/>
  <c r="AI3176" i="1"/>
  <c r="AC3177" i="1"/>
  <c r="AD3177" i="1"/>
  <c r="AI3177" i="1"/>
  <c r="AF3177" i="1" s="1"/>
  <c r="AC3178" i="1"/>
  <c r="AD3178" i="1"/>
  <c r="AI3178" i="1"/>
  <c r="AG3178" i="1" s="1"/>
  <c r="AM3178" i="1" s="1"/>
  <c r="AC3179" i="1"/>
  <c r="AD3179" i="1"/>
  <c r="AI3179" i="1"/>
  <c r="AG3179" i="1" s="1"/>
  <c r="AM3179" i="1" s="1"/>
  <c r="AC3180" i="1"/>
  <c r="AD3180" i="1"/>
  <c r="AI3180" i="1"/>
  <c r="AE3180" i="1" s="1"/>
  <c r="AC3181" i="1"/>
  <c r="AD3181" i="1"/>
  <c r="AI3181" i="1"/>
  <c r="AC3182" i="1"/>
  <c r="AD3182" i="1"/>
  <c r="AI3182" i="1"/>
  <c r="AF3182" i="1" s="1"/>
  <c r="AC3183" i="1"/>
  <c r="AD3183" i="1"/>
  <c r="AI3183" i="1"/>
  <c r="AC3184" i="1"/>
  <c r="AD3184" i="1"/>
  <c r="AI3184" i="1"/>
  <c r="AC3185" i="1"/>
  <c r="AD3185" i="1"/>
  <c r="AI3185" i="1"/>
  <c r="AB3185" i="1" s="1"/>
  <c r="AC3186" i="1"/>
  <c r="AD3186" i="1"/>
  <c r="AI3186" i="1"/>
  <c r="AF3186" i="1" s="1"/>
  <c r="AC3187" i="1"/>
  <c r="AD3187" i="1"/>
  <c r="AI3187" i="1"/>
  <c r="AB3187" i="1" s="1"/>
  <c r="AC3188" i="1"/>
  <c r="AD3188" i="1"/>
  <c r="AI3188" i="1"/>
  <c r="AG3188" i="1" s="1"/>
  <c r="AM3188" i="1" s="1"/>
  <c r="AC3189" i="1"/>
  <c r="AD3189" i="1"/>
  <c r="AI3189" i="1"/>
  <c r="AC3190" i="1"/>
  <c r="AD3190" i="1"/>
  <c r="AI3190" i="1"/>
  <c r="AB3190" i="1" s="1"/>
  <c r="AC3191" i="1"/>
  <c r="AD3191" i="1"/>
  <c r="AI3191" i="1"/>
  <c r="AG3191" i="1" s="1"/>
  <c r="AM3191" i="1" s="1"/>
  <c r="AC3192" i="1"/>
  <c r="AD3192" i="1"/>
  <c r="AI3192" i="1"/>
  <c r="AG3192" i="1" s="1"/>
  <c r="AM3192" i="1" s="1"/>
  <c r="AC3193" i="1"/>
  <c r="AD3193" i="1"/>
  <c r="AI3193" i="1"/>
  <c r="AF3193" i="1" s="1"/>
  <c r="AC3194" i="1"/>
  <c r="AD3194" i="1"/>
  <c r="AI3194" i="1"/>
  <c r="AB3194" i="1" s="1"/>
  <c r="AC3195" i="1"/>
  <c r="AD3195" i="1"/>
  <c r="AI3195" i="1"/>
  <c r="AE3195" i="1" s="1"/>
  <c r="AC3196" i="1"/>
  <c r="AD3196" i="1"/>
  <c r="AI3196" i="1"/>
  <c r="AG3196" i="1" s="1"/>
  <c r="AM3196" i="1" s="1"/>
  <c r="AC3197" i="1"/>
  <c r="AD3197" i="1"/>
  <c r="AI3197" i="1"/>
  <c r="AB3197" i="1" s="1"/>
  <c r="AC3198" i="1"/>
  <c r="AD3198" i="1"/>
  <c r="AI3198" i="1"/>
  <c r="AB3198" i="1" s="1"/>
  <c r="AC3199" i="1"/>
  <c r="AD3199" i="1"/>
  <c r="AI3199" i="1"/>
  <c r="AE3199" i="1" s="1"/>
  <c r="AC3200" i="1"/>
  <c r="AD3200" i="1"/>
  <c r="AI3200" i="1"/>
  <c r="AC3201" i="1"/>
  <c r="AD3201" i="1"/>
  <c r="AI3201" i="1"/>
  <c r="AB3201" i="1" s="1"/>
  <c r="AC3202" i="1"/>
  <c r="AD3202" i="1"/>
  <c r="AI3202" i="1"/>
  <c r="AE3202" i="1" s="1"/>
  <c r="AC3203" i="1"/>
  <c r="AD3203" i="1"/>
  <c r="AI3203" i="1"/>
  <c r="AB3203" i="1" s="1"/>
  <c r="AC3204" i="1"/>
  <c r="AD3204" i="1"/>
  <c r="AI3204" i="1"/>
  <c r="AE3204" i="1" s="1"/>
  <c r="AC3205" i="1"/>
  <c r="AD3205" i="1"/>
  <c r="AI3205" i="1"/>
  <c r="AC3206" i="1"/>
  <c r="AD3206" i="1"/>
  <c r="AI3206" i="1"/>
  <c r="AC3207" i="1"/>
  <c r="AD3207" i="1"/>
  <c r="AI3207" i="1"/>
  <c r="AC3208" i="1"/>
  <c r="AD3208" i="1"/>
  <c r="AI3208" i="1"/>
  <c r="AB3208" i="1" s="1"/>
  <c r="AC3209" i="1"/>
  <c r="AD3209" i="1"/>
  <c r="AI3209" i="1"/>
  <c r="AF3209" i="1" s="1"/>
  <c r="AH3209" i="1" s="1"/>
  <c r="AC3210" i="1"/>
  <c r="AD3210" i="1"/>
  <c r="AI3210" i="1"/>
  <c r="AC3211" i="1"/>
  <c r="AD3211" i="1"/>
  <c r="AI3211" i="1"/>
  <c r="AC3212" i="1"/>
  <c r="AD3212" i="1"/>
  <c r="AI3212" i="1"/>
  <c r="AB3212" i="1" s="1"/>
  <c r="AC3213" i="1"/>
  <c r="AD3213" i="1"/>
  <c r="AI3213" i="1"/>
  <c r="AE3213" i="1" s="1"/>
  <c r="AC3214" i="1"/>
  <c r="AD3214" i="1"/>
  <c r="AI3214" i="1"/>
  <c r="AC3215" i="1"/>
  <c r="AD3215" i="1"/>
  <c r="AI3215" i="1"/>
  <c r="AF3215" i="1" s="1"/>
  <c r="AC3216" i="1"/>
  <c r="AD3216" i="1"/>
  <c r="AI3216" i="1"/>
  <c r="AB3216" i="1" s="1"/>
  <c r="AC3217" i="1"/>
  <c r="AD3217" i="1"/>
  <c r="AI3217" i="1"/>
  <c r="AF3217" i="1" s="1"/>
  <c r="AC3218" i="1"/>
  <c r="AD3218" i="1"/>
  <c r="AI3218" i="1"/>
  <c r="AC3219" i="1"/>
  <c r="AD3219" i="1"/>
  <c r="AI3219" i="1"/>
  <c r="AB3219" i="1" s="1"/>
  <c r="AC3220" i="1"/>
  <c r="AD3220" i="1"/>
  <c r="AI3220" i="1"/>
  <c r="AF3220" i="1" s="1"/>
  <c r="AC3221" i="1"/>
  <c r="AD3221" i="1"/>
  <c r="AI3221" i="1"/>
  <c r="AG3221" i="1" s="1"/>
  <c r="AM3221" i="1" s="1"/>
  <c r="AC3222" i="1"/>
  <c r="AD3222" i="1"/>
  <c r="AI3222" i="1"/>
  <c r="AC3223" i="1"/>
  <c r="AD3223" i="1"/>
  <c r="AI3223" i="1"/>
  <c r="AC3224" i="1"/>
  <c r="AD3224" i="1"/>
  <c r="AI3224" i="1"/>
  <c r="AC3225" i="1"/>
  <c r="AD3225" i="1"/>
  <c r="AI3225" i="1"/>
  <c r="AG3225" i="1" s="1"/>
  <c r="AM3225" i="1" s="1"/>
  <c r="AC3226" i="1"/>
  <c r="AD3226" i="1"/>
  <c r="AI3226" i="1"/>
  <c r="AF3226" i="1" s="1"/>
  <c r="AC3227" i="1"/>
  <c r="AD3227" i="1"/>
  <c r="AI3227" i="1"/>
  <c r="AG3227" i="1" s="1"/>
  <c r="AM3227" i="1" s="1"/>
  <c r="AC3228" i="1"/>
  <c r="AD3228" i="1"/>
  <c r="AI3228" i="1"/>
  <c r="AG3228" i="1" s="1"/>
  <c r="AM3228" i="1" s="1"/>
  <c r="AC3229" i="1"/>
  <c r="AD3229" i="1"/>
  <c r="AI3229" i="1"/>
  <c r="AG3229" i="1" s="1"/>
  <c r="AM3229" i="1" s="1"/>
  <c r="AC3230" i="1"/>
  <c r="AD3230" i="1"/>
  <c r="AI3230" i="1"/>
  <c r="AF3230" i="1" s="1"/>
  <c r="AC3231" i="1"/>
  <c r="AD3231" i="1"/>
  <c r="AI3231" i="1"/>
  <c r="AF3231" i="1" s="1"/>
  <c r="AC3232" i="1"/>
  <c r="AD3232" i="1"/>
  <c r="AI3232" i="1"/>
  <c r="AC3233" i="1"/>
  <c r="AD3233" i="1"/>
  <c r="AI3233" i="1"/>
  <c r="AG3233" i="1" s="1"/>
  <c r="AM3233" i="1" s="1"/>
  <c r="AC3234" i="1"/>
  <c r="AD3234" i="1"/>
  <c r="AI3234" i="1"/>
  <c r="AG3234" i="1" s="1"/>
  <c r="AM3234" i="1" s="1"/>
  <c r="AC3235" i="1"/>
  <c r="AD3235" i="1"/>
  <c r="AI3235" i="1"/>
  <c r="AE3235" i="1" s="1"/>
  <c r="AC3236" i="1"/>
  <c r="AD3236" i="1"/>
  <c r="AI3236" i="1"/>
  <c r="AE3236" i="1" s="1"/>
  <c r="AC3237" i="1"/>
  <c r="AD3237" i="1"/>
  <c r="AI3237" i="1"/>
  <c r="AF3237" i="1" s="1"/>
  <c r="AC3238" i="1"/>
  <c r="AD3238" i="1"/>
  <c r="AI3238" i="1"/>
  <c r="AG3238" i="1" s="1"/>
  <c r="AM3238" i="1" s="1"/>
  <c r="AC3239" i="1"/>
  <c r="AD3239" i="1"/>
  <c r="AI3239" i="1"/>
  <c r="AC3240" i="1"/>
  <c r="AD3240" i="1"/>
  <c r="AI3240" i="1"/>
  <c r="AE3240" i="1" s="1"/>
  <c r="AC3241" i="1"/>
  <c r="AD3241" i="1"/>
  <c r="AI3241" i="1"/>
  <c r="AB3241" i="1" s="1"/>
  <c r="AC3242" i="1"/>
  <c r="AD3242" i="1"/>
  <c r="AI3242" i="1"/>
  <c r="AG3242" i="1" s="1"/>
  <c r="AM3242" i="1" s="1"/>
  <c r="AC3243" i="1"/>
  <c r="AD3243" i="1"/>
  <c r="AI3243" i="1"/>
  <c r="AC3244" i="1"/>
  <c r="AD3244" i="1"/>
  <c r="AI3244" i="1"/>
  <c r="AB3244" i="1" s="1"/>
  <c r="AC3245" i="1"/>
  <c r="AD3245" i="1"/>
  <c r="AI3245" i="1"/>
  <c r="AE3245" i="1" s="1"/>
  <c r="AC3246" i="1"/>
  <c r="AD3246" i="1"/>
  <c r="AI3246" i="1"/>
  <c r="AB3246" i="1" s="1"/>
  <c r="AC3247" i="1"/>
  <c r="AD3247" i="1"/>
  <c r="AI3247" i="1"/>
  <c r="AC3248" i="1"/>
  <c r="AD3248" i="1"/>
  <c r="AI3248" i="1"/>
  <c r="AG3248" i="1" s="1"/>
  <c r="AM3248" i="1" s="1"/>
  <c r="AC3249" i="1"/>
  <c r="AD3249" i="1"/>
  <c r="AI3249" i="1"/>
  <c r="AB3249" i="1" s="1"/>
  <c r="AC3250" i="1"/>
  <c r="AD3250" i="1"/>
  <c r="AI3250" i="1"/>
  <c r="AE3250" i="1" s="1"/>
  <c r="AC3251" i="1"/>
  <c r="AD3251" i="1"/>
  <c r="AI3251" i="1"/>
  <c r="AG3251" i="1" s="1"/>
  <c r="AM3251" i="1" s="1"/>
  <c r="AC3252" i="1"/>
  <c r="AD3252" i="1"/>
  <c r="AI3252" i="1"/>
  <c r="AC3253" i="1"/>
  <c r="AD3253" i="1"/>
  <c r="AI3253" i="1"/>
  <c r="AF3253" i="1" s="1"/>
  <c r="AC3254" i="1"/>
  <c r="AD3254" i="1"/>
  <c r="AI3254" i="1"/>
  <c r="AG3254" i="1" s="1"/>
  <c r="AM3254" i="1" s="1"/>
  <c r="AC3255" i="1"/>
  <c r="AD3255" i="1"/>
  <c r="AI3255" i="1"/>
  <c r="AG3255" i="1" s="1"/>
  <c r="AM3255" i="1" s="1"/>
  <c r="AC3256" i="1"/>
  <c r="AD3256" i="1"/>
  <c r="AI3256" i="1"/>
  <c r="AC3257" i="1"/>
  <c r="AD3257" i="1"/>
  <c r="AI3257" i="1"/>
  <c r="AC3258" i="1"/>
  <c r="AD3258" i="1"/>
  <c r="AI3258" i="1"/>
  <c r="AF3258" i="1" s="1"/>
  <c r="AC3259" i="1"/>
  <c r="AD3259" i="1"/>
  <c r="AI3259" i="1"/>
  <c r="AC3260" i="1"/>
  <c r="AD3260" i="1"/>
  <c r="AI3260" i="1"/>
  <c r="AB3260" i="1" s="1"/>
  <c r="AC3261" i="1"/>
  <c r="AD3261" i="1"/>
  <c r="AI3261" i="1"/>
  <c r="AC3262" i="1"/>
  <c r="AD3262" i="1"/>
  <c r="AI3262" i="1"/>
  <c r="AC3263" i="1"/>
  <c r="AD3263" i="1"/>
  <c r="AI3263" i="1"/>
  <c r="AC3264" i="1"/>
  <c r="AD3264" i="1"/>
  <c r="AI3264" i="1"/>
  <c r="AB3264" i="1" s="1"/>
  <c r="AC3265" i="1"/>
  <c r="AD3265" i="1"/>
  <c r="AI3265" i="1"/>
  <c r="AB3265" i="1" s="1"/>
  <c r="AC3266" i="1"/>
  <c r="AD3266" i="1"/>
  <c r="AI3266" i="1"/>
  <c r="AB3266" i="1" s="1"/>
  <c r="AC3267" i="1"/>
  <c r="AD3267" i="1"/>
  <c r="AI3267" i="1"/>
  <c r="AC3268" i="1"/>
  <c r="AD3268" i="1"/>
  <c r="AI3268" i="1"/>
  <c r="AB3268" i="1" s="1"/>
  <c r="AC3269" i="1"/>
  <c r="AD3269" i="1"/>
  <c r="AI3269" i="1"/>
  <c r="AG3269" i="1" s="1"/>
  <c r="AM3269" i="1" s="1"/>
  <c r="AC3270" i="1"/>
  <c r="AD3270" i="1"/>
  <c r="AI3270" i="1"/>
  <c r="AC3271" i="1"/>
  <c r="AD3271" i="1"/>
  <c r="AI3271" i="1"/>
  <c r="AC3272" i="1"/>
  <c r="AD3272" i="1"/>
  <c r="AI3272" i="1"/>
  <c r="AC3273" i="1"/>
  <c r="AD3273" i="1"/>
  <c r="AI3273" i="1"/>
  <c r="AC3274" i="1"/>
  <c r="AD3274" i="1"/>
  <c r="AI3274" i="1"/>
  <c r="AG3274" i="1" s="1"/>
  <c r="AM3274" i="1" s="1"/>
  <c r="AC3275" i="1"/>
  <c r="AD3275" i="1"/>
  <c r="AI3275" i="1"/>
  <c r="AB3275" i="1" s="1"/>
  <c r="AC3276" i="1"/>
  <c r="AD3276" i="1"/>
  <c r="AI3276" i="1"/>
  <c r="AE3276" i="1" s="1"/>
  <c r="AC3277" i="1"/>
  <c r="AD3277" i="1"/>
  <c r="AI3277" i="1"/>
  <c r="AG3277" i="1" s="1"/>
  <c r="AM3277" i="1" s="1"/>
  <c r="AC3278" i="1"/>
  <c r="AD3278" i="1"/>
  <c r="AI3278" i="1"/>
  <c r="AF3278" i="1" s="1"/>
  <c r="AC3279" i="1"/>
  <c r="AD3279" i="1"/>
  <c r="AI3279" i="1"/>
  <c r="AC3280" i="1"/>
  <c r="AD3280" i="1"/>
  <c r="AI3280" i="1"/>
  <c r="AC3281" i="1"/>
  <c r="AD3281" i="1"/>
  <c r="AI3281" i="1"/>
  <c r="AC3282" i="1"/>
  <c r="AD3282" i="1"/>
  <c r="AI3282" i="1"/>
  <c r="AE3282" i="1" s="1"/>
  <c r="AC3283" i="1"/>
  <c r="AD3283" i="1"/>
  <c r="AI3283" i="1"/>
  <c r="AB3283" i="1" s="1"/>
  <c r="AC3284" i="1"/>
  <c r="AD3284" i="1"/>
  <c r="AI3284" i="1"/>
  <c r="AB3284" i="1" s="1"/>
  <c r="AC3285" i="1"/>
  <c r="AD3285" i="1"/>
  <c r="AI3285" i="1"/>
  <c r="AB3285" i="1" s="1"/>
  <c r="AC3286" i="1"/>
  <c r="AD3286" i="1"/>
  <c r="AI3286" i="1"/>
  <c r="AB3286" i="1" s="1"/>
  <c r="AC3287" i="1"/>
  <c r="AD3287" i="1"/>
  <c r="AI3287" i="1"/>
  <c r="AC3288" i="1"/>
  <c r="AD3288" i="1"/>
  <c r="AI3288" i="1"/>
  <c r="AG3288" i="1" s="1"/>
  <c r="AM3288" i="1" s="1"/>
  <c r="AC3289" i="1"/>
  <c r="AD3289" i="1"/>
  <c r="AI3289" i="1"/>
  <c r="AB3289" i="1" s="1"/>
  <c r="AC3290" i="1"/>
  <c r="AD3290" i="1"/>
  <c r="AI3290" i="1"/>
  <c r="AG3290" i="1" s="1"/>
  <c r="AM3290" i="1" s="1"/>
  <c r="AC3291" i="1"/>
  <c r="AD3291" i="1"/>
  <c r="AI3291" i="1"/>
  <c r="AF3291" i="1" s="1"/>
  <c r="AC3292" i="1"/>
  <c r="AD3292" i="1"/>
  <c r="AI3292" i="1"/>
  <c r="AF3292" i="1" s="1"/>
  <c r="AC3293" i="1"/>
  <c r="AD3293" i="1"/>
  <c r="AI3293" i="1"/>
  <c r="AF3293" i="1" s="1"/>
  <c r="AC3294" i="1"/>
  <c r="AD3294" i="1"/>
  <c r="AI3294" i="1"/>
  <c r="AG3294" i="1" s="1"/>
  <c r="AM3294" i="1" s="1"/>
  <c r="AC3295" i="1"/>
  <c r="AD3295" i="1"/>
  <c r="AI3295" i="1"/>
  <c r="AE3295" i="1" s="1"/>
  <c r="AC3296" i="1"/>
  <c r="AD3296" i="1"/>
  <c r="AI3296" i="1"/>
  <c r="AC3297" i="1"/>
  <c r="AD3297" i="1"/>
  <c r="AI3297" i="1"/>
  <c r="AB3297" i="1" s="1"/>
  <c r="AC3298" i="1"/>
  <c r="AD3298" i="1"/>
  <c r="AI3298" i="1"/>
  <c r="AB3298" i="1" s="1"/>
  <c r="AC3299" i="1"/>
  <c r="AD3299" i="1"/>
  <c r="AI3299" i="1"/>
  <c r="AB3299" i="1" s="1"/>
  <c r="AC3300" i="1"/>
  <c r="AD3300" i="1"/>
  <c r="AI3300" i="1"/>
  <c r="AC3301" i="1"/>
  <c r="AD3301" i="1"/>
  <c r="AI3301" i="1"/>
  <c r="AC3302" i="1"/>
  <c r="AD3302" i="1"/>
  <c r="AI3302" i="1"/>
  <c r="AB3302" i="1" s="1"/>
  <c r="AC3303" i="1"/>
  <c r="AD3303" i="1"/>
  <c r="AI3303" i="1"/>
  <c r="AC3304" i="1"/>
  <c r="AD3304" i="1"/>
  <c r="AI3304" i="1"/>
  <c r="AF3304" i="1" s="1"/>
  <c r="AC3305" i="1"/>
  <c r="AD3305" i="1"/>
  <c r="AI3305" i="1"/>
  <c r="AB3305" i="1" s="1"/>
  <c r="AC3306" i="1"/>
  <c r="AD3306" i="1"/>
  <c r="AI3306" i="1"/>
  <c r="AG3306" i="1" s="1"/>
  <c r="AM3306" i="1" s="1"/>
  <c r="AC3307" i="1"/>
  <c r="AD3307" i="1"/>
  <c r="AI3307" i="1"/>
  <c r="AC3308" i="1"/>
  <c r="AD3308" i="1"/>
  <c r="AI3308" i="1"/>
  <c r="AG3308" i="1" s="1"/>
  <c r="AM3308" i="1" s="1"/>
  <c r="AC3309" i="1"/>
  <c r="AD3309" i="1"/>
  <c r="AI3309" i="1"/>
  <c r="AC3310" i="1"/>
  <c r="AD3310" i="1"/>
  <c r="AI3310" i="1"/>
  <c r="AC3311" i="1"/>
  <c r="AD3311" i="1"/>
  <c r="AI3311" i="1"/>
  <c r="AC3312" i="1"/>
  <c r="AD3312" i="1"/>
  <c r="AI3312" i="1"/>
  <c r="AC3313" i="1"/>
  <c r="AD3313" i="1"/>
  <c r="AI3313" i="1"/>
  <c r="AC3314" i="1"/>
  <c r="AD3314" i="1"/>
  <c r="AI3314" i="1"/>
  <c r="AE3314" i="1" s="1"/>
  <c r="AC3315" i="1"/>
  <c r="AD3315" i="1"/>
  <c r="AI3315" i="1"/>
  <c r="AC3316" i="1"/>
  <c r="AD3316" i="1"/>
  <c r="AI3316" i="1"/>
  <c r="AB3316" i="1" s="1"/>
  <c r="AC3317" i="1"/>
  <c r="AD3317" i="1"/>
  <c r="AI3317" i="1"/>
  <c r="AF3317" i="1" s="1"/>
  <c r="AH3317" i="1" s="1"/>
  <c r="AC3318" i="1"/>
  <c r="AD3318" i="1"/>
  <c r="AI3318" i="1"/>
  <c r="AC3319" i="1"/>
  <c r="AD3319" i="1"/>
  <c r="AI3319" i="1"/>
  <c r="AG3319" i="1" s="1"/>
  <c r="AM3319" i="1" s="1"/>
  <c r="AC3320" i="1"/>
  <c r="AD3320" i="1"/>
  <c r="AI3320" i="1"/>
  <c r="AB3320" i="1" s="1"/>
  <c r="AC3321" i="1"/>
  <c r="AD3321" i="1"/>
  <c r="AI3321" i="1"/>
  <c r="AC3322" i="1"/>
  <c r="AD3322" i="1"/>
  <c r="AI3322" i="1"/>
  <c r="AF3322" i="1" s="1"/>
  <c r="AH3322" i="1" s="1"/>
  <c r="AC3323" i="1"/>
  <c r="AD3323" i="1"/>
  <c r="AI3323" i="1"/>
  <c r="AB3323" i="1" s="1"/>
  <c r="AC3324" i="1"/>
  <c r="AD3324" i="1"/>
  <c r="AI3324" i="1"/>
  <c r="AB3324" i="1" s="1"/>
  <c r="AC3325" i="1"/>
  <c r="AD3325" i="1"/>
  <c r="AI3325" i="1"/>
  <c r="AG3325" i="1" s="1"/>
  <c r="AM3325" i="1" s="1"/>
  <c r="AC3326" i="1"/>
  <c r="AD3326" i="1"/>
  <c r="AI3326" i="1"/>
  <c r="AC3327" i="1"/>
  <c r="AD3327" i="1"/>
  <c r="AI3327" i="1"/>
  <c r="AF3327" i="1" s="1"/>
  <c r="AC3328" i="1"/>
  <c r="AD3328" i="1"/>
  <c r="AI3328" i="1"/>
  <c r="AB3328" i="1" s="1"/>
  <c r="AC3329" i="1"/>
  <c r="AD3329" i="1"/>
  <c r="AI3329" i="1"/>
  <c r="AG3329" i="1" s="1"/>
  <c r="AM3329" i="1" s="1"/>
  <c r="AC3330" i="1"/>
  <c r="AD3330" i="1"/>
  <c r="AI3330" i="1"/>
  <c r="AG3330" i="1" s="1"/>
  <c r="AM3330" i="1" s="1"/>
  <c r="AC3331" i="1"/>
  <c r="AD3331" i="1"/>
  <c r="AI3331" i="1"/>
  <c r="AC3332" i="1"/>
  <c r="AD3332" i="1"/>
  <c r="AI3332" i="1"/>
  <c r="AB3332" i="1" s="1"/>
  <c r="AC3333" i="1"/>
  <c r="AD3333" i="1"/>
  <c r="AI3333" i="1"/>
  <c r="AC3334" i="1"/>
  <c r="AD3334" i="1"/>
  <c r="AI3334" i="1"/>
  <c r="AG3334" i="1" s="1"/>
  <c r="AM3334" i="1" s="1"/>
  <c r="AC3335" i="1"/>
  <c r="AD3335" i="1"/>
  <c r="AI3335" i="1"/>
  <c r="AC3336" i="1"/>
  <c r="AD3336" i="1"/>
  <c r="AI3336" i="1"/>
  <c r="AC3337" i="1"/>
  <c r="AD3337" i="1"/>
  <c r="AI3337" i="1"/>
  <c r="AC3338" i="1"/>
  <c r="AD3338" i="1"/>
  <c r="AI3338" i="1"/>
  <c r="AF3338" i="1" s="1"/>
  <c r="AC3339" i="1"/>
  <c r="AD3339" i="1"/>
  <c r="AI3339" i="1"/>
  <c r="AB3339" i="1" s="1"/>
  <c r="AC3340" i="1"/>
  <c r="AD3340" i="1"/>
  <c r="AI3340" i="1"/>
  <c r="AB3340" i="1" s="1"/>
  <c r="AC3341" i="1"/>
  <c r="AD3341" i="1"/>
  <c r="AI3341" i="1"/>
  <c r="AE3341" i="1" s="1"/>
  <c r="AC3342" i="1"/>
  <c r="AD3342" i="1"/>
  <c r="AI3342" i="1"/>
  <c r="AB3342" i="1" s="1"/>
  <c r="AC3343" i="1"/>
  <c r="AD3343" i="1"/>
  <c r="AI3343" i="1"/>
  <c r="AC3344" i="1"/>
  <c r="AD3344" i="1"/>
  <c r="AI3344" i="1"/>
  <c r="AB3344" i="1" s="1"/>
  <c r="AC3345" i="1"/>
  <c r="AD3345" i="1"/>
  <c r="AI3345" i="1"/>
  <c r="AB3345" i="1" s="1"/>
  <c r="AC3346" i="1"/>
  <c r="AD3346" i="1"/>
  <c r="AI3346" i="1"/>
  <c r="AB3346" i="1" s="1"/>
  <c r="AC3347" i="1"/>
  <c r="AD3347" i="1"/>
  <c r="AI3347" i="1"/>
  <c r="AG3347" i="1" s="1"/>
  <c r="AM3347" i="1" s="1"/>
  <c r="AC3348" i="1"/>
  <c r="AD3348" i="1"/>
  <c r="AI3348" i="1"/>
  <c r="AG3348" i="1" s="1"/>
  <c r="AM3348" i="1" s="1"/>
  <c r="AC3349" i="1"/>
  <c r="AD3349" i="1"/>
  <c r="AI3349" i="1"/>
  <c r="AC3350" i="1"/>
  <c r="AD3350" i="1"/>
  <c r="AI3350" i="1"/>
  <c r="AC3351" i="1"/>
  <c r="AD3351" i="1"/>
  <c r="AI3351" i="1"/>
  <c r="AC3352" i="1"/>
  <c r="AD3352" i="1"/>
  <c r="AI3352" i="1"/>
  <c r="AB3352" i="1" s="1"/>
  <c r="AC3353" i="1"/>
  <c r="AD3353" i="1"/>
  <c r="AI3353" i="1"/>
  <c r="AE3353" i="1" s="1"/>
  <c r="AC3354" i="1"/>
  <c r="AD3354" i="1"/>
  <c r="AI3354" i="1"/>
  <c r="AC3355" i="1"/>
  <c r="AD3355" i="1"/>
  <c r="AI3355" i="1"/>
  <c r="AG3355" i="1" s="1"/>
  <c r="AM3355" i="1" s="1"/>
  <c r="AC3356" i="1"/>
  <c r="AD3356" i="1"/>
  <c r="AI3356" i="1"/>
  <c r="AC3357" i="1"/>
  <c r="AD3357" i="1"/>
  <c r="AI3357" i="1"/>
  <c r="AC3358" i="1"/>
  <c r="AD3358" i="1"/>
  <c r="AI3358" i="1"/>
  <c r="AE3358" i="1" s="1"/>
  <c r="AC3359" i="1"/>
  <c r="AD3359" i="1"/>
  <c r="AI3359" i="1"/>
  <c r="AE3359" i="1" s="1"/>
  <c r="AC3360" i="1"/>
  <c r="AD3360" i="1"/>
  <c r="AI3360" i="1"/>
  <c r="AB3360" i="1" s="1"/>
  <c r="AC3361" i="1"/>
  <c r="AD3361" i="1"/>
  <c r="AI3361" i="1"/>
  <c r="AG3361" i="1" s="1"/>
  <c r="AM3361" i="1" s="1"/>
  <c r="AC3362" i="1"/>
  <c r="AD3362" i="1"/>
  <c r="AI3362" i="1"/>
  <c r="AG3362" i="1" s="1"/>
  <c r="AM3362" i="1" s="1"/>
  <c r="AC3363" i="1"/>
  <c r="AD3363" i="1"/>
  <c r="AI3363" i="1"/>
  <c r="AC3364" i="1"/>
  <c r="AD3364" i="1"/>
  <c r="AI3364" i="1"/>
  <c r="AB3364" i="1" s="1"/>
  <c r="AC3365" i="1"/>
  <c r="AD3365" i="1"/>
  <c r="AI3365" i="1"/>
  <c r="AG3365" i="1" s="1"/>
  <c r="AM3365" i="1" s="1"/>
  <c r="AC3366" i="1"/>
  <c r="AD3366" i="1"/>
  <c r="AI3366" i="1"/>
  <c r="AE3366" i="1" s="1"/>
  <c r="AC3367" i="1"/>
  <c r="AD3367" i="1"/>
  <c r="AI3367" i="1"/>
  <c r="AC3368" i="1"/>
  <c r="AD3368" i="1"/>
  <c r="AI3368" i="1"/>
  <c r="AE3368" i="1" s="1"/>
  <c r="AC3369" i="1"/>
  <c r="AD3369" i="1"/>
  <c r="AI3369" i="1"/>
  <c r="AB3369" i="1" s="1"/>
  <c r="AC3370" i="1"/>
  <c r="AD3370" i="1"/>
  <c r="AI3370" i="1"/>
  <c r="AC3371" i="1"/>
  <c r="AD3371" i="1"/>
  <c r="AI3371" i="1"/>
  <c r="AB3371" i="1" s="1"/>
  <c r="AC3372" i="1"/>
  <c r="AD3372" i="1"/>
  <c r="AI3372" i="1"/>
  <c r="AB3372" i="1" s="1"/>
  <c r="AC3373" i="1"/>
  <c r="AD3373" i="1"/>
  <c r="AI3373" i="1"/>
  <c r="AC3374" i="1"/>
  <c r="AD3374" i="1"/>
  <c r="AI3374" i="1"/>
  <c r="AC3375" i="1"/>
  <c r="AD3375" i="1"/>
  <c r="AI3375" i="1"/>
  <c r="AC3376" i="1"/>
  <c r="AD3376" i="1"/>
  <c r="AI3376" i="1"/>
  <c r="AC3377" i="1"/>
  <c r="AD3377" i="1"/>
  <c r="AI3377" i="1"/>
  <c r="AF3377" i="1" s="1"/>
  <c r="AC3378" i="1"/>
  <c r="AD3378" i="1"/>
  <c r="AI3378" i="1"/>
  <c r="AC3379" i="1"/>
  <c r="AD3379" i="1"/>
  <c r="AI3379" i="1"/>
  <c r="AF3379" i="1" s="1"/>
  <c r="AC3380" i="1"/>
  <c r="AD3380" i="1"/>
  <c r="AI3380" i="1"/>
  <c r="AC3381" i="1"/>
  <c r="AD3381" i="1"/>
  <c r="AI3381" i="1"/>
  <c r="AC3382" i="1"/>
  <c r="AD3382" i="1"/>
  <c r="AI3382" i="1"/>
  <c r="AC3383" i="1"/>
  <c r="AD3383" i="1"/>
  <c r="AI3383" i="1"/>
  <c r="AC3384" i="1"/>
  <c r="AD3384" i="1"/>
  <c r="AI3384" i="1"/>
  <c r="AE3384" i="1" s="1"/>
  <c r="AC3385" i="1"/>
  <c r="AD3385" i="1"/>
  <c r="AI3385" i="1"/>
  <c r="AC3386" i="1"/>
  <c r="AD3386" i="1"/>
  <c r="AI3386" i="1"/>
  <c r="AF3386" i="1" s="1"/>
  <c r="AC3387" i="1"/>
  <c r="AD3387" i="1"/>
  <c r="AI3387" i="1"/>
  <c r="AC3388" i="1"/>
  <c r="AD3388" i="1"/>
  <c r="AI3388" i="1"/>
  <c r="AB3388" i="1" s="1"/>
  <c r="AC3389" i="1"/>
  <c r="AD3389" i="1"/>
  <c r="AI3389" i="1"/>
  <c r="AB3389" i="1" s="1"/>
  <c r="AC3390" i="1"/>
  <c r="AD3390" i="1"/>
  <c r="AI3390" i="1"/>
  <c r="AC3391" i="1"/>
  <c r="AD3391" i="1"/>
  <c r="AI3391" i="1"/>
  <c r="AC3392" i="1"/>
  <c r="AD3392" i="1"/>
  <c r="AI3392" i="1"/>
  <c r="AC3393" i="1"/>
  <c r="AD3393" i="1"/>
  <c r="AI3393" i="1"/>
  <c r="AE3393" i="1" s="1"/>
  <c r="AC3394" i="1"/>
  <c r="AD3394" i="1"/>
  <c r="AI3394" i="1"/>
  <c r="AC3395" i="1"/>
  <c r="AD3395" i="1"/>
  <c r="AI3395" i="1"/>
  <c r="AC3396" i="1"/>
  <c r="AD3396" i="1"/>
  <c r="AI3396" i="1"/>
  <c r="AC3397" i="1"/>
  <c r="AD3397" i="1"/>
  <c r="AI3397" i="1"/>
  <c r="AC3398" i="1"/>
  <c r="AD3398" i="1"/>
  <c r="AI3398" i="1"/>
  <c r="AC3399" i="1"/>
  <c r="AD3399" i="1"/>
  <c r="AI3399" i="1"/>
  <c r="AC3400" i="1"/>
  <c r="AD3400" i="1"/>
  <c r="AI3400" i="1"/>
  <c r="AC3401" i="1"/>
  <c r="AD3401" i="1"/>
  <c r="AI3401" i="1"/>
  <c r="AC3402" i="1"/>
  <c r="AD3402" i="1"/>
  <c r="AI3402" i="1"/>
  <c r="AC3403" i="1"/>
  <c r="AD3403" i="1"/>
  <c r="AI3403" i="1"/>
  <c r="AB3403" i="1" s="1"/>
  <c r="AC3404" i="1"/>
  <c r="AD3404" i="1"/>
  <c r="AI3404" i="1"/>
  <c r="AF3404" i="1" s="1"/>
  <c r="AC3405" i="1"/>
  <c r="AD3405" i="1"/>
  <c r="AI3405" i="1"/>
  <c r="AC3406" i="1"/>
  <c r="AD3406" i="1"/>
  <c r="AI3406" i="1"/>
  <c r="AC3407" i="1"/>
  <c r="AD3407" i="1"/>
  <c r="AI3407" i="1"/>
  <c r="AE3407" i="1" s="1"/>
  <c r="AC3408" i="1"/>
  <c r="AD3408" i="1"/>
  <c r="AI3408" i="1"/>
  <c r="AC3409" i="1"/>
  <c r="AD3409" i="1"/>
  <c r="AI3409" i="1"/>
  <c r="AB3409" i="1" s="1"/>
  <c r="AC3410" i="1"/>
  <c r="AD3410" i="1"/>
  <c r="AI3410" i="1"/>
  <c r="AC3411" i="1"/>
  <c r="AD3411" i="1"/>
  <c r="AI3411" i="1"/>
  <c r="AC3412" i="1"/>
  <c r="AD3412" i="1"/>
  <c r="AI3412" i="1"/>
  <c r="AC3413" i="1"/>
  <c r="AD3413" i="1"/>
  <c r="AI3413" i="1"/>
  <c r="AB3413" i="1" s="1"/>
  <c r="AC3414" i="1"/>
  <c r="AD3414" i="1"/>
  <c r="AI3414" i="1"/>
  <c r="AC3415" i="1"/>
  <c r="AD3415" i="1"/>
  <c r="AI3415" i="1"/>
  <c r="AC3416" i="1"/>
  <c r="AD3416" i="1"/>
  <c r="AI3416" i="1"/>
  <c r="AC3417" i="1"/>
  <c r="AD3417" i="1"/>
  <c r="AI3417" i="1"/>
  <c r="AB3417" i="1" s="1"/>
  <c r="AC3418" i="1"/>
  <c r="AD3418" i="1"/>
  <c r="AI3418" i="1"/>
  <c r="AC3419" i="1"/>
  <c r="AD3419" i="1"/>
  <c r="AI3419" i="1"/>
  <c r="AF3419" i="1" s="1"/>
  <c r="AC3420" i="1"/>
  <c r="AD3420" i="1"/>
  <c r="AI3420" i="1"/>
  <c r="AC3421" i="1"/>
  <c r="AD3421" i="1"/>
  <c r="AI3421" i="1"/>
  <c r="AF3421" i="1" s="1"/>
  <c r="AC3422" i="1"/>
  <c r="AD3422" i="1"/>
  <c r="AI3422" i="1"/>
  <c r="AC3423" i="1"/>
  <c r="AD3423" i="1"/>
  <c r="AI3423" i="1"/>
  <c r="AC3424" i="1"/>
  <c r="AD3424" i="1"/>
  <c r="AI3424" i="1"/>
  <c r="AC3425" i="1"/>
  <c r="AD3425" i="1"/>
  <c r="AI3425" i="1"/>
  <c r="AG3425" i="1" s="1"/>
  <c r="AM3425" i="1" s="1"/>
  <c r="AC3426" i="1"/>
  <c r="AD3426" i="1"/>
  <c r="AI3426" i="1"/>
  <c r="AG3426" i="1" s="1"/>
  <c r="AM3426" i="1" s="1"/>
  <c r="AC3427" i="1"/>
  <c r="AD3427" i="1"/>
  <c r="AI3427" i="1"/>
  <c r="AB3427" i="1" s="1"/>
  <c r="AC3428" i="1"/>
  <c r="AD3428" i="1"/>
  <c r="AI3428" i="1"/>
  <c r="AB3428" i="1" s="1"/>
  <c r="AC3429" i="1"/>
  <c r="AD3429" i="1"/>
  <c r="AI3429" i="1"/>
  <c r="AG3429" i="1" s="1"/>
  <c r="AM3429" i="1" s="1"/>
  <c r="AC3430" i="1"/>
  <c r="AD3430" i="1"/>
  <c r="AI3430" i="1"/>
  <c r="AC3431" i="1"/>
  <c r="AD3431" i="1"/>
  <c r="AI3431" i="1"/>
  <c r="AC3432" i="1"/>
  <c r="AD3432" i="1"/>
  <c r="AI3432" i="1"/>
  <c r="AC3433" i="1"/>
  <c r="AD3433" i="1"/>
  <c r="AI3433" i="1"/>
  <c r="AF3433" i="1" s="1"/>
  <c r="AC3434" i="1"/>
  <c r="AD3434" i="1"/>
  <c r="AI3434" i="1"/>
  <c r="AG3434" i="1" s="1"/>
  <c r="AM3434" i="1" s="1"/>
  <c r="AC3435" i="1"/>
  <c r="AD3435" i="1"/>
  <c r="AI3435" i="1"/>
  <c r="AC3436" i="1"/>
  <c r="AD3436" i="1"/>
  <c r="AI3436" i="1"/>
  <c r="AC3437" i="1"/>
  <c r="AD3437" i="1"/>
  <c r="AI3437" i="1"/>
  <c r="AE3437" i="1" s="1"/>
  <c r="AC3438" i="1"/>
  <c r="AD3438" i="1"/>
  <c r="AI3438" i="1"/>
  <c r="AC3439" i="1"/>
  <c r="AD3439" i="1"/>
  <c r="AI3439" i="1"/>
  <c r="AC3440" i="1"/>
  <c r="AD3440" i="1"/>
  <c r="AI3440" i="1"/>
  <c r="AC3441" i="1"/>
  <c r="AD3441" i="1"/>
  <c r="AI3441" i="1"/>
  <c r="AC3442" i="1"/>
  <c r="AD3442" i="1"/>
  <c r="AI3442" i="1"/>
  <c r="AC3443" i="1"/>
  <c r="AD3443" i="1"/>
  <c r="AI3443" i="1"/>
  <c r="AC3444" i="1"/>
  <c r="AD3444" i="1"/>
  <c r="AI3444" i="1"/>
  <c r="AC3445" i="1"/>
  <c r="AD3445" i="1"/>
  <c r="AI3445" i="1"/>
  <c r="AC3446" i="1"/>
  <c r="AD3446" i="1"/>
  <c r="AI3446" i="1"/>
  <c r="AC3447" i="1"/>
  <c r="AD3447" i="1"/>
  <c r="AI3447" i="1"/>
  <c r="AG3447" i="1" s="1"/>
  <c r="AM3447" i="1" s="1"/>
  <c r="AC3448" i="1"/>
  <c r="AD3448" i="1"/>
  <c r="AI3448" i="1"/>
  <c r="AC3449" i="1"/>
  <c r="AD3449" i="1"/>
  <c r="AI3449" i="1"/>
  <c r="AC3450" i="1"/>
  <c r="AD3450" i="1"/>
  <c r="AI3450" i="1"/>
  <c r="AE3450" i="1" s="1"/>
  <c r="AC3451" i="1"/>
  <c r="AD3451" i="1"/>
  <c r="AI3451" i="1"/>
  <c r="AB3451" i="1" s="1"/>
  <c r="AC3452" i="1"/>
  <c r="AD3452" i="1"/>
  <c r="AI3452" i="1"/>
  <c r="AE3452" i="1" s="1"/>
  <c r="AC3453" i="1"/>
  <c r="AD3453" i="1"/>
  <c r="AI3453" i="1"/>
  <c r="AF3453" i="1" s="1"/>
  <c r="AC3454" i="1"/>
  <c r="AD3454" i="1"/>
  <c r="AI3454" i="1"/>
  <c r="AC3455" i="1"/>
  <c r="AD3455" i="1"/>
  <c r="AI3455" i="1"/>
  <c r="AG3455" i="1" s="1"/>
  <c r="AM3455" i="1" s="1"/>
  <c r="AC3456" i="1"/>
  <c r="AD3456" i="1"/>
  <c r="AI3456" i="1"/>
  <c r="AC3457" i="1"/>
  <c r="AD3457" i="1"/>
  <c r="AI3457" i="1"/>
  <c r="AC3458" i="1"/>
  <c r="AD3458" i="1"/>
  <c r="AI3458" i="1"/>
  <c r="AC3459" i="1"/>
  <c r="AD3459" i="1"/>
  <c r="AI3459" i="1"/>
  <c r="AC3460" i="1"/>
  <c r="AD3460" i="1"/>
  <c r="AI3460" i="1"/>
  <c r="AC3461" i="1"/>
  <c r="AD3461" i="1"/>
  <c r="AI3461" i="1"/>
  <c r="AC3462" i="1"/>
  <c r="AD3462" i="1"/>
  <c r="AI3462" i="1"/>
  <c r="AC3463" i="1"/>
  <c r="AD3463" i="1"/>
  <c r="AI3463" i="1"/>
  <c r="AC3464" i="1"/>
  <c r="AD3464" i="1"/>
  <c r="AI3464" i="1"/>
  <c r="AC3465" i="1"/>
  <c r="AD3465" i="1"/>
  <c r="AI3465" i="1"/>
  <c r="AC3466" i="1"/>
  <c r="AD3466" i="1"/>
  <c r="AI3466" i="1"/>
  <c r="AE3466" i="1" s="1"/>
  <c r="AC3467" i="1"/>
  <c r="AD3467" i="1"/>
  <c r="AI3467" i="1"/>
  <c r="AB3467" i="1" s="1"/>
  <c r="AC3468" i="1"/>
  <c r="AD3468" i="1"/>
  <c r="AI3468" i="1"/>
  <c r="AE3468" i="1" s="1"/>
  <c r="AC3469" i="1"/>
  <c r="AD3469" i="1"/>
  <c r="AI3469" i="1"/>
  <c r="AC3470" i="1"/>
  <c r="AD3470" i="1"/>
  <c r="AI3470" i="1"/>
  <c r="AC3471" i="1"/>
  <c r="AD3471" i="1"/>
  <c r="AI3471" i="1"/>
  <c r="AC3472" i="1"/>
  <c r="AD3472" i="1"/>
  <c r="AI3472" i="1"/>
  <c r="AE3472" i="1" s="1"/>
  <c r="AC3473" i="1"/>
  <c r="AD3473" i="1"/>
  <c r="AI3473" i="1"/>
  <c r="AC3474" i="1"/>
  <c r="AD3474" i="1"/>
  <c r="AI3474" i="1"/>
  <c r="AE3474" i="1" s="1"/>
  <c r="AC3475" i="1"/>
  <c r="AD3475" i="1"/>
  <c r="AI3475" i="1"/>
  <c r="AE3475" i="1" s="1"/>
  <c r="AC3476" i="1"/>
  <c r="AD3476" i="1"/>
  <c r="AI3476" i="1"/>
  <c r="AC3477" i="1"/>
  <c r="AD3477" i="1"/>
  <c r="AI3477" i="1"/>
  <c r="AE3477" i="1" s="1"/>
  <c r="AC3478" i="1"/>
  <c r="AD3478" i="1"/>
  <c r="AI3478" i="1"/>
  <c r="AC3479" i="1"/>
  <c r="AD3479" i="1"/>
  <c r="AI3479" i="1"/>
  <c r="AC3480" i="1"/>
  <c r="AD3480" i="1"/>
  <c r="AI3480" i="1"/>
  <c r="AE3480" i="1" s="1"/>
  <c r="AC3481" i="1"/>
  <c r="AD3481" i="1"/>
  <c r="AI3481" i="1"/>
  <c r="AE3481" i="1" s="1"/>
  <c r="AC3482" i="1"/>
  <c r="AD3482" i="1"/>
  <c r="AI3482" i="1"/>
  <c r="AE3482" i="1" s="1"/>
  <c r="AC3483" i="1"/>
  <c r="AD3483" i="1"/>
  <c r="AI3483" i="1"/>
  <c r="AF3483" i="1" s="1"/>
  <c r="AC3484" i="1"/>
  <c r="AD3484" i="1"/>
  <c r="AI3484" i="1"/>
  <c r="AF3484" i="1" s="1"/>
  <c r="AC3485" i="1"/>
  <c r="AD3485" i="1"/>
  <c r="AI3485" i="1"/>
  <c r="AG3485" i="1" s="1"/>
  <c r="AM3485" i="1" s="1"/>
  <c r="AC3486" i="1"/>
  <c r="AD3486" i="1"/>
  <c r="AI3486" i="1"/>
  <c r="AC3487" i="1"/>
  <c r="AD3487" i="1"/>
  <c r="AI3487" i="1"/>
  <c r="AE3487" i="1" s="1"/>
  <c r="AC3488" i="1"/>
  <c r="AD3488" i="1"/>
  <c r="AI3488" i="1"/>
  <c r="AC3489" i="1"/>
  <c r="AD3489" i="1"/>
  <c r="AI3489" i="1"/>
  <c r="AG3489" i="1" s="1"/>
  <c r="AM3489" i="1" s="1"/>
  <c r="AC3490" i="1"/>
  <c r="AD3490" i="1"/>
  <c r="AI3490" i="1"/>
  <c r="AB3490" i="1" s="1"/>
  <c r="AC3491" i="1"/>
  <c r="AD3491" i="1"/>
  <c r="AI3491" i="1"/>
  <c r="AE3491" i="1" s="1"/>
  <c r="AC3492" i="1"/>
  <c r="AD3492" i="1"/>
  <c r="AI3492" i="1"/>
  <c r="AF3492" i="1" s="1"/>
  <c r="AC3493" i="1"/>
  <c r="AD3493" i="1"/>
  <c r="AI3493" i="1"/>
  <c r="AC3494" i="1"/>
  <c r="AD3494" i="1"/>
  <c r="AI3494" i="1"/>
  <c r="AC3495" i="1"/>
  <c r="AD3495" i="1"/>
  <c r="AI3495" i="1"/>
  <c r="AE3495" i="1" s="1"/>
  <c r="AC3496" i="1"/>
  <c r="AD3496" i="1"/>
  <c r="AI3496" i="1"/>
  <c r="AF3496" i="1" s="1"/>
  <c r="AC3497" i="1"/>
  <c r="AD3497" i="1"/>
  <c r="AI3497" i="1"/>
  <c r="AC3498" i="1"/>
  <c r="AD3498" i="1"/>
  <c r="AI3498" i="1"/>
  <c r="AC3499" i="1"/>
  <c r="AD3499" i="1"/>
  <c r="AI3499" i="1"/>
  <c r="AF3499" i="1" s="1"/>
  <c r="AC3500" i="1"/>
  <c r="AD3500" i="1"/>
  <c r="AI3500" i="1"/>
  <c r="AC3501" i="1"/>
  <c r="AD3501" i="1"/>
  <c r="AI3501" i="1"/>
  <c r="AG3501" i="1" s="1"/>
  <c r="AM3501" i="1" s="1"/>
  <c r="AC3502" i="1"/>
  <c r="AD3502" i="1"/>
  <c r="AI3502" i="1"/>
  <c r="AC3503" i="1"/>
  <c r="AD3503" i="1"/>
  <c r="AI3503" i="1"/>
  <c r="AC3504" i="1"/>
  <c r="AD3504" i="1"/>
  <c r="AI3504" i="1"/>
  <c r="AC3505" i="1"/>
  <c r="AD3505" i="1"/>
  <c r="AI3505" i="1"/>
  <c r="AG3505" i="1" s="1"/>
  <c r="AM3505" i="1" s="1"/>
  <c r="AC3506" i="1"/>
  <c r="AD3506" i="1"/>
  <c r="AI3506" i="1"/>
  <c r="AC3507" i="1"/>
  <c r="AD3507" i="1"/>
  <c r="AI3507" i="1"/>
  <c r="AG3507" i="1" s="1"/>
  <c r="AM3507" i="1" s="1"/>
  <c r="AC3508" i="1"/>
  <c r="AD3508" i="1"/>
  <c r="AI3508" i="1"/>
  <c r="AC3509" i="1"/>
  <c r="AD3509" i="1"/>
  <c r="AI3509" i="1"/>
  <c r="AC3510" i="1"/>
  <c r="AD3510" i="1"/>
  <c r="AI3510" i="1"/>
  <c r="AE3510" i="1" s="1"/>
  <c r="AC3511" i="1"/>
  <c r="AD3511" i="1"/>
  <c r="AI3511" i="1"/>
  <c r="AF3511" i="1" s="1"/>
  <c r="AC3512" i="1"/>
  <c r="AD3512" i="1"/>
  <c r="AI3512" i="1"/>
  <c r="AC3513" i="1"/>
  <c r="AD3513" i="1"/>
  <c r="AI3513" i="1"/>
  <c r="AB3513" i="1" s="1"/>
  <c r="AC3514" i="1"/>
  <c r="AD3514" i="1"/>
  <c r="AI3514" i="1"/>
  <c r="AB3514" i="1" s="1"/>
  <c r="AC3515" i="1"/>
  <c r="AD3515" i="1"/>
  <c r="AI3515" i="1"/>
  <c r="AE3515" i="1" s="1"/>
  <c r="AC3516" i="1"/>
  <c r="AD3516" i="1"/>
  <c r="AI3516" i="1"/>
  <c r="AB3516" i="1" s="1"/>
  <c r="AC3517" i="1"/>
  <c r="AD3517" i="1"/>
  <c r="AI3517" i="1"/>
  <c r="AC3518" i="1"/>
  <c r="AD3518" i="1"/>
  <c r="AI3518" i="1"/>
  <c r="AC3519" i="1"/>
  <c r="AD3519" i="1"/>
  <c r="AI3519" i="1"/>
  <c r="AE3519" i="1" s="1"/>
  <c r="AC3520" i="1"/>
  <c r="AD3520" i="1"/>
  <c r="AI3520" i="1"/>
  <c r="AC3521" i="1"/>
  <c r="AD3521" i="1"/>
  <c r="AI3521" i="1"/>
  <c r="AE3521" i="1" s="1"/>
  <c r="AC3522" i="1"/>
  <c r="AD3522" i="1"/>
  <c r="AI3522" i="1"/>
  <c r="AC3523" i="1"/>
  <c r="AD3523" i="1"/>
  <c r="AI3523" i="1"/>
  <c r="AC3524" i="1"/>
  <c r="AD3524" i="1"/>
  <c r="AI3524" i="1"/>
  <c r="AC3525" i="1"/>
  <c r="AD3525" i="1"/>
  <c r="AI3525" i="1"/>
  <c r="AF3525" i="1" s="1"/>
  <c r="AC3526" i="1"/>
  <c r="AD3526" i="1"/>
  <c r="AI3526" i="1"/>
  <c r="AE3526" i="1" s="1"/>
  <c r="AC3527" i="1"/>
  <c r="AD3527" i="1"/>
  <c r="AI3527" i="1"/>
  <c r="AE3527" i="1" s="1"/>
  <c r="AC3528" i="1"/>
  <c r="AD3528" i="1"/>
  <c r="AI3528" i="1"/>
  <c r="AB3528" i="1" s="1"/>
  <c r="AC3529" i="1"/>
  <c r="AD3529" i="1"/>
  <c r="AI3529" i="1"/>
  <c r="AG3529" i="1" s="1"/>
  <c r="AM3529" i="1" s="1"/>
  <c r="AC3530" i="1"/>
  <c r="AD3530" i="1"/>
  <c r="AI3530" i="1"/>
  <c r="AC3531" i="1"/>
  <c r="AD3531" i="1"/>
  <c r="AI3531" i="1"/>
  <c r="AG3531" i="1" s="1"/>
  <c r="AM3531" i="1" s="1"/>
  <c r="AC3532" i="1"/>
  <c r="AD3532" i="1"/>
  <c r="AI3532" i="1"/>
  <c r="AG3532" i="1" s="1"/>
  <c r="AM3532" i="1" s="1"/>
  <c r="AC3533" i="1"/>
  <c r="AD3533" i="1"/>
  <c r="AI3533" i="1"/>
  <c r="AE3533" i="1" s="1"/>
  <c r="AC3534" i="1"/>
  <c r="AD3534" i="1"/>
  <c r="AI3534" i="1"/>
  <c r="AC3535" i="1"/>
  <c r="AD3535" i="1"/>
  <c r="AI3535" i="1"/>
  <c r="AG3535" i="1" s="1"/>
  <c r="AM3535" i="1" s="1"/>
  <c r="AC3536" i="1"/>
  <c r="AD3536" i="1"/>
  <c r="AI3536" i="1"/>
  <c r="AB3536" i="1" s="1"/>
  <c r="AC3537" i="1"/>
  <c r="AD3537" i="1"/>
  <c r="AI3537" i="1"/>
  <c r="AB3537" i="1" s="1"/>
  <c r="AC3538" i="1"/>
  <c r="AD3538" i="1"/>
  <c r="AI3538" i="1"/>
  <c r="AF3538" i="1" s="1"/>
  <c r="AC3539" i="1"/>
  <c r="AD3539" i="1"/>
  <c r="AI3539" i="1"/>
  <c r="AC3540" i="1"/>
  <c r="AD3540" i="1"/>
  <c r="AI3540" i="1"/>
  <c r="AE3540" i="1" s="1"/>
  <c r="AC3541" i="1"/>
  <c r="AD3541" i="1"/>
  <c r="AI3541" i="1"/>
  <c r="AC3542" i="1"/>
  <c r="AD3542" i="1"/>
  <c r="AI3542" i="1"/>
  <c r="AE3542" i="1" s="1"/>
  <c r="AC3543" i="1"/>
  <c r="AD3543" i="1"/>
  <c r="AI3543" i="1"/>
  <c r="AF3543" i="1" s="1"/>
  <c r="AC3544" i="1"/>
  <c r="AD3544" i="1"/>
  <c r="AI3544" i="1"/>
  <c r="AB3544" i="1" s="1"/>
  <c r="AC3545" i="1"/>
  <c r="AD3545" i="1"/>
  <c r="AI3545" i="1"/>
  <c r="AC3546" i="1"/>
  <c r="AD3546" i="1"/>
  <c r="AI3546" i="1"/>
  <c r="AF3546" i="1" s="1"/>
  <c r="AC3547" i="1"/>
  <c r="AD3547" i="1"/>
  <c r="AI3547" i="1"/>
  <c r="AC3548" i="1"/>
  <c r="AD3548" i="1"/>
  <c r="AI3548" i="1"/>
  <c r="AC3549" i="1"/>
  <c r="AD3549" i="1"/>
  <c r="AI3549" i="1"/>
  <c r="AG3549" i="1" s="1"/>
  <c r="AM3549" i="1" s="1"/>
  <c r="AC3550" i="1"/>
  <c r="AD3550" i="1"/>
  <c r="AI3550" i="1"/>
  <c r="AC3551" i="1"/>
  <c r="AD3551" i="1"/>
  <c r="AI3551" i="1"/>
  <c r="AB3551" i="1" s="1"/>
  <c r="AC3552" i="1"/>
  <c r="AD3552" i="1"/>
  <c r="AI3552" i="1"/>
  <c r="AB3552" i="1" s="1"/>
  <c r="AC3553" i="1"/>
  <c r="AD3553" i="1"/>
  <c r="AI3553" i="1"/>
  <c r="AB3553" i="1" s="1"/>
  <c r="AC3554" i="1"/>
  <c r="AD3554" i="1"/>
  <c r="AI3554" i="1"/>
  <c r="AC3555" i="1"/>
  <c r="AD3555" i="1"/>
  <c r="AI3555" i="1"/>
  <c r="AB3555" i="1" s="1"/>
  <c r="AC3556" i="1"/>
  <c r="AD3556" i="1"/>
  <c r="AI3556" i="1"/>
  <c r="AB3556" i="1" s="1"/>
  <c r="AC3557" i="1"/>
  <c r="AD3557" i="1"/>
  <c r="AI3557" i="1"/>
  <c r="AE3557" i="1" s="1"/>
  <c r="AC3558" i="1"/>
  <c r="AD3558" i="1"/>
  <c r="AI3558" i="1"/>
  <c r="AE3558" i="1" s="1"/>
  <c r="AC3559" i="1"/>
  <c r="AD3559" i="1"/>
  <c r="AI3559" i="1"/>
  <c r="AE3559" i="1" s="1"/>
  <c r="AC3560" i="1"/>
  <c r="AD3560" i="1"/>
  <c r="AI3560" i="1"/>
  <c r="AC3561" i="1"/>
  <c r="AD3561" i="1"/>
  <c r="AI3561" i="1"/>
  <c r="AB3561" i="1" s="1"/>
  <c r="AC3562" i="1"/>
  <c r="AD3562" i="1"/>
  <c r="AI3562" i="1"/>
  <c r="AC3563" i="1"/>
  <c r="AD3563" i="1"/>
  <c r="AI3563" i="1"/>
  <c r="AG3563" i="1" s="1"/>
  <c r="AM3563" i="1" s="1"/>
  <c r="AC3564" i="1"/>
  <c r="AD3564" i="1"/>
  <c r="AI3564" i="1"/>
  <c r="AE3564" i="1" s="1"/>
  <c r="AC3565" i="1"/>
  <c r="AD3565" i="1"/>
  <c r="AI3565" i="1"/>
  <c r="AC3566" i="1"/>
  <c r="AD3566" i="1"/>
  <c r="AI3566" i="1"/>
  <c r="AF3566" i="1" s="1"/>
  <c r="AC3567" i="1"/>
  <c r="AD3567" i="1"/>
  <c r="AI3567" i="1"/>
  <c r="AG3567" i="1" s="1"/>
  <c r="AM3567" i="1" s="1"/>
  <c r="AC3568" i="1"/>
  <c r="AD3568" i="1"/>
  <c r="AI3568" i="1"/>
  <c r="AC3569" i="1"/>
  <c r="AD3569" i="1"/>
  <c r="AI3569" i="1"/>
  <c r="AG3569" i="1" s="1"/>
  <c r="AM3569" i="1" s="1"/>
  <c r="AC3570" i="1"/>
  <c r="AD3570" i="1"/>
  <c r="AI3570" i="1"/>
  <c r="AB3570" i="1" s="1"/>
  <c r="AC3571" i="1"/>
  <c r="AD3571" i="1"/>
  <c r="AI3571" i="1"/>
  <c r="AG3571" i="1" s="1"/>
  <c r="AM3571" i="1" s="1"/>
  <c r="AC3572" i="1"/>
  <c r="AD3572" i="1"/>
  <c r="AI3572" i="1"/>
  <c r="AF3572" i="1" s="1"/>
  <c r="AC3573" i="1"/>
  <c r="AD3573" i="1"/>
  <c r="AI3573" i="1"/>
  <c r="AC3574" i="1"/>
  <c r="AD3574" i="1"/>
  <c r="AI3574" i="1"/>
  <c r="AC3575" i="1"/>
  <c r="AD3575" i="1"/>
  <c r="AI3575" i="1"/>
  <c r="AC3576" i="1"/>
  <c r="AD3576" i="1"/>
  <c r="AI3576" i="1"/>
  <c r="AE3576" i="1" s="1"/>
  <c r="AC3577" i="1"/>
  <c r="AD3577" i="1"/>
  <c r="AI3577" i="1"/>
  <c r="AB3577" i="1" s="1"/>
  <c r="AC3578" i="1"/>
  <c r="AD3578" i="1"/>
  <c r="AI3578" i="1"/>
  <c r="AC3579" i="1"/>
  <c r="AD3579" i="1"/>
  <c r="AI3579" i="1"/>
  <c r="AC3580" i="1"/>
  <c r="AD3580" i="1"/>
  <c r="AI3580" i="1"/>
  <c r="AC3581" i="1"/>
  <c r="AD3581" i="1"/>
  <c r="AI3581" i="1"/>
  <c r="AC3582" i="1"/>
  <c r="AD3582" i="1"/>
  <c r="AI3582" i="1"/>
  <c r="AC3583" i="1"/>
  <c r="AD3583" i="1"/>
  <c r="AI3583" i="1"/>
  <c r="AC3584" i="1"/>
  <c r="AD3584" i="1"/>
  <c r="AI3584" i="1"/>
  <c r="AG3584" i="1" s="1"/>
  <c r="AM3584" i="1" s="1"/>
  <c r="AC3585" i="1"/>
  <c r="AD3585" i="1"/>
  <c r="AI3585" i="1"/>
  <c r="AG3585" i="1" s="1"/>
  <c r="AM3585" i="1" s="1"/>
  <c r="AC3586" i="1"/>
  <c r="AD3586" i="1"/>
  <c r="AI3586" i="1"/>
  <c r="AC3587" i="1"/>
  <c r="AD3587" i="1"/>
  <c r="AI3587" i="1"/>
  <c r="AF3587" i="1" s="1"/>
  <c r="AC3588" i="1"/>
  <c r="AD3588" i="1"/>
  <c r="AI3588" i="1"/>
  <c r="AG3588" i="1" s="1"/>
  <c r="AM3588" i="1" s="1"/>
  <c r="AC3589" i="1"/>
  <c r="AD3589" i="1"/>
  <c r="AI3589" i="1"/>
  <c r="AC3590" i="1"/>
  <c r="AD3590" i="1"/>
  <c r="AI3590" i="1"/>
  <c r="AG3590" i="1" s="1"/>
  <c r="AM3590" i="1" s="1"/>
  <c r="AC3591" i="1"/>
  <c r="AD3591" i="1"/>
  <c r="AI3591" i="1"/>
  <c r="AC3592" i="1"/>
  <c r="AD3592" i="1"/>
  <c r="AI3592" i="1"/>
  <c r="AC3593" i="1"/>
  <c r="AD3593" i="1"/>
  <c r="AI3593" i="1"/>
  <c r="AG3593" i="1" s="1"/>
  <c r="AM3593" i="1" s="1"/>
  <c r="AC3594" i="1"/>
  <c r="AD3594" i="1"/>
  <c r="AI3594" i="1"/>
  <c r="AC3595" i="1"/>
  <c r="AD3595" i="1"/>
  <c r="AI3595" i="1"/>
  <c r="AC3596" i="1"/>
  <c r="AD3596" i="1"/>
  <c r="AI3596" i="1"/>
  <c r="AC3597" i="1"/>
  <c r="AD3597" i="1"/>
  <c r="AI3597" i="1"/>
  <c r="AG3597" i="1" s="1"/>
  <c r="AM3597" i="1" s="1"/>
  <c r="AC3598" i="1"/>
  <c r="AD3598" i="1"/>
  <c r="AI3598" i="1"/>
  <c r="AF3598" i="1" s="1"/>
  <c r="AH3598" i="1" s="1"/>
  <c r="AC3599" i="1"/>
  <c r="AD3599" i="1"/>
  <c r="AI3599" i="1"/>
  <c r="AC3600" i="1"/>
  <c r="AD3600" i="1"/>
  <c r="AI3600" i="1"/>
  <c r="AG3600" i="1" s="1"/>
  <c r="AM3600" i="1" s="1"/>
  <c r="AC3601" i="1"/>
  <c r="AD3601" i="1"/>
  <c r="AI3601" i="1"/>
  <c r="AF3601" i="1" s="1"/>
  <c r="AC3602" i="1"/>
  <c r="AD3602" i="1"/>
  <c r="AI3602" i="1"/>
  <c r="AB3602" i="1" s="1"/>
  <c r="AC3603" i="1"/>
  <c r="AD3603" i="1"/>
  <c r="AI3603" i="1"/>
  <c r="AC3604" i="1"/>
  <c r="AD3604" i="1"/>
  <c r="AI3604" i="1"/>
  <c r="AC3605" i="1"/>
  <c r="AD3605" i="1"/>
  <c r="AI3605" i="1"/>
  <c r="AG3605" i="1" s="1"/>
  <c r="AM3605" i="1" s="1"/>
  <c r="AC3606" i="1"/>
  <c r="AD3606" i="1"/>
  <c r="AI3606" i="1"/>
  <c r="AF3606" i="1" s="1"/>
  <c r="AC3607" i="1"/>
  <c r="AD3607" i="1"/>
  <c r="AI3607" i="1"/>
  <c r="AC3608" i="1"/>
  <c r="AD3608" i="1"/>
  <c r="AI3608" i="1"/>
  <c r="AB3608" i="1" s="1"/>
  <c r="AC3609" i="1"/>
  <c r="AD3609" i="1"/>
  <c r="AI3609" i="1"/>
  <c r="AE3609" i="1" s="1"/>
  <c r="AC3610" i="1"/>
  <c r="AD3610" i="1"/>
  <c r="AI3610" i="1"/>
  <c r="AC3611" i="1"/>
  <c r="AD3611" i="1"/>
  <c r="AI3611" i="1"/>
  <c r="AB3611" i="1" s="1"/>
  <c r="AC3612" i="1"/>
  <c r="AD3612" i="1"/>
  <c r="AI3612" i="1"/>
  <c r="AB3612" i="1" s="1"/>
  <c r="AC3613" i="1"/>
  <c r="AD3613" i="1"/>
  <c r="AI3613" i="1"/>
  <c r="AC3614" i="1"/>
  <c r="AD3614" i="1"/>
  <c r="AI3614" i="1"/>
  <c r="AE3614" i="1" s="1"/>
  <c r="AC3615" i="1"/>
  <c r="AD3615" i="1"/>
  <c r="AI3615" i="1"/>
  <c r="AC3616" i="1"/>
  <c r="AD3616" i="1"/>
  <c r="AI3616" i="1"/>
  <c r="AE3616" i="1" s="1"/>
  <c r="AC3617" i="1"/>
  <c r="AD3617" i="1"/>
  <c r="AI3617" i="1"/>
  <c r="AF3617" i="1" s="1"/>
  <c r="AC3618" i="1"/>
  <c r="AD3618" i="1"/>
  <c r="AI3618" i="1"/>
  <c r="AG3618" i="1" s="1"/>
  <c r="AM3618" i="1" s="1"/>
  <c r="AC3619" i="1"/>
  <c r="AD3619" i="1"/>
  <c r="AI3619" i="1"/>
  <c r="AB3619" i="1" s="1"/>
  <c r="AC3620" i="1"/>
  <c r="AD3620" i="1"/>
  <c r="AI3620" i="1"/>
  <c r="AG3620" i="1" s="1"/>
  <c r="AM3620" i="1" s="1"/>
  <c r="AC3621" i="1"/>
  <c r="AD3621" i="1"/>
  <c r="AI3621" i="1"/>
  <c r="AB3621" i="1" s="1"/>
  <c r="AC3622" i="1"/>
  <c r="AD3622" i="1"/>
  <c r="AI3622" i="1"/>
  <c r="AC3623" i="1"/>
  <c r="AD3623" i="1"/>
  <c r="AI3623" i="1"/>
  <c r="AC3624" i="1"/>
  <c r="AD3624" i="1"/>
  <c r="AI3624" i="1"/>
  <c r="AC3625" i="1"/>
  <c r="AD3625" i="1"/>
  <c r="AI3625" i="1"/>
  <c r="AE3625" i="1" s="1"/>
  <c r="AC3626" i="1"/>
  <c r="AD3626" i="1"/>
  <c r="AI3626" i="1"/>
  <c r="AB3626" i="1" s="1"/>
  <c r="AC3627" i="1"/>
  <c r="AD3627" i="1"/>
  <c r="AI3627" i="1"/>
  <c r="AC3628" i="1"/>
  <c r="AD3628" i="1"/>
  <c r="AI3628" i="1"/>
  <c r="AG3628" i="1" s="1"/>
  <c r="AM3628" i="1" s="1"/>
  <c r="AC3629" i="1"/>
  <c r="AD3629" i="1"/>
  <c r="AI3629" i="1"/>
  <c r="AB3629" i="1" s="1"/>
  <c r="AC3630" i="1"/>
  <c r="AD3630" i="1"/>
  <c r="AI3630" i="1"/>
  <c r="AE3630" i="1" s="1"/>
  <c r="AC3631" i="1"/>
  <c r="AD3631" i="1"/>
  <c r="AI3631" i="1"/>
  <c r="AC3632" i="1"/>
  <c r="AD3632" i="1"/>
  <c r="AI3632" i="1"/>
  <c r="AC3633" i="1"/>
  <c r="AD3633" i="1"/>
  <c r="AI3633" i="1"/>
  <c r="AF3633" i="1" s="1"/>
  <c r="AC3634" i="1"/>
  <c r="AD3634" i="1"/>
  <c r="AI3634" i="1"/>
  <c r="AB3634" i="1" s="1"/>
  <c r="AC3635" i="1"/>
  <c r="AD3635" i="1"/>
  <c r="AI3635" i="1"/>
  <c r="AB3635" i="1" s="1"/>
  <c r="AC3636" i="1"/>
  <c r="AD3636" i="1"/>
  <c r="AI3636" i="1"/>
  <c r="AG3636" i="1" s="1"/>
  <c r="AM3636" i="1" s="1"/>
  <c r="AC3637" i="1"/>
  <c r="AD3637" i="1"/>
  <c r="AI3637" i="1"/>
  <c r="AB3637" i="1" s="1"/>
  <c r="AC3638" i="1"/>
  <c r="AD3638" i="1"/>
  <c r="AI3638" i="1"/>
  <c r="AB3638" i="1" s="1"/>
  <c r="AC3639" i="1"/>
  <c r="AD3639" i="1"/>
  <c r="AI3639" i="1"/>
  <c r="AG3639" i="1" s="1"/>
  <c r="AM3639" i="1" s="1"/>
  <c r="AC3640" i="1"/>
  <c r="AD3640" i="1"/>
  <c r="AI3640" i="1"/>
  <c r="AE3640" i="1" s="1"/>
  <c r="AC3641" i="1"/>
  <c r="AD3641" i="1"/>
  <c r="AI3641" i="1"/>
  <c r="AE3641" i="1" s="1"/>
  <c r="AC3642" i="1"/>
  <c r="AD3642" i="1"/>
  <c r="AI3642" i="1"/>
  <c r="AG3642" i="1" s="1"/>
  <c r="AM3642" i="1" s="1"/>
  <c r="AC3643" i="1"/>
  <c r="AD3643" i="1"/>
  <c r="AI3643" i="1"/>
  <c r="AE3643" i="1" s="1"/>
  <c r="AC3644" i="1"/>
  <c r="AD3644" i="1"/>
  <c r="AI3644" i="1"/>
  <c r="AG3644" i="1" s="1"/>
  <c r="AM3644" i="1" s="1"/>
  <c r="AC3645" i="1"/>
  <c r="AD3645" i="1"/>
  <c r="AI3645" i="1"/>
  <c r="AC3646" i="1"/>
  <c r="AD3646" i="1"/>
  <c r="AI3646" i="1"/>
  <c r="AF3646" i="1" s="1"/>
  <c r="AC3647" i="1"/>
  <c r="AD3647" i="1"/>
  <c r="AI3647" i="1"/>
  <c r="AC3648" i="1"/>
  <c r="AD3648" i="1"/>
  <c r="AI3648" i="1"/>
  <c r="AC3649" i="1"/>
  <c r="AD3649" i="1"/>
  <c r="AI3649" i="1"/>
  <c r="AF3649" i="1" s="1"/>
  <c r="AC3650" i="1"/>
  <c r="AD3650" i="1"/>
  <c r="AI3650" i="1"/>
  <c r="AB3650" i="1" s="1"/>
  <c r="AC3651" i="1"/>
  <c r="AD3651" i="1"/>
  <c r="AI3651" i="1"/>
  <c r="AB3651" i="1" s="1"/>
  <c r="AC3652" i="1"/>
  <c r="AD3652" i="1"/>
  <c r="AI3652" i="1"/>
  <c r="AC3653" i="1"/>
  <c r="AD3653" i="1"/>
  <c r="AI3653" i="1"/>
  <c r="AB3653" i="1" s="1"/>
  <c r="AC3654" i="1"/>
  <c r="AD3654" i="1"/>
  <c r="AI3654" i="1"/>
  <c r="AG3654" i="1" s="1"/>
  <c r="AM3654" i="1" s="1"/>
  <c r="AC3655" i="1"/>
  <c r="AD3655" i="1"/>
  <c r="AI3655" i="1"/>
  <c r="AF3655" i="1" s="1"/>
  <c r="AC3656" i="1"/>
  <c r="AD3656" i="1"/>
  <c r="AI3656" i="1"/>
  <c r="AE3656" i="1" s="1"/>
  <c r="AC3657" i="1"/>
  <c r="AD3657" i="1"/>
  <c r="AI3657" i="1"/>
  <c r="AF3657" i="1" s="1"/>
  <c r="AC3658" i="1"/>
  <c r="AD3658" i="1"/>
  <c r="AI3658" i="1"/>
  <c r="AC3659" i="1"/>
  <c r="AD3659" i="1"/>
  <c r="AI3659" i="1"/>
  <c r="AC3660" i="1"/>
  <c r="AD3660" i="1"/>
  <c r="AI3660" i="1"/>
  <c r="AC3661" i="1"/>
  <c r="AD3661" i="1"/>
  <c r="AI3661" i="1"/>
  <c r="AG3661" i="1" s="1"/>
  <c r="AM3661" i="1" s="1"/>
  <c r="AC3662" i="1"/>
  <c r="AD3662" i="1"/>
  <c r="AI3662" i="1"/>
  <c r="AE3662" i="1" s="1"/>
  <c r="AC3663" i="1"/>
  <c r="AD3663" i="1"/>
  <c r="AI3663" i="1"/>
  <c r="AC3664" i="1"/>
  <c r="AD3664" i="1"/>
  <c r="AI3664" i="1"/>
  <c r="AG3664" i="1" s="1"/>
  <c r="AM3664" i="1" s="1"/>
  <c r="AC3665" i="1"/>
  <c r="AD3665" i="1"/>
  <c r="AI3665" i="1"/>
  <c r="AE3665" i="1" s="1"/>
  <c r="AC3666" i="1"/>
  <c r="AD3666" i="1"/>
  <c r="AI3666" i="1"/>
  <c r="AB3666" i="1" s="1"/>
  <c r="AC3667" i="1"/>
  <c r="AD3667" i="1"/>
  <c r="AI3667" i="1"/>
  <c r="AE3667" i="1" s="1"/>
  <c r="AC3668" i="1"/>
  <c r="AD3668" i="1"/>
  <c r="AI3668" i="1"/>
  <c r="AC3669" i="1"/>
  <c r="AD3669" i="1"/>
  <c r="AI3669" i="1"/>
  <c r="AC3670" i="1"/>
  <c r="AD3670" i="1"/>
  <c r="AI3670" i="1"/>
  <c r="AF3670" i="1" s="1"/>
  <c r="AC3671" i="1"/>
  <c r="AD3671" i="1"/>
  <c r="AI3671" i="1"/>
  <c r="AC3672" i="1"/>
  <c r="AD3672" i="1"/>
  <c r="AI3672" i="1"/>
  <c r="AE3672" i="1" s="1"/>
  <c r="AC3673" i="1"/>
  <c r="AD3673" i="1"/>
  <c r="AI3673" i="1"/>
  <c r="AE3673" i="1" s="1"/>
  <c r="AC3674" i="1"/>
  <c r="AD3674" i="1"/>
  <c r="AI3674" i="1"/>
  <c r="AB3674" i="1" s="1"/>
  <c r="AC3675" i="1"/>
  <c r="AD3675" i="1"/>
  <c r="AI3675" i="1"/>
  <c r="AC3676" i="1"/>
  <c r="AD3676" i="1"/>
  <c r="AI3676" i="1"/>
  <c r="AG3676" i="1" s="1"/>
  <c r="AM3676" i="1" s="1"/>
  <c r="AC3677" i="1"/>
  <c r="AD3677" i="1"/>
  <c r="AI3677" i="1"/>
  <c r="AC3678" i="1"/>
  <c r="AD3678" i="1"/>
  <c r="AI3678" i="1"/>
  <c r="AC3679" i="1"/>
  <c r="AD3679" i="1"/>
  <c r="AI3679" i="1"/>
  <c r="AC3680" i="1"/>
  <c r="AD3680" i="1"/>
  <c r="AI3680" i="1"/>
  <c r="AC3681" i="1"/>
  <c r="AD3681" i="1"/>
  <c r="AI3681" i="1"/>
  <c r="AE3681" i="1" s="1"/>
  <c r="AC3682" i="1"/>
  <c r="AD3682" i="1"/>
  <c r="AI3682" i="1"/>
  <c r="AB3682" i="1" s="1"/>
  <c r="AC3683" i="1"/>
  <c r="AD3683" i="1"/>
  <c r="AI3683" i="1"/>
  <c r="AB3683" i="1" s="1"/>
  <c r="AC3684" i="1"/>
  <c r="AD3684" i="1"/>
  <c r="AI3684" i="1"/>
  <c r="AE3684" i="1" s="1"/>
  <c r="AC3685" i="1"/>
  <c r="AD3685" i="1"/>
  <c r="AI3685" i="1"/>
  <c r="AG3685" i="1" s="1"/>
  <c r="AM3685" i="1" s="1"/>
  <c r="AC3686" i="1"/>
  <c r="AD3686" i="1"/>
  <c r="AI3686" i="1"/>
  <c r="AF3686" i="1" s="1"/>
  <c r="AC3687" i="1"/>
  <c r="AD3687" i="1"/>
  <c r="AI3687" i="1"/>
  <c r="AC3688" i="1"/>
  <c r="AD3688" i="1"/>
  <c r="AI3688" i="1"/>
  <c r="AC3689" i="1"/>
  <c r="AD3689" i="1"/>
  <c r="AI3689" i="1"/>
  <c r="AB3689" i="1" s="1"/>
  <c r="AC3690" i="1"/>
  <c r="AD3690" i="1"/>
  <c r="AI3690" i="1"/>
  <c r="AB3690" i="1" s="1"/>
  <c r="AC3691" i="1"/>
  <c r="AD3691" i="1"/>
  <c r="AI3691" i="1"/>
  <c r="AC3692" i="1"/>
  <c r="AD3692" i="1"/>
  <c r="AI3692" i="1"/>
  <c r="AG3692" i="1" s="1"/>
  <c r="AM3692" i="1" s="1"/>
  <c r="AC3693" i="1"/>
  <c r="AD3693" i="1"/>
  <c r="AI3693" i="1"/>
  <c r="AB3693" i="1" s="1"/>
  <c r="AC3694" i="1"/>
  <c r="AD3694" i="1"/>
  <c r="AI3694" i="1"/>
  <c r="AC3695" i="1"/>
  <c r="AD3695" i="1"/>
  <c r="AI3695" i="1"/>
  <c r="AC3696" i="1"/>
  <c r="AD3696" i="1"/>
  <c r="AI3696" i="1"/>
  <c r="AG3696" i="1" s="1"/>
  <c r="AM3696" i="1" s="1"/>
  <c r="AC3697" i="1"/>
  <c r="AD3697" i="1"/>
  <c r="AI3697" i="1"/>
  <c r="AF3697" i="1" s="1"/>
  <c r="AC3698" i="1"/>
  <c r="AD3698" i="1"/>
  <c r="AI3698" i="1"/>
  <c r="AC3699" i="1"/>
  <c r="AD3699" i="1"/>
  <c r="AI3699" i="1"/>
  <c r="AC3700" i="1"/>
  <c r="AD3700" i="1"/>
  <c r="AI3700" i="1"/>
  <c r="AB3700" i="1" s="1"/>
  <c r="AC3701" i="1"/>
  <c r="AD3701" i="1"/>
  <c r="AI3701" i="1"/>
  <c r="AC3702" i="1"/>
  <c r="AD3702" i="1"/>
  <c r="AI3702" i="1"/>
  <c r="AE3702" i="1" s="1"/>
  <c r="AC3703" i="1"/>
  <c r="AD3703" i="1"/>
  <c r="AI3703" i="1"/>
  <c r="AC3704" i="1"/>
  <c r="AD3704" i="1"/>
  <c r="AI3704" i="1"/>
  <c r="AC3705" i="1"/>
  <c r="AD3705" i="1"/>
  <c r="AI3705" i="1"/>
  <c r="AG3705" i="1" s="1"/>
  <c r="AM3705" i="1" s="1"/>
  <c r="AC3706" i="1"/>
  <c r="AD3706" i="1"/>
  <c r="AI3706" i="1"/>
  <c r="AB3706" i="1" s="1"/>
  <c r="AC3707" i="1"/>
  <c r="AD3707" i="1"/>
  <c r="AI3707" i="1"/>
  <c r="AE3707" i="1" s="1"/>
  <c r="AC3708" i="1"/>
  <c r="AD3708" i="1"/>
  <c r="AI3708" i="1"/>
  <c r="AF3708" i="1" s="1"/>
  <c r="AC3709" i="1"/>
  <c r="AD3709" i="1"/>
  <c r="AI3709" i="1"/>
  <c r="AG3709" i="1" s="1"/>
  <c r="AM3709" i="1" s="1"/>
  <c r="AC3710" i="1"/>
  <c r="AD3710" i="1"/>
  <c r="AI3710" i="1"/>
  <c r="AF3710" i="1" s="1"/>
  <c r="AC3711" i="1"/>
  <c r="AD3711" i="1"/>
  <c r="AI3711" i="1"/>
  <c r="AC3712" i="1"/>
  <c r="AD3712" i="1"/>
  <c r="AI3712" i="1"/>
  <c r="AG3712" i="1" s="1"/>
  <c r="AM3712" i="1" s="1"/>
  <c r="AC3713" i="1"/>
  <c r="AD3713" i="1"/>
  <c r="AI3713" i="1"/>
  <c r="AE3713" i="1" s="1"/>
  <c r="AC3714" i="1"/>
  <c r="AD3714" i="1"/>
  <c r="AI3714" i="1"/>
  <c r="AB3714" i="1" s="1"/>
  <c r="AC3715" i="1"/>
  <c r="AD3715" i="1"/>
  <c r="AI3715" i="1"/>
  <c r="AB3715" i="1" s="1"/>
  <c r="AC3716" i="1"/>
  <c r="AD3716" i="1"/>
  <c r="AI3716" i="1"/>
  <c r="AC3717" i="1"/>
  <c r="AD3717" i="1"/>
  <c r="AI3717" i="1"/>
  <c r="AB3717" i="1" s="1"/>
  <c r="AC3718" i="1"/>
  <c r="AD3718" i="1"/>
  <c r="AI3718" i="1"/>
  <c r="AC3719" i="1"/>
  <c r="AD3719" i="1"/>
  <c r="AI3719" i="1"/>
  <c r="AC3720" i="1"/>
  <c r="AD3720" i="1"/>
  <c r="AI3720" i="1"/>
  <c r="AE3720" i="1" s="1"/>
  <c r="AC3721" i="1"/>
  <c r="AD3721" i="1"/>
  <c r="AI3721" i="1"/>
  <c r="AG3721" i="1" s="1"/>
  <c r="AM3721" i="1" s="1"/>
  <c r="AC3722" i="1"/>
  <c r="AD3722" i="1"/>
  <c r="AI3722" i="1"/>
  <c r="AF3722" i="1" s="1"/>
  <c r="AC3723" i="1"/>
  <c r="AD3723" i="1"/>
  <c r="AI3723" i="1"/>
  <c r="AB3723" i="1" s="1"/>
  <c r="AC3724" i="1"/>
  <c r="AD3724" i="1"/>
  <c r="AI3724" i="1"/>
  <c r="AE3724" i="1" s="1"/>
  <c r="AC3725" i="1"/>
  <c r="AD3725" i="1"/>
  <c r="AI3725" i="1"/>
  <c r="AC3726" i="1"/>
  <c r="AD3726" i="1"/>
  <c r="AI3726" i="1"/>
  <c r="AF3726" i="1" s="1"/>
  <c r="AC3727" i="1"/>
  <c r="AD3727" i="1"/>
  <c r="AI3727" i="1"/>
  <c r="AC3728" i="1"/>
  <c r="AD3728" i="1"/>
  <c r="AI3728" i="1"/>
  <c r="AC3729" i="1"/>
  <c r="AD3729" i="1"/>
  <c r="AI3729" i="1"/>
  <c r="AB3729" i="1" s="1"/>
  <c r="AC3730" i="1"/>
  <c r="AD3730" i="1"/>
  <c r="AI3730" i="1"/>
  <c r="AF3730" i="1" s="1"/>
  <c r="AC3731" i="1"/>
  <c r="AD3731" i="1"/>
  <c r="AI3731" i="1"/>
  <c r="AG3731" i="1" s="1"/>
  <c r="AM3731" i="1" s="1"/>
  <c r="AC3732" i="1"/>
  <c r="AD3732" i="1"/>
  <c r="AI3732" i="1"/>
  <c r="AG3732" i="1" s="1"/>
  <c r="AM3732" i="1" s="1"/>
  <c r="AC3733" i="1"/>
  <c r="AD3733" i="1"/>
  <c r="AI3733" i="1"/>
  <c r="AC3734" i="1"/>
  <c r="AD3734" i="1"/>
  <c r="AI3734" i="1"/>
  <c r="AG3734" i="1" s="1"/>
  <c r="AM3734" i="1" s="1"/>
  <c r="AC3735" i="1"/>
  <c r="AD3735" i="1"/>
  <c r="AI3735" i="1"/>
  <c r="AC3736" i="1"/>
  <c r="AD3736" i="1"/>
  <c r="AI3736" i="1"/>
  <c r="AC3737" i="1"/>
  <c r="AD3737" i="1"/>
  <c r="AI3737" i="1"/>
  <c r="AE3737" i="1" s="1"/>
  <c r="AC3738" i="1"/>
  <c r="AD3738" i="1"/>
  <c r="AI3738" i="1"/>
  <c r="AE3738" i="1" s="1"/>
  <c r="AC3739" i="1"/>
  <c r="AD3739" i="1"/>
  <c r="AI3739" i="1"/>
  <c r="AC3740" i="1"/>
  <c r="AD3740" i="1"/>
  <c r="AI3740" i="1"/>
  <c r="AE3740" i="1" s="1"/>
  <c r="AC3741" i="1"/>
  <c r="AD3741" i="1"/>
  <c r="AI3741" i="1"/>
  <c r="AC3742" i="1"/>
  <c r="AD3742" i="1"/>
  <c r="AI3742" i="1"/>
  <c r="AB3742" i="1" s="1"/>
  <c r="AC3743" i="1"/>
  <c r="AD3743" i="1"/>
  <c r="AI3743" i="1"/>
  <c r="AE3743" i="1" s="1"/>
  <c r="AC3744" i="1"/>
  <c r="AD3744" i="1"/>
  <c r="AI3744" i="1"/>
  <c r="AC3745" i="1"/>
  <c r="AD3745" i="1"/>
  <c r="AI3745" i="1"/>
  <c r="AB3745" i="1" s="1"/>
  <c r="AC3746" i="1"/>
  <c r="AD3746" i="1"/>
  <c r="AI3746" i="1"/>
  <c r="AB3746" i="1" s="1"/>
  <c r="AC3747" i="1"/>
  <c r="AD3747" i="1"/>
  <c r="AI3747" i="1"/>
  <c r="AC3748" i="1"/>
  <c r="AD3748" i="1"/>
  <c r="AI3748" i="1"/>
  <c r="AG3748" i="1" s="1"/>
  <c r="AM3748" i="1" s="1"/>
  <c r="AC3749" i="1"/>
  <c r="AD3749" i="1"/>
  <c r="AI3749" i="1"/>
  <c r="AF3749" i="1" s="1"/>
  <c r="AC3750" i="1"/>
  <c r="AD3750" i="1"/>
  <c r="AI3750" i="1"/>
  <c r="AE3750" i="1" s="1"/>
  <c r="AC3751" i="1"/>
  <c r="AD3751" i="1"/>
  <c r="AI3751" i="1"/>
  <c r="AC3752" i="1"/>
  <c r="AD3752" i="1"/>
  <c r="AI3752" i="1"/>
  <c r="AC3753" i="1"/>
  <c r="AD3753" i="1"/>
  <c r="AI3753" i="1"/>
  <c r="AG3753" i="1" s="1"/>
  <c r="AM3753" i="1" s="1"/>
  <c r="AC3754" i="1"/>
  <c r="AD3754" i="1"/>
  <c r="AI3754" i="1"/>
  <c r="AC3755" i="1"/>
  <c r="AD3755" i="1"/>
  <c r="AI3755" i="1"/>
  <c r="AC3756" i="1"/>
  <c r="AD3756" i="1"/>
  <c r="AI3756" i="1"/>
  <c r="AE3756" i="1" s="1"/>
  <c r="AC3757" i="1"/>
  <c r="AD3757" i="1"/>
  <c r="AI3757" i="1"/>
  <c r="AF3757" i="1" s="1"/>
  <c r="AC3758" i="1"/>
  <c r="AD3758" i="1"/>
  <c r="AI3758" i="1"/>
  <c r="AF3758" i="1" s="1"/>
  <c r="AC3759" i="1"/>
  <c r="AD3759" i="1"/>
  <c r="AI3759" i="1"/>
  <c r="AC3760" i="1"/>
  <c r="AD3760" i="1"/>
  <c r="AI3760" i="1"/>
  <c r="AC3761" i="1"/>
  <c r="AD3761" i="1"/>
  <c r="AI3761" i="1"/>
  <c r="AE3761" i="1" s="1"/>
  <c r="AC3762" i="1"/>
  <c r="AD3762" i="1"/>
  <c r="AI3762" i="1"/>
  <c r="AC3763" i="1"/>
  <c r="AD3763" i="1"/>
  <c r="AI3763" i="1"/>
  <c r="AE3763" i="1" s="1"/>
  <c r="AC3764" i="1"/>
  <c r="AD3764" i="1"/>
  <c r="AI3764" i="1"/>
  <c r="AG3764" i="1" s="1"/>
  <c r="AM3764" i="1" s="1"/>
  <c r="AC3765" i="1"/>
  <c r="AD3765" i="1"/>
  <c r="AI3765" i="1"/>
  <c r="AC3766" i="1"/>
  <c r="AD3766" i="1"/>
  <c r="AI3766" i="1"/>
  <c r="AC3767" i="1"/>
  <c r="AD3767" i="1"/>
  <c r="AI3767" i="1"/>
  <c r="AC3768" i="1"/>
  <c r="AD3768" i="1"/>
  <c r="AI3768" i="1"/>
  <c r="AG3768" i="1" s="1"/>
  <c r="AM3768" i="1" s="1"/>
  <c r="AC3769" i="1"/>
  <c r="AD3769" i="1"/>
  <c r="AI3769" i="1"/>
  <c r="AE3769" i="1" s="1"/>
  <c r="AC3770" i="1"/>
  <c r="AD3770" i="1"/>
  <c r="AI3770" i="1"/>
  <c r="AE3770" i="1" s="1"/>
  <c r="AC3771" i="1"/>
  <c r="AD3771" i="1"/>
  <c r="AI3771" i="1"/>
  <c r="AE3771" i="1" s="1"/>
  <c r="AC3772" i="1"/>
  <c r="AD3772" i="1"/>
  <c r="AI3772" i="1"/>
  <c r="AE3772" i="1" s="1"/>
  <c r="AC3773" i="1"/>
  <c r="AD3773" i="1"/>
  <c r="AI3773" i="1"/>
  <c r="AC3774" i="1"/>
  <c r="AD3774" i="1"/>
  <c r="AI3774" i="1"/>
  <c r="AF3774" i="1" s="1"/>
  <c r="AC3775" i="1"/>
  <c r="AD3775" i="1"/>
  <c r="AI3775" i="1"/>
  <c r="AC3776" i="1"/>
  <c r="AD3776" i="1"/>
  <c r="AI3776" i="1"/>
  <c r="AF3776" i="1" s="1"/>
  <c r="AC3777" i="1"/>
  <c r="AD3777" i="1"/>
  <c r="AI3777" i="1"/>
  <c r="AG3777" i="1" s="1"/>
  <c r="AM3777" i="1" s="1"/>
  <c r="AC3778" i="1"/>
  <c r="AD3778" i="1"/>
  <c r="AI3778" i="1"/>
  <c r="AC3779" i="1"/>
  <c r="AD3779" i="1"/>
  <c r="AI3779" i="1"/>
  <c r="AB3779" i="1" s="1"/>
  <c r="AC3780" i="1"/>
  <c r="AD3780" i="1"/>
  <c r="AI3780" i="1"/>
  <c r="AB3780" i="1" s="1"/>
  <c r="AC3781" i="1"/>
  <c r="AD3781" i="1"/>
  <c r="AI3781" i="1"/>
  <c r="AG3781" i="1" s="1"/>
  <c r="AM3781" i="1" s="1"/>
  <c r="AC3782" i="1"/>
  <c r="AD3782" i="1"/>
  <c r="AI3782" i="1"/>
  <c r="AF3782" i="1" s="1"/>
  <c r="AC3783" i="1"/>
  <c r="AD3783" i="1"/>
  <c r="AI3783" i="1"/>
  <c r="AC3784" i="1"/>
  <c r="AD3784" i="1"/>
  <c r="AI3784" i="1"/>
  <c r="AC3785" i="1"/>
  <c r="AD3785" i="1"/>
  <c r="AI3785" i="1"/>
  <c r="AG3785" i="1" s="1"/>
  <c r="AM3785" i="1" s="1"/>
  <c r="AC3786" i="1"/>
  <c r="AD3786" i="1"/>
  <c r="AI3786" i="1"/>
  <c r="AB3786" i="1" s="1"/>
  <c r="AC3787" i="1"/>
  <c r="AD3787" i="1"/>
  <c r="AI3787" i="1"/>
  <c r="AC3788" i="1"/>
  <c r="AD3788" i="1"/>
  <c r="AI3788" i="1"/>
  <c r="AB3788" i="1" s="1"/>
  <c r="AC3789" i="1"/>
  <c r="AD3789" i="1"/>
  <c r="AI3789" i="1"/>
  <c r="AC3790" i="1"/>
  <c r="AD3790" i="1"/>
  <c r="AI3790" i="1"/>
  <c r="AE3790" i="1" s="1"/>
  <c r="AC3791" i="1"/>
  <c r="AD3791" i="1"/>
  <c r="AI3791" i="1"/>
  <c r="AC3792" i="1"/>
  <c r="AD3792" i="1"/>
  <c r="AI3792" i="1"/>
  <c r="AC3793" i="1"/>
  <c r="AD3793" i="1"/>
  <c r="AI3793" i="1"/>
  <c r="AB3793" i="1" s="1"/>
  <c r="AC3794" i="1"/>
  <c r="AD3794" i="1"/>
  <c r="AI3794" i="1"/>
  <c r="AG3794" i="1" s="1"/>
  <c r="AM3794" i="1" s="1"/>
  <c r="AC3795" i="1"/>
  <c r="AD3795" i="1"/>
  <c r="AI3795" i="1"/>
  <c r="AC3796" i="1"/>
  <c r="AD3796" i="1"/>
  <c r="AI3796" i="1"/>
  <c r="AE3796" i="1" s="1"/>
  <c r="AC3797" i="1"/>
  <c r="AD3797" i="1"/>
  <c r="AI3797" i="1"/>
  <c r="AG3797" i="1" s="1"/>
  <c r="AM3797" i="1" s="1"/>
  <c r="AC3798" i="1"/>
  <c r="AD3798" i="1"/>
  <c r="AI3798" i="1"/>
  <c r="AG3798" i="1" s="1"/>
  <c r="AM3798" i="1" s="1"/>
  <c r="AC3799" i="1"/>
  <c r="AD3799" i="1"/>
  <c r="AI3799" i="1"/>
  <c r="AC3800" i="1"/>
  <c r="AD3800" i="1"/>
  <c r="AI3800" i="1"/>
  <c r="AE3800" i="1" s="1"/>
  <c r="AC3801" i="1"/>
  <c r="AD3801" i="1"/>
  <c r="AI3801" i="1"/>
  <c r="AG3801" i="1" s="1"/>
  <c r="AM3801" i="1" s="1"/>
  <c r="AC3802" i="1"/>
  <c r="AD3802" i="1"/>
  <c r="AI3802" i="1"/>
  <c r="AC3803" i="1"/>
  <c r="AD3803" i="1"/>
  <c r="AI3803" i="1"/>
  <c r="AE3803" i="1" s="1"/>
  <c r="AC3804" i="1"/>
  <c r="AD3804" i="1"/>
  <c r="AI3804" i="1"/>
  <c r="AG3804" i="1" s="1"/>
  <c r="AM3804" i="1" s="1"/>
  <c r="AC3805" i="1"/>
  <c r="AD3805" i="1"/>
  <c r="AI3805" i="1"/>
  <c r="AC3806" i="1"/>
  <c r="AD3806" i="1"/>
  <c r="AI3806" i="1"/>
  <c r="AC3807" i="1"/>
  <c r="AD3807" i="1"/>
  <c r="AI3807" i="1"/>
  <c r="AC3808" i="1"/>
  <c r="AD3808" i="1"/>
  <c r="AI3808" i="1"/>
  <c r="AC3809" i="1"/>
  <c r="AD3809" i="1"/>
  <c r="AI3809" i="1"/>
  <c r="AF3809" i="1" s="1"/>
  <c r="AC3810" i="1"/>
  <c r="AD3810" i="1"/>
  <c r="AI3810" i="1"/>
  <c r="AB3810" i="1" s="1"/>
  <c r="AC3811" i="1"/>
  <c r="AD3811" i="1"/>
  <c r="AI3811" i="1"/>
  <c r="AC3812" i="1"/>
  <c r="AD3812" i="1"/>
  <c r="AI3812" i="1"/>
  <c r="AC3813" i="1"/>
  <c r="AD3813" i="1"/>
  <c r="AI3813" i="1"/>
  <c r="AC3814" i="1"/>
  <c r="AD3814" i="1"/>
  <c r="AI3814" i="1"/>
  <c r="AE3814" i="1" s="1"/>
  <c r="AC3815" i="1"/>
  <c r="AD3815" i="1"/>
  <c r="AI3815" i="1"/>
  <c r="AC3816" i="1"/>
  <c r="AD3816" i="1"/>
  <c r="AI3816" i="1"/>
  <c r="AC3817" i="1"/>
  <c r="AD3817" i="1"/>
  <c r="AI3817" i="1"/>
  <c r="AC3818" i="1"/>
  <c r="AD3818" i="1"/>
  <c r="AI3818" i="1"/>
  <c r="AC3819" i="1"/>
  <c r="AD3819" i="1"/>
  <c r="AI3819" i="1"/>
  <c r="AE3819" i="1" s="1"/>
  <c r="AC3820" i="1"/>
  <c r="AD3820" i="1"/>
  <c r="AI3820" i="1"/>
  <c r="AC3821" i="1"/>
  <c r="AD3821" i="1"/>
  <c r="AI3821" i="1"/>
  <c r="AG3821" i="1" s="1"/>
  <c r="AM3821" i="1" s="1"/>
  <c r="AC3822" i="1"/>
  <c r="AD3822" i="1"/>
  <c r="AI3822" i="1"/>
  <c r="AF3822" i="1" s="1"/>
  <c r="AC3823" i="1"/>
  <c r="AD3823" i="1"/>
  <c r="AI3823" i="1"/>
  <c r="AB3823" i="1" s="1"/>
  <c r="AC3824" i="1"/>
  <c r="AD3824" i="1"/>
  <c r="AI3824" i="1"/>
  <c r="AC3825" i="1"/>
  <c r="AD3825" i="1"/>
  <c r="AI3825" i="1"/>
  <c r="AC3826" i="1"/>
  <c r="AD3826" i="1"/>
  <c r="AI3826" i="1"/>
  <c r="AE3826" i="1" s="1"/>
  <c r="AC3827" i="1"/>
  <c r="AD3827" i="1"/>
  <c r="AI3827" i="1"/>
  <c r="AF3827" i="1" s="1"/>
  <c r="AC3828" i="1"/>
  <c r="AD3828" i="1"/>
  <c r="AI3828" i="1"/>
  <c r="AC3829" i="1"/>
  <c r="AD3829" i="1"/>
  <c r="AI3829" i="1"/>
  <c r="AE3829" i="1" s="1"/>
  <c r="AC3830" i="1"/>
  <c r="AD3830" i="1"/>
  <c r="AI3830" i="1"/>
  <c r="AC3831" i="1"/>
  <c r="AD3831" i="1"/>
  <c r="AI3831" i="1"/>
  <c r="AE3831" i="1" s="1"/>
  <c r="AC3832" i="1"/>
  <c r="AD3832" i="1"/>
  <c r="AI3832" i="1"/>
  <c r="AE3832" i="1" s="1"/>
  <c r="AC3833" i="1"/>
  <c r="AD3833" i="1"/>
  <c r="AI3833" i="1"/>
  <c r="AE3833" i="1" s="1"/>
  <c r="AC3834" i="1"/>
  <c r="AD3834" i="1"/>
  <c r="AI3834" i="1"/>
  <c r="AB3834" i="1" s="1"/>
  <c r="AC3835" i="1"/>
  <c r="AD3835" i="1"/>
  <c r="AI3835" i="1"/>
  <c r="AB3835" i="1" s="1"/>
  <c r="AC3836" i="1"/>
  <c r="AD3836" i="1"/>
  <c r="AI3836" i="1"/>
  <c r="AC3837" i="1"/>
  <c r="AD3837" i="1"/>
  <c r="AI3837" i="1"/>
  <c r="AF3837" i="1" s="1"/>
  <c r="AC3838" i="1"/>
  <c r="AD3838" i="1"/>
  <c r="AI3838" i="1"/>
  <c r="AF3838" i="1" s="1"/>
  <c r="AC3839" i="1"/>
  <c r="AD3839" i="1"/>
  <c r="AI3839" i="1"/>
  <c r="AC3840" i="1"/>
  <c r="AD3840" i="1"/>
  <c r="AI3840" i="1"/>
  <c r="AC3841" i="1"/>
  <c r="AD3841" i="1"/>
  <c r="AI3841" i="1"/>
  <c r="AE3841" i="1" s="1"/>
  <c r="AC3842" i="1"/>
  <c r="AD3842" i="1"/>
  <c r="AI3842" i="1"/>
  <c r="AB3842" i="1" s="1"/>
  <c r="AC3843" i="1"/>
  <c r="AD3843" i="1"/>
  <c r="AI3843" i="1"/>
  <c r="AC3844" i="1"/>
  <c r="AD3844" i="1"/>
  <c r="AI3844" i="1"/>
  <c r="AG3844" i="1" s="1"/>
  <c r="AM3844" i="1" s="1"/>
  <c r="AC3845" i="1"/>
  <c r="AD3845" i="1"/>
  <c r="AI3845" i="1"/>
  <c r="AC3846" i="1"/>
  <c r="AD3846" i="1"/>
  <c r="AI3846" i="1"/>
  <c r="AC3847" i="1"/>
  <c r="AD3847" i="1"/>
  <c r="AI3847" i="1"/>
  <c r="AC3848" i="1"/>
  <c r="AD3848" i="1"/>
  <c r="AI3848" i="1"/>
  <c r="AC3849" i="1"/>
  <c r="AD3849" i="1"/>
  <c r="AI3849" i="1"/>
  <c r="AC3850" i="1"/>
  <c r="AD3850" i="1"/>
  <c r="AI3850" i="1"/>
  <c r="AF3850" i="1" s="1"/>
  <c r="AC3851" i="1"/>
  <c r="AD3851" i="1"/>
  <c r="AI3851" i="1"/>
  <c r="AF3851" i="1" s="1"/>
  <c r="AC3852" i="1"/>
  <c r="AD3852" i="1"/>
  <c r="AI3852" i="1"/>
  <c r="AC3853" i="1"/>
  <c r="AD3853" i="1"/>
  <c r="AI3853" i="1"/>
  <c r="AF3853" i="1" s="1"/>
  <c r="AC3854" i="1"/>
  <c r="AD3854" i="1"/>
  <c r="AI3854" i="1"/>
  <c r="AF3854" i="1" s="1"/>
  <c r="AC3855" i="1"/>
  <c r="AD3855" i="1"/>
  <c r="AI3855" i="1"/>
  <c r="AC3856" i="1"/>
  <c r="AD3856" i="1"/>
  <c r="AI3856" i="1"/>
  <c r="AC3857" i="1"/>
  <c r="AD3857" i="1"/>
  <c r="AI3857" i="1"/>
  <c r="AC3858" i="1"/>
  <c r="AD3858" i="1"/>
  <c r="AI3858" i="1"/>
  <c r="AC3859" i="1"/>
  <c r="AD3859" i="1"/>
  <c r="AI3859" i="1"/>
  <c r="AF3859" i="1" s="1"/>
  <c r="AC3860" i="1"/>
  <c r="AD3860" i="1"/>
  <c r="AI3860" i="1"/>
  <c r="AC3861" i="1"/>
  <c r="AD3861" i="1"/>
  <c r="AI3861" i="1"/>
  <c r="AC3862" i="1"/>
  <c r="AD3862" i="1"/>
  <c r="AI3862" i="1"/>
  <c r="AC3863" i="1"/>
  <c r="AD3863" i="1"/>
  <c r="AI3863" i="1"/>
  <c r="AC3864" i="1"/>
  <c r="AD3864" i="1"/>
  <c r="AI3864" i="1"/>
  <c r="AC3865" i="1"/>
  <c r="AD3865" i="1"/>
  <c r="AI3865" i="1"/>
  <c r="AF3865" i="1" s="1"/>
  <c r="AC3866" i="1"/>
  <c r="AD3866" i="1"/>
  <c r="AI3866" i="1"/>
  <c r="AG3866" i="1" s="1"/>
  <c r="AM3866" i="1" s="1"/>
  <c r="AC3867" i="1"/>
  <c r="AD3867" i="1"/>
  <c r="AI3867" i="1"/>
  <c r="AB3867" i="1" s="1"/>
  <c r="AC3868" i="1"/>
  <c r="AD3868" i="1"/>
  <c r="AI3868" i="1"/>
  <c r="AG3868" i="1" s="1"/>
  <c r="AM3868" i="1" s="1"/>
  <c r="AC3869" i="1"/>
  <c r="AD3869" i="1"/>
  <c r="AI3869" i="1"/>
  <c r="AF3869" i="1" s="1"/>
  <c r="AC3870" i="1"/>
  <c r="AD3870" i="1"/>
  <c r="AI3870" i="1"/>
  <c r="AG3870" i="1" s="1"/>
  <c r="AM3870" i="1" s="1"/>
  <c r="AC3871" i="1"/>
  <c r="AD3871" i="1"/>
  <c r="AI3871" i="1"/>
  <c r="AC3872" i="1"/>
  <c r="AD3872" i="1"/>
  <c r="AI3872" i="1"/>
  <c r="AC3873" i="1"/>
  <c r="AD3873" i="1"/>
  <c r="AI3873" i="1"/>
  <c r="AF3873" i="1" s="1"/>
  <c r="AC3874" i="1"/>
  <c r="AD3874" i="1"/>
  <c r="AI3874" i="1"/>
  <c r="AG3874" i="1" s="1"/>
  <c r="AM3874" i="1" s="1"/>
  <c r="AC3875" i="1"/>
  <c r="AD3875" i="1"/>
  <c r="AI3875" i="1"/>
  <c r="AG3875" i="1" s="1"/>
  <c r="AM3875" i="1" s="1"/>
  <c r="AC3876" i="1"/>
  <c r="AD3876" i="1"/>
  <c r="AI3876" i="1"/>
  <c r="AC3877" i="1"/>
  <c r="AD3877" i="1"/>
  <c r="AI3877" i="1"/>
  <c r="AC3878" i="1"/>
  <c r="AD3878" i="1"/>
  <c r="AI3878" i="1"/>
  <c r="AG3878" i="1" s="1"/>
  <c r="AM3878" i="1" s="1"/>
  <c r="AC3879" i="1"/>
  <c r="AD3879" i="1"/>
  <c r="AI3879" i="1"/>
  <c r="AC3880" i="1"/>
  <c r="AD3880" i="1"/>
  <c r="AI3880" i="1"/>
  <c r="AC3881" i="1"/>
  <c r="AD3881" i="1"/>
  <c r="AI3881" i="1"/>
  <c r="AC3882" i="1"/>
  <c r="AD3882" i="1"/>
  <c r="AI3882" i="1"/>
  <c r="AC3883" i="1"/>
  <c r="AD3883" i="1"/>
  <c r="AI3883" i="1"/>
  <c r="AE3883" i="1" s="1"/>
  <c r="AC3884" i="1"/>
  <c r="AD3884" i="1"/>
  <c r="AI3884" i="1"/>
  <c r="AG3884" i="1" s="1"/>
  <c r="AM3884" i="1" s="1"/>
  <c r="AC3885" i="1"/>
  <c r="AD3885" i="1"/>
  <c r="AI3885" i="1"/>
  <c r="AC3886" i="1"/>
  <c r="AD3886" i="1"/>
  <c r="AI3886" i="1"/>
  <c r="AG3886" i="1" s="1"/>
  <c r="AM3886" i="1" s="1"/>
  <c r="AC3887" i="1"/>
  <c r="AD3887" i="1"/>
  <c r="AI3887" i="1"/>
  <c r="AF3887" i="1" s="1"/>
  <c r="AC3888" i="1"/>
  <c r="AD3888" i="1"/>
  <c r="AI3888" i="1"/>
  <c r="AC3889" i="1"/>
  <c r="AD3889" i="1"/>
  <c r="AI3889" i="1"/>
  <c r="AF3889" i="1" s="1"/>
  <c r="AC3890" i="1"/>
  <c r="AD3890" i="1"/>
  <c r="AI3890" i="1"/>
  <c r="AE3890" i="1" s="1"/>
  <c r="AC3891" i="1"/>
  <c r="AD3891" i="1"/>
  <c r="AI3891" i="1"/>
  <c r="AF3891" i="1" s="1"/>
  <c r="AC3892" i="1"/>
  <c r="AD3892" i="1"/>
  <c r="AI3892" i="1"/>
  <c r="AC3893" i="1"/>
  <c r="AD3893" i="1"/>
  <c r="AI3893" i="1"/>
  <c r="AG3893" i="1" s="1"/>
  <c r="AM3893" i="1" s="1"/>
  <c r="AC3894" i="1"/>
  <c r="AD3894" i="1"/>
  <c r="AI3894" i="1"/>
  <c r="AF3894" i="1" s="1"/>
  <c r="AC3895" i="1"/>
  <c r="AD3895" i="1"/>
  <c r="AI3895" i="1"/>
  <c r="AG3895" i="1" s="1"/>
  <c r="AM3895" i="1" s="1"/>
  <c r="AC3896" i="1"/>
  <c r="AD3896" i="1"/>
  <c r="AI3896" i="1"/>
  <c r="AC3897" i="1"/>
  <c r="AD3897" i="1"/>
  <c r="AI3897" i="1"/>
  <c r="AF3897" i="1" s="1"/>
  <c r="AC3898" i="1"/>
  <c r="AD3898" i="1"/>
  <c r="AI3898" i="1"/>
  <c r="AF3898" i="1" s="1"/>
  <c r="AC3899" i="1"/>
  <c r="AD3899" i="1"/>
  <c r="AI3899" i="1"/>
  <c r="AC3900" i="1"/>
  <c r="AD3900" i="1"/>
  <c r="AI3900" i="1"/>
  <c r="AC3901" i="1"/>
  <c r="AD3901" i="1"/>
  <c r="AI3901" i="1"/>
  <c r="AB3901" i="1" s="1"/>
  <c r="AC3902" i="1"/>
  <c r="AD3902" i="1"/>
  <c r="AI3902" i="1"/>
  <c r="AG3902" i="1" s="1"/>
  <c r="AM3902" i="1" s="1"/>
  <c r="AC3903" i="1"/>
  <c r="AD3903" i="1"/>
  <c r="AI3903" i="1"/>
  <c r="AF3903" i="1" s="1"/>
  <c r="AC3904" i="1"/>
  <c r="AD3904" i="1"/>
  <c r="AI3904" i="1"/>
  <c r="AC3905" i="1"/>
  <c r="AD3905" i="1"/>
  <c r="AI3905" i="1"/>
  <c r="AC3906" i="1"/>
  <c r="AD3906" i="1"/>
  <c r="AI3906" i="1"/>
  <c r="AG3906" i="1" s="1"/>
  <c r="AM3906" i="1" s="1"/>
  <c r="AC3907" i="1"/>
  <c r="AD3907" i="1"/>
  <c r="AI3907" i="1"/>
  <c r="AC3908" i="1"/>
  <c r="AD3908" i="1"/>
  <c r="AI3908" i="1"/>
  <c r="AC3909" i="1"/>
  <c r="AD3909" i="1"/>
  <c r="AI3909" i="1"/>
  <c r="AF3909" i="1" s="1"/>
  <c r="AC3910" i="1"/>
  <c r="AD3910" i="1"/>
  <c r="AI3910" i="1"/>
  <c r="AF3910" i="1" s="1"/>
  <c r="AC3911" i="1"/>
  <c r="AD3911" i="1"/>
  <c r="AI3911" i="1"/>
  <c r="AG3911" i="1" s="1"/>
  <c r="AM3911" i="1" s="1"/>
  <c r="AC3912" i="1"/>
  <c r="AD3912" i="1"/>
  <c r="AI3912" i="1"/>
  <c r="AC3913" i="1"/>
  <c r="AD3913" i="1"/>
  <c r="AI3913" i="1"/>
  <c r="AC3914" i="1"/>
  <c r="AD3914" i="1"/>
  <c r="AI3914" i="1"/>
  <c r="AC3915" i="1"/>
  <c r="AD3915" i="1"/>
  <c r="AI3915" i="1"/>
  <c r="AG3915" i="1" s="1"/>
  <c r="AM3915" i="1" s="1"/>
  <c r="AC3916" i="1"/>
  <c r="AD3916" i="1"/>
  <c r="AI3916" i="1"/>
  <c r="AF3916" i="1" s="1"/>
  <c r="AC3917" i="1"/>
  <c r="AD3917" i="1"/>
  <c r="AI3917" i="1"/>
  <c r="AC3918" i="1"/>
  <c r="AD3918" i="1"/>
  <c r="AI3918" i="1"/>
  <c r="AC3919" i="1"/>
  <c r="AD3919" i="1"/>
  <c r="AI3919" i="1"/>
  <c r="AB3919" i="1" s="1"/>
  <c r="AC3920" i="1"/>
  <c r="AD3920" i="1"/>
  <c r="AI3920" i="1"/>
  <c r="AC3921" i="1"/>
  <c r="AD3921" i="1"/>
  <c r="AI3921" i="1"/>
  <c r="AC3922" i="1"/>
  <c r="AD3922" i="1"/>
  <c r="AI3922" i="1"/>
  <c r="AG3922" i="1" s="1"/>
  <c r="AM3922" i="1" s="1"/>
  <c r="AC3923" i="1"/>
  <c r="AD3923" i="1"/>
  <c r="AI3923" i="1"/>
  <c r="AC3924" i="1"/>
  <c r="AD3924" i="1"/>
  <c r="AI3924" i="1"/>
  <c r="AE3924" i="1" s="1"/>
  <c r="AC3925" i="1"/>
  <c r="AD3925" i="1"/>
  <c r="AI3925" i="1"/>
  <c r="AC3926" i="1"/>
  <c r="AD3926" i="1"/>
  <c r="AI3926" i="1"/>
  <c r="AE3926" i="1" s="1"/>
  <c r="AC3927" i="1"/>
  <c r="AD3927" i="1"/>
  <c r="AI3927" i="1"/>
  <c r="AC3928" i="1"/>
  <c r="AD3928" i="1"/>
  <c r="AI3928" i="1"/>
  <c r="AC3929" i="1"/>
  <c r="AD3929" i="1"/>
  <c r="AI3929" i="1"/>
  <c r="AC3930" i="1"/>
  <c r="AD3930" i="1"/>
  <c r="AI3930" i="1"/>
  <c r="AC3931" i="1"/>
  <c r="AD3931" i="1"/>
  <c r="AI3931" i="1"/>
  <c r="AE3931" i="1" s="1"/>
  <c r="AC3932" i="1"/>
  <c r="AD3932" i="1"/>
  <c r="AI3932" i="1"/>
  <c r="AB3932" i="1" s="1"/>
  <c r="AC3933" i="1"/>
  <c r="AD3933" i="1"/>
  <c r="AI3933" i="1"/>
  <c r="AB3933" i="1" s="1"/>
  <c r="AC3934" i="1"/>
  <c r="AD3934" i="1"/>
  <c r="AI3934" i="1"/>
  <c r="AC3935" i="1"/>
  <c r="AD3935" i="1"/>
  <c r="AI3935" i="1"/>
  <c r="AB3935" i="1" s="1"/>
  <c r="AC3936" i="1"/>
  <c r="AD3936" i="1"/>
  <c r="AI3936" i="1"/>
  <c r="AC3937" i="1"/>
  <c r="AD3937" i="1"/>
  <c r="AI3937" i="1"/>
  <c r="AE3937" i="1" s="1"/>
  <c r="AC3938" i="1"/>
  <c r="AD3938" i="1"/>
  <c r="AI3938" i="1"/>
  <c r="AE3938" i="1" s="1"/>
  <c r="AC3939" i="1"/>
  <c r="AD3939" i="1"/>
  <c r="AI3939" i="1"/>
  <c r="AC3940" i="1"/>
  <c r="AD3940" i="1"/>
  <c r="AI3940" i="1"/>
  <c r="AE3940" i="1" s="1"/>
  <c r="AC3941" i="1"/>
  <c r="AD3941" i="1"/>
  <c r="AI3941" i="1"/>
  <c r="AC3942" i="1"/>
  <c r="AD3942" i="1"/>
  <c r="AI3942" i="1"/>
  <c r="AF3942" i="1" s="1"/>
  <c r="AC3943" i="1"/>
  <c r="AD3943" i="1"/>
  <c r="AI3943" i="1"/>
  <c r="AC3944" i="1"/>
  <c r="AD3944" i="1"/>
  <c r="AI3944" i="1"/>
  <c r="AC3945" i="1"/>
  <c r="AD3945" i="1"/>
  <c r="AI3945" i="1"/>
  <c r="AC3946" i="1"/>
  <c r="AD3946" i="1"/>
  <c r="AI3946" i="1"/>
  <c r="AG3946" i="1" s="1"/>
  <c r="AM3946" i="1" s="1"/>
  <c r="AC3947" i="1"/>
  <c r="AD3947" i="1"/>
  <c r="AI3947" i="1"/>
  <c r="AC3948" i="1"/>
  <c r="AD3948" i="1"/>
  <c r="AI3948" i="1"/>
  <c r="AG3948" i="1" s="1"/>
  <c r="AM3948" i="1" s="1"/>
  <c r="AC3949" i="1"/>
  <c r="AD3949" i="1"/>
  <c r="AI3949" i="1"/>
  <c r="AE3949" i="1" s="1"/>
  <c r="AC3950" i="1"/>
  <c r="AD3950" i="1"/>
  <c r="AI3950" i="1"/>
  <c r="AE3950" i="1" s="1"/>
  <c r="AC3951" i="1"/>
  <c r="AD3951" i="1"/>
  <c r="AI3951" i="1"/>
  <c r="AC3952" i="1"/>
  <c r="AD3952" i="1"/>
  <c r="AI3952" i="1"/>
  <c r="AB3952" i="1" s="1"/>
  <c r="AC3953" i="1"/>
  <c r="AD3953" i="1"/>
  <c r="AI3953" i="1"/>
  <c r="AB3953" i="1" s="1"/>
  <c r="AC3954" i="1"/>
  <c r="AD3954" i="1"/>
  <c r="AI3954" i="1"/>
  <c r="AF3954" i="1" s="1"/>
  <c r="AC3955" i="1"/>
  <c r="AD3955" i="1"/>
  <c r="AI3955" i="1"/>
  <c r="AE3955" i="1" s="1"/>
  <c r="AC3956" i="1"/>
  <c r="AD3956" i="1"/>
  <c r="AI3956" i="1"/>
  <c r="AE3956" i="1" s="1"/>
  <c r="AC3957" i="1"/>
  <c r="AD3957" i="1"/>
  <c r="AI3957" i="1"/>
  <c r="AC3958" i="1"/>
  <c r="AD3958" i="1"/>
  <c r="AI3958" i="1"/>
  <c r="AG3958" i="1" s="1"/>
  <c r="AM3958" i="1" s="1"/>
  <c r="AC3959" i="1"/>
  <c r="AD3959" i="1"/>
  <c r="AI3959" i="1"/>
  <c r="AB3959" i="1" s="1"/>
  <c r="AC3960" i="1"/>
  <c r="AD3960" i="1"/>
  <c r="AI3960" i="1"/>
  <c r="AC3961" i="1"/>
  <c r="AD3961" i="1"/>
  <c r="AI3961" i="1"/>
  <c r="AG3961" i="1" s="1"/>
  <c r="AM3961" i="1" s="1"/>
  <c r="AC3962" i="1"/>
  <c r="AD3962" i="1"/>
  <c r="AI3962" i="1"/>
  <c r="AF3962" i="1" s="1"/>
  <c r="AC3963" i="1"/>
  <c r="AD3963" i="1"/>
  <c r="AI3963" i="1"/>
  <c r="AB3963" i="1" s="1"/>
  <c r="AC3964" i="1"/>
  <c r="AD3964" i="1"/>
  <c r="AI3964" i="1"/>
  <c r="AB3964" i="1" s="1"/>
  <c r="AC3965" i="1"/>
  <c r="AD3965" i="1"/>
  <c r="AI3965" i="1"/>
  <c r="AC3966" i="1"/>
  <c r="AD3966" i="1"/>
  <c r="AI3966" i="1"/>
  <c r="AF3966" i="1" s="1"/>
  <c r="AC3967" i="1"/>
  <c r="AD3967" i="1"/>
  <c r="AI3967" i="1"/>
  <c r="AG3967" i="1" s="1"/>
  <c r="AM3967" i="1" s="1"/>
  <c r="AC3968" i="1"/>
  <c r="AD3968" i="1"/>
  <c r="AI3968" i="1"/>
  <c r="AC3969" i="1"/>
  <c r="AD3969" i="1"/>
  <c r="AI3969" i="1"/>
  <c r="AC3970" i="1"/>
  <c r="AD3970" i="1"/>
  <c r="AI3970" i="1"/>
  <c r="AC3971" i="1"/>
  <c r="AD3971" i="1"/>
  <c r="AI3971" i="1"/>
  <c r="AF3971" i="1" s="1"/>
  <c r="AC3972" i="1"/>
  <c r="AD3972" i="1"/>
  <c r="AI3972" i="1"/>
  <c r="AB3972" i="1" s="1"/>
  <c r="AC3973" i="1"/>
  <c r="AD3973" i="1"/>
  <c r="AI3973" i="1"/>
  <c r="AC3974" i="1"/>
  <c r="AD3974" i="1"/>
  <c r="AI3974" i="1"/>
  <c r="AF3974" i="1" s="1"/>
  <c r="AC3975" i="1"/>
  <c r="AD3975" i="1"/>
  <c r="AI3975" i="1"/>
  <c r="AC3976" i="1"/>
  <c r="AD3976" i="1"/>
  <c r="AI3976" i="1"/>
  <c r="AC3977" i="1"/>
  <c r="AD3977" i="1"/>
  <c r="AI3977" i="1"/>
  <c r="AB3977" i="1" s="1"/>
  <c r="AC3978" i="1"/>
  <c r="AD3978" i="1"/>
  <c r="AI3978" i="1"/>
  <c r="AC3979" i="1"/>
  <c r="AD3979" i="1"/>
  <c r="AI3979" i="1"/>
  <c r="AC3980" i="1"/>
  <c r="AD3980" i="1"/>
  <c r="AI3980" i="1"/>
  <c r="AE3980" i="1" s="1"/>
  <c r="AC3981" i="1"/>
  <c r="AD3981" i="1"/>
  <c r="AI3981" i="1"/>
  <c r="AC3982" i="1"/>
  <c r="AD3982" i="1"/>
  <c r="AI3982" i="1"/>
  <c r="AF3982" i="1" s="1"/>
  <c r="AC3983" i="1"/>
  <c r="AD3983" i="1"/>
  <c r="AI3983" i="1"/>
  <c r="AC3984" i="1"/>
  <c r="AD3984" i="1"/>
  <c r="AI3984" i="1"/>
  <c r="AC3985" i="1"/>
  <c r="AD3985" i="1"/>
  <c r="AI3985" i="1"/>
  <c r="AC3986" i="1"/>
  <c r="AD3986" i="1"/>
  <c r="AI3986" i="1"/>
  <c r="AG3986" i="1" s="1"/>
  <c r="AM3986" i="1" s="1"/>
  <c r="AC3987" i="1"/>
  <c r="AD3987" i="1"/>
  <c r="AI3987" i="1"/>
  <c r="AE3987" i="1" s="1"/>
  <c r="AC3988" i="1"/>
  <c r="AD3988" i="1"/>
  <c r="AI3988" i="1"/>
  <c r="AE3988" i="1" s="1"/>
  <c r="AC3989" i="1"/>
  <c r="AD3989" i="1"/>
  <c r="AI3989" i="1"/>
  <c r="AE3989" i="1" s="1"/>
  <c r="AC3990" i="1"/>
  <c r="AD3990" i="1"/>
  <c r="AI3990" i="1"/>
  <c r="AF3990" i="1" s="1"/>
  <c r="AC3991" i="1"/>
  <c r="AD3991" i="1"/>
  <c r="AI3991" i="1"/>
  <c r="AC3992" i="1"/>
  <c r="AD3992" i="1"/>
  <c r="AI3992" i="1"/>
  <c r="AC3993" i="1"/>
  <c r="AD3993" i="1"/>
  <c r="AI3993" i="1"/>
  <c r="AC3994" i="1"/>
  <c r="AD3994" i="1"/>
  <c r="AI3994" i="1"/>
  <c r="AF3994" i="1" s="1"/>
  <c r="AC3995" i="1"/>
  <c r="AD3995" i="1"/>
  <c r="AI3995" i="1"/>
  <c r="AE3995" i="1" s="1"/>
  <c r="AC3996" i="1"/>
  <c r="AD3996" i="1"/>
  <c r="AI3996" i="1"/>
  <c r="AE3996" i="1" s="1"/>
  <c r="AC3997" i="1"/>
  <c r="AD3997" i="1"/>
  <c r="AI3997" i="1"/>
  <c r="AC3998" i="1"/>
  <c r="AD3998" i="1"/>
  <c r="AI3998" i="1"/>
  <c r="AC3999" i="1"/>
  <c r="AD3999" i="1"/>
  <c r="AI3999" i="1"/>
  <c r="AG3999" i="1" s="1"/>
  <c r="AM3999" i="1" s="1"/>
  <c r="AC4000" i="1"/>
  <c r="AD4000" i="1"/>
  <c r="AI4000" i="1"/>
  <c r="AC4001" i="1"/>
  <c r="AD4001" i="1"/>
  <c r="AI4001" i="1"/>
  <c r="AC4002" i="1"/>
  <c r="AD4002" i="1"/>
  <c r="AI4002" i="1"/>
  <c r="AC4003" i="1"/>
  <c r="AD4003" i="1"/>
  <c r="AI4003" i="1"/>
  <c r="AE4003" i="1" s="1"/>
  <c r="AC4004" i="1"/>
  <c r="AD4004" i="1"/>
  <c r="AI4004" i="1"/>
  <c r="AE4004" i="1" s="1"/>
  <c r="AC4005" i="1"/>
  <c r="AD4005" i="1"/>
  <c r="AI4005" i="1"/>
  <c r="AC4006" i="1"/>
  <c r="AD4006" i="1"/>
  <c r="AI4006" i="1"/>
  <c r="AF4006" i="1" s="1"/>
  <c r="AC4007" i="1"/>
  <c r="AD4007" i="1"/>
  <c r="AI4007" i="1"/>
  <c r="AB4007" i="1" s="1"/>
  <c r="AC4008" i="1"/>
  <c r="AD4008" i="1"/>
  <c r="AI4008" i="1"/>
  <c r="AC4009" i="1"/>
  <c r="AD4009" i="1"/>
  <c r="AI4009" i="1"/>
  <c r="AC4010" i="1"/>
  <c r="AD4010" i="1"/>
  <c r="AI4010" i="1"/>
  <c r="AC4011" i="1"/>
  <c r="AD4011" i="1"/>
  <c r="AI4011" i="1"/>
  <c r="AC4012" i="1"/>
  <c r="AD4012" i="1"/>
  <c r="AI4012" i="1"/>
  <c r="AG4012" i="1" s="1"/>
  <c r="AM4012" i="1" s="1"/>
  <c r="AC4013" i="1"/>
  <c r="AD4013" i="1"/>
  <c r="AI4013" i="1"/>
  <c r="AF4013" i="1" s="1"/>
  <c r="AC4014" i="1"/>
  <c r="AD4014" i="1"/>
  <c r="AI4014" i="1"/>
  <c r="AC4015" i="1"/>
  <c r="AD4015" i="1"/>
  <c r="AI4015" i="1"/>
  <c r="AC4016" i="1"/>
  <c r="AD4016" i="1"/>
  <c r="AI4016" i="1"/>
  <c r="AG4016" i="1" s="1"/>
  <c r="AM4016" i="1" s="1"/>
  <c r="AC4017" i="1"/>
  <c r="AD4017" i="1"/>
  <c r="AI4017" i="1"/>
  <c r="AG4017" i="1" s="1"/>
  <c r="AM4017" i="1" s="1"/>
  <c r="AC4018" i="1"/>
  <c r="AD4018" i="1"/>
  <c r="AI4018" i="1"/>
  <c r="AC4019" i="1"/>
  <c r="AD4019" i="1"/>
  <c r="AI4019" i="1"/>
  <c r="AC4020" i="1"/>
  <c r="AD4020" i="1"/>
  <c r="AI4020" i="1"/>
  <c r="AG4020" i="1" s="1"/>
  <c r="AM4020" i="1" s="1"/>
  <c r="AC4021" i="1"/>
  <c r="AD4021" i="1"/>
  <c r="AI4021" i="1"/>
  <c r="AC4022" i="1"/>
  <c r="AD4022" i="1"/>
  <c r="AI4022" i="1"/>
  <c r="AC4023" i="1"/>
  <c r="AD4023" i="1"/>
  <c r="AI4023" i="1"/>
  <c r="AC4024" i="1"/>
  <c r="AD4024" i="1"/>
  <c r="AI4024" i="1"/>
  <c r="AG4024" i="1" s="1"/>
  <c r="AM4024" i="1" s="1"/>
  <c r="AC4025" i="1"/>
  <c r="AD4025" i="1"/>
  <c r="AI4025" i="1"/>
  <c r="AB4025" i="1" s="1"/>
  <c r="AC4026" i="1"/>
  <c r="AD4026" i="1"/>
  <c r="AI4026" i="1"/>
  <c r="AG4026" i="1" s="1"/>
  <c r="AM4026" i="1" s="1"/>
  <c r="AC4027" i="1"/>
  <c r="AD4027" i="1"/>
  <c r="AI4027" i="1"/>
  <c r="AC4028" i="1"/>
  <c r="AD4028" i="1"/>
  <c r="AI4028" i="1"/>
  <c r="AG4028" i="1" s="1"/>
  <c r="AM4028" i="1" s="1"/>
  <c r="AC4029" i="1"/>
  <c r="AD4029" i="1"/>
  <c r="AI4029" i="1"/>
  <c r="AC4030" i="1"/>
  <c r="AD4030" i="1"/>
  <c r="AI4030" i="1"/>
  <c r="AF4030" i="1" s="1"/>
  <c r="AH4030" i="1" s="1"/>
  <c r="AC4031" i="1"/>
  <c r="AD4031" i="1"/>
  <c r="AI4031" i="1"/>
  <c r="AG4031" i="1" s="1"/>
  <c r="AM4031" i="1" s="1"/>
  <c r="AC4032" i="1"/>
  <c r="AD4032" i="1"/>
  <c r="AI4032" i="1"/>
  <c r="AG4032" i="1" s="1"/>
  <c r="AM4032" i="1" s="1"/>
  <c r="AC4033" i="1"/>
  <c r="AD4033" i="1"/>
  <c r="AI4033" i="1"/>
  <c r="AG4033" i="1" s="1"/>
  <c r="AM4033" i="1" s="1"/>
  <c r="AC4034" i="1"/>
  <c r="AD4034" i="1"/>
  <c r="AI4034" i="1"/>
  <c r="AC4035" i="1"/>
  <c r="AD4035" i="1"/>
  <c r="AI4035" i="1"/>
  <c r="AC4036" i="1"/>
  <c r="AD4036" i="1"/>
  <c r="AI4036" i="1"/>
  <c r="AG4036" i="1" s="1"/>
  <c r="AM4036" i="1" s="1"/>
  <c r="AC4037" i="1"/>
  <c r="AD4037" i="1"/>
  <c r="AI4037" i="1"/>
  <c r="AE4037" i="1" s="1"/>
  <c r="AC4038" i="1"/>
  <c r="AD4038" i="1"/>
  <c r="AI4038" i="1"/>
  <c r="AE4038" i="1" s="1"/>
  <c r="AC4039" i="1"/>
  <c r="AD4039" i="1"/>
  <c r="AI4039" i="1"/>
  <c r="AC4040" i="1"/>
  <c r="AD4040" i="1"/>
  <c r="AI4040" i="1"/>
  <c r="AE4040" i="1" s="1"/>
  <c r="AC4041" i="1"/>
  <c r="AD4041" i="1"/>
  <c r="AI4041" i="1"/>
  <c r="AB4041" i="1" s="1"/>
  <c r="AC4042" i="1"/>
  <c r="AD4042" i="1"/>
  <c r="AI4042" i="1"/>
  <c r="AF4042" i="1" s="1"/>
  <c r="AH4042" i="1" s="1"/>
  <c r="AC4043" i="1"/>
  <c r="AD4043" i="1"/>
  <c r="AI4043" i="1"/>
  <c r="AC4044" i="1"/>
  <c r="AD4044" i="1"/>
  <c r="AI4044" i="1"/>
  <c r="AG4044" i="1" s="1"/>
  <c r="AM4044" i="1" s="1"/>
  <c r="AC4045" i="1"/>
  <c r="AD4045" i="1"/>
  <c r="AI4045" i="1"/>
  <c r="AC4046" i="1"/>
  <c r="AD4046" i="1"/>
  <c r="AI4046" i="1"/>
  <c r="AC4047" i="1"/>
  <c r="AD4047" i="1"/>
  <c r="AI4047" i="1"/>
  <c r="AC4048" i="1"/>
  <c r="AD4048" i="1"/>
  <c r="AI4048" i="1"/>
  <c r="AB4048" i="1" s="1"/>
  <c r="AC4049" i="1"/>
  <c r="AD4049" i="1"/>
  <c r="AI4049" i="1"/>
  <c r="AB4049" i="1" s="1"/>
  <c r="AC4050" i="1"/>
  <c r="AD4050" i="1"/>
  <c r="AI4050" i="1"/>
  <c r="AC4051" i="1"/>
  <c r="AD4051" i="1"/>
  <c r="AI4051" i="1"/>
  <c r="AC4052" i="1"/>
  <c r="AD4052" i="1"/>
  <c r="AI4052" i="1"/>
  <c r="AE4052" i="1" s="1"/>
  <c r="AC4053" i="1"/>
  <c r="AD4053" i="1"/>
  <c r="AI4053" i="1"/>
  <c r="AC4054" i="1"/>
  <c r="AD4054" i="1"/>
  <c r="AI4054" i="1"/>
  <c r="AC4055" i="1"/>
  <c r="AD4055" i="1"/>
  <c r="AI4055" i="1"/>
  <c r="AC4056" i="1"/>
  <c r="AD4056" i="1"/>
  <c r="AI4056" i="1"/>
  <c r="AG4056" i="1" s="1"/>
  <c r="AM4056" i="1" s="1"/>
  <c r="AC4057" i="1"/>
  <c r="AD4057" i="1"/>
  <c r="AI4057" i="1"/>
  <c r="AE4057" i="1" s="1"/>
  <c r="AC4058" i="1"/>
  <c r="AD4058" i="1"/>
  <c r="AI4058" i="1"/>
  <c r="AF4058" i="1" s="1"/>
  <c r="AC4059" i="1"/>
  <c r="AD4059" i="1"/>
  <c r="AI4059" i="1"/>
  <c r="AC4060" i="1"/>
  <c r="AD4060" i="1"/>
  <c r="AI4060" i="1"/>
  <c r="AB4060" i="1" s="1"/>
  <c r="AC4061" i="1"/>
  <c r="AD4061" i="1"/>
  <c r="AI4061" i="1"/>
  <c r="AC4062" i="1"/>
  <c r="AD4062" i="1"/>
  <c r="AI4062" i="1"/>
  <c r="AG4062" i="1" s="1"/>
  <c r="AM4062" i="1" s="1"/>
  <c r="AC4063" i="1"/>
  <c r="AD4063" i="1"/>
  <c r="AI4063" i="1"/>
  <c r="AB4063" i="1" s="1"/>
  <c r="AC4064" i="1"/>
  <c r="AD4064" i="1"/>
  <c r="AI4064" i="1"/>
  <c r="AG4064" i="1" s="1"/>
  <c r="AM4064" i="1" s="1"/>
  <c r="AC4065" i="1"/>
  <c r="AD4065" i="1"/>
  <c r="AI4065" i="1"/>
  <c r="AB4065" i="1" s="1"/>
  <c r="AC4066" i="1"/>
  <c r="AD4066" i="1"/>
  <c r="AI4066" i="1"/>
  <c r="AC4067" i="1"/>
  <c r="AD4067" i="1"/>
  <c r="AI4067" i="1"/>
  <c r="AE4067" i="1" s="1"/>
  <c r="AC4068" i="1"/>
  <c r="AD4068" i="1"/>
  <c r="AI4068" i="1"/>
  <c r="AE4068" i="1" s="1"/>
  <c r="AC4069" i="1"/>
  <c r="AD4069" i="1"/>
  <c r="AI4069" i="1"/>
  <c r="AC4070" i="1"/>
  <c r="AD4070" i="1"/>
  <c r="AI4070" i="1"/>
  <c r="AC4071" i="1"/>
  <c r="AD4071" i="1"/>
  <c r="AI4071" i="1"/>
  <c r="AG4071" i="1" s="1"/>
  <c r="AM4071" i="1" s="1"/>
  <c r="AC4072" i="1"/>
  <c r="AD4072" i="1"/>
  <c r="AI4072" i="1"/>
  <c r="AF4072" i="1" s="1"/>
  <c r="AC4073" i="1"/>
  <c r="AD4073" i="1"/>
  <c r="AI4073" i="1"/>
  <c r="AB4073" i="1" s="1"/>
  <c r="AC4074" i="1"/>
  <c r="AD4074" i="1"/>
  <c r="AI4074" i="1"/>
  <c r="AC4075" i="1"/>
  <c r="AD4075" i="1"/>
  <c r="AI4075" i="1"/>
  <c r="AC4076" i="1"/>
  <c r="AD4076" i="1"/>
  <c r="AI4076" i="1"/>
  <c r="AB4076" i="1" s="1"/>
  <c r="AC4077" i="1"/>
  <c r="AD4077" i="1"/>
  <c r="AI4077" i="1"/>
  <c r="AF4077" i="1" s="1"/>
  <c r="AC4078" i="1"/>
  <c r="AD4078" i="1"/>
  <c r="AI4078" i="1"/>
  <c r="AG4078" i="1" s="1"/>
  <c r="AM4078" i="1" s="1"/>
  <c r="AC4079" i="1"/>
  <c r="AD4079" i="1"/>
  <c r="AI4079" i="1"/>
  <c r="AC4080" i="1"/>
  <c r="AD4080" i="1"/>
  <c r="AI4080" i="1"/>
  <c r="AC4081" i="1"/>
  <c r="AD4081" i="1"/>
  <c r="AI4081" i="1"/>
  <c r="AB4081" i="1" s="1"/>
  <c r="AC4082" i="1"/>
  <c r="AD4082" i="1"/>
  <c r="AI4082" i="1"/>
  <c r="AC4083" i="1"/>
  <c r="AD4083" i="1"/>
  <c r="AI4083" i="1"/>
  <c r="AE4083" i="1" s="1"/>
  <c r="AC4084" i="1"/>
  <c r="AD4084" i="1"/>
  <c r="AI4084" i="1"/>
  <c r="AG4084" i="1" s="1"/>
  <c r="AM4084" i="1" s="1"/>
  <c r="AC4085" i="1"/>
  <c r="AD4085" i="1"/>
  <c r="AI4085" i="1"/>
  <c r="AC4086" i="1"/>
  <c r="AD4086" i="1"/>
  <c r="AI4086" i="1"/>
  <c r="AC4087" i="1"/>
  <c r="AD4087" i="1"/>
  <c r="AI4087" i="1"/>
  <c r="AC4088" i="1"/>
  <c r="AD4088" i="1"/>
  <c r="AI4088" i="1"/>
  <c r="AC4089" i="1"/>
  <c r="AD4089" i="1"/>
  <c r="AI4089" i="1"/>
  <c r="AB4089" i="1" s="1"/>
  <c r="AC4090" i="1"/>
  <c r="AD4090" i="1"/>
  <c r="AI4090" i="1"/>
  <c r="AB4090" i="1" s="1"/>
  <c r="AC4091" i="1"/>
  <c r="AD4091" i="1"/>
  <c r="AI4091" i="1"/>
  <c r="AC4092" i="1"/>
  <c r="AD4092" i="1"/>
  <c r="AI4092" i="1"/>
  <c r="AG4092" i="1" s="1"/>
  <c r="AM4092" i="1" s="1"/>
  <c r="AC4093" i="1"/>
  <c r="AD4093" i="1"/>
  <c r="AI4093" i="1"/>
  <c r="AC4094" i="1"/>
  <c r="AD4094" i="1"/>
  <c r="AI4094" i="1"/>
  <c r="AC4095" i="1"/>
  <c r="AD4095" i="1"/>
  <c r="AI4095" i="1"/>
  <c r="AG4095" i="1" s="1"/>
  <c r="AM4095" i="1" s="1"/>
  <c r="AC4096" i="1"/>
  <c r="AD4096" i="1"/>
  <c r="AI4096" i="1"/>
  <c r="AG4096" i="1" s="1"/>
  <c r="AM4096" i="1" s="1"/>
  <c r="AC4097" i="1"/>
  <c r="AD4097" i="1"/>
  <c r="AI4097" i="1"/>
  <c r="AB4097" i="1" s="1"/>
  <c r="AC4098" i="1"/>
  <c r="AD4098" i="1"/>
  <c r="AI4098" i="1"/>
  <c r="AC4099" i="1"/>
  <c r="AD4099" i="1"/>
  <c r="AI4099" i="1"/>
  <c r="AC4100" i="1"/>
  <c r="AD4100" i="1"/>
  <c r="AI4100" i="1"/>
  <c r="AE4100" i="1" s="1"/>
  <c r="AC4101" i="1"/>
  <c r="AD4101" i="1"/>
  <c r="AI4101" i="1"/>
  <c r="AC4102" i="1"/>
  <c r="AD4102" i="1"/>
  <c r="AI4102" i="1"/>
  <c r="AF4102" i="1" s="1"/>
  <c r="AC4103" i="1"/>
  <c r="AD4103" i="1"/>
  <c r="AI4103" i="1"/>
  <c r="AC4104" i="1"/>
  <c r="AD4104" i="1"/>
  <c r="AI4104" i="1"/>
  <c r="AC4105" i="1"/>
  <c r="AD4105" i="1"/>
  <c r="AI4105" i="1"/>
  <c r="AG4105" i="1" s="1"/>
  <c r="AM4105" i="1" s="1"/>
  <c r="AC4106" i="1"/>
  <c r="AD4106" i="1"/>
  <c r="AI4106" i="1"/>
  <c r="AC4107" i="1"/>
  <c r="AD4107" i="1"/>
  <c r="AI4107" i="1"/>
  <c r="AC4108" i="1"/>
  <c r="AD4108" i="1"/>
  <c r="AI4108" i="1"/>
  <c r="AE4108" i="1" s="1"/>
  <c r="AC4109" i="1"/>
  <c r="AD4109" i="1"/>
  <c r="AI4109" i="1"/>
  <c r="AE4109" i="1" s="1"/>
  <c r="AC4110" i="1"/>
  <c r="AD4110" i="1"/>
  <c r="AI4110" i="1"/>
  <c r="AC4111" i="1"/>
  <c r="AD4111" i="1"/>
  <c r="AI4111" i="1"/>
  <c r="AC4112" i="1"/>
  <c r="AD4112" i="1"/>
  <c r="AI4112" i="1"/>
  <c r="AC4113" i="1"/>
  <c r="AD4113" i="1"/>
  <c r="AI4113" i="1"/>
  <c r="AG4113" i="1" s="1"/>
  <c r="AM4113" i="1" s="1"/>
  <c r="AC4114" i="1"/>
  <c r="AD4114" i="1"/>
  <c r="AI4114" i="1"/>
  <c r="AF4114" i="1" s="1"/>
  <c r="AC4115" i="1"/>
  <c r="AD4115" i="1"/>
  <c r="AI4115" i="1"/>
  <c r="AF4115" i="1" s="1"/>
  <c r="AC4116" i="1"/>
  <c r="AD4116" i="1"/>
  <c r="AI4116" i="1"/>
  <c r="AB4116" i="1" s="1"/>
  <c r="AC4117" i="1"/>
  <c r="AD4117" i="1"/>
  <c r="AI4117" i="1"/>
  <c r="AC4118" i="1"/>
  <c r="AD4118" i="1"/>
  <c r="AI4118" i="1"/>
  <c r="AC4119" i="1"/>
  <c r="AD4119" i="1"/>
  <c r="AI4119" i="1"/>
  <c r="AB4119" i="1" s="1"/>
  <c r="AC4120" i="1"/>
  <c r="AD4120" i="1"/>
  <c r="AI4120" i="1"/>
  <c r="AC4121" i="1"/>
  <c r="AD4121" i="1"/>
  <c r="AI4121" i="1"/>
  <c r="AG4121" i="1" s="1"/>
  <c r="AM4121" i="1" s="1"/>
  <c r="AC4122" i="1"/>
  <c r="AD4122" i="1"/>
  <c r="AI4122" i="1"/>
  <c r="AF4122" i="1" s="1"/>
  <c r="AC4123" i="1"/>
  <c r="AD4123" i="1"/>
  <c r="AI4123" i="1"/>
  <c r="AC4124" i="1"/>
  <c r="AD4124" i="1"/>
  <c r="AI4124" i="1"/>
  <c r="AE4124" i="1" s="1"/>
  <c r="AC4125" i="1"/>
  <c r="AD4125" i="1"/>
  <c r="AI4125" i="1"/>
  <c r="AF4125" i="1" s="1"/>
  <c r="AC4126" i="1"/>
  <c r="AD4126" i="1"/>
  <c r="AI4126" i="1"/>
  <c r="AC4127" i="1"/>
  <c r="AD4127" i="1"/>
  <c r="AI4127" i="1"/>
  <c r="AC4128" i="1"/>
  <c r="AD4128" i="1"/>
  <c r="AI4128" i="1"/>
  <c r="AB4128" i="1" s="1"/>
  <c r="AC4129" i="1"/>
  <c r="AD4129" i="1"/>
  <c r="AI4129" i="1"/>
  <c r="AF4129" i="1" s="1"/>
  <c r="AC4130" i="1"/>
  <c r="AD4130" i="1"/>
  <c r="AI4130" i="1"/>
  <c r="AC4131" i="1"/>
  <c r="AD4131" i="1"/>
  <c r="AI4131" i="1"/>
  <c r="AC4132" i="1"/>
  <c r="AD4132" i="1"/>
  <c r="AI4132" i="1"/>
  <c r="AG4132" i="1" s="1"/>
  <c r="AM4132" i="1" s="1"/>
  <c r="AC4133" i="1"/>
  <c r="AD4133" i="1"/>
  <c r="AI4133" i="1"/>
  <c r="AC4134" i="1"/>
  <c r="AD4134" i="1"/>
  <c r="AI4134" i="1"/>
  <c r="AC4135" i="1"/>
  <c r="AD4135" i="1"/>
  <c r="AI4135" i="1"/>
  <c r="AF4135" i="1" s="1"/>
  <c r="AC4136" i="1"/>
  <c r="AD4136" i="1"/>
  <c r="AI4136" i="1"/>
  <c r="AG4136" i="1" s="1"/>
  <c r="AM4136" i="1" s="1"/>
  <c r="AC4137" i="1"/>
  <c r="AD4137" i="1"/>
  <c r="AI4137" i="1"/>
  <c r="AE4137" i="1" s="1"/>
  <c r="AC4138" i="1"/>
  <c r="AD4138" i="1"/>
  <c r="AI4138" i="1"/>
  <c r="AC4139" i="1"/>
  <c r="AD4139" i="1"/>
  <c r="AI4139" i="1"/>
  <c r="AC4140" i="1"/>
  <c r="AD4140" i="1"/>
  <c r="AI4140" i="1"/>
  <c r="AE4140" i="1" s="1"/>
  <c r="AC4141" i="1"/>
  <c r="AD4141" i="1"/>
  <c r="AI4141" i="1"/>
  <c r="AF4141" i="1" s="1"/>
  <c r="AC4142" i="1"/>
  <c r="AD4142" i="1"/>
  <c r="AI4142" i="1"/>
  <c r="AC4143" i="1"/>
  <c r="AD4143" i="1"/>
  <c r="AI4143" i="1"/>
  <c r="AC4144" i="1"/>
  <c r="AD4144" i="1"/>
  <c r="AI4144" i="1"/>
  <c r="AC4145" i="1"/>
  <c r="AD4145" i="1"/>
  <c r="AI4145" i="1"/>
  <c r="AG4145" i="1" s="1"/>
  <c r="AM4145" i="1" s="1"/>
  <c r="AC4146" i="1"/>
  <c r="AD4146" i="1"/>
  <c r="AI4146" i="1"/>
  <c r="AC4147" i="1"/>
  <c r="AD4147" i="1"/>
  <c r="AI4147" i="1"/>
  <c r="AC4148" i="1"/>
  <c r="AD4148" i="1"/>
  <c r="AI4148" i="1"/>
  <c r="AG4148" i="1" s="1"/>
  <c r="AM4148" i="1" s="1"/>
  <c r="AC4149" i="1"/>
  <c r="AD4149" i="1"/>
  <c r="AI4149" i="1"/>
  <c r="AC4150" i="1"/>
  <c r="AD4150" i="1"/>
  <c r="AI4150" i="1"/>
  <c r="AG4150" i="1" s="1"/>
  <c r="AM4150" i="1" s="1"/>
  <c r="AC4151" i="1"/>
  <c r="AD4151" i="1"/>
  <c r="AI4151" i="1"/>
  <c r="AG4151" i="1" s="1"/>
  <c r="AM4151" i="1" s="1"/>
  <c r="AC4152" i="1"/>
  <c r="AD4152" i="1"/>
  <c r="AI4152" i="1"/>
  <c r="AC4153" i="1"/>
  <c r="AD4153" i="1"/>
  <c r="AI4153" i="1"/>
  <c r="AB4153" i="1" s="1"/>
  <c r="AC4154" i="1"/>
  <c r="AD4154" i="1"/>
  <c r="AI4154" i="1"/>
  <c r="AE4154" i="1" s="1"/>
  <c r="AC4155" i="1"/>
  <c r="AD4155" i="1"/>
  <c r="AI4155" i="1"/>
  <c r="AC4156" i="1"/>
  <c r="AD4156" i="1"/>
  <c r="AI4156" i="1"/>
  <c r="AB4156" i="1" s="1"/>
  <c r="AC4157" i="1"/>
  <c r="AD4157" i="1"/>
  <c r="AI4157" i="1"/>
  <c r="AC4158" i="1"/>
  <c r="AD4158" i="1"/>
  <c r="AI4158" i="1"/>
  <c r="AB4158" i="1" s="1"/>
  <c r="AC4159" i="1"/>
  <c r="AD4159" i="1"/>
  <c r="AI4159" i="1"/>
  <c r="AC4160" i="1"/>
  <c r="AD4160" i="1"/>
  <c r="AI4160" i="1"/>
  <c r="AC4161" i="1"/>
  <c r="AD4161" i="1"/>
  <c r="AI4161" i="1"/>
  <c r="AB4161" i="1" s="1"/>
  <c r="AC4162" i="1"/>
  <c r="AD4162" i="1"/>
  <c r="AI4162" i="1"/>
  <c r="AC4163" i="1"/>
  <c r="AD4163" i="1"/>
  <c r="AI4163" i="1"/>
  <c r="AC4164" i="1"/>
  <c r="AD4164" i="1"/>
  <c r="AI4164" i="1"/>
  <c r="AG4164" i="1" s="1"/>
  <c r="AM4164" i="1" s="1"/>
  <c r="AC4165" i="1"/>
  <c r="AD4165" i="1"/>
  <c r="AI4165" i="1"/>
  <c r="AC4166" i="1"/>
  <c r="AD4166" i="1"/>
  <c r="AI4166" i="1"/>
  <c r="AC4167" i="1"/>
  <c r="AD4167" i="1"/>
  <c r="AI4167" i="1"/>
  <c r="AF4167" i="1" s="1"/>
  <c r="AC4168" i="1"/>
  <c r="AD4168" i="1"/>
  <c r="AI4168" i="1"/>
  <c r="AC4169" i="1"/>
  <c r="AD4169" i="1"/>
  <c r="AI4169" i="1"/>
  <c r="AE4169" i="1" s="1"/>
  <c r="AC4170" i="1"/>
  <c r="AD4170" i="1"/>
  <c r="AI4170" i="1"/>
  <c r="AE4170" i="1" s="1"/>
  <c r="AC4171" i="1"/>
  <c r="AD4171" i="1"/>
  <c r="AI4171" i="1"/>
  <c r="AC4172" i="1"/>
  <c r="AD4172" i="1"/>
  <c r="AI4172" i="1"/>
  <c r="AB4172" i="1" s="1"/>
  <c r="AC4173" i="1"/>
  <c r="AD4173" i="1"/>
  <c r="AI4173" i="1"/>
  <c r="AC4174" i="1"/>
  <c r="AD4174" i="1"/>
  <c r="AI4174" i="1"/>
  <c r="AB4174" i="1" s="1"/>
  <c r="AC4175" i="1"/>
  <c r="AD4175" i="1"/>
  <c r="AI4175" i="1"/>
  <c r="AC4176" i="1"/>
  <c r="AD4176" i="1"/>
  <c r="AI4176" i="1"/>
  <c r="AG4176" i="1" s="1"/>
  <c r="AM4176" i="1" s="1"/>
  <c r="AC4177" i="1"/>
  <c r="AD4177" i="1"/>
  <c r="AI4177" i="1"/>
  <c r="AG4177" i="1" s="1"/>
  <c r="AM4177" i="1" s="1"/>
  <c r="AC4178" i="1"/>
  <c r="AD4178" i="1"/>
  <c r="AI4178" i="1"/>
  <c r="AC4179" i="1"/>
  <c r="AD4179" i="1"/>
  <c r="AI4179" i="1"/>
  <c r="AC4180" i="1"/>
  <c r="AD4180" i="1"/>
  <c r="AI4180" i="1"/>
  <c r="AG4180" i="1" s="1"/>
  <c r="AM4180" i="1" s="1"/>
  <c r="AC4181" i="1"/>
  <c r="AD4181" i="1"/>
  <c r="AI4181" i="1"/>
  <c r="AC4182" i="1"/>
  <c r="AD4182" i="1"/>
  <c r="AI4182" i="1"/>
  <c r="AC4183" i="1"/>
  <c r="AD4183" i="1"/>
  <c r="AI4183" i="1"/>
  <c r="AC4184" i="1"/>
  <c r="AD4184" i="1"/>
  <c r="AI4184" i="1"/>
  <c r="AC4185" i="1"/>
  <c r="AD4185" i="1"/>
  <c r="AI4185" i="1"/>
  <c r="AG4185" i="1" s="1"/>
  <c r="AM4185" i="1" s="1"/>
  <c r="AC4186" i="1"/>
  <c r="AD4186" i="1"/>
  <c r="AI4186" i="1"/>
  <c r="AG4186" i="1" s="1"/>
  <c r="AM4186" i="1" s="1"/>
  <c r="AC4187" i="1"/>
  <c r="AD4187" i="1"/>
  <c r="AI4187" i="1"/>
  <c r="AC4188" i="1"/>
  <c r="AD4188" i="1"/>
  <c r="AI4188" i="1"/>
  <c r="AB4188" i="1" s="1"/>
  <c r="AC4189" i="1"/>
  <c r="AD4189" i="1"/>
  <c r="AI4189" i="1"/>
  <c r="AF4189" i="1" s="1"/>
  <c r="AC4190" i="1"/>
  <c r="AD4190" i="1"/>
  <c r="AI4190" i="1"/>
  <c r="AG4190" i="1" s="1"/>
  <c r="AM4190" i="1" s="1"/>
  <c r="AC4191" i="1"/>
  <c r="AD4191" i="1"/>
  <c r="AI4191" i="1"/>
  <c r="AF4191" i="1" s="1"/>
  <c r="AC4192" i="1"/>
  <c r="AD4192" i="1"/>
  <c r="AI4192" i="1"/>
  <c r="AC4193" i="1"/>
  <c r="AD4193" i="1"/>
  <c r="AI4193" i="1"/>
  <c r="AG4193" i="1" s="1"/>
  <c r="AM4193" i="1" s="1"/>
  <c r="AC4194" i="1"/>
  <c r="AD4194" i="1"/>
  <c r="AI4194" i="1"/>
  <c r="AB4194" i="1" s="1"/>
  <c r="AC4195" i="1"/>
  <c r="AD4195" i="1"/>
  <c r="AI4195" i="1"/>
  <c r="AC4196" i="1"/>
  <c r="AD4196" i="1"/>
  <c r="AI4196" i="1"/>
  <c r="AF4196" i="1" s="1"/>
  <c r="AC4197" i="1"/>
  <c r="AD4197" i="1"/>
  <c r="AI4197" i="1"/>
  <c r="AB4197" i="1" s="1"/>
  <c r="AC4198" i="1"/>
  <c r="AD4198" i="1"/>
  <c r="AI4198" i="1"/>
  <c r="AC4199" i="1"/>
  <c r="AD4199" i="1"/>
  <c r="AI4199" i="1"/>
  <c r="AC4200" i="1"/>
  <c r="AD4200" i="1"/>
  <c r="AI4200" i="1"/>
  <c r="AC4201" i="1"/>
  <c r="AD4201" i="1"/>
  <c r="AI4201" i="1"/>
  <c r="AE4201" i="1" s="1"/>
  <c r="AC4202" i="1"/>
  <c r="AD4202" i="1"/>
  <c r="AI4202" i="1"/>
  <c r="AB4202" i="1" s="1"/>
  <c r="AC4203" i="1"/>
  <c r="AD4203" i="1"/>
  <c r="AI4203" i="1"/>
  <c r="AC4204" i="1"/>
  <c r="AD4204" i="1"/>
  <c r="AI4204" i="1"/>
  <c r="AG4204" i="1" s="1"/>
  <c r="AM4204" i="1" s="1"/>
  <c r="AC4205" i="1"/>
  <c r="AD4205" i="1"/>
  <c r="AI4205" i="1"/>
  <c r="AF4205" i="1" s="1"/>
  <c r="AC4206" i="1"/>
  <c r="AD4206" i="1"/>
  <c r="AI4206" i="1"/>
  <c r="AC4207" i="1"/>
  <c r="AD4207" i="1"/>
  <c r="AI4207" i="1"/>
  <c r="AE4207" i="1" s="1"/>
  <c r="AC4208" i="1"/>
  <c r="AD4208" i="1"/>
  <c r="AI4208" i="1"/>
  <c r="AC4209" i="1"/>
  <c r="AD4209" i="1"/>
  <c r="AI4209" i="1"/>
  <c r="AG4209" i="1" s="1"/>
  <c r="AM4209" i="1" s="1"/>
  <c r="AC4210" i="1"/>
  <c r="AD4210" i="1"/>
  <c r="AI4210" i="1"/>
  <c r="AG4210" i="1" s="1"/>
  <c r="AM4210" i="1" s="1"/>
  <c r="AC4211" i="1"/>
  <c r="AD4211" i="1"/>
  <c r="AI4211" i="1"/>
  <c r="AC4212" i="1"/>
  <c r="AD4212" i="1"/>
  <c r="AI4212" i="1"/>
  <c r="AB4212" i="1" s="1"/>
  <c r="AC4213" i="1"/>
  <c r="AD4213" i="1"/>
  <c r="AI4213" i="1"/>
  <c r="AC4214" i="1"/>
  <c r="AD4214" i="1"/>
  <c r="AI4214" i="1"/>
  <c r="AG4214" i="1" s="1"/>
  <c r="AM4214" i="1" s="1"/>
  <c r="AC4215" i="1"/>
  <c r="AD4215" i="1"/>
  <c r="AI4215" i="1"/>
  <c r="AC4216" i="1"/>
  <c r="AD4216" i="1"/>
  <c r="AI4216" i="1"/>
  <c r="AB4216" i="1" s="1"/>
  <c r="AC4217" i="1"/>
  <c r="AD4217" i="1"/>
  <c r="AI4217" i="1"/>
  <c r="AE4217" i="1" s="1"/>
  <c r="AC4218" i="1"/>
  <c r="AD4218" i="1"/>
  <c r="AI4218" i="1"/>
  <c r="AF4218" i="1" s="1"/>
  <c r="AC4219" i="1"/>
  <c r="AD4219" i="1"/>
  <c r="AI4219" i="1"/>
  <c r="AE4219" i="1" s="1"/>
  <c r="AC4220" i="1"/>
  <c r="AD4220" i="1"/>
  <c r="AI4220" i="1"/>
  <c r="AB4220" i="1" s="1"/>
  <c r="AC4221" i="1"/>
  <c r="AD4221" i="1"/>
  <c r="AI4221" i="1"/>
  <c r="AC4222" i="1"/>
  <c r="AD4222" i="1"/>
  <c r="AI4222" i="1"/>
  <c r="AC4223" i="1"/>
  <c r="AD4223" i="1"/>
  <c r="AI4223" i="1"/>
  <c r="AG4223" i="1" s="1"/>
  <c r="AM4223" i="1" s="1"/>
  <c r="AC4224" i="1"/>
  <c r="AD4224" i="1"/>
  <c r="AI4224" i="1"/>
  <c r="AC4225" i="1"/>
  <c r="AD4225" i="1"/>
  <c r="AI4225" i="1"/>
  <c r="AB4225" i="1" s="1"/>
  <c r="AC4226" i="1"/>
  <c r="AD4226" i="1"/>
  <c r="AI4226" i="1"/>
  <c r="AG4226" i="1" s="1"/>
  <c r="AM4226" i="1" s="1"/>
  <c r="AC4227" i="1"/>
  <c r="AD4227" i="1"/>
  <c r="AI4227" i="1"/>
  <c r="AF4227" i="1" s="1"/>
  <c r="AC4228" i="1"/>
  <c r="AD4228" i="1"/>
  <c r="AI4228" i="1"/>
  <c r="AE4228" i="1" s="1"/>
  <c r="AC4229" i="1"/>
  <c r="AD4229" i="1"/>
  <c r="AI4229" i="1"/>
  <c r="AB4229" i="1" s="1"/>
  <c r="AC4230" i="1"/>
  <c r="AD4230" i="1"/>
  <c r="AI4230" i="1"/>
  <c r="AC4231" i="1"/>
  <c r="AD4231" i="1"/>
  <c r="AI4231" i="1"/>
  <c r="AE4231" i="1" s="1"/>
  <c r="AC4232" i="1"/>
  <c r="AD4232" i="1"/>
  <c r="AI4232" i="1"/>
  <c r="AC4233" i="1"/>
  <c r="AD4233" i="1"/>
  <c r="AI4233" i="1"/>
  <c r="AB4233" i="1" s="1"/>
  <c r="AC4234" i="1"/>
  <c r="AD4234" i="1"/>
  <c r="AI4234" i="1"/>
  <c r="AB4234" i="1" s="1"/>
  <c r="AC4235" i="1"/>
  <c r="AD4235" i="1"/>
  <c r="AI4235" i="1"/>
  <c r="AC4236" i="1"/>
  <c r="AD4236" i="1"/>
  <c r="AI4236" i="1"/>
  <c r="AB4236" i="1" s="1"/>
  <c r="AC4237" i="1"/>
  <c r="AD4237" i="1"/>
  <c r="AI4237" i="1"/>
  <c r="AE4237" i="1" s="1"/>
  <c r="AC4238" i="1"/>
  <c r="AD4238" i="1"/>
  <c r="AI4238" i="1"/>
  <c r="AB4238" i="1" s="1"/>
  <c r="AC4239" i="1"/>
  <c r="AD4239" i="1"/>
  <c r="AI4239" i="1"/>
  <c r="AE4239" i="1" s="1"/>
  <c r="AC4240" i="1"/>
  <c r="AD4240" i="1"/>
  <c r="AI4240" i="1"/>
  <c r="AG4240" i="1" s="1"/>
  <c r="AM4240" i="1" s="1"/>
  <c r="AC4241" i="1"/>
  <c r="AD4241" i="1"/>
  <c r="AI4241" i="1"/>
  <c r="AG4241" i="1" s="1"/>
  <c r="AM4241" i="1" s="1"/>
  <c r="AC4242" i="1"/>
  <c r="AD4242" i="1"/>
  <c r="AI4242" i="1"/>
  <c r="AF4242" i="1" s="1"/>
  <c r="AC4243" i="1"/>
  <c r="AD4243" i="1"/>
  <c r="AI4243" i="1"/>
  <c r="AC4244" i="1"/>
  <c r="AD4244" i="1"/>
  <c r="AI4244" i="1"/>
  <c r="AB4244" i="1" s="1"/>
  <c r="AC4245" i="1"/>
  <c r="AD4245" i="1"/>
  <c r="AI4245" i="1"/>
  <c r="AC4246" i="1"/>
  <c r="AD4246" i="1"/>
  <c r="AI4246" i="1"/>
  <c r="AG4246" i="1" s="1"/>
  <c r="AM4246" i="1" s="1"/>
  <c r="AC4247" i="1"/>
  <c r="AD4247" i="1"/>
  <c r="AI4247" i="1"/>
  <c r="AC4248" i="1"/>
  <c r="AD4248" i="1"/>
  <c r="AI4248" i="1"/>
  <c r="AC4249" i="1"/>
  <c r="AD4249" i="1"/>
  <c r="AI4249" i="1"/>
  <c r="AG4249" i="1" s="1"/>
  <c r="AM4249" i="1" s="1"/>
  <c r="AC4250" i="1"/>
  <c r="AD4250" i="1"/>
  <c r="AI4250" i="1"/>
  <c r="AF4250" i="1" s="1"/>
  <c r="AC4251" i="1"/>
  <c r="AD4251" i="1"/>
  <c r="AI4251" i="1"/>
  <c r="AC4252" i="1"/>
  <c r="AD4252" i="1"/>
  <c r="AI4252" i="1"/>
  <c r="AB4252" i="1" s="1"/>
  <c r="AC4253" i="1"/>
  <c r="AD4253" i="1"/>
  <c r="AI4253" i="1"/>
  <c r="AC4254" i="1"/>
  <c r="AD4254" i="1"/>
  <c r="AI4254" i="1"/>
  <c r="AC4255" i="1"/>
  <c r="AD4255" i="1"/>
  <c r="AI4255" i="1"/>
  <c r="AC4256" i="1"/>
  <c r="AD4256" i="1"/>
  <c r="AI4256" i="1"/>
  <c r="AC4257" i="1"/>
  <c r="AD4257" i="1"/>
  <c r="AI4257" i="1"/>
  <c r="AG4257" i="1" s="1"/>
  <c r="AM4257" i="1" s="1"/>
  <c r="AC4258" i="1"/>
  <c r="AD4258" i="1"/>
  <c r="AI4258" i="1"/>
  <c r="AC4259" i="1"/>
  <c r="AD4259" i="1"/>
  <c r="AI4259" i="1"/>
  <c r="AC4260" i="1"/>
  <c r="AD4260" i="1"/>
  <c r="AI4260" i="1"/>
  <c r="AF4260" i="1" s="1"/>
  <c r="AC4261" i="1"/>
  <c r="AD4261" i="1"/>
  <c r="AI4261" i="1"/>
  <c r="AB4261" i="1" s="1"/>
  <c r="AC4262" i="1"/>
  <c r="AD4262" i="1"/>
  <c r="AI4262" i="1"/>
  <c r="AF4262" i="1" s="1"/>
  <c r="AC4263" i="1"/>
  <c r="AD4263" i="1"/>
  <c r="AI4263" i="1"/>
  <c r="AC4264" i="1"/>
  <c r="AD4264" i="1"/>
  <c r="AI4264" i="1"/>
  <c r="AF4264" i="1" s="1"/>
  <c r="AC4265" i="1"/>
  <c r="AD4265" i="1"/>
  <c r="AI4265" i="1"/>
  <c r="AB4265" i="1" s="1"/>
  <c r="AC4266" i="1"/>
  <c r="AD4266" i="1"/>
  <c r="AI4266" i="1"/>
  <c r="AC4267" i="1"/>
  <c r="AD4267" i="1"/>
  <c r="AI4267" i="1"/>
  <c r="AC4268" i="1"/>
  <c r="AD4268" i="1"/>
  <c r="AI4268" i="1"/>
  <c r="AF4268" i="1" s="1"/>
  <c r="AC4269" i="1"/>
  <c r="AD4269" i="1"/>
  <c r="AI4269" i="1"/>
  <c r="AF4269" i="1" s="1"/>
  <c r="AC4270" i="1"/>
  <c r="AD4270" i="1"/>
  <c r="AI4270" i="1"/>
  <c r="AF4270" i="1" s="1"/>
  <c r="AC4271" i="1"/>
  <c r="AD4271" i="1"/>
  <c r="AI4271" i="1"/>
  <c r="AC4272" i="1"/>
  <c r="AD4272" i="1"/>
  <c r="AI4272" i="1"/>
  <c r="AC4273" i="1"/>
  <c r="AD4273" i="1"/>
  <c r="AI4273" i="1"/>
  <c r="AG4273" i="1" s="1"/>
  <c r="AM4273" i="1" s="1"/>
  <c r="AC4274" i="1"/>
  <c r="AD4274" i="1"/>
  <c r="AI4274" i="1"/>
  <c r="AC4275" i="1"/>
  <c r="AD4275" i="1"/>
  <c r="AI4275" i="1"/>
  <c r="AC4276" i="1"/>
  <c r="AD4276" i="1"/>
  <c r="AI4276" i="1"/>
  <c r="AB4276" i="1" s="1"/>
  <c r="AC4277" i="1"/>
  <c r="AD4277" i="1"/>
  <c r="AI4277" i="1"/>
  <c r="AC4278" i="1"/>
  <c r="AD4278" i="1"/>
  <c r="AI4278" i="1"/>
  <c r="AC4279" i="1"/>
  <c r="AD4279" i="1"/>
  <c r="AI4279" i="1"/>
  <c r="AG4279" i="1" s="1"/>
  <c r="AM4279" i="1" s="1"/>
  <c r="AC4280" i="1"/>
  <c r="AD4280" i="1"/>
  <c r="AI4280" i="1"/>
  <c r="AB4280" i="1" s="1"/>
  <c r="AC4281" i="1"/>
  <c r="AD4281" i="1"/>
  <c r="AI4281" i="1"/>
  <c r="AG4281" i="1" s="1"/>
  <c r="AM4281" i="1" s="1"/>
  <c r="AC4282" i="1"/>
  <c r="AD4282" i="1"/>
  <c r="AI4282" i="1"/>
  <c r="AC4283" i="1"/>
  <c r="AD4283" i="1"/>
  <c r="AI4283" i="1"/>
  <c r="AF4283" i="1" s="1"/>
  <c r="AC4284" i="1"/>
  <c r="AD4284" i="1"/>
  <c r="AI4284" i="1"/>
  <c r="AB4284" i="1" s="1"/>
  <c r="AC4285" i="1"/>
  <c r="AD4285" i="1"/>
  <c r="AI4285" i="1"/>
  <c r="AC4286" i="1"/>
  <c r="AD4286" i="1"/>
  <c r="AI4286" i="1"/>
  <c r="AG4286" i="1" s="1"/>
  <c r="AM4286" i="1" s="1"/>
  <c r="AC4287" i="1"/>
  <c r="AD4287" i="1"/>
  <c r="AI4287" i="1"/>
  <c r="AF4287" i="1" s="1"/>
  <c r="AC4288" i="1"/>
  <c r="AD4288" i="1"/>
  <c r="AI4288" i="1"/>
  <c r="AE4288" i="1" s="1"/>
  <c r="AC4289" i="1"/>
  <c r="AD4289" i="1"/>
  <c r="AI4289" i="1"/>
  <c r="AB4289" i="1" s="1"/>
  <c r="AC4290" i="1"/>
  <c r="AD4290" i="1"/>
  <c r="AI4290" i="1"/>
  <c r="AB4290" i="1" s="1"/>
  <c r="AC4291" i="1"/>
  <c r="AD4291" i="1"/>
  <c r="AI4291" i="1"/>
  <c r="AC4292" i="1"/>
  <c r="AD4292" i="1"/>
  <c r="AI4292" i="1"/>
  <c r="AE4292" i="1" s="1"/>
  <c r="AC4293" i="1"/>
  <c r="AD4293" i="1"/>
  <c r="AI4293" i="1"/>
  <c r="AC4294" i="1"/>
  <c r="AD4294" i="1"/>
  <c r="AI4294" i="1"/>
  <c r="AF4294" i="1" s="1"/>
  <c r="AC4295" i="1"/>
  <c r="AD4295" i="1"/>
  <c r="AI4295" i="1"/>
  <c r="AC4296" i="1"/>
  <c r="AD4296" i="1"/>
  <c r="AI4296" i="1"/>
  <c r="AG4296" i="1" s="1"/>
  <c r="AM4296" i="1" s="1"/>
  <c r="AC4297" i="1"/>
  <c r="AD4297" i="1"/>
  <c r="AI4297" i="1"/>
  <c r="AE4297" i="1" s="1"/>
  <c r="AC4298" i="1"/>
  <c r="AD4298" i="1"/>
  <c r="AI4298" i="1"/>
  <c r="AC4299" i="1"/>
  <c r="AD4299" i="1"/>
  <c r="AI4299" i="1"/>
  <c r="AC4300" i="1"/>
  <c r="AD4300" i="1"/>
  <c r="AI4300" i="1"/>
  <c r="AE4300" i="1" s="1"/>
  <c r="AC4301" i="1"/>
  <c r="AD4301" i="1"/>
  <c r="AI4301" i="1"/>
  <c r="AC4302" i="1"/>
  <c r="AD4302" i="1"/>
  <c r="AI4302" i="1"/>
  <c r="AF4302" i="1" s="1"/>
  <c r="AC4303" i="1"/>
  <c r="AD4303" i="1"/>
  <c r="AI4303" i="1"/>
  <c r="AE4303" i="1" s="1"/>
  <c r="AC4304" i="1"/>
  <c r="AD4304" i="1"/>
  <c r="AI4304" i="1"/>
  <c r="AG4304" i="1" s="1"/>
  <c r="AM4304" i="1" s="1"/>
  <c r="AC4305" i="1"/>
  <c r="AD4305" i="1"/>
  <c r="AI4305" i="1"/>
  <c r="AB4305" i="1" s="1"/>
  <c r="AC4306" i="1"/>
  <c r="AD4306" i="1"/>
  <c r="AI4306" i="1"/>
  <c r="AG4306" i="1" s="1"/>
  <c r="AM4306" i="1" s="1"/>
  <c r="AC4307" i="1"/>
  <c r="AD4307" i="1"/>
  <c r="AI4307" i="1"/>
  <c r="AB4307" i="1" s="1"/>
  <c r="AC4308" i="1"/>
  <c r="AD4308" i="1"/>
  <c r="AI4308" i="1"/>
  <c r="AG4308" i="1" s="1"/>
  <c r="AM4308" i="1" s="1"/>
  <c r="AC4309" i="1"/>
  <c r="AD4309" i="1"/>
  <c r="AI4309" i="1"/>
  <c r="AB4309" i="1" s="1"/>
  <c r="AC4310" i="1"/>
  <c r="AD4310" i="1"/>
  <c r="AI4310" i="1"/>
  <c r="AE4310" i="1" s="1"/>
  <c r="AC4311" i="1"/>
  <c r="AD4311" i="1"/>
  <c r="AI4311" i="1"/>
  <c r="AC4312" i="1"/>
  <c r="AD4312" i="1"/>
  <c r="AI4312" i="1"/>
  <c r="AE4312" i="1" s="1"/>
  <c r="AC4313" i="1"/>
  <c r="AD4313" i="1"/>
  <c r="AI4313" i="1"/>
  <c r="AB4313" i="1" s="1"/>
  <c r="AC4314" i="1"/>
  <c r="AD4314" i="1"/>
  <c r="AI4314" i="1"/>
  <c r="AG4314" i="1" s="1"/>
  <c r="AM4314" i="1" s="1"/>
  <c r="AC4315" i="1"/>
  <c r="AD4315" i="1"/>
  <c r="AI4315" i="1"/>
  <c r="AC4316" i="1"/>
  <c r="AD4316" i="1"/>
  <c r="AI4316" i="1"/>
  <c r="AE4316" i="1" s="1"/>
  <c r="AC4317" i="1"/>
  <c r="AD4317" i="1"/>
  <c r="AI4317" i="1"/>
  <c r="AE4317" i="1" s="1"/>
  <c r="AC4318" i="1"/>
  <c r="AD4318" i="1"/>
  <c r="AI4318" i="1"/>
  <c r="AC4319" i="1"/>
  <c r="AD4319" i="1"/>
  <c r="AI4319" i="1"/>
  <c r="AG4319" i="1" s="1"/>
  <c r="AM4319" i="1" s="1"/>
  <c r="AC4320" i="1"/>
  <c r="AD4320" i="1"/>
  <c r="AI4320" i="1"/>
  <c r="AC4321" i="1"/>
  <c r="AD4321" i="1"/>
  <c r="AI4321" i="1"/>
  <c r="AG4321" i="1" s="1"/>
  <c r="AM4321" i="1" s="1"/>
  <c r="AC4322" i="1"/>
  <c r="AD4322" i="1"/>
  <c r="AI4322" i="1"/>
  <c r="AC4323" i="1"/>
  <c r="AD4323" i="1"/>
  <c r="AI4323" i="1"/>
  <c r="AC4324" i="1"/>
  <c r="AD4324" i="1"/>
  <c r="AI4324" i="1"/>
  <c r="AE4324" i="1" s="1"/>
  <c r="AC4325" i="1"/>
  <c r="AD4325" i="1"/>
  <c r="AI4325" i="1"/>
  <c r="AG4325" i="1" s="1"/>
  <c r="AM4325" i="1" s="1"/>
  <c r="AC4326" i="1"/>
  <c r="AD4326" i="1"/>
  <c r="AI4326" i="1"/>
  <c r="AE4326" i="1" s="1"/>
  <c r="AC4327" i="1"/>
  <c r="AD4327" i="1"/>
  <c r="AI4327" i="1"/>
  <c r="AE4327" i="1" s="1"/>
  <c r="AC4328" i="1"/>
  <c r="AD4328" i="1"/>
  <c r="AI4328" i="1"/>
  <c r="AC4329" i="1"/>
  <c r="AD4329" i="1"/>
  <c r="AI4329" i="1"/>
  <c r="AB4329" i="1" s="1"/>
  <c r="AC4330" i="1"/>
  <c r="AD4330" i="1"/>
  <c r="AI4330" i="1"/>
  <c r="AC4331" i="1"/>
  <c r="AD4331" i="1"/>
  <c r="AI4331" i="1"/>
  <c r="AC4332" i="1"/>
  <c r="AD4332" i="1"/>
  <c r="AI4332" i="1"/>
  <c r="AG4332" i="1" s="1"/>
  <c r="AM4332" i="1" s="1"/>
  <c r="AC4333" i="1"/>
  <c r="AD4333" i="1"/>
  <c r="AI4333" i="1"/>
  <c r="AG4333" i="1" s="1"/>
  <c r="AM4333" i="1" s="1"/>
  <c r="AC4334" i="1"/>
  <c r="AD4334" i="1"/>
  <c r="AI4334" i="1"/>
  <c r="AC4335" i="1"/>
  <c r="AD4335" i="1"/>
  <c r="AI4335" i="1"/>
  <c r="AC4336" i="1"/>
  <c r="AD4336" i="1"/>
  <c r="AI4336" i="1"/>
  <c r="AC4337" i="1"/>
  <c r="AD4337" i="1"/>
  <c r="AI4337" i="1"/>
  <c r="AE4337" i="1" s="1"/>
  <c r="AC4338" i="1"/>
  <c r="AD4338" i="1"/>
  <c r="AI4338" i="1"/>
  <c r="AF4338" i="1" s="1"/>
  <c r="AC4339" i="1"/>
  <c r="AD4339" i="1"/>
  <c r="AI4339" i="1"/>
  <c r="AC4340" i="1"/>
  <c r="AD4340" i="1"/>
  <c r="AI4340" i="1"/>
  <c r="AC4341" i="1"/>
  <c r="AD4341" i="1"/>
  <c r="AI4341" i="1"/>
  <c r="AG4341" i="1" s="1"/>
  <c r="AM4341" i="1" s="1"/>
  <c r="AC4342" i="1"/>
  <c r="AD4342" i="1"/>
  <c r="AI4342" i="1"/>
  <c r="AG4342" i="1" s="1"/>
  <c r="AM4342" i="1" s="1"/>
  <c r="AC4343" i="1"/>
  <c r="AD4343" i="1"/>
  <c r="AI4343" i="1"/>
  <c r="AC4344" i="1"/>
  <c r="AD4344" i="1"/>
  <c r="AI4344" i="1"/>
  <c r="AC4345" i="1"/>
  <c r="AD4345" i="1"/>
  <c r="AI4345" i="1"/>
  <c r="AB4345" i="1" s="1"/>
  <c r="AC4346" i="1"/>
  <c r="AD4346" i="1"/>
  <c r="AI4346" i="1"/>
  <c r="AG4346" i="1" s="1"/>
  <c r="AM4346" i="1" s="1"/>
  <c r="AC4347" i="1"/>
  <c r="AD4347" i="1"/>
  <c r="AI4347" i="1"/>
  <c r="AC4348" i="1"/>
  <c r="AD4348" i="1"/>
  <c r="AI4348" i="1"/>
  <c r="AG4348" i="1" s="1"/>
  <c r="AM4348" i="1" s="1"/>
  <c r="AC4349" i="1"/>
  <c r="AD4349" i="1"/>
  <c r="AI4349" i="1"/>
  <c r="AB4349" i="1" s="1"/>
  <c r="AC4350" i="1"/>
  <c r="AD4350" i="1"/>
  <c r="AI4350" i="1"/>
  <c r="AE4350" i="1" s="1"/>
  <c r="AC4351" i="1"/>
  <c r="AD4351" i="1"/>
  <c r="AI4351" i="1"/>
  <c r="AE4351" i="1" s="1"/>
  <c r="AC4352" i="1"/>
  <c r="AD4352" i="1"/>
  <c r="AI4352" i="1"/>
  <c r="AC4353" i="1"/>
  <c r="AD4353" i="1"/>
  <c r="AI4353" i="1"/>
  <c r="AF4353" i="1" s="1"/>
  <c r="AC4354" i="1"/>
  <c r="AD4354" i="1"/>
  <c r="AI4354" i="1"/>
  <c r="AC4355" i="1"/>
  <c r="AD4355" i="1"/>
  <c r="AI4355" i="1"/>
  <c r="AC4356" i="1"/>
  <c r="AD4356" i="1"/>
  <c r="AI4356" i="1"/>
  <c r="AE4356" i="1" s="1"/>
  <c r="AC4357" i="1"/>
  <c r="AD4357" i="1"/>
  <c r="AI4357" i="1"/>
  <c r="AF4357" i="1" s="1"/>
  <c r="AC4358" i="1"/>
  <c r="AD4358" i="1"/>
  <c r="AI4358" i="1"/>
  <c r="AE4358" i="1" s="1"/>
  <c r="AC4359" i="1"/>
  <c r="AD4359" i="1"/>
  <c r="AI4359" i="1"/>
  <c r="AG4359" i="1" s="1"/>
  <c r="AM4359" i="1" s="1"/>
  <c r="AC4360" i="1"/>
  <c r="AD4360" i="1"/>
  <c r="AI4360" i="1"/>
  <c r="AG4360" i="1" s="1"/>
  <c r="AM4360" i="1" s="1"/>
  <c r="AC4361" i="1"/>
  <c r="AD4361" i="1"/>
  <c r="AI4361" i="1"/>
  <c r="AG4361" i="1" s="1"/>
  <c r="AM4361" i="1" s="1"/>
  <c r="AC4362" i="1"/>
  <c r="AD4362" i="1"/>
  <c r="AI4362" i="1"/>
  <c r="AC4363" i="1"/>
  <c r="AD4363" i="1"/>
  <c r="AI4363" i="1"/>
  <c r="AC4364" i="1"/>
  <c r="AD4364" i="1"/>
  <c r="AI4364" i="1"/>
  <c r="AG4364" i="1" s="1"/>
  <c r="AM4364" i="1" s="1"/>
  <c r="AC4365" i="1"/>
  <c r="AD4365" i="1"/>
  <c r="AI4365" i="1"/>
  <c r="AC4366" i="1"/>
  <c r="AD4366" i="1"/>
  <c r="AI4366" i="1"/>
  <c r="AC4367" i="1"/>
  <c r="AD4367" i="1"/>
  <c r="AI4367" i="1"/>
  <c r="AB4367" i="1" s="1"/>
  <c r="AC4368" i="1"/>
  <c r="AD4368" i="1"/>
  <c r="AI4368" i="1"/>
  <c r="AC4369" i="1"/>
  <c r="AD4369" i="1"/>
  <c r="AI4369" i="1"/>
  <c r="AC4370" i="1"/>
  <c r="AD4370" i="1"/>
  <c r="AI4370" i="1"/>
  <c r="AC4371" i="1"/>
  <c r="AD4371" i="1"/>
  <c r="AI4371" i="1"/>
  <c r="AC4372" i="1"/>
  <c r="AD4372" i="1"/>
  <c r="AI4372" i="1"/>
  <c r="AG4372" i="1" s="1"/>
  <c r="AM4372" i="1" s="1"/>
  <c r="AC4373" i="1"/>
  <c r="AD4373" i="1"/>
  <c r="AI4373" i="1"/>
  <c r="AB4373" i="1" s="1"/>
  <c r="AC4374" i="1"/>
  <c r="AD4374" i="1"/>
  <c r="AI4374" i="1"/>
  <c r="AC4375" i="1"/>
  <c r="AD4375" i="1"/>
  <c r="AI4375" i="1"/>
  <c r="AB4375" i="1" s="1"/>
  <c r="AC4376" i="1"/>
  <c r="AD4376" i="1"/>
  <c r="AI4376" i="1"/>
  <c r="AE4376" i="1" s="1"/>
  <c r="AC4377" i="1"/>
  <c r="AD4377" i="1"/>
  <c r="AI4377" i="1"/>
  <c r="AB4377" i="1" s="1"/>
  <c r="AC4378" i="1"/>
  <c r="AD4378" i="1"/>
  <c r="AI4378" i="1"/>
  <c r="AC4379" i="1"/>
  <c r="AD4379" i="1"/>
  <c r="AI4379" i="1"/>
  <c r="AC4380" i="1"/>
  <c r="AD4380" i="1"/>
  <c r="AI4380" i="1"/>
  <c r="AE4380" i="1" s="1"/>
  <c r="AC4381" i="1"/>
  <c r="AD4381" i="1"/>
  <c r="AI4381" i="1"/>
  <c r="AB4381" i="1" s="1"/>
  <c r="AC4382" i="1"/>
  <c r="AD4382" i="1"/>
  <c r="AI4382" i="1"/>
  <c r="AF4382" i="1" s="1"/>
  <c r="AC4383" i="1"/>
  <c r="AD4383" i="1"/>
  <c r="AI4383" i="1"/>
  <c r="AF4383" i="1" s="1"/>
  <c r="AC4384" i="1"/>
  <c r="AD4384" i="1"/>
  <c r="AI4384" i="1"/>
  <c r="AF4384" i="1" s="1"/>
  <c r="AC4385" i="1"/>
  <c r="AD4385" i="1"/>
  <c r="AI4385" i="1"/>
  <c r="AE4385" i="1" s="1"/>
  <c r="AC4386" i="1"/>
  <c r="AD4386" i="1"/>
  <c r="AI4386" i="1"/>
  <c r="AG4386" i="1" s="1"/>
  <c r="AM4386" i="1" s="1"/>
  <c r="AC4387" i="1"/>
  <c r="AD4387" i="1"/>
  <c r="AI4387" i="1"/>
  <c r="AF4387" i="1" s="1"/>
  <c r="AC4388" i="1"/>
  <c r="AD4388" i="1"/>
  <c r="AI4388" i="1"/>
  <c r="AG4388" i="1" s="1"/>
  <c r="AM4388" i="1" s="1"/>
  <c r="AC4389" i="1"/>
  <c r="AD4389" i="1"/>
  <c r="AI4389" i="1"/>
  <c r="AF4389" i="1" s="1"/>
  <c r="AC4390" i="1"/>
  <c r="AD4390" i="1"/>
  <c r="AI4390" i="1"/>
  <c r="AC4391" i="1"/>
  <c r="AD4391" i="1"/>
  <c r="AI4391" i="1"/>
  <c r="AG4391" i="1" s="1"/>
  <c r="AM4391" i="1" s="1"/>
  <c r="AC4392" i="1"/>
  <c r="AD4392" i="1"/>
  <c r="AI4392" i="1"/>
  <c r="AG4392" i="1" s="1"/>
  <c r="AM4392" i="1" s="1"/>
  <c r="AC4393" i="1"/>
  <c r="AD4393" i="1"/>
  <c r="AI4393" i="1"/>
  <c r="AE4393" i="1" s="1"/>
  <c r="AC4394" i="1"/>
  <c r="AD4394" i="1"/>
  <c r="AI4394" i="1"/>
  <c r="AC4395" i="1"/>
  <c r="AD4395" i="1"/>
  <c r="AI4395" i="1"/>
  <c r="AC4396" i="1"/>
  <c r="AD4396" i="1"/>
  <c r="AI4396" i="1"/>
  <c r="AG4396" i="1" s="1"/>
  <c r="AM4396" i="1" s="1"/>
  <c r="AC4397" i="1"/>
  <c r="AD4397" i="1"/>
  <c r="AI4397" i="1"/>
  <c r="AF4397" i="1" s="1"/>
  <c r="AC4398" i="1"/>
  <c r="AD4398" i="1"/>
  <c r="AI4398" i="1"/>
  <c r="AC4399" i="1"/>
  <c r="AD4399" i="1"/>
  <c r="AI4399" i="1"/>
  <c r="AC4400" i="1"/>
  <c r="AD4400" i="1"/>
  <c r="AI4400" i="1"/>
  <c r="AC4401" i="1"/>
  <c r="AD4401" i="1"/>
  <c r="AI4401" i="1"/>
  <c r="AC4402" i="1"/>
  <c r="AD4402" i="1"/>
  <c r="AI4402" i="1"/>
  <c r="AC4403" i="1"/>
  <c r="AD4403" i="1"/>
  <c r="AI4403" i="1"/>
  <c r="AC4404" i="1"/>
  <c r="AD4404" i="1"/>
  <c r="AI4404" i="1"/>
  <c r="AE4404" i="1" s="1"/>
  <c r="AC4405" i="1"/>
  <c r="AD4405" i="1"/>
  <c r="AI4405" i="1"/>
  <c r="AG4405" i="1" s="1"/>
  <c r="AM4405" i="1" s="1"/>
  <c r="AC4406" i="1"/>
  <c r="AD4406" i="1"/>
  <c r="AI4406" i="1"/>
  <c r="AC4407" i="1"/>
  <c r="AD4407" i="1"/>
  <c r="AI4407" i="1"/>
  <c r="AC4408" i="1"/>
  <c r="AD4408" i="1"/>
  <c r="AI4408" i="1"/>
  <c r="AC4409" i="1"/>
  <c r="AD4409" i="1"/>
  <c r="AI4409" i="1"/>
  <c r="AC4410" i="1"/>
  <c r="AD4410" i="1"/>
  <c r="AI4410" i="1"/>
  <c r="AC4411" i="1"/>
  <c r="AD4411" i="1"/>
  <c r="AI4411" i="1"/>
  <c r="AC4412" i="1"/>
  <c r="AD4412" i="1"/>
  <c r="AI4412" i="1"/>
  <c r="AG4412" i="1" s="1"/>
  <c r="AM4412" i="1" s="1"/>
  <c r="AC4413" i="1"/>
  <c r="AD4413" i="1"/>
  <c r="AI4413" i="1"/>
  <c r="AC4414" i="1"/>
  <c r="AD4414" i="1"/>
  <c r="AI4414" i="1"/>
  <c r="AC4415" i="1"/>
  <c r="AD4415" i="1"/>
  <c r="AI4415" i="1"/>
  <c r="AC4416" i="1"/>
  <c r="AD4416" i="1"/>
  <c r="AI4416" i="1"/>
  <c r="AC4417" i="1"/>
  <c r="AD4417" i="1"/>
  <c r="AI4417" i="1"/>
  <c r="AB4417" i="1" s="1"/>
  <c r="AC4418" i="1"/>
  <c r="AD4418" i="1"/>
  <c r="AI4418" i="1"/>
  <c r="AC4419" i="1"/>
  <c r="AD4419" i="1"/>
  <c r="AI4419" i="1"/>
  <c r="AC4420" i="1"/>
  <c r="AD4420" i="1"/>
  <c r="AI4420" i="1"/>
  <c r="AC4421" i="1"/>
  <c r="AD4421" i="1"/>
  <c r="AI4421" i="1"/>
  <c r="AF4421" i="1" s="1"/>
  <c r="AC4422" i="1"/>
  <c r="AD4422" i="1"/>
  <c r="AI4422" i="1"/>
  <c r="AC4423" i="1"/>
  <c r="AD4423" i="1"/>
  <c r="AI4423" i="1"/>
  <c r="AF4423" i="1" s="1"/>
  <c r="AC4424" i="1"/>
  <c r="AD4424" i="1"/>
  <c r="AI4424" i="1"/>
  <c r="AE4424" i="1" s="1"/>
  <c r="AC4425" i="1"/>
  <c r="AD4425" i="1"/>
  <c r="AI4425" i="1"/>
  <c r="AB4425" i="1" s="1"/>
  <c r="AC4426" i="1"/>
  <c r="AD4426" i="1"/>
  <c r="AI4426" i="1"/>
  <c r="AC4427" i="1"/>
  <c r="AD4427" i="1"/>
  <c r="AI4427" i="1"/>
  <c r="AC4428" i="1"/>
  <c r="AD4428" i="1"/>
  <c r="AI4428" i="1"/>
  <c r="AF4428" i="1" s="1"/>
  <c r="AC4429" i="1"/>
  <c r="AD4429" i="1"/>
  <c r="AI4429" i="1"/>
  <c r="AB4429" i="1" s="1"/>
  <c r="AC4430" i="1"/>
  <c r="AD4430" i="1"/>
  <c r="AI4430" i="1"/>
  <c r="AC4431" i="1"/>
  <c r="AD4431" i="1"/>
  <c r="AI4431" i="1"/>
  <c r="AB4431" i="1" s="1"/>
  <c r="AC4432" i="1"/>
  <c r="AD4432" i="1"/>
  <c r="AI4432" i="1"/>
  <c r="AB4432" i="1" s="1"/>
  <c r="AC4433" i="1"/>
  <c r="AD4433" i="1"/>
  <c r="AI4433" i="1"/>
  <c r="AC4434" i="1"/>
  <c r="AD4434" i="1"/>
  <c r="AI4434" i="1"/>
  <c r="AF4434" i="1" s="1"/>
  <c r="AC4435" i="1"/>
  <c r="AD4435" i="1"/>
  <c r="AI4435" i="1"/>
  <c r="AC4436" i="1"/>
  <c r="AD4436" i="1"/>
  <c r="AI4436" i="1"/>
  <c r="AE4436" i="1" s="1"/>
  <c r="AC4437" i="1"/>
  <c r="AD4437" i="1"/>
  <c r="AI4437" i="1"/>
  <c r="AF4437" i="1" s="1"/>
  <c r="AC4438" i="1"/>
  <c r="AD4438" i="1"/>
  <c r="AI4438" i="1"/>
  <c r="AG4438" i="1" s="1"/>
  <c r="AM4438" i="1" s="1"/>
  <c r="AC4439" i="1"/>
  <c r="AD4439" i="1"/>
  <c r="AI4439" i="1"/>
  <c r="AC4440" i="1"/>
  <c r="AD4440" i="1"/>
  <c r="AI4440" i="1"/>
  <c r="AC4441" i="1"/>
  <c r="AD4441" i="1"/>
  <c r="AI4441" i="1"/>
  <c r="AB4441" i="1" s="1"/>
  <c r="AC4442" i="1"/>
  <c r="AD4442" i="1"/>
  <c r="AI4442" i="1"/>
  <c r="AB4442" i="1" s="1"/>
  <c r="AC4443" i="1"/>
  <c r="AD4443" i="1"/>
  <c r="AI4443" i="1"/>
  <c r="AC4444" i="1"/>
  <c r="AD4444" i="1"/>
  <c r="AI4444" i="1"/>
  <c r="AC4445" i="1"/>
  <c r="AD4445" i="1"/>
  <c r="AI4445" i="1"/>
  <c r="AB4445" i="1" s="1"/>
  <c r="AC4446" i="1"/>
  <c r="AD4446" i="1"/>
  <c r="AI4446" i="1"/>
  <c r="AG4446" i="1" s="1"/>
  <c r="AM4446" i="1" s="1"/>
  <c r="AC4447" i="1"/>
  <c r="AD4447" i="1"/>
  <c r="AI4447" i="1"/>
  <c r="AC4448" i="1"/>
  <c r="AD4448" i="1"/>
  <c r="AI4448" i="1"/>
  <c r="AE4448" i="1" s="1"/>
  <c r="AC4449" i="1"/>
  <c r="AD4449" i="1"/>
  <c r="AI4449" i="1"/>
  <c r="AF4449" i="1" s="1"/>
  <c r="AC4450" i="1"/>
  <c r="AD4450" i="1"/>
  <c r="AI4450" i="1"/>
  <c r="AE4450" i="1" s="1"/>
  <c r="AC4451" i="1"/>
  <c r="AD4451" i="1"/>
  <c r="AI4451" i="1"/>
  <c r="AC4452" i="1"/>
  <c r="AD4452" i="1"/>
  <c r="AI4452" i="1"/>
  <c r="AC4453" i="1"/>
  <c r="AD4453" i="1"/>
  <c r="AI4453" i="1"/>
  <c r="AC4454" i="1"/>
  <c r="AD4454" i="1"/>
  <c r="AI4454" i="1"/>
  <c r="AF4454" i="1" s="1"/>
  <c r="AC4455" i="1"/>
  <c r="AD4455" i="1"/>
  <c r="AI4455" i="1"/>
  <c r="AC4456" i="1"/>
  <c r="AD4456" i="1"/>
  <c r="AI4456" i="1"/>
  <c r="AE4456" i="1" s="1"/>
  <c r="AC4457" i="1"/>
  <c r="AD4457" i="1"/>
  <c r="AI4457" i="1"/>
  <c r="AB4457" i="1" s="1"/>
  <c r="AC4458" i="1"/>
  <c r="AD4458" i="1"/>
  <c r="AI4458" i="1"/>
  <c r="AE4458" i="1" s="1"/>
  <c r="AC4459" i="1"/>
  <c r="AD4459" i="1"/>
  <c r="AI4459" i="1"/>
  <c r="AC4460" i="1"/>
  <c r="AD4460" i="1"/>
  <c r="AI4460" i="1"/>
  <c r="AC4461" i="1"/>
  <c r="AD4461" i="1"/>
  <c r="AI4461" i="1"/>
  <c r="AC4462" i="1"/>
  <c r="AD4462" i="1"/>
  <c r="AI4462" i="1"/>
  <c r="AC4463" i="1"/>
  <c r="AD4463" i="1"/>
  <c r="AI4463" i="1"/>
  <c r="AC4464" i="1"/>
  <c r="AD4464" i="1"/>
  <c r="AI4464" i="1"/>
  <c r="AE4464" i="1" s="1"/>
  <c r="AC4465" i="1"/>
  <c r="AD4465" i="1"/>
  <c r="AI4465" i="1"/>
  <c r="AB4465" i="1" s="1"/>
  <c r="AC4466" i="1"/>
  <c r="AD4466" i="1"/>
  <c r="AI4466" i="1"/>
  <c r="AE4466" i="1" s="1"/>
  <c r="AC4467" i="1"/>
  <c r="AD4467" i="1"/>
  <c r="AI4467" i="1"/>
  <c r="AC4468" i="1"/>
  <c r="AD4468" i="1"/>
  <c r="AI4468" i="1"/>
  <c r="AC4469" i="1"/>
  <c r="AD4469" i="1"/>
  <c r="AI4469" i="1"/>
  <c r="AC4470" i="1"/>
  <c r="AD4470" i="1"/>
  <c r="AI4470" i="1"/>
  <c r="AE4470" i="1" s="1"/>
  <c r="AC4471" i="1"/>
  <c r="AD4471" i="1"/>
  <c r="AI4471" i="1"/>
  <c r="AC4472" i="1"/>
  <c r="AD4472" i="1"/>
  <c r="AI4472" i="1"/>
  <c r="AE4472" i="1" s="1"/>
  <c r="AC4473" i="1"/>
  <c r="AD4473" i="1"/>
  <c r="AI4473" i="1"/>
  <c r="AF4473" i="1" s="1"/>
  <c r="AC4474" i="1"/>
  <c r="AD4474" i="1"/>
  <c r="AI4474" i="1"/>
  <c r="AE4474" i="1" s="1"/>
  <c r="AC4475" i="1"/>
  <c r="AD4475" i="1"/>
  <c r="AI4475" i="1"/>
  <c r="AF4475" i="1" s="1"/>
  <c r="AC4476" i="1"/>
  <c r="AD4476" i="1"/>
  <c r="AI4476" i="1"/>
  <c r="AC4477" i="1"/>
  <c r="AD4477" i="1"/>
  <c r="AI4477" i="1"/>
  <c r="AC4478" i="1"/>
  <c r="AD4478" i="1"/>
  <c r="AI4478" i="1"/>
  <c r="AC4479" i="1"/>
  <c r="AD4479" i="1"/>
  <c r="AI4479" i="1"/>
  <c r="AG4479" i="1" s="1"/>
  <c r="AM4479" i="1" s="1"/>
  <c r="AC4480" i="1"/>
  <c r="AD4480" i="1"/>
  <c r="AI4480" i="1"/>
  <c r="AF4480" i="1" s="1"/>
  <c r="AC4481" i="1"/>
  <c r="AD4481" i="1"/>
  <c r="AI4481" i="1"/>
  <c r="AC4482" i="1"/>
  <c r="AD4482" i="1"/>
  <c r="AI4482" i="1"/>
  <c r="AE4482" i="1" s="1"/>
  <c r="AC4483" i="1"/>
  <c r="AD4483" i="1"/>
  <c r="AI4483" i="1"/>
  <c r="AC4484" i="1"/>
  <c r="AD4484" i="1"/>
  <c r="AI4484" i="1"/>
  <c r="AC4485" i="1"/>
  <c r="AD4485" i="1"/>
  <c r="AI4485" i="1"/>
  <c r="AE4485" i="1" s="1"/>
  <c r="AC4486" i="1"/>
  <c r="AD4486" i="1"/>
  <c r="AI4486" i="1"/>
  <c r="AC4487" i="1"/>
  <c r="AD4487" i="1"/>
  <c r="AI4487" i="1"/>
  <c r="AC4488" i="1"/>
  <c r="AD4488" i="1"/>
  <c r="AI4488" i="1"/>
  <c r="AF4488" i="1" s="1"/>
  <c r="AC4489" i="1"/>
  <c r="AD4489" i="1"/>
  <c r="AI4489" i="1"/>
  <c r="AE4489" i="1" s="1"/>
  <c r="AC4490" i="1"/>
  <c r="AD4490" i="1"/>
  <c r="AI4490" i="1"/>
  <c r="AE4490" i="1" s="1"/>
  <c r="AC4491" i="1"/>
  <c r="AD4491" i="1"/>
  <c r="AI4491" i="1"/>
  <c r="AE4491" i="1" s="1"/>
  <c r="AC4492" i="1"/>
  <c r="AD4492" i="1"/>
  <c r="AI4492" i="1"/>
  <c r="AC4493" i="1"/>
  <c r="AD4493" i="1"/>
  <c r="AI4493" i="1"/>
  <c r="AF4493" i="1" s="1"/>
  <c r="AC4494" i="1"/>
  <c r="AD4494" i="1"/>
  <c r="AI4494" i="1"/>
  <c r="AC4495" i="1"/>
  <c r="AD4495" i="1"/>
  <c r="AI4495" i="1"/>
  <c r="AC4496" i="1"/>
  <c r="AD4496" i="1"/>
  <c r="AI4496" i="1"/>
  <c r="AF4496" i="1" s="1"/>
  <c r="AC4497" i="1"/>
  <c r="AD4497" i="1"/>
  <c r="AI4497" i="1"/>
  <c r="AE4497" i="1" s="1"/>
  <c r="AC4498" i="1"/>
  <c r="AD4498" i="1"/>
  <c r="AI4498" i="1"/>
  <c r="AE4498" i="1" s="1"/>
  <c r="AC4499" i="1"/>
  <c r="AD4499" i="1"/>
  <c r="AI4499" i="1"/>
  <c r="AE4499" i="1" s="1"/>
  <c r="AC4500" i="1"/>
  <c r="AD4500" i="1"/>
  <c r="AI4500" i="1"/>
  <c r="AC4501" i="1"/>
  <c r="AD4501" i="1"/>
  <c r="AI4501" i="1"/>
  <c r="AG4501" i="1" s="1"/>
  <c r="AM4501" i="1" s="1"/>
  <c r="AC4502" i="1"/>
  <c r="AD4502" i="1"/>
  <c r="AI4502" i="1"/>
  <c r="AE4502" i="1" s="1"/>
  <c r="AC4503" i="1"/>
  <c r="AD4503" i="1"/>
  <c r="AI4503" i="1"/>
  <c r="AC4504" i="1"/>
  <c r="AD4504" i="1"/>
  <c r="AI4504" i="1"/>
  <c r="AF4504" i="1" s="1"/>
  <c r="AC4505" i="1"/>
  <c r="AD4505" i="1"/>
  <c r="AI4505" i="1"/>
  <c r="AE4505" i="1" s="1"/>
  <c r="AC4506" i="1"/>
  <c r="AD4506" i="1"/>
  <c r="AI4506" i="1"/>
  <c r="AC4507" i="1"/>
  <c r="AD4507" i="1"/>
  <c r="AI4507" i="1"/>
  <c r="AC4508" i="1"/>
  <c r="AD4508" i="1"/>
  <c r="AI4508" i="1"/>
  <c r="AF4508" i="1" s="1"/>
  <c r="AC4509" i="1"/>
  <c r="AD4509" i="1"/>
  <c r="AI4509" i="1"/>
  <c r="AB4509" i="1" s="1"/>
  <c r="AC4510" i="1"/>
  <c r="AD4510" i="1"/>
  <c r="AI4510" i="1"/>
  <c r="AC4511" i="1"/>
  <c r="AD4511" i="1"/>
  <c r="AI4511" i="1"/>
  <c r="AG4511" i="1" s="1"/>
  <c r="AM4511" i="1" s="1"/>
  <c r="AC4512" i="1"/>
  <c r="AD4512" i="1"/>
  <c r="AI4512" i="1"/>
  <c r="AC4513" i="1"/>
  <c r="AD4513" i="1"/>
  <c r="AI4513" i="1"/>
  <c r="AF4513" i="1" s="1"/>
  <c r="AC4514" i="1"/>
  <c r="AD4514" i="1"/>
  <c r="AI4514" i="1"/>
  <c r="AE4514" i="1" s="1"/>
  <c r="AC4515" i="1"/>
  <c r="AD4515" i="1"/>
  <c r="AI4515" i="1"/>
  <c r="AC4516" i="1"/>
  <c r="AD4516" i="1"/>
  <c r="AI4516" i="1"/>
  <c r="AC4517" i="1"/>
  <c r="AD4517" i="1"/>
  <c r="AI4517" i="1"/>
  <c r="AB4517" i="1" s="1"/>
  <c r="AC4518" i="1"/>
  <c r="AD4518" i="1"/>
  <c r="AI4518" i="1"/>
  <c r="AC4519" i="1"/>
  <c r="AD4519" i="1"/>
  <c r="AI4519" i="1"/>
  <c r="AC4520" i="1"/>
  <c r="AD4520" i="1"/>
  <c r="AI4520" i="1"/>
  <c r="AE4520" i="1" s="1"/>
  <c r="AC4521" i="1"/>
  <c r="AD4521" i="1"/>
  <c r="AI4521" i="1"/>
  <c r="AF4521" i="1" s="1"/>
  <c r="AC4522" i="1"/>
  <c r="AD4522" i="1"/>
  <c r="AI4522" i="1"/>
  <c r="AE4522" i="1" s="1"/>
  <c r="AC4523" i="1"/>
  <c r="AD4523" i="1"/>
  <c r="AI4523" i="1"/>
  <c r="AC4524" i="1"/>
  <c r="AD4524" i="1"/>
  <c r="AI4524" i="1"/>
  <c r="AC4525" i="1"/>
  <c r="AD4525" i="1"/>
  <c r="AI4525" i="1"/>
  <c r="AC4526" i="1"/>
  <c r="AD4526" i="1"/>
  <c r="AI4526" i="1"/>
  <c r="AC4527" i="1"/>
  <c r="AD4527" i="1"/>
  <c r="AI4527" i="1"/>
  <c r="AC4528" i="1"/>
  <c r="AD4528" i="1"/>
  <c r="AI4528" i="1"/>
  <c r="AG4528" i="1" s="1"/>
  <c r="AM4528" i="1" s="1"/>
  <c r="AC4529" i="1"/>
  <c r="AD4529" i="1"/>
  <c r="AI4529" i="1"/>
  <c r="AC4530" i="1"/>
  <c r="AD4530" i="1"/>
  <c r="AI4530" i="1"/>
  <c r="AE4530" i="1" s="1"/>
  <c r="AC4531" i="1"/>
  <c r="AD4531" i="1"/>
  <c r="AI4531" i="1"/>
  <c r="AC4532" i="1"/>
  <c r="AD4532" i="1"/>
  <c r="AI4532" i="1"/>
  <c r="AC4533" i="1"/>
  <c r="AD4533" i="1"/>
  <c r="AI4533" i="1"/>
  <c r="AG4533" i="1" s="1"/>
  <c r="AM4533" i="1" s="1"/>
  <c r="AC4534" i="1"/>
  <c r="AD4534" i="1"/>
  <c r="AI4534" i="1"/>
  <c r="AC4535" i="1"/>
  <c r="AD4535" i="1"/>
  <c r="AI4535" i="1"/>
  <c r="AE4535" i="1" s="1"/>
  <c r="AC4536" i="1"/>
  <c r="AD4536" i="1"/>
  <c r="AI4536" i="1"/>
  <c r="AC4537" i="1"/>
  <c r="AD4537" i="1"/>
  <c r="AI4537" i="1"/>
  <c r="AE4537" i="1" s="1"/>
  <c r="AC4538" i="1"/>
  <c r="AD4538" i="1"/>
  <c r="AI4538" i="1"/>
  <c r="AC4539" i="1"/>
  <c r="AD4539" i="1"/>
  <c r="AI4539" i="1"/>
  <c r="AC4540" i="1"/>
  <c r="AD4540" i="1"/>
  <c r="AI4540" i="1"/>
  <c r="AC4541" i="1"/>
  <c r="AD4541" i="1"/>
  <c r="AI4541" i="1"/>
  <c r="AC4542" i="1"/>
  <c r="AD4542" i="1"/>
  <c r="AI4542" i="1"/>
  <c r="AC4543" i="1"/>
  <c r="AD4543" i="1"/>
  <c r="AI4543" i="1"/>
  <c r="AC4544" i="1"/>
  <c r="AD4544" i="1"/>
  <c r="AI4544" i="1"/>
  <c r="AC4545" i="1"/>
  <c r="AD4545" i="1"/>
  <c r="AI4545" i="1"/>
  <c r="AF4545" i="1" s="1"/>
  <c r="AC4546" i="1"/>
  <c r="AD4546" i="1"/>
  <c r="AI4546" i="1"/>
  <c r="AE4546" i="1" s="1"/>
  <c r="AC4547" i="1"/>
  <c r="AD4547" i="1"/>
  <c r="AI4547" i="1"/>
  <c r="AG4547" i="1" s="1"/>
  <c r="AM4547" i="1" s="1"/>
  <c r="AC4548" i="1"/>
  <c r="AD4548" i="1"/>
  <c r="AI4548" i="1"/>
  <c r="AC4549" i="1"/>
  <c r="AD4549" i="1"/>
  <c r="AI4549" i="1"/>
  <c r="AB4549" i="1" s="1"/>
  <c r="AC4550" i="1"/>
  <c r="AD4550" i="1"/>
  <c r="AI4550" i="1"/>
  <c r="AC4551" i="1"/>
  <c r="AD4551" i="1"/>
  <c r="AI4551" i="1"/>
  <c r="AC4552" i="1"/>
  <c r="AD4552" i="1"/>
  <c r="AI4552" i="1"/>
  <c r="AG4552" i="1" s="1"/>
  <c r="AM4552" i="1" s="1"/>
  <c r="AC4553" i="1"/>
  <c r="AD4553" i="1"/>
  <c r="AI4553" i="1"/>
  <c r="AC4554" i="1"/>
  <c r="AD4554" i="1"/>
  <c r="AI4554" i="1"/>
  <c r="AE4554" i="1" s="1"/>
  <c r="AC4555" i="1"/>
  <c r="AD4555" i="1"/>
  <c r="AI4555" i="1"/>
  <c r="AG4555" i="1" s="1"/>
  <c r="AM4555" i="1" s="1"/>
  <c r="AC4556" i="1"/>
  <c r="AD4556" i="1"/>
  <c r="AI4556" i="1"/>
  <c r="AC4557" i="1"/>
  <c r="AD4557" i="1"/>
  <c r="AI4557" i="1"/>
  <c r="AC4558" i="1"/>
  <c r="AD4558" i="1"/>
  <c r="AI4558" i="1"/>
  <c r="AC4559" i="1"/>
  <c r="AD4559" i="1"/>
  <c r="AI4559" i="1"/>
  <c r="AC4560" i="1"/>
  <c r="AD4560" i="1"/>
  <c r="AI4560" i="1"/>
  <c r="AF4560" i="1" s="1"/>
  <c r="AC4561" i="1"/>
  <c r="AD4561" i="1"/>
  <c r="AI4561" i="1"/>
  <c r="AE4561" i="1" s="1"/>
  <c r="AC4562" i="1"/>
  <c r="AD4562" i="1"/>
  <c r="AI4562" i="1"/>
  <c r="AE4562" i="1" s="1"/>
  <c r="AC4563" i="1"/>
  <c r="AD4563" i="1"/>
  <c r="AI4563" i="1"/>
  <c r="AC4564" i="1"/>
  <c r="AD4564" i="1"/>
  <c r="AI4564" i="1"/>
  <c r="AC4565" i="1"/>
  <c r="AD4565" i="1"/>
  <c r="AI4565" i="1"/>
  <c r="AB4565" i="1" s="1"/>
  <c r="AC4566" i="1"/>
  <c r="AD4566" i="1"/>
  <c r="AI4566" i="1"/>
  <c r="AF4566" i="1" s="1"/>
  <c r="AC4567" i="1"/>
  <c r="AD4567" i="1"/>
  <c r="AI4567" i="1"/>
  <c r="AG4567" i="1" s="1"/>
  <c r="AM4567" i="1" s="1"/>
  <c r="AC4568" i="1"/>
  <c r="AD4568" i="1"/>
  <c r="AI4568" i="1"/>
  <c r="AG4568" i="1" s="1"/>
  <c r="AM4568" i="1" s="1"/>
  <c r="AC4569" i="1"/>
  <c r="AD4569" i="1"/>
  <c r="AI4569" i="1"/>
  <c r="AC4570" i="1"/>
  <c r="AD4570" i="1"/>
  <c r="AI4570" i="1"/>
  <c r="AE4570" i="1" s="1"/>
  <c r="AC4571" i="1"/>
  <c r="AD4571" i="1"/>
  <c r="AI4571" i="1"/>
  <c r="AC4572" i="1"/>
  <c r="AD4572" i="1"/>
  <c r="AI4572" i="1"/>
  <c r="AC4573" i="1"/>
  <c r="AD4573" i="1"/>
  <c r="AI4573" i="1"/>
  <c r="AF4573" i="1" s="1"/>
  <c r="AC4574" i="1"/>
  <c r="AD4574" i="1"/>
  <c r="AI4574" i="1"/>
  <c r="AC4575" i="1"/>
  <c r="AD4575" i="1"/>
  <c r="AI4575" i="1"/>
  <c r="AC4576" i="1"/>
  <c r="AD4576" i="1"/>
  <c r="AI4576" i="1"/>
  <c r="AB4576" i="1" s="1"/>
  <c r="AC4577" i="1"/>
  <c r="AD4577" i="1"/>
  <c r="AI4577" i="1"/>
  <c r="AC4578" i="1"/>
  <c r="AD4578" i="1"/>
  <c r="AI4578" i="1"/>
  <c r="AF4578" i="1" s="1"/>
  <c r="AC4579" i="1"/>
  <c r="AD4579" i="1"/>
  <c r="AI4579" i="1"/>
  <c r="AC4580" i="1"/>
  <c r="AD4580" i="1"/>
  <c r="AI4580" i="1"/>
  <c r="AC4581" i="1"/>
  <c r="AD4581" i="1"/>
  <c r="AI4581" i="1"/>
  <c r="AC4582" i="1"/>
  <c r="AD4582" i="1"/>
  <c r="AI4582" i="1"/>
  <c r="AC4583" i="1"/>
  <c r="AD4583" i="1"/>
  <c r="AI4583" i="1"/>
  <c r="AC4584" i="1"/>
  <c r="AD4584" i="1"/>
  <c r="AI4584" i="1"/>
  <c r="AC4585" i="1"/>
  <c r="AD4585" i="1"/>
  <c r="AI4585" i="1"/>
  <c r="AG4585" i="1" s="1"/>
  <c r="AM4585" i="1" s="1"/>
  <c r="AC4586" i="1"/>
  <c r="AD4586" i="1"/>
  <c r="AI4586" i="1"/>
  <c r="AC4587" i="1"/>
  <c r="AD4587" i="1"/>
  <c r="AI4587" i="1"/>
  <c r="AG4587" i="1" s="1"/>
  <c r="AM4587" i="1" s="1"/>
  <c r="AC4588" i="1"/>
  <c r="AD4588" i="1"/>
  <c r="AI4588" i="1"/>
  <c r="AC4589" i="1"/>
  <c r="AD4589" i="1"/>
  <c r="AI4589" i="1"/>
  <c r="AF4589" i="1" s="1"/>
  <c r="AC4590" i="1"/>
  <c r="AD4590" i="1"/>
  <c r="AI4590" i="1"/>
  <c r="AC4591" i="1"/>
  <c r="AD4591" i="1"/>
  <c r="AI4591" i="1"/>
  <c r="AC4592" i="1"/>
  <c r="AD4592" i="1"/>
  <c r="AI4592" i="1"/>
  <c r="AG4592" i="1" s="1"/>
  <c r="AM4592" i="1" s="1"/>
  <c r="AC4593" i="1"/>
  <c r="AD4593" i="1"/>
  <c r="AI4593" i="1"/>
  <c r="AG4593" i="1" s="1"/>
  <c r="AM4593" i="1" s="1"/>
  <c r="AC4594" i="1"/>
  <c r="AD4594" i="1"/>
  <c r="AI4594" i="1"/>
  <c r="AC4595" i="1"/>
  <c r="AD4595" i="1"/>
  <c r="AI4595" i="1"/>
  <c r="AG4595" i="1" s="1"/>
  <c r="AM4595" i="1" s="1"/>
  <c r="AC4596" i="1"/>
  <c r="AD4596" i="1"/>
  <c r="AI4596" i="1"/>
  <c r="AC4597" i="1"/>
  <c r="AD4597" i="1"/>
  <c r="AI4597" i="1"/>
  <c r="AC4598" i="1"/>
  <c r="AD4598" i="1"/>
  <c r="AI4598" i="1"/>
  <c r="AG4598" i="1" s="1"/>
  <c r="AM4598" i="1" s="1"/>
  <c r="AC4599" i="1"/>
  <c r="AD4599" i="1"/>
  <c r="AI4599" i="1"/>
  <c r="AG4599" i="1" s="1"/>
  <c r="AM4599" i="1" s="1"/>
  <c r="AC4600" i="1"/>
  <c r="AD4600" i="1"/>
  <c r="AI4600" i="1"/>
  <c r="AF4600" i="1" s="1"/>
  <c r="AC4601" i="1"/>
  <c r="AD4601" i="1"/>
  <c r="AI4601" i="1"/>
  <c r="AC4602" i="1"/>
  <c r="AD4602" i="1"/>
  <c r="AI4602" i="1"/>
  <c r="AC4603" i="1"/>
  <c r="AD4603" i="1"/>
  <c r="AI4603" i="1"/>
  <c r="AC4604" i="1"/>
  <c r="AD4604" i="1"/>
  <c r="AI4604" i="1"/>
  <c r="AC4605" i="1"/>
  <c r="AD4605" i="1"/>
  <c r="AI4605" i="1"/>
  <c r="AF4605" i="1" s="1"/>
  <c r="AC4606" i="1"/>
  <c r="AD4606" i="1"/>
  <c r="AI4606" i="1"/>
  <c r="AC4607" i="1"/>
  <c r="AD4607" i="1"/>
  <c r="AI4607" i="1"/>
  <c r="AC4608" i="1"/>
  <c r="AD4608" i="1"/>
  <c r="AI4608" i="1"/>
  <c r="AF4608" i="1" s="1"/>
  <c r="AC4609" i="1"/>
  <c r="AD4609" i="1"/>
  <c r="AI4609" i="1"/>
  <c r="AC4610" i="1"/>
  <c r="AD4610" i="1"/>
  <c r="AI4610" i="1"/>
  <c r="AE4610" i="1" s="1"/>
  <c r="AC4611" i="1"/>
  <c r="AD4611" i="1"/>
  <c r="AI4611" i="1"/>
  <c r="AC4612" i="1"/>
  <c r="AD4612" i="1"/>
  <c r="AI4612" i="1"/>
  <c r="AC4613" i="1"/>
  <c r="AD4613" i="1"/>
  <c r="AI4613" i="1"/>
  <c r="AF4613" i="1" s="1"/>
  <c r="AC4614" i="1"/>
  <c r="AD4614" i="1"/>
  <c r="AI4614" i="1"/>
  <c r="AC4615" i="1"/>
  <c r="AD4615" i="1"/>
  <c r="AI4615" i="1"/>
  <c r="AC4616" i="1"/>
  <c r="AD4616" i="1"/>
  <c r="AI4616" i="1"/>
  <c r="AF4616" i="1" s="1"/>
  <c r="AC4617" i="1"/>
  <c r="AD4617" i="1"/>
  <c r="AI4617" i="1"/>
  <c r="AE4617" i="1" s="1"/>
  <c r="AC4618" i="1"/>
  <c r="AD4618" i="1"/>
  <c r="AI4618" i="1"/>
  <c r="AE4618" i="1" s="1"/>
  <c r="AC4619" i="1"/>
  <c r="AD4619" i="1"/>
  <c r="AI4619" i="1"/>
  <c r="AG4619" i="1" s="1"/>
  <c r="AM4619" i="1" s="1"/>
  <c r="AC4620" i="1"/>
  <c r="AD4620" i="1"/>
  <c r="AI4620" i="1"/>
  <c r="AB4620" i="1" s="1"/>
  <c r="AC4621" i="1"/>
  <c r="AD4621" i="1"/>
  <c r="AI4621" i="1"/>
  <c r="AG4621" i="1" s="1"/>
  <c r="AM4621" i="1" s="1"/>
  <c r="AC4622" i="1"/>
  <c r="AD4622" i="1"/>
  <c r="AI4622" i="1"/>
  <c r="AF4622" i="1" s="1"/>
  <c r="AC4623" i="1"/>
  <c r="AD4623" i="1"/>
  <c r="AI4623" i="1"/>
  <c r="AC4624" i="1"/>
  <c r="AD4624" i="1"/>
  <c r="AI4624" i="1"/>
  <c r="AC4625" i="1"/>
  <c r="AD4625" i="1"/>
  <c r="AI4625" i="1"/>
  <c r="AB4625" i="1" s="1"/>
  <c r="AC4626" i="1"/>
  <c r="AD4626" i="1"/>
  <c r="AI4626" i="1"/>
  <c r="AE4626" i="1" s="1"/>
  <c r="AC4627" i="1"/>
  <c r="AD4627" i="1"/>
  <c r="AI4627" i="1"/>
  <c r="AE4627" i="1" s="1"/>
  <c r="AC4628" i="1"/>
  <c r="AD4628" i="1"/>
  <c r="AI4628" i="1"/>
  <c r="AG4628" i="1" s="1"/>
  <c r="AM4628" i="1" s="1"/>
  <c r="AC4629" i="1"/>
  <c r="AD4629" i="1"/>
  <c r="AI4629" i="1"/>
  <c r="AC4630" i="1"/>
  <c r="AD4630" i="1"/>
  <c r="AI4630" i="1"/>
  <c r="AC4631" i="1"/>
  <c r="AD4631" i="1"/>
  <c r="AI4631" i="1"/>
  <c r="AE4631" i="1" s="1"/>
  <c r="AC4632" i="1"/>
  <c r="AD4632" i="1"/>
  <c r="AI4632" i="1"/>
  <c r="AG4632" i="1" s="1"/>
  <c r="AM4632" i="1" s="1"/>
  <c r="AC4633" i="1"/>
  <c r="AD4633" i="1"/>
  <c r="AI4633" i="1"/>
  <c r="AF4633" i="1" s="1"/>
  <c r="AC4634" i="1"/>
  <c r="AD4634" i="1"/>
  <c r="AI4634" i="1"/>
  <c r="AE4634" i="1" s="1"/>
  <c r="AC4635" i="1"/>
  <c r="AD4635" i="1"/>
  <c r="AI4635" i="1"/>
  <c r="AC4636" i="1"/>
  <c r="AD4636" i="1"/>
  <c r="AI4636" i="1"/>
  <c r="AC4637" i="1"/>
  <c r="AD4637" i="1"/>
  <c r="AI4637" i="1"/>
  <c r="AF4637" i="1" s="1"/>
  <c r="AC4638" i="1"/>
  <c r="AD4638" i="1"/>
  <c r="AI4638" i="1"/>
  <c r="AC4639" i="1"/>
  <c r="AD4639" i="1"/>
  <c r="AI4639" i="1"/>
  <c r="AE4639" i="1" s="1"/>
  <c r="AC4640" i="1"/>
  <c r="AD4640" i="1"/>
  <c r="AI4640" i="1"/>
  <c r="AC4641" i="1"/>
  <c r="AD4641" i="1"/>
  <c r="AI4641" i="1"/>
  <c r="AB4641" i="1" s="1"/>
  <c r="AC4642" i="1"/>
  <c r="AD4642" i="1"/>
  <c r="AI4642" i="1"/>
  <c r="AC4643" i="1"/>
  <c r="AD4643" i="1"/>
  <c r="AI4643" i="1"/>
  <c r="AC4644" i="1"/>
  <c r="AD4644" i="1"/>
  <c r="AI4644" i="1"/>
  <c r="AC4645" i="1"/>
  <c r="AD4645" i="1"/>
  <c r="AI4645" i="1"/>
  <c r="AF4645" i="1" s="1"/>
  <c r="AC4646" i="1"/>
  <c r="AD4646" i="1"/>
  <c r="AI4646" i="1"/>
  <c r="AC4647" i="1"/>
  <c r="AD4647" i="1"/>
  <c r="AI4647" i="1"/>
  <c r="AC4648" i="1"/>
  <c r="AD4648" i="1"/>
  <c r="AI4648" i="1"/>
  <c r="AE4648" i="1" s="1"/>
  <c r="AC4649" i="1"/>
  <c r="AD4649" i="1"/>
  <c r="AI4649" i="1"/>
  <c r="AB4649" i="1" s="1"/>
  <c r="AC4650" i="1"/>
  <c r="AD4650" i="1"/>
  <c r="AI4650" i="1"/>
  <c r="AB4650" i="1" s="1"/>
  <c r="AC4651" i="1"/>
  <c r="AD4651" i="1"/>
  <c r="AI4651" i="1"/>
  <c r="AC4652" i="1"/>
  <c r="AD4652" i="1"/>
  <c r="AI4652" i="1"/>
  <c r="AB4652" i="1" s="1"/>
  <c r="AC4653" i="1"/>
  <c r="AD4653" i="1"/>
  <c r="AI4653" i="1"/>
  <c r="AB4653" i="1" s="1"/>
  <c r="AC4654" i="1"/>
  <c r="AD4654" i="1"/>
  <c r="AI4654" i="1"/>
  <c r="AC4655" i="1"/>
  <c r="AD4655" i="1"/>
  <c r="AI4655" i="1"/>
  <c r="AC4656" i="1"/>
  <c r="AD4656" i="1"/>
  <c r="AI4656" i="1"/>
  <c r="AF4656" i="1" s="1"/>
  <c r="AC4657" i="1"/>
  <c r="AD4657" i="1"/>
  <c r="AI4657" i="1"/>
  <c r="AC4658" i="1"/>
  <c r="AD4658" i="1"/>
  <c r="AI4658" i="1"/>
  <c r="AC4659" i="1"/>
  <c r="AD4659" i="1"/>
  <c r="AI4659" i="1"/>
  <c r="AC4660" i="1"/>
  <c r="AD4660" i="1"/>
  <c r="AI4660" i="1"/>
  <c r="AG4660" i="1" s="1"/>
  <c r="AM4660" i="1" s="1"/>
  <c r="AC4661" i="1"/>
  <c r="AD4661" i="1"/>
  <c r="AI4661" i="1"/>
  <c r="AF4661" i="1" s="1"/>
  <c r="AC4662" i="1"/>
  <c r="AD4662" i="1"/>
  <c r="AI4662" i="1"/>
  <c r="AC4663" i="1"/>
  <c r="AD4663" i="1"/>
  <c r="AI4663" i="1"/>
  <c r="AE4663" i="1" s="1"/>
  <c r="AC4664" i="1"/>
  <c r="AD4664" i="1"/>
  <c r="AI4664" i="1"/>
  <c r="AC4665" i="1"/>
  <c r="AD4665" i="1"/>
  <c r="AI4665" i="1"/>
  <c r="AC4666" i="1"/>
  <c r="AD4666" i="1"/>
  <c r="AI4666" i="1"/>
  <c r="AC4667" i="1"/>
  <c r="AD4667" i="1"/>
  <c r="AI4667" i="1"/>
  <c r="AG4667" i="1" s="1"/>
  <c r="AM4667" i="1" s="1"/>
  <c r="AC4668" i="1"/>
  <c r="AD4668" i="1"/>
  <c r="AI4668" i="1"/>
  <c r="AC4669" i="1"/>
  <c r="AD4669" i="1"/>
  <c r="AI4669" i="1"/>
  <c r="AG4669" i="1" s="1"/>
  <c r="AM4669" i="1" s="1"/>
  <c r="AC4670" i="1"/>
  <c r="AD4670" i="1"/>
  <c r="AI4670" i="1"/>
  <c r="AC4671" i="1"/>
  <c r="AD4671" i="1"/>
  <c r="AI4671" i="1"/>
  <c r="AC4672" i="1"/>
  <c r="AD4672" i="1"/>
  <c r="AI4672" i="1"/>
  <c r="AE4672" i="1" s="1"/>
  <c r="AC4673" i="1"/>
  <c r="AD4673" i="1"/>
  <c r="AI4673" i="1"/>
  <c r="AC4674" i="1"/>
  <c r="AD4674" i="1"/>
  <c r="AI4674" i="1"/>
  <c r="AB4674" i="1" s="1"/>
  <c r="AC4675" i="1"/>
  <c r="AD4675" i="1"/>
  <c r="AI4675" i="1"/>
  <c r="AC4676" i="1"/>
  <c r="AD4676" i="1"/>
  <c r="AI4676" i="1"/>
  <c r="AC4677" i="1"/>
  <c r="AD4677" i="1"/>
  <c r="AI4677" i="1"/>
  <c r="AF4677" i="1" s="1"/>
  <c r="AC4678" i="1"/>
  <c r="AD4678" i="1"/>
  <c r="AI4678" i="1"/>
  <c r="AC4679" i="1"/>
  <c r="AD4679" i="1"/>
  <c r="AI4679" i="1"/>
  <c r="AF4679" i="1" s="1"/>
  <c r="AC4680" i="1"/>
  <c r="AD4680" i="1"/>
  <c r="AI4680" i="1"/>
  <c r="AF4680" i="1" s="1"/>
  <c r="AC4681" i="1"/>
  <c r="AD4681" i="1"/>
  <c r="AI4681" i="1"/>
  <c r="AC4682" i="1"/>
  <c r="AD4682" i="1"/>
  <c r="AI4682" i="1"/>
  <c r="AC4683" i="1"/>
  <c r="AD4683" i="1"/>
  <c r="AI4683" i="1"/>
  <c r="AC4684" i="1"/>
  <c r="AD4684" i="1"/>
  <c r="AI4684" i="1"/>
  <c r="AE4684" i="1" s="1"/>
  <c r="AC4685" i="1"/>
  <c r="AD4685" i="1"/>
  <c r="AI4685" i="1"/>
  <c r="AF4685" i="1" s="1"/>
  <c r="AC4686" i="1"/>
  <c r="AD4686" i="1"/>
  <c r="AI4686" i="1"/>
  <c r="AC4687" i="1"/>
  <c r="AD4687" i="1"/>
  <c r="AI4687" i="1"/>
  <c r="AC4688" i="1"/>
  <c r="AD4688" i="1"/>
  <c r="AI4688" i="1"/>
  <c r="AC4689" i="1"/>
  <c r="AD4689" i="1"/>
  <c r="AI4689" i="1"/>
  <c r="AB4689" i="1" s="1"/>
  <c r="AC4690" i="1"/>
  <c r="AD4690" i="1"/>
  <c r="AI4690" i="1"/>
  <c r="AC4691" i="1"/>
  <c r="AD4691" i="1"/>
  <c r="AI4691" i="1"/>
  <c r="AC4692" i="1"/>
  <c r="AD4692" i="1"/>
  <c r="AI4692" i="1"/>
  <c r="AG4692" i="1" s="1"/>
  <c r="AM4692" i="1" s="1"/>
  <c r="AC4693" i="1"/>
  <c r="AD4693" i="1"/>
  <c r="AI4693" i="1"/>
  <c r="AF4693" i="1" s="1"/>
  <c r="AC4694" i="1"/>
  <c r="AD4694" i="1"/>
  <c r="AI4694" i="1"/>
  <c r="AC4695" i="1"/>
  <c r="AD4695" i="1"/>
  <c r="AI4695" i="1"/>
  <c r="AC4696" i="1"/>
  <c r="AD4696" i="1"/>
  <c r="AI4696" i="1"/>
  <c r="AC4697" i="1"/>
  <c r="AD4697" i="1"/>
  <c r="AI4697" i="1"/>
  <c r="AF4697" i="1" s="1"/>
  <c r="AC4698" i="1"/>
  <c r="AD4698" i="1"/>
  <c r="AI4698" i="1"/>
  <c r="AE4698" i="1" s="1"/>
  <c r="AC4699" i="1"/>
  <c r="AD4699" i="1"/>
  <c r="AI4699" i="1"/>
  <c r="AG4699" i="1" s="1"/>
  <c r="AM4699" i="1" s="1"/>
  <c r="AC4700" i="1"/>
  <c r="AD4700" i="1"/>
  <c r="AI4700" i="1"/>
  <c r="AC4701" i="1"/>
  <c r="AD4701" i="1"/>
  <c r="AI4701" i="1"/>
  <c r="AC4702" i="1"/>
  <c r="AD4702" i="1"/>
  <c r="AI4702" i="1"/>
  <c r="AC4703" i="1"/>
  <c r="AD4703" i="1"/>
  <c r="AI4703" i="1"/>
  <c r="AC4704" i="1"/>
  <c r="AD4704" i="1"/>
  <c r="AI4704" i="1"/>
  <c r="AC4705" i="1"/>
  <c r="AD4705" i="1"/>
  <c r="AI4705" i="1"/>
  <c r="AC4706" i="1"/>
  <c r="AD4706" i="1"/>
  <c r="AI4706" i="1"/>
  <c r="AE4706" i="1" s="1"/>
  <c r="AC4707" i="1"/>
  <c r="AD4707" i="1"/>
  <c r="AI4707" i="1"/>
  <c r="AC4708" i="1"/>
  <c r="AD4708" i="1"/>
  <c r="AI4708" i="1"/>
  <c r="AC4709" i="1"/>
  <c r="AD4709" i="1"/>
  <c r="AI4709" i="1"/>
  <c r="AF4709" i="1" s="1"/>
  <c r="AC4710" i="1"/>
  <c r="AD4710" i="1"/>
  <c r="AI4710" i="1"/>
  <c r="AC4711" i="1"/>
  <c r="AD4711" i="1"/>
  <c r="AI4711" i="1"/>
  <c r="AC4712" i="1"/>
  <c r="AD4712" i="1"/>
  <c r="AI4712" i="1"/>
  <c r="AF4712" i="1" s="1"/>
  <c r="AC4713" i="1"/>
  <c r="AD4713" i="1"/>
  <c r="AI4713" i="1"/>
  <c r="AF4713" i="1" s="1"/>
  <c r="AC4714" i="1"/>
  <c r="AD4714" i="1"/>
  <c r="AI4714" i="1"/>
  <c r="AB4714" i="1" s="1"/>
  <c r="AC4715" i="1"/>
  <c r="AD4715" i="1"/>
  <c r="AI4715" i="1"/>
  <c r="AC4716" i="1"/>
  <c r="AD4716" i="1"/>
  <c r="AI4716" i="1"/>
  <c r="AF4716" i="1" s="1"/>
  <c r="AC4717" i="1"/>
  <c r="AD4717" i="1"/>
  <c r="AI4717" i="1"/>
  <c r="AC4718" i="1"/>
  <c r="AD4718" i="1"/>
  <c r="AI4718" i="1"/>
  <c r="AC4719" i="1"/>
  <c r="AD4719" i="1"/>
  <c r="AI4719" i="1"/>
  <c r="AC4720" i="1"/>
  <c r="AD4720" i="1"/>
  <c r="AI4720" i="1"/>
  <c r="AC4721" i="1"/>
  <c r="AD4721" i="1"/>
  <c r="AI4721" i="1"/>
  <c r="AC4722" i="1"/>
  <c r="AD4722" i="1"/>
  <c r="AI4722" i="1"/>
  <c r="AE4722" i="1" s="1"/>
  <c r="AC4723" i="1"/>
  <c r="AD4723" i="1"/>
  <c r="AI4723" i="1"/>
  <c r="AG4723" i="1" s="1"/>
  <c r="AM4723" i="1" s="1"/>
  <c r="AC4724" i="1"/>
  <c r="AD4724" i="1"/>
  <c r="AI4724" i="1"/>
  <c r="AC4725" i="1"/>
  <c r="AD4725" i="1"/>
  <c r="AI4725" i="1"/>
  <c r="AC4726" i="1"/>
  <c r="AD4726" i="1"/>
  <c r="AI4726" i="1"/>
  <c r="AC4727" i="1"/>
  <c r="AD4727" i="1"/>
  <c r="AI4727" i="1"/>
  <c r="AC4728" i="1"/>
  <c r="AD4728" i="1"/>
  <c r="AI4728" i="1"/>
  <c r="AE4728" i="1" s="1"/>
  <c r="AC4729" i="1"/>
  <c r="AD4729" i="1"/>
  <c r="AI4729" i="1"/>
  <c r="AF4729" i="1" s="1"/>
  <c r="AC4730" i="1"/>
  <c r="AD4730" i="1"/>
  <c r="AI4730" i="1"/>
  <c r="AE4730" i="1" s="1"/>
  <c r="AC4731" i="1"/>
  <c r="AD4731" i="1"/>
  <c r="AI4731" i="1"/>
  <c r="AC4732" i="1"/>
  <c r="AD4732" i="1"/>
  <c r="AI4732" i="1"/>
  <c r="AC4733" i="1"/>
  <c r="AD4733" i="1"/>
  <c r="AI4733" i="1"/>
  <c r="AG4733" i="1" s="1"/>
  <c r="AM4733" i="1" s="1"/>
  <c r="AC4734" i="1"/>
  <c r="AD4734" i="1"/>
  <c r="AI4734" i="1"/>
  <c r="AC4735" i="1"/>
  <c r="AD4735" i="1"/>
  <c r="AI4735" i="1"/>
  <c r="AG4735" i="1" s="1"/>
  <c r="AM4735" i="1" s="1"/>
  <c r="AC4736" i="1"/>
  <c r="AD4736" i="1"/>
  <c r="AI4736" i="1"/>
  <c r="AF4736" i="1" s="1"/>
  <c r="AC4737" i="1"/>
  <c r="AD4737" i="1"/>
  <c r="AI4737" i="1"/>
  <c r="AG4737" i="1" s="1"/>
  <c r="AM4737" i="1" s="1"/>
  <c r="AC4738" i="1"/>
  <c r="AD4738" i="1"/>
  <c r="AI4738" i="1"/>
  <c r="AC4739" i="1"/>
  <c r="AD4739" i="1"/>
  <c r="AI4739" i="1"/>
  <c r="AG4739" i="1" s="1"/>
  <c r="AM4739" i="1" s="1"/>
  <c r="AC4740" i="1"/>
  <c r="AD4740" i="1"/>
  <c r="AI4740" i="1"/>
  <c r="AC4741" i="1"/>
  <c r="AD4741" i="1"/>
  <c r="AI4741" i="1"/>
  <c r="AF4741" i="1" s="1"/>
  <c r="AC4742" i="1"/>
  <c r="AD4742" i="1"/>
  <c r="AI4742" i="1"/>
  <c r="AC4743" i="1"/>
  <c r="AD4743" i="1"/>
  <c r="AI4743" i="1"/>
  <c r="AG4743" i="1" s="1"/>
  <c r="AM4743" i="1" s="1"/>
  <c r="AC4744" i="1"/>
  <c r="AD4744" i="1"/>
  <c r="AI4744" i="1"/>
  <c r="AC4745" i="1"/>
  <c r="AD4745" i="1"/>
  <c r="AI4745" i="1"/>
  <c r="AC4746" i="1"/>
  <c r="AD4746" i="1"/>
  <c r="AI4746" i="1"/>
  <c r="AC4747" i="1"/>
  <c r="AD4747" i="1"/>
  <c r="AI4747" i="1"/>
  <c r="AC4748" i="1"/>
  <c r="AD4748" i="1"/>
  <c r="AI4748" i="1"/>
  <c r="AE4748" i="1" s="1"/>
  <c r="AC4749" i="1"/>
  <c r="AD4749" i="1"/>
  <c r="AI4749" i="1"/>
  <c r="AC4750" i="1"/>
  <c r="AD4750" i="1"/>
  <c r="AI4750" i="1"/>
  <c r="AC4751" i="1"/>
  <c r="AD4751" i="1"/>
  <c r="AI4751" i="1"/>
  <c r="AC4752" i="1"/>
  <c r="AD4752" i="1"/>
  <c r="AI4752" i="1"/>
  <c r="AF4752" i="1" s="1"/>
  <c r="AC4753" i="1"/>
  <c r="AD4753" i="1"/>
  <c r="AI4753" i="1"/>
  <c r="AB4753" i="1" s="1"/>
  <c r="AC4754" i="1"/>
  <c r="AD4754" i="1"/>
  <c r="AI4754" i="1"/>
  <c r="AE4754" i="1" s="1"/>
  <c r="AC4755" i="1"/>
  <c r="AD4755" i="1"/>
  <c r="AI4755" i="1"/>
  <c r="AG4755" i="1" s="1"/>
  <c r="AM4755" i="1" s="1"/>
  <c r="AC4756" i="1"/>
  <c r="AD4756" i="1"/>
  <c r="AI4756" i="1"/>
  <c r="AG4756" i="1" s="1"/>
  <c r="AM4756" i="1" s="1"/>
  <c r="AC4757" i="1"/>
  <c r="AD4757" i="1"/>
  <c r="AI4757" i="1"/>
  <c r="AF4757" i="1" s="1"/>
  <c r="AC4758" i="1"/>
  <c r="AD4758" i="1"/>
  <c r="AI4758" i="1"/>
  <c r="AC4759" i="1"/>
  <c r="AD4759" i="1"/>
  <c r="AI4759" i="1"/>
  <c r="AC4760" i="1"/>
  <c r="AD4760" i="1"/>
  <c r="AI4760" i="1"/>
  <c r="AC4761" i="1"/>
  <c r="AD4761" i="1"/>
  <c r="AI4761" i="1"/>
  <c r="AG4761" i="1" s="1"/>
  <c r="AM4761" i="1" s="1"/>
  <c r="AC4762" i="1"/>
  <c r="AD4762" i="1"/>
  <c r="AI4762" i="1"/>
  <c r="AF4762" i="1" s="1"/>
  <c r="AC4763" i="1"/>
  <c r="AD4763" i="1"/>
  <c r="AI4763" i="1"/>
  <c r="AE4763" i="1" s="1"/>
  <c r="AC4764" i="1"/>
  <c r="AD4764" i="1"/>
  <c r="AI4764" i="1"/>
  <c r="AC4765" i="1"/>
  <c r="AD4765" i="1"/>
  <c r="AI4765" i="1"/>
  <c r="AC4766" i="1"/>
  <c r="AD4766" i="1"/>
  <c r="AI4766" i="1"/>
  <c r="AC4767" i="1"/>
  <c r="AD4767" i="1"/>
  <c r="AI4767" i="1"/>
  <c r="AE4767" i="1" s="1"/>
  <c r="AC4768" i="1"/>
  <c r="AD4768" i="1"/>
  <c r="AI4768" i="1"/>
  <c r="AB4768" i="1" s="1"/>
  <c r="AC4769" i="1"/>
  <c r="AD4769" i="1"/>
  <c r="AI4769" i="1"/>
  <c r="AC4770" i="1"/>
  <c r="AD4770" i="1"/>
  <c r="AI4770" i="1"/>
  <c r="AB4770" i="1" s="1"/>
  <c r="AC4771" i="1"/>
  <c r="AD4771" i="1"/>
  <c r="AI4771" i="1"/>
  <c r="AF4771" i="1" s="1"/>
  <c r="AC4772" i="1"/>
  <c r="AD4772" i="1"/>
  <c r="AI4772" i="1"/>
  <c r="AB4772" i="1" s="1"/>
  <c r="AC4773" i="1"/>
  <c r="AD4773" i="1"/>
  <c r="AI4773" i="1"/>
  <c r="AC4774" i="1"/>
  <c r="AD4774" i="1"/>
  <c r="AI4774" i="1"/>
  <c r="AC4775" i="1"/>
  <c r="AD4775" i="1"/>
  <c r="AI4775" i="1"/>
  <c r="AG4775" i="1" s="1"/>
  <c r="AM4775" i="1" s="1"/>
  <c r="AC4776" i="1"/>
  <c r="AD4776" i="1"/>
  <c r="AI4776" i="1"/>
  <c r="AB4776" i="1" s="1"/>
  <c r="AC4777" i="1"/>
  <c r="AD4777" i="1"/>
  <c r="AI4777" i="1"/>
  <c r="AB4777" i="1" s="1"/>
  <c r="AC4778" i="1"/>
  <c r="AD4778" i="1"/>
  <c r="AI4778" i="1"/>
  <c r="AF4778" i="1" s="1"/>
  <c r="AC4779" i="1"/>
  <c r="AD4779" i="1"/>
  <c r="AI4779" i="1"/>
  <c r="AE4779" i="1" s="1"/>
  <c r="AC4780" i="1"/>
  <c r="AD4780" i="1"/>
  <c r="AI4780" i="1"/>
  <c r="AC4781" i="1"/>
  <c r="AD4781" i="1"/>
  <c r="AI4781" i="1"/>
  <c r="AC4782" i="1"/>
  <c r="AD4782" i="1"/>
  <c r="AI4782" i="1"/>
  <c r="AC4783" i="1"/>
  <c r="AD4783" i="1"/>
  <c r="AI4783" i="1"/>
  <c r="AE4783" i="1" s="1"/>
  <c r="AC4784" i="1"/>
  <c r="AD4784" i="1"/>
  <c r="AI4784" i="1"/>
  <c r="AC4785" i="1"/>
  <c r="AD4785" i="1"/>
  <c r="AI4785" i="1"/>
  <c r="AC4786" i="1"/>
  <c r="AD4786" i="1"/>
  <c r="AI4786" i="1"/>
  <c r="AB4786" i="1" s="1"/>
  <c r="AC4787" i="1"/>
  <c r="AD4787" i="1"/>
  <c r="AI4787" i="1"/>
  <c r="AC4788" i="1"/>
  <c r="AD4788" i="1"/>
  <c r="AI4788" i="1"/>
  <c r="AC4789" i="1"/>
  <c r="AD4789" i="1"/>
  <c r="AI4789" i="1"/>
  <c r="AC4790" i="1"/>
  <c r="AD4790" i="1"/>
  <c r="AI4790" i="1"/>
  <c r="AC4791" i="1"/>
  <c r="AD4791" i="1"/>
  <c r="AI4791" i="1"/>
  <c r="AE4791" i="1" s="1"/>
  <c r="AC4792" i="1"/>
  <c r="AD4792" i="1"/>
  <c r="AI4792" i="1"/>
  <c r="AC4793" i="1"/>
  <c r="AD4793" i="1"/>
  <c r="AI4793" i="1"/>
  <c r="AE4793" i="1" s="1"/>
  <c r="AC4794" i="1"/>
  <c r="AD4794" i="1"/>
  <c r="AI4794" i="1"/>
  <c r="AB4794" i="1" s="1"/>
  <c r="AC4795" i="1"/>
  <c r="AD4795" i="1"/>
  <c r="AI4795" i="1"/>
  <c r="AF4795" i="1" s="1"/>
  <c r="AC4796" i="1"/>
  <c r="AD4796" i="1"/>
  <c r="AI4796" i="1"/>
  <c r="AC4797" i="1"/>
  <c r="AD4797" i="1"/>
  <c r="AI4797" i="1"/>
  <c r="AC4798" i="1"/>
  <c r="AD4798" i="1"/>
  <c r="AI4798" i="1"/>
  <c r="AF4798" i="1" s="1"/>
  <c r="AC4799" i="1"/>
  <c r="AD4799" i="1"/>
  <c r="AI4799" i="1"/>
  <c r="AE4799" i="1" s="1"/>
  <c r="AC4800" i="1"/>
  <c r="AD4800" i="1"/>
  <c r="AI4800" i="1"/>
  <c r="AE4800" i="1" s="1"/>
  <c r="AC4801" i="1"/>
  <c r="AD4801" i="1"/>
  <c r="AI4801" i="1"/>
  <c r="AE4801" i="1" s="1"/>
  <c r="AC4802" i="1"/>
  <c r="AD4802" i="1"/>
  <c r="AI4802" i="1"/>
  <c r="AC4803" i="1"/>
  <c r="AD4803" i="1"/>
  <c r="AI4803" i="1"/>
  <c r="AF4803" i="1" s="1"/>
  <c r="AC4804" i="1"/>
  <c r="AD4804" i="1"/>
  <c r="AI4804" i="1"/>
  <c r="AC4805" i="1"/>
  <c r="AD4805" i="1"/>
  <c r="AI4805" i="1"/>
  <c r="AC4806" i="1"/>
  <c r="AD4806" i="1"/>
  <c r="AI4806" i="1"/>
  <c r="AF4806" i="1" s="1"/>
  <c r="AC4807" i="1"/>
  <c r="AD4807" i="1"/>
  <c r="AI4807" i="1"/>
  <c r="AE4807" i="1" s="1"/>
  <c r="AC4808" i="1"/>
  <c r="AD4808" i="1"/>
  <c r="AI4808" i="1"/>
  <c r="AB4808" i="1" s="1"/>
  <c r="AC4809" i="1"/>
  <c r="AD4809" i="1"/>
  <c r="AI4809" i="1"/>
  <c r="AC4810" i="1"/>
  <c r="AD4810" i="1"/>
  <c r="AI4810" i="1"/>
  <c r="AC4811" i="1"/>
  <c r="AD4811" i="1"/>
  <c r="AI4811" i="1"/>
  <c r="AC4812" i="1"/>
  <c r="AD4812" i="1"/>
  <c r="AI4812" i="1"/>
  <c r="AC4813" i="1"/>
  <c r="AD4813" i="1"/>
  <c r="AI4813" i="1"/>
  <c r="AC4814" i="1"/>
  <c r="AD4814" i="1"/>
  <c r="AI4814" i="1"/>
  <c r="AC4815" i="1"/>
  <c r="AD4815" i="1"/>
  <c r="AI4815" i="1"/>
  <c r="AF4815" i="1" s="1"/>
  <c r="AC4816" i="1"/>
  <c r="AD4816" i="1"/>
  <c r="AI4816" i="1"/>
  <c r="AB4816" i="1" s="1"/>
  <c r="AC4817" i="1"/>
  <c r="AD4817" i="1"/>
  <c r="AI4817" i="1"/>
  <c r="AC4818" i="1"/>
  <c r="AD4818" i="1"/>
  <c r="AI4818" i="1"/>
  <c r="AE4818" i="1" s="1"/>
  <c r="AC4819" i="1"/>
  <c r="AD4819" i="1"/>
  <c r="AI4819" i="1"/>
  <c r="AC4820" i="1"/>
  <c r="AD4820" i="1"/>
  <c r="AI4820" i="1"/>
  <c r="AC4821" i="1"/>
  <c r="AD4821" i="1"/>
  <c r="AI4821" i="1"/>
  <c r="AC4822" i="1"/>
  <c r="AD4822" i="1"/>
  <c r="AI4822" i="1"/>
  <c r="AC4823" i="1"/>
  <c r="AD4823" i="1"/>
  <c r="AI4823" i="1"/>
  <c r="AE4823" i="1" s="1"/>
  <c r="AC4824" i="1"/>
  <c r="AD4824" i="1"/>
  <c r="AI4824" i="1"/>
  <c r="AB4824" i="1" s="1"/>
  <c r="AC4825" i="1"/>
  <c r="AD4825" i="1"/>
  <c r="AI4825" i="1"/>
  <c r="AF4825" i="1" s="1"/>
  <c r="AC4826" i="1"/>
  <c r="AD4826" i="1"/>
  <c r="AI4826" i="1"/>
  <c r="AB4826" i="1" s="1"/>
  <c r="AC4827" i="1"/>
  <c r="AD4827" i="1"/>
  <c r="AI4827" i="1"/>
  <c r="AF4827" i="1" s="1"/>
  <c r="AC4828" i="1"/>
  <c r="AD4828" i="1"/>
  <c r="AI4828" i="1"/>
  <c r="AC4829" i="1"/>
  <c r="AD4829" i="1"/>
  <c r="AI4829" i="1"/>
  <c r="AC4830" i="1"/>
  <c r="AD4830" i="1"/>
  <c r="AI4830" i="1"/>
  <c r="AC4831" i="1"/>
  <c r="AD4831" i="1"/>
  <c r="AI4831" i="1"/>
  <c r="AE4831" i="1" s="1"/>
  <c r="AC4832" i="1"/>
  <c r="AD4832" i="1"/>
  <c r="AI4832" i="1"/>
  <c r="AC4833" i="1"/>
  <c r="AD4833" i="1"/>
  <c r="AI4833" i="1"/>
  <c r="AF4833" i="1" s="1"/>
  <c r="AC4834" i="1"/>
  <c r="AD4834" i="1"/>
  <c r="AI4834" i="1"/>
  <c r="AG4834" i="1" s="1"/>
  <c r="AM4834" i="1" s="1"/>
  <c r="AC4835" i="1"/>
  <c r="AD4835" i="1"/>
  <c r="AI4835" i="1"/>
  <c r="AC4836" i="1"/>
  <c r="AD4836" i="1"/>
  <c r="AI4836" i="1"/>
  <c r="AC4837" i="1"/>
  <c r="AD4837" i="1"/>
  <c r="AI4837" i="1"/>
  <c r="AC4838" i="1"/>
  <c r="AD4838" i="1"/>
  <c r="AI4838" i="1"/>
  <c r="AE4838" i="1" s="1"/>
  <c r="AC4839" i="1"/>
  <c r="AD4839" i="1"/>
  <c r="AI4839" i="1"/>
  <c r="AC4840" i="1"/>
  <c r="AD4840" i="1"/>
  <c r="AI4840" i="1"/>
  <c r="AB4840" i="1" s="1"/>
  <c r="AC4841" i="1"/>
  <c r="AD4841" i="1"/>
  <c r="AI4841" i="1"/>
  <c r="AC4842" i="1"/>
  <c r="AD4842" i="1"/>
  <c r="AI4842" i="1"/>
  <c r="AG4842" i="1" s="1"/>
  <c r="AM4842" i="1" s="1"/>
  <c r="AC4843" i="1"/>
  <c r="AD4843" i="1"/>
  <c r="AI4843" i="1"/>
  <c r="AC4844" i="1"/>
  <c r="AD4844" i="1"/>
  <c r="AI4844" i="1"/>
  <c r="AC4845" i="1"/>
  <c r="AD4845" i="1"/>
  <c r="AI4845" i="1"/>
  <c r="AC4846" i="1"/>
  <c r="AD4846" i="1"/>
  <c r="AI4846" i="1"/>
  <c r="AC4847" i="1"/>
  <c r="AD4847" i="1"/>
  <c r="AI4847" i="1"/>
  <c r="AC4848" i="1"/>
  <c r="AD4848" i="1"/>
  <c r="AI4848" i="1"/>
  <c r="AB4848" i="1" s="1"/>
  <c r="AC4849" i="1"/>
  <c r="AD4849" i="1"/>
  <c r="AI4849" i="1"/>
  <c r="AB4849" i="1" s="1"/>
  <c r="AC4850" i="1"/>
  <c r="AD4850" i="1"/>
  <c r="AI4850" i="1"/>
  <c r="AC4851" i="1"/>
  <c r="AD4851" i="1"/>
  <c r="AI4851" i="1"/>
  <c r="AC4852" i="1"/>
  <c r="AD4852" i="1"/>
  <c r="AI4852" i="1"/>
  <c r="AC4853" i="1"/>
  <c r="AD4853" i="1"/>
  <c r="AI4853" i="1"/>
  <c r="AC4854" i="1"/>
  <c r="AD4854" i="1"/>
  <c r="AI4854" i="1"/>
  <c r="AC4855" i="1"/>
  <c r="AD4855" i="1"/>
  <c r="AI4855" i="1"/>
  <c r="AC4856" i="1"/>
  <c r="AD4856" i="1"/>
  <c r="AI4856" i="1"/>
  <c r="AB4856" i="1" s="1"/>
  <c r="AC4857" i="1"/>
  <c r="AD4857" i="1"/>
  <c r="AI4857" i="1"/>
  <c r="AC4858" i="1"/>
  <c r="AD4858" i="1"/>
  <c r="AI4858" i="1"/>
  <c r="AG4858" i="1" s="1"/>
  <c r="AM4858" i="1" s="1"/>
  <c r="AC4859" i="1"/>
  <c r="AD4859" i="1"/>
  <c r="AI4859" i="1"/>
  <c r="AG4859" i="1" s="1"/>
  <c r="AM4859" i="1" s="1"/>
  <c r="AC4860" i="1"/>
  <c r="AD4860" i="1"/>
  <c r="AI4860" i="1"/>
  <c r="AC4861" i="1"/>
  <c r="AD4861" i="1"/>
  <c r="AI4861" i="1"/>
  <c r="AC4862" i="1"/>
  <c r="AD4862" i="1"/>
  <c r="AI4862" i="1"/>
  <c r="AC4863" i="1"/>
  <c r="AD4863" i="1"/>
  <c r="AI4863" i="1"/>
  <c r="AC4864" i="1"/>
  <c r="AD4864" i="1"/>
  <c r="AI4864" i="1"/>
  <c r="AB4864" i="1" s="1"/>
  <c r="AC4865" i="1"/>
  <c r="AD4865" i="1"/>
  <c r="AI4865" i="1"/>
  <c r="AC4866" i="1"/>
  <c r="AD4866" i="1"/>
  <c r="AI4866" i="1"/>
  <c r="AC4867" i="1"/>
  <c r="AD4867" i="1"/>
  <c r="AI4867" i="1"/>
  <c r="AC4868" i="1"/>
  <c r="AD4868" i="1"/>
  <c r="AI4868" i="1"/>
  <c r="AF4868" i="1" s="1"/>
  <c r="AH4868" i="1" s="1"/>
  <c r="AC4869" i="1"/>
  <c r="AD4869" i="1"/>
  <c r="AI4869" i="1"/>
  <c r="AC4870" i="1"/>
  <c r="AD4870" i="1"/>
  <c r="AI4870" i="1"/>
  <c r="AC4871" i="1"/>
  <c r="AD4871" i="1"/>
  <c r="AI4871" i="1"/>
  <c r="AC4872" i="1"/>
  <c r="AD4872" i="1"/>
  <c r="AI4872" i="1"/>
  <c r="AB4872" i="1" s="1"/>
  <c r="AC4873" i="1"/>
  <c r="AD4873" i="1"/>
  <c r="AI4873" i="1"/>
  <c r="AC4874" i="1"/>
  <c r="AD4874" i="1"/>
  <c r="AI4874" i="1"/>
  <c r="AC4875" i="1"/>
  <c r="AD4875" i="1"/>
  <c r="AI4875" i="1"/>
  <c r="AC4876" i="1"/>
  <c r="AD4876" i="1"/>
  <c r="AI4876" i="1"/>
  <c r="AC4877" i="1"/>
  <c r="AD4877" i="1"/>
  <c r="AI4877" i="1"/>
  <c r="AF4877" i="1" s="1"/>
  <c r="AC4878" i="1"/>
  <c r="AD4878" i="1"/>
  <c r="AI4878" i="1"/>
  <c r="AC4879" i="1"/>
  <c r="AD4879" i="1"/>
  <c r="AI4879" i="1"/>
  <c r="AC4880" i="1"/>
  <c r="AD4880" i="1"/>
  <c r="AI4880" i="1"/>
  <c r="AC4881" i="1"/>
  <c r="AD4881" i="1"/>
  <c r="AI4881" i="1"/>
  <c r="AB4881" i="1" s="1"/>
  <c r="AC4882" i="1"/>
  <c r="AD4882" i="1"/>
  <c r="AI4882" i="1"/>
  <c r="AC4883" i="1"/>
  <c r="AD4883" i="1"/>
  <c r="AI4883" i="1"/>
  <c r="AG4883" i="1" s="1"/>
  <c r="AM4883" i="1" s="1"/>
  <c r="AC4884" i="1"/>
  <c r="AD4884" i="1"/>
  <c r="AI4884" i="1"/>
  <c r="AC4885" i="1"/>
  <c r="AD4885" i="1"/>
  <c r="AI4885" i="1"/>
  <c r="AC4886" i="1"/>
  <c r="AD4886" i="1"/>
  <c r="AI4886" i="1"/>
  <c r="AC4887" i="1"/>
  <c r="AD4887" i="1"/>
  <c r="AI4887" i="1"/>
  <c r="AC4888" i="1"/>
  <c r="AD4888" i="1"/>
  <c r="AI4888" i="1"/>
  <c r="AC4889" i="1"/>
  <c r="AD4889" i="1"/>
  <c r="AI4889" i="1"/>
  <c r="AB4889" i="1" s="1"/>
  <c r="AC4890" i="1"/>
  <c r="AD4890" i="1"/>
  <c r="AI4890" i="1"/>
  <c r="AC4891" i="1"/>
  <c r="AD4891" i="1"/>
  <c r="AI4891" i="1"/>
  <c r="AC4892" i="1"/>
  <c r="AD4892" i="1"/>
  <c r="AI4892" i="1"/>
  <c r="AG4892" i="1" s="1"/>
  <c r="AM4892" i="1" s="1"/>
  <c r="AC4893" i="1"/>
  <c r="AD4893" i="1"/>
  <c r="AI4893" i="1"/>
  <c r="AC4894" i="1"/>
  <c r="AD4894" i="1"/>
  <c r="AI4894" i="1"/>
  <c r="AC4895" i="1"/>
  <c r="AD4895" i="1"/>
  <c r="AI4895" i="1"/>
  <c r="AE4895" i="1" s="1"/>
  <c r="AC4896" i="1"/>
  <c r="AD4896" i="1"/>
  <c r="AI4896" i="1"/>
  <c r="AB4896" i="1" s="1"/>
  <c r="AC4897" i="1"/>
  <c r="AD4897" i="1"/>
  <c r="AI4897" i="1"/>
  <c r="AB4897" i="1" s="1"/>
  <c r="AC4898" i="1"/>
  <c r="AD4898" i="1"/>
  <c r="AI4898" i="1"/>
  <c r="AB4898" i="1" s="1"/>
  <c r="AC4899" i="1"/>
  <c r="AD4899" i="1"/>
  <c r="AI4899" i="1"/>
  <c r="AF4899" i="1" s="1"/>
  <c r="AC4900" i="1"/>
  <c r="AD4900" i="1"/>
  <c r="AI4900" i="1"/>
  <c r="AC4901" i="1"/>
  <c r="AD4901" i="1"/>
  <c r="AI4901" i="1"/>
  <c r="AC4902" i="1"/>
  <c r="AD4902" i="1"/>
  <c r="AI4902" i="1"/>
  <c r="AF4902" i="1" s="1"/>
  <c r="AC4903" i="1"/>
  <c r="AD4903" i="1"/>
  <c r="AI4903" i="1"/>
  <c r="AF4903" i="1" s="1"/>
  <c r="AC4904" i="1"/>
  <c r="AD4904" i="1"/>
  <c r="AI4904" i="1"/>
  <c r="AB4904" i="1" s="1"/>
  <c r="AC4905" i="1"/>
  <c r="AD4905" i="1"/>
  <c r="AI4905" i="1"/>
  <c r="AB4905" i="1" s="1"/>
  <c r="AC4906" i="1"/>
  <c r="AD4906" i="1"/>
  <c r="AI4906" i="1"/>
  <c r="AC4907" i="1"/>
  <c r="AD4907" i="1"/>
  <c r="AI4907" i="1"/>
  <c r="AF4907" i="1" s="1"/>
  <c r="AC4908" i="1"/>
  <c r="AD4908" i="1"/>
  <c r="AI4908" i="1"/>
  <c r="AC4909" i="1"/>
  <c r="AD4909" i="1"/>
  <c r="AI4909" i="1"/>
  <c r="AC4910" i="1"/>
  <c r="AD4910" i="1"/>
  <c r="AI4910" i="1"/>
  <c r="AE4910" i="1" s="1"/>
  <c r="AC4911" i="1"/>
  <c r="AD4911" i="1"/>
  <c r="AI4911" i="1"/>
  <c r="AE4911" i="1" s="1"/>
  <c r="AC4912" i="1"/>
  <c r="AD4912" i="1"/>
  <c r="AI4912" i="1"/>
  <c r="AC4913" i="1"/>
  <c r="AD4913" i="1"/>
  <c r="AI4913" i="1"/>
  <c r="AB4913" i="1" s="1"/>
  <c r="AC4914" i="1"/>
  <c r="AD4914" i="1"/>
  <c r="AI4914" i="1"/>
  <c r="AC4915" i="1"/>
  <c r="AD4915" i="1"/>
  <c r="AI4915" i="1"/>
  <c r="AC4916" i="1"/>
  <c r="AD4916" i="1"/>
  <c r="AI4916" i="1"/>
  <c r="AC4917" i="1"/>
  <c r="AD4917" i="1"/>
  <c r="AI4917" i="1"/>
  <c r="AC4918" i="1"/>
  <c r="AD4918" i="1"/>
  <c r="AI4918" i="1"/>
  <c r="AE4918" i="1" s="1"/>
  <c r="AC4919" i="1"/>
  <c r="AD4919" i="1"/>
  <c r="AI4919" i="1"/>
  <c r="AG4919" i="1" s="1"/>
  <c r="AM4919" i="1" s="1"/>
  <c r="AC4920" i="1"/>
  <c r="AD4920" i="1"/>
  <c r="AI4920" i="1"/>
  <c r="AB4920" i="1" s="1"/>
  <c r="AC4921" i="1"/>
  <c r="AD4921" i="1"/>
  <c r="AI4921" i="1"/>
  <c r="AF4921" i="1" s="1"/>
  <c r="AC4922" i="1"/>
  <c r="AD4922" i="1"/>
  <c r="AI4922" i="1"/>
  <c r="AC4923" i="1"/>
  <c r="AD4923" i="1"/>
  <c r="AI4923" i="1"/>
  <c r="AC4924" i="1"/>
  <c r="AD4924" i="1"/>
  <c r="AI4924" i="1"/>
  <c r="AC4925" i="1"/>
  <c r="AD4925" i="1"/>
  <c r="AI4925" i="1"/>
  <c r="AC4926" i="1"/>
  <c r="AD4926" i="1"/>
  <c r="AI4926" i="1"/>
  <c r="AC4927" i="1"/>
  <c r="AD4927" i="1"/>
  <c r="AI4927" i="1"/>
  <c r="AC4928" i="1"/>
  <c r="AD4928" i="1"/>
  <c r="AI4928" i="1"/>
  <c r="AB4928" i="1" s="1"/>
  <c r="AC4929" i="1"/>
  <c r="AD4929" i="1"/>
  <c r="AI4929" i="1"/>
  <c r="AC4930" i="1"/>
  <c r="AD4930" i="1"/>
  <c r="AI4930" i="1"/>
  <c r="AB4930" i="1" s="1"/>
  <c r="AC4931" i="1"/>
  <c r="AD4931" i="1"/>
  <c r="AI4931" i="1"/>
  <c r="AC4932" i="1"/>
  <c r="AD4932" i="1"/>
  <c r="AI4932" i="1"/>
  <c r="AC4933" i="1"/>
  <c r="AD4933" i="1"/>
  <c r="AI4933" i="1"/>
  <c r="AC4934" i="1"/>
  <c r="AD4934" i="1"/>
  <c r="AI4934" i="1"/>
  <c r="AC4935" i="1"/>
  <c r="AD4935" i="1"/>
  <c r="AI4935" i="1"/>
  <c r="AE4935" i="1" s="1"/>
  <c r="AC4936" i="1"/>
  <c r="AD4936" i="1"/>
  <c r="AI4936" i="1"/>
  <c r="AC4937" i="1"/>
  <c r="AD4937" i="1"/>
  <c r="AI4937" i="1"/>
  <c r="AC4938" i="1"/>
  <c r="AD4938" i="1"/>
  <c r="AI4938" i="1"/>
  <c r="AB4938" i="1" s="1"/>
  <c r="AC4939" i="1"/>
  <c r="AD4939" i="1"/>
  <c r="AI4939" i="1"/>
  <c r="AC4940" i="1"/>
  <c r="AD4940" i="1"/>
  <c r="AI4940" i="1"/>
  <c r="AC4941" i="1"/>
  <c r="AD4941" i="1"/>
  <c r="AI4941" i="1"/>
  <c r="AE4941" i="1" s="1"/>
  <c r="AC4942" i="1"/>
  <c r="AD4942" i="1"/>
  <c r="AI4942" i="1"/>
  <c r="AC4943" i="1"/>
  <c r="AD4943" i="1"/>
  <c r="AI4943" i="1"/>
  <c r="AE4943" i="1" s="1"/>
  <c r="AC4944" i="1"/>
  <c r="AD4944" i="1"/>
  <c r="AI4944" i="1"/>
  <c r="AC4945" i="1"/>
  <c r="AD4945" i="1"/>
  <c r="AI4945" i="1"/>
  <c r="AF4945" i="1" s="1"/>
  <c r="AC4946" i="1"/>
  <c r="AD4946" i="1"/>
  <c r="AI4946" i="1"/>
  <c r="AC4947" i="1"/>
  <c r="AD4947" i="1"/>
  <c r="AI4947" i="1"/>
  <c r="AE4947" i="1" s="1"/>
  <c r="AC4948" i="1"/>
  <c r="AD4948" i="1"/>
  <c r="AI4948" i="1"/>
  <c r="AC4949" i="1"/>
  <c r="AD4949" i="1"/>
  <c r="AI4949" i="1"/>
  <c r="AB4949" i="1" s="1"/>
  <c r="AC4950" i="1"/>
  <c r="AD4950" i="1"/>
  <c r="AI4950" i="1"/>
  <c r="AC4951" i="1"/>
  <c r="AD4951" i="1"/>
  <c r="AI4951" i="1"/>
  <c r="AG4951" i="1" s="1"/>
  <c r="AM4951" i="1" s="1"/>
  <c r="AC4952" i="1"/>
  <c r="AD4952" i="1"/>
  <c r="AI4952" i="1"/>
  <c r="AB4952" i="1" s="1"/>
  <c r="AC4953" i="1"/>
  <c r="AD4953" i="1"/>
  <c r="AI4953" i="1"/>
  <c r="AC4954" i="1"/>
  <c r="AD4954" i="1"/>
  <c r="AI4954" i="1"/>
  <c r="AF4954" i="1" s="1"/>
  <c r="AC4955" i="1"/>
  <c r="AD4955" i="1"/>
  <c r="AI4955" i="1"/>
  <c r="AG4955" i="1" s="1"/>
  <c r="AM4955" i="1" s="1"/>
  <c r="AC4956" i="1"/>
  <c r="AD4956" i="1"/>
  <c r="AI4956" i="1"/>
  <c r="AG4956" i="1" s="1"/>
  <c r="AM4956" i="1" s="1"/>
  <c r="AC4957" i="1"/>
  <c r="AD4957" i="1"/>
  <c r="AI4957" i="1"/>
  <c r="AE4957" i="1" s="1"/>
  <c r="AC4958" i="1"/>
  <c r="AD4958" i="1"/>
  <c r="AI4958" i="1"/>
  <c r="AB4958" i="1" s="1"/>
  <c r="AC4959" i="1"/>
  <c r="AD4959" i="1"/>
  <c r="AI4959" i="1"/>
  <c r="AC4960" i="1"/>
  <c r="AD4960" i="1"/>
  <c r="AI4960" i="1"/>
  <c r="AG4960" i="1" s="1"/>
  <c r="AM4960" i="1" s="1"/>
  <c r="AC4961" i="1"/>
  <c r="AD4961" i="1"/>
  <c r="AI4961" i="1"/>
  <c r="AF4961" i="1" s="1"/>
  <c r="AC4962" i="1"/>
  <c r="AD4962" i="1"/>
  <c r="AI4962" i="1"/>
  <c r="AC4963" i="1"/>
  <c r="AD4963" i="1"/>
  <c r="AI4963" i="1"/>
  <c r="AC4964" i="1"/>
  <c r="AD4964" i="1"/>
  <c r="AI4964" i="1"/>
  <c r="AC4965" i="1"/>
  <c r="AD4965" i="1"/>
  <c r="AI4965" i="1"/>
  <c r="AC4966" i="1"/>
  <c r="AD4966" i="1"/>
  <c r="AI4966" i="1"/>
  <c r="AB4966" i="1" s="1"/>
  <c r="AC4967" i="1"/>
  <c r="AD4967" i="1"/>
  <c r="AI4967" i="1"/>
  <c r="AG4967" i="1" s="1"/>
  <c r="AM4967" i="1" s="1"/>
  <c r="AC4968" i="1"/>
  <c r="AD4968" i="1"/>
  <c r="AI4968" i="1"/>
  <c r="AG4968" i="1" s="1"/>
  <c r="AM4968" i="1" s="1"/>
  <c r="AC4969" i="1"/>
  <c r="AD4969" i="1"/>
  <c r="AI4969" i="1"/>
  <c r="AF4969" i="1" s="1"/>
  <c r="AC4970" i="1"/>
  <c r="AD4970" i="1"/>
  <c r="AI4970" i="1"/>
  <c r="AF4970" i="1" s="1"/>
  <c r="AC4971" i="1"/>
  <c r="AD4971" i="1"/>
  <c r="AI4971" i="1"/>
  <c r="AC4972" i="1"/>
  <c r="AD4972" i="1"/>
  <c r="AI4972" i="1"/>
  <c r="AB4972" i="1" s="1"/>
  <c r="AC4973" i="1"/>
  <c r="AD4973" i="1"/>
  <c r="AI4973" i="1"/>
  <c r="AC4974" i="1"/>
  <c r="AD4974" i="1"/>
  <c r="AI4974" i="1"/>
  <c r="AB4974" i="1" s="1"/>
  <c r="AC4975" i="1"/>
  <c r="AD4975" i="1"/>
  <c r="AI4975" i="1"/>
  <c r="AG4975" i="1" s="1"/>
  <c r="AM4975" i="1" s="1"/>
  <c r="AC4976" i="1"/>
  <c r="AD4976" i="1"/>
  <c r="AI4976" i="1"/>
  <c r="AC4977" i="1"/>
  <c r="AD4977" i="1"/>
  <c r="AI4977" i="1"/>
  <c r="AF4977" i="1" s="1"/>
  <c r="AC4978" i="1"/>
  <c r="AD4978" i="1"/>
  <c r="AI4978" i="1"/>
  <c r="AC4979" i="1"/>
  <c r="AD4979" i="1"/>
  <c r="AI4979" i="1"/>
  <c r="AC4980" i="1"/>
  <c r="AD4980" i="1"/>
  <c r="AI4980" i="1"/>
  <c r="AC4981" i="1"/>
  <c r="AD4981" i="1"/>
  <c r="AI4981" i="1"/>
  <c r="AC4982" i="1"/>
  <c r="AD4982" i="1"/>
  <c r="AI4982" i="1"/>
  <c r="AB4982" i="1" s="1"/>
  <c r="AC4983" i="1"/>
  <c r="AD4983" i="1"/>
  <c r="AI4983" i="1"/>
  <c r="AG4983" i="1" s="1"/>
  <c r="AM4983" i="1" s="1"/>
  <c r="AC4984" i="1"/>
  <c r="AD4984" i="1"/>
  <c r="AI4984" i="1"/>
  <c r="AG4984" i="1" s="1"/>
  <c r="AM4984" i="1" s="1"/>
  <c r="AC4985" i="1"/>
  <c r="AD4985" i="1"/>
  <c r="AI4985" i="1"/>
  <c r="AC4986" i="1"/>
  <c r="AD4986" i="1"/>
  <c r="AI4986" i="1"/>
  <c r="AC4987" i="1"/>
  <c r="AD4987" i="1"/>
  <c r="AI4987" i="1"/>
  <c r="AE4987" i="1" s="1"/>
  <c r="AC4988" i="1"/>
  <c r="AD4988" i="1"/>
  <c r="AI4988" i="1"/>
  <c r="AB4988" i="1" s="1"/>
  <c r="AC4989" i="1"/>
  <c r="AD4989" i="1"/>
  <c r="AI4989" i="1"/>
  <c r="AC4990" i="1"/>
  <c r="AD4990" i="1"/>
  <c r="AI4990" i="1"/>
  <c r="AB4990" i="1" s="1"/>
  <c r="AC4991" i="1"/>
  <c r="AD4991" i="1"/>
  <c r="AI4991" i="1"/>
  <c r="AG4991" i="1" s="1"/>
  <c r="AM4991" i="1" s="1"/>
  <c r="AC4992" i="1"/>
  <c r="AD4992" i="1"/>
  <c r="AI4992" i="1"/>
  <c r="AF4992" i="1" s="1"/>
  <c r="AC4993" i="1"/>
  <c r="AD4993" i="1"/>
  <c r="AI4993" i="1"/>
  <c r="AF4993" i="1" s="1"/>
  <c r="AC4994" i="1"/>
  <c r="AD4994" i="1"/>
  <c r="AI4994" i="1"/>
  <c r="AC4995" i="1"/>
  <c r="AD4995" i="1"/>
  <c r="AI4995" i="1"/>
  <c r="AE4995" i="1" s="1"/>
  <c r="AC4996" i="1"/>
  <c r="AD4996" i="1"/>
  <c r="AI4996" i="1"/>
  <c r="AC4997" i="1"/>
  <c r="AD4997" i="1"/>
  <c r="AI4997" i="1"/>
  <c r="AE4997" i="1" s="1"/>
  <c r="AC4998" i="1"/>
  <c r="AD4998" i="1"/>
  <c r="AI4998" i="1"/>
  <c r="AB4998" i="1" s="1"/>
  <c r="AC4999" i="1"/>
  <c r="AD4999" i="1"/>
  <c r="AI4999" i="1"/>
  <c r="AG4999" i="1" s="1"/>
  <c r="AM4999" i="1" s="1"/>
  <c r="AC5000" i="1"/>
  <c r="AD5000" i="1"/>
  <c r="AI5000" i="1"/>
  <c r="AC5001" i="1"/>
  <c r="AD5001" i="1"/>
  <c r="AI5001" i="1"/>
  <c r="AC5002" i="1"/>
  <c r="AD5002" i="1"/>
  <c r="AI5002" i="1"/>
  <c r="AC5003" i="1"/>
  <c r="AD5003" i="1"/>
  <c r="AI5003" i="1"/>
  <c r="AE5003" i="1" s="1"/>
  <c r="AC5004" i="1"/>
  <c r="AD5004" i="1"/>
  <c r="AI5004" i="1"/>
  <c r="AB5004" i="1" s="1"/>
  <c r="AC5005" i="1"/>
  <c r="AD5005" i="1"/>
  <c r="AI5005" i="1"/>
  <c r="AE5005" i="1" s="1"/>
  <c r="AC5006" i="1"/>
  <c r="AD5006" i="1"/>
  <c r="AI5006" i="1"/>
  <c r="AB5006" i="1" s="1"/>
  <c r="AC5007" i="1"/>
  <c r="AD5007" i="1"/>
  <c r="AI5007" i="1"/>
  <c r="AG5007" i="1" s="1"/>
  <c r="AM5007" i="1" s="1"/>
  <c r="AC5008" i="1"/>
  <c r="AD5008" i="1"/>
  <c r="AI5008" i="1"/>
  <c r="AC5009" i="1"/>
  <c r="AD5009" i="1"/>
  <c r="AI5009" i="1"/>
  <c r="AF5009" i="1" s="1"/>
  <c r="AC5010" i="1"/>
  <c r="AD5010" i="1"/>
  <c r="AI5010" i="1"/>
  <c r="AC5011" i="1"/>
  <c r="AD5011" i="1"/>
  <c r="AI5011" i="1"/>
  <c r="AG5011" i="1" s="1"/>
  <c r="AM5011" i="1" s="1"/>
  <c r="AC5012" i="1"/>
  <c r="AD5012" i="1"/>
  <c r="AI5012" i="1"/>
  <c r="AC5013" i="1"/>
  <c r="AD5013" i="1"/>
  <c r="AI5013" i="1"/>
  <c r="AE5013" i="1" s="1"/>
  <c r="AC5014" i="1"/>
  <c r="AD5014" i="1"/>
  <c r="AI5014" i="1"/>
  <c r="AB5014" i="1" s="1"/>
  <c r="AC5015" i="1"/>
  <c r="AD5015" i="1"/>
  <c r="AI5015" i="1"/>
  <c r="AG5015" i="1" s="1"/>
  <c r="AM5015" i="1" s="1"/>
  <c r="AC5016" i="1"/>
  <c r="AD5016" i="1"/>
  <c r="AI5016" i="1"/>
  <c r="AF5016" i="1" s="1"/>
  <c r="AC5017" i="1"/>
  <c r="AD5017" i="1"/>
  <c r="AI5017" i="1"/>
  <c r="AF5017" i="1" s="1"/>
  <c r="AC5018" i="1"/>
  <c r="AD5018" i="1"/>
  <c r="AI5018" i="1"/>
  <c r="AC5019" i="1"/>
  <c r="AD5019" i="1"/>
  <c r="AI5019" i="1"/>
  <c r="AC5020" i="1"/>
  <c r="AD5020" i="1"/>
  <c r="AI5020" i="1"/>
  <c r="AB5020" i="1" s="1"/>
  <c r="AC5021" i="1"/>
  <c r="AD5021" i="1"/>
  <c r="AI5021" i="1"/>
  <c r="AE5021" i="1" s="1"/>
  <c r="AC5022" i="1"/>
  <c r="AD5022" i="1"/>
  <c r="AI5022" i="1"/>
  <c r="AB5022" i="1" s="1"/>
  <c r="AC5023" i="1"/>
  <c r="AD5023" i="1"/>
  <c r="AI5023" i="1"/>
  <c r="AG5023" i="1" s="1"/>
  <c r="AM5023" i="1" s="1"/>
  <c r="AC5024" i="1"/>
  <c r="AD5024" i="1"/>
  <c r="AI5024" i="1"/>
  <c r="AG5024" i="1" s="1"/>
  <c r="AM5024" i="1" s="1"/>
  <c r="AC5025" i="1"/>
  <c r="AD5025" i="1"/>
  <c r="AI5025" i="1"/>
  <c r="AC5026" i="1"/>
  <c r="AD5026" i="1"/>
  <c r="AI5026" i="1"/>
  <c r="AC5027" i="1"/>
  <c r="AD5027" i="1"/>
  <c r="AI5027" i="1"/>
  <c r="AE5027" i="1" s="1"/>
  <c r="AC5028" i="1"/>
  <c r="AD5028" i="1"/>
  <c r="AI5028" i="1"/>
  <c r="AB5028" i="1" s="1"/>
  <c r="AC5029" i="1"/>
  <c r="AD5029" i="1"/>
  <c r="AI5029" i="1"/>
  <c r="AF5029" i="1" s="1"/>
  <c r="AC5030" i="1"/>
  <c r="AD5030" i="1"/>
  <c r="AI5030" i="1"/>
  <c r="AB5030" i="1" s="1"/>
  <c r="AC5031" i="1"/>
  <c r="AD5031" i="1"/>
  <c r="AI5031" i="1"/>
  <c r="AG5031" i="1" s="1"/>
  <c r="AM5031" i="1" s="1"/>
  <c r="AC5032" i="1"/>
  <c r="AD5032" i="1"/>
  <c r="AI5032" i="1"/>
  <c r="AF5032" i="1" s="1"/>
  <c r="AC5033" i="1"/>
  <c r="AD5033" i="1"/>
  <c r="AI5033" i="1"/>
  <c r="AG5033" i="1" s="1"/>
  <c r="AM5033" i="1" s="1"/>
  <c r="AC5034" i="1"/>
  <c r="AD5034" i="1"/>
  <c r="AI5034" i="1"/>
  <c r="AC5035" i="1"/>
  <c r="AD5035" i="1"/>
  <c r="AI5035" i="1"/>
  <c r="AB5035" i="1" s="1"/>
  <c r="AC5036" i="1"/>
  <c r="AD5036" i="1"/>
  <c r="AI5036" i="1"/>
  <c r="AC5037" i="1"/>
  <c r="AD5037" i="1"/>
  <c r="AI5037" i="1"/>
  <c r="AC5038" i="1"/>
  <c r="AD5038" i="1"/>
  <c r="AI5038" i="1"/>
  <c r="AB5038" i="1" s="1"/>
  <c r="AC5039" i="1"/>
  <c r="AD5039" i="1"/>
  <c r="AI5039" i="1"/>
  <c r="AC5040" i="1"/>
  <c r="AD5040" i="1"/>
  <c r="AI5040" i="1"/>
  <c r="AC5041" i="1"/>
  <c r="AD5041" i="1"/>
  <c r="AI5041" i="1"/>
  <c r="AC5042" i="1"/>
  <c r="AD5042" i="1"/>
  <c r="AI5042" i="1"/>
  <c r="AC5043" i="1"/>
  <c r="AD5043" i="1"/>
  <c r="AI5043" i="1"/>
  <c r="AC5044" i="1"/>
  <c r="AD5044" i="1"/>
  <c r="AI5044" i="1"/>
  <c r="AC5045" i="1"/>
  <c r="AD5045" i="1"/>
  <c r="AI5045" i="1"/>
  <c r="AE5045" i="1" s="1"/>
  <c r="AC5046" i="1"/>
  <c r="AD5046" i="1"/>
  <c r="AI5046" i="1"/>
  <c r="AB5046" i="1" s="1"/>
  <c r="AC5047" i="1"/>
  <c r="AD5047" i="1"/>
  <c r="AI5047" i="1"/>
  <c r="AG5047" i="1" s="1"/>
  <c r="AM5047" i="1" s="1"/>
  <c r="AC5048" i="1"/>
  <c r="AD5048" i="1"/>
  <c r="AI5048" i="1"/>
  <c r="AC5049" i="1"/>
  <c r="AD5049" i="1"/>
  <c r="AI5049" i="1"/>
  <c r="AG5049" i="1" s="1"/>
  <c r="AM5049" i="1" s="1"/>
  <c r="AC5050" i="1"/>
  <c r="AD5050" i="1"/>
  <c r="AI5050" i="1"/>
  <c r="AC5051" i="1"/>
  <c r="AD5051" i="1"/>
  <c r="AI5051" i="1"/>
  <c r="AE5051" i="1" s="1"/>
  <c r="AC5052" i="1"/>
  <c r="AD5052" i="1"/>
  <c r="AI5052" i="1"/>
  <c r="AF5052" i="1" s="1"/>
  <c r="AC5053" i="1"/>
  <c r="AD5053" i="1"/>
  <c r="AI5053" i="1"/>
  <c r="AC5054" i="1"/>
  <c r="AD5054" i="1"/>
  <c r="AI5054" i="1"/>
  <c r="AB5054" i="1" s="1"/>
  <c r="AC5055" i="1"/>
  <c r="AD5055" i="1"/>
  <c r="AI5055" i="1"/>
  <c r="AC5056" i="1"/>
  <c r="AD5056" i="1"/>
  <c r="AI5056" i="1"/>
  <c r="AC5057" i="1"/>
  <c r="AD5057" i="1"/>
  <c r="AI5057" i="1"/>
  <c r="AB5057" i="1" s="1"/>
  <c r="AC5058" i="1"/>
  <c r="AD5058" i="1"/>
  <c r="AI5058" i="1"/>
  <c r="AF5058" i="1" s="1"/>
  <c r="AC5059" i="1"/>
  <c r="AD5059" i="1"/>
  <c r="AI5059" i="1"/>
  <c r="AG5059" i="1" s="1"/>
  <c r="AM5059" i="1" s="1"/>
  <c r="AC5060" i="1"/>
  <c r="AD5060" i="1"/>
  <c r="AI5060" i="1"/>
  <c r="AC5061" i="1"/>
  <c r="AD5061" i="1"/>
  <c r="AI5061" i="1"/>
  <c r="AE5061" i="1" s="1"/>
  <c r="AC5062" i="1"/>
  <c r="AD5062" i="1"/>
  <c r="AI5062" i="1"/>
  <c r="AB5062" i="1" s="1"/>
  <c r="AC5063" i="1"/>
  <c r="AD5063" i="1"/>
  <c r="AI5063" i="1"/>
  <c r="AG5063" i="1" s="1"/>
  <c r="AM5063" i="1" s="1"/>
  <c r="AC5064" i="1"/>
  <c r="AD5064" i="1"/>
  <c r="AI5064" i="1"/>
  <c r="AG5064" i="1" s="1"/>
  <c r="AM5064" i="1" s="1"/>
  <c r="AC5065" i="1"/>
  <c r="AD5065" i="1"/>
  <c r="AI5065" i="1"/>
  <c r="AG5065" i="1" s="1"/>
  <c r="AM5065" i="1" s="1"/>
  <c r="AC5066" i="1"/>
  <c r="AD5066" i="1"/>
  <c r="AI5066" i="1"/>
  <c r="AF5066" i="1" s="1"/>
  <c r="AC5067" i="1"/>
  <c r="AD5067" i="1"/>
  <c r="AI5067" i="1"/>
  <c r="AC5068" i="1"/>
  <c r="AD5068" i="1"/>
  <c r="AI5068" i="1"/>
  <c r="AF5068" i="1" s="1"/>
  <c r="AC5069" i="1"/>
  <c r="AD5069" i="1"/>
  <c r="AI5069" i="1"/>
  <c r="AE5069" i="1" s="1"/>
  <c r="AC5070" i="1"/>
  <c r="AD5070" i="1"/>
  <c r="AI5070" i="1"/>
  <c r="AB5070" i="1" s="1"/>
  <c r="AC5071" i="1"/>
  <c r="AD5071" i="1"/>
  <c r="AI5071" i="1"/>
  <c r="AC5072" i="1"/>
  <c r="AD5072" i="1"/>
  <c r="AI5072" i="1"/>
  <c r="AG5072" i="1" s="1"/>
  <c r="AM5072" i="1" s="1"/>
  <c r="AC5073" i="1"/>
  <c r="AD5073" i="1"/>
  <c r="AI5073" i="1"/>
  <c r="AG5073" i="1" s="1"/>
  <c r="AM5073" i="1" s="1"/>
  <c r="AC5074" i="1"/>
  <c r="AD5074" i="1"/>
  <c r="AI5074" i="1"/>
  <c r="AF5074" i="1" s="1"/>
  <c r="AC5075" i="1"/>
  <c r="AD5075" i="1"/>
  <c r="AI5075" i="1"/>
  <c r="AG5075" i="1" s="1"/>
  <c r="AM5075" i="1" s="1"/>
  <c r="AC5076" i="1"/>
  <c r="AD5076" i="1"/>
  <c r="AI5076" i="1"/>
  <c r="AC5077" i="1"/>
  <c r="AD5077" i="1"/>
  <c r="AI5077" i="1"/>
  <c r="AC5078" i="1"/>
  <c r="AD5078" i="1"/>
  <c r="AI5078" i="1"/>
  <c r="AB5078" i="1" s="1"/>
  <c r="AC5079" i="1"/>
  <c r="AD5079" i="1"/>
  <c r="AI5079" i="1"/>
  <c r="AG5079" i="1" s="1"/>
  <c r="AM5079" i="1" s="1"/>
  <c r="AC5080" i="1"/>
  <c r="AD5080" i="1"/>
  <c r="AI5080" i="1"/>
  <c r="AE5080" i="1" s="1"/>
  <c r="AC5081" i="1"/>
  <c r="AD5081" i="1"/>
  <c r="AI5081" i="1"/>
  <c r="AG5081" i="1" s="1"/>
  <c r="AM5081" i="1" s="1"/>
  <c r="AC5082" i="1"/>
  <c r="AD5082" i="1"/>
  <c r="AI5082" i="1"/>
  <c r="AF5082" i="1" s="1"/>
  <c r="AC5083" i="1"/>
  <c r="AD5083" i="1"/>
  <c r="AI5083" i="1"/>
  <c r="AC5084" i="1"/>
  <c r="AD5084" i="1"/>
  <c r="AI5084" i="1"/>
  <c r="AF5084" i="1" s="1"/>
  <c r="AC5085" i="1"/>
  <c r="AD5085" i="1"/>
  <c r="AI5085" i="1"/>
  <c r="AC5086" i="1"/>
  <c r="AD5086" i="1"/>
  <c r="AI5086" i="1"/>
  <c r="AB5086" i="1" s="1"/>
  <c r="AC5087" i="1"/>
  <c r="AD5087" i="1"/>
  <c r="AI5087" i="1"/>
  <c r="AC5088" i="1"/>
  <c r="AD5088" i="1"/>
  <c r="AI5088" i="1"/>
  <c r="AG5088" i="1" s="1"/>
  <c r="AM5088" i="1" s="1"/>
  <c r="AC5089" i="1"/>
  <c r="AD5089" i="1"/>
  <c r="AI5089" i="1"/>
  <c r="AF5089" i="1" s="1"/>
  <c r="AC5090" i="1"/>
  <c r="AD5090" i="1"/>
  <c r="AI5090" i="1"/>
  <c r="AF5090" i="1" s="1"/>
  <c r="AC5091" i="1"/>
  <c r="AD5091" i="1"/>
  <c r="AI5091" i="1"/>
  <c r="AE5091" i="1" s="1"/>
  <c r="AC5092" i="1"/>
  <c r="AD5092" i="1"/>
  <c r="AI5092" i="1"/>
  <c r="AF5092" i="1" s="1"/>
  <c r="AC5093" i="1"/>
  <c r="AD5093" i="1"/>
  <c r="AI5093" i="1"/>
  <c r="AB5093" i="1" s="1"/>
  <c r="AC5094" i="1"/>
  <c r="AD5094" i="1"/>
  <c r="AI5094" i="1"/>
  <c r="AB5094" i="1" s="1"/>
  <c r="AC5095" i="1"/>
  <c r="AD5095" i="1"/>
  <c r="AI5095" i="1"/>
  <c r="AC5096" i="1"/>
  <c r="AD5096" i="1"/>
  <c r="AI5096" i="1"/>
  <c r="AB5096" i="1" s="1"/>
  <c r="AC5097" i="1"/>
  <c r="AD5097" i="1"/>
  <c r="AI5097" i="1"/>
  <c r="AE5097" i="1" s="1"/>
  <c r="AC5098" i="1"/>
  <c r="AD5098" i="1"/>
  <c r="AI5098" i="1"/>
  <c r="AC5099" i="1"/>
  <c r="AD5099" i="1"/>
  <c r="AI5099" i="1"/>
  <c r="AC5100" i="1"/>
  <c r="AD5100" i="1"/>
  <c r="AI5100" i="1"/>
  <c r="AC5101" i="1"/>
  <c r="AD5101" i="1"/>
  <c r="AI5101" i="1"/>
  <c r="AC5102" i="1"/>
  <c r="AD5102" i="1"/>
  <c r="AI5102" i="1"/>
  <c r="AF5102" i="1" s="1"/>
  <c r="AC5103" i="1"/>
  <c r="AD5103" i="1"/>
  <c r="AI5103" i="1"/>
  <c r="AC5104" i="1"/>
  <c r="AD5104" i="1"/>
  <c r="AI5104" i="1"/>
  <c r="AC5105" i="1"/>
  <c r="AD5105" i="1"/>
  <c r="AI5105" i="1"/>
  <c r="AE5105" i="1" s="1"/>
  <c r="AC5106" i="1"/>
  <c r="AD5106" i="1"/>
  <c r="AI5106" i="1"/>
  <c r="AC5107" i="1"/>
  <c r="AD5107" i="1"/>
  <c r="AI5107" i="1"/>
  <c r="AG5107" i="1" s="1"/>
  <c r="AM5107" i="1" s="1"/>
  <c r="AC5108" i="1"/>
  <c r="AD5108" i="1"/>
  <c r="AI5108" i="1"/>
  <c r="AC5109" i="1"/>
  <c r="AD5109" i="1"/>
  <c r="AI5109" i="1"/>
  <c r="AF5109" i="1" s="1"/>
  <c r="AC5110" i="1"/>
  <c r="AD5110" i="1"/>
  <c r="AI5110" i="1"/>
  <c r="AC5111" i="1"/>
  <c r="AD5111" i="1"/>
  <c r="AI5111" i="1"/>
  <c r="AC5112" i="1"/>
  <c r="AD5112" i="1"/>
  <c r="AI5112" i="1"/>
  <c r="AC5113" i="1"/>
  <c r="AD5113" i="1"/>
  <c r="AI5113" i="1"/>
  <c r="AE5113" i="1" s="1"/>
  <c r="AC5114" i="1"/>
  <c r="AD5114" i="1"/>
  <c r="AI5114" i="1"/>
  <c r="AC5115" i="1"/>
  <c r="AD5115" i="1"/>
  <c r="AI5115" i="1"/>
  <c r="AE5115" i="1" s="1"/>
  <c r="AC5116" i="1"/>
  <c r="AD5116" i="1"/>
  <c r="AI5116" i="1"/>
  <c r="AF5116" i="1" s="1"/>
  <c r="AC5117" i="1"/>
  <c r="AD5117" i="1"/>
  <c r="AI5117" i="1"/>
  <c r="AC5118" i="1"/>
  <c r="AD5118" i="1"/>
  <c r="AI5118" i="1"/>
  <c r="AC5119" i="1"/>
  <c r="AD5119" i="1"/>
  <c r="AI5119" i="1"/>
  <c r="AE5119" i="1" s="1"/>
  <c r="AC5120" i="1"/>
  <c r="AD5120" i="1"/>
  <c r="AI5120" i="1"/>
  <c r="AF5120" i="1" s="1"/>
  <c r="AC5121" i="1"/>
  <c r="AD5121" i="1"/>
  <c r="AI5121" i="1"/>
  <c r="AC5122" i="1"/>
  <c r="AD5122" i="1"/>
  <c r="AI5122" i="1"/>
  <c r="AF5122" i="1" s="1"/>
  <c r="AC5123" i="1"/>
  <c r="AD5123" i="1"/>
  <c r="AI5123" i="1"/>
  <c r="AC5124" i="1"/>
  <c r="AD5124" i="1"/>
  <c r="AI5124" i="1"/>
  <c r="AF5124" i="1" s="1"/>
  <c r="AC5125" i="1"/>
  <c r="AD5125" i="1"/>
  <c r="AI5125" i="1"/>
  <c r="AC5126" i="1"/>
  <c r="AD5126" i="1"/>
  <c r="AI5126" i="1"/>
  <c r="AB5126" i="1" s="1"/>
  <c r="AC5127" i="1"/>
  <c r="AD5127" i="1"/>
  <c r="AI5127" i="1"/>
  <c r="AC5128" i="1"/>
  <c r="AD5128" i="1"/>
  <c r="AI5128" i="1"/>
  <c r="AB5128" i="1" s="1"/>
  <c r="AC5129" i="1"/>
  <c r="AD5129" i="1"/>
  <c r="AI5129" i="1"/>
  <c r="AE5129" i="1" s="1"/>
  <c r="AC5130" i="1"/>
  <c r="AD5130" i="1"/>
  <c r="AI5130" i="1"/>
  <c r="AF5130" i="1" s="1"/>
  <c r="AC5131" i="1"/>
  <c r="AD5131" i="1"/>
  <c r="AI5131" i="1"/>
  <c r="AC5132" i="1"/>
  <c r="AD5132" i="1"/>
  <c r="AI5132" i="1"/>
  <c r="AF5132" i="1" s="1"/>
  <c r="AC5133" i="1"/>
  <c r="AD5133" i="1"/>
  <c r="AI5133" i="1"/>
  <c r="AF5133" i="1" s="1"/>
  <c r="AC5134" i="1"/>
  <c r="AD5134" i="1"/>
  <c r="AI5134" i="1"/>
  <c r="AB5134" i="1" s="1"/>
  <c r="AC5135" i="1"/>
  <c r="AD5135" i="1"/>
  <c r="AI5135" i="1"/>
  <c r="AE5135" i="1" s="1"/>
  <c r="AC5136" i="1"/>
  <c r="AD5136" i="1"/>
  <c r="AI5136" i="1"/>
  <c r="AF5136" i="1" s="1"/>
  <c r="AC5137" i="1"/>
  <c r="AD5137" i="1"/>
  <c r="AI5137" i="1"/>
  <c r="AF5137" i="1" s="1"/>
  <c r="AC5138" i="1"/>
  <c r="AD5138" i="1"/>
  <c r="AI5138" i="1"/>
  <c r="AF5138" i="1" s="1"/>
  <c r="AC5139" i="1"/>
  <c r="AD5139" i="1"/>
  <c r="AI5139" i="1"/>
  <c r="AC5140" i="1"/>
  <c r="AD5140" i="1"/>
  <c r="AI5140" i="1"/>
  <c r="AF5140" i="1" s="1"/>
  <c r="AC5141" i="1"/>
  <c r="AD5141" i="1"/>
  <c r="AI5141" i="1"/>
  <c r="AC5142" i="1"/>
  <c r="AD5142" i="1"/>
  <c r="AI5142" i="1"/>
  <c r="AB5142" i="1" s="1"/>
  <c r="AC5143" i="1"/>
  <c r="AD5143" i="1"/>
  <c r="AI5143" i="1"/>
  <c r="AE5143" i="1" s="1"/>
  <c r="AC5144" i="1"/>
  <c r="AD5144" i="1"/>
  <c r="AI5144" i="1"/>
  <c r="AC5145" i="1"/>
  <c r="AD5145" i="1"/>
  <c r="AI5145" i="1"/>
  <c r="AC5146" i="1"/>
  <c r="AD5146" i="1"/>
  <c r="AI5146" i="1"/>
  <c r="AC5147" i="1"/>
  <c r="AD5147" i="1"/>
  <c r="AI5147" i="1"/>
  <c r="AC5148" i="1"/>
  <c r="AD5148" i="1"/>
  <c r="AI5148" i="1"/>
  <c r="AF5148" i="1" s="1"/>
  <c r="AC5149" i="1"/>
  <c r="AD5149" i="1"/>
  <c r="AI5149" i="1"/>
  <c r="AC5150" i="1"/>
  <c r="AD5150" i="1"/>
  <c r="AI5150" i="1"/>
  <c r="AB5150" i="1" s="1"/>
  <c r="AC5151" i="1"/>
  <c r="AD5151" i="1"/>
  <c r="AI5151" i="1"/>
  <c r="AB5151" i="1" s="1"/>
  <c r="AC5152" i="1"/>
  <c r="AD5152" i="1"/>
  <c r="AI5152" i="1"/>
  <c r="AE5152" i="1" s="1"/>
  <c r="AC5153" i="1"/>
  <c r="AD5153" i="1"/>
  <c r="AI5153" i="1"/>
  <c r="AE5153" i="1" s="1"/>
  <c r="AC5154" i="1"/>
  <c r="AD5154" i="1"/>
  <c r="AI5154" i="1"/>
  <c r="AF5154" i="1" s="1"/>
  <c r="AC5155" i="1"/>
  <c r="AD5155" i="1"/>
  <c r="AI5155" i="1"/>
  <c r="AC5156" i="1"/>
  <c r="AD5156" i="1"/>
  <c r="AI5156" i="1"/>
  <c r="AC5157" i="1"/>
  <c r="AD5157" i="1"/>
  <c r="AI5157" i="1"/>
  <c r="AF5157" i="1" s="1"/>
  <c r="AC5158" i="1"/>
  <c r="AD5158" i="1"/>
  <c r="AI5158" i="1"/>
  <c r="AB5158" i="1" s="1"/>
  <c r="AC5159" i="1"/>
  <c r="AD5159" i="1"/>
  <c r="AI5159" i="1"/>
  <c r="AC5160" i="1"/>
  <c r="AD5160" i="1"/>
  <c r="AI5160" i="1"/>
  <c r="AE5160" i="1" s="1"/>
  <c r="AC5161" i="1"/>
  <c r="AD5161" i="1"/>
  <c r="AI5161" i="1"/>
  <c r="AG5161" i="1" s="1"/>
  <c r="AM5161" i="1" s="1"/>
  <c r="AC5162" i="1"/>
  <c r="AD5162" i="1"/>
  <c r="AI5162" i="1"/>
  <c r="AG5162" i="1" s="1"/>
  <c r="AM5162" i="1" s="1"/>
  <c r="AC5163" i="1"/>
  <c r="AD5163" i="1"/>
  <c r="AI5163" i="1"/>
  <c r="AB5163" i="1" s="1"/>
  <c r="AC5164" i="1"/>
  <c r="AD5164" i="1"/>
  <c r="AI5164" i="1"/>
  <c r="AC5165" i="1"/>
  <c r="AD5165" i="1"/>
  <c r="AI5165" i="1"/>
  <c r="AE5165" i="1" s="1"/>
  <c r="AC5166" i="1"/>
  <c r="AD5166" i="1"/>
  <c r="AI5166" i="1"/>
  <c r="AC5167" i="1"/>
  <c r="AD5167" i="1"/>
  <c r="AI5167" i="1"/>
  <c r="AC5168" i="1"/>
  <c r="AD5168" i="1"/>
  <c r="AI5168" i="1"/>
  <c r="AE5168" i="1" s="1"/>
  <c r="AC5169" i="1"/>
  <c r="AD5169" i="1"/>
  <c r="AI5169" i="1"/>
  <c r="AC5170" i="1"/>
  <c r="AD5170" i="1"/>
  <c r="AI5170" i="1"/>
  <c r="AE5170" i="1" s="1"/>
  <c r="AC5171" i="1"/>
  <c r="AD5171" i="1"/>
  <c r="AI5171" i="1"/>
  <c r="AC5172" i="1"/>
  <c r="AD5172" i="1"/>
  <c r="AI5172" i="1"/>
  <c r="AG5172" i="1" s="1"/>
  <c r="AM5172" i="1" s="1"/>
  <c r="AC5173" i="1"/>
  <c r="AD5173" i="1"/>
  <c r="AI5173" i="1"/>
  <c r="AC5174" i="1"/>
  <c r="AD5174" i="1"/>
  <c r="AI5174" i="1"/>
  <c r="AC5175" i="1"/>
  <c r="AD5175" i="1"/>
  <c r="AI5175" i="1"/>
  <c r="AC5176" i="1"/>
  <c r="AD5176" i="1"/>
  <c r="AI5176" i="1"/>
  <c r="AG5176" i="1" s="1"/>
  <c r="AM5176" i="1" s="1"/>
  <c r="AC5177" i="1"/>
  <c r="AD5177" i="1"/>
  <c r="AI5177" i="1"/>
  <c r="AF5177" i="1" s="1"/>
  <c r="AC5178" i="1"/>
  <c r="AD5178" i="1"/>
  <c r="AI5178" i="1"/>
  <c r="AF5178" i="1" s="1"/>
  <c r="AC5179" i="1"/>
  <c r="AD5179" i="1"/>
  <c r="AI5179" i="1"/>
  <c r="AC5180" i="1"/>
  <c r="AD5180" i="1"/>
  <c r="AI5180" i="1"/>
  <c r="AF5180" i="1" s="1"/>
  <c r="AC5181" i="1"/>
  <c r="AD5181" i="1"/>
  <c r="AI5181" i="1"/>
  <c r="AE5181" i="1" s="1"/>
  <c r="AC5182" i="1"/>
  <c r="AD5182" i="1"/>
  <c r="AI5182" i="1"/>
  <c r="AB5182" i="1" s="1"/>
  <c r="AC5183" i="1"/>
  <c r="AD5183" i="1"/>
  <c r="AI5183" i="1"/>
  <c r="AE5183" i="1" s="1"/>
  <c r="AC5184" i="1"/>
  <c r="AD5184" i="1"/>
  <c r="AI5184" i="1"/>
  <c r="AE5184" i="1" s="1"/>
  <c r="AC5185" i="1"/>
  <c r="AD5185" i="1"/>
  <c r="AI5185" i="1"/>
  <c r="AC5186" i="1"/>
  <c r="AD5186" i="1"/>
  <c r="AI5186" i="1"/>
  <c r="AG5186" i="1" s="1"/>
  <c r="AM5186" i="1" s="1"/>
  <c r="AC5187" i="1"/>
  <c r="AD5187" i="1"/>
  <c r="AI5187" i="1"/>
  <c r="AC5188" i="1"/>
  <c r="AD5188" i="1"/>
  <c r="AI5188" i="1"/>
  <c r="AF5188" i="1" s="1"/>
  <c r="AC5189" i="1"/>
  <c r="AD5189" i="1"/>
  <c r="AI5189" i="1"/>
  <c r="AB5189" i="1" s="1"/>
  <c r="AC5190" i="1"/>
  <c r="AD5190" i="1"/>
  <c r="AI5190" i="1"/>
  <c r="AB5190" i="1" s="1"/>
  <c r="AC5191" i="1"/>
  <c r="AD5191" i="1"/>
  <c r="AI5191" i="1"/>
  <c r="AE5191" i="1" s="1"/>
  <c r="AC5192" i="1"/>
  <c r="AD5192" i="1"/>
  <c r="AI5192" i="1"/>
  <c r="AF5192" i="1" s="1"/>
  <c r="AC5193" i="1"/>
  <c r="AD5193" i="1"/>
  <c r="AI5193" i="1"/>
  <c r="AC5194" i="1"/>
  <c r="AD5194" i="1"/>
  <c r="AI5194" i="1"/>
  <c r="AF5194" i="1" s="1"/>
  <c r="AC5195" i="1"/>
  <c r="AD5195" i="1"/>
  <c r="AI5195" i="1"/>
  <c r="AC5196" i="1"/>
  <c r="AD5196" i="1"/>
  <c r="AI5196" i="1"/>
  <c r="AC5197" i="1"/>
  <c r="AD5197" i="1"/>
  <c r="AI5197" i="1"/>
  <c r="AE5197" i="1" s="1"/>
  <c r="AC5198" i="1"/>
  <c r="AD5198" i="1"/>
  <c r="AI5198" i="1"/>
  <c r="AE5198" i="1" s="1"/>
  <c r="AC5199" i="1"/>
  <c r="AD5199" i="1"/>
  <c r="AI5199" i="1"/>
  <c r="AC5200" i="1"/>
  <c r="AD5200" i="1"/>
  <c r="AI5200" i="1"/>
  <c r="AF5200" i="1" s="1"/>
  <c r="AC5201" i="1"/>
  <c r="AD5201" i="1"/>
  <c r="AI5201" i="1"/>
  <c r="AG5201" i="1" s="1"/>
  <c r="AM5201" i="1" s="1"/>
  <c r="AC5202" i="1"/>
  <c r="AD5202" i="1"/>
  <c r="AI5202" i="1"/>
  <c r="AB5202" i="1" s="1"/>
  <c r="AC5203" i="1"/>
  <c r="AD5203" i="1"/>
  <c r="AI5203" i="1"/>
  <c r="AC5204" i="1"/>
  <c r="AD5204" i="1"/>
  <c r="AI5204" i="1"/>
  <c r="AB5204" i="1" s="1"/>
  <c r="AC5205" i="1"/>
  <c r="AD5205" i="1"/>
  <c r="AI5205" i="1"/>
  <c r="AC5206" i="1"/>
  <c r="AD5206" i="1"/>
  <c r="AI5206" i="1"/>
  <c r="AC5207" i="1"/>
  <c r="AD5207" i="1"/>
  <c r="AI5207" i="1"/>
  <c r="AF5207" i="1" s="1"/>
  <c r="AC5208" i="1"/>
  <c r="AD5208" i="1"/>
  <c r="AI5208" i="1"/>
  <c r="AE5208" i="1" s="1"/>
  <c r="AC5209" i="1"/>
  <c r="AD5209" i="1"/>
  <c r="AI5209" i="1"/>
  <c r="AB5209" i="1" s="1"/>
  <c r="AC5210" i="1"/>
  <c r="AD5210" i="1"/>
  <c r="AI5210" i="1"/>
  <c r="AF5210" i="1" s="1"/>
  <c r="AC5211" i="1"/>
  <c r="AD5211" i="1"/>
  <c r="AI5211" i="1"/>
  <c r="AE5211" i="1" s="1"/>
  <c r="AC5212" i="1"/>
  <c r="AD5212" i="1"/>
  <c r="AI5212" i="1"/>
  <c r="AB5212" i="1" s="1"/>
  <c r="AC5213" i="1"/>
  <c r="AD5213" i="1"/>
  <c r="AI5213" i="1"/>
  <c r="AE5213" i="1" s="1"/>
  <c r="AC5214" i="1"/>
  <c r="AD5214" i="1"/>
  <c r="AI5214" i="1"/>
  <c r="AB5214" i="1" s="1"/>
  <c r="AC5215" i="1"/>
  <c r="AD5215" i="1"/>
  <c r="AI5215" i="1"/>
  <c r="AB5215" i="1" s="1"/>
  <c r="AC5216" i="1"/>
  <c r="AD5216" i="1"/>
  <c r="AI5216" i="1"/>
  <c r="AE5216" i="1" s="1"/>
  <c r="AC5217" i="1"/>
  <c r="AD5217" i="1"/>
  <c r="AI5217" i="1"/>
  <c r="AE5217" i="1" s="1"/>
  <c r="AC5218" i="1"/>
  <c r="AD5218" i="1"/>
  <c r="AI5218" i="1"/>
  <c r="AB5218" i="1" s="1"/>
  <c r="AC5219" i="1"/>
  <c r="AD5219" i="1"/>
  <c r="AI5219" i="1"/>
  <c r="AC5220" i="1"/>
  <c r="AD5220" i="1"/>
  <c r="AI5220" i="1"/>
  <c r="AF5220" i="1" s="1"/>
  <c r="AC5221" i="1"/>
  <c r="AD5221" i="1"/>
  <c r="AI5221" i="1"/>
  <c r="AE5221" i="1" s="1"/>
  <c r="AC5222" i="1"/>
  <c r="AD5222" i="1"/>
  <c r="AI5222" i="1"/>
  <c r="AF5222" i="1" s="1"/>
  <c r="AC5223" i="1"/>
  <c r="AD5223" i="1"/>
  <c r="AI5223" i="1"/>
  <c r="AE5223" i="1" s="1"/>
  <c r="AC5224" i="1"/>
  <c r="AD5224" i="1"/>
  <c r="AI5224" i="1"/>
  <c r="AC5225" i="1"/>
  <c r="AD5225" i="1"/>
  <c r="AI5225" i="1"/>
  <c r="AE5225" i="1" s="1"/>
  <c r="AC5226" i="1"/>
  <c r="AD5226" i="1"/>
  <c r="AI5226" i="1"/>
  <c r="AB5226" i="1" s="1"/>
  <c r="AC5227" i="1"/>
  <c r="AD5227" i="1"/>
  <c r="AI5227" i="1"/>
  <c r="AC5228" i="1"/>
  <c r="AD5228" i="1"/>
  <c r="AI5228" i="1"/>
  <c r="AC5229" i="1"/>
  <c r="AD5229" i="1"/>
  <c r="AI5229" i="1"/>
  <c r="AE5229" i="1" s="1"/>
  <c r="AC5230" i="1"/>
  <c r="AD5230" i="1"/>
  <c r="AI5230" i="1"/>
  <c r="AC5231" i="1"/>
  <c r="AD5231" i="1"/>
  <c r="AI5231" i="1"/>
  <c r="AB5231" i="1" s="1"/>
  <c r="AC5232" i="1"/>
  <c r="AD5232" i="1"/>
  <c r="AI5232" i="1"/>
  <c r="AF5232" i="1" s="1"/>
  <c r="AC5233" i="1"/>
  <c r="AD5233" i="1"/>
  <c r="AI5233" i="1"/>
  <c r="AC5234" i="1"/>
  <c r="AD5234" i="1"/>
  <c r="AI5234" i="1"/>
  <c r="AC5235" i="1"/>
  <c r="AD5235" i="1"/>
  <c r="AI5235" i="1"/>
  <c r="AC5236" i="1"/>
  <c r="AD5236" i="1"/>
  <c r="AI5236" i="1"/>
  <c r="AC5237" i="1"/>
  <c r="AD5237" i="1"/>
  <c r="AI5237" i="1"/>
  <c r="AC5238" i="1"/>
  <c r="AD5238" i="1"/>
  <c r="AI5238" i="1"/>
  <c r="AB5238" i="1" s="1"/>
  <c r="AC5239" i="1"/>
  <c r="AD5239" i="1"/>
  <c r="AI5239" i="1"/>
  <c r="AG5239" i="1" s="1"/>
  <c r="AM5239" i="1" s="1"/>
  <c r="AC5240" i="1"/>
  <c r="AD5240" i="1"/>
  <c r="AI5240" i="1"/>
  <c r="AF5240" i="1" s="1"/>
  <c r="AC5241" i="1"/>
  <c r="AD5241" i="1"/>
  <c r="AI5241" i="1"/>
  <c r="AE5241" i="1" s="1"/>
  <c r="AC5242" i="1"/>
  <c r="AD5242" i="1"/>
  <c r="AI5242" i="1"/>
  <c r="AF5242" i="1" s="1"/>
  <c r="AC5243" i="1"/>
  <c r="AD5243" i="1"/>
  <c r="AI5243" i="1"/>
  <c r="AC5244" i="1"/>
  <c r="AD5244" i="1"/>
  <c r="AI5244" i="1"/>
  <c r="AF5244" i="1" s="1"/>
  <c r="AC5245" i="1"/>
  <c r="AD5245" i="1"/>
  <c r="AI5245" i="1"/>
  <c r="AC5246" i="1"/>
  <c r="AD5246" i="1"/>
  <c r="AI5246" i="1"/>
  <c r="AC5247" i="1"/>
  <c r="AD5247" i="1"/>
  <c r="AI5247" i="1"/>
  <c r="AG5247" i="1" s="1"/>
  <c r="AM5247" i="1" s="1"/>
  <c r="AC5248" i="1"/>
  <c r="AD5248" i="1"/>
  <c r="AI5248" i="1"/>
  <c r="AC5249" i="1"/>
  <c r="AD5249" i="1"/>
  <c r="AI5249" i="1"/>
  <c r="AE5249" i="1" s="1"/>
  <c r="AC5250" i="1"/>
  <c r="AD5250" i="1"/>
  <c r="AI5250" i="1"/>
  <c r="AE5250" i="1" s="1"/>
  <c r="AC5251" i="1"/>
  <c r="AD5251" i="1"/>
  <c r="AI5251" i="1"/>
  <c r="AC5252" i="1"/>
  <c r="AD5252" i="1"/>
  <c r="AI5252" i="1"/>
  <c r="AF5252" i="1" s="1"/>
  <c r="AC5253" i="1"/>
  <c r="AD5253" i="1"/>
  <c r="AI5253" i="1"/>
  <c r="AC5254" i="1"/>
  <c r="AD5254" i="1"/>
  <c r="AI5254" i="1"/>
  <c r="AE5254" i="1" s="1"/>
  <c r="AC5255" i="1"/>
  <c r="AD5255" i="1"/>
  <c r="AI5255" i="1"/>
  <c r="AE5255" i="1" s="1"/>
  <c r="AC5256" i="1"/>
  <c r="AD5256" i="1"/>
  <c r="AI5256" i="1"/>
  <c r="AG5256" i="1" s="1"/>
  <c r="AM5256" i="1" s="1"/>
  <c r="AC5257" i="1"/>
  <c r="AD5257" i="1"/>
  <c r="AI5257" i="1"/>
  <c r="AE5257" i="1" s="1"/>
  <c r="AC5258" i="1"/>
  <c r="AD5258" i="1"/>
  <c r="AI5258" i="1"/>
  <c r="AC5259" i="1"/>
  <c r="AD5259" i="1"/>
  <c r="AI5259" i="1"/>
  <c r="AC5260" i="1"/>
  <c r="AD5260" i="1"/>
  <c r="AI5260" i="1"/>
  <c r="AC5261" i="1"/>
  <c r="AD5261" i="1"/>
  <c r="AI5261" i="1"/>
  <c r="AE5261" i="1" s="1"/>
  <c r="AC5262" i="1"/>
  <c r="AD5262" i="1"/>
  <c r="AI5262" i="1"/>
  <c r="AB5262" i="1" s="1"/>
  <c r="AC5263" i="1"/>
  <c r="AD5263" i="1"/>
  <c r="AI5263" i="1"/>
  <c r="AG5263" i="1" s="1"/>
  <c r="AM5263" i="1" s="1"/>
  <c r="AC5264" i="1"/>
  <c r="AD5264" i="1"/>
  <c r="AI5264" i="1"/>
  <c r="AG5264" i="1" s="1"/>
  <c r="AM5264" i="1" s="1"/>
  <c r="AC5265" i="1"/>
  <c r="AD5265" i="1"/>
  <c r="AI5265" i="1"/>
  <c r="AE5265" i="1" s="1"/>
  <c r="AC5266" i="1"/>
  <c r="AD5266" i="1"/>
  <c r="AI5266" i="1"/>
  <c r="AF5266" i="1" s="1"/>
  <c r="AC5267" i="1"/>
  <c r="AD5267" i="1"/>
  <c r="AI5267" i="1"/>
  <c r="AC5268" i="1"/>
  <c r="AD5268" i="1"/>
  <c r="AI5268" i="1"/>
  <c r="AF5268" i="1" s="1"/>
  <c r="AC5269" i="1"/>
  <c r="AD5269" i="1"/>
  <c r="AI5269" i="1"/>
  <c r="AE5269" i="1" s="1"/>
  <c r="AC5270" i="1"/>
  <c r="AD5270" i="1"/>
  <c r="AI5270" i="1"/>
  <c r="AF5270" i="1" s="1"/>
  <c r="AC5271" i="1"/>
  <c r="AD5271" i="1"/>
  <c r="AI5271" i="1"/>
  <c r="AC5272" i="1"/>
  <c r="AD5272" i="1"/>
  <c r="AI5272" i="1"/>
  <c r="AF5272" i="1" s="1"/>
  <c r="AC5273" i="1"/>
  <c r="AD5273" i="1"/>
  <c r="AI5273" i="1"/>
  <c r="AC5274" i="1"/>
  <c r="AD5274" i="1"/>
  <c r="AI5274" i="1"/>
  <c r="AB5274" i="1" s="1"/>
  <c r="AC5275" i="1"/>
  <c r="AD5275" i="1"/>
  <c r="AI5275" i="1"/>
  <c r="AC5276" i="1"/>
  <c r="AD5276" i="1"/>
  <c r="AI5276" i="1"/>
  <c r="AC5277" i="1"/>
  <c r="AD5277" i="1"/>
  <c r="AI5277" i="1"/>
  <c r="AE5277" i="1" s="1"/>
  <c r="AC5278" i="1"/>
  <c r="AD5278" i="1"/>
  <c r="AI5278" i="1"/>
  <c r="AC5279" i="1"/>
  <c r="AD5279" i="1"/>
  <c r="AI5279" i="1"/>
  <c r="AC5280" i="1"/>
  <c r="AD5280" i="1"/>
  <c r="AI5280" i="1"/>
  <c r="AC5281" i="1"/>
  <c r="AD5281" i="1"/>
  <c r="AI5281" i="1"/>
  <c r="AE5281" i="1" s="1"/>
  <c r="AC5282" i="1"/>
  <c r="AD5282" i="1"/>
  <c r="AI5282" i="1"/>
  <c r="AF5282" i="1" s="1"/>
  <c r="AC5283" i="1"/>
  <c r="AD5283" i="1"/>
  <c r="AI5283" i="1"/>
  <c r="AC5284" i="1"/>
  <c r="AD5284" i="1"/>
  <c r="AI5284" i="1"/>
  <c r="AF5284" i="1" s="1"/>
  <c r="AC5285" i="1"/>
  <c r="AD5285" i="1"/>
  <c r="AI5285" i="1"/>
  <c r="AC5286" i="1"/>
  <c r="AD5286" i="1"/>
  <c r="AI5286" i="1"/>
  <c r="AG5286" i="1" s="1"/>
  <c r="AM5286" i="1" s="1"/>
  <c r="AC5287" i="1"/>
  <c r="AD5287" i="1"/>
  <c r="AI5287" i="1"/>
  <c r="AG5287" i="1" s="1"/>
  <c r="AM5287" i="1" s="1"/>
  <c r="AC5288" i="1"/>
  <c r="AD5288" i="1"/>
  <c r="AI5288" i="1"/>
  <c r="AF5288" i="1" s="1"/>
  <c r="AH5288" i="1" s="1"/>
  <c r="AC5289" i="1"/>
  <c r="AD5289" i="1"/>
  <c r="AI5289" i="1"/>
  <c r="AC5290" i="1"/>
  <c r="AD5290" i="1"/>
  <c r="AI5290" i="1"/>
  <c r="AB5290" i="1" s="1"/>
  <c r="AC5291" i="1"/>
  <c r="AD5291" i="1"/>
  <c r="AI5291" i="1"/>
  <c r="AC5292" i="1"/>
  <c r="AD5292" i="1"/>
  <c r="AI5292" i="1"/>
  <c r="AB5292" i="1" s="1"/>
  <c r="AC5293" i="1"/>
  <c r="AD5293" i="1"/>
  <c r="AI5293" i="1"/>
  <c r="AE5293" i="1" s="1"/>
  <c r="AC5294" i="1"/>
  <c r="AD5294" i="1"/>
  <c r="AI5294" i="1"/>
  <c r="AE5294" i="1" s="1"/>
  <c r="AC5295" i="1"/>
  <c r="AD5295" i="1"/>
  <c r="AI5295" i="1"/>
  <c r="AC5296" i="1"/>
  <c r="AD5296" i="1"/>
  <c r="AI5296" i="1"/>
  <c r="AF5296" i="1" s="1"/>
  <c r="AC5297" i="1"/>
  <c r="AD5297" i="1"/>
  <c r="AI5297" i="1"/>
  <c r="AB5297" i="1" s="1"/>
  <c r="AC5298" i="1"/>
  <c r="AD5298" i="1"/>
  <c r="AI5298" i="1"/>
  <c r="AB5298" i="1" s="1"/>
  <c r="AC5299" i="1"/>
  <c r="AD5299" i="1"/>
  <c r="AI5299" i="1"/>
  <c r="AC5300" i="1"/>
  <c r="AD5300" i="1"/>
  <c r="AI5300" i="1"/>
  <c r="AC5301" i="1"/>
  <c r="AD5301" i="1"/>
  <c r="AI5301" i="1"/>
  <c r="AE5301" i="1" s="1"/>
  <c r="AC5302" i="1"/>
  <c r="AD5302" i="1"/>
  <c r="AI5302" i="1"/>
  <c r="AB5302" i="1" s="1"/>
  <c r="AC5303" i="1"/>
  <c r="AD5303" i="1"/>
  <c r="AI5303" i="1"/>
  <c r="AB5303" i="1" s="1"/>
  <c r="AC5304" i="1"/>
  <c r="AD5304" i="1"/>
  <c r="AI5304" i="1"/>
  <c r="AC5305" i="1"/>
  <c r="AD5305" i="1"/>
  <c r="AI5305" i="1"/>
  <c r="AE5305" i="1" s="1"/>
  <c r="AC5306" i="1"/>
  <c r="AD5306" i="1"/>
  <c r="AI5306" i="1"/>
  <c r="AC5307" i="1"/>
  <c r="AD5307" i="1"/>
  <c r="AI5307" i="1"/>
  <c r="AB5307" i="1" s="1"/>
  <c r="AC5308" i="1"/>
  <c r="AD5308" i="1"/>
  <c r="AI5308" i="1"/>
  <c r="AF5308" i="1" s="1"/>
  <c r="AC5309" i="1"/>
  <c r="AD5309" i="1"/>
  <c r="AI5309" i="1"/>
  <c r="AC5310" i="1"/>
  <c r="AD5310" i="1"/>
  <c r="AI5310" i="1"/>
  <c r="AB5310" i="1" s="1"/>
  <c r="AC5311" i="1"/>
  <c r="AD5311" i="1"/>
  <c r="AI5311" i="1"/>
  <c r="AE5311" i="1" s="1"/>
  <c r="AC5312" i="1"/>
  <c r="AD5312" i="1"/>
  <c r="AI5312" i="1"/>
  <c r="AE5312" i="1" s="1"/>
  <c r="AC5313" i="1"/>
  <c r="AD5313" i="1"/>
  <c r="AI5313" i="1"/>
  <c r="AG5313" i="1" s="1"/>
  <c r="AM5313" i="1" s="1"/>
  <c r="AC5314" i="1"/>
  <c r="AD5314" i="1"/>
  <c r="AI5314" i="1"/>
  <c r="AB5314" i="1" s="1"/>
  <c r="AC5315" i="1"/>
  <c r="AD5315" i="1"/>
  <c r="AI5315" i="1"/>
  <c r="AC5316" i="1"/>
  <c r="AD5316" i="1"/>
  <c r="AI5316" i="1"/>
  <c r="AF5316" i="1" s="1"/>
  <c r="AC5317" i="1"/>
  <c r="AD5317" i="1"/>
  <c r="AI5317" i="1"/>
  <c r="AC5318" i="1"/>
  <c r="AD5318" i="1"/>
  <c r="AI5318" i="1"/>
  <c r="AB5318" i="1" s="1"/>
  <c r="AC5319" i="1"/>
  <c r="AD5319" i="1"/>
  <c r="AI5319" i="1"/>
  <c r="AE5319" i="1" s="1"/>
  <c r="AC5320" i="1"/>
  <c r="AD5320" i="1"/>
  <c r="AI5320" i="1"/>
  <c r="AF5320" i="1" s="1"/>
  <c r="AC5321" i="1"/>
  <c r="AD5321" i="1"/>
  <c r="AI5321" i="1"/>
  <c r="AE5321" i="1" s="1"/>
  <c r="AC5322" i="1"/>
  <c r="AD5322" i="1"/>
  <c r="AI5322" i="1"/>
  <c r="AG5322" i="1" s="1"/>
  <c r="AM5322" i="1" s="1"/>
  <c r="AC5323" i="1"/>
  <c r="AD5323" i="1"/>
  <c r="AI5323" i="1"/>
  <c r="AC5324" i="1"/>
  <c r="AD5324" i="1"/>
  <c r="AI5324" i="1"/>
  <c r="AF5324" i="1" s="1"/>
  <c r="AC5325" i="1"/>
  <c r="AD5325" i="1"/>
  <c r="AI5325" i="1"/>
  <c r="AE5325" i="1" s="1"/>
  <c r="AC5326" i="1"/>
  <c r="AD5326" i="1"/>
  <c r="AI5326" i="1"/>
  <c r="AC5327" i="1"/>
  <c r="AD5327" i="1"/>
  <c r="AI5327" i="1"/>
  <c r="AE5327" i="1" s="1"/>
  <c r="AC5328" i="1"/>
  <c r="AD5328" i="1"/>
  <c r="AI5328" i="1"/>
  <c r="AC5329" i="1"/>
  <c r="AD5329" i="1"/>
  <c r="AI5329" i="1"/>
  <c r="AB5329" i="1" s="1"/>
  <c r="AC5330" i="1"/>
  <c r="AD5330" i="1"/>
  <c r="AI5330" i="1"/>
  <c r="AE5330" i="1" s="1"/>
  <c r="AC5331" i="1"/>
  <c r="AD5331" i="1"/>
  <c r="AI5331" i="1"/>
  <c r="AC5332" i="1"/>
  <c r="AD5332" i="1"/>
  <c r="AI5332" i="1"/>
  <c r="AC5333" i="1"/>
  <c r="AD5333" i="1"/>
  <c r="AI5333" i="1"/>
  <c r="AE5333" i="1" s="1"/>
  <c r="AC5334" i="1"/>
  <c r="AD5334" i="1"/>
  <c r="AI5334" i="1"/>
  <c r="AB5334" i="1" s="1"/>
  <c r="AC5335" i="1"/>
  <c r="AD5335" i="1"/>
  <c r="AI5335" i="1"/>
  <c r="AG5335" i="1" s="1"/>
  <c r="AM5335" i="1" s="1"/>
  <c r="AC5336" i="1"/>
  <c r="AD5336" i="1"/>
  <c r="AI5336" i="1"/>
  <c r="AB5336" i="1" s="1"/>
  <c r="AC5337" i="1"/>
  <c r="AD5337" i="1"/>
  <c r="AI5337" i="1"/>
  <c r="AE5337" i="1" s="1"/>
  <c r="AC5338" i="1"/>
  <c r="AD5338" i="1"/>
  <c r="AI5338" i="1"/>
  <c r="AE5338" i="1" s="1"/>
  <c r="AC5339" i="1"/>
  <c r="AD5339" i="1"/>
  <c r="AI5339" i="1"/>
  <c r="AC5340" i="1"/>
  <c r="AD5340" i="1"/>
  <c r="AI5340" i="1"/>
  <c r="AC5341" i="1"/>
  <c r="AD5341" i="1"/>
  <c r="AI5341" i="1"/>
  <c r="AF5341" i="1" s="1"/>
  <c r="AC5342" i="1"/>
  <c r="AD5342" i="1"/>
  <c r="AI5342" i="1"/>
  <c r="AC5343" i="1"/>
  <c r="AD5343" i="1"/>
  <c r="AI5343" i="1"/>
  <c r="AC5344" i="1"/>
  <c r="AD5344" i="1"/>
  <c r="AI5344" i="1"/>
  <c r="AG5344" i="1" s="1"/>
  <c r="AM5344" i="1" s="1"/>
  <c r="AC5345" i="1"/>
  <c r="AD5345" i="1"/>
  <c r="AI5345" i="1"/>
  <c r="AG5345" i="1" s="1"/>
  <c r="AM5345" i="1" s="1"/>
  <c r="AC5346" i="1"/>
  <c r="AD5346" i="1"/>
  <c r="AI5346" i="1"/>
  <c r="AB5346" i="1" s="1"/>
  <c r="AC5347" i="1"/>
  <c r="AD5347" i="1"/>
  <c r="AI5347" i="1"/>
  <c r="AC5348" i="1"/>
  <c r="AD5348" i="1"/>
  <c r="AI5348" i="1"/>
  <c r="AF5348" i="1" s="1"/>
  <c r="AC5349" i="1"/>
  <c r="AD5349" i="1"/>
  <c r="AI5349" i="1"/>
  <c r="AE5349" i="1" s="1"/>
  <c r="AC5350" i="1"/>
  <c r="AD5350" i="1"/>
  <c r="AI5350" i="1"/>
  <c r="AE5350" i="1" s="1"/>
  <c r="AC5351" i="1"/>
  <c r="AD5351" i="1"/>
  <c r="AI5351" i="1"/>
  <c r="AE5351" i="1" s="1"/>
  <c r="AC5352" i="1"/>
  <c r="AD5352" i="1"/>
  <c r="AI5352" i="1"/>
  <c r="AB5352" i="1" s="1"/>
  <c r="AC5353" i="1"/>
  <c r="AD5353" i="1"/>
  <c r="AI5353" i="1"/>
  <c r="AC5354" i="1"/>
  <c r="AD5354" i="1"/>
  <c r="AI5354" i="1"/>
  <c r="AG5354" i="1" s="1"/>
  <c r="AM5354" i="1" s="1"/>
  <c r="AC5355" i="1"/>
  <c r="AD5355" i="1"/>
  <c r="AI5355" i="1"/>
  <c r="AC5356" i="1"/>
  <c r="AD5356" i="1"/>
  <c r="AI5356" i="1"/>
  <c r="AC5357" i="1"/>
  <c r="AD5357" i="1"/>
  <c r="AI5357" i="1"/>
  <c r="AC5358" i="1"/>
  <c r="AD5358" i="1"/>
  <c r="AI5358" i="1"/>
  <c r="AC5359" i="1"/>
  <c r="AD5359" i="1"/>
  <c r="AI5359" i="1"/>
  <c r="AE5359" i="1" s="1"/>
  <c r="AC5360" i="1"/>
  <c r="AD5360" i="1"/>
  <c r="AI5360" i="1"/>
  <c r="AC5361" i="1"/>
  <c r="AD5361" i="1"/>
  <c r="AI5361" i="1"/>
  <c r="AE5361" i="1" s="1"/>
  <c r="AC5362" i="1"/>
  <c r="AD5362" i="1"/>
  <c r="AI5362" i="1"/>
  <c r="AF5362" i="1" s="1"/>
  <c r="AC5363" i="1"/>
  <c r="AD5363" i="1"/>
  <c r="AI5363" i="1"/>
  <c r="AC5364" i="1"/>
  <c r="AD5364" i="1"/>
  <c r="AI5364" i="1"/>
  <c r="AB5364" i="1" s="1"/>
  <c r="AC5365" i="1"/>
  <c r="AD5365" i="1"/>
  <c r="AI5365" i="1"/>
  <c r="AC5366" i="1"/>
  <c r="AD5366" i="1"/>
  <c r="AI5366" i="1"/>
  <c r="AG5366" i="1" s="1"/>
  <c r="AM5366" i="1" s="1"/>
  <c r="AC5367" i="1"/>
  <c r="AD5367" i="1"/>
  <c r="AI5367" i="1"/>
  <c r="AE5367" i="1" s="1"/>
  <c r="AC5368" i="1"/>
  <c r="AD5368" i="1"/>
  <c r="AI5368" i="1"/>
  <c r="AC5369" i="1"/>
  <c r="AD5369" i="1"/>
  <c r="AI5369" i="1"/>
  <c r="AE5369" i="1" s="1"/>
  <c r="AC5370" i="1"/>
  <c r="AD5370" i="1"/>
  <c r="AI5370" i="1"/>
  <c r="AC5371" i="1"/>
  <c r="AD5371" i="1"/>
  <c r="AI5371" i="1"/>
  <c r="AC5372" i="1"/>
  <c r="AD5372" i="1"/>
  <c r="AI5372" i="1"/>
  <c r="AF5372" i="1" s="1"/>
  <c r="AC5373" i="1"/>
  <c r="AD5373" i="1"/>
  <c r="AI5373" i="1"/>
  <c r="AC5374" i="1"/>
  <c r="AD5374" i="1"/>
  <c r="AI5374" i="1"/>
  <c r="AF5374" i="1" s="1"/>
  <c r="AC5375" i="1"/>
  <c r="AD5375" i="1"/>
  <c r="AI5375" i="1"/>
  <c r="AG5375" i="1" s="1"/>
  <c r="AM5375" i="1" s="1"/>
  <c r="AC5376" i="1"/>
  <c r="AD5376" i="1"/>
  <c r="AI5376" i="1"/>
  <c r="AC5377" i="1"/>
  <c r="AD5377" i="1"/>
  <c r="AI5377" i="1"/>
  <c r="AC5378" i="1"/>
  <c r="AD5378" i="1"/>
  <c r="AI5378" i="1"/>
  <c r="AE5378" i="1" s="1"/>
  <c r="AC5379" i="1"/>
  <c r="AD5379" i="1"/>
  <c r="AI5379" i="1"/>
  <c r="AC5380" i="1"/>
  <c r="AD5380" i="1"/>
  <c r="AI5380" i="1"/>
  <c r="AC5381" i="1"/>
  <c r="AD5381" i="1"/>
  <c r="AI5381" i="1"/>
  <c r="AC5382" i="1"/>
  <c r="AD5382" i="1"/>
  <c r="AI5382" i="1"/>
  <c r="AC5383" i="1"/>
  <c r="AD5383" i="1"/>
  <c r="AI5383" i="1"/>
  <c r="AC5384" i="1"/>
  <c r="AD5384" i="1"/>
  <c r="AI5384" i="1"/>
  <c r="AG5384" i="1" s="1"/>
  <c r="AM5384" i="1" s="1"/>
  <c r="AC5385" i="1"/>
  <c r="AD5385" i="1"/>
  <c r="AI5385" i="1"/>
  <c r="AC5386" i="1"/>
  <c r="AD5386" i="1"/>
  <c r="AI5386" i="1"/>
  <c r="AG5386" i="1" s="1"/>
  <c r="AM5386" i="1" s="1"/>
  <c r="AC5387" i="1"/>
  <c r="AD5387" i="1"/>
  <c r="AI5387" i="1"/>
  <c r="AC5388" i="1"/>
  <c r="AD5388" i="1"/>
  <c r="AI5388" i="1"/>
  <c r="AB5388" i="1" s="1"/>
  <c r="AC5389" i="1"/>
  <c r="AD5389" i="1"/>
  <c r="AI5389" i="1"/>
  <c r="AE5389" i="1" s="1"/>
  <c r="AC5390" i="1"/>
  <c r="AD5390" i="1"/>
  <c r="AI5390" i="1"/>
  <c r="AC5391" i="1"/>
  <c r="AD5391" i="1"/>
  <c r="AI5391" i="1"/>
  <c r="AB5391" i="1" s="1"/>
  <c r="AC5392" i="1"/>
  <c r="AD5392" i="1"/>
  <c r="AI5392" i="1"/>
  <c r="AB5392" i="1" s="1"/>
  <c r="AC5393" i="1"/>
  <c r="AD5393" i="1"/>
  <c r="AI5393" i="1"/>
  <c r="AC5394" i="1"/>
  <c r="AD5394" i="1"/>
  <c r="AI5394" i="1"/>
  <c r="AE5394" i="1" s="1"/>
  <c r="AC5395" i="1"/>
  <c r="AD5395" i="1"/>
  <c r="AI5395" i="1"/>
  <c r="AE5395" i="1" s="1"/>
  <c r="AC5396" i="1"/>
  <c r="AD5396" i="1"/>
  <c r="AI5396" i="1"/>
  <c r="AC5397" i="1"/>
  <c r="AD5397" i="1"/>
  <c r="AI5397" i="1"/>
  <c r="AE5397" i="1" s="1"/>
  <c r="AC5398" i="1"/>
  <c r="AD5398" i="1"/>
  <c r="AI5398" i="1"/>
  <c r="AC5399" i="1"/>
  <c r="AD5399" i="1"/>
  <c r="AI5399" i="1"/>
  <c r="AC5400" i="1"/>
  <c r="AD5400" i="1"/>
  <c r="AI5400" i="1"/>
  <c r="AF5400" i="1" s="1"/>
  <c r="AC5401" i="1"/>
  <c r="AD5401" i="1"/>
  <c r="AI5401" i="1"/>
  <c r="AC5402" i="1"/>
  <c r="AD5402" i="1"/>
  <c r="AI5402" i="1"/>
  <c r="AB5402" i="1" s="1"/>
  <c r="AC5403" i="1"/>
  <c r="AD5403" i="1"/>
  <c r="AI5403" i="1"/>
  <c r="AE5403" i="1" s="1"/>
  <c r="AC5404" i="1"/>
  <c r="AD5404" i="1"/>
  <c r="AI5404" i="1"/>
  <c r="AC5405" i="1"/>
  <c r="AD5405" i="1"/>
  <c r="AI5405" i="1"/>
  <c r="AE5405" i="1" s="1"/>
  <c r="AC5406" i="1"/>
  <c r="AD5406" i="1"/>
  <c r="AI5406" i="1"/>
  <c r="AC5407" i="1"/>
  <c r="AD5407" i="1"/>
  <c r="AI5407" i="1"/>
  <c r="AF5407" i="1" s="1"/>
  <c r="AC5408" i="1"/>
  <c r="AD5408" i="1"/>
  <c r="AI5408" i="1"/>
  <c r="AF5408" i="1" s="1"/>
  <c r="AC5409" i="1"/>
  <c r="AD5409" i="1"/>
  <c r="AI5409" i="1"/>
  <c r="AC5410" i="1"/>
  <c r="AD5410" i="1"/>
  <c r="AI5410" i="1"/>
  <c r="AC5411" i="1"/>
  <c r="AD5411" i="1"/>
  <c r="AI5411" i="1"/>
  <c r="AC5412" i="1"/>
  <c r="AD5412" i="1"/>
  <c r="AI5412" i="1"/>
  <c r="AC5413" i="1"/>
  <c r="AD5413" i="1"/>
  <c r="AI5413" i="1"/>
  <c r="AB5413" i="1" s="1"/>
  <c r="AC5414" i="1"/>
  <c r="AD5414" i="1"/>
  <c r="AI5414" i="1"/>
  <c r="AB5414" i="1" s="1"/>
  <c r="AC5415" i="1"/>
  <c r="AD5415" i="1"/>
  <c r="AI5415" i="1"/>
  <c r="AC5416" i="1"/>
  <c r="AD5416" i="1"/>
  <c r="AI5416" i="1"/>
  <c r="AF5416" i="1" s="1"/>
  <c r="AC5417" i="1"/>
  <c r="AD5417" i="1"/>
  <c r="AI5417" i="1"/>
  <c r="AE5417" i="1" s="1"/>
  <c r="AC5418" i="1"/>
  <c r="AD5418" i="1"/>
  <c r="AI5418" i="1"/>
  <c r="AB5418" i="1" s="1"/>
  <c r="AC5419" i="1"/>
  <c r="AD5419" i="1"/>
  <c r="AI5419" i="1"/>
  <c r="AC5420" i="1"/>
  <c r="AD5420" i="1"/>
  <c r="AI5420" i="1"/>
  <c r="AE5420" i="1" s="1"/>
  <c r="AC5421" i="1"/>
  <c r="AD5421" i="1"/>
  <c r="AI5421" i="1"/>
  <c r="AE5421" i="1" s="1"/>
  <c r="AC5422" i="1"/>
  <c r="AD5422" i="1"/>
  <c r="AI5422" i="1"/>
  <c r="AF5422" i="1" s="1"/>
  <c r="AC5423" i="1"/>
  <c r="AD5423" i="1"/>
  <c r="AI5423" i="1"/>
  <c r="AC5424" i="1"/>
  <c r="AD5424" i="1"/>
  <c r="AI5424" i="1"/>
  <c r="AE5424" i="1" s="1"/>
  <c r="AC5425" i="1"/>
  <c r="AD5425" i="1"/>
  <c r="AI5425" i="1"/>
  <c r="AG5425" i="1" s="1"/>
  <c r="AM5425" i="1" s="1"/>
  <c r="AC5426" i="1"/>
  <c r="AD5426" i="1"/>
  <c r="AI5426" i="1"/>
  <c r="AC5427" i="1"/>
  <c r="AD5427" i="1"/>
  <c r="AI5427" i="1"/>
  <c r="AC5428" i="1"/>
  <c r="AD5428" i="1"/>
  <c r="AI5428" i="1"/>
  <c r="AC5429" i="1"/>
  <c r="AD5429" i="1"/>
  <c r="AI5429" i="1"/>
  <c r="AF5429" i="1" s="1"/>
  <c r="AC5430" i="1"/>
  <c r="AD5430" i="1"/>
  <c r="AI5430" i="1"/>
  <c r="AC5431" i="1"/>
  <c r="AD5431" i="1"/>
  <c r="AI5431" i="1"/>
  <c r="AC5432" i="1"/>
  <c r="AD5432" i="1"/>
  <c r="AI5432" i="1"/>
  <c r="AG5432" i="1" s="1"/>
  <c r="AM5432" i="1" s="1"/>
  <c r="AC5433" i="1"/>
  <c r="AD5433" i="1"/>
  <c r="AI5433" i="1"/>
  <c r="AF5433" i="1" s="1"/>
  <c r="AC5434" i="1"/>
  <c r="AD5434" i="1"/>
  <c r="AI5434" i="1"/>
  <c r="AB5434" i="1" s="1"/>
  <c r="AC5435" i="1"/>
  <c r="AD5435" i="1"/>
  <c r="AI5435" i="1"/>
  <c r="AC5436" i="1"/>
  <c r="AD5436" i="1"/>
  <c r="AI5436" i="1"/>
  <c r="AC5437" i="1"/>
  <c r="AD5437" i="1"/>
  <c r="AI5437" i="1"/>
  <c r="AB5437" i="1" s="1"/>
  <c r="AC5438" i="1"/>
  <c r="AD5438" i="1"/>
  <c r="AI5438" i="1"/>
  <c r="AC5439" i="1"/>
  <c r="AD5439" i="1"/>
  <c r="AI5439" i="1"/>
  <c r="AF5439" i="1" s="1"/>
  <c r="AC5440" i="1"/>
  <c r="AD5440" i="1"/>
  <c r="AI5440" i="1"/>
  <c r="AG5440" i="1" s="1"/>
  <c r="AM5440" i="1" s="1"/>
  <c r="AC5441" i="1"/>
  <c r="AD5441" i="1"/>
  <c r="AI5441" i="1"/>
  <c r="AC5442" i="1"/>
  <c r="AD5442" i="1"/>
  <c r="AI5442" i="1"/>
  <c r="AC5443" i="1"/>
  <c r="AD5443" i="1"/>
  <c r="AI5443" i="1"/>
  <c r="AC5444" i="1"/>
  <c r="AD5444" i="1"/>
  <c r="AI5444" i="1"/>
  <c r="AE5444" i="1" s="1"/>
  <c r="AC5445" i="1"/>
  <c r="AD5445" i="1"/>
  <c r="AI5445" i="1"/>
  <c r="AF5445" i="1" s="1"/>
  <c r="AC5446" i="1"/>
  <c r="AD5446" i="1"/>
  <c r="AI5446" i="1"/>
  <c r="AC5447" i="1"/>
  <c r="AD5447" i="1"/>
  <c r="AI5447" i="1"/>
  <c r="AG5447" i="1" s="1"/>
  <c r="AM5447" i="1" s="1"/>
  <c r="AC5448" i="1"/>
  <c r="AD5448" i="1"/>
  <c r="AI5448" i="1"/>
  <c r="AC5449" i="1"/>
  <c r="AD5449" i="1"/>
  <c r="AI5449" i="1"/>
  <c r="AG5449" i="1" s="1"/>
  <c r="AM5449" i="1" s="1"/>
  <c r="AC5450" i="1"/>
  <c r="AD5450" i="1"/>
  <c r="AI5450" i="1"/>
  <c r="AC5451" i="1"/>
  <c r="AD5451" i="1"/>
  <c r="AI5451" i="1"/>
  <c r="AC5452" i="1"/>
  <c r="AD5452" i="1"/>
  <c r="AI5452" i="1"/>
  <c r="AC5453" i="1"/>
  <c r="AD5453" i="1"/>
  <c r="AI5453" i="1"/>
  <c r="AC5454" i="1"/>
  <c r="AD5454" i="1"/>
  <c r="AI5454" i="1"/>
  <c r="AC5455" i="1"/>
  <c r="AD5455" i="1"/>
  <c r="AI5455" i="1"/>
  <c r="AE5455" i="1" s="1"/>
  <c r="AC5456" i="1"/>
  <c r="AD5456" i="1"/>
  <c r="AI5456" i="1"/>
  <c r="AF5456" i="1" s="1"/>
  <c r="AC5457" i="1"/>
  <c r="AD5457" i="1"/>
  <c r="AI5457" i="1"/>
  <c r="AE5457" i="1" s="1"/>
  <c r="AC5458" i="1"/>
  <c r="AD5458" i="1"/>
  <c r="AI5458" i="1"/>
  <c r="AC5459" i="1"/>
  <c r="AD5459" i="1"/>
  <c r="AI5459" i="1"/>
  <c r="AE5459" i="1" s="1"/>
  <c r="AC5460" i="1"/>
  <c r="AD5460" i="1"/>
  <c r="AI5460" i="1"/>
  <c r="AE5460" i="1" s="1"/>
  <c r="AC5461" i="1"/>
  <c r="AD5461" i="1"/>
  <c r="AI5461" i="1"/>
  <c r="AC5462" i="1"/>
  <c r="AD5462" i="1"/>
  <c r="AI5462" i="1"/>
  <c r="AC5463" i="1"/>
  <c r="AD5463" i="1"/>
  <c r="AI5463" i="1"/>
  <c r="AC5464" i="1"/>
  <c r="AD5464" i="1"/>
  <c r="AI5464" i="1"/>
  <c r="AC5465" i="1"/>
  <c r="AD5465" i="1"/>
  <c r="AI5465" i="1"/>
  <c r="AC5466" i="1"/>
  <c r="AD5466" i="1"/>
  <c r="AI5466" i="1"/>
  <c r="AC5467" i="1"/>
  <c r="AD5467" i="1"/>
  <c r="AI5467" i="1"/>
  <c r="AC5468" i="1"/>
  <c r="AD5468" i="1"/>
  <c r="AI5468" i="1"/>
  <c r="AC5469" i="1"/>
  <c r="AD5469" i="1"/>
  <c r="AI5469" i="1"/>
  <c r="AC5470" i="1"/>
  <c r="AD5470" i="1"/>
  <c r="AI5470" i="1"/>
  <c r="AC5471" i="1"/>
  <c r="AD5471" i="1"/>
  <c r="AI5471" i="1"/>
  <c r="AC5472" i="1"/>
  <c r="AD5472" i="1"/>
  <c r="AI5472" i="1"/>
  <c r="AC5473" i="1"/>
  <c r="AD5473" i="1"/>
  <c r="AI5473" i="1"/>
  <c r="AC5474" i="1"/>
  <c r="AD5474" i="1"/>
  <c r="AI5474" i="1"/>
  <c r="AF5474" i="1" s="1"/>
  <c r="AC5475" i="1"/>
  <c r="AD5475" i="1"/>
  <c r="AI5475" i="1"/>
  <c r="AC5476" i="1"/>
  <c r="AD5476" i="1"/>
  <c r="AI5476" i="1"/>
  <c r="AC5477" i="1"/>
  <c r="AD5477" i="1"/>
  <c r="AI5477" i="1"/>
  <c r="AC5478" i="1"/>
  <c r="AD5478" i="1"/>
  <c r="AI5478" i="1"/>
  <c r="AG5478" i="1" s="1"/>
  <c r="AM5478" i="1" s="1"/>
  <c r="AC5479" i="1"/>
  <c r="AD5479" i="1"/>
  <c r="AI5479" i="1"/>
  <c r="AF5479" i="1" s="1"/>
  <c r="AC5480" i="1"/>
  <c r="AD5480" i="1"/>
  <c r="AI5480" i="1"/>
  <c r="AC5481" i="1"/>
  <c r="AD5481" i="1"/>
  <c r="AI5481" i="1"/>
  <c r="AB5481" i="1" s="1"/>
  <c r="AC5482" i="1"/>
  <c r="AD5482" i="1"/>
  <c r="AI5482" i="1"/>
  <c r="AG5482" i="1" s="1"/>
  <c r="AM5482" i="1" s="1"/>
  <c r="AC5483" i="1"/>
  <c r="AD5483" i="1"/>
  <c r="AI5483" i="1"/>
  <c r="AG5483" i="1" s="1"/>
  <c r="AM5483" i="1" s="1"/>
  <c r="AC5484" i="1"/>
  <c r="AD5484" i="1"/>
  <c r="AI5484" i="1"/>
  <c r="AC5485" i="1"/>
  <c r="AD5485" i="1"/>
  <c r="AI5485" i="1"/>
  <c r="AE5485" i="1" s="1"/>
  <c r="AC5486" i="1"/>
  <c r="AD5486" i="1"/>
  <c r="AI5486" i="1"/>
  <c r="AG5486" i="1" s="1"/>
  <c r="AM5486" i="1" s="1"/>
  <c r="AC5487" i="1"/>
  <c r="AD5487" i="1"/>
  <c r="AI5487" i="1"/>
  <c r="AC5488" i="1"/>
  <c r="AD5488" i="1"/>
  <c r="AI5488" i="1"/>
  <c r="AF5488" i="1" s="1"/>
  <c r="AC5489" i="1"/>
  <c r="AD5489" i="1"/>
  <c r="AI5489" i="1"/>
  <c r="AG5489" i="1" s="1"/>
  <c r="AM5489" i="1" s="1"/>
  <c r="AC5490" i="1"/>
  <c r="AD5490" i="1"/>
  <c r="AI5490" i="1"/>
  <c r="AE5490" i="1" s="1"/>
  <c r="AC5491" i="1"/>
  <c r="AD5491" i="1"/>
  <c r="AI5491" i="1"/>
  <c r="AC5492" i="1"/>
  <c r="AD5492" i="1"/>
  <c r="AI5492" i="1"/>
  <c r="AF5492" i="1" s="1"/>
  <c r="AC5493" i="1"/>
  <c r="AD5493" i="1"/>
  <c r="AI5493" i="1"/>
  <c r="AE5493" i="1" s="1"/>
  <c r="AC5494" i="1"/>
  <c r="AD5494" i="1"/>
  <c r="AI5494" i="1"/>
  <c r="AC5495" i="1"/>
  <c r="AD5495" i="1"/>
  <c r="AI5495" i="1"/>
  <c r="AC5496" i="1"/>
  <c r="AD5496" i="1"/>
  <c r="AI5496" i="1"/>
  <c r="AF5496" i="1" s="1"/>
  <c r="AC5497" i="1"/>
  <c r="AD5497" i="1"/>
  <c r="AI5497" i="1"/>
  <c r="AG5497" i="1" s="1"/>
  <c r="AM5497" i="1" s="1"/>
  <c r="AC5498" i="1"/>
  <c r="AD5498" i="1"/>
  <c r="AI5498" i="1"/>
  <c r="AC5499" i="1"/>
  <c r="AD5499" i="1"/>
  <c r="AI5499" i="1"/>
  <c r="AC5500" i="1"/>
  <c r="AD5500" i="1"/>
  <c r="AI5500" i="1"/>
  <c r="AB5500" i="1" s="1"/>
  <c r="AC5501" i="1"/>
  <c r="AD5501" i="1"/>
  <c r="AI5501" i="1"/>
  <c r="AE5501" i="1" s="1"/>
  <c r="AC5502" i="1"/>
  <c r="AD5502" i="1"/>
  <c r="AI5502" i="1"/>
  <c r="AC5503" i="1"/>
  <c r="AD5503" i="1"/>
  <c r="AI5503" i="1"/>
  <c r="AE5503" i="1" s="1"/>
  <c r="AC5504" i="1"/>
  <c r="AD5504" i="1"/>
  <c r="AI5504" i="1"/>
  <c r="AC5505" i="1"/>
  <c r="AD5505" i="1"/>
  <c r="AI5505" i="1"/>
  <c r="AC5506" i="1"/>
  <c r="AD5506" i="1"/>
  <c r="AI5506" i="1"/>
  <c r="AB5506" i="1" s="1"/>
  <c r="AC5507" i="1"/>
  <c r="AD5507" i="1"/>
  <c r="AI5507" i="1"/>
  <c r="AC5508" i="1"/>
  <c r="AD5508" i="1"/>
  <c r="AI5508" i="1"/>
  <c r="AE5508" i="1" s="1"/>
  <c r="AC5509" i="1"/>
  <c r="AD5509" i="1"/>
  <c r="AI5509" i="1"/>
  <c r="AC5510" i="1"/>
  <c r="AD5510" i="1"/>
  <c r="AI5510" i="1"/>
  <c r="AC5511" i="1"/>
  <c r="AD5511" i="1"/>
  <c r="AI5511" i="1"/>
  <c r="AF5511" i="1" s="1"/>
  <c r="AC5512" i="1"/>
  <c r="AD5512" i="1"/>
  <c r="AI5512" i="1"/>
  <c r="AB5512" i="1" s="1"/>
  <c r="AC5513" i="1"/>
  <c r="AD5513" i="1"/>
  <c r="AI5513" i="1"/>
  <c r="AG5513" i="1" s="1"/>
  <c r="AM5513" i="1" s="1"/>
  <c r="AC5514" i="1"/>
  <c r="AD5514" i="1"/>
  <c r="AI5514" i="1"/>
  <c r="AC5515" i="1"/>
  <c r="AD5515" i="1"/>
  <c r="AI5515" i="1"/>
  <c r="AC5516" i="1"/>
  <c r="AD5516" i="1"/>
  <c r="AI5516" i="1"/>
  <c r="AC5517" i="1"/>
  <c r="AD5517" i="1"/>
  <c r="AI5517" i="1"/>
  <c r="AC5518" i="1"/>
  <c r="AD5518" i="1"/>
  <c r="AI5518" i="1"/>
  <c r="AC5519" i="1"/>
  <c r="AD5519" i="1"/>
  <c r="AI5519" i="1"/>
  <c r="AC5520" i="1"/>
  <c r="AD5520" i="1"/>
  <c r="AI5520" i="1"/>
  <c r="AG5520" i="1" s="1"/>
  <c r="AM5520" i="1" s="1"/>
  <c r="AC5521" i="1"/>
  <c r="AD5521" i="1"/>
  <c r="AI5521" i="1"/>
  <c r="AC5522" i="1"/>
  <c r="AD5522" i="1"/>
  <c r="AI5522" i="1"/>
  <c r="AC5523" i="1"/>
  <c r="AD5523" i="1"/>
  <c r="AI5523" i="1"/>
  <c r="AG5523" i="1" s="1"/>
  <c r="AM5523" i="1" s="1"/>
  <c r="AC5524" i="1"/>
  <c r="AD5524" i="1"/>
  <c r="AI5524" i="1"/>
  <c r="AC5525" i="1"/>
  <c r="AD5525" i="1"/>
  <c r="AI5525" i="1"/>
  <c r="AE5525" i="1" s="1"/>
  <c r="AC5526" i="1"/>
  <c r="AD5526" i="1"/>
  <c r="AI5526" i="1"/>
  <c r="AG5526" i="1" s="1"/>
  <c r="AM5526" i="1" s="1"/>
  <c r="AC5527" i="1"/>
  <c r="AD5527" i="1"/>
  <c r="AI5527" i="1"/>
  <c r="AC5528" i="1"/>
  <c r="AD5528" i="1"/>
  <c r="AI5528" i="1"/>
  <c r="AG5528" i="1" s="1"/>
  <c r="AM5528" i="1" s="1"/>
  <c r="AC5529" i="1"/>
  <c r="AD5529" i="1"/>
  <c r="AI5529" i="1"/>
  <c r="AC5530" i="1"/>
  <c r="AD5530" i="1"/>
  <c r="AI5530" i="1"/>
  <c r="AE5530" i="1" s="1"/>
  <c r="AC5531" i="1"/>
  <c r="AD5531" i="1"/>
  <c r="AI5531" i="1"/>
  <c r="AC5532" i="1"/>
  <c r="AD5532" i="1"/>
  <c r="AI5532" i="1"/>
  <c r="AF5532" i="1" s="1"/>
  <c r="AC5533" i="1"/>
  <c r="AD5533" i="1"/>
  <c r="AI5533" i="1"/>
  <c r="AB5533" i="1" s="1"/>
  <c r="AC5534" i="1"/>
  <c r="AD5534" i="1"/>
  <c r="AI5534" i="1"/>
  <c r="AG5534" i="1" s="1"/>
  <c r="AM5534" i="1" s="1"/>
  <c r="AC5535" i="1"/>
  <c r="AD5535" i="1"/>
  <c r="AI5535" i="1"/>
  <c r="AE5535" i="1" s="1"/>
  <c r="AC5536" i="1"/>
  <c r="AD5536" i="1"/>
  <c r="AI5536" i="1"/>
  <c r="AE5536" i="1" s="1"/>
  <c r="AC5537" i="1"/>
  <c r="AD5537" i="1"/>
  <c r="AI5537" i="1"/>
  <c r="AG5537" i="1" s="1"/>
  <c r="AM5537" i="1" s="1"/>
  <c r="AC5538" i="1"/>
  <c r="AD5538" i="1"/>
  <c r="AI5538" i="1"/>
  <c r="AC5539" i="1"/>
  <c r="AD5539" i="1"/>
  <c r="AI5539" i="1"/>
  <c r="AG5539" i="1" s="1"/>
  <c r="AM5539" i="1" s="1"/>
  <c r="AC5540" i="1"/>
  <c r="AD5540" i="1"/>
  <c r="AI5540" i="1"/>
  <c r="AE5540" i="1" s="1"/>
  <c r="AC5541" i="1"/>
  <c r="AD5541" i="1"/>
  <c r="AI5541" i="1"/>
  <c r="AE5541" i="1" s="1"/>
  <c r="AC5542" i="1"/>
  <c r="AD5542" i="1"/>
  <c r="AI5542" i="1"/>
  <c r="AG5542" i="1" s="1"/>
  <c r="AM5542" i="1" s="1"/>
  <c r="AC5543" i="1"/>
  <c r="AD5543" i="1"/>
  <c r="AI5543" i="1"/>
  <c r="AE5543" i="1" s="1"/>
  <c r="AC5544" i="1"/>
  <c r="AD5544" i="1"/>
  <c r="AI5544" i="1"/>
  <c r="AC5545" i="1"/>
  <c r="AD5545" i="1"/>
  <c r="AI5545" i="1"/>
  <c r="AC5546" i="1"/>
  <c r="AD5546" i="1"/>
  <c r="AI5546" i="1"/>
  <c r="AE5546" i="1" s="1"/>
  <c r="AC5547" i="1"/>
  <c r="AD5547" i="1"/>
  <c r="AI5547" i="1"/>
  <c r="AC5548" i="1"/>
  <c r="AD5548" i="1"/>
  <c r="AI5548" i="1"/>
  <c r="AF5548" i="1" s="1"/>
  <c r="AC5549" i="1"/>
  <c r="AD5549" i="1"/>
  <c r="AI5549" i="1"/>
  <c r="AC5550" i="1"/>
  <c r="AD5550" i="1"/>
  <c r="AI5550" i="1"/>
  <c r="AB5550" i="1" s="1"/>
  <c r="AC5551" i="1"/>
  <c r="AD5551" i="1"/>
  <c r="AI5551" i="1"/>
  <c r="AB5551" i="1" s="1"/>
  <c r="AC5552" i="1"/>
  <c r="AD5552" i="1"/>
  <c r="AI5552" i="1"/>
  <c r="AC5553" i="1"/>
  <c r="AD5553" i="1"/>
  <c r="AI5553" i="1"/>
  <c r="AC5554" i="1"/>
  <c r="AD5554" i="1"/>
  <c r="AI5554" i="1"/>
  <c r="AC5555" i="1"/>
  <c r="AD5555" i="1"/>
  <c r="AI5555" i="1"/>
  <c r="AC5556" i="1"/>
  <c r="AD5556" i="1"/>
  <c r="AI5556" i="1"/>
  <c r="AC5557" i="1"/>
  <c r="AD5557" i="1"/>
  <c r="AI5557" i="1"/>
  <c r="AC5558" i="1"/>
  <c r="AD5558" i="1"/>
  <c r="AI5558" i="1"/>
  <c r="AC5559" i="1"/>
  <c r="AD5559" i="1"/>
  <c r="AI5559" i="1"/>
  <c r="AE5559" i="1" s="1"/>
  <c r="AC5560" i="1"/>
  <c r="AD5560" i="1"/>
  <c r="AI5560" i="1"/>
  <c r="AE5560" i="1" s="1"/>
  <c r="AC5561" i="1"/>
  <c r="AD5561" i="1"/>
  <c r="AI5561" i="1"/>
  <c r="AC5562" i="1"/>
  <c r="AD5562" i="1"/>
  <c r="AI5562" i="1"/>
  <c r="AE5562" i="1" s="1"/>
  <c r="AC5563" i="1"/>
  <c r="AD5563" i="1"/>
  <c r="AI5563" i="1"/>
  <c r="AC5564" i="1"/>
  <c r="AD5564" i="1"/>
  <c r="AI5564" i="1"/>
  <c r="AC5565" i="1"/>
  <c r="AD5565" i="1"/>
  <c r="AI5565" i="1"/>
  <c r="AC5566" i="1"/>
  <c r="AD5566" i="1"/>
  <c r="AI5566" i="1"/>
  <c r="AG5566" i="1" s="1"/>
  <c r="AM5566" i="1" s="1"/>
  <c r="AC5567" i="1"/>
  <c r="AD5567" i="1"/>
  <c r="AI5567" i="1"/>
  <c r="AE5567" i="1" s="1"/>
  <c r="AC5568" i="1"/>
  <c r="AD5568" i="1"/>
  <c r="AI5568" i="1"/>
  <c r="AC5569" i="1"/>
  <c r="AD5569" i="1"/>
  <c r="AI5569" i="1"/>
  <c r="AC5570" i="1"/>
  <c r="AD5570" i="1"/>
  <c r="AI5570" i="1"/>
  <c r="AE5570" i="1" s="1"/>
  <c r="AC5571" i="1"/>
  <c r="AD5571" i="1"/>
  <c r="AI5571" i="1"/>
  <c r="AE5571" i="1" s="1"/>
  <c r="AC5572" i="1"/>
  <c r="AD5572" i="1"/>
  <c r="AI5572" i="1"/>
  <c r="AE5572" i="1" s="1"/>
  <c r="AC5573" i="1"/>
  <c r="AD5573" i="1"/>
  <c r="AI5573" i="1"/>
  <c r="AG5573" i="1" s="1"/>
  <c r="AM5573" i="1" s="1"/>
  <c r="AC5574" i="1"/>
  <c r="AD5574" i="1"/>
  <c r="AI5574" i="1"/>
  <c r="AC5575" i="1"/>
  <c r="AD5575" i="1"/>
  <c r="AI5575" i="1"/>
  <c r="AC5576" i="1"/>
  <c r="AD5576" i="1"/>
  <c r="AI5576" i="1"/>
  <c r="AC5577" i="1"/>
  <c r="AD5577" i="1"/>
  <c r="AI5577" i="1"/>
  <c r="AC5578" i="1"/>
  <c r="AD5578" i="1"/>
  <c r="AI5578" i="1"/>
  <c r="AE5578" i="1" s="1"/>
  <c r="AC5579" i="1"/>
  <c r="AD5579" i="1"/>
  <c r="AI5579" i="1"/>
  <c r="AC5580" i="1"/>
  <c r="AD5580" i="1"/>
  <c r="AI5580" i="1"/>
  <c r="AF5580" i="1" s="1"/>
  <c r="AH5580" i="1" s="1"/>
  <c r="AC5581" i="1"/>
  <c r="AD5581" i="1"/>
  <c r="AI5581" i="1"/>
  <c r="AC5582" i="1"/>
  <c r="AD5582" i="1"/>
  <c r="AI5582" i="1"/>
  <c r="AB5582" i="1" s="1"/>
  <c r="AC5583" i="1"/>
  <c r="AD5583" i="1"/>
  <c r="AI5583" i="1"/>
  <c r="AC5584" i="1"/>
  <c r="AD5584" i="1"/>
  <c r="AI5584" i="1"/>
  <c r="AE5584" i="1" s="1"/>
  <c r="AC5585" i="1"/>
  <c r="AD5585" i="1"/>
  <c r="AI5585" i="1"/>
  <c r="AC5586" i="1"/>
  <c r="AD5586" i="1"/>
  <c r="AI5586" i="1"/>
  <c r="AC5587" i="1"/>
  <c r="AD5587" i="1"/>
  <c r="AI5587" i="1"/>
  <c r="AC5588" i="1"/>
  <c r="AD5588" i="1"/>
  <c r="AI5588" i="1"/>
  <c r="AC5589" i="1"/>
  <c r="AD5589" i="1"/>
  <c r="AI5589" i="1"/>
  <c r="AC5590" i="1"/>
  <c r="AD5590" i="1"/>
  <c r="AI5590" i="1"/>
  <c r="AG5590" i="1" s="1"/>
  <c r="AM5590" i="1" s="1"/>
  <c r="AC5591" i="1"/>
  <c r="AD5591" i="1"/>
  <c r="AI5591" i="1"/>
  <c r="AC5592" i="1"/>
  <c r="AD5592" i="1"/>
  <c r="AI5592" i="1"/>
  <c r="AC5593" i="1"/>
  <c r="AD5593" i="1"/>
  <c r="AI5593" i="1"/>
  <c r="AG5593" i="1" s="1"/>
  <c r="AM5593" i="1" s="1"/>
  <c r="AC5594" i="1"/>
  <c r="AD5594" i="1"/>
  <c r="AI5594" i="1"/>
  <c r="AC5595" i="1"/>
  <c r="AD5595" i="1"/>
  <c r="AI5595" i="1"/>
  <c r="AC5596" i="1"/>
  <c r="AD5596" i="1"/>
  <c r="AI5596" i="1"/>
  <c r="AC5597" i="1"/>
  <c r="AD5597" i="1"/>
  <c r="AI5597" i="1"/>
  <c r="AC5598" i="1"/>
  <c r="AD5598" i="1"/>
  <c r="AI5598" i="1"/>
  <c r="AC5599" i="1"/>
  <c r="AD5599" i="1"/>
  <c r="AI5599" i="1"/>
  <c r="AC5600" i="1"/>
  <c r="AD5600" i="1"/>
  <c r="AI5600" i="1"/>
  <c r="AC5601" i="1"/>
  <c r="AD5601" i="1"/>
  <c r="AI5601" i="1"/>
  <c r="AC5602" i="1"/>
  <c r="AD5602" i="1"/>
  <c r="AI5602" i="1"/>
  <c r="AE5602" i="1" s="1"/>
  <c r="AC5603" i="1"/>
  <c r="AD5603" i="1"/>
  <c r="AI5603" i="1"/>
  <c r="AC5604" i="1"/>
  <c r="AD5604" i="1"/>
  <c r="AI5604" i="1"/>
  <c r="AC5605" i="1"/>
  <c r="AD5605" i="1"/>
  <c r="AI5605" i="1"/>
  <c r="AC5606" i="1"/>
  <c r="AD5606" i="1"/>
  <c r="AI5606" i="1"/>
  <c r="AC5607" i="1"/>
  <c r="AD5607" i="1"/>
  <c r="AI5607" i="1"/>
  <c r="AG5607" i="1" s="1"/>
  <c r="AM5607" i="1" s="1"/>
  <c r="AC5608" i="1"/>
  <c r="AD5608" i="1"/>
  <c r="AI5608" i="1"/>
  <c r="AC5609" i="1"/>
  <c r="AD5609" i="1"/>
  <c r="AI5609" i="1"/>
  <c r="AC5610" i="1"/>
  <c r="AD5610" i="1"/>
  <c r="AI5610" i="1"/>
  <c r="AC5611" i="1"/>
  <c r="AD5611" i="1"/>
  <c r="AI5611" i="1"/>
  <c r="AC5612" i="1"/>
  <c r="AD5612" i="1"/>
  <c r="AI5612" i="1"/>
  <c r="AC5613" i="1"/>
  <c r="AD5613" i="1"/>
  <c r="AI5613" i="1"/>
  <c r="AG5613" i="1" s="1"/>
  <c r="AM5613" i="1" s="1"/>
  <c r="AC5614" i="1"/>
  <c r="AD5614" i="1"/>
  <c r="AI5614" i="1"/>
  <c r="AG5614" i="1" s="1"/>
  <c r="AM5614" i="1" s="1"/>
  <c r="AC5615" i="1"/>
  <c r="AD5615" i="1"/>
  <c r="AI5615" i="1"/>
  <c r="AC5616" i="1"/>
  <c r="AD5616" i="1"/>
  <c r="AI5616" i="1"/>
  <c r="AE5616" i="1" s="1"/>
  <c r="AC5617" i="1"/>
  <c r="AD5617" i="1"/>
  <c r="AI5617" i="1"/>
  <c r="AG5617" i="1" s="1"/>
  <c r="AM5617" i="1" s="1"/>
  <c r="AC5618" i="1"/>
  <c r="AD5618" i="1"/>
  <c r="AI5618" i="1"/>
  <c r="AB5618" i="1" s="1"/>
  <c r="AC5619" i="1"/>
  <c r="AD5619" i="1"/>
  <c r="AI5619" i="1"/>
  <c r="AC5620" i="1"/>
  <c r="AD5620" i="1"/>
  <c r="AI5620" i="1"/>
  <c r="AC5621" i="1"/>
  <c r="AD5621" i="1"/>
  <c r="AI5621" i="1"/>
  <c r="AG5621" i="1" s="1"/>
  <c r="AM5621" i="1" s="1"/>
  <c r="AC5622" i="1"/>
  <c r="AD5622" i="1"/>
  <c r="AI5622" i="1"/>
  <c r="AG5622" i="1" s="1"/>
  <c r="AM5622" i="1" s="1"/>
  <c r="AC5623" i="1"/>
  <c r="AD5623" i="1"/>
  <c r="AI5623" i="1"/>
  <c r="AC5624" i="1"/>
  <c r="AD5624" i="1"/>
  <c r="AI5624" i="1"/>
  <c r="AB5624" i="1" s="1"/>
  <c r="AC5625" i="1"/>
  <c r="AD5625" i="1"/>
  <c r="AI5625" i="1"/>
  <c r="AG5625" i="1" s="1"/>
  <c r="AM5625" i="1" s="1"/>
  <c r="AC5626" i="1"/>
  <c r="AD5626" i="1"/>
  <c r="AI5626" i="1"/>
  <c r="AC5627" i="1"/>
  <c r="AD5627" i="1"/>
  <c r="AI5627" i="1"/>
  <c r="AG5627" i="1" s="1"/>
  <c r="AM5627" i="1" s="1"/>
  <c r="AC5628" i="1"/>
  <c r="AD5628" i="1"/>
  <c r="AI5628" i="1"/>
  <c r="AC5629" i="1"/>
  <c r="AD5629" i="1"/>
  <c r="AI5629" i="1"/>
  <c r="AC5630" i="1"/>
  <c r="AD5630" i="1"/>
  <c r="AI5630" i="1"/>
  <c r="AG5630" i="1" s="1"/>
  <c r="AM5630" i="1" s="1"/>
  <c r="AC5631" i="1"/>
  <c r="AD5631" i="1"/>
  <c r="AI5631" i="1"/>
  <c r="AC5632" i="1"/>
  <c r="AD5632" i="1"/>
  <c r="AI5632" i="1"/>
  <c r="AF5632" i="1" s="1"/>
  <c r="AC5633" i="1"/>
  <c r="AD5633" i="1"/>
  <c r="AI5633" i="1"/>
  <c r="AG5633" i="1" s="1"/>
  <c r="AM5633" i="1" s="1"/>
  <c r="AC5634" i="1"/>
  <c r="AD5634" i="1"/>
  <c r="AI5634" i="1"/>
  <c r="AB5634" i="1" s="1"/>
  <c r="AC5635" i="1"/>
  <c r="AD5635" i="1"/>
  <c r="AI5635" i="1"/>
  <c r="AC5636" i="1"/>
  <c r="AD5636" i="1"/>
  <c r="AI5636" i="1"/>
  <c r="AC5637" i="1"/>
  <c r="AD5637" i="1"/>
  <c r="AI5637" i="1"/>
  <c r="AB5637" i="1" s="1"/>
  <c r="AC5638" i="1"/>
  <c r="AD5638" i="1"/>
  <c r="AI5638" i="1"/>
  <c r="AB5638" i="1" s="1"/>
  <c r="AC5639" i="1"/>
  <c r="AD5639" i="1"/>
  <c r="AI5639" i="1"/>
  <c r="AE5639" i="1" s="1"/>
  <c r="AC5640" i="1"/>
  <c r="AD5640" i="1"/>
  <c r="AI5640" i="1"/>
  <c r="AE5640" i="1" s="1"/>
  <c r="AC5641" i="1"/>
  <c r="AD5641" i="1"/>
  <c r="AI5641" i="1"/>
  <c r="AE5641" i="1" s="1"/>
  <c r="AC5642" i="1"/>
  <c r="AD5642" i="1"/>
  <c r="AI5642" i="1"/>
  <c r="AG5642" i="1" s="1"/>
  <c r="AM5642" i="1" s="1"/>
  <c r="AC5643" i="1"/>
  <c r="AD5643" i="1"/>
  <c r="AI5643" i="1"/>
  <c r="AC5644" i="1"/>
  <c r="AD5644" i="1"/>
  <c r="AI5644" i="1"/>
  <c r="AF5644" i="1" s="1"/>
  <c r="AC5645" i="1"/>
  <c r="AD5645" i="1"/>
  <c r="AI5645" i="1"/>
  <c r="AB5645" i="1" s="1"/>
  <c r="AC5646" i="1"/>
  <c r="AD5646" i="1"/>
  <c r="AI5646" i="1"/>
  <c r="AC5647" i="1"/>
  <c r="AD5647" i="1"/>
  <c r="AI5647" i="1"/>
  <c r="AB5647" i="1" s="1"/>
  <c r="AC5648" i="1"/>
  <c r="AD5648" i="1"/>
  <c r="AI5648" i="1"/>
  <c r="AC5649" i="1"/>
  <c r="AD5649" i="1"/>
  <c r="AI5649" i="1"/>
  <c r="AB5649" i="1" s="1"/>
  <c r="AC5650" i="1"/>
  <c r="AD5650" i="1"/>
  <c r="AI5650" i="1"/>
  <c r="AB5650" i="1" s="1"/>
  <c r="AC5651" i="1"/>
  <c r="AD5651" i="1"/>
  <c r="AI5651" i="1"/>
  <c r="AE5651" i="1" s="1"/>
  <c r="AC5652" i="1"/>
  <c r="AD5652" i="1"/>
  <c r="AI5652" i="1"/>
  <c r="AC5653" i="1"/>
  <c r="AD5653" i="1"/>
  <c r="AI5653" i="1"/>
  <c r="AC5654" i="1"/>
  <c r="AD5654" i="1"/>
  <c r="AI5654" i="1"/>
  <c r="AC5655" i="1"/>
  <c r="AD5655" i="1"/>
  <c r="AI5655" i="1"/>
  <c r="AC5656" i="1"/>
  <c r="AD5656" i="1"/>
  <c r="AI5656" i="1"/>
  <c r="AG5656" i="1" s="1"/>
  <c r="AM5656" i="1" s="1"/>
  <c r="AC5657" i="1"/>
  <c r="AD5657" i="1"/>
  <c r="AI5657" i="1"/>
  <c r="AC5658" i="1"/>
  <c r="AD5658" i="1"/>
  <c r="AI5658" i="1"/>
  <c r="AB5658" i="1" s="1"/>
  <c r="AC5659" i="1"/>
  <c r="AD5659" i="1"/>
  <c r="AI5659" i="1"/>
  <c r="AC5660" i="1"/>
  <c r="AD5660" i="1"/>
  <c r="AI5660" i="1"/>
  <c r="AE5660" i="1" s="1"/>
  <c r="AC5661" i="1"/>
  <c r="AD5661" i="1"/>
  <c r="AI5661" i="1"/>
  <c r="AB5661" i="1" s="1"/>
  <c r="AC5662" i="1"/>
  <c r="AD5662" i="1"/>
  <c r="AI5662" i="1"/>
  <c r="AC5663" i="1"/>
  <c r="AD5663" i="1"/>
  <c r="AI5663" i="1"/>
  <c r="AC5664" i="1"/>
  <c r="AD5664" i="1"/>
  <c r="AI5664" i="1"/>
  <c r="AG5664" i="1" s="1"/>
  <c r="AM5664" i="1" s="1"/>
  <c r="AC5665" i="1"/>
  <c r="AD5665" i="1"/>
  <c r="AI5665" i="1"/>
  <c r="AC5666" i="1"/>
  <c r="AD5666" i="1"/>
  <c r="AI5666" i="1"/>
  <c r="AE5666" i="1" s="1"/>
  <c r="AC5667" i="1"/>
  <c r="AD5667" i="1"/>
  <c r="AI5667" i="1"/>
  <c r="AF5667" i="1" s="1"/>
  <c r="AC5668" i="1"/>
  <c r="AD5668" i="1"/>
  <c r="AI5668" i="1"/>
  <c r="AG5668" i="1" s="1"/>
  <c r="AM5668" i="1" s="1"/>
  <c r="AC5669" i="1"/>
  <c r="AD5669" i="1"/>
  <c r="AI5669" i="1"/>
  <c r="AC5670" i="1"/>
  <c r="AD5670" i="1"/>
  <c r="AI5670" i="1"/>
  <c r="AC5671" i="1"/>
  <c r="AD5671" i="1"/>
  <c r="AI5671" i="1"/>
  <c r="AC5672" i="1"/>
  <c r="AD5672" i="1"/>
  <c r="AI5672" i="1"/>
  <c r="AG5672" i="1" s="1"/>
  <c r="AM5672" i="1" s="1"/>
  <c r="AC5673" i="1"/>
  <c r="AD5673" i="1"/>
  <c r="AI5673" i="1"/>
  <c r="AC5674" i="1"/>
  <c r="AD5674" i="1"/>
  <c r="AI5674" i="1"/>
  <c r="AC5675" i="1"/>
  <c r="AD5675" i="1"/>
  <c r="AI5675" i="1"/>
  <c r="AC5676" i="1"/>
  <c r="AD5676" i="1"/>
  <c r="AI5676" i="1"/>
  <c r="AF5676" i="1" s="1"/>
  <c r="AC5677" i="1"/>
  <c r="AD5677" i="1"/>
  <c r="AI5677" i="1"/>
  <c r="AC5678" i="1"/>
  <c r="AD5678" i="1"/>
  <c r="AI5678" i="1"/>
  <c r="AC5679" i="1"/>
  <c r="AD5679" i="1"/>
  <c r="AI5679" i="1"/>
  <c r="AC5680" i="1"/>
  <c r="AD5680" i="1"/>
  <c r="AI5680" i="1"/>
  <c r="AB5680" i="1" s="1"/>
  <c r="AC5681" i="1"/>
  <c r="AD5681" i="1"/>
  <c r="AI5681" i="1"/>
  <c r="AG5681" i="1" s="1"/>
  <c r="AM5681" i="1" s="1"/>
  <c r="AC5682" i="1"/>
  <c r="AD5682" i="1"/>
  <c r="AI5682" i="1"/>
  <c r="AF5682" i="1" s="1"/>
  <c r="AC5683" i="1"/>
  <c r="AD5683" i="1"/>
  <c r="AI5683" i="1"/>
  <c r="AC5684" i="1"/>
  <c r="AD5684" i="1"/>
  <c r="AI5684" i="1"/>
  <c r="AF5684" i="1" s="1"/>
  <c r="AC5685" i="1"/>
  <c r="AD5685" i="1"/>
  <c r="AI5685" i="1"/>
  <c r="AC5686" i="1"/>
  <c r="AD5686" i="1"/>
  <c r="AI5686" i="1"/>
  <c r="AC5687" i="1"/>
  <c r="AD5687" i="1"/>
  <c r="AI5687" i="1"/>
  <c r="AG5687" i="1" s="1"/>
  <c r="AM5687" i="1" s="1"/>
  <c r="AC5688" i="1"/>
  <c r="AD5688" i="1"/>
  <c r="AI5688" i="1"/>
  <c r="AF5688" i="1" s="1"/>
  <c r="AC5689" i="1"/>
  <c r="AD5689" i="1"/>
  <c r="AI5689" i="1"/>
  <c r="AF5689" i="1" s="1"/>
  <c r="AC5690" i="1"/>
  <c r="AD5690" i="1"/>
  <c r="AI5690" i="1"/>
  <c r="AC5691" i="1"/>
  <c r="AD5691" i="1"/>
  <c r="AI5691" i="1"/>
  <c r="AC5692" i="1"/>
  <c r="AD5692" i="1"/>
  <c r="AI5692" i="1"/>
  <c r="AG5692" i="1" s="1"/>
  <c r="AM5692" i="1" s="1"/>
  <c r="AC5693" i="1"/>
  <c r="AD5693" i="1"/>
  <c r="AI5693" i="1"/>
  <c r="AC5694" i="1"/>
  <c r="AD5694" i="1"/>
  <c r="AI5694" i="1"/>
  <c r="AG5694" i="1" s="1"/>
  <c r="AM5694" i="1" s="1"/>
  <c r="AC5695" i="1"/>
  <c r="AD5695" i="1"/>
  <c r="AI5695" i="1"/>
  <c r="AF5695" i="1" s="1"/>
  <c r="AC5696" i="1"/>
  <c r="AD5696" i="1"/>
  <c r="AI5696" i="1"/>
  <c r="AC5697" i="1"/>
  <c r="AD5697" i="1"/>
  <c r="AI5697" i="1"/>
  <c r="AB5697" i="1" s="1"/>
  <c r="AC5698" i="1"/>
  <c r="AD5698" i="1"/>
  <c r="AI5698" i="1"/>
  <c r="AF5698" i="1" s="1"/>
  <c r="AC5699" i="1"/>
  <c r="AD5699" i="1"/>
  <c r="AI5699" i="1"/>
  <c r="AC5700" i="1"/>
  <c r="AD5700" i="1"/>
  <c r="AI5700" i="1"/>
  <c r="AC5701" i="1"/>
  <c r="AD5701" i="1"/>
  <c r="AI5701" i="1"/>
  <c r="AC5702" i="1"/>
  <c r="AD5702" i="1"/>
  <c r="AI5702" i="1"/>
  <c r="AC5703" i="1"/>
  <c r="AD5703" i="1"/>
  <c r="AI5703" i="1"/>
  <c r="AB5703" i="1" s="1"/>
  <c r="AC5704" i="1"/>
  <c r="AD5704" i="1"/>
  <c r="AI5704" i="1"/>
  <c r="AF5704" i="1" s="1"/>
  <c r="AC5705" i="1"/>
  <c r="AD5705" i="1"/>
  <c r="AI5705" i="1"/>
  <c r="AF5705" i="1" s="1"/>
  <c r="AC5706" i="1"/>
  <c r="AD5706" i="1"/>
  <c r="AI5706" i="1"/>
  <c r="AC5707" i="1"/>
  <c r="AD5707" i="1"/>
  <c r="AI5707" i="1"/>
  <c r="AB5707" i="1" s="1"/>
  <c r="AC5708" i="1"/>
  <c r="AD5708" i="1"/>
  <c r="AI5708" i="1"/>
  <c r="AC5709" i="1"/>
  <c r="AD5709" i="1"/>
  <c r="AI5709" i="1"/>
  <c r="AC5710" i="1"/>
  <c r="AD5710" i="1"/>
  <c r="AI5710" i="1"/>
  <c r="AC5711" i="1"/>
  <c r="AD5711" i="1"/>
  <c r="AI5711" i="1"/>
  <c r="AC5712" i="1"/>
  <c r="AD5712" i="1"/>
  <c r="AI5712" i="1"/>
  <c r="AB5712" i="1" s="1"/>
  <c r="AC5713" i="1"/>
  <c r="AD5713" i="1"/>
  <c r="AI5713" i="1"/>
  <c r="AG5713" i="1" s="1"/>
  <c r="AM5713" i="1" s="1"/>
  <c r="AC5714" i="1"/>
  <c r="AD5714" i="1"/>
  <c r="AI5714" i="1"/>
  <c r="AE5714" i="1" s="1"/>
  <c r="AC5715" i="1"/>
  <c r="AD5715" i="1"/>
  <c r="AI5715" i="1"/>
  <c r="AC5716" i="1"/>
  <c r="AD5716" i="1"/>
  <c r="AI5716" i="1"/>
  <c r="AB5716" i="1" s="1"/>
  <c r="AC5717" i="1"/>
  <c r="AD5717" i="1"/>
  <c r="AI5717" i="1"/>
  <c r="AE5717" i="1" s="1"/>
  <c r="AC5718" i="1"/>
  <c r="AD5718" i="1"/>
  <c r="AI5718" i="1"/>
  <c r="AC5719" i="1"/>
  <c r="AD5719" i="1"/>
  <c r="AI5719" i="1"/>
  <c r="AE5719" i="1" s="1"/>
  <c r="AC5720" i="1"/>
  <c r="AD5720" i="1"/>
  <c r="AI5720" i="1"/>
  <c r="AE5720" i="1" s="1"/>
  <c r="AC5721" i="1"/>
  <c r="AD5721" i="1"/>
  <c r="AI5721" i="1"/>
  <c r="AE5721" i="1" s="1"/>
  <c r="AC5722" i="1"/>
  <c r="AD5722" i="1"/>
  <c r="AI5722" i="1"/>
  <c r="AE5722" i="1" s="1"/>
  <c r="AC5723" i="1"/>
  <c r="AD5723" i="1"/>
  <c r="AI5723" i="1"/>
  <c r="AC5724" i="1"/>
  <c r="AD5724" i="1"/>
  <c r="AI5724" i="1"/>
  <c r="AC5725" i="1"/>
  <c r="AD5725" i="1"/>
  <c r="AI5725" i="1"/>
  <c r="AC5726" i="1"/>
  <c r="AD5726" i="1"/>
  <c r="AI5726" i="1"/>
  <c r="AC5727" i="1"/>
  <c r="AD5727" i="1"/>
  <c r="AI5727" i="1"/>
  <c r="AE5727" i="1" s="1"/>
  <c r="AC5728" i="1"/>
  <c r="AD5728" i="1"/>
  <c r="AI5728" i="1"/>
  <c r="AG5728" i="1" s="1"/>
  <c r="AM5728" i="1" s="1"/>
  <c r="AC5729" i="1"/>
  <c r="AD5729" i="1"/>
  <c r="AI5729" i="1"/>
  <c r="AF5729" i="1" s="1"/>
  <c r="AC5730" i="1"/>
  <c r="AD5730" i="1"/>
  <c r="AI5730" i="1"/>
  <c r="AE5730" i="1" s="1"/>
  <c r="AC5731" i="1"/>
  <c r="AD5731" i="1"/>
  <c r="AI5731" i="1"/>
  <c r="AF5731" i="1" s="1"/>
  <c r="AC5732" i="1"/>
  <c r="AD5732" i="1"/>
  <c r="AI5732" i="1"/>
  <c r="AE5732" i="1" s="1"/>
  <c r="AC5733" i="1"/>
  <c r="AD5733" i="1"/>
  <c r="AI5733" i="1"/>
  <c r="AC5734" i="1"/>
  <c r="AD5734" i="1"/>
  <c r="AI5734" i="1"/>
  <c r="AC5735" i="1"/>
  <c r="AD5735" i="1"/>
  <c r="AI5735" i="1"/>
  <c r="AB5735" i="1" s="1"/>
  <c r="AC5736" i="1"/>
  <c r="AD5736" i="1"/>
  <c r="AI5736" i="1"/>
  <c r="AB5736" i="1" s="1"/>
  <c r="AC5737" i="1"/>
  <c r="AD5737" i="1"/>
  <c r="AI5737" i="1"/>
  <c r="AC5738" i="1"/>
  <c r="AD5738" i="1"/>
  <c r="AI5738" i="1"/>
  <c r="AB5738" i="1" s="1"/>
  <c r="AC5739" i="1"/>
  <c r="AD5739" i="1"/>
  <c r="AI5739" i="1"/>
  <c r="AC5740" i="1"/>
  <c r="AD5740" i="1"/>
  <c r="AI5740" i="1"/>
  <c r="AC5741" i="1"/>
  <c r="AD5741" i="1"/>
  <c r="AI5741" i="1"/>
  <c r="AC5742" i="1"/>
  <c r="AD5742" i="1"/>
  <c r="AI5742" i="1"/>
  <c r="AC5743" i="1"/>
  <c r="AD5743" i="1"/>
  <c r="AI5743" i="1"/>
  <c r="AC5744" i="1"/>
  <c r="AD5744" i="1"/>
  <c r="AI5744" i="1"/>
  <c r="AF5744" i="1" s="1"/>
  <c r="AC5745" i="1"/>
  <c r="AD5745" i="1"/>
  <c r="AI5745" i="1"/>
  <c r="AC5746" i="1"/>
  <c r="AD5746" i="1"/>
  <c r="AI5746" i="1"/>
  <c r="AG5746" i="1" s="1"/>
  <c r="AM5746" i="1" s="1"/>
  <c r="AC5747" i="1"/>
  <c r="AD5747" i="1"/>
  <c r="AI5747" i="1"/>
  <c r="AB5747" i="1" s="1"/>
  <c r="AC5748" i="1"/>
  <c r="AD5748" i="1"/>
  <c r="AI5748" i="1"/>
  <c r="AC5749" i="1"/>
  <c r="AD5749" i="1"/>
  <c r="AI5749" i="1"/>
  <c r="AG5749" i="1" s="1"/>
  <c r="AM5749" i="1" s="1"/>
  <c r="AC5750" i="1"/>
  <c r="AD5750" i="1"/>
  <c r="AI5750" i="1"/>
  <c r="AC5751" i="1"/>
  <c r="AD5751" i="1"/>
  <c r="AI5751" i="1"/>
  <c r="AC5752" i="1"/>
  <c r="AD5752" i="1"/>
  <c r="AI5752" i="1"/>
  <c r="AC5753" i="1"/>
  <c r="AD5753" i="1"/>
  <c r="AI5753" i="1"/>
  <c r="AC5754" i="1"/>
  <c r="AD5754" i="1"/>
  <c r="AI5754" i="1"/>
  <c r="AF5754" i="1" s="1"/>
  <c r="AC5755" i="1"/>
  <c r="AD5755" i="1"/>
  <c r="AI5755" i="1"/>
  <c r="AF5755" i="1" s="1"/>
  <c r="AC5756" i="1"/>
  <c r="AD5756" i="1"/>
  <c r="AI5756" i="1"/>
  <c r="AG5756" i="1" s="1"/>
  <c r="AM5756" i="1" s="1"/>
  <c r="AC5757" i="1"/>
  <c r="AD5757" i="1"/>
  <c r="AI5757" i="1"/>
  <c r="AC5758" i="1"/>
  <c r="AD5758" i="1"/>
  <c r="AI5758" i="1"/>
  <c r="AC5759" i="1"/>
  <c r="AD5759" i="1"/>
  <c r="AI5759" i="1"/>
  <c r="AC5760" i="1"/>
  <c r="AD5760" i="1"/>
  <c r="AI5760" i="1"/>
  <c r="AF5760" i="1" s="1"/>
  <c r="AC5761" i="1"/>
  <c r="AD5761" i="1"/>
  <c r="AI5761" i="1"/>
  <c r="AE5761" i="1" s="1"/>
  <c r="AC5762" i="1"/>
  <c r="AD5762" i="1"/>
  <c r="AI5762" i="1"/>
  <c r="AC5763" i="1"/>
  <c r="AD5763" i="1"/>
  <c r="AI5763" i="1"/>
  <c r="AF5763" i="1" s="1"/>
  <c r="AC5764" i="1"/>
  <c r="AD5764" i="1"/>
  <c r="AI5764" i="1"/>
  <c r="AC5765" i="1"/>
  <c r="AD5765" i="1"/>
  <c r="AI5765" i="1"/>
  <c r="AF5765" i="1" s="1"/>
  <c r="AC5766" i="1"/>
  <c r="AD5766" i="1"/>
  <c r="AI5766" i="1"/>
  <c r="AC5767" i="1"/>
  <c r="AD5767" i="1"/>
  <c r="AI5767" i="1"/>
  <c r="AC5768" i="1"/>
  <c r="AD5768" i="1"/>
  <c r="AI5768" i="1"/>
  <c r="AC5769" i="1"/>
  <c r="AD5769" i="1"/>
  <c r="AI5769" i="1"/>
  <c r="AG5769" i="1" s="1"/>
  <c r="AM5769" i="1" s="1"/>
  <c r="AC5770" i="1"/>
  <c r="AD5770" i="1"/>
  <c r="AI5770" i="1"/>
  <c r="AC5771" i="1"/>
  <c r="AD5771" i="1"/>
  <c r="AI5771" i="1"/>
  <c r="AG5771" i="1" s="1"/>
  <c r="AM5771" i="1" s="1"/>
  <c r="AC5772" i="1"/>
  <c r="AD5772" i="1"/>
  <c r="AI5772" i="1"/>
  <c r="AB5772" i="1" s="1"/>
  <c r="AC5773" i="1"/>
  <c r="AD5773" i="1"/>
  <c r="AI5773" i="1"/>
  <c r="AE5773" i="1" s="1"/>
  <c r="AC5774" i="1"/>
  <c r="AD5774" i="1"/>
  <c r="AI5774" i="1"/>
  <c r="AB5774" i="1" s="1"/>
  <c r="AC5775" i="1"/>
  <c r="AD5775" i="1"/>
  <c r="AI5775" i="1"/>
  <c r="AC5776" i="1"/>
  <c r="AD5776" i="1"/>
  <c r="AI5776" i="1"/>
  <c r="AF5776" i="1" s="1"/>
  <c r="AC5777" i="1"/>
  <c r="AD5777" i="1"/>
  <c r="AI5777" i="1"/>
  <c r="AE5777" i="1" s="1"/>
  <c r="AC5778" i="1"/>
  <c r="AD5778" i="1"/>
  <c r="AI5778" i="1"/>
  <c r="AC5779" i="1"/>
  <c r="AD5779" i="1"/>
  <c r="AI5779" i="1"/>
  <c r="AB5779" i="1" s="1"/>
  <c r="AC5780" i="1"/>
  <c r="AD5780" i="1"/>
  <c r="AI5780" i="1"/>
  <c r="AG5780" i="1" s="1"/>
  <c r="AM5780" i="1" s="1"/>
  <c r="AC5781" i="1"/>
  <c r="AD5781" i="1"/>
  <c r="AI5781" i="1"/>
  <c r="AB5781" i="1" s="1"/>
  <c r="AC5782" i="1"/>
  <c r="AD5782" i="1"/>
  <c r="AI5782" i="1"/>
  <c r="AG5782" i="1" s="1"/>
  <c r="AM5782" i="1" s="1"/>
  <c r="AC5783" i="1"/>
  <c r="AD5783" i="1"/>
  <c r="AI5783" i="1"/>
  <c r="AC5784" i="1"/>
  <c r="AD5784" i="1"/>
  <c r="AI5784" i="1"/>
  <c r="AF5784" i="1" s="1"/>
  <c r="AC5785" i="1"/>
  <c r="AD5785" i="1"/>
  <c r="AI5785" i="1"/>
  <c r="AF5785" i="1" s="1"/>
  <c r="AC5786" i="1"/>
  <c r="AD5786" i="1"/>
  <c r="AI5786" i="1"/>
  <c r="AB5786" i="1" s="1"/>
  <c r="AC5787" i="1"/>
  <c r="AD5787" i="1"/>
  <c r="AI5787" i="1"/>
  <c r="AF5787" i="1" s="1"/>
  <c r="AC5788" i="1"/>
  <c r="AD5788" i="1"/>
  <c r="AI5788" i="1"/>
  <c r="AG5788" i="1" s="1"/>
  <c r="AM5788" i="1" s="1"/>
  <c r="AC5789" i="1"/>
  <c r="AD5789" i="1"/>
  <c r="AI5789" i="1"/>
  <c r="AC5790" i="1"/>
  <c r="AD5790" i="1"/>
  <c r="AI5790" i="1"/>
  <c r="AC5791" i="1"/>
  <c r="AD5791" i="1"/>
  <c r="AI5791" i="1"/>
  <c r="AE5791" i="1" s="1"/>
  <c r="AC5792" i="1"/>
  <c r="AD5792" i="1"/>
  <c r="AI5792" i="1"/>
  <c r="AB5792" i="1" s="1"/>
  <c r="AC5793" i="1"/>
  <c r="AD5793" i="1"/>
  <c r="AI5793" i="1"/>
  <c r="AF5793" i="1" s="1"/>
  <c r="AC5794" i="1"/>
  <c r="AD5794" i="1"/>
  <c r="AI5794" i="1"/>
  <c r="AB5794" i="1" s="1"/>
  <c r="AC5795" i="1"/>
  <c r="AD5795" i="1"/>
  <c r="AI5795" i="1"/>
  <c r="AC5796" i="1"/>
  <c r="AD5796" i="1"/>
  <c r="AI5796" i="1"/>
  <c r="AC5797" i="1"/>
  <c r="AD5797" i="1"/>
  <c r="AI5797" i="1"/>
  <c r="AC5798" i="1"/>
  <c r="AD5798" i="1"/>
  <c r="AI5798" i="1"/>
  <c r="AC5799" i="1"/>
  <c r="AD5799" i="1"/>
  <c r="AI5799" i="1"/>
  <c r="AG5799" i="1" s="1"/>
  <c r="AM5799" i="1" s="1"/>
  <c r="AC5800" i="1"/>
  <c r="AD5800" i="1"/>
  <c r="AI5800" i="1"/>
  <c r="AF5800" i="1" s="1"/>
  <c r="AC5801" i="1"/>
  <c r="AD5801" i="1"/>
  <c r="AI5801" i="1"/>
  <c r="AC5802" i="1"/>
  <c r="AD5802" i="1"/>
  <c r="AI5802" i="1"/>
  <c r="AB5802" i="1" s="1"/>
  <c r="AC5803" i="1"/>
  <c r="AD5803" i="1"/>
  <c r="AI5803" i="1"/>
  <c r="AC5804" i="1"/>
  <c r="AD5804" i="1"/>
  <c r="AI5804" i="1"/>
  <c r="AC5805" i="1"/>
  <c r="AD5805" i="1"/>
  <c r="AI5805" i="1"/>
  <c r="AE5805" i="1" s="1"/>
  <c r="AC5806" i="1"/>
  <c r="AD5806" i="1"/>
  <c r="AI5806" i="1"/>
  <c r="AB5806" i="1" s="1"/>
  <c r="AC5807" i="1"/>
  <c r="AD5807" i="1"/>
  <c r="AI5807" i="1"/>
  <c r="AC5808" i="1"/>
  <c r="AD5808" i="1"/>
  <c r="AI5808" i="1"/>
  <c r="AE5808" i="1" s="1"/>
  <c r="AC5809" i="1"/>
  <c r="AD5809" i="1"/>
  <c r="AI5809" i="1"/>
  <c r="AC5810" i="1"/>
  <c r="AD5810" i="1"/>
  <c r="AI5810" i="1"/>
  <c r="AE5810" i="1" s="1"/>
  <c r="AC5811" i="1"/>
  <c r="AD5811" i="1"/>
  <c r="AI5811" i="1"/>
  <c r="AC5812" i="1"/>
  <c r="AD5812" i="1"/>
  <c r="AI5812" i="1"/>
  <c r="AC5813" i="1"/>
  <c r="AD5813" i="1"/>
  <c r="AI5813" i="1"/>
  <c r="AC5814" i="1"/>
  <c r="AD5814" i="1"/>
  <c r="AI5814" i="1"/>
  <c r="AC5815" i="1"/>
  <c r="AD5815" i="1"/>
  <c r="AI5815" i="1"/>
  <c r="AF5815" i="1" s="1"/>
  <c r="AC5816" i="1"/>
  <c r="AD5816" i="1"/>
  <c r="AI5816" i="1"/>
  <c r="AC5817" i="1"/>
  <c r="AD5817" i="1"/>
  <c r="AI5817" i="1"/>
  <c r="AC5818" i="1"/>
  <c r="AD5818" i="1"/>
  <c r="AI5818" i="1"/>
  <c r="AC5819" i="1"/>
  <c r="AD5819" i="1"/>
  <c r="AI5819" i="1"/>
  <c r="AC5820" i="1"/>
  <c r="AD5820" i="1"/>
  <c r="AI5820" i="1"/>
  <c r="AC5821" i="1"/>
  <c r="AD5821" i="1"/>
  <c r="AI5821" i="1"/>
  <c r="AB5821" i="1" s="1"/>
  <c r="AC5822" i="1"/>
  <c r="AD5822" i="1"/>
  <c r="AI5822" i="1"/>
  <c r="AG5822" i="1" s="1"/>
  <c r="AM5822" i="1" s="1"/>
  <c r="AC5823" i="1"/>
  <c r="AD5823" i="1"/>
  <c r="AI5823" i="1"/>
  <c r="AC5824" i="1"/>
  <c r="AD5824" i="1"/>
  <c r="AI5824" i="1"/>
  <c r="AE5824" i="1" s="1"/>
  <c r="AC5825" i="1"/>
  <c r="AD5825" i="1"/>
  <c r="AI5825" i="1"/>
  <c r="AC5826" i="1"/>
  <c r="AD5826" i="1"/>
  <c r="AI5826" i="1"/>
  <c r="AC5827" i="1"/>
  <c r="AD5827" i="1"/>
  <c r="AI5827" i="1"/>
  <c r="AC5828" i="1"/>
  <c r="AD5828" i="1"/>
  <c r="AI5828" i="1"/>
  <c r="AC5829" i="1"/>
  <c r="AD5829" i="1"/>
  <c r="AI5829" i="1"/>
  <c r="AF5829" i="1" s="1"/>
  <c r="AC5830" i="1"/>
  <c r="AD5830" i="1"/>
  <c r="AI5830" i="1"/>
  <c r="AC5831" i="1"/>
  <c r="AD5831" i="1"/>
  <c r="AI5831" i="1"/>
  <c r="AC5832" i="1"/>
  <c r="AD5832" i="1"/>
  <c r="AI5832" i="1"/>
  <c r="AC5833" i="1"/>
  <c r="AD5833" i="1"/>
  <c r="AI5833" i="1"/>
  <c r="AG5833" i="1" s="1"/>
  <c r="AM5833" i="1" s="1"/>
  <c r="AC5834" i="1"/>
  <c r="AD5834" i="1"/>
  <c r="AI5834" i="1"/>
  <c r="AF5834" i="1" s="1"/>
  <c r="AC5835" i="1"/>
  <c r="AD5835" i="1"/>
  <c r="AI5835" i="1"/>
  <c r="AF5835" i="1" s="1"/>
  <c r="AC5836" i="1"/>
  <c r="AD5836" i="1"/>
  <c r="AI5836" i="1"/>
  <c r="AB5836" i="1" s="1"/>
  <c r="AC5837" i="1"/>
  <c r="AD5837" i="1"/>
  <c r="AI5837" i="1"/>
  <c r="AF5837" i="1" s="1"/>
  <c r="AC5838" i="1"/>
  <c r="AD5838" i="1"/>
  <c r="AI5838" i="1"/>
  <c r="AC5839" i="1"/>
  <c r="AD5839" i="1"/>
  <c r="AI5839" i="1"/>
  <c r="AC5840" i="1"/>
  <c r="AD5840" i="1"/>
  <c r="AI5840" i="1"/>
  <c r="AF5840" i="1" s="1"/>
  <c r="AC5841" i="1"/>
  <c r="AD5841" i="1"/>
  <c r="AI5841" i="1"/>
  <c r="AC5842" i="1"/>
  <c r="AD5842" i="1"/>
  <c r="AI5842" i="1"/>
  <c r="AB5842" i="1" s="1"/>
  <c r="AC5843" i="1"/>
  <c r="AD5843" i="1"/>
  <c r="AI5843" i="1"/>
  <c r="AE5843" i="1" s="1"/>
  <c r="AC5844" i="1"/>
  <c r="AD5844" i="1"/>
  <c r="AI5844" i="1"/>
  <c r="AB5844" i="1" s="1"/>
  <c r="AC5845" i="1"/>
  <c r="AD5845" i="1"/>
  <c r="AI5845" i="1"/>
  <c r="AB5845" i="1" s="1"/>
  <c r="AC5846" i="1"/>
  <c r="AD5846" i="1"/>
  <c r="AI5846" i="1"/>
  <c r="AG5846" i="1" s="1"/>
  <c r="AM5846" i="1" s="1"/>
  <c r="AC5847" i="1"/>
  <c r="AD5847" i="1"/>
  <c r="AI5847" i="1"/>
  <c r="AG5847" i="1" s="1"/>
  <c r="AM5847" i="1" s="1"/>
  <c r="AC5848" i="1"/>
  <c r="AD5848" i="1"/>
  <c r="AI5848" i="1"/>
  <c r="AE5848" i="1" s="1"/>
  <c r="AC5849" i="1"/>
  <c r="AD5849" i="1"/>
  <c r="AI5849" i="1"/>
  <c r="AE5849" i="1" s="1"/>
  <c r="AC5850" i="1"/>
  <c r="AD5850" i="1"/>
  <c r="AI5850" i="1"/>
  <c r="AB5850" i="1" s="1"/>
  <c r="AC5851" i="1"/>
  <c r="AD5851" i="1"/>
  <c r="AI5851" i="1"/>
  <c r="AC5852" i="1"/>
  <c r="AD5852" i="1"/>
  <c r="AI5852" i="1"/>
  <c r="AG5852" i="1" s="1"/>
  <c r="AM5852" i="1" s="1"/>
  <c r="AC5853" i="1"/>
  <c r="AD5853" i="1"/>
  <c r="AI5853" i="1"/>
  <c r="AF5853" i="1" s="1"/>
  <c r="AC5854" i="1"/>
  <c r="AD5854" i="1"/>
  <c r="AI5854" i="1"/>
  <c r="AF5854" i="1" s="1"/>
  <c r="AC5855" i="1"/>
  <c r="AD5855" i="1"/>
  <c r="AI5855" i="1"/>
  <c r="AG5855" i="1" s="1"/>
  <c r="AM5855" i="1" s="1"/>
  <c r="AC5856" i="1"/>
  <c r="AD5856" i="1"/>
  <c r="AI5856" i="1"/>
  <c r="AG5856" i="1" s="1"/>
  <c r="AM5856" i="1" s="1"/>
  <c r="AC5857" i="1"/>
  <c r="AD5857" i="1"/>
  <c r="AI5857" i="1"/>
  <c r="AC5858" i="1"/>
  <c r="AD5858" i="1"/>
  <c r="AI5858" i="1"/>
  <c r="AC5859" i="1"/>
  <c r="AD5859" i="1"/>
  <c r="AI5859" i="1"/>
  <c r="AC5860" i="1"/>
  <c r="AD5860" i="1"/>
  <c r="AI5860" i="1"/>
  <c r="AG5860" i="1" s="1"/>
  <c r="AM5860" i="1" s="1"/>
  <c r="AC5861" i="1"/>
  <c r="AD5861" i="1"/>
  <c r="AI5861" i="1"/>
  <c r="AC5862" i="1"/>
  <c r="AD5862" i="1"/>
  <c r="AI5862" i="1"/>
  <c r="AC5863" i="1"/>
  <c r="AD5863" i="1"/>
  <c r="AI5863" i="1"/>
  <c r="AB5863" i="1" s="1"/>
  <c r="AC5864" i="1"/>
  <c r="AD5864" i="1"/>
  <c r="AI5864" i="1"/>
  <c r="AC5865" i="1"/>
  <c r="AD5865" i="1"/>
  <c r="AI5865" i="1"/>
  <c r="AG5865" i="1" s="1"/>
  <c r="AM5865" i="1" s="1"/>
  <c r="AC5866" i="1"/>
  <c r="AD5866" i="1"/>
  <c r="AI5866" i="1"/>
  <c r="AC5867" i="1"/>
  <c r="AD5867" i="1"/>
  <c r="AI5867" i="1"/>
  <c r="AC5868" i="1"/>
  <c r="AD5868" i="1"/>
  <c r="AI5868" i="1"/>
  <c r="AC5869" i="1"/>
  <c r="AD5869" i="1"/>
  <c r="AI5869" i="1"/>
  <c r="AB5869" i="1" s="1"/>
  <c r="AC5870" i="1"/>
  <c r="AD5870" i="1"/>
  <c r="AI5870" i="1"/>
  <c r="AC5871" i="1"/>
  <c r="AD5871" i="1"/>
  <c r="AI5871" i="1"/>
  <c r="AB5871" i="1" s="1"/>
  <c r="AC5872" i="1"/>
  <c r="AD5872" i="1"/>
  <c r="AI5872" i="1"/>
  <c r="AC5873" i="1"/>
  <c r="AD5873" i="1"/>
  <c r="AI5873" i="1"/>
  <c r="AC5874" i="1"/>
  <c r="AD5874" i="1"/>
  <c r="AI5874" i="1"/>
  <c r="AC5875" i="1"/>
  <c r="AD5875" i="1"/>
  <c r="AI5875" i="1"/>
  <c r="AB5875" i="1" s="1"/>
  <c r="AC5876" i="1"/>
  <c r="AD5876" i="1"/>
  <c r="AI5876" i="1"/>
  <c r="AB5876" i="1" s="1"/>
  <c r="AC5877" i="1"/>
  <c r="AD5877" i="1"/>
  <c r="AI5877" i="1"/>
  <c r="AB5877" i="1" s="1"/>
  <c r="AC5878" i="1"/>
  <c r="AD5878" i="1"/>
  <c r="AI5878" i="1"/>
  <c r="AC5879" i="1"/>
  <c r="AD5879" i="1"/>
  <c r="AI5879" i="1"/>
  <c r="AE5879" i="1" s="1"/>
  <c r="AC5880" i="1"/>
  <c r="AD5880" i="1"/>
  <c r="AI5880" i="1"/>
  <c r="AC5881" i="1"/>
  <c r="AD5881" i="1"/>
  <c r="AI5881" i="1"/>
  <c r="AC5882" i="1"/>
  <c r="AD5882" i="1"/>
  <c r="AI5882" i="1"/>
  <c r="AC5883" i="1"/>
  <c r="AD5883" i="1"/>
  <c r="AI5883" i="1"/>
  <c r="AG5883" i="1" s="1"/>
  <c r="AM5883" i="1" s="1"/>
  <c r="AC5884" i="1"/>
  <c r="AD5884" i="1"/>
  <c r="AI5884" i="1"/>
  <c r="AC5885" i="1"/>
  <c r="AD5885" i="1"/>
  <c r="AI5885" i="1"/>
  <c r="AC5886" i="1"/>
  <c r="AD5886" i="1"/>
  <c r="AI5886" i="1"/>
  <c r="AG5886" i="1" s="1"/>
  <c r="AM5886" i="1" s="1"/>
  <c r="AC5887" i="1"/>
  <c r="AD5887" i="1"/>
  <c r="AI5887" i="1"/>
  <c r="AC5888" i="1"/>
  <c r="AD5888" i="1"/>
  <c r="AI5888" i="1"/>
  <c r="AG5888" i="1" s="1"/>
  <c r="AM5888" i="1" s="1"/>
  <c r="AC5889" i="1"/>
  <c r="AD5889" i="1"/>
  <c r="AI5889" i="1"/>
  <c r="AC5890" i="1"/>
  <c r="AD5890" i="1"/>
  <c r="AI5890" i="1"/>
  <c r="AC5891" i="1"/>
  <c r="AD5891" i="1"/>
  <c r="AI5891" i="1"/>
  <c r="AC5892" i="1"/>
  <c r="AD5892" i="1"/>
  <c r="AI5892" i="1"/>
  <c r="AC5893" i="1"/>
  <c r="AD5893" i="1"/>
  <c r="AI5893" i="1"/>
  <c r="AF5893" i="1" s="1"/>
  <c r="AC5894" i="1"/>
  <c r="AD5894" i="1"/>
  <c r="AI5894" i="1"/>
  <c r="AC5895" i="1"/>
  <c r="AD5895" i="1"/>
  <c r="AI5895" i="1"/>
  <c r="AC5896" i="1"/>
  <c r="AD5896" i="1"/>
  <c r="AI5896" i="1"/>
  <c r="AE5896" i="1" s="1"/>
  <c r="AC5897" i="1"/>
  <c r="AD5897" i="1"/>
  <c r="AI5897" i="1"/>
  <c r="AG5897" i="1" s="1"/>
  <c r="AM5897" i="1" s="1"/>
  <c r="AC5898" i="1"/>
  <c r="AD5898" i="1"/>
  <c r="AI5898" i="1"/>
  <c r="AC5899" i="1"/>
  <c r="AD5899" i="1"/>
  <c r="AI5899" i="1"/>
  <c r="AC5900" i="1"/>
  <c r="AD5900" i="1"/>
  <c r="AI5900" i="1"/>
  <c r="AC5901" i="1"/>
  <c r="AD5901" i="1"/>
  <c r="AI5901" i="1"/>
  <c r="AG5901" i="1" s="1"/>
  <c r="AM5901" i="1" s="1"/>
  <c r="AC5902" i="1"/>
  <c r="AD5902" i="1"/>
  <c r="AI5902" i="1"/>
  <c r="AC5903" i="1"/>
  <c r="AD5903" i="1"/>
  <c r="AI5903" i="1"/>
  <c r="AC5904" i="1"/>
  <c r="AD5904" i="1"/>
  <c r="AI5904" i="1"/>
  <c r="AG5904" i="1" s="1"/>
  <c r="AM5904" i="1" s="1"/>
  <c r="AC5905" i="1"/>
  <c r="AD5905" i="1"/>
  <c r="AI5905" i="1"/>
  <c r="AF5905" i="1" s="1"/>
  <c r="AC5906" i="1"/>
  <c r="AD5906" i="1"/>
  <c r="AI5906" i="1"/>
  <c r="AC5907" i="1"/>
  <c r="AD5907" i="1"/>
  <c r="AI5907" i="1"/>
  <c r="AF5907" i="1" s="1"/>
  <c r="AC5908" i="1"/>
  <c r="AD5908" i="1"/>
  <c r="AI5908" i="1"/>
  <c r="AC5909" i="1"/>
  <c r="AD5909" i="1"/>
  <c r="AI5909" i="1"/>
  <c r="AC5910" i="1"/>
  <c r="AD5910" i="1"/>
  <c r="AI5910" i="1"/>
  <c r="AC5911" i="1"/>
  <c r="AD5911" i="1"/>
  <c r="AI5911" i="1"/>
  <c r="AC5912" i="1"/>
  <c r="AD5912" i="1"/>
  <c r="AI5912" i="1"/>
  <c r="AE5912" i="1" s="1"/>
  <c r="AC5913" i="1"/>
  <c r="AD5913" i="1"/>
  <c r="AI5913" i="1"/>
  <c r="AC5914" i="1"/>
  <c r="AD5914" i="1"/>
  <c r="AI5914" i="1"/>
  <c r="AG5914" i="1" s="1"/>
  <c r="AM5914" i="1" s="1"/>
  <c r="AC5915" i="1"/>
  <c r="AD5915" i="1"/>
  <c r="AI5915" i="1"/>
  <c r="AC5916" i="1"/>
  <c r="AD5916" i="1"/>
  <c r="AI5916" i="1"/>
  <c r="AB5916" i="1" s="1"/>
  <c r="AC5917" i="1"/>
  <c r="AD5917" i="1"/>
  <c r="AI5917" i="1"/>
  <c r="AC5918" i="1"/>
  <c r="AD5918" i="1"/>
  <c r="AI5918" i="1"/>
  <c r="AB5918" i="1" s="1"/>
  <c r="AC5919" i="1"/>
  <c r="AD5919" i="1"/>
  <c r="AI5919" i="1"/>
  <c r="AC5920" i="1"/>
  <c r="AD5920" i="1"/>
  <c r="AI5920" i="1"/>
  <c r="AC5921" i="1"/>
  <c r="AD5921" i="1"/>
  <c r="AI5921" i="1"/>
  <c r="AC5922" i="1"/>
  <c r="AD5922" i="1"/>
  <c r="AI5922" i="1"/>
  <c r="AF5922" i="1" s="1"/>
  <c r="AC5923" i="1"/>
  <c r="AD5923" i="1"/>
  <c r="AI5923" i="1"/>
  <c r="AE5923" i="1" s="1"/>
  <c r="AC5924" i="1"/>
  <c r="AD5924" i="1"/>
  <c r="AI5924" i="1"/>
  <c r="AF5924" i="1" s="1"/>
  <c r="AC5925" i="1"/>
  <c r="AD5925" i="1"/>
  <c r="AI5925" i="1"/>
  <c r="AB5925" i="1" s="1"/>
  <c r="AC5926" i="1"/>
  <c r="AD5926" i="1"/>
  <c r="AI5926" i="1"/>
  <c r="AC5927" i="1"/>
  <c r="AD5927" i="1"/>
  <c r="AI5927" i="1"/>
  <c r="AE5927" i="1" s="1"/>
  <c r="AC5928" i="1"/>
  <c r="AD5928" i="1"/>
  <c r="AI5928" i="1"/>
  <c r="AE5928" i="1" s="1"/>
  <c r="AC5929" i="1"/>
  <c r="AD5929" i="1"/>
  <c r="AI5929" i="1"/>
  <c r="AB5929" i="1" s="1"/>
  <c r="AC5930" i="1"/>
  <c r="AD5930" i="1"/>
  <c r="AI5930" i="1"/>
  <c r="AC5931" i="1"/>
  <c r="AD5931" i="1"/>
  <c r="AI5931" i="1"/>
  <c r="AB5931" i="1" s="1"/>
  <c r="AC5932" i="1"/>
  <c r="AD5932" i="1"/>
  <c r="AI5932" i="1"/>
  <c r="AC5933" i="1"/>
  <c r="AD5933" i="1"/>
  <c r="AI5933" i="1"/>
  <c r="AG5933" i="1" s="1"/>
  <c r="AM5933" i="1" s="1"/>
  <c r="AC5934" i="1"/>
  <c r="AD5934" i="1"/>
  <c r="AI5934" i="1"/>
  <c r="AB5934" i="1" s="1"/>
  <c r="AC5935" i="1"/>
  <c r="AD5935" i="1"/>
  <c r="AI5935" i="1"/>
  <c r="AC5936" i="1"/>
  <c r="AD5936" i="1"/>
  <c r="AI5936" i="1"/>
  <c r="AC5937" i="1"/>
  <c r="AD5937" i="1"/>
  <c r="AI5937" i="1"/>
  <c r="AC5938" i="1"/>
  <c r="AD5938" i="1"/>
  <c r="AI5938" i="1"/>
  <c r="AC5939" i="1"/>
  <c r="AD5939" i="1"/>
  <c r="AI5939" i="1"/>
  <c r="AC5940" i="1"/>
  <c r="AD5940" i="1"/>
  <c r="AI5940" i="1"/>
  <c r="AC5941" i="1"/>
  <c r="AD5941" i="1"/>
  <c r="AI5941" i="1"/>
  <c r="AB5941" i="1" s="1"/>
  <c r="AC5942" i="1"/>
  <c r="AD5942" i="1"/>
  <c r="AI5942" i="1"/>
  <c r="AC5943" i="1"/>
  <c r="AD5943" i="1"/>
  <c r="AI5943" i="1"/>
  <c r="AE5943" i="1" s="1"/>
  <c r="AC5944" i="1"/>
  <c r="AD5944" i="1"/>
  <c r="AI5944" i="1"/>
  <c r="AE5944" i="1" s="1"/>
  <c r="AC5945" i="1"/>
  <c r="AD5945" i="1"/>
  <c r="AI5945" i="1"/>
  <c r="AC5946" i="1"/>
  <c r="AD5946" i="1"/>
  <c r="AI5946" i="1"/>
  <c r="AC5947" i="1"/>
  <c r="AD5947" i="1"/>
  <c r="AI5947" i="1"/>
  <c r="AC5948" i="1"/>
  <c r="AD5948" i="1"/>
  <c r="AI5948" i="1"/>
  <c r="AC5949" i="1"/>
  <c r="AD5949" i="1"/>
  <c r="AI5949" i="1"/>
  <c r="AE5949" i="1" s="1"/>
  <c r="AC5950" i="1"/>
  <c r="AD5950" i="1"/>
  <c r="AI5950" i="1"/>
  <c r="AE5950" i="1" s="1"/>
  <c r="AC5951" i="1"/>
  <c r="AD5951" i="1"/>
  <c r="AI5951" i="1"/>
  <c r="AF5951" i="1" s="1"/>
  <c r="AC5952" i="1"/>
  <c r="AD5952" i="1"/>
  <c r="AI5952" i="1"/>
  <c r="AE5952" i="1" s="1"/>
  <c r="AC5953" i="1"/>
  <c r="AD5953" i="1"/>
  <c r="AI5953" i="1"/>
  <c r="AF5953" i="1" s="1"/>
  <c r="AC5954" i="1"/>
  <c r="AD5954" i="1"/>
  <c r="AI5954" i="1"/>
  <c r="AB5954" i="1" s="1"/>
  <c r="AC5955" i="1"/>
  <c r="AD5955" i="1"/>
  <c r="AI5955" i="1"/>
  <c r="AC5956" i="1"/>
  <c r="AD5956" i="1"/>
  <c r="AI5956" i="1"/>
  <c r="AC5957" i="1"/>
  <c r="AD5957" i="1"/>
  <c r="AI5957" i="1"/>
  <c r="AF5957" i="1" s="1"/>
  <c r="AC5958" i="1"/>
  <c r="AD5958" i="1"/>
  <c r="AI5958" i="1"/>
  <c r="AC5959" i="1"/>
  <c r="AD5959" i="1"/>
  <c r="AI5959" i="1"/>
  <c r="AF5959" i="1" s="1"/>
  <c r="AC5960" i="1"/>
  <c r="AD5960" i="1"/>
  <c r="AI5960" i="1"/>
  <c r="AC5961" i="1"/>
  <c r="AD5961" i="1"/>
  <c r="AI5961" i="1"/>
  <c r="AC5962" i="1"/>
  <c r="AD5962" i="1"/>
  <c r="AI5962" i="1"/>
  <c r="AE5962" i="1" s="1"/>
  <c r="AC5963" i="1"/>
  <c r="AD5963" i="1"/>
  <c r="AI5963" i="1"/>
  <c r="AC5964" i="1"/>
  <c r="AD5964" i="1"/>
  <c r="AI5964" i="1"/>
  <c r="AF5964" i="1" s="1"/>
  <c r="AC5965" i="1"/>
  <c r="AD5965" i="1"/>
  <c r="AI5965" i="1"/>
  <c r="AC5966" i="1"/>
  <c r="AD5966" i="1"/>
  <c r="AI5966" i="1"/>
  <c r="AC5967" i="1"/>
  <c r="AD5967" i="1"/>
  <c r="AI5967" i="1"/>
  <c r="AC5968" i="1"/>
  <c r="AD5968" i="1"/>
  <c r="AI5968" i="1"/>
  <c r="AF5968" i="1" s="1"/>
  <c r="AC5969" i="1"/>
  <c r="AD5969" i="1"/>
  <c r="AI5969" i="1"/>
  <c r="AC5970" i="1"/>
  <c r="AD5970" i="1"/>
  <c r="AI5970" i="1"/>
  <c r="AC5971" i="1"/>
  <c r="AD5971" i="1"/>
  <c r="AI5971" i="1"/>
  <c r="AC5972" i="1"/>
  <c r="AD5972" i="1"/>
  <c r="AI5972" i="1"/>
  <c r="AB5972" i="1" s="1"/>
  <c r="AC5973" i="1"/>
  <c r="AD5973" i="1"/>
  <c r="AI5973" i="1"/>
  <c r="AC5974" i="1"/>
  <c r="AD5974" i="1"/>
  <c r="AI5974" i="1"/>
  <c r="AC5975" i="1"/>
  <c r="AD5975" i="1"/>
  <c r="AI5975" i="1"/>
  <c r="AC5976" i="1"/>
  <c r="AD5976" i="1"/>
  <c r="AI5976" i="1"/>
  <c r="AC5977" i="1"/>
  <c r="AD5977" i="1"/>
  <c r="AI5977" i="1"/>
  <c r="AC5978" i="1"/>
  <c r="AD5978" i="1"/>
  <c r="AI5978" i="1"/>
  <c r="AF5978" i="1" s="1"/>
  <c r="AC5979" i="1"/>
  <c r="AD5979" i="1"/>
  <c r="AI5979" i="1"/>
  <c r="AC5980" i="1"/>
  <c r="AD5980" i="1"/>
  <c r="AI5980" i="1"/>
  <c r="AC5981" i="1"/>
  <c r="AD5981" i="1"/>
  <c r="AI5981" i="1"/>
  <c r="AE5981" i="1" s="1"/>
  <c r="AC5982" i="1"/>
  <c r="AD5982" i="1"/>
  <c r="AI5982" i="1"/>
  <c r="AC5983" i="1"/>
  <c r="AD5983" i="1"/>
  <c r="AI5983" i="1"/>
  <c r="AE5983" i="1" s="1"/>
  <c r="AC5984" i="1"/>
  <c r="AD5984" i="1"/>
  <c r="AI5984" i="1"/>
  <c r="AC5985" i="1"/>
  <c r="AD5985" i="1"/>
  <c r="AI5985" i="1"/>
  <c r="AC5986" i="1"/>
  <c r="AD5986" i="1"/>
  <c r="AI5986" i="1"/>
  <c r="AC5987" i="1"/>
  <c r="AD5987" i="1"/>
  <c r="AI5987" i="1"/>
  <c r="AC5988" i="1"/>
  <c r="AD5988" i="1"/>
  <c r="AI5988" i="1"/>
  <c r="AC5989" i="1"/>
  <c r="AD5989" i="1"/>
  <c r="AI5989" i="1"/>
  <c r="AB5989" i="1" s="1"/>
  <c r="AC5990" i="1"/>
  <c r="AD5990" i="1"/>
  <c r="AI5990" i="1"/>
  <c r="AE5990" i="1" s="1"/>
  <c r="AC5991" i="1"/>
  <c r="AD5991" i="1"/>
  <c r="AI5991" i="1"/>
  <c r="AC5992" i="1"/>
  <c r="AD5992" i="1"/>
  <c r="AI5992" i="1"/>
  <c r="AC5993" i="1"/>
  <c r="AD5993" i="1"/>
  <c r="AI5993" i="1"/>
  <c r="AG5993" i="1" s="1"/>
  <c r="AM5993" i="1" s="1"/>
  <c r="AC5994" i="1"/>
  <c r="AD5994" i="1"/>
  <c r="AI5994" i="1"/>
  <c r="AF5994" i="1" s="1"/>
  <c r="AC5995" i="1"/>
  <c r="AD5995" i="1"/>
  <c r="AI5995" i="1"/>
  <c r="AB5995" i="1" s="1"/>
  <c r="AC5996" i="1"/>
  <c r="AD5996" i="1"/>
  <c r="AI5996" i="1"/>
  <c r="AC5997" i="1"/>
  <c r="AD5997" i="1"/>
  <c r="AI5997" i="1"/>
  <c r="AB5997" i="1" s="1"/>
  <c r="AC5998" i="1"/>
  <c r="AD5998" i="1"/>
  <c r="AI5998" i="1"/>
  <c r="AC5999" i="1"/>
  <c r="AD5999" i="1"/>
  <c r="AI5999" i="1"/>
  <c r="AG5999" i="1" s="1"/>
  <c r="AM5999" i="1" s="1"/>
  <c r="AC6000" i="1"/>
  <c r="AD6000" i="1"/>
  <c r="AI6000" i="1"/>
  <c r="AC6001" i="1"/>
  <c r="AD6001" i="1"/>
  <c r="AI6001" i="1"/>
  <c r="AC6002" i="1"/>
  <c r="AD6002" i="1"/>
  <c r="AI6002" i="1"/>
  <c r="AB6002" i="1" s="1"/>
  <c r="AC6003" i="1"/>
  <c r="AD6003" i="1"/>
  <c r="AI6003" i="1"/>
  <c r="AC6004" i="1"/>
  <c r="AD6004" i="1"/>
  <c r="AI6004" i="1"/>
  <c r="AC6005" i="1"/>
  <c r="AD6005" i="1"/>
  <c r="AI6005" i="1"/>
  <c r="AG6005" i="1" s="1"/>
  <c r="AM6005" i="1" s="1"/>
  <c r="AC6006" i="1"/>
  <c r="AD6006" i="1"/>
  <c r="AI6006" i="1"/>
  <c r="AG6006" i="1" s="1"/>
  <c r="AM6006" i="1" s="1"/>
  <c r="AC6007" i="1"/>
  <c r="AD6007" i="1"/>
  <c r="AI6007" i="1"/>
  <c r="AC6008" i="1"/>
  <c r="AD6008" i="1"/>
  <c r="AI6008" i="1"/>
  <c r="AC6009" i="1"/>
  <c r="AD6009" i="1"/>
  <c r="AI6009" i="1"/>
  <c r="AC6010" i="1"/>
  <c r="AD6010" i="1"/>
  <c r="AI6010" i="1"/>
  <c r="AC6011" i="1"/>
  <c r="AD6011" i="1"/>
  <c r="AI6011" i="1"/>
  <c r="AC6012" i="1"/>
  <c r="AD6012" i="1"/>
  <c r="AI6012" i="1"/>
  <c r="AF6012" i="1" s="1"/>
  <c r="AC6013" i="1"/>
  <c r="AD6013" i="1"/>
  <c r="AI6013" i="1"/>
  <c r="AF6013" i="1" s="1"/>
  <c r="AC6014" i="1"/>
  <c r="AD6014" i="1"/>
  <c r="AI6014" i="1"/>
  <c r="AB6014" i="1" s="1"/>
  <c r="AC6015" i="1"/>
  <c r="AD6015" i="1"/>
  <c r="AI6015" i="1"/>
  <c r="AC6016" i="1"/>
  <c r="AD6016" i="1"/>
  <c r="AI6016" i="1"/>
  <c r="AC6017" i="1"/>
  <c r="AD6017" i="1"/>
  <c r="AI6017" i="1"/>
  <c r="AE6017" i="1" s="1"/>
  <c r="AC6018" i="1"/>
  <c r="AD6018" i="1"/>
  <c r="AI6018" i="1"/>
  <c r="AC6019" i="1"/>
  <c r="AD6019" i="1"/>
  <c r="AI6019" i="1"/>
  <c r="AF6019" i="1" s="1"/>
  <c r="AC6020" i="1"/>
  <c r="AD6020" i="1"/>
  <c r="AI6020" i="1"/>
  <c r="AE6020" i="1" s="1"/>
  <c r="AC6021" i="1"/>
  <c r="AD6021" i="1"/>
  <c r="AI6021" i="1"/>
  <c r="AC6022" i="1"/>
  <c r="AD6022" i="1"/>
  <c r="AI6022" i="1"/>
  <c r="AC6023" i="1"/>
  <c r="AD6023" i="1"/>
  <c r="AI6023" i="1"/>
  <c r="AC6024" i="1"/>
  <c r="AD6024" i="1"/>
  <c r="AI6024" i="1"/>
  <c r="AC6025" i="1"/>
  <c r="AD6025" i="1"/>
  <c r="AI6025" i="1"/>
  <c r="AE6025" i="1" s="1"/>
  <c r="AC6026" i="1"/>
  <c r="AD6026" i="1"/>
  <c r="AI6026" i="1"/>
  <c r="AB6026" i="1" s="1"/>
  <c r="AC6027" i="1"/>
  <c r="AD6027" i="1"/>
  <c r="AI6027" i="1"/>
  <c r="AC6028" i="1"/>
  <c r="AD6028" i="1"/>
  <c r="AI6028" i="1"/>
  <c r="AE6028" i="1" s="1"/>
  <c r="AC6029" i="1"/>
  <c r="AD6029" i="1"/>
  <c r="AI6029" i="1"/>
  <c r="AE6029" i="1" s="1"/>
  <c r="AC6030" i="1"/>
  <c r="AD6030" i="1"/>
  <c r="AI6030" i="1"/>
  <c r="AC6031" i="1"/>
  <c r="AD6031" i="1"/>
  <c r="AI6031" i="1"/>
  <c r="AC6032" i="1"/>
  <c r="AD6032" i="1"/>
  <c r="AI6032" i="1"/>
  <c r="AC6033" i="1"/>
  <c r="AD6033" i="1"/>
  <c r="AI6033" i="1"/>
  <c r="AG6033" i="1" s="1"/>
  <c r="AM6033" i="1" s="1"/>
  <c r="AC6034" i="1"/>
  <c r="AD6034" i="1"/>
  <c r="AI6034" i="1"/>
  <c r="AC6035" i="1"/>
  <c r="AD6035" i="1"/>
  <c r="AI6035" i="1"/>
  <c r="AC6036" i="1"/>
  <c r="AD6036" i="1"/>
  <c r="AI6036" i="1"/>
  <c r="AC6037" i="1"/>
  <c r="AD6037" i="1"/>
  <c r="AI6037" i="1"/>
  <c r="AC6038" i="1"/>
  <c r="AD6038" i="1"/>
  <c r="AI6038" i="1"/>
  <c r="AC6039" i="1"/>
  <c r="AD6039" i="1"/>
  <c r="AI6039" i="1"/>
  <c r="AF6039" i="1" s="1"/>
  <c r="AC6040" i="1"/>
  <c r="AD6040" i="1"/>
  <c r="AI6040" i="1"/>
  <c r="AE6040" i="1" s="1"/>
  <c r="AC6041" i="1"/>
  <c r="AD6041" i="1"/>
  <c r="AI6041" i="1"/>
  <c r="AC6042" i="1"/>
  <c r="AD6042" i="1"/>
  <c r="AI6042" i="1"/>
  <c r="AB6042" i="1" s="1"/>
  <c r="AC6043" i="1"/>
  <c r="AD6043" i="1"/>
  <c r="AI6043" i="1"/>
  <c r="AG6043" i="1" s="1"/>
  <c r="AM6043" i="1" s="1"/>
  <c r="AC6044" i="1"/>
  <c r="AD6044" i="1"/>
  <c r="AI6044" i="1"/>
  <c r="AG6044" i="1" s="1"/>
  <c r="AM6044" i="1" s="1"/>
  <c r="AC6045" i="1"/>
  <c r="AD6045" i="1"/>
  <c r="AI6045" i="1"/>
  <c r="AC6046" i="1"/>
  <c r="AD6046" i="1"/>
  <c r="AI6046" i="1"/>
  <c r="AC6047" i="1"/>
  <c r="AD6047" i="1"/>
  <c r="AI6047" i="1"/>
  <c r="AC6048" i="1"/>
  <c r="AD6048" i="1"/>
  <c r="AI6048" i="1"/>
  <c r="AF6048" i="1" s="1"/>
  <c r="AC6049" i="1"/>
  <c r="AD6049" i="1"/>
  <c r="AI6049" i="1"/>
  <c r="AE6049" i="1" s="1"/>
  <c r="AC6050" i="1"/>
  <c r="AD6050" i="1"/>
  <c r="AI6050" i="1"/>
  <c r="AE6050" i="1" s="1"/>
  <c r="AC6051" i="1"/>
  <c r="AD6051" i="1"/>
  <c r="AI6051" i="1"/>
  <c r="AC6052" i="1"/>
  <c r="AD6052" i="1"/>
  <c r="AI6052" i="1"/>
  <c r="AG6052" i="1" s="1"/>
  <c r="AM6052" i="1" s="1"/>
  <c r="AC6053" i="1"/>
  <c r="AD6053" i="1"/>
  <c r="AI6053" i="1"/>
  <c r="AC6054" i="1"/>
  <c r="AD6054" i="1"/>
  <c r="AI6054" i="1"/>
  <c r="AC6055" i="1"/>
  <c r="AD6055" i="1"/>
  <c r="AI6055" i="1"/>
  <c r="AG6055" i="1" s="1"/>
  <c r="AM6055" i="1" s="1"/>
  <c r="AC6056" i="1"/>
  <c r="AD6056" i="1"/>
  <c r="AI6056" i="1"/>
  <c r="AB6056" i="1" s="1"/>
  <c r="AC6057" i="1"/>
  <c r="AD6057" i="1"/>
  <c r="AI6057" i="1"/>
  <c r="AB6057" i="1" s="1"/>
  <c r="AC6058" i="1"/>
  <c r="AD6058" i="1"/>
  <c r="AI6058" i="1"/>
  <c r="AB6058" i="1" s="1"/>
  <c r="AC6059" i="1"/>
  <c r="AD6059" i="1"/>
  <c r="AI6059" i="1"/>
  <c r="AB6059" i="1" s="1"/>
  <c r="AC6060" i="1"/>
  <c r="AD6060" i="1"/>
  <c r="AI6060" i="1"/>
  <c r="AF6060" i="1" s="1"/>
  <c r="AC6061" i="1"/>
  <c r="AD6061" i="1"/>
  <c r="AI6061" i="1"/>
  <c r="AB6061" i="1" s="1"/>
  <c r="AC6062" i="1"/>
  <c r="AD6062" i="1"/>
  <c r="AI6062" i="1"/>
  <c r="AC6063" i="1"/>
  <c r="AD6063" i="1"/>
  <c r="AI6063" i="1"/>
  <c r="AE6063" i="1" s="1"/>
  <c r="AC6064" i="1"/>
  <c r="AD6064" i="1"/>
  <c r="AI6064" i="1"/>
  <c r="AC6065" i="1"/>
  <c r="AD6065" i="1"/>
  <c r="AI6065" i="1"/>
  <c r="AF6065" i="1" s="1"/>
  <c r="AC6066" i="1"/>
  <c r="AD6066" i="1"/>
  <c r="AI6066" i="1"/>
  <c r="AF6066" i="1" s="1"/>
  <c r="AC6067" i="1"/>
  <c r="AD6067" i="1"/>
  <c r="AI6067" i="1"/>
  <c r="AE6067" i="1" s="1"/>
  <c r="AC6068" i="1"/>
  <c r="AD6068" i="1"/>
  <c r="AI6068" i="1"/>
  <c r="AG6068" i="1" s="1"/>
  <c r="AM6068" i="1" s="1"/>
  <c r="AC6069" i="1"/>
  <c r="AD6069" i="1"/>
  <c r="AI6069" i="1"/>
  <c r="AE6069" i="1" s="1"/>
  <c r="AC6070" i="1"/>
  <c r="AD6070" i="1"/>
  <c r="AI6070" i="1"/>
  <c r="AG6070" i="1" s="1"/>
  <c r="AM6070" i="1" s="1"/>
  <c r="AC6071" i="1"/>
  <c r="AD6071" i="1"/>
  <c r="AI6071" i="1"/>
  <c r="AC6072" i="1"/>
  <c r="AD6072" i="1"/>
  <c r="AI6072" i="1"/>
  <c r="AC6073" i="1"/>
  <c r="AD6073" i="1"/>
  <c r="AI6073" i="1"/>
  <c r="AG6073" i="1" s="1"/>
  <c r="AM6073" i="1" s="1"/>
  <c r="AC6074" i="1"/>
  <c r="AD6074" i="1"/>
  <c r="AI6074" i="1"/>
  <c r="AB6074" i="1" s="1"/>
  <c r="AC6075" i="1"/>
  <c r="AD6075" i="1"/>
  <c r="AI6075" i="1"/>
  <c r="AF6075" i="1" s="1"/>
  <c r="AC6076" i="1"/>
  <c r="AD6076" i="1"/>
  <c r="AI6076" i="1"/>
  <c r="AF6076" i="1" s="1"/>
  <c r="AC6077" i="1"/>
  <c r="AD6077" i="1"/>
  <c r="AI6077" i="1"/>
  <c r="AF6077" i="1" s="1"/>
  <c r="AC6078" i="1"/>
  <c r="AD6078" i="1"/>
  <c r="AI6078" i="1"/>
  <c r="AC6079" i="1"/>
  <c r="AD6079" i="1"/>
  <c r="AI6079" i="1"/>
  <c r="AB6079" i="1" s="1"/>
  <c r="AC6080" i="1"/>
  <c r="AD6080" i="1"/>
  <c r="AI6080" i="1"/>
  <c r="AC6081" i="1"/>
  <c r="AD6081" i="1"/>
  <c r="AI6081" i="1"/>
  <c r="AG6081" i="1" s="1"/>
  <c r="AM6081" i="1" s="1"/>
  <c r="AC6082" i="1"/>
  <c r="AD6082" i="1"/>
  <c r="AI6082" i="1"/>
  <c r="AC6083" i="1"/>
  <c r="AD6083" i="1"/>
  <c r="AI6083" i="1"/>
  <c r="AE6083" i="1" s="1"/>
  <c r="AC6084" i="1"/>
  <c r="AD6084" i="1"/>
  <c r="AI6084" i="1"/>
  <c r="AC6085" i="1"/>
  <c r="AD6085" i="1"/>
  <c r="AI6085" i="1"/>
  <c r="AE6085" i="1" s="1"/>
  <c r="AC6086" i="1"/>
  <c r="AD6086" i="1"/>
  <c r="AI6086" i="1"/>
  <c r="AB6086" i="1" s="1"/>
  <c r="AC6087" i="1"/>
  <c r="AD6087" i="1"/>
  <c r="AI6087" i="1"/>
  <c r="AC6088" i="1"/>
  <c r="AD6088" i="1"/>
  <c r="AI6088" i="1"/>
  <c r="AE6088" i="1" s="1"/>
  <c r="AC6089" i="1"/>
  <c r="AD6089" i="1"/>
  <c r="AI6089" i="1"/>
  <c r="AE6089" i="1" s="1"/>
  <c r="AC6090" i="1"/>
  <c r="AD6090" i="1"/>
  <c r="AI6090" i="1"/>
  <c r="AC6091" i="1"/>
  <c r="AD6091" i="1"/>
  <c r="AI6091" i="1"/>
  <c r="AB6091" i="1" s="1"/>
  <c r="AC6092" i="1"/>
  <c r="AD6092" i="1"/>
  <c r="AI6092" i="1"/>
  <c r="AE6092" i="1" s="1"/>
  <c r="AC6093" i="1"/>
  <c r="AD6093" i="1"/>
  <c r="AI6093" i="1"/>
  <c r="AC6094" i="1"/>
  <c r="AD6094" i="1"/>
  <c r="AI6094" i="1"/>
  <c r="AB6094" i="1" s="1"/>
  <c r="AC6095" i="1"/>
  <c r="AD6095" i="1"/>
  <c r="AI6095" i="1"/>
  <c r="AC6096" i="1"/>
  <c r="AD6096" i="1"/>
  <c r="AI6096" i="1"/>
  <c r="AB6096" i="1" s="1"/>
  <c r="AC6097" i="1"/>
  <c r="AD6097" i="1"/>
  <c r="AI6097" i="1"/>
  <c r="AB6097" i="1" s="1"/>
  <c r="AC6098" i="1"/>
  <c r="AD6098" i="1"/>
  <c r="AI6098" i="1"/>
  <c r="AE6098" i="1" s="1"/>
  <c r="AC6099" i="1"/>
  <c r="AD6099" i="1"/>
  <c r="AI6099" i="1"/>
  <c r="AC6100" i="1"/>
  <c r="AD6100" i="1"/>
  <c r="AI6100" i="1"/>
  <c r="AB6100" i="1" s="1"/>
  <c r="AC6101" i="1"/>
  <c r="AD6101" i="1"/>
  <c r="AI6101" i="1"/>
  <c r="AE6101" i="1" s="1"/>
  <c r="AC6102" i="1"/>
  <c r="AD6102" i="1"/>
  <c r="AI6102" i="1"/>
  <c r="AC6103" i="1"/>
  <c r="AD6103" i="1"/>
  <c r="AI6103" i="1"/>
  <c r="AC6104" i="1"/>
  <c r="AD6104" i="1"/>
  <c r="AI6104" i="1"/>
  <c r="AE6104" i="1" s="1"/>
  <c r="AC6105" i="1"/>
  <c r="AD6105" i="1"/>
  <c r="AI6105" i="1"/>
  <c r="AG6105" i="1" s="1"/>
  <c r="AM6105" i="1" s="1"/>
  <c r="AC6106" i="1"/>
  <c r="AD6106" i="1"/>
  <c r="AI6106" i="1"/>
  <c r="AF6106" i="1" s="1"/>
  <c r="AC6107" i="1"/>
  <c r="AD6107" i="1"/>
  <c r="AI6107" i="1"/>
  <c r="AC6108" i="1"/>
  <c r="AD6108" i="1"/>
  <c r="AI6108" i="1"/>
  <c r="AC6109" i="1"/>
  <c r="AD6109" i="1"/>
  <c r="AI6109" i="1"/>
  <c r="AG6109" i="1" s="1"/>
  <c r="AM6109" i="1" s="1"/>
  <c r="AC6110" i="1"/>
  <c r="AD6110" i="1"/>
  <c r="AI6110" i="1"/>
  <c r="AC6111" i="1"/>
  <c r="AD6111" i="1"/>
  <c r="AI6111" i="1"/>
  <c r="AC6112" i="1"/>
  <c r="AD6112" i="1"/>
  <c r="AI6112" i="1"/>
  <c r="AC6113" i="1"/>
  <c r="AD6113" i="1"/>
  <c r="AI6113" i="1"/>
  <c r="AE6113" i="1" s="1"/>
  <c r="AC6114" i="1"/>
  <c r="AD6114" i="1"/>
  <c r="AI6114" i="1"/>
  <c r="AE6114" i="1" s="1"/>
  <c r="AC6115" i="1"/>
  <c r="AD6115" i="1"/>
  <c r="AI6115" i="1"/>
  <c r="AE6115" i="1" s="1"/>
  <c r="AC6116" i="1"/>
  <c r="AD6116" i="1"/>
  <c r="AI6116" i="1"/>
  <c r="AC6117" i="1"/>
  <c r="AD6117" i="1"/>
  <c r="AI6117" i="1"/>
  <c r="AB6117" i="1" s="1"/>
  <c r="AC6118" i="1"/>
  <c r="AD6118" i="1"/>
  <c r="AI6118" i="1"/>
  <c r="AC6119" i="1"/>
  <c r="AD6119" i="1"/>
  <c r="AI6119" i="1"/>
  <c r="AC6120" i="1"/>
  <c r="AD6120" i="1"/>
  <c r="AI6120" i="1"/>
  <c r="AC6121" i="1"/>
  <c r="AD6121" i="1"/>
  <c r="AI6121" i="1"/>
  <c r="AB6121" i="1" s="1"/>
  <c r="AC6122" i="1"/>
  <c r="AD6122" i="1"/>
  <c r="AI6122" i="1"/>
  <c r="AC6123" i="1"/>
  <c r="AD6123" i="1"/>
  <c r="AI6123" i="1"/>
  <c r="AG6123" i="1" s="1"/>
  <c r="AM6123" i="1" s="1"/>
  <c r="AC6124" i="1"/>
  <c r="AD6124" i="1"/>
  <c r="AI6124" i="1"/>
  <c r="AC6125" i="1"/>
  <c r="AD6125" i="1"/>
  <c r="AI6125" i="1"/>
  <c r="AG6125" i="1" s="1"/>
  <c r="AM6125" i="1" s="1"/>
  <c r="AC6126" i="1"/>
  <c r="AD6126" i="1"/>
  <c r="AI6126" i="1"/>
  <c r="AC6127" i="1"/>
  <c r="AD6127" i="1"/>
  <c r="AI6127" i="1"/>
  <c r="AC6128" i="1"/>
  <c r="AD6128" i="1"/>
  <c r="AI6128" i="1"/>
  <c r="AG6128" i="1" s="1"/>
  <c r="AM6128" i="1" s="1"/>
  <c r="AC6129" i="1"/>
  <c r="AD6129" i="1"/>
  <c r="AI6129" i="1"/>
  <c r="AB6129" i="1" s="1"/>
  <c r="AC6130" i="1"/>
  <c r="AD6130" i="1"/>
  <c r="AI6130" i="1"/>
  <c r="AB6130" i="1" s="1"/>
  <c r="AC6131" i="1"/>
  <c r="AD6131" i="1"/>
  <c r="AI6131" i="1"/>
  <c r="AC6132" i="1"/>
  <c r="AD6132" i="1"/>
  <c r="AI6132" i="1"/>
  <c r="AF6132" i="1" s="1"/>
  <c r="AC6133" i="1"/>
  <c r="AD6133" i="1"/>
  <c r="AI6133" i="1"/>
  <c r="AF6133" i="1" s="1"/>
  <c r="AC6134" i="1"/>
  <c r="AD6134" i="1"/>
  <c r="AI6134" i="1"/>
  <c r="AE6134" i="1" s="1"/>
  <c r="AC6135" i="1"/>
  <c r="AD6135" i="1"/>
  <c r="AI6135" i="1"/>
  <c r="AE6135" i="1" s="1"/>
  <c r="AC6136" i="1"/>
  <c r="AD6136" i="1"/>
  <c r="AI6136" i="1"/>
  <c r="AG6136" i="1" s="1"/>
  <c r="AM6136" i="1" s="1"/>
  <c r="AC6137" i="1"/>
  <c r="AD6137" i="1"/>
  <c r="AI6137" i="1"/>
  <c r="AB6137" i="1" s="1"/>
  <c r="AC6138" i="1"/>
  <c r="AD6138" i="1"/>
  <c r="AI6138" i="1"/>
  <c r="AC6139" i="1"/>
  <c r="AD6139" i="1"/>
  <c r="AI6139" i="1"/>
  <c r="AC6140" i="1"/>
  <c r="AD6140" i="1"/>
  <c r="AI6140" i="1"/>
  <c r="AC6141" i="1"/>
  <c r="AD6141" i="1"/>
  <c r="AI6141" i="1"/>
  <c r="AB6141" i="1" s="1"/>
  <c r="AC6142" i="1"/>
  <c r="AD6142" i="1"/>
  <c r="AI6142" i="1"/>
  <c r="AB6142" i="1" s="1"/>
  <c r="AC6143" i="1"/>
  <c r="AD6143" i="1"/>
  <c r="AI6143" i="1"/>
  <c r="AG6143" i="1" s="1"/>
  <c r="AM6143" i="1" s="1"/>
  <c r="AC6144" i="1"/>
  <c r="AD6144" i="1"/>
  <c r="AI6144" i="1"/>
  <c r="AC6145" i="1"/>
  <c r="AD6145" i="1"/>
  <c r="AI6145" i="1"/>
  <c r="AB6145" i="1" s="1"/>
  <c r="AC6146" i="1"/>
  <c r="AD6146" i="1"/>
  <c r="AI6146" i="1"/>
  <c r="AG6146" i="1" s="1"/>
  <c r="AM6146" i="1" s="1"/>
  <c r="AC6147" i="1"/>
  <c r="AD6147" i="1"/>
  <c r="AI6147" i="1"/>
  <c r="AE6147" i="1" s="1"/>
  <c r="AC6148" i="1"/>
  <c r="AD6148" i="1"/>
  <c r="AI6148" i="1"/>
  <c r="AC6149" i="1"/>
  <c r="AD6149" i="1"/>
  <c r="AI6149" i="1"/>
  <c r="AB6149" i="1" s="1"/>
  <c r="AC6150" i="1"/>
  <c r="AD6150" i="1"/>
  <c r="AI6150" i="1"/>
  <c r="AB6150" i="1" s="1"/>
  <c r="AC6151" i="1"/>
  <c r="AD6151" i="1"/>
  <c r="AI6151" i="1"/>
  <c r="AE6151" i="1" s="1"/>
  <c r="AC6152" i="1"/>
  <c r="AD6152" i="1"/>
  <c r="AI6152" i="1"/>
  <c r="AF6152" i="1" s="1"/>
  <c r="AC6153" i="1"/>
  <c r="AD6153" i="1"/>
  <c r="AI6153" i="1"/>
  <c r="AC6154" i="1"/>
  <c r="AD6154" i="1"/>
  <c r="AI6154" i="1"/>
  <c r="AF6154" i="1" s="1"/>
  <c r="AC6155" i="1"/>
  <c r="AD6155" i="1"/>
  <c r="AI6155" i="1"/>
  <c r="AB6155" i="1" s="1"/>
  <c r="AC6156" i="1"/>
  <c r="AD6156" i="1"/>
  <c r="AI6156" i="1"/>
  <c r="AC6157" i="1"/>
  <c r="AD6157" i="1"/>
  <c r="AI6157" i="1"/>
  <c r="AE6157" i="1" s="1"/>
  <c r="AC6158" i="1"/>
  <c r="AD6158" i="1"/>
  <c r="AI6158" i="1"/>
  <c r="AC6159" i="1"/>
  <c r="AD6159" i="1"/>
  <c r="AI6159" i="1"/>
  <c r="AF6159" i="1" s="1"/>
  <c r="AC6160" i="1"/>
  <c r="AD6160" i="1"/>
  <c r="AI6160" i="1"/>
  <c r="AB6160" i="1" s="1"/>
  <c r="AC6161" i="1"/>
  <c r="AD6161" i="1"/>
  <c r="AI6161" i="1"/>
  <c r="AB6161" i="1" s="1"/>
  <c r="AC6162" i="1"/>
  <c r="AD6162" i="1"/>
  <c r="AI6162" i="1"/>
  <c r="AC6163" i="1"/>
  <c r="AD6163" i="1"/>
  <c r="AI6163" i="1"/>
  <c r="AF6163" i="1" s="1"/>
  <c r="AC6164" i="1"/>
  <c r="AD6164" i="1"/>
  <c r="AI6164" i="1"/>
  <c r="AC6165" i="1"/>
  <c r="AD6165" i="1"/>
  <c r="AI6165" i="1"/>
  <c r="AE6165" i="1" s="1"/>
  <c r="AC6166" i="1"/>
  <c r="AD6166" i="1"/>
  <c r="AI6166" i="1"/>
  <c r="AB6166" i="1" s="1"/>
  <c r="AC6167" i="1"/>
  <c r="AD6167" i="1"/>
  <c r="AI6167" i="1"/>
  <c r="AB6167" i="1" s="1"/>
  <c r="AC6168" i="1"/>
  <c r="AD6168" i="1"/>
  <c r="AI6168" i="1"/>
  <c r="AE6168" i="1" s="1"/>
  <c r="AC6169" i="1"/>
  <c r="AD6169" i="1"/>
  <c r="AI6169" i="1"/>
  <c r="AG6169" i="1" s="1"/>
  <c r="AM6169" i="1" s="1"/>
  <c r="AC6170" i="1"/>
  <c r="AD6170" i="1"/>
  <c r="AI6170" i="1"/>
  <c r="AF6170" i="1" s="1"/>
  <c r="AC6171" i="1"/>
  <c r="AD6171" i="1"/>
  <c r="AI6171" i="1"/>
  <c r="AC6172" i="1"/>
  <c r="AD6172" i="1"/>
  <c r="AI6172" i="1"/>
  <c r="AB6172" i="1" s="1"/>
  <c r="AC6173" i="1"/>
  <c r="AD6173" i="1"/>
  <c r="AI6173" i="1"/>
  <c r="AG6173" i="1" s="1"/>
  <c r="AM6173" i="1" s="1"/>
  <c r="AC6174" i="1"/>
  <c r="AD6174" i="1"/>
  <c r="AI6174" i="1"/>
  <c r="AC6175" i="1"/>
  <c r="AD6175" i="1"/>
  <c r="AI6175" i="1"/>
  <c r="AB6175" i="1" s="1"/>
  <c r="AC6176" i="1"/>
  <c r="AD6176" i="1"/>
  <c r="AI6176" i="1"/>
  <c r="AE6176" i="1" s="1"/>
  <c r="AC6177" i="1"/>
  <c r="AD6177" i="1"/>
  <c r="AI6177" i="1"/>
  <c r="AE6177" i="1" s="1"/>
  <c r="AC6178" i="1"/>
  <c r="AD6178" i="1"/>
  <c r="AI6178" i="1"/>
  <c r="AC6179" i="1"/>
  <c r="AD6179" i="1"/>
  <c r="AI6179" i="1"/>
  <c r="AC6180" i="1"/>
  <c r="AD6180" i="1"/>
  <c r="AI6180" i="1"/>
  <c r="AC6181" i="1"/>
  <c r="AD6181" i="1"/>
  <c r="AI6181" i="1"/>
  <c r="AF6181" i="1" s="1"/>
  <c r="AC6182" i="1"/>
  <c r="AD6182" i="1"/>
  <c r="AI6182" i="1"/>
  <c r="AE6182" i="1" s="1"/>
  <c r="AC6183" i="1"/>
  <c r="AD6183" i="1"/>
  <c r="AI6183" i="1"/>
  <c r="AG6183" i="1" s="1"/>
  <c r="AM6183" i="1" s="1"/>
  <c r="AC6184" i="1"/>
  <c r="AD6184" i="1"/>
  <c r="AI6184" i="1"/>
  <c r="AC6185" i="1"/>
  <c r="AD6185" i="1"/>
  <c r="AI6185" i="1"/>
  <c r="AB6185" i="1" s="1"/>
  <c r="AC6186" i="1"/>
  <c r="AD6186" i="1"/>
  <c r="AI6186" i="1"/>
  <c r="AC6187" i="1"/>
  <c r="AD6187" i="1"/>
  <c r="AI6187" i="1"/>
  <c r="AB6187" i="1" s="1"/>
  <c r="AC6188" i="1"/>
  <c r="AD6188" i="1"/>
  <c r="AI6188" i="1"/>
  <c r="AB6188" i="1" s="1"/>
  <c r="AC6189" i="1"/>
  <c r="AD6189" i="1"/>
  <c r="AI6189" i="1"/>
  <c r="AC6190" i="1"/>
  <c r="AD6190" i="1"/>
  <c r="AI6190" i="1"/>
  <c r="AC6191" i="1"/>
  <c r="AD6191" i="1"/>
  <c r="AI6191" i="1"/>
  <c r="AE6191" i="1" s="1"/>
  <c r="AC6192" i="1"/>
  <c r="AD6192" i="1"/>
  <c r="AI6192" i="1"/>
  <c r="AG6192" i="1" s="1"/>
  <c r="AM6192" i="1" s="1"/>
  <c r="AC6193" i="1"/>
  <c r="AD6193" i="1"/>
  <c r="AI6193" i="1"/>
  <c r="AB6193" i="1" s="1"/>
  <c r="AC6194" i="1"/>
  <c r="AD6194" i="1"/>
  <c r="AI6194" i="1"/>
  <c r="AG6194" i="1" s="1"/>
  <c r="AM6194" i="1" s="1"/>
  <c r="AC6195" i="1"/>
  <c r="AD6195" i="1"/>
  <c r="AI6195" i="1"/>
  <c r="AE6195" i="1" s="1"/>
  <c r="AC6196" i="1"/>
  <c r="AD6196" i="1"/>
  <c r="AI6196" i="1"/>
  <c r="AC6197" i="1"/>
  <c r="AD6197" i="1"/>
  <c r="AI6197" i="1"/>
  <c r="AF6197" i="1" s="1"/>
  <c r="AC6198" i="1"/>
  <c r="AD6198" i="1"/>
  <c r="AI6198" i="1"/>
  <c r="AE6198" i="1" s="1"/>
  <c r="AC6199" i="1"/>
  <c r="AD6199" i="1"/>
  <c r="AI6199" i="1"/>
  <c r="AF6199" i="1" s="1"/>
  <c r="AC6200" i="1"/>
  <c r="AD6200" i="1"/>
  <c r="AI6200" i="1"/>
  <c r="AC6201" i="1"/>
  <c r="AD6201" i="1"/>
  <c r="AI6201" i="1"/>
  <c r="AF6201" i="1" s="1"/>
  <c r="AH6201" i="1" s="1"/>
  <c r="AC6202" i="1"/>
  <c r="AD6202" i="1"/>
  <c r="AI6202" i="1"/>
  <c r="AF6202" i="1" s="1"/>
  <c r="AH6202" i="1" s="1"/>
  <c r="AC6203" i="1"/>
  <c r="AD6203" i="1"/>
  <c r="AI6203" i="1"/>
  <c r="AE6203" i="1" s="1"/>
  <c r="AC6204" i="1"/>
  <c r="AD6204" i="1"/>
  <c r="AI6204" i="1"/>
  <c r="AF2625" i="1"/>
  <c r="AF2601" i="1"/>
  <c r="AG2073" i="1"/>
  <c r="AM2073" i="1" s="1"/>
  <c r="AE2129" i="1"/>
  <c r="AG2049" i="1"/>
  <c r="AM2049" i="1" s="1"/>
  <c r="AB2049" i="1"/>
  <c r="AE2003" i="1"/>
  <c r="AE2049" i="1"/>
  <c r="AG2089" i="1"/>
  <c r="AM2089" i="1" s="1"/>
  <c r="AB1985" i="1"/>
  <c r="AE1953" i="1"/>
  <c r="AB1945" i="1"/>
  <c r="AG1785" i="1"/>
  <c r="AM1785" i="1" s="1"/>
  <c r="AF1761" i="1"/>
  <c r="AG1697" i="1"/>
  <c r="AM1697" i="1" s="1"/>
  <c r="AF1689" i="1"/>
  <c r="AG1689" i="1"/>
  <c r="AM1689" i="1" s="1"/>
  <c r="AB1673" i="1"/>
  <c r="AG1625" i="1"/>
  <c r="AM1625" i="1" s="1"/>
  <c r="AG1617" i="1"/>
  <c r="AM1617" i="1" s="1"/>
  <c r="AG1593" i="1"/>
  <c r="AM1593" i="1" s="1"/>
  <c r="AG1585" i="1"/>
  <c r="AM1585" i="1" s="1"/>
  <c r="AB1417" i="1"/>
  <c r="AE1417" i="1"/>
  <c r="AB1741" i="1"/>
  <c r="AF1665" i="1"/>
  <c r="AF1561" i="1"/>
  <c r="AH1561" i="1" s="1"/>
  <c r="AE1665" i="1"/>
  <c r="AE1625" i="1"/>
  <c r="AE1601" i="1"/>
  <c r="AE1481" i="1"/>
  <c r="AB1473" i="1"/>
  <c r="AE1473" i="1"/>
  <c r="AF1465" i="1"/>
  <c r="AF1449" i="1"/>
  <c r="AB1449" i="1"/>
  <c r="AE1449" i="1"/>
  <c r="AF1441" i="1"/>
  <c r="AE1433" i="1"/>
  <c r="AF1425" i="1"/>
  <c r="AB1425" i="1"/>
  <c r="AE1425" i="1"/>
  <c r="AE1173" i="1"/>
  <c r="AE1545" i="1"/>
  <c r="AG1537" i="1"/>
  <c r="AM1537" i="1" s="1"/>
  <c r="AG1473" i="1"/>
  <c r="AM1473" i="1" s="1"/>
  <c r="AG1465" i="1"/>
  <c r="AM1465" i="1" s="1"/>
  <c r="AG1457" i="1"/>
  <c r="AM1457" i="1" s="1"/>
  <c r="AG1449" i="1"/>
  <c r="AM1449" i="1" s="1"/>
  <c r="AE1513" i="1"/>
  <c r="AG1467" i="1"/>
  <c r="AM1467" i="1" s="1"/>
  <c r="AG1443" i="1"/>
  <c r="AM1443" i="1" s="1"/>
  <c r="AF1401" i="1"/>
  <c r="AG1283" i="1"/>
  <c r="AM1283" i="1" s="1"/>
  <c r="AF1267" i="1"/>
  <c r="AG1267" i="1"/>
  <c r="AM1267" i="1" s="1"/>
  <c r="AF1219" i="1"/>
  <c r="AF971" i="1"/>
  <c r="AB1123" i="1"/>
  <c r="AB1043" i="1"/>
  <c r="AG961" i="1"/>
  <c r="AM961" i="1" s="1"/>
  <c r="AE861" i="1"/>
  <c r="AB945" i="1"/>
  <c r="AE945" i="1"/>
  <c r="AF945" i="1"/>
  <c r="AF973" i="1"/>
  <c r="AE971" i="1"/>
  <c r="AF689" i="1"/>
  <c r="AE819" i="1"/>
  <c r="AB789" i="1"/>
  <c r="AF755" i="1"/>
  <c r="AF877" i="1"/>
  <c r="AG689" i="1"/>
  <c r="AM689" i="1" s="1"/>
  <c r="AF843" i="1"/>
  <c r="AE805" i="1"/>
  <c r="AF715" i="1"/>
  <c r="AF779" i="1"/>
  <c r="AB755" i="1"/>
  <c r="AG853" i="1"/>
  <c r="AM853" i="1" s="1"/>
  <c r="AG715" i="1"/>
  <c r="AM715" i="1" s="1"/>
  <c r="AG969" i="1"/>
  <c r="AM969" i="1" s="1"/>
  <c r="AE899" i="1"/>
  <c r="AF899" i="1"/>
  <c r="AG899" i="1"/>
  <c r="AM899" i="1" s="1"/>
  <c r="AE845" i="1"/>
  <c r="AE795" i="1"/>
  <c r="AG795" i="1"/>
  <c r="AM795" i="1" s="1"/>
  <c r="AE713" i="1"/>
  <c r="AB713" i="1"/>
  <c r="AE885" i="1"/>
  <c r="AE875" i="1"/>
  <c r="AB747" i="1"/>
  <c r="AE747" i="1"/>
  <c r="AG747" i="1"/>
  <c r="AM747" i="1" s="1"/>
  <c r="AE699" i="1"/>
  <c r="AG699" i="1"/>
  <c r="AM699" i="1" s="1"/>
  <c r="AB675" i="1"/>
  <c r="AB929" i="1"/>
  <c r="AB921" i="1"/>
  <c r="AB913" i="1"/>
  <c r="AB857" i="1"/>
  <c r="AB825" i="1"/>
  <c r="AB809" i="1"/>
  <c r="AB801" i="1"/>
  <c r="AB793" i="1"/>
  <c r="AB769" i="1"/>
  <c r="AF437" i="1"/>
  <c r="AB437" i="1"/>
  <c r="AG723" i="1"/>
  <c r="AM723" i="1" s="1"/>
  <c r="AG697" i="1"/>
  <c r="AM697" i="1" s="1"/>
  <c r="AE675" i="1"/>
  <c r="AG631" i="1"/>
  <c r="AM631" i="1" s="1"/>
  <c r="AG809" i="1"/>
  <c r="AM809" i="1" s="1"/>
  <c r="AG777" i="1"/>
  <c r="AM777" i="1" s="1"/>
  <c r="AG769" i="1"/>
  <c r="AM769" i="1" s="1"/>
  <c r="AF739" i="1"/>
  <c r="AF723" i="1"/>
  <c r="AF697" i="1"/>
  <c r="AE739" i="1"/>
  <c r="AE723" i="1"/>
  <c r="AG707" i="1"/>
  <c r="AM707" i="1" s="1"/>
  <c r="AF683" i="1"/>
  <c r="AB597" i="1"/>
  <c r="AB605" i="1"/>
  <c r="AE605" i="1"/>
  <c r="AB555" i="1"/>
  <c r="AE539" i="1"/>
  <c r="AG539" i="1"/>
  <c r="AM539" i="1" s="1"/>
  <c r="AB505" i="1"/>
  <c r="AB659" i="1"/>
  <c r="AB643" i="1"/>
  <c r="AF635" i="1"/>
  <c r="AB627" i="1"/>
  <c r="AF619" i="1"/>
  <c r="AB611" i="1"/>
  <c r="AF603" i="1"/>
  <c r="AB595" i="1"/>
  <c r="AF587" i="1"/>
  <c r="AB579" i="1"/>
  <c r="AF571" i="1"/>
  <c r="AB563" i="1"/>
  <c r="AF539" i="1"/>
  <c r="AG373" i="1"/>
  <c r="AM373" i="1" s="1"/>
  <c r="AF389" i="1"/>
  <c r="AE523" i="1"/>
  <c r="AB523" i="1"/>
  <c r="AF523" i="1"/>
  <c r="AG523" i="1"/>
  <c r="AM523" i="1" s="1"/>
  <c r="AG497" i="1"/>
  <c r="AM497" i="1" s="1"/>
  <c r="AB147" i="1"/>
  <c r="AE147" i="1"/>
  <c r="AG147" i="1"/>
  <c r="AM147" i="1" s="1"/>
  <c r="AF147" i="1"/>
  <c r="AE507" i="1"/>
  <c r="AF507" i="1"/>
  <c r="AE499" i="1"/>
  <c r="AF499" i="1"/>
  <c r="AE491" i="1"/>
  <c r="AF491" i="1"/>
  <c r="AB443" i="1"/>
  <c r="AE443" i="1"/>
  <c r="AF443" i="1"/>
  <c r="AG433" i="1"/>
  <c r="AM433" i="1" s="1"/>
  <c r="AB433" i="1"/>
  <c r="AB427" i="1"/>
  <c r="AE427" i="1"/>
  <c r="AF427" i="1"/>
  <c r="AG417" i="1"/>
  <c r="AM417" i="1" s="1"/>
  <c r="AB417" i="1"/>
  <c r="AB411" i="1"/>
  <c r="AE411" i="1"/>
  <c r="AF411" i="1"/>
  <c r="AB401" i="1"/>
  <c r="AB395" i="1"/>
  <c r="AE395" i="1"/>
  <c r="AF395" i="1"/>
  <c r="AG385" i="1"/>
  <c r="AM385" i="1" s="1"/>
  <c r="AB385" i="1"/>
  <c r="AB379" i="1"/>
  <c r="AE379" i="1"/>
  <c r="AF379" i="1"/>
  <c r="AH379" i="1" s="1"/>
  <c r="AG369" i="1"/>
  <c r="AM369" i="1" s="1"/>
  <c r="AB369" i="1"/>
  <c r="AB363" i="1"/>
  <c r="AE363" i="1"/>
  <c r="AF363" i="1"/>
  <c r="AG529" i="1"/>
  <c r="AM529" i="1" s="1"/>
  <c r="AE483" i="1"/>
  <c r="AF483" i="1"/>
  <c r="AE475" i="1"/>
  <c r="AF475" i="1"/>
  <c r="AE467" i="1"/>
  <c r="AF467" i="1"/>
  <c r="AE459" i="1"/>
  <c r="AF459" i="1"/>
  <c r="AE451" i="1"/>
  <c r="AF451" i="1"/>
  <c r="AG513" i="1"/>
  <c r="AM513" i="1" s="1"/>
  <c r="AG483" i="1"/>
  <c r="AM483" i="1" s="1"/>
  <c r="AG475" i="1"/>
  <c r="AM475" i="1" s="1"/>
  <c r="AG467" i="1"/>
  <c r="AM467" i="1" s="1"/>
  <c r="AG459" i="1"/>
  <c r="AM459" i="1" s="1"/>
  <c r="AG451" i="1"/>
  <c r="AM451" i="1" s="1"/>
  <c r="AG353" i="1"/>
  <c r="AM353" i="1" s="1"/>
  <c r="AB353" i="1"/>
  <c r="AG531" i="1"/>
  <c r="AM531" i="1" s="1"/>
  <c r="AE353" i="1"/>
  <c r="AB537" i="1"/>
  <c r="AF531" i="1"/>
  <c r="AE529" i="1"/>
  <c r="AG441" i="1"/>
  <c r="AM441" i="1" s="1"/>
  <c r="AB441" i="1"/>
  <c r="AB435" i="1"/>
  <c r="AE435" i="1"/>
  <c r="AF435" i="1"/>
  <c r="AG425" i="1"/>
  <c r="AM425" i="1" s="1"/>
  <c r="AB425" i="1"/>
  <c r="AB419" i="1"/>
  <c r="AE419" i="1"/>
  <c r="AF419" i="1"/>
  <c r="AG409" i="1"/>
  <c r="AM409" i="1" s="1"/>
  <c r="AB409" i="1"/>
  <c r="AB403" i="1"/>
  <c r="AE403" i="1"/>
  <c r="AF403" i="1"/>
  <c r="AG393" i="1"/>
  <c r="AM393" i="1" s="1"/>
  <c r="AB393" i="1"/>
  <c r="AB387" i="1"/>
  <c r="AE387" i="1"/>
  <c r="AF387" i="1"/>
  <c r="AB377" i="1"/>
  <c r="AB371" i="1"/>
  <c r="AE371" i="1"/>
  <c r="AF371" i="1"/>
  <c r="AB347" i="1"/>
  <c r="AF347" i="1"/>
  <c r="AF393" i="1"/>
  <c r="AG387" i="1"/>
  <c r="AM387" i="1" s="1"/>
  <c r="AF377" i="1"/>
  <c r="AG371" i="1"/>
  <c r="AM371" i="1" s="1"/>
  <c r="AG361" i="1"/>
  <c r="AM361" i="1" s="1"/>
  <c r="AB361" i="1"/>
  <c r="AB355" i="1"/>
  <c r="AE355" i="1"/>
  <c r="AF355" i="1"/>
  <c r="AG347" i="1"/>
  <c r="AM347" i="1" s="1"/>
  <c r="AE301" i="1"/>
  <c r="AF301" i="1"/>
  <c r="AG521" i="1"/>
  <c r="AM521" i="1" s="1"/>
  <c r="AB521" i="1"/>
  <c r="AB489" i="1"/>
  <c r="AG473" i="1"/>
  <c r="AM473" i="1" s="1"/>
  <c r="AG465" i="1"/>
  <c r="AM465" i="1" s="1"/>
  <c r="AG457" i="1"/>
  <c r="AM457" i="1" s="1"/>
  <c r="AB457" i="1"/>
  <c r="AG449" i="1"/>
  <c r="AM449" i="1" s="1"/>
  <c r="AB449" i="1"/>
  <c r="AG345" i="1"/>
  <c r="AM345" i="1" s="1"/>
  <c r="AG337" i="1"/>
  <c r="AM337" i="1" s="1"/>
  <c r="AF321" i="1"/>
  <c r="AG321" i="1"/>
  <c r="AM321" i="1" s="1"/>
  <c r="AB293" i="1"/>
  <c r="AE293" i="1"/>
  <c r="AF329" i="1"/>
  <c r="AG329" i="1"/>
  <c r="AM329" i="1" s="1"/>
  <c r="AF193" i="1"/>
  <c r="AB193" i="1"/>
  <c r="AG193" i="1"/>
  <c r="AM193" i="1" s="1"/>
  <c r="AB285" i="1"/>
  <c r="AE285" i="1"/>
  <c r="AE329" i="1"/>
  <c r="AF285" i="1"/>
  <c r="AB341" i="1"/>
  <c r="AB277" i="1"/>
  <c r="AG333" i="1"/>
  <c r="AM333" i="1" s="1"/>
  <c r="AB187" i="1"/>
  <c r="AE187" i="1"/>
  <c r="AF187" i="1"/>
  <c r="AG187" i="1"/>
  <c r="AM187" i="1" s="1"/>
  <c r="AG349" i="1"/>
  <c r="AM349" i="1" s="1"/>
  <c r="AF341" i="1"/>
  <c r="AB329" i="1"/>
  <c r="AB171" i="1"/>
  <c r="AE171" i="1"/>
  <c r="AF171" i="1"/>
  <c r="AG171" i="1"/>
  <c r="AM171" i="1" s="1"/>
  <c r="AB163" i="1"/>
  <c r="AE163" i="1"/>
  <c r="AF163" i="1"/>
  <c r="AG313" i="1"/>
  <c r="AM313" i="1" s="1"/>
  <c r="AG305" i="1"/>
  <c r="AM305" i="1" s="1"/>
  <c r="AG297" i="1"/>
  <c r="AM297" i="1" s="1"/>
  <c r="AG289" i="1"/>
  <c r="AM289" i="1" s="1"/>
  <c r="AG281" i="1"/>
  <c r="AM281" i="1" s="1"/>
  <c r="AB179" i="1"/>
  <c r="AE179" i="1"/>
  <c r="AF179" i="1"/>
  <c r="AG179" i="1"/>
  <c r="AM179" i="1" s="1"/>
  <c r="AE273" i="1"/>
  <c r="AG273" i="1"/>
  <c r="AM273" i="1" s="1"/>
  <c r="AE265" i="1"/>
  <c r="AG265" i="1"/>
  <c r="AM265" i="1" s="1"/>
  <c r="AE257" i="1"/>
  <c r="AG257" i="1"/>
  <c r="AM257" i="1" s="1"/>
  <c r="AE153" i="1"/>
  <c r="AG153" i="1"/>
  <c r="AM153" i="1" s="1"/>
  <c r="AB137" i="1"/>
  <c r="AE137" i="1"/>
  <c r="AF137" i="1"/>
  <c r="AG137" i="1"/>
  <c r="AM137" i="1" s="1"/>
  <c r="AB129" i="1"/>
  <c r="AF129" i="1"/>
  <c r="AG129" i="1"/>
  <c r="AM129" i="1" s="1"/>
  <c r="AB121" i="1"/>
  <c r="AE121" i="1"/>
  <c r="AF121" i="1"/>
  <c r="AG121" i="1"/>
  <c r="AM121" i="1" s="1"/>
  <c r="AG249" i="1"/>
  <c r="AM249" i="1" s="1"/>
  <c r="AG233" i="1"/>
  <c r="AM233" i="1" s="1"/>
  <c r="AG225" i="1"/>
  <c r="AM225" i="1" s="1"/>
  <c r="AG217" i="1"/>
  <c r="AM217" i="1" s="1"/>
  <c r="AG209" i="1"/>
  <c r="AM209" i="1" s="1"/>
  <c r="AG201" i="1"/>
  <c r="AM201" i="1" s="1"/>
  <c r="AF153" i="1"/>
  <c r="AB15" i="1"/>
  <c r="AE15" i="1"/>
  <c r="AB155" i="1"/>
  <c r="AE155" i="1"/>
  <c r="AB139" i="1"/>
  <c r="AE139" i="1"/>
  <c r="AB131" i="1"/>
  <c r="AE131" i="1"/>
  <c r="AB123" i="1"/>
  <c r="AE123" i="1"/>
  <c r="AB115" i="1"/>
  <c r="AE115" i="1"/>
  <c r="AB53" i="1"/>
  <c r="AE185" i="1"/>
  <c r="AG185" i="1"/>
  <c r="AM185" i="1" s="1"/>
  <c r="AG177" i="1"/>
  <c r="AM177" i="1" s="1"/>
  <c r="AE169" i="1"/>
  <c r="AG169" i="1"/>
  <c r="AM169" i="1" s="1"/>
  <c r="AB161" i="1"/>
  <c r="AE161" i="1"/>
  <c r="AG161" i="1"/>
  <c r="AM161" i="1" s="1"/>
  <c r="AG155" i="1"/>
  <c r="AM155" i="1" s="1"/>
  <c r="AE145" i="1"/>
  <c r="AG145" i="1"/>
  <c r="AM145" i="1" s="1"/>
  <c r="AG139" i="1"/>
  <c r="AM139" i="1" s="1"/>
  <c r="AG131" i="1"/>
  <c r="AM131" i="1" s="1"/>
  <c r="AG123" i="1"/>
  <c r="AM123" i="1" s="1"/>
  <c r="AG115" i="1"/>
  <c r="AM115" i="1" s="1"/>
  <c r="AB107" i="1"/>
  <c r="AB91" i="1"/>
  <c r="AG91" i="1"/>
  <c r="AM91" i="1" s="1"/>
  <c r="AF77" i="1"/>
  <c r="AE61" i="1"/>
  <c r="AF47" i="1"/>
  <c r="AF31" i="1"/>
  <c r="AE31" i="1"/>
  <c r="AB99" i="1"/>
  <c r="AG99" i="1"/>
  <c r="AM99" i="1" s="1"/>
  <c r="AE85" i="1"/>
  <c r="AF85" i="1"/>
  <c r="AB67" i="1"/>
  <c r="AF67" i="1"/>
  <c r="AG67" i="1"/>
  <c r="AM67" i="1" s="1"/>
  <c r="AF99" i="1"/>
  <c r="AG85" i="1"/>
  <c r="AM85" i="1" s="1"/>
  <c r="AE67" i="1"/>
  <c r="AE93" i="1"/>
  <c r="AF93" i="1"/>
  <c r="AB75" i="1"/>
  <c r="AG75" i="1"/>
  <c r="AM75" i="1" s="1"/>
  <c r="AB59" i="1"/>
  <c r="AF59" i="1"/>
  <c r="AG59" i="1"/>
  <c r="AM59" i="1" s="1"/>
  <c r="AF23" i="1"/>
  <c r="AG23" i="1"/>
  <c r="AM23" i="1" s="1"/>
  <c r="AB23" i="1"/>
  <c r="AF75" i="1"/>
  <c r="AE59" i="1"/>
  <c r="AF101" i="1"/>
  <c r="AB83" i="1"/>
  <c r="AG83" i="1"/>
  <c r="AM83" i="1" s="1"/>
  <c r="AE75" i="1"/>
  <c r="AF39" i="1"/>
  <c r="AG37" i="1"/>
  <c r="AM37" i="1" s="1"/>
  <c r="AG29" i="1"/>
  <c r="AM29" i="1" s="1"/>
  <c r="AG21" i="1"/>
  <c r="AM21" i="1" s="1"/>
  <c r="AE7" i="1"/>
  <c r="AG5" i="1"/>
  <c r="AM5" i="1" s="1"/>
  <c r="AG36" i="1"/>
  <c r="AM36" i="1" s="1"/>
  <c r="AF21" i="1"/>
  <c r="AF5" i="1"/>
  <c r="AG51" i="1"/>
  <c r="AM51" i="1" s="1"/>
  <c r="AG43" i="1"/>
  <c r="AM43" i="1" s="1"/>
  <c r="AG35" i="1"/>
  <c r="AM35" i="1" s="1"/>
  <c r="AG27" i="1"/>
  <c r="AM27" i="1" s="1"/>
  <c r="AG19" i="1"/>
  <c r="AM19" i="1" s="1"/>
  <c r="AG11" i="1"/>
  <c r="AM11" i="1" s="1"/>
  <c r="AG3" i="1"/>
  <c r="AM3" i="1" s="1"/>
  <c r="AB7" i="1"/>
  <c r="AF3" i="1"/>
  <c r="AE3" i="1"/>
  <c r="AG7" i="1"/>
  <c r="AM7" i="1" s="1"/>
  <c r="AG277" i="1" l="1"/>
  <c r="AM277" i="1" s="1"/>
  <c r="AB301" i="1"/>
  <c r="AB389" i="1"/>
  <c r="AB589" i="1"/>
  <c r="AF677" i="1"/>
  <c r="AE437" i="1"/>
  <c r="AF885" i="1"/>
  <c r="AF845" i="1"/>
  <c r="AE757" i="1"/>
  <c r="AF805" i="1"/>
  <c r="AF925" i="1"/>
  <c r="AB941" i="1"/>
  <c r="AG1181" i="1"/>
  <c r="AM1181" i="1" s="1"/>
  <c r="AF1869" i="1"/>
  <c r="AF29" i="1"/>
  <c r="AG53" i="1"/>
  <c r="AM53" i="1" s="1"/>
  <c r="AE309" i="1"/>
  <c r="AB317" i="1"/>
  <c r="AG501" i="1"/>
  <c r="AM501" i="1" s="1"/>
  <c r="AB373" i="1"/>
  <c r="AB653" i="1"/>
  <c r="AE677" i="1"/>
  <c r="AG565" i="1"/>
  <c r="AM565" i="1" s="1"/>
  <c r="AG941" i="1"/>
  <c r="AF69" i="1"/>
  <c r="AG93" i="1"/>
  <c r="AM93" i="1" s="1"/>
  <c r="AF53" i="1"/>
  <c r="AB309" i="1"/>
  <c r="AG325" i="1"/>
  <c r="AM325" i="1" s="1"/>
  <c r="AG317" i="1"/>
  <c r="AM317" i="1" s="1"/>
  <c r="AE349" i="1"/>
  <c r="AE509" i="1"/>
  <c r="AB469" i="1"/>
  <c r="AF373" i="1"/>
  <c r="AE669" i="1"/>
  <c r="AF765" i="1"/>
  <c r="AG797" i="1"/>
  <c r="AM797" i="1" s="1"/>
  <c r="AE565" i="1"/>
  <c r="AF837" i="1"/>
  <c r="AG981" i="1"/>
  <c r="AM981" i="1" s="1"/>
  <c r="AG989" i="1"/>
  <c r="AM989" i="1" s="1"/>
  <c r="AG2109" i="1"/>
  <c r="AM2109" i="1" s="1"/>
  <c r="AG2621" i="1"/>
  <c r="AM2621" i="1" s="1"/>
  <c r="AF45" i="1"/>
  <c r="AE69" i="1"/>
  <c r="AE109" i="1"/>
  <c r="AB333" i="1"/>
  <c r="AE493" i="1"/>
  <c r="AB477" i="1"/>
  <c r="AE541" i="1"/>
  <c r="AB405" i="1"/>
  <c r="AB669" i="1"/>
  <c r="AG677" i="1"/>
  <c r="AM677" i="1" s="1"/>
  <c r="AE613" i="1"/>
  <c r="AF773" i="1"/>
  <c r="AB765" i="1"/>
  <c r="AF933" i="1"/>
  <c r="AG645" i="1"/>
  <c r="AM645" i="1" s="1"/>
  <c r="AB661" i="1"/>
  <c r="AF1037" i="1"/>
  <c r="AE989" i="1"/>
  <c r="AE501" i="1"/>
  <c r="AE549" i="1"/>
  <c r="AB533" i="1"/>
  <c r="AE597" i="1"/>
  <c r="AB613" i="1"/>
  <c r="AB773" i="1"/>
  <c r="AE645" i="1"/>
  <c r="AF861" i="1"/>
  <c r="AH861" i="1" s="1"/>
  <c r="AF1173" i="1"/>
  <c r="AF2617" i="1"/>
  <c r="AB969" i="1"/>
  <c r="AE1409" i="1"/>
  <c r="AB1433" i="1"/>
  <c r="AE1457" i="1"/>
  <c r="AF1569" i="1"/>
  <c r="AH1569" i="1" s="1"/>
  <c r="AF1417" i="1"/>
  <c r="AB1721" i="1"/>
  <c r="AF1953" i="1"/>
  <c r="AB2625" i="1"/>
  <c r="AF1433" i="1"/>
  <c r="AF2041" i="1"/>
  <c r="AH2041" i="1" s="1"/>
  <c r="AB145" i="1"/>
  <c r="AG241" i="1"/>
  <c r="AM241" i="1" s="1"/>
  <c r="AF337" i="1"/>
  <c r="AB473" i="1"/>
  <c r="AG377" i="1"/>
  <c r="AM377" i="1" s="1"/>
  <c r="AB737" i="1"/>
  <c r="AB865" i="1"/>
  <c r="AB1401" i="1"/>
  <c r="AE1505" i="1"/>
  <c r="AG1409" i="1"/>
  <c r="AM1409" i="1" s="1"/>
  <c r="AE1441" i="1"/>
  <c r="AF1457" i="1"/>
  <c r="AE1569" i="1"/>
  <c r="AG1673" i="1"/>
  <c r="AM1673" i="1" s="1"/>
  <c r="AG1737" i="1"/>
  <c r="AM1737" i="1" s="1"/>
  <c r="AE2857" i="1"/>
  <c r="AE1401" i="1"/>
  <c r="AB1409" i="1"/>
  <c r="AG1721" i="1"/>
  <c r="AM1721" i="1" s="1"/>
  <c r="AB889" i="1"/>
  <c r="AG1441" i="1"/>
  <c r="AM1441" i="1" s="1"/>
  <c r="AB1505" i="1"/>
  <c r="AB1465" i="1"/>
  <c r="AF1625" i="1"/>
  <c r="AG1569" i="1"/>
  <c r="AM1569" i="1" s="1"/>
  <c r="AF1673" i="1"/>
  <c r="AE5" i="1"/>
  <c r="AF13" i="1"/>
  <c r="AG13" i="1"/>
  <c r="AM13" i="1" s="1"/>
  <c r="AF109" i="1"/>
  <c r="AG309" i="1"/>
  <c r="AM309" i="1" s="1"/>
  <c r="AB325" i="1"/>
  <c r="AG341" i="1"/>
  <c r="AM341" i="1" s="1"/>
  <c r="AG293" i="1"/>
  <c r="AM293" i="1" s="1"/>
  <c r="AG493" i="1"/>
  <c r="AM493" i="1" s="1"/>
  <c r="AF405" i="1"/>
  <c r="AF421" i="1"/>
  <c r="AE621" i="1"/>
  <c r="AF869" i="1"/>
  <c r="AB645" i="1"/>
  <c r="AF565" i="1"/>
  <c r="AF1045" i="1"/>
  <c r="AG1173" i="1"/>
  <c r="AM1173" i="1" s="1"/>
  <c r="AF37" i="1"/>
  <c r="AH37" i="1" s="1"/>
  <c r="AG45" i="1"/>
  <c r="AM45" i="1" s="1"/>
  <c r="AE101" i="1"/>
  <c r="AH101" i="1" s="1"/>
  <c r="AE77" i="1"/>
  <c r="AE277" i="1"/>
  <c r="AB525" i="1"/>
  <c r="AG581" i="1"/>
  <c r="AM581" i="1" s="1"/>
  <c r="AF581" i="1"/>
  <c r="AF613" i="1"/>
  <c r="AF757" i="1"/>
  <c r="AG877" i="1"/>
  <c r="AM877" i="1" s="1"/>
  <c r="AB805" i="1"/>
  <c r="AB989" i="1"/>
  <c r="AB1829" i="1"/>
  <c r="AG1165" i="1"/>
  <c r="AM1165" i="1" s="1"/>
  <c r="AG1829" i="1"/>
  <c r="AM1829" i="1" s="1"/>
  <c r="AG2645" i="1"/>
  <c r="AM2645" i="1" s="1"/>
  <c r="AE773" i="1"/>
  <c r="AE765" i="1"/>
  <c r="AB757" i="1"/>
  <c r="AG901" i="1"/>
  <c r="AM901" i="1" s="1"/>
  <c r="AE877" i="1"/>
  <c r="AB973" i="1"/>
  <c r="AF1029" i="1"/>
  <c r="AG957" i="1"/>
  <c r="AM957" i="1" s="1"/>
  <c r="AG1749" i="1"/>
  <c r="AM1749" i="1" s="1"/>
  <c r="AG731" i="1"/>
  <c r="AM731" i="1" s="1"/>
  <c r="AG675" i="1"/>
  <c r="AM675" i="1" s="1"/>
  <c r="AF923" i="1"/>
  <c r="AF795" i="1"/>
  <c r="AH795" i="1" s="1"/>
  <c r="AE779" i="1"/>
  <c r="AE843" i="1"/>
  <c r="AG867" i="1"/>
  <c r="AM867" i="1" s="1"/>
  <c r="AF1003" i="1"/>
  <c r="AF1227" i="1"/>
  <c r="AH1227" i="1" s="1"/>
  <c r="AF1283" i="1"/>
  <c r="AF1235" i="1"/>
  <c r="AF1523" i="1"/>
  <c r="AE923" i="1"/>
  <c r="AG891" i="1"/>
  <c r="AM891" i="1" s="1"/>
  <c r="AB1147" i="1"/>
  <c r="AF699" i="1"/>
  <c r="AG835" i="1"/>
  <c r="AM835" i="1" s="1"/>
  <c r="AG939" i="1"/>
  <c r="AM939" i="1" s="1"/>
  <c r="AF771" i="1"/>
  <c r="AF915" i="1"/>
  <c r="AB1155" i="1"/>
  <c r="AF2083" i="1"/>
  <c r="AG875" i="1"/>
  <c r="AM875" i="1" s="1"/>
  <c r="AE939" i="1"/>
  <c r="AG883" i="1"/>
  <c r="AM883" i="1" s="1"/>
  <c r="AF851" i="1"/>
  <c r="AB1427" i="1"/>
  <c r="AF2163" i="1"/>
  <c r="AE915" i="1"/>
  <c r="AB1011" i="1"/>
  <c r="AF667" i="1"/>
  <c r="AF875" i="1"/>
  <c r="AG755" i="1"/>
  <c r="AM755" i="1" s="1"/>
  <c r="AB1259" i="1"/>
  <c r="AF2195" i="1"/>
  <c r="AB1443" i="1"/>
  <c r="AE869" i="1"/>
  <c r="AG837" i="1"/>
  <c r="AM837" i="1" s="1"/>
  <c r="AF781" i="1"/>
  <c r="AB1973" i="1"/>
  <c r="AB517" i="1"/>
  <c r="AB445" i="1"/>
  <c r="AG389" i="1"/>
  <c r="AM389" i="1" s="1"/>
  <c r="AG405" i="1"/>
  <c r="AM405" i="1" s="1"/>
  <c r="AE421" i="1"/>
  <c r="AB573" i="1"/>
  <c r="AB637" i="1"/>
  <c r="AF525" i="1"/>
  <c r="AB629" i="1"/>
  <c r="AF909" i="1"/>
  <c r="AE821" i="1"/>
  <c r="AB749" i="1"/>
  <c r="AF829" i="1"/>
  <c r="AE917" i="1"/>
  <c r="AF853" i="1"/>
  <c r="AF661" i="1"/>
  <c r="AB797" i="1"/>
  <c r="AF789" i="1"/>
  <c r="AF901" i="1"/>
  <c r="AF1013" i="1"/>
  <c r="AG861" i="1"/>
  <c r="AM861" i="1" s="1"/>
  <c r="AG1125" i="1"/>
  <c r="AM1125" i="1" s="1"/>
  <c r="AB957" i="1"/>
  <c r="AB997" i="1"/>
  <c r="AF1389" i="1"/>
  <c r="AG1525" i="1"/>
  <c r="AM1525" i="1" s="1"/>
  <c r="AG1781" i="1"/>
  <c r="AM1781" i="1" s="1"/>
  <c r="AE1925" i="1"/>
  <c r="AE1853" i="1"/>
  <c r="AG1997" i="1"/>
  <c r="AM1997" i="1" s="1"/>
  <c r="AF2333" i="1"/>
  <c r="AF813" i="1"/>
  <c r="AE837" i="1"/>
  <c r="AF941" i="1"/>
  <c r="AG1381" i="1"/>
  <c r="AM1381" i="1" s="1"/>
  <c r="AB421" i="1"/>
  <c r="AE589" i="1"/>
  <c r="AE653" i="1"/>
  <c r="AF597" i="1"/>
  <c r="AG629" i="1"/>
  <c r="AM629" i="1" s="1"/>
  <c r="AE909" i="1"/>
  <c r="AB821" i="1"/>
  <c r="AG925" i="1"/>
  <c r="AM925" i="1" s="1"/>
  <c r="AG789" i="1"/>
  <c r="AM789" i="1" s="1"/>
  <c r="AE853" i="1"/>
  <c r="AE661" i="1"/>
  <c r="AE901" i="1"/>
  <c r="AE973" i="1"/>
  <c r="AF1021" i="1"/>
  <c r="AG1133" i="1"/>
  <c r="AM1133" i="1" s="1"/>
  <c r="AF957" i="1"/>
  <c r="AF1381" i="1"/>
  <c r="AE1389" i="1"/>
  <c r="AB1581" i="1"/>
  <c r="AB1677" i="1"/>
  <c r="AB1541" i="1"/>
  <c r="AB1757" i="1"/>
  <c r="AE1933" i="1"/>
  <c r="AF1893" i="1"/>
  <c r="AF2397" i="1"/>
  <c r="AG2589" i="1"/>
  <c r="AM2589" i="1" s="1"/>
  <c r="AB733" i="1"/>
  <c r="AG869" i="1"/>
  <c r="AM869" i="1" s="1"/>
  <c r="AG781" i="1"/>
  <c r="AM781" i="1" s="1"/>
  <c r="AG997" i="1"/>
  <c r="AM997" i="1" s="1"/>
  <c r="AG1837" i="1"/>
  <c r="AM1837" i="1" s="1"/>
  <c r="AF2773" i="1"/>
  <c r="AF893" i="1"/>
  <c r="AE925" i="1"/>
  <c r="AF1189" i="1"/>
  <c r="AG509" i="1"/>
  <c r="AM509" i="1" s="1"/>
  <c r="AE557" i="1"/>
  <c r="AG533" i="1"/>
  <c r="AM533" i="1" s="1"/>
  <c r="AB621" i="1"/>
  <c r="AG525" i="1"/>
  <c r="AM525" i="1" s="1"/>
  <c r="AE581" i="1"/>
  <c r="AF629" i="1"/>
  <c r="AG965" i="1"/>
  <c r="AM965" i="1" s="1"/>
  <c r="AF749" i="1"/>
  <c r="AE813" i="1"/>
  <c r="AE893" i="1"/>
  <c r="AF797" i="1"/>
  <c r="AG885" i="1"/>
  <c r="AM885" i="1" s="1"/>
  <c r="AE781" i="1"/>
  <c r="AF1061" i="1"/>
  <c r="AF997" i="1"/>
  <c r="AB1189" i="1"/>
  <c r="AB1637" i="1"/>
  <c r="AE1845" i="1"/>
  <c r="AG1989" i="1"/>
  <c r="AM1989" i="1" s="1"/>
  <c r="AF2309" i="1"/>
  <c r="AF1933" i="1"/>
  <c r="AB1837" i="1"/>
  <c r="AF533" i="1"/>
  <c r="AE573" i="1"/>
  <c r="AF821" i="1"/>
  <c r="AE749" i="1"/>
  <c r="AB813" i="1"/>
  <c r="AE1005" i="1"/>
  <c r="AF1005" i="1"/>
  <c r="AF1069" i="1"/>
  <c r="AG1045" i="1"/>
  <c r="AM1045" i="1" s="1"/>
  <c r="AB1389" i="1"/>
  <c r="AB1565" i="1"/>
  <c r="AB1661" i="1"/>
  <c r="AE1805" i="1"/>
  <c r="AG1917" i="1"/>
  <c r="AM1917" i="1" s="1"/>
  <c r="AF2621" i="1"/>
  <c r="AE320" i="1"/>
  <c r="AE200" i="1"/>
  <c r="AE1395" i="1"/>
  <c r="AG803" i="1"/>
  <c r="AM803" i="1" s="1"/>
  <c r="AF835" i="1"/>
  <c r="AG787" i="1"/>
  <c r="AM787" i="1" s="1"/>
  <c r="AG859" i="1"/>
  <c r="AM859" i="1" s="1"/>
  <c r="AE907" i="1"/>
  <c r="AG1235" i="1"/>
  <c r="AM1235" i="1" s="1"/>
  <c r="AG1275" i="1"/>
  <c r="AM1275" i="1" s="1"/>
  <c r="AE1491" i="1"/>
  <c r="AE1315" i="1"/>
  <c r="AE2059" i="1"/>
  <c r="AF803" i="1"/>
  <c r="AE835" i="1"/>
  <c r="AF787" i="1"/>
  <c r="AF859" i="1"/>
  <c r="AB819" i="1"/>
  <c r="AG819" i="1"/>
  <c r="AM819" i="1" s="1"/>
  <c r="AF955" i="1"/>
  <c r="AB1067" i="1"/>
  <c r="AF1275" i="1"/>
  <c r="AG1315" i="1"/>
  <c r="AM1315" i="1" s="1"/>
  <c r="AF1451" i="1"/>
  <c r="AE803" i="1"/>
  <c r="AG923" i="1"/>
  <c r="AM923" i="1" s="1"/>
  <c r="AE787" i="1"/>
  <c r="AE859" i="1"/>
  <c r="AG779" i="1"/>
  <c r="AM779" i="1" s="1"/>
  <c r="AB915" i="1"/>
  <c r="AG843" i="1"/>
  <c r="AM843" i="1" s="1"/>
  <c r="AG971" i="1"/>
  <c r="AM971" i="1" s="1"/>
  <c r="AB1075" i="1"/>
  <c r="AB1291" i="1"/>
  <c r="AE1523" i="1"/>
  <c r="AB1787" i="1"/>
  <c r="AB3115" i="1"/>
  <c r="AF2347" i="1"/>
  <c r="AB152" i="1"/>
  <c r="AG200" i="1"/>
  <c r="AM200" i="1" s="1"/>
  <c r="AG1760" i="1"/>
  <c r="AM1760" i="1" s="1"/>
  <c r="AB2280" i="1"/>
  <c r="AF240" i="1"/>
  <c r="AB1168" i="1"/>
  <c r="AG3112" i="1"/>
  <c r="AM3112" i="1" s="1"/>
  <c r="AG664" i="1"/>
  <c r="AM664" i="1" s="1"/>
  <c r="AG216" i="1"/>
  <c r="AM216" i="1" s="1"/>
  <c r="AG184" i="1"/>
  <c r="AM184" i="1" s="1"/>
  <c r="AB136" i="1"/>
  <c r="AB296" i="1"/>
  <c r="AB592" i="1"/>
  <c r="AB1000" i="1"/>
  <c r="AF2437" i="1"/>
  <c r="AB208" i="1"/>
  <c r="AG616" i="1"/>
  <c r="AM616" i="1" s="1"/>
  <c r="AB1144" i="1"/>
  <c r="AG1928" i="1"/>
  <c r="AM1928" i="1" s="1"/>
  <c r="AB1776" i="1"/>
  <c r="AG2717" i="1"/>
  <c r="AM2717" i="1" s="1"/>
  <c r="AB1112" i="1"/>
  <c r="AB1693" i="1"/>
  <c r="AB1845" i="1"/>
  <c r="AG1861" i="1"/>
  <c r="AM1861" i="1" s="1"/>
  <c r="AE1893" i="1"/>
  <c r="AB2472" i="1"/>
  <c r="AF2645" i="1"/>
  <c r="AG2733" i="1"/>
  <c r="AM2733" i="1" s="1"/>
  <c r="AF112" i="1"/>
  <c r="AG1384" i="1"/>
  <c r="AM1384" i="1" s="1"/>
  <c r="AG1640" i="1"/>
  <c r="AM1640" i="1" s="1"/>
  <c r="AE1496" i="1"/>
  <c r="AE1640" i="1"/>
  <c r="AF2637" i="1"/>
  <c r="AG224" i="1"/>
  <c r="AM224" i="1" s="1"/>
  <c r="AG1149" i="1"/>
  <c r="AM1149" i="1" s="1"/>
  <c r="AG1197" i="1"/>
  <c r="AM1197" i="1" s="1"/>
  <c r="AB1192" i="1"/>
  <c r="AF1373" i="1"/>
  <c r="AF1440" i="1"/>
  <c r="AG1541" i="1"/>
  <c r="AM1541" i="1" s="1"/>
  <c r="AB1717" i="1"/>
  <c r="AG1797" i="1"/>
  <c r="AM1797" i="1" s="1"/>
  <c r="AE1885" i="1"/>
  <c r="AE1861" i="1"/>
  <c r="AG1901" i="1"/>
  <c r="AM1901" i="1" s="1"/>
  <c r="AB1933" i="1"/>
  <c r="AG2005" i="1"/>
  <c r="AM2005" i="1" s="1"/>
  <c r="AB2093" i="1"/>
  <c r="AE2456" i="1"/>
  <c r="AF2725" i="1"/>
  <c r="AB32" i="1"/>
  <c r="AE96" i="1"/>
  <c r="AB88" i="1"/>
  <c r="AE144" i="1"/>
  <c r="AB240" i="1"/>
  <c r="AG320" i="1"/>
  <c r="AM320" i="1" s="1"/>
  <c r="AB544" i="1"/>
  <c r="AG712" i="1"/>
  <c r="AM712" i="1" s="1"/>
  <c r="AG1157" i="1"/>
  <c r="AM1157" i="1" s="1"/>
  <c r="AF1080" i="1"/>
  <c r="AF1208" i="1"/>
  <c r="AB1557" i="1"/>
  <c r="AG1821" i="1"/>
  <c r="AM1821" i="1" s="1"/>
  <c r="AG1909" i="1"/>
  <c r="AM1909" i="1" s="1"/>
  <c r="AB1893" i="1"/>
  <c r="AG1877" i="1"/>
  <c r="AM1877" i="1" s="1"/>
  <c r="AE1869" i="1"/>
  <c r="AH1869" i="1" s="1"/>
  <c r="AF2301" i="1"/>
  <c r="AF2445" i="1"/>
  <c r="AE2429" i="1"/>
  <c r="AB262" i="1"/>
  <c r="AB494" i="1"/>
  <c r="AG4072" i="1"/>
  <c r="AM4072" i="1" s="1"/>
  <c r="AB216" i="1"/>
  <c r="AE112" i="1"/>
  <c r="AG296" i="1"/>
  <c r="AM296" i="1" s="1"/>
  <c r="AG544" i="1"/>
  <c r="AM544" i="1" s="1"/>
  <c r="AB560" i="1"/>
  <c r="AB656" i="1"/>
  <c r="AG584" i="1"/>
  <c r="AM584" i="1" s="1"/>
  <c r="AB830" i="1"/>
  <c r="AF568" i="1"/>
  <c r="AB712" i="1"/>
  <c r="AF1648" i="1"/>
  <c r="AG2608" i="1"/>
  <c r="AM2608" i="1" s="1"/>
  <c r="AG2448" i="1"/>
  <c r="AM2448" i="1" s="1"/>
  <c r="AB80" i="1"/>
  <c r="AE54" i="1"/>
  <c r="AE168" i="1"/>
  <c r="AF216" i="1"/>
  <c r="AE128" i="1"/>
  <c r="AE344" i="1"/>
  <c r="AF526" i="1"/>
  <c r="AF544" i="1"/>
  <c r="AG560" i="1"/>
  <c r="AM560" i="1" s="1"/>
  <c r="AE680" i="1"/>
  <c r="AF696" i="1"/>
  <c r="AG688" i="1"/>
  <c r="AM688" i="1" s="1"/>
  <c r="AG632" i="1"/>
  <c r="AM632" i="1" s="1"/>
  <c r="AE568" i="1"/>
  <c r="AF712" i="1"/>
  <c r="AE1264" i="1"/>
  <c r="AB1648" i="1"/>
  <c r="AG1824" i="1"/>
  <c r="AM1824" i="1" s="1"/>
  <c r="AB2360" i="1"/>
  <c r="AG4216" i="1"/>
  <c r="AM4216" i="1" s="1"/>
  <c r="AE88" i="1"/>
  <c r="AF168" i="1"/>
  <c r="AG264" i="1"/>
  <c r="AM264" i="1" s="1"/>
  <c r="AF120" i="1"/>
  <c r="AG208" i="1"/>
  <c r="AM208" i="1" s="1"/>
  <c r="AG552" i="1"/>
  <c r="AM552" i="1" s="1"/>
  <c r="AF600" i="1"/>
  <c r="AE696" i="1"/>
  <c r="AB688" i="1"/>
  <c r="AB568" i="1"/>
  <c r="AE936" i="1"/>
  <c r="AF1000" i="1"/>
  <c r="AF1144" i="1"/>
  <c r="AG1088" i="1"/>
  <c r="AM1088" i="1" s="1"/>
  <c r="AE1272" i="1"/>
  <c r="AF1616" i="1"/>
  <c r="AG1592" i="1"/>
  <c r="AM1592" i="1" s="1"/>
  <c r="AE1824" i="1"/>
  <c r="AF3480" i="1"/>
  <c r="AG5032" i="1"/>
  <c r="AM5032" i="1" s="1"/>
  <c r="AE120" i="1"/>
  <c r="AE208" i="1"/>
  <c r="AB320" i="1"/>
  <c r="AF336" i="1"/>
  <c r="AG518" i="1"/>
  <c r="AM518" i="1" s="1"/>
  <c r="AB624" i="1"/>
  <c r="AF552" i="1"/>
  <c r="AG680" i="1"/>
  <c r="AM680" i="1" s="1"/>
  <c r="AB664" i="1"/>
  <c r="AF688" i="1"/>
  <c r="AB936" i="1"/>
  <c r="AE1112" i="1"/>
  <c r="AE1144" i="1"/>
  <c r="AF1496" i="1"/>
  <c r="AB1888" i="1"/>
  <c r="AE1648" i="1"/>
  <c r="AE1752" i="1"/>
  <c r="AB1760" i="1"/>
  <c r="AF2688" i="1"/>
  <c r="AG3523" i="1"/>
  <c r="AM3523" i="1" s="1"/>
  <c r="AF3523" i="1"/>
  <c r="AB3443" i="1"/>
  <c r="AF3443" i="1"/>
  <c r="AF3435" i="1"/>
  <c r="AG3435" i="1"/>
  <c r="AM3435" i="1" s="1"/>
  <c r="AB3363" i="1"/>
  <c r="AG3363" i="1"/>
  <c r="AM3363" i="1" s="1"/>
  <c r="AE2899" i="1"/>
  <c r="AG2899" i="1"/>
  <c r="AM2899" i="1" s="1"/>
  <c r="AF2443" i="1"/>
  <c r="AB2443" i="1"/>
  <c r="AE2035" i="1"/>
  <c r="AG2035" i="1"/>
  <c r="AM2035" i="1" s="1"/>
  <c r="AE1475" i="1"/>
  <c r="AB1475" i="1"/>
  <c r="AE1467" i="1"/>
  <c r="AF1467" i="1"/>
  <c r="AE1459" i="1"/>
  <c r="AB1459" i="1"/>
  <c r="AE1435" i="1"/>
  <c r="AG1435" i="1"/>
  <c r="AM1435" i="1" s="1"/>
  <c r="AE1419" i="1"/>
  <c r="AB1419" i="1"/>
  <c r="AE1411" i="1"/>
  <c r="AB1411" i="1"/>
  <c r="AE1387" i="1"/>
  <c r="AG1387" i="1"/>
  <c r="AM1387" i="1" s="1"/>
  <c r="AB1387" i="1"/>
  <c r="AG1379" i="1"/>
  <c r="AM1379" i="1" s="1"/>
  <c r="AE1379" i="1"/>
  <c r="AB1363" i="1"/>
  <c r="AE1363" i="1"/>
  <c r="AB1339" i="1"/>
  <c r="AE1339" i="1"/>
  <c r="AF1331" i="1"/>
  <c r="AB1331" i="1"/>
  <c r="AB1307" i="1"/>
  <c r="AG1307" i="1"/>
  <c r="AM1307" i="1" s="1"/>
  <c r="AF1307" i="1"/>
  <c r="AE1259" i="1"/>
  <c r="AF1259" i="1"/>
  <c r="AE1251" i="1"/>
  <c r="AF1251" i="1"/>
  <c r="AE1243" i="1"/>
  <c r="AB1243" i="1"/>
  <c r="AE1227" i="1"/>
  <c r="AG1227" i="1"/>
  <c r="AM1227" i="1" s="1"/>
  <c r="AE1211" i="1"/>
  <c r="AB1211" i="1"/>
  <c r="AG1211" i="1"/>
  <c r="AM1211" i="1" s="1"/>
  <c r="AE1203" i="1"/>
  <c r="AG1203" i="1"/>
  <c r="AM1203" i="1" s="1"/>
  <c r="AF1195" i="1"/>
  <c r="AG1195" i="1"/>
  <c r="AM1195" i="1" s="1"/>
  <c r="AB1195" i="1"/>
  <c r="AF1187" i="1"/>
  <c r="AG1187" i="1"/>
  <c r="AM1187" i="1" s="1"/>
  <c r="AB1187" i="1"/>
  <c r="AB1179" i="1"/>
  <c r="AF1179" i="1"/>
  <c r="AE1179" i="1"/>
  <c r="AE1163" i="1"/>
  <c r="AB1163" i="1"/>
  <c r="AE1115" i="1"/>
  <c r="AB1115" i="1"/>
  <c r="AG1099" i="1"/>
  <c r="AM1099" i="1" s="1"/>
  <c r="AB1099" i="1"/>
  <c r="AE1091" i="1"/>
  <c r="AB1091" i="1"/>
  <c r="AF1083" i="1"/>
  <c r="AB1083" i="1"/>
  <c r="AE1059" i="1"/>
  <c r="AB1059" i="1"/>
  <c r="AE1027" i="1"/>
  <c r="AB1027" i="1"/>
  <c r="AF1019" i="1"/>
  <c r="AB1019" i="1"/>
  <c r="AF995" i="1"/>
  <c r="AE995" i="1"/>
  <c r="AE979" i="1"/>
  <c r="AF979" i="1"/>
  <c r="AB979" i="1"/>
  <c r="AE955" i="1"/>
  <c r="AG955" i="1"/>
  <c r="AM955" i="1" s="1"/>
  <c r="AE931" i="1"/>
  <c r="AG931" i="1"/>
  <c r="AM931" i="1" s="1"/>
  <c r="AF907" i="1"/>
  <c r="AG907" i="1"/>
  <c r="AM907" i="1" s="1"/>
  <c r="AB891" i="1"/>
  <c r="AE891" i="1"/>
  <c r="AB883" i="1"/>
  <c r="AE883" i="1"/>
  <c r="AE867" i="1"/>
  <c r="AF867" i="1"/>
  <c r="AG851" i="1"/>
  <c r="AM851" i="1" s="1"/>
  <c r="AB851" i="1"/>
  <c r="AE827" i="1"/>
  <c r="AF827" i="1"/>
  <c r="AG827" i="1"/>
  <c r="AM827" i="1" s="1"/>
  <c r="AF811" i="1"/>
  <c r="AG811" i="1"/>
  <c r="AM811" i="1" s="1"/>
  <c r="AB811" i="1"/>
  <c r="AB771" i="1"/>
  <c r="AG771" i="1"/>
  <c r="AM771" i="1" s="1"/>
  <c r="AE763" i="1"/>
  <c r="AF763" i="1"/>
  <c r="AG763" i="1"/>
  <c r="AM763" i="1" s="1"/>
  <c r="AB715" i="1"/>
  <c r="AE715" i="1"/>
  <c r="AH715" i="1" s="1"/>
  <c r="AF3456" i="1"/>
  <c r="AE3456" i="1"/>
  <c r="AG2504" i="1"/>
  <c r="AM2504" i="1" s="1"/>
  <c r="AE2504" i="1"/>
  <c r="AF2312" i="1"/>
  <c r="AB2312" i="1"/>
  <c r="AB1688" i="1"/>
  <c r="AE1688" i="1"/>
  <c r="AB1584" i="1"/>
  <c r="AE1584" i="1"/>
  <c r="AF1584" i="1"/>
  <c r="AG1584" i="1"/>
  <c r="AM1584" i="1" s="1"/>
  <c r="AB1520" i="1"/>
  <c r="AE1520" i="1"/>
  <c r="AE1408" i="1"/>
  <c r="AF1408" i="1"/>
  <c r="AB1336" i="1"/>
  <c r="AF1336" i="1"/>
  <c r="AG1256" i="1"/>
  <c r="AM1256" i="1" s="1"/>
  <c r="AE1256" i="1"/>
  <c r="AG1224" i="1"/>
  <c r="AM1224" i="1" s="1"/>
  <c r="AF1224" i="1"/>
  <c r="AE1128" i="1"/>
  <c r="AF1128" i="1"/>
  <c r="AG1096" i="1"/>
  <c r="AM1096" i="1" s="1"/>
  <c r="AB1096" i="1"/>
  <c r="AE1096" i="1"/>
  <c r="AF1096" i="1"/>
  <c r="AB1032" i="1"/>
  <c r="AE1032" i="1"/>
  <c r="AF1032" i="1"/>
  <c r="AE992" i="1"/>
  <c r="AG992" i="1"/>
  <c r="AM992" i="1" s="1"/>
  <c r="AB992" i="1"/>
  <c r="AE5000" i="1"/>
  <c r="AB5000" i="1"/>
  <c r="AE4696" i="1"/>
  <c r="AF4696" i="1"/>
  <c r="AF4088" i="1"/>
  <c r="AB4088" i="1"/>
  <c r="AF2608" i="1"/>
  <c r="AB2608" i="1"/>
  <c r="AF2552" i="1"/>
  <c r="AG2552" i="1"/>
  <c r="AM2552" i="1" s="1"/>
  <c r="AF2480" i="1"/>
  <c r="AE2480" i="1"/>
  <c r="AF2152" i="1"/>
  <c r="AB2152" i="1"/>
  <c r="AE2096" i="1"/>
  <c r="AB2096" i="1"/>
  <c r="AE1792" i="1"/>
  <c r="AF1792" i="1"/>
  <c r="AG1792" i="1"/>
  <c r="AM1792" i="1" s="1"/>
  <c r="AG1664" i="1"/>
  <c r="AM1664" i="1" s="1"/>
  <c r="AB1664" i="1"/>
  <c r="AF1664" i="1"/>
  <c r="AB1616" i="1"/>
  <c r="AG1616" i="1"/>
  <c r="AM1616" i="1" s="1"/>
  <c r="AB1480" i="1"/>
  <c r="AF1480" i="1"/>
  <c r="AE1432" i="1"/>
  <c r="AF1432" i="1"/>
  <c r="AB1352" i="1"/>
  <c r="AF1352" i="1"/>
  <c r="AG1288" i="1"/>
  <c r="AM1288" i="1" s="1"/>
  <c r="AF1288" i="1"/>
  <c r="AE1288" i="1"/>
  <c r="AG1232" i="1"/>
  <c r="AM1232" i="1" s="1"/>
  <c r="AF1232" i="1"/>
  <c r="AE1160" i="1"/>
  <c r="AF1160" i="1"/>
  <c r="AG1160" i="1"/>
  <c r="AM1160" i="1" s="1"/>
  <c r="AG1056" i="1"/>
  <c r="AM1056" i="1" s="1"/>
  <c r="AF1056" i="1"/>
  <c r="AE1056" i="1"/>
  <c r="AG2709" i="1"/>
  <c r="AM2709" i="1" s="1"/>
  <c r="AF2709" i="1"/>
  <c r="AE2701" i="1"/>
  <c r="AF2701" i="1"/>
  <c r="AE2685" i="1"/>
  <c r="AG2685" i="1"/>
  <c r="AM2685" i="1" s="1"/>
  <c r="AE2677" i="1"/>
  <c r="AF2677" i="1"/>
  <c r="AB2669" i="1"/>
  <c r="AG2669" i="1"/>
  <c r="AM2669" i="1" s="1"/>
  <c r="AG2661" i="1"/>
  <c r="AM2661" i="1" s="1"/>
  <c r="AF2661" i="1"/>
  <c r="AB2653" i="1"/>
  <c r="AG2653" i="1"/>
  <c r="AM2653" i="1" s="1"/>
  <c r="AB2613" i="1"/>
  <c r="AF2613" i="1"/>
  <c r="AB2605" i="1"/>
  <c r="AF2605" i="1"/>
  <c r="AB2597" i="1"/>
  <c r="AF2597" i="1"/>
  <c r="AH2597" i="1" s="1"/>
  <c r="AE2581" i="1"/>
  <c r="AG2581" i="1"/>
  <c r="AM2581" i="1" s="1"/>
  <c r="AB2573" i="1"/>
  <c r="AF2573" i="1"/>
  <c r="AB2557" i="1"/>
  <c r="AG2557" i="1"/>
  <c r="AM2557" i="1" s="1"/>
  <c r="AB2541" i="1"/>
  <c r="AG2541" i="1"/>
  <c r="AM2541" i="1" s="1"/>
  <c r="AB2533" i="1"/>
  <c r="AE2533" i="1"/>
  <c r="AB2461" i="1"/>
  <c r="AF2461" i="1"/>
  <c r="AB2453" i="1"/>
  <c r="AF2453" i="1"/>
  <c r="AB2421" i="1"/>
  <c r="AG2421" i="1"/>
  <c r="AM2421" i="1" s="1"/>
  <c r="AB2413" i="1"/>
  <c r="AE2413" i="1"/>
  <c r="AB2373" i="1"/>
  <c r="AF2373" i="1"/>
  <c r="AE2365" i="1"/>
  <c r="AF2365" i="1"/>
  <c r="AG2357" i="1"/>
  <c r="AM2357" i="1" s="1"/>
  <c r="AF2357" i="1"/>
  <c r="AG2341" i="1"/>
  <c r="AM2341" i="1" s="1"/>
  <c r="AF2341" i="1"/>
  <c r="AE2293" i="1"/>
  <c r="AF2293" i="1"/>
  <c r="AG2277" i="1"/>
  <c r="AM2277" i="1" s="1"/>
  <c r="AF2277" i="1"/>
  <c r="AE2269" i="1"/>
  <c r="AF2269" i="1"/>
  <c r="AG2261" i="1"/>
  <c r="AM2261" i="1" s="1"/>
  <c r="AF2261" i="1"/>
  <c r="AE2197" i="1"/>
  <c r="AF2197" i="1"/>
  <c r="AG2173" i="1"/>
  <c r="AM2173" i="1" s="1"/>
  <c r="AF2173" i="1"/>
  <c r="AE2125" i="1"/>
  <c r="AB2125" i="1"/>
  <c r="AF2592" i="1"/>
  <c r="AG2592" i="1"/>
  <c r="AM2592" i="1" s="1"/>
  <c r="AB2592" i="1"/>
  <c r="AF2528" i="1"/>
  <c r="AE2528" i="1"/>
  <c r="AB2528" i="1"/>
  <c r="AG2168" i="1"/>
  <c r="AM2168" i="1" s="1"/>
  <c r="AF2168" i="1"/>
  <c r="AG1952" i="1"/>
  <c r="AM1952" i="1" s="1"/>
  <c r="AF1952" i="1"/>
  <c r="AF1832" i="1"/>
  <c r="AG1832" i="1"/>
  <c r="AM1832" i="1" s="1"/>
  <c r="AB1832" i="1"/>
  <c r="AF1800" i="1"/>
  <c r="AE1800" i="1"/>
  <c r="AG1800" i="1"/>
  <c r="AM1800" i="1" s="1"/>
  <c r="AB1712" i="1"/>
  <c r="AG1712" i="1"/>
  <c r="AM1712" i="1" s="1"/>
  <c r="AE1560" i="1"/>
  <c r="AF1560" i="1"/>
  <c r="AH1560" i="1" s="1"/>
  <c r="AB1472" i="1"/>
  <c r="AF1472" i="1"/>
  <c r="AE1416" i="1"/>
  <c r="AF1416" i="1"/>
  <c r="AB1384" i="1"/>
  <c r="AF1384" i="1"/>
  <c r="AE1304" i="1"/>
  <c r="AF1304" i="1"/>
  <c r="AB1240" i="1"/>
  <c r="AF1240" i="1"/>
  <c r="AE1240" i="1"/>
  <c r="AG1176" i="1"/>
  <c r="AM1176" i="1" s="1"/>
  <c r="AB1176" i="1"/>
  <c r="AE1176" i="1"/>
  <c r="AF1176" i="1"/>
  <c r="AG1120" i="1"/>
  <c r="AM1120" i="1" s="1"/>
  <c r="AB1120" i="1"/>
  <c r="AE1120" i="1"/>
  <c r="AF1120" i="1"/>
  <c r="AB1048" i="1"/>
  <c r="AF1048" i="1"/>
  <c r="AF984" i="1"/>
  <c r="AG984" i="1"/>
  <c r="AM984" i="1" s="1"/>
  <c r="AB984" i="1"/>
  <c r="AE952" i="1"/>
  <c r="AB952" i="1"/>
  <c r="AF176" i="1"/>
  <c r="AF152" i="1"/>
  <c r="AG112" i="1"/>
  <c r="AM112" i="1" s="1"/>
  <c r="AE224" i="1"/>
  <c r="AG592" i="1"/>
  <c r="AM592" i="1" s="1"/>
  <c r="AF720" i="1"/>
  <c r="AE1280" i="1"/>
  <c r="AF1328" i="1"/>
  <c r="AE1592" i="1"/>
  <c r="AB2384" i="1"/>
  <c r="AB8" i="1"/>
  <c r="AB40" i="1"/>
  <c r="AG96" i="1"/>
  <c r="AM96" i="1" s="1"/>
  <c r="AE176" i="1"/>
  <c r="AE160" i="1"/>
  <c r="AE152" i="1"/>
  <c r="AE248" i="1"/>
  <c r="AF232" i="1"/>
  <c r="AE184" i="1"/>
  <c r="AE240" i="1"/>
  <c r="AF136" i="1"/>
  <c r="AB224" i="1"/>
  <c r="AG304" i="1"/>
  <c r="AM304" i="1" s="1"/>
  <c r="AF280" i="1"/>
  <c r="AB280" i="1"/>
  <c r="AF288" i="1"/>
  <c r="AF512" i="1"/>
  <c r="AG336" i="1"/>
  <c r="AM336" i="1" s="1"/>
  <c r="AE648" i="1"/>
  <c r="AF728" i="1"/>
  <c r="AB600" i="1"/>
  <c r="AG696" i="1"/>
  <c r="AM696" i="1" s="1"/>
  <c r="AE720" i="1"/>
  <c r="AB736" i="1"/>
  <c r="AF960" i="1"/>
  <c r="AF936" i="1"/>
  <c r="AG952" i="1"/>
  <c r="AM952" i="1" s="1"/>
  <c r="AF1016" i="1"/>
  <c r="AF1088" i="1"/>
  <c r="AE1216" i="1"/>
  <c r="AF1136" i="1"/>
  <c r="AF1256" i="1"/>
  <c r="AB1304" i="1"/>
  <c r="AF1464" i="1"/>
  <c r="AG1296" i="1"/>
  <c r="AM1296" i="1" s="1"/>
  <c r="AB1592" i="1"/>
  <c r="AG1656" i="1"/>
  <c r="AM1656" i="1" s="1"/>
  <c r="AG1736" i="1"/>
  <c r="AM1736" i="1" s="1"/>
  <c r="AG1560" i="1"/>
  <c r="AM1560" i="1" s="1"/>
  <c r="AB1952" i="1"/>
  <c r="AB2200" i="1"/>
  <c r="AF2488" i="1"/>
  <c r="AG2496" i="1"/>
  <c r="AM2496" i="1" s="1"/>
  <c r="AB3152" i="1"/>
  <c r="AG3616" i="1"/>
  <c r="AM3616" i="1" s="1"/>
  <c r="AB4032" i="1"/>
  <c r="AB4984" i="1"/>
  <c r="AG4080" i="1"/>
  <c r="AM4080" i="1" s="1"/>
  <c r="AB4080" i="1"/>
  <c r="AF3032" i="1"/>
  <c r="AB3032" i="1"/>
  <c r="AE2632" i="1"/>
  <c r="AG2632" i="1"/>
  <c r="AM2632" i="1" s="1"/>
  <c r="AF2560" i="1"/>
  <c r="AG2560" i="1"/>
  <c r="AM2560" i="1" s="1"/>
  <c r="AF2440" i="1"/>
  <c r="AB2440" i="1"/>
  <c r="AG2352" i="1"/>
  <c r="AM2352" i="1" s="1"/>
  <c r="AB2352" i="1"/>
  <c r="AF2216" i="1"/>
  <c r="AB2216" i="1"/>
  <c r="AF1904" i="1"/>
  <c r="AE1904" i="1"/>
  <c r="AB1904" i="1"/>
  <c r="AG1632" i="1"/>
  <c r="AM1632" i="1" s="1"/>
  <c r="AE1632" i="1"/>
  <c r="AF1632" i="1"/>
  <c r="AF1568" i="1"/>
  <c r="AH1568" i="1" s="1"/>
  <c r="AE1568" i="1"/>
  <c r="AG1568" i="1"/>
  <c r="AM1568" i="1" s="1"/>
  <c r="AB1376" i="1"/>
  <c r="AE1376" i="1"/>
  <c r="AE1344" i="1"/>
  <c r="AG1344" i="1"/>
  <c r="AM1344" i="1" s="1"/>
  <c r="AE1320" i="1"/>
  <c r="AG1320" i="1"/>
  <c r="AM1320" i="1" s="1"/>
  <c r="AF1168" i="1"/>
  <c r="AG1168" i="1"/>
  <c r="AM1168" i="1" s="1"/>
  <c r="AB1064" i="1"/>
  <c r="AE1064" i="1"/>
  <c r="AF968" i="1"/>
  <c r="AG968" i="1"/>
  <c r="AM968" i="1" s="1"/>
  <c r="AB232" i="1"/>
  <c r="AE296" i="1"/>
  <c r="AB336" i="1"/>
  <c r="AG624" i="1"/>
  <c r="AM624" i="1" s="1"/>
  <c r="AB680" i="1"/>
  <c r="AF1008" i="1"/>
  <c r="AB1344" i="1"/>
  <c r="AE1872" i="1"/>
  <c r="AB104" i="1"/>
  <c r="AG192" i="1"/>
  <c r="AM192" i="1" s="1"/>
  <c r="AG256" i="1"/>
  <c r="AM256" i="1" s="1"/>
  <c r="AG248" i="1"/>
  <c r="AM248" i="1" s="1"/>
  <c r="AB248" i="1"/>
  <c r="AB128" i="1"/>
  <c r="AB256" i="1"/>
  <c r="AE136" i="1"/>
  <c r="AE304" i="1"/>
  <c r="AB312" i="1"/>
  <c r="AG280" i="1"/>
  <c r="AM280" i="1" s="1"/>
  <c r="AB288" i="1"/>
  <c r="AE520" i="1"/>
  <c r="AB648" i="1"/>
  <c r="AE728" i="1"/>
  <c r="AG600" i="1"/>
  <c r="AM600" i="1" s="1"/>
  <c r="AF704" i="1"/>
  <c r="AF584" i="1"/>
  <c r="AF616" i="1"/>
  <c r="AF632" i="1"/>
  <c r="AF952" i="1"/>
  <c r="AE1016" i="1"/>
  <c r="AE1080" i="1"/>
  <c r="AE968" i="1"/>
  <c r="AE1088" i="1"/>
  <c r="AE1224" i="1"/>
  <c r="AE1136" i="1"/>
  <c r="AF1264" i="1"/>
  <c r="AF1320" i="1"/>
  <c r="AG1376" i="1"/>
  <c r="AM1376" i="1" s="1"/>
  <c r="AE1360" i="1"/>
  <c r="AF1296" i="1"/>
  <c r="AG1728" i="1"/>
  <c r="AM1728" i="1" s="1"/>
  <c r="AB1632" i="1"/>
  <c r="AF1656" i="1"/>
  <c r="AH1656" i="1" s="1"/>
  <c r="AG1608" i="1"/>
  <c r="AM1608" i="1" s="1"/>
  <c r="AE2027" i="1"/>
  <c r="AB2208" i="1"/>
  <c r="AB2408" i="1"/>
  <c r="AF2504" i="1"/>
  <c r="AB2544" i="1"/>
  <c r="AE2560" i="1"/>
  <c r="AG3672" i="1"/>
  <c r="AM3672" i="1" s="1"/>
  <c r="AB4040" i="1"/>
  <c r="AF4976" i="1"/>
  <c r="AE4976" i="1"/>
  <c r="AG4704" i="1"/>
  <c r="AM4704" i="1" s="1"/>
  <c r="AF4704" i="1"/>
  <c r="AF2616" i="1"/>
  <c r="AE2616" i="1"/>
  <c r="AF2584" i="1"/>
  <c r="AG2584" i="1"/>
  <c r="AM2584" i="1" s="1"/>
  <c r="AE2424" i="1"/>
  <c r="AB2424" i="1"/>
  <c r="AE2160" i="1"/>
  <c r="AF2160" i="1"/>
  <c r="AE2112" i="1"/>
  <c r="AB2112" i="1"/>
  <c r="AG2112" i="1"/>
  <c r="AM2112" i="1" s="1"/>
  <c r="AG1896" i="1"/>
  <c r="AM1896" i="1" s="1"/>
  <c r="AB1896" i="1"/>
  <c r="AB1808" i="1"/>
  <c r="AE1808" i="1"/>
  <c r="AF1808" i="1"/>
  <c r="AG1808" i="1"/>
  <c r="AM1808" i="1" s="1"/>
  <c r="AB1736" i="1"/>
  <c r="AE1736" i="1"/>
  <c r="AB1704" i="1"/>
  <c r="AF1704" i="1"/>
  <c r="AG1704" i="1"/>
  <c r="AM1704" i="1" s="1"/>
  <c r="AE1704" i="1"/>
  <c r="AG1680" i="1"/>
  <c r="AM1680" i="1" s="1"/>
  <c r="AE1680" i="1"/>
  <c r="AB1680" i="1"/>
  <c r="AF1624" i="1"/>
  <c r="AB1624" i="1"/>
  <c r="AE1624" i="1"/>
  <c r="AG1624" i="1"/>
  <c r="AM1624" i="1" s="1"/>
  <c r="AG1600" i="1"/>
  <c r="AM1600" i="1" s="1"/>
  <c r="AB1600" i="1"/>
  <c r="AE1600" i="1"/>
  <c r="AF1576" i="1"/>
  <c r="AH1576" i="1" s="1"/>
  <c r="AE1576" i="1"/>
  <c r="AG1576" i="1"/>
  <c r="AM1576" i="1" s="1"/>
  <c r="AB1552" i="1"/>
  <c r="AE1552" i="1"/>
  <c r="AF1552" i="1"/>
  <c r="AB1512" i="1"/>
  <c r="AF1512" i="1"/>
  <c r="AB1488" i="1"/>
  <c r="AF1488" i="1"/>
  <c r="AG1368" i="1"/>
  <c r="AM1368" i="1" s="1"/>
  <c r="AB1368" i="1"/>
  <c r="AF1368" i="1"/>
  <c r="AG1328" i="1"/>
  <c r="AM1328" i="1" s="1"/>
  <c r="AE1328" i="1"/>
  <c r="AF1184" i="1"/>
  <c r="AE1184" i="1"/>
  <c r="AB1104" i="1"/>
  <c r="AE1104" i="1"/>
  <c r="AG168" i="1"/>
  <c r="AM168" i="1" s="1"/>
  <c r="AG272" i="1"/>
  <c r="AM272" i="1" s="1"/>
  <c r="AB344" i="1"/>
  <c r="AF560" i="1"/>
  <c r="AG656" i="1"/>
  <c r="AM656" i="1" s="1"/>
  <c r="AE1008" i="1"/>
  <c r="AG1000" i="1"/>
  <c r="AM1000" i="1" s="1"/>
  <c r="AF1216" i="1"/>
  <c r="AF1456" i="1"/>
  <c r="AB2192" i="1"/>
  <c r="AG2480" i="1"/>
  <c r="AM2480" i="1" s="1"/>
  <c r="AB16" i="1"/>
  <c r="AB48" i="1"/>
  <c r="AG88" i="1"/>
  <c r="AM88" i="1" s="1"/>
  <c r="AB72" i="1"/>
  <c r="AE104" i="1"/>
  <c r="AG176" i="1"/>
  <c r="AM176" i="1" s="1"/>
  <c r="AF192" i="1"/>
  <c r="AB200" i="1"/>
  <c r="AB120" i="1"/>
  <c r="AG128" i="1"/>
  <c r="AM128" i="1" s="1"/>
  <c r="AB264" i="1"/>
  <c r="AG312" i="1"/>
  <c r="AM312" i="1" s="1"/>
  <c r="AG288" i="1"/>
  <c r="AM288" i="1" s="1"/>
  <c r="AB576" i="1"/>
  <c r="AB608" i="1"/>
  <c r="AB640" i="1"/>
  <c r="AB672" i="1"/>
  <c r="AB520" i="1"/>
  <c r="AG648" i="1"/>
  <c r="AM648" i="1" s="1"/>
  <c r="AF664" i="1"/>
  <c r="AE584" i="1"/>
  <c r="AE616" i="1"/>
  <c r="AE632" i="1"/>
  <c r="AF1064" i="1"/>
  <c r="AB1136" i="1"/>
  <c r="AF1272" i="1"/>
  <c r="AB1320" i="1"/>
  <c r="AF1360" i="1"/>
  <c r="AE1296" i="1"/>
  <c r="AG1520" i="1"/>
  <c r="AM1520" i="1" s="1"/>
  <c r="AF1728" i="1"/>
  <c r="AF1680" i="1"/>
  <c r="AB1656" i="1"/>
  <c r="AB1840" i="1"/>
  <c r="AF1608" i="1"/>
  <c r="AE2171" i="1"/>
  <c r="AB2552" i="1"/>
  <c r="AG3168" i="1"/>
  <c r="AM3168" i="1" s="1"/>
  <c r="AE2704" i="1"/>
  <c r="AB2704" i="1"/>
  <c r="AF2624" i="1"/>
  <c r="AB2624" i="1"/>
  <c r="AE2624" i="1"/>
  <c r="AG2624" i="1"/>
  <c r="AM2624" i="1" s="1"/>
  <c r="AF2328" i="1"/>
  <c r="AB2328" i="1"/>
  <c r="AF1968" i="1"/>
  <c r="AG1968" i="1"/>
  <c r="AM1968" i="1" s="1"/>
  <c r="AB1848" i="1"/>
  <c r="AG1848" i="1"/>
  <c r="AM1848" i="1" s="1"/>
  <c r="AB1816" i="1"/>
  <c r="AE1816" i="1"/>
  <c r="AF1816" i="1"/>
  <c r="AG1816" i="1"/>
  <c r="AM1816" i="1" s="1"/>
  <c r="AG1744" i="1"/>
  <c r="AM1744" i="1" s="1"/>
  <c r="AB1744" i="1"/>
  <c r="AF1744" i="1"/>
  <c r="AG1720" i="1"/>
  <c r="AM1720" i="1" s="1"/>
  <c r="AF1720" i="1"/>
  <c r="AB1720" i="1"/>
  <c r="AG1696" i="1"/>
  <c r="AM1696" i="1" s="1"/>
  <c r="AB1696" i="1"/>
  <c r="AF1696" i="1"/>
  <c r="AE1672" i="1"/>
  <c r="AB1672" i="1"/>
  <c r="AB1504" i="1"/>
  <c r="AE1504" i="1"/>
  <c r="AF1504" i="1"/>
  <c r="AB1424" i="1"/>
  <c r="AF1424" i="1"/>
  <c r="AG1312" i="1"/>
  <c r="AM1312" i="1" s="1"/>
  <c r="AB1312" i="1"/>
  <c r="AE1312" i="1"/>
  <c r="AF1248" i="1"/>
  <c r="AE1248" i="1"/>
  <c r="AG1192" i="1"/>
  <c r="AM1192" i="1" s="1"/>
  <c r="AF1192" i="1"/>
  <c r="AG1152" i="1"/>
  <c r="AM1152" i="1" s="1"/>
  <c r="AB1152" i="1"/>
  <c r="AE1152" i="1"/>
  <c r="AG1024" i="1"/>
  <c r="AM1024" i="1" s="1"/>
  <c r="AE1024" i="1"/>
  <c r="AG232" i="1"/>
  <c r="AM232" i="1" s="1"/>
  <c r="AF184" i="1"/>
  <c r="AB304" i="1"/>
  <c r="AF744" i="1"/>
  <c r="AE1072" i="1"/>
  <c r="AF1312" i="1"/>
  <c r="AE1664" i="1"/>
  <c r="AF1784" i="1"/>
  <c r="AB1640" i="1"/>
  <c r="AB2136" i="1"/>
  <c r="AB3491" i="1"/>
  <c r="AB96" i="1"/>
  <c r="AF144" i="1"/>
  <c r="AH144" i="1" s="1"/>
  <c r="AE192" i="1"/>
  <c r="AB272" i="1"/>
  <c r="AE312" i="1"/>
  <c r="AG576" i="1"/>
  <c r="AM576" i="1" s="1"/>
  <c r="AG608" i="1"/>
  <c r="AM608" i="1" s="1"/>
  <c r="AG640" i="1"/>
  <c r="AM640" i="1" s="1"/>
  <c r="AG672" i="1"/>
  <c r="AM672" i="1" s="1"/>
  <c r="AB552" i="1"/>
  <c r="AG520" i="1"/>
  <c r="AM520" i="1" s="1"/>
  <c r="AG736" i="1"/>
  <c r="AM736" i="1" s="1"/>
  <c r="AG720" i="1"/>
  <c r="AM720" i="1" s="1"/>
  <c r="AE984" i="1"/>
  <c r="AE1040" i="1"/>
  <c r="AF1072" i="1"/>
  <c r="AF1112" i="1"/>
  <c r="AB1128" i="1"/>
  <c r="AE1200" i="1"/>
  <c r="AF1104" i="1"/>
  <c r="AE1232" i="1"/>
  <c r="AF1152" i="1"/>
  <c r="AF1280" i="1"/>
  <c r="AG1304" i="1"/>
  <c r="AM1304" i="1" s="1"/>
  <c r="AF1376" i="1"/>
  <c r="AB1360" i="1"/>
  <c r="AE1744" i="1"/>
  <c r="AG1688" i="1"/>
  <c r="AM1688" i="1" s="1"/>
  <c r="AF1672" i="1"/>
  <c r="AB1824" i="1"/>
  <c r="AE1840" i="1"/>
  <c r="AE1848" i="1"/>
  <c r="AG1912" i="1"/>
  <c r="AM1912" i="1" s="1"/>
  <c r="AE1720" i="1"/>
  <c r="AE2203" i="1"/>
  <c r="AF2096" i="1"/>
  <c r="AH2096" i="1" s="1"/>
  <c r="AB2264" i="1"/>
  <c r="AB2363" i="1"/>
  <c r="AB2560" i="1"/>
  <c r="AE2584" i="1"/>
  <c r="AF3368" i="1"/>
  <c r="AB1949" i="1"/>
  <c r="AG2045" i="1"/>
  <c r="AM2045" i="1" s="1"/>
  <c r="AB2005" i="1"/>
  <c r="AE1981" i="1"/>
  <c r="AG2061" i="1"/>
  <c r="AM2061" i="1" s="1"/>
  <c r="AG1981" i="1"/>
  <c r="AM1981" i="1" s="1"/>
  <c r="AE1973" i="1"/>
  <c r="AG5731" i="1"/>
  <c r="AM5731" i="1" s="1"/>
  <c r="AB4968" i="1"/>
  <c r="AF220" i="1"/>
  <c r="AE212" i="1"/>
  <c r="AB2609" i="1"/>
  <c r="AF2609" i="1"/>
  <c r="AB2617" i="1"/>
  <c r="AF252" i="1"/>
  <c r="AE4827" i="1"/>
  <c r="AB2366" i="1"/>
  <c r="AE5523" i="1"/>
  <c r="AB5763" i="1"/>
  <c r="AG2793" i="1"/>
  <c r="AM2793" i="1" s="1"/>
  <c r="AG2833" i="1"/>
  <c r="AM2833" i="1" s="1"/>
  <c r="AE583" i="1"/>
  <c r="AG2777" i="1"/>
  <c r="AM2777" i="1" s="1"/>
  <c r="AE2825" i="1"/>
  <c r="AF3625" i="1"/>
  <c r="AF430" i="1"/>
  <c r="AF406" i="1"/>
  <c r="AB374" i="1"/>
  <c r="AE430" i="1"/>
  <c r="AG1243" i="1"/>
  <c r="AM1243" i="1" s="1"/>
  <c r="AB1299" i="1"/>
  <c r="AE1267" i="1"/>
  <c r="AH1267" i="1" s="1"/>
  <c r="AF1419" i="1"/>
  <c r="AE1275" i="1"/>
  <c r="AG1291" i="1"/>
  <c r="AM1291" i="1" s="1"/>
  <c r="AG1478" i="1"/>
  <c r="AM1478" i="1" s="1"/>
  <c r="AE1283" i="1"/>
  <c r="AB1395" i="1"/>
  <c r="AG1451" i="1"/>
  <c r="AM1451" i="1" s="1"/>
  <c r="AE1499" i="1"/>
  <c r="AF1427" i="1"/>
  <c r="AF1443" i="1"/>
  <c r="AH1443" i="1" s="1"/>
  <c r="AF1459" i="1"/>
  <c r="AF1475" i="1"/>
  <c r="AB1483" i="1"/>
  <c r="AG1499" i="1"/>
  <c r="AM1499" i="1" s="1"/>
  <c r="AF1387" i="1"/>
  <c r="AE1307" i="1"/>
  <c r="AB1315" i="1"/>
  <c r="AE1507" i="1"/>
  <c r="AF1971" i="1"/>
  <c r="AF2011" i="1"/>
  <c r="AE2235" i="1"/>
  <c r="AF2227" i="1"/>
  <c r="AG2299" i="1"/>
  <c r="AM2299" i="1" s="1"/>
  <c r="AB2403" i="1"/>
  <c r="AF2355" i="1"/>
  <c r="AG2995" i="1"/>
  <c r="AM2995" i="1" s="1"/>
  <c r="AB3043" i="1"/>
  <c r="AF3451" i="1"/>
  <c r="AB3643" i="1"/>
  <c r="AG3491" i="1"/>
  <c r="AM3491" i="1" s="1"/>
  <c r="AG3955" i="1"/>
  <c r="AM3955" i="1" s="1"/>
  <c r="AE78" i="1"/>
  <c r="AE102" i="1"/>
  <c r="AE14" i="1"/>
  <c r="AB126" i="1"/>
  <c r="AF190" i="1"/>
  <c r="AB454" i="1"/>
  <c r="AE406" i="1"/>
  <c r="AF30" i="1"/>
  <c r="AG94" i="1"/>
  <c r="AM94" i="1" s="1"/>
  <c r="AG38" i="1"/>
  <c r="AM38" i="1" s="1"/>
  <c r="AB110" i="1"/>
  <c r="AB142" i="1"/>
  <c r="AB46" i="1"/>
  <c r="AG214" i="1"/>
  <c r="AM214" i="1" s="1"/>
  <c r="AG198" i="1"/>
  <c r="AM198" i="1" s="1"/>
  <c r="AE478" i="1"/>
  <c r="AE438" i="1"/>
  <c r="AE526" i="1"/>
  <c r="AB1139" i="1"/>
  <c r="AB1171" i="1"/>
  <c r="AF1211" i="1"/>
  <c r="AF1243" i="1"/>
  <c r="AG1219" i="1"/>
  <c r="AM1219" i="1" s="1"/>
  <c r="AG1251" i="1"/>
  <c r="AM1251" i="1" s="1"/>
  <c r="AB1203" i="1"/>
  <c r="AB1219" i="1"/>
  <c r="AB1235" i="1"/>
  <c r="AB1251" i="1"/>
  <c r="AG1299" i="1"/>
  <c r="AM1299" i="1" s="1"/>
  <c r="AF1291" i="1"/>
  <c r="AE1355" i="1"/>
  <c r="AB1403" i="1"/>
  <c r="AF1299" i="1"/>
  <c r="AF1355" i="1"/>
  <c r="AG1427" i="1"/>
  <c r="AM1427" i="1" s="1"/>
  <c r="AG1459" i="1"/>
  <c r="AM1459" i="1" s="1"/>
  <c r="AG1507" i="1"/>
  <c r="AM1507" i="1" s="1"/>
  <c r="AB1435" i="1"/>
  <c r="AB1451" i="1"/>
  <c r="AB1467" i="1"/>
  <c r="AF1499" i="1"/>
  <c r="AF1483" i="1"/>
  <c r="AE1515" i="1"/>
  <c r="AF1515" i="1"/>
  <c r="AG1515" i="1"/>
  <c r="AM1515" i="1" s="1"/>
  <c r="AB1539" i="1"/>
  <c r="AE2139" i="1"/>
  <c r="AE2267" i="1"/>
  <c r="AE2230" i="1"/>
  <c r="AE2475" i="1"/>
  <c r="AG3051" i="1"/>
  <c r="AM3051" i="1" s="1"/>
  <c r="AF3115" i="1"/>
  <c r="AB3483" i="1"/>
  <c r="AB3707" i="1"/>
  <c r="AF398" i="1"/>
  <c r="AE398" i="1"/>
  <c r="AF382" i="1"/>
  <c r="AB382" i="1"/>
  <c r="AG238" i="1"/>
  <c r="AM238" i="1" s="1"/>
  <c r="AB238" i="1"/>
  <c r="AE230" i="1"/>
  <c r="AF230" i="1"/>
  <c r="AE222" i="1"/>
  <c r="AF222" i="1"/>
  <c r="AG206" i="1"/>
  <c r="AM206" i="1" s="1"/>
  <c r="AF206" i="1"/>
  <c r="AF6" i="1"/>
  <c r="AG78" i="1"/>
  <c r="AM78" i="1" s="1"/>
  <c r="AG142" i="1"/>
  <c r="AM142" i="1" s="1"/>
  <c r="AB190" i="1"/>
  <c r="AG246" i="1"/>
  <c r="AM246" i="1" s="1"/>
  <c r="AE462" i="1"/>
  <c r="AB438" i="1"/>
  <c r="AG902" i="1"/>
  <c r="AM902" i="1" s="1"/>
  <c r="AE902" i="1"/>
  <c r="AF1806" i="1"/>
  <c r="AG2483" i="1"/>
  <c r="AM2483" i="1" s="1"/>
  <c r="AF2483" i="1"/>
  <c r="AF2363" i="1"/>
  <c r="AG2363" i="1"/>
  <c r="AM2363" i="1" s="1"/>
  <c r="AF2294" i="1"/>
  <c r="AE2294" i="1"/>
  <c r="AE2086" i="1"/>
  <c r="AG2086" i="1"/>
  <c r="AM2086" i="1" s="1"/>
  <c r="AF918" i="1"/>
  <c r="AB918" i="1"/>
  <c r="AF486" i="1"/>
  <c r="AE486" i="1"/>
  <c r="AG470" i="1"/>
  <c r="AM470" i="1" s="1"/>
  <c r="AE470" i="1"/>
  <c r="AG422" i="1"/>
  <c r="AM422" i="1" s="1"/>
  <c r="AF422" i="1"/>
  <c r="AF414" i="1"/>
  <c r="AG414" i="1"/>
  <c r="AM414" i="1" s="1"/>
  <c r="AF366" i="1"/>
  <c r="AG366" i="1"/>
  <c r="AM366" i="1" s="1"/>
  <c r="AF358" i="1"/>
  <c r="AE358" i="1"/>
  <c r="AE182" i="1"/>
  <c r="AG182" i="1"/>
  <c r="AM182" i="1" s="1"/>
  <c r="AF158" i="1"/>
  <c r="AG158" i="1"/>
  <c r="AM158" i="1" s="1"/>
  <c r="AE6" i="1"/>
  <c r="AG14" i="1"/>
  <c r="AM14" i="1" s="1"/>
  <c r="AE86" i="1"/>
  <c r="AB150" i="1"/>
  <c r="AF46" i="1"/>
  <c r="AG230" i="1"/>
  <c r="AM230" i="1" s="1"/>
  <c r="AB182" i="1"/>
  <c r="AF166" i="1"/>
  <c r="AF438" i="1"/>
  <c r="AB358" i="1"/>
  <c r="AE502" i="1"/>
  <c r="AG374" i="1"/>
  <c r="AM374" i="1" s="1"/>
  <c r="AG430" i="1"/>
  <c r="AM430" i="1" s="1"/>
  <c r="AB934" i="1"/>
  <c r="AG3459" i="1"/>
  <c r="AM3459" i="1" s="1"/>
  <c r="AB3459" i="1"/>
  <c r="AB3315" i="1"/>
  <c r="AG3315" i="1"/>
  <c r="AM3315" i="1" s="1"/>
  <c r="AF3259" i="1"/>
  <c r="AB3259" i="1"/>
  <c r="AG30" i="1"/>
  <c r="AM30" i="1" s="1"/>
  <c r="AF38" i="1"/>
  <c r="AE22" i="1"/>
  <c r="AE62" i="1"/>
  <c r="AB70" i="1"/>
  <c r="AE142" i="1"/>
  <c r="AG46" i="1"/>
  <c r="AM46" i="1" s="1"/>
  <c r="AF238" i="1"/>
  <c r="AB254" i="1"/>
  <c r="AF214" i="1"/>
  <c r="AE174" i="1"/>
  <c r="AF102" i="1"/>
  <c r="AE166" i="1"/>
  <c r="AF246" i="1"/>
  <c r="AE350" i="1"/>
  <c r="AE446" i="1"/>
  <c r="AB486" i="1"/>
  <c r="AE534" i="1"/>
  <c r="AG358" i="1"/>
  <c r="AM358" i="1" s="1"/>
  <c r="AB390" i="1"/>
  <c r="AB510" i="1"/>
  <c r="AE518" i="1"/>
  <c r="AE726" i="1"/>
  <c r="AG1326" i="1"/>
  <c r="AM1326" i="1" s="1"/>
  <c r="AG2939" i="1"/>
  <c r="AM2939" i="1" s="1"/>
  <c r="AF3107" i="1"/>
  <c r="AF3235" i="1"/>
  <c r="AB3587" i="1"/>
  <c r="AF5104" i="1"/>
  <c r="AB5104" i="1"/>
  <c r="AF5048" i="1"/>
  <c r="AG5048" i="1"/>
  <c r="AM5048" i="1" s="1"/>
  <c r="AF5040" i="1"/>
  <c r="AE5040" i="1"/>
  <c r="AB6" i="1"/>
  <c r="AE30" i="1"/>
  <c r="AF62" i="1"/>
  <c r="AG118" i="1"/>
  <c r="AM118" i="1" s="1"/>
  <c r="AF22" i="1"/>
  <c r="AG54" i="1"/>
  <c r="AM54" i="1" s="1"/>
  <c r="AB134" i="1"/>
  <c r="AF70" i="1"/>
  <c r="AB206" i="1"/>
  <c r="AB270" i="1"/>
  <c r="AF174" i="1"/>
  <c r="AG406" i="1"/>
  <c r="AM406" i="1" s="1"/>
  <c r="AE510" i="1"/>
  <c r="AB526" i="1"/>
  <c r="AF1006" i="1"/>
  <c r="AG5131" i="1"/>
  <c r="AM5131" i="1" s="1"/>
  <c r="AE5131" i="1"/>
  <c r="AE3675" i="1"/>
  <c r="AB3675" i="1"/>
  <c r="AG3395" i="1"/>
  <c r="AM3395" i="1" s="1"/>
  <c r="AB3395" i="1"/>
  <c r="AE3003" i="1"/>
  <c r="AG3003" i="1"/>
  <c r="AM3003" i="1" s="1"/>
  <c r="AF2915" i="1"/>
  <c r="AG2915" i="1"/>
  <c r="AM2915" i="1" s="1"/>
  <c r="AF2835" i="1"/>
  <c r="AB2835" i="1"/>
  <c r="AG126" i="1"/>
  <c r="AM126" i="1" s="1"/>
  <c r="AG150" i="1"/>
  <c r="AM150" i="1" s="1"/>
  <c r="AB158" i="1"/>
  <c r="AE190" i="1"/>
  <c r="AB350" i="1"/>
  <c r="AF374" i="1"/>
  <c r="AB462" i="1"/>
  <c r="AG510" i="1"/>
  <c r="AM510" i="1" s="1"/>
  <c r="AE422" i="1"/>
  <c r="AB414" i="1"/>
  <c r="AF734" i="1"/>
  <c r="AB1830" i="1"/>
  <c r="AB2262" i="1"/>
  <c r="AG3259" i="1"/>
  <c r="AM3259" i="1" s="1"/>
  <c r="AG3515" i="1"/>
  <c r="AM3515" i="1" s="1"/>
  <c r="AG4491" i="1"/>
  <c r="AM4491" i="1" s="1"/>
  <c r="AB54" i="1"/>
  <c r="AE94" i="1"/>
  <c r="AF14" i="1"/>
  <c r="AE38" i="1"/>
  <c r="AF78" i="1"/>
  <c r="AG134" i="1"/>
  <c r="AM134" i="1" s="1"/>
  <c r="AG22" i="1"/>
  <c r="AM22" i="1" s="1"/>
  <c r="AG62" i="1"/>
  <c r="AM62" i="1" s="1"/>
  <c r="AB118" i="1"/>
  <c r="AE150" i="1"/>
  <c r="AE70" i="1"/>
  <c r="AE158" i="1"/>
  <c r="AB214" i="1"/>
  <c r="AG174" i="1"/>
  <c r="AM174" i="1" s="1"/>
  <c r="AE198" i="1"/>
  <c r="AB102" i="1"/>
  <c r="AB166" i="1"/>
  <c r="AB198" i="1"/>
  <c r="AB246" i="1"/>
  <c r="AE366" i="1"/>
  <c r="AE382" i="1"/>
  <c r="AB398" i="1"/>
  <c r="AF390" i="1"/>
  <c r="AB470" i="1"/>
  <c r="AB534" i="1"/>
  <c r="AG390" i="1"/>
  <c r="AM390" i="1" s="1"/>
  <c r="AB422" i="1"/>
  <c r="AB518" i="1"/>
  <c r="AB1158" i="1"/>
  <c r="AE2507" i="1"/>
  <c r="AB2451" i="1"/>
  <c r="AG2979" i="1"/>
  <c r="AM2979" i="1" s="1"/>
  <c r="AF3067" i="1"/>
  <c r="AH3067" i="1" s="1"/>
  <c r="AG3299" i="1"/>
  <c r="AM3299" i="1" s="1"/>
  <c r="AB3291" i="1"/>
  <c r="AE3107" i="1"/>
  <c r="AG3403" i="1"/>
  <c r="AM3403" i="1" s="1"/>
  <c r="AF5256" i="1"/>
  <c r="AF2454" i="1"/>
  <c r="AG2454" i="1"/>
  <c r="AM2454" i="1" s="1"/>
  <c r="AG2446" i="1"/>
  <c r="AM2446" i="1" s="1"/>
  <c r="AE2446" i="1"/>
  <c r="AF2430" i="1"/>
  <c r="AE2430" i="1"/>
  <c r="AB2430" i="1"/>
  <c r="AG2430" i="1"/>
  <c r="AM2430" i="1" s="1"/>
  <c r="AF2414" i="1"/>
  <c r="AG2414" i="1"/>
  <c r="AM2414" i="1" s="1"/>
  <c r="AE2334" i="1"/>
  <c r="AB2334" i="1"/>
  <c r="AG2278" i="1"/>
  <c r="AM2278" i="1" s="1"/>
  <c r="AE2278" i="1"/>
  <c r="AB2278" i="1"/>
  <c r="AG2246" i="1"/>
  <c r="AM2246" i="1" s="1"/>
  <c r="AB2246" i="1"/>
  <c r="AF2238" i="1"/>
  <c r="AE2238" i="1"/>
  <c r="AB2238" i="1"/>
  <c r="AF2094" i="1"/>
  <c r="AE2094" i="1"/>
  <c r="AG2094" i="1"/>
  <c r="AM2094" i="1" s="1"/>
  <c r="AB2094" i="1"/>
  <c r="AF2078" i="1"/>
  <c r="AB2078" i="1"/>
  <c r="AE2078" i="1"/>
  <c r="AF2062" i="1"/>
  <c r="AE2062" i="1"/>
  <c r="AG2062" i="1"/>
  <c r="AM2062" i="1" s="1"/>
  <c r="AF2046" i="1"/>
  <c r="AB2046" i="1"/>
  <c r="AE2046" i="1"/>
  <c r="AF2022" i="1"/>
  <c r="AE2022" i="1"/>
  <c r="AF1990" i="1"/>
  <c r="AG1990" i="1"/>
  <c r="AM1990" i="1" s="1"/>
  <c r="AF1974" i="1"/>
  <c r="AG1974" i="1"/>
  <c r="AM1974" i="1" s="1"/>
  <c r="AG1958" i="1"/>
  <c r="AM1958" i="1" s="1"/>
  <c r="AF1958" i="1"/>
  <c r="AG1950" i="1"/>
  <c r="AM1950" i="1" s="1"/>
  <c r="AB1950" i="1"/>
  <c r="AF1950" i="1"/>
  <c r="AF1894" i="1"/>
  <c r="AB1894" i="1"/>
  <c r="AE1894" i="1"/>
  <c r="AF1886" i="1"/>
  <c r="AG1886" i="1"/>
  <c r="AM1886" i="1" s="1"/>
  <c r="AB1886" i="1"/>
  <c r="AB1502" i="1"/>
  <c r="AG1502" i="1"/>
  <c r="AM1502" i="1" s="1"/>
  <c r="AE1502" i="1"/>
  <c r="AB1302" i="1"/>
  <c r="AE1302" i="1"/>
  <c r="AB1294" i="1"/>
  <c r="AE1294" i="1"/>
  <c r="AF1278" i="1"/>
  <c r="AG1278" i="1"/>
  <c r="AM1278" i="1" s="1"/>
  <c r="AB1278" i="1"/>
  <c r="AF1262" i="1"/>
  <c r="AE1262" i="1"/>
  <c r="AB1262" i="1"/>
  <c r="AG1262" i="1"/>
  <c r="AM1262" i="1" s="1"/>
  <c r="AE1238" i="1"/>
  <c r="AB1238" i="1"/>
  <c r="AF1238" i="1"/>
  <c r="AF1230" i="1"/>
  <c r="AB1230" i="1"/>
  <c r="AG1222" i="1"/>
  <c r="AM1222" i="1" s="1"/>
  <c r="AF1222" i="1"/>
  <c r="AE1214" i="1"/>
  <c r="AF1214" i="1"/>
  <c r="AG1214" i="1"/>
  <c r="AM1214" i="1" s="1"/>
  <c r="AF1206" i="1"/>
  <c r="AG1206" i="1"/>
  <c r="AM1206" i="1" s="1"/>
  <c r="AE1190" i="1"/>
  <c r="AG1190" i="1"/>
  <c r="AM1190" i="1" s="1"/>
  <c r="AE1174" i="1"/>
  <c r="AG1174" i="1"/>
  <c r="AM1174" i="1" s="1"/>
  <c r="AB1174" i="1"/>
  <c r="AE1166" i="1"/>
  <c r="AF1166" i="1"/>
  <c r="AB1134" i="1"/>
  <c r="AF1134" i="1"/>
  <c r="AG1134" i="1"/>
  <c r="AM1134" i="1" s="1"/>
  <c r="AE1126" i="1"/>
  <c r="AG1126" i="1"/>
  <c r="AM1126" i="1" s="1"/>
  <c r="AB1126" i="1"/>
  <c r="AB1118" i="1"/>
  <c r="AG1118" i="1"/>
  <c r="AM1118" i="1" s="1"/>
  <c r="AF1110" i="1"/>
  <c r="AG1110" i="1"/>
  <c r="AM1110" i="1" s="1"/>
  <c r="AB1110" i="1"/>
  <c r="AE1102" i="1"/>
  <c r="AB1102" i="1"/>
  <c r="AB1094" i="1"/>
  <c r="AE1094" i="1"/>
  <c r="AE1086" i="1"/>
  <c r="AF1086" i="1"/>
  <c r="AG1078" i="1"/>
  <c r="AM1078" i="1" s="1"/>
  <c r="AF1078" i="1"/>
  <c r="AB1078" i="1"/>
  <c r="AF1070" i="1"/>
  <c r="AG1070" i="1"/>
  <c r="AM1070" i="1" s="1"/>
  <c r="AB1070" i="1"/>
  <c r="AE1062" i="1"/>
  <c r="AG1062" i="1"/>
  <c r="AM1062" i="1" s="1"/>
  <c r="AF1062" i="1"/>
  <c r="AB1062" i="1"/>
  <c r="AE1054" i="1"/>
  <c r="AB1054" i="1"/>
  <c r="AF1054" i="1"/>
  <c r="AE1046" i="1"/>
  <c r="AF1046" i="1"/>
  <c r="AG1046" i="1"/>
  <c r="AM1046" i="1" s="1"/>
  <c r="AE1038" i="1"/>
  <c r="AG1038" i="1"/>
  <c r="AM1038" i="1" s="1"/>
  <c r="AE1030" i="1"/>
  <c r="AG1030" i="1"/>
  <c r="AM1030" i="1" s="1"/>
  <c r="AB1030" i="1"/>
  <c r="AF1030" i="1"/>
  <c r="AE1022" i="1"/>
  <c r="AB1022" i="1"/>
  <c r="AF1022" i="1"/>
  <c r="AG1022" i="1"/>
  <c r="AM1022" i="1" s="1"/>
  <c r="AE1014" i="1"/>
  <c r="AG1014" i="1"/>
  <c r="AM1014" i="1" s="1"/>
  <c r="AB1014" i="1"/>
  <c r="AF1014" i="1"/>
  <c r="AG982" i="1"/>
  <c r="AM982" i="1" s="1"/>
  <c r="AB982" i="1"/>
  <c r="AF974" i="1"/>
  <c r="AB974" i="1"/>
  <c r="AE966" i="1"/>
  <c r="AF966" i="1"/>
  <c r="AB958" i="1"/>
  <c r="AG958" i="1"/>
  <c r="AM958" i="1" s="1"/>
  <c r="AE958" i="1"/>
  <c r="AF950" i="1"/>
  <c r="AG950" i="1"/>
  <c r="AM950" i="1" s="1"/>
  <c r="AE950" i="1"/>
  <c r="AB942" i="1"/>
  <c r="AF942" i="1"/>
  <c r="AG926" i="1"/>
  <c r="AM926" i="1" s="1"/>
  <c r="AB926" i="1"/>
  <c r="AF894" i="1"/>
  <c r="AB894" i="1"/>
  <c r="AG894" i="1"/>
  <c r="AM894" i="1" s="1"/>
  <c r="AB886" i="1"/>
  <c r="AE886" i="1"/>
  <c r="AF886" i="1"/>
  <c r="AG878" i="1"/>
  <c r="AM878" i="1" s="1"/>
  <c r="AB878" i="1"/>
  <c r="AE878" i="1"/>
  <c r="AE862" i="1"/>
  <c r="AG862" i="1"/>
  <c r="AM862" i="1" s="1"/>
  <c r="AB862" i="1"/>
  <c r="AF854" i="1"/>
  <c r="AE854" i="1"/>
  <c r="AB838" i="1"/>
  <c r="AE838" i="1"/>
  <c r="AG838" i="1"/>
  <c r="AM838" i="1" s="1"/>
  <c r="AB742" i="1"/>
  <c r="AE742" i="1"/>
  <c r="AB718" i="1"/>
  <c r="AE718" i="1"/>
  <c r="AF718" i="1"/>
  <c r="AG702" i="1"/>
  <c r="AM702" i="1" s="1"/>
  <c r="AF702" i="1"/>
  <c r="AE702" i="1"/>
  <c r="AB694" i="1"/>
  <c r="AF694" i="1"/>
  <c r="AG3382" i="1"/>
  <c r="AM3382" i="1" s="1"/>
  <c r="AE3382" i="1"/>
  <c r="AG2758" i="1"/>
  <c r="AM2758" i="1" s="1"/>
  <c r="AF2758" i="1"/>
  <c r="AB2438" i="1"/>
  <c r="AG2438" i="1"/>
  <c r="AM2438" i="1" s="1"/>
  <c r="AF2438" i="1"/>
  <c r="AF2382" i="1"/>
  <c r="AB2382" i="1"/>
  <c r="AE2382" i="1"/>
  <c r="AB2358" i="1"/>
  <c r="AE2358" i="1"/>
  <c r="AE2342" i="1"/>
  <c r="AB2342" i="1"/>
  <c r="AF2214" i="1"/>
  <c r="AE2214" i="1"/>
  <c r="AF2198" i="1"/>
  <c r="AE2198" i="1"/>
  <c r="AB2198" i="1"/>
  <c r="AG2166" i="1"/>
  <c r="AM2166" i="1" s="1"/>
  <c r="AE2166" i="1"/>
  <c r="AF2150" i="1"/>
  <c r="AE2150" i="1"/>
  <c r="AB2150" i="1"/>
  <c r="AG2142" i="1"/>
  <c r="AM2142" i="1" s="1"/>
  <c r="AE2142" i="1"/>
  <c r="AB2142" i="1"/>
  <c r="AF2126" i="1"/>
  <c r="AG2126" i="1"/>
  <c r="AM2126" i="1" s="1"/>
  <c r="AB2126" i="1"/>
  <c r="AG2054" i="1"/>
  <c r="AM2054" i="1" s="1"/>
  <c r="AE2054" i="1"/>
  <c r="AF2030" i="1"/>
  <c r="AG2030" i="1"/>
  <c r="AM2030" i="1" s="1"/>
  <c r="AB2030" i="1"/>
  <c r="AG1982" i="1"/>
  <c r="AM1982" i="1" s="1"/>
  <c r="AF1982" i="1"/>
  <c r="AB1982" i="1"/>
  <c r="AE1878" i="1"/>
  <c r="AG1878" i="1"/>
  <c r="AM1878" i="1" s="1"/>
  <c r="AB1878" i="1"/>
  <c r="AF1878" i="1"/>
  <c r="AE1454" i="1"/>
  <c r="AG1454" i="1"/>
  <c r="AM1454" i="1" s="1"/>
  <c r="AE1438" i="1"/>
  <c r="AG1438" i="1"/>
  <c r="AM1438" i="1" s="1"/>
  <c r="AB950" i="1"/>
  <c r="AG966" i="1"/>
  <c r="AM966" i="1" s="1"/>
  <c r="AF1190" i="1"/>
  <c r="AF1366" i="1"/>
  <c r="AB1214" i="1"/>
  <c r="AF1998" i="1"/>
  <c r="AB2310" i="1"/>
  <c r="AE2414" i="1"/>
  <c r="AF2774" i="1"/>
  <c r="AF5619" i="1"/>
  <c r="AG5619" i="1"/>
  <c r="AM5619" i="1" s="1"/>
  <c r="AB5603" i="1"/>
  <c r="AE5603" i="1"/>
  <c r="AE5531" i="1"/>
  <c r="AG5531" i="1"/>
  <c r="AM5531" i="1" s="1"/>
  <c r="AE5507" i="1"/>
  <c r="AG5507" i="1"/>
  <c r="AM5507" i="1" s="1"/>
  <c r="AG5499" i="1"/>
  <c r="AM5499" i="1" s="1"/>
  <c r="AE5499" i="1"/>
  <c r="AB5475" i="1"/>
  <c r="AG5475" i="1"/>
  <c r="AM5475" i="1" s="1"/>
  <c r="AB5467" i="1"/>
  <c r="AE5467" i="1"/>
  <c r="AE5435" i="1"/>
  <c r="AG5435" i="1"/>
  <c r="AM5435" i="1" s="1"/>
  <c r="AG5123" i="1"/>
  <c r="AM5123" i="1" s="1"/>
  <c r="AE5123" i="1"/>
  <c r="AG5083" i="1"/>
  <c r="AM5083" i="1" s="1"/>
  <c r="AE5083" i="1"/>
  <c r="AG5067" i="1"/>
  <c r="AM5067" i="1" s="1"/>
  <c r="AE5067" i="1"/>
  <c r="AE5019" i="1"/>
  <c r="AG5019" i="1"/>
  <c r="AM5019" i="1" s="1"/>
  <c r="AB4963" i="1"/>
  <c r="AG4963" i="1"/>
  <c r="AM4963" i="1" s="1"/>
  <c r="AE4963" i="1"/>
  <c r="AG4875" i="1"/>
  <c r="AM4875" i="1" s="1"/>
  <c r="AF4875" i="1"/>
  <c r="AF4851" i="1"/>
  <c r="AG4851" i="1"/>
  <c r="AM4851" i="1" s="1"/>
  <c r="AB4715" i="1"/>
  <c r="AG4715" i="1"/>
  <c r="AM4715" i="1" s="1"/>
  <c r="AE4683" i="1"/>
  <c r="AG4683" i="1"/>
  <c r="AM4683" i="1" s="1"/>
  <c r="AE4659" i="1"/>
  <c r="AG4659" i="1"/>
  <c r="AM4659" i="1" s="1"/>
  <c r="AE4635" i="1"/>
  <c r="AG4635" i="1"/>
  <c r="AM4635" i="1" s="1"/>
  <c r="AE4579" i="1"/>
  <c r="AG4579" i="1"/>
  <c r="AM4579" i="1" s="1"/>
  <c r="AB4459" i="1"/>
  <c r="AG4459" i="1"/>
  <c r="AM4459" i="1" s="1"/>
  <c r="AG4435" i="1"/>
  <c r="AM4435" i="1" s="1"/>
  <c r="AB4435" i="1"/>
  <c r="AF4427" i="1"/>
  <c r="AG4427" i="1"/>
  <c r="AM4427" i="1" s="1"/>
  <c r="AE4099" i="1"/>
  <c r="AB4099" i="1"/>
  <c r="AE4051" i="1"/>
  <c r="AB4051" i="1"/>
  <c r="AE4027" i="1"/>
  <c r="AB4027" i="1"/>
  <c r="AB4011" i="1"/>
  <c r="AE4011" i="1"/>
  <c r="AG4003" i="1"/>
  <c r="AM4003" i="1" s="1"/>
  <c r="AF4003" i="1"/>
  <c r="AB3979" i="1"/>
  <c r="AE3979" i="1"/>
  <c r="AE3971" i="1"/>
  <c r="AB3971" i="1"/>
  <c r="AG3947" i="1"/>
  <c r="AM3947" i="1" s="1"/>
  <c r="AB3947" i="1"/>
  <c r="AF3947" i="1"/>
  <c r="AE3939" i="1"/>
  <c r="AB3939" i="1"/>
  <c r="AF3907" i="1"/>
  <c r="AE3907" i="1"/>
  <c r="AB3470" i="1"/>
  <c r="AF3470" i="1"/>
  <c r="AG3422" i="1"/>
  <c r="AM3422" i="1" s="1"/>
  <c r="AE3422" i="1"/>
  <c r="AB2790" i="1"/>
  <c r="AE2790" i="1"/>
  <c r="AB2766" i="1"/>
  <c r="AG2766" i="1"/>
  <c r="AM2766" i="1" s="1"/>
  <c r="AF2766" i="1"/>
  <c r="AB2462" i="1"/>
  <c r="AE2462" i="1"/>
  <c r="AG2462" i="1"/>
  <c r="AM2462" i="1" s="1"/>
  <c r="AE2326" i="1"/>
  <c r="AB2326" i="1"/>
  <c r="AF2286" i="1"/>
  <c r="AE2286" i="1"/>
  <c r="AE2270" i="1"/>
  <c r="AB2270" i="1"/>
  <c r="AG2254" i="1"/>
  <c r="AM2254" i="1" s="1"/>
  <c r="AE2254" i="1"/>
  <c r="AF2222" i="1"/>
  <c r="AB2222" i="1"/>
  <c r="AE2222" i="1"/>
  <c r="AG2206" i="1"/>
  <c r="AM2206" i="1" s="1"/>
  <c r="AB2206" i="1"/>
  <c r="AG2190" i="1"/>
  <c r="AM2190" i="1" s="1"/>
  <c r="AE2190" i="1"/>
  <c r="AG2174" i="1"/>
  <c r="AM2174" i="1" s="1"/>
  <c r="AB2174" i="1"/>
  <c r="AF2110" i="1"/>
  <c r="AB2110" i="1"/>
  <c r="AB2038" i="1"/>
  <c r="AG2038" i="1"/>
  <c r="AM2038" i="1" s="1"/>
  <c r="AF2014" i="1"/>
  <c r="AE2014" i="1"/>
  <c r="AG1966" i="1"/>
  <c r="AM1966" i="1" s="1"/>
  <c r="AF1966" i="1"/>
  <c r="AG1926" i="1"/>
  <c r="AM1926" i="1" s="1"/>
  <c r="AE1926" i="1"/>
  <c r="AG1910" i="1"/>
  <c r="AM1910" i="1" s="1"/>
  <c r="AB1910" i="1"/>
  <c r="AE1910" i="1"/>
  <c r="AE1870" i="1"/>
  <c r="AF1870" i="1"/>
  <c r="AH1870" i="1" s="1"/>
  <c r="AG1870" i="1"/>
  <c r="AM1870" i="1" s="1"/>
  <c r="AB1870" i="1"/>
  <c r="AB1838" i="1"/>
  <c r="AF1838" i="1"/>
  <c r="AB1510" i="1"/>
  <c r="AE1510" i="1"/>
  <c r="AF1510" i="1"/>
  <c r="AG1510" i="1"/>
  <c r="AM1510" i="1" s="1"/>
  <c r="AE1470" i="1"/>
  <c r="AG1470" i="1"/>
  <c r="AM1470" i="1" s="1"/>
  <c r="AB1446" i="1"/>
  <c r="AG1446" i="1"/>
  <c r="AM1446" i="1" s="1"/>
  <c r="AE1350" i="1"/>
  <c r="AG1350" i="1"/>
  <c r="AM1350" i="1" s="1"/>
  <c r="AB1350" i="1"/>
  <c r="AE1270" i="1"/>
  <c r="AF1270" i="1"/>
  <c r="AG1270" i="1"/>
  <c r="AM1270" i="1" s="1"/>
  <c r="AG1254" i="1"/>
  <c r="AM1254" i="1" s="1"/>
  <c r="AE1254" i="1"/>
  <c r="AF1254" i="1"/>
  <c r="AE1246" i="1"/>
  <c r="AB1246" i="1"/>
  <c r="AF1246" i="1"/>
  <c r="AB1150" i="1"/>
  <c r="AE1150" i="1"/>
  <c r="AF1150" i="1"/>
  <c r="AE1142" i="1"/>
  <c r="AF1142" i="1"/>
  <c r="AG1142" i="1"/>
  <c r="AM1142" i="1" s="1"/>
  <c r="AF1038" i="1"/>
  <c r="AF1126" i="1"/>
  <c r="AF1118" i="1"/>
  <c r="AG1238" i="1"/>
  <c r="AM1238" i="1" s="1"/>
  <c r="AE1110" i="1"/>
  <c r="AG1422" i="1"/>
  <c r="AM1422" i="1" s="1"/>
  <c r="AF1934" i="1"/>
  <c r="AB2054" i="1"/>
  <c r="AB2230" i="1"/>
  <c r="AE2030" i="1"/>
  <c r="AE2206" i="1"/>
  <c r="AG5723" i="1"/>
  <c r="AM5723" i="1" s="1"/>
  <c r="AE5723" i="1"/>
  <c r="AF5595" i="1"/>
  <c r="AG5595" i="1"/>
  <c r="AM5595" i="1" s="1"/>
  <c r="AE5595" i="1"/>
  <c r="AG5427" i="1"/>
  <c r="AM5427" i="1" s="1"/>
  <c r="AF5427" i="1"/>
  <c r="AE5379" i="1"/>
  <c r="AF5379" i="1"/>
  <c r="AF5371" i="1"/>
  <c r="AG5371" i="1"/>
  <c r="AM5371" i="1" s="1"/>
  <c r="AB4931" i="1"/>
  <c r="AF4931" i="1"/>
  <c r="AB4923" i="1"/>
  <c r="AE4923" i="1"/>
  <c r="AE4915" i="1"/>
  <c r="AG4915" i="1"/>
  <c r="AM4915" i="1" s="1"/>
  <c r="AG4891" i="1"/>
  <c r="AM4891" i="1" s="1"/>
  <c r="AF4891" i="1"/>
  <c r="AB4835" i="1"/>
  <c r="AG4835" i="1"/>
  <c r="AM4835" i="1" s="1"/>
  <c r="AE4835" i="1"/>
  <c r="AE4819" i="1"/>
  <c r="AG4819" i="1"/>
  <c r="AM4819" i="1" s="1"/>
  <c r="AE4787" i="1"/>
  <c r="AF4787" i="1"/>
  <c r="AE4747" i="1"/>
  <c r="AG4747" i="1"/>
  <c r="AM4747" i="1" s="1"/>
  <c r="AE4603" i="1"/>
  <c r="AG4603" i="1"/>
  <c r="AM4603" i="1" s="1"/>
  <c r="AB4531" i="1"/>
  <c r="AG4531" i="1"/>
  <c r="AM4531" i="1" s="1"/>
  <c r="AB4523" i="1"/>
  <c r="AG4523" i="1"/>
  <c r="AM4523" i="1" s="1"/>
  <c r="AE846" i="1"/>
  <c r="AE910" i="1"/>
  <c r="AF902" i="1"/>
  <c r="AE926" i="1"/>
  <c r="AG974" i="1"/>
  <c r="AM974" i="1" s="1"/>
  <c r="AG718" i="1"/>
  <c r="AM718" i="1" s="1"/>
  <c r="AB966" i="1"/>
  <c r="AG886" i="1"/>
  <c r="AM886" i="1" s="1"/>
  <c r="AB1142" i="1"/>
  <c r="AE1158" i="1"/>
  <c r="AB1086" i="1"/>
  <c r="AE1070" i="1"/>
  <c r="AE1118" i="1"/>
  <c r="AF1094" i="1"/>
  <c r="AG1302" i="1"/>
  <c r="AM1302" i="1" s="1"/>
  <c r="AB1190" i="1"/>
  <c r="AG1294" i="1"/>
  <c r="AM1294" i="1" s="1"/>
  <c r="AG1430" i="1"/>
  <c r="AM1430" i="1" s="1"/>
  <c r="AG1486" i="1"/>
  <c r="AM1486" i="1" s="1"/>
  <c r="AB1958" i="1"/>
  <c r="AF1854" i="1"/>
  <c r="AE1886" i="1"/>
  <c r="AF1910" i="1"/>
  <c r="AG2046" i="1"/>
  <c r="AM2046" i="1" s="1"/>
  <c r="AB2022" i="1"/>
  <c r="AF2038" i="1"/>
  <c r="AH2038" i="1" s="1"/>
  <c r="AF2086" i="1"/>
  <c r="AG1998" i="1"/>
  <c r="AM1998" i="1" s="1"/>
  <c r="AE1982" i="1"/>
  <c r="AB2158" i="1"/>
  <c r="AB2190" i="1"/>
  <c r="AB2286" i="1"/>
  <c r="AE2158" i="1"/>
  <c r="AE2366" i="1"/>
  <c r="AE2454" i="1"/>
  <c r="AG2750" i="1"/>
  <c r="AM2750" i="1" s="1"/>
  <c r="AG4499" i="1"/>
  <c r="AM4499" i="1" s="1"/>
  <c r="AB4427" i="1"/>
  <c r="AF4859" i="1"/>
  <c r="AG4987" i="1"/>
  <c r="AM4987" i="1" s="1"/>
  <c r="AB2782" i="1"/>
  <c r="AG2782" i="1"/>
  <c r="AM2782" i="1" s="1"/>
  <c r="AF2782" i="1"/>
  <c r="AB2422" i="1"/>
  <c r="AG2422" i="1"/>
  <c r="AM2422" i="1" s="1"/>
  <c r="AE2422" i="1"/>
  <c r="AE2374" i="1"/>
  <c r="AF2374" i="1"/>
  <c r="AG2374" i="1"/>
  <c r="AM2374" i="1" s="1"/>
  <c r="AF2318" i="1"/>
  <c r="AE2318" i="1"/>
  <c r="AF2302" i="1"/>
  <c r="AB2302" i="1"/>
  <c r="AE2302" i="1"/>
  <c r="AE2134" i="1"/>
  <c r="AG2134" i="1"/>
  <c r="AM2134" i="1" s="1"/>
  <c r="AB2134" i="1"/>
  <c r="AE2118" i="1"/>
  <c r="AG2118" i="1"/>
  <c r="AM2118" i="1" s="1"/>
  <c r="AE2102" i="1"/>
  <c r="AG2102" i="1"/>
  <c r="AM2102" i="1" s="1"/>
  <c r="AG2070" i="1"/>
  <c r="AM2070" i="1" s="1"/>
  <c r="AF2070" i="1"/>
  <c r="AB2070" i="1"/>
  <c r="AF2006" i="1"/>
  <c r="AE2006" i="1"/>
  <c r="AG2006" i="1"/>
  <c r="AM2006" i="1" s="1"/>
  <c r="AB2006" i="1"/>
  <c r="AG1942" i="1"/>
  <c r="AM1942" i="1" s="1"/>
  <c r="AB1942" i="1"/>
  <c r="AF1942" i="1"/>
  <c r="AE1942" i="1"/>
  <c r="AE1934" i="1"/>
  <c r="AG1934" i="1"/>
  <c r="AM1934" i="1" s="1"/>
  <c r="AG1918" i="1"/>
  <c r="AM1918" i="1" s="1"/>
  <c r="AB1918" i="1"/>
  <c r="AF1918" i="1"/>
  <c r="AE1902" i="1"/>
  <c r="AG1902" i="1"/>
  <c r="AM1902" i="1" s="1"/>
  <c r="AG1862" i="1"/>
  <c r="AM1862" i="1" s="1"/>
  <c r="AF1862" i="1"/>
  <c r="AE1862" i="1"/>
  <c r="AE1846" i="1"/>
  <c r="AG1846" i="1"/>
  <c r="AM1846" i="1" s="1"/>
  <c r="AB1846" i="1"/>
  <c r="AB1822" i="1"/>
  <c r="AF1822" i="1"/>
  <c r="AE1814" i="1"/>
  <c r="AB1814" i="1"/>
  <c r="AE1542" i="1"/>
  <c r="AB1542" i="1"/>
  <c r="AG1542" i="1"/>
  <c r="AM1542" i="1" s="1"/>
  <c r="AE1526" i="1"/>
  <c r="AG1526" i="1"/>
  <c r="AM1526" i="1" s="1"/>
  <c r="AF1526" i="1"/>
  <c r="AB1494" i="1"/>
  <c r="AF1494" i="1"/>
  <c r="AE1398" i="1"/>
  <c r="AG1398" i="1"/>
  <c r="AM1398" i="1" s="1"/>
  <c r="AG1382" i="1"/>
  <c r="AM1382" i="1" s="1"/>
  <c r="AF1382" i="1"/>
  <c r="AE1374" i="1"/>
  <c r="AG1374" i="1"/>
  <c r="AM1374" i="1" s="1"/>
  <c r="AB1286" i="1"/>
  <c r="AE1286" i="1"/>
  <c r="AB1046" i="1"/>
  <c r="AF1102" i="1"/>
  <c r="AF1158" i="1"/>
  <c r="AG1094" i="1"/>
  <c r="AM1094" i="1" s="1"/>
  <c r="AE1278" i="1"/>
  <c r="AF1286" i="1"/>
  <c r="AG1246" i="1"/>
  <c r="AM1246" i="1" s="1"/>
  <c r="AE1918" i="1"/>
  <c r="AB1974" i="1"/>
  <c r="AB1998" i="1"/>
  <c r="AB2182" i="1"/>
  <c r="AE2438" i="1"/>
  <c r="AG5683" i="1"/>
  <c r="AM5683" i="1" s="1"/>
  <c r="AE5683" i="1"/>
  <c r="AF726" i="1"/>
  <c r="AB734" i="1"/>
  <c r="AE694" i="1"/>
  <c r="AB870" i="1"/>
  <c r="AE830" i="1"/>
  <c r="AE918" i="1"/>
  <c r="AG942" i="1"/>
  <c r="AM942" i="1" s="1"/>
  <c r="AE942" i="1"/>
  <c r="AG1006" i="1"/>
  <c r="AM1006" i="1" s="1"/>
  <c r="AF982" i="1"/>
  <c r="AB1006" i="1"/>
  <c r="AB1166" i="1"/>
  <c r="AG1086" i="1"/>
  <c r="AM1086" i="1" s="1"/>
  <c r="AE1134" i="1"/>
  <c r="AE1222" i="1"/>
  <c r="AF1302" i="1"/>
  <c r="AG1230" i="1"/>
  <c r="AM1230" i="1" s="1"/>
  <c r="AE1078" i="1"/>
  <c r="AE1206" i="1"/>
  <c r="AG1462" i="1"/>
  <c r="AM1462" i="1" s="1"/>
  <c r="AF1350" i="1"/>
  <c r="AE1486" i="1"/>
  <c r="AE1494" i="1"/>
  <c r="AB1798" i="1"/>
  <c r="AE1854" i="1"/>
  <c r="AB1902" i="1"/>
  <c r="AB1854" i="1"/>
  <c r="AE1966" i="1"/>
  <c r="AF1926" i="1"/>
  <c r="AB2062" i="1"/>
  <c r="AG2022" i="1"/>
  <c r="AM2022" i="1" s="1"/>
  <c r="AF2054" i="1"/>
  <c r="AB2086" i="1"/>
  <c r="AB2166" i="1"/>
  <c r="AB2254" i="1"/>
  <c r="AB2294" i="1"/>
  <c r="AB2350" i="1"/>
  <c r="AB2014" i="1"/>
  <c r="AE1990" i="1"/>
  <c r="AB2102" i="1"/>
  <c r="AE2246" i="1"/>
  <c r="AE2350" i="1"/>
  <c r="AG2382" i="1"/>
  <c r="AM2382" i="1" s="1"/>
  <c r="AG4763" i="1"/>
  <c r="AM4763" i="1" s="1"/>
  <c r="AB4083" i="1"/>
  <c r="AG4779" i="1"/>
  <c r="AM4779" i="1" s="1"/>
  <c r="AE3755" i="1"/>
  <c r="AB3755" i="1"/>
  <c r="AG3747" i="1"/>
  <c r="AM3747" i="1" s="1"/>
  <c r="AB3747" i="1"/>
  <c r="AE3699" i="1"/>
  <c r="AB3699" i="1"/>
  <c r="AE3627" i="1"/>
  <c r="AB3627" i="1"/>
  <c r="AF3595" i="1"/>
  <c r="AB3595" i="1"/>
  <c r="AG3579" i="1"/>
  <c r="AM3579" i="1" s="1"/>
  <c r="AE3579" i="1"/>
  <c r="AE3571" i="1"/>
  <c r="AB3571" i="1"/>
  <c r="AF3571" i="1"/>
  <c r="AB3523" i="1"/>
  <c r="AE3523" i="1"/>
  <c r="AE3483" i="1"/>
  <c r="AG3483" i="1"/>
  <c r="AM3483" i="1" s="1"/>
  <c r="AF3475" i="1"/>
  <c r="AG3475" i="1"/>
  <c r="AM3475" i="1" s="1"/>
  <c r="AB3667" i="1"/>
  <c r="AB3731" i="1"/>
  <c r="AE3435" i="1"/>
  <c r="AB3435" i="1"/>
  <c r="AE3267" i="1"/>
  <c r="AG3267" i="1"/>
  <c r="AM3267" i="1" s="1"/>
  <c r="AG3243" i="1"/>
  <c r="AM3243" i="1" s="1"/>
  <c r="AB3243" i="1"/>
  <c r="AF3163" i="1"/>
  <c r="AE3163" i="1"/>
  <c r="AE3131" i="1"/>
  <c r="AB3131" i="1"/>
  <c r="AB3091" i="1"/>
  <c r="AF3091" i="1"/>
  <c r="AF3075" i="1"/>
  <c r="AB3075" i="1"/>
  <c r="AE3027" i="1"/>
  <c r="AG3027" i="1"/>
  <c r="AM3027" i="1" s="1"/>
  <c r="AB2963" i="1"/>
  <c r="AG2963" i="1"/>
  <c r="AM2963" i="1" s="1"/>
  <c r="AE2907" i="1"/>
  <c r="AG2907" i="1"/>
  <c r="AM2907" i="1" s="1"/>
  <c r="AF2851" i="1"/>
  <c r="AB2851" i="1"/>
  <c r="AG2523" i="1"/>
  <c r="AM2523" i="1" s="1"/>
  <c r="AF2523" i="1"/>
  <c r="AE4992" i="1"/>
  <c r="AG4992" i="1"/>
  <c r="AM4992" i="1" s="1"/>
  <c r="AE4984" i="1"/>
  <c r="AF4984" i="1"/>
  <c r="AB2523" i="1"/>
  <c r="AG2835" i="1"/>
  <c r="AM2835" i="1" s="1"/>
  <c r="AG2875" i="1"/>
  <c r="AM2875" i="1" s="1"/>
  <c r="AF3099" i="1"/>
  <c r="AG3291" i="1"/>
  <c r="AM3291" i="1" s="1"/>
  <c r="AG3371" i="1"/>
  <c r="AM3371" i="1" s="1"/>
  <c r="AB3235" i="1"/>
  <c r="AF5000" i="1"/>
  <c r="AE5120" i="1"/>
  <c r="AF4728" i="1"/>
  <c r="AG5675" i="1"/>
  <c r="AM5675" i="1" s="1"/>
  <c r="AE5675" i="1"/>
  <c r="AG5635" i="1"/>
  <c r="AM5635" i="1" s="1"/>
  <c r="AE5635" i="1"/>
  <c r="AF5611" i="1"/>
  <c r="AG5611" i="1"/>
  <c r="AM5611" i="1" s="1"/>
  <c r="AG5587" i="1"/>
  <c r="AM5587" i="1" s="1"/>
  <c r="AE5587" i="1"/>
  <c r="AF5515" i="1"/>
  <c r="AE5515" i="1"/>
  <c r="AG5491" i="1"/>
  <c r="AM5491" i="1" s="1"/>
  <c r="AE5491" i="1"/>
  <c r="AF5483" i="1"/>
  <c r="AE5483" i="1"/>
  <c r="AB5459" i="1"/>
  <c r="AG5459" i="1"/>
  <c r="AM5459" i="1" s="1"/>
  <c r="AB5451" i="1"/>
  <c r="AE5451" i="1"/>
  <c r="AG5451" i="1"/>
  <c r="AM5451" i="1" s="1"/>
  <c r="AF5443" i="1"/>
  <c r="AE5443" i="1"/>
  <c r="AG5411" i="1"/>
  <c r="AM5411" i="1" s="1"/>
  <c r="AE5411" i="1"/>
  <c r="AF5387" i="1"/>
  <c r="AE5387" i="1"/>
  <c r="AG5387" i="1"/>
  <c r="AM5387" i="1" s="1"/>
  <c r="AB5379" i="1"/>
  <c r="AG5379" i="1"/>
  <c r="AM5379" i="1" s="1"/>
  <c r="AB5371" i="1"/>
  <c r="AE5371" i="1"/>
  <c r="AE5147" i="1"/>
  <c r="AG5147" i="1"/>
  <c r="AM5147" i="1" s="1"/>
  <c r="AB5107" i="1"/>
  <c r="AE5107" i="1"/>
  <c r="AG5099" i="1"/>
  <c r="AM5099" i="1" s="1"/>
  <c r="AE5099" i="1"/>
  <c r="AB5075" i="1"/>
  <c r="AE5075" i="1"/>
  <c r="AB5059" i="1"/>
  <c r="AE5059" i="1"/>
  <c r="AB5051" i="1"/>
  <c r="AG5051" i="1"/>
  <c r="AM5051" i="1" s="1"/>
  <c r="AB5043" i="1"/>
  <c r="AG5043" i="1"/>
  <c r="AM5043" i="1" s="1"/>
  <c r="AE5043" i="1"/>
  <c r="AB5011" i="1"/>
  <c r="AE5011" i="1"/>
  <c r="AB5003" i="1"/>
  <c r="AG5003" i="1"/>
  <c r="AM5003" i="1" s="1"/>
  <c r="AB4995" i="1"/>
  <c r="AG4995" i="1"/>
  <c r="AM4995" i="1" s="1"/>
  <c r="AB4979" i="1"/>
  <c r="AE4979" i="1"/>
  <c r="AB4971" i="1"/>
  <c r="AG4971" i="1"/>
  <c r="AM4971" i="1" s="1"/>
  <c r="AE4971" i="1"/>
  <c r="AF4939" i="1"/>
  <c r="AE4939" i="1"/>
  <c r="AB4939" i="1"/>
  <c r="AG4923" i="1"/>
  <c r="AM4923" i="1" s="1"/>
  <c r="AF4923" i="1"/>
  <c r="AB4915" i="1"/>
  <c r="AF4915" i="1"/>
  <c r="AE4907" i="1"/>
  <c r="AG4907" i="1"/>
  <c r="AM4907" i="1" s="1"/>
  <c r="AE4883" i="1"/>
  <c r="AF4883" i="1"/>
  <c r="AB4867" i="1"/>
  <c r="AG4867" i="1"/>
  <c r="AM4867" i="1" s="1"/>
  <c r="AB4851" i="1"/>
  <c r="AE4851" i="1"/>
  <c r="AB4843" i="1"/>
  <c r="AG4843" i="1"/>
  <c r="AM4843" i="1" s="1"/>
  <c r="AE4843" i="1"/>
  <c r="AF4843" i="1"/>
  <c r="AB4827" i="1"/>
  <c r="AG4827" i="1"/>
  <c r="AM4827" i="1" s="1"/>
  <c r="AB4819" i="1"/>
  <c r="AF4819" i="1"/>
  <c r="AB4811" i="1"/>
  <c r="AG4811" i="1"/>
  <c r="AM4811" i="1" s="1"/>
  <c r="AE4811" i="1"/>
  <c r="AB4803" i="1"/>
  <c r="AG4803" i="1"/>
  <c r="AM4803" i="1" s="1"/>
  <c r="AE4803" i="1"/>
  <c r="AB4795" i="1"/>
  <c r="AG4795" i="1"/>
  <c r="AM4795" i="1" s="1"/>
  <c r="AB4779" i="1"/>
  <c r="AF4779" i="1"/>
  <c r="AB4771" i="1"/>
  <c r="AG4771" i="1"/>
  <c r="AM4771" i="1" s="1"/>
  <c r="AE4755" i="1"/>
  <c r="AF4755" i="1"/>
  <c r="AB4731" i="1"/>
  <c r="AG4731" i="1"/>
  <c r="AM4731" i="1" s="1"/>
  <c r="AE4707" i="1"/>
  <c r="AG4707" i="1"/>
  <c r="AM4707" i="1" s="1"/>
  <c r="AF4691" i="1"/>
  <c r="AG4691" i="1"/>
  <c r="AM4691" i="1" s="1"/>
  <c r="AB4675" i="1"/>
  <c r="AG4675" i="1"/>
  <c r="AM4675" i="1" s="1"/>
  <c r="AB4651" i="1"/>
  <c r="AG4651" i="1"/>
  <c r="AM4651" i="1" s="1"/>
  <c r="AB4643" i="1"/>
  <c r="AG4643" i="1"/>
  <c r="AM4643" i="1" s="1"/>
  <c r="AE4611" i="1"/>
  <c r="AG4611" i="1"/>
  <c r="AM4611" i="1" s="1"/>
  <c r="AE4571" i="1"/>
  <c r="AG4571" i="1"/>
  <c r="AM4571" i="1" s="1"/>
  <c r="AB4563" i="1"/>
  <c r="AG4563" i="1"/>
  <c r="AM4563" i="1" s="1"/>
  <c r="AB4539" i="1"/>
  <c r="AG4539" i="1"/>
  <c r="AM4539" i="1" s="1"/>
  <c r="AB4515" i="1"/>
  <c r="AG4515" i="1"/>
  <c r="AM4515" i="1" s="1"/>
  <c r="AB4507" i="1"/>
  <c r="AG4507" i="1"/>
  <c r="AM4507" i="1" s="1"/>
  <c r="AE4483" i="1"/>
  <c r="AG4483" i="1"/>
  <c r="AM4483" i="1" s="1"/>
  <c r="AB4467" i="1"/>
  <c r="AG4467" i="1"/>
  <c r="AM4467" i="1" s="1"/>
  <c r="AE4443" i="1"/>
  <c r="AG4443" i="1"/>
  <c r="AM4443" i="1" s="1"/>
  <c r="AB4443" i="1"/>
  <c r="AF4419" i="1"/>
  <c r="AB4419" i="1"/>
  <c r="AG4419" i="1"/>
  <c r="AM4419" i="1" s="1"/>
  <c r="AE4411" i="1"/>
  <c r="AG4411" i="1"/>
  <c r="AM4411" i="1" s="1"/>
  <c r="AE4035" i="1"/>
  <c r="AB4035" i="1"/>
  <c r="AG4011" i="1"/>
  <c r="AM4011" i="1" s="1"/>
  <c r="AF4011" i="1"/>
  <c r="AG3995" i="1"/>
  <c r="AM3995" i="1" s="1"/>
  <c r="AB3995" i="1"/>
  <c r="AB3987" i="1"/>
  <c r="AG3987" i="1"/>
  <c r="AM3987" i="1" s="1"/>
  <c r="AF3979" i="1"/>
  <c r="AG3979" i="1"/>
  <c r="AM3979" i="1" s="1"/>
  <c r="AE3963" i="1"/>
  <c r="AF3963" i="1"/>
  <c r="AB3955" i="1"/>
  <c r="AF3955" i="1"/>
  <c r="AF3923" i="1"/>
  <c r="AE3923" i="1"/>
  <c r="AE3739" i="1"/>
  <c r="AB3739" i="1"/>
  <c r="AG3691" i="1"/>
  <c r="AM3691" i="1" s="1"/>
  <c r="AB3691" i="1"/>
  <c r="AF3659" i="1"/>
  <c r="AB3659" i="1"/>
  <c r="AE3603" i="1"/>
  <c r="AB3603" i="1"/>
  <c r="AB3547" i="1"/>
  <c r="AF3547" i="1"/>
  <c r="AE3547" i="1"/>
  <c r="AE3531" i="1"/>
  <c r="AB3531" i="1"/>
  <c r="AE3507" i="1"/>
  <c r="AB3507" i="1"/>
  <c r="AE3499" i="1"/>
  <c r="AB3499" i="1"/>
  <c r="AE3467" i="1"/>
  <c r="AF3467" i="1"/>
  <c r="AE3459" i="1"/>
  <c r="AF3459" i="1"/>
  <c r="AE3451" i="1"/>
  <c r="AG3451" i="1"/>
  <c r="AM3451" i="1" s="1"/>
  <c r="AG3443" i="1"/>
  <c r="AM3443" i="1" s="1"/>
  <c r="AE3443" i="1"/>
  <c r="AE3427" i="1"/>
  <c r="AG3427" i="1"/>
  <c r="AM3427" i="1" s="1"/>
  <c r="AB3379" i="1"/>
  <c r="AE3379" i="1"/>
  <c r="AE3347" i="1"/>
  <c r="AB3347" i="1"/>
  <c r="AF3307" i="1"/>
  <c r="AH3307" i="1" s="1"/>
  <c r="AG3307" i="1"/>
  <c r="AM3307" i="1" s="1"/>
  <c r="AE3275" i="1"/>
  <c r="AG3275" i="1"/>
  <c r="AM3275" i="1" s="1"/>
  <c r="AF3251" i="1"/>
  <c r="AB3251" i="1"/>
  <c r="AE3123" i="1"/>
  <c r="AB3123" i="1"/>
  <c r="AG3099" i="1"/>
  <c r="AM3099" i="1" s="1"/>
  <c r="AE3099" i="1"/>
  <c r="AB3067" i="1"/>
  <c r="AE3067" i="1"/>
  <c r="AF3059" i="1"/>
  <c r="AG3059" i="1"/>
  <c r="AM3059" i="1" s="1"/>
  <c r="AF3043" i="1"/>
  <c r="AG3043" i="1"/>
  <c r="AM3043" i="1" s="1"/>
  <c r="AB3019" i="1"/>
  <c r="AG3019" i="1"/>
  <c r="AM3019" i="1" s="1"/>
  <c r="AE2987" i="1"/>
  <c r="AG2987" i="1"/>
  <c r="AM2987" i="1" s="1"/>
  <c r="AF2955" i="1"/>
  <c r="AG2955" i="1"/>
  <c r="AM2955" i="1" s="1"/>
  <c r="AE2923" i="1"/>
  <c r="AG2923" i="1"/>
  <c r="AM2923" i="1" s="1"/>
  <c r="AG5128" i="1"/>
  <c r="AM5128" i="1" s="1"/>
  <c r="AE5128" i="1"/>
  <c r="AE5016" i="1"/>
  <c r="AB5016" i="1"/>
  <c r="AG4760" i="1"/>
  <c r="AM4760" i="1" s="1"/>
  <c r="AF4760" i="1"/>
  <c r="AE4744" i="1"/>
  <c r="AF4744" i="1"/>
  <c r="AE4720" i="1"/>
  <c r="AF4720" i="1"/>
  <c r="AB4144" i="1"/>
  <c r="AG4144" i="1"/>
  <c r="AM4144" i="1" s="1"/>
  <c r="AF4024" i="1"/>
  <c r="AB4024" i="1"/>
  <c r="AE3704" i="1"/>
  <c r="AG3704" i="1"/>
  <c r="AM3704" i="1" s="1"/>
  <c r="AG3104" i="1"/>
  <c r="AM3104" i="1" s="1"/>
  <c r="AE3104" i="1"/>
  <c r="AF2664" i="1"/>
  <c r="AB2664" i="1"/>
  <c r="AF2600" i="1"/>
  <c r="AE2600" i="1"/>
  <c r="AB2600" i="1"/>
  <c r="AF2568" i="1"/>
  <c r="AE2568" i="1"/>
  <c r="AB2568" i="1"/>
  <c r="AF2544" i="1"/>
  <c r="AG2544" i="1"/>
  <c r="AM2544" i="1" s="1"/>
  <c r="AF2536" i="1"/>
  <c r="AH2536" i="1" s="1"/>
  <c r="AE2536" i="1"/>
  <c r="AB2536" i="1"/>
  <c r="AG2520" i="1"/>
  <c r="AM2520" i="1" s="1"/>
  <c r="AB2520" i="1"/>
  <c r="AF2520" i="1"/>
  <c r="AF2464" i="1"/>
  <c r="AG2464" i="1"/>
  <c r="AM2464" i="1" s="1"/>
  <c r="AE2464" i="1"/>
  <c r="AF2448" i="1"/>
  <c r="AE2448" i="1"/>
  <c r="AE2344" i="1"/>
  <c r="AB2344" i="1"/>
  <c r="AG2320" i="1"/>
  <c r="AM2320" i="1" s="1"/>
  <c r="AB2320" i="1"/>
  <c r="AG2248" i="1"/>
  <c r="AM2248" i="1" s="1"/>
  <c r="AB2248" i="1"/>
  <c r="AG2184" i="1"/>
  <c r="AM2184" i="1" s="1"/>
  <c r="AB2184" i="1"/>
  <c r="AG2176" i="1"/>
  <c r="AM2176" i="1" s="1"/>
  <c r="AF2176" i="1"/>
  <c r="AE2144" i="1"/>
  <c r="AF2144" i="1"/>
  <c r="AE2128" i="1"/>
  <c r="AG2128" i="1"/>
  <c r="AM2128" i="1" s="1"/>
  <c r="AB2128" i="1"/>
  <c r="AG2120" i="1"/>
  <c r="AM2120" i="1" s="1"/>
  <c r="AF2120" i="1"/>
  <c r="AG2104" i="1"/>
  <c r="AM2104" i="1" s="1"/>
  <c r="AB2104" i="1"/>
  <c r="AF2104" i="1"/>
  <c r="AB1944" i="1"/>
  <c r="AE1944" i="1"/>
  <c r="AG1888" i="1"/>
  <c r="AM1888" i="1" s="1"/>
  <c r="AE1888" i="1"/>
  <c r="AE1880" i="1"/>
  <c r="AG1880" i="1"/>
  <c r="AM1880" i="1" s="1"/>
  <c r="AF1880" i="1"/>
  <c r="AG1864" i="1"/>
  <c r="AM1864" i="1" s="1"/>
  <c r="AE1864" i="1"/>
  <c r="AF1856" i="1"/>
  <c r="AB1856" i="1"/>
  <c r="AE5112" i="1"/>
  <c r="AF5112" i="1"/>
  <c r="AF5056" i="1"/>
  <c r="AB5056" i="1"/>
  <c r="AE5032" i="1"/>
  <c r="AH5032" i="1" s="1"/>
  <c r="AB5032" i="1"/>
  <c r="AE5024" i="1"/>
  <c r="AB5024" i="1"/>
  <c r="AF5008" i="1"/>
  <c r="AB5008" i="1"/>
  <c r="AB4976" i="1"/>
  <c r="AG4976" i="1"/>
  <c r="AM4976" i="1" s="1"/>
  <c r="AE4968" i="1"/>
  <c r="AF4968" i="1"/>
  <c r="AE4952" i="1"/>
  <c r="AF4952" i="1"/>
  <c r="AB4336" i="1"/>
  <c r="AF4336" i="1"/>
  <c r="AF4096" i="1"/>
  <c r="AB4096" i="1"/>
  <c r="AE4064" i="1"/>
  <c r="AB4064" i="1"/>
  <c r="AF4056" i="1"/>
  <c r="AB4056" i="1"/>
  <c r="AE4048" i="1"/>
  <c r="AG4048" i="1"/>
  <c r="AM4048" i="1" s="1"/>
  <c r="AE3432" i="1"/>
  <c r="AF3432" i="1"/>
  <c r="AF3224" i="1"/>
  <c r="AB3224" i="1"/>
  <c r="AF2576" i="1"/>
  <c r="AG2576" i="1"/>
  <c r="AM2576" i="1" s="1"/>
  <c r="AF2512" i="1"/>
  <c r="AE2512" i="1"/>
  <c r="AF2496" i="1"/>
  <c r="AB2496" i="1"/>
  <c r="AG2488" i="1"/>
  <c r="AM2488" i="1" s="1"/>
  <c r="AB2488" i="1"/>
  <c r="AG2472" i="1"/>
  <c r="AM2472" i="1" s="1"/>
  <c r="AF2472" i="1"/>
  <c r="AF2432" i="1"/>
  <c r="AB2432" i="1"/>
  <c r="AG2400" i="1"/>
  <c r="AM2400" i="1" s="1"/>
  <c r="AB2400" i="1"/>
  <c r="AF2368" i="1"/>
  <c r="AB2368" i="1"/>
  <c r="AG1504" i="1"/>
  <c r="AM1504" i="1" s="1"/>
  <c r="AG1552" i="1"/>
  <c r="AM1552" i="1" s="1"/>
  <c r="AF1712" i="1"/>
  <c r="AE1696" i="1"/>
  <c r="AB1784" i="1"/>
  <c r="AG1672" i="1"/>
  <c r="AM1672" i="1" s="1"/>
  <c r="AB1792" i="1"/>
  <c r="AF1776" i="1"/>
  <c r="AE1832" i="1"/>
  <c r="AG1840" i="1"/>
  <c r="AM1840" i="1" s="1"/>
  <c r="AF1848" i="1"/>
  <c r="AE1896" i="1"/>
  <c r="AB1872" i="1"/>
  <c r="AB1560" i="1"/>
  <c r="AG1904" i="1"/>
  <c r="AM1904" i="1" s="1"/>
  <c r="AG1920" i="1"/>
  <c r="AM1920" i="1" s="1"/>
  <c r="AF1944" i="1"/>
  <c r="AH1944" i="1" s="1"/>
  <c r="AB1608" i="1"/>
  <c r="AB1800" i="1"/>
  <c r="AB1880" i="1"/>
  <c r="AE1760" i="1"/>
  <c r="AF2192" i="1"/>
  <c r="AB2160" i="1"/>
  <c r="AB2176" i="1"/>
  <c r="AB2336" i="1"/>
  <c r="AB2376" i="1"/>
  <c r="AB2416" i="1"/>
  <c r="AB2456" i="1"/>
  <c r="AB2480" i="1"/>
  <c r="AB2512" i="1"/>
  <c r="AG2528" i="1"/>
  <c r="AM2528" i="1" s="1"/>
  <c r="AG2568" i="1"/>
  <c r="AM2568" i="1" s="1"/>
  <c r="AB2504" i="1"/>
  <c r="AB2576" i="1"/>
  <c r="AB2616" i="1"/>
  <c r="AG2456" i="1"/>
  <c r="AM2456" i="1" s="1"/>
  <c r="AE2552" i="1"/>
  <c r="AE2592" i="1"/>
  <c r="AE2664" i="1"/>
  <c r="AG2883" i="1"/>
  <c r="AM2883" i="1" s="1"/>
  <c r="AG3011" i="1"/>
  <c r="AM3011" i="1" s="1"/>
  <c r="AF3155" i="1"/>
  <c r="AB3072" i="1"/>
  <c r="AG3283" i="1"/>
  <c r="AM3283" i="1" s="1"/>
  <c r="AG3323" i="1"/>
  <c r="AM3323" i="1" s="1"/>
  <c r="AB2920" i="1"/>
  <c r="AB3107" i="1"/>
  <c r="AE3075" i="1"/>
  <c r="AB3155" i="1"/>
  <c r="AB3267" i="1"/>
  <c r="AB3307" i="1"/>
  <c r="AG3379" i="1"/>
  <c r="AM3379" i="1" s="1"/>
  <c r="AB3515" i="1"/>
  <c r="AF3507" i="1"/>
  <c r="AG3467" i="1"/>
  <c r="AM3467" i="1" s="1"/>
  <c r="AG3499" i="1"/>
  <c r="AM3499" i="1" s="1"/>
  <c r="AF3579" i="1"/>
  <c r="AE3696" i="1"/>
  <c r="AF3427" i="1"/>
  <c r="AB3475" i="1"/>
  <c r="AF3491" i="1"/>
  <c r="AG3939" i="1"/>
  <c r="AM3939" i="1" s="1"/>
  <c r="AG4040" i="1"/>
  <c r="AM4040" i="1" s="1"/>
  <c r="AG4088" i="1"/>
  <c r="AM4088" i="1" s="1"/>
  <c r="AB4016" i="1"/>
  <c r="AB4072" i="1"/>
  <c r="AE3915" i="1"/>
  <c r="AG3963" i="1"/>
  <c r="AM3963" i="1" s="1"/>
  <c r="AG3971" i="1"/>
  <c r="AM3971" i="1" s="1"/>
  <c r="AF4763" i="1"/>
  <c r="AG4475" i="1"/>
  <c r="AM4475" i="1" s="1"/>
  <c r="AG4627" i="1"/>
  <c r="AM4627" i="1" s="1"/>
  <c r="AF3987" i="1"/>
  <c r="AF3995" i="1"/>
  <c r="AH3995" i="1" s="1"/>
  <c r="AB4003" i="1"/>
  <c r="AB4411" i="1"/>
  <c r="AE3947" i="1"/>
  <c r="AB4067" i="1"/>
  <c r="AF4360" i="1"/>
  <c r="AE4795" i="1"/>
  <c r="AG4787" i="1"/>
  <c r="AM4787" i="1" s="1"/>
  <c r="AF4811" i="1"/>
  <c r="AF4835" i="1"/>
  <c r="AF4867" i="1"/>
  <c r="AG4931" i="1"/>
  <c r="AM4931" i="1" s="1"/>
  <c r="AG4952" i="1"/>
  <c r="AM4952" i="1" s="1"/>
  <c r="AE5035" i="1"/>
  <c r="AG4979" i="1"/>
  <c r="AM4979" i="1" s="1"/>
  <c r="AG5035" i="1"/>
  <c r="AM5035" i="1" s="1"/>
  <c r="AG5000" i="1"/>
  <c r="AM5000" i="1" s="1"/>
  <c r="AG5168" i="1"/>
  <c r="AM5168" i="1" s="1"/>
  <c r="AB4992" i="1"/>
  <c r="AF5024" i="1"/>
  <c r="AG5016" i="1"/>
  <c r="AM5016" i="1" s="1"/>
  <c r="AG5403" i="1"/>
  <c r="AM5403" i="1" s="1"/>
  <c r="AE5475" i="1"/>
  <c r="AE5539" i="1"/>
  <c r="AE5707" i="1"/>
  <c r="AE5008" i="1"/>
  <c r="AG5467" i="1"/>
  <c r="AM5467" i="1" s="1"/>
  <c r="AG5515" i="1"/>
  <c r="AM5515" i="1" s="1"/>
  <c r="AG404" i="1"/>
  <c r="AM404" i="1" s="1"/>
  <c r="AG28" i="1"/>
  <c r="AM28" i="1" s="1"/>
  <c r="AG92" i="1"/>
  <c r="AM92" i="1" s="1"/>
  <c r="AE348" i="1"/>
  <c r="AG892" i="1"/>
  <c r="AM892" i="1" s="1"/>
  <c r="AE1756" i="1"/>
  <c r="AG5835" i="1"/>
  <c r="AM5835" i="1" s="1"/>
  <c r="AE4" i="1"/>
  <c r="AF4" i="1"/>
  <c r="AG4" i="1"/>
  <c r="AM4" i="1" s="1"/>
  <c r="AG236" i="1"/>
  <c r="AM236" i="1" s="1"/>
  <c r="AG252" i="1"/>
  <c r="AM252" i="1" s="1"/>
  <c r="AE5835" i="1"/>
  <c r="AB252" i="1"/>
  <c r="AG1644" i="1"/>
  <c r="AM1644" i="1" s="1"/>
  <c r="AG5747" i="1"/>
  <c r="AM5747" i="1" s="1"/>
  <c r="AG44" i="1"/>
  <c r="AM44" i="1" s="1"/>
  <c r="AG396" i="1"/>
  <c r="AM396" i="1" s="1"/>
  <c r="AG20" i="1"/>
  <c r="AM20" i="1" s="1"/>
  <c r="AG60" i="1"/>
  <c r="AM60" i="1" s="1"/>
  <c r="AB212" i="1"/>
  <c r="AB1340" i="1"/>
  <c r="AE5787" i="1"/>
  <c r="AF212" i="1"/>
  <c r="AG84" i="1"/>
  <c r="AM84" i="1" s="1"/>
  <c r="AB348" i="1"/>
  <c r="AG436" i="1"/>
  <c r="AM436" i="1" s="1"/>
  <c r="AB5787" i="1"/>
  <c r="AE5611" i="1"/>
  <c r="AE5731" i="1"/>
  <c r="AG5651" i="1"/>
  <c r="AM5651" i="1" s="1"/>
  <c r="AB5835" i="1"/>
  <c r="AE5619" i="1"/>
  <c r="AE5747" i="1"/>
  <c r="AE5763" i="1"/>
  <c r="AG5603" i="1"/>
  <c r="AM5603" i="1" s="1"/>
  <c r="AG5707" i="1"/>
  <c r="AM5707" i="1" s="1"/>
  <c r="AG5787" i="1"/>
  <c r="AM5787" i="1" s="1"/>
  <c r="AF6059" i="1"/>
  <c r="AE5064" i="1"/>
  <c r="AG5104" i="1"/>
  <c r="AM5104" i="1" s="1"/>
  <c r="AB5072" i="1"/>
  <c r="AB5088" i="1"/>
  <c r="AG5080" i="1"/>
  <c r="AM5080" i="1" s="1"/>
  <c r="AE5104" i="1"/>
  <c r="AF5088" i="1"/>
  <c r="AF5080" i="1"/>
  <c r="AG5096" i="1"/>
  <c r="AM5096" i="1" s="1"/>
  <c r="AB5048" i="1"/>
  <c r="AG5120" i="1"/>
  <c r="AM5120" i="1" s="1"/>
  <c r="AB5040" i="1"/>
  <c r="AG5184" i="1"/>
  <c r="AM5184" i="1" s="1"/>
  <c r="AF5128" i="1"/>
  <c r="AE5048" i="1"/>
  <c r="AG5112" i="1"/>
  <c r="AM5112" i="1" s="1"/>
  <c r="AB5520" i="1"/>
  <c r="AF5096" i="1"/>
  <c r="AE5320" i="1"/>
  <c r="AB5152" i="1"/>
  <c r="AE5088" i="1"/>
  <c r="AG5040" i="1"/>
  <c r="AM5040" i="1" s="1"/>
  <c r="AG5008" i="1"/>
  <c r="AM5008" i="1" s="1"/>
  <c r="AE5656" i="1"/>
  <c r="AE5096" i="1"/>
  <c r="AB5264" i="1"/>
  <c r="AB5120" i="1"/>
  <c r="AB5344" i="1"/>
  <c r="AB5112" i="1"/>
  <c r="AB5080" i="1"/>
  <c r="AF5160" i="1"/>
  <c r="AG5536" i="1"/>
  <c r="AM5536" i="1" s="1"/>
  <c r="AF5624" i="1"/>
  <c r="AB4273" i="1"/>
  <c r="AG5584" i="1"/>
  <c r="AM5584" i="1" s="1"/>
  <c r="AG5736" i="1"/>
  <c r="AM5736" i="1" s="1"/>
  <c r="AB5728" i="1"/>
  <c r="AB5584" i="1"/>
  <c r="AG5616" i="1"/>
  <c r="AM5616" i="1" s="1"/>
  <c r="AF5680" i="1"/>
  <c r="AF3681" i="1"/>
  <c r="AF3729" i="1"/>
  <c r="AF3793" i="1"/>
  <c r="AB4105" i="1"/>
  <c r="AG5744" i="1"/>
  <c r="AM5744" i="1" s="1"/>
  <c r="AF3737" i="1"/>
  <c r="AB4281" i="1"/>
  <c r="AF3777" i="1"/>
  <c r="AF3689" i="1"/>
  <c r="AF3801" i="1"/>
  <c r="AB4137" i="1"/>
  <c r="AB4169" i="1"/>
  <c r="AB4209" i="1"/>
  <c r="AF3713" i="1"/>
  <c r="AB4217" i="1"/>
  <c r="AF4313" i="1"/>
  <c r="AB1525" i="1"/>
  <c r="AE1525" i="1"/>
  <c r="AB1573" i="1"/>
  <c r="AB1621" i="1"/>
  <c r="AB1669" i="1"/>
  <c r="AB1733" i="1"/>
  <c r="AB1749" i="1"/>
  <c r="AG1757" i="1"/>
  <c r="AM1757" i="1" s="1"/>
  <c r="AE1837" i="1"/>
  <c r="AF1901" i="1"/>
  <c r="AG1853" i="1"/>
  <c r="AM1853" i="1" s="1"/>
  <c r="AG2461" i="1"/>
  <c r="AM2461" i="1" s="1"/>
  <c r="AE2421" i="1"/>
  <c r="AE2541" i="1"/>
  <c r="AF2413" i="1"/>
  <c r="AF2549" i="1"/>
  <c r="AF2653" i="1"/>
  <c r="AF2717" i="1"/>
  <c r="AG2533" i="1"/>
  <c r="AM2533" i="1" s="1"/>
  <c r="AG2597" i="1"/>
  <c r="AM2597" i="1" s="1"/>
  <c r="AB2773" i="1"/>
  <c r="AF3989" i="1"/>
  <c r="AG1189" i="1"/>
  <c r="AM1189" i="1" s="1"/>
  <c r="AB1589" i="1"/>
  <c r="AB1629" i="1"/>
  <c r="AF1765" i="1"/>
  <c r="AG1813" i="1"/>
  <c r="AM1813" i="1" s="1"/>
  <c r="AE1829" i="1"/>
  <c r="AH1829" i="1" s="1"/>
  <c r="AG1885" i="1"/>
  <c r="AM1885" i="1" s="1"/>
  <c r="AE1909" i="1"/>
  <c r="AB1869" i="1"/>
  <c r="AE1941" i="1"/>
  <c r="AF1989" i="1"/>
  <c r="AG2077" i="1"/>
  <c r="AM2077" i="1" s="1"/>
  <c r="AF1981" i="1"/>
  <c r="AB2437" i="1"/>
  <c r="AE2453" i="1"/>
  <c r="AE2437" i="1"/>
  <c r="AE2549" i="1"/>
  <c r="AF2565" i="1"/>
  <c r="AF2669" i="1"/>
  <c r="AF2733" i="1"/>
  <c r="AG2549" i="1"/>
  <c r="AM2549" i="1" s="1"/>
  <c r="AG2613" i="1"/>
  <c r="AM2613" i="1" s="1"/>
  <c r="AG2677" i="1"/>
  <c r="AM2677" i="1" s="1"/>
  <c r="AG2741" i="1"/>
  <c r="AM2741" i="1" s="1"/>
  <c r="AF2429" i="1"/>
  <c r="AE2773" i="1"/>
  <c r="AE4141" i="1"/>
  <c r="AG2765" i="1"/>
  <c r="AM2765" i="1" s="1"/>
  <c r="AB1645" i="1"/>
  <c r="AB1701" i="1"/>
  <c r="AB1765" i="1"/>
  <c r="AB1773" i="1"/>
  <c r="AE1917" i="1"/>
  <c r="AE1901" i="1"/>
  <c r="AE2093" i="1"/>
  <c r="AF1973" i="1"/>
  <c r="AF2381" i="1"/>
  <c r="AE2445" i="1"/>
  <c r="AE2461" i="1"/>
  <c r="AF2581" i="1"/>
  <c r="AF2685" i="1"/>
  <c r="AF2749" i="1"/>
  <c r="AG2565" i="1"/>
  <c r="AM2565" i="1" s="1"/>
  <c r="AG2629" i="1"/>
  <c r="AM2629" i="1" s="1"/>
  <c r="AG2693" i="1"/>
  <c r="AM2693" i="1" s="1"/>
  <c r="AG2781" i="1"/>
  <c r="AM2781" i="1" s="1"/>
  <c r="AE3717" i="1"/>
  <c r="AF2741" i="1"/>
  <c r="AG2749" i="1"/>
  <c r="AM2749" i="1" s="1"/>
  <c r="AE1821" i="1"/>
  <c r="AG1765" i="1"/>
  <c r="AM1765" i="1" s="1"/>
  <c r="AE1789" i="1"/>
  <c r="AB1821" i="1"/>
  <c r="AG1845" i="1"/>
  <c r="AM1845" i="1" s="1"/>
  <c r="AG1925" i="1"/>
  <c r="AM1925" i="1" s="1"/>
  <c r="AE1965" i="1"/>
  <c r="AF1965" i="1"/>
  <c r="AF1885" i="1"/>
  <c r="AG2125" i="1"/>
  <c r="AM2125" i="1" s="1"/>
  <c r="AG2133" i="1"/>
  <c r="AM2133" i="1" s="1"/>
  <c r="AF2157" i="1"/>
  <c r="AF2253" i="1"/>
  <c r="AF2285" i="1"/>
  <c r="AF2389" i="1"/>
  <c r="AG2453" i="1"/>
  <c r="AM2453" i="1" s="1"/>
  <c r="AF2589" i="1"/>
  <c r="AF2629" i="1"/>
  <c r="AF2693" i="1"/>
  <c r="AF2757" i="1"/>
  <c r="AG2573" i="1"/>
  <c r="AM2573" i="1" s="1"/>
  <c r="AG2637" i="1"/>
  <c r="AM2637" i="1" s="1"/>
  <c r="AG2701" i="1"/>
  <c r="AM2701" i="1" s="1"/>
  <c r="AG2757" i="1"/>
  <c r="AM2757" i="1" s="1"/>
  <c r="AF2781" i="1"/>
  <c r="AF5168" i="1"/>
  <c r="AG5152" i="1"/>
  <c r="AM5152" i="1" s="1"/>
  <c r="AB5136" i="1"/>
  <c r="AE5744" i="1"/>
  <c r="AB5640" i="1"/>
  <c r="AF5728" i="1"/>
  <c r="AF5312" i="1"/>
  <c r="AG5232" i="1"/>
  <c r="AM5232" i="1" s="1"/>
  <c r="AF5152" i="1"/>
  <c r="AG5416" i="1"/>
  <c r="AM5416" i="1" s="1"/>
  <c r="AB5632" i="1"/>
  <c r="AG5640" i="1"/>
  <c r="AM5640" i="1" s="1"/>
  <c r="AB5216" i="1"/>
  <c r="AB5208" i="1"/>
  <c r="AF5536" i="1"/>
  <c r="AB5176" i="1"/>
  <c r="AB5536" i="1"/>
  <c r="AG6163" i="1"/>
  <c r="AM6163" i="1" s="1"/>
  <c r="AF5640" i="1"/>
  <c r="AG5240" i="1"/>
  <c r="AM5240" i="1" s="1"/>
  <c r="AG5216" i="1"/>
  <c r="AM5216" i="1" s="1"/>
  <c r="AG5208" i="1"/>
  <c r="AM5208" i="1" s="1"/>
  <c r="AF5560" i="1"/>
  <c r="AG5792" i="1"/>
  <c r="AM5792" i="1" s="1"/>
  <c r="AE5760" i="1"/>
  <c r="AF5216" i="1"/>
  <c r="AF5208" i="1"/>
  <c r="AF5584" i="1"/>
  <c r="AB5184" i="1"/>
  <c r="AB5560" i="1"/>
  <c r="AB5168" i="1"/>
  <c r="AG5560" i="1"/>
  <c r="AM5560" i="1" s="1"/>
  <c r="AF5184" i="1"/>
  <c r="AF5736" i="1"/>
  <c r="AF5792" i="1"/>
  <c r="AE5728" i="1"/>
  <c r="AE5736" i="1"/>
  <c r="AB5760" i="1"/>
  <c r="AB5720" i="1"/>
  <c r="AB5800" i="1"/>
  <c r="AG5760" i="1"/>
  <c r="AM5760" i="1" s="1"/>
  <c r="AE5800" i="1"/>
  <c r="AB5744" i="1"/>
  <c r="AF5808" i="1"/>
  <c r="AF218" i="1"/>
  <c r="AB314" i="1"/>
  <c r="AG266" i="1"/>
  <c r="AM266" i="1" s="1"/>
  <c r="AB234" i="1"/>
  <c r="AB330" i="1"/>
  <c r="AF298" i="1"/>
  <c r="AE338" i="1"/>
  <c r="AB210" i="1"/>
  <c r="AF250" i="1"/>
  <c r="AE258" i="1"/>
  <c r="AF202" i="1"/>
  <c r="AB306" i="1"/>
  <c r="AB714" i="1"/>
  <c r="AF650" i="1"/>
  <c r="AE1698" i="1"/>
  <c r="AE1954" i="1"/>
  <c r="AB554" i="1"/>
  <c r="AE1914" i="1"/>
  <c r="AB658" i="1"/>
  <c r="AE1706" i="1"/>
  <c r="AB1386" i="1"/>
  <c r="AF1090" i="1"/>
  <c r="AF1714" i="1"/>
  <c r="AF1154" i="1"/>
  <c r="AE1586" i="1"/>
  <c r="AE1666" i="1"/>
  <c r="AB1730" i="1"/>
  <c r="AF1930" i="1"/>
  <c r="AF1826" i="1"/>
  <c r="AB1898" i="1"/>
  <c r="AG2114" i="1"/>
  <c r="AM2114" i="1" s="1"/>
  <c r="AG3068" i="1"/>
  <c r="AM3068" i="1" s="1"/>
  <c r="AF1946" i="1"/>
  <c r="AF1594" i="1"/>
  <c r="AB1778" i="1"/>
  <c r="AF1802" i="1"/>
  <c r="AE2122" i="1"/>
  <c r="AE1610" i="1"/>
  <c r="AG1370" i="1"/>
  <c r="AM1370" i="1" s="1"/>
  <c r="AB1882" i="1"/>
  <c r="AF1682" i="1"/>
  <c r="AB1810" i="1"/>
  <c r="AF1562" i="1"/>
  <c r="AH1562" i="1" s="1"/>
  <c r="AG1722" i="1"/>
  <c r="AM1722" i="1" s="1"/>
  <c r="AB1754" i="1"/>
  <c r="AG1914" i="1"/>
  <c r="AM1914" i="1" s="1"/>
  <c r="AE2098" i="1"/>
  <c r="AG210" i="1"/>
  <c r="AM210" i="1" s="1"/>
  <c r="AF210" i="1"/>
  <c r="AG242" i="1"/>
  <c r="AM242" i="1" s="1"/>
  <c r="AG258" i="1"/>
  <c r="AM258" i="1" s="1"/>
  <c r="AB258" i="1"/>
  <c r="AE298" i="1"/>
  <c r="AB338" i="1"/>
  <c r="AF234" i="1"/>
  <c r="AE266" i="1"/>
  <c r="AF602" i="1"/>
  <c r="AG570" i="1"/>
  <c r="AM570" i="1" s="1"/>
  <c r="AG634" i="1"/>
  <c r="AM634" i="1" s="1"/>
  <c r="AG666" i="1"/>
  <c r="AM666" i="1" s="1"/>
  <c r="AF770" i="1"/>
  <c r="AF810" i="1"/>
  <c r="AB994" i="1"/>
  <c r="AF1098" i="1"/>
  <c r="AG1394" i="1"/>
  <c r="AM1394" i="1" s="1"/>
  <c r="AG1386" i="1"/>
  <c r="AM1386" i="1" s="1"/>
  <c r="AE1562" i="1"/>
  <c r="AE1642" i="1"/>
  <c r="AF1602" i="1"/>
  <c r="AF1634" i="1"/>
  <c r="AF1690" i="1"/>
  <c r="AB1706" i="1"/>
  <c r="AF1738" i="1"/>
  <c r="AB1786" i="1"/>
  <c r="AG1786" i="1"/>
  <c r="AM1786" i="1" s="1"/>
  <c r="AB1938" i="1"/>
  <c r="AG1922" i="1"/>
  <c r="AM1922" i="1" s="1"/>
  <c r="AE1802" i="1"/>
  <c r="AF1882" i="1"/>
  <c r="AE1714" i="1"/>
  <c r="AE1826" i="1"/>
  <c r="AE1874" i="1"/>
  <c r="AE1962" i="1"/>
  <c r="AF1898" i="1"/>
  <c r="AF1810" i="1"/>
  <c r="AG1954" i="1"/>
  <c r="AM1954" i="1" s="1"/>
  <c r="AB2130" i="1"/>
  <c r="AG6155" i="1"/>
  <c r="AM6155" i="1" s="1"/>
  <c r="AE242" i="1"/>
  <c r="AF282" i="1"/>
  <c r="AB298" i="1"/>
  <c r="AB266" i="1"/>
  <c r="AF818" i="1"/>
  <c r="AB682" i="1"/>
  <c r="AG698" i="1"/>
  <c r="AM698" i="1" s="1"/>
  <c r="AG714" i="1"/>
  <c r="AM714" i="1" s="1"/>
  <c r="AE994" i="1"/>
  <c r="AF1106" i="1"/>
  <c r="AF1378" i="1"/>
  <c r="AF1386" i="1"/>
  <c r="AE1594" i="1"/>
  <c r="AE1618" i="1"/>
  <c r="AE1674" i="1"/>
  <c r="AF1570" i="1"/>
  <c r="AH1570" i="1" s="1"/>
  <c r="AF1610" i="1"/>
  <c r="AF1698" i="1"/>
  <c r="AG1738" i="1"/>
  <c r="AM1738" i="1" s="1"/>
  <c r="AE1738" i="1"/>
  <c r="AF1762" i="1"/>
  <c r="AF1770" i="1"/>
  <c r="AF1938" i="1"/>
  <c r="AE1882" i="1"/>
  <c r="AG1930" i="1"/>
  <c r="AM1930" i="1" s="1"/>
  <c r="AB1906" i="1"/>
  <c r="AB1714" i="1"/>
  <c r="AB1834" i="1"/>
  <c r="AB1858" i="1"/>
  <c r="AE1810" i="1"/>
  <c r="AB1954" i="1"/>
  <c r="AE2114" i="1"/>
  <c r="AG2098" i="1"/>
  <c r="AM2098" i="1" s="1"/>
  <c r="AE250" i="1"/>
  <c r="AG306" i="1"/>
  <c r="AM306" i="1" s="1"/>
  <c r="AF634" i="1"/>
  <c r="AG546" i="1"/>
  <c r="AM546" i="1" s="1"/>
  <c r="AF1162" i="1"/>
  <c r="AE1762" i="1"/>
  <c r="AE1770" i="1"/>
  <c r="AF1906" i="1"/>
  <c r="AG1794" i="1"/>
  <c r="AM1794" i="1" s="1"/>
  <c r="AF1858" i="1"/>
  <c r="AB2114" i="1"/>
  <c r="AB226" i="1"/>
  <c r="AB242" i="1"/>
  <c r="AB282" i="1"/>
  <c r="AF322" i="1"/>
  <c r="AF586" i="1"/>
  <c r="AB578" i="1"/>
  <c r="AB610" i="1"/>
  <c r="AB642" i="1"/>
  <c r="AB674" i="1"/>
  <c r="AF786" i="1"/>
  <c r="AF546" i="1"/>
  <c r="AG746" i="1"/>
  <c r="AM746" i="1" s="1"/>
  <c r="AE698" i="1"/>
  <c r="AB986" i="1"/>
  <c r="AB1162" i="1"/>
  <c r="AE1570" i="1"/>
  <c r="AF1618" i="1"/>
  <c r="AF1650" i="1"/>
  <c r="AF1722" i="1"/>
  <c r="AB1762" i="1"/>
  <c r="AB1770" i="1"/>
  <c r="AF1866" i="1"/>
  <c r="AB1914" i="1"/>
  <c r="AB1818" i="1"/>
  <c r="AE1834" i="1"/>
  <c r="AB1794" i="1"/>
  <c r="AG1874" i="1"/>
  <c r="AM1874" i="1" s="1"/>
  <c r="AF1850" i="1"/>
  <c r="AB2122" i="1"/>
  <c r="AE1650" i="1"/>
  <c r="AB1866" i="1"/>
  <c r="AF226" i="1"/>
  <c r="AG218" i="1"/>
  <c r="AM218" i="1" s="1"/>
  <c r="AF290" i="1"/>
  <c r="AG202" i="1"/>
  <c r="AM202" i="1" s="1"/>
  <c r="AE322" i="1"/>
  <c r="AG314" i="1"/>
  <c r="AM314" i="1" s="1"/>
  <c r="AF666" i="1"/>
  <c r="AG586" i="1"/>
  <c r="AM586" i="1" s="1"/>
  <c r="AG618" i="1"/>
  <c r="AM618" i="1" s="1"/>
  <c r="AF794" i="1"/>
  <c r="AE546" i="1"/>
  <c r="AF746" i="1"/>
  <c r="AE986" i="1"/>
  <c r="AF1130" i="1"/>
  <c r="AG1162" i="1"/>
  <c r="AM1162" i="1" s="1"/>
  <c r="AE1602" i="1"/>
  <c r="AE1626" i="1"/>
  <c r="AE1658" i="1"/>
  <c r="AF1586" i="1"/>
  <c r="AG1754" i="1"/>
  <c r="AM1754" i="1" s="1"/>
  <c r="AF1746" i="1"/>
  <c r="AE1722" i="1"/>
  <c r="AG1730" i="1"/>
  <c r="AM1730" i="1" s="1"/>
  <c r="AE1906" i="1"/>
  <c r="AF1818" i="1"/>
  <c r="AB1842" i="1"/>
  <c r="AG1898" i="1"/>
  <c r="AM1898" i="1" s="1"/>
  <c r="AF1794" i="1"/>
  <c r="AB1874" i="1"/>
  <c r="AB1962" i="1"/>
  <c r="AB2098" i="1"/>
  <c r="AG2122" i="1"/>
  <c r="AM2122" i="1" s="1"/>
  <c r="AE2130" i="1"/>
  <c r="AG226" i="1"/>
  <c r="AM226" i="1" s="1"/>
  <c r="AE218" i="1"/>
  <c r="AE290" i="1"/>
  <c r="AF330" i="1"/>
  <c r="AB322" i="1"/>
  <c r="AF314" i="1"/>
  <c r="AF754" i="1"/>
  <c r="AE746" i="1"/>
  <c r="AF714" i="1"/>
  <c r="AF1138" i="1"/>
  <c r="AG1170" i="1"/>
  <c r="AM1170" i="1" s="1"/>
  <c r="AB1394" i="1"/>
  <c r="AE1554" i="1"/>
  <c r="AE1578" i="1"/>
  <c r="AF1666" i="1"/>
  <c r="AG1706" i="1"/>
  <c r="AM1706" i="1" s="1"/>
  <c r="AE1746" i="1"/>
  <c r="AF1754" i="1"/>
  <c r="AF1730" i="1"/>
  <c r="AB1890" i="1"/>
  <c r="AE1930" i="1"/>
  <c r="AB1922" i="1"/>
  <c r="AE1818" i="1"/>
  <c r="AF1842" i="1"/>
  <c r="AF1962" i="1"/>
  <c r="AB2106" i="1"/>
  <c r="AG2130" i="1"/>
  <c r="AM2130" i="1" s="1"/>
  <c r="AE282" i="1"/>
  <c r="AF778" i="1"/>
  <c r="AF698" i="1"/>
  <c r="AF1642" i="1"/>
  <c r="AE1922" i="1"/>
  <c r="AF1834" i="1"/>
  <c r="AH1834" i="1" s="1"/>
  <c r="AB1850" i="1"/>
  <c r="AE202" i="1"/>
  <c r="AG234" i="1"/>
  <c r="AM234" i="1" s="1"/>
  <c r="AF306" i="1"/>
  <c r="AF722" i="1"/>
  <c r="AG722" i="1"/>
  <c r="AM722" i="1" s="1"/>
  <c r="AB250" i="1"/>
  <c r="AB290" i="1"/>
  <c r="AE330" i="1"/>
  <c r="AF338" i="1"/>
  <c r="AH338" i="1" s="1"/>
  <c r="AF570" i="1"/>
  <c r="AF762" i="1"/>
  <c r="AF802" i="1"/>
  <c r="AF1002" i="1"/>
  <c r="AF1170" i="1"/>
  <c r="AE1634" i="1"/>
  <c r="AF1626" i="1"/>
  <c r="AB1746" i="1"/>
  <c r="AG1802" i="1"/>
  <c r="AM1802" i="1" s="1"/>
  <c r="AB1826" i="1"/>
  <c r="AE1842" i="1"/>
  <c r="AE2106" i="1"/>
  <c r="AG2106" i="1"/>
  <c r="AM2106" i="1" s="1"/>
  <c r="AB3028" i="1"/>
  <c r="AG5800" i="1"/>
  <c r="AM5800" i="1" s="1"/>
  <c r="AE5792" i="1"/>
  <c r="AB5808" i="1"/>
  <c r="AF2498" i="1"/>
  <c r="AB5840" i="1"/>
  <c r="AG5808" i="1"/>
  <c r="AM5808" i="1" s="1"/>
  <c r="AE5840" i="1"/>
  <c r="AG2514" i="1"/>
  <c r="AM2514" i="1" s="1"/>
  <c r="AF3122" i="1"/>
  <c r="AF5848" i="1"/>
  <c r="AE4345" i="1"/>
  <c r="AF2482" i="1"/>
  <c r="AB3154" i="1"/>
  <c r="AG3282" i="1"/>
  <c r="AM3282" i="1" s="1"/>
  <c r="AF3162" i="1"/>
  <c r="AB3130" i="1"/>
  <c r="AG3194" i="1"/>
  <c r="AM3194" i="1" s="1"/>
  <c r="AG5242" i="1"/>
  <c r="AM5242" i="1" s="1"/>
  <c r="AB3234" i="1"/>
  <c r="AB5242" i="1"/>
  <c r="AF5386" i="1"/>
  <c r="AB3178" i="1"/>
  <c r="AB3186" i="1"/>
  <c r="AF5290" i="1"/>
  <c r="AE5226" i="1"/>
  <c r="AB2506" i="1"/>
  <c r="AG3162" i="1"/>
  <c r="AM3162" i="1" s="1"/>
  <c r="AF5274" i="1"/>
  <c r="AE5282" i="1"/>
  <c r="AE5362" i="1"/>
  <c r="AE5242" i="1"/>
  <c r="AF5322" i="1"/>
  <c r="AG5848" i="1"/>
  <c r="AM5848" i="1" s="1"/>
  <c r="AF5186" i="1"/>
  <c r="AE5290" i="1"/>
  <c r="AE5386" i="1"/>
  <c r="AF2466" i="1"/>
  <c r="AG3298" i="1"/>
  <c r="AM3298" i="1" s="1"/>
  <c r="AB3114" i="1"/>
  <c r="AB3538" i="1"/>
  <c r="AF5202" i="1"/>
  <c r="AF5330" i="1"/>
  <c r="AE5274" i="1"/>
  <c r="AF5394" i="1"/>
  <c r="AG5290" i="1"/>
  <c r="AM5290" i="1" s="1"/>
  <c r="AE5354" i="1"/>
  <c r="AE5322" i="1"/>
  <c r="AB2474" i="1"/>
  <c r="AG2466" i="1"/>
  <c r="AM2466" i="1" s="1"/>
  <c r="AG3130" i="1"/>
  <c r="AM3130" i="1" s="1"/>
  <c r="AB3122" i="1"/>
  <c r="AG3114" i="1"/>
  <c r="AM3114" i="1" s="1"/>
  <c r="AF5912" i="1"/>
  <c r="AG2482" i="1"/>
  <c r="AM2482" i="1" s="1"/>
  <c r="AB3162" i="1"/>
  <c r="AF3154" i="1"/>
  <c r="AG3250" i="1"/>
  <c r="AM3250" i="1" s="1"/>
  <c r="AG3314" i="1"/>
  <c r="AM3314" i="1" s="1"/>
  <c r="AG3122" i="1"/>
  <c r="AM3122" i="1" s="1"/>
  <c r="AF5218" i="1"/>
  <c r="AB5386" i="1"/>
  <c r="AF5346" i="1"/>
  <c r="AF5378" i="1"/>
  <c r="AG3258" i="1"/>
  <c r="AM3258" i="1" s="1"/>
  <c r="AF3130" i="1"/>
  <c r="AF5162" i="1"/>
  <c r="AE5266" i="1"/>
  <c r="AF5338" i="1"/>
  <c r="AE5346" i="1"/>
  <c r="AG3266" i="1"/>
  <c r="AM3266" i="1" s="1"/>
  <c r="AG3154" i="1"/>
  <c r="AM3154" i="1" s="1"/>
  <c r="AF3114" i="1"/>
  <c r="AG3186" i="1"/>
  <c r="AM3186" i="1" s="1"/>
  <c r="AF5170" i="1"/>
  <c r="AG5274" i="1"/>
  <c r="AM5274" i="1" s="1"/>
  <c r="AF5434" i="1"/>
  <c r="AF50" i="1"/>
  <c r="AF687" i="1"/>
  <c r="AF695" i="1"/>
  <c r="AG719" i="1"/>
  <c r="AM719" i="1" s="1"/>
  <c r="AG5840" i="1"/>
  <c r="AM5840" i="1" s="1"/>
  <c r="AG5928" i="1"/>
  <c r="AM5928" i="1" s="1"/>
  <c r="AB5912" i="1"/>
  <c r="AE5189" i="1"/>
  <c r="AB5848" i="1"/>
  <c r="AG5824" i="1"/>
  <c r="AM5824" i="1" s="1"/>
  <c r="AF551" i="1"/>
  <c r="AB583" i="1"/>
  <c r="AE703" i="1"/>
  <c r="AG735" i="1"/>
  <c r="AM735" i="1" s="1"/>
  <c r="AF679" i="1"/>
  <c r="AF647" i="1"/>
  <c r="AG703" i="1"/>
  <c r="AM703" i="1" s="1"/>
  <c r="AE567" i="1"/>
  <c r="AF663" i="1"/>
  <c r="AG1039" i="1"/>
  <c r="AM1039" i="1" s="1"/>
  <c r="AG1119" i="1"/>
  <c r="AM1119" i="1" s="1"/>
  <c r="AE1167" i="1"/>
  <c r="AB551" i="1"/>
  <c r="AB663" i="1"/>
  <c r="AG615" i="1"/>
  <c r="AM615" i="1" s="1"/>
  <c r="AE743" i="1"/>
  <c r="AF703" i="1"/>
  <c r="AB567" i="1"/>
  <c r="AF1055" i="1"/>
  <c r="AG543" i="1"/>
  <c r="AM543" i="1" s="1"/>
  <c r="AF559" i="1"/>
  <c r="AG551" i="1"/>
  <c r="AM551" i="1" s="1"/>
  <c r="AG599" i="1"/>
  <c r="AM599" i="1" s="1"/>
  <c r="AF1255" i="1"/>
  <c r="AF2767" i="1"/>
  <c r="AF4807" i="1"/>
  <c r="AF567" i="1"/>
  <c r="AG727" i="1"/>
  <c r="AM727" i="1" s="1"/>
  <c r="AG663" i="1"/>
  <c r="AM663" i="1" s="1"/>
  <c r="AB735" i="1"/>
  <c r="AE599" i="1"/>
  <c r="AB711" i="1"/>
  <c r="AF1023" i="1"/>
  <c r="AG1007" i="1"/>
  <c r="AM1007" i="1" s="1"/>
  <c r="AF4279" i="1"/>
  <c r="AF615" i="1"/>
  <c r="AF727" i="1"/>
  <c r="AB599" i="1"/>
  <c r="AG711" i="1"/>
  <c r="AM711" i="1" s="1"/>
  <c r="AE695" i="1"/>
  <c r="AF1007" i="1"/>
  <c r="AG1287" i="1"/>
  <c r="AM1287" i="1" s="1"/>
  <c r="AF2679" i="1"/>
  <c r="AB4031" i="1"/>
  <c r="AE615" i="1"/>
  <c r="AF711" i="1"/>
  <c r="AB695" i="1"/>
  <c r="AG1071" i="1"/>
  <c r="AM1071" i="1" s="1"/>
  <c r="AF2599" i="1"/>
  <c r="AF3455" i="1"/>
  <c r="AB2823" i="1"/>
  <c r="AB4927" i="1"/>
  <c r="AG4927" i="1"/>
  <c r="AM4927" i="1" s="1"/>
  <c r="AE4927" i="1"/>
  <c r="AF4927" i="1"/>
  <c r="AB4871" i="1"/>
  <c r="AF4871" i="1"/>
  <c r="AG4839" i="1"/>
  <c r="AM4839" i="1" s="1"/>
  <c r="AE4839" i="1"/>
  <c r="AF4839" i="1"/>
  <c r="AF4703" i="1"/>
  <c r="AE4703" i="1"/>
  <c r="AF4575" i="1"/>
  <c r="AE4575" i="1"/>
  <c r="AF4543" i="1"/>
  <c r="AG4543" i="1"/>
  <c r="AM4543" i="1" s="1"/>
  <c r="AB4519" i="1"/>
  <c r="AE4519" i="1"/>
  <c r="AG4519" i="1"/>
  <c r="AM4519" i="1" s="1"/>
  <c r="AF4495" i="1"/>
  <c r="AG4495" i="1"/>
  <c r="AM4495" i="1" s="1"/>
  <c r="AE4495" i="1"/>
  <c r="AF4455" i="1"/>
  <c r="AE4455" i="1"/>
  <c r="AG4455" i="1"/>
  <c r="AM4455" i="1" s="1"/>
  <c r="AB4407" i="1"/>
  <c r="AG4407" i="1"/>
  <c r="AM4407" i="1" s="1"/>
  <c r="AF4407" i="1"/>
  <c r="AE4407" i="1"/>
  <c r="AE4247" i="1"/>
  <c r="AG4247" i="1"/>
  <c r="AM4247" i="1" s="1"/>
  <c r="AE4111" i="1"/>
  <c r="AF4111" i="1"/>
  <c r="AG4111" i="1"/>
  <c r="AM4111" i="1" s="1"/>
  <c r="AB4111" i="1"/>
  <c r="AG4887" i="1"/>
  <c r="AM4887" i="1" s="1"/>
  <c r="AF4887" i="1"/>
  <c r="AE4887" i="1"/>
  <c r="AG4719" i="1"/>
  <c r="AM4719" i="1" s="1"/>
  <c r="AE4719" i="1"/>
  <c r="AE4647" i="1"/>
  <c r="AG4647" i="1"/>
  <c r="AM4647" i="1" s="1"/>
  <c r="AF4583" i="1"/>
  <c r="AE4583" i="1"/>
  <c r="AG4583" i="1"/>
  <c r="AM4583" i="1" s="1"/>
  <c r="AF4527" i="1"/>
  <c r="AE4527" i="1"/>
  <c r="AG4527" i="1"/>
  <c r="AM4527" i="1" s="1"/>
  <c r="AF4471" i="1"/>
  <c r="AG4471" i="1"/>
  <c r="AM4471" i="1" s="1"/>
  <c r="AB4439" i="1"/>
  <c r="AF4439" i="1"/>
  <c r="AE4439" i="1"/>
  <c r="AE4311" i="1"/>
  <c r="AG4311" i="1"/>
  <c r="AM4311" i="1" s="1"/>
  <c r="AF4311" i="1"/>
  <c r="AB4311" i="1"/>
  <c r="AF4271" i="1"/>
  <c r="AE4271" i="1"/>
  <c r="AF4159" i="1"/>
  <c r="AE4159" i="1"/>
  <c r="AB4159" i="1"/>
  <c r="AG4159" i="1"/>
  <c r="AM4159" i="1" s="1"/>
  <c r="AE4087" i="1"/>
  <c r="AG4087" i="1"/>
  <c r="AM4087" i="1" s="1"/>
  <c r="AG3991" i="1"/>
  <c r="AM3991" i="1" s="1"/>
  <c r="AB3991" i="1"/>
  <c r="AF3895" i="1"/>
  <c r="AB3895" i="1"/>
  <c r="AB3279" i="1"/>
  <c r="AF3279" i="1"/>
  <c r="AE3279" i="1"/>
  <c r="AG3279" i="1"/>
  <c r="AM3279" i="1" s="1"/>
  <c r="AB3247" i="1"/>
  <c r="AG3247" i="1"/>
  <c r="AM3247" i="1" s="1"/>
  <c r="AF3247" i="1"/>
  <c r="AE3247" i="1"/>
  <c r="AG3111" i="1"/>
  <c r="AM3111" i="1" s="1"/>
  <c r="AB3111" i="1"/>
  <c r="AF3111" i="1"/>
  <c r="AE3111" i="1"/>
  <c r="AE2839" i="1"/>
  <c r="AB2839" i="1"/>
  <c r="AF2839" i="1"/>
  <c r="AE2807" i="1"/>
  <c r="AG2807" i="1"/>
  <c r="AM2807" i="1" s="1"/>
  <c r="AF2807" i="1"/>
  <c r="AB2807" i="1"/>
  <c r="AB2743" i="1"/>
  <c r="AG2743" i="1"/>
  <c r="AM2743" i="1" s="1"/>
  <c r="AE2743" i="1"/>
  <c r="AF2743" i="1"/>
  <c r="AB2711" i="1"/>
  <c r="AG2711" i="1"/>
  <c r="AM2711" i="1" s="1"/>
  <c r="AE2711" i="1"/>
  <c r="AF2711" i="1"/>
  <c r="AB2671" i="1"/>
  <c r="AF2671" i="1"/>
  <c r="AE2671" i="1"/>
  <c r="AG2647" i="1"/>
  <c r="AM2647" i="1" s="1"/>
  <c r="AE2647" i="1"/>
  <c r="AF2647" i="1"/>
  <c r="AB2591" i="1"/>
  <c r="AF2591" i="1"/>
  <c r="AE2591" i="1"/>
  <c r="AE2423" i="1"/>
  <c r="AG2423" i="1"/>
  <c r="AM2423" i="1" s="1"/>
  <c r="AF2423" i="1"/>
  <c r="AE2383" i="1"/>
  <c r="AB2383" i="1"/>
  <c r="AG2383" i="1"/>
  <c r="AM2383" i="1" s="1"/>
  <c r="AE2343" i="1"/>
  <c r="AG2343" i="1"/>
  <c r="AM2343" i="1" s="1"/>
  <c r="AF2327" i="1"/>
  <c r="AB2327" i="1"/>
  <c r="AG2327" i="1"/>
  <c r="AM2327" i="1" s="1"/>
  <c r="AB2271" i="1"/>
  <c r="AG2271" i="1"/>
  <c r="AM2271" i="1" s="1"/>
  <c r="AE2207" i="1"/>
  <c r="AB2207" i="1"/>
  <c r="AF1783" i="1"/>
  <c r="AB1783" i="1"/>
  <c r="AG1527" i="1"/>
  <c r="AM1527" i="1" s="1"/>
  <c r="AF1527" i="1"/>
  <c r="AE1463" i="1"/>
  <c r="AG1463" i="1"/>
  <c r="AM1463" i="1" s="1"/>
  <c r="AG983" i="1"/>
  <c r="AM983" i="1" s="1"/>
  <c r="AF1135" i="1"/>
  <c r="AG1127" i="1"/>
  <c r="AM1127" i="1" s="1"/>
  <c r="AB1351" i="1"/>
  <c r="AB5919" i="1"/>
  <c r="AG5919" i="1"/>
  <c r="AM5919" i="1" s="1"/>
  <c r="AB4879" i="1"/>
  <c r="AF4879" i="1"/>
  <c r="AF4751" i="1"/>
  <c r="AG4751" i="1"/>
  <c r="AM4751" i="1" s="1"/>
  <c r="AF4655" i="1"/>
  <c r="AE4655" i="1"/>
  <c r="AG4655" i="1"/>
  <c r="AM4655" i="1" s="1"/>
  <c r="AF4607" i="1"/>
  <c r="AG4607" i="1"/>
  <c r="AM4607" i="1" s="1"/>
  <c r="AG4551" i="1"/>
  <c r="AM4551" i="1" s="1"/>
  <c r="AE4551" i="1"/>
  <c r="AF4511" i="1"/>
  <c r="AE4511" i="1"/>
  <c r="AF4487" i="1"/>
  <c r="AG4487" i="1"/>
  <c r="AM4487" i="1" s="1"/>
  <c r="AE4487" i="1"/>
  <c r="AF4463" i="1"/>
  <c r="AE4463" i="1"/>
  <c r="AG4463" i="1"/>
  <c r="AM4463" i="1" s="1"/>
  <c r="AB4399" i="1"/>
  <c r="AG4399" i="1"/>
  <c r="AM4399" i="1" s="1"/>
  <c r="AF4399" i="1"/>
  <c r="AE4399" i="1"/>
  <c r="AB4263" i="1"/>
  <c r="AG4263" i="1"/>
  <c r="AM4263" i="1" s="1"/>
  <c r="AF4263" i="1"/>
  <c r="AB4183" i="1"/>
  <c r="AE4183" i="1"/>
  <c r="AF4143" i="1"/>
  <c r="AB4143" i="1"/>
  <c r="AE4127" i="1"/>
  <c r="AF4127" i="1"/>
  <c r="AG4127" i="1"/>
  <c r="AM4127" i="1" s="1"/>
  <c r="AB4127" i="1"/>
  <c r="AB4079" i="1"/>
  <c r="AG4079" i="1"/>
  <c r="AM4079" i="1" s="1"/>
  <c r="AG4047" i="1"/>
  <c r="AM4047" i="1" s="1"/>
  <c r="AB4047" i="1"/>
  <c r="AE3943" i="1"/>
  <c r="AF3943" i="1"/>
  <c r="AG3863" i="1"/>
  <c r="AM3863" i="1" s="1"/>
  <c r="AF3863" i="1"/>
  <c r="AB3855" i="1"/>
  <c r="AE3855" i="1"/>
  <c r="AG3855" i="1"/>
  <c r="AM3855" i="1" s="1"/>
  <c r="AF3855" i="1"/>
  <c r="AE3839" i="1"/>
  <c r="AF3839" i="1"/>
  <c r="AG3823" i="1"/>
  <c r="AM3823" i="1" s="1"/>
  <c r="AE3823" i="1"/>
  <c r="AE3415" i="1"/>
  <c r="AB3415" i="1"/>
  <c r="AF3415" i="1"/>
  <c r="AG3415" i="1"/>
  <c r="AM3415" i="1" s="1"/>
  <c r="AB3391" i="1"/>
  <c r="AF3391" i="1"/>
  <c r="AG3391" i="1"/>
  <c r="AM3391" i="1" s="1"/>
  <c r="AB3319" i="1"/>
  <c r="AE3319" i="1"/>
  <c r="AB3303" i="1"/>
  <c r="AG3303" i="1"/>
  <c r="AM3303" i="1" s="1"/>
  <c r="AF3303" i="1"/>
  <c r="AE3303" i="1"/>
  <c r="AB3287" i="1"/>
  <c r="AG3287" i="1"/>
  <c r="AM3287" i="1" s="1"/>
  <c r="AB3271" i="1"/>
  <c r="AE3271" i="1"/>
  <c r="AF3271" i="1"/>
  <c r="AG3271" i="1"/>
  <c r="AM3271" i="1" s="1"/>
  <c r="AG3215" i="1"/>
  <c r="AM3215" i="1" s="1"/>
  <c r="AB3215" i="1"/>
  <c r="AE3183" i="1"/>
  <c r="AB3183" i="1"/>
  <c r="AG3167" i="1"/>
  <c r="AM3167" i="1" s="1"/>
  <c r="AB3167" i="1"/>
  <c r="AF3167" i="1"/>
  <c r="AG3151" i="1"/>
  <c r="AM3151" i="1" s="1"/>
  <c r="AF3151" i="1"/>
  <c r="AG3103" i="1"/>
  <c r="AM3103" i="1" s="1"/>
  <c r="AF3103" i="1"/>
  <c r="AG3087" i="1"/>
  <c r="AM3087" i="1" s="1"/>
  <c r="AB3087" i="1"/>
  <c r="AB2783" i="1"/>
  <c r="AE2783" i="1"/>
  <c r="AB2751" i="1"/>
  <c r="AG2751" i="1"/>
  <c r="AM2751" i="1" s="1"/>
  <c r="AE2751" i="1"/>
  <c r="AB2735" i="1"/>
  <c r="AE2735" i="1"/>
  <c r="AF2735" i="1"/>
  <c r="AG2663" i="1"/>
  <c r="AM2663" i="1" s="1"/>
  <c r="AF2663" i="1"/>
  <c r="AG2623" i="1"/>
  <c r="AM2623" i="1" s="1"/>
  <c r="AF2623" i="1"/>
  <c r="AE2623" i="1"/>
  <c r="AG2607" i="1"/>
  <c r="AM2607" i="1" s="1"/>
  <c r="AF2607" i="1"/>
  <c r="AE2607" i="1"/>
  <c r="AB2527" i="1"/>
  <c r="AF2527" i="1"/>
  <c r="AE2527" i="1"/>
  <c r="AF2415" i="1"/>
  <c r="AB2415" i="1"/>
  <c r="AE2399" i="1"/>
  <c r="AF2399" i="1"/>
  <c r="AG2399" i="1"/>
  <c r="AM2399" i="1" s="1"/>
  <c r="AE2367" i="1"/>
  <c r="AB2367" i="1"/>
  <c r="AG2367" i="1"/>
  <c r="AM2367" i="1" s="1"/>
  <c r="AB2319" i="1"/>
  <c r="AG2319" i="1"/>
  <c r="AM2319" i="1" s="1"/>
  <c r="AF2263" i="1"/>
  <c r="AB2263" i="1"/>
  <c r="AB2231" i="1"/>
  <c r="AG2231" i="1"/>
  <c r="AM2231" i="1" s="1"/>
  <c r="AF2215" i="1"/>
  <c r="AB2215" i="1"/>
  <c r="AG2215" i="1"/>
  <c r="AM2215" i="1" s="1"/>
  <c r="AE2183" i="1"/>
  <c r="AB2183" i="1"/>
  <c r="AG2183" i="1"/>
  <c r="AM2183" i="1" s="1"/>
  <c r="AG2151" i="1"/>
  <c r="AM2151" i="1" s="1"/>
  <c r="AB2151" i="1"/>
  <c r="AF1495" i="1"/>
  <c r="AG1495" i="1"/>
  <c r="AM1495" i="1" s="1"/>
  <c r="AE1431" i="1"/>
  <c r="AG1431" i="1"/>
  <c r="AM1431" i="1" s="1"/>
  <c r="AE1391" i="1"/>
  <c r="AB1391" i="1"/>
  <c r="AB1375" i="1"/>
  <c r="AE1375" i="1"/>
  <c r="AF1375" i="1"/>
  <c r="AG1343" i="1"/>
  <c r="AM1343" i="1" s="1"/>
  <c r="AB1343" i="1"/>
  <c r="AE1295" i="1"/>
  <c r="AG1295" i="1"/>
  <c r="AM1295" i="1" s="1"/>
  <c r="AE1247" i="1"/>
  <c r="AG1247" i="1"/>
  <c r="AM1247" i="1" s="1"/>
  <c r="AE2767" i="1"/>
  <c r="AF1079" i="1"/>
  <c r="AG1015" i="1"/>
  <c r="AM1015" i="1" s="1"/>
  <c r="AG1047" i="1"/>
  <c r="AM1047" i="1" s="1"/>
  <c r="AG1079" i="1"/>
  <c r="AM1079" i="1" s="1"/>
  <c r="AG1135" i="1"/>
  <c r="AM1135" i="1" s="1"/>
  <c r="AB1167" i="1"/>
  <c r="AF1295" i="1"/>
  <c r="AB1431" i="1"/>
  <c r="AB1463" i="1"/>
  <c r="AB1535" i="1"/>
  <c r="AE2415" i="1"/>
  <c r="AE2567" i="1"/>
  <c r="AE2775" i="1"/>
  <c r="AF3255" i="1"/>
  <c r="AG4063" i="1"/>
  <c r="AM4063" i="1" s="1"/>
  <c r="AB4095" i="1"/>
  <c r="AF3823" i="1"/>
  <c r="AE4471" i="1"/>
  <c r="AE4743" i="1"/>
  <c r="AG4575" i="1"/>
  <c r="AM4575" i="1" s="1"/>
  <c r="AF1111" i="1"/>
  <c r="AF1143" i="1"/>
  <c r="AG1143" i="1"/>
  <c r="AM1143" i="1" s="1"/>
  <c r="AG2191" i="1"/>
  <c r="AM2191" i="1" s="1"/>
  <c r="AB2239" i="1"/>
  <c r="AB2343" i="1"/>
  <c r="AB2423" i="1"/>
  <c r="AF2567" i="1"/>
  <c r="AF3319" i="1"/>
  <c r="AH3319" i="1" s="1"/>
  <c r="AE3167" i="1"/>
  <c r="AE4479" i="1"/>
  <c r="AE4751" i="1"/>
  <c r="AG4631" i="1"/>
  <c r="AM4631" i="1" s="1"/>
  <c r="AF4895" i="1"/>
  <c r="AE4711" i="1"/>
  <c r="AG4711" i="1"/>
  <c r="AM4711" i="1" s="1"/>
  <c r="AF4687" i="1"/>
  <c r="AG4687" i="1"/>
  <c r="AM4687" i="1" s="1"/>
  <c r="AG4559" i="1"/>
  <c r="AM4559" i="1" s="1"/>
  <c r="AE4559" i="1"/>
  <c r="AE4215" i="1"/>
  <c r="AF4215" i="1"/>
  <c r="AF4151" i="1"/>
  <c r="AE4151" i="1"/>
  <c r="AB4151" i="1"/>
  <c r="AE4023" i="1"/>
  <c r="AG4023" i="1"/>
  <c r="AM4023" i="1" s="1"/>
  <c r="AE3983" i="1"/>
  <c r="AG3983" i="1"/>
  <c r="AM3983" i="1" s="1"/>
  <c r="AB3983" i="1"/>
  <c r="AE3879" i="1"/>
  <c r="AB3879" i="1"/>
  <c r="AE3423" i="1"/>
  <c r="AB3423" i="1"/>
  <c r="AF3423" i="1"/>
  <c r="AG3423" i="1"/>
  <c r="AM3423" i="1" s="1"/>
  <c r="AB3399" i="1"/>
  <c r="AF3399" i="1"/>
  <c r="AG3399" i="1"/>
  <c r="AM3399" i="1" s="1"/>
  <c r="AE3375" i="1"/>
  <c r="AB3375" i="1"/>
  <c r="AF3375" i="1"/>
  <c r="AG3375" i="1"/>
  <c r="AM3375" i="1" s="1"/>
  <c r="AB3351" i="1"/>
  <c r="AF3351" i="1"/>
  <c r="AG3351" i="1"/>
  <c r="AM3351" i="1" s="1"/>
  <c r="AB3335" i="1"/>
  <c r="AE3335" i="1"/>
  <c r="AG3335" i="1"/>
  <c r="AM3335" i="1" s="1"/>
  <c r="AF3335" i="1"/>
  <c r="AG3207" i="1"/>
  <c r="AM3207" i="1" s="1"/>
  <c r="AF3207" i="1"/>
  <c r="AE3207" i="1"/>
  <c r="AG3127" i="1"/>
  <c r="AM3127" i="1" s="1"/>
  <c r="AF3127" i="1"/>
  <c r="AB3127" i="1"/>
  <c r="AE2855" i="1"/>
  <c r="AF2855" i="1"/>
  <c r="AB2855" i="1"/>
  <c r="AG2687" i="1"/>
  <c r="AM2687" i="1" s="1"/>
  <c r="AE2687" i="1"/>
  <c r="AB2687" i="1"/>
  <c r="AG2639" i="1"/>
  <c r="AM2639" i="1" s="1"/>
  <c r="AF2639" i="1"/>
  <c r="AE2639" i="1"/>
  <c r="AB2615" i="1"/>
  <c r="AF2615" i="1"/>
  <c r="AE2615" i="1"/>
  <c r="AB2583" i="1"/>
  <c r="AF2583" i="1"/>
  <c r="AE2583" i="1"/>
  <c r="AG2551" i="1"/>
  <c r="AM2551" i="1" s="1"/>
  <c r="AF2551" i="1"/>
  <c r="AE2551" i="1"/>
  <c r="AG2431" i="1"/>
  <c r="AM2431" i="1" s="1"/>
  <c r="AF2431" i="1"/>
  <c r="AB2431" i="1"/>
  <c r="AE2375" i="1"/>
  <c r="AB2375" i="1"/>
  <c r="AG2375" i="1"/>
  <c r="AM2375" i="1" s="1"/>
  <c r="AE2359" i="1"/>
  <c r="AB2359" i="1"/>
  <c r="AF2303" i="1"/>
  <c r="AB2303" i="1"/>
  <c r="AB1503" i="1"/>
  <c r="AE1503" i="1"/>
  <c r="AF1503" i="1"/>
  <c r="AG1503" i="1"/>
  <c r="AM1503" i="1" s="1"/>
  <c r="AE1471" i="1"/>
  <c r="AB1471" i="1"/>
  <c r="AF1471" i="1"/>
  <c r="AG1471" i="1"/>
  <c r="AM1471" i="1" s="1"/>
  <c r="AE1439" i="1"/>
  <c r="AB1439" i="1"/>
  <c r="AF1439" i="1"/>
  <c r="AG1439" i="1"/>
  <c r="AM1439" i="1" s="1"/>
  <c r="AE1423" i="1"/>
  <c r="AB1423" i="1"/>
  <c r="AF1423" i="1"/>
  <c r="AG1423" i="1"/>
  <c r="AM1423" i="1" s="1"/>
  <c r="AB1383" i="1"/>
  <c r="AE1383" i="1"/>
  <c r="AE1367" i="1"/>
  <c r="AF1367" i="1"/>
  <c r="AG1335" i="1"/>
  <c r="AM1335" i="1" s="1"/>
  <c r="AE1335" i="1"/>
  <c r="AG1311" i="1"/>
  <c r="AM1311" i="1" s="1"/>
  <c r="AF1311" i="1"/>
  <c r="AF1175" i="1"/>
  <c r="AB1175" i="1"/>
  <c r="AE1175" i="1"/>
  <c r="AF1103" i="1"/>
  <c r="AF1287" i="1"/>
  <c r="AF1463" i="1"/>
  <c r="AE1527" i="1"/>
  <c r="AE2663" i="1"/>
  <c r="AE3351" i="1"/>
  <c r="AG3327" i="1"/>
  <c r="AM3327" i="1" s="1"/>
  <c r="AG4007" i="1"/>
  <c r="AM4007" i="1" s="1"/>
  <c r="AB4087" i="1"/>
  <c r="AE4687" i="1"/>
  <c r="AF1015" i="1"/>
  <c r="AF1031" i="1"/>
  <c r="AF1047" i="1"/>
  <c r="AF1063" i="1"/>
  <c r="AG1087" i="1"/>
  <c r="AM1087" i="1" s="1"/>
  <c r="AG1151" i="1"/>
  <c r="AM1151" i="1" s="1"/>
  <c r="AF1223" i="1"/>
  <c r="AG1487" i="1"/>
  <c r="AM1487" i="1" s="1"/>
  <c r="AE2631" i="1"/>
  <c r="AE3127" i="1"/>
  <c r="AE3087" i="1"/>
  <c r="AB3191" i="1"/>
  <c r="AE3391" i="1"/>
  <c r="AE3399" i="1"/>
  <c r="AF3743" i="1"/>
  <c r="AB3943" i="1"/>
  <c r="AG4639" i="1"/>
  <c r="AM4639" i="1" s="1"/>
  <c r="AE4871" i="1"/>
  <c r="AB2399" i="1"/>
  <c r="AF991" i="1"/>
  <c r="AE999" i="1"/>
  <c r="AF1087" i="1"/>
  <c r="AF1119" i="1"/>
  <c r="AF1151" i="1"/>
  <c r="AG1095" i="1"/>
  <c r="AM1095" i="1" s="1"/>
  <c r="AG1159" i="1"/>
  <c r="AM1159" i="1" s="1"/>
  <c r="AF1247" i="1"/>
  <c r="AF1271" i="1"/>
  <c r="AF1479" i="1"/>
  <c r="AG2255" i="1"/>
  <c r="AM2255" i="1" s="1"/>
  <c r="AE2535" i="1"/>
  <c r="AF2631" i="1"/>
  <c r="AF2751" i="1"/>
  <c r="AB3151" i="1"/>
  <c r="AE3215" i="1"/>
  <c r="AE3863" i="1"/>
  <c r="AE4543" i="1"/>
  <c r="AG4439" i="1"/>
  <c r="AM4439" i="1" s="1"/>
  <c r="AE4879" i="1"/>
  <c r="AB4951" i="1"/>
  <c r="AF4951" i="1"/>
  <c r="AE4951" i="1"/>
  <c r="AB4863" i="1"/>
  <c r="AE4863" i="1"/>
  <c r="AF4863" i="1"/>
  <c r="AH4863" i="1" s="1"/>
  <c r="AG4847" i="1"/>
  <c r="AM4847" i="1" s="1"/>
  <c r="AE4847" i="1"/>
  <c r="AF4847" i="1"/>
  <c r="AG4815" i="1"/>
  <c r="AM4815" i="1" s="1"/>
  <c r="AE4815" i="1"/>
  <c r="AE4759" i="1"/>
  <c r="AG4759" i="1"/>
  <c r="AM4759" i="1" s="1"/>
  <c r="AB4727" i="1"/>
  <c r="AG4727" i="1"/>
  <c r="AM4727" i="1" s="1"/>
  <c r="AE4727" i="1"/>
  <c r="AG4695" i="1"/>
  <c r="AM4695" i="1" s="1"/>
  <c r="AE4695" i="1"/>
  <c r="AB4663" i="1"/>
  <c r="AG4663" i="1"/>
  <c r="AM4663" i="1" s="1"/>
  <c r="AF4615" i="1"/>
  <c r="AG4615" i="1"/>
  <c r="AM4615" i="1" s="1"/>
  <c r="AE4615" i="1"/>
  <c r="AB4567" i="1"/>
  <c r="AE4567" i="1"/>
  <c r="AF4503" i="1"/>
  <c r="AE4503" i="1"/>
  <c r="AF4447" i="1"/>
  <c r="AE4447" i="1"/>
  <c r="AB4255" i="1"/>
  <c r="AF4255" i="1"/>
  <c r="AE4255" i="1"/>
  <c r="AE4119" i="1"/>
  <c r="AF4119" i="1"/>
  <c r="AG4119" i="1"/>
  <c r="AM4119" i="1" s="1"/>
  <c r="AE4071" i="1"/>
  <c r="AB4071" i="1"/>
  <c r="AE4055" i="1"/>
  <c r="AG4055" i="1"/>
  <c r="AM4055" i="1" s="1"/>
  <c r="AB4055" i="1"/>
  <c r="AE4015" i="1"/>
  <c r="AB4015" i="1"/>
  <c r="AG4015" i="1"/>
  <c r="AM4015" i="1" s="1"/>
  <c r="AE3951" i="1"/>
  <c r="AB3951" i="1"/>
  <c r="AG3951" i="1"/>
  <c r="AM3951" i="1" s="1"/>
  <c r="AG3935" i="1"/>
  <c r="AM3935" i="1" s="1"/>
  <c r="AF3935" i="1"/>
  <c r="AB3871" i="1"/>
  <c r="AE3871" i="1"/>
  <c r="AG3871" i="1"/>
  <c r="AM3871" i="1" s="1"/>
  <c r="AF3871" i="1"/>
  <c r="AG3847" i="1"/>
  <c r="AM3847" i="1" s="1"/>
  <c r="AB3847" i="1"/>
  <c r="AE3847" i="1"/>
  <c r="AF3847" i="1"/>
  <c r="AB3815" i="1"/>
  <c r="AE3815" i="1"/>
  <c r="AF3815" i="1"/>
  <c r="AE3439" i="1"/>
  <c r="AB3439" i="1"/>
  <c r="AB3407" i="1"/>
  <c r="AF3407" i="1"/>
  <c r="AG3407" i="1"/>
  <c r="AM3407" i="1" s="1"/>
  <c r="AB3367" i="1"/>
  <c r="AF3367" i="1"/>
  <c r="AG3367" i="1"/>
  <c r="AM3367" i="1" s="1"/>
  <c r="AE3367" i="1"/>
  <c r="AB3327" i="1"/>
  <c r="AE3327" i="1"/>
  <c r="AB3311" i="1"/>
  <c r="AG3311" i="1"/>
  <c r="AM3311" i="1" s="1"/>
  <c r="AF3311" i="1"/>
  <c r="AE3311" i="1"/>
  <c r="AB3295" i="1"/>
  <c r="AG3295" i="1"/>
  <c r="AM3295" i="1" s="1"/>
  <c r="AF3295" i="1"/>
  <c r="AB3263" i="1"/>
  <c r="AE3263" i="1"/>
  <c r="AF3263" i="1"/>
  <c r="AG3199" i="1"/>
  <c r="AM3199" i="1" s="1"/>
  <c r="AF3199" i="1"/>
  <c r="AB3199" i="1"/>
  <c r="AG3135" i="1"/>
  <c r="AM3135" i="1" s="1"/>
  <c r="AF3135" i="1"/>
  <c r="AB3135" i="1"/>
  <c r="AG3119" i="1"/>
  <c r="AM3119" i="1" s="1"/>
  <c r="AE3119" i="1"/>
  <c r="AF3119" i="1"/>
  <c r="AB2775" i="1"/>
  <c r="AG2775" i="1"/>
  <c r="AM2775" i="1" s="1"/>
  <c r="AG2759" i="1"/>
  <c r="AM2759" i="1" s="1"/>
  <c r="AE2759" i="1"/>
  <c r="AF2759" i="1"/>
  <c r="AB2719" i="1"/>
  <c r="AG2719" i="1"/>
  <c r="AM2719" i="1" s="1"/>
  <c r="AE2719" i="1"/>
  <c r="AF2719" i="1"/>
  <c r="AB2695" i="1"/>
  <c r="AG2695" i="1"/>
  <c r="AM2695" i="1" s="1"/>
  <c r="AE2695" i="1"/>
  <c r="AF2695" i="1"/>
  <c r="AB2575" i="1"/>
  <c r="AF2575" i="1"/>
  <c r="AE2575" i="1"/>
  <c r="AB2559" i="1"/>
  <c r="AF2559" i="1"/>
  <c r="AE2559" i="1"/>
  <c r="AF2223" i="1"/>
  <c r="AB2223" i="1"/>
  <c r="AG2223" i="1"/>
  <c r="AM2223" i="1" s="1"/>
  <c r="AB2175" i="1"/>
  <c r="AG2175" i="1"/>
  <c r="AM2175" i="1" s="1"/>
  <c r="AF2159" i="1"/>
  <c r="AB2159" i="1"/>
  <c r="AE1551" i="1"/>
  <c r="AF1551" i="1"/>
  <c r="AG1551" i="1"/>
  <c r="AM1551" i="1" s="1"/>
  <c r="AB1519" i="1"/>
  <c r="AF1519" i="1"/>
  <c r="AG1519" i="1"/>
  <c r="AM1519" i="1" s="1"/>
  <c r="AE1519" i="1"/>
  <c r="AE1487" i="1"/>
  <c r="AB1487" i="1"/>
  <c r="AE1447" i="1"/>
  <c r="AG1447" i="1"/>
  <c r="AM1447" i="1" s="1"/>
  <c r="AB1415" i="1"/>
  <c r="AF1415" i="1"/>
  <c r="AE1415" i="1"/>
  <c r="AG1415" i="1"/>
  <c r="AM1415" i="1" s="1"/>
  <c r="AB1399" i="1"/>
  <c r="AE1399" i="1"/>
  <c r="AG1351" i="1"/>
  <c r="AM1351" i="1" s="1"/>
  <c r="AE1351" i="1"/>
  <c r="AB1319" i="1"/>
  <c r="AE1319" i="1"/>
  <c r="AB1303" i="1"/>
  <c r="AF1303" i="1"/>
  <c r="AG1303" i="1"/>
  <c r="AM1303" i="1" s="1"/>
  <c r="AE1263" i="1"/>
  <c r="AG1263" i="1"/>
  <c r="AM1263" i="1" s="1"/>
  <c r="AE1231" i="1"/>
  <c r="AG1231" i="1"/>
  <c r="AM1231" i="1" s="1"/>
  <c r="AE1207" i="1"/>
  <c r="AG1207" i="1"/>
  <c r="AM1207" i="1" s="1"/>
  <c r="AB1191" i="1"/>
  <c r="AE1191" i="1"/>
  <c r="AG1191" i="1"/>
  <c r="AM1191" i="1" s="1"/>
  <c r="AG1103" i="1"/>
  <c r="AM1103" i="1" s="1"/>
  <c r="AG1167" i="1"/>
  <c r="AM1167" i="1" s="1"/>
  <c r="AF1207" i="1"/>
  <c r="AG1223" i="1"/>
  <c r="AM1223" i="1" s="1"/>
  <c r="AG1175" i="1"/>
  <c r="AM1175" i="1" s="1"/>
  <c r="AB1367" i="1"/>
  <c r="AB1447" i="1"/>
  <c r="AG1383" i="1"/>
  <c r="AM1383" i="1" s="1"/>
  <c r="AG2159" i="1"/>
  <c r="AM2159" i="1" s="1"/>
  <c r="AG2263" i="1"/>
  <c r="AM2263" i="1" s="1"/>
  <c r="AF2535" i="1"/>
  <c r="AG2735" i="1"/>
  <c r="AM2735" i="1" s="1"/>
  <c r="AF2687" i="1"/>
  <c r="AB3119" i="1"/>
  <c r="AF3879" i="1"/>
  <c r="AG3879" i="1"/>
  <c r="AM3879" i="1" s="1"/>
  <c r="AB3967" i="1"/>
  <c r="AG3887" i="1"/>
  <c r="AM3887" i="1" s="1"/>
  <c r="AF4207" i="1"/>
  <c r="AE4599" i="1"/>
  <c r="AG4191" i="1"/>
  <c r="AM4191" i="1" s="1"/>
  <c r="AG4447" i="1"/>
  <c r="AM4447" i="1" s="1"/>
  <c r="AG4703" i="1"/>
  <c r="AM4703" i="1" s="1"/>
  <c r="AF4735" i="1"/>
  <c r="AE4735" i="1"/>
  <c r="AB4671" i="1"/>
  <c r="AG4671" i="1"/>
  <c r="AM4671" i="1" s="1"/>
  <c r="AF4623" i="1"/>
  <c r="AG4623" i="1"/>
  <c r="AM4623" i="1" s="1"/>
  <c r="AE4623" i="1"/>
  <c r="AE4591" i="1"/>
  <c r="AG4591" i="1"/>
  <c r="AM4591" i="1" s="1"/>
  <c r="AF4535" i="1"/>
  <c r="AG4535" i="1"/>
  <c r="AM4535" i="1" s="1"/>
  <c r="AG4415" i="1"/>
  <c r="AM4415" i="1" s="1"/>
  <c r="AF4415" i="1"/>
  <c r="AE4295" i="1"/>
  <c r="AF4295" i="1"/>
  <c r="AG4295" i="1"/>
  <c r="AM4295" i="1" s="1"/>
  <c r="AB4295" i="1"/>
  <c r="AB4223" i="1"/>
  <c r="AF4223" i="1"/>
  <c r="AE4167" i="1"/>
  <c r="AG4167" i="1"/>
  <c r="AM4167" i="1" s="1"/>
  <c r="AE4135" i="1"/>
  <c r="AG4135" i="1"/>
  <c r="AM4135" i="1" s="1"/>
  <c r="AB4135" i="1"/>
  <c r="AE4103" i="1"/>
  <c r="AF4103" i="1"/>
  <c r="AG4103" i="1"/>
  <c r="AM4103" i="1" s="1"/>
  <c r="AB4103" i="1"/>
  <c r="AE4039" i="1"/>
  <c r="AG4039" i="1"/>
  <c r="AM4039" i="1" s="1"/>
  <c r="AB4039" i="1"/>
  <c r="AF3999" i="1"/>
  <c r="AB3999" i="1"/>
  <c r="AG3975" i="1"/>
  <c r="AM3975" i="1" s="1"/>
  <c r="AB3975" i="1"/>
  <c r="AE3959" i="1"/>
  <c r="AG3959" i="1"/>
  <c r="AM3959" i="1" s="1"/>
  <c r="AG3927" i="1"/>
  <c r="AM3927" i="1" s="1"/>
  <c r="AF3927" i="1"/>
  <c r="AB3831" i="1"/>
  <c r="AF3831" i="1"/>
  <c r="AG3831" i="1"/>
  <c r="AM3831" i="1" s="1"/>
  <c r="AE3631" i="1"/>
  <c r="AF3631" i="1"/>
  <c r="AE3479" i="1"/>
  <c r="AB3479" i="1"/>
  <c r="AF3479" i="1"/>
  <c r="AG3479" i="1"/>
  <c r="AM3479" i="1" s="1"/>
  <c r="AE3447" i="1"/>
  <c r="AF3447" i="1"/>
  <c r="AE3431" i="1"/>
  <c r="AB3431" i="1"/>
  <c r="AE3383" i="1"/>
  <c r="AB3383" i="1"/>
  <c r="AF3383" i="1"/>
  <c r="AG3383" i="1"/>
  <c r="AM3383" i="1" s="1"/>
  <c r="AB3359" i="1"/>
  <c r="AF3359" i="1"/>
  <c r="AG3359" i="1"/>
  <c r="AM3359" i="1" s="1"/>
  <c r="AB3343" i="1"/>
  <c r="AE3343" i="1"/>
  <c r="AG3343" i="1"/>
  <c r="AM3343" i="1" s="1"/>
  <c r="AF3343" i="1"/>
  <c r="AB3255" i="1"/>
  <c r="AE3255" i="1"/>
  <c r="AG3223" i="1"/>
  <c r="AM3223" i="1" s="1"/>
  <c r="AF3223" i="1"/>
  <c r="AE3223" i="1"/>
  <c r="AB3223" i="1"/>
  <c r="AG3159" i="1"/>
  <c r="AM3159" i="1" s="1"/>
  <c r="AF3159" i="1"/>
  <c r="AE3159" i="1"/>
  <c r="AB3159" i="1"/>
  <c r="AE2799" i="1"/>
  <c r="AG2799" i="1"/>
  <c r="AM2799" i="1" s="1"/>
  <c r="AB2799" i="1"/>
  <c r="AB2727" i="1"/>
  <c r="AG2727" i="1"/>
  <c r="AM2727" i="1" s="1"/>
  <c r="AE2727" i="1"/>
  <c r="AF2727" i="1"/>
  <c r="AB2703" i="1"/>
  <c r="AE2703" i="1"/>
  <c r="AF2703" i="1"/>
  <c r="AE2655" i="1"/>
  <c r="AF2655" i="1"/>
  <c r="AB2543" i="1"/>
  <c r="AF2543" i="1"/>
  <c r="AE2543" i="1"/>
  <c r="AE2407" i="1"/>
  <c r="AF2407" i="1"/>
  <c r="AG2407" i="1"/>
  <c r="AM2407" i="1" s="1"/>
  <c r="AB2407" i="1"/>
  <c r="AE2391" i="1"/>
  <c r="AF2391" i="1"/>
  <c r="AG2391" i="1"/>
  <c r="AM2391" i="1" s="1"/>
  <c r="AB2391" i="1"/>
  <c r="AF2335" i="1"/>
  <c r="AG2335" i="1"/>
  <c r="AM2335" i="1" s="1"/>
  <c r="AE2311" i="1"/>
  <c r="AB2311" i="1"/>
  <c r="AG2311" i="1"/>
  <c r="AM2311" i="1" s="1"/>
  <c r="AE2295" i="1"/>
  <c r="AB2295" i="1"/>
  <c r="AF2247" i="1"/>
  <c r="AG2247" i="1"/>
  <c r="AM2247" i="1" s="1"/>
  <c r="AB2167" i="1"/>
  <c r="AG2167" i="1"/>
  <c r="AM2167" i="1" s="1"/>
  <c r="AE2143" i="1"/>
  <c r="AG2143" i="1"/>
  <c r="AM2143" i="1" s="1"/>
  <c r="AB1511" i="1"/>
  <c r="AF1511" i="1"/>
  <c r="AG1511" i="1"/>
  <c r="AM1511" i="1" s="1"/>
  <c r="AE1479" i="1"/>
  <c r="AG1479" i="1"/>
  <c r="AM1479" i="1" s="1"/>
  <c r="AE1455" i="1"/>
  <c r="AB1455" i="1"/>
  <c r="AF1455" i="1"/>
  <c r="AG1455" i="1"/>
  <c r="AM1455" i="1" s="1"/>
  <c r="AB1407" i="1"/>
  <c r="AE1407" i="1"/>
  <c r="AF1407" i="1"/>
  <c r="AG1407" i="1"/>
  <c r="AM1407" i="1" s="1"/>
  <c r="AB1327" i="1"/>
  <c r="AF1327" i="1"/>
  <c r="AE1279" i="1"/>
  <c r="AG1279" i="1"/>
  <c r="AM1279" i="1" s="1"/>
  <c r="AE1239" i="1"/>
  <c r="AG1239" i="1"/>
  <c r="AM1239" i="1" s="1"/>
  <c r="AB1215" i="1"/>
  <c r="AG1215" i="1"/>
  <c r="AM1215" i="1" s="1"/>
  <c r="AG2839" i="1"/>
  <c r="AM2839" i="1" s="1"/>
  <c r="AF1127" i="1"/>
  <c r="AF1159" i="1"/>
  <c r="AF999" i="1"/>
  <c r="AG1111" i="1"/>
  <c r="AM1111" i="1" s="1"/>
  <c r="AF1231" i="1"/>
  <c r="AF1279" i="1"/>
  <c r="AB1295" i="1"/>
  <c r="AF1191" i="1"/>
  <c r="AF1335" i="1"/>
  <c r="AG1375" i="1"/>
  <c r="AM1375" i="1" s="1"/>
  <c r="AG1399" i="1"/>
  <c r="AM1399" i="1" s="1"/>
  <c r="AF1383" i="1"/>
  <c r="AB1551" i="1"/>
  <c r="AG2351" i="1"/>
  <c r="AM2351" i="1" s="1"/>
  <c r="AB2191" i="1"/>
  <c r="AE2599" i="1"/>
  <c r="AF2783" i="1"/>
  <c r="AB2767" i="1"/>
  <c r="AB3103" i="1"/>
  <c r="AB3207" i="1"/>
  <c r="AF3087" i="1"/>
  <c r="AH3087" i="1" s="1"/>
  <c r="AE3287" i="1"/>
  <c r="AF3287" i="1"/>
  <c r="AG3263" i="1"/>
  <c r="AM3263" i="1" s="1"/>
  <c r="AB4023" i="1"/>
  <c r="AE3927" i="1"/>
  <c r="AB4167" i="1"/>
  <c r="AG4215" i="1"/>
  <c r="AM4215" i="1" s="1"/>
  <c r="AE4607" i="1"/>
  <c r="AF4247" i="1"/>
  <c r="AB4215" i="1"/>
  <c r="AG4503" i="1"/>
  <c r="AM4503" i="1" s="1"/>
  <c r="AG4284" i="1"/>
  <c r="AM4284" i="1" s="1"/>
  <c r="AB4300" i="1"/>
  <c r="AB4404" i="1"/>
  <c r="AF540" i="1"/>
  <c r="AG860" i="1"/>
  <c r="AM860" i="1" s="1"/>
  <c r="AF852" i="1"/>
  <c r="AF804" i="1"/>
  <c r="AB1484" i="1"/>
  <c r="AG1596" i="1"/>
  <c r="AM1596" i="1" s="1"/>
  <c r="AF3132" i="1"/>
  <c r="AF3148" i="1"/>
  <c r="AG4100" i="1"/>
  <c r="AM4100" i="1" s="1"/>
  <c r="AF492" i="1"/>
  <c r="AB580" i="1"/>
  <c r="AG788" i="1"/>
  <c r="AM788" i="1" s="1"/>
  <c r="AF2836" i="1"/>
  <c r="AB500" i="1"/>
  <c r="AB3220" i="1"/>
  <c r="AE3092" i="1"/>
  <c r="AB3164" i="1"/>
  <c r="AG4300" i="1"/>
  <c r="AM4300" i="1" s="1"/>
  <c r="AG1220" i="1"/>
  <c r="AM1220" i="1" s="1"/>
  <c r="AF2820" i="1"/>
  <c r="AB2820" i="1"/>
  <c r="AF2804" i="1"/>
  <c r="AG3060" i="1"/>
  <c r="AM3060" i="1" s="1"/>
  <c r="AB3940" i="1"/>
  <c r="AF4188" i="1"/>
  <c r="AF500" i="1"/>
  <c r="AG500" i="1"/>
  <c r="AM500" i="1" s="1"/>
  <c r="AG588" i="1"/>
  <c r="AM588" i="1" s="1"/>
  <c r="AE524" i="1"/>
  <c r="AG748" i="1"/>
  <c r="AM748" i="1" s="1"/>
  <c r="AB900" i="1"/>
  <c r="AB3076" i="1"/>
  <c r="AG3940" i="1"/>
  <c r="AM3940" i="1" s="1"/>
  <c r="AF4204" i="1"/>
  <c r="AE4308" i="1"/>
  <c r="AB4356" i="1"/>
  <c r="AG460" i="1"/>
  <c r="AM460" i="1" s="1"/>
  <c r="AG636" i="1"/>
  <c r="AM636" i="1" s="1"/>
  <c r="AG1020" i="1"/>
  <c r="AM1020" i="1" s="1"/>
  <c r="AB1660" i="1"/>
  <c r="AB2892" i="1"/>
  <c r="AB660" i="1"/>
  <c r="AB1228" i="1"/>
  <c r="AB1476" i="1"/>
  <c r="AB2956" i="1"/>
  <c r="AB3140" i="1"/>
  <c r="AB3236" i="1"/>
  <c r="AF4372" i="1"/>
  <c r="AF5292" i="1"/>
  <c r="AB2900" i="1"/>
  <c r="AB2964" i="1"/>
  <c r="AB3036" i="1"/>
  <c r="AE2788" i="1"/>
  <c r="AF2924" i="1"/>
  <c r="AF2956" i="1"/>
  <c r="AF3028" i="1"/>
  <c r="AB3132" i="1"/>
  <c r="AG3076" i="1"/>
  <c r="AM3076" i="1" s="1"/>
  <c r="AF3172" i="1"/>
  <c r="AF3212" i="1"/>
  <c r="AF3108" i="1"/>
  <c r="AG3700" i="1"/>
  <c r="AM3700" i="1" s="1"/>
  <c r="AG3772" i="1"/>
  <c r="AM3772" i="1" s="1"/>
  <c r="AG3996" i="1"/>
  <c r="AM3996" i="1" s="1"/>
  <c r="AG4052" i="1"/>
  <c r="AM4052" i="1" s="1"/>
  <c r="AG4156" i="1"/>
  <c r="AM4156" i="1" s="1"/>
  <c r="AB4308" i="1"/>
  <c r="AB4228" i="1"/>
  <c r="AF4284" i="1"/>
  <c r="AG4196" i="1"/>
  <c r="AM4196" i="1" s="1"/>
  <c r="AF4380" i="1"/>
  <c r="AF4300" i="1"/>
  <c r="AG4228" i="1"/>
  <c r="AM4228" i="1" s="1"/>
  <c r="AG4260" i="1"/>
  <c r="AM4260" i="1" s="1"/>
  <c r="AB4316" i="1"/>
  <c r="AG3172" i="1"/>
  <c r="AM3172" i="1" s="1"/>
  <c r="AH1465" i="1"/>
  <c r="AB2908" i="1"/>
  <c r="AB2972" i="1"/>
  <c r="AB3084" i="1"/>
  <c r="AE3076" i="1"/>
  <c r="AB3172" i="1"/>
  <c r="AF3188" i="1"/>
  <c r="AB3108" i="1"/>
  <c r="AF3124" i="1"/>
  <c r="AG3708" i="1"/>
  <c r="AM3708" i="1" s="1"/>
  <c r="AG3780" i="1"/>
  <c r="AM3780" i="1" s="1"/>
  <c r="AG4004" i="1"/>
  <c r="AM4004" i="1" s="1"/>
  <c r="AG4060" i="1"/>
  <c r="AM4060" i="1" s="1"/>
  <c r="AG4108" i="1"/>
  <c r="AM4108" i="1" s="1"/>
  <c r="AE4268" i="1"/>
  <c r="AF4316" i="1"/>
  <c r="AF4388" i="1"/>
  <c r="AF4228" i="1"/>
  <c r="AB4324" i="1"/>
  <c r="AB4364" i="1"/>
  <c r="AB4412" i="1"/>
  <c r="AF5172" i="1"/>
  <c r="AF5364" i="1"/>
  <c r="AF1732" i="1"/>
  <c r="AB2852" i="1"/>
  <c r="AB2916" i="1"/>
  <c r="AB2980" i="1"/>
  <c r="AF2868" i="1"/>
  <c r="AF2900" i="1"/>
  <c r="AF2932" i="1"/>
  <c r="AF2964" i="1"/>
  <c r="AF3004" i="1"/>
  <c r="AH3004" i="1" s="1"/>
  <c r="AF3036" i="1"/>
  <c r="AG3084" i="1"/>
  <c r="AM3084" i="1" s="1"/>
  <c r="AB3188" i="1"/>
  <c r="AG3108" i="1"/>
  <c r="AM3108" i="1" s="1"/>
  <c r="AB3124" i="1"/>
  <c r="AG3724" i="1"/>
  <c r="AM3724" i="1" s="1"/>
  <c r="AG3788" i="1"/>
  <c r="AM3788" i="1" s="1"/>
  <c r="AG3956" i="1"/>
  <c r="AM3956" i="1" s="1"/>
  <c r="AG4068" i="1"/>
  <c r="AM4068" i="1" s="1"/>
  <c r="AG4116" i="1"/>
  <c r="AM4116" i="1" s="1"/>
  <c r="AE3916" i="1"/>
  <c r="AE4244" i="1"/>
  <c r="AG4276" i="1"/>
  <c r="AM4276" i="1" s="1"/>
  <c r="AF4324" i="1"/>
  <c r="AF4396" i="1"/>
  <c r="AB4332" i="1"/>
  <c r="AB4372" i="1"/>
  <c r="AB2812" i="1"/>
  <c r="AE2812" i="1"/>
  <c r="AB2924" i="1"/>
  <c r="AB2988" i="1"/>
  <c r="AF2812" i="1"/>
  <c r="AB2836" i="1"/>
  <c r="AF3204" i="1"/>
  <c r="AF3156" i="1"/>
  <c r="AF3092" i="1"/>
  <c r="AF3228" i="1"/>
  <c r="AG3796" i="1"/>
  <c r="AM3796" i="1" s="1"/>
  <c r="AF3940" i="1"/>
  <c r="AG3964" i="1"/>
  <c r="AM3964" i="1" s="1"/>
  <c r="AG4124" i="1"/>
  <c r="AM4124" i="1" s="1"/>
  <c r="AG4172" i="1"/>
  <c r="AM4172" i="1" s="1"/>
  <c r="AB3916" i="1"/>
  <c r="AG4212" i="1"/>
  <c r="AM4212" i="1" s="1"/>
  <c r="AG4252" i="1"/>
  <c r="AM4252" i="1" s="1"/>
  <c r="AE4236" i="1"/>
  <c r="AF4276" i="1"/>
  <c r="AF4332" i="1"/>
  <c r="AF4404" i="1"/>
  <c r="AG4236" i="1"/>
  <c r="AM4236" i="1" s="1"/>
  <c r="AB4380" i="1"/>
  <c r="AF5204" i="1"/>
  <c r="AE2820" i="1"/>
  <c r="AB3004" i="1"/>
  <c r="AF2876" i="1"/>
  <c r="AH2876" i="1" s="1"/>
  <c r="AF2908" i="1"/>
  <c r="AF2940" i="1"/>
  <c r="AF3012" i="1"/>
  <c r="AF3100" i="1"/>
  <c r="AB3204" i="1"/>
  <c r="AB3156" i="1"/>
  <c r="AB3092" i="1"/>
  <c r="AB3228" i="1"/>
  <c r="AG3740" i="1"/>
  <c r="AM3740" i="1" s="1"/>
  <c r="AG3972" i="1"/>
  <c r="AM3972" i="1" s="1"/>
  <c r="AG4076" i="1"/>
  <c r="AM4076" i="1" s="1"/>
  <c r="AG3916" i="1"/>
  <c r="AM3916" i="1" s="1"/>
  <c r="AF4212" i="1"/>
  <c r="AF4252" i="1"/>
  <c r="AF4348" i="1"/>
  <c r="AF4236" i="1"/>
  <c r="AG4220" i="1"/>
  <c r="AM4220" i="1" s="1"/>
  <c r="AB4388" i="1"/>
  <c r="AF5212" i="1"/>
  <c r="AB2940" i="1"/>
  <c r="AB3012" i="1"/>
  <c r="AF3060" i="1"/>
  <c r="AF3068" i="1"/>
  <c r="AH3068" i="1" s="1"/>
  <c r="AB3100" i="1"/>
  <c r="AG3164" i="1"/>
  <c r="AM3164" i="1" s="1"/>
  <c r="AF3180" i="1"/>
  <c r="AF3196" i="1"/>
  <c r="AF3116" i="1"/>
  <c r="AG3612" i="1"/>
  <c r="AM3612" i="1" s="1"/>
  <c r="AE3932" i="1"/>
  <c r="AG3980" i="1"/>
  <c r="AM3980" i="1" s="1"/>
  <c r="AE4188" i="1"/>
  <c r="AG4244" i="1"/>
  <c r="AM4244" i="1" s="1"/>
  <c r="AF4356" i="1"/>
  <c r="AF4412" i="1"/>
  <c r="AG4268" i="1"/>
  <c r="AM4268" i="1" s="1"/>
  <c r="AF4220" i="1"/>
  <c r="AG4292" i="1"/>
  <c r="AM4292" i="1" s="1"/>
  <c r="AB4396" i="1"/>
  <c r="AF5020" i="1"/>
  <c r="AF3084" i="1"/>
  <c r="AB2788" i="1"/>
  <c r="AB2884" i="1"/>
  <c r="AB2948" i="1"/>
  <c r="AB3020" i="1"/>
  <c r="AF2788" i="1"/>
  <c r="AF2852" i="1"/>
  <c r="AF2916" i="1"/>
  <c r="AF2980" i="1"/>
  <c r="AF3020" i="1"/>
  <c r="AB3060" i="1"/>
  <c r="AF3140" i="1"/>
  <c r="AB3068" i="1"/>
  <c r="AG3100" i="1"/>
  <c r="AM3100" i="1" s="1"/>
  <c r="AF3236" i="1"/>
  <c r="AF3164" i="1"/>
  <c r="AB3180" i="1"/>
  <c r="AB3196" i="1"/>
  <c r="AB3116" i="1"/>
  <c r="AG3140" i="1"/>
  <c r="AM3140" i="1" s="1"/>
  <c r="AG3684" i="1"/>
  <c r="AM3684" i="1" s="1"/>
  <c r="AG3756" i="1"/>
  <c r="AM3756" i="1" s="1"/>
  <c r="AG3988" i="1"/>
  <c r="AM3988" i="1" s="1"/>
  <c r="AG4140" i="1"/>
  <c r="AM4140" i="1" s="1"/>
  <c r="AB4268" i="1"/>
  <c r="AE4276" i="1"/>
  <c r="AG4188" i="1"/>
  <c r="AM4188" i="1" s="1"/>
  <c r="AF4244" i="1"/>
  <c r="AF4364" i="1"/>
  <c r="AE4212" i="1"/>
  <c r="AF4292" i="1"/>
  <c r="AB4348" i="1"/>
  <c r="AF5028" i="1"/>
  <c r="AB5372" i="1"/>
  <c r="AB5420" i="1"/>
  <c r="AG5481" i="1"/>
  <c r="AM5481" i="1" s="1"/>
  <c r="AH347" i="1"/>
  <c r="AG2849" i="1"/>
  <c r="AM2849" i="1" s="1"/>
  <c r="AF3585" i="1"/>
  <c r="AF3641" i="1"/>
  <c r="AF3745" i="1"/>
  <c r="AB3961" i="1"/>
  <c r="AG5863" i="1"/>
  <c r="AM5863" i="1" s="1"/>
  <c r="AB5486" i="1"/>
  <c r="AF6188" i="1"/>
  <c r="AE6059" i="1"/>
  <c r="AG2801" i="1"/>
  <c r="AM2801" i="1" s="1"/>
  <c r="AE2849" i="1"/>
  <c r="AF2801" i="1"/>
  <c r="AF3593" i="1"/>
  <c r="AF3753" i="1"/>
  <c r="AF3833" i="1"/>
  <c r="AB4017" i="1"/>
  <c r="AB4113" i="1"/>
  <c r="AB4145" i="1"/>
  <c r="AB4177" i="1"/>
  <c r="AB4297" i="1"/>
  <c r="AE4321" i="1"/>
  <c r="AE4353" i="1"/>
  <c r="AF4838" i="1"/>
  <c r="AG5871" i="1"/>
  <c r="AM5871" i="1" s="1"/>
  <c r="AE6014" i="1"/>
  <c r="AG5983" i="1"/>
  <c r="AM5983" i="1" s="1"/>
  <c r="AF3705" i="1"/>
  <c r="AF3761" i="1"/>
  <c r="AF3841" i="1"/>
  <c r="AB4241" i="1"/>
  <c r="AG4313" i="1"/>
  <c r="AM4313" i="1" s="1"/>
  <c r="AG5457" i="1"/>
  <c r="AM5457" i="1" s="1"/>
  <c r="AF5983" i="1"/>
  <c r="AG6059" i="1"/>
  <c r="AM6059" i="1" s="1"/>
  <c r="AF3609" i="1"/>
  <c r="AF3665" i="1"/>
  <c r="AF3769" i="1"/>
  <c r="AB4057" i="1"/>
  <c r="AB4121" i="1"/>
  <c r="AB4185" i="1"/>
  <c r="AB4249" i="1"/>
  <c r="AE4313" i="1"/>
  <c r="AE4329" i="1"/>
  <c r="AB4193" i="1"/>
  <c r="AB4257" i="1"/>
  <c r="AF4470" i="1"/>
  <c r="AE4361" i="1"/>
  <c r="AG6083" i="1"/>
  <c r="AM6083" i="1" s="1"/>
  <c r="AE3553" i="1"/>
  <c r="AG3553" i="1"/>
  <c r="AM3553" i="1" s="1"/>
  <c r="AF3673" i="1"/>
  <c r="AF3721" i="1"/>
  <c r="AF3785" i="1"/>
  <c r="AB4033" i="1"/>
  <c r="AB4129" i="1"/>
  <c r="AB4201" i="1"/>
  <c r="AF5919" i="1"/>
  <c r="AE6052" i="1"/>
  <c r="AG1948" i="1"/>
  <c r="AM1948" i="1" s="1"/>
  <c r="AB1948" i="1"/>
  <c r="AG1932" i="1"/>
  <c r="AM1932" i="1" s="1"/>
  <c r="AF1932" i="1"/>
  <c r="AF1924" i="1"/>
  <c r="AB1924" i="1"/>
  <c r="AE1916" i="1"/>
  <c r="AB1916" i="1"/>
  <c r="AE1780" i="1"/>
  <c r="AG1780" i="1"/>
  <c r="AM1780" i="1" s="1"/>
  <c r="AG1772" i="1"/>
  <c r="AM1772" i="1" s="1"/>
  <c r="AF1772" i="1"/>
  <c r="AG1748" i="1"/>
  <c r="AM1748" i="1" s="1"/>
  <c r="AF1748" i="1"/>
  <c r="AB1740" i="1"/>
  <c r="AF1740" i="1"/>
  <c r="AG1740" i="1"/>
  <c r="AM1740" i="1" s="1"/>
  <c r="AE1724" i="1"/>
  <c r="AF1724" i="1"/>
  <c r="AG1724" i="1"/>
  <c r="AM1724" i="1" s="1"/>
  <c r="AE1700" i="1"/>
  <c r="AF1700" i="1"/>
  <c r="AE1692" i="1"/>
  <c r="AG1692" i="1"/>
  <c r="AM1692" i="1" s="1"/>
  <c r="AB1692" i="1"/>
  <c r="AE1684" i="1"/>
  <c r="AG1684" i="1"/>
  <c r="AM1684" i="1" s="1"/>
  <c r="AG1676" i="1"/>
  <c r="AM1676" i="1" s="1"/>
  <c r="AB1676" i="1"/>
  <c r="AE1668" i="1"/>
  <c r="AF1668" i="1"/>
  <c r="AB1668" i="1"/>
  <c r="AE1652" i="1"/>
  <c r="AB1652" i="1"/>
  <c r="AF1652" i="1"/>
  <c r="AH1652" i="1" s="1"/>
  <c r="AE1636" i="1"/>
  <c r="AB1636" i="1"/>
  <c r="AG1636" i="1"/>
  <c r="AM1636" i="1" s="1"/>
  <c r="AE1628" i="1"/>
  <c r="AB1628" i="1"/>
  <c r="AG1628" i="1"/>
  <c r="AM1628" i="1" s="1"/>
  <c r="AF1620" i="1"/>
  <c r="AG1620" i="1"/>
  <c r="AM1620" i="1" s="1"/>
  <c r="AB1620" i="1"/>
  <c r="AE1612" i="1"/>
  <c r="AG1612" i="1"/>
  <c r="AM1612" i="1" s="1"/>
  <c r="AB1612" i="1"/>
  <c r="AE1604" i="1"/>
  <c r="AG1604" i="1"/>
  <c r="AM1604" i="1" s="1"/>
  <c r="AE1588" i="1"/>
  <c r="AG1588" i="1"/>
  <c r="AM1588" i="1" s="1"/>
  <c r="AB1588" i="1"/>
  <c r="AE1580" i="1"/>
  <c r="AB1580" i="1"/>
  <c r="AG1572" i="1"/>
  <c r="AM1572" i="1" s="1"/>
  <c r="AB1572" i="1"/>
  <c r="AE1564" i="1"/>
  <c r="AG1564" i="1"/>
  <c r="AM1564" i="1" s="1"/>
  <c r="AE1556" i="1"/>
  <c r="AG1556" i="1"/>
  <c r="AM1556" i="1" s="1"/>
  <c r="AG1540" i="1"/>
  <c r="AM1540" i="1" s="1"/>
  <c r="AF1540" i="1"/>
  <c r="AG1524" i="1"/>
  <c r="AM1524" i="1" s="1"/>
  <c r="AB1524" i="1"/>
  <c r="AE1524" i="1"/>
  <c r="AF1524" i="1"/>
  <c r="AE1508" i="1"/>
  <c r="AB1508" i="1"/>
  <c r="AF1500" i="1"/>
  <c r="AB1500" i="1"/>
  <c r="AG1492" i="1"/>
  <c r="AM1492" i="1" s="1"/>
  <c r="AB1492" i="1"/>
  <c r="AG1380" i="1"/>
  <c r="AM1380" i="1" s="1"/>
  <c r="AE1380" i="1"/>
  <c r="AE1364" i="1"/>
  <c r="AG1364" i="1"/>
  <c r="AM1364" i="1" s="1"/>
  <c r="AF1364" i="1"/>
  <c r="AB1364" i="1"/>
  <c r="AF1356" i="1"/>
  <c r="AG1356" i="1"/>
  <c r="AM1356" i="1" s="1"/>
  <c r="AE1356" i="1"/>
  <c r="AB1356" i="1"/>
  <c r="AE1348" i="1"/>
  <c r="AF1348" i="1"/>
  <c r="AG1348" i="1"/>
  <c r="AM1348" i="1" s="1"/>
  <c r="AB1348" i="1"/>
  <c r="AE1340" i="1"/>
  <c r="AG1340" i="1"/>
  <c r="AM1340" i="1" s="1"/>
  <c r="AE1324" i="1"/>
  <c r="AF1324" i="1"/>
  <c r="AG1324" i="1"/>
  <c r="AM1324" i="1" s="1"/>
  <c r="AE1316" i="1"/>
  <c r="AG1316" i="1"/>
  <c r="AM1316" i="1" s="1"/>
  <c r="AB1316" i="1"/>
  <c r="AF1308" i="1"/>
  <c r="AG1308" i="1"/>
  <c r="AM1308" i="1" s="1"/>
  <c r="AE1300" i="1"/>
  <c r="AB1300" i="1"/>
  <c r="AG1300" i="1"/>
  <c r="AM1300" i="1" s="1"/>
  <c r="AF1292" i="1"/>
  <c r="AG1292" i="1"/>
  <c r="AM1292" i="1" s="1"/>
  <c r="AE1284" i="1"/>
  <c r="AB1284" i="1"/>
  <c r="AF1276" i="1"/>
  <c r="AG1276" i="1"/>
  <c r="AM1276" i="1" s="1"/>
  <c r="AE1268" i="1"/>
  <c r="AB1268" i="1"/>
  <c r="AG1260" i="1"/>
  <c r="AM1260" i="1" s="1"/>
  <c r="AB1260" i="1"/>
  <c r="AB1252" i="1"/>
  <c r="AG1252" i="1"/>
  <c r="AM1252" i="1" s="1"/>
  <c r="AB1244" i="1"/>
  <c r="AG1244" i="1"/>
  <c r="AM1244" i="1" s="1"/>
  <c r="AE1236" i="1"/>
  <c r="AG1236" i="1"/>
  <c r="AM1236" i="1" s="1"/>
  <c r="AB1236" i="1"/>
  <c r="AF1212" i="1"/>
  <c r="AG1212" i="1"/>
  <c r="AM1212" i="1" s="1"/>
  <c r="AE1204" i="1"/>
  <c r="AB1204" i="1"/>
  <c r="AB1036" i="1"/>
  <c r="AG1036" i="1"/>
  <c r="AM1036" i="1" s="1"/>
  <c r="AF1012" i="1"/>
  <c r="AG1012" i="1"/>
  <c r="AM1012" i="1" s="1"/>
  <c r="AG1004" i="1"/>
  <c r="AM1004" i="1" s="1"/>
  <c r="AF1004" i="1"/>
  <c r="AG996" i="1"/>
  <c r="AM996" i="1" s="1"/>
  <c r="AB996" i="1"/>
  <c r="AE996" i="1"/>
  <c r="AE988" i="1"/>
  <c r="AB988" i="1"/>
  <c r="AB980" i="1"/>
  <c r="AG980" i="1"/>
  <c r="AM980" i="1" s="1"/>
  <c r="AF980" i="1"/>
  <c r="AF972" i="1"/>
  <c r="AG972" i="1"/>
  <c r="AM972" i="1" s="1"/>
  <c r="AB972" i="1"/>
  <c r="AE972" i="1"/>
  <c r="AF956" i="1"/>
  <c r="AB956" i="1"/>
  <c r="AE956" i="1"/>
  <c r="AB940" i="1"/>
  <c r="AF940" i="1"/>
  <c r="AE940" i="1"/>
  <c r="AG940" i="1"/>
  <c r="AM940" i="1" s="1"/>
  <c r="AB932" i="1"/>
  <c r="AF932" i="1"/>
  <c r="AG932" i="1"/>
  <c r="AM932" i="1" s="1"/>
  <c r="AB924" i="1"/>
  <c r="AE924" i="1"/>
  <c r="AF924" i="1"/>
  <c r="AB916" i="1"/>
  <c r="AE916" i="1"/>
  <c r="AG916" i="1"/>
  <c r="AM916" i="1" s="1"/>
  <c r="AB908" i="1"/>
  <c r="AE908" i="1"/>
  <c r="AG908" i="1"/>
  <c r="AM908" i="1" s="1"/>
  <c r="AG900" i="1"/>
  <c r="AM900" i="1" s="1"/>
  <c r="AE900" i="1"/>
  <c r="AB892" i="1"/>
  <c r="AF892" i="1"/>
  <c r="AB884" i="1"/>
  <c r="AF884" i="1"/>
  <c r="AG884" i="1"/>
  <c r="AM884" i="1" s="1"/>
  <c r="AB876" i="1"/>
  <c r="AF876" i="1"/>
  <c r="AG876" i="1"/>
  <c r="AM876" i="1" s="1"/>
  <c r="AB868" i="1"/>
  <c r="AG868" i="1"/>
  <c r="AM868" i="1" s="1"/>
  <c r="AE868" i="1"/>
  <c r="AB860" i="1"/>
  <c r="AF860" i="1"/>
  <c r="AE852" i="1"/>
  <c r="AG852" i="1"/>
  <c r="AM852" i="1" s="1"/>
  <c r="AB844" i="1"/>
  <c r="AE844" i="1"/>
  <c r="AF844" i="1"/>
  <c r="AE836" i="1"/>
  <c r="AF836" i="1"/>
  <c r="AG836" i="1"/>
  <c r="AM836" i="1" s="1"/>
  <c r="AB836" i="1"/>
  <c r="AB828" i="1"/>
  <c r="AE828" i="1"/>
  <c r="AF828" i="1"/>
  <c r="AG828" i="1"/>
  <c r="AM828" i="1" s="1"/>
  <c r="AB820" i="1"/>
  <c r="AG820" i="1"/>
  <c r="AM820" i="1" s="1"/>
  <c r="AE820" i="1"/>
  <c r="AE812" i="1"/>
  <c r="AF812" i="1"/>
  <c r="AB812" i="1"/>
  <c r="AG804" i="1"/>
  <c r="AM804" i="1" s="1"/>
  <c r="AE804" i="1"/>
  <c r="AE796" i="1"/>
  <c r="AG796" i="1"/>
  <c r="AM796" i="1" s="1"/>
  <c r="AB796" i="1"/>
  <c r="AB788" i="1"/>
  <c r="AF788" i="1"/>
  <c r="AB780" i="1"/>
  <c r="AE780" i="1"/>
  <c r="AF780" i="1"/>
  <c r="AG780" i="1"/>
  <c r="AM780" i="1" s="1"/>
  <c r="AB772" i="1"/>
  <c r="AE772" i="1"/>
  <c r="AF772" i="1"/>
  <c r="AG772" i="1"/>
  <c r="AM772" i="1" s="1"/>
  <c r="AB764" i="1"/>
  <c r="AE764" i="1"/>
  <c r="AF764" i="1"/>
  <c r="AG764" i="1"/>
  <c r="AM764" i="1" s="1"/>
  <c r="AB756" i="1"/>
  <c r="AF756" i="1"/>
  <c r="AG756" i="1"/>
  <c r="AM756" i="1" s="1"/>
  <c r="AF748" i="1"/>
  <c r="AB748" i="1"/>
  <c r="AG676" i="1"/>
  <c r="AM676" i="1" s="1"/>
  <c r="AE676" i="1"/>
  <c r="AF676" i="1"/>
  <c r="AB676" i="1"/>
  <c r="AB668" i="1"/>
  <c r="AG668" i="1"/>
  <c r="AM668" i="1" s="1"/>
  <c r="AG644" i="1"/>
  <c r="AM644" i="1" s="1"/>
  <c r="AB644" i="1"/>
  <c r="AE620" i="1"/>
  <c r="AG620" i="1"/>
  <c r="AM620" i="1" s="1"/>
  <c r="AF612" i="1"/>
  <c r="AB612" i="1"/>
  <c r="AE604" i="1"/>
  <c r="AG604" i="1"/>
  <c r="AM604" i="1" s="1"/>
  <c r="AB572" i="1"/>
  <c r="AG572" i="1"/>
  <c r="AM572" i="1" s="1"/>
  <c r="AE564" i="1"/>
  <c r="AB564" i="1"/>
  <c r="AG556" i="1"/>
  <c r="AM556" i="1" s="1"/>
  <c r="AB556" i="1"/>
  <c r="AG548" i="1"/>
  <c r="AM548" i="1" s="1"/>
  <c r="AF548" i="1"/>
  <c r="AG540" i="1"/>
  <c r="AM540" i="1" s="1"/>
  <c r="AB540" i="1"/>
  <c r="AG532" i="1"/>
  <c r="AM532" i="1" s="1"/>
  <c r="AB532" i="1"/>
  <c r="AE532" i="1"/>
  <c r="AG524" i="1"/>
  <c r="AM524" i="1" s="1"/>
  <c r="AF524" i="1"/>
  <c r="AF508" i="1"/>
  <c r="AE508" i="1"/>
  <c r="AE492" i="1"/>
  <c r="AB492" i="1"/>
  <c r="AB484" i="1"/>
  <c r="AG484" i="1"/>
  <c r="AM484" i="1" s="1"/>
  <c r="AE476" i="1"/>
  <c r="AG476" i="1"/>
  <c r="AM476" i="1" s="1"/>
  <c r="AF468" i="1"/>
  <c r="AE468" i="1"/>
  <c r="AE4950" i="1"/>
  <c r="AB4950" i="1"/>
  <c r="AG4950" i="1"/>
  <c r="AM4950" i="1" s="1"/>
  <c r="AF4950" i="1"/>
  <c r="AB4934" i="1"/>
  <c r="AE4934" i="1"/>
  <c r="AE4926" i="1"/>
  <c r="AF4926" i="1"/>
  <c r="AB4926" i="1"/>
  <c r="AG4870" i="1"/>
  <c r="AM4870" i="1" s="1"/>
  <c r="AF4870" i="1"/>
  <c r="AB4870" i="1"/>
  <c r="AE4862" i="1"/>
  <c r="AF4862" i="1"/>
  <c r="AB4862" i="1"/>
  <c r="AG4854" i="1"/>
  <c r="AM4854" i="1" s="1"/>
  <c r="AF4854" i="1"/>
  <c r="AB4854" i="1"/>
  <c r="AE4846" i="1"/>
  <c r="AF4846" i="1"/>
  <c r="AB4846" i="1"/>
  <c r="AF4830" i="1"/>
  <c r="AB4830" i="1"/>
  <c r="AF4822" i="1"/>
  <c r="AB4822" i="1"/>
  <c r="AF4814" i="1"/>
  <c r="AB4814" i="1"/>
  <c r="AF4782" i="1"/>
  <c r="AB4782" i="1"/>
  <c r="AE4782" i="1"/>
  <c r="AG4774" i="1"/>
  <c r="AM4774" i="1" s="1"/>
  <c r="AB4774" i="1"/>
  <c r="AE4774" i="1"/>
  <c r="AF4774" i="1"/>
  <c r="AG4766" i="1"/>
  <c r="AM4766" i="1" s="1"/>
  <c r="AB4766" i="1"/>
  <c r="AE4766" i="1"/>
  <c r="AF4766" i="1"/>
  <c r="AG4758" i="1"/>
  <c r="AM4758" i="1" s="1"/>
  <c r="AB4758" i="1"/>
  <c r="AE4758" i="1"/>
  <c r="AF4758" i="1"/>
  <c r="AG4750" i="1"/>
  <c r="AM4750" i="1" s="1"/>
  <c r="AB4750" i="1"/>
  <c r="AE4750" i="1"/>
  <c r="AF4750" i="1"/>
  <c r="AG4742" i="1"/>
  <c r="AM4742" i="1" s="1"/>
  <c r="AB4742" i="1"/>
  <c r="AE4742" i="1"/>
  <c r="AF4742" i="1"/>
  <c r="AF4734" i="1"/>
  <c r="AG4734" i="1"/>
  <c r="AM4734" i="1" s="1"/>
  <c r="AB4734" i="1"/>
  <c r="AG4726" i="1"/>
  <c r="AM4726" i="1" s="1"/>
  <c r="AB4726" i="1"/>
  <c r="AE4726" i="1"/>
  <c r="AF4726" i="1"/>
  <c r="AE4718" i="1"/>
  <c r="AF4718" i="1"/>
  <c r="AG4710" i="1"/>
  <c r="AM4710" i="1" s="1"/>
  <c r="AE4710" i="1"/>
  <c r="AB4702" i="1"/>
  <c r="AF4702" i="1"/>
  <c r="AE4702" i="1"/>
  <c r="AG4694" i="1"/>
  <c r="AM4694" i="1" s="1"/>
  <c r="AF4694" i="1"/>
  <c r="AE4694" i="1"/>
  <c r="AG4686" i="1"/>
  <c r="AM4686" i="1" s="1"/>
  <c r="AF4686" i="1"/>
  <c r="AG4678" i="1"/>
  <c r="AM4678" i="1" s="1"/>
  <c r="AE4678" i="1"/>
  <c r="AF4678" i="1"/>
  <c r="AB4670" i="1"/>
  <c r="AE4670" i="1"/>
  <c r="AB4654" i="1"/>
  <c r="AF4654" i="1"/>
  <c r="AE4654" i="1"/>
  <c r="AG4646" i="1"/>
  <c r="AM4646" i="1" s="1"/>
  <c r="AE4646" i="1"/>
  <c r="AF4646" i="1"/>
  <c r="AG4638" i="1"/>
  <c r="AM4638" i="1" s="1"/>
  <c r="AE4638" i="1"/>
  <c r="AF4638" i="1"/>
  <c r="AB4630" i="1"/>
  <c r="AF4630" i="1"/>
  <c r="AE4630" i="1"/>
  <c r="AB4614" i="1"/>
  <c r="AF4614" i="1"/>
  <c r="AB4606" i="1"/>
  <c r="AF4606" i="1"/>
  <c r="AF4590" i="1"/>
  <c r="AE4590" i="1"/>
  <c r="AG4582" i="1"/>
  <c r="AM4582" i="1" s="1"/>
  <c r="AF4582" i="1"/>
  <c r="AG4574" i="1"/>
  <c r="AM4574" i="1" s="1"/>
  <c r="AE4574" i="1"/>
  <c r="AF4574" i="1"/>
  <c r="AB4566" i="1"/>
  <c r="AE4566" i="1"/>
  <c r="AB4558" i="1"/>
  <c r="AF4558" i="1"/>
  <c r="AE4558" i="1"/>
  <c r="AB4550" i="1"/>
  <c r="AF4550" i="1"/>
  <c r="AE4550" i="1"/>
  <c r="AB4542" i="1"/>
  <c r="AE4542" i="1"/>
  <c r="AF4542" i="1"/>
  <c r="AB4534" i="1"/>
  <c r="AE4534" i="1"/>
  <c r="AB4526" i="1"/>
  <c r="AF4526" i="1"/>
  <c r="AE4526" i="1"/>
  <c r="AB4518" i="1"/>
  <c r="AF4518" i="1"/>
  <c r="AB4510" i="1"/>
  <c r="AE4510" i="1"/>
  <c r="AF4510" i="1"/>
  <c r="AG4494" i="1"/>
  <c r="AM4494" i="1" s="1"/>
  <c r="AF4494" i="1"/>
  <c r="AE4494" i="1"/>
  <c r="AG4486" i="1"/>
  <c r="AM4486" i="1" s="1"/>
  <c r="AF4486" i="1"/>
  <c r="AE4486" i="1"/>
  <c r="AB4478" i="1"/>
  <c r="AE4478" i="1"/>
  <c r="AF4478" i="1"/>
  <c r="AF4462" i="1"/>
  <c r="AE4462" i="1"/>
  <c r="AB4438" i="1"/>
  <c r="AE4438" i="1"/>
  <c r="AF4438" i="1"/>
  <c r="AB4430" i="1"/>
  <c r="AG4430" i="1"/>
  <c r="AM4430" i="1" s="1"/>
  <c r="AE4430" i="1"/>
  <c r="AB4422" i="1"/>
  <c r="AF4422" i="1"/>
  <c r="AE4422" i="1"/>
  <c r="AG4422" i="1"/>
  <c r="AM4422" i="1" s="1"/>
  <c r="AB4414" i="1"/>
  <c r="AF4414" i="1"/>
  <c r="AE4414" i="1"/>
  <c r="AB4398" i="1"/>
  <c r="AG4398" i="1"/>
  <c r="AM4398" i="1" s="1"/>
  <c r="AF4398" i="1"/>
  <c r="AE4398" i="1"/>
  <c r="AB4390" i="1"/>
  <c r="AG4390" i="1"/>
  <c r="AM4390" i="1" s="1"/>
  <c r="AF4390" i="1"/>
  <c r="AE4390" i="1"/>
  <c r="AB4382" i="1"/>
  <c r="AG4382" i="1"/>
  <c r="AM4382" i="1" s="1"/>
  <c r="AB4374" i="1"/>
  <c r="AF4374" i="1"/>
  <c r="AE4374" i="1"/>
  <c r="AB4366" i="1"/>
  <c r="AG4366" i="1"/>
  <c r="AM4366" i="1" s="1"/>
  <c r="AF4334" i="1"/>
  <c r="AG4334" i="1"/>
  <c r="AM4334" i="1" s="1"/>
  <c r="AE4318" i="1"/>
  <c r="AG4318" i="1"/>
  <c r="AM4318" i="1" s="1"/>
  <c r="AB3582" i="1"/>
  <c r="AE3582" i="1"/>
  <c r="AB3574" i="1"/>
  <c r="AE3574" i="1"/>
  <c r="AF3574" i="1"/>
  <c r="AF3550" i="1"/>
  <c r="AB3550" i="1"/>
  <c r="AE3550" i="1"/>
  <c r="AE3502" i="1"/>
  <c r="AB3502" i="1"/>
  <c r="AF3502" i="1"/>
  <c r="AG3494" i="1"/>
  <c r="AM3494" i="1" s="1"/>
  <c r="AE3494" i="1"/>
  <c r="AB3494" i="1"/>
  <c r="AB3486" i="1"/>
  <c r="AF3486" i="1"/>
  <c r="AG3478" i="1"/>
  <c r="AM3478" i="1" s="1"/>
  <c r="AB3478" i="1"/>
  <c r="AF3478" i="1"/>
  <c r="AE3478" i="1"/>
  <c r="AG3462" i="1"/>
  <c r="AM3462" i="1" s="1"/>
  <c r="AB3462" i="1"/>
  <c r="AF3462" i="1"/>
  <c r="AE3462" i="1"/>
  <c r="AE3454" i="1"/>
  <c r="AB3454" i="1"/>
  <c r="AF3454" i="1"/>
  <c r="AF3446" i="1"/>
  <c r="AE3446" i="1"/>
  <c r="AG3446" i="1"/>
  <c r="AM3446" i="1" s="1"/>
  <c r="AB3438" i="1"/>
  <c r="AF3438" i="1"/>
  <c r="AE3438" i="1"/>
  <c r="AG3438" i="1"/>
  <c r="AM3438" i="1" s="1"/>
  <c r="AE3430" i="1"/>
  <c r="AG3430" i="1"/>
  <c r="AM3430" i="1" s="1"/>
  <c r="AB3414" i="1"/>
  <c r="AE3414" i="1"/>
  <c r="AG3414" i="1"/>
  <c r="AM3414" i="1" s="1"/>
  <c r="AF3414" i="1"/>
  <c r="AB3406" i="1"/>
  <c r="AF3406" i="1"/>
  <c r="AE3406" i="1"/>
  <c r="AG3406" i="1"/>
  <c r="AM3406" i="1" s="1"/>
  <c r="AF3398" i="1"/>
  <c r="AE3398" i="1"/>
  <c r="AG3398" i="1"/>
  <c r="AM3398" i="1" s="1"/>
  <c r="AB3398" i="1"/>
  <c r="AE3390" i="1"/>
  <c r="AG3390" i="1"/>
  <c r="AM3390" i="1" s="1"/>
  <c r="AB3390" i="1"/>
  <c r="AF3390" i="1"/>
  <c r="AB3374" i="1"/>
  <c r="AF3374" i="1"/>
  <c r="AE3374" i="1"/>
  <c r="AG3374" i="1"/>
  <c r="AM3374" i="1" s="1"/>
  <c r="AF3366" i="1"/>
  <c r="AG3366" i="1"/>
  <c r="AM3366" i="1" s="1"/>
  <c r="AB3366" i="1"/>
  <c r="AF3358" i="1"/>
  <c r="AG3358" i="1"/>
  <c r="AM3358" i="1" s="1"/>
  <c r="AB3358" i="1"/>
  <c r="AB3350" i="1"/>
  <c r="AE3350" i="1"/>
  <c r="AF3350" i="1"/>
  <c r="AG3350" i="1"/>
  <c r="AM3350" i="1" s="1"/>
  <c r="AE3342" i="1"/>
  <c r="AF3342" i="1"/>
  <c r="AG3342" i="1"/>
  <c r="AM3342" i="1" s="1"/>
  <c r="AB3334" i="1"/>
  <c r="AE3334" i="1"/>
  <c r="AF3334" i="1"/>
  <c r="AB3326" i="1"/>
  <c r="AE3326" i="1"/>
  <c r="AF3326" i="1"/>
  <c r="AG3326" i="1"/>
  <c r="AM3326" i="1" s="1"/>
  <c r="AB3318" i="1"/>
  <c r="AE3318" i="1"/>
  <c r="AF3318" i="1"/>
  <c r="AH3318" i="1" s="1"/>
  <c r="AG3318" i="1"/>
  <c r="AM3318" i="1" s="1"/>
  <c r="AE3222" i="1"/>
  <c r="AB3222" i="1"/>
  <c r="AF3214" i="1"/>
  <c r="AG3214" i="1"/>
  <c r="AM3214" i="1" s="1"/>
  <c r="AE3206" i="1"/>
  <c r="AB3206" i="1"/>
  <c r="AE3198" i="1"/>
  <c r="AG3198" i="1"/>
  <c r="AM3198" i="1" s="1"/>
  <c r="AB2854" i="1"/>
  <c r="AG2854" i="1"/>
  <c r="AM2854" i="1" s="1"/>
  <c r="AF2822" i="1"/>
  <c r="AG2822" i="1"/>
  <c r="AM2822" i="1" s="1"/>
  <c r="AE2814" i="1"/>
  <c r="AF2814" i="1"/>
  <c r="AE2806" i="1"/>
  <c r="AF2806" i="1"/>
  <c r="AG2806" i="1"/>
  <c r="AM2806" i="1" s="1"/>
  <c r="AB2798" i="1"/>
  <c r="AE2798" i="1"/>
  <c r="AF2798" i="1"/>
  <c r="AG2798" i="1"/>
  <c r="AM2798" i="1" s="1"/>
  <c r="AF2769" i="1"/>
  <c r="AB2769" i="1"/>
  <c r="AF2761" i="1"/>
  <c r="AE2761" i="1"/>
  <c r="AB2761" i="1"/>
  <c r="AG2761" i="1"/>
  <c r="AM2761" i="1" s="1"/>
  <c r="AG2753" i="1"/>
  <c r="AM2753" i="1" s="1"/>
  <c r="AB2753" i="1"/>
  <c r="AG2745" i="1"/>
  <c r="AM2745" i="1" s="1"/>
  <c r="AB2745" i="1"/>
  <c r="AF2745" i="1"/>
  <c r="AB2737" i="1"/>
  <c r="AF2737" i="1"/>
  <c r="AG2729" i="1"/>
  <c r="AM2729" i="1" s="1"/>
  <c r="AB2729" i="1"/>
  <c r="AF2729" i="1"/>
  <c r="AF2721" i="1"/>
  <c r="AB2721" i="1"/>
  <c r="AG2713" i="1"/>
  <c r="AM2713" i="1" s="1"/>
  <c r="AB2713" i="1"/>
  <c r="AF2713" i="1"/>
  <c r="AG2705" i="1"/>
  <c r="AM2705" i="1" s="1"/>
  <c r="AB2705" i="1"/>
  <c r="AG2697" i="1"/>
  <c r="AM2697" i="1" s="1"/>
  <c r="AF2697" i="1"/>
  <c r="AB2697" i="1"/>
  <c r="AE2689" i="1"/>
  <c r="AB2689" i="1"/>
  <c r="AG2681" i="1"/>
  <c r="AM2681" i="1" s="1"/>
  <c r="AB2681" i="1"/>
  <c r="AF2681" i="1"/>
  <c r="AE2673" i="1"/>
  <c r="AB2673" i="1"/>
  <c r="AF2673" i="1"/>
  <c r="AE2665" i="1"/>
  <c r="AB2665" i="1"/>
  <c r="AF2665" i="1"/>
  <c r="AE2657" i="1"/>
  <c r="AB2657" i="1"/>
  <c r="AF2657" i="1"/>
  <c r="AE2649" i="1"/>
  <c r="AB2649" i="1"/>
  <c r="AF2649" i="1"/>
  <c r="AE2641" i="1"/>
  <c r="AB2641" i="1"/>
  <c r="AE2633" i="1"/>
  <c r="AF2633" i="1"/>
  <c r="AB2633" i="1"/>
  <c r="AE5446" i="1"/>
  <c r="AB5446" i="1"/>
  <c r="AG5446" i="1"/>
  <c r="AM5446" i="1" s="1"/>
  <c r="AF5446" i="1"/>
  <c r="AE4382" i="1"/>
  <c r="AG6051" i="1"/>
  <c r="AM6051" i="1" s="1"/>
  <c r="AE6051" i="1"/>
  <c r="AE5470" i="1"/>
  <c r="AG5470" i="1"/>
  <c r="AM5470" i="1" s="1"/>
  <c r="AB5470" i="1"/>
  <c r="AB5438" i="1"/>
  <c r="AG5438" i="1"/>
  <c r="AM5438" i="1" s="1"/>
  <c r="AF1660" i="1"/>
  <c r="AB1748" i="1"/>
  <c r="AB1932" i="1"/>
  <c r="AG3574" i="1"/>
  <c r="AM3574" i="1" s="1"/>
  <c r="AE4454" i="1"/>
  <c r="AF4534" i="1"/>
  <c r="AF4710" i="1"/>
  <c r="AG4414" i="1"/>
  <c r="AM4414" i="1" s="1"/>
  <c r="AG4926" i="1"/>
  <c r="AM4926" i="1" s="1"/>
  <c r="AE5462" i="1"/>
  <c r="AG5462" i="1"/>
  <c r="AM5462" i="1" s="1"/>
  <c r="AB5462" i="1"/>
  <c r="AG1708" i="1"/>
  <c r="AM1708" i="1" s="1"/>
  <c r="AE4518" i="1"/>
  <c r="AF4430" i="1"/>
  <c r="AB4838" i="1"/>
  <c r="AB5454" i="1"/>
  <c r="AG5454" i="1"/>
  <c r="AM5454" i="1" s="1"/>
  <c r="AB4406" i="1"/>
  <c r="AG4406" i="1"/>
  <c r="AM4406" i="1" s="1"/>
  <c r="AF4406" i="1"/>
  <c r="AE4406" i="1"/>
  <c r="AB1604" i="1"/>
  <c r="AG1668" i="1"/>
  <c r="AM1668" i="1" s="1"/>
  <c r="AG1940" i="1"/>
  <c r="AM1940" i="1" s="1"/>
  <c r="AE4582" i="1"/>
  <c r="AF4598" i="1"/>
  <c r="AE4734" i="1"/>
  <c r="AG4918" i="1"/>
  <c r="AM4918" i="1" s="1"/>
  <c r="AE5510" i="1"/>
  <c r="AB5510" i="1"/>
  <c r="AG5510" i="1"/>
  <c r="AM5510" i="1" s="1"/>
  <c r="AE1660" i="1"/>
  <c r="AB1684" i="1"/>
  <c r="AE4686" i="1"/>
  <c r="AF4502" i="1"/>
  <c r="AB5494" i="1"/>
  <c r="AG5494" i="1"/>
  <c r="AM5494" i="1" s="1"/>
  <c r="AE5478" i="1"/>
  <c r="AB5478" i="1"/>
  <c r="AG1580" i="1"/>
  <c r="AM1580" i="1" s="1"/>
  <c r="AF3494" i="1"/>
  <c r="AF4670" i="1"/>
  <c r="AG4374" i="1"/>
  <c r="AM4374" i="1" s="1"/>
  <c r="AB5526" i="1"/>
  <c r="AH411" i="1"/>
  <c r="AH1433" i="1"/>
  <c r="AB5837" i="1"/>
  <c r="AE2629" i="1"/>
  <c r="AH645" i="1"/>
  <c r="AH843" i="1"/>
  <c r="AE4125" i="1"/>
  <c r="AE5109" i="1"/>
  <c r="AH2049" i="1"/>
  <c r="AE4309" i="1"/>
  <c r="AG4309" i="1"/>
  <c r="AM4309" i="1" s="1"/>
  <c r="AG5453" i="1"/>
  <c r="AM5453" i="1" s="1"/>
  <c r="AE5453" i="1"/>
  <c r="AG5373" i="1"/>
  <c r="AM5373" i="1" s="1"/>
  <c r="AE5373" i="1"/>
  <c r="AF4845" i="1"/>
  <c r="AE4845" i="1"/>
  <c r="AE4301" i="1"/>
  <c r="AF4301" i="1"/>
  <c r="AG4301" i="1"/>
  <c r="AM4301" i="1" s="1"/>
  <c r="AB4301" i="1"/>
  <c r="AE4293" i="1"/>
  <c r="AF4293" i="1"/>
  <c r="AG4285" i="1"/>
  <c r="AM4285" i="1" s="1"/>
  <c r="AB4285" i="1"/>
  <c r="AE4285" i="1"/>
  <c r="AG4277" i="1"/>
  <c r="AM4277" i="1" s="1"/>
  <c r="AE4277" i="1"/>
  <c r="AF4277" i="1"/>
  <c r="AB4277" i="1"/>
  <c r="AB4269" i="1"/>
  <c r="AE4269" i="1"/>
  <c r="AG4269" i="1"/>
  <c r="AM4269" i="1" s="1"/>
  <c r="AE4261" i="1"/>
  <c r="AF4261" i="1"/>
  <c r="AG4253" i="1"/>
  <c r="AM4253" i="1" s="1"/>
  <c r="AB4253" i="1"/>
  <c r="AE4253" i="1"/>
  <c r="AG4245" i="1"/>
  <c r="AM4245" i="1" s="1"/>
  <c r="AE4245" i="1"/>
  <c r="AF4245" i="1"/>
  <c r="AB4245" i="1"/>
  <c r="AB4237" i="1"/>
  <c r="AF4237" i="1"/>
  <c r="AG4237" i="1"/>
  <c r="AM4237" i="1" s="1"/>
  <c r="AG4229" i="1"/>
  <c r="AM4229" i="1" s="1"/>
  <c r="AE4229" i="1"/>
  <c r="AF4229" i="1"/>
  <c r="AE4221" i="1"/>
  <c r="AF4221" i="1"/>
  <c r="AG4221" i="1"/>
  <c r="AM4221" i="1" s="1"/>
  <c r="AB4221" i="1"/>
  <c r="AE4213" i="1"/>
  <c r="AF4213" i="1"/>
  <c r="AG4213" i="1"/>
  <c r="AM4213" i="1" s="1"/>
  <c r="AB4213" i="1"/>
  <c r="AG4205" i="1"/>
  <c r="AM4205" i="1" s="1"/>
  <c r="AB4205" i="1"/>
  <c r="AE4205" i="1"/>
  <c r="AG4197" i="1"/>
  <c r="AM4197" i="1" s="1"/>
  <c r="AE4197" i="1"/>
  <c r="AF4197" i="1"/>
  <c r="AG4189" i="1"/>
  <c r="AM4189" i="1" s="1"/>
  <c r="AB4189" i="1"/>
  <c r="AE4189" i="1"/>
  <c r="AE4181" i="1"/>
  <c r="AG4181" i="1"/>
  <c r="AM4181" i="1" s="1"/>
  <c r="AF4181" i="1"/>
  <c r="AG4173" i="1"/>
  <c r="AM4173" i="1" s="1"/>
  <c r="AB4173" i="1"/>
  <c r="AE4173" i="1"/>
  <c r="AG4165" i="1"/>
  <c r="AM4165" i="1" s="1"/>
  <c r="AE4165" i="1"/>
  <c r="AF4165" i="1"/>
  <c r="AG4157" i="1"/>
  <c r="AM4157" i="1" s="1"/>
  <c r="AE4157" i="1"/>
  <c r="AF4157" i="1"/>
  <c r="AG4149" i="1"/>
  <c r="AM4149" i="1" s="1"/>
  <c r="AF4149" i="1"/>
  <c r="AB4149" i="1"/>
  <c r="AE4149" i="1"/>
  <c r="AG4133" i="1"/>
  <c r="AM4133" i="1" s="1"/>
  <c r="AF4133" i="1"/>
  <c r="AE4133" i="1"/>
  <c r="AG4117" i="1"/>
  <c r="AM4117" i="1" s="1"/>
  <c r="AE4117" i="1"/>
  <c r="AF4117" i="1"/>
  <c r="AE4005" i="1"/>
  <c r="AF4005" i="1"/>
  <c r="AG3997" i="1"/>
  <c r="AM3997" i="1" s="1"/>
  <c r="AF3997" i="1"/>
  <c r="AF3981" i="1"/>
  <c r="AE3981" i="1"/>
  <c r="AG3973" i="1"/>
  <c r="AM3973" i="1" s="1"/>
  <c r="AE3973" i="1"/>
  <c r="AF3973" i="1"/>
  <c r="AG3965" i="1"/>
  <c r="AM3965" i="1" s="1"/>
  <c r="AF3965" i="1"/>
  <c r="AE3965" i="1"/>
  <c r="AB3957" i="1"/>
  <c r="AF3957" i="1"/>
  <c r="AB3941" i="1"/>
  <c r="AF3941" i="1"/>
  <c r="AG3941" i="1"/>
  <c r="AM3941" i="1" s="1"/>
  <c r="AE3941" i="1"/>
  <c r="AE3933" i="1"/>
  <c r="AG3933" i="1"/>
  <c r="AM3933" i="1" s="1"/>
  <c r="AF3933" i="1"/>
  <c r="AF3925" i="1"/>
  <c r="AE3925" i="1"/>
  <c r="AB3925" i="1"/>
  <c r="AG3917" i="1"/>
  <c r="AM3917" i="1" s="1"/>
  <c r="AB3917" i="1"/>
  <c r="AE3917" i="1"/>
  <c r="AF3917" i="1"/>
  <c r="AG3909" i="1"/>
  <c r="AM3909" i="1" s="1"/>
  <c r="AE3909" i="1"/>
  <c r="AB3909" i="1"/>
  <c r="AF3901" i="1"/>
  <c r="AG3901" i="1"/>
  <c r="AM3901" i="1" s="1"/>
  <c r="AE3901" i="1"/>
  <c r="AE3893" i="1"/>
  <c r="AF3893" i="1"/>
  <c r="AH3893" i="1" s="1"/>
  <c r="AB3893" i="1"/>
  <c r="AE3885" i="1"/>
  <c r="AF3885" i="1"/>
  <c r="AB3885" i="1"/>
  <c r="AB3877" i="1"/>
  <c r="AF3877" i="1"/>
  <c r="AG3877" i="1"/>
  <c r="AM3877" i="1" s="1"/>
  <c r="AE3869" i="1"/>
  <c r="AG3869" i="1"/>
  <c r="AM3869" i="1" s="1"/>
  <c r="AB3869" i="1"/>
  <c r="AE3861" i="1"/>
  <c r="AG3861" i="1"/>
  <c r="AM3861" i="1" s="1"/>
  <c r="AB3861" i="1"/>
  <c r="AE3853" i="1"/>
  <c r="AG3853" i="1"/>
  <c r="AM3853" i="1" s="1"/>
  <c r="AB3853" i="1"/>
  <c r="AG3845" i="1"/>
  <c r="AM3845" i="1" s="1"/>
  <c r="AB3845" i="1"/>
  <c r="AE3845" i="1"/>
  <c r="AF3845" i="1"/>
  <c r="AE3837" i="1"/>
  <c r="AG3837" i="1"/>
  <c r="AM3837" i="1" s="1"/>
  <c r="AB3837" i="1"/>
  <c r="AF3829" i="1"/>
  <c r="AG3829" i="1"/>
  <c r="AM3829" i="1" s="1"/>
  <c r="AE3821" i="1"/>
  <c r="AF3821" i="1"/>
  <c r="AB3821" i="1"/>
  <c r="AF3813" i="1"/>
  <c r="AG3813" i="1"/>
  <c r="AM3813" i="1" s="1"/>
  <c r="AE3813" i="1"/>
  <c r="AE3805" i="1"/>
  <c r="AF3805" i="1"/>
  <c r="AB3805" i="1"/>
  <c r="AE3797" i="1"/>
  <c r="AF3797" i="1"/>
  <c r="AB3797" i="1"/>
  <c r="AF3789" i="1"/>
  <c r="AG3789" i="1"/>
  <c r="AM3789" i="1" s="1"/>
  <c r="AE3781" i="1"/>
  <c r="AF3781" i="1"/>
  <c r="AB3781" i="1"/>
  <c r="AE3773" i="1"/>
  <c r="AF3773" i="1"/>
  <c r="AB3773" i="1"/>
  <c r="AF3765" i="1"/>
  <c r="AG3765" i="1"/>
  <c r="AM3765" i="1" s="1"/>
  <c r="AE3765" i="1"/>
  <c r="AE3757" i="1"/>
  <c r="AG3757" i="1"/>
  <c r="AM3757" i="1" s="1"/>
  <c r="AB3757" i="1"/>
  <c r="AE3749" i="1"/>
  <c r="AG3749" i="1"/>
  <c r="AM3749" i="1" s="1"/>
  <c r="AB3749" i="1"/>
  <c r="AE3741" i="1"/>
  <c r="AG3741" i="1"/>
  <c r="AM3741" i="1" s="1"/>
  <c r="AB3741" i="1"/>
  <c r="AE3733" i="1"/>
  <c r="AF3733" i="1"/>
  <c r="AB3733" i="1"/>
  <c r="AE3725" i="1"/>
  <c r="AF3725" i="1"/>
  <c r="AB3725" i="1"/>
  <c r="AF3717" i="1"/>
  <c r="AG3717" i="1"/>
  <c r="AM3717" i="1" s="1"/>
  <c r="AE3709" i="1"/>
  <c r="AF3709" i="1"/>
  <c r="AB3709" i="1"/>
  <c r="AF3701" i="1"/>
  <c r="AG3701" i="1"/>
  <c r="AM3701" i="1" s="1"/>
  <c r="AE3701" i="1"/>
  <c r="AF3693" i="1"/>
  <c r="AG3693" i="1"/>
  <c r="AM3693" i="1" s="1"/>
  <c r="AE3693" i="1"/>
  <c r="AE3685" i="1"/>
  <c r="AF3685" i="1"/>
  <c r="AB3685" i="1"/>
  <c r="AE3677" i="1"/>
  <c r="AG3677" i="1"/>
  <c r="AM3677" i="1" s="1"/>
  <c r="AB3677" i="1"/>
  <c r="AE3669" i="1"/>
  <c r="AF3669" i="1"/>
  <c r="AB3669" i="1"/>
  <c r="AE3661" i="1"/>
  <c r="AF3661" i="1"/>
  <c r="AB3661" i="1"/>
  <c r="AF3653" i="1"/>
  <c r="AG3653" i="1"/>
  <c r="AM3653" i="1" s="1"/>
  <c r="AE3653" i="1"/>
  <c r="AE3645" i="1"/>
  <c r="AF3645" i="1"/>
  <c r="AB3645" i="1"/>
  <c r="AF3637" i="1"/>
  <c r="AG3637" i="1"/>
  <c r="AM3637" i="1" s="1"/>
  <c r="AE3637" i="1"/>
  <c r="AF3629" i="1"/>
  <c r="AG3629" i="1"/>
  <c r="AM3629" i="1" s="1"/>
  <c r="AE3629" i="1"/>
  <c r="AF3621" i="1"/>
  <c r="AG3621" i="1"/>
  <c r="AM3621" i="1" s="1"/>
  <c r="AE3613" i="1"/>
  <c r="AG3613" i="1"/>
  <c r="AM3613" i="1" s="1"/>
  <c r="AB3613" i="1"/>
  <c r="AE3605" i="1"/>
  <c r="AF3605" i="1"/>
  <c r="AB3605" i="1"/>
  <c r="AE3597" i="1"/>
  <c r="AF3597" i="1"/>
  <c r="AH3597" i="1" s="1"/>
  <c r="AB3597" i="1"/>
  <c r="AG3589" i="1"/>
  <c r="AM3589" i="1" s="1"/>
  <c r="AB3589" i="1"/>
  <c r="AE3589" i="1"/>
  <c r="AF3589" i="1"/>
  <c r="AB2853" i="1"/>
  <c r="AG2853" i="1"/>
  <c r="AM2853" i="1" s="1"/>
  <c r="AB2837" i="1"/>
  <c r="AG2837" i="1"/>
  <c r="AM2837" i="1" s="1"/>
  <c r="AB2821" i="1"/>
  <c r="AF2821" i="1"/>
  <c r="AG2821" i="1"/>
  <c r="AM2821" i="1" s="1"/>
  <c r="AE2821" i="1"/>
  <c r="AB2813" i="1"/>
  <c r="AF2813" i="1"/>
  <c r="AG2813" i="1"/>
  <c r="AM2813" i="1" s="1"/>
  <c r="AE2805" i="1"/>
  <c r="AG2805" i="1"/>
  <c r="AM2805" i="1" s="1"/>
  <c r="AF2805" i="1"/>
  <c r="AB2797" i="1"/>
  <c r="AG2797" i="1"/>
  <c r="AM2797" i="1" s="1"/>
  <c r="AF2797" i="1"/>
  <c r="AE2789" i="1"/>
  <c r="AG2789" i="1"/>
  <c r="AM2789" i="1" s="1"/>
  <c r="AB2789" i="1"/>
  <c r="AF2776" i="1"/>
  <c r="AB2776" i="1"/>
  <c r="AG2776" i="1"/>
  <c r="AM2776" i="1" s="1"/>
  <c r="AG2768" i="1"/>
  <c r="AM2768" i="1" s="1"/>
  <c r="AE2768" i="1"/>
  <c r="AF2768" i="1"/>
  <c r="AB2768" i="1"/>
  <c r="AB2760" i="1"/>
  <c r="AF2760" i="1"/>
  <c r="AG2760" i="1"/>
  <c r="AM2760" i="1" s="1"/>
  <c r="AB2752" i="1"/>
  <c r="AE2752" i="1"/>
  <c r="AF2752" i="1"/>
  <c r="AG2752" i="1"/>
  <c r="AM2752" i="1" s="1"/>
  <c r="AF2744" i="1"/>
  <c r="AG2744" i="1"/>
  <c r="AM2744" i="1" s="1"/>
  <c r="AE2744" i="1"/>
  <c r="AF2736" i="1"/>
  <c r="AG2736" i="1"/>
  <c r="AM2736" i="1" s="1"/>
  <c r="AE2736" i="1"/>
  <c r="AF2728" i="1"/>
  <c r="AB2728" i="1"/>
  <c r="AE2728" i="1"/>
  <c r="AF2696" i="1"/>
  <c r="AB2696" i="1"/>
  <c r="AE2696" i="1"/>
  <c r="AG2688" i="1"/>
  <c r="AM2688" i="1" s="1"/>
  <c r="AB2688" i="1"/>
  <c r="AG2680" i="1"/>
  <c r="AM2680" i="1" s="1"/>
  <c r="AB2680" i="1"/>
  <c r="AF2680" i="1"/>
  <c r="AF2672" i="1"/>
  <c r="AE2672" i="1"/>
  <c r="AG2672" i="1"/>
  <c r="AM2672" i="1" s="1"/>
  <c r="AB2672" i="1"/>
  <c r="AF2656" i="1"/>
  <c r="AE2656" i="1"/>
  <c r="AB2656" i="1"/>
  <c r="AF2648" i="1"/>
  <c r="AE2648" i="1"/>
  <c r="AB2648" i="1"/>
  <c r="AG2648" i="1"/>
  <c r="AM2648" i="1" s="1"/>
  <c r="AF2640" i="1"/>
  <c r="AE2640" i="1"/>
  <c r="AB2640" i="1"/>
  <c r="AG2640" i="1"/>
  <c r="AM2640" i="1" s="1"/>
  <c r="AF2632" i="1"/>
  <c r="AB2632" i="1"/>
  <c r="AE2515" i="1"/>
  <c r="AB2515" i="1"/>
  <c r="AG2515" i="1"/>
  <c r="AM2515" i="1" s="1"/>
  <c r="AB2507" i="1"/>
  <c r="AF2507" i="1"/>
  <c r="AE2499" i="1"/>
  <c r="AB2499" i="1"/>
  <c r="AF2499" i="1"/>
  <c r="AE2491" i="1"/>
  <c r="AF2491" i="1"/>
  <c r="AB2491" i="1"/>
  <c r="AG2491" i="1"/>
  <c r="AM2491" i="1" s="1"/>
  <c r="AE2483" i="1"/>
  <c r="AB2483" i="1"/>
  <c r="AB2475" i="1"/>
  <c r="AG2475" i="1"/>
  <c r="AM2475" i="1" s="1"/>
  <c r="AE2467" i="1"/>
  <c r="AG2467" i="1"/>
  <c r="AM2467" i="1" s="1"/>
  <c r="AF2467" i="1"/>
  <c r="AB2467" i="1"/>
  <c r="AE2459" i="1"/>
  <c r="AG2459" i="1"/>
  <c r="AM2459" i="1" s="1"/>
  <c r="AB2459" i="1"/>
  <c r="AG2443" i="1"/>
  <c r="AM2443" i="1" s="1"/>
  <c r="AE2443" i="1"/>
  <c r="AF2435" i="1"/>
  <c r="AG2435" i="1"/>
  <c r="AM2435" i="1" s="1"/>
  <c r="AB2435" i="1"/>
  <c r="AE2427" i="1"/>
  <c r="AF2427" i="1"/>
  <c r="AG2427" i="1"/>
  <c r="AM2427" i="1" s="1"/>
  <c r="AB2427" i="1"/>
  <c r="AE2419" i="1"/>
  <c r="AG2419" i="1"/>
  <c r="AM2419" i="1" s="1"/>
  <c r="AB2419" i="1"/>
  <c r="AF2419" i="1"/>
  <c r="AE2411" i="1"/>
  <c r="AG2411" i="1"/>
  <c r="AM2411" i="1" s="1"/>
  <c r="AB2411" i="1"/>
  <c r="AF2411" i="1"/>
  <c r="AE2403" i="1"/>
  <c r="AF2403" i="1"/>
  <c r="AE2395" i="1"/>
  <c r="AF2395" i="1"/>
  <c r="AG2395" i="1"/>
  <c r="AM2395" i="1" s="1"/>
  <c r="AB2395" i="1"/>
  <c r="AB2387" i="1"/>
  <c r="AF2387" i="1"/>
  <c r="AE2387" i="1"/>
  <c r="AB2379" i="1"/>
  <c r="AE2379" i="1"/>
  <c r="AG2379" i="1"/>
  <c r="AM2379" i="1" s="1"/>
  <c r="AB2371" i="1"/>
  <c r="AF2371" i="1"/>
  <c r="AG2371" i="1"/>
  <c r="AM2371" i="1" s="1"/>
  <c r="AB2355" i="1"/>
  <c r="AE2355" i="1"/>
  <c r="AB2347" i="1"/>
  <c r="AG2347" i="1"/>
  <c r="AM2347" i="1" s="1"/>
  <c r="AB2339" i="1"/>
  <c r="AF2339" i="1"/>
  <c r="AG2339" i="1"/>
  <c r="AM2339" i="1" s="1"/>
  <c r="AE2331" i="1"/>
  <c r="AF2331" i="1"/>
  <c r="AB2331" i="1"/>
  <c r="AF2323" i="1"/>
  <c r="AG2323" i="1"/>
  <c r="AM2323" i="1" s="1"/>
  <c r="AB2323" i="1"/>
  <c r="AE2323" i="1"/>
  <c r="AF2315" i="1"/>
  <c r="AG2315" i="1"/>
  <c r="AM2315" i="1" s="1"/>
  <c r="AB2315" i="1"/>
  <c r="AE2315" i="1"/>
  <c r="AB2307" i="1"/>
  <c r="AG2307" i="1"/>
  <c r="AM2307" i="1" s="1"/>
  <c r="AE2307" i="1"/>
  <c r="AF2307" i="1"/>
  <c r="AB2299" i="1"/>
  <c r="AF2299" i="1"/>
  <c r="AB2291" i="1"/>
  <c r="AG2291" i="1"/>
  <c r="AM2291" i="1" s="1"/>
  <c r="AE2291" i="1"/>
  <c r="AB2283" i="1"/>
  <c r="AG2283" i="1"/>
  <c r="AM2283" i="1" s="1"/>
  <c r="AE2283" i="1"/>
  <c r="AB2275" i="1"/>
  <c r="AG2275" i="1"/>
  <c r="AM2275" i="1" s="1"/>
  <c r="AE2275" i="1"/>
  <c r="AF2275" i="1"/>
  <c r="AB2267" i="1"/>
  <c r="AF2267" i="1"/>
  <c r="AB2259" i="1"/>
  <c r="AG2259" i="1"/>
  <c r="AM2259" i="1" s="1"/>
  <c r="AE2259" i="1"/>
  <c r="AB2251" i="1"/>
  <c r="AG2251" i="1"/>
  <c r="AM2251" i="1" s="1"/>
  <c r="AE2251" i="1"/>
  <c r="AB2243" i="1"/>
  <c r="AE2243" i="1"/>
  <c r="AG2243" i="1"/>
  <c r="AM2243" i="1" s="1"/>
  <c r="AF2243" i="1"/>
  <c r="AB2235" i="1"/>
  <c r="AF2235" i="1"/>
  <c r="AB2227" i="1"/>
  <c r="AE2227" i="1"/>
  <c r="AB2219" i="1"/>
  <c r="AE2219" i="1"/>
  <c r="AG2219" i="1"/>
  <c r="AM2219" i="1" s="1"/>
  <c r="AB2211" i="1"/>
  <c r="AE2211" i="1"/>
  <c r="AG2211" i="1"/>
  <c r="AM2211" i="1" s="1"/>
  <c r="AF2211" i="1"/>
  <c r="AB2203" i="1"/>
  <c r="AF2203" i="1"/>
  <c r="AB2195" i="1"/>
  <c r="AE2195" i="1"/>
  <c r="AB2187" i="1"/>
  <c r="AF2187" i="1"/>
  <c r="AE2187" i="1"/>
  <c r="AG2187" i="1"/>
  <c r="AM2187" i="1" s="1"/>
  <c r="AB2179" i="1"/>
  <c r="AE2179" i="1"/>
  <c r="AG2179" i="1"/>
  <c r="AM2179" i="1" s="1"/>
  <c r="AF2179" i="1"/>
  <c r="AB2171" i="1"/>
  <c r="AF2171" i="1"/>
  <c r="AB2163" i="1"/>
  <c r="AE2163" i="1"/>
  <c r="AH2163" i="1" s="1"/>
  <c r="AB2155" i="1"/>
  <c r="AF2155" i="1"/>
  <c r="AE2155" i="1"/>
  <c r="AG2155" i="1"/>
  <c r="AM2155" i="1" s="1"/>
  <c r="AB2147" i="1"/>
  <c r="AE2147" i="1"/>
  <c r="AG2147" i="1"/>
  <c r="AM2147" i="1" s="1"/>
  <c r="AF2147" i="1"/>
  <c r="AB2139" i="1"/>
  <c r="AF2139" i="1"/>
  <c r="AG2131" i="1"/>
  <c r="AM2131" i="1" s="1"/>
  <c r="AE2131" i="1"/>
  <c r="AF2123" i="1"/>
  <c r="AB2123" i="1"/>
  <c r="AE2123" i="1"/>
  <c r="AF2115" i="1"/>
  <c r="AB2115" i="1"/>
  <c r="AF2107" i="1"/>
  <c r="AE2107" i="1"/>
  <c r="AG2107" i="1"/>
  <c r="AM2107" i="1" s="1"/>
  <c r="AF2099" i="1"/>
  <c r="AE2099" i="1"/>
  <c r="AF2091" i="1"/>
  <c r="AE2091" i="1"/>
  <c r="AB2091" i="1"/>
  <c r="AB2083" i="1"/>
  <c r="AG2083" i="1"/>
  <c r="AM2083" i="1" s="1"/>
  <c r="AE2075" i="1"/>
  <c r="AF2075" i="1"/>
  <c r="AB2075" i="1"/>
  <c r="AE2067" i="1"/>
  <c r="AF2067" i="1"/>
  <c r="AG2067" i="1"/>
  <c r="AM2067" i="1" s="1"/>
  <c r="AF2059" i="1"/>
  <c r="AG2059" i="1"/>
  <c r="AM2059" i="1" s="1"/>
  <c r="AB2051" i="1"/>
  <c r="AG2051" i="1"/>
  <c r="AM2051" i="1" s="1"/>
  <c r="AE2051" i="1"/>
  <c r="AE2043" i="1"/>
  <c r="AG2043" i="1"/>
  <c r="AM2043" i="1" s="1"/>
  <c r="AF2043" i="1"/>
  <c r="AB2043" i="1"/>
  <c r="AB2035" i="1"/>
  <c r="AF2035" i="1"/>
  <c r="AF2027" i="1"/>
  <c r="AG2027" i="1"/>
  <c r="AM2027" i="1" s="1"/>
  <c r="AB2019" i="1"/>
  <c r="AF2019" i="1"/>
  <c r="AG2019" i="1"/>
  <c r="AM2019" i="1" s="1"/>
  <c r="AG2011" i="1"/>
  <c r="AM2011" i="1" s="1"/>
  <c r="AE2011" i="1"/>
  <c r="AG2003" i="1"/>
  <c r="AM2003" i="1" s="1"/>
  <c r="AF2003" i="1"/>
  <c r="AG1995" i="1"/>
  <c r="AM1995" i="1" s="1"/>
  <c r="AE1995" i="1"/>
  <c r="AF1995" i="1"/>
  <c r="AB1987" i="1"/>
  <c r="AF1987" i="1"/>
  <c r="AE1987" i="1"/>
  <c r="AB1979" i="1"/>
  <c r="AE1979" i="1"/>
  <c r="AB1963" i="1"/>
  <c r="AF1963" i="1"/>
  <c r="AG1963" i="1"/>
  <c r="AM1963" i="1" s="1"/>
  <c r="AF5437" i="1"/>
  <c r="AG5437" i="1"/>
  <c r="AM5437" i="1" s="1"/>
  <c r="AE5437" i="1"/>
  <c r="AF5381" i="1"/>
  <c r="AE5381" i="1"/>
  <c r="AB5237" i="1"/>
  <c r="AE5237" i="1"/>
  <c r="AF5173" i="1"/>
  <c r="AE5173" i="1"/>
  <c r="AB5053" i="1"/>
  <c r="AE5053" i="1"/>
  <c r="AB4933" i="1"/>
  <c r="AF4933" i="1"/>
  <c r="AG3725" i="1"/>
  <c r="AM3725" i="1" s="1"/>
  <c r="AG3669" i="1"/>
  <c r="AM3669" i="1" s="1"/>
  <c r="AE3957" i="1"/>
  <c r="AB3789" i="1"/>
  <c r="AF3949" i="1"/>
  <c r="AE3621" i="1"/>
  <c r="AF4173" i="1"/>
  <c r="AB4293" i="1"/>
  <c r="AE5133" i="1"/>
  <c r="AB5525" i="1"/>
  <c r="AB5085" i="1"/>
  <c r="AE5085" i="1"/>
  <c r="AG5037" i="1"/>
  <c r="AM5037" i="1" s="1"/>
  <c r="AE5037" i="1"/>
  <c r="AB2744" i="1"/>
  <c r="AF2789" i="1"/>
  <c r="AB3765" i="1"/>
  <c r="AB3701" i="1"/>
  <c r="AG3805" i="1"/>
  <c r="AM3805" i="1" s="1"/>
  <c r="AF3613" i="1"/>
  <c r="AE3997" i="1"/>
  <c r="AE3789" i="1"/>
  <c r="AG4293" i="1"/>
  <c r="AM4293" i="1" s="1"/>
  <c r="AB4165" i="1"/>
  <c r="AF4285" i="1"/>
  <c r="AE5781" i="1"/>
  <c r="AF5677" i="1"/>
  <c r="AE5677" i="1"/>
  <c r="AF5477" i="1"/>
  <c r="AE5477" i="1"/>
  <c r="AG5309" i="1"/>
  <c r="AM5309" i="1" s="1"/>
  <c r="AE5309" i="1"/>
  <c r="AF3741" i="1"/>
  <c r="AG3885" i="1"/>
  <c r="AM3885" i="1" s="1"/>
  <c r="AG3733" i="1"/>
  <c r="AM3733" i="1" s="1"/>
  <c r="AG3645" i="1"/>
  <c r="AM3645" i="1" s="1"/>
  <c r="AF3861" i="1"/>
  <c r="AB4181" i="1"/>
  <c r="AB4157" i="1"/>
  <c r="AE5093" i="1"/>
  <c r="AE5157" i="1"/>
  <c r="AE5341" i="1"/>
  <c r="AG5517" i="1"/>
  <c r="AM5517" i="1" s="1"/>
  <c r="AE5517" i="1"/>
  <c r="AF5141" i="1"/>
  <c r="AE5141" i="1"/>
  <c r="AG5125" i="1"/>
  <c r="AM5125" i="1" s="1"/>
  <c r="AE5125" i="1"/>
  <c r="AG5117" i="1"/>
  <c r="AM5117" i="1" s="1"/>
  <c r="AE5117" i="1"/>
  <c r="AF5077" i="1"/>
  <c r="AE5077" i="1"/>
  <c r="AH523" i="1"/>
  <c r="AE2760" i="1"/>
  <c r="AB2736" i="1"/>
  <c r="AG3773" i="1"/>
  <c r="AM3773" i="1" s="1"/>
  <c r="AB3829" i="1"/>
  <c r="AB3813" i="1"/>
  <c r="AF3677" i="1"/>
  <c r="AE3877" i="1"/>
  <c r="AG3925" i="1"/>
  <c r="AM3925" i="1" s="1"/>
  <c r="AF4109" i="1"/>
  <c r="AG4261" i="1"/>
  <c r="AM4261" i="1" s="1"/>
  <c r="AF4309" i="1"/>
  <c r="AF4253" i="1"/>
  <c r="AE5029" i="1"/>
  <c r="AE6142" i="1"/>
  <c r="AE2593" i="1"/>
  <c r="AB2593" i="1"/>
  <c r="AF2593" i="1"/>
  <c r="AE2585" i="1"/>
  <c r="AF2585" i="1"/>
  <c r="AB2585" i="1"/>
  <c r="AG2577" i="1"/>
  <c r="AM2577" i="1" s="1"/>
  <c r="AB2577" i="1"/>
  <c r="AF2577" i="1"/>
  <c r="AG2569" i="1"/>
  <c r="AM2569" i="1" s="1"/>
  <c r="AB2569" i="1"/>
  <c r="AF2569" i="1"/>
  <c r="AB2561" i="1"/>
  <c r="AF2561" i="1"/>
  <c r="AF2553" i="1"/>
  <c r="AB2553" i="1"/>
  <c r="AE2545" i="1"/>
  <c r="AB2545" i="1"/>
  <c r="AF2545" i="1"/>
  <c r="AE2537" i="1"/>
  <c r="AB2537" i="1"/>
  <c r="AF2537" i="1"/>
  <c r="AE2529" i="1"/>
  <c r="AB2529" i="1"/>
  <c r="AF2529" i="1"/>
  <c r="AG2129" i="1"/>
  <c r="AM2129" i="1" s="1"/>
  <c r="AB2129" i="1"/>
  <c r="AF2129" i="1"/>
  <c r="AG2121" i="1"/>
  <c r="AM2121" i="1" s="1"/>
  <c r="AB2121" i="1"/>
  <c r="AF2121" i="1"/>
  <c r="AG2113" i="1"/>
  <c r="AM2113" i="1" s="1"/>
  <c r="AB2113" i="1"/>
  <c r="AF2113" i="1"/>
  <c r="AG2105" i="1"/>
  <c r="AM2105" i="1" s="1"/>
  <c r="AB2105" i="1"/>
  <c r="AF2105" i="1"/>
  <c r="AG2097" i="1"/>
  <c r="AM2097" i="1" s="1"/>
  <c r="AB2097" i="1"/>
  <c r="AE2097" i="1"/>
  <c r="AE2089" i="1"/>
  <c r="AB2089" i="1"/>
  <c r="AF2089" i="1"/>
  <c r="AB2081" i="1"/>
  <c r="AE2081" i="1"/>
  <c r="AF2081" i="1"/>
  <c r="AE2073" i="1"/>
  <c r="AB2073" i="1"/>
  <c r="AF2073" i="1"/>
  <c r="AG2065" i="1"/>
  <c r="AM2065" i="1" s="1"/>
  <c r="AB2065" i="1"/>
  <c r="AE2065" i="1"/>
  <c r="AE2057" i="1"/>
  <c r="AF2057" i="1"/>
  <c r="AG2057" i="1"/>
  <c r="AM2057" i="1" s="1"/>
  <c r="AB2057" i="1"/>
  <c r="AE2041" i="1"/>
  <c r="AB2041" i="1"/>
  <c r="AE2025" i="1"/>
  <c r="AG2025" i="1"/>
  <c r="AM2025" i="1" s="1"/>
  <c r="AB2025" i="1"/>
  <c r="AF2017" i="1"/>
  <c r="AG2017" i="1"/>
  <c r="AM2017" i="1" s="1"/>
  <c r="AB2017" i="1"/>
  <c r="AE2009" i="1"/>
  <c r="AB2009" i="1"/>
  <c r="AE2001" i="1"/>
  <c r="AG2001" i="1"/>
  <c r="AM2001" i="1" s="1"/>
  <c r="AB2001" i="1"/>
  <c r="AE1993" i="1"/>
  <c r="AB1993" i="1"/>
  <c r="AE1985" i="1"/>
  <c r="AG1985" i="1"/>
  <c r="AM1985" i="1" s="1"/>
  <c r="AF1985" i="1"/>
  <c r="AF1977" i="1"/>
  <c r="AG1977" i="1"/>
  <c r="AM1977" i="1" s="1"/>
  <c r="AG1961" i="1"/>
  <c r="AM1961" i="1" s="1"/>
  <c r="AE1961" i="1"/>
  <c r="AG1945" i="1"/>
  <c r="AM1945" i="1" s="1"/>
  <c r="AF1945" i="1"/>
  <c r="AE1785" i="1"/>
  <c r="AB1785" i="1"/>
  <c r="AF1769" i="1"/>
  <c r="AG1769" i="1"/>
  <c r="AM1769" i="1" s="1"/>
  <c r="AB1769" i="1"/>
  <c r="AB1761" i="1"/>
  <c r="AG1761" i="1"/>
  <c r="AM1761" i="1" s="1"/>
  <c r="AB1753" i="1"/>
  <c r="AF1753" i="1"/>
  <c r="AG1753" i="1"/>
  <c r="AM1753" i="1" s="1"/>
  <c r="AB1737" i="1"/>
  <c r="AE1737" i="1"/>
  <c r="AH1737" i="1" s="1"/>
  <c r="AB1729" i="1"/>
  <c r="AE1729" i="1"/>
  <c r="AB1713" i="1"/>
  <c r="AE1713" i="1"/>
  <c r="AF1713" i="1"/>
  <c r="AG1713" i="1"/>
  <c r="AM1713" i="1" s="1"/>
  <c r="AB1705" i="1"/>
  <c r="AE1705" i="1"/>
  <c r="AF1705" i="1"/>
  <c r="AG1705" i="1"/>
  <c r="AM1705" i="1" s="1"/>
  <c r="AB1697" i="1"/>
  <c r="AE1697" i="1"/>
  <c r="AF1697" i="1"/>
  <c r="AB1681" i="1"/>
  <c r="AE1681" i="1"/>
  <c r="AF1681" i="1"/>
  <c r="AB1657" i="1"/>
  <c r="AG1657" i="1"/>
  <c r="AM1657" i="1" s="1"/>
  <c r="AF1657" i="1"/>
  <c r="AB1649" i="1"/>
  <c r="AF1649" i="1"/>
  <c r="AE1649" i="1"/>
  <c r="AB1641" i="1"/>
  <c r="AG1641" i="1"/>
  <c r="AM1641" i="1" s="1"/>
  <c r="AF1641" i="1"/>
  <c r="AE1641" i="1"/>
  <c r="AB1633" i="1"/>
  <c r="AG1633" i="1"/>
  <c r="AM1633" i="1" s="1"/>
  <c r="AB1617" i="1"/>
  <c r="AE1617" i="1"/>
  <c r="AF1617" i="1"/>
  <c r="AB1609" i="1"/>
  <c r="AG1609" i="1"/>
  <c r="AM1609" i="1" s="1"/>
  <c r="AE1609" i="1"/>
  <c r="AB1601" i="1"/>
  <c r="AG1601" i="1"/>
  <c r="AM1601" i="1" s="1"/>
  <c r="AB1593" i="1"/>
  <c r="AF1593" i="1"/>
  <c r="AH1593" i="1" s="1"/>
  <c r="AB1585" i="1"/>
  <c r="AF1585" i="1"/>
  <c r="AE1585" i="1"/>
  <c r="AB1577" i="1"/>
  <c r="AF1577" i="1"/>
  <c r="AH1577" i="1" s="1"/>
  <c r="AG1577" i="1"/>
  <c r="AM1577" i="1" s="1"/>
  <c r="AE1577" i="1"/>
  <c r="AB1561" i="1"/>
  <c r="AG1561" i="1"/>
  <c r="AM1561" i="1" s="1"/>
  <c r="AB1553" i="1"/>
  <c r="AE1553" i="1"/>
  <c r="AF1553" i="1"/>
  <c r="AB1521" i="1"/>
  <c r="AF1521" i="1"/>
  <c r="AG1521" i="1"/>
  <c r="AM1521" i="1" s="1"/>
  <c r="AF1513" i="1"/>
  <c r="AG1513" i="1"/>
  <c r="AM1513" i="1" s="1"/>
  <c r="AF1497" i="1"/>
  <c r="AB1497" i="1"/>
  <c r="AE1497" i="1"/>
  <c r="AF1489" i="1"/>
  <c r="AG1489" i="1"/>
  <c r="AM1489" i="1" s="1"/>
  <c r="AB1489" i="1"/>
  <c r="AG1481" i="1"/>
  <c r="AM1481" i="1" s="1"/>
  <c r="AB1481" i="1"/>
  <c r="AF1388" i="1"/>
  <c r="AE1388" i="1"/>
  <c r="AG1388" i="1"/>
  <c r="AM1388" i="1" s="1"/>
  <c r="AG1332" i="1"/>
  <c r="AM1332" i="1" s="1"/>
  <c r="AB1332" i="1"/>
  <c r="AE1332" i="1"/>
  <c r="AH1689" i="1"/>
  <c r="AF4008" i="1"/>
  <c r="AG4008" i="1"/>
  <c r="AM4008" i="1" s="1"/>
  <c r="AB4008" i="1"/>
  <c r="AB4000" i="1"/>
  <c r="AG4000" i="1"/>
  <c r="AM4000" i="1" s="1"/>
  <c r="AE3992" i="1"/>
  <c r="AB3992" i="1"/>
  <c r="AG3992" i="1"/>
  <c r="AM3992" i="1" s="1"/>
  <c r="AF3984" i="1"/>
  <c r="AG3984" i="1"/>
  <c r="AM3984" i="1" s="1"/>
  <c r="AB3984" i="1"/>
  <c r="AG3976" i="1"/>
  <c r="AM3976" i="1" s="1"/>
  <c r="AB3976" i="1"/>
  <c r="AB3968" i="1"/>
  <c r="AG3968" i="1"/>
  <c r="AM3968" i="1" s="1"/>
  <c r="AF3960" i="1"/>
  <c r="AB3960" i="1"/>
  <c r="AG3960" i="1"/>
  <c r="AM3960" i="1" s="1"/>
  <c r="AG3944" i="1"/>
  <c r="AM3944" i="1" s="1"/>
  <c r="AF3944" i="1"/>
  <c r="AE3944" i="1"/>
  <c r="AB3944" i="1"/>
  <c r="AB3936" i="1"/>
  <c r="AG3936" i="1"/>
  <c r="AM3936" i="1" s="1"/>
  <c r="AE3936" i="1"/>
  <c r="AF3936" i="1"/>
  <c r="AB3928" i="1"/>
  <c r="AG3928" i="1"/>
  <c r="AM3928" i="1" s="1"/>
  <c r="AE3928" i="1"/>
  <c r="AF3920" i="1"/>
  <c r="AB3920" i="1"/>
  <c r="AG3920" i="1"/>
  <c r="AM3920" i="1" s="1"/>
  <c r="AE3920" i="1"/>
  <c r="AF3912" i="1"/>
  <c r="AB3912" i="1"/>
  <c r="AG3912" i="1"/>
  <c r="AM3912" i="1" s="1"/>
  <c r="AE3904" i="1"/>
  <c r="AF3904" i="1"/>
  <c r="AB3904" i="1"/>
  <c r="AG3904" i="1"/>
  <c r="AM3904" i="1" s="1"/>
  <c r="AE3896" i="1"/>
  <c r="AB3896" i="1"/>
  <c r="AG3896" i="1"/>
  <c r="AM3896" i="1" s="1"/>
  <c r="AF3888" i="1"/>
  <c r="AE3888" i="1"/>
  <c r="AB3888" i="1"/>
  <c r="AE3880" i="1"/>
  <c r="AB3880" i="1"/>
  <c r="AG3880" i="1"/>
  <c r="AM3880" i="1" s="1"/>
  <c r="AF3872" i="1"/>
  <c r="AB3872" i="1"/>
  <c r="AE3872" i="1"/>
  <c r="AF3864" i="1"/>
  <c r="AB3864" i="1"/>
  <c r="AE3864" i="1"/>
  <c r="AG3864" i="1"/>
  <c r="AM3864" i="1" s="1"/>
  <c r="AF3856" i="1"/>
  <c r="AB3856" i="1"/>
  <c r="AE3856" i="1"/>
  <c r="AG3856" i="1"/>
  <c r="AM3856" i="1" s="1"/>
  <c r="AF3848" i="1"/>
  <c r="AB3848" i="1"/>
  <c r="AE3848" i="1"/>
  <c r="AG3848" i="1"/>
  <c r="AM3848" i="1" s="1"/>
  <c r="AB3840" i="1"/>
  <c r="AE3840" i="1"/>
  <c r="AG3840" i="1"/>
  <c r="AM3840" i="1" s="1"/>
  <c r="AG3832" i="1"/>
  <c r="AM3832" i="1" s="1"/>
  <c r="AF3832" i="1"/>
  <c r="AB3832" i="1"/>
  <c r="AF3824" i="1"/>
  <c r="AB3824" i="1"/>
  <c r="AE3824" i="1"/>
  <c r="AG3824" i="1"/>
  <c r="AM3824" i="1" s="1"/>
  <c r="AF3816" i="1"/>
  <c r="AE3816" i="1"/>
  <c r="AG3816" i="1"/>
  <c r="AM3816" i="1" s="1"/>
  <c r="AB3808" i="1"/>
  <c r="AE3808" i="1"/>
  <c r="AG3808" i="1"/>
  <c r="AM3808" i="1" s="1"/>
  <c r="AF3808" i="1"/>
  <c r="AF3800" i="1"/>
  <c r="AG3800" i="1"/>
  <c r="AM3800" i="1" s="1"/>
  <c r="AB3800" i="1"/>
  <c r="AF3792" i="1"/>
  <c r="AB3792" i="1"/>
  <c r="AE3792" i="1"/>
  <c r="AG3792" i="1"/>
  <c r="AM3792" i="1" s="1"/>
  <c r="AF3784" i="1"/>
  <c r="AB3784" i="1"/>
  <c r="AE3784" i="1"/>
  <c r="AG3784" i="1"/>
  <c r="AM3784" i="1" s="1"/>
  <c r="AB3776" i="1"/>
  <c r="AE3776" i="1"/>
  <c r="AG3776" i="1"/>
  <c r="AM3776" i="1" s="1"/>
  <c r="AB3768" i="1"/>
  <c r="AF3768" i="1"/>
  <c r="AH3768" i="1" s="1"/>
  <c r="AE3768" i="1"/>
  <c r="AF3760" i="1"/>
  <c r="AB3760" i="1"/>
  <c r="AE3760" i="1"/>
  <c r="AG3760" i="1"/>
  <c r="AM3760" i="1" s="1"/>
  <c r="AB3752" i="1"/>
  <c r="AE3752" i="1"/>
  <c r="AG3752" i="1"/>
  <c r="AM3752" i="1" s="1"/>
  <c r="AF3752" i="1"/>
  <c r="AF3744" i="1"/>
  <c r="AB3744" i="1"/>
  <c r="AE3744" i="1"/>
  <c r="AG3744" i="1"/>
  <c r="AM3744" i="1" s="1"/>
  <c r="AF3736" i="1"/>
  <c r="AB3736" i="1"/>
  <c r="AE3736" i="1"/>
  <c r="AG3736" i="1"/>
  <c r="AM3736" i="1" s="1"/>
  <c r="AF3728" i="1"/>
  <c r="AG3728" i="1"/>
  <c r="AM3728" i="1" s="1"/>
  <c r="AF3720" i="1"/>
  <c r="AG3720" i="1"/>
  <c r="AM3720" i="1" s="1"/>
  <c r="AB3712" i="1"/>
  <c r="AE3712" i="1"/>
  <c r="AF3688" i="1"/>
  <c r="AG3688" i="1"/>
  <c r="AM3688" i="1" s="1"/>
  <c r="AF3680" i="1"/>
  <c r="AE3680" i="1"/>
  <c r="AF3656" i="1"/>
  <c r="AG3656" i="1"/>
  <c r="AM3656" i="1" s="1"/>
  <c r="AF3648" i="1"/>
  <c r="AE3648" i="1"/>
  <c r="AB3632" i="1"/>
  <c r="AE3632" i="1"/>
  <c r="AG3632" i="1"/>
  <c r="AM3632" i="1" s="1"/>
  <c r="AE3624" i="1"/>
  <c r="AG3624" i="1"/>
  <c r="AM3624" i="1" s="1"/>
  <c r="AF3592" i="1"/>
  <c r="AH3592" i="1" s="1"/>
  <c r="AE3592" i="1"/>
  <c r="AG3592" i="1"/>
  <c r="AM3592" i="1" s="1"/>
  <c r="AF3584" i="1"/>
  <c r="AE3584" i="1"/>
  <c r="AB3576" i="1"/>
  <c r="AF3576" i="1"/>
  <c r="AG3576" i="1"/>
  <c r="AM3576" i="1" s="1"/>
  <c r="AF3568" i="1"/>
  <c r="AG3568" i="1"/>
  <c r="AM3568" i="1" s="1"/>
  <c r="AB3560" i="1"/>
  <c r="AF3560" i="1"/>
  <c r="AF3528" i="1"/>
  <c r="AE3528" i="1"/>
  <c r="AG3528" i="1"/>
  <c r="AM3528" i="1" s="1"/>
  <c r="AG3520" i="1"/>
  <c r="AM3520" i="1" s="1"/>
  <c r="AB3520" i="1"/>
  <c r="AE3520" i="1"/>
  <c r="AF3512" i="1"/>
  <c r="AB3512" i="1"/>
  <c r="AE3512" i="1"/>
  <c r="AG3504" i="1"/>
  <c r="AM3504" i="1" s="1"/>
  <c r="AB3504" i="1"/>
  <c r="AE3504" i="1"/>
  <c r="AF3504" i="1"/>
  <c r="AG3496" i="1"/>
  <c r="AM3496" i="1" s="1"/>
  <c r="AE3496" i="1"/>
  <c r="AF3488" i="1"/>
  <c r="AE3488" i="1"/>
  <c r="AG3472" i="1"/>
  <c r="AM3472" i="1" s="1"/>
  <c r="AF3472" i="1"/>
  <c r="AB3464" i="1"/>
  <c r="AE3464" i="1"/>
  <c r="AF3464" i="1"/>
  <c r="AG3448" i="1"/>
  <c r="AM3448" i="1" s="1"/>
  <c r="AE3448" i="1"/>
  <c r="AF3448" i="1"/>
  <c r="AG3440" i="1"/>
  <c r="AM3440" i="1" s="1"/>
  <c r="AE3440" i="1"/>
  <c r="AF3440" i="1"/>
  <c r="AB3376" i="1"/>
  <c r="AF3376" i="1"/>
  <c r="AE3376" i="1"/>
  <c r="AF3232" i="1"/>
  <c r="AE3232" i="1"/>
  <c r="AG3208" i="1"/>
  <c r="AM3208" i="1" s="1"/>
  <c r="AF3208" i="1"/>
  <c r="AE3200" i="1"/>
  <c r="AF3200" i="1"/>
  <c r="AG3200" i="1"/>
  <c r="AM3200" i="1" s="1"/>
  <c r="AB3200" i="1"/>
  <c r="AE3192" i="1"/>
  <c r="AB3192" i="1"/>
  <c r="AF3192" i="1"/>
  <c r="AE3144" i="1"/>
  <c r="AF3144" i="1"/>
  <c r="AG3144" i="1"/>
  <c r="AM3144" i="1" s="1"/>
  <c r="AB3144" i="1"/>
  <c r="AE3112" i="1"/>
  <c r="AF3112" i="1"/>
  <c r="AB3104" i="1"/>
  <c r="AF3104" i="1"/>
  <c r="AE3064" i="1"/>
  <c r="AF3064" i="1"/>
  <c r="AG3064" i="1"/>
  <c r="AM3064" i="1" s="1"/>
  <c r="AB3064" i="1"/>
  <c r="AE3056" i="1"/>
  <c r="AF3056" i="1"/>
  <c r="AG3056" i="1"/>
  <c r="AM3056" i="1" s="1"/>
  <c r="AE3048" i="1"/>
  <c r="AF3048" i="1"/>
  <c r="AG3048" i="1"/>
  <c r="AM3048" i="1" s="1"/>
  <c r="AE3032" i="1"/>
  <c r="AG3032" i="1"/>
  <c r="AM3032" i="1" s="1"/>
  <c r="AE2992" i="1"/>
  <c r="AG2992" i="1"/>
  <c r="AM2992" i="1" s="1"/>
  <c r="AB2992" i="1"/>
  <c r="AE2976" i="1"/>
  <c r="AF2976" i="1"/>
  <c r="AG2976" i="1"/>
  <c r="AM2976" i="1" s="1"/>
  <c r="AB2976" i="1"/>
  <c r="AB2960" i="1"/>
  <c r="AE2960" i="1"/>
  <c r="AF2960" i="1"/>
  <c r="AG2960" i="1"/>
  <c r="AM2960" i="1" s="1"/>
  <c r="AE2920" i="1"/>
  <c r="AG2920" i="1"/>
  <c r="AM2920" i="1" s="1"/>
  <c r="AE2912" i="1"/>
  <c r="AF2912" i="1"/>
  <c r="AB2912" i="1"/>
  <c r="AE2904" i="1"/>
  <c r="AF2904" i="1"/>
  <c r="AG2904" i="1"/>
  <c r="AM2904" i="1" s="1"/>
  <c r="AB2904" i="1"/>
  <c r="AG2888" i="1"/>
  <c r="AM2888" i="1" s="1"/>
  <c r="AB2888" i="1"/>
  <c r="AE2880" i="1"/>
  <c r="AF2880" i="1"/>
  <c r="AH2880" i="1" s="1"/>
  <c r="AB2880" i="1"/>
  <c r="AG2872" i="1"/>
  <c r="AM2872" i="1" s="1"/>
  <c r="AF2872" i="1"/>
  <c r="AF2848" i="1"/>
  <c r="AG2848" i="1"/>
  <c r="AM2848" i="1" s="1"/>
  <c r="AH677" i="1"/>
  <c r="AE1657" i="1"/>
  <c r="AG1665" i="1"/>
  <c r="AM1665" i="1" s="1"/>
  <c r="AF1729" i="1"/>
  <c r="AB1689" i="1"/>
  <c r="AF1745" i="1"/>
  <c r="AG2009" i="1"/>
  <c r="AM2009" i="1" s="1"/>
  <c r="AE3536" i="1"/>
  <c r="AE3664" i="1"/>
  <c r="AE3912" i="1"/>
  <c r="AB3816" i="1"/>
  <c r="AF3896" i="1"/>
  <c r="AE4101" i="1"/>
  <c r="AF4101" i="1"/>
  <c r="AB4093" i="1"/>
  <c r="AF4093" i="1"/>
  <c r="AE4093" i="1"/>
  <c r="AF4085" i="1"/>
  <c r="AE4085" i="1"/>
  <c r="AB4077" i="1"/>
  <c r="AE4077" i="1"/>
  <c r="AE4069" i="1"/>
  <c r="AF4069" i="1"/>
  <c r="AG4061" i="1"/>
  <c r="AM4061" i="1" s="1"/>
  <c r="AE4061" i="1"/>
  <c r="AF4061" i="1"/>
  <c r="AF4053" i="1"/>
  <c r="AE4053" i="1"/>
  <c r="AE4045" i="1"/>
  <c r="AF4045" i="1"/>
  <c r="AH4045" i="1" s="1"/>
  <c r="AG4037" i="1"/>
  <c r="AM4037" i="1" s="1"/>
  <c r="AF4037" i="1"/>
  <c r="AH4037" i="1" s="1"/>
  <c r="AG4029" i="1"/>
  <c r="AM4029" i="1" s="1"/>
  <c r="AF4029" i="1"/>
  <c r="AH4029" i="1" s="1"/>
  <c r="AE4029" i="1"/>
  <c r="AE4021" i="1"/>
  <c r="AF4021" i="1"/>
  <c r="AB4013" i="1"/>
  <c r="AE4013" i="1"/>
  <c r="AG4013" i="1"/>
  <c r="AM4013" i="1" s="1"/>
  <c r="AG5146" i="1"/>
  <c r="AM5146" i="1" s="1"/>
  <c r="AF5146" i="1"/>
  <c r="AG5114" i="1"/>
  <c r="AM5114" i="1" s="1"/>
  <c r="AF5114" i="1"/>
  <c r="AG5106" i="1"/>
  <c r="AM5106" i="1" s="1"/>
  <c r="AF5106" i="1"/>
  <c r="AG5098" i="1"/>
  <c r="AM5098" i="1" s="1"/>
  <c r="AF5098" i="1"/>
  <c r="AG5050" i="1"/>
  <c r="AM5050" i="1" s="1"/>
  <c r="AF5050" i="1"/>
  <c r="AG5010" i="1"/>
  <c r="AM5010" i="1" s="1"/>
  <c r="AF5010" i="1"/>
  <c r="AG4978" i="1"/>
  <c r="AM4978" i="1" s="1"/>
  <c r="AF4978" i="1"/>
  <c r="AG4906" i="1"/>
  <c r="AM4906" i="1" s="1"/>
  <c r="AF4906" i="1"/>
  <c r="AB4378" i="1"/>
  <c r="AG4378" i="1"/>
  <c r="AM4378" i="1" s="1"/>
  <c r="AF4370" i="1"/>
  <c r="AG4370" i="1"/>
  <c r="AM4370" i="1" s="1"/>
  <c r="AB4362" i="1"/>
  <c r="AF4362" i="1"/>
  <c r="AG4362" i="1"/>
  <c r="AM4362" i="1" s="1"/>
  <c r="AF4354" i="1"/>
  <c r="AG4354" i="1"/>
  <c r="AM4354" i="1" s="1"/>
  <c r="AE4346" i="1"/>
  <c r="AF4346" i="1"/>
  <c r="AB4338" i="1"/>
  <c r="AG4338" i="1"/>
  <c r="AM4338" i="1" s="1"/>
  <c r="AE4330" i="1"/>
  <c r="AF4330" i="1"/>
  <c r="AG4330" i="1"/>
  <c r="AM4330" i="1" s="1"/>
  <c r="AB4322" i="1"/>
  <c r="AF4322" i="1"/>
  <c r="AG4322" i="1"/>
  <c r="AM4322" i="1" s="1"/>
  <c r="AH321" i="1"/>
  <c r="AB5831" i="1"/>
  <c r="AG5831" i="1"/>
  <c r="AM5831" i="1" s="1"/>
  <c r="AE5807" i="1"/>
  <c r="AG5807" i="1"/>
  <c r="AM5807" i="1" s="1"/>
  <c r="AE1761" i="1"/>
  <c r="AB1777" i="1"/>
  <c r="AB1953" i="1"/>
  <c r="AE3600" i="1"/>
  <c r="AG3640" i="1"/>
  <c r="AM3640" i="1" s="1"/>
  <c r="AG3680" i="1"/>
  <c r="AM3680" i="1" s="1"/>
  <c r="AG3952" i="1"/>
  <c r="AM3952" i="1" s="1"/>
  <c r="AH123" i="1"/>
  <c r="AH805" i="1"/>
  <c r="AG1993" i="1"/>
  <c r="AM1993" i="1" s="1"/>
  <c r="AF2033" i="1"/>
  <c r="AE2113" i="1"/>
  <c r="AE3688" i="1"/>
  <c r="AE3728" i="1"/>
  <c r="AF3840" i="1"/>
  <c r="AG3872" i="1"/>
  <c r="AM3872" i="1" s="1"/>
  <c r="AH115" i="1"/>
  <c r="AH145" i="1"/>
  <c r="AH355" i="1"/>
  <c r="AH1401" i="1"/>
  <c r="AH1425" i="1"/>
  <c r="AE1633" i="1"/>
  <c r="AF1633" i="1"/>
  <c r="AG1649" i="1"/>
  <c r="AM1649" i="1" s="1"/>
  <c r="AG1681" i="1"/>
  <c r="AM1681" i="1" s="1"/>
  <c r="AF1721" i="1"/>
  <c r="AH1721" i="1" s="1"/>
  <c r="AE2033" i="1"/>
  <c r="AE2121" i="1"/>
  <c r="AB2033" i="1"/>
  <c r="AB1977" i="1"/>
  <c r="AF3552" i="1"/>
  <c r="AE3608" i="1"/>
  <c r="AG3608" i="1"/>
  <c r="AM3608" i="1" s="1"/>
  <c r="AG3648" i="1"/>
  <c r="AM3648" i="1" s="1"/>
  <c r="AG3888" i="1"/>
  <c r="AM3888" i="1" s="1"/>
  <c r="AF3928" i="1"/>
  <c r="AB5613" i="1"/>
  <c r="AE5573" i="1"/>
  <c r="AB5621" i="1"/>
  <c r="AB5765" i="1"/>
  <c r="AE5533" i="1"/>
  <c r="AE5661" i="1"/>
  <c r="AE5749" i="1"/>
  <c r="AG5150" i="1"/>
  <c r="AM5150" i="1" s="1"/>
  <c r="AE5765" i="1"/>
  <c r="AG4102" i="1"/>
  <c r="AM4102" i="1" s="1"/>
  <c r="AE2594" i="1"/>
  <c r="AE5613" i="1"/>
  <c r="AB191" i="1"/>
  <c r="AG191" i="1"/>
  <c r="AM191" i="1" s="1"/>
  <c r="AE977" i="1"/>
  <c r="AB977" i="1"/>
  <c r="AF977" i="1"/>
  <c r="AE961" i="1"/>
  <c r="AB961" i="1"/>
  <c r="AF961" i="1"/>
  <c r="AG953" i="1"/>
  <c r="AM953" i="1" s="1"/>
  <c r="AB953" i="1"/>
  <c r="AG937" i="1"/>
  <c r="AM937" i="1" s="1"/>
  <c r="AB937" i="1"/>
  <c r="AG881" i="1"/>
  <c r="AM881" i="1" s="1"/>
  <c r="AB881" i="1"/>
  <c r="AG873" i="1"/>
  <c r="AM873" i="1" s="1"/>
  <c r="AB873" i="1"/>
  <c r="AG841" i="1"/>
  <c r="AM841" i="1" s="1"/>
  <c r="AB841" i="1"/>
  <c r="AE817" i="1"/>
  <c r="AG817" i="1"/>
  <c r="AM817" i="1" s="1"/>
  <c r="AB817" i="1"/>
  <c r="AE793" i="1"/>
  <c r="AG793" i="1"/>
  <c r="AM793" i="1" s="1"/>
  <c r="AB785" i="1"/>
  <c r="AG785" i="1"/>
  <c r="AM785" i="1" s="1"/>
  <c r="AG761" i="1"/>
  <c r="AM761" i="1" s="1"/>
  <c r="AB761" i="1"/>
  <c r="AF753" i="1"/>
  <c r="AG753" i="1"/>
  <c r="AM753" i="1" s="1"/>
  <c r="AB753" i="1"/>
  <c r="AF745" i="1"/>
  <c r="AG745" i="1"/>
  <c r="AM745" i="1" s="1"/>
  <c r="AB745" i="1"/>
  <c r="AG721" i="1"/>
  <c r="AM721" i="1" s="1"/>
  <c r="AF721" i="1"/>
  <c r="AF713" i="1"/>
  <c r="AG713" i="1"/>
  <c r="AM713" i="1" s="1"/>
  <c r="AE689" i="1"/>
  <c r="AH689" i="1" s="1"/>
  <c r="AB689" i="1"/>
  <c r="AB529" i="1"/>
  <c r="AF529" i="1"/>
  <c r="AH529" i="1" s="1"/>
  <c r="AG505" i="1"/>
  <c r="AM505" i="1" s="1"/>
  <c r="AF505" i="1"/>
  <c r="AE497" i="1"/>
  <c r="AB497" i="1"/>
  <c r="AF497" i="1"/>
  <c r="AE489" i="1"/>
  <c r="AG489" i="1"/>
  <c r="AM489" i="1" s="1"/>
  <c r="AF481" i="1"/>
  <c r="AG481" i="1"/>
  <c r="AM481" i="1" s="1"/>
  <c r="AB481" i="1"/>
  <c r="AF465" i="1"/>
  <c r="AB465" i="1"/>
  <c r="AF452" i="1"/>
  <c r="AG452" i="1"/>
  <c r="AM452" i="1" s="1"/>
  <c r="AB444" i="1"/>
  <c r="AG444" i="1"/>
  <c r="AM444" i="1" s="1"/>
  <c r="AB388" i="1"/>
  <c r="AG388" i="1"/>
  <c r="AM388" i="1" s="1"/>
  <c r="AB380" i="1"/>
  <c r="AG380" i="1"/>
  <c r="AM380" i="1" s="1"/>
  <c r="AF364" i="1"/>
  <c r="AG364" i="1"/>
  <c r="AM364" i="1" s="1"/>
  <c r="AG332" i="1"/>
  <c r="AM332" i="1" s="1"/>
  <c r="AB332" i="1"/>
  <c r="AE268" i="1"/>
  <c r="AB268" i="1"/>
  <c r="AF268" i="1"/>
  <c r="AF260" i="1"/>
  <c r="AG260" i="1"/>
  <c r="AM260" i="1" s="1"/>
  <c r="AE260" i="1"/>
  <c r="AE244" i="1"/>
  <c r="AG244" i="1"/>
  <c r="AM244" i="1" s="1"/>
  <c r="AB244" i="1"/>
  <c r="AF236" i="1"/>
  <c r="AE236" i="1"/>
  <c r="AG228" i="1"/>
  <c r="AM228" i="1" s="1"/>
  <c r="AB228" i="1"/>
  <c r="AF228" i="1"/>
  <c r="AB220" i="1"/>
  <c r="AG220" i="1"/>
  <c r="AM220" i="1" s="1"/>
  <c r="AG204" i="1"/>
  <c r="AM204" i="1" s="1"/>
  <c r="AB204" i="1"/>
  <c r="AE204" i="1"/>
  <c r="AF204" i="1"/>
  <c r="AF108" i="1"/>
  <c r="AE108" i="1"/>
  <c r="AB108" i="1"/>
  <c r="AB47" i="1"/>
  <c r="AG47" i="1"/>
  <c r="AM47" i="1" s="1"/>
  <c r="AE47" i="1"/>
  <c r="AB39" i="1"/>
  <c r="AE39" i="1"/>
  <c r="AH39" i="1" s="1"/>
  <c r="AG31" i="1"/>
  <c r="AB31" i="1"/>
  <c r="AF15" i="1"/>
  <c r="AG15" i="1"/>
  <c r="AM15" i="1" s="1"/>
  <c r="AF111" i="1"/>
  <c r="AH387" i="1"/>
  <c r="AH565" i="1"/>
  <c r="AF95" i="1"/>
  <c r="AB95" i="1"/>
  <c r="AB3807" i="1"/>
  <c r="AF3807" i="1"/>
  <c r="AG3807" i="1"/>
  <c r="AM3807" i="1" s="1"/>
  <c r="AE3807" i="1"/>
  <c r="AE3799" i="1"/>
  <c r="AF3799" i="1"/>
  <c r="AB3791" i="1"/>
  <c r="AE3791" i="1"/>
  <c r="AF3791" i="1"/>
  <c r="AG3791" i="1"/>
  <c r="AM3791" i="1" s="1"/>
  <c r="AG3783" i="1"/>
  <c r="AM3783" i="1" s="1"/>
  <c r="AE3783" i="1"/>
  <c r="AB3783" i="1"/>
  <c r="AF3783" i="1"/>
  <c r="AB3775" i="1"/>
  <c r="AE3775" i="1"/>
  <c r="AF3775" i="1"/>
  <c r="AB3767" i="1"/>
  <c r="AE3767" i="1"/>
  <c r="AF3767" i="1"/>
  <c r="AH3767" i="1" s="1"/>
  <c r="AG3767" i="1"/>
  <c r="AM3767" i="1" s="1"/>
  <c r="AE3759" i="1"/>
  <c r="AF3759" i="1"/>
  <c r="AB3759" i="1"/>
  <c r="AG3759" i="1"/>
  <c r="AM3759" i="1" s="1"/>
  <c r="AG3751" i="1"/>
  <c r="AM3751" i="1" s="1"/>
  <c r="AF3751" i="1"/>
  <c r="AB3735" i="1"/>
  <c r="AF3735" i="1"/>
  <c r="AF3727" i="1"/>
  <c r="AE3727" i="1"/>
  <c r="AE3719" i="1"/>
  <c r="AF3719" i="1"/>
  <c r="AF3711" i="1"/>
  <c r="AE3711" i="1"/>
  <c r="AG3703" i="1"/>
  <c r="AM3703" i="1" s="1"/>
  <c r="AE3703" i="1"/>
  <c r="AF3703" i="1"/>
  <c r="AG3695" i="1"/>
  <c r="AM3695" i="1" s="1"/>
  <c r="AE3695" i="1"/>
  <c r="AF3695" i="1"/>
  <c r="AG3687" i="1"/>
  <c r="AM3687" i="1" s="1"/>
  <c r="AF3687" i="1"/>
  <c r="AE3687" i="1"/>
  <c r="AB3679" i="1"/>
  <c r="AF3679" i="1"/>
  <c r="AE3679" i="1"/>
  <c r="AF3671" i="1"/>
  <c r="AE3671" i="1"/>
  <c r="AG3663" i="1"/>
  <c r="AM3663" i="1" s="1"/>
  <c r="AF3663" i="1"/>
  <c r="AE3663" i="1"/>
  <c r="AG3655" i="1"/>
  <c r="AM3655" i="1" s="1"/>
  <c r="AE3655" i="1"/>
  <c r="AB3647" i="1"/>
  <c r="AF3647" i="1"/>
  <c r="AE3647" i="1"/>
  <c r="AG3623" i="1"/>
  <c r="AM3623" i="1" s="1"/>
  <c r="AF3623" i="1"/>
  <c r="AE3623" i="1"/>
  <c r="AG3615" i="1"/>
  <c r="AM3615" i="1" s="1"/>
  <c r="AF3615" i="1"/>
  <c r="AE3615" i="1"/>
  <c r="AE3607" i="1"/>
  <c r="AF3607" i="1"/>
  <c r="AF3599" i="1"/>
  <c r="AE3599" i="1"/>
  <c r="AG3591" i="1"/>
  <c r="AM3591" i="1" s="1"/>
  <c r="AF3591" i="1"/>
  <c r="AG3583" i="1"/>
  <c r="AM3583" i="1" s="1"/>
  <c r="AE3583" i="1"/>
  <c r="AB3583" i="1"/>
  <c r="AB3908" i="1"/>
  <c r="AE3908" i="1"/>
  <c r="AF3908" i="1"/>
  <c r="AG3908" i="1"/>
  <c r="AM3908" i="1" s="1"/>
  <c r="AB3900" i="1"/>
  <c r="AE3900" i="1"/>
  <c r="AF3900" i="1"/>
  <c r="AG3900" i="1"/>
  <c r="AM3900" i="1" s="1"/>
  <c r="AB3892" i="1"/>
  <c r="AF3892" i="1"/>
  <c r="AG3892" i="1"/>
  <c r="AM3892" i="1" s="1"/>
  <c r="AE3892" i="1"/>
  <c r="AB3884" i="1"/>
  <c r="AE3884" i="1"/>
  <c r="AF3884" i="1"/>
  <c r="AF3876" i="1"/>
  <c r="AG3876" i="1"/>
  <c r="AM3876" i="1" s="1"/>
  <c r="AE3860" i="1"/>
  <c r="AG3860" i="1"/>
  <c r="AM3860" i="1" s="1"/>
  <c r="AF3852" i="1"/>
  <c r="AG3852" i="1"/>
  <c r="AM3852" i="1" s="1"/>
  <c r="AB3836" i="1"/>
  <c r="AG3836" i="1"/>
  <c r="AM3836" i="1" s="1"/>
  <c r="AE3828" i="1"/>
  <c r="AG3828" i="1"/>
  <c r="AM3828" i="1" s="1"/>
  <c r="AF3820" i="1"/>
  <c r="AG3820" i="1"/>
  <c r="AM3820" i="1" s="1"/>
  <c r="AF103" i="1"/>
  <c r="AB103" i="1"/>
  <c r="AE4403" i="1"/>
  <c r="AB4403" i="1"/>
  <c r="AG4403" i="1"/>
  <c r="AM4403" i="1" s="1"/>
  <c r="AE4395" i="1"/>
  <c r="AB4395" i="1"/>
  <c r="AG4395" i="1"/>
  <c r="AM4395" i="1" s="1"/>
  <c r="AF4395" i="1"/>
  <c r="AE4387" i="1"/>
  <c r="AB4387" i="1"/>
  <c r="AG4387" i="1"/>
  <c r="AM4387" i="1" s="1"/>
  <c r="AE4379" i="1"/>
  <c r="AB4379" i="1"/>
  <c r="AG4379" i="1"/>
  <c r="AM4379" i="1" s="1"/>
  <c r="AF4379" i="1"/>
  <c r="AE4371" i="1"/>
  <c r="AB4371" i="1"/>
  <c r="AG4371" i="1"/>
  <c r="AM4371" i="1" s="1"/>
  <c r="AF4371" i="1"/>
  <c r="AE4363" i="1"/>
  <c r="AB4363" i="1"/>
  <c r="AG4363" i="1"/>
  <c r="AM4363" i="1" s="1"/>
  <c r="AF4363" i="1"/>
  <c r="AE4355" i="1"/>
  <c r="AB4355" i="1"/>
  <c r="AF4355" i="1"/>
  <c r="AE4347" i="1"/>
  <c r="AG4347" i="1"/>
  <c r="AM4347" i="1" s="1"/>
  <c r="AF4347" i="1"/>
  <c r="AB4347" i="1"/>
  <c r="AE4339" i="1"/>
  <c r="AG4339" i="1"/>
  <c r="AM4339" i="1" s="1"/>
  <c r="AF4339" i="1"/>
  <c r="AB4339" i="1"/>
  <c r="AE4331" i="1"/>
  <c r="AB4331" i="1"/>
  <c r="AG4331" i="1"/>
  <c r="AM4331" i="1" s="1"/>
  <c r="AF4331" i="1"/>
  <c r="AE4323" i="1"/>
  <c r="AB4323" i="1"/>
  <c r="AG4323" i="1"/>
  <c r="AM4323" i="1" s="1"/>
  <c r="AF4323" i="1"/>
  <c r="AE4315" i="1"/>
  <c r="AF4315" i="1"/>
  <c r="AB4315" i="1"/>
  <c r="AG4315" i="1"/>
  <c r="AM4315" i="1" s="1"/>
  <c r="AE4299" i="1"/>
  <c r="AB4299" i="1"/>
  <c r="AG4291" i="1"/>
  <c r="AM4291" i="1" s="1"/>
  <c r="AE4291" i="1"/>
  <c r="AF4291" i="1"/>
  <c r="AB4291" i="1"/>
  <c r="AG4275" i="1"/>
  <c r="AM4275" i="1" s="1"/>
  <c r="AB4275" i="1"/>
  <c r="AE4275" i="1"/>
  <c r="AF4275" i="1"/>
  <c r="AF4267" i="1"/>
  <c r="AB4267" i="1"/>
  <c r="AE4267" i="1"/>
  <c r="AG4259" i="1"/>
  <c r="AM4259" i="1" s="1"/>
  <c r="AB4259" i="1"/>
  <c r="AE4259" i="1"/>
  <c r="AF4259" i="1"/>
  <c r="AE4251" i="1"/>
  <c r="AF4251" i="1"/>
  <c r="AG4243" i="1"/>
  <c r="AM4243" i="1" s="1"/>
  <c r="AB4243" i="1"/>
  <c r="AE4243" i="1"/>
  <c r="AF4243" i="1"/>
  <c r="AF4235" i="1"/>
  <c r="AE4235" i="1"/>
  <c r="AB4235" i="1"/>
  <c r="AG4219" i="1"/>
  <c r="AM4219" i="1" s="1"/>
  <c r="AF4219" i="1"/>
  <c r="AB4219" i="1"/>
  <c r="AB4203" i="1"/>
  <c r="AF4203" i="1"/>
  <c r="AB4195" i="1"/>
  <c r="AE4195" i="1"/>
  <c r="AB4187" i="1"/>
  <c r="AE4187" i="1"/>
  <c r="AG4187" i="1"/>
  <c r="AM4187" i="1" s="1"/>
  <c r="AF4187" i="1"/>
  <c r="AE4179" i="1"/>
  <c r="AB4179" i="1"/>
  <c r="AF4179" i="1"/>
  <c r="AH4179" i="1" s="1"/>
  <c r="AG4179" i="1"/>
  <c r="AM4179" i="1" s="1"/>
  <c r="AE4171" i="1"/>
  <c r="AB4171" i="1"/>
  <c r="AF4171" i="1"/>
  <c r="AG4171" i="1"/>
  <c r="AM4171" i="1" s="1"/>
  <c r="AB4163" i="1"/>
  <c r="AE4163" i="1"/>
  <c r="AF4163" i="1"/>
  <c r="AG4163" i="1"/>
  <c r="AM4163" i="1" s="1"/>
  <c r="AB4155" i="1"/>
  <c r="AE4155" i="1"/>
  <c r="AF4155" i="1"/>
  <c r="AG4155" i="1"/>
  <c r="AM4155" i="1" s="1"/>
  <c r="AB4147" i="1"/>
  <c r="AF4147" i="1"/>
  <c r="AE4147" i="1"/>
  <c r="AG4147" i="1"/>
  <c r="AM4147" i="1" s="1"/>
  <c r="AB4139" i="1"/>
  <c r="AF4139" i="1"/>
  <c r="AG4139" i="1"/>
  <c r="AM4139" i="1" s="1"/>
  <c r="AE4139" i="1"/>
  <c r="AE4131" i="1"/>
  <c r="AB4131" i="1"/>
  <c r="AF4131" i="1"/>
  <c r="AG4131" i="1"/>
  <c r="AM4131" i="1" s="1"/>
  <c r="AB4123" i="1"/>
  <c r="AF4123" i="1"/>
  <c r="AG4123" i="1"/>
  <c r="AM4123" i="1" s="1"/>
  <c r="AE4123" i="1"/>
  <c r="AG4115" i="1"/>
  <c r="AM4115" i="1" s="1"/>
  <c r="AB4115" i="1"/>
  <c r="AE4115" i="1"/>
  <c r="AB4107" i="1"/>
  <c r="AF4107" i="1"/>
  <c r="AG4107" i="1"/>
  <c r="AM4107" i="1" s="1"/>
  <c r="AE4107" i="1"/>
  <c r="AE4009" i="1"/>
  <c r="AB4009" i="1"/>
  <c r="AG4001" i="1"/>
  <c r="AM4001" i="1" s="1"/>
  <c r="AB4001" i="1"/>
  <c r="AE3993" i="1"/>
  <c r="AB3993" i="1"/>
  <c r="AF3985" i="1"/>
  <c r="AB3985" i="1"/>
  <c r="AG3969" i="1"/>
  <c r="AM3969" i="1" s="1"/>
  <c r="AB3969" i="1"/>
  <c r="AE3945" i="1"/>
  <c r="AB3945" i="1"/>
  <c r="AB3913" i="1"/>
  <c r="AE3913" i="1"/>
  <c r="AB199" i="1"/>
  <c r="AE199" i="1"/>
  <c r="AH67" i="1"/>
  <c r="AE103" i="1"/>
  <c r="AB71" i="1"/>
  <c r="AB111" i="1"/>
  <c r="AG4355" i="1"/>
  <c r="AM4355" i="1" s="1"/>
  <c r="AE4408" i="1"/>
  <c r="AG4408" i="1"/>
  <c r="AM4408" i="1" s="1"/>
  <c r="AE71" i="1"/>
  <c r="AG71" i="1"/>
  <c r="AM71" i="1" s="1"/>
  <c r="AE111" i="1"/>
  <c r="AE95" i="1"/>
  <c r="AG199" i="1"/>
  <c r="AM199" i="1" s="1"/>
  <c r="AF4925" i="1"/>
  <c r="AB4925" i="1"/>
  <c r="AE4901" i="1"/>
  <c r="AG4901" i="1"/>
  <c r="AM4901" i="1" s="1"/>
  <c r="AB4901" i="1"/>
  <c r="AF4901" i="1"/>
  <c r="AG4893" i="1"/>
  <c r="AM4893" i="1" s="1"/>
  <c r="AB4893" i="1"/>
  <c r="AB4885" i="1"/>
  <c r="AE4885" i="1"/>
  <c r="AF4885" i="1"/>
  <c r="AG4877" i="1"/>
  <c r="AM4877" i="1" s="1"/>
  <c r="AE4877" i="1"/>
  <c r="AE4869" i="1"/>
  <c r="AF4869" i="1"/>
  <c r="AE4861" i="1"/>
  <c r="AF4861" i="1"/>
  <c r="AB4853" i="1"/>
  <c r="AE4853" i="1"/>
  <c r="AF4853" i="1"/>
  <c r="AB4837" i="1"/>
  <c r="AE4837" i="1"/>
  <c r="AF4837" i="1"/>
  <c r="AE4829" i="1"/>
  <c r="AF4829" i="1"/>
  <c r="AG4821" i="1"/>
  <c r="AM4821" i="1" s="1"/>
  <c r="AE4821" i="1"/>
  <c r="AF4821" i="1"/>
  <c r="AB4813" i="1"/>
  <c r="AE4813" i="1"/>
  <c r="AF4813" i="1"/>
  <c r="AE4805" i="1"/>
  <c r="AF4805" i="1"/>
  <c r="AB4797" i="1"/>
  <c r="AE4797" i="1"/>
  <c r="AF4797" i="1"/>
  <c r="AE4789" i="1"/>
  <c r="AF4789" i="1"/>
  <c r="AB4781" i="1"/>
  <c r="AE4781" i="1"/>
  <c r="AF4781" i="1"/>
  <c r="AG4781" i="1"/>
  <c r="AM4781" i="1" s="1"/>
  <c r="AB4773" i="1"/>
  <c r="AE4773" i="1"/>
  <c r="AF4773" i="1"/>
  <c r="AG4773" i="1"/>
  <c r="AM4773" i="1" s="1"/>
  <c r="AB4413" i="1"/>
  <c r="AF4413" i="1"/>
  <c r="AG5638" i="1"/>
  <c r="AM5638" i="1" s="1"/>
  <c r="AG5931" i="1"/>
  <c r="AM5931" i="1" s="1"/>
  <c r="AG5042" i="1"/>
  <c r="AM5042" i="1" s="1"/>
  <c r="AF5042" i="1"/>
  <c r="AG5034" i="1"/>
  <c r="AM5034" i="1" s="1"/>
  <c r="AF5034" i="1"/>
  <c r="AG5018" i="1"/>
  <c r="AM5018" i="1" s="1"/>
  <c r="AF5018" i="1"/>
  <c r="AG5002" i="1"/>
  <c r="AM5002" i="1" s="1"/>
  <c r="AF5002" i="1"/>
  <c r="AG4994" i="1"/>
  <c r="AM4994" i="1" s="1"/>
  <c r="AF4994" i="1"/>
  <c r="AG4986" i="1"/>
  <c r="AM4986" i="1" s="1"/>
  <c r="AF4986" i="1"/>
  <c r="AG4962" i="1"/>
  <c r="AM4962" i="1" s="1"/>
  <c r="AF4962" i="1"/>
  <c r="AF4938" i="1"/>
  <c r="AE4938" i="1"/>
  <c r="AG4914" i="1"/>
  <c r="AM4914" i="1" s="1"/>
  <c r="AB4914" i="1"/>
  <c r="AE4352" i="1"/>
  <c r="AF4352" i="1"/>
  <c r="AG4344" i="1"/>
  <c r="AM4344" i="1" s="1"/>
  <c r="AF4344" i="1"/>
  <c r="AE4328" i="1"/>
  <c r="AF4328" i="1"/>
  <c r="AG4320" i="1"/>
  <c r="AM4320" i="1" s="1"/>
  <c r="AF4320" i="1"/>
  <c r="AG4312" i="1"/>
  <c r="AM4312" i="1" s="1"/>
  <c r="AF4312" i="1"/>
  <c r="AB4312" i="1"/>
  <c r="AF4304" i="1"/>
  <c r="AB4304" i="1"/>
  <c r="AE4296" i="1"/>
  <c r="AB4296" i="1"/>
  <c r="AF4296" i="1"/>
  <c r="AG4288" i="1"/>
  <c r="AM4288" i="1" s="1"/>
  <c r="AB4288" i="1"/>
  <c r="AF4288" i="1"/>
  <c r="AF4280" i="1"/>
  <c r="AG4280" i="1"/>
  <c r="AM4280" i="1" s="1"/>
  <c r="AE4272" i="1"/>
  <c r="AG4272" i="1"/>
  <c r="AM4272" i="1" s="1"/>
  <c r="AB4272" i="1"/>
  <c r="AE4264" i="1"/>
  <c r="AG4264" i="1"/>
  <c r="AM4264" i="1" s="1"/>
  <c r="AB4264" i="1"/>
  <c r="AG4256" i="1"/>
  <c r="AM4256" i="1" s="1"/>
  <c r="AF4256" i="1"/>
  <c r="AB4256" i="1"/>
  <c r="AE4256" i="1"/>
  <c r="AG4248" i="1"/>
  <c r="AM4248" i="1" s="1"/>
  <c r="AB4248" i="1"/>
  <c r="AF4240" i="1"/>
  <c r="AB4240" i="1"/>
  <c r="AF4232" i="1"/>
  <c r="AG4232" i="1"/>
  <c r="AM4232" i="1" s="1"/>
  <c r="AB4232" i="1"/>
  <c r="AE4224" i="1"/>
  <c r="AG4224" i="1"/>
  <c r="AM4224" i="1" s="1"/>
  <c r="AB4224" i="1"/>
  <c r="AF4224" i="1"/>
  <c r="AF4216" i="1"/>
  <c r="AE4216" i="1"/>
  <c r="AG4208" i="1"/>
  <c r="AM4208" i="1" s="1"/>
  <c r="AF4208" i="1"/>
  <c r="AB4208" i="1"/>
  <c r="AE4208" i="1"/>
  <c r="AE4200" i="1"/>
  <c r="AG4200" i="1"/>
  <c r="AM4200" i="1" s="1"/>
  <c r="AF4200" i="1"/>
  <c r="AB4200" i="1"/>
  <c r="AF4192" i="1"/>
  <c r="AG4192" i="1"/>
  <c r="AM4192" i="1" s="1"/>
  <c r="AB4192" i="1"/>
  <c r="AG4168" i="1"/>
  <c r="AM4168" i="1" s="1"/>
  <c r="AB4168" i="1"/>
  <c r="AF4152" i="1"/>
  <c r="AB4152" i="1"/>
  <c r="AG4152" i="1"/>
  <c r="AM4152" i="1" s="1"/>
  <c r="AF4136" i="1"/>
  <c r="AB4136" i="1"/>
  <c r="AF4128" i="1"/>
  <c r="AG4128" i="1"/>
  <c r="AM4128" i="1" s="1"/>
  <c r="AF4120" i="1"/>
  <c r="AB4120" i="1"/>
  <c r="AG4120" i="1"/>
  <c r="AM4120" i="1" s="1"/>
  <c r="AF4112" i="1"/>
  <c r="AG4112" i="1"/>
  <c r="AM4112" i="1" s="1"/>
  <c r="AB4112" i="1"/>
  <c r="AF4104" i="1"/>
  <c r="AG4104" i="1"/>
  <c r="AM4104" i="1" s="1"/>
  <c r="AB4104" i="1"/>
  <c r="AF4099" i="1"/>
  <c r="AG4099" i="1"/>
  <c r="AM4099" i="1" s="1"/>
  <c r="AB4091" i="1"/>
  <c r="AE4091" i="1"/>
  <c r="AF4091" i="1"/>
  <c r="AG4091" i="1"/>
  <c r="AM4091" i="1" s="1"/>
  <c r="AF4083" i="1"/>
  <c r="AH4083" i="1" s="1"/>
  <c r="AG4083" i="1"/>
  <c r="AM4083" i="1" s="1"/>
  <c r="AB4075" i="1"/>
  <c r="AE4075" i="1"/>
  <c r="AF4075" i="1"/>
  <c r="AG4075" i="1"/>
  <c r="AM4075" i="1" s="1"/>
  <c r="AF4067" i="1"/>
  <c r="AG4067" i="1"/>
  <c r="AM4067" i="1" s="1"/>
  <c r="AB4059" i="1"/>
  <c r="AE4059" i="1"/>
  <c r="AF4059" i="1"/>
  <c r="AG4059" i="1"/>
  <c r="AM4059" i="1" s="1"/>
  <c r="AF4051" i="1"/>
  <c r="AG4051" i="1"/>
  <c r="AM4051" i="1" s="1"/>
  <c r="AB4043" i="1"/>
  <c r="AE4043" i="1"/>
  <c r="AF4043" i="1"/>
  <c r="AH4043" i="1" s="1"/>
  <c r="AG4043" i="1"/>
  <c r="AM4043" i="1" s="1"/>
  <c r="AF4035" i="1"/>
  <c r="AH4035" i="1" s="1"/>
  <c r="AG4035" i="1"/>
  <c r="AM4035" i="1" s="1"/>
  <c r="AF4027" i="1"/>
  <c r="AH4027" i="1" s="1"/>
  <c r="AG4027" i="1"/>
  <c r="AM4027" i="1" s="1"/>
  <c r="AB4019" i="1"/>
  <c r="AE4019" i="1"/>
  <c r="AF4019" i="1"/>
  <c r="AG4019" i="1"/>
  <c r="AM4019" i="1" s="1"/>
  <c r="AE3881" i="1"/>
  <c r="AF3881" i="1"/>
  <c r="AE3857" i="1"/>
  <c r="AF3857" i="1"/>
  <c r="AG3849" i="1"/>
  <c r="AM3849" i="1" s="1"/>
  <c r="AF3849" i="1"/>
  <c r="AG3825" i="1"/>
  <c r="AM3825" i="1" s="1"/>
  <c r="AF3825" i="1"/>
  <c r="AE3817" i="1"/>
  <c r="AF3817" i="1"/>
  <c r="AB2806" i="1"/>
  <c r="AF2790" i="1"/>
  <c r="AB2838" i="1"/>
  <c r="AG5774" i="1"/>
  <c r="AM5774" i="1" s="1"/>
  <c r="AB5428" i="1"/>
  <c r="AG5428" i="1"/>
  <c r="AM5428" i="1" s="1"/>
  <c r="AE5404" i="1"/>
  <c r="AB5404" i="1"/>
  <c r="AF5404" i="1"/>
  <c r="AG5404" i="1"/>
  <c r="AM5404" i="1" s="1"/>
  <c r="AE5396" i="1"/>
  <c r="AB5396" i="1"/>
  <c r="AF5396" i="1"/>
  <c r="AG5396" i="1"/>
  <c r="AM5396" i="1" s="1"/>
  <c r="AE5388" i="1"/>
  <c r="AF5388" i="1"/>
  <c r="AG5380" i="1"/>
  <c r="AM5380" i="1" s="1"/>
  <c r="AE5380" i="1"/>
  <c r="AB5380" i="1"/>
  <c r="AF5380" i="1"/>
  <c r="AG5364" i="1"/>
  <c r="AM5364" i="1" s="1"/>
  <c r="AE5364" i="1"/>
  <c r="AE5356" i="1"/>
  <c r="AF5356" i="1"/>
  <c r="AE5332" i="1"/>
  <c r="AF5332" i="1"/>
  <c r="AG5300" i="1"/>
  <c r="AM5300" i="1" s="1"/>
  <c r="AF5300" i="1"/>
  <c r="AE5276" i="1"/>
  <c r="AF5276" i="1"/>
  <c r="AE5260" i="1"/>
  <c r="AF5260" i="1"/>
  <c r="AG5236" i="1"/>
  <c r="AM5236" i="1" s="1"/>
  <c r="AF5236" i="1"/>
  <c r="AE5228" i="1"/>
  <c r="AF5228" i="1"/>
  <c r="AG5196" i="1"/>
  <c r="AM5196" i="1" s="1"/>
  <c r="AF5196" i="1"/>
  <c r="AB5542" i="1"/>
  <c r="AE5982" i="1"/>
  <c r="AB5982" i="1"/>
  <c r="AB5926" i="1"/>
  <c r="AF5926" i="1"/>
  <c r="AE5926" i="1"/>
  <c r="AG5926" i="1"/>
  <c r="AM5926" i="1" s="1"/>
  <c r="AB5910" i="1"/>
  <c r="AG5910" i="1"/>
  <c r="AM5910" i="1" s="1"/>
  <c r="AB5894" i="1"/>
  <c r="AG5894" i="1"/>
  <c r="AM5894" i="1" s="1"/>
  <c r="AB5878" i="1"/>
  <c r="AG5878" i="1"/>
  <c r="AM5878" i="1" s="1"/>
  <c r="AF5862" i="1"/>
  <c r="AG5862" i="1"/>
  <c r="AM5862" i="1" s="1"/>
  <c r="AF5838" i="1"/>
  <c r="AG5838" i="1"/>
  <c r="AM5838" i="1" s="1"/>
  <c r="AB5601" i="1"/>
  <c r="AG5601" i="1"/>
  <c r="AM5601" i="1" s="1"/>
  <c r="AE5577" i="1"/>
  <c r="AG5577" i="1"/>
  <c r="AM5577" i="1" s="1"/>
  <c r="AF5561" i="1"/>
  <c r="AG5561" i="1"/>
  <c r="AM5561" i="1" s="1"/>
  <c r="AE5553" i="1"/>
  <c r="AG5553" i="1"/>
  <c r="AM5553" i="1" s="1"/>
  <c r="AE5545" i="1"/>
  <c r="AG5545" i="1"/>
  <c r="AM5545" i="1" s="1"/>
  <c r="AE5529" i="1"/>
  <c r="AG5529" i="1"/>
  <c r="AM5529" i="1" s="1"/>
  <c r="AF5505" i="1"/>
  <c r="AG5505" i="1"/>
  <c r="AM5505" i="1" s="1"/>
  <c r="AE5473" i="1"/>
  <c r="AG5473" i="1"/>
  <c r="AM5473" i="1" s="1"/>
  <c r="AB5465" i="1"/>
  <c r="AG5465" i="1"/>
  <c r="AM5465" i="1" s="1"/>
  <c r="AG5100" i="1"/>
  <c r="AM5100" i="1" s="1"/>
  <c r="AF5100" i="1"/>
  <c r="AB5076" i="1"/>
  <c r="AF5076" i="1"/>
  <c r="AF6035" i="1"/>
  <c r="AB6035" i="1"/>
  <c r="AG6035" i="1"/>
  <c r="AM6035" i="1" s="1"/>
  <c r="AB6027" i="1"/>
  <c r="AG6027" i="1"/>
  <c r="AM6027" i="1" s="1"/>
  <c r="AE6027" i="1"/>
  <c r="AF6027" i="1"/>
  <c r="AE6011" i="1"/>
  <c r="AG6011" i="1"/>
  <c r="AM6011" i="1" s="1"/>
  <c r="AF6011" i="1"/>
  <c r="AE5971" i="1"/>
  <c r="AB5971" i="1"/>
  <c r="AG5971" i="1"/>
  <c r="AM5971" i="1" s="1"/>
  <c r="AE5955" i="1"/>
  <c r="AB5955" i="1"/>
  <c r="AG5955" i="1"/>
  <c r="AM5955" i="1" s="1"/>
  <c r="AE5899" i="1"/>
  <c r="AG5899" i="1"/>
  <c r="AM5899" i="1" s="1"/>
  <c r="AF5851" i="1"/>
  <c r="AB5851" i="1"/>
  <c r="AE5851" i="1"/>
  <c r="AG5851" i="1"/>
  <c r="AM5851" i="1" s="1"/>
  <c r="AE5782" i="1"/>
  <c r="AB5782" i="1"/>
  <c r="AE5758" i="1"/>
  <c r="AG5758" i="1"/>
  <c r="AM5758" i="1" s="1"/>
  <c r="AB5758" i="1"/>
  <c r="AE5734" i="1"/>
  <c r="AG5734" i="1"/>
  <c r="AM5734" i="1" s="1"/>
  <c r="AB5734" i="1"/>
  <c r="AE5662" i="1"/>
  <c r="AB5662" i="1"/>
  <c r="AG5662" i="1"/>
  <c r="AM5662" i="1" s="1"/>
  <c r="AB5654" i="1"/>
  <c r="AG5654" i="1"/>
  <c r="AM5654" i="1" s="1"/>
  <c r="AE5646" i="1"/>
  <c r="AB5646" i="1"/>
  <c r="AG5646" i="1"/>
  <c r="AM5646" i="1" s="1"/>
  <c r="AG5598" i="1"/>
  <c r="AM5598" i="1" s="1"/>
  <c r="AB5598" i="1"/>
  <c r="AF5582" i="1"/>
  <c r="AG5582" i="1"/>
  <c r="AM5582" i="1" s="1"/>
  <c r="AF5574" i="1"/>
  <c r="AB5574" i="1"/>
  <c r="AG5574" i="1"/>
  <c r="AM5574" i="1" s="1"/>
  <c r="AG3222" i="1"/>
  <c r="AM3222" i="1" s="1"/>
  <c r="AF3222" i="1"/>
  <c r="AE3214" i="1"/>
  <c r="AB3214" i="1"/>
  <c r="AG3206" i="1"/>
  <c r="AM3206" i="1" s="1"/>
  <c r="AF3206" i="1"/>
  <c r="AF5923" i="1"/>
  <c r="AB6048" i="1"/>
  <c r="AE6048" i="1"/>
  <c r="AF6040" i="1"/>
  <c r="AG6040" i="1"/>
  <c r="AM6040" i="1" s="1"/>
  <c r="AB6040" i="1"/>
  <c r="AF6024" i="1"/>
  <c r="AE6024" i="1"/>
  <c r="AB6024" i="1"/>
  <c r="AG6000" i="1"/>
  <c r="AM6000" i="1" s="1"/>
  <c r="AE6000" i="1"/>
  <c r="AF6000" i="1"/>
  <c r="AH6000" i="1" s="1"/>
  <c r="AB6000" i="1"/>
  <c r="AF3581" i="1"/>
  <c r="AB3581" i="1"/>
  <c r="AG3581" i="1"/>
  <c r="AM3581" i="1" s="1"/>
  <c r="AE3581" i="1"/>
  <c r="AB3573" i="1"/>
  <c r="AE3573" i="1"/>
  <c r="AF3573" i="1"/>
  <c r="AG3573" i="1"/>
  <c r="AM3573" i="1" s="1"/>
  <c r="AE3565" i="1"/>
  <c r="AG3565" i="1"/>
  <c r="AM3565" i="1" s="1"/>
  <c r="AF3549" i="1"/>
  <c r="AE3549" i="1"/>
  <c r="AF3541" i="1"/>
  <c r="AB3541" i="1"/>
  <c r="AF3517" i="1"/>
  <c r="AG3517" i="1"/>
  <c r="AM3517" i="1" s="1"/>
  <c r="AB3517" i="1"/>
  <c r="AB3424" i="1"/>
  <c r="AF3424" i="1"/>
  <c r="AE3424" i="1"/>
  <c r="AG3419" i="1"/>
  <c r="AM3419" i="1" s="1"/>
  <c r="AB3419" i="1"/>
  <c r="AE3419" i="1"/>
  <c r="AE3411" i="1"/>
  <c r="AF3411" i="1"/>
  <c r="AG3411" i="1"/>
  <c r="AM3411" i="1" s="1"/>
  <c r="AB3411" i="1"/>
  <c r="AE3403" i="1"/>
  <c r="AF3403" i="1"/>
  <c r="AE3395" i="1"/>
  <c r="AF3395" i="1"/>
  <c r="AE3387" i="1"/>
  <c r="AF3387" i="1"/>
  <c r="AG3387" i="1"/>
  <c r="AM3387" i="1" s="1"/>
  <c r="AB3387" i="1"/>
  <c r="AE3355" i="1"/>
  <c r="AB3355" i="1"/>
  <c r="AG3163" i="1"/>
  <c r="AM3163" i="1" s="1"/>
  <c r="AB3163" i="1"/>
  <c r="AG3131" i="1"/>
  <c r="AM3131" i="1" s="1"/>
  <c r="AF3131" i="1"/>
  <c r="AB3051" i="1"/>
  <c r="AF3051" i="1"/>
  <c r="AE2327" i="1"/>
  <c r="AF2087" i="1"/>
  <c r="AE2087" i="1"/>
  <c r="AG2838" i="1"/>
  <c r="AM2838" i="1" s="1"/>
  <c r="AF3198" i="1"/>
  <c r="AF6061" i="1"/>
  <c r="AE6186" i="1"/>
  <c r="AB6186" i="1"/>
  <c r="AE6178" i="1"/>
  <c r="AB6178" i="1"/>
  <c r="AF6045" i="1"/>
  <c r="AB6045" i="1"/>
  <c r="AF6037" i="1"/>
  <c r="AB6037" i="1"/>
  <c r="AB3578" i="1"/>
  <c r="AF3578" i="1"/>
  <c r="AE3570" i="1"/>
  <c r="AF3570" i="1"/>
  <c r="AG3570" i="1"/>
  <c r="AM3570" i="1" s="1"/>
  <c r="AB3530" i="1"/>
  <c r="AG3530" i="1"/>
  <c r="AM3530" i="1" s="1"/>
  <c r="AG3506" i="1"/>
  <c r="AM3506" i="1" s="1"/>
  <c r="AB3506" i="1"/>
  <c r="AF3506" i="1"/>
  <c r="AF3498" i="1"/>
  <c r="AE3498" i="1"/>
  <c r="AG3490" i="1"/>
  <c r="AM3490" i="1" s="1"/>
  <c r="AE3490" i="1"/>
  <c r="AF3490" i="1"/>
  <c r="AG3474" i="1"/>
  <c r="AM3474" i="1" s="1"/>
  <c r="AB3474" i="1"/>
  <c r="AF3474" i="1"/>
  <c r="AG3458" i="1"/>
  <c r="AM3458" i="1" s="1"/>
  <c r="AB3458" i="1"/>
  <c r="AF3458" i="1"/>
  <c r="AE3458" i="1"/>
  <c r="AF3429" i="1"/>
  <c r="AG3424" i="1"/>
  <c r="AM3424" i="1" s="1"/>
  <c r="AB3416" i="1"/>
  <c r="AF3416" i="1"/>
  <c r="AE3416" i="1"/>
  <c r="AB3408" i="1"/>
  <c r="AF3408" i="1"/>
  <c r="AE3408" i="1"/>
  <c r="AF3400" i="1"/>
  <c r="AE3400" i="1"/>
  <c r="AF3392" i="1"/>
  <c r="AE3392" i="1"/>
  <c r="AG3384" i="1"/>
  <c r="AM3384" i="1" s="1"/>
  <c r="AF3384" i="1"/>
  <c r="AG3280" i="1"/>
  <c r="AM3280" i="1" s="1"/>
  <c r="AF3280" i="1"/>
  <c r="AB5990" i="1"/>
  <c r="AE5049" i="1"/>
  <c r="AE3801" i="1"/>
  <c r="AE1370" i="1"/>
  <c r="AB3814" i="1"/>
  <c r="AB1935" i="1"/>
  <c r="AF392" i="1"/>
  <c r="AF5535" i="1"/>
  <c r="AB1077" i="1"/>
  <c r="AF1326" i="1"/>
  <c r="AG2447" i="1"/>
  <c r="AM2447" i="1" s="1"/>
  <c r="AB3519" i="1"/>
  <c r="AB3447" i="1"/>
  <c r="AE3455" i="1"/>
  <c r="AB3455" i="1"/>
  <c r="AE2601" i="1"/>
  <c r="AB2601" i="1"/>
  <c r="AG2468" i="1"/>
  <c r="AM2468" i="1" s="1"/>
  <c r="AE2468" i="1"/>
  <c r="AB3668" i="1"/>
  <c r="AG3668" i="1"/>
  <c r="AM3668" i="1" s="1"/>
  <c r="AF3660" i="1"/>
  <c r="AG3660" i="1"/>
  <c r="AM3660" i="1" s="1"/>
  <c r="AE3652" i="1"/>
  <c r="AG3652" i="1"/>
  <c r="AM3652" i="1" s="1"/>
  <c r="AE3604" i="1"/>
  <c r="AG3604" i="1"/>
  <c r="AM3604" i="1" s="1"/>
  <c r="AE3596" i="1"/>
  <c r="AG3596" i="1"/>
  <c r="AM3596" i="1" s="1"/>
  <c r="AF3575" i="1"/>
  <c r="AB3575" i="1"/>
  <c r="AE3575" i="1"/>
  <c r="AG3575" i="1"/>
  <c r="AM3575" i="1" s="1"/>
  <c r="AF3527" i="1"/>
  <c r="AB3527" i="1"/>
  <c r="AG3527" i="1"/>
  <c r="AM3527" i="1" s="1"/>
  <c r="AE3503" i="1"/>
  <c r="AG3503" i="1"/>
  <c r="AM3503" i="1" s="1"/>
  <c r="AB3471" i="1"/>
  <c r="AF3471" i="1"/>
  <c r="AG3471" i="1"/>
  <c r="AM3471" i="1" s="1"/>
  <c r="AE3471" i="1"/>
  <c r="AE3463" i="1"/>
  <c r="AB3463" i="1"/>
  <c r="AF3463" i="1"/>
  <c r="AG3463" i="1"/>
  <c r="AM3463" i="1" s="1"/>
  <c r="AB3232" i="1"/>
  <c r="AG3232" i="1"/>
  <c r="AM3232" i="1" s="1"/>
  <c r="AE3216" i="1"/>
  <c r="AG3216" i="1"/>
  <c r="AM3216" i="1" s="1"/>
  <c r="AF3216" i="1"/>
  <c r="AE3184" i="1"/>
  <c r="AF3184" i="1"/>
  <c r="AG3184" i="1"/>
  <c r="AM3184" i="1" s="1"/>
  <c r="AB3184" i="1"/>
  <c r="AE3176" i="1"/>
  <c r="AF3176" i="1"/>
  <c r="AG3176" i="1"/>
  <c r="AM3176" i="1" s="1"/>
  <c r="AB3176" i="1"/>
  <c r="AE3168" i="1"/>
  <c r="AF3168" i="1"/>
  <c r="AE3160" i="1"/>
  <c r="AF3160" i="1"/>
  <c r="AG3160" i="1"/>
  <c r="AM3160" i="1" s="1"/>
  <c r="AB3160" i="1"/>
  <c r="AE3152" i="1"/>
  <c r="AF3152" i="1"/>
  <c r="AE3136" i="1"/>
  <c r="AF3136" i="1"/>
  <c r="AG3136" i="1"/>
  <c r="AM3136" i="1" s="1"/>
  <c r="AE3128" i="1"/>
  <c r="AF3128" i="1"/>
  <c r="AG3128" i="1"/>
  <c r="AM3128" i="1" s="1"/>
  <c r="AE3120" i="1"/>
  <c r="AG3120" i="1"/>
  <c r="AM3120" i="1" s="1"/>
  <c r="AB3120" i="1"/>
  <c r="AE3096" i="1"/>
  <c r="AF3096" i="1"/>
  <c r="AG3096" i="1"/>
  <c r="AM3096" i="1" s="1"/>
  <c r="AE3088" i="1"/>
  <c r="AG3088" i="1"/>
  <c r="AM3088" i="1" s="1"/>
  <c r="AB3088" i="1"/>
  <c r="AE3080" i="1"/>
  <c r="AG3080" i="1"/>
  <c r="AM3080" i="1" s="1"/>
  <c r="AB3080" i="1"/>
  <c r="AE3072" i="1"/>
  <c r="AF3072" i="1"/>
  <c r="AG3040" i="1"/>
  <c r="AM3040" i="1" s="1"/>
  <c r="AE3040" i="1"/>
  <c r="AB3040" i="1"/>
  <c r="AE3024" i="1"/>
  <c r="AF3024" i="1"/>
  <c r="AG3024" i="1"/>
  <c r="AM3024" i="1" s="1"/>
  <c r="AB3024" i="1"/>
  <c r="AE3016" i="1"/>
  <c r="AF3016" i="1"/>
  <c r="AG3016" i="1"/>
  <c r="AM3016" i="1" s="1"/>
  <c r="AF3008" i="1"/>
  <c r="AG3008" i="1"/>
  <c r="AM3008" i="1" s="1"/>
  <c r="AB3008" i="1"/>
  <c r="AF3000" i="1"/>
  <c r="AG3000" i="1"/>
  <c r="AM3000" i="1" s="1"/>
  <c r="AB3000" i="1"/>
  <c r="AE2984" i="1"/>
  <c r="AF2984" i="1"/>
  <c r="AG2984" i="1"/>
  <c r="AM2984" i="1" s="1"/>
  <c r="AB2984" i="1"/>
  <c r="AE2968" i="1"/>
  <c r="AF2968" i="1"/>
  <c r="AG2968" i="1"/>
  <c r="AM2968" i="1" s="1"/>
  <c r="AB2968" i="1"/>
  <c r="AF2952" i="1"/>
  <c r="AG2952" i="1"/>
  <c r="AM2952" i="1" s="1"/>
  <c r="AB2952" i="1"/>
  <c r="AF2944" i="1"/>
  <c r="AG2944" i="1"/>
  <c r="AM2944" i="1" s="1"/>
  <c r="AB2944" i="1"/>
  <c r="AF2936" i="1"/>
  <c r="AG2936" i="1"/>
  <c r="AM2936" i="1" s="1"/>
  <c r="AB2936" i="1"/>
  <c r="AE2928" i="1"/>
  <c r="AF2928" i="1"/>
  <c r="AG2928" i="1"/>
  <c r="AM2928" i="1" s="1"/>
  <c r="AE2896" i="1"/>
  <c r="AB2896" i="1"/>
  <c r="AF2896" i="1"/>
  <c r="AE2888" i="1"/>
  <c r="AF2888" i="1"/>
  <c r="AE2872" i="1"/>
  <c r="AB2872" i="1"/>
  <c r="AE2864" i="1"/>
  <c r="AG2864" i="1"/>
  <c r="AM2864" i="1" s="1"/>
  <c r="AF2864" i="1"/>
  <c r="AE2800" i="1"/>
  <c r="AF2800" i="1"/>
  <c r="AB2800" i="1"/>
  <c r="AF1334" i="1"/>
  <c r="AB5363" i="1"/>
  <c r="AE5363" i="1"/>
  <c r="AG5363" i="1"/>
  <c r="AM5363" i="1" s="1"/>
  <c r="AF5363" i="1"/>
  <c r="AF5355" i="1"/>
  <c r="AB5355" i="1"/>
  <c r="AE5355" i="1"/>
  <c r="AG5355" i="1"/>
  <c r="AM5355" i="1" s="1"/>
  <c r="AF5347" i="1"/>
  <c r="AB5347" i="1"/>
  <c r="AE5347" i="1"/>
  <c r="AG5347" i="1"/>
  <c r="AM5347" i="1" s="1"/>
  <c r="AB5339" i="1"/>
  <c r="AF5339" i="1"/>
  <c r="AE5339" i="1"/>
  <c r="AG5339" i="1"/>
  <c r="AM5339" i="1" s="1"/>
  <c r="AB5331" i="1"/>
  <c r="AE5331" i="1"/>
  <c r="AG5331" i="1"/>
  <c r="AM5331" i="1" s="1"/>
  <c r="AF5331" i="1"/>
  <c r="AF5323" i="1"/>
  <c r="AG5323" i="1"/>
  <c r="AM5323" i="1" s="1"/>
  <c r="AB5323" i="1"/>
  <c r="AE5323" i="1"/>
  <c r="AE5315" i="1"/>
  <c r="AG5315" i="1"/>
  <c r="AM5315" i="1" s="1"/>
  <c r="AF5315" i="1"/>
  <c r="AF5307" i="1"/>
  <c r="AH5307" i="1" s="1"/>
  <c r="AE5307" i="1"/>
  <c r="AG5307" i="1"/>
  <c r="AM5307" i="1" s="1"/>
  <c r="AF5299" i="1"/>
  <c r="AG5299" i="1"/>
  <c r="AM5299" i="1" s="1"/>
  <c r="AB5299" i="1"/>
  <c r="AE5299" i="1"/>
  <c r="AF5291" i="1"/>
  <c r="AB5291" i="1"/>
  <c r="AE5291" i="1"/>
  <c r="AG5291" i="1"/>
  <c r="AM5291" i="1" s="1"/>
  <c r="AF5283" i="1"/>
  <c r="AB5283" i="1"/>
  <c r="AE5283" i="1"/>
  <c r="AG5283" i="1"/>
  <c r="AM5283" i="1" s="1"/>
  <c r="AB5275" i="1"/>
  <c r="AE5275" i="1"/>
  <c r="AG5275" i="1"/>
  <c r="AM5275" i="1" s="1"/>
  <c r="AF5275" i="1"/>
  <c r="AB5267" i="1"/>
  <c r="AF5267" i="1"/>
  <c r="AE5267" i="1"/>
  <c r="AG5267" i="1"/>
  <c r="AM5267" i="1" s="1"/>
  <c r="AF5259" i="1"/>
  <c r="AB5259" i="1"/>
  <c r="AE5259" i="1"/>
  <c r="AB5251" i="1"/>
  <c r="AE5251" i="1"/>
  <c r="AG5251" i="1"/>
  <c r="AM5251" i="1" s="1"/>
  <c r="AF5251" i="1"/>
  <c r="AB5243" i="1"/>
  <c r="AE5243" i="1"/>
  <c r="AG5243" i="1"/>
  <c r="AM5243" i="1" s="1"/>
  <c r="AF5243" i="1"/>
  <c r="AB5235" i="1"/>
  <c r="AF5235" i="1"/>
  <c r="AE5235" i="1"/>
  <c r="AG5235" i="1"/>
  <c r="AM5235" i="1" s="1"/>
  <c r="AF5227" i="1"/>
  <c r="AB5227" i="1"/>
  <c r="AE5227" i="1"/>
  <c r="AF5219" i="1"/>
  <c r="AB5219" i="1"/>
  <c r="AE5219" i="1"/>
  <c r="AG5219" i="1"/>
  <c r="AM5219" i="1" s="1"/>
  <c r="AE5203" i="1"/>
  <c r="AB5203" i="1"/>
  <c r="AG5203" i="1"/>
  <c r="AM5203" i="1" s="1"/>
  <c r="AF5203" i="1"/>
  <c r="AF5195" i="1"/>
  <c r="AE5195" i="1"/>
  <c r="AG5195" i="1"/>
  <c r="AM5195" i="1" s="1"/>
  <c r="AB5195" i="1"/>
  <c r="AB5187" i="1"/>
  <c r="AE5187" i="1"/>
  <c r="AF5179" i="1"/>
  <c r="AB5179" i="1"/>
  <c r="AE5179" i="1"/>
  <c r="AG5179" i="1"/>
  <c r="AM5179" i="1" s="1"/>
  <c r="AF5171" i="1"/>
  <c r="AE5171" i="1"/>
  <c r="AG5171" i="1"/>
  <c r="AM5171" i="1" s="1"/>
  <c r="AB5171" i="1"/>
  <c r="AE5163" i="1"/>
  <c r="AG5163" i="1"/>
  <c r="AM5163" i="1" s="1"/>
  <c r="AF5163" i="1"/>
  <c r="AF5155" i="1"/>
  <c r="AB5155" i="1"/>
  <c r="AE5155" i="1"/>
  <c r="AG5155" i="1"/>
  <c r="AM5155" i="1" s="1"/>
  <c r="AE4940" i="1"/>
  <c r="AF4940" i="1"/>
  <c r="AB4940" i="1"/>
  <c r="AB4932" i="1"/>
  <c r="AE4932" i="1"/>
  <c r="AF4932" i="1"/>
  <c r="AE4924" i="1"/>
  <c r="AF4924" i="1"/>
  <c r="AE4916" i="1"/>
  <c r="AF4916" i="1"/>
  <c r="AB4908" i="1"/>
  <c r="AE4908" i="1"/>
  <c r="AF4908" i="1"/>
  <c r="AE4900" i="1"/>
  <c r="AF4900" i="1"/>
  <c r="AG4900" i="1"/>
  <c r="AM4900" i="1" s="1"/>
  <c r="AB4900" i="1"/>
  <c r="AB4892" i="1"/>
  <c r="AE4892" i="1"/>
  <c r="AF4892" i="1"/>
  <c r="AB4884" i="1"/>
  <c r="AE4884" i="1"/>
  <c r="AF4884" i="1"/>
  <c r="AG4884" i="1"/>
  <c r="AM4884" i="1" s="1"/>
  <c r="AB4876" i="1"/>
  <c r="AE4876" i="1"/>
  <c r="AF4876" i="1"/>
  <c r="AG4876" i="1"/>
  <c r="AM4876" i="1" s="1"/>
  <c r="AB4868" i="1"/>
  <c r="AG4868" i="1"/>
  <c r="AM4868" i="1" s="1"/>
  <c r="AE4868" i="1"/>
  <c r="AB4860" i="1"/>
  <c r="AE4860" i="1"/>
  <c r="AF4860" i="1"/>
  <c r="AG4860" i="1"/>
  <c r="AM4860" i="1" s="1"/>
  <c r="AB4852" i="1"/>
  <c r="AE4852" i="1"/>
  <c r="AF4852" i="1"/>
  <c r="AG4852" i="1"/>
  <c r="AM4852" i="1" s="1"/>
  <c r="AB4844" i="1"/>
  <c r="AF4844" i="1"/>
  <c r="AG4844" i="1"/>
  <c r="AM4844" i="1" s="1"/>
  <c r="AB4836" i="1"/>
  <c r="AE4836" i="1"/>
  <c r="AF4836" i="1"/>
  <c r="AG4836" i="1"/>
  <c r="AM4836" i="1" s="1"/>
  <c r="AB4828" i="1"/>
  <c r="AE4828" i="1"/>
  <c r="AF4828" i="1"/>
  <c r="AB4820" i="1"/>
  <c r="AE4820" i="1"/>
  <c r="AF4820" i="1"/>
  <c r="AG4820" i="1"/>
  <c r="AM4820" i="1" s="1"/>
  <c r="AB4812" i="1"/>
  <c r="AE4812" i="1"/>
  <c r="AF4812" i="1"/>
  <c r="AG4812" i="1"/>
  <c r="AM4812" i="1" s="1"/>
  <c r="AB4804" i="1"/>
  <c r="AG4804" i="1"/>
  <c r="AM4804" i="1" s="1"/>
  <c r="AE4804" i="1"/>
  <c r="AB4796" i="1"/>
  <c r="AE4796" i="1"/>
  <c r="AF4796" i="1"/>
  <c r="AG4796" i="1"/>
  <c r="AM4796" i="1" s="1"/>
  <c r="AB4788" i="1"/>
  <c r="AE4788" i="1"/>
  <c r="AF4788" i="1"/>
  <c r="AG4788" i="1"/>
  <c r="AM4788" i="1" s="1"/>
  <c r="AB4780" i="1"/>
  <c r="AE4780" i="1"/>
  <c r="AF4780" i="1"/>
  <c r="AG4780" i="1"/>
  <c r="AM4780" i="1" s="1"/>
  <c r="AB4764" i="1"/>
  <c r="AE4764" i="1"/>
  <c r="AF4764" i="1"/>
  <c r="AG4764" i="1"/>
  <c r="AM4764" i="1" s="1"/>
  <c r="AE4756" i="1"/>
  <c r="AB4756" i="1"/>
  <c r="AF4756" i="1"/>
  <c r="AF4748" i="1"/>
  <c r="AG4748" i="1"/>
  <c r="AM4748" i="1" s="1"/>
  <c r="AB4748" i="1"/>
  <c r="AE4740" i="1"/>
  <c r="AF4740" i="1"/>
  <c r="AG4740" i="1"/>
  <c r="AM4740" i="1" s="1"/>
  <c r="AB4740" i="1"/>
  <c r="AE4732" i="1"/>
  <c r="AF4732" i="1"/>
  <c r="AG4732" i="1"/>
  <c r="AM4732" i="1" s="1"/>
  <c r="AB4732" i="1"/>
  <c r="AE4724" i="1"/>
  <c r="AF4724" i="1"/>
  <c r="AG4724" i="1"/>
  <c r="AM4724" i="1" s="1"/>
  <c r="AB4724" i="1"/>
  <c r="AG4716" i="1"/>
  <c r="AM4716" i="1" s="1"/>
  <c r="AB4716" i="1"/>
  <c r="AE4716" i="1"/>
  <c r="AB4708" i="1"/>
  <c r="AE4708" i="1"/>
  <c r="AF4708" i="1"/>
  <c r="AG4708" i="1"/>
  <c r="AM4708" i="1" s="1"/>
  <c r="AE4700" i="1"/>
  <c r="AF4700" i="1"/>
  <c r="AG4700" i="1"/>
  <c r="AM4700" i="1" s="1"/>
  <c r="AB4700" i="1"/>
  <c r="AB4692" i="1"/>
  <c r="AE4692" i="1"/>
  <c r="AF4692" i="1"/>
  <c r="AH4692" i="1" s="1"/>
  <c r="AF4684" i="1"/>
  <c r="AG4684" i="1"/>
  <c r="AM4684" i="1" s="1"/>
  <c r="AB4684" i="1"/>
  <c r="AE4676" i="1"/>
  <c r="AF4676" i="1"/>
  <c r="AG4676" i="1"/>
  <c r="AM4676" i="1" s="1"/>
  <c r="AB4676" i="1"/>
  <c r="AB4668" i="1"/>
  <c r="AE4668" i="1"/>
  <c r="AF4668" i="1"/>
  <c r="AH4668" i="1" s="1"/>
  <c r="AG4668" i="1"/>
  <c r="AM4668" i="1" s="1"/>
  <c r="AB4660" i="1"/>
  <c r="AE4660" i="1"/>
  <c r="AF4660" i="1"/>
  <c r="AF4652" i="1"/>
  <c r="AE4652" i="1"/>
  <c r="AG4652" i="1"/>
  <c r="AM4652" i="1" s="1"/>
  <c r="AE4644" i="1"/>
  <c r="AF4644" i="1"/>
  <c r="AG4644" i="1"/>
  <c r="AM4644" i="1" s="1"/>
  <c r="AB4644" i="1"/>
  <c r="AB4636" i="1"/>
  <c r="AE4636" i="1"/>
  <c r="AF4636" i="1"/>
  <c r="AG4636" i="1"/>
  <c r="AM4636" i="1" s="1"/>
  <c r="AB4628" i="1"/>
  <c r="AE4628" i="1"/>
  <c r="AF4628" i="1"/>
  <c r="AE4620" i="1"/>
  <c r="AF4620" i="1"/>
  <c r="AG4620" i="1"/>
  <c r="AM4620" i="1" s="1"/>
  <c r="AE4612" i="1"/>
  <c r="AF4612" i="1"/>
  <c r="AG4612" i="1"/>
  <c r="AM4612" i="1" s="1"/>
  <c r="AB4612" i="1"/>
  <c r="AE4604" i="1"/>
  <c r="AB4604" i="1"/>
  <c r="AG4604" i="1"/>
  <c r="AM4604" i="1" s="1"/>
  <c r="AF4604" i="1"/>
  <c r="AE4596" i="1"/>
  <c r="AF4596" i="1"/>
  <c r="AB4596" i="1"/>
  <c r="AG4596" i="1"/>
  <c r="AM4596" i="1" s="1"/>
  <c r="AE4588" i="1"/>
  <c r="AG4588" i="1"/>
  <c r="AM4588" i="1" s="1"/>
  <c r="AF4588" i="1"/>
  <c r="AB4588" i="1"/>
  <c r="AE4580" i="1"/>
  <c r="AB4580" i="1"/>
  <c r="AG4580" i="1"/>
  <c r="AM4580" i="1" s="1"/>
  <c r="AF4580" i="1"/>
  <c r="AE4556" i="1"/>
  <c r="AF4556" i="1"/>
  <c r="AH4556" i="1" s="1"/>
  <c r="AB4556" i="1"/>
  <c r="AG4556" i="1"/>
  <c r="AM4556" i="1" s="1"/>
  <c r="AE4548" i="1"/>
  <c r="AG4548" i="1"/>
  <c r="AM4548" i="1" s="1"/>
  <c r="AF4548" i="1"/>
  <c r="AB4548" i="1"/>
  <c r="AE4540" i="1"/>
  <c r="AB4540" i="1"/>
  <c r="AG4540" i="1"/>
  <c r="AM4540" i="1" s="1"/>
  <c r="AF4540" i="1"/>
  <c r="AE4532" i="1"/>
  <c r="AF4532" i="1"/>
  <c r="AB4532" i="1"/>
  <c r="AG4532" i="1"/>
  <c r="AM4532" i="1" s="1"/>
  <c r="AE4524" i="1"/>
  <c r="AF4524" i="1"/>
  <c r="AB4524" i="1"/>
  <c r="AG4524" i="1"/>
  <c r="AM4524" i="1" s="1"/>
  <c r="AE4516" i="1"/>
  <c r="AG4516" i="1"/>
  <c r="AM4516" i="1" s="1"/>
  <c r="AF4516" i="1"/>
  <c r="AB4516" i="1"/>
  <c r="AE4508" i="1"/>
  <c r="AB4508" i="1"/>
  <c r="AG4508" i="1"/>
  <c r="AM4508" i="1" s="1"/>
  <c r="AE4500" i="1"/>
  <c r="AB4500" i="1"/>
  <c r="AF4500" i="1"/>
  <c r="AG4500" i="1"/>
  <c r="AM4500" i="1" s="1"/>
  <c r="AE4492" i="1"/>
  <c r="AB4492" i="1"/>
  <c r="AF4492" i="1"/>
  <c r="AG4492" i="1"/>
  <c r="AM4492" i="1" s="1"/>
  <c r="AE4484" i="1"/>
  <c r="AG4484" i="1"/>
  <c r="AM4484" i="1" s="1"/>
  <c r="AB4484" i="1"/>
  <c r="AF4484" i="1"/>
  <c r="AE4476" i="1"/>
  <c r="AB4476" i="1"/>
  <c r="AF4476" i="1"/>
  <c r="AG4476" i="1"/>
  <c r="AM4476" i="1" s="1"/>
  <c r="AE4468" i="1"/>
  <c r="AB4468" i="1"/>
  <c r="AF4468" i="1"/>
  <c r="AG4468" i="1"/>
  <c r="AM4468" i="1" s="1"/>
  <c r="AE4460" i="1"/>
  <c r="AB4460" i="1"/>
  <c r="AF4460" i="1"/>
  <c r="AG4460" i="1"/>
  <c r="AM4460" i="1" s="1"/>
  <c r="AE4452" i="1"/>
  <c r="AG4452" i="1"/>
  <c r="AM4452" i="1" s="1"/>
  <c r="AB4452" i="1"/>
  <c r="AF4452" i="1"/>
  <c r="AF4444" i="1"/>
  <c r="AB4444" i="1"/>
  <c r="AG4428" i="1"/>
  <c r="AM4428" i="1" s="1"/>
  <c r="AB4428" i="1"/>
  <c r="AG4420" i="1"/>
  <c r="AM4420" i="1" s="1"/>
  <c r="AB4420" i="1"/>
  <c r="AF4420" i="1"/>
  <c r="AB4394" i="1"/>
  <c r="AG4394" i="1"/>
  <c r="AM4394" i="1" s="1"/>
  <c r="AE55" i="1"/>
  <c r="AH1473" i="1"/>
  <c r="AB55" i="1"/>
  <c r="AF63" i="1"/>
  <c r="AE2447" i="1"/>
  <c r="AF6031" i="1"/>
  <c r="AE6031" i="1"/>
  <c r="AB6031" i="1"/>
  <c r="AF6023" i="1"/>
  <c r="AG6023" i="1"/>
  <c r="AM6023" i="1" s="1"/>
  <c r="AE6023" i="1"/>
  <c r="AB6023" i="1"/>
  <c r="AB6015" i="1"/>
  <c r="AF6015" i="1"/>
  <c r="AG6015" i="1"/>
  <c r="AM6015" i="1" s="1"/>
  <c r="AE6015" i="1"/>
  <c r="AE5970" i="1"/>
  <c r="AG5970" i="1"/>
  <c r="AM5970" i="1" s="1"/>
  <c r="AB63" i="1"/>
  <c r="AH137" i="1"/>
  <c r="AF55" i="1"/>
  <c r="AH939" i="1"/>
  <c r="AG3431" i="1"/>
  <c r="AM3431" i="1" s="1"/>
  <c r="AG3439" i="1"/>
  <c r="AM3439" i="1" s="1"/>
  <c r="AF4804" i="1"/>
  <c r="AG5227" i="1"/>
  <c r="AM5227" i="1" s="1"/>
  <c r="AE2439" i="1"/>
  <c r="AF2439" i="1"/>
  <c r="AH2439" i="1" s="1"/>
  <c r="AB2439" i="1"/>
  <c r="AH989" i="1"/>
  <c r="AG1334" i="1"/>
  <c r="AM1334" i="1" s="1"/>
  <c r="AF3431" i="1"/>
  <c r="AF3439" i="1"/>
  <c r="AE3551" i="1"/>
  <c r="AG4828" i="1"/>
  <c r="AM4828" i="1" s="1"/>
  <c r="AB5315" i="1"/>
  <c r="AG5259" i="1"/>
  <c r="AM5259" i="1" s="1"/>
  <c r="AH147" i="1"/>
  <c r="AH93" i="1"/>
  <c r="AH1625" i="1"/>
  <c r="AH152" i="1"/>
  <c r="AB1334" i="1"/>
  <c r="AE4844" i="1"/>
  <c r="AG6057" i="1"/>
  <c r="AM6057" i="1" s="1"/>
  <c r="AB6158" i="1"/>
  <c r="AE6158" i="1"/>
  <c r="AG6158" i="1"/>
  <c r="AM6158" i="1" s="1"/>
  <c r="AB6134" i="1"/>
  <c r="AF6134" i="1"/>
  <c r="AE6102" i="1"/>
  <c r="AF6102" i="1"/>
  <c r="AE5975" i="1"/>
  <c r="AF5975" i="1"/>
  <c r="AB5975" i="1"/>
  <c r="AG5975" i="1"/>
  <c r="AM5975" i="1" s="1"/>
  <c r="AB5959" i="1"/>
  <c r="AE5959" i="1"/>
  <c r="AB5951" i="1"/>
  <c r="AG5951" i="1"/>
  <c r="AM5951" i="1" s="1"/>
  <c r="AE5951" i="1"/>
  <c r="AF5693" i="1"/>
  <c r="AB5693" i="1"/>
  <c r="AB5685" i="1"/>
  <c r="AE5685" i="1"/>
  <c r="AF5653" i="1"/>
  <c r="AB5653" i="1"/>
  <c r="AG5637" i="1"/>
  <c r="AM5637" i="1" s="1"/>
  <c r="AE5637" i="1"/>
  <c r="AB5629" i="1"/>
  <c r="AE5629" i="1"/>
  <c r="AE5605" i="1"/>
  <c r="AB5605" i="1"/>
  <c r="AG5597" i="1"/>
  <c r="AM5597" i="1" s="1"/>
  <c r="AB5597" i="1"/>
  <c r="AE5597" i="1"/>
  <c r="AG5589" i="1"/>
  <c r="AM5589" i="1" s="1"/>
  <c r="AB5589" i="1"/>
  <c r="AG5565" i="1"/>
  <c r="AM5565" i="1" s="1"/>
  <c r="AE5565" i="1"/>
  <c r="AG5557" i="1"/>
  <c r="AM5557" i="1" s="1"/>
  <c r="AE5557" i="1"/>
  <c r="AB5549" i="1"/>
  <c r="AE5549" i="1"/>
  <c r="AG5541" i="1"/>
  <c r="AM5541" i="1" s="1"/>
  <c r="AB5541" i="1"/>
  <c r="AE5528" i="1"/>
  <c r="AB5528" i="1"/>
  <c r="AF5528" i="1"/>
  <c r="AE5520" i="1"/>
  <c r="AF5520" i="1"/>
  <c r="AE5512" i="1"/>
  <c r="AF5512" i="1"/>
  <c r="AE5504" i="1"/>
  <c r="AG5504" i="1"/>
  <c r="AM5504" i="1" s="1"/>
  <c r="AB5504" i="1"/>
  <c r="AE5496" i="1"/>
  <c r="AG5496" i="1"/>
  <c r="AM5496" i="1" s="1"/>
  <c r="AB5496" i="1"/>
  <c r="AE5488" i="1"/>
  <c r="AG5488" i="1"/>
  <c r="AM5488" i="1" s="1"/>
  <c r="AF5464" i="1"/>
  <c r="AG5464" i="1"/>
  <c r="AM5464" i="1" s="1"/>
  <c r="AF5424" i="1"/>
  <c r="AG5424" i="1"/>
  <c r="AM5424" i="1" s="1"/>
  <c r="AB5424" i="1"/>
  <c r="AB5416" i="1"/>
  <c r="AE5416" i="1"/>
  <c r="AE5408" i="1"/>
  <c r="AG5408" i="1"/>
  <c r="AM5408" i="1" s="1"/>
  <c r="AB5408" i="1"/>
  <c r="AE5400" i="1"/>
  <c r="AG5400" i="1"/>
  <c r="AM5400" i="1" s="1"/>
  <c r="AB5400" i="1"/>
  <c r="AE5360" i="1"/>
  <c r="AF5360" i="1"/>
  <c r="AG5360" i="1"/>
  <c r="AM5360" i="1" s="1"/>
  <c r="AB5360" i="1"/>
  <c r="AE5352" i="1"/>
  <c r="AF5352" i="1"/>
  <c r="AG5352" i="1"/>
  <c r="AM5352" i="1" s="1"/>
  <c r="AE5344" i="1"/>
  <c r="AF5344" i="1"/>
  <c r="AE5336" i="1"/>
  <c r="AF5336" i="1"/>
  <c r="AG5336" i="1"/>
  <c r="AM5336" i="1" s="1"/>
  <c r="AE5328" i="1"/>
  <c r="AF5328" i="1"/>
  <c r="AG5328" i="1"/>
  <c r="AM5328" i="1" s="1"/>
  <c r="AB5328" i="1"/>
  <c r="AG5320" i="1"/>
  <c r="AM5320" i="1" s="1"/>
  <c r="AB5320" i="1"/>
  <c r="AG5312" i="1"/>
  <c r="AM5312" i="1" s="1"/>
  <c r="AB5312" i="1"/>
  <c r="AE5304" i="1"/>
  <c r="AF5304" i="1"/>
  <c r="AG5304" i="1"/>
  <c r="AM5304" i="1" s="1"/>
  <c r="AB5304" i="1"/>
  <c r="AE5280" i="1"/>
  <c r="AG5280" i="1"/>
  <c r="AM5280" i="1" s="1"/>
  <c r="AE5248" i="1"/>
  <c r="AF5248" i="1"/>
  <c r="AG5248" i="1"/>
  <c r="AM5248" i="1" s="1"/>
  <c r="AB5248" i="1"/>
  <c r="AE5232" i="1"/>
  <c r="AB5232" i="1"/>
  <c r="AF5224" i="1"/>
  <c r="AG5224" i="1"/>
  <c r="AM5224" i="1" s="1"/>
  <c r="AE5176" i="1"/>
  <c r="AF5176" i="1"/>
  <c r="AG5160" i="1"/>
  <c r="AM5160" i="1" s="1"/>
  <c r="AB5160" i="1"/>
  <c r="AB5091" i="1"/>
  <c r="AG5091" i="1"/>
  <c r="AM5091" i="1" s="1"/>
  <c r="AB68" i="1"/>
  <c r="AE68" i="1"/>
  <c r="AF5504" i="1"/>
  <c r="AB5557" i="1"/>
  <c r="AB5488" i="1"/>
  <c r="AB5983" i="1"/>
  <c r="AF6142" i="1"/>
  <c r="AG6134" i="1"/>
  <c r="AM6134" i="1" s="1"/>
  <c r="AG5469" i="1"/>
  <c r="AM5469" i="1" s="1"/>
  <c r="AE5469" i="1"/>
  <c r="AF5461" i="1"/>
  <c r="AE5461" i="1"/>
  <c r="AG5429" i="1"/>
  <c r="AM5429" i="1" s="1"/>
  <c r="AB5429" i="1"/>
  <c r="AE5429" i="1"/>
  <c r="AF5365" i="1"/>
  <c r="AE5365" i="1"/>
  <c r="AF5357" i="1"/>
  <c r="AH5357" i="1" s="1"/>
  <c r="AE5357" i="1"/>
  <c r="AG5317" i="1"/>
  <c r="AM5317" i="1" s="1"/>
  <c r="AE5317" i="1"/>
  <c r="AG5285" i="1"/>
  <c r="AM5285" i="1" s="1"/>
  <c r="AE5285" i="1"/>
  <c r="AG5253" i="1"/>
  <c r="AM5253" i="1" s="1"/>
  <c r="AE5253" i="1"/>
  <c r="AB5717" i="1"/>
  <c r="AB5896" i="1"/>
  <c r="AF6158" i="1"/>
  <c r="AG6142" i="1"/>
  <c r="AM6142" i="1" s="1"/>
  <c r="AG5426" i="1"/>
  <c r="AM5426" i="1" s="1"/>
  <c r="AE5426" i="1"/>
  <c r="AF5426" i="1"/>
  <c r="AE5418" i="1"/>
  <c r="AF5418" i="1"/>
  <c r="AG5418" i="1"/>
  <c r="AM5418" i="1" s="1"/>
  <c r="AE5402" i="1"/>
  <c r="AF5402" i="1"/>
  <c r="AG5402" i="1"/>
  <c r="AM5402" i="1" s="1"/>
  <c r="AB5394" i="1"/>
  <c r="AG5394" i="1"/>
  <c r="AM5394" i="1" s="1"/>
  <c r="AE5370" i="1"/>
  <c r="AF5370" i="1"/>
  <c r="AB5354" i="1"/>
  <c r="AF5354" i="1"/>
  <c r="AB5338" i="1"/>
  <c r="AG5338" i="1"/>
  <c r="AM5338" i="1" s="1"/>
  <c r="AE5314" i="1"/>
  <c r="AF5314" i="1"/>
  <c r="AG5314" i="1"/>
  <c r="AM5314" i="1" s="1"/>
  <c r="AE5306" i="1"/>
  <c r="AF5306" i="1"/>
  <c r="AB5565" i="1"/>
  <c r="AB5749" i="1"/>
  <c r="AB5456" i="1"/>
  <c r="AE5589" i="1"/>
  <c r="AE5788" i="1"/>
  <c r="AG5764" i="1"/>
  <c r="AM5764" i="1" s="1"/>
  <c r="AB5764" i="1"/>
  <c r="AE4273" i="1"/>
  <c r="AG5512" i="1"/>
  <c r="AM5512" i="1" s="1"/>
  <c r="AB5573" i="1"/>
  <c r="AE5653" i="1"/>
  <c r="AG5959" i="1"/>
  <c r="AM5959" i="1" s="1"/>
  <c r="AB5923" i="1"/>
  <c r="AG5923" i="1"/>
  <c r="AM5923" i="1" s="1"/>
  <c r="AB5915" i="1"/>
  <c r="AG5915" i="1"/>
  <c r="AM5915" i="1" s="1"/>
  <c r="AF5899" i="1"/>
  <c r="AB5899" i="1"/>
  <c r="AF5867" i="1"/>
  <c r="AE5867" i="1"/>
  <c r="AF5859" i="1"/>
  <c r="AB5859" i="1"/>
  <c r="AE5859" i="1"/>
  <c r="AG5859" i="1"/>
  <c r="AM5859" i="1" s="1"/>
  <c r="AB5830" i="1"/>
  <c r="AG5830" i="1"/>
  <c r="AM5830" i="1" s="1"/>
  <c r="AG5798" i="1"/>
  <c r="AM5798" i="1" s="1"/>
  <c r="AB5798" i="1"/>
  <c r="AF5790" i="1"/>
  <c r="AG5790" i="1"/>
  <c r="AM5790" i="1" s="1"/>
  <c r="AG4861" i="1"/>
  <c r="AM4861" i="1" s="1"/>
  <c r="AB4861" i="1"/>
  <c r="AB4765" i="1"/>
  <c r="AE4765" i="1"/>
  <c r="AF4765" i="1"/>
  <c r="AG4765" i="1"/>
  <c r="AM4765" i="1" s="1"/>
  <c r="AB6135" i="1"/>
  <c r="AG6135" i="1"/>
  <c r="AM6135" i="1" s="1"/>
  <c r="AB6087" i="1"/>
  <c r="AE6087" i="1"/>
  <c r="AG5936" i="1"/>
  <c r="AM5936" i="1" s="1"/>
  <c r="AE5936" i="1"/>
  <c r="AF5936" i="1"/>
  <c r="AB5936" i="1"/>
  <c r="AF5928" i="1"/>
  <c r="AB5928" i="1"/>
  <c r="AE5864" i="1"/>
  <c r="AF5864" i="1"/>
  <c r="AG5864" i="1"/>
  <c r="AM5864" i="1" s="1"/>
  <c r="AB5864" i="1"/>
  <c r="AG5108" i="1"/>
  <c r="AM5108" i="1" s="1"/>
  <c r="AF5108" i="1"/>
  <c r="AB5060" i="1"/>
  <c r="AF5060" i="1"/>
  <c r="AE4898" i="1"/>
  <c r="AF4898" i="1"/>
  <c r="AE3929" i="1"/>
  <c r="AB3929" i="1"/>
  <c r="AG5912" i="1"/>
  <c r="AM5912" i="1" s="1"/>
  <c r="AE6188" i="1"/>
  <c r="AG6188" i="1"/>
  <c r="AM6188" i="1" s="1"/>
  <c r="AE6156" i="1"/>
  <c r="AF6156" i="1"/>
  <c r="AF6084" i="1"/>
  <c r="AG6084" i="1"/>
  <c r="AM6084" i="1" s="1"/>
  <c r="AE6076" i="1"/>
  <c r="AB6076" i="1"/>
  <c r="AG6076" i="1"/>
  <c r="AM6076" i="1" s="1"/>
  <c r="AB5044" i="1"/>
  <c r="AF5044" i="1"/>
  <c r="AE4956" i="1"/>
  <c r="AF4956" i="1"/>
  <c r="AF4919" i="1"/>
  <c r="AE4919" i="1"/>
  <c r="AB4831" i="1"/>
  <c r="AF4831" i="1"/>
  <c r="AB4823" i="1"/>
  <c r="AF4823" i="1"/>
  <c r="AG4799" i="1"/>
  <c r="AM4799" i="1" s="1"/>
  <c r="AF4799" i="1"/>
  <c r="AF2604" i="1"/>
  <c r="AE2325" i="1"/>
  <c r="AB2325" i="1"/>
  <c r="AF1225" i="1"/>
  <c r="AE1225" i="1"/>
  <c r="AF1323" i="1"/>
  <c r="AF959" i="1"/>
  <c r="AE243" i="1"/>
  <c r="AF1470" i="1"/>
  <c r="AB1177" i="1"/>
  <c r="AG5929" i="1"/>
  <c r="AM5929" i="1" s="1"/>
  <c r="AE5876" i="1"/>
  <c r="AE5871" i="1"/>
  <c r="AF5863" i="1"/>
  <c r="AE5300" i="1"/>
  <c r="AG5223" i="1"/>
  <c r="AM5223" i="1" s="1"/>
  <c r="AG4380" i="1"/>
  <c r="AM4380" i="1" s="1"/>
  <c r="AG4375" i="1"/>
  <c r="AM4375" i="1" s="1"/>
  <c r="AB3687" i="1"/>
  <c r="AE3429" i="1"/>
  <c r="AE1863" i="1"/>
  <c r="AG1440" i="1"/>
  <c r="AM1440" i="1" s="1"/>
  <c r="AG1361" i="1"/>
  <c r="AM1361" i="1" s="1"/>
  <c r="AB740" i="1"/>
  <c r="AF449" i="1"/>
  <c r="AH449" i="1" s="1"/>
  <c r="AH163" i="1"/>
  <c r="AG5189" i="1"/>
  <c r="AM5189" i="1" s="1"/>
  <c r="AE5150" i="1"/>
  <c r="AG4902" i="1"/>
  <c r="AM4902" i="1" s="1"/>
  <c r="AF4321" i="1"/>
  <c r="AG4250" i="1"/>
  <c r="AM4250" i="1" s="1"/>
  <c r="AG3974" i="1"/>
  <c r="AM3974" i="1" s="1"/>
  <c r="AB3946" i="1"/>
  <c r="AE3286" i="1"/>
  <c r="AE2801" i="1"/>
  <c r="AG2641" i="1"/>
  <c r="AM2641" i="1" s="1"/>
  <c r="AB2269" i="1"/>
  <c r="AF1937" i="1"/>
  <c r="AE807" i="1"/>
  <c r="AB784" i="1"/>
  <c r="AB392" i="1"/>
  <c r="AB94" i="1"/>
  <c r="AB5561" i="1"/>
  <c r="AG5543" i="1"/>
  <c r="AM5543" i="1" s="1"/>
  <c r="AF5310" i="1"/>
  <c r="AF5305" i="1"/>
  <c r="AF3929" i="1"/>
  <c r="AB3665" i="1"/>
  <c r="AG2845" i="1"/>
  <c r="AM2845" i="1" s="1"/>
  <c r="AF2793" i="1"/>
  <c r="AF1955" i="1"/>
  <c r="AH7" i="1"/>
  <c r="AE5482" i="1"/>
  <c r="AE4961" i="1"/>
  <c r="AB3585" i="1"/>
  <c r="AF3583" i="1"/>
  <c r="AE2813" i="1"/>
  <c r="AE2793" i="1"/>
  <c r="AG2517" i="1"/>
  <c r="AM2517" i="1" s="1"/>
  <c r="AE5877" i="1"/>
  <c r="AF4501" i="1"/>
  <c r="AB3974" i="1"/>
  <c r="AB3540" i="1"/>
  <c r="AE2900" i="1"/>
  <c r="AE2693" i="1"/>
  <c r="AF1370" i="1"/>
  <c r="AE1349" i="1"/>
  <c r="AB939" i="1"/>
  <c r="AE205" i="1"/>
  <c r="AG5133" i="1"/>
  <c r="AM5133" i="1" s="1"/>
  <c r="AF4848" i="1"/>
  <c r="AG4670" i="1"/>
  <c r="AM4670" i="1" s="1"/>
  <c r="AB4573" i="1"/>
  <c r="AE4280" i="1"/>
  <c r="AE3585" i="1"/>
  <c r="AE2611" i="1"/>
  <c r="AG4625" i="1"/>
  <c r="AM4625" i="1" s="1"/>
  <c r="AB4487" i="1"/>
  <c r="AE3348" i="1"/>
  <c r="AF2963" i="1"/>
  <c r="AF2742" i="1"/>
  <c r="AE2017" i="1"/>
  <c r="AB1978" i="1"/>
  <c r="AF1638" i="1"/>
  <c r="AB1575" i="1"/>
  <c r="AG1450" i="1"/>
  <c r="AM1450" i="1" s="1"/>
  <c r="AG1424" i="1"/>
  <c r="AM1424" i="1" s="1"/>
  <c r="AH371" i="1"/>
  <c r="AH419" i="1"/>
  <c r="AH395" i="1"/>
  <c r="AF5182" i="1"/>
  <c r="AG4910" i="1"/>
  <c r="AM4910" i="1" s="1"/>
  <c r="AE4905" i="1"/>
  <c r="AE4102" i="1"/>
  <c r="AG2965" i="1"/>
  <c r="AM2965" i="1" s="1"/>
  <c r="AH1368" i="1"/>
  <c r="AH1449" i="1"/>
  <c r="AE5785" i="1"/>
  <c r="AG5732" i="1"/>
  <c r="AM5732" i="1" s="1"/>
  <c r="AF4714" i="1"/>
  <c r="AE4434" i="1"/>
  <c r="AF4429" i="1"/>
  <c r="AF3668" i="1"/>
  <c r="AE2739" i="1"/>
  <c r="AB2700" i="1"/>
  <c r="AG2587" i="1"/>
  <c r="AM2587" i="1" s="1"/>
  <c r="AG630" i="1"/>
  <c r="AM630" i="1" s="1"/>
  <c r="AB607" i="1"/>
  <c r="AF275" i="1"/>
  <c r="AF66" i="1"/>
  <c r="AE6021" i="1"/>
  <c r="AF6021" i="1"/>
  <c r="AG6021" i="1"/>
  <c r="AM6021" i="1" s="1"/>
  <c r="AB6021" i="1"/>
  <c r="AB5976" i="1"/>
  <c r="AG5976" i="1"/>
  <c r="AM5976" i="1" s="1"/>
  <c r="AF5976" i="1"/>
  <c r="AE5376" i="1"/>
  <c r="AF5376" i="1"/>
  <c r="AB4996" i="1"/>
  <c r="AF4996" i="1"/>
  <c r="AE4917" i="1"/>
  <c r="AG4917" i="1"/>
  <c r="AM4917" i="1" s="1"/>
  <c r="AE2390" i="1"/>
  <c r="AG2704" i="1"/>
  <c r="AM2704" i="1" s="1"/>
  <c r="AB2996" i="1"/>
  <c r="AF3503" i="1"/>
  <c r="AG4679" i="1"/>
  <c r="AM4679" i="1" s="1"/>
  <c r="AB4917" i="1"/>
  <c r="AF4988" i="1"/>
  <c r="AB6148" i="1"/>
  <c r="AF6148" i="1"/>
  <c r="AG6148" i="1"/>
  <c r="AM6148" i="1" s="1"/>
  <c r="AE6132" i="1"/>
  <c r="AG6132" i="1"/>
  <c r="AM6132" i="1" s="1"/>
  <c r="AB6132" i="1"/>
  <c r="AE6124" i="1"/>
  <c r="AF6124" i="1"/>
  <c r="AG6010" i="1"/>
  <c r="AM6010" i="1" s="1"/>
  <c r="AE6010" i="1"/>
  <c r="AG5789" i="1"/>
  <c r="AM5789" i="1" s="1"/>
  <c r="AE5789" i="1"/>
  <c r="AB5789" i="1"/>
  <c r="AF5779" i="1"/>
  <c r="AE5779" i="1"/>
  <c r="AG5779" i="1"/>
  <c r="AM5779" i="1" s="1"/>
  <c r="AF5771" i="1"/>
  <c r="AB5771" i="1"/>
  <c r="AE5771" i="1"/>
  <c r="AG5750" i="1"/>
  <c r="AM5750" i="1" s="1"/>
  <c r="AB5750" i="1"/>
  <c r="AB5742" i="1"/>
  <c r="AG5742" i="1"/>
  <c r="AM5742" i="1" s="1"/>
  <c r="AB5585" i="1"/>
  <c r="AG5585" i="1"/>
  <c r="AM5585" i="1" s="1"/>
  <c r="AG5421" i="1"/>
  <c r="AM5421" i="1" s="1"/>
  <c r="AB5421" i="1"/>
  <c r="AF5413" i="1"/>
  <c r="AE5413" i="1"/>
  <c r="AF5025" i="1"/>
  <c r="AE5025" i="1"/>
  <c r="AE4922" i="1"/>
  <c r="AF4922" i="1"/>
  <c r="AE3818" i="1"/>
  <c r="AG3818" i="1"/>
  <c r="AM3818" i="1" s="1"/>
  <c r="AB3373" i="1"/>
  <c r="AE3373" i="1"/>
  <c r="AB2725" i="1"/>
  <c r="AE2725" i="1"/>
  <c r="AH2725" i="1" s="1"/>
  <c r="AH797" i="1"/>
  <c r="AG2199" i="1"/>
  <c r="AM2199" i="1" s="1"/>
  <c r="AG2390" i="1"/>
  <c r="AM2390" i="1" s="1"/>
  <c r="AF2704" i="1"/>
  <c r="AE2712" i="1"/>
  <c r="AE2720" i="1"/>
  <c r="AG3495" i="1"/>
  <c r="AM3495" i="1" s="1"/>
  <c r="AF4436" i="1"/>
  <c r="AG4772" i="1"/>
  <c r="AM4772" i="1" s="1"/>
  <c r="AB5991" i="1"/>
  <c r="AF5991" i="1"/>
  <c r="AF5946" i="1"/>
  <c r="AE5946" i="1"/>
  <c r="AF5938" i="1"/>
  <c r="AG5938" i="1"/>
  <c r="AM5938" i="1" s="1"/>
  <c r="AF5896" i="1"/>
  <c r="AG5896" i="1"/>
  <c r="AM5896" i="1" s="1"/>
  <c r="AF5880" i="1"/>
  <c r="AE5880" i="1"/>
  <c r="AG5880" i="1"/>
  <c r="AM5880" i="1" s="1"/>
  <c r="AB5880" i="1"/>
  <c r="AE5823" i="1"/>
  <c r="AG5823" i="1"/>
  <c r="AM5823" i="1" s="1"/>
  <c r="AE5590" i="1"/>
  <c r="AB5590" i="1"/>
  <c r="AG5434" i="1"/>
  <c r="AM5434" i="1" s="1"/>
  <c r="AE5434" i="1"/>
  <c r="AE5136" i="1"/>
  <c r="AG5136" i="1"/>
  <c r="AM5136" i="1" s="1"/>
  <c r="AB5115" i="1"/>
  <c r="AG5115" i="1"/>
  <c r="AM5115" i="1" s="1"/>
  <c r="AE5472" i="1"/>
  <c r="AB5472" i="1"/>
  <c r="AG5472" i="1"/>
  <c r="AM5472" i="1" s="1"/>
  <c r="AE5368" i="1"/>
  <c r="AF5368" i="1"/>
  <c r="AB5368" i="1"/>
  <c r="AG2207" i="1"/>
  <c r="AM2207" i="1" s="1"/>
  <c r="AB2712" i="1"/>
  <c r="AB2720" i="1"/>
  <c r="AF3495" i="1"/>
  <c r="AG3487" i="1"/>
  <c r="AM3487" i="1" s="1"/>
  <c r="AF4772" i="1"/>
  <c r="AB5376" i="1"/>
  <c r="AG5392" i="1"/>
  <c r="AM5392" i="1" s="1"/>
  <c r="AF5472" i="1"/>
  <c r="AG5368" i="1"/>
  <c r="AM5368" i="1" s="1"/>
  <c r="AB6078" i="1"/>
  <c r="AG6078" i="1"/>
  <c r="AM6078" i="1" s="1"/>
  <c r="AF6078" i="1"/>
  <c r="AE6078" i="1"/>
  <c r="AE6004" i="1"/>
  <c r="AF6004" i="1"/>
  <c r="AF5875" i="1"/>
  <c r="AE5875" i="1"/>
  <c r="AG5875" i="1"/>
  <c r="AM5875" i="1" s="1"/>
  <c r="AB5579" i="1"/>
  <c r="AG5579" i="1"/>
  <c r="AM5579" i="1" s="1"/>
  <c r="AE5579" i="1"/>
  <c r="AE5563" i="1"/>
  <c r="AG5563" i="1"/>
  <c r="AM5563" i="1" s="1"/>
  <c r="AE5072" i="1"/>
  <c r="AF5072" i="1"/>
  <c r="AB5064" i="1"/>
  <c r="AF5064" i="1"/>
  <c r="AE5056" i="1"/>
  <c r="AG5056" i="1"/>
  <c r="AM5056" i="1" s="1"/>
  <c r="AB5027" i="1"/>
  <c r="AG5027" i="1"/>
  <c r="AM5027" i="1" s="1"/>
  <c r="AF4233" i="1"/>
  <c r="AG4233" i="1"/>
  <c r="AM4233" i="1" s="1"/>
  <c r="AB3844" i="1"/>
  <c r="AF3844" i="1"/>
  <c r="AE5984" i="1"/>
  <c r="AB5984" i="1"/>
  <c r="AE5480" i="1"/>
  <c r="AG5480" i="1"/>
  <c r="AM5480" i="1" s="1"/>
  <c r="AF5480" i="1"/>
  <c r="AB5480" i="1"/>
  <c r="AE5464" i="1"/>
  <c r="AB5464" i="1"/>
  <c r="AF5448" i="1"/>
  <c r="AG5448" i="1"/>
  <c r="AM5448" i="1" s="1"/>
  <c r="AF5384" i="1"/>
  <c r="AB5384" i="1"/>
  <c r="AE5384" i="1"/>
  <c r="AB4964" i="1"/>
  <c r="AF4964" i="1"/>
  <c r="AH467" i="1"/>
  <c r="AH699" i="1"/>
  <c r="AH819" i="1"/>
  <c r="AF2390" i="1"/>
  <c r="AG2712" i="1"/>
  <c r="AM2712" i="1" s="1"/>
  <c r="AG2720" i="1"/>
  <c r="AM2720" i="1" s="1"/>
  <c r="AB3495" i="1"/>
  <c r="AF3487" i="1"/>
  <c r="AE4431" i="1"/>
  <c r="AG4350" i="1"/>
  <c r="AM4350" i="1" s="1"/>
  <c r="AE4772" i="1"/>
  <c r="AF5004" i="1"/>
  <c r="AG5376" i="1"/>
  <c r="AM5376" i="1" s="1"/>
  <c r="AF5392" i="1"/>
  <c r="AE5821" i="1"/>
  <c r="AB6123" i="1"/>
  <c r="AF6123" i="1"/>
  <c r="AF6099" i="1"/>
  <c r="AG6099" i="1"/>
  <c r="AM6099" i="1" s="1"/>
  <c r="AE5712" i="1"/>
  <c r="AF5712" i="1"/>
  <c r="AG5712" i="1"/>
  <c r="AM5712" i="1" s="1"/>
  <c r="AG5704" i="1"/>
  <c r="AM5704" i="1" s="1"/>
  <c r="AB5704" i="1"/>
  <c r="AE5704" i="1"/>
  <c r="AG5696" i="1"/>
  <c r="AM5696" i="1" s="1"/>
  <c r="AF5696" i="1"/>
  <c r="AG5688" i="1"/>
  <c r="AM5688" i="1" s="1"/>
  <c r="AB5688" i="1"/>
  <c r="AE5688" i="1"/>
  <c r="AE5680" i="1"/>
  <c r="AG5680" i="1"/>
  <c r="AM5680" i="1" s="1"/>
  <c r="AE5672" i="1"/>
  <c r="AF5672" i="1"/>
  <c r="AB5672" i="1"/>
  <c r="AB5656" i="1"/>
  <c r="AF5656" i="1"/>
  <c r="AE5632" i="1"/>
  <c r="AG5632" i="1"/>
  <c r="AM5632" i="1" s="1"/>
  <c r="AE5624" i="1"/>
  <c r="AG5624" i="1"/>
  <c r="AM5624" i="1" s="1"/>
  <c r="AF5616" i="1"/>
  <c r="AB5616" i="1"/>
  <c r="AF5608" i="1"/>
  <c r="AE5608" i="1"/>
  <c r="AG5608" i="1"/>
  <c r="AM5608" i="1" s="1"/>
  <c r="AB5608" i="1"/>
  <c r="AF5101" i="1"/>
  <c r="AE5101" i="1"/>
  <c r="AB4084" i="1"/>
  <c r="AF4084" i="1"/>
  <c r="AG2288" i="1"/>
  <c r="AM2288" i="1" s="1"/>
  <c r="AE2288" i="1"/>
  <c r="AG6164" i="1"/>
  <c r="AM6164" i="1" s="1"/>
  <c r="AB6164" i="1"/>
  <c r="AB6111" i="1"/>
  <c r="AF6111" i="1"/>
  <c r="AE6111" i="1"/>
  <c r="AE5968" i="1"/>
  <c r="AB5968" i="1"/>
  <c r="AG5813" i="1"/>
  <c r="AM5813" i="1" s="1"/>
  <c r="AE5813" i="1"/>
  <c r="AE5724" i="1"/>
  <c r="AB5724" i="1"/>
  <c r="AF5724" i="1"/>
  <c r="AG5724" i="1"/>
  <c r="AM5724" i="1" s="1"/>
  <c r="AE5432" i="1"/>
  <c r="AB5432" i="1"/>
  <c r="AB4980" i="1"/>
  <c r="AF4980" i="1"/>
  <c r="AE2406" i="1"/>
  <c r="AE2398" i="1"/>
  <c r="AF2988" i="1"/>
  <c r="AB3503" i="1"/>
  <c r="AB3487" i="1"/>
  <c r="AE4671" i="1"/>
  <c r="AF4431" i="1"/>
  <c r="AG4431" i="1"/>
  <c r="AM4431" i="1" s="1"/>
  <c r="AF4917" i="1"/>
  <c r="AE5392" i="1"/>
  <c r="AE6043" i="1"/>
  <c r="AF6043" i="1"/>
  <c r="AB6043" i="1"/>
  <c r="AF5911" i="1"/>
  <c r="AG5911" i="1"/>
  <c r="AM5911" i="1" s="1"/>
  <c r="AB5911" i="1"/>
  <c r="AF5645" i="1"/>
  <c r="AE5645" i="1"/>
  <c r="AG5296" i="1"/>
  <c r="AM5296" i="1" s="1"/>
  <c r="AB5296" i="1"/>
  <c r="AE5296" i="1"/>
  <c r="AG5288" i="1"/>
  <c r="AM5288" i="1" s="1"/>
  <c r="AB5288" i="1"/>
  <c r="AE5288" i="1"/>
  <c r="AF5280" i="1"/>
  <c r="AB5280" i="1"/>
  <c r="AG5272" i="1"/>
  <c r="AM5272" i="1" s="1"/>
  <c r="AB5272" i="1"/>
  <c r="AE5272" i="1"/>
  <c r="AE5264" i="1"/>
  <c r="AF5264" i="1"/>
  <c r="AB5256" i="1"/>
  <c r="AE5256" i="1"/>
  <c r="AB5240" i="1"/>
  <c r="AE5240" i="1"/>
  <c r="AB5224" i="1"/>
  <c r="AE5224" i="1"/>
  <c r="AF5211" i="1"/>
  <c r="AB5211" i="1"/>
  <c r="AG5211" i="1"/>
  <c r="AM5211" i="1" s="1"/>
  <c r="AG4850" i="1"/>
  <c r="AM4850" i="1" s="1"/>
  <c r="AE4850" i="1"/>
  <c r="AF4282" i="1"/>
  <c r="AG4282" i="1"/>
  <c r="AM4282" i="1" s="1"/>
  <c r="AF3846" i="1"/>
  <c r="AB3846" i="1"/>
  <c r="AB2317" i="1"/>
  <c r="AE2317" i="1"/>
  <c r="AE5456" i="1"/>
  <c r="AG5456" i="1"/>
  <c r="AM5456" i="1" s="1"/>
  <c r="AH2584" i="1"/>
  <c r="AB2199" i="1"/>
  <c r="AG2406" i="1"/>
  <c r="AM2406" i="1" s="1"/>
  <c r="AG2398" i="1"/>
  <c r="AM2398" i="1" s="1"/>
  <c r="AG3339" i="1"/>
  <c r="AM3339" i="1" s="1"/>
  <c r="AE3639" i="1"/>
  <c r="AG4326" i="1"/>
  <c r="AM4326" i="1" s="1"/>
  <c r="AG4358" i="1"/>
  <c r="AM4358" i="1" s="1"/>
  <c r="AB4436" i="1"/>
  <c r="AF4972" i="1"/>
  <c r="AE5976" i="1"/>
  <c r="AF6010" i="1"/>
  <c r="AE6093" i="1"/>
  <c r="AB6093" i="1"/>
  <c r="AE5995" i="1"/>
  <c r="AF5995" i="1"/>
  <c r="AG5995" i="1"/>
  <c r="AM5995" i="1" s="1"/>
  <c r="AG5200" i="1"/>
  <c r="AM5200" i="1" s="1"/>
  <c r="AB5200" i="1"/>
  <c r="AE5200" i="1"/>
  <c r="AG5192" i="1"/>
  <c r="AM5192" i="1" s="1"/>
  <c r="AB5192" i="1"/>
  <c r="AE5192" i="1"/>
  <c r="AF5187" i="1"/>
  <c r="AG5187" i="1"/>
  <c r="AM5187" i="1" s="1"/>
  <c r="AF4248" i="1"/>
  <c r="AE4248" i="1"/>
  <c r="AG4046" i="1"/>
  <c r="AM4046" i="1" s="1"/>
  <c r="AB4046" i="1"/>
  <c r="AB5012" i="1"/>
  <c r="AF5012" i="1"/>
  <c r="AE4400" i="1"/>
  <c r="AG4400" i="1"/>
  <c r="AM4400" i="1" s="1"/>
  <c r="AF2996" i="1"/>
  <c r="AH2996" i="1" s="1"/>
  <c r="AF3639" i="1"/>
  <c r="AE4679" i="1"/>
  <c r="AF5440" i="1"/>
  <c r="AG5968" i="1"/>
  <c r="AM5968" i="1" s="1"/>
  <c r="AF5984" i="1"/>
  <c r="AF6090" i="1"/>
  <c r="AB6090" i="1"/>
  <c r="AG6008" i="1"/>
  <c r="AM6008" i="1" s="1"/>
  <c r="AF6008" i="1"/>
  <c r="AB5427" i="1"/>
  <c r="AE5427" i="1"/>
  <c r="AF5419" i="1"/>
  <c r="AE5419" i="1"/>
  <c r="AG5419" i="1"/>
  <c r="AM5419" i="1" s="1"/>
  <c r="AF5395" i="1"/>
  <c r="AB5395" i="1"/>
  <c r="AG5395" i="1"/>
  <c r="AM5395" i="1" s="1"/>
  <c r="AG5298" i="1"/>
  <c r="AM5298" i="1" s="1"/>
  <c r="AE5298" i="1"/>
  <c r="AF5298" i="1"/>
  <c r="AE5258" i="1"/>
  <c r="AF5258" i="1"/>
  <c r="AF5250" i="1"/>
  <c r="AG5250" i="1"/>
  <c r="AM5250" i="1" s="1"/>
  <c r="AB5250" i="1"/>
  <c r="AG5234" i="1"/>
  <c r="AM5234" i="1" s="1"/>
  <c r="AE5234" i="1"/>
  <c r="AF5234" i="1"/>
  <c r="AB5234" i="1"/>
  <c r="AG5226" i="1"/>
  <c r="AM5226" i="1" s="1"/>
  <c r="AF5226" i="1"/>
  <c r="AB5205" i="1"/>
  <c r="AE5205" i="1"/>
  <c r="AB4912" i="1"/>
  <c r="AG4912" i="1"/>
  <c r="AM4912" i="1" s="1"/>
  <c r="AF3586" i="1"/>
  <c r="AE3586" i="1"/>
  <c r="AB3482" i="1"/>
  <c r="AG3482" i="1"/>
  <c r="AM3482" i="1" s="1"/>
  <c r="AF6151" i="1"/>
  <c r="AB3532" i="1"/>
  <c r="AB2210" i="1"/>
  <c r="AB2180" i="1"/>
  <c r="AF1896" i="1"/>
  <c r="AB1844" i="1"/>
  <c r="AG1362" i="1"/>
  <c r="AM1362" i="1" s="1"/>
  <c r="AE1138" i="1"/>
  <c r="AF1041" i="1"/>
  <c r="AG890" i="1"/>
  <c r="AM890" i="1" s="1"/>
  <c r="AE809" i="1"/>
  <c r="AH809" i="1" s="1"/>
  <c r="AG335" i="1"/>
  <c r="AM335" i="1" s="1"/>
  <c r="AE333" i="1"/>
  <c r="AH333" i="1" s="1"/>
  <c r="AG239" i="1"/>
  <c r="AM239" i="1" s="1"/>
  <c r="AF157" i="1"/>
  <c r="AE107" i="1"/>
  <c r="AB3875" i="1"/>
  <c r="AE3825" i="1"/>
  <c r="AE3820" i="1"/>
  <c r="AF3654" i="1"/>
  <c r="AB3568" i="1"/>
  <c r="AF3515" i="1"/>
  <c r="AG3417" i="1"/>
  <c r="AM3417" i="1" s="1"/>
  <c r="AG3404" i="1"/>
  <c r="AM3404" i="1" s="1"/>
  <c r="AE3307" i="1"/>
  <c r="AG3292" i="1"/>
  <c r="AM3292" i="1" s="1"/>
  <c r="AF2998" i="1"/>
  <c r="AF2985" i="1"/>
  <c r="AE2969" i="1"/>
  <c r="AG2324" i="1"/>
  <c r="AM2324" i="1" s="1"/>
  <c r="AE2253" i="1"/>
  <c r="AF1395" i="1"/>
  <c r="AH1395" i="1" s="1"/>
  <c r="AF1362" i="1"/>
  <c r="AG1277" i="1"/>
  <c r="AM1277" i="1" s="1"/>
  <c r="AE335" i="1"/>
  <c r="AG5867" i="1"/>
  <c r="AM5867" i="1" s="1"/>
  <c r="AE4190" i="1"/>
  <c r="AE4090" i="1"/>
  <c r="AF4009" i="1"/>
  <c r="AG3957" i="1"/>
  <c r="AM3957" i="1" s="1"/>
  <c r="AF3911" i="1"/>
  <c r="AG3810" i="1"/>
  <c r="AM3810" i="1" s="1"/>
  <c r="AF3755" i="1"/>
  <c r="AF3750" i="1"/>
  <c r="AE3705" i="1"/>
  <c r="AG3679" i="1"/>
  <c r="AM3679" i="1" s="1"/>
  <c r="AF3577" i="1"/>
  <c r="AG3572" i="1"/>
  <c r="AM3572" i="1" s="1"/>
  <c r="AG3197" i="1"/>
  <c r="AM3197" i="1" s="1"/>
  <c r="AG2901" i="1"/>
  <c r="AM2901" i="1" s="1"/>
  <c r="AG2792" i="1"/>
  <c r="AM2792" i="1" s="1"/>
  <c r="AF2587" i="1"/>
  <c r="AE2389" i="1"/>
  <c r="AE1453" i="1"/>
  <c r="AG1397" i="1"/>
  <c r="AM1397" i="1" s="1"/>
  <c r="AG1229" i="1"/>
  <c r="AM1229" i="1" s="1"/>
  <c r="AF1124" i="1"/>
  <c r="AG1085" i="1"/>
  <c r="AM1085" i="1" s="1"/>
  <c r="AB856" i="1"/>
  <c r="AF542" i="1"/>
  <c r="AB519" i="1"/>
  <c r="AE465" i="1"/>
  <c r="AF3468" i="1"/>
  <c r="AB1804" i="1"/>
  <c r="AF1687" i="1"/>
  <c r="AG1518" i="1"/>
  <c r="AM1518" i="1" s="1"/>
  <c r="AF1412" i="1"/>
  <c r="AF1339" i="1"/>
  <c r="AE1308" i="1"/>
  <c r="AE151" i="1"/>
  <c r="AB5867" i="1"/>
  <c r="AF5918" i="1"/>
  <c r="AG5639" i="1"/>
  <c r="AM5639" i="1" s="1"/>
  <c r="AE5428" i="1"/>
  <c r="AB5341" i="1"/>
  <c r="AE4778" i="1"/>
  <c r="AF4621" i="1"/>
  <c r="AE4539" i="1"/>
  <c r="AG4534" i="1"/>
  <c r="AM4534" i="1" s="1"/>
  <c r="AG4445" i="1"/>
  <c r="AM4445" i="1" s="1"/>
  <c r="AF4373" i="1"/>
  <c r="AB4321" i="1"/>
  <c r="AG4090" i="1"/>
  <c r="AM4090" i="1" s="1"/>
  <c r="AG3340" i="1"/>
  <c r="AM3340" i="1" s="1"/>
  <c r="AE3298" i="1"/>
  <c r="AE2827" i="1"/>
  <c r="AF2700" i="1"/>
  <c r="AE2604" i="1"/>
  <c r="AB2582" i="1"/>
  <c r="AE2242" i="1"/>
  <c r="AE2192" i="1"/>
  <c r="AF2190" i="1"/>
  <c r="AG2180" i="1"/>
  <c r="AM2180" i="1" s="1"/>
  <c r="AB2079" i="1"/>
  <c r="AF1541" i="1"/>
  <c r="AG5918" i="1"/>
  <c r="AM5918" i="1" s="1"/>
  <c r="AE6173" i="1"/>
  <c r="AF6155" i="1"/>
  <c r="AB6020" i="1"/>
  <c r="AE5878" i="1"/>
  <c r="AF5871" i="1"/>
  <c r="AG5793" i="1"/>
  <c r="AM5793" i="1" s="1"/>
  <c r="AG5173" i="1"/>
  <c r="AM5173" i="1" s="1"/>
  <c r="AF5073" i="1"/>
  <c r="AF4531" i="1"/>
  <c r="AH4531" i="1" s="1"/>
  <c r="AE2963" i="1"/>
  <c r="AG2671" i="1"/>
  <c r="AM2671" i="1" s="1"/>
  <c r="AB2410" i="1"/>
  <c r="AE2180" i="1"/>
  <c r="AE2133" i="1"/>
  <c r="AB2047" i="1"/>
  <c r="AB1453" i="1"/>
  <c r="AF1105" i="1"/>
  <c r="AG823" i="1"/>
  <c r="AM823" i="1" s="1"/>
  <c r="AG399" i="1"/>
  <c r="AM399" i="1" s="1"/>
  <c r="AF6050" i="1"/>
  <c r="AG5925" i="1"/>
  <c r="AM5925" i="1" s="1"/>
  <c r="AG4939" i="1"/>
  <c r="AM4939" i="1" s="1"/>
  <c r="AF4872" i="1"/>
  <c r="AF4775" i="1"/>
  <c r="AF4770" i="1"/>
  <c r="AE4680" i="1"/>
  <c r="AG4654" i="1"/>
  <c r="AM4654" i="1" s="1"/>
  <c r="AG4202" i="1"/>
  <c r="AM4202" i="1" s="1"/>
  <c r="AB4190" i="1"/>
  <c r="AB3863" i="1"/>
  <c r="AG3514" i="1"/>
  <c r="AM3514" i="1" s="1"/>
  <c r="AF3298" i="1"/>
  <c r="AE3254" i="1"/>
  <c r="AB2436" i="1"/>
  <c r="AB1913" i="1"/>
  <c r="AF1564" i="1"/>
  <c r="AH1564" i="1" s="1"/>
  <c r="AF1343" i="1"/>
  <c r="AG1325" i="1"/>
  <c r="AM1325" i="1" s="1"/>
  <c r="AB1138" i="1"/>
  <c r="AB707" i="1"/>
  <c r="AF564" i="1"/>
  <c r="AE6144" i="1"/>
  <c r="AB6144" i="1"/>
  <c r="AG5974" i="1"/>
  <c r="AM5974" i="1" s="1"/>
  <c r="AF5974" i="1"/>
  <c r="AB5974" i="1"/>
  <c r="AE5974" i="1"/>
  <c r="AE5966" i="1"/>
  <c r="AB5966" i="1"/>
  <c r="AB5942" i="1"/>
  <c r="AE5942" i="1"/>
  <c r="AG5942" i="1"/>
  <c r="AM5942" i="1" s="1"/>
  <c r="AF5942" i="1"/>
  <c r="AB5937" i="1"/>
  <c r="AF5937" i="1"/>
  <c r="AG5149" i="1"/>
  <c r="AM5149" i="1" s="1"/>
  <c r="AE5149" i="1"/>
  <c r="AF5149" i="1"/>
  <c r="AB4340" i="1"/>
  <c r="AF4340" i="1"/>
  <c r="AH349" i="1"/>
  <c r="AE6180" i="1"/>
  <c r="AG6180" i="1"/>
  <c r="AM6180" i="1" s="1"/>
  <c r="AF6180" i="1"/>
  <c r="AB6180" i="1"/>
  <c r="AG5992" i="1"/>
  <c r="AM5992" i="1" s="1"/>
  <c r="AE5992" i="1"/>
  <c r="AF5992" i="1"/>
  <c r="AB5992" i="1"/>
  <c r="AF5987" i="1"/>
  <c r="AE5987" i="1"/>
  <c r="AE5979" i="1"/>
  <c r="AB5979" i="1"/>
  <c r="AG5979" i="1"/>
  <c r="AM5979" i="1" s="1"/>
  <c r="AF5979" i="1"/>
  <c r="AF5627" i="1"/>
  <c r="AE5627" i="1"/>
  <c r="AF5245" i="1"/>
  <c r="AE5245" i="1"/>
  <c r="AG5164" i="1"/>
  <c r="AM5164" i="1" s="1"/>
  <c r="AF5164" i="1"/>
  <c r="AG5156" i="1"/>
  <c r="AM5156" i="1" s="1"/>
  <c r="AF5156" i="1"/>
  <c r="AE5156" i="1"/>
  <c r="AE4572" i="1"/>
  <c r="AB4572" i="1"/>
  <c r="AF4572" i="1"/>
  <c r="AG4572" i="1"/>
  <c r="AM4572" i="1" s="1"/>
  <c r="AE4564" i="1"/>
  <c r="AG4564" i="1"/>
  <c r="AM4564" i="1" s="1"/>
  <c r="AB4564" i="1"/>
  <c r="AF4564" i="1"/>
  <c r="AB4451" i="1"/>
  <c r="AG4451" i="1"/>
  <c r="AM4451" i="1" s="1"/>
  <c r="AB4446" i="1"/>
  <c r="AE4446" i="1"/>
  <c r="AF4446" i="1"/>
  <c r="AB4423" i="1"/>
  <c r="AG4423" i="1"/>
  <c r="AM4423" i="1" s="1"/>
  <c r="AE4423" i="1"/>
  <c r="AB4415" i="1"/>
  <c r="AE4415" i="1"/>
  <c r="AF3716" i="1"/>
  <c r="AG3716" i="1"/>
  <c r="AM3716" i="1" s="1"/>
  <c r="AG3544" i="1"/>
  <c r="AM3544" i="1" s="1"/>
  <c r="AE3544" i="1"/>
  <c r="AF3544" i="1"/>
  <c r="AF3539" i="1"/>
  <c r="AB3539" i="1"/>
  <c r="AG3539" i="1"/>
  <c r="AM3539" i="1" s="1"/>
  <c r="AG3526" i="1"/>
  <c r="AM3526" i="1" s="1"/>
  <c r="AB3526" i="1"/>
  <c r="AF3526" i="1"/>
  <c r="AE3518" i="1"/>
  <c r="AB3518" i="1"/>
  <c r="AB3331" i="1"/>
  <c r="AG3331" i="1"/>
  <c r="AM3331" i="1" s="1"/>
  <c r="AE5524" i="1"/>
  <c r="AF5524" i="1"/>
  <c r="AG5524" i="1"/>
  <c r="AM5524" i="1" s="1"/>
  <c r="AH773" i="1"/>
  <c r="AF6046" i="1"/>
  <c r="AB6046" i="1"/>
  <c r="AE6046" i="1"/>
  <c r="AG6046" i="1"/>
  <c r="AM6046" i="1" s="1"/>
  <c r="AG5872" i="1"/>
  <c r="AM5872" i="1" s="1"/>
  <c r="AB5872" i="1"/>
  <c r="AE5872" i="1"/>
  <c r="AF5872" i="1"/>
  <c r="AE5784" i="1"/>
  <c r="AG5784" i="1"/>
  <c r="AM5784" i="1" s="1"/>
  <c r="AB5784" i="1"/>
  <c r="AE5776" i="1"/>
  <c r="AG5776" i="1"/>
  <c r="AM5776" i="1" s="1"/>
  <c r="AB5776" i="1"/>
  <c r="AE5576" i="1"/>
  <c r="AG5576" i="1"/>
  <c r="AM5576" i="1" s="1"/>
  <c r="AF5576" i="1"/>
  <c r="AB5576" i="1"/>
  <c r="AE5568" i="1"/>
  <c r="AF5568" i="1"/>
  <c r="AG5568" i="1"/>
  <c r="AM5568" i="1" s="1"/>
  <c r="AB5568" i="1"/>
  <c r="AE5555" i="1"/>
  <c r="AG5555" i="1"/>
  <c r="AM5555" i="1" s="1"/>
  <c r="AB5326" i="1"/>
  <c r="AE5326" i="1"/>
  <c r="AB4855" i="1"/>
  <c r="AF4855" i="1"/>
  <c r="AE4855" i="1"/>
  <c r="AH129" i="1"/>
  <c r="AG6022" i="1"/>
  <c r="AM6022" i="1" s="1"/>
  <c r="AF6022" i="1"/>
  <c r="AE6022" i="1"/>
  <c r="AB6022" i="1"/>
  <c r="AF5809" i="1"/>
  <c r="AG5809" i="1"/>
  <c r="AM5809" i="1" s="1"/>
  <c r="AB5809" i="1"/>
  <c r="AG5581" i="1"/>
  <c r="AM5581" i="1" s="1"/>
  <c r="AB5581" i="1"/>
  <c r="AE5581" i="1"/>
  <c r="AB5436" i="1"/>
  <c r="AE5436" i="1"/>
  <c r="AE5399" i="1"/>
  <c r="AG5399" i="1"/>
  <c r="AM5399" i="1" s="1"/>
  <c r="AB4894" i="1"/>
  <c r="AF4894" i="1"/>
  <c r="AG4886" i="1"/>
  <c r="AM4886" i="1" s="1"/>
  <c r="AB4886" i="1"/>
  <c r="AF4886" i="1"/>
  <c r="AB4878" i="1"/>
  <c r="AF4878" i="1"/>
  <c r="AB4865" i="1"/>
  <c r="AF4865" i="1"/>
  <c r="AB3812" i="1"/>
  <c r="AG3812" i="1"/>
  <c r="AM3812" i="1" s="1"/>
  <c r="AB3802" i="1"/>
  <c r="AE3802" i="1"/>
  <c r="AH23" i="1"/>
  <c r="AH301" i="1"/>
  <c r="AG6200" i="1"/>
  <c r="AM6200" i="1" s="1"/>
  <c r="AE6200" i="1"/>
  <c r="AB6116" i="1"/>
  <c r="AF6116" i="1"/>
  <c r="AE6116" i="1"/>
  <c r="AG6116" i="1"/>
  <c r="AM6116" i="1" s="1"/>
  <c r="AF5665" i="1"/>
  <c r="AB5665" i="1"/>
  <c r="AG5657" i="1"/>
  <c r="AM5657" i="1" s="1"/>
  <c r="AE5657" i="1"/>
  <c r="AE5599" i="1"/>
  <c r="AF5599" i="1"/>
  <c r="AG5502" i="1"/>
  <c r="AM5502" i="1" s="1"/>
  <c r="AB5502" i="1"/>
  <c r="AG5026" i="1"/>
  <c r="AM5026" i="1" s="1"/>
  <c r="AF5026" i="1"/>
  <c r="AF4989" i="1"/>
  <c r="AE4989" i="1"/>
  <c r="AG4981" i="1"/>
  <c r="AM4981" i="1" s="1"/>
  <c r="AE4981" i="1"/>
  <c r="AG4973" i="1"/>
  <c r="AM4973" i="1" s="1"/>
  <c r="AE4973" i="1"/>
  <c r="AG4965" i="1"/>
  <c r="AM4965" i="1" s="1"/>
  <c r="AE4965" i="1"/>
  <c r="AE4960" i="1"/>
  <c r="AB4960" i="1"/>
  <c r="AF4960" i="1"/>
  <c r="AF4955" i="1"/>
  <c r="AE4955" i="1"/>
  <c r="AB4942" i="1"/>
  <c r="AG4942" i="1"/>
  <c r="AM4942" i="1" s="1"/>
  <c r="AE4909" i="1"/>
  <c r="AB4909" i="1"/>
  <c r="AB4899" i="1"/>
  <c r="AE4899" i="1"/>
  <c r="AG4899" i="1"/>
  <c r="AM4899" i="1" s="1"/>
  <c r="AF6068" i="1"/>
  <c r="AE6068" i="1"/>
  <c r="AB6068" i="1"/>
  <c r="AF6032" i="1"/>
  <c r="AE6032" i="1"/>
  <c r="AB6032" i="1"/>
  <c r="AG6032" i="1"/>
  <c r="AM6032" i="1" s="1"/>
  <c r="AF5811" i="1"/>
  <c r="AB5811" i="1"/>
  <c r="AE5811" i="1"/>
  <c r="AG5811" i="1"/>
  <c r="AM5811" i="1" s="1"/>
  <c r="AB5725" i="1"/>
  <c r="AE5725" i="1"/>
  <c r="AE5718" i="1"/>
  <c r="AB5718" i="1"/>
  <c r="AF5710" i="1"/>
  <c r="AH5710" i="1" s="1"/>
  <c r="AB5710" i="1"/>
  <c r="AG5710" i="1"/>
  <c r="AM5710" i="1" s="1"/>
  <c r="AB5702" i="1"/>
  <c r="AG5702" i="1"/>
  <c r="AM5702" i="1" s="1"/>
  <c r="AF5694" i="1"/>
  <c r="AB5694" i="1"/>
  <c r="AB5686" i="1"/>
  <c r="AG5686" i="1"/>
  <c r="AM5686" i="1" s="1"/>
  <c r="AE5678" i="1"/>
  <c r="AB5678" i="1"/>
  <c r="AG5678" i="1"/>
  <c r="AM5678" i="1" s="1"/>
  <c r="AB5670" i="1"/>
  <c r="AG5670" i="1"/>
  <c r="AM5670" i="1" s="1"/>
  <c r="AE5816" i="1"/>
  <c r="AF5816" i="1"/>
  <c r="AG5816" i="1"/>
  <c r="AM5816" i="1" s="1"/>
  <c r="AB5816" i="1"/>
  <c r="AF5609" i="1"/>
  <c r="AB5609" i="1"/>
  <c r="AF5144" i="1"/>
  <c r="AG5144" i="1"/>
  <c r="AM5144" i="1" s="1"/>
  <c r="AB5144" i="1"/>
  <c r="AE5144" i="1"/>
  <c r="AG5139" i="1"/>
  <c r="AM5139" i="1" s="1"/>
  <c r="AE5139" i="1"/>
  <c r="AF4184" i="1"/>
  <c r="AH4184" i="1" s="1"/>
  <c r="AB4184" i="1"/>
  <c r="AE4184" i="1"/>
  <c r="AG4184" i="1"/>
  <c r="AM4184" i="1" s="1"/>
  <c r="AF4176" i="1"/>
  <c r="AE4176" i="1"/>
  <c r="AB4176" i="1"/>
  <c r="AG4160" i="1"/>
  <c r="AM4160" i="1" s="1"/>
  <c r="AB4160" i="1"/>
  <c r="AE4094" i="1"/>
  <c r="AF4094" i="1"/>
  <c r="AE3052" i="1"/>
  <c r="AB3052" i="1"/>
  <c r="AF3052" i="1"/>
  <c r="AG3052" i="1"/>
  <c r="AM3052" i="1" s="1"/>
  <c r="AG3044" i="1"/>
  <c r="AM3044" i="1" s="1"/>
  <c r="AB3044" i="1"/>
  <c r="AE3044" i="1"/>
  <c r="AF2765" i="1"/>
  <c r="AE5755" i="1"/>
  <c r="AF5888" i="1"/>
  <c r="AF5904" i="1"/>
  <c r="AG6048" i="1"/>
  <c r="AM6048" i="1" s="1"/>
  <c r="AG5934" i="1"/>
  <c r="AM5934" i="1" s="1"/>
  <c r="AF6079" i="1"/>
  <c r="AF6186" i="1"/>
  <c r="AB6067" i="1"/>
  <c r="AG6025" i="1"/>
  <c r="AM6025" i="1" s="1"/>
  <c r="AE5918" i="1"/>
  <c r="AF5764" i="1"/>
  <c r="AF5633" i="1"/>
  <c r="AF5602" i="1"/>
  <c r="AF5597" i="1"/>
  <c r="AF5510" i="1"/>
  <c r="AE5505" i="1"/>
  <c r="AF5458" i="1"/>
  <c r="AE5458" i="1"/>
  <c r="AB5193" i="1"/>
  <c r="AE5193" i="1"/>
  <c r="AG5193" i="1"/>
  <c r="AM5193" i="1" s="1"/>
  <c r="AG5132" i="1"/>
  <c r="AM5132" i="1" s="1"/>
  <c r="AE5132" i="1"/>
  <c r="AB4935" i="1"/>
  <c r="AF4935" i="1"/>
  <c r="AG4935" i="1"/>
  <c r="AM4935" i="1" s="1"/>
  <c r="AG4798" i="1"/>
  <c r="AM4798" i="1" s="1"/>
  <c r="AE4790" i="1"/>
  <c r="AB4790" i="1"/>
  <c r="AG4014" i="1"/>
  <c r="AM4014" i="1" s="1"/>
  <c r="AF4014" i="1"/>
  <c r="AF3795" i="1"/>
  <c r="AB3795" i="1"/>
  <c r="AG3774" i="1"/>
  <c r="AM3774" i="1" s="1"/>
  <c r="AF3288" i="1"/>
  <c r="AG3143" i="1"/>
  <c r="AM3143" i="1" s="1"/>
  <c r="AE2898" i="1"/>
  <c r="AB2898" i="1"/>
  <c r="AF2898" i="1"/>
  <c r="AB2308" i="1"/>
  <c r="AG2308" i="1"/>
  <c r="AM2308" i="1" s="1"/>
  <c r="AG2063" i="1"/>
  <c r="AM2063" i="1" s="1"/>
  <c r="AF2063" i="1"/>
  <c r="AB2765" i="1"/>
  <c r="AG5815" i="1"/>
  <c r="AM5815" i="1" s="1"/>
  <c r="AB5677" i="1"/>
  <c r="AE5621" i="1"/>
  <c r="AE5888" i="1"/>
  <c r="AE5904" i="1"/>
  <c r="AF6092" i="1"/>
  <c r="AE6166" i="1"/>
  <c r="AG5984" i="1"/>
  <c r="AM5984" i="1" s="1"/>
  <c r="AE6057" i="1"/>
  <c r="AG6124" i="1"/>
  <c r="AM6124" i="1" s="1"/>
  <c r="AE6079" i="1"/>
  <c r="AE5934" i="1"/>
  <c r="AG6094" i="1"/>
  <c r="AM6094" i="1" s="1"/>
  <c r="AG5763" i="1"/>
  <c r="AM5763" i="1" s="1"/>
  <c r="AE6155" i="1"/>
  <c r="AG6093" i="1"/>
  <c r="AM6093" i="1" s="1"/>
  <c r="AB6033" i="1"/>
  <c r="AF5877" i="1"/>
  <c r="AE5863" i="1"/>
  <c r="AE5764" i="1"/>
  <c r="AF5746" i="1"/>
  <c r="AG5645" i="1"/>
  <c r="AM5645" i="1" s="1"/>
  <c r="AF5625" i="1"/>
  <c r="AE5463" i="1"/>
  <c r="AB5463" i="1"/>
  <c r="AG5277" i="1"/>
  <c r="AM5277" i="1" s="1"/>
  <c r="AF5277" i="1"/>
  <c r="AB4711" i="1"/>
  <c r="AF4711" i="1"/>
  <c r="AB4551" i="1"/>
  <c r="AF4551" i="1"/>
  <c r="AE4335" i="1"/>
  <c r="AB4335" i="1"/>
  <c r="AG3719" i="1"/>
  <c r="AM3719" i="1" s="1"/>
  <c r="AB3719" i="1"/>
  <c r="AG3477" i="1"/>
  <c r="AM3477" i="1" s="1"/>
  <c r="AF3477" i="1"/>
  <c r="AE3339" i="1"/>
  <c r="AF3339" i="1"/>
  <c r="AE3177" i="1"/>
  <c r="AB3177" i="1"/>
  <c r="AG2060" i="1"/>
  <c r="AM2060" i="1" s="1"/>
  <c r="AB2060" i="1"/>
  <c r="AF2060" i="1"/>
  <c r="AF215" i="1"/>
  <c r="AG215" i="1"/>
  <c r="AM215" i="1" s="1"/>
  <c r="AE215" i="1"/>
  <c r="AG2847" i="1"/>
  <c r="AM2847" i="1" s="1"/>
  <c r="AE2847" i="1"/>
  <c r="AB2539" i="1"/>
  <c r="AG2539" i="1"/>
  <c r="AM2539" i="1" s="1"/>
  <c r="AB2226" i="1"/>
  <c r="AE2226" i="1"/>
  <c r="AE1764" i="1"/>
  <c r="AB1764" i="1"/>
  <c r="AB1114" i="1"/>
  <c r="AG1114" i="1"/>
  <c r="AM1114" i="1" s="1"/>
  <c r="AF1051" i="1"/>
  <c r="AG1051" i="1"/>
  <c r="AM1051" i="1" s="1"/>
  <c r="AE1051" i="1"/>
  <c r="AB6011" i="1"/>
  <c r="AG6115" i="1"/>
  <c r="AM6115" i="1" s="1"/>
  <c r="AF6166" i="1"/>
  <c r="AE5991" i="1"/>
  <c r="AG6079" i="1"/>
  <c r="AM6079" i="1" s="1"/>
  <c r="AG4916" i="1"/>
  <c r="AM4916" i="1" s="1"/>
  <c r="AB4916" i="1"/>
  <c r="AG3646" i="1"/>
  <c r="AM3646" i="1" s="1"/>
  <c r="AE3646" i="1"/>
  <c r="AF2847" i="1"/>
  <c r="AE2565" i="1"/>
  <c r="AG1764" i="1"/>
  <c r="AM1764" i="1" s="1"/>
  <c r="AG5991" i="1"/>
  <c r="AM5991" i="1" s="1"/>
  <c r="AG6067" i="1"/>
  <c r="AM6067" i="1" s="1"/>
  <c r="AF6094" i="1"/>
  <c r="AB6092" i="1"/>
  <c r="AE6192" i="1"/>
  <c r="AE6123" i="1"/>
  <c r="AE6077" i="1"/>
  <c r="AE6044" i="1"/>
  <c r="AG6024" i="1"/>
  <c r="AM6024" i="1" s="1"/>
  <c r="AG6004" i="1"/>
  <c r="AM6004" i="1" s="1"/>
  <c r="AF5823" i="1"/>
  <c r="AF5578" i="1"/>
  <c r="AB5383" i="1"/>
  <c r="AE5383" i="1"/>
  <c r="AF5289" i="1"/>
  <c r="AG5289" i="1"/>
  <c r="AM5289" i="1" s="1"/>
  <c r="AE5166" i="1"/>
  <c r="AG5166" i="1"/>
  <c r="AM5166" i="1" s="1"/>
  <c r="AF4624" i="1"/>
  <c r="AE4624" i="1"/>
  <c r="AB4342" i="1"/>
  <c r="AF4342" i="1"/>
  <c r="AE4196" i="1"/>
  <c r="AB4196" i="1"/>
  <c r="AF3902" i="1"/>
  <c r="AG3546" i="1"/>
  <c r="AM3546" i="1" s="1"/>
  <c r="AB3546" i="1"/>
  <c r="AF3054" i="1"/>
  <c r="AE3054" i="1"/>
  <c r="AB2618" i="1"/>
  <c r="AF2618" i="1"/>
  <c r="AG2304" i="1"/>
  <c r="AM2304" i="1" s="1"/>
  <c r="AE2304" i="1"/>
  <c r="AF1779" i="1"/>
  <c r="AB1779" i="1"/>
  <c r="AE1779" i="1"/>
  <c r="AB5501" i="1"/>
  <c r="AF5501" i="1"/>
  <c r="AB5325" i="1"/>
  <c r="AF5325" i="1"/>
  <c r="AE5194" i="1"/>
  <c r="AG5194" i="1"/>
  <c r="AM5194" i="1" s="1"/>
  <c r="AG4289" i="1"/>
  <c r="AM4289" i="1" s="1"/>
  <c r="AE4289" i="1"/>
  <c r="AE3083" i="1"/>
  <c r="AB3083" i="1"/>
  <c r="AE2854" i="1"/>
  <c r="AF2854" i="1"/>
  <c r="AG2785" i="1"/>
  <c r="AM2785" i="1" s="1"/>
  <c r="AF2785" i="1"/>
  <c r="AF2636" i="1"/>
  <c r="AE2636" i="1"/>
  <c r="AG2572" i="1"/>
  <c r="AM2572" i="1" s="1"/>
  <c r="AB2572" i="1"/>
  <c r="AB1841" i="1"/>
  <c r="AG1841" i="1"/>
  <c r="AM1841" i="1" s="1"/>
  <c r="AF1599" i="1"/>
  <c r="AB1599" i="1"/>
  <c r="AG1599" i="1"/>
  <c r="AM1599" i="1" s="1"/>
  <c r="AB1074" i="1"/>
  <c r="AF1074" i="1"/>
  <c r="AG5854" i="1"/>
  <c r="AM5854" i="1" s="1"/>
  <c r="AB5888" i="1"/>
  <c r="AB5904" i="1"/>
  <c r="AF6029" i="1"/>
  <c r="AG6075" i="1"/>
  <c r="AM6075" i="1" s="1"/>
  <c r="AG6092" i="1"/>
  <c r="AM6092" i="1" s="1"/>
  <c r="AF5934" i="1"/>
  <c r="AF6057" i="1"/>
  <c r="AG6197" i="1"/>
  <c r="AM6197" i="1" s="1"/>
  <c r="AF5955" i="1"/>
  <c r="AB6124" i="1"/>
  <c r="AG6186" i="1"/>
  <c r="AM6186" i="1" s="1"/>
  <c r="AF6069" i="1"/>
  <c r="AG5924" i="1"/>
  <c r="AM5924" i="1" s="1"/>
  <c r="AB5813" i="1"/>
  <c r="AF5810" i="1"/>
  <c r="AG5501" i="1"/>
  <c r="AM5501" i="1" s="1"/>
  <c r="AB5485" i="1"/>
  <c r="AG5485" i="1"/>
  <c r="AM5485" i="1" s="1"/>
  <c r="AF5485" i="1"/>
  <c r="AE5278" i="1"/>
  <c r="AG5278" i="1"/>
  <c r="AM5278" i="1" s="1"/>
  <c r="AF5125" i="1"/>
  <c r="AE4691" i="1"/>
  <c r="AE4240" i="1"/>
  <c r="AB3764" i="1"/>
  <c r="AF3764" i="1"/>
  <c r="AF3754" i="1"/>
  <c r="AB3754" i="1"/>
  <c r="AE3754" i="1"/>
  <c r="AG3239" i="1"/>
  <c r="AM3239" i="1" s="1"/>
  <c r="AE3239" i="1"/>
  <c r="AF2891" i="1"/>
  <c r="AB2891" i="1"/>
  <c r="AF2124" i="1"/>
  <c r="AB2124" i="1"/>
  <c r="AE2124" i="1"/>
  <c r="AG1831" i="1"/>
  <c r="AM1831" i="1" s="1"/>
  <c r="AG6031" i="1"/>
  <c r="AM6031" i="1" s="1"/>
  <c r="AG6156" i="1"/>
  <c r="AM6156" i="1" s="1"/>
  <c r="AE6094" i="1"/>
  <c r="AG6166" i="1"/>
  <c r="AM6166" i="1" s="1"/>
  <c r="AG6002" i="1"/>
  <c r="AM6002" i="1" s="1"/>
  <c r="AB5862" i="1"/>
  <c r="AB5849" i="1"/>
  <c r="AB5732" i="1"/>
  <c r="AE5390" i="1"/>
  <c r="AF5390" i="1"/>
  <c r="AG5390" i="1"/>
  <c r="AM5390" i="1" s="1"/>
  <c r="AB5390" i="1"/>
  <c r="AE5382" i="1"/>
  <c r="AF5382" i="1"/>
  <c r="AB5289" i="1"/>
  <c r="AE5127" i="1"/>
  <c r="AG5127" i="1"/>
  <c r="AM5127" i="1" s="1"/>
  <c r="AB4502" i="1"/>
  <c r="AG4502" i="1"/>
  <c r="AM4502" i="1" s="1"/>
  <c r="AB4030" i="1"/>
  <c r="AE4030" i="1"/>
  <c r="AF4007" i="1"/>
  <c r="AE4007" i="1"/>
  <c r="AE3764" i="1"/>
  <c r="AG3754" i="1"/>
  <c r="AM3754" i="1" s="1"/>
  <c r="AG3418" i="1"/>
  <c r="AM3418" i="1" s="1"/>
  <c r="AB3418" i="1"/>
  <c r="AF3257" i="1"/>
  <c r="AG3257" i="1"/>
  <c r="AM3257" i="1" s="1"/>
  <c r="AB3013" i="1"/>
  <c r="AE3013" i="1"/>
  <c r="AE2058" i="1"/>
  <c r="AB2058" i="1"/>
  <c r="AF1877" i="1"/>
  <c r="AB1877" i="1"/>
  <c r="AE1572" i="1"/>
  <c r="AF1572" i="1"/>
  <c r="AH1572" i="1" s="1"/>
  <c r="AG160" i="1"/>
  <c r="AM160" i="1" s="1"/>
  <c r="AB160" i="1"/>
  <c r="AG4782" i="1"/>
  <c r="AM4782" i="1" s="1"/>
  <c r="AE4332" i="1"/>
  <c r="AB4320" i="1"/>
  <c r="AB4250" i="1"/>
  <c r="AE4152" i="1"/>
  <c r="AF4137" i="1"/>
  <c r="AB4102" i="1"/>
  <c r="AB3521" i="1"/>
  <c r="AB3433" i="1"/>
  <c r="AG3226" i="1"/>
  <c r="AM3226" i="1" s="1"/>
  <c r="AE3093" i="1"/>
  <c r="AB3039" i="1"/>
  <c r="AB2923" i="1"/>
  <c r="AE2824" i="1"/>
  <c r="AE2822" i="1"/>
  <c r="AB2818" i="1"/>
  <c r="AG2780" i="1"/>
  <c r="AM2780" i="1" s="1"/>
  <c r="AB2639" i="1"/>
  <c r="AE2587" i="1"/>
  <c r="AB2127" i="1"/>
  <c r="AF1622" i="1"/>
  <c r="AG1594" i="1"/>
  <c r="AM1594" i="1" s="1"/>
  <c r="AE1589" i="1"/>
  <c r="AF1492" i="1"/>
  <c r="AE1245" i="1"/>
  <c r="AG1233" i="1"/>
  <c r="AM1233" i="1" s="1"/>
  <c r="AG1017" i="1"/>
  <c r="AM1017" i="1" s="1"/>
  <c r="AF986" i="1"/>
  <c r="AF937" i="1"/>
  <c r="AF935" i="1"/>
  <c r="AG909" i="1"/>
  <c r="AM909" i="1" s="1"/>
  <c r="AE904" i="1"/>
  <c r="AF606" i="1"/>
  <c r="AE440" i="1"/>
  <c r="AG308" i="1"/>
  <c r="AM308" i="1" s="1"/>
  <c r="AG303" i="1"/>
  <c r="AM303" i="1" s="1"/>
  <c r="AB275" i="1"/>
  <c r="AG194" i="1"/>
  <c r="AM194" i="1" s="1"/>
  <c r="AF104" i="1"/>
  <c r="AH104" i="1" s="1"/>
  <c r="AG5374" i="1"/>
  <c r="AM5374" i="1" s="1"/>
  <c r="AB5356" i="1"/>
  <c r="AF5249" i="1"/>
  <c r="AF5247" i="1"/>
  <c r="AG5141" i="1"/>
  <c r="AM5141" i="1" s="1"/>
  <c r="AB5133" i="1"/>
  <c r="AG4497" i="1"/>
  <c r="AM4497" i="1" s="1"/>
  <c r="AE4344" i="1"/>
  <c r="AB4282" i="1"/>
  <c r="AF4272" i="1"/>
  <c r="AF4186" i="1"/>
  <c r="AF4039" i="1"/>
  <c r="AH4039" i="1" s="1"/>
  <c r="AE3708" i="1"/>
  <c r="AE3389" i="1"/>
  <c r="AB2604" i="1"/>
  <c r="AB2594" i="1"/>
  <c r="AF2518" i="1"/>
  <c r="AG2508" i="1"/>
  <c r="AM2508" i="1" s="1"/>
  <c r="AG2325" i="1"/>
  <c r="AM2325" i="1" s="1"/>
  <c r="AE2285" i="1"/>
  <c r="AG2158" i="1"/>
  <c r="AM2158" i="1" s="1"/>
  <c r="AG2140" i="1"/>
  <c r="AM2140" i="1" s="1"/>
  <c r="AF2138" i="1"/>
  <c r="AE1889" i="1"/>
  <c r="AF1876" i="1"/>
  <c r="AF1786" i="1"/>
  <c r="AB1638" i="1"/>
  <c r="AF1566" i="1"/>
  <c r="AH1566" i="1" s="1"/>
  <c r="AF1484" i="1"/>
  <c r="AG1329" i="1"/>
  <c r="AM1329" i="1" s="1"/>
  <c r="AF1317" i="1"/>
  <c r="AE937" i="1"/>
  <c r="AE935" i="1"/>
  <c r="AG657" i="1"/>
  <c r="AM657" i="1" s="1"/>
  <c r="AF339" i="1"/>
  <c r="AG315" i="1"/>
  <c r="AM315" i="1" s="1"/>
  <c r="AG310" i="1"/>
  <c r="AM310" i="1" s="1"/>
  <c r="AB5037" i="1"/>
  <c r="AB4919" i="1"/>
  <c r="AF4834" i="1"/>
  <c r="AE4777" i="1"/>
  <c r="AF4754" i="1"/>
  <c r="AG4741" i="1"/>
  <c r="AM4741" i="1" s="1"/>
  <c r="AG4672" i="1"/>
  <c r="AM4672" i="1" s="1"/>
  <c r="AE4563" i="1"/>
  <c r="AG4558" i="1"/>
  <c r="AM4558" i="1" s="1"/>
  <c r="AE4394" i="1"/>
  <c r="AF4361" i="1"/>
  <c r="AG4356" i="1"/>
  <c r="AM4356" i="1" s="1"/>
  <c r="AG4351" i="1"/>
  <c r="AM4351" i="1" s="1"/>
  <c r="AE4304" i="1"/>
  <c r="AG4234" i="1"/>
  <c r="AM4234" i="1" s="1"/>
  <c r="AE4121" i="1"/>
  <c r="AG3665" i="1"/>
  <c r="AM3665" i="1" s="1"/>
  <c r="AE3030" i="1"/>
  <c r="AE2991" i="1"/>
  <c r="AG2824" i="1"/>
  <c r="AM2824" i="1" s="1"/>
  <c r="AE2668" i="1"/>
  <c r="AF2332" i="1"/>
  <c r="AE2176" i="1"/>
  <c r="AE2140" i="1"/>
  <c r="AE2138" i="1"/>
  <c r="AE2047" i="1"/>
  <c r="AG1743" i="1"/>
  <c r="AM1743" i="1" s="1"/>
  <c r="AE1735" i="1"/>
  <c r="AG1686" i="1"/>
  <c r="AM1686" i="1" s="1"/>
  <c r="AE1517" i="1"/>
  <c r="AB1080" i="1"/>
  <c r="AG564" i="1"/>
  <c r="AM564" i="1" s="1"/>
  <c r="AF462" i="1"/>
  <c r="AG378" i="1"/>
  <c r="AM378" i="1" s="1"/>
  <c r="AB243" i="1"/>
  <c r="AG4465" i="1"/>
  <c r="AM4465" i="1" s="1"/>
  <c r="AE4241" i="1"/>
  <c r="AF4190" i="1"/>
  <c r="AG4093" i="1"/>
  <c r="AM4093" i="1" s="1"/>
  <c r="AF3959" i="1"/>
  <c r="AG3289" i="1"/>
  <c r="AM3289" i="1" s="1"/>
  <c r="AF3282" i="1"/>
  <c r="AB3231" i="1"/>
  <c r="AG2988" i="1"/>
  <c r="AM2988" i="1" s="1"/>
  <c r="AG2953" i="1"/>
  <c r="AM2953" i="1" s="1"/>
  <c r="AE2838" i="1"/>
  <c r="AE2612" i="1"/>
  <c r="AE2473" i="1"/>
  <c r="AB1614" i="1"/>
  <c r="AF1588" i="1"/>
  <c r="AE1532" i="1"/>
  <c r="AF1341" i="1"/>
  <c r="AG1257" i="1"/>
  <c r="AM1257" i="1" s="1"/>
  <c r="AG1242" i="1"/>
  <c r="AM1242" i="1" s="1"/>
  <c r="AE732" i="1"/>
  <c r="AE674" i="1"/>
  <c r="AF576" i="1"/>
  <c r="AF482" i="1"/>
  <c r="AB408" i="1"/>
  <c r="AF134" i="1"/>
  <c r="AE126" i="1"/>
  <c r="AF5428" i="1"/>
  <c r="AB5332" i="1"/>
  <c r="AB5239" i="1"/>
  <c r="AB5183" i="1"/>
  <c r="AF5037" i="1"/>
  <c r="AG4943" i="1"/>
  <c r="AM4943" i="1" s="1"/>
  <c r="AF4912" i="1"/>
  <c r="AF4856" i="1"/>
  <c r="AG4722" i="1"/>
  <c r="AM4722" i="1" s="1"/>
  <c r="AG4702" i="1"/>
  <c r="AM4702" i="1" s="1"/>
  <c r="AG4697" i="1"/>
  <c r="AM4697" i="1" s="1"/>
  <c r="AF4625" i="1"/>
  <c r="AF4519" i="1"/>
  <c r="AE4465" i="1"/>
  <c r="AB4450" i="1"/>
  <c r="AF4391" i="1"/>
  <c r="AF4341" i="1"/>
  <c r="AG3743" i="1"/>
  <c r="AM3743" i="1" s="1"/>
  <c r="AE3722" i="1"/>
  <c r="AB3710" i="1"/>
  <c r="AB3708" i="1"/>
  <c r="AG3512" i="1"/>
  <c r="AM3512" i="1" s="1"/>
  <c r="AB2901" i="1"/>
  <c r="AB2861" i="1"/>
  <c r="AB2825" i="1"/>
  <c r="AG2700" i="1"/>
  <c r="AM2700" i="1" s="1"/>
  <c r="AB2642" i="1"/>
  <c r="AG2586" i="1"/>
  <c r="AM2586" i="1" s="1"/>
  <c r="AE2341" i="1"/>
  <c r="AE2336" i="1"/>
  <c r="AG2302" i="1"/>
  <c r="AM2302" i="1" s="1"/>
  <c r="AG2222" i="1"/>
  <c r="AM2222" i="1" s="1"/>
  <c r="AF2210" i="1"/>
  <c r="AF2102" i="1"/>
  <c r="AG1408" i="1"/>
  <c r="AM1408" i="1" s="1"/>
  <c r="AG1321" i="1"/>
  <c r="AM1321" i="1" s="1"/>
  <c r="AE1311" i="1"/>
  <c r="AF1257" i="1"/>
  <c r="AE1018" i="1"/>
  <c r="AE1013" i="1"/>
  <c r="AB1008" i="1"/>
  <c r="AB983" i="1"/>
  <c r="AG830" i="1"/>
  <c r="AM830" i="1" s="1"/>
  <c r="AE825" i="1"/>
  <c r="AE658" i="1"/>
  <c r="AB657" i="1"/>
  <c r="AB566" i="1"/>
  <c r="AB365" i="1"/>
  <c r="AB5335" i="1"/>
  <c r="AE3974" i="1"/>
  <c r="AG3822" i="1"/>
  <c r="AM3822" i="1" s="1"/>
  <c r="AG3815" i="1"/>
  <c r="AM3815" i="1" s="1"/>
  <c r="AE3188" i="1"/>
  <c r="AB3134" i="1"/>
  <c r="AG2545" i="1"/>
  <c r="AM2545" i="1" s="1"/>
  <c r="AE2127" i="1"/>
  <c r="AB2069" i="1"/>
  <c r="AF1903" i="1"/>
  <c r="AF1752" i="1"/>
  <c r="AG1747" i="1"/>
  <c r="AM1747" i="1" s="1"/>
  <c r="AB1686" i="1"/>
  <c r="AF1683" i="1"/>
  <c r="AE1511" i="1"/>
  <c r="AF1498" i="1"/>
  <c r="AE1290" i="1"/>
  <c r="AE156" i="1"/>
  <c r="AG151" i="1"/>
  <c r="AM151" i="1" s="1"/>
  <c r="AE149" i="1"/>
  <c r="AE5466" i="1"/>
  <c r="AB5466" i="1"/>
  <c r="AH329" i="1"/>
  <c r="AB6182" i="1"/>
  <c r="AG6182" i="1"/>
  <c r="AM6182" i="1" s="1"/>
  <c r="AG5944" i="1"/>
  <c r="AM5944" i="1" s="1"/>
  <c r="AF5944" i="1"/>
  <c r="AB5944" i="1"/>
  <c r="AF5778" i="1"/>
  <c r="AE5778" i="1"/>
  <c r="AE5737" i="1"/>
  <c r="AB5737" i="1"/>
  <c r="AF5737" i="1"/>
  <c r="AG5737" i="1"/>
  <c r="AM5737" i="1" s="1"/>
  <c r="AE5544" i="1"/>
  <c r="AF5544" i="1"/>
  <c r="AB5544" i="1"/>
  <c r="AG5544" i="1"/>
  <c r="AM5544" i="1" s="1"/>
  <c r="AG6138" i="1"/>
  <c r="AM6138" i="1" s="1"/>
  <c r="AB6138" i="1"/>
  <c r="AB5803" i="1"/>
  <c r="AE5803" i="1"/>
  <c r="AG5803" i="1"/>
  <c r="AM5803" i="1" s="1"/>
  <c r="AF5803" i="1"/>
  <c r="AF5795" i="1"/>
  <c r="AB5795" i="1"/>
  <c r="AE5795" i="1"/>
  <c r="AG5795" i="1"/>
  <c r="AM5795" i="1" s="1"/>
  <c r="AG5669" i="1"/>
  <c r="AM5669" i="1" s="1"/>
  <c r="AF5669" i="1"/>
  <c r="AE5669" i="1"/>
  <c r="AB5669" i="1"/>
  <c r="AB5664" i="1"/>
  <c r="AE5664" i="1"/>
  <c r="AF5664" i="1"/>
  <c r="AE5575" i="1"/>
  <c r="AF5575" i="1"/>
  <c r="AE5939" i="1"/>
  <c r="AB5939" i="1"/>
  <c r="AG5939" i="1"/>
  <c r="AM5939" i="1" s="1"/>
  <c r="AF5939" i="1"/>
  <c r="AB5839" i="1"/>
  <c r="AF5839" i="1"/>
  <c r="AG5839" i="1"/>
  <c r="AM5839" i="1" s="1"/>
  <c r="AE5839" i="1"/>
  <c r="AH155" i="1"/>
  <c r="AB6199" i="1"/>
  <c r="AE6199" i="1"/>
  <c r="AG6199" i="1"/>
  <c r="AM6199" i="1" s="1"/>
  <c r="AB6112" i="1"/>
  <c r="AF6112" i="1"/>
  <c r="AG6112" i="1"/>
  <c r="AM6112" i="1" s="1"/>
  <c r="AG6016" i="1"/>
  <c r="AM6016" i="1" s="1"/>
  <c r="AE6016" i="1"/>
  <c r="AF6016" i="1"/>
  <c r="AB6016" i="1"/>
  <c r="AB5739" i="1"/>
  <c r="AE5739" i="1"/>
  <c r="AG5739" i="1"/>
  <c r="AM5739" i="1" s="1"/>
  <c r="AF5739" i="1"/>
  <c r="AF5674" i="1"/>
  <c r="AG5674" i="1"/>
  <c r="AM5674" i="1" s="1"/>
  <c r="AE5600" i="1"/>
  <c r="AF5600" i="1"/>
  <c r="AG5600" i="1"/>
  <c r="AM5600" i="1" s="1"/>
  <c r="AB5600" i="1"/>
  <c r="AG5773" i="1"/>
  <c r="AM5773" i="1" s="1"/>
  <c r="AB5773" i="1"/>
  <c r="AE5552" i="1"/>
  <c r="AB5552" i="1"/>
  <c r="AF5552" i="1"/>
  <c r="AG5552" i="1"/>
  <c r="AM5552" i="1" s="1"/>
  <c r="AB6153" i="1"/>
  <c r="AE6153" i="1"/>
  <c r="AE6122" i="1"/>
  <c r="AG6122" i="1"/>
  <c r="AM6122" i="1" s="1"/>
  <c r="AB6122" i="1"/>
  <c r="AB6071" i="1"/>
  <c r="AG6071" i="1"/>
  <c r="AM6071" i="1" s="1"/>
  <c r="AE6071" i="1"/>
  <c r="AF6071" i="1"/>
  <c r="AB5856" i="1"/>
  <c r="AE5856" i="1"/>
  <c r="AF5856" i="1"/>
  <c r="AG5726" i="1"/>
  <c r="AM5726" i="1" s="1"/>
  <c r="AB5726" i="1"/>
  <c r="AH377" i="1"/>
  <c r="AF6018" i="1"/>
  <c r="AE6018" i="1"/>
  <c r="AB5887" i="1"/>
  <c r="AF5887" i="1"/>
  <c r="AG5887" i="1"/>
  <c r="AM5887" i="1" s="1"/>
  <c r="AE5887" i="1"/>
  <c r="AF5827" i="1"/>
  <c r="AB5827" i="1"/>
  <c r="AE5827" i="1"/>
  <c r="AG5827" i="1"/>
  <c r="AM5827" i="1" s="1"/>
  <c r="AF5741" i="1"/>
  <c r="AE5741" i="1"/>
  <c r="AB5741" i="1"/>
  <c r="AG5741" i="1"/>
  <c r="AM5741" i="1" s="1"/>
  <c r="AG5733" i="1"/>
  <c r="AM5733" i="1" s="1"/>
  <c r="AF5733" i="1"/>
  <c r="AE5733" i="1"/>
  <c r="AB5733" i="1"/>
  <c r="AH435" i="1"/>
  <c r="AE6162" i="1"/>
  <c r="AB6162" i="1"/>
  <c r="AF6162" i="1"/>
  <c r="AB6126" i="1"/>
  <c r="AG6126" i="1"/>
  <c r="AM6126" i="1" s="1"/>
  <c r="AF6126" i="1"/>
  <c r="AE6126" i="1"/>
  <c r="AG6080" i="1"/>
  <c r="AM6080" i="1" s="1"/>
  <c r="AF6080" i="1"/>
  <c r="AH131" i="1"/>
  <c r="AE6108" i="1"/>
  <c r="AF6108" i="1"/>
  <c r="AG6108" i="1"/>
  <c r="AM6108" i="1" s="1"/>
  <c r="AB6108" i="1"/>
  <c r="AE6095" i="1"/>
  <c r="AF6095" i="1"/>
  <c r="AE5920" i="1"/>
  <c r="AF5920" i="1"/>
  <c r="AB5920" i="1"/>
  <c r="AE5768" i="1"/>
  <c r="AF5768" i="1"/>
  <c r="AG5768" i="1"/>
  <c r="AM5768" i="1" s="1"/>
  <c r="AB5768" i="1"/>
  <c r="AE5652" i="1"/>
  <c r="AB5652" i="1"/>
  <c r="AF5652" i="1"/>
  <c r="AG5652" i="1"/>
  <c r="AM5652" i="1" s="1"/>
  <c r="AF6135" i="1"/>
  <c r="AB6156" i="1"/>
  <c r="AF5719" i="1"/>
  <c r="AF5654" i="1"/>
  <c r="AE5654" i="1"/>
  <c r="AE5582" i="1"/>
  <c r="AG5549" i="1"/>
  <c r="AM5549" i="1" s="1"/>
  <c r="AF5549" i="1"/>
  <c r="AE5471" i="1"/>
  <c r="AB5471" i="1"/>
  <c r="AB5513" i="1"/>
  <c r="AE5513" i="1"/>
  <c r="AF5476" i="1"/>
  <c r="AB5476" i="1"/>
  <c r="AB5401" i="1"/>
  <c r="AG5401" i="1"/>
  <c r="AM5401" i="1" s="1"/>
  <c r="AH813" i="1"/>
  <c r="AH1216" i="1"/>
  <c r="AH1173" i="1"/>
  <c r="AE6109" i="1"/>
  <c r="AE5989" i="1"/>
  <c r="AE5929" i="1"/>
  <c r="AF5850" i="1"/>
  <c r="AE5845" i="1"/>
  <c r="AF5821" i="1"/>
  <c r="AB5810" i="1"/>
  <c r="AB5746" i="1"/>
  <c r="AF5681" i="1"/>
  <c r="AB5622" i="1"/>
  <c r="AE5622" i="1"/>
  <c r="AE5604" i="1"/>
  <c r="AB5604" i="1"/>
  <c r="AH1259" i="1"/>
  <c r="AF5782" i="1"/>
  <c r="AF5714" i="1"/>
  <c r="AF5622" i="1"/>
  <c r="AB5572" i="1"/>
  <c r="AB5567" i="1"/>
  <c r="AG5533" i="1"/>
  <c r="AM5533" i="1" s="1"/>
  <c r="AF5533" i="1"/>
  <c r="AF5525" i="1"/>
  <c r="AG5525" i="1"/>
  <c r="AM5525" i="1" s="1"/>
  <c r="AG6129" i="1"/>
  <c r="AM6129" i="1" s="1"/>
  <c r="AF6109" i="1"/>
  <c r="AE6033" i="1"/>
  <c r="AG5990" i="1"/>
  <c r="AM5990" i="1" s="1"/>
  <c r="AG5989" i="1"/>
  <c r="AM5989" i="1" s="1"/>
  <c r="AF5845" i="1"/>
  <c r="AE5830" i="1"/>
  <c r="AG5821" i="1"/>
  <c r="AM5821" i="1" s="1"/>
  <c r="AF5732" i="1"/>
  <c r="AB5657" i="1"/>
  <c r="AG5653" i="1"/>
  <c r="AM5653" i="1" s="1"/>
  <c r="AF5649" i="1"/>
  <c r="AG5649" i="1"/>
  <c r="AM5649" i="1" s="1"/>
  <c r="AB5535" i="1"/>
  <c r="AG5535" i="1"/>
  <c r="AM5535" i="1" s="1"/>
  <c r="AE6197" i="1"/>
  <c r="AF6173" i="1"/>
  <c r="AF6149" i="1"/>
  <c r="AE6129" i="1"/>
  <c r="AF6115" i="1"/>
  <c r="AG6077" i="1"/>
  <c r="AM6077" i="1" s="1"/>
  <c r="AG6065" i="1"/>
  <c r="AM6065" i="1" s="1"/>
  <c r="AE6060" i="1"/>
  <c r="AG6037" i="1"/>
  <c r="AM6037" i="1" s="1"/>
  <c r="AF6028" i="1"/>
  <c r="AH6028" i="1" s="1"/>
  <c r="AG6012" i="1"/>
  <c r="AM6012" i="1" s="1"/>
  <c r="AF5971" i="1"/>
  <c r="AF5966" i="1"/>
  <c r="AE5655" i="1"/>
  <c r="AF5655" i="1"/>
  <c r="AF5588" i="1"/>
  <c r="AE5588" i="1"/>
  <c r="AH757" i="1"/>
  <c r="AB6163" i="1"/>
  <c r="AB6081" i="1"/>
  <c r="AF5990" i="1"/>
  <c r="AF5830" i="1"/>
  <c r="AF5718" i="1"/>
  <c r="AB5714" i="1"/>
  <c r="AE5687" i="1"/>
  <c r="AG5682" i="1"/>
  <c r="AM5682" i="1" s="1"/>
  <c r="AF5657" i="1"/>
  <c r="AG5318" i="1"/>
  <c r="AM5318" i="1" s="1"/>
  <c r="AF5309" i="1"/>
  <c r="AG5302" i="1"/>
  <c r="AM5302" i="1" s="1"/>
  <c r="AE5236" i="1"/>
  <c r="AF5231" i="1"/>
  <c r="AG5157" i="1"/>
  <c r="AM5157" i="1" s="1"/>
  <c r="AG5101" i="1"/>
  <c r="AM5101" i="1" s="1"/>
  <c r="AE5017" i="1"/>
  <c r="AF4973" i="1"/>
  <c r="AG4925" i="1"/>
  <c r="AM4925" i="1" s="1"/>
  <c r="AF4881" i="1"/>
  <c r="AG4871" i="1"/>
  <c r="AM4871" i="1" s="1"/>
  <c r="AE4825" i="1"/>
  <c r="AF4794" i="1"/>
  <c r="AB3562" i="1"/>
  <c r="AE3562" i="1"/>
  <c r="AE3436" i="1"/>
  <c r="AF3436" i="1"/>
  <c r="AE3205" i="1"/>
  <c r="AF3205" i="1"/>
  <c r="AG3205" i="1"/>
  <c r="AM3205" i="1" s="1"/>
  <c r="AG3089" i="1"/>
  <c r="AM3089" i="1" s="1"/>
  <c r="AB3089" i="1"/>
  <c r="AB2919" i="1"/>
  <c r="AE2919" i="1"/>
  <c r="AF2919" i="1"/>
  <c r="AB2614" i="1"/>
  <c r="AG2614" i="1"/>
  <c r="AM2614" i="1" s="1"/>
  <c r="AG2561" i="1"/>
  <c r="AM2561" i="1" s="1"/>
  <c r="AE2561" i="1"/>
  <c r="AE2392" i="1"/>
  <c r="AF2392" i="1"/>
  <c r="AF2194" i="1"/>
  <c r="AE2194" i="1"/>
  <c r="AG2076" i="1"/>
  <c r="AM2076" i="1" s="1"/>
  <c r="AB2076" i="1"/>
  <c r="AF1598" i="1"/>
  <c r="AG1598" i="1"/>
  <c r="AM1598" i="1" s="1"/>
  <c r="AG598" i="1"/>
  <c r="AM598" i="1" s="1"/>
  <c r="AE598" i="1"/>
  <c r="AF478" i="1"/>
  <c r="AG478" i="1"/>
  <c r="AM478" i="1" s="1"/>
  <c r="AB5639" i="1"/>
  <c r="AF5478" i="1"/>
  <c r="AB5448" i="1"/>
  <c r="AG5391" i="1"/>
  <c r="AM5391" i="1" s="1"/>
  <c r="AG5334" i="1"/>
  <c r="AM5334" i="1" s="1"/>
  <c r="AG5332" i="1"/>
  <c r="AM5332" i="1" s="1"/>
  <c r="AE5318" i="1"/>
  <c r="AF5297" i="1"/>
  <c r="AB5285" i="1"/>
  <c r="AG5214" i="1"/>
  <c r="AM5214" i="1" s="1"/>
  <c r="AG5212" i="1"/>
  <c r="AM5212" i="1" s="1"/>
  <c r="AG5119" i="1"/>
  <c r="AM5119" i="1" s="1"/>
  <c r="AE5114" i="1"/>
  <c r="AB5109" i="1"/>
  <c r="AE5073" i="1"/>
  <c r="AF5065" i="1"/>
  <c r="AB5049" i="1"/>
  <c r="AG5029" i="1"/>
  <c r="AM5029" i="1" s="1"/>
  <c r="AE5009" i="1"/>
  <c r="AE4920" i="1"/>
  <c r="AE4897" i="1"/>
  <c r="AG4895" i="1"/>
  <c r="AM4895" i="1" s="1"/>
  <c r="AF4768" i="1"/>
  <c r="AB4760" i="1"/>
  <c r="AF4733" i="1"/>
  <c r="AG4689" i="1"/>
  <c r="AM4689" i="1" s="1"/>
  <c r="AG4600" i="1"/>
  <c r="AM4600" i="1" s="1"/>
  <c r="AB4543" i="1"/>
  <c r="AB4511" i="1"/>
  <c r="AF4442" i="1"/>
  <c r="AG4417" i="1"/>
  <c r="AM4417" i="1" s="1"/>
  <c r="AF4377" i="1"/>
  <c r="AF4358" i="1"/>
  <c r="AF4325" i="1"/>
  <c r="AF4286" i="1"/>
  <c r="AG4231" i="1"/>
  <c r="AM4231" i="1" s="1"/>
  <c r="AE4226" i="1"/>
  <c r="AF4183" i="1"/>
  <c r="AB4133" i="1"/>
  <c r="AB4114" i="1"/>
  <c r="AF4040" i="1"/>
  <c r="AF3961" i="1"/>
  <c r="AB3950" i="1"/>
  <c r="AF3913" i="1"/>
  <c r="AE3902" i="1"/>
  <c r="AF3874" i="1"/>
  <c r="AG3803" i="1"/>
  <c r="AM3803" i="1" s="1"/>
  <c r="AB3801" i="1"/>
  <c r="AE3753" i="1"/>
  <c r="AF3746" i="1"/>
  <c r="AB3724" i="1"/>
  <c r="AB3722" i="1"/>
  <c r="AB3692" i="1"/>
  <c r="AF3692" i="1"/>
  <c r="AG3649" i="1"/>
  <c r="AM3649" i="1" s="1"/>
  <c r="AB3649" i="1"/>
  <c r="AF3632" i="1"/>
  <c r="AE3619" i="1"/>
  <c r="AG3619" i="1"/>
  <c r="AM3619" i="1" s="1"/>
  <c r="AF3590" i="1"/>
  <c r="AE3572" i="1"/>
  <c r="AF3554" i="1"/>
  <c r="AG3554" i="1"/>
  <c r="AM3554" i="1" s="1"/>
  <c r="AF3378" i="1"/>
  <c r="AE3378" i="1"/>
  <c r="AB3288" i="1"/>
  <c r="AE3151" i="1"/>
  <c r="AF2947" i="1"/>
  <c r="AB2947" i="1"/>
  <c r="AE2947" i="1"/>
  <c r="AG2829" i="1"/>
  <c r="AM2829" i="1" s="1"/>
  <c r="AG2723" i="1"/>
  <c r="AM2723" i="1" s="1"/>
  <c r="AB2723" i="1"/>
  <c r="AE2723" i="1"/>
  <c r="AF2723" i="1"/>
  <c r="AG2426" i="1"/>
  <c r="AM2426" i="1" s="1"/>
  <c r="AB2426" i="1"/>
  <c r="AF2310" i="1"/>
  <c r="AG2310" i="1"/>
  <c r="AM2310" i="1" s="1"/>
  <c r="AG2146" i="1"/>
  <c r="AM2146" i="1" s="1"/>
  <c r="AB2146" i="1"/>
  <c r="AB1936" i="1"/>
  <c r="AF1936" i="1"/>
  <c r="AB1839" i="1"/>
  <c r="AF1839" i="1"/>
  <c r="AG1839" i="1"/>
  <c r="AM1839" i="1" s="1"/>
  <c r="AG1613" i="1"/>
  <c r="AM1613" i="1" s="1"/>
  <c r="AF1613" i="1"/>
  <c r="AE1509" i="1"/>
  <c r="AB1509" i="1"/>
  <c r="AE880" i="1"/>
  <c r="AF880" i="1"/>
  <c r="AB758" i="1"/>
  <c r="AE758" i="1"/>
  <c r="AF758" i="1"/>
  <c r="AF5214" i="1"/>
  <c r="AF4689" i="1"/>
  <c r="AB4645" i="1"/>
  <c r="AB4635" i="1"/>
  <c r="AB4247" i="1"/>
  <c r="AE4223" i="1"/>
  <c r="AF4113" i="1"/>
  <c r="AE4096" i="1"/>
  <c r="AE4056" i="1"/>
  <c r="AB4052" i="1"/>
  <c r="AF4023" i="1"/>
  <c r="AF3932" i="1"/>
  <c r="AE3874" i="1"/>
  <c r="AB3772" i="1"/>
  <c r="AB3726" i="1"/>
  <c r="AG3518" i="1"/>
  <c r="AM3518" i="1" s="1"/>
  <c r="AF3518" i="1"/>
  <c r="AB3337" i="1"/>
  <c r="AG3337" i="1"/>
  <c r="AM3337" i="1" s="1"/>
  <c r="AB3070" i="1"/>
  <c r="AE3070" i="1"/>
  <c r="AG3070" i="1"/>
  <c r="AM3070" i="1" s="1"/>
  <c r="AB2977" i="1"/>
  <c r="AG2977" i="1"/>
  <c r="AM2977" i="1" s="1"/>
  <c r="AF2931" i="1"/>
  <c r="AE2931" i="1"/>
  <c r="AB2931" i="1"/>
  <c r="AG2879" i="1"/>
  <c r="AM2879" i="1" s="1"/>
  <c r="AF2874" i="1"/>
  <c r="AB2874" i="1"/>
  <c r="AE2848" i="1"/>
  <c r="AB2530" i="1"/>
  <c r="AE2530" i="1"/>
  <c r="AG2460" i="1"/>
  <c r="AM2460" i="1" s="1"/>
  <c r="AE2460" i="1"/>
  <c r="AF2204" i="1"/>
  <c r="AB2204" i="1"/>
  <c r="AE2204" i="1"/>
  <c r="AE1193" i="1"/>
  <c r="AF1193" i="1"/>
  <c r="AF641" i="1"/>
  <c r="AG641" i="1"/>
  <c r="AM641" i="1" s="1"/>
  <c r="AF36" i="1"/>
  <c r="AB36" i="1"/>
  <c r="AB5553" i="1"/>
  <c r="AB5524" i="1"/>
  <c r="AE5448" i="1"/>
  <c r="AB5357" i="1"/>
  <c r="AF5335" i="1"/>
  <c r="AF5329" i="1"/>
  <c r="AE5289" i="1"/>
  <c r="AF5287" i="1"/>
  <c r="AF5285" i="1"/>
  <c r="AG5209" i="1"/>
  <c r="AM5209" i="1" s="1"/>
  <c r="AB5186" i="1"/>
  <c r="AG5183" i="1"/>
  <c r="AM5183" i="1" s="1"/>
  <c r="AG5109" i="1"/>
  <c r="AM5109" i="1" s="1"/>
  <c r="AF5107" i="1"/>
  <c r="AF5057" i="1"/>
  <c r="AE4993" i="1"/>
  <c r="AE4945" i="1"/>
  <c r="AB4887" i="1"/>
  <c r="AE4870" i="1"/>
  <c r="AF4826" i="1"/>
  <c r="AF4786" i="1"/>
  <c r="AE4760" i="1"/>
  <c r="AE4715" i="1"/>
  <c r="AF4671" i="1"/>
  <c r="AF4669" i="1"/>
  <c r="AH4669" i="1" s="1"/>
  <c r="AE4656" i="1"/>
  <c r="AG4576" i="1"/>
  <c r="AM4576" i="1" s="1"/>
  <c r="AB4570" i="1"/>
  <c r="AF4567" i="1"/>
  <c r="AF4552" i="1"/>
  <c r="AG4550" i="1"/>
  <c r="AM4550" i="1" s="1"/>
  <c r="AE4545" i="1"/>
  <c r="AF4515" i="1"/>
  <c r="AE4421" i="1"/>
  <c r="AE4372" i="1"/>
  <c r="AB4346" i="1"/>
  <c r="AB4330" i="1"/>
  <c r="AB4306" i="1"/>
  <c r="AE4006" i="1"/>
  <c r="AB3965" i="1"/>
  <c r="AE3946" i="1"/>
  <c r="AF3939" i="1"/>
  <c r="AF3915" i="1"/>
  <c r="AG3913" i="1"/>
  <c r="AM3913" i="1" s="1"/>
  <c r="AE3838" i="1"/>
  <c r="AB3822" i="1"/>
  <c r="AB3820" i="1"/>
  <c r="AB3774" i="1"/>
  <c r="AB3716" i="1"/>
  <c r="AE3716" i="1"/>
  <c r="AB3205" i="1"/>
  <c r="AG3049" i="1"/>
  <c r="AM3049" i="1" s="1"/>
  <c r="AF3049" i="1"/>
  <c r="AB3015" i="1"/>
  <c r="AG3015" i="1"/>
  <c r="AM3015" i="1" s="1"/>
  <c r="AE2962" i="1"/>
  <c r="AF2962" i="1"/>
  <c r="AG2962" i="1"/>
  <c r="AM2962" i="1" s="1"/>
  <c r="AB2949" i="1"/>
  <c r="AF2949" i="1"/>
  <c r="AF2933" i="1"/>
  <c r="AE2933" i="1"/>
  <c r="AF2846" i="1"/>
  <c r="AG2846" i="1"/>
  <c r="AM2846" i="1" s="1"/>
  <c r="AB2679" i="1"/>
  <c r="AG2679" i="1"/>
  <c r="AM2679" i="1" s="1"/>
  <c r="AB2661" i="1"/>
  <c r="AE2661" i="1"/>
  <c r="AG2580" i="1"/>
  <c r="AM2580" i="1" s="1"/>
  <c r="AE2580" i="1"/>
  <c r="AG2465" i="1"/>
  <c r="AM2465" i="1" s="1"/>
  <c r="AF2465" i="1"/>
  <c r="AE2213" i="1"/>
  <c r="AB2213" i="1"/>
  <c r="AG2213" i="1"/>
  <c r="AM2213" i="1" s="1"/>
  <c r="AF1667" i="1"/>
  <c r="AB1667" i="1"/>
  <c r="AG1536" i="1"/>
  <c r="AM1536" i="1" s="1"/>
  <c r="AE1536" i="1"/>
  <c r="AG1089" i="1"/>
  <c r="AM1089" i="1" s="1"/>
  <c r="AB1089" i="1"/>
  <c r="AE1089" i="1"/>
  <c r="AF895" i="1"/>
  <c r="AE895" i="1"/>
  <c r="AG895" i="1"/>
  <c r="AM895" i="1" s="1"/>
  <c r="AF776" i="1"/>
  <c r="AE776" i="1"/>
  <c r="AE211" i="1"/>
  <c r="AF211" i="1"/>
  <c r="AG211" i="1"/>
  <c r="AM211" i="1" s="1"/>
  <c r="AF172" i="1"/>
  <c r="AB164" i="1"/>
  <c r="AF164" i="1"/>
  <c r="AF119" i="1"/>
  <c r="AE106" i="1"/>
  <c r="AB106" i="1"/>
  <c r="AB41" i="1"/>
  <c r="AG41" i="1"/>
  <c r="AM41" i="1" s="1"/>
  <c r="AE5335" i="1"/>
  <c r="AE5329" i="1"/>
  <c r="AF5183" i="1"/>
  <c r="AE4826" i="1"/>
  <c r="AF4737" i="1"/>
  <c r="AB4733" i="1"/>
  <c r="AE4576" i="1"/>
  <c r="AE4281" i="1"/>
  <c r="AE4113" i="1"/>
  <c r="AB3636" i="1"/>
  <c r="AE3636" i="1"/>
  <c r="AF3636" i="1"/>
  <c r="AB3594" i="1"/>
  <c r="AG3594" i="1"/>
  <c r="AM3594" i="1" s="1"/>
  <c r="AF3520" i="1"/>
  <c r="AG3341" i="1"/>
  <c r="AM3341" i="1" s="1"/>
  <c r="AF3341" i="1"/>
  <c r="AF2971" i="1"/>
  <c r="AE2971" i="1"/>
  <c r="AB2966" i="1"/>
  <c r="AE2966" i="1"/>
  <c r="AG2933" i="1"/>
  <c r="AM2933" i="1" s="1"/>
  <c r="AF2910" i="1"/>
  <c r="AB2910" i="1"/>
  <c r="AB2902" i="1"/>
  <c r="AE2902" i="1"/>
  <c r="AF2650" i="1"/>
  <c r="AG2650" i="1"/>
  <c r="AM2650" i="1" s="1"/>
  <c r="AG2547" i="1"/>
  <c r="AM2547" i="1" s="1"/>
  <c r="AB2532" i="1"/>
  <c r="AF2532" i="1"/>
  <c r="AB2349" i="1"/>
  <c r="AE2349" i="1"/>
  <c r="AG2266" i="1"/>
  <c r="AM2266" i="1" s="1"/>
  <c r="AB2266" i="1"/>
  <c r="AB2153" i="1"/>
  <c r="AE2153" i="1"/>
  <c r="AF2153" i="1"/>
  <c r="AG2153" i="1"/>
  <c r="AM2153" i="1" s="1"/>
  <c r="AE1694" i="1"/>
  <c r="AG1546" i="1"/>
  <c r="AM1546" i="1" s="1"/>
  <c r="AF1546" i="1"/>
  <c r="AE1414" i="1"/>
  <c r="AB1414" i="1"/>
  <c r="AG1392" i="1"/>
  <c r="AM1392" i="1" s="1"/>
  <c r="AE1392" i="1"/>
  <c r="AB1357" i="1"/>
  <c r="AG1357" i="1"/>
  <c r="AM1357" i="1" s="1"/>
  <c r="AG943" i="1"/>
  <c r="AM943" i="1" s="1"/>
  <c r="AB407" i="1"/>
  <c r="AE407" i="1"/>
  <c r="AF407" i="1"/>
  <c r="AF257" i="1"/>
  <c r="AH257" i="1" s="1"/>
  <c r="AB257" i="1"/>
  <c r="AF5553" i="1"/>
  <c r="AF5543" i="1"/>
  <c r="AB5505" i="1"/>
  <c r="AB5457" i="1"/>
  <c r="AB5382" i="1"/>
  <c r="AG5357" i="1"/>
  <c r="AM5357" i="1" s="1"/>
  <c r="AG5305" i="1"/>
  <c r="AM5305" i="1" s="1"/>
  <c r="AB5277" i="1"/>
  <c r="AE5239" i="1"/>
  <c r="AF5193" i="1"/>
  <c r="AB5141" i="1"/>
  <c r="AF5134" i="1"/>
  <c r="AE5089" i="1"/>
  <c r="AF5081" i="1"/>
  <c r="AE5057" i="1"/>
  <c r="AF5035" i="1"/>
  <c r="AG4940" i="1"/>
  <c r="AM4940" i="1" s="1"/>
  <c r="AE4931" i="1"/>
  <c r="AE4896" i="1"/>
  <c r="AE4894" i="1"/>
  <c r="AE4889" i="1"/>
  <c r="AB4858" i="1"/>
  <c r="AG4853" i="1"/>
  <c r="AM4853" i="1" s="1"/>
  <c r="AG4790" i="1"/>
  <c r="AM4790" i="1" s="1"/>
  <c r="AG4783" i="1"/>
  <c r="AM4783" i="1" s="1"/>
  <c r="AB4698" i="1"/>
  <c r="AE4653" i="1"/>
  <c r="AE4641" i="1"/>
  <c r="AG4614" i="1"/>
  <c r="AM4614" i="1" s="1"/>
  <c r="AB4491" i="1"/>
  <c r="AE4488" i="1"/>
  <c r="AF4450" i="1"/>
  <c r="AE4428" i="1"/>
  <c r="AF4333" i="1"/>
  <c r="AF4289" i="1"/>
  <c r="AE4282" i="1"/>
  <c r="AF4048" i="1"/>
  <c r="AB4029" i="1"/>
  <c r="AE3990" i="1"/>
  <c r="AE3962" i="1"/>
  <c r="AF3946" i="1"/>
  <c r="AH3946" i="1" s="1"/>
  <c r="AF3922" i="1"/>
  <c r="AB3874" i="1"/>
  <c r="AG3835" i="1"/>
  <c r="AM3835" i="1" s="1"/>
  <c r="AG3793" i="1"/>
  <c r="AM3793" i="1" s="1"/>
  <c r="AG3755" i="1"/>
  <c r="AM3755" i="1" s="1"/>
  <c r="AF3747" i="1"/>
  <c r="AG3599" i="1"/>
  <c r="AM3599" i="1" s="1"/>
  <c r="AB3599" i="1"/>
  <c r="AE3428" i="1"/>
  <c r="AF2843" i="1"/>
  <c r="AE2843" i="1"/>
  <c r="AE2774" i="1"/>
  <c r="AB2774" i="1"/>
  <c r="AG2689" i="1"/>
  <c r="AM2689" i="1" s="1"/>
  <c r="AG2655" i="1"/>
  <c r="AM2655" i="1" s="1"/>
  <c r="AB2655" i="1"/>
  <c r="AB2598" i="1"/>
  <c r="AF2598" i="1"/>
  <c r="AG2598" i="1"/>
  <c r="AM2598" i="1" s="1"/>
  <c r="AE2490" i="1"/>
  <c r="AF2490" i="1"/>
  <c r="AE2266" i="1"/>
  <c r="AE2215" i="1"/>
  <c r="AG2021" i="1"/>
  <c r="AM2021" i="1" s="1"/>
  <c r="AF2021" i="1"/>
  <c r="AF1454" i="1"/>
  <c r="AB1454" i="1"/>
  <c r="AF1369" i="1"/>
  <c r="AE1369" i="1"/>
  <c r="AE1287" i="1"/>
  <c r="AE1274" i="1"/>
  <c r="AB1274" i="1"/>
  <c r="AF1274" i="1"/>
  <c r="AE681" i="1"/>
  <c r="AF681" i="1"/>
  <c r="AB5309" i="1"/>
  <c r="AF5217" i="1"/>
  <c r="AE5106" i="1"/>
  <c r="AE4994" i="1"/>
  <c r="AF4611" i="1"/>
  <c r="AB4480" i="1"/>
  <c r="AE4373" i="1"/>
  <c r="AE4320" i="1"/>
  <c r="AF4169" i="1"/>
  <c r="AF4121" i="1"/>
  <c r="AF4057" i="1"/>
  <c r="AE4024" i="1"/>
  <c r="AE4014" i="1"/>
  <c r="AB3956" i="1"/>
  <c r="AB3911" i="1"/>
  <c r="AB3891" i="1"/>
  <c r="AE3782" i="1"/>
  <c r="AB3703" i="1"/>
  <c r="AE3628" i="1"/>
  <c r="AF3628" i="1"/>
  <c r="AG3524" i="1"/>
  <c r="AM3524" i="1" s="1"/>
  <c r="AF3524" i="1"/>
  <c r="AF3405" i="1"/>
  <c r="AG3405" i="1"/>
  <c r="AM3405" i="1" s="1"/>
  <c r="AE3281" i="1"/>
  <c r="AF3281" i="1"/>
  <c r="AE3242" i="1"/>
  <c r="AB3242" i="1"/>
  <c r="AB3211" i="1"/>
  <c r="AE3211" i="1"/>
  <c r="AG3113" i="1"/>
  <c r="AM3113" i="1" s="1"/>
  <c r="AE3113" i="1"/>
  <c r="AF3082" i="1"/>
  <c r="AH3082" i="1" s="1"/>
  <c r="AE3082" i="1"/>
  <c r="AB3054" i="1"/>
  <c r="AG2763" i="1"/>
  <c r="AM2763" i="1" s="1"/>
  <c r="AB2763" i="1"/>
  <c r="AG2644" i="1"/>
  <c r="AM2644" i="1" s="1"/>
  <c r="AB2644" i="1"/>
  <c r="AE2644" i="1"/>
  <c r="AB2579" i="1"/>
  <c r="AG2490" i="1"/>
  <c r="AM2490" i="1" s="1"/>
  <c r="AF2372" i="1"/>
  <c r="AB2372" i="1"/>
  <c r="AF1758" i="1"/>
  <c r="AG1758" i="1"/>
  <c r="AM1758" i="1" s="1"/>
  <c r="AG1289" i="1"/>
  <c r="AM1289" i="1" s="1"/>
  <c r="AF1289" i="1"/>
  <c r="AG1132" i="1"/>
  <c r="AM1132" i="1" s="1"/>
  <c r="AB1132" i="1"/>
  <c r="AE1132" i="1"/>
  <c r="AB4623" i="1"/>
  <c r="AG4570" i="1"/>
  <c r="AM4570" i="1" s="1"/>
  <c r="AG4514" i="1"/>
  <c r="AM4514" i="1" s="1"/>
  <c r="AF4116" i="1"/>
  <c r="AE4026" i="1"/>
  <c r="AB3601" i="1"/>
  <c r="AE3601" i="1"/>
  <c r="AG3534" i="1"/>
  <c r="AM3534" i="1" s="1"/>
  <c r="AF3534" i="1"/>
  <c r="AF3434" i="1"/>
  <c r="AE3434" i="1"/>
  <c r="AB3273" i="1"/>
  <c r="AG3273" i="1"/>
  <c r="AM3273" i="1" s="1"/>
  <c r="AG3063" i="1"/>
  <c r="AM3063" i="1" s="1"/>
  <c r="AB3063" i="1"/>
  <c r="AG2919" i="1"/>
  <c r="AM2919" i="1" s="1"/>
  <c r="AE2492" i="1"/>
  <c r="AG2492" i="1"/>
  <c r="AM2492" i="1" s="1"/>
  <c r="AG2372" i="1"/>
  <c r="AM2372" i="1" s="1"/>
  <c r="AF2296" i="1"/>
  <c r="AE2296" i="1"/>
  <c r="AE1763" i="1"/>
  <c r="AB1763" i="1"/>
  <c r="AE824" i="1"/>
  <c r="AB824" i="1"/>
  <c r="AF733" i="1"/>
  <c r="AE733" i="1"/>
  <c r="AG593" i="1"/>
  <c r="AM593" i="1" s="1"/>
  <c r="AE593" i="1"/>
  <c r="AB2674" i="1"/>
  <c r="AB2602" i="1"/>
  <c r="AB1956" i="1"/>
  <c r="AF1956" i="1"/>
  <c r="AG1890" i="1"/>
  <c r="AM1890" i="1" s="1"/>
  <c r="AE1890" i="1"/>
  <c r="AG1416" i="1"/>
  <c r="AM1416" i="1" s="1"/>
  <c r="AB1416" i="1"/>
  <c r="AG1347" i="1"/>
  <c r="AM1347" i="1" s="1"/>
  <c r="AB1347" i="1"/>
  <c r="AB798" i="1"/>
  <c r="AE798" i="1"/>
  <c r="AG798" i="1"/>
  <c r="AM798" i="1" s="1"/>
  <c r="AG738" i="1"/>
  <c r="AM738" i="1" s="1"/>
  <c r="AE738" i="1"/>
  <c r="AG686" i="1"/>
  <c r="AM686" i="1" s="1"/>
  <c r="AB686" i="1"/>
  <c r="AF98" i="1"/>
  <c r="AG98" i="1"/>
  <c r="AM98" i="1" s="1"/>
  <c r="AF12" i="1"/>
  <c r="AB12" i="1"/>
  <c r="AG3484" i="1"/>
  <c r="AM3484" i="1" s="1"/>
  <c r="AF3482" i="1"/>
  <c r="AB3468" i="1"/>
  <c r="AG3416" i="1"/>
  <c r="AM3416" i="1" s="1"/>
  <c r="AG3373" i="1"/>
  <c r="AM3373" i="1" s="1"/>
  <c r="AF3276" i="1"/>
  <c r="AF3254" i="1"/>
  <c r="AF3239" i="1"/>
  <c r="AG3237" i="1"/>
  <c r="AM3237" i="1" s="1"/>
  <c r="AG3230" i="1"/>
  <c r="AM3230" i="1" s="1"/>
  <c r="AF3202" i="1"/>
  <c r="AG3177" i="1"/>
  <c r="AM3177" i="1" s="1"/>
  <c r="AF3133" i="1"/>
  <c r="AG3093" i="1"/>
  <c r="AM3093" i="1" s="1"/>
  <c r="AF3066" i="1"/>
  <c r="AH3066" i="1" s="1"/>
  <c r="AF2487" i="1"/>
  <c r="AE2290" i="1"/>
  <c r="AG2228" i="1"/>
  <c r="AM2228" i="1" s="1"/>
  <c r="AG2226" i="1"/>
  <c r="AM2226" i="1" s="1"/>
  <c r="AF2178" i="1"/>
  <c r="AF2088" i="1"/>
  <c r="AB2088" i="1"/>
  <c r="AF1907" i="1"/>
  <c r="AE1907" i="1"/>
  <c r="AE1900" i="1"/>
  <c r="AG1865" i="1"/>
  <c r="AM1865" i="1" s="1"/>
  <c r="AB1843" i="1"/>
  <c r="AE1843" i="1"/>
  <c r="AE1803" i="1"/>
  <c r="AB1803" i="1"/>
  <c r="AG1787" i="1"/>
  <c r="AM1787" i="1" s="1"/>
  <c r="AE1787" i="1"/>
  <c r="AB1732" i="1"/>
  <c r="AG1658" i="1"/>
  <c r="AM1658" i="1" s="1"/>
  <c r="AB1658" i="1"/>
  <c r="AE1620" i="1"/>
  <c r="AG1565" i="1"/>
  <c r="AM1565" i="1" s="1"/>
  <c r="AF1548" i="1"/>
  <c r="AG1538" i="1"/>
  <c r="AM1538" i="1" s="1"/>
  <c r="AE1538" i="1"/>
  <c r="AG1458" i="1"/>
  <c r="AM1458" i="1" s="1"/>
  <c r="AB1458" i="1"/>
  <c r="AG1391" i="1"/>
  <c r="AM1391" i="1" s="1"/>
  <c r="AF1391" i="1"/>
  <c r="AG1309" i="1"/>
  <c r="AM1309" i="1" s="1"/>
  <c r="AG778" i="1"/>
  <c r="AM778" i="1" s="1"/>
  <c r="AG728" i="1"/>
  <c r="AM728" i="1" s="1"/>
  <c r="AG665" i="1"/>
  <c r="AM665" i="1" s="1"/>
  <c r="AB665" i="1"/>
  <c r="AF658" i="1"/>
  <c r="AG622" i="1"/>
  <c r="AM622" i="1" s="1"/>
  <c r="AE394" i="1"/>
  <c r="AF394" i="1"/>
  <c r="AF369" i="1"/>
  <c r="AE369" i="1"/>
  <c r="AF259" i="1"/>
  <c r="AF27" i="1"/>
  <c r="AB27" i="1"/>
  <c r="AB19" i="1"/>
  <c r="AG2116" i="1"/>
  <c r="AM2116" i="1" s="1"/>
  <c r="AB2116" i="1"/>
  <c r="AE1919" i="1"/>
  <c r="AB1919" i="1"/>
  <c r="AE1879" i="1"/>
  <c r="AB1879" i="1"/>
  <c r="AB1703" i="1"/>
  <c r="AF1703" i="1"/>
  <c r="AE1558" i="1"/>
  <c r="AF1558" i="1"/>
  <c r="AH1558" i="1" s="1"/>
  <c r="AG1363" i="1"/>
  <c r="AM1363" i="1" s="1"/>
  <c r="AF1363" i="1"/>
  <c r="AG1301" i="1"/>
  <c r="AM1301" i="1" s="1"/>
  <c r="AF1301" i="1"/>
  <c r="AF1141" i="1"/>
  <c r="AB1141" i="1"/>
  <c r="AG1108" i="1"/>
  <c r="AM1108" i="1" s="1"/>
  <c r="AF1108" i="1"/>
  <c r="AE1098" i="1"/>
  <c r="AG1098" i="1"/>
  <c r="AM1098" i="1" s="1"/>
  <c r="AE998" i="1"/>
  <c r="AF998" i="1"/>
  <c r="AG998" i="1"/>
  <c r="AM998" i="1" s="1"/>
  <c r="AB730" i="1"/>
  <c r="AE730" i="1"/>
  <c r="AF622" i="1"/>
  <c r="AG612" i="1"/>
  <c r="AM612" i="1" s="1"/>
  <c r="AE612" i="1"/>
  <c r="AE276" i="1"/>
  <c r="AB276" i="1"/>
  <c r="AB3489" i="1"/>
  <c r="AF3289" i="1"/>
  <c r="AB3269" i="1"/>
  <c r="AG3203" i="1"/>
  <c r="AM3203" i="1" s="1"/>
  <c r="AE2994" i="1"/>
  <c r="AG2967" i="1"/>
  <c r="AM2967" i="1" s="1"/>
  <c r="AB2871" i="1"/>
  <c r="AG2863" i="1"/>
  <c r="AM2863" i="1" s="1"/>
  <c r="AE2856" i="1"/>
  <c r="AG2340" i="1"/>
  <c r="AM2340" i="1" s="1"/>
  <c r="AB2253" i="1"/>
  <c r="AE2175" i="1"/>
  <c r="AF2175" i="1"/>
  <c r="AG2135" i="1"/>
  <c r="AM2135" i="1" s="1"/>
  <c r="AB2135" i="1"/>
  <c r="AF2116" i="1"/>
  <c r="AG2029" i="1"/>
  <c r="AM2029" i="1" s="1"/>
  <c r="AF2029" i="1"/>
  <c r="AE2024" i="1"/>
  <c r="AG2004" i="1"/>
  <c r="AM2004" i="1" s="1"/>
  <c r="AG2002" i="1"/>
  <c r="AM2002" i="1" s="1"/>
  <c r="AG1919" i="1"/>
  <c r="AM1919" i="1" s="1"/>
  <c r="AG1879" i="1"/>
  <c r="AM1879" i="1" s="1"/>
  <c r="AG1867" i="1"/>
  <c r="AM1867" i="1" s="1"/>
  <c r="AF1865" i="1"/>
  <c r="AF1823" i="1"/>
  <c r="AB1823" i="1"/>
  <c r="AF1734" i="1"/>
  <c r="AG1732" i="1"/>
  <c r="AM1732" i="1" s="1"/>
  <c r="AG1642" i="1"/>
  <c r="AM1642" i="1" s="1"/>
  <c r="AG1582" i="1"/>
  <c r="AM1582" i="1" s="1"/>
  <c r="AF1565" i="1"/>
  <c r="AH1565" i="1" s="1"/>
  <c r="AF1563" i="1"/>
  <c r="AH1563" i="1" s="1"/>
  <c r="AE1563" i="1"/>
  <c r="AE1495" i="1"/>
  <c r="AB1495" i="1"/>
  <c r="AE1478" i="1"/>
  <c r="AB1478" i="1"/>
  <c r="AE1468" i="1"/>
  <c r="AF1468" i="1"/>
  <c r="AF1325" i="1"/>
  <c r="AG1313" i="1"/>
  <c r="AM1313" i="1" s="1"/>
  <c r="AB1306" i="1"/>
  <c r="AE1306" i="1"/>
  <c r="AE1223" i="1"/>
  <c r="AE1218" i="1"/>
  <c r="AF1205" i="1"/>
  <c r="AB1205" i="1"/>
  <c r="AG1205" i="1"/>
  <c r="AM1205" i="1" s="1"/>
  <c r="AG1169" i="1"/>
  <c r="AM1169" i="1" s="1"/>
  <c r="AE1069" i="1"/>
  <c r="AB1069" i="1"/>
  <c r="AE1049" i="1"/>
  <c r="AG970" i="1"/>
  <c r="AM970" i="1" s="1"/>
  <c r="AF742" i="1"/>
  <c r="AB650" i="1"/>
  <c r="AE650" i="1"/>
  <c r="AE622" i="1"/>
  <c r="AF489" i="1"/>
  <c r="AF484" i="1"/>
  <c r="AG482" i="1"/>
  <c r="AM482" i="1" s="1"/>
  <c r="AE444" i="1"/>
  <c r="AG348" i="1"/>
  <c r="AM348" i="1" s="1"/>
  <c r="AE334" i="1"/>
  <c r="AF334" i="1"/>
  <c r="AG334" i="1"/>
  <c r="AM334" i="1" s="1"/>
  <c r="AE332" i="1"/>
  <c r="AF332" i="1"/>
  <c r="AF276" i="1"/>
  <c r="AF19" i="1"/>
  <c r="AH19" i="1" s="1"/>
  <c r="AE3689" i="1"/>
  <c r="AF3684" i="1"/>
  <c r="AE3568" i="1"/>
  <c r="AG3541" i="1"/>
  <c r="AM3541" i="1" s="1"/>
  <c r="AG3513" i="1"/>
  <c r="AM3513" i="1" s="1"/>
  <c r="AB3202" i="1"/>
  <c r="AB3093" i="1"/>
  <c r="AF2792" i="1"/>
  <c r="AG2770" i="1"/>
  <c r="AM2770" i="1" s="1"/>
  <c r="AE2531" i="1"/>
  <c r="AG2518" i="1"/>
  <c r="AM2518" i="1" s="1"/>
  <c r="AG2501" i="1"/>
  <c r="AM2501" i="1" s="1"/>
  <c r="AF2304" i="1"/>
  <c r="AB2290" i="1"/>
  <c r="AG2269" i="1"/>
  <c r="AM2269" i="1" s="1"/>
  <c r="AG2242" i="1"/>
  <c r="AM2242" i="1" s="1"/>
  <c r="AB2228" i="1"/>
  <c r="AF2172" i="1"/>
  <c r="AG2034" i="1"/>
  <c r="AM2034" i="1" s="1"/>
  <c r="AF2034" i="1"/>
  <c r="AE2004" i="1"/>
  <c r="AF1919" i="1"/>
  <c r="AE1881" i="1"/>
  <c r="AB1881" i="1"/>
  <c r="AF1879" i="1"/>
  <c r="AH1879" i="1" s="1"/>
  <c r="AE1865" i="1"/>
  <c r="AB1687" i="1"/>
  <c r="AE1687" i="1"/>
  <c r="AE1678" i="1"/>
  <c r="AB1678" i="1"/>
  <c r="AB1639" i="1"/>
  <c r="AF1639" i="1"/>
  <c r="AF1502" i="1"/>
  <c r="AB1493" i="1"/>
  <c r="AE1483" i="1"/>
  <c r="AE1341" i="1"/>
  <c r="AG1339" i="1"/>
  <c r="AM1339" i="1" s="1"/>
  <c r="AF1237" i="1"/>
  <c r="AB1237" i="1"/>
  <c r="AG1148" i="1"/>
  <c r="AM1148" i="1" s="1"/>
  <c r="AB1148" i="1"/>
  <c r="AE1148" i="1"/>
  <c r="AE970" i="1"/>
  <c r="AB832" i="1"/>
  <c r="AE832" i="1"/>
  <c r="AF832" i="1"/>
  <c r="AG832" i="1"/>
  <c r="AM832" i="1" s="1"/>
  <c r="AE792" i="1"/>
  <c r="AB792" i="1"/>
  <c r="AG744" i="1"/>
  <c r="AM744" i="1" s="1"/>
  <c r="AB744" i="1"/>
  <c r="AE512" i="1"/>
  <c r="AH512" i="1" s="1"/>
  <c r="AB512" i="1"/>
  <c r="AG426" i="1"/>
  <c r="AM426" i="1" s="1"/>
  <c r="AE426" i="1"/>
  <c r="AB26" i="1"/>
  <c r="AG26" i="1"/>
  <c r="AM26" i="1" s="1"/>
  <c r="AF3608" i="1"/>
  <c r="AB3429" i="1"/>
  <c r="AE3417" i="1"/>
  <c r="AF3348" i="1"/>
  <c r="AG3344" i="1"/>
  <c r="AM3344" i="1" s="1"/>
  <c r="AF3260" i="1"/>
  <c r="AG3236" i="1"/>
  <c r="AM3236" i="1" s="1"/>
  <c r="AE3229" i="1"/>
  <c r="AF3227" i="1"/>
  <c r="AF3225" i="1"/>
  <c r="AF3203" i="1"/>
  <c r="AG2961" i="1"/>
  <c r="AM2961" i="1" s="1"/>
  <c r="AE2927" i="1"/>
  <c r="AF2863" i="1"/>
  <c r="AF2856" i="1"/>
  <c r="AE2481" i="1"/>
  <c r="AG1991" i="1"/>
  <c r="AM1991" i="1" s="1"/>
  <c r="AF1991" i="1"/>
  <c r="AB1957" i="1"/>
  <c r="AG1957" i="1"/>
  <c r="AM1957" i="1" s="1"/>
  <c r="AE1186" i="1"/>
  <c r="AB1186" i="1"/>
  <c r="AF1107" i="1"/>
  <c r="AE1107" i="1"/>
  <c r="AE1085" i="1"/>
  <c r="AB1085" i="1"/>
  <c r="AE1071" i="1"/>
  <c r="AB1071" i="1"/>
  <c r="AB998" i="1"/>
  <c r="AG850" i="1"/>
  <c r="AM850" i="1" s="1"/>
  <c r="AB850" i="1"/>
  <c r="AG794" i="1"/>
  <c r="AM794" i="1" s="1"/>
  <c r="AF792" i="1"/>
  <c r="AF611" i="1"/>
  <c r="AG611" i="1"/>
  <c r="AM611" i="1" s="1"/>
  <c r="AE548" i="1"/>
  <c r="AF538" i="1"/>
  <c r="AF444" i="1"/>
  <c r="AE400" i="1"/>
  <c r="AB400" i="1"/>
  <c r="AF350" i="1"/>
  <c r="AG343" i="1"/>
  <c r="AM343" i="1" s="1"/>
  <c r="AF2143" i="1"/>
  <c r="AF2005" i="1"/>
  <c r="AF1978" i="1"/>
  <c r="AE1971" i="1"/>
  <c r="AE1911" i="1"/>
  <c r="AG1897" i="1"/>
  <c r="AM1897" i="1" s="1"/>
  <c r="AF1852" i="1"/>
  <c r="AE1599" i="1"/>
  <c r="AB1362" i="1"/>
  <c r="AG964" i="1"/>
  <c r="AM964" i="1" s="1"/>
  <c r="AG784" i="1"/>
  <c r="AM784" i="1" s="1"/>
  <c r="AB188" i="1"/>
  <c r="AG674" i="1"/>
  <c r="AM674" i="1" s="1"/>
  <c r="AE666" i="1"/>
  <c r="AG659" i="1"/>
  <c r="AM659" i="1" s="1"/>
  <c r="AF590" i="1"/>
  <c r="AB557" i="1"/>
  <c r="AF519" i="1"/>
  <c r="AG479" i="1"/>
  <c r="AM479" i="1" s="1"/>
  <c r="AF477" i="1"/>
  <c r="AG418" i="1"/>
  <c r="AM418" i="1" s="1"/>
  <c r="AG408" i="1"/>
  <c r="AM408" i="1" s="1"/>
  <c r="AF391" i="1"/>
  <c r="AG318" i="1"/>
  <c r="AM318" i="1" s="1"/>
  <c r="AE2145" i="1"/>
  <c r="AG1937" i="1"/>
  <c r="AM1937" i="1" s="1"/>
  <c r="AF1911" i="1"/>
  <c r="AE1852" i="1"/>
  <c r="AF1836" i="1"/>
  <c r="AE1812" i="1"/>
  <c r="AG1750" i="1"/>
  <c r="AM1750" i="1" s="1"/>
  <c r="AE1710" i="1"/>
  <c r="AG1027" i="1"/>
  <c r="AM1027" i="1" s="1"/>
  <c r="AE983" i="1"/>
  <c r="AF964" i="1"/>
  <c r="AE962" i="1"/>
  <c r="AF911" i="1"/>
  <c r="AF889" i="1"/>
  <c r="AF856" i="1"/>
  <c r="AE815" i="1"/>
  <c r="AG786" i="1"/>
  <c r="AM786" i="1" s="1"/>
  <c r="AF784" i="1"/>
  <c r="AE782" i="1"/>
  <c r="AG750" i="1"/>
  <c r="AM750" i="1" s="1"/>
  <c r="AF657" i="1"/>
  <c r="AE479" i="1"/>
  <c r="AG445" i="1"/>
  <c r="AM445" i="1" s="1"/>
  <c r="AE408" i="1"/>
  <c r="AE391" i="1"/>
  <c r="AE386" i="1"/>
  <c r="AF340" i="1"/>
  <c r="AE318" i="1"/>
  <c r="AF253" i="1"/>
  <c r="AF188" i="1"/>
  <c r="AG175" i="1"/>
  <c r="AM175" i="1" s="1"/>
  <c r="AF173" i="1"/>
  <c r="AB156" i="1"/>
  <c r="AF127" i="1"/>
  <c r="AE125" i="1"/>
  <c r="AG1735" i="1"/>
  <c r="AM1735" i="1" s="1"/>
  <c r="AF1631" i="1"/>
  <c r="AF1590" i="1"/>
  <c r="AF1573" i="1"/>
  <c r="AH1573" i="1" s="1"/>
  <c r="AE1530" i="1"/>
  <c r="AG1330" i="1"/>
  <c r="AM1330" i="1" s="1"/>
  <c r="AG1273" i="1"/>
  <c r="AM1273" i="1" s="1"/>
  <c r="AG1226" i="1"/>
  <c r="AM1226" i="1" s="1"/>
  <c r="AG1202" i="1"/>
  <c r="AM1202" i="1" s="1"/>
  <c r="AF1149" i="1"/>
  <c r="AH1149" i="1" s="1"/>
  <c r="AF1065" i="1"/>
  <c r="AB991" i="1"/>
  <c r="AE964" i="1"/>
  <c r="AG928" i="1"/>
  <c r="AM928" i="1" s="1"/>
  <c r="AB919" i="1"/>
  <c r="AE856" i="1"/>
  <c r="AG854" i="1"/>
  <c r="AM854" i="1" s="1"/>
  <c r="AF750" i="1"/>
  <c r="AF685" i="1"/>
  <c r="AE678" i="1"/>
  <c r="AE630" i="1"/>
  <c r="AE625" i="1"/>
  <c r="AG574" i="1"/>
  <c r="AM574" i="1" s="1"/>
  <c r="AF464" i="1"/>
  <c r="AF447" i="1"/>
  <c r="AB436" i="1"/>
  <c r="AF344" i="1"/>
  <c r="AH344" i="1" s="1"/>
  <c r="AG245" i="1"/>
  <c r="AM245" i="1" s="1"/>
  <c r="AG243" i="1"/>
  <c r="AM243" i="1" s="1"/>
  <c r="AE175" i="1"/>
  <c r="AE173" i="1"/>
  <c r="AH288" i="1"/>
  <c r="AH75" i="1"/>
  <c r="AH99" i="1"/>
  <c r="AH427" i="1"/>
  <c r="AH171" i="1"/>
  <c r="AH179" i="1"/>
  <c r="AH363" i="1"/>
  <c r="AH353" i="1"/>
  <c r="AB6204" i="1"/>
  <c r="AF6204" i="1"/>
  <c r="AG6062" i="1"/>
  <c r="AM6062" i="1" s="1"/>
  <c r="AE6062" i="1"/>
  <c r="AF6062" i="1"/>
  <c r="AB6062" i="1"/>
  <c r="AG6030" i="1"/>
  <c r="AM6030" i="1" s="1"/>
  <c r="AE6030" i="1"/>
  <c r="AB6030" i="1"/>
  <c r="AF6030" i="1"/>
  <c r="AE6009" i="1"/>
  <c r="AB6009" i="1"/>
  <c r="AF6009" i="1"/>
  <c r="AB5913" i="1"/>
  <c r="AE5913" i="1"/>
  <c r="AB5895" i="1"/>
  <c r="AF5895" i="1"/>
  <c r="AG5895" i="1"/>
  <c r="AM5895" i="1" s="1"/>
  <c r="AG5832" i="1"/>
  <c r="AM5832" i="1" s="1"/>
  <c r="AB5832" i="1"/>
  <c r="AE5832" i="1"/>
  <c r="AF5648" i="1"/>
  <c r="AG5648" i="1"/>
  <c r="AM5648" i="1" s="1"/>
  <c r="AB5648" i="1"/>
  <c r="AB5643" i="1"/>
  <c r="AG5643" i="1"/>
  <c r="AM5643" i="1" s="1"/>
  <c r="AE5643" i="1"/>
  <c r="AE5606" i="1"/>
  <c r="AG5606" i="1"/>
  <c r="AM5606" i="1" s="1"/>
  <c r="AB5606" i="1"/>
  <c r="AE5547" i="1"/>
  <c r="AG5547" i="1"/>
  <c r="AM5547" i="1" s="1"/>
  <c r="AB5431" i="1"/>
  <c r="AF5431" i="1"/>
  <c r="AG5145" i="1"/>
  <c r="AM5145" i="1" s="1"/>
  <c r="AE5145" i="1"/>
  <c r="AB4888" i="1"/>
  <c r="AF4888" i="1"/>
  <c r="AG4662" i="1"/>
  <c r="AM4662" i="1" s="1"/>
  <c r="AB4662" i="1"/>
  <c r="AH899" i="1"/>
  <c r="AF4662" i="1"/>
  <c r="AB6103" i="1"/>
  <c r="AF6103" i="1"/>
  <c r="AE6103" i="1"/>
  <c r="AG6103" i="1"/>
  <c r="AM6103" i="1" s="1"/>
  <c r="AB5715" i="1"/>
  <c r="AG5715" i="1"/>
  <c r="AM5715" i="1" s="1"/>
  <c r="AE5715" i="1"/>
  <c r="AF5715" i="1"/>
  <c r="AE5659" i="1"/>
  <c r="AG5659" i="1"/>
  <c r="AM5659" i="1" s="1"/>
  <c r="AE5569" i="1"/>
  <c r="AG5569" i="1"/>
  <c r="AM5569" i="1" s="1"/>
  <c r="AF5509" i="1"/>
  <c r="AG5509" i="1"/>
  <c r="AM5509" i="1" s="1"/>
  <c r="AE5509" i="1"/>
  <c r="AB5468" i="1"/>
  <c r="AF5468" i="1"/>
  <c r="AG5468" i="1"/>
  <c r="AM5468" i="1" s="1"/>
  <c r="AE5468" i="1"/>
  <c r="AH499" i="1"/>
  <c r="AE5648" i="1"/>
  <c r="AF6172" i="1"/>
  <c r="AG6172" i="1"/>
  <c r="AM6172" i="1" s="1"/>
  <c r="AE5977" i="1"/>
  <c r="AB5977" i="1"/>
  <c r="AF5977" i="1"/>
  <c r="AG5977" i="1"/>
  <c r="AM5977" i="1" s="1"/>
  <c r="AB5868" i="1"/>
  <c r="AF5868" i="1"/>
  <c r="AF5556" i="1"/>
  <c r="AE5556" i="1"/>
  <c r="AE5521" i="1"/>
  <c r="AB5521" i="1"/>
  <c r="AG5521" i="1"/>
  <c r="AM5521" i="1" s="1"/>
  <c r="AF5521" i="1"/>
  <c r="AE4662" i="1"/>
  <c r="AE6196" i="1"/>
  <c r="AG6196" i="1"/>
  <c r="AM6196" i="1" s="1"/>
  <c r="AF6196" i="1"/>
  <c r="AB6196" i="1"/>
  <c r="AE6179" i="1"/>
  <c r="AF6179" i="1"/>
  <c r="AB5967" i="1"/>
  <c r="AF5967" i="1"/>
  <c r="AG5967" i="1"/>
  <c r="AM5967" i="1" s="1"/>
  <c r="AE5967" i="1"/>
  <c r="AB5902" i="1"/>
  <c r="AG5902" i="1"/>
  <c r="AM5902" i="1" s="1"/>
  <c r="AB5814" i="1"/>
  <c r="AG5814" i="1"/>
  <c r="AM5814" i="1" s="1"/>
  <c r="AB5699" i="1"/>
  <c r="AE5699" i="1"/>
  <c r="AF5699" i="1"/>
  <c r="AG5699" i="1"/>
  <c r="AM5699" i="1" s="1"/>
  <c r="AH747" i="1"/>
  <c r="AF5832" i="1"/>
  <c r="AB6198" i="1"/>
  <c r="AG6198" i="1"/>
  <c r="AM6198" i="1" s="1"/>
  <c r="AF6198" i="1"/>
  <c r="AF6107" i="1"/>
  <c r="AG6107" i="1"/>
  <c r="AM6107" i="1" s="1"/>
  <c r="AB6070" i="1"/>
  <c r="AE6070" i="1"/>
  <c r="AF6070" i="1"/>
  <c r="AG5998" i="1"/>
  <c r="AM5998" i="1" s="1"/>
  <c r="AF5998" i="1"/>
  <c r="AB5998" i="1"/>
  <c r="AE5998" i="1"/>
  <c r="AF5870" i="1"/>
  <c r="AE5870" i="1"/>
  <c r="AB5870" i="1"/>
  <c r="AG5870" i="1"/>
  <c r="AM5870" i="1" s="1"/>
  <c r="AF5843" i="1"/>
  <c r="AG5843" i="1"/>
  <c r="AM5843" i="1" s="1"/>
  <c r="AB5843" i="1"/>
  <c r="AF5819" i="1"/>
  <c r="AB5819" i="1"/>
  <c r="AE5819" i="1"/>
  <c r="AG5819" i="1"/>
  <c r="AM5819" i="1" s="1"/>
  <c r="AG5558" i="1"/>
  <c r="AM5558" i="1" s="1"/>
  <c r="AB5558" i="1"/>
  <c r="AE5527" i="1"/>
  <c r="AF5527" i="1"/>
  <c r="AB5527" i="1"/>
  <c r="AH437" i="1"/>
  <c r="AG6204" i="1"/>
  <c r="AM6204" i="1" s="1"/>
  <c r="AB6127" i="1"/>
  <c r="AE6127" i="1"/>
  <c r="AF6127" i="1"/>
  <c r="AG6127" i="1"/>
  <c r="AM6127" i="1" s="1"/>
  <c r="AB6118" i="1"/>
  <c r="AE6118" i="1"/>
  <c r="AF6118" i="1"/>
  <c r="AF6003" i="1"/>
  <c r="AB6003" i="1"/>
  <c r="AG6003" i="1"/>
  <c r="AM6003" i="1" s="1"/>
  <c r="AE5969" i="1"/>
  <c r="AB5969" i="1"/>
  <c r="AG5969" i="1"/>
  <c r="AM5969" i="1" s="1"/>
  <c r="AG5709" i="1"/>
  <c r="AM5709" i="1" s="1"/>
  <c r="AF5709" i="1"/>
  <c r="AE5709" i="1"/>
  <c r="AB5709" i="1"/>
  <c r="AF5701" i="1"/>
  <c r="AB5701" i="1"/>
  <c r="AE5701" i="1"/>
  <c r="AG5701" i="1"/>
  <c r="AM5701" i="1" s="1"/>
  <c r="AG5663" i="1"/>
  <c r="AM5663" i="1" s="1"/>
  <c r="AF5663" i="1"/>
  <c r="AE5663" i="1"/>
  <c r="AH613" i="1"/>
  <c r="AH973" i="1"/>
  <c r="AB6190" i="1"/>
  <c r="AF6190" i="1"/>
  <c r="AE6190" i="1"/>
  <c r="AG6190" i="1"/>
  <c r="AM6190" i="1" s="1"/>
  <c r="AE6139" i="1"/>
  <c r="AG6139" i="1"/>
  <c r="AM6139" i="1" s="1"/>
  <c r="AB6007" i="1"/>
  <c r="AF6007" i="1"/>
  <c r="AG6007" i="1"/>
  <c r="AM6007" i="1" s="1"/>
  <c r="AE6007" i="1"/>
  <c r="AF5883" i="1"/>
  <c r="AB5883" i="1"/>
  <c r="AE5883" i="1"/>
  <c r="AE5752" i="1"/>
  <c r="AF5752" i="1"/>
  <c r="AG5752" i="1"/>
  <c r="AM5752" i="1" s="1"/>
  <c r="AB5752" i="1"/>
  <c r="AB5690" i="1"/>
  <c r="AE5690" i="1"/>
  <c r="AF5690" i="1"/>
  <c r="AE5592" i="1"/>
  <c r="AF5592" i="1"/>
  <c r="AG5592" i="1"/>
  <c r="AM5592" i="1" s="1"/>
  <c r="AB5592" i="1"/>
  <c r="AB5973" i="1"/>
  <c r="AG5973" i="1"/>
  <c r="AM5973" i="1" s="1"/>
  <c r="AB5906" i="1"/>
  <c r="AF5906" i="1"/>
  <c r="AG5906" i="1"/>
  <c r="AM5906" i="1" s="1"/>
  <c r="AB5766" i="1"/>
  <c r="AG5766" i="1"/>
  <c r="AM5766" i="1" s="1"/>
  <c r="AG6087" i="1"/>
  <c r="AM6087" i="1" s="1"/>
  <c r="AE6141" i="1"/>
  <c r="AG6130" i="1"/>
  <c r="AM6130" i="1" s="1"/>
  <c r="AB6095" i="1"/>
  <c r="AB6083" i="1"/>
  <c r="AG6074" i="1"/>
  <c r="AM6074" i="1" s="1"/>
  <c r="AG6066" i="1"/>
  <c r="AM6066" i="1" s="1"/>
  <c r="AF6055" i="1"/>
  <c r="AG5962" i="1"/>
  <c r="AM5962" i="1" s="1"/>
  <c r="AE5933" i="1"/>
  <c r="AF5791" i="1"/>
  <c r="AF5789" i="1"/>
  <c r="AF5749" i="1"/>
  <c r="AB5729" i="1"/>
  <c r="AF5727" i="1"/>
  <c r="AE5694" i="1"/>
  <c r="AE5681" i="1"/>
  <c r="AF5589" i="1"/>
  <c r="AH5589" i="1" s="1"/>
  <c r="AF5403" i="1"/>
  <c r="AB5403" i="1"/>
  <c r="AB4948" i="1"/>
  <c r="AG4948" i="1"/>
  <c r="AM4948" i="1" s="1"/>
  <c r="AB4890" i="1"/>
  <c r="AF4890" i="1"/>
  <c r="AG4890" i="1"/>
  <c r="AM4890" i="1" s="1"/>
  <c r="AE5438" i="1"/>
  <c r="AF5438" i="1"/>
  <c r="AE5398" i="1"/>
  <c r="AF5398" i="1"/>
  <c r="AB5147" i="1"/>
  <c r="AF5147" i="1"/>
  <c r="AH5147" i="1" s="1"/>
  <c r="AF5021" i="1"/>
  <c r="AG5021" i="1"/>
  <c r="AM5021" i="1" s="1"/>
  <c r="AB5021" i="1"/>
  <c r="AG4444" i="1"/>
  <c r="AM4444" i="1" s="1"/>
  <c r="AE4444" i="1"/>
  <c r="AF4409" i="1"/>
  <c r="AE4409" i="1"/>
  <c r="AF4298" i="1"/>
  <c r="AG4298" i="1"/>
  <c r="AM4298" i="1" s="1"/>
  <c r="AG4175" i="1"/>
  <c r="AM4175" i="1" s="1"/>
  <c r="AE4175" i="1"/>
  <c r="AB4125" i="1"/>
  <c r="AG4125" i="1"/>
  <c r="AM4125" i="1" s="1"/>
  <c r="AF3968" i="1"/>
  <c r="AE3968" i="1"/>
  <c r="AB3949" i="1"/>
  <c r="AG3949" i="1"/>
  <c r="AM3949" i="1" s="1"/>
  <c r="AE3899" i="1"/>
  <c r="AB3899" i="1"/>
  <c r="AF3899" i="1"/>
  <c r="AE3766" i="1"/>
  <c r="AF3766" i="1"/>
  <c r="AH3766" i="1" s="1"/>
  <c r="AG3766" i="1"/>
  <c r="AM3766" i="1" s="1"/>
  <c r="AE3658" i="1"/>
  <c r="AB3658" i="1"/>
  <c r="AG3658" i="1"/>
  <c r="AM3658" i="1" s="1"/>
  <c r="AB3569" i="1"/>
  <c r="AE3569" i="1"/>
  <c r="AF3567" i="1"/>
  <c r="AB3567" i="1"/>
  <c r="AE3567" i="1"/>
  <c r="AE6201" i="1"/>
  <c r="AF6169" i="1"/>
  <c r="AF6130" i="1"/>
  <c r="AG6104" i="1"/>
  <c r="AM6104" i="1" s="1"/>
  <c r="AF6093" i="1"/>
  <c r="AE6080" i="1"/>
  <c r="AF6074" i="1"/>
  <c r="AE6055" i="1"/>
  <c r="AE5964" i="1"/>
  <c r="AF5962" i="1"/>
  <c r="AE5957" i="1"/>
  <c r="AF5933" i="1"/>
  <c r="AF5914" i="1"/>
  <c r="AE5894" i="1"/>
  <c r="AF5831" i="1"/>
  <c r="AF5813" i="1"/>
  <c r="AB5788" i="1"/>
  <c r="AB5785" i="1"/>
  <c r="AG5772" i="1"/>
  <c r="AM5772" i="1" s="1"/>
  <c r="AE5729" i="1"/>
  <c r="AG5727" i="1"/>
  <c r="AM5727" i="1" s="1"/>
  <c r="AE5710" i="1"/>
  <c r="AB5687" i="1"/>
  <c r="AE5684" i="1"/>
  <c r="AF5678" i="1"/>
  <c r="AE5676" i="1"/>
  <c r="AE5674" i="1"/>
  <c r="AG5660" i="1"/>
  <c r="AM5660" i="1" s="1"/>
  <c r="AF5617" i="1"/>
  <c r="AF5603" i="1"/>
  <c r="AB5578" i="1"/>
  <c r="AF5557" i="1"/>
  <c r="AB5543" i="1"/>
  <c r="AF5494" i="1"/>
  <c r="AE5494" i="1"/>
  <c r="AF5489" i="1"/>
  <c r="AE5489" i="1"/>
  <c r="AF5405" i="1"/>
  <c r="AG5405" i="1"/>
  <c r="AM5405" i="1" s="1"/>
  <c r="AB5405" i="1"/>
  <c r="AF4985" i="1"/>
  <c r="AE4985" i="1"/>
  <c r="AF4957" i="1"/>
  <c r="AG4957" i="1"/>
  <c r="AM4957" i="1" s="1"/>
  <c r="AB4639" i="1"/>
  <c r="AF4639" i="1"/>
  <c r="AB6066" i="1"/>
  <c r="AF6087" i="1"/>
  <c r="AG6095" i="1"/>
  <c r="AM6095" i="1" s="1"/>
  <c r="AG6193" i="1"/>
  <c r="AM6193" i="1" s="1"/>
  <c r="AG6185" i="1"/>
  <c r="AM6185" i="1" s="1"/>
  <c r="AG6162" i="1"/>
  <c r="AM6162" i="1" s="1"/>
  <c r="AE6152" i="1"/>
  <c r="AF6138" i="1"/>
  <c r="AE6136" i="1"/>
  <c r="AE6130" i="1"/>
  <c r="AF6104" i="1"/>
  <c r="AE6074" i="1"/>
  <c r="AF6067" i="1"/>
  <c r="AE6056" i="1"/>
  <c r="AE6037" i="1"/>
  <c r="AE5914" i="1"/>
  <c r="AB5838" i="1"/>
  <c r="AB5823" i="1"/>
  <c r="AE5772" i="1"/>
  <c r="AF5660" i="1"/>
  <c r="AB5599" i="1"/>
  <c r="AF5435" i="1"/>
  <c r="AB5435" i="1"/>
  <c r="AG5342" i="1"/>
  <c r="AM5342" i="1" s="1"/>
  <c r="AB5342" i="1"/>
  <c r="AF5342" i="1"/>
  <c r="AF4841" i="1"/>
  <c r="AG4841" i="1"/>
  <c r="AM4841" i="1" s="1"/>
  <c r="AG4752" i="1"/>
  <c r="AM4752" i="1" s="1"/>
  <c r="AE4752" i="1"/>
  <c r="AB4752" i="1"/>
  <c r="AE4586" i="1"/>
  <c r="AB4586" i="1"/>
  <c r="AF4586" i="1"/>
  <c r="AG4586" i="1"/>
  <c r="AM4586" i="1" s="1"/>
  <c r="AF6193" i="1"/>
  <c r="AE6138" i="1"/>
  <c r="AG6090" i="1"/>
  <c r="AM6090" i="1" s="1"/>
  <c r="AB6089" i="1"/>
  <c r="AF6020" i="1"/>
  <c r="AG6018" i="1"/>
  <c r="AM6018" i="1" s="1"/>
  <c r="AG6014" i="1"/>
  <c r="AM6014" i="1" s="1"/>
  <c r="AG5957" i="1"/>
  <c r="AM5957" i="1" s="1"/>
  <c r="AF5894" i="1"/>
  <c r="AE5862" i="1"/>
  <c r="AE5837" i="1"/>
  <c r="AE5831" i="1"/>
  <c r="AF5802" i="1"/>
  <c r="AB5791" i="1"/>
  <c r="AG5785" i="1"/>
  <c r="AM5785" i="1" s="1"/>
  <c r="AF5758" i="1"/>
  <c r="AF5734" i="1"/>
  <c r="AG5714" i="1"/>
  <c r="AM5714" i="1" s="1"/>
  <c r="AB5689" i="1"/>
  <c r="AF5687" i="1"/>
  <c r="AB5681" i="1"/>
  <c r="AE5649" i="1"/>
  <c r="AF5639" i="1"/>
  <c r="AH5639" i="1" s="1"/>
  <c r="AF5621" i="1"/>
  <c r="AB5611" i="1"/>
  <c r="AE5607" i="1"/>
  <c r="AG5548" i="1"/>
  <c r="AM5548" i="1" s="1"/>
  <c r="AB5540" i="1"/>
  <c r="AB5452" i="1"/>
  <c r="AG5452" i="1"/>
  <c r="AM5452" i="1" s="1"/>
  <c r="AE5445" i="1"/>
  <c r="AB5445" i="1"/>
  <c r="AG5445" i="1"/>
  <c r="AM5445" i="1" s="1"/>
  <c r="AE5415" i="1"/>
  <c r="AB5415" i="1"/>
  <c r="AF5415" i="1"/>
  <c r="AG5415" i="1"/>
  <c r="AM5415" i="1" s="1"/>
  <c r="AB5282" i="1"/>
  <c r="AG5282" i="1"/>
  <c r="AM5282" i="1" s="1"/>
  <c r="AG5244" i="1"/>
  <c r="AM5244" i="1" s="1"/>
  <c r="AB5244" i="1"/>
  <c r="AB4695" i="1"/>
  <c r="AF4695" i="1"/>
  <c r="AE6193" i="1"/>
  <c r="AB6055" i="1"/>
  <c r="AF5637" i="1"/>
  <c r="AB5627" i="1"/>
  <c r="AE5609" i="1"/>
  <c r="AB5575" i="1"/>
  <c r="AF5567" i="1"/>
  <c r="AF5565" i="1"/>
  <c r="AE5561" i="1"/>
  <c r="AB5545" i="1"/>
  <c r="AE5514" i="1"/>
  <c r="AF5514" i="1"/>
  <c r="AG5284" i="1"/>
  <c r="AM5284" i="1" s="1"/>
  <c r="AE5284" i="1"/>
  <c r="AE4512" i="1"/>
  <c r="AG4512" i="1"/>
  <c r="AM4512" i="1" s="1"/>
  <c r="AF4512" i="1"/>
  <c r="AB4512" i="1"/>
  <c r="AG6150" i="1"/>
  <c r="AM6150" i="1" s="1"/>
  <c r="AG6111" i="1"/>
  <c r="AM6111" i="1" s="1"/>
  <c r="AE6202" i="1"/>
  <c r="AF6200" i="1"/>
  <c r="AH6200" i="1" s="1"/>
  <c r="AE6194" i="1"/>
  <c r="AF6177" i="1"/>
  <c r="AG6168" i="1"/>
  <c r="AM6168" i="1" s="1"/>
  <c r="AF6153" i="1"/>
  <c r="AF6144" i="1"/>
  <c r="AB6136" i="1"/>
  <c r="AE6112" i="1"/>
  <c r="AB6104" i="1"/>
  <c r="AE6090" i="1"/>
  <c r="AG6088" i="1"/>
  <c r="AM6088" i="1" s="1"/>
  <c r="AB6069" i="1"/>
  <c r="AE6065" i="1"/>
  <c r="AG6060" i="1"/>
  <c r="AM6060" i="1" s="1"/>
  <c r="AF6014" i="1"/>
  <c r="AE6012" i="1"/>
  <c r="AB5914" i="1"/>
  <c r="AG5905" i="1"/>
  <c r="AM5905" i="1" s="1"/>
  <c r="AG5850" i="1"/>
  <c r="AM5850" i="1" s="1"/>
  <c r="AG5837" i="1"/>
  <c r="AM5837" i="1" s="1"/>
  <c r="AB5815" i="1"/>
  <c r="AB5807" i="1"/>
  <c r="AF5788" i="1"/>
  <c r="AF5780" i="1"/>
  <c r="AG5778" i="1"/>
  <c r="AM5778" i="1" s="1"/>
  <c r="AF5769" i="1"/>
  <c r="AE5746" i="1"/>
  <c r="AG5693" i="1"/>
  <c r="AM5693" i="1" s="1"/>
  <c r="AE5689" i="1"/>
  <c r="AG5677" i="1"/>
  <c r="AM5677" i="1" s="1"/>
  <c r="AB5660" i="1"/>
  <c r="AB5570" i="1"/>
  <c r="AB5559" i="1"/>
  <c r="AG5498" i="1"/>
  <c r="AM5498" i="1" s="1"/>
  <c r="AF5498" i="1"/>
  <c r="AE5385" i="1"/>
  <c r="AB5385" i="1"/>
  <c r="AF5385" i="1"/>
  <c r="AG5385" i="1"/>
  <c r="AM5385" i="1" s="1"/>
  <c r="AG5349" i="1"/>
  <c r="AM5349" i="1" s="1"/>
  <c r="AF5349" i="1"/>
  <c r="AB5295" i="1"/>
  <c r="AE5295" i="1"/>
  <c r="AG5295" i="1"/>
  <c r="AM5295" i="1" s="1"/>
  <c r="AG5269" i="1"/>
  <c r="AM5269" i="1" s="1"/>
  <c r="AF5269" i="1"/>
  <c r="AG5246" i="1"/>
  <c r="AM5246" i="1" s="1"/>
  <c r="AB5246" i="1"/>
  <c r="AB5210" i="1"/>
  <c r="AG5210" i="1"/>
  <c r="AM5210" i="1" s="1"/>
  <c r="AE5210" i="1"/>
  <c r="AE4682" i="1"/>
  <c r="AB4682" i="1"/>
  <c r="AG4682" i="1"/>
  <c r="AM4682" i="1" s="1"/>
  <c r="AF4657" i="1"/>
  <c r="AE4657" i="1"/>
  <c r="AE5366" i="1"/>
  <c r="AF5345" i="1"/>
  <c r="AG5326" i="1"/>
  <c r="AM5326" i="1" s="1"/>
  <c r="AG5321" i="1"/>
  <c r="AM5321" i="1" s="1"/>
  <c r="AF5313" i="1"/>
  <c r="AG5303" i="1"/>
  <c r="AM5303" i="1" s="1"/>
  <c r="AG5294" i="1"/>
  <c r="AM5294" i="1" s="1"/>
  <c r="AE5292" i="1"/>
  <c r="AF5286" i="1"/>
  <c r="AG5281" i="1"/>
  <c r="AM5281" i="1" s="1"/>
  <c r="AG5237" i="1"/>
  <c r="AM5237" i="1" s="1"/>
  <c r="AE5182" i="1"/>
  <c r="AF5158" i="1"/>
  <c r="AG5053" i="1"/>
  <c r="AM5053" i="1" s="1"/>
  <c r="AF5051" i="1"/>
  <c r="AE5033" i="1"/>
  <c r="AF4981" i="1"/>
  <c r="AF4979" i="1"/>
  <c r="AE4977" i="1"/>
  <c r="AF4965" i="1"/>
  <c r="AG4932" i="1"/>
  <c r="AM4932" i="1" s="1"/>
  <c r="AG4921" i="1"/>
  <c r="AM4921" i="1" s="1"/>
  <c r="AB4902" i="1"/>
  <c r="AF4897" i="1"/>
  <c r="AF4850" i="1"/>
  <c r="AB4787" i="1"/>
  <c r="AG4778" i="1"/>
  <c r="AM4778" i="1" s="1"/>
  <c r="AE4669" i="1"/>
  <c r="AF4627" i="1"/>
  <c r="AF4479" i="1"/>
  <c r="AB4479" i="1"/>
  <c r="AB4402" i="1"/>
  <c r="AF4402" i="1"/>
  <c r="AE4260" i="1"/>
  <c r="AB4260" i="1"/>
  <c r="AF4166" i="1"/>
  <c r="AE4166" i="1"/>
  <c r="AG4166" i="1"/>
  <c r="AM4166" i="1" s="1"/>
  <c r="AF3921" i="1"/>
  <c r="AG3921" i="1"/>
  <c r="AM3921" i="1" s="1"/>
  <c r="AE3762" i="1"/>
  <c r="AF3762" i="1"/>
  <c r="AE5474" i="1"/>
  <c r="AF5462" i="1"/>
  <c r="AB5449" i="1"/>
  <c r="AE5425" i="1"/>
  <c r="AG5383" i="1"/>
  <c r="AM5383" i="1" s="1"/>
  <c r="AG5341" i="1"/>
  <c r="AM5341" i="1" s="1"/>
  <c r="AF5326" i="1"/>
  <c r="AG5325" i="1"/>
  <c r="AM5325" i="1" s="1"/>
  <c r="AF5321" i="1"/>
  <c r="AG5319" i="1"/>
  <c r="AM5319" i="1" s="1"/>
  <c r="AE5313" i="1"/>
  <c r="AE5303" i="1"/>
  <c r="AG5297" i="1"/>
  <c r="AM5297" i="1" s="1"/>
  <c r="AF5294" i="1"/>
  <c r="AE5286" i="1"/>
  <c r="AG5262" i="1"/>
  <c r="AM5262" i="1" s="1"/>
  <c r="AG5260" i="1"/>
  <c r="AM5260" i="1" s="1"/>
  <c r="AF5253" i="1"/>
  <c r="AB5247" i="1"/>
  <c r="AB5241" i="1"/>
  <c r="AF5237" i="1"/>
  <c r="AF5115" i="1"/>
  <c r="AG5057" i="1"/>
  <c r="AM5057" i="1" s="1"/>
  <c r="AF5053" i="1"/>
  <c r="AG4601" i="1"/>
  <c r="AM4601" i="1" s="1"/>
  <c r="AF4601" i="1"/>
  <c r="AF4581" i="1"/>
  <c r="AE4581" i="1"/>
  <c r="AF4529" i="1"/>
  <c r="AE4529" i="1"/>
  <c r="AE4481" i="1"/>
  <c r="AG4481" i="1"/>
  <c r="AM4481" i="1" s="1"/>
  <c r="AB4449" i="1"/>
  <c r="AG4449" i="1"/>
  <c r="AM4449" i="1" s="1"/>
  <c r="AB4146" i="1"/>
  <c r="AE4146" i="1"/>
  <c r="AG4146" i="1"/>
  <c r="AM4146" i="1" s="1"/>
  <c r="AE4080" i="1"/>
  <c r="AF4080" i="1"/>
  <c r="AG3799" i="1"/>
  <c r="AM3799" i="1" s="1"/>
  <c r="AB3799" i="1"/>
  <c r="AF3678" i="1"/>
  <c r="AE3678" i="1"/>
  <c r="AB3678" i="1"/>
  <c r="AF5471" i="1"/>
  <c r="AE5401" i="1"/>
  <c r="AF5399" i="1"/>
  <c r="AB5387" i="1"/>
  <c r="AB5381" i="1"/>
  <c r="AB5365" i="1"/>
  <c r="AB5345" i="1"/>
  <c r="AB5305" i="1"/>
  <c r="AE5297" i="1"/>
  <c r="AF5278" i="1"/>
  <c r="AE5214" i="1"/>
  <c r="AE5186" i="1"/>
  <c r="AB5173" i="1"/>
  <c r="AB5157" i="1"/>
  <c r="AB5132" i="1"/>
  <c r="AB5077" i="1"/>
  <c r="AB4989" i="1"/>
  <c r="AE4978" i="1"/>
  <c r="AB4943" i="1"/>
  <c r="AE4942" i="1"/>
  <c r="AE4848" i="1"/>
  <c r="AB4707" i="1"/>
  <c r="AE4689" i="1"/>
  <c r="AE4625" i="1"/>
  <c r="AE4538" i="1"/>
  <c r="AG4538" i="1"/>
  <c r="AM4538" i="1" s="1"/>
  <c r="AB4474" i="1"/>
  <c r="AB4386" i="1"/>
  <c r="AF4386" i="1"/>
  <c r="AE4386" i="1"/>
  <c r="AB4303" i="1"/>
  <c r="AG4303" i="1"/>
  <c r="AM4303" i="1" s="1"/>
  <c r="AF4303" i="1"/>
  <c r="AB4279" i="1"/>
  <c r="AE4279" i="1"/>
  <c r="AB4148" i="1"/>
  <c r="AF4148" i="1"/>
  <c r="AE4148" i="1"/>
  <c r="AB5321" i="1"/>
  <c r="AB5313" i="1"/>
  <c r="AB5300" i="1"/>
  <c r="AB5286" i="1"/>
  <c r="AF5241" i="1"/>
  <c r="AB5236" i="1"/>
  <c r="AF5161" i="1"/>
  <c r="AB5125" i="1"/>
  <c r="AG4881" i="1"/>
  <c r="AM4881" i="1" s="1"/>
  <c r="AG4855" i="1"/>
  <c r="AM4855" i="1" s="1"/>
  <c r="AB4850" i="1"/>
  <c r="AF4776" i="1"/>
  <c r="AG4767" i="1"/>
  <c r="AM4767" i="1" s="1"/>
  <c r="AE4762" i="1"/>
  <c r="AB4754" i="1"/>
  <c r="AB4741" i="1"/>
  <c r="AB4737" i="1"/>
  <c r="AB4730" i="1"/>
  <c r="AB4691" i="1"/>
  <c r="AG4653" i="1"/>
  <c r="AM4653" i="1" s="1"/>
  <c r="AB4615" i="1"/>
  <c r="AG4590" i="1"/>
  <c r="AM4590" i="1" s="1"/>
  <c r="AB4590" i="1"/>
  <c r="AB4493" i="1"/>
  <c r="AB4473" i="1"/>
  <c r="AG4473" i="1"/>
  <c r="AM4473" i="1" s="1"/>
  <c r="AE4473" i="1"/>
  <c r="AE4426" i="1"/>
  <c r="AB4426" i="1"/>
  <c r="AB4230" i="1"/>
  <c r="AG4230" i="1"/>
  <c r="AM4230" i="1" s="1"/>
  <c r="AF4020" i="1"/>
  <c r="AB4020" i="1"/>
  <c r="AE4020" i="1"/>
  <c r="AF3970" i="1"/>
  <c r="AG3970" i="1"/>
  <c r="AM3970" i="1" s="1"/>
  <c r="AB3694" i="1"/>
  <c r="AE3694" i="1"/>
  <c r="AE3611" i="1"/>
  <c r="AF3611" i="1"/>
  <c r="AF5473" i="1"/>
  <c r="AG5461" i="1"/>
  <c r="AM5461" i="1" s="1"/>
  <c r="AF5449" i="1"/>
  <c r="AG5388" i="1"/>
  <c r="AM5388" i="1" s="1"/>
  <c r="AG5381" i="1"/>
  <c r="AM5381" i="1" s="1"/>
  <c r="AG5215" i="1"/>
  <c r="AM5215" i="1" s="1"/>
  <c r="AG5205" i="1"/>
  <c r="AM5205" i="1" s="1"/>
  <c r="AG5093" i="1"/>
  <c r="AM5093" i="1" s="1"/>
  <c r="AF5091" i="1"/>
  <c r="AG5077" i="1"/>
  <c r="AM5077" i="1" s="1"/>
  <c r="AF5011" i="1"/>
  <c r="AG4989" i="1"/>
  <c r="AM4989" i="1" s="1"/>
  <c r="AB4834" i="1"/>
  <c r="AB4778" i="1"/>
  <c r="AB4669" i="1"/>
  <c r="AB4547" i="1"/>
  <c r="AE4547" i="1"/>
  <c r="AB4525" i="1"/>
  <c r="AF4525" i="1"/>
  <c r="AE4475" i="1"/>
  <c r="AB4475" i="1"/>
  <c r="AG4433" i="1"/>
  <c r="AM4433" i="1" s="1"/>
  <c r="AF4433" i="1"/>
  <c r="AF4182" i="1"/>
  <c r="AE4182" i="1"/>
  <c r="AB4182" i="1"/>
  <c r="AG4182" i="1"/>
  <c r="AM4182" i="1" s="1"/>
  <c r="AB4132" i="1"/>
  <c r="AF4132" i="1"/>
  <c r="AE4132" i="1"/>
  <c r="AG5477" i="1"/>
  <c r="AM5477" i="1" s="1"/>
  <c r="AB5469" i="1"/>
  <c r="AF5467" i="1"/>
  <c r="AE5449" i="1"/>
  <c r="AB5426" i="1"/>
  <c r="AB5399" i="1"/>
  <c r="AG5382" i="1"/>
  <c r="AM5382" i="1" s="1"/>
  <c r="AB5327" i="1"/>
  <c r="AB5322" i="1"/>
  <c r="AF5318" i="1"/>
  <c r="AF5302" i="1"/>
  <c r="AB5278" i="1"/>
  <c r="AE5247" i="1"/>
  <c r="AG5241" i="1"/>
  <c r="AM5241" i="1" s="1"/>
  <c r="AF5239" i="1"/>
  <c r="AE5207" i="1"/>
  <c r="AF5205" i="1"/>
  <c r="AG5198" i="1"/>
  <c r="AM5198" i="1" s="1"/>
  <c r="AG5182" i="1"/>
  <c r="AM5182" i="1" s="1"/>
  <c r="AE5161" i="1"/>
  <c r="AE5146" i="1"/>
  <c r="AG5135" i="1"/>
  <c r="AM5135" i="1" s="1"/>
  <c r="AF5093" i="1"/>
  <c r="AE5081" i="1"/>
  <c r="AE5065" i="1"/>
  <c r="AE5042" i="1"/>
  <c r="AE4986" i="1"/>
  <c r="AF4943" i="1"/>
  <c r="AG4928" i="1"/>
  <c r="AM4928" i="1" s="1"/>
  <c r="AE4906" i="1"/>
  <c r="AE4881" i="1"/>
  <c r="AE4867" i="1"/>
  <c r="AE4865" i="1"/>
  <c r="AF4858" i="1"/>
  <c r="AF4849" i="1"/>
  <c r="AG4813" i="1"/>
  <c r="AM4813" i="1" s="1"/>
  <c r="AG4808" i="1"/>
  <c r="AM4808" i="1" s="1"/>
  <c r="AF4790" i="1"/>
  <c r="AG4757" i="1"/>
  <c r="AM4757" i="1" s="1"/>
  <c r="AG4753" i="1"/>
  <c r="AM4753" i="1" s="1"/>
  <c r="AE4737" i="1"/>
  <c r="AF4727" i="1"/>
  <c r="AB4677" i="1"/>
  <c r="AF4674" i="1"/>
  <c r="AF4663" i="1"/>
  <c r="AB4659" i="1"/>
  <c r="AB4656" i="1"/>
  <c r="AG4645" i="1"/>
  <c r="AM4645" i="1" s="1"/>
  <c r="AF4597" i="1"/>
  <c r="AE4597" i="1"/>
  <c r="AE4592" i="1"/>
  <c r="AF4568" i="1"/>
  <c r="AG4566" i="1"/>
  <c r="AM4566" i="1" s="1"/>
  <c r="AG4525" i="1"/>
  <c r="AM4525" i="1" s="1"/>
  <c r="AF4477" i="1"/>
  <c r="AG4477" i="1"/>
  <c r="AM4477" i="1" s="1"/>
  <c r="AB4258" i="1"/>
  <c r="AE4258" i="1"/>
  <c r="AF4258" i="1"/>
  <c r="AE4206" i="1"/>
  <c r="AB4206" i="1"/>
  <c r="AF4206" i="1"/>
  <c r="AG4206" i="1"/>
  <c r="AM4206" i="1" s="1"/>
  <c r="AF4073" i="1"/>
  <c r="AG4073" i="1"/>
  <c r="AM4073" i="1" s="1"/>
  <c r="AF4022" i="1"/>
  <c r="AE4022" i="1"/>
  <c r="AG4022" i="1"/>
  <c r="AM4022" i="1" s="1"/>
  <c r="AF3905" i="1"/>
  <c r="AB3905" i="1"/>
  <c r="AG3905" i="1"/>
  <c r="AM3905" i="1" s="1"/>
  <c r="AF3804" i="1"/>
  <c r="AB3804" i="1"/>
  <c r="AE3804" i="1"/>
  <c r="AB3696" i="1"/>
  <c r="AF3696" i="1"/>
  <c r="AE4928" i="1"/>
  <c r="AE4858" i="1"/>
  <c r="AF4808" i="1"/>
  <c r="AG4801" i="1"/>
  <c r="AM4801" i="1" s="1"/>
  <c r="AG4754" i="1"/>
  <c r="AM4754" i="1" s="1"/>
  <c r="AB4751" i="1"/>
  <c r="AB4747" i="1"/>
  <c r="AE4741" i="1"/>
  <c r="AG4714" i="1"/>
  <c r="AM4714" i="1" s="1"/>
  <c r="AF4698" i="1"/>
  <c r="AE4685" i="1"/>
  <c r="AB4626" i="1"/>
  <c r="AE4594" i="1"/>
  <c r="AF4594" i="1"/>
  <c r="AG4544" i="1"/>
  <c r="AM4544" i="1" s="1"/>
  <c r="AF4544" i="1"/>
  <c r="AE4506" i="1"/>
  <c r="AG4506" i="1"/>
  <c r="AM4506" i="1" s="1"/>
  <c r="AG4440" i="1"/>
  <c r="AM4440" i="1" s="1"/>
  <c r="AF4440" i="1"/>
  <c r="AB4410" i="1"/>
  <c r="AE4410" i="1"/>
  <c r="AF4410" i="1"/>
  <c r="AG4410" i="1"/>
  <c r="AM4410" i="1" s="1"/>
  <c r="AE4012" i="1"/>
  <c r="AB4012" i="1"/>
  <c r="AE3882" i="1"/>
  <c r="AF3882" i="1"/>
  <c r="AB4434" i="1"/>
  <c r="AE4417" i="1"/>
  <c r="AB4370" i="1"/>
  <c r="AE4364" i="1"/>
  <c r="AE4342" i="1"/>
  <c r="AB4310" i="1"/>
  <c r="AE4290" i="1"/>
  <c r="AB4271" i="1"/>
  <c r="AF4249" i="1"/>
  <c r="AE4202" i="1"/>
  <c r="AE4158" i="1"/>
  <c r="AB4124" i="1"/>
  <c r="AB4122" i="1"/>
  <c r="AF4090" i="1"/>
  <c r="AE4058" i="1"/>
  <c r="AE4042" i="1"/>
  <c r="AB4006" i="1"/>
  <c r="AF3983" i="1"/>
  <c r="AF3972" i="1"/>
  <c r="AB3954" i="1"/>
  <c r="AF3945" i="1"/>
  <c r="AB3926" i="1"/>
  <c r="AB3902" i="1"/>
  <c r="AB3849" i="1"/>
  <c r="AB3841" i="1"/>
  <c r="AB3838" i="1"/>
  <c r="AB3777" i="1"/>
  <c r="AG3739" i="1"/>
  <c r="AM3739" i="1" s="1"/>
  <c r="AE3735" i="1"/>
  <c r="AB3728" i="1"/>
  <c r="AE3726" i="1"/>
  <c r="AG3707" i="1"/>
  <c r="AM3707" i="1" s="1"/>
  <c r="AE3670" i="1"/>
  <c r="AG3603" i="1"/>
  <c r="AM3603" i="1" s="1"/>
  <c r="AB3628" i="1"/>
  <c r="AG3552" i="1"/>
  <c r="AM3552" i="1" s="1"/>
  <c r="AE3552" i="1"/>
  <c r="AE4383" i="1"/>
  <c r="AF4326" i="1"/>
  <c r="AB4325" i="1"/>
  <c r="AG4290" i="1"/>
  <c r="AM4290" i="1" s="1"/>
  <c r="AF4273" i="1"/>
  <c r="AE4250" i="1"/>
  <c r="AE4249" i="1"/>
  <c r="AF4238" i="1"/>
  <c r="AF4231" i="1"/>
  <c r="AB4226" i="1"/>
  <c r="AB4186" i="1"/>
  <c r="AG4158" i="1"/>
  <c r="AM4158" i="1" s="1"/>
  <c r="AB4094" i="1"/>
  <c r="AG4038" i="1"/>
  <c r="AM4038" i="1" s="1"/>
  <c r="AB4014" i="1"/>
  <c r="AG3985" i="1"/>
  <c r="AM3985" i="1" s="1"/>
  <c r="AG3945" i="1"/>
  <c r="AM3945" i="1" s="1"/>
  <c r="AE3911" i="1"/>
  <c r="AF3870" i="1"/>
  <c r="AF3810" i="1"/>
  <c r="AG3802" i="1"/>
  <c r="AM3802" i="1" s="1"/>
  <c r="AE3779" i="1"/>
  <c r="AE3777" i="1"/>
  <c r="AF3739" i="1"/>
  <c r="AG3735" i="1"/>
  <c r="AM3735" i="1" s="1"/>
  <c r="AE3730" i="1"/>
  <c r="AG3726" i="1"/>
  <c r="AM3726" i="1" s="1"/>
  <c r="AF3691" i="1"/>
  <c r="AE3666" i="1"/>
  <c r="AB3655" i="1"/>
  <c r="AB3654" i="1"/>
  <c r="AE3649" i="1"/>
  <c r="AB3646" i="1"/>
  <c r="AG3625" i="1"/>
  <c r="AM3625" i="1" s="1"/>
  <c r="AE3610" i="1"/>
  <c r="AF3610" i="1"/>
  <c r="AF4533" i="1"/>
  <c r="AE4531" i="1"/>
  <c r="AG4517" i="1"/>
  <c r="AM4517" i="1" s="1"/>
  <c r="AE4515" i="1"/>
  <c r="AE4513" i="1"/>
  <c r="AE4507" i="1"/>
  <c r="AE4496" i="1"/>
  <c r="AG4489" i="1"/>
  <c r="AM4489" i="1" s="1"/>
  <c r="AE4480" i="1"/>
  <c r="AE4457" i="1"/>
  <c r="AG4437" i="1"/>
  <c r="AM4437" i="1" s="1"/>
  <c r="AB4408" i="1"/>
  <c r="AG4404" i="1"/>
  <c r="AM4404" i="1" s="1"/>
  <c r="AF4392" i="1"/>
  <c r="AF4345" i="1"/>
  <c r="AF4306" i="1"/>
  <c r="AF4290" i="1"/>
  <c r="AF4257" i="1"/>
  <c r="AF4201" i="1"/>
  <c r="AG4183" i="1"/>
  <c r="AM4183" i="1" s="1"/>
  <c r="AF4158" i="1"/>
  <c r="AF4145" i="1"/>
  <c r="AG4129" i="1"/>
  <c r="AM4129" i="1" s="1"/>
  <c r="AF4124" i="1"/>
  <c r="AE4114" i="1"/>
  <c r="AG4077" i="1"/>
  <c r="AM4077" i="1" s="1"/>
  <c r="AE4072" i="1"/>
  <c r="AF4038" i="1"/>
  <c r="AH4038" i="1" s="1"/>
  <c r="AF4033" i="1"/>
  <c r="AH4033" i="1" s="1"/>
  <c r="AE4017" i="1"/>
  <c r="AE3961" i="1"/>
  <c r="AE3954" i="1"/>
  <c r="AF3950" i="1"/>
  <c r="AF3886" i="1"/>
  <c r="AG3867" i="1"/>
  <c r="AM3867" i="1" s="1"/>
  <c r="AE3846" i="1"/>
  <c r="AG3841" i="1"/>
  <c r="AM3841" i="1" s="1"/>
  <c r="AG3814" i="1"/>
  <c r="AM3814" i="1" s="1"/>
  <c r="AE3810" i="1"/>
  <c r="AF3802" i="1"/>
  <c r="AF3770" i="1"/>
  <c r="AB3681" i="1"/>
  <c r="AG3667" i="1"/>
  <c r="AM3667" i="1" s="1"/>
  <c r="AF3622" i="1"/>
  <c r="AG3622" i="1"/>
  <c r="AM3622" i="1" s="1"/>
  <c r="AE3617" i="1"/>
  <c r="AB3617" i="1"/>
  <c r="AB3580" i="1"/>
  <c r="AF3580" i="1"/>
  <c r="AB3559" i="1"/>
  <c r="AG3559" i="1"/>
  <c r="AM3559" i="1" s="1"/>
  <c r="AE4413" i="1"/>
  <c r="AB4357" i="1"/>
  <c r="AB4210" i="1"/>
  <c r="AB4058" i="1"/>
  <c r="AB3827" i="1"/>
  <c r="AF3740" i="1"/>
  <c r="AB3563" i="1"/>
  <c r="AF3563" i="1"/>
  <c r="AG3536" i="1"/>
  <c r="AM3536" i="1" s="1"/>
  <c r="AF3536" i="1"/>
  <c r="AE4378" i="1"/>
  <c r="AF4376" i="1"/>
  <c r="AE4370" i="1"/>
  <c r="AG4327" i="1"/>
  <c r="AM4327" i="1" s="1"/>
  <c r="AE4325" i="1"/>
  <c r="AG4310" i="1"/>
  <c r="AM4310" i="1" s="1"/>
  <c r="AF4281" i="1"/>
  <c r="AE4257" i="1"/>
  <c r="AF4241" i="1"/>
  <c r="AG4201" i="1"/>
  <c r="AM4201" i="1" s="1"/>
  <c r="AE4145" i="1"/>
  <c r="AG4122" i="1"/>
  <c r="AM4122" i="1" s="1"/>
  <c r="AG4114" i="1"/>
  <c r="AM4114" i="1" s="1"/>
  <c r="AE3999" i="1"/>
  <c r="AG3982" i="1"/>
  <c r="AM3982" i="1" s="1"/>
  <c r="AG3954" i="1"/>
  <c r="AM3954" i="1" s="1"/>
  <c r="AE3942" i="1"/>
  <c r="AF3938" i="1"/>
  <c r="AF3926" i="1"/>
  <c r="AF3867" i="1"/>
  <c r="AE3850" i="1"/>
  <c r="AG3846" i="1"/>
  <c r="AM3846" i="1" s="1"/>
  <c r="AG3842" i="1"/>
  <c r="AM3842" i="1" s="1"/>
  <c r="AE3706" i="1"/>
  <c r="AF3667" i="1"/>
  <c r="AB3614" i="1"/>
  <c r="AG3614" i="1"/>
  <c r="AM3614" i="1" s="1"/>
  <c r="AG3602" i="1"/>
  <c r="AM3602" i="1" s="1"/>
  <c r="AE3563" i="1"/>
  <c r="AG4413" i="1"/>
  <c r="AM4413" i="1" s="1"/>
  <c r="AF4408" i="1"/>
  <c r="AF4327" i="1"/>
  <c r="AF4226" i="1"/>
  <c r="AG4094" i="1"/>
  <c r="AM4094" i="1" s="1"/>
  <c r="AF4064" i="1"/>
  <c r="AB4038" i="1"/>
  <c r="AF4026" i="1"/>
  <c r="AE4001" i="1"/>
  <c r="AF3986" i="1"/>
  <c r="AE3982" i="1"/>
  <c r="AE3966" i="1"/>
  <c r="AE3964" i="1"/>
  <c r="AG3962" i="1"/>
  <c r="AM3962" i="1" s="1"/>
  <c r="AF3875" i="1"/>
  <c r="AE3867" i="1"/>
  <c r="AG3790" i="1"/>
  <c r="AM3790" i="1" s="1"/>
  <c r="AE3785" i="1"/>
  <c r="AF3738" i="1"/>
  <c r="AE3721" i="1"/>
  <c r="AF3712" i="1"/>
  <c r="AF3630" i="1"/>
  <c r="AB3630" i="1"/>
  <c r="AF3626" i="1"/>
  <c r="AF3614" i="1"/>
  <c r="AB3524" i="1"/>
  <c r="AB3338" i="1"/>
  <c r="AB3293" i="1"/>
  <c r="AE3226" i="1"/>
  <c r="AE3161" i="1"/>
  <c r="AB3031" i="1"/>
  <c r="AB2999" i="1"/>
  <c r="AE2967" i="1"/>
  <c r="AB2890" i="1"/>
  <c r="AG2885" i="1"/>
  <c r="AM2885" i="1" s="1"/>
  <c r="AB2875" i="1"/>
  <c r="AB2738" i="1"/>
  <c r="AB2710" i="1"/>
  <c r="AB2647" i="1"/>
  <c r="AB2628" i="1"/>
  <c r="AF2579" i="1"/>
  <c r="AB3558" i="1"/>
  <c r="AF3553" i="1"/>
  <c r="AG3547" i="1"/>
  <c r="AM3547" i="1" s="1"/>
  <c r="AF3532" i="1"/>
  <c r="AG3464" i="1"/>
  <c r="AM3464" i="1" s="1"/>
  <c r="AG3454" i="1"/>
  <c r="AM3454" i="1" s="1"/>
  <c r="AB3448" i="1"/>
  <c r="AG3433" i="1"/>
  <c r="AM3433" i="1" s="1"/>
  <c r="AG3369" i="1"/>
  <c r="AM3369" i="1" s="1"/>
  <c r="AG3364" i="1"/>
  <c r="AM3364" i="1" s="1"/>
  <c r="AG3305" i="1"/>
  <c r="AM3305" i="1" s="1"/>
  <c r="AB3304" i="1"/>
  <c r="AB3278" i="1"/>
  <c r="AF3246" i="1"/>
  <c r="AG3244" i="1"/>
  <c r="AM3244" i="1" s="1"/>
  <c r="AF3242" i="1"/>
  <c r="AF3229" i="1"/>
  <c r="AE3221" i="1"/>
  <c r="AG3211" i="1"/>
  <c r="AM3211" i="1" s="1"/>
  <c r="AG3202" i="1"/>
  <c r="AM3202" i="1" s="1"/>
  <c r="AE3193" i="1"/>
  <c r="AB3182" i="1"/>
  <c r="AB3145" i="1"/>
  <c r="AE3132" i="1"/>
  <c r="AE3125" i="1"/>
  <c r="AE3121" i="1"/>
  <c r="AG3098" i="1"/>
  <c r="AM3098" i="1" s="1"/>
  <c r="AF3083" i="1"/>
  <c r="AE3074" i="1"/>
  <c r="AF3039" i="1"/>
  <c r="AE3014" i="1"/>
  <c r="AG2985" i="1"/>
  <c r="AM2985" i="1" s="1"/>
  <c r="AF2977" i="1"/>
  <c r="AE2970" i="1"/>
  <c r="AB2969" i="1"/>
  <c r="AE2949" i="1"/>
  <c r="AG2927" i="1"/>
  <c r="AM2927" i="1" s="1"/>
  <c r="AF2861" i="1"/>
  <c r="AB2857" i="1"/>
  <c r="AF2849" i="1"/>
  <c r="AB2848" i="1"/>
  <c r="AE2826" i="1"/>
  <c r="AE2816" i="1"/>
  <c r="AB2803" i="1"/>
  <c r="AF2799" i="1"/>
  <c r="AG2790" i="1"/>
  <c r="AM2790" i="1" s="1"/>
  <c r="AB2785" i="1"/>
  <c r="AE2741" i="1"/>
  <c r="AB2701" i="1"/>
  <c r="AF2676" i="1"/>
  <c r="AG2674" i="1"/>
  <c r="AM2674" i="1" s="1"/>
  <c r="AB2660" i="1"/>
  <c r="AB2658" i="1"/>
  <c r="AG2634" i="1"/>
  <c r="AM2634" i="1" s="1"/>
  <c r="AE2618" i="1"/>
  <c r="AG2612" i="1"/>
  <c r="AM2612" i="1" s="1"/>
  <c r="AF2602" i="1"/>
  <c r="AF2596" i="1"/>
  <c r="AG2594" i="1"/>
  <c r="AM2594" i="1" s="1"/>
  <c r="AB2588" i="1"/>
  <c r="AF2582" i="1"/>
  <c r="AF2580" i="1"/>
  <c r="AE2579" i="1"/>
  <c r="AB2570" i="1"/>
  <c r="AF2570" i="1"/>
  <c r="AE2563" i="1"/>
  <c r="AG2563" i="1"/>
  <c r="AM2563" i="1" s="1"/>
  <c r="AF2563" i="1"/>
  <c r="AF3305" i="1"/>
  <c r="AF3089" i="1"/>
  <c r="AB3069" i="1"/>
  <c r="AF2554" i="1"/>
  <c r="AG2554" i="1"/>
  <c r="AM2554" i="1" s="1"/>
  <c r="AF3594" i="1"/>
  <c r="AB3472" i="1"/>
  <c r="AF3452" i="1"/>
  <c r="AB3440" i="1"/>
  <c r="AG3436" i="1"/>
  <c r="AM3436" i="1" s="1"/>
  <c r="AE3413" i="1"/>
  <c r="AG3409" i="1"/>
  <c r="AM3409" i="1" s="1"/>
  <c r="AF3353" i="1"/>
  <c r="AB3341" i="1"/>
  <c r="AG3324" i="1"/>
  <c r="AM3324" i="1" s="1"/>
  <c r="AE3305" i="1"/>
  <c r="AE3293" i="1"/>
  <c r="AF3277" i="1"/>
  <c r="AF3275" i="1"/>
  <c r="AF3250" i="1"/>
  <c r="AB3226" i="1"/>
  <c r="AF3221" i="1"/>
  <c r="AF3211" i="1"/>
  <c r="AE3197" i="1"/>
  <c r="AG3193" i="1"/>
  <c r="AG3142" i="1"/>
  <c r="AM3142" i="1" s="1"/>
  <c r="AF3125" i="1"/>
  <c r="AG3121" i="1"/>
  <c r="AM3121" i="1" s="1"/>
  <c r="AG3116" i="1"/>
  <c r="AM3116" i="1" s="1"/>
  <c r="AG3074" i="1"/>
  <c r="AM3074" i="1" s="1"/>
  <c r="AG3031" i="1"/>
  <c r="AM3031" i="1" s="1"/>
  <c r="AG3030" i="1"/>
  <c r="AM3030" i="1" s="1"/>
  <c r="AE3025" i="1"/>
  <c r="AE3012" i="1"/>
  <c r="AB3003" i="1"/>
  <c r="AF2991" i="1"/>
  <c r="AE2985" i="1"/>
  <c r="AB2979" i="1"/>
  <c r="AF2961" i="1"/>
  <c r="AG2949" i="1"/>
  <c r="AM2949" i="1" s="1"/>
  <c r="AB2943" i="1"/>
  <c r="AF2927" i="1"/>
  <c r="AG2916" i="1"/>
  <c r="AM2916" i="1" s="1"/>
  <c r="AE2914" i="1"/>
  <c r="AF2886" i="1"/>
  <c r="AE2875" i="1"/>
  <c r="AE2869" i="1"/>
  <c r="AE2861" i="1"/>
  <c r="AF2857" i="1"/>
  <c r="AH2857" i="1" s="1"/>
  <c r="AB2856" i="1"/>
  <c r="AG2843" i="1"/>
  <c r="AM2843" i="1" s="1"/>
  <c r="AG2827" i="1"/>
  <c r="AM2827" i="1" s="1"/>
  <c r="AF2802" i="1"/>
  <c r="AG2800" i="1"/>
  <c r="AM2800" i="1" s="1"/>
  <c r="AB2771" i="1"/>
  <c r="AE2770" i="1"/>
  <c r="AE2738" i="1"/>
  <c r="AG2726" i="1"/>
  <c r="AM2726" i="1" s="1"/>
  <c r="AG2718" i="1"/>
  <c r="AM2718" i="1" s="1"/>
  <c r="AE2697" i="1"/>
  <c r="AB2663" i="1"/>
  <c r="AG2660" i="1"/>
  <c r="AM2660" i="1" s="1"/>
  <c r="AG2657" i="1"/>
  <c r="AM2657" i="1" s="1"/>
  <c r="AF2642" i="1"/>
  <c r="AF2622" i="1"/>
  <c r="AF2620" i="1"/>
  <c r="AG2618" i="1"/>
  <c r="AM2618" i="1" s="1"/>
  <c r="AF2612" i="1"/>
  <c r="AE2605" i="1"/>
  <c r="AH2605" i="1" s="1"/>
  <c r="AG2599" i="1"/>
  <c r="AM2599" i="1" s="1"/>
  <c r="AE2574" i="1"/>
  <c r="AG2574" i="1"/>
  <c r="AM2574" i="1" s="1"/>
  <c r="AG3550" i="1"/>
  <c r="AM3550" i="1" s="1"/>
  <c r="AE3546" i="1"/>
  <c r="AE3485" i="1"/>
  <c r="AG3386" i="1"/>
  <c r="AM3386" i="1" s="1"/>
  <c r="AB3384" i="1"/>
  <c r="AE3069" i="1"/>
  <c r="AG3020" i="1"/>
  <c r="AM3020" i="1" s="1"/>
  <c r="AF3529" i="1"/>
  <c r="AG3413" i="1"/>
  <c r="AM3413" i="1" s="1"/>
  <c r="AG3293" i="1"/>
  <c r="AM3293" i="1" s="1"/>
  <c r="AG3245" i="1"/>
  <c r="AM3245" i="1" s="1"/>
  <c r="AF3174" i="1"/>
  <c r="AG3078" i="1"/>
  <c r="AM3078" i="1" s="1"/>
  <c r="AE3031" i="1"/>
  <c r="AF3009" i="1"/>
  <c r="AE3004" i="1"/>
  <c r="AG2982" i="1"/>
  <c r="AM2982" i="1" s="1"/>
  <c r="AE2980" i="1"/>
  <c r="AF2914" i="1"/>
  <c r="AG2877" i="1"/>
  <c r="AM2877" i="1" s="1"/>
  <c r="AG2869" i="1"/>
  <c r="AM2869" i="1" s="1"/>
  <c r="AE2836" i="1"/>
  <c r="AE2831" i="1"/>
  <c r="AF2771" i="1"/>
  <c r="AG2762" i="1"/>
  <c r="AM2762" i="1" s="1"/>
  <c r="AF2738" i="1"/>
  <c r="AG2710" i="1"/>
  <c r="AM2710" i="1" s="1"/>
  <c r="AF2699" i="1"/>
  <c r="AF2675" i="1"/>
  <c r="AF2660" i="1"/>
  <c r="AH2660" i="1" s="1"/>
  <c r="AE2652" i="1"/>
  <c r="AE2645" i="1"/>
  <c r="AG2626" i="1"/>
  <c r="AM2626" i="1" s="1"/>
  <c r="AE2597" i="1"/>
  <c r="AE2595" i="1"/>
  <c r="AF2578" i="1"/>
  <c r="AG2562" i="1"/>
  <c r="AM2562" i="1" s="1"/>
  <c r="AE2553" i="1"/>
  <c r="AG2553" i="1"/>
  <c r="AM2553" i="1" s="1"/>
  <c r="AG3537" i="1"/>
  <c r="AM3537" i="1" s="1"/>
  <c r="AF3531" i="1"/>
  <c r="AF3485" i="1"/>
  <c r="AG3481" i="1"/>
  <c r="AM3481" i="1" s="1"/>
  <c r="AF3437" i="1"/>
  <c r="AF3418" i="1"/>
  <c r="AF3413" i="1"/>
  <c r="AF3393" i="1"/>
  <c r="AE3386" i="1"/>
  <c r="AE3302" i="1"/>
  <c r="AG3285" i="1"/>
  <c r="AM3285" i="1" s="1"/>
  <c r="AF3268" i="1"/>
  <c r="AG3204" i="1"/>
  <c r="AM3204" i="1" s="1"/>
  <c r="AB3193" i="1"/>
  <c r="AG3161" i="1"/>
  <c r="AM3161" i="1" s="1"/>
  <c r="AG3150" i="1"/>
  <c r="AM3150" i="1" s="1"/>
  <c r="AB3142" i="1"/>
  <c r="AB3125" i="1"/>
  <c r="AF3046" i="1"/>
  <c r="AG3013" i="1"/>
  <c r="AM3013" i="1" s="1"/>
  <c r="AG2997" i="1"/>
  <c r="AM2997" i="1" s="1"/>
  <c r="AE2950" i="1"/>
  <c r="AE2924" i="1"/>
  <c r="AF2909" i="1"/>
  <c r="AG2897" i="1"/>
  <c r="AM2897" i="1" s="1"/>
  <c r="AF2879" i="1"/>
  <c r="AH2879" i="1" s="1"/>
  <c r="AE2858" i="1"/>
  <c r="AG2840" i="1"/>
  <c r="AM2840" i="1" s="1"/>
  <c r="AG2825" i="1"/>
  <c r="AM2825" i="1" s="1"/>
  <c r="AG2808" i="1"/>
  <c r="AM2808" i="1" s="1"/>
  <c r="AE2786" i="1"/>
  <c r="AF2780" i="1"/>
  <c r="AE2771" i="1"/>
  <c r="AE2754" i="1"/>
  <c r="AE2749" i="1"/>
  <c r="AB2726" i="1"/>
  <c r="AG2673" i="1"/>
  <c r="AM2673" i="1" s="1"/>
  <c r="AF2658" i="1"/>
  <c r="AF2626" i="1"/>
  <c r="AE2613" i="1"/>
  <c r="AF2588" i="1"/>
  <c r="AG2585" i="1"/>
  <c r="AM2585" i="1" s="1"/>
  <c r="AE2578" i="1"/>
  <c r="AF2562" i="1"/>
  <c r="AF3537" i="1"/>
  <c r="AB3510" i="1"/>
  <c r="AF3489" i="1"/>
  <c r="AG3453" i="1"/>
  <c r="AM3453" i="1" s="1"/>
  <c r="AB3434" i="1"/>
  <c r="AE3418" i="1"/>
  <c r="AF3352" i="1"/>
  <c r="AG3276" i="1"/>
  <c r="AM3276" i="1" s="1"/>
  <c r="AE3268" i="1"/>
  <c r="AE3251" i="1"/>
  <c r="AG3246" i="1"/>
  <c r="AM3246" i="1" s="1"/>
  <c r="AB3230" i="1"/>
  <c r="AG3201" i="1"/>
  <c r="AM3201" i="1" s="1"/>
  <c r="AF3161" i="1"/>
  <c r="AE3150" i="1"/>
  <c r="AB3109" i="1"/>
  <c r="AE3106" i="1"/>
  <c r="AE3089" i="1"/>
  <c r="AG3083" i="1"/>
  <c r="AM3083" i="1" s="1"/>
  <c r="AG3069" i="1"/>
  <c r="AM3069" i="1" s="1"/>
  <c r="AB3053" i="1"/>
  <c r="AE3046" i="1"/>
  <c r="AG3039" i="1"/>
  <c r="AM3039" i="1" s="1"/>
  <c r="AB3025" i="1"/>
  <c r="AF3013" i="1"/>
  <c r="AF2997" i="1"/>
  <c r="AF2973" i="1"/>
  <c r="AF2967" i="1"/>
  <c r="AE2941" i="1"/>
  <c r="AF2939" i="1"/>
  <c r="AE2901" i="1"/>
  <c r="AB2827" i="1"/>
  <c r="AF2808" i="1"/>
  <c r="AG2666" i="1"/>
  <c r="AM2666" i="1" s="1"/>
  <c r="AE2621" i="1"/>
  <c r="AH2621" i="1" s="1"/>
  <c r="AG2575" i="1"/>
  <c r="AM2575" i="1" s="1"/>
  <c r="AE2573" i="1"/>
  <c r="AE2562" i="1"/>
  <c r="AF2531" i="1"/>
  <c r="AE2524" i="1"/>
  <c r="AE2489" i="1"/>
  <c r="AG2487" i="1"/>
  <c r="AM2487" i="1" s="1"/>
  <c r="AB2469" i="1"/>
  <c r="AG2457" i="1"/>
  <c r="AM2457" i="1" s="1"/>
  <c r="AE2442" i="1"/>
  <c r="AE2404" i="1"/>
  <c r="AG2389" i="1"/>
  <c r="AM2389" i="1" s="1"/>
  <c r="AE2289" i="1"/>
  <c r="AE2108" i="1"/>
  <c r="AF2056" i="1"/>
  <c r="AE2037" i="1"/>
  <c r="AG2024" i="1"/>
  <c r="AM2024" i="1" s="1"/>
  <c r="AB2016" i="1"/>
  <c r="AF2010" i="1"/>
  <c r="AF1997" i="1"/>
  <c r="AH1997" i="1" s="1"/>
  <c r="AE1996" i="1"/>
  <c r="AF1983" i="1"/>
  <c r="AE1977" i="1"/>
  <c r="AB1955" i="1"/>
  <c r="AB1831" i="1"/>
  <c r="AE1823" i="1"/>
  <c r="AF1804" i="1"/>
  <c r="AF1803" i="1"/>
  <c r="AE1767" i="1"/>
  <c r="AE1703" i="1"/>
  <c r="AE1639" i="1"/>
  <c r="AB1630" i="1"/>
  <c r="AF1549" i="1"/>
  <c r="AF1542" i="1"/>
  <c r="AF1532" i="1"/>
  <c r="AF1508" i="1"/>
  <c r="AF1506" i="1"/>
  <c r="AB1498" i="1"/>
  <c r="AE1480" i="1"/>
  <c r="AB1468" i="1"/>
  <c r="AE1462" i="1"/>
  <c r="AG1460" i="1"/>
  <c r="AM1460" i="1" s="1"/>
  <c r="AB1437" i="1"/>
  <c r="AF1410" i="1"/>
  <c r="AG1410" i="1"/>
  <c r="AM1410" i="1" s="1"/>
  <c r="AG1164" i="1"/>
  <c r="AM1164" i="1" s="1"/>
  <c r="AF1164" i="1"/>
  <c r="AB1164" i="1"/>
  <c r="AG1131" i="1"/>
  <c r="AM1131" i="1" s="1"/>
  <c r="AF1131" i="1"/>
  <c r="AF985" i="1"/>
  <c r="AB985" i="1"/>
  <c r="AE985" i="1"/>
  <c r="AG985" i="1"/>
  <c r="AM985" i="1" s="1"/>
  <c r="AB829" i="1"/>
  <c r="AG829" i="1"/>
  <c r="AM829" i="1" s="1"/>
  <c r="AE513" i="1"/>
  <c r="AF513" i="1"/>
  <c r="AB287" i="1"/>
  <c r="AF287" i="1"/>
  <c r="AG287" i="1"/>
  <c r="AM287" i="1" s="1"/>
  <c r="AE247" i="1"/>
  <c r="AF247" i="1"/>
  <c r="AE2457" i="1"/>
  <c r="AE2432" i="1"/>
  <c r="AB2409" i="1"/>
  <c r="AG2392" i="1"/>
  <c r="AM2392" i="1" s="1"/>
  <c r="AG2365" i="1"/>
  <c r="AM2365" i="1" s="1"/>
  <c r="AG2350" i="1"/>
  <c r="AM2350" i="1" s="1"/>
  <c r="AB2345" i="1"/>
  <c r="AB2338" i="1"/>
  <c r="AB2314" i="1"/>
  <c r="AE2309" i="1"/>
  <c r="AB2298" i="1"/>
  <c r="AF2290" i="1"/>
  <c r="AF2282" i="1"/>
  <c r="AB2276" i="1"/>
  <c r="AF2266" i="1"/>
  <c r="AE2248" i="1"/>
  <c r="AF2230" i="1"/>
  <c r="AB2220" i="1"/>
  <c r="AF2206" i="1"/>
  <c r="AG2204" i="1"/>
  <c r="AM2204" i="1" s="1"/>
  <c r="AE2191" i="1"/>
  <c r="AF2166" i="1"/>
  <c r="AF2142" i="1"/>
  <c r="AB2119" i="1"/>
  <c r="AB2026" i="1"/>
  <c r="AF2024" i="1"/>
  <c r="AE1436" i="1"/>
  <c r="AF1436" i="1"/>
  <c r="AF1421" i="1"/>
  <c r="AG1421" i="1"/>
  <c r="AM1421" i="1" s="1"/>
  <c r="AB1421" i="1"/>
  <c r="AB1208" i="1"/>
  <c r="AG1208" i="1"/>
  <c r="AM1208" i="1" s="1"/>
  <c r="AG987" i="1"/>
  <c r="AM987" i="1" s="1"/>
  <c r="AB987" i="1"/>
  <c r="AG951" i="1"/>
  <c r="AM951" i="1" s="1"/>
  <c r="AF951" i="1"/>
  <c r="AG910" i="1"/>
  <c r="AM910" i="1" s="1"/>
  <c r="AF910" i="1"/>
  <c r="AF487" i="1"/>
  <c r="AG487" i="1"/>
  <c r="AM487" i="1" s="1"/>
  <c r="AB86" i="1"/>
  <c r="AF86" i="1"/>
  <c r="AE52" i="1"/>
  <c r="AF52" i="1"/>
  <c r="AB52" i="1"/>
  <c r="AB2133" i="1"/>
  <c r="AB1992" i="1"/>
  <c r="AE1949" i="1"/>
  <c r="AF1925" i="1"/>
  <c r="AE1913" i="1"/>
  <c r="AB1851" i="1"/>
  <c r="AG1823" i="1"/>
  <c r="AM1823" i="1" s="1"/>
  <c r="AF1819" i="1"/>
  <c r="AB1809" i="1"/>
  <c r="AE1804" i="1"/>
  <c r="AG1763" i="1"/>
  <c r="AM1763" i="1" s="1"/>
  <c r="AE1740" i="1"/>
  <c r="AE1712" i="1"/>
  <c r="AF1710" i="1"/>
  <c r="AG1703" i="1"/>
  <c r="AM1703" i="1" s="1"/>
  <c r="AE1686" i="1"/>
  <c r="AB1666" i="1"/>
  <c r="AG1639" i="1"/>
  <c r="AM1639" i="1" s="1"/>
  <c r="AB1626" i="1"/>
  <c r="AE1611" i="1"/>
  <c r="AB1563" i="1"/>
  <c r="AG1555" i="1"/>
  <c r="AM1555" i="1" s="1"/>
  <c r="AG1549" i="1"/>
  <c r="AM1549" i="1" s="1"/>
  <c r="AE1548" i="1"/>
  <c r="AE1546" i="1"/>
  <c r="AE1488" i="1"/>
  <c r="AG1482" i="1"/>
  <c r="AM1482" i="1" s="1"/>
  <c r="AG1480" i="1"/>
  <c r="AM1480" i="1" s="1"/>
  <c r="AB1477" i="1"/>
  <c r="AF1462" i="1"/>
  <c r="AF1460" i="1"/>
  <c r="AB1418" i="1"/>
  <c r="AF1418" i="1"/>
  <c r="AE1244" i="1"/>
  <c r="AF1244" i="1"/>
  <c r="AE953" i="1"/>
  <c r="AF953" i="1"/>
  <c r="AB751" i="1"/>
  <c r="AG751" i="1"/>
  <c r="AM751" i="1" s="1"/>
  <c r="AE639" i="1"/>
  <c r="AG639" i="1"/>
  <c r="AM639" i="1" s="1"/>
  <c r="AB639" i="1"/>
  <c r="AF639" i="1"/>
  <c r="AE631" i="1"/>
  <c r="AH631" i="1" s="1"/>
  <c r="AB631" i="1"/>
  <c r="AF543" i="1"/>
  <c r="AB543" i="1"/>
  <c r="AE463" i="1"/>
  <c r="AB463" i="1"/>
  <c r="AF463" i="1"/>
  <c r="AG446" i="1"/>
  <c r="AM446" i="1" s="1"/>
  <c r="AF446" i="1"/>
  <c r="AF357" i="1"/>
  <c r="AB357" i="1"/>
  <c r="AE357" i="1"/>
  <c r="AG357" i="1"/>
  <c r="AM357" i="1" s="1"/>
  <c r="AF297" i="1"/>
  <c r="AE297" i="1"/>
  <c r="AE24" i="1"/>
  <c r="AF24" i="1"/>
  <c r="AE2547" i="1"/>
  <c r="AB2487" i="1"/>
  <c r="AB2442" i="1"/>
  <c r="AG2432" i="1"/>
  <c r="AM2432" i="1" s="1"/>
  <c r="AB2404" i="1"/>
  <c r="AG2401" i="1"/>
  <c r="AM2401" i="1" s="1"/>
  <c r="AG2348" i="1"/>
  <c r="AM2348" i="1" s="1"/>
  <c r="AF2324" i="1"/>
  <c r="AE2313" i="1"/>
  <c r="AG2309" i="1"/>
  <c r="AM2309" i="1" s="1"/>
  <c r="AG2305" i="1"/>
  <c r="AM2305" i="1" s="1"/>
  <c r="AF2254" i="1"/>
  <c r="AF2248" i="1"/>
  <c r="AF2246" i="1"/>
  <c r="AG2217" i="1"/>
  <c r="AM2217" i="1" s="1"/>
  <c r="AF2118" i="1"/>
  <c r="AF2076" i="1"/>
  <c r="AB2056" i="1"/>
  <c r="AB1996" i="1"/>
  <c r="AF1555" i="1"/>
  <c r="AE1549" i="1"/>
  <c r="AF1220" i="1"/>
  <c r="AE1220" i="1"/>
  <c r="AE1117" i="1"/>
  <c r="AG1117" i="1"/>
  <c r="AM1117" i="1" s="1"/>
  <c r="AE679" i="1"/>
  <c r="AB679" i="1"/>
  <c r="AB302" i="1"/>
  <c r="AE302" i="1"/>
  <c r="AE2469" i="1"/>
  <c r="AB2414" i="1"/>
  <c r="AF2375" i="1"/>
  <c r="AE2373" i="1"/>
  <c r="AB2365" i="1"/>
  <c r="AB2346" i="1"/>
  <c r="AG2332" i="1"/>
  <c r="AM2332" i="1" s="1"/>
  <c r="AE2324" i="1"/>
  <c r="AF2322" i="1"/>
  <c r="AE2305" i="1"/>
  <c r="AG2297" i="1"/>
  <c r="AM2297" i="1" s="1"/>
  <c r="AF2295" i="1"/>
  <c r="AB2282" i="1"/>
  <c r="AF2220" i="1"/>
  <c r="AF2217" i="1"/>
  <c r="AF2156" i="1"/>
  <c r="AE2154" i="1"/>
  <c r="AE2100" i="1"/>
  <c r="AE2071" i="1"/>
  <c r="AE2016" i="1"/>
  <c r="AB2010" i="1"/>
  <c r="AB1997" i="1"/>
  <c r="AB1966" i="1"/>
  <c r="AG1955" i="1"/>
  <c r="AM1955" i="1" s="1"/>
  <c r="AG1936" i="1"/>
  <c r="AM1936" i="1" s="1"/>
  <c r="AB1907" i="1"/>
  <c r="AF1867" i="1"/>
  <c r="AG1843" i="1"/>
  <c r="AM1843" i="1" s="1"/>
  <c r="AG1809" i="1"/>
  <c r="AM1809" i="1" s="1"/>
  <c r="AG1776" i="1"/>
  <c r="AM1776" i="1" s="1"/>
  <c r="AB1767" i="1"/>
  <c r="AB1752" i="1"/>
  <c r="AF1735" i="1"/>
  <c r="AB1734" i="1"/>
  <c r="AB1694" i="1"/>
  <c r="AE1671" i="1"/>
  <c r="AG1669" i="1"/>
  <c r="AM1669" i="1" s="1"/>
  <c r="AF1630" i="1"/>
  <c r="AG1621" i="1"/>
  <c r="AM1621" i="1" s="1"/>
  <c r="AB1598" i="1"/>
  <c r="AF1595" i="1"/>
  <c r="AE1555" i="1"/>
  <c r="AG1539" i="1"/>
  <c r="AM1539" i="1" s="1"/>
  <c r="AB1538" i="1"/>
  <c r="AB1532" i="1"/>
  <c r="AF1507" i="1"/>
  <c r="AG1488" i="1"/>
  <c r="AM1488" i="1" s="1"/>
  <c r="AF1453" i="1"/>
  <c r="AE1444" i="1"/>
  <c r="AG1437" i="1"/>
  <c r="AM1437" i="1" s="1"/>
  <c r="AB1436" i="1"/>
  <c r="AE1413" i="1"/>
  <c r="AF1413" i="1"/>
  <c r="AB1410" i="1"/>
  <c r="AE1122" i="1"/>
  <c r="AB1122" i="1"/>
  <c r="AG1122" i="1"/>
  <c r="AM1122" i="1" s="1"/>
  <c r="AB1082" i="1"/>
  <c r="AE1082" i="1"/>
  <c r="AG709" i="1"/>
  <c r="AM709" i="1" s="1"/>
  <c r="AB709" i="1"/>
  <c r="AF709" i="1"/>
  <c r="AG491" i="1"/>
  <c r="AM491" i="1" s="1"/>
  <c r="AB491" i="1"/>
  <c r="AG110" i="1"/>
  <c r="AM110" i="1" s="1"/>
  <c r="AE110" i="1"/>
  <c r="AF2297" i="1"/>
  <c r="AF1645" i="1"/>
  <c r="AE1637" i="1"/>
  <c r="AE1630" i="1"/>
  <c r="AE1574" i="1"/>
  <c r="AF1567" i="1"/>
  <c r="AH1567" i="1" s="1"/>
  <c r="AF1550" i="1"/>
  <c r="AG1529" i="1"/>
  <c r="AM1529" i="1" s="1"/>
  <c r="AF1477" i="1"/>
  <c r="AE1437" i="1"/>
  <c r="AG1413" i="1"/>
  <c r="AM1413" i="1" s="1"/>
  <c r="AF1298" i="1"/>
  <c r="AE1298" i="1"/>
  <c r="AG1298" i="1"/>
  <c r="AM1298" i="1" s="1"/>
  <c r="AF1068" i="1"/>
  <c r="AG1068" i="1"/>
  <c r="AM1068" i="1" s="1"/>
  <c r="AB1025" i="1"/>
  <c r="AF1025" i="1"/>
  <c r="AG1025" i="1"/>
  <c r="AM1025" i="1" s="1"/>
  <c r="AB931" i="1"/>
  <c r="AF931" i="1"/>
  <c r="AE231" i="1"/>
  <c r="AF231" i="1"/>
  <c r="AF2493" i="1"/>
  <c r="AH2493" i="1" s="1"/>
  <c r="AF2478" i="1"/>
  <c r="AG2476" i="1"/>
  <c r="AM2476" i="1" s="1"/>
  <c r="AG2433" i="1"/>
  <c r="AM2433" i="1" s="1"/>
  <c r="AF2409" i="1"/>
  <c r="AG2373" i="1"/>
  <c r="AM2373" i="1" s="1"/>
  <c r="AF2345" i="1"/>
  <c r="AG2295" i="1"/>
  <c r="AM2295" i="1" s="1"/>
  <c r="AG2293" i="1"/>
  <c r="AM2293" i="1" s="1"/>
  <c r="AE2276" i="1"/>
  <c r="AE2263" i="1"/>
  <c r="AG2220" i="1"/>
  <c r="AM2220" i="1" s="1"/>
  <c r="AG2218" i="1"/>
  <c r="AM2218" i="1" s="1"/>
  <c r="AF2193" i="1"/>
  <c r="AG2162" i="1"/>
  <c r="AM2162" i="1" s="1"/>
  <c r="AE2026" i="1"/>
  <c r="AF2009" i="1"/>
  <c r="AG1996" i="1"/>
  <c r="AM1996" i="1" s="1"/>
  <c r="AE1991" i="1"/>
  <c r="AG1979" i="1"/>
  <c r="AM1979" i="1" s="1"/>
  <c r="AB1891" i="1"/>
  <c r="AF1861" i="1"/>
  <c r="AF1809" i="1"/>
  <c r="AE1733" i="1"/>
  <c r="AG1711" i="1"/>
  <c r="AM1711" i="1" s="1"/>
  <c r="AE1693" i="1"/>
  <c r="AF1678" i="1"/>
  <c r="AG1671" i="1"/>
  <c r="AM1671" i="1" s="1"/>
  <c r="AF1669" i="1"/>
  <c r="AE1667" i="1"/>
  <c r="AF1621" i="1"/>
  <c r="AG1614" i="1"/>
  <c r="AM1614" i="1" s="1"/>
  <c r="AG1610" i="1"/>
  <c r="AM1610" i="1" s="1"/>
  <c r="AE1529" i="1"/>
  <c r="AG1508" i="1"/>
  <c r="AM1508" i="1" s="1"/>
  <c r="AF1338" i="1"/>
  <c r="AG1338" i="1"/>
  <c r="AM1338" i="1" s="1"/>
  <c r="AF1260" i="1"/>
  <c r="AE1260" i="1"/>
  <c r="AF1129" i="1"/>
  <c r="AB1129" i="1"/>
  <c r="AF1084" i="1"/>
  <c r="AB1084" i="1"/>
  <c r="AE1084" i="1"/>
  <c r="AB719" i="1"/>
  <c r="AE719" i="1"/>
  <c r="AE602" i="1"/>
  <c r="AB602" i="1"/>
  <c r="AF410" i="1"/>
  <c r="AB410" i="1"/>
  <c r="AE410" i="1"/>
  <c r="AG410" i="1"/>
  <c r="AM410" i="1" s="1"/>
  <c r="AF351" i="1"/>
  <c r="AE351" i="1"/>
  <c r="AB2518" i="1"/>
  <c r="AG2505" i="1"/>
  <c r="AM2505" i="1" s="1"/>
  <c r="AG2489" i="1"/>
  <c r="AM2489" i="1" s="1"/>
  <c r="AF2442" i="1"/>
  <c r="AF2426" i="1"/>
  <c r="AG2404" i="1"/>
  <c r="AM2404" i="1" s="1"/>
  <c r="AE2397" i="1"/>
  <c r="AE2384" i="1"/>
  <c r="AG2361" i="1"/>
  <c r="AM2361" i="1" s="1"/>
  <c r="AE2356" i="1"/>
  <c r="AG2349" i="1"/>
  <c r="AM2349" i="1" s="1"/>
  <c r="AB2305" i="1"/>
  <c r="AG2285" i="1"/>
  <c r="AM2285" i="1" s="1"/>
  <c r="AF2278" i="1"/>
  <c r="AE2247" i="1"/>
  <c r="AE2218" i="1"/>
  <c r="AE2193" i="1"/>
  <c r="AF2162" i="1"/>
  <c r="AG2160" i="1"/>
  <c r="AM2160" i="1" s="1"/>
  <c r="AF2140" i="1"/>
  <c r="AF2108" i="1"/>
  <c r="AB2100" i="1"/>
  <c r="AG2056" i="1"/>
  <c r="AM2056" i="1" s="1"/>
  <c r="AG2037" i="1"/>
  <c r="AM2037" i="1" s="1"/>
  <c r="AG2028" i="1"/>
  <c r="AM2028" i="1" s="1"/>
  <c r="AF2000" i="1"/>
  <c r="AF1992" i="1"/>
  <c r="AG1983" i="1"/>
  <c r="AM1983" i="1" s="1"/>
  <c r="AB1971" i="1"/>
  <c r="AF1961" i="1"/>
  <c r="AF1899" i="1"/>
  <c r="AF1897" i="1"/>
  <c r="AF1895" i="1"/>
  <c r="AG1881" i="1"/>
  <c r="AM1881" i="1" s="1"/>
  <c r="AE1876" i="1"/>
  <c r="AB1867" i="1"/>
  <c r="AF1863" i="1"/>
  <c r="AF1841" i="1"/>
  <c r="AG1803" i="1"/>
  <c r="AM1803" i="1" s="1"/>
  <c r="AE1784" i="1"/>
  <c r="AF1757" i="1"/>
  <c r="AE1731" i="1"/>
  <c r="AB1691" i="1"/>
  <c r="AE1590" i="1"/>
  <c r="AF1583" i="1"/>
  <c r="AG1548" i="1"/>
  <c r="AM1548" i="1" s="1"/>
  <c r="AG1491" i="1"/>
  <c r="AM1491" i="1" s="1"/>
  <c r="AG1477" i="1"/>
  <c r="AM1477" i="1" s="1"/>
  <c r="AF1406" i="1"/>
  <c r="AB1406" i="1"/>
  <c r="AB1305" i="1"/>
  <c r="AE1305" i="1"/>
  <c r="AF1101" i="1"/>
  <c r="AE1101" i="1"/>
  <c r="AG1101" i="1"/>
  <c r="AM1101" i="1" s="1"/>
  <c r="AE949" i="1"/>
  <c r="AF949" i="1"/>
  <c r="AB949" i="1"/>
  <c r="AG949" i="1"/>
  <c r="AM949" i="1" s="1"/>
  <c r="AB117" i="1"/>
  <c r="AG117" i="1"/>
  <c r="AM117" i="1" s="1"/>
  <c r="AF76" i="1"/>
  <c r="AB76" i="1"/>
  <c r="AE1321" i="1"/>
  <c r="AB1256" i="1"/>
  <c r="AE1242" i="1"/>
  <c r="AE1237" i="1"/>
  <c r="AB1234" i="1"/>
  <c r="AF1202" i="1"/>
  <c r="AF1017" i="1"/>
  <c r="AB890" i="1"/>
  <c r="AB776" i="1"/>
  <c r="AE685" i="1"/>
  <c r="AB448" i="1"/>
  <c r="AE399" i="1"/>
  <c r="AF310" i="1"/>
  <c r="AF308" i="1"/>
  <c r="AE303" i="1"/>
  <c r="AB172" i="1"/>
  <c r="AE119" i="1"/>
  <c r="AF68" i="1"/>
  <c r="AE50" i="1"/>
  <c r="AE45" i="1"/>
  <c r="AH45" i="1" s="1"/>
  <c r="AB18" i="1"/>
  <c r="AF1414" i="1"/>
  <c r="AB1392" i="1"/>
  <c r="AB1390" i="1"/>
  <c r="AB1325" i="1"/>
  <c r="AG1314" i="1"/>
  <c r="AM1314" i="1" s="1"/>
  <c r="AB1311" i="1"/>
  <c r="AB1288" i="1"/>
  <c r="AB1277" i="1"/>
  <c r="AG1274" i="1"/>
  <c r="AM1274" i="1" s="1"/>
  <c r="AB1239" i="1"/>
  <c r="AG1186" i="1"/>
  <c r="AM1186" i="1" s="1"/>
  <c r="AF1177" i="1"/>
  <c r="AE1165" i="1"/>
  <c r="AF1157" i="1"/>
  <c r="AF1139" i="1"/>
  <c r="AB1061" i="1"/>
  <c r="AF1027" i="1"/>
  <c r="AF1020" i="1"/>
  <c r="AE1017" i="1"/>
  <c r="AG1010" i="1"/>
  <c r="AM1010" i="1" s="1"/>
  <c r="AE969" i="1"/>
  <c r="AH969" i="1" s="1"/>
  <c r="AB928" i="1"/>
  <c r="AG824" i="1"/>
  <c r="AM824" i="1" s="1"/>
  <c r="AF817" i="1"/>
  <c r="AB799" i="1"/>
  <c r="AE762" i="1"/>
  <c r="AG740" i="1"/>
  <c r="AM740" i="1" s="1"/>
  <c r="AF725" i="1"/>
  <c r="AB724" i="1"/>
  <c r="AE707" i="1"/>
  <c r="AH707" i="1" s="1"/>
  <c r="AF672" i="1"/>
  <c r="AG667" i="1"/>
  <c r="AM667" i="1" s="1"/>
  <c r="AF659" i="1"/>
  <c r="AE642" i="1"/>
  <c r="AF621" i="1"/>
  <c r="AB614" i="1"/>
  <c r="AF607" i="1"/>
  <c r="AG603" i="1"/>
  <c r="AM603" i="1" s="1"/>
  <c r="AB574" i="1"/>
  <c r="AF557" i="1"/>
  <c r="AH557" i="1" s="1"/>
  <c r="AG545" i="1"/>
  <c r="AM545" i="1" s="1"/>
  <c r="AG477" i="1"/>
  <c r="AM477" i="1" s="1"/>
  <c r="AE472" i="1"/>
  <c r="AE396" i="1"/>
  <c r="AE380" i="1"/>
  <c r="AE325" i="1"/>
  <c r="AH325" i="1" s="1"/>
  <c r="AF272" i="1"/>
  <c r="AH272" i="1" s="1"/>
  <c r="AB239" i="1"/>
  <c r="AF114" i="1"/>
  <c r="AB1323" i="1"/>
  <c r="AB1309" i="1"/>
  <c r="AB1229" i="1"/>
  <c r="AB1193" i="1"/>
  <c r="AB880" i="1"/>
  <c r="AF824" i="1"/>
  <c r="AB681" i="1"/>
  <c r="AB625" i="1"/>
  <c r="AE607" i="1"/>
  <c r="AB593" i="1"/>
  <c r="AB335" i="1"/>
  <c r="AF1396" i="1"/>
  <c r="AF1394" i="1"/>
  <c r="AF1374" i="1"/>
  <c r="AG1354" i="1"/>
  <c r="AM1354" i="1" s="1"/>
  <c r="AF1347" i="1"/>
  <c r="AG1318" i="1"/>
  <c r="AM1318" i="1" s="1"/>
  <c r="AG1306" i="1"/>
  <c r="AM1306" i="1" s="1"/>
  <c r="AF1217" i="1"/>
  <c r="AB1202" i="1"/>
  <c r="AE1187" i="1"/>
  <c r="AF1181" i="1"/>
  <c r="AF1165" i="1"/>
  <c r="AB1130" i="1"/>
  <c r="AE1075" i="1"/>
  <c r="AF1073" i="1"/>
  <c r="AB1057" i="1"/>
  <c r="AE1020" i="1"/>
  <c r="AE778" i="1"/>
  <c r="AG776" i="1"/>
  <c r="AM776" i="1" s="1"/>
  <c r="AE729" i="1"/>
  <c r="AB685" i="1"/>
  <c r="AG669" i="1"/>
  <c r="AM669" i="1" s="1"/>
  <c r="AG655" i="1"/>
  <c r="AM655" i="1" s="1"/>
  <c r="AB647" i="1"/>
  <c r="AG642" i="1"/>
  <c r="AM642" i="1" s="1"/>
  <c r="AF640" i="1"/>
  <c r="AH640" i="1" s="1"/>
  <c r="AG605" i="1"/>
  <c r="AM605" i="1" s="1"/>
  <c r="AE603" i="1"/>
  <c r="AF573" i="1"/>
  <c r="AF495" i="1"/>
  <c r="AF488" i="1"/>
  <c r="AG480" i="1"/>
  <c r="AM480" i="1" s="1"/>
  <c r="AE458" i="1"/>
  <c r="AE447" i="1"/>
  <c r="AF445" i="1"/>
  <c r="AF429" i="1"/>
  <c r="AE418" i="1"/>
  <c r="AE404" i="1"/>
  <c r="AF396" i="1"/>
  <c r="AG392" i="1"/>
  <c r="AM392" i="1" s="1"/>
  <c r="AE388" i="1"/>
  <c r="AF386" i="1"/>
  <c r="AF375" i="1"/>
  <c r="AF365" i="1"/>
  <c r="AB364" i="1"/>
  <c r="AF327" i="1"/>
  <c r="AF318" i="1"/>
  <c r="AF303" i="1"/>
  <c r="AB289" i="1"/>
  <c r="AE275" i="1"/>
  <c r="AF267" i="1"/>
  <c r="AF255" i="1"/>
  <c r="AE253" i="1"/>
  <c r="AB170" i="1"/>
  <c r="AG162" i="1"/>
  <c r="AM162" i="1" s="1"/>
  <c r="AB119" i="1"/>
  <c r="AE97" i="1"/>
  <c r="AE63" i="1"/>
  <c r="AB50" i="1"/>
  <c r="AF42" i="1"/>
  <c r="AE1347" i="1"/>
  <c r="AG1163" i="1"/>
  <c r="AM1163" i="1" s="1"/>
  <c r="AF636" i="1"/>
  <c r="AF625" i="1"/>
  <c r="AF593" i="1"/>
  <c r="AE339" i="1"/>
  <c r="AF264" i="1"/>
  <c r="AE227" i="1"/>
  <c r="AF1390" i="1"/>
  <c r="AG1369" i="1"/>
  <c r="AM1369" i="1" s="1"/>
  <c r="AG1323" i="1"/>
  <c r="AM1323" i="1" s="1"/>
  <c r="AG1234" i="1"/>
  <c r="AM1234" i="1" s="1"/>
  <c r="AG1201" i="1"/>
  <c r="AM1201" i="1" s="1"/>
  <c r="AG1057" i="1"/>
  <c r="AM1057" i="1" s="1"/>
  <c r="AE1011" i="1"/>
  <c r="AG724" i="1"/>
  <c r="AM724" i="1" s="1"/>
  <c r="AE690" i="1"/>
  <c r="AE662" i="1"/>
  <c r="AF655" i="1"/>
  <c r="AG646" i="1"/>
  <c r="AM646" i="1" s="1"/>
  <c r="AF638" i="1"/>
  <c r="AG507" i="1"/>
  <c r="AM507" i="1" s="1"/>
  <c r="AG413" i="1"/>
  <c r="AM413" i="1" s="1"/>
  <c r="AF404" i="1"/>
  <c r="AF388" i="1"/>
  <c r="AB146" i="1"/>
  <c r="AE60" i="1"/>
  <c r="AE1390" i="1"/>
  <c r="AG1225" i="1"/>
  <c r="AM1225" i="1" s="1"/>
  <c r="AE1201" i="1"/>
  <c r="AF1163" i="1"/>
  <c r="AE1153" i="1"/>
  <c r="AE1106" i="1"/>
  <c r="AF1050" i="1"/>
  <c r="AG1048" i="1"/>
  <c r="AM1048" i="1" s="1"/>
  <c r="AG1021" i="1"/>
  <c r="AM1021" i="1" s="1"/>
  <c r="AG999" i="1"/>
  <c r="AM999" i="1" s="1"/>
  <c r="AG880" i="1"/>
  <c r="AM880" i="1" s="1"/>
  <c r="AB802" i="1"/>
  <c r="AG799" i="1"/>
  <c r="AM799" i="1" s="1"/>
  <c r="AE750" i="1"/>
  <c r="AG743" i="1"/>
  <c r="AM743" i="1" s="1"/>
  <c r="AF730" i="1"/>
  <c r="AF724" i="1"/>
  <c r="AG681" i="1"/>
  <c r="AM681" i="1" s="1"/>
  <c r="AE638" i="1"/>
  <c r="AE636" i="1"/>
  <c r="AF574" i="1"/>
  <c r="AB488" i="1"/>
  <c r="AB447" i="1"/>
  <c r="AG429" i="1"/>
  <c r="AM429" i="1" s="1"/>
  <c r="AB418" i="1"/>
  <c r="AF409" i="1"/>
  <c r="AH409" i="1" s="1"/>
  <c r="AE343" i="1"/>
  <c r="AG339" i="1"/>
  <c r="AM339" i="1" s="1"/>
  <c r="AE337" i="1"/>
  <c r="AH337" i="1" s="1"/>
  <c r="AG276" i="1"/>
  <c r="AM276" i="1" s="1"/>
  <c r="AE271" i="1"/>
  <c r="AB253" i="1"/>
  <c r="AF239" i="1"/>
  <c r="AF227" i="1"/>
  <c r="AF140" i="1"/>
  <c r="AE138" i="1"/>
  <c r="AF34" i="1"/>
  <c r="AH451" i="1"/>
  <c r="AH29" i="1"/>
  <c r="AH403" i="1"/>
  <c r="AH341" i="1"/>
  <c r="AH277" i="1"/>
  <c r="AH5" i="1"/>
  <c r="AH459" i="1"/>
  <c r="AH443" i="1"/>
  <c r="AH389" i="1"/>
  <c r="AH373" i="1"/>
  <c r="AH1953" i="1"/>
  <c r="AH1736" i="1"/>
  <c r="AH891" i="1"/>
  <c r="AH539" i="1"/>
  <c r="AH885" i="1"/>
  <c r="AH153" i="1"/>
  <c r="AH393" i="1"/>
  <c r="AH85" i="1"/>
  <c r="AH77" i="1"/>
  <c r="AH139" i="1"/>
  <c r="AH53" i="1"/>
  <c r="AH483" i="1"/>
  <c r="AB6084" i="1"/>
  <c r="AG6072" i="1"/>
  <c r="AM6072" i="1" s="1"/>
  <c r="AE6072" i="1"/>
  <c r="AG6036" i="1"/>
  <c r="AM6036" i="1" s="1"/>
  <c r="AF6036" i="1"/>
  <c r="AF5985" i="1"/>
  <c r="AE5985" i="1"/>
  <c r="AE5965" i="1"/>
  <c r="AG5965" i="1"/>
  <c r="AM5965" i="1" s="1"/>
  <c r="AB5965" i="1"/>
  <c r="AB5961" i="1"/>
  <c r="AE5961" i="1"/>
  <c r="AG5961" i="1"/>
  <c r="AM5961" i="1" s="1"/>
  <c r="AB5932" i="1"/>
  <c r="AF5932" i="1"/>
  <c r="AG5932" i="1"/>
  <c r="AM5932" i="1" s="1"/>
  <c r="AG5890" i="1"/>
  <c r="AM5890" i="1" s="1"/>
  <c r="AE5890" i="1"/>
  <c r="AF5890" i="1"/>
  <c r="AE5855" i="1"/>
  <c r="AF5855" i="1"/>
  <c r="AB5846" i="1"/>
  <c r="AF5846" i="1"/>
  <c r="AE5846" i="1"/>
  <c r="AE5818" i="1"/>
  <c r="AB5818" i="1"/>
  <c r="AF5818" i="1"/>
  <c r="AG5818" i="1"/>
  <c r="AM5818" i="1" s="1"/>
  <c r="AF5706" i="1"/>
  <c r="AG5706" i="1"/>
  <c r="AM5706" i="1" s="1"/>
  <c r="AE5614" i="1"/>
  <c r="AB5614" i="1"/>
  <c r="AF5614" i="1"/>
  <c r="AB5507" i="1"/>
  <c r="AF5507" i="1"/>
  <c r="AB5499" i="1"/>
  <c r="AF5499" i="1"/>
  <c r="AG5450" i="1"/>
  <c r="AM5450" i="1" s="1"/>
  <c r="AB5450" i="1"/>
  <c r="AF5450" i="1"/>
  <c r="AG5343" i="1"/>
  <c r="AM5343" i="1" s="1"/>
  <c r="AB5343" i="1"/>
  <c r="AE5343" i="1"/>
  <c r="AF5343" i="1"/>
  <c r="AG5138" i="1"/>
  <c r="AM5138" i="1" s="1"/>
  <c r="AE5138" i="1"/>
  <c r="AE6008" i="1"/>
  <c r="AB5824" i="1"/>
  <c r="AF6006" i="1"/>
  <c r="AB6098" i="1"/>
  <c r="AE6159" i="1"/>
  <c r="AB6194" i="1"/>
  <c r="AG6102" i="1"/>
  <c r="AM6102" i="1" s="1"/>
  <c r="AE5696" i="1"/>
  <c r="AG5920" i="1"/>
  <c r="AM5920" i="1" s="1"/>
  <c r="AG6175" i="1"/>
  <c r="AM6175" i="1" s="1"/>
  <c r="AF6203" i="1"/>
  <c r="AF6194" i="1"/>
  <c r="AB6191" i="1"/>
  <c r="AB6183" i="1"/>
  <c r="AB6159" i="1"/>
  <c r="AG6154" i="1"/>
  <c r="AM6154" i="1" s="1"/>
  <c r="AG6149" i="1"/>
  <c r="AM6149" i="1" s="1"/>
  <c r="AF6147" i="1"/>
  <c r="AE6117" i="1"/>
  <c r="AB6102" i="1"/>
  <c r="AG6098" i="1"/>
  <c r="AM6098" i="1" s="1"/>
  <c r="AF6091" i="1"/>
  <c r="AE6084" i="1"/>
  <c r="AE6075" i="1"/>
  <c r="AF6072" i="1"/>
  <c r="AE6036" i="1"/>
  <c r="AG6028" i="1"/>
  <c r="AM6028" i="1" s="1"/>
  <c r="AF5965" i="1"/>
  <c r="AE5932" i="1"/>
  <c r="AE5901" i="1"/>
  <c r="AF5901" i="1"/>
  <c r="AB5885" i="1"/>
  <c r="AF5885" i="1"/>
  <c r="AG5885" i="1"/>
  <c r="AM5885" i="1" s="1"/>
  <c r="AE5885" i="1"/>
  <c r="AB5841" i="1"/>
  <c r="AF5841" i="1"/>
  <c r="AF5833" i="1"/>
  <c r="AG5781" i="1"/>
  <c r="AM5781" i="1" s="1"/>
  <c r="AF5781" i="1"/>
  <c r="AB5751" i="1"/>
  <c r="AE5751" i="1"/>
  <c r="AG5751" i="1"/>
  <c r="AM5751" i="1" s="1"/>
  <c r="AF5751" i="1"/>
  <c r="AF5635" i="1"/>
  <c r="AB5635" i="1"/>
  <c r="AB5630" i="1"/>
  <c r="AF5630" i="1"/>
  <c r="AE5630" i="1"/>
  <c r="AE5537" i="1"/>
  <c r="AB5537" i="1"/>
  <c r="AF5537" i="1"/>
  <c r="AE5487" i="1"/>
  <c r="AF5487" i="1"/>
  <c r="AB5487" i="1"/>
  <c r="AG5487" i="1"/>
  <c r="AM5487" i="1" s="1"/>
  <c r="AF5442" i="1"/>
  <c r="AE5442" i="1"/>
  <c r="AB5442" i="1"/>
  <c r="AG5442" i="1"/>
  <c r="AM5442" i="1" s="1"/>
  <c r="AG5266" i="1"/>
  <c r="AM5266" i="1" s="1"/>
  <c r="AB5266" i="1"/>
  <c r="AF4631" i="1"/>
  <c r="AB4631" i="1"/>
  <c r="AG5958" i="1"/>
  <c r="AM5958" i="1" s="1"/>
  <c r="AB5958" i="1"/>
  <c r="AB5956" i="1"/>
  <c r="AE5956" i="1"/>
  <c r="AG5956" i="1"/>
  <c r="AM5956" i="1" s="1"/>
  <c r="AG5892" i="1"/>
  <c r="AM5892" i="1" s="1"/>
  <c r="AF5892" i="1"/>
  <c r="AB5882" i="1"/>
  <c r="AE5882" i="1"/>
  <c r="AF5882" i="1"/>
  <c r="AE5857" i="1"/>
  <c r="AF5857" i="1"/>
  <c r="AE5820" i="1"/>
  <c r="AF5820" i="1"/>
  <c r="AB5783" i="1"/>
  <c r="AG5783" i="1"/>
  <c r="AM5783" i="1" s="1"/>
  <c r="AE5774" i="1"/>
  <c r="AF5774" i="1"/>
  <c r="AF5742" i="1"/>
  <c r="AE5742" i="1"/>
  <c r="AB5708" i="1"/>
  <c r="AF5708" i="1"/>
  <c r="AE5279" i="1"/>
  <c r="AB5279" i="1"/>
  <c r="AF5279" i="1"/>
  <c r="AB5045" i="1"/>
  <c r="AF5045" i="1"/>
  <c r="AG5045" i="1"/>
  <c r="AM5045" i="1" s="1"/>
  <c r="AB4954" i="1"/>
  <c r="AG4954" i="1"/>
  <c r="AM4954" i="1" s="1"/>
  <c r="AE4954" i="1"/>
  <c r="AB4806" i="1"/>
  <c r="AG4806" i="1"/>
  <c r="AM4806" i="1" s="1"/>
  <c r="AE4806" i="1"/>
  <c r="AF5824" i="1"/>
  <c r="AE6086" i="1"/>
  <c r="AF6185" i="1"/>
  <c r="AB6181" i="1"/>
  <c r="AF6168" i="1"/>
  <c r="AG6157" i="1"/>
  <c r="AM6157" i="1" s="1"/>
  <c r="AE6154" i="1"/>
  <c r="AG6145" i="1"/>
  <c r="AM6145" i="1" s="1"/>
  <c r="AG6121" i="1"/>
  <c r="AM6121" i="1" s="1"/>
  <c r="AG6117" i="1"/>
  <c r="AM6117" i="1" s="1"/>
  <c r="AF6098" i="1"/>
  <c r="AE6091" i="1"/>
  <c r="AF6088" i="1"/>
  <c r="AF6073" i="1"/>
  <c r="AG6026" i="1"/>
  <c r="AM6026" i="1" s="1"/>
  <c r="AF6025" i="1"/>
  <c r="AB5985" i="1"/>
  <c r="AB5980" i="1"/>
  <c r="AF5980" i="1"/>
  <c r="AB5945" i="1"/>
  <c r="AE5945" i="1"/>
  <c r="AG5945" i="1"/>
  <c r="AM5945" i="1" s="1"/>
  <c r="AE5889" i="1"/>
  <c r="AB5889" i="1"/>
  <c r="AF5889" i="1"/>
  <c r="AG5882" i="1"/>
  <c r="AM5882" i="1" s="1"/>
  <c r="AF5865" i="1"/>
  <c r="AB5855" i="1"/>
  <c r="AG5826" i="1"/>
  <c r="AM5826" i="1" s="1"/>
  <c r="AF5826" i="1"/>
  <c r="AF5804" i="1"/>
  <c r="AB5804" i="1"/>
  <c r="AE5804" i="1"/>
  <c r="AG5804" i="1"/>
  <c r="AM5804" i="1" s="1"/>
  <c r="AE5794" i="1"/>
  <c r="AF5794" i="1"/>
  <c r="AG5794" i="1"/>
  <c r="AM5794" i="1" s="1"/>
  <c r="AB5659" i="1"/>
  <c r="AF5659" i="1"/>
  <c r="AE5502" i="1"/>
  <c r="AF5502" i="1"/>
  <c r="AE5454" i="1"/>
  <c r="AF5454" i="1"/>
  <c r="AB5444" i="1"/>
  <c r="AF5444" i="1"/>
  <c r="AG5444" i="1"/>
  <c r="AM5444" i="1" s="1"/>
  <c r="AG5358" i="1"/>
  <c r="AM5358" i="1" s="1"/>
  <c r="AE5358" i="1"/>
  <c r="AE5180" i="1"/>
  <c r="AB5180" i="1"/>
  <c r="AG5180" i="1"/>
  <c r="AM5180" i="1" s="1"/>
  <c r="AE6006" i="1"/>
  <c r="AF6086" i="1"/>
  <c r="AE6167" i="1"/>
  <c r="AG6159" i="1"/>
  <c r="AM6159" i="1" s="1"/>
  <c r="AG6176" i="1"/>
  <c r="AM6176" i="1" s="1"/>
  <c r="AF6157" i="1"/>
  <c r="AB6139" i="1"/>
  <c r="AF6128" i="1"/>
  <c r="AF6117" i="1"/>
  <c r="AF6113" i="1"/>
  <c r="AF6105" i="1"/>
  <c r="AE6099" i="1"/>
  <c r="AG6089" i="1"/>
  <c r="AM6089" i="1" s="1"/>
  <c r="AE6073" i="1"/>
  <c r="AB6072" i="1"/>
  <c r="AB6041" i="1"/>
  <c r="AG6041" i="1"/>
  <c r="AM6041" i="1" s="1"/>
  <c r="AF6026" i="1"/>
  <c r="AE5997" i="1"/>
  <c r="AG5997" i="1"/>
  <c r="AM5997" i="1" s="1"/>
  <c r="AE5972" i="1"/>
  <c r="AF5972" i="1"/>
  <c r="AF5898" i="1"/>
  <c r="AG5898" i="1"/>
  <c r="AM5898" i="1" s="1"/>
  <c r="AE5884" i="1"/>
  <c r="AG5884" i="1"/>
  <c r="AM5884" i="1" s="1"/>
  <c r="AF5869" i="1"/>
  <c r="AG5869" i="1"/>
  <c r="AM5869" i="1" s="1"/>
  <c r="AE5869" i="1"/>
  <c r="AE5826" i="1"/>
  <c r="AB5796" i="1"/>
  <c r="AE5796" i="1"/>
  <c r="AG5796" i="1"/>
  <c r="AM5796" i="1" s="1"/>
  <c r="AE5748" i="1"/>
  <c r="AG5748" i="1"/>
  <c r="AM5748" i="1" s="1"/>
  <c r="AE5702" i="1"/>
  <c r="AF5702" i="1"/>
  <c r="AG5629" i="1"/>
  <c r="AM5629" i="1" s="1"/>
  <c r="AF5629" i="1"/>
  <c r="AG4830" i="1"/>
  <c r="AM4830" i="1" s="1"/>
  <c r="AE4830" i="1"/>
  <c r="AB5927" i="1"/>
  <c r="AG5987" i="1"/>
  <c r="AM5987" i="1" s="1"/>
  <c r="AB6114" i="1"/>
  <c r="AE6175" i="1"/>
  <c r="AG6086" i="1"/>
  <c r="AM6086" i="1" s="1"/>
  <c r="AG5907" i="1"/>
  <c r="AM5907" i="1" s="1"/>
  <c r="AG5927" i="1"/>
  <c r="AM5927" i="1" s="1"/>
  <c r="AB6006" i="1"/>
  <c r="AG6191" i="1"/>
  <c r="AM6191" i="1" s="1"/>
  <c r="AE6204" i="1"/>
  <c r="AF6192" i="1"/>
  <c r="AF6176" i="1"/>
  <c r="AG6152" i="1"/>
  <c r="AM6152" i="1" s="1"/>
  <c r="AE6148" i="1"/>
  <c r="AB6147" i="1"/>
  <c r="AE6128" i="1"/>
  <c r="AF6089" i="1"/>
  <c r="AF6083" i="1"/>
  <c r="AG6069" i="1"/>
  <c r="AM6069" i="1" s="1"/>
  <c r="AE6045" i="1"/>
  <c r="AG6045" i="1"/>
  <c r="AM6045" i="1" s="1"/>
  <c r="AE6041" i="1"/>
  <c r="AE6035" i="1"/>
  <c r="AF6033" i="1"/>
  <c r="AG6029" i="1"/>
  <c r="AM6029" i="1" s="1"/>
  <c r="AB6029" i="1"/>
  <c r="AB6028" i="1"/>
  <c r="AE6026" i="1"/>
  <c r="AF6017" i="1"/>
  <c r="AG6017" i="1"/>
  <c r="AM6017" i="1" s="1"/>
  <c r="AF6001" i="1"/>
  <c r="AE6001" i="1"/>
  <c r="AF5997" i="1"/>
  <c r="AG5980" i="1"/>
  <c r="AM5980" i="1" s="1"/>
  <c r="AG5972" i="1"/>
  <c r="AM5972" i="1" s="1"/>
  <c r="AB5917" i="1"/>
  <c r="AF5917" i="1"/>
  <c r="AE5917" i="1"/>
  <c r="AE5902" i="1"/>
  <c r="AF5902" i="1"/>
  <c r="AH5902" i="1" s="1"/>
  <c r="AB5901" i="1"/>
  <c r="AE5898" i="1"/>
  <c r="AG5828" i="1"/>
  <c r="AM5828" i="1" s="1"/>
  <c r="AF5828" i="1"/>
  <c r="AF5796" i="1"/>
  <c r="AG5306" i="1"/>
  <c r="AM5306" i="1" s="1"/>
  <c r="AB5306" i="1"/>
  <c r="AB5221" i="1"/>
  <c r="AF5221" i="1"/>
  <c r="AG5221" i="1"/>
  <c r="AM5221" i="1" s="1"/>
  <c r="AE5958" i="1"/>
  <c r="AB5987" i="1"/>
  <c r="AB5696" i="1"/>
  <c r="AE5907" i="1"/>
  <c r="AF5927" i="1"/>
  <c r="AB6168" i="1"/>
  <c r="AB6088" i="1"/>
  <c r="AB6025" i="1"/>
  <c r="AF5981" i="1"/>
  <c r="AG5981" i="1"/>
  <c r="AM5981" i="1" s="1"/>
  <c r="AB5981" i="1"/>
  <c r="AE5980" i="1"/>
  <c r="AB5921" i="1"/>
  <c r="AE5921" i="1"/>
  <c r="AG5921" i="1"/>
  <c r="AM5921" i="1" s="1"/>
  <c r="AB5908" i="1"/>
  <c r="AE5908" i="1"/>
  <c r="AG5908" i="1"/>
  <c r="AM5908" i="1" s="1"/>
  <c r="AB5881" i="1"/>
  <c r="AE5881" i="1"/>
  <c r="AG5858" i="1"/>
  <c r="AM5858" i="1" s="1"/>
  <c r="AE5858" i="1"/>
  <c r="AE5766" i="1"/>
  <c r="AF5766" i="1"/>
  <c r="AE5762" i="1"/>
  <c r="AB5762" i="1"/>
  <c r="AF5762" i="1"/>
  <c r="AG5762" i="1"/>
  <c r="AM5762" i="1" s="1"/>
  <c r="AB5671" i="1"/>
  <c r="AE5671" i="1"/>
  <c r="AG5671" i="1"/>
  <c r="AM5671" i="1" s="1"/>
  <c r="AF5671" i="1"/>
  <c r="AF5564" i="1"/>
  <c r="AG5564" i="1"/>
  <c r="AM5564" i="1" s="1"/>
  <c r="AB5411" i="1"/>
  <c r="AF5411" i="1"/>
  <c r="AG5353" i="1"/>
  <c r="AM5353" i="1" s="1"/>
  <c r="AB5353" i="1"/>
  <c r="AE5353" i="1"/>
  <c r="AF5353" i="1"/>
  <c r="AF4880" i="1"/>
  <c r="AE4880" i="1"/>
  <c r="AB6008" i="1"/>
  <c r="AG6203" i="1"/>
  <c r="AM6203" i="1" s="1"/>
  <c r="AF6175" i="1"/>
  <c r="AG6091" i="1"/>
  <c r="AM6091" i="1" s="1"/>
  <c r="AG6147" i="1"/>
  <c r="AM6147" i="1" s="1"/>
  <c r="AF5958" i="1"/>
  <c r="AE6002" i="1"/>
  <c r="AB6154" i="1"/>
  <c r="AF6002" i="1"/>
  <c r="AF6167" i="1"/>
  <c r="AB5907" i="1"/>
  <c r="AG6167" i="1"/>
  <c r="AM6167" i="1" s="1"/>
  <c r="AE6163" i="1"/>
  <c r="AB6157" i="1"/>
  <c r="AG6153" i="1"/>
  <c r="AM6153" i="1" s="1"/>
  <c r="AE6149" i="1"/>
  <c r="AG6144" i="1"/>
  <c r="AM6144" i="1" s="1"/>
  <c r="AF6136" i="1"/>
  <c r="AF6129" i="1"/>
  <c r="AB6099" i="1"/>
  <c r="AF6081" i="1"/>
  <c r="AB6073" i="1"/>
  <c r="AE6003" i="1"/>
  <c r="AF5941" i="1"/>
  <c r="AG5941" i="1"/>
  <c r="AM5941" i="1" s="1"/>
  <c r="AE5941" i="1"/>
  <c r="AF5921" i="1"/>
  <c r="AF5908" i="1"/>
  <c r="AF5866" i="1"/>
  <c r="AE5866" i="1"/>
  <c r="AG5866" i="1"/>
  <c r="AM5866" i="1" s="1"/>
  <c r="AF5858" i="1"/>
  <c r="AE5853" i="1"/>
  <c r="AB5853" i="1"/>
  <c r="AG5853" i="1"/>
  <c r="AM5853" i="1" s="1"/>
  <c r="AF5642" i="1"/>
  <c r="AE5642" i="1"/>
  <c r="AF5519" i="1"/>
  <c r="AB5519" i="1"/>
  <c r="AE5519" i="1"/>
  <c r="AG5519" i="1"/>
  <c r="AM5519" i="1" s="1"/>
  <c r="AG5362" i="1"/>
  <c r="AM5362" i="1" s="1"/>
  <c r="AB5362" i="1"/>
  <c r="AB5324" i="1"/>
  <c r="AE5324" i="1"/>
  <c r="AG5324" i="1"/>
  <c r="AM5324" i="1" s="1"/>
  <c r="AB5230" i="1"/>
  <c r="AE5230" i="1"/>
  <c r="AF5230" i="1"/>
  <c r="AG5230" i="1"/>
  <c r="AM5230" i="1" s="1"/>
  <c r="AF5110" i="1"/>
  <c r="AB5110" i="1"/>
  <c r="AB5962" i="1"/>
  <c r="AB5957" i="1"/>
  <c r="AE5938" i="1"/>
  <c r="AB5933" i="1"/>
  <c r="AF5929" i="1"/>
  <c r="AF5925" i="1"/>
  <c r="AE5905" i="1"/>
  <c r="AF5860" i="1"/>
  <c r="AE5780" i="1"/>
  <c r="AF5772" i="1"/>
  <c r="AG5729" i="1"/>
  <c r="AM5729" i="1" s="1"/>
  <c r="AG5690" i="1"/>
  <c r="AM5690" i="1" s="1"/>
  <c r="AG5689" i="1"/>
  <c r="AM5689" i="1" s="1"/>
  <c r="AE5682" i="1"/>
  <c r="AB5676" i="1"/>
  <c r="AB5663" i="1"/>
  <c r="AE5644" i="1"/>
  <c r="AB5602" i="1"/>
  <c r="AB5588" i="1"/>
  <c r="AE5574" i="1"/>
  <c r="AB5569" i="1"/>
  <c r="AB5556" i="1"/>
  <c r="AF5551" i="1"/>
  <c r="AB5529" i="1"/>
  <c r="AF5517" i="1"/>
  <c r="AB5515" i="1"/>
  <c r="AB5483" i="1"/>
  <c r="AB5460" i="1"/>
  <c r="AE5452" i="1"/>
  <c r="AF5436" i="1"/>
  <c r="AB5433" i="1"/>
  <c r="AE5431" i="1"/>
  <c r="AB5425" i="1"/>
  <c r="AB5417" i="1"/>
  <c r="AG5413" i="1"/>
  <c r="AM5413" i="1" s="1"/>
  <c r="AF5401" i="1"/>
  <c r="AG5398" i="1"/>
  <c r="AM5398" i="1" s="1"/>
  <c r="AF5383" i="1"/>
  <c r="AE5374" i="1"/>
  <c r="AB5337" i="1"/>
  <c r="AG5329" i="1"/>
  <c r="AM5329" i="1" s="1"/>
  <c r="AF5319" i="1"/>
  <c r="AF5303" i="1"/>
  <c r="AE5302" i="1"/>
  <c r="AF5295" i="1"/>
  <c r="AG5292" i="1"/>
  <c r="AM5292" i="1" s="1"/>
  <c r="AE5287" i="1"/>
  <c r="AB5284" i="1"/>
  <c r="AF5281" i="1"/>
  <c r="AG5270" i="1"/>
  <c r="AM5270" i="1" s="1"/>
  <c r="AF5262" i="1"/>
  <c r="AB5260" i="1"/>
  <c r="AB5249" i="1"/>
  <c r="AF5215" i="1"/>
  <c r="AE5212" i="1"/>
  <c r="AE5209" i="1"/>
  <c r="AE5196" i="1"/>
  <c r="AB5196" i="1"/>
  <c r="AF5189" i="1"/>
  <c r="AE5164" i="1"/>
  <c r="AB5164" i="1"/>
  <c r="AE5162" i="1"/>
  <c r="AG5130" i="1"/>
  <c r="AM5130" i="1" s="1"/>
  <c r="AE5130" i="1"/>
  <c r="AB5083" i="1"/>
  <c r="AF5083" i="1"/>
  <c r="AB5067" i="1"/>
  <c r="AF5067" i="1"/>
  <c r="AB5013" i="1"/>
  <c r="AF5013" i="1"/>
  <c r="AG5013" i="1"/>
  <c r="AM5013" i="1" s="1"/>
  <c r="AE4949" i="1"/>
  <c r="AF4949" i="1"/>
  <c r="AG4949" i="1"/>
  <c r="AM4949" i="1" s="1"/>
  <c r="AG4736" i="1"/>
  <c r="AM4736" i="1" s="1"/>
  <c r="AB4736" i="1"/>
  <c r="AE4736" i="1"/>
  <c r="AG4577" i="1"/>
  <c r="AM4577" i="1" s="1"/>
  <c r="AF4577" i="1"/>
  <c r="AF4559" i="1"/>
  <c r="AB4559" i="1"/>
  <c r="AB5276" i="1"/>
  <c r="AE5270" i="1"/>
  <c r="AE5262" i="1"/>
  <c r="AB5245" i="1"/>
  <c r="AE5244" i="1"/>
  <c r="AG5231" i="1"/>
  <c r="AM5231" i="1" s="1"/>
  <c r="AB5228" i="1"/>
  <c r="AE5215" i="1"/>
  <c r="AE5202" i="1"/>
  <c r="AB5099" i="1"/>
  <c r="AF5099" i="1"/>
  <c r="AG5090" i="1"/>
  <c r="AM5090" i="1" s="1"/>
  <c r="AE5090" i="1"/>
  <c r="AG5074" i="1"/>
  <c r="AM5074" i="1" s="1"/>
  <c r="AE5074" i="1"/>
  <c r="AG4970" i="1"/>
  <c r="AM4970" i="1" s="1"/>
  <c r="AE4970" i="1"/>
  <c r="AE4930" i="1"/>
  <c r="AF4930" i="1"/>
  <c r="AG4930" i="1"/>
  <c r="AM4930" i="1" s="1"/>
  <c r="AE4874" i="1"/>
  <c r="AF4874" i="1"/>
  <c r="AG4874" i="1"/>
  <c r="AM4874" i="1" s="1"/>
  <c r="AG4832" i="1"/>
  <c r="AM4832" i="1" s="1"/>
  <c r="AE4832" i="1"/>
  <c r="AB4792" i="1"/>
  <c r="AF4792" i="1"/>
  <c r="AE4749" i="1"/>
  <c r="AB4749" i="1"/>
  <c r="AF4749" i="1"/>
  <c r="AG4749" i="1"/>
  <c r="AM4749" i="1" s="1"/>
  <c r="AF4681" i="1"/>
  <c r="AE4681" i="1"/>
  <c r="AB4647" i="1"/>
  <c r="AF4647" i="1"/>
  <c r="AE4622" i="1"/>
  <c r="AB4622" i="1"/>
  <c r="AG4622" i="1"/>
  <c r="AM4622" i="1" s="1"/>
  <c r="AB4541" i="1"/>
  <c r="AF4541" i="1"/>
  <c r="AG4541" i="1"/>
  <c r="AM4541" i="1" s="1"/>
  <c r="AE5850" i="1"/>
  <c r="AB5684" i="1"/>
  <c r="AB5607" i="1"/>
  <c r="AE5601" i="1"/>
  <c r="AF5590" i="1"/>
  <c r="AH5590" i="1" s="1"/>
  <c r="AG5572" i="1"/>
  <c r="AM5572" i="1" s="1"/>
  <c r="AF5569" i="1"/>
  <c r="AG5551" i="1"/>
  <c r="AM5551" i="1" s="1"/>
  <c r="AG5540" i="1"/>
  <c r="AM5540" i="1" s="1"/>
  <c r="AF5529" i="1"/>
  <c r="AB5514" i="1"/>
  <c r="AG5508" i="1"/>
  <c r="AM5508" i="1" s="1"/>
  <c r="AG5492" i="1"/>
  <c r="AM5492" i="1" s="1"/>
  <c r="AB5482" i="1"/>
  <c r="AG5476" i="1"/>
  <c r="AM5476" i="1" s="1"/>
  <c r="AG5460" i="1"/>
  <c r="AM5460" i="1" s="1"/>
  <c r="AF5459" i="1"/>
  <c r="AG5436" i="1"/>
  <c r="AM5436" i="1" s="1"/>
  <c r="AF5432" i="1"/>
  <c r="AG5327" i="1"/>
  <c r="AM5327" i="1" s="1"/>
  <c r="AB5177" i="1"/>
  <c r="AE5177" i="1"/>
  <c r="AG5116" i="1"/>
  <c r="AM5116" i="1" s="1"/>
  <c r="AB5116" i="1"/>
  <c r="AE5116" i="1"/>
  <c r="AF5085" i="1"/>
  <c r="AG5085" i="1"/>
  <c r="AM5085" i="1" s="1"/>
  <c r="AF5069" i="1"/>
  <c r="AG5069" i="1"/>
  <c r="AM5069" i="1" s="1"/>
  <c r="AB5069" i="1"/>
  <c r="AB5005" i="1"/>
  <c r="AF5005" i="1"/>
  <c r="AG5005" i="1"/>
  <c r="AM5005" i="1" s="1"/>
  <c r="AG4953" i="1"/>
  <c r="AM4953" i="1" s="1"/>
  <c r="AB4953" i="1"/>
  <c r="AE4953" i="1"/>
  <c r="AF4953" i="1"/>
  <c r="AG4944" i="1"/>
  <c r="AM4944" i="1" s="1"/>
  <c r="AE4944" i="1"/>
  <c r="AF4944" i="1"/>
  <c r="AG4705" i="1"/>
  <c r="AM4705" i="1" s="1"/>
  <c r="AE4705" i="1"/>
  <c r="AB4705" i="1"/>
  <c r="AF4705" i="1"/>
  <c r="AB4665" i="1"/>
  <c r="AE4665" i="1"/>
  <c r="AF4665" i="1"/>
  <c r="AG4665" i="1"/>
  <c r="AM4665" i="1" s="1"/>
  <c r="AE4658" i="1"/>
  <c r="AG4658" i="1"/>
  <c r="AM4658" i="1" s="1"/>
  <c r="AB4658" i="1"/>
  <c r="AF4602" i="1"/>
  <c r="AG4602" i="1"/>
  <c r="AM4602" i="1" s="1"/>
  <c r="AB4602" i="1"/>
  <c r="AE4602" i="1"/>
  <c r="AG4584" i="1"/>
  <c r="AM4584" i="1" s="1"/>
  <c r="AB4584" i="1"/>
  <c r="AE4584" i="1"/>
  <c r="AF4584" i="1"/>
  <c r="AF4536" i="1"/>
  <c r="AB4536" i="1"/>
  <c r="AE4536" i="1"/>
  <c r="AG5954" i="1"/>
  <c r="AM5954" i="1" s="1"/>
  <c r="AG5913" i="1"/>
  <c r="AM5913" i="1" s="1"/>
  <c r="AF5897" i="1"/>
  <c r="AE5895" i="1"/>
  <c r="AE5844" i="1"/>
  <c r="AF5836" i="1"/>
  <c r="AG5834" i="1"/>
  <c r="AM5834" i="1" s="1"/>
  <c r="AG5791" i="1"/>
  <c r="AM5791" i="1" s="1"/>
  <c r="AB5780" i="1"/>
  <c r="AE5738" i="1"/>
  <c r="AE5703" i="1"/>
  <c r="AG5695" i="1"/>
  <c r="AM5695" i="1" s="1"/>
  <c r="AG5665" i="1"/>
  <c r="AM5665" i="1" s="1"/>
  <c r="AG5655" i="1"/>
  <c r="AM5655" i="1" s="1"/>
  <c r="AF5646" i="1"/>
  <c r="AB5644" i="1"/>
  <c r="AG5604" i="1"/>
  <c r="AM5604" i="1" s="1"/>
  <c r="AG5599" i="1"/>
  <c r="AM5599" i="1" s="1"/>
  <c r="AG5588" i="1"/>
  <c r="AM5588" i="1" s="1"/>
  <c r="AG5580" i="1"/>
  <c r="AM5580" i="1" s="1"/>
  <c r="AF5572" i="1"/>
  <c r="AG5567" i="1"/>
  <c r="AM5567" i="1" s="1"/>
  <c r="AG5556" i="1"/>
  <c r="AM5556" i="1" s="1"/>
  <c r="AE5551" i="1"/>
  <c r="AF5545" i="1"/>
  <c r="AF5540" i="1"/>
  <c r="AF5508" i="1"/>
  <c r="AG5503" i="1"/>
  <c r="AM5503" i="1" s="1"/>
  <c r="AF5500" i="1"/>
  <c r="AG5479" i="1"/>
  <c r="AM5479" i="1" s="1"/>
  <c r="AG5471" i="1"/>
  <c r="AM5471" i="1" s="1"/>
  <c r="AF5465" i="1"/>
  <c r="AF5460" i="1"/>
  <c r="AG5455" i="1"/>
  <c r="AM5455" i="1" s="1"/>
  <c r="AG5417" i="1"/>
  <c r="AM5417" i="1" s="1"/>
  <c r="AG5414" i="1"/>
  <c r="AM5414" i="1" s="1"/>
  <c r="AG5365" i="1"/>
  <c r="AM5365" i="1" s="1"/>
  <c r="AG5356" i="1"/>
  <c r="AM5356" i="1" s="1"/>
  <c r="AG5346" i="1"/>
  <c r="AM5346" i="1" s="1"/>
  <c r="AF5327" i="1"/>
  <c r="AB5319" i="1"/>
  <c r="AF5317" i="1"/>
  <c r="AB5287" i="1"/>
  <c r="AB5281" i="1"/>
  <c r="AG5276" i="1"/>
  <c r="AM5276" i="1" s="1"/>
  <c r="AG5245" i="1"/>
  <c r="AM5245" i="1" s="1"/>
  <c r="AG5238" i="1"/>
  <c r="AM5238" i="1" s="1"/>
  <c r="AG5204" i="1"/>
  <c r="AM5204" i="1" s="1"/>
  <c r="AE5204" i="1"/>
  <c r="AG5202" i="1"/>
  <c r="AM5202" i="1" s="1"/>
  <c r="AE5103" i="1"/>
  <c r="AG5103" i="1"/>
  <c r="AM5103" i="1" s="1"/>
  <c r="AG5082" i="1"/>
  <c r="AM5082" i="1" s="1"/>
  <c r="AE5082" i="1"/>
  <c r="AG5066" i="1"/>
  <c r="AM5066" i="1" s="1"/>
  <c r="AE5066" i="1"/>
  <c r="AB4997" i="1"/>
  <c r="AF4997" i="1"/>
  <c r="AG4997" i="1"/>
  <c r="AM4997" i="1" s="1"/>
  <c r="AF4946" i="1"/>
  <c r="AE4946" i="1"/>
  <c r="AG4946" i="1"/>
  <c r="AM4946" i="1" s="1"/>
  <c r="AB4857" i="1"/>
  <c r="AE4857" i="1"/>
  <c r="AF4809" i="1"/>
  <c r="AE4809" i="1"/>
  <c r="AG4809" i="1"/>
  <c r="AM4809" i="1" s="1"/>
  <c r="AF4739" i="1"/>
  <c r="AB4739" i="1"/>
  <c r="AE4739" i="1"/>
  <c r="AE4619" i="1"/>
  <c r="AF4619" i="1"/>
  <c r="AB4619" i="1"/>
  <c r="AF5954" i="1"/>
  <c r="AG5937" i="1"/>
  <c r="AM5937" i="1" s="1"/>
  <c r="AE5922" i="1"/>
  <c r="AF5913" i="1"/>
  <c r="AE5911" i="1"/>
  <c r="AF5878" i="1"/>
  <c r="AE5842" i="1"/>
  <c r="AE5838" i="1"/>
  <c r="AE5834" i="1"/>
  <c r="AG5810" i="1"/>
  <c r="AM5810" i="1" s="1"/>
  <c r="AF5807" i="1"/>
  <c r="AG5802" i="1"/>
  <c r="AM5802" i="1" s="1"/>
  <c r="AG5765" i="1"/>
  <c r="AM5765" i="1" s="1"/>
  <c r="AB5727" i="1"/>
  <c r="AE5716" i="1"/>
  <c r="AF5713" i="1"/>
  <c r="AF5707" i="1"/>
  <c r="AE5695" i="1"/>
  <c r="AG5684" i="1"/>
  <c r="AM5684" i="1" s="1"/>
  <c r="AG5676" i="1"/>
  <c r="AM5676" i="1" s="1"/>
  <c r="AE5665" i="1"/>
  <c r="AG5658" i="1"/>
  <c r="AM5658" i="1" s="1"/>
  <c r="AB5619" i="1"/>
  <c r="AF5613" i="1"/>
  <c r="AG5609" i="1"/>
  <c r="AM5609" i="1" s="1"/>
  <c r="AF5607" i="1"/>
  <c r="AF5604" i="1"/>
  <c r="AE5580" i="1"/>
  <c r="AG5578" i="1"/>
  <c r="AM5578" i="1" s="1"/>
  <c r="AG5575" i="1"/>
  <c r="AM5575" i="1" s="1"/>
  <c r="AF5573" i="1"/>
  <c r="AF5559" i="1"/>
  <c r="AF5541" i="1"/>
  <c r="AG5527" i="1"/>
  <c r="AM5527" i="1" s="1"/>
  <c r="AB5517" i="1"/>
  <c r="AF5513" i="1"/>
  <c r="AE5511" i="1"/>
  <c r="AG5506" i="1"/>
  <c r="AM5506" i="1" s="1"/>
  <c r="AB5489" i="1"/>
  <c r="AE5481" i="1"/>
  <c r="AE5479" i="1"/>
  <c r="AE5476" i="1"/>
  <c r="AG5474" i="1"/>
  <c r="AM5474" i="1" s="1"/>
  <c r="AG5466" i="1"/>
  <c r="AM5466" i="1" s="1"/>
  <c r="AE5465" i="1"/>
  <c r="AG5463" i="1"/>
  <c r="AM5463" i="1" s="1"/>
  <c r="AF5457" i="1"/>
  <c r="AF5451" i="1"/>
  <c r="AE5439" i="1"/>
  <c r="AF5425" i="1"/>
  <c r="AF5421" i="1"/>
  <c r="AF5417" i="1"/>
  <c r="AE5414" i="1"/>
  <c r="AB5398" i="1"/>
  <c r="AG5337" i="1"/>
  <c r="AM5337" i="1" s="1"/>
  <c r="AB5269" i="1"/>
  <c r="AB5253" i="1"/>
  <c r="AG5249" i="1"/>
  <c r="AM5249" i="1" s="1"/>
  <c r="AF5246" i="1"/>
  <c r="AF5238" i="1"/>
  <c r="AE5231" i="1"/>
  <c r="AG5228" i="1"/>
  <c r="AM5228" i="1" s="1"/>
  <c r="AG5220" i="1"/>
  <c r="AM5220" i="1" s="1"/>
  <c r="AE5220" i="1"/>
  <c r="AB5194" i="1"/>
  <c r="AB5172" i="1"/>
  <c r="AB5162" i="1"/>
  <c r="AE5151" i="1"/>
  <c r="AF5151" i="1"/>
  <c r="AG5151" i="1"/>
  <c r="AM5151" i="1" s="1"/>
  <c r="AF5145" i="1"/>
  <c r="AG5137" i="1"/>
  <c r="AM5137" i="1" s="1"/>
  <c r="AE5137" i="1"/>
  <c r="AE5098" i="1"/>
  <c r="AF5061" i="1"/>
  <c r="AG5061" i="1"/>
  <c r="AM5061" i="1" s="1"/>
  <c r="AB5061" i="1"/>
  <c r="AF5041" i="1"/>
  <c r="AB5041" i="1"/>
  <c r="AE5041" i="1"/>
  <c r="AG5041" i="1"/>
  <c r="AM5041" i="1" s="1"/>
  <c r="AB4929" i="1"/>
  <c r="AG4929" i="1"/>
  <c r="AM4929" i="1" s="1"/>
  <c r="AE4903" i="1"/>
  <c r="AG4903" i="1"/>
  <c r="AM4903" i="1" s="1"/>
  <c r="AB4903" i="1"/>
  <c r="AB4874" i="1"/>
  <c r="AF4791" i="1"/>
  <c r="AG4791" i="1"/>
  <c r="AM4791" i="1" s="1"/>
  <c r="AF4667" i="1"/>
  <c r="AH4667" i="1" s="1"/>
  <c r="AB4667" i="1"/>
  <c r="AE4667" i="1"/>
  <c r="AF4553" i="1"/>
  <c r="AE4553" i="1"/>
  <c r="AF5466" i="1"/>
  <c r="AB5419" i="1"/>
  <c r="AF5337" i="1"/>
  <c r="AE5246" i="1"/>
  <c r="AE5238" i="1"/>
  <c r="AF5209" i="1"/>
  <c r="AE5167" i="1"/>
  <c r="AB5167" i="1"/>
  <c r="AG5167" i="1"/>
  <c r="AM5167" i="1" s="1"/>
  <c r="AB5131" i="1"/>
  <c r="AF5131" i="1"/>
  <c r="AG5122" i="1"/>
  <c r="AM5122" i="1" s="1"/>
  <c r="AE5122" i="1"/>
  <c r="AE4893" i="1"/>
  <c r="AF4893" i="1"/>
  <c r="AG4845" i="1"/>
  <c r="AM4845" i="1" s="1"/>
  <c r="AB4845" i="1"/>
  <c r="AB4789" i="1"/>
  <c r="AG4789" i="1"/>
  <c r="AM4789" i="1" s="1"/>
  <c r="AE4723" i="1"/>
  <c r="AF4723" i="1"/>
  <c r="AB4629" i="1"/>
  <c r="AF4629" i="1"/>
  <c r="AG4629" i="1"/>
  <c r="AM4629" i="1" s="1"/>
  <c r="AE4609" i="1"/>
  <c r="AG4609" i="1"/>
  <c r="AM4609" i="1" s="1"/>
  <c r="AB4599" i="1"/>
  <c r="AF4599" i="1"/>
  <c r="AF4569" i="1"/>
  <c r="AE4569" i="1"/>
  <c r="AF5969" i="1"/>
  <c r="AE5815" i="1"/>
  <c r="AE5809" i="1"/>
  <c r="AB5655" i="1"/>
  <c r="AG5644" i="1"/>
  <c r="AM5644" i="1" s="1"/>
  <c r="AG5559" i="1"/>
  <c r="AM5559" i="1" s="1"/>
  <c r="AG5532" i="1"/>
  <c r="AM5532" i="1" s="1"/>
  <c r="AG5514" i="1"/>
  <c r="AM5514" i="1" s="1"/>
  <c r="AB5508" i="1"/>
  <c r="AB5503" i="1"/>
  <c r="AF5482" i="1"/>
  <c r="AG5458" i="1"/>
  <c r="AM5458" i="1" s="1"/>
  <c r="AB5455" i="1"/>
  <c r="AG5431" i="1"/>
  <c r="AM5431" i="1" s="1"/>
  <c r="AG5225" i="1"/>
  <c r="AM5225" i="1" s="1"/>
  <c r="AF5225" i="1"/>
  <c r="AE5199" i="1"/>
  <c r="AB5199" i="1"/>
  <c r="AF5199" i="1"/>
  <c r="AE5172" i="1"/>
  <c r="AF5167" i="1"/>
  <c r="AF5117" i="1"/>
  <c r="AB5117" i="1"/>
  <c r="AE5100" i="1"/>
  <c r="AG5058" i="1"/>
  <c r="AM5058" i="1" s="1"/>
  <c r="AE5058" i="1"/>
  <c r="AF5001" i="1"/>
  <c r="AE5001" i="1"/>
  <c r="AF4918" i="1"/>
  <c r="AB4918" i="1"/>
  <c r="AB4869" i="1"/>
  <c r="AG4869" i="1"/>
  <c r="AM4869" i="1" s="1"/>
  <c r="AB4809" i="1"/>
  <c r="AB4555" i="1"/>
  <c r="AF4555" i="1"/>
  <c r="AH4555" i="1" s="1"/>
  <c r="AE4555" i="1"/>
  <c r="AB4204" i="1"/>
  <c r="AE4204" i="1"/>
  <c r="AF4028" i="1"/>
  <c r="AH4028" i="1" s="1"/>
  <c r="AB4028" i="1"/>
  <c r="AE3975" i="1"/>
  <c r="AF3975" i="1"/>
  <c r="AE5050" i="1"/>
  <c r="AF5033" i="1"/>
  <c r="AB5029" i="1"/>
  <c r="AE4962" i="1"/>
  <c r="AB4956" i="1"/>
  <c r="AE4925" i="1"/>
  <c r="AB4922" i="1"/>
  <c r="AG4920" i="1"/>
  <c r="AM4920" i="1" s="1"/>
  <c r="AF4913" i="1"/>
  <c r="AE4912" i="1"/>
  <c r="AB4906" i="1"/>
  <c r="AB4895" i="1"/>
  <c r="AE4890" i="1"/>
  <c r="AG4885" i="1"/>
  <c r="AM4885" i="1" s="1"/>
  <c r="AE4849" i="1"/>
  <c r="AB4847" i="1"/>
  <c r="AG4818" i="1"/>
  <c r="AM4818" i="1" s="1"/>
  <c r="AE4786" i="1"/>
  <c r="AE4775" i="1"/>
  <c r="AB4762" i="1"/>
  <c r="AB4757" i="1"/>
  <c r="AB4755" i="1"/>
  <c r="AE4753" i="1"/>
  <c r="AF4747" i="1"/>
  <c r="AE4714" i="1"/>
  <c r="AB4710" i="1"/>
  <c r="AB4683" i="1"/>
  <c r="AB4679" i="1"/>
  <c r="AE4674" i="1"/>
  <c r="AF4672" i="1"/>
  <c r="AF4659" i="1"/>
  <c r="AF4653" i="1"/>
  <c r="AE4645" i="1"/>
  <c r="AB4638" i="1"/>
  <c r="AG4617" i="1"/>
  <c r="AM4617" i="1" s="1"/>
  <c r="AB4607" i="1"/>
  <c r="AF4603" i="1"/>
  <c r="AB4600" i="1"/>
  <c r="AB4594" i="1"/>
  <c r="AB4571" i="1"/>
  <c r="AG4562" i="1"/>
  <c r="AM4562" i="1" s="1"/>
  <c r="AG4546" i="1"/>
  <c r="AM4546" i="1" s="1"/>
  <c r="AB4544" i="1"/>
  <c r="AF4539" i="1"/>
  <c r="AG4526" i="1"/>
  <c r="AM4526" i="1" s="1"/>
  <c r="AG4509" i="1"/>
  <c r="AM4509" i="1" s="1"/>
  <c r="AF4507" i="1"/>
  <c r="AE4504" i="1"/>
  <c r="AB4495" i="1"/>
  <c r="AB4488" i="1"/>
  <c r="AG4485" i="1"/>
  <c r="AM4485" i="1" s="1"/>
  <c r="AF4483" i="1"/>
  <c r="AG4478" i="1"/>
  <c r="AM4478" i="1" s="1"/>
  <c r="AF4466" i="1"/>
  <c r="AE4445" i="1"/>
  <c r="AG4442" i="1"/>
  <c r="AM4442" i="1" s="1"/>
  <c r="AF4441" i="1"/>
  <c r="AH4441" i="1" s="1"/>
  <c r="AE4440" i="1"/>
  <c r="AB4437" i="1"/>
  <c r="AE4427" i="1"/>
  <c r="AG4425" i="1"/>
  <c r="AM4425" i="1" s="1"/>
  <c r="AE4419" i="1"/>
  <c r="AF4403" i="1"/>
  <c r="AF4394" i="1"/>
  <c r="AF4366" i="1"/>
  <c r="AB4361" i="1"/>
  <c r="AF4359" i="1"/>
  <c r="AE4357" i="1"/>
  <c r="AG4349" i="1"/>
  <c r="AM4349" i="1" s="1"/>
  <c r="AB4341" i="1"/>
  <c r="AF4329" i="1"/>
  <c r="AG4324" i="1"/>
  <c r="AM4324" i="1" s="1"/>
  <c r="AF4307" i="1"/>
  <c r="AG4270" i="1"/>
  <c r="AM4270" i="1" s="1"/>
  <c r="AF4246" i="1"/>
  <c r="AE4218" i="1"/>
  <c r="AB4045" i="1"/>
  <c r="AG4045" i="1"/>
  <c r="AM4045" i="1" s="1"/>
  <c r="AE4028" i="1"/>
  <c r="AG4010" i="1"/>
  <c r="AM4010" i="1" s="1"/>
  <c r="AB4010" i="1"/>
  <c r="AB3989" i="1"/>
  <c r="AG3989" i="1"/>
  <c r="AM3989" i="1" s="1"/>
  <c r="AE3952" i="1"/>
  <c r="AF3952" i="1"/>
  <c r="AE3865" i="1"/>
  <c r="AG3865" i="1"/>
  <c r="AM3865" i="1" s="1"/>
  <c r="AB3865" i="1"/>
  <c r="AE3858" i="1"/>
  <c r="AF3858" i="1"/>
  <c r="AG3858" i="1"/>
  <c r="AM3858" i="1" s="1"/>
  <c r="AF4942" i="1"/>
  <c r="AF4920" i="1"/>
  <c r="AE4913" i="1"/>
  <c r="AB4833" i="1"/>
  <c r="AB4763" i="1"/>
  <c r="AE4761" i="1"/>
  <c r="AG4730" i="1"/>
  <c r="AM4730" i="1" s="1"/>
  <c r="AB4720" i="1"/>
  <c r="AG4706" i="1"/>
  <c r="AM4706" i="1" s="1"/>
  <c r="AB4703" i="1"/>
  <c r="AE4693" i="1"/>
  <c r="AB4686" i="1"/>
  <c r="AE4677" i="1"/>
  <c r="AE4661" i="1"/>
  <c r="AF4643" i="1"/>
  <c r="AG4634" i="1"/>
  <c r="AM4634" i="1" s="1"/>
  <c r="AB4632" i="1"/>
  <c r="AE4589" i="1"/>
  <c r="AB4582" i="1"/>
  <c r="AB4579" i="1"/>
  <c r="AB4560" i="1"/>
  <c r="AB4527" i="1"/>
  <c r="AG4522" i="1"/>
  <c r="AM4522" i="1" s="1"/>
  <c r="AB4520" i="1"/>
  <c r="AF4509" i="1"/>
  <c r="AE4493" i="1"/>
  <c r="AB4486" i="1"/>
  <c r="AF4485" i="1"/>
  <c r="AB4477" i="1"/>
  <c r="AB4458" i="1"/>
  <c r="AE4441" i="1"/>
  <c r="AF4425" i="1"/>
  <c r="AF4411" i="1"/>
  <c r="AB4376" i="1"/>
  <c r="AE4366" i="1"/>
  <c r="AB4360" i="1"/>
  <c r="AF4349" i="1"/>
  <c r="AE4334" i="1"/>
  <c r="AB4318" i="1"/>
  <c r="AG4317" i="1"/>
  <c r="AM4317" i="1" s="1"/>
  <c r="AG4316" i="1"/>
  <c r="AM4316" i="1" s="1"/>
  <c r="AF4314" i="1"/>
  <c r="AG4255" i="1"/>
  <c r="AM4255" i="1" s="1"/>
  <c r="AB4251" i="1"/>
  <c r="AE4160" i="1"/>
  <c r="AF4160" i="1"/>
  <c r="AG3977" i="1"/>
  <c r="AM3977" i="1" s="1"/>
  <c r="AE3977" i="1"/>
  <c r="AF3977" i="1"/>
  <c r="AF3924" i="1"/>
  <c r="AG3924" i="1"/>
  <c r="AM3924" i="1" s="1"/>
  <c r="AB4621" i="1"/>
  <c r="AB4533" i="1"/>
  <c r="AB4501" i="1"/>
  <c r="AB4499" i="1"/>
  <c r="AE4425" i="1"/>
  <c r="AF4317" i="1"/>
  <c r="AE4314" i="1"/>
  <c r="AF4089" i="1"/>
  <c r="AG4089" i="1"/>
  <c r="AM4089" i="1" s="1"/>
  <c r="AB3930" i="1"/>
  <c r="AG3930" i="1"/>
  <c r="AM3930" i="1" s="1"/>
  <c r="AF5153" i="1"/>
  <c r="AB5101" i="1"/>
  <c r="AE5002" i="1"/>
  <c r="AF4948" i="1"/>
  <c r="AE4921" i="1"/>
  <c r="AG4896" i="1"/>
  <c r="AM4896" i="1" s="1"/>
  <c r="AE4808" i="1"/>
  <c r="AG4800" i="1"/>
  <c r="AM4800" i="1" s="1"/>
  <c r="AE4794" i="1"/>
  <c r="AE4770" i="1"/>
  <c r="AG4762" i="1"/>
  <c r="AM4762" i="1" s="1"/>
  <c r="AF4761" i="1"/>
  <c r="AE4757" i="1"/>
  <c r="AF4753" i="1"/>
  <c r="AB4744" i="1"/>
  <c r="AE4733" i="1"/>
  <c r="AF4730" i="1"/>
  <c r="AF4707" i="1"/>
  <c r="AG4693" i="1"/>
  <c r="AM4693" i="1" s="1"/>
  <c r="AB4680" i="1"/>
  <c r="AG4677" i="1"/>
  <c r="AM4677" i="1" s="1"/>
  <c r="AF4650" i="1"/>
  <c r="AG4648" i="1"/>
  <c r="AM4648" i="1" s="1"/>
  <c r="AB4646" i="1"/>
  <c r="AE4643" i="1"/>
  <c r="AG4641" i="1"/>
  <c r="AM4641" i="1" s="1"/>
  <c r="AF4635" i="1"/>
  <c r="AF4632" i="1"/>
  <c r="AB4627" i="1"/>
  <c r="AB4616" i="1"/>
  <c r="AB4613" i="1"/>
  <c r="AG4610" i="1"/>
  <c r="AM4610" i="1" s="1"/>
  <c r="AE4600" i="1"/>
  <c r="AE4598" i="1"/>
  <c r="AG4594" i="1"/>
  <c r="AM4594" i="1" s="1"/>
  <c r="AE4578" i="1"/>
  <c r="AB4568" i="1"/>
  <c r="AG4565" i="1"/>
  <c r="AM4565" i="1" s="1"/>
  <c r="AF4563" i="1"/>
  <c r="AE4560" i="1"/>
  <c r="AG4554" i="1"/>
  <c r="AM4554" i="1" s="1"/>
  <c r="AB4552" i="1"/>
  <c r="AG4549" i="1"/>
  <c r="AM4549" i="1" s="1"/>
  <c r="AF4547" i="1"/>
  <c r="AG4537" i="1"/>
  <c r="AM4537" i="1" s="1"/>
  <c r="AB4535" i="1"/>
  <c r="AG4520" i="1"/>
  <c r="AM4520" i="1" s="1"/>
  <c r="AF4517" i="1"/>
  <c r="AG4505" i="1"/>
  <c r="AM4505" i="1" s="1"/>
  <c r="AB4503" i="1"/>
  <c r="AB4496" i="1"/>
  <c r="AG4493" i="1"/>
  <c r="AM4493" i="1" s="1"/>
  <c r="AF4491" i="1"/>
  <c r="AE4477" i="1"/>
  <c r="AB4466" i="1"/>
  <c r="AG4457" i="1"/>
  <c r="AM4457" i="1" s="1"/>
  <c r="AE4449" i="1"/>
  <c r="AF4445" i="1"/>
  <c r="AE4442" i="1"/>
  <c r="AG4436" i="1"/>
  <c r="AM4436" i="1" s="1"/>
  <c r="AG4432" i="1"/>
  <c r="AM4432" i="1" s="1"/>
  <c r="AE4420" i="1"/>
  <c r="AB4405" i="1"/>
  <c r="AG4381" i="1"/>
  <c r="AM4381" i="1" s="1"/>
  <c r="AG4376" i="1"/>
  <c r="AM4376" i="1" s="1"/>
  <c r="AF4375" i="1"/>
  <c r="AB4358" i="1"/>
  <c r="AG4357" i="1"/>
  <c r="AM4357" i="1" s="1"/>
  <c r="AE4341" i="1"/>
  <c r="AG4335" i="1"/>
  <c r="AM4335" i="1" s="1"/>
  <c r="AF4318" i="1"/>
  <c r="AF4308" i="1"/>
  <c r="AE4306" i="1"/>
  <c r="AB4292" i="1"/>
  <c r="AE4284" i="1"/>
  <c r="AG4262" i="1"/>
  <c r="AM4262" i="1" s="1"/>
  <c r="AE4252" i="1"/>
  <c r="AE4234" i="1"/>
  <c r="AF4234" i="1"/>
  <c r="AB4191" i="1"/>
  <c r="AE4191" i="1"/>
  <c r="AE4089" i="1"/>
  <c r="AE4036" i="1"/>
  <c r="AF4036" i="1"/>
  <c r="AH4036" i="1" s="1"/>
  <c r="AB4036" i="1"/>
  <c r="AF4031" i="1"/>
  <c r="AH4031" i="1" s="1"/>
  <c r="AE4031" i="1"/>
  <c r="AG4025" i="1"/>
  <c r="AM4025" i="1" s="1"/>
  <c r="AE4025" i="1"/>
  <c r="AE3998" i="1"/>
  <c r="AF3998" i="1"/>
  <c r="AG3998" i="1"/>
  <c r="AM3998" i="1" s="1"/>
  <c r="AB3998" i="1"/>
  <c r="AG3897" i="1"/>
  <c r="AM3897" i="1" s="1"/>
  <c r="AE3897" i="1"/>
  <c r="AF5049" i="1"/>
  <c r="AE5034" i="1"/>
  <c r="AE5026" i="1"/>
  <c r="AE5018" i="1"/>
  <c r="AE5010" i="1"/>
  <c r="AB4981" i="1"/>
  <c r="AB4973" i="1"/>
  <c r="AB4965" i="1"/>
  <c r="AF4896" i="1"/>
  <c r="AB4877" i="1"/>
  <c r="AB4821" i="1"/>
  <c r="AB4818" i="1"/>
  <c r="AB4815" i="1"/>
  <c r="AB4775" i="1"/>
  <c r="AB4759" i="1"/>
  <c r="AB4735" i="1"/>
  <c r="AE4709" i="1"/>
  <c r="AB4704" i="1"/>
  <c r="AB4694" i="1"/>
  <c r="AB4687" i="1"/>
  <c r="AF4683" i="1"/>
  <c r="AB4678" i="1"/>
  <c r="AB4655" i="1"/>
  <c r="AE4650" i="1"/>
  <c r="AF4648" i="1"/>
  <c r="AF4641" i="1"/>
  <c r="AE4637" i="1"/>
  <c r="AG4630" i="1"/>
  <c r="AM4630" i="1" s="1"/>
  <c r="AE4621" i="1"/>
  <c r="AB4608" i="1"/>
  <c r="AB4605" i="1"/>
  <c r="AB4603" i="1"/>
  <c r="AB4592" i="1"/>
  <c r="AB4583" i="1"/>
  <c r="AF4579" i="1"/>
  <c r="AF4565" i="1"/>
  <c r="AF4549" i="1"/>
  <c r="AG4542" i="1"/>
  <c r="AM4542" i="1" s="1"/>
  <c r="AE4533" i="1"/>
  <c r="AG4530" i="1"/>
  <c r="AM4530" i="1" s="1"/>
  <c r="AB4528" i="1"/>
  <c r="AF4523" i="1"/>
  <c r="AF4520" i="1"/>
  <c r="AG4510" i="1"/>
  <c r="AM4510" i="1" s="1"/>
  <c r="AE4501" i="1"/>
  <c r="AB4494" i="1"/>
  <c r="AB4485" i="1"/>
  <c r="AB4483" i="1"/>
  <c r="AF4457" i="1"/>
  <c r="AB4440" i="1"/>
  <c r="AE4429" i="1"/>
  <c r="AE4412" i="1"/>
  <c r="AF4381" i="1"/>
  <c r="AE4375" i="1"/>
  <c r="AE4360" i="1"/>
  <c r="AB4344" i="1"/>
  <c r="AF4335" i="1"/>
  <c r="AF4105" i="1"/>
  <c r="AE4105" i="1"/>
  <c r="AG4074" i="1"/>
  <c r="AM4074" i="1" s="1"/>
  <c r="AF4074" i="1"/>
  <c r="AB3873" i="1"/>
  <c r="AG3873" i="1"/>
  <c r="AM3873" i="1" s="1"/>
  <c r="AB3862" i="1"/>
  <c r="AF3862" i="1"/>
  <c r="AE3862" i="1"/>
  <c r="AB3830" i="1"/>
  <c r="AF3830" i="1"/>
  <c r="AE3830" i="1"/>
  <c r="AB4706" i="1"/>
  <c r="AB4317" i="1"/>
  <c r="AB4314" i="1"/>
  <c r="AF4211" i="1"/>
  <c r="AB4211" i="1"/>
  <c r="AG4211" i="1"/>
  <c r="AM4211" i="1" s="1"/>
  <c r="AF4198" i="1"/>
  <c r="AE4198" i="1"/>
  <c r="AB4164" i="1"/>
  <c r="AE4164" i="1"/>
  <c r="AF4164" i="1"/>
  <c r="AG3934" i="1"/>
  <c r="AM3934" i="1" s="1"/>
  <c r="AB3934" i="1"/>
  <c r="AE3934" i="1"/>
  <c r="AF3934" i="1"/>
  <c r="AG3889" i="1"/>
  <c r="AM3889" i="1" s="1"/>
  <c r="AE3889" i="1"/>
  <c r="AE4969" i="1"/>
  <c r="AG4913" i="1"/>
  <c r="AM4913" i="1" s="1"/>
  <c r="AG4908" i="1"/>
  <c r="AM4908" i="1" s="1"/>
  <c r="AG4864" i="1"/>
  <c r="AM4864" i="1" s="1"/>
  <c r="AG4823" i="1"/>
  <c r="AM4823" i="1" s="1"/>
  <c r="AG4797" i="1"/>
  <c r="AM4797" i="1" s="1"/>
  <c r="AB4761" i="1"/>
  <c r="AE4731" i="1"/>
  <c r="AE4704" i="1"/>
  <c r="AB4693" i="1"/>
  <c r="AE4633" i="1"/>
  <c r="AG4606" i="1"/>
  <c r="AM4606" i="1" s="1"/>
  <c r="AF4592" i="1"/>
  <c r="AB4578" i="1"/>
  <c r="AG4561" i="1"/>
  <c r="AM4561" i="1" s="1"/>
  <c r="AF4528" i="1"/>
  <c r="AE4523" i="1"/>
  <c r="AE4521" i="1"/>
  <c r="AG4518" i="1"/>
  <c r="AM4518" i="1" s="1"/>
  <c r="AB4504" i="1"/>
  <c r="AF4499" i="1"/>
  <c r="AF4465" i="1"/>
  <c r="AF4458" i="1"/>
  <c r="AG4429" i="1"/>
  <c r="AM4429" i="1" s="1"/>
  <c r="AE4402" i="1"/>
  <c r="AE4384" i="1"/>
  <c r="AE4377" i="1"/>
  <c r="AG4336" i="1"/>
  <c r="AM4336" i="1" s="1"/>
  <c r="AG4329" i="1"/>
  <c r="AM4329" i="1" s="1"/>
  <c r="AE4307" i="1"/>
  <c r="AB4262" i="1"/>
  <c r="AG4238" i="1"/>
  <c r="AM4238" i="1" s="1"/>
  <c r="AF3967" i="1"/>
  <c r="AE3967" i="1"/>
  <c r="AB3876" i="1"/>
  <c r="AE3876" i="1"/>
  <c r="AB3826" i="1"/>
  <c r="AB3606" i="1"/>
  <c r="AB3564" i="1"/>
  <c r="AF3493" i="1"/>
  <c r="AG3493" i="1"/>
  <c r="AM3493" i="1" s="1"/>
  <c r="AE3493" i="1"/>
  <c r="AG3470" i="1"/>
  <c r="AM3470" i="1" s="1"/>
  <c r="AE3470" i="1"/>
  <c r="AB3466" i="1"/>
  <c r="AF3466" i="1"/>
  <c r="AG3466" i="1"/>
  <c r="AM3466" i="1" s="1"/>
  <c r="AF3457" i="1"/>
  <c r="AG3457" i="1"/>
  <c r="AM3457" i="1" s="1"/>
  <c r="AB3412" i="1"/>
  <c r="AE3412" i="1"/>
  <c r="AG3412" i="1"/>
  <c r="AM3412" i="1" s="1"/>
  <c r="AG3357" i="1"/>
  <c r="AM3357" i="1" s="1"/>
  <c r="AF3357" i="1"/>
  <c r="AE3323" i="1"/>
  <c r="AF3323" i="1"/>
  <c r="AG3261" i="1"/>
  <c r="AM3261" i="1" s="1"/>
  <c r="AF3261" i="1"/>
  <c r="AE3261" i="1"/>
  <c r="AB3261" i="1"/>
  <c r="AE3243" i="1"/>
  <c r="AF3243" i="1"/>
  <c r="AB3218" i="1"/>
  <c r="AF3218" i="1"/>
  <c r="AB3169" i="1"/>
  <c r="AE3169" i="1"/>
  <c r="AF3169" i="1"/>
  <c r="AG3169" i="1"/>
  <c r="AM3169" i="1" s="1"/>
  <c r="AE4233" i="1"/>
  <c r="AF4230" i="1"/>
  <c r="AB4170" i="1"/>
  <c r="AE4129" i="1"/>
  <c r="AF4062" i="1"/>
  <c r="AB4026" i="1"/>
  <c r="AG4009" i="1"/>
  <c r="AM4009" i="1" s="1"/>
  <c r="AB3996" i="1"/>
  <c r="AB3990" i="1"/>
  <c r="AB3988" i="1"/>
  <c r="AG3938" i="1"/>
  <c r="AM3938" i="1" s="1"/>
  <c r="AB3921" i="1"/>
  <c r="AB3915" i="1"/>
  <c r="AB3890" i="1"/>
  <c r="AF3883" i="1"/>
  <c r="AB3859" i="1"/>
  <c r="AE3852" i="1"/>
  <c r="AF3788" i="1"/>
  <c r="AG3786" i="1"/>
  <c r="AM3786" i="1" s="1"/>
  <c r="AF3779" i="1"/>
  <c r="AG3775" i="1"/>
  <c r="AM3775" i="1" s="1"/>
  <c r="AG3750" i="1"/>
  <c r="AM3750" i="1" s="1"/>
  <c r="AG3746" i="1"/>
  <c r="AM3746" i="1" s="1"/>
  <c r="AE3742" i="1"/>
  <c r="AF3731" i="1"/>
  <c r="AB3713" i="1"/>
  <c r="AF3706" i="1"/>
  <c r="AF3700" i="1"/>
  <c r="AE3686" i="1"/>
  <c r="AE3660" i="1"/>
  <c r="AB3656" i="1"/>
  <c r="AE3638" i="1"/>
  <c r="AG3627" i="1"/>
  <c r="AM3627" i="1" s="1"/>
  <c r="AE3626" i="1"/>
  <c r="AE3612" i="1"/>
  <c r="AG3610" i="1"/>
  <c r="AM3610" i="1" s="1"/>
  <c r="AE3606" i="1"/>
  <c r="AB3604" i="1"/>
  <c r="AG3601" i="1"/>
  <c r="AM3601" i="1" s="1"/>
  <c r="AB3596" i="1"/>
  <c r="AG3587" i="1"/>
  <c r="AM3587" i="1" s="1"/>
  <c r="AG3580" i="1"/>
  <c r="AM3580" i="1" s="1"/>
  <c r="AE3578" i="1"/>
  <c r="AG3577" i="1"/>
  <c r="AM3577" i="1" s="1"/>
  <c r="AB3565" i="1"/>
  <c r="AF3562" i="1"/>
  <c r="AE3560" i="1"/>
  <c r="AB3557" i="1"/>
  <c r="AE3539" i="1"/>
  <c r="AE3530" i="1"/>
  <c r="AB3529" i="1"/>
  <c r="AG3511" i="1"/>
  <c r="AM3511" i="1" s="1"/>
  <c r="AE3457" i="1"/>
  <c r="AF3412" i="1"/>
  <c r="AG3400" i="1"/>
  <c r="AM3400" i="1" s="1"/>
  <c r="AB3400" i="1"/>
  <c r="AB3354" i="1"/>
  <c r="AG3354" i="1"/>
  <c r="AM3354" i="1" s="1"/>
  <c r="AE3354" i="1"/>
  <c r="AF3354" i="1"/>
  <c r="AF3333" i="1"/>
  <c r="AG3333" i="1"/>
  <c r="AM3333" i="1" s="1"/>
  <c r="AE3333" i="1"/>
  <c r="AB3333" i="1"/>
  <c r="AB3313" i="1"/>
  <c r="AF3313" i="1"/>
  <c r="AH3313" i="1" s="1"/>
  <c r="AG3313" i="1"/>
  <c r="AM3313" i="1" s="1"/>
  <c r="AB3306" i="1"/>
  <c r="AF3306" i="1"/>
  <c r="AE3306" i="1"/>
  <c r="AE3256" i="1"/>
  <c r="AG3256" i="1"/>
  <c r="AM3256" i="1" s="1"/>
  <c r="AF3094" i="1"/>
  <c r="AE3094" i="1"/>
  <c r="AG3094" i="1"/>
  <c r="AM3094" i="1" s="1"/>
  <c r="AB3094" i="1"/>
  <c r="AG3555" i="1"/>
  <c r="AM3555" i="1" s="1"/>
  <c r="AF3497" i="1"/>
  <c r="AE3497" i="1"/>
  <c r="AB3476" i="1"/>
  <c r="AE3476" i="1"/>
  <c r="AG3476" i="1"/>
  <c r="AM3476" i="1" s="1"/>
  <c r="AG3461" i="1"/>
  <c r="AM3461" i="1" s="1"/>
  <c r="AF3461" i="1"/>
  <c r="AB3444" i="1"/>
  <c r="AG3444" i="1"/>
  <c r="AM3444" i="1" s="1"/>
  <c r="AE3444" i="1"/>
  <c r="AE3442" i="1"/>
  <c r="AG3442" i="1"/>
  <c r="AM3442" i="1" s="1"/>
  <c r="AF3442" i="1"/>
  <c r="AB3430" i="1"/>
  <c r="AF3430" i="1"/>
  <c r="AH3430" i="1" s="1"/>
  <c r="AG3421" i="1"/>
  <c r="AM3421" i="1" s="1"/>
  <c r="AE3421" i="1"/>
  <c r="AB3421" i="1"/>
  <c r="AE3397" i="1"/>
  <c r="AG3397" i="1"/>
  <c r="AM3397" i="1" s="1"/>
  <c r="AE3381" i="1"/>
  <c r="AG3381" i="1"/>
  <c r="AM3381" i="1" s="1"/>
  <c r="AG3349" i="1"/>
  <c r="AM3349" i="1" s="1"/>
  <c r="AF3349" i="1"/>
  <c r="AB3349" i="1"/>
  <c r="AE3310" i="1"/>
  <c r="AF3310" i="1"/>
  <c r="AG3310" i="1"/>
  <c r="AM3310" i="1" s="1"/>
  <c r="AB3310" i="1"/>
  <c r="AF3270" i="1"/>
  <c r="AE3270" i="1"/>
  <c r="AE3220" i="1"/>
  <c r="AG3220" i="1"/>
  <c r="AM3220" i="1" s="1"/>
  <c r="AE3212" i="1"/>
  <c r="AG3212" i="1"/>
  <c r="AM3212" i="1" s="1"/>
  <c r="AF4172" i="1"/>
  <c r="AF4156" i="1"/>
  <c r="AB3903" i="1"/>
  <c r="AG3826" i="1"/>
  <c r="AM3826" i="1" s="1"/>
  <c r="AF3798" i="1"/>
  <c r="AE3780" i="1"/>
  <c r="AE3746" i="1"/>
  <c r="AG3742" i="1"/>
  <c r="AM3742" i="1" s="1"/>
  <c r="AE3700" i="1"/>
  <c r="AG3686" i="1"/>
  <c r="AM3686" i="1" s="1"/>
  <c r="AG3638" i="1"/>
  <c r="AM3638" i="1" s="1"/>
  <c r="AF3627" i="1"/>
  <c r="AF3602" i="1"/>
  <c r="AE3580" i="1"/>
  <c r="AG3578" i="1"/>
  <c r="AM3578" i="1" s="1"/>
  <c r="AG3564" i="1"/>
  <c r="AM3564" i="1" s="1"/>
  <c r="AG3560" i="1"/>
  <c r="AM3560" i="1" s="1"/>
  <c r="AG3556" i="1"/>
  <c r="AM3556" i="1" s="1"/>
  <c r="AF3555" i="1"/>
  <c r="AF3542" i="1"/>
  <c r="AG3540" i="1"/>
  <c r="AM3540" i="1" s="1"/>
  <c r="AG3521" i="1"/>
  <c r="AM3521" i="1" s="1"/>
  <c r="AG3497" i="1"/>
  <c r="AM3497" i="1" s="1"/>
  <c r="AE3465" i="1"/>
  <c r="AG3465" i="1"/>
  <c r="AM3465" i="1" s="1"/>
  <c r="AB3402" i="1"/>
  <c r="AF3402" i="1"/>
  <c r="AG3402" i="1"/>
  <c r="AM3402" i="1" s="1"/>
  <c r="AB3394" i="1"/>
  <c r="AF3394" i="1"/>
  <c r="AG3394" i="1"/>
  <c r="AM3394" i="1" s="1"/>
  <c r="AB3392" i="1"/>
  <c r="AG3392" i="1"/>
  <c r="AM3392" i="1" s="1"/>
  <c r="AB3385" i="1"/>
  <c r="AG3385" i="1"/>
  <c r="AM3385" i="1" s="1"/>
  <c r="AG3356" i="1"/>
  <c r="AM3356" i="1" s="1"/>
  <c r="AF3356" i="1"/>
  <c r="AE3315" i="1"/>
  <c r="AF3315" i="1"/>
  <c r="AH3315" i="1" s="1"/>
  <c r="AF3299" i="1"/>
  <c r="AE3299" i="1"/>
  <c r="AB3272" i="1"/>
  <c r="AG3272" i="1"/>
  <c r="AM3272" i="1" s="1"/>
  <c r="AE3272" i="1"/>
  <c r="AG3117" i="1"/>
  <c r="AM3117" i="1" s="1"/>
  <c r="AF3117" i="1"/>
  <c r="AE3117" i="1"/>
  <c r="AB3117" i="1"/>
  <c r="AE4122" i="1"/>
  <c r="AB4117" i="1"/>
  <c r="AE4116" i="1"/>
  <c r="AE4084" i="1"/>
  <c r="AB4078" i="1"/>
  <c r="AB4062" i="1"/>
  <c r="AG4058" i="1"/>
  <c r="AM4058" i="1" s="1"/>
  <c r="AG4057" i="1"/>
  <c r="AM4057" i="1" s="1"/>
  <c r="AG4042" i="1"/>
  <c r="AM4042" i="1" s="1"/>
  <c r="AE4033" i="1"/>
  <c r="AF4017" i="1"/>
  <c r="AF4015" i="1"/>
  <c r="AF4001" i="1"/>
  <c r="AF3992" i="1"/>
  <c r="AG3990" i="1"/>
  <c r="AM3990" i="1" s="1"/>
  <c r="AB3982" i="1"/>
  <c r="AG3943" i="1"/>
  <c r="AM3943" i="1" s="1"/>
  <c r="AE3935" i="1"/>
  <c r="AF3906" i="1"/>
  <c r="AG3890" i="1"/>
  <c r="AM3890" i="1" s="1"/>
  <c r="AF3880" i="1"/>
  <c r="AF3878" i="1"/>
  <c r="AB3860" i="1"/>
  <c r="AB3852" i="1"/>
  <c r="AF3835" i="1"/>
  <c r="AB3833" i="1"/>
  <c r="AB3828" i="1"/>
  <c r="AF3826" i="1"/>
  <c r="AF3794" i="1"/>
  <c r="AB3785" i="1"/>
  <c r="AB3766" i="1"/>
  <c r="AF3742" i="1"/>
  <c r="AF3724" i="1"/>
  <c r="AG3714" i="1"/>
  <c r="AM3714" i="1" s="1"/>
  <c r="AE3710" i="1"/>
  <c r="AF3707" i="1"/>
  <c r="AG3694" i="1"/>
  <c r="AM3694" i="1" s="1"/>
  <c r="AG3690" i="1"/>
  <c r="AM3690" i="1" s="1"/>
  <c r="AG3678" i="1"/>
  <c r="AM3678" i="1" s="1"/>
  <c r="AG3674" i="1"/>
  <c r="AM3674" i="1" s="1"/>
  <c r="AE3668" i="1"/>
  <c r="AB3663" i="1"/>
  <c r="AB3660" i="1"/>
  <c r="AG3647" i="1"/>
  <c r="AM3647" i="1" s="1"/>
  <c r="AF3638" i="1"/>
  <c r="AG3634" i="1"/>
  <c r="AM3634" i="1" s="1"/>
  <c r="AB3625" i="1"/>
  <c r="AG3606" i="1"/>
  <c r="AM3606" i="1" s="1"/>
  <c r="AF3604" i="1"/>
  <c r="AF3603" i="1"/>
  <c r="AE3602" i="1"/>
  <c r="AF3596" i="1"/>
  <c r="AE3587" i="1"/>
  <c r="AF3564" i="1"/>
  <c r="AG3558" i="1"/>
  <c r="AM3558" i="1" s="1"/>
  <c r="AG3557" i="1"/>
  <c r="AM3557" i="1" s="1"/>
  <c r="AF3556" i="1"/>
  <c r="AE3555" i="1"/>
  <c r="AF3540" i="1"/>
  <c r="AE3535" i="1"/>
  <c r="AG3533" i="1"/>
  <c r="AM3533" i="1" s="1"/>
  <c r="AF3521" i="1"/>
  <c r="AG3510" i="1"/>
  <c r="AM3510" i="1" s="1"/>
  <c r="AB3501" i="1"/>
  <c r="AE3501" i="1"/>
  <c r="AG3492" i="1"/>
  <c r="AM3492" i="1" s="1"/>
  <c r="AB3480" i="1"/>
  <c r="AG3480" i="1"/>
  <c r="AM3480" i="1" s="1"/>
  <c r="AF3476" i="1"/>
  <c r="AF3465" i="1"/>
  <c r="AG3456" i="1"/>
  <c r="AM3456" i="1" s="1"/>
  <c r="AB3456" i="1"/>
  <c r="AB3450" i="1"/>
  <c r="AF3450" i="1"/>
  <c r="AG3450" i="1"/>
  <c r="AM3450" i="1" s="1"/>
  <c r="AF3444" i="1"/>
  <c r="AE3394" i="1"/>
  <c r="AF3371" i="1"/>
  <c r="AE3371" i="1"/>
  <c r="AG3317" i="1"/>
  <c r="AM3317" i="1" s="1"/>
  <c r="AE3317" i="1"/>
  <c r="AB3317" i="1"/>
  <c r="AG3312" i="1"/>
  <c r="AM3312" i="1" s="1"/>
  <c r="AB3312" i="1"/>
  <c r="AF3312" i="1"/>
  <c r="AE3312" i="1"/>
  <c r="AE3290" i="1"/>
  <c r="AF3290" i="1"/>
  <c r="AB3290" i="1"/>
  <c r="AB3274" i="1"/>
  <c r="AF3274" i="1"/>
  <c r="AE3274" i="1"/>
  <c r="AB3240" i="1"/>
  <c r="AF3240" i="1"/>
  <c r="AG3240" i="1"/>
  <c r="AM3240" i="1" s="1"/>
  <c r="AE3189" i="1"/>
  <c r="AF3189" i="1"/>
  <c r="AG3189" i="1"/>
  <c r="AM3189" i="1" s="1"/>
  <c r="AB3189" i="1"/>
  <c r="AE3147" i="1"/>
  <c r="AF3147" i="1"/>
  <c r="AG3147" i="1"/>
  <c r="AM3147" i="1" s="1"/>
  <c r="AB3147" i="1"/>
  <c r="AB4231" i="1"/>
  <c r="AF4175" i="1"/>
  <c r="AE4172" i="1"/>
  <c r="AG4170" i="1"/>
  <c r="AM4170" i="1" s="1"/>
  <c r="AG4169" i="1"/>
  <c r="AM4169" i="1" s="1"/>
  <c r="AB4166" i="1"/>
  <c r="AE4156" i="1"/>
  <c r="AF4146" i="1"/>
  <c r="AG4137" i="1"/>
  <c r="AM4137" i="1" s="1"/>
  <c r="AE4088" i="1"/>
  <c r="AF4071" i="1"/>
  <c r="AE4062" i="1"/>
  <c r="AB4061" i="1"/>
  <c r="AF4052" i="1"/>
  <c r="AF3996" i="1"/>
  <c r="AH3996" i="1" s="1"/>
  <c r="AE3984" i="1"/>
  <c r="AB3970" i="1"/>
  <c r="AF3956" i="1"/>
  <c r="AB3938" i="1"/>
  <c r="AE3919" i="1"/>
  <c r="AF3890" i="1"/>
  <c r="AE3835" i="1"/>
  <c r="AF3812" i="1"/>
  <c r="AG3795" i="1"/>
  <c r="AM3795" i="1" s="1"/>
  <c r="AB3790" i="1"/>
  <c r="AF3772" i="1"/>
  <c r="AB3750" i="1"/>
  <c r="AF3714" i="1"/>
  <c r="AB3705" i="1"/>
  <c r="AB3695" i="1"/>
  <c r="AF3694" i="1"/>
  <c r="AF3690" i="1"/>
  <c r="AB3688" i="1"/>
  <c r="AF3674" i="1"/>
  <c r="AE3654" i="1"/>
  <c r="AG3643" i="1"/>
  <c r="AM3643" i="1" s="1"/>
  <c r="AB3641" i="1"/>
  <c r="AF3634" i="1"/>
  <c r="AB3623" i="1"/>
  <c r="AF3557" i="1"/>
  <c r="AE3556" i="1"/>
  <c r="AE3492" i="1"/>
  <c r="AB3488" i="1"/>
  <c r="AG3488" i="1"/>
  <c r="AM3488" i="1" s="1"/>
  <c r="AE3460" i="1"/>
  <c r="AF3460" i="1"/>
  <c r="AF3441" i="1"/>
  <c r="AE3441" i="1"/>
  <c r="AB3396" i="1"/>
  <c r="AG3396" i="1"/>
  <c r="AM3396" i="1" s="1"/>
  <c r="AB3380" i="1"/>
  <c r="AG3380" i="1"/>
  <c r="AM3380" i="1" s="1"/>
  <c r="AE3346" i="1"/>
  <c r="AF3346" i="1"/>
  <c r="AG3346" i="1"/>
  <c r="AM3346" i="1" s="1"/>
  <c r="AG3309" i="1"/>
  <c r="AM3309" i="1" s="1"/>
  <c r="AE3309" i="1"/>
  <c r="AB3309" i="1"/>
  <c r="AF3175" i="1"/>
  <c r="AB3175" i="1"/>
  <c r="AE3175" i="1"/>
  <c r="AG3175" i="1"/>
  <c r="AM3175" i="1" s="1"/>
  <c r="AB3110" i="1"/>
  <c r="AG3110" i="1"/>
  <c r="AM3110" i="1" s="1"/>
  <c r="AE3110" i="1"/>
  <c r="AF3110" i="1"/>
  <c r="AE3091" i="1"/>
  <c r="AG3091" i="1"/>
  <c r="AM3091" i="1" s="1"/>
  <c r="AE4230" i="1"/>
  <c r="AF4170" i="1"/>
  <c r="AB4150" i="1"/>
  <c r="AF3866" i="1"/>
  <c r="AE3859" i="1"/>
  <c r="AE3851" i="1"/>
  <c r="AE3836" i="1"/>
  <c r="AG3833" i="1"/>
  <c r="AM3833" i="1" s="1"/>
  <c r="AE3827" i="1"/>
  <c r="AB3803" i="1"/>
  <c r="AB3798" i="1"/>
  <c r="AB3782" i="1"/>
  <c r="AE3714" i="1"/>
  <c r="AE3690" i="1"/>
  <c r="AB3686" i="1"/>
  <c r="AB3684" i="1"/>
  <c r="AE3674" i="1"/>
  <c r="AB3670" i="1"/>
  <c r="AE3634" i="1"/>
  <c r="AG3609" i="1"/>
  <c r="AM3609" i="1" s="1"/>
  <c r="AG3598" i="1"/>
  <c r="AM3598" i="1" s="1"/>
  <c r="AB3591" i="1"/>
  <c r="AF3559" i="1"/>
  <c r="AH3559" i="1" s="1"/>
  <c r="AF3558" i="1"/>
  <c r="AG3543" i="1"/>
  <c r="AM3543" i="1" s="1"/>
  <c r="AE3529" i="1"/>
  <c r="AF3510" i="1"/>
  <c r="AF3501" i="1"/>
  <c r="AB3496" i="1"/>
  <c r="AG3460" i="1"/>
  <c r="AM3460" i="1" s="1"/>
  <c r="AB3446" i="1"/>
  <c r="AG3441" i="1"/>
  <c r="AM3441" i="1" s="1"/>
  <c r="AB3420" i="1"/>
  <c r="AG3420" i="1"/>
  <c r="AM3420" i="1" s="1"/>
  <c r="AB3321" i="1"/>
  <c r="AG3321" i="1"/>
  <c r="AM3321" i="1" s="1"/>
  <c r="AF3309" i="1"/>
  <c r="AG3296" i="1"/>
  <c r="AM3296" i="1" s="1"/>
  <c r="AF3296" i="1"/>
  <c r="AE3296" i="1"/>
  <c r="AB3296" i="1"/>
  <c r="AF4210" i="1"/>
  <c r="AE4192" i="1"/>
  <c r="AB4042" i="1"/>
  <c r="AE3969" i="1"/>
  <c r="AF3919" i="1"/>
  <c r="AE3910" i="1"/>
  <c r="AE3903" i="1"/>
  <c r="AE3898" i="1"/>
  <c r="AE3891" i="1"/>
  <c r="AG3883" i="1"/>
  <c r="AM3883" i="1" s="1"/>
  <c r="AE3849" i="1"/>
  <c r="AF3818" i="1"/>
  <c r="AE3795" i="1"/>
  <c r="AG3779" i="1"/>
  <c r="AM3779" i="1" s="1"/>
  <c r="AG3770" i="1"/>
  <c r="AM3770" i="1" s="1"/>
  <c r="AB3740" i="1"/>
  <c r="AF3734" i="1"/>
  <c r="AG3675" i="1"/>
  <c r="AM3675" i="1" s="1"/>
  <c r="AF3666" i="1"/>
  <c r="AB3648" i="1"/>
  <c r="AF3612" i="1"/>
  <c r="AB3592" i="1"/>
  <c r="AE3577" i="1"/>
  <c r="AG3562" i="1"/>
  <c r="AM3562" i="1" s="1"/>
  <c r="AE3543" i="1"/>
  <c r="AE3505" i="1"/>
  <c r="AF3505" i="1"/>
  <c r="AB3481" i="1"/>
  <c r="AF3481" i="1"/>
  <c r="AG3408" i="1"/>
  <c r="AM3408" i="1" s="1"/>
  <c r="AB3377" i="1"/>
  <c r="AE3377" i="1"/>
  <c r="AG3377" i="1"/>
  <c r="AM3377" i="1" s="1"/>
  <c r="AF3321" i="1"/>
  <c r="AH3321" i="1" s="1"/>
  <c r="AF3252" i="1"/>
  <c r="AE3252" i="1"/>
  <c r="AG3252" i="1"/>
  <c r="AM3252" i="1" s="1"/>
  <c r="AE3178" i="1"/>
  <c r="AF3178" i="1"/>
  <c r="AE3360" i="1"/>
  <c r="AE3352" i="1"/>
  <c r="AF3340" i="1"/>
  <c r="AG3338" i="1"/>
  <c r="AM3338" i="1" s="1"/>
  <c r="AE3328" i="1"/>
  <c r="AE3322" i="1"/>
  <c r="AG3304" i="1"/>
  <c r="AM3304" i="1" s="1"/>
  <c r="AG3302" i="1"/>
  <c r="AM3302" i="1" s="1"/>
  <c r="AG3297" i="1"/>
  <c r="AM3297" i="1" s="1"/>
  <c r="AF3294" i="1"/>
  <c r="AG3286" i="1"/>
  <c r="AM3286" i="1" s="1"/>
  <c r="AE3278" i="1"/>
  <c r="AG3268" i="1"/>
  <c r="AM3268" i="1" s="1"/>
  <c r="AG3264" i="1"/>
  <c r="AM3264" i="1" s="1"/>
  <c r="AE3259" i="1"/>
  <c r="AE3257" i="1"/>
  <c r="AG3253" i="1"/>
  <c r="AM3253" i="1" s="1"/>
  <c r="AB3250" i="1"/>
  <c r="AE3241" i="1"/>
  <c r="AE3231" i="1"/>
  <c r="AE3228" i="1"/>
  <c r="AB3227" i="1"/>
  <c r="AE3219" i="1"/>
  <c r="AG3217" i="1"/>
  <c r="AM3217" i="1" s="1"/>
  <c r="AE3208" i="1"/>
  <c r="AE3203" i="1"/>
  <c r="AF3191" i="1"/>
  <c r="AE3190" i="1"/>
  <c r="AF3187" i="1"/>
  <c r="AG3183" i="1"/>
  <c r="AM3183" i="1" s="1"/>
  <c r="AE3182" i="1"/>
  <c r="AE3155" i="1"/>
  <c r="AF3153" i="1"/>
  <c r="AG3145" i="1"/>
  <c r="AM3145" i="1" s="1"/>
  <c r="AE3142" i="1"/>
  <c r="AG3138" i="1"/>
  <c r="AM3138" i="1" s="1"/>
  <c r="AG3134" i="1"/>
  <c r="AM3134" i="1" s="1"/>
  <c r="AF3129" i="1"/>
  <c r="AG3123" i="1"/>
  <c r="AM3123" i="1" s="1"/>
  <c r="AE3115" i="1"/>
  <c r="AB3113" i="1"/>
  <c r="AF3113" i="1"/>
  <c r="AE3109" i="1"/>
  <c r="AE3095" i="1"/>
  <c r="AG3095" i="1"/>
  <c r="AM3095" i="1" s="1"/>
  <c r="AF3077" i="1"/>
  <c r="AE3077" i="1"/>
  <c r="AE3065" i="1"/>
  <c r="AB3058" i="1"/>
  <c r="AE3049" i="1"/>
  <c r="AB3049" i="1"/>
  <c r="AE3036" i="1"/>
  <c r="AE3022" i="1"/>
  <c r="AG3022" i="1"/>
  <c r="AM3022" i="1" s="1"/>
  <c r="AF3022" i="1"/>
  <c r="AE3011" i="1"/>
  <c r="AF3007" i="1"/>
  <c r="AE2978" i="1"/>
  <c r="AG2978" i="1"/>
  <c r="AM2978" i="1" s="1"/>
  <c r="AB2978" i="1"/>
  <c r="AF2978" i="1"/>
  <c r="AE2972" i="1"/>
  <c r="AG2972" i="1"/>
  <c r="AM2972" i="1" s="1"/>
  <c r="AE2892" i="1"/>
  <c r="AG2892" i="1"/>
  <c r="AM2892" i="1" s="1"/>
  <c r="AE2850" i="1"/>
  <c r="AF2850" i="1"/>
  <c r="AB2850" i="1"/>
  <c r="AE2740" i="1"/>
  <c r="AF2740" i="1"/>
  <c r="AG2740" i="1"/>
  <c r="AM2740" i="1" s="1"/>
  <c r="AB2740" i="1"/>
  <c r="AF3297" i="1"/>
  <c r="AE3294" i="1"/>
  <c r="AF3264" i="1"/>
  <c r="AH3264" i="1" s="1"/>
  <c r="AB3248" i="1"/>
  <c r="AB3195" i="1"/>
  <c r="AE3191" i="1"/>
  <c r="AE3187" i="1"/>
  <c r="AG3180" i="1"/>
  <c r="AM3180" i="1" s="1"/>
  <c r="AB3173" i="1"/>
  <c r="AF3145" i="1"/>
  <c r="AF3138" i="1"/>
  <c r="AF3134" i="1"/>
  <c r="AG3133" i="1"/>
  <c r="AM3133" i="1" s="1"/>
  <c r="AE3129" i="1"/>
  <c r="AB3118" i="1"/>
  <c r="AF3105" i="1"/>
  <c r="AE3105" i="1"/>
  <c r="AF3098" i="1"/>
  <c r="AB3098" i="1"/>
  <c r="AG3097" i="1"/>
  <c r="AM3097" i="1" s="1"/>
  <c r="AG3061" i="1"/>
  <c r="AM3061" i="1" s="1"/>
  <c r="AF3026" i="1"/>
  <c r="AB3026" i="1"/>
  <c r="AE3007" i="1"/>
  <c r="AG2917" i="1"/>
  <c r="AM2917" i="1" s="1"/>
  <c r="AF2917" i="1"/>
  <c r="AE2917" i="1"/>
  <c r="AB2917" i="1"/>
  <c r="AE2913" i="1"/>
  <c r="AG2913" i="1"/>
  <c r="AM2913" i="1" s="1"/>
  <c r="AF2903" i="1"/>
  <c r="AB2903" i="1"/>
  <c r="AG2903" i="1"/>
  <c r="AM2903" i="1" s="1"/>
  <c r="AB2817" i="1"/>
  <c r="AE2817" i="1"/>
  <c r="AG2817" i="1"/>
  <c r="AM2817" i="1" s="1"/>
  <c r="AF2791" i="1"/>
  <c r="AG2791" i="1"/>
  <c r="AM2791" i="1" s="1"/>
  <c r="AE2791" i="1"/>
  <c r="AB2791" i="1"/>
  <c r="AF2764" i="1"/>
  <c r="AE2764" i="1"/>
  <c r="AB2764" i="1"/>
  <c r="AE2692" i="1"/>
  <c r="AF2692" i="1"/>
  <c r="AG2692" i="1"/>
  <c r="AM2692" i="1" s="1"/>
  <c r="AB2692" i="1"/>
  <c r="AE3484" i="1"/>
  <c r="AG3468" i="1"/>
  <c r="AM3468" i="1" s="1"/>
  <c r="AG3452" i="1"/>
  <c r="AM3452" i="1" s="1"/>
  <c r="AF3428" i="1"/>
  <c r="AF3426" i="1"/>
  <c r="AF3417" i="1"/>
  <c r="AG3393" i="1"/>
  <c r="AM3393" i="1" s="1"/>
  <c r="AB3386" i="1"/>
  <c r="AB3378" i="1"/>
  <c r="AG3376" i="1"/>
  <c r="AM3376" i="1" s="1"/>
  <c r="AF3362" i="1"/>
  <c r="AH3362" i="1" s="1"/>
  <c r="AG3360" i="1"/>
  <c r="AM3360" i="1" s="1"/>
  <c r="AG3352" i="1"/>
  <c r="AM3352" i="1" s="1"/>
  <c r="AE3338" i="1"/>
  <c r="AF3330" i="1"/>
  <c r="AG3328" i="1"/>
  <c r="AM3328" i="1" s="1"/>
  <c r="AF3314" i="1"/>
  <c r="AH3314" i="1" s="1"/>
  <c r="AF3308" i="1"/>
  <c r="AF3302" i="1"/>
  <c r="AE3291" i="1"/>
  <c r="AF3286" i="1"/>
  <c r="AF3269" i="1"/>
  <c r="AG3260" i="1"/>
  <c r="AM3260" i="1" s="1"/>
  <c r="AF3249" i="1"/>
  <c r="AB3221" i="1"/>
  <c r="AB3213" i="1"/>
  <c r="AE3196" i="1"/>
  <c r="AF3183" i="1"/>
  <c r="AB3179" i="1"/>
  <c r="AB3165" i="1"/>
  <c r="AB3150" i="1"/>
  <c r="AF3109" i="1"/>
  <c r="AB3090" i="1"/>
  <c r="AF3086" i="1"/>
  <c r="AF3081" i="1"/>
  <c r="AE3050" i="1"/>
  <c r="AE3047" i="1"/>
  <c r="AE3045" i="1"/>
  <c r="AG3045" i="1"/>
  <c r="AM3045" i="1" s="1"/>
  <c r="AG3033" i="1"/>
  <c r="AM3033" i="1" s="1"/>
  <c r="AE3033" i="1"/>
  <c r="AF3033" i="1"/>
  <c r="AG3026" i="1"/>
  <c r="AM3026" i="1" s="1"/>
  <c r="AB3018" i="1"/>
  <c r="AG3014" i="1"/>
  <c r="AM3014" i="1" s="1"/>
  <c r="AF3011" i="1"/>
  <c r="AG2958" i="1"/>
  <c r="AM2958" i="1" s="1"/>
  <c r="AF2958" i="1"/>
  <c r="AB2925" i="1"/>
  <c r="AG2925" i="1"/>
  <c r="AM2925" i="1" s="1"/>
  <c r="AE2925" i="1"/>
  <c r="AF2925" i="1"/>
  <c r="AE2876" i="1"/>
  <c r="AG2876" i="1"/>
  <c r="AM2876" i="1" s="1"/>
  <c r="AG2769" i="1"/>
  <c r="AM2769" i="1" s="1"/>
  <c r="AE2769" i="1"/>
  <c r="AE3062" i="1"/>
  <c r="AG3062" i="1"/>
  <c r="AM3062" i="1" s="1"/>
  <c r="AB3062" i="1"/>
  <c r="AF3041" i="1"/>
  <c r="AB3041" i="1"/>
  <c r="AF3035" i="1"/>
  <c r="AE3035" i="1"/>
  <c r="AB2942" i="1"/>
  <c r="AG2942" i="1"/>
  <c r="AM2942" i="1" s="1"/>
  <c r="AE2942" i="1"/>
  <c r="AF2942" i="1"/>
  <c r="AH2942" i="1" s="1"/>
  <c r="AF2905" i="1"/>
  <c r="AG2905" i="1"/>
  <c r="AM2905" i="1" s="1"/>
  <c r="AE2889" i="1"/>
  <c r="AF2889" i="1"/>
  <c r="AG2889" i="1"/>
  <c r="AM2889" i="1" s="1"/>
  <c r="AE2823" i="1"/>
  <c r="AG2823" i="1"/>
  <c r="AM2823" i="1" s="1"/>
  <c r="AF2777" i="1"/>
  <c r="AH2777" i="1" s="1"/>
  <c r="AB2777" i="1"/>
  <c r="AG2707" i="1"/>
  <c r="AM2707" i="1" s="1"/>
  <c r="AE2707" i="1"/>
  <c r="AF2707" i="1"/>
  <c r="AB2707" i="1"/>
  <c r="AE3433" i="1"/>
  <c r="AB3294" i="1"/>
  <c r="AE3186" i="1"/>
  <c r="AE3173" i="1"/>
  <c r="AE3165" i="1"/>
  <c r="AB3082" i="1"/>
  <c r="AG3082" i="1"/>
  <c r="AM3082" i="1" s="1"/>
  <c r="AG3066" i="1"/>
  <c r="AM3066" i="1" s="1"/>
  <c r="AG3058" i="1"/>
  <c r="AM3058" i="1" s="1"/>
  <c r="AG3050" i="1"/>
  <c r="AM3050" i="1" s="1"/>
  <c r="AG3017" i="1"/>
  <c r="AM3017" i="1" s="1"/>
  <c r="AF3015" i="1"/>
  <c r="AE3015" i="1"/>
  <c r="AG2989" i="1"/>
  <c r="AM2989" i="1" s="1"/>
  <c r="AF2987" i="1"/>
  <c r="AB2987" i="1"/>
  <c r="AF2981" i="1"/>
  <c r="AE2981" i="1"/>
  <c r="AB2981" i="1"/>
  <c r="AB2937" i="1"/>
  <c r="AE2937" i="1"/>
  <c r="AG2937" i="1"/>
  <c r="AM2937" i="1" s="1"/>
  <c r="AG2893" i="1"/>
  <c r="AM2893" i="1" s="1"/>
  <c r="AE2893" i="1"/>
  <c r="AB2893" i="1"/>
  <c r="AF2893" i="1"/>
  <c r="AF2830" i="1"/>
  <c r="AG2830" i="1"/>
  <c r="AM2830" i="1" s="1"/>
  <c r="AE2830" i="1"/>
  <c r="AB2830" i="1"/>
  <c r="AG2698" i="1"/>
  <c r="AM2698" i="1" s="1"/>
  <c r="AF2698" i="1"/>
  <c r="AE2698" i="1"/>
  <c r="AB2698" i="1"/>
  <c r="AF3101" i="1"/>
  <c r="AE3101" i="1"/>
  <c r="AB3085" i="1"/>
  <c r="AE3085" i="1"/>
  <c r="AF3085" i="1"/>
  <c r="AF3058" i="1"/>
  <c r="AG3041" i="1"/>
  <c r="AM3041" i="1" s="1"/>
  <c r="AE3029" i="1"/>
  <c r="AF3029" i="1"/>
  <c r="AF2957" i="1"/>
  <c r="AE2957" i="1"/>
  <c r="AB2957" i="1"/>
  <c r="AE2884" i="1"/>
  <c r="AG2884" i="1"/>
  <c r="AM2884" i="1" s="1"/>
  <c r="AB2758" i="1"/>
  <c r="AE2758" i="1"/>
  <c r="AB2709" i="1"/>
  <c r="AE2709" i="1"/>
  <c r="AB3477" i="1"/>
  <c r="AG3437" i="1"/>
  <c r="AM3437" i="1" s="1"/>
  <c r="AE3404" i="1"/>
  <c r="AE3304" i="1"/>
  <c r="AE3292" i="1"/>
  <c r="AF3248" i="1"/>
  <c r="AG3241" i="1"/>
  <c r="AM3241" i="1" s="1"/>
  <c r="AF3238" i="1"/>
  <c r="AE3230" i="1"/>
  <c r="AF3201" i="1"/>
  <c r="AF3197" i="1"/>
  <c r="AG3190" i="1"/>
  <c r="AM3190" i="1" s="1"/>
  <c r="AG3187" i="1"/>
  <c r="AM3187" i="1" s="1"/>
  <c r="AG3182" i="1"/>
  <c r="AM3182" i="1" s="1"/>
  <c r="AF3179" i="1"/>
  <c r="AG3173" i="1"/>
  <c r="AM3173" i="1" s="1"/>
  <c r="AE3138" i="1"/>
  <c r="AE3133" i="1"/>
  <c r="AB3121" i="1"/>
  <c r="AG3118" i="1"/>
  <c r="AM3118" i="1" s="1"/>
  <c r="AG3101" i="1"/>
  <c r="AM3101" i="1" s="1"/>
  <c r="AG3085" i="1"/>
  <c r="AM3085" i="1" s="1"/>
  <c r="AB3045" i="1"/>
  <c r="AB3042" i="1"/>
  <c r="AG3042" i="1"/>
  <c r="AM3042" i="1" s="1"/>
  <c r="AE3034" i="1"/>
  <c r="AG3029" i="1"/>
  <c r="AM3029" i="1" s="1"/>
  <c r="AF2975" i="1"/>
  <c r="AB2975" i="1"/>
  <c r="AE2975" i="1"/>
  <c r="AG2957" i="1"/>
  <c r="AM2957" i="1" s="1"/>
  <c r="AG2948" i="1"/>
  <c r="AM2948" i="1" s="1"/>
  <c r="AE2948" i="1"/>
  <c r="AE2932" i="1"/>
  <c r="AG2932" i="1"/>
  <c r="AM2932" i="1" s="1"/>
  <c r="AE2930" i="1"/>
  <c r="AF2930" i="1"/>
  <c r="AG2930" i="1"/>
  <c r="AM2930" i="1" s="1"/>
  <c r="AE2841" i="1"/>
  <c r="AG2841" i="1"/>
  <c r="AM2841" i="1" s="1"/>
  <c r="AB2841" i="1"/>
  <c r="AE2809" i="1"/>
  <c r="AF2809" i="1"/>
  <c r="AG2809" i="1"/>
  <c r="AM2809" i="1" s="1"/>
  <c r="AF2787" i="1"/>
  <c r="AE2787" i="1"/>
  <c r="AB2787" i="1"/>
  <c r="AF3241" i="1"/>
  <c r="AE3238" i="1"/>
  <c r="AG3213" i="1"/>
  <c r="AM3213" i="1" s="1"/>
  <c r="AF3190" i="1"/>
  <c r="AE3179" i="1"/>
  <c r="AF3165" i="1"/>
  <c r="AG3129" i="1"/>
  <c r="AM3129" i="1" s="1"/>
  <c r="AF3097" i="1"/>
  <c r="AB3097" i="1"/>
  <c r="AF3061" i="1"/>
  <c r="AB3061" i="1"/>
  <c r="AF3053" i="1"/>
  <c r="AE3053" i="1"/>
  <c r="AB3050" i="1"/>
  <c r="AG3018" i="1"/>
  <c r="AM3018" i="1" s="1"/>
  <c r="AF3018" i="1"/>
  <c r="AB3005" i="1"/>
  <c r="AF3005" i="1"/>
  <c r="AH3005" i="1" s="1"/>
  <c r="AF2986" i="1"/>
  <c r="AE2986" i="1"/>
  <c r="AB2986" i="1"/>
  <c r="AF2867" i="1"/>
  <c r="AB2867" i="1"/>
  <c r="AE2867" i="1"/>
  <c r="AE2804" i="1"/>
  <c r="AG2804" i="1"/>
  <c r="AM2804" i="1" s="1"/>
  <c r="AB2951" i="1"/>
  <c r="AF2929" i="1"/>
  <c r="AF2918" i="1"/>
  <c r="AB2911" i="1"/>
  <c r="AE2873" i="1"/>
  <c r="AB2846" i="1"/>
  <c r="AE2778" i="1"/>
  <c r="AF2690" i="1"/>
  <c r="AB2668" i="1"/>
  <c r="AE2658" i="1"/>
  <c r="AB2652" i="1"/>
  <c r="AE2642" i="1"/>
  <c r="AB2636" i="1"/>
  <c r="AF2630" i="1"/>
  <c r="AF2610" i="1"/>
  <c r="AE2602" i="1"/>
  <c r="AE2586" i="1"/>
  <c r="AB2580" i="1"/>
  <c r="AE2577" i="1"/>
  <c r="AF2571" i="1"/>
  <c r="AE2548" i="1"/>
  <c r="AG2535" i="1"/>
  <c r="AM2535" i="1" s="1"/>
  <c r="AE2511" i="1"/>
  <c r="AF2503" i="1"/>
  <c r="AE2502" i="1"/>
  <c r="AF2486" i="1"/>
  <c r="AG2485" i="1"/>
  <c r="AM2485" i="1" s="1"/>
  <c r="AE2484" i="1"/>
  <c r="AE2471" i="1"/>
  <c r="AE2458" i="1"/>
  <c r="AF2455" i="1"/>
  <c r="AF2447" i="1"/>
  <c r="AE2440" i="1"/>
  <c r="AE2431" i="1"/>
  <c r="AG2413" i="1"/>
  <c r="AM2413" i="1" s="1"/>
  <c r="AB2406" i="1"/>
  <c r="AB2398" i="1"/>
  <c r="AF2378" i="1"/>
  <c r="AF2377" i="1"/>
  <c r="AG2337" i="1"/>
  <c r="AM2337" i="1" s="1"/>
  <c r="AF2326" i="1"/>
  <c r="AH2326" i="1" s="1"/>
  <c r="AG2326" i="1"/>
  <c r="AM2326" i="1" s="1"/>
  <c r="AG2312" i="1"/>
  <c r="AM2312" i="1" s="1"/>
  <c r="AE2312" i="1"/>
  <c r="AE2300" i="1"/>
  <c r="AE2264" i="1"/>
  <c r="AG2262" i="1"/>
  <c r="AM2262" i="1" s="1"/>
  <c r="AF2262" i="1"/>
  <c r="AF2236" i="1"/>
  <c r="AG2202" i="1"/>
  <c r="AM2202" i="1" s="1"/>
  <c r="AE2202" i="1"/>
  <c r="AF2202" i="1"/>
  <c r="AE2189" i="1"/>
  <c r="AB2189" i="1"/>
  <c r="AG2189" i="1"/>
  <c r="AM2189" i="1" s="1"/>
  <c r="AB2117" i="1"/>
  <c r="AF2117" i="1"/>
  <c r="AE3006" i="1"/>
  <c r="AF3003" i="1"/>
  <c r="AH3003" i="1" s="1"/>
  <c r="AE3001" i="1"/>
  <c r="AE2999" i="1"/>
  <c r="AB2997" i="1"/>
  <c r="AE2990" i="1"/>
  <c r="AF2979" i="1"/>
  <c r="AE2964" i="1"/>
  <c r="AB2962" i="1"/>
  <c r="AF2943" i="1"/>
  <c r="AF2938" i="1"/>
  <c r="AG2934" i="1"/>
  <c r="AM2934" i="1" s="1"/>
  <c r="AB2933" i="1"/>
  <c r="AE2929" i="1"/>
  <c r="AG2926" i="1"/>
  <c r="AM2926" i="1" s="1"/>
  <c r="AF2923" i="1"/>
  <c r="AG2902" i="1"/>
  <c r="AM2902" i="1" s="1"/>
  <c r="AG2890" i="1"/>
  <c r="AM2890" i="1" s="1"/>
  <c r="AF2887" i="1"/>
  <c r="AF2883" i="1"/>
  <c r="AH2883" i="1" s="1"/>
  <c r="AF2881" i="1"/>
  <c r="AH2881" i="1" s="1"/>
  <c r="AG2878" i="1"/>
  <c r="AM2878" i="1" s="1"/>
  <c r="AG2874" i="1"/>
  <c r="AM2874" i="1" s="1"/>
  <c r="AE2871" i="1"/>
  <c r="AB2847" i="1"/>
  <c r="AF2842" i="1"/>
  <c r="AE2835" i="1"/>
  <c r="AF2833" i="1"/>
  <c r="AF2803" i="1"/>
  <c r="AG2783" i="1"/>
  <c r="AM2783" i="1" s="1"/>
  <c r="AE2781" i="1"/>
  <c r="AG2686" i="1"/>
  <c r="AM2686" i="1" s="1"/>
  <c r="AB2678" i="1"/>
  <c r="AF2628" i="1"/>
  <c r="AB2626" i="1"/>
  <c r="AB2574" i="1"/>
  <c r="AF2572" i="1"/>
  <c r="AE2571" i="1"/>
  <c r="AG2537" i="1"/>
  <c r="AM2537" i="1" s="1"/>
  <c r="AB2524" i="1"/>
  <c r="AF2521" i="1"/>
  <c r="AG2509" i="1"/>
  <c r="AM2509" i="1" s="1"/>
  <c r="AE2486" i="1"/>
  <c r="AF2485" i="1"/>
  <c r="AB2482" i="1"/>
  <c r="AB2450" i="1"/>
  <c r="AB2396" i="1"/>
  <c r="AE2378" i="1"/>
  <c r="AE2377" i="1"/>
  <c r="AF2337" i="1"/>
  <c r="AB2281" i="1"/>
  <c r="AE2281" i="1"/>
  <c r="AF2279" i="1"/>
  <c r="AE2279" i="1"/>
  <c r="AB2244" i="1"/>
  <c r="AE2244" i="1"/>
  <c r="AF2244" i="1"/>
  <c r="AG2244" i="1"/>
  <c r="AM2244" i="1" s="1"/>
  <c r="AG2181" i="1"/>
  <c r="AM2181" i="1" s="1"/>
  <c r="AE2181" i="1"/>
  <c r="AB2181" i="1"/>
  <c r="AE2151" i="1"/>
  <c r="AF2151" i="1"/>
  <c r="AG2136" i="1"/>
  <c r="AM2136" i="1" s="1"/>
  <c r="AE2136" i="1"/>
  <c r="AB2132" i="1"/>
  <c r="AF2132" i="1"/>
  <c r="AG2132" i="1"/>
  <c r="AM2132" i="1" s="1"/>
  <c r="AF2101" i="1"/>
  <c r="AB2101" i="1"/>
  <c r="AE2101" i="1"/>
  <c r="AF3070" i="1"/>
  <c r="AH3070" i="1" s="1"/>
  <c r="AG3046" i="1"/>
  <c r="AM3046" i="1" s="1"/>
  <c r="AF3030" i="1"/>
  <c r="AF3023" i="1"/>
  <c r="AG2991" i="1"/>
  <c r="AM2991" i="1" s="1"/>
  <c r="AF2969" i="1"/>
  <c r="AE2961" i="1"/>
  <c r="AG2954" i="1"/>
  <c r="AM2954" i="1" s="1"/>
  <c r="AG2950" i="1"/>
  <c r="AM2950" i="1" s="1"/>
  <c r="AF2945" i="1"/>
  <c r="AE2943" i="1"/>
  <c r="AE2926" i="1"/>
  <c r="AF2902" i="1"/>
  <c r="AG2894" i="1"/>
  <c r="AM2894" i="1" s="1"/>
  <c r="AE2891" i="1"/>
  <c r="AF2890" i="1"/>
  <c r="AE2887" i="1"/>
  <c r="AE2885" i="1"/>
  <c r="AB2885" i="1"/>
  <c r="AE2878" i="1"/>
  <c r="AE2846" i="1"/>
  <c r="AE2842" i="1"/>
  <c r="AF2826" i="1"/>
  <c r="AG2816" i="1"/>
  <c r="AM2816" i="1" s="1"/>
  <c r="AB2805" i="1"/>
  <c r="AB2792" i="1"/>
  <c r="AF2786" i="1"/>
  <c r="AB2780" i="1"/>
  <c r="AG2754" i="1"/>
  <c r="AM2754" i="1" s="1"/>
  <c r="AG2742" i="1"/>
  <c r="AM2742" i="1" s="1"/>
  <c r="AG2739" i="1"/>
  <c r="AM2739" i="1" s="1"/>
  <c r="AB2734" i="1"/>
  <c r="AE2731" i="1"/>
  <c r="AE2718" i="1"/>
  <c r="AB2675" i="1"/>
  <c r="AG2668" i="1"/>
  <c r="AM2668" i="1" s="1"/>
  <c r="AB2666" i="1"/>
  <c r="AG2652" i="1"/>
  <c r="AM2652" i="1" s="1"/>
  <c r="AB2650" i="1"/>
  <c r="AG2636" i="1"/>
  <c r="AM2636" i="1" s="1"/>
  <c r="AB2634" i="1"/>
  <c r="AE2628" i="1"/>
  <c r="AB2620" i="1"/>
  <c r="AF2614" i="1"/>
  <c r="AE2598" i="1"/>
  <c r="AB2596" i="1"/>
  <c r="AE2588" i="1"/>
  <c r="AG2578" i="1"/>
  <c r="AM2578" i="1" s="1"/>
  <c r="AE2569" i="1"/>
  <c r="AB2563" i="1"/>
  <c r="AG2559" i="1"/>
  <c r="AM2559" i="1" s="1"/>
  <c r="AE2557" i="1"/>
  <c r="AH2557" i="1" s="1"/>
  <c r="AG2555" i="1"/>
  <c r="AM2555" i="1" s="1"/>
  <c r="AB2554" i="1"/>
  <c r="AB2531" i="1"/>
  <c r="AG2530" i="1"/>
  <c r="AM2530" i="1" s="1"/>
  <c r="AG2529" i="1"/>
  <c r="AM2529" i="1" s="1"/>
  <c r="AG2527" i="1"/>
  <c r="AM2527" i="1" s="1"/>
  <c r="AE2521" i="1"/>
  <c r="AB2517" i="1"/>
  <c r="AF2509" i="1"/>
  <c r="AG2503" i="1"/>
  <c r="AM2503" i="1" s="1"/>
  <c r="AG2495" i="1"/>
  <c r="AM2495" i="1" s="1"/>
  <c r="AB2492" i="1"/>
  <c r="AE2478" i="1"/>
  <c r="AG2436" i="1"/>
  <c r="AM2436" i="1" s="1"/>
  <c r="AG2434" i="1"/>
  <c r="AM2434" i="1" s="1"/>
  <c r="AF2433" i="1"/>
  <c r="AG2424" i="1"/>
  <c r="AM2424" i="1" s="1"/>
  <c r="AE2420" i="1"/>
  <c r="AG2418" i="1"/>
  <c r="AM2418" i="1" s="1"/>
  <c r="AG2385" i="1"/>
  <c r="AM2385" i="1" s="1"/>
  <c r="AF2383" i="1"/>
  <c r="AB2380" i="1"/>
  <c r="AE2372" i="1"/>
  <c r="AF2370" i="1"/>
  <c r="AG2364" i="1"/>
  <c r="AM2364" i="1" s="1"/>
  <c r="AF2348" i="1"/>
  <c r="AF2346" i="1"/>
  <c r="AE2338" i="1"/>
  <c r="AE2337" i="1"/>
  <c r="AB2332" i="1"/>
  <c r="AB2330" i="1"/>
  <c r="AB2289" i="1"/>
  <c r="AG2289" i="1"/>
  <c r="AM2289" i="1" s="1"/>
  <c r="AG2281" i="1"/>
  <c r="AM2281" i="1" s="1"/>
  <c r="AB2250" i="1"/>
  <c r="AF2250" i="1"/>
  <c r="AB2690" i="1"/>
  <c r="AE2622" i="1"/>
  <c r="AB2610" i="1"/>
  <c r="AG2567" i="1"/>
  <c r="AM2567" i="1" s="1"/>
  <c r="AB2511" i="1"/>
  <c r="AE2503" i="1"/>
  <c r="AB2502" i="1"/>
  <c r="AG2481" i="1"/>
  <c r="AM2481" i="1" s="1"/>
  <c r="AB2471" i="1"/>
  <c r="AG2469" i="1"/>
  <c r="AM2469" i="1" s="1"/>
  <c r="AB2466" i="1"/>
  <c r="AB2458" i="1"/>
  <c r="AB2457" i="1"/>
  <c r="AG2455" i="1"/>
  <c r="AM2455" i="1" s="1"/>
  <c r="AB2454" i="1"/>
  <c r="AG2441" i="1"/>
  <c r="AM2441" i="1" s="1"/>
  <c r="AG2440" i="1"/>
  <c r="AM2440" i="1" s="1"/>
  <c r="AF2434" i="1"/>
  <c r="AE2433" i="1"/>
  <c r="AF2418" i="1"/>
  <c r="AF2410" i="1"/>
  <c r="AE2385" i="1"/>
  <c r="AF2364" i="1"/>
  <c r="AE2346" i="1"/>
  <c r="AE2303" i="1"/>
  <c r="AG2303" i="1"/>
  <c r="AM2303" i="1" s="1"/>
  <c r="AB2300" i="1"/>
  <c r="AG2287" i="1"/>
  <c r="AM2287" i="1" s="1"/>
  <c r="AE2287" i="1"/>
  <c r="AB2233" i="1"/>
  <c r="AF2233" i="1"/>
  <c r="AF2231" i="1"/>
  <c r="AE2231" i="1"/>
  <c r="AG2201" i="1"/>
  <c r="AM2201" i="1" s="1"/>
  <c r="AF2201" i="1"/>
  <c r="AF2188" i="1"/>
  <c r="AG2188" i="1"/>
  <c r="AM2188" i="1" s="1"/>
  <c r="AB2177" i="1"/>
  <c r="AG2177" i="1"/>
  <c r="AM2177" i="1" s="1"/>
  <c r="AE2177" i="1"/>
  <c r="AF2177" i="1"/>
  <c r="AB2686" i="1"/>
  <c r="AE2683" i="1"/>
  <c r="AG2675" i="1"/>
  <c r="AM2675" i="1" s="1"/>
  <c r="AE2666" i="1"/>
  <c r="AG2665" i="1"/>
  <c r="AM2665" i="1" s="1"/>
  <c r="AE2650" i="1"/>
  <c r="AG2649" i="1"/>
  <c r="AM2649" i="1" s="1"/>
  <c r="AE2634" i="1"/>
  <c r="AG2620" i="1"/>
  <c r="AM2620" i="1" s="1"/>
  <c r="AE2610" i="1"/>
  <c r="AG2596" i="1"/>
  <c r="AM2596" i="1" s="1"/>
  <c r="AF2538" i="1"/>
  <c r="AG2532" i="1"/>
  <c r="AM2532" i="1" s="1"/>
  <c r="AF2530" i="1"/>
  <c r="AF2524" i="1"/>
  <c r="AE2517" i="1"/>
  <c r="AF2511" i="1"/>
  <c r="AF2492" i="1"/>
  <c r="AB2486" i="1"/>
  <c r="AB2485" i="1"/>
  <c r="AF2481" i="1"/>
  <c r="AE2476" i="1"/>
  <c r="AF2474" i="1"/>
  <c r="AG2470" i="1"/>
  <c r="AM2470" i="1" s="1"/>
  <c r="AF2463" i="1"/>
  <c r="AE2455" i="1"/>
  <c r="AG2444" i="1"/>
  <c r="AM2444" i="1" s="1"/>
  <c r="AE2441" i="1"/>
  <c r="AE2434" i="1"/>
  <c r="AF2424" i="1"/>
  <c r="AE2418" i="1"/>
  <c r="AG2416" i="1"/>
  <c r="AM2416" i="1" s="1"/>
  <c r="AE2408" i="1"/>
  <c r="AB2378" i="1"/>
  <c r="AE2376" i="1"/>
  <c r="AE2364" i="1"/>
  <c r="AF2362" i="1"/>
  <c r="AE2357" i="1"/>
  <c r="AF2311" i="1"/>
  <c r="AE2308" i="1"/>
  <c r="AF2308" i="1"/>
  <c r="AG2294" i="1"/>
  <c r="AM2294" i="1" s="1"/>
  <c r="AB2293" i="1"/>
  <c r="AB2265" i="1"/>
  <c r="AF2265" i="1"/>
  <c r="AG2265" i="1"/>
  <c r="AM2265" i="1" s="1"/>
  <c r="AF2239" i="1"/>
  <c r="AE2239" i="1"/>
  <c r="AG2233" i="1"/>
  <c r="AM2233" i="1" s="1"/>
  <c r="AF2109" i="1"/>
  <c r="AE2109" i="1"/>
  <c r="AE2734" i="1"/>
  <c r="AE2705" i="1"/>
  <c r="AE2690" i="1"/>
  <c r="AE2678" i="1"/>
  <c r="AE2630" i="1"/>
  <c r="AE2606" i="1"/>
  <c r="AG2591" i="1"/>
  <c r="AM2591" i="1" s="1"/>
  <c r="AB2581" i="1"/>
  <c r="AB2571" i="1"/>
  <c r="AE2550" i="1"/>
  <c r="AF2484" i="1"/>
  <c r="AB2241" i="1"/>
  <c r="AE2241" i="1"/>
  <c r="AF2241" i="1"/>
  <c r="AG2165" i="1"/>
  <c r="AM2165" i="1" s="1"/>
  <c r="AE2165" i="1"/>
  <c r="AB2165" i="1"/>
  <c r="AE2090" i="1"/>
  <c r="AF2090" i="1"/>
  <c r="AB2090" i="1"/>
  <c r="AG2090" i="1"/>
  <c r="AM2090" i="1" s="1"/>
  <c r="AF2477" i="1"/>
  <c r="AF2470" i="1"/>
  <c r="AG2463" i="1"/>
  <c r="AM2463" i="1" s="1"/>
  <c r="AF2450" i="1"/>
  <c r="AG2402" i="1"/>
  <c r="AM2402" i="1" s="1"/>
  <c r="AG2396" i="1"/>
  <c r="AM2396" i="1" s="1"/>
  <c r="AG2376" i="1"/>
  <c r="AM2376" i="1" s="1"/>
  <c r="AG2369" i="1"/>
  <c r="AM2369" i="1" s="1"/>
  <c r="AF2352" i="1"/>
  <c r="AF2280" i="1"/>
  <c r="AF2260" i="1"/>
  <c r="AB2260" i="1"/>
  <c r="AG2236" i="1"/>
  <c r="AM2236" i="1" s="1"/>
  <c r="AB2236" i="1"/>
  <c r="AG2137" i="1"/>
  <c r="AM2137" i="1" s="1"/>
  <c r="AF2137" i="1"/>
  <c r="AG2999" i="1"/>
  <c r="AM2999" i="1" s="1"/>
  <c r="AF2953" i="1"/>
  <c r="AB2939" i="1"/>
  <c r="AG2929" i="1"/>
  <c r="AM2929" i="1" s="1"/>
  <c r="AG2918" i="1"/>
  <c r="AM2918" i="1" s="1"/>
  <c r="AG2887" i="1"/>
  <c r="AM2887" i="1" s="1"/>
  <c r="AE2883" i="1"/>
  <c r="AB2879" i="1"/>
  <c r="AE2874" i="1"/>
  <c r="AG2873" i="1"/>
  <c r="AM2873" i="1" s="1"/>
  <c r="AG2871" i="1"/>
  <c r="AM2871" i="1" s="1"/>
  <c r="AB2869" i="1"/>
  <c r="AE2863" i="1"/>
  <c r="AB2843" i="1"/>
  <c r="AB2833" i="1"/>
  <c r="AF2824" i="1"/>
  <c r="AF2778" i="1"/>
  <c r="AG2734" i="1"/>
  <c r="AM2734" i="1" s="1"/>
  <c r="AB2718" i="1"/>
  <c r="AE2715" i="1"/>
  <c r="AE2686" i="1"/>
  <c r="AE2676" i="1"/>
  <c r="AE2669" i="1"/>
  <c r="AE2653" i="1"/>
  <c r="AE2637" i="1"/>
  <c r="AG2630" i="1"/>
  <c r="AM2630" i="1" s="1"/>
  <c r="AE2627" i="1"/>
  <c r="AE2614" i="1"/>
  <c r="AF2606" i="1"/>
  <c r="AF2586" i="1"/>
  <c r="AE2570" i="1"/>
  <c r="AE2554" i="1"/>
  <c r="AB2538" i="1"/>
  <c r="AE2532" i="1"/>
  <c r="AE2509" i="1"/>
  <c r="AE2508" i="1"/>
  <c r="AF2502" i="1"/>
  <c r="AF2489" i="1"/>
  <c r="AG2484" i="1"/>
  <c r="AM2484" i="1" s="1"/>
  <c r="AG2478" i="1"/>
  <c r="AM2478" i="1" s="1"/>
  <c r="AB2476" i="1"/>
  <c r="AG2471" i="1"/>
  <c r="AM2471" i="1" s="1"/>
  <c r="AF2458" i="1"/>
  <c r="AB2445" i="1"/>
  <c r="AB2444" i="1"/>
  <c r="AB2441" i="1"/>
  <c r="AF2408" i="1"/>
  <c r="AF2402" i="1"/>
  <c r="AF2400" i="1"/>
  <c r="AG2380" i="1"/>
  <c r="AM2380" i="1" s="1"/>
  <c r="AG2377" i="1"/>
  <c r="AM2377" i="1" s="1"/>
  <c r="AF2343" i="1"/>
  <c r="AE2333" i="1"/>
  <c r="AG2333" i="1"/>
  <c r="AM2333" i="1" s="1"/>
  <c r="AE2319" i="1"/>
  <c r="AF2319" i="1"/>
  <c r="AF2314" i="1"/>
  <c r="AE2314" i="1"/>
  <c r="AF2300" i="1"/>
  <c r="AF2298" i="1"/>
  <c r="AE2298" i="1"/>
  <c r="AG2268" i="1"/>
  <c r="AM2268" i="1" s="1"/>
  <c r="AE2268" i="1"/>
  <c r="AF2268" i="1"/>
  <c r="AE2260" i="1"/>
  <c r="AG2238" i="1"/>
  <c r="AM2238" i="1" s="1"/>
  <c r="AB2234" i="1"/>
  <c r="AE2234" i="1"/>
  <c r="AB2149" i="1"/>
  <c r="AG2149" i="1"/>
  <c r="AM2149" i="1" s="1"/>
  <c r="AE2149" i="1"/>
  <c r="AB1815" i="1"/>
  <c r="AG1815" i="1"/>
  <c r="AM1815" i="1" s="1"/>
  <c r="AE1751" i="1"/>
  <c r="AB1751" i="1"/>
  <c r="AE1708" i="1"/>
  <c r="AB1708" i="1"/>
  <c r="AE1679" i="1"/>
  <c r="AF1679" i="1"/>
  <c r="AG1679" i="1"/>
  <c r="AM1679" i="1" s="1"/>
  <c r="AF1659" i="1"/>
  <c r="AB1659" i="1"/>
  <c r="AE1659" i="1"/>
  <c r="AG1607" i="1"/>
  <c r="AM1607" i="1" s="1"/>
  <c r="AE1607" i="1"/>
  <c r="AB1607" i="1"/>
  <c r="AF1607" i="1"/>
  <c r="AB1554" i="1"/>
  <c r="AG1554" i="1"/>
  <c r="AM1554" i="1" s="1"/>
  <c r="AE2178" i="1"/>
  <c r="AB2085" i="1"/>
  <c r="AF2044" i="1"/>
  <c r="AF2036" i="1"/>
  <c r="AG2032" i="1"/>
  <c r="AM2032" i="1" s="1"/>
  <c r="AB2023" i="1"/>
  <c r="AF2008" i="1"/>
  <c r="AF1999" i="1"/>
  <c r="AE1989" i="1"/>
  <c r="AG1987" i="1"/>
  <c r="AM1987" i="1" s="1"/>
  <c r="AG1975" i="1"/>
  <c r="AM1975" i="1" s="1"/>
  <c r="AB1968" i="1"/>
  <c r="AG1964" i="1"/>
  <c r="AM1964" i="1" s="1"/>
  <c r="AG1943" i="1"/>
  <c r="AM1943" i="1" s="1"/>
  <c r="AF1891" i="1"/>
  <c r="AF1883" i="1"/>
  <c r="AE1860" i="1"/>
  <c r="AB1820" i="1"/>
  <c r="AE1820" i="1"/>
  <c r="AE1817" i="1"/>
  <c r="AB1813" i="1"/>
  <c r="AF1813" i="1"/>
  <c r="AE1790" i="1"/>
  <c r="AB1790" i="1"/>
  <c r="AG1790" i="1"/>
  <c r="AM1790" i="1" s="1"/>
  <c r="AF1755" i="1"/>
  <c r="AE1701" i="1"/>
  <c r="AF1701" i="1"/>
  <c r="AG2225" i="1"/>
  <c r="AM2225" i="1" s="1"/>
  <c r="AG2209" i="1"/>
  <c r="AM2209" i="1" s="1"/>
  <c r="AF2207" i="1"/>
  <c r="AG2200" i="1"/>
  <c r="AM2200" i="1" s="1"/>
  <c r="AB2172" i="1"/>
  <c r="AE2159" i="1"/>
  <c r="AB2156" i="1"/>
  <c r="AF2146" i="1"/>
  <c r="AH2146" i="1" s="1"/>
  <c r="AE2135" i="1"/>
  <c r="AG2124" i="1"/>
  <c r="AM2124" i="1" s="1"/>
  <c r="AG2115" i="1"/>
  <c r="AM2115" i="1" s="1"/>
  <c r="AG2088" i="1"/>
  <c r="AM2088" i="1" s="1"/>
  <c r="AE2079" i="1"/>
  <c r="AB2072" i="1"/>
  <c r="AB2063" i="1"/>
  <c r="AE2055" i="1"/>
  <c r="AE2036" i="1"/>
  <c r="AE2034" i="1"/>
  <c r="AF2025" i="1"/>
  <c r="AG2016" i="1"/>
  <c r="AM2016" i="1" s="1"/>
  <c r="AE1999" i="1"/>
  <c r="AB1986" i="1"/>
  <c r="AG1978" i="1"/>
  <c r="AM1978" i="1" s="1"/>
  <c r="AE1975" i="1"/>
  <c r="AF1957" i="1"/>
  <c r="AF1943" i="1"/>
  <c r="AF1941" i="1"/>
  <c r="AG1935" i="1"/>
  <c r="AM1935" i="1" s="1"/>
  <c r="AG1931" i="1"/>
  <c r="AM1931" i="1" s="1"/>
  <c r="AB1927" i="1"/>
  <c r="AG1916" i="1"/>
  <c r="AM1916" i="1" s="1"/>
  <c r="AE1891" i="1"/>
  <c r="AG1871" i="1"/>
  <c r="AM1871" i="1" s="1"/>
  <c r="AG1866" i="1"/>
  <c r="AM1866" i="1" s="1"/>
  <c r="AG1856" i="1"/>
  <c r="AM1856" i="1" s="1"/>
  <c r="AB1847" i="1"/>
  <c r="AG1820" i="1"/>
  <c r="AM1820" i="1" s="1"/>
  <c r="AE1775" i="1"/>
  <c r="AG1775" i="1"/>
  <c r="AM1775" i="1" s="1"/>
  <c r="AB1739" i="1"/>
  <c r="AE1739" i="1"/>
  <c r="AB1651" i="1"/>
  <c r="AE1651" i="1"/>
  <c r="AF1651" i="1"/>
  <c r="AG1651" i="1"/>
  <c r="AM1651" i="1" s="1"/>
  <c r="AE1591" i="1"/>
  <c r="AB1591" i="1"/>
  <c r="AF1591" i="1"/>
  <c r="AG1591" i="1"/>
  <c r="AM1591" i="1" s="1"/>
  <c r="AE2297" i="1"/>
  <c r="AF2288" i="1"/>
  <c r="AF2228" i="1"/>
  <c r="AF2225" i="1"/>
  <c r="AE2223" i="1"/>
  <c r="AE2209" i="1"/>
  <c r="AF2200" i="1"/>
  <c r="AB2194" i="1"/>
  <c r="AB2053" i="1"/>
  <c r="AF2047" i="1"/>
  <c r="AF2039" i="1"/>
  <c r="AF2026" i="1"/>
  <c r="AF2002" i="1"/>
  <c r="AG1951" i="1"/>
  <c r="AM1951" i="1" s="1"/>
  <c r="AF1935" i="1"/>
  <c r="AB1911" i="1"/>
  <c r="AG1908" i="1"/>
  <c r="AM1908" i="1" s="1"/>
  <c r="AB1895" i="1"/>
  <c r="AB1889" i="1"/>
  <c r="AF1884" i="1"/>
  <c r="AF1881" i="1"/>
  <c r="AG1876" i="1"/>
  <c r="AM1876" i="1" s="1"/>
  <c r="AG1872" i="1"/>
  <c r="AM1872" i="1" s="1"/>
  <c r="AG1863" i="1"/>
  <c r="AM1863" i="1" s="1"/>
  <c r="AE1858" i="1"/>
  <c r="AE1850" i="1"/>
  <c r="AG1844" i="1"/>
  <c r="AM1844" i="1" s="1"/>
  <c r="AF1827" i="1"/>
  <c r="AE1827" i="1"/>
  <c r="AB1819" i="1"/>
  <c r="AE1807" i="1"/>
  <c r="AB1807" i="1"/>
  <c r="AF1785" i="1"/>
  <c r="AE1748" i="1"/>
  <c r="AB1716" i="1"/>
  <c r="AE1716" i="1"/>
  <c r="AG1716" i="1"/>
  <c r="AM1716" i="1" s="1"/>
  <c r="AB1679" i="1"/>
  <c r="AE1653" i="1"/>
  <c r="AG1653" i="1"/>
  <c r="AM1653" i="1" s="1"/>
  <c r="AF1653" i="1"/>
  <c r="AE1635" i="1"/>
  <c r="AB1635" i="1"/>
  <c r="AG1635" i="1"/>
  <c r="AM1635" i="1" s="1"/>
  <c r="AE2225" i="1"/>
  <c r="AB2178" i="1"/>
  <c r="AF2125" i="1"/>
  <c r="AB2111" i="1"/>
  <c r="AE2072" i="1"/>
  <c r="AB2044" i="1"/>
  <c r="AB2008" i="1"/>
  <c r="AF1986" i="1"/>
  <c r="AE1968" i="1"/>
  <c r="AB1964" i="1"/>
  <c r="AG1889" i="1"/>
  <c r="AM1889" i="1" s="1"/>
  <c r="AF1868" i="1"/>
  <c r="AG1851" i="1"/>
  <c r="AM1851" i="1" s="1"/>
  <c r="AE1851" i="1"/>
  <c r="AG1814" i="1"/>
  <c r="AM1814" i="1" s="1"/>
  <c r="AB1758" i="1"/>
  <c r="AE1758" i="1"/>
  <c r="AF1718" i="1"/>
  <c r="AG1718" i="1"/>
  <c r="AM1718" i="1" s="1"/>
  <c r="AB1718" i="1"/>
  <c r="AE1695" i="1"/>
  <c r="AG1695" i="1"/>
  <c r="AM1695" i="1" s="1"/>
  <c r="AE1535" i="1"/>
  <c r="AF1535" i="1"/>
  <c r="AB1975" i="1"/>
  <c r="AB1943" i="1"/>
  <c r="AB1871" i="1"/>
  <c r="AG1835" i="1"/>
  <c r="AM1835" i="1" s="1"/>
  <c r="AB1835" i="1"/>
  <c r="AG1793" i="1"/>
  <c r="AM1793" i="1" s="1"/>
  <c r="AB1793" i="1"/>
  <c r="AB1745" i="1"/>
  <c r="AE1745" i="1"/>
  <c r="AB1723" i="1"/>
  <c r="AF1723" i="1"/>
  <c r="AF1709" i="1"/>
  <c r="AE1709" i="1"/>
  <c r="AF1685" i="1"/>
  <c r="AH1685" i="1" s="1"/>
  <c r="AE1685" i="1"/>
  <c r="AE1676" i="1"/>
  <c r="AF1676" i="1"/>
  <c r="AF1655" i="1"/>
  <c r="AE1655" i="1"/>
  <c r="AB1655" i="1"/>
  <c r="AE1597" i="1"/>
  <c r="AG1597" i="1"/>
  <c r="AM1597" i="1" s="1"/>
  <c r="AF1597" i="1"/>
  <c r="AF2131" i="1"/>
  <c r="AG2072" i="1"/>
  <c r="AM2072" i="1" s="1"/>
  <c r="AG2031" i="1"/>
  <c r="AM2031" i="1" s="1"/>
  <c r="AG2007" i="1"/>
  <c r="AM2007" i="1" s="1"/>
  <c r="AG1986" i="1"/>
  <c r="AM1986" i="1" s="1"/>
  <c r="AE1921" i="1"/>
  <c r="AF1915" i="1"/>
  <c r="AG1868" i="1"/>
  <c r="AM1868" i="1" s="1"/>
  <c r="AF1859" i="1"/>
  <c r="AB1849" i="1"/>
  <c r="AG1849" i="1"/>
  <c r="AM1849" i="1" s="1"/>
  <c r="AF1835" i="1"/>
  <c r="AF1793" i="1"/>
  <c r="AB1782" i="1"/>
  <c r="AG1782" i="1"/>
  <c r="AM1782" i="1" s="1"/>
  <c r="AB1771" i="1"/>
  <c r="AF1771" i="1"/>
  <c r="AF1725" i="1"/>
  <c r="AG1725" i="1"/>
  <c r="AM1725" i="1" s="1"/>
  <c r="AG1647" i="1"/>
  <c r="AM1647" i="1" s="1"/>
  <c r="AB1647" i="1"/>
  <c r="AF1647" i="1"/>
  <c r="AF1619" i="1"/>
  <c r="AB1619" i="1"/>
  <c r="AE1619" i="1"/>
  <c r="AE2217" i="1"/>
  <c r="AG2208" i="1"/>
  <c r="AM2208" i="1" s="1"/>
  <c r="AG2194" i="1"/>
  <c r="AM2194" i="1" s="1"/>
  <c r="AF2174" i="1"/>
  <c r="AE2172" i="1"/>
  <c r="AG2156" i="1"/>
  <c r="AM2156" i="1" s="1"/>
  <c r="AG2154" i="1"/>
  <c r="AM2154" i="1" s="1"/>
  <c r="AG2145" i="1"/>
  <c r="AM2145" i="1" s="1"/>
  <c r="AF2134" i="1"/>
  <c r="AB2074" i="1"/>
  <c r="AE2063" i="1"/>
  <c r="AE2040" i="1"/>
  <c r="AB2037" i="1"/>
  <c r="AE2031" i="1"/>
  <c r="AE2021" i="1"/>
  <c r="AE2007" i="1"/>
  <c r="AB2004" i="1"/>
  <c r="AF1984" i="1"/>
  <c r="AF1980" i="1"/>
  <c r="AF1964" i="1"/>
  <c r="AG1956" i="1"/>
  <c r="AM1956" i="1" s="1"/>
  <c r="AE1950" i="1"/>
  <c r="AG1927" i="1"/>
  <c r="AM1927" i="1" s="1"/>
  <c r="AB1884" i="1"/>
  <c r="AE1871" i="1"/>
  <c r="AE1868" i="1"/>
  <c r="AF1849" i="1"/>
  <c r="AG1847" i="1"/>
  <c r="AM1847" i="1" s="1"/>
  <c r="AE1835" i="1"/>
  <c r="AB1828" i="1"/>
  <c r="AG1828" i="1"/>
  <c r="AM1828" i="1" s="1"/>
  <c r="AF1828" i="1"/>
  <c r="AB1827" i="1"/>
  <c r="AG1819" i="1"/>
  <c r="AM1819" i="1" s="1"/>
  <c r="AE1815" i="1"/>
  <c r="AE1793" i="1"/>
  <c r="AE1788" i="1"/>
  <c r="AG1788" i="1"/>
  <c r="AM1788" i="1" s="1"/>
  <c r="AF1782" i="1"/>
  <c r="AE1725" i="1"/>
  <c r="AF1699" i="1"/>
  <c r="AE1699" i="1"/>
  <c r="AG1699" i="1"/>
  <c r="AM1699" i="1" s="1"/>
  <c r="AB1690" i="1"/>
  <c r="AG1690" i="1"/>
  <c r="AM1690" i="1" s="1"/>
  <c r="AG1682" i="1"/>
  <c r="AM1682" i="1" s="1"/>
  <c r="AB1682" i="1"/>
  <c r="AB1578" i="1"/>
  <c r="AG1578" i="1"/>
  <c r="AM1578" i="1" s="1"/>
  <c r="AG1336" i="1"/>
  <c r="AM1336" i="1" s="1"/>
  <c r="AE1336" i="1"/>
  <c r="AG1331" i="1"/>
  <c r="AM1331" i="1" s="1"/>
  <c r="AE1331" i="1"/>
  <c r="AF1188" i="1"/>
  <c r="AB1188" i="1"/>
  <c r="AE1188" i="1"/>
  <c r="AG1188" i="1"/>
  <c r="AM1188" i="1" s="1"/>
  <c r="AE1023" i="1"/>
  <c r="AB1023" i="1"/>
  <c r="AF1756" i="1"/>
  <c r="AE1749" i="1"/>
  <c r="AH1749" i="1" s="1"/>
  <c r="AB1747" i="1"/>
  <c r="AB1711" i="1"/>
  <c r="AG1693" i="1"/>
  <c r="AM1693" i="1" s="1"/>
  <c r="AB1670" i="1"/>
  <c r="AB1587" i="1"/>
  <c r="AF1582" i="1"/>
  <c r="AB1571" i="1"/>
  <c r="AE1566" i="1"/>
  <c r="AG1512" i="1"/>
  <c r="AM1512" i="1" s="1"/>
  <c r="AB1496" i="1"/>
  <c r="AE1492" i="1"/>
  <c r="AE1482" i="1"/>
  <c r="AF1476" i="1"/>
  <c r="AG1472" i="1"/>
  <c r="AM1472" i="1" s="1"/>
  <c r="AE1456" i="1"/>
  <c r="AF1452" i="1"/>
  <c r="AF1446" i="1"/>
  <c r="AB1442" i="1"/>
  <c r="AF1430" i="1"/>
  <c r="AE1428" i="1"/>
  <c r="AE1412" i="1"/>
  <c r="AF1403" i="1"/>
  <c r="AE1397" i="1"/>
  <c r="AG1377" i="1"/>
  <c r="AM1377" i="1" s="1"/>
  <c r="AE1373" i="1"/>
  <c r="AG1367" i="1"/>
  <c r="AM1367" i="1" s="1"/>
  <c r="AE1346" i="1"/>
  <c r="AG1346" i="1"/>
  <c r="AM1346" i="1" s="1"/>
  <c r="AB1346" i="1"/>
  <c r="AE1342" i="1"/>
  <c r="AB1342" i="1"/>
  <c r="AF1342" i="1"/>
  <c r="AG1342" i="1"/>
  <c r="AM1342" i="1" s="1"/>
  <c r="AE1333" i="1"/>
  <c r="AG1333" i="1"/>
  <c r="AM1333" i="1" s="1"/>
  <c r="AE1269" i="1"/>
  <c r="AB1269" i="1"/>
  <c r="AF1269" i="1"/>
  <c r="AG1269" i="1"/>
  <c r="AM1269" i="1" s="1"/>
  <c r="AG1248" i="1"/>
  <c r="AM1248" i="1" s="1"/>
  <c r="AB1248" i="1"/>
  <c r="AF1200" i="1"/>
  <c r="AG1200" i="1"/>
  <c r="AM1200" i="1" s="1"/>
  <c r="AE1097" i="1"/>
  <c r="AF1097" i="1"/>
  <c r="AG1097" i="1"/>
  <c r="AM1097" i="1" s="1"/>
  <c r="AE1058" i="1"/>
  <c r="AF1058" i="1"/>
  <c r="AG1058" i="1"/>
  <c r="AM1058" i="1" s="1"/>
  <c r="AB1743" i="1"/>
  <c r="AB1646" i="1"/>
  <c r="AE1582" i="1"/>
  <c r="AB1485" i="1"/>
  <c r="AE1476" i="1"/>
  <c r="AB1469" i="1"/>
  <c r="AG1405" i="1"/>
  <c r="AM1405" i="1" s="1"/>
  <c r="AG1285" i="1"/>
  <c r="AM1285" i="1" s="1"/>
  <c r="AF1285" i="1"/>
  <c r="AE1266" i="1"/>
  <c r="AF1266" i="1"/>
  <c r="AE1261" i="1"/>
  <c r="AG1261" i="1"/>
  <c r="AM1261" i="1" s="1"/>
  <c r="AB1261" i="1"/>
  <c r="AB1146" i="1"/>
  <c r="AE1146" i="1"/>
  <c r="AG1146" i="1"/>
  <c r="AM1146" i="1" s="1"/>
  <c r="AE1053" i="1"/>
  <c r="AB1053" i="1"/>
  <c r="AG1053" i="1"/>
  <c r="AM1053" i="1" s="1"/>
  <c r="AE1841" i="1"/>
  <c r="AE1836" i="1"/>
  <c r="AG1756" i="1"/>
  <c r="AM1756" i="1" s="1"/>
  <c r="AE1728" i="1"/>
  <c r="AE1711" i="1"/>
  <c r="AG1710" i="1"/>
  <c r="AM1710" i="1" s="1"/>
  <c r="AF1691" i="1"/>
  <c r="AB1683" i="1"/>
  <c r="AF1643" i="1"/>
  <c r="AE1638" i="1"/>
  <c r="AF1636" i="1"/>
  <c r="AB1611" i="1"/>
  <c r="AE1598" i="1"/>
  <c r="AB1590" i="1"/>
  <c r="AG1575" i="1"/>
  <c r="AM1575" i="1" s="1"/>
  <c r="AG1573" i="1"/>
  <c r="AM1573" i="1" s="1"/>
  <c r="AG1563" i="1"/>
  <c r="AM1563" i="1" s="1"/>
  <c r="AE1557" i="1"/>
  <c r="AB1546" i="1"/>
  <c r="AF1539" i="1"/>
  <c r="AF1536" i="1"/>
  <c r="AB1530" i="1"/>
  <c r="AG1498" i="1"/>
  <c r="AM1498" i="1" s="1"/>
  <c r="AG1484" i="1"/>
  <c r="AM1484" i="1" s="1"/>
  <c r="AB1470" i="1"/>
  <c r="AE1460" i="1"/>
  <c r="AG1456" i="1"/>
  <c r="AM1456" i="1" s="1"/>
  <c r="AE1450" i="1"/>
  <c r="AG1434" i="1"/>
  <c r="AM1434" i="1" s="1"/>
  <c r="AE1406" i="1"/>
  <c r="AE1403" i="1"/>
  <c r="AF1398" i="1"/>
  <c r="AE1377" i="1"/>
  <c r="AG1349" i="1"/>
  <c r="AM1349" i="1" s="1"/>
  <c r="AB1349" i="1"/>
  <c r="AB1271" i="1"/>
  <c r="AE1271" i="1"/>
  <c r="AF1261" i="1"/>
  <c r="AF1228" i="1"/>
  <c r="AE1228" i="1"/>
  <c r="AF1604" i="1"/>
  <c r="AB1602" i="1"/>
  <c r="AB1529" i="1"/>
  <c r="AF1485" i="1"/>
  <c r="AF1469" i="1"/>
  <c r="AB1452" i="1"/>
  <c r="AB1412" i="1"/>
  <c r="AB1397" i="1"/>
  <c r="AG1378" i="1"/>
  <c r="AM1378" i="1" s="1"/>
  <c r="AB1378" i="1"/>
  <c r="AB1255" i="1"/>
  <c r="AE1255" i="1"/>
  <c r="AE1161" i="1"/>
  <c r="AG1161" i="1"/>
  <c r="AM1161" i="1" s="1"/>
  <c r="AE1121" i="1"/>
  <c r="AG1121" i="1"/>
  <c r="AM1121" i="1" s="1"/>
  <c r="AE1055" i="1"/>
  <c r="AB1055" i="1"/>
  <c r="AB1405" i="1"/>
  <c r="AB1380" i="1"/>
  <c r="AF1380" i="1"/>
  <c r="AB1366" i="1"/>
  <c r="AE1366" i="1"/>
  <c r="AG1353" i="1"/>
  <c r="AM1353" i="1" s="1"/>
  <c r="AF1353" i="1"/>
  <c r="AE1337" i="1"/>
  <c r="AF1337" i="1"/>
  <c r="AE1322" i="1"/>
  <c r="AG1322" i="1"/>
  <c r="AM1322" i="1" s="1"/>
  <c r="AF1322" i="1"/>
  <c r="AB1293" i="1"/>
  <c r="AG1293" i="1"/>
  <c r="AM1293" i="1" s="1"/>
  <c r="AF1252" i="1"/>
  <c r="AE1252" i="1"/>
  <c r="AE1028" i="1"/>
  <c r="AF1028" i="1"/>
  <c r="AB1028" i="1"/>
  <c r="AF1750" i="1"/>
  <c r="AE1747" i="1"/>
  <c r="AB1698" i="1"/>
  <c r="AE1670" i="1"/>
  <c r="AG1662" i="1"/>
  <c r="AM1662" i="1" s="1"/>
  <c r="AG1646" i="1"/>
  <c r="AM1646" i="1" s="1"/>
  <c r="AG1623" i="1"/>
  <c r="AM1623" i="1" s="1"/>
  <c r="AG1611" i="1"/>
  <c r="AM1611" i="1" s="1"/>
  <c r="AE1606" i="1"/>
  <c r="AG1587" i="1"/>
  <c r="AM1587" i="1" s="1"/>
  <c r="AG1571" i="1"/>
  <c r="AM1571" i="1" s="1"/>
  <c r="AG1558" i="1"/>
  <c r="AM1558" i="1" s="1"/>
  <c r="AG1485" i="1"/>
  <c r="AM1485" i="1" s="1"/>
  <c r="AG1469" i="1"/>
  <c r="AM1469" i="1" s="1"/>
  <c r="AE1440" i="1"/>
  <c r="AE1424" i="1"/>
  <c r="AG1419" i="1"/>
  <c r="AM1419" i="1" s="1"/>
  <c r="AG1411" i="1"/>
  <c r="AM1411" i="1" s="1"/>
  <c r="AG1396" i="1"/>
  <c r="AM1396" i="1" s="1"/>
  <c r="AE1396" i="1"/>
  <c r="AB1382" i="1"/>
  <c r="AE1382" i="1"/>
  <c r="AB1377" i="1"/>
  <c r="AE1353" i="1"/>
  <c r="AB1258" i="1"/>
  <c r="AG1258" i="1"/>
  <c r="AM1258" i="1" s="1"/>
  <c r="AB1113" i="1"/>
  <c r="AE1113" i="1"/>
  <c r="AF1113" i="1"/>
  <c r="AG1113" i="1"/>
  <c r="AM1113" i="1" s="1"/>
  <c r="AE1093" i="1"/>
  <c r="AB1093" i="1"/>
  <c r="AF1093" i="1"/>
  <c r="AG1093" i="1"/>
  <c r="AM1093" i="1" s="1"/>
  <c r="AF1662" i="1"/>
  <c r="AE1646" i="1"/>
  <c r="AF1530" i="1"/>
  <c r="AE1472" i="1"/>
  <c r="AE1446" i="1"/>
  <c r="AE1430" i="1"/>
  <c r="AE1327" i="1"/>
  <c r="AG1327" i="1"/>
  <c r="AM1327" i="1" s="1"/>
  <c r="AG1035" i="1"/>
  <c r="AM1035" i="1" s="1"/>
  <c r="AE1035" i="1"/>
  <c r="AB1374" i="1"/>
  <c r="AE1361" i="1"/>
  <c r="AE1354" i="1"/>
  <c r="AG1305" i="1"/>
  <c r="AM1305" i="1" s="1"/>
  <c r="AB1298" i="1"/>
  <c r="AE1289" i="1"/>
  <c r="AE1273" i="1"/>
  <c r="AB1242" i="1"/>
  <c r="AF1236" i="1"/>
  <c r="AB1231" i="1"/>
  <c r="AB1194" i="1"/>
  <c r="AE1177" i="1"/>
  <c r="AB1170" i="1"/>
  <c r="AF1169" i="1"/>
  <c r="AE1164" i="1"/>
  <c r="AB1157" i="1"/>
  <c r="AE1139" i="1"/>
  <c r="AE1135" i="1"/>
  <c r="AG1124" i="1"/>
  <c r="AM1124" i="1" s="1"/>
  <c r="AE1105" i="1"/>
  <c r="AG1091" i="1"/>
  <c r="AM1091" i="1" s="1"/>
  <c r="AE1073" i="1"/>
  <c r="AE1057" i="1"/>
  <c r="AE1050" i="1"/>
  <c r="AE1037" i="1"/>
  <c r="AH1037" i="1" s="1"/>
  <c r="AE1025" i="1"/>
  <c r="AE1012" i="1"/>
  <c r="AG1005" i="1"/>
  <c r="AM1005" i="1" s="1"/>
  <c r="AG994" i="1"/>
  <c r="AM994" i="1" s="1"/>
  <c r="AF963" i="1"/>
  <c r="AB962" i="1"/>
  <c r="AB960" i="1"/>
  <c r="AG946" i="1"/>
  <c r="AM946" i="1" s="1"/>
  <c r="AE946" i="1"/>
  <c r="AF946" i="1"/>
  <c r="AB933" i="1"/>
  <c r="AG933" i="1"/>
  <c r="AM933" i="1" s="1"/>
  <c r="AB922" i="1"/>
  <c r="AF896" i="1"/>
  <c r="AG896" i="1"/>
  <c r="AM896" i="1" s="1"/>
  <c r="AB893" i="1"/>
  <c r="AB887" i="1"/>
  <c r="AB858" i="1"/>
  <c r="AG839" i="1"/>
  <c r="AM839" i="1" s="1"/>
  <c r="AE790" i="1"/>
  <c r="AF790" i="1"/>
  <c r="AG790" i="1"/>
  <c r="AM790" i="1" s="1"/>
  <c r="AB790" i="1"/>
  <c r="AB683" i="1"/>
  <c r="AE683" i="1"/>
  <c r="AH683" i="1" s="1"/>
  <c r="AE619" i="1"/>
  <c r="AB619" i="1"/>
  <c r="AF1305" i="1"/>
  <c r="AF1233" i="1"/>
  <c r="AE1169" i="1"/>
  <c r="AE1124" i="1"/>
  <c r="AF1081" i="1"/>
  <c r="AB1047" i="1"/>
  <c r="AB917" i="1"/>
  <c r="AG917" i="1"/>
  <c r="AM917" i="1" s="1"/>
  <c r="AG834" i="1"/>
  <c r="AM834" i="1" s="1"/>
  <c r="AF834" i="1"/>
  <c r="AB834" i="1"/>
  <c r="AE785" i="1"/>
  <c r="AF785" i="1"/>
  <c r="AE654" i="1"/>
  <c r="AB654" i="1"/>
  <c r="AF654" i="1"/>
  <c r="AE1292" i="1"/>
  <c r="AG1290" i="1"/>
  <c r="AM1290" i="1" s="1"/>
  <c r="AF1282" i="1"/>
  <c r="AG1280" i="1"/>
  <c r="AM1280" i="1" s="1"/>
  <c r="AE1276" i="1"/>
  <c r="AF1241" i="1"/>
  <c r="AF1234" i="1"/>
  <c r="AE1233" i="1"/>
  <c r="AF1229" i="1"/>
  <c r="AE1215" i="1"/>
  <c r="AG1193" i="1"/>
  <c r="AM1193" i="1" s="1"/>
  <c r="AG1180" i="1"/>
  <c r="AM1180" i="1" s="1"/>
  <c r="AB1153" i="1"/>
  <c r="AB1149" i="1"/>
  <c r="AE1143" i="1"/>
  <c r="AE1141" i="1"/>
  <c r="AF1109" i="1"/>
  <c r="AG1107" i="1"/>
  <c r="AM1107" i="1" s="1"/>
  <c r="AF1091" i="1"/>
  <c r="AF1089" i="1"/>
  <c r="AF1082" i="1"/>
  <c r="AE1081" i="1"/>
  <c r="AG1075" i="1"/>
  <c r="AM1075" i="1" s="1"/>
  <c r="AE1074" i="1"/>
  <c r="AB1068" i="1"/>
  <c r="AB1065" i="1"/>
  <c r="AB1021" i="1"/>
  <c r="AE1019" i="1"/>
  <c r="AG1016" i="1"/>
  <c r="AM1016" i="1" s="1"/>
  <c r="AF987" i="1"/>
  <c r="AE938" i="1"/>
  <c r="AF938" i="1"/>
  <c r="AB938" i="1"/>
  <c r="AE834" i="1"/>
  <c r="AG704" i="1"/>
  <c r="AM704" i="1" s="1"/>
  <c r="AB704" i="1"/>
  <c r="AG691" i="1"/>
  <c r="AM691" i="1" s="1"/>
  <c r="AE691" i="1"/>
  <c r="AF691" i="1"/>
  <c r="AB691" i="1"/>
  <c r="AG637" i="1"/>
  <c r="AM637" i="1" s="1"/>
  <c r="AF637" i="1"/>
  <c r="AB1105" i="1"/>
  <c r="AB1012" i="1"/>
  <c r="AB981" i="1"/>
  <c r="AE981" i="1"/>
  <c r="AG905" i="1"/>
  <c r="AM905" i="1" s="1"/>
  <c r="AF905" i="1"/>
  <c r="AG874" i="1"/>
  <c r="AM874" i="1" s="1"/>
  <c r="AE874" i="1"/>
  <c r="AF874" i="1"/>
  <c r="AE774" i="1"/>
  <c r="AF774" i="1"/>
  <c r="AG774" i="1"/>
  <c r="AM774" i="1" s="1"/>
  <c r="AB774" i="1"/>
  <c r="AE693" i="1"/>
  <c r="AG693" i="1"/>
  <c r="AM693" i="1" s="1"/>
  <c r="AB693" i="1"/>
  <c r="AE1338" i="1"/>
  <c r="AG1264" i="1"/>
  <c r="AM1264" i="1" s="1"/>
  <c r="AE1257" i="1"/>
  <c r="AB1216" i="1"/>
  <c r="AE1212" i="1"/>
  <c r="AF1210" i="1"/>
  <c r="AF1204" i="1"/>
  <c r="AG1194" i="1"/>
  <c r="AM1194" i="1" s="1"/>
  <c r="AE1131" i="1"/>
  <c r="AG1129" i="1"/>
  <c r="AM1129" i="1" s="1"/>
  <c r="AG1072" i="1"/>
  <c r="AM1072" i="1" s="1"/>
  <c r="AF1067" i="1"/>
  <c r="AG1065" i="1"/>
  <c r="AM1065" i="1" s="1"/>
  <c r="AG1061" i="1"/>
  <c r="AM1061" i="1" s="1"/>
  <c r="AF1059" i="1"/>
  <c r="AG1049" i="1"/>
  <c r="AM1049" i="1" s="1"/>
  <c r="AG1011" i="1"/>
  <c r="AM1011" i="1" s="1"/>
  <c r="AG976" i="1"/>
  <c r="AM976" i="1" s="1"/>
  <c r="AE976" i="1"/>
  <c r="AG962" i="1"/>
  <c r="AM962" i="1" s="1"/>
  <c r="AE960" i="1"/>
  <c r="AE905" i="1"/>
  <c r="AG866" i="1"/>
  <c r="AM866" i="1" s="1"/>
  <c r="AE866" i="1"/>
  <c r="AF866" i="1"/>
  <c r="AF761" i="1"/>
  <c r="AE761" i="1"/>
  <c r="AG752" i="1"/>
  <c r="AM752" i="1" s="1"/>
  <c r="AE752" i="1"/>
  <c r="AF737" i="1"/>
  <c r="AE737" i="1"/>
  <c r="AF693" i="1"/>
  <c r="AE628" i="1"/>
  <c r="AG628" i="1"/>
  <c r="AM628" i="1" s="1"/>
  <c r="AF628" i="1"/>
  <c r="AF1194" i="1"/>
  <c r="AG1153" i="1"/>
  <c r="AM1153" i="1" s="1"/>
  <c r="AF934" i="1"/>
  <c r="AG934" i="1"/>
  <c r="AM934" i="1" s="1"/>
  <c r="AE920" i="1"/>
  <c r="AG920" i="1"/>
  <c r="AM920" i="1" s="1"/>
  <c r="AB920" i="1"/>
  <c r="AF913" i="1"/>
  <c r="AE913" i="1"/>
  <c r="AG913" i="1"/>
  <c r="AM913" i="1" s="1"/>
  <c r="AG768" i="1"/>
  <c r="AM768" i="1" s="1"/>
  <c r="AE768" i="1"/>
  <c r="AB684" i="1"/>
  <c r="AF684" i="1"/>
  <c r="AG684" i="1"/>
  <c r="AM684" i="1" s="1"/>
  <c r="AE684" i="1"/>
  <c r="AG1240" i="1"/>
  <c r="AM1240" i="1" s="1"/>
  <c r="AF1115" i="1"/>
  <c r="AB1079" i="1"/>
  <c r="AG1073" i="1"/>
  <c r="AM1073" i="1" s="1"/>
  <c r="AG1050" i="1"/>
  <c r="AM1050" i="1" s="1"/>
  <c r="AG1018" i="1"/>
  <c r="AM1018" i="1" s="1"/>
  <c r="AE1001" i="1"/>
  <c r="AG978" i="1"/>
  <c r="AM978" i="1" s="1"/>
  <c r="AG944" i="1"/>
  <c r="AM944" i="1" s="1"/>
  <c r="AE944" i="1"/>
  <c r="AF920" i="1"/>
  <c r="AE882" i="1"/>
  <c r="AG882" i="1"/>
  <c r="AM882" i="1" s="1"/>
  <c r="AF882" i="1"/>
  <c r="AG842" i="1"/>
  <c r="AM842" i="1" s="1"/>
  <c r="AE842" i="1"/>
  <c r="AF842" i="1"/>
  <c r="AF831" i="1"/>
  <c r="AG831" i="1"/>
  <c r="AM831" i="1" s="1"/>
  <c r="AE801" i="1"/>
  <c r="AF801" i="1"/>
  <c r="AB717" i="1"/>
  <c r="AG717" i="1"/>
  <c r="AM717" i="1" s="1"/>
  <c r="AB700" i="1"/>
  <c r="AE700" i="1"/>
  <c r="AE673" i="1"/>
  <c r="AB673" i="1"/>
  <c r="AB617" i="1"/>
  <c r="AG617" i="1"/>
  <c r="AM617" i="1" s="1"/>
  <c r="AF617" i="1"/>
  <c r="AG963" i="1"/>
  <c r="AM963" i="1" s="1"/>
  <c r="AB963" i="1"/>
  <c r="AF760" i="1"/>
  <c r="AG760" i="1"/>
  <c r="AM760" i="1" s="1"/>
  <c r="AB760" i="1"/>
  <c r="AB687" i="1"/>
  <c r="AE687" i="1"/>
  <c r="AF643" i="1"/>
  <c r="AE643" i="1"/>
  <c r="AG643" i="1"/>
  <c r="AM643" i="1" s="1"/>
  <c r="AG814" i="1"/>
  <c r="AM814" i="1" s="1"/>
  <c r="AG806" i="1"/>
  <c r="AM806" i="1" s="1"/>
  <c r="AG802" i="1"/>
  <c r="AM802" i="1" s="1"/>
  <c r="AE769" i="1"/>
  <c r="AH769" i="1" s="1"/>
  <c r="AE722" i="1"/>
  <c r="AF668" i="1"/>
  <c r="AE665" i="1"/>
  <c r="AG647" i="1"/>
  <c r="AM647" i="1" s="1"/>
  <c r="AE634" i="1"/>
  <c r="AE614" i="1"/>
  <c r="AG609" i="1"/>
  <c r="AM609" i="1" s="1"/>
  <c r="AB604" i="1"/>
  <c r="AF598" i="1"/>
  <c r="AG590" i="1"/>
  <c r="AM590" i="1" s="1"/>
  <c r="AG585" i="1"/>
  <c r="AM585" i="1" s="1"/>
  <c r="AE570" i="1"/>
  <c r="AG517" i="1"/>
  <c r="AM517" i="1" s="1"/>
  <c r="AF515" i="1"/>
  <c r="AB501" i="1"/>
  <c r="AB499" i="1"/>
  <c r="AG495" i="1"/>
  <c r="AM495" i="1" s="1"/>
  <c r="AF472" i="1"/>
  <c r="AF456" i="1"/>
  <c r="AG456" i="1"/>
  <c r="AM456" i="1" s="1"/>
  <c r="AB456" i="1"/>
  <c r="AE431" i="1"/>
  <c r="AB431" i="1"/>
  <c r="AF431" i="1"/>
  <c r="AE384" i="1"/>
  <c r="AF384" i="1"/>
  <c r="AB384" i="1"/>
  <c r="AE368" i="1"/>
  <c r="AB368" i="1"/>
  <c r="AG359" i="1"/>
  <c r="AM359" i="1" s="1"/>
  <c r="AB359" i="1"/>
  <c r="AE359" i="1"/>
  <c r="AE154" i="1"/>
  <c r="AG154" i="1"/>
  <c r="AM154" i="1" s="1"/>
  <c r="AF154" i="1"/>
  <c r="AB154" i="1"/>
  <c r="AF64" i="1"/>
  <c r="AG64" i="1"/>
  <c r="AM64" i="1" s="1"/>
  <c r="AE64" i="1"/>
  <c r="AF814" i="1"/>
  <c r="AF806" i="1"/>
  <c r="AG729" i="1"/>
  <c r="AM729" i="1" s="1"/>
  <c r="AB514" i="1"/>
  <c r="AG485" i="1"/>
  <c r="AM485" i="1" s="1"/>
  <c r="AE485" i="1"/>
  <c r="AE283" i="1"/>
  <c r="AG283" i="1"/>
  <c r="AM283" i="1" s="1"/>
  <c r="AB203" i="1"/>
  <c r="AG203" i="1"/>
  <c r="AM203" i="1" s="1"/>
  <c r="AE203" i="1"/>
  <c r="AE195" i="1"/>
  <c r="AF195" i="1"/>
  <c r="AG195" i="1"/>
  <c r="AM195" i="1" s="1"/>
  <c r="AB195" i="1"/>
  <c r="AF928" i="1"/>
  <c r="AE890" i="1"/>
  <c r="AG815" i="1"/>
  <c r="AM815" i="1" s="1"/>
  <c r="AE814" i="1"/>
  <c r="AG807" i="1"/>
  <c r="AM807" i="1" s="1"/>
  <c r="AE806" i="1"/>
  <c r="AF782" i="1"/>
  <c r="AE753" i="1"/>
  <c r="AE740" i="1"/>
  <c r="AF736" i="1"/>
  <c r="AE734" i="1"/>
  <c r="AF729" i="1"/>
  <c r="AG725" i="1"/>
  <c r="AM725" i="1" s="1"/>
  <c r="AE709" i="1"/>
  <c r="AF705" i="1"/>
  <c r="AE686" i="1"/>
  <c r="AE668" i="1"/>
  <c r="AB655" i="1"/>
  <c r="AF653" i="1"/>
  <c r="AH653" i="1" s="1"/>
  <c r="AF630" i="1"/>
  <c r="AB620" i="1"/>
  <c r="AG595" i="1"/>
  <c r="AM595" i="1" s="1"/>
  <c r="AE590" i="1"/>
  <c r="AF588" i="1"/>
  <c r="AB587" i="1"/>
  <c r="AG582" i="1"/>
  <c r="AM582" i="1" s="1"/>
  <c r="AF580" i="1"/>
  <c r="AE578" i="1"/>
  <c r="AG571" i="1"/>
  <c r="AM571" i="1" s="1"/>
  <c r="AE561" i="1"/>
  <c r="AB558" i="1"/>
  <c r="AB549" i="1"/>
  <c r="AF545" i="1"/>
  <c r="AG538" i="1"/>
  <c r="AM538" i="1" s="1"/>
  <c r="AB530" i="1"/>
  <c r="AG522" i="1"/>
  <c r="AM522" i="1" s="1"/>
  <c r="AE488" i="1"/>
  <c r="AE473" i="1"/>
  <c r="AH473" i="1" s="1"/>
  <c r="AB471" i="1"/>
  <c r="AE433" i="1"/>
  <c r="AH433" i="1" s="1"/>
  <c r="AE342" i="1"/>
  <c r="AF342" i="1"/>
  <c r="AG300" i="1"/>
  <c r="AM300" i="1" s="1"/>
  <c r="AB300" i="1"/>
  <c r="AE300" i="1"/>
  <c r="AF300" i="1"/>
  <c r="AF273" i="1"/>
  <c r="AH273" i="1" s="1"/>
  <c r="AB273" i="1"/>
  <c r="AF582" i="1"/>
  <c r="AF522" i="1"/>
  <c r="AB515" i="1"/>
  <c r="AG496" i="1"/>
  <c r="AM496" i="1" s="1"/>
  <c r="AF453" i="1"/>
  <c r="AG453" i="1"/>
  <c r="AM453" i="1" s="1"/>
  <c r="AB397" i="1"/>
  <c r="AE397" i="1"/>
  <c r="AG397" i="1"/>
  <c r="AM397" i="1" s="1"/>
  <c r="AF397" i="1"/>
  <c r="AG381" i="1"/>
  <c r="AM381" i="1" s="1"/>
  <c r="AE381" i="1"/>
  <c r="AF381" i="1"/>
  <c r="AG292" i="1"/>
  <c r="AM292" i="1" s="1"/>
  <c r="AB292" i="1"/>
  <c r="AF292" i="1"/>
  <c r="AB678" i="1"/>
  <c r="AF644" i="1"/>
  <c r="AF601" i="1"/>
  <c r="AF591" i="1"/>
  <c r="AE582" i="1"/>
  <c r="AF578" i="1"/>
  <c r="AE571" i="1"/>
  <c r="AG555" i="1"/>
  <c r="AM555" i="1" s="1"/>
  <c r="AF549" i="1"/>
  <c r="AH549" i="1" s="1"/>
  <c r="AB542" i="1"/>
  <c r="AE538" i="1"/>
  <c r="AE522" i="1"/>
  <c r="AF514" i="1"/>
  <c r="AE496" i="1"/>
  <c r="AG494" i="1"/>
  <c r="AM494" i="1" s="1"/>
  <c r="AF494" i="1"/>
  <c r="AB472" i="1"/>
  <c r="AF470" i="1"/>
  <c r="AB455" i="1"/>
  <c r="AF455" i="1"/>
  <c r="AG455" i="1"/>
  <c r="AM455" i="1" s="1"/>
  <c r="AE453" i="1"/>
  <c r="AB428" i="1"/>
  <c r="AF428" i="1"/>
  <c r="AE428" i="1"/>
  <c r="AF412" i="1"/>
  <c r="AB412" i="1"/>
  <c r="AB383" i="1"/>
  <c r="AE383" i="1"/>
  <c r="AG383" i="1"/>
  <c r="AM383" i="1" s="1"/>
  <c r="AE367" i="1"/>
  <c r="AF316" i="1"/>
  <c r="AE316" i="1"/>
  <c r="AG316" i="1"/>
  <c r="AM316" i="1" s="1"/>
  <c r="AE305" i="1"/>
  <c r="AB305" i="1"/>
  <c r="AG180" i="1"/>
  <c r="AM180" i="1" s="1"/>
  <c r="AE180" i="1"/>
  <c r="AF180" i="1"/>
  <c r="AB180" i="1"/>
  <c r="AB51" i="1"/>
  <c r="AF51" i="1"/>
  <c r="AB503" i="1"/>
  <c r="AE503" i="1"/>
  <c r="AE457" i="1"/>
  <c r="AF457" i="1"/>
  <c r="AB450" i="1"/>
  <c r="AE450" i="1"/>
  <c r="AB434" i="1"/>
  <c r="AG434" i="1"/>
  <c r="AM434" i="1" s="1"/>
  <c r="AF434" i="1"/>
  <c r="AG360" i="1"/>
  <c r="AM360" i="1" s="1"/>
  <c r="AF360" i="1"/>
  <c r="AE311" i="1"/>
  <c r="AB311" i="1"/>
  <c r="AG311" i="1"/>
  <c r="AM311" i="1" s="1"/>
  <c r="AF143" i="1"/>
  <c r="AB143" i="1"/>
  <c r="AE143" i="1"/>
  <c r="AG143" i="1"/>
  <c r="AM143" i="1" s="1"/>
  <c r="AF72" i="1"/>
  <c r="AG72" i="1"/>
  <c r="AM72" i="1" s="1"/>
  <c r="AB959" i="1"/>
  <c r="AE911" i="1"/>
  <c r="AB815" i="1"/>
  <c r="AB807" i="1"/>
  <c r="AF799" i="1"/>
  <c r="AF793" i="1"/>
  <c r="AB782" i="1"/>
  <c r="AB690" i="1"/>
  <c r="AF665" i="1"/>
  <c r="AF646" i="1"/>
  <c r="AE644" i="1"/>
  <c r="AF620" i="1"/>
  <c r="AG614" i="1"/>
  <c r="AM614" i="1" s="1"/>
  <c r="AG589" i="1"/>
  <c r="AM589" i="1" s="1"/>
  <c r="AB588" i="1"/>
  <c r="AF585" i="1"/>
  <c r="AG579" i="1"/>
  <c r="AM579" i="1" s="1"/>
  <c r="AG558" i="1"/>
  <c r="AM558" i="1" s="1"/>
  <c r="AE545" i="1"/>
  <c r="AG541" i="1"/>
  <c r="AM541" i="1" s="1"/>
  <c r="AG530" i="1"/>
  <c r="AM530" i="1" s="1"/>
  <c r="AF517" i="1"/>
  <c r="AE515" i="1"/>
  <c r="AG514" i="1"/>
  <c r="AM514" i="1" s="1"/>
  <c r="AF503" i="1"/>
  <c r="AB487" i="1"/>
  <c r="AE487" i="1"/>
  <c r="AG486" i="1"/>
  <c r="AM486" i="1" s="1"/>
  <c r="AE482" i="1"/>
  <c r="AE480" i="1"/>
  <c r="AF471" i="1"/>
  <c r="AB468" i="1"/>
  <c r="AE434" i="1"/>
  <c r="AB356" i="1"/>
  <c r="AF356" i="1"/>
  <c r="AE356" i="1"/>
  <c r="AF311" i="1"/>
  <c r="AG279" i="1"/>
  <c r="AM279" i="1" s="1"/>
  <c r="AB279" i="1"/>
  <c r="AF279" i="1"/>
  <c r="AE279" i="1"/>
  <c r="AF251" i="1"/>
  <c r="AB251" i="1"/>
  <c r="AG251" i="1"/>
  <c r="AM251" i="1" s="1"/>
  <c r="AE251" i="1"/>
  <c r="AF113" i="1"/>
  <c r="AE113" i="1"/>
  <c r="AB113" i="1"/>
  <c r="AF79" i="1"/>
  <c r="AB79" i="1"/>
  <c r="AE79" i="1"/>
  <c r="AE558" i="1"/>
  <c r="AE555" i="1"/>
  <c r="AF530" i="1"/>
  <c r="AE471" i="1"/>
  <c r="AE469" i="1"/>
  <c r="AF469" i="1"/>
  <c r="AE461" i="1"/>
  <c r="AF461" i="1"/>
  <c r="AG461" i="1"/>
  <c r="AM461" i="1" s="1"/>
  <c r="AE319" i="1"/>
  <c r="AB319" i="1"/>
  <c r="AF319" i="1"/>
  <c r="AG319" i="1"/>
  <c r="AM319" i="1" s="1"/>
  <c r="AB201" i="1"/>
  <c r="AF201" i="1"/>
  <c r="AE201" i="1"/>
  <c r="AB241" i="1"/>
  <c r="AB186" i="1"/>
  <c r="AE148" i="1"/>
  <c r="AB326" i="1"/>
  <c r="AB284" i="1"/>
  <c r="AG267" i="1"/>
  <c r="AM267" i="1" s="1"/>
  <c r="AF265" i="1"/>
  <c r="AH265" i="1" s="1"/>
  <c r="AE263" i="1"/>
  <c r="AF235" i="1"/>
  <c r="AG205" i="1"/>
  <c r="AM205" i="1" s="1"/>
  <c r="AG170" i="1"/>
  <c r="AM170" i="1" s="1"/>
  <c r="AF97" i="1"/>
  <c r="AG95" i="1"/>
  <c r="AM95" i="1" s="1"/>
  <c r="AF91" i="1"/>
  <c r="AH91" i="1" s="1"/>
  <c r="AE82" i="1"/>
  <c r="AE76" i="1"/>
  <c r="AG58" i="1"/>
  <c r="AM58" i="1" s="1"/>
  <c r="AG42" i="1"/>
  <c r="AM42" i="1" s="1"/>
  <c r="AE36" i="1"/>
  <c r="AG34" i="1"/>
  <c r="AM34" i="1" s="1"/>
  <c r="AG18" i="1"/>
  <c r="AM18" i="1" s="1"/>
  <c r="AG400" i="1"/>
  <c r="AM400" i="1" s="1"/>
  <c r="AF399" i="1"/>
  <c r="AG375" i="1"/>
  <c r="AM375" i="1" s="1"/>
  <c r="AB349" i="1"/>
  <c r="AB327" i="1"/>
  <c r="AF315" i="1"/>
  <c r="AG302" i="1"/>
  <c r="AM302" i="1" s="1"/>
  <c r="AB297" i="1"/>
  <c r="AF245" i="1"/>
  <c r="AE241" i="1"/>
  <c r="AH241" i="1" s="1"/>
  <c r="AB231" i="1"/>
  <c r="AB227" i="1"/>
  <c r="AG222" i="1"/>
  <c r="AM222" i="1" s="1"/>
  <c r="AB196" i="1"/>
  <c r="AF194" i="1"/>
  <c r="AG188" i="1"/>
  <c r="AM188" i="1" s="1"/>
  <c r="AF186" i="1"/>
  <c r="AF178" i="1"/>
  <c r="AG157" i="1"/>
  <c r="AM157" i="1" s="1"/>
  <c r="AF151" i="1"/>
  <c r="AB149" i="1"/>
  <c r="AB138" i="1"/>
  <c r="AB127" i="1"/>
  <c r="AE117" i="1"/>
  <c r="AE98" i="1"/>
  <c r="AB73" i="1"/>
  <c r="AB44" i="1"/>
  <c r="AE42" i="1"/>
  <c r="AE21" i="1"/>
  <c r="AH21" i="1" s="1"/>
  <c r="AE9" i="1"/>
  <c r="AB263" i="1"/>
  <c r="AF32" i="1"/>
  <c r="AH32" i="1" s="1"/>
  <c r="AB464" i="1"/>
  <c r="AE375" i="1"/>
  <c r="AF352" i="1"/>
  <c r="AG326" i="1"/>
  <c r="AM326" i="1" s="1"/>
  <c r="AF286" i="1"/>
  <c r="AG284" i="1"/>
  <c r="AM284" i="1" s="1"/>
  <c r="AB271" i="1"/>
  <c r="AB247" i="1"/>
  <c r="AB215" i="1"/>
  <c r="AB205" i="1"/>
  <c r="AG196" i="1"/>
  <c r="AM196" i="1" s="1"/>
  <c r="AE189" i="1"/>
  <c r="AG186" i="1"/>
  <c r="AM186" i="1" s="1"/>
  <c r="AG178" i="1"/>
  <c r="AM178" i="1" s="1"/>
  <c r="AG167" i="1"/>
  <c r="AM167" i="1" s="1"/>
  <c r="AE157" i="1"/>
  <c r="AG106" i="1"/>
  <c r="AM106" i="1" s="1"/>
  <c r="AE90" i="1"/>
  <c r="AG73" i="1"/>
  <c r="AM73" i="1" s="1"/>
  <c r="AG69" i="1"/>
  <c r="AM69" i="1" s="1"/>
  <c r="AF57" i="1"/>
  <c r="AF43" i="1"/>
  <c r="AB13" i="1"/>
  <c r="AF448" i="1"/>
  <c r="AE441" i="1"/>
  <c r="AH441" i="1" s="1"/>
  <c r="AG439" i="1"/>
  <c r="AM439" i="1" s="1"/>
  <c r="AG432" i="1"/>
  <c r="AM432" i="1" s="1"/>
  <c r="AE429" i="1"/>
  <c r="AF417" i="1"/>
  <c r="AH417" i="1" s="1"/>
  <c r="AG394" i="1"/>
  <c r="AM394" i="1" s="1"/>
  <c r="AE354" i="1"/>
  <c r="AE327" i="1"/>
  <c r="AF326" i="1"/>
  <c r="AF317" i="1"/>
  <c r="AH317" i="1" s="1"/>
  <c r="AG291" i="1"/>
  <c r="AM291" i="1" s="1"/>
  <c r="AE287" i="1"/>
  <c r="AF284" i="1"/>
  <c r="AG255" i="1"/>
  <c r="AM255" i="1" s="1"/>
  <c r="AB245" i="1"/>
  <c r="AE238" i="1"/>
  <c r="AG231" i="1"/>
  <c r="AM231" i="1" s="1"/>
  <c r="AE223" i="1"/>
  <c r="AE196" i="1"/>
  <c r="AE191" i="1"/>
  <c r="AF181" i="1"/>
  <c r="AE167" i="1"/>
  <c r="AF162" i="1"/>
  <c r="AG149" i="1"/>
  <c r="AM149" i="1" s="1"/>
  <c r="AG148" i="1"/>
  <c r="AM148" i="1" s="1"/>
  <c r="AF132" i="1"/>
  <c r="AG124" i="1"/>
  <c r="AM124" i="1" s="1"/>
  <c r="AF118" i="1"/>
  <c r="AG114" i="1"/>
  <c r="AM114" i="1" s="1"/>
  <c r="AF106" i="1"/>
  <c r="AB98" i="1"/>
  <c r="AF73" i="1"/>
  <c r="AG65" i="1"/>
  <c r="AM65" i="1" s="1"/>
  <c r="AG49" i="1"/>
  <c r="AM49" i="1" s="1"/>
  <c r="AG33" i="1"/>
  <c r="AM33" i="1" s="1"/>
  <c r="AE27" i="1"/>
  <c r="AE25" i="1"/>
  <c r="AE17" i="1"/>
  <c r="AE448" i="1"/>
  <c r="AE432" i="1"/>
  <c r="AB413" i="1"/>
  <c r="AG407" i="1"/>
  <c r="AM407" i="1" s="1"/>
  <c r="AG391" i="1"/>
  <c r="AM391" i="1" s="1"/>
  <c r="AE291" i="1"/>
  <c r="AE267" i="1"/>
  <c r="AE235" i="1"/>
  <c r="AB211" i="1"/>
  <c r="AG172" i="1"/>
  <c r="AM172" i="1" s="1"/>
  <c r="AF170" i="1"/>
  <c r="AF148" i="1"/>
  <c r="AE132" i="1"/>
  <c r="AB97" i="1"/>
  <c r="AB77" i="1"/>
  <c r="AF44" i="1"/>
  <c r="AB37" i="1"/>
  <c r="AE33" i="1"/>
  <c r="AE12" i="1"/>
  <c r="AG10" i="1"/>
  <c r="AM10" i="1" s="1"/>
  <c r="AE5801" i="1"/>
  <c r="AG5801" i="1"/>
  <c r="AM5801" i="1" s="1"/>
  <c r="AF5801" i="1"/>
  <c r="AB5801" i="1"/>
  <c r="AH501" i="1"/>
  <c r="AH59" i="1"/>
  <c r="AH1417" i="1"/>
  <c r="AF6119" i="1"/>
  <c r="AE6119" i="1"/>
  <c r="AB6119" i="1"/>
  <c r="AG6119" i="1"/>
  <c r="AM6119" i="1" s="1"/>
  <c r="AB6110" i="1"/>
  <c r="AE6110" i="1"/>
  <c r="AF6110" i="1"/>
  <c r="AG6110" i="1"/>
  <c r="AM6110" i="1" s="1"/>
  <c r="AF5988" i="1"/>
  <c r="AB5988" i="1"/>
  <c r="AE5988" i="1"/>
  <c r="AG5988" i="1"/>
  <c r="AM5988" i="1" s="1"/>
  <c r="AH193" i="1"/>
  <c r="AF6064" i="1"/>
  <c r="AB6064" i="1"/>
  <c r="AE6064" i="1"/>
  <c r="AG6064" i="1"/>
  <c r="AM6064" i="1" s="1"/>
  <c r="AH3" i="1"/>
  <c r="AE5935" i="1"/>
  <c r="AB5935" i="1"/>
  <c r="AF5935" i="1"/>
  <c r="AG5935" i="1"/>
  <c r="AM5935" i="1" s="1"/>
  <c r="AB5691" i="1"/>
  <c r="AF5691" i="1"/>
  <c r="AG5691" i="1"/>
  <c r="AM5691" i="1" s="1"/>
  <c r="AE5691" i="1"/>
  <c r="AB5410" i="1"/>
  <c r="AE5410" i="1"/>
  <c r="AG5410" i="1"/>
  <c r="AM5410" i="1" s="1"/>
  <c r="AF5410" i="1"/>
  <c r="AH161" i="1"/>
  <c r="AH293" i="1"/>
  <c r="AE5825" i="1"/>
  <c r="AB5825" i="1"/>
  <c r="AF5825" i="1"/>
  <c r="AG5825" i="1"/>
  <c r="AM5825" i="1" s="1"/>
  <c r="AG5757" i="1"/>
  <c r="AM5757" i="1" s="1"/>
  <c r="AF5757" i="1"/>
  <c r="AE5757" i="1"/>
  <c r="AB5757" i="1"/>
  <c r="AH475" i="1"/>
  <c r="AH675" i="1"/>
  <c r="AH723" i="1"/>
  <c r="AH187" i="1"/>
  <c r="AG6171" i="1"/>
  <c r="AM6171" i="1" s="1"/>
  <c r="AB6171" i="1"/>
  <c r="AE6171" i="1"/>
  <c r="AF6171" i="1"/>
  <c r="AH121" i="1"/>
  <c r="AH661" i="1"/>
  <c r="AH525" i="1"/>
  <c r="AB6140" i="1"/>
  <c r="AF6140" i="1"/>
  <c r="AG6140" i="1"/>
  <c r="AM6140" i="1" s="1"/>
  <c r="AE6140" i="1"/>
  <c r="AE5960" i="1"/>
  <c r="AF5960" i="1"/>
  <c r="AB5960" i="1"/>
  <c r="AG5960" i="1"/>
  <c r="AM5960" i="1" s="1"/>
  <c r="AH285" i="1"/>
  <c r="AH945" i="1"/>
  <c r="AH811" i="1"/>
  <c r="AE5873" i="1"/>
  <c r="AG5873" i="1"/>
  <c r="AM5873" i="1" s="1"/>
  <c r="AB5873" i="1"/>
  <c r="AF5873" i="1"/>
  <c r="AH1441" i="1"/>
  <c r="AE6183" i="1"/>
  <c r="AF6183" i="1"/>
  <c r="AE6097" i="1"/>
  <c r="AF6097" i="1"/>
  <c r="AG6097" i="1"/>
  <c r="AM6097" i="1" s="1"/>
  <c r="AG6082" i="1"/>
  <c r="AM6082" i="1" s="1"/>
  <c r="AB6082" i="1"/>
  <c r="AE6082" i="1"/>
  <c r="AF6082" i="1"/>
  <c r="AG5996" i="1"/>
  <c r="AM5996" i="1" s="1"/>
  <c r="AB5996" i="1"/>
  <c r="AE5996" i="1"/>
  <c r="AF5996" i="1"/>
  <c r="AE5963" i="1"/>
  <c r="AF5963" i="1"/>
  <c r="AB5963" i="1"/>
  <c r="AG5963" i="1"/>
  <c r="AM5963" i="1" s="1"/>
  <c r="AE5806" i="1"/>
  <c r="AG5806" i="1"/>
  <c r="AM5806" i="1" s="1"/>
  <c r="AF5806" i="1"/>
  <c r="AG5759" i="1"/>
  <c r="AM5759" i="1" s="1"/>
  <c r="AB5759" i="1"/>
  <c r="AF5759" i="1"/>
  <c r="AE5759" i="1"/>
  <c r="AG5423" i="1"/>
  <c r="AM5423" i="1" s="1"/>
  <c r="AE5423" i="1"/>
  <c r="AF5423" i="1"/>
  <c r="AB5423" i="1"/>
  <c r="AF4725" i="1"/>
  <c r="AG4725" i="1"/>
  <c r="AM4725" i="1" s="1"/>
  <c r="AE4725" i="1"/>
  <c r="AB4725" i="1"/>
  <c r="AE6160" i="1"/>
  <c r="AF6160" i="1"/>
  <c r="AG6160" i="1"/>
  <c r="AM6160" i="1" s="1"/>
  <c r="AF6150" i="1"/>
  <c r="AE6150" i="1"/>
  <c r="AE6100" i="1"/>
  <c r="AF6100" i="1"/>
  <c r="AG6100" i="1"/>
  <c r="AM6100" i="1" s="1"/>
  <c r="AE6061" i="1"/>
  <c r="AG6061" i="1"/>
  <c r="AM6061" i="1" s="1"/>
  <c r="AG6039" i="1"/>
  <c r="AM6039" i="1" s="1"/>
  <c r="AB6039" i="1"/>
  <c r="AE6039" i="1"/>
  <c r="AF6034" i="1"/>
  <c r="AB6034" i="1"/>
  <c r="AE6034" i="1"/>
  <c r="AG6034" i="1"/>
  <c r="AM6034" i="1" s="1"/>
  <c r="AE6005" i="1"/>
  <c r="AB6005" i="1"/>
  <c r="AF6005" i="1"/>
  <c r="AE5940" i="1"/>
  <c r="AF5940" i="1"/>
  <c r="AB5940" i="1"/>
  <c r="AF5812" i="1"/>
  <c r="AB5812" i="1"/>
  <c r="AE5812" i="1"/>
  <c r="AE5679" i="1"/>
  <c r="AF5679" i="1"/>
  <c r="AB5679" i="1"/>
  <c r="AG5679" i="1"/>
  <c r="AM5679" i="1" s="1"/>
  <c r="AF5518" i="1"/>
  <c r="AE5518" i="1"/>
  <c r="AG5518" i="1"/>
  <c r="AM5518" i="1" s="1"/>
  <c r="AB5518" i="1"/>
  <c r="AG5516" i="1"/>
  <c r="AM5516" i="1" s="1"/>
  <c r="AB5516" i="1"/>
  <c r="AF5516" i="1"/>
  <c r="AE5516" i="1"/>
  <c r="AG6170" i="1"/>
  <c r="AM6170" i="1" s="1"/>
  <c r="AB6170" i="1"/>
  <c r="AE6170" i="1"/>
  <c r="AB6165" i="1"/>
  <c r="AF6165" i="1"/>
  <c r="AG6165" i="1"/>
  <c r="AM6165" i="1" s="1"/>
  <c r="AE6125" i="1"/>
  <c r="AB6125" i="1"/>
  <c r="AF6125" i="1"/>
  <c r="AB6120" i="1"/>
  <c r="AE6120" i="1"/>
  <c r="AF6120" i="1"/>
  <c r="AG6120" i="1"/>
  <c r="AM6120" i="1" s="1"/>
  <c r="AF6063" i="1"/>
  <c r="AB6063" i="1"/>
  <c r="AG6063" i="1"/>
  <c r="AM6063" i="1" s="1"/>
  <c r="AE6019" i="1"/>
  <c r="AB6019" i="1"/>
  <c r="AG6019" i="1"/>
  <c r="AM6019" i="1" s="1"/>
  <c r="AE5999" i="1"/>
  <c r="AB5999" i="1"/>
  <c r="AF5999" i="1"/>
  <c r="AF5993" i="1"/>
  <c r="AB5993" i="1"/>
  <c r="AE5993" i="1"/>
  <c r="AG5978" i="1"/>
  <c r="AM5978" i="1" s="1"/>
  <c r="AE5978" i="1"/>
  <c r="AB5978" i="1"/>
  <c r="AB5943" i="1"/>
  <c r="AF5943" i="1"/>
  <c r="AG5943" i="1"/>
  <c r="AM5943" i="1" s="1"/>
  <c r="AG5940" i="1"/>
  <c r="AM5940" i="1" s="1"/>
  <c r="AE5909" i="1"/>
  <c r="AF5909" i="1"/>
  <c r="AB5909" i="1"/>
  <c r="AG5909" i="1"/>
  <c r="AM5909" i="1" s="1"/>
  <c r="AG5812" i="1"/>
  <c r="AM5812" i="1" s="1"/>
  <c r="AF5770" i="1"/>
  <c r="AB5770" i="1"/>
  <c r="AE5770" i="1"/>
  <c r="AG5770" i="1"/>
  <c r="AM5770" i="1" s="1"/>
  <c r="AE5745" i="1"/>
  <c r="AB5745" i="1"/>
  <c r="AF5745" i="1"/>
  <c r="AG5745" i="1"/>
  <c r="AM5745" i="1" s="1"/>
  <c r="AE5591" i="1"/>
  <c r="AF5591" i="1"/>
  <c r="AB5591" i="1"/>
  <c r="AG5591" i="1"/>
  <c r="AM5591" i="1" s="1"/>
  <c r="AF5534" i="1"/>
  <c r="AE5534" i="1"/>
  <c r="AB5534" i="1"/>
  <c r="AB6184" i="1"/>
  <c r="AE6184" i="1"/>
  <c r="AF6184" i="1"/>
  <c r="AG6184" i="1"/>
  <c r="AM6184" i="1" s="1"/>
  <c r="AB6174" i="1"/>
  <c r="AF6174" i="1"/>
  <c r="AE6174" i="1"/>
  <c r="AG6174" i="1"/>
  <c r="AM6174" i="1" s="1"/>
  <c r="AB6143" i="1"/>
  <c r="AF6143" i="1"/>
  <c r="AE6143" i="1"/>
  <c r="AE6137" i="1"/>
  <c r="AF6137" i="1"/>
  <c r="AG6137" i="1"/>
  <c r="AM6137" i="1" s="1"/>
  <c r="AF6131" i="1"/>
  <c r="AG6131" i="1"/>
  <c r="AM6131" i="1" s="1"/>
  <c r="AB6131" i="1"/>
  <c r="AB6107" i="1"/>
  <c r="AE6107" i="1"/>
  <c r="AG5952" i="1"/>
  <c r="AM5952" i="1" s="1"/>
  <c r="AF5952" i="1"/>
  <c r="AB5952" i="1"/>
  <c r="AE5822" i="1"/>
  <c r="AB5822" i="1"/>
  <c r="AB5817" i="1"/>
  <c r="AF5817" i="1"/>
  <c r="AG5817" i="1"/>
  <c r="AM5817" i="1" s="1"/>
  <c r="AE5817" i="1"/>
  <c r="AG5797" i="1"/>
  <c r="AM5797" i="1" s="1"/>
  <c r="AF5797" i="1"/>
  <c r="AB5797" i="1"/>
  <c r="AE5797" i="1"/>
  <c r="AG5610" i="1"/>
  <c r="AM5610" i="1" s="1"/>
  <c r="AB5610" i="1"/>
  <c r="AE5610" i="1"/>
  <c r="AF5610" i="1"/>
  <c r="AF5550" i="1"/>
  <c r="AE5550" i="1"/>
  <c r="AG5550" i="1"/>
  <c r="AM5550" i="1" s="1"/>
  <c r="AE6189" i="1"/>
  <c r="AB6189" i="1"/>
  <c r="AF6189" i="1"/>
  <c r="AE6161" i="1"/>
  <c r="AF6161" i="1"/>
  <c r="AG6161" i="1"/>
  <c r="AM6161" i="1" s="1"/>
  <c r="AB6146" i="1"/>
  <c r="AE6146" i="1"/>
  <c r="AF6146" i="1"/>
  <c r="AE6131" i="1"/>
  <c r="AE6053" i="1"/>
  <c r="AB6053" i="1"/>
  <c r="AF6053" i="1"/>
  <c r="AG6047" i="1"/>
  <c r="AM6047" i="1" s="1"/>
  <c r="AB6047" i="1"/>
  <c r="AF6047" i="1"/>
  <c r="AE6047" i="1"/>
  <c r="AG6038" i="1"/>
  <c r="AM6038" i="1" s="1"/>
  <c r="AB6038" i="1"/>
  <c r="AE6038" i="1"/>
  <c r="AE5947" i="1"/>
  <c r="AF5947" i="1"/>
  <c r="AB5947" i="1"/>
  <c r="AG5947" i="1"/>
  <c r="AM5947" i="1" s="1"/>
  <c r="AE5903" i="1"/>
  <c r="AF5903" i="1"/>
  <c r="AB5903" i="1"/>
  <c r="AG5903" i="1"/>
  <c r="AM5903" i="1" s="1"/>
  <c r="AE5900" i="1"/>
  <c r="AG5900" i="1"/>
  <c r="AM5900" i="1" s="1"/>
  <c r="AB5900" i="1"/>
  <c r="AF5900" i="1"/>
  <c r="AB5891" i="1"/>
  <c r="AE5891" i="1"/>
  <c r="AG5891" i="1"/>
  <c r="AM5891" i="1" s="1"/>
  <c r="AF5891" i="1"/>
  <c r="AG5874" i="1"/>
  <c r="AM5874" i="1" s="1"/>
  <c r="AF5874" i="1"/>
  <c r="AB5874" i="1"/>
  <c r="AE5874" i="1"/>
  <c r="AG5861" i="1"/>
  <c r="AM5861" i="1" s="1"/>
  <c r="AE5861" i="1"/>
  <c r="AB5861" i="1"/>
  <c r="AF5861" i="1"/>
  <c r="AF5822" i="1"/>
  <c r="AF5612" i="1"/>
  <c r="AB5612" i="1"/>
  <c r="AE5612" i="1"/>
  <c r="AG5612" i="1"/>
  <c r="AM5612" i="1" s="1"/>
  <c r="AF5571" i="1"/>
  <c r="AB5571" i="1"/>
  <c r="AG5571" i="1"/>
  <c r="AM5571" i="1" s="1"/>
  <c r="AF5566" i="1"/>
  <c r="AE5566" i="1"/>
  <c r="AB5566" i="1"/>
  <c r="AG5340" i="1"/>
  <c r="AM5340" i="1" s="1"/>
  <c r="AE5340" i="1"/>
  <c r="AB5340" i="1"/>
  <c r="AF5340" i="1"/>
  <c r="AE5036" i="1"/>
  <c r="AG5036" i="1"/>
  <c r="AM5036" i="1" s="1"/>
  <c r="AB5036" i="1"/>
  <c r="AF5036" i="1"/>
  <c r="AF6195" i="1"/>
  <c r="AB6195" i="1"/>
  <c r="AG6195" i="1"/>
  <c r="AM6195" i="1" s="1"/>
  <c r="AG6189" i="1"/>
  <c r="AM6189" i="1" s="1"/>
  <c r="AE6164" i="1"/>
  <c r="AF6164" i="1"/>
  <c r="AE6096" i="1"/>
  <c r="AF6096" i="1"/>
  <c r="AG6096" i="1"/>
  <c r="AM6096" i="1" s="1"/>
  <c r="AG6058" i="1"/>
  <c r="AM6058" i="1" s="1"/>
  <c r="AF6058" i="1"/>
  <c r="AE6058" i="1"/>
  <c r="AG6053" i="1"/>
  <c r="AM6053" i="1" s="1"/>
  <c r="AE6042" i="1"/>
  <c r="AF6042" i="1"/>
  <c r="AG6042" i="1"/>
  <c r="AM6042" i="1" s="1"/>
  <c r="AF6038" i="1"/>
  <c r="AF5879" i="1"/>
  <c r="AB5879" i="1"/>
  <c r="AG5879" i="1"/>
  <c r="AM5879" i="1" s="1"/>
  <c r="AE5799" i="1"/>
  <c r="AF5799" i="1"/>
  <c r="AB5799" i="1"/>
  <c r="AF5767" i="1"/>
  <c r="AG5767" i="1"/>
  <c r="AM5767" i="1" s="1"/>
  <c r="AB5767" i="1"/>
  <c r="AE5767" i="1"/>
  <c r="AE5753" i="1"/>
  <c r="AG5753" i="1"/>
  <c r="AM5753" i="1" s="1"/>
  <c r="AB5753" i="1"/>
  <c r="AF5753" i="1"/>
  <c r="AG5685" i="1"/>
  <c r="AM5685" i="1" s="1"/>
  <c r="AF5685" i="1"/>
  <c r="AB5673" i="1"/>
  <c r="AF5673" i="1"/>
  <c r="AE5673" i="1"/>
  <c r="AG5673" i="1"/>
  <c r="AM5673" i="1" s="1"/>
  <c r="AE5626" i="1"/>
  <c r="AG5626" i="1"/>
  <c r="AM5626" i="1" s="1"/>
  <c r="AB5626" i="1"/>
  <c r="AF5626" i="1"/>
  <c r="AE5084" i="1"/>
  <c r="AG5084" i="1"/>
  <c r="AM5084" i="1" s="1"/>
  <c r="AB5084" i="1"/>
  <c r="AG6106" i="1"/>
  <c r="AM6106" i="1" s="1"/>
  <c r="AB6106" i="1"/>
  <c r="AE6106" i="1"/>
  <c r="AB6101" i="1"/>
  <c r="AF6101" i="1"/>
  <c r="AG6101" i="1"/>
  <c r="AM6101" i="1" s="1"/>
  <c r="AB6049" i="1"/>
  <c r="AG6049" i="1"/>
  <c r="AM6049" i="1" s="1"/>
  <c r="AF6049" i="1"/>
  <c r="AE5986" i="1"/>
  <c r="AG5986" i="1"/>
  <c r="AM5986" i="1" s="1"/>
  <c r="AF5986" i="1"/>
  <c r="AB5986" i="1"/>
  <c r="AE5930" i="1"/>
  <c r="AG5930" i="1"/>
  <c r="AM5930" i="1" s="1"/>
  <c r="AB5930" i="1"/>
  <c r="AF5930" i="1"/>
  <c r="AE5852" i="1"/>
  <c r="AB5852" i="1"/>
  <c r="AF5852" i="1"/>
  <c r="AB5711" i="1"/>
  <c r="AE5711" i="1"/>
  <c r="AG5711" i="1"/>
  <c r="AM5711" i="1" s="1"/>
  <c r="AF5711" i="1"/>
  <c r="AF5628" i="1"/>
  <c r="AB5628" i="1"/>
  <c r="AE5628" i="1"/>
  <c r="AG5628" i="1"/>
  <c r="AM5628" i="1" s="1"/>
  <c r="AG5124" i="1"/>
  <c r="AM5124" i="1" s="1"/>
  <c r="AE5124" i="1"/>
  <c r="AB5124" i="1"/>
  <c r="AG5755" i="1"/>
  <c r="AM5755" i="1" s="1"/>
  <c r="AG6179" i="1"/>
  <c r="AM6179" i="1" s="1"/>
  <c r="AG5720" i="1"/>
  <c r="AM5720" i="1" s="1"/>
  <c r="AF6182" i="1"/>
  <c r="AB6203" i="1"/>
  <c r="AB6197" i="1"/>
  <c r="AF6187" i="1"/>
  <c r="AE6181" i="1"/>
  <c r="AB6179" i="1"/>
  <c r="AB6177" i="1"/>
  <c r="AB6176" i="1"/>
  <c r="AE6169" i="1"/>
  <c r="AF6145" i="1"/>
  <c r="AB6133" i="1"/>
  <c r="AB6115" i="1"/>
  <c r="AB6113" i="1"/>
  <c r="AE6105" i="1"/>
  <c r="AG6085" i="1"/>
  <c r="AM6085" i="1" s="1"/>
  <c r="AB6085" i="1"/>
  <c r="AE6081" i="1"/>
  <c r="AE6054" i="1"/>
  <c r="AG6054" i="1"/>
  <c r="AM6054" i="1" s="1"/>
  <c r="AF5982" i="1"/>
  <c r="AG5982" i="1"/>
  <c r="AM5982" i="1" s="1"/>
  <c r="AG5950" i="1"/>
  <c r="AM5950" i="1" s="1"/>
  <c r="AB5950" i="1"/>
  <c r="AF5950" i="1"/>
  <c r="AG5948" i="1"/>
  <c r="AM5948" i="1" s="1"/>
  <c r="AB5948" i="1"/>
  <c r="AE5948" i="1"/>
  <c r="AE5886" i="1"/>
  <c r="AB5886" i="1"/>
  <c r="AB5884" i="1"/>
  <c r="AF5849" i="1"/>
  <c r="AG5849" i="1"/>
  <c r="AM5849" i="1" s="1"/>
  <c r="AF5844" i="1"/>
  <c r="AG5844" i="1"/>
  <c r="AM5844" i="1" s="1"/>
  <c r="AG5820" i="1"/>
  <c r="AM5820" i="1" s="1"/>
  <c r="AB5820" i="1"/>
  <c r="AG5777" i="1"/>
  <c r="AM5777" i="1" s="1"/>
  <c r="AB5775" i="1"/>
  <c r="AE5775" i="1"/>
  <c r="AG5775" i="1"/>
  <c r="AM5775" i="1" s="1"/>
  <c r="AF5775" i="1"/>
  <c r="AF5773" i="1"/>
  <c r="AF5748" i="1"/>
  <c r="AB5748" i="1"/>
  <c r="AB5740" i="1"/>
  <c r="AE5740" i="1"/>
  <c r="AF5740" i="1"/>
  <c r="AG5740" i="1"/>
  <c r="AM5740" i="1" s="1"/>
  <c r="AG5738" i="1"/>
  <c r="AM5738" i="1" s="1"/>
  <c r="AF5738" i="1"/>
  <c r="AB5731" i="1"/>
  <c r="AF5723" i="1"/>
  <c r="AB5723" i="1"/>
  <c r="AB5722" i="1"/>
  <c r="AE5706" i="1"/>
  <c r="AF5670" i="1"/>
  <c r="AE5670" i="1"/>
  <c r="AF5668" i="1"/>
  <c r="AB5668" i="1"/>
  <c r="AE5668" i="1"/>
  <c r="AB5595" i="1"/>
  <c r="AE5593" i="1"/>
  <c r="AF5593" i="1"/>
  <c r="AB5593" i="1"/>
  <c r="AG5586" i="1"/>
  <c r="AM5586" i="1" s="1"/>
  <c r="AB5586" i="1"/>
  <c r="AE5586" i="1"/>
  <c r="AF5586" i="1"/>
  <c r="AF5577" i="1"/>
  <c r="AH5577" i="1" s="1"/>
  <c r="AB5577" i="1"/>
  <c r="AF5555" i="1"/>
  <c r="AB5555" i="1"/>
  <c r="AF5539" i="1"/>
  <c r="AB5539" i="1"/>
  <c r="AF5523" i="1"/>
  <c r="AB5523" i="1"/>
  <c r="AE5447" i="1"/>
  <c r="AF5447" i="1"/>
  <c r="AB5447" i="1"/>
  <c r="AG5308" i="1"/>
  <c r="AM5308" i="1" s="1"/>
  <c r="AE5308" i="1"/>
  <c r="AB5308" i="1"/>
  <c r="AG5174" i="1"/>
  <c r="AM5174" i="1" s="1"/>
  <c r="AF5174" i="1"/>
  <c r="AB5174" i="1"/>
  <c r="AE5174" i="1"/>
  <c r="AF5720" i="1"/>
  <c r="AB6201" i="1"/>
  <c r="AB6173" i="1"/>
  <c r="AB6152" i="1"/>
  <c r="AE6145" i="1"/>
  <c r="AG6141" i="1"/>
  <c r="AM6141" i="1" s="1"/>
  <c r="AF6122" i="1"/>
  <c r="AF6121" i="1"/>
  <c r="AB6109" i="1"/>
  <c r="AF6085" i="1"/>
  <c r="AB6077" i="1"/>
  <c r="AB6075" i="1"/>
  <c r="AG6056" i="1"/>
  <c r="AM6056" i="1" s="1"/>
  <c r="AB6044" i="1"/>
  <c r="AB6001" i="1"/>
  <c r="AG5994" i="1"/>
  <c r="AM5994" i="1" s="1"/>
  <c r="AB5994" i="1"/>
  <c r="AE5994" i="1"/>
  <c r="AG5946" i="1"/>
  <c r="AM5946" i="1" s="1"/>
  <c r="AB5946" i="1"/>
  <c r="AB5922" i="1"/>
  <c r="AF5915" i="1"/>
  <c r="AE5915" i="1"/>
  <c r="AF5886" i="1"/>
  <c r="AB5857" i="1"/>
  <c r="AF5847" i="1"/>
  <c r="AB5847" i="1"/>
  <c r="AE5841" i="1"/>
  <c r="AG5841" i="1"/>
  <c r="AM5841" i="1" s="1"/>
  <c r="AB5754" i="1"/>
  <c r="AE5754" i="1"/>
  <c r="AF5743" i="1"/>
  <c r="AG5743" i="1"/>
  <c r="AM5743" i="1" s="1"/>
  <c r="AB5721" i="1"/>
  <c r="AF5721" i="1"/>
  <c r="AG5721" i="1"/>
  <c r="AM5721" i="1" s="1"/>
  <c r="AG5666" i="1"/>
  <c r="AM5666" i="1" s="1"/>
  <c r="AB5666" i="1"/>
  <c r="AF5651" i="1"/>
  <c r="AB5651" i="1"/>
  <c r="AG5605" i="1"/>
  <c r="AM5605" i="1" s="1"/>
  <c r="AF5605" i="1"/>
  <c r="AF5558" i="1"/>
  <c r="AE5558" i="1"/>
  <c r="AF5542" i="1"/>
  <c r="AE5542" i="1"/>
  <c r="AF5526" i="1"/>
  <c r="AE5526" i="1"/>
  <c r="AF5486" i="1"/>
  <c r="AE5486" i="1"/>
  <c r="AB5213" i="1"/>
  <c r="AF5213" i="1"/>
  <c r="AG5213" i="1"/>
  <c r="AM5213" i="1" s="1"/>
  <c r="AG5140" i="1"/>
  <c r="AM5140" i="1" s="1"/>
  <c r="AE5140" i="1"/>
  <c r="AB5140" i="1"/>
  <c r="AF5121" i="1"/>
  <c r="AG5121" i="1"/>
  <c r="AM5121" i="1" s="1"/>
  <c r="AB5121" i="1"/>
  <c r="AE5121" i="1"/>
  <c r="AB5111" i="1"/>
  <c r="AF5111" i="1"/>
  <c r="AG5111" i="1"/>
  <c r="AM5111" i="1" s="1"/>
  <c r="AE5111" i="1"/>
  <c r="AE5667" i="1"/>
  <c r="AE5693" i="1"/>
  <c r="AB5755" i="1"/>
  <c r="AF6191" i="1"/>
  <c r="AB6202" i="1"/>
  <c r="AG6118" i="1"/>
  <c r="AM6118" i="1" s="1"/>
  <c r="AG6151" i="1"/>
  <c r="AM6151" i="1" s="1"/>
  <c r="AG6202" i="1"/>
  <c r="AM6202" i="1" s="1"/>
  <c r="AB6200" i="1"/>
  <c r="AB6192" i="1"/>
  <c r="AE6187" i="1"/>
  <c r="AE6185" i="1"/>
  <c r="AG6181" i="1"/>
  <c r="AM6181" i="1" s="1"/>
  <c r="AG6178" i="1"/>
  <c r="AM6178" i="1" s="1"/>
  <c r="AG6177" i="1"/>
  <c r="AM6177" i="1" s="1"/>
  <c r="AE6172" i="1"/>
  <c r="AB6151" i="1"/>
  <c r="AF6141" i="1"/>
  <c r="AF6139" i="1"/>
  <c r="AE6133" i="1"/>
  <c r="AB6128" i="1"/>
  <c r="AE6121" i="1"/>
  <c r="AG6114" i="1"/>
  <c r="AM6114" i="1" s="1"/>
  <c r="AG6113" i="1"/>
  <c r="AM6113" i="1" s="1"/>
  <c r="AB6080" i="1"/>
  <c r="AF6056" i="1"/>
  <c r="AF6054" i="1"/>
  <c r="AB6051" i="1"/>
  <c r="AG6050" i="1"/>
  <c r="AM6050" i="1" s="1"/>
  <c r="AB6050" i="1"/>
  <c r="AB6036" i="1"/>
  <c r="AG6020" i="1"/>
  <c r="AM6020" i="1" s="1"/>
  <c r="AG6009" i="1"/>
  <c r="AM6009" i="1" s="1"/>
  <c r="AB6004" i="1"/>
  <c r="AE5973" i="1"/>
  <c r="AF5973" i="1"/>
  <c r="AG5964" i="1"/>
  <c r="AM5964" i="1" s="1"/>
  <c r="AB5964" i="1"/>
  <c r="AG5953" i="1"/>
  <c r="AM5953" i="1" s="1"/>
  <c r="AB5953" i="1"/>
  <c r="AE5953" i="1"/>
  <c r="AF5948" i="1"/>
  <c r="AB5905" i="1"/>
  <c r="AG5889" i="1"/>
  <c r="AM5889" i="1" s="1"/>
  <c r="AE5868" i="1"/>
  <c r="AG5868" i="1"/>
  <c r="AM5868" i="1" s="1"/>
  <c r="AE5847" i="1"/>
  <c r="AG5842" i="1"/>
  <c r="AM5842" i="1" s="1"/>
  <c r="AF5842" i="1"/>
  <c r="AG5829" i="1"/>
  <c r="AM5829" i="1" s="1"/>
  <c r="AE5829" i="1"/>
  <c r="AB5829" i="1"/>
  <c r="AG5786" i="1"/>
  <c r="AM5786" i="1" s="1"/>
  <c r="AF5786" i="1"/>
  <c r="AB5756" i="1"/>
  <c r="AE5756" i="1"/>
  <c r="AF5756" i="1"/>
  <c r="AG5754" i="1"/>
  <c r="AM5754" i="1" s="1"/>
  <c r="AE5743" i="1"/>
  <c r="AE5726" i="1"/>
  <c r="AF5726" i="1"/>
  <c r="AG5719" i="1"/>
  <c r="AM5719" i="1" s="1"/>
  <c r="AB5719" i="1"/>
  <c r="AG5717" i="1"/>
  <c r="AM5717" i="1" s="1"/>
  <c r="AF5717" i="1"/>
  <c r="AF5683" i="1"/>
  <c r="AB5683" i="1"/>
  <c r="AB5682" i="1"/>
  <c r="AF5666" i="1"/>
  <c r="AB5631" i="1"/>
  <c r="AE5631" i="1"/>
  <c r="AG5631" i="1"/>
  <c r="AM5631" i="1" s="1"/>
  <c r="AF5631" i="1"/>
  <c r="AB5615" i="1"/>
  <c r="AE5615" i="1"/>
  <c r="AG5615" i="1"/>
  <c r="AM5615" i="1" s="1"/>
  <c r="AF5615" i="1"/>
  <c r="AB5583" i="1"/>
  <c r="AE5583" i="1"/>
  <c r="AG5583" i="1"/>
  <c r="AM5583" i="1" s="1"/>
  <c r="AF5583" i="1"/>
  <c r="AF5581" i="1"/>
  <c r="AF5570" i="1"/>
  <c r="AG5570" i="1"/>
  <c r="AM5570" i="1" s="1"/>
  <c r="AF5563" i="1"/>
  <c r="AB5563" i="1"/>
  <c r="AF5547" i="1"/>
  <c r="AB5547" i="1"/>
  <c r="AF5531" i="1"/>
  <c r="AB5531" i="1"/>
  <c r="AF5491" i="1"/>
  <c r="AB5491" i="1"/>
  <c r="AF5484" i="1"/>
  <c r="AG5484" i="1"/>
  <c r="AM5484" i="1" s="1"/>
  <c r="AB5484" i="1"/>
  <c r="AF5409" i="1"/>
  <c r="AG5409" i="1"/>
  <c r="AM5409" i="1" s="1"/>
  <c r="AB5409" i="1"/>
  <c r="AE5409" i="1"/>
  <c r="AB5330" i="1"/>
  <c r="AG5330" i="1"/>
  <c r="AM5330" i="1" s="1"/>
  <c r="AF5293" i="1"/>
  <c r="AG5293" i="1"/>
  <c r="AM5293" i="1" s="1"/>
  <c r="AB5293" i="1"/>
  <c r="AB5229" i="1"/>
  <c r="AF5229" i="1"/>
  <c r="AG5229" i="1"/>
  <c r="AM5229" i="1" s="1"/>
  <c r="AG5206" i="1"/>
  <c r="AM5206" i="1" s="1"/>
  <c r="AB5206" i="1"/>
  <c r="AE5206" i="1"/>
  <c r="AF5206" i="1"/>
  <c r="AB5178" i="1"/>
  <c r="AG5178" i="1"/>
  <c r="AM5178" i="1" s="1"/>
  <c r="AE5178" i="1"/>
  <c r="AB5123" i="1"/>
  <c r="AF5123" i="1"/>
  <c r="AB5087" i="1"/>
  <c r="AE5087" i="1"/>
  <c r="AF5087" i="1"/>
  <c r="AG5087" i="1"/>
  <c r="AM5087" i="1" s="1"/>
  <c r="AB5039" i="1"/>
  <c r="AE5039" i="1"/>
  <c r="AF5039" i="1"/>
  <c r="AG5039" i="1"/>
  <c r="AM5039" i="1" s="1"/>
  <c r="AG6201" i="1"/>
  <c r="AM6201" i="1" s="1"/>
  <c r="AB6169" i="1"/>
  <c r="AB6105" i="1"/>
  <c r="AB6010" i="1"/>
  <c r="AF5970" i="1"/>
  <c r="AB5970" i="1"/>
  <c r="AF5916" i="1"/>
  <c r="AG5916" i="1"/>
  <c r="AM5916" i="1" s="1"/>
  <c r="AF5910" i="1"/>
  <c r="AE5910" i="1"/>
  <c r="AE5854" i="1"/>
  <c r="AB5854" i="1"/>
  <c r="AF5814" i="1"/>
  <c r="AE5814" i="1"/>
  <c r="AB5805" i="1"/>
  <c r="AG5805" i="1"/>
  <c r="AM5805" i="1" s="1"/>
  <c r="AF5805" i="1"/>
  <c r="AE5798" i="1"/>
  <c r="AF5798" i="1"/>
  <c r="AE5735" i="1"/>
  <c r="AF5735" i="1"/>
  <c r="AB5706" i="1"/>
  <c r="AE5697" i="1"/>
  <c r="AG5697" i="1"/>
  <c r="AM5697" i="1" s="1"/>
  <c r="AF5692" i="1"/>
  <c r="AB5692" i="1"/>
  <c r="AG5661" i="1"/>
  <c r="AM5661" i="1" s="1"/>
  <c r="AF5661" i="1"/>
  <c r="AG5636" i="1"/>
  <c r="AM5636" i="1" s="1"/>
  <c r="AB5636" i="1"/>
  <c r="AE5636" i="1"/>
  <c r="AF5636" i="1"/>
  <c r="AH5636" i="1" s="1"/>
  <c r="AE5634" i="1"/>
  <c r="AG5634" i="1"/>
  <c r="AM5634" i="1" s="1"/>
  <c r="AF5620" i="1"/>
  <c r="AB5620" i="1"/>
  <c r="AE5620" i="1"/>
  <c r="AE5618" i="1"/>
  <c r="AG5618" i="1"/>
  <c r="AM5618" i="1" s="1"/>
  <c r="AB5554" i="1"/>
  <c r="AF5554" i="1"/>
  <c r="AG5554" i="1"/>
  <c r="AM5554" i="1" s="1"/>
  <c r="AB5538" i="1"/>
  <c r="AF5538" i="1"/>
  <c r="AG5538" i="1"/>
  <c r="AM5538" i="1" s="1"/>
  <c r="AB5522" i="1"/>
  <c r="AF5522" i="1"/>
  <c r="AG5522" i="1"/>
  <c r="AM5522" i="1" s="1"/>
  <c r="AB5495" i="1"/>
  <c r="AE5495" i="1"/>
  <c r="AG5495" i="1"/>
  <c r="AM5495" i="1" s="1"/>
  <c r="AF5495" i="1"/>
  <c r="AF5493" i="1"/>
  <c r="AB5493" i="1"/>
  <c r="AG5493" i="1"/>
  <c r="AM5493" i="1" s="1"/>
  <c r="AE5484" i="1"/>
  <c r="AG5420" i="1"/>
  <c r="AM5420" i="1" s="1"/>
  <c r="AF5420" i="1"/>
  <c r="AB5258" i="1"/>
  <c r="AG5258" i="1"/>
  <c r="AM5258" i="1" s="1"/>
  <c r="AE5252" i="1"/>
  <c r="AG5252" i="1"/>
  <c r="AM5252" i="1" s="1"/>
  <c r="AB5252" i="1"/>
  <c r="AB4987" i="1"/>
  <c r="AF4987" i="1"/>
  <c r="AB5790" i="1"/>
  <c r="AF6178" i="1"/>
  <c r="AG6133" i="1"/>
  <c r="AM6133" i="1" s="1"/>
  <c r="AF6114" i="1"/>
  <c r="AF6052" i="1"/>
  <c r="AB6052" i="1"/>
  <c r="AB5949" i="1"/>
  <c r="AF5949" i="1"/>
  <c r="AE5931" i="1"/>
  <c r="AF5931" i="1"/>
  <c r="AG5893" i="1"/>
  <c r="AM5893" i="1" s="1"/>
  <c r="AE5893" i="1"/>
  <c r="AB5893" i="1"/>
  <c r="AG5735" i="1"/>
  <c r="AM5735" i="1" s="1"/>
  <c r="AG5730" i="1"/>
  <c r="AM5730" i="1" s="1"/>
  <c r="AB5730" i="1"/>
  <c r="AG5722" i="1"/>
  <c r="AM5722" i="1" s="1"/>
  <c r="AE5705" i="1"/>
  <c r="AB5705" i="1"/>
  <c r="AE5692" i="1"/>
  <c r="AE5686" i="1"/>
  <c r="AF5686" i="1"/>
  <c r="AF5650" i="1"/>
  <c r="AG5650" i="1"/>
  <c r="AM5650" i="1" s="1"/>
  <c r="AE5647" i="1"/>
  <c r="AF5647" i="1"/>
  <c r="AB5641" i="1"/>
  <c r="AF5641" i="1"/>
  <c r="AG5641" i="1"/>
  <c r="AM5641" i="1" s="1"/>
  <c r="AF5638" i="1"/>
  <c r="AE5638" i="1"/>
  <c r="AG5620" i="1"/>
  <c r="AM5620" i="1" s="1"/>
  <c r="AF5596" i="1"/>
  <c r="AB5596" i="1"/>
  <c r="AE5596" i="1"/>
  <c r="AF5594" i="1"/>
  <c r="AG5594" i="1"/>
  <c r="AM5594" i="1" s="1"/>
  <c r="AB5594" i="1"/>
  <c r="AF5585" i="1"/>
  <c r="AE5585" i="1"/>
  <c r="AE5554" i="1"/>
  <c r="AE5538" i="1"/>
  <c r="AE5522" i="1"/>
  <c r="AE5406" i="1"/>
  <c r="AG5406" i="1"/>
  <c r="AM5406" i="1" s="1"/>
  <c r="AB5406" i="1"/>
  <c r="AF5406" i="1"/>
  <c r="AB5378" i="1"/>
  <c r="AG5378" i="1"/>
  <c r="AM5378" i="1" s="1"/>
  <c r="AB5301" i="1"/>
  <c r="AF5301" i="1"/>
  <c r="AG5301" i="1"/>
  <c r="AM5301" i="1" s="1"/>
  <c r="AB5139" i="1"/>
  <c r="AF5139" i="1"/>
  <c r="AE5118" i="1"/>
  <c r="AG5118" i="1"/>
  <c r="AM5118" i="1" s="1"/>
  <c r="AB5118" i="1"/>
  <c r="AF5118" i="1"/>
  <c r="AB5019" i="1"/>
  <c r="AF5019" i="1"/>
  <c r="AG5718" i="1"/>
  <c r="AM5718" i="1" s="1"/>
  <c r="AG5667" i="1"/>
  <c r="AM5667" i="1" s="1"/>
  <c r="AG6187" i="1"/>
  <c r="AM6187" i="1" s="1"/>
  <c r="AE6066" i="1"/>
  <c r="AB6054" i="1"/>
  <c r="AF6051" i="1"/>
  <c r="AF6044" i="1"/>
  <c r="AG6013" i="1"/>
  <c r="AM6013" i="1" s="1"/>
  <c r="AE6013" i="1"/>
  <c r="AB6013" i="1"/>
  <c r="AG6001" i="1"/>
  <c r="AM6001" i="1" s="1"/>
  <c r="AG5949" i="1"/>
  <c r="AM5949" i="1" s="1"/>
  <c r="AG5922" i="1"/>
  <c r="AM5922" i="1" s="1"/>
  <c r="AE5919" i="1"/>
  <c r="AE5916" i="1"/>
  <c r="AF5884" i="1"/>
  <c r="AF5881" i="1"/>
  <c r="AG5881" i="1"/>
  <c r="AM5881" i="1" s="1"/>
  <c r="AF5876" i="1"/>
  <c r="AG5876" i="1"/>
  <c r="AM5876" i="1" s="1"/>
  <c r="AG5857" i="1"/>
  <c r="AM5857" i="1" s="1"/>
  <c r="AE5836" i="1"/>
  <c r="AG5836" i="1"/>
  <c r="AM5836" i="1" s="1"/>
  <c r="AE5793" i="1"/>
  <c r="AB5793" i="1"/>
  <c r="AE5790" i="1"/>
  <c r="AE5786" i="1"/>
  <c r="AE5783" i="1"/>
  <c r="AF5783" i="1"/>
  <c r="AE5769" i="1"/>
  <c r="AB5769" i="1"/>
  <c r="AF5747" i="1"/>
  <c r="AB5743" i="1"/>
  <c r="AF5730" i="1"/>
  <c r="AG5725" i="1"/>
  <c r="AM5725" i="1" s="1"/>
  <c r="AF5725" i="1"/>
  <c r="AF5722" i="1"/>
  <c r="AG5716" i="1"/>
  <c r="AM5716" i="1" s="1"/>
  <c r="AF5716" i="1"/>
  <c r="AE5708" i="1"/>
  <c r="AG5708" i="1"/>
  <c r="AM5708" i="1" s="1"/>
  <c r="AG5705" i="1"/>
  <c r="AM5705" i="1" s="1"/>
  <c r="AB5700" i="1"/>
  <c r="AE5700" i="1"/>
  <c r="AF5700" i="1"/>
  <c r="AG5700" i="1"/>
  <c r="AM5700" i="1" s="1"/>
  <c r="AG5698" i="1"/>
  <c r="AM5698" i="1" s="1"/>
  <c r="AB5698" i="1"/>
  <c r="AE5698" i="1"/>
  <c r="AF5697" i="1"/>
  <c r="AB5667" i="1"/>
  <c r="AE5650" i="1"/>
  <c r="AG5647" i="1"/>
  <c r="AM5647" i="1" s="1"/>
  <c r="AF5634" i="1"/>
  <c r="AF5618" i="1"/>
  <c r="AF5598" i="1"/>
  <c r="AE5598" i="1"/>
  <c r="AG5596" i="1"/>
  <c r="AM5596" i="1" s="1"/>
  <c r="AE5594" i="1"/>
  <c r="AF5587" i="1"/>
  <c r="AB5587" i="1"/>
  <c r="AF5579" i="1"/>
  <c r="AF5562" i="1"/>
  <c r="AG5562" i="1"/>
  <c r="AM5562" i="1" s="1"/>
  <c r="AB5562" i="1"/>
  <c r="AF5546" i="1"/>
  <c r="AG5546" i="1"/>
  <c r="AM5546" i="1" s="1"/>
  <c r="AB5546" i="1"/>
  <c r="AF5530" i="1"/>
  <c r="AG5530" i="1"/>
  <c r="AM5530" i="1" s="1"/>
  <c r="AB5530" i="1"/>
  <c r="AF5497" i="1"/>
  <c r="AB5497" i="1"/>
  <c r="AE5497" i="1"/>
  <c r="AF5490" i="1"/>
  <c r="AG5490" i="1"/>
  <c r="AM5490" i="1" s="1"/>
  <c r="AB5490" i="1"/>
  <c r="AB5441" i="1"/>
  <c r="AG5441" i="1"/>
  <c r="AM5441" i="1" s="1"/>
  <c r="AE5441" i="1"/>
  <c r="AF5441" i="1"/>
  <c r="AF5175" i="1"/>
  <c r="AG5175" i="1"/>
  <c r="AM5175" i="1" s="1"/>
  <c r="AB5175" i="1"/>
  <c r="AE5175" i="1"/>
  <c r="AE5086" i="1"/>
  <c r="AF5086" i="1"/>
  <c r="AG5086" i="1"/>
  <c r="AM5086" i="1" s="1"/>
  <c r="AE4936" i="1"/>
  <c r="AF4936" i="1"/>
  <c r="AG4936" i="1"/>
  <c r="AM4936" i="1" s="1"/>
  <c r="AB4936" i="1"/>
  <c r="AB5777" i="1"/>
  <c r="AF5777" i="1"/>
  <c r="AB5761" i="1"/>
  <c r="AF5761" i="1"/>
  <c r="AG5761" i="1"/>
  <c r="AM5761" i="1" s="1"/>
  <c r="AF5750" i="1"/>
  <c r="AE5750" i="1"/>
  <c r="AF5703" i="1"/>
  <c r="AG5703" i="1"/>
  <c r="AM5703" i="1" s="1"/>
  <c r="AB5675" i="1"/>
  <c r="AF5675" i="1"/>
  <c r="AB5623" i="1"/>
  <c r="AE5623" i="1"/>
  <c r="AG5623" i="1"/>
  <c r="AM5623" i="1" s="1"/>
  <c r="AF5623" i="1"/>
  <c r="AE5430" i="1"/>
  <c r="AF5430" i="1"/>
  <c r="AG5430" i="1"/>
  <c r="AM5430" i="1" s="1"/>
  <c r="AB5430" i="1"/>
  <c r="AF5393" i="1"/>
  <c r="AB5393" i="1"/>
  <c r="AE5393" i="1"/>
  <c r="AG5393" i="1"/>
  <c r="AM5393" i="1" s="1"/>
  <c r="AG5188" i="1"/>
  <c r="AM5188" i="1" s="1"/>
  <c r="AE5188" i="1"/>
  <c r="AB5188" i="1"/>
  <c r="AB5159" i="1"/>
  <c r="AF5159" i="1"/>
  <c r="AE5159" i="1"/>
  <c r="AG5159" i="1"/>
  <c r="AM5159" i="1" s="1"/>
  <c r="AG4642" i="1"/>
  <c r="AM4642" i="1" s="1"/>
  <c r="AB4642" i="1"/>
  <c r="AE4642" i="1"/>
  <c r="AF4642" i="1"/>
  <c r="AF5412" i="1"/>
  <c r="AE5412" i="1"/>
  <c r="AG5412" i="1"/>
  <c r="AM5412" i="1" s="1"/>
  <c r="AG5407" i="1"/>
  <c r="AM5407" i="1" s="1"/>
  <c r="AE5407" i="1"/>
  <c r="AB5397" i="1"/>
  <c r="AF5397" i="1"/>
  <c r="AG5397" i="1"/>
  <c r="AM5397" i="1" s="1"/>
  <c r="AB5316" i="1"/>
  <c r="AE5316" i="1"/>
  <c r="AG5316" i="1"/>
  <c r="AM5316" i="1" s="1"/>
  <c r="AB5261" i="1"/>
  <c r="AF5261" i="1"/>
  <c r="AG5261" i="1"/>
  <c r="AM5261" i="1" s="1"/>
  <c r="AE5222" i="1"/>
  <c r="AG5222" i="1"/>
  <c r="AM5222" i="1" s="1"/>
  <c r="AF5165" i="1"/>
  <c r="AG5165" i="1"/>
  <c r="AM5165" i="1" s="1"/>
  <c r="AB5165" i="1"/>
  <c r="AB5143" i="1"/>
  <c r="AF5143" i="1"/>
  <c r="AE5102" i="1"/>
  <c r="AG5102" i="1"/>
  <c r="AM5102" i="1" s="1"/>
  <c r="AB5095" i="1"/>
  <c r="AE5095" i="1"/>
  <c r="AF5095" i="1"/>
  <c r="AE5092" i="1"/>
  <c r="AG5092" i="1"/>
  <c r="AM5092" i="1" s="1"/>
  <c r="AB5071" i="1"/>
  <c r="AE5071" i="1"/>
  <c r="AF5071" i="1"/>
  <c r="AE5068" i="1"/>
  <c r="AG5068" i="1"/>
  <c r="AM5068" i="1" s="1"/>
  <c r="AB5055" i="1"/>
  <c r="AE5055" i="1"/>
  <c r="AF5055" i="1"/>
  <c r="AE5052" i="1"/>
  <c r="AG5052" i="1"/>
  <c r="AM5052" i="1" s="1"/>
  <c r="AE4784" i="1"/>
  <c r="AG4784" i="1"/>
  <c r="AM4784" i="1" s="1"/>
  <c r="AB4784" i="1"/>
  <c r="AF4784" i="1"/>
  <c r="AB4769" i="1"/>
  <c r="AG4769" i="1"/>
  <c r="AM4769" i="1" s="1"/>
  <c r="AE4769" i="1"/>
  <c r="AF4769" i="1"/>
  <c r="AB3839" i="1"/>
  <c r="AG3839" i="1"/>
  <c r="AM3839" i="1" s="1"/>
  <c r="AF3234" i="1"/>
  <c r="AE3234" i="1"/>
  <c r="AE5954" i="1"/>
  <c r="AE5937" i="1"/>
  <c r="AE5924" i="1"/>
  <c r="AE5906" i="1"/>
  <c r="AE5897" i="1"/>
  <c r="AE5892" i="1"/>
  <c r="AB5890" i="1"/>
  <c r="AE5865" i="1"/>
  <c r="AE5860" i="1"/>
  <c r="AB5858" i="1"/>
  <c r="AE5833" i="1"/>
  <c r="AE5828" i="1"/>
  <c r="AB5826" i="1"/>
  <c r="AE5802" i="1"/>
  <c r="AE5713" i="1"/>
  <c r="AB5695" i="1"/>
  <c r="AF5662" i="1"/>
  <c r="AF5643" i="1"/>
  <c r="AE5633" i="1"/>
  <c r="AE5625" i="1"/>
  <c r="AE5617" i="1"/>
  <c r="AF5606" i="1"/>
  <c r="AG5602" i="1"/>
  <c r="AM5602" i="1" s="1"/>
  <c r="AF5601" i="1"/>
  <c r="AE5564" i="1"/>
  <c r="AE5548" i="1"/>
  <c r="AE5532" i="1"/>
  <c r="AG5511" i="1"/>
  <c r="AM5511" i="1" s="1"/>
  <c r="AB5509" i="1"/>
  <c r="AG5500" i="1"/>
  <c r="AM5500" i="1" s="1"/>
  <c r="AE5498" i="1"/>
  <c r="AE5492" i="1"/>
  <c r="AF5481" i="1"/>
  <c r="AB5479" i="1"/>
  <c r="AF5475" i="1"/>
  <c r="AF5470" i="1"/>
  <c r="AB5458" i="1"/>
  <c r="AG5433" i="1"/>
  <c r="AM5433" i="1" s="1"/>
  <c r="AG5422" i="1"/>
  <c r="AM5422" i="1" s="1"/>
  <c r="AE5422" i="1"/>
  <c r="AF5373" i="1"/>
  <c r="AB5367" i="1"/>
  <c r="AF5367" i="1"/>
  <c r="AG5367" i="1"/>
  <c r="AM5367" i="1" s="1"/>
  <c r="AF5359" i="1"/>
  <c r="AG5359" i="1"/>
  <c r="AM5359" i="1" s="1"/>
  <c r="AB5359" i="1"/>
  <c r="AB5348" i="1"/>
  <c r="AE5348" i="1"/>
  <c r="AG5348" i="1"/>
  <c r="AM5348" i="1" s="1"/>
  <c r="AE5310" i="1"/>
  <c r="AG5310" i="1"/>
  <c r="AM5310" i="1" s="1"/>
  <c r="AB5257" i="1"/>
  <c r="AF5257" i="1"/>
  <c r="AG5257" i="1"/>
  <c r="AM5257" i="1" s="1"/>
  <c r="AF5255" i="1"/>
  <c r="AG5255" i="1"/>
  <c r="AM5255" i="1" s="1"/>
  <c r="AB5255" i="1"/>
  <c r="AE5190" i="1"/>
  <c r="AG5190" i="1"/>
  <c r="AM5190" i="1" s="1"/>
  <c r="AB5148" i="1"/>
  <c r="AE5148" i="1"/>
  <c r="AG5148" i="1"/>
  <c r="AM5148" i="1" s="1"/>
  <c r="AG5143" i="1"/>
  <c r="AM5143" i="1" s="1"/>
  <c r="AE5126" i="1"/>
  <c r="AG5126" i="1"/>
  <c r="AM5126" i="1" s="1"/>
  <c r="AB5119" i="1"/>
  <c r="AF5119" i="1"/>
  <c r="AE5108" i="1"/>
  <c r="AF5097" i="1"/>
  <c r="AG5097" i="1"/>
  <c r="AM5097" i="1" s="1"/>
  <c r="AB5097" i="1"/>
  <c r="AG5095" i="1"/>
  <c r="AM5095" i="1" s="1"/>
  <c r="AE5078" i="1"/>
  <c r="AF5078" i="1"/>
  <c r="AG5078" i="1"/>
  <c r="AM5078" i="1" s="1"/>
  <c r="AF5075" i="1"/>
  <c r="AG5071" i="1"/>
  <c r="AM5071" i="1" s="1"/>
  <c r="AG5055" i="1"/>
  <c r="AM5055" i="1" s="1"/>
  <c r="AE5046" i="1"/>
  <c r="AF5046" i="1"/>
  <c r="AG5046" i="1"/>
  <c r="AM5046" i="1" s="1"/>
  <c r="AF5043" i="1"/>
  <c r="AE5030" i="1"/>
  <c r="AF5030" i="1"/>
  <c r="AG5030" i="1"/>
  <c r="AM5030" i="1" s="1"/>
  <c r="AF5027" i="1"/>
  <c r="AB5015" i="1"/>
  <c r="AE5015" i="1"/>
  <c r="AF5015" i="1"/>
  <c r="AE5012" i="1"/>
  <c r="AG5012" i="1"/>
  <c r="AM5012" i="1" s="1"/>
  <c r="AE4998" i="1"/>
  <c r="AF4998" i="1"/>
  <c r="AG4998" i="1"/>
  <c r="AM4998" i="1" s="1"/>
  <c r="AF4995" i="1"/>
  <c r="AB4983" i="1"/>
  <c r="AE4983" i="1"/>
  <c r="AF4983" i="1"/>
  <c r="AE4980" i="1"/>
  <c r="AG4980" i="1"/>
  <c r="AM4980" i="1" s="1"/>
  <c r="AE4966" i="1"/>
  <c r="AF4966" i="1"/>
  <c r="AG4966" i="1"/>
  <c r="AM4966" i="1" s="1"/>
  <c r="AF4963" i="1"/>
  <c r="AE4959" i="1"/>
  <c r="AF4959" i="1"/>
  <c r="AG4959" i="1"/>
  <c r="AM4959" i="1" s="1"/>
  <c r="AE4933" i="1"/>
  <c r="AG4933" i="1"/>
  <c r="AM4933" i="1" s="1"/>
  <c r="AB6065" i="1"/>
  <c r="AB6060" i="1"/>
  <c r="AF6041" i="1"/>
  <c r="AB6018" i="1"/>
  <c r="AB6017" i="1"/>
  <c r="AB6012" i="1"/>
  <c r="AG5985" i="1"/>
  <c r="AM5985" i="1" s="1"/>
  <c r="AG5966" i="1"/>
  <c r="AM5966" i="1" s="1"/>
  <c r="AF5961" i="1"/>
  <c r="AF5956" i="1"/>
  <c r="AF5945" i="1"/>
  <c r="AB5938" i="1"/>
  <c r="AE5925" i="1"/>
  <c r="AG5917" i="1"/>
  <c r="AM5917" i="1" s="1"/>
  <c r="AB5898" i="1"/>
  <c r="AG5877" i="1"/>
  <c r="AM5877" i="1" s="1"/>
  <c r="AB5866" i="1"/>
  <c r="AG5845" i="1"/>
  <c r="AM5845" i="1" s="1"/>
  <c r="AB5834" i="1"/>
  <c r="AB5778" i="1"/>
  <c r="AB5713" i="1"/>
  <c r="AB5674" i="1"/>
  <c r="AF5658" i="1"/>
  <c r="AB5642" i="1"/>
  <c r="AB5633" i="1"/>
  <c r="AB5625" i="1"/>
  <c r="AB5617" i="1"/>
  <c r="AB5580" i="1"/>
  <c r="AF5506" i="1"/>
  <c r="AB5474" i="1"/>
  <c r="AE5450" i="1"/>
  <c r="AG5443" i="1"/>
  <c r="AM5443" i="1" s="1"/>
  <c r="AE5433" i="1"/>
  <c r="AB5389" i="1"/>
  <c r="AF5389" i="1"/>
  <c r="AG5389" i="1"/>
  <c r="AM5389" i="1" s="1"/>
  <c r="AB5366" i="1"/>
  <c r="AB5358" i="1"/>
  <c r="AB5351" i="1"/>
  <c r="AF5351" i="1"/>
  <c r="AG5351" i="1"/>
  <c r="AM5351" i="1" s="1"/>
  <c r="AB5333" i="1"/>
  <c r="AF5333" i="1"/>
  <c r="AG5333" i="1"/>
  <c r="AM5333" i="1" s="1"/>
  <c r="AB5317" i="1"/>
  <c r="AE5268" i="1"/>
  <c r="AG5268" i="1"/>
  <c r="AM5268" i="1" s="1"/>
  <c r="AB5268" i="1"/>
  <c r="AB5223" i="1"/>
  <c r="AF5223" i="1"/>
  <c r="AF5190" i="1"/>
  <c r="AE5185" i="1"/>
  <c r="AG5185" i="1"/>
  <c r="AM5185" i="1" s="1"/>
  <c r="AF5185" i="1"/>
  <c r="AB5185" i="1"/>
  <c r="AB5156" i="1"/>
  <c r="AF5126" i="1"/>
  <c r="AE5110" i="1"/>
  <c r="AG5110" i="1"/>
  <c r="AM5110" i="1" s="1"/>
  <c r="AB5103" i="1"/>
  <c r="AF5103" i="1"/>
  <c r="AB5063" i="1"/>
  <c r="AE5063" i="1"/>
  <c r="AF5063" i="1"/>
  <c r="AE5060" i="1"/>
  <c r="AG5060" i="1"/>
  <c r="AM5060" i="1" s="1"/>
  <c r="AE5022" i="1"/>
  <c r="AF5022" i="1"/>
  <c r="AG5022" i="1"/>
  <c r="AM5022" i="1" s="1"/>
  <c r="AB5007" i="1"/>
  <c r="AE5007" i="1"/>
  <c r="AF5007" i="1"/>
  <c r="AE5004" i="1"/>
  <c r="AG5004" i="1"/>
  <c r="AM5004" i="1" s="1"/>
  <c r="AE4990" i="1"/>
  <c r="AF4990" i="1"/>
  <c r="AG4990" i="1"/>
  <c r="AM4990" i="1" s="1"/>
  <c r="AB4975" i="1"/>
  <c r="AE4975" i="1"/>
  <c r="AF4975" i="1"/>
  <c r="AE4972" i="1"/>
  <c r="AG4972" i="1"/>
  <c r="AM4972" i="1" s="1"/>
  <c r="AE4802" i="1"/>
  <c r="AF4802" i="1"/>
  <c r="AB4802" i="1"/>
  <c r="AG4802" i="1"/>
  <c r="AM4802" i="1" s="1"/>
  <c r="AF5989" i="1"/>
  <c r="AB5924" i="1"/>
  <c r="AB5897" i="1"/>
  <c r="AB5892" i="1"/>
  <c r="AB5865" i="1"/>
  <c r="AB5860" i="1"/>
  <c r="AB5833" i="1"/>
  <c r="AB5828" i="1"/>
  <c r="AE5658" i="1"/>
  <c r="AB5564" i="1"/>
  <c r="AB5548" i="1"/>
  <c r="AB5532" i="1"/>
  <c r="AE5506" i="1"/>
  <c r="AF5503" i="1"/>
  <c r="AE5500" i="1"/>
  <c r="AB5498" i="1"/>
  <c r="AB5492" i="1"/>
  <c r="AB5473" i="1"/>
  <c r="AF5469" i="1"/>
  <c r="AF5463" i="1"/>
  <c r="AF5455" i="1"/>
  <c r="AB5453" i="1"/>
  <c r="AB5440" i="1"/>
  <c r="AG5439" i="1"/>
  <c r="AM5439" i="1" s="1"/>
  <c r="AB5439" i="1"/>
  <c r="AB5412" i="1"/>
  <c r="AG5372" i="1"/>
  <c r="AM5372" i="1" s="1"/>
  <c r="AE5372" i="1"/>
  <c r="AG5370" i="1"/>
  <c r="AM5370" i="1" s="1"/>
  <c r="AB5370" i="1"/>
  <c r="AB5349" i="1"/>
  <c r="AB5263" i="1"/>
  <c r="AE5263" i="1"/>
  <c r="AF5263" i="1"/>
  <c r="AE5233" i="1"/>
  <c r="AG5233" i="1"/>
  <c r="AM5233" i="1" s="1"/>
  <c r="AF5233" i="1"/>
  <c r="AB5233" i="1"/>
  <c r="AB5220" i="1"/>
  <c r="AB5170" i="1"/>
  <c r="AG5170" i="1"/>
  <c r="AM5170" i="1" s="1"/>
  <c r="AG5154" i="1"/>
  <c r="AM5154" i="1" s="1"/>
  <c r="AE5154" i="1"/>
  <c r="AB5149" i="1"/>
  <c r="AE5134" i="1"/>
  <c r="AG5134" i="1"/>
  <c r="AM5134" i="1" s="1"/>
  <c r="AB5127" i="1"/>
  <c r="AF5127" i="1"/>
  <c r="AF5105" i="1"/>
  <c r="AG5105" i="1"/>
  <c r="AM5105" i="1" s="1"/>
  <c r="AB5105" i="1"/>
  <c r="AB5100" i="1"/>
  <c r="AE5094" i="1"/>
  <c r="AF5094" i="1"/>
  <c r="AG5094" i="1"/>
  <c r="AM5094" i="1" s="1"/>
  <c r="AE5070" i="1"/>
  <c r="AF5070" i="1"/>
  <c r="AG5070" i="1"/>
  <c r="AM5070" i="1" s="1"/>
  <c r="AE5054" i="1"/>
  <c r="AF5054" i="1"/>
  <c r="AG5054" i="1"/>
  <c r="AM5054" i="1" s="1"/>
  <c r="AB4959" i="1"/>
  <c r="AB4955" i="1"/>
  <c r="AB4365" i="1"/>
  <c r="AE4365" i="1"/>
  <c r="AF4365" i="1"/>
  <c r="AG4365" i="1"/>
  <c r="AM4365" i="1" s="1"/>
  <c r="AE4222" i="1"/>
  <c r="AB4222" i="1"/>
  <c r="AF4222" i="1"/>
  <c r="AG4222" i="1"/>
  <c r="AM4222" i="1" s="1"/>
  <c r="AB5511" i="1"/>
  <c r="AB5477" i="1"/>
  <c r="AB5461" i="1"/>
  <c r="AB5407" i="1"/>
  <c r="AB5377" i="1"/>
  <c r="AF5377" i="1"/>
  <c r="AG5377" i="1"/>
  <c r="AM5377" i="1" s="1"/>
  <c r="AE5375" i="1"/>
  <c r="AF5375" i="1"/>
  <c r="AB5375" i="1"/>
  <c r="AB5311" i="1"/>
  <c r="AF5311" i="1"/>
  <c r="AG5311" i="1"/>
  <c r="AM5311" i="1" s="1"/>
  <c r="AB5273" i="1"/>
  <c r="AF5273" i="1"/>
  <c r="AG5273" i="1"/>
  <c r="AM5273" i="1" s="1"/>
  <c r="AE5271" i="1"/>
  <c r="AF5271" i="1"/>
  <c r="AG5271" i="1"/>
  <c r="AM5271" i="1" s="1"/>
  <c r="AB5271" i="1"/>
  <c r="AF5265" i="1"/>
  <c r="AG5265" i="1"/>
  <c r="AM5265" i="1" s="1"/>
  <c r="AB5265" i="1"/>
  <c r="AF5254" i="1"/>
  <c r="AG5254" i="1"/>
  <c r="AM5254" i="1" s="1"/>
  <c r="AB5254" i="1"/>
  <c r="AB5222" i="1"/>
  <c r="AG5218" i="1"/>
  <c r="AM5218" i="1" s="1"/>
  <c r="AE5218" i="1"/>
  <c r="AF5201" i="1"/>
  <c r="AB5201" i="1"/>
  <c r="AE5201" i="1"/>
  <c r="AB5191" i="1"/>
  <c r="AF5191" i="1"/>
  <c r="AG5191" i="1"/>
  <c r="AM5191" i="1" s="1"/>
  <c r="AE5142" i="1"/>
  <c r="AG5142" i="1"/>
  <c r="AM5142" i="1" s="1"/>
  <c r="AF5129" i="1"/>
  <c r="AG5129" i="1"/>
  <c r="AM5129" i="1" s="1"/>
  <c r="AB5129" i="1"/>
  <c r="AB5102" i="1"/>
  <c r="AB5079" i="1"/>
  <c r="AE5079" i="1"/>
  <c r="AF5079" i="1"/>
  <c r="AE5076" i="1"/>
  <c r="AG5076" i="1"/>
  <c r="AM5076" i="1" s="1"/>
  <c r="AB5047" i="1"/>
  <c r="AE5047" i="1"/>
  <c r="AF5047" i="1"/>
  <c r="AE5044" i="1"/>
  <c r="AG5044" i="1"/>
  <c r="AM5044" i="1" s="1"/>
  <c r="AB5031" i="1"/>
  <c r="AE5031" i="1"/>
  <c r="AF5031" i="1"/>
  <c r="AE5028" i="1"/>
  <c r="AG5028" i="1"/>
  <c r="AM5028" i="1" s="1"/>
  <c r="AE5014" i="1"/>
  <c r="AF5014" i="1"/>
  <c r="AG5014" i="1"/>
  <c r="AM5014" i="1" s="1"/>
  <c r="AB4999" i="1"/>
  <c r="AE4999" i="1"/>
  <c r="AF4999" i="1"/>
  <c r="AE4996" i="1"/>
  <c r="AG4996" i="1"/>
  <c r="AM4996" i="1" s="1"/>
  <c r="AE4982" i="1"/>
  <c r="AF4982" i="1"/>
  <c r="AG4982" i="1"/>
  <c r="AM4982" i="1" s="1"/>
  <c r="AB4967" i="1"/>
  <c r="AE4967" i="1"/>
  <c r="AF4967" i="1"/>
  <c r="AE4964" i="1"/>
  <c r="AG4964" i="1"/>
  <c r="AM4964" i="1" s="1"/>
  <c r="AE4958" i="1"/>
  <c r="AF4958" i="1"/>
  <c r="AG4958" i="1"/>
  <c r="AM4958" i="1" s="1"/>
  <c r="AB4941" i="1"/>
  <c r="AF4941" i="1"/>
  <c r="AG4941" i="1"/>
  <c r="AM4941" i="1" s="1"/>
  <c r="AB4924" i="1"/>
  <c r="AG4924" i="1"/>
  <c r="AM4924" i="1" s="1"/>
  <c r="AF4873" i="1"/>
  <c r="AG4873" i="1"/>
  <c r="AM4873" i="1" s="1"/>
  <c r="AB4873" i="1"/>
  <c r="AE4873" i="1"/>
  <c r="AG4829" i="1"/>
  <c r="AM4829" i="1" s="1"/>
  <c r="AB4829" i="1"/>
  <c r="AE5038" i="1"/>
  <c r="AF5038" i="1"/>
  <c r="AG5038" i="1"/>
  <c r="AM5038" i="1" s="1"/>
  <c r="AB4937" i="1"/>
  <c r="AE4937" i="1"/>
  <c r="AF4937" i="1"/>
  <c r="AG4937" i="1"/>
  <c r="AM4937" i="1" s="1"/>
  <c r="AF4934" i="1"/>
  <c r="AG4934" i="1"/>
  <c r="AM4934" i="1" s="1"/>
  <c r="AB4882" i="1"/>
  <c r="AG4882" i="1"/>
  <c r="AM4882" i="1" s="1"/>
  <c r="AE4882" i="1"/>
  <c r="AF4882" i="1"/>
  <c r="AE4878" i="1"/>
  <c r="AG4878" i="1"/>
  <c r="AM4878" i="1" s="1"/>
  <c r="AF5453" i="1"/>
  <c r="AF5452" i="1"/>
  <c r="AB5443" i="1"/>
  <c r="AE5440" i="1"/>
  <c r="AB5422" i="1"/>
  <c r="AE5391" i="1"/>
  <c r="AF5391" i="1"/>
  <c r="AE5377" i="1"/>
  <c r="AB5373" i="1"/>
  <c r="AF5369" i="1"/>
  <c r="AG5369" i="1"/>
  <c r="AM5369" i="1" s="1"/>
  <c r="AB5369" i="1"/>
  <c r="AF5366" i="1"/>
  <c r="AB5361" i="1"/>
  <c r="AF5361" i="1"/>
  <c r="AG5361" i="1"/>
  <c r="AM5361" i="1" s="1"/>
  <c r="AF5358" i="1"/>
  <c r="AB5350" i="1"/>
  <c r="AF5350" i="1"/>
  <c r="AG5350" i="1"/>
  <c r="AM5350" i="1" s="1"/>
  <c r="AE5345" i="1"/>
  <c r="AE5342" i="1"/>
  <c r="AE5273" i="1"/>
  <c r="AF5197" i="1"/>
  <c r="AG5197" i="1"/>
  <c r="AM5197" i="1" s="1"/>
  <c r="AB5197" i="1"/>
  <c r="AB5181" i="1"/>
  <c r="AF5181" i="1"/>
  <c r="AG5181" i="1"/>
  <c r="AM5181" i="1" s="1"/>
  <c r="AF5169" i="1"/>
  <c r="AB5169" i="1"/>
  <c r="AE5169" i="1"/>
  <c r="AG5169" i="1"/>
  <c r="AM5169" i="1" s="1"/>
  <c r="AE5158" i="1"/>
  <c r="AG5158" i="1"/>
  <c r="AM5158" i="1" s="1"/>
  <c r="AB5154" i="1"/>
  <c r="AF5142" i="1"/>
  <c r="AB5135" i="1"/>
  <c r="AF5135" i="1"/>
  <c r="AF5113" i="1"/>
  <c r="AG5113" i="1"/>
  <c r="AM5113" i="1" s="1"/>
  <c r="AB5113" i="1"/>
  <c r="AB5108" i="1"/>
  <c r="AB5092" i="1"/>
  <c r="AB5068" i="1"/>
  <c r="AE5062" i="1"/>
  <c r="AF5062" i="1"/>
  <c r="AG5062" i="1"/>
  <c r="AM5062" i="1" s="1"/>
  <c r="AF5059" i="1"/>
  <c r="AB5052" i="1"/>
  <c r="AB5023" i="1"/>
  <c r="AE5023" i="1"/>
  <c r="AF5023" i="1"/>
  <c r="AE5020" i="1"/>
  <c r="AG5020" i="1"/>
  <c r="AM5020" i="1" s="1"/>
  <c r="AE5006" i="1"/>
  <c r="AF5006" i="1"/>
  <c r="AG5006" i="1"/>
  <c r="AM5006" i="1" s="1"/>
  <c r="AF5003" i="1"/>
  <c r="AB4991" i="1"/>
  <c r="AE4991" i="1"/>
  <c r="AF4991" i="1"/>
  <c r="AE4988" i="1"/>
  <c r="AG4988" i="1"/>
  <c r="AM4988" i="1" s="1"/>
  <c r="AE4974" i="1"/>
  <c r="AF4974" i="1"/>
  <c r="AG4974" i="1"/>
  <c r="AM4974" i="1" s="1"/>
  <c r="AF4971" i="1"/>
  <c r="AB4278" i="1"/>
  <c r="AE4278" i="1"/>
  <c r="AF4278" i="1"/>
  <c r="AG4278" i="1"/>
  <c r="AM4278" i="1" s="1"/>
  <c r="AF5334" i="1"/>
  <c r="AB5294" i="1"/>
  <c r="AB5217" i="1"/>
  <c r="AB5198" i="1"/>
  <c r="AB5166" i="1"/>
  <c r="AB5153" i="1"/>
  <c r="AB5146" i="1"/>
  <c r="AB5138" i="1"/>
  <c r="AB5130" i="1"/>
  <c r="AB5122" i="1"/>
  <c r="AB5114" i="1"/>
  <c r="AB5106" i="1"/>
  <c r="AB5098" i="1"/>
  <c r="AB5090" i="1"/>
  <c r="AB5082" i="1"/>
  <c r="AB5074" i="1"/>
  <c r="AB5066" i="1"/>
  <c r="AB5058" i="1"/>
  <c r="AB5050" i="1"/>
  <c r="AB5042" i="1"/>
  <c r="AB5034" i="1"/>
  <c r="AB5026" i="1"/>
  <c r="AB5018" i="1"/>
  <c r="AB5010" i="1"/>
  <c r="AB5002" i="1"/>
  <c r="AB4994" i="1"/>
  <c r="AB4986" i="1"/>
  <c r="AB4978" i="1"/>
  <c r="AB4970" i="1"/>
  <c r="AB4962" i="1"/>
  <c r="AB4957" i="1"/>
  <c r="AE4948" i="1"/>
  <c r="AB4947" i="1"/>
  <c r="AF4929" i="1"/>
  <c r="AG4922" i="1"/>
  <c r="AM4922" i="1" s="1"/>
  <c r="AB4921" i="1"/>
  <c r="AF4914" i="1"/>
  <c r="AG4911" i="1"/>
  <c r="AM4911" i="1" s="1"/>
  <c r="AG4909" i="1"/>
  <c r="AM4909" i="1" s="1"/>
  <c r="AB4891" i="1"/>
  <c r="AE4891" i="1"/>
  <c r="AG4863" i="1"/>
  <c r="AM4863" i="1" s="1"/>
  <c r="AB4859" i="1"/>
  <c r="AE4859" i="1"/>
  <c r="AE4842" i="1"/>
  <c r="AB4842" i="1"/>
  <c r="AG4838" i="1"/>
  <c r="AM4838" i="1" s="1"/>
  <c r="AF4824" i="1"/>
  <c r="AB4793" i="1"/>
  <c r="AG4793" i="1"/>
  <c r="AM4793" i="1" s="1"/>
  <c r="AB4718" i="1"/>
  <c r="AG4718" i="1"/>
  <c r="AM4718" i="1" s="1"/>
  <c r="AB4712" i="1"/>
  <c r="AG4712" i="1"/>
  <c r="AM4712" i="1" s="1"/>
  <c r="AE4673" i="1"/>
  <c r="AF4673" i="1"/>
  <c r="AG4673" i="1"/>
  <c r="AM4673" i="1" s="1"/>
  <c r="AB4640" i="1"/>
  <c r="AE4640" i="1"/>
  <c r="AF4640" i="1"/>
  <c r="AG4640" i="1"/>
  <c r="AM4640" i="1" s="1"/>
  <c r="AF4587" i="1"/>
  <c r="AB4587" i="1"/>
  <c r="AE4587" i="1"/>
  <c r="AB4454" i="1"/>
  <c r="AG4454" i="1"/>
  <c r="AM4454" i="1" s="1"/>
  <c r="AG4418" i="1"/>
  <c r="AM4418" i="1" s="1"/>
  <c r="AB4418" i="1"/>
  <c r="AE4418" i="1"/>
  <c r="AF4418" i="1"/>
  <c r="AB4416" i="1"/>
  <c r="AE4416" i="1"/>
  <c r="AF4416" i="1"/>
  <c r="AG4416" i="1"/>
  <c r="AM4416" i="1" s="1"/>
  <c r="AE4401" i="1"/>
  <c r="AF4401" i="1"/>
  <c r="AG4401" i="1"/>
  <c r="AM4401" i="1" s="1"/>
  <c r="AG4369" i="1"/>
  <c r="AM4369" i="1" s="1"/>
  <c r="AB4369" i="1"/>
  <c r="AE4369" i="1"/>
  <c r="AF4369" i="1"/>
  <c r="AF4265" i="1"/>
  <c r="AE4265" i="1"/>
  <c r="AG4265" i="1"/>
  <c r="AM4265" i="1" s="1"/>
  <c r="AB4199" i="1"/>
  <c r="AE4199" i="1"/>
  <c r="AF4199" i="1"/>
  <c r="AG4199" i="1"/>
  <c r="AM4199" i="1" s="1"/>
  <c r="AB4178" i="1"/>
  <c r="AF4178" i="1"/>
  <c r="AH4178" i="1" s="1"/>
  <c r="AG4178" i="1"/>
  <c r="AM4178" i="1" s="1"/>
  <c r="AE4178" i="1"/>
  <c r="AF3868" i="1"/>
  <c r="AB3868" i="1"/>
  <c r="AE3868" i="1"/>
  <c r="AF5414" i="1"/>
  <c r="AB5374" i="1"/>
  <c r="AE5334" i="1"/>
  <c r="AG5279" i="1"/>
  <c r="AM5279" i="1" s="1"/>
  <c r="AB5270" i="1"/>
  <c r="AB5225" i="1"/>
  <c r="AB5207" i="1"/>
  <c r="AG5199" i="1"/>
  <c r="AM5199" i="1" s="1"/>
  <c r="AG5177" i="1"/>
  <c r="AM5177" i="1" s="1"/>
  <c r="AB5161" i="1"/>
  <c r="AF5150" i="1"/>
  <c r="AB5145" i="1"/>
  <c r="AB5137" i="1"/>
  <c r="AB5089" i="1"/>
  <c r="AB5081" i="1"/>
  <c r="AB5073" i="1"/>
  <c r="AB5065" i="1"/>
  <c r="AB5033" i="1"/>
  <c r="AB5025" i="1"/>
  <c r="AB5017" i="1"/>
  <c r="AB5009" i="1"/>
  <c r="AB5001" i="1"/>
  <c r="AB4993" i="1"/>
  <c r="AB4985" i="1"/>
  <c r="AB4977" i="1"/>
  <c r="AB4969" i="1"/>
  <c r="AB4961" i="1"/>
  <c r="AF4947" i="1"/>
  <c r="AB4946" i="1"/>
  <c r="AB4945" i="1"/>
  <c r="AG4938" i="1"/>
  <c r="AM4938" i="1" s="1"/>
  <c r="AE4929" i="1"/>
  <c r="AF4928" i="1"/>
  <c r="AE4914" i="1"/>
  <c r="AF4910" i="1"/>
  <c r="AF4909" i="1"/>
  <c r="AG4898" i="1"/>
  <c r="AM4898" i="1" s="1"/>
  <c r="AG4888" i="1"/>
  <c r="AM4888" i="1" s="1"/>
  <c r="AE4888" i="1"/>
  <c r="AB4883" i="1"/>
  <c r="AB4880" i="1"/>
  <c r="AG4865" i="1"/>
  <c r="AM4865" i="1" s="1"/>
  <c r="AF4864" i="1"/>
  <c r="AG4856" i="1"/>
  <c r="AM4856" i="1" s="1"/>
  <c r="AE4856" i="1"/>
  <c r="AF4842" i="1"/>
  <c r="AB4839" i="1"/>
  <c r="AB4825" i="1"/>
  <c r="AG4825" i="1"/>
  <c r="AM4825" i="1" s="1"/>
  <c r="AE4822" i="1"/>
  <c r="AG4822" i="1"/>
  <c r="AM4822" i="1" s="1"/>
  <c r="AF4793" i="1"/>
  <c r="AF4777" i="1"/>
  <c r="AG4777" i="1"/>
  <c r="AM4777" i="1" s="1"/>
  <c r="AE4712" i="1"/>
  <c r="AB4591" i="1"/>
  <c r="AF4591" i="1"/>
  <c r="AB4462" i="1"/>
  <c r="AG4462" i="1"/>
  <c r="AM4462" i="1" s="1"/>
  <c r="AE4180" i="1"/>
  <c r="AF4180" i="1"/>
  <c r="AH4180" i="1" s="1"/>
  <c r="AB4180" i="1"/>
  <c r="AF4086" i="1"/>
  <c r="AG4086" i="1"/>
  <c r="AM4086" i="1" s="1"/>
  <c r="AE4086" i="1"/>
  <c r="AB4086" i="1"/>
  <c r="AB4944" i="1"/>
  <c r="AF4911" i="1"/>
  <c r="AG4904" i="1"/>
  <c r="AM4904" i="1" s="1"/>
  <c r="AE4904" i="1"/>
  <c r="AE4864" i="1"/>
  <c r="AE4840" i="1"/>
  <c r="AF4840" i="1"/>
  <c r="AF4816" i="1"/>
  <c r="AG4816" i="1"/>
  <c r="AM4816" i="1" s="1"/>
  <c r="AB4785" i="1"/>
  <c r="AG4785" i="1"/>
  <c r="AM4785" i="1" s="1"/>
  <c r="AE4746" i="1"/>
  <c r="AF4746" i="1"/>
  <c r="AG4746" i="1"/>
  <c r="AM4746" i="1" s="1"/>
  <c r="AB4746" i="1"/>
  <c r="AG4738" i="1"/>
  <c r="AM4738" i="1" s="1"/>
  <c r="AB4738" i="1"/>
  <c r="AE4738" i="1"/>
  <c r="AF4738" i="1"/>
  <c r="AB4728" i="1"/>
  <c r="AG4728" i="1"/>
  <c r="AM4728" i="1" s="1"/>
  <c r="AB4699" i="1"/>
  <c r="AE4699" i="1"/>
  <c r="AF4699" i="1"/>
  <c r="AG4666" i="1"/>
  <c r="AM4666" i="1" s="1"/>
  <c r="AB4666" i="1"/>
  <c r="AE4666" i="1"/>
  <c r="AF4666" i="1"/>
  <c r="AE4557" i="1"/>
  <c r="AB4557" i="1"/>
  <c r="AF4557" i="1"/>
  <c r="AH4557" i="1" s="1"/>
  <c r="AG4557" i="1"/>
  <c r="AM4557" i="1" s="1"/>
  <c r="AB4470" i="1"/>
  <c r="AG4470" i="1"/>
  <c r="AM4470" i="1" s="1"/>
  <c r="AF4435" i="1"/>
  <c r="AE4435" i="1"/>
  <c r="AE4354" i="1"/>
  <c r="AB4354" i="1"/>
  <c r="AF4305" i="1"/>
  <c r="AE4305" i="1"/>
  <c r="AG4305" i="1"/>
  <c r="AM4305" i="1" s="1"/>
  <c r="AF4144" i="1"/>
  <c r="AE4144" i="1"/>
  <c r="AE4098" i="1"/>
  <c r="AB4098" i="1"/>
  <c r="AF4098" i="1"/>
  <c r="AG4098" i="1"/>
  <c r="AM4098" i="1" s="1"/>
  <c r="AF4889" i="1"/>
  <c r="AG4889" i="1"/>
  <c r="AM4889" i="1" s="1"/>
  <c r="AG4880" i="1"/>
  <c r="AM4880" i="1" s="1"/>
  <c r="AB4866" i="1"/>
  <c r="AG4866" i="1"/>
  <c r="AM4866" i="1" s="1"/>
  <c r="AF4857" i="1"/>
  <c r="AG4857" i="1"/>
  <c r="AM4857" i="1" s="1"/>
  <c r="AB4807" i="1"/>
  <c r="AG4807" i="1"/>
  <c r="AM4807" i="1" s="1"/>
  <c r="AF4785" i="1"/>
  <c r="AE4717" i="1"/>
  <c r="AB4717" i="1"/>
  <c r="AF4717" i="1"/>
  <c r="AG4717" i="1"/>
  <c r="AM4717" i="1" s="1"/>
  <c r="AE4701" i="1"/>
  <c r="AB4701" i="1"/>
  <c r="AG4701" i="1"/>
  <c r="AM4701" i="1" s="1"/>
  <c r="AB4673" i="1"/>
  <c r="AB4664" i="1"/>
  <c r="AE4664" i="1"/>
  <c r="AF4664" i="1"/>
  <c r="AG4664" i="1"/>
  <c r="AM4664" i="1" s="1"/>
  <c r="AE4453" i="1"/>
  <c r="AB4453" i="1"/>
  <c r="AF4453" i="1"/>
  <c r="AG4453" i="1"/>
  <c r="AM4453" i="1" s="1"/>
  <c r="AB4401" i="1"/>
  <c r="AB4368" i="1"/>
  <c r="AE4368" i="1"/>
  <c r="AF4368" i="1"/>
  <c r="AG4368" i="1"/>
  <c r="AM4368" i="1" s="1"/>
  <c r="AE3978" i="1"/>
  <c r="AB3978" i="1"/>
  <c r="AF3978" i="1"/>
  <c r="AG3978" i="1"/>
  <c r="AM3978" i="1" s="1"/>
  <c r="AE3976" i="1"/>
  <c r="AF3976" i="1"/>
  <c r="AG5217" i="1"/>
  <c r="AM5217" i="1" s="1"/>
  <c r="AG5207" i="1"/>
  <c r="AM5207" i="1" s="1"/>
  <c r="AF5198" i="1"/>
  <c r="AF5166" i="1"/>
  <c r="AG5153" i="1"/>
  <c r="AM5153" i="1" s="1"/>
  <c r="AG5089" i="1"/>
  <c r="AM5089" i="1" s="1"/>
  <c r="AG5025" i="1"/>
  <c r="AM5025" i="1" s="1"/>
  <c r="AG5017" i="1"/>
  <c r="AM5017" i="1" s="1"/>
  <c r="AG5009" i="1"/>
  <c r="AM5009" i="1" s="1"/>
  <c r="AG5001" i="1"/>
  <c r="AM5001" i="1" s="1"/>
  <c r="AG4993" i="1"/>
  <c r="AM4993" i="1" s="1"/>
  <c r="AG4985" i="1"/>
  <c r="AM4985" i="1" s="1"/>
  <c r="AG4977" i="1"/>
  <c r="AM4977" i="1" s="1"/>
  <c r="AG4969" i="1"/>
  <c r="AM4969" i="1" s="1"/>
  <c r="AG4961" i="1"/>
  <c r="AM4961" i="1" s="1"/>
  <c r="AG4947" i="1"/>
  <c r="AM4947" i="1" s="1"/>
  <c r="AG4945" i="1"/>
  <c r="AM4945" i="1" s="1"/>
  <c r="AB4910" i="1"/>
  <c r="AF4905" i="1"/>
  <c r="AG4905" i="1"/>
  <c r="AM4905" i="1" s="1"/>
  <c r="AF4904" i="1"/>
  <c r="AG4894" i="1"/>
  <c r="AM4894" i="1" s="1"/>
  <c r="AE4886" i="1"/>
  <c r="AG4879" i="1"/>
  <c r="AM4879" i="1" s="1"/>
  <c r="AB4875" i="1"/>
  <c r="AE4875" i="1"/>
  <c r="AF4866" i="1"/>
  <c r="AG4862" i="1"/>
  <c r="AM4862" i="1" s="1"/>
  <c r="AE4854" i="1"/>
  <c r="AE4841" i="1"/>
  <c r="AB4841" i="1"/>
  <c r="AG4840" i="1"/>
  <c r="AM4840" i="1" s="1"/>
  <c r="AG4837" i="1"/>
  <c r="AM4837" i="1" s="1"/>
  <c r="AG4833" i="1"/>
  <c r="AM4833" i="1" s="1"/>
  <c r="AE4833" i="1"/>
  <c r="AE4816" i="1"/>
  <c r="AG4814" i="1"/>
  <c r="AM4814" i="1" s="1"/>
  <c r="AE4814" i="1"/>
  <c r="AG4810" i="1"/>
  <c r="AM4810" i="1" s="1"/>
  <c r="AB4810" i="1"/>
  <c r="AE4810" i="1"/>
  <c r="AF4810" i="1"/>
  <c r="AG4805" i="1"/>
  <c r="AM4805" i="1" s="1"/>
  <c r="AB4805" i="1"/>
  <c r="AB4799" i="1"/>
  <c r="AE4785" i="1"/>
  <c r="AE4768" i="1"/>
  <c r="AG4768" i="1"/>
  <c r="AM4768" i="1" s="1"/>
  <c r="AF4743" i="1"/>
  <c r="AB4743" i="1"/>
  <c r="AE4713" i="1"/>
  <c r="AB4713" i="1"/>
  <c r="AG4713" i="1"/>
  <c r="AM4713" i="1" s="1"/>
  <c r="AF4701" i="1"/>
  <c r="AG4690" i="1"/>
  <c r="AM4690" i="1" s="1"/>
  <c r="AB4690" i="1"/>
  <c r="AE4690" i="1"/>
  <c r="AF4690" i="1"/>
  <c r="AF4595" i="1"/>
  <c r="AB4595" i="1"/>
  <c r="AE4595" i="1"/>
  <c r="AE4461" i="1"/>
  <c r="AB4461" i="1"/>
  <c r="AF4461" i="1"/>
  <c r="AG4461" i="1"/>
  <c r="AM4461" i="1" s="1"/>
  <c r="AF4225" i="1"/>
  <c r="AE4225" i="1"/>
  <c r="AG4225" i="1"/>
  <c r="AM4225" i="1" s="1"/>
  <c r="AB4207" i="1"/>
  <c r="AG4207" i="1"/>
  <c r="AM4207" i="1" s="1"/>
  <c r="AF4153" i="1"/>
  <c r="AE4153" i="1"/>
  <c r="AG4153" i="1"/>
  <c r="AM4153" i="1" s="1"/>
  <c r="AB4911" i="1"/>
  <c r="AB4907" i="1"/>
  <c r="AG4872" i="1"/>
  <c r="AM4872" i="1" s="1"/>
  <c r="AE4872" i="1"/>
  <c r="AE4866" i="1"/>
  <c r="AE4792" i="1"/>
  <c r="AG4792" i="1"/>
  <c r="AM4792" i="1" s="1"/>
  <c r="AE4771" i="1"/>
  <c r="AF4745" i="1"/>
  <c r="AG4745" i="1"/>
  <c r="AM4745" i="1" s="1"/>
  <c r="AB4745" i="1"/>
  <c r="AE4745" i="1"/>
  <c r="AF4719" i="1"/>
  <c r="AB4719" i="1"/>
  <c r="AB4688" i="1"/>
  <c r="AE4688" i="1"/>
  <c r="AF4688" i="1"/>
  <c r="AG4688" i="1"/>
  <c r="AM4688" i="1" s="1"/>
  <c r="AE4469" i="1"/>
  <c r="AB4469" i="1"/>
  <c r="AF4469" i="1"/>
  <c r="AG4469" i="1"/>
  <c r="AM4469" i="1" s="1"/>
  <c r="AB4343" i="1"/>
  <c r="AE4343" i="1"/>
  <c r="AF4343" i="1"/>
  <c r="AG4343" i="1"/>
  <c r="AM4343" i="1" s="1"/>
  <c r="AE4340" i="1"/>
  <c r="AG4340" i="1"/>
  <c r="AM4340" i="1" s="1"/>
  <c r="AE4274" i="1"/>
  <c r="AB4274" i="1"/>
  <c r="AF4274" i="1"/>
  <c r="AG4274" i="1"/>
  <c r="AM4274" i="1" s="1"/>
  <c r="AE4266" i="1"/>
  <c r="AB4266" i="1"/>
  <c r="AF4266" i="1"/>
  <c r="AG4266" i="1"/>
  <c r="AM4266" i="1" s="1"/>
  <c r="AG4239" i="1"/>
  <c r="AM4239" i="1" s="1"/>
  <c r="AB4239" i="1"/>
  <c r="AF4239" i="1"/>
  <c r="AF4041" i="1"/>
  <c r="AH4041" i="1" s="1"/>
  <c r="AE4041" i="1"/>
  <c r="AG4041" i="1"/>
  <c r="AM4041" i="1" s="1"/>
  <c r="AE3715" i="1"/>
  <c r="AG3715" i="1"/>
  <c r="AM3715" i="1" s="1"/>
  <c r="AF3715" i="1"/>
  <c r="AE4824" i="1"/>
  <c r="AG4824" i="1"/>
  <c r="AM4824" i="1" s="1"/>
  <c r="AE4817" i="1"/>
  <c r="AF4817" i="1"/>
  <c r="AG4817" i="1"/>
  <c r="AM4817" i="1" s="1"/>
  <c r="AB4817" i="1"/>
  <c r="AG4776" i="1"/>
  <c r="AM4776" i="1" s="1"/>
  <c r="AE4776" i="1"/>
  <c r="AE4729" i="1"/>
  <c r="AB4729" i="1"/>
  <c r="AG4729" i="1"/>
  <c r="AM4729" i="1" s="1"/>
  <c r="AF4721" i="1"/>
  <c r="AG4721" i="1"/>
  <c r="AM4721" i="1" s="1"/>
  <c r="AB4721" i="1"/>
  <c r="AE4721" i="1"/>
  <c r="AE4649" i="1"/>
  <c r="AF4649" i="1"/>
  <c r="AG4649" i="1"/>
  <c r="AM4649" i="1" s="1"/>
  <c r="AE4367" i="1"/>
  <c r="AF4367" i="1"/>
  <c r="AG4367" i="1"/>
  <c r="AM4367" i="1" s="1"/>
  <c r="AG4337" i="1"/>
  <c r="AM4337" i="1" s="1"/>
  <c r="AB4337" i="1"/>
  <c r="AF4337" i="1"/>
  <c r="AG4283" i="1"/>
  <c r="AM4283" i="1" s="1"/>
  <c r="AB4283" i="1"/>
  <c r="AE4283" i="1"/>
  <c r="AB4254" i="1"/>
  <c r="AE4254" i="1"/>
  <c r="AF4254" i="1"/>
  <c r="AG4254" i="1"/>
  <c r="AM4254" i="1" s="1"/>
  <c r="AF4065" i="1"/>
  <c r="AE4065" i="1"/>
  <c r="AG4065" i="1"/>
  <c r="AM4065" i="1" s="1"/>
  <c r="AE4063" i="1"/>
  <c r="AF4063" i="1"/>
  <c r="AE4049" i="1"/>
  <c r="AG4049" i="1"/>
  <c r="AM4049" i="1" s="1"/>
  <c r="AF4049" i="1"/>
  <c r="AF3723" i="1"/>
  <c r="AG3723" i="1"/>
  <c r="AM3723" i="1" s="1"/>
  <c r="AE3723" i="1"/>
  <c r="AE4902" i="1"/>
  <c r="AG4897" i="1"/>
  <c r="AM4897" i="1" s="1"/>
  <c r="AG4849" i="1"/>
  <c r="AM4849" i="1" s="1"/>
  <c r="AG4848" i="1"/>
  <c r="AM4848" i="1" s="1"/>
  <c r="AG4846" i="1"/>
  <c r="AM4846" i="1" s="1"/>
  <c r="AE4834" i="1"/>
  <c r="AF4832" i="1"/>
  <c r="AG4831" i="1"/>
  <c r="AM4831" i="1" s="1"/>
  <c r="AG4826" i="1"/>
  <c r="AM4826" i="1" s="1"/>
  <c r="AB4801" i="1"/>
  <c r="AE4798" i="1"/>
  <c r="AB4798" i="1"/>
  <c r="AG4794" i="1"/>
  <c r="AM4794" i="1" s="1"/>
  <c r="AB4791" i="1"/>
  <c r="AG4786" i="1"/>
  <c r="AM4786" i="1" s="1"/>
  <c r="AB4783" i="1"/>
  <c r="AG4770" i="1"/>
  <c r="AM4770" i="1" s="1"/>
  <c r="AB4767" i="1"/>
  <c r="AF4731" i="1"/>
  <c r="AB4723" i="1"/>
  <c r="AB4722" i="1"/>
  <c r="AF4715" i="1"/>
  <c r="AB4709" i="1"/>
  <c r="AG4698" i="1"/>
  <c r="AM4698" i="1" s="1"/>
  <c r="AE4697" i="1"/>
  <c r="AB4697" i="1"/>
  <c r="AB4685" i="1"/>
  <c r="AG4674" i="1"/>
  <c r="AM4674" i="1" s="1"/>
  <c r="AB4672" i="1"/>
  <c r="AB4661" i="1"/>
  <c r="AG4650" i="1"/>
  <c r="AM4650" i="1" s="1"/>
  <c r="AB4648" i="1"/>
  <c r="AB4637" i="1"/>
  <c r="AE4632" i="1"/>
  <c r="AE4629" i="1"/>
  <c r="AB4618" i="1"/>
  <c r="AE4616" i="1"/>
  <c r="AE4614" i="1"/>
  <c r="AB4611" i="1"/>
  <c r="AB4610" i="1"/>
  <c r="AE4608" i="1"/>
  <c r="AE4606" i="1"/>
  <c r="AE4601" i="1"/>
  <c r="AB4598" i="1"/>
  <c r="AF4593" i="1"/>
  <c r="AF4585" i="1"/>
  <c r="AB4581" i="1"/>
  <c r="AE4577" i="1"/>
  <c r="AF4576" i="1"/>
  <c r="AE4568" i="1"/>
  <c r="AE4565" i="1"/>
  <c r="AB4562" i="1"/>
  <c r="AE4552" i="1"/>
  <c r="AE4549" i="1"/>
  <c r="AE4544" i="1"/>
  <c r="AE4541" i="1"/>
  <c r="AB4538" i="1"/>
  <c r="AE4528" i="1"/>
  <c r="AE4525" i="1"/>
  <c r="AE4517" i="1"/>
  <c r="AE4509" i="1"/>
  <c r="AB4506" i="1"/>
  <c r="AB4498" i="1"/>
  <c r="AB4490" i="1"/>
  <c r="AB4482" i="1"/>
  <c r="AG4466" i="1"/>
  <c r="AM4466" i="1" s="1"/>
  <c r="AG4458" i="1"/>
  <c r="AM4458" i="1" s="1"/>
  <c r="AG4450" i="1"/>
  <c r="AM4450" i="1" s="1"/>
  <c r="AG4441" i="1"/>
  <c r="AM4441" i="1" s="1"/>
  <c r="AE4437" i="1"/>
  <c r="AE4433" i="1"/>
  <c r="AF4432" i="1"/>
  <c r="AF4405" i="1"/>
  <c r="AG4402" i="1"/>
  <c r="AM4402" i="1" s="1"/>
  <c r="AB4400" i="1"/>
  <c r="AB4397" i="1"/>
  <c r="AE4392" i="1"/>
  <c r="AE4391" i="1"/>
  <c r="AB4389" i="1"/>
  <c r="AB4385" i="1"/>
  <c r="AE4381" i="1"/>
  <c r="AG4377" i="1"/>
  <c r="AM4377" i="1" s="1"/>
  <c r="AG4373" i="1"/>
  <c r="AM4373" i="1" s="1"/>
  <c r="AE4349" i="1"/>
  <c r="AE4338" i="1"/>
  <c r="AE4336" i="1"/>
  <c r="AB4327" i="1"/>
  <c r="AF4319" i="1"/>
  <c r="AF4310" i="1"/>
  <c r="AG4307" i="1"/>
  <c r="AM4307" i="1" s="1"/>
  <c r="AB4298" i="1"/>
  <c r="AE4270" i="1"/>
  <c r="AB4270" i="1"/>
  <c r="AG4267" i="1"/>
  <c r="AM4267" i="1" s="1"/>
  <c r="AE4262" i="1"/>
  <c r="AG4258" i="1"/>
  <c r="AM4258" i="1" s="1"/>
  <c r="AB4242" i="1"/>
  <c r="AG4227" i="1"/>
  <c r="AM4227" i="1" s="1"/>
  <c r="AB4218" i="1"/>
  <c r="AE4214" i="1"/>
  <c r="AE4211" i="1"/>
  <c r="AE4210" i="1"/>
  <c r="AE4209" i="1"/>
  <c r="AG4203" i="1"/>
  <c r="AM4203" i="1" s="1"/>
  <c r="AF4202" i="1"/>
  <c r="AB4141" i="1"/>
  <c r="AG4141" i="1"/>
  <c r="AM4141" i="1" s="1"/>
  <c r="AF4079" i="1"/>
  <c r="AE4079" i="1"/>
  <c r="AE4070" i="1"/>
  <c r="AB4070" i="1"/>
  <c r="AF4070" i="1"/>
  <c r="AG4070" i="1"/>
  <c r="AM4070" i="1" s="1"/>
  <c r="AF4060" i="1"/>
  <c r="AE4060" i="1"/>
  <c r="AG4053" i="1"/>
  <c r="AM4053" i="1" s="1"/>
  <c r="AB4053" i="1"/>
  <c r="AF3991" i="1"/>
  <c r="AE3991" i="1"/>
  <c r="AB4800" i="1"/>
  <c r="AB4696" i="1"/>
  <c r="AF4675" i="1"/>
  <c r="AF4651" i="1"/>
  <c r="AB4634" i="1"/>
  <c r="AG4626" i="1"/>
  <c r="AM4626" i="1" s="1"/>
  <c r="AB4624" i="1"/>
  <c r="AG4618" i="1"/>
  <c r="AM4618" i="1" s="1"/>
  <c r="AB4617" i="1"/>
  <c r="AE4613" i="1"/>
  <c r="AB4609" i="1"/>
  <c r="AE4605" i="1"/>
  <c r="AB4597" i="1"/>
  <c r="AE4593" i="1"/>
  <c r="AB4589" i="1"/>
  <c r="AE4585" i="1"/>
  <c r="AB4574" i="1"/>
  <c r="AE4573" i="1"/>
  <c r="AB4561" i="1"/>
  <c r="AB4554" i="1"/>
  <c r="AB4546" i="1"/>
  <c r="AB4537" i="1"/>
  <c r="AB4530" i="1"/>
  <c r="AB4522" i="1"/>
  <c r="AB4514" i="1"/>
  <c r="AB4505" i="1"/>
  <c r="AG4498" i="1"/>
  <c r="AM4498" i="1" s="1"/>
  <c r="AB4497" i="1"/>
  <c r="AG4490" i="1"/>
  <c r="AM4490" i="1" s="1"/>
  <c r="AB4489" i="1"/>
  <c r="AG4482" i="1"/>
  <c r="AM4482" i="1" s="1"/>
  <c r="AB4481" i="1"/>
  <c r="AG4474" i="1"/>
  <c r="AM4474" i="1" s="1"/>
  <c r="AB4472" i="1"/>
  <c r="AB4471" i="1"/>
  <c r="AF4467" i="1"/>
  <c r="AB4464" i="1"/>
  <c r="AB4463" i="1"/>
  <c r="AF4459" i="1"/>
  <c r="AB4456" i="1"/>
  <c r="AB4455" i="1"/>
  <c r="AF4451" i="1"/>
  <c r="AB4448" i="1"/>
  <c r="AB4447" i="1"/>
  <c r="AF4443" i="1"/>
  <c r="AE4432" i="1"/>
  <c r="AG4426" i="1"/>
  <c r="AM4426" i="1" s="1"/>
  <c r="AB4424" i="1"/>
  <c r="AB4421" i="1"/>
  <c r="AF4417" i="1"/>
  <c r="AE4397" i="1"/>
  <c r="AE4396" i="1"/>
  <c r="AB4393" i="1"/>
  <c r="AE4389" i="1"/>
  <c r="AE4388" i="1"/>
  <c r="AB4384" i="1"/>
  <c r="AF4378" i="1"/>
  <c r="AE4362" i="1"/>
  <c r="AE4359" i="1"/>
  <c r="AB4353" i="1"/>
  <c r="AB4351" i="1"/>
  <c r="AE4348" i="1"/>
  <c r="AG4345" i="1"/>
  <c r="AM4345" i="1" s="1"/>
  <c r="AB4328" i="1"/>
  <c r="AB4326" i="1"/>
  <c r="AE4322" i="1"/>
  <c r="AE4319" i="1"/>
  <c r="AE4302" i="1"/>
  <c r="AB4302" i="1"/>
  <c r="AG4299" i="1"/>
  <c r="AM4299" i="1" s="1"/>
  <c r="AE4298" i="1"/>
  <c r="AF4297" i="1"/>
  <c r="AB4294" i="1"/>
  <c r="AB4287" i="1"/>
  <c r="AF4161" i="1"/>
  <c r="AE4161" i="1"/>
  <c r="AF4154" i="1"/>
  <c r="AG4154" i="1"/>
  <c r="AM4154" i="1" s="1"/>
  <c r="AB4154" i="1"/>
  <c r="AE4138" i="1"/>
  <c r="AB4138" i="1"/>
  <c r="AF4138" i="1"/>
  <c r="AG4138" i="1"/>
  <c r="AM4138" i="1" s="1"/>
  <c r="AE4134" i="1"/>
  <c r="AB4134" i="1"/>
  <c r="AF4134" i="1"/>
  <c r="AG4134" i="1"/>
  <c r="AM4134" i="1" s="1"/>
  <c r="AE4081" i="1"/>
  <c r="AG4081" i="1"/>
  <c r="AM4081" i="1" s="1"/>
  <c r="AF4081" i="1"/>
  <c r="AF4018" i="1"/>
  <c r="AG4018" i="1"/>
  <c r="AM4018" i="1" s="1"/>
  <c r="AE4018" i="1"/>
  <c r="AB4018" i="1"/>
  <c r="AF4016" i="1"/>
  <c r="AE4016" i="1"/>
  <c r="AB4005" i="1"/>
  <c r="AG4005" i="1"/>
  <c r="AM4005" i="1" s="1"/>
  <c r="AB3809" i="1"/>
  <c r="AE3809" i="1"/>
  <c r="AG3809" i="1"/>
  <c r="AM3809" i="1" s="1"/>
  <c r="AB3631" i="1"/>
  <c r="AG3631" i="1"/>
  <c r="AM3631" i="1" s="1"/>
  <c r="AG3210" i="1"/>
  <c r="AM3210" i="1" s="1"/>
  <c r="AB3210" i="1"/>
  <c r="AE3210" i="1"/>
  <c r="AF3210" i="1"/>
  <c r="AH3210" i="1" s="1"/>
  <c r="AF3170" i="1"/>
  <c r="AE3170" i="1"/>
  <c r="AB3170" i="1"/>
  <c r="AG3170" i="1"/>
  <c r="AM3170" i="1" s="1"/>
  <c r="AG3157" i="1"/>
  <c r="AM3157" i="1" s="1"/>
  <c r="AE3157" i="1"/>
  <c r="AB3157" i="1"/>
  <c r="AF3157" i="1"/>
  <c r="AB4681" i="1"/>
  <c r="AB4657" i="1"/>
  <c r="AB4633" i="1"/>
  <c r="AB4569" i="1"/>
  <c r="AB4553" i="1"/>
  <c r="AB4545" i="1"/>
  <c r="AB4529" i="1"/>
  <c r="AB4521" i="1"/>
  <c r="AB4513" i="1"/>
  <c r="AB4409" i="1"/>
  <c r="AB4392" i="1"/>
  <c r="AG4385" i="1"/>
  <c r="AM4385" i="1" s="1"/>
  <c r="AB4383" i="1"/>
  <c r="AB4352" i="1"/>
  <c r="AB4350" i="1"/>
  <c r="AE4333" i="1"/>
  <c r="AB4333" i="1"/>
  <c r="AE4294" i="1"/>
  <c r="AE4287" i="1"/>
  <c r="AE4286" i="1"/>
  <c r="AB4286" i="1"/>
  <c r="AG4271" i="1"/>
  <c r="AM4271" i="1" s="1"/>
  <c r="AE4263" i="1"/>
  <c r="AG4251" i="1"/>
  <c r="AM4251" i="1" s="1"/>
  <c r="AE4246" i="1"/>
  <c r="AB4246" i="1"/>
  <c r="AE4242" i="1"/>
  <c r="AE4232" i="1"/>
  <c r="AE4227" i="1"/>
  <c r="AE4220" i="1"/>
  <c r="AF4217" i="1"/>
  <c r="AF4214" i="1"/>
  <c r="AE4203" i="1"/>
  <c r="AF4193" i="1"/>
  <c r="AE4193" i="1"/>
  <c r="AG4161" i="1"/>
  <c r="AM4161" i="1" s="1"/>
  <c r="AE4143" i="1"/>
  <c r="AG4143" i="1"/>
  <c r="AM4143" i="1" s="1"/>
  <c r="AE4110" i="1"/>
  <c r="AB4110" i="1"/>
  <c r="AF4110" i="1"/>
  <c r="AG4110" i="1"/>
  <c r="AM4110" i="1" s="1"/>
  <c r="AF4097" i="1"/>
  <c r="AE4097" i="1"/>
  <c r="AG4097" i="1"/>
  <c r="AM4097" i="1" s="1"/>
  <c r="AE4095" i="1"/>
  <c r="AF4095" i="1"/>
  <c r="AG4085" i="1"/>
  <c r="AM4085" i="1" s="1"/>
  <c r="AB4085" i="1"/>
  <c r="AE4002" i="1"/>
  <c r="AB4002" i="1"/>
  <c r="AF4002" i="1"/>
  <c r="AG4002" i="1"/>
  <c r="AM4002" i="1" s="1"/>
  <c r="AE4000" i="1"/>
  <c r="AF4000" i="1"/>
  <c r="AG3931" i="1"/>
  <c r="AM3931" i="1" s="1"/>
  <c r="AB3931" i="1"/>
  <c r="AF3931" i="1"/>
  <c r="AG3787" i="1"/>
  <c r="AM3787" i="1" s="1"/>
  <c r="AB3787" i="1"/>
  <c r="AE3787" i="1"/>
  <c r="AF3787" i="1"/>
  <c r="AB3778" i="1"/>
  <c r="AE3778" i="1"/>
  <c r="AF3778" i="1"/>
  <c r="AG3778" i="1"/>
  <c r="AM3778" i="1" s="1"/>
  <c r="AF3732" i="1"/>
  <c r="AB3732" i="1"/>
  <c r="AE3732" i="1"/>
  <c r="AE3698" i="1"/>
  <c r="AB3698" i="1"/>
  <c r="AF3698" i="1"/>
  <c r="AG3698" i="1"/>
  <c r="AM3698" i="1" s="1"/>
  <c r="AB3664" i="1"/>
  <c r="AF3664" i="1"/>
  <c r="AE3633" i="1"/>
  <c r="AB3633" i="1"/>
  <c r="AG3633" i="1"/>
  <c r="AM3633" i="1" s="1"/>
  <c r="AE4675" i="1"/>
  <c r="AE4651" i="1"/>
  <c r="AF4626" i="1"/>
  <c r="AG4613" i="1"/>
  <c r="AM4613" i="1" s="1"/>
  <c r="AG4605" i="1"/>
  <c r="AM4605" i="1" s="1"/>
  <c r="AB4601" i="1"/>
  <c r="AB4577" i="1"/>
  <c r="AG4573" i="1"/>
  <c r="AM4573" i="1" s="1"/>
  <c r="AF4474" i="1"/>
  <c r="AE4467" i="1"/>
  <c r="AE4459" i="1"/>
  <c r="AE4451" i="1"/>
  <c r="AB4433" i="1"/>
  <c r="AF4426" i="1"/>
  <c r="AG4397" i="1"/>
  <c r="AM4397" i="1" s="1"/>
  <c r="AG4393" i="1"/>
  <c r="AM4393" i="1" s="1"/>
  <c r="AB4391" i="1"/>
  <c r="AG4389" i="1"/>
  <c r="AM4389" i="1" s="1"/>
  <c r="AG4194" i="1"/>
  <c r="AM4194" i="1" s="1"/>
  <c r="AF4194" i="1"/>
  <c r="AG4174" i="1"/>
  <c r="AM4174" i="1" s="1"/>
  <c r="AE4174" i="1"/>
  <c r="AF4174" i="1"/>
  <c r="AF4168" i="1"/>
  <c r="AE4168" i="1"/>
  <c r="AF4162" i="1"/>
  <c r="AG4162" i="1"/>
  <c r="AM4162" i="1" s="1"/>
  <c r="AB4162" i="1"/>
  <c r="AE4118" i="1"/>
  <c r="AB4118" i="1"/>
  <c r="AF4118" i="1"/>
  <c r="AG4118" i="1"/>
  <c r="AM4118" i="1" s="1"/>
  <c r="AF4092" i="1"/>
  <c r="AE4092" i="1"/>
  <c r="AB4069" i="1"/>
  <c r="AG4069" i="1"/>
  <c r="AM4069" i="1" s="1"/>
  <c r="AE4044" i="1"/>
  <c r="AF4044" i="1"/>
  <c r="AH4044" i="1" s="1"/>
  <c r="AB4044" i="1"/>
  <c r="AE3806" i="1"/>
  <c r="AB3806" i="1"/>
  <c r="AF3806" i="1"/>
  <c r="AG3806" i="1"/>
  <c r="AM3806" i="1" s="1"/>
  <c r="AE3651" i="1"/>
  <c r="AG3651" i="1"/>
  <c r="AM3651" i="1" s="1"/>
  <c r="AF3651" i="1"/>
  <c r="AB4832" i="1"/>
  <c r="AF4801" i="1"/>
  <c r="AF4759" i="1"/>
  <c r="AF4722" i="1"/>
  <c r="AG4709" i="1"/>
  <c r="AM4709" i="1" s="1"/>
  <c r="AG4696" i="1"/>
  <c r="AM4696" i="1" s="1"/>
  <c r="AG4685" i="1"/>
  <c r="AM4685" i="1" s="1"/>
  <c r="AG4681" i="1"/>
  <c r="AM4681" i="1" s="1"/>
  <c r="AG4661" i="1"/>
  <c r="AM4661" i="1" s="1"/>
  <c r="AG4657" i="1"/>
  <c r="AM4657" i="1" s="1"/>
  <c r="AG4637" i="1"/>
  <c r="AM4637" i="1" s="1"/>
  <c r="AG4633" i="1"/>
  <c r="AM4633" i="1" s="1"/>
  <c r="AG4624" i="1"/>
  <c r="AM4624" i="1" s="1"/>
  <c r="AF4618" i="1"/>
  <c r="AF4610" i="1"/>
  <c r="AB4593" i="1"/>
  <c r="AB4585" i="1"/>
  <c r="AG4581" i="1"/>
  <c r="AM4581" i="1" s="1"/>
  <c r="AG4578" i="1"/>
  <c r="AM4578" i="1" s="1"/>
  <c r="AB4575" i="1"/>
  <c r="AF4571" i="1"/>
  <c r="AG4569" i="1"/>
  <c r="AM4569" i="1" s="1"/>
  <c r="AF4562" i="1"/>
  <c r="AG4553" i="1"/>
  <c r="AM4553" i="1" s="1"/>
  <c r="AG4545" i="1"/>
  <c r="AM4545" i="1" s="1"/>
  <c r="AF4538" i="1"/>
  <c r="AG4529" i="1"/>
  <c r="AM4529" i="1" s="1"/>
  <c r="AG4521" i="1"/>
  <c r="AM4521" i="1" s="1"/>
  <c r="AG4513" i="1"/>
  <c r="AM4513" i="1" s="1"/>
  <c r="AF4506" i="1"/>
  <c r="AF4498" i="1"/>
  <c r="AF4490" i="1"/>
  <c r="AF4482" i="1"/>
  <c r="AG4472" i="1"/>
  <c r="AM4472" i="1" s="1"/>
  <c r="AG4464" i="1"/>
  <c r="AM4464" i="1" s="1"/>
  <c r="AG4456" i="1"/>
  <c r="AM4456" i="1" s="1"/>
  <c r="AG4448" i="1"/>
  <c r="AM4448" i="1" s="1"/>
  <c r="AG4434" i="1"/>
  <c r="AM4434" i="1" s="1"/>
  <c r="AG4424" i="1"/>
  <c r="AM4424" i="1" s="1"/>
  <c r="AG4421" i="1"/>
  <c r="AM4421" i="1" s="1"/>
  <c r="AG4409" i="1"/>
  <c r="AM4409" i="1" s="1"/>
  <c r="AE4405" i="1"/>
  <c r="AF4400" i="1"/>
  <c r="AF4385" i="1"/>
  <c r="AG4384" i="1"/>
  <c r="AM4384" i="1" s="1"/>
  <c r="AB4359" i="1"/>
  <c r="AG4353" i="1"/>
  <c r="AM4353" i="1" s="1"/>
  <c r="AF4351" i="1"/>
  <c r="AF4350" i="1"/>
  <c r="AB4334" i="1"/>
  <c r="AG4328" i="1"/>
  <c r="AM4328" i="1" s="1"/>
  <c r="AB4319" i="1"/>
  <c r="AG4302" i="1"/>
  <c r="AM4302" i="1" s="1"/>
  <c r="AF4299" i="1"/>
  <c r="AG4242" i="1"/>
  <c r="AM4242" i="1" s="1"/>
  <c r="AE4238" i="1"/>
  <c r="AG4235" i="1"/>
  <c r="AM4235" i="1" s="1"/>
  <c r="AG4218" i="1"/>
  <c r="AM4218" i="1" s="1"/>
  <c r="AG4217" i="1"/>
  <c r="AM4217" i="1" s="1"/>
  <c r="AF4209" i="1"/>
  <c r="AE4130" i="1"/>
  <c r="AB4130" i="1"/>
  <c r="AF4130" i="1"/>
  <c r="AG4130" i="1"/>
  <c r="AM4130" i="1" s="1"/>
  <c r="AE4126" i="1"/>
  <c r="AB4126" i="1"/>
  <c r="AF4126" i="1"/>
  <c r="AG4126" i="1"/>
  <c r="AM4126" i="1" s="1"/>
  <c r="AE4066" i="1"/>
  <c r="AB4066" i="1"/>
  <c r="AF4066" i="1"/>
  <c r="AG4066" i="1"/>
  <c r="AM4066" i="1" s="1"/>
  <c r="AF4050" i="1"/>
  <c r="AG4050" i="1"/>
  <c r="AM4050" i="1" s="1"/>
  <c r="AE4050" i="1"/>
  <c r="AB4050" i="1"/>
  <c r="AF3948" i="1"/>
  <c r="AB3948" i="1"/>
  <c r="AE3948" i="1"/>
  <c r="AE3718" i="1"/>
  <c r="AB3718" i="1"/>
  <c r="AF3718" i="1"/>
  <c r="AG3718" i="1"/>
  <c r="AM3718" i="1" s="1"/>
  <c r="AF4818" i="1"/>
  <c r="AF4800" i="1"/>
  <c r="AF4783" i="1"/>
  <c r="AF4767" i="1"/>
  <c r="AG4744" i="1"/>
  <c r="AM4744" i="1" s="1"/>
  <c r="AG4720" i="1"/>
  <c r="AM4720" i="1" s="1"/>
  <c r="AF4706" i="1"/>
  <c r="AF4682" i="1"/>
  <c r="AG4680" i="1"/>
  <c r="AM4680" i="1" s="1"/>
  <c r="AF4658" i="1"/>
  <c r="AG4656" i="1"/>
  <c r="AM4656" i="1" s="1"/>
  <c r="AF4634" i="1"/>
  <c r="AF4617" i="1"/>
  <c r="AG4616" i="1"/>
  <c r="AM4616" i="1" s="1"/>
  <c r="AF4609" i="1"/>
  <c r="AG4608" i="1"/>
  <c r="AM4608" i="1" s="1"/>
  <c r="AG4597" i="1"/>
  <c r="AM4597" i="1" s="1"/>
  <c r="AG4589" i="1"/>
  <c r="AM4589" i="1" s="1"/>
  <c r="AF4570" i="1"/>
  <c r="AF4561" i="1"/>
  <c r="AG4560" i="1"/>
  <c r="AM4560" i="1" s="1"/>
  <c r="AF4554" i="1"/>
  <c r="AH4554" i="1" s="1"/>
  <c r="AF4546" i="1"/>
  <c r="AF4537" i="1"/>
  <c r="AG4536" i="1"/>
  <c r="AM4536" i="1" s="1"/>
  <c r="AF4530" i="1"/>
  <c r="AF4522" i="1"/>
  <c r="AF4514" i="1"/>
  <c r="AF4505" i="1"/>
  <c r="AG4504" i="1"/>
  <c r="AM4504" i="1" s="1"/>
  <c r="AF4497" i="1"/>
  <c r="AG4496" i="1"/>
  <c r="AM4496" i="1" s="1"/>
  <c r="AF4489" i="1"/>
  <c r="AG4488" i="1"/>
  <c r="AM4488" i="1" s="1"/>
  <c r="AF4481" i="1"/>
  <c r="AH4481" i="1" s="1"/>
  <c r="AG4480" i="1"/>
  <c r="AM4480" i="1" s="1"/>
  <c r="AF4472" i="1"/>
  <c r="AF4464" i="1"/>
  <c r="AF4456" i="1"/>
  <c r="AF4448" i="1"/>
  <c r="AF4424" i="1"/>
  <c r="AF4393" i="1"/>
  <c r="AG4383" i="1"/>
  <c r="AM4383" i="1" s="1"/>
  <c r="AG4352" i="1"/>
  <c r="AM4352" i="1" s="1"/>
  <c r="AG4297" i="1"/>
  <c r="AM4297" i="1" s="1"/>
  <c r="AG4294" i="1"/>
  <c r="AM4294" i="1" s="1"/>
  <c r="AG4287" i="1"/>
  <c r="AM4287" i="1" s="1"/>
  <c r="AB4227" i="1"/>
  <c r="AB4214" i="1"/>
  <c r="AE4194" i="1"/>
  <c r="AE4177" i="1"/>
  <c r="AF4177" i="1"/>
  <c r="AE4162" i="1"/>
  <c r="AE4142" i="1"/>
  <c r="AB4142" i="1"/>
  <c r="AF4142" i="1"/>
  <c r="AG4142" i="1"/>
  <c r="AM4142" i="1" s="1"/>
  <c r="AB4109" i="1"/>
  <c r="AG4109" i="1"/>
  <c r="AM4109" i="1" s="1"/>
  <c r="AE4076" i="1"/>
  <c r="AF4076" i="1"/>
  <c r="AF4054" i="1"/>
  <c r="AG4054" i="1"/>
  <c r="AM4054" i="1" s="1"/>
  <c r="AE4054" i="1"/>
  <c r="AB4054" i="1"/>
  <c r="AG4021" i="1"/>
  <c r="AM4021" i="1" s="1"/>
  <c r="AB4021" i="1"/>
  <c r="AE3834" i="1"/>
  <c r="AF3834" i="1"/>
  <c r="AG3834" i="1"/>
  <c r="AM3834" i="1" s="1"/>
  <c r="AB3727" i="1"/>
  <c r="AG3727" i="1"/>
  <c r="AM3727" i="1" s="1"/>
  <c r="AE3697" i="1"/>
  <c r="AB3697" i="1"/>
  <c r="AG3697" i="1"/>
  <c r="AM3697" i="1" s="1"/>
  <c r="AB3676" i="1"/>
  <c r="AF3676" i="1"/>
  <c r="AE3676" i="1"/>
  <c r="AB3672" i="1"/>
  <c r="AF3672" i="1"/>
  <c r="AH3672" i="1" s="1"/>
  <c r="AG4198" i="1"/>
  <c r="AM4198" i="1" s="1"/>
  <c r="AB4198" i="1"/>
  <c r="AG4195" i="1"/>
  <c r="AM4195" i="1" s="1"/>
  <c r="AF4195" i="1"/>
  <c r="AF4185" i="1"/>
  <c r="AE4185" i="1"/>
  <c r="AE4106" i="1"/>
  <c r="AB4106" i="1"/>
  <c r="AF4106" i="1"/>
  <c r="AG4106" i="1"/>
  <c r="AM4106" i="1" s="1"/>
  <c r="AB4101" i="1"/>
  <c r="AG4101" i="1"/>
  <c r="AM4101" i="1" s="1"/>
  <c r="AB4092" i="1"/>
  <c r="AF4082" i="1"/>
  <c r="AG4082" i="1"/>
  <c r="AM4082" i="1" s="1"/>
  <c r="AE4082" i="1"/>
  <c r="AB4082" i="1"/>
  <c r="AF4047" i="1"/>
  <c r="AE4047" i="1"/>
  <c r="AF4034" i="1"/>
  <c r="AH4034" i="1" s="1"/>
  <c r="AG4034" i="1"/>
  <c r="AM4034" i="1" s="1"/>
  <c r="AE4034" i="1"/>
  <c r="AB4034" i="1"/>
  <c r="AF4032" i="1"/>
  <c r="AH4032" i="1" s="1"/>
  <c r="AE4032" i="1"/>
  <c r="AB3981" i="1"/>
  <c r="AG3981" i="1"/>
  <c r="AM3981" i="1" s="1"/>
  <c r="AF3953" i="1"/>
  <c r="AE3953" i="1"/>
  <c r="AG3953" i="1"/>
  <c r="AM3953" i="1" s="1"/>
  <c r="AB3918" i="1"/>
  <c r="AE3918" i="1"/>
  <c r="AF3918" i="1"/>
  <c r="AG3918" i="1"/>
  <c r="AM3918" i="1" s="1"/>
  <c r="AB3914" i="1"/>
  <c r="AE3914" i="1"/>
  <c r="AF3914" i="1"/>
  <c r="AG3914" i="1"/>
  <c r="AM3914" i="1" s="1"/>
  <c r="AG3843" i="1"/>
  <c r="AM3843" i="1" s="1"/>
  <c r="AB3843" i="1"/>
  <c r="AE3843" i="1"/>
  <c r="AF3843" i="1"/>
  <c r="AG3811" i="1"/>
  <c r="AM3811" i="1" s="1"/>
  <c r="AB3811" i="1"/>
  <c r="AE3811" i="1"/>
  <c r="AF3811" i="1"/>
  <c r="AF3748" i="1"/>
  <c r="AB3748" i="1"/>
  <c r="AE3748" i="1"/>
  <c r="AE4186" i="1"/>
  <c r="AF4150" i="1"/>
  <c r="AF4078" i="1"/>
  <c r="AE4073" i="1"/>
  <c r="AF4046" i="1"/>
  <c r="AF4010" i="1"/>
  <c r="AB3994" i="1"/>
  <c r="AE3985" i="1"/>
  <c r="AF3958" i="1"/>
  <c r="AE3921" i="1"/>
  <c r="AE3905" i="1"/>
  <c r="AB3898" i="1"/>
  <c r="AE3875" i="1"/>
  <c r="AE3873" i="1"/>
  <c r="AF3842" i="1"/>
  <c r="AB3819" i="1"/>
  <c r="AF3814" i="1"/>
  <c r="AH3814" i="1" s="1"/>
  <c r="AE3794" i="1"/>
  <c r="AE3793" i="1"/>
  <c r="AF3790" i="1"/>
  <c r="AF3786" i="1"/>
  <c r="AB3771" i="1"/>
  <c r="AB3758" i="1"/>
  <c r="AE3747" i="1"/>
  <c r="AE3731" i="1"/>
  <c r="AE3691" i="1"/>
  <c r="AF3662" i="1"/>
  <c r="AB3662" i="1"/>
  <c r="AB3657" i="1"/>
  <c r="AE3657" i="1"/>
  <c r="AE3561" i="1"/>
  <c r="AF3561" i="1"/>
  <c r="AG3561" i="1"/>
  <c r="AM3561" i="1" s="1"/>
  <c r="AE3516" i="1"/>
  <c r="AF3516" i="1"/>
  <c r="AG3516" i="1"/>
  <c r="AM3516" i="1" s="1"/>
  <c r="AE3469" i="1"/>
  <c r="AB3469" i="1"/>
  <c r="AF3469" i="1"/>
  <c r="AG3469" i="1"/>
  <c r="AM3469" i="1" s="1"/>
  <c r="AB3301" i="1"/>
  <c r="AE3301" i="1"/>
  <c r="AF3301" i="1"/>
  <c r="AG3301" i="1"/>
  <c r="AM3301" i="1" s="1"/>
  <c r="AG3224" i="1"/>
  <c r="AM3224" i="1" s="1"/>
  <c r="AE3224" i="1"/>
  <c r="AB4140" i="1"/>
  <c r="AB4108" i="1"/>
  <c r="AB4100" i="1"/>
  <c r="AB4068" i="1"/>
  <c r="AB4037" i="1"/>
  <c r="AG4030" i="1"/>
  <c r="AM4030" i="1" s="1"/>
  <c r="AF4025" i="1"/>
  <c r="AB4022" i="1"/>
  <c r="AG4006" i="1"/>
  <c r="AM4006" i="1" s="1"/>
  <c r="AB4004" i="1"/>
  <c r="AB3997" i="1"/>
  <c r="AB3980" i="1"/>
  <c r="AB3973" i="1"/>
  <c r="AE3972" i="1"/>
  <c r="AE3970" i="1"/>
  <c r="AF3969" i="1"/>
  <c r="AF3964" i="1"/>
  <c r="AB3962" i="1"/>
  <c r="AE3958" i="1"/>
  <c r="AG3950" i="1"/>
  <c r="AM3950" i="1" s="1"/>
  <c r="AB3937" i="1"/>
  <c r="AG3932" i="1"/>
  <c r="AM3932" i="1" s="1"/>
  <c r="AF3930" i="1"/>
  <c r="AG3929" i="1"/>
  <c r="AM3929" i="1" s="1"/>
  <c r="AB3927" i="1"/>
  <c r="AB3923" i="1"/>
  <c r="AB3907" i="1"/>
  <c r="AG3899" i="1"/>
  <c r="AM3899" i="1" s="1"/>
  <c r="AB3897" i="1"/>
  <c r="AB3894" i="1"/>
  <c r="AG3891" i="1"/>
  <c r="AM3891" i="1" s="1"/>
  <c r="AB3889" i="1"/>
  <c r="AB3887" i="1"/>
  <c r="AB3883" i="1"/>
  <c r="AB3882" i="1"/>
  <c r="AE3866" i="1"/>
  <c r="AG3859" i="1"/>
  <c r="AM3859" i="1" s="1"/>
  <c r="AB3858" i="1"/>
  <c r="AB3854" i="1"/>
  <c r="AE3844" i="1"/>
  <c r="AE3842" i="1"/>
  <c r="AG3838" i="1"/>
  <c r="AM3838" i="1" s="1"/>
  <c r="AF3836" i="1"/>
  <c r="AG3827" i="1"/>
  <c r="AM3827" i="1" s="1"/>
  <c r="AB3825" i="1"/>
  <c r="AE3822" i="1"/>
  <c r="AB3818" i="1"/>
  <c r="AE3812" i="1"/>
  <c r="AF3803" i="1"/>
  <c r="AE3798" i="1"/>
  <c r="AB3796" i="1"/>
  <c r="AE3788" i="1"/>
  <c r="AE3786" i="1"/>
  <c r="AG3782" i="1"/>
  <c r="AM3782" i="1" s="1"/>
  <c r="AF3780" i="1"/>
  <c r="AE3774" i="1"/>
  <c r="AB3770" i="1"/>
  <c r="AB3763" i="1"/>
  <c r="AB3762" i="1"/>
  <c r="AB3756" i="1"/>
  <c r="AB3753" i="1"/>
  <c r="AB3751" i="1"/>
  <c r="AB3738" i="1"/>
  <c r="AE3692" i="1"/>
  <c r="AB3680" i="1"/>
  <c r="AB3673" i="1"/>
  <c r="AG3662" i="1"/>
  <c r="AM3662" i="1" s="1"/>
  <c r="AG3657" i="1"/>
  <c r="AM3657" i="1" s="1"/>
  <c r="AG3595" i="1"/>
  <c r="AM3595" i="1" s="1"/>
  <c r="AE3595" i="1"/>
  <c r="AF3551" i="1"/>
  <c r="AG3551" i="1"/>
  <c r="AM3551" i="1" s="1"/>
  <c r="AB3473" i="1"/>
  <c r="AE3473" i="1"/>
  <c r="AF3473" i="1"/>
  <c r="AG3473" i="1"/>
  <c r="AM3473" i="1" s="1"/>
  <c r="AE3345" i="1"/>
  <c r="AF3345" i="1"/>
  <c r="AG3345" i="1"/>
  <c r="AM3345" i="1" s="1"/>
  <c r="AE3265" i="1"/>
  <c r="AF3265" i="1"/>
  <c r="AG3265" i="1"/>
  <c r="AM3265" i="1" s="1"/>
  <c r="AE3146" i="1"/>
  <c r="AG3146" i="1"/>
  <c r="AM3146" i="1" s="1"/>
  <c r="AF3146" i="1"/>
  <c r="AB4175" i="1"/>
  <c r="AB4074" i="1"/>
  <c r="AF4012" i="1"/>
  <c r="AE3994" i="1"/>
  <c r="AF3993" i="1"/>
  <c r="AF3988" i="1"/>
  <c r="AB3986" i="1"/>
  <c r="AB3966" i="1"/>
  <c r="AE3960" i="1"/>
  <c r="AF3951" i="1"/>
  <c r="AB3942" i="1"/>
  <c r="AF3937" i="1"/>
  <c r="AG3926" i="1"/>
  <c r="AM3926" i="1" s="1"/>
  <c r="AB3924" i="1"/>
  <c r="AE3922" i="1"/>
  <c r="AB3922" i="1"/>
  <c r="AG3919" i="1"/>
  <c r="AM3919" i="1" s="1"/>
  <c r="AB3910" i="1"/>
  <c r="AE3906" i="1"/>
  <c r="AB3906" i="1"/>
  <c r="AG3903" i="1"/>
  <c r="AM3903" i="1" s="1"/>
  <c r="AG3898" i="1"/>
  <c r="AM3898" i="1" s="1"/>
  <c r="AE3894" i="1"/>
  <c r="AB3886" i="1"/>
  <c r="AB3881" i="1"/>
  <c r="AE3878" i="1"/>
  <c r="AB3878" i="1"/>
  <c r="AB3870" i="1"/>
  <c r="AG3862" i="1"/>
  <c r="AM3862" i="1" s="1"/>
  <c r="AF3860" i="1"/>
  <c r="AB3857" i="1"/>
  <c r="AE3854" i="1"/>
  <c r="AB3851" i="1"/>
  <c r="AB3850" i="1"/>
  <c r="AG3830" i="1"/>
  <c r="AM3830" i="1" s="1"/>
  <c r="AF3828" i="1"/>
  <c r="AG3819" i="1"/>
  <c r="AM3819" i="1" s="1"/>
  <c r="AB3817" i="1"/>
  <c r="AG3771" i="1"/>
  <c r="AM3771" i="1" s="1"/>
  <c r="AB3769" i="1"/>
  <c r="AG3763" i="1"/>
  <c r="AM3763" i="1" s="1"/>
  <c r="AB3761" i="1"/>
  <c r="AE3758" i="1"/>
  <c r="AB3743" i="1"/>
  <c r="AB3737" i="1"/>
  <c r="AB3734" i="1"/>
  <c r="AB3730" i="1"/>
  <c r="AB3720" i="1"/>
  <c r="AB3704" i="1"/>
  <c r="AF3704" i="1"/>
  <c r="AG3699" i="1"/>
  <c r="AM3699" i="1" s="1"/>
  <c r="AF3652" i="1"/>
  <c r="AB3593" i="1"/>
  <c r="AE3593" i="1"/>
  <c r="AE3525" i="1"/>
  <c r="AB3525" i="1"/>
  <c r="AG3525" i="1"/>
  <c r="AM3525" i="1" s="1"/>
  <c r="AG3410" i="1"/>
  <c r="AM3410" i="1" s="1"/>
  <c r="AB3410" i="1"/>
  <c r="AE3410" i="1"/>
  <c r="AF3410" i="1"/>
  <c r="AE3388" i="1"/>
  <c r="AF3388" i="1"/>
  <c r="AG3388" i="1"/>
  <c r="AM3388" i="1" s="1"/>
  <c r="AF3331" i="1"/>
  <c r="AE3331" i="1"/>
  <c r="AF3283" i="1"/>
  <c r="AE3283" i="1"/>
  <c r="AE3149" i="1"/>
  <c r="AB3149" i="1"/>
  <c r="AG3149" i="1"/>
  <c r="AM3149" i="1" s="1"/>
  <c r="AF3149" i="1"/>
  <c r="AB3794" i="1"/>
  <c r="AF3702" i="1"/>
  <c r="AB3702" i="1"/>
  <c r="AG3683" i="1"/>
  <c r="AM3683" i="1" s="1"/>
  <c r="AE3683" i="1"/>
  <c r="AF3683" i="1"/>
  <c r="AB3671" i="1"/>
  <c r="AG3671" i="1"/>
  <c r="AM3671" i="1" s="1"/>
  <c r="AE3650" i="1"/>
  <c r="AG3650" i="1"/>
  <c r="AM3650" i="1" s="1"/>
  <c r="AF3644" i="1"/>
  <c r="AE3644" i="1"/>
  <c r="AB3624" i="1"/>
  <c r="AF3624" i="1"/>
  <c r="AF3620" i="1"/>
  <c r="AH3620" i="1" s="1"/>
  <c r="AB3620" i="1"/>
  <c r="AE3620" i="1"/>
  <c r="AG3582" i="1"/>
  <c r="AM3582" i="1" s="1"/>
  <c r="AF3582" i="1"/>
  <c r="AE3509" i="1"/>
  <c r="AB3509" i="1"/>
  <c r="AF3509" i="1"/>
  <c r="AG3509" i="1"/>
  <c r="AM3509" i="1" s="1"/>
  <c r="AB3500" i="1"/>
  <c r="AE3500" i="1"/>
  <c r="AF3500" i="1"/>
  <c r="AG3500" i="1"/>
  <c r="AM3500" i="1" s="1"/>
  <c r="AG3486" i="1"/>
  <c r="AM3486" i="1" s="1"/>
  <c r="AE3486" i="1"/>
  <c r="AB3449" i="1"/>
  <c r="AE3449" i="1"/>
  <c r="AF3449" i="1"/>
  <c r="AG3449" i="1"/>
  <c r="AM3449" i="1" s="1"/>
  <c r="AE3445" i="1"/>
  <c r="AB3445" i="1"/>
  <c r="AF3445" i="1"/>
  <c r="AG3445" i="1"/>
  <c r="AM3445" i="1" s="1"/>
  <c r="AB3432" i="1"/>
  <c r="AG3432" i="1"/>
  <c r="AM3432" i="1" s="1"/>
  <c r="AE3300" i="1"/>
  <c r="AF3300" i="1"/>
  <c r="AG3300" i="1"/>
  <c r="AM3300" i="1" s="1"/>
  <c r="AE4150" i="1"/>
  <c r="AF4140" i="1"/>
  <c r="AE4136" i="1"/>
  <c r="AE4128" i="1"/>
  <c r="AE4120" i="1"/>
  <c r="AE4112" i="1"/>
  <c r="AF4108" i="1"/>
  <c r="AE4104" i="1"/>
  <c r="AF4100" i="1"/>
  <c r="AF4087" i="1"/>
  <c r="AE4078" i="1"/>
  <c r="AE4074" i="1"/>
  <c r="AF4068" i="1"/>
  <c r="AF4055" i="1"/>
  <c r="AE4046" i="1"/>
  <c r="AE4010" i="1"/>
  <c r="AE4008" i="1"/>
  <c r="AF4004" i="1"/>
  <c r="AG3994" i="1"/>
  <c r="AM3994" i="1" s="1"/>
  <c r="AE3986" i="1"/>
  <c r="AF3980" i="1"/>
  <c r="AG3966" i="1"/>
  <c r="AM3966" i="1" s="1"/>
  <c r="AB3958" i="1"/>
  <c r="AG3937" i="1"/>
  <c r="AM3937" i="1" s="1"/>
  <c r="AE3930" i="1"/>
  <c r="AG3923" i="1"/>
  <c r="AM3923" i="1" s="1"/>
  <c r="AG3907" i="1"/>
  <c r="AM3907" i="1" s="1"/>
  <c r="AE3895" i="1"/>
  <c r="AE3887" i="1"/>
  <c r="AE3886" i="1"/>
  <c r="AG3882" i="1"/>
  <c r="AM3882" i="1" s="1"/>
  <c r="AE3870" i="1"/>
  <c r="AB3866" i="1"/>
  <c r="AG3851" i="1"/>
  <c r="AM3851" i="1" s="1"/>
  <c r="AF3819" i="1"/>
  <c r="AF3796" i="1"/>
  <c r="AF3771" i="1"/>
  <c r="AG3762" i="1"/>
  <c r="AM3762" i="1" s="1"/>
  <c r="AG3758" i="1"/>
  <c r="AM3758" i="1" s="1"/>
  <c r="AF3756" i="1"/>
  <c r="AE3751" i="1"/>
  <c r="AG3738" i="1"/>
  <c r="AM3738" i="1" s="1"/>
  <c r="AE3734" i="1"/>
  <c r="AG3730" i="1"/>
  <c r="AM3730" i="1" s="1"/>
  <c r="AB3721" i="1"/>
  <c r="AF3699" i="1"/>
  <c r="AG3689" i="1"/>
  <c r="AM3689" i="1" s="1"/>
  <c r="AG3673" i="1"/>
  <c r="AM3673" i="1" s="1"/>
  <c r="AF3658" i="1"/>
  <c r="AB3607" i="1"/>
  <c r="AG3607" i="1"/>
  <c r="AM3607" i="1" s="1"/>
  <c r="AB3600" i="1"/>
  <c r="AF3600" i="1"/>
  <c r="AB3548" i="1"/>
  <c r="AE3548" i="1"/>
  <c r="AF3548" i="1"/>
  <c r="AG3548" i="1"/>
  <c r="AM3548" i="1" s="1"/>
  <c r="AE3545" i="1"/>
  <c r="AB3545" i="1"/>
  <c r="AF3545" i="1"/>
  <c r="AG3545" i="1"/>
  <c r="AM3545" i="1" s="1"/>
  <c r="AG3538" i="1"/>
  <c r="AM3538" i="1" s="1"/>
  <c r="AE3538" i="1"/>
  <c r="AG3993" i="1"/>
  <c r="AM3993" i="1" s="1"/>
  <c r="AG3942" i="1"/>
  <c r="AM3942" i="1" s="1"/>
  <c r="AG3910" i="1"/>
  <c r="AM3910" i="1" s="1"/>
  <c r="AG3894" i="1"/>
  <c r="AM3894" i="1" s="1"/>
  <c r="AG3881" i="1"/>
  <c r="AM3881" i="1" s="1"/>
  <c r="AG3857" i="1"/>
  <c r="AM3857" i="1" s="1"/>
  <c r="AG3854" i="1"/>
  <c r="AM3854" i="1" s="1"/>
  <c r="AG3850" i="1"/>
  <c r="AM3850" i="1" s="1"/>
  <c r="AG3817" i="1"/>
  <c r="AM3817" i="1" s="1"/>
  <c r="AG3769" i="1"/>
  <c r="AM3769" i="1" s="1"/>
  <c r="AF3763" i="1"/>
  <c r="AG3761" i="1"/>
  <c r="AM3761" i="1" s="1"/>
  <c r="AG3745" i="1"/>
  <c r="AM3745" i="1" s="1"/>
  <c r="AG3737" i="1"/>
  <c r="AM3737" i="1" s="1"/>
  <c r="AG3729" i="1"/>
  <c r="AM3729" i="1" s="1"/>
  <c r="AB3711" i="1"/>
  <c r="AG3711" i="1"/>
  <c r="AM3711" i="1" s="1"/>
  <c r="AG3702" i="1"/>
  <c r="AM3702" i="1" s="1"/>
  <c r="AF3650" i="1"/>
  <c r="AE3635" i="1"/>
  <c r="AG3635" i="1"/>
  <c r="AM3635" i="1" s="1"/>
  <c r="AF3616" i="1"/>
  <c r="AB3616" i="1"/>
  <c r="AB3522" i="1"/>
  <c r="AE3522" i="1"/>
  <c r="AF3522" i="1"/>
  <c r="AG3522" i="1"/>
  <c r="AM3522" i="1" s="1"/>
  <c r="AF3519" i="1"/>
  <c r="AG3519" i="1"/>
  <c r="AM3519" i="1" s="1"/>
  <c r="AB3368" i="1"/>
  <c r="AG3368" i="1"/>
  <c r="AM3368" i="1" s="1"/>
  <c r="AE3336" i="1"/>
  <c r="AB3336" i="1"/>
  <c r="AF3336" i="1"/>
  <c r="AG3336" i="1"/>
  <c r="AM3336" i="1" s="1"/>
  <c r="AG3262" i="1"/>
  <c r="AM3262" i="1" s="1"/>
  <c r="AB3262" i="1"/>
  <c r="AE3262" i="1"/>
  <c r="AF3262" i="1"/>
  <c r="AE3745" i="1"/>
  <c r="AE3729" i="1"/>
  <c r="AG3722" i="1"/>
  <c r="AM3722" i="1" s="1"/>
  <c r="AG3713" i="1"/>
  <c r="AM3713" i="1" s="1"/>
  <c r="AG3682" i="1"/>
  <c r="AM3682" i="1" s="1"/>
  <c r="AE3682" i="1"/>
  <c r="AF3682" i="1"/>
  <c r="AF3675" i="1"/>
  <c r="AG3659" i="1"/>
  <c r="AM3659" i="1" s="1"/>
  <c r="AE3659" i="1"/>
  <c r="AB3652" i="1"/>
  <c r="AB3644" i="1"/>
  <c r="AF3640" i="1"/>
  <c r="AB3640" i="1"/>
  <c r="AF3635" i="1"/>
  <c r="AE3588" i="1"/>
  <c r="AF3588" i="1"/>
  <c r="AB3588" i="1"/>
  <c r="AE3566" i="1"/>
  <c r="AG3566" i="1"/>
  <c r="AM3566" i="1" s="1"/>
  <c r="AB3566" i="1"/>
  <c r="AB3508" i="1"/>
  <c r="AE3508" i="1"/>
  <c r="AF3508" i="1"/>
  <c r="AG3508" i="1"/>
  <c r="AM3508" i="1" s="1"/>
  <c r="AB3422" i="1"/>
  <c r="AF3422" i="1"/>
  <c r="AB3401" i="1"/>
  <c r="AE3401" i="1"/>
  <c r="AF3401" i="1"/>
  <c r="AG3401" i="1"/>
  <c r="AM3401" i="1" s="1"/>
  <c r="AB3382" i="1"/>
  <c r="AF3382" i="1"/>
  <c r="AE3372" i="1"/>
  <c r="AF3372" i="1"/>
  <c r="AG3372" i="1"/>
  <c r="AM3372" i="1" s="1"/>
  <c r="AG3370" i="1"/>
  <c r="AM3370" i="1" s="1"/>
  <c r="AB3370" i="1"/>
  <c r="AE3370" i="1"/>
  <c r="AF3370" i="1"/>
  <c r="AF3363" i="1"/>
  <c r="AH3363" i="1" s="1"/>
  <c r="AE3363" i="1"/>
  <c r="AB3300" i="1"/>
  <c r="AG3710" i="1"/>
  <c r="AM3710" i="1" s="1"/>
  <c r="AG3706" i="1"/>
  <c r="AM3706" i="1" s="1"/>
  <c r="AG3681" i="1"/>
  <c r="AM3681" i="1" s="1"/>
  <c r="AG3670" i="1"/>
  <c r="AM3670" i="1" s="1"/>
  <c r="AG3666" i="1"/>
  <c r="AM3666" i="1" s="1"/>
  <c r="AF3643" i="1"/>
  <c r="AF3642" i="1"/>
  <c r="AG3641" i="1"/>
  <c r="AM3641" i="1" s="1"/>
  <c r="AG3630" i="1"/>
  <c r="AM3630" i="1" s="1"/>
  <c r="AG3626" i="1"/>
  <c r="AM3626" i="1" s="1"/>
  <c r="AF3619" i="1"/>
  <c r="AF3618" i="1"/>
  <c r="AG3617" i="1"/>
  <c r="AM3617" i="1" s="1"/>
  <c r="AE3594" i="1"/>
  <c r="AB3590" i="1"/>
  <c r="AE3554" i="1"/>
  <c r="AB3543" i="1"/>
  <c r="AE3537" i="1"/>
  <c r="AE3534" i="1"/>
  <c r="AF3533" i="1"/>
  <c r="AE3532" i="1"/>
  <c r="AE3524" i="1"/>
  <c r="AF3514" i="1"/>
  <c r="AF3513" i="1"/>
  <c r="AE3511" i="1"/>
  <c r="AE3489" i="1"/>
  <c r="AB3461" i="1"/>
  <c r="AB3437" i="1"/>
  <c r="AE3426" i="1"/>
  <c r="AF3425" i="1"/>
  <c r="AF3420" i="1"/>
  <c r="AF3409" i="1"/>
  <c r="AF3397" i="1"/>
  <c r="AF3396" i="1"/>
  <c r="AF3385" i="1"/>
  <c r="AF3381" i="1"/>
  <c r="AF3380" i="1"/>
  <c r="AF3365" i="1"/>
  <c r="AF3364" i="1"/>
  <c r="AE3362" i="1"/>
  <c r="AF3361" i="1"/>
  <c r="AF3360" i="1"/>
  <c r="AE3356" i="1"/>
  <c r="AB3348" i="1"/>
  <c r="AE3344" i="1"/>
  <c r="AG3332" i="1"/>
  <c r="AM3332" i="1" s="1"/>
  <c r="AE3330" i="1"/>
  <c r="AF3329" i="1"/>
  <c r="AF3328" i="1"/>
  <c r="AF3325" i="1"/>
  <c r="AF3324" i="1"/>
  <c r="AE3321" i="1"/>
  <c r="AG3320" i="1"/>
  <c r="AM3320" i="1" s="1"/>
  <c r="AG3316" i="1"/>
  <c r="AM3316" i="1" s="1"/>
  <c r="AE3313" i="1"/>
  <c r="AE3308" i="1"/>
  <c r="AE3297" i="1"/>
  <c r="AE3288" i="1"/>
  <c r="AG3284" i="1"/>
  <c r="AM3284" i="1" s="1"/>
  <c r="AB3282" i="1"/>
  <c r="AG3278" i="1"/>
  <c r="AM3278" i="1" s="1"/>
  <c r="AE3277" i="1"/>
  <c r="AB3277" i="1"/>
  <c r="AE3264" i="1"/>
  <c r="AF3256" i="1"/>
  <c r="AB3254" i="1"/>
  <c r="AG3249" i="1"/>
  <c r="AM3249" i="1" s="1"/>
  <c r="AE3248" i="1"/>
  <c r="AE3246" i="1"/>
  <c r="AF3245" i="1"/>
  <c r="AF3244" i="1"/>
  <c r="AB3239" i="1"/>
  <c r="AB3238" i="1"/>
  <c r="AF3233" i="1"/>
  <c r="AG3231" i="1"/>
  <c r="AM3231" i="1" s="1"/>
  <c r="AB3229" i="1"/>
  <c r="AE3194" i="1"/>
  <c r="AF3194" i="1"/>
  <c r="AE3102" i="1"/>
  <c r="AF3102" i="1"/>
  <c r="AG3102" i="1"/>
  <c r="AM3102" i="1" s="1"/>
  <c r="AB3102" i="1"/>
  <c r="AE3642" i="1"/>
  <c r="AB3639" i="1"/>
  <c r="AB3622" i="1"/>
  <c r="AE3618" i="1"/>
  <c r="AB3615" i="1"/>
  <c r="AB3610" i="1"/>
  <c r="AB3598" i="1"/>
  <c r="AE3591" i="1"/>
  <c r="AE3590" i="1"/>
  <c r="AB3579" i="1"/>
  <c r="AF3569" i="1"/>
  <c r="AB3542" i="1"/>
  <c r="AF3530" i="1"/>
  <c r="AE3514" i="1"/>
  <c r="AB3505" i="1"/>
  <c r="AB3498" i="1"/>
  <c r="AB3493" i="1"/>
  <c r="AB3465" i="1"/>
  <c r="AB3460" i="1"/>
  <c r="AB3453" i="1"/>
  <c r="AB3452" i="1"/>
  <c r="AB3442" i="1"/>
  <c r="AB3436" i="1"/>
  <c r="AG3428" i="1"/>
  <c r="AM3428" i="1" s="1"/>
  <c r="AE3425" i="1"/>
  <c r="AE3420" i="1"/>
  <c r="AE3409" i="1"/>
  <c r="AB3405" i="1"/>
  <c r="AE3396" i="1"/>
  <c r="AB3393" i="1"/>
  <c r="AG3389" i="1"/>
  <c r="AM3389" i="1" s="1"/>
  <c r="AE3385" i="1"/>
  <c r="AE3380" i="1"/>
  <c r="AG3378" i="1"/>
  <c r="AM3378" i="1" s="1"/>
  <c r="AF3369" i="1"/>
  <c r="AE3364" i="1"/>
  <c r="AE3361" i="1"/>
  <c r="AB3353" i="1"/>
  <c r="AE3349" i="1"/>
  <c r="AF3347" i="1"/>
  <c r="AH3347" i="1" s="1"/>
  <c r="AF3337" i="1"/>
  <c r="AF3332" i="1"/>
  <c r="AE3329" i="1"/>
  <c r="AE3324" i="1"/>
  <c r="AF3320" i="1"/>
  <c r="AH3320" i="1" s="1"/>
  <c r="AF3316" i="1"/>
  <c r="AH3316" i="1" s="1"/>
  <c r="AF3285" i="1"/>
  <c r="AF3284" i="1"/>
  <c r="AB3281" i="1"/>
  <c r="AB3276" i="1"/>
  <c r="AF3273" i="1"/>
  <c r="AE3266" i="1"/>
  <c r="AB3258" i="1"/>
  <c r="AE3253" i="1"/>
  <c r="AB3253" i="1"/>
  <c r="AE3244" i="1"/>
  <c r="AE3237" i="1"/>
  <c r="AB3237" i="1"/>
  <c r="AG3235" i="1"/>
  <c r="AM3235" i="1" s="1"/>
  <c r="AE3217" i="1"/>
  <c r="AB3217" i="1"/>
  <c r="AF3181" i="1"/>
  <c r="AE3181" i="1"/>
  <c r="AB3181" i="1"/>
  <c r="AE3158" i="1"/>
  <c r="AF3158" i="1"/>
  <c r="AB3158" i="1"/>
  <c r="AE3622" i="1"/>
  <c r="AG3611" i="1"/>
  <c r="AM3611" i="1" s="1"/>
  <c r="AB3609" i="1"/>
  <c r="AE3598" i="1"/>
  <c r="AB3586" i="1"/>
  <c r="AB3584" i="1"/>
  <c r="AB3572" i="1"/>
  <c r="AF3565" i="1"/>
  <c r="AB3554" i="1"/>
  <c r="AB3549" i="1"/>
  <c r="AG3542" i="1"/>
  <c r="AM3542" i="1" s="1"/>
  <c r="AE3541" i="1"/>
  <c r="AF3535" i="1"/>
  <c r="AB3535" i="1"/>
  <c r="AE3517" i="1"/>
  <c r="AE3513" i="1"/>
  <c r="AG3502" i="1"/>
  <c r="AM3502" i="1" s="1"/>
  <c r="AB3497" i="1"/>
  <c r="AB3492" i="1"/>
  <c r="AB3485" i="1"/>
  <c r="AB3484" i="1"/>
  <c r="AE3461" i="1"/>
  <c r="AB3457" i="1"/>
  <c r="AE3453" i="1"/>
  <c r="AB3441" i="1"/>
  <c r="AE3405" i="1"/>
  <c r="AB3404" i="1"/>
  <c r="AE3369" i="1"/>
  <c r="AB3357" i="1"/>
  <c r="AE3337" i="1"/>
  <c r="AE3332" i="1"/>
  <c r="AB3322" i="1"/>
  <c r="AE3316" i="1"/>
  <c r="AB3314" i="1"/>
  <c r="AB3292" i="1"/>
  <c r="AE3284" i="1"/>
  <c r="AB3280" i="1"/>
  <c r="AE3273" i="1"/>
  <c r="AB3270" i="1"/>
  <c r="AB3257" i="1"/>
  <c r="AB3252" i="1"/>
  <c r="AE3171" i="1"/>
  <c r="AG3171" i="1"/>
  <c r="AM3171" i="1" s="1"/>
  <c r="AB3171" i="1"/>
  <c r="AE3166" i="1"/>
  <c r="AF3166" i="1"/>
  <c r="AB3166" i="1"/>
  <c r="AB3534" i="1"/>
  <c r="AB3533" i="1"/>
  <c r="AB3511" i="1"/>
  <c r="AB3426" i="1"/>
  <c r="AE3402" i="1"/>
  <c r="AB3397" i="1"/>
  <c r="AF3389" i="1"/>
  <c r="AB3381" i="1"/>
  <c r="AF3373" i="1"/>
  <c r="AB3365" i="1"/>
  <c r="AB3362" i="1"/>
  <c r="AB3356" i="1"/>
  <c r="AG3353" i="1"/>
  <c r="AM3353" i="1" s="1"/>
  <c r="AF3344" i="1"/>
  <c r="AE3340" i="1"/>
  <c r="AB3330" i="1"/>
  <c r="AB3325" i="1"/>
  <c r="AG3322" i="1"/>
  <c r="AM3322" i="1" s="1"/>
  <c r="AB3308" i="1"/>
  <c r="AE3289" i="1"/>
  <c r="AG3281" i="1"/>
  <c r="AM3281" i="1" s="1"/>
  <c r="AE3280" i="1"/>
  <c r="AF3272" i="1"/>
  <c r="AE3269" i="1"/>
  <c r="AF3266" i="1"/>
  <c r="AE3260" i="1"/>
  <c r="AB3256" i="1"/>
  <c r="AE3249" i="1"/>
  <c r="AB3245" i="1"/>
  <c r="AB3233" i="1"/>
  <c r="AE3227" i="1"/>
  <c r="AG3219" i="1"/>
  <c r="AM3219" i="1" s="1"/>
  <c r="AG3218" i="1"/>
  <c r="AM3218" i="1" s="1"/>
  <c r="AF3213" i="1"/>
  <c r="AG3195" i="1"/>
  <c r="AM3195" i="1" s="1"/>
  <c r="AF3195" i="1"/>
  <c r="AG3181" i="1"/>
  <c r="AM3181" i="1" s="1"/>
  <c r="AG3158" i="1"/>
  <c r="AM3158" i="1" s="1"/>
  <c r="AE3148" i="1"/>
  <c r="AG3148" i="1"/>
  <c r="AM3148" i="1" s="1"/>
  <c r="AG3141" i="1"/>
  <c r="AM3141" i="1" s="1"/>
  <c r="AB3141" i="1"/>
  <c r="AE3141" i="1"/>
  <c r="AF3141" i="1"/>
  <c r="AB3139" i="1"/>
  <c r="AF3139" i="1"/>
  <c r="AG3139" i="1"/>
  <c r="AM3139" i="1" s="1"/>
  <c r="AE3126" i="1"/>
  <c r="AF3126" i="1"/>
  <c r="AB3126" i="1"/>
  <c r="AB3642" i="1"/>
  <c r="AB3618" i="1"/>
  <c r="AG3586" i="1"/>
  <c r="AM3586" i="1" s="1"/>
  <c r="AE3506" i="1"/>
  <c r="AG3498" i="1"/>
  <c r="AM3498" i="1" s="1"/>
  <c r="AB3425" i="1"/>
  <c r="AE3365" i="1"/>
  <c r="AB3361" i="1"/>
  <c r="AE3357" i="1"/>
  <c r="AF3355" i="1"/>
  <c r="AB3329" i="1"/>
  <c r="AE3325" i="1"/>
  <c r="AE3320" i="1"/>
  <c r="AE3285" i="1"/>
  <c r="AG3270" i="1"/>
  <c r="AM3270" i="1" s="1"/>
  <c r="AF3267" i="1"/>
  <c r="AE3258" i="1"/>
  <c r="AE3233" i="1"/>
  <c r="AG3174" i="1"/>
  <c r="AM3174" i="1" s="1"/>
  <c r="AE3174" i="1"/>
  <c r="AF3171" i="1"/>
  <c r="AG3166" i="1"/>
  <c r="AM3166" i="1" s="1"/>
  <c r="AB3137" i="1"/>
  <c r="AE3137" i="1"/>
  <c r="AG3137" i="1"/>
  <c r="AM3137" i="1" s="1"/>
  <c r="AB3209" i="1"/>
  <c r="AE3209" i="1"/>
  <c r="AE3185" i="1"/>
  <c r="AF3185" i="1"/>
  <c r="AG3185" i="1"/>
  <c r="AM3185" i="1" s="1"/>
  <c r="AE3079" i="1"/>
  <c r="AF3079" i="1"/>
  <c r="AG3079" i="1"/>
  <c r="AM3079" i="1" s="1"/>
  <c r="AB3079" i="1"/>
  <c r="AB3225" i="1"/>
  <c r="AE3225" i="1"/>
  <c r="AF3219" i="1"/>
  <c r="AE3218" i="1"/>
  <c r="AG3209" i="1"/>
  <c r="AM3209" i="1" s="1"/>
  <c r="AE3201" i="1"/>
  <c r="AE3153" i="1"/>
  <c r="AF3118" i="1"/>
  <c r="AE3103" i="1"/>
  <c r="AG3090" i="1"/>
  <c r="AM3090" i="1" s="1"/>
  <c r="AB3074" i="1"/>
  <c r="AE3066" i="1"/>
  <c r="AF3063" i="1"/>
  <c r="AF3062" i="1"/>
  <c r="AE3042" i="1"/>
  <c r="AF3038" i="1"/>
  <c r="AF3027" i="1"/>
  <c r="AG3025" i="1"/>
  <c r="AM3025" i="1" s="1"/>
  <c r="AB3023" i="1"/>
  <c r="AB3017" i="1"/>
  <c r="AE3009" i="1"/>
  <c r="AG3007" i="1"/>
  <c r="AM3007" i="1" s="1"/>
  <c r="AE3005" i="1"/>
  <c r="AE2998" i="1"/>
  <c r="AE2996" i="1"/>
  <c r="AB2989" i="1"/>
  <c r="AE2977" i="1"/>
  <c r="AF2974" i="1"/>
  <c r="AB2965" i="1"/>
  <c r="AE2958" i="1"/>
  <c r="AE2956" i="1"/>
  <c r="AB2955" i="1"/>
  <c r="AB2954" i="1"/>
  <c r="AF2951" i="1"/>
  <c r="AE2945" i="1"/>
  <c r="AB2915" i="1"/>
  <c r="AE2915" i="1"/>
  <c r="AF2911" i="1"/>
  <c r="AF2907" i="1"/>
  <c r="AB2907" i="1"/>
  <c r="AB2905" i="1"/>
  <c r="AF2899" i="1"/>
  <c r="AB2897" i="1"/>
  <c r="AB2894" i="1"/>
  <c r="AF2853" i="1"/>
  <c r="AE2853" i="1"/>
  <c r="AG2772" i="1"/>
  <c r="AM2772" i="1" s="1"/>
  <c r="AB2772" i="1"/>
  <c r="AE2772" i="1"/>
  <c r="AF2772" i="1"/>
  <c r="AE2702" i="1"/>
  <c r="AB2702" i="1"/>
  <c r="AF2702" i="1"/>
  <c r="AG2702" i="1"/>
  <c r="AM2702" i="1" s="1"/>
  <c r="AB3143" i="1"/>
  <c r="AB3106" i="1"/>
  <c r="AB3105" i="1"/>
  <c r="AB3095" i="1"/>
  <c r="AF3090" i="1"/>
  <c r="AG3086" i="1"/>
  <c r="AM3086" i="1" s="1"/>
  <c r="AG3081" i="1"/>
  <c r="AM3081" i="1" s="1"/>
  <c r="AB3078" i="1"/>
  <c r="AB3077" i="1"/>
  <c r="AE3073" i="1"/>
  <c r="AB3073" i="1"/>
  <c r="AF3071" i="1"/>
  <c r="AH3071" i="1" s="1"/>
  <c r="AB3065" i="1"/>
  <c r="AE3063" i="1"/>
  <c r="AB3059" i="1"/>
  <c r="AG3047" i="1"/>
  <c r="AM3047" i="1" s="1"/>
  <c r="AE3038" i="1"/>
  <c r="AG3037" i="1"/>
  <c r="AM3037" i="1" s="1"/>
  <c r="AB3035" i="1"/>
  <c r="AB3034" i="1"/>
  <c r="AG3028" i="1"/>
  <c r="AM3028" i="1" s="1"/>
  <c r="AG3023" i="1"/>
  <c r="AM3023" i="1" s="1"/>
  <c r="AB3022" i="1"/>
  <c r="AE3019" i="1"/>
  <c r="AE3017" i="1"/>
  <c r="AF3014" i="1"/>
  <c r="AG3006" i="1"/>
  <c r="AM3006" i="1" s="1"/>
  <c r="AG3002" i="1"/>
  <c r="AM3002" i="1" s="1"/>
  <c r="AB2995" i="1"/>
  <c r="AB2994" i="1"/>
  <c r="AG2990" i="1"/>
  <c r="AM2990" i="1" s="1"/>
  <c r="AE2989" i="1"/>
  <c r="AB2983" i="1"/>
  <c r="AE2974" i="1"/>
  <c r="AG2973" i="1"/>
  <c r="AM2973" i="1" s="1"/>
  <c r="AB2971" i="1"/>
  <c r="AB2970" i="1"/>
  <c r="AG2966" i="1"/>
  <c r="AM2966" i="1" s="1"/>
  <c r="AE2965" i="1"/>
  <c r="AE2954" i="1"/>
  <c r="AB2953" i="1"/>
  <c r="AE2951" i="1"/>
  <c r="AF2950" i="1"/>
  <c r="AB2941" i="1"/>
  <c r="AG2938" i="1"/>
  <c r="AM2938" i="1" s="1"/>
  <c r="AB2935" i="1"/>
  <c r="AF2926" i="1"/>
  <c r="AB2922" i="1"/>
  <c r="AB2921" i="1"/>
  <c r="AB2913" i="1"/>
  <c r="AE2911" i="1"/>
  <c r="AB2877" i="1"/>
  <c r="AE2877" i="1"/>
  <c r="AG2870" i="1"/>
  <c r="AM2870" i="1" s="1"/>
  <c r="AE2870" i="1"/>
  <c r="AF2865" i="1"/>
  <c r="AG2865" i="1"/>
  <c r="AM2865" i="1" s="1"/>
  <c r="AE2860" i="1"/>
  <c r="AF2860" i="1"/>
  <c r="AG2860" i="1"/>
  <c r="AM2860" i="1" s="1"/>
  <c r="AB2860" i="1"/>
  <c r="AG2828" i="1"/>
  <c r="AM2828" i="1" s="1"/>
  <c r="AB2828" i="1"/>
  <c r="AE2828" i="1"/>
  <c r="AF2828" i="1"/>
  <c r="AB2706" i="1"/>
  <c r="AE2706" i="1"/>
  <c r="AF2706" i="1"/>
  <c r="AG2706" i="1"/>
  <c r="AM2706" i="1" s="1"/>
  <c r="AB2691" i="1"/>
  <c r="AE2691" i="1"/>
  <c r="AF2691" i="1"/>
  <c r="AG2691" i="1"/>
  <c r="AM2691" i="1" s="1"/>
  <c r="AB2667" i="1"/>
  <c r="AE2667" i="1"/>
  <c r="AF2667" i="1"/>
  <c r="AG2667" i="1"/>
  <c r="AM2667" i="1" s="1"/>
  <c r="AB2651" i="1"/>
  <c r="AE2651" i="1"/>
  <c r="AF2651" i="1"/>
  <c r="AG2651" i="1"/>
  <c r="AM2651" i="1" s="1"/>
  <c r="AE3071" i="1"/>
  <c r="AG3057" i="1"/>
  <c r="AM3057" i="1" s="1"/>
  <c r="AB3055" i="1"/>
  <c r="AF3037" i="1"/>
  <c r="AB3021" i="1"/>
  <c r="AB3010" i="1"/>
  <c r="AG3001" i="1"/>
  <c r="AM3001" i="1" s="1"/>
  <c r="AB2993" i="1"/>
  <c r="AB2982" i="1"/>
  <c r="AB2959" i="1"/>
  <c r="AB2946" i="1"/>
  <c r="AB2934" i="1"/>
  <c r="AE2862" i="1"/>
  <c r="AG2862" i="1"/>
  <c r="AM2862" i="1" s="1"/>
  <c r="AB2815" i="1"/>
  <c r="AE2815" i="1"/>
  <c r="AG2815" i="1"/>
  <c r="AM2815" i="1" s="1"/>
  <c r="AB2811" i="1"/>
  <c r="AF2811" i="1"/>
  <c r="AG2811" i="1"/>
  <c r="AM2811" i="1" s="1"/>
  <c r="AE2794" i="1"/>
  <c r="AF2794" i="1"/>
  <c r="AG2794" i="1"/>
  <c r="AM2794" i="1" s="1"/>
  <c r="AG2724" i="1"/>
  <c r="AM2724" i="1" s="1"/>
  <c r="AB2724" i="1"/>
  <c r="AE2724" i="1"/>
  <c r="AF2724" i="1"/>
  <c r="AB3153" i="1"/>
  <c r="AE3086" i="1"/>
  <c r="AF3057" i="1"/>
  <c r="AG3055" i="1"/>
  <c r="AM3055" i="1" s="1"/>
  <c r="AF3047" i="1"/>
  <c r="AB3027" i="1"/>
  <c r="AE3021" i="1"/>
  <c r="AF3019" i="1"/>
  <c r="AE3010" i="1"/>
  <c r="AB3009" i="1"/>
  <c r="AF3006" i="1"/>
  <c r="AF3002" i="1"/>
  <c r="AH3002" i="1" s="1"/>
  <c r="AF3001" i="1"/>
  <c r="AB2998" i="1"/>
  <c r="AE2995" i="1"/>
  <c r="AF2990" i="1"/>
  <c r="AG2983" i="1"/>
  <c r="AM2983" i="1" s="1"/>
  <c r="AF2966" i="1"/>
  <c r="AG2959" i="1"/>
  <c r="AM2959" i="1" s="1"/>
  <c r="AB2958" i="1"/>
  <c r="AE2955" i="1"/>
  <c r="AE2946" i="1"/>
  <c r="AB2945" i="1"/>
  <c r="AG2940" i="1"/>
  <c r="AM2940" i="1" s="1"/>
  <c r="AG2935" i="1"/>
  <c r="AM2935" i="1" s="1"/>
  <c r="AE2922" i="1"/>
  <c r="AG2908" i="1"/>
  <c r="AM2908" i="1" s="1"/>
  <c r="AB2899" i="1"/>
  <c r="AG2881" i="1"/>
  <c r="AM2881" i="1" s="1"/>
  <c r="AG2818" i="1"/>
  <c r="AM2818" i="1" s="1"/>
  <c r="AE2818" i="1"/>
  <c r="AF2815" i="1"/>
  <c r="AE2811" i="1"/>
  <c r="AE2737" i="1"/>
  <c r="AG2737" i="1"/>
  <c r="AM2737" i="1" s="1"/>
  <c r="AB3038" i="1"/>
  <c r="AB2974" i="1"/>
  <c r="AF2906" i="1"/>
  <c r="AB2906" i="1"/>
  <c r="AF2834" i="1"/>
  <c r="AG2834" i="1"/>
  <c r="AM2834" i="1" s="1"/>
  <c r="AB2834" i="1"/>
  <c r="AG2796" i="1"/>
  <c r="AM2796" i="1" s="1"/>
  <c r="AB2796" i="1"/>
  <c r="AE2796" i="1"/>
  <c r="AF2796" i="1"/>
  <c r="AB2779" i="1"/>
  <c r="AE2779" i="1"/>
  <c r="AF2779" i="1"/>
  <c r="AG2779" i="1"/>
  <c r="AM2779" i="1" s="1"/>
  <c r="AE2750" i="1"/>
  <c r="AB2750" i="1"/>
  <c r="AE2722" i="1"/>
  <c r="AB2722" i="1"/>
  <c r="AF2722" i="1"/>
  <c r="AG2722" i="1"/>
  <c r="AM2722" i="1" s="1"/>
  <c r="AG3156" i="1"/>
  <c r="AM3156" i="1" s="1"/>
  <c r="AF3143" i="1"/>
  <c r="AG3124" i="1"/>
  <c r="AM3124" i="1" s="1"/>
  <c r="AG3106" i="1"/>
  <c r="AM3106" i="1" s="1"/>
  <c r="AG3105" i="1"/>
  <c r="AM3105" i="1" s="1"/>
  <c r="AF3095" i="1"/>
  <c r="AB3081" i="1"/>
  <c r="AF3078" i="1"/>
  <c r="AG3077" i="1"/>
  <c r="AM3077" i="1" s="1"/>
  <c r="AG3073" i="1"/>
  <c r="AM3073" i="1" s="1"/>
  <c r="AB3071" i="1"/>
  <c r="AG3065" i="1"/>
  <c r="AM3065" i="1" s="1"/>
  <c r="AG3054" i="1"/>
  <c r="AM3054" i="1" s="1"/>
  <c r="AB3037" i="1"/>
  <c r="AG3034" i="1"/>
  <c r="AM3034" i="1" s="1"/>
  <c r="AG2994" i="1"/>
  <c r="AM2994" i="1" s="1"/>
  <c r="AG2993" i="1"/>
  <c r="AM2993" i="1" s="1"/>
  <c r="AF2983" i="1"/>
  <c r="AB2973" i="1"/>
  <c r="AG2970" i="1"/>
  <c r="AM2970" i="1" s="1"/>
  <c r="AG2941" i="1"/>
  <c r="AM2941" i="1" s="1"/>
  <c r="AB2938" i="1"/>
  <c r="AF2935" i="1"/>
  <c r="AG2921" i="1"/>
  <c r="AM2921" i="1" s="1"/>
  <c r="AF2913" i="1"/>
  <c r="AG2910" i="1"/>
  <c r="AM2910" i="1" s="1"/>
  <c r="AE2910" i="1"/>
  <c r="AE2909" i="1"/>
  <c r="AG2909" i="1"/>
  <c r="AM2909" i="1" s="1"/>
  <c r="AE2905" i="1"/>
  <c r="AF2897" i="1"/>
  <c r="AE2894" i="1"/>
  <c r="AE2886" i="1"/>
  <c r="AG2886" i="1"/>
  <c r="AM2886" i="1" s="1"/>
  <c r="AB2882" i="1"/>
  <c r="AE2882" i="1"/>
  <c r="AG2882" i="1"/>
  <c r="AM2882" i="1" s="1"/>
  <c r="AB2870" i="1"/>
  <c r="AG2868" i="1"/>
  <c r="AM2868" i="1" s="1"/>
  <c r="AE2868" i="1"/>
  <c r="AF2866" i="1"/>
  <c r="AG2866" i="1"/>
  <c r="AM2866" i="1" s="1"/>
  <c r="AB2866" i="1"/>
  <c r="AE2866" i="1"/>
  <c r="AG2844" i="1"/>
  <c r="AM2844" i="1" s="1"/>
  <c r="AB2844" i="1"/>
  <c r="AE2844" i="1"/>
  <c r="AF2844" i="1"/>
  <c r="AE2834" i="1"/>
  <c r="AE2832" i="1"/>
  <c r="AF2832" i="1"/>
  <c r="AG2832" i="1"/>
  <c r="AM2832" i="1" s="1"/>
  <c r="AB2832" i="1"/>
  <c r="AB2794" i="1"/>
  <c r="AB2784" i="1"/>
  <c r="AE2784" i="1"/>
  <c r="AF2784" i="1"/>
  <c r="AG2784" i="1"/>
  <c r="AM2784" i="1" s="1"/>
  <c r="AB2659" i="1"/>
  <c r="AE2659" i="1"/>
  <c r="AF2659" i="1"/>
  <c r="AG2659" i="1"/>
  <c r="AM2659" i="1" s="1"/>
  <c r="AB2643" i="1"/>
  <c r="AE2643" i="1"/>
  <c r="AF2643" i="1"/>
  <c r="AG2643" i="1"/>
  <c r="AM2643" i="1" s="1"/>
  <c r="AE3057" i="1"/>
  <c r="AF3055" i="1"/>
  <c r="AG3021" i="1"/>
  <c r="AM3021" i="1" s="1"/>
  <c r="AG3010" i="1"/>
  <c r="AM3010" i="1" s="1"/>
  <c r="AE3002" i="1"/>
  <c r="AF2993" i="1"/>
  <c r="AF2982" i="1"/>
  <c r="AF2959" i="1"/>
  <c r="AG2946" i="1"/>
  <c r="AM2946" i="1" s="1"/>
  <c r="AF2934" i="1"/>
  <c r="AG2922" i="1"/>
  <c r="AM2922" i="1" s="1"/>
  <c r="AE2921" i="1"/>
  <c r="AG2914" i="1"/>
  <c r="AM2914" i="1" s="1"/>
  <c r="AG2906" i="1"/>
  <c r="AM2906" i="1" s="1"/>
  <c r="AE2903" i="1"/>
  <c r="AE2895" i="1"/>
  <c r="AF2895" i="1"/>
  <c r="AB2895" i="1"/>
  <c r="AB2865" i="1"/>
  <c r="AE2837" i="1"/>
  <c r="AF2837" i="1"/>
  <c r="AB2814" i="1"/>
  <c r="AG2814" i="1"/>
  <c r="AM2814" i="1" s="1"/>
  <c r="AE2810" i="1"/>
  <c r="AF2810" i="1"/>
  <c r="AG2810" i="1"/>
  <c r="AM2810" i="1" s="1"/>
  <c r="AB2881" i="1"/>
  <c r="AB2862" i="1"/>
  <c r="AE2851" i="1"/>
  <c r="AG2851" i="1"/>
  <c r="AM2851" i="1" s="1"/>
  <c r="AF2819" i="1"/>
  <c r="AG2819" i="1"/>
  <c r="AM2819" i="1" s="1"/>
  <c r="AB2819" i="1"/>
  <c r="AB2795" i="1"/>
  <c r="AE2795" i="1"/>
  <c r="AF2795" i="1"/>
  <c r="AG2795" i="1"/>
  <c r="AM2795" i="1" s="1"/>
  <c r="AE2721" i="1"/>
  <c r="AG2721" i="1"/>
  <c r="AM2721" i="1" s="1"/>
  <c r="AG2708" i="1"/>
  <c r="AM2708" i="1" s="1"/>
  <c r="AB2708" i="1"/>
  <c r="AE2708" i="1"/>
  <c r="AF2708" i="1"/>
  <c r="AG2519" i="1"/>
  <c r="AM2519" i="1" s="1"/>
  <c r="AB2519" i="1"/>
  <c r="AF2446" i="1"/>
  <c r="AB2446" i="1"/>
  <c r="AF2050" i="1"/>
  <c r="AB2050" i="1"/>
  <c r="AE2050" i="1"/>
  <c r="AG2050" i="1"/>
  <c r="AM2050" i="1" s="1"/>
  <c r="AB2840" i="1"/>
  <c r="AB2809" i="1"/>
  <c r="AE2803" i="1"/>
  <c r="AG2787" i="1"/>
  <c r="AM2787" i="1" s="1"/>
  <c r="AG2786" i="1"/>
  <c r="AM2786" i="1" s="1"/>
  <c r="AG2778" i="1"/>
  <c r="AM2778" i="1" s="1"/>
  <c r="AF2763" i="1"/>
  <c r="AF2762" i="1"/>
  <c r="AB2756" i="1"/>
  <c r="AB2754" i="1"/>
  <c r="AB2748" i="1"/>
  <c r="AB2746" i="1"/>
  <c r="AE2742" i="1"/>
  <c r="AB2732" i="1"/>
  <c r="AE2699" i="1"/>
  <c r="AB2694" i="1"/>
  <c r="AG2676" i="1"/>
  <c r="AM2676" i="1" s="1"/>
  <c r="AE2674" i="1"/>
  <c r="AB2670" i="1"/>
  <c r="AB2662" i="1"/>
  <c r="AB2654" i="1"/>
  <c r="AB2646" i="1"/>
  <c r="AB2638" i="1"/>
  <c r="AG2635" i="1"/>
  <c r="AM2635" i="1" s="1"/>
  <c r="AG2619" i="1"/>
  <c r="AM2619" i="1" s="1"/>
  <c r="AG2603" i="1"/>
  <c r="AM2603" i="1" s="1"/>
  <c r="AB2589" i="1"/>
  <c r="AE2582" i="1"/>
  <c r="AF2574" i="1"/>
  <c r="AB2566" i="1"/>
  <c r="AF2564" i="1"/>
  <c r="AG2558" i="1"/>
  <c r="AM2558" i="1" s="1"/>
  <c r="AB2546" i="1"/>
  <c r="AE2538" i="1"/>
  <c r="AE2522" i="1"/>
  <c r="AF2522" i="1"/>
  <c r="AG2522" i="1"/>
  <c r="AM2522" i="1" s="1"/>
  <c r="AE2519" i="1"/>
  <c r="AB2514" i="1"/>
  <c r="AE2514" i="1"/>
  <c r="AG2358" i="1"/>
  <c r="AM2358" i="1" s="1"/>
  <c r="AF2358" i="1"/>
  <c r="AB2918" i="1"/>
  <c r="AB2889" i="1"/>
  <c r="AF2878" i="1"/>
  <c r="AH2878" i="1" s="1"/>
  <c r="AF2873" i="1"/>
  <c r="AB2859" i="1"/>
  <c r="AG2850" i="1"/>
  <c r="AM2850" i="1" s="1"/>
  <c r="AE2845" i="1"/>
  <c r="AG2842" i="1"/>
  <c r="AM2842" i="1" s="1"/>
  <c r="AE2829" i="1"/>
  <c r="AG2826" i="1"/>
  <c r="AM2826" i="1" s="1"/>
  <c r="AF2817" i="1"/>
  <c r="AF2816" i="1"/>
  <c r="AB2808" i="1"/>
  <c r="AE2802" i="1"/>
  <c r="AF2770" i="1"/>
  <c r="AE2763" i="1"/>
  <c r="AE2762" i="1"/>
  <c r="AB2755" i="1"/>
  <c r="AE2753" i="1"/>
  <c r="AG2748" i="1"/>
  <c r="AM2748" i="1" s="1"/>
  <c r="AB2747" i="1"/>
  <c r="AE2746" i="1"/>
  <c r="AE2745" i="1"/>
  <c r="AF2739" i="1"/>
  <c r="AB2731" i="1"/>
  <c r="AB2730" i="1"/>
  <c r="AE2726" i="1"/>
  <c r="AB2716" i="1"/>
  <c r="AB2714" i="1"/>
  <c r="AE2710" i="1"/>
  <c r="AB2684" i="1"/>
  <c r="AB2682" i="1"/>
  <c r="AG2633" i="1"/>
  <c r="AM2633" i="1" s="1"/>
  <c r="AG2631" i="1"/>
  <c r="AM2631" i="1" s="1"/>
  <c r="AB2623" i="1"/>
  <c r="AG2617" i="1"/>
  <c r="AM2617" i="1" s="1"/>
  <c r="AG2615" i="1"/>
  <c r="AM2615" i="1" s="1"/>
  <c r="AB2607" i="1"/>
  <c r="AG2601" i="1"/>
  <c r="AM2601" i="1" s="1"/>
  <c r="AE2564" i="1"/>
  <c r="AF2558" i="1"/>
  <c r="AG2556" i="1"/>
  <c r="AM2556" i="1" s="1"/>
  <c r="AB2556" i="1"/>
  <c r="AF2555" i="1"/>
  <c r="AF2542" i="1"/>
  <c r="AB2542" i="1"/>
  <c r="AG2540" i="1"/>
  <c r="AM2540" i="1" s="1"/>
  <c r="AB2540" i="1"/>
  <c r="AF2539" i="1"/>
  <c r="AF2516" i="1"/>
  <c r="AB2516" i="1"/>
  <c r="AE2516" i="1"/>
  <c r="AG2516" i="1"/>
  <c r="AM2516" i="1" s="1"/>
  <c r="AB2452" i="1"/>
  <c r="AE2452" i="1"/>
  <c r="AF2452" i="1"/>
  <c r="AG2452" i="1"/>
  <c r="AM2452" i="1" s="1"/>
  <c r="AB2412" i="1"/>
  <c r="AE2412" i="1"/>
  <c r="AF2412" i="1"/>
  <c r="AH2412" i="1" s="1"/>
  <c r="AG2412" i="1"/>
  <c r="AM2412" i="1" s="1"/>
  <c r="AE2353" i="1"/>
  <c r="AF2353" i="1"/>
  <c r="AG2353" i="1"/>
  <c r="AM2353" i="1" s="1"/>
  <c r="AF2351" i="1"/>
  <c r="AE2351" i="1"/>
  <c r="AF2066" i="1"/>
  <c r="AB2066" i="1"/>
  <c r="AE2066" i="1"/>
  <c r="AG2066" i="1"/>
  <c r="AM2066" i="1" s="1"/>
  <c r="AB2858" i="1"/>
  <c r="AB2831" i="1"/>
  <c r="AE2766" i="1"/>
  <c r="AG2756" i="1"/>
  <c r="AM2756" i="1" s="1"/>
  <c r="AG2732" i="1"/>
  <c r="AM2732" i="1" s="1"/>
  <c r="AE2730" i="1"/>
  <c r="AE2729" i="1"/>
  <c r="AG2716" i="1"/>
  <c r="AM2716" i="1" s="1"/>
  <c r="AB2715" i="1"/>
  <c r="AE2714" i="1"/>
  <c r="AE2713" i="1"/>
  <c r="AB2699" i="1"/>
  <c r="AE2694" i="1"/>
  <c r="AG2684" i="1"/>
  <c r="AM2684" i="1" s="1"/>
  <c r="AB2683" i="1"/>
  <c r="AE2682" i="1"/>
  <c r="AE2681" i="1"/>
  <c r="AB2677" i="1"/>
  <c r="AE2670" i="1"/>
  <c r="AE2662" i="1"/>
  <c r="AE2654" i="1"/>
  <c r="AE2646" i="1"/>
  <c r="AE2638" i="1"/>
  <c r="AF2635" i="1"/>
  <c r="AB2627" i="1"/>
  <c r="AF2619" i="1"/>
  <c r="AB2611" i="1"/>
  <c r="AF2603" i="1"/>
  <c r="AB2595" i="1"/>
  <c r="AE2590" i="1"/>
  <c r="AG2583" i="1"/>
  <c r="AM2583" i="1" s="1"/>
  <c r="AE2566" i="1"/>
  <c r="AF2556" i="1"/>
  <c r="AE2555" i="1"/>
  <c r="AB2551" i="1"/>
  <c r="AG2546" i="1"/>
  <c r="AM2546" i="1" s="1"/>
  <c r="AG2543" i="1"/>
  <c r="AM2543" i="1" s="1"/>
  <c r="AG2542" i="1"/>
  <c r="AM2542" i="1" s="1"/>
  <c r="AF2540" i="1"/>
  <c r="AE2539" i="1"/>
  <c r="AG2270" i="1"/>
  <c r="AM2270" i="1" s="1"/>
  <c r="AF2270" i="1"/>
  <c r="AE2635" i="1"/>
  <c r="AE2619" i="1"/>
  <c r="AE2603" i="1"/>
  <c r="AF2525" i="1"/>
  <c r="AG2525" i="1"/>
  <c r="AM2525" i="1" s="1"/>
  <c r="AB2525" i="1"/>
  <c r="AF2513" i="1"/>
  <c r="AG2513" i="1"/>
  <c r="AM2513" i="1" s="1"/>
  <c r="AE2417" i="1"/>
  <c r="AF2417" i="1"/>
  <c r="AG2417" i="1"/>
  <c r="AM2417" i="1" s="1"/>
  <c r="AB2394" i="1"/>
  <c r="AE2394" i="1"/>
  <c r="AF2394" i="1"/>
  <c r="AG2394" i="1"/>
  <c r="AM2394" i="1" s="1"/>
  <c r="AG2342" i="1"/>
  <c r="AM2342" i="1" s="1"/>
  <c r="AF2342" i="1"/>
  <c r="AB2170" i="1"/>
  <c r="AE2170" i="1"/>
  <c r="AF2170" i="1"/>
  <c r="AG2170" i="1"/>
  <c r="AM2170" i="1" s="1"/>
  <c r="AG2859" i="1"/>
  <c r="AM2859" i="1" s="1"/>
  <c r="AG2855" i="1"/>
  <c r="AM2855" i="1" s="1"/>
  <c r="AG2852" i="1"/>
  <c r="AM2852" i="1" s="1"/>
  <c r="AF2845" i="1"/>
  <c r="AF2841" i="1"/>
  <c r="AF2840" i="1"/>
  <c r="AG2831" i="1"/>
  <c r="AM2831" i="1" s="1"/>
  <c r="AF2829" i="1"/>
  <c r="AB2802" i="1"/>
  <c r="AE2776" i="1"/>
  <c r="AG2764" i="1"/>
  <c r="AM2764" i="1" s="1"/>
  <c r="AB2757" i="1"/>
  <c r="AF2756" i="1"/>
  <c r="AG2755" i="1"/>
  <c r="AM2755" i="1" s="1"/>
  <c r="AF2748" i="1"/>
  <c r="AG2747" i="1"/>
  <c r="AM2747" i="1" s="1"/>
  <c r="AG2746" i="1"/>
  <c r="AM2746" i="1" s="1"/>
  <c r="AB2733" i="1"/>
  <c r="AF2732" i="1"/>
  <c r="AG2731" i="1"/>
  <c r="AM2731" i="1" s="1"/>
  <c r="AB2717" i="1"/>
  <c r="AG2694" i="1"/>
  <c r="AM2694" i="1" s="1"/>
  <c r="AB2685" i="1"/>
  <c r="AG2670" i="1"/>
  <c r="AM2670" i="1" s="1"/>
  <c r="AG2662" i="1"/>
  <c r="AM2662" i="1" s="1"/>
  <c r="AG2654" i="1"/>
  <c r="AM2654" i="1" s="1"/>
  <c r="AG2646" i="1"/>
  <c r="AM2646" i="1" s="1"/>
  <c r="AG2638" i="1"/>
  <c r="AM2638" i="1" s="1"/>
  <c r="AG2627" i="1"/>
  <c r="AM2627" i="1" s="1"/>
  <c r="AG2611" i="1"/>
  <c r="AM2611" i="1" s="1"/>
  <c r="AG2595" i="1"/>
  <c r="AM2595" i="1" s="1"/>
  <c r="AG2593" i="1"/>
  <c r="AM2593" i="1" s="1"/>
  <c r="AG2590" i="1"/>
  <c r="AM2590" i="1" s="1"/>
  <c r="AE2572" i="1"/>
  <c r="AG2566" i="1"/>
  <c r="AM2566" i="1" s="1"/>
  <c r="AB2564" i="1"/>
  <c r="AB2558" i="1"/>
  <c r="AF2546" i="1"/>
  <c r="AF2534" i="1"/>
  <c r="AG2534" i="1"/>
  <c r="AM2534" i="1" s="1"/>
  <c r="AB2534" i="1"/>
  <c r="AE2451" i="1"/>
  <c r="AF2451" i="1"/>
  <c r="AB2428" i="1"/>
  <c r="AE2428" i="1"/>
  <c r="AF2428" i="1"/>
  <c r="AG2428" i="1"/>
  <c r="AM2428" i="1" s="1"/>
  <c r="AB2353" i="1"/>
  <c r="AF2859" i="1"/>
  <c r="AG2858" i="1"/>
  <c r="AM2858" i="1" s="1"/>
  <c r="AF2755" i="1"/>
  <c r="AF2747" i="1"/>
  <c r="AG2730" i="1"/>
  <c r="AM2730" i="1" s="1"/>
  <c r="AF2716" i="1"/>
  <c r="AG2715" i="1"/>
  <c r="AM2715" i="1" s="1"/>
  <c r="AG2714" i="1"/>
  <c r="AM2714" i="1" s="1"/>
  <c r="AF2684" i="1"/>
  <c r="AG2683" i="1"/>
  <c r="AM2683" i="1" s="1"/>
  <c r="AG2682" i="1"/>
  <c r="AM2682" i="1" s="1"/>
  <c r="AG2678" i="1"/>
  <c r="AM2678" i="1" s="1"/>
  <c r="AG2625" i="1"/>
  <c r="AM2625" i="1" s="1"/>
  <c r="AG2622" i="1"/>
  <c r="AM2622" i="1" s="1"/>
  <c r="AG2609" i="1"/>
  <c r="AM2609" i="1" s="1"/>
  <c r="AG2606" i="1"/>
  <c r="AM2606" i="1" s="1"/>
  <c r="AF2590" i="1"/>
  <c r="AF2550" i="1"/>
  <c r="AB2550" i="1"/>
  <c r="AG2548" i="1"/>
  <c r="AM2548" i="1" s="1"/>
  <c r="AB2548" i="1"/>
  <c r="AF2547" i="1"/>
  <c r="AE2513" i="1"/>
  <c r="AG2510" i="1"/>
  <c r="AM2510" i="1" s="1"/>
  <c r="AB2510" i="1"/>
  <c r="AE2510" i="1"/>
  <c r="AF2510" i="1"/>
  <c r="AE2498" i="1"/>
  <c r="AB2498" i="1"/>
  <c r="AF2479" i="1"/>
  <c r="AB2479" i="1"/>
  <c r="AE2479" i="1"/>
  <c r="AG2479" i="1"/>
  <c r="AM2479" i="1" s="1"/>
  <c r="AB2388" i="1"/>
  <c r="AE2388" i="1"/>
  <c r="AF2388" i="1"/>
  <c r="AG2388" i="1"/>
  <c r="AM2388" i="1" s="1"/>
  <c r="AF2334" i="1"/>
  <c r="AG2334" i="1"/>
  <c r="AM2334" i="1" s="1"/>
  <c r="AE2526" i="1"/>
  <c r="AF2526" i="1"/>
  <c r="AG2526" i="1"/>
  <c r="AM2526" i="1" s="1"/>
  <c r="AB2526" i="1"/>
  <c r="AF2519" i="1"/>
  <c r="AB2417" i="1"/>
  <c r="AE2405" i="1"/>
  <c r="AB2405" i="1"/>
  <c r="AG2405" i="1"/>
  <c r="AM2405" i="1" s="1"/>
  <c r="AE2393" i="1"/>
  <c r="AF2393" i="1"/>
  <c r="AG2393" i="1"/>
  <c r="AM2393" i="1" s="1"/>
  <c r="AB2354" i="1"/>
  <c r="AE2354" i="1"/>
  <c r="AF2354" i="1"/>
  <c r="AG2354" i="1"/>
  <c r="AM2354" i="1" s="1"/>
  <c r="AG2521" i="1"/>
  <c r="AM2521" i="1" s="1"/>
  <c r="AF2508" i="1"/>
  <c r="AE2501" i="1"/>
  <c r="AB2501" i="1"/>
  <c r="AE2497" i="1"/>
  <c r="AB2495" i="1"/>
  <c r="AE2477" i="1"/>
  <c r="AB2470" i="1"/>
  <c r="AE2465" i="1"/>
  <c r="AB2463" i="1"/>
  <c r="AE2450" i="1"/>
  <c r="AF2449" i="1"/>
  <c r="AE2426" i="1"/>
  <c r="AF2425" i="1"/>
  <c r="AE2416" i="1"/>
  <c r="AE2410" i="1"/>
  <c r="AE2409" i="1"/>
  <c r="AB2402" i="1"/>
  <c r="AB2397" i="1"/>
  <c r="AB2381" i="1"/>
  <c r="AB2370" i="1"/>
  <c r="AG2366" i="1"/>
  <c r="AM2366" i="1" s="1"/>
  <c r="AB2362" i="1"/>
  <c r="AF2359" i="1"/>
  <c r="AE2352" i="1"/>
  <c r="AB2348" i="1"/>
  <c r="AE2345" i="1"/>
  <c r="AB2301" i="1"/>
  <c r="AB2274" i="1"/>
  <c r="AE2274" i="1"/>
  <c r="AF2274" i="1"/>
  <c r="AG2274" i="1"/>
  <c r="AM2274" i="1" s="1"/>
  <c r="AB2237" i="1"/>
  <c r="AG2237" i="1"/>
  <c r="AM2237" i="1" s="1"/>
  <c r="AE2237" i="1"/>
  <c r="AB2229" i="1"/>
  <c r="AG2229" i="1"/>
  <c r="AM2229" i="1" s="1"/>
  <c r="AE2229" i="1"/>
  <c r="AF2196" i="1"/>
  <c r="AB2196" i="1"/>
  <c r="AE2196" i="1"/>
  <c r="AG2196" i="1"/>
  <c r="AM2196" i="1" s="1"/>
  <c r="AF2103" i="1"/>
  <c r="AB2103" i="1"/>
  <c r="AE2103" i="1"/>
  <c r="AG2103" i="1"/>
  <c r="AM2103" i="1" s="1"/>
  <c r="AF1994" i="1"/>
  <c r="AB1994" i="1"/>
  <c r="AE1994" i="1"/>
  <c r="AG1994" i="1"/>
  <c r="AM1994" i="1" s="1"/>
  <c r="AB2505" i="1"/>
  <c r="AB2500" i="1"/>
  <c r="AF2495" i="1"/>
  <c r="AB2494" i="1"/>
  <c r="AE2449" i="1"/>
  <c r="AE2425" i="1"/>
  <c r="AB2401" i="1"/>
  <c r="AB2386" i="1"/>
  <c r="AB2369" i="1"/>
  <c r="AB2361" i="1"/>
  <c r="AB2357" i="1"/>
  <c r="AB2341" i="1"/>
  <c r="AB2329" i="1"/>
  <c r="AB2321" i="1"/>
  <c r="AG2317" i="1"/>
  <c r="AM2317" i="1" s="1"/>
  <c r="AG2292" i="1"/>
  <c r="AM2292" i="1" s="1"/>
  <c r="AB2292" i="1"/>
  <c r="AE2284" i="1"/>
  <c r="AF2284" i="1"/>
  <c r="AF2272" i="1"/>
  <c r="AG2272" i="1"/>
  <c r="AM2272" i="1" s="1"/>
  <c r="AE2272" i="1"/>
  <c r="AB2258" i="1"/>
  <c r="AE2258" i="1"/>
  <c r="AF2258" i="1"/>
  <c r="AG2258" i="1"/>
  <c r="AM2258" i="1" s="1"/>
  <c r="AE2252" i="1"/>
  <c r="AF2252" i="1"/>
  <c r="AG2252" i="1"/>
  <c r="AM2252" i="1" s="1"/>
  <c r="AB2252" i="1"/>
  <c r="AB2245" i="1"/>
  <c r="AG2245" i="1"/>
  <c r="AM2245" i="1" s="1"/>
  <c r="AE2245" i="1"/>
  <c r="AE2224" i="1"/>
  <c r="AF2224" i="1"/>
  <c r="AF2167" i="1"/>
  <c r="AE2167" i="1"/>
  <c r="AF2082" i="1"/>
  <c r="AB2082" i="1"/>
  <c r="AE2082" i="1"/>
  <c r="AG2082" i="1"/>
  <c r="AM2082" i="1" s="1"/>
  <c r="AE2506" i="1"/>
  <c r="AF2500" i="1"/>
  <c r="AG2494" i="1"/>
  <c r="AM2494" i="1" s="1"/>
  <c r="AB2493" i="1"/>
  <c r="AG2477" i="1"/>
  <c r="AM2477" i="1" s="1"/>
  <c r="AB2473" i="1"/>
  <c r="AB2468" i="1"/>
  <c r="AF2462" i="1"/>
  <c r="AB2460" i="1"/>
  <c r="AG2429" i="1"/>
  <c r="AM2429" i="1" s="1"/>
  <c r="AF2422" i="1"/>
  <c r="AB2420" i="1"/>
  <c r="AE2400" i="1"/>
  <c r="AB2385" i="1"/>
  <c r="AE2381" i="1"/>
  <c r="AG2370" i="1"/>
  <c r="AM2370" i="1" s="1"/>
  <c r="AE2368" i="1"/>
  <c r="AF2367" i="1"/>
  <c r="AH2367" i="1" s="1"/>
  <c r="AG2362" i="1"/>
  <c r="AM2362" i="1" s="1"/>
  <c r="AE2360" i="1"/>
  <c r="AB2356" i="1"/>
  <c r="AE2335" i="1"/>
  <c r="AE2328" i="1"/>
  <c r="AG2328" i="1"/>
  <c r="AM2328" i="1" s="1"/>
  <c r="AE2320" i="1"/>
  <c r="AF2320" i="1"/>
  <c r="AG2318" i="1"/>
  <c r="AM2318" i="1" s="1"/>
  <c r="AB2313" i="1"/>
  <c r="AF2292" i="1"/>
  <c r="AG2284" i="1"/>
  <c r="AM2284" i="1" s="1"/>
  <c r="AF2256" i="1"/>
  <c r="AG2256" i="1"/>
  <c r="AM2256" i="1" s="1"/>
  <c r="AE2256" i="1"/>
  <c r="AG2224" i="1"/>
  <c r="AM2224" i="1" s="1"/>
  <c r="AE2205" i="1"/>
  <c r="AB2205" i="1"/>
  <c r="AG2205" i="1"/>
  <c r="AM2205" i="1" s="1"/>
  <c r="AG2182" i="1"/>
  <c r="AM2182" i="1" s="1"/>
  <c r="AF2182" i="1"/>
  <c r="AE2169" i="1"/>
  <c r="AF2169" i="1"/>
  <c r="AG2169" i="1"/>
  <c r="AM2169" i="1" s="1"/>
  <c r="AF2077" i="1"/>
  <c r="AE2077" i="1"/>
  <c r="AF2061" i="1"/>
  <c r="AE2061" i="1"/>
  <c r="AF2045" i="1"/>
  <c r="AE2045" i="1"/>
  <c r="AB2497" i="1"/>
  <c r="AE2493" i="1"/>
  <c r="AE2474" i="1"/>
  <c r="AF2468" i="1"/>
  <c r="AB2465" i="1"/>
  <c r="AF2460" i="1"/>
  <c r="AE2232" i="1"/>
  <c r="AF2232" i="1"/>
  <c r="AF2459" i="1"/>
  <c r="AB2449" i="1"/>
  <c r="AB2425" i="1"/>
  <c r="AG2386" i="1"/>
  <c r="AM2386" i="1" s="1"/>
  <c r="AG2360" i="1"/>
  <c r="AM2360" i="1" s="1"/>
  <c r="AG2329" i="1"/>
  <c r="AM2329" i="1" s="1"/>
  <c r="AG2321" i="1"/>
  <c r="AM2321" i="1" s="1"/>
  <c r="AB2316" i="1"/>
  <c r="AG2316" i="1"/>
  <c r="AM2316" i="1" s="1"/>
  <c r="AE2273" i="1"/>
  <c r="AF2273" i="1"/>
  <c r="AE2271" i="1"/>
  <c r="AF2271" i="1"/>
  <c r="AE2240" i="1"/>
  <c r="AF2240" i="1"/>
  <c r="AG2232" i="1"/>
  <c r="AM2232" i="1" s="1"/>
  <c r="AE2152" i="1"/>
  <c r="AG2152" i="1"/>
  <c r="AM2152" i="1" s="1"/>
  <c r="AG2012" i="1"/>
  <c r="AM2012" i="1" s="1"/>
  <c r="AE2012" i="1"/>
  <c r="AF2012" i="1"/>
  <c r="AB2012" i="1"/>
  <c r="AG2506" i="1"/>
  <c r="AM2506" i="1" s="1"/>
  <c r="AF2505" i="1"/>
  <c r="AG2500" i="1"/>
  <c r="AM2500" i="1" s="1"/>
  <c r="AG2497" i="1"/>
  <c r="AM2497" i="1" s="1"/>
  <c r="AF2494" i="1"/>
  <c r="AG2473" i="1"/>
  <c r="AM2473" i="1" s="1"/>
  <c r="AF2444" i="1"/>
  <c r="AF2436" i="1"/>
  <c r="AG2420" i="1"/>
  <c r="AM2420" i="1" s="1"/>
  <c r="AF2401" i="1"/>
  <c r="AF2396" i="1"/>
  <c r="AF2386" i="1"/>
  <c r="AG2384" i="1"/>
  <c r="AM2384" i="1" s="1"/>
  <c r="AF2380" i="1"/>
  <c r="AF2369" i="1"/>
  <c r="AG2368" i="1"/>
  <c r="AM2368" i="1" s="1"/>
  <c r="AF2361" i="1"/>
  <c r="AG2356" i="1"/>
  <c r="AM2356" i="1" s="1"/>
  <c r="AG2344" i="1"/>
  <c r="AM2344" i="1" s="1"/>
  <c r="AF2340" i="1"/>
  <c r="AG2336" i="1"/>
  <c r="AM2336" i="1" s="1"/>
  <c r="AG2330" i="1"/>
  <c r="AM2330" i="1" s="1"/>
  <c r="AE2330" i="1"/>
  <c r="AG2322" i="1"/>
  <c r="AM2322" i="1" s="1"/>
  <c r="AE2322" i="1"/>
  <c r="AE2306" i="1"/>
  <c r="AF2306" i="1"/>
  <c r="AB2306" i="1"/>
  <c r="AG2301" i="1"/>
  <c r="AM2301" i="1" s="1"/>
  <c r="AG2296" i="1"/>
  <c r="AM2296" i="1" s="1"/>
  <c r="AB2284" i="1"/>
  <c r="AG2273" i="1"/>
  <c r="AM2273" i="1" s="1"/>
  <c r="AE2257" i="1"/>
  <c r="AF2257" i="1"/>
  <c r="AF2255" i="1"/>
  <c r="AE2255" i="1"/>
  <c r="AG2240" i="1"/>
  <c r="AM2240" i="1" s="1"/>
  <c r="AB2221" i="1"/>
  <c r="AG2221" i="1"/>
  <c r="AM2221" i="1" s="1"/>
  <c r="AE2221" i="1"/>
  <c r="AE2141" i="1"/>
  <c r="AB2141" i="1"/>
  <c r="AG2141" i="1"/>
  <c r="AM2141" i="1" s="1"/>
  <c r="AF2042" i="1"/>
  <c r="AB2042" i="1"/>
  <c r="AE2042" i="1"/>
  <c r="AG2042" i="1"/>
  <c r="AM2042" i="1" s="1"/>
  <c r="AF2344" i="1"/>
  <c r="AE2340" i="1"/>
  <c r="AG2338" i="1"/>
  <c r="AM2338" i="1" s="1"/>
  <c r="AE2329" i="1"/>
  <c r="AE2321" i="1"/>
  <c r="AF2316" i="1"/>
  <c r="AF2313" i="1"/>
  <c r="AG2306" i="1"/>
  <c r="AM2306" i="1" s="1"/>
  <c r="AG2257" i="1"/>
  <c r="AM2257" i="1" s="1"/>
  <c r="AE2216" i="1"/>
  <c r="AG2216" i="1"/>
  <c r="AM2216" i="1" s="1"/>
  <c r="AF2095" i="1"/>
  <c r="AB2095" i="1"/>
  <c r="AE2095" i="1"/>
  <c r="AG2095" i="1"/>
  <c r="AM2095" i="1" s="1"/>
  <c r="AE2282" i="1"/>
  <c r="AF2281" i="1"/>
  <c r="AG2280" i="1"/>
  <c r="AM2280" i="1" s="1"/>
  <c r="AG2279" i="1"/>
  <c r="AM2279" i="1" s="1"/>
  <c r="AB2277" i="1"/>
  <c r="AB2261" i="1"/>
  <c r="AG2249" i="1"/>
  <c r="AM2249" i="1" s="1"/>
  <c r="AF2242" i="1"/>
  <c r="AF2234" i="1"/>
  <c r="AF2226" i="1"/>
  <c r="AF2218" i="1"/>
  <c r="AF2212" i="1"/>
  <c r="AE2210" i="1"/>
  <c r="AF2209" i="1"/>
  <c r="AF2208" i="1"/>
  <c r="AE2201" i="1"/>
  <c r="AG2198" i="1"/>
  <c r="AM2198" i="1" s="1"/>
  <c r="AG2197" i="1"/>
  <c r="AM2197" i="1" s="1"/>
  <c r="AE2188" i="1"/>
  <c r="AB2186" i="1"/>
  <c r="AF2183" i="1"/>
  <c r="AB2173" i="1"/>
  <c r="AE2168" i="1"/>
  <c r="AB2164" i="1"/>
  <c r="AG2161" i="1"/>
  <c r="AM2161" i="1" s="1"/>
  <c r="AE2157" i="1"/>
  <c r="AF2154" i="1"/>
  <c r="AF2148" i="1"/>
  <c r="AE2146" i="1"/>
  <c r="AF2145" i="1"/>
  <c r="AG2144" i="1"/>
  <c r="AM2144" i="1" s="1"/>
  <c r="AE2137" i="1"/>
  <c r="AF2119" i="1"/>
  <c r="AE2117" i="1"/>
  <c r="AE2116" i="1"/>
  <c r="AF2111" i="1"/>
  <c r="AE2110" i="1"/>
  <c r="AE2104" i="1"/>
  <c r="AB2092" i="1"/>
  <c r="AG2087" i="1"/>
  <c r="AM2087" i="1" s="1"/>
  <c r="AF2085" i="1"/>
  <c r="AB2084" i="1"/>
  <c r="AE2080" i="1"/>
  <c r="AB2080" i="1"/>
  <c r="AE2076" i="1"/>
  <c r="AF2074" i="1"/>
  <c r="AG2071" i="1"/>
  <c r="AM2071" i="1" s="1"/>
  <c r="AF2069" i="1"/>
  <c r="AB2068" i="1"/>
  <c r="AE2064" i="1"/>
  <c r="AB2064" i="1"/>
  <c r="AE2060" i="1"/>
  <c r="AF2058" i="1"/>
  <c r="AG2055" i="1"/>
  <c r="AM2055" i="1" s="1"/>
  <c r="AF2053" i="1"/>
  <c r="AB2052" i="1"/>
  <c r="AE2048" i="1"/>
  <c r="AB2048" i="1"/>
  <c r="AB2040" i="1"/>
  <c r="AB2039" i="1"/>
  <c r="AB2032" i="1"/>
  <c r="AE2032" i="1"/>
  <c r="AF2031" i="1"/>
  <c r="AB1970" i="1"/>
  <c r="AG1970" i="1"/>
  <c r="AM1970" i="1" s="1"/>
  <c r="AF1970" i="1"/>
  <c r="AG1947" i="1"/>
  <c r="AM1947" i="1" s="1"/>
  <c r="AB1947" i="1"/>
  <c r="AE1947" i="1"/>
  <c r="AF1947" i="1"/>
  <c r="AB2185" i="1"/>
  <c r="AF2287" i="1"/>
  <c r="AG2286" i="1"/>
  <c r="AM2286" i="1" s="1"/>
  <c r="AE2277" i="1"/>
  <c r="AH2277" i="1" s="1"/>
  <c r="AB2268" i="1"/>
  <c r="AE2261" i="1"/>
  <c r="AE2250" i="1"/>
  <c r="AF2249" i="1"/>
  <c r="AG2214" i="1"/>
  <c r="AM2214" i="1" s="1"/>
  <c r="AG2212" i="1"/>
  <c r="AM2212" i="1" s="1"/>
  <c r="AB2202" i="1"/>
  <c r="AF2199" i="1"/>
  <c r="AB2193" i="1"/>
  <c r="AG2186" i="1"/>
  <c r="AM2186" i="1" s="1"/>
  <c r="AE2184" i="1"/>
  <c r="AE2173" i="1"/>
  <c r="AH2173" i="1" s="1"/>
  <c r="AF2164" i="1"/>
  <c r="AE2162" i="1"/>
  <c r="AF2161" i="1"/>
  <c r="AG2150" i="1"/>
  <c r="AM2150" i="1" s="1"/>
  <c r="AG2148" i="1"/>
  <c r="AM2148" i="1" s="1"/>
  <c r="AB2138" i="1"/>
  <c r="AF2135" i="1"/>
  <c r="AE2132" i="1"/>
  <c r="AF2127" i="1"/>
  <c r="AE2126" i="1"/>
  <c r="AE2120" i="1"/>
  <c r="AB2108" i="1"/>
  <c r="AF2093" i="1"/>
  <c r="AG2084" i="1"/>
  <c r="AM2084" i="1" s="1"/>
  <c r="AF2079" i="1"/>
  <c r="AG2074" i="1"/>
  <c r="AM2074" i="1" s="1"/>
  <c r="AG2068" i="1"/>
  <c r="AM2068" i="1" s="1"/>
  <c r="AG2058" i="1"/>
  <c r="AM2058" i="1" s="1"/>
  <c r="AG2052" i="1"/>
  <c r="AM2052" i="1" s="1"/>
  <c r="AG2020" i="1"/>
  <c r="AM2020" i="1" s="1"/>
  <c r="AE1988" i="1"/>
  <c r="AG1988" i="1"/>
  <c r="AM1988" i="1" s="1"/>
  <c r="AB1988" i="1"/>
  <c r="AB1960" i="1"/>
  <c r="AF1960" i="1"/>
  <c r="AE1960" i="1"/>
  <c r="AG2264" i="1"/>
  <c r="AM2264" i="1" s="1"/>
  <c r="AE2249" i="1"/>
  <c r="AE2212" i="1"/>
  <c r="AB2201" i="1"/>
  <c r="AB2197" i="1"/>
  <c r="AB2188" i="1"/>
  <c r="AG2185" i="1"/>
  <c r="AM2185" i="1" s="1"/>
  <c r="AE2161" i="1"/>
  <c r="AG2157" i="1"/>
  <c r="AM2157" i="1" s="1"/>
  <c r="AE2148" i="1"/>
  <c r="AB2137" i="1"/>
  <c r="AG2119" i="1"/>
  <c r="AM2119" i="1" s="1"/>
  <c r="AG2111" i="1"/>
  <c r="AM2111" i="1" s="1"/>
  <c r="AG2100" i="1"/>
  <c r="AM2100" i="1" s="1"/>
  <c r="AG2092" i="1"/>
  <c r="AM2092" i="1" s="1"/>
  <c r="AG2091" i="1"/>
  <c r="AM2091" i="1" s="1"/>
  <c r="AG2085" i="1"/>
  <c r="AM2085" i="1" s="1"/>
  <c r="AG2080" i="1"/>
  <c r="AM2080" i="1" s="1"/>
  <c r="AG2069" i="1"/>
  <c r="AM2069" i="1" s="1"/>
  <c r="AG2064" i="1"/>
  <c r="AM2064" i="1" s="1"/>
  <c r="AG2053" i="1"/>
  <c r="AM2053" i="1" s="1"/>
  <c r="AG2048" i="1"/>
  <c r="AM2048" i="1" s="1"/>
  <c r="AG2023" i="1"/>
  <c r="AM2023" i="1" s="1"/>
  <c r="AF2020" i="1"/>
  <c r="AE2015" i="1"/>
  <c r="AB2015" i="1"/>
  <c r="AF2013" i="1"/>
  <c r="AB2013" i="1"/>
  <c r="AE2013" i="1"/>
  <c r="AE2010" i="1"/>
  <c r="AF1988" i="1"/>
  <c r="AB1969" i="1"/>
  <c r="AF1969" i="1"/>
  <c r="AG1969" i="1"/>
  <c r="AM1969" i="1" s="1"/>
  <c r="AG1946" i="1"/>
  <c r="AM1946" i="1" s="1"/>
  <c r="AE1946" i="1"/>
  <c r="AG2276" i="1"/>
  <c r="AM2276" i="1" s="1"/>
  <c r="AG2260" i="1"/>
  <c r="AM2260" i="1" s="1"/>
  <c r="AF2186" i="1"/>
  <c r="AG2164" i="1"/>
  <c r="AM2164" i="1" s="1"/>
  <c r="AG2099" i="1"/>
  <c r="AM2099" i="1" s="1"/>
  <c r="AF2092" i="1"/>
  <c r="AB2087" i="1"/>
  <c r="AF2084" i="1"/>
  <c r="AB2071" i="1"/>
  <c r="AF2068" i="1"/>
  <c r="AB2055" i="1"/>
  <c r="AF2052" i="1"/>
  <c r="AG2036" i="1"/>
  <c r="AM2036" i="1" s="1"/>
  <c r="AB2034" i="1"/>
  <c r="AE2023" i="1"/>
  <c r="AE2020" i="1"/>
  <c r="AF2018" i="1"/>
  <c r="AE2018" i="1"/>
  <c r="AG2018" i="1"/>
  <c r="AM2018" i="1" s="1"/>
  <c r="AG2015" i="1"/>
  <c r="AM2015" i="1" s="1"/>
  <c r="AG2000" i="1"/>
  <c r="AM2000" i="1" s="1"/>
  <c r="AE2000" i="1"/>
  <c r="AG1967" i="1"/>
  <c r="AM1967" i="1" s="1"/>
  <c r="AB1967" i="1"/>
  <c r="AE1967" i="1"/>
  <c r="AF1967" i="1"/>
  <c r="AF2185" i="1"/>
  <c r="AG2044" i="1"/>
  <c r="AM2044" i="1" s="1"/>
  <c r="AG2040" i="1"/>
  <c r="AM2040" i="1" s="1"/>
  <c r="AE2039" i="1"/>
  <c r="AB2029" i="1"/>
  <c r="AF2015" i="1"/>
  <c r="AB2028" i="1"/>
  <c r="AE2028" i="1"/>
  <c r="AE1984" i="1"/>
  <c r="AG1984" i="1"/>
  <c r="AM1984" i="1" s="1"/>
  <c r="AF1976" i="1"/>
  <c r="AG1976" i="1"/>
  <c r="AM1976" i="1" s="1"/>
  <c r="AE1976" i="1"/>
  <c r="AE1972" i="1"/>
  <c r="AG1972" i="1"/>
  <c r="AM1972" i="1" s="1"/>
  <c r="AB1972" i="1"/>
  <c r="AE2008" i="1"/>
  <c r="AB2007" i="1"/>
  <c r="AE1992" i="1"/>
  <c r="AB1991" i="1"/>
  <c r="AG1980" i="1"/>
  <c r="AM1980" i="1" s="1"/>
  <c r="AB1961" i="1"/>
  <c r="AE1958" i="1"/>
  <c r="AE1952" i="1"/>
  <c r="AF1948" i="1"/>
  <c r="AB1941" i="1"/>
  <c r="AE1938" i="1"/>
  <c r="AE1929" i="1"/>
  <c r="AG1924" i="1"/>
  <c r="AM1924" i="1" s="1"/>
  <c r="AF1923" i="1"/>
  <c r="AB1921" i="1"/>
  <c r="AF1912" i="1"/>
  <c r="AF1908" i="1"/>
  <c r="AE1905" i="1"/>
  <c r="AB1903" i="1"/>
  <c r="AB1900" i="1"/>
  <c r="AE1892" i="1"/>
  <c r="AE1887" i="1"/>
  <c r="AG1873" i="1"/>
  <c r="AM1873" i="1" s="1"/>
  <c r="AB1873" i="1"/>
  <c r="AF1873" i="1"/>
  <c r="AB1853" i="1"/>
  <c r="AG1825" i="1"/>
  <c r="AM1825" i="1" s="1"/>
  <c r="AB1825" i="1"/>
  <c r="AF1825" i="1"/>
  <c r="AE1822" i="1"/>
  <c r="AG1822" i="1"/>
  <c r="AM1822" i="1" s="1"/>
  <c r="AG1796" i="1"/>
  <c r="AM1796" i="1" s="1"/>
  <c r="AF1796" i="1"/>
  <c r="AG1791" i="1"/>
  <c r="AM1791" i="1" s="1"/>
  <c r="AB1791" i="1"/>
  <c r="AE1791" i="1"/>
  <c r="AF1781" i="1"/>
  <c r="AH1781" i="1" s="1"/>
  <c r="AB1781" i="1"/>
  <c r="AG1742" i="1"/>
  <c r="AM1742" i="1" s="1"/>
  <c r="AG1605" i="1"/>
  <c r="AM1605" i="1" s="1"/>
  <c r="AE1605" i="1"/>
  <c r="AF1605" i="1"/>
  <c r="AB1545" i="1"/>
  <c r="AF1545" i="1"/>
  <c r="AG1545" i="1"/>
  <c r="AM1545" i="1" s="1"/>
  <c r="AE1448" i="1"/>
  <c r="AB1448" i="1"/>
  <c r="AG1448" i="1"/>
  <c r="AM1448" i="1" s="1"/>
  <c r="AG1959" i="1"/>
  <c r="AM1959" i="1" s="1"/>
  <c r="AF1949" i="1"/>
  <c r="AE1948" i="1"/>
  <c r="AE1940" i="1"/>
  <c r="AG1939" i="1"/>
  <c r="AM1939" i="1" s="1"/>
  <c r="AE1932" i="1"/>
  <c r="AE1924" i="1"/>
  <c r="AE1923" i="1"/>
  <c r="AG1921" i="1"/>
  <c r="AM1921" i="1" s="1"/>
  <c r="AB1920" i="1"/>
  <c r="AB1917" i="1"/>
  <c r="AB1915" i="1"/>
  <c r="AF1913" i="1"/>
  <c r="AE1912" i="1"/>
  <c r="AE1903" i="1"/>
  <c r="AF1900" i="1"/>
  <c r="AB1899" i="1"/>
  <c r="AG1895" i="1"/>
  <c r="AM1895" i="1" s="1"/>
  <c r="AE1884" i="1"/>
  <c r="AE1875" i="1"/>
  <c r="AF1875" i="1"/>
  <c r="AG1875" i="1"/>
  <c r="AM1875" i="1" s="1"/>
  <c r="AB1875" i="1"/>
  <c r="AF1817" i="1"/>
  <c r="AG1817" i="1"/>
  <c r="AM1817" i="1" s="1"/>
  <c r="AG1812" i="1"/>
  <c r="AM1812" i="1" s="1"/>
  <c r="AF1812" i="1"/>
  <c r="AF1805" i="1"/>
  <c r="AH1805" i="1" s="1"/>
  <c r="AB1805" i="1"/>
  <c r="AE1796" i="1"/>
  <c r="AF1791" i="1"/>
  <c r="AE1777" i="1"/>
  <c r="AF1777" i="1"/>
  <c r="AE1773" i="1"/>
  <c r="AF1773" i="1"/>
  <c r="AB1766" i="1"/>
  <c r="AB1715" i="1"/>
  <c r="AE1715" i="1"/>
  <c r="AF1715" i="1"/>
  <c r="AG1715" i="1"/>
  <c r="AM1715" i="1" s="1"/>
  <c r="AG1830" i="1"/>
  <c r="AM1830" i="1" s="1"/>
  <c r="AE1830" i="1"/>
  <c r="AE1798" i="1"/>
  <c r="AG1798" i="1"/>
  <c r="AM1798" i="1" s="1"/>
  <c r="AG1768" i="1"/>
  <c r="AM1768" i="1" s="1"/>
  <c r="AB1768" i="1"/>
  <c r="AF1768" i="1"/>
  <c r="AF1644" i="1"/>
  <c r="AE1644" i="1"/>
  <c r="AE2002" i="1"/>
  <c r="AB1999" i="1"/>
  <c r="AE1983" i="1"/>
  <c r="AE1980" i="1"/>
  <c r="AB1965" i="1"/>
  <c r="AF1959" i="1"/>
  <c r="AE1957" i="1"/>
  <c r="AE1956" i="1"/>
  <c r="AF1951" i="1"/>
  <c r="AF1940" i="1"/>
  <c r="AF1939" i="1"/>
  <c r="AE1937" i="1"/>
  <c r="AE1936" i="1"/>
  <c r="AF1931" i="1"/>
  <c r="AB1929" i="1"/>
  <c r="AE1927" i="1"/>
  <c r="AF1920" i="1"/>
  <c r="AF1916" i="1"/>
  <c r="AG1915" i="1"/>
  <c r="AM1915" i="1" s="1"/>
  <c r="AF1909" i="1"/>
  <c r="AE1908" i="1"/>
  <c r="AB1905" i="1"/>
  <c r="AG1899" i="1"/>
  <c r="AM1899" i="1" s="1"/>
  <c r="AE1897" i="1"/>
  <c r="AB1892" i="1"/>
  <c r="AF1887" i="1"/>
  <c r="AF1864" i="1"/>
  <c r="AG1859" i="1"/>
  <c r="AM1859" i="1" s="1"/>
  <c r="AB1859" i="1"/>
  <c r="AB1780" i="1"/>
  <c r="AF1780" i="1"/>
  <c r="AE1768" i="1"/>
  <c r="AF1759" i="1"/>
  <c r="AG1759" i="1"/>
  <c r="AM1759" i="1" s="1"/>
  <c r="AE1759" i="1"/>
  <c r="AB1759" i="1"/>
  <c r="AB1675" i="1"/>
  <c r="AE1675" i="1"/>
  <c r="AF1675" i="1"/>
  <c r="AG1675" i="1"/>
  <c r="AM1675" i="1" s="1"/>
  <c r="AE1663" i="1"/>
  <c r="AB1663" i="1"/>
  <c r="AF1663" i="1"/>
  <c r="AG1663" i="1"/>
  <c r="AM1663" i="1" s="1"/>
  <c r="AF1596" i="1"/>
  <c r="AE1596" i="1"/>
  <c r="AE1544" i="1"/>
  <c r="AB1544" i="1"/>
  <c r="AF1544" i="1"/>
  <c r="AG1544" i="1"/>
  <c r="AM1544" i="1" s="1"/>
  <c r="AF1501" i="1"/>
  <c r="AB1501" i="1"/>
  <c r="AE1501" i="1"/>
  <c r="AG1501" i="1"/>
  <c r="AM1501" i="1" s="1"/>
  <c r="AE1959" i="1"/>
  <c r="AE1939" i="1"/>
  <c r="AE1931" i="1"/>
  <c r="AG1929" i="1"/>
  <c r="AM1929" i="1" s="1"/>
  <c r="AB1928" i="1"/>
  <c r="AB1923" i="1"/>
  <c r="AG1905" i="1"/>
  <c r="AM1905" i="1" s="1"/>
  <c r="AF1892" i="1"/>
  <c r="AB1772" i="1"/>
  <c r="AE1772" i="1"/>
  <c r="AE1741" i="1"/>
  <c r="AF1741" i="1"/>
  <c r="AG1741" i="1"/>
  <c r="AM1741" i="1" s="1"/>
  <c r="AB1627" i="1"/>
  <c r="AE1627" i="1"/>
  <c r="AF1627" i="1"/>
  <c r="AG1627" i="1"/>
  <c r="AM1627" i="1" s="1"/>
  <c r="AE1615" i="1"/>
  <c r="AB1615" i="1"/>
  <c r="AF1615" i="1"/>
  <c r="AG1615" i="1"/>
  <c r="AM1615" i="1" s="1"/>
  <c r="AB1514" i="1"/>
  <c r="AE1514" i="1"/>
  <c r="AF1514" i="1"/>
  <c r="AG1514" i="1"/>
  <c r="AM1514" i="1" s="1"/>
  <c r="AE1857" i="1"/>
  <c r="AF1857" i="1"/>
  <c r="AG1857" i="1"/>
  <c r="AM1857" i="1" s="1"/>
  <c r="AB1857" i="1"/>
  <c r="AF1855" i="1"/>
  <c r="AE1855" i="1"/>
  <c r="AE1838" i="1"/>
  <c r="AG1838" i="1"/>
  <c r="AM1838" i="1" s="1"/>
  <c r="AE1833" i="1"/>
  <c r="AG1833" i="1"/>
  <c r="AM1833" i="1" s="1"/>
  <c r="AB1833" i="1"/>
  <c r="AG1799" i="1"/>
  <c r="AM1799" i="1" s="1"/>
  <c r="AE1799" i="1"/>
  <c r="AB1797" i="1"/>
  <c r="AF1797" i="1"/>
  <c r="AG1795" i="1"/>
  <c r="AM1795" i="1" s="1"/>
  <c r="AB1795" i="1"/>
  <c r="AE1795" i="1"/>
  <c r="AG1774" i="1"/>
  <c r="AM1774" i="1" s="1"/>
  <c r="AB1774" i="1"/>
  <c r="AE1774" i="1"/>
  <c r="AF1766" i="1"/>
  <c r="AE1707" i="1"/>
  <c r="AF1707" i="1"/>
  <c r="AG1707" i="1"/>
  <c r="AM1707" i="1" s="1"/>
  <c r="AB1579" i="1"/>
  <c r="AE1579" i="1"/>
  <c r="AF1579" i="1"/>
  <c r="AG1579" i="1"/>
  <c r="AM1579" i="1" s="1"/>
  <c r="AG1531" i="1"/>
  <c r="AM1531" i="1" s="1"/>
  <c r="AB1531" i="1"/>
  <c r="AE1531" i="1"/>
  <c r="AF1531" i="1"/>
  <c r="AE1951" i="1"/>
  <c r="AF1928" i="1"/>
  <c r="AH1928" i="1" s="1"/>
  <c r="AB1887" i="1"/>
  <c r="AE1883" i="1"/>
  <c r="AG1883" i="1"/>
  <c r="AM1883" i="1" s="1"/>
  <c r="AG1860" i="1"/>
  <c r="AM1860" i="1" s="1"/>
  <c r="AF1860" i="1"/>
  <c r="AG1855" i="1"/>
  <c r="AM1855" i="1" s="1"/>
  <c r="AF1833" i="1"/>
  <c r="AG1811" i="1"/>
  <c r="AM1811" i="1" s="1"/>
  <c r="AB1811" i="1"/>
  <c r="AE1811" i="1"/>
  <c r="AG1806" i="1"/>
  <c r="AM1806" i="1" s="1"/>
  <c r="AE1806" i="1"/>
  <c r="AG1801" i="1"/>
  <c r="AM1801" i="1" s="1"/>
  <c r="AE1801" i="1"/>
  <c r="AF1801" i="1"/>
  <c r="AF1799" i="1"/>
  <c r="AF1795" i="1"/>
  <c r="AG1778" i="1"/>
  <c r="AM1778" i="1" s="1"/>
  <c r="AF1778" i="1"/>
  <c r="AF1774" i="1"/>
  <c r="AE1766" i="1"/>
  <c r="AB1674" i="1"/>
  <c r="AG1674" i="1"/>
  <c r="AM1674" i="1" s="1"/>
  <c r="AG1547" i="1"/>
  <c r="AM1547" i="1" s="1"/>
  <c r="AB1547" i="1"/>
  <c r="AE1547" i="1"/>
  <c r="AF1547" i="1"/>
  <c r="AG1543" i="1"/>
  <c r="AM1543" i="1" s="1"/>
  <c r="AF1543" i="1"/>
  <c r="AB1543" i="1"/>
  <c r="AE1543" i="1"/>
  <c r="AB1490" i="1"/>
  <c r="AE1490" i="1"/>
  <c r="AF1490" i="1"/>
  <c r="AG1490" i="1"/>
  <c r="AM1490" i="1" s="1"/>
  <c r="AG1426" i="1"/>
  <c r="AM1426" i="1" s="1"/>
  <c r="AB1426" i="1"/>
  <c r="AE1426" i="1"/>
  <c r="AF1426" i="1"/>
  <c r="AE1783" i="1"/>
  <c r="AG1783" i="1"/>
  <c r="AM1783" i="1" s="1"/>
  <c r="AE1742" i="1"/>
  <c r="AF1742" i="1"/>
  <c r="AB1654" i="1"/>
  <c r="AE1654" i="1"/>
  <c r="AF1654" i="1"/>
  <c r="AG1654" i="1"/>
  <c r="AM1654" i="1" s="1"/>
  <c r="AF1790" i="1"/>
  <c r="AG1789" i="1"/>
  <c r="AM1789" i="1" s="1"/>
  <c r="AF1788" i="1"/>
  <c r="AF1775" i="1"/>
  <c r="AG1771" i="1"/>
  <c r="AM1771" i="1" s="1"/>
  <c r="AF1764" i="1"/>
  <c r="AF1763" i="1"/>
  <c r="AG1751" i="1"/>
  <c r="AM1751" i="1" s="1"/>
  <c r="AE1750" i="1"/>
  <c r="AE1743" i="1"/>
  <c r="AG1739" i="1"/>
  <c r="AM1739" i="1" s="1"/>
  <c r="AG1733" i="1"/>
  <c r="AM1733" i="1" s="1"/>
  <c r="AG1731" i="1"/>
  <c r="AM1731" i="1" s="1"/>
  <c r="AB1726" i="1"/>
  <c r="AB1719" i="1"/>
  <c r="AB1702" i="1"/>
  <c r="AF1695" i="1"/>
  <c r="AF1671" i="1"/>
  <c r="AE1662" i="1"/>
  <c r="AF1661" i="1"/>
  <c r="AG1645" i="1"/>
  <c r="AM1645" i="1" s="1"/>
  <c r="AE1643" i="1"/>
  <c r="AF1635" i="1"/>
  <c r="AG1634" i="1"/>
  <c r="AM1634" i="1" s="1"/>
  <c r="AF1623" i="1"/>
  <c r="AE1622" i="1"/>
  <c r="AB1618" i="1"/>
  <c r="AF1614" i="1"/>
  <c r="AE1613" i="1"/>
  <c r="AG1606" i="1"/>
  <c r="AM1606" i="1" s="1"/>
  <c r="AE1595" i="1"/>
  <c r="AF1587" i="1"/>
  <c r="AG1586" i="1"/>
  <c r="AM1586" i="1" s="1"/>
  <c r="AG1574" i="1"/>
  <c r="AM1574" i="1" s="1"/>
  <c r="AF1571" i="1"/>
  <c r="AH1571" i="1" s="1"/>
  <c r="AG1570" i="1"/>
  <c r="AM1570" i="1" s="1"/>
  <c r="AB1559" i="1"/>
  <c r="AB1522" i="1"/>
  <c r="AE1506" i="1"/>
  <c r="AB1491" i="1"/>
  <c r="AB1486" i="1"/>
  <c r="AB1474" i="1"/>
  <c r="AB1432" i="1"/>
  <c r="AE1418" i="1"/>
  <c r="AG1418" i="1"/>
  <c r="AM1418" i="1" s="1"/>
  <c r="AB1335" i="1"/>
  <c r="AB1852" i="1"/>
  <c r="AF1847" i="1"/>
  <c r="AE1844" i="1"/>
  <c r="AF1843" i="1"/>
  <c r="AB1836" i="1"/>
  <c r="AF1831" i="1"/>
  <c r="AF1807" i="1"/>
  <c r="AF1789" i="1"/>
  <c r="AG1767" i="1"/>
  <c r="AM1767" i="1" s="1"/>
  <c r="AG1755" i="1"/>
  <c r="AM1755" i="1" s="1"/>
  <c r="AF1751" i="1"/>
  <c r="AF1739" i="1"/>
  <c r="AG1734" i="1"/>
  <c r="AM1734" i="1" s="1"/>
  <c r="AF1731" i="1"/>
  <c r="AB1727" i="1"/>
  <c r="AB1724" i="1"/>
  <c r="AG1723" i="1"/>
  <c r="AM1723" i="1" s="1"/>
  <c r="AE1719" i="1"/>
  <c r="AG1717" i="1"/>
  <c r="AM1717" i="1" s="1"/>
  <c r="AB1700" i="1"/>
  <c r="AG1691" i="1"/>
  <c r="AM1691" i="1" s="1"/>
  <c r="AG1683" i="1"/>
  <c r="AM1683" i="1" s="1"/>
  <c r="AG1667" i="1"/>
  <c r="AM1667" i="1" s="1"/>
  <c r="AE1661" i="1"/>
  <c r="AG1659" i="1"/>
  <c r="AM1659" i="1" s="1"/>
  <c r="AG1655" i="1"/>
  <c r="AM1655" i="1" s="1"/>
  <c r="AE1647" i="1"/>
  <c r="AG1637" i="1"/>
  <c r="AM1637" i="1" s="1"/>
  <c r="AF1628" i="1"/>
  <c r="AG1619" i="1"/>
  <c r="AM1619" i="1" s="1"/>
  <c r="AF1606" i="1"/>
  <c r="AB1603" i="1"/>
  <c r="AG1589" i="1"/>
  <c r="AM1589" i="1" s="1"/>
  <c r="AF1580" i="1"/>
  <c r="AF1575" i="1"/>
  <c r="AH1575" i="1" s="1"/>
  <c r="AF1574" i="1"/>
  <c r="AH1574" i="1" s="1"/>
  <c r="AE1559" i="1"/>
  <c r="AB1558" i="1"/>
  <c r="AE1540" i="1"/>
  <c r="AG1533" i="1"/>
  <c r="AM1533" i="1" s="1"/>
  <c r="AB1533" i="1"/>
  <c r="AB1516" i="1"/>
  <c r="AF1509" i="1"/>
  <c r="AF1493" i="1"/>
  <c r="AB1464" i="1"/>
  <c r="AB1444" i="1"/>
  <c r="AF1444" i="1"/>
  <c r="AB1438" i="1"/>
  <c r="AE1429" i="1"/>
  <c r="AG1429" i="1"/>
  <c r="AM1429" i="1" s="1"/>
  <c r="AF1429" i="1"/>
  <c r="AB1429" i="1"/>
  <c r="AF1385" i="1"/>
  <c r="AG1385" i="1"/>
  <c r="AM1385" i="1" s="1"/>
  <c r="AE1385" i="1"/>
  <c r="AG1365" i="1"/>
  <c r="AM1365" i="1" s="1"/>
  <c r="AE1365" i="1"/>
  <c r="AB1365" i="1"/>
  <c r="AE1310" i="1"/>
  <c r="AB1310" i="1"/>
  <c r="AG1310" i="1"/>
  <c r="AM1310" i="1" s="1"/>
  <c r="AB1631" i="1"/>
  <c r="AB1583" i="1"/>
  <c r="AB1567" i="1"/>
  <c r="AB1550" i="1"/>
  <c r="AF1534" i="1"/>
  <c r="AE1534" i="1"/>
  <c r="AG1461" i="1"/>
  <c r="AM1461" i="1" s="1"/>
  <c r="AF1461" i="1"/>
  <c r="AB1461" i="1"/>
  <c r="AF1372" i="1"/>
  <c r="AG1372" i="1"/>
  <c r="AM1372" i="1" s="1"/>
  <c r="AG1352" i="1"/>
  <c r="AM1352" i="1" s="1"/>
  <c r="AE1352" i="1"/>
  <c r="AE1828" i="1"/>
  <c r="AF1815" i="1"/>
  <c r="AB1788" i="1"/>
  <c r="AB1775" i="1"/>
  <c r="AE1771" i="1"/>
  <c r="AE1755" i="1"/>
  <c r="AE1727" i="1"/>
  <c r="AG1726" i="1"/>
  <c r="AM1726" i="1" s="1"/>
  <c r="AE1723" i="1"/>
  <c r="AG1719" i="1"/>
  <c r="AM1719" i="1" s="1"/>
  <c r="AG1709" i="1"/>
  <c r="AM1709" i="1" s="1"/>
  <c r="AG1702" i="1"/>
  <c r="AM1702" i="1" s="1"/>
  <c r="AB1695" i="1"/>
  <c r="AF1692" i="1"/>
  <c r="AG1685" i="1"/>
  <c r="AM1685" i="1" s="1"/>
  <c r="AF1684" i="1"/>
  <c r="AG1677" i="1"/>
  <c r="AM1677" i="1" s="1"/>
  <c r="AB1650" i="1"/>
  <c r="AB1643" i="1"/>
  <c r="AE1631" i="1"/>
  <c r="AG1629" i="1"/>
  <c r="AM1629" i="1" s="1"/>
  <c r="AB1623" i="1"/>
  <c r="AB1622" i="1"/>
  <c r="AF1612" i="1"/>
  <c r="AG1603" i="1"/>
  <c r="AM1603" i="1" s="1"/>
  <c r="AB1595" i="1"/>
  <c r="AE1583" i="1"/>
  <c r="AG1581" i="1"/>
  <c r="AM1581" i="1" s="1"/>
  <c r="AE1567" i="1"/>
  <c r="AB1566" i="1"/>
  <c r="AB1562" i="1"/>
  <c r="AG1559" i="1"/>
  <c r="AM1559" i="1" s="1"/>
  <c r="AG1557" i="1"/>
  <c r="AM1557" i="1" s="1"/>
  <c r="AF1556" i="1"/>
  <c r="AH1556" i="1" s="1"/>
  <c r="AE1550" i="1"/>
  <c r="AB1537" i="1"/>
  <c r="AG1534" i="1"/>
  <c r="AM1534" i="1" s="1"/>
  <c r="AE1533" i="1"/>
  <c r="AB1527" i="1"/>
  <c r="AG1522" i="1"/>
  <c r="AM1522" i="1" s="1"/>
  <c r="AG1516" i="1"/>
  <c r="AM1516" i="1" s="1"/>
  <c r="AG1509" i="1"/>
  <c r="AM1509" i="1" s="1"/>
  <c r="AB1506" i="1"/>
  <c r="AG1493" i="1"/>
  <c r="AM1493" i="1" s="1"/>
  <c r="AF1458" i="1"/>
  <c r="AF1442" i="1"/>
  <c r="AF1422" i="1"/>
  <c r="AB1400" i="1"/>
  <c r="AG1400" i="1"/>
  <c r="AM1400" i="1" s="1"/>
  <c r="AE1400" i="1"/>
  <c r="AF1726" i="1"/>
  <c r="AF1717" i="1"/>
  <c r="AF1702" i="1"/>
  <c r="AG1700" i="1"/>
  <c r="AM1700" i="1" s="1"/>
  <c r="AF1522" i="1"/>
  <c r="AF1474" i="1"/>
  <c r="AE1461" i="1"/>
  <c r="AE1458" i="1"/>
  <c r="AF1445" i="1"/>
  <c r="AB1445" i="1"/>
  <c r="AE1445" i="1"/>
  <c r="AG1445" i="1"/>
  <c r="AM1445" i="1" s="1"/>
  <c r="AE1442" i="1"/>
  <c r="AF1393" i="1"/>
  <c r="AG1393" i="1"/>
  <c r="AM1393" i="1" s="1"/>
  <c r="AG1727" i="1"/>
  <c r="AM1727" i="1" s="1"/>
  <c r="AG1694" i="1"/>
  <c r="AM1694" i="1" s="1"/>
  <c r="AF1677" i="1"/>
  <c r="AG1670" i="1"/>
  <c r="AM1670" i="1" s="1"/>
  <c r="AF1629" i="1"/>
  <c r="AF1603" i="1"/>
  <c r="AF1581" i="1"/>
  <c r="AE1537" i="1"/>
  <c r="AH1537" i="1" s="1"/>
  <c r="AB1528" i="1"/>
  <c r="AF1528" i="1"/>
  <c r="AF1516" i="1"/>
  <c r="AG1505" i="1"/>
  <c r="AM1505" i="1" s="1"/>
  <c r="AE1474" i="1"/>
  <c r="AB1466" i="1"/>
  <c r="AE1466" i="1"/>
  <c r="AF1466" i="1"/>
  <c r="AG1432" i="1"/>
  <c r="AM1432" i="1" s="1"/>
  <c r="AG1404" i="1"/>
  <c r="AM1404" i="1" s="1"/>
  <c r="AB1404" i="1"/>
  <c r="AE1404" i="1"/>
  <c r="AF1404" i="1"/>
  <c r="AB1402" i="1"/>
  <c r="AE1402" i="1"/>
  <c r="AF1402" i="1"/>
  <c r="AG1402" i="1"/>
  <c r="AM1402" i="1" s="1"/>
  <c r="AE1393" i="1"/>
  <c r="AB1385" i="1"/>
  <c r="AB1372" i="1"/>
  <c r="AF1345" i="1"/>
  <c r="AE1345" i="1"/>
  <c r="AF1538" i="1"/>
  <c r="AG1528" i="1"/>
  <c r="AM1528" i="1" s="1"/>
  <c r="AG1523" i="1"/>
  <c r="AM1523" i="1" s="1"/>
  <c r="AE1518" i="1"/>
  <c r="AF1518" i="1"/>
  <c r="AB1517" i="1"/>
  <c r="AG1517" i="1"/>
  <c r="AM1517" i="1" s="1"/>
  <c r="AE1500" i="1"/>
  <c r="AG1500" i="1"/>
  <c r="AM1500" i="1" s="1"/>
  <c r="AG1466" i="1"/>
  <c r="AM1466" i="1" s="1"/>
  <c r="AG1464" i="1"/>
  <c r="AM1464" i="1" s="1"/>
  <c r="AF1438" i="1"/>
  <c r="AF1428" i="1"/>
  <c r="AB1428" i="1"/>
  <c r="AB1422" i="1"/>
  <c r="AF1420" i="1"/>
  <c r="AG1420" i="1"/>
  <c r="AM1420" i="1" s="1"/>
  <c r="AE1420" i="1"/>
  <c r="AF1371" i="1"/>
  <c r="AG1371" i="1"/>
  <c r="AM1371" i="1" s="1"/>
  <c r="AB1371" i="1"/>
  <c r="AG1345" i="1"/>
  <c r="AM1345" i="1" s="1"/>
  <c r="AB1482" i="1"/>
  <c r="AG1468" i="1"/>
  <c r="AM1468" i="1" s="1"/>
  <c r="AE1452" i="1"/>
  <c r="AB1450" i="1"/>
  <c r="AG1436" i="1"/>
  <c r="AM1436" i="1" s="1"/>
  <c r="AF1434" i="1"/>
  <c r="AE1421" i="1"/>
  <c r="AF1411" i="1"/>
  <c r="AE1405" i="1"/>
  <c r="AB1379" i="1"/>
  <c r="AB1369" i="1"/>
  <c r="AF1361" i="1"/>
  <c r="AB1359" i="1"/>
  <c r="AB1358" i="1"/>
  <c r="AB1355" i="1"/>
  <c r="AB1354" i="1"/>
  <c r="AF1333" i="1"/>
  <c r="AF1330" i="1"/>
  <c r="AF1329" i="1"/>
  <c r="AE1326" i="1"/>
  <c r="AF1321" i="1"/>
  <c r="AB1318" i="1"/>
  <c r="AB1314" i="1"/>
  <c r="AB1313" i="1"/>
  <c r="AF1309" i="1"/>
  <c r="AF1306" i="1"/>
  <c r="AE1297" i="1"/>
  <c r="AE1281" i="1"/>
  <c r="AF1277" i="1"/>
  <c r="AF1273" i="1"/>
  <c r="AG1272" i="1"/>
  <c r="AM1272" i="1" s="1"/>
  <c r="AE1265" i="1"/>
  <c r="AF1258" i="1"/>
  <c r="AF1253" i="1"/>
  <c r="AG1249" i="1"/>
  <c r="AM1249" i="1" s="1"/>
  <c r="AB1226" i="1"/>
  <c r="AB1221" i="1"/>
  <c r="AB1213" i="1"/>
  <c r="AE1209" i="1"/>
  <c r="AF1201" i="1"/>
  <c r="AE1199" i="1"/>
  <c r="AF1198" i="1"/>
  <c r="AE1196" i="1"/>
  <c r="AE1181" i="1"/>
  <c r="AG1172" i="1"/>
  <c r="AM1172" i="1" s="1"/>
  <c r="AB1161" i="1"/>
  <c r="AB1159" i="1"/>
  <c r="AB1156" i="1"/>
  <c r="AF1145" i="1"/>
  <c r="AE1140" i="1"/>
  <c r="AF1132" i="1"/>
  <c r="AE1129" i="1"/>
  <c r="AG1115" i="1"/>
  <c r="AM1115" i="1" s="1"/>
  <c r="AE1114" i="1"/>
  <c r="AE1109" i="1"/>
  <c r="AG1100" i="1"/>
  <c r="AM1100" i="1" s="1"/>
  <c r="AF1100" i="1"/>
  <c r="AE1100" i="1"/>
  <c r="AG1092" i="1"/>
  <c r="AM1092" i="1" s="1"/>
  <c r="AE1063" i="1"/>
  <c r="AB1063" i="1"/>
  <c r="AE1434" i="1"/>
  <c r="AB1408" i="1"/>
  <c r="AB1398" i="1"/>
  <c r="AE1381" i="1"/>
  <c r="AG1373" i="1"/>
  <c r="AM1373" i="1" s="1"/>
  <c r="AG1359" i="1"/>
  <c r="AM1359" i="1" s="1"/>
  <c r="AE1358" i="1"/>
  <c r="AE1357" i="1"/>
  <c r="AB1353" i="1"/>
  <c r="AG1341" i="1"/>
  <c r="AM1341" i="1" s="1"/>
  <c r="AB1338" i="1"/>
  <c r="AE1330" i="1"/>
  <c r="AE1329" i="1"/>
  <c r="AE1318" i="1"/>
  <c r="AB1317" i="1"/>
  <c r="AE1303" i="1"/>
  <c r="AB1301" i="1"/>
  <c r="AE1293" i="1"/>
  <c r="AB1290" i="1"/>
  <c r="AB1285" i="1"/>
  <c r="AF1250" i="1"/>
  <c r="AG1245" i="1"/>
  <c r="AM1245" i="1" s="1"/>
  <c r="AG1241" i="1"/>
  <c r="AM1241" i="1" s="1"/>
  <c r="AB1232" i="1"/>
  <c r="AB1225" i="1"/>
  <c r="AE1221" i="1"/>
  <c r="AB1218" i="1"/>
  <c r="AE1198" i="1"/>
  <c r="AG1182" i="1"/>
  <c r="AM1182" i="1" s="1"/>
  <c r="AE1180" i="1"/>
  <c r="AB1180" i="1"/>
  <c r="AE1178" i="1"/>
  <c r="AF1178" i="1"/>
  <c r="AG1155" i="1"/>
  <c r="AM1155" i="1" s="1"/>
  <c r="AG1154" i="1"/>
  <c r="AM1154" i="1" s="1"/>
  <c r="AG1147" i="1"/>
  <c r="AM1147" i="1" s="1"/>
  <c r="AF1147" i="1"/>
  <c r="AB1137" i="1"/>
  <c r="AG1137" i="1"/>
  <c r="AM1137" i="1" s="1"/>
  <c r="AE1130" i="1"/>
  <c r="AB1095" i="1"/>
  <c r="AE1095" i="1"/>
  <c r="AE1092" i="1"/>
  <c r="AG1077" i="1"/>
  <c r="AM1077" i="1" s="1"/>
  <c r="AE1077" i="1"/>
  <c r="AB1052" i="1"/>
  <c r="AE1052" i="1"/>
  <c r="AF1052" i="1"/>
  <c r="AB1337" i="1"/>
  <c r="AG1319" i="1"/>
  <c r="AM1319" i="1" s="1"/>
  <c r="AE1317" i="1"/>
  <c r="AE1301" i="1"/>
  <c r="AF1300" i="1"/>
  <c r="AB1289" i="1"/>
  <c r="AE1285" i="1"/>
  <c r="AF1284" i="1"/>
  <c r="AB1282" i="1"/>
  <c r="AB1279" i="1"/>
  <c r="AF1268" i="1"/>
  <c r="AB1266" i="1"/>
  <c r="AB1263" i="1"/>
  <c r="AE1250" i="1"/>
  <c r="AF1249" i="1"/>
  <c r="AF1245" i="1"/>
  <c r="AB1224" i="1"/>
  <c r="AB1217" i="1"/>
  <c r="AE1213" i="1"/>
  <c r="AB1210" i="1"/>
  <c r="AB1207" i="1"/>
  <c r="AB1197" i="1"/>
  <c r="AB1185" i="1"/>
  <c r="AF1183" i="1"/>
  <c r="AE1154" i="1"/>
  <c r="AB1127" i="1"/>
  <c r="AB1125" i="1"/>
  <c r="AE1116" i="1"/>
  <c r="AB1116" i="1"/>
  <c r="AE1087" i="1"/>
  <c r="AE1083" i="1"/>
  <c r="AG1083" i="1"/>
  <c r="AM1083" i="1" s="1"/>
  <c r="AG1066" i="1"/>
  <c r="AM1066" i="1" s="1"/>
  <c r="AB1066" i="1"/>
  <c r="AE1066" i="1"/>
  <c r="AF1066" i="1"/>
  <c r="AB1039" i="1"/>
  <c r="AE1039" i="1"/>
  <c r="AB1297" i="1"/>
  <c r="AB1281" i="1"/>
  <c r="AB1265" i="1"/>
  <c r="AB1253" i="1"/>
  <c r="AE1249" i="1"/>
  <c r="AB1209" i="1"/>
  <c r="AB1199" i="1"/>
  <c r="AB1196" i="1"/>
  <c r="AB1172" i="1"/>
  <c r="AF1359" i="1"/>
  <c r="AG1358" i="1"/>
  <c r="AM1358" i="1" s="1"/>
  <c r="AF1357" i="1"/>
  <c r="AG1337" i="1"/>
  <c r="AM1337" i="1" s="1"/>
  <c r="AF1319" i="1"/>
  <c r="AF1314" i="1"/>
  <c r="AF1313" i="1"/>
  <c r="AF1294" i="1"/>
  <c r="AF1293" i="1"/>
  <c r="AG1282" i="1"/>
  <c r="AM1282" i="1" s="1"/>
  <c r="AG1266" i="1"/>
  <c r="AM1266" i="1" s="1"/>
  <c r="AE1241" i="1"/>
  <c r="AF1226" i="1"/>
  <c r="AG1221" i="1"/>
  <c r="AM1221" i="1" s="1"/>
  <c r="AG1218" i="1"/>
  <c r="AM1218" i="1" s="1"/>
  <c r="AG1217" i="1"/>
  <c r="AM1217" i="1" s="1"/>
  <c r="AG1213" i="1"/>
  <c r="AM1213" i="1" s="1"/>
  <c r="AG1210" i="1"/>
  <c r="AM1210" i="1" s="1"/>
  <c r="AB1198" i="1"/>
  <c r="AG1183" i="1"/>
  <c r="AM1183" i="1" s="1"/>
  <c r="AE1182" i="1"/>
  <c r="AF1161" i="1"/>
  <c r="AG1156" i="1"/>
  <c r="AM1156" i="1" s="1"/>
  <c r="AF1155" i="1"/>
  <c r="AE1137" i="1"/>
  <c r="AF1133" i="1"/>
  <c r="AH1133" i="1" s="1"/>
  <c r="AB1133" i="1"/>
  <c r="AF1121" i="1"/>
  <c r="AE1119" i="1"/>
  <c r="AG1116" i="1"/>
  <c r="AM1116" i="1" s="1"/>
  <c r="AB1111" i="1"/>
  <c r="AB1092" i="1"/>
  <c r="AG1090" i="1"/>
  <c r="AM1090" i="1" s="1"/>
  <c r="AE1060" i="1"/>
  <c r="AF1060" i="1"/>
  <c r="AB1060" i="1"/>
  <c r="AG1297" i="1"/>
  <c r="AM1297" i="1" s="1"/>
  <c r="AG1281" i="1"/>
  <c r="AM1281" i="1" s="1"/>
  <c r="AG1265" i="1"/>
  <c r="AM1265" i="1" s="1"/>
  <c r="AE1253" i="1"/>
  <c r="AB1250" i="1"/>
  <c r="AB1247" i="1"/>
  <c r="AG1209" i="1"/>
  <c r="AM1209" i="1" s="1"/>
  <c r="AF1199" i="1"/>
  <c r="AE1197" i="1"/>
  <c r="AH1197" i="1" s="1"/>
  <c r="AF1196" i="1"/>
  <c r="AG1185" i="1"/>
  <c r="AM1185" i="1" s="1"/>
  <c r="AG1184" i="1"/>
  <c r="AM1184" i="1" s="1"/>
  <c r="AB1178" i="1"/>
  <c r="AF1172" i="1"/>
  <c r="AG1171" i="1"/>
  <c r="AM1171" i="1" s="1"/>
  <c r="AF1171" i="1"/>
  <c r="AE1156" i="1"/>
  <c r="AF1140" i="1"/>
  <c r="AG1123" i="1"/>
  <c r="AM1123" i="1" s="1"/>
  <c r="AF1123" i="1"/>
  <c r="AF1117" i="1"/>
  <c r="AB1117" i="1"/>
  <c r="AB1109" i="1"/>
  <c r="AB1103" i="1"/>
  <c r="AE1090" i="1"/>
  <c r="AE1044" i="1"/>
  <c r="AF1044" i="1"/>
  <c r="AB1044" i="1"/>
  <c r="AF1042" i="1"/>
  <c r="AG1042" i="1"/>
  <c r="AM1042" i="1" s="1"/>
  <c r="AE1042" i="1"/>
  <c r="AB1031" i="1"/>
  <c r="AE1031" i="1"/>
  <c r="AB1151" i="1"/>
  <c r="AG1145" i="1"/>
  <c r="AM1145" i="1" s="1"/>
  <c r="AE1145" i="1"/>
  <c r="AF1099" i="1"/>
  <c r="AE1099" i="1"/>
  <c r="AB1076" i="1"/>
  <c r="AE1076" i="1"/>
  <c r="AF1076" i="1"/>
  <c r="AE1185" i="1"/>
  <c r="AB1183" i="1"/>
  <c r="AB1182" i="1"/>
  <c r="AG1140" i="1"/>
  <c r="AM1140" i="1" s="1"/>
  <c r="AF1125" i="1"/>
  <c r="AH1125" i="1" s="1"/>
  <c r="AB1121" i="1"/>
  <c r="AB1108" i="1"/>
  <c r="AE1108" i="1"/>
  <c r="AG1076" i="1"/>
  <c r="AM1076" i="1" s="1"/>
  <c r="AG1040" i="1"/>
  <c r="AM1040" i="1" s="1"/>
  <c r="AB1040" i="1"/>
  <c r="AB1081" i="1"/>
  <c r="AB1049" i="1"/>
  <c r="AE1045" i="1"/>
  <c r="AH1045" i="1" s="1"/>
  <c r="AE1043" i="1"/>
  <c r="AF1036" i="1"/>
  <c r="AB1029" i="1"/>
  <c r="AG995" i="1"/>
  <c r="AM995" i="1" s="1"/>
  <c r="AB975" i="1"/>
  <c r="AB944" i="1"/>
  <c r="AB904" i="1"/>
  <c r="AF903" i="1"/>
  <c r="AB888" i="1"/>
  <c r="AF858" i="1"/>
  <c r="AE858" i="1"/>
  <c r="AG849" i="1"/>
  <c r="AM849" i="1" s="1"/>
  <c r="AE849" i="1"/>
  <c r="AF849" i="1"/>
  <c r="AG791" i="1"/>
  <c r="AM791" i="1" s="1"/>
  <c r="AE791" i="1"/>
  <c r="AF791" i="1"/>
  <c r="AB791" i="1"/>
  <c r="AF1034" i="1"/>
  <c r="AF1033" i="1"/>
  <c r="AB1026" i="1"/>
  <c r="AB1009" i="1"/>
  <c r="AG919" i="1"/>
  <c r="AM919" i="1" s="1"/>
  <c r="AE919" i="1"/>
  <c r="AE903" i="1"/>
  <c r="AE898" i="1"/>
  <c r="AF898" i="1"/>
  <c r="AG887" i="1"/>
  <c r="AM887" i="1" s="1"/>
  <c r="AE887" i="1"/>
  <c r="AE872" i="1"/>
  <c r="AG872" i="1"/>
  <c r="AM872" i="1" s="1"/>
  <c r="AB872" i="1"/>
  <c r="AG870" i="1"/>
  <c r="AM870" i="1" s="1"/>
  <c r="AF870" i="1"/>
  <c r="AG855" i="1"/>
  <c r="AM855" i="1" s="1"/>
  <c r="AE855" i="1"/>
  <c r="AB855" i="1"/>
  <c r="AF841" i="1"/>
  <c r="AE841" i="1"/>
  <c r="AG1106" i="1"/>
  <c r="AM1106" i="1" s="1"/>
  <c r="AB1101" i="1"/>
  <c r="AB1097" i="1"/>
  <c r="AG1084" i="1"/>
  <c r="AM1084" i="1" s="1"/>
  <c r="AG1082" i="1"/>
  <c r="AM1082" i="1" s="1"/>
  <c r="AG1074" i="1"/>
  <c r="AM1074" i="1" s="1"/>
  <c r="AE1068" i="1"/>
  <c r="AE1067" i="1"/>
  <c r="AG1064" i="1"/>
  <c r="AM1064" i="1" s="1"/>
  <c r="AB1058" i="1"/>
  <c r="AE1041" i="1"/>
  <c r="AE1036" i="1"/>
  <c r="AF1035" i="1"/>
  <c r="AE1034" i="1"/>
  <c r="AB1024" i="1"/>
  <c r="AB1010" i="1"/>
  <c r="AB1004" i="1"/>
  <c r="AE990" i="1"/>
  <c r="AF990" i="1"/>
  <c r="AB990" i="1"/>
  <c r="AB978" i="1"/>
  <c r="AF978" i="1"/>
  <c r="AE959" i="1"/>
  <c r="AF922" i="1"/>
  <c r="AE922" i="1"/>
  <c r="AF904" i="1"/>
  <c r="AG898" i="1"/>
  <c r="AM898" i="1" s="1"/>
  <c r="AF872" i="1"/>
  <c r="AE864" i="1"/>
  <c r="AB864" i="1"/>
  <c r="AG864" i="1"/>
  <c r="AM864" i="1" s="1"/>
  <c r="AF855" i="1"/>
  <c r="AE833" i="1"/>
  <c r="AG833" i="1"/>
  <c r="AM833" i="1" s="1"/>
  <c r="AF833" i="1"/>
  <c r="AE818" i="1"/>
  <c r="AB818" i="1"/>
  <c r="AF993" i="1"/>
  <c r="AB993" i="1"/>
  <c r="AG993" i="1"/>
  <c r="AM993" i="1" s="1"/>
  <c r="AF988" i="1"/>
  <c r="AG988" i="1"/>
  <c r="AM988" i="1" s="1"/>
  <c r="AE948" i="1"/>
  <c r="AF948" i="1"/>
  <c r="AG948" i="1"/>
  <c r="AM948" i="1" s="1"/>
  <c r="AB948" i="1"/>
  <c r="AG929" i="1"/>
  <c r="AM929" i="1" s="1"/>
  <c r="AE929" i="1"/>
  <c r="AG848" i="1"/>
  <c r="AM848" i="1" s="1"/>
  <c r="AE848" i="1"/>
  <c r="AB848" i="1"/>
  <c r="AF846" i="1"/>
  <c r="AG846" i="1"/>
  <c r="AM846" i="1" s="1"/>
  <c r="AG826" i="1"/>
  <c r="AM826" i="1" s="1"/>
  <c r="AF826" i="1"/>
  <c r="AE826" i="1"/>
  <c r="AB808" i="1"/>
  <c r="AE808" i="1"/>
  <c r="AF808" i="1"/>
  <c r="AG808" i="1"/>
  <c r="AM808" i="1" s="1"/>
  <c r="AG1059" i="1"/>
  <c r="AM1059" i="1" s="1"/>
  <c r="AB1056" i="1"/>
  <c r="AG1043" i="1"/>
  <c r="AM1043" i="1" s="1"/>
  <c r="AB1041" i="1"/>
  <c r="AB1033" i="1"/>
  <c r="AG1026" i="1"/>
  <c r="AM1026" i="1" s="1"/>
  <c r="AG1019" i="1"/>
  <c r="AM1019" i="1" s="1"/>
  <c r="AB1003" i="1"/>
  <c r="AG1003" i="1"/>
  <c r="AM1003" i="1" s="1"/>
  <c r="AF996" i="1"/>
  <c r="AE991" i="1"/>
  <c r="AF976" i="1"/>
  <c r="AF975" i="1"/>
  <c r="AE951" i="1"/>
  <c r="AF929" i="1"/>
  <c r="AF906" i="1"/>
  <c r="AB906" i="1"/>
  <c r="AB903" i="1"/>
  <c r="AF888" i="1"/>
  <c r="AF881" i="1"/>
  <c r="AE881" i="1"/>
  <c r="AF848" i="1"/>
  <c r="AE840" i="1"/>
  <c r="AB840" i="1"/>
  <c r="AG840" i="1"/>
  <c r="AM840" i="1" s="1"/>
  <c r="AB1034" i="1"/>
  <c r="AG1029" i="1"/>
  <c r="AM1029" i="1" s="1"/>
  <c r="AF1009" i="1"/>
  <c r="AE1004" i="1"/>
  <c r="AB1001" i="1"/>
  <c r="AG1001" i="1"/>
  <c r="AM1001" i="1" s="1"/>
  <c r="AE993" i="1"/>
  <c r="AE975" i="1"/>
  <c r="AB967" i="1"/>
  <c r="AF967" i="1"/>
  <c r="AB965" i="1"/>
  <c r="AF965" i="1"/>
  <c r="AH965" i="1" s="1"/>
  <c r="AG927" i="1"/>
  <c r="AM927" i="1" s="1"/>
  <c r="AE927" i="1"/>
  <c r="AG906" i="1"/>
  <c r="AM906" i="1" s="1"/>
  <c r="AB898" i="1"/>
  <c r="AE888" i="1"/>
  <c r="AF879" i="1"/>
  <c r="AG879" i="1"/>
  <c r="AM879" i="1" s="1"/>
  <c r="AE871" i="1"/>
  <c r="AF871" i="1"/>
  <c r="AB871" i="1"/>
  <c r="AF840" i="1"/>
  <c r="AF777" i="1"/>
  <c r="AE777" i="1"/>
  <c r="AF1026" i="1"/>
  <c r="AE1009" i="1"/>
  <c r="AF930" i="1"/>
  <c r="AE930" i="1"/>
  <c r="AB914" i="1"/>
  <c r="AE914" i="1"/>
  <c r="AG914" i="1"/>
  <c r="AM914" i="1" s="1"/>
  <c r="AB912" i="1"/>
  <c r="AF912" i="1"/>
  <c r="AG912" i="1"/>
  <c r="AM912" i="1" s="1"/>
  <c r="AE897" i="1"/>
  <c r="AF897" i="1"/>
  <c r="AG897" i="1"/>
  <c r="AM897" i="1" s="1"/>
  <c r="AF873" i="1"/>
  <c r="AE873" i="1"/>
  <c r="AF863" i="1"/>
  <c r="AB863" i="1"/>
  <c r="AG863" i="1"/>
  <c r="AM863" i="1" s="1"/>
  <c r="AB826" i="1"/>
  <c r="AG800" i="1"/>
  <c r="AM800" i="1" s="1"/>
  <c r="AE800" i="1"/>
  <c r="AF800" i="1"/>
  <c r="AB1037" i="1"/>
  <c r="AG1033" i="1"/>
  <c r="AM1033" i="1" s="1"/>
  <c r="AG1032" i="1"/>
  <c r="AM1032" i="1" s="1"/>
  <c r="AB1013" i="1"/>
  <c r="AE1010" i="1"/>
  <c r="AE1007" i="1"/>
  <c r="AE1002" i="1"/>
  <c r="AG1002" i="1"/>
  <c r="AM1002" i="1" s="1"/>
  <c r="AE967" i="1"/>
  <c r="AB951" i="1"/>
  <c r="AF947" i="1"/>
  <c r="AG947" i="1"/>
  <c r="AM947" i="1" s="1"/>
  <c r="AE947" i="1"/>
  <c r="AB947" i="1"/>
  <c r="AG930" i="1"/>
  <c r="AM930" i="1" s="1"/>
  <c r="AF927" i="1"/>
  <c r="AG921" i="1"/>
  <c r="AM921" i="1" s="1"/>
  <c r="AE921" i="1"/>
  <c r="AE879" i="1"/>
  <c r="AF865" i="1"/>
  <c r="AE865" i="1"/>
  <c r="AF847" i="1"/>
  <c r="AB847" i="1"/>
  <c r="AE847" i="1"/>
  <c r="AG847" i="1"/>
  <c r="AM847" i="1" s="1"/>
  <c r="AG845" i="1"/>
  <c r="AM845" i="1" s="1"/>
  <c r="AF1018" i="1"/>
  <c r="AB1015" i="1"/>
  <c r="AE987" i="1"/>
  <c r="AF954" i="1"/>
  <c r="AB954" i="1"/>
  <c r="AF943" i="1"/>
  <c r="AG935" i="1"/>
  <c r="AM935" i="1" s="1"/>
  <c r="AG911" i="1"/>
  <c r="AM911" i="1" s="1"/>
  <c r="AB896" i="1"/>
  <c r="AE889" i="1"/>
  <c r="AB866" i="1"/>
  <c r="AB839" i="1"/>
  <c r="AE831" i="1"/>
  <c r="AE810" i="1"/>
  <c r="AB783" i="1"/>
  <c r="AB775" i="1"/>
  <c r="AE770" i="1"/>
  <c r="AF708" i="1"/>
  <c r="AE697" i="1"/>
  <c r="AH697" i="1" s="1"/>
  <c r="AB946" i="1"/>
  <c r="AE943" i="1"/>
  <c r="AB895" i="1"/>
  <c r="AB768" i="1"/>
  <c r="AF768" i="1"/>
  <c r="AB752" i="1"/>
  <c r="AF752" i="1"/>
  <c r="AE731" i="1"/>
  <c r="AF731" i="1"/>
  <c r="AB727" i="1"/>
  <c r="AF706" i="1"/>
  <c r="AE706" i="1"/>
  <c r="AB766" i="1"/>
  <c r="AF766" i="1"/>
  <c r="AG766" i="1"/>
  <c r="AM766" i="1" s="1"/>
  <c r="AB721" i="1"/>
  <c r="AE721" i="1"/>
  <c r="AF710" i="1"/>
  <c r="AG710" i="1"/>
  <c r="AM710" i="1" s="1"/>
  <c r="AE692" i="1"/>
  <c r="AF692" i="1"/>
  <c r="AB692" i="1"/>
  <c r="AB652" i="1"/>
  <c r="AE652" i="1"/>
  <c r="AF652" i="1"/>
  <c r="AF970" i="1"/>
  <c r="AG954" i="1"/>
  <c r="AM954" i="1" s="1"/>
  <c r="AB874" i="1"/>
  <c r="AG857" i="1"/>
  <c r="AM857" i="1" s="1"/>
  <c r="AE857" i="1"/>
  <c r="AB842" i="1"/>
  <c r="AF839" i="1"/>
  <c r="AG825" i="1"/>
  <c r="AM825" i="1" s="1"/>
  <c r="AB822" i="1"/>
  <c r="AF822" i="1"/>
  <c r="AG822" i="1"/>
  <c r="AM822" i="1" s="1"/>
  <c r="AG816" i="1"/>
  <c r="AM816" i="1" s="1"/>
  <c r="AB816" i="1"/>
  <c r="AE816" i="1"/>
  <c r="AF816" i="1"/>
  <c r="AB810" i="1"/>
  <c r="AF783" i="1"/>
  <c r="AF775" i="1"/>
  <c r="AB770" i="1"/>
  <c r="AG759" i="1"/>
  <c r="AM759" i="1" s="1"/>
  <c r="AB759" i="1"/>
  <c r="AE759" i="1"/>
  <c r="AF759" i="1"/>
  <c r="AB741" i="1"/>
  <c r="AF741" i="1"/>
  <c r="AG741" i="1"/>
  <c r="AM741" i="1" s="1"/>
  <c r="AF732" i="1"/>
  <c r="AB732" i="1"/>
  <c r="AE710" i="1"/>
  <c r="AG692" i="1"/>
  <c r="AM692" i="1" s="1"/>
  <c r="AF850" i="1"/>
  <c r="AE850" i="1"/>
  <c r="AE783" i="1"/>
  <c r="AE775" i="1"/>
  <c r="AE766" i="1"/>
  <c r="AB743" i="1"/>
  <c r="AB706" i="1"/>
  <c r="AB767" i="1"/>
  <c r="AF767" i="1"/>
  <c r="AG767" i="1"/>
  <c r="AM767" i="1" s="1"/>
  <c r="AB739" i="1"/>
  <c r="AG739" i="1"/>
  <c r="AM739" i="1" s="1"/>
  <c r="AF735" i="1"/>
  <c r="AE716" i="1"/>
  <c r="AF716" i="1"/>
  <c r="AG716" i="1"/>
  <c r="AM716" i="1" s="1"/>
  <c r="AB702" i="1"/>
  <c r="AG708" i="1"/>
  <c r="AM708" i="1" s="1"/>
  <c r="AE708" i="1"/>
  <c r="AF823" i="1"/>
  <c r="AF798" i="1"/>
  <c r="AE794" i="1"/>
  <c r="AE786" i="1"/>
  <c r="AB762" i="1"/>
  <c r="AE754" i="1"/>
  <c r="AG742" i="1"/>
  <c r="AM742" i="1" s="1"/>
  <c r="AB738" i="1"/>
  <c r="AG730" i="1"/>
  <c r="AM730" i="1" s="1"/>
  <c r="AG726" i="1"/>
  <c r="AM726" i="1" s="1"/>
  <c r="AE725" i="1"/>
  <c r="AE705" i="1"/>
  <c r="AF633" i="1"/>
  <c r="AB633" i="1"/>
  <c r="AE633" i="1"/>
  <c r="AB609" i="1"/>
  <c r="AE609" i="1"/>
  <c r="AB601" i="1"/>
  <c r="AG601" i="1"/>
  <c r="AM601" i="1" s="1"/>
  <c r="AE823" i="1"/>
  <c r="AF700" i="1"/>
  <c r="AG700" i="1"/>
  <c r="AM700" i="1" s="1"/>
  <c r="AE682" i="1"/>
  <c r="AF682" i="1"/>
  <c r="AE670" i="1"/>
  <c r="AF670" i="1"/>
  <c r="AG670" i="1"/>
  <c r="AM670" i="1" s="1"/>
  <c r="AB670" i="1"/>
  <c r="AB641" i="1"/>
  <c r="AE641" i="1"/>
  <c r="AB635" i="1"/>
  <c r="AE635" i="1"/>
  <c r="AG635" i="1"/>
  <c r="AM635" i="1" s="1"/>
  <c r="AF626" i="1"/>
  <c r="AG626" i="1"/>
  <c r="AM626" i="1" s="1"/>
  <c r="AE626" i="1"/>
  <c r="AF594" i="1"/>
  <c r="AG594" i="1"/>
  <c r="AM594" i="1" s="1"/>
  <c r="AE594" i="1"/>
  <c r="AG511" i="1"/>
  <c r="AM511" i="1" s="1"/>
  <c r="AB511" i="1"/>
  <c r="AE511" i="1"/>
  <c r="AF511" i="1"/>
  <c r="AG673" i="1"/>
  <c r="AM673" i="1" s="1"/>
  <c r="AF673" i="1"/>
  <c r="AB667" i="1"/>
  <c r="AE610" i="1"/>
  <c r="AE596" i="1"/>
  <c r="AG596" i="1"/>
  <c r="AM596" i="1" s="1"/>
  <c r="AF596" i="1"/>
  <c r="AG569" i="1"/>
  <c r="AM569" i="1" s="1"/>
  <c r="AB569" i="1"/>
  <c r="AF569" i="1"/>
  <c r="AE569" i="1"/>
  <c r="AF553" i="1"/>
  <c r="AE553" i="1"/>
  <c r="AB553" i="1"/>
  <c r="AG553" i="1"/>
  <c r="AM553" i="1" s="1"/>
  <c r="AB535" i="1"/>
  <c r="AE535" i="1"/>
  <c r="AF535" i="1"/>
  <c r="AG535" i="1"/>
  <c r="AM535" i="1" s="1"/>
  <c r="AG562" i="1"/>
  <c r="AM562" i="1" s="1"/>
  <c r="AE562" i="1"/>
  <c r="AF562" i="1"/>
  <c r="AB754" i="1"/>
  <c r="AF751" i="1"/>
  <c r="AE717" i="1"/>
  <c r="AF717" i="1"/>
  <c r="AF701" i="1"/>
  <c r="AG701" i="1"/>
  <c r="AM701" i="1" s="1"/>
  <c r="AE671" i="1"/>
  <c r="AG671" i="1"/>
  <c r="AM671" i="1" s="1"/>
  <c r="AE624" i="1"/>
  <c r="AH624" i="1" s="1"/>
  <c r="AB618" i="1"/>
  <c r="AE618" i="1"/>
  <c r="AG610" i="1"/>
  <c r="AM610" i="1" s="1"/>
  <c r="AE592" i="1"/>
  <c r="AE577" i="1"/>
  <c r="AF577" i="1"/>
  <c r="AB577" i="1"/>
  <c r="AG577" i="1"/>
  <c r="AM577" i="1" s="1"/>
  <c r="AB460" i="1"/>
  <c r="AF460" i="1"/>
  <c r="AE751" i="1"/>
  <c r="AB705" i="1"/>
  <c r="AE701" i="1"/>
  <c r="AF671" i="1"/>
  <c r="AF662" i="1"/>
  <c r="AG662" i="1"/>
  <c r="AM662" i="1" s="1"/>
  <c r="AF660" i="1"/>
  <c r="AE660" i="1"/>
  <c r="AE627" i="1"/>
  <c r="AF627" i="1"/>
  <c r="AG627" i="1"/>
  <c r="AM627" i="1" s="1"/>
  <c r="AF608" i="1"/>
  <c r="AH608" i="1" s="1"/>
  <c r="AG651" i="1"/>
  <c r="AM651" i="1" s="1"/>
  <c r="AB651" i="1"/>
  <c r="AG559" i="1"/>
  <c r="AM559" i="1" s="1"/>
  <c r="AB559" i="1"/>
  <c r="AF527" i="1"/>
  <c r="AB527" i="1"/>
  <c r="AE527" i="1"/>
  <c r="AG527" i="1"/>
  <c r="AM527" i="1" s="1"/>
  <c r="AE651" i="1"/>
  <c r="AG623" i="1"/>
  <c r="AM623" i="1" s="1"/>
  <c r="AB623" i="1"/>
  <c r="AF623" i="1"/>
  <c r="AB424" i="1"/>
  <c r="AE424" i="1"/>
  <c r="AF424" i="1"/>
  <c r="AG424" i="1"/>
  <c r="AM424" i="1" s="1"/>
  <c r="AB416" i="1"/>
  <c r="AE416" i="1"/>
  <c r="AF416" i="1"/>
  <c r="AG416" i="1"/>
  <c r="AM416" i="1" s="1"/>
  <c r="AB649" i="1"/>
  <c r="AE646" i="1"/>
  <c r="AE606" i="1"/>
  <c r="AE591" i="1"/>
  <c r="AE586" i="1"/>
  <c r="AE537" i="1"/>
  <c r="AF537" i="1"/>
  <c r="AE504" i="1"/>
  <c r="AF504" i="1"/>
  <c r="AB476" i="1"/>
  <c r="AF476" i="1"/>
  <c r="AG654" i="1"/>
  <c r="AM654" i="1" s="1"/>
  <c r="AF649" i="1"/>
  <c r="AB638" i="1"/>
  <c r="AG619" i="1"/>
  <c r="AM619" i="1" s="1"/>
  <c r="AE617" i="1"/>
  <c r="AF604" i="1"/>
  <c r="AB598" i="1"/>
  <c r="AG587" i="1"/>
  <c r="AM587" i="1" s="1"/>
  <c r="AE585" i="1"/>
  <c r="AE563" i="1"/>
  <c r="AF563" i="1"/>
  <c r="AE556" i="1"/>
  <c r="AG508" i="1"/>
  <c r="AM508" i="1" s="1"/>
  <c r="AB508" i="1"/>
  <c r="AE506" i="1"/>
  <c r="AF506" i="1"/>
  <c r="AB506" i="1"/>
  <c r="AG504" i="1"/>
  <c r="AM504" i="1" s="1"/>
  <c r="AE423" i="1"/>
  <c r="AF423" i="1"/>
  <c r="AG423" i="1"/>
  <c r="AM423" i="1" s="1"/>
  <c r="AB415" i="1"/>
  <c r="AE415" i="1"/>
  <c r="AF415" i="1"/>
  <c r="AG415" i="1"/>
  <c r="AM415" i="1" s="1"/>
  <c r="AB606" i="1"/>
  <c r="AB591" i="1"/>
  <c r="AG583" i="1"/>
  <c r="AM583" i="1" s="1"/>
  <c r="AB575" i="1"/>
  <c r="AG575" i="1"/>
  <c r="AM575" i="1" s="1"/>
  <c r="AG566" i="1"/>
  <c r="AM566" i="1" s="1"/>
  <c r="AF554" i="1"/>
  <c r="AE554" i="1"/>
  <c r="AB550" i="1"/>
  <c r="AF550" i="1"/>
  <c r="AG536" i="1"/>
  <c r="AM536" i="1" s="1"/>
  <c r="AB536" i="1"/>
  <c r="AE536" i="1"/>
  <c r="AF536" i="1"/>
  <c r="AG370" i="1"/>
  <c r="AM370" i="1" s="1"/>
  <c r="AF370" i="1"/>
  <c r="AB370" i="1"/>
  <c r="AE370" i="1"/>
  <c r="AG690" i="1"/>
  <c r="AM690" i="1" s="1"/>
  <c r="AG678" i="1"/>
  <c r="AM678" i="1" s="1"/>
  <c r="AF656" i="1"/>
  <c r="AG649" i="1"/>
  <c r="AM649" i="1" s="1"/>
  <c r="AF595" i="1"/>
  <c r="AE579" i="1"/>
  <c r="AF575" i="1"/>
  <c r="AF566" i="1"/>
  <c r="AG550" i="1"/>
  <c r="AM550" i="1" s="1"/>
  <c r="AF547" i="1"/>
  <c r="AG547" i="1"/>
  <c r="AM547" i="1" s="1"/>
  <c r="AB547" i="1"/>
  <c r="AG534" i="1"/>
  <c r="AM534" i="1" s="1"/>
  <c r="AG528" i="1"/>
  <c r="AM528" i="1" s="1"/>
  <c r="AE528" i="1"/>
  <c r="AB528" i="1"/>
  <c r="AF502" i="1"/>
  <c r="AG502" i="1"/>
  <c r="AM502" i="1" s="1"/>
  <c r="AF466" i="1"/>
  <c r="AB466" i="1"/>
  <c r="AE466" i="1"/>
  <c r="AG466" i="1"/>
  <c r="AM466" i="1" s="1"/>
  <c r="AE420" i="1"/>
  <c r="AB420" i="1"/>
  <c r="AF420" i="1"/>
  <c r="AE580" i="1"/>
  <c r="AE575" i="1"/>
  <c r="AG561" i="1"/>
  <c r="AM561" i="1" s="1"/>
  <c r="AB561" i="1"/>
  <c r="AE550" i="1"/>
  <c r="AE547" i="1"/>
  <c r="AB531" i="1"/>
  <c r="AE531" i="1"/>
  <c r="AH531" i="1" s="1"/>
  <c r="AF516" i="1"/>
  <c r="AG516" i="1"/>
  <c r="AM516" i="1" s="1"/>
  <c r="AE516" i="1"/>
  <c r="AB504" i="1"/>
  <c r="AF498" i="1"/>
  <c r="AB498" i="1"/>
  <c r="AE498" i="1"/>
  <c r="AB423" i="1"/>
  <c r="AE401" i="1"/>
  <c r="AF401" i="1"/>
  <c r="AB376" i="1"/>
  <c r="AE376" i="1"/>
  <c r="AF376" i="1"/>
  <c r="AG376" i="1"/>
  <c r="AM376" i="1" s="1"/>
  <c r="AF572" i="1"/>
  <c r="AE572" i="1"/>
  <c r="AB490" i="1"/>
  <c r="AE490" i="1"/>
  <c r="AF490" i="1"/>
  <c r="AG490" i="1"/>
  <c r="AM490" i="1" s="1"/>
  <c r="AF454" i="1"/>
  <c r="AG454" i="1"/>
  <c r="AM454" i="1" s="1"/>
  <c r="AF442" i="1"/>
  <c r="AB442" i="1"/>
  <c r="AE442" i="1"/>
  <c r="AG442" i="1"/>
  <c r="AM442" i="1" s="1"/>
  <c r="AF307" i="1"/>
  <c r="AG307" i="1"/>
  <c r="AM307" i="1" s="1"/>
  <c r="AB541" i="1"/>
  <c r="AF521" i="1"/>
  <c r="AH521" i="1" s="1"/>
  <c r="AF509" i="1"/>
  <c r="AH509" i="1" s="1"/>
  <c r="AG503" i="1"/>
  <c r="AM503" i="1" s="1"/>
  <c r="AB496" i="1"/>
  <c r="AF493" i="1"/>
  <c r="AB480" i="1"/>
  <c r="AB479" i="1"/>
  <c r="AB474" i="1"/>
  <c r="AB458" i="1"/>
  <c r="AF450" i="1"/>
  <c r="AE439" i="1"/>
  <c r="AB426" i="1"/>
  <c r="AF402" i="1"/>
  <c r="AB386" i="1"/>
  <c r="AB381" i="1"/>
  <c r="AG367" i="1"/>
  <c r="AM367" i="1" s="1"/>
  <c r="AB367" i="1"/>
  <c r="AE364" i="1"/>
  <c r="AE360" i="1"/>
  <c r="AB354" i="1"/>
  <c r="AE352" i="1"/>
  <c r="AF345" i="1"/>
  <c r="AH345" i="1" s="1"/>
  <c r="AF328" i="1"/>
  <c r="AG328" i="1"/>
  <c r="AM328" i="1" s="1"/>
  <c r="AB328" i="1"/>
  <c r="AE294" i="1"/>
  <c r="AF294" i="1"/>
  <c r="AG294" i="1"/>
  <c r="AM294" i="1" s="1"/>
  <c r="AB495" i="1"/>
  <c r="AB452" i="1"/>
  <c r="AB274" i="1"/>
  <c r="AF274" i="1"/>
  <c r="AE274" i="1"/>
  <c r="AG274" i="1"/>
  <c r="AM274" i="1" s="1"/>
  <c r="AE254" i="1"/>
  <c r="AG254" i="1"/>
  <c r="AM254" i="1" s="1"/>
  <c r="AB100" i="1"/>
  <c r="AE100" i="1"/>
  <c r="AF100" i="1"/>
  <c r="AG542" i="1"/>
  <c r="AM542" i="1" s="1"/>
  <c r="AG519" i="1"/>
  <c r="AM519" i="1" s="1"/>
  <c r="AF474" i="1"/>
  <c r="AF458" i="1"/>
  <c r="AG450" i="1"/>
  <c r="AM450" i="1" s="1"/>
  <c r="AB440" i="1"/>
  <c r="AE436" i="1"/>
  <c r="AB432" i="1"/>
  <c r="AF426" i="1"/>
  <c r="AF425" i="1"/>
  <c r="AH425" i="1" s="1"/>
  <c r="AF413" i="1"/>
  <c r="AE412" i="1"/>
  <c r="AG402" i="1"/>
  <c r="AM402" i="1" s="1"/>
  <c r="AF385" i="1"/>
  <c r="AH385" i="1" s="1"/>
  <c r="AB378" i="1"/>
  <c r="AG368" i="1"/>
  <c r="AM368" i="1" s="1"/>
  <c r="AF361" i="1"/>
  <c r="AH361" i="1" s="1"/>
  <c r="AB323" i="1"/>
  <c r="AF323" i="1"/>
  <c r="AG323" i="1"/>
  <c r="AM323" i="1" s="1"/>
  <c r="AB307" i="1"/>
  <c r="AE278" i="1"/>
  <c r="AF278" i="1"/>
  <c r="AG278" i="1"/>
  <c r="AM278" i="1" s="1"/>
  <c r="AE270" i="1"/>
  <c r="AG270" i="1"/>
  <c r="AM270" i="1" s="1"/>
  <c r="AB439" i="1"/>
  <c r="AE402" i="1"/>
  <c r="AF380" i="1"/>
  <c r="AF368" i="1"/>
  <c r="AF362" i="1"/>
  <c r="AB362" i="1"/>
  <c r="AB360" i="1"/>
  <c r="AB352" i="1"/>
  <c r="AB313" i="1"/>
  <c r="AE313" i="1"/>
  <c r="AH313" i="1" s="1"/>
  <c r="AE262" i="1"/>
  <c r="AG262" i="1"/>
  <c r="AM262" i="1" s="1"/>
  <c r="AB249" i="1"/>
  <c r="AF249" i="1"/>
  <c r="AH249" i="1" s="1"/>
  <c r="AE237" i="1"/>
  <c r="AF237" i="1"/>
  <c r="AG237" i="1"/>
  <c r="AM237" i="1" s="1"/>
  <c r="AB229" i="1"/>
  <c r="AE229" i="1"/>
  <c r="AF229" i="1"/>
  <c r="AG229" i="1"/>
  <c r="AM229" i="1" s="1"/>
  <c r="AE219" i="1"/>
  <c r="AB219" i="1"/>
  <c r="AF219" i="1"/>
  <c r="AB130" i="1"/>
  <c r="AE130" i="1"/>
  <c r="AG130" i="1"/>
  <c r="AM130" i="1" s="1"/>
  <c r="AF130" i="1"/>
  <c r="AE116" i="1"/>
  <c r="AF116" i="1"/>
  <c r="AH116" i="1" s="1"/>
  <c r="AG116" i="1"/>
  <c r="AM116" i="1" s="1"/>
  <c r="AB116" i="1"/>
  <c r="AE35" i="1"/>
  <c r="AF35" i="1"/>
  <c r="AB35" i="1"/>
  <c r="AF485" i="1"/>
  <c r="AE481" i="1"/>
  <c r="AG474" i="1"/>
  <c r="AM474" i="1" s="1"/>
  <c r="AG464" i="1"/>
  <c r="AM464" i="1" s="1"/>
  <c r="AG463" i="1"/>
  <c r="AM463" i="1" s="1"/>
  <c r="AG440" i="1"/>
  <c r="AM440" i="1" s="1"/>
  <c r="AG431" i="1"/>
  <c r="AM431" i="1" s="1"/>
  <c r="AF378" i="1"/>
  <c r="AH378" i="1" s="1"/>
  <c r="AE365" i="1"/>
  <c r="AG362" i="1"/>
  <c r="AM362" i="1" s="1"/>
  <c r="AF354" i="1"/>
  <c r="AG351" i="1"/>
  <c r="AM351" i="1" s="1"/>
  <c r="AB351" i="1"/>
  <c r="AB345" i="1"/>
  <c r="AF343" i="1"/>
  <c r="AB321" i="1"/>
  <c r="AB294" i="1"/>
  <c r="AB233" i="1"/>
  <c r="AF233" i="1"/>
  <c r="AH233" i="1" s="1"/>
  <c r="AG219" i="1"/>
  <c r="AM219" i="1" s="1"/>
  <c r="AE213" i="1"/>
  <c r="AF213" i="1"/>
  <c r="AG213" i="1"/>
  <c r="AM213" i="1" s="1"/>
  <c r="AE372" i="1"/>
  <c r="AB372" i="1"/>
  <c r="AB346" i="1"/>
  <c r="AF346" i="1"/>
  <c r="AE346" i="1"/>
  <c r="AF331" i="1"/>
  <c r="AB331" i="1"/>
  <c r="AE331" i="1"/>
  <c r="AB324" i="1"/>
  <c r="AE324" i="1"/>
  <c r="AF324" i="1"/>
  <c r="AG324" i="1"/>
  <c r="AM324" i="1" s="1"/>
  <c r="AB295" i="1"/>
  <c r="AF295" i="1"/>
  <c r="AG295" i="1"/>
  <c r="AM295" i="1" s="1"/>
  <c r="AB269" i="1"/>
  <c r="AE269" i="1"/>
  <c r="AF269" i="1"/>
  <c r="AE159" i="1"/>
  <c r="AG159" i="1"/>
  <c r="AM159" i="1" s="1"/>
  <c r="AB159" i="1"/>
  <c r="AF372" i="1"/>
  <c r="AE362" i="1"/>
  <c r="AB342" i="1"/>
  <c r="AG331" i="1"/>
  <c r="AM331" i="1" s="1"/>
  <c r="AE307" i="1"/>
  <c r="AB281" i="1"/>
  <c r="AE281" i="1"/>
  <c r="AH281" i="1" s="1"/>
  <c r="AG269" i="1"/>
  <c r="AM269" i="1" s="1"/>
  <c r="AB261" i="1"/>
  <c r="AE261" i="1"/>
  <c r="AF261" i="1"/>
  <c r="AB237" i="1"/>
  <c r="AF159" i="1"/>
  <c r="AF56" i="1"/>
  <c r="AG56" i="1"/>
  <c r="AM56" i="1" s="1"/>
  <c r="AE56" i="1"/>
  <c r="AB340" i="1"/>
  <c r="AB310" i="1"/>
  <c r="AF302" i="1"/>
  <c r="AE299" i="1"/>
  <c r="AB299" i="1"/>
  <c r="AE292" i="1"/>
  <c r="AF291" i="1"/>
  <c r="AE286" i="1"/>
  <c r="AB283" i="1"/>
  <c r="AG271" i="1"/>
  <c r="AM271" i="1" s="1"/>
  <c r="AG263" i="1"/>
  <c r="AM263" i="1" s="1"/>
  <c r="AG247" i="1"/>
  <c r="AM247" i="1" s="1"/>
  <c r="AE225" i="1"/>
  <c r="AB221" i="1"/>
  <c r="AE217" i="1"/>
  <c r="AE209" i="1"/>
  <c r="AG183" i="1"/>
  <c r="AM183" i="1" s="1"/>
  <c r="AB183" i="1"/>
  <c r="AB259" i="1"/>
  <c r="AB223" i="1"/>
  <c r="AG197" i="1"/>
  <c r="AM197" i="1" s="1"/>
  <c r="AF183" i="1"/>
  <c r="AE81" i="1"/>
  <c r="AF81" i="1"/>
  <c r="AG81" i="1"/>
  <c r="AM81" i="1" s="1"/>
  <c r="AB81" i="1"/>
  <c r="AG340" i="1"/>
  <c r="AM340" i="1" s="1"/>
  <c r="AE315" i="1"/>
  <c r="AE308" i="1"/>
  <c r="AF305" i="1"/>
  <c r="AF289" i="1"/>
  <c r="AH289" i="1" s="1"/>
  <c r="AE259" i="1"/>
  <c r="AF256" i="1"/>
  <c r="AH256" i="1" s="1"/>
  <c r="AE255" i="1"/>
  <c r="AB235" i="1"/>
  <c r="AF225" i="1"/>
  <c r="AG223" i="1"/>
  <c r="AM223" i="1" s="1"/>
  <c r="AG221" i="1"/>
  <c r="AM221" i="1" s="1"/>
  <c r="AF217" i="1"/>
  <c r="AF209" i="1"/>
  <c r="AG207" i="1"/>
  <c r="AM207" i="1" s="1"/>
  <c r="AE206" i="1"/>
  <c r="AF197" i="1"/>
  <c r="AE183" i="1"/>
  <c r="AE133" i="1"/>
  <c r="AF133" i="1"/>
  <c r="AG133" i="1"/>
  <c r="AM133" i="1" s="1"/>
  <c r="AD11" i="5"/>
  <c r="AB286" i="1"/>
  <c r="AB61" i="1"/>
  <c r="AG61" i="1"/>
  <c r="AM61" i="1" s="1"/>
  <c r="AG299" i="1"/>
  <c r="AM299" i="1" s="1"/>
  <c r="AF283" i="1"/>
  <c r="AF221" i="1"/>
  <c r="AF207" i="1"/>
  <c r="AB185" i="1"/>
  <c r="AF177" i="1"/>
  <c r="AH177" i="1" s="1"/>
  <c r="AB177" i="1"/>
  <c r="AB169" i="1"/>
  <c r="AF169" i="1"/>
  <c r="AH169" i="1" s="1"/>
  <c r="AE89" i="1"/>
  <c r="AF89" i="1"/>
  <c r="AG89" i="1"/>
  <c r="AM89" i="1" s="1"/>
  <c r="AB89" i="1"/>
  <c r="AF80" i="1"/>
  <c r="AG80" i="1"/>
  <c r="AM80" i="1" s="1"/>
  <c r="AE207" i="1"/>
  <c r="AB197" i="1"/>
  <c r="AB133" i="1"/>
  <c r="AE74" i="1"/>
  <c r="AF74" i="1"/>
  <c r="AG74" i="1"/>
  <c r="AM74" i="1" s="1"/>
  <c r="AB74" i="1"/>
  <c r="AB181" i="1"/>
  <c r="AG165" i="1"/>
  <c r="AM165" i="1" s="1"/>
  <c r="AB144" i="1"/>
  <c r="AG141" i="1"/>
  <c r="AM141" i="1" s="1"/>
  <c r="AG138" i="1"/>
  <c r="AM138" i="1" s="1"/>
  <c r="AE135" i="1"/>
  <c r="AG127" i="1"/>
  <c r="AM127" i="1" s="1"/>
  <c r="AF125" i="1"/>
  <c r="AF107" i="1"/>
  <c r="AG105" i="1"/>
  <c r="AM105" i="1" s="1"/>
  <c r="AE87" i="1"/>
  <c r="AB28" i="1"/>
  <c r="AB20" i="1"/>
  <c r="AB11" i="1"/>
  <c r="AA12" i="5"/>
  <c r="AA11" i="5"/>
  <c r="AA10" i="5"/>
  <c r="AA9" i="5"/>
  <c r="AA8" i="5"/>
  <c r="AA7" i="5"/>
  <c r="AA6" i="5"/>
  <c r="AA5" i="5"/>
  <c r="AA4" i="5"/>
  <c r="AA3" i="5"/>
  <c r="AF203" i="1"/>
  <c r="AB194" i="1"/>
  <c r="AF191" i="1"/>
  <c r="AG181" i="1"/>
  <c r="AM181" i="1" s="1"/>
  <c r="AE178" i="1"/>
  <c r="AF175" i="1"/>
  <c r="AB167" i="1"/>
  <c r="AF165" i="1"/>
  <c r="AG164" i="1"/>
  <c r="AM164" i="1" s="1"/>
  <c r="AE162" i="1"/>
  <c r="AG156" i="1"/>
  <c r="AM156" i="1" s="1"/>
  <c r="AG146" i="1"/>
  <c r="AM146" i="1" s="1"/>
  <c r="AF141" i="1"/>
  <c r="AG140" i="1"/>
  <c r="AM140" i="1" s="1"/>
  <c r="AB132" i="1"/>
  <c r="AF124" i="1"/>
  <c r="AB122" i="1"/>
  <c r="AE114" i="1"/>
  <c r="AG113" i="1"/>
  <c r="AM113" i="1" s="1"/>
  <c r="AF105" i="1"/>
  <c r="AB101" i="1"/>
  <c r="AB92" i="1"/>
  <c r="AG90" i="1"/>
  <c r="AM90" i="1" s="1"/>
  <c r="AB84" i="1"/>
  <c r="AG82" i="1"/>
  <c r="AM82" i="1" s="1"/>
  <c r="AE66" i="1"/>
  <c r="AF65" i="1"/>
  <c r="AF58" i="1"/>
  <c r="AG57" i="1"/>
  <c r="AM57" i="1" s="1"/>
  <c r="AE51" i="1"/>
  <c r="AF49" i="1"/>
  <c r="AG48" i="1"/>
  <c r="AM48" i="1" s="1"/>
  <c r="AE43" i="1"/>
  <c r="AF41" i="1"/>
  <c r="AG40" i="1"/>
  <c r="AM40" i="1" s="1"/>
  <c r="AE34" i="1"/>
  <c r="AB29" i="1"/>
  <c r="AF26" i="1"/>
  <c r="AG25" i="1"/>
  <c r="AM25" i="1" s="1"/>
  <c r="AF18" i="1"/>
  <c r="AG17" i="1"/>
  <c r="AM17" i="1" s="1"/>
  <c r="AG16" i="1"/>
  <c r="AM16" i="1" s="1"/>
  <c r="AF11" i="1"/>
  <c r="AH11" i="1" s="1"/>
  <c r="AF10" i="1"/>
  <c r="AG9" i="1"/>
  <c r="AM9" i="1" s="1"/>
  <c r="AG8" i="1"/>
  <c r="AM8" i="1" s="1"/>
  <c r="AB189" i="1"/>
  <c r="AB173" i="1"/>
  <c r="AE165" i="1"/>
  <c r="AE146" i="1"/>
  <c r="AE141" i="1"/>
  <c r="AB135" i="1"/>
  <c r="AE124" i="1"/>
  <c r="AF122" i="1"/>
  <c r="AF117" i="1"/>
  <c r="AB109" i="1"/>
  <c r="AE105" i="1"/>
  <c r="AF90" i="1"/>
  <c r="AF87" i="1"/>
  <c r="AH87" i="1" s="1"/>
  <c r="AB87" i="1"/>
  <c r="AE83" i="1"/>
  <c r="AH83" i="1" s="1"/>
  <c r="AF82" i="1"/>
  <c r="AE65" i="1"/>
  <c r="AB60" i="1"/>
  <c r="AE58" i="1"/>
  <c r="AE49" i="1"/>
  <c r="AF48" i="1"/>
  <c r="AE41" i="1"/>
  <c r="AF40" i="1"/>
  <c r="AF33" i="1"/>
  <c r="AG32" i="1"/>
  <c r="AM32" i="1" s="1"/>
  <c r="AF28" i="1"/>
  <c r="AE26" i="1"/>
  <c r="AF25" i="1"/>
  <c r="AG24" i="1"/>
  <c r="AM24" i="1" s="1"/>
  <c r="AF20" i="1"/>
  <c r="AF17" i="1"/>
  <c r="AF16" i="1"/>
  <c r="AE10" i="1"/>
  <c r="AF9" i="1"/>
  <c r="AF8" i="1"/>
  <c r="X12" i="5"/>
  <c r="X11" i="5"/>
  <c r="X10" i="5"/>
  <c r="X9" i="5"/>
  <c r="X8" i="5"/>
  <c r="X7" i="5"/>
  <c r="X6" i="5"/>
  <c r="X5" i="5"/>
  <c r="X4" i="5"/>
  <c r="X3" i="5"/>
  <c r="AB125" i="1"/>
  <c r="AG189" i="1"/>
  <c r="AM189" i="1" s="1"/>
  <c r="AE164" i="1"/>
  <c r="AE140" i="1"/>
  <c r="AG135" i="1"/>
  <c r="AM135" i="1" s="1"/>
  <c r="AF92" i="1"/>
  <c r="AF84" i="1"/>
  <c r="AB66" i="1"/>
  <c r="AE57" i="1"/>
  <c r="AG122" i="1"/>
  <c r="AM122" i="1" s="1"/>
  <c r="AC12" i="5"/>
  <c r="AC11" i="5"/>
  <c r="AC10" i="5"/>
  <c r="AC9" i="5"/>
  <c r="AD9" i="5" s="1"/>
  <c r="AC8" i="5"/>
  <c r="AD8" i="5" s="1"/>
  <c r="AC7" i="5"/>
  <c r="AC6" i="5"/>
  <c r="AD6" i="5" s="1"/>
  <c r="AC5" i="5"/>
  <c r="AD5" i="5" s="1"/>
  <c r="AC4" i="5"/>
  <c r="AC3" i="5"/>
  <c r="AD3" i="5" s="1"/>
  <c r="AH1592" i="1" l="1"/>
  <c r="AH109" i="1"/>
  <c r="AH248" i="1"/>
  <c r="AH837" i="1"/>
  <c r="AH765" i="1"/>
  <c r="AH1376" i="1"/>
  <c r="AH1704" i="1"/>
  <c r="AH1160" i="1"/>
  <c r="AH955" i="1"/>
  <c r="AH1203" i="1"/>
  <c r="AH2541" i="1"/>
  <c r="AH1168" i="1"/>
  <c r="AH13" i="1"/>
  <c r="AH621" i="1"/>
  <c r="AH1608" i="1"/>
  <c r="AH296" i="1"/>
  <c r="AH629" i="1"/>
  <c r="AH421" i="1"/>
  <c r="AH544" i="1"/>
  <c r="AH1104" i="1"/>
  <c r="AH493" i="1"/>
  <c r="AH941" i="1"/>
  <c r="AM941" i="1"/>
  <c r="AH3193" i="1"/>
  <c r="AM3193" i="1"/>
  <c r="AH1520" i="1"/>
  <c r="AH901" i="1"/>
  <c r="AH31" i="1"/>
  <c r="AM31" i="1"/>
  <c r="AH2661" i="1"/>
  <c r="AH1387" i="1"/>
  <c r="AH755" i="1"/>
  <c r="AH1136" i="1"/>
  <c r="AH763" i="1"/>
  <c r="AH749" i="1"/>
  <c r="AH597" i="1"/>
  <c r="AH1457" i="1"/>
  <c r="AH2168" i="1"/>
  <c r="AH981" i="1"/>
  <c r="AH877" i="1"/>
  <c r="AH264" i="1"/>
  <c r="AH672" i="1"/>
  <c r="AH5731" i="1"/>
  <c r="AH803" i="1"/>
  <c r="AH859" i="1"/>
  <c r="AH925" i="1"/>
  <c r="AH1389" i="1"/>
  <c r="AH915" i="1"/>
  <c r="AH1673" i="1"/>
  <c r="AH2357" i="1"/>
  <c r="AH2437" i="1"/>
  <c r="AH1179" i="1"/>
  <c r="AH120" i="1"/>
  <c r="AH533" i="1"/>
  <c r="AH997" i="1"/>
  <c r="AH2445" i="1"/>
  <c r="AH526" i="1"/>
  <c r="AH883" i="1"/>
  <c r="AH1157" i="1"/>
  <c r="AH3616" i="1"/>
  <c r="AH1784" i="1"/>
  <c r="AH1069" i="1"/>
  <c r="AH1409" i="1"/>
  <c r="AH280" i="1"/>
  <c r="AH2709" i="1"/>
  <c r="AH875" i="1"/>
  <c r="AH851" i="1"/>
  <c r="AH573" i="1"/>
  <c r="AH957" i="1"/>
  <c r="AH1192" i="1"/>
  <c r="AH168" i="1"/>
  <c r="AH853" i="1"/>
  <c r="AH869" i="1"/>
  <c r="AH779" i="1"/>
  <c r="AH5707" i="1"/>
  <c r="AH1360" i="1"/>
  <c r="AH821" i="1"/>
  <c r="AH1422" i="1"/>
  <c r="AH1235" i="1"/>
  <c r="AH1000" i="1"/>
  <c r="AH5075" i="1"/>
  <c r="AH134" i="1"/>
  <c r="AH1478" i="1"/>
  <c r="AH2589" i="1"/>
  <c r="AH4072" i="1"/>
  <c r="AH309" i="1"/>
  <c r="AH560" i="1"/>
  <c r="AH2195" i="1"/>
  <c r="AH1525" i="1"/>
  <c r="AH1837" i="1"/>
  <c r="AH664" i="1"/>
  <c r="AH2773" i="1"/>
  <c r="AH1917" i="1"/>
  <c r="AH1283" i="1"/>
  <c r="AH1808" i="1"/>
  <c r="AH936" i="1"/>
  <c r="AH240" i="1"/>
  <c r="AH1384" i="1"/>
  <c r="AH581" i="1"/>
  <c r="AH1128" i="1"/>
  <c r="AH518" i="1"/>
  <c r="AH1008" i="1"/>
  <c r="AH979" i="1"/>
  <c r="AH1467" i="1"/>
  <c r="AH1744" i="1"/>
  <c r="AH867" i="1"/>
  <c r="AH1379" i="1"/>
  <c r="AH680" i="1"/>
  <c r="AH1640" i="1"/>
  <c r="AH1893" i="1"/>
  <c r="AH787" i="1"/>
  <c r="AH1933" i="1"/>
  <c r="AH781" i="1"/>
  <c r="AH893" i="1"/>
  <c r="AH1144" i="1"/>
  <c r="AH1013" i="1"/>
  <c r="AH1312" i="1"/>
  <c r="AH1680" i="1"/>
  <c r="AH968" i="1"/>
  <c r="AH1664" i="1"/>
  <c r="AH1195" i="1"/>
  <c r="AH1496" i="1"/>
  <c r="AH835" i="1"/>
  <c r="AH405" i="1"/>
  <c r="AH789" i="1"/>
  <c r="AH2397" i="1"/>
  <c r="AH827" i="1"/>
  <c r="AH1381" i="1"/>
  <c r="AH2560" i="1"/>
  <c r="AH1224" i="1"/>
  <c r="AH1792" i="1"/>
  <c r="AH1861" i="1"/>
  <c r="AH931" i="1"/>
  <c r="AH320" i="1"/>
  <c r="AH1688" i="1"/>
  <c r="AH2035" i="1"/>
  <c r="AH4704" i="1"/>
  <c r="AH2341" i="1"/>
  <c r="AH1824" i="1"/>
  <c r="AH736" i="1"/>
  <c r="AH1968" i="1"/>
  <c r="AH616" i="1"/>
  <c r="AH1752" i="1"/>
  <c r="AH600" i="1"/>
  <c r="AH1315" i="1"/>
  <c r="AH2956" i="1"/>
  <c r="AH208" i="1"/>
  <c r="AH184" i="1"/>
  <c r="AH200" i="1"/>
  <c r="AH2203" i="1"/>
  <c r="AH1952" i="1"/>
  <c r="AH1435" i="1"/>
  <c r="AH960" i="1"/>
  <c r="AH1344" i="1"/>
  <c r="AH552" i="1"/>
  <c r="AH1024" i="1"/>
  <c r="AH4004" i="1"/>
  <c r="AH5523" i="1"/>
  <c r="AH520" i="1"/>
  <c r="AH216" i="1"/>
  <c r="AH1541" i="1"/>
  <c r="AH971" i="1"/>
  <c r="AH992" i="1"/>
  <c r="AH1152" i="1"/>
  <c r="AH2624" i="1"/>
  <c r="AH176" i="1"/>
  <c r="AH720" i="1"/>
  <c r="AH1096" i="1"/>
  <c r="AH1112" i="1"/>
  <c r="AH336" i="1"/>
  <c r="AH696" i="1"/>
  <c r="AH92" i="1"/>
  <c r="AH2261" i="1"/>
  <c r="AH2005" i="1"/>
  <c r="AH1475" i="1"/>
  <c r="AH1712" i="1"/>
  <c r="AH2645" i="1"/>
  <c r="AH1256" i="1"/>
  <c r="AH2616" i="1"/>
  <c r="AH907" i="1"/>
  <c r="AH754" i="1"/>
  <c r="AH2833" i="1"/>
  <c r="AH923" i="1"/>
  <c r="AH1275" i="1"/>
  <c r="AH1797" i="1"/>
  <c r="AH712" i="1"/>
  <c r="AH232" i="1"/>
  <c r="AH1187" i="1"/>
  <c r="AH576" i="1"/>
  <c r="AH2126" i="1"/>
  <c r="AH771" i="1"/>
  <c r="AH1831" i="1"/>
  <c r="AH224" i="1"/>
  <c r="AH88" i="1"/>
  <c r="AH2504" i="1"/>
  <c r="AH192" i="1"/>
  <c r="AH1877" i="1"/>
  <c r="AH688" i="1"/>
  <c r="AH2552" i="1"/>
  <c r="AH1760" i="1"/>
  <c r="AH1816" i="1"/>
  <c r="AH584" i="1"/>
  <c r="AH632" i="1"/>
  <c r="AH1120" i="1"/>
  <c r="AH1800" i="1"/>
  <c r="AH2480" i="1"/>
  <c r="AH568" i="1"/>
  <c r="AH1648" i="1"/>
  <c r="AH1080" i="1"/>
  <c r="AH112" i="1"/>
  <c r="AH2899" i="1"/>
  <c r="AH2923" i="1"/>
  <c r="AH1624" i="1"/>
  <c r="AH2267" i="1"/>
  <c r="AH2608" i="1"/>
  <c r="AH1451" i="1"/>
  <c r="AH2632" i="1"/>
  <c r="AH3523" i="1"/>
  <c r="AH2171" i="1"/>
  <c r="AH2733" i="1"/>
  <c r="AH2717" i="1"/>
  <c r="AH1328" i="1"/>
  <c r="AH1821" i="1"/>
  <c r="AH2581" i="1"/>
  <c r="AH1973" i="1"/>
  <c r="AH1211" i="1"/>
  <c r="AH1232" i="1"/>
  <c r="AH312" i="1"/>
  <c r="AH1600" i="1"/>
  <c r="AH2112" i="1"/>
  <c r="AH1088" i="1"/>
  <c r="AH304" i="1"/>
  <c r="AH1320" i="1"/>
  <c r="AH1632" i="1"/>
  <c r="AH648" i="1"/>
  <c r="AH136" i="1"/>
  <c r="AH1056" i="1"/>
  <c r="AH1288" i="1"/>
  <c r="AH1584" i="1"/>
  <c r="AH3435" i="1"/>
  <c r="AH1696" i="1"/>
  <c r="AH2701" i="1"/>
  <c r="AH1176" i="1"/>
  <c r="AH1304" i="1"/>
  <c r="AH2421" i="1"/>
  <c r="AH2359" i="1"/>
  <c r="AH1728" i="1"/>
  <c r="AH4483" i="1"/>
  <c r="AH1616" i="1"/>
  <c r="AH1552" i="1"/>
  <c r="AH3579" i="1"/>
  <c r="AH1832" i="1"/>
  <c r="AH656" i="1"/>
  <c r="AH592" i="1"/>
  <c r="AH984" i="1"/>
  <c r="AH128" i="1"/>
  <c r="AH2507" i="1"/>
  <c r="AH1981" i="1"/>
  <c r="AH892" i="1"/>
  <c r="AH1958" i="1"/>
  <c r="AH2184" i="1"/>
  <c r="AH952" i="1"/>
  <c r="AH1296" i="1"/>
  <c r="AH2592" i="1"/>
  <c r="AH918" i="1"/>
  <c r="AH1307" i="1"/>
  <c r="AH4747" i="1"/>
  <c r="AH212" i="1"/>
  <c r="AH2496" i="1"/>
  <c r="AH1294" i="1"/>
  <c r="AH1909" i="1"/>
  <c r="AH2766" i="1"/>
  <c r="AH3756" i="1"/>
  <c r="AH96" i="1"/>
  <c r="AH722" i="1"/>
  <c r="AH2758" i="1"/>
  <c r="AH4659" i="1"/>
  <c r="AH4875" i="1"/>
  <c r="AH3155" i="1"/>
  <c r="AH2741" i="1"/>
  <c r="AH3696" i="1"/>
  <c r="AH1720" i="1"/>
  <c r="AH2685" i="1"/>
  <c r="AH1848" i="1"/>
  <c r="AH818" i="1"/>
  <c r="AH2401" i="1"/>
  <c r="AH142" i="1"/>
  <c r="AH2093" i="1"/>
  <c r="AH2125" i="1"/>
  <c r="AH3258" i="1"/>
  <c r="AH2514" i="1"/>
  <c r="AH2750" i="1"/>
  <c r="AH5003" i="1"/>
  <c r="AH1438" i="1"/>
  <c r="AH126" i="1"/>
  <c r="AH214" i="1"/>
  <c r="AH770" i="1"/>
  <c r="AH2669" i="1"/>
  <c r="AH1399" i="1"/>
  <c r="AH1055" i="1"/>
  <c r="AH1542" i="1"/>
  <c r="AH462" i="1"/>
  <c r="AH1284" i="1"/>
  <c r="AH118" i="1"/>
  <c r="AH4096" i="1"/>
  <c r="AH3104" i="1"/>
  <c r="AH3971" i="1"/>
  <c r="AH1251" i="1"/>
  <c r="AH4108" i="1"/>
  <c r="AH1989" i="1"/>
  <c r="AH4071" i="1"/>
  <c r="AH2299" i="1"/>
  <c r="AH3987" i="1"/>
  <c r="AH2576" i="1"/>
  <c r="AH5483" i="1"/>
  <c r="AH1174" i="1"/>
  <c r="AH2653" i="1"/>
  <c r="AH2383" i="1"/>
  <c r="AH5024" i="1"/>
  <c r="AH1810" i="1"/>
  <c r="AH2955" i="1"/>
  <c r="AH60" i="1"/>
  <c r="AH2046" i="1"/>
  <c r="AH252" i="1"/>
  <c r="AH3115" i="1"/>
  <c r="AH4419" i="1"/>
  <c r="AH4220" i="1"/>
  <c r="AH762" i="1"/>
  <c r="AH3531" i="1"/>
  <c r="AH230" i="1"/>
  <c r="AH5744" i="1"/>
  <c r="AH2637" i="1"/>
  <c r="AH2498" i="1"/>
  <c r="AH2915" i="1"/>
  <c r="AH5131" i="1"/>
  <c r="AH5083" i="1"/>
  <c r="AH1925" i="1"/>
  <c r="AH1130" i="1"/>
  <c r="AH4891" i="1"/>
  <c r="AH4987" i="1"/>
  <c r="AH5043" i="1"/>
  <c r="AH1394" i="1"/>
  <c r="AH2246" i="1"/>
  <c r="AH3251" i="1"/>
  <c r="AH182" i="1"/>
  <c r="AH1971" i="1"/>
  <c r="AH886" i="1"/>
  <c r="AH1846" i="1"/>
  <c r="AH1030" i="1"/>
  <c r="AH166" i="1"/>
  <c r="AH2363" i="1"/>
  <c r="AH3267" i="1"/>
  <c r="AH735" i="1"/>
  <c r="AH5539" i="1"/>
  <c r="AH1291" i="1"/>
  <c r="AH602" i="1"/>
  <c r="AH4760" i="1"/>
  <c r="AH4827" i="1"/>
  <c r="AH1366" i="1"/>
  <c r="AH5603" i="1"/>
  <c r="AH4056" i="1"/>
  <c r="AH298" i="1"/>
  <c r="AH226" i="1"/>
  <c r="AH4907" i="1"/>
  <c r="AH2014" i="1"/>
  <c r="AH406" i="1"/>
  <c r="AH2343" i="1"/>
  <c r="AH5162" i="1"/>
  <c r="AH5059" i="1"/>
  <c r="AH5587" i="1"/>
  <c r="AH2979" i="1"/>
  <c r="AH4372" i="1"/>
  <c r="AH1398" i="1"/>
  <c r="AH3027" i="1"/>
  <c r="AH687" i="1"/>
  <c r="AH4491" i="1"/>
  <c r="AH2118" i="1"/>
  <c r="AH3107" i="1"/>
  <c r="AH3980" i="1"/>
  <c r="AH5531" i="1"/>
  <c r="AH2835" i="1"/>
  <c r="AH3491" i="1"/>
  <c r="AH198" i="1"/>
  <c r="AH3796" i="1"/>
  <c r="AH4348" i="1"/>
  <c r="AH4971" i="1"/>
  <c r="AH4763" i="1"/>
  <c r="AH1918" i="1"/>
  <c r="AH1246" i="1"/>
  <c r="AH382" i="1"/>
  <c r="AH1499" i="1"/>
  <c r="AH438" i="1"/>
  <c r="AH1095" i="1"/>
  <c r="AH3988" i="1"/>
  <c r="AH4427" i="1"/>
  <c r="AH540" i="1"/>
  <c r="AH1471" i="1"/>
  <c r="AH1840" i="1"/>
  <c r="AH838" i="1"/>
  <c r="AH174" i="1"/>
  <c r="AH62" i="1"/>
  <c r="AH398" i="1"/>
  <c r="AH3955" i="1"/>
  <c r="AH3099" i="1"/>
  <c r="AH3075" i="1"/>
  <c r="AH158" i="1"/>
  <c r="AH190" i="1"/>
  <c r="AH84" i="1"/>
  <c r="AH1219" i="1"/>
  <c r="AH4931" i="1"/>
  <c r="AH958" i="1"/>
  <c r="AH5675" i="1"/>
  <c r="AH4635" i="1"/>
  <c r="AH4603" i="1"/>
  <c r="AH2523" i="1"/>
  <c r="AH2190" i="1"/>
  <c r="AH3772" i="1"/>
  <c r="AH4707" i="1"/>
  <c r="AH4411" i="1"/>
  <c r="AH5459" i="1"/>
  <c r="AH246" i="1"/>
  <c r="AH4867" i="1"/>
  <c r="AH4048" i="1"/>
  <c r="AH4984" i="1"/>
  <c r="AH3483" i="1"/>
  <c r="AH2374" i="1"/>
  <c r="AH1910" i="1"/>
  <c r="AH1515" i="1"/>
  <c r="AH1181" i="1"/>
  <c r="AH4015" i="1"/>
  <c r="AH5435" i="1"/>
  <c r="AH3422" i="1"/>
  <c r="AH86" i="1"/>
  <c r="AH5107" i="1"/>
  <c r="AH2102" i="1"/>
  <c r="AH4779" i="1"/>
  <c r="AH1303" i="1"/>
  <c r="AH2462" i="1"/>
  <c r="AH3259" i="1"/>
  <c r="AH5507" i="1"/>
  <c r="AH2774" i="1"/>
  <c r="AH1243" i="1"/>
  <c r="AH2446" i="1"/>
  <c r="AH4263" i="1"/>
  <c r="AH1143" i="1"/>
  <c r="AH4499" i="1"/>
  <c r="AH1382" i="1"/>
  <c r="AH1950" i="1"/>
  <c r="AH390" i="1"/>
  <c r="AH5051" i="1"/>
  <c r="AH810" i="1"/>
  <c r="AH6163" i="1"/>
  <c r="AH1510" i="1"/>
  <c r="AH350" i="1"/>
  <c r="AH5104" i="1"/>
  <c r="AH3167" i="1"/>
  <c r="AH1954" i="1"/>
  <c r="AH1942" i="1"/>
  <c r="AH1031" i="1"/>
  <c r="AH5019" i="1"/>
  <c r="AH44" i="1"/>
  <c r="AH2174" i="1"/>
  <c r="AH4559" i="1"/>
  <c r="AH2254" i="1"/>
  <c r="AH3747" i="1"/>
  <c r="AH2573" i="1"/>
  <c r="AH4979" i="1"/>
  <c r="AH4003" i="1"/>
  <c r="AH1386" i="1"/>
  <c r="AH322" i="1"/>
  <c r="AH1845" i="1"/>
  <c r="AH3571" i="1"/>
  <c r="AH2006" i="1"/>
  <c r="AH1142" i="1"/>
  <c r="AH1254" i="1"/>
  <c r="AH1054" i="1"/>
  <c r="AH306" i="1"/>
  <c r="AH2110" i="1"/>
  <c r="AH4571" i="1"/>
  <c r="AH4396" i="1"/>
  <c r="AH4854" i="1"/>
  <c r="AH5475" i="1"/>
  <c r="AH5723" i="1"/>
  <c r="AH2134" i="1"/>
  <c r="AH4683" i="1"/>
  <c r="AH2461" i="1"/>
  <c r="AH2613" i="1"/>
  <c r="AH422" i="1"/>
  <c r="AH1665" i="1"/>
  <c r="AH4963" i="1"/>
  <c r="AH30" i="1"/>
  <c r="AH986" i="1"/>
  <c r="AH1063" i="1"/>
  <c r="AH3382" i="1"/>
  <c r="AH4088" i="1"/>
  <c r="AH5763" i="1"/>
  <c r="AH1850" i="1"/>
  <c r="AH2142" i="1"/>
  <c r="AH2253" i="1"/>
  <c r="AH1166" i="1"/>
  <c r="AH20" i="1"/>
  <c r="AH570" i="1"/>
  <c r="AH4308" i="1"/>
  <c r="AH4627" i="1"/>
  <c r="AH5240" i="1"/>
  <c r="AH1920" i="1"/>
  <c r="AH2998" i="1"/>
  <c r="AH3499" i="1"/>
  <c r="AH1507" i="1"/>
  <c r="AH3051" i="1"/>
  <c r="AH436" i="1"/>
  <c r="AH2907" i="1"/>
  <c r="AH4859" i="1"/>
  <c r="AH210" i="1"/>
  <c r="AH2939" i="1"/>
  <c r="AH5736" i="1"/>
  <c r="AH4011" i="1"/>
  <c r="AH4755" i="1"/>
  <c r="AH1150" i="1"/>
  <c r="AH3059" i="1"/>
  <c r="AH3459" i="1"/>
  <c r="AH1926" i="1"/>
  <c r="AH1102" i="1"/>
  <c r="AH1302" i="1"/>
  <c r="AH1459" i="1"/>
  <c r="AH3507" i="1"/>
  <c r="AH1158" i="1"/>
  <c r="AH1350" i="1"/>
  <c r="AH1998" i="1"/>
  <c r="AH2078" i="1"/>
  <c r="AH4803" i="1"/>
  <c r="AH5728" i="1"/>
  <c r="AH3475" i="1"/>
  <c r="AH1286" i="1"/>
  <c r="AH1862" i="1"/>
  <c r="AH1934" i="1"/>
  <c r="AH5595" i="1"/>
  <c r="AH1708" i="1"/>
  <c r="AH1454" i="1"/>
  <c r="AH2086" i="1"/>
  <c r="AH1974" i="1"/>
  <c r="AH2677" i="1"/>
  <c r="AH2235" i="1"/>
  <c r="AH1504" i="1"/>
  <c r="AH1222" i="1"/>
  <c r="AH1894" i="1"/>
  <c r="AH70" i="1"/>
  <c r="AH702" i="1"/>
  <c r="AH5011" i="1"/>
  <c r="AH3515" i="1"/>
  <c r="AH1070" i="1"/>
  <c r="AH4795" i="1"/>
  <c r="AH2483" i="1"/>
  <c r="AH2030" i="1"/>
  <c r="AH5411" i="1"/>
  <c r="AH414" i="1"/>
  <c r="AH878" i="1"/>
  <c r="AH926" i="1"/>
  <c r="AH4024" i="1"/>
  <c r="AH1006" i="1"/>
  <c r="AH1636" i="1"/>
  <c r="AH2964" i="1"/>
  <c r="AH22" i="1"/>
  <c r="AH2166" i="1"/>
  <c r="AH2128" i="1"/>
  <c r="AH5080" i="1"/>
  <c r="AH2568" i="1"/>
  <c r="AH2782" i="1"/>
  <c r="AH476" i="1"/>
  <c r="AH1772" i="1"/>
  <c r="AH6044" i="1"/>
  <c r="AH2456" i="1"/>
  <c r="AH5651" i="1"/>
  <c r="AH2176" i="1"/>
  <c r="AH1941" i="1"/>
  <c r="AH3785" i="1"/>
  <c r="AH1014" i="1"/>
  <c r="AH5371" i="1"/>
  <c r="AH2600" i="1"/>
  <c r="AH4787" i="1"/>
  <c r="AH618" i="1"/>
  <c r="AH1932" i="1"/>
  <c r="AH2781" i="1"/>
  <c r="AH1757" i="1"/>
  <c r="AH3777" i="1"/>
  <c r="AH5835" i="1"/>
  <c r="AH5467" i="1"/>
  <c r="AH2139" i="1"/>
  <c r="AH1622" i="1"/>
  <c r="AH1896" i="1"/>
  <c r="AH3963" i="1"/>
  <c r="AH2520" i="1"/>
  <c r="AH2227" i="1"/>
  <c r="AH2454" i="1"/>
  <c r="AH1686" i="1"/>
  <c r="AH982" i="1"/>
  <c r="AH354" i="1"/>
  <c r="AH5983" i="1"/>
  <c r="AH4351" i="1"/>
  <c r="AH4391" i="1"/>
  <c r="AH2472" i="1"/>
  <c r="AH606" i="1"/>
  <c r="AH721" i="1"/>
  <c r="AH2127" i="1"/>
  <c r="AH2953" i="1"/>
  <c r="AH1355" i="1"/>
  <c r="AH5096" i="1"/>
  <c r="AH1486" i="1"/>
  <c r="AH1982" i="1"/>
  <c r="AH3947" i="1"/>
  <c r="AH1230" i="1"/>
  <c r="AH510" i="1"/>
  <c r="AH1299" i="1"/>
  <c r="AH5924" i="1"/>
  <c r="AH2414" i="1"/>
  <c r="AH4706" i="1"/>
  <c r="AH6182" i="1"/>
  <c r="AH4741" i="1"/>
  <c r="AH4835" i="1"/>
  <c r="AH4362" i="1"/>
  <c r="AH1119" i="1"/>
  <c r="AH2352" i="1"/>
  <c r="AH3103" i="1"/>
  <c r="AH2133" i="1"/>
  <c r="AH4321" i="1"/>
  <c r="AH3600" i="1"/>
  <c r="AH3196" i="1"/>
  <c r="AH2531" i="1"/>
  <c r="AH3895" i="1"/>
  <c r="AH3664" i="1"/>
  <c r="AH3379" i="1"/>
  <c r="AH3593" i="1"/>
  <c r="AH6173" i="1"/>
  <c r="AH2192" i="1"/>
  <c r="AH1046" i="1"/>
  <c r="AH1105" i="1"/>
  <c r="AH5824" i="1"/>
  <c r="AH5764" i="1"/>
  <c r="AH4968" i="1"/>
  <c r="AH2544" i="1"/>
  <c r="AH4843" i="1"/>
  <c r="AH4883" i="1"/>
  <c r="AH1494" i="1"/>
  <c r="AH1278" i="1"/>
  <c r="AH1902" i="1"/>
  <c r="AH1886" i="1"/>
  <c r="AH1094" i="1"/>
  <c r="AH4915" i="1"/>
  <c r="AH5379" i="1"/>
  <c r="AH1118" i="1"/>
  <c r="AH1270" i="1"/>
  <c r="AH1966" i="1"/>
  <c r="AH5619" i="1"/>
  <c r="AH2382" i="1"/>
  <c r="AH694" i="1"/>
  <c r="AH974" i="1"/>
  <c r="AH1022" i="1"/>
  <c r="AH1038" i="1"/>
  <c r="AH1062" i="1"/>
  <c r="AH1134" i="1"/>
  <c r="AH1190" i="1"/>
  <c r="AH1262" i="1"/>
  <c r="AH2062" i="1"/>
  <c r="AH2094" i="1"/>
  <c r="AH2430" i="1"/>
  <c r="AH14" i="1"/>
  <c r="AH358" i="1"/>
  <c r="AH102" i="1"/>
  <c r="AH1427" i="1"/>
  <c r="AH1638" i="1"/>
  <c r="AH71" i="1"/>
  <c r="AH1880" i="1"/>
  <c r="AH3443" i="1"/>
  <c r="AH1854" i="1"/>
  <c r="AH1126" i="1"/>
  <c r="AH2438" i="1"/>
  <c r="AH1086" i="1"/>
  <c r="AH78" i="1"/>
  <c r="AH3288" i="1"/>
  <c r="AH3742" i="1"/>
  <c r="AH5625" i="1"/>
  <c r="AH1277" i="1"/>
  <c r="AH4798" i="1"/>
  <c r="AH890" i="1"/>
  <c r="AH3292" i="1"/>
  <c r="AH2901" i="1"/>
  <c r="AH556" i="1"/>
  <c r="AH5611" i="1"/>
  <c r="AH366" i="1"/>
  <c r="AH1313" i="1"/>
  <c r="AH4851" i="1"/>
  <c r="AH2380" i="1"/>
  <c r="AH3355" i="1"/>
  <c r="AH3887" i="1"/>
  <c r="AH4286" i="1"/>
  <c r="AH5989" i="1"/>
  <c r="AH5747" i="1"/>
  <c r="AH5683" i="1"/>
  <c r="AH94" i="1"/>
  <c r="AH4074" i="1"/>
  <c r="AH2969" i="1"/>
  <c r="AH1672" i="1"/>
  <c r="AH150" i="1"/>
  <c r="AH5503" i="1"/>
  <c r="AH734" i="1"/>
  <c r="AH2422" i="1"/>
  <c r="AH470" i="1"/>
  <c r="AH125" i="1"/>
  <c r="AH1114" i="1"/>
  <c r="AH4443" i="1"/>
  <c r="AH206" i="1"/>
  <c r="AH4140" i="1"/>
  <c r="AH5584" i="1"/>
  <c r="AH894" i="1"/>
  <c r="AH588" i="1"/>
  <c r="AH5098" i="1"/>
  <c r="AH1483" i="1"/>
  <c r="AH6" i="1"/>
  <c r="AH1326" i="1"/>
  <c r="AH3652" i="1"/>
  <c r="AH238" i="1"/>
  <c r="AH902" i="1"/>
  <c r="AH4223" i="1"/>
  <c r="AH1087" i="1"/>
  <c r="AH1864" i="1"/>
  <c r="AH1913" i="1"/>
  <c r="AH2381" i="1"/>
  <c r="AH4771" i="1"/>
  <c r="AH1110" i="1"/>
  <c r="AH5451" i="1"/>
  <c r="AH5091" i="1"/>
  <c r="AH426" i="1"/>
  <c r="AH2199" i="1"/>
  <c r="AH3951" i="1"/>
  <c r="AH5027" i="1"/>
  <c r="AH5123" i="1"/>
  <c r="AH3291" i="1"/>
  <c r="AH3770" i="1"/>
  <c r="AH1309" i="1"/>
  <c r="AH2681" i="1"/>
  <c r="AH4055" i="1"/>
  <c r="AH4354" i="1"/>
  <c r="AH5491" i="1"/>
  <c r="AH3186" i="1"/>
  <c r="AH862" i="1"/>
  <c r="AH2278" i="1"/>
  <c r="AH679" i="1"/>
  <c r="AH2475" i="1"/>
  <c r="AH3849" i="1"/>
  <c r="AH6075" i="1"/>
  <c r="AH3366" i="1"/>
  <c r="AH5515" i="1"/>
  <c r="AH4923" i="1"/>
  <c r="AH5793" i="1"/>
  <c r="AH5374" i="1"/>
  <c r="AH924" i="1"/>
  <c r="AH4818" i="1"/>
  <c r="AH6135" i="1"/>
  <c r="AH5959" i="1"/>
  <c r="AH2465" i="1"/>
  <c r="AH3875" i="1"/>
  <c r="AH1492" i="1"/>
  <c r="AH718" i="1"/>
  <c r="AH904" i="1"/>
  <c r="AH5788" i="1"/>
  <c r="AH2501" i="1"/>
  <c r="AH6052" i="1"/>
  <c r="AH2311" i="1"/>
  <c r="AH942" i="1"/>
  <c r="AH1990" i="1"/>
  <c r="AH3939" i="1"/>
  <c r="AH950" i="1"/>
  <c r="AH1470" i="1"/>
  <c r="AH1692" i="1"/>
  <c r="AH1506" i="1"/>
  <c r="AH38" i="1"/>
  <c r="AH54" i="1"/>
  <c r="AH2263" i="1"/>
  <c r="AH2206" i="1"/>
  <c r="AH3961" i="1"/>
  <c r="AH5403" i="1"/>
  <c r="AH1502" i="1"/>
  <c r="AH4611" i="1"/>
  <c r="AH4691" i="1"/>
  <c r="AH374" i="1"/>
  <c r="AH2355" i="1"/>
  <c r="AH5919" i="1"/>
  <c r="AH620" i="1"/>
  <c r="AH6136" i="1"/>
  <c r="AH5499" i="1"/>
  <c r="AH2070" i="1"/>
  <c r="AH2375" i="1"/>
  <c r="AH2488" i="1"/>
  <c r="AH4976" i="1"/>
  <c r="AH5387" i="1"/>
  <c r="AH5536" i="1"/>
  <c r="AH5048" i="1"/>
  <c r="AH3427" i="1"/>
  <c r="AH2512" i="1"/>
  <c r="AH3043" i="1"/>
  <c r="AH3451" i="1"/>
  <c r="AH4819" i="1"/>
  <c r="AH1214" i="1"/>
  <c r="AH1238" i="1"/>
  <c r="AH430" i="1"/>
  <c r="AH4068" i="1"/>
  <c r="AH5453" i="1"/>
  <c r="AH3154" i="1"/>
  <c r="AH5635" i="1"/>
  <c r="AH1374" i="1"/>
  <c r="AH1223" i="1"/>
  <c r="AH1078" i="1"/>
  <c r="AH4952" i="1"/>
  <c r="AH5128" i="1"/>
  <c r="AH4811" i="1"/>
  <c r="AH5000" i="1"/>
  <c r="AH966" i="1"/>
  <c r="AH4388" i="1"/>
  <c r="AH5198" i="1"/>
  <c r="AH1878" i="1"/>
  <c r="AH1526" i="1"/>
  <c r="AH3979" i="1"/>
  <c r="AH2022" i="1"/>
  <c r="AH2054" i="1"/>
  <c r="AH3541" i="1"/>
  <c r="AH175" i="1"/>
  <c r="AH4579" i="1"/>
  <c r="AH4599" i="1"/>
  <c r="AH2849" i="1"/>
  <c r="AH5120" i="1"/>
  <c r="AH1226" i="1"/>
  <c r="AH4995" i="1"/>
  <c r="AH1007" i="1"/>
  <c r="AH996" i="1"/>
  <c r="AH3704" i="1"/>
  <c r="AH1206" i="1"/>
  <c r="AH1204" i="1"/>
  <c r="AH2230" i="1"/>
  <c r="AH4639" i="1"/>
  <c r="AH5256" i="1"/>
  <c r="AH481" i="1"/>
  <c r="AH2753" i="1"/>
  <c r="AH4801" i="1"/>
  <c r="AH5040" i="1"/>
  <c r="AH5099" i="1"/>
  <c r="AH5067" i="1"/>
  <c r="AH46" i="1"/>
  <c r="AH5427" i="1"/>
  <c r="AH4992" i="1"/>
  <c r="AH1906" i="1"/>
  <c r="AH258" i="1"/>
  <c r="AH1965" i="1"/>
  <c r="AH1888" i="1"/>
  <c r="AH2448" i="1"/>
  <c r="AH2464" i="1"/>
  <c r="AH5088" i="1"/>
  <c r="AH3419" i="1"/>
  <c r="AH788" i="1"/>
  <c r="AH2398" i="1"/>
  <c r="AH4159" i="1"/>
  <c r="AH202" i="1"/>
  <c r="AH5792" i="1"/>
  <c r="AH2664" i="1"/>
  <c r="AH5016" i="1"/>
  <c r="AH1361" i="1"/>
  <c r="AH2313" i="1"/>
  <c r="AH2897" i="1"/>
  <c r="AH4400" i="1"/>
  <c r="AH4298" i="1"/>
  <c r="AH6066" i="1"/>
  <c r="AH698" i="1"/>
  <c r="AH1023" i="1"/>
  <c r="AH2987" i="1"/>
  <c r="AH3529" i="1"/>
  <c r="AH3956" i="1"/>
  <c r="AH4360" i="1"/>
  <c r="AH6083" i="1"/>
  <c r="AH5787" i="1"/>
  <c r="AH4064" i="1"/>
  <c r="AH4040" i="1"/>
  <c r="AH1343" i="1"/>
  <c r="AH5354" i="1"/>
  <c r="AH1904" i="1"/>
  <c r="AH3605" i="1"/>
  <c r="AH2114" i="1"/>
  <c r="AH1189" i="1"/>
  <c r="AD10" i="5"/>
  <c r="AH28" i="1"/>
  <c r="AH18" i="1"/>
  <c r="AH586" i="1"/>
  <c r="AH1067" i="1"/>
  <c r="AH1300" i="1"/>
  <c r="AH2104" i="1"/>
  <c r="AH2436" i="1"/>
  <c r="AH2547" i="1"/>
  <c r="AH3751" i="1"/>
  <c r="AH3793" i="1"/>
  <c r="AH5769" i="1"/>
  <c r="AH5563" i="1"/>
  <c r="AH1786" i="1"/>
  <c r="AH1276" i="1"/>
  <c r="AH1785" i="1"/>
  <c r="AH1858" i="1"/>
  <c r="AH2642" i="1"/>
  <c r="AH5513" i="1"/>
  <c r="AH6025" i="1"/>
  <c r="AH3275" i="1"/>
  <c r="AH266" i="1"/>
  <c r="AH1071" i="1"/>
  <c r="AH3254" i="1"/>
  <c r="AH5035" i="1"/>
  <c r="AH5616" i="1"/>
  <c r="AH2453" i="1"/>
  <c r="AH3467" i="1"/>
  <c r="AH460" i="1"/>
  <c r="AH959" i="1"/>
  <c r="AH1583" i="1"/>
  <c r="AH1628" i="1"/>
  <c r="AH1938" i="1"/>
  <c r="AH2120" i="1"/>
  <c r="AH2183" i="1"/>
  <c r="AH2713" i="1"/>
  <c r="AH2945" i="1"/>
  <c r="AH4722" i="1"/>
  <c r="AH4614" i="1"/>
  <c r="AH5345" i="1"/>
  <c r="AH2482" i="1"/>
  <c r="AH1604" i="1"/>
  <c r="AH2476" i="1"/>
  <c r="AH2588" i="1"/>
  <c r="AH4647" i="1"/>
  <c r="AH3438" i="1"/>
  <c r="AH2749" i="1"/>
  <c r="AH4475" i="1"/>
  <c r="AH477" i="1"/>
  <c r="AH3915" i="1"/>
  <c r="AH5478" i="1"/>
  <c r="AH3130" i="1"/>
  <c r="AH2528" i="1"/>
  <c r="AH5168" i="1"/>
  <c r="AH4" i="1"/>
  <c r="AH1202" i="1"/>
  <c r="AH3198" i="1"/>
  <c r="AH4279" i="1"/>
  <c r="AH983" i="1"/>
  <c r="AH824" i="1"/>
  <c r="AH3164" i="1"/>
  <c r="AH2033" i="1"/>
  <c r="AH4715" i="1"/>
  <c r="AH447" i="1"/>
  <c r="AH778" i="1"/>
  <c r="AH5064" i="1"/>
  <c r="AH36" i="1"/>
  <c r="AH2108" i="1"/>
  <c r="AH1765" i="1"/>
  <c r="AH4306" i="1"/>
  <c r="AH3753" i="1"/>
  <c r="AH2210" i="1"/>
  <c r="AH5838" i="1"/>
  <c r="AH5785" i="1"/>
  <c r="AH1242" i="1"/>
  <c r="AH5758" i="1"/>
  <c r="AH4186" i="1"/>
  <c r="AH4341" i="1"/>
  <c r="AH392" i="1"/>
  <c r="AH5473" i="1"/>
  <c r="AH2550" i="1"/>
  <c r="AH199" i="1"/>
  <c r="AH5553" i="1"/>
  <c r="AH6192" i="1"/>
  <c r="AH5440" i="1"/>
  <c r="AH5127" i="1"/>
  <c r="AH3226" i="1"/>
  <c r="AH492" i="1"/>
  <c r="AH5008" i="1"/>
  <c r="AH5848" i="1"/>
  <c r="AH5689" i="1"/>
  <c r="AH860" i="1"/>
  <c r="AH3242" i="1"/>
  <c r="AH1085" i="1"/>
  <c r="AH4509" i="1"/>
  <c r="AH4114" i="1"/>
  <c r="AH5582" i="1"/>
  <c r="AH5850" i="1"/>
  <c r="AH5452" i="1"/>
  <c r="AH2524" i="1"/>
  <c r="AH3327" i="1"/>
  <c r="AH5184" i="1"/>
  <c r="AH2803" i="1"/>
  <c r="AH3794" i="1"/>
  <c r="AH3798" i="1"/>
  <c r="AH6115" i="1"/>
  <c r="AH1334" i="1"/>
  <c r="AH2788" i="1"/>
  <c r="AH2607" i="1"/>
  <c r="AH4067" i="1"/>
  <c r="AH5112" i="1"/>
  <c r="AH5656" i="1"/>
  <c r="AH978" i="1"/>
  <c r="AH98" i="1"/>
  <c r="AH4610" i="1"/>
  <c r="AH782" i="1"/>
  <c r="AH5541" i="1"/>
  <c r="AH6055" i="1"/>
  <c r="AH103" i="1"/>
  <c r="AH3078" i="1"/>
  <c r="AH3660" i="1"/>
  <c r="AH686" i="1"/>
  <c r="AH5588" i="1"/>
  <c r="AH5760" i="1"/>
  <c r="AH4272" i="1"/>
  <c r="AH5065" i="1"/>
  <c r="AH1487" i="1"/>
  <c r="AH1963" i="1"/>
  <c r="AH2331" i="1"/>
  <c r="AH2744" i="1"/>
  <c r="AH5216" i="1"/>
  <c r="AH330" i="1"/>
  <c r="AH4026" i="1"/>
  <c r="AH5208" i="1"/>
  <c r="AH5640" i="1"/>
  <c r="AH1460" i="1"/>
  <c r="AH2408" i="1"/>
  <c r="AH6037" i="1"/>
  <c r="AH3705" i="1"/>
  <c r="AH3429" i="1"/>
  <c r="AH4332" i="1"/>
  <c r="AH5145" i="1"/>
  <c r="AH4850" i="1"/>
  <c r="AH5416" i="1"/>
  <c r="AH2765" i="1"/>
  <c r="AH3801" i="1"/>
  <c r="AH3455" i="1"/>
  <c r="AH5672" i="1"/>
  <c r="AH1882" i="1"/>
  <c r="AH234" i="1"/>
  <c r="AH1714" i="1"/>
  <c r="AH2757" i="1"/>
  <c r="AH714" i="1"/>
  <c r="AH2797" i="1"/>
  <c r="AH2719" i="1"/>
  <c r="AH868" i="1"/>
  <c r="AH5424" i="1"/>
  <c r="AH844" i="1"/>
  <c r="AH1842" i="1"/>
  <c r="AH1738" i="1"/>
  <c r="AH1930" i="1"/>
  <c r="AH1885" i="1"/>
  <c r="AH1901" i="1"/>
  <c r="AH4219" i="1"/>
  <c r="AH1630" i="1"/>
  <c r="AH5492" i="1"/>
  <c r="AH5865" i="1"/>
  <c r="AH1237" i="1"/>
  <c r="AH5278" i="1"/>
  <c r="AH3959" i="1"/>
  <c r="AH2565" i="1"/>
  <c r="AH3692" i="1"/>
  <c r="AH3603" i="1"/>
  <c r="AH1735" i="1"/>
  <c r="AH5146" i="1"/>
  <c r="AH599" i="1"/>
  <c r="AH5560" i="1"/>
  <c r="AH5807" i="1"/>
  <c r="AH3997" i="1"/>
  <c r="AH5232" i="1"/>
  <c r="AH2025" i="1"/>
  <c r="AH2634" i="1"/>
  <c r="AH119" i="1"/>
  <c r="AH3390" i="1"/>
  <c r="AH2106" i="1"/>
  <c r="AH5253" i="1"/>
  <c r="AH3712" i="1"/>
  <c r="AH5899" i="1"/>
  <c r="AH3349" i="1"/>
  <c r="AH4528" i="1"/>
  <c r="AH3511" i="1"/>
  <c r="AH5833" i="1"/>
  <c r="AH578" i="1"/>
  <c r="AH4775" i="1"/>
  <c r="AH1455" i="1"/>
  <c r="AH1916" i="1"/>
  <c r="AH4607" i="1"/>
  <c r="AH2450" i="1"/>
  <c r="AH3453" i="1"/>
  <c r="AH1747" i="1"/>
  <c r="AH1722" i="1"/>
  <c r="AH2098" i="1"/>
  <c r="AH5784" i="1"/>
  <c r="AH5694" i="1"/>
  <c r="AH2250" i="1"/>
  <c r="AH4124" i="1"/>
  <c r="AH3348" i="1"/>
  <c r="AH4361" i="1"/>
  <c r="AH4167" i="1"/>
  <c r="AH3407" i="1"/>
  <c r="AH1503" i="1"/>
  <c r="AH4151" i="1"/>
  <c r="AH1295" i="1"/>
  <c r="AH3668" i="1"/>
  <c r="AH6059" i="1"/>
  <c r="AH3042" i="1"/>
  <c r="AH3866" i="1"/>
  <c r="AH6003" i="1"/>
  <c r="AH310" i="1"/>
  <c r="AH1740" i="1"/>
  <c r="AH4870" i="1"/>
  <c r="AH5432" i="1"/>
  <c r="AH4522" i="1"/>
  <c r="AH4563" i="1"/>
  <c r="AH4800" i="1"/>
  <c r="AH245" i="1"/>
  <c r="AH804" i="1"/>
  <c r="AH3426" i="1"/>
  <c r="AH3484" i="1"/>
  <c r="AH4501" i="1"/>
  <c r="AH3247" i="1"/>
  <c r="AH4439" i="1"/>
  <c r="AH4407" i="1"/>
  <c r="AH5386" i="1"/>
  <c r="AH5548" i="1"/>
  <c r="AH1229" i="1"/>
  <c r="AH4052" i="1"/>
  <c r="AH2549" i="1"/>
  <c r="AH1853" i="1"/>
  <c r="AH4327" i="1"/>
  <c r="AH4671" i="1"/>
  <c r="AH4415" i="1"/>
  <c r="AH4084" i="1"/>
  <c r="AH3114" i="1"/>
  <c r="AH107" i="1"/>
  <c r="AH365" i="1"/>
  <c r="AH3822" i="1"/>
  <c r="AH4546" i="1"/>
  <c r="AH4102" i="1"/>
  <c r="AH5854" i="1"/>
  <c r="AH753" i="1"/>
  <c r="AH1354" i="1"/>
  <c r="AH4711" i="1"/>
  <c r="AH2533" i="1"/>
  <c r="AH3334" i="1"/>
  <c r="AH5713" i="1"/>
  <c r="AH6081" i="1"/>
  <c r="AH3935" i="1"/>
  <c r="AH4270" i="1"/>
  <c r="AH5108" i="1"/>
  <c r="AH1539" i="1"/>
  <c r="AH3404" i="1"/>
  <c r="AH4727" i="1"/>
  <c r="AH2143" i="1"/>
  <c r="AH4136" i="1"/>
  <c r="AH799" i="1"/>
  <c r="AH4204" i="1"/>
  <c r="AH5800" i="1"/>
  <c r="AH4783" i="1"/>
  <c r="AH1131" i="1"/>
  <c r="AH1813" i="1"/>
  <c r="AH5317" i="1"/>
  <c r="AH3572" i="1"/>
  <c r="AH500" i="1"/>
  <c r="AH2693" i="1"/>
  <c r="AH5152" i="1"/>
  <c r="AH2629" i="1"/>
  <c r="AH2008" i="1"/>
  <c r="AH4912" i="1"/>
  <c r="AH2820" i="1"/>
  <c r="AH5581" i="1"/>
  <c r="AH1412" i="1"/>
  <c r="AH5482" i="1"/>
  <c r="AH5133" i="1"/>
  <c r="AH275" i="1"/>
  <c r="AH6123" i="1"/>
  <c r="AH3646" i="1"/>
  <c r="AH4273" i="1"/>
  <c r="AH6134" i="1"/>
  <c r="AH900" i="1"/>
  <c r="AH4535" i="1"/>
  <c r="AH1770" i="1"/>
  <c r="AH250" i="1"/>
  <c r="AH4398" i="1"/>
  <c r="AH828" i="1"/>
  <c r="AH940" i="1"/>
  <c r="AH1340" i="1"/>
  <c r="AH1356" i="1"/>
  <c r="AH615" i="1"/>
  <c r="AH2767" i="1"/>
  <c r="AH4257" i="1"/>
  <c r="AH2314" i="1"/>
  <c r="AH3485" i="1"/>
  <c r="AH567" i="1"/>
  <c r="AH6128" i="1"/>
  <c r="AH1079" i="1"/>
  <c r="AH1746" i="1"/>
  <c r="AH4091" i="1"/>
  <c r="AH47" i="1"/>
  <c r="AH5934" i="1"/>
  <c r="AH290" i="1"/>
  <c r="AH495" i="1"/>
  <c r="AH3464" i="1"/>
  <c r="AH1681" i="1"/>
  <c r="AH1769" i="1"/>
  <c r="AH2001" i="1"/>
  <c r="AH3505" i="1"/>
  <c r="AH4892" i="1"/>
  <c r="AH4330" i="1"/>
  <c r="AH820" i="1"/>
  <c r="AH286" i="1"/>
  <c r="AH3691" i="1"/>
  <c r="AH4505" i="1"/>
  <c r="AH4336" i="1"/>
  <c r="AH5469" i="1"/>
  <c r="AH5970" i="1"/>
  <c r="AH5002" i="1"/>
  <c r="AH4925" i="1"/>
  <c r="AH239" i="1"/>
  <c r="AH719" i="1"/>
  <c r="AH3162" i="1"/>
  <c r="AH1138" i="1"/>
  <c r="AH1524" i="1"/>
  <c r="AH2936" i="1"/>
  <c r="AH2582" i="1"/>
  <c r="AH2982" i="1"/>
  <c r="AH4634" i="1"/>
  <c r="AH4598" i="1"/>
  <c r="AH3546" i="1"/>
  <c r="AH3740" i="1"/>
  <c r="AH5274" i="1"/>
  <c r="AH3520" i="1"/>
  <c r="AH5264" i="1"/>
  <c r="AH2011" i="1"/>
  <c r="AH1318" i="1"/>
  <c r="AH1936" i="1"/>
  <c r="AH4658" i="1"/>
  <c r="AH4601" i="1"/>
  <c r="AH3036" i="1"/>
  <c r="AH5565" i="1"/>
  <c r="AH1308" i="1"/>
  <c r="AH2801" i="1"/>
  <c r="AH4694" i="1"/>
  <c r="AH876" i="1"/>
  <c r="AH4511" i="1"/>
  <c r="AH5840" i="1"/>
  <c r="AH1618" i="1"/>
  <c r="AH1762" i="1"/>
  <c r="AH1826" i="1"/>
  <c r="AH4489" i="1"/>
  <c r="AH4158" i="1"/>
  <c r="AH4606" i="1"/>
  <c r="AH76" i="1"/>
  <c r="AH3109" i="1"/>
  <c r="AH4192" i="1"/>
  <c r="AH4318" i="1"/>
  <c r="AH4326" i="1"/>
  <c r="AH1671" i="1"/>
  <c r="AH3619" i="1"/>
  <c r="AH3977" i="1"/>
  <c r="AH4910" i="1"/>
  <c r="AH5103" i="1"/>
  <c r="AH5160" i="1"/>
  <c r="AH3880" i="1"/>
  <c r="AH3553" i="1"/>
  <c r="AH4906" i="1"/>
  <c r="AH6067" i="1"/>
  <c r="AH3708" i="1"/>
  <c r="AH2648" i="1"/>
  <c r="AH551" i="1"/>
  <c r="AH951" i="1"/>
  <c r="AH2989" i="1"/>
  <c r="AH4600" i="1"/>
  <c r="AH2846" i="1"/>
  <c r="AH3175" i="1"/>
  <c r="AH5287" i="1"/>
  <c r="AH1977" i="1"/>
  <c r="AH758" i="1"/>
  <c r="AH4973" i="1"/>
  <c r="AH5520" i="1"/>
  <c r="AH2327" i="1"/>
  <c r="AH3256" i="1"/>
  <c r="AH4948" i="1"/>
  <c r="AH327" i="1"/>
  <c r="AH6004" i="1"/>
  <c r="AH3568" i="1"/>
  <c r="AH650" i="1"/>
  <c r="AH1914" i="1"/>
  <c r="AH3416" i="1"/>
  <c r="AH5923" i="1"/>
  <c r="AH236" i="1"/>
  <c r="AH4212" i="1"/>
  <c r="AH1852" i="1"/>
  <c r="AH5826" i="1"/>
  <c r="AH4355" i="1"/>
  <c r="AH3807" i="1"/>
  <c r="AH3122" i="1"/>
  <c r="AH5858" i="1"/>
  <c r="AH2138" i="1"/>
  <c r="AH4115" i="1"/>
  <c r="AH2587" i="1"/>
  <c r="AH3941" i="1"/>
  <c r="AH1962" i="1"/>
  <c r="AH1602" i="1"/>
  <c r="AH2122" i="1"/>
  <c r="AH2495" i="1"/>
  <c r="AH3675" i="1"/>
  <c r="AH218" i="1"/>
  <c r="AH4515" i="1"/>
  <c r="AH4663" i="1"/>
  <c r="AH5471" i="1"/>
  <c r="AH6109" i="1"/>
  <c r="AH2963" i="1"/>
  <c r="AH1332" i="1"/>
  <c r="AH2813" i="1"/>
  <c r="AH3584" i="1"/>
  <c r="AH3736" i="1"/>
  <c r="AH3872" i="1"/>
  <c r="AH1993" i="1"/>
  <c r="AH3358" i="1"/>
  <c r="AH4414" i="1"/>
  <c r="AH4766" i="1"/>
  <c r="AH884" i="1"/>
  <c r="AH932" i="1"/>
  <c r="AH1383" i="1"/>
  <c r="AH2727" i="1"/>
  <c r="AH3879" i="1"/>
  <c r="AH3815" i="1"/>
  <c r="AH4503" i="1"/>
  <c r="AH4815" i="1"/>
  <c r="AH4951" i="1"/>
  <c r="AH1423" i="1"/>
  <c r="AH2711" i="1"/>
  <c r="AH3111" i="1"/>
  <c r="AH4111" i="1"/>
  <c r="AH695" i="1"/>
  <c r="AH1170" i="1"/>
  <c r="AH1922" i="1"/>
  <c r="AH746" i="1"/>
  <c r="AH2130" i="1"/>
  <c r="AH1818" i="1"/>
  <c r="AH1626" i="1"/>
  <c r="AH1898" i="1"/>
  <c r="AH1802" i="1"/>
  <c r="AH1643" i="1"/>
  <c r="AH1127" i="1"/>
  <c r="AH5528" i="1"/>
  <c r="AH5163" i="1"/>
  <c r="AH5219" i="1"/>
  <c r="AH2896" i="1"/>
  <c r="AH3575" i="1"/>
  <c r="AH4099" i="1"/>
  <c r="AH4901" i="1"/>
  <c r="AH2900" i="1"/>
  <c r="AH2202" i="1"/>
  <c r="AH5815" i="1"/>
  <c r="AH2247" i="1"/>
  <c r="AH2220" i="1"/>
  <c r="AH2191" i="1"/>
  <c r="AH1803" i="1"/>
  <c r="AH5313" i="1"/>
  <c r="AH6065" i="1"/>
  <c r="AH5524" i="1"/>
  <c r="AH6180" i="1"/>
  <c r="AH3759" i="1"/>
  <c r="AH3172" i="1"/>
  <c r="AH2736" i="1"/>
  <c r="AH3717" i="1"/>
  <c r="AH3829" i="1"/>
  <c r="AH3869" i="1"/>
  <c r="AH3917" i="1"/>
  <c r="AH2391" i="1"/>
  <c r="AH4135" i="1"/>
  <c r="AH1415" i="1"/>
  <c r="AH1519" i="1"/>
  <c r="AH3311" i="1"/>
  <c r="AH1151" i="1"/>
  <c r="AH2639" i="1"/>
  <c r="AH1111" i="1"/>
  <c r="AH1247" i="1"/>
  <c r="AH2399" i="1"/>
  <c r="AH2735" i="1"/>
  <c r="AH4527" i="1"/>
  <c r="AH4887" i="1"/>
  <c r="AH4495" i="1"/>
  <c r="AH4575" i="1"/>
  <c r="AH1167" i="1"/>
  <c r="AH5322" i="1"/>
  <c r="AH314" i="1"/>
  <c r="AH1698" i="1"/>
  <c r="AH282" i="1"/>
  <c r="AH1874" i="1"/>
  <c r="AH1666" i="1"/>
  <c r="AH203" i="1"/>
  <c r="AH2295" i="1"/>
  <c r="AH5945" i="1"/>
  <c r="AH6041" i="1"/>
  <c r="AH2577" i="1"/>
  <c r="AH4313" i="1"/>
  <c r="AH1495" i="1"/>
  <c r="AH546" i="1"/>
  <c r="AH3084" i="1"/>
  <c r="AH352" i="1"/>
  <c r="AH2032" i="1"/>
  <c r="AH703" i="1"/>
  <c r="AH1823" i="1"/>
  <c r="AH1703" i="1"/>
  <c r="AH4641" i="1"/>
  <c r="AH895" i="1"/>
  <c r="AH1311" i="1"/>
  <c r="AH3462" i="1"/>
  <c r="AH243" i="1"/>
  <c r="AH3594" i="1"/>
  <c r="AH2288" i="1"/>
  <c r="AH5418" i="1"/>
  <c r="AH6033" i="1"/>
  <c r="AH5186" i="1"/>
  <c r="AH5681" i="1"/>
  <c r="AH5871" i="1"/>
  <c r="AH3439" i="1"/>
  <c r="AH580" i="1"/>
  <c r="AH2924" i="1"/>
  <c r="AH5843" i="1"/>
  <c r="AH1191" i="1"/>
  <c r="AH2172" i="1"/>
  <c r="AH3440" i="1"/>
  <c r="AH2140" i="1"/>
  <c r="AH4196" i="1"/>
  <c r="AH5289" i="1"/>
  <c r="AH6077" i="1"/>
  <c r="AH1323" i="1"/>
  <c r="AH468" i="1"/>
  <c r="AH772" i="1"/>
  <c r="AH2047" i="1"/>
  <c r="AH1041" i="1"/>
  <c r="AH2508" i="1"/>
  <c r="AH3289" i="1"/>
  <c r="AH3537" i="1"/>
  <c r="AH3886" i="1"/>
  <c r="AH4537" i="1"/>
  <c r="AH4697" i="1"/>
  <c r="AH4902" i="1"/>
  <c r="AH5906" i="1"/>
  <c r="AH1207" i="1"/>
  <c r="AH928" i="1"/>
  <c r="AH3113" i="1"/>
  <c r="AH3203" i="1"/>
  <c r="AH5172" i="1"/>
  <c r="AH5569" i="1"/>
  <c r="AH3474" i="1"/>
  <c r="AH1706" i="1"/>
  <c r="AH2697" i="1"/>
  <c r="AH3250" i="1"/>
  <c r="AH3132" i="1"/>
  <c r="AH3999" i="1"/>
  <c r="AH4479" i="1"/>
  <c r="AH242" i="1"/>
  <c r="AH1325" i="1"/>
  <c r="AH3482" i="1"/>
  <c r="AH5955" i="1"/>
  <c r="AH1657" i="1"/>
  <c r="AH3583" i="1"/>
  <c r="AH3871" i="1"/>
  <c r="AH2920" i="1"/>
  <c r="AH3335" i="1"/>
  <c r="AH4240" i="1"/>
  <c r="AH5863" i="1"/>
  <c r="AH4804" i="1"/>
  <c r="AH5242" i="1"/>
  <c r="AH617" i="1"/>
  <c r="AH2739" i="1"/>
  <c r="AH1484" i="1"/>
  <c r="AH3577" i="1"/>
  <c r="AH5010" i="1"/>
  <c r="AH4547" i="1"/>
  <c r="AH5212" i="1"/>
  <c r="AH5472" i="1"/>
  <c r="AH6084" i="1"/>
  <c r="AH543" i="1"/>
  <c r="AH2980" i="1"/>
  <c r="AH3012" i="1"/>
  <c r="AH1590" i="1"/>
  <c r="AH188" i="1"/>
  <c r="AH666" i="1"/>
  <c r="AH5320" i="1"/>
  <c r="AH727" i="1"/>
  <c r="AH4127" i="1"/>
  <c r="AH5928" i="1"/>
  <c r="AH4543" i="1"/>
  <c r="AH1660" i="1"/>
  <c r="AH532" i="1"/>
  <c r="AH796" i="1"/>
  <c r="AH836" i="1"/>
  <c r="AH1324" i="1"/>
  <c r="AH5777" i="1"/>
  <c r="AH114" i="1"/>
  <c r="AH786" i="1"/>
  <c r="AH1549" i="1"/>
  <c r="AH2282" i="1"/>
  <c r="AH3565" i="1"/>
  <c r="AH5860" i="1"/>
  <c r="AH6051" i="1"/>
  <c r="AH5363" i="1"/>
  <c r="AH5808" i="1"/>
  <c r="AH524" i="1"/>
  <c r="AH27" i="1"/>
  <c r="AH709" i="1"/>
  <c r="AH634" i="1"/>
  <c r="AH2431" i="1"/>
  <c r="AH4412" i="1"/>
  <c r="AH4403" i="1"/>
  <c r="AH5383" i="1"/>
  <c r="AH5557" i="1"/>
  <c r="AH2663" i="1"/>
  <c r="AH6197" i="1"/>
  <c r="AH4181" i="1"/>
  <c r="AH1162" i="1"/>
  <c r="AH1405" i="1"/>
  <c r="AH579" i="1"/>
  <c r="AH1900" i="1"/>
  <c r="AH2201" i="1"/>
  <c r="AH2710" i="1"/>
  <c r="AH2802" i="1"/>
  <c r="AH3506" i="1"/>
  <c r="AH4087" i="1"/>
  <c r="AH4514" i="1"/>
  <c r="AH4562" i="1"/>
  <c r="AH6116" i="1"/>
  <c r="AH488" i="1"/>
  <c r="AH1012" i="1"/>
  <c r="AH2570" i="1"/>
  <c r="AH3417" i="1"/>
  <c r="AH4233" i="1"/>
  <c r="AH4592" i="1"/>
  <c r="AH5100" i="1"/>
  <c r="AH3199" i="1"/>
  <c r="AH817" i="1"/>
  <c r="AH4260" i="1"/>
  <c r="AH3688" i="1"/>
  <c r="AH1287" i="1"/>
  <c r="AH4023" i="1"/>
  <c r="AH2807" i="1"/>
  <c r="AH5510" i="1"/>
  <c r="AH5234" i="1"/>
  <c r="AH5298" i="1"/>
  <c r="AH2083" i="1"/>
  <c r="AH3367" i="1"/>
  <c r="AH2821" i="1"/>
  <c r="AH1730" i="1"/>
  <c r="AH663" i="1"/>
  <c r="AH3622" i="1"/>
  <c r="AH3554" i="1"/>
  <c r="AH1049" i="1"/>
  <c r="AH1983" i="1"/>
  <c r="AH3227" i="1"/>
  <c r="AH3237" i="1"/>
  <c r="AH4008" i="1"/>
  <c r="AH3828" i="1"/>
  <c r="AH4719" i="1"/>
  <c r="AH5400" i="1"/>
  <c r="AH659" i="1"/>
  <c r="AH1025" i="1"/>
  <c r="AH1135" i="1"/>
  <c r="AH1440" i="1"/>
  <c r="AH2602" i="1"/>
  <c r="AH3228" i="1"/>
  <c r="AH3876" i="1"/>
  <c r="AH4191" i="1"/>
  <c r="AH4890" i="1"/>
  <c r="AH5529" i="1"/>
  <c r="AH3741" i="1"/>
  <c r="AH1163" i="1"/>
  <c r="AH267" i="1"/>
  <c r="AH445" i="1"/>
  <c r="AH2009" i="1"/>
  <c r="AH3911" i="1"/>
  <c r="AH5241" i="1"/>
  <c r="AH5399" i="1"/>
  <c r="AH5304" i="1"/>
  <c r="AH3933" i="1"/>
  <c r="AH3375" i="1"/>
  <c r="AH1668" i="1"/>
  <c r="AH4121" i="1"/>
  <c r="AH3632" i="1"/>
  <c r="AH4295" i="1"/>
  <c r="AH1511" i="1"/>
  <c r="AH4551" i="1"/>
  <c r="AH4582" i="1"/>
  <c r="AH1335" i="1"/>
  <c r="AH3823" i="1"/>
  <c r="AH4247" i="1"/>
  <c r="AH3863" i="1"/>
  <c r="AH1650" i="1"/>
  <c r="AH117" i="1"/>
  <c r="AH1397" i="1"/>
  <c r="AH2028" i="1"/>
  <c r="AH2145" i="1"/>
  <c r="AH2400" i="1"/>
  <c r="AH3280" i="1"/>
  <c r="AH3591" i="1"/>
  <c r="AH4012" i="1"/>
  <c r="AH4731" i="1"/>
  <c r="AH4591" i="1"/>
  <c r="AH4928" i="1"/>
  <c r="AH6169" i="1"/>
  <c r="AH2775" i="1"/>
  <c r="AH2131" i="1"/>
  <c r="AH2891" i="1"/>
  <c r="AH3984" i="1"/>
  <c r="AH5049" i="1"/>
  <c r="AH4539" i="1"/>
  <c r="AH5189" i="1"/>
  <c r="AH3494" i="1"/>
  <c r="AH2179" i="1"/>
  <c r="AH63" i="1"/>
  <c r="AH2836" i="1"/>
  <c r="AH5294" i="1"/>
  <c r="AH4695" i="1"/>
  <c r="AH5789" i="1"/>
  <c r="AH1620" i="1"/>
  <c r="AH4567" i="1"/>
  <c r="AH5309" i="1"/>
  <c r="AH4119" i="1"/>
  <c r="AH1463" i="1"/>
  <c r="AH2435" i="1"/>
  <c r="AH2347" i="1"/>
  <c r="AH1794" i="1"/>
  <c r="AH5597" i="1"/>
  <c r="AH3391" i="1"/>
  <c r="AH4612" i="1"/>
  <c r="AH2888" i="1"/>
  <c r="AH3160" i="1"/>
  <c r="AH3255" i="1"/>
  <c r="AH2444" i="1"/>
  <c r="AH5897" i="1"/>
  <c r="AH4420" i="1"/>
  <c r="AH5540" i="1"/>
  <c r="AH1594" i="1"/>
  <c r="AH665" i="1"/>
  <c r="AH1317" i="1"/>
  <c r="AH2463" i="1"/>
  <c r="AH3373" i="1"/>
  <c r="AH3780" i="1"/>
  <c r="AH4333" i="1"/>
  <c r="AH6152" i="1"/>
  <c r="AH482" i="1"/>
  <c r="AH3030" i="1"/>
  <c r="AH3257" i="1"/>
  <c r="AH5809" i="1"/>
  <c r="AH5780" i="1"/>
  <c r="AH68" i="1"/>
  <c r="AH685" i="1"/>
  <c r="AH4408" i="1"/>
  <c r="AH5918" i="1"/>
  <c r="AH1729" i="1"/>
  <c r="AH3308" i="1"/>
  <c r="AH4497" i="1"/>
  <c r="AH2824" i="1"/>
  <c r="AH3197" i="1"/>
  <c r="AH4017" i="1"/>
  <c r="AH4394" i="1"/>
  <c r="AH1390" i="1"/>
  <c r="AH3974" i="1"/>
  <c r="AH2816" i="1"/>
  <c r="AH5937" i="1"/>
  <c r="AH5555" i="1"/>
  <c r="AH1089" i="1"/>
  <c r="AH3663" i="1"/>
  <c r="AH832" i="1"/>
  <c r="AH2004" i="1"/>
  <c r="AH2304" i="1"/>
  <c r="AH2017" i="1"/>
  <c r="AH1754" i="1"/>
  <c r="AH972" i="1"/>
  <c r="AH284" i="1"/>
  <c r="AH1844" i="1"/>
  <c r="AH5249" i="1"/>
  <c r="AH5576" i="1"/>
  <c r="AH1139" i="1"/>
  <c r="AH1450" i="1"/>
  <c r="AH3954" i="1"/>
  <c r="AH3539" i="1"/>
  <c r="AH3852" i="1"/>
  <c r="AH5911" i="1"/>
  <c r="AH5682" i="1"/>
  <c r="AH1687" i="1"/>
  <c r="AH413" i="1"/>
  <c r="AH1992" i="1"/>
  <c r="AH4392" i="1"/>
  <c r="AH1005" i="1"/>
  <c r="AH220" i="1"/>
  <c r="AH5073" i="1"/>
  <c r="AH2688" i="1"/>
  <c r="AH2003" i="1"/>
  <c r="AH2075" i="1"/>
  <c r="AH2656" i="1"/>
  <c r="AH889" i="1"/>
  <c r="AH1788" i="1"/>
  <c r="AH2287" i="1"/>
  <c r="AH2410" i="1"/>
  <c r="AH3009" i="1"/>
  <c r="AH3248" i="1"/>
  <c r="AH4618" i="1"/>
  <c r="AH194" i="1"/>
  <c r="AH3608" i="1"/>
  <c r="AH5552" i="1"/>
  <c r="AH3458" i="1"/>
  <c r="AH3490" i="1"/>
  <c r="AH4492" i="1"/>
  <c r="AH4524" i="1"/>
  <c r="AH676" i="1"/>
  <c r="AH896" i="1"/>
  <c r="AH2225" i="1"/>
  <c r="AH1431" i="1"/>
  <c r="AH2623" i="1"/>
  <c r="AH3303" i="1"/>
  <c r="AH4487" i="1"/>
  <c r="AH2743" i="1"/>
  <c r="AH2466" i="1"/>
  <c r="AH3447" i="1"/>
  <c r="AH3295" i="1"/>
  <c r="AH1439" i="1"/>
  <c r="AH4163" i="1"/>
  <c r="AH5914" i="1"/>
  <c r="AH4244" i="1"/>
  <c r="AH3140" i="1"/>
  <c r="AH3108" i="1"/>
  <c r="AH5813" i="1"/>
  <c r="AH4693" i="1"/>
  <c r="AH5425" i="1"/>
  <c r="AH6144" i="1"/>
  <c r="AH3387" i="1"/>
  <c r="AH4059" i="1"/>
  <c r="AH4264" i="1"/>
  <c r="AH386" i="1"/>
  <c r="AH5081" i="1"/>
  <c r="AH2933" i="1"/>
  <c r="AH2931" i="1"/>
  <c r="AH4689" i="1"/>
  <c r="AH3205" i="1"/>
  <c r="AH1225" i="1"/>
  <c r="AH4476" i="1"/>
  <c r="AH4828" i="1"/>
  <c r="AH4844" i="1"/>
  <c r="AH5331" i="1"/>
  <c r="AH3214" i="1"/>
  <c r="AH3342" i="1"/>
  <c r="AH2243" i="1"/>
  <c r="AH2307" i="1"/>
  <c r="AH2728" i="1"/>
  <c r="AH2768" i="1"/>
  <c r="AH3629" i="1"/>
  <c r="AH3693" i="1"/>
  <c r="AH4157" i="1"/>
  <c r="AH4213" i="1"/>
  <c r="AH4277" i="1"/>
  <c r="AH5512" i="1"/>
  <c r="AH1697" i="1"/>
  <c r="AH2415" i="1"/>
  <c r="AH3528" i="1"/>
  <c r="AH3680" i="1"/>
  <c r="AH3287" i="1"/>
  <c r="AH1279" i="1"/>
  <c r="AH2703" i="1"/>
  <c r="AH3359" i="1"/>
  <c r="AH1447" i="1"/>
  <c r="AH1551" i="1"/>
  <c r="AH2223" i="1"/>
  <c r="AH2695" i="1"/>
  <c r="AH2759" i="1"/>
  <c r="AH4447" i="1"/>
  <c r="AH1175" i="1"/>
  <c r="AH3351" i="1"/>
  <c r="AH1108" i="1"/>
  <c r="AH1132" i="1"/>
  <c r="AH3143" i="1"/>
  <c r="AH2965" i="1"/>
  <c r="AH2958" i="1"/>
  <c r="AH3201" i="1"/>
  <c r="AH5913" i="1"/>
  <c r="AH2705" i="1"/>
  <c r="AH2650" i="1"/>
  <c r="AH2447" i="1"/>
  <c r="AH3654" i="1"/>
  <c r="AH4284" i="1"/>
  <c r="AH4268" i="1"/>
  <c r="AH4986" i="1"/>
  <c r="AH5734" i="1"/>
  <c r="AH1103" i="1"/>
  <c r="AH2838" i="1"/>
  <c r="AH3008" i="1"/>
  <c r="AH4686" i="1"/>
  <c r="AH2751" i="1"/>
  <c r="AH1268" i="1"/>
  <c r="AH1828" i="1"/>
  <c r="AH4262" i="1"/>
  <c r="AH4544" i="1"/>
  <c r="AH5455" i="1"/>
  <c r="AH5617" i="1"/>
  <c r="AH6107" i="1"/>
  <c r="AH3805" i="1"/>
  <c r="AH2159" i="1"/>
  <c r="AH3818" i="1"/>
  <c r="AH3724" i="1"/>
  <c r="AH5457" i="1"/>
  <c r="AH5573" i="1"/>
  <c r="AH6156" i="1"/>
  <c r="AH4125" i="1"/>
  <c r="AH1479" i="1"/>
  <c r="AH2580" i="1"/>
  <c r="AH3983" i="1"/>
  <c r="AH6015" i="1"/>
  <c r="AH3831" i="1"/>
  <c r="AH3215" i="1"/>
  <c r="AH1527" i="1"/>
  <c r="AH1684" i="1"/>
  <c r="AH2460" i="1"/>
  <c r="AH4100" i="1"/>
  <c r="AH3393" i="1"/>
  <c r="AH4561" i="1"/>
  <c r="AH4549" i="1"/>
  <c r="AH3223" i="1"/>
  <c r="AH399" i="1"/>
  <c r="AH1177" i="1"/>
  <c r="AH2178" i="1"/>
  <c r="AH5034" i="1"/>
  <c r="AH5646" i="1"/>
  <c r="AH3415" i="1"/>
  <c r="AH1678" i="1"/>
  <c r="AH2799" i="1"/>
  <c r="AH4370" i="1"/>
  <c r="AH5746" i="1"/>
  <c r="AH711" i="1"/>
  <c r="AH2848" i="1"/>
  <c r="AH3131" i="1"/>
  <c r="AH1351" i="1"/>
  <c r="AH1407" i="1"/>
  <c r="AH360" i="1"/>
  <c r="AH591" i="1"/>
  <c r="AH991" i="1"/>
  <c r="AH1843" i="1"/>
  <c r="AH1927" i="1"/>
  <c r="AH2076" i="1"/>
  <c r="AH2335" i="1"/>
  <c r="AH3213" i="1"/>
  <c r="AH3260" i="1"/>
  <c r="AH3906" i="1"/>
  <c r="AH4552" i="1"/>
  <c r="AH5633" i="1"/>
  <c r="AH1424" i="1"/>
  <c r="AH1380" i="1"/>
  <c r="AH4146" i="1"/>
  <c r="AH4733" i="1"/>
  <c r="AH5117" i="1"/>
  <c r="AH3840" i="1"/>
  <c r="AH2024" i="1"/>
  <c r="AH5193" i="1"/>
  <c r="AH5114" i="1"/>
  <c r="AH2822" i="1"/>
  <c r="AH780" i="1"/>
  <c r="AH291" i="1"/>
  <c r="AH574" i="1"/>
  <c r="AH1780" i="1"/>
  <c r="AH2950" i="1"/>
  <c r="AH1489" i="1"/>
  <c r="AH3757" i="1"/>
  <c r="AH1271" i="1"/>
  <c r="AH1536" i="1"/>
  <c r="AH4918" i="1"/>
  <c r="AH5360" i="1"/>
  <c r="AH4631" i="1"/>
  <c r="AH5867" i="1"/>
  <c r="AH3721" i="1"/>
  <c r="AH2215" i="1"/>
  <c r="AH4428" i="1"/>
  <c r="AH3188" i="1"/>
  <c r="AH4519" i="1"/>
  <c r="AH1588" i="1"/>
  <c r="AH4173" i="1"/>
  <c r="AH916" i="1"/>
  <c r="AH1035" i="1"/>
  <c r="AH1273" i="1"/>
  <c r="AH1884" i="1"/>
  <c r="AH2116" i="1"/>
  <c r="AH2154" i="1"/>
  <c r="AH2840" i="1"/>
  <c r="AH2729" i="1"/>
  <c r="AH3517" i="1"/>
  <c r="AH4629" i="1"/>
  <c r="AH4743" i="1"/>
  <c r="AH5150" i="1"/>
  <c r="AH5481" i="1"/>
  <c r="AH3282" i="1"/>
  <c r="AH1215" i="1"/>
  <c r="AH1236" i="1"/>
  <c r="AH1255" i="1"/>
  <c r="AH1745" i="1"/>
  <c r="AH3208" i="1"/>
  <c r="AH5164" i="1"/>
  <c r="AH5302" i="1"/>
  <c r="AH2395" i="1"/>
  <c r="AH50" i="1"/>
  <c r="AH4790" i="1"/>
  <c r="AH5115" i="1"/>
  <c r="AH3151" i="1"/>
  <c r="AH4312" i="1"/>
  <c r="AH5290" i="1"/>
  <c r="AH191" i="1"/>
  <c r="AH641" i="1"/>
  <c r="AH1039" i="1"/>
  <c r="AH2117" i="1"/>
  <c r="AH4120" i="1"/>
  <c r="AH4759" i="1"/>
  <c r="AH4568" i="1"/>
  <c r="AH6122" i="1"/>
  <c r="AH4252" i="1"/>
  <c r="AH4921" i="1"/>
  <c r="AH5303" i="1"/>
  <c r="AH5938" i="1"/>
  <c r="AH764" i="1"/>
  <c r="AH484" i="1"/>
  <c r="AH4927" i="1"/>
  <c r="AH4911" i="1"/>
  <c r="AH2540" i="1"/>
  <c r="AH4228" i="1"/>
  <c r="AH3940" i="1"/>
  <c r="AH1375" i="1"/>
  <c r="AH1047" i="1"/>
  <c r="AH3853" i="1"/>
  <c r="AH5349" i="1"/>
  <c r="AH5056" i="1"/>
  <c r="AH1231" i="1"/>
  <c r="AH2407" i="1"/>
  <c r="AH4735" i="1"/>
  <c r="AH1263" i="1"/>
  <c r="AH4751" i="1"/>
  <c r="AH5250" i="1"/>
  <c r="AH3127" i="1"/>
  <c r="AH3927" i="1"/>
  <c r="AH3060" i="1"/>
  <c r="AH4300" i="1"/>
  <c r="AH4623" i="1"/>
  <c r="AH713" i="1"/>
  <c r="AH3076" i="1"/>
  <c r="AH4166" i="1"/>
  <c r="AH4655" i="1"/>
  <c r="AH2423" i="1"/>
  <c r="AH3549" i="1"/>
  <c r="AH5926" i="1"/>
  <c r="AH4051" i="1"/>
  <c r="AH4075" i="1"/>
  <c r="AH4216" i="1"/>
  <c r="AH4139" i="1"/>
  <c r="AH3159" i="1"/>
  <c r="AH2283" i="1"/>
  <c r="AH2647" i="1"/>
  <c r="AH3795" i="1"/>
  <c r="AH625" i="1"/>
  <c r="AH4449" i="1"/>
  <c r="AH1669" i="1"/>
  <c r="AH3695" i="1"/>
  <c r="AH2323" i="1"/>
  <c r="AH1027" i="1"/>
  <c r="AH1414" i="1"/>
  <c r="AH5321" i="1"/>
  <c r="AH3495" i="1"/>
  <c r="AH2872" i="1"/>
  <c r="AH2984" i="1"/>
  <c r="AH3040" i="1"/>
  <c r="AH5280" i="1"/>
  <c r="AH5414" i="1"/>
  <c r="AH2467" i="1"/>
  <c r="AH2491" i="1"/>
  <c r="AH2515" i="1"/>
  <c r="AH3901" i="1"/>
  <c r="AH4781" i="1"/>
  <c r="AH5446" i="1"/>
  <c r="AH4122" i="1"/>
  <c r="AH593" i="1"/>
  <c r="AH1809" i="1"/>
  <c r="AH4395" i="1"/>
  <c r="AH3832" i="1"/>
  <c r="AH1717" i="1"/>
  <c r="AH4182" i="1"/>
  <c r="AH3120" i="1"/>
  <c r="AH513" i="1"/>
  <c r="AH5344" i="1"/>
  <c r="AH4315" i="1"/>
  <c r="AH204" i="1"/>
  <c r="AH268" i="1"/>
  <c r="AH3263" i="1"/>
  <c r="AH3847" i="1"/>
  <c r="AH2959" i="1"/>
  <c r="AH2305" i="1"/>
  <c r="AH5275" i="1"/>
  <c r="AH2043" i="1"/>
  <c r="AH2251" i="1"/>
  <c r="AH2275" i="1"/>
  <c r="AH2443" i="1"/>
  <c r="AH3725" i="1"/>
  <c r="AH3877" i="1"/>
  <c r="AH4276" i="1"/>
  <c r="AH3424" i="1"/>
  <c r="AH6024" i="1"/>
  <c r="AH4339" i="1"/>
  <c r="AH3374" i="1"/>
  <c r="AH3414" i="1"/>
  <c r="AH4430" i="1"/>
  <c r="AH4926" i="1"/>
  <c r="AH812" i="1"/>
  <c r="AH852" i="1"/>
  <c r="AH956" i="1"/>
  <c r="AH5942" i="1"/>
  <c r="AH3000" i="1"/>
  <c r="AH3928" i="1"/>
  <c r="AH1649" i="1"/>
  <c r="AH3574" i="1"/>
  <c r="AH4750" i="1"/>
  <c r="AH4615" i="1"/>
  <c r="AH2723" i="1"/>
  <c r="AH5504" i="1"/>
  <c r="AH4660" i="1"/>
  <c r="AH4788" i="1"/>
  <c r="AH4860" i="1"/>
  <c r="AH4876" i="1"/>
  <c r="AH5243" i="1"/>
  <c r="AH15" i="1"/>
  <c r="AH244" i="1"/>
  <c r="AH2839" i="1"/>
  <c r="AH3791" i="1"/>
  <c r="AH3271" i="1"/>
  <c r="AH4471" i="1"/>
  <c r="AH5818" i="1"/>
  <c r="AH2442" i="1"/>
  <c r="AH4737" i="1"/>
  <c r="AH5888" i="1"/>
  <c r="AH2912" i="1"/>
  <c r="AH3504" i="1"/>
  <c r="AH3656" i="1"/>
  <c r="AH3720" i="1"/>
  <c r="AH3744" i="1"/>
  <c r="AH3760" i="1"/>
  <c r="AH1513" i="1"/>
  <c r="AH1617" i="1"/>
  <c r="AH3423" i="1"/>
  <c r="AH4839" i="1"/>
  <c r="AH180" i="1"/>
  <c r="AH582" i="1"/>
  <c r="AH5821" i="1"/>
  <c r="AH160" i="1"/>
  <c r="AH3088" i="1"/>
  <c r="AH6076" i="1"/>
  <c r="AH4765" i="1"/>
  <c r="AH748" i="1"/>
  <c r="AH3279" i="1"/>
  <c r="AH3343" i="1"/>
  <c r="AH3383" i="1"/>
  <c r="AH3479" i="1"/>
  <c r="AH2551" i="1"/>
  <c r="AH4311" i="1"/>
  <c r="AH4455" i="1"/>
  <c r="AH4705" i="1"/>
  <c r="AH2997" i="1"/>
  <c r="AH3221" i="1"/>
  <c r="AH5214" i="1"/>
  <c r="AH5678" i="1"/>
  <c r="AH4107" i="1"/>
  <c r="AH5912" i="1"/>
  <c r="AH5300" i="1"/>
  <c r="AH3471" i="1"/>
  <c r="AH4399" i="1"/>
  <c r="AH3135" i="1"/>
  <c r="AH1159" i="1"/>
  <c r="AH3119" i="1"/>
  <c r="AH4847" i="1"/>
  <c r="AH4687" i="1"/>
  <c r="AH5417" i="1"/>
  <c r="AH5401" i="1"/>
  <c r="AH5033" i="1"/>
  <c r="AH5247" i="1"/>
  <c r="AH3093" i="1"/>
  <c r="AH1015" i="1"/>
  <c r="AH4463" i="1"/>
  <c r="AH3558" i="1"/>
  <c r="AH4533" i="1"/>
  <c r="AH4677" i="1"/>
  <c r="AH6073" i="1"/>
  <c r="AH6157" i="1"/>
  <c r="AH724" i="1"/>
  <c r="AH1996" i="1"/>
  <c r="AH2289" i="1"/>
  <c r="AH4342" i="1"/>
  <c r="AH3716" i="1"/>
  <c r="AH5428" i="1"/>
  <c r="AH6155" i="1"/>
  <c r="AH465" i="1"/>
  <c r="AH4468" i="1"/>
  <c r="AH4500" i="1"/>
  <c r="AH4532" i="1"/>
  <c r="AH4596" i="1"/>
  <c r="AH4684" i="1"/>
  <c r="AH4852" i="1"/>
  <c r="AH4932" i="1"/>
  <c r="AH5195" i="1"/>
  <c r="AH5339" i="1"/>
  <c r="AH1724" i="1"/>
  <c r="AH2687" i="1"/>
  <c r="AH253" i="1"/>
  <c r="AH1911" i="1"/>
  <c r="AH2792" i="1"/>
  <c r="AH444" i="1"/>
  <c r="AH5239" i="1"/>
  <c r="AH2532" i="1"/>
  <c r="AH5652" i="1"/>
  <c r="AH6080" i="1"/>
  <c r="AH5827" i="1"/>
  <c r="AH5776" i="1"/>
  <c r="AH3487" i="1"/>
  <c r="AH4224" i="1"/>
  <c r="AH4187" i="1"/>
  <c r="AH4291" i="1"/>
  <c r="AH4331" i="1"/>
  <c r="AH4347" i="1"/>
  <c r="AH4371" i="1"/>
  <c r="AH2798" i="1"/>
  <c r="AH4285" i="1"/>
  <c r="AH1239" i="1"/>
  <c r="AH2806" i="1"/>
  <c r="AH3855" i="1"/>
  <c r="AH3399" i="1"/>
  <c r="AH4215" i="1"/>
  <c r="AH4583" i="1"/>
  <c r="AH132" i="1"/>
  <c r="AH5319" i="1"/>
  <c r="AH6153" i="1"/>
  <c r="AH4325" i="1"/>
  <c r="AH5305" i="1"/>
  <c r="AH5609" i="1"/>
  <c r="AH4960" i="1"/>
  <c r="AH4103" i="1"/>
  <c r="AH3207" i="1"/>
  <c r="AH4703" i="1"/>
  <c r="AH1403" i="1"/>
  <c r="AH5729" i="1"/>
  <c r="AH3677" i="1"/>
  <c r="AH34" i="1"/>
  <c r="AH2432" i="1"/>
  <c r="AH2699" i="1"/>
  <c r="AH2934" i="1"/>
  <c r="AH3569" i="1"/>
  <c r="AH3774" i="1"/>
  <c r="AH3969" i="1"/>
  <c r="AH5961" i="1"/>
  <c r="AH480" i="1"/>
  <c r="AH2063" i="1"/>
  <c r="AH3612" i="1"/>
  <c r="AH3813" i="1"/>
  <c r="AH5179" i="1"/>
  <c r="AH4387" i="1"/>
  <c r="AH4364" i="1"/>
  <c r="AH6012" i="1"/>
  <c r="AH4304" i="1"/>
  <c r="AH4171" i="1"/>
  <c r="AH5248" i="1"/>
  <c r="AH839" i="1"/>
  <c r="AH1612" i="1"/>
  <c r="AH2060" i="1"/>
  <c r="AH3640" i="1"/>
  <c r="AH4112" i="1"/>
  <c r="AH3970" i="1"/>
  <c r="AH5662" i="1"/>
  <c r="AH5567" i="1"/>
  <c r="AH6154" i="1"/>
  <c r="AH2019" i="1"/>
  <c r="AH1348" i="1"/>
  <c r="AH287" i="1"/>
  <c r="AH151" i="1"/>
  <c r="AH1598" i="1"/>
  <c r="AH2967" i="1"/>
  <c r="AH2569" i="1"/>
  <c r="AH3604" i="1"/>
  <c r="AH4621" i="1"/>
  <c r="AH5050" i="1"/>
  <c r="AH2952" i="1"/>
  <c r="AH3599" i="1"/>
  <c r="AH5933" i="1"/>
  <c r="AH6126" i="1"/>
  <c r="AH5211" i="1"/>
  <c r="AH2793" i="1"/>
  <c r="AH3048" i="1"/>
  <c r="AH2812" i="1"/>
  <c r="AH66" i="1"/>
  <c r="AH308" i="1"/>
  <c r="AH1903" i="1"/>
  <c r="AH2218" i="1"/>
  <c r="AH2468" i="1"/>
  <c r="AH3272" i="1"/>
  <c r="AH3461" i="1"/>
  <c r="AH3590" i="1"/>
  <c r="AH3972" i="1"/>
  <c r="AH4565" i="1"/>
  <c r="AH5547" i="1"/>
  <c r="AH6191" i="1"/>
  <c r="AH3684" i="1"/>
  <c r="AH2180" i="1"/>
  <c r="AH2207" i="1"/>
  <c r="AH2666" i="1"/>
  <c r="AH2808" i="1"/>
  <c r="AH2658" i="1"/>
  <c r="AH3304" i="1"/>
  <c r="AH3305" i="1"/>
  <c r="AH3098" i="1"/>
  <c r="AH5018" i="1"/>
  <c r="AH4653" i="1"/>
  <c r="AH3679" i="1"/>
  <c r="AH548" i="1"/>
  <c r="AH489" i="1"/>
  <c r="AH3820" i="1"/>
  <c r="AH5875" i="1"/>
  <c r="AH2051" i="1"/>
  <c r="AH2259" i="1"/>
  <c r="AH3709" i="1"/>
  <c r="AH3821" i="1"/>
  <c r="AH315" i="1"/>
  <c r="AH292" i="1"/>
  <c r="AH1421" i="1"/>
  <c r="AH1580" i="1"/>
  <c r="AH1956" i="1"/>
  <c r="AH2281" i="1"/>
  <c r="AH2474" i="1"/>
  <c r="AH2776" i="1"/>
  <c r="AH2926" i="1"/>
  <c r="AH3121" i="1"/>
  <c r="AH3986" i="1"/>
  <c r="AH4538" i="1"/>
  <c r="AH4359" i="1"/>
  <c r="AH5579" i="1"/>
  <c r="AH4774" i="1"/>
  <c r="AH4309" i="1"/>
  <c r="AH745" i="1"/>
  <c r="AH545" i="1"/>
  <c r="AH2332" i="1"/>
  <c r="AH3386" i="1"/>
  <c r="AH4507" i="1"/>
  <c r="AH3547" i="1"/>
  <c r="AH2976" i="1"/>
  <c r="AH5462" i="1"/>
  <c r="AH5687" i="1"/>
  <c r="AH3446" i="1"/>
  <c r="AH4344" i="1"/>
  <c r="AH3585" i="1"/>
  <c r="AH756" i="1"/>
  <c r="AH43" i="1"/>
  <c r="AH1010" i="1"/>
  <c r="AH1004" i="1"/>
  <c r="AH1847" i="1"/>
  <c r="AH2234" i="1"/>
  <c r="AH2426" i="1"/>
  <c r="AH3402" i="1"/>
  <c r="AH3819" i="1"/>
  <c r="AH3624" i="1"/>
  <c r="AH3860" i="1"/>
  <c r="AH4322" i="1"/>
  <c r="AH4576" i="1"/>
  <c r="AH4485" i="1"/>
  <c r="AH5366" i="1"/>
  <c r="AH5119" i="1"/>
  <c r="AH5779" i="1"/>
  <c r="AH12" i="1"/>
  <c r="AH1212" i="1"/>
  <c r="AH1292" i="1"/>
  <c r="AH1057" i="1"/>
  <c r="AH1164" i="1"/>
  <c r="AH2554" i="1"/>
  <c r="AH3510" i="1"/>
  <c r="AH4672" i="1"/>
  <c r="AH5613" i="1"/>
  <c r="AH5196" i="1"/>
  <c r="AH5517" i="1"/>
  <c r="AH3669" i="1"/>
  <c r="AH5226" i="1"/>
  <c r="AH410" i="1"/>
  <c r="AH5733" i="1"/>
  <c r="AH3837" i="1"/>
  <c r="AH1481" i="1"/>
  <c r="AH6016" i="1"/>
  <c r="AH4280" i="1"/>
  <c r="AH3816" i="1"/>
  <c r="AH2065" i="1"/>
  <c r="AH4748" i="1"/>
  <c r="AH3395" i="1"/>
  <c r="AH255" i="1"/>
  <c r="AH1321" i="1"/>
  <c r="AH2153" i="1"/>
  <c r="AH3905" i="1"/>
  <c r="AH4617" i="1"/>
  <c r="AH4378" i="1"/>
  <c r="AH4577" i="1"/>
  <c r="AH4231" i="1"/>
  <c r="AH5795" i="1"/>
  <c r="AH2067" i="1"/>
  <c r="AH4256" i="1"/>
  <c r="AH4289" i="1"/>
  <c r="AH5448" i="1"/>
  <c r="AH5657" i="1"/>
  <c r="AH4152" i="1"/>
  <c r="AH4292" i="1"/>
  <c r="AH1713" i="1"/>
  <c r="AH3589" i="1"/>
  <c r="AH2291" i="1"/>
  <c r="AH1753" i="1"/>
  <c r="AH908" i="1"/>
  <c r="AH4494" i="1"/>
  <c r="AH3092" i="1"/>
  <c r="AH732" i="1"/>
  <c r="AH684" i="1"/>
  <c r="AH1121" i="1"/>
  <c r="AH1750" i="1"/>
  <c r="AH2242" i="1"/>
  <c r="AH2396" i="1"/>
  <c r="AH2745" i="1"/>
  <c r="AH302" i="1"/>
  <c r="AH604" i="1"/>
  <c r="AH976" i="1"/>
  <c r="AH1540" i="1"/>
  <c r="AH1919" i="1"/>
  <c r="AH2079" i="1"/>
  <c r="AH2135" i="1"/>
  <c r="AH1935" i="1"/>
  <c r="AH3534" i="1"/>
  <c r="AH3921" i="1"/>
  <c r="AH4232" i="1"/>
  <c r="AH4841" i="1"/>
  <c r="AH5223" i="1"/>
  <c r="AH5470" i="1"/>
  <c r="AH3637" i="1"/>
  <c r="AH1234" i="1"/>
  <c r="AH1748" i="1"/>
  <c r="AH2517" i="1"/>
  <c r="AH3097" i="1"/>
  <c r="AH4334" i="1"/>
  <c r="AH4962" i="1"/>
  <c r="AH4236" i="1"/>
  <c r="AH2599" i="1"/>
  <c r="AH227" i="1"/>
  <c r="AH1453" i="1"/>
  <c r="AH4090" i="1"/>
  <c r="AH6093" i="1"/>
  <c r="AH1316" i="1"/>
  <c r="AH3239" i="1"/>
  <c r="AH5543" i="1"/>
  <c r="AH4269" i="1"/>
  <c r="AH980" i="1"/>
  <c r="AH4758" i="1"/>
  <c r="AH1522" i="1"/>
  <c r="AH3763" i="1"/>
  <c r="AH2489" i="1"/>
  <c r="AH5468" i="1"/>
  <c r="AH6008" i="1"/>
  <c r="AH396" i="1"/>
  <c r="AH5488" i="1"/>
  <c r="AH5637" i="1"/>
  <c r="AH5621" i="1"/>
  <c r="AH5704" i="1"/>
  <c r="AH3957" i="1"/>
  <c r="AH111" i="1"/>
  <c r="AH4710" i="1"/>
  <c r="AH4632" i="1"/>
  <c r="AH5601" i="1"/>
  <c r="AH2863" i="1"/>
  <c r="AH2372" i="1"/>
  <c r="AH3276" i="1"/>
  <c r="AH4808" i="1"/>
  <c r="AH2290" i="1"/>
  <c r="AH4358" i="1"/>
  <c r="AH5782" i="1"/>
  <c r="AH4381" i="1"/>
  <c r="AH5958" i="1"/>
  <c r="AH6168" i="1"/>
  <c r="AH5561" i="1"/>
  <c r="AH4724" i="1"/>
  <c r="AH5823" i="1"/>
  <c r="AH3176" i="1"/>
  <c r="AH3100" i="1"/>
  <c r="AH5802" i="1"/>
  <c r="AH1711" i="1"/>
  <c r="AH3481" i="1"/>
  <c r="AH1867" i="1"/>
  <c r="AH2780" i="1"/>
  <c r="AH3216" i="1"/>
  <c r="AH1599" i="1"/>
  <c r="AH658" i="1"/>
  <c r="AH4282" i="1"/>
  <c r="AH2604" i="1"/>
  <c r="AH5224" i="1"/>
  <c r="AH4241" i="1"/>
  <c r="AH2873" i="1"/>
  <c r="AH5659" i="1"/>
  <c r="AH2193" i="1"/>
  <c r="AH4981" i="1"/>
  <c r="AH5862" i="1"/>
  <c r="AH657" i="1"/>
  <c r="AH3581" i="1"/>
  <c r="AH3411" i="1"/>
  <c r="AH4188" i="1"/>
  <c r="AH4782" i="1"/>
  <c r="AH5505" i="1"/>
  <c r="AH4652" i="1"/>
  <c r="AH3916" i="1"/>
  <c r="AH3896" i="1"/>
  <c r="AH3398" i="1"/>
  <c r="AH4390" i="1"/>
  <c r="AH4406" i="1"/>
  <c r="AH3406" i="1"/>
  <c r="AH4486" i="1"/>
  <c r="AH2485" i="1"/>
  <c r="AH2927" i="1"/>
  <c r="AH505" i="1"/>
  <c r="AH3496" i="1"/>
  <c r="AH3648" i="1"/>
  <c r="AH1585" i="1"/>
  <c r="AH4574" i="1"/>
  <c r="AH2990" i="1"/>
  <c r="AH964" i="1"/>
  <c r="AH3252" i="1"/>
  <c r="AH439" i="1"/>
  <c r="AH1155" i="1"/>
  <c r="AH2308" i="1"/>
  <c r="AH2147" i="1"/>
  <c r="AH2187" i="1"/>
  <c r="AH2211" i="1"/>
  <c r="AH2371" i="1"/>
  <c r="AH2427" i="1"/>
  <c r="AH3733" i="1"/>
  <c r="AH3773" i="1"/>
  <c r="AH3861" i="1"/>
  <c r="AH3885" i="1"/>
  <c r="AH4197" i="1"/>
  <c r="AH16" i="1"/>
  <c r="AH485" i="1"/>
  <c r="AH5434" i="1"/>
  <c r="AH5880" i="1"/>
  <c r="AH55" i="1"/>
  <c r="AH4588" i="1"/>
  <c r="AH4604" i="1"/>
  <c r="AH4628" i="1"/>
  <c r="AH4676" i="1"/>
  <c r="AH4732" i="1"/>
  <c r="AH4812" i="1"/>
  <c r="AH5155" i="1"/>
  <c r="AH5203" i="1"/>
  <c r="AH5251" i="1"/>
  <c r="AH5315" i="1"/>
  <c r="AH3024" i="1"/>
  <c r="AH3096" i="1"/>
  <c r="AH3136" i="1"/>
  <c r="AH3168" i="1"/>
  <c r="AH3184" i="1"/>
  <c r="AH3570" i="1"/>
  <c r="AH3573" i="1"/>
  <c r="AH178" i="1"/>
  <c r="AH5794" i="1"/>
  <c r="AH4638" i="1"/>
  <c r="AH4734" i="1"/>
  <c r="AH595" i="1"/>
  <c r="AH1199" i="1"/>
  <c r="AH2716" i="1"/>
  <c r="AH3249" i="1"/>
  <c r="AH173" i="1"/>
  <c r="AH611" i="1"/>
  <c r="AH2856" i="1"/>
  <c r="AH5429" i="1"/>
  <c r="AH3965" i="1"/>
  <c r="AH4133" i="1"/>
  <c r="AH2626" i="1"/>
  <c r="AH2869" i="1"/>
  <c r="AH3211" i="1"/>
  <c r="AH5277" i="1"/>
  <c r="AH3266" i="1"/>
  <c r="AH4626" i="1"/>
  <c r="AH6090" i="1"/>
  <c r="AH3661" i="1"/>
  <c r="AH5568" i="1"/>
  <c r="AH961" i="1"/>
  <c r="AH3064" i="1"/>
  <c r="AH3144" i="1"/>
  <c r="AH2403" i="1"/>
  <c r="AH2696" i="1"/>
  <c r="AH2805" i="1"/>
  <c r="AH4165" i="1"/>
  <c r="AH2761" i="1"/>
  <c r="AH3350" i="1"/>
  <c r="AH4374" i="1"/>
  <c r="AH4422" i="1"/>
  <c r="AH4742" i="1"/>
  <c r="AH97" i="1"/>
  <c r="AH1532" i="1"/>
  <c r="AH4726" i="1"/>
  <c r="AH6046" i="1"/>
  <c r="AH4190" i="1"/>
  <c r="AH5314" i="1"/>
  <c r="AH5426" i="1"/>
  <c r="AH260" i="1"/>
  <c r="AH497" i="1"/>
  <c r="AH2387" i="1"/>
  <c r="AH4382" i="1"/>
  <c r="AH4646" i="1"/>
  <c r="AH4678" i="1"/>
  <c r="AH6162" i="1"/>
  <c r="AH6018" i="1"/>
  <c r="AH5132" i="1"/>
  <c r="AH6186" i="1"/>
  <c r="AH2390" i="1"/>
  <c r="AH5859" i="1"/>
  <c r="AH3431" i="1"/>
  <c r="AH3206" i="1"/>
  <c r="AH5851" i="1"/>
  <c r="AH4019" i="1"/>
  <c r="AH4208" i="1"/>
  <c r="AH4296" i="1"/>
  <c r="AH4773" i="1"/>
  <c r="AH4821" i="1"/>
  <c r="AH4853" i="1"/>
  <c r="AH4259" i="1"/>
  <c r="AH4363" i="1"/>
  <c r="AH4379" i="1"/>
  <c r="AH3884" i="1"/>
  <c r="AH3900" i="1"/>
  <c r="AH3613" i="1"/>
  <c r="AH1364" i="1"/>
  <c r="AH6060" i="1"/>
  <c r="AH215" i="1"/>
  <c r="AH5368" i="1"/>
  <c r="AH5991" i="1"/>
  <c r="AH3503" i="1"/>
  <c r="AH6048" i="1"/>
  <c r="AH3621" i="1"/>
  <c r="AH3645" i="1"/>
  <c r="AH4253" i="1"/>
  <c r="AH1653" i="1"/>
  <c r="AH4512" i="1"/>
  <c r="AH3112" i="1"/>
  <c r="AH1388" i="1"/>
  <c r="AH1553" i="1"/>
  <c r="AH1641" i="1"/>
  <c r="AH2057" i="1"/>
  <c r="AH2081" i="1"/>
  <c r="AH3296" i="1"/>
  <c r="AH3189" i="1"/>
  <c r="AH1141" i="1"/>
  <c r="AH1546" i="1"/>
  <c r="AH2949" i="1"/>
  <c r="AH5318" i="1"/>
  <c r="AH4625" i="1"/>
  <c r="AH6158" i="1"/>
  <c r="AH5176" i="1"/>
  <c r="AH5364" i="1"/>
  <c r="AH1633" i="1"/>
  <c r="AH1497" i="1"/>
  <c r="AH2419" i="1"/>
  <c r="AH3781" i="1"/>
  <c r="AH4237" i="1"/>
  <c r="AH3326" i="1"/>
  <c r="AH3478" i="1"/>
  <c r="AH4438" i="1"/>
  <c r="AH4950" i="1"/>
  <c r="AH737" i="1"/>
  <c r="AH5908" i="1"/>
  <c r="AH2961" i="1"/>
  <c r="AH3083" i="1"/>
  <c r="AH3938" i="1"/>
  <c r="AH3610" i="1"/>
  <c r="AH970" i="1"/>
  <c r="AH1129" i="1"/>
  <c r="AH1743" i="1"/>
  <c r="AH2829" i="1"/>
  <c r="AH2674" i="1"/>
  <c r="AH2894" i="1"/>
  <c r="AH3803" i="1"/>
  <c r="AH3964" i="1"/>
  <c r="AH4350" i="1"/>
  <c r="AH4482" i="1"/>
  <c r="AH4417" i="1"/>
  <c r="AH5892" i="1"/>
  <c r="AH5796" i="1"/>
  <c r="AH5884" i="1"/>
  <c r="AH5139" i="1"/>
  <c r="AH5421" i="1"/>
  <c r="AH630" i="1"/>
  <c r="AH2034" i="1"/>
  <c r="AH3726" i="1"/>
  <c r="AH5878" i="1"/>
  <c r="AH5556" i="1"/>
  <c r="AH6204" i="1"/>
  <c r="AH1621" i="1"/>
  <c r="AH5053" i="1"/>
  <c r="AH5816" i="1"/>
  <c r="AH4564" i="1"/>
  <c r="AH4149" i="1"/>
  <c r="AH5037" i="1"/>
  <c r="AH5464" i="1"/>
  <c r="AH4700" i="1"/>
  <c r="AH977" i="1"/>
  <c r="AH2752" i="1"/>
  <c r="AH33" i="1"/>
  <c r="AH458" i="1"/>
  <c r="AH1172" i="1"/>
  <c r="AH1815" i="1"/>
  <c r="AH1289" i="1"/>
  <c r="AH1623" i="1"/>
  <c r="AH4128" i="1"/>
  <c r="AH3960" i="1"/>
  <c r="AH3844" i="1"/>
  <c r="AH4202" i="1"/>
  <c r="AH5225" i="1"/>
  <c r="AH5890" i="1"/>
  <c r="AH4796" i="1"/>
  <c r="AH1530" i="1"/>
  <c r="AH2518" i="1"/>
  <c r="AH4440" i="1"/>
  <c r="AH318" i="1"/>
  <c r="AH2266" i="1"/>
  <c r="AH5732" i="1"/>
  <c r="AH4780" i="1"/>
  <c r="AH5979" i="1"/>
  <c r="AH4014" i="1"/>
  <c r="AH3902" i="1"/>
  <c r="AH2864" i="1"/>
  <c r="AH4917" i="1"/>
  <c r="AH1370" i="1"/>
  <c r="AH5171" i="1"/>
  <c r="AH5283" i="1"/>
  <c r="AH2089" i="1"/>
  <c r="AH2789" i="1"/>
  <c r="AH2219" i="1"/>
  <c r="AH2379" i="1"/>
  <c r="AH2640" i="1"/>
  <c r="AH1807" i="1"/>
  <c r="AH1819" i="1"/>
  <c r="AH2186" i="1"/>
  <c r="AH2226" i="1"/>
  <c r="AH3095" i="1"/>
  <c r="AH3405" i="1"/>
  <c r="AH3530" i="1"/>
  <c r="AH3246" i="1"/>
  <c r="AH3532" i="1"/>
  <c r="AH5205" i="1"/>
  <c r="AH5929" i="1"/>
  <c r="AH3792" i="1"/>
  <c r="AH1257" i="1"/>
  <c r="AH1881" i="1"/>
  <c r="AH3230" i="1"/>
  <c r="AH3049" i="1"/>
  <c r="AH4465" i="1"/>
  <c r="AH3615" i="1"/>
  <c r="AH2411" i="1"/>
  <c r="AH1609" i="1"/>
  <c r="AH3649" i="1"/>
  <c r="AH4978" i="1"/>
  <c r="AH5296" i="1"/>
  <c r="AH4877" i="1"/>
  <c r="AH4994" i="1"/>
  <c r="AH5285" i="1"/>
  <c r="AH5645" i="1"/>
  <c r="AH3825" i="1"/>
  <c r="AH3655" i="1"/>
  <c r="AH3973" i="1"/>
  <c r="AH3864" i="1"/>
  <c r="AH2339" i="1"/>
  <c r="AH1985" i="1"/>
  <c r="AH4261" i="1"/>
  <c r="AH4301" i="1"/>
  <c r="AH3925" i="1"/>
  <c r="AH1595" i="1"/>
  <c r="AH1763" i="1"/>
  <c r="AH3225" i="1"/>
  <c r="AH3381" i="1"/>
  <c r="AH4832" i="1"/>
  <c r="AH4886" i="1"/>
  <c r="AH5373" i="1"/>
  <c r="AH5532" i="1"/>
  <c r="AH793" i="1"/>
  <c r="AH1841" i="1"/>
  <c r="AH2026" i="1"/>
  <c r="AH3992" i="1"/>
  <c r="AH5026" i="1"/>
  <c r="AH5895" i="1"/>
  <c r="AH5244" i="1"/>
  <c r="AH6035" i="1"/>
  <c r="AH5696" i="1"/>
  <c r="AH1961" i="1"/>
  <c r="AH5237" i="1"/>
  <c r="AH1658" i="1"/>
  <c r="AH5106" i="1"/>
  <c r="AH5971" i="1"/>
  <c r="AH3908" i="1"/>
  <c r="AH2059" i="1"/>
  <c r="AH2107" i="1"/>
  <c r="AH2155" i="1"/>
  <c r="AH3653" i="1"/>
  <c r="AH4221" i="1"/>
  <c r="AH3749" i="1"/>
  <c r="AH364" i="1"/>
  <c r="AH681" i="1"/>
  <c r="AH831" i="1"/>
  <c r="AH1201" i="1"/>
  <c r="AH1764" i="1"/>
  <c r="AH1937" i="1"/>
  <c r="AH2416" i="1"/>
  <c r="AH2817" i="1"/>
  <c r="AH4834" i="1"/>
  <c r="AH5643" i="1"/>
  <c r="AH2228" i="1"/>
  <c r="AH3596" i="1"/>
  <c r="AH3707" i="1"/>
  <c r="AH5295" i="1"/>
  <c r="AH6148" i="1"/>
  <c r="AH2944" i="1"/>
  <c r="AH1991" i="1"/>
  <c r="AH4250" i="1"/>
  <c r="AH2027" i="1"/>
  <c r="AH5236" i="1"/>
  <c r="AH5125" i="1"/>
  <c r="AH1521" i="1"/>
  <c r="AH5437" i="1"/>
  <c r="AH2315" i="1"/>
  <c r="AH2760" i="1"/>
  <c r="AH3765" i="1"/>
  <c r="AH3789" i="1"/>
  <c r="AH4245" i="1"/>
  <c r="AH3909" i="1"/>
  <c r="AH343" i="1"/>
  <c r="AH1613" i="1"/>
  <c r="AH1949" i="1"/>
  <c r="AH2031" i="1"/>
  <c r="AH2459" i="1"/>
  <c r="AH2217" i="1"/>
  <c r="AH2574" i="1"/>
  <c r="AH3489" i="1"/>
  <c r="AH3870" i="1"/>
  <c r="AH4104" i="1"/>
  <c r="AH3788" i="1"/>
  <c r="AH4073" i="1"/>
  <c r="AH4385" i="1"/>
  <c r="AH4246" i="1"/>
  <c r="AH4338" i="1"/>
  <c r="AH4943" i="1"/>
  <c r="AH5564" i="1"/>
  <c r="AH5790" i="1"/>
  <c r="AH5957" i="1"/>
  <c r="AH1964" i="1"/>
  <c r="AH2594" i="1"/>
  <c r="AH4129" i="1"/>
  <c r="AH5969" i="1"/>
  <c r="AH5574" i="1"/>
  <c r="AH5408" i="1"/>
  <c r="AH5042" i="1"/>
  <c r="AH5674" i="1"/>
  <c r="AH5724" i="1"/>
  <c r="AH4013" i="1"/>
  <c r="AH4131" i="1"/>
  <c r="AH2785" i="1"/>
  <c r="AH4935" i="1"/>
  <c r="AH3848" i="1"/>
  <c r="AH1995" i="1"/>
  <c r="AH2499" i="1"/>
  <c r="AH2672" i="1"/>
  <c r="AH3701" i="1"/>
  <c r="AH4189" i="1"/>
  <c r="AH1161" i="1"/>
  <c r="AH1444" i="1"/>
  <c r="AH1614" i="1"/>
  <c r="AH2505" i="1"/>
  <c r="AH3340" i="1"/>
  <c r="AH3836" i="1"/>
  <c r="AH4682" i="1"/>
  <c r="AH5166" i="1"/>
  <c r="AH4645" i="1"/>
  <c r="AH6172" i="1"/>
  <c r="AH5693" i="1"/>
  <c r="AH6105" i="1"/>
  <c r="AH5235" i="1"/>
  <c r="AH487" i="1"/>
  <c r="AH2598" i="1"/>
  <c r="AH4116" i="1"/>
  <c r="AH4094" i="1"/>
  <c r="AH5545" i="1"/>
  <c r="AH6149" i="1"/>
  <c r="AH6099" i="1"/>
  <c r="AH4965" i="1"/>
  <c r="AH5749" i="1"/>
  <c r="AH4320" i="1"/>
  <c r="AH4229" i="1"/>
  <c r="AH3936" i="1"/>
  <c r="AH4061" i="1"/>
  <c r="AH2904" i="1"/>
  <c r="AH2960" i="1"/>
  <c r="AH3056" i="1"/>
  <c r="AH3808" i="1"/>
  <c r="AH2123" i="1"/>
  <c r="AH2680" i="1"/>
  <c r="AH3685" i="1"/>
  <c r="AH3797" i="1"/>
  <c r="AH3845" i="1"/>
  <c r="AH4117" i="1"/>
  <c r="AH4293" i="1"/>
  <c r="AH4205" i="1"/>
  <c r="AH6104" i="1"/>
  <c r="AH3776" i="1"/>
  <c r="AH3824" i="1"/>
  <c r="AH2129" i="1"/>
  <c r="AH452" i="1"/>
  <c r="AH4346" i="1"/>
  <c r="AH3200" i="1"/>
  <c r="AH3904" i="1"/>
  <c r="AH2738" i="1"/>
  <c r="AH6023" i="1"/>
  <c r="AH4636" i="1"/>
  <c r="AH4708" i="1"/>
  <c r="AH4740" i="1"/>
  <c r="AH3016" i="1"/>
  <c r="AH2113" i="1"/>
  <c r="AH4288" i="1"/>
  <c r="AH3472" i="1"/>
  <c r="AH3576" i="1"/>
  <c r="AH3888" i="1"/>
  <c r="AH3944" i="1"/>
  <c r="AH2073" i="1"/>
  <c r="AH5395" i="1"/>
  <c r="AH3072" i="1"/>
  <c r="AH3192" i="1"/>
  <c r="AH3728" i="1"/>
  <c r="AH3784" i="1"/>
  <c r="AH1945" i="1"/>
  <c r="AH1761" i="1"/>
  <c r="AH1200" i="1"/>
  <c r="AH3448" i="1"/>
  <c r="AH3752" i="1"/>
  <c r="AH3800" i="1"/>
  <c r="AH3912" i="1"/>
  <c r="AH2121" i="1"/>
  <c r="AH3032" i="1"/>
  <c r="AH5404" i="1"/>
  <c r="AH2992" i="1"/>
  <c r="AH3856" i="1"/>
  <c r="AH3920" i="1"/>
  <c r="AH2097" i="1"/>
  <c r="AH2424" i="1"/>
  <c r="AH5336" i="1"/>
  <c r="AH4756" i="1"/>
  <c r="AH3403" i="1"/>
  <c r="AH6011" i="1"/>
  <c r="AH1705" i="1"/>
  <c r="AH2105" i="1"/>
  <c r="AH1601" i="1"/>
  <c r="AH5830" i="1"/>
  <c r="AH4799" i="1"/>
  <c r="AH4956" i="1"/>
  <c r="AH4508" i="1"/>
  <c r="AH3527" i="1"/>
  <c r="AH4147" i="1"/>
  <c r="AH4243" i="1"/>
  <c r="AH3623" i="1"/>
  <c r="AH228" i="1"/>
  <c r="AH4820" i="1"/>
  <c r="AH5323" i="1"/>
  <c r="AH5355" i="1"/>
  <c r="AH3687" i="1"/>
  <c r="AH108" i="1"/>
  <c r="AH5328" i="1"/>
  <c r="AH3222" i="1"/>
  <c r="AH6027" i="1"/>
  <c r="AH5396" i="1"/>
  <c r="AH5380" i="1"/>
  <c r="AH4200" i="1"/>
  <c r="AH4155" i="1"/>
  <c r="AH4323" i="1"/>
  <c r="AH3892" i="1"/>
  <c r="AH3163" i="1"/>
  <c r="AH1363" i="1"/>
  <c r="AH6142" i="1"/>
  <c r="AH4123" i="1"/>
  <c r="AH1293" i="1"/>
  <c r="AH3614" i="1"/>
  <c r="AH4249" i="1"/>
  <c r="AH4303" i="1"/>
  <c r="AH3463" i="1"/>
  <c r="AH6040" i="1"/>
  <c r="AH4275" i="1"/>
  <c r="AH4900" i="1"/>
  <c r="AH5267" i="1"/>
  <c r="AH3384" i="1"/>
  <c r="AH3703" i="1"/>
  <c r="AH3783" i="1"/>
  <c r="AH4248" i="1"/>
  <c r="AH4919" i="1"/>
  <c r="AH5402" i="1"/>
  <c r="AH3748" i="1"/>
  <c r="AH5394" i="1"/>
  <c r="AH4380" i="1"/>
  <c r="AH332" i="1"/>
  <c r="AH5149" i="1"/>
  <c r="AH5975" i="1"/>
  <c r="AH4540" i="1"/>
  <c r="AH4764" i="1"/>
  <c r="AH3128" i="1"/>
  <c r="AH3232" i="1"/>
  <c r="AH2270" i="1"/>
  <c r="AH2890" i="1"/>
  <c r="AH3165" i="1"/>
  <c r="AH5936" i="1"/>
  <c r="AH5338" i="1"/>
  <c r="AH5496" i="1"/>
  <c r="AH4620" i="1"/>
  <c r="AH5259" i="1"/>
  <c r="AH5291" i="1"/>
  <c r="AH3802" i="1"/>
  <c r="AH5951" i="1"/>
  <c r="AH4460" i="1"/>
  <c r="AH5227" i="1"/>
  <c r="AH2968" i="1"/>
  <c r="AH408" i="1"/>
  <c r="AH1779" i="1"/>
  <c r="AH5187" i="1"/>
  <c r="AH5608" i="1"/>
  <c r="AH5347" i="1"/>
  <c r="AH903" i="1"/>
  <c r="AH5720" i="1"/>
  <c r="AH157" i="1"/>
  <c r="AH3544" i="1"/>
  <c r="AH5864" i="1"/>
  <c r="AH5312" i="1"/>
  <c r="AH4580" i="1"/>
  <c r="AH4644" i="1"/>
  <c r="AH4716" i="1"/>
  <c r="AH4884" i="1"/>
  <c r="AH3080" i="1"/>
  <c r="AH2530" i="1"/>
  <c r="AH937" i="1"/>
  <c r="AH4861" i="1"/>
  <c r="AH4452" i="1"/>
  <c r="AH4484" i="1"/>
  <c r="AH4516" i="1"/>
  <c r="AH4548" i="1"/>
  <c r="AH5299" i="1"/>
  <c r="AH2928" i="1"/>
  <c r="AH3152" i="1"/>
  <c r="AH3219" i="1"/>
  <c r="AH6188" i="1"/>
  <c r="AH5352" i="1"/>
  <c r="AH4836" i="1"/>
  <c r="AH5485" i="1"/>
  <c r="AH2854" i="1"/>
  <c r="AH3339" i="1"/>
  <c r="AH4670" i="1"/>
  <c r="AH4418" i="1"/>
  <c r="AH5585" i="1"/>
  <c r="AH5886" i="1"/>
  <c r="AH5447" i="1"/>
  <c r="AH2671" i="1"/>
  <c r="AH6043" i="1"/>
  <c r="AH6078" i="1"/>
  <c r="AH5419" i="1"/>
  <c r="AH2641" i="1"/>
  <c r="AH874" i="1"/>
  <c r="AH5695" i="1"/>
  <c r="AH3161" i="1"/>
  <c r="AH6014" i="1"/>
  <c r="AH4176" i="1"/>
  <c r="AH5771" i="1"/>
  <c r="AH871" i="1"/>
  <c r="AH5194" i="1"/>
  <c r="AH3052" i="1"/>
  <c r="AH5872" i="1"/>
  <c r="AH1849" i="1"/>
  <c r="AH5182" i="1"/>
  <c r="AH5183" i="1"/>
  <c r="AH3518" i="1"/>
  <c r="AH5944" i="1"/>
  <c r="AH3298" i="1"/>
  <c r="AH1362" i="1"/>
  <c r="AH5480" i="1"/>
  <c r="AH5327" i="1"/>
  <c r="AH751" i="1"/>
  <c r="AH2402" i="1"/>
  <c r="AH2470" i="1"/>
  <c r="AH6098" i="1"/>
  <c r="AH2248" i="1"/>
  <c r="AH3804" i="1"/>
  <c r="AH2971" i="1"/>
  <c r="AH478" i="1"/>
  <c r="AH5741" i="1"/>
  <c r="AH5887" i="1"/>
  <c r="AH4939" i="1"/>
  <c r="AH5896" i="1"/>
  <c r="AH5976" i="1"/>
  <c r="AH2406" i="1"/>
  <c r="AH5501" i="1"/>
  <c r="AH4534" i="1"/>
  <c r="AH5173" i="1"/>
  <c r="AH5192" i="1"/>
  <c r="AH5272" i="1"/>
  <c r="AH5384" i="1"/>
  <c r="AH2712" i="1"/>
  <c r="AH2386" i="1"/>
  <c r="AH1999" i="1"/>
  <c r="AH3412" i="1"/>
  <c r="AH733" i="1"/>
  <c r="AH3434" i="1"/>
  <c r="AH1839" i="1"/>
  <c r="AH6057" i="1"/>
  <c r="AH3477" i="1"/>
  <c r="AH5627" i="1"/>
  <c r="AH5992" i="1"/>
  <c r="AH3639" i="1"/>
  <c r="AH6010" i="1"/>
  <c r="AH5624" i="1"/>
  <c r="AH2720" i="1"/>
  <c r="AH990" i="1"/>
  <c r="AH3170" i="1"/>
  <c r="AH3178" i="1"/>
  <c r="AH5508" i="1"/>
  <c r="AH404" i="1"/>
  <c r="AH4586" i="1"/>
  <c r="AH2947" i="1"/>
  <c r="AH4772" i="1"/>
  <c r="AH5680" i="1"/>
  <c r="AH5136" i="1"/>
  <c r="AH4679" i="1"/>
  <c r="AH2556" i="1"/>
  <c r="AH170" i="1"/>
  <c r="AH2511" i="1"/>
  <c r="AH3338" i="1"/>
  <c r="AH4791" i="1"/>
  <c r="AH4997" i="1"/>
  <c r="AH3202" i="1"/>
  <c r="AH5525" i="1"/>
  <c r="AH4916" i="1"/>
  <c r="AH5200" i="1"/>
  <c r="AH5632" i="1"/>
  <c r="AH6132" i="1"/>
  <c r="AH5456" i="1"/>
  <c r="AH2092" i="1"/>
  <c r="AH5263" i="1"/>
  <c r="AH834" i="1"/>
  <c r="AH5977" i="1"/>
  <c r="AH6032" i="1"/>
  <c r="AH4007" i="1"/>
  <c r="AH1051" i="1"/>
  <c r="AH5688" i="1"/>
  <c r="AH3526" i="1"/>
  <c r="AH4446" i="1"/>
  <c r="AH4654" i="1"/>
  <c r="AH335" i="1"/>
  <c r="AH4431" i="1"/>
  <c r="AH5392" i="1"/>
  <c r="AH2704" i="1"/>
  <c r="AH6021" i="1"/>
  <c r="AH3771" i="1"/>
  <c r="AH5663" i="1"/>
  <c r="AH5709" i="1"/>
  <c r="AH6070" i="1"/>
  <c r="AH5832" i="1"/>
  <c r="AH784" i="1"/>
  <c r="AH5995" i="1"/>
  <c r="AH5712" i="1"/>
  <c r="AH5072" i="1"/>
  <c r="AH5376" i="1"/>
  <c r="AH5968" i="1"/>
  <c r="AH4174" i="1"/>
  <c r="AH4725" i="1"/>
  <c r="AH5085" i="1"/>
  <c r="AH5013" i="1"/>
  <c r="AH5045" i="1"/>
  <c r="AH5742" i="1"/>
  <c r="AH5537" i="1"/>
  <c r="AH5751" i="1"/>
  <c r="AH5093" i="1"/>
  <c r="AH5819" i="1"/>
  <c r="AH622" i="1"/>
  <c r="AH6129" i="1"/>
  <c r="AH5649" i="1"/>
  <c r="AH3743" i="1"/>
  <c r="AH3719" i="1"/>
  <c r="AH3512" i="1"/>
  <c r="AH2271" i="1"/>
  <c r="AH4472" i="1"/>
  <c r="AH2830" i="1"/>
  <c r="AH4806" i="1"/>
  <c r="AH1413" i="1"/>
  <c r="AH52" i="1"/>
  <c r="AH1410" i="1"/>
  <c r="AH1508" i="1"/>
  <c r="AH3413" i="1"/>
  <c r="AH3735" i="1"/>
  <c r="AH3945" i="1"/>
  <c r="AH1391" i="1"/>
  <c r="AH3636" i="1"/>
  <c r="AH6112" i="1"/>
  <c r="AH2988" i="1"/>
  <c r="AH4356" i="1"/>
  <c r="AH6124" i="1"/>
  <c r="AH2325" i="1"/>
  <c r="AH830" i="1"/>
  <c r="AH5686" i="1"/>
  <c r="AH2893" i="1"/>
  <c r="AH6017" i="1"/>
  <c r="AH5444" i="1"/>
  <c r="AH985" i="1"/>
  <c r="AH1804" i="1"/>
  <c r="AH2404" i="1"/>
  <c r="AH3089" i="1"/>
  <c r="AH4201" i="1"/>
  <c r="AH3949" i="1"/>
  <c r="AH5549" i="1"/>
  <c r="AH909" i="1"/>
  <c r="AH3665" i="1"/>
  <c r="AH2898" i="1"/>
  <c r="AH5144" i="1"/>
  <c r="AH6068" i="1"/>
  <c r="AH4423" i="1"/>
  <c r="AH5156" i="1"/>
  <c r="AH2545" i="1"/>
  <c r="AH1359" i="1"/>
  <c r="AH1603" i="1"/>
  <c r="AH1596" i="1"/>
  <c r="AH2564" i="1"/>
  <c r="AH2763" i="1"/>
  <c r="AH6049" i="1"/>
  <c r="AH668" i="1"/>
  <c r="AH913" i="1"/>
  <c r="AH2200" i="1"/>
  <c r="AH2433" i="1"/>
  <c r="AH2262" i="1"/>
  <c r="AH4234" i="1"/>
  <c r="AH3858" i="1"/>
  <c r="AH5460" i="1"/>
  <c r="AH6176" i="1"/>
  <c r="AH5984" i="1"/>
  <c r="AH5141" i="1"/>
  <c r="AH6079" i="1"/>
  <c r="AH5811" i="1"/>
  <c r="AH1408" i="1"/>
  <c r="AH1245" i="1"/>
  <c r="AH2845" i="1"/>
  <c r="AH5770" i="1"/>
  <c r="AH790" i="1"/>
  <c r="AH1646" i="1"/>
  <c r="AH2902" i="1"/>
  <c r="AH2101" i="1"/>
  <c r="AH4156" i="1"/>
  <c r="AH5630" i="1"/>
  <c r="AH1555" i="1"/>
  <c r="AH2324" i="1"/>
  <c r="AH446" i="1"/>
  <c r="AH4290" i="1"/>
  <c r="AH792" i="1"/>
  <c r="AH2310" i="1"/>
  <c r="AH5664" i="1"/>
  <c r="AH4558" i="1"/>
  <c r="AH6166" i="1"/>
  <c r="AH2222" i="1"/>
  <c r="AH5974" i="1"/>
  <c r="AH3466" i="1"/>
  <c r="AH4953" i="1"/>
  <c r="AH5572" i="1"/>
  <c r="AH6087" i="1"/>
  <c r="AH750" i="1"/>
  <c r="AH1205" i="1"/>
  <c r="AH998" i="1"/>
  <c r="AH1907" i="1"/>
  <c r="AH2487" i="1"/>
  <c r="AH2492" i="1"/>
  <c r="AH1758" i="1"/>
  <c r="AH4226" i="1"/>
  <c r="AH5535" i="1"/>
  <c r="AH5778" i="1"/>
  <c r="AH2213" i="1"/>
  <c r="AH564" i="1"/>
  <c r="AH4502" i="1"/>
  <c r="AH2847" i="1"/>
  <c r="AH6092" i="1"/>
  <c r="AH2158" i="1"/>
  <c r="AH3044" i="1"/>
  <c r="AH6022" i="1"/>
  <c r="AH1751" i="1"/>
  <c r="AH1887" i="1"/>
  <c r="AH1715" i="1"/>
  <c r="AH1791" i="1"/>
  <c r="AH637" i="1"/>
  <c r="AH1091" i="1"/>
  <c r="AH2887" i="1"/>
  <c r="AH3924" i="1"/>
  <c r="AH5642" i="1"/>
  <c r="AH949" i="1"/>
  <c r="AH5768" i="1"/>
  <c r="AH2700" i="1"/>
  <c r="AH4702" i="1"/>
  <c r="AH4093" i="1"/>
  <c r="AH5390" i="1"/>
  <c r="AH3754" i="1"/>
  <c r="AH4899" i="1"/>
  <c r="AH4955" i="1"/>
  <c r="AH4572" i="1"/>
  <c r="AH682" i="1"/>
  <c r="AH4983" i="1"/>
  <c r="AH5910" i="1"/>
  <c r="AH326" i="1"/>
  <c r="AH1073" i="1"/>
  <c r="AH5690" i="1"/>
  <c r="AH6190" i="1"/>
  <c r="AH2175" i="1"/>
  <c r="AH369" i="1"/>
  <c r="AH4940" i="1"/>
  <c r="AH6071" i="1"/>
  <c r="AH5544" i="1"/>
  <c r="AH6031" i="1"/>
  <c r="AH3764" i="1"/>
  <c r="AH6094" i="1"/>
  <c r="AH5904" i="1"/>
  <c r="AH2302" i="1"/>
  <c r="AH674" i="1"/>
  <c r="AH496" i="1"/>
  <c r="AH1068" i="1"/>
  <c r="AH1357" i="1"/>
  <c r="AH1301" i="1"/>
  <c r="AH1631" i="1"/>
  <c r="AH1662" i="1"/>
  <c r="AH1986" i="1"/>
  <c r="AH2726" i="1"/>
  <c r="AH3436" i="1"/>
  <c r="AH4210" i="1"/>
  <c r="AH4437" i="1"/>
  <c r="AH4343" i="1"/>
  <c r="AH5490" i="1"/>
  <c r="AH5783" i="1"/>
  <c r="AH469" i="1"/>
  <c r="AH2298" i="1"/>
  <c r="AH2241" i="1"/>
  <c r="AH2109" i="1"/>
  <c r="AH3286" i="1"/>
  <c r="AH3240" i="1"/>
  <c r="AH3371" i="1"/>
  <c r="AH3299" i="1"/>
  <c r="AH5069" i="1"/>
  <c r="AH5772" i="1"/>
  <c r="AH388" i="1"/>
  <c r="AH1260" i="1"/>
  <c r="AH639" i="1"/>
  <c r="AH1244" i="1"/>
  <c r="AH1548" i="1"/>
  <c r="AH4410" i="1"/>
  <c r="AH5021" i="1"/>
  <c r="AH5648" i="1"/>
  <c r="AH854" i="1"/>
  <c r="AH1148" i="1"/>
  <c r="AH1642" i="1"/>
  <c r="AH3628" i="1"/>
  <c r="AH2655" i="1"/>
  <c r="AH3913" i="1"/>
  <c r="AH2689" i="1"/>
  <c r="AH2269" i="1"/>
  <c r="AH5157" i="1"/>
  <c r="AH5856" i="1"/>
  <c r="AH5669" i="1"/>
  <c r="AH738" i="1"/>
  <c r="AH299" i="1"/>
  <c r="AH626" i="1"/>
  <c r="AH1117" i="1"/>
  <c r="AH1550" i="1"/>
  <c r="AH1774" i="1"/>
  <c r="AH1940" i="1"/>
  <c r="AH1988" i="1"/>
  <c r="AH2188" i="1"/>
  <c r="AH2361" i="1"/>
  <c r="AH3055" i="1"/>
  <c r="AH3812" i="1"/>
  <c r="AH4464" i="1"/>
  <c r="AH4305" i="1"/>
  <c r="AH5209" i="1"/>
  <c r="AH6145" i="1"/>
  <c r="AH2297" i="1"/>
  <c r="AH3465" i="1"/>
  <c r="AH3564" i="1"/>
  <c r="AH5057" i="1"/>
  <c r="AH5607" i="1"/>
  <c r="AH6089" i="1"/>
  <c r="AH1048" i="1"/>
  <c r="AH418" i="1"/>
  <c r="AH5405" i="1"/>
  <c r="AH5967" i="1"/>
  <c r="AH479" i="1"/>
  <c r="AH612" i="1"/>
  <c r="AH3177" i="1"/>
  <c r="AH1732" i="1"/>
  <c r="AH1787" i="1"/>
  <c r="AH4895" i="1"/>
  <c r="AH2561" i="1"/>
  <c r="AH6199" i="1"/>
  <c r="AH725" i="1"/>
  <c r="AH794" i="1"/>
  <c r="AH1538" i="1"/>
  <c r="AH1606" i="1"/>
  <c r="AH2084" i="1"/>
  <c r="AH2162" i="1"/>
  <c r="AH3357" i="1"/>
  <c r="AH3397" i="1"/>
  <c r="AH3635" i="1"/>
  <c r="AH3262" i="1"/>
  <c r="AH3346" i="1"/>
  <c r="AH4076" i="1"/>
  <c r="AH4349" i="1"/>
  <c r="AH4517" i="1"/>
  <c r="AH6165" i="1"/>
  <c r="AH5803" i="1"/>
  <c r="AH1836" i="1"/>
  <c r="AH2486" i="1"/>
  <c r="AH3714" i="1"/>
  <c r="AH3476" i="1"/>
  <c r="AH3394" i="1"/>
  <c r="AH3580" i="1"/>
  <c r="AH1165" i="1"/>
  <c r="AH1020" i="1"/>
  <c r="AH5701" i="1"/>
  <c r="AH5509" i="1"/>
  <c r="AH2490" i="1"/>
  <c r="AH4550" i="1"/>
  <c r="AH3236" i="1"/>
  <c r="AH728" i="1"/>
  <c r="AH1339" i="1"/>
  <c r="AH1392" i="1"/>
  <c r="AH5600" i="1"/>
  <c r="AH51" i="1"/>
  <c r="AH10" i="1"/>
  <c r="AH58" i="1"/>
  <c r="AH105" i="1"/>
  <c r="AH646" i="1"/>
  <c r="AH798" i="1"/>
  <c r="AH1306" i="1"/>
  <c r="AH1897" i="1"/>
  <c r="AH2010" i="1"/>
  <c r="AH2369" i="1"/>
  <c r="AH2345" i="1"/>
  <c r="AH2358" i="1"/>
  <c r="AH2707" i="1"/>
  <c r="AH3142" i="1"/>
  <c r="AH3922" i="1"/>
  <c r="AH4767" i="1"/>
  <c r="AH4525" i="1"/>
  <c r="AH4602" i="1"/>
  <c r="AH5358" i="1"/>
  <c r="AH5254" i="1"/>
  <c r="AH5333" i="1"/>
  <c r="AH5389" i="1"/>
  <c r="AH5015" i="1"/>
  <c r="AH5359" i="1"/>
  <c r="AH6114" i="1"/>
  <c r="AH5841" i="1"/>
  <c r="AH5229" i="1"/>
  <c r="AH5849" i="1"/>
  <c r="AH5905" i="1"/>
  <c r="AH517" i="1"/>
  <c r="AH457" i="1"/>
  <c r="AH211" i="1"/>
  <c r="AH1194" i="1"/>
  <c r="AH691" i="1"/>
  <c r="AH1342" i="1"/>
  <c r="AH2021" i="1"/>
  <c r="AH2239" i="1"/>
  <c r="AH2867" i="1"/>
  <c r="AH3433" i="1"/>
  <c r="AH4001" i="1"/>
  <c r="AH5270" i="1"/>
  <c r="AH5834" i="1"/>
  <c r="AH3400" i="1"/>
  <c r="AH5846" i="1"/>
  <c r="AH4022" i="1"/>
  <c r="AH4957" i="1"/>
  <c r="AH3755" i="1"/>
  <c r="AH4871" i="1"/>
  <c r="AH5533" i="1"/>
  <c r="AH5029" i="1"/>
  <c r="AH1890" i="1"/>
  <c r="AH5654" i="1"/>
  <c r="AH5839" i="1"/>
  <c r="AH48" i="1"/>
  <c r="AH209" i="1"/>
  <c r="AH259" i="1"/>
  <c r="AH412" i="1"/>
  <c r="AH609" i="1"/>
  <c r="AH1654" i="1"/>
  <c r="AH1811" i="1"/>
  <c r="AH2039" i="1"/>
  <c r="AH2132" i="1"/>
  <c r="AH2137" i="1"/>
  <c r="AH2770" i="1"/>
  <c r="AH2538" i="1"/>
  <c r="AH3014" i="1"/>
  <c r="AH3330" i="1"/>
  <c r="AH3658" i="1"/>
  <c r="AH4570" i="1"/>
  <c r="AH4299" i="1"/>
  <c r="AH4063" i="1"/>
  <c r="AH5135" i="1"/>
  <c r="AH5956" i="1"/>
  <c r="AH5606" i="1"/>
  <c r="AH5036" i="1"/>
  <c r="AH6170" i="1"/>
  <c r="AH1169" i="1"/>
  <c r="AH2204" i="1"/>
  <c r="AH3110" i="1"/>
  <c r="AH3686" i="1"/>
  <c r="AH4429" i="1"/>
  <c r="AH5167" i="1"/>
  <c r="AH5714" i="1"/>
  <c r="AH4622" i="1"/>
  <c r="AH6069" i="1"/>
  <c r="AH5442" i="1"/>
  <c r="AH5885" i="1"/>
  <c r="AH6108" i="1"/>
  <c r="AH1529" i="1"/>
  <c r="AH4020" i="1"/>
  <c r="AH5269" i="1"/>
  <c r="AH5962" i="1"/>
  <c r="AH4813" i="1"/>
  <c r="AH2029" i="1"/>
  <c r="AH5335" i="1"/>
  <c r="AH2919" i="1"/>
  <c r="AH5101" i="1"/>
  <c r="AH1098" i="1"/>
  <c r="AH5737" i="1"/>
  <c r="AH2679" i="1"/>
  <c r="AH197" i="1"/>
  <c r="AH162" i="1"/>
  <c r="AH554" i="1"/>
  <c r="AH601" i="1"/>
  <c r="AH1314" i="1"/>
  <c r="AH1629" i="1"/>
  <c r="AH2966" i="1"/>
  <c r="AH3017" i="1"/>
  <c r="AH3118" i="1"/>
  <c r="AH3029" i="1"/>
  <c r="AH3277" i="1"/>
  <c r="AH3524" i="1"/>
  <c r="AH3790" i="1"/>
  <c r="AH4530" i="1"/>
  <c r="AH4310" i="1"/>
  <c r="AH5762" i="1"/>
  <c r="AH6056" i="1"/>
  <c r="AH5526" i="1"/>
  <c r="AH6110" i="1"/>
  <c r="AH455" i="1"/>
  <c r="AH300" i="1"/>
  <c r="AH590" i="1"/>
  <c r="AH598" i="1"/>
  <c r="AH1406" i="1"/>
  <c r="AH1582" i="1"/>
  <c r="AH1827" i="1"/>
  <c r="AH2268" i="1"/>
  <c r="AH2319" i="1"/>
  <c r="AH2231" i="1"/>
  <c r="AH3190" i="1"/>
  <c r="AH3501" i="1"/>
  <c r="AH4175" i="1"/>
  <c r="AH4057" i="1"/>
  <c r="AH4753" i="1"/>
  <c r="AH3975" i="1"/>
  <c r="AH5151" i="1"/>
  <c r="AH5629" i="1"/>
  <c r="AH2932" i="1"/>
  <c r="AH5781" i="1"/>
  <c r="AH6194" i="1"/>
  <c r="AH1955" i="1"/>
  <c r="AH1462" i="1"/>
  <c r="AH3536" i="1"/>
  <c r="AH5161" i="1"/>
  <c r="AH4148" i="1"/>
  <c r="AH4386" i="1"/>
  <c r="AH5445" i="1"/>
  <c r="AH5415" i="1"/>
  <c r="AH5660" i="1"/>
  <c r="AH5438" i="1"/>
  <c r="AH856" i="1"/>
  <c r="AH334" i="1"/>
  <c r="AH1865" i="1"/>
  <c r="AH5332" i="1"/>
  <c r="AH5622" i="1"/>
  <c r="AH5653" i="1"/>
  <c r="AH5939" i="1"/>
  <c r="AH380" i="1"/>
  <c r="AH1428" i="1"/>
  <c r="AH1647" i="1"/>
  <c r="AH2837" i="1"/>
  <c r="AH3217" i="1"/>
  <c r="AH4209" i="1"/>
  <c r="AH4541" i="1"/>
  <c r="AH4810" i="1"/>
  <c r="AH5342" i="1"/>
  <c r="AH4966" i="1"/>
  <c r="AH5420" i="1"/>
  <c r="AH5773" i="1"/>
  <c r="AH1701" i="1"/>
  <c r="AH2481" i="1"/>
  <c r="AH2985" i="1"/>
  <c r="AH2962" i="1"/>
  <c r="AH3011" i="1"/>
  <c r="AH3187" i="1"/>
  <c r="AH3557" i="1"/>
  <c r="AH3290" i="1"/>
  <c r="AH4164" i="1"/>
  <c r="AH5502" i="1"/>
  <c r="AH6072" i="1"/>
  <c r="AH655" i="1"/>
  <c r="AH3229" i="1"/>
  <c r="AH4281" i="1"/>
  <c r="AH4413" i="1"/>
  <c r="AH3846" i="1"/>
  <c r="AH3739" i="1"/>
  <c r="AH4477" i="1"/>
  <c r="AH6062" i="1"/>
  <c r="AH2644" i="1"/>
  <c r="AH3341" i="1"/>
  <c r="AH4113" i="1"/>
  <c r="AH3874" i="1"/>
  <c r="AH5990" i="1"/>
  <c r="AH1416" i="1"/>
  <c r="AH744" i="1"/>
  <c r="AH5109" i="1"/>
  <c r="AH348" i="1"/>
  <c r="AH5739" i="1"/>
  <c r="AH25" i="1"/>
  <c r="AH90" i="1"/>
  <c r="AH217" i="1"/>
  <c r="AH670" i="1"/>
  <c r="AH847" i="1"/>
  <c r="AH1123" i="1"/>
  <c r="AH1290" i="1"/>
  <c r="AH3750" i="1"/>
  <c r="AH8" i="1"/>
  <c r="AH183" i="1"/>
  <c r="AH3195" i="1"/>
  <c r="AH1065" i="1"/>
  <c r="AH3173" i="1"/>
  <c r="AH4170" i="1"/>
  <c r="AH3480" i="1"/>
  <c r="AH3555" i="1"/>
  <c r="AH516" i="1"/>
  <c r="AH466" i="1"/>
  <c r="AH6001" i="1"/>
  <c r="AH331" i="1"/>
  <c r="AH100" i="1"/>
  <c r="AH2983" i="1"/>
  <c r="AH5310" i="1"/>
  <c r="AH5367" i="1"/>
  <c r="AH5618" i="1"/>
  <c r="AH5122" i="1"/>
  <c r="AH5204" i="1"/>
  <c r="AH17" i="1"/>
  <c r="AH1531" i="1"/>
  <c r="AH1773" i="1"/>
  <c r="AH1812" i="1"/>
  <c r="AH2451" i="1"/>
  <c r="AH5542" i="1"/>
  <c r="AH4520" i="1"/>
  <c r="AH2169" i="1"/>
  <c r="AH2684" i="1"/>
  <c r="AH5868" i="1"/>
  <c r="AH692" i="1"/>
  <c r="AH752" i="1"/>
  <c r="AH840" i="1"/>
  <c r="AH849" i="1"/>
  <c r="AH1458" i="1"/>
  <c r="AH1775" i="1"/>
  <c r="AH2306" i="1"/>
  <c r="AH2340" i="1"/>
  <c r="AH2546" i="1"/>
  <c r="AH3174" i="1"/>
  <c r="AH3535" i="1"/>
  <c r="AH3328" i="1"/>
  <c r="AH3500" i="1"/>
  <c r="AH3283" i="1"/>
  <c r="AH3265" i="1"/>
  <c r="AH4506" i="1"/>
  <c r="AH3931" i="1"/>
  <c r="AH4239" i="1"/>
  <c r="AH5498" i="1"/>
  <c r="AH5118" i="1"/>
  <c r="AH5748" i="1"/>
  <c r="AH740" i="1"/>
  <c r="AH814" i="1"/>
  <c r="AH1485" i="1"/>
  <c r="AH2194" i="1"/>
  <c r="AH1676" i="1"/>
  <c r="AH1591" i="1"/>
  <c r="AH2571" i="1"/>
  <c r="AH3018" i="1"/>
  <c r="AH3191" i="1"/>
  <c r="AH3309" i="1"/>
  <c r="AH3890" i="1"/>
  <c r="AH3521" i="1"/>
  <c r="AH4335" i="1"/>
  <c r="AH4648" i="1"/>
  <c r="AH4896" i="1"/>
  <c r="AH4730" i="1"/>
  <c r="AH4942" i="1"/>
  <c r="AH4714" i="1"/>
  <c r="AH4749" i="1"/>
  <c r="AH4874" i="1"/>
  <c r="AH4954" i="1"/>
  <c r="AH5454" i="1"/>
  <c r="AH6088" i="1"/>
  <c r="AH3897" i="1"/>
  <c r="AH276" i="1"/>
  <c r="AH1369" i="1"/>
  <c r="AH607" i="1"/>
  <c r="AH357" i="1"/>
  <c r="AH953" i="1"/>
  <c r="AH3013" i="1"/>
  <c r="AH2563" i="1"/>
  <c r="AH3667" i="1"/>
  <c r="AH4145" i="1"/>
  <c r="AH5477" i="1"/>
  <c r="AH5831" i="1"/>
  <c r="AH6074" i="1"/>
  <c r="AH5297" i="1"/>
  <c r="AH2350" i="1"/>
  <c r="AH5752" i="1"/>
  <c r="AH4989" i="1"/>
  <c r="AH3841" i="1"/>
  <c r="AH5998" i="1"/>
  <c r="AH2916" i="1"/>
  <c r="AH743" i="1"/>
  <c r="AH667" i="1"/>
  <c r="AH829" i="1"/>
  <c r="AH2673" i="1"/>
  <c r="AH5757" i="1"/>
  <c r="AH434" i="1"/>
  <c r="AH472" i="1"/>
  <c r="AH1353" i="1"/>
  <c r="AH1535" i="1"/>
  <c r="AH2734" i="1"/>
  <c r="AH3117" i="1"/>
  <c r="AH4160" i="1"/>
  <c r="AH4206" i="1"/>
  <c r="AH4723" i="1"/>
  <c r="AH1347" i="1"/>
  <c r="AH2037" i="1"/>
  <c r="AH1437" i="1"/>
  <c r="AH2392" i="1"/>
  <c r="AH2612" i="1"/>
  <c r="AH2827" i="1"/>
  <c r="AH4778" i="1"/>
  <c r="AH5837" i="1"/>
  <c r="AH4752" i="1"/>
  <c r="AH5592" i="1"/>
  <c r="AH5699" i="1"/>
  <c r="AH5521" i="1"/>
  <c r="AH603" i="1"/>
  <c r="AH669" i="1"/>
  <c r="AH339" i="1"/>
  <c r="AH1186" i="1"/>
  <c r="AH2843" i="1"/>
  <c r="AH3125" i="1"/>
  <c r="AH5382" i="1"/>
  <c r="AH4590" i="1"/>
  <c r="AH2389" i="1"/>
  <c r="AH2815" i="1"/>
  <c r="AH3019" i="1"/>
  <c r="AH3245" i="1"/>
  <c r="AH3676" i="1"/>
  <c r="AH4448" i="1"/>
  <c r="AH4214" i="1"/>
  <c r="AH4079" i="1"/>
  <c r="AH4461" i="1"/>
  <c r="AH4757" i="1"/>
  <c r="AH5450" i="1"/>
  <c r="AH5828" i="1"/>
  <c r="AH5982" i="1"/>
  <c r="AH79" i="1"/>
  <c r="AH530" i="1"/>
  <c r="AH195" i="1"/>
  <c r="AH2718" i="1"/>
  <c r="AH2930" i="1"/>
  <c r="AH3179" i="1"/>
  <c r="AH3540" i="1"/>
  <c r="AH4930" i="1"/>
  <c r="AH5276" i="1"/>
  <c r="AH880" i="1"/>
  <c r="AH507" i="1"/>
  <c r="AH776" i="1"/>
  <c r="AH1017" i="1"/>
  <c r="AH1298" i="1"/>
  <c r="AH1220" i="1"/>
  <c r="AH1639" i="1"/>
  <c r="AH1208" i="1"/>
  <c r="AH2562" i="1"/>
  <c r="AH3293" i="1"/>
  <c r="AH2579" i="1"/>
  <c r="AH3563" i="1"/>
  <c r="AH3552" i="1"/>
  <c r="AH4132" i="1"/>
  <c r="AH5381" i="1"/>
  <c r="AH4080" i="1"/>
  <c r="AH5326" i="1"/>
  <c r="AH5286" i="1"/>
  <c r="AH5461" i="1"/>
  <c r="AH5489" i="1"/>
  <c r="AH6127" i="1"/>
  <c r="AH2373" i="1"/>
  <c r="AH2309" i="1"/>
  <c r="AH2585" i="1"/>
  <c r="AH3625" i="1"/>
  <c r="AH1776" i="1"/>
  <c r="AH1018" i="1"/>
  <c r="AH870" i="1"/>
  <c r="AH1196" i="1"/>
  <c r="AH1333" i="1"/>
  <c r="AH2002" i="1"/>
  <c r="AH1970" i="1"/>
  <c r="AH2572" i="1"/>
  <c r="AH2667" i="1"/>
  <c r="AH2706" i="1"/>
  <c r="AH3388" i="1"/>
  <c r="AH3985" i="1"/>
  <c r="AH4456" i="1"/>
  <c r="AH4000" i="1"/>
  <c r="AH4095" i="1"/>
  <c r="AH4690" i="1"/>
  <c r="AH4842" i="1"/>
  <c r="AH3868" i="1"/>
  <c r="AH5463" i="1"/>
  <c r="AH5727" i="1"/>
  <c r="AH5756" i="1"/>
  <c r="AH5973" i="1"/>
  <c r="AH5754" i="1"/>
  <c r="AH5706" i="1"/>
  <c r="AH5986" i="1"/>
  <c r="AH5745" i="1"/>
  <c r="AH5943" i="1"/>
  <c r="AH5999" i="1"/>
  <c r="AH6125" i="1"/>
  <c r="AH6160" i="1"/>
  <c r="AH5423" i="1"/>
  <c r="AH761" i="1"/>
  <c r="AH774" i="1"/>
  <c r="AH1699" i="1"/>
  <c r="AH1725" i="1"/>
  <c r="AH1651" i="1"/>
  <c r="AH2618" i="1"/>
  <c r="AH2690" i="1"/>
  <c r="AH3053" i="1"/>
  <c r="AH2975" i="1"/>
  <c r="AH3183" i="1"/>
  <c r="AH2692" i="1"/>
  <c r="AH4009" i="1"/>
  <c r="AH3450" i="1"/>
  <c r="AH3967" i="1"/>
  <c r="AH5337" i="1"/>
  <c r="AH5061" i="1"/>
  <c r="AH5262" i="1"/>
  <c r="AH5855" i="1"/>
  <c r="AH999" i="1"/>
  <c r="AH638" i="1"/>
  <c r="AH1274" i="1"/>
  <c r="AH2285" i="1"/>
  <c r="AH491" i="1"/>
  <c r="AH297" i="1"/>
  <c r="AH4566" i="1"/>
  <c r="AH5388" i="1"/>
  <c r="AH5341" i="1"/>
  <c r="AH6095" i="1"/>
  <c r="AH6130" i="1"/>
  <c r="AH3968" i="1"/>
  <c r="AH5284" i="1"/>
  <c r="AH5883" i="1"/>
  <c r="AH3454" i="1"/>
  <c r="AH1488" i="1"/>
  <c r="AH2365" i="1"/>
  <c r="AH1480" i="1"/>
  <c r="AH2553" i="1"/>
  <c r="AH110" i="1"/>
  <c r="AH3204" i="1"/>
  <c r="AH863" i="1"/>
  <c r="AH1285" i="1"/>
  <c r="AH1731" i="1"/>
  <c r="AH2558" i="1"/>
  <c r="AH2905" i="1"/>
  <c r="AH3873" i="1"/>
  <c r="AH5925" i="1"/>
  <c r="AH429" i="1"/>
  <c r="AH319" i="1"/>
  <c r="AH644" i="1"/>
  <c r="AH397" i="1"/>
  <c r="AH515" i="1"/>
  <c r="AH2502" i="1"/>
  <c r="AH2337" i="1"/>
  <c r="AH2385" i="1"/>
  <c r="AH2610" i="1"/>
  <c r="AH3457" i="1"/>
  <c r="AH3493" i="1"/>
  <c r="AH5604" i="1"/>
  <c r="AH6167" i="1"/>
  <c r="AH6175" i="1"/>
  <c r="AH642" i="1"/>
  <c r="AH910" i="1"/>
  <c r="AH2457" i="1"/>
  <c r="AH2575" i="1"/>
  <c r="AH3150" i="1"/>
  <c r="AH2771" i="1"/>
  <c r="AH2790" i="1"/>
  <c r="AH2861" i="1"/>
  <c r="AH3867" i="1"/>
  <c r="AH5449" i="1"/>
  <c r="AH5894" i="1"/>
  <c r="AH6193" i="1"/>
  <c r="AH5494" i="1"/>
  <c r="AH3567" i="1"/>
  <c r="AH3116" i="1"/>
  <c r="AH1491" i="1"/>
  <c r="AH3550" i="1"/>
  <c r="AH2160" i="1"/>
  <c r="AH605" i="1"/>
  <c r="AH3799" i="1"/>
  <c r="AH5870" i="1"/>
  <c r="AH5210" i="1"/>
  <c r="AH4077" i="1"/>
  <c r="AH6103" i="1"/>
  <c r="AH6030" i="1"/>
  <c r="AH855" i="1"/>
  <c r="AH1109" i="1"/>
  <c r="AH1404" i="1"/>
  <c r="AH2069" i="1"/>
  <c r="AH2255" i="1"/>
  <c r="AH2167" i="1"/>
  <c r="AH2252" i="1"/>
  <c r="AH3047" i="1"/>
  <c r="AH2977" i="1"/>
  <c r="AH3269" i="1"/>
  <c r="AH3356" i="1"/>
  <c r="AH4238" i="1"/>
  <c r="AH4490" i="1"/>
  <c r="AH4081" i="1"/>
  <c r="AH4433" i="1"/>
  <c r="AH4738" i="1"/>
  <c r="AH5954" i="1"/>
  <c r="AH5397" i="1"/>
  <c r="AH5750" i="1"/>
  <c r="AH5546" i="1"/>
  <c r="AH5700" i="1"/>
  <c r="AH5722" i="1"/>
  <c r="AH5638" i="1"/>
  <c r="AH6178" i="1"/>
  <c r="AH5620" i="1"/>
  <c r="AH5671" i="1"/>
  <c r="AH494" i="1"/>
  <c r="AH522" i="1"/>
  <c r="AH342" i="1"/>
  <c r="AH693" i="1"/>
  <c r="AH1338" i="1"/>
  <c r="AH1482" i="1"/>
  <c r="AH1097" i="1"/>
  <c r="AH1782" i="1"/>
  <c r="AH2628" i="1"/>
  <c r="AH2943" i="1"/>
  <c r="AH3101" i="1"/>
  <c r="AH3033" i="1"/>
  <c r="AH3302" i="1"/>
  <c r="AH3022" i="1"/>
  <c r="AH3998" i="1"/>
  <c r="AH4317" i="1"/>
  <c r="AH4739" i="1"/>
  <c r="AH5281" i="1"/>
  <c r="AH5941" i="1"/>
  <c r="AH6002" i="1"/>
  <c r="AH5138" i="1"/>
  <c r="AH6117" i="1"/>
  <c r="AH6086" i="1"/>
  <c r="AH303" i="1"/>
  <c r="AH1610" i="1"/>
  <c r="AH2293" i="1"/>
  <c r="AH1477" i="1"/>
  <c r="AH2056" i="1"/>
  <c r="AH3031" i="1"/>
  <c r="AH3962" i="1"/>
  <c r="AH3810" i="1"/>
  <c r="AH4754" i="1"/>
  <c r="AH5077" i="1"/>
  <c r="AH4473" i="1"/>
  <c r="AH4855" i="1"/>
  <c r="AH6111" i="1"/>
  <c r="AH5325" i="1"/>
  <c r="AH1122" i="1"/>
  <c r="AH2825" i="1"/>
  <c r="AH4404" i="1"/>
  <c r="AH2657" i="1"/>
  <c r="AH1702" i="1"/>
  <c r="AH2344" i="1"/>
  <c r="AH2409" i="1"/>
  <c r="AH2748" i="1"/>
  <c r="AH2903" i="1"/>
  <c r="AH3389" i="1"/>
  <c r="AH3982" i="1"/>
  <c r="AH4688" i="1"/>
  <c r="AH5805" i="1"/>
  <c r="AH6139" i="1"/>
  <c r="AH6185" i="1"/>
  <c r="AH5586" i="1"/>
  <c r="AH5950" i="1"/>
  <c r="AH6042" i="1"/>
  <c r="AH1101" i="1"/>
  <c r="AH1305" i="1"/>
  <c r="AH1261" i="1"/>
  <c r="AH1756" i="1"/>
  <c r="AH1718" i="1"/>
  <c r="AH1943" i="1"/>
  <c r="AH2090" i="1"/>
  <c r="AH2348" i="1"/>
  <c r="AH3039" i="1"/>
  <c r="AH3145" i="1"/>
  <c r="AH3690" i="1"/>
  <c r="AH3094" i="1"/>
  <c r="AH4230" i="1"/>
  <c r="AH3243" i="1"/>
  <c r="AH4375" i="1"/>
  <c r="AH4445" i="1"/>
  <c r="AH3952" i="1"/>
  <c r="AH4949" i="1"/>
  <c r="AH5519" i="1"/>
  <c r="AH6159" i="1"/>
  <c r="AH636" i="1"/>
  <c r="AH3418" i="1"/>
  <c r="AH3074" i="1"/>
  <c r="AH4858" i="1"/>
  <c r="AH4881" i="1"/>
  <c r="AH5385" i="1"/>
  <c r="AH5677" i="1"/>
  <c r="AH5282" i="1"/>
  <c r="AH6138" i="1"/>
  <c r="AH6007" i="1"/>
  <c r="AH5260" i="1"/>
  <c r="AH3020" i="1"/>
  <c r="AH1979" i="1"/>
  <c r="AH6198" i="1"/>
  <c r="AH6196" i="1"/>
  <c r="AH1021" i="1"/>
  <c r="AH4444" i="1"/>
  <c r="AH5715" i="1"/>
  <c r="AH4662" i="1"/>
  <c r="AH2800" i="1"/>
  <c r="AH4183" i="1"/>
  <c r="AH2349" i="1"/>
  <c r="AH1578" i="1"/>
  <c r="AH2999" i="1"/>
  <c r="AH3578" i="1"/>
  <c r="AH4518" i="1"/>
  <c r="AH4908" i="1"/>
  <c r="AH3587" i="1"/>
  <c r="AH4169" i="1"/>
  <c r="AH4255" i="1"/>
  <c r="AH4324" i="1"/>
  <c r="AH4442" i="1"/>
  <c r="AH5245" i="1"/>
  <c r="AH5090" i="1"/>
  <c r="AH5306" i="1"/>
  <c r="AH95" i="1"/>
  <c r="AH2665" i="1"/>
  <c r="AH994" i="1"/>
  <c r="AH2529" i="1"/>
  <c r="AH6121" i="1"/>
  <c r="AH2591" i="1"/>
  <c r="AH2440" i="1"/>
  <c r="AH1099" i="1"/>
  <c r="AH1042" i="1"/>
  <c r="AH1789" i="1"/>
  <c r="AH1695" i="1"/>
  <c r="AH1790" i="1"/>
  <c r="AH1875" i="1"/>
  <c r="AH2353" i="1"/>
  <c r="AH2452" i="1"/>
  <c r="AH2913" i="1"/>
  <c r="AH3643" i="1"/>
  <c r="AH4426" i="1"/>
  <c r="AH4018" i="1"/>
  <c r="AH4266" i="1"/>
  <c r="AH4866" i="1"/>
  <c r="AH5181" i="1"/>
  <c r="AH5993" i="1"/>
  <c r="AH5516" i="1"/>
  <c r="AH5960" i="1"/>
  <c r="AH6064" i="1"/>
  <c r="AH73" i="1"/>
  <c r="AH448" i="1"/>
  <c r="AH235" i="1"/>
  <c r="AH172" i="1"/>
  <c r="AH471" i="1"/>
  <c r="AH72" i="1"/>
  <c r="AH375" i="1"/>
  <c r="AH456" i="1"/>
  <c r="AH760" i="1"/>
  <c r="AH842" i="1"/>
  <c r="AH934" i="1"/>
  <c r="AH1193" i="1"/>
  <c r="AH1233" i="1"/>
  <c r="AH1093" i="1"/>
  <c r="AH1349" i="1"/>
  <c r="AH1710" i="1"/>
  <c r="AH1269" i="1"/>
  <c r="AH1835" i="1"/>
  <c r="AH1851" i="1"/>
  <c r="AH1554" i="1"/>
  <c r="AH2471" i="1"/>
  <c r="AH2233" i="1"/>
  <c r="AH2441" i="1"/>
  <c r="AH2509" i="1"/>
  <c r="AH2754" i="1"/>
  <c r="AH2151" i="1"/>
  <c r="AH2630" i="1"/>
  <c r="AH3437" i="1"/>
  <c r="AH2937" i="1"/>
  <c r="AH3058" i="1"/>
  <c r="AH3015" i="1"/>
  <c r="AH3452" i="1"/>
  <c r="AH3134" i="1"/>
  <c r="AH2740" i="1"/>
  <c r="AH2972" i="1"/>
  <c r="AH3274" i="1"/>
  <c r="AH3312" i="1"/>
  <c r="AH3444" i="1"/>
  <c r="AH3647" i="1"/>
  <c r="AH3990" i="1"/>
  <c r="AH4542" i="1"/>
  <c r="AH3678" i="1"/>
  <c r="AH4329" i="1"/>
  <c r="AH5246" i="1"/>
  <c r="AH5474" i="1"/>
  <c r="AH5684" i="1"/>
  <c r="AH5082" i="1"/>
  <c r="AH5479" i="1"/>
  <c r="AH5130" i="1"/>
  <c r="AH2567" i="1"/>
  <c r="AH5921" i="1"/>
  <c r="AH5907" i="1"/>
  <c r="AH5058" i="1"/>
  <c r="AH4789" i="1"/>
  <c r="AH5804" i="1"/>
  <c r="AH6102" i="1"/>
  <c r="AH3470" i="1"/>
  <c r="AH4970" i="1"/>
  <c r="AH2136" i="1"/>
  <c r="AH2149" i="1"/>
  <c r="AH5180" i="1"/>
  <c r="AH1240" i="1"/>
  <c r="AH3376" i="1"/>
  <c r="AH571" i="1"/>
  <c r="AH69" i="1"/>
  <c r="AH917" i="1"/>
  <c r="AH65" i="1"/>
  <c r="AH269" i="1"/>
  <c r="AH454" i="1"/>
  <c r="AH376" i="1"/>
  <c r="AH585" i="1"/>
  <c r="AH623" i="1"/>
  <c r="AH627" i="1"/>
  <c r="AH823" i="1"/>
  <c r="AH768" i="1"/>
  <c r="AH987" i="1"/>
  <c r="AH848" i="1"/>
  <c r="AH929" i="1"/>
  <c r="AH1587" i="1"/>
  <c r="AH2036" i="1"/>
  <c r="AH2082" i="1"/>
  <c r="AH2747" i="1"/>
  <c r="AH2525" i="1"/>
  <c r="AH2742" i="1"/>
  <c r="AH2659" i="1"/>
  <c r="AH2724" i="1"/>
  <c r="AH2811" i="1"/>
  <c r="AH3137" i="1"/>
  <c r="AH3253" i="1"/>
  <c r="AH3331" i="1"/>
  <c r="AH3878" i="1"/>
  <c r="AH3516" i="1"/>
  <c r="AH3926" i="1"/>
  <c r="AH4066" i="1"/>
  <c r="AH4130" i="1"/>
  <c r="AH4498" i="1"/>
  <c r="AH4138" i="1"/>
  <c r="AH4459" i="1"/>
  <c r="AH4060" i="1"/>
  <c r="AH4432" i="1"/>
  <c r="AH4721" i="1"/>
  <c r="AH4587" i="1"/>
  <c r="AH4974" i="1"/>
  <c r="AH5350" i="1"/>
  <c r="AH5191" i="1"/>
  <c r="AH5271" i="1"/>
  <c r="AH5070" i="1"/>
  <c r="AH5105" i="1"/>
  <c r="AH5110" i="1"/>
  <c r="AH5506" i="1"/>
  <c r="AH4946" i="1"/>
  <c r="AH5497" i="1"/>
  <c r="AH5598" i="1"/>
  <c r="AH5594" i="1"/>
  <c r="AH5641" i="1"/>
  <c r="AH5889" i="1"/>
  <c r="AH5409" i="1"/>
  <c r="AH5948" i="1"/>
  <c r="AH6054" i="1"/>
  <c r="AH5486" i="1"/>
  <c r="AH5820" i="1"/>
  <c r="AH5844" i="1"/>
  <c r="AH5628" i="1"/>
  <c r="AH5817" i="1"/>
  <c r="AH5679" i="1"/>
  <c r="AH231" i="1"/>
  <c r="AH311" i="1"/>
  <c r="AH807" i="1"/>
  <c r="AH1188" i="1"/>
  <c r="AH2072" i="1"/>
  <c r="AH1863" i="1"/>
  <c r="AH1891" i="1"/>
  <c r="AH2333" i="1"/>
  <c r="AH2586" i="1"/>
  <c r="AH2124" i="1"/>
  <c r="AH2484" i="1"/>
  <c r="AH2364" i="1"/>
  <c r="AH2614" i="1"/>
  <c r="AH2668" i="1"/>
  <c r="AH2312" i="1"/>
  <c r="AH2929" i="1"/>
  <c r="AH3238" i="1"/>
  <c r="AH3085" i="1"/>
  <c r="AH3468" i="1"/>
  <c r="AH3138" i="1"/>
  <c r="AH3408" i="1"/>
  <c r="AH3543" i="1"/>
  <c r="AH3674" i="1"/>
  <c r="AH3826" i="1"/>
  <c r="AH3602" i="1"/>
  <c r="AH3421" i="1"/>
  <c r="AH3601" i="1"/>
  <c r="AH3746" i="1"/>
  <c r="AH3883" i="1"/>
  <c r="AH3133" i="1"/>
  <c r="AH4457" i="1"/>
  <c r="AH4314" i="1"/>
  <c r="AH5514" i="1"/>
  <c r="AH5665" i="1"/>
  <c r="AH5215" i="1"/>
  <c r="AH5551" i="1"/>
  <c r="AH5866" i="1"/>
  <c r="AH2535" i="1"/>
  <c r="AH6045" i="1"/>
  <c r="AH5702" i="1"/>
  <c r="AH5972" i="1"/>
  <c r="AH5487" i="1"/>
  <c r="AH5901" i="1"/>
  <c r="AH6203" i="1"/>
  <c r="AH5476" i="1"/>
  <c r="AH5932" i="1"/>
  <c r="AH3220" i="1"/>
  <c r="AH3091" i="1"/>
  <c r="AH3865" i="1"/>
  <c r="AH704" i="1"/>
  <c r="AH1456" i="1"/>
  <c r="AH2539" i="1"/>
  <c r="AH649" i="1"/>
  <c r="AH283" i="1"/>
  <c r="AH205" i="1"/>
  <c r="AH420" i="1"/>
  <c r="AH506" i="1"/>
  <c r="AH535" i="1"/>
  <c r="AH569" i="1"/>
  <c r="AH673" i="1"/>
  <c r="AH833" i="1"/>
  <c r="AH1083" i="1"/>
  <c r="AH1250" i="1"/>
  <c r="AH1516" i="1"/>
  <c r="AH1677" i="1"/>
  <c r="AH1365" i="1"/>
  <c r="AH1635" i="1"/>
  <c r="AH1795" i="1"/>
  <c r="AH1969" i="1"/>
  <c r="AH2013" i="1"/>
  <c r="AH2053" i="1"/>
  <c r="AH2208" i="1"/>
  <c r="AH2061" i="1"/>
  <c r="AH2256" i="1"/>
  <c r="AH2334" i="1"/>
  <c r="AH2755" i="1"/>
  <c r="AH2841" i="1"/>
  <c r="AH2935" i="1"/>
  <c r="AH2722" i="1"/>
  <c r="AH2818" i="1"/>
  <c r="AH2954" i="1"/>
  <c r="AH3038" i="1"/>
  <c r="AH3158" i="1"/>
  <c r="AH3332" i="1"/>
  <c r="AH3533" i="1"/>
  <c r="AH3734" i="1"/>
  <c r="AH3345" i="1"/>
  <c r="AH4002" i="1"/>
  <c r="AH4098" i="1"/>
  <c r="AH4793" i="1"/>
  <c r="AH5126" i="1"/>
  <c r="AH5097" i="1"/>
  <c r="AH5562" i="1"/>
  <c r="AH5697" i="1"/>
  <c r="AH5730" i="1"/>
  <c r="AH5876" i="1"/>
  <c r="AH5661" i="1"/>
  <c r="AH5735" i="1"/>
  <c r="AH5206" i="1"/>
  <c r="AH5615" i="1"/>
  <c r="AH5666" i="1"/>
  <c r="AH5726" i="1"/>
  <c r="AH5842" i="1"/>
  <c r="AH5111" i="1"/>
  <c r="AH5605" i="1"/>
  <c r="AH5711" i="1"/>
  <c r="AH4869" i="1"/>
  <c r="AH5825" i="1"/>
  <c r="AH186" i="1"/>
  <c r="AH614" i="1"/>
  <c r="AH316" i="1"/>
  <c r="AH428" i="1"/>
  <c r="AH729" i="1"/>
  <c r="AH64" i="1"/>
  <c r="AH359" i="1"/>
  <c r="AH394" i="1"/>
  <c r="AH1061" i="1"/>
  <c r="AH905" i="1"/>
  <c r="AH785" i="1"/>
  <c r="AH963" i="1"/>
  <c r="AH1050" i="1"/>
  <c r="AH1028" i="1"/>
  <c r="AH1322" i="1"/>
  <c r="AH1378" i="1"/>
  <c r="AH1476" i="1"/>
  <c r="AH1682" i="1"/>
  <c r="AH1868" i="1"/>
  <c r="AH1607" i="1"/>
  <c r="AH1679" i="1"/>
  <c r="AH2376" i="1"/>
  <c r="AH2156" i="1"/>
  <c r="AH2294" i="1"/>
  <c r="AH2596" i="1"/>
  <c r="AH2469" i="1"/>
  <c r="AH2559" i="1"/>
  <c r="AH2986" i="1"/>
  <c r="AH3182" i="1"/>
  <c r="AH2698" i="1"/>
  <c r="AH2981" i="1"/>
  <c r="AH3050" i="1"/>
  <c r="AH2889" i="1"/>
  <c r="AH3035" i="1"/>
  <c r="AH3045" i="1"/>
  <c r="AH2917" i="1"/>
  <c r="AH3268" i="1"/>
  <c r="AH2978" i="1"/>
  <c r="AH3129" i="1"/>
  <c r="AH3627" i="1"/>
  <c r="AH3562" i="1"/>
  <c r="AH3377" i="1"/>
  <c r="AH4510" i="1"/>
  <c r="AH4630" i="1"/>
  <c r="AH4316" i="1"/>
  <c r="AH4425" i="1"/>
  <c r="AH4478" i="1"/>
  <c r="AH4526" i="1"/>
  <c r="AH4357" i="1"/>
  <c r="AH4893" i="1"/>
  <c r="AH5466" i="1"/>
  <c r="AH5041" i="1"/>
  <c r="AH5137" i="1"/>
  <c r="AH5810" i="1"/>
  <c r="AH5676" i="1"/>
  <c r="AH5398" i="1"/>
  <c r="AH5436" i="1"/>
  <c r="AH5791" i="1"/>
  <c r="AH5458" i="1"/>
  <c r="AH5927" i="1"/>
  <c r="AH2769" i="1"/>
  <c r="AH5765" i="1"/>
  <c r="AH5266" i="1"/>
  <c r="AH6147" i="1"/>
  <c r="AH5343" i="1"/>
  <c r="AH486" i="1"/>
  <c r="AH4736" i="1"/>
  <c r="AH1367" i="1"/>
  <c r="AH57" i="1"/>
  <c r="AH416" i="1"/>
  <c r="AH305" i="1"/>
  <c r="AH362" i="1"/>
  <c r="AH1140" i="1"/>
  <c r="AH1452" i="1"/>
  <c r="AH1759" i="1"/>
  <c r="AH1817" i="1"/>
  <c r="AH1825" i="1"/>
  <c r="AH1899" i="1"/>
  <c r="AH2068" i="1"/>
  <c r="AH2209" i="1"/>
  <c r="AH2542" i="1"/>
  <c r="AH2796" i="1"/>
  <c r="AH3037" i="1"/>
  <c r="AH3153" i="1"/>
  <c r="AH3337" i="1"/>
  <c r="AH3497" i="1"/>
  <c r="AH3146" i="1"/>
  <c r="AH3731" i="1"/>
  <c r="AH4097" i="1"/>
  <c r="AH4337" i="1"/>
  <c r="AH4745" i="1"/>
  <c r="AH4717" i="1"/>
  <c r="AH4857" i="1"/>
  <c r="AH4864" i="1"/>
  <c r="AH6141" i="1"/>
  <c r="AH5673" i="1"/>
  <c r="AH5940" i="1"/>
  <c r="AH167" i="1"/>
  <c r="AH400" i="1"/>
  <c r="AH461" i="1"/>
  <c r="AH356" i="1"/>
  <c r="AH541" i="1"/>
  <c r="AH815" i="1"/>
  <c r="AH643" i="1"/>
  <c r="AH882" i="1"/>
  <c r="AH1107" i="1"/>
  <c r="AH1081" i="1"/>
  <c r="AH933" i="1"/>
  <c r="AH1124" i="1"/>
  <c r="AH1346" i="1"/>
  <c r="AH1690" i="1"/>
  <c r="AH1820" i="1"/>
  <c r="AH1611" i="1"/>
  <c r="AH2300" i="1"/>
  <c r="AH2527" i="1"/>
  <c r="AH2783" i="1"/>
  <c r="AH2236" i="1"/>
  <c r="AH3061" i="1"/>
  <c r="AH2957" i="1"/>
  <c r="AH2578" i="1"/>
  <c r="AH3441" i="1"/>
  <c r="AH4137" i="1"/>
  <c r="AH3556" i="1"/>
  <c r="AH3638" i="1"/>
  <c r="AH3306" i="1"/>
  <c r="AH3333" i="1"/>
  <c r="AH3775" i="1"/>
  <c r="AH4062" i="1"/>
  <c r="AH3169" i="1"/>
  <c r="AH3889" i="1"/>
  <c r="AH4920" i="1"/>
  <c r="AH5431" i="1"/>
  <c r="AH5559" i="1"/>
  <c r="AH5202" i="1"/>
  <c r="AH5575" i="1"/>
  <c r="AH5362" i="1"/>
  <c r="AH5869" i="1"/>
  <c r="AH5365" i="1"/>
  <c r="AH3123" i="1"/>
  <c r="AH5965" i="1"/>
  <c r="AH6091" i="1"/>
  <c r="AH5920" i="1"/>
  <c r="AH5356" i="1"/>
  <c r="AH6036" i="1"/>
  <c r="AH5324" i="1"/>
  <c r="AH5346" i="1"/>
  <c r="AH1716" i="1"/>
  <c r="AH944" i="1"/>
  <c r="AH1280" i="1"/>
  <c r="AH2804" i="1"/>
  <c r="AH1419" i="1"/>
  <c r="AH1016" i="1"/>
  <c r="AE1" i="1"/>
  <c r="AH9" i="1"/>
  <c r="AH368" i="1"/>
  <c r="AH575" i="1"/>
  <c r="AH561" i="1"/>
  <c r="AH660" i="1"/>
  <c r="AH879" i="1"/>
  <c r="AH791" i="1"/>
  <c r="AH1036" i="1"/>
  <c r="AH1726" i="1"/>
  <c r="AH1372" i="1"/>
  <c r="AH1739" i="1"/>
  <c r="AH2494" i="1"/>
  <c r="AH2292" i="1"/>
  <c r="AH2519" i="1"/>
  <c r="AH2066" i="1"/>
  <c r="AH2478" i="1"/>
  <c r="AH3062" i="1"/>
  <c r="AH3171" i="1"/>
  <c r="AH3360" i="1"/>
  <c r="AH3519" i="1"/>
  <c r="AH3694" i="1"/>
  <c r="AH3561" i="1"/>
  <c r="AH4195" i="1"/>
  <c r="AH4211" i="1"/>
  <c r="AH4049" i="1"/>
  <c r="AH4701" i="1"/>
  <c r="AH4941" i="1"/>
  <c r="AH5273" i="1"/>
  <c r="AH4222" i="1"/>
  <c r="AH5257" i="1"/>
  <c r="AH5071" i="1"/>
  <c r="AH5623" i="1"/>
  <c r="AH5703" i="1"/>
  <c r="AH5814" i="1"/>
  <c r="AH5213" i="1"/>
  <c r="AH5879" i="1"/>
  <c r="AH6096" i="1"/>
  <c r="AH5903" i="1"/>
  <c r="AH6097" i="1"/>
  <c r="AH148" i="1"/>
  <c r="AH201" i="1"/>
  <c r="AH251" i="1"/>
  <c r="AH143" i="1"/>
  <c r="AH407" i="1"/>
  <c r="AH383" i="1"/>
  <c r="AH538" i="1"/>
  <c r="AH154" i="1"/>
  <c r="AH801" i="1"/>
  <c r="AH628" i="1"/>
  <c r="AH962" i="1"/>
  <c r="AH938" i="1"/>
  <c r="AH1113" i="1"/>
  <c r="AH1153" i="1"/>
  <c r="AH1058" i="1"/>
  <c r="AH1430" i="1"/>
  <c r="AH2007" i="1"/>
  <c r="AH1978" i="1"/>
  <c r="AH2458" i="1"/>
  <c r="AH1889" i="1"/>
  <c r="AH2620" i="1"/>
  <c r="AH2418" i="1"/>
  <c r="AH2346" i="1"/>
  <c r="AH2871" i="1"/>
  <c r="AH3241" i="1"/>
  <c r="AH2809" i="1"/>
  <c r="AH3041" i="1"/>
  <c r="AH2675" i="1"/>
  <c r="AH3460" i="1"/>
  <c r="AH3835" i="1"/>
  <c r="AH3943" i="1"/>
  <c r="AH3392" i="1"/>
  <c r="AH3442" i="1"/>
  <c r="AH3354" i="1"/>
  <c r="AH3700" i="1"/>
  <c r="AH3779" i="1"/>
  <c r="AH3261" i="1"/>
  <c r="AH4797" i="1"/>
  <c r="AH3934" i="1"/>
  <c r="AH4105" i="1"/>
  <c r="AH4523" i="1"/>
  <c r="AH5644" i="1"/>
  <c r="AH5228" i="1"/>
  <c r="AH4809" i="1"/>
  <c r="AH5599" i="1"/>
  <c r="AH5230" i="1"/>
  <c r="AH5353" i="1"/>
  <c r="AH5221" i="1"/>
  <c r="AH5898" i="1"/>
  <c r="AH5987" i="1"/>
  <c r="AH6026" i="1"/>
  <c r="AH5116" i="1"/>
  <c r="AH2413" i="1"/>
  <c r="AH4436" i="1"/>
  <c r="AH3180" i="1"/>
  <c r="AH5220" i="1"/>
  <c r="AH5292" i="1"/>
  <c r="AH1872" i="1"/>
  <c r="AH1264" i="1"/>
  <c r="AH1987" i="1"/>
  <c r="AH2649" i="1"/>
  <c r="AH3560" i="1"/>
  <c r="AH802" i="1"/>
  <c r="AH42" i="1"/>
  <c r="AH647" i="1"/>
  <c r="AH1011" i="1"/>
  <c r="AH278" i="1"/>
  <c r="AH80" i="1"/>
  <c r="AH372" i="1"/>
  <c r="AH370" i="1"/>
  <c r="AH731" i="1"/>
  <c r="AH1171" i="1"/>
  <c r="AH1319" i="1"/>
  <c r="AH1066" i="1"/>
  <c r="AH1052" i="1"/>
  <c r="AH1100" i="1"/>
  <c r="AH1258" i="1"/>
  <c r="AH1661" i="1"/>
  <c r="AH1833" i="1"/>
  <c r="AH1859" i="1"/>
  <c r="AH1957" i="1"/>
  <c r="AH2020" i="1"/>
  <c r="AH2521" i="1"/>
  <c r="AH2603" i="1"/>
  <c r="AH2860" i="1"/>
  <c r="AH3090" i="1"/>
  <c r="AH2853" i="1"/>
  <c r="AH3297" i="1"/>
  <c r="AH3370" i="1"/>
  <c r="AH3410" i="1"/>
  <c r="AH4025" i="1"/>
  <c r="AH3469" i="1"/>
  <c r="AH4126" i="1"/>
  <c r="AH4110" i="1"/>
  <c r="AH4595" i="1"/>
  <c r="AH4265" i="1"/>
  <c r="AH4914" i="1"/>
  <c r="AH5361" i="1"/>
  <c r="AH4937" i="1"/>
  <c r="AH5185" i="1"/>
  <c r="AH4769" i="1"/>
  <c r="AH5493" i="1"/>
  <c r="AH5738" i="1"/>
  <c r="AH5626" i="1"/>
  <c r="AH6174" i="1"/>
  <c r="AH6005" i="1"/>
  <c r="AH432" i="1"/>
  <c r="AH196" i="1"/>
  <c r="AH391" i="1"/>
  <c r="AH558" i="1"/>
  <c r="AH514" i="1"/>
  <c r="AH1072" i="1"/>
  <c r="AH1693" i="1"/>
  <c r="AH1336" i="1"/>
  <c r="AH1597" i="1"/>
  <c r="AH1377" i="1"/>
  <c r="AH1856" i="1"/>
  <c r="AH2016" i="1"/>
  <c r="AH2088" i="1"/>
  <c r="AH1975" i="1"/>
  <c r="AH2165" i="1"/>
  <c r="AH2177" i="1"/>
  <c r="AH2636" i="1"/>
  <c r="AH3046" i="1"/>
  <c r="AH2503" i="1"/>
  <c r="AH2925" i="1"/>
  <c r="AH2791" i="1"/>
  <c r="AH2892" i="1"/>
  <c r="AH3634" i="1"/>
  <c r="AH3456" i="1"/>
  <c r="AH4172" i="1"/>
  <c r="AH4823" i="1"/>
  <c r="AH4761" i="1"/>
  <c r="AH4089" i="1"/>
  <c r="AH4619" i="1"/>
  <c r="AH5465" i="1"/>
  <c r="AH4584" i="1"/>
  <c r="AH4944" i="1"/>
  <c r="AH5005" i="1"/>
  <c r="AH5527" i="1"/>
  <c r="AH5074" i="1"/>
  <c r="AH5231" i="1"/>
  <c r="AH4493" i="1"/>
  <c r="AH5853" i="1"/>
  <c r="AH2948" i="1"/>
  <c r="AH5981" i="1"/>
  <c r="AH5997" i="1"/>
  <c r="AH5980" i="1"/>
  <c r="AH5774" i="1"/>
  <c r="AH5882" i="1"/>
  <c r="AH4845" i="1"/>
  <c r="AH6029" i="1"/>
  <c r="AH1814" i="1"/>
  <c r="AH2537" i="1"/>
  <c r="AH589" i="1"/>
  <c r="AH1472" i="1"/>
  <c r="AH2238" i="1"/>
  <c r="AH2181" i="1"/>
  <c r="AH1331" i="1"/>
  <c r="AH1327" i="1"/>
  <c r="AH1053" i="1"/>
  <c r="AH1876" i="1"/>
  <c r="AH2652" i="1"/>
  <c r="AH106" i="1"/>
  <c r="AH82" i="1"/>
  <c r="AH35" i="1"/>
  <c r="AH294" i="1"/>
  <c r="AH562" i="1"/>
  <c r="AH705" i="1"/>
  <c r="AH826" i="1"/>
  <c r="AH1060" i="1"/>
  <c r="AH1178" i="1"/>
  <c r="AH1411" i="1"/>
  <c r="AH1959" i="1"/>
  <c r="AH2196" i="1"/>
  <c r="AH2393" i="1"/>
  <c r="AH3006" i="1"/>
  <c r="AH2794" i="1"/>
  <c r="AH2974" i="1"/>
  <c r="AH3329" i="1"/>
  <c r="AH3409" i="1"/>
  <c r="AH3522" i="1"/>
  <c r="AH3644" i="1"/>
  <c r="AH3473" i="1"/>
  <c r="AH4047" i="1"/>
  <c r="AH4609" i="1"/>
  <c r="AH4168" i="1"/>
  <c r="AH3787" i="1"/>
  <c r="AH3157" i="1"/>
  <c r="AH4154" i="1"/>
  <c r="AH3715" i="1"/>
  <c r="AH3978" i="1"/>
  <c r="AH4199" i="1"/>
  <c r="AH4416" i="1"/>
  <c r="AH5023" i="1"/>
  <c r="AH5142" i="1"/>
  <c r="AH5169" i="1"/>
  <c r="AH5079" i="1"/>
  <c r="AH5054" i="1"/>
  <c r="AH4802" i="1"/>
  <c r="AH4990" i="1"/>
  <c r="AH5022" i="1"/>
  <c r="AH5143" i="1"/>
  <c r="AH5393" i="1"/>
  <c r="AH5900" i="1"/>
  <c r="AH6146" i="1"/>
  <c r="AH5952" i="1"/>
  <c r="AH6137" i="1"/>
  <c r="AH5873" i="1"/>
  <c r="AH222" i="1"/>
  <c r="AH279" i="1"/>
  <c r="AH381" i="1"/>
  <c r="AH453" i="1"/>
  <c r="AH149" i="1"/>
  <c r="AH806" i="1"/>
  <c r="AH384" i="1"/>
  <c r="AH920" i="1"/>
  <c r="AH866" i="1"/>
  <c r="AH1075" i="1"/>
  <c r="AH555" i="1"/>
  <c r="AH946" i="1"/>
  <c r="AH1396" i="1"/>
  <c r="AH1252" i="1"/>
  <c r="AH1469" i="1"/>
  <c r="AH1228" i="1"/>
  <c r="AH1498" i="1"/>
  <c r="AH1248" i="1"/>
  <c r="AH1446" i="1"/>
  <c r="AH1512" i="1"/>
  <c r="AH1793" i="1"/>
  <c r="AH1871" i="1"/>
  <c r="AH2918" i="1"/>
  <c r="AH2265" i="1"/>
  <c r="AH2434" i="1"/>
  <c r="AH2244" i="1"/>
  <c r="AH2377" i="1"/>
  <c r="AH2378" i="1"/>
  <c r="AH2455" i="1"/>
  <c r="AH2686" i="1"/>
  <c r="AH2874" i="1"/>
  <c r="AH2303" i="1"/>
  <c r="AH2991" i="1"/>
  <c r="AH3352" i="1"/>
  <c r="AH3026" i="1"/>
  <c r="AH3294" i="1"/>
  <c r="AH3609" i="1"/>
  <c r="AH3488" i="1"/>
  <c r="AH3147" i="1"/>
  <c r="AH4058" i="1"/>
  <c r="AH3492" i="1"/>
  <c r="AH3212" i="1"/>
  <c r="AH3310" i="1"/>
  <c r="AH3323" i="1"/>
  <c r="AH3606" i="1"/>
  <c r="AH4594" i="1"/>
  <c r="AH4762" i="1"/>
  <c r="AH4643" i="1"/>
  <c r="AH3989" i="1"/>
  <c r="AH4366" i="1"/>
  <c r="AH4913" i="1"/>
  <c r="AH5238" i="1"/>
  <c r="AH5578" i="1"/>
  <c r="AH4665" i="1"/>
  <c r="AH4376" i="1"/>
  <c r="AH5329" i="1"/>
  <c r="AH2823" i="1"/>
  <c r="AH5766" i="1"/>
  <c r="AH4830" i="1"/>
  <c r="AH5413" i="1"/>
  <c r="AH4885" i="1"/>
  <c r="AH5655" i="1"/>
  <c r="AH6006" i="1"/>
  <c r="AH5614" i="1"/>
  <c r="AH4903" i="1"/>
  <c r="AH3833" i="1"/>
  <c r="AH1146" i="1"/>
  <c r="AH1866" i="1"/>
  <c r="AH5066" i="1"/>
  <c r="AH2189" i="1"/>
  <c r="AH2115" i="1"/>
  <c r="X1" i="5"/>
  <c r="AH156" i="1"/>
  <c r="AH89" i="1"/>
  <c r="AH207" i="1"/>
  <c r="AH133" i="1"/>
  <c r="AH324" i="1"/>
  <c r="AH223" i="1"/>
  <c r="AH270" i="1"/>
  <c r="AH323" i="1"/>
  <c r="AH474" i="1"/>
  <c r="AH307" i="1"/>
  <c r="AH490" i="1"/>
  <c r="AH502" i="1"/>
  <c r="AH690" i="1"/>
  <c r="AH415" i="1"/>
  <c r="AH662" i="1"/>
  <c r="AH511" i="1"/>
  <c r="AH700" i="1"/>
  <c r="AH767" i="1"/>
  <c r="AH741" i="1"/>
  <c r="AH783" i="1"/>
  <c r="AH710" i="1"/>
  <c r="AH708" i="1"/>
  <c r="AH865" i="1"/>
  <c r="AH846" i="1"/>
  <c r="AH948" i="1"/>
  <c r="AH1074" i="1"/>
  <c r="AH919" i="1"/>
  <c r="AH1213" i="1"/>
  <c r="AH1434" i="1"/>
  <c r="AH1266" i="1"/>
  <c r="AH1400" i="1"/>
  <c r="AH1509" i="1"/>
  <c r="AH1637" i="1"/>
  <c r="AH1619" i="1"/>
  <c r="AH1615" i="1"/>
  <c r="AH1663" i="1"/>
  <c r="AH1939" i="1"/>
  <c r="AH1768" i="1"/>
  <c r="AH1796" i="1"/>
  <c r="AH1905" i="1"/>
  <c r="AH2185" i="1"/>
  <c r="AH2052" i="1"/>
  <c r="AH2164" i="1"/>
  <c r="AH2058" i="1"/>
  <c r="AH2042" i="1"/>
  <c r="AH2301" i="1"/>
  <c r="AH2012" i="1"/>
  <c r="AH2240" i="1"/>
  <c r="AH2232" i="1"/>
  <c r="AH2103" i="1"/>
  <c r="AH2274" i="1"/>
  <c r="AH2388" i="1"/>
  <c r="AH2683" i="1"/>
  <c r="AH2170" i="1"/>
  <c r="AH2619" i="1"/>
  <c r="AH2351" i="1"/>
  <c r="AH2522" i="1"/>
  <c r="AH2787" i="1"/>
  <c r="AH2050" i="1"/>
  <c r="AH2914" i="1"/>
  <c r="AH2784" i="1"/>
  <c r="AH2694" i="1"/>
  <c r="AH3001" i="1"/>
  <c r="AH2865" i="1"/>
  <c r="AH2911" i="1"/>
  <c r="AH3007" i="1"/>
  <c r="AH2858" i="1"/>
  <c r="AH3498" i="1"/>
  <c r="AH3285" i="1"/>
  <c r="AH3324" i="1"/>
  <c r="AH3385" i="1"/>
  <c r="AH3681" i="1"/>
  <c r="AH3368" i="1"/>
  <c r="AH3850" i="1"/>
  <c r="AH3545" i="1"/>
  <c r="AH3699" i="1"/>
  <c r="AH3762" i="1"/>
  <c r="AH3671" i="1"/>
  <c r="AH3149" i="1"/>
  <c r="AH3595" i="1"/>
  <c r="AH3551" i="1"/>
  <c r="AH3842" i="1"/>
  <c r="AH3843" i="1"/>
  <c r="AH4185" i="1"/>
  <c r="AH4177" i="1"/>
  <c r="AH3806" i="1"/>
  <c r="AH3732" i="1"/>
  <c r="AH3910" i="1"/>
  <c r="AH4271" i="1"/>
  <c r="AH3894" i="1"/>
  <c r="AH4297" i="1"/>
  <c r="AH3586" i="1"/>
  <c r="AH4593" i="1"/>
  <c r="AH4794" i="1"/>
  <c r="AH4846" i="1"/>
  <c r="AH4384" i="1"/>
  <c r="AH4560" i="1"/>
  <c r="AH4153" i="1"/>
  <c r="AH4945" i="1"/>
  <c r="AH4681" i="1"/>
  <c r="AH4785" i="1"/>
  <c r="AH4685" i="1"/>
  <c r="AH4488" i="1"/>
  <c r="AH4657" i="1"/>
  <c r="AH4401" i="1"/>
  <c r="AH4661" i="1"/>
  <c r="AH5113" i="1"/>
  <c r="AH4958" i="1"/>
  <c r="AH4982" i="1"/>
  <c r="AH5014" i="1"/>
  <c r="AH5265" i="1"/>
  <c r="AH4977" i="1"/>
  <c r="AH5004" i="1"/>
  <c r="AH5060" i="1"/>
  <c r="AH5351" i="1"/>
  <c r="AH5443" i="1"/>
  <c r="AH5877" i="1"/>
  <c r="AH5966" i="1"/>
  <c r="AH4608" i="1"/>
  <c r="AH5255" i="1"/>
  <c r="AH5025" i="1"/>
  <c r="AH5412" i="1"/>
  <c r="AH5159" i="1"/>
  <c r="AH5430" i="1"/>
  <c r="AH5530" i="1"/>
  <c r="AH5634" i="1"/>
  <c r="AH5881" i="1"/>
  <c r="AH5596" i="1"/>
  <c r="AH5017" i="1"/>
  <c r="AH5330" i="1"/>
  <c r="AH5484" i="1"/>
  <c r="AH5570" i="1"/>
  <c r="AH5786" i="1"/>
  <c r="AH5915" i="1"/>
  <c r="AH5930" i="1"/>
  <c r="AH5753" i="1"/>
  <c r="AH6133" i="1"/>
  <c r="AH4837" i="1"/>
  <c r="AH5612" i="1"/>
  <c r="AH5874" i="1"/>
  <c r="AH5909" i="1"/>
  <c r="AH6063" i="1"/>
  <c r="AH5518" i="1"/>
  <c r="AH6034" i="1"/>
  <c r="AH6013" i="1"/>
  <c r="AH4328" i="1"/>
  <c r="AH3156" i="1"/>
  <c r="AH5857" i="1"/>
  <c r="AH6171" i="1"/>
  <c r="AH3769" i="1"/>
  <c r="AH3028" i="1"/>
  <c r="AH1700" i="1"/>
  <c r="AH5801" i="1"/>
  <c r="AH3727" i="1"/>
  <c r="AH2405" i="1"/>
  <c r="AH651" i="1"/>
  <c r="AH24" i="1"/>
  <c r="AH124" i="1"/>
  <c r="AH165" i="1"/>
  <c r="AH221" i="1"/>
  <c r="AH81" i="1"/>
  <c r="AH261" i="1"/>
  <c r="AH463" i="1"/>
  <c r="AH219" i="1"/>
  <c r="AH237" i="1"/>
  <c r="AH519" i="1"/>
  <c r="AH402" i="1"/>
  <c r="AH401" i="1"/>
  <c r="AH498" i="1"/>
  <c r="AH566" i="1"/>
  <c r="AH671" i="1"/>
  <c r="AH577" i="1"/>
  <c r="AH596" i="1"/>
  <c r="AH633" i="1"/>
  <c r="AH850" i="1"/>
  <c r="AH825" i="1"/>
  <c r="AH652" i="1"/>
  <c r="AH706" i="1"/>
  <c r="AH947" i="1"/>
  <c r="AH1032" i="1"/>
  <c r="AH912" i="1"/>
  <c r="AH1026" i="1"/>
  <c r="AH1009" i="1"/>
  <c r="AH881" i="1"/>
  <c r="AH975" i="1"/>
  <c r="AH1019" i="1"/>
  <c r="AH808" i="1"/>
  <c r="AH872" i="1"/>
  <c r="AH1082" i="1"/>
  <c r="AH1297" i="1"/>
  <c r="AH1077" i="1"/>
  <c r="AH1147" i="1"/>
  <c r="AH1115" i="1"/>
  <c r="AH1518" i="1"/>
  <c r="AH1528" i="1"/>
  <c r="AH1694" i="1"/>
  <c r="AH1734" i="1"/>
  <c r="AH1586" i="1"/>
  <c r="AH1742" i="1"/>
  <c r="AH1543" i="1"/>
  <c r="AH1883" i="1"/>
  <c r="AH1707" i="1"/>
  <c r="AH1857" i="1"/>
  <c r="AH1667" i="1"/>
  <c r="AH1892" i="1"/>
  <c r="AH1771" i="1"/>
  <c r="AH1873" i="1"/>
  <c r="AH1908" i="1"/>
  <c r="AH1948" i="1"/>
  <c r="AH1929" i="1"/>
  <c r="AH1767" i="1"/>
  <c r="AH2214" i="1"/>
  <c r="AH1755" i="1"/>
  <c r="AH2111" i="1"/>
  <c r="AH2148" i="1"/>
  <c r="AH2212" i="1"/>
  <c r="AH2216" i="1"/>
  <c r="AH2048" i="1"/>
  <c r="AH2257" i="1"/>
  <c r="AH2384" i="1"/>
  <c r="AH1972" i="1"/>
  <c r="AH2477" i="1"/>
  <c r="AH2224" i="1"/>
  <c r="AH2229" i="1"/>
  <c r="AH2526" i="1"/>
  <c r="AH2479" i="1"/>
  <c r="AH2590" i="1"/>
  <c r="AH2859" i="1"/>
  <c r="AH2756" i="1"/>
  <c r="AH2516" i="1"/>
  <c r="AH2826" i="1"/>
  <c r="AH2336" i="1"/>
  <c r="AH2627" i="1"/>
  <c r="AH3010" i="1"/>
  <c r="AH2866" i="1"/>
  <c r="AH2906" i="1"/>
  <c r="AH2737" i="1"/>
  <c r="AH2731" i="1"/>
  <c r="AH3063" i="1"/>
  <c r="AH2941" i="1"/>
  <c r="AH3065" i="1"/>
  <c r="AH3141" i="1"/>
  <c r="AH3344" i="1"/>
  <c r="AH3021" i="1"/>
  <c r="AH3181" i="1"/>
  <c r="AH3102" i="1"/>
  <c r="AH3233" i="1"/>
  <c r="AH3325" i="1"/>
  <c r="AH3396" i="1"/>
  <c r="AH3588" i="1"/>
  <c r="AH3729" i="1"/>
  <c r="AH3509" i="1"/>
  <c r="AH3993" i="1"/>
  <c r="AH4006" i="1"/>
  <c r="AH3953" i="1"/>
  <c r="AH4101" i="1"/>
  <c r="AH4109" i="1"/>
  <c r="AH4656" i="1"/>
  <c r="AH4578" i="1"/>
  <c r="AH4069" i="1"/>
  <c r="AH4194" i="1"/>
  <c r="AH3809" i="1"/>
  <c r="AH4134" i="1"/>
  <c r="AH4345" i="1"/>
  <c r="AH4451" i="1"/>
  <c r="AH4467" i="1"/>
  <c r="AH3991" i="1"/>
  <c r="AH4450" i="1"/>
  <c r="AH4674" i="1"/>
  <c r="AH4254" i="1"/>
  <c r="AH4597" i="1"/>
  <c r="AH3659" i="1"/>
  <c r="AH4409" i="1"/>
  <c r="AH4613" i="1"/>
  <c r="AH4435" i="1"/>
  <c r="AH4699" i="1"/>
  <c r="AH4816" i="1"/>
  <c r="AH4294" i="1"/>
  <c r="AH4865" i="1"/>
  <c r="AH5062" i="1"/>
  <c r="AH5197" i="1"/>
  <c r="AH4504" i="1"/>
  <c r="AH4934" i="1"/>
  <c r="AH5038" i="1"/>
  <c r="AH4873" i="1"/>
  <c r="AH5311" i="1"/>
  <c r="AH5009" i="1"/>
  <c r="AH5094" i="1"/>
  <c r="AH5439" i="1"/>
  <c r="AH5190" i="1"/>
  <c r="AH5658" i="1"/>
  <c r="AH5985" i="1"/>
  <c r="AH4872" i="1"/>
  <c r="AH5046" i="1"/>
  <c r="AH5078" i="1"/>
  <c r="AH5158" i="1"/>
  <c r="AH3234" i="1"/>
  <c r="AH4624" i="1"/>
  <c r="AH5716" i="1"/>
  <c r="AH5667" i="1"/>
  <c r="AH5922" i="1"/>
  <c r="AH5522" i="1"/>
  <c r="AH6020" i="1"/>
  <c r="AH5039" i="1"/>
  <c r="AH6113" i="1"/>
  <c r="AH5721" i="1"/>
  <c r="AH5174" i="1"/>
  <c r="AH5670" i="1"/>
  <c r="AH5775" i="1"/>
  <c r="AH5799" i="1"/>
  <c r="AH6058" i="1"/>
  <c r="AH6195" i="1"/>
  <c r="AH5566" i="1"/>
  <c r="AH5822" i="1"/>
  <c r="AH6047" i="1"/>
  <c r="AH5797" i="1"/>
  <c r="AH6131" i="1"/>
  <c r="AH5978" i="1"/>
  <c r="AH6019" i="1"/>
  <c r="AH4720" i="1"/>
  <c r="AH5812" i="1"/>
  <c r="AH6082" i="1"/>
  <c r="AH5020" i="1"/>
  <c r="AH2205" i="1"/>
  <c r="AH4822" i="1"/>
  <c r="AH3124" i="1"/>
  <c r="AH2144" i="1"/>
  <c r="AH5691" i="1"/>
  <c r="AH2317" i="1"/>
  <c r="AH49" i="1"/>
  <c r="AA1" i="5"/>
  <c r="AH113" i="1"/>
  <c r="AH135" i="1"/>
  <c r="AH56" i="1"/>
  <c r="AH351" i="1"/>
  <c r="AH464" i="1"/>
  <c r="AH542" i="1"/>
  <c r="AH274" i="1"/>
  <c r="AH550" i="1"/>
  <c r="AH583" i="1"/>
  <c r="AH504" i="1"/>
  <c r="AH424" i="1"/>
  <c r="AH527" i="1"/>
  <c r="AH716" i="1"/>
  <c r="AH678" i="1"/>
  <c r="AH759" i="1"/>
  <c r="AH816" i="1"/>
  <c r="AH911" i="1"/>
  <c r="AH845" i="1"/>
  <c r="AH967" i="1"/>
  <c r="AH1029" i="1"/>
  <c r="AH888" i="1"/>
  <c r="AH1084" i="1"/>
  <c r="AH898" i="1"/>
  <c r="AH1033" i="1"/>
  <c r="AH1001" i="1"/>
  <c r="AH887" i="1"/>
  <c r="AH1116" i="1"/>
  <c r="AH1156" i="1"/>
  <c r="AH1218" i="1"/>
  <c r="AH1182" i="1"/>
  <c r="AH1373" i="1"/>
  <c r="AH1337" i="1"/>
  <c r="AH1727" i="1"/>
  <c r="AH1445" i="1"/>
  <c r="AH1217" i="1"/>
  <c r="AH1461" i="1"/>
  <c r="AH1674" i="1"/>
  <c r="AH1799" i="1"/>
  <c r="AH1709" i="1"/>
  <c r="AH1951" i="1"/>
  <c r="AH1912" i="1"/>
  <c r="AH1967" i="1"/>
  <c r="AH2249" i="1"/>
  <c r="AH1980" i="1"/>
  <c r="AH2280" i="1"/>
  <c r="AH2338" i="1"/>
  <c r="AH2055" i="1"/>
  <c r="AH2497" i="1"/>
  <c r="AH2360" i="1"/>
  <c r="AH2279" i="1"/>
  <c r="AH2366" i="1"/>
  <c r="AH2425" i="1"/>
  <c r="AH2606" i="1"/>
  <c r="AH2714" i="1"/>
  <c r="AH2087" i="1"/>
  <c r="AH2635" i="1"/>
  <c r="AH2356" i="1"/>
  <c r="AH2922" i="1"/>
  <c r="AH2844" i="1"/>
  <c r="AH3077" i="1"/>
  <c r="AH2908" i="1"/>
  <c r="AH3057" i="1"/>
  <c r="AH2772" i="1"/>
  <c r="AH3081" i="1"/>
  <c r="AH2886" i="1"/>
  <c r="AH3073" i="1"/>
  <c r="AH3023" i="1"/>
  <c r="AH3361" i="1"/>
  <c r="AH3710" i="1"/>
  <c r="AH3353" i="1"/>
  <c r="AH3372" i="1"/>
  <c r="AH3278" i="1"/>
  <c r="AH3857" i="1"/>
  <c r="AH3607" i="1"/>
  <c r="AH3683" i="1"/>
  <c r="AH3937" i="1"/>
  <c r="AH3786" i="1"/>
  <c r="AH4010" i="1"/>
  <c r="AH3918" i="1"/>
  <c r="AH3981" i="1"/>
  <c r="AH4393" i="1"/>
  <c r="AH3758" i="1"/>
  <c r="AH4218" i="1"/>
  <c r="AH3929" i="1"/>
  <c r="AH3782" i="1"/>
  <c r="AH4373" i="1"/>
  <c r="AH4458" i="1"/>
  <c r="AH4849" i="1"/>
  <c r="AH4605" i="1"/>
  <c r="AH4340" i="1"/>
  <c r="AH4421" i="1"/>
  <c r="AH4633" i="1"/>
  <c r="AH3976" i="1"/>
  <c r="AH4807" i="1"/>
  <c r="AH4888" i="1"/>
  <c r="AH4470" i="1"/>
  <c r="AH4840" i="1"/>
  <c r="AH4569" i="1"/>
  <c r="AH4825" i="1"/>
  <c r="AH4673" i="1"/>
  <c r="AH4922" i="1"/>
  <c r="AH4880" i="1"/>
  <c r="AH4991" i="1"/>
  <c r="AH5391" i="1"/>
  <c r="AH4924" i="1"/>
  <c r="AH4964" i="1"/>
  <c r="AH5028" i="1"/>
  <c r="AH5047" i="1"/>
  <c r="AH4365" i="1"/>
  <c r="AH5233" i="1"/>
  <c r="AH4581" i="1"/>
  <c r="AH4975" i="1"/>
  <c r="AH5007" i="1"/>
  <c r="AH5063" i="1"/>
  <c r="AH5917" i="1"/>
  <c r="AH4933" i="1"/>
  <c r="AH2921" i="1"/>
  <c r="AH4784" i="1"/>
  <c r="AH4642" i="1"/>
  <c r="AH4936" i="1"/>
  <c r="AH5175" i="1"/>
  <c r="AH5718" i="1"/>
  <c r="AH5406" i="1"/>
  <c r="AH5650" i="1"/>
  <c r="AH5931" i="1"/>
  <c r="AH5252" i="1"/>
  <c r="AH5134" i="1"/>
  <c r="AH5583" i="1"/>
  <c r="AH5631" i="1"/>
  <c r="AH5717" i="1"/>
  <c r="AH5964" i="1"/>
  <c r="AH5407" i="1"/>
  <c r="AH5593" i="1"/>
  <c r="AH5740" i="1"/>
  <c r="AH6179" i="1"/>
  <c r="AH6164" i="1"/>
  <c r="AH5861" i="1"/>
  <c r="AH5891" i="1"/>
  <c r="AH5947" i="1"/>
  <c r="AH5550" i="1"/>
  <c r="AH5076" i="1"/>
  <c r="AH5591" i="1"/>
  <c r="AH5806" i="1"/>
  <c r="AH5963" i="1"/>
  <c r="AH4141" i="1"/>
  <c r="AH1798" i="1"/>
  <c r="AH1946" i="1"/>
  <c r="AH2237" i="1"/>
  <c r="AC1" i="5"/>
  <c r="AH122" i="1"/>
  <c r="AH26" i="1"/>
  <c r="AH146" i="1"/>
  <c r="AH181" i="1"/>
  <c r="AH127" i="1"/>
  <c r="AH159" i="1"/>
  <c r="AH138" i="1"/>
  <c r="AH247" i="1"/>
  <c r="AH503" i="1"/>
  <c r="AH528" i="1"/>
  <c r="AH701" i="1"/>
  <c r="AH635" i="1"/>
  <c r="AH935" i="1"/>
  <c r="AH921" i="1"/>
  <c r="AH914" i="1"/>
  <c r="AH777" i="1"/>
  <c r="AH1034" i="1"/>
  <c r="AH995" i="1"/>
  <c r="AH1092" i="1"/>
  <c r="AH1329" i="1"/>
  <c r="AH1371" i="1"/>
  <c r="AH1523" i="1"/>
  <c r="AH1402" i="1"/>
  <c r="AH1466" i="1"/>
  <c r="AH1137" i="1"/>
  <c r="AH1442" i="1"/>
  <c r="AH1221" i="1"/>
  <c r="AH1385" i="1"/>
  <c r="AH1589" i="1"/>
  <c r="AH1783" i="1"/>
  <c r="AH1547" i="1"/>
  <c r="AH1801" i="1"/>
  <c r="AH1579" i="1"/>
  <c r="AH1838" i="1"/>
  <c r="AH1545" i="1"/>
  <c r="AH1822" i="1"/>
  <c r="AH2015" i="1"/>
  <c r="AH2018" i="1"/>
  <c r="AH2197" i="1"/>
  <c r="AH2064" i="1"/>
  <c r="AH2100" i="1"/>
  <c r="AH2045" i="1"/>
  <c r="AH2318" i="1"/>
  <c r="AH2362" i="1"/>
  <c r="AH2258" i="1"/>
  <c r="AH2272" i="1"/>
  <c r="AH1994" i="1"/>
  <c r="AH2276" i="1"/>
  <c r="AH2354" i="1"/>
  <c r="AH2548" i="1"/>
  <c r="AH2420" i="1"/>
  <c r="AH2609" i="1"/>
  <c r="AH2715" i="1"/>
  <c r="AH2732" i="1"/>
  <c r="AH2764" i="1"/>
  <c r="AH2852" i="1"/>
  <c r="AH2321" i="1"/>
  <c r="AH2417" i="1"/>
  <c r="AH2543" i="1"/>
  <c r="AH2583" i="1"/>
  <c r="AH2842" i="1"/>
  <c r="AH2322" i="1"/>
  <c r="AH2676" i="1"/>
  <c r="AH2368" i="1"/>
  <c r="AH2566" i="1"/>
  <c r="AH2819" i="1"/>
  <c r="AH2868" i="1"/>
  <c r="AH2994" i="1"/>
  <c r="AH2779" i="1"/>
  <c r="AH2786" i="1"/>
  <c r="AH3025" i="1"/>
  <c r="AH3513" i="1"/>
  <c r="AH3641" i="1"/>
  <c r="AH3682" i="1"/>
  <c r="AH3745" i="1"/>
  <c r="AH3907" i="1"/>
  <c r="AH3994" i="1"/>
  <c r="AH3445" i="1"/>
  <c r="AH3486" i="1"/>
  <c r="AH3525" i="1"/>
  <c r="AH3930" i="1"/>
  <c r="AH3224" i="1"/>
  <c r="AH3542" i="1"/>
  <c r="AH3662" i="1"/>
  <c r="AH4046" i="1"/>
  <c r="AH4424" i="1"/>
  <c r="AH4680" i="1"/>
  <c r="AH4050" i="1"/>
  <c r="AH4235" i="1"/>
  <c r="AH3838" i="1"/>
  <c r="AH4162" i="1"/>
  <c r="AH3698" i="1"/>
  <c r="AH3827" i="1"/>
  <c r="AH4651" i="1"/>
  <c r="AH3830" i="1"/>
  <c r="AH4053" i="1"/>
  <c r="AH4227" i="1"/>
  <c r="AH4307" i="1"/>
  <c r="AH4377" i="1"/>
  <c r="AH4402" i="1"/>
  <c r="AH4466" i="1"/>
  <c r="AH4897" i="1"/>
  <c r="AH4637" i="1"/>
  <c r="AH4207" i="1"/>
  <c r="AH4713" i="1"/>
  <c r="AH4894" i="1"/>
  <c r="AH4383" i="1"/>
  <c r="AH5199" i="1"/>
  <c r="AH4369" i="1"/>
  <c r="AH4454" i="1"/>
  <c r="AH4929" i="1"/>
  <c r="AH4792" i="1"/>
  <c r="AH4776" i="1"/>
  <c r="AH5422" i="1"/>
  <c r="AH5602" i="1"/>
  <c r="AH5055" i="1"/>
  <c r="AH5092" i="1"/>
  <c r="AH5177" i="1"/>
  <c r="AH6177" i="1"/>
  <c r="AH6151" i="1"/>
  <c r="AH5121" i="1"/>
  <c r="AH5847" i="1"/>
  <c r="AH5946" i="1"/>
  <c r="AH5222" i="1"/>
  <c r="AH5500" i="1"/>
  <c r="AH6187" i="1"/>
  <c r="AH5755" i="1"/>
  <c r="AH5852" i="1"/>
  <c r="AH5836" i="1"/>
  <c r="AH6038" i="1"/>
  <c r="AH5340" i="1"/>
  <c r="AH5610" i="1"/>
  <c r="AH5154" i="1"/>
  <c r="AH3502" i="1"/>
  <c r="AH5511" i="1"/>
  <c r="AH4283" i="1"/>
  <c r="AH2141" i="1"/>
  <c r="AH1432" i="1"/>
  <c r="AH6106" i="1"/>
  <c r="AH2855" i="1"/>
  <c r="AH587" i="1"/>
  <c r="AH1272" i="1"/>
  <c r="AH40" i="1"/>
  <c r="AH141" i="1"/>
  <c r="AB1" i="1"/>
  <c r="AH74" i="1"/>
  <c r="AH225" i="1"/>
  <c r="AH164" i="1"/>
  <c r="AH140" i="1"/>
  <c r="AH295" i="1"/>
  <c r="AH450" i="1"/>
  <c r="AH442" i="1"/>
  <c r="AH572" i="1"/>
  <c r="AH440" i="1"/>
  <c r="AH534" i="1"/>
  <c r="AH423" i="1"/>
  <c r="AH619" i="1"/>
  <c r="AH537" i="1"/>
  <c r="AH559" i="1"/>
  <c r="AH610" i="1"/>
  <c r="AH717" i="1"/>
  <c r="AH553" i="1"/>
  <c r="AH766" i="1"/>
  <c r="AH943" i="1"/>
  <c r="AH927" i="1"/>
  <c r="AH800" i="1"/>
  <c r="AH873" i="1"/>
  <c r="AH988" i="1"/>
  <c r="AH858" i="1"/>
  <c r="AH1040" i="1"/>
  <c r="AH1198" i="1"/>
  <c r="AH1253" i="1"/>
  <c r="AH1330" i="1"/>
  <c r="AH1468" i="1"/>
  <c r="AH1345" i="1"/>
  <c r="AH1581" i="1"/>
  <c r="AH1241" i="1"/>
  <c r="AH1418" i="1"/>
  <c r="AH1723" i="1"/>
  <c r="AH1490" i="1"/>
  <c r="AH1719" i="1"/>
  <c r="AH1766" i="1"/>
  <c r="AH1514" i="1"/>
  <c r="AH1627" i="1"/>
  <c r="AH1741" i="1"/>
  <c r="AH1501" i="1"/>
  <c r="AH1675" i="1"/>
  <c r="AH1777" i="1"/>
  <c r="AH1923" i="1"/>
  <c r="AH1895" i="1"/>
  <c r="AH1915" i="1"/>
  <c r="AH2264" i="1"/>
  <c r="AH2085" i="1"/>
  <c r="AH2119" i="1"/>
  <c r="AH2198" i="1"/>
  <c r="AH2095" i="1"/>
  <c r="AH2071" i="1"/>
  <c r="AH2273" i="1"/>
  <c r="AH2182" i="1"/>
  <c r="AH2320" i="1"/>
  <c r="AH2429" i="1"/>
  <c r="AH2500" i="1"/>
  <c r="AH2245" i="1"/>
  <c r="AH2284" i="1"/>
  <c r="AH2449" i="1"/>
  <c r="AH2329" i="1"/>
  <c r="AH2510" i="1"/>
  <c r="AH2622" i="1"/>
  <c r="AH2342" i="1"/>
  <c r="AH2762" i="1"/>
  <c r="AH1733" i="1"/>
  <c r="AH2646" i="1"/>
  <c r="AH2810" i="1"/>
  <c r="AH2895" i="1"/>
  <c r="AH2946" i="1"/>
  <c r="AH3034" i="1"/>
  <c r="AH2595" i="1"/>
  <c r="AH2870" i="1"/>
  <c r="AH3086" i="1"/>
  <c r="AH2611" i="1"/>
  <c r="AH2951" i="1"/>
  <c r="AH3185" i="1"/>
  <c r="AH3126" i="1"/>
  <c r="AH3166" i="1"/>
  <c r="AH3235" i="1"/>
  <c r="AH3273" i="1"/>
  <c r="AH3369" i="1"/>
  <c r="AH3194" i="1"/>
  <c r="AH3244" i="1"/>
  <c r="AH3364" i="1"/>
  <c r="AH3420" i="1"/>
  <c r="AH3514" i="1"/>
  <c r="AH3642" i="1"/>
  <c r="AH3336" i="1"/>
  <c r="AH3650" i="1"/>
  <c r="AH3761" i="1"/>
  <c r="AH3548" i="1"/>
  <c r="AH3611" i="1"/>
  <c r="AH3738" i="1"/>
  <c r="AH3851" i="1"/>
  <c r="AH3923" i="1"/>
  <c r="AH3300" i="1"/>
  <c r="AH3582" i="1"/>
  <c r="AH3231" i="1"/>
  <c r="AH3626" i="1"/>
  <c r="AH3932" i="1"/>
  <c r="AH3811" i="1"/>
  <c r="AH3854" i="1"/>
  <c r="AH4106" i="1"/>
  <c r="AH4198" i="1"/>
  <c r="AH3834" i="1"/>
  <c r="AH4142" i="1"/>
  <c r="AH3670" i="1"/>
  <c r="AH3903" i="1"/>
  <c r="AH3651" i="1"/>
  <c r="AH4092" i="1"/>
  <c r="AH4474" i="1"/>
  <c r="AH3778" i="1"/>
  <c r="AH3859" i="1"/>
  <c r="AH3942" i="1"/>
  <c r="AH4193" i="1"/>
  <c r="AH4005" i="1"/>
  <c r="AH4161" i="1"/>
  <c r="AH4675" i="1"/>
  <c r="AH3862" i="1"/>
  <c r="AH4405" i="1"/>
  <c r="AH4770" i="1"/>
  <c r="AH4826" i="1"/>
  <c r="AH4367" i="1"/>
  <c r="AH4649" i="1"/>
  <c r="AH4729" i="1"/>
  <c r="AH4817" i="1"/>
  <c r="AH4469" i="1"/>
  <c r="AH4814" i="1"/>
  <c r="AH4904" i="1"/>
  <c r="AH4368" i="1"/>
  <c r="AH4453" i="1"/>
  <c r="AH4664" i="1"/>
  <c r="AH4856" i="1"/>
  <c r="AH4889" i="1"/>
  <c r="AH4144" i="1"/>
  <c r="AH4513" i="1"/>
  <c r="AH4666" i="1"/>
  <c r="AH4746" i="1"/>
  <c r="AH4086" i="1"/>
  <c r="AH4589" i="1"/>
  <c r="AH4938" i="1"/>
  <c r="AH5334" i="1"/>
  <c r="AH4882" i="1"/>
  <c r="AH4967" i="1"/>
  <c r="AH4999" i="1"/>
  <c r="AH5031" i="1"/>
  <c r="AH5375" i="1"/>
  <c r="AH5370" i="1"/>
  <c r="AH4998" i="1"/>
  <c r="AH5433" i="1"/>
  <c r="AH3839" i="1"/>
  <c r="AH5153" i="1"/>
  <c r="AH5261" i="1"/>
  <c r="AH5761" i="1"/>
  <c r="AH5441" i="1"/>
  <c r="AH5725" i="1"/>
  <c r="AH5301" i="1"/>
  <c r="AH5949" i="1"/>
  <c r="AH5258" i="1"/>
  <c r="AH5495" i="1"/>
  <c r="AH5538" i="1"/>
  <c r="AH5692" i="1"/>
  <c r="AH5798" i="1"/>
  <c r="AH5916" i="1"/>
  <c r="AH5178" i="1"/>
  <c r="AH5558" i="1"/>
  <c r="AH5743" i="1"/>
  <c r="AH6085" i="1"/>
  <c r="AH6101" i="1"/>
  <c r="AH4988" i="1"/>
  <c r="AH5571" i="1"/>
  <c r="AH6053" i="1"/>
  <c r="AH6161" i="1"/>
  <c r="AH6120" i="1"/>
  <c r="AH6061" i="1"/>
  <c r="AH6150" i="1"/>
  <c r="AH5759" i="1"/>
  <c r="AH5996" i="1"/>
  <c r="AH6183" i="1"/>
  <c r="AH3881" i="1"/>
  <c r="AH2152" i="1"/>
  <c r="AH3566" i="1"/>
  <c r="AH5052" i="1"/>
  <c r="AH4996" i="1"/>
  <c r="AH2721" i="1"/>
  <c r="AH1634" i="1"/>
  <c r="AH5935" i="1"/>
  <c r="AH2851" i="1"/>
  <c r="AH4696" i="1"/>
  <c r="AH1310" i="1"/>
  <c r="AH5988" i="1"/>
  <c r="AH6119" i="1"/>
  <c r="AH3538" i="1"/>
  <c r="AH5124" i="1"/>
  <c r="AH2631" i="1"/>
  <c r="AH508" i="1"/>
  <c r="AH61" i="1"/>
  <c r="AH1002" i="1"/>
  <c r="AH340" i="1"/>
  <c r="AH263" i="1"/>
  <c r="AH189" i="1"/>
  <c r="AH213" i="1"/>
  <c r="AH130" i="1"/>
  <c r="AH229" i="1"/>
  <c r="AH536" i="1"/>
  <c r="AH563" i="1"/>
  <c r="AH730" i="1"/>
  <c r="AH739" i="1"/>
  <c r="AH857" i="1"/>
  <c r="AH1043" i="1"/>
  <c r="AH1064" i="1"/>
  <c r="AH1183" i="1"/>
  <c r="AH1145" i="1"/>
  <c r="AH1500" i="1"/>
  <c r="AH1393" i="1"/>
  <c r="AH1474" i="1"/>
  <c r="AH1282" i="1"/>
  <c r="AH1534" i="1"/>
  <c r="AH1645" i="1"/>
  <c r="AH1533" i="1"/>
  <c r="AH1655" i="1"/>
  <c r="AH1931" i="1"/>
  <c r="AH1924" i="1"/>
  <c r="AH2091" i="1"/>
  <c r="AH1921" i="1"/>
  <c r="AH2150" i="1"/>
  <c r="AH2506" i="1"/>
  <c r="AH2625" i="1"/>
  <c r="AH2730" i="1"/>
  <c r="AH2746" i="1"/>
  <c r="AH2473" i="1"/>
  <c r="AH2662" i="1"/>
  <c r="AH2678" i="1"/>
  <c r="AH2638" i="1"/>
  <c r="AH2940" i="1"/>
  <c r="AH2938" i="1"/>
  <c r="AH3148" i="1"/>
  <c r="AH3378" i="1"/>
  <c r="AH3365" i="1"/>
  <c r="AH3425" i="1"/>
  <c r="AH3666" i="1"/>
  <c r="AH3919" i="1"/>
  <c r="AH3657" i="1"/>
  <c r="AH3706" i="1"/>
  <c r="AH4078" i="1"/>
  <c r="AH3697" i="1"/>
  <c r="AH4287" i="1"/>
  <c r="AH4242" i="1"/>
  <c r="AH4353" i="1"/>
  <c r="AH3950" i="1"/>
  <c r="AH3633" i="1"/>
  <c r="AH3631" i="1"/>
  <c r="AH4258" i="1"/>
  <c r="AH4319" i="1"/>
  <c r="AH4698" i="1"/>
  <c r="AH4831" i="1"/>
  <c r="AH4496" i="1"/>
  <c r="AH4862" i="1"/>
  <c r="AH4462" i="1"/>
  <c r="AH4545" i="1"/>
  <c r="AH4640" i="1"/>
  <c r="AH4712" i="1"/>
  <c r="AH4824" i="1"/>
  <c r="AH4829" i="1"/>
  <c r="AH4768" i="1"/>
  <c r="AH5030" i="1"/>
  <c r="AH5148" i="1"/>
  <c r="AH5217" i="1"/>
  <c r="AH2973" i="1"/>
  <c r="AH5095" i="1"/>
  <c r="AH5086" i="1"/>
  <c r="AH5087" i="1"/>
  <c r="AH5829" i="1"/>
  <c r="AH6181" i="1"/>
  <c r="AH6118" i="1"/>
  <c r="AH4972" i="1"/>
  <c r="AH5685" i="1"/>
  <c r="AH5378" i="1"/>
  <c r="AH4744" i="1"/>
  <c r="AH6050" i="1"/>
  <c r="AH5188" i="1"/>
  <c r="AH4980" i="1"/>
  <c r="AH5084" i="1"/>
  <c r="AH3737" i="1"/>
  <c r="AH1464" i="1"/>
  <c r="AH4728" i="1"/>
  <c r="AH1106" i="1"/>
  <c r="AH2617" i="1"/>
  <c r="AH5410" i="1"/>
  <c r="AH4203" i="1"/>
  <c r="AH4143" i="1"/>
  <c r="AH271" i="1"/>
  <c r="AH262" i="1"/>
  <c r="AH254" i="1"/>
  <c r="AH367" i="1"/>
  <c r="AH954" i="1"/>
  <c r="AH897" i="1"/>
  <c r="AH906" i="1"/>
  <c r="AH1003" i="1"/>
  <c r="AH864" i="1"/>
  <c r="AH922" i="1"/>
  <c r="AH1076" i="1"/>
  <c r="AH1184" i="1"/>
  <c r="AH1249" i="1"/>
  <c r="AH1281" i="1"/>
  <c r="AH1420" i="1"/>
  <c r="AH1341" i="1"/>
  <c r="AH1429" i="1"/>
  <c r="AH1683" i="1"/>
  <c r="AH1209" i="1"/>
  <c r="AH1855" i="1"/>
  <c r="AH1659" i="1"/>
  <c r="AH2040" i="1"/>
  <c r="AH2023" i="1"/>
  <c r="AH2161" i="1"/>
  <c r="AH2044" i="1"/>
  <c r="AH1984" i="1"/>
  <c r="AH2328" i="1"/>
  <c r="AH2370" i="1"/>
  <c r="AH2260" i="1"/>
  <c r="AH2593" i="1"/>
  <c r="AH2080" i="1"/>
  <c r="AH2330" i="1"/>
  <c r="AH2615" i="1"/>
  <c r="AH2795" i="1"/>
  <c r="AH2814" i="1"/>
  <c r="AH2643" i="1"/>
  <c r="AH2909" i="1"/>
  <c r="AH3054" i="1"/>
  <c r="AH3105" i="1"/>
  <c r="AH2834" i="1"/>
  <c r="AH2654" i="1"/>
  <c r="AH2651" i="1"/>
  <c r="AH2691" i="1"/>
  <c r="AH2778" i="1"/>
  <c r="AH2702" i="1"/>
  <c r="AH3079" i="1"/>
  <c r="AH3270" i="1"/>
  <c r="AH3218" i="1"/>
  <c r="AH3380" i="1"/>
  <c r="AH3617" i="1"/>
  <c r="AH3508" i="1"/>
  <c r="AH3713" i="1"/>
  <c r="AH3673" i="1"/>
  <c r="AH3702" i="1"/>
  <c r="AH3899" i="1"/>
  <c r="AH4150" i="1"/>
  <c r="AH3914" i="1"/>
  <c r="AH4054" i="1"/>
  <c r="AH4616" i="1"/>
  <c r="AH3718" i="1"/>
  <c r="AH4434" i="1"/>
  <c r="AH4118" i="1"/>
  <c r="AH3891" i="1"/>
  <c r="AH4251" i="1"/>
  <c r="AH4650" i="1"/>
  <c r="AH4786" i="1"/>
  <c r="AH4397" i="1"/>
  <c r="AH4274" i="1"/>
  <c r="AH4536" i="1"/>
  <c r="AH4805" i="1"/>
  <c r="AH4905" i="1"/>
  <c r="AH4553" i="1"/>
  <c r="AH4777" i="1"/>
  <c r="AH4898" i="1"/>
  <c r="AH4969" i="1"/>
  <c r="AH5170" i="1"/>
  <c r="AH5372" i="1"/>
  <c r="AH5089" i="1"/>
  <c r="AH5845" i="1"/>
  <c r="AH5348" i="1"/>
  <c r="AH4961" i="1"/>
  <c r="AH5068" i="1"/>
  <c r="AH5316" i="1"/>
  <c r="AH4848" i="1"/>
  <c r="AH5140" i="1"/>
  <c r="AH5994" i="1"/>
  <c r="AH5308" i="1"/>
  <c r="AH4878" i="1"/>
  <c r="AH4838" i="1"/>
  <c r="AH5893" i="1"/>
  <c r="AH6189" i="1"/>
  <c r="AH6143" i="1"/>
  <c r="AH6184" i="1"/>
  <c r="AH4352" i="1"/>
  <c r="AH5044" i="1"/>
  <c r="AH3432" i="1"/>
  <c r="AH1830" i="1"/>
  <c r="AH4085" i="1"/>
  <c r="AG1" i="1"/>
  <c r="AH4021" i="1"/>
  <c r="AH2633" i="1"/>
  <c r="AH1154" i="1"/>
  <c r="AH41" i="1"/>
  <c r="AH346" i="1"/>
  <c r="AH431" i="1"/>
  <c r="AD4" i="5"/>
  <c r="AH328" i="1"/>
  <c r="AH547" i="1"/>
  <c r="AH654" i="1"/>
  <c r="AH594" i="1"/>
  <c r="AH742" i="1"/>
  <c r="AH775" i="1"/>
  <c r="AH822" i="1"/>
  <c r="AH930" i="1"/>
  <c r="AH1059" i="1"/>
  <c r="AH993" i="1"/>
  <c r="AH841" i="1"/>
  <c r="AH1044" i="1"/>
  <c r="AH1185" i="1"/>
  <c r="AH1090" i="1"/>
  <c r="AH1358" i="1"/>
  <c r="AH1517" i="1"/>
  <c r="AH1210" i="1"/>
  <c r="AH1505" i="1"/>
  <c r="AH1670" i="1"/>
  <c r="AH1493" i="1"/>
  <c r="AH1691" i="1"/>
  <c r="AH1265" i="1"/>
  <c r="AH1426" i="1"/>
  <c r="AH1778" i="1"/>
  <c r="AH1860" i="1"/>
  <c r="AH1544" i="1"/>
  <c r="AH1644" i="1"/>
  <c r="AH1436" i="1"/>
  <c r="AH1448" i="1"/>
  <c r="AH1605" i="1"/>
  <c r="AH1976" i="1"/>
  <c r="AH2000" i="1"/>
  <c r="AH2099" i="1"/>
  <c r="AH1960" i="1"/>
  <c r="AH2286" i="1"/>
  <c r="AH1947" i="1"/>
  <c r="AH2074" i="1"/>
  <c r="AH2316" i="1"/>
  <c r="AH2296" i="1"/>
  <c r="AH2077" i="1"/>
  <c r="AH2682" i="1"/>
  <c r="AH2428" i="1"/>
  <c r="AH2534" i="1"/>
  <c r="AH2394" i="1"/>
  <c r="AH2513" i="1"/>
  <c r="AH2555" i="1"/>
  <c r="AH2708" i="1"/>
  <c r="AH2993" i="1"/>
  <c r="AH2832" i="1"/>
  <c r="AH2970" i="1"/>
  <c r="AH3106" i="1"/>
  <c r="AH2850" i="1"/>
  <c r="AH2670" i="1"/>
  <c r="AH2828" i="1"/>
  <c r="AH2831" i="1"/>
  <c r="AH3139" i="1"/>
  <c r="AH2862" i="1"/>
  <c r="AH3284" i="1"/>
  <c r="AH3428" i="1"/>
  <c r="AH2910" i="1"/>
  <c r="AH3618" i="1"/>
  <c r="AH3401" i="1"/>
  <c r="AH3722" i="1"/>
  <c r="AH3711" i="1"/>
  <c r="AH3689" i="1"/>
  <c r="AH3882" i="1"/>
  <c r="AH3449" i="1"/>
  <c r="AH3281" i="1"/>
  <c r="AH3301" i="1"/>
  <c r="AH3958" i="1"/>
  <c r="AH4082" i="1"/>
  <c r="AH3630" i="1"/>
  <c r="AH3966" i="1"/>
  <c r="AH3948" i="1"/>
  <c r="AH3898" i="1"/>
  <c r="AH4217" i="1"/>
  <c r="AH3730" i="1"/>
  <c r="AH4016" i="1"/>
  <c r="AH4070" i="1"/>
  <c r="AH4267" i="1"/>
  <c r="AH4585" i="1"/>
  <c r="AH3723" i="1"/>
  <c r="AH4065" i="1"/>
  <c r="AH4302" i="1"/>
  <c r="AH4480" i="1"/>
  <c r="AH4709" i="1"/>
  <c r="AH4529" i="1"/>
  <c r="AH4225" i="1"/>
  <c r="AH4833" i="1"/>
  <c r="AH5207" i="1"/>
  <c r="AH4389" i="1"/>
  <c r="AH4521" i="1"/>
  <c r="AH4909" i="1"/>
  <c r="AH4947" i="1"/>
  <c r="AH5279" i="1"/>
  <c r="AH4573" i="1"/>
  <c r="AH4718" i="1"/>
  <c r="AH4278" i="1"/>
  <c r="AH5006" i="1"/>
  <c r="AH5369" i="1"/>
  <c r="AH5001" i="1"/>
  <c r="AH5129" i="1"/>
  <c r="AH5201" i="1"/>
  <c r="AH5377" i="1"/>
  <c r="AH5268" i="1"/>
  <c r="AH4959" i="1"/>
  <c r="AH4993" i="1"/>
  <c r="AH5165" i="1"/>
  <c r="AH5705" i="1"/>
  <c r="AH5708" i="1"/>
  <c r="AH5647" i="1"/>
  <c r="AH5554" i="1"/>
  <c r="AH6009" i="1"/>
  <c r="AH4985" i="1"/>
  <c r="AH5293" i="1"/>
  <c r="AH5719" i="1"/>
  <c r="AH5668" i="1"/>
  <c r="AH5102" i="1"/>
  <c r="AH5698" i="1"/>
  <c r="AH5767" i="1"/>
  <c r="AH5534" i="1"/>
  <c r="AH5012" i="1"/>
  <c r="AH6100" i="1"/>
  <c r="AH5953" i="1"/>
  <c r="AH6140" i="1"/>
  <c r="AH2157" i="1"/>
  <c r="AH6039" i="1"/>
  <c r="AH3817" i="1"/>
  <c r="AH2221" i="1"/>
  <c r="AH5218" i="1"/>
  <c r="AH4879" i="1"/>
  <c r="AH1806" i="1"/>
  <c r="AH1352" i="1"/>
  <c r="AH2601" i="1"/>
  <c r="AH726" i="1"/>
</calcChain>
</file>

<file path=xl/sharedStrings.xml><?xml version="1.0" encoding="utf-8"?>
<sst xmlns="http://schemas.openxmlformats.org/spreadsheetml/2006/main" count="87056" uniqueCount="2819">
  <si>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</si>
  <si>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</si>
  <si>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</si>
  <si>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</si>
  <si>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</si>
  <si>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</si>
  <si>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</si>
  <si>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</si>
  <si>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</si>
  <si>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</si>
  <si>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</si>
  <si>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</si>
  <si>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</si>
  <si>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</si>
  <si>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</si>
  <si>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</si>
  <si>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</si>
  <si>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</si>
  <si>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</si>
  <si>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</si>
  <si>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</si>
  <si>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</si>
  <si>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</si>
  <si>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</si>
  <si>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</si>
  <si>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</si>
  <si>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</si>
  <si>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</si>
  <si>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</si>
  <si>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</si>
  <si>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</si>
  <si>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</si>
  <si>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</si>
  <si>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</si>
  <si>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</si>
  <si>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</si>
  <si>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</si>
  <si>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</si>
  <si>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</si>
  <si>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</si>
  <si>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</si>
  <si>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</si>
  <si>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</si>
  <si>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</si>
  <si>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</si>
  <si>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</si>
  <si>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</si>
  <si>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</si>
  <si>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</si>
  <si>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</si>
  <si>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</si>
  <si>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</si>
  <si>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</si>
  <si>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</si>
  <si>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</si>
  <si>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</si>
  <si>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</si>
  <si>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</si>
  <si>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</si>
  <si>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</si>
  <si>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</si>
  <si>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</si>
  <si>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</si>
  <si>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</si>
  <si>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</si>
  <si>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</si>
  <si>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</si>
  <si>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</si>
  <si>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</si>
  <si>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</si>
  <si>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</si>
  <si>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</si>
  <si>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</si>
  <si>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</si>
  <si>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</si>
  <si>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</si>
  <si>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</si>
  <si>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</si>
  <si>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</si>
  <si>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</si>
  <si>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</si>
  <si>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</si>
  <si>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</si>
  <si>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</si>
  <si>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</si>
  <si>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</si>
  <si>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</si>
  <si>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</si>
  <si>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</si>
  <si>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</si>
  <si>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</si>
  <si>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</si>
  <si>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</si>
  <si>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</si>
  <si>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</si>
  <si>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</si>
  <si>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</si>
  <si>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</si>
  <si>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</si>
  <si>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</si>
  <si>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</si>
  <si>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</si>
  <si>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</si>
  <si>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</si>
  <si>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</si>
  <si>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</si>
  <si>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</si>
  <si>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</si>
  <si>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</si>
  <si>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</si>
  <si>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</si>
  <si>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</si>
  <si>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</si>
  <si>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</si>
  <si>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</si>
  <si>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</si>
  <si>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</si>
  <si>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</si>
  <si>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</si>
  <si>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</si>
  <si>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</si>
  <si>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</si>
  <si>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</si>
  <si>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</si>
  <si>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</si>
  <si>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</si>
  <si>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</si>
  <si>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</si>
  <si>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</si>
  <si>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</si>
  <si>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</si>
  <si>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</si>
  <si>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</si>
  <si>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</si>
  <si>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</si>
  <si>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</si>
  <si>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</si>
  <si>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</si>
  <si>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</si>
  <si>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</si>
  <si>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</si>
  <si>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</si>
  <si>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</si>
  <si>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</si>
  <si>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</si>
  <si>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</si>
  <si>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</si>
  <si>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</si>
  <si>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</si>
  <si>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</si>
  <si>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</si>
  <si>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</si>
  <si>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</si>
  <si>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</si>
  <si>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</si>
  <si>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</si>
  <si>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</si>
  <si>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</si>
  <si>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</si>
  <si>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</si>
  <si>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</si>
  <si>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</si>
  <si>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</si>
  <si>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</si>
  <si>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</si>
  <si>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</si>
  <si>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</si>
  <si>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</si>
  <si>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</si>
  <si>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</si>
  <si>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</si>
  <si>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</si>
  <si>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</si>
  <si>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</si>
  <si>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</si>
  <si>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</si>
  <si>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</si>
  <si>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</si>
  <si>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</si>
  <si>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</si>
  <si>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</si>
  <si>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</si>
  <si>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</si>
  <si>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</si>
  <si>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</si>
  <si>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</si>
  <si>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</si>
  <si>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</si>
  <si>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</si>
  <si>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</si>
  <si>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</si>
  <si>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</si>
  <si>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</si>
  <si>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</si>
  <si>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</si>
  <si>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</si>
  <si>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</si>
  <si>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</si>
  <si>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</si>
  <si>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</si>
  <si>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</si>
  <si>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</si>
  <si>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</si>
  <si>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</si>
  <si>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</si>
  <si>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</si>
  <si>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</si>
  <si>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</si>
  <si>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</si>
  <si>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</si>
  <si>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</si>
  <si>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</si>
  <si>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</si>
  <si>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</si>
  <si>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</si>
  <si>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</si>
  <si>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</si>
  <si>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</si>
  <si>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</si>
  <si>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</si>
  <si>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</si>
  <si>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</si>
  <si>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</si>
  <si>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</si>
  <si>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</si>
  <si>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</si>
  <si>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</si>
  <si>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</si>
  <si>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</si>
  <si>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</si>
  <si>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</si>
  <si>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</si>
  <si>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</si>
  <si>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</si>
  <si>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</si>
  <si>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</si>
  <si>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</si>
  <si>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</si>
  <si>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</si>
  <si>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</si>
  <si>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</si>
  <si>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</si>
  <si>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</si>
  <si>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</si>
  <si>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</si>
  <si>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</si>
  <si>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</si>
  <si>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</si>
  <si>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</si>
  <si>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</si>
  <si>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</si>
  <si>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</si>
  <si>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</si>
  <si>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</si>
  <si>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</si>
  <si>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</si>
  <si>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</si>
  <si>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</si>
  <si>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</si>
  <si>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</si>
  <si>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</si>
  <si>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</si>
  <si>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</si>
  <si>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</si>
  <si>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</si>
  <si>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</si>
  <si>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</si>
  <si>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</si>
  <si>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</si>
  <si>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</si>
  <si>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</si>
  <si>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</si>
  <si>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</si>
  <si>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</si>
  <si>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</si>
  <si>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</si>
  <si>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</si>
  <si>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</si>
  <si>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</si>
  <si>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</si>
  <si>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</si>
  <si>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</si>
  <si>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</si>
  <si>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</si>
  <si>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</si>
  <si>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</si>
  <si>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</si>
  <si>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</si>
  <si>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</si>
  <si>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</si>
  <si>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</si>
  <si>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</si>
  <si>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</si>
  <si>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</si>
  <si>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</si>
  <si>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</si>
  <si>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</si>
  <si>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</si>
  <si>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</si>
  <si>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</si>
  <si>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</si>
  <si>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</si>
  <si>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</si>
  <si>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</si>
  <si>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</si>
  <si>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</si>
  <si>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</si>
  <si>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</si>
  <si>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</si>
  <si>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</si>
  <si>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</si>
  <si>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</si>
  <si>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</si>
  <si>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</si>
  <si>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</si>
  <si>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</si>
  <si>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</si>
  <si>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</si>
  <si>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</si>
  <si>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</si>
  <si>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</si>
  <si>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</si>
  <si>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</si>
  <si>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</si>
  <si>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</si>
  <si>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</si>
  <si>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</si>
  <si>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</si>
  <si>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</si>
  <si>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</si>
  <si>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</si>
  <si>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</si>
  <si>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</si>
  <si>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</si>
  <si>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</si>
  <si>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</si>
  <si>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</si>
  <si>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</si>
  <si>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</si>
  <si>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</si>
  <si>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</si>
  <si>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</si>
  <si>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</si>
  <si>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</si>
  <si>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</si>
  <si>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</si>
  <si>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</si>
  <si>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</si>
  <si>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</si>
  <si>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</si>
  <si>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</si>
  <si>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</si>
  <si>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</si>
  <si>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</si>
  <si>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</si>
  <si>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</si>
  <si>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</si>
  <si>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</si>
  <si>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</si>
  <si>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</si>
  <si>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</si>
  <si>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</si>
  <si>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</si>
  <si>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</si>
  <si>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</si>
  <si>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</si>
  <si>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</si>
  <si>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</si>
  <si>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</si>
  <si>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</si>
  <si>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</si>
  <si>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</si>
  <si>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</si>
  <si>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</si>
  <si>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</si>
  <si>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</si>
  <si>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</si>
  <si>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</si>
  <si>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</si>
  <si>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</si>
  <si>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</si>
  <si>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</si>
  <si>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</si>
  <si>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</si>
  <si>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</si>
  <si>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</si>
  <si>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</si>
  <si>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</si>
  <si>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</si>
  <si>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</si>
  <si>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</si>
  <si>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</si>
  <si>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</si>
  <si>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</si>
  <si>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</si>
  <si>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</si>
  <si>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</si>
  <si>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</si>
  <si>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</si>
  <si>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</si>
  <si>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</si>
  <si>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</si>
  <si>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</si>
  <si>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</si>
  <si>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</si>
  <si>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</si>
  <si>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</si>
  <si>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</si>
  <si>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</si>
  <si>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</si>
  <si>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</si>
  <si>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</si>
  <si>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</si>
  <si>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</si>
  <si>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</si>
  <si>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</si>
  <si>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</si>
  <si>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</si>
  <si>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</si>
  <si>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</si>
  <si>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</si>
  <si>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</si>
  <si>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</si>
  <si>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</si>
  <si>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</si>
  <si>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</si>
  <si>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</si>
  <si>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</si>
  <si>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</si>
  <si>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</si>
  <si>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</si>
  <si>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</si>
  <si>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</si>
  <si>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</si>
  <si>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</si>
  <si>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</si>
  <si>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</si>
  <si>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</si>
  <si>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</si>
  <si>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</si>
  <si>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</si>
  <si>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</si>
  <si>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</si>
  <si>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</si>
  <si>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</si>
  <si>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</si>
  <si>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</si>
  <si>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</si>
  <si>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</si>
  <si>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</si>
  <si>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</si>
  <si>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</si>
  <si>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</si>
  <si>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</si>
  <si>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</si>
  <si>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</si>
  <si>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</si>
  <si>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</si>
  <si>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</si>
  <si>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</si>
  <si>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</si>
  <si>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</si>
  <si>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</si>
  <si>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</si>
  <si>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</si>
  <si>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</si>
  <si>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</si>
  <si>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</si>
  <si>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</si>
  <si>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</si>
  <si>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</si>
  <si>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</si>
  <si>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</si>
  <si>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</si>
  <si>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</si>
  <si>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</si>
  <si>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</si>
  <si>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</si>
  <si>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</si>
  <si>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</si>
  <si>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</si>
  <si>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</si>
  <si>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</si>
  <si>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</si>
  <si>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</si>
  <si>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</si>
  <si>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</si>
  <si>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</si>
  <si>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</si>
  <si>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</si>
  <si>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</si>
  <si>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</si>
  <si>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</si>
  <si>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</si>
  <si>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</si>
  <si>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</si>
  <si>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</si>
  <si>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</si>
  <si>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</si>
  <si>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</si>
  <si>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</si>
  <si>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</si>
  <si>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</si>
  <si>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</si>
  <si>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</si>
  <si>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</si>
  <si>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</si>
  <si>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</si>
  <si>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</si>
  <si>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</si>
  <si>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</si>
  <si>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</si>
  <si>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</si>
  <si>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</si>
  <si>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</si>
  <si>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</si>
  <si>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</si>
  <si>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</si>
  <si>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</si>
  <si>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</si>
  <si>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</si>
  <si>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</si>
  <si>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</si>
  <si>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</si>
  <si>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</si>
  <si>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</si>
  <si>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</si>
  <si>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</si>
  <si>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</si>
  <si>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</si>
  <si>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</si>
  <si>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</si>
  <si>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</si>
  <si>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</si>
  <si>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</si>
  <si>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</si>
  <si>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</si>
  <si>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</si>
  <si>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</si>
  <si>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</si>
  <si>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</si>
  <si>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</si>
  <si>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</si>
  <si>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</si>
  <si>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</si>
  <si>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</si>
  <si>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</si>
  <si>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</si>
  <si>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</si>
  <si>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</si>
  <si>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</si>
  <si>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</si>
  <si>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</si>
  <si>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</si>
  <si>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</si>
  <si>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</si>
  <si>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</si>
  <si>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</si>
  <si>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</si>
  <si>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</si>
  <si>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</si>
  <si>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</si>
  <si>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</si>
  <si>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</si>
  <si>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</si>
  <si>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</si>
  <si>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</si>
  <si>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</si>
  <si>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</si>
  <si>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</si>
  <si>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</si>
  <si>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</si>
  <si>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</si>
  <si>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</si>
  <si>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</si>
  <si>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</si>
  <si>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</si>
  <si>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</si>
  <si>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</si>
  <si>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</si>
  <si>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</si>
  <si>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</si>
  <si>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</si>
  <si>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</si>
  <si>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</si>
  <si>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</si>
  <si>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</si>
  <si>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</si>
  <si>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</si>
  <si>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</si>
  <si>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</si>
  <si>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</si>
  <si>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</si>
  <si>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</si>
  <si>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</si>
  <si>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</si>
  <si>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</si>
  <si>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</si>
  <si>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</si>
  <si>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</si>
  <si>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</si>
  <si>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</si>
  <si>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</si>
  <si>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</si>
  <si>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</si>
  <si>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</si>
  <si>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</si>
  <si>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</si>
  <si>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</si>
  <si>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</si>
  <si>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</si>
  <si>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</si>
  <si>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</si>
  <si>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</si>
  <si>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</si>
  <si>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</si>
  <si>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</si>
  <si>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</si>
  <si>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</si>
  <si>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</si>
  <si>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</si>
  <si>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</si>
  <si>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</si>
  <si>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</si>
  <si>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</si>
  <si>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</si>
  <si>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</si>
  <si>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</si>
  <si>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</si>
  <si>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</si>
  <si>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</si>
  <si>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</si>
  <si>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</si>
  <si>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</si>
  <si>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</si>
  <si>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</si>
  <si>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</si>
  <si>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</si>
  <si>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</si>
  <si>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</si>
  <si>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</si>
  <si>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</si>
  <si>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</si>
  <si>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</si>
  <si>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</si>
  <si>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</si>
  <si>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</si>
  <si>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</si>
  <si>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</si>
  <si>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</si>
  <si>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</si>
  <si>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</si>
  <si>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</si>
  <si>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</si>
  <si>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</si>
  <si>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</si>
  <si>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</si>
  <si>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</si>
  <si>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</si>
  <si>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</si>
  <si>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</si>
  <si>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</si>
  <si>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</si>
  <si>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</si>
  <si>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</si>
  <si>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</si>
  <si>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</si>
  <si>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</si>
  <si>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</si>
  <si>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</si>
  <si>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</si>
  <si>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</si>
  <si>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</si>
  <si>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</si>
  <si>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</si>
  <si>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</si>
  <si>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</si>
  <si>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</si>
  <si>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</si>
  <si>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</si>
  <si>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</si>
  <si>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</si>
  <si>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</si>
  <si>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</si>
  <si>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</si>
  <si>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</si>
  <si>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</si>
  <si>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</si>
  <si>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</si>
  <si>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</si>
  <si>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</si>
  <si>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</si>
  <si>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</si>
  <si>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</si>
  <si>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</si>
  <si>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</si>
  <si>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</si>
  <si>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</si>
  <si>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</si>
  <si>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</si>
  <si>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</si>
  <si>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</si>
  <si>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</si>
  <si>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</si>
  <si>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</si>
  <si>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</si>
  <si>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</si>
  <si>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</si>
  <si>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</si>
  <si>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</si>
  <si>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</si>
  <si>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</si>
  <si>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</si>
  <si>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</si>
  <si>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</si>
  <si>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</si>
  <si>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</si>
  <si>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</si>
  <si>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</si>
  <si>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</si>
  <si>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</si>
  <si>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</si>
  <si>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</si>
  <si>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</si>
  <si>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</si>
  <si>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</si>
  <si>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</si>
  <si>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</si>
  <si>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</si>
  <si>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</si>
  <si>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</si>
  <si>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</si>
  <si>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</si>
  <si>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</si>
  <si>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</si>
  <si>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</si>
  <si>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</si>
  <si>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</si>
  <si>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</si>
  <si>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</si>
  <si>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</si>
  <si>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</si>
  <si>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</si>
  <si>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</si>
  <si>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</si>
  <si>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</si>
  <si>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</si>
  <si>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</si>
  <si>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</si>
  <si>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</si>
  <si>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</si>
  <si>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</si>
  <si>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</si>
  <si>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</si>
  <si>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</si>
  <si>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</si>
  <si>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</si>
  <si>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</si>
  <si>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</si>
  <si>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</si>
  <si>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</si>
  <si>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</si>
  <si>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</si>
  <si>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</si>
  <si>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</si>
  <si>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</si>
  <si>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</si>
  <si>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</si>
  <si>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</si>
  <si>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</si>
  <si>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</si>
  <si>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</si>
  <si>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</si>
  <si>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</si>
  <si>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</si>
  <si>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</si>
  <si>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</si>
  <si>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</si>
  <si>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</si>
  <si>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</si>
  <si>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</si>
  <si>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</si>
  <si>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</si>
  <si>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</si>
  <si>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</si>
  <si>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</si>
  <si>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</si>
  <si>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</si>
  <si>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</si>
  <si>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</si>
  <si>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</si>
  <si>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</si>
  <si>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</si>
  <si>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</si>
  <si>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</si>
  <si>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</si>
  <si>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</si>
  <si>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</si>
  <si>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</si>
  <si>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</si>
  <si>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</si>
  <si>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</si>
  <si>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</si>
  <si>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</si>
  <si>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</si>
  <si>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</si>
  <si>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</si>
  <si>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</si>
  <si>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</si>
  <si>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</si>
  <si>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</si>
  <si>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</si>
  <si>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</si>
  <si>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</si>
  <si>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</si>
  <si>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</si>
  <si>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</si>
  <si>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</si>
  <si>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</si>
  <si>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</si>
  <si>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</si>
  <si>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</si>
  <si>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</si>
  <si>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</si>
  <si>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</si>
  <si>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</si>
  <si>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</si>
  <si>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</si>
  <si>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</si>
  <si>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</si>
  <si>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</si>
  <si>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</si>
  <si>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</si>
  <si>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</si>
  <si>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</si>
  <si>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</si>
  <si>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</si>
  <si>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</si>
  <si>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</si>
  <si>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</si>
  <si>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</si>
  <si>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</si>
  <si>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</si>
  <si>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</si>
  <si>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</si>
  <si>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</si>
  <si>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</si>
  <si>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</si>
  <si>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</si>
  <si>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</si>
  <si>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</si>
  <si>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</si>
  <si>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</si>
  <si>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</si>
  <si>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</si>
  <si>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</si>
  <si>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</si>
  <si>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</si>
  <si>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</si>
  <si>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</si>
  <si>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</si>
  <si>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</si>
  <si>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</si>
  <si>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</si>
  <si>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</si>
  <si>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</si>
  <si>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</si>
  <si>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</si>
  <si>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</si>
  <si>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</si>
  <si>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</si>
  <si>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</si>
  <si>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</si>
  <si>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</si>
  <si>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</si>
  <si>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</si>
  <si>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</si>
  <si>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</si>
  <si>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</si>
  <si>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</si>
  <si>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</si>
  <si>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</si>
  <si>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</si>
  <si>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</si>
  <si>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</si>
  <si>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</si>
  <si>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</si>
  <si>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</si>
  <si>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</si>
  <si>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</si>
  <si>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</si>
  <si>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</si>
  <si>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</si>
  <si>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</si>
  <si>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</si>
  <si>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</si>
  <si>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</si>
  <si>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</si>
  <si>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</si>
  <si>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</si>
  <si>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</si>
  <si>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</si>
  <si>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</si>
  <si>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</si>
  <si>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</si>
  <si>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</si>
  <si>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</si>
  <si>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</si>
  <si>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</si>
  <si>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</si>
  <si>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</si>
  <si>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</si>
  <si>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</si>
  <si>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</si>
  <si>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</si>
  <si>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</si>
  <si>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</si>
  <si>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</si>
  <si>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</si>
  <si>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</si>
  <si>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</si>
  <si>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</si>
  <si>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</si>
  <si>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</si>
  <si>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</si>
  <si>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</si>
  <si>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</si>
  <si>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</si>
  <si>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</si>
  <si>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</si>
  <si>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</si>
  <si>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</si>
  <si>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</si>
  <si>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</si>
  <si>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</si>
  <si>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</si>
  <si>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</si>
  <si>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</si>
  <si>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</si>
  <si>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</si>
  <si>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</si>
  <si>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</si>
  <si>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</si>
  <si>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</si>
  <si>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</si>
  <si>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</si>
  <si>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</si>
  <si>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</si>
  <si>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</si>
  <si>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</si>
  <si>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</si>
  <si>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</si>
  <si>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</si>
  <si>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</si>
  <si>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</si>
  <si>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</si>
  <si>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</si>
  <si>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</si>
  <si>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</si>
  <si>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</si>
  <si>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</si>
  <si>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</si>
  <si>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</si>
  <si>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</si>
  <si>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</si>
  <si>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</si>
  <si>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</si>
  <si>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</si>
  <si>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</si>
  <si>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</si>
  <si>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</si>
  <si>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</si>
  <si>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</si>
  <si>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</si>
  <si>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</si>
  <si>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</si>
  <si>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</si>
  <si>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</si>
  <si>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</si>
  <si>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</si>
  <si>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</si>
  <si>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</si>
  <si>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</si>
  <si>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</si>
  <si>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</si>
  <si>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</si>
  <si>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</si>
  <si>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</si>
  <si>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</si>
  <si>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</si>
  <si>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</si>
  <si>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</si>
  <si>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</si>
  <si>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</si>
  <si>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</si>
  <si>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</si>
  <si>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</si>
  <si>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</si>
  <si>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</si>
  <si>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</si>
  <si>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</si>
  <si>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</si>
  <si>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</si>
  <si>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</si>
  <si>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</si>
  <si>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</si>
  <si>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</si>
  <si>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</si>
  <si>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</si>
  <si>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</si>
  <si>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</si>
  <si>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</si>
  <si>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</si>
  <si>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</si>
  <si>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</si>
  <si>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</si>
  <si>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</si>
  <si>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</si>
  <si>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</si>
  <si>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</si>
  <si>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</si>
  <si>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</si>
  <si>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</si>
  <si>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</si>
  <si>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</si>
  <si>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</si>
  <si>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</si>
  <si>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</si>
  <si>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</si>
  <si>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</si>
  <si>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</si>
  <si>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</si>
  <si>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</si>
  <si>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</si>
  <si>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</si>
  <si>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</si>
  <si>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</si>
  <si>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</si>
  <si>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</si>
  <si>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</si>
  <si>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</si>
  <si>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</si>
  <si>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</si>
  <si>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</si>
  <si>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</si>
  <si>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</si>
  <si>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</si>
  <si>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</si>
  <si>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</si>
  <si>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</si>
  <si>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</si>
  <si>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</si>
  <si>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</si>
  <si>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</si>
  <si>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</si>
  <si>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</si>
  <si>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</si>
  <si>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</si>
  <si>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</si>
  <si>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</si>
  <si>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</si>
  <si>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</si>
  <si>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</si>
  <si>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</si>
  <si>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</si>
  <si>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</si>
  <si>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</si>
  <si>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</si>
  <si>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</si>
  <si>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</si>
  <si>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</si>
  <si>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</si>
  <si>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</si>
  <si>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</si>
  <si>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</si>
  <si>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</si>
  <si>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</si>
  <si>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</si>
  <si>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</si>
  <si>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</si>
  <si>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</si>
  <si>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</si>
  <si>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</si>
  <si>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</si>
  <si>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</si>
  <si>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</si>
  <si>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</si>
  <si>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</si>
  <si>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</si>
  <si>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</si>
  <si>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</si>
  <si>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</si>
  <si>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</si>
  <si>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</si>
  <si>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</si>
  <si>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</si>
  <si>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</si>
  <si>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</si>
  <si>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</si>
  <si>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</si>
  <si>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</si>
  <si>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</si>
  <si>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</si>
  <si>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</si>
  <si>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</si>
  <si>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</si>
  <si>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</si>
  <si>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</si>
  <si>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</si>
  <si>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</si>
  <si>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</si>
  <si>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</si>
  <si>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</si>
  <si>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</si>
  <si>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</si>
  <si>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</si>
  <si>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</si>
  <si>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</si>
  <si>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</si>
  <si>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</si>
  <si>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</si>
  <si>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</si>
  <si>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</si>
  <si>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</si>
  <si>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</si>
  <si>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</si>
  <si>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</si>
  <si>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</si>
  <si>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</si>
  <si>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</si>
  <si>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</si>
  <si>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</si>
  <si>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</si>
  <si>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</si>
  <si>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</si>
  <si>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</si>
  <si>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</si>
  <si>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</si>
  <si>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</si>
  <si>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</si>
  <si>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</si>
  <si>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</si>
  <si>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</si>
  <si>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</si>
  <si>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</si>
  <si>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</si>
  <si>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</si>
  <si>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</si>
  <si>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</si>
  <si>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</si>
  <si>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</si>
  <si>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</si>
  <si>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</si>
  <si>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</si>
  <si>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</si>
  <si>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</si>
  <si>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</si>
  <si>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</si>
  <si>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</si>
  <si>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</si>
  <si>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</si>
  <si>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</si>
  <si>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</si>
  <si>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</si>
  <si>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</si>
  <si>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</si>
  <si>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</si>
  <si>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</si>
  <si>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</si>
  <si>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</si>
  <si>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</si>
  <si>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</si>
  <si>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</si>
  <si>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</si>
  <si>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</si>
  <si>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</si>
  <si>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</si>
  <si>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</si>
  <si>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</si>
  <si>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</si>
  <si>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</si>
  <si>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</si>
  <si>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</si>
  <si>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</si>
  <si>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</si>
  <si>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</si>
  <si>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</si>
  <si>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</si>
  <si>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</si>
  <si>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</si>
  <si>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</si>
  <si>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</si>
  <si>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</si>
  <si>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</si>
  <si>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</si>
  <si>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</si>
  <si>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</si>
  <si>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</si>
  <si>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</si>
  <si>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</si>
  <si>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</si>
  <si>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</si>
  <si>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</si>
  <si>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</si>
  <si>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</si>
  <si>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</si>
  <si>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</si>
  <si>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</si>
  <si>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</si>
  <si>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</si>
  <si>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</si>
  <si>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</si>
  <si>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</si>
  <si>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</si>
  <si>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</si>
  <si>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</si>
  <si>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</si>
  <si>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</si>
  <si>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</si>
  <si>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</si>
  <si>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</si>
  <si>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</si>
  <si>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</si>
  <si>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</si>
  <si>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</si>
  <si>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</si>
  <si>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</si>
  <si>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</si>
  <si>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</si>
  <si>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</si>
  <si>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</si>
  <si>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</si>
  <si>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</si>
  <si>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</si>
  <si>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</si>
  <si>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</si>
  <si>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</si>
  <si>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</si>
  <si>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</si>
  <si>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</si>
  <si>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</si>
  <si>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</si>
  <si>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</si>
  <si>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</si>
  <si>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</si>
  <si>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</si>
  <si>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</si>
  <si>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</si>
  <si>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</si>
  <si>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</si>
  <si>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</si>
  <si>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</si>
  <si>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</si>
  <si>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</si>
  <si>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</si>
  <si>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</si>
  <si>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</si>
  <si>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</si>
  <si>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</si>
  <si>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</si>
  <si>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</si>
  <si>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</si>
  <si>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</si>
  <si>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</si>
  <si>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</si>
  <si>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</si>
  <si>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</si>
  <si>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</si>
  <si>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</si>
  <si>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</si>
  <si>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</si>
  <si>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</si>
  <si>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</si>
  <si>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</si>
  <si>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</si>
  <si>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</si>
  <si>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</si>
  <si>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</si>
  <si>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</si>
  <si>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</si>
  <si>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</si>
  <si>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</si>
  <si>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</si>
  <si>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</si>
  <si>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</si>
  <si>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</si>
  <si>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</si>
  <si>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</si>
  <si>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</si>
  <si>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</si>
  <si>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</si>
  <si>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</si>
  <si>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</si>
  <si>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</si>
  <si>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</si>
  <si>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</si>
  <si>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</si>
  <si>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</si>
  <si>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</si>
  <si>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</si>
  <si>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</si>
  <si>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</si>
  <si>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</si>
  <si>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</si>
  <si>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</si>
  <si>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</si>
  <si>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</si>
  <si>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</si>
  <si>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</si>
  <si>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</si>
  <si>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</si>
  <si>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</si>
  <si>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</si>
  <si>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</si>
  <si>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</si>
  <si>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</si>
  <si>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</si>
  <si>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</si>
  <si>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</si>
  <si>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</si>
  <si>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</si>
  <si>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</si>
  <si>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</si>
  <si>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</si>
  <si>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</si>
  <si>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</si>
  <si>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</si>
  <si>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</si>
  <si>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</si>
  <si>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</si>
  <si>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</si>
  <si>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</si>
  <si>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</si>
  <si>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</si>
  <si>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</si>
  <si>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</si>
  <si>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</si>
  <si>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</si>
  <si>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</si>
  <si>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</si>
  <si>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</si>
  <si>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</si>
  <si>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</si>
  <si>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</si>
  <si>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</si>
  <si>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</si>
  <si>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</si>
  <si>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</si>
  <si>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</si>
  <si>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</si>
  <si>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</si>
  <si>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</si>
  <si>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</si>
  <si>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</si>
  <si>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</si>
  <si>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</si>
  <si>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</si>
  <si>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</si>
  <si>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</si>
  <si>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</si>
  <si>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</si>
  <si>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</si>
  <si>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</si>
  <si>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</si>
  <si>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</si>
  <si>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</si>
  <si>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</si>
  <si>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</si>
  <si>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</si>
  <si>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</si>
  <si>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</si>
  <si>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</si>
  <si>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</si>
  <si>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</si>
  <si>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</si>
  <si>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</si>
  <si>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</si>
  <si>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</si>
  <si>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</si>
  <si>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</si>
  <si>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</si>
  <si>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</si>
  <si>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</si>
  <si>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</si>
  <si>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</si>
  <si>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</si>
  <si>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</si>
  <si>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</si>
  <si>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</si>
  <si>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</si>
  <si>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</si>
  <si>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</si>
  <si>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</si>
  <si>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</si>
  <si>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</si>
  <si>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</si>
  <si>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</si>
  <si>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</si>
  <si>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</si>
  <si>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</si>
  <si>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</si>
  <si>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</si>
  <si>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</si>
  <si>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</si>
  <si>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</si>
  <si>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</si>
  <si>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</si>
  <si>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</si>
  <si>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</si>
  <si>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</si>
  <si>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</si>
  <si>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</si>
  <si>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</si>
  <si>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</si>
  <si>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</si>
  <si>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</si>
  <si>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</si>
  <si>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</si>
  <si>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</si>
  <si>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</si>
  <si>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</si>
  <si>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</si>
  <si>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</si>
  <si>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</si>
  <si>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</si>
  <si>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</si>
  <si>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</si>
  <si>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</si>
  <si>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</si>
  <si>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</si>
  <si>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</si>
  <si>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</si>
  <si>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</si>
  <si>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</si>
  <si>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</si>
  <si>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</si>
  <si>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</si>
  <si>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</si>
  <si>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</si>
  <si>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</si>
  <si>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</si>
  <si>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</si>
  <si>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</si>
  <si>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</si>
  <si>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</si>
  <si>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</si>
  <si>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</si>
  <si>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</si>
  <si>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</si>
  <si>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</si>
  <si>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</si>
  <si>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</si>
  <si>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</si>
  <si>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</si>
  <si>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</si>
  <si>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</si>
  <si>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</si>
  <si>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</si>
  <si>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</si>
  <si>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</si>
  <si>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</si>
  <si>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</si>
  <si>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</si>
  <si>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</si>
  <si>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</si>
  <si>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</si>
  <si>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</si>
  <si>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</si>
  <si>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</si>
  <si>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</si>
  <si>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</si>
  <si>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</si>
  <si>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</si>
  <si>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</si>
  <si>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</si>
  <si>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</si>
  <si>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</si>
  <si>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</si>
  <si>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</si>
  <si>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</si>
  <si>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</si>
  <si>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</si>
  <si>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</si>
  <si>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</si>
  <si>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</si>
  <si>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</si>
  <si>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</si>
  <si>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</si>
  <si>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</si>
  <si>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</si>
  <si>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</si>
  <si>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</si>
  <si>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</si>
  <si>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</si>
  <si>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</si>
  <si>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</si>
  <si>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</si>
  <si>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</si>
  <si>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</si>
  <si>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</si>
  <si>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</si>
  <si>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</si>
  <si>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</si>
  <si>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</si>
  <si>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</si>
  <si>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</si>
  <si>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</si>
  <si>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</si>
  <si>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</si>
  <si>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</si>
  <si>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</si>
  <si>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</si>
  <si>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</si>
  <si>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</si>
  <si>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</si>
  <si>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</si>
  <si>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</si>
  <si>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</si>
  <si>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</si>
  <si>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</si>
  <si>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</si>
  <si>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</si>
  <si>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</si>
  <si>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</si>
  <si>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</si>
  <si>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</si>
  <si>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</si>
  <si>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</si>
  <si>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</si>
  <si>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</si>
  <si>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</si>
  <si>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</si>
  <si>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</si>
  <si>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</si>
  <si>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</si>
  <si>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</si>
  <si>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</si>
  <si>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</si>
  <si>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</si>
  <si>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</si>
  <si>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</si>
  <si>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</si>
  <si>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</si>
  <si>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</si>
  <si>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</si>
  <si>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</si>
  <si>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</si>
  <si>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</si>
  <si>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</si>
  <si>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</si>
  <si>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</si>
  <si>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</si>
  <si>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</si>
  <si>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</si>
  <si>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</si>
  <si>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</si>
  <si>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</si>
  <si>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</si>
  <si>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</si>
  <si>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</si>
  <si>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</si>
  <si>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</si>
  <si>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</si>
  <si>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</si>
  <si>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</si>
  <si>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</si>
  <si>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</si>
  <si>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</si>
  <si>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</si>
  <si>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</si>
  <si>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</si>
  <si>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</si>
  <si>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</si>
  <si>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</si>
  <si>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</si>
  <si>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</si>
  <si>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</si>
  <si>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</si>
  <si>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</si>
  <si>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</si>
  <si>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</si>
  <si>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</si>
  <si>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</si>
  <si>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</si>
  <si>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</si>
  <si>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</si>
  <si>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</si>
  <si>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</si>
  <si>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</si>
  <si>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</si>
  <si>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</si>
  <si>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</si>
  <si>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</si>
  <si>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</si>
  <si>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</si>
  <si>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</si>
  <si>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</si>
  <si>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</si>
  <si>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</si>
  <si>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</si>
  <si>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</si>
  <si>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</si>
  <si>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</si>
  <si>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</si>
  <si>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</si>
  <si>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</si>
  <si>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</si>
  <si>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</si>
  <si>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</si>
  <si>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</si>
  <si>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</si>
  <si>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</si>
  <si>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</si>
  <si>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</si>
  <si>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</si>
  <si>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</si>
  <si>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</si>
  <si>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</si>
  <si>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</si>
  <si>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</si>
  <si>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</si>
  <si>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</si>
  <si>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</si>
  <si>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</si>
  <si>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</si>
  <si>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</si>
  <si>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</si>
  <si>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</si>
  <si>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</si>
  <si>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</si>
  <si>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</si>
  <si>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</si>
  <si>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</si>
  <si>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</si>
  <si>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</si>
  <si>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</si>
  <si>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</si>
  <si>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</si>
  <si>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</si>
  <si>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</si>
  <si>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</si>
  <si>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</si>
  <si>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</si>
  <si>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</si>
  <si>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</si>
  <si>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</si>
  <si>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</si>
  <si>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</si>
  <si>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</si>
  <si>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</si>
  <si>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</si>
  <si>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</si>
  <si>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</si>
  <si>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</si>
  <si>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</si>
  <si>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</si>
  <si>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</si>
  <si>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</si>
  <si>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</si>
  <si>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</si>
  <si>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</si>
  <si>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</si>
  <si>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</si>
  <si>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</si>
  <si>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</si>
  <si>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</si>
  <si>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</si>
  <si>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</si>
  <si>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</si>
  <si>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</si>
  <si>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</si>
  <si>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</si>
  <si>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</si>
  <si>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</si>
  <si>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</si>
  <si>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</si>
  <si>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</si>
  <si>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</si>
  <si>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</si>
  <si>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</si>
  <si>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</si>
  <si>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</si>
  <si>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</si>
  <si>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</si>
  <si>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</si>
  <si>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</si>
  <si>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</si>
  <si>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</si>
  <si>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</si>
  <si>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</si>
  <si>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</si>
  <si>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</si>
  <si>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</si>
  <si>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</si>
  <si>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</si>
  <si>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</si>
  <si>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</si>
  <si>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</si>
  <si>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</si>
  <si>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</si>
  <si>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</si>
  <si>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</si>
  <si>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</si>
  <si>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</si>
  <si>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</si>
  <si>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</si>
  <si>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</si>
  <si>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</si>
  <si>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</si>
  <si>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</si>
  <si>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</si>
  <si>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</si>
  <si>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</si>
  <si>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</si>
  <si>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</si>
  <si>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</si>
  <si>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</si>
  <si>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</si>
  <si>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</si>
  <si>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</si>
  <si>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</si>
  <si>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</si>
  <si>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</si>
  <si>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</si>
  <si>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</si>
  <si>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</si>
  <si>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</si>
  <si>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</si>
  <si>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</si>
  <si>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</si>
  <si>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</si>
  <si>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</si>
  <si>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</si>
  <si>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</si>
  <si>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</si>
  <si>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</si>
  <si>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</si>
  <si>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</si>
  <si>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</si>
  <si>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</si>
  <si>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</si>
  <si>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</si>
  <si>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</si>
  <si>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</si>
  <si>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</si>
  <si>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</si>
  <si>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</si>
  <si>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</si>
  <si>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</si>
  <si>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</si>
  <si>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</si>
  <si>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</si>
  <si>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</si>
  <si>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</si>
  <si>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</si>
  <si>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</si>
  <si>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</si>
  <si>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</si>
  <si>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</si>
  <si>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</si>
  <si>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</si>
  <si>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</si>
  <si>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</si>
  <si>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</si>
  <si>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</si>
  <si>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</si>
  <si>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</si>
  <si>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</si>
  <si>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</si>
  <si>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</si>
  <si>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</si>
  <si>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</si>
  <si>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</si>
  <si>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</si>
  <si>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</si>
  <si>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</si>
  <si>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</si>
  <si>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</si>
  <si>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</si>
  <si>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</si>
  <si>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</si>
  <si>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</si>
  <si>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</si>
  <si>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</si>
  <si>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</si>
  <si>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</si>
  <si>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</si>
  <si>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</si>
  <si>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</si>
  <si>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</si>
  <si>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</si>
  <si>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</si>
  <si>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</si>
  <si>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</si>
  <si>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</si>
  <si>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</si>
  <si>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</si>
  <si>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</si>
  <si>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</si>
  <si>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</si>
  <si>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</si>
  <si>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</si>
  <si>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</si>
  <si>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</si>
  <si>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</si>
  <si>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</si>
  <si>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</si>
  <si>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</si>
  <si>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</si>
  <si>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</si>
  <si>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</si>
  <si>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</si>
  <si>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</si>
  <si>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</si>
  <si>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</si>
  <si>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</si>
  <si>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</si>
  <si>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</si>
  <si>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</si>
  <si>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</si>
  <si>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</si>
  <si>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</si>
  <si>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</si>
  <si>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</si>
  <si>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</si>
  <si>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</si>
  <si>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</si>
  <si>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</si>
  <si>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</si>
  <si>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</si>
  <si>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</si>
  <si>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</si>
  <si>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</si>
  <si>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</si>
  <si>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</si>
  <si>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</si>
  <si>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</si>
  <si>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</si>
  <si>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</si>
  <si>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</si>
  <si>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</si>
  <si>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</si>
  <si>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</si>
  <si>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</si>
  <si>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</si>
  <si>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</si>
  <si>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</si>
  <si>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</si>
  <si>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</si>
  <si>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</si>
  <si>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</si>
  <si>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</si>
  <si>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</si>
  <si>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</si>
  <si>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</si>
  <si>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</si>
  <si>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</si>
  <si>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</si>
  <si>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</si>
  <si>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</si>
  <si>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</si>
  <si>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</si>
  <si>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</si>
  <si>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</si>
  <si>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</si>
  <si>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</si>
  <si>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</si>
  <si>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</si>
  <si>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</si>
  <si>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</si>
  <si>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</si>
  <si>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</si>
  <si>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</si>
  <si>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</si>
  <si>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</si>
  <si>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</si>
  <si>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</si>
  <si>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</si>
  <si>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</si>
  <si>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</si>
  <si>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</si>
  <si>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</si>
  <si>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</si>
  <si>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</si>
  <si>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</si>
  <si>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</si>
  <si>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</si>
  <si>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</si>
  <si>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</si>
  <si>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</si>
  <si>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</si>
  <si>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</si>
  <si>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</si>
  <si>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</si>
  <si>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</si>
  <si>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</si>
  <si>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</si>
  <si>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</si>
  <si>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</si>
  <si>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</si>
  <si>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</si>
  <si>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</si>
  <si>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</si>
  <si>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</si>
  <si>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</si>
  <si>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</si>
  <si>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</si>
  <si>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</si>
  <si>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</si>
  <si>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</si>
  <si>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</si>
  <si>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</si>
  <si>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</si>
  <si>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</si>
  <si>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</si>
  <si>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</si>
  <si>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</si>
  <si>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</si>
  <si>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</si>
  <si>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</si>
  <si>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</si>
  <si>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</si>
  <si>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</si>
  <si>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</si>
  <si>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</si>
  <si>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</si>
  <si>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</si>
  <si>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</si>
  <si>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</si>
  <si>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</si>
  <si>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</si>
  <si>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</si>
  <si>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</si>
  <si>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</si>
  <si>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</si>
  <si>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</si>
  <si>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</si>
  <si>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</si>
  <si>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</si>
  <si>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</si>
  <si>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</si>
  <si>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</si>
  <si>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</si>
  <si>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</si>
  <si>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</si>
  <si>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</si>
  <si>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</si>
  <si>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</si>
  <si>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</si>
  <si>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</si>
  <si>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</si>
  <si>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</si>
  <si>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</si>
  <si>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</si>
  <si>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</si>
  <si>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</si>
  <si>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</si>
  <si>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</si>
  <si>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</si>
  <si>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</si>
  <si>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</si>
  <si>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</si>
  <si>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</si>
  <si>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</si>
  <si>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</si>
  <si>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</si>
  <si>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</si>
  <si>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</si>
  <si>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</si>
  <si>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</si>
  <si>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</si>
  <si>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</si>
  <si>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</si>
  <si>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</si>
  <si>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</si>
  <si>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</si>
  <si>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</si>
  <si>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</si>
  <si>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</si>
  <si>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</si>
  <si>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</si>
  <si>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</si>
  <si>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</si>
  <si>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</si>
  <si>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</si>
  <si>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</si>
  <si>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</si>
  <si>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</si>
  <si>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</si>
  <si>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</si>
  <si>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</si>
  <si>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</si>
  <si>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</si>
  <si>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</si>
  <si>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</si>
  <si>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</si>
  <si>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</si>
  <si>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</si>
  <si>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</si>
  <si>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</si>
  <si>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</si>
  <si>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</si>
  <si>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</si>
  <si>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</si>
  <si>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</si>
  <si>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</si>
  <si>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</si>
  <si>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</si>
  <si>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</si>
  <si>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</si>
  <si>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</si>
  <si>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</si>
  <si>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</si>
  <si>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</si>
  <si>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</si>
  <si>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</si>
  <si>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</si>
  <si>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</si>
  <si>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</si>
  <si>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</si>
  <si>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</si>
  <si>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</si>
  <si>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</si>
  <si>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</si>
  <si>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</si>
  <si>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</si>
  <si>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</si>
  <si>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</si>
  <si>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</si>
  <si>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</si>
  <si>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</si>
  <si>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</si>
  <si>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</si>
  <si>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</si>
  <si>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</si>
  <si>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</si>
  <si>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</si>
  <si>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</si>
  <si>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</si>
  <si>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</si>
  <si>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</si>
  <si>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</si>
  <si>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</si>
  <si>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</si>
  <si>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</si>
  <si>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</si>
  <si>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</si>
  <si>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</si>
  <si>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</si>
  <si>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</si>
  <si>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</si>
  <si>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</si>
  <si>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</si>
  <si>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</si>
  <si>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</si>
  <si>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</si>
  <si>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</si>
  <si>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</si>
  <si>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</si>
  <si>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</si>
  <si>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</si>
  <si>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</si>
  <si>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</si>
  <si>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</si>
  <si>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</si>
  <si>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</si>
  <si>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</si>
  <si>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</si>
  <si>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</si>
  <si>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</si>
  <si>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</si>
  <si>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</si>
  <si>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</si>
  <si>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</si>
  <si>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</si>
  <si>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</si>
  <si>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</si>
  <si>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</si>
  <si>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</si>
  <si>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</si>
  <si>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</si>
  <si>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</si>
  <si>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</si>
  <si>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</si>
  <si>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</si>
  <si>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</si>
  <si>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</si>
  <si>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</si>
  <si>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</si>
  <si>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</si>
  <si>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</si>
  <si>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</si>
  <si>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</si>
  <si>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</si>
  <si>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</si>
  <si>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</si>
  <si>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</si>
  <si>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</si>
  <si>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</si>
  <si>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</si>
  <si>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</si>
  <si>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</si>
  <si>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</si>
  <si>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</si>
  <si>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</si>
  <si>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</si>
  <si>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</si>
  <si>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</si>
  <si>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</si>
  <si>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</si>
  <si>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</si>
  <si>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</si>
  <si>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</si>
  <si>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</si>
  <si>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</si>
  <si>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</si>
  <si>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</si>
  <si>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</si>
  <si>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</si>
  <si>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</si>
  <si>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</si>
  <si>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</si>
  <si>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</si>
  <si>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</si>
  <si>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</si>
  <si>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</si>
  <si>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</si>
  <si>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</si>
  <si>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</si>
  <si>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</si>
  <si>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</si>
  <si>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</si>
  <si>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</si>
  <si>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</si>
  <si>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</si>
  <si>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</si>
  <si>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</si>
  <si>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</si>
  <si>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</si>
  <si>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</si>
  <si>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</si>
  <si>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</si>
  <si>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</si>
  <si>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</si>
  <si>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</si>
  <si>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</si>
  <si>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</si>
  <si>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</si>
  <si>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</si>
  <si>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</si>
  <si>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</si>
  <si>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</si>
  <si>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</si>
  <si>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</si>
  <si>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</si>
  <si>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</si>
  <si>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</si>
  <si>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</si>
  <si>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</si>
  <si>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</si>
  <si>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</si>
  <si>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</si>
  <si>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</si>
  <si>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</si>
  <si>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</si>
  <si>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</si>
  <si>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</si>
  <si>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</si>
  <si>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</si>
  <si>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</si>
  <si>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</si>
  <si>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</si>
  <si>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</si>
  <si>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</si>
  <si>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</si>
  <si>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</si>
  <si>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</si>
  <si>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</si>
  <si>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</si>
  <si>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</si>
  <si>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</si>
  <si>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</si>
  <si>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</si>
  <si>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</si>
  <si>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</si>
  <si>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</si>
  <si>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</si>
  <si>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</si>
  <si>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</si>
  <si>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</si>
  <si>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</si>
  <si>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</si>
  <si>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</si>
  <si>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</si>
  <si>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</si>
  <si>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</si>
  <si>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</si>
  <si>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</si>
  <si>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</si>
  <si>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</si>
  <si>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</si>
  <si>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</si>
  <si>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</si>
  <si>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</si>
  <si>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</si>
  <si>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</si>
  <si>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</si>
  <si>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</si>
  <si>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</si>
  <si>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</si>
  <si>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</si>
  <si>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</si>
  <si>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</si>
  <si>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</si>
  <si>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</si>
  <si>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</si>
  <si>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</si>
  <si>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</si>
  <si>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</si>
  <si>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</si>
  <si>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</si>
  <si>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</si>
  <si>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</si>
  <si>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</si>
  <si>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</si>
  <si>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</si>
  <si>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</si>
  <si>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</si>
  <si>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</si>
  <si>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</si>
  <si>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</si>
  <si>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</si>
  <si>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</si>
  <si>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</si>
  <si>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</si>
  <si>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</si>
  <si>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</si>
  <si>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</si>
  <si>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</si>
  <si>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</si>
  <si>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</si>
  <si>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</si>
  <si>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</si>
  <si>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</si>
  <si>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</si>
  <si>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</si>
  <si>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</si>
  <si>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</si>
  <si>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</si>
  <si>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</si>
  <si>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</si>
  <si>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</si>
  <si>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</si>
  <si>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</si>
  <si>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</si>
  <si>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</si>
  <si>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</si>
  <si>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</si>
  <si>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</si>
  <si>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</si>
  <si>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</si>
  <si>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</si>
  <si>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</si>
  <si>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</si>
  <si>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</si>
  <si>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</si>
  <si>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</si>
  <si>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</si>
  <si>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</si>
  <si>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</si>
  <si>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</si>
  <si>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</si>
  <si>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</si>
  <si>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</si>
  <si>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</si>
  <si>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</si>
  <si>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</si>
  <si>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</si>
  <si>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</si>
  <si>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</si>
  <si>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</si>
  <si>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</si>
  <si>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</si>
  <si>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</si>
  <si>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</si>
  <si>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</si>
  <si>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</si>
  <si>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</si>
  <si>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</si>
  <si>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</si>
  <si>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</si>
  <si>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</si>
  <si>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</si>
  <si>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</si>
  <si>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</si>
  <si>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</si>
  <si>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</si>
  <si>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</si>
  <si>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</si>
  <si>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</si>
  <si>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</si>
  <si>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</si>
  <si>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</si>
  <si>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</si>
  <si>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</si>
  <si>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</si>
  <si>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</si>
  <si>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</si>
  <si>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</si>
  <si>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</si>
  <si>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</si>
  <si>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</si>
  <si>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</si>
  <si>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</si>
  <si>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</si>
  <si>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</si>
  <si>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</si>
  <si>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</si>
  <si>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</si>
  <si>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</si>
  <si>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</si>
  <si>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</si>
  <si>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</si>
  <si>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</si>
  <si>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</si>
  <si>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</si>
  <si>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</si>
  <si>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</si>
  <si>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</si>
  <si>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</si>
  <si>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</si>
  <si>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</si>
  <si>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</si>
  <si>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</si>
  <si>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</si>
  <si>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</si>
  <si>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</si>
  <si>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</si>
  <si>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</si>
  <si>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</si>
  <si>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</si>
  <si>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</si>
  <si>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</si>
  <si>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</si>
  <si>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</si>
  <si>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</si>
  <si>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</si>
  <si>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</si>
  <si>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</si>
  <si>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</si>
  <si>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</si>
  <si>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</si>
  <si>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</si>
  <si>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</si>
  <si>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</si>
  <si>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</si>
  <si>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</si>
  <si>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</si>
  <si>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</si>
  <si>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</si>
  <si>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</si>
  <si>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</si>
  <si>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</si>
  <si>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</si>
  <si>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</si>
  <si>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</si>
  <si>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</si>
  <si>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</si>
  <si>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</si>
  <si>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</si>
  <si>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</si>
  <si>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</si>
  <si>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</si>
  <si>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</si>
  <si>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</si>
  <si>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</si>
  <si>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</si>
  <si>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</si>
  <si>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</si>
  <si>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</si>
  <si>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</si>
  <si>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</si>
  <si>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</si>
  <si>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</si>
  <si>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</si>
  <si>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</si>
  <si>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</si>
  <si>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</si>
  <si>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</si>
  <si>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</si>
  <si>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</si>
  <si>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</si>
  <si>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</si>
  <si>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</si>
  <si>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</si>
  <si>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</si>
  <si>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</si>
  <si>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</si>
  <si>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</si>
  <si>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</si>
  <si>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</si>
  <si>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</si>
  <si>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</si>
  <si>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</si>
  <si>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</si>
  <si>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</si>
  <si>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</si>
  <si>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</si>
  <si>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</si>
  <si>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</si>
  <si>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</si>
  <si>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</si>
  <si>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</si>
  <si>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</si>
  <si>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</si>
  <si>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</si>
  <si>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</si>
  <si>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</si>
  <si>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</si>
  <si>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</si>
  <si>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</si>
  <si>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</si>
  <si>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</si>
  <si>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</si>
  <si>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</si>
  <si>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</si>
  <si>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</si>
  <si>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</si>
  <si>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</si>
  <si>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</si>
  <si>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</si>
  <si>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</si>
  <si>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</si>
  <si>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</si>
  <si>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</si>
  <si>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</si>
  <si>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</si>
  <si>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</si>
  <si>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</si>
  <si>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</si>
  <si>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</si>
  <si>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</si>
  <si>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</si>
  <si>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</si>
  <si>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</si>
  <si>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</si>
  <si>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</si>
  <si>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</si>
  <si>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</si>
  <si>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</si>
  <si>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</si>
  <si>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</si>
  <si>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</si>
  <si>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</si>
  <si>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</si>
  <si>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</si>
  <si>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</si>
  <si>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</si>
  <si>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</si>
  <si>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</si>
  <si>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</si>
  <si>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</si>
  <si>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</si>
  <si>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</si>
  <si>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</si>
  <si>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</si>
  <si>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</si>
  <si>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</si>
  <si>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</si>
  <si>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</si>
  <si>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</si>
  <si>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</si>
  <si>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</si>
  <si>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</si>
  <si>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</si>
  <si>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</si>
  <si>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</si>
  <si>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</si>
  <si>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</si>
  <si>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</si>
  <si>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</si>
  <si>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</si>
  <si>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</si>
  <si>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</si>
  <si>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</si>
  <si>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</si>
  <si>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</si>
  <si>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</si>
  <si>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</si>
  <si>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</si>
  <si>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</si>
  <si>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</si>
  <si>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</si>
  <si>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</si>
  <si>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</si>
  <si>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</si>
  <si>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</si>
  <si>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</si>
  <si>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</si>
  <si>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</si>
  <si>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</si>
  <si>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</si>
  <si>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</si>
  <si>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</si>
  <si>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</si>
  <si>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</si>
  <si>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</si>
  <si>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</si>
  <si>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</si>
  <si>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</si>
  <si>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</si>
  <si>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</si>
  <si>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</si>
  <si>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</si>
  <si>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</si>
  <si>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</si>
  <si>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</si>
  <si>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</si>
  <si>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</si>
  <si>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</si>
  <si>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</si>
  <si>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</si>
  <si>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</si>
  <si>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</si>
  <si>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</si>
  <si>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</si>
  <si>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</si>
  <si>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</si>
  <si>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</si>
  <si>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</si>
  <si>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</si>
  <si>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</si>
  <si>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</si>
  <si>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</si>
  <si>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</si>
  <si>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</si>
  <si>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</si>
  <si>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</si>
  <si>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</si>
  <si>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</si>
  <si>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</si>
  <si>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</si>
  <si>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</si>
  <si>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</si>
  <si>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</si>
  <si>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</si>
  <si>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</si>
  <si>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</si>
  <si>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</si>
  <si>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</si>
  <si>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</si>
  <si>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</si>
  <si>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</si>
  <si>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</si>
  <si>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</si>
  <si>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</si>
  <si>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</si>
  <si>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</si>
  <si>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</si>
  <si>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</si>
  <si>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</si>
  <si>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</si>
  <si>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</si>
  <si>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</si>
  <si>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</si>
  <si>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</si>
  <si>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</si>
  <si>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</si>
  <si>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</si>
  <si>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</si>
  <si>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</si>
  <si>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</si>
  <si>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</si>
  <si>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</si>
  <si>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</si>
  <si>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</si>
  <si>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</si>
  <si>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</si>
  <si>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</si>
  <si>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</si>
  <si>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</si>
  <si>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</si>
  <si>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</si>
  <si>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</si>
  <si>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</si>
  <si>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</si>
  <si>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</si>
  <si>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</si>
  <si>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</si>
  <si>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</si>
  <si>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</si>
  <si>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</si>
  <si>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</si>
  <si>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</si>
  <si>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</si>
  <si>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</si>
  <si>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</si>
  <si>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</si>
  <si>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</si>
  <si>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</si>
  <si>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</si>
  <si>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</si>
  <si>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</si>
  <si>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</si>
  <si>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</si>
  <si>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</si>
  <si>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</si>
  <si>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</si>
  <si>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</si>
  <si>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</si>
  <si>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</si>
  <si>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</si>
  <si>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</si>
  <si>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</si>
  <si>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</si>
  <si>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</si>
  <si>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</si>
  <si>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</si>
  <si>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</si>
  <si>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</si>
  <si>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</si>
  <si>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</si>
  <si>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</si>
  <si>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</si>
  <si>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</si>
  <si>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</si>
  <si>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</si>
  <si>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</si>
  <si>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</si>
  <si>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</si>
  <si>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</si>
  <si>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</si>
  <si>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</si>
  <si>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</si>
  <si>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</si>
  <si>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</si>
  <si>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</si>
  <si>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</si>
  <si>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</si>
  <si>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</si>
  <si>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</si>
  <si>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</si>
  <si>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</si>
  <si>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</si>
  <si>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</si>
  <si>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</si>
  <si>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</si>
  <si>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</si>
  <si>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</si>
  <si>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</si>
  <si>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</si>
  <si>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</si>
  <si>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</si>
  <si>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</si>
  <si>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</si>
  <si>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</si>
  <si>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</si>
  <si>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</si>
  <si>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</si>
  <si>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</si>
  <si>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</si>
  <si>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</si>
  <si>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</si>
  <si>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</si>
  <si>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</si>
  <si>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</si>
  <si>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</si>
  <si>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</si>
  <si>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</si>
  <si>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</si>
  <si>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</si>
  <si>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</si>
  <si>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</si>
  <si>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</si>
  <si>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</si>
  <si>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</si>
  <si>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</si>
  <si>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</si>
  <si>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</si>
  <si>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</si>
  <si>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</si>
  <si>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</si>
  <si>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</si>
  <si>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</si>
  <si>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</si>
  <si>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</si>
  <si>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</si>
  <si>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</si>
  <si>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</si>
  <si>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</si>
  <si>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</si>
  <si>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</si>
  <si>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</si>
  <si>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</si>
  <si>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</si>
  <si>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</si>
  <si>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</si>
  <si>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</si>
  <si>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</si>
  <si>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</si>
  <si>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</si>
  <si>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</si>
  <si>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</si>
  <si>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</si>
  <si>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</si>
  <si>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</si>
  <si>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</si>
  <si>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</si>
  <si>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</si>
  <si>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</si>
  <si>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</si>
  <si>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</si>
  <si>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</si>
  <si>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</si>
  <si>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</si>
  <si>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</si>
  <si>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</si>
  <si>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</si>
  <si>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</si>
  <si>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</si>
  <si>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</si>
  <si>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</si>
  <si>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</si>
  <si>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</si>
  <si>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</si>
  <si>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</si>
  <si>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</si>
  <si>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</si>
  <si>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</si>
  <si>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</si>
  <si>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</si>
  <si>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</si>
  <si>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</si>
  <si>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</si>
  <si>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</si>
  <si>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</si>
  <si>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</si>
  <si>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</si>
  <si>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</si>
  <si>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</si>
  <si>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</si>
  <si>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</si>
  <si>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</si>
  <si>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</si>
  <si>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</si>
  <si>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</si>
  <si>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</si>
  <si>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</si>
  <si>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</si>
  <si>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</si>
  <si>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</si>
  <si>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</si>
  <si>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</si>
  <si>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</si>
  <si>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</si>
  <si>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</si>
  <si>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</si>
  <si>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</si>
  <si>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</si>
  <si>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</si>
  <si>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</si>
  <si>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</si>
  <si>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</si>
  <si>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</si>
  <si>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</si>
  <si>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</si>
  <si>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</si>
  <si>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</si>
  <si>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</si>
  <si>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</si>
  <si>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</si>
  <si>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</si>
  <si>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</si>
  <si>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</si>
  <si>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</si>
  <si>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</si>
  <si>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</si>
  <si>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RoherloesGESAMT
NEU</t>
  </si>
  <si>
    <t>%-Berechnung</t>
  </si>
  <si>
    <t>Relavant
Versand</t>
  </si>
  <si>
    <t>Umsatzart</t>
  </si>
  <si>
    <t>Hardware</t>
  </si>
  <si>
    <t>Vertreter
NEU</t>
  </si>
  <si>
    <t>TKTP PROTEL s.r.o.</t>
  </si>
  <si>
    <t>Art-Gruppe
NEU</t>
  </si>
  <si>
    <t>Vertreter NEU</t>
  </si>
  <si>
    <t>Zentrale</t>
  </si>
  <si>
    <t>Art-Gruppe</t>
  </si>
  <si>
    <t>Zubehör</t>
  </si>
  <si>
    <t>Prepaid</t>
  </si>
  <si>
    <t>Marketing</t>
  </si>
  <si>
    <t>90</t>
  </si>
  <si>
    <t>91</t>
  </si>
  <si>
    <t>Art-Gruppe NEU</t>
  </si>
  <si>
    <t>Geräte</t>
  </si>
  <si>
    <t>Belastungen (Erlöse)</t>
  </si>
  <si>
    <t>Belastungen (Kalkuliert)</t>
  </si>
  <si>
    <t>Weiterbelastungen</t>
  </si>
  <si>
    <t>Vermittlungsprovisionen</t>
  </si>
  <si>
    <t>Ersatzteile</t>
  </si>
  <si>
    <t>Belastungen Netzbetreiber</t>
  </si>
  <si>
    <t>Dienstleistungen</t>
  </si>
  <si>
    <t>Sonstige</t>
  </si>
  <si>
    <t>Transportverluste</t>
  </si>
  <si>
    <t>Roherlös</t>
  </si>
  <si>
    <t>Kd-Gruppe
NEU</t>
  </si>
  <si>
    <t>Kundengruppe NEU</t>
  </si>
  <si>
    <t>Filter</t>
  </si>
  <si>
    <t>Row Labels</t>
  </si>
  <si>
    <t>Grand Total</t>
  </si>
  <si>
    <t>Sum of Gesamtpreis
NEU</t>
  </si>
  <si>
    <t>Sum of RoherloesGESAMT
NEU</t>
  </si>
  <si>
    <t>Sum of Menge
NEU</t>
  </si>
  <si>
    <t>Sum of Einzelpreis</t>
  </si>
  <si>
    <t>Negativ</t>
  </si>
  <si>
    <t>Positiv</t>
  </si>
  <si>
    <t>Count of Roherlös</t>
  </si>
  <si>
    <t>Column Labels</t>
  </si>
  <si>
    <t>Versandkosten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</si>
</sst>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_ ;[Red]\-0\ "/>
    <numFmt numFmtId="165" formatCode="#,##0_ ;[Red]\-#,##0\ "/>
    <numFmt numFmtId="166" formatCode="0.00_ ;[Red]\-0.00\ "/>
    <numFmt numFmtId="167" formatCode="_-* #,##0.00\ &quot;€&quot;_-;\-* #,##0.00\ &quot;€&quot;_-;_-* &quot;-&quot;??\ &quot;€&quot;_-;_-@_-"/>
  </numFmts>
  <fonts count="5"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
      <sz val="8"/>
      <name val="Calibri"/>
      <family val="2"/>
      <scheme val="minor"/>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4">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s>
  <cellStyleXfs count="1">
    <xf numFmtId="0" fontId="0" fillId="0" borderId="0"/>
  </cellStyleXfs>
  <cellXfs count="27">
    <xf numFmtId="0" fontId="0" fillId="0" borderId="0" xfId="0"/>
    <xf numFmtId="1" fontId="2" fillId="2" borderId="1" xfId="0" applyNumberFormat="1" applyFont="1" applyFill="1" applyBorder="1" applyAlignment="1">
      <alignment horizontal="right" vertical="center" readingOrder="1"/>
    </xf>
    <xf numFmtId="49" fontId="2" fillId="2" borderId="1" xfId="0" applyNumberFormat="1" applyFont="1" applyFill="1" applyBorder="1" applyAlignment="1">
      <alignment horizontal="left" vertical="center" readingOrder="1"/>
    </xf>
    <xf numFmtId="2" fontId="2" fillId="2" borderId="1" xfId="0" applyNumberFormat="1" applyFont="1" applyFill="1" applyBorder="1" applyAlignment="1">
      <alignment horizontal="right" vertical="center" readingOrder="1"/>
    </xf>
    <xf numFmtId="49" fontId="3" fillId="3" borderId="1" xfId="0" applyNumberFormat="1" applyFont="1" applyFill="1" applyBorder="1" applyAlignment="1">
      <alignment horizontal="left" vertical="top" readingOrder="1"/>
    </xf>
    <xf numFmtId="49" fontId="3" fillId="3" borderId="1" xfId="0" applyNumberFormat="1" applyFont="1" applyFill="1" applyBorder="1" applyAlignment="1">
      <alignment horizontal="left" vertical="top" wrapText="1" readingOrder="1"/>
    </xf>
    <xf numFmtId="1" fontId="2" fillId="4" borderId="1" xfId="0" applyNumberFormat="1" applyFont="1" applyFill="1" applyBorder="1" applyAlignment="1">
      <alignment horizontal="right" vertical="center" readingOrder="1"/>
    </xf>
    <xf numFmtId="49" fontId="2" fillId="4" borderId="1" xfId="0" applyNumberFormat="1" applyFont="1" applyFill="1" applyBorder="1" applyAlignment="1">
      <alignment horizontal="left" vertical="center" readingOrder="1"/>
    </xf>
    <xf numFmtId="2" fontId="2" fillId="4" borderId="1" xfId="0" applyNumberFormat="1" applyFont="1" applyFill="1" applyBorder="1" applyAlignment="1">
      <alignment horizontal="right" vertical="center" readingOrder="1"/>
    </xf>
    <xf numFmtId="10" fontId="2" fillId="5" borderId="1" xfId="0" applyNumberFormat="1" applyFont="1" applyFill="1" applyBorder="1" applyAlignment="1">
      <alignment horizontal="right" vertical="center" readingOrder="1"/>
    </xf>
    <xf numFmtId="165" fontId="3" fillId="5" borderId="1" xfId="0" applyNumberFormat="1" applyFont="1" applyFill="1" applyBorder="1" applyAlignment="1">
      <alignment horizontal="right" vertical="center" readingOrder="1"/>
    </xf>
    <xf numFmtId="0" fontId="1" fillId="5" borderId="0" xfId="0" applyFont="1" applyFill="1"/>
    <xf numFmtId="166" fontId="2" fillId="5" borderId="1" xfId="0" applyNumberFormat="1" applyFont="1" applyFill="1" applyBorder="1" applyAlignment="1">
      <alignment horizontal="right" vertical="center" readingOrder="1"/>
    </xf>
    <xf numFmtId="0" fontId="0" fillId="6" borderId="0" xfId="0" applyFill="1"/>
    <xf numFmtId="164" fontId="2" fillId="6" borderId="1" xfId="0" applyNumberFormat="1" applyFont="1" applyFill="1" applyBorder="1" applyAlignment="1">
      <alignment horizontal="center" vertical="center" readingOrder="1"/>
    </xf>
    <xf numFmtId="49" fontId="3" fillId="3" borderId="2" xfId="0" applyNumberFormat="1" applyFont="1" applyFill="1" applyBorder="1" applyAlignment="1">
      <alignment horizontal="left" vertical="top" wrapText="1" readingOrder="1"/>
    </xf>
    <xf numFmtId="49" fontId="3" fillId="3" borderId="3" xfId="0" applyNumberFormat="1" applyFont="1" applyFill="1" applyBorder="1" applyAlignment="1">
      <alignment horizontal="left" vertical="top" readingOrder="1"/>
    </xf>
    <xf numFmtId="1" fontId="2" fillId="2" borderId="3" xfId="0" applyNumberFormat="1" applyFont="1" applyFill="1" applyBorder="1" applyAlignment="1">
      <alignment horizontal="right" vertical="center" readingOrder="1"/>
    </xf>
    <xf numFmtId="1" fontId="2" fillId="4" borderId="3" xfId="0" applyNumberFormat="1" applyFont="1" applyFill="1" applyBorder="1" applyAlignment="1">
      <alignment horizontal="right" vertical="center" readingOrder="1"/>
    </xf>
    <xf numFmtId="0" fontId="2" fillId="5" borderId="1" xfId="0" applyNumberFormat="1" applyFont="1" applyFill="1" applyBorder="1" applyAlignment="1">
      <alignment horizontal="left" vertical="center" readingOrder="1"/>
    </xf>
    <xf numFmtId="0" fontId="0" fillId="0" borderId="1" xfId="0" applyBorder="1"/>
    <xf numFmtId="0" fontId="1" fillId="4" borderId="0" xfId="0" applyFont="1" applyFill="1"/>
    <xf numFmtId="0" fontId="0" fillId="4" borderId="0" xfId="0" applyFill="1"/>
    <xf numFmtId="0" fontId="0" fillId="0" borderId="0" xfId="0" pivotButton="1"/>
    <xf numFmtId="0" fontId="0" fillId="0" borderId="0" xfId="0" applyAlignment="1">
      <alignment horizontal="left"/>
    </xf>
    <xf numFmtId="0" fontId="0" fillId="0" borderId="0" xfId="0" applyNumberFormat="1"/>
    <xf numFmtId="167" fontId="0" fillId="0" borderId="0" xfId="0" applyNumberFormat="1"/>
  </cellXfs>
  <cellStyles count="1">
    <cellStyle name="Normal" xfId="0" builtinId="0"/>
  </cellStyles>
  <dxfs count="53">
    <dxf>
      <font>
        <sz val="26"/>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
      <numFmt numFmtId="164" formatCode="0_ ;[Red]\-0\ "/>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s>
  <tableStyles count="8" defaultTableStyle="TableStyleMedium2" defaultPivotStyle="PivotStyleLight16">
    <tableStyle name="My New Style " pivot="0" table="0" count="10" xr9:uid="{A9DA2277-5DFD-4C69-98D1-35B5C0952C59}">
      <tableStyleElement type="wholeTable" dxfId="1"/>
      <tableStyleElement type="headerRow" dxfId="0"/>
    </tableStyle>
    <tableStyle name="my style" pivot="0" table="0" count="1" xr9:uid="{22C5E766-11DC-42FA-8A3A-22944A8612A4}">
      <tableStyleElement type="wholeTable" dxfId="52"/>
    </tableStyle>
    <tableStyle name="Slicer Style 1" pivot="0" table="0" count="1" xr9:uid="{4F0B410B-9F28-406B-A12C-9FB1A0C15135}">
      <tableStyleElement type="wholeTable" dxfId="51"/>
    </tableStyle>
    <tableStyle name="Slicer Style 2" pivot="0" table="0" count="2" xr9:uid="{4DD9F203-9496-4AF0-BB6B-53B8A95A4151}">
      <tableStyleElement type="wholeTable" dxfId="50"/>
      <tableStyleElement type="headerRow" dxfId="49"/>
    </tableStyle>
    <tableStyle name="Slicer Style 3" pivot="0" table="0" count="1" xr9:uid="{CE4DEBFF-2351-40D0-BA26-3218001D6D89}">
      <tableStyleElement type="wholeTable" dxfId="48"/>
    </tableStyle>
    <tableStyle name="Slicer Style 4" pivot="0" table="0" count="1" xr9:uid="{1333599A-EDD6-41A0-8478-289906BAB917}">
      <tableStyleElement type="wholeTable" dxfId="47"/>
    </tableStyle>
    <tableStyle name="SlicerStyleOther2 2" pivot="0" table="0" count="10" xr9:uid="{7AC153F1-4E55-47DA-AC22-0DB360625BF1}">
      <tableStyleElement type="wholeTable" dxfId="46"/>
      <tableStyleElement type="headerRow" dxfId="45"/>
    </tableStyle>
    <tableStyle name="Style compact" pivot="0" table="0" count="1" xr9:uid="{3CAF82F9-619C-4675-A9D4-B5638CEE0F4D}">
      <tableStyleElement type="headerRow" dxfId="4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22/10/relationships/richValueRel" Target="richData/richValueRel.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(1).xlsm]dashboard data!PivotTable4</c:name>
    <c:fmtId val="3"/>
  </c:pivotSource>
  <c:chart>
    <c:autoTitleDeleted val="1"/>
    <c:pivotFmts>
      <c:pivotFmt>
        <c:idx val="0"/>
      </c:pivotFmt>
      <c:pivotFmt>
        <c:idx val="1"/>
      </c:pivotFmt>
      <c:pivotFmt>
        <c:idx val="2"/>
      </c:pivotFmt>
      <c:pivotFmt>
        <c:idx val="3"/>
      </c:pivotFmt>
      <c:pivotFmt>
        <c:idx val="4"/>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manualLayout>
          <c:layoutTarget val="inner"/>
          <c:xMode val="edge"/>
          <c:yMode val="edge"/>
          <c:x val="0.17244849340397694"/>
          <c:y val="0.10633847803209294"/>
          <c:w val="0.62040464837483034"/>
          <c:h val="0.75560150276599036"/>
        </c:manualLayout>
      </c:layout>
      <c:pieChart>
        <c:varyColors val="1"/>
        <c:ser>
          <c:idx val="0"/>
          <c:order val="0"/>
          <c:tx>
            <c:strRef>
              <c:f>'dashboard data'!$O$1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0E-4BAE-ACB2-56C83C9441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0E-4BAE-ACB2-56C83C9441FB}"/>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data'!$N$2:$N$4</c:f>
              <c:strCache>
                <c:ptCount val="2"/>
                <c:pt idx="0">
                  <c:v>Negativ</c:v>
                </c:pt>
                <c:pt idx="1">
                  <c:v>Positiv</c:v>
                </c:pt>
              </c:strCache>
            </c:strRef>
          </c:cat>
          <c:val>
            <c:numRef>
              <c:f>'dashboard data'!$O$2:$O$4</c:f>
              <c:numCache>
                <c:formatCode>General</c:formatCode>
                <c:ptCount val="2"/>
                <c:pt idx="0">
                  <c:v>-278461.86999999988</c:v>
                </c:pt>
                <c:pt idx="1">
                  <c:v>707505.60999999556</c:v>
                </c:pt>
              </c:numCache>
            </c:numRef>
          </c:val>
          <c:extLst>
            <c:ext xmlns:c16="http://schemas.microsoft.com/office/drawing/2014/chart" uri="{C3380CC4-5D6E-409C-BE32-E72D297353CC}">
              <c16:uniqueId val="{00000004-450E-4BAE-ACB2-56C83C9441FB}"/>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(1).xlsm]dashboard data!PivotTable1</c:name>
    <c:fmtId val="6"/>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layout>
            <c:manualLayout>
              <c:x val="0.27852098132868958"/>
              <c:y val="-1.135606419774809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s>
    <c:plotArea>
      <c:layout/>
      <c:pieChart>
        <c:varyColors val="1"/>
        <c:ser>
          <c:idx val="0"/>
          <c:order val="0"/>
          <c:tx>
            <c:strRef>
              <c:f>'dashboard data'!$B$1</c:f>
              <c:strCache>
                <c:ptCount val="1"/>
                <c:pt idx="0">
                  <c:v>Total</c:v>
                </c:pt>
              </c:strCache>
            </c:strRef>
          </c:tx>
          <c:explosion val="37"/>
          <c:dPt>
            <c:idx val="0"/>
            <c:bubble3D val="0"/>
            <c:explosion val="11"/>
            <c:spPr>
              <a:solidFill>
                <a:schemeClr val="accent1"/>
              </a:solidFill>
              <a:ln w="19050">
                <a:solidFill>
                  <a:schemeClr val="lt1"/>
                </a:solidFill>
              </a:ln>
              <a:effectLst/>
            </c:spPr>
            <c:extLst>
              <c:ext xmlns:c16="http://schemas.microsoft.com/office/drawing/2014/chart" uri="{C3380CC4-5D6E-409C-BE32-E72D297353CC}">
                <c16:uniqueId val="{00000001-CA08-4A99-AD1D-729744E885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08-4A99-AD1D-729744E885F5}"/>
              </c:ext>
            </c:extLst>
          </c:dPt>
          <c:dPt>
            <c:idx val="2"/>
            <c:bubble3D val="0"/>
            <c:explosion val="0"/>
            <c:spPr>
              <a:solidFill>
                <a:schemeClr val="accent3"/>
              </a:solidFill>
              <a:ln w="19050">
                <a:solidFill>
                  <a:schemeClr val="lt1"/>
                </a:solidFill>
              </a:ln>
              <a:effectLst/>
            </c:spPr>
            <c:extLst>
              <c:ext xmlns:c16="http://schemas.microsoft.com/office/drawing/2014/chart" uri="{C3380CC4-5D6E-409C-BE32-E72D297353CC}">
                <c16:uniqueId val="{00000005-CA08-4A99-AD1D-729744E885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A08-4A99-AD1D-729744E885F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A08-4A99-AD1D-729744E885F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A08-4A99-AD1D-729744E885F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A08-4A99-AD1D-729744E885F5}"/>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data'!$A$2:$A$9</c:f>
              <c:strCache>
                <c:ptCount val="7"/>
                <c:pt idx="0">
                  <c:v>EXP</c:v>
                </c:pt>
                <c:pt idx="1">
                  <c:v>FHK</c:v>
                </c:pt>
                <c:pt idx="2">
                  <c:v>GRK</c:v>
                </c:pt>
                <c:pt idx="3">
                  <c:v>MUSTER</c:v>
                </c:pt>
                <c:pt idx="4">
                  <c:v>ONLINE</c:v>
                </c:pt>
                <c:pt idx="5">
                  <c:v>PROMO</c:v>
                </c:pt>
                <c:pt idx="6">
                  <c:v>SONSTIGE</c:v>
                </c:pt>
              </c:strCache>
            </c:strRef>
          </c:cat>
          <c:val>
            <c:numRef>
              <c:f>'dashboard data'!$B$2:$B$9</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extLst>
            <c:ext xmlns:c16="http://schemas.microsoft.com/office/drawing/2014/chart" uri="{C3380CC4-5D6E-409C-BE32-E72D297353CC}">
              <c16:uniqueId val="{0000000E-CA08-4A99-AD1D-729744E885F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1013861504951434"/>
          <c:y val="0.32626883580893168"/>
          <c:w val="0.17657058218599869"/>
          <c:h val="0.57529700663580929"/>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(1).xlsm]dashboard data!PivotTable1</c:name>
    <c:fmtId val="9"/>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69850">
            <a:solidFill>
              <a:srgbClr val="FF0000"/>
            </a:solidFill>
          </a:ln>
          <a:effectLst/>
        </c:spPr>
        <c:marker>
          <c:symbol val="none"/>
        </c:marker>
        <c:dLbl>
          <c:idx val="0"/>
          <c:spPr>
            <a:noFill/>
            <a:ln>
              <a:noFill/>
            </a:ln>
            <a:effectLst/>
          </c:spPr>
          <c:txPr>
            <a:bodyPr rot="1560000" spcFirstLastPara="1" vertOverflow="ellipsis"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data'!$B$1</c:f>
              <c:strCache>
                <c:ptCount val="1"/>
                <c:pt idx="0">
                  <c:v>Total</c:v>
                </c:pt>
              </c:strCache>
            </c:strRef>
          </c:tx>
          <c:spPr>
            <a:solidFill>
              <a:schemeClr val="accent1"/>
            </a:solidFill>
            <a:ln w="69850">
              <a:solidFill>
                <a:srgbClr val="FF0000"/>
              </a:solidFill>
            </a:ln>
            <a:effectLst/>
          </c:spPr>
          <c:invertIfNegative val="0"/>
          <c:dLbls>
            <c:spPr>
              <a:noFill/>
              <a:ln>
                <a:noFill/>
              </a:ln>
              <a:effectLst/>
            </c:spPr>
            <c:txPr>
              <a:bodyPr rot="1560000" spcFirstLastPara="1" vertOverflow="ellipsis"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data'!$A$2:$A$9</c:f>
              <c:strCache>
                <c:ptCount val="7"/>
                <c:pt idx="0">
                  <c:v>EXP</c:v>
                </c:pt>
                <c:pt idx="1">
                  <c:v>FHK</c:v>
                </c:pt>
                <c:pt idx="2">
                  <c:v>GRK</c:v>
                </c:pt>
                <c:pt idx="3">
                  <c:v>MUSTER</c:v>
                </c:pt>
                <c:pt idx="4">
                  <c:v>ONLINE</c:v>
                </c:pt>
                <c:pt idx="5">
                  <c:v>PROMO</c:v>
                </c:pt>
                <c:pt idx="6">
                  <c:v>SONSTIGE</c:v>
                </c:pt>
              </c:strCache>
            </c:strRef>
          </c:cat>
          <c:val>
            <c:numRef>
              <c:f>'dashboard data'!$B$2:$B$9</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extLst>
            <c:ext xmlns:c16="http://schemas.microsoft.com/office/drawing/2014/chart" uri="{C3380CC4-5D6E-409C-BE32-E72D297353CC}">
              <c16:uniqueId val="{00000000-8392-42A9-8460-85BC67268515}"/>
            </c:ext>
          </c:extLst>
        </c:ser>
        <c:dLbls>
          <c:showLegendKey val="0"/>
          <c:showVal val="0"/>
          <c:showCatName val="0"/>
          <c:showSerName val="0"/>
          <c:showPercent val="0"/>
          <c:showBubbleSize val="0"/>
        </c:dLbls>
        <c:gapWidth val="219"/>
        <c:overlap val="-27"/>
        <c:axId val="732838920"/>
        <c:axId val="732837280"/>
      </c:barChart>
      <c:catAx>
        <c:axId val="7328389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732837280"/>
        <c:crosses val="autoZero"/>
        <c:auto val="1"/>
        <c:lblAlgn val="ctr"/>
        <c:lblOffset val="100"/>
        <c:noMultiLvlLbl val="0"/>
      </c:catAx>
      <c:valAx>
        <c:axId val="732837280"/>
        <c:scaling>
          <c:orientation val="minMax"/>
        </c:scaling>
        <c:delete val="0"/>
        <c:axPos val="l"/>
        <c:majorGridlines>
          <c:spPr>
            <a:ln w="9525" cap="flat" cmpd="sng" algn="ctr">
              <a:solidFill>
                <a:schemeClr val="accen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732838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(1).xlsm]dashboard data!PivotTable3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data'!$K$1</c:f>
              <c:strCache>
                <c:ptCount val="1"/>
                <c:pt idx="0">
                  <c:v>Sum of Einzelpreis</c:v>
                </c:pt>
              </c:strCache>
            </c:strRef>
          </c:tx>
          <c:spPr>
            <a:solidFill>
              <a:schemeClr val="accent1"/>
            </a:solidFill>
            <a:ln w="19050">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data'!$J$2:$J$14</c:f>
              <c:strCache>
                <c:ptCount val="12"/>
                <c:pt idx="0">
                  <c:v>Muhsin Yortanli</c:v>
                </c:pt>
                <c:pt idx="1">
                  <c:v>Antonio Vuolo</c:v>
                </c:pt>
                <c:pt idx="2">
                  <c:v>Chahid Drimani</c:v>
                </c:pt>
                <c:pt idx="3">
                  <c:v>Sokol Kapaj</c:v>
                </c:pt>
                <c:pt idx="4">
                  <c:v>Sebastian Faber</c:v>
                </c:pt>
                <c:pt idx="5">
                  <c:v>Patrick Verfürth</c:v>
                </c:pt>
                <c:pt idx="6">
                  <c:v>Corina Wedel</c:v>
                </c:pt>
                <c:pt idx="7">
                  <c:v>Rafael &amp; Fatma</c:v>
                </c:pt>
                <c:pt idx="8">
                  <c:v>Zentrale_keine Betreuung</c:v>
                </c:pt>
                <c:pt idx="9">
                  <c:v>Andreas Michels</c:v>
                </c:pt>
                <c:pt idx="10">
                  <c:v>Ximena Morales</c:v>
                </c:pt>
                <c:pt idx="11">
                  <c:v>Gregor &amp; Nurgül</c:v>
                </c:pt>
              </c:strCache>
            </c:strRef>
          </c:cat>
          <c:val>
            <c:numRef>
              <c:f>'dashboard data'!$K$2:$K$14</c:f>
              <c:numCache>
                <c:formatCode>_-* #,##0.00\ "€"_-;\-* #,##0.00\ "€"_-;_-* "-"??\ "€"_-;_-@_-</c:formatCode>
                <c:ptCount val="12"/>
                <c:pt idx="0">
                  <c:v>586869</c:v>
                </c:pt>
                <c:pt idx="1">
                  <c:v>271784.3</c:v>
                </c:pt>
                <c:pt idx="2">
                  <c:v>258631</c:v>
                </c:pt>
                <c:pt idx="3">
                  <c:v>223966.5</c:v>
                </c:pt>
                <c:pt idx="4">
                  <c:v>206796.79999999996</c:v>
                </c:pt>
                <c:pt idx="5">
                  <c:v>183412.54000000027</c:v>
                </c:pt>
                <c:pt idx="6">
                  <c:v>165722.79999999999</c:v>
                </c:pt>
                <c:pt idx="7">
                  <c:v>123671.01</c:v>
                </c:pt>
                <c:pt idx="8">
                  <c:v>111950.91</c:v>
                </c:pt>
                <c:pt idx="9">
                  <c:v>110449.70000000001</c:v>
                </c:pt>
                <c:pt idx="10">
                  <c:v>103780.2</c:v>
                </c:pt>
                <c:pt idx="11">
                  <c:v>90041</c:v>
                </c:pt>
              </c:numCache>
            </c:numRef>
          </c:val>
          <c:extLst>
            <c:ext xmlns:c16="http://schemas.microsoft.com/office/drawing/2014/chart" uri="{C3380CC4-5D6E-409C-BE32-E72D297353CC}">
              <c16:uniqueId val="{00000000-1C36-40E4-9952-867B5371A58A}"/>
            </c:ext>
          </c:extLst>
        </c:ser>
        <c:ser>
          <c:idx val="1"/>
          <c:order val="1"/>
          <c:tx>
            <c:strRef>
              <c:f>'dashboard data'!$L$1</c:f>
              <c:strCache>
                <c:ptCount val="1"/>
                <c:pt idx="0">
                  <c:v>Sum of RoherloesGESAMT
NEU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data'!$J$2:$J$14</c:f>
              <c:strCache>
                <c:ptCount val="12"/>
                <c:pt idx="0">
                  <c:v>Muhsin Yortanli</c:v>
                </c:pt>
                <c:pt idx="1">
                  <c:v>Antonio Vuolo</c:v>
                </c:pt>
                <c:pt idx="2">
                  <c:v>Chahid Drimani</c:v>
                </c:pt>
                <c:pt idx="3">
                  <c:v>Sokol Kapaj</c:v>
                </c:pt>
                <c:pt idx="4">
                  <c:v>Sebastian Faber</c:v>
                </c:pt>
                <c:pt idx="5">
                  <c:v>Patrick Verfürth</c:v>
                </c:pt>
                <c:pt idx="6">
                  <c:v>Corina Wedel</c:v>
                </c:pt>
                <c:pt idx="7">
                  <c:v>Rafael &amp; Fatma</c:v>
                </c:pt>
                <c:pt idx="8">
                  <c:v>Zentrale_keine Betreuung</c:v>
                </c:pt>
                <c:pt idx="9">
                  <c:v>Andreas Michels</c:v>
                </c:pt>
                <c:pt idx="10">
                  <c:v>Ximena Morales</c:v>
                </c:pt>
                <c:pt idx="11">
                  <c:v>Gregor &amp; Nurgül</c:v>
                </c:pt>
              </c:strCache>
            </c:strRef>
          </c:cat>
          <c:val>
            <c:numRef>
              <c:f>'dashboard data'!$L$2:$L$14</c:f>
              <c:numCache>
                <c:formatCode>General</c:formatCode>
                <c:ptCount val="12"/>
                <c:pt idx="0">
                  <c:v>92197.109999999942</c:v>
                </c:pt>
                <c:pt idx="1">
                  <c:v>47130.079999999973</c:v>
                </c:pt>
                <c:pt idx="2">
                  <c:v>62818.090000000004</c:v>
                </c:pt>
                <c:pt idx="3">
                  <c:v>66567.95</c:v>
                </c:pt>
                <c:pt idx="4">
                  <c:v>20241.509999999977</c:v>
                </c:pt>
                <c:pt idx="5">
                  <c:v>32019.109999999964</c:v>
                </c:pt>
                <c:pt idx="6">
                  <c:v>45961.989999999962</c:v>
                </c:pt>
                <c:pt idx="7">
                  <c:v>-319.11999999999932</c:v>
                </c:pt>
                <c:pt idx="8">
                  <c:v>103996.40000000001</c:v>
                </c:pt>
                <c:pt idx="9">
                  <c:v>-77740.73</c:v>
                </c:pt>
                <c:pt idx="10">
                  <c:v>25149.190000000002</c:v>
                </c:pt>
                <c:pt idx="11">
                  <c:v>-7293.58</c:v>
                </c:pt>
              </c:numCache>
            </c:numRef>
          </c:val>
          <c:extLst>
            <c:ext xmlns:c16="http://schemas.microsoft.com/office/drawing/2014/chart" uri="{C3380CC4-5D6E-409C-BE32-E72D297353CC}">
              <c16:uniqueId val="{00000001-1C36-40E4-9952-867B5371A58A}"/>
            </c:ext>
          </c:extLst>
        </c:ser>
        <c:dLbls>
          <c:dLblPos val="outEnd"/>
          <c:showLegendKey val="0"/>
          <c:showVal val="1"/>
          <c:showCatName val="0"/>
          <c:showSerName val="0"/>
          <c:showPercent val="0"/>
          <c:showBubbleSize val="0"/>
        </c:dLbls>
        <c:gapWidth val="182"/>
        <c:axId val="596852216"/>
        <c:axId val="596852872"/>
      </c:barChart>
      <c:catAx>
        <c:axId val="596852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96852872"/>
        <c:crosses val="autoZero"/>
        <c:auto val="1"/>
        <c:lblAlgn val="ctr"/>
        <c:lblOffset val="100"/>
        <c:noMultiLvlLbl val="0"/>
      </c:catAx>
      <c:valAx>
        <c:axId val="596852872"/>
        <c:scaling>
          <c:orientation val="minMax"/>
        </c:scaling>
        <c:delete val="0"/>
        <c:axPos val="b"/>
        <c:majorGridlines>
          <c:spPr>
            <a:ln w="9525" cap="flat" cmpd="sng" algn="ctr">
              <a:solidFill>
                <a:schemeClr val="accent1">
                  <a:alpha val="20000"/>
                </a:schemeClr>
              </a:solidFill>
              <a:round/>
            </a:ln>
            <a:effectLst/>
          </c:spPr>
        </c:majorGridlines>
        <c:numFmt formatCode="_-* #,##0.00\ &quot;€&quot;_-;\-* #,##0.00\ &quot;€&quot;_-;_-* &quot;-&quot;??\ &quot;€&quot;_-;_-@_-" sourceLinked="1"/>
        <c:majorTickMark val="none"/>
        <c:minorTickMark val="none"/>
        <c:tickLblPos val="nextTo"/>
        <c:spPr>
          <a:noFill/>
          <a:ln>
            <a:noFill/>
          </a:ln>
          <a:effectLst/>
        </c:spPr>
        <c:txPr>
          <a:bodyPr rot="0" spcFirstLastPara="1" vertOverflow="ellipsis" wrap="square" anchor="ctr" anchorCtr="1"/>
          <a:lstStyle/>
          <a:p>
            <a:pPr>
              <a:defRPr sz="1600" b="1" i="0" u="none" strike="noStrike" kern="1200" baseline="0">
                <a:solidFill>
                  <a:sysClr val="windowText" lastClr="000000"/>
                </a:solidFill>
                <a:latin typeface="+mn-lt"/>
                <a:ea typeface="+mn-ea"/>
                <a:cs typeface="+mn-cs"/>
              </a:defRPr>
            </a:pPr>
            <a:endParaRPr lang="en-US"/>
          </a:p>
        </c:txPr>
        <c:crossAx val="596852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(1).xlsm]dashboard data!PivotTable10</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69203849518809"/>
          <c:y val="2.5428331875182269E-2"/>
          <c:w val="0.82686351706036743"/>
          <c:h val="0.89814814814814814"/>
        </c:manualLayout>
      </c:layout>
      <c:lineChart>
        <c:grouping val="standard"/>
        <c:varyColors val="0"/>
        <c:ser>
          <c:idx val="0"/>
          <c:order val="0"/>
          <c:tx>
            <c:strRef>
              <c:f>'dashboard data'!$AD$1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data'!$AC$2:$AC$6</c:f>
              <c:strCache>
                <c:ptCount val="4"/>
                <c:pt idx="0">
                  <c:v>Hardware</c:v>
                </c:pt>
                <c:pt idx="1">
                  <c:v>Belastung</c:v>
                </c:pt>
                <c:pt idx="2">
                  <c:v>Versandkosten</c:v>
                </c:pt>
                <c:pt idx="3">
                  <c:v>Provisionen</c:v>
                </c:pt>
              </c:strCache>
            </c:strRef>
          </c:cat>
          <c:val>
            <c:numRef>
              <c:f>'dashboard data'!$AD$2:$AD$6</c:f>
              <c:numCache>
                <c:formatCode>General</c:formatCode>
                <c:ptCount val="4"/>
                <c:pt idx="0">
                  <c:v>14080611.360000009</c:v>
                </c:pt>
                <c:pt idx="1">
                  <c:v>103000</c:v>
                </c:pt>
                <c:pt idx="2">
                  <c:v>2645.699999999998</c:v>
                </c:pt>
                <c:pt idx="3">
                  <c:v>-159421.99</c:v>
                </c:pt>
              </c:numCache>
            </c:numRef>
          </c:val>
          <c:smooth val="0"/>
          <c:extLst>
            <c:ext xmlns:c16="http://schemas.microsoft.com/office/drawing/2014/chart" uri="{C3380CC4-5D6E-409C-BE32-E72D297353CC}">
              <c16:uniqueId val="{00000000-54EF-409D-9557-157B928E90C6}"/>
            </c:ext>
          </c:extLst>
        </c:ser>
        <c:dLbls>
          <c:dLblPos val="t"/>
          <c:showLegendKey val="0"/>
          <c:showVal val="1"/>
          <c:showCatName val="0"/>
          <c:showSerName val="0"/>
          <c:showPercent val="0"/>
          <c:showBubbleSize val="0"/>
        </c:dLbls>
        <c:smooth val="0"/>
        <c:axId val="793632112"/>
        <c:axId val="793635720"/>
      </c:lineChart>
      <c:catAx>
        <c:axId val="79363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793635720"/>
        <c:crosses val="autoZero"/>
        <c:auto val="1"/>
        <c:lblAlgn val="ctr"/>
        <c:lblOffset val="100"/>
        <c:noMultiLvlLbl val="0"/>
      </c:catAx>
      <c:valAx>
        <c:axId val="793635720"/>
        <c:scaling>
          <c:orientation val="minMax"/>
        </c:scaling>
        <c:delete val="0"/>
        <c:axPos val="l"/>
        <c:majorGridlines>
          <c:spPr>
            <a:ln w="12700" cap="flat" cmpd="sng" algn="ctr">
              <a:solidFill>
                <a:schemeClr val="accen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79363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 (1).xlsm]dashboard data!PivotTable7</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2">
              <a:alpha val="45000"/>
            </a:schemeClr>
          </a:solidFill>
          <a:ln w="19050">
            <a:solidFill>
              <a:schemeClr val="accent2">
                <a:lumMod val="50000"/>
              </a:schemeClr>
            </a:solidFill>
          </a:ln>
          <a:effectLst/>
        </c:spPr>
        <c:marker>
          <c:symbol val="none"/>
        </c:marker>
        <c:dLbl>
          <c:idx val="0"/>
          <c:spPr>
            <a:noFill/>
            <a:ln>
              <a:noFill/>
            </a:ln>
            <a:effectLst/>
          </c:spPr>
          <c:txPr>
            <a:bodyPr rot="5400000" spcFirstLastPara="1" vertOverflow="ellipsis" vert="horz" wrap="square" lIns="38100" tIns="19050" rIns="38100" bIns="19050" anchor="t" anchorCtr="0">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 data'!$AI$1</c:f>
              <c:strCache>
                <c:ptCount val="1"/>
                <c:pt idx="0">
                  <c:v>Total</c:v>
                </c:pt>
              </c:strCache>
            </c:strRef>
          </c:tx>
          <c:spPr>
            <a:solidFill>
              <a:schemeClr val="accent2">
                <a:alpha val="45000"/>
              </a:schemeClr>
            </a:solidFill>
            <a:ln w="19050">
              <a:solidFill>
                <a:schemeClr val="accent2">
                  <a:lumMod val="50000"/>
                </a:schemeClr>
              </a:solidFill>
            </a:ln>
            <a:effectLst/>
          </c:spPr>
          <c:dLbls>
            <c:spPr>
              <a:noFill/>
              <a:ln>
                <a:noFill/>
              </a:ln>
              <a:effectLst/>
            </c:spPr>
            <c:txPr>
              <a:bodyPr rot="5400000" spcFirstLastPara="1" vertOverflow="ellipsis" vert="horz" wrap="square" lIns="38100" tIns="19050" rIns="38100" bIns="19050" anchor="t" anchorCtr="0">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data'!$AH$2:$AH$12</c:f>
              <c:strCache>
                <c:ptCount val="10"/>
                <c:pt idx="0">
                  <c:v>Apple iPhone 13 128GB, midnight</c:v>
                </c:pt>
                <c:pt idx="1">
                  <c:v>Apple iPhone 14 128GB, midnight (EU)</c:v>
                </c:pt>
                <c:pt idx="2">
                  <c:v>Apple iPhone 15 128GB, black</c:v>
                </c:pt>
                <c:pt idx="3">
                  <c:v>Apple iPhone 16 Pro 128GB, black</c:v>
                </c:pt>
                <c:pt idx="4">
                  <c:v>Apple iPhone 16 Pro Max 256GB, natural (EU)</c:v>
                </c:pt>
                <c:pt idx="5">
                  <c:v>Samsung A556B A55 5G 128GB, black navy (EU)</c:v>
                </c:pt>
                <c:pt idx="6">
                  <c:v>Samsung F741B Z Flip6 5G 256GB, silver (EU1)</c:v>
                </c:pt>
                <c:pt idx="7">
                  <c:v>Samsung G556B Xcover7 128GB EE, black (EU)</c:v>
                </c:pt>
                <c:pt idx="8">
                  <c:v>Samsung S721B S24 FE 5G 128GB, graphite (EU1)</c:v>
                </c:pt>
                <c:pt idx="9">
                  <c:v>Samsung S921B S24 5G 256GB, black (EU)</c:v>
                </c:pt>
              </c:strCache>
            </c:strRef>
          </c:cat>
          <c:val>
            <c:numRef>
              <c:f>'dashboard data'!$AI$2:$AI$12</c:f>
              <c:numCache>
                <c:formatCode>General</c:formatCode>
                <c:ptCount val="10"/>
                <c:pt idx="0">
                  <c:v>232418</c:v>
                </c:pt>
                <c:pt idx="1">
                  <c:v>329172</c:v>
                </c:pt>
                <c:pt idx="2">
                  <c:v>545668.78</c:v>
                </c:pt>
                <c:pt idx="3">
                  <c:v>252989.36</c:v>
                </c:pt>
                <c:pt idx="4">
                  <c:v>390156</c:v>
                </c:pt>
                <c:pt idx="5">
                  <c:v>582299</c:v>
                </c:pt>
                <c:pt idx="6">
                  <c:v>228867</c:v>
                </c:pt>
                <c:pt idx="7">
                  <c:v>382338</c:v>
                </c:pt>
                <c:pt idx="8">
                  <c:v>218300</c:v>
                </c:pt>
                <c:pt idx="9">
                  <c:v>230931.28</c:v>
                </c:pt>
              </c:numCache>
            </c:numRef>
          </c:val>
          <c:extLst>
            <c:ext xmlns:c16="http://schemas.microsoft.com/office/drawing/2014/chart" uri="{C3380CC4-5D6E-409C-BE32-E72D297353CC}">
              <c16:uniqueId val="{00000000-43EA-403A-844B-CABDFECF5278}"/>
            </c:ext>
          </c:extLst>
        </c:ser>
        <c:dLbls>
          <c:showLegendKey val="0"/>
          <c:showVal val="1"/>
          <c:showCatName val="0"/>
          <c:showSerName val="0"/>
          <c:showPercent val="0"/>
          <c:showBubbleSize val="0"/>
        </c:dLbls>
        <c:axId val="488028824"/>
        <c:axId val="488029152"/>
      </c:areaChart>
      <c:catAx>
        <c:axId val="488028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88029152"/>
        <c:crosses val="autoZero"/>
        <c:auto val="1"/>
        <c:lblAlgn val="ctr"/>
        <c:lblOffset val="100"/>
        <c:noMultiLvlLbl val="0"/>
      </c:catAx>
      <c:valAx>
        <c:axId val="488029152"/>
        <c:scaling>
          <c:orientation val="minMax"/>
        </c:scaling>
        <c:delete val="0"/>
        <c:axPos val="l"/>
        <c:majorGridlines>
          <c:spPr>
            <a:ln w="12700" cap="flat" cmpd="sng" algn="ctr">
              <a:solidFill>
                <a:schemeClr val="accent1">
                  <a:alpha val="42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488028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2.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548038</xdr:colOff>
      <xdr:row>71</xdr:row>
      <xdr:rowOff>4724</xdr:rowOff>
    </xdr:to>
    <xdr:sp macro="" textlink="">
      <xdr:nvSpPr>
        <xdr:cNvPr id="5" name="Rectangle: Rounded Corners 4">
          <a:extLst>
            <a:ext uri="{FF2B5EF4-FFF2-40B4-BE49-F238E27FC236}">
              <a16:creationId xmlns:a16="http://schemas.microsoft.com/office/drawing/2014/main" id="{4940460C-98C4-421E-8D25-F6122D39419A}"/>
            </a:ext>
          </a:extLst>
        </xdr:cNvPr>
        <xdr:cNvSpPr>
          <a:spLocks noChangeAspect="1"/>
        </xdr:cNvSpPr>
      </xdr:nvSpPr>
      <xdr:spPr>
        <a:xfrm>
          <a:off x="0" y="0"/>
          <a:ext cx="3586967" cy="1288615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60</xdr:col>
      <xdr:colOff>315685</xdr:colOff>
      <xdr:row>0</xdr:row>
      <xdr:rowOff>0</xdr:rowOff>
    </xdr:from>
    <xdr:to>
      <xdr:col>66</xdr:col>
      <xdr:colOff>255938</xdr:colOff>
      <xdr:row>71</xdr:row>
      <xdr:rowOff>4724</xdr:rowOff>
    </xdr:to>
    <xdr:sp macro="" textlink="">
      <xdr:nvSpPr>
        <xdr:cNvPr id="6" name="Rectangle: Rounded Corners 5">
          <a:extLst>
            <a:ext uri="{FF2B5EF4-FFF2-40B4-BE49-F238E27FC236}">
              <a16:creationId xmlns:a16="http://schemas.microsoft.com/office/drawing/2014/main" id="{5AEC9125-2B15-46B6-93BF-1328D43233E4}"/>
            </a:ext>
          </a:extLst>
        </xdr:cNvPr>
        <xdr:cNvSpPr>
          <a:spLocks noChangeAspect="1"/>
        </xdr:cNvSpPr>
      </xdr:nvSpPr>
      <xdr:spPr>
        <a:xfrm>
          <a:off x="36891685" y="0"/>
          <a:ext cx="3597853" cy="1262852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xdr:clientData/>
  </xdr:twoCellAnchor>
  <xdr:twoCellAnchor>
    <xdr:from>
      <xdr:col>7</xdr:col>
      <xdr:colOff>31750</xdr:colOff>
      <xdr:row>8</xdr:row>
      <xdr:rowOff>0</xdr:rowOff>
    </xdr:from>
    <xdr:to>
      <xdr:col>17</xdr:col>
      <xdr:colOff>114300</xdr:colOff>
      <xdr:row>38</xdr:row>
      <xdr:rowOff>50800</xdr:rowOff>
    </xdr:to>
    <xdr:grpSp>
      <xdr:nvGrpSpPr>
        <xdr:cNvPr id="18" name="Group 17">
          <a:extLst>
            <a:ext uri="{FF2B5EF4-FFF2-40B4-BE49-F238E27FC236}">
              <a16:creationId xmlns:a16="http://schemas.microsoft.com/office/drawing/2014/main" id="{67EF6AB8-96B1-4080-A724-3EB66E1989AC}"/>
            </a:ext>
          </a:extLst>
        </xdr:cNvPr>
        <xdr:cNvGrpSpPr/>
      </xdr:nvGrpSpPr>
      <xdr:grpSpPr>
        <a:xfrm>
          <a:off x="4298950" y="1422400"/>
          <a:ext cx="6178550" cy="5384800"/>
          <a:chOff x="4238625" y="1333500"/>
          <a:chExt cx="6115050" cy="5765800"/>
        </a:xfrm>
      </xdr:grpSpPr>
      <xdr:sp macro="" textlink="">
        <xdr:nvSpPr>
          <xdr:cNvPr id="15" name="Rectangle: Rounded Corners 14">
            <a:extLst>
              <a:ext uri="{FF2B5EF4-FFF2-40B4-BE49-F238E27FC236}">
                <a16:creationId xmlns:a16="http://schemas.microsoft.com/office/drawing/2014/main" id="{1F3D1581-36E5-4D98-97EE-4799829B1082}"/>
              </a:ext>
            </a:extLst>
          </xdr:cNvPr>
          <xdr:cNvSpPr/>
        </xdr:nvSpPr>
        <xdr:spPr bwMode="auto">
          <a:xfrm>
            <a:off x="4238625" y="1333500"/>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baseline="0">
                <a:solidFill>
                  <a:sysClr val="windowText" lastClr="000000"/>
                </a:solidFill>
                <a:effectLst/>
                <a:latin typeface="+mn-lt"/>
                <a:ea typeface="+mn-ea"/>
                <a:cs typeface="+mn-cs"/>
              </a:rPr>
              <a:t>Roherlös auf Positionsebene POSITIVER/NEGATIVER </a:t>
            </a:r>
            <a:endParaRPr lang="en-US" sz="2400" b="1">
              <a:solidFill>
                <a:sysClr val="windowText" lastClr="000000"/>
              </a:solidFill>
              <a:effectLst/>
            </a:endParaRPr>
          </a:p>
          <a:p>
            <a:pPr algn="ctr"/>
            <a:endParaRPr lang="en-US" sz="2400" b="1">
              <a:solidFill>
                <a:sysClr val="windowText" lastClr="000000"/>
              </a:solidFill>
            </a:endParaRPr>
          </a:p>
        </xdr:txBody>
      </xdr:sp>
      <xdr:graphicFrame macro="">
        <xdr:nvGraphicFramePr>
          <xdr:cNvPr id="8" name="Chart 7">
            <a:extLst>
              <a:ext uri="{FF2B5EF4-FFF2-40B4-BE49-F238E27FC236}">
                <a16:creationId xmlns:a16="http://schemas.microsoft.com/office/drawing/2014/main" id="{61D69259-8A1E-446E-B3D8-042E07CFAB75}"/>
              </a:ext>
            </a:extLst>
          </xdr:cNvPr>
          <xdr:cNvGraphicFramePr>
            <a:graphicFrameLocks/>
          </xdr:cNvGraphicFramePr>
        </xdr:nvGraphicFramePr>
        <xdr:xfrm>
          <a:off x="4449329" y="2118591"/>
          <a:ext cx="5729432" cy="491259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18</xdr:col>
      <xdr:colOff>6350</xdr:colOff>
      <xdr:row>7</xdr:row>
      <xdr:rowOff>180975</xdr:rowOff>
    </xdr:from>
    <xdr:to>
      <xdr:col>28</xdr:col>
      <xdr:colOff>88900</xdr:colOff>
      <xdr:row>38</xdr:row>
      <xdr:rowOff>41275</xdr:rowOff>
    </xdr:to>
    <xdr:grpSp>
      <xdr:nvGrpSpPr>
        <xdr:cNvPr id="20" name="Group 19">
          <a:extLst>
            <a:ext uri="{FF2B5EF4-FFF2-40B4-BE49-F238E27FC236}">
              <a16:creationId xmlns:a16="http://schemas.microsoft.com/office/drawing/2014/main" id="{F3520B0B-5EF6-4181-808A-49B7132D6485}"/>
            </a:ext>
          </a:extLst>
        </xdr:cNvPr>
        <xdr:cNvGrpSpPr/>
      </xdr:nvGrpSpPr>
      <xdr:grpSpPr>
        <a:xfrm>
          <a:off x="10979150" y="1425575"/>
          <a:ext cx="6178550" cy="5372100"/>
          <a:chOff x="17135475" y="847725"/>
          <a:chExt cx="6115050" cy="5765800"/>
        </a:xfrm>
      </xdr:grpSpPr>
      <xdr:sp macro="" textlink="">
        <xdr:nvSpPr>
          <xdr:cNvPr id="14" name="Rectangle: Rounded Corners 13">
            <a:extLst>
              <a:ext uri="{FF2B5EF4-FFF2-40B4-BE49-F238E27FC236}">
                <a16:creationId xmlns:a16="http://schemas.microsoft.com/office/drawing/2014/main" id="{4075D582-181D-4937-8524-E20ADC692C59}"/>
              </a:ext>
            </a:extLst>
          </xdr:cNvPr>
          <xdr:cNvSpPr/>
        </xdr:nvSpPr>
        <xdr:spPr bwMode="auto">
          <a:xfrm>
            <a:off x="17135475" y="847725"/>
            <a:ext cx="611505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u="none">
                <a:solidFill>
                  <a:sysClr val="windowText" lastClr="000000"/>
                </a:solidFill>
              </a:rPr>
              <a:t>Revenue</a:t>
            </a:r>
            <a:r>
              <a:rPr lang="en-US" sz="2800" b="1" u="none" baseline="0">
                <a:solidFill>
                  <a:sysClr val="windowText" lastClr="000000"/>
                </a:solidFill>
              </a:rPr>
              <a:t> per customer group</a:t>
            </a:r>
            <a:endParaRPr lang="en-US" sz="2800" b="1" u="none">
              <a:solidFill>
                <a:sysClr val="windowText" lastClr="000000"/>
              </a:solidFill>
            </a:endParaRPr>
          </a:p>
        </xdr:txBody>
      </xdr:sp>
      <xdr:graphicFrame macro="">
        <xdr:nvGraphicFramePr>
          <xdr:cNvPr id="19" name="Chart 18">
            <a:extLst>
              <a:ext uri="{FF2B5EF4-FFF2-40B4-BE49-F238E27FC236}">
                <a16:creationId xmlns:a16="http://schemas.microsoft.com/office/drawing/2014/main" id="{C4641434-C688-43E9-9793-0959E514B72C}"/>
              </a:ext>
            </a:extLst>
          </xdr:cNvPr>
          <xdr:cNvGraphicFramePr>
            <a:graphicFrameLocks/>
          </xdr:cNvGraphicFramePr>
        </xdr:nvGraphicFramePr>
        <xdr:xfrm>
          <a:off x="17659350" y="1689100"/>
          <a:ext cx="5073650" cy="46291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7</xdr:col>
      <xdr:colOff>12699</xdr:colOff>
      <xdr:row>40</xdr:row>
      <xdr:rowOff>187325</xdr:rowOff>
    </xdr:from>
    <xdr:to>
      <xdr:col>28</xdr:col>
      <xdr:colOff>142875</xdr:colOff>
      <xdr:row>71</xdr:row>
      <xdr:rowOff>47625</xdr:rowOff>
    </xdr:to>
    <xdr:grpSp>
      <xdr:nvGrpSpPr>
        <xdr:cNvPr id="22" name="Group 21">
          <a:extLst>
            <a:ext uri="{FF2B5EF4-FFF2-40B4-BE49-F238E27FC236}">
              <a16:creationId xmlns:a16="http://schemas.microsoft.com/office/drawing/2014/main" id="{0C1D0B90-8A31-4F3F-81E4-227266EA9CBE}"/>
            </a:ext>
          </a:extLst>
        </xdr:cNvPr>
        <xdr:cNvGrpSpPr/>
      </xdr:nvGrpSpPr>
      <xdr:grpSpPr>
        <a:xfrm>
          <a:off x="4279899" y="7292975"/>
          <a:ext cx="12931776" cy="5378450"/>
          <a:chOff x="4187824" y="7839075"/>
          <a:chExt cx="12798426" cy="5765800"/>
        </a:xfrm>
      </xdr:grpSpPr>
      <xdr:sp macro="" textlink="">
        <xdr:nvSpPr>
          <xdr:cNvPr id="13" name="Rectangle: Rounded Corners 12">
            <a:extLst>
              <a:ext uri="{FF2B5EF4-FFF2-40B4-BE49-F238E27FC236}">
                <a16:creationId xmlns:a16="http://schemas.microsoft.com/office/drawing/2014/main" id="{F0DA77CF-77BD-40EC-98B4-C1344DCAF471}"/>
              </a:ext>
            </a:extLst>
          </xdr:cNvPr>
          <xdr:cNvSpPr/>
        </xdr:nvSpPr>
        <xdr:spPr bwMode="auto">
          <a:xfrm>
            <a:off x="4187824" y="7839075"/>
            <a:ext cx="12798426"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Umstaz</a:t>
            </a:r>
            <a:r>
              <a:rPr lang="en-US" sz="3200" b="1" baseline="0">
                <a:solidFill>
                  <a:sysClr val="windowText" lastClr="000000"/>
                </a:solidFill>
              </a:rPr>
              <a:t> pro Kundengruppe</a:t>
            </a:r>
            <a:endParaRPr lang="en-US" sz="3200" b="1">
              <a:solidFill>
                <a:sysClr val="windowText" lastClr="000000"/>
              </a:solidFill>
            </a:endParaRPr>
          </a:p>
        </xdr:txBody>
      </xdr:sp>
      <xdr:graphicFrame macro="">
        <xdr:nvGraphicFramePr>
          <xdr:cNvPr id="21" name="Chart 20">
            <a:extLst>
              <a:ext uri="{FF2B5EF4-FFF2-40B4-BE49-F238E27FC236}">
                <a16:creationId xmlns:a16="http://schemas.microsoft.com/office/drawing/2014/main" id="{73AA6157-E588-4FC0-9932-CA631E006251}"/>
              </a:ext>
            </a:extLst>
          </xdr:cNvPr>
          <xdr:cNvGraphicFramePr>
            <a:graphicFrameLocks/>
          </xdr:cNvGraphicFramePr>
        </xdr:nvGraphicFramePr>
        <xdr:xfrm>
          <a:off x="4318000" y="8890000"/>
          <a:ext cx="12541250" cy="41275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28</xdr:col>
      <xdr:colOff>206375</xdr:colOff>
      <xdr:row>40</xdr:row>
      <xdr:rowOff>158750</xdr:rowOff>
    </xdr:from>
    <xdr:to>
      <xdr:col>49</xdr:col>
      <xdr:colOff>588819</xdr:colOff>
      <xdr:row>71</xdr:row>
      <xdr:rowOff>19050</xdr:rowOff>
    </xdr:to>
    <xdr:grpSp>
      <xdr:nvGrpSpPr>
        <xdr:cNvPr id="25" name="Group 24">
          <a:extLst>
            <a:ext uri="{FF2B5EF4-FFF2-40B4-BE49-F238E27FC236}">
              <a16:creationId xmlns:a16="http://schemas.microsoft.com/office/drawing/2014/main" id="{4A59368D-33EC-4E76-B644-3E227B367C06}"/>
            </a:ext>
          </a:extLst>
        </xdr:cNvPr>
        <xdr:cNvGrpSpPr/>
      </xdr:nvGrpSpPr>
      <xdr:grpSpPr>
        <a:xfrm>
          <a:off x="17275175" y="7270750"/>
          <a:ext cx="13184044" cy="5372100"/>
          <a:chOff x="17097375" y="7778750"/>
          <a:chExt cx="12763500" cy="5765800"/>
        </a:xfrm>
      </xdr:grpSpPr>
      <xdr:sp macro="" textlink="">
        <xdr:nvSpPr>
          <xdr:cNvPr id="10" name="Rectangle: Rounded Corners 9">
            <a:extLst>
              <a:ext uri="{FF2B5EF4-FFF2-40B4-BE49-F238E27FC236}">
                <a16:creationId xmlns:a16="http://schemas.microsoft.com/office/drawing/2014/main" id="{74CC6E11-BD2B-4067-9BB7-4B3FB3EBDE12}"/>
              </a:ext>
            </a:extLst>
          </xdr:cNvPr>
          <xdr:cNvSpPr/>
        </xdr:nvSpPr>
        <xdr:spPr bwMode="auto">
          <a:xfrm>
            <a:off x="17097375" y="7778750"/>
            <a:ext cx="12763500" cy="57658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3200" b="1" i="0" baseline="0">
                <a:solidFill>
                  <a:sysClr val="windowText" lastClr="000000"/>
                </a:solidFill>
                <a:effectLst/>
                <a:latin typeface="+mn-lt"/>
                <a:ea typeface="+mn-ea"/>
                <a:cs typeface="+mn-cs"/>
              </a:rPr>
              <a:t>Umsatz &amp; Roherloes pro Vertreter</a:t>
            </a:r>
            <a:endParaRPr lang="en-US" sz="3200" b="1">
              <a:solidFill>
                <a:sysClr val="windowText" lastClr="000000"/>
              </a:solidFill>
              <a:effectLst/>
            </a:endParaRPr>
          </a:p>
          <a:p>
            <a:pPr algn="ctr"/>
            <a:endParaRPr lang="en-US" sz="3200" b="1">
              <a:solidFill>
                <a:sysClr val="windowText" lastClr="000000"/>
              </a:solidFill>
            </a:endParaRPr>
          </a:p>
        </xdr:txBody>
      </xdr:sp>
      <xdr:graphicFrame macro="">
        <xdr:nvGraphicFramePr>
          <xdr:cNvPr id="24" name="Chart 23">
            <a:extLst>
              <a:ext uri="{FF2B5EF4-FFF2-40B4-BE49-F238E27FC236}">
                <a16:creationId xmlns:a16="http://schemas.microsoft.com/office/drawing/2014/main" id="{D7A1AC59-4742-480A-8DAB-C6C890D90ECB}"/>
              </a:ext>
            </a:extLst>
          </xdr:cNvPr>
          <xdr:cNvGraphicFramePr>
            <a:graphicFrameLocks/>
          </xdr:cNvGraphicFramePr>
        </xdr:nvGraphicFramePr>
        <xdr:xfrm>
          <a:off x="17287875" y="8620124"/>
          <a:ext cx="12382500" cy="449262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7</xdr:col>
      <xdr:colOff>152401</xdr:colOff>
      <xdr:row>0</xdr:row>
      <xdr:rowOff>0</xdr:rowOff>
    </xdr:from>
    <xdr:to>
      <xdr:col>59</xdr:col>
      <xdr:colOff>304801</xdr:colOff>
      <xdr:row>6</xdr:row>
      <xdr:rowOff>13607</xdr:rowOff>
    </xdr:to>
    <xdr:grpSp>
      <xdr:nvGrpSpPr>
        <xdr:cNvPr id="27" name="Group 26">
          <a:extLst>
            <a:ext uri="{FF2B5EF4-FFF2-40B4-BE49-F238E27FC236}">
              <a16:creationId xmlns:a16="http://schemas.microsoft.com/office/drawing/2014/main" id="{36F185E4-93E1-41E8-B9E9-64EC4B8E43C4}"/>
            </a:ext>
          </a:extLst>
        </xdr:cNvPr>
        <xdr:cNvGrpSpPr/>
      </xdr:nvGrpSpPr>
      <xdr:grpSpPr>
        <a:xfrm>
          <a:off x="4419601" y="0"/>
          <a:ext cx="31851600" cy="1080407"/>
          <a:chOff x="5756275" y="0"/>
          <a:chExt cx="18777177" cy="1080407"/>
        </a:xfrm>
      </xdr:grpSpPr>
      <xdr:sp macro="" textlink="">
        <xdr:nvSpPr>
          <xdr:cNvPr id="7" name="Rectangle: Rounded Corners 6">
            <a:extLst>
              <a:ext uri="{FF2B5EF4-FFF2-40B4-BE49-F238E27FC236}">
                <a16:creationId xmlns:a16="http://schemas.microsoft.com/office/drawing/2014/main" id="{96D91553-011F-4804-828E-9F4DE38ABAF4}"/>
              </a:ext>
            </a:extLst>
          </xdr:cNvPr>
          <xdr:cNvSpPr/>
        </xdr:nvSpPr>
        <xdr:spPr>
          <a:xfrm>
            <a:off x="5756275" y="0"/>
            <a:ext cx="18777177" cy="1080407"/>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3200" b="1" i="0" baseline="0">
                <a:latin typeface="Arial Black" panose="020B0A04020102020204" pitchFamily="34" charset="0"/>
              </a:rPr>
              <a:t>DASHBOARD Umsatz/Ertrag</a:t>
            </a:r>
            <a:endParaRPr lang="en-US" sz="3200" b="1" i="0">
              <a:latin typeface="Arial Black" panose="020B0A04020102020204" pitchFamily="34" charset="0"/>
            </a:endParaRPr>
          </a:p>
        </xdr:txBody>
      </xdr:sp>
      <xdr:pic>
        <xdr:nvPicPr>
          <xdr:cNvPr id="26" name="Grafik 6">
            <a:extLst>
              <a:ext uri="{FF2B5EF4-FFF2-40B4-BE49-F238E27FC236}">
                <a16:creationId xmlns:a16="http://schemas.microsoft.com/office/drawing/2014/main" id="{9A7A373D-E97A-425A-805F-536240B29DF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015200" y="228600"/>
            <a:ext cx="4218362" cy="571500"/>
          </a:xfrm>
          <a:prstGeom prst="rect">
            <a:avLst/>
          </a:prstGeom>
        </xdr:spPr>
      </xdr:pic>
    </xdr:grpSp>
    <xdr:clientData/>
  </xdr:twoCellAnchor>
  <xdr:twoCellAnchor>
    <xdr:from>
      <xdr:col>29</xdr:col>
      <xdr:colOff>88900</xdr:colOff>
      <xdr:row>7</xdr:row>
      <xdr:rowOff>174625</xdr:rowOff>
    </xdr:from>
    <xdr:to>
      <xdr:col>39</xdr:col>
      <xdr:colOff>171450</xdr:colOff>
      <xdr:row>38</xdr:row>
      <xdr:rowOff>47625</xdr:rowOff>
    </xdr:to>
    <xdr:grpSp>
      <xdr:nvGrpSpPr>
        <xdr:cNvPr id="29" name="Group 28">
          <a:extLst>
            <a:ext uri="{FF2B5EF4-FFF2-40B4-BE49-F238E27FC236}">
              <a16:creationId xmlns:a16="http://schemas.microsoft.com/office/drawing/2014/main" id="{27F57CED-E367-4E0C-8F5F-F3900AA707B4}"/>
            </a:ext>
          </a:extLst>
        </xdr:cNvPr>
        <xdr:cNvGrpSpPr/>
      </xdr:nvGrpSpPr>
      <xdr:grpSpPr>
        <a:xfrm>
          <a:off x="17767300" y="1419225"/>
          <a:ext cx="6178550" cy="5384800"/>
          <a:chOff x="17583150" y="1508125"/>
          <a:chExt cx="6115050" cy="5778500"/>
        </a:xfrm>
      </xdr:grpSpPr>
      <xdr:sp macro="" textlink="">
        <xdr:nvSpPr>
          <xdr:cNvPr id="12" name="Rectangle: Rounded Corners 11">
            <a:extLst>
              <a:ext uri="{FF2B5EF4-FFF2-40B4-BE49-F238E27FC236}">
                <a16:creationId xmlns:a16="http://schemas.microsoft.com/office/drawing/2014/main" id="{EAC3EE6C-1750-475D-9CF2-66AEFF7DB7F2}"/>
              </a:ext>
            </a:extLst>
          </xdr:cNvPr>
          <xdr:cNvSpPr/>
        </xdr:nvSpPr>
        <xdr:spPr bwMode="auto">
          <a:xfrm>
            <a:off x="17583150" y="1508125"/>
            <a:ext cx="6115050" cy="57785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Sum of Gesamtpreis</a:t>
            </a:r>
            <a:r>
              <a:rPr lang="en-US" sz="3200" b="1" baseline="0">
                <a:solidFill>
                  <a:sysClr val="windowText" lastClr="000000"/>
                </a:solidFill>
              </a:rPr>
              <a:t> </a:t>
            </a:r>
            <a:r>
              <a:rPr lang="en-US" sz="3200" b="1">
                <a:solidFill>
                  <a:sysClr val="windowText" lastClr="000000"/>
                </a:solidFill>
              </a:rPr>
              <a:t>NEU</a:t>
            </a:r>
          </a:p>
        </xdr:txBody>
      </xdr:sp>
      <xdr:graphicFrame macro="">
        <xdr:nvGraphicFramePr>
          <xdr:cNvPr id="28" name="Chart 27">
            <a:extLst>
              <a:ext uri="{FF2B5EF4-FFF2-40B4-BE49-F238E27FC236}">
                <a16:creationId xmlns:a16="http://schemas.microsoft.com/office/drawing/2014/main" id="{05FA4675-4C53-4024-A221-7339273E47E1}"/>
              </a:ext>
            </a:extLst>
          </xdr:cNvPr>
          <xdr:cNvGraphicFramePr>
            <a:graphicFrameLocks/>
          </xdr:cNvGraphicFramePr>
        </xdr:nvGraphicFramePr>
        <xdr:xfrm>
          <a:off x="17875250" y="2492375"/>
          <a:ext cx="5454650" cy="413702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39</xdr:col>
      <xdr:colOff>548409</xdr:colOff>
      <xdr:row>7</xdr:row>
      <xdr:rowOff>147781</xdr:rowOff>
    </xdr:from>
    <xdr:to>
      <xdr:col>50</xdr:col>
      <xdr:colOff>21359</xdr:colOff>
      <xdr:row>38</xdr:row>
      <xdr:rowOff>13854</xdr:rowOff>
    </xdr:to>
    <xdr:grpSp>
      <xdr:nvGrpSpPr>
        <xdr:cNvPr id="2" name="Group 1">
          <a:extLst>
            <a:ext uri="{FF2B5EF4-FFF2-40B4-BE49-F238E27FC236}">
              <a16:creationId xmlns:a16="http://schemas.microsoft.com/office/drawing/2014/main" id="{B2D4FA61-F8A0-4EFF-B2EA-9E55B5AC6CD6}"/>
            </a:ext>
          </a:extLst>
        </xdr:cNvPr>
        <xdr:cNvGrpSpPr/>
      </xdr:nvGrpSpPr>
      <xdr:grpSpPr>
        <a:xfrm>
          <a:off x="24322809" y="1392381"/>
          <a:ext cx="6178550" cy="5377873"/>
          <a:chOff x="24435955" y="1579418"/>
          <a:chExt cx="6203950" cy="5592618"/>
        </a:xfrm>
      </xdr:grpSpPr>
      <xdr:sp macro="" textlink="">
        <xdr:nvSpPr>
          <xdr:cNvPr id="11" name="Rectangle: Rounded Corners 10">
            <a:extLst>
              <a:ext uri="{FF2B5EF4-FFF2-40B4-BE49-F238E27FC236}">
                <a16:creationId xmlns:a16="http://schemas.microsoft.com/office/drawing/2014/main" id="{31AAFB63-0CF8-4836-9447-50C7C78D663C}"/>
              </a:ext>
            </a:extLst>
          </xdr:cNvPr>
          <xdr:cNvSpPr/>
        </xdr:nvSpPr>
        <xdr:spPr bwMode="auto">
          <a:xfrm>
            <a:off x="24435955" y="1579418"/>
            <a:ext cx="6203950" cy="5592618"/>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Top 10 Articles per sales</a:t>
            </a:r>
          </a:p>
        </xdr:txBody>
      </xdr:sp>
      <xdr:graphicFrame macro="">
        <xdr:nvGraphicFramePr>
          <xdr:cNvPr id="23" name="Chart 22">
            <a:extLst>
              <a:ext uri="{FF2B5EF4-FFF2-40B4-BE49-F238E27FC236}">
                <a16:creationId xmlns:a16="http://schemas.microsoft.com/office/drawing/2014/main" id="{F07A13A7-C41F-4F96-B419-52CA689FF081}"/>
              </a:ext>
            </a:extLst>
          </xdr:cNvPr>
          <xdr:cNvGraphicFramePr>
            <a:graphicFrameLocks/>
          </xdr:cNvGraphicFramePr>
        </xdr:nvGraphicFramePr>
        <xdr:xfrm>
          <a:off x="24882764" y="2503055"/>
          <a:ext cx="5532581" cy="445885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50</xdr:col>
      <xdr:colOff>171450</xdr:colOff>
      <xdr:row>26</xdr:row>
      <xdr:rowOff>20229</xdr:rowOff>
    </xdr:from>
    <xdr:to>
      <xdr:col>59</xdr:col>
      <xdr:colOff>431800</xdr:colOff>
      <xdr:row>40</xdr:row>
      <xdr:rowOff>39441</xdr:rowOff>
    </xdr:to>
    <xdr:grpSp>
      <xdr:nvGrpSpPr>
        <xdr:cNvPr id="4" name="Group 3">
          <a:extLst>
            <a:ext uri="{FF2B5EF4-FFF2-40B4-BE49-F238E27FC236}">
              <a16:creationId xmlns:a16="http://schemas.microsoft.com/office/drawing/2014/main" id="{B2462D8A-333A-4F15-B09B-2FA6E08C1D6E}"/>
            </a:ext>
          </a:extLst>
        </xdr:cNvPr>
        <xdr:cNvGrpSpPr/>
      </xdr:nvGrpSpPr>
      <xdr:grpSpPr>
        <a:xfrm>
          <a:off x="30651450" y="4643029"/>
          <a:ext cx="5746750" cy="2508412"/>
          <a:chOff x="30286325" y="4543425"/>
          <a:chExt cx="6115050" cy="2897949"/>
        </a:xfrm>
      </xdr:grpSpPr>
      <xdr:sp macro="" textlink="">
        <xdr:nvSpPr>
          <xdr:cNvPr id="39" name="Rectangle: Rounded Corners 38">
            <a:extLst>
              <a:ext uri="{FF2B5EF4-FFF2-40B4-BE49-F238E27FC236}">
                <a16:creationId xmlns:a16="http://schemas.microsoft.com/office/drawing/2014/main" id="{C7A429EF-53E2-41DF-8655-3129AF328A67}"/>
              </a:ext>
            </a:extLst>
          </xdr:cNvPr>
          <xdr:cNvSpPr/>
        </xdr:nvSpPr>
        <xdr:spPr bwMode="auto">
          <a:xfrm>
            <a:off x="30286325" y="4543425"/>
            <a:ext cx="6115050" cy="28979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Sum of Gesamtpreis</a:t>
            </a:r>
            <a:r>
              <a:rPr lang="en-US" sz="3200" b="1" baseline="0">
                <a:solidFill>
                  <a:sysClr val="windowText" lastClr="000000"/>
                </a:solidFill>
              </a:rPr>
              <a:t> </a:t>
            </a:r>
            <a:r>
              <a:rPr lang="en-US" sz="3200" b="1">
                <a:solidFill>
                  <a:sysClr val="windowText" lastClr="000000"/>
                </a:solidFill>
              </a:rPr>
              <a:t>NEU</a:t>
            </a:r>
          </a:p>
        </xdr:txBody>
      </xdr:sp>
      <xdr:sp macro="" textlink="'dashboard data'!E$2">
        <xdr:nvSpPr>
          <xdr:cNvPr id="42" name="Rectangle 41">
            <a:extLst>
              <a:ext uri="{FF2B5EF4-FFF2-40B4-BE49-F238E27FC236}">
                <a16:creationId xmlns:a16="http://schemas.microsoft.com/office/drawing/2014/main" id="{50C73338-4CD6-4189-A9D5-6E0AACF6CB83}"/>
              </a:ext>
            </a:extLst>
          </xdr:cNvPr>
          <xdr:cNvSpPr/>
        </xdr:nvSpPr>
        <xdr:spPr>
          <a:xfrm>
            <a:off x="30305376" y="5572124"/>
            <a:ext cx="6048374" cy="1571625"/>
          </a:xfrm>
          <a:prstGeom prst="rect">
            <a:avLst/>
          </a:prstGeom>
          <a:noFill/>
        </xdr:spPr>
        <xdr:txBody>
          <a:bodyPr wrap="square" lIns="91440" tIns="45720" rIns="91440" bIns="45720" anchor="t">
            <a:noAutofit/>
          </a:bodyPr>
          <a:lstStyle/>
          <a:p>
            <a:pPr algn="ctr"/>
            <a:fld id="{9F8C3E88-55D6-4C21-8F1F-41C9D71ED9A3}"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t>14026835.07</a:t>
            </a:fld>
            <a:endParaRPr lang="en-US" sz="34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142875</xdr:colOff>
      <xdr:row>42</xdr:row>
      <xdr:rowOff>174625</xdr:rowOff>
    </xdr:from>
    <xdr:to>
      <xdr:col>59</xdr:col>
      <xdr:colOff>403225</xdr:colOff>
      <xdr:row>57</xdr:row>
      <xdr:rowOff>15875</xdr:rowOff>
    </xdr:to>
    <xdr:grpSp>
      <xdr:nvGrpSpPr>
        <xdr:cNvPr id="9" name="Group 8">
          <a:extLst>
            <a:ext uri="{FF2B5EF4-FFF2-40B4-BE49-F238E27FC236}">
              <a16:creationId xmlns:a16="http://schemas.microsoft.com/office/drawing/2014/main" id="{9A6C0E87-67B7-4B8D-BA04-069C91DD9E40}"/>
            </a:ext>
          </a:extLst>
        </xdr:cNvPr>
        <xdr:cNvGrpSpPr/>
      </xdr:nvGrpSpPr>
      <xdr:grpSpPr>
        <a:xfrm>
          <a:off x="30622875" y="7642225"/>
          <a:ext cx="5746750" cy="2508250"/>
          <a:chOff x="30289500" y="7572375"/>
          <a:chExt cx="6115050" cy="2911475"/>
        </a:xfrm>
      </xdr:grpSpPr>
      <xdr:sp macro="" textlink="">
        <xdr:nvSpPr>
          <xdr:cNvPr id="40" name="Rectangle: Rounded Corners 39">
            <a:extLst>
              <a:ext uri="{FF2B5EF4-FFF2-40B4-BE49-F238E27FC236}">
                <a16:creationId xmlns:a16="http://schemas.microsoft.com/office/drawing/2014/main" id="{375D3956-1640-4C82-AA68-4E4D40B79637}"/>
              </a:ext>
            </a:extLst>
          </xdr:cNvPr>
          <xdr:cNvSpPr/>
        </xdr:nvSpPr>
        <xdr:spPr bwMode="auto">
          <a:xfrm>
            <a:off x="30289500" y="757237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Sum of RoherloesGESAMT</a:t>
            </a:r>
          </a:p>
          <a:p>
            <a:pPr algn="ctr"/>
            <a:r>
              <a:rPr lang="en-US" sz="3200" b="1">
                <a:solidFill>
                  <a:sysClr val="windowText" lastClr="000000"/>
                </a:solidFill>
              </a:rPr>
              <a:t>NEU</a:t>
            </a:r>
            <a:r>
              <a:rPr lang="en-US" sz="3200" b="1" baseline="0">
                <a:solidFill>
                  <a:sysClr val="windowText" lastClr="000000"/>
                </a:solidFill>
              </a:rPr>
              <a:t> </a:t>
            </a:r>
            <a:endParaRPr lang="en-US" sz="3200" b="1">
              <a:solidFill>
                <a:sysClr val="windowText" lastClr="000000"/>
              </a:solidFill>
            </a:endParaRPr>
          </a:p>
        </xdr:txBody>
      </xdr:sp>
      <xdr:sp macro="" textlink="'dashboard data'!F$2">
        <xdr:nvSpPr>
          <xdr:cNvPr id="43" name="Rectangle 42">
            <a:extLst>
              <a:ext uri="{FF2B5EF4-FFF2-40B4-BE49-F238E27FC236}">
                <a16:creationId xmlns:a16="http://schemas.microsoft.com/office/drawing/2014/main" id="{8B647CDD-32E3-451C-AF18-D3A6CB9F9CE7}"/>
              </a:ext>
            </a:extLst>
          </xdr:cNvPr>
          <xdr:cNvSpPr/>
        </xdr:nvSpPr>
        <xdr:spPr>
          <a:xfrm>
            <a:off x="30314901" y="8597899"/>
            <a:ext cx="6048374" cy="1571625"/>
          </a:xfrm>
          <a:prstGeom prst="rect">
            <a:avLst/>
          </a:prstGeom>
          <a:noFill/>
        </xdr:spPr>
        <xdr:txBody>
          <a:bodyPr wrap="square" lIns="91440" tIns="45720" rIns="91440" bIns="45720" anchor="ctr">
            <a:noAutofit/>
          </a:bodyPr>
          <a:lstStyle/>
          <a:p>
            <a:pPr algn="ctr"/>
            <a:fld id="{5B9F1B50-3922-483C-BD3A-C009808A122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t>429043.74</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155575</xdr:colOff>
      <xdr:row>8</xdr:row>
      <xdr:rowOff>15875</xdr:rowOff>
    </xdr:from>
    <xdr:to>
      <xdr:col>59</xdr:col>
      <xdr:colOff>442502</xdr:colOff>
      <xdr:row>22</xdr:row>
      <xdr:rowOff>47625</xdr:rowOff>
    </xdr:to>
    <xdr:grpSp>
      <xdr:nvGrpSpPr>
        <xdr:cNvPr id="16" name="Group 15">
          <a:extLst>
            <a:ext uri="{FF2B5EF4-FFF2-40B4-BE49-F238E27FC236}">
              <a16:creationId xmlns:a16="http://schemas.microsoft.com/office/drawing/2014/main" id="{F66CC6CD-82B9-4D40-A746-5A96A077F7C3}"/>
            </a:ext>
          </a:extLst>
        </xdr:cNvPr>
        <xdr:cNvGrpSpPr/>
      </xdr:nvGrpSpPr>
      <xdr:grpSpPr>
        <a:xfrm>
          <a:off x="30635575" y="1438275"/>
          <a:ext cx="5773327" cy="2520950"/>
          <a:chOff x="30302200" y="1508125"/>
          <a:chExt cx="6143624" cy="2911475"/>
        </a:xfrm>
      </xdr:grpSpPr>
      <xdr:sp macro="" textlink="">
        <xdr:nvSpPr>
          <xdr:cNvPr id="34" name="Rectangle: Rounded Corners 33">
            <a:extLst>
              <a:ext uri="{FF2B5EF4-FFF2-40B4-BE49-F238E27FC236}">
                <a16:creationId xmlns:a16="http://schemas.microsoft.com/office/drawing/2014/main" id="{E18038FD-95DE-43D4-B8C6-6DE0DABFD835}"/>
              </a:ext>
            </a:extLst>
          </xdr:cNvPr>
          <xdr:cNvSpPr/>
        </xdr:nvSpPr>
        <xdr:spPr bwMode="auto">
          <a:xfrm>
            <a:off x="30302200" y="1508125"/>
            <a:ext cx="6115050" cy="291147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solidFill>
                  <a:sysClr val="windowText" lastClr="000000"/>
                </a:solidFill>
              </a:rPr>
              <a:t>Sum of Menge</a:t>
            </a:r>
            <a:r>
              <a:rPr lang="en-US" sz="3200" b="1" baseline="0">
                <a:solidFill>
                  <a:sysClr val="windowText" lastClr="000000"/>
                </a:solidFill>
              </a:rPr>
              <a:t> </a:t>
            </a:r>
            <a:r>
              <a:rPr lang="en-US" sz="3200" b="1">
                <a:solidFill>
                  <a:sysClr val="windowText" lastClr="000000"/>
                </a:solidFill>
              </a:rPr>
              <a:t>NEU</a:t>
            </a:r>
          </a:p>
        </xdr:txBody>
      </xdr:sp>
      <xdr:sp macro="" textlink="'dashboard data'!G$2">
        <xdr:nvSpPr>
          <xdr:cNvPr id="44" name="Rectangle 43">
            <a:extLst>
              <a:ext uri="{FF2B5EF4-FFF2-40B4-BE49-F238E27FC236}">
                <a16:creationId xmlns:a16="http://schemas.microsoft.com/office/drawing/2014/main" id="{80AD8D55-40BF-43F3-ABC6-2200D538D75B}"/>
              </a:ext>
            </a:extLst>
          </xdr:cNvPr>
          <xdr:cNvSpPr/>
        </xdr:nvSpPr>
        <xdr:spPr>
          <a:xfrm>
            <a:off x="30397450" y="2527300"/>
            <a:ext cx="6048374" cy="1571625"/>
          </a:xfrm>
          <a:prstGeom prst="rect">
            <a:avLst/>
          </a:prstGeom>
          <a:noFill/>
        </xdr:spPr>
        <xdr:txBody>
          <a:bodyPr wrap="square" lIns="91440" tIns="45720" rIns="91440" bIns="45720" anchor="t">
            <a:noAutofit/>
          </a:bodyPr>
          <a:lstStyle/>
          <a:p>
            <a:pPr algn="ctr"/>
            <a:fld id="{9A1E67FF-1F33-420F-95C0-90332016A0A2}" type="TxLink">
              <a:rPr lang="en-US" sz="54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t>49564</a:t>
            </a:fld>
            <a:endParaRPr lang="en-US" sz="54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55</xdr:col>
      <xdr:colOff>190500</xdr:colOff>
      <xdr:row>58</xdr:row>
      <xdr:rowOff>19050</xdr:rowOff>
    </xdr:from>
    <xdr:to>
      <xdr:col>59</xdr:col>
      <xdr:colOff>456704</xdr:colOff>
      <xdr:row>71</xdr:row>
      <xdr:rowOff>-1</xdr:rowOff>
    </xdr:to>
    <xdr:grpSp>
      <xdr:nvGrpSpPr>
        <xdr:cNvPr id="46" name="Group 45">
          <a:extLst>
            <a:ext uri="{FF2B5EF4-FFF2-40B4-BE49-F238E27FC236}">
              <a16:creationId xmlns:a16="http://schemas.microsoft.com/office/drawing/2014/main" id="{14E06E7B-E46B-4715-8613-0B85BC2B815C}"/>
            </a:ext>
          </a:extLst>
        </xdr:cNvPr>
        <xdr:cNvGrpSpPr/>
      </xdr:nvGrpSpPr>
      <xdr:grpSpPr>
        <a:xfrm>
          <a:off x="33718500" y="10331450"/>
          <a:ext cx="2704604" cy="2292349"/>
          <a:chOff x="33528000" y="9544050"/>
          <a:chExt cx="2882900" cy="2444749"/>
        </a:xfrm>
      </xdr:grpSpPr>
      <xdr:sp macro="" textlink="">
        <xdr:nvSpPr>
          <xdr:cNvPr id="45" name="Rectangle: Rounded Corners 44">
            <a:extLst>
              <a:ext uri="{FF2B5EF4-FFF2-40B4-BE49-F238E27FC236}">
                <a16:creationId xmlns:a16="http://schemas.microsoft.com/office/drawing/2014/main" id="{5714AB43-D5F8-461C-A0EF-DEF956CD9ED2}"/>
              </a:ext>
            </a:extLst>
          </xdr:cNvPr>
          <xdr:cNvSpPr/>
        </xdr:nvSpPr>
        <xdr:spPr bwMode="auto">
          <a:xfrm>
            <a:off x="33531175" y="9544050"/>
            <a:ext cx="2879725" cy="24447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rPr>
              <a:t>Negative Profit</a:t>
            </a:r>
          </a:p>
          <a:p>
            <a:pPr algn="ctr"/>
            <a:endParaRPr lang="en-US" sz="3200" b="1">
              <a:solidFill>
                <a:sysClr val="windowText" lastClr="000000"/>
              </a:solidFill>
            </a:endParaRPr>
          </a:p>
        </xdr:txBody>
      </xdr:sp>
      <xdr:sp macro="" textlink="'dashboard data'!O$2">
        <xdr:nvSpPr>
          <xdr:cNvPr id="17" name="Rectangle 16">
            <a:extLst>
              <a:ext uri="{FF2B5EF4-FFF2-40B4-BE49-F238E27FC236}">
                <a16:creationId xmlns:a16="http://schemas.microsoft.com/office/drawing/2014/main" id="{1DC48776-722D-4858-94D0-6938753CBF5E}"/>
              </a:ext>
            </a:extLst>
          </xdr:cNvPr>
          <xdr:cNvSpPr/>
        </xdr:nvSpPr>
        <xdr:spPr>
          <a:xfrm>
            <a:off x="33528000" y="10470647"/>
            <a:ext cx="2841625" cy="1143503"/>
          </a:xfrm>
          <a:prstGeom prst="rect">
            <a:avLst/>
          </a:prstGeom>
          <a:noFill/>
        </xdr:spPr>
        <xdr:txBody>
          <a:bodyPr wrap="none" lIns="91440" tIns="45720" rIns="91440" bIns="45720">
            <a:noAutofit/>
          </a:bodyPr>
          <a:lstStyle/>
          <a:p>
            <a:pPr algn="ctr"/>
            <a:fld id="{93A1AC0E-232C-4C89-BB88-BCB2A1E4670E}" type="TxLink">
              <a:rPr lang="en-US" sz="40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t>-278461.87</a:t>
            </a:fld>
            <a:endParaRPr lang="en-US" sz="40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50</xdr:col>
      <xdr:colOff>120650</xdr:colOff>
      <xdr:row>58</xdr:row>
      <xdr:rowOff>85725</xdr:rowOff>
    </xdr:from>
    <xdr:to>
      <xdr:col>54</xdr:col>
      <xdr:colOff>387298</xdr:colOff>
      <xdr:row>71</xdr:row>
      <xdr:rowOff>60324</xdr:rowOff>
    </xdr:to>
    <xdr:grpSp>
      <xdr:nvGrpSpPr>
        <xdr:cNvPr id="47" name="Group 46">
          <a:extLst>
            <a:ext uri="{FF2B5EF4-FFF2-40B4-BE49-F238E27FC236}">
              <a16:creationId xmlns:a16="http://schemas.microsoft.com/office/drawing/2014/main" id="{584D7EEC-9617-41D3-8715-E9EF04584DD2}"/>
            </a:ext>
          </a:extLst>
        </xdr:cNvPr>
        <xdr:cNvGrpSpPr/>
      </xdr:nvGrpSpPr>
      <xdr:grpSpPr>
        <a:xfrm>
          <a:off x="30600650" y="10398125"/>
          <a:ext cx="2705048" cy="2285999"/>
          <a:chOff x="33528000" y="9544050"/>
          <a:chExt cx="2882900" cy="2444749"/>
        </a:xfrm>
      </xdr:grpSpPr>
      <xdr:sp macro="" textlink="">
        <xdr:nvSpPr>
          <xdr:cNvPr id="48" name="Rectangle: Rounded Corners 47">
            <a:extLst>
              <a:ext uri="{FF2B5EF4-FFF2-40B4-BE49-F238E27FC236}">
                <a16:creationId xmlns:a16="http://schemas.microsoft.com/office/drawing/2014/main" id="{8FFC5E89-C8E6-4B4B-A85F-4610843B7E1A}"/>
              </a:ext>
            </a:extLst>
          </xdr:cNvPr>
          <xdr:cNvSpPr/>
        </xdr:nvSpPr>
        <xdr:spPr bwMode="auto">
          <a:xfrm>
            <a:off x="33531175" y="9544050"/>
            <a:ext cx="2879725" cy="244474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rPr>
              <a:t>Positive Profit</a:t>
            </a:r>
          </a:p>
          <a:p>
            <a:pPr algn="ctr"/>
            <a:endParaRPr lang="en-US" sz="3200" b="1">
              <a:solidFill>
                <a:sysClr val="windowText" lastClr="000000"/>
              </a:solidFill>
            </a:endParaRPr>
          </a:p>
        </xdr:txBody>
      </xdr:sp>
      <xdr:sp macro="" textlink="'dashboard data'!O$3">
        <xdr:nvSpPr>
          <xdr:cNvPr id="49" name="Rectangle 48">
            <a:extLst>
              <a:ext uri="{FF2B5EF4-FFF2-40B4-BE49-F238E27FC236}">
                <a16:creationId xmlns:a16="http://schemas.microsoft.com/office/drawing/2014/main" id="{FF8AC5D6-BEB7-4105-9633-E34FEC9913D0}"/>
              </a:ext>
            </a:extLst>
          </xdr:cNvPr>
          <xdr:cNvSpPr/>
        </xdr:nvSpPr>
        <xdr:spPr>
          <a:xfrm>
            <a:off x="33528000" y="10470647"/>
            <a:ext cx="2841625" cy="1143503"/>
          </a:xfrm>
          <a:prstGeom prst="rect">
            <a:avLst/>
          </a:prstGeom>
          <a:noFill/>
        </xdr:spPr>
        <xdr:txBody>
          <a:bodyPr wrap="none" lIns="91440" tIns="45720" rIns="91440" bIns="45720">
            <a:noAutofit/>
          </a:bodyPr>
          <a:lstStyle/>
          <a:p>
            <a:pPr algn="ctr"/>
            <a:fld id="{DC892F98-52E2-4E11-8393-F3CDCA334A5A}" type="TxLink">
              <a:rPr lang="en-US" sz="4000" b="1" i="0" u="none" strike="noStrike" cap="none" spc="0">
                <a:ln w="0"/>
                <a:solidFill>
                  <a:srgbClr val="000000"/>
                </a:solidFill>
                <a:effectLst>
                  <a:outerShdw blurRad="38100" dist="19050" dir="2700000" algn="tl" rotWithShape="0">
                    <a:schemeClr val="dk1">
                      <a:alpha val="40000"/>
                    </a:schemeClr>
                  </a:outerShdw>
                </a:effectLst>
                <a:latin typeface="Calibri"/>
                <a:cs typeface="Calibri"/>
              </a:rPr>
              <a:t>707505.61</a:t>
            </a:fld>
            <a:endParaRPr lang="en-US" sz="40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editAs="oneCell">
    <xdr:from>
      <xdr:col>60</xdr:col>
      <xdr:colOff>387537</xdr:colOff>
      <xdr:row>4</xdr:row>
      <xdr:rowOff>126998</xdr:rowOff>
    </xdr:from>
    <xdr:to>
      <xdr:col>66</xdr:col>
      <xdr:colOff>111125</xdr:colOff>
      <xdr:row>40</xdr:row>
      <xdr:rowOff>79375</xdr:rowOff>
    </xdr:to>
    <mc:AlternateContent xmlns:mc="http://schemas.openxmlformats.org/markup-compatibility/2006">
      <mc:Choice xmlns:a14="http://schemas.microsoft.com/office/drawing/2010/main" Requires="a14">
        <xdr:graphicFrame macro="">
          <xdr:nvGraphicFramePr>
            <xdr:cNvPr id="58" name="Datum">
              <a:extLst>
                <a:ext uri="{FF2B5EF4-FFF2-40B4-BE49-F238E27FC236}">
                  <a16:creationId xmlns:a16="http://schemas.microsoft.com/office/drawing/2014/main" id="{2A6F59DB-2AB2-41E6-A1CF-81BBB4F29949}"/>
                </a:ext>
              </a:extLst>
            </xdr:cNvPr>
            <xdr:cNvGraphicFramePr/>
          </xdr:nvGraphicFramePr>
          <xdr:xfrm>
            <a:off x="0" y="0"/>
            <a:ext cx="0" cy="0"/>
          </xdr:xfrm>
          <a:graphic>
            <a:graphicData uri="http://schemas.microsoft.com/office/drawing/2010/slicer">
              <sle:slicer xmlns:sle="http://schemas.microsoft.com/office/drawing/2010/slicer" name="Datum"/>
            </a:graphicData>
          </a:graphic>
        </xdr:graphicFrame>
      </mc:Choice>
      <mc:Fallback>
        <xdr:sp macro="" textlink="">
          <xdr:nvSpPr>
            <xdr:cNvPr id="0" name=""/>
            <xdr:cNvSpPr>
              <a:spLocks noTextEdit="1"/>
            </xdr:cNvSpPr>
          </xdr:nvSpPr>
          <xdr:spPr>
            <a:xfrm>
              <a:off x="36963537" y="838198"/>
              <a:ext cx="3381188" cy="63531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365125</xdr:colOff>
      <xdr:row>49</xdr:row>
      <xdr:rowOff>59766</xdr:rowOff>
    </xdr:from>
    <xdr:to>
      <xdr:col>66</xdr:col>
      <xdr:colOff>220345</xdr:colOff>
      <xdr:row>56</xdr:row>
      <xdr:rowOff>47626</xdr:rowOff>
    </xdr:to>
    <mc:AlternateContent xmlns:mc="http://schemas.openxmlformats.org/markup-compatibility/2006">
      <mc:Choice xmlns:a14="http://schemas.microsoft.com/office/drawing/2010/main" Requires="a14">
        <xdr:graphicFrame macro="">
          <xdr:nvGraphicFramePr>
            <xdr:cNvPr id="59" name="Periode">
              <a:extLst>
                <a:ext uri="{FF2B5EF4-FFF2-40B4-BE49-F238E27FC236}">
                  <a16:creationId xmlns:a16="http://schemas.microsoft.com/office/drawing/2014/main" id="{CC42BE80-5E07-428F-A99B-F57263B17F60}"/>
                </a:ext>
              </a:extLst>
            </xdr:cNvPr>
            <xdr:cNvGraphicFramePr/>
          </xdr:nvGraphicFramePr>
          <xdr:xfrm>
            <a:off x="0" y="0"/>
            <a:ext cx="0" cy="0"/>
          </xdr:xfrm>
          <a:graphic>
            <a:graphicData uri="http://schemas.microsoft.com/office/drawing/2010/slicer">
              <sle:slicer xmlns:sle="http://schemas.microsoft.com/office/drawing/2010/slicer" name="Periode"/>
            </a:graphicData>
          </a:graphic>
        </xdr:graphicFrame>
      </mc:Choice>
      <mc:Fallback>
        <xdr:sp macro="" textlink="">
          <xdr:nvSpPr>
            <xdr:cNvPr id="0" name=""/>
            <xdr:cNvSpPr>
              <a:spLocks noTextEdit="1"/>
            </xdr:cNvSpPr>
          </xdr:nvSpPr>
          <xdr:spPr>
            <a:xfrm>
              <a:off x="36941125" y="8771966"/>
              <a:ext cx="3512820" cy="1232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340844</xdr:colOff>
      <xdr:row>57</xdr:row>
      <xdr:rowOff>75638</xdr:rowOff>
    </xdr:from>
    <xdr:to>
      <xdr:col>66</xdr:col>
      <xdr:colOff>207496</xdr:colOff>
      <xdr:row>68</xdr:row>
      <xdr:rowOff>83258</xdr:rowOff>
    </xdr:to>
    <mc:AlternateContent xmlns:mc="http://schemas.openxmlformats.org/markup-compatibility/2006">
      <mc:Choice xmlns:a14="http://schemas.microsoft.com/office/drawing/2010/main" Requires="a14">
        <xdr:graphicFrame macro="">
          <xdr:nvGraphicFramePr>
            <xdr:cNvPr id="61" name="Art-Gruppe">
              <a:extLst>
                <a:ext uri="{FF2B5EF4-FFF2-40B4-BE49-F238E27FC236}">
                  <a16:creationId xmlns:a16="http://schemas.microsoft.com/office/drawing/2014/main" id="{44CEFE78-4B85-4178-BB0B-C33647DC0FC5}"/>
                </a:ext>
              </a:extLst>
            </xdr:cNvPr>
            <xdr:cNvGraphicFramePr/>
          </xdr:nvGraphicFramePr>
          <xdr:xfrm>
            <a:off x="0" y="0"/>
            <a:ext cx="0" cy="0"/>
          </xdr:xfrm>
          <a:graphic>
            <a:graphicData uri="http://schemas.microsoft.com/office/drawing/2010/slicer">
              <sle:slicer xmlns:sle="http://schemas.microsoft.com/office/drawing/2010/slicer" name="Art-Gruppe"/>
            </a:graphicData>
          </a:graphic>
        </xdr:graphicFrame>
      </mc:Choice>
      <mc:Fallback>
        <xdr:sp macro="" textlink="">
          <xdr:nvSpPr>
            <xdr:cNvPr id="0" name=""/>
            <xdr:cNvSpPr>
              <a:spLocks noTextEdit="1"/>
            </xdr:cNvSpPr>
          </xdr:nvSpPr>
          <xdr:spPr>
            <a:xfrm>
              <a:off x="36916844" y="10210238"/>
              <a:ext cx="3524252" cy="1963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380999</xdr:colOff>
      <xdr:row>41</xdr:row>
      <xdr:rowOff>41088</xdr:rowOff>
    </xdr:from>
    <xdr:to>
      <xdr:col>66</xdr:col>
      <xdr:colOff>174624</xdr:colOff>
      <xdr:row>48</xdr:row>
      <xdr:rowOff>170628</xdr:rowOff>
    </xdr:to>
    <mc:AlternateContent xmlns:mc="http://schemas.openxmlformats.org/markup-compatibility/2006">
      <mc:Choice xmlns:a14="http://schemas.microsoft.com/office/drawing/2010/main" Requires="a14">
        <xdr:graphicFrame macro="">
          <xdr:nvGraphicFramePr>
            <xdr:cNvPr id="64" name="Roherlös">
              <a:extLst>
                <a:ext uri="{FF2B5EF4-FFF2-40B4-BE49-F238E27FC236}">
                  <a16:creationId xmlns:a16="http://schemas.microsoft.com/office/drawing/2014/main" id="{C8D1E44E-DAA3-4DC3-8C7B-87E09594299A}"/>
                </a:ext>
              </a:extLst>
            </xdr:cNvPr>
            <xdr:cNvGraphicFramePr/>
          </xdr:nvGraphicFramePr>
          <xdr:xfrm>
            <a:off x="0" y="0"/>
            <a:ext cx="0" cy="0"/>
          </xdr:xfrm>
          <a:graphic>
            <a:graphicData uri="http://schemas.microsoft.com/office/drawing/2010/slicer">
              <sle:slicer xmlns:sle="http://schemas.microsoft.com/office/drawing/2010/slicer" name="Roherlös"/>
            </a:graphicData>
          </a:graphic>
        </xdr:graphicFrame>
      </mc:Choice>
      <mc:Fallback>
        <xdr:sp macro="" textlink="">
          <xdr:nvSpPr>
            <xdr:cNvPr id="0" name=""/>
            <xdr:cNvSpPr>
              <a:spLocks noTextEdit="1"/>
            </xdr:cNvSpPr>
          </xdr:nvSpPr>
          <xdr:spPr>
            <a:xfrm>
              <a:off x="36956999" y="7330888"/>
              <a:ext cx="3451225" cy="1374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38</xdr:row>
      <xdr:rowOff>34633</xdr:rowOff>
    </xdr:from>
    <xdr:to>
      <xdr:col>5</xdr:col>
      <xdr:colOff>311728</xdr:colOff>
      <xdr:row>69</xdr:row>
      <xdr:rowOff>160247</xdr:rowOff>
    </xdr:to>
    <mc:AlternateContent xmlns:mc="http://schemas.openxmlformats.org/markup-compatibility/2006">
      <mc:Choice xmlns:a14="http://schemas.microsoft.com/office/drawing/2010/main" Requires="a14">
        <xdr:graphicFrame macro="">
          <xdr:nvGraphicFramePr>
            <xdr:cNvPr id="66" name="Vertreter&#10;NEU">
              <a:extLst>
                <a:ext uri="{FF2B5EF4-FFF2-40B4-BE49-F238E27FC236}">
                  <a16:creationId xmlns:a16="http://schemas.microsoft.com/office/drawing/2014/main" id="{26DF9E85-8FAE-47B5-B746-02E72D5CC238}"/>
                </a:ext>
              </a:extLst>
            </xdr:cNvPr>
            <xdr:cNvGraphicFramePr/>
          </xdr:nvGraphicFramePr>
          <xdr:xfrm>
            <a:off x="0" y="0"/>
            <a:ext cx="0" cy="0"/>
          </xdr:xfrm>
          <a:graphic>
            <a:graphicData uri="http://schemas.microsoft.com/office/drawing/2010/slicer">
              <sle:slicer xmlns:sle="http://schemas.microsoft.com/office/drawing/2010/slicer" name="Vertreter&#10;NEU"/>
            </a:graphicData>
          </a:graphic>
        </xdr:graphicFrame>
      </mc:Choice>
      <mc:Fallback>
        <xdr:sp macro="" textlink="">
          <xdr:nvSpPr>
            <xdr:cNvPr id="0" name=""/>
            <xdr:cNvSpPr>
              <a:spLocks noTextEdit="1"/>
            </xdr:cNvSpPr>
          </xdr:nvSpPr>
          <xdr:spPr>
            <a:xfrm>
              <a:off x="254000" y="6791033"/>
              <a:ext cx="3105728" cy="5637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237191</xdr:colOff>
      <xdr:row>4</xdr:row>
      <xdr:rowOff>103908</xdr:rowOff>
    </xdr:from>
    <xdr:to>
      <xdr:col>5</xdr:col>
      <xdr:colOff>303751</xdr:colOff>
      <xdr:row>18</xdr:row>
      <xdr:rowOff>169486</xdr:rowOff>
    </xdr:to>
    <mc:AlternateContent xmlns:mc="http://schemas.openxmlformats.org/markup-compatibility/2006">
      <mc:Choice xmlns:a14="http://schemas.microsoft.com/office/drawing/2010/main" Requires="a14">
        <xdr:graphicFrame macro="">
          <xdr:nvGraphicFramePr>
            <xdr:cNvPr id="67" name="Kundengruppe 1">
              <a:extLst>
                <a:ext uri="{FF2B5EF4-FFF2-40B4-BE49-F238E27FC236}">
                  <a16:creationId xmlns:a16="http://schemas.microsoft.com/office/drawing/2014/main" id="{D247FC61-05AD-4818-BB8B-9CF00478C69F}"/>
                </a:ext>
              </a:extLst>
            </xdr:cNvPr>
            <xdr:cNvGraphicFramePr/>
          </xdr:nvGraphicFramePr>
          <xdr:xfrm>
            <a:off x="0" y="0"/>
            <a:ext cx="0" cy="0"/>
          </xdr:xfrm>
          <a:graphic>
            <a:graphicData uri="http://schemas.microsoft.com/office/drawing/2010/slicer">
              <sle:slicer xmlns:sle="http://schemas.microsoft.com/office/drawing/2010/slicer" name="Kundengruppe 1"/>
            </a:graphicData>
          </a:graphic>
        </xdr:graphicFrame>
      </mc:Choice>
      <mc:Fallback>
        <xdr:sp macro="" textlink="">
          <xdr:nvSpPr>
            <xdr:cNvPr id="0" name=""/>
            <xdr:cNvSpPr>
              <a:spLocks noTextEdit="1"/>
            </xdr:cNvSpPr>
          </xdr:nvSpPr>
          <xdr:spPr>
            <a:xfrm>
              <a:off x="237191" y="815108"/>
              <a:ext cx="3114560" cy="25547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230909</xdr:colOff>
      <xdr:row>21</xdr:row>
      <xdr:rowOff>11542</xdr:rowOff>
    </xdr:from>
    <xdr:to>
      <xdr:col>5</xdr:col>
      <xdr:colOff>323273</xdr:colOff>
      <xdr:row>35</xdr:row>
      <xdr:rowOff>77120</xdr:rowOff>
    </xdr:to>
    <mc:AlternateContent xmlns:mc="http://schemas.openxmlformats.org/markup-compatibility/2006">
      <mc:Choice xmlns:a14="http://schemas.microsoft.com/office/drawing/2010/main" Requires="a14">
        <xdr:graphicFrame macro="">
          <xdr:nvGraphicFramePr>
            <xdr:cNvPr id="68" name="Umsatzart">
              <a:extLst>
                <a:ext uri="{FF2B5EF4-FFF2-40B4-BE49-F238E27FC236}">
                  <a16:creationId xmlns:a16="http://schemas.microsoft.com/office/drawing/2014/main" id="{2D9AC093-EA0E-4B69-AFBB-5113E0250D08}"/>
                </a:ext>
              </a:extLst>
            </xdr:cNvPr>
            <xdr:cNvGraphicFramePr/>
          </xdr:nvGraphicFramePr>
          <xdr:xfrm>
            <a:off x="0" y="0"/>
            <a:ext cx="0" cy="0"/>
          </xdr:xfrm>
          <a:graphic>
            <a:graphicData uri="http://schemas.microsoft.com/office/drawing/2010/slicer">
              <sle:slicer xmlns:sle="http://schemas.microsoft.com/office/drawing/2010/slicer" name="Umsatzart"/>
            </a:graphicData>
          </a:graphic>
        </xdr:graphicFrame>
      </mc:Choice>
      <mc:Fallback>
        <xdr:sp macro="" textlink="">
          <xdr:nvSpPr>
            <xdr:cNvPr id="0" name=""/>
            <xdr:cNvSpPr>
              <a:spLocks noTextEdit="1"/>
            </xdr:cNvSpPr>
          </xdr:nvSpPr>
          <xdr:spPr>
            <a:xfrm>
              <a:off x="230909" y="3745342"/>
              <a:ext cx="3140364" cy="25547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ar" refreshedDate="45695.600880787038" createdVersion="6" refreshedVersion="6" minRefreshableVersion="3" recordCount="6202" xr:uid="{97086530-2D24-47F6-9425-54D3F79E4E26}">
  <cacheSource type="worksheet">
    <worksheetSource name="sales"/>
  </cacheSource>
  <cacheFields count="39">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ount="1">
        <n v="2025001"/>
      </sharedItems>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acheField>
    <cacheField name="Art-Gruppe" numFmtId="49">
      <sharedItems count="9">
        <s v="20"/>
        <s v="10"/>
        <s v="41"/>
        <s v="90"/>
        <s v="40"/>
        <s v="60"/>
        <s v="91"/>
        <s v="70"/>
        <s v="13"/>
      </sharedItems>
    </cacheField>
    <cacheField name="Position" numFmtId="49">
      <sharedItems/>
    </cacheField>
    <cacheField name="Artikelnummer" numFmtId="49">
      <sharedItems/>
    </cacheField>
    <cacheField name="Artikel-Matchcode" numFmtId="49">
      <sharedItems count="747">
        <s v="Shark Dampfreiniger S6005EU, grey"/>
        <s v="Apple iPhone 14 Pro 1TB, black"/>
        <s v="Apple Watch SE 23 GPS 40mm Alu, midnight (MR9Y3)"/>
        <s v="Apple Watch S9 LTE 41mm Alu S/M, midnight (MRHR3)"/>
        <s v="Xiaomi Redmi Note 12 4GB/64GB, blue"/>
        <s v="Apple iPad 10.2&quot; 2021 64GB MK2L3, silver [W] (US)"/>
        <s v="Alcatel 30.85 4G, black"/>
        <s v="Apple iPad 10.2&quot; 2021 64GB-MK473, grey"/>
        <s v="Huawei Watch GT5 Pro 46mm (Vili-B29M), titanium"/>
        <s v="Apple Watch Ultra 2 LTE 49mm Titan Loop L, olive"/>
        <s v="Apple Watch Ultra 2 LTE Titan Trail M/L, black"/>
        <s v="Google Pixel 8a 128GB, obsidian"/>
        <s v="Xiaomi Redmi Pad SE 8GB/256GB, grey [W] (EU)"/>
        <s v="Samsung A155F A15 256GB, black (EU1)"/>
        <s v="Xiaomi Truclean W20 Wet Dry Vacuum, white"/>
        <s v="Roborock S8 Pro Ultra, white"/>
        <s v="Belastungen Telekom (lt. Anlage) 19%"/>
        <s v="Samsung A356B A35 5G 256GB, ice blue (EU1)"/>
        <s v="Samsung A556B A55 5G 128GB, black navy"/>
        <s v="Samsung A166B A16 5G 128GB, black"/>
        <s v="Apple iPhone 15 128GB, black"/>
        <s v="Motorola Moto G55 5G 256GB, grey"/>
        <s v="Samsung G556B Xcover7 128GB EE, black (EU)"/>
        <s v="Samsung Schnellladegerät EP-T2510N o. Kabel, black"/>
        <s v="Samsung S926B S24+ 5G 256GB, grey (EU)"/>
        <s v="Google Pixel 8a Case, porcelain GA05488"/>
        <s v="Samsung Watch 6 SM-R950 43mm BT, silver (EU)"/>
        <s v="Samsung F946B Z Fold5 5G 256GB, black"/>
        <s v="Samsung S921B S24 5G 256GB, black (EU)"/>
        <s v="Samsung X510N Tab S9 FE 256GB, grey [W]"/>
        <s v="Samsung A346B A34 5G 128GB, black (EU)"/>
        <s v="Samsung X920N Tab S10 Ultra 512GB, silver [W] (EU)"/>
        <s v="Google Pixel 8a 128GB, porcelain"/>
        <s v="Google Pixel 7a 128GB, white"/>
        <s v="Apple iPhone 14 512GB, midnight"/>
        <s v="Google Pixel 8a 128GB, bay"/>
        <s v="Versandkosten/Versicherung"/>
        <s v="Samsung A356B A35 5G 128GB, lilac (EU)"/>
        <s v="Samsung A256B A25 5G 128GB, black (EU)"/>
        <s v="Samsung A556B A55 5G 128GB, ice blue (EU)"/>
        <s v="Samsung A256B A25 5G 256GB, blue (EU)"/>
        <s v="Apple iPhone 16 128GB, black (EU)"/>
        <s v="Samsung A356B A35 5G 128GB, ice blue (EU)"/>
        <s v="Xiaomi Redmi Note 13 Pro 5G 8GB/256GB, black (EU)"/>
        <s v="Samsung X216B Tab A9+ 5G 128GB, navy (EU1)"/>
        <s v="Apple iPhone 14 Plus 128GB, midnight (EU)"/>
        <s v="Xiaomi Redmi A3 3GB/64GB, black (EU)"/>
        <s v="Xiaomi POCO X6 5G 8GB/256GB, black (EU)"/>
        <s v="Xiaomi Redmi Note 13 Pro+ 5G 12GB/512GB, purple"/>
        <s v="Xiaomi POCO X6 5G 8GB/256GB, blue (EU)"/>
        <s v="Apple iPhone 14 Pro 256GB, purple"/>
        <s v="Apple iPhone 14 Pro 512GB, black"/>
        <s v="Apple iPhone 14 Pro 256GB, gold"/>
        <s v="Apple iPhone 14 Pro 128GB, gold"/>
        <s v="Apple iPhone 14 Pro 256GB, black"/>
        <s v="Apple iPhone 14 Pro 256GB, silver"/>
        <s v="Samsung A057G A05s 128GB, black (EU)"/>
        <s v="Samsung A256B A25 5G 256GB, black (EU)"/>
        <s v="Huawei Watch Fit Special Edition (Stia-B39), green"/>
        <s v="Apple Watch 10 LTE 42mm Titan, slate (MWXG3)"/>
        <s v="Google Pixel 8a Case, aloe GA05491"/>
        <s v="Motorola Moto G55 5G 256GB, purple"/>
        <s v="Samsung A155F A15 128GB, blue (EU1)"/>
        <s v="Apple Watch SE 23 GPS 44mm LOOP, silver (MREF3)"/>
        <s v="Google Pixel 9 Pro XL Case, obsidian GA05656"/>
        <s v="Huawei Watch 4 Pro Space (Medes-L19MN), titanium"/>
        <s v="Huawei Watch GT4 41mm (Aurora-B19M), gold"/>
        <s v="Xiaomi 12T 5G 8GB/256GB, blue"/>
        <s v="Xiaomi 12T 5G 8GB/256GB, silver"/>
        <s v="Apple iPhone 15 Pro Max 512GB, white"/>
        <s v="Samsung A556B A55 5G 128GB EE, black navy"/>
        <s v="Samsung A356B A35 5G 128GB, black navy (EU1)"/>
        <s v="Samsung A356B A35 5G 128GB, black navy"/>
        <s v="Versandkosten/Drop-Shipment Gebühr"/>
        <s v="Telekom Speedport Smart 4, black"/>
        <s v="Apple iPhone 15 Pro 256GB, white"/>
        <s v="Apple iPhone 16 Pro 256GB, white"/>
        <s v="Samsung Watch7 Ultra SM-L705 47mm LTE, grey (EU)"/>
        <s v="Apple iPhone 16 Pro Max 512GB, white"/>
        <s v="Apple iPhone 13 128GB, midnight"/>
        <s v="Apple iPhone 16 Pro Max 256GB, natural (EU)"/>
        <s v="Apple iPhone 13 128GB, starlight"/>
        <s v="Samsung A556B A55 5G 128GB, lemon (EU)"/>
        <s v="Apple iPhone 13 128GB, blue"/>
        <s v="Apple iPhone 14 128GB, starlight (EU)"/>
        <s v="Apple iPhone 15 256GB, black (EU)"/>
        <s v="Apple iPhone 16 Pro Max 512GB, black (EU)"/>
        <s v="Apple iPhone 16 Pro 128GB, natural (EU)"/>
        <s v="Apple iPhone 14 128GB, blue (EU)"/>
        <s v="Apple Watch 10 GPS 42mm Alu, black (MWWF3)"/>
        <s v="Apple iPhone 16 Pro 256GB, natural (EU)"/>
        <s v="Apple iPhone 14 128GB, midnight (EU)"/>
        <s v="Samsung S921B S24 5G 128GB, violet (EU)"/>
        <s v="Apple iPhone 16 256GB, black (EU)"/>
        <s v="Samsung S926B S24+ 5G 512GB, yellow (EU)"/>
        <s v="Google Pixel Buds Pro, limoncello - GA03204"/>
        <s v="Motorola Moto G75 5G 256GB, grey"/>
        <s v="Samsung S921B S24 5G 128GB, black (EU1)"/>
        <s v="Apple AirPods Max (2. Gen), purple MWW83"/>
        <s v="Honor Magic V2 512GB, black"/>
        <s v="Samsung S921B S24 5G 128GB, grey (EU)"/>
        <s v="Google Power Charger USB-C 45W, GA05732"/>
        <s v="Google Pixel 7 256GB, white"/>
        <s v="Apple iPhone 15 Pro Max 256GB, natural"/>
        <s v="Samsung S928B S24 Ultra 5G 256GB, black (EU)"/>
        <s v="Xiaomi Redmi Note 13 8GB/256GB, black (EU)"/>
        <s v="Samsung S921B S24 5G 256GB, grey (EU)"/>
        <s v="Xiaomi Redmi Note 13 Pro 5G 8GB/256GB, blue (EU)"/>
        <s v="Xiaomi POCO X6 Pro 5G 8GB/256GB, yellow (EU)"/>
        <s v="Apple iPhone 15 Pro Max 512GB, black"/>
        <s v="Xiaomi POCO F6 5G 12GB/512GB, green (EU)"/>
        <s v="Apple iPhone 15 Pro Max 256GB, black"/>
        <s v="Apple iPhone 15 Pro 1TB, white (EU)"/>
        <s v="Samsung X216B Tab A9+ 5G 128GB, silver"/>
        <s v="Samsung Watch7 SM-L300 40mm BT, green (EU)"/>
        <s v="Google Pixel 8 Pro 128GB, obsidian"/>
        <s v="Apple AirPods 4 ANC, white MXP93 (EU)"/>
        <s v="Apple iPhone 16 Pro 128GB, white"/>
        <s v="Apple iPhone 16 Pro 128GB, black"/>
        <s v="Xiaomi Redmi Watch 5 Active, silver"/>
        <s v="Huawei Watch Fit 3 (Solo-B09S), white"/>
        <s v="Apple iPhone 16 Pro 128GB, natural"/>
        <s v="Samsung SmartTag2 1er-Pack EI-T5600B, black"/>
        <s v="Xiaomi Redmi Note 13 Pro+ 5G 8GB/256GB, black (EU)"/>
        <s v="Apple AirTag 1er-Pack MX532 (EU)"/>
        <s v="CAT S75 128GB, black (EU)"/>
        <s v="Samsung A155F A15 128GB, black (EU)"/>
        <s v="Samsung Watch 6 SM-R965 47mm LTE, black"/>
        <s v="Samsung A166B A16 5G 128GB, grey"/>
        <s v="Samsung A356B A35 5G 256GB, ice blue (EU)"/>
        <s v="Apple iPhone 15 Pro 1TB, natural (EU)"/>
        <s v="Apple iPhone 15 256GB, pink (EU)"/>
        <s v="Samsung EF-ZF741 Flipsuit Case, transparent"/>
        <s v="Samsung S928B S24 Ultra 5G 256GB, yellow (EU)"/>
        <s v="Apple Watch S9 LTE 41mm Alu S/M, starlight (MRHN3)"/>
        <s v="Xiaomi Redmi Note 13 5G 6GB/128GB, white (EU)"/>
        <s v="Huawei Watch 4 Pro Elite (Medes-L19M), titanium"/>
        <s v="Samsung S928B S24 Ultra 5G 512GB, black (EU1)"/>
        <s v="Samsung A356B A35 5G 256GB, lilac (EU)"/>
        <s v="Huawei Watch GT3 Pro 46mm (Odin-B19V) Titan, grey"/>
        <s v="Samsung A356B A35 5G 256GB, lemon (EU)"/>
        <s v="Xiaomi Redmi Note 13 5G 6GB/128GB, ocean (EU)"/>
        <s v="Apple Watch SE 23 GPS 44mm LOOP, midnight (MREA3)"/>
        <s v="Samsung G998B S21 Ultra 5G 128GB, black (EU)"/>
        <s v="Samsung X920N Tab S10 Ultra 256GB, grey [W] (EU)"/>
        <s v="Apple iPhone 14 128GB, starlight"/>
        <s v="Samsung A165F A16 128GB, grey (EU)"/>
        <s v="Samsung S926B S24+ 5G 512GB, grey (EU)"/>
        <s v="Apple Watch S9 GPS 41mm Alu LOOP, midnight (MR8Y3)"/>
        <s v="Huawei Watch 4 Active (Archi-L19F), black"/>
        <s v="Samsung Galaxy Fit 3 SM-R390, silver (EU)"/>
        <s v="Samsung S911B S23 5G 256GB, lavender"/>
        <s v="Samsung A546B A54 5G 128GB, purple (EU)"/>
        <s v="Apple iPhone 15 Plus 128GB, pink"/>
        <s v="Xiaomi Redmi 13C 5G 4GB/128GB, silver"/>
        <s v="Samsung S721B S24 FE 5G 256GB, graphite (EU)"/>
        <s v="Alcatel Datenstick IK41VE1, black"/>
        <s v="Telekom MagentaTV One 2 - AV-Player, black"/>
        <s v="Samsung Watch7 SM-L305 40mm LTE, green (EU)"/>
        <s v="Samsung A556B A55 5G 256GB, lemon (EU)"/>
        <s v="Huawei Band 9 (Kimi-B19), black"/>
        <s v="Huawei Band 9 (Kimi-B19), white"/>
        <s v="Samsung A057G A05s 128GB, silver (EU)"/>
        <s v="Xiaomi Mi Robot Vacuum E12, white"/>
        <s v="Apple iPad 10.9&quot; 2022 64GB,yellow [W] (EU) (MPQ23)"/>
        <s v="Amazfit GTR 3 Smartwatch GPS, grey (EU)"/>
        <s v="Apple iPhone 14 Plus 128GB, purple"/>
        <s v="CAT S62 Pro 128GB, black (EU)"/>
        <s v="Amazfit GTR 3 Smartwatch GPS, black (EU)"/>
        <s v="Apple iPad Air 2024 13 M2 128GB, grey [W] (MV273)"/>
        <s v="Samsung X920N Tab S10 Ultra 512GB, grey [W] (EU)"/>
        <s v="Samsung S928B S24 Ultra 5G 512GB, grey (EU)"/>
        <s v="Samsung G525F Xcover 5 64GB EE, black (EU)"/>
        <s v="Motorola Moto Buds, blueberry"/>
        <s v="Samsung X826B Tab S10+ 5G 256GB, grey (EU)"/>
        <s v="Samsung X920N Tab S10 Ultra 256GB, silver [W] (EU)"/>
        <s v="Motorola Moto G24 8GB/128GB, pink (EU1)"/>
        <s v="Apple Watch S9 LTE 45mm Alu M/L, midnight (MRMD3)"/>
        <s v="Apple Watch Ultra 2 LTE 49mm Titan Loop S, olive"/>
        <s v="Huawei Watch D2 (Luca-B19), black"/>
        <s v="Samsung Galaxy SM-R530 Buds3, white (EU)"/>
        <s v="Samsung P620N Tab S6 lite 128GB, grey [W] (EU)"/>
        <s v="Samsung Watch7 Ultra SM-L705 47mm LTE, white (EU)"/>
        <s v="Apple Watch SE 2022 GPS 40mm Alu, midnight (MNJT3)"/>
        <s v="Xiaomi 14T Pro 5G 12GB/512GB, black (EU)"/>
        <s v="Xiaomi 14T Pro 5G 12GB/512GB, blue (EU)"/>
        <s v="Apple iPhone 16 Pro Max 512GB, white (EU)"/>
        <s v="Apple iPhone 15 Pro Max 512GB, natural"/>
        <s v="Apple iPhone 16 Pro 128GB, black (EU)"/>
        <s v="Apple iPhone 16 Pro Max 256GB, white (EU1)"/>
        <s v="Apple iPhone 15 Pro 256GB, blue"/>
        <s v="Google Pixel 8 Pro 128GB, bay (EU)"/>
        <s v="Apple iPhone 15 Plus 128GB, green"/>
        <s v="Apple iPhone 15 Pro 512GB, white"/>
        <s v="Apple USB Charger 20W Netzteil (Blister) MHJE3"/>
        <s v="Apple iPad Pro 11&quot; (M4) 5G 512GB, black (MVW33)"/>
        <s v="Apple iPhone 15 Pro 512GB, blue"/>
        <s v="Xiaomi POCO X6 Pro 5G 12GB/512GB, yellow (EU)"/>
        <s v="Apple Watch 10 LTE 46mm Titan, slate (MWYW3)"/>
        <s v="Apple Watch S9 GPS 45mm Alu LOOP, silver (MR9F3)"/>
        <s v="Apple Watch S9 GPS 45mm Alu S/M, starlight (MR963)"/>
        <s v="Apple Watch S9 GPS 41mm Alu M/L, silver (MR913)"/>
        <s v="Xiaomi 14T 5G 12GB/256GB, green (EU)"/>
        <s v="Samsung A556B A55 5G 128GB, black navy (EU)"/>
        <s v="Samsung X110N Tab A9 64GB, graphite [W] (EU)"/>
        <s v="Samsung X110N Tab A9 64GB, silver [W] (EU)"/>
        <s v="Xiaomi Redmi 13C 4GB/128GB, black"/>
        <s v="Samsung A256B A25 5G 128GB, yellow (EU)"/>
        <s v="Sony PS5 Playstation 5 Slim Disc. 1 TB white (EU)"/>
        <s v="Apple iPhone 16 Pro Max 256GB, natural"/>
        <s v="Apple iPhone 14 Plus 256GB, purple"/>
        <s v="Samsung A556B A55 5G 128GB EE, black navy (EU)"/>
        <s v="Samsung A556B A55 5G 128GB, lemon"/>
        <s v="Samsung S928B S24 Ultra 5G 256GB EE, black"/>
        <s v="Apple AirPods MagSave Ladecase MME73, white"/>
        <s v="Apple iPhone 16 Pro Max 256GB, white"/>
        <s v="Apple Watch Ultra 2 LTE 49mm Titan, black (MX4R3)"/>
        <s v="Apple iPhone 16 Pro Max 512GB, natural (EU)"/>
        <s v="Samsung A556B A55 5G 256GB, black navy (EU)"/>
        <s v="Samsung S928B S24 Ultra 5G 256GB, black"/>
        <s v="Nokia XR20 5G 128GB, granite (EU)"/>
        <s v="Provisionen Vodafone_FH 19%"/>
        <s v="Provisionen o.tel.o_FH 19%"/>
        <s v="Prepaid - Ay Yildiz Star Paket (Triple)"/>
        <s v="Schadensregulierung Transportverluste"/>
        <s v="Apple iPhone 16 Pro 512GB, white"/>
        <s v="Xiaomi Redmi Note 13 Pro+ 5G 12GB/512GB, black"/>
        <s v="Xiaomi POCO C75 4G 8GB/256GB, green (EU)"/>
        <s v="Samsung A057G A05s 128GB, green (EU)"/>
        <s v="Apple AirPods 4, white MXP63 (EU)"/>
        <s v="Xiaomi POCO F6 5G 12GB/512GB, titanium (EU)"/>
        <s v="Telekom Sinus 207, black"/>
        <s v="Telekom Speed Home WLAN, black"/>
        <s v="Telekom Speedphone 12, petrol"/>
        <s v="Samsung A356B A35 5G 128GB, black navy (EU)"/>
        <s v="Samsung A155F A15 128GB, yellow (EU1)"/>
        <s v="Oppo Reno 12F 4G 256GB, orange (EU)"/>
        <s v="Xiaomi Redmi Note 13 8GB/256GB, green (EU)"/>
        <s v="Honor 200 512GB, black (EU)"/>
        <s v="Apple iPhone 15 Plus 256GB, pink"/>
        <s v="Xiaomi Redmi Note 13 Pro+ 5G 8GB/256GB, white (EU)"/>
        <s v="Apple iPhone 14 Plus 256GB, midnight"/>
        <s v="Samsung X926N Tab S10 Ultra 5G 256GB, grey (EU)"/>
        <s v="Samsung A256B A25 5G 128GB, yellow"/>
        <s v="Samsung S911B S23 5G 128GB, cream"/>
        <s v="Apple Watch S9 LTE 41mm Alu M/L, starlight (MRHP3)"/>
        <s v="Samsung X710N Tab S9 128GB, graphite [W] (EU)"/>
        <s v="Samsung A546B A54 5G 128GB EE, black"/>
        <s v="Xiaomi Redmi A3 3GB/64GB, blue (EU)"/>
        <s v="Samsung A236B A23 5G 128GB EE, black (EU)"/>
        <s v="Apple iPad 10.2&quot; 2021 64GB MK2K3, grey [W] (US)"/>
        <s v="Samsung A356B A35 5G 128GB EE, black navy (EU)"/>
        <s v="Xiaomi Redmi 14C 4GB/128GB, black (EU)"/>
        <s v="Samsung F956B Z Fold6 5G 512GB, pink (EU)"/>
        <s v="Google Pixel Buds Pro, carbon - GA03201"/>
        <s v="Samsung X205N Tab A8 LTE 32GB, grey (EU)"/>
        <s v="Xiaomi POCO X6 Pro 5G 12GB/512GB, black (EU)"/>
        <s v="Huawei Band 9 (Kimi-B19), pink"/>
        <s v="Motorola Edge 50 Neo 5G 512GB, red"/>
        <s v="Samsung S916B S23+ 5G 256GB, black (EU)"/>
        <s v="Huawei Watch GT5 Pro 42mm (Jana-B29C), ceramic"/>
        <s v="Xiaomi Redmi A1 2GB/32GB, green"/>
        <s v="Samsung Watch 6 SM-R935 40mm LTE, gold (EU)"/>
        <s v="Xiaomi POCO X5 5G 6GB/128GB, black"/>
        <s v="Samsung SmartTag2 4er-Pack EI-T5600K"/>
        <s v="D-Link DCS-8302LH Full HD Outdoor Camera, white"/>
        <s v="OnePlus Nord CE 3 Lite 5G 8GB/128GB, grey (EU)"/>
        <s v="Motorola Edge 50 Neo 5G 512GB, grey"/>
        <s v="Samsung S926B S24+ 5G 256GB, black (VS)"/>
        <s v="Samsung P613N Tab S6 lite 2022 64GB, grey [W] (EU)"/>
        <s v="Apple AirTag 1er-Pack MX532"/>
        <s v="Google Pixel 9 Pro 256GB, obsidian"/>
        <s v="Xiaomi POCO X6 5G 8GB/256GB, white (EU)"/>
        <s v="Apple iPhone 14 Plus 512GB, yellow"/>
        <s v="Samsung S928B S24 Ultra 5G 512GB, black (EU)"/>
        <s v="OnePlus Nord CE4 Lite 5G 8GB/256GB, silver (EU)"/>
        <s v="Samsung A356B A35 5G 128GB, lemon (EU)"/>
        <s v="Apple iPhone 16 Pro 256GB, natural"/>
        <s v="Apple iPhone 15 256GB, blue (EU)"/>
        <s v="Samsung A546B A54 5G 128GB, black (EU1)"/>
        <s v="Nothing Phone (2a) 5G 128GB, black"/>
        <s v="Apple iPhone 14 Plus 512GB, midnight"/>
        <s v="Xiaomi 14T 5G 12GB/256GB, black (EU)"/>
        <s v="Xiaomi 14T Pro 5G 12GB/512GB, grey (EU)"/>
        <s v="Samsung S921B S24 5G 128GB, black"/>
        <s v="Apple iPad 10.9&quot; 2022 64GB, blue [W] (EU) (MPQ13)"/>
        <s v="Apple AirPods 2, white MV7N2"/>
        <s v="Apple iPhone 15 Pro Max 1TB, black"/>
        <s v="Xiaomi Redmi 14C 8GB/256GB, blue (EU)"/>
        <s v="Samsung S921B S24 5G 128GB EE, black"/>
        <s v="Xiaomi Redmi Note 13 Pro 8GB/256GB, black (EU)"/>
        <s v="Xiaomi Redmi A3 4GB/128GB, black (EU)"/>
        <s v="Samsung X216B Tab A9+ 5G 128GB, silver (EU1)"/>
        <s v="Motorola Moto G35 5G 128GB, black"/>
        <s v="Motorola Moto G55 5G 256GB, green"/>
        <s v="Samsung G556B Xcover7 128GB EE, black (EU1)"/>
        <s v="Samsung T636B Tab Active 5G 128GB EE, black (EU)"/>
        <s v="Motorola Moto G35 5G 128GB, red"/>
        <s v="Motorola Moto G35 5G 128GB, green"/>
        <s v="Google Pixel 9 Pro XL Case, hazel GA05658"/>
        <s v="Motorola Edge 40 Neo 5G 256GB, black (EU1)"/>
        <s v="Samsung A057G A05s 64GB, silver (EU)"/>
        <s v="Apple iPhone 14 Plus 256GB, starlight"/>
        <s v="Samsung X210N Tab A9+ 64GB, silver [W] (EU)"/>
        <s v="Samsung G736B Xcover 6 Pro 5G 128GB EE, black (EU)"/>
        <s v="Samsung A356B A35 5G 256GB, black navy (EU)"/>
        <s v="Samsung S928B S24 Ultra 5G 512GB, grey"/>
        <s v="Motorola Moto G24 8GB/128GB, matte charocal (EU1)"/>
        <s v="Xiaomi POCO X6 Pro 5G 12GB/512GB, grey (EU)"/>
        <s v="Motorola Moto Buds, green banana"/>
        <s v="Apple Watch S9 GPS 45mm Alu S/M, silver (MR9D3)"/>
        <s v="Apple Watch SE 2022 LTE 40mm Alu, silver (MNPP3)"/>
        <s v="Apple iPad Air 2022 5G 64GB, grey (MM6R3)"/>
        <s v="Motorola Moto G84 5G 8GB/256GB, blue (EU)"/>
        <s v="Oppo A40 6GB/128GB, white (EU)"/>
        <s v="Oppo A40 4GB/128GB, purple (EU)"/>
        <s v="Honor 200 Lite 5G 256GB, blue (EU)"/>
        <s v="Xiaomi Redmi Note 13 5G 6GB/128GB, black (EU)"/>
        <s v="Apple iPhone 16 Pro Max 256GB, natural (EU1)"/>
        <s v="Samsung Galaxy SM-R530 Buds3, silver (EU)"/>
        <s v="Motorola Moto G84 5G 8GB/256GB, midnight blue (EU)"/>
        <s v="Provisionen Sonstige_FH 19%"/>
        <s v="Samsung S916B S23+ 5G 256GB, green (EU)"/>
        <s v="Samsung A346B A34 5G 128GB, silver (EU)"/>
        <s v="Samsung A346B A34 5G 128GB, purple (EU)"/>
        <s v="Samsung S911B S23 5G 128GB, lavender"/>
        <s v="Samsung A546B A54 5G 256GB, white"/>
        <s v="Xiaomi Redmi Note 13 Pro+ 5G 512GB, purple (EU)"/>
        <s v="Apple iPhone 14 Plus 256GB, red"/>
        <s v="Samsung X810N Tab S9+ 256GB, graphite [W] (EU1)"/>
        <s v="Samsung F731B Z Flip5 5G 512GB, graphite (EU)"/>
        <s v="Samsung X916B Tab S9 Ultra 5G 512GB, graphite (EU)"/>
        <s v="Apple iPhone 14 512GB, starlight"/>
        <s v="Apple iPhone 16 Pro 256GB, desert"/>
        <s v="Apple iPhone 16 Pro 256GB, black"/>
        <s v="Huawei Watch Fit Special Edition (Stia-B39), pink"/>
        <s v="Apple AirPods Pro (2. Gen.), white MTJV3 (EU)"/>
        <s v="Xiaomi Redmi Note 13 6GB/128GB, green (EU)"/>
        <s v="Apple iPhone 15 128GB, yellow"/>
        <s v="Samsung S928B S24 Ultra 5G 512GB, yellow (EU)"/>
        <s v="Samsung A166B A16 5G 128GB, green (EU)"/>
        <s v="Samsung A057G A05s 64GB, black (EU)"/>
        <s v="Xiaomi Redmi 14C 4GB/128GB, blue (EU)"/>
        <s v="Sony Playstation Portal Remote Player, white (EU)"/>
        <s v="Oppo Reno 12FS 5G 512GB, orange (EU)"/>
        <s v="Xiaomi Buds 5, white"/>
        <s v="Apple Watch SE 23 GPS 44mm Alu, starlight (MRE43)"/>
        <s v="Motorola Moto G34 5G 8GB/128GB, black (EU)"/>
        <s v="Samsung S926B S24+ 5G 512GB, black (EU)"/>
        <s v="Samsung A546B A54 5G 128GB EE, black (EU)"/>
        <s v="Xiaomi POCO X5 5G 6GB/128GB, green"/>
        <s v="Xiaomi Smart Band 9 Active, pink"/>
        <s v="Huawei FreeBuds 6i, purple"/>
        <s v="Xiaomi 13 lite 5G 8GB/128GB, black (EU1)"/>
        <s v="Xiaomi Smart Band 9 Active, black"/>
        <s v="Xiaomi Watch S1 Pro, silver"/>
        <s v="Apple Watch Ultra 2 LTE 49mm Titan Ocean, blue"/>
        <s v="Apple iPhone 16 Pro Max 256GB, desert"/>
        <s v="Apple iPhone 16 128GB, pink"/>
        <s v="Apple iPhone 16 Pro Max 256GB, black"/>
        <s v="Telekom Glasfaser Modem 2, black"/>
        <s v="Samsung A256B A25 5G 256GB, yellow (EU1)"/>
        <s v="Microsoft Xbox Series S 512GB Starter Bundle,white"/>
        <s v="Xiaomi Redmi 13C 5G 4GB/128GB, blue"/>
        <s v="Apple iPhone 14 Plus 128GB, red"/>
        <s v="Samsung Watch 5 Pro SM-R925 LTE, titanium (EU)"/>
        <s v="Samsung Watch 5 Pro SM-R925 45mm LTE, black (EU)"/>
        <s v="Xiaomi Redmi 14C 4GB/128GB, black"/>
        <s v="Xiaomi Redmi 13C 4GB/128GB, green (EU)"/>
        <s v="Samsung A556B A55 5G 128GB, ice blue (EU1)"/>
        <s v="Apple iPhone 14 128GB, midnight"/>
        <s v="Apple iPad 10.2&quot; 2021 64GB MK2K3, grey [W]"/>
        <s v="Samsung X210N Tab A9+ 64GB, navy [W] (EU)"/>
        <s v="SOFLOW SO myTIER 10.5 AH E-Scooter, black"/>
        <s v="Huawei Watch GT4 46mm (Phoinix-B19F), black"/>
        <s v="Xiaomi Redmi 13C 4GB/128GB, blue (EU)"/>
        <s v="Apple iPhone 16 Pro 128GB, desert"/>
        <s v="einsAmobile Jahreswandkalender 2025"/>
        <s v="Samsung Galaxy SM-R630 Buds3 Pro, silver"/>
        <s v="Xiaomi 14T Pro 5G 12GB/512GB, grey"/>
        <s v="Oppo Reno 12F 4G 256GB, grey (EU)"/>
        <s v="Honor 200 Pro 512GB, black (EU)"/>
        <s v="Google Pixel 9/9 Pro Case, porcelain GA05651"/>
        <s v="Xiaomi Buds 5, graphite black"/>
        <s v="Honor X6B 128GB, black (EU)"/>
        <s v="Xiaomi Redmi 14C 4GB/128GB, green (EU)"/>
        <s v="Google Pixel Buds Pro, red - GA03202"/>
        <s v="Xiaomi POCO F5 5G 12GB/256GB, blue"/>
        <s v="Samsung S926B S24+ 5G 512GB, black (EU1)"/>
        <s v="Samsung S721B S24 FE 5G 256GB, mint (EU)"/>
        <s v="Xiaomi Redmi Watch 5 Active, black"/>
        <s v="Xiaomi Redmi Watch 5 Lite, gold"/>
        <s v="Samsung A057G A05s 64GB, green (EU)"/>
        <s v="Samsung X210N Tab A9+ 128GB, grey [W] (EU)"/>
        <s v="Apple iPhone 15 Pro 128GB, black (EU)"/>
        <s v="Apple iPad mini 2021 64GB, grey (MK893)"/>
        <s v="Huawei Watch GT5 46mm (Vili-B19W), blue"/>
        <s v="Samsung A556B A55 5G 256GB, lemon"/>
        <s v="Apple iPhone 15 Plus 128GB, yellow"/>
        <s v="TCL T313D OneTouch 4043D, grey (EU)"/>
        <s v="Samsung A256B A25 5G 128GB, black (VS)"/>
        <s v="Samsung A155F A15 128GB, black (VS)"/>
        <s v="Samsung G556B Xcover7 128GB EE, black (VS)"/>
        <s v="Samsung A556B A55 5G 128GB, black navy (VS)"/>
        <s v="Samsung X610N Tab S9 FE+ 128GB, grey [W] (VS)"/>
        <s v="Samsung X510N Tab S9 FE 128GB, grey (VS)"/>
        <s v="Samsung A356B A35 5G 128GB, ice blue (VS)"/>
        <s v="Samsung X610N Tab S9 FE+ 256GB, graphite [W] (VS)"/>
        <s v="Samsung S921B S24 5G 128GB, yellow (EU)"/>
        <s v="Samsung A346B A34 5G 128GB EE, black (EU)"/>
        <s v="Xiaomi Redmi 13 6GB/128GB, black (EU)"/>
        <s v="Apple iPad 10.2&quot; 2021 64GB MK2L3, silver [W] (EU)"/>
        <s v="Provisionen Telekom Festnetz_FH 19%"/>
        <s v="Nokia 105 4G (2023), black (EU)"/>
        <s v="Apple iPhone 15 Pro Max 256GB, blue"/>
        <s v="Prepaid - Telekom MagentaMobil M 10 € Stgh."/>
        <s v="Telekom Speedport Smart 3 R (Refurbish) (WKZ TM)"/>
        <s v="Huawei Watch 4 Pro Classic (Medes-L19L), leather"/>
        <s v="Xiaomi POCO F6 5G 8GB/256GB, titanium (EU)"/>
        <s v="Xiaomi Redmi 13C 4GB/128GB, blue"/>
        <s v="Oppo A79 5G 4GB/128GB, green (EU)"/>
        <s v="Xiaomi POCO X5 Pro 5G 6GB/128GB, blue"/>
        <s v="Apple iPhone 15 Pro 256GB, natural"/>
        <s v="Samsung A165F A16 128GB, green (EU)"/>
        <s v="Samsung A165F A16 128GB, black (EU)"/>
        <s v="Google Pixel Buds Pro, fog - GA03203"/>
        <s v="Apple iPhone 14 Plus 256GB, blue"/>
        <s v="DISPLEX Premium Glass FCAR Samsung Galax S24 Ultra"/>
        <s v="Google Pixel 8a Case, coral GA05492"/>
        <s v="Samsung P620N Tab S6 lite 128GB, grey [W] (EU1)"/>
        <s v="Apple Watch 10 LTE 46mm Titan, slate (MWYE3)"/>
        <s v="A1 Poster - Telekom - MM L (01-25)"/>
        <s v="A1 Poster - Congstar - Allnet Flat L (01-25)"/>
        <s v="Apple AirPods 4, white MXP63"/>
        <s v="Apple iPhone 15 128GB, blue (VS)"/>
        <s v="Samsung A155F A15 256GB, black (VS)"/>
        <s v="Google Pixel 9/9 Pro Case, peony GA05654"/>
        <s v="Sony PS5 Playstation 5 Slim Digital Edt., white"/>
        <s v="Prepaid - VDF CallYa Smartphone Spezial 10 € Stgh."/>
        <s v="Apple iPhone 15 Pro Max 1TB, blue"/>
        <s v="Google Pixel Buds Pro, sky blue - GA05191"/>
        <s v="Google Pixel Buds Pro, porcelain - GA05205"/>
        <s v="Apple iPad 10.2&quot; 2021 64GB MK2K3, grey [W] (EU1)"/>
        <s v="Apple iPhone 16 Pro Max 512GB, black"/>
        <s v="Apple AirPods Pro (2. Gen.), white MTJV3"/>
        <s v="Huawei Watch Fit 3 (Solo-B09S), black"/>
        <s v="Telekom Speedport Smart 4R, black"/>
        <s v="Apple Watch Ultra 2 LTE 49mm Titan,natural (MX5R3)"/>
        <s v="Honor Magic 6 Pro 5G 12GB/512GB, black (EU)"/>
        <s v="Motorola Moto Buds, glacier blue"/>
        <s v="Oppo Reno 12F 5G 256GB, orange (EU)"/>
        <s v="Google Pixel 7a 128GB, blue"/>
        <s v="Apple iPhone 14 512GB, purple"/>
        <s v="Samsung S928B S24 Ultra 5G 512GB, black"/>
        <s v="Trust GXT433 PYLO Multiplattform Headset, black"/>
        <s v="Honor X6B 128GB, green (EU)"/>
        <s v="Xiaomi POCO F5 5G 8GB/256GB, blue"/>
        <s v="Samsung A556B A55 5G 128GB, ice blue"/>
        <s v="OnePlus Nord CE4 Lite 5G 8GB/256GB, blue (EU)"/>
        <s v="Apple iPhone 16 128GB, pink (EU)"/>
        <s v="Xiaomi Redmi 13C 4GB/128GB, black (EU)"/>
        <s v="Apple iPad Air 2024 13 128GB, lila [W] (MV2C3)"/>
        <s v="Apple Watch Ultra 2 LTE Titan Trail S/M, grey"/>
        <s v="Apple iPhone 15 Pro Max 1TB, natural"/>
        <s v="Apple iPhone 15 Pro Max 1TB, white"/>
        <s v="Samsung X210N Tab A9+ 64GB, grey [W] (EU)"/>
        <s v="Apple Watch 10 GPS 46mm Alu, silver (MWWM3)"/>
        <s v="Samsung A556B A55 5G 128GB EE, black navy (EU1)"/>
        <s v="Apple iPad 10.2&quot; 2021 256GB-MK4E3, grey"/>
        <s v="Apple Watch S9 LTE 41mm Alu S/M, rose (MRHY3)"/>
        <s v="Samsung A356B A35 5G 128GB EE, black navy"/>
        <s v="Belastungen Diverse mit/ohne Aufschlag 19%"/>
        <s v="Apple iPhone 16 128GB, ultramarine blue"/>
        <s v="Samsung S721B S24 FE 5G 256GB, blue (EU)"/>
        <s v="Emporia Massagepistole MASS-GUN21-B, black"/>
        <s v="Huawei Watch GT5 46mm (Vili-B19F), black"/>
        <s v="Apple Watch S9 LTE 45mm Alu M/L, red (MRYG3)"/>
        <s v="Apple iPad Pro 12.9 5G 6.Gen. 128GB,silver (MP1Y3)"/>
        <s v="Huawei FreeClip, purple"/>
        <s v="Xiaomi Smart Band 9 Active, beige white"/>
        <s v="Aktion eAm 12-24: Apple iPhone 16 128GB, black"/>
        <s v="Samsung X510N Tab S9 FE 128GB, grey [W]"/>
        <s v="Samsung A556B A55 5G 256GB, black navy"/>
        <s v="Nokia C22 4G 64GB, charcoal"/>
        <s v="Amazfit Cheetah Smartwatch GPS, champagne (EU)"/>
        <s v="Samsung A546B A54 5G 128GB, black (EU)"/>
        <s v="Xiaomi Redmi Note 13 Pro 5G 8GB/256GB, blue"/>
        <s v="Apple Pencil (2. Generation), white MU8F2ZM/A"/>
        <s v="Oppo Reno 12 5G 12GB/256GB, brown (EU)"/>
        <s v="Xiaomi Redmi Note 12 Pro+ 5G 8GB/256GB, black"/>
        <s v="Samsung G996B S21+ 5G 128GB, purple (EU)"/>
        <s v="Samsung S911B S23 5G 256GB, black"/>
        <s v="Honor 200 Lite 256GB, cyan (EU)"/>
        <s v="UREVO SpaceWalk Lite, black"/>
        <s v="Apple iPhone 16 Plus 128GB, white"/>
        <s v="Apple iPhone 16 128GB, teal green"/>
        <s v="Apple iPhone 16 128GB, black"/>
        <s v="Apple iPhone 16 Plus 128GB, pink"/>
        <s v="SOFLOW SO2 AIR Gen 3 E-Scooter, green"/>
        <s v="UREVO Foldi Mini, black"/>
        <s v="Samsung Armband für Smartwatch TYR930, gold"/>
        <s v="Provisionen Netzbertreiber_STARMOBILE 19%"/>
        <s v="Apple iPhone 14 Plus 512GB, blue"/>
        <s v="Apple iPhone 14 Plus 512GB, purple"/>
        <s v="Samsung F741B Z Flip6 5G 256GB, silver (EU)"/>
        <s v="Huawei Watch D (Molly-B19), black"/>
        <s v="Xiaomi Redmi 13 6GB/128GB, blue (EU)"/>
        <s v="Samsung Watch 6 SM-R935 40mm LTE,graphite (Ost-EU)"/>
        <s v="Samsung S921B S24 5G 256GB, yellow (WKZ TM)"/>
        <s v="Samsung X115N Tab A9 LTE 64GB, grey"/>
        <s v="Apple iPhone 16 128GB, white"/>
        <s v="Apple Watch 10 LTE 42mm Alu, black (MWX73)"/>
        <s v="Apple Watch 10 LTE 42mm Alu, silver (MWX33)"/>
        <s v="Samsung S721B S24 FE 5G 128GB, mint (EU)"/>
        <s v="Samsung X516B Tab S9 FE 5G 128GB, grey (EU)"/>
        <s v="Xiaomi Redmi Note 13 Pro+ 5G 8GB/256GB,purple (EU)"/>
        <s v="Samsung S721B S24 FE 5G 128GB, blue (EU)"/>
        <s v="Xiaomi Redmi 14C 8GB/256GB, black (EU)"/>
        <s v="Motorola Edge 50 Ultra 5G 1TB, grey"/>
        <s v="Provisionen Ay Yildiz_FH 19%"/>
        <s v="Provision HW-WKZ/IMEI-Provision 0% MwSt. AyYildiz"/>
        <s v="Xiaomi Redmi 14C 8GB/256GB, green (EU)"/>
        <s v="Apple iPhone 13 128GB, midnight (EU1)"/>
        <s v="SIM Karte - Telekom eSim"/>
        <s v="Xiaomi Redmi Note 11 Pro 5G 6GB/128GB, blue"/>
        <s v="Vivo Y28s 5G 128GB, mocha brown (EU)"/>
        <s v="Honor 200 Lite 256GB, black (EU)"/>
        <s v="Samsung S911B S23 5G 128GB, black (EU)"/>
        <s v="Apple iPad 10.2&quot; 2021 64GB MK2K3, grey [W] (EU)"/>
        <s v="Samsung T736B Tab S7 FE 5G 64GB, black (EU)"/>
        <s v="Huawei Watch GT5 41mm (Jana-B19W), brown"/>
        <s v="Xiaomi Redmi Note 13 6GB/128GB, blue (EU)"/>
        <s v="Apple iPad Air 11 M2 256GB, grey (MUXH3NF/A)"/>
        <s v="Apple iPhone 16 Plus 128GB, teal green"/>
        <s v="Apple Watch SE 2022 LTE 40mm Alu, midnight (MNPL3)"/>
        <s v="Amazfit GTR 3 Pro Smartwatch GPS, brown (EU)"/>
        <s v="Samsung Watch 6 SM-R955 43mm LTE, silver (EU)"/>
        <s v="Amazfit GTR 3 Pro Smartwatch GPS, black (EU)"/>
        <s v="Amazfit GTS 3 Smartwatch GPS, black (EU)"/>
        <s v="Samsung A356B A35 5G 128GB, lilac (VS)"/>
        <s v="Xiaomi Redmi 14C 4GB/128GB, blue"/>
        <s v="Xiaomi Redmi 14C 4GB/128GB, green"/>
        <s v="Telekom Digitalisierungsbox Premium 2, white"/>
        <s v="Telekom Multy M1 Wi-Fi 6 Mesh, white"/>
        <s v="SOFLOW SO myTIER 10.5 AH E-Scooter, black (SF)"/>
        <s v="Roborock S8 Pro Ultra, black"/>
        <s v="Fitbit Versa 4, black graphite"/>
        <s v="Google Pixel 9/9 Pro Case, obsidian GA05650"/>
        <s v="Apple iPhone 16 128GB, white (EU)"/>
        <s v="Apple Watch 10 GPS 46mm Alu, silver (MWWN3)"/>
        <s v="Apple Watch 10 LTE 46mm Alu, silver (MWY13)"/>
        <s v="Amazfit T-Rex Ultra Smartwatch GPS, sahara (EU)"/>
        <s v="Apple Watch Ultra 2 LTE 49mm Titan Loop M, olive"/>
        <s v="Apple Watch 10 GPS 46mm Alu, silver (MWWL3)"/>
        <s v="Apple Watch 10 LTE 42mm Alu, black (MWX63)"/>
        <s v="Apple Watch 10 GPS 42mm Alu, silver (MWWC3)"/>
        <s v="Apple Watch 10 GPS 42mm Alu, silver (MWWA3)"/>
        <s v="Huawei Watch GT5 41mm (Jana-B19M), gold"/>
        <s v="Samsung S926B S24+ 5G 512GB, violet (EU)"/>
        <s v="realme Buds Air 2, black"/>
        <s v="Telekom Sinus A207, black"/>
        <s v="Anker Soundcore Glow BT 360, black"/>
        <s v="Telekom Sinus 12, white"/>
        <s v="UREVO Strol U1, black"/>
        <s v="UREVO SpaceWalk E4, black"/>
        <s v="Telekom Sinus 12, black"/>
        <s v="A4 Flyer - Telekom Congstar (01-25)"/>
        <s v="XPLORA X6 Play - VF-SIM - 50€ Amazon-Gutschein"/>
        <s v="Xiaomi 14T 5G 12GB/256GB, black"/>
        <s v="Samsung G996B S21+ 5G 256GB, black (EU)"/>
        <s v="RENPHO Eyeris 1 - Eye Massager, black"/>
        <s v="RENPHO Eyeris View - Eye Massager, grey"/>
        <s v="RENPHO Eyeris Smart - Eye Massager, white"/>
        <s v="RENPHO Eyeris 2 Smart Eye Massager, grey"/>
        <s v="Samsung G556B Xcover7 128GB EE, black"/>
        <s v="Apple iPhone 12 64GB, black"/>
        <s v="Xiaomi Redmi Watch 3 Active, black"/>
        <s v="Xiaomi Redmi Note 13 6GB/128GB, black (EU)"/>
        <s v="Amazfit GTR Mini A2174 Smartwatch, black"/>
        <s v="einsAmobile Marker für Wandkalender (eAm)#"/>
        <s v="Xiaomi Smart Band 9, silver"/>
        <s v="Samsung X516B Tab S9 FE 5G 128GB, silver (EU)"/>
        <s v="Apple iPad Pro 11&quot; (M4) 5G 512GB, silver (MVW43)"/>
        <s v="Google Pixel 9/9 Pro Case, hazel GA05652"/>
        <s v="Huawei Watch Fit Special Edition (Stia-B39), black"/>
        <s v="Samsung X510N Tab S9 FE 256GB, green [W]"/>
        <s v="Belastungen Congstar (lt. Anlage) 19%"/>
        <s v="Oppo A40 4GB/128GB, black (EU)"/>
        <s v="Samsung A256B A25 5G 128GB, black (EU1)"/>
        <s v="Xiaomi Redmi Pad SE 8.7&quot; 4G 4GB/128GB, grey (EU)"/>
        <s v="Oppo A40 6GB/128GB, black (EU)"/>
        <s v="Huawei Watch GT4 41mm (Aurora-B19T), silver"/>
        <s v="Telekom Weste (XXL), black [Promotion]"/>
        <s v="Telekom Tarifcheck Rollup System [Promotion]"/>
        <s v="SIM Karte - Congstar Triple (Normal/Micro/Nano)"/>
        <s v="SIM Karte - Telekom Triple (Normal/Micro/Nano)"/>
        <s v="Prepaid - Telekom MagentaMobil L 15 € Stgh."/>
        <s v="Prepaid - Telekom MagentaMobil S 10 € Stgh."/>
        <s v="CAT S42 H+ 32GB, black (EU)"/>
        <s v="Samsung G781B S20 FE 5G 128GB, blue (EU)"/>
        <s v="Samsung S926B S24+ 5G 256GB, black (EU)"/>
        <s v="Samsung X810N Tab S9+ 256GB, graphite [W] (EU)"/>
        <s v="Samsung S928B S24 Ultra 5G 256GB, grey (EU)"/>
        <s v="Amazfit Balance Smartwatch GPS, grey (EU)"/>
        <s v="Xiaomi POCO C75 4G 8GB/256GB, gold (EU)"/>
        <s v="Apple Watch SE LTE 44mm Alu, silver (MXGQ3)"/>
        <s v="Samsung Galaxy SM-R630 Buds3 Pro, white"/>
        <s v="Xiaomi POCO C75 4G 8GB/256GB, black (EU)"/>
        <s v="Apple Watch S9 LTE 45mm Alu M/L, silver (MRMH3)"/>
        <s v="Apple Watch SE 2022 LTE 44mm Alu, midnight (MNPY3)"/>
        <s v="Apple Watch S9 LTE 45mm Alu M/L, starlight (MRM93)"/>
        <s v="Apple Silicone Case mit MagSafe, clay MT1E3"/>
        <s v="Apple Silicone Case mit MagSafe, light pink MT1F3"/>
        <s v="Apple Silicone Case mit MagSafe, clay MT1Q3"/>
        <s v="Apple Silicone Case mit MagSafe, storm blue MT0N3"/>
        <s v="Apple Magic Keyboard iPad Pro 12.9 und Air 13 M2"/>
        <s v="HMD Barbie Phone 4G 128MB, pink"/>
        <s v="Oppo Reno 12FS 5G 512GB, black green (EU)"/>
        <s v="Apple iPhone 14 Plus 256GB, purple (EU)"/>
        <s v="Oppo Find X8 Pro 16GB/512GB, black (EU)"/>
        <s v="Apple AirPods (3.Gen) Ligh.Ladec.,white MPNY3 (EU)"/>
        <s v="Samsung X510N Tab S9 FE 128GB, lavender [W]"/>
        <s v="Samsung X110N Tab A9 64GB, silver [W]"/>
        <s v="Samsung X110N Tab A9 64GB, navy [W]"/>
        <s v="Apple Watch 10 LTE 42mm Alu, black (MWX83)"/>
        <s v="Huawei Watch GT4 41mm (Aurora-B19L), white"/>
        <s v="Huawei Watch Ultimate (B19) Titan, black zircon"/>
        <s v="Huawei Watch GT5 41mm (Jana-B19L), white"/>
        <s v="Samsung X110N Tab A9 128GB, silver [W] (EU)"/>
        <s v="Samsung A256B A25 5G 128GB, black"/>
        <s v="Samsung A256B A25 5G 128GB, blue"/>
        <s v="Apple iPad 10.2&quot; 2021 256GB-MK4H3, silver"/>
        <s v="Apple Watch SE 23 GPS 44mm LOOP, starlight (MRE63)"/>
        <s v="Samsung X510N Tab S9 FE 256GB, silver [W]"/>
        <s v="Apple iPhone SE (2022) 64GB, black (VS)"/>
        <s v="Samsung F741B Z Flip6 5G 256GB, blue (VS)"/>
        <s v="Samsung A256B A25 5G 128GB, blue (EU)"/>
        <s v="Huawei Pura 70 Pro 512GB, white (EU)"/>
        <s v="Huawei Pura 70 Pro 512GB, black (EU)"/>
        <s v="Huawei Pura 70 256GB, black (EU)"/>
        <s v="Aktion MaMo: 3BEARS Porridge"/>
        <s v="Theke Telekom, schwarzlackiert [Promotion]"/>
        <s v="Samsung X216B Tab A9+ 5G 64GB, silver (EU)"/>
        <s v="Apple iPhone 14 256GB, yellow (EU)"/>
        <s v="Samsung Watch7 Ultra SM-L705 47mm LTE, grey"/>
        <s v="Samsung A166B A16 5G 128GB, grey (EU)"/>
        <s v="Xiaomi Redmi Note 12 Pro 5G 8GB/256GB, black (EU)"/>
        <s v="Xiaomi Redmi Pad SE 4GB/128GB, purple [W] (EU)"/>
        <s v="Xiaomi Redmi Note 12 8GB/256GB, green (EU)"/>
        <s v="Xiaomi Redmi Note 13 5G 8GB/256GB, white"/>
        <s v="Apple iPhone 16 Pro Max 256GB, black (EU1)"/>
        <s v="Samsung S921B S24 5G 256GB, grey"/>
        <s v="Apple iPhone 15 128GB, green (EU)"/>
        <s v="Samsung F731B Z Flip5 5G 256GB, lavender (EU)"/>
        <s v="Xiaomi POCO F5 5G 8GB/256GB, white"/>
        <s v="Samsung S911B S23 5G 128GB, black"/>
        <s v="Apple iPhone 16 Plus 128GB, black"/>
        <s v="Apple iPhone 15 128GB, black (EU)"/>
        <s v="Apple iPhone 15 128GB, blue (EU)"/>
        <s v="Xiaomi Redmi Note 13 Pro 8GB/256GB, lavender (EU)"/>
        <s v="Huawei Watch GT5 Pro 46mm (Vili-B29F), black"/>
        <s v="Google Pixel 9 Pro XL Case, porcelain GA05657"/>
        <s v="Motorola Moto G54 5G 256GB, mint green (EU)"/>
        <s v="Motorola Moto G54 5G 256GB, midnight blue (EU)"/>
        <s v="Motorola Moto G05 64GB, red"/>
        <s v="Motorola Moto G05 64GB, green"/>
        <s v="Telekom Lanyards Schlüsselband [Promotion]"/>
        <s v="Ausweishülle ID-Card [Promotion]"/>
        <s v="Apple iPhone 14 128GB, purple (WKZ TM)"/>
        <s v="Samsung X510N Tab S9 FE 128GB, green [W]"/>
        <s v="Samsung X510N Tab S9 FE 256GB, lavender [W]"/>
        <s v="Samsung F956B Z Fold6 5G 512GB, navy (EU)"/>
        <s v="Samsung F956B Z Fold6 5G 512GB, silver (EU)"/>
        <s v="OnePlus Nord 4 5G 12GB/256GB, black (EU)"/>
        <s v="OnePlus Nord 4 5G 12GB/256GB, green (EU)"/>
        <s v="OnePlus Nord 4 5G 16GB/512GB, silver (EU)"/>
        <s v="Samsung T636B Tab Active 5G 128GB EE, black (EU1)"/>
        <s v="Apple iPhone 12 64GB, black (EU)"/>
        <s v="Huawei Watch D2 (Luca-B19), white"/>
        <s v="Samsung S721B S24 FE 5G 128GB, graphite (EU)"/>
        <s v="Theke Telekom Glasfaser, schwarz [Promotion]"/>
        <s v="Apple iPhone 16 Pro Max 512GB, natural"/>
        <s v="Sony PS5 DualSense Wireless Controller, white (EU)"/>
        <s v="Huawei Watch GT5 41mm (Jana-B19FC), blue"/>
        <s v="Samsung A166B A16 5G 128GB, black (EU)"/>
        <s v="Apple iPad Air 11 M2 128GB, grey (MUXD3) (EU)"/>
        <s v="Samsung S721B S24 FE 5G 256GB, yellow (EU)"/>
        <s v="OnePlus 12 5G 16GB/512GB, black (EU)"/>
        <s v="OnePlus Nord 4 5G 16GB/512GB, green (EU)"/>
        <s v="Huawei Watch GT4 46mm (Phoinix-B19M), titanium"/>
        <s v="OnePlus 12R 5G 16GB/256GB, grey (EU)"/>
        <s v="OnePlus 12R 5G 16GB/256GB, blue (EU)"/>
        <s v="Xiaomi POCO X5 Pro 5G 8GB/256GB, black (EU)"/>
        <s v="Xiaomi 13 lite 5G 8GB/128GB, blue (EU)"/>
        <s v="Samsung A057G A05s 64GB, black (EU1)"/>
        <s v="Apple iPad Air 2022 64GB, grey [W] (MM9C3)"/>
        <s v="Xiaomi Redmi Note 13 5G 8GB/256GB, black (EU)"/>
        <s v="Motorola Edge 50 Ultra 5G 1TB, wood"/>
        <s v="Samsung S911B S23 5G 256GB, black (EU1)"/>
        <s v="Honor 90 Smart 128GB, green (EU)"/>
        <s v="Samsung X306B Tab Active5 5G 128GB EE, green (EU)"/>
        <s v="Samsung X216B Tab A9+ 5G 64GB, grey (EU)"/>
        <s v="Zubehör Posten diverse Modelle 2"/>
        <s v="Apple iPad mini 2021 64GB, purple (MK8E3)"/>
        <s v="Huawei Watch GT5 41mm (Jana-B19F), black"/>
        <s v="Google Pixel Buds A-Series, sea - GA04282"/>
        <s v="Samsung X820N Tab S10+ 256GB, grey [W] (EU)"/>
        <s v="Xiaomi 14 5G 12GB/512GB, black (EU)"/>
        <s v="Samsung S921B S24 5G 128GB, black (VS)"/>
        <s v="Telekom Akkupack 2x AAA 1,2V/850mAh"/>
        <s v="SOLUM Smart Warmer incl. Qi Wireless Charging"/>
        <s v="Sony PS5 Playstation 5 Pro Digital Edt. 2 TB,white"/>
        <s v="Apple iPhone 16 256GB, pink"/>
        <s v="Samsung F956B Z Fold6 5G 256GB, navy (EU)"/>
        <s v="Samsung F956B Z Fold6 5G 256GB, silver (EU)"/>
        <s v="Nintendo Switch (OLED-Modell), white"/>
        <s v="Samsung X306B Tab Active5 5G 128GB EE, green"/>
        <s v="Telekom Polo Shirt (L), grau [Promotion]"/>
        <s v="Oppo Reno 12 Pro 5G 12GB/512GB, black (EU)"/>
        <s v="Samsung F741B Z Flip6 5G 256GB, silver (EU1)"/>
        <s v="OnePlus 12 5G 12GB/256GB, black (EU)"/>
        <s v="Samsung S918B S23 Ultra 5G 256GB, cream [RB-Ware]"/>
        <s v="Apple iPhone 15 128GB, blue"/>
        <s v="Apple iPhone 14 Plus 512GB, red (EU)"/>
        <s v="Xiaomi Redmi Watch 5 Lite, black"/>
        <s v="Google Pixel 9/9 Pro Case, wintergreen GA05655"/>
        <s v="Huawei Watch GT4 46mm (Phoinix-B19W), green"/>
        <s v="Samsung A556B A55 5G 128GB, black navy (EU1)"/>
        <s v="Apple TV 4K 64GB (2. Generation 2021), black"/>
        <s v="Samsung X216B Tab A9+ 5G 128GB, grey (EU)"/>
        <s v="Samsung X210N Tab A9+ 64GB, silver [W] (EU1)"/>
        <s v="Samsung X210N Tab A9+ 64GB, grey [W] (EU1)"/>
        <s v="Huawei Watch Ultimate (B29) Titan, steel zircon"/>
        <s v="OnePlus Nord 4 5G 16GB/512GB, black (EU)"/>
        <s v="Apple Watch SE 23 LTE 40mm Alu, midnight (MRG73)"/>
        <s v="Xiaomi Buds 5, grey"/>
        <s v="Provisionen Telekom_FH 19%"/>
        <s v="Provisionen Congstar_FH 19%"/>
        <s v="Samsung X710N Tab S9 128GB, graphite [W]"/>
        <s v="Samsung X926N Tab S10 Ultra 5G 256GB, silver (EU)"/>
        <s v="Samsung X516B Tab S9 FE 5G 128GB, mint"/>
        <s v="Google Pixel 8a 128GB, obsidian (EU)"/>
        <s v="Prepaid - Congstar &quot;Wie ich will 2023&quot; (Wunschmix)"/>
        <s v="Samsung S721B S24 FE 5G 128GB, graphite (EU1)"/>
        <s v="Winterjacke Herren (XL) [Promotion]"/>
        <s v="Winterjacke Herren (2XL) [Promotion]"/>
        <s v="Winterjacke Herren (3XL) [Promotion]"/>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acheField>
    <cacheField name="Vertretername" numFmtId="49">
      <sharedItems count="23">
        <s v="Akin Erdem"/>
        <s v="Sebastian Faber"/>
        <s v="Zentrale_keine Betreuung"/>
        <s v="Antonio Vuolo"/>
        <s v="Muhsin Yortanli"/>
        <s v="Patrick Verfürth"/>
        <s v="Bernd Schönbrunn"/>
        <s v="Yigit &amp; Dennis"/>
        <s v="Gregor &amp; Nurgül"/>
        <s v="Corina Wedel"/>
        <s v="Zentrale_FH"/>
        <s v="Rafael &amp; Fatma"/>
        <s v="Zentrale Online Shop"/>
        <s v="Sokol Kapaj"/>
        <s v="Andreas Michels"/>
        <s v="Chahid Drimani"/>
        <s v="Ximena Morales"/>
        <s v="Zentrale_Mitarbeiter"/>
        <s v="Alexander Haas"/>
        <s v="Zentrale GRK"/>
        <s v="Fatma Karabalci"/>
        <s v="Nurgül Karabalci"/>
        <s v="Zentrale_Muster"/>
      </sharedItems>
    </cacheField>
    <cacheField name="ZKD" numFmtId="49">
      <sharedItems containsBlank="1"/>
    </cacheField>
    <cacheField name="Kd-Gruppe_x000a_NEU" numFmtId="0">
      <sharedItems/>
    </cacheField>
    <cacheField name="Art-Gruppe_x000a_NEU" numFmtId="0">
      <sharedItems/>
    </cacheField>
    <cacheField name="Vertreter_x000a_NEU" numFmtId="0">
      <sharedItems count="13">
        <s v="Akin Erdem"/>
        <s v="Sebastian Faber"/>
        <s v="Zentrale"/>
        <s v="Antonio Vuolo"/>
        <s v="Muhsin Yortanli"/>
        <s v="Patrick Verfürth"/>
        <s v="Bernd Schönbrunn"/>
        <s v="Corina Wedel"/>
        <s v="Sokol Kapaj"/>
        <s v="Andreas Michels"/>
        <s v="Chahid Drimani"/>
        <s v="Ximena Morales"/>
        <s v="Alexander Haas"/>
      </sharedItems>
    </cacheField>
    <cacheField name="Menge_x000a_NEU" numFmtId="166">
      <sharedItems containsSemiMixedTypes="0" containsString="0" containsNumber="1" containsInteger="1" minValue="-50" maxValue="1400"/>
    </cacheField>
    <cacheField name="MittlererEK_x000a_NEU" numFmtId="166">
      <sharedItems containsSemiMixedTypes="0" containsString="0" containsNumber="1" minValue="0" maxValue="18031.68"/>
    </cacheField>
    <cacheField name="Einzelpreis_x000a_NEU" numFmtId="166">
      <sharedItems containsSemiMixedTypes="0" containsString="0" containsNumber="1" minValue="0" maxValue="64845"/>
    </cacheField>
    <cacheField name="Gesamtpreis_x000a_NEU" numFmtId="166">
      <sharedItems containsSemiMixedTypes="0" containsString="0" containsNumber="1" minValue="-64845" maxValue="362600"/>
    </cacheField>
    <cacheField name="RoherloesStk_x000a_NEU" numFmtId="166">
      <sharedItems containsSemiMixedTypes="0" containsString="0" containsNumber="1" minValue="-64845" maxValue="24600"/>
    </cacheField>
    <cacheField name="RoherloesGESAMT_x000a_NEU" numFmtId="166">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4">
      <sharedItems containsSemiMixedTypes="0" containsString="0" containsNumber="1" containsInteger="1" minValue="-1" maxValue="1"/>
    </cacheField>
    <cacheField name="Faktor_x000a_Art.Gr." numFmtId="164">
      <sharedItems containsNonDate="0" containsString="0" containsBlank="1"/>
    </cacheField>
    <cacheField name="Umsatzart" numFmtId="164">
      <sharedItems count="4">
        <s v="Hardware"/>
        <s v="Belastung"/>
        <s v="Versandkosten"/>
        <s v="Provisionen"/>
      </sharedItems>
    </cacheField>
    <cacheField name="Relavant_x000a_Versand" numFmtId="164">
      <sharedItems/>
    </cacheField>
    <cacheField name="Roherlös" numFmtId="164">
      <sharedItems count="2">
        <s v="Positiv"/>
        <s v="Negativ"/>
      </sharedItems>
    </cacheField>
  </cacheFields>
  <extLst>
    <ext xmlns:x14="http://schemas.microsoft.com/office/spreadsheetml/2009/9/main" uri="{725AE2AE-9491-48be-B2B4-4EB974FC3084}">
      <x14:pivotCacheDefinition pivotCacheId="15707906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x v="0"/>
    <n v="2056447"/>
    <s v="Sofortrechnung"/>
    <s v="eam\bekir.ahmed"/>
    <x v="0"/>
    <s v="23854"/>
    <s v="Digitec Galaxus AG"/>
    <x v="0"/>
    <s v="1"/>
    <s v="200311472"/>
    <x v="0"/>
    <s v="Shark Dampfreiniger S6005EU, grey"/>
    <n v="2"/>
    <n v="56.911099999999998"/>
    <n v="63.31"/>
    <n v="126.62"/>
    <n v="6.3989000000000003"/>
    <n v="12.8"/>
    <n v="10.1"/>
    <s v="V0019"/>
    <x v="0"/>
    <s v="KÜB14"/>
    <s v="EXP"/>
    <s v="Zubehör"/>
    <x v="0"/>
    <n v="2"/>
    <n v="56.911099999999998"/>
    <n v="63.31"/>
    <n v="126.62"/>
    <n v="6.3989000000000003"/>
    <n v="12.8"/>
    <n v="0.10108987521718528"/>
    <n v="1"/>
    <m/>
    <x v="0"/>
    <s v="Nein"/>
    <x v="0"/>
  </r>
  <r>
    <n v="14570823"/>
    <x v="0"/>
    <x v="0"/>
    <n v="2056447"/>
    <s v="Sofortrechnung"/>
    <s v="eam\bekir.ahmed"/>
    <x v="0"/>
    <s v="23854"/>
    <s v="Digitec Galaxus AG"/>
    <x v="1"/>
    <s v="2"/>
    <s v="100302799"/>
    <x v="1"/>
    <s v="Apple iPhone 14 Pro 1TB"/>
    <n v="1"/>
    <n v="890"/>
    <n v="953.74"/>
    <n v="953.74"/>
    <n v="63.74"/>
    <n v="63.74"/>
    <n v="6.68"/>
    <s v="V0019"/>
    <x v="0"/>
    <s v="KÜB14"/>
    <s v="EXP"/>
    <s v="Geräte"/>
    <x v="0"/>
    <n v="1"/>
    <n v="890"/>
    <n v="953.74"/>
    <n v="953.74"/>
    <n v="63.74"/>
    <n v="63.74"/>
    <n v="6.6831631262188856E-2"/>
    <n v="1"/>
    <m/>
    <x v="0"/>
    <s v="Nein"/>
    <x v="0"/>
  </r>
  <r>
    <n v="14570823"/>
    <x v="0"/>
    <x v="0"/>
    <n v="2056447"/>
    <s v="Sofortrechnung"/>
    <s v="eam\bekir.ahmed"/>
    <x v="0"/>
    <s v="23854"/>
    <s v="Digitec Galaxus AG"/>
    <x v="0"/>
    <s v="3"/>
    <s v="200300284"/>
    <x v="2"/>
    <s v="Apple Watch SE 23 GPS 40mm Alu"/>
    <n v="1"/>
    <n v="150"/>
    <n v="175.87"/>
    <n v="175.87"/>
    <n v="25.87"/>
    <n v="25.87"/>
    <n v="14.7"/>
    <s v="V0019"/>
    <x v="0"/>
    <s v="KÜB14"/>
    <s v="EXP"/>
    <s v="Zubehör"/>
    <x v="0"/>
    <n v="1"/>
    <n v="150"/>
    <n v="175.87"/>
    <n v="175.87"/>
    <n v="25.87"/>
    <n v="25.87"/>
    <n v="0.14709728776937511"/>
    <n v="1"/>
    <m/>
    <x v="0"/>
    <s v="Nein"/>
    <x v="0"/>
  </r>
  <r>
    <n v="14570823"/>
    <x v="0"/>
    <x v="0"/>
    <n v="2056447"/>
    <s v="Sofortrechnung"/>
    <s v="eam\bekir.ahmed"/>
    <x v="0"/>
    <s v="23854"/>
    <s v="Digitec Galaxus AG"/>
    <x v="0"/>
    <s v="4"/>
    <s v="200300230"/>
    <x v="3"/>
    <s v="Apple Watch S9 LTE 41mm Alu S/M"/>
    <n v="1"/>
    <n v="300"/>
    <n v="412.05"/>
    <n v="412.05"/>
    <n v="112.05"/>
    <n v="112.05"/>
    <n v="27.19"/>
    <s v="V0019"/>
    <x v="0"/>
    <s v="KÜB14"/>
    <s v="EXP"/>
    <s v="Zubehör"/>
    <x v="0"/>
    <n v="1"/>
    <n v="300"/>
    <n v="412.05"/>
    <n v="412.05"/>
    <n v="112.05"/>
    <n v="112.05"/>
    <n v="0.27193301783764107"/>
    <n v="1"/>
    <m/>
    <x v="0"/>
    <s v="Nein"/>
    <x v="0"/>
  </r>
  <r>
    <n v="14570823"/>
    <x v="0"/>
    <x v="0"/>
    <n v="2056447"/>
    <s v="Sofortrechnung"/>
    <s v="eam\bekir.ahmed"/>
    <x v="0"/>
    <s v="23854"/>
    <s v="Digitec Galaxus AG"/>
    <x v="1"/>
    <s v="5"/>
    <s v="100690642"/>
    <x v="4"/>
    <s v="Xiaomi Redmi Note 12 4GB/64GB"/>
    <n v="1"/>
    <n v="121"/>
    <n v="125.62"/>
    <n v="125.62"/>
    <n v="4.62"/>
    <n v="4.62"/>
    <n v="3.67"/>
    <s v="V0019"/>
    <x v="0"/>
    <s v="KÜB14"/>
    <s v="EXP"/>
    <s v="Geräte"/>
    <x v="0"/>
    <n v="1"/>
    <n v="121"/>
    <n v="125.62"/>
    <n v="125.62"/>
    <n v="4.62"/>
    <n v="4.62"/>
    <n v="3.6777583187390543E-2"/>
    <n v="1"/>
    <m/>
    <x v="0"/>
    <s v="Nein"/>
    <x v="0"/>
  </r>
  <r>
    <n v="14570823"/>
    <x v="0"/>
    <x v="0"/>
    <n v="2056447"/>
    <s v="Sofortrechnung"/>
    <s v="eam\bekir.ahmed"/>
    <x v="0"/>
    <s v="23854"/>
    <s v="Digitec Galaxus AG"/>
    <x v="1"/>
    <s v="6"/>
    <s v="101300333"/>
    <x v="5"/>
    <s v="Apple iPad 10.2&quot; 2021 64GB [WiFi]"/>
    <n v="28"/>
    <n v="202"/>
    <n v="220.09"/>
    <n v="6162.52"/>
    <n v="18.09"/>
    <n v="506.52"/>
    <n v="8.2100000000000009"/>
    <s v="V0019"/>
    <x v="0"/>
    <s v="KÜB14"/>
    <s v="EXP"/>
    <s v="Geräte"/>
    <x v="0"/>
    <n v="28"/>
    <n v="202"/>
    <n v="220.09"/>
    <n v="6162.52"/>
    <n v="18.09"/>
    <n v="506.52"/>
    <n v="8.2193648053069196E-2"/>
    <n v="1"/>
    <m/>
    <x v="0"/>
    <s v="Nein"/>
    <x v="0"/>
  </r>
  <r>
    <n v="14570823"/>
    <x v="0"/>
    <x v="0"/>
    <n v="2056447"/>
    <s v="Sofortrechnung"/>
    <s v="eam\bekir.ahmed"/>
    <x v="0"/>
    <s v="23854"/>
    <s v="Digitec Galaxus AG"/>
    <x v="1"/>
    <s v="7"/>
    <s v="100080112"/>
    <x v="6"/>
    <s v="Alcatel 30.85 4G"/>
    <n v="1"/>
    <n v="23"/>
    <n v="29.14"/>
    <n v="29.14"/>
    <n v="6.14"/>
    <n v="6.14"/>
    <n v="21.07"/>
    <s v="V0019"/>
    <x v="0"/>
    <s v="KÜB14"/>
    <s v="EXP"/>
    <s v="Geräte"/>
    <x v="0"/>
    <n v="1"/>
    <n v="23"/>
    <n v="29.14"/>
    <n v="29.14"/>
    <n v="6.14"/>
    <n v="6.14"/>
    <n v="0.21070693205216195"/>
    <n v="1"/>
    <m/>
    <x v="0"/>
    <s v="Nein"/>
    <x v="0"/>
  </r>
  <r>
    <n v="14571285"/>
    <x v="0"/>
    <x v="0"/>
    <n v="2056448"/>
    <s v="Sofortrechnung"/>
    <s v="eam\bekir.ahmed"/>
    <x v="0"/>
    <s v="23854"/>
    <s v="Digitec Galaxus AG"/>
    <x v="1"/>
    <s v="1"/>
    <s v="100302543"/>
    <x v="7"/>
    <s v="Apple iPad 10.2&quot; 2021 LTE 64GB"/>
    <n v="8"/>
    <n v="377.28570000000002"/>
    <n v="427.12"/>
    <n v="3416.96"/>
    <n v="49.834299999999999"/>
    <n v="398.67"/>
    <n v="11.66"/>
    <s v="V0019"/>
    <x v="0"/>
    <s v="KÜB14"/>
    <s v="EXP"/>
    <s v="Geräte"/>
    <x v="0"/>
    <n v="8"/>
    <n v="377.28570000000002"/>
    <n v="427.12"/>
    <n v="3416.96"/>
    <n v="49.834299999999999"/>
    <n v="398.67"/>
    <n v="0.11667388555909347"/>
    <n v="1"/>
    <m/>
    <x v="0"/>
    <s v="Nein"/>
    <x v="0"/>
  </r>
  <r>
    <n v="14571285"/>
    <x v="0"/>
    <x v="0"/>
    <n v="2056448"/>
    <s v="Sofortrechnung"/>
    <s v="eam\bekir.ahmed"/>
    <x v="0"/>
    <s v="23854"/>
    <s v="Digitec Galaxus AG"/>
    <x v="0"/>
    <s v="2"/>
    <s v="200370114"/>
    <x v="8"/>
    <s v="Huawei Watch GT5 Pro 46mm (Vili-B29F)"/>
    <n v="12"/>
    <n v="345"/>
    <n v="361.8"/>
    <n v="4341.6000000000004"/>
    <n v="16.8"/>
    <n v="201.6"/>
    <n v="4.6399999999999997"/>
    <s v="V0019"/>
    <x v="0"/>
    <s v="KÜB14"/>
    <s v="EXP"/>
    <s v="Zubehör"/>
    <x v="0"/>
    <n v="12"/>
    <n v="345"/>
    <n v="361.8"/>
    <n v="4341.6000000000004"/>
    <n v="16.8"/>
    <n v="201.6"/>
    <n v="4.6434494195688222E-2"/>
    <n v="1"/>
    <m/>
    <x v="0"/>
    <s v="Nein"/>
    <x v="0"/>
  </r>
  <r>
    <n v="14571285"/>
    <x v="0"/>
    <x v="0"/>
    <n v="2056448"/>
    <s v="Sofortrechnung"/>
    <s v="eam\bekir.ahmed"/>
    <x v="0"/>
    <s v="23854"/>
    <s v="Digitec Galaxus AG"/>
    <x v="0"/>
    <s v="3"/>
    <s v="200300198"/>
    <x v="9"/>
    <s v="Apple Watch Ultra 2 LTE 49mm Titan Loop L / PREIS"/>
    <n v="1"/>
    <n v="550"/>
    <n v="603"/>
    <n v="603"/>
    <n v="53"/>
    <n v="53"/>
    <n v="8.7799999999999994"/>
    <s v="V0019"/>
    <x v="0"/>
    <s v="KÜB14"/>
    <s v="EXP"/>
    <s v="Zubehör"/>
    <x v="0"/>
    <n v="1"/>
    <n v="550"/>
    <n v="603"/>
    <n v="603"/>
    <n v="53"/>
    <n v="53"/>
    <n v="8.7893864013267001E-2"/>
    <n v="1"/>
    <m/>
    <x v="0"/>
    <s v="Nein"/>
    <x v="0"/>
  </r>
  <r>
    <n v="14571285"/>
    <x v="0"/>
    <x v="0"/>
    <n v="2056448"/>
    <s v="Sofortrechnung"/>
    <s v="eam\bekir.ahmed"/>
    <x v="0"/>
    <s v="23854"/>
    <s v="Digitec Galaxus AG"/>
    <x v="0"/>
    <s v="4"/>
    <s v="200300187"/>
    <x v="10"/>
    <s v="Apple Watch Ultra 2 LTE Titan Trail M/L"/>
    <n v="2"/>
    <n v="550"/>
    <n v="618.07000000000005"/>
    <n v="1236.1400000000001"/>
    <n v="68.069999999999993"/>
    <n v="136.13999999999999"/>
    <n v="11.01"/>
    <s v="V0019"/>
    <x v="0"/>
    <s v="KÜB14"/>
    <s v="EXP"/>
    <s v="Zubehör"/>
    <x v="0"/>
    <n v="2"/>
    <n v="550"/>
    <n v="618.07000000000005"/>
    <n v="1236.1400000000001"/>
    <n v="68.069999999999993"/>
    <n v="136.13999999999999"/>
    <n v="0.11013315643859108"/>
    <n v="1"/>
    <m/>
    <x v="0"/>
    <s v="Nein"/>
    <x v="0"/>
  </r>
  <r>
    <n v="14571440"/>
    <x v="0"/>
    <x v="0"/>
    <n v="2056449"/>
    <s v="Sofortrechnung"/>
    <s v="eam\bekir.ahmed"/>
    <x v="1"/>
    <s v="24173"/>
    <s v="STK AG"/>
    <x v="1"/>
    <s v="1"/>
    <s v="100060685"/>
    <x v="11"/>
    <s v="Google Pixel 8a 128GB"/>
    <n v="2"/>
    <n v="285"/>
    <n v="309"/>
    <n v="618"/>
    <n v="24"/>
    <n v="48"/>
    <n v="7.76"/>
    <s v="V0012"/>
    <x v="1"/>
    <s v="KÜB0"/>
    <s v="GRK"/>
    <s v="Geräte"/>
    <x v="1"/>
    <n v="2"/>
    <n v="285"/>
    <n v="309"/>
    <n v="618"/>
    <n v="24"/>
    <n v="48"/>
    <n v="7.7669902912621352E-2"/>
    <n v="1"/>
    <m/>
    <x v="0"/>
    <s v="Nein"/>
    <x v="0"/>
  </r>
  <r>
    <n v="14571440"/>
    <x v="0"/>
    <x v="0"/>
    <n v="2056449"/>
    <s v="Sofortrechnung"/>
    <s v="eam\bekir.ahmed"/>
    <x v="1"/>
    <s v="24173"/>
    <s v="STK AG"/>
    <x v="1"/>
    <s v="2"/>
    <s v="101690209"/>
    <x v="12"/>
    <s v="Xiaomi Redmi Pad SE 8GB/256GB [WiFi]"/>
    <n v="2"/>
    <n v="129.98869999999999"/>
    <n v="147"/>
    <n v="294"/>
    <n v="17.011299999999999"/>
    <n v="34.020000000000003"/>
    <n v="11.57"/>
    <s v="V0012"/>
    <x v="1"/>
    <s v="KÜB0"/>
    <s v="GRK"/>
    <s v="Geräte"/>
    <x v="1"/>
    <n v="2"/>
    <n v="129.98869999999999"/>
    <n v="147"/>
    <n v="294"/>
    <n v="17.011299999999999"/>
    <n v="34.020000000000003"/>
    <n v="0.11571428571428573"/>
    <n v="1"/>
    <m/>
    <x v="0"/>
    <s v="Nein"/>
    <x v="0"/>
  </r>
  <r>
    <n v="14571440"/>
    <x v="0"/>
    <x v="0"/>
    <n v="2056449"/>
    <s v="Sofortrechnung"/>
    <s v="eam\bekir.ahmed"/>
    <x v="1"/>
    <s v="24173"/>
    <s v="STK AG"/>
    <x v="1"/>
    <s v="3"/>
    <s v="101030535"/>
    <x v="13"/>
    <s v="Samsung A155F A15 256GB"/>
    <n v="6"/>
    <n v="135"/>
    <n v="149"/>
    <n v="894"/>
    <n v="14"/>
    <n v="84"/>
    <n v="9.39"/>
    <s v="V0012"/>
    <x v="1"/>
    <s v="KÜB0"/>
    <s v="GRK"/>
    <s v="Geräte"/>
    <x v="1"/>
    <n v="6"/>
    <n v="135"/>
    <n v="149"/>
    <n v="894"/>
    <n v="14"/>
    <n v="84"/>
    <n v="9.3959731543624164E-2"/>
    <n v="1"/>
    <m/>
    <x v="0"/>
    <s v="Nein"/>
    <x v="0"/>
  </r>
  <r>
    <n v="14571440"/>
    <x v="0"/>
    <x v="0"/>
    <n v="2056449"/>
    <s v="Sofortrechnung"/>
    <s v="eam\bekir.ahmed"/>
    <x v="1"/>
    <s v="24173"/>
    <s v="STK AG"/>
    <x v="0"/>
    <s v="4"/>
    <s v="200690087"/>
    <x v="14"/>
    <s v="Xiaomi Truclean W20 Wet Dry Vacuum"/>
    <n v="1"/>
    <n v="115.7"/>
    <n v="140"/>
    <n v="140"/>
    <n v="24.3"/>
    <n v="24.3"/>
    <n v="17.350000000000001"/>
    <s v="V0012"/>
    <x v="1"/>
    <s v="KÜB0"/>
    <s v="GRK"/>
    <s v="Zubehör"/>
    <x v="1"/>
    <n v="1"/>
    <n v="115.7"/>
    <n v="140"/>
    <n v="140"/>
    <n v="24.3"/>
    <n v="24.3"/>
    <n v="0.17357142857142857"/>
    <n v="1"/>
    <m/>
    <x v="0"/>
    <s v="Nein"/>
    <x v="0"/>
  </r>
  <r>
    <n v="14571440"/>
    <x v="0"/>
    <x v="0"/>
    <n v="2056449"/>
    <s v="Sofortrechnung"/>
    <s v="eam\bekir.ahmed"/>
    <x v="1"/>
    <s v="24173"/>
    <s v="STK AG"/>
    <x v="0"/>
    <s v="5"/>
    <s v="200740012"/>
    <x v="15"/>
    <s v="Roborock S8 Pro Ultra"/>
    <n v="1"/>
    <n v="775"/>
    <n v="785"/>
    <n v="785"/>
    <n v="10"/>
    <n v="10"/>
    <n v="1.27"/>
    <s v="V0012"/>
    <x v="1"/>
    <s v="KÜB0"/>
    <s v="GRK"/>
    <s v="Zubehör"/>
    <x v="1"/>
    <n v="1"/>
    <n v="775"/>
    <n v="785"/>
    <n v="785"/>
    <n v="10"/>
    <n v="10"/>
    <n v="1.2738853503184714E-2"/>
    <n v="1"/>
    <m/>
    <x v="0"/>
    <s v="Nein"/>
    <x v="0"/>
  </r>
  <r>
    <n v="14571447"/>
    <x v="0"/>
    <x v="0"/>
    <n v="2000001"/>
    <s v="Belastung"/>
    <s v="EAM\Yigit.Soylu"/>
    <x v="2"/>
    <s v="24210"/>
    <s v="Telekom Deutschland GmbH"/>
    <x v="2"/>
    <s v="1"/>
    <s v="410140003"/>
    <x v="16"/>
    <m/>
    <n v="1"/>
    <n v="0"/>
    <n v="24600"/>
    <n v="24600"/>
    <n v="24600"/>
    <n v="24600"/>
    <m/>
    <s v="V9999"/>
    <x v="2"/>
    <s v="KÜB30"/>
    <s v="FHK"/>
    <s v="Belastungen Netzbetreiber"/>
    <x v="2"/>
    <n v="1"/>
    <n v="0"/>
    <n v="24600"/>
    <n v="24600"/>
    <n v="24600"/>
    <n v="24600"/>
    <n v="1"/>
    <n v="1"/>
    <m/>
    <x v="1"/>
    <s v="Nein"/>
    <x v="0"/>
  </r>
  <r>
    <n v="14571448"/>
    <x v="0"/>
    <x v="0"/>
    <n v="2000002"/>
    <s v="Belastung"/>
    <s v="EAM\Yigit.Soylu"/>
    <x v="2"/>
    <s v="24210"/>
    <s v="Telekom Deutschland GmbH"/>
    <x v="2"/>
    <s v="1"/>
    <s v="410140003"/>
    <x v="16"/>
    <m/>
    <n v="1"/>
    <n v="0"/>
    <n v="20000"/>
    <n v="20000"/>
    <n v="20000"/>
    <n v="20000"/>
    <m/>
    <s v="V9999"/>
    <x v="2"/>
    <s v="KÜB30"/>
    <s v="FHK"/>
    <s v="Belastungen Netzbetreiber"/>
    <x v="2"/>
    <n v="1"/>
    <n v="0"/>
    <n v="20000"/>
    <n v="20000"/>
    <n v="20000"/>
    <n v="20000"/>
    <n v="1"/>
    <n v="1"/>
    <m/>
    <x v="1"/>
    <s v="Nein"/>
    <x v="0"/>
  </r>
  <r>
    <n v="14571455"/>
    <x v="0"/>
    <x v="0"/>
    <n v="2000003"/>
    <s v="Belastung"/>
    <s v="EAM\Yigit.Soylu"/>
    <x v="2"/>
    <s v="24210"/>
    <s v="Telekom Deutschland GmbH"/>
    <x v="2"/>
    <s v="1"/>
    <s v="410140003"/>
    <x v="16"/>
    <m/>
    <n v="1"/>
    <n v="0"/>
    <n v="9500"/>
    <n v="9500"/>
    <n v="9500"/>
    <n v="9500"/>
    <m/>
    <s v="V9999"/>
    <x v="2"/>
    <s v="KÜB30"/>
    <s v="FHK"/>
    <s v="Belastungen Netzbetreiber"/>
    <x v="2"/>
    <n v="1"/>
    <n v="0"/>
    <n v="9500"/>
    <n v="9500"/>
    <n v="9500"/>
    <n v="9500"/>
    <n v="1"/>
    <n v="1"/>
    <m/>
    <x v="1"/>
    <s v="Nein"/>
    <x v="0"/>
  </r>
  <r>
    <n v="14571456"/>
    <x v="0"/>
    <x v="0"/>
    <n v="2000004"/>
    <s v="Belastung"/>
    <s v="EAM\Yigit.Soylu"/>
    <x v="2"/>
    <s v="24210"/>
    <s v="Telekom Deutschland GmbH"/>
    <x v="2"/>
    <s v="1"/>
    <s v="410140003"/>
    <x v="16"/>
    <m/>
    <n v="1"/>
    <n v="0"/>
    <n v="20000"/>
    <n v="20000"/>
    <n v="20000"/>
    <n v="20000"/>
    <m/>
    <s v="V9999"/>
    <x v="2"/>
    <s v="KÜB30"/>
    <s v="FHK"/>
    <s v="Belastungen Netzbetreiber"/>
    <x v="2"/>
    <n v="1"/>
    <n v="0"/>
    <n v="20000"/>
    <n v="20000"/>
    <n v="20000"/>
    <n v="20000"/>
    <n v="1"/>
    <n v="1"/>
    <m/>
    <x v="1"/>
    <s v="Nein"/>
    <x v="0"/>
  </r>
  <r>
    <n v="14571461"/>
    <x v="0"/>
    <x v="0"/>
    <n v="2000005"/>
    <s v="Belastung"/>
    <s v="EAM\Yigit.Soylu"/>
    <x v="2"/>
    <s v="24210"/>
    <s v="Telekom Deutschland GmbH"/>
    <x v="2"/>
    <s v="1"/>
    <s v="410140003"/>
    <x v="16"/>
    <m/>
    <n v="1"/>
    <n v="0"/>
    <n v="3900"/>
    <n v="3900"/>
    <n v="3900"/>
    <n v="3900"/>
    <m/>
    <s v="V9999"/>
    <x v="2"/>
    <s v="KÜB30"/>
    <s v="FHK"/>
    <s v="Belastungen Netzbetreiber"/>
    <x v="2"/>
    <n v="1"/>
    <n v="0"/>
    <n v="3900"/>
    <n v="3900"/>
    <n v="3900"/>
    <n v="3900"/>
    <n v="1"/>
    <n v="1"/>
    <m/>
    <x v="1"/>
    <s v="Nein"/>
    <x v="0"/>
  </r>
  <r>
    <n v="14571463"/>
    <x v="0"/>
    <x v="0"/>
    <n v="2000006"/>
    <s v="Belastung"/>
    <s v="EAM\Yigit.Soylu"/>
    <x v="2"/>
    <s v="24210"/>
    <s v="Telekom Deutschland GmbH"/>
    <x v="2"/>
    <s v="1"/>
    <s v="410140003"/>
    <x v="16"/>
    <m/>
    <n v="1"/>
    <n v="0"/>
    <n v="10000"/>
    <n v="10000"/>
    <n v="10000"/>
    <n v="10000"/>
    <m/>
    <s v="V9999"/>
    <x v="2"/>
    <s v="KÜB30"/>
    <s v="FHK"/>
    <s v="Belastungen Netzbetreiber"/>
    <x v="2"/>
    <n v="1"/>
    <n v="0"/>
    <n v="10000"/>
    <n v="10000"/>
    <n v="10000"/>
    <n v="10000"/>
    <n v="1"/>
    <n v="1"/>
    <m/>
    <x v="1"/>
    <s v="Nein"/>
    <x v="0"/>
  </r>
  <r>
    <n v="14571468"/>
    <x v="0"/>
    <x v="0"/>
    <n v="2000007"/>
    <s v="Belastung"/>
    <s v="EAM\Yigit.Soylu"/>
    <x v="2"/>
    <s v="24210"/>
    <s v="Telekom Deutschland GmbH"/>
    <x v="2"/>
    <s v="1"/>
    <s v="410140003"/>
    <x v="16"/>
    <m/>
    <n v="1"/>
    <n v="0"/>
    <n v="5000"/>
    <n v="5000"/>
    <n v="5000"/>
    <n v="5000"/>
    <m/>
    <s v="V9999"/>
    <x v="2"/>
    <s v="KÜB30"/>
    <s v="FHK"/>
    <s v="Belastungen Netzbetreiber"/>
    <x v="2"/>
    <n v="1"/>
    <n v="0"/>
    <n v="5000"/>
    <n v="5000"/>
    <n v="5000"/>
    <n v="5000"/>
    <n v="1"/>
    <n v="1"/>
    <m/>
    <x v="1"/>
    <s v="Nein"/>
    <x v="0"/>
  </r>
  <r>
    <n v="14569821"/>
    <x v="0"/>
    <x v="0"/>
    <n v="2000008"/>
    <s v="Sofortrechnung"/>
    <s v="EAM\Erdal.Bircan"/>
    <x v="1"/>
    <s v="26898"/>
    <s v="Wortmann Telecom GmbH"/>
    <x v="1"/>
    <s v="1"/>
    <s v="101030465"/>
    <x v="17"/>
    <s v="Samsung A356B A35 5G 256GB"/>
    <n v="30"/>
    <n v="220"/>
    <n v="232"/>
    <n v="6960"/>
    <n v="12"/>
    <n v="360"/>
    <n v="5.17"/>
    <s v="V0012"/>
    <x v="1"/>
    <s v="KÜB8"/>
    <s v="GRK"/>
    <s v="Geräte"/>
    <x v="1"/>
    <n v="30"/>
    <n v="220"/>
    <n v="232"/>
    <n v="6960"/>
    <n v="12"/>
    <n v="360"/>
    <n v="5.1724137931034482E-2"/>
    <n v="1"/>
    <m/>
    <x v="0"/>
    <s v="Nein"/>
    <x v="0"/>
  </r>
  <r>
    <n v="14569821"/>
    <x v="0"/>
    <x v="0"/>
    <n v="2000008"/>
    <s v="Sofortrechnung"/>
    <s v="EAM\Erdal.Bircan"/>
    <x v="1"/>
    <s v="26898"/>
    <s v="Wortmann Telecom GmbH"/>
    <x v="1"/>
    <s v="2"/>
    <s v="100034565"/>
    <x v="18"/>
    <s v="Samsung A556B A55 5G 128GB"/>
    <n v="20"/>
    <n v="257"/>
    <n v="265"/>
    <n v="5300"/>
    <n v="8"/>
    <n v="160"/>
    <n v="3.01"/>
    <s v="V0012"/>
    <x v="1"/>
    <s v="KÜB8"/>
    <s v="GRK"/>
    <s v="Geräte"/>
    <x v="1"/>
    <n v="20"/>
    <n v="257"/>
    <n v="265"/>
    <n v="5300"/>
    <n v="8"/>
    <n v="160"/>
    <n v="3.0188679245283019E-2"/>
    <n v="1"/>
    <m/>
    <x v="0"/>
    <s v="Nein"/>
    <x v="0"/>
  </r>
  <r>
    <n v="14569821"/>
    <x v="0"/>
    <x v="0"/>
    <n v="2000008"/>
    <s v="Sofortrechnung"/>
    <s v="EAM\Erdal.Bircan"/>
    <x v="1"/>
    <s v="26898"/>
    <s v="Wortmann Telecom GmbH"/>
    <x v="1"/>
    <s v="3"/>
    <s v="100034603"/>
    <x v="19"/>
    <s v="Samsung A166B A16 5G 128GB"/>
    <n v="100"/>
    <n v="143.50120000000001"/>
    <n v="149"/>
    <n v="14900"/>
    <n v="5.4988000000000001"/>
    <n v="549.88"/>
    <n v="3.69"/>
    <s v="V0012"/>
    <x v="1"/>
    <s v="KÜB8"/>
    <s v="GRK"/>
    <s v="Geräte"/>
    <x v="1"/>
    <n v="100"/>
    <n v="143.50120000000001"/>
    <n v="149"/>
    <n v="14900"/>
    <n v="5.4988000000000001"/>
    <n v="549.88"/>
    <n v="3.6904697986577181E-2"/>
    <n v="1"/>
    <m/>
    <x v="0"/>
    <s v="Nein"/>
    <x v="0"/>
  </r>
  <r>
    <n v="14571471"/>
    <x v="0"/>
    <x v="0"/>
    <n v="2000009"/>
    <s v="Sofortrechnung"/>
    <s v="Yasar.Yigitbilek"/>
    <x v="1"/>
    <s v="10013"/>
    <s v="H-o-t-phone GmbH"/>
    <x v="1"/>
    <s v="1"/>
    <s v="100302952"/>
    <x v="20"/>
    <s v="Apple iPhone 15 128GB"/>
    <n v="20"/>
    <n v="605"/>
    <n v="617"/>
    <n v="12340"/>
    <n v="12"/>
    <n v="240"/>
    <n v="1.94"/>
    <s v="V0012"/>
    <x v="1"/>
    <s v="KÜB0"/>
    <s v="GRK"/>
    <s v="Geräte"/>
    <x v="1"/>
    <n v="20"/>
    <n v="605"/>
    <n v="617"/>
    <n v="12340"/>
    <n v="12"/>
    <n v="240"/>
    <n v="1.9448946515397084E-2"/>
    <n v="1"/>
    <m/>
    <x v="0"/>
    <s v="Nein"/>
    <x v="0"/>
  </r>
  <r>
    <n v="14571471"/>
    <x v="0"/>
    <x v="0"/>
    <n v="2000009"/>
    <s v="Sofortrechnung"/>
    <s v="Yasar.Yigitbilek"/>
    <x v="1"/>
    <s v="10013"/>
    <s v="H-o-t-phone GmbH"/>
    <x v="1"/>
    <s v="2"/>
    <s v="100050289"/>
    <x v="21"/>
    <s v="Motorola Moto G55 5G 256GB"/>
    <n v="20"/>
    <n v="149"/>
    <n v="152"/>
    <n v="3040"/>
    <n v="3"/>
    <n v="60"/>
    <n v="1.97"/>
    <s v="V0012"/>
    <x v="1"/>
    <s v="KÜB0"/>
    <s v="GRK"/>
    <s v="Geräte"/>
    <x v="1"/>
    <n v="20"/>
    <n v="149"/>
    <n v="152"/>
    <n v="3040"/>
    <n v="3"/>
    <n v="60"/>
    <n v="1.9736842105263157E-2"/>
    <n v="1"/>
    <m/>
    <x v="0"/>
    <s v="Nein"/>
    <x v="0"/>
  </r>
  <r>
    <n v="14571471"/>
    <x v="0"/>
    <x v="0"/>
    <n v="2000009"/>
    <s v="Sofortrechnung"/>
    <s v="Yasar.Yigitbilek"/>
    <x v="1"/>
    <s v="10013"/>
    <s v="H-o-t-phone GmbH"/>
    <x v="1"/>
    <s v="3"/>
    <s v="101030419"/>
    <x v="22"/>
    <s v="Samsung G556B Xcover 7 128GB EE"/>
    <n v="40"/>
    <n v="197.0257"/>
    <n v="209"/>
    <n v="8360"/>
    <n v="11.974299999999999"/>
    <n v="478.97"/>
    <n v="5.72"/>
    <s v="V0012"/>
    <x v="1"/>
    <s v="KÜB0"/>
    <s v="GRK"/>
    <s v="Geräte"/>
    <x v="1"/>
    <n v="40"/>
    <n v="197.0257"/>
    <n v="209"/>
    <n v="8360"/>
    <n v="11.974299999999999"/>
    <n v="478.97"/>
    <n v="5.7293062200956944E-2"/>
    <n v="1"/>
    <m/>
    <x v="0"/>
    <s v="Nein"/>
    <x v="0"/>
  </r>
  <r>
    <n v="14571462"/>
    <x v="0"/>
    <x v="0"/>
    <n v="2000010"/>
    <s v="Sofortrechnung"/>
    <s v="EAM\Erdal.Bircan"/>
    <x v="0"/>
    <s v="30749"/>
    <s v="Lemon Technologies GmbH"/>
    <x v="0"/>
    <s v="1"/>
    <s v="200030261"/>
    <x v="23"/>
    <s v="Samsung Schnellladegerät EP-T2510X ohne Kabel"/>
    <n v="1"/>
    <n v="7.5"/>
    <n v="7.5"/>
    <n v="7.5"/>
    <n v="0"/>
    <n v="0"/>
    <n v="0"/>
    <s v="V0012"/>
    <x v="1"/>
    <s v="KPUD"/>
    <s v="EXP"/>
    <s v="Zubehör"/>
    <x v="1"/>
    <n v="1"/>
    <n v="7.5"/>
    <n v="7.5"/>
    <n v="7.5"/>
    <n v="0"/>
    <n v="0"/>
    <n v="0"/>
    <n v="1"/>
    <m/>
    <x v="0"/>
    <s v="Nein"/>
    <x v="0"/>
  </r>
  <r>
    <n v="14571462"/>
    <x v="0"/>
    <x v="0"/>
    <n v="2000010"/>
    <s v="Sofortrechnung"/>
    <s v="EAM\Erdal.Bircan"/>
    <x v="0"/>
    <s v="30749"/>
    <s v="Lemon Technologies GmbH"/>
    <x v="1"/>
    <s v="2"/>
    <s v="101030387"/>
    <x v="24"/>
    <s v="Samsung S926B S24+ 5G 256GB"/>
    <n v="1"/>
    <n v="637"/>
    <n v="669"/>
    <n v="669"/>
    <n v="32"/>
    <n v="32"/>
    <n v="4.78"/>
    <s v="V0012"/>
    <x v="1"/>
    <s v="KPUD"/>
    <s v="EXP"/>
    <s v="Geräte"/>
    <x v="1"/>
    <n v="1"/>
    <n v="637"/>
    <n v="669"/>
    <n v="669"/>
    <n v="32"/>
    <n v="32"/>
    <n v="4.7832585949177879E-2"/>
    <n v="1"/>
    <m/>
    <x v="0"/>
    <s v="Nein"/>
    <x v="0"/>
  </r>
  <r>
    <n v="14571462"/>
    <x v="0"/>
    <x v="0"/>
    <n v="2000010"/>
    <s v="Sofortrechnung"/>
    <s v="EAM\Erdal.Bircan"/>
    <x v="0"/>
    <s v="30749"/>
    <s v="Lemon Technologies GmbH"/>
    <x v="0"/>
    <s v="3"/>
    <s v="200060071"/>
    <x v="25"/>
    <s v="Google Pixel 8a Case"/>
    <n v="1"/>
    <n v="14.01"/>
    <n v="14"/>
    <n v="14"/>
    <n v="-0.01"/>
    <n v="-0.01"/>
    <n v="-7.0000000000000007E-2"/>
    <s v="V0012"/>
    <x v="1"/>
    <s v="KPUD"/>
    <s v="EXP"/>
    <s v="Zubehör"/>
    <x v="1"/>
    <n v="1"/>
    <n v="14.01"/>
    <n v="14"/>
    <n v="14"/>
    <n v="-0.01"/>
    <n v="-0.01"/>
    <n v="-7.1428571428571429E-4"/>
    <n v="1"/>
    <m/>
    <x v="0"/>
    <s v="Nein"/>
    <x v="1"/>
  </r>
  <r>
    <n v="14571462"/>
    <x v="0"/>
    <x v="0"/>
    <n v="2000010"/>
    <s v="Sofortrechnung"/>
    <s v="EAM\Erdal.Bircan"/>
    <x v="0"/>
    <s v="30749"/>
    <s v="Lemon Technologies GmbH"/>
    <x v="0"/>
    <s v="4"/>
    <s v="201030038"/>
    <x v="26"/>
    <s v="Samsung Watch 6 SM-R950 43mm BT"/>
    <n v="1"/>
    <n v="135"/>
    <n v="153"/>
    <n v="153"/>
    <n v="18"/>
    <n v="18"/>
    <n v="11.76"/>
    <s v="V0012"/>
    <x v="1"/>
    <s v="KPUD"/>
    <s v="EXP"/>
    <s v="Zubehör"/>
    <x v="1"/>
    <n v="1"/>
    <n v="135"/>
    <n v="153"/>
    <n v="153"/>
    <n v="18"/>
    <n v="18"/>
    <n v="0.11764705882352941"/>
    <n v="1"/>
    <m/>
    <x v="0"/>
    <s v="Nein"/>
    <x v="0"/>
  </r>
  <r>
    <n v="14571462"/>
    <x v="0"/>
    <x v="0"/>
    <n v="2000010"/>
    <s v="Sofortrechnung"/>
    <s v="EAM\Erdal.Bircan"/>
    <x v="0"/>
    <s v="30749"/>
    <s v="Lemon Technologies GmbH"/>
    <x v="1"/>
    <s v="5"/>
    <s v="100034559"/>
    <x v="27"/>
    <s v="Samsung F946B Z Fold5 5G 256GB"/>
    <n v="1"/>
    <n v="970.94269999999995"/>
    <n v="825"/>
    <n v="825"/>
    <n v="-145.9427"/>
    <n v="-145.94"/>
    <n v="-17.690000000000001"/>
    <s v="V0012"/>
    <x v="1"/>
    <s v="KPUD"/>
    <s v="EXP"/>
    <s v="Geräte"/>
    <x v="1"/>
    <n v="1"/>
    <n v="970.94269999999995"/>
    <n v="825"/>
    <n v="825"/>
    <n v="-145.9427"/>
    <n v="-145.94"/>
    <n v="-0.17689696969696969"/>
    <n v="1"/>
    <m/>
    <x v="0"/>
    <s v="Nein"/>
    <x v="1"/>
  </r>
  <r>
    <n v="14571462"/>
    <x v="0"/>
    <x v="0"/>
    <n v="2000010"/>
    <s v="Sofortrechnung"/>
    <s v="EAM\Erdal.Bircan"/>
    <x v="0"/>
    <s v="30749"/>
    <s v="Lemon Technologies GmbH"/>
    <x v="1"/>
    <s v="6"/>
    <s v="101030382"/>
    <x v="28"/>
    <s v="Samsung S921B S24 5G 256GB"/>
    <n v="1"/>
    <n v="530.07069999999999"/>
    <n v="552"/>
    <n v="552"/>
    <n v="21.929300000000001"/>
    <n v="21.93"/>
    <n v="3.97"/>
    <s v="V0012"/>
    <x v="1"/>
    <s v="KPUD"/>
    <s v="EXP"/>
    <s v="Geräte"/>
    <x v="1"/>
    <n v="1"/>
    <n v="530.07069999999999"/>
    <n v="552"/>
    <n v="552"/>
    <n v="21.929300000000001"/>
    <n v="21.93"/>
    <n v="3.972826086956522E-2"/>
    <n v="1"/>
    <m/>
    <x v="0"/>
    <s v="Nein"/>
    <x v="0"/>
  </r>
  <r>
    <n v="14571462"/>
    <x v="0"/>
    <x v="0"/>
    <n v="2000010"/>
    <s v="Sofortrechnung"/>
    <s v="EAM\Erdal.Bircan"/>
    <x v="0"/>
    <s v="30749"/>
    <s v="Lemon Technologies GmbH"/>
    <x v="1"/>
    <s v="7"/>
    <s v="100034614"/>
    <x v="29"/>
    <s v="Samsung X510N Tab S9 FE 256GB [WiFi]"/>
    <n v="1"/>
    <n v="332"/>
    <n v="359"/>
    <n v="359"/>
    <n v="27"/>
    <n v="27"/>
    <n v="7.52"/>
    <s v="V0012"/>
    <x v="1"/>
    <s v="KPUD"/>
    <s v="EXP"/>
    <s v="Geräte"/>
    <x v="1"/>
    <n v="1"/>
    <n v="332"/>
    <n v="359"/>
    <n v="359"/>
    <n v="27"/>
    <n v="27"/>
    <n v="7.5208913649025072E-2"/>
    <n v="1"/>
    <m/>
    <x v="0"/>
    <s v="Nein"/>
    <x v="0"/>
  </r>
  <r>
    <n v="14571462"/>
    <x v="0"/>
    <x v="0"/>
    <n v="2000010"/>
    <s v="Sofortrechnung"/>
    <s v="EAM\Erdal.Bircan"/>
    <x v="0"/>
    <s v="30749"/>
    <s v="Lemon Technologies GmbH"/>
    <x v="1"/>
    <s v="8"/>
    <s v="101030231"/>
    <x v="30"/>
    <s v="Samsung A346B A34 5G 128GB"/>
    <n v="1"/>
    <n v="165"/>
    <n v="174"/>
    <n v="174"/>
    <n v="9"/>
    <n v="9"/>
    <n v="5.17"/>
    <s v="V0012"/>
    <x v="1"/>
    <s v="KPUD"/>
    <s v="EXP"/>
    <s v="Geräte"/>
    <x v="1"/>
    <n v="1"/>
    <n v="165"/>
    <n v="174"/>
    <n v="174"/>
    <n v="9"/>
    <n v="9"/>
    <n v="5.1724137931034482E-2"/>
    <n v="1"/>
    <m/>
    <x v="0"/>
    <s v="Nein"/>
    <x v="0"/>
  </r>
  <r>
    <n v="14571462"/>
    <x v="0"/>
    <x v="0"/>
    <n v="2000010"/>
    <s v="Sofortrechnung"/>
    <s v="EAM\Erdal.Bircan"/>
    <x v="0"/>
    <s v="30749"/>
    <s v="Lemon Technologies GmbH"/>
    <x v="1"/>
    <s v="9"/>
    <s v="101030664"/>
    <x v="31"/>
    <s v="Samsung X920N Tab S10 Ultra 512GB [WiFi]"/>
    <n v="2"/>
    <n v="814"/>
    <n v="859"/>
    <n v="1718"/>
    <n v="45"/>
    <n v="90"/>
    <n v="5.23"/>
    <s v="V0012"/>
    <x v="1"/>
    <s v="KPUD"/>
    <s v="EXP"/>
    <s v="Geräte"/>
    <x v="1"/>
    <n v="2"/>
    <n v="814"/>
    <n v="859"/>
    <n v="1718"/>
    <n v="45"/>
    <n v="90"/>
    <n v="5.2386495925494762E-2"/>
    <n v="1"/>
    <m/>
    <x v="0"/>
    <s v="Nein"/>
    <x v="0"/>
  </r>
  <r>
    <n v="14571462"/>
    <x v="0"/>
    <x v="0"/>
    <n v="2000010"/>
    <s v="Sofortrechnung"/>
    <s v="EAM\Erdal.Bircan"/>
    <x v="0"/>
    <s v="30749"/>
    <s v="Lemon Technologies GmbH"/>
    <x v="1"/>
    <s v="10"/>
    <s v="100060686"/>
    <x v="32"/>
    <s v="Google Pixel 8a 128GB"/>
    <n v="1"/>
    <n v="285"/>
    <n v="30"/>
    <n v="30"/>
    <n v="-255"/>
    <n v="-255"/>
    <n v="-850"/>
    <s v="V0012"/>
    <x v="1"/>
    <s v="KPUD"/>
    <s v="EXP"/>
    <s v="Geräte"/>
    <x v="1"/>
    <n v="1"/>
    <n v="285"/>
    <n v="30"/>
    <n v="30"/>
    <n v="-255"/>
    <n v="-255"/>
    <n v="-8.5"/>
    <n v="1"/>
    <m/>
    <x v="0"/>
    <s v="Nein"/>
    <x v="1"/>
  </r>
  <r>
    <n v="14571462"/>
    <x v="0"/>
    <x v="0"/>
    <n v="2000010"/>
    <s v="Sofortrechnung"/>
    <s v="EAM\Erdal.Bircan"/>
    <x v="0"/>
    <s v="30749"/>
    <s v="Lemon Technologies GmbH"/>
    <x v="1"/>
    <s v="11"/>
    <s v="100060669"/>
    <x v="33"/>
    <s v="Google Pixel 7a 128GB"/>
    <n v="4"/>
    <n v="227.09690000000001"/>
    <n v="235"/>
    <n v="940"/>
    <n v="7.9031000000000002"/>
    <n v="31.61"/>
    <n v="3.36"/>
    <s v="V0012"/>
    <x v="1"/>
    <s v="KPUD"/>
    <s v="EXP"/>
    <s v="Geräte"/>
    <x v="1"/>
    <n v="4"/>
    <n v="227.09690000000001"/>
    <n v="235"/>
    <n v="940"/>
    <n v="7.9031000000000002"/>
    <n v="31.61"/>
    <n v="3.3627659574468081E-2"/>
    <n v="1"/>
    <m/>
    <x v="0"/>
    <s v="Nein"/>
    <x v="0"/>
  </r>
  <r>
    <n v="14571462"/>
    <x v="0"/>
    <x v="0"/>
    <n v="2000010"/>
    <s v="Sofortrechnung"/>
    <s v="EAM\Erdal.Bircan"/>
    <x v="0"/>
    <s v="30749"/>
    <s v="Lemon Technologies GmbH"/>
    <x v="1"/>
    <s v="12"/>
    <s v="100302775"/>
    <x v="34"/>
    <s v="Apple iPhone 14 512GB"/>
    <n v="1"/>
    <n v="633"/>
    <n v="655"/>
    <n v="655"/>
    <n v="22"/>
    <n v="22"/>
    <n v="3.35"/>
    <s v="V0012"/>
    <x v="1"/>
    <s v="KPUD"/>
    <s v="EXP"/>
    <s v="Geräte"/>
    <x v="1"/>
    <n v="1"/>
    <n v="633"/>
    <n v="655"/>
    <n v="655"/>
    <n v="22"/>
    <n v="22"/>
    <n v="3.3587786259541987E-2"/>
    <n v="1"/>
    <m/>
    <x v="0"/>
    <s v="Nein"/>
    <x v="0"/>
  </r>
  <r>
    <n v="14571462"/>
    <x v="0"/>
    <x v="0"/>
    <n v="2000010"/>
    <s v="Sofortrechnung"/>
    <s v="EAM\Erdal.Bircan"/>
    <x v="0"/>
    <s v="30749"/>
    <s v="Lemon Technologies GmbH"/>
    <x v="1"/>
    <s v="13"/>
    <s v="100060684"/>
    <x v="35"/>
    <s v="Google Pixel 8a 128GB"/>
    <n v="1"/>
    <n v="285"/>
    <n v="309"/>
    <n v="309"/>
    <n v="24"/>
    <n v="24"/>
    <n v="7.76"/>
    <s v="V0012"/>
    <x v="1"/>
    <s v="KPUD"/>
    <s v="EXP"/>
    <s v="Geräte"/>
    <x v="1"/>
    <n v="1"/>
    <n v="285"/>
    <n v="309"/>
    <n v="309"/>
    <n v="24"/>
    <n v="24"/>
    <n v="7.7669902912621352E-2"/>
    <n v="1"/>
    <m/>
    <x v="0"/>
    <s v="Nein"/>
    <x v="0"/>
  </r>
  <r>
    <n v="14569811"/>
    <x v="0"/>
    <x v="0"/>
    <n v="2000011"/>
    <s v="Sofortrechnung"/>
    <s v="Yasar.Yigitbilek"/>
    <x v="0"/>
    <s v="30549"/>
    <s v="mobilestore"/>
    <x v="3"/>
    <s v="1"/>
    <s v="900010011"/>
    <x v="36"/>
    <s v="Sonstiges"/>
    <n v="1"/>
    <n v="0"/>
    <n v="20"/>
    <n v="20"/>
    <n v="20"/>
    <n v="20"/>
    <m/>
    <s v="V0023"/>
    <x v="3"/>
    <s v="VKASSE"/>
    <s v="EXP"/>
    <s v="Sonstige"/>
    <x v="3"/>
    <n v="1"/>
    <n v="0"/>
    <n v="20"/>
    <n v="20"/>
    <n v="20"/>
    <n v="20"/>
    <n v="1"/>
    <n v="1"/>
    <m/>
    <x v="2"/>
    <s v="Ja"/>
    <x v="0"/>
  </r>
  <r>
    <n v="14569811"/>
    <x v="0"/>
    <x v="0"/>
    <n v="2000011"/>
    <s v="Sofortrechnung"/>
    <s v="Yasar.Yigitbilek"/>
    <x v="0"/>
    <s v="30549"/>
    <s v="mobilestore"/>
    <x v="1"/>
    <s v="2"/>
    <s v="101030480"/>
    <x v="37"/>
    <s v="Samsung A356B A35 5G 128GB"/>
    <n v="1"/>
    <n v="188.4658"/>
    <n v="205"/>
    <n v="205"/>
    <n v="16.534199999999998"/>
    <n v="16.53"/>
    <n v="8.06"/>
    <s v="V0023"/>
    <x v="3"/>
    <s v="VKASSE"/>
    <s v="EXP"/>
    <s v="Geräte"/>
    <x v="3"/>
    <n v="1"/>
    <n v="188.4658"/>
    <n v="205"/>
    <n v="205"/>
    <n v="16.534199999999998"/>
    <n v="16.53"/>
    <n v="8.0634146341463417E-2"/>
    <n v="1"/>
    <m/>
    <x v="0"/>
    <s v="Nein"/>
    <x v="0"/>
  </r>
  <r>
    <n v="14569811"/>
    <x v="0"/>
    <x v="0"/>
    <n v="2000011"/>
    <s v="Sofortrechnung"/>
    <s v="Yasar.Yigitbilek"/>
    <x v="0"/>
    <s v="30549"/>
    <s v="mobilestore"/>
    <x v="1"/>
    <s v="3"/>
    <s v="101030353"/>
    <x v="38"/>
    <s v="Samsung A256B A25 5G 128GB"/>
    <n v="1"/>
    <n v="164.98509999999999"/>
    <n v="179"/>
    <n v="179"/>
    <n v="14.014900000000001"/>
    <n v="14.01"/>
    <n v="7.82"/>
    <s v="V0023"/>
    <x v="3"/>
    <s v="VKASSE"/>
    <s v="EXP"/>
    <s v="Geräte"/>
    <x v="3"/>
    <n v="1"/>
    <n v="164.98509999999999"/>
    <n v="179"/>
    <n v="179"/>
    <n v="14.014900000000001"/>
    <n v="14.01"/>
    <n v="7.8268156424581001E-2"/>
    <n v="1"/>
    <m/>
    <x v="0"/>
    <s v="Nein"/>
    <x v="0"/>
  </r>
  <r>
    <n v="14569811"/>
    <x v="0"/>
    <x v="0"/>
    <n v="2000011"/>
    <s v="Sofortrechnung"/>
    <s v="Yasar.Yigitbilek"/>
    <x v="0"/>
    <s v="30549"/>
    <s v="mobilestore"/>
    <x v="1"/>
    <s v="4"/>
    <s v="101030485"/>
    <x v="39"/>
    <s v="Samsung A556B A55 5G 128GB"/>
    <n v="1"/>
    <n v="254.48859999999999"/>
    <n v="269"/>
    <n v="269"/>
    <n v="14.5114"/>
    <n v="14.51"/>
    <n v="5.39"/>
    <s v="V0023"/>
    <x v="3"/>
    <s v="VKASSE"/>
    <s v="EXP"/>
    <s v="Geräte"/>
    <x v="3"/>
    <n v="1"/>
    <n v="254.48859999999999"/>
    <n v="269"/>
    <n v="269"/>
    <n v="14.5114"/>
    <n v="14.51"/>
    <n v="5.3940520446096651E-2"/>
    <n v="1"/>
    <m/>
    <x v="0"/>
    <s v="Nein"/>
    <x v="0"/>
  </r>
  <r>
    <n v="14569811"/>
    <x v="0"/>
    <x v="0"/>
    <n v="2000011"/>
    <s v="Sofortrechnung"/>
    <s v="Yasar.Yigitbilek"/>
    <x v="0"/>
    <s v="30549"/>
    <s v="mobilestore"/>
    <x v="1"/>
    <s v="5"/>
    <s v="101030356"/>
    <x v="40"/>
    <s v="Samsung A256B A25 5G 256GB"/>
    <n v="1"/>
    <n v="189"/>
    <n v="199"/>
    <n v="199"/>
    <n v="10"/>
    <n v="10"/>
    <n v="5.0199999999999996"/>
    <s v="V0023"/>
    <x v="3"/>
    <s v="VKASSE"/>
    <s v="EXP"/>
    <s v="Geräte"/>
    <x v="3"/>
    <n v="1"/>
    <n v="189"/>
    <n v="199"/>
    <n v="199"/>
    <n v="10"/>
    <n v="10"/>
    <n v="5.0251256281407038E-2"/>
    <n v="1"/>
    <m/>
    <x v="0"/>
    <s v="Nein"/>
    <x v="0"/>
  </r>
  <r>
    <n v="14569811"/>
    <x v="0"/>
    <x v="0"/>
    <n v="2000011"/>
    <s v="Sofortrechnung"/>
    <s v="Yasar.Yigitbilek"/>
    <x v="0"/>
    <s v="30549"/>
    <s v="mobilestore"/>
    <x v="1"/>
    <s v="6"/>
    <s v="101300212"/>
    <x v="41"/>
    <s v="Apple iPhone 16 128GB"/>
    <n v="1"/>
    <n v="646.71050000000002"/>
    <n v="714"/>
    <n v="714"/>
    <n v="67.289500000000004"/>
    <n v="67.290000000000006"/>
    <n v="9.42"/>
    <s v="V0023"/>
    <x v="3"/>
    <s v="VKASSE"/>
    <s v="EXP"/>
    <s v="Geräte"/>
    <x v="3"/>
    <n v="1"/>
    <n v="646.71050000000002"/>
    <n v="714"/>
    <n v="714"/>
    <n v="67.289500000000004"/>
    <n v="67.290000000000006"/>
    <n v="9.4243697478991612E-2"/>
    <n v="1"/>
    <m/>
    <x v="0"/>
    <s v="Nein"/>
    <x v="0"/>
  </r>
  <r>
    <n v="14569811"/>
    <x v="0"/>
    <x v="0"/>
    <n v="2000011"/>
    <s v="Sofortrechnung"/>
    <s v="Yasar.Yigitbilek"/>
    <x v="0"/>
    <s v="30549"/>
    <s v="mobilestore"/>
    <x v="1"/>
    <s v="7"/>
    <s v="101030478"/>
    <x v="42"/>
    <s v="Samsung A356B A35 5G 128GB"/>
    <n v="1"/>
    <n v="194"/>
    <n v="205"/>
    <n v="205"/>
    <n v="11"/>
    <n v="11"/>
    <n v="5.36"/>
    <s v="V0023"/>
    <x v="3"/>
    <s v="VKASSE"/>
    <s v="EXP"/>
    <s v="Geräte"/>
    <x v="3"/>
    <n v="1"/>
    <n v="194"/>
    <n v="205"/>
    <n v="205"/>
    <n v="11"/>
    <n v="11"/>
    <n v="5.3658536585365853E-2"/>
    <n v="1"/>
    <m/>
    <x v="0"/>
    <s v="Nein"/>
    <x v="0"/>
  </r>
  <r>
    <n v="14570768"/>
    <x v="0"/>
    <x v="0"/>
    <n v="2000012"/>
    <s v="Sofortrechnung"/>
    <s v="eam\mustafa.oezer"/>
    <x v="0"/>
    <s v="24626"/>
    <s v="MobielWerkt B.V."/>
    <x v="1"/>
    <s v="1"/>
    <s v="101030465"/>
    <x v="17"/>
    <s v="Samsung A356B A35 5G 256GB"/>
    <n v="30"/>
    <n v="220"/>
    <n v="235"/>
    <n v="7050"/>
    <n v="15"/>
    <n v="450"/>
    <n v="6.38"/>
    <s v="V0164"/>
    <x v="4"/>
    <s v="KPUD"/>
    <s v="EXP"/>
    <s v="Geräte"/>
    <x v="4"/>
    <n v="30"/>
    <n v="220"/>
    <n v="235"/>
    <n v="7050"/>
    <n v="15"/>
    <n v="450"/>
    <n v="6.3829787234042548E-2"/>
    <n v="1"/>
    <m/>
    <x v="0"/>
    <s v="Nein"/>
    <x v="0"/>
  </r>
  <r>
    <n v="14570768"/>
    <x v="0"/>
    <x v="0"/>
    <n v="2000012"/>
    <s v="Sofortrechnung"/>
    <s v="eam\mustafa.oezer"/>
    <x v="0"/>
    <s v="24626"/>
    <s v="MobielWerkt B.V."/>
    <x v="1"/>
    <s v="2"/>
    <s v="101690242"/>
    <x v="43"/>
    <s v="Xiaomi Redmi Note 13 Pro 5G 8GB/256GB"/>
    <n v="30"/>
    <n v="204.57390000000001"/>
    <n v="211"/>
    <n v="6330"/>
    <n v="6.4260999999999999"/>
    <n v="192.78"/>
    <n v="3.04"/>
    <s v="V0164"/>
    <x v="4"/>
    <s v="KPUD"/>
    <s v="EXP"/>
    <s v="Geräte"/>
    <x v="4"/>
    <n v="30"/>
    <n v="204.57390000000001"/>
    <n v="211"/>
    <n v="6330"/>
    <n v="6.4260999999999999"/>
    <n v="192.78"/>
    <n v="3.0454976303317536E-2"/>
    <n v="1"/>
    <m/>
    <x v="0"/>
    <s v="Nein"/>
    <x v="0"/>
  </r>
  <r>
    <n v="14570768"/>
    <x v="0"/>
    <x v="0"/>
    <n v="2000012"/>
    <s v="Sofortrechnung"/>
    <s v="eam\mustafa.oezer"/>
    <x v="0"/>
    <s v="24626"/>
    <s v="MobielWerkt B.V."/>
    <x v="1"/>
    <s v="3"/>
    <s v="101030654"/>
    <x v="44"/>
    <s v="Samsung X216B Tab A9+ 5G 128GB"/>
    <n v="20"/>
    <n v="179"/>
    <n v="200"/>
    <n v="4000"/>
    <n v="21"/>
    <n v="420"/>
    <n v="10.5"/>
    <s v="V0164"/>
    <x v="4"/>
    <s v="KPUD"/>
    <s v="EXP"/>
    <s v="Geräte"/>
    <x v="4"/>
    <n v="20"/>
    <n v="179"/>
    <n v="200"/>
    <n v="4000"/>
    <n v="21"/>
    <n v="420"/>
    <n v="0.105"/>
    <n v="1"/>
    <m/>
    <x v="0"/>
    <s v="Nein"/>
    <x v="0"/>
  </r>
  <r>
    <n v="14570768"/>
    <x v="0"/>
    <x v="0"/>
    <n v="2000012"/>
    <s v="Sofortrechnung"/>
    <s v="eam\mustafa.oezer"/>
    <x v="0"/>
    <s v="24626"/>
    <s v="MobielWerkt B.V."/>
    <x v="1"/>
    <s v="4"/>
    <s v="101300046"/>
    <x v="45"/>
    <s v="Apple iPhone 14 Plus 128GB"/>
    <n v="5"/>
    <n v="541"/>
    <n v="569"/>
    <n v="2845"/>
    <n v="28"/>
    <n v="140"/>
    <n v="4.92"/>
    <s v="V0164"/>
    <x v="4"/>
    <s v="KPUD"/>
    <s v="EXP"/>
    <s v="Geräte"/>
    <x v="4"/>
    <n v="5"/>
    <n v="541"/>
    <n v="569"/>
    <n v="2845"/>
    <n v="28"/>
    <n v="140"/>
    <n v="4.9209138840070298E-2"/>
    <n v="1"/>
    <m/>
    <x v="0"/>
    <s v="Nein"/>
    <x v="0"/>
  </r>
  <r>
    <n v="14570768"/>
    <x v="0"/>
    <x v="0"/>
    <n v="2000012"/>
    <s v="Sofortrechnung"/>
    <s v="eam\mustafa.oezer"/>
    <x v="0"/>
    <s v="24626"/>
    <s v="MobielWerkt B.V."/>
    <x v="1"/>
    <s v="5"/>
    <s v="100034614"/>
    <x v="29"/>
    <s v="Samsung X510N Tab S9 FE 256GB [WiFi]"/>
    <n v="10"/>
    <n v="332"/>
    <n v="355"/>
    <n v="3550"/>
    <n v="23"/>
    <n v="230"/>
    <n v="6.47"/>
    <s v="V0164"/>
    <x v="4"/>
    <s v="KPUD"/>
    <s v="EXP"/>
    <s v="Geräte"/>
    <x v="4"/>
    <n v="10"/>
    <n v="332"/>
    <n v="355"/>
    <n v="3550"/>
    <n v="23"/>
    <n v="230"/>
    <n v="6.4788732394366194E-2"/>
    <n v="1"/>
    <m/>
    <x v="0"/>
    <s v="Nein"/>
    <x v="0"/>
  </r>
  <r>
    <n v="14570768"/>
    <x v="0"/>
    <x v="0"/>
    <n v="2000012"/>
    <s v="Sofortrechnung"/>
    <s v="eam\mustafa.oezer"/>
    <x v="0"/>
    <s v="24626"/>
    <s v="MobielWerkt B.V."/>
    <x v="1"/>
    <s v="6"/>
    <s v="101690271"/>
    <x v="46"/>
    <s v="Xiaomi Redmi A3 3GB/64GB"/>
    <n v="10"/>
    <n v="55"/>
    <n v="58"/>
    <n v="580"/>
    <n v="3"/>
    <n v="30"/>
    <n v="5.17"/>
    <s v="V0164"/>
    <x v="4"/>
    <s v="KPUD"/>
    <s v="EXP"/>
    <s v="Geräte"/>
    <x v="4"/>
    <n v="10"/>
    <n v="55"/>
    <n v="58"/>
    <n v="580"/>
    <n v="3"/>
    <n v="30"/>
    <n v="5.1724137931034482E-2"/>
    <n v="1"/>
    <m/>
    <x v="0"/>
    <s v="Nein"/>
    <x v="0"/>
  </r>
  <r>
    <n v="14570768"/>
    <x v="0"/>
    <x v="0"/>
    <n v="2000012"/>
    <s v="Sofortrechnung"/>
    <s v="eam\mustafa.oezer"/>
    <x v="0"/>
    <s v="24626"/>
    <s v="MobielWerkt B.V."/>
    <x v="1"/>
    <s v="7"/>
    <s v="101690228"/>
    <x v="47"/>
    <s v="Xiaomi POCO X6 5G 8GB/256GB"/>
    <n v="5"/>
    <n v="177"/>
    <n v="189"/>
    <n v="945"/>
    <n v="12"/>
    <n v="60"/>
    <n v="6.34"/>
    <s v="V0164"/>
    <x v="4"/>
    <s v="KPUD"/>
    <s v="EXP"/>
    <s v="Geräte"/>
    <x v="4"/>
    <n v="5"/>
    <n v="177"/>
    <n v="189"/>
    <n v="945"/>
    <n v="12"/>
    <n v="60"/>
    <n v="6.3492063492063489E-2"/>
    <n v="1"/>
    <m/>
    <x v="0"/>
    <s v="Nein"/>
    <x v="0"/>
  </r>
  <r>
    <n v="14570768"/>
    <x v="0"/>
    <x v="0"/>
    <n v="2000012"/>
    <s v="Sofortrechnung"/>
    <s v="eam\mustafa.oezer"/>
    <x v="0"/>
    <s v="24626"/>
    <s v="MobielWerkt B.V."/>
    <x v="1"/>
    <s v="8"/>
    <s v="100690626"/>
    <x v="48"/>
    <s v="Xiaomi Redmi Note 13 Pro+ 5G 12GB/512GB"/>
    <n v="10"/>
    <n v="269.95"/>
    <n v="279"/>
    <n v="2790"/>
    <n v="9.0500000000000007"/>
    <n v="90.5"/>
    <n v="3.24"/>
    <s v="V0164"/>
    <x v="4"/>
    <s v="KPUD"/>
    <s v="EXP"/>
    <s v="Geräte"/>
    <x v="4"/>
    <n v="10"/>
    <n v="269.95"/>
    <n v="279"/>
    <n v="2790"/>
    <n v="9.0500000000000007"/>
    <n v="90.5"/>
    <n v="3.243727598566308E-2"/>
    <n v="1"/>
    <m/>
    <x v="0"/>
    <s v="Nein"/>
    <x v="0"/>
  </r>
  <r>
    <n v="14570768"/>
    <x v="0"/>
    <x v="0"/>
    <n v="2000012"/>
    <s v="Sofortrechnung"/>
    <s v="eam\mustafa.oezer"/>
    <x v="0"/>
    <s v="24626"/>
    <s v="MobielWerkt B.V."/>
    <x v="1"/>
    <s v="9"/>
    <s v="101690229"/>
    <x v="49"/>
    <s v="Xiaomi POCO X6 5G 8GB/256GB"/>
    <n v="5"/>
    <n v="177"/>
    <n v="189"/>
    <n v="945"/>
    <n v="12"/>
    <n v="60"/>
    <n v="6.34"/>
    <s v="V0164"/>
    <x v="4"/>
    <s v="KPUD"/>
    <s v="EXP"/>
    <s v="Geräte"/>
    <x v="4"/>
    <n v="5"/>
    <n v="177"/>
    <n v="189"/>
    <n v="945"/>
    <n v="12"/>
    <n v="60"/>
    <n v="6.3492063492063489E-2"/>
    <n v="1"/>
    <m/>
    <x v="0"/>
    <s v="Nein"/>
    <x v="0"/>
  </r>
  <r>
    <n v="14567929"/>
    <x v="0"/>
    <x v="0"/>
    <n v="2000013"/>
    <s v="Sofortrechnung"/>
    <s v="eam\mustafa.oezer"/>
    <x v="0"/>
    <s v="24626"/>
    <s v="MobielWerkt B.V."/>
    <x v="1"/>
    <s v="1"/>
    <s v="100302793"/>
    <x v="50"/>
    <s v="Apple iPhone 14 Pro 256GB"/>
    <n v="30"/>
    <n v="830"/>
    <n v="835"/>
    <n v="25050"/>
    <n v="5"/>
    <n v="150"/>
    <n v="0.59"/>
    <s v="V0164"/>
    <x v="4"/>
    <s v="KPUD"/>
    <s v="EXP"/>
    <s v="Geräte"/>
    <x v="4"/>
    <n v="30"/>
    <n v="830"/>
    <n v="835"/>
    <n v="25050"/>
    <n v="5"/>
    <n v="150"/>
    <n v="5.9880239520958087E-3"/>
    <n v="1"/>
    <m/>
    <x v="0"/>
    <s v="Nein"/>
    <x v="0"/>
  </r>
  <r>
    <n v="14567929"/>
    <x v="0"/>
    <x v="0"/>
    <n v="2000013"/>
    <s v="Sofortrechnung"/>
    <s v="eam\mustafa.oezer"/>
    <x v="0"/>
    <s v="24626"/>
    <s v="MobielWerkt B.V."/>
    <x v="1"/>
    <s v="2"/>
    <s v="100302795"/>
    <x v="51"/>
    <s v="Apple iPhone 14 Pro 512GB"/>
    <n v="18"/>
    <n v="860"/>
    <n v="890"/>
    <n v="16020"/>
    <n v="30"/>
    <n v="540"/>
    <n v="3.37"/>
    <s v="V0164"/>
    <x v="4"/>
    <s v="KPUD"/>
    <s v="EXP"/>
    <s v="Geräte"/>
    <x v="4"/>
    <n v="18"/>
    <n v="860"/>
    <n v="890"/>
    <n v="16020"/>
    <n v="30"/>
    <n v="540"/>
    <n v="3.3707865168539325E-2"/>
    <n v="1"/>
    <m/>
    <x v="0"/>
    <s v="Nein"/>
    <x v="0"/>
  </r>
  <r>
    <n v="14567929"/>
    <x v="0"/>
    <x v="0"/>
    <n v="2000013"/>
    <s v="Sofortrechnung"/>
    <s v="eam\mustafa.oezer"/>
    <x v="0"/>
    <s v="24626"/>
    <s v="MobielWerkt B.V."/>
    <x v="1"/>
    <s v="3"/>
    <s v="100302792"/>
    <x v="52"/>
    <s v="Apple iPhone 14 Pro 256GB"/>
    <n v="12"/>
    <n v="830"/>
    <n v="845"/>
    <n v="10140"/>
    <n v="15"/>
    <n v="180"/>
    <n v="1.77"/>
    <s v="V0164"/>
    <x v="4"/>
    <s v="KPUD"/>
    <s v="EXP"/>
    <s v="Geräte"/>
    <x v="4"/>
    <n v="12"/>
    <n v="830"/>
    <n v="845"/>
    <n v="10140"/>
    <n v="15"/>
    <n v="180"/>
    <n v="1.7751479289940829E-2"/>
    <n v="1"/>
    <m/>
    <x v="0"/>
    <s v="Nein"/>
    <x v="0"/>
  </r>
  <r>
    <n v="14567929"/>
    <x v="0"/>
    <x v="0"/>
    <n v="2000013"/>
    <s v="Sofortrechnung"/>
    <s v="eam\mustafa.oezer"/>
    <x v="0"/>
    <s v="24626"/>
    <s v="MobielWerkt B.V."/>
    <x v="1"/>
    <s v="4"/>
    <s v="100302788"/>
    <x v="53"/>
    <s v="Apple iPhone 14 Pro 128GB"/>
    <n v="7"/>
    <n v="730"/>
    <n v="775"/>
    <n v="5425"/>
    <n v="45"/>
    <n v="315"/>
    <n v="5.8"/>
    <s v="V0164"/>
    <x v="4"/>
    <s v="KPUD"/>
    <s v="EXP"/>
    <s v="Geräte"/>
    <x v="4"/>
    <n v="7"/>
    <n v="730"/>
    <n v="775"/>
    <n v="5425"/>
    <n v="45"/>
    <n v="315"/>
    <n v="5.8064516129032261E-2"/>
    <n v="1"/>
    <m/>
    <x v="0"/>
    <s v="Nein"/>
    <x v="0"/>
  </r>
  <r>
    <n v="14567929"/>
    <x v="0"/>
    <x v="0"/>
    <n v="2000013"/>
    <s v="Sofortrechnung"/>
    <s v="eam\mustafa.oezer"/>
    <x v="0"/>
    <s v="24626"/>
    <s v="MobielWerkt B.V."/>
    <x v="1"/>
    <s v="5"/>
    <s v="100302791"/>
    <x v="54"/>
    <s v="Apple iPhone 14 Pro 256GB"/>
    <n v="20"/>
    <n v="830"/>
    <n v="845"/>
    <n v="16900"/>
    <n v="15"/>
    <n v="300"/>
    <n v="1.77"/>
    <s v="V0164"/>
    <x v="4"/>
    <s v="KPUD"/>
    <s v="EXP"/>
    <s v="Geräte"/>
    <x v="4"/>
    <n v="20"/>
    <n v="830"/>
    <n v="845"/>
    <n v="16900"/>
    <n v="15"/>
    <n v="300"/>
    <n v="1.7751479289940829E-2"/>
    <n v="1"/>
    <m/>
    <x v="0"/>
    <s v="Nein"/>
    <x v="0"/>
  </r>
  <r>
    <n v="14567929"/>
    <x v="0"/>
    <x v="0"/>
    <n v="2000013"/>
    <s v="Sofortrechnung"/>
    <s v="eam\mustafa.oezer"/>
    <x v="0"/>
    <s v="24626"/>
    <s v="MobielWerkt B.V."/>
    <x v="1"/>
    <s v="6"/>
    <s v="100302794"/>
    <x v="55"/>
    <s v="Apple iPhone 14 Pro 256GB"/>
    <n v="9"/>
    <n v="830"/>
    <n v="845"/>
    <n v="7605"/>
    <n v="15"/>
    <n v="135"/>
    <n v="1.77"/>
    <s v="V0164"/>
    <x v="4"/>
    <s v="KPUD"/>
    <s v="EXP"/>
    <s v="Geräte"/>
    <x v="4"/>
    <n v="9"/>
    <n v="830"/>
    <n v="845"/>
    <n v="7605"/>
    <n v="15"/>
    <n v="135"/>
    <n v="1.7751479289940829E-2"/>
    <n v="1"/>
    <m/>
    <x v="0"/>
    <s v="Nein"/>
    <x v="0"/>
  </r>
  <r>
    <n v="14569432"/>
    <x v="0"/>
    <x v="0"/>
    <n v="2000014"/>
    <s v="Sofortrechnung"/>
    <s v="eam\bekir.ahmed"/>
    <x v="0"/>
    <s v="30844"/>
    <s v="PC Options Ltd."/>
    <x v="1"/>
    <s v="1"/>
    <s v="101030480"/>
    <x v="37"/>
    <s v="Samsung A356B A35 5G 128GB"/>
    <n v="5"/>
    <n v="188.4658"/>
    <n v="202"/>
    <n v="1010"/>
    <n v="13.5342"/>
    <n v="67.67"/>
    <n v="6.7"/>
    <s v="V0023"/>
    <x v="3"/>
    <s v="KPUD"/>
    <s v="EXP"/>
    <s v="Geräte"/>
    <x v="3"/>
    <n v="5"/>
    <n v="188.4658"/>
    <n v="202"/>
    <n v="1010"/>
    <n v="13.5342"/>
    <n v="67.67"/>
    <n v="6.7000000000000004E-2"/>
    <n v="1"/>
    <m/>
    <x v="0"/>
    <s v="Nein"/>
    <x v="0"/>
  </r>
  <r>
    <n v="14569432"/>
    <x v="0"/>
    <x v="0"/>
    <n v="2000014"/>
    <s v="Sofortrechnung"/>
    <s v="eam\bekir.ahmed"/>
    <x v="0"/>
    <s v="30844"/>
    <s v="PC Options Ltd."/>
    <x v="1"/>
    <s v="2"/>
    <s v="101030412"/>
    <x v="56"/>
    <s v="Samsung A057G A05s 128GB"/>
    <n v="30"/>
    <n v="93.245800000000003"/>
    <n v="101"/>
    <n v="3030"/>
    <n v="7.7542"/>
    <n v="232.63"/>
    <n v="7.67"/>
    <s v="V0023"/>
    <x v="3"/>
    <s v="KPUD"/>
    <s v="EXP"/>
    <s v="Geräte"/>
    <x v="3"/>
    <n v="30"/>
    <n v="93.245800000000003"/>
    <n v="101"/>
    <n v="3030"/>
    <n v="7.7542"/>
    <n v="232.63"/>
    <n v="7.677557755775577E-2"/>
    <n v="1"/>
    <m/>
    <x v="0"/>
    <s v="Nein"/>
    <x v="0"/>
  </r>
  <r>
    <n v="14569432"/>
    <x v="0"/>
    <x v="0"/>
    <n v="2000014"/>
    <s v="Sofortrechnung"/>
    <s v="eam\bekir.ahmed"/>
    <x v="0"/>
    <s v="30844"/>
    <s v="PC Options Ltd."/>
    <x v="1"/>
    <s v="3"/>
    <s v="101030356"/>
    <x v="40"/>
    <s v="Samsung A256B A25 5G 256GB"/>
    <n v="10"/>
    <n v="189"/>
    <n v="197"/>
    <n v="1970"/>
    <n v="8"/>
    <n v="80"/>
    <n v="4.0599999999999996"/>
    <s v="V0023"/>
    <x v="3"/>
    <s v="KPUD"/>
    <s v="EXP"/>
    <s v="Geräte"/>
    <x v="3"/>
    <n v="10"/>
    <n v="189"/>
    <n v="197"/>
    <n v="1970"/>
    <n v="8"/>
    <n v="80"/>
    <n v="4.060913705583756E-2"/>
    <n v="1"/>
    <m/>
    <x v="0"/>
    <s v="Nein"/>
    <x v="0"/>
  </r>
  <r>
    <n v="14569432"/>
    <x v="0"/>
    <x v="0"/>
    <n v="2000014"/>
    <s v="Sofortrechnung"/>
    <s v="eam\bekir.ahmed"/>
    <x v="0"/>
    <s v="30844"/>
    <s v="PC Options Ltd."/>
    <x v="1"/>
    <s v="4"/>
    <s v="101030355"/>
    <x v="57"/>
    <s v="Samsung A256B A25 5G 256GB"/>
    <n v="10"/>
    <n v="189"/>
    <n v="197"/>
    <n v="1970"/>
    <n v="8"/>
    <n v="80"/>
    <n v="4.0599999999999996"/>
    <s v="V0023"/>
    <x v="3"/>
    <s v="KPUD"/>
    <s v="EXP"/>
    <s v="Geräte"/>
    <x v="3"/>
    <n v="10"/>
    <n v="189"/>
    <n v="197"/>
    <n v="1970"/>
    <n v="8"/>
    <n v="80"/>
    <n v="4.060913705583756E-2"/>
    <n v="1"/>
    <m/>
    <x v="0"/>
    <s v="Nein"/>
    <x v="0"/>
  </r>
  <r>
    <n v="14571050"/>
    <x v="0"/>
    <x v="0"/>
    <n v="2000015"/>
    <s v="Sofortrechnung"/>
    <s v="Yasar.Yigitbilek"/>
    <x v="1"/>
    <s v="28570"/>
    <s v="Galaxus Deutschland GmbH"/>
    <x v="0"/>
    <s v="1"/>
    <s v="200370086"/>
    <x v="58"/>
    <s v="Huawei Watch Fit Special Edition (Stia-B39)"/>
    <n v="1"/>
    <n v="40.409999999999997"/>
    <n v="44.22"/>
    <n v="44.22"/>
    <n v="3.81"/>
    <n v="3.81"/>
    <n v="8.61"/>
    <s v="V0019"/>
    <x v="0"/>
    <s v="KÜB14"/>
    <s v="GRK"/>
    <s v="Zubehör"/>
    <x v="0"/>
    <n v="1"/>
    <n v="40.409999999999997"/>
    <n v="44.22"/>
    <n v="44.22"/>
    <n v="3.81"/>
    <n v="3.81"/>
    <n v="8.616010854816826E-2"/>
    <n v="1"/>
    <m/>
    <x v="0"/>
    <s v="Nein"/>
    <x v="0"/>
  </r>
  <r>
    <n v="14571050"/>
    <x v="0"/>
    <x v="0"/>
    <n v="2000015"/>
    <s v="Sofortrechnung"/>
    <s v="Yasar.Yigitbilek"/>
    <x v="1"/>
    <s v="28570"/>
    <s v="Galaxus Deutschland GmbH"/>
    <x v="0"/>
    <s v="2"/>
    <s v="200300448"/>
    <x v="59"/>
    <s v="nach Aufnahme in Preisliste pflegen"/>
    <n v="4"/>
    <n v="590"/>
    <n v="598.98"/>
    <n v="2395.92"/>
    <n v="8.98"/>
    <n v="35.92"/>
    <n v="1.49"/>
    <s v="V0019"/>
    <x v="0"/>
    <s v="KÜB14"/>
    <s v="GRK"/>
    <s v="Zubehör"/>
    <x v="0"/>
    <n v="4"/>
    <n v="590"/>
    <n v="598.98"/>
    <n v="2395.92"/>
    <n v="8.98"/>
    <n v="35.92"/>
    <n v="1.4992153327323116E-2"/>
    <n v="1"/>
    <m/>
    <x v="0"/>
    <s v="Nein"/>
    <x v="0"/>
  </r>
  <r>
    <n v="14571050"/>
    <x v="0"/>
    <x v="0"/>
    <n v="2000015"/>
    <s v="Sofortrechnung"/>
    <s v="Yasar.Yigitbilek"/>
    <x v="1"/>
    <s v="28570"/>
    <s v="Galaxus Deutschland GmbH"/>
    <x v="0"/>
    <s v="3"/>
    <s v="200060067"/>
    <x v="60"/>
    <s v="Google Pixel 8a Case"/>
    <n v="3"/>
    <n v="14.01"/>
    <n v="14.07"/>
    <n v="42.21"/>
    <n v="0.06"/>
    <n v="0.18"/>
    <n v="0.42"/>
    <s v="V0019"/>
    <x v="0"/>
    <s v="KÜB14"/>
    <s v="GRK"/>
    <s v="Zubehör"/>
    <x v="0"/>
    <n v="3"/>
    <n v="14.01"/>
    <n v="14.07"/>
    <n v="42.21"/>
    <n v="0.06"/>
    <n v="0.18"/>
    <n v="4.2643923240938165E-3"/>
    <n v="1"/>
    <m/>
    <x v="0"/>
    <s v="Nein"/>
    <x v="0"/>
  </r>
  <r>
    <n v="14571050"/>
    <x v="0"/>
    <x v="0"/>
    <n v="2000015"/>
    <s v="Sofortrechnung"/>
    <s v="Yasar.Yigitbilek"/>
    <x v="1"/>
    <s v="28570"/>
    <s v="Galaxus Deutschland GmbH"/>
    <x v="1"/>
    <s v="4"/>
    <s v="100050293"/>
    <x v="61"/>
    <s v="Motorola Moto G55 5G 256GB"/>
    <n v="1"/>
    <n v="149"/>
    <n v="159.79"/>
    <n v="159.79"/>
    <n v="10.79"/>
    <n v="10.79"/>
    <n v="6.75"/>
    <s v="V0019"/>
    <x v="0"/>
    <s v="KÜB14"/>
    <s v="GRK"/>
    <s v="Geräte"/>
    <x v="0"/>
    <n v="1"/>
    <n v="149"/>
    <n v="159.79"/>
    <n v="159.79"/>
    <n v="10.79"/>
    <n v="10.79"/>
    <n v="6.7526128043056508E-2"/>
    <n v="1"/>
    <m/>
    <x v="0"/>
    <s v="Nein"/>
    <x v="0"/>
  </r>
  <r>
    <n v="14571050"/>
    <x v="0"/>
    <x v="0"/>
    <n v="2000015"/>
    <s v="Sofortrechnung"/>
    <s v="Yasar.Yigitbilek"/>
    <x v="1"/>
    <s v="28570"/>
    <s v="Galaxus Deutschland GmbH"/>
    <x v="1"/>
    <s v="5"/>
    <s v="101030449"/>
    <x v="62"/>
    <s v="Samsung A155F A15 128GB"/>
    <n v="14"/>
    <n v="112.0598"/>
    <n v="129.63999999999999"/>
    <n v="1814.96"/>
    <n v="17.580200000000001"/>
    <n v="246.12"/>
    <n v="13.56"/>
    <s v="V0019"/>
    <x v="0"/>
    <s v="KÜB14"/>
    <s v="GRK"/>
    <s v="Geräte"/>
    <x v="0"/>
    <n v="14"/>
    <n v="112.0598"/>
    <n v="129.63999999999999"/>
    <n v="1814.96"/>
    <n v="17.580200000000001"/>
    <n v="246.12"/>
    <n v="0.13560629435359456"/>
    <n v="1"/>
    <m/>
    <x v="0"/>
    <s v="Nein"/>
    <x v="0"/>
  </r>
  <r>
    <n v="14571050"/>
    <x v="0"/>
    <x v="0"/>
    <n v="2000015"/>
    <s v="Sofortrechnung"/>
    <s v="Yasar.Yigitbilek"/>
    <x v="1"/>
    <s v="28570"/>
    <s v="Galaxus Deutschland GmbH"/>
    <x v="0"/>
    <s v="6"/>
    <s v="200300297"/>
    <x v="63"/>
    <s v="Aktualisierung nach Preispflege"/>
    <n v="1"/>
    <n v="170"/>
    <n v="190.95"/>
    <n v="190.95"/>
    <n v="20.95"/>
    <n v="20.95"/>
    <n v="10.97"/>
    <s v="V0019"/>
    <x v="0"/>
    <s v="KÜB14"/>
    <s v="GRK"/>
    <s v="Zubehör"/>
    <x v="0"/>
    <n v="1"/>
    <n v="170"/>
    <n v="190.95"/>
    <n v="190.95"/>
    <n v="20.95"/>
    <n v="20.95"/>
    <n v="0.10971458496988741"/>
    <n v="1"/>
    <m/>
    <x v="0"/>
    <s v="Nein"/>
    <x v="0"/>
  </r>
  <r>
    <n v="14571050"/>
    <x v="0"/>
    <x v="0"/>
    <n v="2000015"/>
    <s v="Sofortrechnung"/>
    <s v="Yasar.Yigitbilek"/>
    <x v="1"/>
    <s v="28570"/>
    <s v="Galaxus Deutschland GmbH"/>
    <x v="0"/>
    <s v="7"/>
    <s v="200060084"/>
    <x v="64"/>
    <s v="Google Pixel 9 Pro XL Case"/>
    <n v="5"/>
    <n v="16.010000000000002"/>
    <n v="18.09"/>
    <n v="90.45"/>
    <n v="2.08"/>
    <n v="10.4"/>
    <n v="11.49"/>
    <s v="V0019"/>
    <x v="0"/>
    <s v="KÜB14"/>
    <s v="GRK"/>
    <s v="Zubehör"/>
    <x v="0"/>
    <n v="5"/>
    <n v="16.010000000000002"/>
    <n v="18.09"/>
    <n v="90.45"/>
    <n v="2.08"/>
    <n v="10.4"/>
    <n v="0.11498065229408513"/>
    <n v="1"/>
    <m/>
    <x v="0"/>
    <s v="Nein"/>
    <x v="0"/>
  </r>
  <r>
    <n v="14571050"/>
    <x v="0"/>
    <x v="0"/>
    <n v="2000015"/>
    <s v="Sofortrechnung"/>
    <s v="Yasar.Yigitbilek"/>
    <x v="1"/>
    <s v="28570"/>
    <s v="Galaxus Deutschland GmbH"/>
    <x v="0"/>
    <s v="8"/>
    <s v="200370092"/>
    <x v="65"/>
    <s v="Huawei Watch 4 Pro Space Edition (Medes-L19MN)"/>
    <n v="1"/>
    <n v="375.86"/>
    <n v="400.99"/>
    <n v="400.99"/>
    <n v="25.13"/>
    <n v="25.13"/>
    <n v="6.26"/>
    <s v="V0019"/>
    <x v="0"/>
    <s v="KÜB14"/>
    <s v="GRK"/>
    <s v="Zubehör"/>
    <x v="0"/>
    <n v="1"/>
    <n v="375.86"/>
    <n v="400.99"/>
    <n v="400.99"/>
    <n v="25.13"/>
    <n v="25.13"/>
    <n v="6.2669892017257284E-2"/>
    <n v="1"/>
    <m/>
    <x v="0"/>
    <s v="Nein"/>
    <x v="0"/>
  </r>
  <r>
    <n v="14571050"/>
    <x v="0"/>
    <x v="0"/>
    <n v="2000015"/>
    <s v="Sofortrechnung"/>
    <s v="Yasar.Yigitbilek"/>
    <x v="1"/>
    <s v="28570"/>
    <s v="Galaxus Deutschland GmbH"/>
    <x v="0"/>
    <s v="9"/>
    <s v="200370064"/>
    <x v="66"/>
    <s v="Huawei Watch GT4 41mm (Aurora-B19M)"/>
    <n v="1"/>
    <n v="149.23050000000001"/>
    <n v="159.79"/>
    <n v="159.79"/>
    <n v="10.5595"/>
    <n v="10.56"/>
    <n v="6.6"/>
    <s v="V0019"/>
    <x v="0"/>
    <s v="KÜB14"/>
    <s v="GRK"/>
    <s v="Zubehör"/>
    <x v="0"/>
    <n v="1"/>
    <n v="149.23050000000001"/>
    <n v="159.79"/>
    <n v="159.79"/>
    <n v="10.5595"/>
    <n v="10.56"/>
    <n v="6.608673884473372E-2"/>
    <n v="1"/>
    <m/>
    <x v="0"/>
    <s v="Nein"/>
    <x v="0"/>
  </r>
  <r>
    <n v="14568043"/>
    <x v="0"/>
    <x v="0"/>
    <n v="2000016"/>
    <s v="Sofortrechnung"/>
    <s v="EAM\Erdal.Bircan"/>
    <x v="1"/>
    <s v="30888"/>
    <s v="Yukatel GmbH"/>
    <x v="1"/>
    <s v="1"/>
    <s v="100690567"/>
    <x v="67"/>
    <s v="Xiaomi 12T 5G 8GB/256GB"/>
    <n v="50"/>
    <n v="273.57709999999997"/>
    <n v="229"/>
    <n v="11450"/>
    <n v="-44.577100000000002"/>
    <n v="-2228.86"/>
    <n v="-19.46"/>
    <s v="V0164"/>
    <x v="4"/>
    <s v="KÜB0"/>
    <s v="GRK"/>
    <s v="Geräte"/>
    <x v="4"/>
    <n v="50"/>
    <n v="273.57709999999997"/>
    <n v="229"/>
    <n v="11450"/>
    <n v="-44.577100000000002"/>
    <n v="-2228.86"/>
    <n v="-0.19466026200873363"/>
    <n v="1"/>
    <m/>
    <x v="0"/>
    <s v="Nein"/>
    <x v="1"/>
  </r>
  <r>
    <n v="14568043"/>
    <x v="0"/>
    <x v="0"/>
    <n v="2000016"/>
    <s v="Sofortrechnung"/>
    <s v="EAM\Erdal.Bircan"/>
    <x v="1"/>
    <s v="30888"/>
    <s v="Yukatel GmbH"/>
    <x v="1"/>
    <s v="2"/>
    <s v="100690568"/>
    <x v="68"/>
    <s v="Xiaomi 12T 5G 8GB/256GB"/>
    <n v="50"/>
    <n v="270.38459999999998"/>
    <n v="229"/>
    <n v="11450"/>
    <n v="-41.384599999999999"/>
    <n v="-2069.23"/>
    <n v="-18.07"/>
    <s v="V0164"/>
    <x v="4"/>
    <s v="KÜB0"/>
    <s v="GRK"/>
    <s v="Geräte"/>
    <x v="4"/>
    <n v="50"/>
    <n v="270.38459999999998"/>
    <n v="229"/>
    <n v="11450"/>
    <n v="-41.384599999999999"/>
    <n v="-2069.23"/>
    <n v="-0.18071877729257643"/>
    <n v="1"/>
    <m/>
    <x v="0"/>
    <s v="Nein"/>
    <x v="1"/>
  </r>
  <r>
    <n v="14571263"/>
    <x v="0"/>
    <x v="0"/>
    <n v="2000017"/>
    <s v="Sofortrechnung"/>
    <s v="Yasar.Yigitbilek"/>
    <x v="1"/>
    <s v="28570"/>
    <s v="Galaxus Deutschland GmbH"/>
    <x v="1"/>
    <s v="1"/>
    <s v="100302931"/>
    <x v="69"/>
    <s v="Apple iPhone 15 Pro Max 512GB"/>
    <n v="1"/>
    <n v="1030"/>
    <n v="1082.3900000000001"/>
    <n v="1082.3900000000001"/>
    <n v="52.39"/>
    <n v="52.39"/>
    <n v="4.84"/>
    <s v="V0019"/>
    <x v="0"/>
    <s v="KÜB14"/>
    <s v="GRK"/>
    <s v="Geräte"/>
    <x v="0"/>
    <n v="1"/>
    <n v="1030"/>
    <n v="1082.3900000000001"/>
    <n v="1082.3900000000001"/>
    <n v="52.39"/>
    <n v="52.39"/>
    <n v="4.8402147100398189E-2"/>
    <n v="1"/>
    <m/>
    <x v="0"/>
    <s v="Nein"/>
    <x v="0"/>
  </r>
  <r>
    <n v="14571263"/>
    <x v="0"/>
    <x v="0"/>
    <n v="2000017"/>
    <s v="Sofortrechnung"/>
    <s v="Yasar.Yigitbilek"/>
    <x v="1"/>
    <s v="28570"/>
    <s v="Galaxus Deutschland GmbH"/>
    <x v="0"/>
    <s v="2"/>
    <s v="200370064"/>
    <x v="66"/>
    <s v="Huawei Watch GT4 41mm (Aurora-B19M)"/>
    <n v="1"/>
    <n v="149.23050000000001"/>
    <n v="159.79"/>
    <n v="159.79"/>
    <n v="10.5595"/>
    <n v="10.56"/>
    <n v="6.6"/>
    <s v="V0019"/>
    <x v="0"/>
    <s v="KÜB14"/>
    <s v="GRK"/>
    <s v="Zubehör"/>
    <x v="0"/>
    <n v="1"/>
    <n v="149.23050000000001"/>
    <n v="159.79"/>
    <n v="159.79"/>
    <n v="10.5595"/>
    <n v="10.56"/>
    <n v="6.608673884473372E-2"/>
    <n v="1"/>
    <m/>
    <x v="0"/>
    <s v="Nein"/>
    <x v="0"/>
  </r>
  <r>
    <n v="14571478"/>
    <x v="0"/>
    <x v="0"/>
    <n v="2000018"/>
    <s v="Sofortrechnung"/>
    <s v="eam\mustafa.oezer"/>
    <x v="1"/>
    <s v="24948"/>
    <s v="Bechtle Logistik &amp; Service GmbH"/>
    <x v="1"/>
    <s v="1"/>
    <s v="100034579"/>
    <x v="70"/>
    <s v="Samsung A556B A55 5G 128GB EE"/>
    <n v="100"/>
    <n v="251.29089999999999"/>
    <n v="263"/>
    <n v="26300"/>
    <n v="11.709099999999999"/>
    <n v="1170.9100000000001"/>
    <n v="4.45"/>
    <s v="V0042"/>
    <x v="5"/>
    <s v="KÜB30"/>
    <s v="GRK"/>
    <s v="Geräte"/>
    <x v="5"/>
    <n v="100"/>
    <n v="251.29089999999999"/>
    <n v="263"/>
    <n v="26300"/>
    <n v="11.709099999999999"/>
    <n v="1170.9100000000001"/>
    <n v="4.4521292775665404E-2"/>
    <n v="1"/>
    <m/>
    <x v="0"/>
    <s v="Nein"/>
    <x v="0"/>
  </r>
  <r>
    <n v="14568599"/>
    <x v="0"/>
    <x v="0"/>
    <n v="2000019"/>
    <s v="Sofortrechnung"/>
    <s v="EAM\Erdal.Bircan"/>
    <x v="1"/>
    <s v="20096"/>
    <s v="KOMSA AG"/>
    <x v="1"/>
    <s v="1"/>
    <s v="101030453"/>
    <x v="71"/>
    <s v="Samsung A356B A35 5G 128GB"/>
    <n v="60"/>
    <n v="185"/>
    <n v="209"/>
    <n v="12540"/>
    <n v="24"/>
    <n v="1440"/>
    <n v="11.48"/>
    <s v="V0020"/>
    <x v="6"/>
    <s v="KÜB8"/>
    <s v="GRK"/>
    <s v="Geräte"/>
    <x v="6"/>
    <n v="60"/>
    <n v="185"/>
    <n v="209"/>
    <n v="12540"/>
    <n v="24"/>
    <n v="1440"/>
    <n v="0.11483253588516747"/>
    <n v="1"/>
    <m/>
    <x v="0"/>
    <s v="Nein"/>
    <x v="0"/>
  </r>
  <r>
    <n v="14568599"/>
    <x v="0"/>
    <x v="0"/>
    <n v="2000019"/>
    <s v="Sofortrechnung"/>
    <s v="EAM\Erdal.Bircan"/>
    <x v="1"/>
    <s v="20096"/>
    <s v="KOMSA AG"/>
    <x v="1"/>
    <s v="2"/>
    <s v="100034548"/>
    <x v="72"/>
    <s v="Samsung A356B A35 5G 128GB"/>
    <n v="80"/>
    <n v="195"/>
    <n v="209"/>
    <n v="16720"/>
    <n v="14"/>
    <n v="1120"/>
    <n v="6.69"/>
    <s v="V0020"/>
    <x v="6"/>
    <s v="KÜB8"/>
    <s v="GRK"/>
    <s v="Geräte"/>
    <x v="6"/>
    <n v="80"/>
    <n v="195"/>
    <n v="209"/>
    <n v="16720"/>
    <n v="14"/>
    <n v="1120"/>
    <n v="6.6985645933014357E-2"/>
    <n v="1"/>
    <m/>
    <x v="0"/>
    <s v="Nein"/>
    <x v="0"/>
  </r>
  <r>
    <n v="14568599"/>
    <x v="0"/>
    <x v="0"/>
    <n v="2000019"/>
    <s v="Sofortrechnung"/>
    <s v="EAM\Erdal.Bircan"/>
    <x v="1"/>
    <s v="20096"/>
    <s v="KOMSA AG"/>
    <x v="1"/>
    <s v="3"/>
    <s v="100034548"/>
    <x v="72"/>
    <s v="Samsung A356B A35 5G 128GB"/>
    <n v="160"/>
    <n v="195"/>
    <n v="209"/>
    <n v="33440"/>
    <n v="14"/>
    <n v="2240"/>
    <n v="6.69"/>
    <s v="V0020"/>
    <x v="6"/>
    <s v="KÜB8"/>
    <s v="GRK"/>
    <s v="Geräte"/>
    <x v="6"/>
    <n v="160"/>
    <n v="195"/>
    <n v="209"/>
    <n v="33440"/>
    <n v="14"/>
    <n v="2240"/>
    <n v="6.6985645933014357E-2"/>
    <n v="1"/>
    <m/>
    <x v="0"/>
    <s v="Nein"/>
    <x v="0"/>
  </r>
  <r>
    <n v="14571511"/>
    <x v="0"/>
    <x v="0"/>
    <n v="2000020"/>
    <s v="Sofortrechnung"/>
    <s v="eam\mustafa.oezer"/>
    <x v="1"/>
    <s v="23836"/>
    <s v="API GmbH"/>
    <x v="1"/>
    <s v="1"/>
    <s v="100034565"/>
    <x v="18"/>
    <s v="Samsung A556B A55 5G 128GB"/>
    <n v="30"/>
    <n v="257"/>
    <n v="264"/>
    <n v="7920"/>
    <n v="7"/>
    <n v="210"/>
    <n v="2.65"/>
    <s v="V0012"/>
    <x v="1"/>
    <s v="KÜB30"/>
    <s v="GRK"/>
    <s v="Geräte"/>
    <x v="1"/>
    <n v="30"/>
    <n v="257"/>
    <n v="264"/>
    <n v="7920"/>
    <n v="7"/>
    <n v="210"/>
    <n v="2.6515151515151516E-2"/>
    <n v="1"/>
    <m/>
    <x v="0"/>
    <s v="Nein"/>
    <x v="0"/>
  </r>
  <r>
    <n v="14571495"/>
    <x v="0"/>
    <x v="0"/>
    <n v="2000021"/>
    <s v="Sofortrechnung"/>
    <s v="eam\mustafa.oezer"/>
    <x v="1"/>
    <s v="30004"/>
    <s v="METRO Markets GmbH"/>
    <x v="3"/>
    <s v="1"/>
    <s v="900010024"/>
    <x v="73"/>
    <s v="Sonstiges"/>
    <n v="1"/>
    <n v="0"/>
    <n v="6.35"/>
    <n v="6.35"/>
    <n v="6.35"/>
    <n v="6.35"/>
    <m/>
    <s v="V0042"/>
    <x v="5"/>
    <s v="KÜB60"/>
    <s v="GRK"/>
    <s v="Sonstige"/>
    <x v="5"/>
    <n v="1"/>
    <n v="0"/>
    <n v="6.35"/>
    <n v="6.35"/>
    <n v="6.35"/>
    <n v="6.35"/>
    <n v="1"/>
    <n v="1"/>
    <m/>
    <x v="2"/>
    <s v="Ja"/>
    <x v="0"/>
  </r>
  <r>
    <n v="14571495"/>
    <x v="0"/>
    <x v="0"/>
    <n v="2000021"/>
    <s v="Sofortrechnung"/>
    <s v="eam\mustafa.oezer"/>
    <x v="1"/>
    <s v="30004"/>
    <s v="METRO Markets GmbH"/>
    <x v="0"/>
    <s v="2"/>
    <s v="200140038"/>
    <x v="74"/>
    <s v="Telekom Speedport Smart 4"/>
    <n v="1"/>
    <n v="110.054"/>
    <n v="114"/>
    <n v="114"/>
    <n v="3.9460000000000002"/>
    <n v="3.95"/>
    <n v="3.46"/>
    <s v="V0042"/>
    <x v="5"/>
    <s v="KÜB60"/>
    <s v="GRK"/>
    <s v="Zubehör"/>
    <x v="5"/>
    <n v="1"/>
    <n v="110.054"/>
    <n v="114"/>
    <n v="114"/>
    <n v="3.9460000000000002"/>
    <n v="3.95"/>
    <n v="3.4649122807017547E-2"/>
    <n v="1"/>
    <m/>
    <x v="0"/>
    <s v="Nein"/>
    <x v="0"/>
  </r>
  <r>
    <n v="14571496"/>
    <x v="0"/>
    <x v="0"/>
    <n v="2000022"/>
    <s v="Sofortrechnung"/>
    <s v="eam\mustafa.oezer"/>
    <x v="1"/>
    <s v="30004"/>
    <s v="METRO Markets GmbH"/>
    <x v="3"/>
    <s v="1"/>
    <s v="900010024"/>
    <x v="73"/>
    <s v="Sonstiges"/>
    <n v="1"/>
    <n v="0"/>
    <n v="6.35"/>
    <n v="6.35"/>
    <n v="6.35"/>
    <n v="6.35"/>
    <m/>
    <s v="V0042"/>
    <x v="5"/>
    <s v="KÜB60"/>
    <s v="GRK"/>
    <s v="Sonstige"/>
    <x v="5"/>
    <n v="1"/>
    <n v="0"/>
    <n v="6.35"/>
    <n v="6.35"/>
    <n v="6.35"/>
    <n v="6.35"/>
    <n v="1"/>
    <n v="1"/>
    <m/>
    <x v="2"/>
    <s v="Ja"/>
    <x v="0"/>
  </r>
  <r>
    <n v="14571496"/>
    <x v="0"/>
    <x v="0"/>
    <n v="2000022"/>
    <s v="Sofortrechnung"/>
    <s v="eam\mustafa.oezer"/>
    <x v="1"/>
    <s v="30004"/>
    <s v="METRO Markets GmbH"/>
    <x v="1"/>
    <s v="2"/>
    <s v="100302939"/>
    <x v="75"/>
    <s v="Apple iPhone 15 Pro 256GB"/>
    <n v="1"/>
    <n v="880"/>
    <n v="949"/>
    <n v="949"/>
    <n v="69"/>
    <n v="69"/>
    <n v="7.27"/>
    <s v="V0042"/>
    <x v="5"/>
    <s v="KÜB60"/>
    <s v="GRK"/>
    <s v="Geräte"/>
    <x v="5"/>
    <n v="1"/>
    <n v="880"/>
    <n v="949"/>
    <n v="949"/>
    <n v="69"/>
    <n v="69"/>
    <n v="7.2708113804004215E-2"/>
    <n v="1"/>
    <m/>
    <x v="0"/>
    <s v="Nein"/>
    <x v="0"/>
  </r>
  <r>
    <n v="14569569"/>
    <x v="0"/>
    <x v="0"/>
    <n v="2000023"/>
    <s v="Sofortrechnung"/>
    <s v="Yasar.Yigitbilek"/>
    <x v="0"/>
    <s v="30359"/>
    <s v="Megatrade Comp. Kft"/>
    <x v="1"/>
    <s v="1"/>
    <s v="100303124"/>
    <x v="76"/>
    <s v="Apple iPhone 16 Pro 256GB"/>
    <n v="1"/>
    <n v="1027.3715"/>
    <n v="1030"/>
    <n v="1030"/>
    <n v="2.6284999999999998"/>
    <n v="2.63"/>
    <n v="0.25"/>
    <s v="V0164"/>
    <x v="4"/>
    <s v="KPUD"/>
    <s v="EXP"/>
    <s v="Geräte"/>
    <x v="4"/>
    <n v="1"/>
    <n v="1027.3715"/>
    <n v="1030"/>
    <n v="1030"/>
    <n v="2.6284999999999998"/>
    <n v="2.63"/>
    <n v="2.5533980582524269E-3"/>
    <n v="1"/>
    <m/>
    <x v="0"/>
    <s v="Nein"/>
    <x v="0"/>
  </r>
  <r>
    <n v="14569569"/>
    <x v="0"/>
    <x v="0"/>
    <n v="2000023"/>
    <s v="Sofortrechnung"/>
    <s v="Yasar.Yigitbilek"/>
    <x v="0"/>
    <s v="30359"/>
    <s v="Megatrade Comp. Kft"/>
    <x v="0"/>
    <s v="2"/>
    <s v="201030051"/>
    <x v="77"/>
    <s v="Samsung Watch7 Ultra SM-L705 47mm LTE"/>
    <n v="1"/>
    <n v="333.74"/>
    <n v="335"/>
    <n v="335"/>
    <n v="1.26"/>
    <n v="1.26"/>
    <n v="0.37"/>
    <s v="V0164"/>
    <x v="4"/>
    <s v="KPUD"/>
    <s v="EXP"/>
    <s v="Zubehör"/>
    <x v="4"/>
    <n v="1"/>
    <n v="333.74"/>
    <n v="335"/>
    <n v="335"/>
    <n v="1.26"/>
    <n v="1.26"/>
    <n v="3.7611940298507463E-3"/>
    <n v="1"/>
    <m/>
    <x v="0"/>
    <s v="Nein"/>
    <x v="0"/>
  </r>
  <r>
    <n v="14569569"/>
    <x v="0"/>
    <x v="0"/>
    <n v="2000023"/>
    <s v="Sofortrechnung"/>
    <s v="Yasar.Yigitbilek"/>
    <x v="0"/>
    <s v="30359"/>
    <s v="Megatrade Comp. Kft"/>
    <x v="1"/>
    <s v="3"/>
    <s v="100303140"/>
    <x v="78"/>
    <s v="Apple iPhone 16 Pro Max 512GB"/>
    <n v="1"/>
    <n v="1320"/>
    <n v="1322"/>
    <n v="1322"/>
    <n v="2"/>
    <n v="2"/>
    <n v="0.15"/>
    <s v="V0164"/>
    <x v="4"/>
    <s v="KPUD"/>
    <s v="EXP"/>
    <s v="Geräte"/>
    <x v="4"/>
    <n v="1"/>
    <n v="1320"/>
    <n v="1322"/>
    <n v="1322"/>
    <n v="2"/>
    <n v="2"/>
    <n v="1.5128593040847202E-3"/>
    <n v="1"/>
    <m/>
    <x v="0"/>
    <s v="Nein"/>
    <x v="0"/>
  </r>
  <r>
    <n v="14569569"/>
    <x v="0"/>
    <x v="0"/>
    <n v="2000023"/>
    <s v="Sofortrechnung"/>
    <s v="Yasar.Yigitbilek"/>
    <x v="0"/>
    <s v="30359"/>
    <s v="Megatrade Comp. Kft"/>
    <x v="1"/>
    <s v="4"/>
    <s v="100302478"/>
    <x v="79"/>
    <s v="Apple iPhone 13 128GB"/>
    <n v="1"/>
    <n v="417.87079999999997"/>
    <n v="422"/>
    <n v="422"/>
    <n v="4.1292"/>
    <n v="4.13"/>
    <n v="0.97"/>
    <s v="V0164"/>
    <x v="4"/>
    <s v="KPUD"/>
    <s v="EXP"/>
    <s v="Geräte"/>
    <x v="4"/>
    <n v="1"/>
    <n v="417.87079999999997"/>
    <n v="422"/>
    <n v="422"/>
    <n v="4.1292"/>
    <n v="4.13"/>
    <n v="9.7867298578199046E-3"/>
    <n v="1"/>
    <m/>
    <x v="0"/>
    <s v="Nein"/>
    <x v="0"/>
  </r>
  <r>
    <n v="14569569"/>
    <x v="0"/>
    <x v="0"/>
    <n v="2000023"/>
    <s v="Sofortrechnung"/>
    <s v="Yasar.Yigitbilek"/>
    <x v="0"/>
    <s v="30359"/>
    <s v="Megatrade Comp. Kft"/>
    <x v="1"/>
    <s v="5"/>
    <s v="101300308"/>
    <x v="80"/>
    <s v="Apple iPhone 16 Pro Max 256GB"/>
    <n v="1"/>
    <n v="1065.5192"/>
    <n v="1130"/>
    <n v="1130"/>
    <n v="64.480800000000002"/>
    <n v="64.48"/>
    <n v="5.7"/>
    <s v="V0164"/>
    <x v="4"/>
    <s v="KPUD"/>
    <s v="EXP"/>
    <s v="Geräte"/>
    <x v="4"/>
    <n v="1"/>
    <n v="1065.5192"/>
    <n v="1130"/>
    <n v="1130"/>
    <n v="64.480800000000002"/>
    <n v="64.48"/>
    <n v="5.706194690265487E-2"/>
    <n v="1"/>
    <m/>
    <x v="0"/>
    <s v="Nein"/>
    <x v="0"/>
  </r>
  <r>
    <n v="14569569"/>
    <x v="0"/>
    <x v="0"/>
    <n v="2000023"/>
    <s v="Sofortrechnung"/>
    <s v="Yasar.Yigitbilek"/>
    <x v="0"/>
    <s v="30359"/>
    <s v="Megatrade Comp. Kft"/>
    <x v="1"/>
    <s v="6"/>
    <s v="100302481"/>
    <x v="81"/>
    <s v="Apple iPhone 13 128GB"/>
    <n v="3"/>
    <n v="416"/>
    <n v="422"/>
    <n v="1266"/>
    <n v="6"/>
    <n v="18"/>
    <n v="1.42"/>
    <s v="V0164"/>
    <x v="4"/>
    <s v="KPUD"/>
    <s v="EXP"/>
    <s v="Geräte"/>
    <x v="4"/>
    <n v="3"/>
    <n v="416"/>
    <n v="422"/>
    <n v="1266"/>
    <n v="6"/>
    <n v="18"/>
    <n v="1.4218009478672985E-2"/>
    <n v="1"/>
    <m/>
    <x v="0"/>
    <s v="Nein"/>
    <x v="0"/>
  </r>
  <r>
    <n v="14569569"/>
    <x v="0"/>
    <x v="0"/>
    <n v="2000023"/>
    <s v="Sofortrechnung"/>
    <s v="Yasar.Yigitbilek"/>
    <x v="0"/>
    <s v="30359"/>
    <s v="Megatrade Comp. Kft"/>
    <x v="1"/>
    <s v="7"/>
    <s v="100302481"/>
    <x v="81"/>
    <s v="Apple iPhone 13 128GB"/>
    <n v="2"/>
    <n v="416"/>
    <n v="422"/>
    <n v="844"/>
    <n v="6"/>
    <n v="12"/>
    <n v="1.42"/>
    <s v="V0164"/>
    <x v="4"/>
    <s v="KPUD"/>
    <s v="EXP"/>
    <s v="Geräte"/>
    <x v="4"/>
    <n v="2"/>
    <n v="416"/>
    <n v="422"/>
    <n v="844"/>
    <n v="6"/>
    <n v="12"/>
    <n v="1.4218009478672985E-2"/>
    <n v="1"/>
    <m/>
    <x v="0"/>
    <s v="Nein"/>
    <x v="0"/>
  </r>
  <r>
    <n v="14569569"/>
    <x v="0"/>
    <x v="0"/>
    <n v="2000023"/>
    <s v="Sofortrechnung"/>
    <s v="Yasar.Yigitbilek"/>
    <x v="0"/>
    <s v="30359"/>
    <s v="Megatrade Comp. Kft"/>
    <x v="1"/>
    <s v="8"/>
    <s v="100302481"/>
    <x v="81"/>
    <s v="Apple iPhone 13 128GB"/>
    <n v="1"/>
    <n v="416"/>
    <n v="422"/>
    <n v="422"/>
    <n v="6"/>
    <n v="6"/>
    <n v="1.42"/>
    <s v="V0164"/>
    <x v="4"/>
    <s v="KPUD"/>
    <s v="EXP"/>
    <s v="Geräte"/>
    <x v="4"/>
    <n v="1"/>
    <n v="416"/>
    <n v="422"/>
    <n v="422"/>
    <n v="6"/>
    <n v="6"/>
    <n v="1.4218009478672985E-2"/>
    <n v="1"/>
    <m/>
    <x v="0"/>
    <s v="Nein"/>
    <x v="0"/>
  </r>
  <r>
    <n v="14569569"/>
    <x v="0"/>
    <x v="0"/>
    <n v="2000023"/>
    <s v="Sofortrechnung"/>
    <s v="Yasar.Yigitbilek"/>
    <x v="0"/>
    <s v="30359"/>
    <s v="Megatrade Comp. Kft"/>
    <x v="1"/>
    <s v="9"/>
    <s v="101030481"/>
    <x v="82"/>
    <s v="Samsung A556B A55 5G 128GB"/>
    <n v="1"/>
    <n v="253.2636"/>
    <n v="265"/>
    <n v="265"/>
    <n v="11.7364"/>
    <n v="11.74"/>
    <n v="4.42"/>
    <s v="V0164"/>
    <x v="4"/>
    <s v="KPUD"/>
    <s v="EXP"/>
    <s v="Geräte"/>
    <x v="4"/>
    <n v="1"/>
    <n v="253.2636"/>
    <n v="265"/>
    <n v="265"/>
    <n v="11.7364"/>
    <n v="11.74"/>
    <n v="4.4301886792452831E-2"/>
    <n v="1"/>
    <m/>
    <x v="0"/>
    <s v="Nein"/>
    <x v="0"/>
  </r>
  <r>
    <n v="14569569"/>
    <x v="0"/>
    <x v="0"/>
    <n v="2000023"/>
    <s v="Sofortrechnung"/>
    <s v="Yasar.Yigitbilek"/>
    <x v="0"/>
    <s v="30359"/>
    <s v="Megatrade Comp. Kft"/>
    <x v="1"/>
    <s v="10"/>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69569"/>
    <x v="0"/>
    <x v="0"/>
    <n v="2000023"/>
    <s v="Sofortrechnung"/>
    <s v="Yasar.Yigitbilek"/>
    <x v="0"/>
    <s v="30359"/>
    <s v="Megatrade Comp. Kft"/>
    <x v="1"/>
    <s v="11"/>
    <s v="101300040"/>
    <x v="84"/>
    <s v="Apple iPhone 14 128GB"/>
    <n v="2"/>
    <n v="494.59449999999998"/>
    <n v="513"/>
    <n v="1026"/>
    <n v="18.4055"/>
    <n v="36.81"/>
    <n v="3.58"/>
    <s v="V0164"/>
    <x v="4"/>
    <s v="KPUD"/>
    <s v="EXP"/>
    <s v="Geräte"/>
    <x v="4"/>
    <n v="2"/>
    <n v="494.59449999999998"/>
    <n v="513"/>
    <n v="1026"/>
    <n v="18.4055"/>
    <n v="36.81"/>
    <n v="3.5877192982456139E-2"/>
    <n v="1"/>
    <m/>
    <x v="0"/>
    <s v="Nein"/>
    <x v="0"/>
  </r>
  <r>
    <n v="14569569"/>
    <x v="0"/>
    <x v="0"/>
    <n v="2000023"/>
    <s v="Sofortrechnung"/>
    <s v="Yasar.Yigitbilek"/>
    <x v="0"/>
    <s v="30359"/>
    <s v="Megatrade Comp. Kft"/>
    <x v="1"/>
    <s v="12"/>
    <s v="101300172"/>
    <x v="85"/>
    <s v="Apple iPhone 15 256GB"/>
    <n v="2"/>
    <n v="719.65380000000005"/>
    <n v="722"/>
    <n v="1444"/>
    <n v="2.3462000000000001"/>
    <n v="4.6900000000000004"/>
    <n v="0.32"/>
    <s v="V0164"/>
    <x v="4"/>
    <s v="KPUD"/>
    <s v="EXP"/>
    <s v="Geräte"/>
    <x v="4"/>
    <n v="2"/>
    <n v="719.65380000000005"/>
    <n v="722"/>
    <n v="1444"/>
    <n v="2.3462000000000001"/>
    <n v="4.6900000000000004"/>
    <n v="3.2479224376731303E-3"/>
    <n v="1"/>
    <m/>
    <x v="0"/>
    <s v="Nein"/>
    <x v="0"/>
  </r>
  <r>
    <n v="14569569"/>
    <x v="0"/>
    <x v="0"/>
    <n v="2000023"/>
    <s v="Sofortrechnung"/>
    <s v="Yasar.Yigitbilek"/>
    <x v="0"/>
    <s v="30359"/>
    <s v="Megatrade Comp. Kft"/>
    <x v="1"/>
    <s v="13"/>
    <s v="101300312"/>
    <x v="86"/>
    <s v="Apple iPhone 16 Pro Max 512GB"/>
    <n v="1"/>
    <n v="1207"/>
    <n v="1330"/>
    <n v="1330"/>
    <n v="123"/>
    <n v="123"/>
    <n v="9.24"/>
    <s v="V0164"/>
    <x v="4"/>
    <s v="KPUD"/>
    <s v="EXP"/>
    <s v="Geräte"/>
    <x v="4"/>
    <n v="1"/>
    <n v="1207"/>
    <n v="1330"/>
    <n v="1330"/>
    <n v="123"/>
    <n v="123"/>
    <n v="9.2481203007518803E-2"/>
    <n v="1"/>
    <m/>
    <x v="0"/>
    <s v="Nein"/>
    <x v="0"/>
  </r>
  <r>
    <n v="14569569"/>
    <x v="0"/>
    <x v="0"/>
    <n v="2000023"/>
    <s v="Sofortrechnung"/>
    <s v="Yasar.Yigitbilek"/>
    <x v="0"/>
    <s v="30359"/>
    <s v="Megatrade Comp. Kft"/>
    <x v="1"/>
    <s v="14"/>
    <s v="101300276"/>
    <x v="87"/>
    <s v="Apple iPhone 16 Pro 128GB"/>
    <n v="1"/>
    <n v="900"/>
    <n v="922"/>
    <n v="922"/>
    <n v="22"/>
    <n v="22"/>
    <n v="2.38"/>
    <s v="V0164"/>
    <x v="4"/>
    <s v="KPUD"/>
    <s v="EXP"/>
    <s v="Geräte"/>
    <x v="4"/>
    <n v="1"/>
    <n v="900"/>
    <n v="922"/>
    <n v="922"/>
    <n v="22"/>
    <n v="22"/>
    <n v="2.3861171366594359E-2"/>
    <n v="1"/>
    <m/>
    <x v="0"/>
    <s v="Nein"/>
    <x v="0"/>
  </r>
  <r>
    <n v="14569569"/>
    <x v="0"/>
    <x v="0"/>
    <n v="2000023"/>
    <s v="Sofortrechnung"/>
    <s v="Yasar.Yigitbilek"/>
    <x v="0"/>
    <s v="30359"/>
    <s v="Megatrade Comp. Kft"/>
    <x v="1"/>
    <s v="15"/>
    <s v="101300036"/>
    <x v="88"/>
    <s v="Apple iPhone 14 128GB"/>
    <n v="1"/>
    <n v="497"/>
    <n v="512"/>
    <n v="512"/>
    <n v="15"/>
    <n v="15"/>
    <n v="2.92"/>
    <s v="V0164"/>
    <x v="4"/>
    <s v="KPUD"/>
    <s v="EXP"/>
    <s v="Geräte"/>
    <x v="4"/>
    <n v="1"/>
    <n v="497"/>
    <n v="512"/>
    <n v="512"/>
    <n v="15"/>
    <n v="15"/>
    <n v="2.9296875E-2"/>
    <n v="1"/>
    <m/>
    <x v="0"/>
    <s v="Nein"/>
    <x v="0"/>
  </r>
  <r>
    <n v="14569569"/>
    <x v="0"/>
    <x v="0"/>
    <n v="2000023"/>
    <s v="Sofortrechnung"/>
    <s v="Yasar.Yigitbilek"/>
    <x v="0"/>
    <s v="30359"/>
    <s v="Megatrade Comp. Kft"/>
    <x v="0"/>
    <s v="16"/>
    <s v="200300409"/>
    <x v="89"/>
    <s v="nach Aufnahme in Preisliste pflegen"/>
    <n v="1"/>
    <n v="345"/>
    <n v="350"/>
    <n v="350"/>
    <n v="5"/>
    <n v="5"/>
    <n v="1.42"/>
    <s v="V0164"/>
    <x v="4"/>
    <s v="KPUD"/>
    <s v="EXP"/>
    <s v="Zubehör"/>
    <x v="4"/>
    <n v="1"/>
    <n v="345"/>
    <n v="350"/>
    <n v="350"/>
    <n v="5"/>
    <n v="5"/>
    <n v="1.4285714285714285E-2"/>
    <n v="1"/>
    <m/>
    <x v="0"/>
    <s v="Nein"/>
    <x v="0"/>
  </r>
  <r>
    <n v="14569569"/>
    <x v="0"/>
    <x v="0"/>
    <n v="2000023"/>
    <s v="Sofortrechnung"/>
    <s v="Yasar.Yigitbilek"/>
    <x v="0"/>
    <s v="30359"/>
    <s v="Megatrade Comp. Kft"/>
    <x v="1"/>
    <s v="17"/>
    <s v="101300212"/>
    <x v="41"/>
    <s v="Apple iPhone 16 128GB"/>
    <n v="1"/>
    <n v="646.71050000000002"/>
    <n v="710"/>
    <n v="710"/>
    <n v="63.289499999999997"/>
    <n v="63.29"/>
    <n v="8.91"/>
    <s v="V0164"/>
    <x v="4"/>
    <s v="KPUD"/>
    <s v="EXP"/>
    <s v="Geräte"/>
    <x v="4"/>
    <n v="1"/>
    <n v="646.71050000000002"/>
    <n v="710"/>
    <n v="710"/>
    <n v="63.289499999999997"/>
    <n v="63.29"/>
    <n v="8.9140845070422539E-2"/>
    <n v="1"/>
    <m/>
    <x v="0"/>
    <s v="Nein"/>
    <x v="0"/>
  </r>
  <r>
    <n v="14569569"/>
    <x v="0"/>
    <x v="0"/>
    <n v="2000023"/>
    <s v="Sofortrechnung"/>
    <s v="Yasar.Yigitbilek"/>
    <x v="0"/>
    <s v="30359"/>
    <s v="Megatrade Comp. Kft"/>
    <x v="1"/>
    <s v="18"/>
    <s v="101300212"/>
    <x v="41"/>
    <s v="Apple iPhone 16 128GB"/>
    <n v="1"/>
    <n v="646.71050000000002"/>
    <n v="719"/>
    <n v="719"/>
    <n v="72.289500000000004"/>
    <n v="72.290000000000006"/>
    <n v="10.050000000000001"/>
    <s v="V0164"/>
    <x v="4"/>
    <s v="KPUD"/>
    <s v="EXP"/>
    <s v="Geräte"/>
    <x v="4"/>
    <n v="1"/>
    <n v="646.71050000000002"/>
    <n v="719"/>
    <n v="719"/>
    <n v="72.289500000000004"/>
    <n v="72.290000000000006"/>
    <n v="0.10054242002781642"/>
    <n v="1"/>
    <m/>
    <x v="0"/>
    <s v="Nein"/>
    <x v="0"/>
  </r>
  <r>
    <n v="14569569"/>
    <x v="0"/>
    <x v="0"/>
    <n v="2000023"/>
    <s v="Sofortrechnung"/>
    <s v="Yasar.Yigitbilek"/>
    <x v="0"/>
    <s v="30359"/>
    <s v="Megatrade Comp. Kft"/>
    <x v="1"/>
    <s v="19"/>
    <s v="101300284"/>
    <x v="90"/>
    <s v="Apple iPhone 16 Pro 256GB"/>
    <n v="2"/>
    <n v="1000"/>
    <n v="1030"/>
    <n v="2060"/>
    <n v="30"/>
    <n v="60"/>
    <n v="2.91"/>
    <s v="V0164"/>
    <x v="4"/>
    <s v="KPUD"/>
    <s v="EXP"/>
    <s v="Geräte"/>
    <x v="4"/>
    <n v="2"/>
    <n v="1000"/>
    <n v="1030"/>
    <n v="2060"/>
    <n v="30"/>
    <n v="60"/>
    <n v="2.9126213592233011E-2"/>
    <n v="1"/>
    <m/>
    <x v="0"/>
    <s v="Nein"/>
    <x v="0"/>
  </r>
  <r>
    <n v="14569569"/>
    <x v="0"/>
    <x v="0"/>
    <n v="2000023"/>
    <s v="Sofortrechnung"/>
    <s v="Yasar.Yigitbilek"/>
    <x v="0"/>
    <s v="30359"/>
    <s v="Megatrade Comp. Kft"/>
    <x v="1"/>
    <s v="20"/>
    <s v="101300037"/>
    <x v="91"/>
    <s v="Apple iPhone 14 128GB"/>
    <n v="1"/>
    <n v="492.46980000000002"/>
    <n v="512"/>
    <n v="512"/>
    <n v="19.530200000000001"/>
    <n v="19.53"/>
    <n v="3.81"/>
    <s v="V0164"/>
    <x v="4"/>
    <s v="KPUD"/>
    <s v="EXP"/>
    <s v="Geräte"/>
    <x v="4"/>
    <n v="1"/>
    <n v="492.46980000000002"/>
    <n v="512"/>
    <n v="512"/>
    <n v="19.530200000000001"/>
    <n v="19.53"/>
    <n v="3.8144531250000002E-2"/>
    <n v="1"/>
    <m/>
    <x v="0"/>
    <s v="Nein"/>
    <x v="0"/>
  </r>
  <r>
    <n v="14569569"/>
    <x v="0"/>
    <x v="0"/>
    <n v="2000023"/>
    <s v="Sofortrechnung"/>
    <s v="Yasar.Yigitbilek"/>
    <x v="0"/>
    <s v="30359"/>
    <s v="Megatrade Comp. Kft"/>
    <x v="1"/>
    <s v="21"/>
    <s v="101030380"/>
    <x v="92"/>
    <s v="Samsung S921B S24 5G 128GB"/>
    <n v="1"/>
    <n v="478.80900000000003"/>
    <n v="485"/>
    <n v="485"/>
    <n v="6.1909999999999998"/>
    <n v="6.19"/>
    <n v="1.27"/>
    <s v="V0164"/>
    <x v="4"/>
    <s v="KPUD"/>
    <s v="EXP"/>
    <s v="Geräte"/>
    <x v="4"/>
    <n v="1"/>
    <n v="478.80900000000003"/>
    <n v="485"/>
    <n v="485"/>
    <n v="6.1909999999999998"/>
    <n v="6.19"/>
    <n v="1.2762886597938145E-2"/>
    <n v="1"/>
    <m/>
    <x v="0"/>
    <s v="Nein"/>
    <x v="0"/>
  </r>
  <r>
    <n v="14569569"/>
    <x v="0"/>
    <x v="0"/>
    <n v="2000023"/>
    <s v="Sofortrechnung"/>
    <s v="Yasar.Yigitbilek"/>
    <x v="0"/>
    <s v="30359"/>
    <s v="Megatrade Comp. Kft"/>
    <x v="1"/>
    <s v="22"/>
    <s v="101300222"/>
    <x v="93"/>
    <s v="Apple iPhone 16 256GB"/>
    <n v="2"/>
    <n v="800"/>
    <n v="822"/>
    <n v="1644"/>
    <n v="22"/>
    <n v="44"/>
    <n v="2.67"/>
    <s v="V0164"/>
    <x v="4"/>
    <s v="KPUD"/>
    <s v="EXP"/>
    <s v="Geräte"/>
    <x v="4"/>
    <n v="2"/>
    <n v="800"/>
    <n v="822"/>
    <n v="1644"/>
    <n v="22"/>
    <n v="44"/>
    <n v="2.6763990267639901E-2"/>
    <n v="1"/>
    <m/>
    <x v="0"/>
    <s v="Nein"/>
    <x v="0"/>
  </r>
  <r>
    <n v="14569826"/>
    <x v="0"/>
    <x v="0"/>
    <n v="2000024"/>
    <s v="Sofortrechnung"/>
    <s v="eam\bekir.ahmed"/>
    <x v="0"/>
    <s v="30712"/>
    <s v="Mira Tel OOD"/>
    <x v="1"/>
    <s v="1"/>
    <s v="101030393"/>
    <x v="94"/>
    <s v="Samsung S926B S24+ 5G 512GB"/>
    <n v="1"/>
    <n v="715.23810000000003"/>
    <n v="750"/>
    <n v="750"/>
    <n v="34.761899999999997"/>
    <n v="34.76"/>
    <n v="4.63"/>
    <s v="V0023"/>
    <x v="3"/>
    <s v="KPUD"/>
    <s v="EXP"/>
    <s v="Geräte"/>
    <x v="3"/>
    <n v="1"/>
    <n v="715.23810000000003"/>
    <n v="750"/>
    <n v="750"/>
    <n v="34.761899999999997"/>
    <n v="34.76"/>
    <n v="4.6346666666666661E-2"/>
    <n v="1"/>
    <m/>
    <x v="0"/>
    <s v="Nein"/>
    <x v="0"/>
  </r>
  <r>
    <n v="14569826"/>
    <x v="0"/>
    <x v="0"/>
    <n v="2000024"/>
    <s v="Sofortrechnung"/>
    <s v="eam\bekir.ahmed"/>
    <x v="0"/>
    <s v="30712"/>
    <s v="Mira Tel OOD"/>
    <x v="0"/>
    <s v="2"/>
    <s v="200060012"/>
    <x v="95"/>
    <s v="Google Pixel Buds Pro"/>
    <n v="1"/>
    <n v="80"/>
    <n v="80"/>
    <n v="80"/>
    <n v="0"/>
    <n v="0"/>
    <n v="0"/>
    <s v="V0023"/>
    <x v="3"/>
    <s v="KPUD"/>
    <s v="EXP"/>
    <s v="Zubehör"/>
    <x v="3"/>
    <n v="1"/>
    <n v="80"/>
    <n v="80"/>
    <n v="80"/>
    <n v="0"/>
    <n v="0"/>
    <n v="0"/>
    <n v="1"/>
    <m/>
    <x v="0"/>
    <s v="Nein"/>
    <x v="0"/>
  </r>
  <r>
    <n v="14569826"/>
    <x v="0"/>
    <x v="0"/>
    <n v="2000024"/>
    <s v="Sofortrechnung"/>
    <s v="eam\bekir.ahmed"/>
    <x v="0"/>
    <s v="30712"/>
    <s v="Mira Tel OOD"/>
    <x v="1"/>
    <s v="3"/>
    <s v="100050287"/>
    <x v="96"/>
    <s v="Motorola Moto G75 5G 256GB"/>
    <n v="2"/>
    <n v="181"/>
    <n v="195"/>
    <n v="390"/>
    <n v="14"/>
    <n v="28"/>
    <n v="7.17"/>
    <s v="V0023"/>
    <x v="3"/>
    <s v="KPUD"/>
    <s v="EXP"/>
    <s v="Geräte"/>
    <x v="3"/>
    <n v="2"/>
    <n v="181"/>
    <n v="195"/>
    <n v="390"/>
    <n v="14"/>
    <n v="28"/>
    <n v="7.179487179487179E-2"/>
    <n v="1"/>
    <m/>
    <x v="0"/>
    <s v="Nein"/>
    <x v="0"/>
  </r>
  <r>
    <n v="14569826"/>
    <x v="0"/>
    <x v="0"/>
    <n v="2000024"/>
    <s v="Sofortrechnung"/>
    <s v="eam\bekir.ahmed"/>
    <x v="0"/>
    <s v="30712"/>
    <s v="Mira Tel OOD"/>
    <x v="1"/>
    <s v="4"/>
    <s v="101030440"/>
    <x v="97"/>
    <s v="Samsung S921B S24 5G 128GB"/>
    <n v="2"/>
    <n v="473"/>
    <n v="485"/>
    <n v="970"/>
    <n v="12"/>
    <n v="24"/>
    <n v="2.4700000000000002"/>
    <s v="V0023"/>
    <x v="3"/>
    <s v="KPUD"/>
    <s v="EXP"/>
    <s v="Geräte"/>
    <x v="3"/>
    <n v="2"/>
    <n v="473"/>
    <n v="485"/>
    <n v="970"/>
    <n v="12"/>
    <n v="24"/>
    <n v="2.4742268041237112E-2"/>
    <n v="1"/>
    <m/>
    <x v="0"/>
    <s v="Nein"/>
    <x v="0"/>
  </r>
  <r>
    <n v="14569826"/>
    <x v="0"/>
    <x v="0"/>
    <n v="2000024"/>
    <s v="Sofortrechnung"/>
    <s v="eam\bekir.ahmed"/>
    <x v="0"/>
    <s v="30712"/>
    <s v="Mira Tel OOD"/>
    <x v="0"/>
    <s v="5"/>
    <s v="200300501"/>
    <x v="98"/>
    <s v="Apple AirPods Max (2. Gen)"/>
    <n v="1"/>
    <n v="418.84620000000001"/>
    <n v="440"/>
    <n v="440"/>
    <n v="21.1538"/>
    <n v="21.15"/>
    <n v="4.8"/>
    <s v="V0023"/>
    <x v="3"/>
    <s v="KPUD"/>
    <s v="EXP"/>
    <s v="Zubehör"/>
    <x v="3"/>
    <n v="1"/>
    <n v="418.84620000000001"/>
    <n v="440"/>
    <n v="440"/>
    <n v="21.1538"/>
    <n v="21.15"/>
    <n v="4.8068181818181815E-2"/>
    <n v="1"/>
    <m/>
    <x v="0"/>
    <s v="Nein"/>
    <x v="0"/>
  </r>
  <r>
    <n v="14569826"/>
    <x v="0"/>
    <x v="0"/>
    <n v="2000024"/>
    <s v="Sofortrechnung"/>
    <s v="eam\bekir.ahmed"/>
    <x v="0"/>
    <s v="30712"/>
    <s v="Mira Tel OOD"/>
    <x v="1"/>
    <s v="6"/>
    <s v="100311010"/>
    <x v="99"/>
    <s v="Honor Magic V2 5G 512GB"/>
    <n v="1"/>
    <n v="826.48779999999999"/>
    <n v="770"/>
    <n v="770"/>
    <n v="-56.4878"/>
    <n v="-56.49"/>
    <n v="-7.33"/>
    <s v="V0023"/>
    <x v="3"/>
    <s v="KPUD"/>
    <s v="EXP"/>
    <s v="Geräte"/>
    <x v="3"/>
    <n v="1"/>
    <n v="826.48779999999999"/>
    <n v="770"/>
    <n v="770"/>
    <n v="-56.4878"/>
    <n v="-56.49"/>
    <n v="-7.3363636363636367E-2"/>
    <n v="1"/>
    <m/>
    <x v="0"/>
    <s v="Nein"/>
    <x v="1"/>
  </r>
  <r>
    <n v="14569826"/>
    <x v="0"/>
    <x v="0"/>
    <n v="2000024"/>
    <s v="Sofortrechnung"/>
    <s v="eam\bekir.ahmed"/>
    <x v="0"/>
    <s v="30712"/>
    <s v="Mira Tel OOD"/>
    <x v="1"/>
    <s v="7"/>
    <s v="101030379"/>
    <x v="100"/>
    <s v="Samsung S921B S24 5G 128GB"/>
    <n v="2"/>
    <n v="483.93950000000001"/>
    <n v="489"/>
    <n v="978"/>
    <n v="5.0605000000000002"/>
    <n v="10.119999999999999"/>
    <n v="1.03"/>
    <s v="V0023"/>
    <x v="3"/>
    <s v="KPUD"/>
    <s v="EXP"/>
    <s v="Geräte"/>
    <x v="3"/>
    <n v="2"/>
    <n v="483.93950000000001"/>
    <n v="489"/>
    <n v="978"/>
    <n v="5.0605000000000002"/>
    <n v="10.119999999999999"/>
    <n v="1.034764826175869E-2"/>
    <n v="1"/>
    <m/>
    <x v="0"/>
    <s v="Nein"/>
    <x v="0"/>
  </r>
  <r>
    <n v="14569826"/>
    <x v="0"/>
    <x v="0"/>
    <n v="2000024"/>
    <s v="Sofortrechnung"/>
    <s v="eam\bekir.ahmed"/>
    <x v="0"/>
    <s v="30712"/>
    <s v="Mira Tel OOD"/>
    <x v="0"/>
    <s v="8"/>
    <s v="200060088"/>
    <x v="101"/>
    <s v="Google Power Charger USB-C NP10"/>
    <n v="30"/>
    <n v="16.25"/>
    <n v="19.5"/>
    <n v="585"/>
    <n v="3.25"/>
    <n v="97.5"/>
    <n v="16.66"/>
    <s v="V0023"/>
    <x v="3"/>
    <s v="KPUD"/>
    <s v="EXP"/>
    <s v="Zubehör"/>
    <x v="3"/>
    <n v="30"/>
    <n v="16.25"/>
    <n v="19.5"/>
    <n v="585"/>
    <n v="3.25"/>
    <n v="97.5"/>
    <n v="0.16666666666666666"/>
    <n v="1"/>
    <m/>
    <x v="0"/>
    <s v="Nein"/>
    <x v="0"/>
  </r>
  <r>
    <n v="14569826"/>
    <x v="0"/>
    <x v="0"/>
    <n v="2000024"/>
    <s v="Sofortrechnung"/>
    <s v="eam\bekir.ahmed"/>
    <x v="0"/>
    <s v="30712"/>
    <s v="Mira Tel OOD"/>
    <x v="1"/>
    <s v="9"/>
    <s v="100060638"/>
    <x v="102"/>
    <s v="Google Pixel 7 256GB"/>
    <n v="1"/>
    <n v="304.62150000000003"/>
    <n v="317"/>
    <n v="317"/>
    <n v="12.378500000000001"/>
    <n v="12.38"/>
    <n v="3.9"/>
    <s v="V0023"/>
    <x v="3"/>
    <s v="KPUD"/>
    <s v="EXP"/>
    <s v="Geräte"/>
    <x v="3"/>
    <n v="1"/>
    <n v="304.62150000000003"/>
    <n v="317"/>
    <n v="317"/>
    <n v="12.378500000000001"/>
    <n v="12.38"/>
    <n v="3.9053627760252368E-2"/>
    <n v="1"/>
    <m/>
    <x v="0"/>
    <s v="Nein"/>
    <x v="0"/>
  </r>
  <r>
    <n v="14569826"/>
    <x v="0"/>
    <x v="0"/>
    <n v="2000024"/>
    <s v="Sofortrechnung"/>
    <s v="eam\bekir.ahmed"/>
    <x v="0"/>
    <s v="30712"/>
    <s v="Mira Tel OOD"/>
    <x v="1"/>
    <s v="10"/>
    <s v="100302928"/>
    <x v="103"/>
    <s v="Apple iPhone 15 Pro Max 256GB"/>
    <n v="2"/>
    <n v="991.57889999999998"/>
    <n v="1030"/>
    <n v="2060"/>
    <n v="38.421100000000003"/>
    <n v="76.84"/>
    <n v="3.73"/>
    <s v="V0023"/>
    <x v="3"/>
    <s v="KPUD"/>
    <s v="EXP"/>
    <s v="Geräte"/>
    <x v="3"/>
    <n v="2"/>
    <n v="991.57889999999998"/>
    <n v="1030"/>
    <n v="2060"/>
    <n v="38.421100000000003"/>
    <n v="76.84"/>
    <n v="3.7300970873786407E-2"/>
    <n v="1"/>
    <m/>
    <x v="0"/>
    <s v="Nein"/>
    <x v="0"/>
  </r>
  <r>
    <n v="14569826"/>
    <x v="0"/>
    <x v="0"/>
    <n v="2000024"/>
    <s v="Sofortrechnung"/>
    <s v="eam\bekir.ahmed"/>
    <x v="0"/>
    <s v="30712"/>
    <s v="Mira Tel OOD"/>
    <x v="1"/>
    <s v="11"/>
    <s v="101030394"/>
    <x v="104"/>
    <s v="Samsung S928B S24 Ultra 5G 256GB"/>
    <n v="1"/>
    <n v="778.5539"/>
    <n v="775"/>
    <n v="775"/>
    <n v="-3.5539000000000001"/>
    <n v="-3.55"/>
    <n v="-0.45"/>
    <s v="V0023"/>
    <x v="3"/>
    <s v="KPUD"/>
    <s v="EXP"/>
    <s v="Geräte"/>
    <x v="3"/>
    <n v="1"/>
    <n v="778.5539"/>
    <n v="775"/>
    <n v="775"/>
    <n v="-3.5539000000000001"/>
    <n v="-3.55"/>
    <n v="-4.5806451612903226E-3"/>
    <n v="1"/>
    <m/>
    <x v="0"/>
    <s v="Nein"/>
    <x v="1"/>
  </r>
  <r>
    <n v="14569826"/>
    <x v="0"/>
    <x v="0"/>
    <n v="2000024"/>
    <s v="Sofortrechnung"/>
    <s v="eam\bekir.ahmed"/>
    <x v="0"/>
    <s v="30712"/>
    <s v="Mira Tel OOD"/>
    <x v="1"/>
    <s v="12"/>
    <s v="101690238"/>
    <x v="105"/>
    <s v="Xiaomi Redmi Note 13 8GB/256GB"/>
    <n v="3"/>
    <n v="120.9417"/>
    <n v="127"/>
    <n v="381"/>
    <n v="6.0583"/>
    <n v="18.170000000000002"/>
    <n v="4.7699999999999996"/>
    <s v="V0023"/>
    <x v="3"/>
    <s v="KPUD"/>
    <s v="EXP"/>
    <s v="Geräte"/>
    <x v="3"/>
    <n v="3"/>
    <n v="120.9417"/>
    <n v="127"/>
    <n v="381"/>
    <n v="6.0583"/>
    <n v="18.170000000000002"/>
    <n v="4.7690288713910768E-2"/>
    <n v="1"/>
    <m/>
    <x v="0"/>
    <s v="Nein"/>
    <x v="0"/>
  </r>
  <r>
    <n v="14569826"/>
    <x v="0"/>
    <x v="0"/>
    <n v="2000024"/>
    <s v="Sofortrechnung"/>
    <s v="eam\bekir.ahmed"/>
    <x v="0"/>
    <s v="30712"/>
    <s v="Mira Tel OOD"/>
    <x v="1"/>
    <s v="13"/>
    <s v="101030383"/>
    <x v="106"/>
    <s v="Samsung S921B S24 5G 256GB"/>
    <n v="3"/>
    <n v="537"/>
    <n v="550"/>
    <n v="1650"/>
    <n v="13"/>
    <n v="39"/>
    <n v="2.36"/>
    <s v="V0023"/>
    <x v="3"/>
    <s v="KPUD"/>
    <s v="EXP"/>
    <s v="Geräte"/>
    <x v="3"/>
    <n v="3"/>
    <n v="537"/>
    <n v="550"/>
    <n v="1650"/>
    <n v="13"/>
    <n v="39"/>
    <n v="2.3636363636363636E-2"/>
    <n v="1"/>
    <m/>
    <x v="0"/>
    <s v="Nein"/>
    <x v="0"/>
  </r>
  <r>
    <n v="14569826"/>
    <x v="0"/>
    <x v="0"/>
    <n v="2000024"/>
    <s v="Sofortrechnung"/>
    <s v="eam\bekir.ahmed"/>
    <x v="0"/>
    <s v="30712"/>
    <s v="Mira Tel OOD"/>
    <x v="1"/>
    <s v="14"/>
    <s v="101690247"/>
    <x v="107"/>
    <s v="Xiaomi Redmi Note 13 Pro 5G 8GB/256GB"/>
    <n v="3"/>
    <n v="202"/>
    <n v="217"/>
    <n v="651"/>
    <n v="15"/>
    <n v="45"/>
    <n v="6.91"/>
    <s v="V0023"/>
    <x v="3"/>
    <s v="KPUD"/>
    <s v="EXP"/>
    <s v="Geräte"/>
    <x v="3"/>
    <n v="3"/>
    <n v="202"/>
    <n v="217"/>
    <n v="651"/>
    <n v="15"/>
    <n v="45"/>
    <n v="6.9124423963133647E-2"/>
    <n v="1"/>
    <m/>
    <x v="0"/>
    <s v="Nein"/>
    <x v="0"/>
  </r>
  <r>
    <n v="14569826"/>
    <x v="0"/>
    <x v="0"/>
    <n v="2000024"/>
    <s v="Sofortrechnung"/>
    <s v="eam\bekir.ahmed"/>
    <x v="0"/>
    <s v="30712"/>
    <s v="Mira Tel OOD"/>
    <x v="1"/>
    <s v="15"/>
    <s v="101690307"/>
    <x v="108"/>
    <s v="Xiaomi POCO X6 Pro 5G 8GB/256GB"/>
    <n v="1"/>
    <n v="212"/>
    <n v="218"/>
    <n v="218"/>
    <n v="6"/>
    <n v="6"/>
    <n v="2.75"/>
    <s v="V0023"/>
    <x v="3"/>
    <s v="KPUD"/>
    <s v="EXP"/>
    <s v="Geräte"/>
    <x v="3"/>
    <n v="1"/>
    <n v="212"/>
    <n v="218"/>
    <n v="218"/>
    <n v="6"/>
    <n v="6"/>
    <n v="2.7522935779816515E-2"/>
    <n v="1"/>
    <m/>
    <x v="0"/>
    <s v="Nein"/>
    <x v="0"/>
  </r>
  <r>
    <n v="14569826"/>
    <x v="0"/>
    <x v="0"/>
    <n v="2000024"/>
    <s v="Sofortrechnung"/>
    <s v="eam\bekir.ahmed"/>
    <x v="0"/>
    <s v="30712"/>
    <s v="Mira Tel OOD"/>
    <x v="1"/>
    <s v="16"/>
    <s v="100302930"/>
    <x v="109"/>
    <s v="Apple iPhone 15 Pro Max 512GB"/>
    <n v="1"/>
    <n v="1010"/>
    <n v="1099"/>
    <n v="1099"/>
    <n v="89"/>
    <n v="89"/>
    <n v="8.09"/>
    <s v="V0023"/>
    <x v="3"/>
    <s v="KPUD"/>
    <s v="EXP"/>
    <s v="Geräte"/>
    <x v="3"/>
    <n v="1"/>
    <n v="1010"/>
    <n v="1099"/>
    <n v="1099"/>
    <n v="89"/>
    <n v="89"/>
    <n v="8.0982711555959958E-2"/>
    <n v="1"/>
    <m/>
    <x v="0"/>
    <s v="Nein"/>
    <x v="0"/>
  </r>
  <r>
    <n v="14569826"/>
    <x v="0"/>
    <x v="0"/>
    <n v="2000024"/>
    <s v="Sofortrechnung"/>
    <s v="eam\bekir.ahmed"/>
    <x v="0"/>
    <s v="30712"/>
    <s v="Mira Tel OOD"/>
    <x v="1"/>
    <s v="17"/>
    <s v="101690278"/>
    <x v="110"/>
    <s v="Xiaomi POCO F6 5G 12GB/512GB"/>
    <n v="1"/>
    <n v="277"/>
    <n v="290"/>
    <n v="290"/>
    <n v="13"/>
    <n v="13"/>
    <n v="4.4800000000000004"/>
    <s v="V0023"/>
    <x v="3"/>
    <s v="KPUD"/>
    <s v="EXP"/>
    <s v="Geräte"/>
    <x v="3"/>
    <n v="1"/>
    <n v="277"/>
    <n v="290"/>
    <n v="290"/>
    <n v="13"/>
    <n v="13"/>
    <n v="4.4827586206896551E-2"/>
    <n v="1"/>
    <m/>
    <x v="0"/>
    <s v="Nein"/>
    <x v="0"/>
  </r>
  <r>
    <n v="14569826"/>
    <x v="0"/>
    <x v="0"/>
    <n v="2000024"/>
    <s v="Sofortrechnung"/>
    <s v="eam\bekir.ahmed"/>
    <x v="0"/>
    <s v="30712"/>
    <s v="Mira Tel OOD"/>
    <x v="1"/>
    <s v="18"/>
    <s v="100302926"/>
    <x v="111"/>
    <s v="Apple iPhone 15 Pro Max 256GB"/>
    <n v="2"/>
    <n v="980.38649999999996"/>
    <n v="1030"/>
    <n v="2060"/>
    <n v="49.613500000000002"/>
    <n v="99.23"/>
    <n v="4.8099999999999996"/>
    <s v="V0023"/>
    <x v="3"/>
    <s v="KPUD"/>
    <s v="EXP"/>
    <s v="Geräte"/>
    <x v="3"/>
    <n v="2"/>
    <n v="980.38649999999996"/>
    <n v="1030"/>
    <n v="2060"/>
    <n v="49.613500000000002"/>
    <n v="99.23"/>
    <n v="4.8169902912621361E-2"/>
    <n v="1"/>
    <m/>
    <x v="0"/>
    <s v="Nein"/>
    <x v="0"/>
  </r>
  <r>
    <n v="14571373"/>
    <x v="0"/>
    <x v="0"/>
    <n v="2000025"/>
    <s v="Sofortrechnung"/>
    <s v="Yasar.Yigitbilek"/>
    <x v="0"/>
    <s v="30285"/>
    <s v="Salgsbutikken ApS"/>
    <x v="1"/>
    <s v="1"/>
    <s v="102140514"/>
    <x v="112"/>
    <s v="Apple iPhone 15 Pro 1TB"/>
    <n v="1"/>
    <n v="1010"/>
    <n v="1097"/>
    <n v="1097"/>
    <n v="87"/>
    <n v="87"/>
    <n v="7.93"/>
    <s v="V0164"/>
    <x v="4"/>
    <s v="KPUD"/>
    <s v="EXP"/>
    <s v="Geräte"/>
    <x v="4"/>
    <n v="1"/>
    <n v="1010"/>
    <n v="1097"/>
    <n v="1097"/>
    <n v="87"/>
    <n v="87"/>
    <n v="7.9307201458523241E-2"/>
    <n v="1"/>
    <m/>
    <x v="0"/>
    <s v="Nein"/>
    <x v="0"/>
  </r>
  <r>
    <n v="14571373"/>
    <x v="0"/>
    <x v="0"/>
    <n v="2000025"/>
    <s v="Sofortrechnung"/>
    <s v="Yasar.Yigitbilek"/>
    <x v="0"/>
    <s v="30285"/>
    <s v="Salgsbutikken ApS"/>
    <x v="0"/>
    <s v="2"/>
    <s v="201030038"/>
    <x v="26"/>
    <s v="Samsung Watch 6 SM-R950 43mm BT"/>
    <n v="1"/>
    <n v="135"/>
    <n v="151"/>
    <n v="151"/>
    <n v="16"/>
    <n v="16"/>
    <n v="10.59"/>
    <s v="V0164"/>
    <x v="4"/>
    <s v="KPUD"/>
    <s v="EXP"/>
    <s v="Zubehör"/>
    <x v="4"/>
    <n v="1"/>
    <n v="135"/>
    <n v="151"/>
    <n v="151"/>
    <n v="16"/>
    <n v="16"/>
    <n v="0.10596026490066225"/>
    <n v="1"/>
    <m/>
    <x v="0"/>
    <s v="Nein"/>
    <x v="0"/>
  </r>
  <r>
    <n v="14571373"/>
    <x v="0"/>
    <x v="0"/>
    <n v="2000025"/>
    <s v="Sofortrechnung"/>
    <s v="Yasar.Yigitbilek"/>
    <x v="0"/>
    <s v="30285"/>
    <s v="Salgsbutikken ApS"/>
    <x v="1"/>
    <s v="3"/>
    <s v="101030654"/>
    <x v="44"/>
    <s v="Samsung X216B Tab A9+ 5G 128GB"/>
    <n v="1"/>
    <n v="179"/>
    <n v="203"/>
    <n v="203"/>
    <n v="24"/>
    <n v="24"/>
    <n v="11.82"/>
    <s v="V0164"/>
    <x v="4"/>
    <s v="KPUD"/>
    <s v="EXP"/>
    <s v="Geräte"/>
    <x v="4"/>
    <n v="1"/>
    <n v="179"/>
    <n v="203"/>
    <n v="203"/>
    <n v="24"/>
    <n v="24"/>
    <n v="0.11822660098522167"/>
    <n v="1"/>
    <m/>
    <x v="0"/>
    <s v="Nein"/>
    <x v="0"/>
  </r>
  <r>
    <n v="14571373"/>
    <x v="0"/>
    <x v="0"/>
    <n v="2000025"/>
    <s v="Sofortrechnung"/>
    <s v="Yasar.Yigitbilek"/>
    <x v="0"/>
    <s v="30285"/>
    <s v="Salgsbutikken ApS"/>
    <x v="1"/>
    <s v="4"/>
    <s v="100302939"/>
    <x v="75"/>
    <s v="Apple iPhone 15 Pro 256GB"/>
    <n v="1"/>
    <n v="880"/>
    <n v="943"/>
    <n v="943"/>
    <n v="63"/>
    <n v="63"/>
    <n v="6.68"/>
    <s v="V0164"/>
    <x v="4"/>
    <s v="KPUD"/>
    <s v="EXP"/>
    <s v="Geräte"/>
    <x v="4"/>
    <n v="1"/>
    <n v="880"/>
    <n v="943"/>
    <n v="943"/>
    <n v="63"/>
    <n v="63"/>
    <n v="6.6808059384941679E-2"/>
    <n v="1"/>
    <m/>
    <x v="0"/>
    <s v="Nein"/>
    <x v="0"/>
  </r>
  <r>
    <n v="14571373"/>
    <x v="0"/>
    <x v="0"/>
    <n v="2000025"/>
    <s v="Sofortrechnung"/>
    <s v="Yasar.Yigitbilek"/>
    <x v="0"/>
    <s v="30285"/>
    <s v="Salgsbutikken ApS"/>
    <x v="1"/>
    <s v="5"/>
    <s v="100034512"/>
    <x v="113"/>
    <s v="Samsung X216B Tab A9+ 5G 128GB"/>
    <n v="1"/>
    <n v="202"/>
    <n v="203"/>
    <n v="203"/>
    <n v="1"/>
    <n v="1"/>
    <n v="0.49"/>
    <s v="V0164"/>
    <x v="4"/>
    <s v="KPUD"/>
    <s v="EXP"/>
    <s v="Geräte"/>
    <x v="4"/>
    <n v="1"/>
    <n v="202"/>
    <n v="203"/>
    <n v="203"/>
    <n v="1"/>
    <n v="1"/>
    <n v="4.9261083743842365E-3"/>
    <n v="1"/>
    <m/>
    <x v="0"/>
    <s v="Nein"/>
    <x v="0"/>
  </r>
  <r>
    <n v="14571373"/>
    <x v="0"/>
    <x v="0"/>
    <n v="2000025"/>
    <s v="Sofortrechnung"/>
    <s v="Yasar.Yigitbilek"/>
    <x v="0"/>
    <s v="30285"/>
    <s v="Salgsbutikken ApS"/>
    <x v="0"/>
    <s v="6"/>
    <s v="201030052"/>
    <x v="114"/>
    <s v="Samsung Watch7 SM-L300 40mm BT"/>
    <n v="1"/>
    <n v="157.7662"/>
    <n v="159"/>
    <n v="159"/>
    <n v="1.2338"/>
    <n v="1.23"/>
    <n v="0.77"/>
    <s v="V0164"/>
    <x v="4"/>
    <s v="KPUD"/>
    <s v="EXP"/>
    <s v="Zubehör"/>
    <x v="4"/>
    <n v="1"/>
    <n v="157.7662"/>
    <n v="159"/>
    <n v="159"/>
    <n v="1.2338"/>
    <n v="1.23"/>
    <n v="7.7358490566037733E-3"/>
    <n v="1"/>
    <m/>
    <x v="0"/>
    <s v="Nein"/>
    <x v="0"/>
  </r>
  <r>
    <n v="14570534"/>
    <x v="0"/>
    <x v="0"/>
    <n v="2000026"/>
    <s v="Sofortrechnung"/>
    <s v="eam\bekir.ahmed"/>
    <x v="0"/>
    <s v="25404"/>
    <s v="Edery International BV"/>
    <x v="1"/>
    <s v="1"/>
    <s v="101300046"/>
    <x v="45"/>
    <s v="Apple iPhone 14 Plus 128GB"/>
    <n v="20"/>
    <n v="541"/>
    <n v="565"/>
    <n v="11300"/>
    <n v="24"/>
    <n v="480"/>
    <n v="4.24"/>
    <s v="V0164"/>
    <x v="4"/>
    <s v="KÜB8"/>
    <s v="EXP"/>
    <s v="Geräte"/>
    <x v="4"/>
    <n v="20"/>
    <n v="541"/>
    <n v="565"/>
    <n v="11300"/>
    <n v="24"/>
    <n v="480"/>
    <n v="4.247787610619469E-2"/>
    <n v="1"/>
    <m/>
    <x v="0"/>
    <s v="Nein"/>
    <x v="0"/>
  </r>
  <r>
    <n v="14570813"/>
    <x v="0"/>
    <x v="0"/>
    <n v="2000027"/>
    <s v="Sofortrechnung"/>
    <s v="eam\bekir.ahmed"/>
    <x v="0"/>
    <s v="25404"/>
    <s v="Edery International BV"/>
    <x v="1"/>
    <s v="1"/>
    <s v="100060677"/>
    <x v="115"/>
    <s v="Google Pixel 8 Pro 128GB"/>
    <n v="20"/>
    <n v="410.6191"/>
    <n v="439"/>
    <n v="8780"/>
    <n v="28.3809"/>
    <n v="567.62"/>
    <n v="6.46"/>
    <s v="V0164"/>
    <x v="4"/>
    <s v="KÜB8"/>
    <s v="EXP"/>
    <s v="Geräte"/>
    <x v="4"/>
    <n v="20"/>
    <n v="410.6191"/>
    <n v="439"/>
    <n v="8780"/>
    <n v="28.3809"/>
    <n v="567.62"/>
    <n v="6.4649202733485192E-2"/>
    <n v="1"/>
    <m/>
    <x v="0"/>
    <s v="Nein"/>
    <x v="0"/>
  </r>
  <r>
    <n v="14569574"/>
    <x v="0"/>
    <x v="0"/>
    <n v="2000028"/>
    <s v="Sofortrechnung"/>
    <s v="Yasar.Yigitbilek"/>
    <x v="0"/>
    <s v="30597"/>
    <s v="MASTER ELE O.E."/>
    <x v="0"/>
    <s v="1"/>
    <s v="201300064"/>
    <x v="116"/>
    <s v="Apple AirPods 4 ANC"/>
    <n v="20"/>
    <n v="145.5"/>
    <n v="152"/>
    <n v="3040"/>
    <n v="6.5"/>
    <n v="130"/>
    <n v="4.2699999999999996"/>
    <s v="V0164"/>
    <x v="4"/>
    <s v="VKASSE"/>
    <s v="EXP"/>
    <s v="Zubehör"/>
    <x v="4"/>
    <n v="20"/>
    <n v="145.5"/>
    <n v="152"/>
    <n v="3040"/>
    <n v="6.5"/>
    <n v="130"/>
    <n v="4.2763157894736843E-2"/>
    <n v="1"/>
    <m/>
    <x v="0"/>
    <s v="Nein"/>
    <x v="0"/>
  </r>
  <r>
    <n v="14569574"/>
    <x v="0"/>
    <x v="0"/>
    <n v="2000028"/>
    <s v="Sofortrechnung"/>
    <s v="Yasar.Yigitbilek"/>
    <x v="0"/>
    <s v="30597"/>
    <s v="MASTER ELE O.E."/>
    <x v="0"/>
    <s v="2"/>
    <s v="200370064"/>
    <x v="66"/>
    <s v="Huawei Watch GT4 41mm (Aurora-B19M)"/>
    <n v="5"/>
    <n v="149.23050000000001"/>
    <n v="156"/>
    <n v="780"/>
    <n v="6.7694999999999999"/>
    <n v="33.85"/>
    <n v="4.33"/>
    <s v="V0164"/>
    <x v="4"/>
    <s v="VKASSE"/>
    <s v="EXP"/>
    <s v="Zubehör"/>
    <x v="4"/>
    <n v="5"/>
    <n v="149.23050000000001"/>
    <n v="156"/>
    <n v="780"/>
    <n v="6.7694999999999999"/>
    <n v="33.85"/>
    <n v="4.3397435897435901E-2"/>
    <n v="1"/>
    <m/>
    <x v="0"/>
    <s v="Nein"/>
    <x v="0"/>
  </r>
  <r>
    <n v="14570532"/>
    <x v="0"/>
    <x v="0"/>
    <n v="2000029"/>
    <s v="Sofortrechnung"/>
    <s v="Yasar.Yigitbilek"/>
    <x v="0"/>
    <s v="30597"/>
    <s v="MASTER ELE O.E."/>
    <x v="1"/>
    <s v="1"/>
    <s v="100303120"/>
    <x v="117"/>
    <s v="Apple iPhone 16 Pro 128GB"/>
    <n v="1"/>
    <n v="911.63229999999999"/>
    <n v="929"/>
    <n v="929"/>
    <n v="17.367699999999999"/>
    <n v="17.37"/>
    <n v="1.86"/>
    <s v="V0164"/>
    <x v="4"/>
    <s v="VKASSE"/>
    <s v="EXP"/>
    <s v="Geräte"/>
    <x v="4"/>
    <n v="1"/>
    <n v="911.63229999999999"/>
    <n v="929"/>
    <n v="929"/>
    <n v="17.367699999999999"/>
    <n v="17.37"/>
    <n v="1.869752421959096E-2"/>
    <n v="1"/>
    <m/>
    <x v="0"/>
    <s v="Nein"/>
    <x v="0"/>
  </r>
  <r>
    <n v="14570532"/>
    <x v="0"/>
    <x v="0"/>
    <n v="2000029"/>
    <s v="Sofortrechnung"/>
    <s v="Yasar.Yigitbilek"/>
    <x v="0"/>
    <s v="30597"/>
    <s v="MASTER ELE O.E."/>
    <x v="1"/>
    <s v="2"/>
    <s v="100303119"/>
    <x v="118"/>
    <s v="Apple iPhone 16 Pro 128GB"/>
    <n v="2"/>
    <n v="924.98440000000005"/>
    <n v="929"/>
    <n v="1858"/>
    <n v="4.0156000000000001"/>
    <n v="8.0299999999999994"/>
    <n v="0.43"/>
    <s v="V0164"/>
    <x v="4"/>
    <s v="VKASSE"/>
    <s v="EXP"/>
    <s v="Geräte"/>
    <x v="4"/>
    <n v="2"/>
    <n v="924.98440000000005"/>
    <n v="929"/>
    <n v="1858"/>
    <n v="4.0156000000000001"/>
    <n v="8.0299999999999994"/>
    <n v="4.321851453175457E-3"/>
    <n v="1"/>
    <m/>
    <x v="0"/>
    <s v="Nein"/>
    <x v="0"/>
  </r>
  <r>
    <n v="14570532"/>
    <x v="0"/>
    <x v="0"/>
    <n v="2000029"/>
    <s v="Sofortrechnung"/>
    <s v="Yasar.Yigitbilek"/>
    <x v="0"/>
    <s v="30597"/>
    <s v="MASTER ELE O.E."/>
    <x v="0"/>
    <s v="3"/>
    <s v="200690082"/>
    <x v="119"/>
    <s v="Xiaomi Redmi Watch 5 Active"/>
    <n v="30"/>
    <n v="19.79"/>
    <n v="23"/>
    <n v="690"/>
    <n v="3.21"/>
    <n v="96.3"/>
    <n v="13.95"/>
    <s v="V0164"/>
    <x v="4"/>
    <s v="VKASSE"/>
    <s v="EXP"/>
    <s v="Zubehör"/>
    <x v="4"/>
    <n v="30"/>
    <n v="19.79"/>
    <n v="23"/>
    <n v="690"/>
    <n v="3.21"/>
    <n v="96.3"/>
    <n v="0.13956521739130434"/>
    <n v="1"/>
    <m/>
    <x v="0"/>
    <s v="Nein"/>
    <x v="0"/>
  </r>
  <r>
    <n v="14570532"/>
    <x v="0"/>
    <x v="0"/>
    <n v="2000029"/>
    <s v="Sofortrechnung"/>
    <s v="Yasar.Yigitbilek"/>
    <x v="0"/>
    <s v="30597"/>
    <s v="MASTER ELE O.E."/>
    <x v="0"/>
    <s v="4"/>
    <s v="200370101"/>
    <x v="120"/>
    <s v="Huawei Watch Fit 3 (Solo-B09S)"/>
    <n v="5"/>
    <n v="94.136499999999998"/>
    <n v="103"/>
    <n v="515"/>
    <n v="8.8635000000000002"/>
    <n v="44.32"/>
    <n v="8.6"/>
    <s v="V0164"/>
    <x v="4"/>
    <s v="VKASSE"/>
    <s v="EXP"/>
    <s v="Zubehör"/>
    <x v="4"/>
    <n v="5"/>
    <n v="94.136499999999998"/>
    <n v="103"/>
    <n v="515"/>
    <n v="8.8635000000000002"/>
    <n v="44.32"/>
    <n v="8.605825242718447E-2"/>
    <n v="1"/>
    <m/>
    <x v="0"/>
    <s v="Nein"/>
    <x v="0"/>
  </r>
  <r>
    <n v="14570532"/>
    <x v="0"/>
    <x v="0"/>
    <n v="2000029"/>
    <s v="Sofortrechnung"/>
    <s v="Yasar.Yigitbilek"/>
    <x v="0"/>
    <s v="30597"/>
    <s v="MASTER ELE O.E."/>
    <x v="1"/>
    <s v="5"/>
    <s v="101300308"/>
    <x v="80"/>
    <s v="Apple iPhone 16 Pro Max 256GB"/>
    <n v="4"/>
    <n v="1065.5192"/>
    <n v="1125"/>
    <n v="4500"/>
    <n v="59.480800000000002"/>
    <n v="237.92"/>
    <n v="5.28"/>
    <s v="V0164"/>
    <x v="4"/>
    <s v="VKASSE"/>
    <s v="EXP"/>
    <s v="Geräte"/>
    <x v="4"/>
    <n v="4"/>
    <n v="1065.5192"/>
    <n v="1125"/>
    <n v="4500"/>
    <n v="59.480800000000002"/>
    <n v="237.92"/>
    <n v="5.2871111111111112E-2"/>
    <n v="1"/>
    <m/>
    <x v="0"/>
    <s v="Nein"/>
    <x v="0"/>
  </r>
  <r>
    <n v="14570532"/>
    <x v="0"/>
    <x v="0"/>
    <n v="2000029"/>
    <s v="Sofortrechnung"/>
    <s v="Yasar.Yigitbilek"/>
    <x v="0"/>
    <s v="30597"/>
    <s v="MASTER ELE O.E."/>
    <x v="1"/>
    <s v="6"/>
    <s v="100303121"/>
    <x v="121"/>
    <s v="Apple iPhone 16 Pro 128GB"/>
    <n v="2"/>
    <n v="937.89080000000001"/>
    <n v="929"/>
    <n v="1858"/>
    <n v="-8.8908000000000005"/>
    <n v="-17.78"/>
    <n v="-0.95"/>
    <s v="V0164"/>
    <x v="4"/>
    <s v="VKASSE"/>
    <s v="EXP"/>
    <s v="Geräte"/>
    <x v="4"/>
    <n v="2"/>
    <n v="937.89080000000001"/>
    <n v="929"/>
    <n v="1858"/>
    <n v="-8.8908000000000005"/>
    <n v="-17.78"/>
    <n v="-9.5694294940796565E-3"/>
    <n v="1"/>
    <m/>
    <x v="0"/>
    <s v="Nein"/>
    <x v="1"/>
  </r>
  <r>
    <n v="14570532"/>
    <x v="0"/>
    <x v="0"/>
    <n v="2000029"/>
    <s v="Sofortrechnung"/>
    <s v="Yasar.Yigitbilek"/>
    <x v="0"/>
    <s v="30597"/>
    <s v="MASTER ELE O.E."/>
    <x v="0"/>
    <s v="7"/>
    <s v="200030239"/>
    <x v="122"/>
    <s v="Samsung SmartTag2 1er-Pack EI-T5600B"/>
    <n v="20"/>
    <n v="13.5015"/>
    <n v="14.5"/>
    <n v="290"/>
    <n v="0.99850000000000005"/>
    <n v="19.97"/>
    <n v="6.88"/>
    <s v="V0164"/>
    <x v="4"/>
    <s v="VKASSE"/>
    <s v="EXP"/>
    <s v="Zubehör"/>
    <x v="4"/>
    <n v="20"/>
    <n v="13.5015"/>
    <n v="14.5"/>
    <n v="290"/>
    <n v="0.99850000000000005"/>
    <n v="19.97"/>
    <n v="6.8862068965517234E-2"/>
    <n v="1"/>
    <m/>
    <x v="0"/>
    <s v="Nein"/>
    <x v="0"/>
  </r>
  <r>
    <n v="14570532"/>
    <x v="0"/>
    <x v="0"/>
    <n v="2000029"/>
    <s v="Sofortrechnung"/>
    <s v="Yasar.Yigitbilek"/>
    <x v="0"/>
    <s v="30597"/>
    <s v="MASTER ELE O.E."/>
    <x v="0"/>
    <s v="8"/>
    <s v="200370064"/>
    <x v="66"/>
    <s v="Huawei Watch GT4 41mm (Aurora-B19M)"/>
    <n v="3"/>
    <n v="149.23050000000001"/>
    <n v="156"/>
    <n v="468"/>
    <n v="6.7694999999999999"/>
    <n v="20.309999999999999"/>
    <n v="4.33"/>
    <s v="V0164"/>
    <x v="4"/>
    <s v="VKASSE"/>
    <s v="EXP"/>
    <s v="Zubehör"/>
    <x v="4"/>
    <n v="3"/>
    <n v="149.23050000000001"/>
    <n v="156"/>
    <n v="468"/>
    <n v="6.7694999999999999"/>
    <n v="20.309999999999999"/>
    <n v="4.3397435897435895E-2"/>
    <n v="1"/>
    <m/>
    <x v="0"/>
    <s v="Nein"/>
    <x v="0"/>
  </r>
  <r>
    <n v="14571529"/>
    <x v="0"/>
    <x v="0"/>
    <n v="2000030"/>
    <s v="Sofortrechnung"/>
    <s v="eam\mustafa.oezer"/>
    <x v="1"/>
    <s v="24694"/>
    <s v="IPO PrämienServices GmbH"/>
    <x v="1"/>
    <s v="1"/>
    <s v="100302952"/>
    <x v="20"/>
    <s v="Apple iPhone 15 128GB"/>
    <n v="10"/>
    <n v="605"/>
    <n v="646.39"/>
    <n v="6463.9"/>
    <n v="41.39"/>
    <n v="413.9"/>
    <n v="6.4"/>
    <s v="V0042"/>
    <x v="5"/>
    <m/>
    <s v="GRK"/>
    <s v="Geräte"/>
    <x v="5"/>
    <n v="10"/>
    <n v="605"/>
    <n v="646.39"/>
    <n v="6463.9"/>
    <n v="41.39"/>
    <n v="413.9"/>
    <n v="6.4032550008508798E-2"/>
    <n v="1"/>
    <m/>
    <x v="0"/>
    <s v="Nein"/>
    <x v="0"/>
  </r>
  <r>
    <n v="14571529"/>
    <x v="0"/>
    <x v="0"/>
    <n v="2000030"/>
    <s v="Sofortrechnung"/>
    <s v="eam\mustafa.oezer"/>
    <x v="1"/>
    <s v="24694"/>
    <s v="IPO PrämienServices GmbH"/>
    <x v="1"/>
    <s v="2"/>
    <s v="101690236"/>
    <x v="123"/>
    <s v="Xiaomi Redmi Note 13 Pro+ 5G 8GB/256GB"/>
    <n v="10"/>
    <n v="234.17060000000001"/>
    <n v="256.7"/>
    <n v="2567"/>
    <n v="22.529399999999999"/>
    <n v="225.29"/>
    <n v="8.77"/>
    <s v="V0042"/>
    <x v="5"/>
    <m/>
    <s v="GRK"/>
    <s v="Geräte"/>
    <x v="5"/>
    <n v="10"/>
    <n v="234.17060000000001"/>
    <n v="256.7"/>
    <n v="2567"/>
    <n v="22.529399999999999"/>
    <n v="225.29"/>
    <n v="8.7763926762758085E-2"/>
    <n v="1"/>
    <m/>
    <x v="0"/>
    <s v="Nein"/>
    <x v="0"/>
  </r>
  <r>
    <n v="14571529"/>
    <x v="0"/>
    <x v="0"/>
    <n v="2000030"/>
    <s v="Sofortrechnung"/>
    <s v="eam\mustafa.oezer"/>
    <x v="1"/>
    <s v="24694"/>
    <s v="IPO PrämienServices GmbH"/>
    <x v="0"/>
    <s v="3"/>
    <s v="201310000"/>
    <x v="124"/>
    <s v="Apple AirTag 1er-Pack"/>
    <n v="30"/>
    <n v="22.1"/>
    <n v="25.25"/>
    <n v="757.5"/>
    <n v="3.15"/>
    <n v="94.5"/>
    <n v="12.47"/>
    <s v="V0042"/>
    <x v="5"/>
    <m/>
    <s v="GRK"/>
    <s v="Zubehör"/>
    <x v="5"/>
    <n v="30"/>
    <n v="22.1"/>
    <n v="25.25"/>
    <n v="757.5"/>
    <n v="3.15"/>
    <n v="94.5"/>
    <n v="0.12475247524752475"/>
    <n v="1"/>
    <m/>
    <x v="0"/>
    <s v="Nein"/>
    <x v="0"/>
  </r>
  <r>
    <n v="14570465"/>
    <x v="0"/>
    <x v="0"/>
    <n v="2000031"/>
    <s v="Sofortrechnung"/>
    <s v="eam\mustafa.oezer"/>
    <x v="2"/>
    <s v="20328"/>
    <s v="DTE Trautner"/>
    <x v="1"/>
    <s v="1"/>
    <s v="101280001"/>
    <x v="125"/>
    <s v="CAT S75 128GB"/>
    <n v="1"/>
    <n v="218.53059999999999"/>
    <n v="245"/>
    <n v="245"/>
    <n v="26.4694"/>
    <n v="26.47"/>
    <n v="10.8"/>
    <s v="V0161"/>
    <x v="7"/>
    <s v="VKASSE"/>
    <s v="FHK"/>
    <s v="Geräte"/>
    <x v="2"/>
    <n v="1"/>
    <n v="218.53059999999999"/>
    <n v="245"/>
    <n v="245"/>
    <n v="26.4694"/>
    <n v="26.47"/>
    <n v="0.10804081632653061"/>
    <n v="1"/>
    <m/>
    <x v="0"/>
    <s v="Nein"/>
    <x v="0"/>
  </r>
  <r>
    <n v="14571525"/>
    <x v="0"/>
    <x v="0"/>
    <n v="2000032"/>
    <s v="Sofortrechnung"/>
    <s v="eam\bekir.ahmed"/>
    <x v="1"/>
    <s v="23836"/>
    <s v="API GmbH"/>
    <x v="1"/>
    <s v="1"/>
    <s v="101030407"/>
    <x v="126"/>
    <s v="Samsung A155F A15 128GB"/>
    <n v="60"/>
    <n v="116.874"/>
    <n v="129"/>
    <n v="7740"/>
    <n v="12.125999999999999"/>
    <n v="727.56"/>
    <n v="9.4"/>
    <s v="V0012"/>
    <x v="1"/>
    <s v="KÜB30"/>
    <s v="GRK"/>
    <s v="Geräte"/>
    <x v="1"/>
    <n v="60"/>
    <n v="116.874"/>
    <n v="129"/>
    <n v="7740"/>
    <n v="12.125999999999999"/>
    <n v="727.56"/>
    <n v="9.3999999999999986E-2"/>
    <n v="1"/>
    <m/>
    <x v="0"/>
    <s v="Nein"/>
    <x v="0"/>
  </r>
  <r>
    <n v="14570831"/>
    <x v="0"/>
    <x v="0"/>
    <n v="2000033"/>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0831"/>
    <x v="0"/>
    <x v="0"/>
    <n v="2000033"/>
    <s v="Sofortrechnung"/>
    <s v="eam\mustafa.oezer"/>
    <x v="1"/>
    <s v="23701"/>
    <s v="DastroMedia GmbH"/>
    <x v="0"/>
    <s v="2"/>
    <s v="201030038"/>
    <x v="26"/>
    <s v="Samsung Watch 6 SM-R950 43mm BT"/>
    <n v="1"/>
    <n v="135"/>
    <n v="153"/>
    <n v="153"/>
    <n v="18"/>
    <n v="18"/>
    <n v="11.76"/>
    <s v="V0042"/>
    <x v="5"/>
    <s v="KABB5"/>
    <s v="GRK"/>
    <s v="Zubehör"/>
    <x v="5"/>
    <n v="1"/>
    <n v="135"/>
    <n v="153"/>
    <n v="153"/>
    <n v="18"/>
    <n v="18"/>
    <n v="0.11764705882352941"/>
    <n v="1"/>
    <m/>
    <x v="0"/>
    <s v="Nein"/>
    <x v="0"/>
  </r>
  <r>
    <n v="14571011"/>
    <x v="0"/>
    <x v="0"/>
    <n v="2000034"/>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1011"/>
    <x v="0"/>
    <x v="0"/>
    <n v="2000034"/>
    <s v="Sofortrechnung"/>
    <s v="eam\mustafa.oezer"/>
    <x v="1"/>
    <s v="23701"/>
    <s v="DastroMedia GmbH"/>
    <x v="0"/>
    <s v="2"/>
    <s v="200301014"/>
    <x v="127"/>
    <s v="Samsung Watch 6 SM-R965 47mm LTE"/>
    <n v="1"/>
    <n v="170"/>
    <n v="210"/>
    <n v="210"/>
    <n v="40"/>
    <n v="40"/>
    <n v="19.04"/>
    <s v="V0042"/>
    <x v="5"/>
    <s v="KABB5"/>
    <s v="GRK"/>
    <s v="Zubehör"/>
    <x v="5"/>
    <n v="1"/>
    <n v="170"/>
    <n v="210"/>
    <n v="210"/>
    <n v="40"/>
    <n v="40"/>
    <n v="0.19047619047619047"/>
    <n v="1"/>
    <m/>
    <x v="0"/>
    <s v="Nein"/>
    <x v="0"/>
  </r>
  <r>
    <n v="14569750"/>
    <x v="0"/>
    <x v="0"/>
    <n v="2000035"/>
    <s v="Sofortrechnung"/>
    <s v="eam\mustafa.oezer"/>
    <x v="2"/>
    <s v="30921"/>
    <s v="Mobilfunk Oase"/>
    <x v="1"/>
    <s v="1"/>
    <s v="100034604"/>
    <x v="128"/>
    <s v="Samsung A166B A16 5G 128GB"/>
    <n v="2"/>
    <n v="157.57689999999999"/>
    <n v="155"/>
    <n v="310"/>
    <n v="-2.5769000000000002"/>
    <n v="-5.15"/>
    <n v="-1.66"/>
    <s v="V0162"/>
    <x v="8"/>
    <s v="VKASSE"/>
    <s v="FHK"/>
    <s v="Geräte"/>
    <x v="2"/>
    <n v="2"/>
    <n v="157.57689999999999"/>
    <n v="155"/>
    <n v="310"/>
    <n v="-2.5769000000000002"/>
    <n v="-5.15"/>
    <n v="-1.6612903225806452E-2"/>
    <n v="1"/>
    <m/>
    <x v="0"/>
    <s v="Nein"/>
    <x v="1"/>
  </r>
  <r>
    <n v="14569750"/>
    <x v="0"/>
    <x v="0"/>
    <n v="2000035"/>
    <s v="Sofortrechnung"/>
    <s v="eam\mustafa.oezer"/>
    <x v="2"/>
    <s v="30921"/>
    <s v="Mobilfunk Oase"/>
    <x v="1"/>
    <s v="2"/>
    <s v="101030471"/>
    <x v="129"/>
    <s v="Samsung A356B A35 5G 256GB"/>
    <n v="1"/>
    <n v="223.98009999999999"/>
    <n v="245"/>
    <n v="245"/>
    <n v="21.0199"/>
    <n v="21.02"/>
    <n v="8.57"/>
    <s v="V0162"/>
    <x v="8"/>
    <s v="VKASSE"/>
    <s v="FHK"/>
    <s v="Geräte"/>
    <x v="2"/>
    <n v="1"/>
    <n v="223.98009999999999"/>
    <n v="245"/>
    <n v="245"/>
    <n v="21.0199"/>
    <n v="21.02"/>
    <n v="8.5795918367346943E-2"/>
    <n v="1"/>
    <m/>
    <x v="0"/>
    <s v="Nein"/>
    <x v="0"/>
  </r>
  <r>
    <n v="14571521"/>
    <x v="0"/>
    <x v="0"/>
    <n v="2000036"/>
    <s v="Sofortrechnung"/>
    <s v="eam\mustafa.oezer"/>
    <x v="1"/>
    <s v="21568"/>
    <s v="A.M.D. Telekommunications GmbH"/>
    <x v="1"/>
    <s v="1"/>
    <s v="101300342"/>
    <x v="130"/>
    <s v="Apple iPhone 15 Pro 1TB"/>
    <n v="2"/>
    <n v="1010"/>
    <n v="1099"/>
    <n v="2198"/>
    <n v="89"/>
    <n v="178"/>
    <n v="8.09"/>
    <s v="V0042"/>
    <x v="5"/>
    <s v="KÜB14"/>
    <s v="GRK"/>
    <s v="Geräte"/>
    <x v="5"/>
    <n v="2"/>
    <n v="1010"/>
    <n v="1099"/>
    <n v="2198"/>
    <n v="89"/>
    <n v="178"/>
    <n v="8.0982711555959958E-2"/>
    <n v="1"/>
    <m/>
    <x v="0"/>
    <s v="Nein"/>
    <x v="0"/>
  </r>
  <r>
    <n v="14571521"/>
    <x v="0"/>
    <x v="0"/>
    <n v="2000036"/>
    <s v="Sofortrechnung"/>
    <s v="eam\mustafa.oezer"/>
    <x v="1"/>
    <s v="21568"/>
    <s v="A.M.D. Telekommunications GmbH"/>
    <x v="1"/>
    <s v="2"/>
    <s v="101300173"/>
    <x v="131"/>
    <s v="Apple iPhone 15 256GB"/>
    <n v="4"/>
    <n v="717"/>
    <n v="729"/>
    <n v="2916"/>
    <n v="12"/>
    <n v="48"/>
    <n v="1.64"/>
    <s v="V0042"/>
    <x v="5"/>
    <s v="KÜB14"/>
    <s v="GRK"/>
    <s v="Geräte"/>
    <x v="5"/>
    <n v="4"/>
    <n v="717"/>
    <n v="729"/>
    <n v="2916"/>
    <n v="12"/>
    <n v="48"/>
    <n v="1.646090534979424E-2"/>
    <n v="1"/>
    <m/>
    <x v="0"/>
    <s v="Nein"/>
    <x v="0"/>
  </r>
  <r>
    <n v="14571492"/>
    <x v="0"/>
    <x v="0"/>
    <n v="2000037"/>
    <s v="Sofortrechnung"/>
    <s v="EAM\Erdal.Bircan"/>
    <x v="1"/>
    <s v="10022"/>
    <s v="etronixx Sales GmbH"/>
    <x v="0"/>
    <s v="1"/>
    <s v="200311472"/>
    <x v="0"/>
    <s v="Shark Dampfreiniger S6005EU, grey"/>
    <n v="1"/>
    <n v="56.911099999999998"/>
    <n v="63"/>
    <n v="63"/>
    <n v="6.0888999999999998"/>
    <n v="6.09"/>
    <n v="9.66"/>
    <s v="V0042"/>
    <x v="5"/>
    <s v="KÜB14"/>
    <s v="GRK"/>
    <s v="Zubehör"/>
    <x v="5"/>
    <n v="1"/>
    <n v="56.911099999999998"/>
    <n v="63"/>
    <n v="63"/>
    <n v="6.0888999999999998"/>
    <n v="6.09"/>
    <n v="9.6666666666666665E-2"/>
    <n v="1"/>
    <m/>
    <x v="0"/>
    <s v="Nein"/>
    <x v="0"/>
  </r>
  <r>
    <n v="14571492"/>
    <x v="0"/>
    <x v="0"/>
    <n v="2000037"/>
    <s v="Sofortrechnung"/>
    <s v="EAM\Erdal.Bircan"/>
    <x v="1"/>
    <s v="10022"/>
    <s v="etronixx Sales GmbH"/>
    <x v="0"/>
    <s v="2"/>
    <s v="200030304"/>
    <x v="132"/>
    <s v="Samsung EF-ZF741 Flipsuit Case"/>
    <n v="1"/>
    <n v="4"/>
    <n v="6"/>
    <n v="6"/>
    <n v="2"/>
    <n v="2"/>
    <n v="33.33"/>
    <s v="V0042"/>
    <x v="5"/>
    <s v="KÜB14"/>
    <s v="GRK"/>
    <s v="Zubehör"/>
    <x v="5"/>
    <n v="1"/>
    <n v="4"/>
    <n v="6"/>
    <n v="6"/>
    <n v="2"/>
    <n v="2"/>
    <n v="0.33333333333333331"/>
    <n v="1"/>
    <m/>
    <x v="0"/>
    <s v="Nein"/>
    <x v="0"/>
  </r>
  <r>
    <n v="14571492"/>
    <x v="0"/>
    <x v="0"/>
    <n v="2000037"/>
    <s v="Sofortrechnung"/>
    <s v="EAM\Erdal.Bircan"/>
    <x v="1"/>
    <s v="10022"/>
    <s v="etronixx Sales GmbH"/>
    <x v="1"/>
    <s v="3"/>
    <s v="101030397"/>
    <x v="133"/>
    <s v="Samsung S928B S24 Ultra 5G 256GB"/>
    <n v="2"/>
    <n v="759.58330000000001"/>
    <n v="789"/>
    <n v="1578"/>
    <n v="29.416699999999999"/>
    <n v="58.83"/>
    <n v="3.72"/>
    <s v="V0042"/>
    <x v="5"/>
    <s v="KÜB14"/>
    <s v="GRK"/>
    <s v="Geräte"/>
    <x v="5"/>
    <n v="2"/>
    <n v="759.58330000000001"/>
    <n v="789"/>
    <n v="1578"/>
    <n v="29.416699999999999"/>
    <n v="58.83"/>
    <n v="3.7281368821292772E-2"/>
    <n v="1"/>
    <m/>
    <x v="0"/>
    <s v="Nein"/>
    <x v="0"/>
  </r>
  <r>
    <n v="14571492"/>
    <x v="0"/>
    <x v="0"/>
    <n v="2000037"/>
    <s v="Sofortrechnung"/>
    <s v="EAM\Erdal.Bircan"/>
    <x v="1"/>
    <s v="10022"/>
    <s v="etronixx Sales GmbH"/>
    <x v="0"/>
    <s v="4"/>
    <s v="200300234"/>
    <x v="134"/>
    <s v="Apple Watch S9 LTE 41mm Alu S/M"/>
    <n v="2"/>
    <n v="300"/>
    <n v="410"/>
    <n v="820"/>
    <n v="110"/>
    <n v="220"/>
    <n v="26.82"/>
    <s v="V0042"/>
    <x v="5"/>
    <s v="KÜB14"/>
    <s v="GRK"/>
    <s v="Zubehör"/>
    <x v="5"/>
    <n v="2"/>
    <n v="300"/>
    <n v="410"/>
    <n v="820"/>
    <n v="110"/>
    <n v="220"/>
    <n v="0.26829268292682928"/>
    <n v="1"/>
    <m/>
    <x v="0"/>
    <s v="Nein"/>
    <x v="0"/>
  </r>
  <r>
    <n v="14571492"/>
    <x v="0"/>
    <x v="0"/>
    <n v="2000037"/>
    <s v="Sofortrechnung"/>
    <s v="EAM\Erdal.Bircan"/>
    <x v="1"/>
    <s v="10022"/>
    <s v="etronixx Sales GmbH"/>
    <x v="1"/>
    <s v="5"/>
    <s v="100690588"/>
    <x v="135"/>
    <s v="Xiaomi Redmi Note 13 5G 6GB/128GB"/>
    <n v="1"/>
    <n v="134"/>
    <n v="152"/>
    <n v="152"/>
    <n v="18"/>
    <n v="18"/>
    <n v="11.84"/>
    <s v="V0042"/>
    <x v="5"/>
    <s v="KÜB14"/>
    <s v="GRK"/>
    <s v="Geräte"/>
    <x v="5"/>
    <n v="1"/>
    <n v="134"/>
    <n v="152"/>
    <n v="152"/>
    <n v="18"/>
    <n v="18"/>
    <n v="0.11842105263157894"/>
    <n v="1"/>
    <m/>
    <x v="0"/>
    <s v="Nein"/>
    <x v="0"/>
  </r>
  <r>
    <n v="14571492"/>
    <x v="0"/>
    <x v="0"/>
    <n v="2000037"/>
    <s v="Sofortrechnung"/>
    <s v="EAM\Erdal.Bircan"/>
    <x v="1"/>
    <s v="10022"/>
    <s v="etronixx Sales GmbH"/>
    <x v="1"/>
    <s v="6"/>
    <s v="101030387"/>
    <x v="24"/>
    <s v="Samsung S926B S24+ 5G 256GB"/>
    <n v="3"/>
    <n v="637"/>
    <n v="669"/>
    <n v="2007"/>
    <n v="32"/>
    <n v="96"/>
    <n v="4.78"/>
    <s v="V0042"/>
    <x v="5"/>
    <s v="KÜB14"/>
    <s v="GRK"/>
    <s v="Geräte"/>
    <x v="5"/>
    <n v="3"/>
    <n v="637"/>
    <n v="669"/>
    <n v="2007"/>
    <n v="32"/>
    <n v="96"/>
    <n v="4.7832585949177879E-2"/>
    <n v="1"/>
    <m/>
    <x v="0"/>
    <s v="Nein"/>
    <x v="0"/>
  </r>
  <r>
    <n v="14571492"/>
    <x v="0"/>
    <x v="0"/>
    <n v="2000037"/>
    <s v="Sofortrechnung"/>
    <s v="EAM\Erdal.Bircan"/>
    <x v="1"/>
    <s v="10022"/>
    <s v="etronixx Sales GmbH"/>
    <x v="0"/>
    <s v="7"/>
    <s v="200370058"/>
    <x v="136"/>
    <s v="Huawei Watch 4 Pro Elite (Medes-L19M)"/>
    <n v="1"/>
    <n v="348.25630000000001"/>
    <n v="355"/>
    <n v="355"/>
    <n v="6.7436999999999996"/>
    <n v="6.74"/>
    <n v="1.89"/>
    <s v="V0042"/>
    <x v="5"/>
    <s v="KÜB14"/>
    <s v="GRK"/>
    <s v="Zubehör"/>
    <x v="5"/>
    <n v="1"/>
    <n v="348.25630000000001"/>
    <n v="355"/>
    <n v="355"/>
    <n v="6.7436999999999996"/>
    <n v="6.74"/>
    <n v="1.8985915492957747E-2"/>
    <n v="1"/>
    <m/>
    <x v="0"/>
    <s v="Nein"/>
    <x v="0"/>
  </r>
  <r>
    <n v="14571492"/>
    <x v="0"/>
    <x v="0"/>
    <n v="2000037"/>
    <s v="Sofortrechnung"/>
    <s v="EAM\Erdal.Bircan"/>
    <x v="1"/>
    <s v="10022"/>
    <s v="etronixx Sales GmbH"/>
    <x v="1"/>
    <s v="8"/>
    <s v="101030449"/>
    <x v="62"/>
    <s v="Samsung A155F A15 128GB"/>
    <n v="6"/>
    <n v="112.0598"/>
    <n v="129"/>
    <n v="774"/>
    <n v="16.940200000000001"/>
    <n v="101.64"/>
    <n v="13.13"/>
    <s v="V0042"/>
    <x v="5"/>
    <s v="KÜB14"/>
    <s v="GRK"/>
    <s v="Geräte"/>
    <x v="5"/>
    <n v="6"/>
    <n v="112.0598"/>
    <n v="129"/>
    <n v="774"/>
    <n v="16.940200000000001"/>
    <n v="101.64"/>
    <n v="0.13131782945736434"/>
    <n v="1"/>
    <m/>
    <x v="0"/>
    <s v="Nein"/>
    <x v="0"/>
  </r>
  <r>
    <n v="14571492"/>
    <x v="0"/>
    <x v="0"/>
    <n v="2000037"/>
    <s v="Sofortrechnung"/>
    <s v="EAM\Erdal.Bircan"/>
    <x v="1"/>
    <s v="10022"/>
    <s v="etronixx Sales GmbH"/>
    <x v="0"/>
    <s v="9"/>
    <s v="201030038"/>
    <x v="26"/>
    <s v="Samsung Watch 6 SM-R950 43mm BT"/>
    <n v="1"/>
    <n v="135"/>
    <n v="153"/>
    <n v="153"/>
    <n v="18"/>
    <n v="18"/>
    <n v="11.76"/>
    <s v="V0042"/>
    <x v="5"/>
    <s v="KÜB14"/>
    <s v="GRK"/>
    <s v="Zubehör"/>
    <x v="5"/>
    <n v="1"/>
    <n v="135"/>
    <n v="153"/>
    <n v="153"/>
    <n v="18"/>
    <n v="18"/>
    <n v="0.11764705882352941"/>
    <n v="1"/>
    <m/>
    <x v="0"/>
    <s v="Nein"/>
    <x v="0"/>
  </r>
  <r>
    <n v="14571492"/>
    <x v="0"/>
    <x v="0"/>
    <n v="2000037"/>
    <s v="Sofortrechnung"/>
    <s v="EAM\Erdal.Bircan"/>
    <x v="1"/>
    <s v="10022"/>
    <s v="etronixx Sales GmbH"/>
    <x v="1"/>
    <s v="10"/>
    <s v="100034559"/>
    <x v="27"/>
    <s v="Samsung F946B Z Fold5 5G 256GB"/>
    <n v="1"/>
    <n v="970.94269999999995"/>
    <n v="815"/>
    <n v="815"/>
    <n v="-155.9427"/>
    <n v="-155.94"/>
    <n v="-19.13"/>
    <s v="V0042"/>
    <x v="5"/>
    <s v="KÜB14"/>
    <s v="GRK"/>
    <s v="Geräte"/>
    <x v="5"/>
    <n v="1"/>
    <n v="970.94269999999995"/>
    <n v="815"/>
    <n v="815"/>
    <n v="-155.9427"/>
    <n v="-155.94"/>
    <n v="-0.19133742331288342"/>
    <n v="1"/>
    <m/>
    <x v="0"/>
    <s v="Nein"/>
    <x v="1"/>
  </r>
  <r>
    <n v="14571492"/>
    <x v="0"/>
    <x v="0"/>
    <n v="2000037"/>
    <s v="Sofortrechnung"/>
    <s v="EAM\Erdal.Bircan"/>
    <x v="1"/>
    <s v="10022"/>
    <s v="etronixx Sales GmbH"/>
    <x v="1"/>
    <s v="11"/>
    <s v="101030516"/>
    <x v="137"/>
    <s v="Samsung S928B S24 Ultra 5G 512GB"/>
    <n v="4"/>
    <n v="848.8066"/>
    <n v="855"/>
    <n v="3420"/>
    <n v="6.1933999999999996"/>
    <n v="24.77"/>
    <n v="0.72"/>
    <s v="V0042"/>
    <x v="5"/>
    <s v="KÜB14"/>
    <s v="GRK"/>
    <s v="Geräte"/>
    <x v="5"/>
    <n v="4"/>
    <n v="848.8066"/>
    <n v="855"/>
    <n v="3420"/>
    <n v="6.1933999999999996"/>
    <n v="24.77"/>
    <n v="7.2426900584795324E-3"/>
    <n v="1"/>
    <m/>
    <x v="0"/>
    <s v="Nein"/>
    <x v="0"/>
  </r>
  <r>
    <n v="14571492"/>
    <x v="0"/>
    <x v="0"/>
    <n v="2000037"/>
    <s v="Sofortrechnung"/>
    <s v="EAM\Erdal.Bircan"/>
    <x v="1"/>
    <s v="10022"/>
    <s v="etronixx Sales GmbH"/>
    <x v="1"/>
    <s v="12"/>
    <s v="101030492"/>
    <x v="138"/>
    <s v="Samsung A356B A35 5G 256GB"/>
    <n v="2"/>
    <n v="228.69569999999999"/>
    <n v="235"/>
    <n v="470"/>
    <n v="6.3042999999999996"/>
    <n v="12.61"/>
    <n v="2.68"/>
    <s v="V0042"/>
    <x v="5"/>
    <s v="KÜB14"/>
    <s v="GRK"/>
    <s v="Geräte"/>
    <x v="5"/>
    <n v="2"/>
    <n v="228.69569999999999"/>
    <n v="235"/>
    <n v="470"/>
    <n v="6.3042999999999996"/>
    <n v="12.61"/>
    <n v="2.6829787234042553E-2"/>
    <n v="1"/>
    <m/>
    <x v="0"/>
    <s v="Nein"/>
    <x v="0"/>
  </r>
  <r>
    <n v="14571492"/>
    <x v="0"/>
    <x v="0"/>
    <n v="2000037"/>
    <s v="Sofortrechnung"/>
    <s v="EAM\Erdal.Bircan"/>
    <x v="1"/>
    <s v="10022"/>
    <s v="etronixx Sales GmbH"/>
    <x v="0"/>
    <s v="13"/>
    <s v="200370037"/>
    <x v="139"/>
    <s v="Huawei Watch GT3 Pro 46mm (Odin B19S)"/>
    <n v="1"/>
    <n v="164.98"/>
    <n v="169"/>
    <n v="169"/>
    <n v="4.0199999999999996"/>
    <n v="4.0199999999999996"/>
    <n v="2.37"/>
    <s v="V0042"/>
    <x v="5"/>
    <s v="KÜB14"/>
    <s v="GRK"/>
    <s v="Zubehör"/>
    <x v="5"/>
    <n v="1"/>
    <n v="164.98"/>
    <n v="169"/>
    <n v="169"/>
    <n v="4.0199999999999996"/>
    <n v="4.0199999999999996"/>
    <n v="2.3786982248520709E-2"/>
    <n v="1"/>
    <m/>
    <x v="0"/>
    <s v="Nein"/>
    <x v="0"/>
  </r>
  <r>
    <n v="14571492"/>
    <x v="0"/>
    <x v="0"/>
    <n v="2000037"/>
    <s v="Sofortrechnung"/>
    <s v="EAM\Erdal.Bircan"/>
    <x v="1"/>
    <s v="10022"/>
    <s v="etronixx Sales GmbH"/>
    <x v="1"/>
    <s v="14"/>
    <s v="101030493"/>
    <x v="140"/>
    <s v="Samsung A356B A35 5G 256GB"/>
    <n v="2"/>
    <n v="224"/>
    <n v="235"/>
    <n v="470"/>
    <n v="11"/>
    <n v="22"/>
    <n v="4.68"/>
    <s v="V0042"/>
    <x v="5"/>
    <s v="KÜB14"/>
    <s v="GRK"/>
    <s v="Geräte"/>
    <x v="5"/>
    <n v="2"/>
    <n v="224"/>
    <n v="235"/>
    <n v="470"/>
    <n v="11"/>
    <n v="22"/>
    <n v="4.6808510638297871E-2"/>
    <n v="1"/>
    <m/>
    <x v="0"/>
    <s v="Nein"/>
    <x v="0"/>
  </r>
  <r>
    <n v="14571492"/>
    <x v="0"/>
    <x v="0"/>
    <n v="2000037"/>
    <s v="Sofortrechnung"/>
    <s v="EAM\Erdal.Bircan"/>
    <x v="1"/>
    <s v="10022"/>
    <s v="etronixx Sales GmbH"/>
    <x v="1"/>
    <s v="15"/>
    <s v="100034614"/>
    <x v="29"/>
    <s v="Samsung X510N Tab S9 FE 256GB [WiFi]"/>
    <n v="14"/>
    <n v="332"/>
    <n v="359"/>
    <n v="5026"/>
    <n v="27"/>
    <n v="378"/>
    <n v="7.52"/>
    <s v="V0042"/>
    <x v="5"/>
    <s v="KÜB14"/>
    <s v="GRK"/>
    <s v="Geräte"/>
    <x v="5"/>
    <n v="14"/>
    <n v="332"/>
    <n v="359"/>
    <n v="5026"/>
    <n v="27"/>
    <n v="378"/>
    <n v="7.5208913649025072E-2"/>
    <n v="1"/>
    <m/>
    <x v="0"/>
    <s v="Nein"/>
    <x v="0"/>
  </r>
  <r>
    <n v="14571492"/>
    <x v="0"/>
    <x v="0"/>
    <n v="2000037"/>
    <s v="Sofortrechnung"/>
    <s v="EAM\Erdal.Bircan"/>
    <x v="1"/>
    <s v="10022"/>
    <s v="etronixx Sales GmbH"/>
    <x v="1"/>
    <s v="16"/>
    <s v="101030412"/>
    <x v="56"/>
    <s v="Samsung A057G A05s 128GB"/>
    <n v="2"/>
    <n v="93.245800000000003"/>
    <n v="103"/>
    <n v="206"/>
    <n v="9.7542000000000009"/>
    <n v="19.510000000000002"/>
    <n v="9.4700000000000006"/>
    <s v="V0042"/>
    <x v="5"/>
    <s v="KÜB14"/>
    <s v="GRK"/>
    <s v="Geräte"/>
    <x v="5"/>
    <n v="2"/>
    <n v="93.245800000000003"/>
    <n v="103"/>
    <n v="206"/>
    <n v="9.7542000000000009"/>
    <n v="19.510000000000002"/>
    <n v="9.4708737864077672E-2"/>
    <n v="1"/>
    <m/>
    <x v="0"/>
    <s v="Nein"/>
    <x v="0"/>
  </r>
  <r>
    <n v="14571492"/>
    <x v="0"/>
    <x v="0"/>
    <n v="2000037"/>
    <s v="Sofortrechnung"/>
    <s v="EAM\Erdal.Bircan"/>
    <x v="1"/>
    <s v="10022"/>
    <s v="etronixx Sales GmbH"/>
    <x v="1"/>
    <s v="17"/>
    <s v="100690590"/>
    <x v="141"/>
    <s v="Xiaomi Redmi Note 13 5G 6GB/128GB"/>
    <n v="1"/>
    <n v="134"/>
    <n v="159"/>
    <n v="159"/>
    <n v="25"/>
    <n v="25"/>
    <n v="15.72"/>
    <s v="V0042"/>
    <x v="5"/>
    <s v="KÜB14"/>
    <s v="GRK"/>
    <s v="Geräte"/>
    <x v="5"/>
    <n v="1"/>
    <n v="134"/>
    <n v="159"/>
    <n v="159"/>
    <n v="25"/>
    <n v="25"/>
    <n v="0.15723270440251572"/>
    <n v="1"/>
    <m/>
    <x v="0"/>
    <s v="Nein"/>
    <x v="0"/>
  </r>
  <r>
    <n v="14571492"/>
    <x v="0"/>
    <x v="0"/>
    <n v="2000037"/>
    <s v="Sofortrechnung"/>
    <s v="EAM\Erdal.Bircan"/>
    <x v="1"/>
    <s v="10022"/>
    <s v="etronixx Sales GmbH"/>
    <x v="0"/>
    <s v="18"/>
    <s v="200300296"/>
    <x v="142"/>
    <s v="Apple Watch SE 23 GPS 44mm LOOP"/>
    <n v="1"/>
    <n v="170"/>
    <n v="190"/>
    <n v="190"/>
    <n v="20"/>
    <n v="20"/>
    <n v="10.52"/>
    <s v="V0042"/>
    <x v="5"/>
    <s v="KÜB14"/>
    <s v="GRK"/>
    <s v="Zubehör"/>
    <x v="5"/>
    <n v="1"/>
    <n v="170"/>
    <n v="190"/>
    <n v="190"/>
    <n v="20"/>
    <n v="20"/>
    <n v="0.10526315789473684"/>
    <n v="1"/>
    <m/>
    <x v="0"/>
    <s v="Nein"/>
    <x v="0"/>
  </r>
  <r>
    <n v="14571492"/>
    <x v="0"/>
    <x v="0"/>
    <n v="2000037"/>
    <s v="Sofortrechnung"/>
    <s v="EAM\Erdal.Bircan"/>
    <x v="1"/>
    <s v="10022"/>
    <s v="etronixx Sales GmbH"/>
    <x v="1"/>
    <s v="19"/>
    <s v="101280001"/>
    <x v="125"/>
    <s v="CAT S75 128GB"/>
    <n v="3"/>
    <n v="218.53059999999999"/>
    <n v="247"/>
    <n v="741"/>
    <n v="28.4694"/>
    <n v="85.41"/>
    <n v="11.52"/>
    <s v="V0042"/>
    <x v="5"/>
    <s v="KÜB14"/>
    <s v="GRK"/>
    <s v="Geräte"/>
    <x v="5"/>
    <n v="3"/>
    <n v="218.53059999999999"/>
    <n v="247"/>
    <n v="741"/>
    <n v="28.4694"/>
    <n v="85.41"/>
    <n v="0.11526315789473683"/>
    <n v="1"/>
    <m/>
    <x v="0"/>
    <s v="Nein"/>
    <x v="0"/>
  </r>
  <r>
    <n v="14571492"/>
    <x v="0"/>
    <x v="0"/>
    <n v="2000037"/>
    <s v="Sofortrechnung"/>
    <s v="EAM\Erdal.Bircan"/>
    <x v="1"/>
    <s v="10022"/>
    <s v="etronixx Sales GmbH"/>
    <x v="1"/>
    <s v="20"/>
    <s v="100033988"/>
    <x v="143"/>
    <s v="Samsung G998B S21 Ultra 5G 128GB"/>
    <n v="1"/>
    <n v="479"/>
    <n v="499"/>
    <n v="499"/>
    <n v="20"/>
    <n v="20"/>
    <n v="4"/>
    <s v="V0042"/>
    <x v="5"/>
    <s v="KÜB14"/>
    <s v="GRK"/>
    <s v="Geräte"/>
    <x v="5"/>
    <n v="1"/>
    <n v="479"/>
    <n v="499"/>
    <n v="499"/>
    <n v="20"/>
    <n v="20"/>
    <n v="4.0080160320641281E-2"/>
    <n v="1"/>
    <m/>
    <x v="0"/>
    <s v="Nein"/>
    <x v="0"/>
  </r>
  <r>
    <n v="14571492"/>
    <x v="0"/>
    <x v="0"/>
    <n v="2000037"/>
    <s v="Sofortrechnung"/>
    <s v="EAM\Erdal.Bircan"/>
    <x v="1"/>
    <s v="10022"/>
    <s v="etronixx Sales GmbH"/>
    <x v="1"/>
    <s v="21"/>
    <s v="101030649"/>
    <x v="144"/>
    <s v="Samsung X920N Tab S10 Ultra 256GB [WiFi]"/>
    <n v="3"/>
    <n v="774.13789999999995"/>
    <n v="815"/>
    <n v="2445"/>
    <n v="40.862099999999998"/>
    <n v="122.59"/>
    <n v="5.01"/>
    <s v="V0042"/>
    <x v="5"/>
    <s v="KÜB14"/>
    <s v="GRK"/>
    <s v="Geräte"/>
    <x v="5"/>
    <n v="3"/>
    <n v="774.13789999999995"/>
    <n v="815"/>
    <n v="2445"/>
    <n v="40.862099999999998"/>
    <n v="122.59"/>
    <n v="5.0139059304703477E-2"/>
    <n v="1"/>
    <m/>
    <x v="0"/>
    <s v="Nein"/>
    <x v="0"/>
  </r>
  <r>
    <n v="14571492"/>
    <x v="0"/>
    <x v="0"/>
    <n v="2000037"/>
    <s v="Sofortrechnung"/>
    <s v="EAM\Erdal.Bircan"/>
    <x v="1"/>
    <s v="10022"/>
    <s v="etronixx Sales GmbH"/>
    <x v="1"/>
    <s v="22"/>
    <s v="100302769"/>
    <x v="145"/>
    <s v="Apple iPhone 14 128GB"/>
    <n v="1"/>
    <n v="522"/>
    <n v="522"/>
    <n v="522"/>
    <n v="0"/>
    <n v="0"/>
    <n v="0"/>
    <s v="V0042"/>
    <x v="5"/>
    <s v="KÜB14"/>
    <s v="GRK"/>
    <s v="Geräte"/>
    <x v="5"/>
    <n v="1"/>
    <n v="522"/>
    <n v="522"/>
    <n v="522"/>
    <n v="0"/>
    <n v="0"/>
    <n v="0"/>
    <n v="1"/>
    <m/>
    <x v="0"/>
    <s v="Nein"/>
    <x v="0"/>
  </r>
  <r>
    <n v="14571492"/>
    <x v="0"/>
    <x v="0"/>
    <n v="2000037"/>
    <s v="Sofortrechnung"/>
    <s v="EAM\Erdal.Bircan"/>
    <x v="1"/>
    <s v="10022"/>
    <s v="etronixx Sales GmbH"/>
    <x v="1"/>
    <s v="23"/>
    <s v="101030661"/>
    <x v="146"/>
    <s v="Samsung A165F A16 128GB"/>
    <n v="4"/>
    <n v="116.1109"/>
    <n v="124"/>
    <n v="496"/>
    <n v="7.8891"/>
    <n v="31.56"/>
    <n v="6.36"/>
    <s v="V0042"/>
    <x v="5"/>
    <s v="KÜB14"/>
    <s v="GRK"/>
    <s v="Geräte"/>
    <x v="5"/>
    <n v="4"/>
    <n v="116.1109"/>
    <n v="124"/>
    <n v="496"/>
    <n v="7.8891"/>
    <n v="31.56"/>
    <n v="6.3629032258064516E-2"/>
    <n v="1"/>
    <m/>
    <x v="0"/>
    <s v="Nein"/>
    <x v="0"/>
  </r>
  <r>
    <n v="14571492"/>
    <x v="0"/>
    <x v="0"/>
    <n v="2000037"/>
    <s v="Sofortrechnung"/>
    <s v="EAM\Erdal.Bircan"/>
    <x v="1"/>
    <s v="10022"/>
    <s v="etronixx Sales GmbH"/>
    <x v="1"/>
    <s v="24"/>
    <s v="101030391"/>
    <x v="147"/>
    <s v="Samsung S926B S24+ 5G 512GB"/>
    <n v="1"/>
    <n v="715"/>
    <n v="759"/>
    <n v="759"/>
    <n v="44"/>
    <n v="44"/>
    <n v="5.79"/>
    <s v="V0042"/>
    <x v="5"/>
    <s v="KÜB14"/>
    <s v="GRK"/>
    <s v="Geräte"/>
    <x v="5"/>
    <n v="1"/>
    <n v="715"/>
    <n v="759"/>
    <n v="759"/>
    <n v="44"/>
    <n v="44"/>
    <n v="5.7971014492753624E-2"/>
    <n v="1"/>
    <m/>
    <x v="0"/>
    <s v="Nein"/>
    <x v="0"/>
  </r>
  <r>
    <n v="14571492"/>
    <x v="0"/>
    <x v="0"/>
    <n v="2000037"/>
    <s v="Sofortrechnung"/>
    <s v="EAM\Erdal.Bircan"/>
    <x v="1"/>
    <s v="10022"/>
    <s v="etronixx Sales GmbH"/>
    <x v="1"/>
    <s v="25"/>
    <s v="100060686"/>
    <x v="32"/>
    <s v="Google Pixel 8a 128GB"/>
    <n v="5"/>
    <n v="285"/>
    <n v="309"/>
    <n v="1545"/>
    <n v="24"/>
    <n v="120"/>
    <n v="7.76"/>
    <s v="V0042"/>
    <x v="5"/>
    <s v="KÜB14"/>
    <s v="GRK"/>
    <s v="Geräte"/>
    <x v="5"/>
    <n v="5"/>
    <n v="285"/>
    <n v="309"/>
    <n v="1545"/>
    <n v="24"/>
    <n v="120"/>
    <n v="7.7669902912621352E-2"/>
    <n v="1"/>
    <m/>
    <x v="0"/>
    <s v="Nein"/>
    <x v="0"/>
  </r>
  <r>
    <n v="14571492"/>
    <x v="0"/>
    <x v="0"/>
    <n v="2000037"/>
    <s v="Sofortrechnung"/>
    <s v="EAM\Erdal.Bircan"/>
    <x v="1"/>
    <s v="10022"/>
    <s v="etronixx Sales GmbH"/>
    <x v="0"/>
    <s v="26"/>
    <s v="200300212"/>
    <x v="148"/>
    <s v="Apple Watch S9 GPS 41mm Alu LOOP"/>
    <n v="2"/>
    <n v="250"/>
    <n v="279"/>
    <n v="558"/>
    <n v="29"/>
    <n v="58"/>
    <n v="10.39"/>
    <s v="V0042"/>
    <x v="5"/>
    <s v="KÜB14"/>
    <s v="GRK"/>
    <s v="Zubehör"/>
    <x v="5"/>
    <n v="2"/>
    <n v="250"/>
    <n v="279"/>
    <n v="558"/>
    <n v="29"/>
    <n v="58"/>
    <n v="0.1039426523297491"/>
    <n v="1"/>
    <m/>
    <x v="0"/>
    <s v="Nein"/>
    <x v="0"/>
  </r>
  <r>
    <n v="14571492"/>
    <x v="0"/>
    <x v="0"/>
    <n v="2000037"/>
    <s v="Sofortrechnung"/>
    <s v="EAM\Erdal.Bircan"/>
    <x v="1"/>
    <s v="10022"/>
    <s v="etronixx Sales GmbH"/>
    <x v="0"/>
    <s v="27"/>
    <s v="200370060"/>
    <x v="149"/>
    <s v="Huawei Watch 4 Active (Archi-L19F)"/>
    <n v="1"/>
    <n v="222.61"/>
    <n v="229"/>
    <n v="229"/>
    <n v="6.39"/>
    <n v="6.39"/>
    <n v="2.79"/>
    <s v="V0042"/>
    <x v="5"/>
    <s v="KÜB14"/>
    <s v="GRK"/>
    <s v="Zubehör"/>
    <x v="5"/>
    <n v="1"/>
    <n v="222.61"/>
    <n v="229"/>
    <n v="229"/>
    <n v="6.39"/>
    <n v="6.39"/>
    <n v="2.7903930131004364E-2"/>
    <n v="1"/>
    <m/>
    <x v="0"/>
    <s v="Nein"/>
    <x v="0"/>
  </r>
  <r>
    <n v="14571492"/>
    <x v="0"/>
    <x v="0"/>
    <n v="2000037"/>
    <s v="Sofortrechnung"/>
    <s v="EAM\Erdal.Bircan"/>
    <x v="1"/>
    <s v="10022"/>
    <s v="etronixx Sales GmbH"/>
    <x v="0"/>
    <s v="28"/>
    <s v="200030278"/>
    <x v="150"/>
    <s v="Samsung Galaxy Fit 3"/>
    <n v="1"/>
    <n v="35"/>
    <n v="38"/>
    <n v="38"/>
    <n v="3"/>
    <n v="3"/>
    <n v="7.89"/>
    <s v="V0042"/>
    <x v="5"/>
    <s v="KÜB14"/>
    <s v="GRK"/>
    <s v="Zubehör"/>
    <x v="5"/>
    <n v="1"/>
    <n v="35"/>
    <n v="38"/>
    <n v="38"/>
    <n v="3"/>
    <n v="3"/>
    <n v="7.8947368421052627E-2"/>
    <n v="1"/>
    <m/>
    <x v="0"/>
    <s v="Nein"/>
    <x v="0"/>
  </r>
  <r>
    <n v="14571492"/>
    <x v="0"/>
    <x v="0"/>
    <n v="2000037"/>
    <s v="Sofortrechnung"/>
    <s v="EAM\Erdal.Bircan"/>
    <x v="1"/>
    <s v="10022"/>
    <s v="etronixx Sales GmbH"/>
    <x v="1"/>
    <s v="29"/>
    <s v="101690238"/>
    <x v="105"/>
    <s v="Xiaomi Redmi Note 13 8GB/256GB"/>
    <n v="7"/>
    <n v="120.9417"/>
    <n v="129"/>
    <n v="903"/>
    <n v="8.0582999999999991"/>
    <n v="56.41"/>
    <n v="6.24"/>
    <s v="V0042"/>
    <x v="5"/>
    <s v="KÜB14"/>
    <s v="GRK"/>
    <s v="Geräte"/>
    <x v="5"/>
    <n v="7"/>
    <n v="120.9417"/>
    <n v="129"/>
    <n v="903"/>
    <n v="8.0582999999999991"/>
    <n v="56.41"/>
    <n v="6.2469545957918045E-2"/>
    <n v="1"/>
    <m/>
    <x v="0"/>
    <s v="Nein"/>
    <x v="0"/>
  </r>
  <r>
    <n v="14571492"/>
    <x v="0"/>
    <x v="0"/>
    <n v="2000037"/>
    <s v="Sofortrechnung"/>
    <s v="EAM\Erdal.Bircan"/>
    <x v="1"/>
    <s v="10022"/>
    <s v="etronixx Sales GmbH"/>
    <x v="1"/>
    <s v="30"/>
    <s v="100034413"/>
    <x v="151"/>
    <s v="Samsung S911B S23 5G 256GB"/>
    <n v="1"/>
    <n v="471"/>
    <n v="499"/>
    <n v="499"/>
    <n v="28"/>
    <n v="28"/>
    <n v="5.61"/>
    <s v="V0042"/>
    <x v="5"/>
    <s v="KÜB14"/>
    <s v="GRK"/>
    <s v="Geräte"/>
    <x v="5"/>
    <n v="1"/>
    <n v="471"/>
    <n v="499"/>
    <n v="499"/>
    <n v="28"/>
    <n v="28"/>
    <n v="5.6112224448897796E-2"/>
    <n v="1"/>
    <m/>
    <x v="0"/>
    <s v="Nein"/>
    <x v="0"/>
  </r>
  <r>
    <n v="14571492"/>
    <x v="0"/>
    <x v="0"/>
    <n v="2000037"/>
    <s v="Sofortrechnung"/>
    <s v="EAM\Erdal.Bircan"/>
    <x v="1"/>
    <s v="10022"/>
    <s v="etronixx Sales GmbH"/>
    <x v="1"/>
    <s v="31"/>
    <s v="101030248"/>
    <x v="152"/>
    <s v="Samsung A546B A54 5G 128GB"/>
    <n v="2"/>
    <n v="220"/>
    <n v="244"/>
    <n v="488"/>
    <n v="24"/>
    <n v="48"/>
    <n v="9.83"/>
    <s v="V0042"/>
    <x v="5"/>
    <s v="KÜB14"/>
    <s v="GRK"/>
    <s v="Geräte"/>
    <x v="5"/>
    <n v="2"/>
    <n v="220"/>
    <n v="244"/>
    <n v="488"/>
    <n v="24"/>
    <n v="48"/>
    <n v="9.8360655737704916E-2"/>
    <n v="1"/>
    <m/>
    <x v="0"/>
    <s v="Nein"/>
    <x v="0"/>
  </r>
  <r>
    <n v="14571492"/>
    <x v="0"/>
    <x v="0"/>
    <n v="2000037"/>
    <s v="Sofortrechnung"/>
    <s v="EAM\Erdal.Bircan"/>
    <x v="1"/>
    <s v="10022"/>
    <s v="etronixx Sales GmbH"/>
    <x v="1"/>
    <s v="32"/>
    <s v="100302943"/>
    <x v="153"/>
    <s v="Apple iPhone 15 Plus 128GB"/>
    <n v="1"/>
    <n v="685"/>
    <n v="705"/>
    <n v="705"/>
    <n v="20"/>
    <n v="20"/>
    <n v="2.83"/>
    <s v="V0042"/>
    <x v="5"/>
    <s v="KÜB14"/>
    <s v="GRK"/>
    <s v="Geräte"/>
    <x v="5"/>
    <n v="1"/>
    <n v="685"/>
    <n v="705"/>
    <n v="705"/>
    <n v="20"/>
    <n v="20"/>
    <n v="2.8368794326241134E-2"/>
    <n v="1"/>
    <m/>
    <x v="0"/>
    <s v="Nein"/>
    <x v="0"/>
  </r>
  <r>
    <n v="14571492"/>
    <x v="0"/>
    <x v="0"/>
    <n v="2000037"/>
    <s v="Sofortrechnung"/>
    <s v="EAM\Erdal.Bircan"/>
    <x v="1"/>
    <s v="10022"/>
    <s v="etronixx Sales GmbH"/>
    <x v="1"/>
    <s v="33"/>
    <s v="101030355"/>
    <x v="57"/>
    <s v="Samsung A256B A25 5G 256GB"/>
    <n v="1"/>
    <n v="189"/>
    <n v="199"/>
    <n v="199"/>
    <n v="10"/>
    <n v="10"/>
    <n v="5.0199999999999996"/>
    <s v="V0042"/>
    <x v="5"/>
    <s v="KÜB14"/>
    <s v="GRK"/>
    <s v="Geräte"/>
    <x v="5"/>
    <n v="1"/>
    <n v="189"/>
    <n v="199"/>
    <n v="199"/>
    <n v="10"/>
    <n v="10"/>
    <n v="5.0251256281407038E-2"/>
    <n v="1"/>
    <m/>
    <x v="0"/>
    <s v="Nein"/>
    <x v="0"/>
  </r>
  <r>
    <n v="14571492"/>
    <x v="0"/>
    <x v="0"/>
    <n v="2000037"/>
    <s v="Sofortrechnung"/>
    <s v="EAM\Erdal.Bircan"/>
    <x v="1"/>
    <s v="10022"/>
    <s v="etronixx Sales GmbH"/>
    <x v="1"/>
    <s v="34"/>
    <s v="100690667"/>
    <x v="154"/>
    <s v="Xiaomi Redmi 13C 5G 4GB/128GB"/>
    <n v="1"/>
    <n v="86"/>
    <n v="94"/>
    <n v="94"/>
    <n v="8"/>
    <n v="8"/>
    <n v="8.51"/>
    <s v="V0042"/>
    <x v="5"/>
    <s v="KÜB14"/>
    <s v="GRK"/>
    <s v="Geräte"/>
    <x v="5"/>
    <n v="1"/>
    <n v="86"/>
    <n v="94"/>
    <n v="94"/>
    <n v="8"/>
    <n v="8"/>
    <n v="8.5106382978723402E-2"/>
    <n v="1"/>
    <m/>
    <x v="0"/>
    <s v="Nein"/>
    <x v="0"/>
  </r>
  <r>
    <n v="14571492"/>
    <x v="0"/>
    <x v="0"/>
    <n v="2000037"/>
    <s v="Sofortrechnung"/>
    <s v="EAM\Erdal.Bircan"/>
    <x v="1"/>
    <s v="10022"/>
    <s v="etronixx Sales GmbH"/>
    <x v="0"/>
    <s v="35"/>
    <s v="201030052"/>
    <x v="114"/>
    <s v="Samsung Watch7 SM-L300 40mm BT"/>
    <n v="8"/>
    <n v="157.7662"/>
    <n v="161"/>
    <n v="1288"/>
    <n v="3.2338"/>
    <n v="25.87"/>
    <n v="2"/>
    <s v="V0042"/>
    <x v="5"/>
    <s v="KÜB14"/>
    <s v="GRK"/>
    <s v="Zubehör"/>
    <x v="5"/>
    <n v="8"/>
    <n v="157.7662"/>
    <n v="161"/>
    <n v="1288"/>
    <n v="3.2338"/>
    <n v="25.87"/>
    <n v="2.0085403726708074E-2"/>
    <n v="1"/>
    <m/>
    <x v="0"/>
    <s v="Nein"/>
    <x v="0"/>
  </r>
  <r>
    <n v="14571492"/>
    <x v="0"/>
    <x v="0"/>
    <n v="2000037"/>
    <s v="Sofortrechnung"/>
    <s v="EAM\Erdal.Bircan"/>
    <x v="1"/>
    <s v="10022"/>
    <s v="etronixx Sales GmbH"/>
    <x v="1"/>
    <s v="36"/>
    <s v="101300212"/>
    <x v="41"/>
    <s v="Apple iPhone 16 128GB"/>
    <n v="1"/>
    <n v="646.71050000000002"/>
    <n v="709"/>
    <n v="709"/>
    <n v="62.289499999999997"/>
    <n v="62.29"/>
    <n v="8.7799999999999994"/>
    <s v="V0042"/>
    <x v="5"/>
    <s v="KÜB14"/>
    <s v="GRK"/>
    <s v="Geräte"/>
    <x v="5"/>
    <n v="1"/>
    <n v="646.71050000000002"/>
    <n v="709"/>
    <n v="709"/>
    <n v="62.289499999999997"/>
    <n v="62.29"/>
    <n v="8.7856135401974608E-2"/>
    <n v="1"/>
    <m/>
    <x v="0"/>
    <s v="Nein"/>
    <x v="0"/>
  </r>
  <r>
    <n v="14571492"/>
    <x v="0"/>
    <x v="0"/>
    <n v="2000037"/>
    <s v="Sofortrechnung"/>
    <s v="EAM\Erdal.Bircan"/>
    <x v="1"/>
    <s v="10022"/>
    <s v="etronixx Sales GmbH"/>
    <x v="1"/>
    <s v="37"/>
    <s v="100302775"/>
    <x v="34"/>
    <s v="Apple iPhone 14 512GB"/>
    <n v="1"/>
    <n v="633"/>
    <n v="659"/>
    <n v="659"/>
    <n v="26"/>
    <n v="26"/>
    <n v="3.94"/>
    <s v="V0042"/>
    <x v="5"/>
    <s v="KÜB14"/>
    <s v="GRK"/>
    <s v="Geräte"/>
    <x v="5"/>
    <n v="1"/>
    <n v="633"/>
    <n v="659"/>
    <n v="659"/>
    <n v="26"/>
    <n v="26"/>
    <n v="3.9453717754172987E-2"/>
    <n v="1"/>
    <m/>
    <x v="0"/>
    <s v="Nein"/>
    <x v="0"/>
  </r>
  <r>
    <n v="14571492"/>
    <x v="0"/>
    <x v="0"/>
    <n v="2000037"/>
    <s v="Sofortrechnung"/>
    <s v="EAM\Erdal.Bircan"/>
    <x v="1"/>
    <s v="10022"/>
    <s v="etronixx Sales GmbH"/>
    <x v="1"/>
    <s v="38"/>
    <s v="101030647"/>
    <x v="155"/>
    <s v="Samsung S721B S24 FE 5G 256GB"/>
    <n v="2"/>
    <n v="492"/>
    <n v="509"/>
    <n v="1018"/>
    <n v="17"/>
    <n v="34"/>
    <n v="3.33"/>
    <s v="V0042"/>
    <x v="5"/>
    <s v="KÜB14"/>
    <s v="GRK"/>
    <s v="Geräte"/>
    <x v="5"/>
    <n v="2"/>
    <n v="492"/>
    <n v="509"/>
    <n v="1018"/>
    <n v="17"/>
    <n v="34"/>
    <n v="3.3398821218074658E-2"/>
    <n v="1"/>
    <m/>
    <x v="0"/>
    <s v="Nein"/>
    <x v="0"/>
  </r>
  <r>
    <n v="14571492"/>
    <x v="0"/>
    <x v="0"/>
    <n v="2000037"/>
    <s v="Sofortrechnung"/>
    <s v="EAM\Erdal.Bircan"/>
    <x v="1"/>
    <s v="10022"/>
    <s v="etronixx Sales GmbH"/>
    <x v="0"/>
    <s v="39"/>
    <s v="200080000"/>
    <x v="156"/>
    <s v="Alcatel Datenstick IK41VE1"/>
    <n v="1"/>
    <n v="23"/>
    <n v="29"/>
    <n v="29"/>
    <n v="6"/>
    <n v="6"/>
    <n v="20.68"/>
    <s v="V0042"/>
    <x v="5"/>
    <s v="KÜB14"/>
    <s v="GRK"/>
    <s v="Zubehör"/>
    <x v="5"/>
    <n v="1"/>
    <n v="23"/>
    <n v="29"/>
    <n v="29"/>
    <n v="6"/>
    <n v="6"/>
    <n v="0.20689655172413793"/>
    <n v="1"/>
    <m/>
    <x v="0"/>
    <s v="Nein"/>
    <x v="0"/>
  </r>
  <r>
    <n v="14571492"/>
    <x v="0"/>
    <x v="0"/>
    <n v="2000037"/>
    <s v="Sofortrechnung"/>
    <s v="EAM\Erdal.Bircan"/>
    <x v="1"/>
    <s v="10022"/>
    <s v="etronixx Sales GmbH"/>
    <x v="0"/>
    <s v="40"/>
    <s v="200140064"/>
    <x v="157"/>
    <s v="Telekom MagentaTV One 2 - AV-Player"/>
    <n v="2"/>
    <n v="107.7709"/>
    <n v="113"/>
    <n v="226"/>
    <n v="5.2290999999999999"/>
    <n v="10.46"/>
    <n v="4.62"/>
    <s v="V0042"/>
    <x v="5"/>
    <s v="KÜB14"/>
    <s v="GRK"/>
    <s v="Zubehör"/>
    <x v="5"/>
    <n v="2"/>
    <n v="107.7709"/>
    <n v="113"/>
    <n v="226"/>
    <n v="5.2290999999999999"/>
    <n v="10.46"/>
    <n v="4.6283185840707966E-2"/>
    <n v="1"/>
    <m/>
    <x v="0"/>
    <s v="Nein"/>
    <x v="0"/>
  </r>
  <r>
    <n v="14571492"/>
    <x v="0"/>
    <x v="0"/>
    <n v="2000037"/>
    <s v="Sofortrechnung"/>
    <s v="EAM\Erdal.Bircan"/>
    <x v="1"/>
    <s v="10022"/>
    <s v="etronixx Sales GmbH"/>
    <x v="0"/>
    <s v="41"/>
    <s v="201030062"/>
    <x v="158"/>
    <s v="Samsung Watch7 SM-L305 44mm BT"/>
    <n v="1"/>
    <n v="190"/>
    <n v="195"/>
    <n v="195"/>
    <n v="5"/>
    <n v="5"/>
    <n v="2.56"/>
    <s v="V0042"/>
    <x v="5"/>
    <s v="KÜB14"/>
    <s v="GRK"/>
    <s v="Zubehör"/>
    <x v="5"/>
    <n v="1"/>
    <n v="190"/>
    <n v="195"/>
    <n v="195"/>
    <n v="5"/>
    <n v="5"/>
    <n v="2.564102564102564E-2"/>
    <n v="1"/>
    <m/>
    <x v="0"/>
    <s v="Nein"/>
    <x v="0"/>
  </r>
  <r>
    <n v="14571492"/>
    <x v="0"/>
    <x v="0"/>
    <n v="2000037"/>
    <s v="Sofortrechnung"/>
    <s v="EAM\Erdal.Bircan"/>
    <x v="1"/>
    <s v="10022"/>
    <s v="etronixx Sales GmbH"/>
    <x v="1"/>
    <s v="42"/>
    <s v="101030500"/>
    <x v="159"/>
    <s v="Samsung A556B A55 5G 256GB"/>
    <n v="3"/>
    <n v="286"/>
    <n v="299"/>
    <n v="897"/>
    <n v="13"/>
    <n v="39"/>
    <n v="4.34"/>
    <s v="V0042"/>
    <x v="5"/>
    <s v="KÜB14"/>
    <s v="GRK"/>
    <s v="Geräte"/>
    <x v="5"/>
    <n v="3"/>
    <n v="286"/>
    <n v="299"/>
    <n v="897"/>
    <n v="13"/>
    <n v="39"/>
    <n v="4.3478260869565216E-2"/>
    <n v="1"/>
    <m/>
    <x v="0"/>
    <s v="Nein"/>
    <x v="0"/>
  </r>
  <r>
    <n v="14571492"/>
    <x v="0"/>
    <x v="0"/>
    <n v="2000037"/>
    <s v="Sofortrechnung"/>
    <s v="EAM\Erdal.Bircan"/>
    <x v="1"/>
    <s v="10022"/>
    <s v="etronixx Sales GmbH"/>
    <x v="0"/>
    <s v="43"/>
    <s v="200370093"/>
    <x v="160"/>
    <s v="Huawei Band 9 (Kimi-B19)"/>
    <n v="3"/>
    <n v="28.57"/>
    <n v="31"/>
    <n v="93"/>
    <n v="2.4300000000000002"/>
    <n v="7.29"/>
    <n v="7.83"/>
    <s v="V0042"/>
    <x v="5"/>
    <s v="KÜB14"/>
    <s v="GRK"/>
    <s v="Zubehör"/>
    <x v="5"/>
    <n v="3"/>
    <n v="28.57"/>
    <n v="31"/>
    <n v="93"/>
    <n v="2.4300000000000002"/>
    <n v="7.29"/>
    <n v="7.8387096774193546E-2"/>
    <n v="1"/>
    <m/>
    <x v="0"/>
    <s v="Nein"/>
    <x v="0"/>
  </r>
  <r>
    <n v="14571492"/>
    <x v="0"/>
    <x v="0"/>
    <n v="2000037"/>
    <s v="Sofortrechnung"/>
    <s v="EAM\Erdal.Bircan"/>
    <x v="1"/>
    <s v="10022"/>
    <s v="etronixx Sales GmbH"/>
    <x v="0"/>
    <s v="44"/>
    <s v="200370095"/>
    <x v="161"/>
    <s v="Huawei Band 9 (Kimi-B19)"/>
    <n v="2"/>
    <n v="29.5"/>
    <n v="31"/>
    <n v="62"/>
    <n v="1.5"/>
    <n v="3"/>
    <n v="4.83"/>
    <s v="V0042"/>
    <x v="5"/>
    <s v="KÜB14"/>
    <s v="GRK"/>
    <s v="Zubehör"/>
    <x v="5"/>
    <n v="2"/>
    <n v="29.5"/>
    <n v="31"/>
    <n v="62"/>
    <n v="1.5"/>
    <n v="3"/>
    <n v="4.8387096774193547E-2"/>
    <n v="1"/>
    <m/>
    <x v="0"/>
    <s v="Nein"/>
    <x v="0"/>
  </r>
  <r>
    <n v="14571492"/>
    <x v="0"/>
    <x v="0"/>
    <n v="2000037"/>
    <s v="Sofortrechnung"/>
    <s v="EAM\Erdal.Bircan"/>
    <x v="1"/>
    <s v="10022"/>
    <s v="etronixx Sales GmbH"/>
    <x v="1"/>
    <s v="45"/>
    <s v="101030471"/>
    <x v="129"/>
    <s v="Samsung A356B A35 5G 256GB"/>
    <n v="3"/>
    <n v="223.98009999999999"/>
    <n v="239"/>
    <n v="717"/>
    <n v="15.0199"/>
    <n v="45.06"/>
    <n v="6.28"/>
    <s v="V0042"/>
    <x v="5"/>
    <s v="KÜB14"/>
    <s v="GRK"/>
    <s v="Geräte"/>
    <x v="5"/>
    <n v="3"/>
    <n v="223.98009999999999"/>
    <n v="239"/>
    <n v="717"/>
    <n v="15.0199"/>
    <n v="45.06"/>
    <n v="6.2845188284518835E-2"/>
    <n v="1"/>
    <m/>
    <x v="0"/>
    <s v="Nein"/>
    <x v="0"/>
  </r>
  <r>
    <n v="14571492"/>
    <x v="0"/>
    <x v="0"/>
    <n v="2000037"/>
    <s v="Sofortrechnung"/>
    <s v="EAM\Erdal.Bircan"/>
    <x v="1"/>
    <s v="10022"/>
    <s v="etronixx Sales GmbH"/>
    <x v="1"/>
    <s v="46"/>
    <s v="101030413"/>
    <x v="162"/>
    <s v="Samsung A057G A05s 128GB"/>
    <n v="3"/>
    <n v="90"/>
    <n v="103"/>
    <n v="309"/>
    <n v="13"/>
    <n v="39"/>
    <n v="12.62"/>
    <s v="V0042"/>
    <x v="5"/>
    <s v="KÜB14"/>
    <s v="GRK"/>
    <s v="Geräte"/>
    <x v="5"/>
    <n v="3"/>
    <n v="90"/>
    <n v="103"/>
    <n v="309"/>
    <n v="13"/>
    <n v="39"/>
    <n v="0.12621359223300971"/>
    <n v="1"/>
    <m/>
    <x v="0"/>
    <s v="Nein"/>
    <x v="0"/>
  </r>
  <r>
    <n v="14571492"/>
    <x v="0"/>
    <x v="0"/>
    <n v="2000037"/>
    <s v="Sofortrechnung"/>
    <s v="EAM\Erdal.Bircan"/>
    <x v="1"/>
    <s v="10022"/>
    <s v="etronixx Sales GmbH"/>
    <x v="0"/>
    <s v="47"/>
    <s v="201690005"/>
    <x v="163"/>
    <s v="Xiaomi Mi Robot Vacuum  E12"/>
    <n v="1"/>
    <n v="84.92"/>
    <n v="89"/>
    <n v="89"/>
    <n v="4.08"/>
    <n v="4.08"/>
    <n v="4.58"/>
    <s v="V0042"/>
    <x v="5"/>
    <s v="KÜB14"/>
    <s v="GRK"/>
    <s v="Zubehör"/>
    <x v="5"/>
    <n v="1"/>
    <n v="84.92"/>
    <n v="89"/>
    <n v="89"/>
    <n v="4.08"/>
    <n v="4.08"/>
    <n v="4.5842696629213482E-2"/>
    <n v="1"/>
    <m/>
    <x v="0"/>
    <s v="Nein"/>
    <x v="0"/>
  </r>
  <r>
    <n v="14571435"/>
    <x v="0"/>
    <x v="0"/>
    <n v="2000038"/>
    <s v="Sofortrechnung"/>
    <s v="eam\mustafa.oezer"/>
    <x v="0"/>
    <s v="28081"/>
    <s v="Proshop AS"/>
    <x v="1"/>
    <s v="1"/>
    <s v="101300192"/>
    <x v="164"/>
    <s v="Apple iPad 10.9&quot; 2022 64GB [WiFi]"/>
    <n v="2"/>
    <n v="294.17809999999997"/>
    <n v="305"/>
    <n v="610"/>
    <n v="10.821899999999999"/>
    <n v="21.64"/>
    <n v="3.54"/>
    <s v="V0012"/>
    <x v="1"/>
    <s v="KÜB30"/>
    <s v="EXP"/>
    <s v="Geräte"/>
    <x v="1"/>
    <n v="2"/>
    <n v="294.17809999999997"/>
    <n v="305"/>
    <n v="610"/>
    <n v="10.821899999999999"/>
    <n v="21.64"/>
    <n v="3.5475409836065577E-2"/>
    <n v="1"/>
    <m/>
    <x v="0"/>
    <s v="Nein"/>
    <x v="0"/>
  </r>
  <r>
    <n v="14571435"/>
    <x v="0"/>
    <x v="0"/>
    <n v="2000038"/>
    <s v="Sofortrechnung"/>
    <s v="eam\mustafa.oezer"/>
    <x v="0"/>
    <s v="28081"/>
    <s v="Proshop AS"/>
    <x v="0"/>
    <s v="2"/>
    <s v="201760001"/>
    <x v="165"/>
    <s v="AMAZFIT GTR 3 Smartwatch GPS"/>
    <n v="5"/>
    <n v="70.083299999999994"/>
    <n v="79"/>
    <n v="395"/>
    <n v="8.9167000000000005"/>
    <n v="44.58"/>
    <n v="11.28"/>
    <s v="V0012"/>
    <x v="1"/>
    <s v="KÜB30"/>
    <s v="EXP"/>
    <s v="Zubehör"/>
    <x v="1"/>
    <n v="5"/>
    <n v="70.083299999999994"/>
    <n v="79"/>
    <n v="395"/>
    <n v="8.9167000000000005"/>
    <n v="44.58"/>
    <n v="0.11286075949367089"/>
    <n v="1"/>
    <m/>
    <x v="0"/>
    <s v="Nein"/>
    <x v="0"/>
  </r>
  <r>
    <n v="14571435"/>
    <x v="0"/>
    <x v="0"/>
    <n v="2000038"/>
    <s v="Sofortrechnung"/>
    <s v="eam\mustafa.oezer"/>
    <x v="0"/>
    <s v="28081"/>
    <s v="Proshop AS"/>
    <x v="1"/>
    <s v="3"/>
    <s v="100302778"/>
    <x v="166"/>
    <s v="Apple iPhone 14 Plus 128GB"/>
    <n v="2"/>
    <n v="541"/>
    <n v="565"/>
    <n v="1130"/>
    <n v="24"/>
    <n v="48"/>
    <n v="4.24"/>
    <s v="V0012"/>
    <x v="1"/>
    <s v="KÜB30"/>
    <s v="EXP"/>
    <s v="Geräte"/>
    <x v="1"/>
    <n v="2"/>
    <n v="541"/>
    <n v="565"/>
    <n v="1130"/>
    <n v="24"/>
    <n v="48"/>
    <n v="4.247787610619469E-2"/>
    <n v="1"/>
    <m/>
    <x v="0"/>
    <s v="Nein"/>
    <x v="0"/>
  </r>
  <r>
    <n v="14571435"/>
    <x v="0"/>
    <x v="0"/>
    <n v="2000038"/>
    <s v="Sofortrechnung"/>
    <s v="eam\mustafa.oezer"/>
    <x v="0"/>
    <s v="28081"/>
    <s v="Proshop AS"/>
    <x v="1"/>
    <s v="4"/>
    <s v="101030664"/>
    <x v="31"/>
    <s v="Samsung X920N Tab S10 Ultra 512GB [WiFi]"/>
    <n v="1"/>
    <n v="814"/>
    <n v="859"/>
    <n v="859"/>
    <n v="45"/>
    <n v="45"/>
    <n v="5.23"/>
    <s v="V0012"/>
    <x v="1"/>
    <s v="KÜB30"/>
    <s v="EXP"/>
    <s v="Geräte"/>
    <x v="1"/>
    <n v="1"/>
    <n v="814"/>
    <n v="859"/>
    <n v="859"/>
    <n v="45"/>
    <n v="45"/>
    <n v="5.2386495925494762E-2"/>
    <n v="1"/>
    <m/>
    <x v="0"/>
    <s v="Nein"/>
    <x v="0"/>
  </r>
  <r>
    <n v="14571435"/>
    <x v="0"/>
    <x v="0"/>
    <n v="2000038"/>
    <s v="Sofortrechnung"/>
    <s v="eam\mustafa.oezer"/>
    <x v="0"/>
    <s v="28081"/>
    <s v="Proshop AS"/>
    <x v="1"/>
    <s v="5"/>
    <s v="100280019"/>
    <x v="167"/>
    <s v="CAT S62 Pro 128GB"/>
    <n v="2"/>
    <n v="334.05799999999999"/>
    <n v="352"/>
    <n v="704"/>
    <n v="17.942"/>
    <n v="35.880000000000003"/>
    <n v="5.09"/>
    <s v="V0012"/>
    <x v="1"/>
    <s v="KÜB30"/>
    <s v="EXP"/>
    <s v="Geräte"/>
    <x v="1"/>
    <n v="2"/>
    <n v="334.05799999999999"/>
    <n v="352"/>
    <n v="704"/>
    <n v="17.942"/>
    <n v="35.880000000000003"/>
    <n v="5.0965909090909096E-2"/>
    <n v="1"/>
    <m/>
    <x v="0"/>
    <s v="Nein"/>
    <x v="0"/>
  </r>
  <r>
    <n v="14571435"/>
    <x v="0"/>
    <x v="0"/>
    <n v="2000038"/>
    <s v="Sofortrechnung"/>
    <s v="eam\mustafa.oezer"/>
    <x v="0"/>
    <s v="28081"/>
    <s v="Proshop AS"/>
    <x v="0"/>
    <s v="6"/>
    <s v="201760000"/>
    <x v="168"/>
    <s v="AMAZFIT GTR 3 Smartwatch GPS"/>
    <n v="5"/>
    <n v="69.111099999999993"/>
    <n v="79"/>
    <n v="395"/>
    <n v="9.8888999999999996"/>
    <n v="49.44"/>
    <n v="12.51"/>
    <s v="V0012"/>
    <x v="1"/>
    <s v="KÜB30"/>
    <s v="EXP"/>
    <s v="Zubehör"/>
    <x v="1"/>
    <n v="5"/>
    <n v="69.111099999999993"/>
    <n v="79"/>
    <n v="395"/>
    <n v="9.8888999999999996"/>
    <n v="49.44"/>
    <n v="0.1251645569620253"/>
    <n v="1"/>
    <m/>
    <x v="0"/>
    <s v="Nein"/>
    <x v="0"/>
  </r>
  <r>
    <n v="14571435"/>
    <x v="0"/>
    <x v="0"/>
    <n v="2000038"/>
    <s v="Sofortrechnung"/>
    <s v="eam\mustafa.oezer"/>
    <x v="0"/>
    <s v="28081"/>
    <s v="Proshop AS"/>
    <x v="1"/>
    <s v="7"/>
    <s v="100302979"/>
    <x v="169"/>
    <s v="Apple iPad Air 13 M2 128GB [WiFi]"/>
    <n v="5"/>
    <n v="685"/>
    <n v="715"/>
    <n v="3575"/>
    <n v="30"/>
    <n v="150"/>
    <n v="4.1900000000000004"/>
    <s v="V0012"/>
    <x v="1"/>
    <s v="KÜB30"/>
    <s v="EXP"/>
    <s v="Geräte"/>
    <x v="1"/>
    <n v="5"/>
    <n v="685"/>
    <n v="715"/>
    <n v="3575"/>
    <n v="30"/>
    <n v="150"/>
    <n v="4.195804195804196E-2"/>
    <n v="1"/>
    <m/>
    <x v="0"/>
    <s v="Nein"/>
    <x v="0"/>
  </r>
  <r>
    <n v="14548970"/>
    <x v="0"/>
    <x v="0"/>
    <n v="2000039"/>
    <s v="Rechnungskorrektur Retoure"/>
    <s v="eam\sven.baron"/>
    <x v="0"/>
    <s v="30712"/>
    <s v="Mira Tel OOD"/>
    <x v="0"/>
    <s v="9"/>
    <s v="200060088"/>
    <x v="101"/>
    <s v="Google Power Charger USB-C NP10"/>
    <n v="1"/>
    <n v="16.25"/>
    <n v="19"/>
    <n v="19"/>
    <n v="2.75"/>
    <n v="2.75"/>
    <n v="14.47"/>
    <s v="V0023"/>
    <x v="3"/>
    <s v="KPUD"/>
    <s v="EXP"/>
    <s v="Zubehör"/>
    <x v="3"/>
    <n v="-1"/>
    <n v="16.25"/>
    <n v="19"/>
    <n v="-19"/>
    <n v="-2.75"/>
    <n v="-2.75"/>
    <n v="-0.14473684210526316"/>
    <n v="-1"/>
    <m/>
    <x v="0"/>
    <s v="Nein"/>
    <x v="1"/>
  </r>
  <r>
    <n v="14570542"/>
    <x v="0"/>
    <x v="0"/>
    <n v="2000040"/>
    <s v="Sofortrechnung"/>
    <s v="EAM\Erdal.Bircan"/>
    <x v="1"/>
    <s v="10022"/>
    <s v="etronixx Sales GmbH"/>
    <x v="1"/>
    <s v="1"/>
    <s v="101030391"/>
    <x v="147"/>
    <s v="Samsung S926B S24+ 5G 512GB"/>
    <n v="3"/>
    <n v="715"/>
    <n v="759"/>
    <n v="2277"/>
    <n v="44"/>
    <n v="132"/>
    <n v="5.79"/>
    <s v="V0042"/>
    <x v="5"/>
    <s v="KÜB14"/>
    <s v="GRK"/>
    <s v="Geräte"/>
    <x v="5"/>
    <n v="3"/>
    <n v="715"/>
    <n v="759"/>
    <n v="2277"/>
    <n v="44"/>
    <n v="132"/>
    <n v="5.7971014492753624E-2"/>
    <n v="1"/>
    <m/>
    <x v="0"/>
    <s v="Nein"/>
    <x v="0"/>
  </r>
  <r>
    <n v="14570785"/>
    <x v="0"/>
    <x v="0"/>
    <n v="2000041"/>
    <s v="Sofortrechnung"/>
    <s v="Yasar.Yigitbilek"/>
    <x v="1"/>
    <s v="24575"/>
    <s v="Paketfabrik"/>
    <x v="1"/>
    <s v="1"/>
    <s v="101030627"/>
    <x v="170"/>
    <s v="Samsung X920N Tab S10 Ultra 512GB [WiFi]"/>
    <n v="1"/>
    <n v="830"/>
    <n v="865"/>
    <n v="865"/>
    <n v="35"/>
    <n v="35"/>
    <n v="4.04"/>
    <s v="V0042"/>
    <x v="5"/>
    <s v="KÜB0"/>
    <s v="GRK"/>
    <s v="Geräte"/>
    <x v="5"/>
    <n v="1"/>
    <n v="830"/>
    <n v="865"/>
    <n v="865"/>
    <n v="35"/>
    <n v="35"/>
    <n v="4.046242774566474E-2"/>
    <n v="1"/>
    <m/>
    <x v="0"/>
    <s v="Nein"/>
    <x v="0"/>
  </r>
  <r>
    <n v="14570786"/>
    <x v="0"/>
    <x v="0"/>
    <n v="2000042"/>
    <s v="Sofortrechnung"/>
    <s v="Yasar.Yigitbilek"/>
    <x v="1"/>
    <s v="24575"/>
    <s v="Paketfabrik"/>
    <x v="1"/>
    <s v="1"/>
    <s v="101030627"/>
    <x v="170"/>
    <s v="Samsung X920N Tab S10 Ultra 512GB [WiFi]"/>
    <n v="1"/>
    <n v="830"/>
    <n v="865"/>
    <n v="865"/>
    <n v="35"/>
    <n v="35"/>
    <n v="4.04"/>
    <s v="V0042"/>
    <x v="5"/>
    <s v="KÜB0"/>
    <s v="GRK"/>
    <s v="Geräte"/>
    <x v="5"/>
    <n v="1"/>
    <n v="830"/>
    <n v="865"/>
    <n v="865"/>
    <n v="35"/>
    <n v="35"/>
    <n v="4.046242774566474E-2"/>
    <n v="1"/>
    <m/>
    <x v="0"/>
    <s v="Nein"/>
    <x v="0"/>
  </r>
  <r>
    <n v="14571442"/>
    <x v="0"/>
    <x v="0"/>
    <n v="2000043"/>
    <s v="Sofortrechnung"/>
    <s v="Yasar.Yigitbilek"/>
    <x v="1"/>
    <s v="24575"/>
    <s v="Paketfabrik"/>
    <x v="1"/>
    <s v="1"/>
    <s v="101030649"/>
    <x v="144"/>
    <s v="Samsung X920N Tab S10 Ultra 256GB [WiFi]"/>
    <n v="1"/>
    <n v="774.13789999999995"/>
    <n v="815"/>
    <n v="815"/>
    <n v="40.862099999999998"/>
    <n v="40.86"/>
    <n v="5.01"/>
    <s v="V0042"/>
    <x v="5"/>
    <s v="KÜB0"/>
    <s v="GRK"/>
    <s v="Geräte"/>
    <x v="5"/>
    <n v="1"/>
    <n v="774.13789999999995"/>
    <n v="815"/>
    <n v="815"/>
    <n v="40.862099999999998"/>
    <n v="40.86"/>
    <n v="5.0134969325153371E-2"/>
    <n v="1"/>
    <m/>
    <x v="0"/>
    <s v="Nein"/>
    <x v="0"/>
  </r>
  <r>
    <n v="14571443"/>
    <x v="0"/>
    <x v="0"/>
    <n v="2000044"/>
    <s v="Sofortrechnung"/>
    <s v="Yasar.Yigitbilek"/>
    <x v="1"/>
    <s v="24575"/>
    <s v="Paketfabrik"/>
    <x v="1"/>
    <s v="1"/>
    <s v="101030649"/>
    <x v="144"/>
    <s v="Samsung X920N Tab S10 Ultra 256GB [WiFi]"/>
    <n v="1"/>
    <n v="774.13789999999995"/>
    <n v="815"/>
    <n v="815"/>
    <n v="40.862099999999998"/>
    <n v="40.86"/>
    <n v="5.01"/>
    <s v="V0042"/>
    <x v="5"/>
    <s v="KÜB0"/>
    <s v="GRK"/>
    <s v="Geräte"/>
    <x v="5"/>
    <n v="1"/>
    <n v="774.13789999999995"/>
    <n v="815"/>
    <n v="815"/>
    <n v="40.862099999999998"/>
    <n v="40.86"/>
    <n v="5.0134969325153371E-2"/>
    <n v="1"/>
    <m/>
    <x v="0"/>
    <s v="Nein"/>
    <x v="0"/>
  </r>
  <r>
    <n v="14571453"/>
    <x v="0"/>
    <x v="0"/>
    <n v="2000045"/>
    <s v="Sofortrechnung"/>
    <s v="Yasar.Yigitbilek"/>
    <x v="1"/>
    <s v="24575"/>
    <s v="Paketfabrik"/>
    <x v="1"/>
    <s v="1"/>
    <s v="101030382"/>
    <x v="28"/>
    <s v="Samsung S921B S24 5G 256GB"/>
    <n v="1"/>
    <n v="530.07069999999999"/>
    <n v="555"/>
    <n v="555"/>
    <n v="24.929300000000001"/>
    <n v="24.93"/>
    <n v="4.49"/>
    <s v="V0042"/>
    <x v="5"/>
    <s v="KÜB0"/>
    <s v="GRK"/>
    <s v="Geräte"/>
    <x v="5"/>
    <n v="1"/>
    <n v="530.07069999999999"/>
    <n v="555"/>
    <n v="555"/>
    <n v="24.929300000000001"/>
    <n v="24.93"/>
    <n v="4.4918918918918915E-2"/>
    <n v="1"/>
    <m/>
    <x v="0"/>
    <s v="Nein"/>
    <x v="0"/>
  </r>
  <r>
    <n v="14571453"/>
    <x v="0"/>
    <x v="0"/>
    <n v="2000045"/>
    <s v="Sofortrechnung"/>
    <s v="Yasar.Yigitbilek"/>
    <x v="1"/>
    <s v="24575"/>
    <s v="Paketfabrik"/>
    <x v="1"/>
    <s v="2"/>
    <s v="101030383"/>
    <x v="106"/>
    <s v="Samsung S921B S24 5G 256GB"/>
    <n v="1"/>
    <n v="537"/>
    <n v="555"/>
    <n v="555"/>
    <n v="18"/>
    <n v="18"/>
    <n v="3.24"/>
    <s v="V0042"/>
    <x v="5"/>
    <s v="KÜB0"/>
    <s v="GRK"/>
    <s v="Geräte"/>
    <x v="5"/>
    <n v="1"/>
    <n v="537"/>
    <n v="555"/>
    <n v="555"/>
    <n v="18"/>
    <n v="18"/>
    <n v="3.2432432432432434E-2"/>
    <n v="1"/>
    <m/>
    <x v="0"/>
    <s v="Nein"/>
    <x v="0"/>
  </r>
  <r>
    <n v="14571459"/>
    <x v="0"/>
    <x v="0"/>
    <n v="2000046"/>
    <s v="Sofortrechnung"/>
    <s v="Yasar.Yigitbilek"/>
    <x v="1"/>
    <s v="24575"/>
    <s v="Paketfabrik"/>
    <x v="1"/>
    <s v="1"/>
    <s v="101030516"/>
    <x v="137"/>
    <s v="Samsung S928B S24 Ultra 5G 512GB"/>
    <n v="1"/>
    <n v="848.8066"/>
    <n v="855"/>
    <n v="855"/>
    <n v="6.1933999999999996"/>
    <n v="6.19"/>
    <n v="0.72"/>
    <s v="V0042"/>
    <x v="5"/>
    <s v="KÜB0"/>
    <s v="GRK"/>
    <s v="Geräte"/>
    <x v="5"/>
    <n v="1"/>
    <n v="848.8066"/>
    <n v="855"/>
    <n v="855"/>
    <n v="6.1933999999999996"/>
    <n v="6.19"/>
    <n v="7.2397660818713456E-3"/>
    <n v="1"/>
    <m/>
    <x v="0"/>
    <s v="Nein"/>
    <x v="0"/>
  </r>
  <r>
    <n v="14571460"/>
    <x v="0"/>
    <x v="0"/>
    <n v="2000047"/>
    <s v="Sofortrechnung"/>
    <s v="Yasar.Yigitbilek"/>
    <x v="1"/>
    <s v="24575"/>
    <s v="Paketfabrik"/>
    <x v="1"/>
    <s v="1"/>
    <s v="101030399"/>
    <x v="171"/>
    <s v="Samsung S928B S24 Ultra 5G 512GB"/>
    <n v="1"/>
    <n v="901.34349999999995"/>
    <n v="855"/>
    <n v="855"/>
    <n v="-46.343499999999999"/>
    <n v="-46.34"/>
    <n v="-5.42"/>
    <s v="V0042"/>
    <x v="5"/>
    <s v="KÜB0"/>
    <s v="GRK"/>
    <s v="Geräte"/>
    <x v="5"/>
    <n v="1"/>
    <n v="901.34349999999995"/>
    <n v="855"/>
    <n v="855"/>
    <n v="-46.343499999999999"/>
    <n v="-46.34"/>
    <n v="-5.4198830409356732E-2"/>
    <n v="1"/>
    <m/>
    <x v="0"/>
    <s v="Nein"/>
    <x v="1"/>
  </r>
  <r>
    <n v="14571474"/>
    <x v="0"/>
    <x v="0"/>
    <n v="2000048"/>
    <s v="Sofortrechnung"/>
    <s v="Yasar.Yigitbilek"/>
    <x v="1"/>
    <s v="24575"/>
    <s v="Paketfabrik"/>
    <x v="1"/>
    <s v="1"/>
    <s v="100034116"/>
    <x v="172"/>
    <s v="Samsung G525F Xcover 5 64GB"/>
    <n v="1"/>
    <n v="180"/>
    <n v="249"/>
    <n v="249"/>
    <n v="69"/>
    <n v="69"/>
    <n v="27.71"/>
    <s v="V0042"/>
    <x v="5"/>
    <s v="KÜB0"/>
    <s v="GRK"/>
    <s v="Geräte"/>
    <x v="5"/>
    <n v="1"/>
    <n v="180"/>
    <n v="249"/>
    <n v="249"/>
    <n v="69"/>
    <n v="69"/>
    <n v="0.27710843373493976"/>
    <n v="1"/>
    <m/>
    <x v="0"/>
    <s v="Nein"/>
    <x v="0"/>
  </r>
  <r>
    <n v="14571474"/>
    <x v="0"/>
    <x v="0"/>
    <n v="2000048"/>
    <s v="Sofortrechnung"/>
    <s v="Yasar.Yigitbilek"/>
    <x v="1"/>
    <s v="24575"/>
    <s v="Paketfabrik"/>
    <x v="0"/>
    <s v="2"/>
    <s v="200050024"/>
    <x v="173"/>
    <s v="Motorola Moto Buds"/>
    <n v="1"/>
    <n v="18.688199999999998"/>
    <n v="22"/>
    <n v="22"/>
    <n v="3.3117999999999999"/>
    <n v="3.31"/>
    <n v="15.05"/>
    <s v="V0042"/>
    <x v="5"/>
    <s v="KÜB0"/>
    <s v="GRK"/>
    <s v="Zubehör"/>
    <x v="5"/>
    <n v="1"/>
    <n v="18.688199999999998"/>
    <n v="22"/>
    <n v="22"/>
    <n v="3.3117999999999999"/>
    <n v="3.31"/>
    <n v="0.15045454545454545"/>
    <n v="1"/>
    <m/>
    <x v="0"/>
    <s v="Nein"/>
    <x v="0"/>
  </r>
  <r>
    <n v="14571474"/>
    <x v="0"/>
    <x v="0"/>
    <n v="2000048"/>
    <s v="Sofortrechnung"/>
    <s v="Yasar.Yigitbilek"/>
    <x v="1"/>
    <s v="24575"/>
    <s v="Paketfabrik"/>
    <x v="1"/>
    <s v="3"/>
    <s v="101030602"/>
    <x v="174"/>
    <s v="Samsung X826B Tab S10+ 5G 256GB"/>
    <n v="1"/>
    <n v="828"/>
    <n v="845"/>
    <n v="845"/>
    <n v="17"/>
    <n v="17"/>
    <n v="2.0099999999999998"/>
    <s v="V0042"/>
    <x v="5"/>
    <s v="KÜB0"/>
    <s v="GRK"/>
    <s v="Geräte"/>
    <x v="5"/>
    <n v="1"/>
    <n v="828"/>
    <n v="845"/>
    <n v="845"/>
    <n v="17"/>
    <n v="17"/>
    <n v="2.0118343195266272E-2"/>
    <n v="1"/>
    <m/>
    <x v="0"/>
    <s v="Nein"/>
    <x v="0"/>
  </r>
  <r>
    <n v="14571474"/>
    <x v="0"/>
    <x v="0"/>
    <n v="2000048"/>
    <s v="Sofortrechnung"/>
    <s v="Yasar.Yigitbilek"/>
    <x v="1"/>
    <s v="24575"/>
    <s v="Paketfabrik"/>
    <x v="1"/>
    <s v="4"/>
    <s v="101030492"/>
    <x v="138"/>
    <s v="Samsung A356B A35 5G 256GB"/>
    <n v="2"/>
    <n v="228.69569999999999"/>
    <n v="235"/>
    <n v="470"/>
    <n v="6.3042999999999996"/>
    <n v="12.61"/>
    <n v="2.68"/>
    <s v="V0042"/>
    <x v="5"/>
    <s v="KÜB0"/>
    <s v="GRK"/>
    <s v="Geräte"/>
    <x v="5"/>
    <n v="2"/>
    <n v="228.69569999999999"/>
    <n v="235"/>
    <n v="470"/>
    <n v="6.3042999999999996"/>
    <n v="12.61"/>
    <n v="2.6829787234042553E-2"/>
    <n v="1"/>
    <m/>
    <x v="0"/>
    <s v="Nein"/>
    <x v="0"/>
  </r>
  <r>
    <n v="14571474"/>
    <x v="0"/>
    <x v="0"/>
    <n v="2000048"/>
    <s v="Sofortrechnung"/>
    <s v="Yasar.Yigitbilek"/>
    <x v="1"/>
    <s v="24575"/>
    <s v="Paketfabrik"/>
    <x v="1"/>
    <s v="5"/>
    <s v="101030663"/>
    <x v="175"/>
    <s v="Samsung X920N Tab S10 Ultra 256GB [WiFi]"/>
    <n v="1"/>
    <n v="770"/>
    <n v="815"/>
    <n v="815"/>
    <n v="45"/>
    <n v="45"/>
    <n v="5.52"/>
    <s v="V0042"/>
    <x v="5"/>
    <s v="KÜB0"/>
    <s v="GRK"/>
    <s v="Geräte"/>
    <x v="5"/>
    <n v="1"/>
    <n v="770"/>
    <n v="815"/>
    <n v="815"/>
    <n v="45"/>
    <n v="45"/>
    <n v="5.5214723926380369E-2"/>
    <n v="1"/>
    <m/>
    <x v="0"/>
    <s v="Nein"/>
    <x v="0"/>
  </r>
  <r>
    <n v="14571474"/>
    <x v="0"/>
    <x v="0"/>
    <n v="2000048"/>
    <s v="Sofortrechnung"/>
    <s v="Yasar.Yigitbilek"/>
    <x v="1"/>
    <s v="24575"/>
    <s v="Paketfabrik"/>
    <x v="1"/>
    <s v="6"/>
    <s v="101050013"/>
    <x v="176"/>
    <s v="Motorola Moto G24 8GB/128GB"/>
    <n v="1"/>
    <n v="78"/>
    <n v="88"/>
    <n v="88"/>
    <n v="10"/>
    <n v="10"/>
    <n v="11.36"/>
    <s v="V0042"/>
    <x v="5"/>
    <s v="KÜB0"/>
    <s v="GRK"/>
    <s v="Geräte"/>
    <x v="5"/>
    <n v="1"/>
    <n v="78"/>
    <n v="88"/>
    <n v="88"/>
    <n v="10"/>
    <n v="10"/>
    <n v="0.11363636363636363"/>
    <n v="1"/>
    <m/>
    <x v="0"/>
    <s v="Nein"/>
    <x v="0"/>
  </r>
  <r>
    <n v="14571474"/>
    <x v="0"/>
    <x v="0"/>
    <n v="2000048"/>
    <s v="Sofortrechnung"/>
    <s v="Yasar.Yigitbilek"/>
    <x v="1"/>
    <s v="24575"/>
    <s v="Paketfabrik"/>
    <x v="1"/>
    <s v="7"/>
    <s v="100034614"/>
    <x v="29"/>
    <s v="Samsung X510N Tab S9 FE 256GB [WiFi]"/>
    <n v="1"/>
    <n v="332"/>
    <n v="359"/>
    <n v="359"/>
    <n v="27"/>
    <n v="27"/>
    <n v="7.52"/>
    <s v="V0042"/>
    <x v="5"/>
    <s v="KÜB0"/>
    <s v="GRK"/>
    <s v="Geräte"/>
    <x v="5"/>
    <n v="1"/>
    <n v="332"/>
    <n v="359"/>
    <n v="359"/>
    <n v="27"/>
    <n v="27"/>
    <n v="7.5208913649025072E-2"/>
    <n v="1"/>
    <m/>
    <x v="0"/>
    <s v="Nein"/>
    <x v="0"/>
  </r>
  <r>
    <n v="14571474"/>
    <x v="0"/>
    <x v="0"/>
    <n v="2000048"/>
    <s v="Sofortrechnung"/>
    <s v="Yasar.Yigitbilek"/>
    <x v="1"/>
    <s v="24575"/>
    <s v="Paketfabrik"/>
    <x v="1"/>
    <s v="8"/>
    <s v="101030355"/>
    <x v="57"/>
    <s v="Samsung A256B A25 5G 256GB"/>
    <n v="1"/>
    <n v="189"/>
    <n v="199"/>
    <n v="199"/>
    <n v="10"/>
    <n v="10"/>
    <n v="5.0199999999999996"/>
    <s v="V0042"/>
    <x v="5"/>
    <s v="KÜB0"/>
    <s v="GRK"/>
    <s v="Geräte"/>
    <x v="5"/>
    <n v="1"/>
    <n v="189"/>
    <n v="199"/>
    <n v="199"/>
    <n v="10"/>
    <n v="10"/>
    <n v="5.0251256281407038E-2"/>
    <n v="1"/>
    <m/>
    <x v="0"/>
    <s v="Nein"/>
    <x v="0"/>
  </r>
  <r>
    <n v="14571474"/>
    <x v="0"/>
    <x v="0"/>
    <n v="2000048"/>
    <s v="Sofortrechnung"/>
    <s v="Yasar.Yigitbilek"/>
    <x v="1"/>
    <s v="24575"/>
    <s v="Paketfabrik"/>
    <x v="1"/>
    <s v="9"/>
    <s v="101030500"/>
    <x v="159"/>
    <s v="Samsung A556B A55 5G 256GB"/>
    <n v="2"/>
    <n v="286"/>
    <n v="299"/>
    <n v="598"/>
    <n v="13"/>
    <n v="26"/>
    <n v="4.34"/>
    <s v="V0042"/>
    <x v="5"/>
    <s v="KÜB0"/>
    <s v="GRK"/>
    <s v="Geräte"/>
    <x v="5"/>
    <n v="2"/>
    <n v="286"/>
    <n v="299"/>
    <n v="598"/>
    <n v="13"/>
    <n v="26"/>
    <n v="4.3478260869565216E-2"/>
    <n v="1"/>
    <m/>
    <x v="0"/>
    <s v="Nein"/>
    <x v="0"/>
  </r>
  <r>
    <n v="14571474"/>
    <x v="0"/>
    <x v="0"/>
    <n v="2000048"/>
    <s v="Sofortrechnung"/>
    <s v="Yasar.Yigitbilek"/>
    <x v="1"/>
    <s v="24575"/>
    <s v="Paketfabrik"/>
    <x v="0"/>
    <s v="10"/>
    <s v="200300249"/>
    <x v="177"/>
    <s v="Apple Watch S9 LTE 45mm Alu M/L"/>
    <n v="2"/>
    <n v="280"/>
    <n v="369"/>
    <n v="738"/>
    <n v="89"/>
    <n v="178"/>
    <n v="24.11"/>
    <s v="V0042"/>
    <x v="5"/>
    <s v="KÜB0"/>
    <s v="GRK"/>
    <s v="Zubehör"/>
    <x v="5"/>
    <n v="2"/>
    <n v="280"/>
    <n v="369"/>
    <n v="738"/>
    <n v="89"/>
    <n v="178"/>
    <n v="0.24119241192411925"/>
    <n v="1"/>
    <m/>
    <x v="0"/>
    <s v="Nein"/>
    <x v="0"/>
  </r>
  <r>
    <n v="14571475"/>
    <x v="0"/>
    <x v="0"/>
    <n v="2000049"/>
    <s v="Sofortrechnung"/>
    <s v="Yasar.Yigitbilek"/>
    <x v="1"/>
    <s v="24575"/>
    <s v="Paketfabrik"/>
    <x v="0"/>
    <s v="1"/>
    <s v="200300192"/>
    <x v="178"/>
    <s v="Apple Watch Ultra 2 LTE 49mm Titan Loop S / PREIS"/>
    <n v="1"/>
    <n v="550"/>
    <n v="600"/>
    <n v="600"/>
    <n v="50"/>
    <n v="50"/>
    <n v="8.33"/>
    <s v="V0042"/>
    <x v="5"/>
    <s v="KÜB0"/>
    <s v="GRK"/>
    <s v="Zubehör"/>
    <x v="5"/>
    <n v="1"/>
    <n v="550"/>
    <n v="600"/>
    <n v="600"/>
    <n v="50"/>
    <n v="50"/>
    <n v="8.3333333333333329E-2"/>
    <n v="1"/>
    <m/>
    <x v="0"/>
    <s v="Nein"/>
    <x v="0"/>
  </r>
  <r>
    <n v="14571519"/>
    <x v="0"/>
    <x v="0"/>
    <n v="2000050"/>
    <s v="Sofortrechnung"/>
    <s v="Yasar.Yigitbilek"/>
    <x v="1"/>
    <s v="24575"/>
    <s v="Paketfabrik"/>
    <x v="1"/>
    <s v="1"/>
    <s v="101030663"/>
    <x v="175"/>
    <s v="Samsung X920N Tab S10 Ultra 256GB [WiFi]"/>
    <n v="1"/>
    <n v="770"/>
    <n v="815"/>
    <n v="815"/>
    <n v="45"/>
    <n v="45"/>
    <n v="5.52"/>
    <s v="V0042"/>
    <x v="5"/>
    <s v="KÜB0"/>
    <s v="GRK"/>
    <s v="Geräte"/>
    <x v="5"/>
    <n v="1"/>
    <n v="770"/>
    <n v="815"/>
    <n v="815"/>
    <n v="45"/>
    <n v="45"/>
    <n v="5.5214723926380369E-2"/>
    <n v="1"/>
    <m/>
    <x v="0"/>
    <s v="Nein"/>
    <x v="0"/>
  </r>
  <r>
    <n v="14570802"/>
    <x v="0"/>
    <x v="0"/>
    <n v="2000051"/>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0802"/>
    <x v="0"/>
    <x v="0"/>
    <n v="2000051"/>
    <s v="Sofortrechnung"/>
    <s v="eam\mustafa.oezer"/>
    <x v="1"/>
    <s v="23433"/>
    <s v="Jacob Elektronik GmbH"/>
    <x v="0"/>
    <s v="2"/>
    <s v="200311472"/>
    <x v="0"/>
    <s v="Shark Dampfreiniger S6005EU, grey"/>
    <n v="1"/>
    <n v="56.911099999999998"/>
    <n v="63"/>
    <n v="63"/>
    <n v="6.0888999999999998"/>
    <n v="6.09"/>
    <n v="9.66"/>
    <s v="V0042"/>
    <x v="5"/>
    <s v="KÜB30"/>
    <s v="GRK"/>
    <s v="Zubehör"/>
    <x v="5"/>
    <n v="1"/>
    <n v="56.911099999999998"/>
    <n v="63"/>
    <n v="63"/>
    <n v="6.0888999999999998"/>
    <n v="6.09"/>
    <n v="9.6666666666666665E-2"/>
    <n v="1"/>
    <m/>
    <x v="0"/>
    <s v="Nein"/>
    <x v="0"/>
  </r>
  <r>
    <n v="14570802"/>
    <x v="0"/>
    <x v="0"/>
    <n v="2000051"/>
    <s v="Sofortrechnung"/>
    <s v="eam\mustafa.oezer"/>
    <x v="1"/>
    <s v="23433"/>
    <s v="Jacob Elektronik GmbH"/>
    <x v="0"/>
    <s v="3"/>
    <s v="200370119"/>
    <x v="179"/>
    <s v="Huawei Watch D2 (Luca-B10L)"/>
    <n v="1"/>
    <n v="298.3"/>
    <n v="308"/>
    <n v="308"/>
    <n v="9.6999999999999993"/>
    <n v="9.6999999999999993"/>
    <n v="3.14"/>
    <s v="V0042"/>
    <x v="5"/>
    <s v="KÜB30"/>
    <s v="GRK"/>
    <s v="Zubehör"/>
    <x v="5"/>
    <n v="1"/>
    <n v="298.3"/>
    <n v="308"/>
    <n v="308"/>
    <n v="9.6999999999999993"/>
    <n v="9.6999999999999993"/>
    <n v="3.149350649350649E-2"/>
    <n v="1"/>
    <m/>
    <x v="0"/>
    <s v="Nein"/>
    <x v="0"/>
  </r>
  <r>
    <n v="14570802"/>
    <x v="0"/>
    <x v="0"/>
    <n v="2000051"/>
    <s v="Sofortrechnung"/>
    <s v="eam\mustafa.oezer"/>
    <x v="1"/>
    <s v="23433"/>
    <s v="Jacob Elektronik GmbH"/>
    <x v="0"/>
    <s v="4"/>
    <s v="201760000"/>
    <x v="168"/>
    <s v="AMAZFIT GTR 3 Smartwatch GPS"/>
    <n v="1"/>
    <n v="69.111099999999993"/>
    <n v="79"/>
    <n v="79"/>
    <n v="9.8888999999999996"/>
    <n v="9.89"/>
    <n v="12.51"/>
    <s v="V0042"/>
    <x v="5"/>
    <s v="KÜB30"/>
    <s v="GRK"/>
    <s v="Zubehör"/>
    <x v="5"/>
    <n v="1"/>
    <n v="69.111099999999993"/>
    <n v="79"/>
    <n v="79"/>
    <n v="9.8888999999999996"/>
    <n v="9.89"/>
    <n v="0.12518987341772153"/>
    <n v="1"/>
    <m/>
    <x v="0"/>
    <s v="Nein"/>
    <x v="0"/>
  </r>
  <r>
    <n v="14571490"/>
    <x v="0"/>
    <x v="0"/>
    <n v="2000052"/>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490"/>
    <x v="0"/>
    <x v="0"/>
    <n v="2000052"/>
    <s v="Sofortrechnung"/>
    <s v="eam\mustafa.oezer"/>
    <x v="1"/>
    <s v="23433"/>
    <s v="Jacob Elektronik GmbH"/>
    <x v="0"/>
    <s v="2"/>
    <s v="200311472"/>
    <x v="0"/>
    <s v="Shark Dampfreiniger S6005EU, grey"/>
    <n v="1"/>
    <n v="56.911099999999998"/>
    <n v="63"/>
    <n v="63"/>
    <n v="6.0888999999999998"/>
    <n v="6.09"/>
    <n v="9.66"/>
    <s v="V0042"/>
    <x v="5"/>
    <s v="KÜB30"/>
    <s v="GRK"/>
    <s v="Zubehör"/>
    <x v="5"/>
    <n v="1"/>
    <n v="56.911099999999998"/>
    <n v="63"/>
    <n v="63"/>
    <n v="6.0888999999999998"/>
    <n v="6.09"/>
    <n v="9.6666666666666665E-2"/>
    <n v="1"/>
    <m/>
    <x v="0"/>
    <s v="Nein"/>
    <x v="0"/>
  </r>
  <r>
    <n v="14571490"/>
    <x v="0"/>
    <x v="0"/>
    <n v="2000052"/>
    <s v="Sofortrechnung"/>
    <s v="eam\mustafa.oezer"/>
    <x v="1"/>
    <s v="23433"/>
    <s v="Jacob Elektronik GmbH"/>
    <x v="0"/>
    <s v="3"/>
    <s v="200030302"/>
    <x v="180"/>
    <s v="Samsung Galaxy SM-R530 Buds3"/>
    <n v="1"/>
    <n v="78.054900000000004"/>
    <n v="83"/>
    <n v="83"/>
    <n v="4.9451000000000001"/>
    <n v="4.95"/>
    <n v="5.95"/>
    <s v="V0042"/>
    <x v="5"/>
    <s v="KÜB30"/>
    <s v="GRK"/>
    <s v="Zubehör"/>
    <x v="5"/>
    <n v="1"/>
    <n v="78.054900000000004"/>
    <n v="83"/>
    <n v="83"/>
    <n v="4.9451000000000001"/>
    <n v="4.95"/>
    <n v="5.9638554216867472E-2"/>
    <n v="1"/>
    <m/>
    <x v="0"/>
    <s v="Nein"/>
    <x v="0"/>
  </r>
  <r>
    <n v="14571490"/>
    <x v="0"/>
    <x v="0"/>
    <n v="2000052"/>
    <s v="Sofortrechnung"/>
    <s v="eam\mustafa.oezer"/>
    <x v="1"/>
    <s v="23433"/>
    <s v="Jacob Elektronik GmbH"/>
    <x v="1"/>
    <s v="4"/>
    <s v="101030582"/>
    <x v="181"/>
    <s v="Samsung P620N Tab S6 lite 128GB [WiFi]"/>
    <n v="1"/>
    <n v="181"/>
    <n v="192"/>
    <n v="192"/>
    <n v="11"/>
    <n v="11"/>
    <n v="5.72"/>
    <s v="V0042"/>
    <x v="5"/>
    <s v="KÜB30"/>
    <s v="GRK"/>
    <s v="Geräte"/>
    <x v="5"/>
    <n v="1"/>
    <n v="181"/>
    <n v="192"/>
    <n v="192"/>
    <n v="11"/>
    <n v="11"/>
    <n v="5.7291666666666664E-2"/>
    <n v="1"/>
    <m/>
    <x v="0"/>
    <s v="Nein"/>
    <x v="0"/>
  </r>
  <r>
    <n v="14571490"/>
    <x v="0"/>
    <x v="0"/>
    <n v="2000052"/>
    <s v="Sofortrechnung"/>
    <s v="eam\mustafa.oezer"/>
    <x v="1"/>
    <s v="23433"/>
    <s v="Jacob Elektronik GmbH"/>
    <x v="1"/>
    <s v="5"/>
    <s v="101030493"/>
    <x v="140"/>
    <s v="Samsung A356B A35 5G 256GB"/>
    <n v="1"/>
    <n v="224"/>
    <n v="235"/>
    <n v="235"/>
    <n v="11"/>
    <n v="11"/>
    <n v="4.68"/>
    <s v="V0042"/>
    <x v="5"/>
    <s v="KÜB30"/>
    <s v="GRK"/>
    <s v="Geräte"/>
    <x v="5"/>
    <n v="1"/>
    <n v="224"/>
    <n v="235"/>
    <n v="235"/>
    <n v="11"/>
    <n v="11"/>
    <n v="4.6808510638297871E-2"/>
    <n v="1"/>
    <m/>
    <x v="0"/>
    <s v="Nein"/>
    <x v="0"/>
  </r>
  <r>
    <n v="14571490"/>
    <x v="0"/>
    <x v="0"/>
    <n v="2000052"/>
    <s v="Sofortrechnung"/>
    <s v="eam\mustafa.oezer"/>
    <x v="1"/>
    <s v="23433"/>
    <s v="Jacob Elektronik GmbH"/>
    <x v="1"/>
    <s v="6"/>
    <s v="101030231"/>
    <x v="30"/>
    <s v="Samsung A346B A34 5G 128GB"/>
    <n v="1"/>
    <n v="165"/>
    <n v="179"/>
    <n v="179"/>
    <n v="14"/>
    <n v="14"/>
    <n v="7.82"/>
    <s v="V0042"/>
    <x v="5"/>
    <s v="KÜB30"/>
    <s v="GRK"/>
    <s v="Geräte"/>
    <x v="5"/>
    <n v="1"/>
    <n v="165"/>
    <n v="179"/>
    <n v="179"/>
    <n v="14"/>
    <n v="14"/>
    <n v="7.8212290502793297E-2"/>
    <n v="1"/>
    <m/>
    <x v="0"/>
    <s v="Nein"/>
    <x v="0"/>
  </r>
  <r>
    <n v="14569896"/>
    <x v="0"/>
    <x v="0"/>
    <n v="2000053"/>
    <s v="Sofortrechnung"/>
    <s v="Yasar.Yigitbilek"/>
    <x v="0"/>
    <s v="30359"/>
    <s v="Megatrade Comp. Kft"/>
    <x v="1"/>
    <s v="1"/>
    <s v="100303120"/>
    <x v="117"/>
    <s v="Apple iPhone 16 Pro 128GB"/>
    <n v="1"/>
    <n v="911.63229999999999"/>
    <n v="925"/>
    <n v="925"/>
    <n v="13.367699999999999"/>
    <n v="13.37"/>
    <n v="1.44"/>
    <s v="V0164"/>
    <x v="4"/>
    <s v="KPUD"/>
    <s v="EXP"/>
    <s v="Geräte"/>
    <x v="4"/>
    <n v="1"/>
    <n v="911.63229999999999"/>
    <n v="925"/>
    <n v="925"/>
    <n v="13.367699999999999"/>
    <n v="13.37"/>
    <n v="1.4454054054054054E-2"/>
    <n v="1"/>
    <m/>
    <x v="0"/>
    <s v="Nein"/>
    <x v="0"/>
  </r>
  <r>
    <n v="14569896"/>
    <x v="0"/>
    <x v="0"/>
    <n v="2000053"/>
    <s v="Sofortrechnung"/>
    <s v="Yasar.Yigitbilek"/>
    <x v="0"/>
    <s v="30359"/>
    <s v="Megatrade Comp. Kft"/>
    <x v="0"/>
    <s v="2"/>
    <s v="201030057"/>
    <x v="182"/>
    <s v="Samsung Watch7 Ultra SM-L705 47mm LTE"/>
    <n v="1"/>
    <n v="333.97"/>
    <n v="335"/>
    <n v="335"/>
    <n v="1.03"/>
    <n v="1.03"/>
    <n v="0.3"/>
    <s v="V0164"/>
    <x v="4"/>
    <s v="KPUD"/>
    <s v="EXP"/>
    <s v="Zubehör"/>
    <x v="4"/>
    <n v="1"/>
    <n v="333.97"/>
    <n v="335"/>
    <n v="335"/>
    <n v="1.03"/>
    <n v="1.03"/>
    <n v="3.074626865671642E-3"/>
    <n v="1"/>
    <m/>
    <x v="0"/>
    <s v="Nein"/>
    <x v="0"/>
  </r>
  <r>
    <n v="14569896"/>
    <x v="0"/>
    <x v="0"/>
    <n v="2000053"/>
    <s v="Sofortrechnung"/>
    <s v="Yasar.Yigitbilek"/>
    <x v="0"/>
    <s v="30359"/>
    <s v="Megatrade Comp. Kft"/>
    <x v="1"/>
    <s v="3"/>
    <s v="100302478"/>
    <x v="79"/>
    <s v="Apple iPhone 13 128GB"/>
    <n v="1"/>
    <n v="417.87079999999997"/>
    <n v="422"/>
    <n v="422"/>
    <n v="4.1292"/>
    <n v="4.13"/>
    <n v="0.97"/>
    <s v="V0164"/>
    <x v="4"/>
    <s v="KPUD"/>
    <s v="EXP"/>
    <s v="Geräte"/>
    <x v="4"/>
    <n v="1"/>
    <n v="417.87079999999997"/>
    <n v="422"/>
    <n v="422"/>
    <n v="4.1292"/>
    <n v="4.13"/>
    <n v="9.7867298578199046E-3"/>
    <n v="1"/>
    <m/>
    <x v="0"/>
    <s v="Nein"/>
    <x v="0"/>
  </r>
  <r>
    <n v="14569896"/>
    <x v="0"/>
    <x v="0"/>
    <n v="2000053"/>
    <s v="Sofortrechnung"/>
    <s v="Yasar.Yigitbilek"/>
    <x v="0"/>
    <s v="30359"/>
    <s v="Megatrade Comp. Kft"/>
    <x v="1"/>
    <s v="4"/>
    <s v="100302952"/>
    <x v="20"/>
    <s v="Apple iPhone 15 128GB"/>
    <n v="1"/>
    <n v="605"/>
    <n v="622"/>
    <n v="622"/>
    <n v="17"/>
    <n v="17"/>
    <n v="2.73"/>
    <s v="V0164"/>
    <x v="4"/>
    <s v="KPUD"/>
    <s v="EXP"/>
    <s v="Geräte"/>
    <x v="4"/>
    <n v="1"/>
    <n v="605"/>
    <n v="622"/>
    <n v="622"/>
    <n v="17"/>
    <n v="17"/>
    <n v="2.7331189710610933E-2"/>
    <n v="1"/>
    <m/>
    <x v="0"/>
    <s v="Nein"/>
    <x v="0"/>
  </r>
  <r>
    <n v="14569896"/>
    <x v="0"/>
    <x v="0"/>
    <n v="2000053"/>
    <s v="Sofortrechnung"/>
    <s v="Yasar.Yigitbilek"/>
    <x v="0"/>
    <s v="30359"/>
    <s v="Megatrade Comp. Kft"/>
    <x v="0"/>
    <s v="5"/>
    <s v="200300094"/>
    <x v="183"/>
    <s v="Apple Watch SE 2022 GPS 40mm Alu"/>
    <n v="1"/>
    <n v="140"/>
    <n v="212"/>
    <n v="212"/>
    <n v="72"/>
    <n v="72"/>
    <n v="33.96"/>
    <s v="V0164"/>
    <x v="4"/>
    <s v="KPUD"/>
    <s v="EXP"/>
    <s v="Zubehör"/>
    <x v="4"/>
    <n v="1"/>
    <n v="140"/>
    <n v="212"/>
    <n v="212"/>
    <n v="72"/>
    <n v="72"/>
    <n v="0.33962264150943394"/>
    <n v="1"/>
    <m/>
    <x v="0"/>
    <s v="Nein"/>
    <x v="0"/>
  </r>
  <r>
    <n v="14569896"/>
    <x v="0"/>
    <x v="0"/>
    <n v="2000053"/>
    <s v="Sofortrechnung"/>
    <s v="Yasar.Yigitbilek"/>
    <x v="0"/>
    <s v="30359"/>
    <s v="Megatrade Comp. Kft"/>
    <x v="1"/>
    <s v="6"/>
    <s v="101690320"/>
    <x v="184"/>
    <s v="Xiaomi 14T Pro 5G 12GB/512GB"/>
    <n v="1"/>
    <n v="495"/>
    <n v="503"/>
    <n v="503"/>
    <n v="8"/>
    <n v="8"/>
    <n v="1.59"/>
    <s v="V0164"/>
    <x v="4"/>
    <s v="KPUD"/>
    <s v="EXP"/>
    <s v="Geräte"/>
    <x v="4"/>
    <n v="1"/>
    <n v="495"/>
    <n v="503"/>
    <n v="503"/>
    <n v="8"/>
    <n v="8"/>
    <n v="1.5904572564612324E-2"/>
    <n v="1"/>
    <m/>
    <x v="0"/>
    <s v="Nein"/>
    <x v="0"/>
  </r>
  <r>
    <n v="14569896"/>
    <x v="0"/>
    <x v="0"/>
    <n v="2000053"/>
    <s v="Sofortrechnung"/>
    <s v="Yasar.Yigitbilek"/>
    <x v="0"/>
    <s v="30359"/>
    <s v="Megatrade Comp. Kft"/>
    <x v="1"/>
    <s v="7"/>
    <s v="101690320"/>
    <x v="184"/>
    <s v="Xiaomi 14T Pro 5G 12GB/512GB"/>
    <n v="1"/>
    <n v="495"/>
    <n v="503"/>
    <n v="503"/>
    <n v="8"/>
    <n v="8"/>
    <n v="1.59"/>
    <s v="V0164"/>
    <x v="4"/>
    <s v="KPUD"/>
    <s v="EXP"/>
    <s v="Geräte"/>
    <x v="4"/>
    <n v="1"/>
    <n v="495"/>
    <n v="503"/>
    <n v="503"/>
    <n v="8"/>
    <n v="8"/>
    <n v="1.5904572564612324E-2"/>
    <n v="1"/>
    <m/>
    <x v="0"/>
    <s v="Nein"/>
    <x v="0"/>
  </r>
  <r>
    <n v="14569896"/>
    <x v="0"/>
    <x v="0"/>
    <n v="2000053"/>
    <s v="Sofortrechnung"/>
    <s v="Yasar.Yigitbilek"/>
    <x v="0"/>
    <s v="30359"/>
    <s v="Megatrade Comp. Kft"/>
    <x v="1"/>
    <s v="8"/>
    <s v="101690321"/>
    <x v="185"/>
    <s v="Xiaomi 14T Pro 5G 12GB/512GB"/>
    <n v="1"/>
    <n v="495"/>
    <n v="503"/>
    <n v="503"/>
    <n v="8"/>
    <n v="8"/>
    <n v="1.59"/>
    <s v="V0164"/>
    <x v="4"/>
    <s v="KPUD"/>
    <s v="EXP"/>
    <s v="Geräte"/>
    <x v="4"/>
    <n v="1"/>
    <n v="495"/>
    <n v="503"/>
    <n v="503"/>
    <n v="8"/>
    <n v="8"/>
    <n v="1.5904572564612324E-2"/>
    <n v="1"/>
    <m/>
    <x v="0"/>
    <s v="Nein"/>
    <x v="0"/>
  </r>
  <r>
    <n v="14569896"/>
    <x v="0"/>
    <x v="0"/>
    <n v="2000053"/>
    <s v="Sofortrechnung"/>
    <s v="Yasar.Yigitbilek"/>
    <x v="0"/>
    <s v="30359"/>
    <s v="Megatrade Comp. Kft"/>
    <x v="1"/>
    <s v="9"/>
    <s v="101300314"/>
    <x v="186"/>
    <s v="Apple iPhone 16 Pro Max 512GB"/>
    <n v="1"/>
    <n v="1207"/>
    <n v="1320"/>
    <n v="1320"/>
    <n v="113"/>
    <n v="113"/>
    <n v="8.56"/>
    <s v="V0164"/>
    <x v="4"/>
    <s v="KPUD"/>
    <s v="EXP"/>
    <s v="Geräte"/>
    <x v="4"/>
    <n v="1"/>
    <n v="1207"/>
    <n v="1320"/>
    <n v="1320"/>
    <n v="113"/>
    <n v="113"/>
    <n v="8.5606060606060602E-2"/>
    <n v="1"/>
    <m/>
    <x v="0"/>
    <s v="Nein"/>
    <x v="0"/>
  </r>
  <r>
    <n v="14569896"/>
    <x v="0"/>
    <x v="0"/>
    <n v="2000053"/>
    <s v="Sofortrechnung"/>
    <s v="Yasar.Yigitbilek"/>
    <x v="0"/>
    <s v="30359"/>
    <s v="Megatrade Comp. Kft"/>
    <x v="1"/>
    <s v="10"/>
    <s v="100302932"/>
    <x v="187"/>
    <s v="Apple iPhone 15 Pro Max 512GB"/>
    <n v="1"/>
    <n v="1037.0621000000001"/>
    <n v="1059"/>
    <n v="1059"/>
    <n v="21.937899999999999"/>
    <n v="21.94"/>
    <n v="2.0699999999999998"/>
    <s v="V0164"/>
    <x v="4"/>
    <s v="KPUD"/>
    <s v="EXP"/>
    <s v="Geräte"/>
    <x v="4"/>
    <n v="1"/>
    <n v="1037.0621000000001"/>
    <n v="1059"/>
    <n v="1059"/>
    <n v="21.937899999999999"/>
    <n v="21.94"/>
    <n v="2.0717658168083099E-2"/>
    <n v="1"/>
    <m/>
    <x v="0"/>
    <s v="Nein"/>
    <x v="0"/>
  </r>
  <r>
    <n v="14569896"/>
    <x v="0"/>
    <x v="0"/>
    <n v="2000053"/>
    <s v="Sofortrechnung"/>
    <s v="Yasar.Yigitbilek"/>
    <x v="0"/>
    <s v="30359"/>
    <s v="Megatrade Comp. Kft"/>
    <x v="1"/>
    <s v="11"/>
    <s v="100302481"/>
    <x v="81"/>
    <s v="Apple iPhone 13 128GB"/>
    <n v="1"/>
    <n v="416"/>
    <n v="422"/>
    <n v="422"/>
    <n v="6"/>
    <n v="6"/>
    <n v="1.42"/>
    <s v="V0164"/>
    <x v="4"/>
    <s v="KPUD"/>
    <s v="EXP"/>
    <s v="Geräte"/>
    <x v="4"/>
    <n v="1"/>
    <n v="416"/>
    <n v="422"/>
    <n v="422"/>
    <n v="6"/>
    <n v="6"/>
    <n v="1.4218009478672985E-2"/>
    <n v="1"/>
    <m/>
    <x v="0"/>
    <s v="Nein"/>
    <x v="0"/>
  </r>
  <r>
    <n v="14569896"/>
    <x v="0"/>
    <x v="0"/>
    <n v="2000053"/>
    <s v="Sofortrechnung"/>
    <s v="Yasar.Yigitbilek"/>
    <x v="0"/>
    <s v="30359"/>
    <s v="Megatrade Comp. Kft"/>
    <x v="1"/>
    <s v="12"/>
    <s v="101300272"/>
    <x v="188"/>
    <s v="Apple iPhone 16 Pro 128GB"/>
    <n v="1"/>
    <n v="912"/>
    <n v="922"/>
    <n v="922"/>
    <n v="10"/>
    <n v="10"/>
    <n v="1.08"/>
    <s v="V0164"/>
    <x v="4"/>
    <s v="KPUD"/>
    <s v="EXP"/>
    <s v="Geräte"/>
    <x v="4"/>
    <n v="1"/>
    <n v="912"/>
    <n v="922"/>
    <n v="922"/>
    <n v="10"/>
    <n v="10"/>
    <n v="1.0845986984815618E-2"/>
    <n v="1"/>
    <m/>
    <x v="0"/>
    <s v="Nein"/>
    <x v="0"/>
  </r>
  <r>
    <n v="14569896"/>
    <x v="0"/>
    <x v="0"/>
    <n v="2000053"/>
    <s v="Sofortrechnung"/>
    <s v="Yasar.Yigitbilek"/>
    <x v="0"/>
    <s v="30359"/>
    <s v="Megatrade Comp. Kft"/>
    <x v="1"/>
    <s v="13"/>
    <s v="101300307"/>
    <x v="189"/>
    <s v="Apple iPhone 16 Pro Max 256GB"/>
    <n v="2"/>
    <n v="1121.6786"/>
    <n v="1130"/>
    <n v="2260"/>
    <n v="8.3214000000000006"/>
    <n v="16.64"/>
    <n v="0.73"/>
    <s v="V0164"/>
    <x v="4"/>
    <s v="KPUD"/>
    <s v="EXP"/>
    <s v="Geräte"/>
    <x v="4"/>
    <n v="2"/>
    <n v="1121.6786"/>
    <n v="1130"/>
    <n v="2260"/>
    <n v="8.3214000000000006"/>
    <n v="16.64"/>
    <n v="7.36283185840708E-3"/>
    <n v="1"/>
    <m/>
    <x v="0"/>
    <s v="Nein"/>
    <x v="0"/>
  </r>
  <r>
    <n v="14569896"/>
    <x v="0"/>
    <x v="0"/>
    <n v="2000053"/>
    <s v="Sofortrechnung"/>
    <s v="Yasar.Yigitbilek"/>
    <x v="0"/>
    <s v="30359"/>
    <s v="Megatrade Comp. Kft"/>
    <x v="1"/>
    <s v="14"/>
    <s v="100302941"/>
    <x v="190"/>
    <s v="Apple iPhone 15 Pro 256GB"/>
    <n v="1"/>
    <n v="880"/>
    <n v="920"/>
    <n v="920"/>
    <n v="40"/>
    <n v="40"/>
    <n v="4.34"/>
    <s v="V0164"/>
    <x v="4"/>
    <s v="KPUD"/>
    <s v="EXP"/>
    <s v="Geräte"/>
    <x v="4"/>
    <n v="1"/>
    <n v="880"/>
    <n v="920"/>
    <n v="920"/>
    <n v="40"/>
    <n v="40"/>
    <n v="4.3478260869565216E-2"/>
    <n v="1"/>
    <m/>
    <x v="0"/>
    <s v="Nein"/>
    <x v="0"/>
  </r>
  <r>
    <n v="14569896"/>
    <x v="0"/>
    <x v="0"/>
    <n v="2000053"/>
    <s v="Sofortrechnung"/>
    <s v="Yasar.Yigitbilek"/>
    <x v="0"/>
    <s v="30359"/>
    <s v="Megatrade Comp. Kft"/>
    <x v="1"/>
    <s v="15"/>
    <s v="101060028"/>
    <x v="191"/>
    <s v="Google Pixel 8 Pro 128GB"/>
    <n v="1"/>
    <n v="417"/>
    <n v="435"/>
    <n v="435"/>
    <n v="18"/>
    <n v="18"/>
    <n v="4.13"/>
    <s v="V0164"/>
    <x v="4"/>
    <s v="KPUD"/>
    <s v="EXP"/>
    <s v="Geräte"/>
    <x v="4"/>
    <n v="1"/>
    <n v="417"/>
    <n v="435"/>
    <n v="435"/>
    <n v="18"/>
    <n v="18"/>
    <n v="4.1379310344827586E-2"/>
    <n v="1"/>
    <m/>
    <x v="0"/>
    <s v="Nein"/>
    <x v="0"/>
  </r>
  <r>
    <n v="14569896"/>
    <x v="0"/>
    <x v="0"/>
    <n v="2000053"/>
    <s v="Sofortrechnung"/>
    <s v="Yasar.Yigitbilek"/>
    <x v="0"/>
    <s v="30359"/>
    <s v="Megatrade Comp. Kft"/>
    <x v="1"/>
    <s v="16"/>
    <s v="101060028"/>
    <x v="191"/>
    <s v="Google Pixel 8 Pro 128GB"/>
    <n v="1"/>
    <n v="417"/>
    <n v="435"/>
    <n v="435"/>
    <n v="18"/>
    <n v="18"/>
    <n v="4.13"/>
    <s v="V0164"/>
    <x v="4"/>
    <s v="KPUD"/>
    <s v="EXP"/>
    <s v="Geräte"/>
    <x v="4"/>
    <n v="1"/>
    <n v="417"/>
    <n v="435"/>
    <n v="435"/>
    <n v="18"/>
    <n v="18"/>
    <n v="4.1379310344827586E-2"/>
    <n v="1"/>
    <m/>
    <x v="0"/>
    <s v="Nein"/>
    <x v="0"/>
  </r>
  <r>
    <n v="14569896"/>
    <x v="0"/>
    <x v="0"/>
    <n v="2000053"/>
    <s v="Sofortrechnung"/>
    <s v="Yasar.Yigitbilek"/>
    <x v="0"/>
    <s v="30359"/>
    <s v="Megatrade Comp. Kft"/>
    <x v="1"/>
    <s v="17"/>
    <s v="100302946"/>
    <x v="192"/>
    <s v="Apple iPhone 15 Plus 128GB"/>
    <n v="1"/>
    <n v="685"/>
    <n v="699"/>
    <n v="699"/>
    <n v="14"/>
    <n v="14"/>
    <n v="2"/>
    <s v="V0164"/>
    <x v="4"/>
    <s v="KPUD"/>
    <s v="EXP"/>
    <s v="Geräte"/>
    <x v="4"/>
    <n v="1"/>
    <n v="685"/>
    <n v="699"/>
    <n v="699"/>
    <n v="14"/>
    <n v="14"/>
    <n v="2.0028612303290415E-2"/>
    <n v="1"/>
    <m/>
    <x v="0"/>
    <s v="Nein"/>
    <x v="0"/>
  </r>
  <r>
    <n v="14569896"/>
    <x v="0"/>
    <x v="0"/>
    <n v="2000053"/>
    <s v="Sofortrechnung"/>
    <s v="Yasar.Yigitbilek"/>
    <x v="0"/>
    <s v="30359"/>
    <s v="Megatrade Comp. Kft"/>
    <x v="1"/>
    <s v="18"/>
    <s v="100303121"/>
    <x v="121"/>
    <s v="Apple iPhone 16 Pro 128GB"/>
    <n v="1"/>
    <n v="937.89080000000001"/>
    <n v="925"/>
    <n v="925"/>
    <n v="-12.8908"/>
    <n v="-12.89"/>
    <n v="-1.39"/>
    <s v="V0164"/>
    <x v="4"/>
    <s v="KPUD"/>
    <s v="EXP"/>
    <s v="Geräte"/>
    <x v="4"/>
    <n v="1"/>
    <n v="937.89080000000001"/>
    <n v="925"/>
    <n v="925"/>
    <n v="-12.8908"/>
    <n v="-12.89"/>
    <n v="-1.3935135135135135E-2"/>
    <n v="1"/>
    <m/>
    <x v="0"/>
    <s v="Nein"/>
    <x v="1"/>
  </r>
  <r>
    <n v="14569896"/>
    <x v="0"/>
    <x v="0"/>
    <n v="2000053"/>
    <s v="Sofortrechnung"/>
    <s v="Yasar.Yigitbilek"/>
    <x v="0"/>
    <s v="30359"/>
    <s v="Megatrade Comp. Kft"/>
    <x v="1"/>
    <s v="19"/>
    <s v="101030391"/>
    <x v="147"/>
    <s v="Samsung S926B S24+ 5G 512GB"/>
    <n v="1"/>
    <n v="715"/>
    <n v="750"/>
    <n v="750"/>
    <n v="35"/>
    <n v="35"/>
    <n v="4.66"/>
    <s v="V0164"/>
    <x v="4"/>
    <s v="KPUD"/>
    <s v="EXP"/>
    <s v="Geräte"/>
    <x v="4"/>
    <n v="1"/>
    <n v="715"/>
    <n v="750"/>
    <n v="750"/>
    <n v="35"/>
    <n v="35"/>
    <n v="4.6666666666666669E-2"/>
    <n v="1"/>
    <m/>
    <x v="0"/>
    <s v="Nein"/>
    <x v="0"/>
  </r>
  <r>
    <n v="14569896"/>
    <x v="0"/>
    <x v="0"/>
    <n v="2000053"/>
    <s v="Sofortrechnung"/>
    <s v="Yasar.Yigitbilek"/>
    <x v="0"/>
    <s v="30359"/>
    <s v="Megatrade Comp. Kft"/>
    <x v="1"/>
    <s v="20"/>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69896"/>
    <x v="0"/>
    <x v="0"/>
    <n v="2000053"/>
    <s v="Sofortrechnung"/>
    <s v="Yasar.Yigitbilek"/>
    <x v="0"/>
    <s v="30359"/>
    <s v="Megatrade Comp. Kft"/>
    <x v="1"/>
    <s v="21"/>
    <s v="100302988"/>
    <x v="193"/>
    <s v="Apple iPhone 15 Pro 512GB"/>
    <n v="1"/>
    <n v="950"/>
    <n v="999"/>
    <n v="999"/>
    <n v="49"/>
    <n v="49"/>
    <n v="4.9000000000000004"/>
    <s v="V0164"/>
    <x v="4"/>
    <s v="KPUD"/>
    <s v="EXP"/>
    <s v="Geräte"/>
    <x v="4"/>
    <n v="1"/>
    <n v="950"/>
    <n v="999"/>
    <n v="999"/>
    <n v="49"/>
    <n v="49"/>
    <n v="4.9049049049049047E-2"/>
    <n v="1"/>
    <m/>
    <x v="0"/>
    <s v="Nein"/>
    <x v="0"/>
  </r>
  <r>
    <n v="14569896"/>
    <x v="0"/>
    <x v="0"/>
    <n v="2000053"/>
    <s v="Sofortrechnung"/>
    <s v="Yasar.Yigitbilek"/>
    <x v="0"/>
    <s v="30359"/>
    <s v="Megatrade Comp. Kft"/>
    <x v="1"/>
    <s v="22"/>
    <s v="101300276"/>
    <x v="87"/>
    <s v="Apple iPhone 16 Pro 128GB"/>
    <n v="1"/>
    <n v="900"/>
    <n v="920"/>
    <n v="920"/>
    <n v="20"/>
    <n v="20"/>
    <n v="2.17"/>
    <s v="V0164"/>
    <x v="4"/>
    <s v="KPUD"/>
    <s v="EXP"/>
    <s v="Geräte"/>
    <x v="4"/>
    <n v="1"/>
    <n v="900"/>
    <n v="920"/>
    <n v="920"/>
    <n v="20"/>
    <n v="20"/>
    <n v="2.1739130434782608E-2"/>
    <n v="1"/>
    <m/>
    <x v="0"/>
    <s v="Nein"/>
    <x v="0"/>
  </r>
  <r>
    <n v="14569896"/>
    <x v="0"/>
    <x v="0"/>
    <n v="2000053"/>
    <s v="Sofortrechnung"/>
    <s v="Yasar.Yigitbilek"/>
    <x v="0"/>
    <s v="30359"/>
    <s v="Megatrade Comp. Kft"/>
    <x v="1"/>
    <s v="23"/>
    <s v="101690247"/>
    <x v="107"/>
    <s v="Xiaomi Redmi Note 13 Pro 5G 8GB/256GB"/>
    <n v="1"/>
    <n v="202"/>
    <n v="217"/>
    <n v="217"/>
    <n v="15"/>
    <n v="15"/>
    <n v="6.91"/>
    <s v="V0164"/>
    <x v="4"/>
    <s v="KPUD"/>
    <s v="EXP"/>
    <s v="Geräte"/>
    <x v="4"/>
    <n v="1"/>
    <n v="202"/>
    <n v="217"/>
    <n v="217"/>
    <n v="15"/>
    <n v="15"/>
    <n v="6.9124423963133647E-2"/>
    <n v="1"/>
    <m/>
    <x v="0"/>
    <s v="Nein"/>
    <x v="0"/>
  </r>
  <r>
    <n v="14569896"/>
    <x v="0"/>
    <x v="0"/>
    <n v="2000053"/>
    <s v="Sofortrechnung"/>
    <s v="Yasar.Yigitbilek"/>
    <x v="0"/>
    <s v="30359"/>
    <s v="Megatrade Comp. Kft"/>
    <x v="1"/>
    <s v="24"/>
    <s v="101300037"/>
    <x v="91"/>
    <s v="Apple iPhone 14 128GB"/>
    <n v="1"/>
    <n v="492.46980000000002"/>
    <n v="510"/>
    <n v="510"/>
    <n v="17.530200000000001"/>
    <n v="17.53"/>
    <n v="3.43"/>
    <s v="V0164"/>
    <x v="4"/>
    <s v="KPUD"/>
    <s v="EXP"/>
    <s v="Geräte"/>
    <x v="4"/>
    <n v="1"/>
    <n v="492.46980000000002"/>
    <n v="510"/>
    <n v="510"/>
    <n v="17.530200000000001"/>
    <n v="17.53"/>
    <n v="3.4372549019607845E-2"/>
    <n v="1"/>
    <m/>
    <x v="0"/>
    <s v="Nein"/>
    <x v="0"/>
  </r>
  <r>
    <n v="14569896"/>
    <x v="0"/>
    <x v="0"/>
    <n v="2000053"/>
    <s v="Sofortrechnung"/>
    <s v="Yasar.Yigitbilek"/>
    <x v="0"/>
    <s v="30359"/>
    <s v="Megatrade Comp. Kft"/>
    <x v="1"/>
    <s v="25"/>
    <s v="101300037"/>
    <x v="91"/>
    <s v="Apple iPhone 14 128GB"/>
    <n v="4"/>
    <n v="492.46980000000002"/>
    <n v="510"/>
    <n v="2040"/>
    <n v="17.530200000000001"/>
    <n v="70.12"/>
    <n v="3.43"/>
    <s v="V0164"/>
    <x v="4"/>
    <s v="KPUD"/>
    <s v="EXP"/>
    <s v="Geräte"/>
    <x v="4"/>
    <n v="4"/>
    <n v="492.46980000000002"/>
    <n v="510"/>
    <n v="2040"/>
    <n v="17.530200000000001"/>
    <n v="70.12"/>
    <n v="3.4372549019607845E-2"/>
    <n v="1"/>
    <m/>
    <x v="0"/>
    <s v="Nein"/>
    <x v="0"/>
  </r>
  <r>
    <n v="14569896"/>
    <x v="0"/>
    <x v="0"/>
    <n v="2000053"/>
    <s v="Sofortrechnung"/>
    <s v="Yasar.Yigitbilek"/>
    <x v="0"/>
    <s v="30359"/>
    <s v="Megatrade Comp. Kft"/>
    <x v="1"/>
    <s v="26"/>
    <s v="101300037"/>
    <x v="91"/>
    <s v="Apple iPhone 14 128GB"/>
    <n v="1"/>
    <n v="492.46980000000002"/>
    <n v="510"/>
    <n v="510"/>
    <n v="17.530200000000001"/>
    <n v="17.53"/>
    <n v="3.43"/>
    <s v="V0164"/>
    <x v="4"/>
    <s v="KPUD"/>
    <s v="EXP"/>
    <s v="Geräte"/>
    <x v="4"/>
    <n v="1"/>
    <n v="492.46980000000002"/>
    <n v="510"/>
    <n v="510"/>
    <n v="17.530200000000001"/>
    <n v="17.53"/>
    <n v="3.4372549019607845E-2"/>
    <n v="1"/>
    <m/>
    <x v="0"/>
    <s v="Nein"/>
    <x v="0"/>
  </r>
  <r>
    <n v="14569896"/>
    <x v="0"/>
    <x v="0"/>
    <n v="2000053"/>
    <s v="Sofortrechnung"/>
    <s v="Yasar.Yigitbilek"/>
    <x v="0"/>
    <s v="30359"/>
    <s v="Megatrade Comp. Kft"/>
    <x v="1"/>
    <s v="27"/>
    <s v="101030380"/>
    <x v="92"/>
    <s v="Samsung S921B S24 5G 128GB"/>
    <n v="1"/>
    <n v="478.80900000000003"/>
    <n v="490"/>
    <n v="490"/>
    <n v="11.191000000000001"/>
    <n v="11.19"/>
    <n v="2.2799999999999998"/>
    <s v="V0164"/>
    <x v="4"/>
    <s v="KPUD"/>
    <s v="EXP"/>
    <s v="Geräte"/>
    <x v="4"/>
    <n v="1"/>
    <n v="478.80900000000003"/>
    <n v="490"/>
    <n v="490"/>
    <n v="11.191000000000001"/>
    <n v="11.19"/>
    <n v="2.283673469387755E-2"/>
    <n v="1"/>
    <m/>
    <x v="0"/>
    <s v="Nein"/>
    <x v="0"/>
  </r>
  <r>
    <n v="14569896"/>
    <x v="0"/>
    <x v="0"/>
    <n v="2000053"/>
    <s v="Sofortrechnung"/>
    <s v="Yasar.Yigitbilek"/>
    <x v="0"/>
    <s v="30359"/>
    <s v="Megatrade Comp. Kft"/>
    <x v="0"/>
    <s v="28"/>
    <s v="200311296"/>
    <x v="194"/>
    <s v="Apple USB Charger 20W Netzteil (Blister) MHJE3"/>
    <n v="4"/>
    <n v="12"/>
    <n v="14"/>
    <n v="56"/>
    <n v="2"/>
    <n v="8"/>
    <n v="14.28"/>
    <s v="V0164"/>
    <x v="4"/>
    <s v="KPUD"/>
    <s v="EXP"/>
    <s v="Zubehör"/>
    <x v="4"/>
    <n v="4"/>
    <n v="12"/>
    <n v="14"/>
    <n v="56"/>
    <n v="2"/>
    <n v="8"/>
    <n v="0.14285714285714285"/>
    <n v="1"/>
    <m/>
    <x v="0"/>
    <s v="Nein"/>
    <x v="0"/>
  </r>
  <r>
    <n v="14571514"/>
    <x v="0"/>
    <x v="0"/>
    <n v="2000054"/>
    <s v="Sofortrechnung"/>
    <s v="Yasar.Yigitbilek"/>
    <x v="0"/>
    <s v="23854"/>
    <s v="Digitec Galaxus AG"/>
    <x v="1"/>
    <s v="1"/>
    <s v="100302998"/>
    <x v="195"/>
    <s v="Apple iPad Pro 11&quot; (M4) 5G 512GB"/>
    <n v="8"/>
    <n v="1076"/>
    <n v="1281.3699999999999"/>
    <n v="10250.959999999999"/>
    <n v="205.37"/>
    <n v="1642.96"/>
    <n v="16.02"/>
    <s v="V0019"/>
    <x v="0"/>
    <s v="KÜB14"/>
    <s v="EXP"/>
    <s v="Geräte"/>
    <x v="0"/>
    <n v="8"/>
    <n v="1076"/>
    <n v="1281.3699999999999"/>
    <n v="10250.959999999999"/>
    <n v="205.37"/>
    <n v="1642.96"/>
    <n v="0.16027376948110228"/>
    <n v="1"/>
    <m/>
    <x v="0"/>
    <s v="Nein"/>
    <x v="0"/>
  </r>
  <r>
    <n v="14571514"/>
    <x v="0"/>
    <x v="0"/>
    <n v="2000054"/>
    <s v="Sofortrechnung"/>
    <s v="Yasar.Yigitbilek"/>
    <x v="0"/>
    <s v="23854"/>
    <s v="Digitec Galaxus AG"/>
    <x v="0"/>
    <s v="2"/>
    <s v="200370086"/>
    <x v="58"/>
    <s v="Huawei Watch Fit Special Edition (Stia-B39)"/>
    <n v="8"/>
    <n v="40.409999999999997"/>
    <n v="44.22"/>
    <n v="353.76"/>
    <n v="3.81"/>
    <n v="30.48"/>
    <n v="8.61"/>
    <s v="V0019"/>
    <x v="0"/>
    <s v="KÜB14"/>
    <s v="EXP"/>
    <s v="Zubehör"/>
    <x v="0"/>
    <n v="8"/>
    <n v="40.409999999999997"/>
    <n v="44.22"/>
    <n v="353.76"/>
    <n v="3.81"/>
    <n v="30.48"/>
    <n v="8.616010854816826E-2"/>
    <n v="1"/>
    <m/>
    <x v="0"/>
    <s v="Nein"/>
    <x v="0"/>
  </r>
  <r>
    <n v="14571514"/>
    <x v="0"/>
    <x v="0"/>
    <n v="2000054"/>
    <s v="Sofortrechnung"/>
    <s v="Yasar.Yigitbilek"/>
    <x v="0"/>
    <s v="23854"/>
    <s v="Digitec Galaxus AG"/>
    <x v="0"/>
    <s v="3"/>
    <s v="200301014"/>
    <x v="127"/>
    <s v="Samsung Watch 6 SM-R965 47mm LTE"/>
    <n v="8"/>
    <n v="170"/>
    <n v="211.05"/>
    <n v="1688.4"/>
    <n v="41.05"/>
    <n v="328.4"/>
    <n v="19.45"/>
    <s v="V0019"/>
    <x v="0"/>
    <s v="KÜB14"/>
    <s v="EXP"/>
    <s v="Zubehör"/>
    <x v="0"/>
    <n v="8"/>
    <n v="170"/>
    <n v="211.05"/>
    <n v="1688.4"/>
    <n v="41.05"/>
    <n v="328.4"/>
    <n v="0.1945036721156124"/>
    <n v="1"/>
    <m/>
    <x v="0"/>
    <s v="Nein"/>
    <x v="0"/>
  </r>
  <r>
    <n v="14571514"/>
    <x v="0"/>
    <x v="0"/>
    <n v="2000054"/>
    <s v="Sofortrechnung"/>
    <s v="Yasar.Yigitbilek"/>
    <x v="0"/>
    <s v="23854"/>
    <s v="Digitec Galaxus AG"/>
    <x v="0"/>
    <s v="4"/>
    <s v="200300198"/>
    <x v="9"/>
    <s v="Apple Watch Ultra 2 LTE 49mm Titan Loop L / PREIS"/>
    <n v="1"/>
    <n v="550"/>
    <n v="603"/>
    <n v="603"/>
    <n v="53"/>
    <n v="53"/>
    <n v="8.7799999999999994"/>
    <s v="V0019"/>
    <x v="0"/>
    <s v="KÜB14"/>
    <s v="EXP"/>
    <s v="Zubehör"/>
    <x v="0"/>
    <n v="1"/>
    <n v="550"/>
    <n v="603"/>
    <n v="603"/>
    <n v="53"/>
    <n v="53"/>
    <n v="8.7893864013267001E-2"/>
    <n v="1"/>
    <m/>
    <x v="0"/>
    <s v="Nein"/>
    <x v="0"/>
  </r>
  <r>
    <n v="14571514"/>
    <x v="0"/>
    <x v="0"/>
    <n v="2000054"/>
    <s v="Sofortrechnung"/>
    <s v="Yasar.Yigitbilek"/>
    <x v="0"/>
    <s v="23854"/>
    <s v="Digitec Galaxus AG"/>
    <x v="0"/>
    <s v="5"/>
    <s v="200300409"/>
    <x v="89"/>
    <s v="nach Aufnahme in Preisliste pflegen"/>
    <n v="4"/>
    <n v="345"/>
    <n v="354.77"/>
    <n v="1419.08"/>
    <n v="9.77"/>
    <n v="39.08"/>
    <n v="2.75"/>
    <s v="V0019"/>
    <x v="0"/>
    <s v="KÜB14"/>
    <s v="EXP"/>
    <s v="Zubehör"/>
    <x v="0"/>
    <n v="4"/>
    <n v="345"/>
    <n v="354.77"/>
    <n v="1419.08"/>
    <n v="9.77"/>
    <n v="39.08"/>
    <n v="2.7538968909434282E-2"/>
    <n v="1"/>
    <m/>
    <x v="0"/>
    <s v="Nein"/>
    <x v="0"/>
  </r>
  <r>
    <n v="14571514"/>
    <x v="0"/>
    <x v="0"/>
    <n v="2000054"/>
    <s v="Sofortrechnung"/>
    <s v="Yasar.Yigitbilek"/>
    <x v="0"/>
    <s v="23854"/>
    <s v="Digitec Galaxus AG"/>
    <x v="1"/>
    <s v="6"/>
    <s v="100303148"/>
    <x v="196"/>
    <s v="Apple iPhone 15 Pro 512GB"/>
    <n v="10"/>
    <n v="944.7826"/>
    <n v="1044.2"/>
    <n v="10442"/>
    <n v="99.417400000000001"/>
    <n v="994.17"/>
    <n v="9.52"/>
    <s v="V0019"/>
    <x v="0"/>
    <s v="KÜB14"/>
    <s v="EXP"/>
    <s v="Geräte"/>
    <x v="0"/>
    <n v="10"/>
    <n v="944.7826"/>
    <n v="1044.2"/>
    <n v="10442"/>
    <n v="99.417400000000001"/>
    <n v="994.17"/>
    <n v="9.5208772265849451E-2"/>
    <n v="1"/>
    <m/>
    <x v="0"/>
    <s v="Nein"/>
    <x v="0"/>
  </r>
  <r>
    <n v="14571514"/>
    <x v="0"/>
    <x v="0"/>
    <n v="2000054"/>
    <s v="Sofortrechnung"/>
    <s v="Yasar.Yigitbilek"/>
    <x v="0"/>
    <s v="23854"/>
    <s v="Digitec Galaxus AG"/>
    <x v="0"/>
    <s v="7"/>
    <s v="200370064"/>
    <x v="66"/>
    <s v="Huawei Watch GT4 41mm (Aurora-B19M)"/>
    <n v="10"/>
    <n v="149.23050000000001"/>
    <n v="159.79"/>
    <n v="1597.9"/>
    <n v="10.5595"/>
    <n v="105.59"/>
    <n v="6.6"/>
    <s v="V0019"/>
    <x v="0"/>
    <s v="KÜB14"/>
    <s v="EXP"/>
    <s v="Zubehör"/>
    <x v="0"/>
    <n v="10"/>
    <n v="149.23050000000001"/>
    <n v="159.79"/>
    <n v="1597.9"/>
    <n v="10.5595"/>
    <n v="105.59"/>
    <n v="6.6080480630827956E-2"/>
    <n v="1"/>
    <m/>
    <x v="0"/>
    <s v="Nein"/>
    <x v="0"/>
  </r>
  <r>
    <n v="14571514"/>
    <x v="0"/>
    <x v="0"/>
    <n v="2000054"/>
    <s v="Sofortrechnung"/>
    <s v="Yasar.Yigitbilek"/>
    <x v="0"/>
    <s v="23854"/>
    <s v="Digitec Galaxus AG"/>
    <x v="1"/>
    <s v="8"/>
    <s v="101300333"/>
    <x v="5"/>
    <s v="Apple iPad 10.2&quot; 2021 64GB [WiFi]"/>
    <n v="66"/>
    <n v="202"/>
    <n v="220.09"/>
    <n v="14525.94"/>
    <n v="18.09"/>
    <n v="1193.94"/>
    <n v="8.2100000000000009"/>
    <s v="V0019"/>
    <x v="0"/>
    <s v="KÜB14"/>
    <s v="EXP"/>
    <s v="Geräte"/>
    <x v="0"/>
    <n v="66"/>
    <n v="202"/>
    <n v="220.09"/>
    <n v="14525.94"/>
    <n v="18.09"/>
    <n v="1193.94"/>
    <n v="8.2193648053069196E-2"/>
    <n v="1"/>
    <m/>
    <x v="0"/>
    <s v="Nein"/>
    <x v="0"/>
  </r>
  <r>
    <n v="14570790"/>
    <x v="0"/>
    <x v="0"/>
    <n v="2000055"/>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0790"/>
    <x v="0"/>
    <x v="0"/>
    <n v="2000055"/>
    <s v="Sofortrechnung"/>
    <s v="eam\mustafa.oezer"/>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0795"/>
    <x v="0"/>
    <x v="0"/>
    <n v="2000056"/>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0795"/>
    <x v="0"/>
    <x v="0"/>
    <n v="2000056"/>
    <s v="Sofortrechnung"/>
    <s v="eam\mustafa.oezer"/>
    <x v="1"/>
    <s v="23433"/>
    <s v="Jacob Elektronik GmbH"/>
    <x v="1"/>
    <s v="2"/>
    <s v="101030649"/>
    <x v="144"/>
    <s v="Samsung X920N Tab S10 Ultra 256GB [WiFi]"/>
    <n v="1"/>
    <n v="774.13789999999995"/>
    <n v="815"/>
    <n v="815"/>
    <n v="40.862099999999998"/>
    <n v="40.86"/>
    <n v="5.01"/>
    <s v="V0042"/>
    <x v="5"/>
    <s v="KÜB30"/>
    <s v="GRK"/>
    <s v="Geräte"/>
    <x v="5"/>
    <n v="1"/>
    <n v="774.13789999999995"/>
    <n v="815"/>
    <n v="815"/>
    <n v="40.862099999999998"/>
    <n v="40.86"/>
    <n v="5.0134969325153371E-2"/>
    <n v="1"/>
    <m/>
    <x v="0"/>
    <s v="Nein"/>
    <x v="0"/>
  </r>
  <r>
    <n v="14570815"/>
    <x v="0"/>
    <x v="0"/>
    <n v="2000057"/>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0815"/>
    <x v="0"/>
    <x v="0"/>
    <n v="2000057"/>
    <s v="Sofortrechnung"/>
    <s v="eam\mustafa.oezer"/>
    <x v="1"/>
    <s v="23433"/>
    <s v="Jacob Elektronik GmbH"/>
    <x v="1"/>
    <s v="2"/>
    <s v="101690269"/>
    <x v="197"/>
    <s v="Xiaomi POCO X6 Pro 5G 12GB/512GB"/>
    <n v="1"/>
    <n v="246"/>
    <n v="265"/>
    <n v="265"/>
    <n v="19"/>
    <n v="19"/>
    <n v="7.16"/>
    <s v="V0042"/>
    <x v="5"/>
    <s v="KÜB30"/>
    <s v="GRK"/>
    <s v="Geräte"/>
    <x v="5"/>
    <n v="1"/>
    <n v="246"/>
    <n v="265"/>
    <n v="265"/>
    <n v="19"/>
    <n v="19"/>
    <n v="7.1698113207547168E-2"/>
    <n v="1"/>
    <m/>
    <x v="0"/>
    <s v="Nein"/>
    <x v="0"/>
  </r>
  <r>
    <n v="14570824"/>
    <x v="0"/>
    <x v="0"/>
    <n v="2000058"/>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0824"/>
    <x v="0"/>
    <x v="0"/>
    <n v="2000058"/>
    <s v="Sofortrechnung"/>
    <s v="eam\mustafa.oezer"/>
    <x v="1"/>
    <s v="23433"/>
    <s v="Jacob Elektronik GmbH"/>
    <x v="0"/>
    <s v="2"/>
    <s v="200300455"/>
    <x v="198"/>
    <s v="nach Aufnahme in Preisliste pflegen"/>
    <n v="1"/>
    <n v="660"/>
    <n v="675"/>
    <n v="675"/>
    <n v="15"/>
    <n v="15"/>
    <n v="2.2200000000000002"/>
    <s v="V0042"/>
    <x v="5"/>
    <s v="KÜB30"/>
    <s v="GRK"/>
    <s v="Zubehör"/>
    <x v="5"/>
    <n v="1"/>
    <n v="660"/>
    <n v="675"/>
    <n v="675"/>
    <n v="15"/>
    <n v="15"/>
    <n v="2.2222222222222223E-2"/>
    <n v="1"/>
    <m/>
    <x v="0"/>
    <s v="Nein"/>
    <x v="0"/>
  </r>
  <r>
    <n v="14570860"/>
    <x v="0"/>
    <x v="0"/>
    <n v="2000059"/>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0860"/>
    <x v="0"/>
    <x v="0"/>
    <n v="2000059"/>
    <s v="Sofortrechnung"/>
    <s v="eam\mustafa.oezer"/>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0987"/>
    <x v="0"/>
    <x v="0"/>
    <n v="2000060"/>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0987"/>
    <x v="0"/>
    <x v="0"/>
    <n v="2000060"/>
    <s v="Sofortrechnung"/>
    <s v="eam\mustafa.oezer"/>
    <x v="1"/>
    <s v="23433"/>
    <s v="Jacob Elektronik GmbH"/>
    <x v="0"/>
    <s v="2"/>
    <s v="200300228"/>
    <x v="199"/>
    <s v="Aktualisierung nach Preispflege"/>
    <n v="1"/>
    <n v="260"/>
    <n v="289"/>
    <n v="289"/>
    <n v="29"/>
    <n v="29"/>
    <n v="10.029999999999999"/>
    <s v="V0042"/>
    <x v="5"/>
    <s v="KÜB30"/>
    <s v="GRK"/>
    <s v="Zubehör"/>
    <x v="5"/>
    <n v="1"/>
    <n v="260"/>
    <n v="289"/>
    <n v="289"/>
    <n v="29"/>
    <n v="29"/>
    <n v="0.10034602076124567"/>
    <n v="1"/>
    <m/>
    <x v="0"/>
    <s v="Nein"/>
    <x v="0"/>
  </r>
  <r>
    <n v="14571002"/>
    <x v="0"/>
    <x v="0"/>
    <n v="2000061"/>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002"/>
    <x v="0"/>
    <x v="0"/>
    <n v="2000061"/>
    <s v="Sofortrechnung"/>
    <s v="eam\mustafa.oezer"/>
    <x v="1"/>
    <s v="23433"/>
    <s v="Jacob Elektronik GmbH"/>
    <x v="1"/>
    <s v="2"/>
    <s v="101030355"/>
    <x v="57"/>
    <s v="Samsung A256B A25 5G 256GB"/>
    <n v="1"/>
    <n v="189"/>
    <n v="199"/>
    <n v="199"/>
    <n v="10"/>
    <n v="10"/>
    <n v="5.0199999999999996"/>
    <s v="V0042"/>
    <x v="5"/>
    <s v="KÜB30"/>
    <s v="GRK"/>
    <s v="Geräte"/>
    <x v="5"/>
    <n v="1"/>
    <n v="189"/>
    <n v="199"/>
    <n v="199"/>
    <n v="10"/>
    <n v="10"/>
    <n v="5.0251256281407038E-2"/>
    <n v="1"/>
    <m/>
    <x v="0"/>
    <s v="Nein"/>
    <x v="0"/>
  </r>
  <r>
    <n v="14571019"/>
    <x v="0"/>
    <x v="0"/>
    <n v="2000062"/>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019"/>
    <x v="0"/>
    <x v="0"/>
    <n v="2000062"/>
    <s v="Sofortrechnung"/>
    <s v="eam\mustafa.oezer"/>
    <x v="1"/>
    <s v="23433"/>
    <s v="Jacob Elektronik GmbH"/>
    <x v="1"/>
    <s v="2"/>
    <s v="100060684"/>
    <x v="35"/>
    <s v="Google Pixel 8a 128GB"/>
    <n v="1"/>
    <n v="285"/>
    <n v="309"/>
    <n v="309"/>
    <n v="24"/>
    <n v="24"/>
    <n v="7.76"/>
    <s v="V0042"/>
    <x v="5"/>
    <s v="KÜB30"/>
    <s v="GRK"/>
    <s v="Geräte"/>
    <x v="5"/>
    <n v="1"/>
    <n v="285"/>
    <n v="309"/>
    <n v="309"/>
    <n v="24"/>
    <n v="24"/>
    <n v="7.7669902912621352E-2"/>
    <n v="1"/>
    <m/>
    <x v="0"/>
    <s v="Nein"/>
    <x v="0"/>
  </r>
  <r>
    <n v="14571048"/>
    <x v="0"/>
    <x v="0"/>
    <n v="2000063"/>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048"/>
    <x v="0"/>
    <x v="0"/>
    <n v="2000063"/>
    <s v="Sofortrechnung"/>
    <s v="eam\mustafa.oezer"/>
    <x v="1"/>
    <s v="23433"/>
    <s v="Jacob Elektronik GmbH"/>
    <x v="1"/>
    <s v="2"/>
    <s v="100060686"/>
    <x v="32"/>
    <s v="Google Pixel 8a 128GB"/>
    <n v="1"/>
    <n v="285"/>
    <n v="309"/>
    <n v="309"/>
    <n v="24"/>
    <n v="24"/>
    <n v="7.76"/>
    <s v="V0042"/>
    <x v="5"/>
    <s v="KÜB30"/>
    <s v="GRK"/>
    <s v="Geräte"/>
    <x v="5"/>
    <n v="1"/>
    <n v="285"/>
    <n v="309"/>
    <n v="309"/>
    <n v="24"/>
    <n v="24"/>
    <n v="7.7669902912621352E-2"/>
    <n v="1"/>
    <m/>
    <x v="0"/>
    <s v="Nein"/>
    <x v="0"/>
  </r>
  <r>
    <n v="14571053"/>
    <x v="0"/>
    <x v="0"/>
    <n v="2000064"/>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053"/>
    <x v="0"/>
    <x v="0"/>
    <n v="2000064"/>
    <s v="Sofortrechnung"/>
    <s v="eam\mustafa.oezer"/>
    <x v="1"/>
    <s v="23433"/>
    <s v="Jacob Elektronik GmbH"/>
    <x v="0"/>
    <s v="2"/>
    <s v="200300220"/>
    <x v="200"/>
    <s v="Apple Watch S9 GPS 45mm Alu S/M"/>
    <n v="1"/>
    <n v="260"/>
    <n v="289"/>
    <n v="289"/>
    <n v="29"/>
    <n v="29"/>
    <n v="10.029999999999999"/>
    <s v="V0042"/>
    <x v="5"/>
    <s v="KÜB30"/>
    <s v="GRK"/>
    <s v="Zubehör"/>
    <x v="5"/>
    <n v="1"/>
    <n v="260"/>
    <n v="289"/>
    <n v="289"/>
    <n v="29"/>
    <n v="29"/>
    <n v="0.10034602076124567"/>
    <n v="1"/>
    <m/>
    <x v="0"/>
    <s v="Nein"/>
    <x v="0"/>
  </r>
  <r>
    <n v="14571095"/>
    <x v="0"/>
    <x v="0"/>
    <n v="2000065"/>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095"/>
    <x v="0"/>
    <x v="0"/>
    <n v="2000065"/>
    <s v="Sofortrechnung"/>
    <s v="eam\mustafa.oezer"/>
    <x v="1"/>
    <s v="23433"/>
    <s v="Jacob Elektronik GmbH"/>
    <x v="1"/>
    <s v="2"/>
    <s v="100302952"/>
    <x v="20"/>
    <s v="Apple iPhone 15 128GB"/>
    <n v="1"/>
    <n v="605"/>
    <n v="627"/>
    <n v="627"/>
    <n v="22"/>
    <n v="22"/>
    <n v="3.5"/>
    <s v="V0042"/>
    <x v="5"/>
    <s v="KÜB30"/>
    <s v="GRK"/>
    <s v="Geräte"/>
    <x v="5"/>
    <n v="1"/>
    <n v="605"/>
    <n v="627"/>
    <n v="627"/>
    <n v="22"/>
    <n v="22"/>
    <n v="3.5087719298245612E-2"/>
    <n v="1"/>
    <m/>
    <x v="0"/>
    <s v="Nein"/>
    <x v="0"/>
  </r>
  <r>
    <n v="14571259"/>
    <x v="0"/>
    <x v="0"/>
    <n v="2000066"/>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259"/>
    <x v="0"/>
    <x v="0"/>
    <n v="2000066"/>
    <s v="Sofortrechnung"/>
    <s v="eam\mustafa.oezer"/>
    <x v="1"/>
    <s v="23433"/>
    <s v="Jacob Elektronik GmbH"/>
    <x v="0"/>
    <s v="2"/>
    <s v="200300210"/>
    <x v="201"/>
    <s v="Apple Watch S9 GPS 41mm Alu M/L"/>
    <n v="1"/>
    <n v="250"/>
    <n v="279"/>
    <n v="279"/>
    <n v="29"/>
    <n v="29"/>
    <n v="10.39"/>
    <s v="V0042"/>
    <x v="5"/>
    <s v="KÜB30"/>
    <s v="GRK"/>
    <s v="Zubehör"/>
    <x v="5"/>
    <n v="1"/>
    <n v="250"/>
    <n v="279"/>
    <n v="279"/>
    <n v="29"/>
    <n v="29"/>
    <n v="0.1039426523297491"/>
    <n v="1"/>
    <m/>
    <x v="0"/>
    <s v="Nein"/>
    <x v="0"/>
  </r>
  <r>
    <n v="14571261"/>
    <x v="0"/>
    <x v="0"/>
    <n v="2000067"/>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261"/>
    <x v="0"/>
    <x v="0"/>
    <n v="2000067"/>
    <s v="Sofortrechnung"/>
    <s v="eam\mustafa.oezer"/>
    <x v="1"/>
    <s v="23433"/>
    <s v="Jacob Elektronik GmbH"/>
    <x v="1"/>
    <s v="2"/>
    <s v="100060669"/>
    <x v="33"/>
    <s v="Google Pixel 7a 128GB"/>
    <n v="1"/>
    <n v="227.09690000000001"/>
    <n v="239"/>
    <n v="239"/>
    <n v="11.9031"/>
    <n v="11.9"/>
    <n v="4.9800000000000004"/>
    <s v="V0042"/>
    <x v="5"/>
    <s v="KÜB30"/>
    <s v="GRK"/>
    <s v="Geräte"/>
    <x v="5"/>
    <n v="1"/>
    <n v="227.09690000000001"/>
    <n v="239"/>
    <n v="239"/>
    <n v="11.9031"/>
    <n v="11.9"/>
    <n v="4.9790794979079497E-2"/>
    <n v="1"/>
    <m/>
    <x v="0"/>
    <s v="Nein"/>
    <x v="0"/>
  </r>
  <r>
    <n v="14571289"/>
    <x v="0"/>
    <x v="0"/>
    <n v="2000068"/>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289"/>
    <x v="0"/>
    <x v="0"/>
    <n v="2000068"/>
    <s v="Sofortrechnung"/>
    <s v="eam\mustafa.oezer"/>
    <x v="1"/>
    <s v="23433"/>
    <s v="Jacob Elektronik GmbH"/>
    <x v="1"/>
    <s v="2"/>
    <s v="100060685"/>
    <x v="11"/>
    <s v="Google Pixel 8a 128GB"/>
    <n v="1"/>
    <n v="285"/>
    <n v="309"/>
    <n v="309"/>
    <n v="24"/>
    <n v="24"/>
    <n v="7.76"/>
    <s v="V0042"/>
    <x v="5"/>
    <s v="KÜB30"/>
    <s v="GRK"/>
    <s v="Geräte"/>
    <x v="5"/>
    <n v="1"/>
    <n v="285"/>
    <n v="309"/>
    <n v="309"/>
    <n v="24"/>
    <n v="24"/>
    <n v="7.7669902912621352E-2"/>
    <n v="1"/>
    <m/>
    <x v="0"/>
    <s v="Nein"/>
    <x v="0"/>
  </r>
  <r>
    <n v="14571291"/>
    <x v="0"/>
    <x v="0"/>
    <n v="2000069"/>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291"/>
    <x v="0"/>
    <x v="0"/>
    <n v="2000069"/>
    <s v="Sofortrechnung"/>
    <s v="eam\mustafa.oezer"/>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1296"/>
    <x v="0"/>
    <x v="0"/>
    <n v="2000070"/>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296"/>
    <x v="0"/>
    <x v="0"/>
    <n v="2000070"/>
    <s v="Sofortrechnung"/>
    <s v="eam\mustafa.oezer"/>
    <x v="1"/>
    <s v="23433"/>
    <s v="Jacob Elektronik GmbH"/>
    <x v="1"/>
    <s v="2"/>
    <s v="101690307"/>
    <x v="108"/>
    <s v="Xiaomi POCO X6 Pro 5G 8GB/256GB"/>
    <n v="1"/>
    <n v="212"/>
    <n v="225"/>
    <n v="225"/>
    <n v="13"/>
    <n v="13"/>
    <n v="5.77"/>
    <s v="V0042"/>
    <x v="5"/>
    <s v="KÜB30"/>
    <s v="GRK"/>
    <s v="Geräte"/>
    <x v="5"/>
    <n v="1"/>
    <n v="212"/>
    <n v="225"/>
    <n v="225"/>
    <n v="13"/>
    <n v="13"/>
    <n v="5.7777777777777775E-2"/>
    <n v="1"/>
    <m/>
    <x v="0"/>
    <s v="Nein"/>
    <x v="0"/>
  </r>
  <r>
    <n v="14571332"/>
    <x v="0"/>
    <x v="0"/>
    <n v="2000071"/>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332"/>
    <x v="0"/>
    <x v="0"/>
    <n v="2000071"/>
    <s v="Sofortrechnung"/>
    <s v="eam\mustafa.oezer"/>
    <x v="1"/>
    <s v="23433"/>
    <s v="Jacob Elektronik GmbH"/>
    <x v="0"/>
    <s v="2"/>
    <s v="200300212"/>
    <x v="148"/>
    <s v="Apple Watch S9 GPS 41mm Alu LOOP"/>
    <n v="1"/>
    <n v="250"/>
    <n v="279"/>
    <n v="279"/>
    <n v="29"/>
    <n v="29"/>
    <n v="10.39"/>
    <s v="V0042"/>
    <x v="5"/>
    <s v="KÜB30"/>
    <s v="GRK"/>
    <s v="Zubehör"/>
    <x v="5"/>
    <n v="1"/>
    <n v="250"/>
    <n v="279"/>
    <n v="279"/>
    <n v="29"/>
    <n v="29"/>
    <n v="0.1039426523297491"/>
    <n v="1"/>
    <m/>
    <x v="0"/>
    <s v="Nein"/>
    <x v="0"/>
  </r>
  <r>
    <n v="14571458"/>
    <x v="0"/>
    <x v="0"/>
    <n v="2000072"/>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458"/>
    <x v="0"/>
    <x v="0"/>
    <n v="2000072"/>
    <s v="Sofortrechnung"/>
    <s v="eam\mustafa.oezer"/>
    <x v="1"/>
    <s v="23433"/>
    <s v="Jacob Elektronik GmbH"/>
    <x v="1"/>
    <s v="2"/>
    <s v="101690318"/>
    <x v="202"/>
    <s v="Xiaomi 14T 5G 12GB/256GB"/>
    <n v="1"/>
    <n v="350"/>
    <n v="359"/>
    <n v="359"/>
    <n v="9"/>
    <n v="9"/>
    <n v="2.5"/>
    <s v="V0042"/>
    <x v="5"/>
    <s v="KÜB30"/>
    <s v="GRK"/>
    <s v="Geräte"/>
    <x v="5"/>
    <n v="1"/>
    <n v="350"/>
    <n v="359"/>
    <n v="359"/>
    <n v="9"/>
    <n v="9"/>
    <n v="2.5069637883008356E-2"/>
    <n v="1"/>
    <m/>
    <x v="0"/>
    <s v="Nein"/>
    <x v="0"/>
  </r>
  <r>
    <n v="14571482"/>
    <x v="0"/>
    <x v="0"/>
    <n v="2000073"/>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482"/>
    <x v="0"/>
    <x v="0"/>
    <n v="2000073"/>
    <s v="Sofortrechnung"/>
    <s v="eam\mustafa.oezer"/>
    <x v="1"/>
    <s v="23433"/>
    <s v="Jacob Elektronik GmbH"/>
    <x v="1"/>
    <s v="2"/>
    <s v="101690307"/>
    <x v="108"/>
    <s v="Xiaomi POCO X6 Pro 5G 8GB/256GB"/>
    <n v="1"/>
    <n v="212"/>
    <n v="225"/>
    <n v="225"/>
    <n v="13"/>
    <n v="13"/>
    <n v="5.77"/>
    <s v="V0042"/>
    <x v="5"/>
    <s v="KÜB30"/>
    <s v="GRK"/>
    <s v="Geräte"/>
    <x v="5"/>
    <n v="1"/>
    <n v="212"/>
    <n v="225"/>
    <n v="225"/>
    <n v="13"/>
    <n v="13"/>
    <n v="5.7777777777777775E-2"/>
    <n v="1"/>
    <m/>
    <x v="0"/>
    <s v="Nein"/>
    <x v="0"/>
  </r>
  <r>
    <n v="14571549"/>
    <x v="0"/>
    <x v="0"/>
    <n v="2000074"/>
    <s v="Sofortrechnung"/>
    <s v="Yasar.Yigitbilek"/>
    <x v="0"/>
    <s v="24156"/>
    <s v="Global Multimedia SAS"/>
    <x v="1"/>
    <s v="1"/>
    <s v="101030457"/>
    <x v="203"/>
    <s v="Samsung A556B A55 5G 128GB"/>
    <n v="50"/>
    <n v="253.2636"/>
    <n v="262"/>
    <n v="13100"/>
    <n v="8.7363999999999997"/>
    <n v="436.82"/>
    <n v="3.33"/>
    <s v="V0027"/>
    <x v="9"/>
    <s v="KPUD"/>
    <s v="EXP"/>
    <s v="Geräte"/>
    <x v="7"/>
    <n v="50"/>
    <n v="253.2636"/>
    <n v="262"/>
    <n v="13100"/>
    <n v="8.7363999999999997"/>
    <n v="436.82"/>
    <n v="3.3345038167938934E-2"/>
    <n v="1"/>
    <m/>
    <x v="0"/>
    <s v="Nein"/>
    <x v="0"/>
  </r>
  <r>
    <n v="14571549"/>
    <x v="0"/>
    <x v="0"/>
    <n v="2000074"/>
    <s v="Sofortrechnung"/>
    <s v="Yasar.Yigitbilek"/>
    <x v="0"/>
    <s v="24156"/>
    <s v="Global Multimedia SAS"/>
    <x v="1"/>
    <s v="2"/>
    <s v="101030408"/>
    <x v="204"/>
    <s v="Samsung X110N Tab A9 64GB [WiFi]"/>
    <n v="50"/>
    <n v="90.019599999999997"/>
    <n v="95"/>
    <n v="4750"/>
    <n v="4.9804000000000004"/>
    <n v="249.02"/>
    <n v="5.24"/>
    <s v="V0027"/>
    <x v="9"/>
    <s v="KPUD"/>
    <s v="EXP"/>
    <s v="Geräte"/>
    <x v="7"/>
    <n v="50"/>
    <n v="90.019599999999997"/>
    <n v="95"/>
    <n v="4750"/>
    <n v="4.9804000000000004"/>
    <n v="249.02"/>
    <n v="5.2425263157894739E-2"/>
    <n v="1"/>
    <m/>
    <x v="0"/>
    <s v="Nein"/>
    <x v="0"/>
  </r>
  <r>
    <n v="14571549"/>
    <x v="0"/>
    <x v="0"/>
    <n v="2000074"/>
    <s v="Sofortrechnung"/>
    <s v="Yasar.Yigitbilek"/>
    <x v="0"/>
    <s v="24156"/>
    <s v="Global Multimedia SAS"/>
    <x v="1"/>
    <s v="3"/>
    <s v="101030409"/>
    <x v="205"/>
    <s v="Samsung X110N Tab A9 64GB [WiFi]"/>
    <n v="19"/>
    <n v="90"/>
    <n v="95"/>
    <n v="1805"/>
    <n v="5"/>
    <n v="95"/>
    <n v="5.26"/>
    <s v="V0027"/>
    <x v="9"/>
    <s v="KPUD"/>
    <s v="EXP"/>
    <s v="Geräte"/>
    <x v="7"/>
    <n v="19"/>
    <n v="90"/>
    <n v="95"/>
    <n v="1805"/>
    <n v="5"/>
    <n v="95"/>
    <n v="5.2631578947368418E-2"/>
    <n v="1"/>
    <m/>
    <x v="0"/>
    <s v="Nein"/>
    <x v="0"/>
  </r>
  <r>
    <n v="14571515"/>
    <x v="0"/>
    <x v="0"/>
    <n v="2000075"/>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515"/>
    <x v="0"/>
    <x v="0"/>
    <n v="2000075"/>
    <s v="Sofortrechnung"/>
    <s v="eam\mustafa.oezer"/>
    <x v="1"/>
    <s v="23433"/>
    <s v="Jacob Elektronik GmbH"/>
    <x v="1"/>
    <s v="2"/>
    <s v="100060669"/>
    <x v="33"/>
    <s v="Google Pixel 7a 128GB"/>
    <n v="1"/>
    <n v="227.09690000000001"/>
    <n v="239"/>
    <n v="239"/>
    <n v="11.9031"/>
    <n v="11.9"/>
    <n v="4.9800000000000004"/>
    <s v="V0042"/>
    <x v="5"/>
    <s v="KÜB30"/>
    <s v="GRK"/>
    <s v="Geräte"/>
    <x v="5"/>
    <n v="1"/>
    <n v="227.09690000000001"/>
    <n v="239"/>
    <n v="239"/>
    <n v="11.9031"/>
    <n v="11.9"/>
    <n v="4.9790794979079497E-2"/>
    <n v="1"/>
    <m/>
    <x v="0"/>
    <s v="Nein"/>
    <x v="0"/>
  </r>
  <r>
    <n v="14571516"/>
    <x v="0"/>
    <x v="0"/>
    <n v="2000076"/>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516"/>
    <x v="0"/>
    <x v="0"/>
    <n v="2000076"/>
    <s v="Sofortrechnung"/>
    <s v="eam\mustafa.oezer"/>
    <x v="1"/>
    <s v="23433"/>
    <s v="Jacob Elektronik GmbH"/>
    <x v="1"/>
    <s v="2"/>
    <s v="100690579"/>
    <x v="206"/>
    <s v="Xiaomi Redmi 13C 4GB/128GB"/>
    <n v="1"/>
    <n v="80.210499999999996"/>
    <n v="89"/>
    <n v="89"/>
    <n v="8.7895000000000003"/>
    <n v="8.7899999999999991"/>
    <n v="9.8699999999999992"/>
    <s v="V0042"/>
    <x v="5"/>
    <s v="KÜB30"/>
    <s v="GRK"/>
    <s v="Geräte"/>
    <x v="5"/>
    <n v="1"/>
    <n v="80.210499999999996"/>
    <n v="89"/>
    <n v="89"/>
    <n v="8.7895000000000003"/>
    <n v="8.7899999999999991"/>
    <n v="9.8764044943820212E-2"/>
    <n v="1"/>
    <m/>
    <x v="0"/>
    <s v="Nein"/>
    <x v="0"/>
  </r>
  <r>
    <n v="14571518"/>
    <x v="0"/>
    <x v="0"/>
    <n v="2000077"/>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1518"/>
    <x v="0"/>
    <x v="0"/>
    <n v="2000077"/>
    <s v="Sofortrechnung"/>
    <s v="eam\mustafa.oezer"/>
    <x v="1"/>
    <s v="23433"/>
    <s v="Jacob Elektronik GmbH"/>
    <x v="1"/>
    <s v="2"/>
    <s v="101030425"/>
    <x v="207"/>
    <s v="Samsung A256B A25 5G 128GB"/>
    <n v="2"/>
    <n v="160.5153"/>
    <n v="169"/>
    <n v="338"/>
    <n v="8.4847000000000001"/>
    <n v="16.97"/>
    <n v="5.0199999999999996"/>
    <s v="V0042"/>
    <x v="5"/>
    <s v="KÜB30"/>
    <s v="GRK"/>
    <s v="Geräte"/>
    <x v="5"/>
    <n v="2"/>
    <n v="160.5153"/>
    <n v="169"/>
    <n v="338"/>
    <n v="8.4847000000000001"/>
    <n v="16.97"/>
    <n v="5.0207100591715972E-2"/>
    <n v="1"/>
    <m/>
    <x v="0"/>
    <s v="Nein"/>
    <x v="0"/>
  </r>
  <r>
    <n v="14571029"/>
    <x v="0"/>
    <x v="0"/>
    <n v="2000078"/>
    <s v="Sofortrechnung"/>
    <s v="Yasar.Yigitbilek"/>
    <x v="2"/>
    <s v="27934"/>
    <s v="Euronics XXL Lebach - Mega Company GmbH"/>
    <x v="1"/>
    <s v="1"/>
    <s v="101690271"/>
    <x v="46"/>
    <s v="Xiaomi Redmi A3 3GB/64GB"/>
    <n v="2"/>
    <n v="55"/>
    <n v="62"/>
    <n v="124"/>
    <n v="7"/>
    <n v="14"/>
    <n v="11.29"/>
    <s v="V0134"/>
    <x v="10"/>
    <s v="KABB7"/>
    <s v="FHK"/>
    <s v="Geräte"/>
    <x v="2"/>
    <n v="2"/>
    <n v="55"/>
    <n v="62"/>
    <n v="124"/>
    <n v="7"/>
    <n v="14"/>
    <n v="0.11290322580645161"/>
    <n v="1"/>
    <m/>
    <x v="0"/>
    <s v="Nein"/>
    <x v="0"/>
  </r>
  <r>
    <n v="14571029"/>
    <x v="0"/>
    <x v="0"/>
    <n v="2000078"/>
    <s v="Sofortrechnung"/>
    <s v="Yasar.Yigitbilek"/>
    <x v="2"/>
    <s v="27934"/>
    <s v="Euronics XXL Lebach - Mega Company GmbH"/>
    <x v="0"/>
    <s v="2"/>
    <s v="201230001"/>
    <x v="208"/>
    <s v="Sony Playstation 5 Slim Disc Edition"/>
    <n v="1"/>
    <n v="405.41669999999999"/>
    <n v="425"/>
    <n v="425"/>
    <n v="19.583300000000001"/>
    <n v="19.579999999999998"/>
    <n v="4.5999999999999996"/>
    <s v="V0134"/>
    <x v="10"/>
    <s v="KABB7"/>
    <s v="FHK"/>
    <s v="Zubehör"/>
    <x v="2"/>
    <n v="1"/>
    <n v="405.41669999999999"/>
    <n v="425"/>
    <n v="425"/>
    <n v="19.583300000000001"/>
    <n v="19.579999999999998"/>
    <n v="4.6070588235294113E-2"/>
    <n v="1"/>
    <m/>
    <x v="0"/>
    <s v="Nein"/>
    <x v="0"/>
  </r>
  <r>
    <n v="14571032"/>
    <x v="0"/>
    <x v="0"/>
    <n v="2000079"/>
    <s v="Sofortrechnung"/>
    <s v="Yasar.Yigitbilek"/>
    <x v="2"/>
    <s v="30872"/>
    <s v="Ankom Mobile GmbH"/>
    <x v="1"/>
    <s v="1"/>
    <s v="101030382"/>
    <x v="28"/>
    <s v="Samsung S921B S24 5G 256GB"/>
    <n v="1"/>
    <n v="530.07069999999999"/>
    <n v="555"/>
    <n v="555"/>
    <n v="24.929300000000001"/>
    <n v="24.93"/>
    <n v="4.49"/>
    <s v="V0163"/>
    <x v="11"/>
    <s v="KVAB30"/>
    <s v="FHK"/>
    <s v="Geräte"/>
    <x v="2"/>
    <n v="1"/>
    <n v="530.07069999999999"/>
    <n v="555"/>
    <n v="555"/>
    <n v="24.929300000000001"/>
    <n v="24.93"/>
    <n v="4.4918918918918915E-2"/>
    <n v="1"/>
    <m/>
    <x v="0"/>
    <s v="Nein"/>
    <x v="0"/>
  </r>
  <r>
    <n v="14570828"/>
    <x v="0"/>
    <x v="0"/>
    <n v="2000080"/>
    <s v="Sofortrechnung"/>
    <s v="Yasar.Yigitbilek"/>
    <x v="2"/>
    <s v="30419"/>
    <s v="HandyPoint Cuxhaven"/>
    <x v="1"/>
    <s v="1"/>
    <s v="101030480"/>
    <x v="37"/>
    <s v="Samsung A356B A35 5G 128GB"/>
    <n v="1"/>
    <n v="188.4658"/>
    <n v="209"/>
    <n v="209"/>
    <n v="20.534199999999998"/>
    <n v="20.53"/>
    <n v="9.82"/>
    <s v="V0162"/>
    <x v="8"/>
    <s v="KABB14"/>
    <s v="FHK"/>
    <s v="Geräte"/>
    <x v="2"/>
    <n v="1"/>
    <n v="188.4658"/>
    <n v="209"/>
    <n v="209"/>
    <n v="20.534199999999998"/>
    <n v="20.53"/>
    <n v="9.8229665071770333E-2"/>
    <n v="1"/>
    <m/>
    <x v="0"/>
    <s v="Nein"/>
    <x v="0"/>
  </r>
  <r>
    <n v="14570818"/>
    <x v="0"/>
    <x v="0"/>
    <n v="2000081"/>
    <s v="Sofortrechnung"/>
    <s v="Yasar.Yigitbilek"/>
    <x v="2"/>
    <s v="30722"/>
    <s v="Enn Mobile"/>
    <x v="1"/>
    <s v="1"/>
    <s v="101300037"/>
    <x v="91"/>
    <s v="Apple iPhone 14 128GB"/>
    <n v="1"/>
    <n v="492.46980000000002"/>
    <n v="519"/>
    <n v="519"/>
    <n v="26.530200000000001"/>
    <n v="26.53"/>
    <n v="5.1100000000000003"/>
    <s v="V0163"/>
    <x v="11"/>
    <s v="KVAB30"/>
    <s v="FHK"/>
    <s v="Geräte"/>
    <x v="2"/>
    <n v="1"/>
    <n v="492.46980000000002"/>
    <n v="519"/>
    <n v="519"/>
    <n v="26.530200000000001"/>
    <n v="26.53"/>
    <n v="5.1117533718689788E-2"/>
    <n v="1"/>
    <m/>
    <x v="0"/>
    <s v="Nein"/>
    <x v="0"/>
  </r>
  <r>
    <n v="14570989"/>
    <x v="0"/>
    <x v="0"/>
    <n v="2000082"/>
    <s v="Sofortrechnung"/>
    <s v="Yasar.Yigitbilek"/>
    <x v="2"/>
    <s v="23198"/>
    <s v="Mobil Funke"/>
    <x v="1"/>
    <s v="1"/>
    <s v="101030356"/>
    <x v="40"/>
    <s v="Samsung A256B A25 5G 256GB"/>
    <n v="1"/>
    <n v="189"/>
    <n v="199"/>
    <n v="199"/>
    <n v="10"/>
    <n v="10"/>
    <n v="5.0199999999999996"/>
    <s v="V0162"/>
    <x v="8"/>
    <s v="KABB5"/>
    <s v="FHK"/>
    <s v="Geräte"/>
    <x v="2"/>
    <n v="1"/>
    <n v="189"/>
    <n v="199"/>
    <n v="199"/>
    <n v="10"/>
    <n v="10"/>
    <n v="5.0251256281407038E-2"/>
    <n v="1"/>
    <m/>
    <x v="0"/>
    <s v="Nein"/>
    <x v="0"/>
  </r>
  <r>
    <n v="14571567"/>
    <x v="0"/>
    <x v="0"/>
    <n v="2000083"/>
    <s v="Sofortrechnung"/>
    <s v="Yasar.Yigitbilek"/>
    <x v="3"/>
    <s v="40009"/>
    <s v="Oliver Moritz-Trautwein"/>
    <x v="0"/>
    <s v="1"/>
    <s v="201230001"/>
    <x v="208"/>
    <s v="Sony Playstation 5 Slim Disc Edition"/>
    <n v="1"/>
    <n v="405.41669999999999"/>
    <n v="578.88"/>
    <n v="578.88"/>
    <n v="173.4633"/>
    <n v="81.03"/>
    <n v="29.96"/>
    <s v="V0159"/>
    <x v="12"/>
    <s v="O-COFI"/>
    <s v="FHK"/>
    <s v="Zubehör"/>
    <x v="2"/>
    <n v="1"/>
    <n v="405.41669999999999"/>
    <n v="578.88"/>
    <n v="578.88"/>
    <n v="173.4633"/>
    <n v="81.03"/>
    <n v="0.13997719734660033"/>
    <n v="1"/>
    <m/>
    <x v="0"/>
    <s v="Nein"/>
    <x v="0"/>
  </r>
  <r>
    <n v="14571571"/>
    <x v="0"/>
    <x v="0"/>
    <n v="2000084"/>
    <s v="Sofortrechnung"/>
    <s v="Yasar.Yigitbilek"/>
    <x v="3"/>
    <s v="40009"/>
    <s v="Nadine Herd"/>
    <x v="1"/>
    <s v="1"/>
    <s v="100303137"/>
    <x v="209"/>
    <s v="Apple iPhone 16 Pro Max 256GB"/>
    <n v="1"/>
    <n v="1118.9586999999999"/>
    <n v="1528.92"/>
    <n v="1528.92"/>
    <n v="409.96129999999999"/>
    <n v="165.85"/>
    <n v="26.81"/>
    <s v="V0159"/>
    <x v="12"/>
    <s v="O-COFI"/>
    <s v="FHK"/>
    <s v="Geräte"/>
    <x v="2"/>
    <n v="1"/>
    <n v="1118.9586999999999"/>
    <n v="1528.92"/>
    <n v="1528.92"/>
    <n v="409.96129999999999"/>
    <n v="165.85"/>
    <n v="0.10847526358475262"/>
    <n v="1"/>
    <m/>
    <x v="0"/>
    <s v="Nein"/>
    <x v="0"/>
  </r>
  <r>
    <n v="14571572"/>
    <x v="0"/>
    <x v="0"/>
    <n v="2000085"/>
    <s v="Sofortrechnung"/>
    <s v="Yasar.Yigitbilek"/>
    <x v="3"/>
    <s v="40009"/>
    <s v="Soraya-Danielle Feseck"/>
    <x v="1"/>
    <s v="1"/>
    <s v="100302783"/>
    <x v="210"/>
    <s v="Apple iPhone 14 Plus 256GB"/>
    <n v="1"/>
    <n v="591"/>
    <n v="998.88"/>
    <n v="998.88"/>
    <n v="407.88"/>
    <n v="248.39"/>
    <n v="40.83"/>
    <s v="V0159"/>
    <x v="12"/>
    <s v="O-COFI"/>
    <s v="FHK"/>
    <s v="Geräte"/>
    <x v="2"/>
    <n v="1"/>
    <n v="591"/>
    <n v="998.88"/>
    <n v="998.88"/>
    <n v="407.88"/>
    <n v="248.39"/>
    <n v="0.24866850872977733"/>
    <n v="1"/>
    <m/>
    <x v="0"/>
    <s v="Nein"/>
    <x v="0"/>
  </r>
  <r>
    <n v="14571542"/>
    <x v="0"/>
    <x v="0"/>
    <n v="2000086"/>
    <s v="Sofortrechnung"/>
    <s v="Yasar.Yigitbilek"/>
    <x v="2"/>
    <s v="25499"/>
    <s v="APP GmbH"/>
    <x v="1"/>
    <s v="1"/>
    <s v="101030583"/>
    <x v="211"/>
    <s v="Samsung A556B A55 5G 128GB EE"/>
    <n v="2"/>
    <n v="245"/>
    <n v="265"/>
    <n v="530"/>
    <n v="20"/>
    <n v="40"/>
    <n v="7.54"/>
    <s v="V0161"/>
    <x v="7"/>
    <s v="KABB0"/>
    <s v="FHK"/>
    <s v="Geräte"/>
    <x v="2"/>
    <n v="2"/>
    <n v="245"/>
    <n v="265"/>
    <n v="530"/>
    <n v="20"/>
    <n v="40"/>
    <n v="7.5471698113207544E-2"/>
    <n v="1"/>
    <m/>
    <x v="0"/>
    <s v="Nein"/>
    <x v="0"/>
  </r>
  <r>
    <n v="14571542"/>
    <x v="0"/>
    <x v="0"/>
    <n v="2000086"/>
    <s v="Sofortrechnung"/>
    <s v="Yasar.Yigitbilek"/>
    <x v="2"/>
    <s v="25499"/>
    <s v="APP GmbH"/>
    <x v="1"/>
    <s v="2"/>
    <s v="101300212"/>
    <x v="41"/>
    <s v="Apple iPhone 16 128GB"/>
    <n v="1"/>
    <n v="646.71050000000002"/>
    <n v="709"/>
    <n v="709"/>
    <n v="62.289499999999997"/>
    <n v="62.29"/>
    <n v="8.7799999999999994"/>
    <s v="V0161"/>
    <x v="7"/>
    <s v="KABB0"/>
    <s v="FHK"/>
    <s v="Geräte"/>
    <x v="2"/>
    <n v="1"/>
    <n v="646.71050000000002"/>
    <n v="709"/>
    <n v="709"/>
    <n v="62.289499999999997"/>
    <n v="62.29"/>
    <n v="8.7856135401974608E-2"/>
    <n v="1"/>
    <m/>
    <x v="0"/>
    <s v="Nein"/>
    <x v="0"/>
  </r>
  <r>
    <n v="14571494"/>
    <x v="0"/>
    <x v="0"/>
    <n v="2000087"/>
    <s v="Sofortrechnung"/>
    <s v="Yasar.Yigitbilek"/>
    <x v="2"/>
    <s v="27416"/>
    <s v="Funkladen Koch GmbH"/>
    <x v="1"/>
    <s v="1"/>
    <s v="100034579"/>
    <x v="70"/>
    <s v="Samsung A556B A55 5G 128GB EE"/>
    <n v="2"/>
    <n v="251.29089999999999"/>
    <n v="265"/>
    <n v="530"/>
    <n v="13.709099999999999"/>
    <n v="27.42"/>
    <n v="5.17"/>
    <s v="V0161"/>
    <x v="7"/>
    <s v="KABB5"/>
    <s v="FHK"/>
    <s v="Geräte"/>
    <x v="2"/>
    <n v="2"/>
    <n v="251.29089999999999"/>
    <n v="265"/>
    <n v="530"/>
    <n v="13.709099999999999"/>
    <n v="27.42"/>
    <n v="5.1735849056603778E-2"/>
    <n v="1"/>
    <m/>
    <x v="0"/>
    <s v="Nein"/>
    <x v="0"/>
  </r>
  <r>
    <n v="14571494"/>
    <x v="0"/>
    <x v="0"/>
    <n v="2000087"/>
    <s v="Sofortrechnung"/>
    <s v="Yasar.Yigitbilek"/>
    <x v="2"/>
    <s v="27416"/>
    <s v="Funkladen Koch GmbH"/>
    <x v="1"/>
    <s v="2"/>
    <s v="100034587"/>
    <x v="212"/>
    <s v="Samsung A556B A55 5G 128GB"/>
    <n v="1"/>
    <n v="275"/>
    <n v="269"/>
    <n v="269"/>
    <n v="-6"/>
    <n v="-6"/>
    <n v="-2.23"/>
    <s v="V0161"/>
    <x v="7"/>
    <s v="KABB5"/>
    <s v="FHK"/>
    <s v="Geräte"/>
    <x v="2"/>
    <n v="1"/>
    <n v="275"/>
    <n v="269"/>
    <n v="269"/>
    <n v="-6"/>
    <n v="-6"/>
    <n v="-2.2304832713754646E-2"/>
    <n v="1"/>
    <m/>
    <x v="0"/>
    <s v="Nein"/>
    <x v="1"/>
  </r>
  <r>
    <n v="14570827"/>
    <x v="0"/>
    <x v="0"/>
    <n v="2000088"/>
    <s v="Sofortrechnung"/>
    <s v="Yasar.Yigitbilek"/>
    <x v="2"/>
    <s v="23522"/>
    <s v="Baytel"/>
    <x v="1"/>
    <s v="1"/>
    <s v="100034595"/>
    <x v="213"/>
    <s v="Samsung S928B S24 Ultra 5G 256GB EE"/>
    <n v="1"/>
    <n v="780.90909999999997"/>
    <n v="789"/>
    <n v="789"/>
    <n v="8.0908999999999995"/>
    <n v="8.09"/>
    <n v="1.02"/>
    <s v="V0163"/>
    <x v="11"/>
    <s v="KVAB30"/>
    <s v="FHK"/>
    <s v="Geräte"/>
    <x v="2"/>
    <n v="1"/>
    <n v="780.90909999999997"/>
    <n v="789"/>
    <n v="789"/>
    <n v="8.0908999999999995"/>
    <n v="8.09"/>
    <n v="1.0253485424588087E-2"/>
    <n v="1"/>
    <m/>
    <x v="0"/>
    <s v="Nein"/>
    <x v="0"/>
  </r>
  <r>
    <n v="14570856"/>
    <x v="0"/>
    <x v="0"/>
    <n v="2000089"/>
    <s v="Sofortrechnung"/>
    <s v="Yasar.Yigitbilek"/>
    <x v="2"/>
    <s v="23522"/>
    <s v="Baytel"/>
    <x v="1"/>
    <s v="1"/>
    <s v="101030379"/>
    <x v="100"/>
    <s v="Samsung S921B S24 5G 128GB"/>
    <n v="1"/>
    <n v="483.93950000000001"/>
    <n v="499"/>
    <n v="499"/>
    <n v="15.060499999999999"/>
    <n v="15.06"/>
    <n v="3.01"/>
    <s v="V0163"/>
    <x v="11"/>
    <s v="KVAB30"/>
    <s v="FHK"/>
    <s v="Geräte"/>
    <x v="2"/>
    <n v="1"/>
    <n v="483.93950000000001"/>
    <n v="499"/>
    <n v="499"/>
    <n v="15.060499999999999"/>
    <n v="15.06"/>
    <n v="3.0180360721442888E-2"/>
    <n v="1"/>
    <m/>
    <x v="0"/>
    <s v="Nein"/>
    <x v="0"/>
  </r>
  <r>
    <n v="14571520"/>
    <x v="0"/>
    <x v="0"/>
    <n v="2000090"/>
    <s v="Sofortrechnung"/>
    <s v="Yasar.Yigitbilek"/>
    <x v="2"/>
    <s v="23522"/>
    <s v="Baytel"/>
    <x v="0"/>
    <s v="1"/>
    <s v="200311201"/>
    <x v="214"/>
    <s v="Apple AirPods (3rd Gen.) MagSave Ladecase"/>
    <n v="1"/>
    <n v="131.93"/>
    <n v="142"/>
    <n v="142"/>
    <n v="10.07"/>
    <n v="10.07"/>
    <n v="7.09"/>
    <s v="V0163"/>
    <x v="11"/>
    <s v="KVAB30"/>
    <s v="FHK"/>
    <s v="Zubehör"/>
    <x v="2"/>
    <n v="1"/>
    <n v="131.93"/>
    <n v="142"/>
    <n v="142"/>
    <n v="10.07"/>
    <n v="10.07"/>
    <n v="7.0915492957746476E-2"/>
    <n v="1"/>
    <m/>
    <x v="0"/>
    <s v="Nein"/>
    <x v="0"/>
  </r>
  <r>
    <n v="14571535"/>
    <x v="0"/>
    <x v="0"/>
    <n v="2000091"/>
    <s v="Sofortrechnung"/>
    <s v="Yasar.Yigitbilek"/>
    <x v="2"/>
    <s v="23522"/>
    <s v="Baytel"/>
    <x v="0"/>
    <s v="1"/>
    <s v="200311201"/>
    <x v="214"/>
    <s v="Apple AirPods (3rd Gen.) MagSave Ladecase"/>
    <n v="1"/>
    <n v="131.93"/>
    <n v="142"/>
    <n v="142"/>
    <n v="10.07"/>
    <n v="10.07"/>
    <n v="7.09"/>
    <s v="V0163"/>
    <x v="11"/>
    <s v="KVAB30"/>
    <s v="FHK"/>
    <s v="Zubehör"/>
    <x v="2"/>
    <n v="1"/>
    <n v="131.93"/>
    <n v="142"/>
    <n v="142"/>
    <n v="10.07"/>
    <n v="10.07"/>
    <n v="7.0915492957746476E-2"/>
    <n v="1"/>
    <m/>
    <x v="0"/>
    <s v="Nein"/>
    <x v="0"/>
  </r>
  <r>
    <n v="14571558"/>
    <x v="0"/>
    <x v="0"/>
    <n v="2000092"/>
    <s v="Sofortrechnung"/>
    <s v="Yasar.Yigitbilek"/>
    <x v="2"/>
    <s v="23522"/>
    <s v="Baytel"/>
    <x v="1"/>
    <s v="1"/>
    <s v="100303136"/>
    <x v="215"/>
    <s v="Apple iPhone 16 Pro Max 256GB"/>
    <n v="1"/>
    <n v="1087"/>
    <n v="1125"/>
    <n v="1125"/>
    <n v="38"/>
    <n v="38"/>
    <n v="3.37"/>
    <s v="V0163"/>
    <x v="11"/>
    <s v="KVAB30"/>
    <s v="FHK"/>
    <s v="Geräte"/>
    <x v="2"/>
    <n v="1"/>
    <n v="1087"/>
    <n v="1125"/>
    <n v="1125"/>
    <n v="38"/>
    <n v="38"/>
    <n v="3.3777777777777775E-2"/>
    <n v="1"/>
    <m/>
    <x v="0"/>
    <s v="Nein"/>
    <x v="0"/>
  </r>
  <r>
    <n v="14570597"/>
    <x v="0"/>
    <x v="0"/>
    <n v="2000093"/>
    <s v="Sofortrechnung"/>
    <s v="biyouk.sadeghi"/>
    <x v="2"/>
    <s v="26185"/>
    <s v="Vodafone Shop Stadtallendorf"/>
    <x v="1"/>
    <s v="1"/>
    <s v="100303119"/>
    <x v="118"/>
    <s v="Apple iPhone 16 Pro 128GB"/>
    <n v="1"/>
    <n v="924.98440000000005"/>
    <n v="929"/>
    <n v="929"/>
    <n v="4.0156000000000001"/>
    <n v="4.0199999999999996"/>
    <n v="0.43"/>
    <s v="V0163"/>
    <x v="11"/>
    <s v="KABB14"/>
    <s v="FHK"/>
    <s v="Geräte"/>
    <x v="2"/>
    <n v="1"/>
    <n v="924.98440000000005"/>
    <n v="929"/>
    <n v="929"/>
    <n v="4.0156000000000001"/>
    <n v="4.0199999999999996"/>
    <n v="4.3272335844994616E-3"/>
    <n v="1"/>
    <m/>
    <x v="0"/>
    <s v="Nein"/>
    <x v="0"/>
  </r>
  <r>
    <n v="14570798"/>
    <x v="0"/>
    <x v="0"/>
    <n v="2000094"/>
    <s v="Sofortrechnung"/>
    <s v="biyouk.sadeghi"/>
    <x v="2"/>
    <s v="30054"/>
    <s v="VB My Phonee GmbH"/>
    <x v="1"/>
    <s v="1"/>
    <s v="100302952"/>
    <x v="20"/>
    <s v="Apple iPhone 15 128GB"/>
    <n v="1"/>
    <n v="605"/>
    <n v="627"/>
    <n v="627"/>
    <n v="22"/>
    <n v="22"/>
    <n v="3.5"/>
    <s v="V0162"/>
    <x v="8"/>
    <s v="KVAB30"/>
    <s v="FHK"/>
    <s v="Geräte"/>
    <x v="2"/>
    <n v="1"/>
    <n v="605"/>
    <n v="627"/>
    <n v="627"/>
    <n v="22"/>
    <n v="22"/>
    <n v="3.5087719298245612E-2"/>
    <n v="1"/>
    <m/>
    <x v="0"/>
    <s v="Nein"/>
    <x v="0"/>
  </r>
  <r>
    <n v="14570715"/>
    <x v="0"/>
    <x v="0"/>
    <n v="2000095"/>
    <s v="Sofortrechnung"/>
    <s v="biyouk.sadeghi"/>
    <x v="2"/>
    <s v="27795"/>
    <s v="Ashop Neuwied"/>
    <x v="1"/>
    <s v="1"/>
    <s v="101030485"/>
    <x v="39"/>
    <s v="Samsung A556B A55 5G 128GB"/>
    <n v="1"/>
    <n v="254.48859999999999"/>
    <n v="269"/>
    <n v="269"/>
    <n v="14.5114"/>
    <n v="14.51"/>
    <n v="5.39"/>
    <s v="V0163"/>
    <x v="11"/>
    <s v="KABB5"/>
    <s v="FHK"/>
    <s v="Geräte"/>
    <x v="2"/>
    <n v="1"/>
    <n v="254.48859999999999"/>
    <n v="269"/>
    <n v="269"/>
    <n v="14.5114"/>
    <n v="14.51"/>
    <n v="5.3940520446096651E-2"/>
    <n v="1"/>
    <m/>
    <x v="0"/>
    <s v="Nein"/>
    <x v="0"/>
  </r>
  <r>
    <n v="14570546"/>
    <x v="0"/>
    <x v="0"/>
    <n v="2000096"/>
    <s v="Sofortrechnung"/>
    <s v="biyouk.sadeghi"/>
    <x v="2"/>
    <s v="30604"/>
    <s v="Zum Handyladen"/>
    <x v="1"/>
    <s v="1"/>
    <s v="101690321"/>
    <x v="185"/>
    <s v="Xiaomi 14T Pro 5G 12GB/512GB"/>
    <n v="1"/>
    <n v="495"/>
    <n v="534"/>
    <n v="534"/>
    <n v="39"/>
    <n v="39"/>
    <n v="7.3"/>
    <s v="V0163"/>
    <x v="11"/>
    <s v="KVAB30"/>
    <s v="FHK"/>
    <s v="Geräte"/>
    <x v="2"/>
    <n v="1"/>
    <n v="495"/>
    <n v="534"/>
    <n v="534"/>
    <n v="39"/>
    <n v="39"/>
    <n v="7.3033707865168537E-2"/>
    <n v="1"/>
    <m/>
    <x v="0"/>
    <s v="Nein"/>
    <x v="0"/>
  </r>
  <r>
    <n v="14571565"/>
    <x v="0"/>
    <x v="0"/>
    <n v="2000097"/>
    <s v="Sofortrechnung"/>
    <s v="biyouk.sadeghi"/>
    <x v="2"/>
    <s v="25930"/>
    <s v="Das Phonehäuschen"/>
    <x v="1"/>
    <s v="1"/>
    <s v="100034603"/>
    <x v="19"/>
    <s v="Samsung A166B A16 5G 128GB"/>
    <n v="1"/>
    <n v="143.50120000000001"/>
    <n v="157"/>
    <n v="157"/>
    <n v="13.498799999999999"/>
    <n v="13.5"/>
    <n v="8.59"/>
    <s v="V0162"/>
    <x v="8"/>
    <s v="KABB5"/>
    <s v="FHK"/>
    <s v="Geräte"/>
    <x v="2"/>
    <n v="1"/>
    <n v="143.50120000000001"/>
    <n v="157"/>
    <n v="157"/>
    <n v="13.498799999999999"/>
    <n v="13.5"/>
    <n v="8.598726114649681E-2"/>
    <n v="1"/>
    <m/>
    <x v="0"/>
    <s v="Nein"/>
    <x v="0"/>
  </r>
  <r>
    <n v="14570591"/>
    <x v="0"/>
    <x v="0"/>
    <n v="2000098"/>
    <s v="Sofortrechnung"/>
    <s v="Yasar.Yigitbilek"/>
    <x v="0"/>
    <s v="27948"/>
    <s v="Galactica Alianca S.A. - Spain"/>
    <x v="1"/>
    <s v="1"/>
    <s v="100303124"/>
    <x v="76"/>
    <s v="Apple iPhone 16 Pro 256GB"/>
    <n v="2"/>
    <n v="1027.3715"/>
    <n v="1027"/>
    <n v="2054"/>
    <n v="-0.3715"/>
    <n v="-0.74"/>
    <n v="-0.03"/>
    <s v="V0164"/>
    <x v="4"/>
    <s v="KPUD"/>
    <s v="EXP"/>
    <s v="Geräte"/>
    <x v="4"/>
    <n v="2"/>
    <n v="1027.3715"/>
    <n v="1027"/>
    <n v="2054"/>
    <n v="-0.3715"/>
    <n v="-0.74"/>
    <n v="-3.6027263875365139E-4"/>
    <n v="1"/>
    <m/>
    <x v="0"/>
    <s v="Nein"/>
    <x v="1"/>
  </r>
  <r>
    <n v="14570591"/>
    <x v="0"/>
    <x v="0"/>
    <n v="2000098"/>
    <s v="Sofortrechnung"/>
    <s v="Yasar.Yigitbilek"/>
    <x v="0"/>
    <s v="27948"/>
    <s v="Galactica Alianca S.A. - Spain"/>
    <x v="0"/>
    <s v="2"/>
    <s v="201030051"/>
    <x v="77"/>
    <s v="Samsung Watch7 Ultra SM-L705 47mm LTE"/>
    <n v="1"/>
    <n v="333.74"/>
    <n v="337"/>
    <n v="337"/>
    <n v="3.26"/>
    <n v="3.26"/>
    <n v="0.96"/>
    <s v="V0164"/>
    <x v="4"/>
    <s v="KPUD"/>
    <s v="EXP"/>
    <s v="Zubehör"/>
    <x v="4"/>
    <n v="1"/>
    <n v="333.74"/>
    <n v="337"/>
    <n v="337"/>
    <n v="3.26"/>
    <n v="3.26"/>
    <n v="9.6735905044510375E-3"/>
    <n v="1"/>
    <m/>
    <x v="0"/>
    <s v="Nein"/>
    <x v="0"/>
  </r>
  <r>
    <n v="14570591"/>
    <x v="0"/>
    <x v="0"/>
    <n v="2000098"/>
    <s v="Sofortrechnung"/>
    <s v="Yasar.Yigitbilek"/>
    <x v="0"/>
    <s v="27948"/>
    <s v="Galactica Alianca S.A. - Spain"/>
    <x v="1"/>
    <s v="3"/>
    <s v="100302478"/>
    <x v="79"/>
    <s v="Apple iPhone 13 128GB"/>
    <n v="15"/>
    <n v="417.87079999999997"/>
    <n v="425"/>
    <n v="6375"/>
    <n v="7.1292"/>
    <n v="106.94"/>
    <n v="1.67"/>
    <s v="V0164"/>
    <x v="4"/>
    <s v="KPUD"/>
    <s v="EXP"/>
    <s v="Geräte"/>
    <x v="4"/>
    <n v="15"/>
    <n v="417.87079999999997"/>
    <n v="425"/>
    <n v="6375"/>
    <n v="7.1292"/>
    <n v="106.94"/>
    <n v="1.6774901960784315E-2"/>
    <n v="1"/>
    <m/>
    <x v="0"/>
    <s v="Nein"/>
    <x v="0"/>
  </r>
  <r>
    <n v="14570591"/>
    <x v="0"/>
    <x v="0"/>
    <n v="2000098"/>
    <s v="Sofortrechnung"/>
    <s v="Yasar.Yigitbilek"/>
    <x v="0"/>
    <s v="27948"/>
    <s v="Galactica Alianca S.A. - Spain"/>
    <x v="0"/>
    <s v="4"/>
    <s v="200300390"/>
    <x v="216"/>
    <s v="nach Aufnahme in Preisliste pflegen"/>
    <n v="4"/>
    <n v="660"/>
    <n v="677"/>
    <n v="2708"/>
    <n v="17"/>
    <n v="68"/>
    <n v="2.5099999999999998"/>
    <s v="V0164"/>
    <x v="4"/>
    <s v="KPUD"/>
    <s v="EXP"/>
    <s v="Zubehör"/>
    <x v="4"/>
    <n v="4"/>
    <n v="660"/>
    <n v="677"/>
    <n v="2708"/>
    <n v="17"/>
    <n v="68"/>
    <n v="2.5110782865583457E-2"/>
    <n v="1"/>
    <m/>
    <x v="0"/>
    <s v="Nein"/>
    <x v="0"/>
  </r>
  <r>
    <n v="14570591"/>
    <x v="0"/>
    <x v="0"/>
    <n v="2000098"/>
    <s v="Sofortrechnung"/>
    <s v="Yasar.Yigitbilek"/>
    <x v="0"/>
    <s v="27948"/>
    <s v="Galactica Alianca S.A. - Spain"/>
    <x v="1"/>
    <s v="5"/>
    <s v="101300316"/>
    <x v="217"/>
    <s v="Apple iPhone 16 Pro Max 512GB"/>
    <n v="2"/>
    <n v="1207"/>
    <n v="1327"/>
    <n v="2654"/>
    <n v="120"/>
    <n v="240"/>
    <n v="9.0399999999999991"/>
    <s v="V0164"/>
    <x v="4"/>
    <s v="KPUD"/>
    <s v="EXP"/>
    <s v="Geräte"/>
    <x v="4"/>
    <n v="2"/>
    <n v="1207"/>
    <n v="1327"/>
    <n v="2654"/>
    <n v="120"/>
    <n v="240"/>
    <n v="9.0429540316503396E-2"/>
    <n v="1"/>
    <m/>
    <x v="0"/>
    <s v="Nein"/>
    <x v="0"/>
  </r>
  <r>
    <n v="14570591"/>
    <x v="0"/>
    <x v="0"/>
    <n v="2000098"/>
    <s v="Sofortrechnung"/>
    <s v="Yasar.Yigitbilek"/>
    <x v="0"/>
    <s v="27948"/>
    <s v="Galactica Alianca S.A. - Spain"/>
    <x v="1"/>
    <s v="6"/>
    <s v="100302481"/>
    <x v="81"/>
    <s v="Apple iPhone 13 128GB"/>
    <n v="15"/>
    <n v="416"/>
    <n v="425"/>
    <n v="6375"/>
    <n v="9"/>
    <n v="135"/>
    <n v="2.11"/>
    <s v="V0164"/>
    <x v="4"/>
    <s v="KPUD"/>
    <s v="EXP"/>
    <s v="Geräte"/>
    <x v="4"/>
    <n v="15"/>
    <n v="416"/>
    <n v="425"/>
    <n v="6375"/>
    <n v="9"/>
    <n v="135"/>
    <n v="2.1176470588235293E-2"/>
    <n v="1"/>
    <m/>
    <x v="0"/>
    <s v="Nein"/>
    <x v="0"/>
  </r>
  <r>
    <n v="14570591"/>
    <x v="0"/>
    <x v="0"/>
    <n v="2000098"/>
    <s v="Sofortrechnung"/>
    <s v="Yasar.Yigitbilek"/>
    <x v="0"/>
    <s v="27948"/>
    <s v="Galactica Alianca S.A. - Spain"/>
    <x v="1"/>
    <s v="7"/>
    <s v="100302477"/>
    <x v="83"/>
    <s v="Apple iPhone 13 128GB"/>
    <n v="10"/>
    <n v="411.96159999999998"/>
    <n v="425"/>
    <n v="4250"/>
    <n v="13.038399999999999"/>
    <n v="130.38"/>
    <n v="3.06"/>
    <s v="V0164"/>
    <x v="4"/>
    <s v="KPUD"/>
    <s v="EXP"/>
    <s v="Geräte"/>
    <x v="4"/>
    <n v="10"/>
    <n v="411.96159999999998"/>
    <n v="425"/>
    <n v="4250"/>
    <n v="13.038399999999999"/>
    <n v="130.38"/>
    <n v="3.0677647058823528E-2"/>
    <n v="1"/>
    <m/>
    <x v="0"/>
    <s v="Nein"/>
    <x v="0"/>
  </r>
  <r>
    <n v="14570591"/>
    <x v="0"/>
    <x v="0"/>
    <n v="2000098"/>
    <s v="Sofortrechnung"/>
    <s v="Yasar.Yigitbilek"/>
    <x v="0"/>
    <s v="27948"/>
    <s v="Galactica Alianca S.A. - Spain"/>
    <x v="1"/>
    <s v="8"/>
    <s v="101300312"/>
    <x v="86"/>
    <s v="Apple iPhone 16 Pro Max 512GB"/>
    <n v="2"/>
    <n v="1207"/>
    <n v="1327"/>
    <n v="2654"/>
    <n v="120"/>
    <n v="240"/>
    <n v="9.0399999999999991"/>
    <s v="V0164"/>
    <x v="4"/>
    <s v="KPUD"/>
    <s v="EXP"/>
    <s v="Geräte"/>
    <x v="4"/>
    <n v="2"/>
    <n v="1207"/>
    <n v="1327"/>
    <n v="2654"/>
    <n v="120"/>
    <n v="240"/>
    <n v="9.0429540316503396E-2"/>
    <n v="1"/>
    <m/>
    <x v="0"/>
    <s v="Nein"/>
    <x v="0"/>
  </r>
  <r>
    <n v="14571538"/>
    <x v="0"/>
    <x v="0"/>
    <n v="2000099"/>
    <s v="Sofortrechnung"/>
    <s v="biyouk.sadeghi"/>
    <x v="2"/>
    <s v="28727"/>
    <s v="Vobis AM Computer"/>
    <x v="1"/>
    <s v="1"/>
    <s v="101030458"/>
    <x v="218"/>
    <s v="Samsung A556B A55 5G 256GB"/>
    <n v="1"/>
    <n v="291.64530000000002"/>
    <n v="309"/>
    <n v="309"/>
    <n v="17.354700000000001"/>
    <n v="17.350000000000001"/>
    <n v="5.61"/>
    <s v="V0162"/>
    <x v="8"/>
    <s v="KABB5"/>
    <s v="FHK"/>
    <s v="Geräte"/>
    <x v="2"/>
    <n v="1"/>
    <n v="291.64530000000002"/>
    <n v="309"/>
    <n v="309"/>
    <n v="17.354700000000001"/>
    <n v="17.350000000000001"/>
    <n v="5.6148867313915864E-2"/>
    <n v="1"/>
    <m/>
    <x v="0"/>
    <s v="Nein"/>
    <x v="0"/>
  </r>
  <r>
    <n v="14571532"/>
    <x v="0"/>
    <x v="0"/>
    <n v="2000100"/>
    <s v="Sofortrechnung"/>
    <s v="biyouk.sadeghi"/>
    <x v="2"/>
    <s v="30878"/>
    <s v="Business-CM GmbH"/>
    <x v="1"/>
    <s v="1"/>
    <s v="100034490"/>
    <x v="219"/>
    <s v="Samsung S928B S24 Ultra 5G 256GB"/>
    <n v="1"/>
    <n v="821.67439999999999"/>
    <n v="799"/>
    <n v="799"/>
    <n v="-22.674399999999999"/>
    <n v="-22.67"/>
    <n v="-2.83"/>
    <s v="V0162"/>
    <x v="8"/>
    <s v="KABB5"/>
    <s v="FHK"/>
    <s v="Geräte"/>
    <x v="2"/>
    <n v="1"/>
    <n v="821.67439999999999"/>
    <n v="799"/>
    <n v="799"/>
    <n v="-22.674399999999999"/>
    <n v="-22.67"/>
    <n v="-2.8372966207759701E-2"/>
    <n v="1"/>
    <m/>
    <x v="0"/>
    <s v="Nein"/>
    <x v="1"/>
  </r>
  <r>
    <n v="14571566"/>
    <x v="0"/>
    <x v="0"/>
    <n v="2000101"/>
    <s v="Sofortrechnung"/>
    <s v="biyouk.sadeghi"/>
    <x v="2"/>
    <s v="20194"/>
    <s v="45E GmbH"/>
    <x v="0"/>
    <s v="1"/>
    <s v="200300296"/>
    <x v="142"/>
    <s v="Apple Watch SE 23 GPS 44mm LOOP"/>
    <n v="1"/>
    <n v="170"/>
    <n v="199"/>
    <n v="199"/>
    <n v="29"/>
    <n v="29"/>
    <n v="14.57"/>
    <s v="V0162"/>
    <x v="8"/>
    <s v="KABB0"/>
    <s v="FHK"/>
    <s v="Zubehör"/>
    <x v="2"/>
    <n v="1"/>
    <n v="170"/>
    <n v="199"/>
    <n v="199"/>
    <n v="29"/>
    <n v="29"/>
    <n v="0.14572864321608039"/>
    <n v="1"/>
    <m/>
    <x v="0"/>
    <s v="Nein"/>
    <x v="0"/>
  </r>
  <r>
    <n v="14570563"/>
    <x v="0"/>
    <x v="0"/>
    <n v="2000102"/>
    <s v="Sofortrechnung"/>
    <s v="biyouk.sadeghi"/>
    <x v="2"/>
    <s v="27351"/>
    <s v="P2 Telekommunikation"/>
    <x v="1"/>
    <s v="1"/>
    <s v="100302477"/>
    <x v="83"/>
    <s v="Apple iPhone 13 128GB"/>
    <n v="1"/>
    <n v="411.96159999999998"/>
    <n v="427"/>
    <n v="427"/>
    <n v="15.038399999999999"/>
    <n v="15.04"/>
    <n v="3.52"/>
    <s v="V0163"/>
    <x v="11"/>
    <s v="KABB14"/>
    <s v="FHK"/>
    <s v="Geräte"/>
    <x v="2"/>
    <n v="1"/>
    <n v="411.96159999999998"/>
    <n v="427"/>
    <n v="427"/>
    <n v="15.038399999999999"/>
    <n v="15.04"/>
    <n v="3.522248243559719E-2"/>
    <n v="1"/>
    <m/>
    <x v="0"/>
    <s v="Nein"/>
    <x v="0"/>
  </r>
  <r>
    <n v="14553839"/>
    <x v="0"/>
    <x v="0"/>
    <n v="2000103"/>
    <s v="Rechnungskorrektur Retoure"/>
    <s v="EAM\Kai.Herzberger"/>
    <x v="1"/>
    <s v="23433"/>
    <s v="Jacob Elektronik GmbH"/>
    <x v="3"/>
    <s v="1"/>
    <s v="900010024"/>
    <x v="73"/>
    <s v="Sonstiges"/>
    <n v="1"/>
    <n v="0"/>
    <n v="6.35"/>
    <n v="6.35"/>
    <n v="6.35"/>
    <n v="6.35"/>
    <m/>
    <s v="V0042"/>
    <x v="5"/>
    <s v="KÜB30"/>
    <s v="GRK"/>
    <s v="Sonstige"/>
    <x v="5"/>
    <n v="-1"/>
    <n v="0"/>
    <n v="6.35"/>
    <n v="-6.35"/>
    <n v="-6.35"/>
    <n v="-6.35"/>
    <n v="-1"/>
    <n v="-1"/>
    <m/>
    <x v="2"/>
    <s v="Ja"/>
    <x v="1"/>
  </r>
  <r>
    <n v="14553839"/>
    <x v="0"/>
    <x v="0"/>
    <n v="2000103"/>
    <s v="Rechnungskorrektur Retoure"/>
    <s v="EAM\Kai.Herzberger"/>
    <x v="1"/>
    <s v="23433"/>
    <s v="Jacob Elektronik GmbH"/>
    <x v="1"/>
    <s v="2"/>
    <s v="101020033"/>
    <x v="220"/>
    <s v="Nokia XR20 5G 128GB"/>
    <n v="3"/>
    <n v="185"/>
    <n v="195"/>
    <n v="585"/>
    <n v="10"/>
    <n v="30"/>
    <n v="5.12"/>
    <s v="V0042"/>
    <x v="5"/>
    <s v="KÜB30"/>
    <s v="GRK"/>
    <s v="Geräte"/>
    <x v="5"/>
    <n v="-3"/>
    <n v="185"/>
    <n v="195"/>
    <n v="-585"/>
    <n v="-10"/>
    <n v="-30"/>
    <n v="-5.128205128205128E-2"/>
    <n v="-1"/>
    <m/>
    <x v="0"/>
    <s v="Nein"/>
    <x v="1"/>
  </r>
  <r>
    <n v="14571625"/>
    <x v="0"/>
    <x v="0"/>
    <n v="2000104"/>
    <s v="Prov. Gutschrift"/>
    <s v="Sage"/>
    <x v="2"/>
    <s v="29354"/>
    <s v="Tell4u GmbH"/>
    <x v="4"/>
    <s v="1"/>
    <s v="400150099"/>
    <x v="221"/>
    <s v="Provisionen"/>
    <n v="1"/>
    <n v="0"/>
    <n v="735"/>
    <n v="735"/>
    <n v="735"/>
    <n v="735"/>
    <m/>
    <s v="V0134"/>
    <x v="10"/>
    <s v="KABB0"/>
    <s v="FHK"/>
    <s v="Provisionen"/>
    <x v="2"/>
    <n v="-1"/>
    <n v="0"/>
    <n v="735"/>
    <n v="-735"/>
    <n v="-735"/>
    <n v="-735"/>
    <n v="-1"/>
    <n v="-1"/>
    <m/>
    <x v="3"/>
    <s v="Nein"/>
    <x v="1"/>
  </r>
  <r>
    <n v="14571626"/>
    <x v="0"/>
    <x v="0"/>
    <n v="2000105"/>
    <s v="Prov. Gutschrift"/>
    <s v="Sage"/>
    <x v="2"/>
    <s v="30419"/>
    <s v="HandyPoint Cuxhaven"/>
    <x v="4"/>
    <s v="1"/>
    <s v="400150099"/>
    <x v="221"/>
    <s v="Provisionen"/>
    <n v="1"/>
    <n v="0"/>
    <n v="387"/>
    <n v="387"/>
    <n v="387"/>
    <n v="387"/>
    <m/>
    <s v="V0162"/>
    <x v="8"/>
    <s v="KABB0"/>
    <s v="FHK"/>
    <s v="Provisionen"/>
    <x v="2"/>
    <n v="-1"/>
    <n v="0"/>
    <n v="387"/>
    <n v="-387"/>
    <n v="-387"/>
    <n v="-387"/>
    <n v="-1"/>
    <n v="-1"/>
    <m/>
    <x v="3"/>
    <s v="Nein"/>
    <x v="1"/>
  </r>
  <r>
    <n v="14571627"/>
    <x v="0"/>
    <x v="0"/>
    <n v="2000106"/>
    <s v="Prov. Gutschrift"/>
    <s v="Sage"/>
    <x v="2"/>
    <s v="29638"/>
    <s v="Handyshop Bassum"/>
    <x v="4"/>
    <s v="1"/>
    <s v="400310015"/>
    <x v="222"/>
    <s v="Provisionen"/>
    <n v="1"/>
    <n v="0"/>
    <n v="1520"/>
    <n v="1520"/>
    <n v="1520"/>
    <n v="1520"/>
    <m/>
    <s v="V0162"/>
    <x v="8"/>
    <s v="KABB0"/>
    <s v="FHK"/>
    <s v="Provisionen"/>
    <x v="2"/>
    <n v="-1"/>
    <n v="0"/>
    <n v="1520"/>
    <n v="-1520"/>
    <n v="-1520"/>
    <n v="-1520"/>
    <n v="-1"/>
    <n v="-1"/>
    <m/>
    <x v="3"/>
    <s v="Nein"/>
    <x v="1"/>
  </r>
  <r>
    <n v="14571628"/>
    <x v="0"/>
    <x v="0"/>
    <n v="2000107"/>
    <s v="Prov. Gutschrift"/>
    <s v="Sage"/>
    <x v="2"/>
    <s v="22541"/>
    <s v="Enete GmbH"/>
    <x v="4"/>
    <s v="1"/>
    <s v="400150099"/>
    <x v="221"/>
    <s v="Provisionen"/>
    <n v="1"/>
    <n v="0"/>
    <n v="545"/>
    <n v="545"/>
    <n v="545"/>
    <n v="545"/>
    <m/>
    <s v="V0162"/>
    <x v="8"/>
    <s v="KABB0"/>
    <s v="FHK"/>
    <s v="Provisionen"/>
    <x v="2"/>
    <n v="-1"/>
    <n v="0"/>
    <n v="545"/>
    <n v="-545"/>
    <n v="-545"/>
    <n v="-545"/>
    <n v="-1"/>
    <n v="-1"/>
    <m/>
    <x v="3"/>
    <s v="Nein"/>
    <x v="1"/>
  </r>
  <r>
    <n v="14571629"/>
    <x v="0"/>
    <x v="0"/>
    <n v="2000108"/>
    <s v="Prov. Gutschrift"/>
    <s v="Sage"/>
    <x v="2"/>
    <s v="29638"/>
    <s v="Handyshop Bassum"/>
    <x v="4"/>
    <s v="1"/>
    <s v="400150099"/>
    <x v="221"/>
    <s v="Provisionen"/>
    <n v="1"/>
    <n v="0"/>
    <n v="3737"/>
    <n v="3737"/>
    <n v="3737"/>
    <n v="3737"/>
    <m/>
    <s v="V0162"/>
    <x v="8"/>
    <s v="KABB0"/>
    <s v="FHK"/>
    <s v="Provisionen"/>
    <x v="2"/>
    <n v="-1"/>
    <n v="0"/>
    <n v="3737"/>
    <n v="-3737"/>
    <n v="-3737"/>
    <n v="-3737"/>
    <n v="-1"/>
    <n v="-1"/>
    <m/>
    <x v="3"/>
    <s v="Nein"/>
    <x v="1"/>
  </r>
  <r>
    <n v="14571630"/>
    <x v="0"/>
    <x v="0"/>
    <n v="2000109"/>
    <s v="Prov. Gutschrift"/>
    <s v="Sage"/>
    <x v="2"/>
    <s v="22541"/>
    <s v="Enete GmbH"/>
    <x v="4"/>
    <s v="1"/>
    <s v="400310015"/>
    <x v="222"/>
    <s v="Provisionen"/>
    <n v="1"/>
    <n v="0"/>
    <n v="825"/>
    <n v="825"/>
    <n v="825"/>
    <n v="825"/>
    <m/>
    <s v="V0162"/>
    <x v="8"/>
    <s v="KABB0"/>
    <s v="FHK"/>
    <s v="Provisionen"/>
    <x v="2"/>
    <n v="-1"/>
    <n v="0"/>
    <n v="825"/>
    <n v="-825"/>
    <n v="-825"/>
    <n v="-825"/>
    <n v="-1"/>
    <n v="-1"/>
    <m/>
    <x v="3"/>
    <s v="Nein"/>
    <x v="1"/>
  </r>
  <r>
    <n v="14571548"/>
    <x v="0"/>
    <x v="0"/>
    <n v="2000110"/>
    <s v="Sofortrechnung"/>
    <s v="EAM\Erdal.Bircan"/>
    <x v="2"/>
    <s v="28412"/>
    <s v="Ashop Erkelenz"/>
    <x v="1"/>
    <s v="1"/>
    <s v="100034579"/>
    <x v="70"/>
    <s v="Samsung A556B A55 5G 128GB EE"/>
    <n v="2"/>
    <n v="251.29089999999999"/>
    <n v="265"/>
    <n v="530"/>
    <n v="13.709099999999999"/>
    <n v="27.42"/>
    <n v="5.17"/>
    <s v="V0162"/>
    <x v="8"/>
    <s v="KABB5"/>
    <s v="FHK"/>
    <s v="Geräte"/>
    <x v="2"/>
    <n v="2"/>
    <n v="251.29089999999999"/>
    <n v="265"/>
    <n v="530"/>
    <n v="13.709099999999999"/>
    <n v="27.42"/>
    <n v="5.1735849056603778E-2"/>
    <n v="1"/>
    <m/>
    <x v="0"/>
    <s v="Nein"/>
    <x v="0"/>
  </r>
  <r>
    <n v="14571582"/>
    <x v="0"/>
    <x v="0"/>
    <n v="2000111"/>
    <s v="Sofortrechnung"/>
    <s v="EAM\Erdal.Bircan"/>
    <x v="2"/>
    <s v="30659"/>
    <s v="K&amp;K Handy-Shop"/>
    <x v="5"/>
    <s v="1"/>
    <s v="600130000"/>
    <x v="223"/>
    <m/>
    <n v="15"/>
    <n v="5.87"/>
    <n v="6"/>
    <n v="90"/>
    <n v="0.13"/>
    <n v="1.95"/>
    <n v="2.16"/>
    <s v="V0163"/>
    <x v="11"/>
    <s v="KVAB30"/>
    <s v="FHK"/>
    <s v="Prepaid"/>
    <x v="2"/>
    <n v="15"/>
    <n v="5.87"/>
    <n v="6"/>
    <n v="90"/>
    <n v="0.13"/>
    <n v="1.95"/>
    <n v="2.1666666666666667E-2"/>
    <n v="1"/>
    <m/>
    <x v="0"/>
    <s v="Nein"/>
    <x v="0"/>
  </r>
  <r>
    <n v="14571632"/>
    <x v="0"/>
    <x v="0"/>
    <n v="2000112"/>
    <s v="Sofortrechnung"/>
    <s v="EAM\Kai.Herzberger"/>
    <x v="4"/>
    <s v="29353"/>
    <s v="Zwischenkonto Transportschäden"/>
    <x v="1"/>
    <s v="1"/>
    <s v="101020033"/>
    <x v="220"/>
    <s v="Nokia XR20 5G 128GB"/>
    <n v="3"/>
    <n v="185"/>
    <n v="185"/>
    <n v="555"/>
    <n v="0"/>
    <n v="0"/>
    <n v="0"/>
    <s v="V9999"/>
    <x v="2"/>
    <s v="KÜB30"/>
    <s v="FHK"/>
    <s v="Geräte"/>
    <x v="2"/>
    <n v="3"/>
    <n v="185"/>
    <n v="185"/>
    <n v="555"/>
    <n v="0"/>
    <n v="0"/>
    <n v="0"/>
    <n v="1"/>
    <m/>
    <x v="0"/>
    <s v="Nein"/>
    <x v="0"/>
  </r>
  <r>
    <n v="14571632"/>
    <x v="0"/>
    <x v="0"/>
    <n v="2000113"/>
    <s v="Rechnungskorrektur"/>
    <s v="EAM\Kai.Herzberger"/>
    <x v="4"/>
    <s v="29353"/>
    <s v="Zwischenkonto Transportschäden"/>
    <x v="1"/>
    <s v="1"/>
    <s v="101020033"/>
    <x v="220"/>
    <s v="Nokia XR20 5G 128GB"/>
    <n v="3"/>
    <n v="185"/>
    <n v="185"/>
    <n v="555"/>
    <n v="0"/>
    <n v="555"/>
    <n v="0"/>
    <s v="V9999"/>
    <x v="2"/>
    <s v="KÜB30"/>
    <s v="FHK"/>
    <s v="Geräte"/>
    <x v="2"/>
    <n v="-3"/>
    <n v="185"/>
    <n v="185"/>
    <n v="-555"/>
    <n v="0"/>
    <n v="-555"/>
    <n v="0"/>
    <n v="-1"/>
    <m/>
    <x v="0"/>
    <s v="Nein"/>
    <x v="1"/>
  </r>
  <r>
    <n v="14570807"/>
    <x v="0"/>
    <x v="0"/>
    <n v="2000114"/>
    <s v="Sofortrechnung"/>
    <s v="EAM\Erdal.Bircan"/>
    <x v="2"/>
    <s v="22070"/>
    <s v="Handypoint"/>
    <x v="5"/>
    <s v="1"/>
    <s v="600130000"/>
    <x v="223"/>
    <m/>
    <n v="15"/>
    <n v="5.87"/>
    <n v="6"/>
    <n v="90"/>
    <n v="0.13"/>
    <n v="1.95"/>
    <n v="2.16"/>
    <s v="V0163"/>
    <x v="11"/>
    <s v="KVAB30"/>
    <s v="FHK"/>
    <s v="Prepaid"/>
    <x v="2"/>
    <n v="15"/>
    <n v="5.87"/>
    <n v="6"/>
    <n v="90"/>
    <n v="0.13"/>
    <n v="1.95"/>
    <n v="2.1666666666666667E-2"/>
    <n v="1"/>
    <m/>
    <x v="0"/>
    <s v="Nein"/>
    <x v="0"/>
  </r>
  <r>
    <n v="14571632"/>
    <x v="0"/>
    <x v="0"/>
    <n v="2000115"/>
    <s v="Sofortrechnung"/>
    <s v="EAM\Kai.Herzberger"/>
    <x v="4"/>
    <s v="29353"/>
    <s v="Zwischenkonto Transportschäden"/>
    <x v="6"/>
    <s v="2"/>
    <s v="910010001"/>
    <x v="224"/>
    <m/>
    <n v="2"/>
    <n v="0"/>
    <n v="171.54"/>
    <n v="343.08"/>
    <n v="171.54"/>
    <n v="343.08"/>
    <m/>
    <s v="V9999"/>
    <x v="2"/>
    <s v="KÜB30"/>
    <s v="FHK"/>
    <s v="Transportverluste"/>
    <x v="2"/>
    <n v="2"/>
    <n v="0"/>
    <n v="171.54"/>
    <n v="343.08"/>
    <n v="171.54"/>
    <n v="343.08"/>
    <n v="1"/>
    <n v="1"/>
    <m/>
    <x v="0"/>
    <s v="Nein"/>
    <x v="0"/>
  </r>
  <r>
    <n v="14571632"/>
    <x v="0"/>
    <x v="0"/>
    <n v="2000115"/>
    <s v="Sofortrechnung"/>
    <s v="EAM\Kai.Herzberger"/>
    <x v="4"/>
    <s v="29353"/>
    <s v="Zwischenkonto Transportschäden"/>
    <x v="6"/>
    <s v="3"/>
    <s v="910010001"/>
    <x v="224"/>
    <m/>
    <n v="1"/>
    <n v="0"/>
    <n v="171.55"/>
    <n v="171.55"/>
    <n v="171.55"/>
    <n v="171.55"/>
    <m/>
    <s v="V9999"/>
    <x v="2"/>
    <s v="KÜB30"/>
    <s v="FHK"/>
    <s v="Transportverluste"/>
    <x v="2"/>
    <n v="1"/>
    <n v="0"/>
    <n v="171.55"/>
    <n v="171.55"/>
    <n v="171.55"/>
    <n v="171.55"/>
    <n v="1"/>
    <n v="1"/>
    <m/>
    <x v="0"/>
    <s v="Nein"/>
    <x v="0"/>
  </r>
  <r>
    <n v="14570475"/>
    <x v="0"/>
    <x v="0"/>
    <n v="2000116"/>
    <s v="Sofortrechnung"/>
    <s v="EAM\Erdal.Bircan"/>
    <x v="2"/>
    <s v="27181"/>
    <s v="fondaco® Verwaltungs-GmbH"/>
    <x v="1"/>
    <s v="1"/>
    <s v="101030471"/>
    <x v="129"/>
    <s v="Samsung A356B A35 5G 256GB"/>
    <n v="1"/>
    <n v="223.98009999999999"/>
    <n v="245"/>
    <n v="245"/>
    <n v="21.0199"/>
    <n v="21.02"/>
    <n v="8.57"/>
    <s v="V0161"/>
    <x v="7"/>
    <s v="KABB5"/>
    <s v="FHK"/>
    <s v="Geräte"/>
    <x v="2"/>
    <n v="1"/>
    <n v="223.98009999999999"/>
    <n v="245"/>
    <n v="245"/>
    <n v="21.0199"/>
    <n v="21.02"/>
    <n v="8.5795918367346943E-2"/>
    <n v="1"/>
    <m/>
    <x v="0"/>
    <s v="Nein"/>
    <x v="0"/>
  </r>
  <r>
    <n v="14570541"/>
    <x v="0"/>
    <x v="0"/>
    <n v="2000117"/>
    <s v="Sofortrechnung"/>
    <s v="EAM\Erdal.Bircan"/>
    <x v="2"/>
    <s v="29985"/>
    <s v="Handyworld Dorum"/>
    <x v="1"/>
    <s v="1"/>
    <s v="101030387"/>
    <x v="24"/>
    <s v="Samsung S926B S24+ 5G 256GB"/>
    <n v="1"/>
    <n v="637"/>
    <n v="669"/>
    <n v="669"/>
    <n v="32"/>
    <n v="32"/>
    <n v="4.78"/>
    <s v="V0162"/>
    <x v="8"/>
    <s v="KÜB14"/>
    <s v="FHK"/>
    <s v="Geräte"/>
    <x v="2"/>
    <n v="1"/>
    <n v="637"/>
    <n v="669"/>
    <n v="669"/>
    <n v="32"/>
    <n v="32"/>
    <n v="4.7832585949177879E-2"/>
    <n v="1"/>
    <m/>
    <x v="0"/>
    <s v="Nein"/>
    <x v="0"/>
  </r>
  <r>
    <n v="14571467"/>
    <x v="0"/>
    <x v="0"/>
    <n v="2000118"/>
    <s v="Sofortrechnung"/>
    <s v="EAM\Erdal.Bircan"/>
    <x v="2"/>
    <s v="25114"/>
    <s v="Premium Store Nord 1"/>
    <x v="1"/>
    <s v="1"/>
    <s v="101030379"/>
    <x v="100"/>
    <s v="Samsung S921B S24 5G 128GB"/>
    <n v="1"/>
    <n v="483.93950000000001"/>
    <n v="499"/>
    <n v="499"/>
    <n v="15.060499999999999"/>
    <n v="15.06"/>
    <n v="3.01"/>
    <s v="V0163"/>
    <x v="11"/>
    <s v="KVAB30"/>
    <s v="FHK"/>
    <s v="Geräte"/>
    <x v="2"/>
    <n v="1"/>
    <n v="483.93950000000001"/>
    <n v="499"/>
    <n v="499"/>
    <n v="15.060499999999999"/>
    <n v="15.06"/>
    <n v="3.0180360721442888E-2"/>
    <n v="1"/>
    <m/>
    <x v="0"/>
    <s v="Nein"/>
    <x v="0"/>
  </r>
  <r>
    <n v="14571486"/>
    <x v="0"/>
    <x v="0"/>
    <n v="2000119"/>
    <s v="Sofortrechnung"/>
    <s v="EAM\Erdal.Bircan"/>
    <x v="2"/>
    <s v="24729"/>
    <s v="MFC Connect GmbH &amp; Co. KG"/>
    <x v="1"/>
    <s v="1"/>
    <s v="100302941"/>
    <x v="190"/>
    <s v="Apple iPhone 15 Pro 256GB"/>
    <n v="1"/>
    <n v="880"/>
    <n v="945"/>
    <n v="945"/>
    <n v="65"/>
    <n v="65"/>
    <n v="6.87"/>
    <s v="V0162"/>
    <x v="8"/>
    <s v="KABB0"/>
    <s v="FHK"/>
    <s v="Geräte"/>
    <x v="2"/>
    <n v="1"/>
    <n v="880"/>
    <n v="945"/>
    <n v="945"/>
    <n v="65"/>
    <n v="65"/>
    <n v="6.8783068783068779E-2"/>
    <n v="1"/>
    <m/>
    <x v="0"/>
    <s v="Nein"/>
    <x v="0"/>
  </r>
  <r>
    <n v="14571517"/>
    <x v="0"/>
    <x v="0"/>
    <n v="2000120"/>
    <s v="Sofortrechnung"/>
    <s v="EAM\Erdal.Bircan"/>
    <x v="2"/>
    <s v="29110"/>
    <s v="Ashop Schloß Holte - Stukenbrock"/>
    <x v="1"/>
    <s v="1"/>
    <s v="100060684"/>
    <x v="35"/>
    <s v="Google Pixel 8a 128GB"/>
    <n v="1"/>
    <n v="285"/>
    <n v="309"/>
    <n v="309"/>
    <n v="24"/>
    <n v="24"/>
    <n v="7.76"/>
    <s v="V0162"/>
    <x v="8"/>
    <s v="KABB14"/>
    <s v="FHK"/>
    <s v="Geräte"/>
    <x v="2"/>
    <n v="1"/>
    <n v="285"/>
    <n v="309"/>
    <n v="309"/>
    <n v="24"/>
    <n v="24"/>
    <n v="7.7669902912621352E-2"/>
    <n v="1"/>
    <m/>
    <x v="0"/>
    <s v="Nein"/>
    <x v="0"/>
  </r>
  <r>
    <n v="14571432"/>
    <x v="0"/>
    <x v="0"/>
    <n v="2000121"/>
    <s v="Sofortrechnung"/>
    <s v="EAM\Erdal.Bircan"/>
    <x v="2"/>
    <s v="27024"/>
    <s v="Euronics Schmidtke"/>
    <x v="1"/>
    <s v="1"/>
    <s v="100034579"/>
    <x v="70"/>
    <s v="Samsung A556B A55 5G 128GB EE"/>
    <n v="3"/>
    <n v="251.29089999999999"/>
    <n v="265"/>
    <n v="795"/>
    <n v="13.709099999999999"/>
    <n v="41.13"/>
    <n v="5.17"/>
    <s v="V0162"/>
    <x v="8"/>
    <s v="KABB5"/>
    <s v="FHK"/>
    <s v="Geräte"/>
    <x v="2"/>
    <n v="3"/>
    <n v="251.29089999999999"/>
    <n v="265"/>
    <n v="795"/>
    <n v="13.709099999999999"/>
    <n v="41.13"/>
    <n v="5.1735849056603778E-2"/>
    <n v="1"/>
    <m/>
    <x v="0"/>
    <s v="Nein"/>
    <x v="0"/>
  </r>
  <r>
    <n v="14571570"/>
    <x v="0"/>
    <x v="0"/>
    <n v="2000122"/>
    <s v="Sofortrechnung"/>
    <s v="eam\bekir.ahmed"/>
    <x v="0"/>
    <s v="30675"/>
    <s v="HORIZON CONSULTING SERVICES M IKE"/>
    <x v="1"/>
    <s v="1"/>
    <s v="101030480"/>
    <x v="37"/>
    <s v="Samsung A356B A35 5G 128GB"/>
    <n v="25"/>
    <n v="188.4658"/>
    <n v="201"/>
    <n v="5025"/>
    <n v="12.5342"/>
    <n v="313.35000000000002"/>
    <n v="6.23"/>
    <s v="V0022"/>
    <x v="13"/>
    <s v="KPUD"/>
    <s v="EXP"/>
    <s v="Geräte"/>
    <x v="8"/>
    <n v="25"/>
    <n v="188.4658"/>
    <n v="201"/>
    <n v="5025"/>
    <n v="12.5342"/>
    <n v="313.35000000000002"/>
    <n v="6.2358208955223884E-2"/>
    <n v="1"/>
    <m/>
    <x v="0"/>
    <s v="Nein"/>
    <x v="0"/>
  </r>
  <r>
    <n v="14571570"/>
    <x v="0"/>
    <x v="0"/>
    <n v="2000122"/>
    <s v="Sofortrechnung"/>
    <s v="eam\bekir.ahmed"/>
    <x v="0"/>
    <s v="30675"/>
    <s v="HORIZON CONSULTING SERVICES M IKE"/>
    <x v="1"/>
    <s v="2"/>
    <s v="100303128"/>
    <x v="225"/>
    <s v="Apple iPhone 16 Pro 512GB"/>
    <n v="1"/>
    <n v="1218"/>
    <n v="1235"/>
    <n v="1235"/>
    <n v="17"/>
    <n v="17"/>
    <n v="1.37"/>
    <s v="V0022"/>
    <x v="13"/>
    <s v="KPUD"/>
    <s v="EXP"/>
    <s v="Geräte"/>
    <x v="8"/>
    <n v="1"/>
    <n v="1218"/>
    <n v="1235"/>
    <n v="1235"/>
    <n v="17"/>
    <n v="17"/>
    <n v="1.3765182186234818E-2"/>
    <n v="1"/>
    <m/>
    <x v="0"/>
    <s v="Nein"/>
    <x v="0"/>
  </r>
  <r>
    <n v="14571570"/>
    <x v="0"/>
    <x v="0"/>
    <n v="2000122"/>
    <s v="Sofortrechnung"/>
    <s v="eam\bekir.ahmed"/>
    <x v="0"/>
    <s v="30675"/>
    <s v="HORIZON CONSULTING SERVICES M IKE"/>
    <x v="1"/>
    <s v="3"/>
    <s v="101030485"/>
    <x v="39"/>
    <s v="Samsung A556B A55 5G 128GB"/>
    <n v="20"/>
    <n v="254.48859999999999"/>
    <n v="267"/>
    <n v="5340"/>
    <n v="12.5114"/>
    <n v="250.23"/>
    <n v="4.68"/>
    <s v="V0022"/>
    <x v="13"/>
    <s v="KPUD"/>
    <s v="EXP"/>
    <s v="Geräte"/>
    <x v="8"/>
    <n v="20"/>
    <n v="254.48859999999999"/>
    <n v="267"/>
    <n v="5340"/>
    <n v="12.5114"/>
    <n v="250.23"/>
    <n v="4.6859550561797754E-2"/>
    <n v="1"/>
    <m/>
    <x v="0"/>
    <s v="Nein"/>
    <x v="0"/>
  </r>
  <r>
    <n v="14571570"/>
    <x v="0"/>
    <x v="0"/>
    <n v="2000122"/>
    <s v="Sofortrechnung"/>
    <s v="eam\bekir.ahmed"/>
    <x v="0"/>
    <s v="30675"/>
    <s v="HORIZON CONSULTING SERVICES M IKE"/>
    <x v="1"/>
    <s v="4"/>
    <s v="101690269"/>
    <x v="197"/>
    <s v="Xiaomi POCO X6 Pro 5G 12GB/512GB"/>
    <n v="10"/>
    <n v="246"/>
    <n v="259"/>
    <n v="2590"/>
    <n v="13"/>
    <n v="130"/>
    <n v="5.01"/>
    <s v="V0022"/>
    <x v="13"/>
    <s v="KPUD"/>
    <s v="EXP"/>
    <s v="Geräte"/>
    <x v="8"/>
    <n v="10"/>
    <n v="246"/>
    <n v="259"/>
    <n v="2590"/>
    <n v="13"/>
    <n v="130"/>
    <n v="5.019305019305019E-2"/>
    <n v="1"/>
    <m/>
    <x v="0"/>
    <s v="Nein"/>
    <x v="0"/>
  </r>
  <r>
    <n v="14571570"/>
    <x v="0"/>
    <x v="0"/>
    <n v="2000122"/>
    <s v="Sofortrechnung"/>
    <s v="eam\bekir.ahmed"/>
    <x v="0"/>
    <s v="30675"/>
    <s v="HORIZON CONSULTING SERVICES M IKE"/>
    <x v="1"/>
    <s v="5"/>
    <s v="100690603"/>
    <x v="226"/>
    <s v="Xiaomi Redmi Note 13 Pro+ 5G 12GB/512GB"/>
    <n v="20"/>
    <n v="273.26979999999998"/>
    <n v="281"/>
    <n v="5620"/>
    <n v="7.7302"/>
    <n v="154.6"/>
    <n v="2.75"/>
    <s v="V0022"/>
    <x v="13"/>
    <s v="KPUD"/>
    <s v="EXP"/>
    <s v="Geräte"/>
    <x v="8"/>
    <n v="20"/>
    <n v="273.26979999999998"/>
    <n v="281"/>
    <n v="5620"/>
    <n v="7.7302"/>
    <n v="154.6"/>
    <n v="2.7508896797153026E-2"/>
    <n v="1"/>
    <m/>
    <x v="0"/>
    <s v="Nein"/>
    <x v="0"/>
  </r>
  <r>
    <n v="14571570"/>
    <x v="0"/>
    <x v="0"/>
    <n v="2000122"/>
    <s v="Sofortrechnung"/>
    <s v="eam\bekir.ahmed"/>
    <x v="0"/>
    <s v="30675"/>
    <s v="HORIZON CONSULTING SERVICES M IKE"/>
    <x v="1"/>
    <s v="6"/>
    <s v="101690342"/>
    <x v="227"/>
    <s v="Xiaomi POCO C75 4G 8GB/256GB"/>
    <n v="10"/>
    <n v="104"/>
    <n v="107"/>
    <n v="1070"/>
    <n v="3"/>
    <n v="30"/>
    <n v="2.8"/>
    <s v="V0022"/>
    <x v="13"/>
    <s v="KPUD"/>
    <s v="EXP"/>
    <s v="Geräte"/>
    <x v="8"/>
    <n v="10"/>
    <n v="104"/>
    <n v="107"/>
    <n v="1070"/>
    <n v="3"/>
    <n v="30"/>
    <n v="2.8037383177570093E-2"/>
    <n v="1"/>
    <m/>
    <x v="0"/>
    <s v="Nein"/>
    <x v="0"/>
  </r>
  <r>
    <n v="14571570"/>
    <x v="0"/>
    <x v="0"/>
    <n v="2000122"/>
    <s v="Sofortrechnung"/>
    <s v="eam\bekir.ahmed"/>
    <x v="0"/>
    <s v="30675"/>
    <s v="HORIZON CONSULTING SERVICES M IKE"/>
    <x v="1"/>
    <s v="7"/>
    <s v="101030412"/>
    <x v="56"/>
    <s v="Samsung A057G A05s 128GB"/>
    <n v="20"/>
    <n v="93.245800000000003"/>
    <n v="101"/>
    <n v="2020"/>
    <n v="7.7542"/>
    <n v="155.08000000000001"/>
    <n v="7.67"/>
    <s v="V0022"/>
    <x v="13"/>
    <s v="KPUD"/>
    <s v="EXP"/>
    <s v="Geräte"/>
    <x v="8"/>
    <n v="20"/>
    <n v="93.245800000000003"/>
    <n v="101"/>
    <n v="2020"/>
    <n v="7.7542"/>
    <n v="155.08000000000001"/>
    <n v="7.6772277227722785E-2"/>
    <n v="1"/>
    <m/>
    <x v="0"/>
    <s v="Nein"/>
    <x v="0"/>
  </r>
  <r>
    <n v="14571570"/>
    <x v="0"/>
    <x v="0"/>
    <n v="2000122"/>
    <s v="Sofortrechnung"/>
    <s v="eam\bekir.ahmed"/>
    <x v="0"/>
    <s v="30675"/>
    <s v="HORIZON CONSULTING SERVICES M IKE"/>
    <x v="1"/>
    <s v="8"/>
    <s v="101030483"/>
    <x v="228"/>
    <s v="Samsung A057G A05s 128GB"/>
    <n v="20"/>
    <n v="90.364699999999999"/>
    <n v="101"/>
    <n v="2020"/>
    <n v="10.635300000000001"/>
    <n v="212.71"/>
    <n v="10.53"/>
    <s v="V0022"/>
    <x v="13"/>
    <s v="KPUD"/>
    <s v="EXP"/>
    <s v="Geräte"/>
    <x v="8"/>
    <n v="20"/>
    <n v="90.364699999999999"/>
    <n v="101"/>
    <n v="2020"/>
    <n v="10.635300000000001"/>
    <n v="212.71"/>
    <n v="0.10530198019801981"/>
    <n v="1"/>
    <m/>
    <x v="0"/>
    <s v="Nein"/>
    <x v="0"/>
  </r>
  <r>
    <n v="14571570"/>
    <x v="0"/>
    <x v="0"/>
    <n v="2000122"/>
    <s v="Sofortrechnung"/>
    <s v="eam\bekir.ahmed"/>
    <x v="0"/>
    <s v="30675"/>
    <s v="HORIZON CONSULTING SERVICES M IKE"/>
    <x v="1"/>
    <s v="9"/>
    <s v="101030458"/>
    <x v="218"/>
    <s v="Samsung A556B A55 5G 256GB"/>
    <n v="20"/>
    <n v="291.64530000000002"/>
    <n v="305"/>
    <n v="6100"/>
    <n v="13.354699999999999"/>
    <n v="267.08999999999997"/>
    <n v="4.37"/>
    <s v="V0022"/>
    <x v="13"/>
    <s v="KPUD"/>
    <s v="EXP"/>
    <s v="Geräte"/>
    <x v="8"/>
    <n v="20"/>
    <n v="291.64530000000002"/>
    <n v="305"/>
    <n v="6100"/>
    <n v="13.354699999999999"/>
    <n v="267.08999999999997"/>
    <n v="4.378524590163934E-2"/>
    <n v="1"/>
    <m/>
    <x v="0"/>
    <s v="Nein"/>
    <x v="0"/>
  </r>
  <r>
    <n v="14571570"/>
    <x v="0"/>
    <x v="0"/>
    <n v="2000122"/>
    <s v="Sofortrechnung"/>
    <s v="eam\bekir.ahmed"/>
    <x v="0"/>
    <s v="30675"/>
    <s v="HORIZON CONSULTING SERVICES M IKE"/>
    <x v="1"/>
    <s v="10"/>
    <s v="100303121"/>
    <x v="121"/>
    <s v="Apple iPhone 16 Pro 128GB"/>
    <n v="1"/>
    <n v="937.89080000000001"/>
    <n v="929"/>
    <n v="929"/>
    <n v="-8.8908000000000005"/>
    <n v="-8.89"/>
    <n v="-0.95"/>
    <s v="V0022"/>
    <x v="13"/>
    <s v="KPUD"/>
    <s v="EXP"/>
    <s v="Geräte"/>
    <x v="8"/>
    <n v="1"/>
    <n v="937.89080000000001"/>
    <n v="929"/>
    <n v="929"/>
    <n v="-8.8908000000000005"/>
    <n v="-8.89"/>
    <n v="-9.5694294940796565E-3"/>
    <n v="1"/>
    <m/>
    <x v="0"/>
    <s v="Nein"/>
    <x v="1"/>
  </r>
  <r>
    <n v="14571570"/>
    <x v="0"/>
    <x v="0"/>
    <n v="2000122"/>
    <s v="Sofortrechnung"/>
    <s v="eam\bekir.ahmed"/>
    <x v="0"/>
    <s v="30675"/>
    <s v="HORIZON CONSULTING SERVICES M IKE"/>
    <x v="0"/>
    <s v="11"/>
    <s v="201300063"/>
    <x v="229"/>
    <s v="Apple AirPods 4"/>
    <n v="5"/>
    <n v="105.0431"/>
    <n v="112"/>
    <n v="560"/>
    <n v="6.9569000000000001"/>
    <n v="34.78"/>
    <n v="6.21"/>
    <s v="V0022"/>
    <x v="13"/>
    <s v="KPUD"/>
    <s v="EXP"/>
    <s v="Zubehör"/>
    <x v="8"/>
    <n v="5"/>
    <n v="105.0431"/>
    <n v="112"/>
    <n v="560"/>
    <n v="6.9569000000000001"/>
    <n v="34.78"/>
    <n v="6.2107142857142861E-2"/>
    <n v="1"/>
    <m/>
    <x v="0"/>
    <s v="Nein"/>
    <x v="0"/>
  </r>
  <r>
    <n v="14571570"/>
    <x v="0"/>
    <x v="0"/>
    <n v="2000122"/>
    <s v="Sofortrechnung"/>
    <s v="eam\bekir.ahmed"/>
    <x v="0"/>
    <s v="30675"/>
    <s v="HORIZON CONSULTING SERVICES M IKE"/>
    <x v="1"/>
    <s v="12"/>
    <s v="101030500"/>
    <x v="159"/>
    <s v="Samsung A556B A55 5G 256GB"/>
    <n v="25"/>
    <n v="286"/>
    <n v="297"/>
    <n v="7425"/>
    <n v="11"/>
    <n v="275"/>
    <n v="3.7"/>
    <s v="V0022"/>
    <x v="13"/>
    <s v="KPUD"/>
    <s v="EXP"/>
    <s v="Geräte"/>
    <x v="8"/>
    <n v="25"/>
    <n v="286"/>
    <n v="297"/>
    <n v="7425"/>
    <n v="11"/>
    <n v="275"/>
    <n v="3.7037037037037035E-2"/>
    <n v="1"/>
    <m/>
    <x v="0"/>
    <s v="Nein"/>
    <x v="0"/>
  </r>
  <r>
    <n v="14571570"/>
    <x v="0"/>
    <x v="0"/>
    <n v="2000122"/>
    <s v="Sofortrechnung"/>
    <s v="eam\bekir.ahmed"/>
    <x v="0"/>
    <s v="30675"/>
    <s v="HORIZON CONSULTING SERVICES M IKE"/>
    <x v="1"/>
    <s v="13"/>
    <s v="101690279"/>
    <x v="230"/>
    <s v="Xiaomi POCO F6 5G 12GB/512GB"/>
    <n v="9"/>
    <n v="277"/>
    <n v="292"/>
    <n v="2628"/>
    <n v="15"/>
    <n v="135"/>
    <n v="5.13"/>
    <s v="V0022"/>
    <x v="13"/>
    <s v="KPUD"/>
    <s v="EXP"/>
    <s v="Geräte"/>
    <x v="8"/>
    <n v="9"/>
    <n v="277"/>
    <n v="292"/>
    <n v="2628"/>
    <n v="15"/>
    <n v="135"/>
    <n v="5.1369863013698627E-2"/>
    <n v="1"/>
    <m/>
    <x v="0"/>
    <s v="Nein"/>
    <x v="0"/>
  </r>
  <r>
    <n v="14571570"/>
    <x v="0"/>
    <x v="0"/>
    <n v="2000122"/>
    <s v="Sofortrechnung"/>
    <s v="eam\bekir.ahmed"/>
    <x v="0"/>
    <s v="30675"/>
    <s v="HORIZON CONSULTING SERVICES M IKE"/>
    <x v="1"/>
    <s v="14"/>
    <s v="101030419"/>
    <x v="22"/>
    <s v="Samsung G556B Xcover 7 128GB EE"/>
    <n v="1"/>
    <n v="197.0257"/>
    <n v="216"/>
    <n v="216"/>
    <n v="18.974299999999999"/>
    <n v="18.97"/>
    <n v="8.7799999999999994"/>
    <s v="V0022"/>
    <x v="13"/>
    <s v="KPUD"/>
    <s v="EXP"/>
    <s v="Geräte"/>
    <x v="8"/>
    <n v="1"/>
    <n v="197.0257"/>
    <n v="216"/>
    <n v="216"/>
    <n v="18.974299999999999"/>
    <n v="18.97"/>
    <n v="8.7824074074074068E-2"/>
    <n v="1"/>
    <m/>
    <x v="0"/>
    <s v="Nein"/>
    <x v="0"/>
  </r>
  <r>
    <n v="14568826"/>
    <x v="0"/>
    <x v="0"/>
    <n v="2000123"/>
    <s v="Sofortrechnung"/>
    <s v="eam\mustafa.oezer"/>
    <x v="1"/>
    <s v="30710"/>
    <s v="starmobile GmbH"/>
    <x v="0"/>
    <s v="1"/>
    <s v="200140054"/>
    <x v="231"/>
    <s v="Telekom Sinus 207"/>
    <n v="50"/>
    <n v="19.52"/>
    <n v="21"/>
    <n v="1050"/>
    <n v="1.48"/>
    <n v="74"/>
    <n v="7.04"/>
    <s v="V0003"/>
    <x v="14"/>
    <s v="KVAB30"/>
    <s v="GRK"/>
    <s v="Zubehör"/>
    <x v="9"/>
    <n v="50"/>
    <n v="19.52"/>
    <n v="21"/>
    <n v="1050"/>
    <n v="1.48"/>
    <n v="74"/>
    <n v="7.047619047619047E-2"/>
    <n v="1"/>
    <m/>
    <x v="0"/>
    <s v="Nein"/>
    <x v="0"/>
  </r>
  <r>
    <n v="14568826"/>
    <x v="0"/>
    <x v="0"/>
    <n v="2000123"/>
    <s v="Sofortrechnung"/>
    <s v="eam\mustafa.oezer"/>
    <x v="1"/>
    <s v="30710"/>
    <s v="starmobile GmbH"/>
    <x v="0"/>
    <s v="2"/>
    <s v="200311304"/>
    <x v="232"/>
    <s v="Telekom Speed Home WLAN"/>
    <n v="10"/>
    <n v="58.363799999999998"/>
    <n v="62.5"/>
    <n v="625"/>
    <n v="4.1361999999999997"/>
    <n v="41.36"/>
    <n v="6.61"/>
    <s v="V0003"/>
    <x v="14"/>
    <s v="KVAB30"/>
    <s v="GRK"/>
    <s v="Zubehör"/>
    <x v="9"/>
    <n v="10"/>
    <n v="58.363799999999998"/>
    <n v="62.5"/>
    <n v="625"/>
    <n v="4.1361999999999997"/>
    <n v="41.36"/>
    <n v="6.6175999999999999E-2"/>
    <n v="1"/>
    <m/>
    <x v="0"/>
    <s v="Nein"/>
    <x v="0"/>
  </r>
  <r>
    <n v="14568826"/>
    <x v="0"/>
    <x v="0"/>
    <n v="2000123"/>
    <s v="Sofortrechnung"/>
    <s v="eam\mustafa.oezer"/>
    <x v="1"/>
    <s v="30710"/>
    <s v="starmobile GmbH"/>
    <x v="0"/>
    <s v="3"/>
    <s v="200140038"/>
    <x v="74"/>
    <s v="Telekom Speedport Smart 4"/>
    <n v="10"/>
    <n v="110.054"/>
    <n v="112.55"/>
    <n v="1125.5"/>
    <n v="2.496"/>
    <n v="24.96"/>
    <n v="2.21"/>
    <s v="V0003"/>
    <x v="14"/>
    <s v="KVAB30"/>
    <s v="GRK"/>
    <s v="Zubehör"/>
    <x v="9"/>
    <n v="10"/>
    <n v="110.054"/>
    <n v="112.55"/>
    <n v="1125.5"/>
    <n v="2.496"/>
    <n v="24.96"/>
    <n v="2.2176810306530431E-2"/>
    <n v="1"/>
    <m/>
    <x v="0"/>
    <s v="Nein"/>
    <x v="0"/>
  </r>
  <r>
    <n v="14568826"/>
    <x v="0"/>
    <x v="0"/>
    <n v="2000123"/>
    <s v="Sofortrechnung"/>
    <s v="eam\mustafa.oezer"/>
    <x v="1"/>
    <s v="30710"/>
    <s v="starmobile GmbH"/>
    <x v="0"/>
    <s v="4"/>
    <s v="200140047"/>
    <x v="233"/>
    <s v="Telekom Speedphone 12"/>
    <n v="10"/>
    <n v="27.22"/>
    <n v="29.49"/>
    <n v="294.89999999999998"/>
    <n v="2.27"/>
    <n v="22.7"/>
    <n v="7.69"/>
    <s v="V0003"/>
    <x v="14"/>
    <s v="KVAB30"/>
    <s v="GRK"/>
    <s v="Zubehör"/>
    <x v="9"/>
    <n v="10"/>
    <n v="27.22"/>
    <n v="29.49"/>
    <n v="294.89999999999998"/>
    <n v="2.27"/>
    <n v="22.7"/>
    <n v="7.6975245846049506E-2"/>
    <n v="1"/>
    <m/>
    <x v="0"/>
    <s v="Nein"/>
    <x v="0"/>
  </r>
  <r>
    <n v="14571506"/>
    <x v="0"/>
    <x v="0"/>
    <n v="2000124"/>
    <s v="Sofortrechnung"/>
    <s v="EAM\Erdal.Bircan"/>
    <x v="2"/>
    <s v="10089"/>
    <s v="Mobilfunk Schmidtchen"/>
    <x v="1"/>
    <s v="1"/>
    <s v="101030383"/>
    <x v="106"/>
    <s v="Samsung S921B S24 5G 256GB"/>
    <n v="1"/>
    <n v="537"/>
    <n v="555"/>
    <n v="555"/>
    <n v="18"/>
    <n v="18"/>
    <n v="3.24"/>
    <s v="V0163"/>
    <x v="11"/>
    <s v="KABB5"/>
    <s v="FHK"/>
    <s v="Geräte"/>
    <x v="2"/>
    <n v="1"/>
    <n v="537"/>
    <n v="555"/>
    <n v="555"/>
    <n v="18"/>
    <n v="18"/>
    <n v="3.2432432432432434E-2"/>
    <n v="1"/>
    <m/>
    <x v="0"/>
    <s v="Nein"/>
    <x v="0"/>
  </r>
  <r>
    <n v="14571451"/>
    <x v="0"/>
    <x v="0"/>
    <n v="2000125"/>
    <s v="Sofortrechnung"/>
    <s v="EAM\Erdal.Bircan"/>
    <x v="2"/>
    <s v="10089"/>
    <s v="Mobilfunk Schmidtchen"/>
    <x v="1"/>
    <s v="1"/>
    <s v="100034579"/>
    <x v="70"/>
    <s v="Samsung A556B A55 5G 128GB EE"/>
    <n v="2"/>
    <n v="251.29089999999999"/>
    <n v="265"/>
    <n v="530"/>
    <n v="13.709099999999999"/>
    <n v="27.42"/>
    <n v="5.17"/>
    <s v="V0163"/>
    <x v="11"/>
    <s v="KABB5"/>
    <s v="FHK"/>
    <s v="Geräte"/>
    <x v="2"/>
    <n v="2"/>
    <n v="251.29089999999999"/>
    <n v="265"/>
    <n v="530"/>
    <n v="13.709099999999999"/>
    <n v="27.42"/>
    <n v="5.1735849056603778E-2"/>
    <n v="1"/>
    <m/>
    <x v="0"/>
    <s v="Nein"/>
    <x v="0"/>
  </r>
  <r>
    <n v="14571601"/>
    <x v="0"/>
    <x v="0"/>
    <n v="2000126"/>
    <s v="Sofortrechnung"/>
    <s v="EAM\Erdal.Bircan"/>
    <x v="2"/>
    <s v="10089"/>
    <s v="Mobilfunk Schmidtchen"/>
    <x v="1"/>
    <s v="1"/>
    <s v="100034603"/>
    <x v="19"/>
    <s v="Samsung A166B A16 5G 128GB"/>
    <n v="1"/>
    <n v="143.50120000000001"/>
    <n v="157"/>
    <n v="157"/>
    <n v="13.498799999999999"/>
    <n v="13.5"/>
    <n v="8.59"/>
    <s v="V0163"/>
    <x v="11"/>
    <s v="KABB5"/>
    <s v="FHK"/>
    <s v="Geräte"/>
    <x v="2"/>
    <n v="1"/>
    <n v="143.50120000000001"/>
    <n v="157"/>
    <n v="157"/>
    <n v="13.498799999999999"/>
    <n v="13.5"/>
    <n v="8.598726114649681E-2"/>
    <n v="1"/>
    <m/>
    <x v="0"/>
    <s v="Nein"/>
    <x v="0"/>
  </r>
  <r>
    <n v="14571586"/>
    <x v="0"/>
    <x v="0"/>
    <n v="2000127"/>
    <s v="Sofortrechnung"/>
    <s v="eam\bekir.ahmed"/>
    <x v="0"/>
    <s v="30675"/>
    <s v="HORIZON CONSULTING SERVICES M IKE"/>
    <x v="1"/>
    <s v="1"/>
    <s v="101030455"/>
    <x v="234"/>
    <s v="Samsung A356B A35 5G 128GB"/>
    <n v="15"/>
    <n v="190.3897"/>
    <n v="200"/>
    <n v="3000"/>
    <n v="9.6103000000000005"/>
    <n v="144.15"/>
    <n v="4.8"/>
    <s v="V0022"/>
    <x v="13"/>
    <s v="KPUD"/>
    <s v="EXP"/>
    <s v="Geräte"/>
    <x v="8"/>
    <n v="15"/>
    <n v="190.3897"/>
    <n v="200"/>
    <n v="3000"/>
    <n v="9.6103000000000005"/>
    <n v="144.15"/>
    <n v="4.8050000000000002E-2"/>
    <n v="1"/>
    <m/>
    <x v="0"/>
    <s v="Nein"/>
    <x v="0"/>
  </r>
  <r>
    <n v="14571603"/>
    <x v="0"/>
    <x v="0"/>
    <n v="2000128"/>
    <s v="Sofortrechnung"/>
    <s v="EAM\Erdal.Bircan"/>
    <x v="2"/>
    <s v="10089"/>
    <s v="Mobilfunk Schmidtchen"/>
    <x v="1"/>
    <s v="1"/>
    <s v="101030412"/>
    <x v="56"/>
    <s v="Samsung A057G A05s 128GB"/>
    <n v="5"/>
    <n v="93.245800000000003"/>
    <n v="105"/>
    <n v="525"/>
    <n v="11.754200000000001"/>
    <n v="58.77"/>
    <n v="11.19"/>
    <s v="V0163"/>
    <x v="11"/>
    <s v="KABB5"/>
    <s v="FHK"/>
    <s v="Geräte"/>
    <x v="2"/>
    <n v="5"/>
    <n v="93.245800000000003"/>
    <n v="105"/>
    <n v="525"/>
    <n v="11.754200000000001"/>
    <n v="58.77"/>
    <n v="0.11194285714285715"/>
    <n v="1"/>
    <m/>
    <x v="0"/>
    <s v="Nein"/>
    <x v="0"/>
  </r>
  <r>
    <n v="14571430"/>
    <x v="0"/>
    <x v="0"/>
    <n v="2000129"/>
    <s v="Sofortrechnung"/>
    <s v="EAM\Erdal.Bircan"/>
    <x v="2"/>
    <s v="26937"/>
    <s v="HAMMER GmbH &amp; Co. KG"/>
    <x v="1"/>
    <s v="1"/>
    <s v="100034512"/>
    <x v="113"/>
    <s v="Samsung X216B Tab A9+ 5G 128GB"/>
    <n v="1"/>
    <n v="202"/>
    <n v="205"/>
    <n v="205"/>
    <n v="3"/>
    <n v="3"/>
    <n v="1.46"/>
    <s v="V0163"/>
    <x v="11"/>
    <s v="KABB0"/>
    <s v="FHK"/>
    <s v="Geräte"/>
    <x v="2"/>
    <n v="1"/>
    <n v="202"/>
    <n v="205"/>
    <n v="205"/>
    <n v="3"/>
    <n v="3"/>
    <n v="1.4634146341463415E-2"/>
    <n v="1"/>
    <m/>
    <x v="0"/>
    <s v="Nein"/>
    <x v="0"/>
  </r>
  <r>
    <n v="14571452"/>
    <x v="0"/>
    <x v="0"/>
    <n v="2000130"/>
    <s v="Sofortrechnung"/>
    <s v="EAM\Erdal.Bircan"/>
    <x v="2"/>
    <s v="21765"/>
    <s v="Phonepoint"/>
    <x v="1"/>
    <s v="1"/>
    <s v="100034603"/>
    <x v="19"/>
    <s v="Samsung A166B A16 5G 128GB"/>
    <n v="5"/>
    <n v="143.50120000000001"/>
    <n v="157"/>
    <n v="785"/>
    <n v="13.498799999999999"/>
    <n v="67.489999999999995"/>
    <n v="8.59"/>
    <s v="V0163"/>
    <x v="11"/>
    <s v="KABB14"/>
    <s v="FHK"/>
    <s v="Geräte"/>
    <x v="2"/>
    <n v="5"/>
    <n v="143.50120000000001"/>
    <n v="157"/>
    <n v="785"/>
    <n v="13.498799999999999"/>
    <n v="67.489999999999995"/>
    <n v="8.5974522292993627E-2"/>
    <n v="1"/>
    <m/>
    <x v="0"/>
    <s v="Nein"/>
    <x v="0"/>
  </r>
  <r>
    <n v="14571483"/>
    <x v="0"/>
    <x v="0"/>
    <n v="2000131"/>
    <s v="Sofortrechnung"/>
    <s v="eam\mustafa.oezer"/>
    <x v="0"/>
    <s v="24859"/>
    <s v="PHONE 18 SARL"/>
    <x v="1"/>
    <s v="1"/>
    <s v="101030660"/>
    <x v="235"/>
    <s v="Samsung A155F A15 128GB"/>
    <n v="40"/>
    <n v="107.65519999999999"/>
    <n v="125"/>
    <n v="5000"/>
    <n v="17.344799999999999"/>
    <n v="693.79"/>
    <n v="13.87"/>
    <s v="V0140"/>
    <x v="15"/>
    <s v="KPUD"/>
    <s v="EXP"/>
    <s v="Geräte"/>
    <x v="10"/>
    <n v="40"/>
    <n v="107.65519999999999"/>
    <n v="125"/>
    <n v="5000"/>
    <n v="17.344799999999999"/>
    <n v="693.79"/>
    <n v="0.13875799999999999"/>
    <n v="1"/>
    <m/>
    <x v="0"/>
    <s v="Nein"/>
    <x v="0"/>
  </r>
  <r>
    <n v="14571584"/>
    <x v="0"/>
    <x v="0"/>
    <n v="2000132"/>
    <s v="Sofortrechnung"/>
    <s v="EAM\Erdal.Bircan"/>
    <x v="1"/>
    <s v="24203"/>
    <s v="expert klein GmbH"/>
    <x v="1"/>
    <s v="1"/>
    <s v="101030453"/>
    <x v="71"/>
    <s v="Samsung A356B A35 5G 128GB"/>
    <n v="8"/>
    <n v="185"/>
    <n v="206"/>
    <n v="1648"/>
    <n v="21"/>
    <n v="168"/>
    <n v="10.19"/>
    <s v="V0020"/>
    <x v="6"/>
    <s v="KÜB30"/>
    <s v="GRK"/>
    <s v="Geräte"/>
    <x v="6"/>
    <n v="8"/>
    <n v="185"/>
    <n v="206"/>
    <n v="1648"/>
    <n v="21"/>
    <n v="168"/>
    <n v="0.10194174757281553"/>
    <n v="1"/>
    <m/>
    <x v="0"/>
    <s v="Nein"/>
    <x v="0"/>
  </r>
  <r>
    <n v="14571585"/>
    <x v="0"/>
    <x v="0"/>
    <n v="2000133"/>
    <s v="Sofortrechnung"/>
    <s v="EAM\Erdal.Bircan"/>
    <x v="1"/>
    <s v="24203"/>
    <s v="expert klein GmbH"/>
    <x v="1"/>
    <s v="1"/>
    <s v="101030453"/>
    <x v="71"/>
    <s v="Samsung A356B A35 5G 128GB"/>
    <n v="12"/>
    <n v="185"/>
    <n v="206"/>
    <n v="2472"/>
    <n v="21"/>
    <n v="252"/>
    <n v="10.19"/>
    <s v="V0020"/>
    <x v="6"/>
    <s v="KÜB30"/>
    <s v="GRK"/>
    <s v="Geräte"/>
    <x v="6"/>
    <n v="12"/>
    <n v="185"/>
    <n v="206"/>
    <n v="2472"/>
    <n v="21"/>
    <n v="252"/>
    <n v="0.10194174757281553"/>
    <n v="1"/>
    <m/>
    <x v="0"/>
    <s v="Nein"/>
    <x v="0"/>
  </r>
  <r>
    <n v="14571587"/>
    <x v="0"/>
    <x v="0"/>
    <n v="2000134"/>
    <s v="Sofortrechnung"/>
    <s v="EAM\Erdal.Bircan"/>
    <x v="1"/>
    <s v="24203"/>
    <s v="expert klein GmbH"/>
    <x v="1"/>
    <s v="1"/>
    <s v="101030453"/>
    <x v="71"/>
    <s v="Samsung A356B A35 5G 128GB"/>
    <n v="15"/>
    <n v="185"/>
    <n v="206"/>
    <n v="3090"/>
    <n v="21"/>
    <n v="315"/>
    <n v="10.19"/>
    <s v="V0020"/>
    <x v="6"/>
    <s v="KÜB30"/>
    <s v="GRK"/>
    <s v="Geräte"/>
    <x v="6"/>
    <n v="15"/>
    <n v="185"/>
    <n v="206"/>
    <n v="3090"/>
    <n v="21"/>
    <n v="315"/>
    <n v="0.10194174757281553"/>
    <n v="1"/>
    <m/>
    <x v="0"/>
    <s v="Nein"/>
    <x v="0"/>
  </r>
  <r>
    <n v="14571589"/>
    <x v="0"/>
    <x v="0"/>
    <n v="2000135"/>
    <s v="Sofortrechnung"/>
    <s v="EAM\Erdal.Bircan"/>
    <x v="1"/>
    <s v="24203"/>
    <s v="expert klein GmbH"/>
    <x v="1"/>
    <s v="1"/>
    <s v="101030453"/>
    <x v="71"/>
    <s v="Samsung A356B A35 5G 128GB"/>
    <n v="12"/>
    <n v="185"/>
    <n v="206"/>
    <n v="2472"/>
    <n v="21"/>
    <n v="252"/>
    <n v="10.19"/>
    <s v="V0020"/>
    <x v="6"/>
    <s v="KÜB30"/>
    <s v="GRK"/>
    <s v="Geräte"/>
    <x v="6"/>
    <n v="12"/>
    <n v="185"/>
    <n v="206"/>
    <n v="2472"/>
    <n v="21"/>
    <n v="252"/>
    <n v="0.10194174757281553"/>
    <n v="1"/>
    <m/>
    <x v="0"/>
    <s v="Nein"/>
    <x v="0"/>
  </r>
  <r>
    <n v="14571590"/>
    <x v="0"/>
    <x v="0"/>
    <n v="2000136"/>
    <s v="Sofortrechnung"/>
    <s v="EAM\Erdal.Bircan"/>
    <x v="1"/>
    <s v="24203"/>
    <s v="expert klein GmbH"/>
    <x v="1"/>
    <s v="1"/>
    <s v="101030453"/>
    <x v="71"/>
    <s v="Samsung A356B A35 5G 128GB"/>
    <n v="15"/>
    <n v="185"/>
    <n v="206"/>
    <n v="3090"/>
    <n v="21"/>
    <n v="315"/>
    <n v="10.19"/>
    <s v="V0020"/>
    <x v="6"/>
    <s v="KÜB30"/>
    <s v="GRK"/>
    <s v="Geräte"/>
    <x v="6"/>
    <n v="15"/>
    <n v="185"/>
    <n v="206"/>
    <n v="3090"/>
    <n v="21"/>
    <n v="315"/>
    <n v="0.10194174757281553"/>
    <n v="1"/>
    <m/>
    <x v="0"/>
    <s v="Nein"/>
    <x v="0"/>
  </r>
  <r>
    <n v="14571591"/>
    <x v="0"/>
    <x v="0"/>
    <n v="2000137"/>
    <s v="Sofortrechnung"/>
    <s v="EAM\Erdal.Bircan"/>
    <x v="1"/>
    <s v="24203"/>
    <s v="expert klein GmbH"/>
    <x v="1"/>
    <s v="1"/>
    <s v="101030453"/>
    <x v="71"/>
    <s v="Samsung A356B A35 5G 128GB"/>
    <n v="12"/>
    <n v="185"/>
    <n v="206"/>
    <n v="2472"/>
    <n v="21"/>
    <n v="252"/>
    <n v="10.19"/>
    <s v="V0020"/>
    <x v="6"/>
    <s v="KÜB30"/>
    <s v="GRK"/>
    <s v="Geräte"/>
    <x v="6"/>
    <n v="12"/>
    <n v="185"/>
    <n v="206"/>
    <n v="2472"/>
    <n v="21"/>
    <n v="252"/>
    <n v="0.10194174757281553"/>
    <n v="1"/>
    <m/>
    <x v="0"/>
    <s v="Nein"/>
    <x v="0"/>
  </r>
  <r>
    <n v="14571592"/>
    <x v="0"/>
    <x v="0"/>
    <n v="2000138"/>
    <s v="Sofortrechnung"/>
    <s v="EAM\Erdal.Bircan"/>
    <x v="1"/>
    <s v="24203"/>
    <s v="expert klein GmbH"/>
    <x v="1"/>
    <s v="1"/>
    <s v="101030453"/>
    <x v="71"/>
    <s v="Samsung A356B A35 5G 128GB"/>
    <n v="11"/>
    <n v="185"/>
    <n v="206"/>
    <n v="2266"/>
    <n v="21"/>
    <n v="231"/>
    <n v="10.19"/>
    <s v="V0020"/>
    <x v="6"/>
    <s v="KÜB30"/>
    <s v="GRK"/>
    <s v="Geräte"/>
    <x v="6"/>
    <n v="11"/>
    <n v="185"/>
    <n v="206"/>
    <n v="2266"/>
    <n v="21"/>
    <n v="231"/>
    <n v="0.10194174757281553"/>
    <n v="1"/>
    <m/>
    <x v="0"/>
    <s v="Nein"/>
    <x v="0"/>
  </r>
  <r>
    <n v="14571559"/>
    <x v="0"/>
    <x v="0"/>
    <n v="2000139"/>
    <s v="Sofortrechnung"/>
    <s v="eam\mustafa.oezer"/>
    <x v="0"/>
    <s v="30666"/>
    <s v="CY DI CHEN YUHONG"/>
    <x v="3"/>
    <s v="1"/>
    <s v="900010011"/>
    <x v="36"/>
    <s v="Sonstiges"/>
    <n v="1"/>
    <n v="0"/>
    <n v="20"/>
    <n v="20"/>
    <n v="20"/>
    <n v="20"/>
    <m/>
    <s v="V0023"/>
    <x v="3"/>
    <s v="KPUD"/>
    <s v="EXP"/>
    <s v="Sonstige"/>
    <x v="3"/>
    <n v="1"/>
    <n v="0"/>
    <n v="20"/>
    <n v="20"/>
    <n v="20"/>
    <n v="20"/>
    <n v="1"/>
    <n v="1"/>
    <m/>
    <x v="2"/>
    <s v="Ja"/>
    <x v="0"/>
  </r>
  <r>
    <n v="14571559"/>
    <x v="0"/>
    <x v="0"/>
    <n v="2000139"/>
    <s v="Sofortrechnung"/>
    <s v="eam\mustafa.oezer"/>
    <x v="0"/>
    <s v="30666"/>
    <s v="CY DI CHEN YUHONG"/>
    <x v="1"/>
    <s v="2"/>
    <s v="101690318"/>
    <x v="202"/>
    <s v="Xiaomi 14T 5G 12GB/256GB"/>
    <n v="1"/>
    <n v="350"/>
    <n v="357"/>
    <n v="357"/>
    <n v="7"/>
    <n v="7"/>
    <n v="1.96"/>
    <s v="V0023"/>
    <x v="3"/>
    <s v="KPUD"/>
    <s v="EXP"/>
    <s v="Geräte"/>
    <x v="3"/>
    <n v="1"/>
    <n v="350"/>
    <n v="357"/>
    <n v="357"/>
    <n v="7"/>
    <n v="7"/>
    <n v="1.9607843137254902E-2"/>
    <n v="1"/>
    <m/>
    <x v="0"/>
    <s v="Nein"/>
    <x v="0"/>
  </r>
  <r>
    <n v="14571559"/>
    <x v="0"/>
    <x v="0"/>
    <n v="2000139"/>
    <s v="Sofortrechnung"/>
    <s v="eam\mustafa.oezer"/>
    <x v="0"/>
    <s v="30666"/>
    <s v="CY DI CHEN YUHONG"/>
    <x v="1"/>
    <s v="3"/>
    <s v="100302478"/>
    <x v="79"/>
    <s v="Apple iPhone 13 128GB"/>
    <n v="1"/>
    <n v="417.87079999999997"/>
    <n v="425"/>
    <n v="425"/>
    <n v="7.1292"/>
    <n v="7.13"/>
    <n v="1.67"/>
    <s v="V0023"/>
    <x v="3"/>
    <s v="KPUD"/>
    <s v="EXP"/>
    <s v="Geräte"/>
    <x v="3"/>
    <n v="1"/>
    <n v="417.87079999999997"/>
    <n v="425"/>
    <n v="425"/>
    <n v="7.1292"/>
    <n v="7.13"/>
    <n v="1.6776470588235295E-2"/>
    <n v="1"/>
    <m/>
    <x v="0"/>
    <s v="Nein"/>
    <x v="0"/>
  </r>
  <r>
    <n v="14571559"/>
    <x v="0"/>
    <x v="0"/>
    <n v="2000139"/>
    <s v="Sofortrechnung"/>
    <s v="eam\mustafa.oezer"/>
    <x v="0"/>
    <s v="30666"/>
    <s v="CY DI CHEN YUHONG"/>
    <x v="1"/>
    <s v="4"/>
    <s v="101700042"/>
    <x v="236"/>
    <s v="Oppo Reno 12F 4G 256GB"/>
    <n v="1"/>
    <n v="135"/>
    <n v="145"/>
    <n v="145"/>
    <n v="10"/>
    <n v="10"/>
    <n v="6.89"/>
    <s v="V0023"/>
    <x v="3"/>
    <s v="KPUD"/>
    <s v="EXP"/>
    <s v="Geräte"/>
    <x v="3"/>
    <n v="1"/>
    <n v="135"/>
    <n v="145"/>
    <n v="145"/>
    <n v="10"/>
    <n v="10"/>
    <n v="6.8965517241379309E-2"/>
    <n v="1"/>
    <m/>
    <x v="0"/>
    <s v="Nein"/>
    <x v="0"/>
  </r>
  <r>
    <n v="14571559"/>
    <x v="0"/>
    <x v="0"/>
    <n v="2000139"/>
    <s v="Sofortrechnung"/>
    <s v="eam\mustafa.oezer"/>
    <x v="0"/>
    <s v="30666"/>
    <s v="CY DI CHEN YUHONG"/>
    <x v="0"/>
    <s v="5"/>
    <s v="201300064"/>
    <x v="116"/>
    <s v="Apple AirPods 4 ANC"/>
    <n v="3"/>
    <n v="145.5"/>
    <n v="151"/>
    <n v="453"/>
    <n v="5.5"/>
    <n v="16.5"/>
    <n v="3.64"/>
    <s v="V0023"/>
    <x v="3"/>
    <s v="KPUD"/>
    <s v="EXP"/>
    <s v="Zubehör"/>
    <x v="3"/>
    <n v="3"/>
    <n v="145.5"/>
    <n v="151"/>
    <n v="453"/>
    <n v="5.5"/>
    <n v="16.5"/>
    <n v="3.6423841059602648E-2"/>
    <n v="1"/>
    <m/>
    <x v="0"/>
    <s v="Nein"/>
    <x v="0"/>
  </r>
  <r>
    <n v="14571559"/>
    <x v="0"/>
    <x v="0"/>
    <n v="2000139"/>
    <s v="Sofortrechnung"/>
    <s v="eam\mustafa.oezer"/>
    <x v="0"/>
    <s v="30666"/>
    <s v="CY DI CHEN YUHONG"/>
    <x v="1"/>
    <s v="6"/>
    <s v="101690240"/>
    <x v="237"/>
    <s v="Xiaomi Redmi Note 13 8GB/256GB"/>
    <n v="1"/>
    <n v="121.0463"/>
    <n v="129"/>
    <n v="129"/>
    <n v="7.9537000000000004"/>
    <n v="7.95"/>
    <n v="6.16"/>
    <s v="V0023"/>
    <x v="3"/>
    <s v="KPUD"/>
    <s v="EXP"/>
    <s v="Geräte"/>
    <x v="3"/>
    <n v="1"/>
    <n v="121.0463"/>
    <n v="129"/>
    <n v="129"/>
    <n v="7.9537000000000004"/>
    <n v="7.95"/>
    <n v="6.1627906976744189E-2"/>
    <n v="1"/>
    <m/>
    <x v="0"/>
    <s v="Nein"/>
    <x v="0"/>
  </r>
  <r>
    <n v="14571559"/>
    <x v="0"/>
    <x v="0"/>
    <n v="2000139"/>
    <s v="Sofortrechnung"/>
    <s v="eam\mustafa.oezer"/>
    <x v="0"/>
    <s v="30666"/>
    <s v="CY DI CHEN YUHONG"/>
    <x v="1"/>
    <s v="7"/>
    <s v="101310028"/>
    <x v="238"/>
    <s v="Honor 200 512GB"/>
    <n v="1"/>
    <n v="276.61900000000003"/>
    <n v="283"/>
    <n v="283"/>
    <n v="6.3810000000000002"/>
    <n v="6.38"/>
    <n v="2.25"/>
    <s v="V0023"/>
    <x v="3"/>
    <s v="KPUD"/>
    <s v="EXP"/>
    <s v="Geräte"/>
    <x v="3"/>
    <n v="1"/>
    <n v="276.61900000000003"/>
    <n v="283"/>
    <n v="283"/>
    <n v="6.3810000000000002"/>
    <n v="6.38"/>
    <n v="2.2544169611307421E-2"/>
    <n v="1"/>
    <m/>
    <x v="0"/>
    <s v="Nein"/>
    <x v="0"/>
  </r>
  <r>
    <n v="14571559"/>
    <x v="0"/>
    <x v="0"/>
    <n v="2000139"/>
    <s v="Sofortrechnung"/>
    <s v="eam\mustafa.oezer"/>
    <x v="0"/>
    <s v="30666"/>
    <s v="CY DI CHEN YUHONG"/>
    <x v="1"/>
    <s v="8"/>
    <s v="100302481"/>
    <x v="81"/>
    <s v="Apple iPhone 13 128GB"/>
    <n v="1"/>
    <n v="416"/>
    <n v="425"/>
    <n v="425"/>
    <n v="9"/>
    <n v="9"/>
    <n v="2.11"/>
    <s v="V0023"/>
    <x v="3"/>
    <s v="KPUD"/>
    <s v="EXP"/>
    <s v="Geräte"/>
    <x v="3"/>
    <n v="1"/>
    <n v="416"/>
    <n v="425"/>
    <n v="425"/>
    <n v="9"/>
    <n v="9"/>
    <n v="2.1176470588235293E-2"/>
    <n v="1"/>
    <m/>
    <x v="0"/>
    <s v="Nein"/>
    <x v="0"/>
  </r>
  <r>
    <n v="14571559"/>
    <x v="0"/>
    <x v="0"/>
    <n v="2000139"/>
    <s v="Sofortrechnung"/>
    <s v="eam\mustafa.oezer"/>
    <x v="0"/>
    <s v="30666"/>
    <s v="CY DI CHEN YUHONG"/>
    <x v="1"/>
    <s v="9"/>
    <s v="101690236"/>
    <x v="123"/>
    <s v="Xiaomi Redmi Note 13 Pro+ 5G 8GB/256GB"/>
    <n v="1"/>
    <n v="234.17060000000001"/>
    <n v="249"/>
    <n v="249"/>
    <n v="14.8294"/>
    <n v="14.83"/>
    <n v="5.95"/>
    <s v="V0023"/>
    <x v="3"/>
    <s v="KPUD"/>
    <s v="EXP"/>
    <s v="Geräte"/>
    <x v="3"/>
    <n v="1"/>
    <n v="234.17060000000001"/>
    <n v="249"/>
    <n v="249"/>
    <n v="14.8294"/>
    <n v="14.83"/>
    <n v="5.9558232931726907E-2"/>
    <n v="1"/>
    <m/>
    <x v="0"/>
    <s v="Nein"/>
    <x v="0"/>
  </r>
  <r>
    <n v="14571559"/>
    <x v="0"/>
    <x v="0"/>
    <n v="2000139"/>
    <s v="Sofortrechnung"/>
    <s v="eam\mustafa.oezer"/>
    <x v="0"/>
    <s v="30666"/>
    <s v="CY DI CHEN YUHONG"/>
    <x v="1"/>
    <s v="10"/>
    <s v="100302477"/>
    <x v="83"/>
    <s v="Apple iPhone 13 128GB"/>
    <n v="1"/>
    <n v="411.96159999999998"/>
    <n v="425"/>
    <n v="425"/>
    <n v="13.038399999999999"/>
    <n v="13.04"/>
    <n v="3.06"/>
    <s v="V0023"/>
    <x v="3"/>
    <s v="KPUD"/>
    <s v="EXP"/>
    <s v="Geräte"/>
    <x v="3"/>
    <n v="1"/>
    <n v="411.96159999999998"/>
    <n v="425"/>
    <n v="425"/>
    <n v="13.038399999999999"/>
    <n v="13.04"/>
    <n v="3.068235294117647E-2"/>
    <n v="1"/>
    <m/>
    <x v="0"/>
    <s v="Nein"/>
    <x v="0"/>
  </r>
  <r>
    <n v="14571559"/>
    <x v="0"/>
    <x v="0"/>
    <n v="2000139"/>
    <s v="Sofortrechnung"/>
    <s v="eam\mustafa.oezer"/>
    <x v="0"/>
    <s v="30666"/>
    <s v="CY DI CHEN YUHONG"/>
    <x v="1"/>
    <s v="11"/>
    <s v="101690228"/>
    <x v="47"/>
    <s v="Xiaomi POCO X6 5G 8GB/256GB"/>
    <n v="1"/>
    <n v="177"/>
    <n v="186"/>
    <n v="186"/>
    <n v="9"/>
    <n v="9"/>
    <n v="4.83"/>
    <s v="V0023"/>
    <x v="3"/>
    <s v="KPUD"/>
    <s v="EXP"/>
    <s v="Geräte"/>
    <x v="3"/>
    <n v="1"/>
    <n v="177"/>
    <n v="186"/>
    <n v="186"/>
    <n v="9"/>
    <n v="9"/>
    <n v="4.8387096774193547E-2"/>
    <n v="1"/>
    <m/>
    <x v="0"/>
    <s v="Nein"/>
    <x v="0"/>
  </r>
  <r>
    <n v="14571559"/>
    <x v="0"/>
    <x v="0"/>
    <n v="2000139"/>
    <s v="Sofortrechnung"/>
    <s v="eam\mustafa.oezer"/>
    <x v="0"/>
    <s v="30666"/>
    <s v="CY DI CHEN YUHONG"/>
    <x v="1"/>
    <s v="12"/>
    <s v="101690238"/>
    <x v="105"/>
    <s v="Xiaomi Redmi Note 13 8GB/256GB"/>
    <n v="1"/>
    <n v="120.9417"/>
    <n v="127"/>
    <n v="127"/>
    <n v="6.0583"/>
    <n v="6.06"/>
    <n v="4.7699999999999996"/>
    <s v="V0023"/>
    <x v="3"/>
    <s v="KPUD"/>
    <s v="EXP"/>
    <s v="Geräte"/>
    <x v="3"/>
    <n v="1"/>
    <n v="120.9417"/>
    <n v="127"/>
    <n v="127"/>
    <n v="6.0583"/>
    <n v="6.06"/>
    <n v="4.7716535433070861E-2"/>
    <n v="1"/>
    <m/>
    <x v="0"/>
    <s v="Nein"/>
    <x v="0"/>
  </r>
  <r>
    <n v="14571559"/>
    <x v="0"/>
    <x v="0"/>
    <n v="2000139"/>
    <s v="Sofortrechnung"/>
    <s v="eam\mustafa.oezer"/>
    <x v="0"/>
    <s v="30666"/>
    <s v="CY DI CHEN YUHONG"/>
    <x v="1"/>
    <s v="13"/>
    <s v="101690307"/>
    <x v="108"/>
    <s v="Xiaomi POCO X6 Pro 5G 8GB/256GB"/>
    <n v="1"/>
    <n v="212"/>
    <n v="222"/>
    <n v="222"/>
    <n v="10"/>
    <n v="10"/>
    <n v="4.5"/>
    <s v="V0023"/>
    <x v="3"/>
    <s v="KPUD"/>
    <s v="EXP"/>
    <s v="Geräte"/>
    <x v="3"/>
    <n v="1"/>
    <n v="212"/>
    <n v="222"/>
    <n v="222"/>
    <n v="10"/>
    <n v="10"/>
    <n v="4.5045045045045043E-2"/>
    <n v="1"/>
    <m/>
    <x v="0"/>
    <s v="Nein"/>
    <x v="0"/>
  </r>
  <r>
    <n v="14571559"/>
    <x v="0"/>
    <x v="0"/>
    <n v="2000139"/>
    <s v="Sofortrechnung"/>
    <s v="eam\mustafa.oezer"/>
    <x v="0"/>
    <s v="30666"/>
    <s v="CY DI CHEN YUHONG"/>
    <x v="1"/>
    <s v="14"/>
    <s v="100302948"/>
    <x v="239"/>
    <s v="Apple iPhone 15 Plus 256GB"/>
    <n v="1"/>
    <n v="745"/>
    <n v="769"/>
    <n v="769"/>
    <n v="24"/>
    <n v="24"/>
    <n v="3.12"/>
    <s v="V0023"/>
    <x v="3"/>
    <s v="KPUD"/>
    <s v="EXP"/>
    <s v="Geräte"/>
    <x v="3"/>
    <n v="1"/>
    <n v="745"/>
    <n v="769"/>
    <n v="769"/>
    <n v="24"/>
    <n v="24"/>
    <n v="3.1209362808842653E-2"/>
    <n v="1"/>
    <m/>
    <x v="0"/>
    <s v="Nein"/>
    <x v="0"/>
  </r>
  <r>
    <n v="14571559"/>
    <x v="0"/>
    <x v="0"/>
    <n v="2000139"/>
    <s v="Sofortrechnung"/>
    <s v="eam\mustafa.oezer"/>
    <x v="0"/>
    <s v="30666"/>
    <s v="CY DI CHEN YUHONG"/>
    <x v="1"/>
    <s v="15"/>
    <s v="101690259"/>
    <x v="240"/>
    <s v="Xiaomi Redmi Note 13 Pro+ 5G 8GB/256GB"/>
    <n v="1"/>
    <n v="238"/>
    <n v="249"/>
    <n v="249"/>
    <n v="11"/>
    <n v="11"/>
    <n v="4.41"/>
    <s v="V0023"/>
    <x v="3"/>
    <s v="KPUD"/>
    <s v="EXP"/>
    <s v="Geräte"/>
    <x v="3"/>
    <n v="1"/>
    <n v="238"/>
    <n v="249"/>
    <n v="249"/>
    <n v="11"/>
    <n v="11"/>
    <n v="4.4176706827309238E-2"/>
    <n v="1"/>
    <m/>
    <x v="0"/>
    <s v="Nein"/>
    <x v="0"/>
  </r>
  <r>
    <n v="14571559"/>
    <x v="0"/>
    <x v="0"/>
    <n v="2000139"/>
    <s v="Sofortrechnung"/>
    <s v="eam\mustafa.oezer"/>
    <x v="0"/>
    <s v="30666"/>
    <s v="CY DI CHEN YUHONG"/>
    <x v="1"/>
    <s v="16"/>
    <s v="100302782"/>
    <x v="241"/>
    <s v="Apple iPhone 14 Plus 256GB"/>
    <n v="1"/>
    <n v="591"/>
    <n v="647"/>
    <n v="647"/>
    <n v="56"/>
    <n v="56"/>
    <n v="8.65"/>
    <s v="V0023"/>
    <x v="3"/>
    <s v="KPUD"/>
    <s v="EXP"/>
    <s v="Geräte"/>
    <x v="3"/>
    <n v="1"/>
    <n v="591"/>
    <n v="647"/>
    <n v="647"/>
    <n v="56"/>
    <n v="56"/>
    <n v="8.6553323029366303E-2"/>
    <n v="1"/>
    <m/>
    <x v="0"/>
    <s v="Nein"/>
    <x v="0"/>
  </r>
  <r>
    <n v="14571593"/>
    <x v="0"/>
    <x v="0"/>
    <n v="2000140"/>
    <s v="Sofortrechnung"/>
    <s v="EAM\Erdal.Bircan"/>
    <x v="1"/>
    <s v="24203"/>
    <s v="expert klein GmbH"/>
    <x v="1"/>
    <s v="1"/>
    <s v="101030453"/>
    <x v="71"/>
    <s v="Samsung A356B A35 5G 128GB"/>
    <n v="12"/>
    <n v="185"/>
    <n v="206"/>
    <n v="2472"/>
    <n v="21"/>
    <n v="252"/>
    <n v="10.19"/>
    <s v="V0020"/>
    <x v="6"/>
    <s v="KÜB30"/>
    <s v="GRK"/>
    <s v="Geräte"/>
    <x v="6"/>
    <n v="12"/>
    <n v="185"/>
    <n v="206"/>
    <n v="2472"/>
    <n v="21"/>
    <n v="252"/>
    <n v="0.10194174757281553"/>
    <n v="1"/>
    <m/>
    <x v="0"/>
    <s v="Nein"/>
    <x v="0"/>
  </r>
  <r>
    <n v="14571594"/>
    <x v="0"/>
    <x v="0"/>
    <n v="2000141"/>
    <s v="Sofortrechnung"/>
    <s v="EAM\Erdal.Bircan"/>
    <x v="1"/>
    <s v="24203"/>
    <s v="expert klein GmbH"/>
    <x v="1"/>
    <s v="1"/>
    <s v="101030453"/>
    <x v="71"/>
    <s v="Samsung A356B A35 5G 128GB"/>
    <n v="10"/>
    <n v="185"/>
    <n v="206"/>
    <n v="2060"/>
    <n v="21"/>
    <n v="210"/>
    <n v="10.19"/>
    <s v="V0020"/>
    <x v="6"/>
    <s v="KÜB30"/>
    <s v="GRK"/>
    <s v="Geräte"/>
    <x v="6"/>
    <n v="10"/>
    <n v="185"/>
    <n v="206"/>
    <n v="2060"/>
    <n v="21"/>
    <n v="210"/>
    <n v="0.10194174757281553"/>
    <n v="1"/>
    <m/>
    <x v="0"/>
    <s v="Nein"/>
    <x v="0"/>
  </r>
  <r>
    <n v="14571595"/>
    <x v="0"/>
    <x v="0"/>
    <n v="2000142"/>
    <s v="Sofortrechnung"/>
    <s v="EAM\Erdal.Bircan"/>
    <x v="1"/>
    <s v="24203"/>
    <s v="expert klein GmbH"/>
    <x v="1"/>
    <s v="1"/>
    <s v="101030453"/>
    <x v="71"/>
    <s v="Samsung A356B A35 5G 128GB"/>
    <n v="13"/>
    <n v="185"/>
    <n v="206"/>
    <n v="2678"/>
    <n v="21"/>
    <n v="273"/>
    <n v="10.19"/>
    <s v="V0020"/>
    <x v="6"/>
    <s v="KÜB30"/>
    <s v="GRK"/>
    <s v="Geräte"/>
    <x v="6"/>
    <n v="13"/>
    <n v="185"/>
    <n v="206"/>
    <n v="2678"/>
    <n v="21"/>
    <n v="273"/>
    <n v="0.10194174757281553"/>
    <n v="1"/>
    <m/>
    <x v="0"/>
    <s v="Nein"/>
    <x v="0"/>
  </r>
  <r>
    <n v="14571596"/>
    <x v="0"/>
    <x v="0"/>
    <n v="2000143"/>
    <s v="Sofortrechnung"/>
    <s v="EAM\Erdal.Bircan"/>
    <x v="1"/>
    <s v="24203"/>
    <s v="expert klein GmbH"/>
    <x v="1"/>
    <s v="1"/>
    <s v="101030453"/>
    <x v="71"/>
    <s v="Samsung A356B A35 5G 128GB"/>
    <n v="11"/>
    <n v="185"/>
    <n v="206"/>
    <n v="2266"/>
    <n v="21"/>
    <n v="231"/>
    <n v="10.19"/>
    <s v="V0020"/>
    <x v="6"/>
    <s v="KÜB30"/>
    <s v="GRK"/>
    <s v="Geräte"/>
    <x v="6"/>
    <n v="11"/>
    <n v="185"/>
    <n v="206"/>
    <n v="2266"/>
    <n v="21"/>
    <n v="231"/>
    <n v="0.10194174757281553"/>
    <n v="1"/>
    <m/>
    <x v="0"/>
    <s v="Nein"/>
    <x v="0"/>
  </r>
  <r>
    <n v="14571597"/>
    <x v="0"/>
    <x v="0"/>
    <n v="2000144"/>
    <s v="Sofortrechnung"/>
    <s v="EAM\Erdal.Bircan"/>
    <x v="1"/>
    <s v="24203"/>
    <s v="expert klein GmbH"/>
    <x v="1"/>
    <s v="1"/>
    <s v="101030453"/>
    <x v="71"/>
    <s v="Samsung A356B A35 5G 128GB"/>
    <n v="11"/>
    <n v="185"/>
    <n v="206"/>
    <n v="2266"/>
    <n v="21"/>
    <n v="231"/>
    <n v="10.19"/>
    <s v="V0020"/>
    <x v="6"/>
    <s v="KÜB30"/>
    <s v="GRK"/>
    <s v="Geräte"/>
    <x v="6"/>
    <n v="11"/>
    <n v="185"/>
    <n v="206"/>
    <n v="2266"/>
    <n v="21"/>
    <n v="231"/>
    <n v="0.10194174757281553"/>
    <n v="1"/>
    <m/>
    <x v="0"/>
    <s v="Nein"/>
    <x v="0"/>
  </r>
  <r>
    <n v="14571598"/>
    <x v="0"/>
    <x v="0"/>
    <n v="2000145"/>
    <s v="Sofortrechnung"/>
    <s v="EAM\Erdal.Bircan"/>
    <x v="1"/>
    <s v="24203"/>
    <s v="expert klein GmbH"/>
    <x v="1"/>
    <s v="1"/>
    <s v="101030453"/>
    <x v="71"/>
    <s v="Samsung A356B A35 5G 128GB"/>
    <n v="9"/>
    <n v="185"/>
    <n v="206"/>
    <n v="1854"/>
    <n v="21"/>
    <n v="189"/>
    <n v="10.19"/>
    <s v="V0020"/>
    <x v="6"/>
    <s v="KÜB30"/>
    <s v="GRK"/>
    <s v="Geräte"/>
    <x v="6"/>
    <n v="9"/>
    <n v="185"/>
    <n v="206"/>
    <n v="1854"/>
    <n v="21"/>
    <n v="189"/>
    <n v="0.10194174757281553"/>
    <n v="1"/>
    <m/>
    <x v="0"/>
    <s v="Nein"/>
    <x v="0"/>
  </r>
  <r>
    <n v="14571604"/>
    <x v="0"/>
    <x v="0"/>
    <n v="2000146"/>
    <s v="Sofortrechnung"/>
    <s v="EAM\Erdal.Bircan"/>
    <x v="1"/>
    <s v="24203"/>
    <s v="expert klein GmbH"/>
    <x v="1"/>
    <s v="1"/>
    <s v="101030453"/>
    <x v="71"/>
    <s v="Samsung A356B A35 5G 128GB"/>
    <n v="12"/>
    <n v="185"/>
    <n v="206"/>
    <n v="2472"/>
    <n v="21"/>
    <n v="252"/>
    <n v="10.19"/>
    <s v="V0020"/>
    <x v="6"/>
    <s v="KÜB30"/>
    <s v="GRK"/>
    <s v="Geräte"/>
    <x v="6"/>
    <n v="12"/>
    <n v="185"/>
    <n v="206"/>
    <n v="2472"/>
    <n v="21"/>
    <n v="252"/>
    <n v="0.10194174757281553"/>
    <n v="1"/>
    <m/>
    <x v="0"/>
    <s v="Nein"/>
    <x v="0"/>
  </r>
  <r>
    <n v="14571606"/>
    <x v="0"/>
    <x v="0"/>
    <n v="2000147"/>
    <s v="Sofortrechnung"/>
    <s v="EAM\Erdal.Bircan"/>
    <x v="1"/>
    <s v="24203"/>
    <s v="expert klein GmbH"/>
    <x v="1"/>
    <s v="1"/>
    <s v="101030453"/>
    <x v="71"/>
    <s v="Samsung A356B A35 5G 128GB"/>
    <n v="18"/>
    <n v="185"/>
    <n v="206"/>
    <n v="3708"/>
    <n v="21"/>
    <n v="378"/>
    <n v="10.19"/>
    <s v="V0020"/>
    <x v="6"/>
    <s v="KÜB30"/>
    <s v="GRK"/>
    <s v="Geräte"/>
    <x v="6"/>
    <n v="18"/>
    <n v="185"/>
    <n v="206"/>
    <n v="3708"/>
    <n v="21"/>
    <n v="378"/>
    <n v="0.10194174757281553"/>
    <n v="1"/>
    <m/>
    <x v="0"/>
    <s v="Nein"/>
    <x v="0"/>
  </r>
  <r>
    <n v="14571607"/>
    <x v="0"/>
    <x v="0"/>
    <n v="2000148"/>
    <s v="Sofortrechnung"/>
    <s v="EAM\Erdal.Bircan"/>
    <x v="1"/>
    <s v="24203"/>
    <s v="expert klein GmbH"/>
    <x v="1"/>
    <s v="1"/>
    <s v="101030453"/>
    <x v="71"/>
    <s v="Samsung A356B A35 5G 128GB"/>
    <n v="15"/>
    <n v="185"/>
    <n v="206"/>
    <n v="3090"/>
    <n v="21"/>
    <n v="315"/>
    <n v="10.19"/>
    <s v="V0020"/>
    <x v="6"/>
    <s v="KÜB30"/>
    <s v="GRK"/>
    <s v="Geräte"/>
    <x v="6"/>
    <n v="15"/>
    <n v="185"/>
    <n v="206"/>
    <n v="3090"/>
    <n v="21"/>
    <n v="315"/>
    <n v="0.10194174757281553"/>
    <n v="1"/>
    <m/>
    <x v="0"/>
    <s v="Nein"/>
    <x v="0"/>
  </r>
  <r>
    <n v="14571608"/>
    <x v="0"/>
    <x v="0"/>
    <n v="2000149"/>
    <s v="Sofortrechnung"/>
    <s v="EAM\Erdal.Bircan"/>
    <x v="1"/>
    <s v="24203"/>
    <s v="expert klein GmbH"/>
    <x v="1"/>
    <s v="1"/>
    <s v="101030453"/>
    <x v="71"/>
    <s v="Samsung A356B A35 5G 128GB"/>
    <n v="16"/>
    <n v="185"/>
    <n v="206"/>
    <n v="3296"/>
    <n v="21"/>
    <n v="336"/>
    <n v="10.19"/>
    <s v="V0020"/>
    <x v="6"/>
    <s v="KÜB30"/>
    <s v="GRK"/>
    <s v="Geräte"/>
    <x v="6"/>
    <n v="16"/>
    <n v="185"/>
    <n v="206"/>
    <n v="3296"/>
    <n v="21"/>
    <n v="336"/>
    <n v="0.10194174757281553"/>
    <n v="1"/>
    <m/>
    <x v="0"/>
    <s v="Nein"/>
    <x v="0"/>
  </r>
  <r>
    <n v="14571609"/>
    <x v="0"/>
    <x v="0"/>
    <n v="2000150"/>
    <s v="Sofortrechnung"/>
    <s v="EAM\Erdal.Bircan"/>
    <x v="1"/>
    <s v="24203"/>
    <s v="expert klein GmbH"/>
    <x v="1"/>
    <s v="1"/>
    <s v="101030453"/>
    <x v="71"/>
    <s v="Samsung A356B A35 5G 128GB"/>
    <n v="10"/>
    <n v="185"/>
    <n v="206"/>
    <n v="2060"/>
    <n v="21"/>
    <n v="210"/>
    <n v="10.19"/>
    <s v="V0020"/>
    <x v="6"/>
    <s v="KÜB30"/>
    <s v="GRK"/>
    <s v="Geräte"/>
    <x v="6"/>
    <n v="10"/>
    <n v="185"/>
    <n v="206"/>
    <n v="2060"/>
    <n v="21"/>
    <n v="210"/>
    <n v="0.10194174757281553"/>
    <n v="1"/>
    <m/>
    <x v="0"/>
    <s v="Nein"/>
    <x v="0"/>
  </r>
  <r>
    <n v="14571610"/>
    <x v="0"/>
    <x v="0"/>
    <n v="2000151"/>
    <s v="Sofortrechnung"/>
    <s v="EAM\Erdal.Bircan"/>
    <x v="1"/>
    <s v="24203"/>
    <s v="expert klein GmbH"/>
    <x v="1"/>
    <s v="1"/>
    <s v="101030453"/>
    <x v="71"/>
    <s v="Samsung A356B A35 5G 128GB"/>
    <n v="14"/>
    <n v="185"/>
    <n v="206"/>
    <n v="2884"/>
    <n v="21"/>
    <n v="294"/>
    <n v="10.19"/>
    <s v="V0020"/>
    <x v="6"/>
    <s v="KÜB30"/>
    <s v="GRK"/>
    <s v="Geräte"/>
    <x v="6"/>
    <n v="14"/>
    <n v="185"/>
    <n v="206"/>
    <n v="2884"/>
    <n v="21"/>
    <n v="294"/>
    <n v="0.10194174757281553"/>
    <n v="1"/>
    <m/>
    <x v="0"/>
    <s v="Nein"/>
    <x v="0"/>
  </r>
  <r>
    <n v="14571611"/>
    <x v="0"/>
    <x v="0"/>
    <n v="2000152"/>
    <s v="Sofortrechnung"/>
    <s v="EAM\Erdal.Bircan"/>
    <x v="1"/>
    <s v="24203"/>
    <s v="expert klein GmbH"/>
    <x v="1"/>
    <s v="1"/>
    <s v="101030453"/>
    <x v="71"/>
    <s v="Samsung A356B A35 5G 128GB"/>
    <n v="15"/>
    <n v="185"/>
    <n v="206"/>
    <n v="3090"/>
    <n v="21"/>
    <n v="315"/>
    <n v="10.19"/>
    <s v="V0020"/>
    <x v="6"/>
    <s v="KÜB30"/>
    <s v="GRK"/>
    <s v="Geräte"/>
    <x v="6"/>
    <n v="15"/>
    <n v="185"/>
    <n v="206"/>
    <n v="3090"/>
    <n v="21"/>
    <n v="315"/>
    <n v="0.10194174757281553"/>
    <n v="1"/>
    <m/>
    <x v="0"/>
    <s v="Nein"/>
    <x v="0"/>
  </r>
  <r>
    <n v="14571612"/>
    <x v="0"/>
    <x v="0"/>
    <n v="2000153"/>
    <s v="Sofortrechnung"/>
    <s v="EAM\Erdal.Bircan"/>
    <x v="1"/>
    <s v="24203"/>
    <s v="expert klein GmbH"/>
    <x v="1"/>
    <s v="1"/>
    <s v="101030453"/>
    <x v="71"/>
    <s v="Samsung A356B A35 5G 128GB"/>
    <n v="5"/>
    <n v="185"/>
    <n v="206"/>
    <n v="1030"/>
    <n v="21"/>
    <n v="105"/>
    <n v="10.19"/>
    <s v="V0020"/>
    <x v="6"/>
    <s v="KÜB30"/>
    <s v="GRK"/>
    <s v="Geräte"/>
    <x v="6"/>
    <n v="5"/>
    <n v="185"/>
    <n v="206"/>
    <n v="1030"/>
    <n v="21"/>
    <n v="105"/>
    <n v="0.10194174757281553"/>
    <n v="1"/>
    <m/>
    <x v="0"/>
    <s v="Nein"/>
    <x v="0"/>
  </r>
  <r>
    <n v="14571614"/>
    <x v="0"/>
    <x v="0"/>
    <n v="2000154"/>
    <s v="Sofortrechnung"/>
    <s v="EAM\Erdal.Bircan"/>
    <x v="1"/>
    <s v="24203"/>
    <s v="expert klein GmbH"/>
    <x v="1"/>
    <s v="1"/>
    <s v="101030453"/>
    <x v="71"/>
    <s v="Samsung A356B A35 5G 128GB"/>
    <n v="20"/>
    <n v="185"/>
    <n v="206"/>
    <n v="4120"/>
    <n v="21"/>
    <n v="420"/>
    <n v="10.19"/>
    <s v="V0020"/>
    <x v="6"/>
    <s v="KÜB30"/>
    <s v="GRK"/>
    <s v="Geräte"/>
    <x v="6"/>
    <n v="20"/>
    <n v="185"/>
    <n v="206"/>
    <n v="4120"/>
    <n v="21"/>
    <n v="420"/>
    <n v="0.10194174757281553"/>
    <n v="1"/>
    <m/>
    <x v="0"/>
    <s v="Nein"/>
    <x v="0"/>
  </r>
  <r>
    <n v="14571616"/>
    <x v="0"/>
    <x v="0"/>
    <n v="2000155"/>
    <s v="Sofortrechnung"/>
    <s v="EAM\Erdal.Bircan"/>
    <x v="1"/>
    <s v="26822"/>
    <s v="klein multimedia GmbH"/>
    <x v="1"/>
    <s v="1"/>
    <s v="101030453"/>
    <x v="71"/>
    <s v="Samsung A356B A35 5G 128GB"/>
    <n v="5"/>
    <n v="185"/>
    <n v="206"/>
    <n v="1030"/>
    <n v="21"/>
    <n v="105"/>
    <n v="10.19"/>
    <s v="V0020"/>
    <x v="6"/>
    <s v="KÜB30"/>
    <s v="GRK"/>
    <s v="Geräte"/>
    <x v="6"/>
    <n v="5"/>
    <n v="185"/>
    <n v="206"/>
    <n v="1030"/>
    <n v="21"/>
    <n v="105"/>
    <n v="0.10194174757281553"/>
    <n v="1"/>
    <m/>
    <x v="0"/>
    <s v="Nein"/>
    <x v="0"/>
  </r>
  <r>
    <n v="14571547"/>
    <x v="0"/>
    <x v="0"/>
    <n v="2000156"/>
    <s v="Sofortrechnung"/>
    <s v="Yasar.Yigitbilek"/>
    <x v="0"/>
    <s v="30781"/>
    <s v="TECHNOSPHERE S.R.L."/>
    <x v="1"/>
    <s v="1"/>
    <s v="100303128"/>
    <x v="225"/>
    <s v="Apple iPhone 16 Pro 512GB"/>
    <n v="2"/>
    <n v="1218"/>
    <n v="1235"/>
    <n v="2470"/>
    <n v="17"/>
    <n v="34"/>
    <n v="1.37"/>
    <s v="V0022"/>
    <x v="13"/>
    <s v="KÜB14"/>
    <s v="EXP"/>
    <s v="Geräte"/>
    <x v="8"/>
    <n v="2"/>
    <n v="1218"/>
    <n v="1235"/>
    <n v="2470"/>
    <n v="17"/>
    <n v="34"/>
    <n v="1.3765182186234818E-2"/>
    <n v="1"/>
    <m/>
    <x v="0"/>
    <s v="Nein"/>
    <x v="0"/>
  </r>
  <r>
    <n v="14571547"/>
    <x v="0"/>
    <x v="0"/>
    <n v="2000156"/>
    <s v="Sofortrechnung"/>
    <s v="Yasar.Yigitbilek"/>
    <x v="0"/>
    <s v="30781"/>
    <s v="TECHNOSPHERE S.R.L."/>
    <x v="1"/>
    <s v="2"/>
    <s v="101300314"/>
    <x v="186"/>
    <s v="Apple iPhone 16 Pro Max 512GB"/>
    <n v="3"/>
    <n v="1207"/>
    <n v="1319"/>
    <n v="3957"/>
    <n v="112"/>
    <n v="336"/>
    <n v="8.49"/>
    <s v="V0022"/>
    <x v="13"/>
    <s v="KÜB14"/>
    <s v="EXP"/>
    <s v="Geräte"/>
    <x v="8"/>
    <n v="3"/>
    <n v="1207"/>
    <n v="1319"/>
    <n v="3957"/>
    <n v="112"/>
    <n v="336"/>
    <n v="8.4912812736921917E-2"/>
    <n v="1"/>
    <m/>
    <x v="0"/>
    <s v="Nein"/>
    <x v="0"/>
  </r>
  <r>
    <n v="14571547"/>
    <x v="0"/>
    <x v="0"/>
    <n v="2000156"/>
    <s v="Sofortrechnung"/>
    <s v="Yasar.Yigitbilek"/>
    <x v="0"/>
    <s v="30781"/>
    <s v="TECHNOSPHERE S.R.L."/>
    <x v="1"/>
    <s v="3"/>
    <s v="101030665"/>
    <x v="242"/>
    <s v="Samsung X926N Tab S10 Ultra 5G 256GB"/>
    <n v="15"/>
    <n v="880"/>
    <n v="896"/>
    <n v="13440"/>
    <n v="16"/>
    <n v="240"/>
    <n v="1.78"/>
    <s v="V0022"/>
    <x v="13"/>
    <s v="KÜB14"/>
    <s v="EXP"/>
    <s v="Geräte"/>
    <x v="8"/>
    <n v="15"/>
    <n v="880"/>
    <n v="896"/>
    <n v="13440"/>
    <n v="16"/>
    <n v="240"/>
    <n v="1.7857142857142856E-2"/>
    <n v="1"/>
    <m/>
    <x v="0"/>
    <s v="Nein"/>
    <x v="0"/>
  </r>
  <r>
    <n v="14571547"/>
    <x v="0"/>
    <x v="0"/>
    <n v="2000156"/>
    <s v="Sofortrechnung"/>
    <s v="Yasar.Yigitbilek"/>
    <x v="0"/>
    <s v="30781"/>
    <s v="TECHNOSPHERE S.R.L."/>
    <x v="1"/>
    <s v="4"/>
    <s v="101300308"/>
    <x v="80"/>
    <s v="Apple iPhone 16 Pro Max 256GB"/>
    <n v="10"/>
    <n v="1065.5192"/>
    <n v="1103"/>
    <n v="11030"/>
    <n v="37.480800000000002"/>
    <n v="374.81"/>
    <n v="3.39"/>
    <s v="V0022"/>
    <x v="13"/>
    <s v="KÜB14"/>
    <s v="EXP"/>
    <s v="Geräte"/>
    <x v="8"/>
    <n v="10"/>
    <n v="1065.5192"/>
    <n v="1103"/>
    <n v="11030"/>
    <n v="37.480800000000002"/>
    <n v="374.81"/>
    <n v="3.3980961015412509E-2"/>
    <n v="1"/>
    <m/>
    <x v="0"/>
    <s v="Nein"/>
    <x v="0"/>
  </r>
  <r>
    <n v="14571547"/>
    <x v="0"/>
    <x v="0"/>
    <n v="2000156"/>
    <s v="Sofortrechnung"/>
    <s v="Yasar.Yigitbilek"/>
    <x v="0"/>
    <s v="30781"/>
    <s v="TECHNOSPHERE S.R.L."/>
    <x v="1"/>
    <s v="5"/>
    <s v="101300316"/>
    <x v="217"/>
    <s v="Apple iPhone 16 Pro Max 512GB"/>
    <n v="3"/>
    <n v="1207"/>
    <n v="1319"/>
    <n v="3957"/>
    <n v="112"/>
    <n v="336"/>
    <n v="8.49"/>
    <s v="V0022"/>
    <x v="13"/>
    <s v="KÜB14"/>
    <s v="EXP"/>
    <s v="Geräte"/>
    <x v="8"/>
    <n v="3"/>
    <n v="1207"/>
    <n v="1319"/>
    <n v="3957"/>
    <n v="112"/>
    <n v="336"/>
    <n v="8.4912812736921917E-2"/>
    <n v="1"/>
    <m/>
    <x v="0"/>
    <s v="Nein"/>
    <x v="0"/>
  </r>
  <r>
    <n v="14571547"/>
    <x v="0"/>
    <x v="0"/>
    <n v="2000156"/>
    <s v="Sofortrechnung"/>
    <s v="Yasar.Yigitbilek"/>
    <x v="0"/>
    <s v="30781"/>
    <s v="TECHNOSPHERE S.R.L."/>
    <x v="1"/>
    <s v="6"/>
    <s v="101300312"/>
    <x v="86"/>
    <s v="Apple iPhone 16 Pro Max 512GB"/>
    <n v="2"/>
    <n v="1207"/>
    <n v="1319"/>
    <n v="2638"/>
    <n v="112"/>
    <n v="224"/>
    <n v="8.49"/>
    <s v="V0022"/>
    <x v="13"/>
    <s v="KÜB14"/>
    <s v="EXP"/>
    <s v="Geräte"/>
    <x v="8"/>
    <n v="2"/>
    <n v="1207"/>
    <n v="1319"/>
    <n v="2638"/>
    <n v="112"/>
    <n v="224"/>
    <n v="8.4912812736921917E-2"/>
    <n v="1"/>
    <m/>
    <x v="0"/>
    <s v="Nein"/>
    <x v="0"/>
  </r>
  <r>
    <n v="14571617"/>
    <x v="0"/>
    <x v="0"/>
    <n v="2000157"/>
    <s v="Sofortrechnung"/>
    <s v="EAM\Erdal.Bircan"/>
    <x v="1"/>
    <s v="26822"/>
    <s v="klein multimedia GmbH"/>
    <x v="1"/>
    <s v="1"/>
    <s v="101030453"/>
    <x v="71"/>
    <s v="Samsung A356B A35 5G 128GB"/>
    <n v="9"/>
    <n v="185"/>
    <n v="206"/>
    <n v="1854"/>
    <n v="21"/>
    <n v="189"/>
    <n v="10.19"/>
    <s v="V0020"/>
    <x v="6"/>
    <s v="KÜB30"/>
    <s v="GRK"/>
    <s v="Geräte"/>
    <x v="6"/>
    <n v="9"/>
    <n v="185"/>
    <n v="206"/>
    <n v="1854"/>
    <n v="21"/>
    <n v="189"/>
    <n v="0.10194174757281553"/>
    <n v="1"/>
    <m/>
    <x v="0"/>
    <s v="Nein"/>
    <x v="0"/>
  </r>
  <r>
    <n v="14571636"/>
    <x v="0"/>
    <x v="0"/>
    <n v="2000158"/>
    <s v="Sofortrechnung"/>
    <s v="eam\mustafa.oezer"/>
    <x v="1"/>
    <s v="28570"/>
    <s v="Galaxus Deutschland GmbH"/>
    <x v="1"/>
    <s v="1"/>
    <s v="100302998"/>
    <x v="195"/>
    <s v="Apple iPad Pro 11&quot; (M4) 5G 512GB"/>
    <n v="2"/>
    <n v="1076"/>
    <n v="1281.3699999999999"/>
    <n v="2562.7399999999998"/>
    <n v="205.37"/>
    <n v="410.74"/>
    <n v="16.02"/>
    <s v="V0019"/>
    <x v="0"/>
    <s v="KÜB14"/>
    <s v="GRK"/>
    <s v="Geräte"/>
    <x v="0"/>
    <n v="2"/>
    <n v="1076"/>
    <n v="1281.3699999999999"/>
    <n v="2562.7399999999998"/>
    <n v="205.37"/>
    <n v="410.74"/>
    <n v="0.16027376948110228"/>
    <n v="1"/>
    <m/>
    <x v="0"/>
    <s v="Nein"/>
    <x v="0"/>
  </r>
  <r>
    <n v="14571636"/>
    <x v="0"/>
    <x v="0"/>
    <n v="2000158"/>
    <s v="Sofortrechnung"/>
    <s v="eam\mustafa.oezer"/>
    <x v="1"/>
    <s v="28570"/>
    <s v="Galaxus Deutschland GmbH"/>
    <x v="0"/>
    <s v="2"/>
    <s v="200690082"/>
    <x v="119"/>
    <s v="Xiaomi Redmi Watch 5 Active"/>
    <n v="2"/>
    <n v="19.79"/>
    <n v="23.12"/>
    <n v="46.24"/>
    <n v="3.33"/>
    <n v="6.66"/>
    <n v="14.4"/>
    <s v="V0019"/>
    <x v="0"/>
    <s v="KÜB14"/>
    <s v="GRK"/>
    <s v="Zubehör"/>
    <x v="0"/>
    <n v="2"/>
    <n v="19.79"/>
    <n v="23.12"/>
    <n v="46.24"/>
    <n v="3.33"/>
    <n v="6.66"/>
    <n v="0.1440311418685121"/>
    <n v="1"/>
    <m/>
    <x v="0"/>
    <s v="Nein"/>
    <x v="0"/>
  </r>
  <r>
    <n v="14571636"/>
    <x v="0"/>
    <x v="0"/>
    <n v="2000158"/>
    <s v="Sofortrechnung"/>
    <s v="eam\mustafa.oezer"/>
    <x v="1"/>
    <s v="28570"/>
    <s v="Galaxus Deutschland GmbH"/>
    <x v="1"/>
    <s v="3"/>
    <s v="100034590"/>
    <x v="243"/>
    <s v="Samsung A256B A25 5G 128GB"/>
    <n v="2"/>
    <n v="161.1206"/>
    <n v="169.84"/>
    <n v="339.68"/>
    <n v="8.7194000000000003"/>
    <n v="17.440000000000001"/>
    <n v="5.13"/>
    <s v="V0019"/>
    <x v="0"/>
    <s v="KÜB14"/>
    <s v="GRK"/>
    <s v="Geräte"/>
    <x v="0"/>
    <n v="2"/>
    <n v="161.1206"/>
    <n v="169.84"/>
    <n v="339.68"/>
    <n v="8.7194000000000003"/>
    <n v="17.440000000000001"/>
    <n v="5.1342439943476217E-2"/>
    <n v="1"/>
    <m/>
    <x v="0"/>
    <s v="Nein"/>
    <x v="0"/>
  </r>
  <r>
    <n v="14571636"/>
    <x v="0"/>
    <x v="0"/>
    <n v="2000158"/>
    <s v="Sofortrechnung"/>
    <s v="eam\mustafa.oezer"/>
    <x v="1"/>
    <s v="28570"/>
    <s v="Galaxus Deutschland GmbH"/>
    <x v="1"/>
    <s v="4"/>
    <s v="100034407"/>
    <x v="244"/>
    <s v="Samsung S911B S23 5G 128GB"/>
    <n v="1"/>
    <n v="432"/>
    <n v="471.35"/>
    <n v="471.35"/>
    <n v="39.35"/>
    <n v="39.35"/>
    <n v="8.34"/>
    <s v="V0019"/>
    <x v="0"/>
    <s v="KÜB14"/>
    <s v="GRK"/>
    <s v="Geräte"/>
    <x v="0"/>
    <n v="1"/>
    <n v="432"/>
    <n v="471.35"/>
    <n v="471.35"/>
    <n v="39.35"/>
    <n v="39.35"/>
    <n v="8.348361090484778E-2"/>
    <n v="1"/>
    <m/>
    <x v="0"/>
    <s v="Nein"/>
    <x v="0"/>
  </r>
  <r>
    <n v="14571636"/>
    <x v="0"/>
    <x v="0"/>
    <n v="2000158"/>
    <s v="Sofortrechnung"/>
    <s v="eam\mustafa.oezer"/>
    <x v="1"/>
    <s v="28570"/>
    <s v="Galaxus Deutschland GmbH"/>
    <x v="0"/>
    <s v="5"/>
    <s v="200370092"/>
    <x v="65"/>
    <s v="Huawei Watch 4 Pro Space Edition (Medes-L19MN)"/>
    <n v="1"/>
    <n v="375.86"/>
    <n v="400.99"/>
    <n v="400.99"/>
    <n v="25.13"/>
    <n v="25.13"/>
    <n v="6.26"/>
    <s v="V0019"/>
    <x v="0"/>
    <s v="KÜB14"/>
    <s v="GRK"/>
    <s v="Zubehör"/>
    <x v="0"/>
    <n v="1"/>
    <n v="375.86"/>
    <n v="400.99"/>
    <n v="400.99"/>
    <n v="25.13"/>
    <n v="25.13"/>
    <n v="6.2669892017257284E-2"/>
    <n v="1"/>
    <m/>
    <x v="0"/>
    <s v="Nein"/>
    <x v="0"/>
  </r>
  <r>
    <n v="14571636"/>
    <x v="0"/>
    <x v="0"/>
    <n v="2000158"/>
    <s v="Sofortrechnung"/>
    <s v="eam\mustafa.oezer"/>
    <x v="1"/>
    <s v="28570"/>
    <s v="Galaxus Deutschland GmbH"/>
    <x v="0"/>
    <s v="6"/>
    <s v="200300239"/>
    <x v="245"/>
    <s v="Apple Watch S9 LTE 41mm Alu M/L"/>
    <n v="1"/>
    <n v="280"/>
    <n v="450.24"/>
    <n v="450.24"/>
    <n v="170.24"/>
    <n v="170.24"/>
    <n v="37.81"/>
    <s v="V0019"/>
    <x v="0"/>
    <s v="KÜB14"/>
    <s v="GRK"/>
    <s v="Zubehör"/>
    <x v="0"/>
    <n v="1"/>
    <n v="280"/>
    <n v="450.24"/>
    <n v="450.24"/>
    <n v="170.24"/>
    <n v="170.24"/>
    <n v="0.37810945273631841"/>
    <n v="1"/>
    <m/>
    <x v="0"/>
    <s v="Nein"/>
    <x v="0"/>
  </r>
  <r>
    <n v="14571618"/>
    <x v="0"/>
    <x v="0"/>
    <n v="2000159"/>
    <s v="Sofortrechnung"/>
    <s v="EAM\Erdal.Bircan"/>
    <x v="1"/>
    <s v="26822"/>
    <s v="klein multimedia GmbH"/>
    <x v="1"/>
    <s v="1"/>
    <s v="101030453"/>
    <x v="71"/>
    <s v="Samsung A356B A35 5G 128GB"/>
    <n v="11"/>
    <n v="185"/>
    <n v="206"/>
    <n v="2266"/>
    <n v="21"/>
    <n v="231"/>
    <n v="10.19"/>
    <s v="V0020"/>
    <x v="6"/>
    <s v="KÜB30"/>
    <s v="GRK"/>
    <s v="Geräte"/>
    <x v="6"/>
    <n v="11"/>
    <n v="185"/>
    <n v="206"/>
    <n v="2266"/>
    <n v="21"/>
    <n v="231"/>
    <n v="0.10194174757281553"/>
    <n v="1"/>
    <m/>
    <x v="0"/>
    <s v="Nein"/>
    <x v="0"/>
  </r>
  <r>
    <n v="14571619"/>
    <x v="0"/>
    <x v="0"/>
    <n v="2000160"/>
    <s v="Sofortrechnung"/>
    <s v="EAM\Erdal.Bircan"/>
    <x v="1"/>
    <s v="26822"/>
    <s v="klein multimedia GmbH"/>
    <x v="1"/>
    <s v="1"/>
    <s v="101030453"/>
    <x v="71"/>
    <s v="Samsung A356B A35 5G 128GB"/>
    <n v="14"/>
    <n v="185"/>
    <n v="206"/>
    <n v="2884"/>
    <n v="21"/>
    <n v="294"/>
    <n v="10.19"/>
    <s v="V0020"/>
    <x v="6"/>
    <s v="KÜB30"/>
    <s v="GRK"/>
    <s v="Geräte"/>
    <x v="6"/>
    <n v="14"/>
    <n v="185"/>
    <n v="206"/>
    <n v="2884"/>
    <n v="21"/>
    <n v="294"/>
    <n v="0.10194174757281553"/>
    <n v="1"/>
    <m/>
    <x v="0"/>
    <s v="Nein"/>
    <x v="0"/>
  </r>
  <r>
    <n v="14571488"/>
    <x v="0"/>
    <x v="0"/>
    <n v="2000161"/>
    <s v="Sofortrechnung"/>
    <s v="eam\mustafa.oezer"/>
    <x v="0"/>
    <s v="30893"/>
    <s v="Mulleti Adrian"/>
    <x v="3"/>
    <s v="1"/>
    <s v="900010011"/>
    <x v="36"/>
    <s v="Sonstiges"/>
    <n v="1"/>
    <n v="0"/>
    <n v="29"/>
    <n v="29"/>
    <n v="29"/>
    <n v="29"/>
    <m/>
    <s v="V0027"/>
    <x v="9"/>
    <s v="VKASSE"/>
    <s v="EXP"/>
    <s v="Sonstige"/>
    <x v="7"/>
    <n v="1"/>
    <n v="0"/>
    <n v="29"/>
    <n v="29"/>
    <n v="29"/>
    <n v="29"/>
    <n v="1"/>
    <n v="1"/>
    <m/>
    <x v="2"/>
    <s v="Ja"/>
    <x v="0"/>
  </r>
  <r>
    <n v="14571488"/>
    <x v="0"/>
    <x v="0"/>
    <n v="2000161"/>
    <s v="Sofortrechnung"/>
    <s v="eam\mustafa.oezer"/>
    <x v="0"/>
    <s v="30893"/>
    <s v="Mulleti Adrian"/>
    <x v="1"/>
    <s v="2"/>
    <s v="101030303"/>
    <x v="246"/>
    <s v="Samsung X710N Tab S9 128GB [WiFi]"/>
    <n v="1"/>
    <n v="445"/>
    <n v="499"/>
    <n v="499"/>
    <n v="54"/>
    <n v="54"/>
    <n v="10.82"/>
    <s v="V0027"/>
    <x v="9"/>
    <s v="VKASSE"/>
    <s v="EXP"/>
    <s v="Geräte"/>
    <x v="7"/>
    <n v="1"/>
    <n v="445"/>
    <n v="499"/>
    <n v="499"/>
    <n v="54"/>
    <n v="54"/>
    <n v="0.10821643286573146"/>
    <n v="1"/>
    <m/>
    <x v="0"/>
    <s v="Nein"/>
    <x v="0"/>
  </r>
  <r>
    <n v="14571488"/>
    <x v="0"/>
    <x v="0"/>
    <n v="2000161"/>
    <s v="Sofortrechnung"/>
    <s v="eam\mustafa.oezer"/>
    <x v="0"/>
    <s v="30893"/>
    <s v="Mulleti Adrian"/>
    <x v="1"/>
    <s v="3"/>
    <s v="101300212"/>
    <x v="41"/>
    <s v="Apple iPhone 16 128GB"/>
    <n v="1"/>
    <n v="646.71050000000002"/>
    <n v="709"/>
    <n v="709"/>
    <n v="62.289499999999997"/>
    <n v="62.29"/>
    <n v="8.7799999999999994"/>
    <s v="V0027"/>
    <x v="9"/>
    <s v="VKASSE"/>
    <s v="EXP"/>
    <s v="Geräte"/>
    <x v="7"/>
    <n v="1"/>
    <n v="646.71050000000002"/>
    <n v="709"/>
    <n v="709"/>
    <n v="62.289499999999997"/>
    <n v="62.29"/>
    <n v="8.7856135401974608E-2"/>
    <n v="1"/>
    <m/>
    <x v="0"/>
    <s v="Nein"/>
    <x v="0"/>
  </r>
  <r>
    <n v="14571488"/>
    <x v="0"/>
    <x v="0"/>
    <n v="2000161"/>
    <s v="Sofortrechnung"/>
    <s v="eam\mustafa.oezer"/>
    <x v="0"/>
    <s v="30893"/>
    <s v="Mulleti Adrian"/>
    <x v="0"/>
    <s v="4"/>
    <s v="201230001"/>
    <x v="208"/>
    <s v="Sony Playstation 5 Slim Disc Edition"/>
    <n v="2"/>
    <n v="405.41669999999999"/>
    <n v="435"/>
    <n v="870"/>
    <n v="29.583300000000001"/>
    <n v="59.17"/>
    <n v="6.8"/>
    <s v="V0027"/>
    <x v="9"/>
    <s v="VKASSE"/>
    <s v="EXP"/>
    <s v="Zubehör"/>
    <x v="7"/>
    <n v="2"/>
    <n v="405.41669999999999"/>
    <n v="435"/>
    <n v="870"/>
    <n v="29.583300000000001"/>
    <n v="59.17"/>
    <n v="6.8011494252873561E-2"/>
    <n v="1"/>
    <m/>
    <x v="0"/>
    <s v="Nein"/>
    <x v="0"/>
  </r>
  <r>
    <n v="14571622"/>
    <x v="0"/>
    <x v="0"/>
    <n v="2000162"/>
    <s v="Sofortrechnung"/>
    <s v="EAM\Erdal.Bircan"/>
    <x v="1"/>
    <s v="26822"/>
    <s v="klein multimedia GmbH"/>
    <x v="1"/>
    <s v="1"/>
    <s v="101030453"/>
    <x v="71"/>
    <s v="Samsung A356B A35 5G 128GB"/>
    <n v="16"/>
    <n v="185"/>
    <n v="206"/>
    <n v="3296"/>
    <n v="21"/>
    <n v="336"/>
    <n v="10.19"/>
    <s v="V0020"/>
    <x v="6"/>
    <s v="KÜB30"/>
    <s v="GRK"/>
    <s v="Geräte"/>
    <x v="6"/>
    <n v="16"/>
    <n v="185"/>
    <n v="206"/>
    <n v="3296"/>
    <n v="21"/>
    <n v="336"/>
    <n v="0.10194174757281553"/>
    <n v="1"/>
    <m/>
    <x v="0"/>
    <s v="Nein"/>
    <x v="0"/>
  </r>
  <r>
    <n v="14571623"/>
    <x v="0"/>
    <x v="0"/>
    <n v="2000163"/>
    <s v="Sofortrechnung"/>
    <s v="EAM\Erdal.Bircan"/>
    <x v="1"/>
    <s v="26822"/>
    <s v="klein multimedia GmbH"/>
    <x v="1"/>
    <s v="1"/>
    <s v="101030453"/>
    <x v="71"/>
    <s v="Samsung A356B A35 5G 128GB"/>
    <n v="9"/>
    <n v="185"/>
    <n v="206"/>
    <n v="1854"/>
    <n v="21"/>
    <n v="189"/>
    <n v="10.19"/>
    <s v="V0020"/>
    <x v="6"/>
    <s v="KÜB30"/>
    <s v="GRK"/>
    <s v="Geräte"/>
    <x v="6"/>
    <n v="9"/>
    <n v="185"/>
    <n v="206"/>
    <n v="1854"/>
    <n v="21"/>
    <n v="189"/>
    <n v="0.10194174757281553"/>
    <n v="1"/>
    <m/>
    <x v="0"/>
    <s v="Nein"/>
    <x v="0"/>
  </r>
  <r>
    <n v="14571624"/>
    <x v="0"/>
    <x v="0"/>
    <n v="2000164"/>
    <s v="Sofortrechnung"/>
    <s v="EAM\Erdal.Bircan"/>
    <x v="1"/>
    <s v="26822"/>
    <s v="klein multimedia GmbH"/>
    <x v="1"/>
    <s v="1"/>
    <s v="101030453"/>
    <x v="71"/>
    <s v="Samsung A356B A35 5G 128GB"/>
    <n v="10"/>
    <n v="185"/>
    <n v="206"/>
    <n v="2060"/>
    <n v="21"/>
    <n v="210"/>
    <n v="10.19"/>
    <s v="V0020"/>
    <x v="6"/>
    <s v="KÜB30"/>
    <s v="GRK"/>
    <s v="Geräte"/>
    <x v="6"/>
    <n v="10"/>
    <n v="185"/>
    <n v="206"/>
    <n v="2060"/>
    <n v="21"/>
    <n v="210"/>
    <n v="0.10194174757281553"/>
    <n v="1"/>
    <m/>
    <x v="0"/>
    <s v="Nein"/>
    <x v="0"/>
  </r>
  <r>
    <n v="14571658"/>
    <x v="0"/>
    <x v="0"/>
    <n v="2000165"/>
    <s v="Sofortrechnung"/>
    <s v="eam\mustafa.oezer"/>
    <x v="1"/>
    <s v="30888"/>
    <s v="Yukatel GmbH"/>
    <x v="1"/>
    <s v="1"/>
    <s v="100302952"/>
    <x v="20"/>
    <s v="Apple iPhone 15 128GB"/>
    <n v="50"/>
    <n v="605"/>
    <n v="612"/>
    <n v="30600"/>
    <n v="7"/>
    <n v="350"/>
    <n v="1.1399999999999999"/>
    <s v="V0164"/>
    <x v="4"/>
    <s v="KÜB0"/>
    <s v="GRK"/>
    <s v="Geräte"/>
    <x v="4"/>
    <n v="50"/>
    <n v="605"/>
    <n v="612"/>
    <n v="30600"/>
    <n v="7"/>
    <n v="350"/>
    <n v="1.1437908496732025E-2"/>
    <n v="1"/>
    <m/>
    <x v="0"/>
    <s v="Nein"/>
    <x v="0"/>
  </r>
  <r>
    <n v="14571643"/>
    <x v="0"/>
    <x v="0"/>
    <n v="2000166"/>
    <s v="Sofortrechnung"/>
    <s v="eam\mustafa.oezer"/>
    <x v="2"/>
    <s v="28849"/>
    <s v="Shop Coes-Tel UG (haftungsbeschränkt)"/>
    <x v="1"/>
    <s v="1"/>
    <s v="100034490"/>
    <x v="219"/>
    <s v="Samsung S928B S24 Ultra 5G 256GB"/>
    <n v="1"/>
    <n v="821.67439999999999"/>
    <n v="799"/>
    <n v="799"/>
    <n v="-22.674399999999999"/>
    <n v="-22.67"/>
    <n v="-2.83"/>
    <s v="V0162"/>
    <x v="8"/>
    <s v="KABB5"/>
    <s v="FHK"/>
    <s v="Geräte"/>
    <x v="2"/>
    <n v="1"/>
    <n v="821.67439999999999"/>
    <n v="799"/>
    <n v="799"/>
    <n v="-22.674399999999999"/>
    <n v="-22.67"/>
    <n v="-2.8372966207759701E-2"/>
    <n v="1"/>
    <m/>
    <x v="0"/>
    <s v="Nein"/>
    <x v="1"/>
  </r>
  <r>
    <n v="14571500"/>
    <x v="0"/>
    <x v="0"/>
    <n v="2000167"/>
    <s v="Sofortrechnung"/>
    <s v="eam\mustafa.oezer"/>
    <x v="0"/>
    <s v="30634"/>
    <s v="FEM S.R.L."/>
    <x v="1"/>
    <s v="1"/>
    <s v="100302478"/>
    <x v="79"/>
    <s v="Apple iPhone 13 128GB"/>
    <n v="15"/>
    <n v="417.87079999999997"/>
    <n v="422"/>
    <n v="6330"/>
    <n v="4.1292"/>
    <n v="61.94"/>
    <n v="0.97"/>
    <s v="V0023"/>
    <x v="3"/>
    <s v="VKASSE"/>
    <s v="EXP"/>
    <s v="Geräte"/>
    <x v="3"/>
    <n v="15"/>
    <n v="417.87079999999997"/>
    <n v="422"/>
    <n v="6330"/>
    <n v="4.1292"/>
    <n v="61.94"/>
    <n v="9.7851500789889415E-3"/>
    <n v="1"/>
    <m/>
    <x v="0"/>
    <s v="Nein"/>
    <x v="0"/>
  </r>
  <r>
    <n v="14571500"/>
    <x v="0"/>
    <x v="0"/>
    <n v="2000167"/>
    <s v="Sofortrechnung"/>
    <s v="eam\mustafa.oezer"/>
    <x v="0"/>
    <s v="30634"/>
    <s v="FEM S.R.L."/>
    <x v="1"/>
    <s v="2"/>
    <s v="101030458"/>
    <x v="218"/>
    <s v="Samsung A556B A55 5G 256GB"/>
    <n v="30"/>
    <n v="291.64530000000002"/>
    <n v="302"/>
    <n v="9060"/>
    <n v="10.354699999999999"/>
    <n v="310.64"/>
    <n v="3.42"/>
    <s v="V0023"/>
    <x v="3"/>
    <s v="VKASSE"/>
    <s v="EXP"/>
    <s v="Geräte"/>
    <x v="3"/>
    <n v="30"/>
    <n v="291.64530000000002"/>
    <n v="302"/>
    <n v="9060"/>
    <n v="10.354699999999999"/>
    <n v="310.64"/>
    <n v="3.4286975717439293E-2"/>
    <n v="1"/>
    <m/>
    <x v="0"/>
    <s v="Nein"/>
    <x v="0"/>
  </r>
  <r>
    <n v="14571500"/>
    <x v="0"/>
    <x v="0"/>
    <n v="2000167"/>
    <s v="Sofortrechnung"/>
    <s v="eam\mustafa.oezer"/>
    <x v="0"/>
    <s v="30634"/>
    <s v="FEM S.R.L."/>
    <x v="1"/>
    <s v="3"/>
    <s v="100302481"/>
    <x v="81"/>
    <s v="Apple iPhone 13 128GB"/>
    <n v="15"/>
    <n v="416"/>
    <n v="422"/>
    <n v="6330"/>
    <n v="6"/>
    <n v="90"/>
    <n v="1.42"/>
    <s v="V0023"/>
    <x v="3"/>
    <s v="VKASSE"/>
    <s v="EXP"/>
    <s v="Geräte"/>
    <x v="3"/>
    <n v="15"/>
    <n v="416"/>
    <n v="422"/>
    <n v="6330"/>
    <n v="6"/>
    <n v="90"/>
    <n v="1.4218009478672985E-2"/>
    <n v="1"/>
    <m/>
    <x v="0"/>
    <s v="Nein"/>
    <x v="0"/>
  </r>
  <r>
    <n v="14571500"/>
    <x v="0"/>
    <x v="0"/>
    <n v="2000167"/>
    <s v="Sofortrechnung"/>
    <s v="eam\mustafa.oezer"/>
    <x v="0"/>
    <s v="30634"/>
    <s v="FEM S.R.L."/>
    <x v="1"/>
    <s v="4"/>
    <s v="100302477"/>
    <x v="83"/>
    <s v="Apple iPhone 13 128GB"/>
    <n v="15"/>
    <n v="411.96159999999998"/>
    <n v="422"/>
    <n v="6330"/>
    <n v="10.038399999999999"/>
    <n v="150.58000000000001"/>
    <n v="2.37"/>
    <s v="V0023"/>
    <x v="3"/>
    <s v="VKASSE"/>
    <s v="EXP"/>
    <s v="Geräte"/>
    <x v="3"/>
    <n v="15"/>
    <n v="411.96159999999998"/>
    <n v="422"/>
    <n v="6330"/>
    <n v="10.038399999999999"/>
    <n v="150.58000000000001"/>
    <n v="2.3788309636650871E-2"/>
    <n v="1"/>
    <m/>
    <x v="0"/>
    <s v="Nein"/>
    <x v="0"/>
  </r>
  <r>
    <n v="14571500"/>
    <x v="0"/>
    <x v="0"/>
    <n v="2000167"/>
    <s v="Sofortrechnung"/>
    <s v="eam\mustafa.oezer"/>
    <x v="0"/>
    <s v="30634"/>
    <s v="FEM S.R.L."/>
    <x v="1"/>
    <s v="5"/>
    <s v="101300212"/>
    <x v="41"/>
    <s v="Apple iPhone 16 128GB"/>
    <n v="30"/>
    <n v="646.71050000000002"/>
    <n v="700"/>
    <n v="21000"/>
    <n v="53.289499999999997"/>
    <n v="1598.68"/>
    <n v="7.61"/>
    <s v="V0023"/>
    <x v="3"/>
    <s v="VKASSE"/>
    <s v="EXP"/>
    <s v="Geräte"/>
    <x v="3"/>
    <n v="30"/>
    <n v="646.71050000000002"/>
    <n v="700"/>
    <n v="21000"/>
    <n v="53.289499999999997"/>
    <n v="1598.68"/>
    <n v="7.6127619047619055E-2"/>
    <n v="1"/>
    <m/>
    <x v="0"/>
    <s v="Nein"/>
    <x v="0"/>
  </r>
  <r>
    <n v="14571634"/>
    <x v="0"/>
    <x v="0"/>
    <n v="2000168"/>
    <s v="Sofortrechnung"/>
    <s v="Yasar.Yigitbilek"/>
    <x v="1"/>
    <s v="20096"/>
    <s v="KOMSA AG"/>
    <x v="1"/>
    <s v="1"/>
    <s v="100302952"/>
    <x v="20"/>
    <s v="Apple iPhone 15 128GB"/>
    <n v="50"/>
    <n v="605"/>
    <n v="622"/>
    <n v="31100"/>
    <n v="17"/>
    <n v="850"/>
    <n v="2.73"/>
    <s v="V0020"/>
    <x v="6"/>
    <s v="KÜB8"/>
    <s v="GRK"/>
    <s v="Geräte"/>
    <x v="6"/>
    <n v="50"/>
    <n v="605"/>
    <n v="622"/>
    <n v="31100"/>
    <n v="17"/>
    <n v="850"/>
    <n v="2.7331189710610933E-2"/>
    <n v="1"/>
    <m/>
    <x v="0"/>
    <s v="Nein"/>
    <x v="0"/>
  </r>
  <r>
    <n v="14571634"/>
    <x v="0"/>
    <x v="0"/>
    <n v="2000168"/>
    <s v="Sofortrechnung"/>
    <s v="Yasar.Yigitbilek"/>
    <x v="1"/>
    <s v="20096"/>
    <s v="KOMSA AG"/>
    <x v="1"/>
    <s v="2"/>
    <s v="100302941"/>
    <x v="190"/>
    <s v="Apple iPhone 15 Pro 256GB"/>
    <n v="10"/>
    <n v="880"/>
    <n v="940"/>
    <n v="9400"/>
    <n v="60"/>
    <n v="600"/>
    <n v="6.38"/>
    <s v="V0020"/>
    <x v="6"/>
    <s v="KÜB8"/>
    <s v="GRK"/>
    <s v="Geräte"/>
    <x v="6"/>
    <n v="10"/>
    <n v="880"/>
    <n v="940"/>
    <n v="9400"/>
    <n v="60"/>
    <n v="600"/>
    <n v="6.3829787234042548E-2"/>
    <n v="1"/>
    <m/>
    <x v="0"/>
    <s v="Nein"/>
    <x v="0"/>
  </r>
  <r>
    <n v="14571634"/>
    <x v="0"/>
    <x v="0"/>
    <n v="2000168"/>
    <s v="Sofortrechnung"/>
    <s v="Yasar.Yigitbilek"/>
    <x v="1"/>
    <s v="20096"/>
    <s v="KOMSA AG"/>
    <x v="1"/>
    <s v="3"/>
    <s v="100060686"/>
    <x v="32"/>
    <s v="Google Pixel 8a 128GB"/>
    <n v="8"/>
    <n v="285"/>
    <n v="307"/>
    <n v="2456"/>
    <n v="22"/>
    <n v="176"/>
    <n v="7.16"/>
    <s v="V0020"/>
    <x v="6"/>
    <s v="KÜB8"/>
    <s v="GRK"/>
    <s v="Geräte"/>
    <x v="6"/>
    <n v="8"/>
    <n v="285"/>
    <n v="307"/>
    <n v="2456"/>
    <n v="22"/>
    <n v="176"/>
    <n v="7.1661237785016291E-2"/>
    <n v="1"/>
    <m/>
    <x v="0"/>
    <s v="Nein"/>
    <x v="0"/>
  </r>
  <r>
    <n v="14571634"/>
    <x v="0"/>
    <x v="0"/>
    <n v="2000168"/>
    <s v="Sofortrechnung"/>
    <s v="Yasar.Yigitbilek"/>
    <x v="1"/>
    <s v="20096"/>
    <s v="KOMSA AG"/>
    <x v="1"/>
    <s v="4"/>
    <s v="100034500"/>
    <x v="247"/>
    <s v="Samsung A546B A54 5G 128GB"/>
    <n v="20"/>
    <n v="227.03649999999999"/>
    <n v="235"/>
    <n v="4700"/>
    <n v="7.9634999999999998"/>
    <n v="159.27000000000001"/>
    <n v="3.38"/>
    <s v="V0020"/>
    <x v="6"/>
    <s v="KÜB8"/>
    <s v="GRK"/>
    <s v="Geräte"/>
    <x v="6"/>
    <n v="20"/>
    <n v="227.03649999999999"/>
    <n v="235"/>
    <n v="4700"/>
    <n v="7.9634999999999998"/>
    <n v="159.27000000000001"/>
    <n v="3.3887234042553192E-2"/>
    <n v="1"/>
    <m/>
    <x v="0"/>
    <s v="Nein"/>
    <x v="0"/>
  </r>
  <r>
    <n v="14571634"/>
    <x v="0"/>
    <x v="0"/>
    <n v="2000168"/>
    <s v="Sofortrechnung"/>
    <s v="Yasar.Yigitbilek"/>
    <x v="1"/>
    <s v="20096"/>
    <s v="KOMSA AG"/>
    <x v="1"/>
    <s v="5"/>
    <s v="100060684"/>
    <x v="35"/>
    <s v="Google Pixel 8a 128GB"/>
    <n v="5"/>
    <n v="285"/>
    <n v="307"/>
    <n v="1535"/>
    <n v="22"/>
    <n v="110"/>
    <n v="7.16"/>
    <s v="V0020"/>
    <x v="6"/>
    <s v="KÜB8"/>
    <s v="GRK"/>
    <s v="Geräte"/>
    <x v="6"/>
    <n v="5"/>
    <n v="285"/>
    <n v="307"/>
    <n v="1535"/>
    <n v="22"/>
    <n v="110"/>
    <n v="7.1661237785016291E-2"/>
    <n v="1"/>
    <m/>
    <x v="0"/>
    <s v="Nein"/>
    <x v="0"/>
  </r>
  <r>
    <n v="14571661"/>
    <x v="0"/>
    <x v="0"/>
    <n v="2000169"/>
    <s v="Sofortrechnung"/>
    <s v="eam\mustafa.oezer"/>
    <x v="1"/>
    <s v="24927"/>
    <s v="LogiTel GmbH"/>
    <x v="1"/>
    <s v="1"/>
    <s v="101690320"/>
    <x v="184"/>
    <s v="Xiaomi 14T Pro 5G 12GB/512GB"/>
    <n v="1"/>
    <n v="495"/>
    <n v="509"/>
    <n v="509"/>
    <n v="14"/>
    <n v="14"/>
    <n v="2.75"/>
    <s v="V0012"/>
    <x v="1"/>
    <s v="KABB0"/>
    <s v="GRK"/>
    <s v="Geräte"/>
    <x v="1"/>
    <n v="1"/>
    <n v="495"/>
    <n v="509"/>
    <n v="509"/>
    <n v="14"/>
    <n v="14"/>
    <n v="2.75049115913556E-2"/>
    <n v="1"/>
    <m/>
    <x v="0"/>
    <s v="Nein"/>
    <x v="0"/>
  </r>
  <r>
    <n v="14571661"/>
    <x v="0"/>
    <x v="0"/>
    <n v="2000169"/>
    <s v="Sofortrechnung"/>
    <s v="eam\mustafa.oezer"/>
    <x v="1"/>
    <s v="24927"/>
    <s v="LogiTel GmbH"/>
    <x v="1"/>
    <s v="2"/>
    <s v="101690236"/>
    <x v="123"/>
    <s v="Xiaomi Redmi Note 13 Pro+ 5G 8GB/256GB"/>
    <n v="2"/>
    <n v="234.17060000000001"/>
    <n v="245"/>
    <n v="490"/>
    <n v="10.8294"/>
    <n v="21.66"/>
    <n v="4.42"/>
    <s v="V0012"/>
    <x v="1"/>
    <s v="KABB0"/>
    <s v="GRK"/>
    <s v="Geräte"/>
    <x v="1"/>
    <n v="2"/>
    <n v="234.17060000000001"/>
    <n v="245"/>
    <n v="490"/>
    <n v="10.8294"/>
    <n v="21.66"/>
    <n v="4.4204081632653061E-2"/>
    <n v="1"/>
    <m/>
    <x v="0"/>
    <s v="Nein"/>
    <x v="0"/>
  </r>
  <r>
    <n v="14571661"/>
    <x v="0"/>
    <x v="0"/>
    <n v="2000169"/>
    <s v="Sofortrechnung"/>
    <s v="eam\mustafa.oezer"/>
    <x v="1"/>
    <s v="24927"/>
    <s v="LogiTel GmbH"/>
    <x v="1"/>
    <s v="3"/>
    <s v="101300173"/>
    <x v="131"/>
    <s v="Apple iPhone 15 256GB"/>
    <n v="3"/>
    <n v="717"/>
    <n v="729"/>
    <n v="2187"/>
    <n v="12"/>
    <n v="36"/>
    <n v="1.64"/>
    <s v="V0012"/>
    <x v="1"/>
    <s v="KABB0"/>
    <s v="GRK"/>
    <s v="Geräte"/>
    <x v="1"/>
    <n v="3"/>
    <n v="717"/>
    <n v="729"/>
    <n v="2187"/>
    <n v="12"/>
    <n v="36"/>
    <n v="1.646090534979424E-2"/>
    <n v="1"/>
    <m/>
    <x v="0"/>
    <s v="Nein"/>
    <x v="0"/>
  </r>
  <r>
    <n v="14571661"/>
    <x v="0"/>
    <x v="0"/>
    <n v="2000169"/>
    <s v="Sofortrechnung"/>
    <s v="eam\mustafa.oezer"/>
    <x v="1"/>
    <s v="24927"/>
    <s v="LogiTel GmbH"/>
    <x v="1"/>
    <s v="4"/>
    <s v="100060669"/>
    <x v="33"/>
    <s v="Google Pixel 7a 128GB"/>
    <n v="1"/>
    <n v="227.09690000000001"/>
    <n v="235"/>
    <n v="235"/>
    <n v="7.9031000000000002"/>
    <n v="7.9"/>
    <n v="3.36"/>
    <s v="V0012"/>
    <x v="1"/>
    <s v="KABB0"/>
    <s v="GRK"/>
    <s v="Geräte"/>
    <x v="1"/>
    <n v="1"/>
    <n v="227.09690000000001"/>
    <n v="235"/>
    <n v="235"/>
    <n v="7.9031000000000002"/>
    <n v="7.9"/>
    <n v="3.3617021276595743E-2"/>
    <n v="1"/>
    <m/>
    <x v="0"/>
    <s v="Nein"/>
    <x v="0"/>
  </r>
  <r>
    <n v="14571661"/>
    <x v="0"/>
    <x v="0"/>
    <n v="2000169"/>
    <s v="Sofortrechnung"/>
    <s v="eam\mustafa.oezer"/>
    <x v="1"/>
    <s v="24927"/>
    <s v="LogiTel GmbH"/>
    <x v="1"/>
    <s v="5"/>
    <s v="101300037"/>
    <x v="91"/>
    <s v="Apple iPhone 14 128GB"/>
    <n v="10"/>
    <n v="492.46980000000002"/>
    <n v="509"/>
    <n v="5090"/>
    <n v="16.530200000000001"/>
    <n v="165.3"/>
    <n v="3.24"/>
    <s v="V0012"/>
    <x v="1"/>
    <s v="KABB0"/>
    <s v="GRK"/>
    <s v="Geräte"/>
    <x v="1"/>
    <n v="10"/>
    <n v="492.46980000000002"/>
    <n v="509"/>
    <n v="5090"/>
    <n v="16.530200000000001"/>
    <n v="165.3"/>
    <n v="3.247544204322201E-2"/>
    <n v="1"/>
    <m/>
    <x v="0"/>
    <s v="Nein"/>
    <x v="0"/>
  </r>
  <r>
    <n v="14571661"/>
    <x v="0"/>
    <x v="0"/>
    <n v="2000169"/>
    <s v="Sofortrechnung"/>
    <s v="eam\mustafa.oezer"/>
    <x v="1"/>
    <s v="24927"/>
    <s v="LogiTel GmbH"/>
    <x v="1"/>
    <s v="6"/>
    <s v="100060677"/>
    <x v="115"/>
    <s v="Google Pixel 8 Pro 128GB"/>
    <n v="5"/>
    <n v="410.6191"/>
    <n v="439"/>
    <n v="2195"/>
    <n v="28.3809"/>
    <n v="141.9"/>
    <n v="6.46"/>
    <s v="V0012"/>
    <x v="1"/>
    <s v="KABB0"/>
    <s v="GRK"/>
    <s v="Geräte"/>
    <x v="1"/>
    <n v="5"/>
    <n v="410.6191"/>
    <n v="439"/>
    <n v="2195"/>
    <n v="28.3809"/>
    <n v="141.9"/>
    <n v="6.4646924829157182E-2"/>
    <n v="1"/>
    <m/>
    <x v="0"/>
    <s v="Nein"/>
    <x v="0"/>
  </r>
  <r>
    <n v="14571508"/>
    <x v="0"/>
    <x v="0"/>
    <n v="2000170"/>
    <s v="Sofortrechnung"/>
    <s v="EAM\Erdal.Bircan"/>
    <x v="0"/>
    <s v="30119"/>
    <s v="EMMEVI SRL"/>
    <x v="1"/>
    <s v="1"/>
    <s v="100302478"/>
    <x v="79"/>
    <s v="Apple iPhone 13 128GB"/>
    <n v="10"/>
    <n v="417.87079999999997"/>
    <n v="422"/>
    <n v="4220"/>
    <n v="4.1292"/>
    <n v="41.29"/>
    <n v="0.97"/>
    <s v="V0022"/>
    <x v="13"/>
    <s v="KPUD"/>
    <s v="EXP"/>
    <s v="Geräte"/>
    <x v="8"/>
    <n v="10"/>
    <n v="417.87079999999997"/>
    <n v="422"/>
    <n v="4220"/>
    <n v="4.1292"/>
    <n v="41.29"/>
    <n v="9.78436018957346E-3"/>
    <n v="1"/>
    <m/>
    <x v="0"/>
    <s v="Nein"/>
    <x v="0"/>
  </r>
  <r>
    <n v="14571508"/>
    <x v="0"/>
    <x v="0"/>
    <n v="2000170"/>
    <s v="Sofortrechnung"/>
    <s v="EAM\Erdal.Bircan"/>
    <x v="0"/>
    <s v="30119"/>
    <s v="EMMEVI SRL"/>
    <x v="1"/>
    <s v="2"/>
    <s v="101030382"/>
    <x v="28"/>
    <s v="Samsung S921B S24 5G 256GB"/>
    <n v="10"/>
    <n v="530.07069999999999"/>
    <n v="547"/>
    <n v="5470"/>
    <n v="16.929300000000001"/>
    <n v="169.29"/>
    <n v="3.09"/>
    <s v="V0022"/>
    <x v="13"/>
    <s v="KPUD"/>
    <s v="EXP"/>
    <s v="Geräte"/>
    <x v="8"/>
    <n v="10"/>
    <n v="530.07069999999999"/>
    <n v="547"/>
    <n v="5470"/>
    <n v="16.929300000000001"/>
    <n v="169.29"/>
    <n v="3.0948811700182814E-2"/>
    <n v="1"/>
    <m/>
    <x v="0"/>
    <s v="Nein"/>
    <x v="0"/>
  </r>
  <r>
    <n v="14571508"/>
    <x v="0"/>
    <x v="0"/>
    <n v="2000170"/>
    <s v="Sofortrechnung"/>
    <s v="EAM\Erdal.Bircan"/>
    <x v="0"/>
    <s v="30119"/>
    <s v="EMMEVI SRL"/>
    <x v="1"/>
    <s v="3"/>
    <s v="100302481"/>
    <x v="81"/>
    <s v="Apple iPhone 13 128GB"/>
    <n v="5"/>
    <n v="416"/>
    <n v="422"/>
    <n v="2110"/>
    <n v="6"/>
    <n v="30"/>
    <n v="1.42"/>
    <s v="V0022"/>
    <x v="13"/>
    <s v="KPUD"/>
    <s v="EXP"/>
    <s v="Geräte"/>
    <x v="8"/>
    <n v="5"/>
    <n v="416"/>
    <n v="422"/>
    <n v="2110"/>
    <n v="6"/>
    <n v="30"/>
    <n v="1.4218009478672985E-2"/>
    <n v="1"/>
    <m/>
    <x v="0"/>
    <s v="Nein"/>
    <x v="0"/>
  </r>
  <r>
    <n v="14571508"/>
    <x v="0"/>
    <x v="0"/>
    <n v="2000170"/>
    <s v="Sofortrechnung"/>
    <s v="EAM\Erdal.Bircan"/>
    <x v="0"/>
    <s v="30119"/>
    <s v="EMMEVI SRL"/>
    <x v="1"/>
    <s v="4"/>
    <s v="100302477"/>
    <x v="83"/>
    <s v="Apple iPhone 13 128GB"/>
    <n v="5"/>
    <n v="411.96159999999998"/>
    <n v="422"/>
    <n v="2110"/>
    <n v="10.038399999999999"/>
    <n v="50.19"/>
    <n v="2.37"/>
    <s v="V0022"/>
    <x v="13"/>
    <s v="KPUD"/>
    <s v="EXP"/>
    <s v="Geräte"/>
    <x v="8"/>
    <n v="5"/>
    <n v="411.96159999999998"/>
    <n v="422"/>
    <n v="2110"/>
    <n v="10.038399999999999"/>
    <n v="50.19"/>
    <n v="2.3786729857819905E-2"/>
    <n v="1"/>
    <m/>
    <x v="0"/>
    <s v="Nein"/>
    <x v="0"/>
  </r>
  <r>
    <n v="14571508"/>
    <x v="0"/>
    <x v="0"/>
    <n v="2000170"/>
    <s v="Sofortrechnung"/>
    <s v="EAM\Erdal.Bircan"/>
    <x v="0"/>
    <s v="30119"/>
    <s v="EMMEVI SRL"/>
    <x v="1"/>
    <s v="5"/>
    <s v="101300040"/>
    <x v="84"/>
    <s v="Apple iPhone 14 128GB"/>
    <n v="5"/>
    <n v="494.59449999999998"/>
    <n v="509"/>
    <n v="2545"/>
    <n v="14.4055"/>
    <n v="72.03"/>
    <n v="2.83"/>
    <s v="V0022"/>
    <x v="13"/>
    <s v="KPUD"/>
    <s v="EXP"/>
    <s v="Geräte"/>
    <x v="8"/>
    <n v="5"/>
    <n v="494.59449999999998"/>
    <n v="509"/>
    <n v="2545"/>
    <n v="14.4055"/>
    <n v="72.03"/>
    <n v="2.8302554027504912E-2"/>
    <n v="1"/>
    <m/>
    <x v="0"/>
    <s v="Nein"/>
    <x v="0"/>
  </r>
  <r>
    <n v="14571508"/>
    <x v="0"/>
    <x v="0"/>
    <n v="2000170"/>
    <s v="Sofortrechnung"/>
    <s v="EAM\Erdal.Bircan"/>
    <x v="0"/>
    <s v="30119"/>
    <s v="EMMEVI SRL"/>
    <x v="1"/>
    <s v="6"/>
    <s v="101690271"/>
    <x v="46"/>
    <s v="Xiaomi Redmi A3 3GB/64GB"/>
    <n v="5"/>
    <n v="55"/>
    <n v="58"/>
    <n v="290"/>
    <n v="3"/>
    <n v="15"/>
    <n v="5.17"/>
    <s v="V0022"/>
    <x v="13"/>
    <s v="KPUD"/>
    <s v="EXP"/>
    <s v="Geräte"/>
    <x v="8"/>
    <n v="5"/>
    <n v="55"/>
    <n v="58"/>
    <n v="290"/>
    <n v="3"/>
    <n v="15"/>
    <n v="5.1724137931034482E-2"/>
    <n v="1"/>
    <m/>
    <x v="0"/>
    <s v="Nein"/>
    <x v="0"/>
  </r>
  <r>
    <n v="14571508"/>
    <x v="0"/>
    <x v="0"/>
    <n v="2000170"/>
    <s v="Sofortrechnung"/>
    <s v="EAM\Erdal.Bircan"/>
    <x v="0"/>
    <s v="30119"/>
    <s v="EMMEVI SRL"/>
    <x v="1"/>
    <s v="7"/>
    <s v="101030383"/>
    <x v="106"/>
    <s v="Samsung S921B S24 5G 256GB"/>
    <n v="4"/>
    <n v="537"/>
    <n v="547"/>
    <n v="2188"/>
    <n v="10"/>
    <n v="40"/>
    <n v="1.82"/>
    <s v="V0022"/>
    <x v="13"/>
    <s v="KPUD"/>
    <s v="EXP"/>
    <s v="Geräte"/>
    <x v="8"/>
    <n v="4"/>
    <n v="537"/>
    <n v="547"/>
    <n v="2188"/>
    <n v="10"/>
    <n v="40"/>
    <n v="1.8281535648994516E-2"/>
    <n v="1"/>
    <m/>
    <x v="0"/>
    <s v="Nein"/>
    <x v="0"/>
  </r>
  <r>
    <n v="14571508"/>
    <x v="0"/>
    <x v="0"/>
    <n v="2000170"/>
    <s v="Sofortrechnung"/>
    <s v="EAM\Erdal.Bircan"/>
    <x v="0"/>
    <s v="30119"/>
    <s v="EMMEVI SRL"/>
    <x v="1"/>
    <s v="8"/>
    <s v="101690272"/>
    <x v="248"/>
    <s v="Xiaomi Redmi A3 3GB/64GB"/>
    <n v="10"/>
    <n v="54"/>
    <n v="58"/>
    <n v="580"/>
    <n v="4"/>
    <n v="40"/>
    <n v="6.89"/>
    <s v="V0022"/>
    <x v="13"/>
    <s v="KPUD"/>
    <s v="EXP"/>
    <s v="Geräte"/>
    <x v="8"/>
    <n v="10"/>
    <n v="54"/>
    <n v="58"/>
    <n v="580"/>
    <n v="4"/>
    <n v="40"/>
    <n v="6.8965517241379309E-2"/>
    <n v="1"/>
    <m/>
    <x v="0"/>
    <s v="Nein"/>
    <x v="0"/>
  </r>
  <r>
    <n v="14571508"/>
    <x v="0"/>
    <x v="0"/>
    <n v="2000170"/>
    <s v="Sofortrechnung"/>
    <s v="EAM\Erdal.Bircan"/>
    <x v="0"/>
    <s v="30119"/>
    <s v="EMMEVI SRL"/>
    <x v="1"/>
    <s v="9"/>
    <s v="101300037"/>
    <x v="91"/>
    <s v="Apple iPhone 14 128GB"/>
    <n v="10"/>
    <n v="492.46980000000002"/>
    <n v="509"/>
    <n v="5090"/>
    <n v="16.530200000000001"/>
    <n v="165.3"/>
    <n v="3.24"/>
    <s v="V0022"/>
    <x v="13"/>
    <s v="KPUD"/>
    <s v="EXP"/>
    <s v="Geräte"/>
    <x v="8"/>
    <n v="10"/>
    <n v="492.46980000000002"/>
    <n v="509"/>
    <n v="5090"/>
    <n v="16.530200000000001"/>
    <n v="165.3"/>
    <n v="3.247544204322201E-2"/>
    <n v="1"/>
    <m/>
    <x v="0"/>
    <s v="Nein"/>
    <x v="0"/>
  </r>
  <r>
    <n v="14571648"/>
    <x v="0"/>
    <x v="0"/>
    <n v="2000171"/>
    <s v="Sofortrechnung"/>
    <s v="eam\mustafa.oezer"/>
    <x v="0"/>
    <s v="30285"/>
    <s v="Salgsbutikken ApS"/>
    <x v="1"/>
    <s v="1"/>
    <s v="100302941"/>
    <x v="190"/>
    <s v="Apple iPhone 15 Pro 256GB"/>
    <n v="1"/>
    <n v="880"/>
    <n v="943"/>
    <n v="943"/>
    <n v="63"/>
    <n v="63"/>
    <n v="6.68"/>
    <s v="V0164"/>
    <x v="4"/>
    <s v="KPUD"/>
    <s v="EXP"/>
    <s v="Geräte"/>
    <x v="4"/>
    <n v="1"/>
    <n v="880"/>
    <n v="943"/>
    <n v="943"/>
    <n v="63"/>
    <n v="63"/>
    <n v="6.6808059384941679E-2"/>
    <n v="1"/>
    <m/>
    <x v="0"/>
    <s v="Nein"/>
    <x v="0"/>
  </r>
  <r>
    <n v="14571648"/>
    <x v="0"/>
    <x v="0"/>
    <n v="2000171"/>
    <s v="Sofortrechnung"/>
    <s v="eam\mustafa.oezer"/>
    <x v="0"/>
    <s v="30285"/>
    <s v="Salgsbutikken ApS"/>
    <x v="1"/>
    <s v="2"/>
    <s v="100034506"/>
    <x v="249"/>
    <s v="Samsung A236B A23 5G 128GB EE"/>
    <n v="1"/>
    <n v="149"/>
    <n v="153"/>
    <n v="153"/>
    <n v="4"/>
    <n v="4"/>
    <n v="2.61"/>
    <s v="V0164"/>
    <x v="4"/>
    <s v="KPUD"/>
    <s v="EXP"/>
    <s v="Geräte"/>
    <x v="4"/>
    <n v="1"/>
    <n v="149"/>
    <n v="153"/>
    <n v="153"/>
    <n v="4"/>
    <n v="4"/>
    <n v="2.6143790849673203E-2"/>
    <n v="1"/>
    <m/>
    <x v="0"/>
    <s v="Nein"/>
    <x v="0"/>
  </r>
  <r>
    <n v="14571648"/>
    <x v="0"/>
    <x v="0"/>
    <n v="2000171"/>
    <s v="Sofortrechnung"/>
    <s v="eam\mustafa.oezer"/>
    <x v="0"/>
    <s v="30285"/>
    <s v="Salgsbutikken ApS"/>
    <x v="1"/>
    <s v="3"/>
    <s v="101300332"/>
    <x v="250"/>
    <s v="Apple iPad 10.2&quot; 2021 64GB [WiFi]"/>
    <n v="10"/>
    <n v="202"/>
    <n v="209"/>
    <n v="2090"/>
    <n v="7"/>
    <n v="70"/>
    <n v="3.34"/>
    <s v="V0164"/>
    <x v="4"/>
    <s v="KPUD"/>
    <s v="EXP"/>
    <s v="Geräte"/>
    <x v="4"/>
    <n v="10"/>
    <n v="202"/>
    <n v="209"/>
    <n v="2090"/>
    <n v="7"/>
    <n v="70"/>
    <n v="3.3492822966507178E-2"/>
    <n v="1"/>
    <m/>
    <x v="0"/>
    <s v="Nein"/>
    <x v="0"/>
  </r>
  <r>
    <n v="14571640"/>
    <x v="0"/>
    <x v="0"/>
    <n v="2000172"/>
    <s v="Sofortrechnung"/>
    <s v="Yasar.Yigitbilek"/>
    <x v="1"/>
    <s v="23287"/>
    <s v="Nesatec GmbH &amp; Co. KG"/>
    <x v="1"/>
    <s v="1"/>
    <s v="101030493"/>
    <x v="140"/>
    <s v="Samsung A356B A35 5G 256GB"/>
    <n v="10"/>
    <n v="224"/>
    <n v="235"/>
    <n v="2350"/>
    <n v="11"/>
    <n v="110"/>
    <n v="4.68"/>
    <s v="V0020"/>
    <x v="6"/>
    <s v="KÜB8"/>
    <s v="GRK"/>
    <s v="Geräte"/>
    <x v="6"/>
    <n v="10"/>
    <n v="224"/>
    <n v="235"/>
    <n v="2350"/>
    <n v="11"/>
    <n v="110"/>
    <n v="4.6808510638297871E-2"/>
    <n v="1"/>
    <m/>
    <x v="0"/>
    <s v="Nein"/>
    <x v="0"/>
  </r>
  <r>
    <n v="14571640"/>
    <x v="0"/>
    <x v="0"/>
    <n v="2000172"/>
    <s v="Sofortrechnung"/>
    <s v="Yasar.Yigitbilek"/>
    <x v="1"/>
    <s v="23287"/>
    <s v="Nesatec GmbH &amp; Co. KG"/>
    <x v="1"/>
    <s v="2"/>
    <s v="101030382"/>
    <x v="28"/>
    <s v="Samsung S921B S24 5G 256GB"/>
    <n v="30"/>
    <n v="530.07069999999999"/>
    <n v="552"/>
    <n v="16560"/>
    <n v="21.929300000000001"/>
    <n v="657.88"/>
    <n v="3.97"/>
    <s v="V0020"/>
    <x v="6"/>
    <s v="KÜB8"/>
    <s v="GRK"/>
    <s v="Geräte"/>
    <x v="6"/>
    <n v="30"/>
    <n v="530.07069999999999"/>
    <n v="552"/>
    <n v="16560"/>
    <n v="21.929300000000001"/>
    <n v="657.88"/>
    <n v="3.972705314009662E-2"/>
    <n v="1"/>
    <m/>
    <x v="0"/>
    <s v="Nein"/>
    <x v="0"/>
  </r>
  <r>
    <n v="14571640"/>
    <x v="0"/>
    <x v="0"/>
    <n v="2000172"/>
    <s v="Sofortrechnung"/>
    <s v="Yasar.Yigitbilek"/>
    <x v="1"/>
    <s v="23287"/>
    <s v="Nesatec GmbH &amp; Co. KG"/>
    <x v="1"/>
    <s v="3"/>
    <s v="101030458"/>
    <x v="218"/>
    <s v="Samsung A556B A55 5G 256GB"/>
    <n v="5"/>
    <n v="291.64530000000002"/>
    <n v="302"/>
    <n v="1510"/>
    <n v="10.354699999999999"/>
    <n v="51.77"/>
    <n v="3.42"/>
    <s v="V0020"/>
    <x v="6"/>
    <s v="KÜB8"/>
    <s v="GRK"/>
    <s v="Geräte"/>
    <x v="6"/>
    <n v="5"/>
    <n v="291.64530000000002"/>
    <n v="302"/>
    <n v="1510"/>
    <n v="10.354699999999999"/>
    <n v="51.77"/>
    <n v="3.428476821192053E-2"/>
    <n v="1"/>
    <m/>
    <x v="0"/>
    <s v="Nein"/>
    <x v="0"/>
  </r>
  <r>
    <n v="14571640"/>
    <x v="0"/>
    <x v="0"/>
    <n v="2000172"/>
    <s v="Sofortrechnung"/>
    <s v="Yasar.Yigitbilek"/>
    <x v="1"/>
    <s v="23287"/>
    <s v="Nesatec GmbH &amp; Co. KG"/>
    <x v="1"/>
    <s v="4"/>
    <s v="101030520"/>
    <x v="251"/>
    <s v="Samsung A356B A35 5G 128GB EE"/>
    <n v="20"/>
    <n v="192.4376"/>
    <n v="204"/>
    <n v="4080"/>
    <n v="11.5624"/>
    <n v="231.25"/>
    <n v="5.66"/>
    <s v="V0020"/>
    <x v="6"/>
    <s v="KÜB8"/>
    <s v="GRK"/>
    <s v="Geräte"/>
    <x v="6"/>
    <n v="20"/>
    <n v="192.4376"/>
    <n v="204"/>
    <n v="4080"/>
    <n v="11.5624"/>
    <n v="231.25"/>
    <n v="5.6678921568627451E-2"/>
    <n v="1"/>
    <m/>
    <x v="0"/>
    <s v="Nein"/>
    <x v="0"/>
  </r>
  <r>
    <n v="14571640"/>
    <x v="0"/>
    <x v="0"/>
    <n v="2000172"/>
    <s v="Sofortrechnung"/>
    <s v="Yasar.Yigitbilek"/>
    <x v="1"/>
    <s v="23287"/>
    <s v="Nesatec GmbH &amp; Co. KG"/>
    <x v="1"/>
    <s v="5"/>
    <s v="101030500"/>
    <x v="159"/>
    <s v="Samsung A556B A55 5G 256GB"/>
    <n v="6"/>
    <n v="286"/>
    <n v="299"/>
    <n v="1794"/>
    <n v="13"/>
    <n v="78"/>
    <n v="4.34"/>
    <s v="V0020"/>
    <x v="6"/>
    <s v="KÜB8"/>
    <s v="GRK"/>
    <s v="Geräte"/>
    <x v="6"/>
    <n v="6"/>
    <n v="286"/>
    <n v="299"/>
    <n v="1794"/>
    <n v="13"/>
    <n v="78"/>
    <n v="4.3478260869565216E-2"/>
    <n v="1"/>
    <m/>
    <x v="0"/>
    <s v="Nein"/>
    <x v="0"/>
  </r>
  <r>
    <n v="14571640"/>
    <x v="0"/>
    <x v="0"/>
    <n v="2000172"/>
    <s v="Sofortrechnung"/>
    <s v="Yasar.Yigitbilek"/>
    <x v="1"/>
    <s v="23287"/>
    <s v="Nesatec GmbH &amp; Co. KG"/>
    <x v="1"/>
    <s v="6"/>
    <s v="101030380"/>
    <x v="92"/>
    <s v="Samsung S921B S24 5G 128GB"/>
    <n v="5"/>
    <n v="478.80900000000003"/>
    <n v="495"/>
    <n v="2475"/>
    <n v="16.190999999999999"/>
    <n v="80.95"/>
    <n v="3.27"/>
    <s v="V0020"/>
    <x v="6"/>
    <s v="KÜB8"/>
    <s v="GRK"/>
    <s v="Geräte"/>
    <x v="6"/>
    <n v="5"/>
    <n v="478.80900000000003"/>
    <n v="495"/>
    <n v="2475"/>
    <n v="16.190999999999999"/>
    <n v="80.95"/>
    <n v="3.2707070707070705E-2"/>
    <n v="1"/>
    <m/>
    <x v="0"/>
    <s v="Nein"/>
    <x v="0"/>
  </r>
  <r>
    <n v="14571640"/>
    <x v="0"/>
    <x v="0"/>
    <n v="2000172"/>
    <s v="Sofortrechnung"/>
    <s v="Yasar.Yigitbilek"/>
    <x v="1"/>
    <s v="23287"/>
    <s v="Nesatec GmbH &amp; Co. KG"/>
    <x v="1"/>
    <s v="7"/>
    <s v="101030419"/>
    <x v="22"/>
    <s v="Samsung G556B Xcover 7 128GB EE"/>
    <n v="30"/>
    <n v="197.0257"/>
    <n v="215"/>
    <n v="6450"/>
    <n v="17.974299999999999"/>
    <n v="539.23"/>
    <n v="8.36"/>
    <s v="V0020"/>
    <x v="6"/>
    <s v="KÜB8"/>
    <s v="GRK"/>
    <s v="Geräte"/>
    <x v="6"/>
    <n v="30"/>
    <n v="197.0257"/>
    <n v="215"/>
    <n v="6450"/>
    <n v="17.974299999999999"/>
    <n v="539.23"/>
    <n v="8.3601550387596896E-2"/>
    <n v="1"/>
    <m/>
    <x v="0"/>
    <s v="Nein"/>
    <x v="0"/>
  </r>
  <r>
    <n v="14571654"/>
    <x v="0"/>
    <x v="0"/>
    <n v="2000173"/>
    <s v="Sofortrechnung"/>
    <s v="EAM\Erdal.Bircan"/>
    <x v="0"/>
    <s v="30280"/>
    <s v="Sapak SAS"/>
    <x v="1"/>
    <s v="1"/>
    <s v="101690331"/>
    <x v="252"/>
    <s v="Xiaomi Redmi 14C 4GB/128GB"/>
    <n v="250"/>
    <n v="74.601299999999995"/>
    <n v="81"/>
    <n v="20250"/>
    <n v="6.3986999999999998"/>
    <n v="1599.67"/>
    <n v="7.89"/>
    <s v="V0164"/>
    <x v="4"/>
    <s v="VKASSE"/>
    <s v="EXP"/>
    <s v="Geräte"/>
    <x v="4"/>
    <n v="250"/>
    <n v="74.601299999999995"/>
    <n v="81"/>
    <n v="20250"/>
    <n v="6.3986999999999998"/>
    <n v="1599.67"/>
    <n v="7.8996049382716052E-2"/>
    <n v="1"/>
    <m/>
    <x v="0"/>
    <s v="Nein"/>
    <x v="0"/>
  </r>
  <r>
    <n v="14570992"/>
    <x v="0"/>
    <x v="0"/>
    <n v="2000174"/>
    <s v="Sofortrechnung"/>
    <s v="Yasar.Yigitbilek"/>
    <x v="0"/>
    <s v="30252"/>
    <s v="Czechia Electronics s.r.o."/>
    <x v="1"/>
    <s v="1"/>
    <s v="101030397"/>
    <x v="133"/>
    <s v="Samsung S928B S24 Ultra 5G 256GB"/>
    <n v="1"/>
    <n v="759.58330000000001"/>
    <n v="789"/>
    <n v="789"/>
    <n v="29.416699999999999"/>
    <n v="29.42"/>
    <n v="3.72"/>
    <s v="V0164"/>
    <x v="4"/>
    <s v="KPUD"/>
    <s v="EXP"/>
    <s v="Geräte"/>
    <x v="4"/>
    <n v="1"/>
    <n v="759.58330000000001"/>
    <n v="789"/>
    <n v="789"/>
    <n v="29.416699999999999"/>
    <n v="29.42"/>
    <n v="3.7287705956907481E-2"/>
    <n v="1"/>
    <m/>
    <x v="0"/>
    <s v="Nein"/>
    <x v="0"/>
  </r>
  <r>
    <n v="14570992"/>
    <x v="0"/>
    <x v="0"/>
    <n v="2000174"/>
    <s v="Sofortrechnung"/>
    <s v="Yasar.Yigitbilek"/>
    <x v="0"/>
    <s v="30252"/>
    <s v="Czechia Electronics s.r.o."/>
    <x v="0"/>
    <s v="2"/>
    <s v="200060071"/>
    <x v="25"/>
    <s v="Google Pixel 8a Case"/>
    <n v="1"/>
    <n v="14.01"/>
    <n v="14"/>
    <n v="14"/>
    <n v="-0.01"/>
    <n v="-0.01"/>
    <n v="-7.0000000000000007E-2"/>
    <s v="V0164"/>
    <x v="4"/>
    <s v="KPUD"/>
    <s v="EXP"/>
    <s v="Zubehör"/>
    <x v="4"/>
    <n v="1"/>
    <n v="14.01"/>
    <n v="14"/>
    <n v="14"/>
    <n v="-0.01"/>
    <n v="-0.01"/>
    <n v="-7.1428571428571429E-4"/>
    <n v="1"/>
    <m/>
    <x v="0"/>
    <s v="Nein"/>
    <x v="1"/>
  </r>
  <r>
    <n v="14571545"/>
    <x v="0"/>
    <x v="0"/>
    <n v="2000175"/>
    <s v="Sofortrechnung"/>
    <s v="eam\mustafa.oezer"/>
    <x v="0"/>
    <s v="22168"/>
    <s v="Max-G-Mobile SL"/>
    <x v="0"/>
    <s v="1"/>
    <s v="200370086"/>
    <x v="58"/>
    <s v="Huawei Watch Fit Special Edition (Stia-B39)"/>
    <n v="5"/>
    <n v="40.409999999999997"/>
    <n v="44"/>
    <n v="220"/>
    <n v="3.59"/>
    <n v="17.95"/>
    <n v="8.15"/>
    <s v="V0018"/>
    <x v="16"/>
    <s v="KÜB8"/>
    <s v="EXP"/>
    <s v="Zubehör"/>
    <x v="11"/>
    <n v="5"/>
    <n v="40.409999999999997"/>
    <n v="44"/>
    <n v="220"/>
    <n v="3.59"/>
    <n v="17.95"/>
    <n v="8.1590909090909089E-2"/>
    <n v="1"/>
    <m/>
    <x v="0"/>
    <s v="Nein"/>
    <x v="0"/>
  </r>
  <r>
    <n v="14571545"/>
    <x v="0"/>
    <x v="0"/>
    <n v="2000175"/>
    <s v="Sofortrechnung"/>
    <s v="eam\mustafa.oezer"/>
    <x v="0"/>
    <s v="22168"/>
    <s v="Max-G-Mobile SL"/>
    <x v="1"/>
    <s v="2"/>
    <s v="101030612"/>
    <x v="253"/>
    <s v="Samsung F956B Z Fold6 5G 512GB"/>
    <n v="2"/>
    <n v="1030"/>
    <n v="1119"/>
    <n v="2238"/>
    <n v="89"/>
    <n v="178"/>
    <n v="7.95"/>
    <s v="V0018"/>
    <x v="16"/>
    <s v="KÜB8"/>
    <s v="EXP"/>
    <s v="Geräte"/>
    <x v="11"/>
    <n v="2"/>
    <n v="1030"/>
    <n v="1119"/>
    <n v="2238"/>
    <n v="89"/>
    <n v="178"/>
    <n v="7.9535299374441468E-2"/>
    <n v="1"/>
    <m/>
    <x v="0"/>
    <s v="Nein"/>
    <x v="0"/>
  </r>
  <r>
    <n v="14571545"/>
    <x v="0"/>
    <x v="0"/>
    <n v="2000175"/>
    <s v="Sofortrechnung"/>
    <s v="eam\mustafa.oezer"/>
    <x v="0"/>
    <s v="22168"/>
    <s v="Max-G-Mobile SL"/>
    <x v="0"/>
    <s v="3"/>
    <s v="200060010"/>
    <x v="254"/>
    <s v="Google Pixel Buds Pro"/>
    <n v="2"/>
    <n v="78.2"/>
    <n v="81.5"/>
    <n v="163"/>
    <n v="3.3"/>
    <n v="6.6"/>
    <n v="4.04"/>
    <s v="V0018"/>
    <x v="16"/>
    <s v="KÜB8"/>
    <s v="EXP"/>
    <s v="Zubehör"/>
    <x v="11"/>
    <n v="2"/>
    <n v="78.2"/>
    <n v="81.5"/>
    <n v="163"/>
    <n v="3.3"/>
    <n v="6.6"/>
    <n v="4.0490797546012265E-2"/>
    <n v="1"/>
    <m/>
    <x v="0"/>
    <s v="Nein"/>
    <x v="0"/>
  </r>
  <r>
    <n v="14571545"/>
    <x v="0"/>
    <x v="0"/>
    <n v="2000175"/>
    <s v="Sofortrechnung"/>
    <s v="eam\mustafa.oezer"/>
    <x v="0"/>
    <s v="22168"/>
    <s v="Max-G-Mobile SL"/>
    <x v="1"/>
    <s v="4"/>
    <s v="101030190"/>
    <x v="255"/>
    <s v="Samsung X205N Tab A8 LTE 32GB"/>
    <n v="5"/>
    <n v="75"/>
    <n v="149"/>
    <n v="745"/>
    <n v="74"/>
    <n v="370"/>
    <n v="49.66"/>
    <s v="V0018"/>
    <x v="16"/>
    <s v="KÜB8"/>
    <s v="EXP"/>
    <s v="Geräte"/>
    <x v="11"/>
    <n v="5"/>
    <n v="75"/>
    <n v="149"/>
    <n v="745"/>
    <n v="74"/>
    <n v="370"/>
    <n v="0.49664429530201343"/>
    <n v="1"/>
    <m/>
    <x v="0"/>
    <s v="Nein"/>
    <x v="0"/>
  </r>
  <r>
    <n v="14571545"/>
    <x v="0"/>
    <x v="0"/>
    <n v="2000175"/>
    <s v="Sofortrechnung"/>
    <s v="eam\mustafa.oezer"/>
    <x v="0"/>
    <s v="22168"/>
    <s v="Max-G-Mobile SL"/>
    <x v="1"/>
    <s v="5"/>
    <s v="101690244"/>
    <x v="256"/>
    <s v="Xiaomi POCO X6 Pro 5G 12GB/512GB"/>
    <n v="3"/>
    <n v="246.28890000000001"/>
    <n v="267"/>
    <n v="801"/>
    <n v="20.711099999999998"/>
    <n v="62.13"/>
    <n v="7.75"/>
    <s v="V0018"/>
    <x v="16"/>
    <s v="KÜB8"/>
    <s v="EXP"/>
    <s v="Geräte"/>
    <x v="11"/>
    <n v="3"/>
    <n v="246.28890000000001"/>
    <n v="267"/>
    <n v="801"/>
    <n v="20.711099999999998"/>
    <n v="62.13"/>
    <n v="7.756554307116105E-2"/>
    <n v="1"/>
    <m/>
    <x v="0"/>
    <s v="Nein"/>
    <x v="0"/>
  </r>
  <r>
    <n v="14571545"/>
    <x v="0"/>
    <x v="0"/>
    <n v="2000175"/>
    <s v="Sofortrechnung"/>
    <s v="eam\mustafa.oezer"/>
    <x v="0"/>
    <s v="22168"/>
    <s v="Max-G-Mobile SL"/>
    <x v="0"/>
    <s v="6"/>
    <s v="200370119"/>
    <x v="179"/>
    <s v="Huawei Watch D2 (Luca-B10L)"/>
    <n v="2"/>
    <n v="298.3"/>
    <n v="310"/>
    <n v="620"/>
    <n v="11.7"/>
    <n v="23.4"/>
    <n v="3.77"/>
    <s v="V0018"/>
    <x v="16"/>
    <s v="KÜB8"/>
    <s v="EXP"/>
    <s v="Zubehör"/>
    <x v="11"/>
    <n v="2"/>
    <n v="298.3"/>
    <n v="310"/>
    <n v="620"/>
    <n v="11.7"/>
    <n v="23.4"/>
    <n v="3.7741935483870968E-2"/>
    <n v="1"/>
    <m/>
    <x v="0"/>
    <s v="Nein"/>
    <x v="0"/>
  </r>
  <r>
    <n v="14571545"/>
    <x v="0"/>
    <x v="0"/>
    <n v="2000175"/>
    <s v="Sofortrechnung"/>
    <s v="eam\mustafa.oezer"/>
    <x v="0"/>
    <s v="22168"/>
    <s v="Max-G-Mobile SL"/>
    <x v="0"/>
    <s v="7"/>
    <s v="200370094"/>
    <x v="257"/>
    <s v="Huawei Band 9 (Kimi-B19)"/>
    <n v="15"/>
    <n v="29.5"/>
    <n v="31"/>
    <n v="465"/>
    <n v="1.5"/>
    <n v="22.5"/>
    <n v="4.83"/>
    <s v="V0018"/>
    <x v="16"/>
    <s v="KÜB8"/>
    <s v="EXP"/>
    <s v="Zubehör"/>
    <x v="11"/>
    <n v="15"/>
    <n v="29.5"/>
    <n v="31"/>
    <n v="465"/>
    <n v="1.5"/>
    <n v="22.5"/>
    <n v="4.8387096774193547E-2"/>
    <n v="1"/>
    <m/>
    <x v="0"/>
    <s v="Nein"/>
    <x v="0"/>
  </r>
  <r>
    <n v="14571545"/>
    <x v="0"/>
    <x v="0"/>
    <n v="2000175"/>
    <s v="Sofortrechnung"/>
    <s v="eam\mustafa.oezer"/>
    <x v="0"/>
    <s v="22168"/>
    <s v="Max-G-Mobile SL"/>
    <x v="1"/>
    <s v="8"/>
    <s v="100050289"/>
    <x v="21"/>
    <s v="Motorola Moto G55 5G 256GB"/>
    <n v="3"/>
    <n v="149"/>
    <n v="159"/>
    <n v="477"/>
    <n v="10"/>
    <n v="30"/>
    <n v="6.28"/>
    <s v="V0018"/>
    <x v="16"/>
    <s v="KÜB8"/>
    <s v="EXP"/>
    <s v="Geräte"/>
    <x v="11"/>
    <n v="3"/>
    <n v="149"/>
    <n v="159"/>
    <n v="477"/>
    <n v="10"/>
    <n v="30"/>
    <n v="6.2893081761006289E-2"/>
    <n v="1"/>
    <m/>
    <x v="0"/>
    <s v="Nein"/>
    <x v="0"/>
  </r>
  <r>
    <n v="14571545"/>
    <x v="0"/>
    <x v="0"/>
    <n v="2000175"/>
    <s v="Sofortrechnung"/>
    <s v="eam\mustafa.oezer"/>
    <x v="0"/>
    <s v="22168"/>
    <s v="Max-G-Mobile SL"/>
    <x v="1"/>
    <s v="9"/>
    <s v="100050279"/>
    <x v="258"/>
    <s v="Motorola Edge 50 Neo 5G 512GB"/>
    <n v="3"/>
    <n v="235"/>
    <n v="255"/>
    <n v="765"/>
    <n v="20"/>
    <n v="60"/>
    <n v="7.84"/>
    <s v="V0018"/>
    <x v="16"/>
    <s v="KÜB8"/>
    <s v="EXP"/>
    <s v="Geräte"/>
    <x v="11"/>
    <n v="3"/>
    <n v="235"/>
    <n v="255"/>
    <n v="765"/>
    <n v="20"/>
    <n v="60"/>
    <n v="7.8431372549019607E-2"/>
    <n v="1"/>
    <m/>
    <x v="0"/>
    <s v="Nein"/>
    <x v="0"/>
  </r>
  <r>
    <n v="14571545"/>
    <x v="0"/>
    <x v="0"/>
    <n v="2000175"/>
    <s v="Sofortrechnung"/>
    <s v="eam\mustafa.oezer"/>
    <x v="0"/>
    <s v="22168"/>
    <s v="Max-G-Mobile SL"/>
    <x v="0"/>
    <s v="10"/>
    <s v="200300297"/>
    <x v="63"/>
    <s v="Aktualisierung nach Preispflege"/>
    <n v="2"/>
    <n v="170"/>
    <n v="190"/>
    <n v="380"/>
    <n v="20"/>
    <n v="40"/>
    <n v="10.52"/>
    <s v="V0018"/>
    <x v="16"/>
    <s v="KÜB8"/>
    <s v="EXP"/>
    <s v="Zubehör"/>
    <x v="11"/>
    <n v="2"/>
    <n v="170"/>
    <n v="190"/>
    <n v="380"/>
    <n v="20"/>
    <n v="40"/>
    <n v="0.10526315789473684"/>
    <n v="1"/>
    <m/>
    <x v="0"/>
    <s v="Nein"/>
    <x v="0"/>
  </r>
  <r>
    <n v="14571545"/>
    <x v="0"/>
    <x v="0"/>
    <n v="2000175"/>
    <s v="Sofortrechnung"/>
    <s v="eam\mustafa.oezer"/>
    <x v="0"/>
    <s v="22168"/>
    <s v="Max-G-Mobile SL"/>
    <x v="1"/>
    <s v="11"/>
    <s v="101030483"/>
    <x v="228"/>
    <s v="Samsung A057G A05s 128GB"/>
    <n v="5"/>
    <n v="90.364699999999999"/>
    <n v="103"/>
    <n v="515"/>
    <n v="12.635300000000001"/>
    <n v="63.18"/>
    <n v="12.26"/>
    <s v="V0018"/>
    <x v="16"/>
    <s v="KÜB8"/>
    <s v="EXP"/>
    <s v="Geräte"/>
    <x v="11"/>
    <n v="5"/>
    <n v="90.364699999999999"/>
    <n v="103"/>
    <n v="515"/>
    <n v="12.635300000000001"/>
    <n v="63.18"/>
    <n v="0.12267961165048544"/>
    <n v="1"/>
    <m/>
    <x v="0"/>
    <s v="Nein"/>
    <x v="0"/>
  </r>
  <r>
    <n v="14571545"/>
    <x v="0"/>
    <x v="0"/>
    <n v="2000175"/>
    <s v="Sofortrechnung"/>
    <s v="eam\mustafa.oezer"/>
    <x v="0"/>
    <s v="22168"/>
    <s v="Max-G-Mobile SL"/>
    <x v="1"/>
    <s v="12"/>
    <s v="101030664"/>
    <x v="31"/>
    <s v="Samsung X920N Tab S10 Ultra 512GB [WiFi]"/>
    <n v="2"/>
    <n v="814"/>
    <n v="859"/>
    <n v="1718"/>
    <n v="45"/>
    <n v="90"/>
    <n v="5.23"/>
    <s v="V0018"/>
    <x v="16"/>
    <s v="KÜB8"/>
    <s v="EXP"/>
    <s v="Geräte"/>
    <x v="11"/>
    <n v="2"/>
    <n v="814"/>
    <n v="859"/>
    <n v="1718"/>
    <n v="45"/>
    <n v="90"/>
    <n v="5.2386495925494762E-2"/>
    <n v="1"/>
    <m/>
    <x v="0"/>
    <s v="Nein"/>
    <x v="0"/>
  </r>
  <r>
    <n v="14571545"/>
    <x v="0"/>
    <x v="0"/>
    <n v="2000175"/>
    <s v="Sofortrechnung"/>
    <s v="eam\mustafa.oezer"/>
    <x v="0"/>
    <s v="22168"/>
    <s v="Max-G-Mobile SL"/>
    <x v="1"/>
    <s v="13"/>
    <s v="101030214"/>
    <x v="259"/>
    <s v="Samsung S916B S23+ 5G 256GB"/>
    <n v="3"/>
    <n v="548.09519999999998"/>
    <n v="599"/>
    <n v="1797"/>
    <n v="50.904800000000002"/>
    <n v="152.71"/>
    <n v="8.49"/>
    <s v="V0018"/>
    <x v="16"/>
    <s v="KÜB8"/>
    <s v="EXP"/>
    <s v="Geräte"/>
    <x v="11"/>
    <n v="3"/>
    <n v="548.09519999999998"/>
    <n v="599"/>
    <n v="1797"/>
    <n v="50.904800000000002"/>
    <n v="152.71"/>
    <n v="8.4980523094045635E-2"/>
    <n v="1"/>
    <m/>
    <x v="0"/>
    <s v="Nein"/>
    <x v="0"/>
  </r>
  <r>
    <n v="14571545"/>
    <x v="0"/>
    <x v="0"/>
    <n v="2000175"/>
    <s v="Sofortrechnung"/>
    <s v="eam\mustafa.oezer"/>
    <x v="0"/>
    <s v="22168"/>
    <s v="Max-G-Mobile SL"/>
    <x v="1"/>
    <s v="14"/>
    <s v="101280001"/>
    <x v="125"/>
    <s v="CAT S75 128GB"/>
    <n v="10"/>
    <n v="221.58320000000001"/>
    <n v="247"/>
    <n v="2470"/>
    <n v="25.416799999999999"/>
    <n v="254.17"/>
    <n v="10.29"/>
    <s v="V0018"/>
    <x v="16"/>
    <s v="KÜB8"/>
    <s v="EXP"/>
    <s v="Geräte"/>
    <x v="11"/>
    <n v="10"/>
    <n v="221.58320000000001"/>
    <n v="247"/>
    <n v="2470"/>
    <n v="25.416799999999999"/>
    <n v="254.17"/>
    <n v="0.10290283400809716"/>
    <n v="1"/>
    <m/>
    <x v="0"/>
    <s v="Nein"/>
    <x v="0"/>
  </r>
  <r>
    <n v="14571545"/>
    <x v="0"/>
    <x v="0"/>
    <n v="2000175"/>
    <s v="Sofortrechnung"/>
    <s v="eam\mustafa.oezer"/>
    <x v="0"/>
    <s v="22168"/>
    <s v="Max-G-Mobile SL"/>
    <x v="1"/>
    <s v="15"/>
    <s v="100302477"/>
    <x v="83"/>
    <s v="Apple iPhone 13 128GB"/>
    <n v="5"/>
    <n v="411.96159999999998"/>
    <n v="427"/>
    <n v="2135"/>
    <n v="15.038399999999999"/>
    <n v="75.19"/>
    <n v="3.52"/>
    <s v="V0018"/>
    <x v="16"/>
    <s v="KÜB8"/>
    <s v="EXP"/>
    <s v="Geräte"/>
    <x v="11"/>
    <n v="5"/>
    <n v="411.96159999999998"/>
    <n v="427"/>
    <n v="2135"/>
    <n v="15.038399999999999"/>
    <n v="75.19"/>
    <n v="3.5217798594847777E-2"/>
    <n v="1"/>
    <m/>
    <x v="0"/>
    <s v="Nein"/>
    <x v="0"/>
  </r>
  <r>
    <n v="14571545"/>
    <x v="0"/>
    <x v="0"/>
    <n v="2000175"/>
    <s v="Sofortrechnung"/>
    <s v="eam\mustafa.oezer"/>
    <x v="0"/>
    <s v="22168"/>
    <s v="Max-G-Mobile SL"/>
    <x v="1"/>
    <s v="16"/>
    <s v="100302939"/>
    <x v="75"/>
    <s v="Apple iPhone 15 Pro 256GB"/>
    <n v="1"/>
    <n v="880"/>
    <n v="945"/>
    <n v="945"/>
    <n v="65"/>
    <n v="65"/>
    <n v="6.87"/>
    <s v="V0018"/>
    <x v="16"/>
    <s v="KÜB8"/>
    <s v="EXP"/>
    <s v="Geräte"/>
    <x v="11"/>
    <n v="1"/>
    <n v="880"/>
    <n v="945"/>
    <n v="945"/>
    <n v="65"/>
    <n v="65"/>
    <n v="6.8783068783068779E-2"/>
    <n v="1"/>
    <m/>
    <x v="0"/>
    <s v="Nein"/>
    <x v="0"/>
  </r>
  <r>
    <n v="14571545"/>
    <x v="0"/>
    <x v="0"/>
    <n v="2000175"/>
    <s v="Sofortrechnung"/>
    <s v="eam\mustafa.oezer"/>
    <x v="0"/>
    <s v="22168"/>
    <s v="Max-G-Mobile SL"/>
    <x v="1"/>
    <s v="17"/>
    <s v="101030535"/>
    <x v="13"/>
    <s v="Samsung A155F A15 256GB"/>
    <n v="7"/>
    <n v="135"/>
    <n v="149"/>
    <n v="1043"/>
    <n v="14"/>
    <n v="98"/>
    <n v="9.39"/>
    <s v="V0018"/>
    <x v="16"/>
    <s v="KÜB8"/>
    <s v="EXP"/>
    <s v="Geräte"/>
    <x v="11"/>
    <n v="7"/>
    <n v="135"/>
    <n v="149"/>
    <n v="1043"/>
    <n v="14"/>
    <n v="98"/>
    <n v="9.3959731543624164E-2"/>
    <n v="1"/>
    <m/>
    <x v="0"/>
    <s v="Nein"/>
    <x v="0"/>
  </r>
  <r>
    <n v="14571545"/>
    <x v="0"/>
    <x v="0"/>
    <n v="2000175"/>
    <s v="Sofortrechnung"/>
    <s v="eam\mustafa.oezer"/>
    <x v="0"/>
    <s v="22168"/>
    <s v="Max-G-Mobile SL"/>
    <x v="1"/>
    <s v="18"/>
    <s v="101030535"/>
    <x v="13"/>
    <s v="Samsung A155F A15 256GB"/>
    <n v="3"/>
    <n v="135"/>
    <n v="149"/>
    <n v="447"/>
    <n v="14"/>
    <n v="42"/>
    <n v="9.39"/>
    <s v="V0018"/>
    <x v="16"/>
    <s v="KÜB8"/>
    <s v="EXP"/>
    <s v="Geräte"/>
    <x v="11"/>
    <n v="3"/>
    <n v="135"/>
    <n v="149"/>
    <n v="447"/>
    <n v="14"/>
    <n v="42"/>
    <n v="9.3959731543624164E-2"/>
    <n v="1"/>
    <m/>
    <x v="0"/>
    <s v="Nein"/>
    <x v="0"/>
  </r>
  <r>
    <n v="14571545"/>
    <x v="0"/>
    <x v="0"/>
    <n v="2000175"/>
    <s v="Sofortrechnung"/>
    <s v="eam\mustafa.oezer"/>
    <x v="0"/>
    <s v="22168"/>
    <s v="Max-G-Mobile SL"/>
    <x v="1"/>
    <s v="19"/>
    <s v="100034413"/>
    <x v="151"/>
    <s v="Samsung S911B S23 5G 256GB"/>
    <n v="4"/>
    <n v="471"/>
    <n v="509"/>
    <n v="2036"/>
    <n v="38"/>
    <n v="152"/>
    <n v="7.46"/>
    <s v="V0018"/>
    <x v="16"/>
    <s v="KÜB8"/>
    <s v="EXP"/>
    <s v="Geräte"/>
    <x v="11"/>
    <n v="4"/>
    <n v="471"/>
    <n v="509"/>
    <n v="2036"/>
    <n v="38"/>
    <n v="152"/>
    <n v="7.4656188605108059E-2"/>
    <n v="1"/>
    <m/>
    <x v="0"/>
    <s v="Nein"/>
    <x v="0"/>
  </r>
  <r>
    <n v="14571545"/>
    <x v="0"/>
    <x v="0"/>
    <n v="2000175"/>
    <s v="Sofortrechnung"/>
    <s v="eam\mustafa.oezer"/>
    <x v="0"/>
    <s v="22168"/>
    <s v="Max-G-Mobile SL"/>
    <x v="0"/>
    <s v="20"/>
    <s v="200370117"/>
    <x v="260"/>
    <s v="Huawei Watch GT5 Pro 42mm (Vili-B29C)"/>
    <n v="2"/>
    <n v="420"/>
    <n v="432"/>
    <n v="864"/>
    <n v="12"/>
    <n v="24"/>
    <n v="2.77"/>
    <s v="V0018"/>
    <x v="16"/>
    <s v="KÜB8"/>
    <s v="EXP"/>
    <s v="Zubehör"/>
    <x v="11"/>
    <n v="2"/>
    <n v="420"/>
    <n v="432"/>
    <n v="864"/>
    <n v="12"/>
    <n v="24"/>
    <n v="2.7777777777777776E-2"/>
    <n v="1"/>
    <m/>
    <x v="0"/>
    <s v="Nein"/>
    <x v="0"/>
  </r>
  <r>
    <n v="14571545"/>
    <x v="0"/>
    <x v="0"/>
    <n v="2000175"/>
    <s v="Sofortrechnung"/>
    <s v="eam\mustafa.oezer"/>
    <x v="0"/>
    <s v="22168"/>
    <s v="Max-G-Mobile SL"/>
    <x v="1"/>
    <s v="21"/>
    <s v="100690534"/>
    <x v="261"/>
    <s v="Xiaomi Redmi A1 2GB/32GB"/>
    <n v="10"/>
    <n v="56.11"/>
    <n v="57"/>
    <n v="570"/>
    <n v="0.89"/>
    <n v="8.9"/>
    <n v="1.56"/>
    <s v="V0018"/>
    <x v="16"/>
    <s v="KÜB8"/>
    <s v="EXP"/>
    <s v="Geräte"/>
    <x v="11"/>
    <n v="10"/>
    <n v="56.11"/>
    <n v="57"/>
    <n v="570"/>
    <n v="0.89"/>
    <n v="8.9"/>
    <n v="1.5614035087719299E-2"/>
    <n v="1"/>
    <m/>
    <x v="0"/>
    <s v="Nein"/>
    <x v="0"/>
  </r>
  <r>
    <n v="14571545"/>
    <x v="0"/>
    <x v="0"/>
    <n v="2000175"/>
    <s v="Sofortrechnung"/>
    <s v="eam\mustafa.oezer"/>
    <x v="0"/>
    <s v="22168"/>
    <s v="Max-G-Mobile SL"/>
    <x v="0"/>
    <s v="22"/>
    <s v="201030031"/>
    <x v="262"/>
    <s v="Samsung Watch 6 SM-R935 40mm LTE"/>
    <n v="5"/>
    <n v="75.040000000000006"/>
    <n v="139"/>
    <n v="695"/>
    <n v="63.96"/>
    <n v="319.8"/>
    <n v="46.01"/>
    <s v="V0018"/>
    <x v="16"/>
    <s v="KÜB8"/>
    <s v="EXP"/>
    <s v="Zubehör"/>
    <x v="11"/>
    <n v="5"/>
    <n v="75.040000000000006"/>
    <n v="139"/>
    <n v="695"/>
    <n v="63.96"/>
    <n v="319.8"/>
    <n v="0.46014388489208635"/>
    <n v="1"/>
    <m/>
    <x v="0"/>
    <s v="Nein"/>
    <x v="0"/>
  </r>
  <r>
    <n v="14571545"/>
    <x v="0"/>
    <x v="0"/>
    <n v="2000175"/>
    <s v="Sofortrechnung"/>
    <s v="eam\mustafa.oezer"/>
    <x v="0"/>
    <s v="22168"/>
    <s v="Max-G-Mobile SL"/>
    <x v="1"/>
    <s v="23"/>
    <s v="101030647"/>
    <x v="155"/>
    <s v="Samsung S721B S24 FE 5G 256GB"/>
    <n v="5"/>
    <n v="492"/>
    <n v="509"/>
    <n v="2545"/>
    <n v="17"/>
    <n v="85"/>
    <n v="3.33"/>
    <s v="V0018"/>
    <x v="16"/>
    <s v="KÜB8"/>
    <s v="EXP"/>
    <s v="Geräte"/>
    <x v="11"/>
    <n v="5"/>
    <n v="492"/>
    <n v="509"/>
    <n v="2545"/>
    <n v="17"/>
    <n v="85"/>
    <n v="3.3398821218074658E-2"/>
    <n v="1"/>
    <m/>
    <x v="0"/>
    <s v="Nein"/>
    <x v="0"/>
  </r>
  <r>
    <n v="14571545"/>
    <x v="0"/>
    <x v="0"/>
    <n v="2000175"/>
    <s v="Sofortrechnung"/>
    <s v="eam\mustafa.oezer"/>
    <x v="0"/>
    <s v="22168"/>
    <s v="Max-G-Mobile SL"/>
    <x v="1"/>
    <s v="24"/>
    <s v="100690579"/>
    <x v="206"/>
    <s v="Xiaomi Redmi 13C 4GB/128GB"/>
    <n v="10"/>
    <n v="80.210499999999996"/>
    <n v="89"/>
    <n v="890"/>
    <n v="8.7895000000000003"/>
    <n v="87.89"/>
    <n v="9.8699999999999992"/>
    <s v="V0018"/>
    <x v="16"/>
    <s v="KÜB8"/>
    <s v="EXP"/>
    <s v="Geräte"/>
    <x v="11"/>
    <n v="10"/>
    <n v="80.210499999999996"/>
    <n v="89"/>
    <n v="890"/>
    <n v="8.7895000000000003"/>
    <n v="87.89"/>
    <n v="9.875280898876404E-2"/>
    <n v="1"/>
    <m/>
    <x v="0"/>
    <s v="Nein"/>
    <x v="0"/>
  </r>
  <r>
    <n v="14571545"/>
    <x v="0"/>
    <x v="0"/>
    <n v="2000175"/>
    <s v="Sofortrechnung"/>
    <s v="eam\mustafa.oezer"/>
    <x v="0"/>
    <s v="22168"/>
    <s v="Max-G-Mobile SL"/>
    <x v="1"/>
    <s v="25"/>
    <s v="101690278"/>
    <x v="110"/>
    <s v="Xiaomi POCO F6 5G 12GB/512GB"/>
    <n v="3"/>
    <n v="277"/>
    <n v="295"/>
    <n v="885"/>
    <n v="18"/>
    <n v="54"/>
    <n v="6.1"/>
    <s v="V0018"/>
    <x v="16"/>
    <s v="KÜB8"/>
    <s v="EXP"/>
    <s v="Geräte"/>
    <x v="11"/>
    <n v="3"/>
    <n v="277"/>
    <n v="295"/>
    <n v="885"/>
    <n v="18"/>
    <n v="54"/>
    <n v="6.1016949152542375E-2"/>
    <n v="1"/>
    <m/>
    <x v="0"/>
    <s v="Nein"/>
    <x v="0"/>
  </r>
  <r>
    <n v="14571545"/>
    <x v="0"/>
    <x v="0"/>
    <n v="2000175"/>
    <s v="Sofortrechnung"/>
    <s v="eam\mustafa.oezer"/>
    <x v="0"/>
    <s v="22168"/>
    <s v="Max-G-Mobile SL"/>
    <x v="0"/>
    <s v="26"/>
    <s v="200370095"/>
    <x v="161"/>
    <s v="Huawei Band 9 (Kimi-B19)"/>
    <n v="10"/>
    <n v="29.5"/>
    <n v="31"/>
    <n v="310"/>
    <n v="1.5"/>
    <n v="15"/>
    <n v="4.83"/>
    <s v="V0018"/>
    <x v="16"/>
    <s v="KÜB8"/>
    <s v="EXP"/>
    <s v="Zubehör"/>
    <x v="11"/>
    <n v="10"/>
    <n v="29.5"/>
    <n v="31"/>
    <n v="310"/>
    <n v="1.5"/>
    <n v="15"/>
    <n v="4.8387096774193547E-2"/>
    <n v="1"/>
    <m/>
    <x v="0"/>
    <s v="Nein"/>
    <x v="0"/>
  </r>
  <r>
    <n v="14571545"/>
    <x v="0"/>
    <x v="0"/>
    <n v="2000175"/>
    <s v="Sofortrechnung"/>
    <s v="eam\mustafa.oezer"/>
    <x v="0"/>
    <s v="22168"/>
    <s v="Max-G-Mobile SL"/>
    <x v="1"/>
    <s v="27"/>
    <s v="100690645"/>
    <x v="263"/>
    <s v="Xiaomi POCO X5 5G 6GB/128GB"/>
    <n v="3"/>
    <n v="156"/>
    <n v="159"/>
    <n v="477"/>
    <n v="3"/>
    <n v="9"/>
    <n v="1.88"/>
    <s v="V0018"/>
    <x v="16"/>
    <s v="KÜB8"/>
    <s v="EXP"/>
    <s v="Geräte"/>
    <x v="11"/>
    <n v="3"/>
    <n v="156"/>
    <n v="159"/>
    <n v="477"/>
    <n v="3"/>
    <n v="9"/>
    <n v="1.8867924528301886E-2"/>
    <n v="1"/>
    <m/>
    <x v="0"/>
    <s v="Nein"/>
    <x v="0"/>
  </r>
  <r>
    <n v="14571481"/>
    <x v="0"/>
    <x v="0"/>
    <n v="2000176"/>
    <s v="Sofortrechnung"/>
    <s v="Yasar.Yigitbilek"/>
    <x v="0"/>
    <s v="30252"/>
    <s v="Czechia Electronics s.r.o."/>
    <x v="0"/>
    <s v="1"/>
    <s v="200301014"/>
    <x v="127"/>
    <s v="Samsung Watch 6 SM-R965 47mm LTE"/>
    <n v="2"/>
    <n v="170"/>
    <n v="210"/>
    <n v="420"/>
    <n v="40"/>
    <n v="80"/>
    <n v="19.04"/>
    <s v="V0164"/>
    <x v="4"/>
    <s v="KPUD"/>
    <s v="EXP"/>
    <s v="Zubehör"/>
    <x v="4"/>
    <n v="2"/>
    <n v="170"/>
    <n v="210"/>
    <n v="420"/>
    <n v="40"/>
    <n v="80"/>
    <n v="0.19047619047619047"/>
    <n v="1"/>
    <m/>
    <x v="0"/>
    <s v="Nein"/>
    <x v="0"/>
  </r>
  <r>
    <n v="14571481"/>
    <x v="0"/>
    <x v="0"/>
    <n v="2000176"/>
    <s v="Sofortrechnung"/>
    <s v="Yasar.Yigitbilek"/>
    <x v="0"/>
    <s v="30252"/>
    <s v="Czechia Electronics s.r.o."/>
    <x v="0"/>
    <s v="2"/>
    <s v="200060071"/>
    <x v="25"/>
    <s v="Google Pixel 8a Case"/>
    <n v="1"/>
    <n v="14.01"/>
    <n v="14"/>
    <n v="14"/>
    <n v="-0.01"/>
    <n v="-0.01"/>
    <n v="-7.0000000000000007E-2"/>
    <s v="V0164"/>
    <x v="4"/>
    <s v="KPUD"/>
    <s v="EXP"/>
    <s v="Zubehör"/>
    <x v="4"/>
    <n v="1"/>
    <n v="14.01"/>
    <n v="14"/>
    <n v="14"/>
    <n v="-0.01"/>
    <n v="-0.01"/>
    <n v="-7.1428571428571429E-4"/>
    <n v="1"/>
    <m/>
    <x v="0"/>
    <s v="Nein"/>
    <x v="1"/>
  </r>
  <r>
    <n v="14571481"/>
    <x v="0"/>
    <x v="0"/>
    <n v="2000176"/>
    <s v="Sofortrechnung"/>
    <s v="Yasar.Yigitbilek"/>
    <x v="0"/>
    <s v="30252"/>
    <s v="Czechia Electronics s.r.o."/>
    <x v="1"/>
    <s v="3"/>
    <s v="101050013"/>
    <x v="176"/>
    <s v="Motorola Moto G24 8GB/128GB"/>
    <n v="1"/>
    <n v="78"/>
    <n v="85"/>
    <n v="85"/>
    <n v="7"/>
    <n v="7"/>
    <n v="8.23"/>
    <s v="V0164"/>
    <x v="4"/>
    <s v="KPUD"/>
    <s v="EXP"/>
    <s v="Geräte"/>
    <x v="4"/>
    <n v="1"/>
    <n v="78"/>
    <n v="85"/>
    <n v="85"/>
    <n v="7"/>
    <n v="7"/>
    <n v="8.2352941176470587E-2"/>
    <n v="1"/>
    <m/>
    <x v="0"/>
    <s v="Nein"/>
    <x v="0"/>
  </r>
  <r>
    <n v="14571481"/>
    <x v="0"/>
    <x v="0"/>
    <n v="2000176"/>
    <s v="Sofortrechnung"/>
    <s v="Yasar.Yigitbilek"/>
    <x v="0"/>
    <s v="30252"/>
    <s v="Czechia Electronics s.r.o."/>
    <x v="0"/>
    <s v="4"/>
    <s v="200030241"/>
    <x v="264"/>
    <s v="Samsung SmartTag2 4er-Pack EI-T5600K"/>
    <n v="2"/>
    <n v="46.4863"/>
    <n v="49.5"/>
    <n v="99"/>
    <n v="3.0137"/>
    <n v="6.03"/>
    <n v="6.08"/>
    <s v="V0164"/>
    <x v="4"/>
    <s v="KPUD"/>
    <s v="EXP"/>
    <s v="Zubehör"/>
    <x v="4"/>
    <n v="2"/>
    <n v="46.4863"/>
    <n v="49.5"/>
    <n v="99"/>
    <n v="3.0137"/>
    <n v="6.03"/>
    <n v="6.0909090909090913E-2"/>
    <n v="1"/>
    <m/>
    <x v="0"/>
    <s v="Nein"/>
    <x v="0"/>
  </r>
  <r>
    <n v="14571481"/>
    <x v="0"/>
    <x v="0"/>
    <n v="2000176"/>
    <s v="Sofortrechnung"/>
    <s v="Yasar.Yigitbilek"/>
    <x v="0"/>
    <s v="30252"/>
    <s v="Czechia Electronics s.r.o."/>
    <x v="1"/>
    <s v="5"/>
    <s v="100690534"/>
    <x v="261"/>
    <s v="Xiaomi Redmi A1 2GB/32GB"/>
    <n v="3"/>
    <n v="56.11"/>
    <n v="57"/>
    <n v="171"/>
    <n v="0.89"/>
    <n v="2.67"/>
    <n v="1.56"/>
    <s v="V0164"/>
    <x v="4"/>
    <s v="KPUD"/>
    <s v="EXP"/>
    <s v="Geräte"/>
    <x v="4"/>
    <n v="3"/>
    <n v="56.11"/>
    <n v="57"/>
    <n v="171"/>
    <n v="0.89"/>
    <n v="2.67"/>
    <n v="1.5614035087719297E-2"/>
    <n v="1"/>
    <m/>
    <x v="0"/>
    <s v="Nein"/>
    <x v="0"/>
  </r>
  <r>
    <n v="14571581"/>
    <x v="0"/>
    <x v="0"/>
    <n v="2000177"/>
    <s v="Sofortrechnung"/>
    <s v="Yasar.Yigitbilek"/>
    <x v="0"/>
    <s v="30252"/>
    <s v="Czechia Electronics s.r.o."/>
    <x v="0"/>
    <s v="1"/>
    <s v="200060071"/>
    <x v="25"/>
    <s v="Google Pixel 8a Case"/>
    <n v="3"/>
    <n v="14.01"/>
    <n v="14"/>
    <n v="42"/>
    <n v="-0.01"/>
    <n v="-0.03"/>
    <n v="-7.0000000000000007E-2"/>
    <s v="V0164"/>
    <x v="4"/>
    <s v="KPUD"/>
    <s v="EXP"/>
    <s v="Zubehör"/>
    <x v="4"/>
    <n v="3"/>
    <n v="14.01"/>
    <n v="14"/>
    <n v="42"/>
    <n v="-0.01"/>
    <n v="-0.03"/>
    <n v="-7.1428571428571429E-4"/>
    <n v="1"/>
    <m/>
    <x v="0"/>
    <s v="Nein"/>
    <x v="1"/>
  </r>
  <r>
    <n v="14571581"/>
    <x v="0"/>
    <x v="0"/>
    <n v="2000177"/>
    <s v="Sofortrechnung"/>
    <s v="Yasar.Yigitbilek"/>
    <x v="0"/>
    <s v="30252"/>
    <s v="Czechia Electronics s.r.o."/>
    <x v="0"/>
    <s v="2"/>
    <s v="200311465"/>
    <x v="265"/>
    <s v="D-Link DCS-8300LHv2 Full HD Indoor Camera"/>
    <n v="1"/>
    <n v="31.31"/>
    <n v="33"/>
    <n v="33"/>
    <n v="1.69"/>
    <n v="1.69"/>
    <n v="5.12"/>
    <s v="V0164"/>
    <x v="4"/>
    <s v="KPUD"/>
    <s v="EXP"/>
    <s v="Zubehör"/>
    <x v="4"/>
    <n v="1"/>
    <n v="31.31"/>
    <n v="33"/>
    <n v="33"/>
    <n v="1.69"/>
    <n v="1.69"/>
    <n v="5.1212121212121209E-2"/>
    <n v="1"/>
    <m/>
    <x v="0"/>
    <s v="Nein"/>
    <x v="0"/>
  </r>
  <r>
    <n v="14571581"/>
    <x v="0"/>
    <x v="0"/>
    <n v="2000177"/>
    <s v="Sofortrechnung"/>
    <s v="Yasar.Yigitbilek"/>
    <x v="0"/>
    <s v="30252"/>
    <s v="Czechia Electronics s.r.o."/>
    <x v="1"/>
    <s v="3"/>
    <s v="101030582"/>
    <x v="181"/>
    <s v="Samsung P620N Tab S6 lite 128GB [WiFi]"/>
    <n v="1"/>
    <n v="181"/>
    <n v="192"/>
    <n v="192"/>
    <n v="11"/>
    <n v="11"/>
    <n v="5.72"/>
    <s v="V0164"/>
    <x v="4"/>
    <s v="KPUD"/>
    <s v="EXP"/>
    <s v="Geräte"/>
    <x v="4"/>
    <n v="1"/>
    <n v="181"/>
    <n v="192"/>
    <n v="192"/>
    <n v="11"/>
    <n v="11"/>
    <n v="5.7291666666666664E-2"/>
    <n v="1"/>
    <m/>
    <x v="0"/>
    <s v="Nein"/>
    <x v="0"/>
  </r>
  <r>
    <n v="14571581"/>
    <x v="0"/>
    <x v="0"/>
    <n v="2000177"/>
    <s v="Sofortrechnung"/>
    <s v="Yasar.Yigitbilek"/>
    <x v="0"/>
    <s v="30252"/>
    <s v="Czechia Electronics s.r.o."/>
    <x v="1"/>
    <s v="4"/>
    <s v="101310028"/>
    <x v="238"/>
    <s v="Honor 200 512GB"/>
    <n v="1"/>
    <n v="276.61900000000003"/>
    <n v="285"/>
    <n v="285"/>
    <n v="8.3810000000000002"/>
    <n v="8.3800000000000008"/>
    <n v="2.94"/>
    <s v="V0164"/>
    <x v="4"/>
    <s v="KPUD"/>
    <s v="EXP"/>
    <s v="Geräte"/>
    <x v="4"/>
    <n v="1"/>
    <n v="276.61900000000003"/>
    <n v="285"/>
    <n v="285"/>
    <n v="8.3810000000000002"/>
    <n v="8.3800000000000008"/>
    <n v="2.9403508771929827E-2"/>
    <n v="1"/>
    <m/>
    <x v="0"/>
    <s v="Nein"/>
    <x v="0"/>
  </r>
  <r>
    <n v="14571581"/>
    <x v="0"/>
    <x v="0"/>
    <n v="2000177"/>
    <s v="Sofortrechnung"/>
    <s v="Yasar.Yigitbilek"/>
    <x v="0"/>
    <s v="30252"/>
    <s v="Czechia Electronics s.r.o."/>
    <x v="1"/>
    <s v="5"/>
    <s v="101680018"/>
    <x v="266"/>
    <s v="OnePlus Nord CE 3 Lite 5G 8GB/128GB"/>
    <n v="1"/>
    <n v="122"/>
    <n v="135"/>
    <n v="135"/>
    <n v="13"/>
    <n v="13"/>
    <n v="9.6199999999999992"/>
    <s v="V0164"/>
    <x v="4"/>
    <s v="KPUD"/>
    <s v="EXP"/>
    <s v="Geräte"/>
    <x v="4"/>
    <n v="1"/>
    <n v="122"/>
    <n v="135"/>
    <n v="135"/>
    <n v="13"/>
    <n v="13"/>
    <n v="9.6296296296296297E-2"/>
    <n v="1"/>
    <m/>
    <x v="0"/>
    <s v="Nein"/>
    <x v="0"/>
  </r>
  <r>
    <n v="14571581"/>
    <x v="0"/>
    <x v="0"/>
    <n v="2000177"/>
    <s v="Sofortrechnung"/>
    <s v="Yasar.Yigitbilek"/>
    <x v="0"/>
    <s v="30252"/>
    <s v="Czechia Electronics s.r.o."/>
    <x v="1"/>
    <s v="6"/>
    <s v="100050277"/>
    <x v="267"/>
    <s v="Motorola Edge 50 Neo 5G 512GB"/>
    <n v="3"/>
    <n v="235"/>
    <n v="255"/>
    <n v="765"/>
    <n v="20"/>
    <n v="60"/>
    <n v="7.84"/>
    <s v="V0164"/>
    <x v="4"/>
    <s v="KPUD"/>
    <s v="EXP"/>
    <s v="Geräte"/>
    <x v="4"/>
    <n v="3"/>
    <n v="235"/>
    <n v="255"/>
    <n v="765"/>
    <n v="20"/>
    <n v="60"/>
    <n v="7.8431372549019607E-2"/>
    <n v="1"/>
    <m/>
    <x v="0"/>
    <s v="Nein"/>
    <x v="0"/>
  </r>
  <r>
    <n v="14571581"/>
    <x v="0"/>
    <x v="0"/>
    <n v="2000177"/>
    <s v="Sofortrechnung"/>
    <s v="Yasar.Yigitbilek"/>
    <x v="0"/>
    <s v="30252"/>
    <s v="Czechia Electronics s.r.o."/>
    <x v="1"/>
    <s v="7"/>
    <s v="100034413"/>
    <x v="151"/>
    <s v="Samsung S911B S23 5G 256GB"/>
    <n v="1"/>
    <n v="471"/>
    <n v="509"/>
    <n v="509"/>
    <n v="38"/>
    <n v="38"/>
    <n v="7.46"/>
    <s v="V0164"/>
    <x v="4"/>
    <s v="KPUD"/>
    <s v="EXP"/>
    <s v="Geräte"/>
    <x v="4"/>
    <n v="1"/>
    <n v="471"/>
    <n v="509"/>
    <n v="509"/>
    <n v="38"/>
    <n v="38"/>
    <n v="7.4656188605108059E-2"/>
    <n v="1"/>
    <m/>
    <x v="0"/>
    <s v="Nein"/>
    <x v="0"/>
  </r>
  <r>
    <n v="14571581"/>
    <x v="0"/>
    <x v="0"/>
    <n v="2000177"/>
    <s v="Sofortrechnung"/>
    <s v="Yasar.Yigitbilek"/>
    <x v="0"/>
    <s v="30252"/>
    <s v="Czechia Electronics s.r.o."/>
    <x v="1"/>
    <s v="8"/>
    <s v="100060669"/>
    <x v="33"/>
    <s v="Google Pixel 7a 128GB"/>
    <n v="2"/>
    <n v="227.09690000000001"/>
    <n v="235"/>
    <n v="470"/>
    <n v="7.9031000000000002"/>
    <n v="15.81"/>
    <n v="3.36"/>
    <s v="V0164"/>
    <x v="4"/>
    <s v="KPUD"/>
    <s v="EXP"/>
    <s v="Geräte"/>
    <x v="4"/>
    <n v="2"/>
    <n v="227.09690000000001"/>
    <n v="235"/>
    <n v="470"/>
    <n v="7.9031000000000002"/>
    <n v="15.81"/>
    <n v="3.3638297872340427E-2"/>
    <n v="1"/>
    <m/>
    <x v="0"/>
    <s v="Nein"/>
    <x v="0"/>
  </r>
  <r>
    <n v="14571664"/>
    <x v="0"/>
    <x v="0"/>
    <n v="2000178"/>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1664"/>
    <x v="0"/>
    <x v="0"/>
    <n v="2000178"/>
    <s v="Sofortrechnung"/>
    <s v="eam\mustafa.oezer"/>
    <x v="1"/>
    <s v="23701"/>
    <s v="DastroMedia GmbH"/>
    <x v="1"/>
    <s v="2"/>
    <s v="101280001"/>
    <x v="125"/>
    <s v="CAT S75 128GB"/>
    <n v="1"/>
    <n v="221.58320000000001"/>
    <n v="247"/>
    <n v="247"/>
    <n v="25.416799999999999"/>
    <n v="25.42"/>
    <n v="10.29"/>
    <s v="V0042"/>
    <x v="5"/>
    <s v="KABB5"/>
    <s v="GRK"/>
    <s v="Geräte"/>
    <x v="5"/>
    <n v="1"/>
    <n v="221.58320000000001"/>
    <n v="247"/>
    <n v="247"/>
    <n v="25.416799999999999"/>
    <n v="25.42"/>
    <n v="0.10291497975708502"/>
    <n v="1"/>
    <m/>
    <x v="0"/>
    <s v="Nein"/>
    <x v="0"/>
  </r>
  <r>
    <n v="14571670"/>
    <x v="0"/>
    <x v="0"/>
    <n v="2000179"/>
    <s v="Sofortrechnung"/>
    <s v="eam\mustafa.oezer"/>
    <x v="2"/>
    <s v="28727"/>
    <s v="Vobis AM Computer"/>
    <x v="1"/>
    <s v="1"/>
    <s v="101030661"/>
    <x v="146"/>
    <s v="Samsung A165F A16 128GB"/>
    <n v="1"/>
    <n v="116.1109"/>
    <n v="129"/>
    <n v="129"/>
    <n v="12.889099999999999"/>
    <n v="12.89"/>
    <n v="9.99"/>
    <s v="V0162"/>
    <x v="8"/>
    <s v="KABB5"/>
    <s v="FHK"/>
    <s v="Geräte"/>
    <x v="2"/>
    <n v="1"/>
    <n v="116.1109"/>
    <n v="129"/>
    <n v="129"/>
    <n v="12.889099999999999"/>
    <n v="12.89"/>
    <n v="9.9922480620155046E-2"/>
    <n v="1"/>
    <m/>
    <x v="0"/>
    <s v="Nein"/>
    <x v="0"/>
  </r>
  <r>
    <n v="14571666"/>
    <x v="0"/>
    <x v="0"/>
    <n v="2000180"/>
    <s v="Sofortrechnung"/>
    <s v="EAM\Erdal.Bircan"/>
    <x v="1"/>
    <s v="24354"/>
    <s v="Prämie Direkt GmbH"/>
    <x v="1"/>
    <s v="1"/>
    <s v="101980019"/>
    <x v="268"/>
    <s v="Samsung S926B S24+ 5G 256GB"/>
    <n v="1"/>
    <n v="591.70000000000005"/>
    <n v="675"/>
    <n v="675"/>
    <n v="83.3"/>
    <n v="83.3"/>
    <n v="12.34"/>
    <s v="V0042"/>
    <x v="5"/>
    <m/>
    <s v="GRK"/>
    <s v="Geräte"/>
    <x v="5"/>
    <n v="1"/>
    <n v="591.70000000000005"/>
    <n v="675"/>
    <n v="675"/>
    <n v="83.3"/>
    <n v="83.3"/>
    <n v="0.12340740740740741"/>
    <n v="1"/>
    <m/>
    <x v="0"/>
    <s v="Nein"/>
    <x v="0"/>
  </r>
  <r>
    <n v="14571666"/>
    <x v="0"/>
    <x v="0"/>
    <n v="2000180"/>
    <s v="Sofortrechnung"/>
    <s v="EAM\Erdal.Bircan"/>
    <x v="1"/>
    <s v="24354"/>
    <s v="Prämie Direkt GmbH"/>
    <x v="1"/>
    <s v="2"/>
    <s v="100302952"/>
    <x v="20"/>
    <s v="Apple iPhone 15 128GB"/>
    <n v="3"/>
    <n v="605"/>
    <n v="627"/>
    <n v="1881"/>
    <n v="22"/>
    <n v="66"/>
    <n v="3.5"/>
    <s v="V0042"/>
    <x v="5"/>
    <m/>
    <s v="GRK"/>
    <s v="Geräte"/>
    <x v="5"/>
    <n v="3"/>
    <n v="605"/>
    <n v="627"/>
    <n v="1881"/>
    <n v="22"/>
    <n v="66"/>
    <n v="3.5087719298245612E-2"/>
    <n v="1"/>
    <m/>
    <x v="0"/>
    <s v="Nein"/>
    <x v="0"/>
  </r>
  <r>
    <n v="14571666"/>
    <x v="0"/>
    <x v="0"/>
    <n v="2000180"/>
    <s v="Sofortrechnung"/>
    <s v="EAM\Erdal.Bircan"/>
    <x v="1"/>
    <s v="24354"/>
    <s v="Prämie Direkt GmbH"/>
    <x v="1"/>
    <s v="3"/>
    <s v="101030457"/>
    <x v="203"/>
    <s v="Samsung A556B A55 5G 128GB"/>
    <n v="1"/>
    <n v="253.2636"/>
    <n v="265"/>
    <n v="265"/>
    <n v="11.7364"/>
    <n v="11.74"/>
    <n v="4.42"/>
    <s v="V0042"/>
    <x v="5"/>
    <m/>
    <s v="GRK"/>
    <s v="Geräte"/>
    <x v="5"/>
    <n v="1"/>
    <n v="253.2636"/>
    <n v="265"/>
    <n v="265"/>
    <n v="11.7364"/>
    <n v="11.74"/>
    <n v="4.4301886792452831E-2"/>
    <n v="1"/>
    <m/>
    <x v="0"/>
    <s v="Nein"/>
    <x v="0"/>
  </r>
  <r>
    <n v="14571666"/>
    <x v="0"/>
    <x v="0"/>
    <n v="2000180"/>
    <s v="Sofortrechnung"/>
    <s v="EAM\Erdal.Bircan"/>
    <x v="1"/>
    <s v="24354"/>
    <s v="Prämie Direkt GmbH"/>
    <x v="1"/>
    <s v="4"/>
    <s v="101030092"/>
    <x v="269"/>
    <s v="Samsung P613N Tab S6 lite 2022 64GB [WiFi]"/>
    <n v="1"/>
    <n v="171.95509999999999"/>
    <n v="189"/>
    <n v="189"/>
    <n v="17.044899999999998"/>
    <n v="17.04"/>
    <n v="9.01"/>
    <s v="V0042"/>
    <x v="5"/>
    <m/>
    <s v="GRK"/>
    <s v="Geräte"/>
    <x v="5"/>
    <n v="1"/>
    <n v="171.95509999999999"/>
    <n v="189"/>
    <n v="189"/>
    <n v="17.044899999999998"/>
    <n v="17.04"/>
    <n v="9.015873015873016E-2"/>
    <n v="1"/>
    <m/>
    <x v="0"/>
    <s v="Nein"/>
    <x v="0"/>
  </r>
  <r>
    <n v="14571666"/>
    <x v="0"/>
    <x v="0"/>
    <n v="2000180"/>
    <s v="Sofortrechnung"/>
    <s v="EAM\Erdal.Bircan"/>
    <x v="1"/>
    <s v="24354"/>
    <s v="Prämie Direkt GmbH"/>
    <x v="1"/>
    <s v="5"/>
    <s v="101030379"/>
    <x v="100"/>
    <s v="Samsung S921B S24 5G 128GB"/>
    <n v="1"/>
    <n v="483.93950000000001"/>
    <n v="499"/>
    <n v="499"/>
    <n v="15.060499999999999"/>
    <n v="15.06"/>
    <n v="3.01"/>
    <s v="V0042"/>
    <x v="5"/>
    <m/>
    <s v="GRK"/>
    <s v="Geräte"/>
    <x v="5"/>
    <n v="1"/>
    <n v="483.93950000000001"/>
    <n v="499"/>
    <n v="499"/>
    <n v="15.060499999999999"/>
    <n v="15.06"/>
    <n v="3.0180360721442888E-2"/>
    <n v="1"/>
    <m/>
    <x v="0"/>
    <s v="Nein"/>
    <x v="0"/>
  </r>
  <r>
    <n v="14571666"/>
    <x v="0"/>
    <x v="0"/>
    <n v="2000180"/>
    <s v="Sofortrechnung"/>
    <s v="EAM\Erdal.Bircan"/>
    <x v="1"/>
    <s v="24354"/>
    <s v="Prämie Direkt GmbH"/>
    <x v="0"/>
    <s v="6"/>
    <s v="201310000"/>
    <x v="124"/>
    <s v="Apple AirTag 1er-Pack"/>
    <n v="30"/>
    <n v="22.1"/>
    <n v="24.5"/>
    <n v="735"/>
    <n v="2.4"/>
    <n v="72"/>
    <n v="9.7899999999999991"/>
    <s v="V0042"/>
    <x v="5"/>
    <m/>
    <s v="GRK"/>
    <s v="Zubehör"/>
    <x v="5"/>
    <n v="30"/>
    <n v="22.1"/>
    <n v="24.5"/>
    <n v="735"/>
    <n v="2.4"/>
    <n v="72"/>
    <n v="9.7959183673469383E-2"/>
    <n v="1"/>
    <m/>
    <x v="0"/>
    <s v="Nein"/>
    <x v="0"/>
  </r>
  <r>
    <n v="14571666"/>
    <x v="0"/>
    <x v="0"/>
    <n v="2000180"/>
    <s v="Sofortrechnung"/>
    <s v="EAM\Erdal.Bircan"/>
    <x v="1"/>
    <s v="24354"/>
    <s v="Prämie Direkt GmbH"/>
    <x v="0"/>
    <s v="7"/>
    <s v="200311206"/>
    <x v="270"/>
    <s v="Apple AirTag 1er-Pack"/>
    <n v="10"/>
    <n v="25.15"/>
    <n v="24.5"/>
    <n v="245"/>
    <n v="-0.65"/>
    <n v="-6.5"/>
    <n v="-2.65"/>
    <s v="V0042"/>
    <x v="5"/>
    <m/>
    <s v="GRK"/>
    <s v="Zubehör"/>
    <x v="5"/>
    <n v="10"/>
    <n v="25.15"/>
    <n v="24.5"/>
    <n v="245"/>
    <n v="-0.65"/>
    <n v="-6.5"/>
    <n v="-2.6530612244897958E-2"/>
    <n v="1"/>
    <m/>
    <x v="0"/>
    <s v="Nein"/>
    <x v="1"/>
  </r>
  <r>
    <n v="14571669"/>
    <x v="0"/>
    <x v="0"/>
    <n v="2000181"/>
    <s v="Sofortrechnung"/>
    <s v="eam\mustafa.oezer"/>
    <x v="2"/>
    <s v="21983"/>
    <s v="COTSHOP"/>
    <x v="1"/>
    <s v="1"/>
    <s v="100302952"/>
    <x v="20"/>
    <s v="Apple iPhone 15 128GB"/>
    <n v="1"/>
    <n v="605"/>
    <n v="627"/>
    <n v="627"/>
    <n v="22"/>
    <n v="22"/>
    <n v="3.5"/>
    <s v="V0134"/>
    <x v="10"/>
    <s v="KABB5"/>
    <s v="FHK"/>
    <s v="Geräte"/>
    <x v="2"/>
    <n v="1"/>
    <n v="605"/>
    <n v="627"/>
    <n v="627"/>
    <n v="22"/>
    <n v="22"/>
    <n v="3.5087719298245612E-2"/>
    <n v="1"/>
    <m/>
    <x v="0"/>
    <s v="Nein"/>
    <x v="0"/>
  </r>
  <r>
    <n v="14571669"/>
    <x v="0"/>
    <x v="0"/>
    <n v="2000181"/>
    <s v="Sofortrechnung"/>
    <s v="eam\mustafa.oezer"/>
    <x v="2"/>
    <s v="21983"/>
    <s v="COTSHOP"/>
    <x v="1"/>
    <s v="2"/>
    <s v="100690603"/>
    <x v="226"/>
    <s v="Xiaomi Redmi Note 13 Pro+ 5G 12GB/512GB"/>
    <n v="1"/>
    <n v="273.26979999999998"/>
    <n v="289"/>
    <n v="289"/>
    <n v="15.7302"/>
    <n v="15.73"/>
    <n v="5.44"/>
    <s v="V0134"/>
    <x v="10"/>
    <s v="KABB5"/>
    <s v="FHK"/>
    <s v="Geräte"/>
    <x v="2"/>
    <n v="1"/>
    <n v="273.26979999999998"/>
    <n v="289"/>
    <n v="289"/>
    <n v="15.7302"/>
    <n v="15.73"/>
    <n v="5.4429065743944641E-2"/>
    <n v="1"/>
    <m/>
    <x v="0"/>
    <s v="Nein"/>
    <x v="0"/>
  </r>
  <r>
    <n v="14571638"/>
    <x v="0"/>
    <x v="0"/>
    <n v="2000182"/>
    <s v="Sofortrechnung"/>
    <s v="Yasar.Yigitbilek"/>
    <x v="0"/>
    <s v="24626"/>
    <s v="MobielWerkt B.V."/>
    <x v="1"/>
    <s v="1"/>
    <s v="100060692"/>
    <x v="271"/>
    <s v="Google Pixel 9 Pro 256GB"/>
    <n v="10"/>
    <n v="829.95"/>
    <n v="845"/>
    <n v="8450"/>
    <n v="15.05"/>
    <n v="150.5"/>
    <n v="1.78"/>
    <s v="V0164"/>
    <x v="4"/>
    <s v="KPUD"/>
    <s v="EXP"/>
    <s v="Geräte"/>
    <x v="4"/>
    <n v="10"/>
    <n v="829.95"/>
    <n v="845"/>
    <n v="8450"/>
    <n v="15.05"/>
    <n v="150.5"/>
    <n v="1.7810650887573963E-2"/>
    <n v="1"/>
    <m/>
    <x v="0"/>
    <s v="Nein"/>
    <x v="0"/>
  </r>
  <r>
    <n v="14571638"/>
    <x v="0"/>
    <x v="0"/>
    <n v="2000182"/>
    <s v="Sofortrechnung"/>
    <s v="Yasar.Yigitbilek"/>
    <x v="0"/>
    <s v="24626"/>
    <s v="MobielWerkt B.V."/>
    <x v="1"/>
    <s v="2"/>
    <s v="100303128"/>
    <x v="225"/>
    <s v="Apple iPhone 16 Pro 512GB"/>
    <n v="3"/>
    <n v="1218"/>
    <n v="1232"/>
    <n v="3696"/>
    <n v="14"/>
    <n v="42"/>
    <n v="1.1299999999999999"/>
    <s v="V0164"/>
    <x v="4"/>
    <s v="KPUD"/>
    <s v="EXP"/>
    <s v="Geräte"/>
    <x v="4"/>
    <n v="3"/>
    <n v="1218"/>
    <n v="1232"/>
    <n v="3696"/>
    <n v="14"/>
    <n v="42"/>
    <n v="1.1363636363636364E-2"/>
    <n v="1"/>
    <m/>
    <x v="0"/>
    <s v="Nein"/>
    <x v="0"/>
  </r>
  <r>
    <n v="14571638"/>
    <x v="0"/>
    <x v="0"/>
    <n v="2000182"/>
    <s v="Sofortrechnung"/>
    <s v="Yasar.Yigitbilek"/>
    <x v="0"/>
    <s v="24626"/>
    <s v="MobielWerkt B.V."/>
    <x v="1"/>
    <s v="3"/>
    <s v="101690287"/>
    <x v="272"/>
    <s v="Xiaomi POCO X6 5G 8GB/256GB"/>
    <n v="2"/>
    <n v="177"/>
    <n v="189"/>
    <n v="378"/>
    <n v="12"/>
    <n v="24"/>
    <n v="6.34"/>
    <s v="V0164"/>
    <x v="4"/>
    <s v="KPUD"/>
    <s v="EXP"/>
    <s v="Geräte"/>
    <x v="4"/>
    <n v="2"/>
    <n v="177"/>
    <n v="189"/>
    <n v="378"/>
    <n v="12"/>
    <n v="24"/>
    <n v="6.3492063492063489E-2"/>
    <n v="1"/>
    <m/>
    <x v="0"/>
    <s v="Nein"/>
    <x v="0"/>
  </r>
  <r>
    <n v="14571638"/>
    <x v="0"/>
    <x v="0"/>
    <n v="2000182"/>
    <s v="Sofortrechnung"/>
    <s v="Yasar.Yigitbilek"/>
    <x v="0"/>
    <s v="24626"/>
    <s v="MobielWerkt B.V."/>
    <x v="1"/>
    <s v="4"/>
    <s v="100302979"/>
    <x v="169"/>
    <s v="Apple iPad Air 13 M2 128GB [WiFi]"/>
    <n v="8"/>
    <n v="685"/>
    <n v="715"/>
    <n v="5720"/>
    <n v="30"/>
    <n v="240"/>
    <n v="4.1900000000000004"/>
    <s v="V0164"/>
    <x v="4"/>
    <s v="KPUD"/>
    <s v="EXP"/>
    <s v="Geräte"/>
    <x v="4"/>
    <n v="8"/>
    <n v="685"/>
    <n v="715"/>
    <n v="5720"/>
    <n v="30"/>
    <n v="240"/>
    <n v="4.195804195804196E-2"/>
    <n v="1"/>
    <m/>
    <x v="0"/>
    <s v="Nein"/>
    <x v="0"/>
  </r>
  <r>
    <n v="14571638"/>
    <x v="0"/>
    <x v="0"/>
    <n v="2000182"/>
    <s v="Sofortrechnung"/>
    <s v="Yasar.Yigitbilek"/>
    <x v="0"/>
    <s v="24626"/>
    <s v="MobielWerkt B.V."/>
    <x v="1"/>
    <s v="5"/>
    <s v="100303151"/>
    <x v="273"/>
    <s v="Apple iPhone 14 Plus 512GB"/>
    <n v="3"/>
    <n v="621"/>
    <n v="695"/>
    <n v="2085"/>
    <n v="74"/>
    <n v="222"/>
    <n v="10.64"/>
    <s v="V0164"/>
    <x v="4"/>
    <s v="KPUD"/>
    <s v="EXP"/>
    <s v="Geräte"/>
    <x v="4"/>
    <n v="3"/>
    <n v="621"/>
    <n v="695"/>
    <n v="2085"/>
    <n v="74"/>
    <n v="222"/>
    <n v="0.10647482014388489"/>
    <n v="1"/>
    <m/>
    <x v="0"/>
    <s v="Nein"/>
    <x v="0"/>
  </r>
  <r>
    <n v="14571638"/>
    <x v="0"/>
    <x v="0"/>
    <n v="2000182"/>
    <s v="Sofortrechnung"/>
    <s v="Yasar.Yigitbilek"/>
    <x v="0"/>
    <s v="24626"/>
    <s v="MobielWerkt B.V."/>
    <x v="1"/>
    <s v="6"/>
    <s v="100034413"/>
    <x v="151"/>
    <s v="Samsung S911B S23 5G 256GB"/>
    <n v="50"/>
    <n v="471"/>
    <n v="499"/>
    <n v="24950"/>
    <n v="28"/>
    <n v="1400"/>
    <n v="5.61"/>
    <s v="V0164"/>
    <x v="4"/>
    <s v="KPUD"/>
    <s v="EXP"/>
    <s v="Geräte"/>
    <x v="4"/>
    <n v="50"/>
    <n v="471"/>
    <n v="499"/>
    <n v="24950"/>
    <n v="28"/>
    <n v="1400"/>
    <n v="5.6112224448897796E-2"/>
    <n v="1"/>
    <m/>
    <x v="0"/>
    <s v="Nein"/>
    <x v="0"/>
  </r>
  <r>
    <n v="14571657"/>
    <x v="0"/>
    <x v="0"/>
    <n v="2000183"/>
    <s v="Sofortrechnung"/>
    <s v="eam\mustafa.oezer"/>
    <x v="2"/>
    <s v="26907"/>
    <s v="Ashop Wanne"/>
    <x v="1"/>
    <s v="1"/>
    <s v="100303137"/>
    <x v="209"/>
    <s v="Apple iPhone 16 Pro Max 256GB"/>
    <n v="1"/>
    <n v="1118.9586999999999"/>
    <n v="1125"/>
    <n v="1125"/>
    <n v="6.0412999999999997"/>
    <n v="6.04"/>
    <n v="0.53"/>
    <s v="V0162"/>
    <x v="8"/>
    <s v="KABB5"/>
    <s v="FHK"/>
    <s v="Geräte"/>
    <x v="2"/>
    <n v="1"/>
    <n v="1118.9586999999999"/>
    <n v="1125"/>
    <n v="1125"/>
    <n v="6.0412999999999997"/>
    <n v="6.04"/>
    <n v="5.3688888888888892E-3"/>
    <n v="1"/>
    <m/>
    <x v="0"/>
    <s v="Nein"/>
    <x v="0"/>
  </r>
  <r>
    <n v="14571605"/>
    <x v="0"/>
    <x v="0"/>
    <n v="2000184"/>
    <s v="Sofortrechnung"/>
    <s v="EAM\Erdal.Bircan"/>
    <x v="1"/>
    <s v="24948"/>
    <s v="Bechtle Logistik &amp; Service GmbH"/>
    <x v="1"/>
    <s v="1"/>
    <s v="100034579"/>
    <x v="70"/>
    <s v="Samsung A556B A55 5G 128GB EE"/>
    <n v="200"/>
    <n v="251.29089999999999"/>
    <n v="263"/>
    <n v="52600"/>
    <n v="11.709099999999999"/>
    <n v="2341.8200000000002"/>
    <n v="4.45"/>
    <s v="V0042"/>
    <x v="5"/>
    <s v="KÜB30"/>
    <s v="GRK"/>
    <s v="Geräte"/>
    <x v="5"/>
    <n v="200"/>
    <n v="251.29089999999999"/>
    <n v="263"/>
    <n v="52600"/>
    <n v="11.709099999999999"/>
    <n v="2341.8200000000002"/>
    <n v="4.4521292775665404E-2"/>
    <n v="1"/>
    <m/>
    <x v="0"/>
    <s v="Nein"/>
    <x v="0"/>
  </r>
  <r>
    <n v="14571577"/>
    <x v="0"/>
    <x v="0"/>
    <n v="2000185"/>
    <s v="Sofortrechnung"/>
    <s v="eam\mustafa.oezer"/>
    <x v="1"/>
    <s v="24575"/>
    <s v="Paketfabrik"/>
    <x v="1"/>
    <s v="1"/>
    <s v="101030382"/>
    <x v="28"/>
    <s v="Samsung S921B S24 5G 256GB"/>
    <n v="1"/>
    <n v="530.07069999999999"/>
    <n v="555"/>
    <n v="555"/>
    <n v="24.929300000000001"/>
    <n v="24.93"/>
    <n v="4.49"/>
    <s v="V0042"/>
    <x v="5"/>
    <s v="KÜB0"/>
    <s v="GRK"/>
    <s v="Geräte"/>
    <x v="5"/>
    <n v="1"/>
    <n v="530.07069999999999"/>
    <n v="555"/>
    <n v="555"/>
    <n v="24.929300000000001"/>
    <n v="24.93"/>
    <n v="4.4918918918918915E-2"/>
    <n v="1"/>
    <m/>
    <x v="0"/>
    <s v="Nein"/>
    <x v="0"/>
  </r>
  <r>
    <n v="14571578"/>
    <x v="0"/>
    <x v="0"/>
    <n v="2000186"/>
    <s v="Sofortrechnung"/>
    <s v="eam\mustafa.oezer"/>
    <x v="1"/>
    <s v="24575"/>
    <s v="Paketfabrik"/>
    <x v="1"/>
    <s v="1"/>
    <s v="101030382"/>
    <x v="28"/>
    <s v="Samsung S921B S24 5G 256GB"/>
    <n v="1"/>
    <n v="530.07069999999999"/>
    <n v="555"/>
    <n v="555"/>
    <n v="24.929300000000001"/>
    <n v="24.93"/>
    <n v="4.49"/>
    <s v="V0042"/>
    <x v="5"/>
    <s v="KÜB0"/>
    <s v="GRK"/>
    <s v="Geräte"/>
    <x v="5"/>
    <n v="1"/>
    <n v="530.07069999999999"/>
    <n v="555"/>
    <n v="555"/>
    <n v="24.929300000000001"/>
    <n v="24.93"/>
    <n v="4.4918918918918915E-2"/>
    <n v="1"/>
    <m/>
    <x v="0"/>
    <s v="Nein"/>
    <x v="0"/>
  </r>
  <r>
    <n v="14571579"/>
    <x v="0"/>
    <x v="0"/>
    <n v="2000187"/>
    <s v="Sofortrechnung"/>
    <s v="eam\mustafa.oezer"/>
    <x v="1"/>
    <s v="24575"/>
    <s v="Paketfabrik"/>
    <x v="1"/>
    <s v="1"/>
    <s v="101030382"/>
    <x v="28"/>
    <s v="Samsung S921B S24 5G 256GB"/>
    <n v="1"/>
    <n v="530.07069999999999"/>
    <n v="555"/>
    <n v="555"/>
    <n v="24.929300000000001"/>
    <n v="24.93"/>
    <n v="4.49"/>
    <s v="V0042"/>
    <x v="5"/>
    <s v="KÜB0"/>
    <s v="GRK"/>
    <s v="Geräte"/>
    <x v="5"/>
    <n v="1"/>
    <n v="530.07069999999999"/>
    <n v="555"/>
    <n v="555"/>
    <n v="24.929300000000001"/>
    <n v="24.93"/>
    <n v="4.4918918918918915E-2"/>
    <n v="1"/>
    <m/>
    <x v="0"/>
    <s v="Nein"/>
    <x v="0"/>
  </r>
  <r>
    <n v="14571602"/>
    <x v="0"/>
    <x v="0"/>
    <n v="2000188"/>
    <s v="Sofortrechnung"/>
    <s v="eam\mustafa.oezer"/>
    <x v="1"/>
    <s v="24575"/>
    <s v="Paketfabrik"/>
    <x v="1"/>
    <s v="1"/>
    <s v="101030382"/>
    <x v="28"/>
    <s v="Samsung S921B S24 5G 256GB"/>
    <n v="1"/>
    <n v="530.07069999999999"/>
    <n v="555"/>
    <n v="555"/>
    <n v="24.929300000000001"/>
    <n v="24.93"/>
    <n v="4.49"/>
    <s v="V0042"/>
    <x v="5"/>
    <s v="KÜB0"/>
    <s v="GRK"/>
    <s v="Geräte"/>
    <x v="5"/>
    <n v="1"/>
    <n v="530.07069999999999"/>
    <n v="555"/>
    <n v="555"/>
    <n v="24.929300000000001"/>
    <n v="24.93"/>
    <n v="4.4918918918918915E-2"/>
    <n v="1"/>
    <m/>
    <x v="0"/>
    <s v="Nein"/>
    <x v="0"/>
  </r>
  <r>
    <n v="14571615"/>
    <x v="0"/>
    <x v="0"/>
    <n v="2000189"/>
    <s v="Sofortrechnung"/>
    <s v="eam\mustafa.oezer"/>
    <x v="1"/>
    <s v="24575"/>
    <s v="Paketfabrik"/>
    <x v="1"/>
    <s v="1"/>
    <s v="101030398"/>
    <x v="274"/>
    <s v="Samsung S928B S24 Ultra 5G 512GB"/>
    <n v="1"/>
    <n v="863.52620000000002"/>
    <n v="855"/>
    <n v="855"/>
    <n v="-8.5261999999999993"/>
    <n v="-8.5299999999999994"/>
    <n v="-0.99"/>
    <s v="V0042"/>
    <x v="5"/>
    <s v="KÜB0"/>
    <s v="GRK"/>
    <s v="Geräte"/>
    <x v="5"/>
    <n v="1"/>
    <n v="863.52620000000002"/>
    <n v="855"/>
    <n v="855"/>
    <n v="-8.5261999999999993"/>
    <n v="-8.5299999999999994"/>
    <n v="-9.976608187134502E-3"/>
    <n v="1"/>
    <m/>
    <x v="0"/>
    <s v="Nein"/>
    <x v="1"/>
  </r>
  <r>
    <n v="14571649"/>
    <x v="0"/>
    <x v="0"/>
    <n v="2000190"/>
    <s v="Sofortrechnung"/>
    <s v="EAM\Erdal.Bircan"/>
    <x v="0"/>
    <s v="30558"/>
    <s v="ALTERNATE Belgie bv"/>
    <x v="1"/>
    <s v="1"/>
    <s v="101030453"/>
    <x v="71"/>
    <s v="Samsung A356B A35 5G 128GB"/>
    <n v="5"/>
    <n v="185"/>
    <n v="205"/>
    <n v="1025"/>
    <n v="20"/>
    <n v="100"/>
    <n v="9.75"/>
    <s v="V0023"/>
    <x v="3"/>
    <s v="KÜB14"/>
    <s v="EXP"/>
    <s v="Geräte"/>
    <x v="3"/>
    <n v="5"/>
    <n v="185"/>
    <n v="205"/>
    <n v="1025"/>
    <n v="20"/>
    <n v="100"/>
    <n v="9.7560975609756101E-2"/>
    <n v="1"/>
    <m/>
    <x v="0"/>
    <s v="Nein"/>
    <x v="0"/>
  </r>
  <r>
    <n v="14571649"/>
    <x v="0"/>
    <x v="0"/>
    <n v="2000190"/>
    <s v="Sofortrechnung"/>
    <s v="EAM\Erdal.Bircan"/>
    <x v="0"/>
    <s v="30558"/>
    <s v="ALTERNATE Belgie bv"/>
    <x v="1"/>
    <s v="2"/>
    <s v="100302952"/>
    <x v="20"/>
    <s v="Apple iPhone 15 128GB"/>
    <n v="2"/>
    <n v="605"/>
    <n v="626"/>
    <n v="1252"/>
    <n v="21"/>
    <n v="42"/>
    <n v="3.35"/>
    <s v="V0023"/>
    <x v="3"/>
    <s v="KÜB14"/>
    <s v="EXP"/>
    <s v="Geräte"/>
    <x v="3"/>
    <n v="2"/>
    <n v="605"/>
    <n v="626"/>
    <n v="1252"/>
    <n v="21"/>
    <n v="42"/>
    <n v="3.3546325878594248E-2"/>
    <n v="1"/>
    <m/>
    <x v="0"/>
    <s v="Nein"/>
    <x v="0"/>
  </r>
  <r>
    <n v="14571649"/>
    <x v="0"/>
    <x v="0"/>
    <n v="2000190"/>
    <s v="Sofortrechnung"/>
    <s v="EAM\Erdal.Bircan"/>
    <x v="0"/>
    <s v="30558"/>
    <s v="ALTERNATE Belgie bv"/>
    <x v="1"/>
    <s v="3"/>
    <s v="101030457"/>
    <x v="203"/>
    <s v="Samsung A556B A55 5G 128GB"/>
    <n v="5"/>
    <n v="253.2636"/>
    <n v="268"/>
    <n v="1340"/>
    <n v="14.7364"/>
    <n v="73.680000000000007"/>
    <n v="5.49"/>
    <s v="V0023"/>
    <x v="3"/>
    <s v="KÜB14"/>
    <s v="EXP"/>
    <s v="Geräte"/>
    <x v="3"/>
    <n v="5"/>
    <n v="253.2636"/>
    <n v="268"/>
    <n v="1340"/>
    <n v="14.7364"/>
    <n v="73.680000000000007"/>
    <n v="5.4985074626865679E-2"/>
    <n v="1"/>
    <m/>
    <x v="0"/>
    <s v="Nein"/>
    <x v="0"/>
  </r>
  <r>
    <n v="14571649"/>
    <x v="0"/>
    <x v="0"/>
    <n v="2000190"/>
    <s v="Sofortrechnung"/>
    <s v="EAM\Erdal.Bircan"/>
    <x v="0"/>
    <s v="30558"/>
    <s v="ALTERNATE Belgie bv"/>
    <x v="1"/>
    <s v="4"/>
    <s v="101030382"/>
    <x v="28"/>
    <s v="Samsung S921B S24 5G 256GB"/>
    <n v="5"/>
    <n v="530.07069999999999"/>
    <n v="555"/>
    <n v="2775"/>
    <n v="24.929300000000001"/>
    <n v="124.65"/>
    <n v="4.49"/>
    <s v="V0023"/>
    <x v="3"/>
    <s v="KÜB14"/>
    <s v="EXP"/>
    <s v="Geräte"/>
    <x v="3"/>
    <n v="5"/>
    <n v="530.07069999999999"/>
    <n v="555"/>
    <n v="2775"/>
    <n v="24.929300000000001"/>
    <n v="124.65"/>
    <n v="4.4918918918918922E-2"/>
    <n v="1"/>
    <m/>
    <x v="0"/>
    <s v="Nein"/>
    <x v="0"/>
  </r>
  <r>
    <n v="14571649"/>
    <x v="0"/>
    <x v="0"/>
    <n v="2000190"/>
    <s v="Sofortrechnung"/>
    <s v="EAM\Erdal.Bircan"/>
    <x v="0"/>
    <s v="30558"/>
    <s v="ALTERNATE Belgie bv"/>
    <x v="1"/>
    <s v="5"/>
    <s v="101030649"/>
    <x v="144"/>
    <s v="Samsung X920N Tab S10 Ultra 256GB [WiFi]"/>
    <n v="2"/>
    <n v="774.13789999999995"/>
    <n v="809"/>
    <n v="1618"/>
    <n v="34.862099999999998"/>
    <n v="69.72"/>
    <n v="4.3"/>
    <s v="V0023"/>
    <x v="3"/>
    <s v="KÜB14"/>
    <s v="EXP"/>
    <s v="Geräte"/>
    <x v="3"/>
    <n v="2"/>
    <n v="774.13789999999995"/>
    <n v="809"/>
    <n v="1618"/>
    <n v="34.862099999999998"/>
    <n v="69.72"/>
    <n v="4.3090234857849193E-2"/>
    <n v="1"/>
    <m/>
    <x v="0"/>
    <s v="Nein"/>
    <x v="0"/>
  </r>
  <r>
    <n v="14571649"/>
    <x v="0"/>
    <x v="0"/>
    <n v="2000190"/>
    <s v="Sofortrechnung"/>
    <s v="EAM\Erdal.Bircan"/>
    <x v="0"/>
    <s v="30558"/>
    <s v="ALTERNATE Belgie bv"/>
    <x v="1"/>
    <s v="6"/>
    <s v="100050277"/>
    <x v="267"/>
    <s v="Motorola Edge 50 Neo 5G 512GB"/>
    <n v="3"/>
    <n v="235"/>
    <n v="249"/>
    <n v="747"/>
    <n v="14"/>
    <n v="42"/>
    <n v="5.62"/>
    <s v="V0023"/>
    <x v="3"/>
    <s v="KÜB14"/>
    <s v="EXP"/>
    <s v="Geräte"/>
    <x v="3"/>
    <n v="3"/>
    <n v="235"/>
    <n v="249"/>
    <n v="747"/>
    <n v="14"/>
    <n v="42"/>
    <n v="5.6224899598393573E-2"/>
    <n v="1"/>
    <m/>
    <x v="0"/>
    <s v="Nein"/>
    <x v="0"/>
  </r>
  <r>
    <n v="14571649"/>
    <x v="0"/>
    <x v="0"/>
    <n v="2000190"/>
    <s v="Sofortrechnung"/>
    <s v="EAM\Erdal.Bircan"/>
    <x v="0"/>
    <s v="30558"/>
    <s v="ALTERNATE Belgie bv"/>
    <x v="1"/>
    <s v="7"/>
    <s v="101680029"/>
    <x v="275"/>
    <s v="OnePlus Nord CE4 5G 8GB/256GB"/>
    <n v="3"/>
    <n v="158.58330000000001"/>
    <n v="169"/>
    <n v="507"/>
    <n v="10.416700000000001"/>
    <n v="31.25"/>
    <n v="6.16"/>
    <s v="V0023"/>
    <x v="3"/>
    <s v="KÜB14"/>
    <s v="EXP"/>
    <s v="Geräte"/>
    <x v="3"/>
    <n v="3"/>
    <n v="158.58330000000001"/>
    <n v="169"/>
    <n v="507"/>
    <n v="10.416700000000001"/>
    <n v="31.25"/>
    <n v="6.1637080867850101E-2"/>
    <n v="1"/>
    <m/>
    <x v="0"/>
    <s v="Nein"/>
    <x v="0"/>
  </r>
  <r>
    <n v="14571649"/>
    <x v="0"/>
    <x v="0"/>
    <n v="2000190"/>
    <s v="Sofortrechnung"/>
    <s v="EAM\Erdal.Bircan"/>
    <x v="0"/>
    <s v="30558"/>
    <s v="ALTERNATE Belgie bv"/>
    <x v="1"/>
    <s v="8"/>
    <s v="100060677"/>
    <x v="115"/>
    <s v="Google Pixel 8 Pro 128GB"/>
    <n v="5"/>
    <n v="410.6191"/>
    <n v="444"/>
    <n v="2220"/>
    <n v="33.380899999999997"/>
    <n v="166.9"/>
    <n v="7.51"/>
    <s v="V0023"/>
    <x v="3"/>
    <s v="KÜB14"/>
    <s v="EXP"/>
    <s v="Geräte"/>
    <x v="3"/>
    <n v="5"/>
    <n v="410.6191"/>
    <n v="444"/>
    <n v="2220"/>
    <n v="33.380899999999997"/>
    <n v="166.9"/>
    <n v="7.5180180180180189E-2"/>
    <n v="1"/>
    <m/>
    <x v="0"/>
    <s v="Nein"/>
    <x v="0"/>
  </r>
  <r>
    <n v="14571652"/>
    <x v="0"/>
    <x v="0"/>
    <n v="2000191"/>
    <s v="Sofortrechnung"/>
    <s v="Yasar.Yigitbilek"/>
    <x v="0"/>
    <s v="30217"/>
    <s v="NANO­COMP Michal Czembrowski"/>
    <x v="0"/>
    <s v="1"/>
    <s v="200370064"/>
    <x v="66"/>
    <s v="Huawei Watch GT4 41mm (Aurora-B19M)"/>
    <n v="40"/>
    <n v="149.23050000000001"/>
    <n v="153"/>
    <n v="6120"/>
    <n v="3.7694999999999999"/>
    <n v="150.78"/>
    <n v="2.46"/>
    <s v="V0164"/>
    <x v="4"/>
    <s v="KPUD"/>
    <s v="EXP"/>
    <s v="Zubehör"/>
    <x v="4"/>
    <n v="40"/>
    <n v="149.23050000000001"/>
    <n v="153"/>
    <n v="6120"/>
    <n v="3.7694999999999999"/>
    <n v="150.78"/>
    <n v="2.4637254901960785E-2"/>
    <n v="1"/>
    <m/>
    <x v="0"/>
    <s v="Nein"/>
    <x v="0"/>
  </r>
  <r>
    <n v="14571660"/>
    <x v="0"/>
    <x v="0"/>
    <n v="2000192"/>
    <s v="Sofortrechnung"/>
    <s v="EAM\Erdal.Bircan"/>
    <x v="2"/>
    <s v="30087"/>
    <s v="DSW-Telekommunikation GmbH"/>
    <x v="1"/>
    <s v="1"/>
    <s v="101030485"/>
    <x v="39"/>
    <s v="Samsung A556B A55 5G 128GB"/>
    <n v="1"/>
    <n v="254.48859999999999"/>
    <n v="269"/>
    <n v="269"/>
    <n v="14.5114"/>
    <n v="14.51"/>
    <n v="5.39"/>
    <s v="V0161"/>
    <x v="7"/>
    <s v="KVAB30"/>
    <s v="FHK"/>
    <s v="Geräte"/>
    <x v="2"/>
    <n v="1"/>
    <n v="254.48859999999999"/>
    <n v="269"/>
    <n v="269"/>
    <n v="14.5114"/>
    <n v="14.51"/>
    <n v="5.3940520446096651E-2"/>
    <n v="1"/>
    <m/>
    <x v="0"/>
    <s v="Nein"/>
    <x v="0"/>
  </r>
  <r>
    <n v="14571660"/>
    <x v="0"/>
    <x v="0"/>
    <n v="2000192"/>
    <s v="Sofortrechnung"/>
    <s v="EAM\Erdal.Bircan"/>
    <x v="2"/>
    <s v="30087"/>
    <s v="DSW-Telekommunikation GmbH"/>
    <x v="1"/>
    <s v="2"/>
    <s v="101030478"/>
    <x v="42"/>
    <s v="Samsung A356B A35 5G 128GB"/>
    <n v="1"/>
    <n v="194"/>
    <n v="209"/>
    <n v="209"/>
    <n v="15"/>
    <n v="15"/>
    <n v="7.17"/>
    <s v="V0161"/>
    <x v="7"/>
    <s v="KVAB30"/>
    <s v="FHK"/>
    <s v="Geräte"/>
    <x v="2"/>
    <n v="1"/>
    <n v="194"/>
    <n v="209"/>
    <n v="209"/>
    <n v="15"/>
    <n v="15"/>
    <n v="7.1770334928229665E-2"/>
    <n v="1"/>
    <m/>
    <x v="0"/>
    <s v="Nein"/>
    <x v="0"/>
  </r>
  <r>
    <n v="14571660"/>
    <x v="0"/>
    <x v="0"/>
    <n v="2000192"/>
    <s v="Sofortrechnung"/>
    <s v="EAM\Erdal.Bircan"/>
    <x v="2"/>
    <s v="30087"/>
    <s v="DSW-Telekommunikation GmbH"/>
    <x v="1"/>
    <s v="3"/>
    <s v="101030479"/>
    <x v="276"/>
    <s v="Samsung A356B A35 5G 128GB"/>
    <n v="1"/>
    <n v="196.0857"/>
    <n v="209"/>
    <n v="209"/>
    <n v="12.914300000000001"/>
    <n v="12.91"/>
    <n v="6.17"/>
    <s v="V0161"/>
    <x v="7"/>
    <s v="KVAB30"/>
    <s v="FHK"/>
    <s v="Geräte"/>
    <x v="2"/>
    <n v="1"/>
    <n v="196.0857"/>
    <n v="209"/>
    <n v="209"/>
    <n v="12.914300000000001"/>
    <n v="12.91"/>
    <n v="6.1770334928229663E-2"/>
    <n v="1"/>
    <m/>
    <x v="0"/>
    <s v="Nein"/>
    <x v="0"/>
  </r>
  <r>
    <n v="14569732"/>
    <x v="0"/>
    <x v="0"/>
    <n v="2000193"/>
    <s v="Sofortrechnung"/>
    <s v="EAM\Erdal.Bircan"/>
    <x v="0"/>
    <s v="30159"/>
    <s v="UNITECH DI HUANG LEIDI"/>
    <x v="1"/>
    <s v="1"/>
    <s v="100303125"/>
    <x v="277"/>
    <s v="Apple iPhone 16 Pro 256GB"/>
    <n v="1"/>
    <n v="1027.8323"/>
    <n v="1032"/>
    <n v="1032"/>
    <n v="4.1677"/>
    <n v="4.17"/>
    <n v="0.4"/>
    <s v="V0023"/>
    <x v="3"/>
    <s v="VKASSE"/>
    <s v="EXP"/>
    <s v="Geräte"/>
    <x v="3"/>
    <n v="1"/>
    <n v="1027.8323"/>
    <n v="1032"/>
    <n v="1032"/>
    <n v="4.1677"/>
    <n v="4.17"/>
    <n v="4.0406976744186045E-3"/>
    <n v="1"/>
    <m/>
    <x v="0"/>
    <s v="Nein"/>
    <x v="0"/>
  </r>
  <r>
    <n v="14569732"/>
    <x v="0"/>
    <x v="0"/>
    <n v="2000193"/>
    <s v="Sofortrechnung"/>
    <s v="EAM\Erdal.Bircan"/>
    <x v="0"/>
    <s v="30159"/>
    <s v="UNITECH DI HUANG LEIDI"/>
    <x v="1"/>
    <s v="2"/>
    <s v="100303124"/>
    <x v="76"/>
    <s v="Apple iPhone 16 Pro 256GB"/>
    <n v="1"/>
    <n v="1027.3715"/>
    <n v="1027"/>
    <n v="1027"/>
    <n v="-0.3715"/>
    <n v="-0.37"/>
    <n v="-0.03"/>
    <s v="V0023"/>
    <x v="3"/>
    <s v="VKASSE"/>
    <s v="EXP"/>
    <s v="Geräte"/>
    <x v="3"/>
    <n v="1"/>
    <n v="1027.3715"/>
    <n v="1027"/>
    <n v="1027"/>
    <n v="-0.3715"/>
    <n v="-0.37"/>
    <n v="-3.6027263875365139E-4"/>
    <n v="1"/>
    <m/>
    <x v="0"/>
    <s v="Nein"/>
    <x v="1"/>
  </r>
  <r>
    <n v="14569732"/>
    <x v="0"/>
    <x v="0"/>
    <n v="2000193"/>
    <s v="Sofortrechnung"/>
    <s v="EAM\Erdal.Bircan"/>
    <x v="0"/>
    <s v="30159"/>
    <s v="UNITECH DI HUANG LEIDI"/>
    <x v="1"/>
    <s v="3"/>
    <s v="101300314"/>
    <x v="186"/>
    <s v="Apple iPhone 16 Pro Max 512GB"/>
    <n v="2"/>
    <n v="1207"/>
    <n v="1329"/>
    <n v="2658"/>
    <n v="122"/>
    <n v="244"/>
    <n v="9.17"/>
    <s v="V0023"/>
    <x v="3"/>
    <s v="VKASSE"/>
    <s v="EXP"/>
    <s v="Geräte"/>
    <x v="3"/>
    <n v="2"/>
    <n v="1207"/>
    <n v="1329"/>
    <n v="2658"/>
    <n v="122"/>
    <n v="244"/>
    <n v="9.1798344620015043E-2"/>
    <n v="1"/>
    <m/>
    <x v="0"/>
    <s v="Nein"/>
    <x v="0"/>
  </r>
  <r>
    <n v="14569732"/>
    <x v="0"/>
    <x v="0"/>
    <n v="2000193"/>
    <s v="Sofortrechnung"/>
    <s v="EAM\Erdal.Bircan"/>
    <x v="0"/>
    <s v="30159"/>
    <s v="UNITECH DI HUANG LEIDI"/>
    <x v="1"/>
    <s v="4"/>
    <s v="101300316"/>
    <x v="217"/>
    <s v="Apple iPhone 16 Pro Max 512GB"/>
    <n v="1"/>
    <n v="1207"/>
    <n v="1329"/>
    <n v="1329"/>
    <n v="122"/>
    <n v="122"/>
    <n v="9.17"/>
    <s v="V0023"/>
    <x v="3"/>
    <s v="VKASSE"/>
    <s v="EXP"/>
    <s v="Geräte"/>
    <x v="3"/>
    <n v="1"/>
    <n v="1207"/>
    <n v="1329"/>
    <n v="1329"/>
    <n v="122"/>
    <n v="122"/>
    <n v="9.1798344620015043E-2"/>
    <n v="1"/>
    <m/>
    <x v="0"/>
    <s v="Nein"/>
    <x v="0"/>
  </r>
  <r>
    <n v="14569732"/>
    <x v="0"/>
    <x v="0"/>
    <n v="2000193"/>
    <s v="Sofortrechnung"/>
    <s v="EAM\Erdal.Bircan"/>
    <x v="0"/>
    <s v="30159"/>
    <s v="UNITECH DI HUANG LEIDI"/>
    <x v="1"/>
    <s v="5"/>
    <s v="101300172"/>
    <x v="85"/>
    <s v="Apple iPhone 15 256GB"/>
    <n v="1"/>
    <n v="719.65380000000005"/>
    <n v="729"/>
    <n v="729"/>
    <n v="9.3461999999999996"/>
    <n v="9.35"/>
    <n v="1.28"/>
    <s v="V0023"/>
    <x v="3"/>
    <s v="VKASSE"/>
    <s v="EXP"/>
    <s v="Geräte"/>
    <x v="3"/>
    <n v="1"/>
    <n v="719.65380000000005"/>
    <n v="729"/>
    <n v="729"/>
    <n v="9.3461999999999996"/>
    <n v="9.35"/>
    <n v="1.2825788751714678E-2"/>
    <n v="1"/>
    <m/>
    <x v="0"/>
    <s v="Nein"/>
    <x v="0"/>
  </r>
  <r>
    <n v="14569732"/>
    <x v="0"/>
    <x v="0"/>
    <n v="2000193"/>
    <s v="Sofortrechnung"/>
    <s v="EAM\Erdal.Bircan"/>
    <x v="0"/>
    <s v="30159"/>
    <s v="UNITECH DI HUANG LEIDI"/>
    <x v="0"/>
    <s v="6"/>
    <s v="201300063"/>
    <x v="229"/>
    <s v="Apple AirPods 4"/>
    <n v="5"/>
    <n v="105.0431"/>
    <n v="114"/>
    <n v="570"/>
    <n v="8.9568999999999992"/>
    <n v="44.78"/>
    <n v="7.85"/>
    <s v="V0023"/>
    <x v="3"/>
    <s v="VKASSE"/>
    <s v="EXP"/>
    <s v="Zubehör"/>
    <x v="3"/>
    <n v="5"/>
    <n v="105.0431"/>
    <n v="114"/>
    <n v="570"/>
    <n v="8.9568999999999992"/>
    <n v="44.78"/>
    <n v="7.8561403508771929E-2"/>
    <n v="1"/>
    <m/>
    <x v="0"/>
    <s v="Nein"/>
    <x v="0"/>
  </r>
  <r>
    <n v="14569732"/>
    <x v="0"/>
    <x v="0"/>
    <n v="2000193"/>
    <s v="Sofortrechnung"/>
    <s v="EAM\Erdal.Bircan"/>
    <x v="0"/>
    <s v="30159"/>
    <s v="UNITECH DI HUANG LEIDI"/>
    <x v="1"/>
    <s v="7"/>
    <s v="101300175"/>
    <x v="278"/>
    <s v="Apple iPhone 15 256GB"/>
    <n v="1"/>
    <n v="717"/>
    <n v="729"/>
    <n v="729"/>
    <n v="12"/>
    <n v="12"/>
    <n v="1.64"/>
    <s v="V0023"/>
    <x v="3"/>
    <s v="VKASSE"/>
    <s v="EXP"/>
    <s v="Geräte"/>
    <x v="3"/>
    <n v="1"/>
    <n v="717"/>
    <n v="729"/>
    <n v="729"/>
    <n v="12"/>
    <n v="12"/>
    <n v="1.646090534979424E-2"/>
    <n v="1"/>
    <m/>
    <x v="0"/>
    <s v="Nein"/>
    <x v="0"/>
  </r>
  <r>
    <n v="14571641"/>
    <x v="0"/>
    <x v="0"/>
    <n v="2000194"/>
    <s v="Sofortrechnung"/>
    <s v="Yasar.Yigitbilek"/>
    <x v="0"/>
    <s v="30817"/>
    <s v="RLH s. r. o."/>
    <x v="1"/>
    <s v="1"/>
    <s v="100303120"/>
    <x v="117"/>
    <s v="Apple iPhone 16 Pro 128GB"/>
    <n v="2"/>
    <n v="911.63229999999999"/>
    <n v="922"/>
    <n v="1844"/>
    <n v="10.367699999999999"/>
    <n v="20.74"/>
    <n v="1.1200000000000001"/>
    <s v="V0164"/>
    <x v="4"/>
    <s v="VKASSE"/>
    <s v="EXP"/>
    <s v="Geräte"/>
    <x v="4"/>
    <n v="2"/>
    <n v="911.63229999999999"/>
    <n v="922"/>
    <n v="1844"/>
    <n v="10.367699999999999"/>
    <n v="20.74"/>
    <n v="1.1247288503253796E-2"/>
    <n v="1"/>
    <m/>
    <x v="0"/>
    <s v="Nein"/>
    <x v="0"/>
  </r>
  <r>
    <n v="14571641"/>
    <x v="0"/>
    <x v="0"/>
    <n v="2000194"/>
    <s v="Sofortrechnung"/>
    <s v="Yasar.Yigitbilek"/>
    <x v="0"/>
    <s v="30817"/>
    <s v="RLH s. r. o."/>
    <x v="0"/>
    <s v="2"/>
    <s v="201300064"/>
    <x v="116"/>
    <s v="Apple AirPods 4 ANC"/>
    <n v="1"/>
    <n v="145.5"/>
    <n v="150"/>
    <n v="150"/>
    <n v="4.5"/>
    <n v="4.5"/>
    <n v="3"/>
    <s v="V0164"/>
    <x v="4"/>
    <s v="VKASSE"/>
    <s v="EXP"/>
    <s v="Zubehör"/>
    <x v="4"/>
    <n v="1"/>
    <n v="145.5"/>
    <n v="150"/>
    <n v="150"/>
    <n v="4.5"/>
    <n v="4.5"/>
    <n v="0.03"/>
    <n v="1"/>
    <m/>
    <x v="0"/>
    <s v="Nein"/>
    <x v="0"/>
  </r>
  <r>
    <n v="14571641"/>
    <x v="0"/>
    <x v="0"/>
    <n v="2000194"/>
    <s v="Sofortrechnung"/>
    <s v="Yasar.Yigitbilek"/>
    <x v="0"/>
    <s v="30817"/>
    <s v="RLH s. r. o."/>
    <x v="1"/>
    <s v="3"/>
    <s v="101300314"/>
    <x v="186"/>
    <s v="Apple iPhone 16 Pro Max 512GB"/>
    <n v="2"/>
    <n v="1207"/>
    <n v="1325"/>
    <n v="2650"/>
    <n v="118"/>
    <n v="236"/>
    <n v="8.9"/>
    <s v="V0164"/>
    <x v="4"/>
    <s v="VKASSE"/>
    <s v="EXP"/>
    <s v="Geräte"/>
    <x v="4"/>
    <n v="2"/>
    <n v="1207"/>
    <n v="1325"/>
    <n v="2650"/>
    <n v="118"/>
    <n v="236"/>
    <n v="8.9056603773584903E-2"/>
    <n v="1"/>
    <m/>
    <x v="0"/>
    <s v="Nein"/>
    <x v="0"/>
  </r>
  <r>
    <n v="14571641"/>
    <x v="0"/>
    <x v="0"/>
    <n v="2000194"/>
    <s v="Sofortrechnung"/>
    <s v="Yasar.Yigitbilek"/>
    <x v="0"/>
    <s v="30817"/>
    <s v="RLH s. r. o."/>
    <x v="1"/>
    <s v="4"/>
    <s v="101300308"/>
    <x v="80"/>
    <s v="Apple iPhone 16 Pro Max 256GB"/>
    <n v="1"/>
    <n v="1065.5192"/>
    <n v="1120"/>
    <n v="1120"/>
    <n v="54.480800000000002"/>
    <n v="54.48"/>
    <n v="4.8600000000000003"/>
    <s v="V0164"/>
    <x v="4"/>
    <s v="VKASSE"/>
    <s v="EXP"/>
    <s v="Geräte"/>
    <x v="4"/>
    <n v="1"/>
    <n v="1065.5192"/>
    <n v="1120"/>
    <n v="1120"/>
    <n v="54.480800000000002"/>
    <n v="54.48"/>
    <n v="4.864285714285714E-2"/>
    <n v="1"/>
    <m/>
    <x v="0"/>
    <s v="Nein"/>
    <x v="0"/>
  </r>
  <r>
    <n v="14571528"/>
    <x v="0"/>
    <x v="0"/>
    <n v="2000195"/>
    <s v="Sofortrechnung"/>
    <s v="EAM\Erdal.Bircan"/>
    <x v="0"/>
    <s v="30428"/>
    <s v="GOLDEN BYTE COMMERCE M. - IKE"/>
    <x v="1"/>
    <s v="1"/>
    <s v="100302478"/>
    <x v="79"/>
    <s v="Apple iPhone 13 128GB"/>
    <n v="4"/>
    <n v="417.87079999999997"/>
    <n v="422"/>
    <n v="1688"/>
    <n v="4.1292"/>
    <n v="16.52"/>
    <n v="0.97"/>
    <s v="V0164"/>
    <x v="4"/>
    <s v="KPUD"/>
    <s v="EXP"/>
    <s v="Geräte"/>
    <x v="4"/>
    <n v="4"/>
    <n v="417.87079999999997"/>
    <n v="422"/>
    <n v="1688"/>
    <n v="4.1292"/>
    <n v="16.52"/>
    <n v="9.7867298578199046E-3"/>
    <n v="1"/>
    <m/>
    <x v="0"/>
    <s v="Nein"/>
    <x v="0"/>
  </r>
  <r>
    <n v="14571528"/>
    <x v="0"/>
    <x v="0"/>
    <n v="2000195"/>
    <s v="Sofortrechnung"/>
    <s v="EAM\Erdal.Bircan"/>
    <x v="0"/>
    <s v="30428"/>
    <s v="GOLDEN BYTE COMMERCE M. - IKE"/>
    <x v="1"/>
    <s v="2"/>
    <s v="101030485"/>
    <x v="39"/>
    <s v="Samsung A556B A55 5G 128GB"/>
    <n v="3"/>
    <n v="254.48859999999999"/>
    <n v="263"/>
    <n v="789"/>
    <n v="8.5114000000000001"/>
    <n v="25.53"/>
    <n v="3.23"/>
    <s v="V0164"/>
    <x v="4"/>
    <s v="KPUD"/>
    <s v="EXP"/>
    <s v="Geräte"/>
    <x v="4"/>
    <n v="3"/>
    <n v="254.48859999999999"/>
    <n v="263"/>
    <n v="789"/>
    <n v="8.5114000000000001"/>
    <n v="25.53"/>
    <n v="3.23574144486692E-2"/>
    <n v="1"/>
    <m/>
    <x v="0"/>
    <s v="Nein"/>
    <x v="0"/>
  </r>
  <r>
    <n v="14571528"/>
    <x v="0"/>
    <x v="0"/>
    <n v="2000195"/>
    <s v="Sofortrechnung"/>
    <s v="EAM\Erdal.Bircan"/>
    <x v="0"/>
    <s v="30428"/>
    <s v="GOLDEN BYTE COMMERCE M. - IKE"/>
    <x v="1"/>
    <s v="3"/>
    <s v="101690269"/>
    <x v="197"/>
    <s v="Xiaomi POCO X6 Pro 5G 12GB/512GB"/>
    <n v="1"/>
    <n v="246"/>
    <n v="259"/>
    <n v="259"/>
    <n v="13"/>
    <n v="13"/>
    <n v="5.01"/>
    <s v="V0164"/>
    <x v="4"/>
    <s v="KPUD"/>
    <s v="EXP"/>
    <s v="Geräte"/>
    <x v="4"/>
    <n v="1"/>
    <n v="246"/>
    <n v="259"/>
    <n v="259"/>
    <n v="13"/>
    <n v="13"/>
    <n v="5.019305019305019E-2"/>
    <n v="1"/>
    <m/>
    <x v="0"/>
    <s v="Nein"/>
    <x v="0"/>
  </r>
  <r>
    <n v="14571528"/>
    <x v="0"/>
    <x v="0"/>
    <n v="2000195"/>
    <s v="Sofortrechnung"/>
    <s v="EAM\Erdal.Bircan"/>
    <x v="0"/>
    <s v="30428"/>
    <s v="GOLDEN BYTE COMMERCE M. - IKE"/>
    <x v="1"/>
    <s v="4"/>
    <s v="101030493"/>
    <x v="140"/>
    <s v="Samsung A356B A35 5G 256GB"/>
    <n v="1"/>
    <n v="224"/>
    <n v="232"/>
    <n v="232"/>
    <n v="8"/>
    <n v="8"/>
    <n v="3.44"/>
    <s v="V0164"/>
    <x v="4"/>
    <s v="KPUD"/>
    <s v="EXP"/>
    <s v="Geräte"/>
    <x v="4"/>
    <n v="1"/>
    <n v="224"/>
    <n v="232"/>
    <n v="232"/>
    <n v="8"/>
    <n v="8"/>
    <n v="3.4482758620689655E-2"/>
    <n v="1"/>
    <m/>
    <x v="0"/>
    <s v="Nein"/>
    <x v="0"/>
  </r>
  <r>
    <n v="14571528"/>
    <x v="0"/>
    <x v="0"/>
    <n v="2000195"/>
    <s v="Sofortrechnung"/>
    <s v="EAM\Erdal.Bircan"/>
    <x v="0"/>
    <s v="30428"/>
    <s v="GOLDEN BYTE COMMERCE M. - IKE"/>
    <x v="1"/>
    <s v="5"/>
    <s v="101030493"/>
    <x v="140"/>
    <s v="Samsung A356B A35 5G 256GB"/>
    <n v="1"/>
    <n v="224"/>
    <n v="232"/>
    <n v="232"/>
    <n v="8"/>
    <n v="8"/>
    <n v="3.44"/>
    <s v="V0164"/>
    <x v="4"/>
    <s v="KPUD"/>
    <s v="EXP"/>
    <s v="Geräte"/>
    <x v="4"/>
    <n v="1"/>
    <n v="224"/>
    <n v="232"/>
    <n v="232"/>
    <n v="8"/>
    <n v="8"/>
    <n v="3.4482758620689655E-2"/>
    <n v="1"/>
    <m/>
    <x v="0"/>
    <s v="Nein"/>
    <x v="0"/>
  </r>
  <r>
    <n v="14571528"/>
    <x v="0"/>
    <x v="0"/>
    <n v="2000195"/>
    <s v="Sofortrechnung"/>
    <s v="EAM\Erdal.Bircan"/>
    <x v="0"/>
    <s v="30428"/>
    <s v="GOLDEN BYTE COMMERCE M. - IKE"/>
    <x v="1"/>
    <s v="6"/>
    <s v="101300308"/>
    <x v="80"/>
    <s v="Apple iPhone 16 Pro Max 256GB"/>
    <n v="5"/>
    <n v="1065.5192"/>
    <n v="1110"/>
    <n v="5550"/>
    <n v="44.480800000000002"/>
    <n v="222.4"/>
    <n v="4"/>
    <s v="V0164"/>
    <x v="4"/>
    <s v="KPUD"/>
    <s v="EXP"/>
    <s v="Geräte"/>
    <x v="4"/>
    <n v="5"/>
    <n v="1065.5192"/>
    <n v="1110"/>
    <n v="5550"/>
    <n v="44.480800000000002"/>
    <n v="222.4"/>
    <n v="4.0072072072072071E-2"/>
    <n v="1"/>
    <m/>
    <x v="0"/>
    <s v="Nein"/>
    <x v="0"/>
  </r>
  <r>
    <n v="14571528"/>
    <x v="0"/>
    <x v="0"/>
    <n v="2000195"/>
    <s v="Sofortrechnung"/>
    <s v="EAM\Erdal.Bircan"/>
    <x v="0"/>
    <s v="30428"/>
    <s v="GOLDEN BYTE COMMERCE M. - IKE"/>
    <x v="1"/>
    <s v="7"/>
    <s v="100303136"/>
    <x v="215"/>
    <s v="Apple iPhone 16 Pro Max 256GB"/>
    <n v="5"/>
    <n v="1087"/>
    <n v="1110"/>
    <n v="5550"/>
    <n v="23"/>
    <n v="115"/>
    <n v="2.0699999999999998"/>
    <s v="V0164"/>
    <x v="4"/>
    <s v="KPUD"/>
    <s v="EXP"/>
    <s v="Geräte"/>
    <x v="4"/>
    <n v="5"/>
    <n v="1087"/>
    <n v="1110"/>
    <n v="5550"/>
    <n v="23"/>
    <n v="115"/>
    <n v="2.0720720720720721E-2"/>
    <n v="1"/>
    <m/>
    <x v="0"/>
    <s v="Nein"/>
    <x v="0"/>
  </r>
  <r>
    <n v="14571528"/>
    <x v="0"/>
    <x v="0"/>
    <n v="2000195"/>
    <s v="Sofortrechnung"/>
    <s v="EAM\Erdal.Bircan"/>
    <x v="0"/>
    <s v="30428"/>
    <s v="GOLDEN BYTE COMMERCE M. - IKE"/>
    <x v="1"/>
    <s v="8"/>
    <s v="101030317"/>
    <x v="279"/>
    <s v="Samsung A546B A54 5G 128GB"/>
    <n v="1"/>
    <n v="240.00970000000001"/>
    <n v="241"/>
    <n v="241"/>
    <n v="0.99029999999999996"/>
    <n v="0.99"/>
    <n v="0.41"/>
    <s v="V0164"/>
    <x v="4"/>
    <s v="KPUD"/>
    <s v="EXP"/>
    <s v="Geräte"/>
    <x v="4"/>
    <n v="1"/>
    <n v="240.00970000000001"/>
    <n v="241"/>
    <n v="241"/>
    <n v="0.99029999999999996"/>
    <n v="0.99"/>
    <n v="4.1078838174273859E-3"/>
    <n v="1"/>
    <m/>
    <x v="0"/>
    <s v="Nein"/>
    <x v="0"/>
  </r>
  <r>
    <n v="14571528"/>
    <x v="0"/>
    <x v="0"/>
    <n v="2000195"/>
    <s v="Sofortrechnung"/>
    <s v="EAM\Erdal.Bircan"/>
    <x v="0"/>
    <s v="30428"/>
    <s v="GOLDEN BYTE COMMERCE M. - IKE"/>
    <x v="0"/>
    <s v="9"/>
    <s v="200370092"/>
    <x v="65"/>
    <s v="Huawei Watch 4 Pro Space Edition (Medes-L19MN)"/>
    <n v="1"/>
    <n v="375.86"/>
    <n v="395"/>
    <n v="395"/>
    <n v="19.14"/>
    <n v="19.14"/>
    <n v="4.84"/>
    <s v="V0164"/>
    <x v="4"/>
    <s v="KPUD"/>
    <s v="EXP"/>
    <s v="Zubehör"/>
    <x v="4"/>
    <n v="1"/>
    <n v="375.86"/>
    <n v="395"/>
    <n v="395"/>
    <n v="19.14"/>
    <n v="19.14"/>
    <n v="4.8455696202531644E-2"/>
    <n v="1"/>
    <m/>
    <x v="0"/>
    <s v="Nein"/>
    <x v="0"/>
  </r>
  <r>
    <n v="14571528"/>
    <x v="0"/>
    <x v="0"/>
    <n v="2000195"/>
    <s v="Sofortrechnung"/>
    <s v="EAM\Erdal.Bircan"/>
    <x v="0"/>
    <s v="30428"/>
    <s v="GOLDEN BYTE COMMERCE M. - IKE"/>
    <x v="0"/>
    <s v="10"/>
    <s v="200370117"/>
    <x v="260"/>
    <s v="Huawei Watch GT5 Pro 42mm (Vili-B29C)"/>
    <n v="1"/>
    <n v="420"/>
    <n v="430"/>
    <n v="430"/>
    <n v="10"/>
    <n v="10"/>
    <n v="2.3199999999999998"/>
    <s v="V0164"/>
    <x v="4"/>
    <s v="KPUD"/>
    <s v="EXP"/>
    <s v="Zubehör"/>
    <x v="4"/>
    <n v="1"/>
    <n v="420"/>
    <n v="430"/>
    <n v="430"/>
    <n v="10"/>
    <n v="10"/>
    <n v="2.3255813953488372E-2"/>
    <n v="1"/>
    <m/>
    <x v="0"/>
    <s v="Nein"/>
    <x v="0"/>
  </r>
  <r>
    <n v="14571528"/>
    <x v="0"/>
    <x v="0"/>
    <n v="2000195"/>
    <s v="Sofortrechnung"/>
    <s v="EAM\Erdal.Bircan"/>
    <x v="0"/>
    <s v="30428"/>
    <s v="GOLDEN BYTE COMMERCE M. - IKE"/>
    <x v="0"/>
    <s v="11"/>
    <s v="200370117"/>
    <x v="260"/>
    <s v="Huawei Watch GT5 Pro 42mm (Vili-B29C)"/>
    <n v="1"/>
    <n v="420"/>
    <n v="430"/>
    <n v="430"/>
    <n v="10"/>
    <n v="10"/>
    <n v="2.3199999999999998"/>
    <s v="V0164"/>
    <x v="4"/>
    <s v="KPUD"/>
    <s v="EXP"/>
    <s v="Zubehör"/>
    <x v="4"/>
    <n v="1"/>
    <n v="420"/>
    <n v="430"/>
    <n v="430"/>
    <n v="10"/>
    <n v="10"/>
    <n v="2.3255813953488372E-2"/>
    <n v="1"/>
    <m/>
    <x v="0"/>
    <s v="Nein"/>
    <x v="0"/>
  </r>
  <r>
    <n v="14571528"/>
    <x v="0"/>
    <x v="0"/>
    <n v="2000195"/>
    <s v="Sofortrechnung"/>
    <s v="EAM\Erdal.Bircan"/>
    <x v="0"/>
    <s v="30428"/>
    <s v="GOLDEN BYTE COMMERCE M. - IKE"/>
    <x v="1"/>
    <s v="12"/>
    <s v="101300212"/>
    <x v="41"/>
    <s v="Apple iPhone 16 128GB"/>
    <n v="5"/>
    <n v="646.71050000000002"/>
    <n v="707"/>
    <n v="3535"/>
    <n v="60.289499999999997"/>
    <n v="301.45"/>
    <n v="8.52"/>
    <s v="V0164"/>
    <x v="4"/>
    <s v="KPUD"/>
    <s v="EXP"/>
    <s v="Geräte"/>
    <x v="4"/>
    <n v="5"/>
    <n v="646.71050000000002"/>
    <n v="707"/>
    <n v="3535"/>
    <n v="60.289499999999997"/>
    <n v="301.45"/>
    <n v="8.5275813295615274E-2"/>
    <n v="1"/>
    <m/>
    <x v="0"/>
    <s v="Nein"/>
    <x v="0"/>
  </r>
  <r>
    <n v="14571528"/>
    <x v="0"/>
    <x v="0"/>
    <n v="2000195"/>
    <s v="Sofortrechnung"/>
    <s v="EAM\Erdal.Bircan"/>
    <x v="0"/>
    <s v="30428"/>
    <s v="GOLDEN BYTE COMMERCE M. - IKE"/>
    <x v="1"/>
    <s v="13"/>
    <s v="100770011"/>
    <x v="280"/>
    <s v="Nothing Phone (2a) 5G 128GB"/>
    <n v="1"/>
    <n v="212"/>
    <n v="229"/>
    <n v="229"/>
    <n v="17"/>
    <n v="17"/>
    <n v="7.42"/>
    <s v="V0164"/>
    <x v="4"/>
    <s v="KPUD"/>
    <s v="EXP"/>
    <s v="Geräte"/>
    <x v="4"/>
    <n v="1"/>
    <n v="212"/>
    <n v="229"/>
    <n v="229"/>
    <n v="17"/>
    <n v="17"/>
    <n v="7.4235807860262015E-2"/>
    <n v="1"/>
    <m/>
    <x v="0"/>
    <s v="Nein"/>
    <x v="0"/>
  </r>
  <r>
    <n v="14571528"/>
    <x v="0"/>
    <x v="0"/>
    <n v="2000195"/>
    <s v="Sofortrechnung"/>
    <s v="EAM\Erdal.Bircan"/>
    <x v="0"/>
    <s v="30428"/>
    <s v="GOLDEN BYTE COMMERCE M. - IKE"/>
    <x v="1"/>
    <s v="14"/>
    <s v="100302786"/>
    <x v="281"/>
    <s v="Apple iPhone 14 Plus 512GB"/>
    <n v="1"/>
    <n v="631"/>
    <n v="690"/>
    <n v="690"/>
    <n v="59"/>
    <n v="59"/>
    <n v="8.5500000000000007"/>
    <s v="V0164"/>
    <x v="4"/>
    <s v="KPUD"/>
    <s v="EXP"/>
    <s v="Geräte"/>
    <x v="4"/>
    <n v="1"/>
    <n v="631"/>
    <n v="690"/>
    <n v="690"/>
    <n v="59"/>
    <n v="59"/>
    <n v="8.5507246376811591E-2"/>
    <n v="1"/>
    <m/>
    <x v="0"/>
    <s v="Nein"/>
    <x v="0"/>
  </r>
  <r>
    <n v="14567974"/>
    <x v="0"/>
    <x v="0"/>
    <n v="2000196"/>
    <s v="Sofortrechnung"/>
    <s v="eam\mustafa.oezer"/>
    <x v="0"/>
    <s v="30768"/>
    <s v="Univerzal N.C. S.R.O"/>
    <x v="1"/>
    <s v="1"/>
    <s v="100303125"/>
    <x v="277"/>
    <s v="Apple iPhone 16 Pro 256GB"/>
    <n v="1"/>
    <n v="1027.8323"/>
    <n v="1033"/>
    <n v="1033"/>
    <n v="5.1677"/>
    <n v="5.17"/>
    <n v="0.5"/>
    <s v="V0164"/>
    <x v="4"/>
    <s v="KPUD"/>
    <s v="EXP"/>
    <s v="Geräte"/>
    <x v="4"/>
    <n v="1"/>
    <n v="1027.8323"/>
    <n v="1033"/>
    <n v="1033"/>
    <n v="5.1677"/>
    <n v="5.17"/>
    <n v="5.0048402710551792E-3"/>
    <n v="1"/>
    <m/>
    <x v="0"/>
    <s v="Nein"/>
    <x v="0"/>
  </r>
  <r>
    <n v="14567974"/>
    <x v="0"/>
    <x v="0"/>
    <n v="2000196"/>
    <s v="Sofortrechnung"/>
    <s v="eam\mustafa.oezer"/>
    <x v="0"/>
    <s v="30768"/>
    <s v="Univerzal N.C. S.R.O"/>
    <x v="1"/>
    <s v="2"/>
    <s v="101030398"/>
    <x v="274"/>
    <s v="Samsung S928B S24 Ultra 5G 512GB"/>
    <n v="1"/>
    <n v="863.52620000000002"/>
    <n v="855"/>
    <n v="855"/>
    <n v="-8.5261999999999993"/>
    <n v="-8.5299999999999994"/>
    <n v="-0.99"/>
    <s v="V0164"/>
    <x v="4"/>
    <s v="KPUD"/>
    <s v="EXP"/>
    <s v="Geräte"/>
    <x v="4"/>
    <n v="1"/>
    <n v="863.52620000000002"/>
    <n v="855"/>
    <n v="855"/>
    <n v="-8.5261999999999993"/>
    <n v="-8.5299999999999994"/>
    <n v="-9.976608187134502E-3"/>
    <n v="1"/>
    <m/>
    <x v="0"/>
    <s v="Nein"/>
    <x v="1"/>
  </r>
  <r>
    <n v="14567974"/>
    <x v="0"/>
    <x v="0"/>
    <n v="2000196"/>
    <s v="Sofortrechnung"/>
    <s v="eam\mustafa.oezer"/>
    <x v="0"/>
    <s v="30768"/>
    <s v="Univerzal N.C. S.R.O"/>
    <x v="1"/>
    <s v="3"/>
    <s v="101690316"/>
    <x v="282"/>
    <s v="Xiaomi 14T 5G 12GB/256GB"/>
    <n v="1"/>
    <n v="349.0795"/>
    <n v="367"/>
    <n v="367"/>
    <n v="17.920500000000001"/>
    <n v="17.920000000000002"/>
    <n v="4.88"/>
    <s v="V0164"/>
    <x v="4"/>
    <s v="KPUD"/>
    <s v="EXP"/>
    <s v="Geräte"/>
    <x v="4"/>
    <n v="1"/>
    <n v="349.0795"/>
    <n v="367"/>
    <n v="367"/>
    <n v="17.920500000000001"/>
    <n v="17.920000000000002"/>
    <n v="4.8828337874659407E-2"/>
    <n v="1"/>
    <m/>
    <x v="0"/>
    <s v="Nein"/>
    <x v="0"/>
  </r>
  <r>
    <n v="14567974"/>
    <x v="0"/>
    <x v="0"/>
    <n v="2000196"/>
    <s v="Sofortrechnung"/>
    <s v="eam\mustafa.oezer"/>
    <x v="0"/>
    <s v="30768"/>
    <s v="Univerzal N.C. S.R.O"/>
    <x v="1"/>
    <s v="4"/>
    <s v="101030485"/>
    <x v="39"/>
    <s v="Samsung A556B A55 5G 128GB"/>
    <n v="2"/>
    <n v="254.48859999999999"/>
    <n v="267"/>
    <n v="534"/>
    <n v="12.5114"/>
    <n v="25.02"/>
    <n v="4.68"/>
    <s v="V0164"/>
    <x v="4"/>
    <s v="KPUD"/>
    <s v="EXP"/>
    <s v="Geräte"/>
    <x v="4"/>
    <n v="2"/>
    <n v="254.48859999999999"/>
    <n v="267"/>
    <n v="534"/>
    <n v="12.5114"/>
    <n v="25.02"/>
    <n v="4.6853932584269661E-2"/>
    <n v="1"/>
    <m/>
    <x v="0"/>
    <s v="Nein"/>
    <x v="0"/>
  </r>
  <r>
    <n v="14567974"/>
    <x v="0"/>
    <x v="0"/>
    <n v="2000196"/>
    <s v="Sofortrechnung"/>
    <s v="eam\mustafa.oezer"/>
    <x v="0"/>
    <s v="30768"/>
    <s v="Univerzal N.C. S.R.O"/>
    <x v="1"/>
    <s v="5"/>
    <s v="101030457"/>
    <x v="203"/>
    <s v="Samsung A556B A55 5G 128GB"/>
    <n v="6"/>
    <n v="253.2636"/>
    <n v="263"/>
    <n v="1578"/>
    <n v="9.7363999999999997"/>
    <n v="58.42"/>
    <n v="3.7"/>
    <s v="V0164"/>
    <x v="4"/>
    <s v="KPUD"/>
    <s v="EXP"/>
    <s v="Geräte"/>
    <x v="4"/>
    <n v="6"/>
    <n v="253.2636"/>
    <n v="263"/>
    <n v="1578"/>
    <n v="9.7363999999999997"/>
    <n v="58.42"/>
    <n v="3.7021546261089985E-2"/>
    <n v="1"/>
    <m/>
    <x v="0"/>
    <s v="Nein"/>
    <x v="0"/>
  </r>
  <r>
    <n v="14567974"/>
    <x v="0"/>
    <x v="0"/>
    <n v="2000196"/>
    <s v="Sofortrechnung"/>
    <s v="eam\mustafa.oezer"/>
    <x v="0"/>
    <s v="30768"/>
    <s v="Univerzal N.C. S.R.O"/>
    <x v="1"/>
    <s v="6"/>
    <s v="101690320"/>
    <x v="184"/>
    <s v="Xiaomi 14T Pro 5G 12GB/512GB"/>
    <n v="2"/>
    <n v="495"/>
    <n v="517"/>
    <n v="1034"/>
    <n v="22"/>
    <n v="44"/>
    <n v="4.25"/>
    <s v="V0164"/>
    <x v="4"/>
    <s v="KPUD"/>
    <s v="EXP"/>
    <s v="Geräte"/>
    <x v="4"/>
    <n v="2"/>
    <n v="495"/>
    <n v="517"/>
    <n v="1034"/>
    <n v="22"/>
    <n v="44"/>
    <n v="4.2553191489361701E-2"/>
    <n v="1"/>
    <m/>
    <x v="0"/>
    <s v="Nein"/>
    <x v="0"/>
  </r>
  <r>
    <n v="14567974"/>
    <x v="0"/>
    <x v="0"/>
    <n v="2000196"/>
    <s v="Sofortrechnung"/>
    <s v="eam\mustafa.oezer"/>
    <x v="0"/>
    <s v="30768"/>
    <s v="Univerzal N.C. S.R.O"/>
    <x v="1"/>
    <s v="7"/>
    <s v="101690321"/>
    <x v="185"/>
    <s v="Xiaomi 14T Pro 5G 12GB/512GB"/>
    <n v="2"/>
    <n v="495"/>
    <n v="522"/>
    <n v="1044"/>
    <n v="27"/>
    <n v="54"/>
    <n v="5.17"/>
    <s v="V0164"/>
    <x v="4"/>
    <s v="KPUD"/>
    <s v="EXP"/>
    <s v="Geräte"/>
    <x v="4"/>
    <n v="2"/>
    <n v="495"/>
    <n v="522"/>
    <n v="1044"/>
    <n v="27"/>
    <n v="54"/>
    <n v="5.1724137931034482E-2"/>
    <n v="1"/>
    <m/>
    <x v="0"/>
    <s v="Nein"/>
    <x v="0"/>
  </r>
  <r>
    <n v="14567974"/>
    <x v="0"/>
    <x v="0"/>
    <n v="2000196"/>
    <s v="Sofortrechnung"/>
    <s v="eam\mustafa.oezer"/>
    <x v="0"/>
    <s v="30768"/>
    <s v="Univerzal N.C. S.R.O"/>
    <x v="1"/>
    <s v="8"/>
    <s v="101690242"/>
    <x v="43"/>
    <s v="Xiaomi Redmi Note 13 Pro 5G 8GB/256GB"/>
    <n v="6"/>
    <n v="204.57390000000001"/>
    <n v="213"/>
    <n v="1278"/>
    <n v="8.4260999999999999"/>
    <n v="50.56"/>
    <n v="3.95"/>
    <s v="V0164"/>
    <x v="4"/>
    <s v="KPUD"/>
    <s v="EXP"/>
    <s v="Geräte"/>
    <x v="4"/>
    <n v="6"/>
    <n v="204.57390000000001"/>
    <n v="213"/>
    <n v="1278"/>
    <n v="8.4260999999999999"/>
    <n v="50.56"/>
    <n v="3.9561815336463226E-2"/>
    <n v="1"/>
    <m/>
    <x v="0"/>
    <s v="Nein"/>
    <x v="0"/>
  </r>
  <r>
    <n v="14567974"/>
    <x v="0"/>
    <x v="0"/>
    <n v="2000196"/>
    <s v="Sofortrechnung"/>
    <s v="eam\mustafa.oezer"/>
    <x v="0"/>
    <s v="30768"/>
    <s v="Univerzal N.C. S.R.O"/>
    <x v="1"/>
    <s v="9"/>
    <s v="101690322"/>
    <x v="283"/>
    <s v="Xiaomi 14T Pro 5G 12GB/512GB"/>
    <n v="3"/>
    <n v="495"/>
    <n v="522"/>
    <n v="1566"/>
    <n v="27"/>
    <n v="81"/>
    <n v="5.17"/>
    <s v="V0164"/>
    <x v="4"/>
    <s v="KPUD"/>
    <s v="EXP"/>
    <s v="Geräte"/>
    <x v="4"/>
    <n v="3"/>
    <n v="495"/>
    <n v="522"/>
    <n v="1566"/>
    <n v="27"/>
    <n v="81"/>
    <n v="5.1724137931034482E-2"/>
    <n v="1"/>
    <m/>
    <x v="0"/>
    <s v="Nein"/>
    <x v="0"/>
  </r>
  <r>
    <n v="14567974"/>
    <x v="0"/>
    <x v="0"/>
    <n v="2000196"/>
    <s v="Sofortrechnung"/>
    <s v="eam\mustafa.oezer"/>
    <x v="0"/>
    <s v="30768"/>
    <s v="Univerzal N.C. S.R.O"/>
    <x v="1"/>
    <s v="10"/>
    <s v="100034474"/>
    <x v="284"/>
    <s v="Samsung S921B S24 5G 128GB"/>
    <n v="1"/>
    <n v="487.01440000000002"/>
    <n v="498"/>
    <n v="498"/>
    <n v="10.9856"/>
    <n v="10.99"/>
    <n v="2.2000000000000002"/>
    <s v="V0164"/>
    <x v="4"/>
    <s v="KPUD"/>
    <s v="EXP"/>
    <s v="Geräte"/>
    <x v="4"/>
    <n v="1"/>
    <n v="487.01440000000002"/>
    <n v="498"/>
    <n v="498"/>
    <n v="10.9856"/>
    <n v="10.99"/>
    <n v="2.2068273092369479E-2"/>
    <n v="1"/>
    <m/>
    <x v="0"/>
    <s v="Nein"/>
    <x v="0"/>
  </r>
  <r>
    <n v="14567974"/>
    <x v="0"/>
    <x v="0"/>
    <n v="2000196"/>
    <s v="Sofortrechnung"/>
    <s v="eam\mustafa.oezer"/>
    <x v="0"/>
    <s v="30768"/>
    <s v="Univerzal N.C. S.R.O"/>
    <x v="1"/>
    <s v="11"/>
    <s v="101030382"/>
    <x v="28"/>
    <s v="Samsung S921B S24 5G 256GB"/>
    <n v="1"/>
    <n v="530.07069999999999"/>
    <n v="547"/>
    <n v="547"/>
    <n v="16.929300000000001"/>
    <n v="16.93"/>
    <n v="3.09"/>
    <s v="V0164"/>
    <x v="4"/>
    <s v="KPUD"/>
    <s v="EXP"/>
    <s v="Geräte"/>
    <x v="4"/>
    <n v="1"/>
    <n v="530.07069999999999"/>
    <n v="547"/>
    <n v="547"/>
    <n v="16.929300000000001"/>
    <n v="16.93"/>
    <n v="3.0950639853747713E-2"/>
    <n v="1"/>
    <m/>
    <x v="0"/>
    <s v="Nein"/>
    <x v="0"/>
  </r>
  <r>
    <n v="14567974"/>
    <x v="0"/>
    <x v="0"/>
    <n v="2000196"/>
    <s v="Sofortrechnung"/>
    <s v="eam\mustafa.oezer"/>
    <x v="0"/>
    <s v="30768"/>
    <s v="Univerzal N.C. S.R.O"/>
    <x v="1"/>
    <s v="12"/>
    <s v="101030394"/>
    <x v="104"/>
    <s v="Samsung S928B S24 Ultra 5G 256GB"/>
    <n v="1"/>
    <n v="778.5539"/>
    <n v="779"/>
    <n v="779"/>
    <n v="0.4461"/>
    <n v="0.45"/>
    <n v="0.05"/>
    <s v="V0164"/>
    <x v="4"/>
    <s v="KPUD"/>
    <s v="EXP"/>
    <s v="Geräte"/>
    <x v="4"/>
    <n v="1"/>
    <n v="778.5539"/>
    <n v="779"/>
    <n v="779"/>
    <n v="0.4461"/>
    <n v="0.45"/>
    <n v="5.7766367137355589E-4"/>
    <n v="1"/>
    <m/>
    <x v="0"/>
    <s v="Nein"/>
    <x v="0"/>
  </r>
  <r>
    <n v="14567974"/>
    <x v="0"/>
    <x v="0"/>
    <n v="2000196"/>
    <s v="Sofortrechnung"/>
    <s v="eam\mustafa.oezer"/>
    <x v="0"/>
    <s v="30768"/>
    <s v="Univerzal N.C. S.R.O"/>
    <x v="1"/>
    <s v="13"/>
    <s v="100303121"/>
    <x v="121"/>
    <s v="Apple iPhone 16 Pro 128GB"/>
    <n v="1"/>
    <n v="937.89080000000001"/>
    <n v="928"/>
    <n v="928"/>
    <n v="-9.8908000000000005"/>
    <n v="-9.89"/>
    <n v="-1.06"/>
    <s v="V0164"/>
    <x v="4"/>
    <s v="KPUD"/>
    <s v="EXP"/>
    <s v="Geräte"/>
    <x v="4"/>
    <n v="1"/>
    <n v="937.89080000000001"/>
    <n v="928"/>
    <n v="928"/>
    <n v="-9.8908000000000005"/>
    <n v="-9.89"/>
    <n v="-1.0657327586206897E-2"/>
    <n v="1"/>
    <m/>
    <x v="0"/>
    <s v="Nein"/>
    <x v="1"/>
  </r>
  <r>
    <n v="14567974"/>
    <x v="0"/>
    <x v="0"/>
    <n v="2000196"/>
    <s v="Sofortrechnung"/>
    <s v="eam\mustafa.oezer"/>
    <x v="0"/>
    <s v="30768"/>
    <s v="Univerzal N.C. S.R.O"/>
    <x v="1"/>
    <s v="14"/>
    <s v="101030399"/>
    <x v="171"/>
    <s v="Samsung S928B S24 Ultra 5G 512GB"/>
    <n v="1"/>
    <n v="901.34349999999995"/>
    <n v="859"/>
    <n v="859"/>
    <n v="-42.343499999999999"/>
    <n v="-42.34"/>
    <n v="-4.92"/>
    <s v="V0164"/>
    <x v="4"/>
    <s v="KPUD"/>
    <s v="EXP"/>
    <s v="Geräte"/>
    <x v="4"/>
    <n v="1"/>
    <n v="901.34349999999995"/>
    <n v="859"/>
    <n v="859"/>
    <n v="-42.343499999999999"/>
    <n v="-42.34"/>
    <n v="-4.9289871944121072E-2"/>
    <n v="1"/>
    <m/>
    <x v="0"/>
    <s v="Nein"/>
    <x v="1"/>
  </r>
  <r>
    <n v="14567974"/>
    <x v="0"/>
    <x v="0"/>
    <n v="2000196"/>
    <s v="Sofortrechnung"/>
    <s v="eam\mustafa.oezer"/>
    <x v="0"/>
    <s v="30768"/>
    <s v="Univerzal N.C. S.R.O"/>
    <x v="1"/>
    <s v="15"/>
    <s v="101030383"/>
    <x v="106"/>
    <s v="Samsung S921B S24 5G 256GB"/>
    <n v="2"/>
    <n v="537"/>
    <n v="547"/>
    <n v="1094"/>
    <n v="10"/>
    <n v="20"/>
    <n v="1.82"/>
    <s v="V0164"/>
    <x v="4"/>
    <s v="KPUD"/>
    <s v="EXP"/>
    <s v="Geräte"/>
    <x v="4"/>
    <n v="2"/>
    <n v="537"/>
    <n v="547"/>
    <n v="1094"/>
    <n v="10"/>
    <n v="20"/>
    <n v="1.8281535648994516E-2"/>
    <n v="1"/>
    <m/>
    <x v="0"/>
    <s v="Nein"/>
    <x v="0"/>
  </r>
  <r>
    <n v="14571543"/>
    <x v="0"/>
    <x v="0"/>
    <n v="2000197"/>
    <s v="Sofortrechnung"/>
    <s v="Yasar.Yigitbilek"/>
    <x v="0"/>
    <s v="25404"/>
    <s v="Edery International BV"/>
    <x v="1"/>
    <s v="1"/>
    <s v="100050277"/>
    <x v="267"/>
    <s v="Motorola Edge 50 Neo 5G 512GB"/>
    <n v="30"/>
    <n v="235"/>
    <n v="252"/>
    <n v="7560"/>
    <n v="17"/>
    <n v="510"/>
    <n v="6.74"/>
    <s v="V0164"/>
    <x v="4"/>
    <s v="KÜB8"/>
    <s v="EXP"/>
    <s v="Geräte"/>
    <x v="4"/>
    <n v="30"/>
    <n v="235"/>
    <n v="252"/>
    <n v="7560"/>
    <n v="17"/>
    <n v="510"/>
    <n v="6.7460317460317457E-2"/>
    <n v="1"/>
    <m/>
    <x v="0"/>
    <s v="Nein"/>
    <x v="0"/>
  </r>
  <r>
    <n v="14571550"/>
    <x v="0"/>
    <x v="0"/>
    <n v="2000198"/>
    <s v="Sofortrechnung"/>
    <s v="Yasar.Yigitbilek"/>
    <x v="0"/>
    <s v="25404"/>
    <s v="Edery International BV"/>
    <x v="1"/>
    <s v="1"/>
    <s v="101300212"/>
    <x v="41"/>
    <s v="Apple iPhone 16 128GB"/>
    <n v="7"/>
    <n v="646.71050000000002"/>
    <n v="707"/>
    <n v="4949"/>
    <n v="60.289499999999997"/>
    <n v="422.03"/>
    <n v="8.52"/>
    <s v="V0164"/>
    <x v="4"/>
    <s v="KÜB8"/>
    <s v="EXP"/>
    <s v="Geräte"/>
    <x v="4"/>
    <n v="7"/>
    <n v="646.71050000000002"/>
    <n v="707"/>
    <n v="4949"/>
    <n v="60.289499999999997"/>
    <n v="422.03"/>
    <n v="8.5275813295615274E-2"/>
    <n v="1"/>
    <m/>
    <x v="0"/>
    <s v="Nein"/>
    <x v="0"/>
  </r>
  <r>
    <n v="14571644"/>
    <x v="0"/>
    <x v="0"/>
    <n v="2000199"/>
    <s v="Sofortrechnung"/>
    <s v="eam\mustafa.oezer"/>
    <x v="0"/>
    <s v="30849"/>
    <s v="multibrand project 3,0 srl"/>
    <x v="3"/>
    <s v="1"/>
    <s v="900010011"/>
    <x v="36"/>
    <s v="Sonstiges"/>
    <n v="1"/>
    <n v="0"/>
    <n v="29"/>
    <n v="29"/>
    <n v="29"/>
    <n v="29"/>
    <m/>
    <s v="V0022"/>
    <x v="13"/>
    <s v="KPUD"/>
    <s v="EXP"/>
    <s v="Sonstige"/>
    <x v="8"/>
    <n v="1"/>
    <n v="0"/>
    <n v="29"/>
    <n v="29"/>
    <n v="29"/>
    <n v="29"/>
    <n v="1"/>
    <n v="1"/>
    <m/>
    <x v="2"/>
    <s v="Ja"/>
    <x v="0"/>
  </r>
  <r>
    <n v="14571644"/>
    <x v="0"/>
    <x v="0"/>
    <n v="2000199"/>
    <s v="Sofortrechnung"/>
    <s v="eam\mustafa.oezer"/>
    <x v="0"/>
    <s v="30849"/>
    <s v="multibrand project 3,0 srl"/>
    <x v="1"/>
    <s v="2"/>
    <s v="100303119"/>
    <x v="118"/>
    <s v="Apple iPhone 16 Pro 128GB"/>
    <n v="2"/>
    <n v="924.98440000000005"/>
    <n v="927"/>
    <n v="1854"/>
    <n v="2.0156000000000001"/>
    <n v="4.03"/>
    <n v="0.21"/>
    <s v="V0022"/>
    <x v="13"/>
    <s v="KPUD"/>
    <s v="EXP"/>
    <s v="Geräte"/>
    <x v="8"/>
    <n v="2"/>
    <n v="924.98440000000005"/>
    <n v="927"/>
    <n v="1854"/>
    <n v="2.0156000000000001"/>
    <n v="4.03"/>
    <n v="2.1736785329018338E-3"/>
    <n v="1"/>
    <m/>
    <x v="0"/>
    <s v="Nein"/>
    <x v="0"/>
  </r>
  <r>
    <n v="14571644"/>
    <x v="0"/>
    <x v="0"/>
    <n v="2000199"/>
    <s v="Sofortrechnung"/>
    <s v="eam\mustafa.oezer"/>
    <x v="0"/>
    <s v="30849"/>
    <s v="multibrand project 3,0 srl"/>
    <x v="1"/>
    <s v="3"/>
    <s v="101300111"/>
    <x v="285"/>
    <s v="Apple iPad 10.9&quot; 2022 64GB [WiFi]"/>
    <n v="1"/>
    <n v="295.3005"/>
    <n v="305"/>
    <n v="305"/>
    <n v="9.6995000000000005"/>
    <n v="9.6999999999999993"/>
    <n v="3.18"/>
    <s v="V0022"/>
    <x v="13"/>
    <s v="KPUD"/>
    <s v="EXP"/>
    <s v="Geräte"/>
    <x v="8"/>
    <n v="1"/>
    <n v="295.3005"/>
    <n v="305"/>
    <n v="305"/>
    <n v="9.6995000000000005"/>
    <n v="9.6999999999999993"/>
    <n v="3.1803278688524589E-2"/>
    <n v="1"/>
    <m/>
    <x v="0"/>
    <s v="Nein"/>
    <x v="0"/>
  </r>
  <r>
    <n v="14571644"/>
    <x v="0"/>
    <x v="0"/>
    <n v="2000199"/>
    <s v="Sofortrechnung"/>
    <s v="eam\mustafa.oezer"/>
    <x v="0"/>
    <s v="30849"/>
    <s v="multibrand project 3,0 srl"/>
    <x v="1"/>
    <s v="4"/>
    <s v="101030654"/>
    <x v="44"/>
    <s v="Samsung X216B Tab A9+ 5G 128GB"/>
    <n v="1"/>
    <n v="179"/>
    <n v="205"/>
    <n v="205"/>
    <n v="26"/>
    <n v="26"/>
    <n v="12.68"/>
    <s v="V0022"/>
    <x v="13"/>
    <s v="KPUD"/>
    <s v="EXP"/>
    <s v="Geräte"/>
    <x v="8"/>
    <n v="1"/>
    <n v="179"/>
    <n v="205"/>
    <n v="205"/>
    <n v="26"/>
    <n v="26"/>
    <n v="0.12682926829268293"/>
    <n v="1"/>
    <m/>
    <x v="0"/>
    <s v="Nein"/>
    <x v="0"/>
  </r>
  <r>
    <n v="14571644"/>
    <x v="0"/>
    <x v="0"/>
    <n v="2000199"/>
    <s v="Sofortrechnung"/>
    <s v="eam\mustafa.oezer"/>
    <x v="0"/>
    <s v="30849"/>
    <s v="multibrand project 3,0 srl"/>
    <x v="1"/>
    <s v="5"/>
    <s v="100302481"/>
    <x v="81"/>
    <s v="Apple iPhone 13 128GB"/>
    <n v="2"/>
    <n v="416"/>
    <n v="427"/>
    <n v="854"/>
    <n v="11"/>
    <n v="22"/>
    <n v="2.57"/>
    <s v="V0022"/>
    <x v="13"/>
    <s v="KPUD"/>
    <s v="EXP"/>
    <s v="Geräte"/>
    <x v="8"/>
    <n v="2"/>
    <n v="416"/>
    <n v="427"/>
    <n v="854"/>
    <n v="11"/>
    <n v="22"/>
    <n v="2.576112412177986E-2"/>
    <n v="1"/>
    <m/>
    <x v="0"/>
    <s v="Nein"/>
    <x v="0"/>
  </r>
  <r>
    <n v="14571644"/>
    <x v="0"/>
    <x v="0"/>
    <n v="2000199"/>
    <s v="Sofortrechnung"/>
    <s v="eam\mustafa.oezer"/>
    <x v="0"/>
    <s v="30849"/>
    <s v="multibrand project 3,0 srl"/>
    <x v="0"/>
    <s v="6"/>
    <s v="200310918"/>
    <x v="286"/>
    <s v="Apple AirPods 2"/>
    <n v="2"/>
    <n v="87"/>
    <n v="101"/>
    <n v="202"/>
    <n v="14"/>
    <n v="28"/>
    <n v="13.86"/>
    <s v="V0022"/>
    <x v="13"/>
    <s v="KPUD"/>
    <s v="EXP"/>
    <s v="Zubehör"/>
    <x v="8"/>
    <n v="2"/>
    <n v="87"/>
    <n v="101"/>
    <n v="202"/>
    <n v="14"/>
    <n v="28"/>
    <n v="0.13861386138613863"/>
    <n v="1"/>
    <m/>
    <x v="0"/>
    <s v="Nein"/>
    <x v="0"/>
  </r>
  <r>
    <n v="14571644"/>
    <x v="0"/>
    <x v="0"/>
    <n v="2000199"/>
    <s v="Sofortrechnung"/>
    <s v="eam\mustafa.oezer"/>
    <x v="0"/>
    <s v="30849"/>
    <s v="multibrand project 3,0 srl"/>
    <x v="1"/>
    <s v="7"/>
    <s v="100302987"/>
    <x v="287"/>
    <s v="Apple iPhone 15 Pro Max 1TB"/>
    <n v="1"/>
    <n v="1106.2745"/>
    <n v="1109"/>
    <n v="1109"/>
    <n v="2.7254999999999998"/>
    <n v="2.73"/>
    <n v="0.24"/>
    <s v="V0022"/>
    <x v="13"/>
    <s v="KPUD"/>
    <s v="EXP"/>
    <s v="Geräte"/>
    <x v="8"/>
    <n v="1"/>
    <n v="1106.2745"/>
    <n v="1109"/>
    <n v="1109"/>
    <n v="2.7254999999999998"/>
    <n v="2.73"/>
    <n v="2.4616771866546438E-3"/>
    <n v="1"/>
    <m/>
    <x v="0"/>
    <s v="Nein"/>
    <x v="0"/>
  </r>
  <r>
    <n v="14571644"/>
    <x v="0"/>
    <x v="0"/>
    <n v="2000199"/>
    <s v="Sofortrechnung"/>
    <s v="eam\mustafa.oezer"/>
    <x v="0"/>
    <s v="30849"/>
    <s v="multibrand project 3,0 srl"/>
    <x v="1"/>
    <s v="8"/>
    <s v="100303148"/>
    <x v="196"/>
    <s v="Apple iPhone 15 Pro 512GB"/>
    <n v="1"/>
    <n v="944.7826"/>
    <n v="1039"/>
    <n v="1039"/>
    <n v="94.217399999999998"/>
    <n v="94.22"/>
    <n v="9.06"/>
    <s v="V0022"/>
    <x v="13"/>
    <s v="KPUD"/>
    <s v="EXP"/>
    <s v="Geräte"/>
    <x v="8"/>
    <n v="1"/>
    <n v="944.7826"/>
    <n v="1039"/>
    <n v="1039"/>
    <n v="94.217399999999998"/>
    <n v="94.22"/>
    <n v="9.0683349374398453E-2"/>
    <n v="1"/>
    <m/>
    <x v="0"/>
    <s v="Nein"/>
    <x v="0"/>
  </r>
  <r>
    <n v="14571644"/>
    <x v="0"/>
    <x v="0"/>
    <n v="2000199"/>
    <s v="Sofortrechnung"/>
    <s v="eam\mustafa.oezer"/>
    <x v="0"/>
    <s v="30849"/>
    <s v="multibrand project 3,0 srl"/>
    <x v="1"/>
    <s v="9"/>
    <s v="101300332"/>
    <x v="250"/>
    <s v="Apple iPad 10.2&quot; 2021 64GB [WiFi]"/>
    <n v="1"/>
    <n v="202"/>
    <n v="219"/>
    <n v="219"/>
    <n v="17"/>
    <n v="17"/>
    <n v="7.76"/>
    <s v="V0022"/>
    <x v="13"/>
    <s v="KPUD"/>
    <s v="EXP"/>
    <s v="Geräte"/>
    <x v="8"/>
    <n v="1"/>
    <n v="202"/>
    <n v="219"/>
    <n v="219"/>
    <n v="17"/>
    <n v="17"/>
    <n v="7.7625570776255703E-2"/>
    <n v="1"/>
    <m/>
    <x v="0"/>
    <s v="Nein"/>
    <x v="0"/>
  </r>
  <r>
    <n v="14571644"/>
    <x v="0"/>
    <x v="0"/>
    <n v="2000199"/>
    <s v="Sofortrechnung"/>
    <s v="eam\mustafa.oezer"/>
    <x v="0"/>
    <s v="30849"/>
    <s v="multibrand project 3,0 srl"/>
    <x v="1"/>
    <s v="10"/>
    <s v="101300037"/>
    <x v="91"/>
    <s v="Apple iPhone 14 128GB"/>
    <n v="2"/>
    <n v="492.46980000000002"/>
    <n v="519"/>
    <n v="1038"/>
    <n v="26.530200000000001"/>
    <n v="53.06"/>
    <n v="5.1100000000000003"/>
    <s v="V0022"/>
    <x v="13"/>
    <s v="KPUD"/>
    <s v="EXP"/>
    <s v="Geräte"/>
    <x v="8"/>
    <n v="2"/>
    <n v="492.46980000000002"/>
    <n v="519"/>
    <n v="1038"/>
    <n v="26.530200000000001"/>
    <n v="53.06"/>
    <n v="5.1117533718689788E-2"/>
    <n v="1"/>
    <m/>
    <x v="0"/>
    <s v="Nein"/>
    <x v="0"/>
  </r>
  <r>
    <n v="14571693"/>
    <x v="0"/>
    <x v="0"/>
    <n v="2000200"/>
    <s v="Sofortrechnung"/>
    <s v="eam\mustafa.oezer"/>
    <x v="1"/>
    <s v="28774"/>
    <s v="Köhler Teledata GmbH &amp; Co. KG"/>
    <x v="1"/>
    <s v="1"/>
    <s v="100060692"/>
    <x v="271"/>
    <s v="Google Pixel 9 Pro 256GB"/>
    <n v="5"/>
    <n v="829.95"/>
    <n v="839"/>
    <n v="4195"/>
    <n v="9.0500000000000007"/>
    <n v="45.25"/>
    <n v="1.07"/>
    <s v="V0012"/>
    <x v="1"/>
    <s v="KABB5"/>
    <s v="GRK"/>
    <s v="Geräte"/>
    <x v="1"/>
    <n v="5"/>
    <n v="829.95"/>
    <n v="839"/>
    <n v="4195"/>
    <n v="9.0500000000000007"/>
    <n v="45.25"/>
    <n v="1.0786650774731824E-2"/>
    <n v="1"/>
    <m/>
    <x v="0"/>
    <s v="Nein"/>
    <x v="0"/>
  </r>
  <r>
    <n v="14571466"/>
    <x v="0"/>
    <x v="0"/>
    <n v="2000201"/>
    <s v="Sofortrechnung"/>
    <s v="eam\mustafa.oezer"/>
    <x v="1"/>
    <s v="25907"/>
    <s v="Red Tech GmbH"/>
    <x v="1"/>
    <s v="1"/>
    <s v="101690329"/>
    <x v="288"/>
    <s v="Xiaomi Redmi 14C 8GB/256GB"/>
    <n v="3"/>
    <n v="101"/>
    <n v="111"/>
    <n v="333"/>
    <n v="10"/>
    <n v="30"/>
    <n v="9"/>
    <s v="V0012"/>
    <x v="1"/>
    <s v="KABB0"/>
    <s v="GRK"/>
    <s v="Geräte"/>
    <x v="1"/>
    <n v="3"/>
    <n v="101"/>
    <n v="111"/>
    <n v="333"/>
    <n v="10"/>
    <n v="30"/>
    <n v="9.0090090090090086E-2"/>
    <n v="1"/>
    <m/>
    <x v="0"/>
    <s v="Nein"/>
    <x v="0"/>
  </r>
  <r>
    <n v="14571466"/>
    <x v="0"/>
    <x v="0"/>
    <n v="2000201"/>
    <s v="Sofortrechnung"/>
    <s v="eam\mustafa.oezer"/>
    <x v="1"/>
    <s v="25907"/>
    <s v="Red Tech GmbH"/>
    <x v="1"/>
    <s v="2"/>
    <s v="100034514"/>
    <x v="289"/>
    <s v="Samsung S921B S24 5G 128GB EE"/>
    <n v="2"/>
    <n v="495.77140000000003"/>
    <n v="499"/>
    <n v="998"/>
    <n v="3.2286000000000001"/>
    <n v="6.46"/>
    <n v="0.64"/>
    <s v="V0012"/>
    <x v="1"/>
    <s v="KABB0"/>
    <s v="GRK"/>
    <s v="Geräte"/>
    <x v="1"/>
    <n v="2"/>
    <n v="495.77140000000003"/>
    <n v="499"/>
    <n v="998"/>
    <n v="3.2286000000000001"/>
    <n v="6.46"/>
    <n v="6.472945891783567E-3"/>
    <n v="1"/>
    <m/>
    <x v="0"/>
    <s v="Nein"/>
    <x v="0"/>
  </r>
  <r>
    <n v="14571466"/>
    <x v="0"/>
    <x v="0"/>
    <n v="2000201"/>
    <s v="Sofortrechnung"/>
    <s v="eam\mustafa.oezer"/>
    <x v="1"/>
    <s v="25907"/>
    <s v="Red Tech GmbH"/>
    <x v="1"/>
    <s v="3"/>
    <s v="101030190"/>
    <x v="255"/>
    <s v="Samsung X205N Tab A8 LTE 32GB"/>
    <n v="1"/>
    <n v="75"/>
    <n v="146"/>
    <n v="146"/>
    <n v="71"/>
    <n v="71"/>
    <n v="48.63"/>
    <s v="V0012"/>
    <x v="1"/>
    <s v="KABB0"/>
    <s v="GRK"/>
    <s v="Geräte"/>
    <x v="1"/>
    <n v="1"/>
    <n v="75"/>
    <n v="146"/>
    <n v="146"/>
    <n v="71"/>
    <n v="71"/>
    <n v="0.4863013698630137"/>
    <n v="1"/>
    <m/>
    <x v="0"/>
    <s v="Nein"/>
    <x v="0"/>
  </r>
  <r>
    <n v="14571466"/>
    <x v="0"/>
    <x v="0"/>
    <n v="2000201"/>
    <s v="Sofortrechnung"/>
    <s v="eam\mustafa.oezer"/>
    <x v="1"/>
    <s v="25907"/>
    <s v="Red Tech GmbH"/>
    <x v="1"/>
    <s v="4"/>
    <s v="101030516"/>
    <x v="137"/>
    <s v="Samsung S928B S24 Ultra 5G 512GB"/>
    <n v="3"/>
    <n v="848.8066"/>
    <n v="852"/>
    <n v="2556"/>
    <n v="3.1934"/>
    <n v="9.58"/>
    <n v="0.37"/>
    <s v="V0012"/>
    <x v="1"/>
    <s v="KABB0"/>
    <s v="GRK"/>
    <s v="Geräte"/>
    <x v="1"/>
    <n v="3"/>
    <n v="848.8066"/>
    <n v="852"/>
    <n v="2556"/>
    <n v="3.1934"/>
    <n v="9.58"/>
    <n v="3.7480438184663537E-3"/>
    <n v="1"/>
    <m/>
    <x v="0"/>
    <s v="Nein"/>
    <x v="0"/>
  </r>
  <r>
    <n v="14571466"/>
    <x v="0"/>
    <x v="0"/>
    <n v="2000201"/>
    <s v="Sofortrechnung"/>
    <s v="eam\mustafa.oezer"/>
    <x v="1"/>
    <s v="25907"/>
    <s v="Red Tech GmbH"/>
    <x v="1"/>
    <s v="5"/>
    <s v="101030493"/>
    <x v="140"/>
    <s v="Samsung A356B A35 5G 256GB"/>
    <n v="1"/>
    <n v="224"/>
    <n v="232"/>
    <n v="232"/>
    <n v="8"/>
    <n v="8"/>
    <n v="3.44"/>
    <s v="V0012"/>
    <x v="1"/>
    <s v="KABB0"/>
    <s v="GRK"/>
    <s v="Geräte"/>
    <x v="1"/>
    <n v="1"/>
    <n v="224"/>
    <n v="232"/>
    <n v="232"/>
    <n v="8"/>
    <n v="8"/>
    <n v="3.4482758620689655E-2"/>
    <n v="1"/>
    <m/>
    <x v="0"/>
    <s v="Nein"/>
    <x v="0"/>
  </r>
  <r>
    <n v="14571466"/>
    <x v="0"/>
    <x v="0"/>
    <n v="2000201"/>
    <s v="Sofortrechnung"/>
    <s v="eam\mustafa.oezer"/>
    <x v="1"/>
    <s v="25907"/>
    <s v="Red Tech GmbH"/>
    <x v="1"/>
    <s v="6"/>
    <s v="101690228"/>
    <x v="47"/>
    <s v="Xiaomi POCO X6 5G 8GB/256GB"/>
    <n v="1"/>
    <n v="177"/>
    <n v="192"/>
    <n v="192"/>
    <n v="15"/>
    <n v="15"/>
    <n v="7.81"/>
    <s v="V0012"/>
    <x v="1"/>
    <s v="KABB0"/>
    <s v="GRK"/>
    <s v="Geräte"/>
    <x v="1"/>
    <n v="1"/>
    <n v="177"/>
    <n v="192"/>
    <n v="192"/>
    <n v="15"/>
    <n v="15"/>
    <n v="7.8125E-2"/>
    <n v="1"/>
    <m/>
    <x v="0"/>
    <s v="Nein"/>
    <x v="0"/>
  </r>
  <r>
    <n v="14571466"/>
    <x v="0"/>
    <x v="0"/>
    <n v="2000201"/>
    <s v="Sofortrechnung"/>
    <s v="eam\mustafa.oezer"/>
    <x v="1"/>
    <s v="25907"/>
    <s v="Red Tech GmbH"/>
    <x v="1"/>
    <s v="7"/>
    <s v="101690262"/>
    <x v="290"/>
    <s v="Xiaomi Redmi Note 13 Pro 8GB/256GB"/>
    <n v="1"/>
    <n v="157"/>
    <n v="166"/>
    <n v="166"/>
    <n v="9"/>
    <n v="9"/>
    <n v="5.42"/>
    <s v="V0012"/>
    <x v="1"/>
    <s v="KABB0"/>
    <s v="GRK"/>
    <s v="Geräte"/>
    <x v="1"/>
    <n v="1"/>
    <n v="157"/>
    <n v="166"/>
    <n v="166"/>
    <n v="9"/>
    <n v="9"/>
    <n v="5.4216867469879519E-2"/>
    <n v="1"/>
    <m/>
    <x v="0"/>
    <s v="Nein"/>
    <x v="0"/>
  </r>
  <r>
    <n v="14571691"/>
    <x v="0"/>
    <x v="0"/>
    <n v="2000202"/>
    <s v="Sofortrechnung"/>
    <s v="eam\mustafa.oezer"/>
    <x v="0"/>
    <s v="29065"/>
    <s v="KONECT SAS"/>
    <x v="1"/>
    <s v="1"/>
    <s v="100034474"/>
    <x v="284"/>
    <s v="Samsung S921B S24 5G 128GB"/>
    <n v="5"/>
    <n v="487.01440000000002"/>
    <n v="489"/>
    <n v="2445"/>
    <n v="1.9856"/>
    <n v="9.93"/>
    <n v="0.4"/>
    <s v="V0012"/>
    <x v="1"/>
    <s v="KÜB8"/>
    <s v="EXP"/>
    <s v="Geräte"/>
    <x v="1"/>
    <n v="5"/>
    <n v="487.01440000000002"/>
    <n v="489"/>
    <n v="2445"/>
    <n v="1.9856"/>
    <n v="9.93"/>
    <n v="4.061349693251534E-3"/>
    <n v="1"/>
    <m/>
    <x v="0"/>
    <s v="Nein"/>
    <x v="0"/>
  </r>
  <r>
    <n v="14571691"/>
    <x v="0"/>
    <x v="0"/>
    <n v="2000202"/>
    <s v="Sofortrechnung"/>
    <s v="eam\mustafa.oezer"/>
    <x v="0"/>
    <s v="29065"/>
    <s v="KONECT SAS"/>
    <x v="1"/>
    <s v="2"/>
    <s v="101690346"/>
    <x v="291"/>
    <s v="Xiaomi Redmi A3 4GB/128GB"/>
    <n v="4"/>
    <n v="64"/>
    <n v="67"/>
    <n v="268"/>
    <n v="3"/>
    <n v="12"/>
    <n v="4.47"/>
    <s v="V0012"/>
    <x v="1"/>
    <s v="KÜB8"/>
    <s v="EXP"/>
    <s v="Geräte"/>
    <x v="1"/>
    <n v="4"/>
    <n v="64"/>
    <n v="67"/>
    <n v="268"/>
    <n v="3"/>
    <n v="12"/>
    <n v="4.4776119402985072E-2"/>
    <n v="1"/>
    <m/>
    <x v="0"/>
    <s v="Nein"/>
    <x v="0"/>
  </r>
  <r>
    <n v="14571691"/>
    <x v="0"/>
    <x v="0"/>
    <n v="2000202"/>
    <s v="Sofortrechnung"/>
    <s v="eam\mustafa.oezer"/>
    <x v="0"/>
    <s v="29065"/>
    <s v="KONECT SAS"/>
    <x v="1"/>
    <s v="3"/>
    <s v="101030412"/>
    <x v="56"/>
    <s v="Samsung A057G A05s 128GB"/>
    <n v="10"/>
    <n v="93.245800000000003"/>
    <n v="99"/>
    <n v="990"/>
    <n v="5.7542"/>
    <n v="57.54"/>
    <n v="5.81"/>
    <s v="V0012"/>
    <x v="1"/>
    <s v="KÜB8"/>
    <s v="EXP"/>
    <s v="Geräte"/>
    <x v="1"/>
    <n v="10"/>
    <n v="93.245800000000003"/>
    <n v="99"/>
    <n v="990"/>
    <n v="5.7542"/>
    <n v="57.54"/>
    <n v="5.8121212121212122E-2"/>
    <n v="1"/>
    <m/>
    <x v="0"/>
    <s v="Nein"/>
    <x v="0"/>
  </r>
  <r>
    <n v="14571691"/>
    <x v="0"/>
    <x v="0"/>
    <n v="2000202"/>
    <s v="Sofortrechnung"/>
    <s v="eam\mustafa.oezer"/>
    <x v="0"/>
    <s v="29065"/>
    <s v="KONECT SAS"/>
    <x v="1"/>
    <s v="4"/>
    <s v="101680029"/>
    <x v="275"/>
    <s v="OnePlus Nord CE4 5G 8GB/256GB"/>
    <n v="1"/>
    <n v="158.58330000000001"/>
    <n v="166"/>
    <n v="166"/>
    <n v="7.4166999999999996"/>
    <n v="7.42"/>
    <n v="4.46"/>
    <s v="V0012"/>
    <x v="1"/>
    <s v="KÜB8"/>
    <s v="EXP"/>
    <s v="Geräte"/>
    <x v="1"/>
    <n v="1"/>
    <n v="158.58330000000001"/>
    <n v="166"/>
    <n v="166"/>
    <n v="7.4166999999999996"/>
    <n v="7.42"/>
    <n v="4.4698795180722894E-2"/>
    <n v="1"/>
    <m/>
    <x v="0"/>
    <s v="Nein"/>
    <x v="0"/>
  </r>
  <r>
    <n v="14571556"/>
    <x v="0"/>
    <x v="0"/>
    <n v="2000203"/>
    <s v="Sofortrechnung"/>
    <s v="Yasar.Yigitbilek"/>
    <x v="1"/>
    <s v="26898"/>
    <s v="Wortmann Telecom GmbH"/>
    <x v="1"/>
    <s v="1"/>
    <s v="101030496"/>
    <x v="292"/>
    <s v="Samsung X216B Tab A9+ 5G 128GB"/>
    <n v="100"/>
    <n v="182.7586"/>
    <n v="192"/>
    <n v="19200"/>
    <n v="9.2414000000000005"/>
    <n v="924.14"/>
    <n v="4.8099999999999996"/>
    <s v="V0012"/>
    <x v="1"/>
    <s v="KÜB8"/>
    <s v="GRK"/>
    <s v="Geräte"/>
    <x v="1"/>
    <n v="100"/>
    <n v="182.7586"/>
    <n v="192"/>
    <n v="19200"/>
    <n v="9.2414000000000005"/>
    <n v="924.14"/>
    <n v="4.8132291666666667E-2"/>
    <n v="1"/>
    <m/>
    <x v="0"/>
    <s v="Nein"/>
    <x v="0"/>
  </r>
  <r>
    <n v="14571556"/>
    <x v="0"/>
    <x v="0"/>
    <n v="2000203"/>
    <s v="Sofortrechnung"/>
    <s v="Yasar.Yigitbilek"/>
    <x v="1"/>
    <s v="26898"/>
    <s v="Wortmann Telecom GmbH"/>
    <x v="1"/>
    <s v="2"/>
    <s v="100060692"/>
    <x v="271"/>
    <s v="Google Pixel 9 Pro 256GB"/>
    <n v="10"/>
    <n v="829.95"/>
    <n v="839"/>
    <n v="8390"/>
    <n v="9.0500000000000007"/>
    <n v="90.5"/>
    <n v="1.07"/>
    <s v="V0012"/>
    <x v="1"/>
    <s v="KÜB8"/>
    <s v="GRK"/>
    <s v="Geräte"/>
    <x v="1"/>
    <n v="10"/>
    <n v="829.95"/>
    <n v="839"/>
    <n v="8390"/>
    <n v="9.0500000000000007"/>
    <n v="90.5"/>
    <n v="1.0786650774731824E-2"/>
    <n v="1"/>
    <m/>
    <x v="0"/>
    <s v="Nein"/>
    <x v="0"/>
  </r>
  <r>
    <n v="14571556"/>
    <x v="0"/>
    <x v="0"/>
    <n v="2000203"/>
    <s v="Sofortrechnung"/>
    <s v="Yasar.Yigitbilek"/>
    <x v="1"/>
    <s v="26898"/>
    <s v="Wortmann Telecom GmbH"/>
    <x v="1"/>
    <s v="3"/>
    <s v="100050281"/>
    <x v="293"/>
    <s v="Motorola Moto G35 5G 128GB"/>
    <n v="20"/>
    <n v="109.3682"/>
    <n v="112"/>
    <n v="2240"/>
    <n v="2.6318000000000001"/>
    <n v="52.64"/>
    <n v="2.34"/>
    <s v="V0012"/>
    <x v="1"/>
    <s v="KÜB8"/>
    <s v="GRK"/>
    <s v="Geräte"/>
    <x v="1"/>
    <n v="20"/>
    <n v="109.3682"/>
    <n v="112"/>
    <n v="2240"/>
    <n v="2.6318000000000001"/>
    <n v="52.64"/>
    <n v="2.35E-2"/>
    <n v="1"/>
    <m/>
    <x v="0"/>
    <s v="Nein"/>
    <x v="0"/>
  </r>
  <r>
    <n v="14571556"/>
    <x v="0"/>
    <x v="0"/>
    <n v="2000203"/>
    <s v="Sofortrechnung"/>
    <s v="Yasar.Yigitbilek"/>
    <x v="1"/>
    <s v="26898"/>
    <s v="Wortmann Telecom GmbH"/>
    <x v="1"/>
    <s v="4"/>
    <s v="100050293"/>
    <x v="61"/>
    <s v="Motorola Moto G55 5G 256GB"/>
    <n v="20"/>
    <n v="149"/>
    <n v="152"/>
    <n v="3040"/>
    <n v="3"/>
    <n v="60"/>
    <n v="1.97"/>
    <s v="V0012"/>
    <x v="1"/>
    <s v="KÜB8"/>
    <s v="GRK"/>
    <s v="Geräte"/>
    <x v="1"/>
    <n v="20"/>
    <n v="149"/>
    <n v="152"/>
    <n v="3040"/>
    <n v="3"/>
    <n v="60"/>
    <n v="1.9736842105263157E-2"/>
    <n v="1"/>
    <m/>
    <x v="0"/>
    <s v="Nein"/>
    <x v="0"/>
  </r>
  <r>
    <n v="14571556"/>
    <x v="0"/>
    <x v="0"/>
    <n v="2000203"/>
    <s v="Sofortrechnung"/>
    <s v="Yasar.Yigitbilek"/>
    <x v="1"/>
    <s v="26898"/>
    <s v="Wortmann Telecom GmbH"/>
    <x v="1"/>
    <s v="5"/>
    <s v="100302952"/>
    <x v="20"/>
    <s v="Apple iPhone 15 128GB"/>
    <n v="50"/>
    <n v="605"/>
    <n v="617"/>
    <n v="30850"/>
    <n v="12"/>
    <n v="600"/>
    <n v="1.94"/>
    <s v="V0012"/>
    <x v="1"/>
    <s v="KÜB8"/>
    <s v="GRK"/>
    <s v="Geräte"/>
    <x v="1"/>
    <n v="50"/>
    <n v="605"/>
    <n v="617"/>
    <n v="30850"/>
    <n v="12"/>
    <n v="600"/>
    <n v="1.9448946515397084E-2"/>
    <n v="1"/>
    <m/>
    <x v="0"/>
    <s v="Nein"/>
    <x v="0"/>
  </r>
  <r>
    <n v="14571556"/>
    <x v="0"/>
    <x v="0"/>
    <n v="2000203"/>
    <s v="Sofortrechnung"/>
    <s v="Yasar.Yigitbilek"/>
    <x v="1"/>
    <s v="26898"/>
    <s v="Wortmann Telecom GmbH"/>
    <x v="1"/>
    <s v="6"/>
    <s v="100050291"/>
    <x v="294"/>
    <s v="Motorola Moto G55 5G 256GB"/>
    <n v="20"/>
    <n v="149"/>
    <n v="152"/>
    <n v="3040"/>
    <n v="3"/>
    <n v="60"/>
    <n v="1.97"/>
    <s v="V0012"/>
    <x v="1"/>
    <s v="KÜB8"/>
    <s v="GRK"/>
    <s v="Geräte"/>
    <x v="1"/>
    <n v="20"/>
    <n v="149"/>
    <n v="152"/>
    <n v="3040"/>
    <n v="3"/>
    <n v="60"/>
    <n v="1.9736842105263157E-2"/>
    <n v="1"/>
    <m/>
    <x v="0"/>
    <s v="Nein"/>
    <x v="0"/>
  </r>
  <r>
    <n v="14571556"/>
    <x v="0"/>
    <x v="0"/>
    <n v="2000203"/>
    <s v="Sofortrechnung"/>
    <s v="Yasar.Yigitbilek"/>
    <x v="1"/>
    <s v="26898"/>
    <s v="Wortmann Telecom GmbH"/>
    <x v="1"/>
    <s v="7"/>
    <s v="100050287"/>
    <x v="96"/>
    <s v="Motorola Moto G75 5G 256GB"/>
    <n v="10"/>
    <n v="181"/>
    <n v="185"/>
    <n v="1850"/>
    <n v="4"/>
    <n v="40"/>
    <n v="2.16"/>
    <s v="V0012"/>
    <x v="1"/>
    <s v="KÜB8"/>
    <s v="GRK"/>
    <s v="Geräte"/>
    <x v="1"/>
    <n v="10"/>
    <n v="181"/>
    <n v="185"/>
    <n v="1850"/>
    <n v="4"/>
    <n v="40"/>
    <n v="2.1621621621621623E-2"/>
    <n v="1"/>
    <m/>
    <x v="0"/>
    <s v="Nein"/>
    <x v="0"/>
  </r>
  <r>
    <n v="14571556"/>
    <x v="0"/>
    <x v="0"/>
    <n v="2000203"/>
    <s v="Sofortrechnung"/>
    <s v="Yasar.Yigitbilek"/>
    <x v="1"/>
    <s v="26898"/>
    <s v="Wortmann Telecom GmbH"/>
    <x v="1"/>
    <s v="8"/>
    <s v="100050289"/>
    <x v="21"/>
    <s v="Motorola Moto G55 5G 256GB"/>
    <n v="20"/>
    <n v="149"/>
    <n v="152"/>
    <n v="3040"/>
    <n v="3"/>
    <n v="60"/>
    <n v="1.97"/>
    <s v="V0012"/>
    <x v="1"/>
    <s v="KÜB8"/>
    <s v="GRK"/>
    <s v="Geräte"/>
    <x v="1"/>
    <n v="20"/>
    <n v="149"/>
    <n v="152"/>
    <n v="3040"/>
    <n v="3"/>
    <n v="60"/>
    <n v="1.9736842105263157E-2"/>
    <n v="1"/>
    <m/>
    <x v="0"/>
    <s v="Nein"/>
    <x v="0"/>
  </r>
  <r>
    <n v="14571556"/>
    <x v="0"/>
    <x v="0"/>
    <n v="2000203"/>
    <s v="Sofortrechnung"/>
    <s v="Yasar.Yigitbilek"/>
    <x v="1"/>
    <s v="26898"/>
    <s v="Wortmann Telecom GmbH"/>
    <x v="1"/>
    <s v="9"/>
    <s v="100034501"/>
    <x v="295"/>
    <s v="Samsung G556B Xcover 7 128GB EE"/>
    <n v="30"/>
    <n v="219"/>
    <n v="230"/>
    <n v="6900"/>
    <n v="11"/>
    <n v="330"/>
    <n v="4.78"/>
    <s v="V0012"/>
    <x v="1"/>
    <s v="KÜB8"/>
    <s v="GRK"/>
    <s v="Geräte"/>
    <x v="1"/>
    <n v="30"/>
    <n v="219"/>
    <n v="230"/>
    <n v="6900"/>
    <n v="11"/>
    <n v="330"/>
    <n v="4.7826086956521741E-2"/>
    <n v="1"/>
    <m/>
    <x v="0"/>
    <s v="Nein"/>
    <x v="0"/>
  </r>
  <r>
    <n v="14571556"/>
    <x v="0"/>
    <x v="0"/>
    <n v="2000203"/>
    <s v="Sofortrechnung"/>
    <s v="Yasar.Yigitbilek"/>
    <x v="1"/>
    <s v="26898"/>
    <s v="Wortmann Telecom GmbH"/>
    <x v="1"/>
    <s v="10"/>
    <s v="101030654"/>
    <x v="44"/>
    <s v="Samsung X216B Tab A9+ 5G 128GB"/>
    <n v="100"/>
    <n v="179"/>
    <n v="192"/>
    <n v="19200"/>
    <n v="13"/>
    <n v="1300"/>
    <n v="6.77"/>
    <s v="V0012"/>
    <x v="1"/>
    <s v="KÜB8"/>
    <s v="GRK"/>
    <s v="Geräte"/>
    <x v="1"/>
    <n v="100"/>
    <n v="179"/>
    <n v="192"/>
    <n v="19200"/>
    <n v="13"/>
    <n v="1300"/>
    <n v="6.7708333333333329E-2"/>
    <n v="1"/>
    <m/>
    <x v="0"/>
    <s v="Nein"/>
    <x v="0"/>
  </r>
  <r>
    <n v="14571556"/>
    <x v="0"/>
    <x v="0"/>
    <n v="2000203"/>
    <s v="Sofortrechnung"/>
    <s v="Yasar.Yigitbilek"/>
    <x v="1"/>
    <s v="26898"/>
    <s v="Wortmann Telecom GmbH"/>
    <x v="1"/>
    <s v="11"/>
    <s v="101030327"/>
    <x v="296"/>
    <s v="Samsung T636B Tab Active4 Pro 5G 64GB"/>
    <n v="100"/>
    <n v="399.14030000000002"/>
    <n v="409"/>
    <n v="40900"/>
    <n v="9.8597000000000001"/>
    <n v="985.97"/>
    <n v="2.41"/>
    <s v="V0012"/>
    <x v="1"/>
    <s v="KÜB8"/>
    <s v="GRK"/>
    <s v="Geräte"/>
    <x v="1"/>
    <n v="100"/>
    <n v="399.14030000000002"/>
    <n v="409"/>
    <n v="40900"/>
    <n v="9.8597000000000001"/>
    <n v="985.97"/>
    <n v="2.410684596577017E-2"/>
    <n v="1"/>
    <m/>
    <x v="0"/>
    <s v="Nein"/>
    <x v="0"/>
  </r>
  <r>
    <n v="14571556"/>
    <x v="0"/>
    <x v="0"/>
    <n v="2000203"/>
    <s v="Sofortrechnung"/>
    <s v="Yasar.Yigitbilek"/>
    <x v="1"/>
    <s v="26898"/>
    <s v="Wortmann Telecom GmbH"/>
    <x v="1"/>
    <s v="12"/>
    <s v="100050285"/>
    <x v="297"/>
    <s v="Motorola Moto G35 5G 128GB"/>
    <n v="20"/>
    <n v="107.33"/>
    <n v="112"/>
    <n v="2240"/>
    <n v="4.67"/>
    <n v="93.4"/>
    <n v="4.16"/>
    <s v="V0012"/>
    <x v="1"/>
    <s v="KÜB8"/>
    <s v="GRK"/>
    <s v="Geräte"/>
    <x v="1"/>
    <n v="20"/>
    <n v="107.33"/>
    <n v="112"/>
    <n v="2240"/>
    <n v="4.67"/>
    <n v="93.4"/>
    <n v="4.1696428571428572E-2"/>
    <n v="1"/>
    <m/>
    <x v="0"/>
    <s v="Nein"/>
    <x v="0"/>
  </r>
  <r>
    <n v="14571556"/>
    <x v="0"/>
    <x v="0"/>
    <n v="2000203"/>
    <s v="Sofortrechnung"/>
    <s v="Yasar.Yigitbilek"/>
    <x v="1"/>
    <s v="26898"/>
    <s v="Wortmann Telecom GmbH"/>
    <x v="1"/>
    <s v="13"/>
    <s v="100050283"/>
    <x v="298"/>
    <s v="Motorola Moto G35 5G 128GB"/>
    <n v="20"/>
    <n v="107.33"/>
    <n v="112"/>
    <n v="2240"/>
    <n v="4.67"/>
    <n v="93.4"/>
    <n v="4.16"/>
    <s v="V0012"/>
    <x v="1"/>
    <s v="KÜB8"/>
    <s v="GRK"/>
    <s v="Geräte"/>
    <x v="1"/>
    <n v="20"/>
    <n v="107.33"/>
    <n v="112"/>
    <n v="2240"/>
    <n v="4.67"/>
    <n v="93.4"/>
    <n v="4.1696428571428572E-2"/>
    <n v="1"/>
    <m/>
    <x v="0"/>
    <s v="Nein"/>
    <x v="0"/>
  </r>
  <r>
    <n v="14571646"/>
    <x v="0"/>
    <x v="0"/>
    <n v="2000204"/>
    <s v="Sofortrechnung"/>
    <s v="eam\mustafa.oezer"/>
    <x v="0"/>
    <s v="28144"/>
    <s v="SODEXPO FRANCE SAS"/>
    <x v="1"/>
    <s v="1"/>
    <s v="100302478"/>
    <x v="79"/>
    <s v="Apple iPhone 13 128GB"/>
    <n v="10"/>
    <n v="417.87079999999997"/>
    <n v="425"/>
    <n v="4250"/>
    <n v="7.1292"/>
    <n v="71.290000000000006"/>
    <n v="1.67"/>
    <s v="V0023"/>
    <x v="3"/>
    <s v="KPUD"/>
    <s v="EXP"/>
    <s v="Geräte"/>
    <x v="3"/>
    <n v="10"/>
    <n v="417.87079999999997"/>
    <n v="425"/>
    <n v="4250"/>
    <n v="7.1292"/>
    <n v="71.290000000000006"/>
    <n v="1.6774117647058825E-2"/>
    <n v="1"/>
    <m/>
    <x v="0"/>
    <s v="Nein"/>
    <x v="0"/>
  </r>
  <r>
    <n v="14571646"/>
    <x v="0"/>
    <x v="0"/>
    <n v="2000204"/>
    <s v="Sofortrechnung"/>
    <s v="eam\mustafa.oezer"/>
    <x v="0"/>
    <s v="28144"/>
    <s v="SODEXPO FRANCE SAS"/>
    <x v="1"/>
    <s v="2"/>
    <s v="100302481"/>
    <x v="81"/>
    <s v="Apple iPhone 13 128GB"/>
    <n v="5"/>
    <n v="416"/>
    <n v="425"/>
    <n v="2125"/>
    <n v="9"/>
    <n v="45"/>
    <n v="2.11"/>
    <s v="V0023"/>
    <x v="3"/>
    <s v="KPUD"/>
    <s v="EXP"/>
    <s v="Geräte"/>
    <x v="3"/>
    <n v="5"/>
    <n v="416"/>
    <n v="425"/>
    <n v="2125"/>
    <n v="9"/>
    <n v="45"/>
    <n v="2.1176470588235293E-2"/>
    <n v="1"/>
    <m/>
    <x v="0"/>
    <s v="Nein"/>
    <x v="0"/>
  </r>
  <r>
    <n v="14571646"/>
    <x v="0"/>
    <x v="0"/>
    <n v="2000204"/>
    <s v="Sofortrechnung"/>
    <s v="eam\mustafa.oezer"/>
    <x v="0"/>
    <s v="28144"/>
    <s v="SODEXPO FRANCE SAS"/>
    <x v="1"/>
    <s v="3"/>
    <s v="100690534"/>
    <x v="261"/>
    <s v="Xiaomi Redmi A1 2GB/32GB"/>
    <n v="40"/>
    <n v="56.11"/>
    <n v="57"/>
    <n v="2280"/>
    <n v="0.89"/>
    <n v="35.6"/>
    <n v="1.56"/>
    <s v="V0023"/>
    <x v="3"/>
    <s v="KPUD"/>
    <s v="EXP"/>
    <s v="Geräte"/>
    <x v="3"/>
    <n v="40"/>
    <n v="56.11"/>
    <n v="57"/>
    <n v="2280"/>
    <n v="0.89"/>
    <n v="35.6"/>
    <n v="1.5614035087719299E-2"/>
    <n v="1"/>
    <m/>
    <x v="0"/>
    <s v="Nein"/>
    <x v="0"/>
  </r>
  <r>
    <n v="14571437"/>
    <x v="0"/>
    <x v="0"/>
    <n v="2000205"/>
    <s v="Sofortrechnung"/>
    <s v="Yasar.Yigitbilek"/>
    <x v="0"/>
    <s v="27898"/>
    <s v="Websend BV"/>
    <x v="0"/>
    <s v="1"/>
    <s v="200060084"/>
    <x v="64"/>
    <s v="Google Pixel 9 Pro XL Case"/>
    <n v="10"/>
    <n v="16.010000000000002"/>
    <n v="18.5"/>
    <n v="185"/>
    <n v="2.4900000000000002"/>
    <n v="24.9"/>
    <n v="13.45"/>
    <s v="V0164"/>
    <x v="4"/>
    <s v="KPUD"/>
    <s v="EXP"/>
    <s v="Zubehör"/>
    <x v="4"/>
    <n v="10"/>
    <n v="16.010000000000002"/>
    <n v="18.5"/>
    <n v="185"/>
    <n v="2.4900000000000002"/>
    <n v="24.9"/>
    <n v="0.13459459459459458"/>
    <n v="1"/>
    <m/>
    <x v="0"/>
    <s v="Nein"/>
    <x v="0"/>
  </r>
  <r>
    <n v="14571437"/>
    <x v="0"/>
    <x v="0"/>
    <n v="2000205"/>
    <s v="Sofortrechnung"/>
    <s v="Yasar.Yigitbilek"/>
    <x v="0"/>
    <s v="27898"/>
    <s v="Websend BV"/>
    <x v="0"/>
    <s v="2"/>
    <s v="200060086"/>
    <x v="299"/>
    <s v="Google Pixel 9 Pro XL Case"/>
    <n v="10"/>
    <n v="16.010000000000002"/>
    <n v="18.5"/>
    <n v="185"/>
    <n v="2.4900000000000002"/>
    <n v="24.9"/>
    <n v="13.45"/>
    <s v="V0164"/>
    <x v="4"/>
    <s v="KPUD"/>
    <s v="EXP"/>
    <s v="Zubehör"/>
    <x v="4"/>
    <n v="10"/>
    <n v="16.010000000000002"/>
    <n v="18.5"/>
    <n v="185"/>
    <n v="2.4900000000000002"/>
    <n v="24.9"/>
    <n v="0.13459459459459458"/>
    <n v="1"/>
    <m/>
    <x v="0"/>
    <s v="Nein"/>
    <x v="0"/>
  </r>
  <r>
    <n v="14571562"/>
    <x v="0"/>
    <x v="0"/>
    <n v="2000206"/>
    <s v="Sofortrechnung"/>
    <s v="Yasar.Yigitbilek"/>
    <x v="0"/>
    <s v="27898"/>
    <s v="Websend BV"/>
    <x v="1"/>
    <s v="1"/>
    <s v="101030425"/>
    <x v="207"/>
    <s v="Samsung A256B A25 5G 128GB"/>
    <n v="5"/>
    <n v="160.5153"/>
    <n v="163"/>
    <n v="815"/>
    <n v="2.4847000000000001"/>
    <n v="12.42"/>
    <n v="1.52"/>
    <s v="V0164"/>
    <x v="4"/>
    <s v="KPUD"/>
    <s v="EXP"/>
    <s v="Geräte"/>
    <x v="4"/>
    <n v="5"/>
    <n v="160.5153"/>
    <n v="163"/>
    <n v="815"/>
    <n v="2.4847000000000001"/>
    <n v="12.42"/>
    <n v="1.5239263803680982E-2"/>
    <n v="1"/>
    <m/>
    <x v="0"/>
    <s v="Nein"/>
    <x v="0"/>
  </r>
  <r>
    <n v="14571562"/>
    <x v="0"/>
    <x v="0"/>
    <n v="2000206"/>
    <s v="Sofortrechnung"/>
    <s v="Yasar.Yigitbilek"/>
    <x v="0"/>
    <s v="27898"/>
    <s v="Websend BV"/>
    <x v="1"/>
    <s v="2"/>
    <s v="101050010"/>
    <x v="300"/>
    <s v="Motorola Edge 40 Neo 5G 256GB"/>
    <n v="5"/>
    <n v="180"/>
    <n v="187"/>
    <n v="935"/>
    <n v="7"/>
    <n v="35"/>
    <n v="3.74"/>
    <s v="V0164"/>
    <x v="4"/>
    <s v="KPUD"/>
    <s v="EXP"/>
    <s v="Geräte"/>
    <x v="4"/>
    <n v="5"/>
    <n v="180"/>
    <n v="187"/>
    <n v="935"/>
    <n v="7"/>
    <n v="35"/>
    <n v="3.7433155080213901E-2"/>
    <n v="1"/>
    <m/>
    <x v="0"/>
    <s v="Nein"/>
    <x v="0"/>
  </r>
  <r>
    <n v="14571562"/>
    <x v="0"/>
    <x v="0"/>
    <n v="2000206"/>
    <s v="Sofortrechnung"/>
    <s v="Yasar.Yigitbilek"/>
    <x v="0"/>
    <s v="27898"/>
    <s v="Websend BV"/>
    <x v="1"/>
    <s v="3"/>
    <s v="101030353"/>
    <x v="38"/>
    <s v="Samsung A256B A25 5G 128GB"/>
    <n v="15"/>
    <n v="164.98509999999999"/>
    <n v="172"/>
    <n v="2580"/>
    <n v="7.0148999999999999"/>
    <n v="105.22"/>
    <n v="4.07"/>
    <s v="V0164"/>
    <x v="4"/>
    <s v="KPUD"/>
    <s v="EXP"/>
    <s v="Geräte"/>
    <x v="4"/>
    <n v="15"/>
    <n v="164.98509999999999"/>
    <n v="172"/>
    <n v="2580"/>
    <n v="7.0148999999999999"/>
    <n v="105.22"/>
    <n v="4.0782945736434109E-2"/>
    <n v="1"/>
    <m/>
    <x v="0"/>
    <s v="Nein"/>
    <x v="0"/>
  </r>
  <r>
    <n v="14571562"/>
    <x v="0"/>
    <x v="0"/>
    <n v="2000206"/>
    <s v="Sofortrechnung"/>
    <s v="Yasar.Yigitbilek"/>
    <x v="0"/>
    <s v="27898"/>
    <s v="Websend BV"/>
    <x v="1"/>
    <s v="4"/>
    <s v="101030465"/>
    <x v="17"/>
    <s v="Samsung A356B A35 5G 256GB"/>
    <n v="10"/>
    <n v="220"/>
    <n v="232"/>
    <n v="2320"/>
    <n v="12"/>
    <n v="120"/>
    <n v="5.17"/>
    <s v="V0164"/>
    <x v="4"/>
    <s v="KPUD"/>
    <s v="EXP"/>
    <s v="Geräte"/>
    <x v="4"/>
    <n v="10"/>
    <n v="220"/>
    <n v="232"/>
    <n v="2320"/>
    <n v="12"/>
    <n v="120"/>
    <n v="5.1724137931034482E-2"/>
    <n v="1"/>
    <m/>
    <x v="0"/>
    <s v="Nein"/>
    <x v="0"/>
  </r>
  <r>
    <n v="14571562"/>
    <x v="0"/>
    <x v="0"/>
    <n v="2000206"/>
    <s v="Sofortrechnung"/>
    <s v="Yasar.Yigitbilek"/>
    <x v="0"/>
    <s v="27898"/>
    <s v="Websend BV"/>
    <x v="1"/>
    <s v="5"/>
    <s v="100302478"/>
    <x v="79"/>
    <s v="Apple iPhone 13 128GB"/>
    <n v="30"/>
    <n v="417.87079999999997"/>
    <n v="421"/>
    <n v="12630"/>
    <n v="3.1292"/>
    <n v="93.88"/>
    <n v="0.74"/>
    <s v="V0164"/>
    <x v="4"/>
    <s v="KPUD"/>
    <s v="EXP"/>
    <s v="Geräte"/>
    <x v="4"/>
    <n v="30"/>
    <n v="417.87079999999997"/>
    <n v="421"/>
    <n v="12630"/>
    <n v="3.1292"/>
    <n v="93.88"/>
    <n v="7.4330958036421214E-3"/>
    <n v="1"/>
    <m/>
    <x v="0"/>
    <s v="Nein"/>
    <x v="0"/>
  </r>
  <r>
    <n v="14571562"/>
    <x v="0"/>
    <x v="0"/>
    <n v="2000206"/>
    <s v="Sofortrechnung"/>
    <s v="Yasar.Yigitbilek"/>
    <x v="0"/>
    <s v="27898"/>
    <s v="Websend BV"/>
    <x v="1"/>
    <s v="6"/>
    <s v="100302952"/>
    <x v="20"/>
    <s v="Apple iPhone 15 128GB"/>
    <n v="20"/>
    <n v="605"/>
    <n v="620"/>
    <n v="12400"/>
    <n v="15"/>
    <n v="300"/>
    <n v="2.41"/>
    <s v="V0164"/>
    <x v="4"/>
    <s v="KPUD"/>
    <s v="EXP"/>
    <s v="Geräte"/>
    <x v="4"/>
    <n v="20"/>
    <n v="605"/>
    <n v="620"/>
    <n v="12400"/>
    <n v="15"/>
    <n v="300"/>
    <n v="2.4193548387096774E-2"/>
    <n v="1"/>
    <m/>
    <x v="0"/>
    <s v="Nein"/>
    <x v="0"/>
  </r>
  <r>
    <n v="14571562"/>
    <x v="0"/>
    <x v="0"/>
    <n v="2000206"/>
    <s v="Sofortrechnung"/>
    <s v="Yasar.Yigitbilek"/>
    <x v="0"/>
    <s v="27898"/>
    <s v="Websend BV"/>
    <x v="1"/>
    <s v="7"/>
    <s v="101030417"/>
    <x v="301"/>
    <s v="Samsung A057G A05s 64GB"/>
    <n v="20"/>
    <n v="80.008700000000005"/>
    <n v="85"/>
    <n v="1700"/>
    <n v="4.9912999999999998"/>
    <n v="99.83"/>
    <n v="5.87"/>
    <s v="V0164"/>
    <x v="4"/>
    <s v="KPUD"/>
    <s v="EXP"/>
    <s v="Geräte"/>
    <x v="4"/>
    <n v="20"/>
    <n v="80.008700000000005"/>
    <n v="85"/>
    <n v="1700"/>
    <n v="4.9912999999999998"/>
    <n v="99.83"/>
    <n v="5.8723529411764702E-2"/>
    <n v="1"/>
    <m/>
    <x v="0"/>
    <s v="Nein"/>
    <x v="0"/>
  </r>
  <r>
    <n v="14571562"/>
    <x v="0"/>
    <x v="0"/>
    <n v="2000206"/>
    <s v="Sofortrechnung"/>
    <s v="Yasar.Yigitbilek"/>
    <x v="0"/>
    <s v="27898"/>
    <s v="Websend BV"/>
    <x v="1"/>
    <s v="8"/>
    <s v="101030449"/>
    <x v="62"/>
    <s v="Samsung A155F A15 128GB"/>
    <n v="10"/>
    <n v="112.0598"/>
    <n v="119"/>
    <n v="1190"/>
    <n v="6.9401999999999999"/>
    <n v="69.400000000000006"/>
    <n v="5.83"/>
    <s v="V0164"/>
    <x v="4"/>
    <s v="KPUD"/>
    <s v="EXP"/>
    <s v="Geräte"/>
    <x v="4"/>
    <n v="10"/>
    <n v="112.0598"/>
    <n v="119"/>
    <n v="1190"/>
    <n v="6.9401999999999999"/>
    <n v="69.400000000000006"/>
    <n v="5.8319327731092441E-2"/>
    <n v="1"/>
    <m/>
    <x v="0"/>
    <s v="Nein"/>
    <x v="0"/>
  </r>
  <r>
    <n v="14571562"/>
    <x v="0"/>
    <x v="0"/>
    <n v="2000206"/>
    <s v="Sofortrechnung"/>
    <s v="Yasar.Yigitbilek"/>
    <x v="0"/>
    <s v="27898"/>
    <s v="Websend BV"/>
    <x v="1"/>
    <s v="9"/>
    <s v="100302481"/>
    <x v="81"/>
    <s v="Apple iPhone 13 128GB"/>
    <n v="20"/>
    <n v="416"/>
    <n v="421"/>
    <n v="8420"/>
    <n v="5"/>
    <n v="100"/>
    <n v="1.18"/>
    <s v="V0164"/>
    <x v="4"/>
    <s v="KPUD"/>
    <s v="EXP"/>
    <s v="Geräte"/>
    <x v="4"/>
    <n v="20"/>
    <n v="416"/>
    <n v="421"/>
    <n v="8420"/>
    <n v="5"/>
    <n v="100"/>
    <n v="1.1876484560570071E-2"/>
    <n v="1"/>
    <m/>
    <x v="0"/>
    <s v="Nein"/>
    <x v="0"/>
  </r>
  <r>
    <n v="14571562"/>
    <x v="0"/>
    <x v="0"/>
    <n v="2000206"/>
    <s v="Sofortrechnung"/>
    <s v="Yasar.Yigitbilek"/>
    <x v="0"/>
    <s v="27898"/>
    <s v="Websend BV"/>
    <x v="1"/>
    <s v="10"/>
    <s v="101030356"/>
    <x v="40"/>
    <s v="Samsung A256B A25 5G 256GB"/>
    <n v="10"/>
    <n v="189"/>
    <n v="193"/>
    <n v="1930"/>
    <n v="4"/>
    <n v="40"/>
    <n v="2.0699999999999998"/>
    <s v="V0164"/>
    <x v="4"/>
    <s v="KPUD"/>
    <s v="EXP"/>
    <s v="Geräte"/>
    <x v="4"/>
    <n v="10"/>
    <n v="189"/>
    <n v="193"/>
    <n v="1930"/>
    <n v="4"/>
    <n v="40"/>
    <n v="2.072538860103627E-2"/>
    <n v="1"/>
    <m/>
    <x v="0"/>
    <s v="Nein"/>
    <x v="0"/>
  </r>
  <r>
    <n v="14571562"/>
    <x v="0"/>
    <x v="0"/>
    <n v="2000206"/>
    <s v="Sofortrechnung"/>
    <s v="Yasar.Yigitbilek"/>
    <x v="0"/>
    <s v="27898"/>
    <s v="Websend BV"/>
    <x v="1"/>
    <s v="11"/>
    <s v="100302941"/>
    <x v="190"/>
    <s v="Apple iPhone 15 Pro 256GB"/>
    <n v="5"/>
    <n v="880"/>
    <n v="943"/>
    <n v="4715"/>
    <n v="63"/>
    <n v="315"/>
    <n v="6.68"/>
    <s v="V0164"/>
    <x v="4"/>
    <s v="KPUD"/>
    <s v="EXP"/>
    <s v="Geräte"/>
    <x v="4"/>
    <n v="5"/>
    <n v="880"/>
    <n v="943"/>
    <n v="4715"/>
    <n v="63"/>
    <n v="315"/>
    <n v="6.6808059384941679E-2"/>
    <n v="1"/>
    <m/>
    <x v="0"/>
    <s v="Nein"/>
    <x v="0"/>
  </r>
  <r>
    <n v="14571562"/>
    <x v="0"/>
    <x v="0"/>
    <n v="2000206"/>
    <s v="Sofortrechnung"/>
    <s v="Yasar.Yigitbilek"/>
    <x v="0"/>
    <s v="27898"/>
    <s v="Websend BV"/>
    <x v="1"/>
    <s v="12"/>
    <s v="100302785"/>
    <x v="302"/>
    <s v="Apple iPhone 14 Plus 256GB"/>
    <n v="1"/>
    <n v="591"/>
    <n v="643"/>
    <n v="643"/>
    <n v="52"/>
    <n v="52"/>
    <n v="8.08"/>
    <s v="V0164"/>
    <x v="4"/>
    <s v="KPUD"/>
    <s v="EXP"/>
    <s v="Geräte"/>
    <x v="4"/>
    <n v="1"/>
    <n v="591"/>
    <n v="643"/>
    <n v="643"/>
    <n v="52"/>
    <n v="52"/>
    <n v="8.0870917573872478E-2"/>
    <n v="1"/>
    <m/>
    <x v="0"/>
    <s v="Nein"/>
    <x v="0"/>
  </r>
  <r>
    <n v="14571562"/>
    <x v="0"/>
    <x v="0"/>
    <n v="2000206"/>
    <s v="Sofortrechnung"/>
    <s v="Yasar.Yigitbilek"/>
    <x v="0"/>
    <s v="27898"/>
    <s v="Websend BV"/>
    <x v="1"/>
    <s v="13"/>
    <s v="100302477"/>
    <x v="83"/>
    <s v="Apple iPhone 13 128GB"/>
    <n v="20"/>
    <n v="411.96159999999998"/>
    <n v="421"/>
    <n v="8420"/>
    <n v="9.0383999999999993"/>
    <n v="180.77"/>
    <n v="2.14"/>
    <s v="V0164"/>
    <x v="4"/>
    <s v="KPUD"/>
    <s v="EXP"/>
    <s v="Geräte"/>
    <x v="4"/>
    <n v="20"/>
    <n v="411.96159999999998"/>
    <n v="421"/>
    <n v="8420"/>
    <n v="9.0383999999999993"/>
    <n v="180.77"/>
    <n v="2.146912114014252E-2"/>
    <n v="1"/>
    <m/>
    <x v="0"/>
    <s v="Nein"/>
    <x v="0"/>
  </r>
  <r>
    <n v="14571562"/>
    <x v="0"/>
    <x v="0"/>
    <n v="2000206"/>
    <s v="Sofortrechnung"/>
    <s v="Yasar.Yigitbilek"/>
    <x v="0"/>
    <s v="27898"/>
    <s v="Websend BV"/>
    <x v="1"/>
    <s v="14"/>
    <s v="100302988"/>
    <x v="193"/>
    <s v="Apple iPhone 15 Pro 512GB"/>
    <n v="1"/>
    <n v="950"/>
    <n v="1033"/>
    <n v="1033"/>
    <n v="83"/>
    <n v="83"/>
    <n v="8.0299999999999994"/>
    <s v="V0164"/>
    <x v="4"/>
    <s v="KPUD"/>
    <s v="EXP"/>
    <s v="Geräte"/>
    <x v="4"/>
    <n v="1"/>
    <n v="950"/>
    <n v="1033"/>
    <n v="1033"/>
    <n v="83"/>
    <n v="83"/>
    <n v="8.0348499515972893E-2"/>
    <n v="1"/>
    <m/>
    <x v="0"/>
    <s v="Nein"/>
    <x v="0"/>
  </r>
  <r>
    <n v="14571562"/>
    <x v="0"/>
    <x v="0"/>
    <n v="2000206"/>
    <s v="Sofortrechnung"/>
    <s v="Yasar.Yigitbilek"/>
    <x v="0"/>
    <s v="27898"/>
    <s v="Websend BV"/>
    <x v="1"/>
    <s v="15"/>
    <s v="101690262"/>
    <x v="290"/>
    <s v="Xiaomi Redmi Note 13 Pro 8GB/256GB"/>
    <n v="5"/>
    <n v="157"/>
    <n v="167"/>
    <n v="835"/>
    <n v="10"/>
    <n v="50"/>
    <n v="5.98"/>
    <s v="V0164"/>
    <x v="4"/>
    <s v="KPUD"/>
    <s v="EXP"/>
    <s v="Geräte"/>
    <x v="4"/>
    <n v="5"/>
    <n v="157"/>
    <n v="167"/>
    <n v="835"/>
    <n v="10"/>
    <n v="50"/>
    <n v="5.9880239520958084E-2"/>
    <n v="1"/>
    <m/>
    <x v="0"/>
    <s v="Nein"/>
    <x v="0"/>
  </r>
  <r>
    <n v="14571562"/>
    <x v="0"/>
    <x v="0"/>
    <n v="2000206"/>
    <s v="Sofortrechnung"/>
    <s v="Yasar.Yigitbilek"/>
    <x v="0"/>
    <s v="27898"/>
    <s v="Websend BV"/>
    <x v="1"/>
    <s v="16"/>
    <s v="101300173"/>
    <x v="131"/>
    <s v="Apple iPhone 15 256GB"/>
    <n v="5"/>
    <n v="717"/>
    <n v="724"/>
    <n v="3620"/>
    <n v="7"/>
    <n v="35"/>
    <n v="0.96"/>
    <s v="V0164"/>
    <x v="4"/>
    <s v="KPUD"/>
    <s v="EXP"/>
    <s v="Geräte"/>
    <x v="4"/>
    <n v="5"/>
    <n v="717"/>
    <n v="724"/>
    <n v="3620"/>
    <n v="7"/>
    <n v="35"/>
    <n v="9.6685082872928173E-3"/>
    <n v="1"/>
    <m/>
    <x v="0"/>
    <s v="Nein"/>
    <x v="0"/>
  </r>
  <r>
    <n v="14571562"/>
    <x v="0"/>
    <x v="0"/>
    <n v="2000206"/>
    <s v="Sofortrechnung"/>
    <s v="Yasar.Yigitbilek"/>
    <x v="0"/>
    <s v="27898"/>
    <s v="Websend BV"/>
    <x v="1"/>
    <s v="17"/>
    <s v="100303148"/>
    <x v="196"/>
    <s v="Apple iPhone 15 Pro 512GB"/>
    <n v="2"/>
    <n v="944.7826"/>
    <n v="1032"/>
    <n v="2064"/>
    <n v="87.217399999999998"/>
    <n v="174.43"/>
    <n v="8.4499999999999993"/>
    <s v="V0164"/>
    <x v="4"/>
    <s v="KPUD"/>
    <s v="EXP"/>
    <s v="Geräte"/>
    <x v="4"/>
    <n v="2"/>
    <n v="944.7826"/>
    <n v="1032"/>
    <n v="2064"/>
    <n v="87.217399999999998"/>
    <n v="174.43"/>
    <n v="8.4510658914728684E-2"/>
    <n v="1"/>
    <m/>
    <x v="0"/>
    <s v="Nein"/>
    <x v="0"/>
  </r>
  <r>
    <n v="14571562"/>
    <x v="0"/>
    <x v="0"/>
    <n v="2000206"/>
    <s v="Sofortrechnung"/>
    <s v="Yasar.Yigitbilek"/>
    <x v="0"/>
    <s v="27898"/>
    <s v="Websend BV"/>
    <x v="1"/>
    <s v="18"/>
    <s v="101030355"/>
    <x v="57"/>
    <s v="Samsung A256B A25 5G 256GB"/>
    <n v="10"/>
    <n v="189"/>
    <n v="193"/>
    <n v="1930"/>
    <n v="4"/>
    <n v="40"/>
    <n v="2.0699999999999998"/>
    <s v="V0164"/>
    <x v="4"/>
    <s v="KPUD"/>
    <s v="EXP"/>
    <s v="Geräte"/>
    <x v="4"/>
    <n v="10"/>
    <n v="189"/>
    <n v="193"/>
    <n v="1930"/>
    <n v="4"/>
    <n v="40"/>
    <n v="2.072538860103627E-2"/>
    <n v="1"/>
    <m/>
    <x v="0"/>
    <s v="Nein"/>
    <x v="0"/>
  </r>
  <r>
    <n v="14567856"/>
    <x v="0"/>
    <x v="0"/>
    <n v="2000207"/>
    <s v="Sofortrechnung"/>
    <s v="eam\mustafa.oezer"/>
    <x v="0"/>
    <s v="30550"/>
    <s v="JMB Distribution SASU"/>
    <x v="1"/>
    <s v="1"/>
    <s v="101030352"/>
    <x v="303"/>
    <s v="Samsung X210N Tab A9+ 64GB [WiFi]"/>
    <n v="102"/>
    <n v="116.9379"/>
    <n v="125"/>
    <n v="12750"/>
    <n v="8.0620999999999992"/>
    <n v="822.33"/>
    <n v="6.44"/>
    <s v="V0164"/>
    <x v="4"/>
    <s v="KPUD"/>
    <s v="EXP"/>
    <s v="Geräte"/>
    <x v="4"/>
    <n v="102"/>
    <n v="116.9379"/>
    <n v="125"/>
    <n v="12750"/>
    <n v="8.0620999999999992"/>
    <n v="822.33"/>
    <n v="6.4496470588235294E-2"/>
    <n v="1"/>
    <m/>
    <x v="0"/>
    <s v="Nein"/>
    <x v="0"/>
  </r>
  <r>
    <n v="14571696"/>
    <x v="0"/>
    <x v="0"/>
    <n v="2000208"/>
    <s v="Sofortrechnung"/>
    <s v="EAM\Erdal.Bircan"/>
    <x v="1"/>
    <s v="26898"/>
    <s v="Wortmann Telecom GmbH"/>
    <x v="1"/>
    <s v="1"/>
    <s v="101030496"/>
    <x v="292"/>
    <s v="Samsung X216B Tab A9+ 5G 128GB"/>
    <n v="300"/>
    <n v="182.7586"/>
    <n v="192"/>
    <n v="57600"/>
    <n v="9.2414000000000005"/>
    <n v="2772.42"/>
    <n v="4.8099999999999996"/>
    <s v="V0012"/>
    <x v="1"/>
    <s v="KÜB8"/>
    <s v="GRK"/>
    <s v="Geräte"/>
    <x v="1"/>
    <n v="300"/>
    <n v="182.7586"/>
    <n v="192"/>
    <n v="57600"/>
    <n v="9.2414000000000005"/>
    <n v="2772.42"/>
    <n v="4.8132291666666667E-2"/>
    <n v="1"/>
    <m/>
    <x v="0"/>
    <s v="Nein"/>
    <x v="0"/>
  </r>
  <r>
    <n v="14571696"/>
    <x v="0"/>
    <x v="0"/>
    <n v="2000208"/>
    <s v="Sofortrechnung"/>
    <s v="EAM\Erdal.Bircan"/>
    <x v="1"/>
    <s v="26898"/>
    <s v="Wortmann Telecom GmbH"/>
    <x v="1"/>
    <s v="2"/>
    <s v="101030654"/>
    <x v="44"/>
    <s v="Samsung X216B Tab A9+ 5G 128GB"/>
    <n v="150"/>
    <n v="179"/>
    <n v="192"/>
    <n v="28800"/>
    <n v="13"/>
    <n v="1950"/>
    <n v="6.77"/>
    <s v="V0012"/>
    <x v="1"/>
    <s v="KÜB8"/>
    <s v="GRK"/>
    <s v="Geräte"/>
    <x v="1"/>
    <n v="150"/>
    <n v="179"/>
    <n v="192"/>
    <n v="28800"/>
    <n v="13"/>
    <n v="1950"/>
    <n v="6.7708333333333329E-2"/>
    <n v="1"/>
    <m/>
    <x v="0"/>
    <s v="Nein"/>
    <x v="0"/>
  </r>
  <r>
    <n v="14571689"/>
    <x v="0"/>
    <x v="0"/>
    <n v="2000209"/>
    <s v="Sofortrechnung"/>
    <s v="Yasar.Yigitbilek"/>
    <x v="1"/>
    <s v="24575"/>
    <s v="Paketfabrik"/>
    <x v="0"/>
    <s v="1"/>
    <s v="200311465"/>
    <x v="265"/>
    <s v="D-Link DCS-8300LHv2 Full HD Indoor Camera"/>
    <n v="2"/>
    <n v="31.31"/>
    <n v="33"/>
    <n v="66"/>
    <n v="1.69"/>
    <n v="3.38"/>
    <n v="5.12"/>
    <s v="V0042"/>
    <x v="5"/>
    <s v="KÜB0"/>
    <s v="GRK"/>
    <s v="Zubehör"/>
    <x v="5"/>
    <n v="2"/>
    <n v="31.31"/>
    <n v="33"/>
    <n v="66"/>
    <n v="1.69"/>
    <n v="3.38"/>
    <n v="5.1212121212121209E-2"/>
    <n v="1"/>
    <m/>
    <x v="0"/>
    <s v="Nein"/>
    <x v="0"/>
  </r>
  <r>
    <n v="14571689"/>
    <x v="0"/>
    <x v="0"/>
    <n v="2000209"/>
    <s v="Sofortrechnung"/>
    <s v="Yasar.Yigitbilek"/>
    <x v="1"/>
    <s v="24575"/>
    <s v="Paketfabrik"/>
    <x v="1"/>
    <s v="2"/>
    <s v="101030582"/>
    <x v="181"/>
    <s v="Samsung P620N Tab S6 lite 128GB [WiFi]"/>
    <n v="3"/>
    <n v="181"/>
    <n v="192"/>
    <n v="576"/>
    <n v="11"/>
    <n v="33"/>
    <n v="5.72"/>
    <s v="V0042"/>
    <x v="5"/>
    <s v="KÜB0"/>
    <s v="GRK"/>
    <s v="Geräte"/>
    <x v="5"/>
    <n v="3"/>
    <n v="181"/>
    <n v="192"/>
    <n v="576"/>
    <n v="11"/>
    <n v="33"/>
    <n v="5.7291666666666664E-2"/>
    <n v="1"/>
    <m/>
    <x v="0"/>
    <s v="Nein"/>
    <x v="0"/>
  </r>
  <r>
    <n v="14571689"/>
    <x v="0"/>
    <x v="0"/>
    <n v="2000209"/>
    <s v="Sofortrechnung"/>
    <s v="Yasar.Yigitbilek"/>
    <x v="1"/>
    <s v="24575"/>
    <s v="Paketfabrik"/>
    <x v="1"/>
    <s v="3"/>
    <s v="101030104"/>
    <x v="304"/>
    <s v="Samsung G736B Xcover 6 Pro 5G 128GB EE"/>
    <n v="1"/>
    <n v="310.17649999999998"/>
    <n v="322"/>
    <n v="322"/>
    <n v="11.823499999999999"/>
    <n v="11.82"/>
    <n v="3.67"/>
    <s v="V0042"/>
    <x v="5"/>
    <s v="KÜB0"/>
    <s v="GRK"/>
    <s v="Geräte"/>
    <x v="5"/>
    <n v="1"/>
    <n v="310.17649999999998"/>
    <n v="322"/>
    <n v="322"/>
    <n v="11.823499999999999"/>
    <n v="11.82"/>
    <n v="3.6708074534161493E-2"/>
    <n v="1"/>
    <m/>
    <x v="0"/>
    <s v="Nein"/>
    <x v="0"/>
  </r>
  <r>
    <n v="14571689"/>
    <x v="0"/>
    <x v="0"/>
    <n v="2000209"/>
    <s v="Sofortrechnung"/>
    <s v="Yasar.Yigitbilek"/>
    <x v="1"/>
    <s v="24575"/>
    <s v="Paketfabrik"/>
    <x v="0"/>
    <s v="4"/>
    <s v="200370117"/>
    <x v="260"/>
    <s v="Huawei Watch GT5 Pro 42mm (Vili-B29C)"/>
    <n v="1"/>
    <n v="420"/>
    <n v="435"/>
    <n v="435"/>
    <n v="15"/>
    <n v="15"/>
    <n v="3.44"/>
    <s v="V0042"/>
    <x v="5"/>
    <s v="KÜB0"/>
    <s v="GRK"/>
    <s v="Zubehör"/>
    <x v="5"/>
    <n v="1"/>
    <n v="420"/>
    <n v="435"/>
    <n v="435"/>
    <n v="15"/>
    <n v="15"/>
    <n v="3.4482758620689655E-2"/>
    <n v="1"/>
    <m/>
    <x v="0"/>
    <s v="Nein"/>
    <x v="0"/>
  </r>
  <r>
    <n v="14571689"/>
    <x v="0"/>
    <x v="0"/>
    <n v="2000209"/>
    <s v="Sofortrechnung"/>
    <s v="Yasar.Yigitbilek"/>
    <x v="1"/>
    <s v="24575"/>
    <s v="Paketfabrik"/>
    <x v="1"/>
    <s v="5"/>
    <s v="101030456"/>
    <x v="305"/>
    <s v="Samsung A356B A35 5G 256GB"/>
    <n v="1"/>
    <n v="224"/>
    <n v="245"/>
    <n v="245"/>
    <n v="21"/>
    <n v="21"/>
    <n v="8.57"/>
    <s v="V0042"/>
    <x v="5"/>
    <s v="KÜB0"/>
    <s v="GRK"/>
    <s v="Geräte"/>
    <x v="5"/>
    <n v="1"/>
    <n v="224"/>
    <n v="245"/>
    <n v="245"/>
    <n v="21"/>
    <n v="21"/>
    <n v="8.5714285714285715E-2"/>
    <n v="1"/>
    <m/>
    <x v="0"/>
    <s v="Nein"/>
    <x v="0"/>
  </r>
  <r>
    <n v="14571689"/>
    <x v="0"/>
    <x v="0"/>
    <n v="2000209"/>
    <s v="Sofortrechnung"/>
    <s v="Yasar.Yigitbilek"/>
    <x v="1"/>
    <s v="24575"/>
    <s v="Paketfabrik"/>
    <x v="1"/>
    <s v="6"/>
    <s v="100060684"/>
    <x v="35"/>
    <s v="Google Pixel 8a 128GB"/>
    <n v="2"/>
    <n v="285"/>
    <n v="315"/>
    <n v="630"/>
    <n v="30"/>
    <n v="60"/>
    <n v="9.52"/>
    <s v="V0042"/>
    <x v="5"/>
    <s v="KÜB0"/>
    <s v="GRK"/>
    <s v="Geräte"/>
    <x v="5"/>
    <n v="2"/>
    <n v="285"/>
    <n v="315"/>
    <n v="630"/>
    <n v="30"/>
    <n v="60"/>
    <n v="9.5238095238095233E-2"/>
    <n v="1"/>
    <m/>
    <x v="0"/>
    <s v="Nein"/>
    <x v="0"/>
  </r>
  <r>
    <n v="14571539"/>
    <x v="0"/>
    <x v="0"/>
    <n v="2000210"/>
    <s v="Sofortrechnung"/>
    <s v="eam\mustafa.oezer"/>
    <x v="1"/>
    <s v="21493"/>
    <s v="Cyberport SE"/>
    <x v="0"/>
    <s v="1"/>
    <s v="200311472"/>
    <x v="0"/>
    <s v="Shark Dampfreiniger S6005EU, grey"/>
    <n v="2"/>
    <n v="56.911099999999998"/>
    <n v="63"/>
    <n v="126"/>
    <n v="6.0888999999999998"/>
    <n v="12.18"/>
    <n v="9.66"/>
    <s v="V0012"/>
    <x v="1"/>
    <s v="KÜB14"/>
    <s v="GRK"/>
    <s v="Zubehör"/>
    <x v="1"/>
    <n v="2"/>
    <n v="56.911099999999998"/>
    <n v="63"/>
    <n v="126"/>
    <n v="6.0888999999999998"/>
    <n v="12.18"/>
    <n v="9.6666666666666665E-2"/>
    <n v="1"/>
    <m/>
    <x v="0"/>
    <s v="Nein"/>
    <x v="0"/>
  </r>
  <r>
    <n v="14571699"/>
    <x v="0"/>
    <x v="0"/>
    <n v="2000211"/>
    <s v="Sofortrechnung"/>
    <s v="eam\mustafa.oezer"/>
    <x v="1"/>
    <s v="21493"/>
    <s v="Cyberport SE"/>
    <x v="1"/>
    <s v="1"/>
    <s v="100034495"/>
    <x v="306"/>
    <s v="Samsung S928B S24 Ultra 5G 512GB"/>
    <n v="3"/>
    <n v="795"/>
    <n v="855"/>
    <n v="2565"/>
    <n v="60"/>
    <n v="180"/>
    <n v="7.01"/>
    <s v="V0012"/>
    <x v="1"/>
    <s v="KÜB14"/>
    <s v="GRK"/>
    <s v="Geräte"/>
    <x v="1"/>
    <n v="3"/>
    <n v="795"/>
    <n v="855"/>
    <n v="2565"/>
    <n v="60"/>
    <n v="180"/>
    <n v="7.0175438596491224E-2"/>
    <n v="1"/>
    <m/>
    <x v="0"/>
    <s v="Nein"/>
    <x v="0"/>
  </r>
  <r>
    <n v="14571699"/>
    <x v="0"/>
    <x v="0"/>
    <n v="2000211"/>
    <s v="Sofortrechnung"/>
    <s v="eam\mustafa.oezer"/>
    <x v="1"/>
    <s v="21493"/>
    <s v="Cyberport SE"/>
    <x v="1"/>
    <s v="2"/>
    <s v="100050281"/>
    <x v="293"/>
    <s v="Motorola Moto G35 5G 128GB"/>
    <n v="18"/>
    <n v="109.3682"/>
    <n v="112"/>
    <n v="2016"/>
    <n v="2.6318000000000001"/>
    <n v="47.37"/>
    <n v="2.34"/>
    <s v="V0012"/>
    <x v="1"/>
    <s v="KÜB14"/>
    <s v="GRK"/>
    <s v="Geräte"/>
    <x v="1"/>
    <n v="18"/>
    <n v="109.3682"/>
    <n v="112"/>
    <n v="2016"/>
    <n v="2.6318000000000001"/>
    <n v="47.37"/>
    <n v="2.3497023809523808E-2"/>
    <n v="1"/>
    <m/>
    <x v="0"/>
    <s v="Nein"/>
    <x v="0"/>
  </r>
  <r>
    <n v="14571699"/>
    <x v="0"/>
    <x v="0"/>
    <n v="2000211"/>
    <s v="Sofortrechnung"/>
    <s v="eam\mustafa.oezer"/>
    <x v="1"/>
    <s v="21493"/>
    <s v="Cyberport SE"/>
    <x v="1"/>
    <s v="3"/>
    <s v="101030516"/>
    <x v="137"/>
    <s v="Samsung S928B S24 Ultra 5G 512GB"/>
    <n v="10"/>
    <n v="848.8066"/>
    <n v="855"/>
    <n v="8550"/>
    <n v="6.1933999999999996"/>
    <n v="61.93"/>
    <n v="0.72"/>
    <s v="V0012"/>
    <x v="1"/>
    <s v="KÜB14"/>
    <s v="GRK"/>
    <s v="Geräte"/>
    <x v="1"/>
    <n v="10"/>
    <n v="848.8066"/>
    <n v="855"/>
    <n v="8550"/>
    <n v="6.1933999999999996"/>
    <n v="61.93"/>
    <n v="7.2432748538011696E-3"/>
    <n v="1"/>
    <m/>
    <x v="0"/>
    <s v="Nein"/>
    <x v="0"/>
  </r>
  <r>
    <n v="14571699"/>
    <x v="0"/>
    <x v="0"/>
    <n v="2000211"/>
    <s v="Sofortrechnung"/>
    <s v="eam\mustafa.oezer"/>
    <x v="1"/>
    <s v="21493"/>
    <s v="Cyberport SE"/>
    <x v="1"/>
    <s v="4"/>
    <s v="101690321"/>
    <x v="185"/>
    <s v="Xiaomi 14T Pro 5G 12GB/512GB"/>
    <n v="11"/>
    <n v="495"/>
    <n v="505"/>
    <n v="5555"/>
    <n v="10"/>
    <n v="110"/>
    <n v="1.98"/>
    <s v="V0012"/>
    <x v="1"/>
    <s v="KÜB14"/>
    <s v="GRK"/>
    <s v="Geräte"/>
    <x v="1"/>
    <n v="11"/>
    <n v="495"/>
    <n v="505"/>
    <n v="5555"/>
    <n v="10"/>
    <n v="110"/>
    <n v="1.9801980198019802E-2"/>
    <n v="1"/>
    <m/>
    <x v="0"/>
    <s v="Nein"/>
    <x v="0"/>
  </r>
  <r>
    <n v="14571699"/>
    <x v="0"/>
    <x v="0"/>
    <n v="2000211"/>
    <s v="Sofortrechnung"/>
    <s v="eam\mustafa.oezer"/>
    <x v="1"/>
    <s v="21493"/>
    <s v="Cyberport SE"/>
    <x v="1"/>
    <s v="5"/>
    <s v="100050287"/>
    <x v="96"/>
    <s v="Motorola Moto G75 5G 256GB"/>
    <n v="1"/>
    <n v="181"/>
    <n v="185"/>
    <n v="185"/>
    <n v="4"/>
    <n v="4"/>
    <n v="2.16"/>
    <s v="V0012"/>
    <x v="1"/>
    <s v="KÜB14"/>
    <s v="GRK"/>
    <s v="Geräte"/>
    <x v="1"/>
    <n v="1"/>
    <n v="181"/>
    <n v="185"/>
    <n v="185"/>
    <n v="4"/>
    <n v="4"/>
    <n v="2.1621621621621623E-2"/>
    <n v="1"/>
    <m/>
    <x v="0"/>
    <s v="Nein"/>
    <x v="0"/>
  </r>
  <r>
    <n v="14571699"/>
    <x v="0"/>
    <x v="0"/>
    <n v="2000211"/>
    <s v="Sofortrechnung"/>
    <s v="eam\mustafa.oezer"/>
    <x v="1"/>
    <s v="21493"/>
    <s v="Cyberport SE"/>
    <x v="1"/>
    <s v="6"/>
    <s v="100050289"/>
    <x v="21"/>
    <s v="Motorola Moto G55 5G 256GB"/>
    <n v="2"/>
    <n v="149"/>
    <n v="152"/>
    <n v="304"/>
    <n v="3"/>
    <n v="6"/>
    <n v="1.97"/>
    <s v="V0012"/>
    <x v="1"/>
    <s v="KÜB14"/>
    <s v="GRK"/>
    <s v="Geräte"/>
    <x v="1"/>
    <n v="2"/>
    <n v="149"/>
    <n v="152"/>
    <n v="304"/>
    <n v="3"/>
    <n v="6"/>
    <n v="1.9736842105263157E-2"/>
    <n v="1"/>
    <m/>
    <x v="0"/>
    <s v="Nein"/>
    <x v="0"/>
  </r>
  <r>
    <n v="14571699"/>
    <x v="0"/>
    <x v="0"/>
    <n v="2000211"/>
    <s v="Sofortrechnung"/>
    <s v="eam\mustafa.oezer"/>
    <x v="1"/>
    <s v="21493"/>
    <s v="Cyberport SE"/>
    <x v="1"/>
    <s v="7"/>
    <s v="101030382"/>
    <x v="28"/>
    <s v="Samsung S921B S24 5G 256GB"/>
    <n v="2"/>
    <n v="530.07069999999999"/>
    <n v="549"/>
    <n v="1098"/>
    <n v="18.929300000000001"/>
    <n v="37.86"/>
    <n v="3.44"/>
    <s v="V0012"/>
    <x v="1"/>
    <s v="KÜB14"/>
    <s v="GRK"/>
    <s v="Geräte"/>
    <x v="1"/>
    <n v="2"/>
    <n v="530.07069999999999"/>
    <n v="549"/>
    <n v="1098"/>
    <n v="18.929300000000001"/>
    <n v="37.86"/>
    <n v="3.4480874316939893E-2"/>
    <n v="1"/>
    <m/>
    <x v="0"/>
    <s v="Nein"/>
    <x v="0"/>
  </r>
  <r>
    <n v="14571699"/>
    <x v="0"/>
    <x v="0"/>
    <n v="2000211"/>
    <s v="Sofortrechnung"/>
    <s v="eam\mustafa.oezer"/>
    <x v="1"/>
    <s v="21493"/>
    <s v="Cyberport SE"/>
    <x v="1"/>
    <s v="8"/>
    <s v="100034565"/>
    <x v="18"/>
    <s v="Samsung A556B A55 5G 128GB"/>
    <n v="24"/>
    <n v="257"/>
    <n v="265"/>
    <n v="6360"/>
    <n v="8"/>
    <n v="192"/>
    <n v="3.01"/>
    <s v="V0012"/>
    <x v="1"/>
    <s v="KÜB14"/>
    <s v="GRK"/>
    <s v="Geräte"/>
    <x v="1"/>
    <n v="24"/>
    <n v="257"/>
    <n v="265"/>
    <n v="6360"/>
    <n v="8"/>
    <n v="192"/>
    <n v="3.0188679245283019E-2"/>
    <n v="1"/>
    <m/>
    <x v="0"/>
    <s v="Nein"/>
    <x v="0"/>
  </r>
  <r>
    <n v="14571699"/>
    <x v="0"/>
    <x v="0"/>
    <n v="2000211"/>
    <s v="Sofortrechnung"/>
    <s v="eam\mustafa.oezer"/>
    <x v="1"/>
    <s v="21493"/>
    <s v="Cyberport SE"/>
    <x v="1"/>
    <s v="9"/>
    <s v="101050008"/>
    <x v="307"/>
    <s v="Motorola Moto G24 128GB"/>
    <n v="2"/>
    <n v="78"/>
    <n v="85"/>
    <n v="170"/>
    <n v="7"/>
    <n v="14"/>
    <n v="8.23"/>
    <s v="V0012"/>
    <x v="1"/>
    <s v="KÜB14"/>
    <s v="GRK"/>
    <s v="Geräte"/>
    <x v="1"/>
    <n v="2"/>
    <n v="78"/>
    <n v="85"/>
    <n v="170"/>
    <n v="7"/>
    <n v="14"/>
    <n v="8.2352941176470587E-2"/>
    <n v="1"/>
    <m/>
    <x v="0"/>
    <s v="Nein"/>
    <x v="0"/>
  </r>
  <r>
    <n v="14571699"/>
    <x v="0"/>
    <x v="0"/>
    <n v="2000211"/>
    <s v="Sofortrechnung"/>
    <s v="eam\mustafa.oezer"/>
    <x v="1"/>
    <s v="21493"/>
    <s v="Cyberport SE"/>
    <x v="1"/>
    <s v="10"/>
    <s v="100034590"/>
    <x v="243"/>
    <s v="Samsung A256B A25 5G 128GB"/>
    <n v="10"/>
    <n v="161.1206"/>
    <n v="164"/>
    <n v="1640"/>
    <n v="2.8794"/>
    <n v="28.79"/>
    <n v="1.75"/>
    <s v="V0012"/>
    <x v="1"/>
    <s v="KÜB14"/>
    <s v="GRK"/>
    <s v="Geräte"/>
    <x v="1"/>
    <n v="10"/>
    <n v="161.1206"/>
    <n v="164"/>
    <n v="1640"/>
    <n v="2.8794"/>
    <n v="28.79"/>
    <n v="1.7554878048780486E-2"/>
    <n v="1"/>
    <m/>
    <x v="0"/>
    <s v="Nein"/>
    <x v="0"/>
  </r>
  <r>
    <n v="14571699"/>
    <x v="0"/>
    <x v="0"/>
    <n v="2000211"/>
    <s v="Sofortrechnung"/>
    <s v="eam\mustafa.oezer"/>
    <x v="1"/>
    <s v="21493"/>
    <s v="Cyberport SE"/>
    <x v="1"/>
    <s v="11"/>
    <s v="101690243"/>
    <x v="308"/>
    <s v="Xiaomi POCO X6 Pro 5G 12GB/512GB"/>
    <n v="4"/>
    <n v="246.17310000000001"/>
    <n v="265"/>
    <n v="1060"/>
    <n v="18.826899999999998"/>
    <n v="75.31"/>
    <n v="7.1"/>
    <s v="V0012"/>
    <x v="1"/>
    <s v="KÜB14"/>
    <s v="GRK"/>
    <s v="Geräte"/>
    <x v="1"/>
    <n v="4"/>
    <n v="246.17310000000001"/>
    <n v="265"/>
    <n v="1060"/>
    <n v="18.826899999999998"/>
    <n v="75.31"/>
    <n v="7.1047169811320754E-2"/>
    <n v="1"/>
    <m/>
    <x v="0"/>
    <s v="Nein"/>
    <x v="0"/>
  </r>
  <r>
    <n v="14571699"/>
    <x v="0"/>
    <x v="0"/>
    <n v="2000211"/>
    <s v="Sofortrechnung"/>
    <s v="eam\mustafa.oezer"/>
    <x v="1"/>
    <s v="21493"/>
    <s v="Cyberport SE"/>
    <x v="1"/>
    <s v="12"/>
    <s v="101690271"/>
    <x v="46"/>
    <s v="Xiaomi Redmi A3 3GB/64GB"/>
    <n v="7"/>
    <n v="55"/>
    <n v="62"/>
    <n v="434"/>
    <n v="7"/>
    <n v="49"/>
    <n v="11.29"/>
    <s v="V0012"/>
    <x v="1"/>
    <s v="KÜB14"/>
    <s v="GRK"/>
    <s v="Geräte"/>
    <x v="1"/>
    <n v="7"/>
    <n v="55"/>
    <n v="62"/>
    <n v="434"/>
    <n v="7"/>
    <n v="49"/>
    <n v="0.11290322580645161"/>
    <n v="1"/>
    <m/>
    <x v="0"/>
    <s v="Nein"/>
    <x v="0"/>
  </r>
  <r>
    <n v="14571699"/>
    <x v="0"/>
    <x v="0"/>
    <n v="2000211"/>
    <s v="Sofortrechnung"/>
    <s v="eam\mustafa.oezer"/>
    <x v="1"/>
    <s v="21493"/>
    <s v="Cyberport SE"/>
    <x v="1"/>
    <s v="13"/>
    <s v="100690626"/>
    <x v="48"/>
    <s v="Xiaomi Redmi Note 13 Pro+ 5G 12GB/512GB"/>
    <n v="12"/>
    <n v="269.95"/>
    <n v="282"/>
    <n v="3384"/>
    <n v="12.05"/>
    <n v="144.6"/>
    <n v="4.2699999999999996"/>
    <s v="V0012"/>
    <x v="1"/>
    <s v="KÜB14"/>
    <s v="GRK"/>
    <s v="Geräte"/>
    <x v="1"/>
    <n v="12"/>
    <n v="269.95"/>
    <n v="282"/>
    <n v="3384"/>
    <n v="12.05"/>
    <n v="144.6"/>
    <n v="4.2730496453900708E-2"/>
    <n v="1"/>
    <m/>
    <x v="0"/>
    <s v="Nein"/>
    <x v="0"/>
  </r>
  <r>
    <n v="14571699"/>
    <x v="0"/>
    <x v="0"/>
    <n v="2000211"/>
    <s v="Sofortrechnung"/>
    <s v="eam\mustafa.oezer"/>
    <x v="1"/>
    <s v="21493"/>
    <s v="Cyberport SE"/>
    <x v="1"/>
    <s v="14"/>
    <s v="101690272"/>
    <x v="248"/>
    <s v="Xiaomi Redmi A3 3GB/64GB"/>
    <n v="5"/>
    <n v="54"/>
    <n v="62"/>
    <n v="310"/>
    <n v="8"/>
    <n v="40"/>
    <n v="12.9"/>
    <s v="V0012"/>
    <x v="1"/>
    <s v="KÜB14"/>
    <s v="GRK"/>
    <s v="Geräte"/>
    <x v="1"/>
    <n v="5"/>
    <n v="54"/>
    <n v="62"/>
    <n v="310"/>
    <n v="8"/>
    <n v="40"/>
    <n v="0.12903225806451613"/>
    <n v="1"/>
    <m/>
    <x v="0"/>
    <s v="Nein"/>
    <x v="0"/>
  </r>
  <r>
    <n v="14571713"/>
    <x v="0"/>
    <x v="0"/>
    <n v="2000212"/>
    <s v="Sofortrechnung"/>
    <s v="eam\mustafa.oezer"/>
    <x v="0"/>
    <s v="29065"/>
    <s v="KONECT SAS"/>
    <x v="1"/>
    <s v="1"/>
    <s v="101030602"/>
    <x v="174"/>
    <s v="Samsung X826B Tab S10+ 5G 256GB"/>
    <n v="15"/>
    <n v="828"/>
    <n v="835"/>
    <n v="12525"/>
    <n v="7"/>
    <n v="105"/>
    <n v="0.83"/>
    <s v="V0012"/>
    <x v="1"/>
    <s v="KÜB8"/>
    <s v="EXP"/>
    <s v="Geräte"/>
    <x v="1"/>
    <n v="15"/>
    <n v="828"/>
    <n v="835"/>
    <n v="12525"/>
    <n v="7"/>
    <n v="105"/>
    <n v="8.3832335329341312E-3"/>
    <n v="1"/>
    <m/>
    <x v="0"/>
    <s v="Nein"/>
    <x v="0"/>
  </r>
  <r>
    <n v="14571687"/>
    <x v="0"/>
    <x v="0"/>
    <n v="2000213"/>
    <s v="Sofortrechnung"/>
    <s v="eam\mustafa.oezer"/>
    <x v="2"/>
    <s v="20390"/>
    <s v="U.S. Telecom"/>
    <x v="1"/>
    <s v="1"/>
    <s v="101030455"/>
    <x v="234"/>
    <s v="Samsung A356B A35 5G 128GB"/>
    <n v="1"/>
    <n v="190.3897"/>
    <n v="209"/>
    <n v="209"/>
    <n v="18.610299999999999"/>
    <n v="18.61"/>
    <n v="8.9"/>
    <s v="V0163"/>
    <x v="11"/>
    <s v="KÜB14"/>
    <s v="FHK"/>
    <s v="Geräte"/>
    <x v="2"/>
    <n v="1"/>
    <n v="190.3897"/>
    <n v="209"/>
    <n v="209"/>
    <n v="18.610299999999999"/>
    <n v="18.61"/>
    <n v="8.9043062200956938E-2"/>
    <n v="1"/>
    <m/>
    <x v="0"/>
    <s v="Nein"/>
    <x v="0"/>
  </r>
  <r>
    <n v="14571687"/>
    <x v="0"/>
    <x v="0"/>
    <n v="2000213"/>
    <s v="Sofortrechnung"/>
    <s v="eam\mustafa.oezer"/>
    <x v="2"/>
    <s v="20390"/>
    <s v="U.S. Telecom"/>
    <x v="1"/>
    <s v="2"/>
    <s v="101030412"/>
    <x v="56"/>
    <s v="Samsung A057G A05s 128GB"/>
    <n v="1"/>
    <n v="93.245800000000003"/>
    <n v="105"/>
    <n v="105"/>
    <n v="11.754200000000001"/>
    <n v="11.75"/>
    <n v="11.19"/>
    <s v="V0163"/>
    <x v="11"/>
    <s v="KÜB14"/>
    <s v="FHK"/>
    <s v="Geräte"/>
    <x v="2"/>
    <n v="1"/>
    <n v="93.245800000000003"/>
    <n v="105"/>
    <n v="105"/>
    <n v="11.754200000000001"/>
    <n v="11.75"/>
    <n v="0.11190476190476191"/>
    <n v="1"/>
    <m/>
    <x v="0"/>
    <s v="Nein"/>
    <x v="0"/>
  </r>
  <r>
    <n v="14571553"/>
    <x v="0"/>
    <x v="0"/>
    <n v="2000214"/>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553"/>
    <x v="0"/>
    <x v="0"/>
    <n v="2000214"/>
    <s v="Sofortrechnung"/>
    <s v="Yasar.Yigitbilek"/>
    <x v="1"/>
    <s v="23433"/>
    <s v="Jacob Elektronik GmbH"/>
    <x v="1"/>
    <s v="2"/>
    <s v="101030214"/>
    <x v="259"/>
    <s v="Samsung S916B S23+ 5G 256GB"/>
    <n v="1"/>
    <n v="548.09519999999998"/>
    <n v="599"/>
    <n v="599"/>
    <n v="50.904800000000002"/>
    <n v="50.9"/>
    <n v="8.49"/>
    <s v="V0042"/>
    <x v="5"/>
    <s v="KÜB30"/>
    <s v="GRK"/>
    <s v="Geräte"/>
    <x v="5"/>
    <n v="1"/>
    <n v="548.09519999999998"/>
    <n v="599"/>
    <n v="599"/>
    <n v="50.904800000000002"/>
    <n v="50.9"/>
    <n v="8.4974958263772951E-2"/>
    <n v="1"/>
    <m/>
    <x v="0"/>
    <s v="Nein"/>
    <x v="0"/>
  </r>
  <r>
    <n v="14571561"/>
    <x v="0"/>
    <x v="0"/>
    <n v="2000215"/>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561"/>
    <x v="0"/>
    <x v="0"/>
    <n v="2000215"/>
    <s v="Sofortrechnung"/>
    <s v="Yasar.Yigitbilek"/>
    <x v="1"/>
    <s v="23433"/>
    <s v="Jacob Elektronik GmbH"/>
    <x v="1"/>
    <s v="2"/>
    <s v="100050291"/>
    <x v="294"/>
    <s v="Motorola Moto G55 5G 256GB"/>
    <n v="1"/>
    <n v="149"/>
    <n v="159"/>
    <n v="159"/>
    <n v="10"/>
    <n v="10"/>
    <n v="6.28"/>
    <s v="V0042"/>
    <x v="5"/>
    <s v="KÜB30"/>
    <s v="GRK"/>
    <s v="Geräte"/>
    <x v="5"/>
    <n v="1"/>
    <n v="149"/>
    <n v="159"/>
    <n v="159"/>
    <n v="10"/>
    <n v="10"/>
    <n v="6.2893081761006289E-2"/>
    <n v="1"/>
    <m/>
    <x v="0"/>
    <s v="Nein"/>
    <x v="0"/>
  </r>
  <r>
    <n v="14571574"/>
    <x v="0"/>
    <x v="0"/>
    <n v="2000216"/>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574"/>
    <x v="0"/>
    <x v="0"/>
    <n v="2000216"/>
    <s v="Sofortrechnung"/>
    <s v="Yasar.Yigitbilek"/>
    <x v="1"/>
    <s v="23433"/>
    <s v="Jacob Elektronik GmbH"/>
    <x v="0"/>
    <s v="2"/>
    <s v="201030062"/>
    <x v="158"/>
    <s v="Samsung Watch7 SM-L305 44mm BT"/>
    <n v="1"/>
    <n v="190"/>
    <n v="195"/>
    <n v="195"/>
    <n v="5"/>
    <n v="5"/>
    <n v="2.56"/>
    <s v="V0042"/>
    <x v="5"/>
    <s v="KÜB30"/>
    <s v="GRK"/>
    <s v="Zubehör"/>
    <x v="5"/>
    <n v="1"/>
    <n v="190"/>
    <n v="195"/>
    <n v="195"/>
    <n v="5"/>
    <n v="5"/>
    <n v="2.564102564102564E-2"/>
    <n v="1"/>
    <m/>
    <x v="0"/>
    <s v="Nein"/>
    <x v="0"/>
  </r>
  <r>
    <n v="14571633"/>
    <x v="0"/>
    <x v="0"/>
    <n v="2000217"/>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633"/>
    <x v="0"/>
    <x v="0"/>
    <n v="2000217"/>
    <s v="Sofortrechnung"/>
    <s v="Yasar.Yigitbilek"/>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1667"/>
    <x v="0"/>
    <x v="0"/>
    <n v="2000218"/>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667"/>
    <x v="0"/>
    <x v="0"/>
    <n v="2000218"/>
    <s v="Sofortrechnung"/>
    <s v="Yasar.Yigitbilek"/>
    <x v="1"/>
    <s v="23433"/>
    <s v="Jacob Elektronik GmbH"/>
    <x v="1"/>
    <s v="2"/>
    <s v="101030492"/>
    <x v="138"/>
    <s v="Samsung A356B A35 5G 256GB"/>
    <n v="1"/>
    <n v="228.69569999999999"/>
    <n v="235"/>
    <n v="235"/>
    <n v="6.3042999999999996"/>
    <n v="6.3"/>
    <n v="2.68"/>
    <s v="V0042"/>
    <x v="5"/>
    <s v="KÜB30"/>
    <s v="GRK"/>
    <s v="Geräte"/>
    <x v="5"/>
    <n v="1"/>
    <n v="228.69569999999999"/>
    <n v="235"/>
    <n v="235"/>
    <n v="6.3042999999999996"/>
    <n v="6.3"/>
    <n v="2.680851063829787E-2"/>
    <n v="1"/>
    <m/>
    <x v="0"/>
    <s v="Nein"/>
    <x v="0"/>
  </r>
  <r>
    <n v="14571679"/>
    <x v="0"/>
    <x v="0"/>
    <n v="2000219"/>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679"/>
    <x v="0"/>
    <x v="0"/>
    <n v="2000219"/>
    <s v="Sofortrechnung"/>
    <s v="Yasar.Yigitbilek"/>
    <x v="1"/>
    <s v="23433"/>
    <s v="Jacob Elektronik GmbH"/>
    <x v="0"/>
    <s v="2"/>
    <s v="201030052"/>
    <x v="114"/>
    <s v="Samsung Watch7 SM-L300 40mm BT"/>
    <n v="2"/>
    <n v="157.7662"/>
    <n v="161"/>
    <n v="322"/>
    <n v="3.2338"/>
    <n v="6.47"/>
    <n v="2"/>
    <s v="V0042"/>
    <x v="5"/>
    <s v="KÜB30"/>
    <s v="GRK"/>
    <s v="Zubehör"/>
    <x v="5"/>
    <n v="2"/>
    <n v="157.7662"/>
    <n v="161"/>
    <n v="322"/>
    <n v="3.2338"/>
    <n v="6.47"/>
    <n v="2.0093167701863354E-2"/>
    <n v="1"/>
    <m/>
    <x v="0"/>
    <s v="Nein"/>
    <x v="0"/>
  </r>
  <r>
    <n v="14571694"/>
    <x v="0"/>
    <x v="0"/>
    <n v="2000220"/>
    <s v="Sofortrechnung"/>
    <s v="eam\mustafa.oezer"/>
    <x v="2"/>
    <s v="22892"/>
    <s v="Handy-28  GmbH"/>
    <x v="1"/>
    <s v="1"/>
    <s v="100034579"/>
    <x v="70"/>
    <s v="Samsung A556B A55 5G 128GB EE"/>
    <n v="2"/>
    <n v="251.29089999999999"/>
    <n v="265"/>
    <n v="530"/>
    <n v="13.709099999999999"/>
    <n v="27.42"/>
    <n v="5.17"/>
    <s v="V0162"/>
    <x v="8"/>
    <s v="KABB5"/>
    <s v="FHK"/>
    <s v="Geräte"/>
    <x v="2"/>
    <n v="2"/>
    <n v="251.29089999999999"/>
    <n v="265"/>
    <n v="530"/>
    <n v="13.709099999999999"/>
    <n v="27.42"/>
    <n v="5.1735849056603778E-2"/>
    <n v="1"/>
    <m/>
    <x v="0"/>
    <s v="Nein"/>
    <x v="0"/>
  </r>
  <r>
    <n v="14571694"/>
    <x v="0"/>
    <x v="0"/>
    <n v="2000220"/>
    <s v="Sofortrechnung"/>
    <s v="eam\mustafa.oezer"/>
    <x v="2"/>
    <s v="22892"/>
    <s v="Handy-28  GmbH"/>
    <x v="1"/>
    <s v="2"/>
    <s v="101030353"/>
    <x v="38"/>
    <s v="Samsung A256B A25 5G 128GB"/>
    <n v="1"/>
    <n v="164.98509999999999"/>
    <n v="175"/>
    <n v="175"/>
    <n v="10.014900000000001"/>
    <n v="10.01"/>
    <n v="5.72"/>
    <s v="V0162"/>
    <x v="8"/>
    <s v="KABB5"/>
    <s v="FHK"/>
    <s v="Geräte"/>
    <x v="2"/>
    <n v="1"/>
    <n v="164.98509999999999"/>
    <n v="175"/>
    <n v="175"/>
    <n v="10.014900000000001"/>
    <n v="10.01"/>
    <n v="5.7200000000000001E-2"/>
    <n v="1"/>
    <m/>
    <x v="0"/>
    <s v="Nein"/>
    <x v="0"/>
  </r>
  <r>
    <n v="14571694"/>
    <x v="0"/>
    <x v="0"/>
    <n v="2000220"/>
    <s v="Sofortrechnung"/>
    <s v="eam\mustafa.oezer"/>
    <x v="2"/>
    <s v="22892"/>
    <s v="Handy-28  GmbH"/>
    <x v="1"/>
    <s v="3"/>
    <s v="100034474"/>
    <x v="284"/>
    <s v="Samsung S921B S24 5G 128GB"/>
    <n v="1"/>
    <n v="487.01440000000002"/>
    <n v="509"/>
    <n v="509"/>
    <n v="21.985600000000002"/>
    <n v="21.99"/>
    <n v="4.3099999999999996"/>
    <s v="V0162"/>
    <x v="8"/>
    <s v="KABB5"/>
    <s v="FHK"/>
    <s v="Geräte"/>
    <x v="2"/>
    <n v="1"/>
    <n v="487.01440000000002"/>
    <n v="509"/>
    <n v="509"/>
    <n v="21.985600000000002"/>
    <n v="21.99"/>
    <n v="4.3202357563850685E-2"/>
    <n v="1"/>
    <m/>
    <x v="0"/>
    <s v="Nein"/>
    <x v="0"/>
  </r>
  <r>
    <n v="14571690"/>
    <x v="0"/>
    <x v="0"/>
    <n v="2000221"/>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690"/>
    <x v="0"/>
    <x v="0"/>
    <n v="2000221"/>
    <s v="Sofortrechnung"/>
    <s v="Yasar.Yigitbilek"/>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1454"/>
    <x v="0"/>
    <x v="0"/>
    <n v="2000222"/>
    <s v="Sofortrechnung"/>
    <s v="eam\mustafa.oezer"/>
    <x v="2"/>
    <s v="29147"/>
    <s v="Telecity Leipzig"/>
    <x v="1"/>
    <s v="1"/>
    <s v="100303137"/>
    <x v="209"/>
    <s v="Apple iPhone 16 Pro Max 256GB"/>
    <n v="3"/>
    <n v="1118.9586999999999"/>
    <n v="1125"/>
    <n v="3375"/>
    <n v="6.0412999999999997"/>
    <n v="18.12"/>
    <n v="0.53"/>
    <s v="V0162"/>
    <x v="8"/>
    <s v="KABB14"/>
    <s v="FHK"/>
    <s v="Geräte"/>
    <x v="2"/>
    <n v="3"/>
    <n v="1118.9586999999999"/>
    <n v="1125"/>
    <n v="3375"/>
    <n v="6.0412999999999997"/>
    <n v="18.12"/>
    <n v="5.3688888888888892E-3"/>
    <n v="1"/>
    <m/>
    <x v="0"/>
    <s v="Nein"/>
    <x v="0"/>
  </r>
  <r>
    <n v="14570800"/>
    <x v="0"/>
    <x v="0"/>
    <n v="2000223"/>
    <s v="Sofortrechnung"/>
    <s v="eam\mustafa.oezer"/>
    <x v="2"/>
    <s v="20205"/>
    <s v="friends mobile cc GmbH &amp; Co. KG"/>
    <x v="1"/>
    <s v="1"/>
    <s v="101030583"/>
    <x v="211"/>
    <s v="Samsung A556B A55 5G 128GB EE"/>
    <n v="1"/>
    <n v="245"/>
    <n v="265"/>
    <n v="265"/>
    <n v="20"/>
    <n v="20"/>
    <n v="7.54"/>
    <s v="V0163"/>
    <x v="11"/>
    <s v="KABB30"/>
    <s v="FHK"/>
    <s v="Geräte"/>
    <x v="2"/>
    <n v="1"/>
    <n v="245"/>
    <n v="265"/>
    <n v="265"/>
    <n v="20"/>
    <n v="20"/>
    <n v="7.5471698113207544E-2"/>
    <n v="1"/>
    <m/>
    <x v="0"/>
    <s v="Nein"/>
    <x v="0"/>
  </r>
  <r>
    <n v="14571683"/>
    <x v="0"/>
    <x v="0"/>
    <n v="2000224"/>
    <s v="Sofortrechnung"/>
    <s v="eam\mustafa.oezer"/>
    <x v="2"/>
    <s v="20205"/>
    <s v="friends mobile cc GmbH &amp; Co. KG"/>
    <x v="1"/>
    <s v="1"/>
    <s v="101030583"/>
    <x v="211"/>
    <s v="Samsung A556B A55 5G 128GB EE"/>
    <n v="1"/>
    <n v="245"/>
    <n v="265"/>
    <n v="265"/>
    <n v="20"/>
    <n v="20"/>
    <n v="7.54"/>
    <s v="V0163"/>
    <x v="11"/>
    <s v="KABB30"/>
    <s v="FHK"/>
    <s v="Geräte"/>
    <x v="2"/>
    <n v="1"/>
    <n v="245"/>
    <n v="265"/>
    <n v="265"/>
    <n v="20"/>
    <n v="20"/>
    <n v="7.5471698113207544E-2"/>
    <n v="1"/>
    <m/>
    <x v="0"/>
    <s v="Nein"/>
    <x v="0"/>
  </r>
  <r>
    <n v="14571683"/>
    <x v="0"/>
    <x v="0"/>
    <n v="2000224"/>
    <s v="Sofortrechnung"/>
    <s v="eam\mustafa.oezer"/>
    <x v="2"/>
    <s v="20205"/>
    <s v="friends mobile cc GmbH &amp; Co. KG"/>
    <x v="1"/>
    <s v="2"/>
    <s v="101030356"/>
    <x v="40"/>
    <s v="Samsung A256B A25 5G 256GB"/>
    <n v="1"/>
    <n v="189"/>
    <n v="199"/>
    <n v="199"/>
    <n v="10"/>
    <n v="10"/>
    <n v="5.0199999999999996"/>
    <s v="V0163"/>
    <x v="11"/>
    <s v="KABB30"/>
    <s v="FHK"/>
    <s v="Geräte"/>
    <x v="2"/>
    <n v="1"/>
    <n v="189"/>
    <n v="199"/>
    <n v="199"/>
    <n v="10"/>
    <n v="10"/>
    <n v="5.0251256281407038E-2"/>
    <n v="1"/>
    <m/>
    <x v="0"/>
    <s v="Nein"/>
    <x v="0"/>
  </r>
  <r>
    <n v="14571701"/>
    <x v="0"/>
    <x v="0"/>
    <n v="2000225"/>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701"/>
    <x v="0"/>
    <x v="0"/>
    <n v="2000225"/>
    <s v="Sofortrechnung"/>
    <s v="Yasar.Yigitbilek"/>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1709"/>
    <x v="0"/>
    <x v="0"/>
    <n v="2000226"/>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1709"/>
    <x v="0"/>
    <x v="0"/>
    <n v="2000226"/>
    <s v="Sofortrechnung"/>
    <s v="Yasar.Yigitbilek"/>
    <x v="1"/>
    <s v="23433"/>
    <s v="Jacob Elektronik GmbH"/>
    <x v="1"/>
    <s v="2"/>
    <s v="101030231"/>
    <x v="30"/>
    <s v="Samsung A346B A34 5G 128GB"/>
    <n v="1"/>
    <n v="165"/>
    <n v="179"/>
    <n v="179"/>
    <n v="14"/>
    <n v="14"/>
    <n v="7.82"/>
    <s v="V0042"/>
    <x v="5"/>
    <s v="KÜB30"/>
    <s v="GRK"/>
    <s v="Geräte"/>
    <x v="5"/>
    <n v="1"/>
    <n v="165"/>
    <n v="179"/>
    <n v="179"/>
    <n v="14"/>
    <n v="14"/>
    <n v="7.8212290502793297E-2"/>
    <n v="1"/>
    <m/>
    <x v="0"/>
    <s v="Nein"/>
    <x v="0"/>
  </r>
  <r>
    <n v="14570854"/>
    <x v="0"/>
    <x v="0"/>
    <n v="2000227"/>
    <s v="Sofortrechnung"/>
    <s v="Yasar.Yigitbilek"/>
    <x v="2"/>
    <s v="30921"/>
    <s v="Mobilfunk Oase"/>
    <x v="1"/>
    <s v="1"/>
    <s v="100034603"/>
    <x v="19"/>
    <s v="Samsung A166B A16 5G 128GB"/>
    <n v="3"/>
    <n v="143.50120000000001"/>
    <n v="157"/>
    <n v="471"/>
    <n v="13.498799999999999"/>
    <n v="40.5"/>
    <n v="8.59"/>
    <s v="V0162"/>
    <x v="8"/>
    <s v="NN"/>
    <s v="FHK"/>
    <s v="Geräte"/>
    <x v="2"/>
    <n v="3"/>
    <n v="143.50120000000001"/>
    <n v="157"/>
    <n v="471"/>
    <n v="13.498799999999999"/>
    <n v="40.5"/>
    <n v="8.598726114649681E-2"/>
    <n v="1"/>
    <m/>
    <x v="0"/>
    <s v="Nein"/>
    <x v="0"/>
  </r>
  <r>
    <n v="14571684"/>
    <x v="0"/>
    <x v="0"/>
    <n v="2000228"/>
    <s v="Sofortrechnung"/>
    <s v="eam\mustafa.oezer"/>
    <x v="1"/>
    <s v="20454"/>
    <s v="Motion TM Vertriebs GmbH"/>
    <x v="1"/>
    <s v="1"/>
    <s v="101030480"/>
    <x v="37"/>
    <s v="Samsung A356B A35 5G 128GB"/>
    <n v="5"/>
    <n v="188.4658"/>
    <n v="202"/>
    <n v="1010"/>
    <n v="13.5342"/>
    <n v="67.67"/>
    <n v="6.7"/>
    <s v="V0164"/>
    <x v="4"/>
    <s v="KABB14"/>
    <s v="GRK"/>
    <s v="Geräte"/>
    <x v="4"/>
    <n v="5"/>
    <n v="188.4658"/>
    <n v="202"/>
    <n v="1010"/>
    <n v="13.5342"/>
    <n v="67.67"/>
    <n v="6.7000000000000004E-2"/>
    <n v="1"/>
    <m/>
    <x v="0"/>
    <s v="Nein"/>
    <x v="0"/>
  </r>
  <r>
    <n v="14571684"/>
    <x v="0"/>
    <x v="0"/>
    <n v="2000228"/>
    <s v="Sofortrechnung"/>
    <s v="eam\mustafa.oezer"/>
    <x v="1"/>
    <s v="20454"/>
    <s v="Motion TM Vertriebs GmbH"/>
    <x v="1"/>
    <s v="2"/>
    <s v="101030382"/>
    <x v="28"/>
    <s v="Samsung S921B S24 5G 256GB"/>
    <n v="20"/>
    <n v="530.07069999999999"/>
    <n v="547"/>
    <n v="10940"/>
    <n v="16.929300000000001"/>
    <n v="338.59"/>
    <n v="3.09"/>
    <s v="V0164"/>
    <x v="4"/>
    <s v="KABB14"/>
    <s v="GRK"/>
    <s v="Geräte"/>
    <x v="4"/>
    <n v="20"/>
    <n v="530.07069999999999"/>
    <n v="547"/>
    <n v="10940"/>
    <n v="16.929300000000001"/>
    <n v="338.59"/>
    <n v="3.0949725776965264E-2"/>
    <n v="1"/>
    <m/>
    <x v="0"/>
    <s v="Nein"/>
    <x v="0"/>
  </r>
  <r>
    <n v="14571716"/>
    <x v="0"/>
    <x v="0"/>
    <n v="2000229"/>
    <s v="Sofortrechnung"/>
    <s v="Yasar.Yigitbilek"/>
    <x v="0"/>
    <s v="28081"/>
    <s v="Proshop AS"/>
    <x v="0"/>
    <s v="1"/>
    <s v="200300234"/>
    <x v="134"/>
    <s v="Apple Watch S9 LTE 41mm Alu S/M"/>
    <n v="1"/>
    <n v="300"/>
    <n v="410"/>
    <n v="410"/>
    <n v="110"/>
    <n v="110"/>
    <n v="26.82"/>
    <s v="V0012"/>
    <x v="1"/>
    <s v="KÜB30"/>
    <s v="EXP"/>
    <s v="Zubehör"/>
    <x v="1"/>
    <n v="1"/>
    <n v="300"/>
    <n v="410"/>
    <n v="410"/>
    <n v="110"/>
    <n v="110"/>
    <n v="0.26829268292682928"/>
    <n v="1"/>
    <m/>
    <x v="0"/>
    <s v="Nein"/>
    <x v="0"/>
  </r>
  <r>
    <n v="14571716"/>
    <x v="0"/>
    <x v="0"/>
    <n v="2000229"/>
    <s v="Sofortrechnung"/>
    <s v="Yasar.Yigitbilek"/>
    <x v="0"/>
    <s v="28081"/>
    <s v="Proshop AS"/>
    <x v="1"/>
    <s v="2"/>
    <s v="101030190"/>
    <x v="255"/>
    <s v="Samsung X205N Tab A8 LTE 32GB"/>
    <n v="1"/>
    <n v="75"/>
    <n v="149"/>
    <n v="149"/>
    <n v="74"/>
    <n v="74"/>
    <n v="49.66"/>
    <s v="V0012"/>
    <x v="1"/>
    <s v="KÜB30"/>
    <s v="EXP"/>
    <s v="Geräte"/>
    <x v="1"/>
    <n v="1"/>
    <n v="75"/>
    <n v="149"/>
    <n v="149"/>
    <n v="74"/>
    <n v="74"/>
    <n v="0.49664429530201343"/>
    <n v="1"/>
    <m/>
    <x v="0"/>
    <s v="Nein"/>
    <x v="0"/>
  </r>
  <r>
    <n v="14571716"/>
    <x v="0"/>
    <x v="0"/>
    <n v="2000229"/>
    <s v="Sofortrechnung"/>
    <s v="Yasar.Yigitbilek"/>
    <x v="0"/>
    <s v="28081"/>
    <s v="Proshop AS"/>
    <x v="1"/>
    <s v="3"/>
    <s v="101690287"/>
    <x v="272"/>
    <s v="Xiaomi POCO X6 5G 8GB/256GB"/>
    <n v="4"/>
    <n v="177"/>
    <n v="189"/>
    <n v="756"/>
    <n v="12"/>
    <n v="48"/>
    <n v="6.34"/>
    <s v="V0012"/>
    <x v="1"/>
    <s v="KÜB30"/>
    <s v="EXP"/>
    <s v="Geräte"/>
    <x v="1"/>
    <n v="4"/>
    <n v="177"/>
    <n v="189"/>
    <n v="756"/>
    <n v="12"/>
    <n v="48"/>
    <n v="6.3492063492063489E-2"/>
    <n v="1"/>
    <m/>
    <x v="0"/>
    <s v="Nein"/>
    <x v="0"/>
  </r>
  <r>
    <n v="14571716"/>
    <x v="0"/>
    <x v="0"/>
    <n v="2000229"/>
    <s v="Sofortrechnung"/>
    <s v="Yasar.Yigitbilek"/>
    <x v="0"/>
    <s v="28081"/>
    <s v="Proshop AS"/>
    <x v="0"/>
    <s v="4"/>
    <s v="200050025"/>
    <x v="309"/>
    <s v="Motorola Moto Buds"/>
    <n v="3"/>
    <n v="19.720199999999998"/>
    <n v="22"/>
    <n v="66"/>
    <n v="2.2797999999999998"/>
    <n v="6.84"/>
    <n v="10.36"/>
    <s v="V0012"/>
    <x v="1"/>
    <s v="KÜB30"/>
    <s v="EXP"/>
    <s v="Zubehör"/>
    <x v="1"/>
    <n v="3"/>
    <n v="19.720199999999998"/>
    <n v="22"/>
    <n v="66"/>
    <n v="2.2797999999999998"/>
    <n v="6.84"/>
    <n v="0.10363636363636364"/>
    <n v="1"/>
    <m/>
    <x v="0"/>
    <s v="Nein"/>
    <x v="0"/>
  </r>
  <r>
    <n v="14571716"/>
    <x v="0"/>
    <x v="0"/>
    <n v="2000229"/>
    <s v="Sofortrechnung"/>
    <s v="Yasar.Yigitbilek"/>
    <x v="0"/>
    <s v="28081"/>
    <s v="Proshop AS"/>
    <x v="1"/>
    <s v="5"/>
    <s v="100302941"/>
    <x v="190"/>
    <s v="Apple iPhone 15 Pro 256GB"/>
    <n v="2"/>
    <n v="880"/>
    <n v="945"/>
    <n v="1890"/>
    <n v="65"/>
    <n v="130"/>
    <n v="6.87"/>
    <s v="V0012"/>
    <x v="1"/>
    <s v="KÜB30"/>
    <s v="EXP"/>
    <s v="Geräte"/>
    <x v="1"/>
    <n v="2"/>
    <n v="880"/>
    <n v="945"/>
    <n v="1890"/>
    <n v="65"/>
    <n v="130"/>
    <n v="6.8783068783068779E-2"/>
    <n v="1"/>
    <m/>
    <x v="0"/>
    <s v="Nein"/>
    <x v="0"/>
  </r>
  <r>
    <n v="14571716"/>
    <x v="0"/>
    <x v="0"/>
    <n v="2000229"/>
    <s v="Sofortrechnung"/>
    <s v="Yasar.Yigitbilek"/>
    <x v="0"/>
    <s v="28081"/>
    <s v="Proshop AS"/>
    <x v="0"/>
    <s v="6"/>
    <s v="200300219"/>
    <x v="310"/>
    <s v="Apple Watch S9 GPS 45mm Alu S/M"/>
    <n v="3"/>
    <n v="260"/>
    <n v="289"/>
    <n v="867"/>
    <n v="29"/>
    <n v="87"/>
    <n v="10.029999999999999"/>
    <s v="V0012"/>
    <x v="1"/>
    <s v="KÜB30"/>
    <s v="EXP"/>
    <s v="Zubehör"/>
    <x v="1"/>
    <n v="3"/>
    <n v="260"/>
    <n v="289"/>
    <n v="867"/>
    <n v="29"/>
    <n v="87"/>
    <n v="0.10034602076124567"/>
    <n v="1"/>
    <m/>
    <x v="0"/>
    <s v="Nein"/>
    <x v="0"/>
  </r>
  <r>
    <n v="14571716"/>
    <x v="0"/>
    <x v="0"/>
    <n v="2000229"/>
    <s v="Sofortrechnung"/>
    <s v="Yasar.Yigitbilek"/>
    <x v="0"/>
    <s v="28081"/>
    <s v="Proshop AS"/>
    <x v="0"/>
    <s v="7"/>
    <s v="200300101"/>
    <x v="311"/>
    <s v="Apple Watch SE 2022 LTE 40mm Alu"/>
    <n v="1"/>
    <n v="171"/>
    <n v="240"/>
    <n v="240"/>
    <n v="69"/>
    <n v="69"/>
    <n v="28.75"/>
    <s v="V0012"/>
    <x v="1"/>
    <s v="KÜB30"/>
    <s v="EXP"/>
    <s v="Zubehör"/>
    <x v="1"/>
    <n v="1"/>
    <n v="171"/>
    <n v="240"/>
    <n v="240"/>
    <n v="69"/>
    <n v="69"/>
    <n v="0.28749999999999998"/>
    <n v="1"/>
    <m/>
    <x v="0"/>
    <s v="Nein"/>
    <x v="0"/>
  </r>
  <r>
    <n v="14571716"/>
    <x v="0"/>
    <x v="0"/>
    <n v="2000229"/>
    <s v="Sofortrechnung"/>
    <s v="Yasar.Yigitbilek"/>
    <x v="0"/>
    <s v="28081"/>
    <s v="Proshop AS"/>
    <x v="1"/>
    <s v="8"/>
    <s v="100302697"/>
    <x v="312"/>
    <s v="Apple iPad Air 2022 5G 64GB"/>
    <n v="1"/>
    <n v="363.5"/>
    <n v="639"/>
    <n v="639"/>
    <n v="275.5"/>
    <n v="275.5"/>
    <n v="43.11"/>
    <s v="V0012"/>
    <x v="1"/>
    <s v="KÜB30"/>
    <s v="EXP"/>
    <s v="Geräte"/>
    <x v="1"/>
    <n v="1"/>
    <n v="363.5"/>
    <n v="639"/>
    <n v="639"/>
    <n v="275.5"/>
    <n v="275.5"/>
    <n v="0.43114241001564946"/>
    <n v="1"/>
    <m/>
    <x v="0"/>
    <s v="Nein"/>
    <x v="0"/>
  </r>
  <r>
    <n v="14571719"/>
    <x v="0"/>
    <x v="0"/>
    <n v="2000230"/>
    <s v="Sofortrechnung"/>
    <s v="Yasar.Yigitbilek"/>
    <x v="1"/>
    <s v="26096"/>
    <s v="WAVE Distribution &amp; Computersysteme GmbH"/>
    <x v="1"/>
    <s v="1"/>
    <s v="101030407"/>
    <x v="126"/>
    <s v="Samsung A155F A15 128GB"/>
    <n v="20"/>
    <n v="116.874"/>
    <n v="129"/>
    <n v="2580"/>
    <n v="12.125999999999999"/>
    <n v="242.52"/>
    <n v="9.4"/>
    <s v="V0012"/>
    <x v="1"/>
    <m/>
    <s v="GRK"/>
    <s v="Geräte"/>
    <x v="1"/>
    <n v="20"/>
    <n v="116.874"/>
    <n v="129"/>
    <n v="2580"/>
    <n v="12.125999999999999"/>
    <n v="242.52"/>
    <n v="9.4E-2"/>
    <n v="1"/>
    <m/>
    <x v="0"/>
    <s v="Nein"/>
    <x v="0"/>
  </r>
  <r>
    <n v="14571719"/>
    <x v="0"/>
    <x v="0"/>
    <n v="2000230"/>
    <s v="Sofortrechnung"/>
    <s v="Yasar.Yigitbilek"/>
    <x v="1"/>
    <s v="26096"/>
    <s v="WAVE Distribution &amp; Computersysteme GmbH"/>
    <x v="1"/>
    <s v="2"/>
    <s v="100034590"/>
    <x v="243"/>
    <s v="Samsung A256B A25 5G 128GB"/>
    <n v="1"/>
    <n v="161.1206"/>
    <n v="164"/>
    <n v="164"/>
    <n v="2.8794"/>
    <n v="2.88"/>
    <n v="1.75"/>
    <s v="V0012"/>
    <x v="1"/>
    <m/>
    <s v="GRK"/>
    <s v="Geräte"/>
    <x v="1"/>
    <n v="1"/>
    <n v="161.1206"/>
    <n v="164"/>
    <n v="164"/>
    <n v="2.8794"/>
    <n v="2.88"/>
    <n v="1.7560975609756096E-2"/>
    <n v="1"/>
    <m/>
    <x v="0"/>
    <s v="Nein"/>
    <x v="0"/>
  </r>
  <r>
    <n v="14571719"/>
    <x v="0"/>
    <x v="0"/>
    <n v="2000230"/>
    <s v="Sofortrechnung"/>
    <s v="Yasar.Yigitbilek"/>
    <x v="1"/>
    <s v="26096"/>
    <s v="WAVE Distribution &amp; Computersysteme GmbH"/>
    <x v="1"/>
    <s v="3"/>
    <s v="100034548"/>
    <x v="72"/>
    <s v="Samsung A356B A35 5G 128GB"/>
    <n v="5"/>
    <n v="195"/>
    <n v="202"/>
    <n v="1010"/>
    <n v="7"/>
    <n v="35"/>
    <n v="3.46"/>
    <s v="V0012"/>
    <x v="1"/>
    <m/>
    <s v="GRK"/>
    <s v="Geräte"/>
    <x v="1"/>
    <n v="5"/>
    <n v="195"/>
    <n v="202"/>
    <n v="1010"/>
    <n v="7"/>
    <n v="35"/>
    <n v="3.4653465346534656E-2"/>
    <n v="1"/>
    <m/>
    <x v="0"/>
    <s v="Nein"/>
    <x v="0"/>
  </r>
  <r>
    <n v="14570803"/>
    <x v="0"/>
    <x v="0"/>
    <n v="2000231"/>
    <s v="Sofortrechnung"/>
    <s v="eam\mustafa.oezer"/>
    <x v="0"/>
    <s v="31008"/>
    <s v="Smarterstore Srl"/>
    <x v="1"/>
    <s v="1"/>
    <s v="100060692"/>
    <x v="271"/>
    <s v="Google Pixel 9 Pro 256GB"/>
    <n v="2"/>
    <n v="829.95"/>
    <n v="849"/>
    <n v="1698"/>
    <n v="19.05"/>
    <n v="38.1"/>
    <n v="2.2400000000000002"/>
    <s v="V0140"/>
    <x v="15"/>
    <s v="KPUD"/>
    <s v="EXP"/>
    <s v="Geräte"/>
    <x v="10"/>
    <n v="2"/>
    <n v="829.95"/>
    <n v="849"/>
    <n v="1698"/>
    <n v="19.05"/>
    <n v="38.1"/>
    <n v="2.2438162544169613E-2"/>
    <n v="1"/>
    <m/>
    <x v="0"/>
    <s v="Nein"/>
    <x v="0"/>
  </r>
  <r>
    <n v="14570803"/>
    <x v="0"/>
    <x v="0"/>
    <n v="2000231"/>
    <s v="Sofortrechnung"/>
    <s v="eam\mustafa.oezer"/>
    <x v="0"/>
    <s v="31008"/>
    <s v="Smarterstore Srl"/>
    <x v="1"/>
    <s v="2"/>
    <s v="101690318"/>
    <x v="202"/>
    <s v="Xiaomi 14T 5G 12GB/256GB"/>
    <n v="5"/>
    <n v="350"/>
    <n v="357"/>
    <n v="1785"/>
    <n v="7"/>
    <n v="35"/>
    <n v="1.96"/>
    <s v="V0140"/>
    <x v="15"/>
    <s v="KPUD"/>
    <s v="EXP"/>
    <s v="Geräte"/>
    <x v="10"/>
    <n v="5"/>
    <n v="350"/>
    <n v="357"/>
    <n v="1785"/>
    <n v="7"/>
    <n v="35"/>
    <n v="1.9607843137254902E-2"/>
    <n v="1"/>
    <m/>
    <x v="0"/>
    <s v="Nein"/>
    <x v="0"/>
  </r>
  <r>
    <n v="14570803"/>
    <x v="0"/>
    <x v="0"/>
    <n v="2000231"/>
    <s v="Sofortrechnung"/>
    <s v="eam\mustafa.oezer"/>
    <x v="0"/>
    <s v="31008"/>
    <s v="Smarterstore Srl"/>
    <x v="1"/>
    <s v="3"/>
    <s v="101030485"/>
    <x v="39"/>
    <s v="Samsung A556B A55 5G 128GB"/>
    <n v="3"/>
    <n v="254.48859999999999"/>
    <n v="265"/>
    <n v="795"/>
    <n v="10.5114"/>
    <n v="31.53"/>
    <n v="3.96"/>
    <s v="V0140"/>
    <x v="15"/>
    <s v="KPUD"/>
    <s v="EXP"/>
    <s v="Geräte"/>
    <x v="10"/>
    <n v="3"/>
    <n v="254.48859999999999"/>
    <n v="265"/>
    <n v="795"/>
    <n v="10.5114"/>
    <n v="31.53"/>
    <n v="3.9660377358490567E-2"/>
    <n v="1"/>
    <m/>
    <x v="0"/>
    <s v="Nein"/>
    <x v="0"/>
  </r>
  <r>
    <n v="14570803"/>
    <x v="0"/>
    <x v="0"/>
    <n v="2000231"/>
    <s v="Sofortrechnung"/>
    <s v="eam\mustafa.oezer"/>
    <x v="0"/>
    <s v="31008"/>
    <s v="Smarterstore Srl"/>
    <x v="1"/>
    <s v="4"/>
    <s v="101690321"/>
    <x v="185"/>
    <s v="Xiaomi 14T Pro 5G 12GB/512GB"/>
    <n v="4"/>
    <n v="495"/>
    <n v="507"/>
    <n v="2028"/>
    <n v="12"/>
    <n v="48"/>
    <n v="2.36"/>
    <s v="V0140"/>
    <x v="15"/>
    <s v="KPUD"/>
    <s v="EXP"/>
    <s v="Geräte"/>
    <x v="10"/>
    <n v="4"/>
    <n v="495"/>
    <n v="507"/>
    <n v="2028"/>
    <n v="12"/>
    <n v="48"/>
    <n v="2.3668639053254437E-2"/>
    <n v="1"/>
    <m/>
    <x v="0"/>
    <s v="Nein"/>
    <x v="0"/>
  </r>
  <r>
    <n v="14570803"/>
    <x v="0"/>
    <x v="0"/>
    <n v="2000231"/>
    <s v="Sofortrechnung"/>
    <s v="eam\mustafa.oezer"/>
    <x v="0"/>
    <s v="31008"/>
    <s v="Smarterstore Srl"/>
    <x v="1"/>
    <s v="5"/>
    <s v="101690242"/>
    <x v="43"/>
    <s v="Xiaomi Redmi Note 13 Pro 5G 8GB/256GB"/>
    <n v="5"/>
    <n v="204.57390000000001"/>
    <n v="213"/>
    <n v="1065"/>
    <n v="8.4260999999999999"/>
    <n v="42.13"/>
    <n v="3.95"/>
    <s v="V0140"/>
    <x v="15"/>
    <s v="KPUD"/>
    <s v="EXP"/>
    <s v="Geräte"/>
    <x v="10"/>
    <n v="5"/>
    <n v="204.57390000000001"/>
    <n v="213"/>
    <n v="1065"/>
    <n v="8.4260999999999999"/>
    <n v="42.13"/>
    <n v="3.9558685446009392E-2"/>
    <n v="1"/>
    <m/>
    <x v="0"/>
    <s v="Nein"/>
    <x v="0"/>
  </r>
  <r>
    <n v="14570803"/>
    <x v="0"/>
    <x v="0"/>
    <n v="2000231"/>
    <s v="Sofortrechnung"/>
    <s v="eam\mustafa.oezer"/>
    <x v="0"/>
    <s v="31008"/>
    <s v="Smarterstore Srl"/>
    <x v="1"/>
    <s v="6"/>
    <s v="101690322"/>
    <x v="283"/>
    <s v="Xiaomi 14T Pro 5G 12GB/512GB"/>
    <n v="2"/>
    <n v="495"/>
    <n v="505"/>
    <n v="1010"/>
    <n v="10"/>
    <n v="20"/>
    <n v="1.98"/>
    <s v="V0140"/>
    <x v="15"/>
    <s v="KPUD"/>
    <s v="EXP"/>
    <s v="Geräte"/>
    <x v="10"/>
    <n v="2"/>
    <n v="495"/>
    <n v="505"/>
    <n v="1010"/>
    <n v="10"/>
    <n v="20"/>
    <n v="1.9801980198019802E-2"/>
    <n v="1"/>
    <m/>
    <x v="0"/>
    <s v="Nein"/>
    <x v="0"/>
  </r>
  <r>
    <n v="14570803"/>
    <x v="0"/>
    <x v="0"/>
    <n v="2000231"/>
    <s v="Sofortrechnung"/>
    <s v="eam\mustafa.oezer"/>
    <x v="0"/>
    <s v="31008"/>
    <s v="Smarterstore Srl"/>
    <x v="1"/>
    <s v="7"/>
    <s v="101300173"/>
    <x v="131"/>
    <s v="Apple iPhone 15 256GB"/>
    <n v="1"/>
    <n v="717"/>
    <n v="729"/>
    <n v="729"/>
    <n v="12"/>
    <n v="12"/>
    <n v="1.64"/>
    <s v="V0140"/>
    <x v="15"/>
    <s v="KPUD"/>
    <s v="EXP"/>
    <s v="Geräte"/>
    <x v="10"/>
    <n v="1"/>
    <n v="717"/>
    <n v="729"/>
    <n v="729"/>
    <n v="12"/>
    <n v="12"/>
    <n v="1.646090534979424E-2"/>
    <n v="1"/>
    <m/>
    <x v="0"/>
    <s v="Nein"/>
    <x v="0"/>
  </r>
  <r>
    <n v="14570803"/>
    <x v="0"/>
    <x v="0"/>
    <n v="2000231"/>
    <s v="Sofortrechnung"/>
    <s v="eam\mustafa.oezer"/>
    <x v="0"/>
    <s v="31008"/>
    <s v="Smarterstore Srl"/>
    <x v="1"/>
    <s v="8"/>
    <s v="100034490"/>
    <x v="219"/>
    <s v="Samsung S928B S24 Ultra 5G 256GB"/>
    <n v="1"/>
    <n v="821.67439999999999"/>
    <n v="799"/>
    <n v="799"/>
    <n v="-22.674399999999999"/>
    <n v="-22.67"/>
    <n v="-2.83"/>
    <s v="V0140"/>
    <x v="15"/>
    <s v="KPUD"/>
    <s v="EXP"/>
    <s v="Geräte"/>
    <x v="10"/>
    <n v="1"/>
    <n v="821.67439999999999"/>
    <n v="799"/>
    <n v="799"/>
    <n v="-22.674399999999999"/>
    <n v="-22.67"/>
    <n v="-2.8372966207759701E-2"/>
    <n v="1"/>
    <m/>
    <x v="0"/>
    <s v="Nein"/>
    <x v="1"/>
  </r>
  <r>
    <n v="14570803"/>
    <x v="0"/>
    <x v="0"/>
    <n v="2000231"/>
    <s v="Sofortrechnung"/>
    <s v="eam\mustafa.oezer"/>
    <x v="0"/>
    <s v="31008"/>
    <s v="Smarterstore Srl"/>
    <x v="0"/>
    <s v="9"/>
    <s v="201030052"/>
    <x v="114"/>
    <s v="Samsung Watch7 SM-L300 40mm BT"/>
    <n v="3"/>
    <n v="157.7662"/>
    <n v="161"/>
    <n v="483"/>
    <n v="3.2338"/>
    <n v="9.6999999999999993"/>
    <n v="2"/>
    <s v="V0140"/>
    <x v="15"/>
    <s v="KPUD"/>
    <s v="EXP"/>
    <s v="Zubehör"/>
    <x v="10"/>
    <n v="3"/>
    <n v="157.7662"/>
    <n v="161"/>
    <n v="483"/>
    <n v="3.2338"/>
    <n v="9.6999999999999993"/>
    <n v="2.0082815734989646E-2"/>
    <n v="1"/>
    <m/>
    <x v="0"/>
    <s v="Nein"/>
    <x v="0"/>
  </r>
  <r>
    <n v="14570803"/>
    <x v="0"/>
    <x v="0"/>
    <n v="2000231"/>
    <s v="Sofortrechnung"/>
    <s v="eam\mustafa.oezer"/>
    <x v="0"/>
    <s v="31008"/>
    <s v="Smarterstore Srl"/>
    <x v="1"/>
    <s v="10"/>
    <s v="101030419"/>
    <x v="22"/>
    <s v="Samsung G556B Xcover 7 128GB EE"/>
    <n v="1"/>
    <n v="197.0257"/>
    <n v="219"/>
    <n v="219"/>
    <n v="21.974299999999999"/>
    <n v="21.97"/>
    <n v="10.029999999999999"/>
    <s v="V0140"/>
    <x v="15"/>
    <s v="KPUD"/>
    <s v="EXP"/>
    <s v="Geräte"/>
    <x v="10"/>
    <n v="1"/>
    <n v="197.0257"/>
    <n v="219"/>
    <n v="219"/>
    <n v="21.974299999999999"/>
    <n v="21.97"/>
    <n v="0.10031963470319634"/>
    <n v="1"/>
    <m/>
    <x v="0"/>
    <s v="Nein"/>
    <x v="0"/>
  </r>
  <r>
    <n v="14571484"/>
    <x v="0"/>
    <x v="0"/>
    <n v="2000232"/>
    <s v="Sofortrechnung"/>
    <s v="eam\mustafa.oezer"/>
    <x v="0"/>
    <s v="31008"/>
    <s v="Smarterstore Srl"/>
    <x v="1"/>
    <s v="1"/>
    <s v="100034495"/>
    <x v="306"/>
    <s v="Samsung S928B S24 Ultra 5G 512GB"/>
    <n v="1"/>
    <n v="795"/>
    <n v="855"/>
    <n v="855"/>
    <n v="60"/>
    <n v="60"/>
    <n v="7.01"/>
    <s v="V0140"/>
    <x v="15"/>
    <s v="KPUD"/>
    <s v="EXP"/>
    <s v="Geräte"/>
    <x v="10"/>
    <n v="1"/>
    <n v="795"/>
    <n v="855"/>
    <n v="855"/>
    <n v="60"/>
    <n v="60"/>
    <n v="7.0175438596491224E-2"/>
    <n v="1"/>
    <m/>
    <x v="0"/>
    <s v="Nein"/>
    <x v="0"/>
  </r>
  <r>
    <n v="14571484"/>
    <x v="0"/>
    <x v="0"/>
    <n v="2000232"/>
    <s v="Sofortrechnung"/>
    <s v="eam\mustafa.oezer"/>
    <x v="0"/>
    <s v="31008"/>
    <s v="Smarterstore Srl"/>
    <x v="1"/>
    <s v="2"/>
    <s v="100060685"/>
    <x v="11"/>
    <s v="Google Pixel 8a 128GB"/>
    <n v="1"/>
    <n v="285"/>
    <n v="309"/>
    <n v="309"/>
    <n v="24"/>
    <n v="24"/>
    <n v="7.76"/>
    <s v="V0140"/>
    <x v="15"/>
    <s v="KPUD"/>
    <s v="EXP"/>
    <s v="Geräte"/>
    <x v="10"/>
    <n v="1"/>
    <n v="285"/>
    <n v="309"/>
    <n v="309"/>
    <n v="24"/>
    <n v="24"/>
    <n v="7.7669902912621352E-2"/>
    <n v="1"/>
    <m/>
    <x v="0"/>
    <s v="Nein"/>
    <x v="0"/>
  </r>
  <r>
    <n v="14571484"/>
    <x v="0"/>
    <x v="0"/>
    <n v="2000232"/>
    <s v="Sofortrechnung"/>
    <s v="eam\mustafa.oezer"/>
    <x v="0"/>
    <s v="31008"/>
    <s v="Smarterstore Srl"/>
    <x v="1"/>
    <s v="3"/>
    <s v="101030480"/>
    <x v="37"/>
    <s v="Samsung A356B A35 5G 128GB"/>
    <n v="1"/>
    <n v="188.4658"/>
    <n v="205"/>
    <n v="205"/>
    <n v="16.534199999999998"/>
    <n v="16.53"/>
    <n v="8.06"/>
    <s v="V0140"/>
    <x v="15"/>
    <s v="KPUD"/>
    <s v="EXP"/>
    <s v="Geräte"/>
    <x v="10"/>
    <n v="1"/>
    <n v="188.4658"/>
    <n v="205"/>
    <n v="205"/>
    <n v="16.534199999999998"/>
    <n v="16.53"/>
    <n v="8.0634146341463417E-2"/>
    <n v="1"/>
    <m/>
    <x v="0"/>
    <s v="Nein"/>
    <x v="0"/>
  </r>
  <r>
    <n v="14571484"/>
    <x v="0"/>
    <x v="0"/>
    <n v="2000232"/>
    <s v="Sofortrechnung"/>
    <s v="eam\mustafa.oezer"/>
    <x v="0"/>
    <s v="31008"/>
    <s v="Smarterstore Srl"/>
    <x v="1"/>
    <s v="4"/>
    <s v="101050015"/>
    <x v="313"/>
    <s v="Motorola Moto G84 5G 8GB/256GB"/>
    <n v="1"/>
    <n v="148"/>
    <n v="159"/>
    <n v="159"/>
    <n v="11"/>
    <n v="11"/>
    <n v="6.91"/>
    <s v="V0140"/>
    <x v="15"/>
    <s v="KPUD"/>
    <s v="EXP"/>
    <s v="Geräte"/>
    <x v="10"/>
    <n v="1"/>
    <n v="148"/>
    <n v="159"/>
    <n v="159"/>
    <n v="11"/>
    <n v="11"/>
    <n v="6.9182389937106917E-2"/>
    <n v="1"/>
    <m/>
    <x v="0"/>
    <s v="Nein"/>
    <x v="0"/>
  </r>
  <r>
    <n v="14571484"/>
    <x v="0"/>
    <x v="0"/>
    <n v="2000232"/>
    <s v="Sofortrechnung"/>
    <s v="eam\mustafa.oezer"/>
    <x v="0"/>
    <s v="31008"/>
    <s v="Smarterstore Srl"/>
    <x v="0"/>
    <s v="5"/>
    <s v="200050024"/>
    <x v="173"/>
    <s v="Motorola Moto Buds"/>
    <n v="1"/>
    <n v="18.688199999999998"/>
    <n v="22"/>
    <n v="22"/>
    <n v="3.3117999999999999"/>
    <n v="3.31"/>
    <n v="15.05"/>
    <s v="V0140"/>
    <x v="15"/>
    <s v="KPUD"/>
    <s v="EXP"/>
    <s v="Zubehör"/>
    <x v="10"/>
    <n v="1"/>
    <n v="18.688199999999998"/>
    <n v="22"/>
    <n v="22"/>
    <n v="3.3117999999999999"/>
    <n v="3.31"/>
    <n v="0.15045454545454545"/>
    <n v="1"/>
    <m/>
    <x v="0"/>
    <s v="Nein"/>
    <x v="0"/>
  </r>
  <r>
    <n v="14571484"/>
    <x v="0"/>
    <x v="0"/>
    <n v="2000232"/>
    <s v="Sofortrechnung"/>
    <s v="eam\mustafa.oezer"/>
    <x v="0"/>
    <s v="31008"/>
    <s v="Smarterstore Srl"/>
    <x v="1"/>
    <s v="6"/>
    <s v="101690318"/>
    <x v="202"/>
    <s v="Xiaomi 14T 5G 12GB/256GB"/>
    <n v="10"/>
    <n v="350"/>
    <n v="357"/>
    <n v="3570"/>
    <n v="7"/>
    <n v="70"/>
    <n v="1.96"/>
    <s v="V0140"/>
    <x v="15"/>
    <s v="KPUD"/>
    <s v="EXP"/>
    <s v="Geräte"/>
    <x v="10"/>
    <n v="10"/>
    <n v="350"/>
    <n v="357"/>
    <n v="3570"/>
    <n v="7"/>
    <n v="70"/>
    <n v="1.9607843137254902E-2"/>
    <n v="1"/>
    <m/>
    <x v="0"/>
    <s v="Nein"/>
    <x v="0"/>
  </r>
  <r>
    <n v="14571484"/>
    <x v="0"/>
    <x v="0"/>
    <n v="2000232"/>
    <s v="Sofortrechnung"/>
    <s v="eam\mustafa.oezer"/>
    <x v="0"/>
    <s v="31008"/>
    <s v="Smarterstore Srl"/>
    <x v="1"/>
    <s v="7"/>
    <s v="101030465"/>
    <x v="17"/>
    <s v="Samsung A356B A35 5G 256GB"/>
    <n v="2"/>
    <n v="220"/>
    <n v="239"/>
    <n v="478"/>
    <n v="19"/>
    <n v="38"/>
    <n v="7.94"/>
    <s v="V0140"/>
    <x v="15"/>
    <s v="KPUD"/>
    <s v="EXP"/>
    <s v="Geräte"/>
    <x v="10"/>
    <n v="2"/>
    <n v="220"/>
    <n v="239"/>
    <n v="478"/>
    <n v="19"/>
    <n v="38"/>
    <n v="7.9497907949790794E-2"/>
    <n v="1"/>
    <m/>
    <x v="0"/>
    <s v="Nein"/>
    <x v="0"/>
  </r>
  <r>
    <n v="14571484"/>
    <x v="0"/>
    <x v="0"/>
    <n v="2000232"/>
    <s v="Sofortrechnung"/>
    <s v="eam\mustafa.oezer"/>
    <x v="0"/>
    <s v="31008"/>
    <s v="Smarterstore Srl"/>
    <x v="1"/>
    <s v="8"/>
    <s v="100302478"/>
    <x v="79"/>
    <s v="Apple iPhone 13 128GB"/>
    <n v="15"/>
    <n v="417.87079999999997"/>
    <n v="424"/>
    <n v="6360"/>
    <n v="6.1292"/>
    <n v="91.94"/>
    <n v="1.44"/>
    <s v="V0140"/>
    <x v="15"/>
    <s v="KPUD"/>
    <s v="EXP"/>
    <s v="Geräte"/>
    <x v="10"/>
    <n v="15"/>
    <n v="417.87079999999997"/>
    <n v="424"/>
    <n v="6360"/>
    <n v="6.1292"/>
    <n v="91.94"/>
    <n v="1.4455974842767295E-2"/>
    <n v="1"/>
    <m/>
    <x v="0"/>
    <s v="Nein"/>
    <x v="0"/>
  </r>
  <r>
    <n v="14571484"/>
    <x v="0"/>
    <x v="0"/>
    <n v="2000232"/>
    <s v="Sofortrechnung"/>
    <s v="eam\mustafa.oezer"/>
    <x v="0"/>
    <s v="31008"/>
    <s v="Smarterstore Srl"/>
    <x v="1"/>
    <s v="9"/>
    <s v="101030457"/>
    <x v="203"/>
    <s v="Samsung A556B A55 5G 128GB"/>
    <n v="2"/>
    <n v="253.2636"/>
    <n v="265"/>
    <n v="530"/>
    <n v="11.7364"/>
    <n v="23.47"/>
    <n v="4.42"/>
    <s v="V0140"/>
    <x v="15"/>
    <s v="KPUD"/>
    <s v="EXP"/>
    <s v="Geräte"/>
    <x v="10"/>
    <n v="2"/>
    <n v="253.2636"/>
    <n v="265"/>
    <n v="530"/>
    <n v="11.7364"/>
    <n v="23.47"/>
    <n v="4.4283018867924524E-2"/>
    <n v="1"/>
    <m/>
    <x v="0"/>
    <s v="Nein"/>
    <x v="0"/>
  </r>
  <r>
    <n v="14571484"/>
    <x v="0"/>
    <x v="0"/>
    <n v="2000232"/>
    <s v="Sofortrechnung"/>
    <s v="eam\mustafa.oezer"/>
    <x v="0"/>
    <s v="31008"/>
    <s v="Smarterstore Srl"/>
    <x v="1"/>
    <s v="10"/>
    <s v="101030449"/>
    <x v="62"/>
    <s v="Samsung A155F A15 128GB"/>
    <n v="1"/>
    <n v="112.0598"/>
    <n v="129"/>
    <n v="129"/>
    <n v="16.940200000000001"/>
    <n v="16.940000000000001"/>
    <n v="13.13"/>
    <s v="V0140"/>
    <x v="15"/>
    <s v="KPUD"/>
    <s v="EXP"/>
    <s v="Geräte"/>
    <x v="10"/>
    <n v="1"/>
    <n v="112.0598"/>
    <n v="129"/>
    <n v="129"/>
    <n v="16.940200000000001"/>
    <n v="16.940000000000001"/>
    <n v="0.13131782945736434"/>
    <n v="1"/>
    <m/>
    <x v="0"/>
    <s v="Nein"/>
    <x v="0"/>
  </r>
  <r>
    <n v="14571484"/>
    <x v="0"/>
    <x v="0"/>
    <n v="2000232"/>
    <s v="Sofortrechnung"/>
    <s v="eam\mustafa.oezer"/>
    <x v="0"/>
    <s v="31008"/>
    <s v="Smarterstore Srl"/>
    <x v="1"/>
    <s v="11"/>
    <s v="101030516"/>
    <x v="137"/>
    <s v="Samsung S928B S24 Ultra 5G 512GB"/>
    <n v="1"/>
    <n v="848.8066"/>
    <n v="855"/>
    <n v="855"/>
    <n v="6.1933999999999996"/>
    <n v="6.19"/>
    <n v="0.72"/>
    <s v="V0140"/>
    <x v="15"/>
    <s v="KPUD"/>
    <s v="EXP"/>
    <s v="Geräte"/>
    <x v="10"/>
    <n v="1"/>
    <n v="848.8066"/>
    <n v="855"/>
    <n v="855"/>
    <n v="6.1933999999999996"/>
    <n v="6.19"/>
    <n v="7.2397660818713456E-3"/>
    <n v="1"/>
    <m/>
    <x v="0"/>
    <s v="Nein"/>
    <x v="0"/>
  </r>
  <r>
    <n v="14571484"/>
    <x v="0"/>
    <x v="0"/>
    <n v="2000232"/>
    <s v="Sofortrechnung"/>
    <s v="eam\mustafa.oezer"/>
    <x v="0"/>
    <s v="31008"/>
    <s v="Smarterstore Srl"/>
    <x v="1"/>
    <s v="12"/>
    <s v="101030492"/>
    <x v="138"/>
    <s v="Samsung A356B A35 5G 256GB"/>
    <n v="2"/>
    <n v="228.69569999999999"/>
    <n v="239"/>
    <n v="478"/>
    <n v="10.3043"/>
    <n v="20.61"/>
    <n v="4.3099999999999996"/>
    <s v="V0140"/>
    <x v="15"/>
    <s v="KPUD"/>
    <s v="EXP"/>
    <s v="Geräte"/>
    <x v="10"/>
    <n v="2"/>
    <n v="228.69569999999999"/>
    <n v="239"/>
    <n v="478"/>
    <n v="10.3043"/>
    <n v="20.61"/>
    <n v="4.3117154811715477E-2"/>
    <n v="1"/>
    <m/>
    <x v="0"/>
    <s v="Nein"/>
    <x v="0"/>
  </r>
  <r>
    <n v="14571484"/>
    <x v="0"/>
    <x v="0"/>
    <n v="2000232"/>
    <s v="Sofortrechnung"/>
    <s v="eam\mustafa.oezer"/>
    <x v="0"/>
    <s v="31008"/>
    <s v="Smarterstore Srl"/>
    <x v="1"/>
    <s v="13"/>
    <s v="101690321"/>
    <x v="185"/>
    <s v="Xiaomi 14T Pro 5G 12GB/512GB"/>
    <n v="5"/>
    <n v="495"/>
    <n v="507"/>
    <n v="2535"/>
    <n v="12"/>
    <n v="60"/>
    <n v="2.36"/>
    <s v="V0140"/>
    <x v="15"/>
    <s v="KPUD"/>
    <s v="EXP"/>
    <s v="Geräte"/>
    <x v="10"/>
    <n v="5"/>
    <n v="495"/>
    <n v="507"/>
    <n v="2535"/>
    <n v="12"/>
    <n v="60"/>
    <n v="2.3668639053254437E-2"/>
    <n v="1"/>
    <m/>
    <x v="0"/>
    <s v="Nein"/>
    <x v="0"/>
  </r>
  <r>
    <n v="14571484"/>
    <x v="0"/>
    <x v="0"/>
    <n v="2000232"/>
    <s v="Sofortrechnung"/>
    <s v="eam\mustafa.oezer"/>
    <x v="0"/>
    <s v="31008"/>
    <s v="Smarterstore Srl"/>
    <x v="1"/>
    <s v="14"/>
    <s v="101690242"/>
    <x v="43"/>
    <s v="Xiaomi Redmi Note 13 Pro 5G 8GB/256GB"/>
    <n v="7"/>
    <n v="204.57390000000001"/>
    <n v="213"/>
    <n v="1491"/>
    <n v="8.4260999999999999"/>
    <n v="58.98"/>
    <n v="3.95"/>
    <s v="V0140"/>
    <x v="15"/>
    <s v="KPUD"/>
    <s v="EXP"/>
    <s v="Geräte"/>
    <x v="10"/>
    <n v="7"/>
    <n v="204.57390000000001"/>
    <n v="213"/>
    <n v="1491"/>
    <n v="8.4260999999999999"/>
    <n v="58.98"/>
    <n v="3.9557344064386317E-2"/>
    <n v="1"/>
    <m/>
    <x v="0"/>
    <s v="Nein"/>
    <x v="0"/>
  </r>
  <r>
    <n v="14571484"/>
    <x v="0"/>
    <x v="0"/>
    <n v="2000232"/>
    <s v="Sofortrechnung"/>
    <s v="eam\mustafa.oezer"/>
    <x v="0"/>
    <s v="31008"/>
    <s v="Smarterstore Srl"/>
    <x v="1"/>
    <s v="15"/>
    <s v="101690322"/>
    <x v="283"/>
    <s v="Xiaomi 14T Pro 5G 12GB/512GB"/>
    <n v="3"/>
    <n v="495"/>
    <n v="507"/>
    <n v="1521"/>
    <n v="12"/>
    <n v="36"/>
    <n v="2.36"/>
    <s v="V0140"/>
    <x v="15"/>
    <s v="KPUD"/>
    <s v="EXP"/>
    <s v="Geräte"/>
    <x v="10"/>
    <n v="3"/>
    <n v="495"/>
    <n v="507"/>
    <n v="1521"/>
    <n v="12"/>
    <n v="36"/>
    <n v="2.3668639053254437E-2"/>
    <n v="1"/>
    <m/>
    <x v="0"/>
    <s v="Nein"/>
    <x v="0"/>
  </r>
  <r>
    <n v="14571484"/>
    <x v="0"/>
    <x v="0"/>
    <n v="2000232"/>
    <s v="Sofortrechnung"/>
    <s v="eam\mustafa.oezer"/>
    <x v="0"/>
    <s v="31008"/>
    <s v="Smarterstore Srl"/>
    <x v="1"/>
    <s v="16"/>
    <s v="100034474"/>
    <x v="284"/>
    <s v="Samsung S921B S24 5G 128GB"/>
    <n v="3"/>
    <n v="487.01440000000002"/>
    <n v="495"/>
    <n v="1485"/>
    <n v="7.9855999999999998"/>
    <n v="23.96"/>
    <n v="1.61"/>
    <s v="V0140"/>
    <x v="15"/>
    <s v="KPUD"/>
    <s v="EXP"/>
    <s v="Geräte"/>
    <x v="10"/>
    <n v="3"/>
    <n v="487.01440000000002"/>
    <n v="495"/>
    <n v="1485"/>
    <n v="7.9855999999999998"/>
    <n v="23.96"/>
    <n v="1.6134680134680134E-2"/>
    <n v="1"/>
    <m/>
    <x v="0"/>
    <s v="Nein"/>
    <x v="0"/>
  </r>
  <r>
    <n v="14571484"/>
    <x v="0"/>
    <x v="0"/>
    <n v="2000232"/>
    <s v="Sofortrechnung"/>
    <s v="eam\mustafa.oezer"/>
    <x v="0"/>
    <s v="31008"/>
    <s v="Smarterstore Srl"/>
    <x v="1"/>
    <s v="17"/>
    <s v="101700034"/>
    <x v="314"/>
    <s v="Oppo A40 6GB/128GB"/>
    <n v="1"/>
    <n v="99.490700000000004"/>
    <n v="95"/>
    <n v="95"/>
    <n v="-4.4907000000000004"/>
    <n v="-4.49"/>
    <n v="-4.72"/>
    <s v="V0140"/>
    <x v="15"/>
    <s v="KPUD"/>
    <s v="EXP"/>
    <s v="Geräte"/>
    <x v="10"/>
    <n v="1"/>
    <n v="99.490700000000004"/>
    <n v="95"/>
    <n v="95"/>
    <n v="-4.4907000000000004"/>
    <n v="-4.49"/>
    <n v="-4.7263157894736847E-2"/>
    <n v="1"/>
    <m/>
    <x v="0"/>
    <s v="Nein"/>
    <x v="1"/>
  </r>
  <r>
    <n v="14571484"/>
    <x v="0"/>
    <x v="0"/>
    <n v="2000232"/>
    <s v="Sofortrechnung"/>
    <s v="eam\mustafa.oezer"/>
    <x v="0"/>
    <s v="31008"/>
    <s v="Smarterstore Srl"/>
    <x v="1"/>
    <s v="18"/>
    <s v="101030382"/>
    <x v="28"/>
    <s v="Samsung S921B S24 5G 256GB"/>
    <n v="4"/>
    <n v="530.07069999999999"/>
    <n v="553"/>
    <n v="2212"/>
    <n v="22.929300000000001"/>
    <n v="91.72"/>
    <n v="4.1399999999999997"/>
    <s v="V0140"/>
    <x v="15"/>
    <s v="KPUD"/>
    <s v="EXP"/>
    <s v="Geräte"/>
    <x v="10"/>
    <n v="4"/>
    <n v="530.07069999999999"/>
    <n v="553"/>
    <n v="2212"/>
    <n v="22.929300000000001"/>
    <n v="91.72"/>
    <n v="4.1464737793851715E-2"/>
    <n v="1"/>
    <m/>
    <x v="0"/>
    <s v="Nein"/>
    <x v="0"/>
  </r>
  <r>
    <n v="14571484"/>
    <x v="0"/>
    <x v="0"/>
    <n v="2000232"/>
    <s v="Sofortrechnung"/>
    <s v="eam\mustafa.oezer"/>
    <x v="0"/>
    <s v="31008"/>
    <s v="Smarterstore Srl"/>
    <x v="1"/>
    <s v="19"/>
    <s v="100690603"/>
    <x v="226"/>
    <s v="Xiaomi Redmi Note 13 Pro+ 5G 12GB/512GB"/>
    <n v="3"/>
    <n v="273.26979999999998"/>
    <n v="281"/>
    <n v="843"/>
    <n v="7.7302"/>
    <n v="23.19"/>
    <n v="2.75"/>
    <s v="V0140"/>
    <x v="15"/>
    <s v="KPUD"/>
    <s v="EXP"/>
    <s v="Geräte"/>
    <x v="10"/>
    <n v="3"/>
    <n v="273.26979999999998"/>
    <n v="281"/>
    <n v="843"/>
    <n v="7.7302"/>
    <n v="23.19"/>
    <n v="2.7508896797153026E-2"/>
    <n v="1"/>
    <m/>
    <x v="0"/>
    <s v="Nein"/>
    <x v="0"/>
  </r>
  <r>
    <n v="14571484"/>
    <x v="0"/>
    <x v="0"/>
    <n v="2000232"/>
    <s v="Sofortrechnung"/>
    <s v="eam\mustafa.oezer"/>
    <x v="0"/>
    <s v="31008"/>
    <s v="Smarterstore Srl"/>
    <x v="0"/>
    <s v="20"/>
    <s v="200300390"/>
    <x v="216"/>
    <s v="nach Aufnahme in Preisliste pflegen"/>
    <n v="5"/>
    <n v="660"/>
    <n v="677"/>
    <n v="3385"/>
    <n v="17"/>
    <n v="85"/>
    <n v="2.5099999999999998"/>
    <s v="V0140"/>
    <x v="15"/>
    <s v="KPUD"/>
    <s v="EXP"/>
    <s v="Zubehör"/>
    <x v="10"/>
    <n v="5"/>
    <n v="660"/>
    <n v="677"/>
    <n v="3385"/>
    <n v="17"/>
    <n v="85"/>
    <n v="2.5110782865583457E-2"/>
    <n v="1"/>
    <m/>
    <x v="0"/>
    <s v="Nein"/>
    <x v="0"/>
  </r>
  <r>
    <n v="14571484"/>
    <x v="0"/>
    <x v="0"/>
    <n v="2000232"/>
    <s v="Sofortrechnung"/>
    <s v="eam\mustafa.oezer"/>
    <x v="0"/>
    <s v="31008"/>
    <s v="Smarterstore Srl"/>
    <x v="1"/>
    <s v="21"/>
    <s v="101030458"/>
    <x v="218"/>
    <s v="Samsung A556B A55 5G 256GB"/>
    <n v="2"/>
    <n v="291.64530000000002"/>
    <n v="309"/>
    <n v="618"/>
    <n v="17.354700000000001"/>
    <n v="34.71"/>
    <n v="5.61"/>
    <s v="V0140"/>
    <x v="15"/>
    <s v="KPUD"/>
    <s v="EXP"/>
    <s v="Geräte"/>
    <x v="10"/>
    <n v="2"/>
    <n v="291.64530000000002"/>
    <n v="309"/>
    <n v="618"/>
    <n v="17.354700000000001"/>
    <n v="34.71"/>
    <n v="5.6165048543689325E-2"/>
    <n v="1"/>
    <m/>
    <x v="0"/>
    <s v="Nein"/>
    <x v="0"/>
  </r>
  <r>
    <n v="14571484"/>
    <x v="0"/>
    <x v="0"/>
    <n v="2000232"/>
    <s v="Sofortrechnung"/>
    <s v="eam\mustafa.oezer"/>
    <x v="0"/>
    <s v="31008"/>
    <s v="Smarterstore Srl"/>
    <x v="1"/>
    <s v="22"/>
    <s v="100302481"/>
    <x v="81"/>
    <s v="Apple iPhone 13 128GB"/>
    <n v="10"/>
    <n v="416"/>
    <n v="425"/>
    <n v="4250"/>
    <n v="9"/>
    <n v="90"/>
    <n v="2.11"/>
    <s v="V0140"/>
    <x v="15"/>
    <s v="KPUD"/>
    <s v="EXP"/>
    <s v="Geräte"/>
    <x v="10"/>
    <n v="10"/>
    <n v="416"/>
    <n v="425"/>
    <n v="4250"/>
    <n v="9"/>
    <n v="90"/>
    <n v="2.1176470588235293E-2"/>
    <n v="1"/>
    <m/>
    <x v="0"/>
    <s v="Nein"/>
    <x v="0"/>
  </r>
  <r>
    <n v="14571484"/>
    <x v="0"/>
    <x v="0"/>
    <n v="2000232"/>
    <s v="Sofortrechnung"/>
    <s v="eam\mustafa.oezer"/>
    <x v="0"/>
    <s v="31008"/>
    <s v="Smarterstore Srl"/>
    <x v="1"/>
    <s v="23"/>
    <s v="101060028"/>
    <x v="191"/>
    <s v="Google Pixel 8 Pro 128GB"/>
    <n v="1"/>
    <n v="417"/>
    <n v="444"/>
    <n v="444"/>
    <n v="27"/>
    <n v="27"/>
    <n v="6.08"/>
    <s v="V0140"/>
    <x v="15"/>
    <s v="KPUD"/>
    <s v="EXP"/>
    <s v="Geräte"/>
    <x v="10"/>
    <n v="1"/>
    <n v="417"/>
    <n v="444"/>
    <n v="444"/>
    <n v="27"/>
    <n v="27"/>
    <n v="6.0810810810810814E-2"/>
    <n v="1"/>
    <m/>
    <x v="0"/>
    <s v="Nein"/>
    <x v="0"/>
  </r>
  <r>
    <n v="14571484"/>
    <x v="0"/>
    <x v="0"/>
    <n v="2000232"/>
    <s v="Sofortrechnung"/>
    <s v="eam\mustafa.oezer"/>
    <x v="0"/>
    <s v="31008"/>
    <s v="Smarterstore Srl"/>
    <x v="1"/>
    <s v="24"/>
    <s v="101280001"/>
    <x v="125"/>
    <s v="CAT S75 128GB"/>
    <n v="2"/>
    <n v="221.63290000000001"/>
    <n v="247"/>
    <n v="494"/>
    <n v="25.367100000000001"/>
    <n v="50.73"/>
    <n v="10.27"/>
    <s v="V0140"/>
    <x v="15"/>
    <s v="KPUD"/>
    <s v="EXP"/>
    <s v="Geräte"/>
    <x v="10"/>
    <n v="2"/>
    <n v="221.63290000000001"/>
    <n v="247"/>
    <n v="494"/>
    <n v="25.367100000000001"/>
    <n v="50.73"/>
    <n v="0.10269230769230768"/>
    <n v="1"/>
    <m/>
    <x v="0"/>
    <s v="Nein"/>
    <x v="0"/>
  </r>
  <r>
    <n v="14571484"/>
    <x v="0"/>
    <x v="0"/>
    <n v="2000232"/>
    <s v="Sofortrechnung"/>
    <s v="eam\mustafa.oezer"/>
    <x v="0"/>
    <s v="31008"/>
    <s v="Smarterstore Srl"/>
    <x v="1"/>
    <s v="25"/>
    <s v="100060686"/>
    <x v="32"/>
    <s v="Google Pixel 8a 128GB"/>
    <n v="2"/>
    <n v="285"/>
    <n v="315"/>
    <n v="630"/>
    <n v="30"/>
    <n v="60"/>
    <n v="9.52"/>
    <s v="V0140"/>
    <x v="15"/>
    <s v="KPUD"/>
    <s v="EXP"/>
    <s v="Geräte"/>
    <x v="10"/>
    <n v="2"/>
    <n v="285"/>
    <n v="315"/>
    <n v="630"/>
    <n v="30"/>
    <n v="60"/>
    <n v="9.5238095238095233E-2"/>
    <n v="1"/>
    <m/>
    <x v="0"/>
    <s v="Nein"/>
    <x v="0"/>
  </r>
  <r>
    <n v="14571484"/>
    <x v="0"/>
    <x v="0"/>
    <n v="2000232"/>
    <s v="Sofortrechnung"/>
    <s v="eam\mustafa.oezer"/>
    <x v="0"/>
    <s v="31008"/>
    <s v="Smarterstore Srl"/>
    <x v="1"/>
    <s v="26"/>
    <s v="101300040"/>
    <x v="84"/>
    <s v="Apple iPhone 14 128GB"/>
    <n v="3"/>
    <n v="494.59449999999998"/>
    <n v="515"/>
    <n v="1545"/>
    <n v="20.4055"/>
    <n v="61.22"/>
    <n v="3.96"/>
    <s v="V0140"/>
    <x v="15"/>
    <s v="KPUD"/>
    <s v="EXP"/>
    <s v="Geräte"/>
    <x v="10"/>
    <n v="3"/>
    <n v="494.59449999999998"/>
    <n v="515"/>
    <n v="1545"/>
    <n v="20.4055"/>
    <n v="61.22"/>
    <n v="3.9624595469255661E-2"/>
    <n v="1"/>
    <m/>
    <x v="0"/>
    <s v="Nein"/>
    <x v="0"/>
  </r>
  <r>
    <n v="14571484"/>
    <x v="0"/>
    <x v="0"/>
    <n v="2000232"/>
    <s v="Sofortrechnung"/>
    <s v="eam\mustafa.oezer"/>
    <x v="0"/>
    <s v="31008"/>
    <s v="Smarterstore Srl"/>
    <x v="1"/>
    <s v="27"/>
    <s v="101700036"/>
    <x v="315"/>
    <s v="Oppo A40 4GB/128GB"/>
    <n v="2"/>
    <n v="93"/>
    <n v="93"/>
    <n v="186"/>
    <n v="0"/>
    <n v="0"/>
    <n v="0"/>
    <s v="V0140"/>
    <x v="15"/>
    <s v="KPUD"/>
    <s v="EXP"/>
    <s v="Geräte"/>
    <x v="10"/>
    <n v="2"/>
    <n v="93"/>
    <n v="93"/>
    <n v="186"/>
    <n v="0"/>
    <n v="0"/>
    <n v="0"/>
    <n v="1"/>
    <m/>
    <x v="0"/>
    <s v="Nein"/>
    <x v="0"/>
  </r>
  <r>
    <n v="14571484"/>
    <x v="0"/>
    <x v="0"/>
    <n v="2000232"/>
    <s v="Sofortrechnung"/>
    <s v="eam\mustafa.oezer"/>
    <x v="0"/>
    <s v="31008"/>
    <s v="Smarterstore Srl"/>
    <x v="1"/>
    <s v="28"/>
    <s v="101300312"/>
    <x v="86"/>
    <s v="Apple iPhone 16 Pro Max 512GB"/>
    <n v="2"/>
    <n v="1207"/>
    <n v="1329"/>
    <n v="2658"/>
    <n v="122"/>
    <n v="244"/>
    <n v="9.17"/>
    <s v="V0140"/>
    <x v="15"/>
    <s v="KPUD"/>
    <s v="EXP"/>
    <s v="Geräte"/>
    <x v="10"/>
    <n v="2"/>
    <n v="1207"/>
    <n v="1329"/>
    <n v="2658"/>
    <n v="122"/>
    <n v="244"/>
    <n v="9.1798344620015043E-2"/>
    <n v="1"/>
    <m/>
    <x v="0"/>
    <s v="Nein"/>
    <x v="0"/>
  </r>
  <r>
    <n v="14571484"/>
    <x v="0"/>
    <x v="0"/>
    <n v="2000232"/>
    <s v="Sofortrechnung"/>
    <s v="eam\mustafa.oezer"/>
    <x v="0"/>
    <s v="31008"/>
    <s v="Smarterstore Srl"/>
    <x v="1"/>
    <s v="29"/>
    <s v="101030535"/>
    <x v="13"/>
    <s v="Samsung A155F A15 256GB"/>
    <n v="2"/>
    <n v="135"/>
    <n v="149"/>
    <n v="298"/>
    <n v="14"/>
    <n v="28"/>
    <n v="9.39"/>
    <s v="V0140"/>
    <x v="15"/>
    <s v="KPUD"/>
    <s v="EXP"/>
    <s v="Geräte"/>
    <x v="10"/>
    <n v="2"/>
    <n v="135"/>
    <n v="149"/>
    <n v="298"/>
    <n v="14"/>
    <n v="28"/>
    <n v="9.3959731543624164E-2"/>
    <n v="1"/>
    <m/>
    <x v="0"/>
    <s v="Nein"/>
    <x v="0"/>
  </r>
  <r>
    <n v="14571484"/>
    <x v="0"/>
    <x v="0"/>
    <n v="2000232"/>
    <s v="Sofortrechnung"/>
    <s v="eam\mustafa.oezer"/>
    <x v="0"/>
    <s v="31008"/>
    <s v="Smarterstore Srl"/>
    <x v="1"/>
    <s v="30"/>
    <s v="101030383"/>
    <x v="106"/>
    <s v="Samsung S921B S24 5G 256GB"/>
    <n v="1"/>
    <n v="537"/>
    <n v="555"/>
    <n v="555"/>
    <n v="18"/>
    <n v="18"/>
    <n v="3.24"/>
    <s v="V0140"/>
    <x v="15"/>
    <s v="KPUD"/>
    <s v="EXP"/>
    <s v="Geräte"/>
    <x v="10"/>
    <n v="1"/>
    <n v="537"/>
    <n v="555"/>
    <n v="555"/>
    <n v="18"/>
    <n v="18"/>
    <n v="3.2432432432432434E-2"/>
    <n v="1"/>
    <m/>
    <x v="0"/>
    <s v="Nein"/>
    <x v="0"/>
  </r>
  <r>
    <n v="14571484"/>
    <x v="0"/>
    <x v="0"/>
    <n v="2000232"/>
    <s v="Sofortrechnung"/>
    <s v="eam\mustafa.oezer"/>
    <x v="0"/>
    <s v="31008"/>
    <s v="Smarterstore Srl"/>
    <x v="1"/>
    <s v="31"/>
    <s v="100690626"/>
    <x v="48"/>
    <s v="Xiaomi Redmi Note 13 Pro+ 5G 12GB/512GB"/>
    <n v="3"/>
    <n v="269.95"/>
    <n v="281"/>
    <n v="843"/>
    <n v="11.05"/>
    <n v="33.15"/>
    <n v="3.93"/>
    <s v="V0140"/>
    <x v="15"/>
    <s v="KPUD"/>
    <s v="EXP"/>
    <s v="Geräte"/>
    <x v="10"/>
    <n v="3"/>
    <n v="269.95"/>
    <n v="281"/>
    <n v="843"/>
    <n v="11.05"/>
    <n v="33.15"/>
    <n v="3.9323843416370102E-2"/>
    <n v="1"/>
    <m/>
    <x v="0"/>
    <s v="Nein"/>
    <x v="0"/>
  </r>
  <r>
    <n v="14571484"/>
    <x v="0"/>
    <x v="0"/>
    <n v="2000232"/>
    <s v="Sofortrechnung"/>
    <s v="eam\mustafa.oezer"/>
    <x v="0"/>
    <s v="31008"/>
    <s v="Smarterstore Srl"/>
    <x v="1"/>
    <s v="32"/>
    <s v="100034512"/>
    <x v="113"/>
    <s v="Samsung X216B Tab A9+ 5G 128GB"/>
    <n v="1"/>
    <n v="202"/>
    <n v="205"/>
    <n v="205"/>
    <n v="3"/>
    <n v="3"/>
    <n v="1.46"/>
    <s v="V0140"/>
    <x v="15"/>
    <s v="KPUD"/>
    <s v="EXP"/>
    <s v="Geräte"/>
    <x v="10"/>
    <n v="1"/>
    <n v="202"/>
    <n v="205"/>
    <n v="205"/>
    <n v="3"/>
    <n v="3"/>
    <n v="1.4634146341463415E-2"/>
    <n v="1"/>
    <m/>
    <x v="0"/>
    <s v="Nein"/>
    <x v="0"/>
  </r>
  <r>
    <n v="14571484"/>
    <x v="0"/>
    <x v="0"/>
    <n v="2000232"/>
    <s v="Sofortrechnung"/>
    <s v="eam\mustafa.oezer"/>
    <x v="0"/>
    <s v="31008"/>
    <s v="Smarterstore Srl"/>
    <x v="1"/>
    <s v="33"/>
    <s v="101310034"/>
    <x v="316"/>
    <s v="Honor 200 Lite 5G 256GB"/>
    <n v="1"/>
    <n v="152"/>
    <n v="164"/>
    <n v="164"/>
    <n v="12"/>
    <n v="12"/>
    <n v="7.31"/>
    <s v="V0140"/>
    <x v="15"/>
    <s v="KPUD"/>
    <s v="EXP"/>
    <s v="Geräte"/>
    <x v="10"/>
    <n v="1"/>
    <n v="152"/>
    <n v="164"/>
    <n v="164"/>
    <n v="12"/>
    <n v="12"/>
    <n v="7.3170731707317069E-2"/>
    <n v="1"/>
    <m/>
    <x v="0"/>
    <s v="Nein"/>
    <x v="0"/>
  </r>
  <r>
    <n v="14571484"/>
    <x v="0"/>
    <x v="0"/>
    <n v="2000232"/>
    <s v="Sofortrechnung"/>
    <s v="eam\mustafa.oezer"/>
    <x v="0"/>
    <s v="31008"/>
    <s v="Smarterstore Srl"/>
    <x v="1"/>
    <s v="34"/>
    <s v="100034490"/>
    <x v="219"/>
    <s v="Samsung S928B S24 Ultra 5G 256GB"/>
    <n v="11"/>
    <n v="821.67439999999999"/>
    <n v="795"/>
    <n v="8745"/>
    <n v="-26.674399999999999"/>
    <n v="-293.42"/>
    <n v="-3.35"/>
    <s v="V0140"/>
    <x v="15"/>
    <s v="KPUD"/>
    <s v="EXP"/>
    <s v="Geräte"/>
    <x v="10"/>
    <n v="11"/>
    <n v="821.67439999999999"/>
    <n v="795"/>
    <n v="8745"/>
    <n v="-26.674399999999999"/>
    <n v="-293.42"/>
    <n v="-3.3552887364208119E-2"/>
    <n v="1"/>
    <m/>
    <x v="0"/>
    <s v="Nein"/>
    <x v="1"/>
  </r>
  <r>
    <n v="14571484"/>
    <x v="0"/>
    <x v="0"/>
    <n v="2000232"/>
    <s v="Sofortrechnung"/>
    <s v="eam\mustafa.oezer"/>
    <x v="0"/>
    <s v="31008"/>
    <s v="Smarterstore Srl"/>
    <x v="1"/>
    <s v="35"/>
    <s v="101030355"/>
    <x v="57"/>
    <s v="Samsung A256B A25 5G 256GB"/>
    <n v="1"/>
    <n v="189"/>
    <n v="199"/>
    <n v="199"/>
    <n v="10"/>
    <n v="10"/>
    <n v="5.0199999999999996"/>
    <s v="V0140"/>
    <x v="15"/>
    <s v="KPUD"/>
    <s v="EXP"/>
    <s v="Geräte"/>
    <x v="10"/>
    <n v="1"/>
    <n v="189"/>
    <n v="199"/>
    <n v="199"/>
    <n v="10"/>
    <n v="10"/>
    <n v="5.0251256281407038E-2"/>
    <n v="1"/>
    <m/>
    <x v="0"/>
    <s v="Nein"/>
    <x v="0"/>
  </r>
  <r>
    <n v="14571484"/>
    <x v="0"/>
    <x v="0"/>
    <n v="2000232"/>
    <s v="Sofortrechnung"/>
    <s v="eam\mustafa.oezer"/>
    <x v="0"/>
    <s v="31008"/>
    <s v="Smarterstore Srl"/>
    <x v="0"/>
    <s v="36"/>
    <s v="201030052"/>
    <x v="114"/>
    <s v="Samsung Watch7 SM-L300 40mm BT"/>
    <n v="2"/>
    <n v="157.7662"/>
    <n v="161"/>
    <n v="322"/>
    <n v="3.2338"/>
    <n v="6.47"/>
    <n v="2"/>
    <s v="V0140"/>
    <x v="15"/>
    <s v="KPUD"/>
    <s v="EXP"/>
    <s v="Zubehör"/>
    <x v="10"/>
    <n v="2"/>
    <n v="157.7662"/>
    <n v="161"/>
    <n v="322"/>
    <n v="3.2338"/>
    <n v="6.47"/>
    <n v="2.0093167701863354E-2"/>
    <n v="1"/>
    <m/>
    <x v="0"/>
    <s v="Nein"/>
    <x v="0"/>
  </r>
  <r>
    <n v="14571484"/>
    <x v="0"/>
    <x v="0"/>
    <n v="2000232"/>
    <s v="Sofortrechnung"/>
    <s v="eam\mustafa.oezer"/>
    <x v="0"/>
    <s v="31008"/>
    <s v="Smarterstore Srl"/>
    <x v="1"/>
    <s v="37"/>
    <s v="101300212"/>
    <x v="41"/>
    <s v="Apple iPhone 16 128GB"/>
    <n v="10"/>
    <n v="646.71050000000002"/>
    <n v="706"/>
    <n v="7060"/>
    <n v="59.289499999999997"/>
    <n v="592.89"/>
    <n v="8.39"/>
    <s v="V0140"/>
    <x v="15"/>
    <s v="KPUD"/>
    <s v="EXP"/>
    <s v="Geräte"/>
    <x v="10"/>
    <n v="10"/>
    <n v="646.71050000000002"/>
    <n v="706"/>
    <n v="7060"/>
    <n v="59.289499999999997"/>
    <n v="592.89"/>
    <n v="8.3978753541076478E-2"/>
    <n v="1"/>
    <m/>
    <x v="0"/>
    <s v="Nein"/>
    <x v="0"/>
  </r>
  <r>
    <n v="14571484"/>
    <x v="0"/>
    <x v="0"/>
    <n v="2000232"/>
    <s v="Sofortrechnung"/>
    <s v="eam\mustafa.oezer"/>
    <x v="0"/>
    <s v="31008"/>
    <s v="Smarterstore Srl"/>
    <x v="1"/>
    <s v="38"/>
    <s v="100690589"/>
    <x v="317"/>
    <s v="Xiaomi Redmi Note 13 5G 6GB/128GB"/>
    <n v="1"/>
    <n v="134"/>
    <n v="152"/>
    <n v="152"/>
    <n v="18"/>
    <n v="18"/>
    <n v="11.84"/>
    <s v="V0140"/>
    <x v="15"/>
    <s v="KPUD"/>
    <s v="EXP"/>
    <s v="Geräte"/>
    <x v="10"/>
    <n v="1"/>
    <n v="134"/>
    <n v="152"/>
    <n v="152"/>
    <n v="18"/>
    <n v="18"/>
    <n v="0.11842105263157894"/>
    <n v="1"/>
    <m/>
    <x v="0"/>
    <s v="Nein"/>
    <x v="0"/>
  </r>
  <r>
    <n v="14571484"/>
    <x v="0"/>
    <x v="0"/>
    <n v="2000232"/>
    <s v="Sofortrechnung"/>
    <s v="eam\mustafa.oezer"/>
    <x v="0"/>
    <s v="31008"/>
    <s v="Smarterstore Srl"/>
    <x v="1"/>
    <s v="39"/>
    <s v="101300037"/>
    <x v="91"/>
    <s v="Apple iPhone 14 128GB"/>
    <n v="11"/>
    <n v="492.46980000000002"/>
    <n v="515"/>
    <n v="5665"/>
    <n v="22.530200000000001"/>
    <n v="247.83"/>
    <n v="4.37"/>
    <s v="V0140"/>
    <x v="15"/>
    <s v="KPUD"/>
    <s v="EXP"/>
    <s v="Geräte"/>
    <x v="10"/>
    <n v="11"/>
    <n v="492.46980000000002"/>
    <n v="515"/>
    <n v="5665"/>
    <n v="22.530200000000001"/>
    <n v="247.83"/>
    <n v="4.3747572815533986E-2"/>
    <n v="1"/>
    <m/>
    <x v="0"/>
    <s v="Nein"/>
    <x v="0"/>
  </r>
  <r>
    <n v="14571484"/>
    <x v="0"/>
    <x v="0"/>
    <n v="2000232"/>
    <s v="Sofortrechnung"/>
    <s v="eam\mustafa.oezer"/>
    <x v="0"/>
    <s v="31008"/>
    <s v="Smarterstore Srl"/>
    <x v="1"/>
    <s v="40"/>
    <s v="101030419"/>
    <x v="22"/>
    <s v="Samsung G556B Xcover 7 128GB EE"/>
    <n v="1"/>
    <n v="197.0257"/>
    <n v="219"/>
    <n v="219"/>
    <n v="21.974299999999999"/>
    <n v="21.97"/>
    <n v="10.029999999999999"/>
    <s v="V0140"/>
    <x v="15"/>
    <s v="KPUD"/>
    <s v="EXP"/>
    <s v="Geräte"/>
    <x v="10"/>
    <n v="1"/>
    <n v="197.0257"/>
    <n v="219"/>
    <n v="219"/>
    <n v="21.974299999999999"/>
    <n v="21.97"/>
    <n v="0.10031963470319634"/>
    <n v="1"/>
    <m/>
    <x v="0"/>
    <s v="Nein"/>
    <x v="0"/>
  </r>
  <r>
    <n v="14571484"/>
    <x v="0"/>
    <x v="0"/>
    <n v="2000232"/>
    <s v="Sofortrechnung"/>
    <s v="eam\mustafa.oezer"/>
    <x v="0"/>
    <s v="31008"/>
    <s v="Smarterstore Srl"/>
    <x v="1"/>
    <s v="41"/>
    <s v="100060677"/>
    <x v="115"/>
    <s v="Google Pixel 8 Pro 128GB"/>
    <n v="10"/>
    <n v="410.6191"/>
    <n v="441"/>
    <n v="4410"/>
    <n v="30.3809"/>
    <n v="303.81"/>
    <n v="6.88"/>
    <s v="V0140"/>
    <x v="15"/>
    <s v="KPUD"/>
    <s v="EXP"/>
    <s v="Geräte"/>
    <x v="10"/>
    <n v="10"/>
    <n v="410.6191"/>
    <n v="441"/>
    <n v="4410"/>
    <n v="30.3809"/>
    <n v="303.81"/>
    <n v="6.8891156462585035E-2"/>
    <n v="1"/>
    <m/>
    <x v="0"/>
    <s v="Nein"/>
    <x v="0"/>
  </r>
  <r>
    <n v="14571484"/>
    <x v="0"/>
    <x v="0"/>
    <n v="2000232"/>
    <s v="Sofortrechnung"/>
    <s v="eam\mustafa.oezer"/>
    <x v="0"/>
    <s v="31008"/>
    <s v="Smarterstore Srl"/>
    <x v="1"/>
    <s v="42"/>
    <s v="100060684"/>
    <x v="35"/>
    <s v="Google Pixel 8a 128GB"/>
    <n v="1"/>
    <n v="285"/>
    <n v="315"/>
    <n v="315"/>
    <n v="30"/>
    <n v="30"/>
    <n v="9.52"/>
    <s v="V0140"/>
    <x v="15"/>
    <s v="KPUD"/>
    <s v="EXP"/>
    <s v="Geräte"/>
    <x v="10"/>
    <n v="1"/>
    <n v="285"/>
    <n v="315"/>
    <n v="315"/>
    <n v="30"/>
    <n v="30"/>
    <n v="9.5238095238095233E-2"/>
    <n v="1"/>
    <m/>
    <x v="0"/>
    <s v="Nein"/>
    <x v="0"/>
  </r>
  <r>
    <n v="14571484"/>
    <x v="0"/>
    <x v="0"/>
    <n v="2000232"/>
    <s v="Sofortrechnung"/>
    <s v="eam\mustafa.oezer"/>
    <x v="0"/>
    <s v="31008"/>
    <s v="Smarterstore Srl"/>
    <x v="1"/>
    <s v="43"/>
    <s v="101300309"/>
    <x v="318"/>
    <s v="Apple iPhone 16 Pro Max 256GB"/>
    <n v="1"/>
    <n v="1114"/>
    <n v="1125"/>
    <n v="1125"/>
    <n v="11"/>
    <n v="11"/>
    <n v="0.97"/>
    <s v="V0140"/>
    <x v="15"/>
    <s v="KPUD"/>
    <s v="EXP"/>
    <s v="Geräte"/>
    <x v="10"/>
    <n v="1"/>
    <n v="1114"/>
    <n v="1125"/>
    <n v="1125"/>
    <n v="11"/>
    <n v="11"/>
    <n v="9.7777777777777776E-3"/>
    <n v="1"/>
    <m/>
    <x v="0"/>
    <s v="Nein"/>
    <x v="0"/>
  </r>
  <r>
    <n v="14571680"/>
    <x v="0"/>
    <x v="0"/>
    <n v="2000233"/>
    <s v="Sofortrechnung"/>
    <s v="eam\mustafa.oezer"/>
    <x v="0"/>
    <s v="31008"/>
    <s v="Smarterstore Srl"/>
    <x v="1"/>
    <s v="1"/>
    <s v="101030407"/>
    <x v="126"/>
    <s v="Samsung A155F A15 128GB"/>
    <n v="1"/>
    <n v="116.874"/>
    <n v="129"/>
    <n v="129"/>
    <n v="12.125999999999999"/>
    <n v="12.13"/>
    <n v="9.4"/>
    <s v="V0140"/>
    <x v="15"/>
    <s v="KPUD"/>
    <s v="EXP"/>
    <s v="Geräte"/>
    <x v="10"/>
    <n v="1"/>
    <n v="116.874"/>
    <n v="129"/>
    <n v="129"/>
    <n v="12.125999999999999"/>
    <n v="12.13"/>
    <n v="9.4031007751937984E-2"/>
    <n v="1"/>
    <m/>
    <x v="0"/>
    <s v="Nein"/>
    <x v="0"/>
  </r>
  <r>
    <n v="14571680"/>
    <x v="0"/>
    <x v="0"/>
    <n v="2000233"/>
    <s v="Sofortrechnung"/>
    <s v="eam\mustafa.oezer"/>
    <x v="0"/>
    <s v="31008"/>
    <s v="Smarterstore Srl"/>
    <x v="1"/>
    <s v="2"/>
    <s v="101030398"/>
    <x v="274"/>
    <s v="Samsung S928B S24 Ultra 5G 512GB"/>
    <n v="3"/>
    <n v="863.52620000000002"/>
    <n v="855"/>
    <n v="2565"/>
    <n v="-8.5261999999999993"/>
    <n v="-25.58"/>
    <n v="-0.99"/>
    <s v="V0140"/>
    <x v="15"/>
    <s v="KPUD"/>
    <s v="EXP"/>
    <s v="Geräte"/>
    <x v="10"/>
    <n v="3"/>
    <n v="863.52620000000002"/>
    <n v="855"/>
    <n v="2565"/>
    <n v="-8.5261999999999993"/>
    <n v="-25.58"/>
    <n v="-9.9727095516569195E-3"/>
    <n v="1"/>
    <m/>
    <x v="0"/>
    <s v="Nein"/>
    <x v="1"/>
  </r>
  <r>
    <n v="14571680"/>
    <x v="0"/>
    <x v="0"/>
    <n v="2000233"/>
    <s v="Sofortrechnung"/>
    <s v="eam\mustafa.oezer"/>
    <x v="0"/>
    <s v="31008"/>
    <s v="Smarterstore Srl"/>
    <x v="1"/>
    <s v="3"/>
    <s v="101030485"/>
    <x v="39"/>
    <s v="Samsung A556B A55 5G 128GB"/>
    <n v="1"/>
    <n v="254.48859999999999"/>
    <n v="269"/>
    <n v="269"/>
    <n v="14.5114"/>
    <n v="14.51"/>
    <n v="5.39"/>
    <s v="V0140"/>
    <x v="15"/>
    <s v="KPUD"/>
    <s v="EXP"/>
    <s v="Geräte"/>
    <x v="10"/>
    <n v="1"/>
    <n v="254.48859999999999"/>
    <n v="269"/>
    <n v="269"/>
    <n v="14.5114"/>
    <n v="14.51"/>
    <n v="5.3940520446096651E-2"/>
    <n v="1"/>
    <m/>
    <x v="0"/>
    <s v="Nein"/>
    <x v="0"/>
  </r>
  <r>
    <n v="14571680"/>
    <x v="0"/>
    <x v="0"/>
    <n v="2000233"/>
    <s v="Sofortrechnung"/>
    <s v="eam\mustafa.oezer"/>
    <x v="0"/>
    <s v="31008"/>
    <s v="Smarterstore Srl"/>
    <x v="1"/>
    <s v="4"/>
    <s v="101690209"/>
    <x v="12"/>
    <s v="Xiaomi Redmi Pad SE 8GB/256GB [WiFi]"/>
    <n v="2"/>
    <n v="129.98869999999999"/>
    <n v="145"/>
    <n v="290"/>
    <n v="15.0113"/>
    <n v="30.02"/>
    <n v="10.35"/>
    <s v="V0140"/>
    <x v="15"/>
    <s v="KPUD"/>
    <s v="EXP"/>
    <s v="Geräte"/>
    <x v="10"/>
    <n v="2"/>
    <n v="129.98869999999999"/>
    <n v="145"/>
    <n v="290"/>
    <n v="15.0113"/>
    <n v="30.02"/>
    <n v="0.10351724137931034"/>
    <n v="1"/>
    <m/>
    <x v="0"/>
    <s v="Nein"/>
    <x v="0"/>
  </r>
  <r>
    <n v="14571680"/>
    <x v="0"/>
    <x v="0"/>
    <n v="2000233"/>
    <s v="Sofortrechnung"/>
    <s v="eam\mustafa.oezer"/>
    <x v="0"/>
    <s v="31008"/>
    <s v="Smarterstore Srl"/>
    <x v="1"/>
    <s v="5"/>
    <s v="101030457"/>
    <x v="203"/>
    <s v="Samsung A556B A55 5G 128GB"/>
    <n v="1"/>
    <n v="253.2636"/>
    <n v="265"/>
    <n v="265"/>
    <n v="11.7364"/>
    <n v="11.74"/>
    <n v="4.42"/>
    <s v="V0140"/>
    <x v="15"/>
    <s v="KPUD"/>
    <s v="EXP"/>
    <s v="Geräte"/>
    <x v="10"/>
    <n v="1"/>
    <n v="253.2636"/>
    <n v="265"/>
    <n v="265"/>
    <n v="11.7364"/>
    <n v="11.74"/>
    <n v="4.4301886792452831E-2"/>
    <n v="1"/>
    <m/>
    <x v="0"/>
    <s v="Nein"/>
    <x v="0"/>
  </r>
  <r>
    <n v="14571680"/>
    <x v="0"/>
    <x v="0"/>
    <n v="2000233"/>
    <s v="Sofortrechnung"/>
    <s v="eam\mustafa.oezer"/>
    <x v="0"/>
    <s v="31008"/>
    <s v="Smarterstore Srl"/>
    <x v="1"/>
    <s v="6"/>
    <s v="101690242"/>
    <x v="43"/>
    <s v="Xiaomi Redmi Note 13 Pro 5G 8GB/256GB"/>
    <n v="3"/>
    <n v="204.57390000000001"/>
    <n v="215"/>
    <n v="645"/>
    <n v="10.4261"/>
    <n v="31.28"/>
    <n v="4.84"/>
    <s v="V0140"/>
    <x v="15"/>
    <s v="KPUD"/>
    <s v="EXP"/>
    <s v="Geräte"/>
    <x v="10"/>
    <n v="3"/>
    <n v="204.57390000000001"/>
    <n v="215"/>
    <n v="645"/>
    <n v="10.4261"/>
    <n v="31.28"/>
    <n v="4.8496124031007753E-2"/>
    <n v="1"/>
    <m/>
    <x v="0"/>
    <s v="Nein"/>
    <x v="0"/>
  </r>
  <r>
    <n v="14571680"/>
    <x v="0"/>
    <x v="0"/>
    <n v="2000233"/>
    <s v="Sofortrechnung"/>
    <s v="eam\mustafa.oezer"/>
    <x v="0"/>
    <s v="31008"/>
    <s v="Smarterstore Srl"/>
    <x v="1"/>
    <s v="7"/>
    <s v="101690322"/>
    <x v="283"/>
    <s v="Xiaomi 14T Pro 5G 12GB/512GB"/>
    <n v="4"/>
    <n v="495"/>
    <n v="505"/>
    <n v="2020"/>
    <n v="10"/>
    <n v="40"/>
    <n v="1.98"/>
    <s v="V0140"/>
    <x v="15"/>
    <s v="KPUD"/>
    <s v="EXP"/>
    <s v="Geräte"/>
    <x v="10"/>
    <n v="4"/>
    <n v="495"/>
    <n v="505"/>
    <n v="2020"/>
    <n v="10"/>
    <n v="40"/>
    <n v="1.9801980198019802E-2"/>
    <n v="1"/>
    <m/>
    <x v="0"/>
    <s v="Nein"/>
    <x v="0"/>
  </r>
  <r>
    <n v="14571680"/>
    <x v="0"/>
    <x v="0"/>
    <n v="2000233"/>
    <s v="Sofortrechnung"/>
    <s v="eam\mustafa.oezer"/>
    <x v="0"/>
    <s v="31008"/>
    <s v="Smarterstore Srl"/>
    <x v="1"/>
    <s v="8"/>
    <s v="101030455"/>
    <x v="234"/>
    <s v="Samsung A356B A35 5G 128GB"/>
    <n v="1"/>
    <n v="190.3897"/>
    <n v="205"/>
    <n v="205"/>
    <n v="14.610300000000001"/>
    <n v="14.61"/>
    <n v="7.12"/>
    <s v="V0140"/>
    <x v="15"/>
    <s v="KPUD"/>
    <s v="EXP"/>
    <s v="Geräte"/>
    <x v="10"/>
    <n v="1"/>
    <n v="190.3897"/>
    <n v="205"/>
    <n v="205"/>
    <n v="14.610300000000001"/>
    <n v="14.61"/>
    <n v="7.1268292682926823E-2"/>
    <n v="1"/>
    <m/>
    <x v="0"/>
    <s v="Nein"/>
    <x v="0"/>
  </r>
  <r>
    <n v="14571680"/>
    <x v="0"/>
    <x v="0"/>
    <n v="2000233"/>
    <s v="Sofortrechnung"/>
    <s v="eam\mustafa.oezer"/>
    <x v="0"/>
    <s v="31008"/>
    <s v="Smarterstore Srl"/>
    <x v="1"/>
    <s v="9"/>
    <s v="100690603"/>
    <x v="226"/>
    <s v="Xiaomi Redmi Note 13 Pro+ 5G 12GB/512GB"/>
    <n v="2"/>
    <n v="273.26979999999998"/>
    <n v="281"/>
    <n v="562"/>
    <n v="7.7302"/>
    <n v="15.46"/>
    <n v="2.75"/>
    <s v="V0140"/>
    <x v="15"/>
    <s v="KPUD"/>
    <s v="EXP"/>
    <s v="Geräte"/>
    <x v="10"/>
    <n v="2"/>
    <n v="273.26979999999998"/>
    <n v="281"/>
    <n v="562"/>
    <n v="7.7302"/>
    <n v="15.46"/>
    <n v="2.7508896797153026E-2"/>
    <n v="1"/>
    <m/>
    <x v="0"/>
    <s v="Nein"/>
    <x v="0"/>
  </r>
  <r>
    <n v="14571680"/>
    <x v="0"/>
    <x v="0"/>
    <n v="2000233"/>
    <s v="Sofortrechnung"/>
    <s v="eam\mustafa.oezer"/>
    <x v="0"/>
    <s v="31008"/>
    <s v="Smarterstore Srl"/>
    <x v="1"/>
    <s v="10"/>
    <s v="101300308"/>
    <x v="80"/>
    <s v="Apple iPhone 16 Pro Max 256GB"/>
    <n v="5"/>
    <n v="1065.5192"/>
    <n v="1120"/>
    <n v="5600"/>
    <n v="54.480800000000002"/>
    <n v="272.39999999999998"/>
    <n v="4.8600000000000003"/>
    <s v="V0140"/>
    <x v="15"/>
    <s v="KPUD"/>
    <s v="EXP"/>
    <s v="Geräte"/>
    <x v="10"/>
    <n v="5"/>
    <n v="1065.5192"/>
    <n v="1120"/>
    <n v="5600"/>
    <n v="54.480800000000002"/>
    <n v="272.39999999999998"/>
    <n v="4.864285714285714E-2"/>
    <n v="1"/>
    <m/>
    <x v="0"/>
    <s v="Nein"/>
    <x v="0"/>
  </r>
  <r>
    <n v="14571680"/>
    <x v="0"/>
    <x v="0"/>
    <n v="2000233"/>
    <s v="Sofortrechnung"/>
    <s v="eam\mustafa.oezer"/>
    <x v="0"/>
    <s v="31008"/>
    <s v="Smarterstore Srl"/>
    <x v="0"/>
    <s v="11"/>
    <s v="200300390"/>
    <x v="216"/>
    <s v="nach Aufnahme in Preisliste pflegen"/>
    <n v="5"/>
    <n v="660"/>
    <n v="676"/>
    <n v="3380"/>
    <n v="16"/>
    <n v="80"/>
    <n v="2.36"/>
    <s v="V0140"/>
    <x v="15"/>
    <s v="KPUD"/>
    <s v="EXP"/>
    <s v="Zubehör"/>
    <x v="10"/>
    <n v="5"/>
    <n v="660"/>
    <n v="676"/>
    <n v="3380"/>
    <n v="16"/>
    <n v="80"/>
    <n v="2.3668639053254437E-2"/>
    <n v="1"/>
    <m/>
    <x v="0"/>
    <s v="Nein"/>
    <x v="0"/>
  </r>
  <r>
    <n v="14571680"/>
    <x v="0"/>
    <x v="0"/>
    <n v="2000233"/>
    <s v="Sofortrechnung"/>
    <s v="eam\mustafa.oezer"/>
    <x v="0"/>
    <s v="31008"/>
    <s v="Smarterstore Srl"/>
    <x v="1"/>
    <s v="12"/>
    <s v="100302477"/>
    <x v="83"/>
    <s v="Apple iPhone 13 128GB"/>
    <n v="1"/>
    <n v="411.96159999999998"/>
    <n v="427"/>
    <n v="427"/>
    <n v="15.038399999999999"/>
    <n v="15.04"/>
    <n v="3.52"/>
    <s v="V0140"/>
    <x v="15"/>
    <s v="KPUD"/>
    <s v="EXP"/>
    <s v="Geräte"/>
    <x v="10"/>
    <n v="1"/>
    <n v="411.96159999999998"/>
    <n v="427"/>
    <n v="427"/>
    <n v="15.038399999999999"/>
    <n v="15.04"/>
    <n v="3.522248243559719E-2"/>
    <n v="1"/>
    <m/>
    <x v="0"/>
    <s v="Nein"/>
    <x v="0"/>
  </r>
  <r>
    <n v="14571680"/>
    <x v="0"/>
    <x v="0"/>
    <n v="2000233"/>
    <s v="Sofortrechnung"/>
    <s v="eam\mustafa.oezer"/>
    <x v="0"/>
    <s v="31008"/>
    <s v="Smarterstore Srl"/>
    <x v="1"/>
    <s v="13"/>
    <s v="101300040"/>
    <x v="84"/>
    <s v="Apple iPhone 14 128GB"/>
    <n v="1"/>
    <n v="494.59449999999998"/>
    <n v="519"/>
    <n v="519"/>
    <n v="24.4055"/>
    <n v="24.41"/>
    <n v="4.7"/>
    <s v="V0140"/>
    <x v="15"/>
    <s v="KPUD"/>
    <s v="EXP"/>
    <s v="Geräte"/>
    <x v="10"/>
    <n v="1"/>
    <n v="494.59449999999998"/>
    <n v="519"/>
    <n v="519"/>
    <n v="24.4055"/>
    <n v="24.41"/>
    <n v="4.7032755298651252E-2"/>
    <n v="1"/>
    <m/>
    <x v="0"/>
    <s v="Nein"/>
    <x v="0"/>
  </r>
  <r>
    <n v="14571680"/>
    <x v="0"/>
    <x v="0"/>
    <n v="2000233"/>
    <s v="Sofortrechnung"/>
    <s v="eam\mustafa.oezer"/>
    <x v="0"/>
    <s v="31008"/>
    <s v="Smarterstore Srl"/>
    <x v="1"/>
    <s v="14"/>
    <s v="101030535"/>
    <x v="13"/>
    <s v="Samsung A155F A15 256GB"/>
    <n v="1"/>
    <n v="135"/>
    <n v="149"/>
    <n v="149"/>
    <n v="14"/>
    <n v="14"/>
    <n v="9.39"/>
    <s v="V0140"/>
    <x v="15"/>
    <s v="KPUD"/>
    <s v="EXP"/>
    <s v="Geräte"/>
    <x v="10"/>
    <n v="1"/>
    <n v="135"/>
    <n v="149"/>
    <n v="149"/>
    <n v="14"/>
    <n v="14"/>
    <n v="9.3959731543624164E-2"/>
    <n v="1"/>
    <m/>
    <x v="0"/>
    <s v="Nein"/>
    <x v="0"/>
  </r>
  <r>
    <n v="14571680"/>
    <x v="0"/>
    <x v="0"/>
    <n v="2000233"/>
    <s v="Sofortrechnung"/>
    <s v="eam\mustafa.oezer"/>
    <x v="0"/>
    <s v="31008"/>
    <s v="Smarterstore Srl"/>
    <x v="0"/>
    <s v="15"/>
    <s v="200030301"/>
    <x v="319"/>
    <s v="Samsung Galaxy SM-R530 Buds3"/>
    <n v="6"/>
    <n v="66.728300000000004"/>
    <n v="82"/>
    <n v="492"/>
    <n v="15.271699999999999"/>
    <n v="91.63"/>
    <n v="18.62"/>
    <s v="V0140"/>
    <x v="15"/>
    <s v="KPUD"/>
    <s v="EXP"/>
    <s v="Zubehör"/>
    <x v="10"/>
    <n v="6"/>
    <n v="66.728300000000004"/>
    <n v="82"/>
    <n v="492"/>
    <n v="15.271699999999999"/>
    <n v="91.63"/>
    <n v="0.18623983739837396"/>
    <n v="1"/>
    <m/>
    <x v="0"/>
    <s v="Nein"/>
    <x v="0"/>
  </r>
  <r>
    <n v="14571680"/>
    <x v="0"/>
    <x v="0"/>
    <n v="2000233"/>
    <s v="Sofortrechnung"/>
    <s v="eam\mustafa.oezer"/>
    <x v="0"/>
    <s v="31008"/>
    <s v="Smarterstore Srl"/>
    <x v="1"/>
    <s v="16"/>
    <s v="100690626"/>
    <x v="48"/>
    <s v="Xiaomi Redmi Note 13 Pro+ 5G 12GB/512GB"/>
    <n v="1"/>
    <n v="269.95"/>
    <n v="283"/>
    <n v="283"/>
    <n v="13.05"/>
    <n v="13.05"/>
    <n v="4.6100000000000003"/>
    <s v="V0140"/>
    <x v="15"/>
    <s v="KPUD"/>
    <s v="EXP"/>
    <s v="Geräte"/>
    <x v="10"/>
    <n v="1"/>
    <n v="269.95"/>
    <n v="283"/>
    <n v="283"/>
    <n v="13.05"/>
    <n v="13.05"/>
    <n v="4.6113074204947001E-2"/>
    <n v="1"/>
    <m/>
    <x v="0"/>
    <s v="Nein"/>
    <x v="0"/>
  </r>
  <r>
    <n v="14571680"/>
    <x v="0"/>
    <x v="0"/>
    <n v="2000233"/>
    <s v="Sofortrechnung"/>
    <s v="eam\mustafa.oezer"/>
    <x v="0"/>
    <s v="31008"/>
    <s v="Smarterstore Srl"/>
    <x v="1"/>
    <s v="17"/>
    <s v="100034490"/>
    <x v="219"/>
    <s v="Samsung S928B S24 Ultra 5G 256GB"/>
    <n v="1"/>
    <n v="821.67439999999999"/>
    <n v="799"/>
    <n v="799"/>
    <n v="-22.674399999999999"/>
    <n v="-22.67"/>
    <n v="-2.83"/>
    <s v="V0140"/>
    <x v="15"/>
    <s v="KPUD"/>
    <s v="EXP"/>
    <s v="Geräte"/>
    <x v="10"/>
    <n v="1"/>
    <n v="821.67439999999999"/>
    <n v="799"/>
    <n v="799"/>
    <n v="-22.674399999999999"/>
    <n v="-22.67"/>
    <n v="-2.8372966207759701E-2"/>
    <n v="1"/>
    <m/>
    <x v="0"/>
    <s v="Nein"/>
    <x v="1"/>
  </r>
  <r>
    <n v="14571680"/>
    <x v="0"/>
    <x v="0"/>
    <n v="2000233"/>
    <s v="Sofortrechnung"/>
    <s v="eam\mustafa.oezer"/>
    <x v="0"/>
    <s v="31008"/>
    <s v="Smarterstore Srl"/>
    <x v="0"/>
    <s v="18"/>
    <s v="201030052"/>
    <x v="114"/>
    <s v="Samsung Watch7 SM-L300 40mm BT"/>
    <n v="1"/>
    <n v="157.7662"/>
    <n v="161"/>
    <n v="161"/>
    <n v="3.2338"/>
    <n v="3.23"/>
    <n v="2"/>
    <s v="V0140"/>
    <x v="15"/>
    <s v="KPUD"/>
    <s v="EXP"/>
    <s v="Zubehör"/>
    <x v="10"/>
    <n v="1"/>
    <n v="157.7662"/>
    <n v="161"/>
    <n v="161"/>
    <n v="3.2338"/>
    <n v="3.23"/>
    <n v="2.0062111801242236E-2"/>
    <n v="1"/>
    <m/>
    <x v="0"/>
    <s v="Nein"/>
    <x v="0"/>
  </r>
  <r>
    <n v="14571680"/>
    <x v="0"/>
    <x v="0"/>
    <n v="2000233"/>
    <s v="Sofortrechnung"/>
    <s v="eam\mustafa.oezer"/>
    <x v="0"/>
    <s v="31008"/>
    <s v="Smarterstore Srl"/>
    <x v="1"/>
    <s v="19"/>
    <s v="101050017"/>
    <x v="320"/>
    <s v="Motorola Moto G84 5G 8GB/256GB"/>
    <n v="2"/>
    <n v="149.0078"/>
    <n v="169"/>
    <n v="338"/>
    <n v="19.9922"/>
    <n v="39.979999999999997"/>
    <n v="11.82"/>
    <s v="V0140"/>
    <x v="15"/>
    <s v="KPUD"/>
    <s v="EXP"/>
    <s v="Geräte"/>
    <x v="10"/>
    <n v="2"/>
    <n v="149.0078"/>
    <n v="169"/>
    <n v="338"/>
    <n v="19.9922"/>
    <n v="39.979999999999997"/>
    <n v="0.11828402366863905"/>
    <n v="1"/>
    <m/>
    <x v="0"/>
    <s v="Nein"/>
    <x v="0"/>
  </r>
  <r>
    <n v="14571680"/>
    <x v="0"/>
    <x v="0"/>
    <n v="2000233"/>
    <s v="Sofortrechnung"/>
    <s v="eam\mustafa.oezer"/>
    <x v="0"/>
    <s v="31008"/>
    <s v="Smarterstore Srl"/>
    <x v="1"/>
    <s v="20"/>
    <s v="101300037"/>
    <x v="91"/>
    <s v="Apple iPhone 14 128GB"/>
    <n v="1"/>
    <n v="492.46980000000002"/>
    <n v="519"/>
    <n v="519"/>
    <n v="26.530200000000001"/>
    <n v="26.53"/>
    <n v="5.1100000000000003"/>
    <s v="V0140"/>
    <x v="15"/>
    <s v="KPUD"/>
    <s v="EXP"/>
    <s v="Geräte"/>
    <x v="10"/>
    <n v="1"/>
    <n v="492.46980000000002"/>
    <n v="519"/>
    <n v="519"/>
    <n v="26.530200000000001"/>
    <n v="26.53"/>
    <n v="5.1117533718689788E-2"/>
    <n v="1"/>
    <m/>
    <x v="0"/>
    <s v="Nein"/>
    <x v="0"/>
  </r>
  <r>
    <n v="14571680"/>
    <x v="0"/>
    <x v="0"/>
    <n v="2000233"/>
    <s v="Sofortrechnung"/>
    <s v="eam\mustafa.oezer"/>
    <x v="0"/>
    <s v="31008"/>
    <s v="Smarterstore Srl"/>
    <x v="1"/>
    <s v="21"/>
    <s v="101030471"/>
    <x v="129"/>
    <s v="Samsung A356B A35 5G 256GB"/>
    <n v="2"/>
    <n v="223.98009999999999"/>
    <n v="239"/>
    <n v="478"/>
    <n v="15.0199"/>
    <n v="30.04"/>
    <n v="6.28"/>
    <s v="V0140"/>
    <x v="15"/>
    <s v="KPUD"/>
    <s v="EXP"/>
    <s v="Geräte"/>
    <x v="10"/>
    <n v="2"/>
    <n v="223.98009999999999"/>
    <n v="239"/>
    <n v="478"/>
    <n v="15.0199"/>
    <n v="30.04"/>
    <n v="6.2845188284518821E-2"/>
    <n v="1"/>
    <m/>
    <x v="0"/>
    <s v="Nein"/>
    <x v="0"/>
  </r>
  <r>
    <n v="14571727"/>
    <x v="0"/>
    <x v="0"/>
    <n v="2000234"/>
    <s v="Prov. Gutschrift"/>
    <s v="Sage"/>
    <x v="2"/>
    <s v="22541"/>
    <s v="Enete GmbH"/>
    <x v="4"/>
    <s v="1"/>
    <s v="400310015"/>
    <x v="222"/>
    <s v="Provisionen"/>
    <n v="1"/>
    <n v="0"/>
    <n v="395"/>
    <n v="395"/>
    <n v="395"/>
    <n v="395"/>
    <m/>
    <s v="V0162"/>
    <x v="8"/>
    <s v="KABB0"/>
    <s v="FHK"/>
    <s v="Provisionen"/>
    <x v="2"/>
    <n v="-1"/>
    <n v="0"/>
    <n v="395"/>
    <n v="-395"/>
    <n v="-395"/>
    <n v="-395"/>
    <n v="-1"/>
    <n v="-1"/>
    <m/>
    <x v="3"/>
    <s v="Nein"/>
    <x v="1"/>
  </r>
  <r>
    <n v="14571717"/>
    <x v="0"/>
    <x v="0"/>
    <n v="2000235"/>
    <s v="Sofortrechnung"/>
    <s v="Yasar.Yigitbilek"/>
    <x v="0"/>
    <s v="29367"/>
    <s v="Mobitrade B.V."/>
    <x v="1"/>
    <s v="1"/>
    <s v="100034495"/>
    <x v="306"/>
    <s v="Samsung S928B S24 Ultra 5G 512GB"/>
    <n v="1"/>
    <n v="795"/>
    <n v="855"/>
    <n v="855"/>
    <n v="60"/>
    <n v="60"/>
    <n v="7.01"/>
    <s v="V0164"/>
    <x v="4"/>
    <s v="KPUD"/>
    <s v="EXP"/>
    <s v="Geräte"/>
    <x v="4"/>
    <n v="1"/>
    <n v="795"/>
    <n v="855"/>
    <n v="855"/>
    <n v="60"/>
    <n v="60"/>
    <n v="7.0175438596491224E-2"/>
    <n v="1"/>
    <m/>
    <x v="0"/>
    <s v="Nein"/>
    <x v="0"/>
  </r>
  <r>
    <n v="14571717"/>
    <x v="0"/>
    <x v="0"/>
    <n v="2000235"/>
    <s v="Sofortrechnung"/>
    <s v="Yasar.Yigitbilek"/>
    <x v="0"/>
    <s v="29367"/>
    <s v="Mobitrade B.V."/>
    <x v="1"/>
    <s v="2"/>
    <s v="101030480"/>
    <x v="37"/>
    <s v="Samsung A356B A35 5G 128GB"/>
    <n v="10"/>
    <n v="188.4658"/>
    <n v="198"/>
    <n v="1980"/>
    <n v="9.5342000000000002"/>
    <n v="95.34"/>
    <n v="4.8099999999999996"/>
    <s v="V0164"/>
    <x v="4"/>
    <s v="KPUD"/>
    <s v="EXP"/>
    <s v="Geräte"/>
    <x v="4"/>
    <n v="10"/>
    <n v="188.4658"/>
    <n v="198"/>
    <n v="1980"/>
    <n v="9.5342000000000002"/>
    <n v="95.34"/>
    <n v="4.8151515151515153E-2"/>
    <n v="1"/>
    <m/>
    <x v="0"/>
    <s v="Nein"/>
    <x v="0"/>
  </r>
  <r>
    <n v="14571717"/>
    <x v="0"/>
    <x v="0"/>
    <n v="2000235"/>
    <s v="Sofortrechnung"/>
    <s v="Yasar.Yigitbilek"/>
    <x v="0"/>
    <s v="29367"/>
    <s v="Mobitrade B.V."/>
    <x v="1"/>
    <s v="3"/>
    <s v="101030485"/>
    <x v="39"/>
    <s v="Samsung A556B A55 5G 128GB"/>
    <n v="15"/>
    <n v="254.48859999999999"/>
    <n v="260"/>
    <n v="3900"/>
    <n v="5.5114000000000001"/>
    <n v="82.67"/>
    <n v="2.11"/>
    <s v="V0164"/>
    <x v="4"/>
    <s v="KPUD"/>
    <s v="EXP"/>
    <s v="Geräte"/>
    <x v="4"/>
    <n v="15"/>
    <n v="254.48859999999999"/>
    <n v="260"/>
    <n v="3900"/>
    <n v="5.5114000000000001"/>
    <n v="82.67"/>
    <n v="2.1197435897435897E-2"/>
    <n v="1"/>
    <m/>
    <x v="0"/>
    <s v="Nein"/>
    <x v="0"/>
  </r>
  <r>
    <n v="14571717"/>
    <x v="0"/>
    <x v="0"/>
    <n v="2000235"/>
    <s v="Sofortrechnung"/>
    <s v="Yasar.Yigitbilek"/>
    <x v="0"/>
    <s v="29367"/>
    <s v="Mobitrade B.V."/>
    <x v="1"/>
    <s v="4"/>
    <s v="101030492"/>
    <x v="138"/>
    <s v="Samsung A356B A35 5G 256GB"/>
    <n v="1"/>
    <n v="228.69569999999999"/>
    <n v="232"/>
    <n v="232"/>
    <n v="3.3043"/>
    <n v="3.3"/>
    <n v="1.42"/>
    <s v="V0164"/>
    <x v="4"/>
    <s v="KPUD"/>
    <s v="EXP"/>
    <s v="Geräte"/>
    <x v="4"/>
    <n v="1"/>
    <n v="228.69569999999999"/>
    <n v="232"/>
    <n v="232"/>
    <n v="3.3043"/>
    <n v="3.3"/>
    <n v="1.4224137931034482E-2"/>
    <n v="1"/>
    <m/>
    <x v="0"/>
    <s v="Nein"/>
    <x v="0"/>
  </r>
  <r>
    <n v="14571717"/>
    <x v="0"/>
    <x v="0"/>
    <n v="2000235"/>
    <s v="Sofortrechnung"/>
    <s v="Yasar.Yigitbilek"/>
    <x v="0"/>
    <s v="29367"/>
    <s v="Mobitrade B.V."/>
    <x v="1"/>
    <s v="5"/>
    <s v="101030412"/>
    <x v="56"/>
    <s v="Samsung A057G A05s 128GB"/>
    <n v="1"/>
    <n v="93.245800000000003"/>
    <n v="97"/>
    <n v="97"/>
    <n v="3.7542"/>
    <n v="3.75"/>
    <n v="3.87"/>
    <s v="V0164"/>
    <x v="4"/>
    <s v="KPUD"/>
    <s v="EXP"/>
    <s v="Geräte"/>
    <x v="4"/>
    <n v="1"/>
    <n v="93.245800000000003"/>
    <n v="97"/>
    <n v="97"/>
    <n v="3.7542"/>
    <n v="3.75"/>
    <n v="3.8659793814432991E-2"/>
    <n v="1"/>
    <m/>
    <x v="0"/>
    <s v="Nein"/>
    <x v="0"/>
  </r>
  <r>
    <n v="14571717"/>
    <x v="0"/>
    <x v="0"/>
    <n v="2000235"/>
    <s v="Sofortrechnung"/>
    <s v="Yasar.Yigitbilek"/>
    <x v="0"/>
    <s v="29367"/>
    <s v="Mobitrade B.V."/>
    <x v="1"/>
    <s v="6"/>
    <s v="101030458"/>
    <x v="218"/>
    <s v="Samsung A556B A55 5G 256GB"/>
    <n v="6"/>
    <n v="291.64530000000002"/>
    <n v="299"/>
    <n v="1794"/>
    <n v="7.3547000000000002"/>
    <n v="44.13"/>
    <n v="2.4500000000000002"/>
    <s v="V0164"/>
    <x v="4"/>
    <s v="KPUD"/>
    <s v="EXP"/>
    <s v="Geräte"/>
    <x v="4"/>
    <n v="6"/>
    <n v="291.64530000000002"/>
    <n v="299"/>
    <n v="1794"/>
    <n v="7.3547000000000002"/>
    <n v="44.13"/>
    <n v="2.459866220735786E-2"/>
    <n v="1"/>
    <m/>
    <x v="0"/>
    <s v="Nein"/>
    <x v="0"/>
  </r>
  <r>
    <n v="14571717"/>
    <x v="0"/>
    <x v="0"/>
    <n v="2000235"/>
    <s v="Sofortrechnung"/>
    <s v="Yasar.Yigitbilek"/>
    <x v="0"/>
    <s v="29367"/>
    <s v="Mobitrade B.V."/>
    <x v="1"/>
    <s v="7"/>
    <s v="101030481"/>
    <x v="82"/>
    <s v="Samsung A556B A55 5G 128GB"/>
    <n v="2"/>
    <n v="253.2636"/>
    <n v="259"/>
    <n v="518"/>
    <n v="5.7363999999999997"/>
    <n v="11.47"/>
    <n v="2.21"/>
    <s v="V0164"/>
    <x v="4"/>
    <s v="KPUD"/>
    <s v="EXP"/>
    <s v="Geräte"/>
    <x v="4"/>
    <n v="2"/>
    <n v="253.2636"/>
    <n v="259"/>
    <n v="518"/>
    <n v="5.7363999999999997"/>
    <n v="11.47"/>
    <n v="2.2142857142857145E-2"/>
    <n v="1"/>
    <m/>
    <x v="0"/>
    <s v="Nein"/>
    <x v="0"/>
  </r>
  <r>
    <n v="14571717"/>
    <x v="0"/>
    <x v="0"/>
    <n v="2000235"/>
    <s v="Sofortrechnung"/>
    <s v="Yasar.Yigitbilek"/>
    <x v="0"/>
    <s v="29367"/>
    <s v="Mobitrade B.V."/>
    <x v="1"/>
    <s v="8"/>
    <s v="101030660"/>
    <x v="235"/>
    <s v="Samsung A155F A15 128GB"/>
    <n v="2"/>
    <n v="107.65519999999999"/>
    <n v="119"/>
    <n v="238"/>
    <n v="11.344799999999999"/>
    <n v="22.69"/>
    <n v="9.5299999999999994"/>
    <s v="V0164"/>
    <x v="4"/>
    <s v="KPUD"/>
    <s v="EXP"/>
    <s v="Geräte"/>
    <x v="4"/>
    <n v="2"/>
    <n v="107.65519999999999"/>
    <n v="119"/>
    <n v="238"/>
    <n v="11.344799999999999"/>
    <n v="22.69"/>
    <n v="9.5336134453781515E-2"/>
    <n v="1"/>
    <m/>
    <x v="0"/>
    <s v="Nein"/>
    <x v="0"/>
  </r>
  <r>
    <n v="14571717"/>
    <x v="0"/>
    <x v="0"/>
    <n v="2000235"/>
    <s v="Sofortrechnung"/>
    <s v="Yasar.Yigitbilek"/>
    <x v="0"/>
    <s v="29367"/>
    <s v="Mobitrade B.V."/>
    <x v="0"/>
    <s v="9"/>
    <s v="201300063"/>
    <x v="229"/>
    <s v="Apple AirPods 4"/>
    <n v="2"/>
    <n v="105.0431"/>
    <n v="110"/>
    <n v="220"/>
    <n v="4.9569000000000001"/>
    <n v="9.91"/>
    <n v="4.5"/>
    <s v="V0164"/>
    <x v="4"/>
    <s v="KPUD"/>
    <s v="EXP"/>
    <s v="Zubehör"/>
    <x v="4"/>
    <n v="2"/>
    <n v="105.0431"/>
    <n v="110"/>
    <n v="220"/>
    <n v="4.9569000000000001"/>
    <n v="9.91"/>
    <n v="4.5045454545454548E-2"/>
    <n v="1"/>
    <m/>
    <x v="0"/>
    <s v="Nein"/>
    <x v="0"/>
  </r>
  <r>
    <n v="14571717"/>
    <x v="0"/>
    <x v="0"/>
    <n v="2000235"/>
    <s v="Sofortrechnung"/>
    <s v="Yasar.Yigitbilek"/>
    <x v="0"/>
    <s v="29367"/>
    <s v="Mobitrade B.V."/>
    <x v="1"/>
    <s v="10"/>
    <s v="101030500"/>
    <x v="159"/>
    <s v="Samsung A556B A55 5G 256GB"/>
    <n v="1"/>
    <n v="286"/>
    <n v="297"/>
    <n v="297"/>
    <n v="11"/>
    <n v="11"/>
    <n v="3.7"/>
    <s v="V0164"/>
    <x v="4"/>
    <s v="KPUD"/>
    <s v="EXP"/>
    <s v="Geräte"/>
    <x v="4"/>
    <n v="1"/>
    <n v="286"/>
    <n v="297"/>
    <n v="297"/>
    <n v="11"/>
    <n v="11"/>
    <n v="3.7037037037037035E-2"/>
    <n v="1"/>
    <m/>
    <x v="0"/>
    <s v="Nein"/>
    <x v="0"/>
  </r>
  <r>
    <n v="14571867"/>
    <x v="1"/>
    <x v="0"/>
    <n v="2000236"/>
    <s v="Prov. Gutschrift"/>
    <s v="EAM\fifi.reguera"/>
    <x v="2"/>
    <s v="22025"/>
    <s v="Handyboerse"/>
    <x v="4"/>
    <s v="1"/>
    <s v="400310001"/>
    <x v="321"/>
    <s v="Provisionen"/>
    <n v="1"/>
    <n v="0"/>
    <n v="15000"/>
    <n v="15000"/>
    <n v="15000"/>
    <n v="15000"/>
    <m/>
    <s v="V0163"/>
    <x v="11"/>
    <s v="KABB0"/>
    <s v="FHK"/>
    <s v="Provisionen"/>
    <x v="2"/>
    <n v="-1"/>
    <n v="0"/>
    <n v="15000"/>
    <n v="-15000"/>
    <n v="-15000"/>
    <n v="-15000"/>
    <n v="-1"/>
    <n v="-1"/>
    <m/>
    <x v="3"/>
    <s v="Nein"/>
    <x v="1"/>
  </r>
  <r>
    <n v="14571867"/>
    <x v="1"/>
    <x v="0"/>
    <n v="2000237"/>
    <s v="Prov. Lastschrift"/>
    <s v="EAM\fifi.reguera"/>
    <x v="2"/>
    <s v="22025"/>
    <s v="Handyboerse"/>
    <x v="4"/>
    <s v="1"/>
    <s v="400310001"/>
    <x v="321"/>
    <s v="Provisionen"/>
    <n v="1"/>
    <n v="0"/>
    <n v="15000"/>
    <n v="15000"/>
    <n v="15000"/>
    <n v="15000"/>
    <m/>
    <s v="V0163"/>
    <x v="11"/>
    <s v="KVAB30"/>
    <s v="FHK"/>
    <s v="Provisionen"/>
    <x v="2"/>
    <n v="1"/>
    <n v="0"/>
    <n v="15000"/>
    <n v="15000"/>
    <n v="15000"/>
    <n v="15000"/>
    <n v="1"/>
    <n v="1"/>
    <m/>
    <x v="3"/>
    <s v="Nein"/>
    <x v="0"/>
  </r>
  <r>
    <n v="14570810"/>
    <x v="1"/>
    <x v="0"/>
    <n v="2000238"/>
    <s v="Sofortrechnung"/>
    <s v="eam\bekir.ahmed"/>
    <x v="0"/>
    <s v="30937"/>
    <s v="MG Manager S.A."/>
    <x v="1"/>
    <s v="1"/>
    <s v="101030229"/>
    <x v="322"/>
    <s v="Samsung S916B S23+ 5G 256GB"/>
    <n v="1"/>
    <n v="530"/>
    <n v="596"/>
    <n v="596"/>
    <n v="66"/>
    <n v="66"/>
    <n v="11.07"/>
    <s v="V0027"/>
    <x v="9"/>
    <s v="KPUD"/>
    <s v="EXP"/>
    <s v="Geräte"/>
    <x v="7"/>
    <n v="1"/>
    <n v="530"/>
    <n v="596"/>
    <n v="596"/>
    <n v="66"/>
    <n v="66"/>
    <n v="0.11073825503355705"/>
    <n v="1"/>
    <m/>
    <x v="0"/>
    <s v="Nein"/>
    <x v="0"/>
  </r>
  <r>
    <n v="14570810"/>
    <x v="1"/>
    <x v="0"/>
    <n v="2000238"/>
    <s v="Sofortrechnung"/>
    <s v="eam\bekir.ahmed"/>
    <x v="0"/>
    <s v="30937"/>
    <s v="MG Manager S.A."/>
    <x v="1"/>
    <s v="2"/>
    <s v="101030234"/>
    <x v="323"/>
    <s v="Samsung A346B A34 5G 128GB"/>
    <n v="5"/>
    <n v="165"/>
    <n v="187"/>
    <n v="935"/>
    <n v="22"/>
    <n v="110"/>
    <n v="11.76"/>
    <s v="V0027"/>
    <x v="9"/>
    <s v="KPUD"/>
    <s v="EXP"/>
    <s v="Geräte"/>
    <x v="7"/>
    <n v="5"/>
    <n v="165"/>
    <n v="187"/>
    <n v="935"/>
    <n v="22"/>
    <n v="110"/>
    <n v="0.11764705882352941"/>
    <n v="1"/>
    <m/>
    <x v="0"/>
    <s v="Nein"/>
    <x v="0"/>
  </r>
  <r>
    <n v="14570810"/>
    <x v="1"/>
    <x v="0"/>
    <n v="2000238"/>
    <s v="Sofortrechnung"/>
    <s v="eam\bekir.ahmed"/>
    <x v="0"/>
    <s v="30937"/>
    <s v="MG Manager S.A."/>
    <x v="1"/>
    <s v="3"/>
    <s v="101690240"/>
    <x v="237"/>
    <s v="Xiaomi Redmi Note 13 8GB/256GB"/>
    <n v="10"/>
    <n v="121.0463"/>
    <n v="128"/>
    <n v="1280"/>
    <n v="6.9537000000000004"/>
    <n v="69.540000000000006"/>
    <n v="5.43"/>
    <s v="V0027"/>
    <x v="9"/>
    <s v="KPUD"/>
    <s v="EXP"/>
    <s v="Geräte"/>
    <x v="7"/>
    <n v="10"/>
    <n v="121.0463"/>
    <n v="128"/>
    <n v="1280"/>
    <n v="6.9537000000000004"/>
    <n v="69.540000000000006"/>
    <n v="5.4328125000000005E-2"/>
    <n v="1"/>
    <m/>
    <x v="0"/>
    <s v="Nein"/>
    <x v="0"/>
  </r>
  <r>
    <n v="14570810"/>
    <x v="1"/>
    <x v="0"/>
    <n v="2000238"/>
    <s v="Sofortrechnung"/>
    <s v="eam\bekir.ahmed"/>
    <x v="0"/>
    <s v="30937"/>
    <s v="MG Manager S.A."/>
    <x v="1"/>
    <s v="4"/>
    <s v="101030654"/>
    <x v="44"/>
    <s v="Samsung X216B Tab A9+ 5G 128GB"/>
    <n v="10"/>
    <n v="179"/>
    <n v="202"/>
    <n v="2020"/>
    <n v="23"/>
    <n v="230"/>
    <n v="11.38"/>
    <s v="V0027"/>
    <x v="9"/>
    <s v="KPUD"/>
    <s v="EXP"/>
    <s v="Geräte"/>
    <x v="7"/>
    <n v="10"/>
    <n v="179"/>
    <n v="202"/>
    <n v="2020"/>
    <n v="23"/>
    <n v="230"/>
    <n v="0.11386138613861387"/>
    <n v="1"/>
    <m/>
    <x v="0"/>
    <s v="Nein"/>
    <x v="0"/>
  </r>
  <r>
    <n v="14570810"/>
    <x v="1"/>
    <x v="0"/>
    <n v="2000238"/>
    <s v="Sofortrechnung"/>
    <s v="eam\bekir.ahmed"/>
    <x v="0"/>
    <s v="30937"/>
    <s v="MG Manager S.A."/>
    <x v="1"/>
    <s v="5"/>
    <s v="101030247"/>
    <x v="324"/>
    <s v="Samsung A346B A34 5G 128GB"/>
    <n v="10"/>
    <n v="165"/>
    <n v="177"/>
    <n v="1770"/>
    <n v="12"/>
    <n v="120"/>
    <n v="6.77"/>
    <s v="V0027"/>
    <x v="9"/>
    <s v="KPUD"/>
    <s v="EXP"/>
    <s v="Geräte"/>
    <x v="7"/>
    <n v="10"/>
    <n v="165"/>
    <n v="177"/>
    <n v="1770"/>
    <n v="12"/>
    <n v="120"/>
    <n v="6.7796610169491525E-2"/>
    <n v="1"/>
    <m/>
    <x v="0"/>
    <s v="Nein"/>
    <x v="0"/>
  </r>
  <r>
    <n v="14570810"/>
    <x v="1"/>
    <x v="0"/>
    <n v="2000238"/>
    <s v="Sofortrechnung"/>
    <s v="eam\bekir.ahmed"/>
    <x v="0"/>
    <s v="30937"/>
    <s v="MG Manager S.A."/>
    <x v="1"/>
    <s v="6"/>
    <s v="101030248"/>
    <x v="152"/>
    <s v="Samsung A546B A54 5G 128GB"/>
    <n v="5"/>
    <n v="220"/>
    <n v="243"/>
    <n v="1215"/>
    <n v="23"/>
    <n v="115"/>
    <n v="9.4600000000000009"/>
    <s v="V0027"/>
    <x v="9"/>
    <s v="KPUD"/>
    <s v="EXP"/>
    <s v="Geräte"/>
    <x v="7"/>
    <n v="5"/>
    <n v="220"/>
    <n v="243"/>
    <n v="1215"/>
    <n v="23"/>
    <n v="115"/>
    <n v="9.4650205761316872E-2"/>
    <n v="1"/>
    <m/>
    <x v="0"/>
    <s v="Nein"/>
    <x v="0"/>
  </r>
  <r>
    <n v="14570810"/>
    <x v="1"/>
    <x v="0"/>
    <n v="2000238"/>
    <s v="Sofortrechnung"/>
    <s v="eam\bekir.ahmed"/>
    <x v="0"/>
    <s v="30937"/>
    <s v="MG Manager S.A."/>
    <x v="1"/>
    <s v="7"/>
    <s v="101690247"/>
    <x v="107"/>
    <s v="Xiaomi Redmi Note 13 Pro 5G 8GB/256GB"/>
    <n v="10"/>
    <n v="202"/>
    <n v="217"/>
    <n v="2170"/>
    <n v="15"/>
    <n v="150"/>
    <n v="6.91"/>
    <s v="V0027"/>
    <x v="9"/>
    <s v="KPUD"/>
    <s v="EXP"/>
    <s v="Geräte"/>
    <x v="7"/>
    <n v="10"/>
    <n v="202"/>
    <n v="217"/>
    <n v="2170"/>
    <n v="15"/>
    <n v="150"/>
    <n v="6.9124423963133647E-2"/>
    <n v="1"/>
    <m/>
    <x v="0"/>
    <s v="Nein"/>
    <x v="0"/>
  </r>
  <r>
    <n v="14570810"/>
    <x v="1"/>
    <x v="0"/>
    <n v="2000238"/>
    <s v="Sofortrechnung"/>
    <s v="eam\bekir.ahmed"/>
    <x v="0"/>
    <s v="30937"/>
    <s v="MG Manager S.A."/>
    <x v="1"/>
    <s v="8"/>
    <s v="100034409"/>
    <x v="325"/>
    <s v="Samsung S911B S23 5G 128GB"/>
    <n v="2"/>
    <n v="432"/>
    <n v="448"/>
    <n v="896"/>
    <n v="16"/>
    <n v="32"/>
    <n v="3.57"/>
    <s v="V0027"/>
    <x v="9"/>
    <s v="KPUD"/>
    <s v="EXP"/>
    <s v="Geräte"/>
    <x v="7"/>
    <n v="2"/>
    <n v="432"/>
    <n v="448"/>
    <n v="896"/>
    <n v="16"/>
    <n v="32"/>
    <n v="3.5714285714285712E-2"/>
    <n v="1"/>
    <m/>
    <x v="0"/>
    <s v="Nein"/>
    <x v="0"/>
  </r>
  <r>
    <n v="14570810"/>
    <x v="1"/>
    <x v="0"/>
    <n v="2000238"/>
    <s v="Sofortrechnung"/>
    <s v="eam\bekir.ahmed"/>
    <x v="0"/>
    <s v="30937"/>
    <s v="MG Manager S.A."/>
    <x v="1"/>
    <s v="9"/>
    <s v="100034440"/>
    <x v="326"/>
    <s v="Samsung A546B A54 5G 256GB"/>
    <n v="2"/>
    <n v="255"/>
    <n v="303"/>
    <n v="606"/>
    <n v="48"/>
    <n v="96"/>
    <n v="15.84"/>
    <s v="V0027"/>
    <x v="9"/>
    <s v="KPUD"/>
    <s v="EXP"/>
    <s v="Geräte"/>
    <x v="7"/>
    <n v="2"/>
    <n v="255"/>
    <n v="303"/>
    <n v="606"/>
    <n v="48"/>
    <n v="96"/>
    <n v="0.15841584158415842"/>
    <n v="1"/>
    <m/>
    <x v="0"/>
    <s v="Nein"/>
    <x v="0"/>
  </r>
  <r>
    <n v="14570810"/>
    <x v="1"/>
    <x v="0"/>
    <n v="2000238"/>
    <s v="Sofortrechnung"/>
    <s v="eam\bekir.ahmed"/>
    <x v="0"/>
    <s v="30937"/>
    <s v="MG Manager S.A."/>
    <x v="1"/>
    <s v="10"/>
    <s v="100034595"/>
    <x v="213"/>
    <s v="Samsung S928B S24 Ultra 5G 256GB EE"/>
    <n v="4"/>
    <n v="780.90909999999997"/>
    <n v="787"/>
    <n v="3148"/>
    <n v="6.0909000000000004"/>
    <n v="24.36"/>
    <n v="0.77"/>
    <s v="V0027"/>
    <x v="9"/>
    <s v="KPUD"/>
    <s v="EXP"/>
    <s v="Geräte"/>
    <x v="7"/>
    <n v="4"/>
    <n v="780.90909999999997"/>
    <n v="787"/>
    <n v="3148"/>
    <n v="6.0909000000000004"/>
    <n v="24.36"/>
    <n v="7.7382465057179162E-3"/>
    <n v="1"/>
    <m/>
    <x v="0"/>
    <s v="Nein"/>
    <x v="0"/>
  </r>
  <r>
    <n v="14570810"/>
    <x v="1"/>
    <x v="0"/>
    <n v="2000238"/>
    <s v="Sofortrechnung"/>
    <s v="eam\bekir.ahmed"/>
    <x v="0"/>
    <s v="30937"/>
    <s v="MG Manager S.A."/>
    <x v="1"/>
    <s v="11"/>
    <s v="101030413"/>
    <x v="162"/>
    <s v="Samsung A057G A05s 128GB"/>
    <n v="5"/>
    <n v="90"/>
    <n v="101"/>
    <n v="505"/>
    <n v="11"/>
    <n v="55"/>
    <n v="10.89"/>
    <s v="V0027"/>
    <x v="9"/>
    <s v="KPUD"/>
    <s v="EXP"/>
    <s v="Geräte"/>
    <x v="7"/>
    <n v="5"/>
    <n v="90"/>
    <n v="101"/>
    <n v="505"/>
    <n v="11"/>
    <n v="55"/>
    <n v="0.10891089108910891"/>
    <n v="1"/>
    <m/>
    <x v="0"/>
    <s v="Nein"/>
    <x v="0"/>
  </r>
  <r>
    <n v="14571652"/>
    <x v="1"/>
    <x v="0"/>
    <n v="2000239"/>
    <s v="Sofortrechnung"/>
    <s v="Yasar.Yigitbilek"/>
    <x v="0"/>
    <s v="30217"/>
    <s v="NANO­COMP Michal Czembrowski"/>
    <x v="1"/>
    <s v="1"/>
    <s v="100050279"/>
    <x v="258"/>
    <s v="Motorola Edge 50 Neo 5G 512GB"/>
    <n v="50"/>
    <n v="235"/>
    <n v="249.5"/>
    <n v="12475"/>
    <n v="14.5"/>
    <n v="725"/>
    <n v="5.81"/>
    <s v="V0164"/>
    <x v="4"/>
    <s v="KPUD"/>
    <s v="EXP"/>
    <s v="Geräte"/>
    <x v="4"/>
    <n v="50"/>
    <n v="235"/>
    <n v="249.5"/>
    <n v="12475"/>
    <n v="14.5"/>
    <n v="725"/>
    <n v="5.8116232464929862E-2"/>
    <n v="1"/>
    <m/>
    <x v="0"/>
    <s v="Nein"/>
    <x v="0"/>
  </r>
  <r>
    <n v="14571652"/>
    <x v="1"/>
    <x v="0"/>
    <n v="2000239"/>
    <s v="Sofortrechnung"/>
    <s v="Yasar.Yigitbilek"/>
    <x v="0"/>
    <s v="30217"/>
    <s v="NANO­COMP Michal Czembrowski"/>
    <x v="1"/>
    <s v="2"/>
    <s v="100050277"/>
    <x v="267"/>
    <s v="Motorola Edge 50 Neo 5G 512GB"/>
    <n v="100"/>
    <n v="235"/>
    <n v="249.5"/>
    <n v="24950"/>
    <n v="14.5"/>
    <n v="1450"/>
    <n v="5.81"/>
    <s v="V0164"/>
    <x v="4"/>
    <s v="KPUD"/>
    <s v="EXP"/>
    <s v="Geräte"/>
    <x v="4"/>
    <n v="100"/>
    <n v="235"/>
    <n v="249.5"/>
    <n v="24950"/>
    <n v="14.5"/>
    <n v="1450"/>
    <n v="5.8116232464929862E-2"/>
    <n v="1"/>
    <m/>
    <x v="0"/>
    <s v="Nein"/>
    <x v="0"/>
  </r>
  <r>
    <n v="14571638"/>
    <x v="1"/>
    <x v="0"/>
    <n v="2000240"/>
    <s v="Sofortrechnung"/>
    <s v="eam\mustafa.oezer"/>
    <x v="0"/>
    <s v="24626"/>
    <s v="MobielWerkt B.V."/>
    <x v="1"/>
    <s v="1"/>
    <s v="101690298"/>
    <x v="327"/>
    <s v="Xiaomi Redmi Note 13 Pro+ 5G 12GB/512GB"/>
    <n v="10"/>
    <n v="272"/>
    <n v="279"/>
    <n v="2790"/>
    <n v="7"/>
    <n v="70"/>
    <n v="2.5"/>
    <s v="V0164"/>
    <x v="4"/>
    <s v="KPUD"/>
    <s v="EXP"/>
    <s v="Geräte"/>
    <x v="4"/>
    <n v="10"/>
    <n v="272"/>
    <n v="279"/>
    <n v="2790"/>
    <n v="7"/>
    <n v="70"/>
    <n v="2.5089605734767026E-2"/>
    <n v="1"/>
    <m/>
    <x v="0"/>
    <s v="Nein"/>
    <x v="0"/>
  </r>
  <r>
    <n v="14571638"/>
    <x v="1"/>
    <x v="0"/>
    <n v="2000240"/>
    <s v="Sofortrechnung"/>
    <s v="eam\mustafa.oezer"/>
    <x v="0"/>
    <s v="24626"/>
    <s v="MobielWerkt B.V."/>
    <x v="1"/>
    <s v="2"/>
    <s v="101030492"/>
    <x v="138"/>
    <s v="Samsung A356B A35 5G 256GB"/>
    <n v="10"/>
    <n v="228.69569999999999"/>
    <n v="235"/>
    <n v="2350"/>
    <n v="6.3042999999999996"/>
    <n v="63.04"/>
    <n v="2.68"/>
    <s v="V0164"/>
    <x v="4"/>
    <s v="KPUD"/>
    <s v="EXP"/>
    <s v="Geräte"/>
    <x v="4"/>
    <n v="10"/>
    <n v="228.69569999999999"/>
    <n v="235"/>
    <n v="2350"/>
    <n v="6.3042999999999996"/>
    <n v="63.04"/>
    <n v="2.6825531914893615E-2"/>
    <n v="1"/>
    <m/>
    <x v="0"/>
    <s v="Nein"/>
    <x v="0"/>
  </r>
  <r>
    <n v="14571638"/>
    <x v="1"/>
    <x v="0"/>
    <n v="2000240"/>
    <s v="Sofortrechnung"/>
    <s v="eam\mustafa.oezer"/>
    <x v="0"/>
    <s v="24626"/>
    <s v="MobielWerkt B.V."/>
    <x v="1"/>
    <s v="3"/>
    <s v="101700036"/>
    <x v="315"/>
    <s v="Oppo A40 4GB/128GB"/>
    <n v="10"/>
    <n v="93"/>
    <n v="93"/>
    <n v="930"/>
    <n v="0"/>
    <n v="0"/>
    <n v="0"/>
    <s v="V0164"/>
    <x v="4"/>
    <s v="KPUD"/>
    <s v="EXP"/>
    <s v="Geräte"/>
    <x v="4"/>
    <n v="10"/>
    <n v="93"/>
    <n v="93"/>
    <n v="930"/>
    <n v="0"/>
    <n v="0"/>
    <n v="0"/>
    <n v="1"/>
    <m/>
    <x v="0"/>
    <s v="Nein"/>
    <x v="0"/>
  </r>
  <r>
    <n v="14571638"/>
    <x v="1"/>
    <x v="0"/>
    <n v="2000240"/>
    <s v="Sofortrechnung"/>
    <s v="eam\mustafa.oezer"/>
    <x v="0"/>
    <s v="24626"/>
    <s v="MobielWerkt B.V."/>
    <x v="1"/>
    <s v="4"/>
    <s v="100302998"/>
    <x v="195"/>
    <s v="Apple iPad Pro 11&quot; (M4) 5G 512GB"/>
    <n v="20"/>
    <n v="1076"/>
    <n v="1250"/>
    <n v="25000"/>
    <n v="174"/>
    <n v="3480"/>
    <n v="13.92"/>
    <s v="V0164"/>
    <x v="4"/>
    <s v="KPUD"/>
    <s v="EXP"/>
    <s v="Geräte"/>
    <x v="4"/>
    <n v="20"/>
    <n v="1076"/>
    <n v="1250"/>
    <n v="25000"/>
    <n v="174"/>
    <n v="3480"/>
    <n v="0.13919999999999999"/>
    <n v="1"/>
    <m/>
    <x v="0"/>
    <s v="Nein"/>
    <x v="0"/>
  </r>
  <r>
    <n v="14571638"/>
    <x v="1"/>
    <x v="0"/>
    <n v="2000240"/>
    <s v="Sofortrechnung"/>
    <s v="eam\mustafa.oezer"/>
    <x v="0"/>
    <s v="24626"/>
    <s v="MobielWerkt B.V."/>
    <x v="1"/>
    <s v="5"/>
    <s v="100302784"/>
    <x v="328"/>
    <s v="Apple iPhone 14 Plus 256GB"/>
    <n v="10"/>
    <n v="581"/>
    <n v="625"/>
    <n v="6250"/>
    <n v="44"/>
    <n v="440"/>
    <n v="7.04"/>
    <s v="V0164"/>
    <x v="4"/>
    <s v="KPUD"/>
    <s v="EXP"/>
    <s v="Geräte"/>
    <x v="4"/>
    <n v="10"/>
    <n v="581"/>
    <n v="625"/>
    <n v="6250"/>
    <n v="44"/>
    <n v="440"/>
    <n v="7.0400000000000004E-2"/>
    <n v="1"/>
    <m/>
    <x v="0"/>
    <s v="Nein"/>
    <x v="0"/>
  </r>
  <r>
    <n v="14571638"/>
    <x v="1"/>
    <x v="0"/>
    <n v="2000240"/>
    <s v="Sofortrechnung"/>
    <s v="eam\mustafa.oezer"/>
    <x v="0"/>
    <s v="24626"/>
    <s v="MobielWerkt B.V."/>
    <x v="1"/>
    <s v="6"/>
    <s v="100690589"/>
    <x v="317"/>
    <s v="Xiaomi Redmi Note 13 5G 6GB/128GB"/>
    <n v="20"/>
    <n v="134"/>
    <n v="147"/>
    <n v="2940"/>
    <n v="13"/>
    <n v="260"/>
    <n v="8.84"/>
    <s v="V0164"/>
    <x v="4"/>
    <s v="KPUD"/>
    <s v="EXP"/>
    <s v="Geräte"/>
    <x v="4"/>
    <n v="20"/>
    <n v="134"/>
    <n v="147"/>
    <n v="2940"/>
    <n v="13"/>
    <n v="260"/>
    <n v="8.8435374149659865E-2"/>
    <n v="1"/>
    <m/>
    <x v="0"/>
    <s v="Nein"/>
    <x v="0"/>
  </r>
  <r>
    <n v="14556101"/>
    <x v="1"/>
    <x v="0"/>
    <n v="2000241"/>
    <s v="Sofortrechnung"/>
    <s v="Yasar.Yigitbilek"/>
    <x v="1"/>
    <s v="21493"/>
    <s v="Cyberport SE"/>
    <x v="1"/>
    <s v="1"/>
    <s v="101030517"/>
    <x v="329"/>
    <s v="Samsung X810N Tab S9+ 256GB [WiFi]"/>
    <n v="1"/>
    <n v="555"/>
    <n v="629"/>
    <n v="629"/>
    <n v="74"/>
    <n v="74"/>
    <n v="11.76"/>
    <s v="V0012"/>
    <x v="1"/>
    <s v="KÜB14"/>
    <s v="GRK"/>
    <s v="Geräte"/>
    <x v="1"/>
    <n v="1"/>
    <n v="555"/>
    <n v="629"/>
    <n v="629"/>
    <n v="74"/>
    <n v="74"/>
    <n v="0.11764705882352941"/>
    <n v="1"/>
    <m/>
    <x v="0"/>
    <s v="Nein"/>
    <x v="0"/>
  </r>
  <r>
    <n v="14571699"/>
    <x v="1"/>
    <x v="0"/>
    <n v="2000242"/>
    <s v="Sofortrechnung"/>
    <s v="Yasar.Yigitbilek"/>
    <x v="1"/>
    <s v="21493"/>
    <s v="Cyberport SE"/>
    <x v="1"/>
    <s v="1"/>
    <s v="100050287"/>
    <x v="96"/>
    <s v="Motorola Moto G75 5G 256GB"/>
    <n v="2"/>
    <n v="181"/>
    <n v="185"/>
    <n v="370"/>
    <n v="4"/>
    <n v="8"/>
    <n v="2.16"/>
    <s v="V0012"/>
    <x v="1"/>
    <s v="KÜB14"/>
    <s v="GRK"/>
    <s v="Geräte"/>
    <x v="1"/>
    <n v="2"/>
    <n v="181"/>
    <n v="185"/>
    <n v="370"/>
    <n v="4"/>
    <n v="8"/>
    <n v="2.1621621621621623E-2"/>
    <n v="1"/>
    <m/>
    <x v="0"/>
    <s v="Nein"/>
    <x v="0"/>
  </r>
  <r>
    <n v="14571878"/>
    <x v="1"/>
    <x v="0"/>
    <n v="2000243"/>
    <s v="Sofortrechnung"/>
    <s v="EAM\Erdal.Bircan"/>
    <x v="1"/>
    <s v="10022"/>
    <s v="etronixx Sales GmbH"/>
    <x v="1"/>
    <s v="1"/>
    <s v="101030407"/>
    <x v="126"/>
    <s v="Samsung A155F A15 128GB"/>
    <n v="1"/>
    <n v="116.874"/>
    <n v="129"/>
    <n v="129"/>
    <n v="12.125999999999999"/>
    <n v="12.13"/>
    <n v="9.4"/>
    <s v="V0042"/>
    <x v="5"/>
    <s v="KÜB14"/>
    <s v="GRK"/>
    <s v="Geräte"/>
    <x v="5"/>
    <n v="1"/>
    <n v="116.874"/>
    <n v="129"/>
    <n v="129"/>
    <n v="12.125999999999999"/>
    <n v="12.13"/>
    <n v="9.4031007751937984E-2"/>
    <n v="1"/>
    <m/>
    <x v="0"/>
    <s v="Nein"/>
    <x v="0"/>
  </r>
  <r>
    <n v="14571878"/>
    <x v="1"/>
    <x v="0"/>
    <n v="2000243"/>
    <s v="Sofortrechnung"/>
    <s v="EAM\Erdal.Bircan"/>
    <x v="1"/>
    <s v="10022"/>
    <s v="etronixx Sales GmbH"/>
    <x v="1"/>
    <s v="2"/>
    <s v="100034495"/>
    <x v="306"/>
    <s v="Samsung S928B S24 Ultra 5G 512GB"/>
    <n v="2"/>
    <n v="795"/>
    <n v="855"/>
    <n v="1710"/>
    <n v="60"/>
    <n v="120"/>
    <n v="7.01"/>
    <s v="V0042"/>
    <x v="5"/>
    <s v="KÜB14"/>
    <s v="GRK"/>
    <s v="Geräte"/>
    <x v="5"/>
    <n v="2"/>
    <n v="795"/>
    <n v="855"/>
    <n v="1710"/>
    <n v="60"/>
    <n v="120"/>
    <n v="7.0175438596491224E-2"/>
    <n v="1"/>
    <m/>
    <x v="0"/>
    <s v="Nein"/>
    <x v="0"/>
  </r>
  <r>
    <n v="14571878"/>
    <x v="1"/>
    <x v="0"/>
    <n v="2000243"/>
    <s v="Sofortrechnung"/>
    <s v="EAM\Erdal.Bircan"/>
    <x v="1"/>
    <s v="10022"/>
    <s v="etronixx Sales GmbH"/>
    <x v="0"/>
    <s v="3"/>
    <s v="200301014"/>
    <x v="127"/>
    <s v="Samsung Watch 6 SM-R965 47mm LTE"/>
    <n v="1"/>
    <n v="170"/>
    <n v="210"/>
    <n v="210"/>
    <n v="40"/>
    <n v="40"/>
    <n v="19.04"/>
    <s v="V0042"/>
    <x v="5"/>
    <s v="KÜB14"/>
    <s v="GRK"/>
    <s v="Zubehör"/>
    <x v="5"/>
    <n v="1"/>
    <n v="170"/>
    <n v="210"/>
    <n v="210"/>
    <n v="40"/>
    <n v="40"/>
    <n v="0.19047619047619047"/>
    <n v="1"/>
    <m/>
    <x v="0"/>
    <s v="Nein"/>
    <x v="0"/>
  </r>
  <r>
    <n v="14571878"/>
    <x v="1"/>
    <x v="0"/>
    <n v="2000243"/>
    <s v="Sofortrechnung"/>
    <s v="EAM\Erdal.Bircan"/>
    <x v="1"/>
    <s v="10022"/>
    <s v="etronixx Sales GmbH"/>
    <x v="1"/>
    <s v="4"/>
    <s v="100050293"/>
    <x v="61"/>
    <s v="Motorola Moto G55 5G 256GB"/>
    <n v="1"/>
    <n v="149"/>
    <n v="159"/>
    <n v="159"/>
    <n v="10"/>
    <n v="10"/>
    <n v="6.28"/>
    <s v="V0042"/>
    <x v="5"/>
    <s v="KÜB14"/>
    <s v="GRK"/>
    <s v="Geräte"/>
    <x v="5"/>
    <n v="1"/>
    <n v="149"/>
    <n v="159"/>
    <n v="159"/>
    <n v="10"/>
    <n v="10"/>
    <n v="6.2893081761006289E-2"/>
    <n v="1"/>
    <m/>
    <x v="0"/>
    <s v="Nein"/>
    <x v="0"/>
  </r>
  <r>
    <n v="14571878"/>
    <x v="1"/>
    <x v="0"/>
    <n v="2000243"/>
    <s v="Sofortrechnung"/>
    <s v="EAM\Erdal.Bircan"/>
    <x v="1"/>
    <s v="10022"/>
    <s v="etronixx Sales GmbH"/>
    <x v="1"/>
    <s v="5"/>
    <s v="101030290"/>
    <x v="330"/>
    <s v="Samsung F731B Z Flip5 5G 512GB"/>
    <n v="1"/>
    <n v="595"/>
    <n v="645"/>
    <n v="645"/>
    <n v="50"/>
    <n v="50"/>
    <n v="7.75"/>
    <s v="V0042"/>
    <x v="5"/>
    <s v="KÜB14"/>
    <s v="GRK"/>
    <s v="Geräte"/>
    <x v="5"/>
    <n v="1"/>
    <n v="595"/>
    <n v="645"/>
    <n v="645"/>
    <n v="50"/>
    <n v="50"/>
    <n v="7.7519379844961239E-2"/>
    <n v="1"/>
    <m/>
    <x v="0"/>
    <s v="Nein"/>
    <x v="0"/>
  </r>
  <r>
    <n v="14571878"/>
    <x v="1"/>
    <x v="0"/>
    <n v="2000243"/>
    <s v="Sofortrechnung"/>
    <s v="EAM\Erdal.Bircan"/>
    <x v="1"/>
    <s v="10022"/>
    <s v="etronixx Sales GmbH"/>
    <x v="1"/>
    <s v="6"/>
    <s v="101030602"/>
    <x v="174"/>
    <s v="Samsung X826B Tab S10+ 5G 256GB"/>
    <n v="1"/>
    <n v="828"/>
    <n v="845"/>
    <n v="845"/>
    <n v="17"/>
    <n v="17"/>
    <n v="2.0099999999999998"/>
    <s v="V0042"/>
    <x v="5"/>
    <s v="KÜB14"/>
    <s v="GRK"/>
    <s v="Geräte"/>
    <x v="5"/>
    <n v="1"/>
    <n v="828"/>
    <n v="845"/>
    <n v="845"/>
    <n v="17"/>
    <n v="17"/>
    <n v="2.0118343195266272E-2"/>
    <n v="1"/>
    <m/>
    <x v="0"/>
    <s v="Nein"/>
    <x v="0"/>
  </r>
  <r>
    <n v="14571878"/>
    <x v="1"/>
    <x v="0"/>
    <n v="2000243"/>
    <s v="Sofortrechnung"/>
    <s v="EAM\Erdal.Bircan"/>
    <x v="1"/>
    <s v="10022"/>
    <s v="etronixx Sales GmbH"/>
    <x v="1"/>
    <s v="7"/>
    <s v="100034614"/>
    <x v="29"/>
    <s v="Samsung X510N Tab S9 FE 256GB [WiFi]"/>
    <n v="2"/>
    <n v="332"/>
    <n v="359"/>
    <n v="718"/>
    <n v="27"/>
    <n v="54"/>
    <n v="7.52"/>
    <s v="V0042"/>
    <x v="5"/>
    <s v="KÜB14"/>
    <s v="GRK"/>
    <s v="Geräte"/>
    <x v="5"/>
    <n v="2"/>
    <n v="332"/>
    <n v="359"/>
    <n v="718"/>
    <n v="27"/>
    <n v="54"/>
    <n v="7.5208913649025072E-2"/>
    <n v="1"/>
    <m/>
    <x v="0"/>
    <s v="Nein"/>
    <x v="0"/>
  </r>
  <r>
    <n v="14571878"/>
    <x v="1"/>
    <x v="0"/>
    <n v="2000243"/>
    <s v="Sofortrechnung"/>
    <s v="EAM\Erdal.Bircan"/>
    <x v="1"/>
    <s v="10022"/>
    <s v="etronixx Sales GmbH"/>
    <x v="1"/>
    <s v="8"/>
    <s v="101030412"/>
    <x v="56"/>
    <s v="Samsung A057G A05s 128GB"/>
    <n v="1"/>
    <n v="93.245800000000003"/>
    <n v="103"/>
    <n v="103"/>
    <n v="9.7542000000000009"/>
    <n v="9.75"/>
    <n v="9.4700000000000006"/>
    <s v="V0042"/>
    <x v="5"/>
    <s v="KÜB14"/>
    <s v="GRK"/>
    <s v="Geräte"/>
    <x v="5"/>
    <n v="1"/>
    <n v="93.245800000000003"/>
    <n v="103"/>
    <n v="103"/>
    <n v="9.7542000000000009"/>
    <n v="9.75"/>
    <n v="9.4660194174757281E-2"/>
    <n v="1"/>
    <m/>
    <x v="0"/>
    <s v="Nein"/>
    <x v="0"/>
  </r>
  <r>
    <n v="14571878"/>
    <x v="1"/>
    <x v="0"/>
    <n v="2000243"/>
    <s v="Sofortrechnung"/>
    <s v="EAM\Erdal.Bircan"/>
    <x v="1"/>
    <s v="10022"/>
    <s v="etronixx Sales GmbH"/>
    <x v="1"/>
    <s v="9"/>
    <s v="101280001"/>
    <x v="125"/>
    <s v="CAT S75 128GB"/>
    <n v="3"/>
    <n v="221.63290000000001"/>
    <n v="247"/>
    <n v="741"/>
    <n v="25.367100000000001"/>
    <n v="76.099999999999994"/>
    <n v="10.27"/>
    <s v="V0042"/>
    <x v="5"/>
    <s v="KÜB14"/>
    <s v="GRK"/>
    <s v="Geräte"/>
    <x v="5"/>
    <n v="3"/>
    <n v="221.63290000000001"/>
    <n v="247"/>
    <n v="741"/>
    <n v="25.367100000000001"/>
    <n v="76.099999999999994"/>
    <n v="0.10269905533063427"/>
    <n v="1"/>
    <m/>
    <x v="0"/>
    <s v="Nein"/>
    <x v="0"/>
  </r>
  <r>
    <n v="14571878"/>
    <x v="1"/>
    <x v="0"/>
    <n v="2000243"/>
    <s v="Sofortrechnung"/>
    <s v="EAM\Erdal.Bircan"/>
    <x v="1"/>
    <s v="10022"/>
    <s v="etronixx Sales GmbH"/>
    <x v="1"/>
    <s v="10"/>
    <s v="101030661"/>
    <x v="146"/>
    <s v="Samsung A165F A16 128GB"/>
    <n v="4"/>
    <n v="116.04640000000001"/>
    <n v="124"/>
    <n v="496"/>
    <n v="7.9535999999999998"/>
    <n v="31.81"/>
    <n v="6.41"/>
    <s v="V0042"/>
    <x v="5"/>
    <s v="KÜB14"/>
    <s v="GRK"/>
    <s v="Geräte"/>
    <x v="5"/>
    <n v="4"/>
    <n v="116.04640000000001"/>
    <n v="124"/>
    <n v="496"/>
    <n v="7.9535999999999998"/>
    <n v="31.81"/>
    <n v="6.4133064516129032E-2"/>
    <n v="1"/>
    <m/>
    <x v="0"/>
    <s v="Nein"/>
    <x v="0"/>
  </r>
  <r>
    <n v="14571878"/>
    <x v="1"/>
    <x v="0"/>
    <n v="2000243"/>
    <s v="Sofortrechnung"/>
    <s v="EAM\Erdal.Bircan"/>
    <x v="1"/>
    <s v="10022"/>
    <s v="etronixx Sales GmbH"/>
    <x v="1"/>
    <s v="11"/>
    <s v="101690238"/>
    <x v="105"/>
    <s v="Xiaomi Redmi Note 13 8GB/256GB"/>
    <n v="1"/>
    <n v="120.9417"/>
    <n v="129"/>
    <n v="129"/>
    <n v="8.0582999999999991"/>
    <n v="8.06"/>
    <n v="6.24"/>
    <s v="V0042"/>
    <x v="5"/>
    <s v="KÜB14"/>
    <s v="GRK"/>
    <s v="Geräte"/>
    <x v="5"/>
    <n v="1"/>
    <n v="120.9417"/>
    <n v="129"/>
    <n v="129"/>
    <n v="8.0582999999999991"/>
    <n v="8.06"/>
    <n v="6.248062015503876E-2"/>
    <n v="1"/>
    <m/>
    <x v="0"/>
    <s v="Nein"/>
    <x v="0"/>
  </r>
  <r>
    <n v="14571878"/>
    <x v="1"/>
    <x v="0"/>
    <n v="2000243"/>
    <s v="Sofortrechnung"/>
    <s v="EAM\Erdal.Bircan"/>
    <x v="1"/>
    <s v="10022"/>
    <s v="etronixx Sales GmbH"/>
    <x v="1"/>
    <s v="12"/>
    <s v="101030383"/>
    <x v="106"/>
    <s v="Samsung S921B S24 5G 256GB"/>
    <n v="19"/>
    <n v="537"/>
    <n v="555"/>
    <n v="10545"/>
    <n v="18"/>
    <n v="342"/>
    <n v="3.24"/>
    <s v="V0042"/>
    <x v="5"/>
    <s v="KÜB14"/>
    <s v="GRK"/>
    <s v="Geräte"/>
    <x v="5"/>
    <n v="19"/>
    <n v="537"/>
    <n v="555"/>
    <n v="10545"/>
    <n v="18"/>
    <n v="342"/>
    <n v="3.2432432432432434E-2"/>
    <n v="1"/>
    <m/>
    <x v="0"/>
    <s v="Nein"/>
    <x v="0"/>
  </r>
  <r>
    <n v="14571878"/>
    <x v="1"/>
    <x v="0"/>
    <n v="2000243"/>
    <s v="Sofortrechnung"/>
    <s v="EAM\Erdal.Bircan"/>
    <x v="1"/>
    <s v="10022"/>
    <s v="etronixx Sales GmbH"/>
    <x v="0"/>
    <s v="13"/>
    <s v="200030239"/>
    <x v="122"/>
    <s v="Samsung SmartTag2 1er-Pack EI-T5600B"/>
    <n v="1"/>
    <n v="13.5015"/>
    <n v="14.5"/>
    <n v="14.5"/>
    <n v="0.99850000000000005"/>
    <n v="1"/>
    <n v="6.88"/>
    <s v="V0042"/>
    <x v="5"/>
    <s v="KÜB14"/>
    <s v="GRK"/>
    <s v="Zubehör"/>
    <x v="5"/>
    <n v="1"/>
    <n v="13.5015"/>
    <n v="14.5"/>
    <n v="14.5"/>
    <n v="0.99850000000000005"/>
    <n v="1"/>
    <n v="6.8965517241379309E-2"/>
    <n v="1"/>
    <m/>
    <x v="0"/>
    <s v="Nein"/>
    <x v="0"/>
  </r>
  <r>
    <n v="14571878"/>
    <x v="1"/>
    <x v="0"/>
    <n v="2000243"/>
    <s v="Sofortrechnung"/>
    <s v="EAM\Erdal.Bircan"/>
    <x v="1"/>
    <s v="10022"/>
    <s v="etronixx Sales GmbH"/>
    <x v="1"/>
    <s v="14"/>
    <s v="101030312"/>
    <x v="331"/>
    <s v="Samsung X916B Tab S9 Ultra 5G 512GB"/>
    <n v="1"/>
    <n v="730"/>
    <n v="909"/>
    <n v="909"/>
    <n v="179"/>
    <n v="179"/>
    <n v="19.690000000000001"/>
    <s v="V0042"/>
    <x v="5"/>
    <s v="KÜB14"/>
    <s v="GRK"/>
    <s v="Geräte"/>
    <x v="5"/>
    <n v="1"/>
    <n v="730"/>
    <n v="909"/>
    <n v="909"/>
    <n v="179"/>
    <n v="179"/>
    <n v="0.19691969196919692"/>
    <n v="1"/>
    <m/>
    <x v="0"/>
    <s v="Nein"/>
    <x v="0"/>
  </r>
  <r>
    <n v="14571878"/>
    <x v="1"/>
    <x v="0"/>
    <n v="2000243"/>
    <s v="Sofortrechnung"/>
    <s v="EAM\Erdal.Bircan"/>
    <x v="1"/>
    <s v="10022"/>
    <s v="etronixx Sales GmbH"/>
    <x v="1"/>
    <s v="15"/>
    <s v="100302854"/>
    <x v="332"/>
    <s v="Apple iPhone 14 512GB"/>
    <n v="1"/>
    <n v="633"/>
    <n v="659"/>
    <n v="659"/>
    <n v="26"/>
    <n v="26"/>
    <n v="3.94"/>
    <s v="V0042"/>
    <x v="5"/>
    <s v="KÜB14"/>
    <s v="GRK"/>
    <s v="Geräte"/>
    <x v="5"/>
    <n v="1"/>
    <n v="633"/>
    <n v="659"/>
    <n v="659"/>
    <n v="26"/>
    <n v="26"/>
    <n v="3.9453717754172987E-2"/>
    <n v="1"/>
    <m/>
    <x v="0"/>
    <s v="Nein"/>
    <x v="0"/>
  </r>
  <r>
    <n v="14571878"/>
    <x v="1"/>
    <x v="0"/>
    <n v="2000243"/>
    <s v="Sofortrechnung"/>
    <s v="EAM\Erdal.Bircan"/>
    <x v="1"/>
    <s v="10022"/>
    <s v="etronixx Sales GmbH"/>
    <x v="0"/>
    <s v="16"/>
    <s v="200370093"/>
    <x v="160"/>
    <s v="Huawei Band 9 (Kimi-B19)"/>
    <n v="1"/>
    <n v="28.57"/>
    <n v="31"/>
    <n v="31"/>
    <n v="2.4300000000000002"/>
    <n v="2.4300000000000002"/>
    <n v="7.83"/>
    <s v="V0042"/>
    <x v="5"/>
    <s v="KÜB14"/>
    <s v="GRK"/>
    <s v="Zubehör"/>
    <x v="5"/>
    <n v="1"/>
    <n v="28.57"/>
    <n v="31"/>
    <n v="31"/>
    <n v="2.4300000000000002"/>
    <n v="2.4300000000000002"/>
    <n v="7.838709677419356E-2"/>
    <n v="1"/>
    <m/>
    <x v="0"/>
    <s v="Nein"/>
    <x v="0"/>
  </r>
  <r>
    <n v="14571878"/>
    <x v="1"/>
    <x v="0"/>
    <n v="2000243"/>
    <s v="Sofortrechnung"/>
    <s v="EAM\Erdal.Bircan"/>
    <x v="1"/>
    <s v="10022"/>
    <s v="etronixx Sales GmbH"/>
    <x v="0"/>
    <s v="17"/>
    <s v="200370095"/>
    <x v="161"/>
    <s v="Huawei Band 9 (Kimi-B19)"/>
    <n v="1"/>
    <n v="29.5"/>
    <n v="31"/>
    <n v="31"/>
    <n v="1.5"/>
    <n v="1.5"/>
    <n v="4.83"/>
    <s v="V0042"/>
    <x v="5"/>
    <s v="KÜB14"/>
    <s v="GRK"/>
    <s v="Zubehör"/>
    <x v="5"/>
    <n v="1"/>
    <n v="29.5"/>
    <n v="31"/>
    <n v="31"/>
    <n v="1.5"/>
    <n v="1.5"/>
    <n v="4.8387096774193547E-2"/>
    <n v="1"/>
    <m/>
    <x v="0"/>
    <s v="Nein"/>
    <x v="0"/>
  </r>
  <r>
    <n v="14571878"/>
    <x v="1"/>
    <x v="0"/>
    <n v="2000243"/>
    <s v="Sofortrechnung"/>
    <s v="EAM\Erdal.Bircan"/>
    <x v="1"/>
    <s v="10022"/>
    <s v="etronixx Sales GmbH"/>
    <x v="1"/>
    <s v="18"/>
    <s v="101030471"/>
    <x v="129"/>
    <s v="Samsung A356B A35 5G 256GB"/>
    <n v="2"/>
    <n v="223.98009999999999"/>
    <n v="239"/>
    <n v="478"/>
    <n v="15.0199"/>
    <n v="30.04"/>
    <n v="6.28"/>
    <s v="V0042"/>
    <x v="5"/>
    <s v="KÜB14"/>
    <s v="GRK"/>
    <s v="Geräte"/>
    <x v="5"/>
    <n v="2"/>
    <n v="223.98009999999999"/>
    <n v="239"/>
    <n v="478"/>
    <n v="15.0199"/>
    <n v="30.04"/>
    <n v="6.2845188284518821E-2"/>
    <n v="1"/>
    <m/>
    <x v="0"/>
    <s v="Nein"/>
    <x v="0"/>
  </r>
  <r>
    <n v="14571575"/>
    <x v="1"/>
    <x v="0"/>
    <n v="2000244"/>
    <s v="Sofortrechnung"/>
    <s v="eam\mustafa.oezer"/>
    <x v="3"/>
    <s v="40009"/>
    <s v="Faisal Alnajjar"/>
    <x v="1"/>
    <s v="1"/>
    <s v="100303126"/>
    <x v="333"/>
    <s v="Apple iPhone 16 Pro 256GB"/>
    <n v="1"/>
    <n v="994"/>
    <n v="1398.96"/>
    <n v="1398.96"/>
    <n v="404.96"/>
    <n v="181.6"/>
    <n v="28.94"/>
    <s v="V0159"/>
    <x v="12"/>
    <s v="O-COFI"/>
    <s v="FHK"/>
    <s v="Geräte"/>
    <x v="2"/>
    <n v="1"/>
    <n v="994"/>
    <n v="1398.96"/>
    <n v="1398.96"/>
    <n v="404.96"/>
    <n v="181.6"/>
    <n v="0.12981071653228113"/>
    <n v="1"/>
    <m/>
    <x v="0"/>
    <s v="Nein"/>
    <x v="0"/>
  </r>
  <r>
    <n v="14571871"/>
    <x v="1"/>
    <x v="0"/>
    <n v="2000245"/>
    <s v="Sofortrechnung"/>
    <s v="eam\mustafa.oezer"/>
    <x v="3"/>
    <s v="40009"/>
    <s v="Nergim Avdi"/>
    <x v="1"/>
    <s v="1"/>
    <s v="100302928"/>
    <x v="103"/>
    <s v="Apple iPhone 15 Pro Max 256GB"/>
    <n v="1"/>
    <n v="991.57889999999998"/>
    <n v="1328.88"/>
    <n v="1328.88"/>
    <n v="337.30110000000002"/>
    <n v="125.13"/>
    <n v="25.38"/>
    <s v="V0159"/>
    <x v="12"/>
    <s v="O-COFI"/>
    <s v="FHK"/>
    <s v="Geräte"/>
    <x v="2"/>
    <n v="1"/>
    <n v="991.57889999999998"/>
    <n v="1328.88"/>
    <n v="1328.88"/>
    <n v="337.30110000000002"/>
    <n v="125.13"/>
    <n v="9.4162001083619273E-2"/>
    <n v="1"/>
    <m/>
    <x v="0"/>
    <s v="Nein"/>
    <x v="0"/>
  </r>
  <r>
    <n v="14571556"/>
    <x v="1"/>
    <x v="0"/>
    <n v="2000246"/>
    <s v="Sofortrechnung"/>
    <s v="Yasar.Yigitbilek"/>
    <x v="1"/>
    <s v="26898"/>
    <s v="Wortmann Telecom GmbH"/>
    <x v="1"/>
    <s v="1"/>
    <s v="100050287"/>
    <x v="96"/>
    <s v="Motorola Moto G75 5G 256GB"/>
    <n v="10"/>
    <n v="181"/>
    <n v="185"/>
    <n v="1850"/>
    <n v="4"/>
    <n v="40"/>
    <n v="2.16"/>
    <s v="V0012"/>
    <x v="1"/>
    <s v="KÜB8"/>
    <s v="GRK"/>
    <s v="Geräte"/>
    <x v="1"/>
    <n v="10"/>
    <n v="181"/>
    <n v="185"/>
    <n v="1850"/>
    <n v="4"/>
    <n v="40"/>
    <n v="2.1621621621621623E-2"/>
    <n v="1"/>
    <m/>
    <x v="0"/>
    <s v="Nein"/>
    <x v="0"/>
  </r>
  <r>
    <n v="14571540"/>
    <x v="1"/>
    <x v="0"/>
    <n v="2000247"/>
    <s v="Sofortrechnung"/>
    <s v="Yasar.Yigitbilek"/>
    <x v="0"/>
    <s v="28753"/>
    <s v="Bauer s.r.l."/>
    <x v="1"/>
    <s v="1"/>
    <s v="100034413"/>
    <x v="151"/>
    <s v="Samsung S911B S23 5G 256GB"/>
    <n v="15"/>
    <n v="471"/>
    <n v="505"/>
    <n v="7575"/>
    <n v="34"/>
    <n v="510"/>
    <n v="6.73"/>
    <s v="V0022"/>
    <x v="13"/>
    <s v="KPUD"/>
    <s v="EXP"/>
    <s v="Geräte"/>
    <x v="8"/>
    <n v="15"/>
    <n v="471"/>
    <n v="505"/>
    <n v="7575"/>
    <n v="34"/>
    <n v="510"/>
    <n v="6.7326732673267331E-2"/>
    <n v="1"/>
    <m/>
    <x v="0"/>
    <s v="Nein"/>
    <x v="0"/>
  </r>
  <r>
    <n v="14568668"/>
    <x v="1"/>
    <x v="0"/>
    <n v="2000248"/>
    <s v="Sofortrechnung"/>
    <s v="eam\mustafa.oezer"/>
    <x v="1"/>
    <s v="24354"/>
    <s v="Prämie Direkt GmbH"/>
    <x v="1"/>
    <s v="1"/>
    <s v="100303123"/>
    <x v="334"/>
    <s v="Apple iPhone 16 Pro 256GB"/>
    <n v="1"/>
    <n v="994"/>
    <n v="1037"/>
    <n v="1037"/>
    <n v="43"/>
    <n v="43"/>
    <n v="4.1399999999999997"/>
    <s v="V0042"/>
    <x v="5"/>
    <m/>
    <s v="GRK"/>
    <s v="Geräte"/>
    <x v="5"/>
    <n v="1"/>
    <n v="994"/>
    <n v="1037"/>
    <n v="1037"/>
    <n v="43"/>
    <n v="43"/>
    <n v="4.1465766634522665E-2"/>
    <n v="1"/>
    <m/>
    <x v="0"/>
    <s v="Nein"/>
    <x v="0"/>
  </r>
  <r>
    <n v="14571859"/>
    <x v="1"/>
    <x v="0"/>
    <n v="2000249"/>
    <s v="Sofortrechnung"/>
    <s v="Yasar.Yigitbilek"/>
    <x v="1"/>
    <s v="24173"/>
    <s v="STK AG"/>
    <x v="3"/>
    <s v="1"/>
    <s v="900010024"/>
    <x v="73"/>
    <s v="Sonstiges"/>
    <n v="1"/>
    <n v="0"/>
    <n v="4.9000000000000004"/>
    <n v="4.9000000000000004"/>
    <n v="4.9000000000000004"/>
    <n v="4.9000000000000004"/>
    <m/>
    <s v="V0012"/>
    <x v="1"/>
    <s v="KÜB0"/>
    <s v="GRK"/>
    <s v="Sonstige"/>
    <x v="1"/>
    <n v="1"/>
    <n v="0"/>
    <n v="4.9000000000000004"/>
    <n v="4.9000000000000004"/>
    <n v="4.9000000000000004"/>
    <n v="4.9000000000000004"/>
    <n v="1"/>
    <n v="1"/>
    <m/>
    <x v="2"/>
    <s v="Ja"/>
    <x v="0"/>
  </r>
  <r>
    <n v="14571859"/>
    <x v="1"/>
    <x v="0"/>
    <n v="2000249"/>
    <s v="Sofortrechnung"/>
    <s v="Yasar.Yigitbilek"/>
    <x v="1"/>
    <s v="24173"/>
    <s v="STK AG"/>
    <x v="0"/>
    <s v="2"/>
    <s v="200370087"/>
    <x v="335"/>
    <s v="Huawei Watch Fit Special Edition (Stia-B39)"/>
    <n v="1"/>
    <n v="40.409999999999997"/>
    <n v="44"/>
    <n v="44"/>
    <n v="3.59"/>
    <n v="3.59"/>
    <n v="8.15"/>
    <s v="V0012"/>
    <x v="1"/>
    <s v="KÜB0"/>
    <s v="GRK"/>
    <s v="Zubehör"/>
    <x v="1"/>
    <n v="1"/>
    <n v="40.409999999999997"/>
    <n v="44"/>
    <n v="44"/>
    <n v="3.59"/>
    <n v="3.59"/>
    <n v="8.1590909090909089E-2"/>
    <n v="1"/>
    <m/>
    <x v="0"/>
    <s v="Nein"/>
    <x v="0"/>
  </r>
  <r>
    <n v="14571859"/>
    <x v="1"/>
    <x v="0"/>
    <n v="2000249"/>
    <s v="Sofortrechnung"/>
    <s v="Yasar.Yigitbilek"/>
    <x v="1"/>
    <s v="24173"/>
    <s v="STK AG"/>
    <x v="1"/>
    <s v="3"/>
    <s v="101030231"/>
    <x v="30"/>
    <s v="Samsung A346B A34 5G 128GB"/>
    <n v="1"/>
    <n v="165"/>
    <n v="179"/>
    <n v="179"/>
    <n v="14"/>
    <n v="14"/>
    <n v="7.82"/>
    <s v="V0012"/>
    <x v="1"/>
    <s v="KÜB0"/>
    <s v="GRK"/>
    <s v="Geräte"/>
    <x v="1"/>
    <n v="1"/>
    <n v="165"/>
    <n v="179"/>
    <n v="179"/>
    <n v="14"/>
    <n v="14"/>
    <n v="7.8212290502793297E-2"/>
    <n v="1"/>
    <m/>
    <x v="0"/>
    <s v="Nein"/>
    <x v="0"/>
  </r>
  <r>
    <n v="14571859"/>
    <x v="1"/>
    <x v="0"/>
    <n v="2000249"/>
    <s v="Sofortrechnung"/>
    <s v="Yasar.Yigitbilek"/>
    <x v="1"/>
    <s v="24173"/>
    <s v="STK AG"/>
    <x v="1"/>
    <s v="4"/>
    <s v="101030535"/>
    <x v="13"/>
    <s v="Samsung A155F A15 256GB"/>
    <n v="5"/>
    <n v="135"/>
    <n v="149"/>
    <n v="745"/>
    <n v="14"/>
    <n v="70"/>
    <n v="9.39"/>
    <s v="V0012"/>
    <x v="1"/>
    <s v="KÜB0"/>
    <s v="GRK"/>
    <s v="Geräte"/>
    <x v="1"/>
    <n v="5"/>
    <n v="135"/>
    <n v="149"/>
    <n v="745"/>
    <n v="14"/>
    <n v="70"/>
    <n v="9.3959731543624164E-2"/>
    <n v="1"/>
    <m/>
    <x v="0"/>
    <s v="Nein"/>
    <x v="0"/>
  </r>
  <r>
    <n v="14571875"/>
    <x v="1"/>
    <x v="0"/>
    <n v="2000250"/>
    <s v="Sofortrechnung"/>
    <s v="eam\mustafa.oezer"/>
    <x v="1"/>
    <s v="23900"/>
    <s v="Printus GmbH"/>
    <x v="0"/>
    <s v="1"/>
    <s v="200310918"/>
    <x v="286"/>
    <s v="Apple AirPods 2"/>
    <n v="20"/>
    <n v="87"/>
    <n v="104.1"/>
    <n v="2082"/>
    <n v="17.100000000000001"/>
    <n v="342"/>
    <n v="16.420000000000002"/>
    <s v="V0042"/>
    <x v="5"/>
    <m/>
    <s v="GRK"/>
    <s v="Zubehör"/>
    <x v="5"/>
    <n v="20"/>
    <n v="87"/>
    <n v="104.1"/>
    <n v="2082"/>
    <n v="17.100000000000001"/>
    <n v="342"/>
    <n v="0.16426512968299711"/>
    <n v="1"/>
    <m/>
    <x v="0"/>
    <s v="Nein"/>
    <x v="0"/>
  </r>
  <r>
    <n v="14570557"/>
    <x v="1"/>
    <x v="0"/>
    <n v="2000251"/>
    <s v="Sofortrechnung"/>
    <s v="eam\bekir.ahmed"/>
    <x v="0"/>
    <s v="30359"/>
    <s v="Megatrade Comp. Kft"/>
    <x v="1"/>
    <s v="1"/>
    <s v="100303120"/>
    <x v="117"/>
    <s v="Apple iPhone 16 Pro 128GB"/>
    <n v="1"/>
    <n v="911.63229999999999"/>
    <n v="919"/>
    <n v="919"/>
    <n v="7.3677000000000001"/>
    <n v="7.37"/>
    <n v="0.8"/>
    <s v="V0164"/>
    <x v="4"/>
    <s v="KPUD"/>
    <s v="EXP"/>
    <s v="Geräte"/>
    <x v="4"/>
    <n v="1"/>
    <n v="911.63229999999999"/>
    <n v="919"/>
    <n v="919"/>
    <n v="7.3677000000000001"/>
    <n v="7.37"/>
    <n v="8.0195865070729049E-3"/>
    <n v="1"/>
    <m/>
    <x v="0"/>
    <s v="Nein"/>
    <x v="0"/>
  </r>
  <r>
    <n v="14570557"/>
    <x v="1"/>
    <x v="0"/>
    <n v="2000251"/>
    <s v="Sofortrechnung"/>
    <s v="eam\bekir.ahmed"/>
    <x v="0"/>
    <s v="30359"/>
    <s v="Megatrade Comp. Kft"/>
    <x v="0"/>
    <s v="2"/>
    <s v="201030057"/>
    <x v="182"/>
    <s v="Samsung Watch7 Ultra SM-L705 47mm LTE"/>
    <n v="1"/>
    <n v="333.97"/>
    <n v="336"/>
    <n v="336"/>
    <n v="2.0299999999999998"/>
    <n v="2.0299999999999998"/>
    <n v="0.6"/>
    <s v="V0164"/>
    <x v="4"/>
    <s v="KPUD"/>
    <s v="EXP"/>
    <s v="Zubehör"/>
    <x v="4"/>
    <n v="1"/>
    <n v="333.97"/>
    <n v="336"/>
    <n v="336"/>
    <n v="2.0299999999999998"/>
    <n v="2.0299999999999998"/>
    <n v="6.0416666666666657E-3"/>
    <n v="1"/>
    <m/>
    <x v="0"/>
    <s v="Nein"/>
    <x v="0"/>
  </r>
  <r>
    <n v="14570557"/>
    <x v="1"/>
    <x v="0"/>
    <n v="2000251"/>
    <s v="Sofortrechnung"/>
    <s v="eam\bekir.ahmed"/>
    <x v="0"/>
    <s v="30359"/>
    <s v="Megatrade Comp. Kft"/>
    <x v="0"/>
    <s v="3"/>
    <s v="201030057"/>
    <x v="182"/>
    <s v="Samsung Watch7 Ultra SM-L705 47mm LTE"/>
    <n v="1"/>
    <n v="333.97"/>
    <n v="336"/>
    <n v="336"/>
    <n v="2.0299999999999998"/>
    <n v="2.0299999999999998"/>
    <n v="0.6"/>
    <s v="V0164"/>
    <x v="4"/>
    <s v="KPUD"/>
    <s v="EXP"/>
    <s v="Zubehör"/>
    <x v="4"/>
    <n v="1"/>
    <n v="333.97"/>
    <n v="336"/>
    <n v="336"/>
    <n v="2.0299999999999998"/>
    <n v="2.0299999999999998"/>
    <n v="6.0416666666666657E-3"/>
    <n v="1"/>
    <m/>
    <x v="0"/>
    <s v="Nein"/>
    <x v="0"/>
  </r>
  <r>
    <n v="14570557"/>
    <x v="1"/>
    <x v="0"/>
    <n v="2000251"/>
    <s v="Sofortrechnung"/>
    <s v="eam\bekir.ahmed"/>
    <x v="0"/>
    <s v="30359"/>
    <s v="Megatrade Comp. Kft"/>
    <x v="1"/>
    <s v="4"/>
    <s v="101030627"/>
    <x v="170"/>
    <s v="Samsung X920N Tab S10 Ultra 512GB [WiFi]"/>
    <n v="1"/>
    <n v="830"/>
    <n v="849"/>
    <n v="849"/>
    <n v="19"/>
    <n v="19"/>
    <n v="2.23"/>
    <s v="V0164"/>
    <x v="4"/>
    <s v="KPUD"/>
    <s v="EXP"/>
    <s v="Geräte"/>
    <x v="4"/>
    <n v="1"/>
    <n v="830"/>
    <n v="849"/>
    <n v="849"/>
    <n v="19"/>
    <n v="19"/>
    <n v="2.237926972909305E-2"/>
    <n v="1"/>
    <m/>
    <x v="0"/>
    <s v="Nein"/>
    <x v="0"/>
  </r>
  <r>
    <n v="14570557"/>
    <x v="1"/>
    <x v="0"/>
    <n v="2000251"/>
    <s v="Sofortrechnung"/>
    <s v="eam\bekir.ahmed"/>
    <x v="0"/>
    <s v="30359"/>
    <s v="Megatrade Comp. Kft"/>
    <x v="0"/>
    <s v="5"/>
    <s v="201030051"/>
    <x v="77"/>
    <s v="Samsung Watch7 Ultra SM-L705 47mm LTE"/>
    <n v="1"/>
    <n v="333.74"/>
    <n v="336"/>
    <n v="336"/>
    <n v="2.2599999999999998"/>
    <n v="2.2599999999999998"/>
    <n v="0.67"/>
    <s v="V0164"/>
    <x v="4"/>
    <s v="KPUD"/>
    <s v="EXP"/>
    <s v="Zubehör"/>
    <x v="4"/>
    <n v="1"/>
    <n v="333.74"/>
    <n v="336"/>
    <n v="336"/>
    <n v="2.2599999999999998"/>
    <n v="2.2599999999999998"/>
    <n v="6.7261904761904759E-3"/>
    <n v="1"/>
    <m/>
    <x v="0"/>
    <s v="Nein"/>
    <x v="0"/>
  </r>
  <r>
    <n v="14570557"/>
    <x v="1"/>
    <x v="0"/>
    <n v="2000251"/>
    <s v="Sofortrechnung"/>
    <s v="eam\bekir.ahmed"/>
    <x v="0"/>
    <s v="30359"/>
    <s v="Megatrade Comp. Kft"/>
    <x v="1"/>
    <s v="6"/>
    <s v="101030397"/>
    <x v="133"/>
    <s v="Samsung S928B S24 Ultra 5G 256GB"/>
    <n v="1"/>
    <n v="759.58330000000001"/>
    <n v="765"/>
    <n v="765"/>
    <n v="5.4166999999999996"/>
    <n v="5.42"/>
    <n v="0.7"/>
    <s v="V0164"/>
    <x v="4"/>
    <s v="KPUD"/>
    <s v="EXP"/>
    <s v="Geräte"/>
    <x v="4"/>
    <n v="1"/>
    <n v="759.58330000000001"/>
    <n v="765"/>
    <n v="765"/>
    <n v="5.4166999999999996"/>
    <n v="5.42"/>
    <n v="7.0849673202614382E-3"/>
    <n v="1"/>
    <m/>
    <x v="0"/>
    <s v="Nein"/>
    <x v="0"/>
  </r>
  <r>
    <n v="14570557"/>
    <x v="1"/>
    <x v="0"/>
    <n v="2000251"/>
    <s v="Sofortrechnung"/>
    <s v="eam\bekir.ahmed"/>
    <x v="0"/>
    <s v="30359"/>
    <s v="Megatrade Comp. Kft"/>
    <x v="1"/>
    <s v="7"/>
    <s v="101030397"/>
    <x v="133"/>
    <s v="Samsung S928B S24 Ultra 5G 256GB"/>
    <n v="1"/>
    <n v="759.58330000000001"/>
    <n v="765"/>
    <n v="765"/>
    <n v="5.4166999999999996"/>
    <n v="5.42"/>
    <n v="0.7"/>
    <s v="V0164"/>
    <x v="4"/>
    <s v="KPUD"/>
    <s v="EXP"/>
    <s v="Geräte"/>
    <x v="4"/>
    <n v="1"/>
    <n v="759.58330000000001"/>
    <n v="765"/>
    <n v="765"/>
    <n v="5.4166999999999996"/>
    <n v="5.42"/>
    <n v="7.0849673202614382E-3"/>
    <n v="1"/>
    <m/>
    <x v="0"/>
    <s v="Nein"/>
    <x v="0"/>
  </r>
  <r>
    <n v="14570557"/>
    <x v="1"/>
    <x v="0"/>
    <n v="2000251"/>
    <s v="Sofortrechnung"/>
    <s v="eam\bekir.ahmed"/>
    <x v="0"/>
    <s v="30359"/>
    <s v="Megatrade Comp. Kft"/>
    <x v="0"/>
    <s v="8"/>
    <s v="201300062"/>
    <x v="336"/>
    <s v="Apple AirPods Pro (2. Generation)"/>
    <n v="1"/>
    <n v="181.29769999999999"/>
    <n v="189"/>
    <n v="189"/>
    <n v="7.7023000000000001"/>
    <n v="7.7"/>
    <n v="4.07"/>
    <s v="V0164"/>
    <x v="4"/>
    <s v="KPUD"/>
    <s v="EXP"/>
    <s v="Zubehör"/>
    <x v="4"/>
    <n v="1"/>
    <n v="181.29769999999999"/>
    <n v="189"/>
    <n v="189"/>
    <n v="7.7023000000000001"/>
    <n v="7.7"/>
    <n v="4.0740740740740744E-2"/>
    <n v="1"/>
    <m/>
    <x v="0"/>
    <s v="Nein"/>
    <x v="0"/>
  </r>
  <r>
    <n v="14570557"/>
    <x v="1"/>
    <x v="0"/>
    <n v="2000251"/>
    <s v="Sofortrechnung"/>
    <s v="eam\bekir.ahmed"/>
    <x v="0"/>
    <s v="30359"/>
    <s v="Megatrade Comp. Kft"/>
    <x v="1"/>
    <s v="9"/>
    <s v="100690599"/>
    <x v="337"/>
    <s v="Xiaomi Redmi Note 13 6GB/128GB"/>
    <n v="1"/>
    <n v="105"/>
    <n v="113"/>
    <n v="113"/>
    <n v="8"/>
    <n v="8"/>
    <n v="7.07"/>
    <s v="V0164"/>
    <x v="4"/>
    <s v="KPUD"/>
    <s v="EXP"/>
    <s v="Geräte"/>
    <x v="4"/>
    <n v="1"/>
    <n v="105"/>
    <n v="113"/>
    <n v="113"/>
    <n v="8"/>
    <n v="8"/>
    <n v="7.0796460176991149E-2"/>
    <n v="1"/>
    <m/>
    <x v="0"/>
    <s v="Nein"/>
    <x v="0"/>
  </r>
  <r>
    <n v="14570557"/>
    <x v="1"/>
    <x v="0"/>
    <n v="2000251"/>
    <s v="Sofortrechnung"/>
    <s v="eam\bekir.ahmed"/>
    <x v="0"/>
    <s v="30359"/>
    <s v="Megatrade Comp. Kft"/>
    <x v="1"/>
    <s v="10"/>
    <s v="100302478"/>
    <x v="79"/>
    <s v="Apple iPhone 13 128GB"/>
    <n v="1"/>
    <n v="417.87079999999997"/>
    <n v="422"/>
    <n v="422"/>
    <n v="4.1292"/>
    <n v="4.13"/>
    <n v="0.97"/>
    <s v="V0164"/>
    <x v="4"/>
    <s v="KPUD"/>
    <s v="EXP"/>
    <s v="Geräte"/>
    <x v="4"/>
    <n v="1"/>
    <n v="417.87079999999997"/>
    <n v="422"/>
    <n v="422"/>
    <n v="4.1292"/>
    <n v="4.13"/>
    <n v="9.7867298578199046E-3"/>
    <n v="1"/>
    <m/>
    <x v="0"/>
    <s v="Nein"/>
    <x v="0"/>
  </r>
  <r>
    <n v="14570557"/>
    <x v="1"/>
    <x v="0"/>
    <n v="2000251"/>
    <s v="Sofortrechnung"/>
    <s v="eam\bekir.ahmed"/>
    <x v="0"/>
    <s v="30359"/>
    <s v="Megatrade Comp. Kft"/>
    <x v="1"/>
    <s v="11"/>
    <s v="100302952"/>
    <x v="20"/>
    <s v="Apple iPhone 15 128GB"/>
    <n v="1"/>
    <n v="605"/>
    <n v="620"/>
    <n v="620"/>
    <n v="15"/>
    <n v="15"/>
    <n v="2.41"/>
    <s v="V0164"/>
    <x v="4"/>
    <s v="KPUD"/>
    <s v="EXP"/>
    <s v="Geräte"/>
    <x v="4"/>
    <n v="1"/>
    <n v="605"/>
    <n v="620"/>
    <n v="620"/>
    <n v="15"/>
    <n v="15"/>
    <n v="2.4193548387096774E-2"/>
    <n v="1"/>
    <m/>
    <x v="0"/>
    <s v="Nein"/>
    <x v="0"/>
  </r>
  <r>
    <n v="14570557"/>
    <x v="1"/>
    <x v="0"/>
    <n v="2000251"/>
    <s v="Sofortrechnung"/>
    <s v="eam\bekir.ahmed"/>
    <x v="0"/>
    <s v="30359"/>
    <s v="Megatrade Comp. Kft"/>
    <x v="1"/>
    <s v="12"/>
    <s v="100302952"/>
    <x v="20"/>
    <s v="Apple iPhone 15 128GB"/>
    <n v="1"/>
    <n v="605"/>
    <n v="620"/>
    <n v="620"/>
    <n v="15"/>
    <n v="15"/>
    <n v="2.41"/>
    <s v="V0164"/>
    <x v="4"/>
    <s v="KPUD"/>
    <s v="EXP"/>
    <s v="Geräte"/>
    <x v="4"/>
    <n v="1"/>
    <n v="605"/>
    <n v="620"/>
    <n v="620"/>
    <n v="15"/>
    <n v="15"/>
    <n v="2.4193548387096774E-2"/>
    <n v="1"/>
    <m/>
    <x v="0"/>
    <s v="Nein"/>
    <x v="0"/>
  </r>
  <r>
    <n v="14570557"/>
    <x v="1"/>
    <x v="0"/>
    <n v="2000251"/>
    <s v="Sofortrechnung"/>
    <s v="eam\bekir.ahmed"/>
    <x v="0"/>
    <s v="30359"/>
    <s v="Megatrade Comp. Kft"/>
    <x v="1"/>
    <s v="13"/>
    <s v="100302952"/>
    <x v="20"/>
    <s v="Apple iPhone 15 128GB"/>
    <n v="1"/>
    <n v="605"/>
    <n v="622"/>
    <n v="622"/>
    <n v="17"/>
    <n v="17"/>
    <n v="2.73"/>
    <s v="V0164"/>
    <x v="4"/>
    <s v="KPUD"/>
    <s v="EXP"/>
    <s v="Geräte"/>
    <x v="4"/>
    <n v="1"/>
    <n v="605"/>
    <n v="622"/>
    <n v="622"/>
    <n v="17"/>
    <n v="17"/>
    <n v="2.7331189710610933E-2"/>
    <n v="1"/>
    <m/>
    <x v="0"/>
    <s v="Nein"/>
    <x v="0"/>
  </r>
  <r>
    <n v="14570557"/>
    <x v="1"/>
    <x v="0"/>
    <n v="2000251"/>
    <s v="Sofortrechnung"/>
    <s v="eam\bekir.ahmed"/>
    <x v="0"/>
    <s v="30359"/>
    <s v="Megatrade Comp. Kft"/>
    <x v="1"/>
    <s v="14"/>
    <s v="100302952"/>
    <x v="20"/>
    <s v="Apple iPhone 15 128GB"/>
    <n v="1"/>
    <n v="605"/>
    <n v="620"/>
    <n v="620"/>
    <n v="15"/>
    <n v="15"/>
    <n v="2.41"/>
    <s v="V0164"/>
    <x v="4"/>
    <s v="KPUD"/>
    <s v="EXP"/>
    <s v="Geräte"/>
    <x v="4"/>
    <n v="1"/>
    <n v="605"/>
    <n v="620"/>
    <n v="620"/>
    <n v="15"/>
    <n v="15"/>
    <n v="2.4193548387096774E-2"/>
    <n v="1"/>
    <m/>
    <x v="0"/>
    <s v="Nein"/>
    <x v="0"/>
  </r>
  <r>
    <n v="14570557"/>
    <x v="1"/>
    <x v="0"/>
    <n v="2000251"/>
    <s v="Sofortrechnung"/>
    <s v="eam\bekir.ahmed"/>
    <x v="0"/>
    <s v="30359"/>
    <s v="Megatrade Comp. Kft"/>
    <x v="1"/>
    <s v="15"/>
    <s v="100302952"/>
    <x v="20"/>
    <s v="Apple iPhone 15 128GB"/>
    <n v="1"/>
    <n v="605"/>
    <n v="622"/>
    <n v="622"/>
    <n v="17"/>
    <n v="17"/>
    <n v="2.73"/>
    <s v="V0164"/>
    <x v="4"/>
    <s v="KPUD"/>
    <s v="EXP"/>
    <s v="Geräte"/>
    <x v="4"/>
    <n v="1"/>
    <n v="605"/>
    <n v="622"/>
    <n v="622"/>
    <n v="17"/>
    <n v="17"/>
    <n v="2.7331189710610933E-2"/>
    <n v="1"/>
    <m/>
    <x v="0"/>
    <s v="Nein"/>
    <x v="0"/>
  </r>
  <r>
    <n v="14570557"/>
    <x v="1"/>
    <x v="0"/>
    <n v="2000251"/>
    <s v="Sofortrechnung"/>
    <s v="eam\bekir.ahmed"/>
    <x v="0"/>
    <s v="30359"/>
    <s v="Megatrade Comp. Kft"/>
    <x v="1"/>
    <s v="16"/>
    <s v="100302952"/>
    <x v="20"/>
    <s v="Apple iPhone 15 128GB"/>
    <n v="1"/>
    <n v="605"/>
    <n v="622"/>
    <n v="622"/>
    <n v="17"/>
    <n v="17"/>
    <n v="2.73"/>
    <s v="V0164"/>
    <x v="4"/>
    <s v="KPUD"/>
    <s v="EXP"/>
    <s v="Geräte"/>
    <x v="4"/>
    <n v="1"/>
    <n v="605"/>
    <n v="622"/>
    <n v="622"/>
    <n v="17"/>
    <n v="17"/>
    <n v="2.7331189710610933E-2"/>
    <n v="1"/>
    <m/>
    <x v="0"/>
    <s v="Nein"/>
    <x v="0"/>
  </r>
  <r>
    <n v="14570557"/>
    <x v="1"/>
    <x v="0"/>
    <n v="2000251"/>
    <s v="Sofortrechnung"/>
    <s v="eam\bekir.ahmed"/>
    <x v="0"/>
    <s v="30359"/>
    <s v="Megatrade Comp. Kft"/>
    <x v="1"/>
    <s v="17"/>
    <s v="100303128"/>
    <x v="225"/>
    <s v="Apple iPhone 16 Pro 512GB"/>
    <n v="1"/>
    <n v="1218"/>
    <n v="1229"/>
    <n v="1229"/>
    <n v="11"/>
    <n v="11"/>
    <n v="0.89"/>
    <s v="V0164"/>
    <x v="4"/>
    <s v="KPUD"/>
    <s v="EXP"/>
    <s v="Geräte"/>
    <x v="4"/>
    <n v="1"/>
    <n v="1218"/>
    <n v="1229"/>
    <n v="1229"/>
    <n v="11"/>
    <n v="11"/>
    <n v="8.9503661513425543E-3"/>
    <n v="1"/>
    <m/>
    <x v="0"/>
    <s v="Nein"/>
    <x v="0"/>
  </r>
  <r>
    <n v="14570557"/>
    <x v="1"/>
    <x v="0"/>
    <n v="2000251"/>
    <s v="Sofortrechnung"/>
    <s v="eam\bekir.ahmed"/>
    <x v="0"/>
    <s v="30359"/>
    <s v="Megatrade Comp. Kft"/>
    <x v="1"/>
    <s v="18"/>
    <s v="100303128"/>
    <x v="225"/>
    <s v="Apple iPhone 16 Pro 512GB"/>
    <n v="2"/>
    <n v="1218"/>
    <n v="1230"/>
    <n v="2460"/>
    <n v="12"/>
    <n v="24"/>
    <n v="0.97"/>
    <s v="V0164"/>
    <x v="4"/>
    <s v="KPUD"/>
    <s v="EXP"/>
    <s v="Geräte"/>
    <x v="4"/>
    <n v="2"/>
    <n v="1218"/>
    <n v="1230"/>
    <n v="2460"/>
    <n v="12"/>
    <n v="24"/>
    <n v="9.7560975609756097E-3"/>
    <n v="1"/>
    <m/>
    <x v="0"/>
    <s v="Nein"/>
    <x v="0"/>
  </r>
  <r>
    <n v="14570557"/>
    <x v="1"/>
    <x v="0"/>
    <n v="2000251"/>
    <s v="Sofortrechnung"/>
    <s v="eam\bekir.ahmed"/>
    <x v="0"/>
    <s v="30359"/>
    <s v="Megatrade Comp. Kft"/>
    <x v="1"/>
    <s v="19"/>
    <s v="100303128"/>
    <x v="225"/>
    <s v="Apple iPhone 16 Pro 512GB"/>
    <n v="1"/>
    <n v="1218"/>
    <n v="1229"/>
    <n v="1229"/>
    <n v="11"/>
    <n v="11"/>
    <n v="0.89"/>
    <s v="V0164"/>
    <x v="4"/>
    <s v="KPUD"/>
    <s v="EXP"/>
    <s v="Geräte"/>
    <x v="4"/>
    <n v="1"/>
    <n v="1218"/>
    <n v="1229"/>
    <n v="1229"/>
    <n v="11"/>
    <n v="11"/>
    <n v="8.9503661513425543E-3"/>
    <n v="1"/>
    <m/>
    <x v="0"/>
    <s v="Nein"/>
    <x v="0"/>
  </r>
  <r>
    <n v="14570557"/>
    <x v="1"/>
    <x v="0"/>
    <n v="2000251"/>
    <s v="Sofortrechnung"/>
    <s v="eam\bekir.ahmed"/>
    <x v="0"/>
    <s v="30359"/>
    <s v="Megatrade Comp. Kft"/>
    <x v="1"/>
    <s v="20"/>
    <s v="101690209"/>
    <x v="12"/>
    <s v="Xiaomi Redmi Pad SE 8GB/256GB [WiFi]"/>
    <n v="1"/>
    <n v="129.98869999999999"/>
    <n v="142"/>
    <n v="142"/>
    <n v="12.0113"/>
    <n v="12.01"/>
    <n v="8.4499999999999993"/>
    <s v="V0164"/>
    <x v="4"/>
    <s v="KPUD"/>
    <s v="EXP"/>
    <s v="Geräte"/>
    <x v="4"/>
    <n v="1"/>
    <n v="129.98869999999999"/>
    <n v="142"/>
    <n v="142"/>
    <n v="12.0113"/>
    <n v="12.01"/>
    <n v="8.457746478873239E-2"/>
    <n v="1"/>
    <m/>
    <x v="0"/>
    <s v="Nein"/>
    <x v="0"/>
  </r>
  <r>
    <n v="14570557"/>
    <x v="1"/>
    <x v="0"/>
    <n v="2000251"/>
    <s v="Sofortrechnung"/>
    <s v="eam\bekir.ahmed"/>
    <x v="0"/>
    <s v="30359"/>
    <s v="Megatrade Comp. Kft"/>
    <x v="1"/>
    <s v="21"/>
    <s v="101030582"/>
    <x v="181"/>
    <s v="Samsung P620N Tab S6 lite 128GB [WiFi]"/>
    <n v="1"/>
    <n v="181"/>
    <n v="187"/>
    <n v="187"/>
    <n v="6"/>
    <n v="6"/>
    <n v="3.2"/>
    <s v="V0164"/>
    <x v="4"/>
    <s v="KPUD"/>
    <s v="EXP"/>
    <s v="Geräte"/>
    <x v="4"/>
    <n v="1"/>
    <n v="181"/>
    <n v="187"/>
    <n v="187"/>
    <n v="6"/>
    <n v="6"/>
    <n v="3.2085561497326207E-2"/>
    <n v="1"/>
    <m/>
    <x v="0"/>
    <s v="Nein"/>
    <x v="0"/>
  </r>
  <r>
    <n v="14570557"/>
    <x v="1"/>
    <x v="0"/>
    <n v="2000251"/>
    <s v="Sofortrechnung"/>
    <s v="eam\bekir.ahmed"/>
    <x v="0"/>
    <s v="30359"/>
    <s v="Megatrade Comp. Kft"/>
    <x v="0"/>
    <s v="22"/>
    <s v="201300064"/>
    <x v="116"/>
    <s v="Apple AirPods 4 ANC"/>
    <n v="1"/>
    <n v="145.5"/>
    <n v="149"/>
    <n v="149"/>
    <n v="3.5"/>
    <n v="3.5"/>
    <n v="2.34"/>
    <s v="V0164"/>
    <x v="4"/>
    <s v="KPUD"/>
    <s v="EXP"/>
    <s v="Zubehör"/>
    <x v="4"/>
    <n v="1"/>
    <n v="145.5"/>
    <n v="149"/>
    <n v="149"/>
    <n v="3.5"/>
    <n v="3.5"/>
    <n v="2.3489932885906041E-2"/>
    <n v="1"/>
    <m/>
    <x v="0"/>
    <s v="Nein"/>
    <x v="0"/>
  </r>
  <r>
    <n v="14570557"/>
    <x v="1"/>
    <x v="0"/>
    <n v="2000251"/>
    <s v="Sofortrechnung"/>
    <s v="eam\bekir.ahmed"/>
    <x v="0"/>
    <s v="30359"/>
    <s v="Megatrade Comp. Kft"/>
    <x v="1"/>
    <s v="23"/>
    <s v="101690321"/>
    <x v="185"/>
    <s v="Xiaomi 14T Pro 5G 12GB/512GB"/>
    <n v="1"/>
    <n v="495"/>
    <n v="499"/>
    <n v="499"/>
    <n v="4"/>
    <n v="4"/>
    <n v="0.8"/>
    <s v="V0164"/>
    <x v="4"/>
    <s v="KPUD"/>
    <s v="EXP"/>
    <s v="Geräte"/>
    <x v="4"/>
    <n v="1"/>
    <n v="495"/>
    <n v="499"/>
    <n v="499"/>
    <n v="4"/>
    <n v="4"/>
    <n v="8.0160320641282558E-3"/>
    <n v="1"/>
    <m/>
    <x v="0"/>
    <s v="Nein"/>
    <x v="0"/>
  </r>
  <r>
    <n v="14570557"/>
    <x v="1"/>
    <x v="0"/>
    <n v="2000251"/>
    <s v="Sofortrechnung"/>
    <s v="eam\bekir.ahmed"/>
    <x v="0"/>
    <s v="30359"/>
    <s v="Megatrade Comp. Kft"/>
    <x v="1"/>
    <s v="24"/>
    <s v="101690321"/>
    <x v="185"/>
    <s v="Xiaomi 14T Pro 5G 12GB/512GB"/>
    <n v="1"/>
    <n v="495"/>
    <n v="499"/>
    <n v="499"/>
    <n v="4"/>
    <n v="4"/>
    <n v="0.8"/>
    <s v="V0164"/>
    <x v="4"/>
    <s v="KPUD"/>
    <s v="EXP"/>
    <s v="Geräte"/>
    <x v="4"/>
    <n v="1"/>
    <n v="495"/>
    <n v="499"/>
    <n v="499"/>
    <n v="4"/>
    <n v="4"/>
    <n v="8.0160320641282558E-3"/>
    <n v="1"/>
    <m/>
    <x v="0"/>
    <s v="Nein"/>
    <x v="0"/>
  </r>
  <r>
    <n v="14570557"/>
    <x v="1"/>
    <x v="0"/>
    <n v="2000251"/>
    <s v="Sofortrechnung"/>
    <s v="eam\bekir.ahmed"/>
    <x v="0"/>
    <s v="30359"/>
    <s v="Megatrade Comp. Kft"/>
    <x v="1"/>
    <s v="25"/>
    <s v="101690321"/>
    <x v="185"/>
    <s v="Xiaomi 14T Pro 5G 12GB/512GB"/>
    <n v="1"/>
    <n v="495"/>
    <n v="499"/>
    <n v="499"/>
    <n v="4"/>
    <n v="4"/>
    <n v="0.8"/>
    <s v="V0164"/>
    <x v="4"/>
    <s v="KPUD"/>
    <s v="EXP"/>
    <s v="Geräte"/>
    <x v="4"/>
    <n v="1"/>
    <n v="495"/>
    <n v="499"/>
    <n v="499"/>
    <n v="4"/>
    <n v="4"/>
    <n v="8.0160320641282558E-3"/>
    <n v="1"/>
    <m/>
    <x v="0"/>
    <s v="Nein"/>
    <x v="0"/>
  </r>
  <r>
    <n v="14570557"/>
    <x v="1"/>
    <x v="0"/>
    <n v="2000251"/>
    <s v="Sofortrechnung"/>
    <s v="eam\bekir.ahmed"/>
    <x v="0"/>
    <s v="30359"/>
    <s v="Megatrade Comp. Kft"/>
    <x v="1"/>
    <s v="26"/>
    <s v="101300314"/>
    <x v="186"/>
    <s v="Apple iPhone 16 Pro Max 512GB"/>
    <n v="1"/>
    <n v="1207"/>
    <n v="1300"/>
    <n v="1300"/>
    <n v="93"/>
    <n v="93"/>
    <n v="7.15"/>
    <s v="V0164"/>
    <x v="4"/>
    <s v="KPUD"/>
    <s v="EXP"/>
    <s v="Geräte"/>
    <x v="4"/>
    <n v="1"/>
    <n v="1207"/>
    <n v="1300"/>
    <n v="1300"/>
    <n v="93"/>
    <n v="93"/>
    <n v="7.1538461538461537E-2"/>
    <n v="1"/>
    <m/>
    <x v="0"/>
    <s v="Nein"/>
    <x v="0"/>
  </r>
  <r>
    <n v="14570557"/>
    <x v="1"/>
    <x v="0"/>
    <n v="2000251"/>
    <s v="Sofortrechnung"/>
    <s v="eam\bekir.ahmed"/>
    <x v="0"/>
    <s v="30359"/>
    <s v="Megatrade Comp. Kft"/>
    <x v="1"/>
    <s v="27"/>
    <s v="100302932"/>
    <x v="187"/>
    <s v="Apple iPhone 15 Pro Max 512GB"/>
    <n v="1"/>
    <n v="1037.0621000000001"/>
    <n v="1059"/>
    <n v="1059"/>
    <n v="21.937899999999999"/>
    <n v="21.94"/>
    <n v="2.0699999999999998"/>
    <s v="V0164"/>
    <x v="4"/>
    <s v="KPUD"/>
    <s v="EXP"/>
    <s v="Geräte"/>
    <x v="4"/>
    <n v="1"/>
    <n v="1037.0621000000001"/>
    <n v="1059"/>
    <n v="1059"/>
    <n v="21.937899999999999"/>
    <n v="21.94"/>
    <n v="2.0717658168083099E-2"/>
    <n v="1"/>
    <m/>
    <x v="0"/>
    <s v="Nein"/>
    <x v="0"/>
  </r>
  <r>
    <n v="14570557"/>
    <x v="1"/>
    <x v="0"/>
    <n v="2000251"/>
    <s v="Sofortrechnung"/>
    <s v="eam\bekir.ahmed"/>
    <x v="0"/>
    <s v="30359"/>
    <s v="Megatrade Comp. Kft"/>
    <x v="1"/>
    <s v="28"/>
    <s v="100302778"/>
    <x v="166"/>
    <s v="Apple iPhone 14 Plus 128GB"/>
    <n v="1"/>
    <n v="541"/>
    <n v="560"/>
    <n v="560"/>
    <n v="19"/>
    <n v="19"/>
    <n v="3.39"/>
    <s v="V0164"/>
    <x v="4"/>
    <s v="KPUD"/>
    <s v="EXP"/>
    <s v="Geräte"/>
    <x v="4"/>
    <n v="1"/>
    <n v="541"/>
    <n v="560"/>
    <n v="560"/>
    <n v="19"/>
    <n v="19"/>
    <n v="3.3928571428571426E-2"/>
    <n v="1"/>
    <m/>
    <x v="0"/>
    <s v="Nein"/>
    <x v="0"/>
  </r>
  <r>
    <n v="14570557"/>
    <x v="1"/>
    <x v="0"/>
    <n v="2000251"/>
    <s v="Sofortrechnung"/>
    <s v="eam\bekir.ahmed"/>
    <x v="0"/>
    <s v="30359"/>
    <s v="Megatrade Comp. Kft"/>
    <x v="1"/>
    <s v="29"/>
    <s v="100302954"/>
    <x v="338"/>
    <s v="Apple iPhone 15 128GB"/>
    <n v="1"/>
    <n v="615"/>
    <n v="622"/>
    <n v="622"/>
    <n v="7"/>
    <n v="7"/>
    <n v="1.1200000000000001"/>
    <s v="V0164"/>
    <x v="4"/>
    <s v="KPUD"/>
    <s v="EXP"/>
    <s v="Geräte"/>
    <x v="4"/>
    <n v="1"/>
    <n v="615"/>
    <n v="622"/>
    <n v="622"/>
    <n v="7"/>
    <n v="7"/>
    <n v="1.1254019292604502E-2"/>
    <n v="1"/>
    <m/>
    <x v="0"/>
    <s v="Nein"/>
    <x v="0"/>
  </r>
  <r>
    <n v="14570557"/>
    <x v="1"/>
    <x v="0"/>
    <n v="2000251"/>
    <s v="Sofortrechnung"/>
    <s v="eam\bekir.ahmed"/>
    <x v="0"/>
    <s v="30359"/>
    <s v="Megatrade Comp. Kft"/>
    <x v="1"/>
    <s v="30"/>
    <s v="101030664"/>
    <x v="31"/>
    <s v="Samsung X920N Tab S10 Ultra 512GB [WiFi]"/>
    <n v="1"/>
    <n v="814"/>
    <n v="845"/>
    <n v="845"/>
    <n v="31"/>
    <n v="31"/>
    <n v="3.66"/>
    <s v="V0164"/>
    <x v="4"/>
    <s v="KPUD"/>
    <s v="EXP"/>
    <s v="Geräte"/>
    <x v="4"/>
    <n v="1"/>
    <n v="814"/>
    <n v="845"/>
    <n v="845"/>
    <n v="31"/>
    <n v="31"/>
    <n v="3.6686390532544376E-2"/>
    <n v="1"/>
    <m/>
    <x v="0"/>
    <s v="Nein"/>
    <x v="0"/>
  </r>
  <r>
    <n v="14570557"/>
    <x v="1"/>
    <x v="0"/>
    <n v="2000251"/>
    <s v="Sofortrechnung"/>
    <s v="eam\bekir.ahmed"/>
    <x v="0"/>
    <s v="30359"/>
    <s v="Megatrade Comp. Kft"/>
    <x v="1"/>
    <s v="31"/>
    <s v="101300316"/>
    <x v="217"/>
    <s v="Apple iPhone 16 Pro Max 512GB"/>
    <n v="1"/>
    <n v="1207"/>
    <n v="1300"/>
    <n v="1300"/>
    <n v="93"/>
    <n v="93"/>
    <n v="7.15"/>
    <s v="V0164"/>
    <x v="4"/>
    <s v="KPUD"/>
    <s v="EXP"/>
    <s v="Geräte"/>
    <x v="4"/>
    <n v="1"/>
    <n v="1207"/>
    <n v="1300"/>
    <n v="1300"/>
    <n v="93"/>
    <n v="93"/>
    <n v="7.1538461538461537E-2"/>
    <n v="1"/>
    <m/>
    <x v="0"/>
    <s v="Nein"/>
    <x v="0"/>
  </r>
  <r>
    <n v="14570557"/>
    <x v="1"/>
    <x v="0"/>
    <n v="2000251"/>
    <s v="Sofortrechnung"/>
    <s v="eam\bekir.ahmed"/>
    <x v="0"/>
    <s v="30359"/>
    <s v="Megatrade Comp. Kft"/>
    <x v="1"/>
    <s v="32"/>
    <s v="101030379"/>
    <x v="100"/>
    <s v="Samsung S921B S24 5G 128GB"/>
    <n v="1"/>
    <n v="483.93950000000001"/>
    <n v="492"/>
    <n v="492"/>
    <n v="8.0604999999999993"/>
    <n v="8.06"/>
    <n v="1.63"/>
    <s v="V0164"/>
    <x v="4"/>
    <s v="KPUD"/>
    <s v="EXP"/>
    <s v="Geräte"/>
    <x v="4"/>
    <n v="1"/>
    <n v="483.93950000000001"/>
    <n v="492"/>
    <n v="492"/>
    <n v="8.0604999999999993"/>
    <n v="8.06"/>
    <n v="1.6382113821138213E-2"/>
    <n v="1"/>
    <m/>
    <x v="0"/>
    <s v="Nein"/>
    <x v="0"/>
  </r>
  <r>
    <n v="14570557"/>
    <x v="1"/>
    <x v="0"/>
    <n v="2000251"/>
    <s v="Sofortrechnung"/>
    <s v="eam\bekir.ahmed"/>
    <x v="0"/>
    <s v="30359"/>
    <s v="Megatrade Comp. Kft"/>
    <x v="1"/>
    <s v="33"/>
    <s v="100302481"/>
    <x v="81"/>
    <s v="Apple iPhone 13 128GB"/>
    <n v="1"/>
    <n v="416"/>
    <n v="422"/>
    <n v="422"/>
    <n v="6"/>
    <n v="6"/>
    <n v="1.42"/>
    <s v="V0164"/>
    <x v="4"/>
    <s v="KPUD"/>
    <s v="EXP"/>
    <s v="Geräte"/>
    <x v="4"/>
    <n v="1"/>
    <n v="416"/>
    <n v="422"/>
    <n v="422"/>
    <n v="6"/>
    <n v="6"/>
    <n v="1.4218009478672985E-2"/>
    <n v="1"/>
    <m/>
    <x v="0"/>
    <s v="Nein"/>
    <x v="0"/>
  </r>
  <r>
    <n v="14570557"/>
    <x v="1"/>
    <x v="0"/>
    <n v="2000251"/>
    <s v="Sofortrechnung"/>
    <s v="eam\bekir.ahmed"/>
    <x v="0"/>
    <s v="30359"/>
    <s v="Megatrade Comp. Kft"/>
    <x v="1"/>
    <s v="34"/>
    <s v="100302481"/>
    <x v="81"/>
    <s v="Apple iPhone 13 128GB"/>
    <n v="1"/>
    <n v="416"/>
    <n v="422"/>
    <n v="422"/>
    <n v="6"/>
    <n v="6"/>
    <n v="1.42"/>
    <s v="V0164"/>
    <x v="4"/>
    <s v="KPUD"/>
    <s v="EXP"/>
    <s v="Geräte"/>
    <x v="4"/>
    <n v="1"/>
    <n v="416"/>
    <n v="422"/>
    <n v="422"/>
    <n v="6"/>
    <n v="6"/>
    <n v="1.4218009478672985E-2"/>
    <n v="1"/>
    <m/>
    <x v="0"/>
    <s v="Nein"/>
    <x v="0"/>
  </r>
  <r>
    <n v="14570557"/>
    <x v="1"/>
    <x v="0"/>
    <n v="2000251"/>
    <s v="Sofortrechnung"/>
    <s v="eam\bekir.ahmed"/>
    <x v="0"/>
    <s v="30359"/>
    <s v="Megatrade Comp. Kft"/>
    <x v="1"/>
    <s v="35"/>
    <s v="100302941"/>
    <x v="190"/>
    <s v="Apple iPhone 15 Pro 256GB"/>
    <n v="1"/>
    <n v="880"/>
    <n v="942"/>
    <n v="942"/>
    <n v="62"/>
    <n v="62"/>
    <n v="6.58"/>
    <s v="V0164"/>
    <x v="4"/>
    <s v="KPUD"/>
    <s v="EXP"/>
    <s v="Geräte"/>
    <x v="4"/>
    <n v="1"/>
    <n v="880"/>
    <n v="942"/>
    <n v="942"/>
    <n v="62"/>
    <n v="62"/>
    <n v="6.5817409766454352E-2"/>
    <n v="1"/>
    <m/>
    <x v="0"/>
    <s v="Nein"/>
    <x v="0"/>
  </r>
  <r>
    <n v="14570557"/>
    <x v="1"/>
    <x v="0"/>
    <n v="2000251"/>
    <s v="Sofortrechnung"/>
    <s v="eam\bekir.ahmed"/>
    <x v="0"/>
    <s v="30359"/>
    <s v="Megatrade Comp. Kft"/>
    <x v="1"/>
    <s v="36"/>
    <s v="100302928"/>
    <x v="103"/>
    <s v="Apple iPhone 15 Pro Max 256GB"/>
    <n v="1"/>
    <n v="991.57889999999998"/>
    <n v="1020"/>
    <n v="1020"/>
    <n v="28.421099999999999"/>
    <n v="28.42"/>
    <n v="2.78"/>
    <s v="V0164"/>
    <x v="4"/>
    <s v="KPUD"/>
    <s v="EXP"/>
    <s v="Geräte"/>
    <x v="4"/>
    <n v="1"/>
    <n v="991.57889999999998"/>
    <n v="1020"/>
    <n v="1020"/>
    <n v="28.421099999999999"/>
    <n v="28.42"/>
    <n v="2.7862745098039217E-2"/>
    <n v="1"/>
    <m/>
    <x v="0"/>
    <s v="Nein"/>
    <x v="0"/>
  </r>
  <r>
    <n v="14570557"/>
    <x v="1"/>
    <x v="0"/>
    <n v="2000251"/>
    <s v="Sofortrechnung"/>
    <s v="eam\bekir.ahmed"/>
    <x v="0"/>
    <s v="30359"/>
    <s v="Megatrade Comp. Kft"/>
    <x v="1"/>
    <s v="37"/>
    <s v="100302928"/>
    <x v="103"/>
    <s v="Apple iPhone 15 Pro Max 256GB"/>
    <n v="1"/>
    <n v="991.57889999999998"/>
    <n v="1010"/>
    <n v="1010"/>
    <n v="18.421099999999999"/>
    <n v="18.420000000000002"/>
    <n v="1.82"/>
    <s v="V0164"/>
    <x v="4"/>
    <s v="KPUD"/>
    <s v="EXP"/>
    <s v="Geräte"/>
    <x v="4"/>
    <n v="1"/>
    <n v="991.57889999999998"/>
    <n v="1010"/>
    <n v="1010"/>
    <n v="18.421099999999999"/>
    <n v="18.420000000000002"/>
    <n v="1.823762376237624E-2"/>
    <n v="1"/>
    <m/>
    <x v="0"/>
    <s v="Nein"/>
    <x v="0"/>
  </r>
  <r>
    <n v="14570557"/>
    <x v="1"/>
    <x v="0"/>
    <n v="2000251"/>
    <s v="Sofortrechnung"/>
    <s v="eam\bekir.ahmed"/>
    <x v="0"/>
    <s v="30359"/>
    <s v="Megatrade Comp. Kft"/>
    <x v="1"/>
    <s v="38"/>
    <s v="100302946"/>
    <x v="192"/>
    <s v="Apple iPhone 15 Plus 128GB"/>
    <n v="1"/>
    <n v="685"/>
    <n v="699"/>
    <n v="699"/>
    <n v="14"/>
    <n v="14"/>
    <n v="2"/>
    <s v="V0164"/>
    <x v="4"/>
    <s v="KPUD"/>
    <s v="EXP"/>
    <s v="Geräte"/>
    <x v="4"/>
    <n v="1"/>
    <n v="685"/>
    <n v="699"/>
    <n v="699"/>
    <n v="14"/>
    <n v="14"/>
    <n v="2.0028612303290415E-2"/>
    <n v="1"/>
    <m/>
    <x v="0"/>
    <s v="Nein"/>
    <x v="0"/>
  </r>
  <r>
    <n v="14570557"/>
    <x v="1"/>
    <x v="0"/>
    <n v="2000251"/>
    <s v="Sofortrechnung"/>
    <s v="eam\bekir.ahmed"/>
    <x v="0"/>
    <s v="30359"/>
    <s v="Megatrade Comp. Kft"/>
    <x v="1"/>
    <s v="39"/>
    <s v="100303121"/>
    <x v="121"/>
    <s v="Apple iPhone 16 Pro 128GB"/>
    <n v="1"/>
    <n v="912.70759999999996"/>
    <n v="919"/>
    <n v="919"/>
    <n v="6.2923999999999998"/>
    <n v="6.29"/>
    <n v="0.68"/>
    <s v="V0164"/>
    <x v="4"/>
    <s v="KPUD"/>
    <s v="EXP"/>
    <s v="Geräte"/>
    <x v="4"/>
    <n v="1"/>
    <n v="912.70759999999996"/>
    <n v="919"/>
    <n v="919"/>
    <n v="6.2923999999999998"/>
    <n v="6.29"/>
    <n v="6.8443960826985858E-3"/>
    <n v="1"/>
    <m/>
    <x v="0"/>
    <s v="Nein"/>
    <x v="0"/>
  </r>
  <r>
    <n v="14570557"/>
    <x v="1"/>
    <x v="0"/>
    <n v="2000251"/>
    <s v="Sofortrechnung"/>
    <s v="eam\bekir.ahmed"/>
    <x v="0"/>
    <s v="30359"/>
    <s v="Megatrade Comp. Kft"/>
    <x v="1"/>
    <s v="40"/>
    <s v="100303121"/>
    <x v="121"/>
    <s v="Apple iPhone 16 Pro 128GB"/>
    <n v="1"/>
    <n v="912.70759999999996"/>
    <n v="919"/>
    <n v="919"/>
    <n v="6.2923999999999998"/>
    <n v="6.29"/>
    <n v="0.68"/>
    <s v="V0164"/>
    <x v="4"/>
    <s v="KPUD"/>
    <s v="EXP"/>
    <s v="Geräte"/>
    <x v="4"/>
    <n v="1"/>
    <n v="912.70759999999996"/>
    <n v="919"/>
    <n v="919"/>
    <n v="6.2923999999999998"/>
    <n v="6.29"/>
    <n v="6.8443960826985858E-3"/>
    <n v="1"/>
    <m/>
    <x v="0"/>
    <s v="Nein"/>
    <x v="0"/>
  </r>
  <r>
    <n v="14570557"/>
    <x v="1"/>
    <x v="0"/>
    <n v="2000251"/>
    <s v="Sofortrechnung"/>
    <s v="eam\bekir.ahmed"/>
    <x v="0"/>
    <s v="30359"/>
    <s v="Megatrade Comp. Kft"/>
    <x v="1"/>
    <s v="41"/>
    <s v="100303136"/>
    <x v="215"/>
    <s v="Apple iPhone 16 Pro Max 256GB"/>
    <n v="3"/>
    <n v="1087"/>
    <n v="1112"/>
    <n v="3336"/>
    <n v="25"/>
    <n v="75"/>
    <n v="2.2400000000000002"/>
    <s v="V0164"/>
    <x v="4"/>
    <s v="KPUD"/>
    <s v="EXP"/>
    <s v="Geräte"/>
    <x v="4"/>
    <n v="3"/>
    <n v="1087"/>
    <n v="1112"/>
    <n v="3336"/>
    <n v="25"/>
    <n v="75"/>
    <n v="2.2482014388489208E-2"/>
    <n v="1"/>
    <m/>
    <x v="0"/>
    <s v="Nein"/>
    <x v="0"/>
  </r>
  <r>
    <n v="14570557"/>
    <x v="1"/>
    <x v="0"/>
    <n v="2000251"/>
    <s v="Sofortrechnung"/>
    <s v="eam\bekir.ahmed"/>
    <x v="0"/>
    <s v="30359"/>
    <s v="Megatrade Comp. Kft"/>
    <x v="1"/>
    <s v="42"/>
    <s v="100302987"/>
    <x v="287"/>
    <s v="Apple iPhone 15 Pro Max 1TB"/>
    <n v="1"/>
    <n v="1106.2745"/>
    <n v="1105"/>
    <n v="1105"/>
    <n v="-1.2745"/>
    <n v="-1.27"/>
    <n v="-0.11"/>
    <s v="V0164"/>
    <x v="4"/>
    <s v="KPUD"/>
    <s v="EXP"/>
    <s v="Geräte"/>
    <x v="4"/>
    <n v="1"/>
    <n v="1106.2745"/>
    <n v="1105"/>
    <n v="1105"/>
    <n v="-1.2745"/>
    <n v="-1.27"/>
    <n v="-1.1493212669683257E-3"/>
    <n v="1"/>
    <m/>
    <x v="0"/>
    <s v="Nein"/>
    <x v="1"/>
  </r>
  <r>
    <n v="14570557"/>
    <x v="1"/>
    <x v="0"/>
    <n v="2000251"/>
    <s v="Sofortrechnung"/>
    <s v="eam\bekir.ahmed"/>
    <x v="0"/>
    <s v="30359"/>
    <s v="Megatrade Comp. Kft"/>
    <x v="1"/>
    <s v="43"/>
    <s v="100302987"/>
    <x v="287"/>
    <s v="Apple iPhone 15 Pro Max 1TB"/>
    <n v="1"/>
    <n v="1106.2745"/>
    <n v="1107"/>
    <n v="1107"/>
    <n v="0.72550000000000003"/>
    <n v="0.73"/>
    <n v="0.06"/>
    <s v="V0164"/>
    <x v="4"/>
    <s v="KPUD"/>
    <s v="EXP"/>
    <s v="Geräte"/>
    <x v="4"/>
    <n v="1"/>
    <n v="1106.2745"/>
    <n v="1107"/>
    <n v="1107"/>
    <n v="0.72550000000000003"/>
    <n v="0.73"/>
    <n v="6.5943992773261062E-4"/>
    <n v="1"/>
    <m/>
    <x v="0"/>
    <s v="Nein"/>
    <x v="0"/>
  </r>
  <r>
    <n v="14570557"/>
    <x v="1"/>
    <x v="0"/>
    <n v="2000251"/>
    <s v="Sofortrechnung"/>
    <s v="eam\bekir.ahmed"/>
    <x v="0"/>
    <s v="30359"/>
    <s v="Megatrade Comp. Kft"/>
    <x v="1"/>
    <s v="44"/>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0557"/>
    <x v="1"/>
    <x v="0"/>
    <n v="2000251"/>
    <s v="Sofortrechnung"/>
    <s v="eam\bekir.ahmed"/>
    <x v="0"/>
    <s v="30359"/>
    <s v="Megatrade Comp. Kft"/>
    <x v="1"/>
    <s v="45"/>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0557"/>
    <x v="1"/>
    <x v="0"/>
    <n v="2000251"/>
    <s v="Sofortrechnung"/>
    <s v="eam\bekir.ahmed"/>
    <x v="0"/>
    <s v="30359"/>
    <s v="Megatrade Comp. Kft"/>
    <x v="1"/>
    <s v="46"/>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0557"/>
    <x v="1"/>
    <x v="0"/>
    <n v="2000251"/>
    <s v="Sofortrechnung"/>
    <s v="eam\bekir.ahmed"/>
    <x v="0"/>
    <s v="30359"/>
    <s v="Megatrade Comp. Kft"/>
    <x v="1"/>
    <s v="47"/>
    <s v="101300040"/>
    <x v="84"/>
    <s v="Apple iPhone 14 128GB"/>
    <n v="1"/>
    <n v="494.59449999999998"/>
    <n v="515"/>
    <n v="515"/>
    <n v="20.4055"/>
    <n v="20.41"/>
    <n v="3.96"/>
    <s v="V0164"/>
    <x v="4"/>
    <s v="KPUD"/>
    <s v="EXP"/>
    <s v="Geräte"/>
    <x v="4"/>
    <n v="1"/>
    <n v="494.59449999999998"/>
    <n v="515"/>
    <n v="515"/>
    <n v="20.4055"/>
    <n v="20.41"/>
    <n v="3.9631067961165049E-2"/>
    <n v="1"/>
    <m/>
    <x v="0"/>
    <s v="Nein"/>
    <x v="0"/>
  </r>
  <r>
    <n v="14570557"/>
    <x v="1"/>
    <x v="0"/>
    <n v="2000251"/>
    <s v="Sofortrechnung"/>
    <s v="eam\bekir.ahmed"/>
    <x v="0"/>
    <s v="30359"/>
    <s v="Megatrade Comp. Kft"/>
    <x v="1"/>
    <s v="48"/>
    <s v="101300040"/>
    <x v="84"/>
    <s v="Apple iPhone 14 128GB"/>
    <n v="1"/>
    <n v="494.59449999999998"/>
    <n v="510"/>
    <n v="510"/>
    <n v="15.4055"/>
    <n v="15.41"/>
    <n v="3.02"/>
    <s v="V0164"/>
    <x v="4"/>
    <s v="KPUD"/>
    <s v="EXP"/>
    <s v="Geräte"/>
    <x v="4"/>
    <n v="1"/>
    <n v="494.59449999999998"/>
    <n v="510"/>
    <n v="510"/>
    <n v="15.4055"/>
    <n v="15.41"/>
    <n v="3.0215686274509806E-2"/>
    <n v="1"/>
    <m/>
    <x v="0"/>
    <s v="Nein"/>
    <x v="0"/>
  </r>
  <r>
    <n v="14570557"/>
    <x v="1"/>
    <x v="0"/>
    <n v="2000251"/>
    <s v="Sofortrechnung"/>
    <s v="eam\bekir.ahmed"/>
    <x v="0"/>
    <s v="30359"/>
    <s v="Megatrade Comp. Kft"/>
    <x v="1"/>
    <s v="49"/>
    <s v="101690228"/>
    <x v="47"/>
    <s v="Xiaomi POCO X6 5G 8GB/256GB"/>
    <n v="1"/>
    <n v="177"/>
    <n v="185"/>
    <n v="185"/>
    <n v="8"/>
    <n v="8"/>
    <n v="4.32"/>
    <s v="V0164"/>
    <x v="4"/>
    <s v="KPUD"/>
    <s v="EXP"/>
    <s v="Geräte"/>
    <x v="4"/>
    <n v="1"/>
    <n v="177"/>
    <n v="185"/>
    <n v="185"/>
    <n v="8"/>
    <n v="8"/>
    <n v="4.3243243243243246E-2"/>
    <n v="1"/>
    <m/>
    <x v="0"/>
    <s v="Nein"/>
    <x v="0"/>
  </r>
  <r>
    <n v="14570557"/>
    <x v="1"/>
    <x v="0"/>
    <n v="2000251"/>
    <s v="Sofortrechnung"/>
    <s v="eam\bekir.ahmed"/>
    <x v="0"/>
    <s v="30359"/>
    <s v="Megatrade Comp. Kft"/>
    <x v="1"/>
    <s v="50"/>
    <s v="101300276"/>
    <x v="87"/>
    <s v="Apple iPhone 16 Pro 128GB"/>
    <n v="1"/>
    <n v="900"/>
    <n v="919"/>
    <n v="919"/>
    <n v="19"/>
    <n v="19"/>
    <n v="2.06"/>
    <s v="V0164"/>
    <x v="4"/>
    <s v="KPUD"/>
    <s v="EXP"/>
    <s v="Geräte"/>
    <x v="4"/>
    <n v="1"/>
    <n v="900"/>
    <n v="919"/>
    <n v="919"/>
    <n v="19"/>
    <n v="19"/>
    <n v="2.0674646354733407E-2"/>
    <n v="1"/>
    <m/>
    <x v="0"/>
    <s v="Nein"/>
    <x v="0"/>
  </r>
  <r>
    <n v="14570557"/>
    <x v="1"/>
    <x v="0"/>
    <n v="2000251"/>
    <s v="Sofortrechnung"/>
    <s v="eam\bekir.ahmed"/>
    <x v="0"/>
    <s v="30359"/>
    <s v="Megatrade Comp. Kft"/>
    <x v="1"/>
    <s v="51"/>
    <s v="101030401"/>
    <x v="339"/>
    <s v="Samsung S928B S24 Ultra 5G 512GB"/>
    <n v="1"/>
    <n v="869.41409999999996"/>
    <n v="850"/>
    <n v="850"/>
    <n v="-19.414100000000001"/>
    <n v="-19.41"/>
    <n v="-2.2799999999999998"/>
    <s v="V0164"/>
    <x v="4"/>
    <s v="KPUD"/>
    <s v="EXP"/>
    <s v="Geräte"/>
    <x v="4"/>
    <n v="1"/>
    <n v="869.41409999999996"/>
    <n v="850"/>
    <n v="850"/>
    <n v="-19.414100000000001"/>
    <n v="-19.41"/>
    <n v="-2.2835294117647058E-2"/>
    <n v="1"/>
    <m/>
    <x v="0"/>
    <s v="Nein"/>
    <x v="1"/>
  </r>
  <r>
    <n v="14570557"/>
    <x v="1"/>
    <x v="0"/>
    <n v="2000251"/>
    <s v="Sofortrechnung"/>
    <s v="eam\bekir.ahmed"/>
    <x v="0"/>
    <s v="30359"/>
    <s v="Megatrade Comp. Kft"/>
    <x v="1"/>
    <s v="52"/>
    <s v="101300212"/>
    <x v="41"/>
    <s v="Apple iPhone 16 128GB"/>
    <n v="1"/>
    <n v="646.71050000000002"/>
    <n v="707"/>
    <n v="707"/>
    <n v="60.289499999999997"/>
    <n v="60.29"/>
    <n v="8.52"/>
    <s v="V0164"/>
    <x v="4"/>
    <s v="KPUD"/>
    <s v="EXP"/>
    <s v="Geräte"/>
    <x v="4"/>
    <n v="1"/>
    <n v="646.71050000000002"/>
    <n v="707"/>
    <n v="707"/>
    <n v="60.289499999999997"/>
    <n v="60.29"/>
    <n v="8.5275813295615274E-2"/>
    <n v="1"/>
    <m/>
    <x v="0"/>
    <s v="Nein"/>
    <x v="0"/>
  </r>
  <r>
    <n v="14570557"/>
    <x v="1"/>
    <x v="0"/>
    <n v="2000251"/>
    <s v="Sofortrechnung"/>
    <s v="eam\bekir.ahmed"/>
    <x v="0"/>
    <s v="30359"/>
    <s v="Megatrade Comp. Kft"/>
    <x v="1"/>
    <s v="53"/>
    <s v="101030500"/>
    <x v="159"/>
    <s v="Samsung A556B A55 5G 256GB"/>
    <n v="1"/>
    <n v="286"/>
    <n v="295"/>
    <n v="295"/>
    <n v="9"/>
    <n v="9"/>
    <n v="3.05"/>
    <s v="V0164"/>
    <x v="4"/>
    <s v="KPUD"/>
    <s v="EXP"/>
    <s v="Geräte"/>
    <x v="4"/>
    <n v="1"/>
    <n v="286"/>
    <n v="295"/>
    <n v="295"/>
    <n v="9"/>
    <n v="9"/>
    <n v="3.0508474576271188E-2"/>
    <n v="1"/>
    <m/>
    <x v="0"/>
    <s v="Nein"/>
    <x v="0"/>
  </r>
  <r>
    <n v="14570557"/>
    <x v="1"/>
    <x v="0"/>
    <n v="2000251"/>
    <s v="Sofortrechnung"/>
    <s v="eam\bekir.ahmed"/>
    <x v="0"/>
    <s v="30359"/>
    <s v="Megatrade Comp. Kft"/>
    <x v="1"/>
    <s v="54"/>
    <s v="101300175"/>
    <x v="278"/>
    <s v="Apple iPhone 15 256GB"/>
    <n v="1"/>
    <n v="717"/>
    <n v="722"/>
    <n v="722"/>
    <n v="5"/>
    <n v="5"/>
    <n v="0.69"/>
    <s v="V0164"/>
    <x v="4"/>
    <s v="KPUD"/>
    <s v="EXP"/>
    <s v="Geräte"/>
    <x v="4"/>
    <n v="1"/>
    <n v="717"/>
    <n v="722"/>
    <n v="722"/>
    <n v="5"/>
    <n v="5"/>
    <n v="6.9252077562326868E-3"/>
    <n v="1"/>
    <m/>
    <x v="0"/>
    <s v="Nein"/>
    <x v="0"/>
  </r>
  <r>
    <n v="14570557"/>
    <x v="1"/>
    <x v="0"/>
    <n v="2000251"/>
    <s v="Sofortrechnung"/>
    <s v="eam\bekir.ahmed"/>
    <x v="0"/>
    <s v="30359"/>
    <s v="Megatrade Comp. Kft"/>
    <x v="1"/>
    <s v="55"/>
    <s v="101300037"/>
    <x v="91"/>
    <s v="Apple iPhone 14 128GB"/>
    <n v="1"/>
    <n v="492.46980000000002"/>
    <n v="512"/>
    <n v="512"/>
    <n v="19.530200000000001"/>
    <n v="19.53"/>
    <n v="3.81"/>
    <s v="V0164"/>
    <x v="4"/>
    <s v="KPUD"/>
    <s v="EXP"/>
    <s v="Geräte"/>
    <x v="4"/>
    <n v="1"/>
    <n v="492.46980000000002"/>
    <n v="512"/>
    <n v="512"/>
    <n v="19.530200000000001"/>
    <n v="19.53"/>
    <n v="3.8144531250000002E-2"/>
    <n v="1"/>
    <m/>
    <x v="0"/>
    <s v="Nein"/>
    <x v="0"/>
  </r>
  <r>
    <n v="14570557"/>
    <x v="1"/>
    <x v="0"/>
    <n v="2000251"/>
    <s v="Sofortrechnung"/>
    <s v="eam\bekir.ahmed"/>
    <x v="0"/>
    <s v="30359"/>
    <s v="Megatrade Comp. Kft"/>
    <x v="1"/>
    <s v="56"/>
    <s v="101300037"/>
    <x v="91"/>
    <s v="Apple iPhone 14 128GB"/>
    <n v="1"/>
    <n v="492.46980000000002"/>
    <n v="512"/>
    <n v="512"/>
    <n v="19.530200000000001"/>
    <n v="19.53"/>
    <n v="3.81"/>
    <s v="V0164"/>
    <x v="4"/>
    <s v="KPUD"/>
    <s v="EXP"/>
    <s v="Geräte"/>
    <x v="4"/>
    <n v="1"/>
    <n v="492.46980000000002"/>
    <n v="512"/>
    <n v="512"/>
    <n v="19.530200000000001"/>
    <n v="19.53"/>
    <n v="3.8144531250000002E-2"/>
    <n v="1"/>
    <m/>
    <x v="0"/>
    <s v="Nein"/>
    <x v="0"/>
  </r>
  <r>
    <n v="14570557"/>
    <x v="1"/>
    <x v="0"/>
    <n v="2000251"/>
    <s v="Sofortrechnung"/>
    <s v="eam\bekir.ahmed"/>
    <x v="0"/>
    <s v="30359"/>
    <s v="Megatrade Comp. Kft"/>
    <x v="1"/>
    <s v="57"/>
    <s v="100302948"/>
    <x v="239"/>
    <s v="Apple iPhone 15 Plus 256GB"/>
    <n v="1"/>
    <n v="745"/>
    <n v="763"/>
    <n v="763"/>
    <n v="18"/>
    <n v="18"/>
    <n v="2.35"/>
    <s v="V0164"/>
    <x v="4"/>
    <s v="KPUD"/>
    <s v="EXP"/>
    <s v="Geräte"/>
    <x v="4"/>
    <n v="1"/>
    <n v="745"/>
    <n v="763"/>
    <n v="763"/>
    <n v="18"/>
    <n v="18"/>
    <n v="2.3591087811271297E-2"/>
    <n v="1"/>
    <m/>
    <x v="0"/>
    <s v="Nein"/>
    <x v="0"/>
  </r>
  <r>
    <n v="14570557"/>
    <x v="1"/>
    <x v="0"/>
    <n v="2000251"/>
    <s v="Sofortrechnung"/>
    <s v="eam\bekir.ahmed"/>
    <x v="0"/>
    <s v="30359"/>
    <s v="Megatrade Comp. Kft"/>
    <x v="1"/>
    <s v="58"/>
    <s v="101030380"/>
    <x v="92"/>
    <s v="Samsung S921B S24 5G 128GB"/>
    <n v="1"/>
    <n v="478.80900000000003"/>
    <n v="492"/>
    <n v="492"/>
    <n v="13.191000000000001"/>
    <n v="13.19"/>
    <n v="2.68"/>
    <s v="V0164"/>
    <x v="4"/>
    <s v="KPUD"/>
    <s v="EXP"/>
    <s v="Geräte"/>
    <x v="4"/>
    <n v="1"/>
    <n v="478.80900000000003"/>
    <n v="492"/>
    <n v="492"/>
    <n v="13.191000000000001"/>
    <n v="13.19"/>
    <n v="2.6808943089430895E-2"/>
    <n v="1"/>
    <m/>
    <x v="0"/>
    <s v="Nein"/>
    <x v="0"/>
  </r>
  <r>
    <n v="14570557"/>
    <x v="1"/>
    <x v="0"/>
    <n v="2000251"/>
    <s v="Sofortrechnung"/>
    <s v="eam\bekir.ahmed"/>
    <x v="0"/>
    <s v="30359"/>
    <s v="Megatrade Comp. Kft"/>
    <x v="1"/>
    <s v="59"/>
    <s v="100060677"/>
    <x v="115"/>
    <s v="Google Pixel 8 Pro 128GB"/>
    <n v="1"/>
    <n v="410.6191"/>
    <n v="435"/>
    <n v="435"/>
    <n v="24.3809"/>
    <n v="24.38"/>
    <n v="5.6"/>
    <s v="V0164"/>
    <x v="4"/>
    <s v="KPUD"/>
    <s v="EXP"/>
    <s v="Geräte"/>
    <x v="4"/>
    <n v="1"/>
    <n v="410.6191"/>
    <n v="435"/>
    <n v="435"/>
    <n v="24.3809"/>
    <n v="24.38"/>
    <n v="5.6045977011494254E-2"/>
    <n v="1"/>
    <m/>
    <x v="0"/>
    <s v="Nein"/>
    <x v="0"/>
  </r>
  <r>
    <n v="14570557"/>
    <x v="1"/>
    <x v="0"/>
    <n v="2000251"/>
    <s v="Sofortrechnung"/>
    <s v="eam\bekir.ahmed"/>
    <x v="0"/>
    <s v="30359"/>
    <s v="Megatrade Comp. Kft"/>
    <x v="1"/>
    <s v="60"/>
    <s v="100060677"/>
    <x v="115"/>
    <s v="Google Pixel 8 Pro 128GB"/>
    <n v="1"/>
    <n v="410.6191"/>
    <n v="435"/>
    <n v="435"/>
    <n v="24.3809"/>
    <n v="24.38"/>
    <n v="5.6"/>
    <s v="V0164"/>
    <x v="4"/>
    <s v="KPUD"/>
    <s v="EXP"/>
    <s v="Geräte"/>
    <x v="4"/>
    <n v="1"/>
    <n v="410.6191"/>
    <n v="435"/>
    <n v="435"/>
    <n v="24.3809"/>
    <n v="24.38"/>
    <n v="5.6045977011494254E-2"/>
    <n v="1"/>
    <m/>
    <x v="0"/>
    <s v="Nein"/>
    <x v="0"/>
  </r>
  <r>
    <n v="14570557"/>
    <x v="1"/>
    <x v="0"/>
    <n v="2000251"/>
    <s v="Sofortrechnung"/>
    <s v="eam\bekir.ahmed"/>
    <x v="0"/>
    <s v="30359"/>
    <s v="Megatrade Comp. Kft"/>
    <x v="0"/>
    <s v="61"/>
    <s v="201230001"/>
    <x v="208"/>
    <s v="Sony Playstation 5 Slim Disc Edition"/>
    <n v="1"/>
    <n v="405.41669999999999"/>
    <n v="430"/>
    <n v="430"/>
    <n v="24.583300000000001"/>
    <n v="24.58"/>
    <n v="5.71"/>
    <s v="V0164"/>
    <x v="4"/>
    <s v="KPUD"/>
    <s v="EXP"/>
    <s v="Zubehör"/>
    <x v="4"/>
    <n v="1"/>
    <n v="405.41669999999999"/>
    <n v="430"/>
    <n v="430"/>
    <n v="24.583300000000001"/>
    <n v="24.58"/>
    <n v="5.7162790697674416E-2"/>
    <n v="1"/>
    <m/>
    <x v="0"/>
    <s v="Nein"/>
    <x v="0"/>
  </r>
  <r>
    <n v="14571880"/>
    <x v="1"/>
    <x v="0"/>
    <n v="2000252"/>
    <s v="Sofortrechnung"/>
    <s v="EAM\Erdal.Bircan"/>
    <x v="0"/>
    <s v="30935"/>
    <s v="Balle &amp; Fiore, s.r.o."/>
    <x v="1"/>
    <s v="1"/>
    <s v="101030457"/>
    <x v="203"/>
    <s v="Samsung A556B A55 5G 128GB"/>
    <n v="1400"/>
    <n v="253.2636"/>
    <n v="259"/>
    <n v="362600"/>
    <n v="5.7363999999999997"/>
    <n v="8030.96"/>
    <n v="2.21"/>
    <s v="V0022"/>
    <x v="13"/>
    <s v="VKASSE"/>
    <s v="EXP"/>
    <s v="Geräte"/>
    <x v="8"/>
    <n v="1400"/>
    <n v="253.2636"/>
    <n v="259"/>
    <n v="362600"/>
    <n v="5.7363999999999997"/>
    <n v="8030.96"/>
    <n v="2.2148262548262548E-2"/>
    <n v="1"/>
    <m/>
    <x v="0"/>
    <s v="Nein"/>
    <x v="0"/>
  </r>
  <r>
    <n v="14571684"/>
    <x v="1"/>
    <x v="0"/>
    <n v="2000253"/>
    <s v="Sofortrechnung"/>
    <s v="eam\mustafa.oezer"/>
    <x v="1"/>
    <s v="20454"/>
    <s v="Motion TM Vertriebs GmbH"/>
    <x v="1"/>
    <s v="1"/>
    <s v="101030639"/>
    <x v="340"/>
    <s v="Samsung A166B A16 5G 128GB"/>
    <n v="10"/>
    <n v="139"/>
    <n v="147"/>
    <n v="1470"/>
    <n v="8"/>
    <n v="80"/>
    <n v="5.44"/>
    <s v="V0164"/>
    <x v="4"/>
    <s v="KABB14"/>
    <s v="GRK"/>
    <s v="Geräte"/>
    <x v="4"/>
    <n v="10"/>
    <n v="139"/>
    <n v="147"/>
    <n v="1470"/>
    <n v="8"/>
    <n v="80"/>
    <n v="5.4421768707482991E-2"/>
    <n v="1"/>
    <m/>
    <x v="0"/>
    <s v="Nein"/>
    <x v="0"/>
  </r>
  <r>
    <n v="14562452"/>
    <x v="1"/>
    <x v="0"/>
    <n v="2000254"/>
    <s v="Rechnungskorrektur Retoure"/>
    <s v="EAM\Aylin.Pehlivan"/>
    <x v="0"/>
    <s v="27898"/>
    <s v="Websend BV"/>
    <x v="1"/>
    <s v="5"/>
    <s v="101030660"/>
    <x v="235"/>
    <s v="Samsung A155F A15 128GB"/>
    <n v="1"/>
    <n v="107.65519999999999"/>
    <n v="120"/>
    <n v="120"/>
    <n v="12.344799999999999"/>
    <n v="12.34"/>
    <n v="10.28"/>
    <s v="V0164"/>
    <x v="4"/>
    <s v="KPUD"/>
    <s v="EXP"/>
    <s v="Geräte"/>
    <x v="4"/>
    <n v="-1"/>
    <n v="107.65519999999999"/>
    <n v="120"/>
    <n v="-120"/>
    <n v="-12.344799999999999"/>
    <n v="-12.34"/>
    <n v="-0.10283333333333333"/>
    <n v="-1"/>
    <m/>
    <x v="0"/>
    <s v="Nein"/>
    <x v="1"/>
  </r>
  <r>
    <n v="14571893"/>
    <x v="1"/>
    <x v="0"/>
    <n v="2000255"/>
    <s v="Sofortrechnung"/>
    <s v="Yasar.Yigitbilek"/>
    <x v="1"/>
    <s v="10013"/>
    <s v="H-o-t-phone GmbH"/>
    <x v="1"/>
    <s v="1"/>
    <s v="101030357"/>
    <x v="341"/>
    <s v="Samsung A057G A05s 64GB"/>
    <n v="40"/>
    <n v="80.004400000000004"/>
    <n v="87.5"/>
    <n v="3500"/>
    <n v="7.4955999999999996"/>
    <n v="299.82"/>
    <n v="8.56"/>
    <s v="V0012"/>
    <x v="1"/>
    <s v="KÜB0"/>
    <s v="GRK"/>
    <s v="Geräte"/>
    <x v="1"/>
    <n v="40"/>
    <n v="80.004400000000004"/>
    <n v="87.5"/>
    <n v="3500"/>
    <n v="7.4955999999999996"/>
    <n v="299.82"/>
    <n v="8.5662857142857138E-2"/>
    <n v="1"/>
    <m/>
    <x v="0"/>
    <s v="Nein"/>
    <x v="0"/>
  </r>
  <r>
    <n v="14571472"/>
    <x v="1"/>
    <x v="0"/>
    <n v="2000256"/>
    <s v="Sofortrechnung"/>
    <s v="EAM\Erdal.Bircan"/>
    <x v="0"/>
    <s v="30637"/>
    <s v="SC FANPLACE IT SRL"/>
    <x v="3"/>
    <s v="1"/>
    <s v="900010011"/>
    <x v="36"/>
    <s v="Sonstiges"/>
    <n v="1"/>
    <n v="0"/>
    <n v="15"/>
    <n v="15"/>
    <n v="15"/>
    <n v="15"/>
    <m/>
    <s v="V0023"/>
    <x v="3"/>
    <s v="KÜB8"/>
    <s v="EXP"/>
    <s v="Sonstige"/>
    <x v="3"/>
    <n v="1"/>
    <n v="0"/>
    <n v="15"/>
    <n v="15"/>
    <n v="15"/>
    <n v="15"/>
    <n v="1"/>
    <n v="1"/>
    <m/>
    <x v="2"/>
    <s v="Ja"/>
    <x v="0"/>
  </r>
  <r>
    <n v="14571472"/>
    <x v="1"/>
    <x v="0"/>
    <n v="2000256"/>
    <s v="Sofortrechnung"/>
    <s v="EAM\Erdal.Bircan"/>
    <x v="0"/>
    <s v="30637"/>
    <s v="SC FANPLACE IT SRL"/>
    <x v="1"/>
    <s v="2"/>
    <s v="101690336"/>
    <x v="342"/>
    <s v="Xiaomi Redmi 14C 4GB/128GB"/>
    <n v="1"/>
    <n v="74.5"/>
    <n v="85"/>
    <n v="85"/>
    <n v="10.5"/>
    <n v="10.5"/>
    <n v="12.35"/>
    <s v="V0023"/>
    <x v="3"/>
    <s v="KÜB8"/>
    <s v="EXP"/>
    <s v="Geräte"/>
    <x v="3"/>
    <n v="1"/>
    <n v="74.5"/>
    <n v="85"/>
    <n v="85"/>
    <n v="10.5"/>
    <n v="10.5"/>
    <n v="0.12352941176470589"/>
    <n v="1"/>
    <m/>
    <x v="0"/>
    <s v="Nein"/>
    <x v="0"/>
  </r>
  <r>
    <n v="14571472"/>
    <x v="1"/>
    <x v="0"/>
    <n v="2000256"/>
    <s v="Sofortrechnung"/>
    <s v="EAM\Erdal.Bircan"/>
    <x v="0"/>
    <s v="30637"/>
    <s v="SC FANPLACE IT SRL"/>
    <x v="0"/>
    <s v="3"/>
    <s v="200690082"/>
    <x v="119"/>
    <s v="Xiaomi Redmi Watch 5 Active"/>
    <n v="1"/>
    <n v="19.79"/>
    <n v="23"/>
    <n v="23"/>
    <n v="3.21"/>
    <n v="3.21"/>
    <n v="13.95"/>
    <s v="V0023"/>
    <x v="3"/>
    <s v="KÜB8"/>
    <s v="EXP"/>
    <s v="Zubehör"/>
    <x v="3"/>
    <n v="1"/>
    <n v="19.79"/>
    <n v="23"/>
    <n v="23"/>
    <n v="3.21"/>
    <n v="3.21"/>
    <n v="0.13956521739130434"/>
    <n v="1"/>
    <m/>
    <x v="0"/>
    <s v="Nein"/>
    <x v="0"/>
  </r>
  <r>
    <n v="14571472"/>
    <x v="1"/>
    <x v="0"/>
    <n v="2000256"/>
    <s v="Sofortrechnung"/>
    <s v="EAM\Erdal.Bircan"/>
    <x v="0"/>
    <s v="30637"/>
    <s v="SC FANPLACE IT SRL"/>
    <x v="0"/>
    <s v="4"/>
    <s v="201230002"/>
    <x v="343"/>
    <s v="Sony Playstation Portal Remote Player"/>
    <n v="1"/>
    <n v="175"/>
    <n v="199"/>
    <n v="199"/>
    <n v="24"/>
    <n v="24"/>
    <n v="12.06"/>
    <s v="V0023"/>
    <x v="3"/>
    <s v="KÜB8"/>
    <s v="EXP"/>
    <s v="Zubehör"/>
    <x v="3"/>
    <n v="1"/>
    <n v="175"/>
    <n v="199"/>
    <n v="199"/>
    <n v="24"/>
    <n v="24"/>
    <n v="0.12060301507537688"/>
    <n v="1"/>
    <m/>
    <x v="0"/>
    <s v="Nein"/>
    <x v="0"/>
  </r>
  <r>
    <n v="14571472"/>
    <x v="1"/>
    <x v="0"/>
    <n v="2000256"/>
    <s v="Sofortrechnung"/>
    <s v="EAM\Erdal.Bircan"/>
    <x v="0"/>
    <s v="30637"/>
    <s v="SC FANPLACE IT SRL"/>
    <x v="1"/>
    <s v="5"/>
    <s v="101700046"/>
    <x v="344"/>
    <s v="Oppo Reno 12FS 5G 512GB"/>
    <n v="1"/>
    <n v="209"/>
    <n v="219"/>
    <n v="219"/>
    <n v="10"/>
    <n v="10"/>
    <n v="4.5599999999999996"/>
    <s v="V0023"/>
    <x v="3"/>
    <s v="KÜB8"/>
    <s v="EXP"/>
    <s v="Geräte"/>
    <x v="3"/>
    <n v="1"/>
    <n v="209"/>
    <n v="219"/>
    <n v="219"/>
    <n v="10"/>
    <n v="10"/>
    <n v="4.5662100456621002E-2"/>
    <n v="1"/>
    <m/>
    <x v="0"/>
    <s v="Nein"/>
    <x v="0"/>
  </r>
  <r>
    <n v="14571472"/>
    <x v="1"/>
    <x v="0"/>
    <n v="2000256"/>
    <s v="Sofortrechnung"/>
    <s v="EAM\Erdal.Bircan"/>
    <x v="0"/>
    <s v="30637"/>
    <s v="SC FANPLACE IT SRL"/>
    <x v="0"/>
    <s v="6"/>
    <s v="200690086"/>
    <x v="345"/>
    <s v="Xiaomi Buds 5"/>
    <n v="1"/>
    <n v="53.94"/>
    <n v="57"/>
    <n v="57"/>
    <n v="3.06"/>
    <n v="3.06"/>
    <n v="5.36"/>
    <s v="V0023"/>
    <x v="3"/>
    <s v="KÜB8"/>
    <s v="EXP"/>
    <s v="Zubehör"/>
    <x v="3"/>
    <n v="1"/>
    <n v="53.94"/>
    <n v="57"/>
    <n v="57"/>
    <n v="3.06"/>
    <n v="3.06"/>
    <n v="5.3684210526315793E-2"/>
    <n v="1"/>
    <m/>
    <x v="0"/>
    <s v="Nein"/>
    <x v="0"/>
  </r>
  <r>
    <n v="14571472"/>
    <x v="1"/>
    <x v="0"/>
    <n v="2000256"/>
    <s v="Sofortrechnung"/>
    <s v="EAM\Erdal.Bircan"/>
    <x v="0"/>
    <s v="30637"/>
    <s v="SC FANPLACE IT SRL"/>
    <x v="1"/>
    <s v="7"/>
    <s v="100050279"/>
    <x v="258"/>
    <s v="Motorola Edge 50 Neo 5G 512GB"/>
    <n v="1"/>
    <n v="235"/>
    <n v="255"/>
    <n v="255"/>
    <n v="20"/>
    <n v="20"/>
    <n v="7.84"/>
    <s v="V0023"/>
    <x v="3"/>
    <s v="KÜB8"/>
    <s v="EXP"/>
    <s v="Geräte"/>
    <x v="3"/>
    <n v="1"/>
    <n v="235"/>
    <n v="255"/>
    <n v="255"/>
    <n v="20"/>
    <n v="20"/>
    <n v="7.8431372549019607E-2"/>
    <n v="1"/>
    <m/>
    <x v="0"/>
    <s v="Nein"/>
    <x v="0"/>
  </r>
  <r>
    <n v="14571472"/>
    <x v="1"/>
    <x v="0"/>
    <n v="2000256"/>
    <s v="Sofortrechnung"/>
    <s v="EAM\Erdal.Bircan"/>
    <x v="0"/>
    <s v="30637"/>
    <s v="SC FANPLACE IT SRL"/>
    <x v="0"/>
    <s v="8"/>
    <s v="200300292"/>
    <x v="346"/>
    <s v="Apple Watch SE 23 GPS 44mm Alu"/>
    <n v="1"/>
    <n v="170"/>
    <n v="190"/>
    <n v="190"/>
    <n v="20"/>
    <n v="20"/>
    <n v="10.52"/>
    <s v="V0023"/>
    <x v="3"/>
    <s v="KÜB8"/>
    <s v="EXP"/>
    <s v="Zubehör"/>
    <x v="3"/>
    <n v="1"/>
    <n v="170"/>
    <n v="190"/>
    <n v="190"/>
    <n v="20"/>
    <n v="20"/>
    <n v="0.10526315789473684"/>
    <n v="1"/>
    <m/>
    <x v="0"/>
    <s v="Nein"/>
    <x v="0"/>
  </r>
  <r>
    <n v="14571472"/>
    <x v="1"/>
    <x v="0"/>
    <n v="2000256"/>
    <s v="Sofortrechnung"/>
    <s v="EAM\Erdal.Bircan"/>
    <x v="0"/>
    <s v="30637"/>
    <s v="SC FANPLACE IT SRL"/>
    <x v="0"/>
    <s v="9"/>
    <s v="200050025"/>
    <x v="309"/>
    <s v="Motorola Moto Buds"/>
    <n v="1"/>
    <n v="19.720199999999998"/>
    <n v="22"/>
    <n v="22"/>
    <n v="2.2797999999999998"/>
    <n v="2.2799999999999998"/>
    <n v="10.36"/>
    <s v="V0023"/>
    <x v="3"/>
    <s v="KÜB8"/>
    <s v="EXP"/>
    <s v="Zubehör"/>
    <x v="3"/>
    <n v="1"/>
    <n v="19.720199999999998"/>
    <n v="22"/>
    <n v="22"/>
    <n v="2.2797999999999998"/>
    <n v="2.2799999999999998"/>
    <n v="0.10363636363636362"/>
    <n v="1"/>
    <m/>
    <x v="0"/>
    <s v="Nein"/>
    <x v="0"/>
  </r>
  <r>
    <n v="14571472"/>
    <x v="1"/>
    <x v="0"/>
    <n v="2000256"/>
    <s v="Sofortrechnung"/>
    <s v="EAM\Erdal.Bircan"/>
    <x v="0"/>
    <s v="30637"/>
    <s v="SC FANPLACE IT SRL"/>
    <x v="0"/>
    <s v="10"/>
    <s v="200060088"/>
    <x v="101"/>
    <s v="Google Power Charger USB-C NP10"/>
    <n v="3"/>
    <n v="16.25"/>
    <n v="19"/>
    <n v="57"/>
    <n v="2.75"/>
    <n v="8.25"/>
    <n v="14.47"/>
    <s v="V0023"/>
    <x v="3"/>
    <s v="KÜB8"/>
    <s v="EXP"/>
    <s v="Zubehör"/>
    <x v="3"/>
    <n v="3"/>
    <n v="16.25"/>
    <n v="19"/>
    <n v="57"/>
    <n v="2.75"/>
    <n v="8.25"/>
    <n v="0.14473684210526316"/>
    <n v="1"/>
    <m/>
    <x v="0"/>
    <s v="Nein"/>
    <x v="0"/>
  </r>
  <r>
    <n v="14571472"/>
    <x v="1"/>
    <x v="0"/>
    <n v="2000256"/>
    <s v="Sofortrechnung"/>
    <s v="EAM\Erdal.Bircan"/>
    <x v="0"/>
    <s v="30637"/>
    <s v="SC FANPLACE IT SRL"/>
    <x v="1"/>
    <s v="11"/>
    <s v="101280001"/>
    <x v="125"/>
    <s v="CAT S75 128GB"/>
    <n v="1"/>
    <n v="221.63290000000001"/>
    <n v="247"/>
    <n v="247"/>
    <n v="25.367100000000001"/>
    <n v="25.37"/>
    <n v="10.27"/>
    <s v="V0023"/>
    <x v="3"/>
    <s v="KÜB8"/>
    <s v="EXP"/>
    <s v="Geräte"/>
    <x v="3"/>
    <n v="1"/>
    <n v="221.63290000000001"/>
    <n v="247"/>
    <n v="247"/>
    <n v="25.367100000000001"/>
    <n v="25.37"/>
    <n v="0.10271255060728746"/>
    <n v="1"/>
    <m/>
    <x v="0"/>
    <s v="Nein"/>
    <x v="0"/>
  </r>
  <r>
    <n v="14571472"/>
    <x v="1"/>
    <x v="0"/>
    <n v="2000256"/>
    <s v="Sofortrechnung"/>
    <s v="EAM\Erdal.Bircan"/>
    <x v="0"/>
    <s v="30637"/>
    <s v="SC FANPLACE IT SRL"/>
    <x v="1"/>
    <s v="12"/>
    <s v="101050022"/>
    <x v="347"/>
    <s v="Motorola Moto G34 5G 8GB/128GB"/>
    <n v="1"/>
    <n v="88"/>
    <n v="99"/>
    <n v="99"/>
    <n v="11"/>
    <n v="11"/>
    <n v="11.11"/>
    <s v="V0023"/>
    <x v="3"/>
    <s v="KÜB8"/>
    <s v="EXP"/>
    <s v="Geräte"/>
    <x v="3"/>
    <n v="1"/>
    <n v="88"/>
    <n v="99"/>
    <n v="99"/>
    <n v="11"/>
    <n v="11"/>
    <n v="0.1111111111111111"/>
    <n v="1"/>
    <m/>
    <x v="0"/>
    <s v="Nein"/>
    <x v="0"/>
  </r>
  <r>
    <n v="14571472"/>
    <x v="1"/>
    <x v="0"/>
    <n v="2000256"/>
    <s v="Sofortrechnung"/>
    <s v="EAM\Erdal.Bircan"/>
    <x v="0"/>
    <s v="30637"/>
    <s v="SC FANPLACE IT SRL"/>
    <x v="1"/>
    <s v="13"/>
    <s v="100050277"/>
    <x v="267"/>
    <s v="Motorola Edge 50 Neo 5G 512GB"/>
    <n v="1"/>
    <n v="235"/>
    <n v="255"/>
    <n v="255"/>
    <n v="20"/>
    <n v="20"/>
    <n v="7.84"/>
    <s v="V0023"/>
    <x v="3"/>
    <s v="KÜB8"/>
    <s v="EXP"/>
    <s v="Geräte"/>
    <x v="3"/>
    <n v="1"/>
    <n v="235"/>
    <n v="255"/>
    <n v="255"/>
    <n v="20"/>
    <n v="20"/>
    <n v="7.8431372549019607E-2"/>
    <n v="1"/>
    <m/>
    <x v="0"/>
    <s v="Nein"/>
    <x v="0"/>
  </r>
  <r>
    <n v="14571472"/>
    <x v="1"/>
    <x v="0"/>
    <n v="2000256"/>
    <s v="Sofortrechnung"/>
    <s v="EAM\Erdal.Bircan"/>
    <x v="0"/>
    <s v="30637"/>
    <s v="SC FANPLACE IT SRL"/>
    <x v="1"/>
    <s v="14"/>
    <s v="100302939"/>
    <x v="75"/>
    <s v="Apple iPhone 15 Pro 256GB"/>
    <n v="1"/>
    <n v="880"/>
    <n v="942"/>
    <n v="942"/>
    <n v="62"/>
    <n v="62"/>
    <n v="6.58"/>
    <s v="V0023"/>
    <x v="3"/>
    <s v="KÜB8"/>
    <s v="EXP"/>
    <s v="Geräte"/>
    <x v="3"/>
    <n v="1"/>
    <n v="880"/>
    <n v="942"/>
    <n v="942"/>
    <n v="62"/>
    <n v="62"/>
    <n v="6.5817409766454352E-2"/>
    <n v="1"/>
    <m/>
    <x v="0"/>
    <s v="Nein"/>
    <x v="0"/>
  </r>
  <r>
    <n v="14571472"/>
    <x v="1"/>
    <x v="0"/>
    <n v="2000256"/>
    <s v="Sofortrechnung"/>
    <s v="EAM\Erdal.Bircan"/>
    <x v="0"/>
    <s v="30637"/>
    <s v="SC FANPLACE IT SRL"/>
    <x v="1"/>
    <s v="15"/>
    <s v="101030535"/>
    <x v="13"/>
    <s v="Samsung A155F A15 256GB"/>
    <n v="1"/>
    <n v="135"/>
    <n v="149"/>
    <n v="149"/>
    <n v="14"/>
    <n v="14"/>
    <n v="9.39"/>
    <s v="V0023"/>
    <x v="3"/>
    <s v="KÜB8"/>
    <s v="EXP"/>
    <s v="Geräte"/>
    <x v="3"/>
    <n v="1"/>
    <n v="135"/>
    <n v="149"/>
    <n v="149"/>
    <n v="14"/>
    <n v="14"/>
    <n v="9.3959731543624164E-2"/>
    <n v="1"/>
    <m/>
    <x v="0"/>
    <s v="Nein"/>
    <x v="0"/>
  </r>
  <r>
    <n v="14571472"/>
    <x v="1"/>
    <x v="0"/>
    <n v="2000256"/>
    <s v="Sofortrechnung"/>
    <s v="EAM\Erdal.Bircan"/>
    <x v="0"/>
    <s v="30637"/>
    <s v="SC FANPLACE IT SRL"/>
    <x v="1"/>
    <s v="16"/>
    <s v="101690247"/>
    <x v="107"/>
    <s v="Xiaomi Redmi Note 13 Pro 5G 8GB/256GB"/>
    <n v="1"/>
    <n v="202"/>
    <n v="219"/>
    <n v="219"/>
    <n v="17"/>
    <n v="17"/>
    <n v="7.76"/>
    <s v="V0023"/>
    <x v="3"/>
    <s v="KÜB8"/>
    <s v="EXP"/>
    <s v="Geräte"/>
    <x v="3"/>
    <n v="1"/>
    <n v="202"/>
    <n v="219"/>
    <n v="219"/>
    <n v="17"/>
    <n v="17"/>
    <n v="7.7625570776255703E-2"/>
    <n v="1"/>
    <m/>
    <x v="0"/>
    <s v="Nein"/>
    <x v="0"/>
  </r>
  <r>
    <n v="14571472"/>
    <x v="1"/>
    <x v="0"/>
    <n v="2000256"/>
    <s v="Sofortrechnung"/>
    <s v="EAM\Erdal.Bircan"/>
    <x v="0"/>
    <s v="30637"/>
    <s v="SC FANPLACE IT SRL"/>
    <x v="1"/>
    <s v="17"/>
    <s v="101690307"/>
    <x v="108"/>
    <s v="Xiaomi POCO X6 Pro 5G 8GB/256GB"/>
    <n v="1"/>
    <n v="212"/>
    <n v="223"/>
    <n v="223"/>
    <n v="11"/>
    <n v="11"/>
    <n v="4.93"/>
    <s v="V0023"/>
    <x v="3"/>
    <s v="KÜB8"/>
    <s v="EXP"/>
    <s v="Geräte"/>
    <x v="3"/>
    <n v="1"/>
    <n v="212"/>
    <n v="223"/>
    <n v="223"/>
    <n v="11"/>
    <n v="11"/>
    <n v="4.9327354260089683E-2"/>
    <n v="1"/>
    <m/>
    <x v="0"/>
    <s v="Nein"/>
    <x v="0"/>
  </r>
  <r>
    <n v="14571472"/>
    <x v="1"/>
    <x v="0"/>
    <n v="2000256"/>
    <s v="Sofortrechnung"/>
    <s v="EAM\Erdal.Bircan"/>
    <x v="0"/>
    <s v="30637"/>
    <s v="SC FANPLACE IT SRL"/>
    <x v="0"/>
    <s v="18"/>
    <s v="200370064"/>
    <x v="66"/>
    <s v="Huawei Watch GT4 41mm (Aurora-B19M)"/>
    <n v="2"/>
    <n v="149.23050000000001"/>
    <n v="153"/>
    <n v="306"/>
    <n v="3.7694999999999999"/>
    <n v="7.54"/>
    <n v="2.46"/>
    <s v="V0023"/>
    <x v="3"/>
    <s v="KÜB8"/>
    <s v="EXP"/>
    <s v="Zubehör"/>
    <x v="3"/>
    <n v="2"/>
    <n v="149.23050000000001"/>
    <n v="153"/>
    <n v="306"/>
    <n v="3.7694999999999999"/>
    <n v="7.54"/>
    <n v="2.4640522875816993E-2"/>
    <n v="1"/>
    <m/>
    <x v="0"/>
    <s v="Nein"/>
    <x v="0"/>
  </r>
  <r>
    <n v="14571472"/>
    <x v="1"/>
    <x v="0"/>
    <n v="2000256"/>
    <s v="Sofortrechnung"/>
    <s v="EAM\Erdal.Bircan"/>
    <x v="0"/>
    <s v="30637"/>
    <s v="SC FANPLACE IT SRL"/>
    <x v="1"/>
    <s v="19"/>
    <s v="100690589"/>
    <x v="317"/>
    <s v="Xiaomi Redmi Note 13 5G 6GB/128GB"/>
    <n v="1"/>
    <n v="134"/>
    <n v="152"/>
    <n v="152"/>
    <n v="18"/>
    <n v="18"/>
    <n v="11.84"/>
    <s v="V0023"/>
    <x v="3"/>
    <s v="KÜB8"/>
    <s v="EXP"/>
    <s v="Geräte"/>
    <x v="3"/>
    <n v="1"/>
    <n v="134"/>
    <n v="152"/>
    <n v="152"/>
    <n v="18"/>
    <n v="18"/>
    <n v="0.11842105263157894"/>
    <n v="1"/>
    <m/>
    <x v="0"/>
    <s v="Nein"/>
    <x v="0"/>
  </r>
  <r>
    <n v="14571472"/>
    <x v="1"/>
    <x v="0"/>
    <n v="2000256"/>
    <s v="Sofortrechnung"/>
    <s v="EAM\Erdal.Bircan"/>
    <x v="0"/>
    <s v="30637"/>
    <s v="SC FANPLACE IT SRL"/>
    <x v="1"/>
    <s v="20"/>
    <s v="100302926"/>
    <x v="111"/>
    <s v="Apple iPhone 15 Pro Max 256GB"/>
    <n v="1"/>
    <n v="980.38649999999996"/>
    <n v="1035"/>
    <n v="1035"/>
    <n v="54.613500000000002"/>
    <n v="54.61"/>
    <n v="5.27"/>
    <s v="V0023"/>
    <x v="3"/>
    <s v="KÜB8"/>
    <s v="EXP"/>
    <s v="Geräte"/>
    <x v="3"/>
    <n v="1"/>
    <n v="980.38649999999996"/>
    <n v="1035"/>
    <n v="1035"/>
    <n v="54.613500000000002"/>
    <n v="54.61"/>
    <n v="5.2763285024154588E-2"/>
    <n v="1"/>
    <m/>
    <x v="0"/>
    <s v="Nein"/>
    <x v="0"/>
  </r>
  <r>
    <n v="14571502"/>
    <x v="1"/>
    <x v="0"/>
    <n v="2000257"/>
    <s v="Sofortrechnung"/>
    <s v="eam\mustafa.oezer"/>
    <x v="0"/>
    <s v="30634"/>
    <s v="FEM S.R.L."/>
    <x v="1"/>
    <s v="1"/>
    <s v="101030480"/>
    <x v="37"/>
    <s v="Samsung A356B A35 5G 128GB"/>
    <n v="20"/>
    <n v="188.4658"/>
    <n v="197"/>
    <n v="3940"/>
    <n v="8.5342000000000002"/>
    <n v="170.68"/>
    <n v="4.33"/>
    <s v="V0023"/>
    <x v="3"/>
    <s v="VKASSE"/>
    <s v="EXP"/>
    <s v="Geräte"/>
    <x v="3"/>
    <n v="20"/>
    <n v="188.4658"/>
    <n v="197"/>
    <n v="3940"/>
    <n v="8.5342000000000002"/>
    <n v="170.68"/>
    <n v="4.3319796954314725E-2"/>
    <n v="1"/>
    <m/>
    <x v="0"/>
    <s v="Nein"/>
    <x v="0"/>
  </r>
  <r>
    <n v="14571502"/>
    <x v="1"/>
    <x v="0"/>
    <n v="2000257"/>
    <s v="Sofortrechnung"/>
    <s v="eam\mustafa.oezer"/>
    <x v="0"/>
    <s v="30634"/>
    <s v="FEM S.R.L."/>
    <x v="1"/>
    <s v="2"/>
    <s v="101030382"/>
    <x v="28"/>
    <s v="Samsung S921B S24 5G 256GB"/>
    <n v="10"/>
    <n v="530.07069999999999"/>
    <n v="545"/>
    <n v="5450"/>
    <n v="14.9293"/>
    <n v="149.29"/>
    <n v="2.73"/>
    <s v="V0023"/>
    <x v="3"/>
    <s v="VKASSE"/>
    <s v="EXP"/>
    <s v="Geräte"/>
    <x v="3"/>
    <n v="10"/>
    <n v="530.07069999999999"/>
    <n v="545"/>
    <n v="5450"/>
    <n v="14.9293"/>
    <n v="149.29"/>
    <n v="2.7392660550458713E-2"/>
    <n v="1"/>
    <m/>
    <x v="0"/>
    <s v="Nein"/>
    <x v="0"/>
  </r>
  <r>
    <n v="14571502"/>
    <x v="1"/>
    <x v="0"/>
    <n v="2000257"/>
    <s v="Sofortrechnung"/>
    <s v="eam\mustafa.oezer"/>
    <x v="0"/>
    <s v="30634"/>
    <s v="FEM S.R.L."/>
    <x v="1"/>
    <s v="3"/>
    <s v="101030412"/>
    <x v="56"/>
    <s v="Samsung A057G A05s 128GB"/>
    <n v="100"/>
    <n v="93.245800000000003"/>
    <n v="98"/>
    <n v="9800"/>
    <n v="4.7542"/>
    <n v="475.42"/>
    <n v="4.8499999999999996"/>
    <s v="V0023"/>
    <x v="3"/>
    <s v="VKASSE"/>
    <s v="EXP"/>
    <s v="Geräte"/>
    <x v="3"/>
    <n v="100"/>
    <n v="93.245800000000003"/>
    <n v="98"/>
    <n v="9800"/>
    <n v="4.7542"/>
    <n v="475.42"/>
    <n v="4.8512244897959182E-2"/>
    <n v="1"/>
    <m/>
    <x v="0"/>
    <s v="Nein"/>
    <x v="0"/>
  </r>
  <r>
    <n v="14571502"/>
    <x v="1"/>
    <x v="0"/>
    <n v="2000257"/>
    <s v="Sofortrechnung"/>
    <s v="eam\mustafa.oezer"/>
    <x v="0"/>
    <s v="30634"/>
    <s v="FEM S.R.L."/>
    <x v="1"/>
    <s v="4"/>
    <s v="101030483"/>
    <x v="228"/>
    <s v="Samsung A057G A05s 128GB"/>
    <n v="20"/>
    <n v="90.364699999999999"/>
    <n v="97"/>
    <n v="1940"/>
    <n v="6.6353"/>
    <n v="132.71"/>
    <n v="6.84"/>
    <s v="V0023"/>
    <x v="3"/>
    <s v="VKASSE"/>
    <s v="EXP"/>
    <s v="Geräte"/>
    <x v="3"/>
    <n v="20"/>
    <n v="90.364699999999999"/>
    <n v="97"/>
    <n v="1940"/>
    <n v="6.6353"/>
    <n v="132.71"/>
    <n v="6.8407216494845366E-2"/>
    <n v="1"/>
    <m/>
    <x v="0"/>
    <s v="Nein"/>
    <x v="0"/>
  </r>
  <r>
    <n v="14571502"/>
    <x v="1"/>
    <x v="0"/>
    <n v="2000257"/>
    <s v="Sofortrechnung"/>
    <s v="eam\mustafa.oezer"/>
    <x v="0"/>
    <s v="30634"/>
    <s v="FEM S.R.L."/>
    <x v="1"/>
    <s v="5"/>
    <s v="101030535"/>
    <x v="13"/>
    <s v="Samsung A155F A15 256GB"/>
    <n v="30"/>
    <n v="135"/>
    <n v="143"/>
    <n v="4290"/>
    <n v="8"/>
    <n v="240"/>
    <n v="5.59"/>
    <s v="V0023"/>
    <x v="3"/>
    <s v="VKASSE"/>
    <s v="EXP"/>
    <s v="Geräte"/>
    <x v="3"/>
    <n v="30"/>
    <n v="135"/>
    <n v="143"/>
    <n v="4290"/>
    <n v="8"/>
    <n v="240"/>
    <n v="5.5944055944055944E-2"/>
    <n v="1"/>
    <m/>
    <x v="0"/>
    <s v="Nein"/>
    <x v="0"/>
  </r>
  <r>
    <n v="14571502"/>
    <x v="1"/>
    <x v="0"/>
    <n v="2000257"/>
    <s v="Sofortrechnung"/>
    <s v="eam\mustafa.oezer"/>
    <x v="0"/>
    <s v="30634"/>
    <s v="FEM S.R.L."/>
    <x v="1"/>
    <s v="6"/>
    <s v="101030383"/>
    <x v="106"/>
    <s v="Samsung S921B S24 5G 256GB"/>
    <n v="10"/>
    <n v="537"/>
    <n v="547"/>
    <n v="5470"/>
    <n v="10"/>
    <n v="100"/>
    <n v="1.82"/>
    <s v="V0023"/>
    <x v="3"/>
    <s v="VKASSE"/>
    <s v="EXP"/>
    <s v="Geräte"/>
    <x v="3"/>
    <n v="10"/>
    <n v="537"/>
    <n v="547"/>
    <n v="5470"/>
    <n v="10"/>
    <n v="100"/>
    <n v="1.8281535648994516E-2"/>
    <n v="1"/>
    <m/>
    <x v="0"/>
    <s v="Nein"/>
    <x v="0"/>
  </r>
  <r>
    <n v="14571502"/>
    <x v="1"/>
    <x v="0"/>
    <n v="2000257"/>
    <s v="Sofortrechnung"/>
    <s v="eam\mustafa.oezer"/>
    <x v="0"/>
    <s v="30634"/>
    <s v="FEM S.R.L."/>
    <x v="1"/>
    <s v="7"/>
    <s v="101030413"/>
    <x v="162"/>
    <s v="Samsung A057G A05s 128GB"/>
    <n v="3"/>
    <n v="90"/>
    <n v="98"/>
    <n v="294"/>
    <n v="8"/>
    <n v="24"/>
    <n v="8.16"/>
    <s v="V0023"/>
    <x v="3"/>
    <s v="VKASSE"/>
    <s v="EXP"/>
    <s v="Geräte"/>
    <x v="3"/>
    <n v="3"/>
    <n v="90"/>
    <n v="98"/>
    <n v="294"/>
    <n v="8"/>
    <n v="24"/>
    <n v="8.1632653061224483E-2"/>
    <n v="1"/>
    <m/>
    <x v="0"/>
    <s v="Nein"/>
    <x v="0"/>
  </r>
  <r>
    <n v="14571898"/>
    <x v="1"/>
    <x v="0"/>
    <n v="2000258"/>
    <s v="Sofortrechnung"/>
    <s v="eam\mustafa.oezer"/>
    <x v="1"/>
    <s v="30115"/>
    <s v="Conrad ElectronicSE"/>
    <x v="1"/>
    <s v="1"/>
    <s v="101280001"/>
    <x v="125"/>
    <s v="CAT S75 128GB"/>
    <n v="1"/>
    <n v="221.63290000000001"/>
    <n v="273.13"/>
    <n v="273.13"/>
    <n v="51.497100000000003"/>
    <n v="51.5"/>
    <n v="18.850000000000001"/>
    <s v="V0042"/>
    <x v="5"/>
    <s v="KÜB30"/>
    <s v="GRK"/>
    <s v="Geräte"/>
    <x v="5"/>
    <n v="1"/>
    <n v="221.63290000000001"/>
    <n v="273.13"/>
    <n v="273.13"/>
    <n v="51.497100000000003"/>
    <n v="51.5"/>
    <n v="0.18855490059678542"/>
    <n v="1"/>
    <m/>
    <x v="0"/>
    <s v="Nein"/>
    <x v="0"/>
  </r>
  <r>
    <n v="14569864"/>
    <x v="1"/>
    <x v="0"/>
    <n v="2000259"/>
    <s v="Sofortrechnung"/>
    <s v="eam\mustafa.oezer"/>
    <x v="2"/>
    <s v="30618"/>
    <s v="Mobilfunkhaus Castrop GmbH &amp; Co. KG"/>
    <x v="1"/>
    <s v="1"/>
    <s v="100303123"/>
    <x v="334"/>
    <s v="Apple iPhone 16 Pro 256GB"/>
    <n v="1"/>
    <n v="994"/>
    <n v="1039"/>
    <n v="1039"/>
    <n v="45"/>
    <n v="45"/>
    <n v="4.33"/>
    <s v="V0162"/>
    <x v="8"/>
    <s v="KABB0"/>
    <s v="FHK"/>
    <s v="Geräte"/>
    <x v="2"/>
    <n v="1"/>
    <n v="994"/>
    <n v="1039"/>
    <n v="1039"/>
    <n v="45"/>
    <n v="45"/>
    <n v="4.331087584215592E-2"/>
    <n v="1"/>
    <m/>
    <x v="0"/>
    <s v="Nein"/>
    <x v="0"/>
  </r>
  <r>
    <n v="14566003"/>
    <x v="1"/>
    <x v="0"/>
    <n v="2000260"/>
    <s v="Sofortrechnung"/>
    <s v="Yasar.Yigitbilek"/>
    <x v="0"/>
    <s v="30749"/>
    <s v="Lemon Technologies GmbH"/>
    <x v="1"/>
    <s v="1"/>
    <s v="101030390"/>
    <x v="348"/>
    <s v="Samsung S926B S24+ 5G 512GB"/>
    <n v="1"/>
    <n v="690"/>
    <n v="749"/>
    <n v="749"/>
    <n v="59"/>
    <n v="59"/>
    <n v="7.87"/>
    <s v="V0012"/>
    <x v="1"/>
    <s v="KPUD"/>
    <s v="EXP"/>
    <s v="Geräte"/>
    <x v="1"/>
    <n v="1"/>
    <n v="690"/>
    <n v="749"/>
    <n v="749"/>
    <n v="59"/>
    <n v="59"/>
    <n v="7.8771695594125501E-2"/>
    <n v="1"/>
    <m/>
    <x v="0"/>
    <s v="Nein"/>
    <x v="0"/>
  </r>
  <r>
    <n v="14571876"/>
    <x v="1"/>
    <x v="0"/>
    <n v="2000261"/>
    <s v="Sofortrechnung"/>
    <s v="Yasar.Yigitbilek"/>
    <x v="0"/>
    <s v="30749"/>
    <s v="Lemon Technologies GmbH"/>
    <x v="1"/>
    <s v="1"/>
    <s v="101030397"/>
    <x v="133"/>
    <s v="Samsung S928B S24 Ultra 5G 256GB"/>
    <n v="1"/>
    <n v="759.58330000000001"/>
    <n v="766"/>
    <n v="766"/>
    <n v="6.4166999999999996"/>
    <n v="6.42"/>
    <n v="0.83"/>
    <s v="V0012"/>
    <x v="1"/>
    <s v="KPUD"/>
    <s v="EXP"/>
    <s v="Geräte"/>
    <x v="1"/>
    <n v="1"/>
    <n v="759.58330000000001"/>
    <n v="766"/>
    <n v="766"/>
    <n v="6.4166999999999996"/>
    <n v="6.42"/>
    <n v="8.3812010443864229E-3"/>
    <n v="1"/>
    <m/>
    <x v="0"/>
    <s v="Nein"/>
    <x v="0"/>
  </r>
  <r>
    <n v="14571876"/>
    <x v="1"/>
    <x v="0"/>
    <n v="2000261"/>
    <s v="Sofortrechnung"/>
    <s v="Yasar.Yigitbilek"/>
    <x v="0"/>
    <s v="30749"/>
    <s v="Lemon Technologies GmbH"/>
    <x v="1"/>
    <s v="2"/>
    <s v="101030231"/>
    <x v="30"/>
    <s v="Samsung A346B A34 5G 128GB"/>
    <n v="2"/>
    <n v="165"/>
    <n v="174"/>
    <n v="348"/>
    <n v="9"/>
    <n v="18"/>
    <n v="5.17"/>
    <s v="V0012"/>
    <x v="1"/>
    <s v="KPUD"/>
    <s v="EXP"/>
    <s v="Geräte"/>
    <x v="1"/>
    <n v="2"/>
    <n v="165"/>
    <n v="174"/>
    <n v="348"/>
    <n v="9"/>
    <n v="18"/>
    <n v="5.1724137931034482E-2"/>
    <n v="1"/>
    <m/>
    <x v="0"/>
    <s v="Nein"/>
    <x v="0"/>
  </r>
  <r>
    <n v="14571876"/>
    <x v="1"/>
    <x v="0"/>
    <n v="2000261"/>
    <s v="Sofortrechnung"/>
    <s v="Yasar.Yigitbilek"/>
    <x v="0"/>
    <s v="30749"/>
    <s v="Lemon Technologies GmbH"/>
    <x v="1"/>
    <s v="3"/>
    <s v="101280001"/>
    <x v="125"/>
    <s v="CAT S75 128GB"/>
    <n v="1"/>
    <n v="221.63290000000001"/>
    <n v="245"/>
    <n v="245"/>
    <n v="23.367100000000001"/>
    <n v="23.37"/>
    <n v="9.5299999999999994"/>
    <s v="V0012"/>
    <x v="1"/>
    <s v="KPUD"/>
    <s v="EXP"/>
    <s v="Geräte"/>
    <x v="1"/>
    <n v="1"/>
    <n v="221.63290000000001"/>
    <n v="245"/>
    <n v="245"/>
    <n v="23.367100000000001"/>
    <n v="23.37"/>
    <n v="9.5387755102040825E-2"/>
    <n v="1"/>
    <m/>
    <x v="0"/>
    <s v="Nein"/>
    <x v="0"/>
  </r>
  <r>
    <n v="14571876"/>
    <x v="1"/>
    <x v="0"/>
    <n v="2000261"/>
    <s v="Sofortrechnung"/>
    <s v="Yasar.Yigitbilek"/>
    <x v="0"/>
    <s v="30749"/>
    <s v="Lemon Technologies GmbH"/>
    <x v="1"/>
    <s v="4"/>
    <s v="100060669"/>
    <x v="33"/>
    <s v="Google Pixel 7a 128GB"/>
    <n v="3"/>
    <n v="227.09690000000001"/>
    <n v="235"/>
    <n v="705"/>
    <n v="7.9031000000000002"/>
    <n v="23.71"/>
    <n v="3.36"/>
    <s v="V0012"/>
    <x v="1"/>
    <s v="KPUD"/>
    <s v="EXP"/>
    <s v="Geräte"/>
    <x v="1"/>
    <n v="3"/>
    <n v="227.09690000000001"/>
    <n v="235"/>
    <n v="705"/>
    <n v="7.9031000000000002"/>
    <n v="23.71"/>
    <n v="3.3631205673758865E-2"/>
    <n v="1"/>
    <m/>
    <x v="0"/>
    <s v="Nein"/>
    <x v="0"/>
  </r>
  <r>
    <n v="14571876"/>
    <x v="1"/>
    <x v="0"/>
    <n v="2000261"/>
    <s v="Sofortrechnung"/>
    <s v="Yasar.Yigitbilek"/>
    <x v="0"/>
    <s v="30749"/>
    <s v="Lemon Technologies GmbH"/>
    <x v="1"/>
    <s v="5"/>
    <s v="100060684"/>
    <x v="35"/>
    <s v="Google Pixel 8a 128GB"/>
    <n v="1"/>
    <n v="285"/>
    <n v="309"/>
    <n v="309"/>
    <n v="24"/>
    <n v="24"/>
    <n v="7.76"/>
    <s v="V0012"/>
    <x v="1"/>
    <s v="KPUD"/>
    <s v="EXP"/>
    <s v="Geräte"/>
    <x v="1"/>
    <n v="1"/>
    <n v="285"/>
    <n v="309"/>
    <n v="309"/>
    <n v="24"/>
    <n v="24"/>
    <n v="7.7669902912621352E-2"/>
    <n v="1"/>
    <m/>
    <x v="0"/>
    <s v="Nein"/>
    <x v="0"/>
  </r>
  <r>
    <n v="14562452"/>
    <x v="1"/>
    <x v="0"/>
    <n v="2000262"/>
    <s v="Rechnungskorrektur Retoure"/>
    <s v="EAM\Aylin.Pehlivan"/>
    <x v="0"/>
    <s v="27898"/>
    <s v="Websend BV"/>
    <x v="1"/>
    <s v="7"/>
    <s v="101030274"/>
    <x v="349"/>
    <s v="Samsung A546B A54 5G 128GB"/>
    <n v="6"/>
    <n v="228.01779999999999"/>
    <n v="230"/>
    <n v="1380"/>
    <n v="1.9822"/>
    <n v="11.89"/>
    <n v="0.86"/>
    <s v="V0164"/>
    <x v="4"/>
    <s v="KPUD"/>
    <s v="EXP"/>
    <s v="Geräte"/>
    <x v="4"/>
    <n v="-6"/>
    <n v="228.01779999999999"/>
    <n v="230"/>
    <n v="-1380"/>
    <n v="-1.9822"/>
    <n v="-11.89"/>
    <n v="-8.6159420289855081E-3"/>
    <n v="-1"/>
    <m/>
    <x v="0"/>
    <s v="Nein"/>
    <x v="1"/>
  </r>
  <r>
    <n v="14571526"/>
    <x v="1"/>
    <x v="0"/>
    <n v="2000263"/>
    <s v="Sofortrechnung"/>
    <s v="eam\bekir.ahmed"/>
    <x v="0"/>
    <s v="30862"/>
    <s v="POWERLINKS SRLS"/>
    <x v="1"/>
    <s v="1"/>
    <s v="100302478"/>
    <x v="79"/>
    <s v="Apple iPhone 13 128GB"/>
    <n v="10"/>
    <n v="417.46170000000001"/>
    <n v="423"/>
    <n v="4230"/>
    <n v="5.5382999999999996"/>
    <n v="55.38"/>
    <n v="1.3"/>
    <s v="V0023"/>
    <x v="3"/>
    <s v="VKASSE"/>
    <s v="EXP"/>
    <s v="Geräte"/>
    <x v="3"/>
    <n v="10"/>
    <n v="417.46170000000001"/>
    <n v="423"/>
    <n v="4230"/>
    <n v="5.5382999999999996"/>
    <n v="55.38"/>
    <n v="1.3092198581560284E-2"/>
    <n v="1"/>
    <m/>
    <x v="0"/>
    <s v="Nein"/>
    <x v="0"/>
  </r>
  <r>
    <n v="14571526"/>
    <x v="1"/>
    <x v="0"/>
    <n v="2000263"/>
    <s v="Sofortrechnung"/>
    <s v="eam\bekir.ahmed"/>
    <x v="0"/>
    <s v="30862"/>
    <s v="POWERLINKS SRLS"/>
    <x v="1"/>
    <s v="2"/>
    <s v="101300316"/>
    <x v="217"/>
    <s v="Apple iPhone 16 Pro Max 512GB"/>
    <n v="10"/>
    <n v="1207"/>
    <n v="1319"/>
    <n v="13190"/>
    <n v="112"/>
    <n v="1120"/>
    <n v="8.49"/>
    <s v="V0023"/>
    <x v="3"/>
    <s v="VKASSE"/>
    <s v="EXP"/>
    <s v="Geräte"/>
    <x v="3"/>
    <n v="10"/>
    <n v="1207"/>
    <n v="1319"/>
    <n v="13190"/>
    <n v="112"/>
    <n v="1120"/>
    <n v="8.4912812736921917E-2"/>
    <n v="1"/>
    <m/>
    <x v="0"/>
    <s v="Nein"/>
    <x v="0"/>
  </r>
  <r>
    <n v="14571526"/>
    <x v="1"/>
    <x v="0"/>
    <n v="2000263"/>
    <s v="Sofortrechnung"/>
    <s v="eam\bekir.ahmed"/>
    <x v="0"/>
    <s v="30862"/>
    <s v="POWERLINKS SRLS"/>
    <x v="1"/>
    <s v="3"/>
    <s v="100302481"/>
    <x v="81"/>
    <s v="Apple iPhone 13 128GB"/>
    <n v="10"/>
    <n v="416"/>
    <n v="423"/>
    <n v="4230"/>
    <n v="7"/>
    <n v="70"/>
    <n v="1.65"/>
    <s v="V0023"/>
    <x v="3"/>
    <s v="VKASSE"/>
    <s v="EXP"/>
    <s v="Geräte"/>
    <x v="3"/>
    <n v="10"/>
    <n v="416"/>
    <n v="423"/>
    <n v="4230"/>
    <n v="7"/>
    <n v="70"/>
    <n v="1.6548463356973995E-2"/>
    <n v="1"/>
    <m/>
    <x v="0"/>
    <s v="Nein"/>
    <x v="0"/>
  </r>
  <r>
    <n v="14571526"/>
    <x v="1"/>
    <x v="0"/>
    <n v="2000263"/>
    <s v="Sofortrechnung"/>
    <s v="eam\bekir.ahmed"/>
    <x v="0"/>
    <s v="30862"/>
    <s v="POWERLINKS SRLS"/>
    <x v="1"/>
    <s v="4"/>
    <s v="101030356"/>
    <x v="40"/>
    <s v="Samsung A256B A25 5G 256GB"/>
    <n v="20"/>
    <n v="189"/>
    <n v="195"/>
    <n v="3900"/>
    <n v="6"/>
    <n v="120"/>
    <n v="3.07"/>
    <s v="V0023"/>
    <x v="3"/>
    <s v="VKASSE"/>
    <s v="EXP"/>
    <s v="Geräte"/>
    <x v="3"/>
    <n v="20"/>
    <n v="189"/>
    <n v="195"/>
    <n v="3900"/>
    <n v="6"/>
    <n v="120"/>
    <n v="3.0769230769230771E-2"/>
    <n v="1"/>
    <m/>
    <x v="0"/>
    <s v="Nein"/>
    <x v="0"/>
  </r>
  <r>
    <n v="14571526"/>
    <x v="1"/>
    <x v="0"/>
    <n v="2000263"/>
    <s v="Sofortrechnung"/>
    <s v="eam\bekir.ahmed"/>
    <x v="0"/>
    <s v="30862"/>
    <s v="POWERLINKS SRLS"/>
    <x v="1"/>
    <s v="5"/>
    <s v="100303121"/>
    <x v="121"/>
    <s v="Apple iPhone 16 Pro 128GB"/>
    <n v="3"/>
    <n v="912.70759999999996"/>
    <n v="919"/>
    <n v="2757"/>
    <n v="6.2923999999999998"/>
    <n v="18.88"/>
    <n v="0.68"/>
    <s v="V0023"/>
    <x v="3"/>
    <s v="VKASSE"/>
    <s v="EXP"/>
    <s v="Geräte"/>
    <x v="3"/>
    <n v="3"/>
    <n v="912.70759999999996"/>
    <n v="919"/>
    <n v="2757"/>
    <n v="6.2923999999999998"/>
    <n v="18.88"/>
    <n v="6.8480232136380118E-3"/>
    <n v="1"/>
    <m/>
    <x v="0"/>
    <s v="Nein"/>
    <x v="0"/>
  </r>
  <r>
    <n v="14571526"/>
    <x v="1"/>
    <x v="0"/>
    <n v="2000263"/>
    <s v="Sofortrechnung"/>
    <s v="eam\bekir.ahmed"/>
    <x v="0"/>
    <s v="30862"/>
    <s v="POWERLINKS SRLS"/>
    <x v="1"/>
    <s v="6"/>
    <s v="100302477"/>
    <x v="83"/>
    <s v="Apple iPhone 13 128GB"/>
    <n v="10"/>
    <n v="411.96159999999998"/>
    <n v="423"/>
    <n v="4230"/>
    <n v="11.038399999999999"/>
    <n v="110.38"/>
    <n v="2.6"/>
    <s v="V0023"/>
    <x v="3"/>
    <s v="VKASSE"/>
    <s v="EXP"/>
    <s v="Geräte"/>
    <x v="3"/>
    <n v="10"/>
    <n v="411.96159999999998"/>
    <n v="423"/>
    <n v="4230"/>
    <n v="11.038399999999999"/>
    <n v="110.38"/>
    <n v="2.6094562647754137E-2"/>
    <n v="1"/>
    <m/>
    <x v="0"/>
    <s v="Nein"/>
    <x v="0"/>
  </r>
  <r>
    <n v="14571526"/>
    <x v="1"/>
    <x v="0"/>
    <n v="2000263"/>
    <s v="Sofortrechnung"/>
    <s v="eam\bekir.ahmed"/>
    <x v="0"/>
    <s v="30862"/>
    <s v="POWERLINKS SRLS"/>
    <x v="1"/>
    <s v="7"/>
    <s v="101300312"/>
    <x v="86"/>
    <s v="Apple iPhone 16 Pro Max 512GB"/>
    <n v="10"/>
    <n v="1207"/>
    <n v="1319"/>
    <n v="13190"/>
    <n v="112"/>
    <n v="1120"/>
    <n v="8.49"/>
    <s v="V0023"/>
    <x v="3"/>
    <s v="VKASSE"/>
    <s v="EXP"/>
    <s v="Geräte"/>
    <x v="3"/>
    <n v="10"/>
    <n v="1207"/>
    <n v="1319"/>
    <n v="13190"/>
    <n v="112"/>
    <n v="1120"/>
    <n v="8.4912812736921917E-2"/>
    <n v="1"/>
    <m/>
    <x v="0"/>
    <s v="Nein"/>
    <x v="0"/>
  </r>
  <r>
    <n v="14571526"/>
    <x v="1"/>
    <x v="0"/>
    <n v="2000263"/>
    <s v="Sofortrechnung"/>
    <s v="eam\bekir.ahmed"/>
    <x v="0"/>
    <s v="30862"/>
    <s v="POWERLINKS SRLS"/>
    <x v="1"/>
    <s v="8"/>
    <s v="101300276"/>
    <x v="87"/>
    <s v="Apple iPhone 16 Pro 128GB"/>
    <n v="7"/>
    <n v="900"/>
    <n v="919"/>
    <n v="6433"/>
    <n v="19"/>
    <n v="133"/>
    <n v="2.06"/>
    <s v="V0023"/>
    <x v="3"/>
    <s v="VKASSE"/>
    <s v="EXP"/>
    <s v="Geräte"/>
    <x v="3"/>
    <n v="7"/>
    <n v="900"/>
    <n v="919"/>
    <n v="6433"/>
    <n v="19"/>
    <n v="133"/>
    <n v="2.0674646354733407E-2"/>
    <n v="1"/>
    <m/>
    <x v="0"/>
    <s v="Nein"/>
    <x v="0"/>
  </r>
  <r>
    <n v="14571526"/>
    <x v="1"/>
    <x v="0"/>
    <n v="2000263"/>
    <s v="Sofortrechnung"/>
    <s v="eam\bekir.ahmed"/>
    <x v="0"/>
    <s v="30862"/>
    <s v="POWERLINKS SRLS"/>
    <x v="1"/>
    <s v="9"/>
    <s v="101030355"/>
    <x v="57"/>
    <s v="Samsung A256B A25 5G 256GB"/>
    <n v="20"/>
    <n v="189"/>
    <n v="195"/>
    <n v="3900"/>
    <n v="6"/>
    <n v="120"/>
    <n v="3.07"/>
    <s v="V0023"/>
    <x v="3"/>
    <s v="VKASSE"/>
    <s v="EXP"/>
    <s v="Geräte"/>
    <x v="3"/>
    <n v="20"/>
    <n v="189"/>
    <n v="195"/>
    <n v="3900"/>
    <n v="6"/>
    <n v="120"/>
    <n v="3.0769230769230771E-2"/>
    <n v="1"/>
    <m/>
    <x v="0"/>
    <s v="Nein"/>
    <x v="0"/>
  </r>
  <r>
    <n v="14571526"/>
    <x v="1"/>
    <x v="0"/>
    <n v="2000263"/>
    <s v="Sofortrechnung"/>
    <s v="eam\bekir.ahmed"/>
    <x v="0"/>
    <s v="30862"/>
    <s v="POWERLINKS SRLS"/>
    <x v="1"/>
    <s v="10"/>
    <s v="101300212"/>
    <x v="41"/>
    <s v="Apple iPhone 16 128GB"/>
    <n v="20"/>
    <n v="646.71050000000002"/>
    <n v="700"/>
    <n v="14000"/>
    <n v="53.289499999999997"/>
    <n v="1065.79"/>
    <n v="7.61"/>
    <s v="V0023"/>
    <x v="3"/>
    <s v="VKASSE"/>
    <s v="EXP"/>
    <s v="Geräte"/>
    <x v="3"/>
    <n v="20"/>
    <n v="646.71050000000002"/>
    <n v="700"/>
    <n v="14000"/>
    <n v="53.289499999999997"/>
    <n v="1065.79"/>
    <n v="7.6127857142857136E-2"/>
    <n v="1"/>
    <m/>
    <x v="0"/>
    <s v="Nein"/>
    <x v="0"/>
  </r>
  <r>
    <n v="14571705"/>
    <x v="1"/>
    <x v="0"/>
    <n v="2000264"/>
    <s v="Sofortrechnung"/>
    <s v="eam\mustafa.oezer"/>
    <x v="2"/>
    <s v="26612"/>
    <s v="Trendfoto Gaildorf"/>
    <x v="1"/>
    <s v="1"/>
    <s v="101030408"/>
    <x v="204"/>
    <s v="Samsung X110N Tab A9 64GB [WiFi]"/>
    <n v="1"/>
    <n v="90.019599999999997"/>
    <n v="99"/>
    <n v="99"/>
    <n v="8.9803999999999995"/>
    <n v="8.98"/>
    <n v="9.07"/>
    <s v="V0163"/>
    <x v="11"/>
    <s v="KABB0"/>
    <s v="FHK"/>
    <s v="Geräte"/>
    <x v="2"/>
    <n v="1"/>
    <n v="90.019599999999997"/>
    <n v="99"/>
    <n v="99"/>
    <n v="8.9803999999999995"/>
    <n v="8.98"/>
    <n v="9.0707070707070708E-2"/>
    <n v="1"/>
    <m/>
    <x v="0"/>
    <s v="Nein"/>
    <x v="0"/>
  </r>
  <r>
    <n v="14571705"/>
    <x v="1"/>
    <x v="0"/>
    <n v="2000264"/>
    <s v="Sofortrechnung"/>
    <s v="eam\mustafa.oezer"/>
    <x v="2"/>
    <s v="26612"/>
    <s v="Trendfoto Gaildorf"/>
    <x v="1"/>
    <s v="2"/>
    <s v="101030408"/>
    <x v="204"/>
    <s v="Samsung X110N Tab A9 64GB [WiFi]"/>
    <n v="1"/>
    <n v="90.019599999999997"/>
    <n v="99"/>
    <n v="99"/>
    <n v="8.9803999999999995"/>
    <n v="8.98"/>
    <n v="9.07"/>
    <s v="V0163"/>
    <x v="11"/>
    <s v="KABB0"/>
    <s v="FHK"/>
    <s v="Geräte"/>
    <x v="2"/>
    <n v="1"/>
    <n v="90.019599999999997"/>
    <n v="99"/>
    <n v="99"/>
    <n v="8.9803999999999995"/>
    <n v="8.98"/>
    <n v="9.0707070707070708E-2"/>
    <n v="1"/>
    <m/>
    <x v="0"/>
    <s v="Nein"/>
    <x v="0"/>
  </r>
  <r>
    <n v="14571705"/>
    <x v="1"/>
    <x v="0"/>
    <n v="2000264"/>
    <s v="Sofortrechnung"/>
    <s v="eam\mustafa.oezer"/>
    <x v="2"/>
    <s v="26612"/>
    <s v="Trendfoto Gaildorf"/>
    <x v="1"/>
    <s v="3"/>
    <s v="101030661"/>
    <x v="146"/>
    <s v="Samsung A165F A16 128GB"/>
    <n v="1"/>
    <n v="116.04640000000001"/>
    <n v="129"/>
    <n v="129"/>
    <n v="12.9536"/>
    <n v="12.95"/>
    <n v="10.039999999999999"/>
    <s v="V0163"/>
    <x v="11"/>
    <s v="KABB0"/>
    <s v="FHK"/>
    <s v="Geräte"/>
    <x v="2"/>
    <n v="1"/>
    <n v="116.04640000000001"/>
    <n v="129"/>
    <n v="129"/>
    <n v="12.9536"/>
    <n v="12.95"/>
    <n v="0.1003875968992248"/>
    <n v="1"/>
    <m/>
    <x v="0"/>
    <s v="Nein"/>
    <x v="0"/>
  </r>
  <r>
    <n v="14571705"/>
    <x v="1"/>
    <x v="0"/>
    <n v="2000264"/>
    <s v="Sofortrechnung"/>
    <s v="eam\mustafa.oezer"/>
    <x v="2"/>
    <s v="26612"/>
    <s v="Trendfoto Gaildorf"/>
    <x v="1"/>
    <s v="4"/>
    <s v="100034604"/>
    <x v="128"/>
    <s v="Samsung A166B A16 5G 128GB"/>
    <n v="1"/>
    <n v="157.57689999999999"/>
    <n v="157"/>
    <n v="157"/>
    <n v="-0.57689999999999997"/>
    <n v="-0.57999999999999996"/>
    <n v="-0.36"/>
    <s v="V0163"/>
    <x v="11"/>
    <s v="KABB0"/>
    <s v="FHK"/>
    <s v="Geräte"/>
    <x v="2"/>
    <n v="1"/>
    <n v="157.57689999999999"/>
    <n v="157"/>
    <n v="157"/>
    <n v="-0.57689999999999997"/>
    <n v="-0.57999999999999996"/>
    <n v="-3.6942675159235667E-3"/>
    <n v="1"/>
    <m/>
    <x v="0"/>
    <s v="Nein"/>
    <x v="1"/>
  </r>
  <r>
    <n v="14571862"/>
    <x v="1"/>
    <x v="0"/>
    <n v="2000265"/>
    <s v="Sofortrechnung"/>
    <s v="eam\mustafa.oezer"/>
    <x v="2"/>
    <s v="29439"/>
    <s v="SafeToNet Family Store GmbH"/>
    <x v="1"/>
    <s v="1"/>
    <s v="100302481"/>
    <x v="81"/>
    <s v="Apple iPhone 13 128GB"/>
    <n v="1"/>
    <n v="416"/>
    <n v="427"/>
    <n v="427"/>
    <n v="11"/>
    <n v="11"/>
    <n v="2.57"/>
    <s v="V0162"/>
    <x v="8"/>
    <s v="KABB5"/>
    <s v="FHK"/>
    <s v="Geräte"/>
    <x v="2"/>
    <n v="1"/>
    <n v="416"/>
    <n v="427"/>
    <n v="427"/>
    <n v="11"/>
    <n v="11"/>
    <n v="2.576112412177986E-2"/>
    <n v="1"/>
    <m/>
    <x v="0"/>
    <s v="Nein"/>
    <x v="0"/>
  </r>
  <r>
    <n v="14571909"/>
    <x v="1"/>
    <x v="0"/>
    <n v="2000266"/>
    <s v="Sofortrechnung"/>
    <s v="eam\mustafa.oezer"/>
    <x v="2"/>
    <s v="29439"/>
    <s v="SafeToNet Family Store GmbH"/>
    <x v="1"/>
    <s v="1"/>
    <s v="100690599"/>
    <x v="337"/>
    <s v="Xiaomi Redmi Note 13 6GB/128GB"/>
    <n v="3"/>
    <n v="105"/>
    <n v="119"/>
    <n v="357"/>
    <n v="14"/>
    <n v="42"/>
    <n v="11.76"/>
    <s v="V0162"/>
    <x v="8"/>
    <s v="KABB5"/>
    <s v="FHK"/>
    <s v="Geräte"/>
    <x v="2"/>
    <n v="3"/>
    <n v="105"/>
    <n v="119"/>
    <n v="357"/>
    <n v="14"/>
    <n v="42"/>
    <n v="0.11764705882352941"/>
    <n v="1"/>
    <m/>
    <x v="0"/>
    <s v="Nein"/>
    <x v="0"/>
  </r>
  <r>
    <n v="14571700"/>
    <x v="1"/>
    <x v="0"/>
    <n v="2000267"/>
    <s v="Sofortrechnung"/>
    <s v="Yasar.Yigitbilek"/>
    <x v="0"/>
    <s v="23854"/>
    <s v="Digitec Galaxus AG"/>
    <x v="0"/>
    <s v="1"/>
    <s v="200370086"/>
    <x v="58"/>
    <s v="Huawei Watch Fit Special Edition (Stia-B39)"/>
    <n v="3"/>
    <n v="40.409999999999997"/>
    <n v="44.22"/>
    <n v="132.66"/>
    <n v="3.81"/>
    <n v="11.43"/>
    <n v="8.61"/>
    <s v="V0019"/>
    <x v="0"/>
    <s v="KÜB14"/>
    <s v="EXP"/>
    <s v="Zubehör"/>
    <x v="0"/>
    <n v="3"/>
    <n v="40.409999999999997"/>
    <n v="44.22"/>
    <n v="132.66"/>
    <n v="3.81"/>
    <n v="11.43"/>
    <n v="8.6160108548168246E-2"/>
    <n v="1"/>
    <m/>
    <x v="0"/>
    <s v="Nein"/>
    <x v="0"/>
  </r>
  <r>
    <n v="14571700"/>
    <x v="1"/>
    <x v="0"/>
    <n v="2000267"/>
    <s v="Sofortrechnung"/>
    <s v="Yasar.Yigitbilek"/>
    <x v="0"/>
    <s v="23854"/>
    <s v="Digitec Galaxus AG"/>
    <x v="1"/>
    <s v="2"/>
    <s v="100050291"/>
    <x v="294"/>
    <s v="Motorola Moto G55 5G 256GB"/>
    <n v="1"/>
    <n v="149"/>
    <n v="159.79"/>
    <n v="159.79"/>
    <n v="10.79"/>
    <n v="10.79"/>
    <n v="6.75"/>
    <s v="V0019"/>
    <x v="0"/>
    <s v="KÜB14"/>
    <s v="EXP"/>
    <s v="Geräte"/>
    <x v="0"/>
    <n v="1"/>
    <n v="149"/>
    <n v="159.79"/>
    <n v="159.79"/>
    <n v="10.79"/>
    <n v="10.79"/>
    <n v="6.7526128043056508E-2"/>
    <n v="1"/>
    <m/>
    <x v="0"/>
    <s v="Nein"/>
    <x v="0"/>
  </r>
  <r>
    <n v="14571700"/>
    <x v="1"/>
    <x v="0"/>
    <n v="2000267"/>
    <s v="Sofortrechnung"/>
    <s v="Yasar.Yigitbilek"/>
    <x v="0"/>
    <s v="23854"/>
    <s v="Digitec Galaxus AG"/>
    <x v="1"/>
    <s v="3"/>
    <s v="100690644"/>
    <x v="350"/>
    <s v="Xiaomi POCO X5 5G 6GB/128GB"/>
    <n v="1"/>
    <n v="156"/>
    <n v="159.79"/>
    <n v="159.79"/>
    <n v="3.79"/>
    <n v="3.79"/>
    <n v="2.37"/>
    <s v="V0019"/>
    <x v="0"/>
    <s v="KÜB14"/>
    <s v="EXP"/>
    <s v="Geräte"/>
    <x v="0"/>
    <n v="1"/>
    <n v="156"/>
    <n v="159.79"/>
    <n v="159.79"/>
    <n v="3.79"/>
    <n v="3.79"/>
    <n v="2.3718630702797422E-2"/>
    <n v="1"/>
    <m/>
    <x v="0"/>
    <s v="Nein"/>
    <x v="0"/>
  </r>
  <r>
    <n v="14571700"/>
    <x v="1"/>
    <x v="0"/>
    <n v="2000267"/>
    <s v="Sofortrechnung"/>
    <s v="Yasar.Yigitbilek"/>
    <x v="0"/>
    <s v="23854"/>
    <s v="Digitec Galaxus AG"/>
    <x v="0"/>
    <s v="4"/>
    <s v="200690091"/>
    <x v="351"/>
    <s v="Xiaomi Smart Band 9 Active"/>
    <n v="1"/>
    <n v="15.21"/>
    <n v="18.09"/>
    <n v="18.09"/>
    <n v="2.88"/>
    <n v="2.88"/>
    <n v="15.92"/>
    <s v="V0019"/>
    <x v="0"/>
    <s v="KÜB14"/>
    <s v="EXP"/>
    <s v="Zubehör"/>
    <x v="0"/>
    <n v="1"/>
    <n v="15.21"/>
    <n v="18.09"/>
    <n v="18.09"/>
    <n v="2.88"/>
    <n v="2.88"/>
    <n v="0.15920398009950248"/>
    <n v="1"/>
    <m/>
    <x v="0"/>
    <s v="Nein"/>
    <x v="0"/>
  </r>
  <r>
    <n v="14571700"/>
    <x v="1"/>
    <x v="0"/>
    <n v="2000267"/>
    <s v="Sofortrechnung"/>
    <s v="Yasar.Yigitbilek"/>
    <x v="0"/>
    <s v="23854"/>
    <s v="Digitec Galaxus AG"/>
    <x v="0"/>
    <s v="5"/>
    <s v="200370064"/>
    <x v="66"/>
    <s v="Huawei Watch GT4 41mm (Aurora-B19M)"/>
    <n v="10"/>
    <n v="149.23050000000001"/>
    <n v="159.79"/>
    <n v="1597.9"/>
    <n v="10.5595"/>
    <n v="105.59"/>
    <n v="6.6"/>
    <s v="V0019"/>
    <x v="0"/>
    <s v="KÜB14"/>
    <s v="EXP"/>
    <s v="Zubehör"/>
    <x v="0"/>
    <n v="10"/>
    <n v="149.23050000000001"/>
    <n v="159.79"/>
    <n v="1597.9"/>
    <n v="10.5595"/>
    <n v="105.59"/>
    <n v="6.6080480630827956E-2"/>
    <n v="1"/>
    <m/>
    <x v="0"/>
    <s v="Nein"/>
    <x v="0"/>
  </r>
  <r>
    <n v="14571600"/>
    <x v="1"/>
    <x v="0"/>
    <n v="2000268"/>
    <s v="Sofortrechnung"/>
    <s v="eam\mustafa.oezer"/>
    <x v="2"/>
    <s v="29778"/>
    <s v="PRO n PHONE"/>
    <x v="1"/>
    <s v="1"/>
    <s v="100303123"/>
    <x v="334"/>
    <s v="Apple iPhone 16 Pro 256GB"/>
    <n v="1"/>
    <n v="994"/>
    <n v="1039"/>
    <n v="1039"/>
    <n v="45"/>
    <n v="45"/>
    <n v="4.33"/>
    <s v="V0163"/>
    <x v="11"/>
    <s v="KVAB30"/>
    <s v="FHK"/>
    <s v="Geräte"/>
    <x v="2"/>
    <n v="1"/>
    <n v="994"/>
    <n v="1039"/>
    <n v="1039"/>
    <n v="45"/>
    <n v="45"/>
    <n v="4.331087584215592E-2"/>
    <n v="1"/>
    <m/>
    <x v="0"/>
    <s v="Nein"/>
    <x v="0"/>
  </r>
  <r>
    <n v="14571514"/>
    <x v="1"/>
    <x v="0"/>
    <n v="2000269"/>
    <s v="Sofortrechnung"/>
    <s v="Yasar.Yigitbilek"/>
    <x v="0"/>
    <s v="23854"/>
    <s v="Digitec Galaxus AG"/>
    <x v="0"/>
    <s v="1"/>
    <s v="200370107"/>
    <x v="352"/>
    <s v="Huawei FreeBuds 6i"/>
    <n v="1"/>
    <n v="67.3"/>
    <n v="63.31"/>
    <n v="63.31"/>
    <n v="-3.99"/>
    <n v="-3.99"/>
    <n v="-6.3"/>
    <s v="V0019"/>
    <x v="0"/>
    <s v="KÜB14"/>
    <s v="EXP"/>
    <s v="Zubehör"/>
    <x v="0"/>
    <n v="1"/>
    <n v="67.3"/>
    <n v="63.31"/>
    <n v="63.31"/>
    <n v="-3.99"/>
    <n v="-3.99"/>
    <n v="-6.3023219080713955E-2"/>
    <n v="1"/>
    <m/>
    <x v="0"/>
    <s v="Nein"/>
    <x v="1"/>
  </r>
  <r>
    <n v="14571556"/>
    <x v="1"/>
    <x v="0"/>
    <n v="2000270"/>
    <s v="Sofortrechnung"/>
    <s v="EAM\Erdal.Bircan"/>
    <x v="1"/>
    <s v="26898"/>
    <s v="Wortmann Telecom GmbH"/>
    <x v="1"/>
    <s v="1"/>
    <s v="100302979"/>
    <x v="169"/>
    <s v="Apple iPad Air 13 M2 128GB [WiFi]"/>
    <n v="50"/>
    <n v="685"/>
    <n v="709"/>
    <n v="35450"/>
    <n v="24"/>
    <n v="1200"/>
    <n v="3.38"/>
    <s v="V0012"/>
    <x v="1"/>
    <s v="KÜB8"/>
    <s v="GRK"/>
    <s v="Geräte"/>
    <x v="1"/>
    <n v="50"/>
    <n v="685"/>
    <n v="709"/>
    <n v="35450"/>
    <n v="24"/>
    <n v="1200"/>
    <n v="3.3850493653032443E-2"/>
    <n v="1"/>
    <m/>
    <x v="0"/>
    <s v="Nein"/>
    <x v="0"/>
  </r>
  <r>
    <n v="14571903"/>
    <x v="1"/>
    <x v="0"/>
    <n v="2000271"/>
    <s v="Sofortrechnung"/>
    <s v="eam\bekir.ahmed"/>
    <x v="0"/>
    <s v="22168"/>
    <s v="Max-G-Mobile SL"/>
    <x v="1"/>
    <s v="1"/>
    <s v="101690347"/>
    <x v="353"/>
    <s v="Xiaomi 13 lite 5G 8GB/128GB"/>
    <n v="4"/>
    <n v="190"/>
    <n v="205"/>
    <n v="820"/>
    <n v="15"/>
    <n v="60"/>
    <n v="7.31"/>
    <s v="V0018"/>
    <x v="16"/>
    <s v="KÜB8"/>
    <s v="EXP"/>
    <s v="Geräte"/>
    <x v="11"/>
    <n v="4"/>
    <n v="190"/>
    <n v="205"/>
    <n v="820"/>
    <n v="15"/>
    <n v="60"/>
    <n v="7.3170731707317069E-2"/>
    <n v="1"/>
    <m/>
    <x v="0"/>
    <s v="Nein"/>
    <x v="0"/>
  </r>
  <r>
    <n v="14571903"/>
    <x v="1"/>
    <x v="0"/>
    <n v="2000271"/>
    <s v="Sofortrechnung"/>
    <s v="eam\bekir.ahmed"/>
    <x v="0"/>
    <s v="22168"/>
    <s v="Max-G-Mobile SL"/>
    <x v="1"/>
    <s v="2"/>
    <s v="101030602"/>
    <x v="174"/>
    <s v="Samsung X826B Tab S10+ 5G 256GB"/>
    <n v="3"/>
    <n v="828"/>
    <n v="839"/>
    <n v="2517"/>
    <n v="11"/>
    <n v="33"/>
    <n v="1.31"/>
    <s v="V0018"/>
    <x v="16"/>
    <s v="KÜB8"/>
    <s v="EXP"/>
    <s v="Geräte"/>
    <x v="11"/>
    <n v="3"/>
    <n v="828"/>
    <n v="839"/>
    <n v="2517"/>
    <n v="11"/>
    <n v="33"/>
    <n v="1.3110846245530394E-2"/>
    <n v="1"/>
    <m/>
    <x v="0"/>
    <s v="Nein"/>
    <x v="0"/>
  </r>
  <r>
    <n v="14571903"/>
    <x v="1"/>
    <x v="0"/>
    <n v="2000271"/>
    <s v="Sofortrechnung"/>
    <s v="eam\bekir.ahmed"/>
    <x v="0"/>
    <s v="22168"/>
    <s v="Max-G-Mobile SL"/>
    <x v="1"/>
    <s v="3"/>
    <s v="101030234"/>
    <x v="323"/>
    <s v="Samsung A346B A34 5G 128GB"/>
    <n v="2"/>
    <n v="165"/>
    <n v="175"/>
    <n v="350"/>
    <n v="10"/>
    <n v="20"/>
    <n v="5.71"/>
    <s v="V0018"/>
    <x v="16"/>
    <s v="KÜB8"/>
    <s v="EXP"/>
    <s v="Geräte"/>
    <x v="11"/>
    <n v="2"/>
    <n v="165"/>
    <n v="175"/>
    <n v="350"/>
    <n v="10"/>
    <n v="20"/>
    <n v="5.7142857142857141E-2"/>
    <n v="1"/>
    <m/>
    <x v="0"/>
    <s v="Nein"/>
    <x v="0"/>
  </r>
  <r>
    <n v="14571903"/>
    <x v="1"/>
    <x v="0"/>
    <n v="2000271"/>
    <s v="Sofortrechnung"/>
    <s v="eam\bekir.ahmed"/>
    <x v="0"/>
    <s v="22168"/>
    <s v="Max-G-Mobile SL"/>
    <x v="1"/>
    <s v="4"/>
    <s v="101050013"/>
    <x v="176"/>
    <s v="Motorola Moto G24 8GB/128GB"/>
    <n v="4"/>
    <n v="78"/>
    <n v="85"/>
    <n v="340"/>
    <n v="7"/>
    <n v="28"/>
    <n v="8.23"/>
    <s v="V0018"/>
    <x v="16"/>
    <s v="KÜB8"/>
    <s v="EXP"/>
    <s v="Geräte"/>
    <x v="11"/>
    <n v="4"/>
    <n v="78"/>
    <n v="85"/>
    <n v="340"/>
    <n v="7"/>
    <n v="28"/>
    <n v="8.2352941176470587E-2"/>
    <n v="1"/>
    <m/>
    <x v="0"/>
    <s v="Nein"/>
    <x v="0"/>
  </r>
  <r>
    <n v="14571903"/>
    <x v="1"/>
    <x v="0"/>
    <n v="2000271"/>
    <s v="Sofortrechnung"/>
    <s v="eam\bekir.ahmed"/>
    <x v="0"/>
    <s v="22168"/>
    <s v="Max-G-Mobile SL"/>
    <x v="1"/>
    <s v="5"/>
    <s v="101030412"/>
    <x v="56"/>
    <s v="Samsung A057G A05s 128GB"/>
    <n v="3"/>
    <n v="93.245800000000003"/>
    <n v="103"/>
    <n v="309"/>
    <n v="9.7542000000000009"/>
    <n v="29.26"/>
    <n v="9.4700000000000006"/>
    <s v="V0018"/>
    <x v="16"/>
    <s v="KÜB8"/>
    <s v="EXP"/>
    <s v="Geräte"/>
    <x v="11"/>
    <n v="3"/>
    <n v="93.245800000000003"/>
    <n v="103"/>
    <n v="309"/>
    <n v="9.7542000000000009"/>
    <n v="29.26"/>
    <n v="9.4692556634304217E-2"/>
    <n v="1"/>
    <m/>
    <x v="0"/>
    <s v="Nein"/>
    <x v="0"/>
  </r>
  <r>
    <n v="14571903"/>
    <x v="1"/>
    <x v="0"/>
    <n v="2000271"/>
    <s v="Sofortrechnung"/>
    <s v="eam\bekir.ahmed"/>
    <x v="0"/>
    <s v="22168"/>
    <s v="Max-G-Mobile SL"/>
    <x v="1"/>
    <s v="6"/>
    <s v="100690667"/>
    <x v="154"/>
    <s v="Xiaomi Redmi 13C 5G 4GB/128GB"/>
    <n v="12"/>
    <n v="86"/>
    <n v="89"/>
    <n v="1068"/>
    <n v="3"/>
    <n v="36"/>
    <n v="3.37"/>
    <s v="V0018"/>
    <x v="16"/>
    <s v="KÜB8"/>
    <s v="EXP"/>
    <s v="Geräte"/>
    <x v="11"/>
    <n v="12"/>
    <n v="86"/>
    <n v="89"/>
    <n v="1068"/>
    <n v="3"/>
    <n v="36"/>
    <n v="3.3707865168539325E-2"/>
    <n v="1"/>
    <m/>
    <x v="0"/>
    <s v="Nein"/>
    <x v="0"/>
  </r>
  <r>
    <n v="14571903"/>
    <x v="1"/>
    <x v="0"/>
    <n v="2000271"/>
    <s v="Sofortrechnung"/>
    <s v="eam\bekir.ahmed"/>
    <x v="0"/>
    <s v="22168"/>
    <s v="Max-G-Mobile SL"/>
    <x v="0"/>
    <s v="7"/>
    <s v="201030052"/>
    <x v="114"/>
    <s v="Samsung Watch7 SM-L300 40mm BT"/>
    <n v="1"/>
    <n v="157.7662"/>
    <n v="161"/>
    <n v="161"/>
    <n v="3.2338"/>
    <n v="3.23"/>
    <n v="2"/>
    <s v="V0018"/>
    <x v="16"/>
    <s v="KÜB8"/>
    <s v="EXP"/>
    <s v="Zubehör"/>
    <x v="11"/>
    <n v="1"/>
    <n v="157.7662"/>
    <n v="161"/>
    <n v="161"/>
    <n v="3.2338"/>
    <n v="3.23"/>
    <n v="2.0062111801242236E-2"/>
    <n v="1"/>
    <m/>
    <x v="0"/>
    <s v="Nein"/>
    <x v="0"/>
  </r>
  <r>
    <n v="14571903"/>
    <x v="1"/>
    <x v="0"/>
    <n v="2000271"/>
    <s v="Sofortrechnung"/>
    <s v="eam\bekir.ahmed"/>
    <x v="0"/>
    <s v="22168"/>
    <s v="Max-G-Mobile SL"/>
    <x v="0"/>
    <s v="8"/>
    <s v="200690089"/>
    <x v="354"/>
    <s v="Xiaomi Smart Band 9 Active"/>
    <n v="9"/>
    <n v="15.21"/>
    <n v="18"/>
    <n v="162"/>
    <n v="2.79"/>
    <n v="25.11"/>
    <n v="15.5"/>
    <s v="V0018"/>
    <x v="16"/>
    <s v="KÜB8"/>
    <s v="EXP"/>
    <s v="Zubehör"/>
    <x v="11"/>
    <n v="9"/>
    <n v="15.21"/>
    <n v="18"/>
    <n v="162"/>
    <n v="2.79"/>
    <n v="25.11"/>
    <n v="0.155"/>
    <n v="1"/>
    <m/>
    <x v="0"/>
    <s v="Nein"/>
    <x v="0"/>
  </r>
  <r>
    <n v="14571905"/>
    <x v="1"/>
    <x v="0"/>
    <n v="2000272"/>
    <s v="Sofortrechnung"/>
    <s v="Yasar.Yigitbilek"/>
    <x v="1"/>
    <s v="24575"/>
    <s v="Paketfabrik"/>
    <x v="1"/>
    <s v="1"/>
    <s v="101030647"/>
    <x v="155"/>
    <s v="Samsung S721B S24 FE 5G 256GB"/>
    <n v="1"/>
    <n v="492"/>
    <n v="509"/>
    <n v="509"/>
    <n v="17"/>
    <n v="17"/>
    <n v="3.33"/>
    <s v="V0042"/>
    <x v="5"/>
    <s v="KÜB0"/>
    <s v="GRK"/>
    <s v="Geräte"/>
    <x v="5"/>
    <n v="1"/>
    <n v="492"/>
    <n v="509"/>
    <n v="509"/>
    <n v="17"/>
    <n v="17"/>
    <n v="3.3398821218074658E-2"/>
    <n v="1"/>
    <m/>
    <x v="0"/>
    <s v="Nein"/>
    <x v="0"/>
  </r>
  <r>
    <n v="14571906"/>
    <x v="1"/>
    <x v="0"/>
    <n v="2000273"/>
    <s v="Sofortrechnung"/>
    <s v="Yasar.Yigitbilek"/>
    <x v="1"/>
    <s v="24575"/>
    <s v="Paketfabrik"/>
    <x v="1"/>
    <s v="1"/>
    <s v="101030647"/>
    <x v="155"/>
    <s v="Samsung S721B S24 FE 5G 256GB"/>
    <n v="1"/>
    <n v="492"/>
    <n v="509"/>
    <n v="509"/>
    <n v="17"/>
    <n v="17"/>
    <n v="3.33"/>
    <s v="V0042"/>
    <x v="5"/>
    <s v="KÜB0"/>
    <s v="GRK"/>
    <s v="Geräte"/>
    <x v="5"/>
    <n v="1"/>
    <n v="492"/>
    <n v="509"/>
    <n v="509"/>
    <n v="17"/>
    <n v="17"/>
    <n v="3.3398821218074658E-2"/>
    <n v="1"/>
    <m/>
    <x v="0"/>
    <s v="Nein"/>
    <x v="0"/>
  </r>
  <r>
    <n v="14571916"/>
    <x v="1"/>
    <x v="0"/>
    <n v="2000274"/>
    <s v="Sofortrechnung"/>
    <s v="Yasar.Yigitbilek"/>
    <x v="1"/>
    <s v="24575"/>
    <s v="Paketfabrik"/>
    <x v="0"/>
    <s v="1"/>
    <s v="200311465"/>
    <x v="265"/>
    <s v="D-Link DCS-8300LHv2 Full HD Indoor Camera"/>
    <n v="2"/>
    <n v="31.31"/>
    <n v="33"/>
    <n v="66"/>
    <n v="1.69"/>
    <n v="3.38"/>
    <n v="5.12"/>
    <s v="V0042"/>
    <x v="5"/>
    <s v="KÜB0"/>
    <s v="GRK"/>
    <s v="Zubehör"/>
    <x v="5"/>
    <n v="2"/>
    <n v="31.31"/>
    <n v="33"/>
    <n v="66"/>
    <n v="1.69"/>
    <n v="3.38"/>
    <n v="5.1212121212121209E-2"/>
    <n v="1"/>
    <m/>
    <x v="0"/>
    <s v="Nein"/>
    <x v="0"/>
  </r>
  <r>
    <n v="14571916"/>
    <x v="1"/>
    <x v="0"/>
    <n v="2000274"/>
    <s v="Sofortrechnung"/>
    <s v="Yasar.Yigitbilek"/>
    <x v="1"/>
    <s v="24575"/>
    <s v="Paketfabrik"/>
    <x v="1"/>
    <s v="2"/>
    <s v="101030417"/>
    <x v="301"/>
    <s v="Samsung A057G A05s 64GB"/>
    <n v="1"/>
    <n v="80.008700000000005"/>
    <n v="95"/>
    <n v="95"/>
    <n v="14.991300000000001"/>
    <n v="14.99"/>
    <n v="15.78"/>
    <s v="V0042"/>
    <x v="5"/>
    <s v="KÜB0"/>
    <s v="GRK"/>
    <s v="Geräte"/>
    <x v="5"/>
    <n v="1"/>
    <n v="80.008700000000005"/>
    <n v="95"/>
    <n v="95"/>
    <n v="14.991300000000001"/>
    <n v="14.99"/>
    <n v="0.15778947368421053"/>
    <n v="1"/>
    <m/>
    <x v="0"/>
    <s v="Nein"/>
    <x v="0"/>
  </r>
  <r>
    <n v="14571916"/>
    <x v="1"/>
    <x v="0"/>
    <n v="2000274"/>
    <s v="Sofortrechnung"/>
    <s v="Yasar.Yigitbilek"/>
    <x v="1"/>
    <s v="24575"/>
    <s v="Paketfabrik"/>
    <x v="1"/>
    <s v="3"/>
    <s v="101030582"/>
    <x v="181"/>
    <s v="Samsung P620N Tab S6 lite 128GB [WiFi]"/>
    <n v="2"/>
    <n v="181"/>
    <n v="192"/>
    <n v="384"/>
    <n v="11"/>
    <n v="22"/>
    <n v="5.72"/>
    <s v="V0042"/>
    <x v="5"/>
    <s v="KÜB0"/>
    <s v="GRK"/>
    <s v="Geräte"/>
    <x v="5"/>
    <n v="2"/>
    <n v="181"/>
    <n v="192"/>
    <n v="384"/>
    <n v="11"/>
    <n v="22"/>
    <n v="5.7291666666666664E-2"/>
    <n v="1"/>
    <m/>
    <x v="0"/>
    <s v="Nein"/>
    <x v="0"/>
  </r>
  <r>
    <n v="14571916"/>
    <x v="1"/>
    <x v="0"/>
    <n v="2000274"/>
    <s v="Sofortrechnung"/>
    <s v="Yasar.Yigitbilek"/>
    <x v="1"/>
    <s v="24575"/>
    <s v="Paketfabrik"/>
    <x v="1"/>
    <s v="4"/>
    <s v="101030382"/>
    <x v="28"/>
    <s v="Samsung S921B S24 5G 256GB"/>
    <n v="3"/>
    <n v="530.07069999999999"/>
    <n v="555"/>
    <n v="1665"/>
    <n v="24.929300000000001"/>
    <n v="74.790000000000006"/>
    <n v="4.49"/>
    <s v="V0042"/>
    <x v="5"/>
    <s v="KÜB0"/>
    <s v="GRK"/>
    <s v="Geräte"/>
    <x v="5"/>
    <n v="3"/>
    <n v="530.07069999999999"/>
    <n v="555"/>
    <n v="1665"/>
    <n v="24.929300000000001"/>
    <n v="74.790000000000006"/>
    <n v="4.4918918918918922E-2"/>
    <n v="1"/>
    <m/>
    <x v="0"/>
    <s v="Nein"/>
    <x v="0"/>
  </r>
  <r>
    <n v="14571900"/>
    <x v="1"/>
    <x v="0"/>
    <n v="2000275"/>
    <s v="Sofortrechnung"/>
    <s v="Yasar.Yigitbilek"/>
    <x v="1"/>
    <s v="30004"/>
    <s v="METRO Markets GmbH"/>
    <x v="3"/>
    <s v="1"/>
    <s v="900010024"/>
    <x v="73"/>
    <s v="Sonstiges"/>
    <n v="1"/>
    <n v="0"/>
    <n v="6.35"/>
    <n v="6.35"/>
    <n v="6.35"/>
    <n v="6.35"/>
    <m/>
    <s v="V0042"/>
    <x v="5"/>
    <s v="KÜB60"/>
    <s v="GRK"/>
    <s v="Sonstige"/>
    <x v="5"/>
    <n v="1"/>
    <n v="0"/>
    <n v="6.35"/>
    <n v="6.35"/>
    <n v="6.35"/>
    <n v="6.35"/>
    <n v="1"/>
    <n v="1"/>
    <m/>
    <x v="2"/>
    <s v="Ja"/>
    <x v="0"/>
  </r>
  <r>
    <n v="14571900"/>
    <x v="1"/>
    <x v="0"/>
    <n v="2000275"/>
    <s v="Sofortrechnung"/>
    <s v="Yasar.Yigitbilek"/>
    <x v="1"/>
    <s v="30004"/>
    <s v="METRO Markets GmbH"/>
    <x v="1"/>
    <s v="2"/>
    <s v="101030248"/>
    <x v="152"/>
    <s v="Samsung A546B A54 5G 128GB"/>
    <n v="1"/>
    <n v="220"/>
    <n v="244"/>
    <n v="244"/>
    <n v="24"/>
    <n v="24"/>
    <n v="9.83"/>
    <s v="V0042"/>
    <x v="5"/>
    <s v="KÜB60"/>
    <s v="GRK"/>
    <s v="Geräte"/>
    <x v="5"/>
    <n v="1"/>
    <n v="220"/>
    <n v="244"/>
    <n v="244"/>
    <n v="24"/>
    <n v="24"/>
    <n v="9.8360655737704916E-2"/>
    <n v="1"/>
    <m/>
    <x v="0"/>
    <s v="Nein"/>
    <x v="0"/>
  </r>
  <r>
    <n v="14571901"/>
    <x v="1"/>
    <x v="0"/>
    <n v="2000276"/>
    <s v="Sofortrechnung"/>
    <s v="Yasar.Yigitbilek"/>
    <x v="1"/>
    <s v="30004"/>
    <s v="METRO Markets GmbH"/>
    <x v="3"/>
    <s v="1"/>
    <s v="900010024"/>
    <x v="73"/>
    <s v="Sonstiges"/>
    <n v="1"/>
    <n v="0"/>
    <n v="6.35"/>
    <n v="6.35"/>
    <n v="6.35"/>
    <n v="6.35"/>
    <m/>
    <s v="V0042"/>
    <x v="5"/>
    <s v="KÜB60"/>
    <s v="GRK"/>
    <s v="Sonstige"/>
    <x v="5"/>
    <n v="1"/>
    <n v="0"/>
    <n v="6.35"/>
    <n v="6.35"/>
    <n v="6.35"/>
    <n v="6.35"/>
    <n v="1"/>
    <n v="1"/>
    <m/>
    <x v="2"/>
    <s v="Ja"/>
    <x v="0"/>
  </r>
  <r>
    <n v="14571901"/>
    <x v="1"/>
    <x v="0"/>
    <n v="2000276"/>
    <s v="Sofortrechnung"/>
    <s v="Yasar.Yigitbilek"/>
    <x v="1"/>
    <s v="30004"/>
    <s v="METRO Markets GmbH"/>
    <x v="1"/>
    <s v="2"/>
    <s v="101030214"/>
    <x v="259"/>
    <s v="Samsung S916B S23+ 5G 256GB"/>
    <n v="1"/>
    <n v="548.09519999999998"/>
    <n v="599"/>
    <n v="599"/>
    <n v="50.904800000000002"/>
    <n v="50.9"/>
    <n v="8.49"/>
    <s v="V0042"/>
    <x v="5"/>
    <s v="KÜB60"/>
    <s v="GRK"/>
    <s v="Geräte"/>
    <x v="5"/>
    <n v="1"/>
    <n v="548.09519999999998"/>
    <n v="599"/>
    <n v="599"/>
    <n v="50.904800000000002"/>
    <n v="50.9"/>
    <n v="8.4974958263772951E-2"/>
    <n v="1"/>
    <m/>
    <x v="0"/>
    <s v="Nein"/>
    <x v="0"/>
  </r>
  <r>
    <n v="14459176"/>
    <x v="1"/>
    <x v="0"/>
    <n v="2000277"/>
    <s v="Rechnungskorrektur Retoure"/>
    <s v="EAM\Aylin.Pehlivan"/>
    <x v="0"/>
    <s v="30428"/>
    <s v="GOLDEN BYTE COMMERCE M. - IKE"/>
    <x v="0"/>
    <s v="3"/>
    <s v="200690067"/>
    <x v="355"/>
    <s v="Xiaomi Watch S1 Pro"/>
    <n v="1"/>
    <n v="142.85"/>
    <n v="153"/>
    <n v="153"/>
    <n v="10.15"/>
    <n v="10.15"/>
    <n v="6.63"/>
    <s v="V0164"/>
    <x v="4"/>
    <s v="KPUD"/>
    <s v="EXP"/>
    <s v="Zubehör"/>
    <x v="4"/>
    <n v="-1"/>
    <n v="142.85"/>
    <n v="153"/>
    <n v="-153"/>
    <n v="-10.15"/>
    <n v="-10.15"/>
    <n v="-6.6339869281045752E-2"/>
    <n v="-1"/>
    <m/>
    <x v="0"/>
    <s v="Nein"/>
    <x v="1"/>
  </r>
  <r>
    <n v="14571921"/>
    <x v="1"/>
    <x v="0"/>
    <n v="2000278"/>
    <s v="Sofortrechnung"/>
    <s v="Yasar.Yigitbilek"/>
    <x v="0"/>
    <s v="27409"/>
    <s v="Mobitel AG"/>
    <x v="0"/>
    <s v="1"/>
    <s v="201230002"/>
    <x v="343"/>
    <s v="Sony Playstation Portal Remote Player"/>
    <n v="1"/>
    <n v="175"/>
    <n v="195"/>
    <n v="195"/>
    <n v="20"/>
    <n v="20"/>
    <n v="10.25"/>
    <s v="V0020"/>
    <x v="6"/>
    <s v="KPUD"/>
    <s v="EXP"/>
    <s v="Zubehör"/>
    <x v="6"/>
    <n v="1"/>
    <n v="175"/>
    <n v="195"/>
    <n v="195"/>
    <n v="20"/>
    <n v="20"/>
    <n v="0.10256410256410256"/>
    <n v="1"/>
    <m/>
    <x v="0"/>
    <s v="Nein"/>
    <x v="0"/>
  </r>
  <r>
    <n v="14571921"/>
    <x v="1"/>
    <x v="0"/>
    <n v="2000278"/>
    <s v="Sofortrechnung"/>
    <s v="Yasar.Yigitbilek"/>
    <x v="0"/>
    <s v="27409"/>
    <s v="Mobitel AG"/>
    <x v="1"/>
    <s v="2"/>
    <s v="101030455"/>
    <x v="234"/>
    <s v="Samsung A356B A35 5G 128GB"/>
    <n v="20"/>
    <n v="190.3897"/>
    <n v="197"/>
    <n v="3940"/>
    <n v="6.6102999999999996"/>
    <n v="132.21"/>
    <n v="3.35"/>
    <s v="V0020"/>
    <x v="6"/>
    <s v="KPUD"/>
    <s v="EXP"/>
    <s v="Geräte"/>
    <x v="6"/>
    <n v="20"/>
    <n v="190.3897"/>
    <n v="197"/>
    <n v="3940"/>
    <n v="6.6102999999999996"/>
    <n v="132.21"/>
    <n v="3.3555837563451776E-2"/>
    <n v="1"/>
    <m/>
    <x v="0"/>
    <s v="Nein"/>
    <x v="0"/>
  </r>
  <r>
    <n v="14571921"/>
    <x v="1"/>
    <x v="0"/>
    <n v="2000278"/>
    <s v="Sofortrechnung"/>
    <s v="Yasar.Yigitbilek"/>
    <x v="0"/>
    <s v="27409"/>
    <s v="Mobitel AG"/>
    <x v="1"/>
    <s v="3"/>
    <s v="100302778"/>
    <x v="166"/>
    <s v="Apple iPhone 14 Plus 128GB"/>
    <n v="15"/>
    <n v="541"/>
    <n v="561"/>
    <n v="8415"/>
    <n v="20"/>
    <n v="300"/>
    <n v="3.56"/>
    <s v="V0020"/>
    <x v="6"/>
    <s v="KPUD"/>
    <s v="EXP"/>
    <s v="Geräte"/>
    <x v="6"/>
    <n v="15"/>
    <n v="541"/>
    <n v="561"/>
    <n v="8415"/>
    <n v="20"/>
    <n v="300"/>
    <n v="3.5650623885918005E-2"/>
    <n v="1"/>
    <m/>
    <x v="0"/>
    <s v="Nein"/>
    <x v="0"/>
  </r>
  <r>
    <n v="14571928"/>
    <x v="1"/>
    <x v="0"/>
    <n v="2000279"/>
    <s v="Sofortrechnung"/>
    <s v="Yasar.Yigitbilek"/>
    <x v="2"/>
    <s v="27910"/>
    <s v="Euronics XXL - Medien-Markt Vater GmbH"/>
    <x v="1"/>
    <s v="1"/>
    <s v="101030353"/>
    <x v="38"/>
    <s v="Samsung A256B A25 5G 128GB"/>
    <n v="3"/>
    <n v="164.98509999999999"/>
    <n v="179"/>
    <n v="537"/>
    <n v="14.014900000000001"/>
    <n v="42.04"/>
    <n v="7.82"/>
    <s v="V0134"/>
    <x v="10"/>
    <s v="KABB0"/>
    <s v="FHK"/>
    <s v="Geräte"/>
    <x v="2"/>
    <n v="3"/>
    <n v="164.98509999999999"/>
    <n v="179"/>
    <n v="537"/>
    <n v="14.014900000000001"/>
    <n v="42.04"/>
    <n v="7.828677839851024E-2"/>
    <n v="1"/>
    <m/>
    <x v="0"/>
    <s v="Nein"/>
    <x v="0"/>
  </r>
  <r>
    <n v="14571928"/>
    <x v="1"/>
    <x v="0"/>
    <n v="2000279"/>
    <s v="Sofortrechnung"/>
    <s v="Yasar.Yigitbilek"/>
    <x v="2"/>
    <s v="27910"/>
    <s v="Euronics XXL - Medien-Markt Vater GmbH"/>
    <x v="1"/>
    <s v="2"/>
    <s v="101300037"/>
    <x v="91"/>
    <s v="Apple iPhone 14 128GB"/>
    <n v="1"/>
    <n v="492.46980000000002"/>
    <n v="519"/>
    <n v="519"/>
    <n v="26.530200000000001"/>
    <n v="26.53"/>
    <n v="5.1100000000000003"/>
    <s v="V0134"/>
    <x v="10"/>
    <s v="KABB0"/>
    <s v="FHK"/>
    <s v="Geräte"/>
    <x v="2"/>
    <n v="1"/>
    <n v="492.46980000000002"/>
    <n v="519"/>
    <n v="519"/>
    <n v="26.530200000000001"/>
    <n v="26.53"/>
    <n v="5.1117533718689788E-2"/>
    <n v="1"/>
    <m/>
    <x v="0"/>
    <s v="Nein"/>
    <x v="0"/>
  </r>
  <r>
    <n v="14571712"/>
    <x v="1"/>
    <x v="0"/>
    <n v="2000280"/>
    <s v="Sofortrechnung"/>
    <s v="Yasar.Yigitbilek"/>
    <x v="2"/>
    <s v="26907"/>
    <s v="Ashop Wanne"/>
    <x v="0"/>
    <s v="1"/>
    <s v="200300199"/>
    <x v="356"/>
    <s v="Apple Watch Ultra LTE 49mm Titan Ocean"/>
    <n v="1"/>
    <n v="550"/>
    <n v="610"/>
    <n v="610"/>
    <n v="60"/>
    <n v="60"/>
    <n v="9.83"/>
    <s v="V0162"/>
    <x v="8"/>
    <s v="KABB5"/>
    <s v="FHK"/>
    <s v="Zubehör"/>
    <x v="2"/>
    <n v="1"/>
    <n v="550"/>
    <n v="610"/>
    <n v="610"/>
    <n v="60"/>
    <n v="60"/>
    <n v="9.8360655737704916E-2"/>
    <n v="1"/>
    <m/>
    <x v="0"/>
    <s v="Nein"/>
    <x v="0"/>
  </r>
  <r>
    <n v="14571912"/>
    <x v="1"/>
    <x v="0"/>
    <n v="2000281"/>
    <s v="Sofortrechnung"/>
    <s v="Yasar.Yigitbilek"/>
    <x v="2"/>
    <s v="30383"/>
    <s v="Festnetz Stadter Nootz Mobilfunk UG &amp; Co. KG"/>
    <x v="1"/>
    <s v="1"/>
    <s v="101030407"/>
    <x v="126"/>
    <s v="Samsung A155F A15 128GB"/>
    <n v="3"/>
    <n v="116.874"/>
    <n v="129"/>
    <n v="387"/>
    <n v="12.125999999999999"/>
    <n v="36.380000000000003"/>
    <n v="9.4"/>
    <s v="V0162"/>
    <x v="8"/>
    <s v="KABB0"/>
    <s v="FHK"/>
    <s v="Geräte"/>
    <x v="2"/>
    <n v="3"/>
    <n v="116.874"/>
    <n v="129"/>
    <n v="387"/>
    <n v="12.125999999999999"/>
    <n v="36.380000000000003"/>
    <n v="9.4005167958656335E-2"/>
    <n v="1"/>
    <m/>
    <x v="0"/>
    <s v="Nein"/>
    <x v="0"/>
  </r>
  <r>
    <n v="14571864"/>
    <x v="1"/>
    <x v="0"/>
    <n v="2000282"/>
    <s v="Sofortrechnung"/>
    <s v="Yasar.Yigitbilek"/>
    <x v="2"/>
    <s v="24729"/>
    <s v="MFC Connect GmbH &amp; Co. KG"/>
    <x v="1"/>
    <s v="1"/>
    <s v="100302941"/>
    <x v="190"/>
    <s v="Apple iPhone 15 Pro 256GB"/>
    <n v="1"/>
    <n v="880"/>
    <n v="945"/>
    <n v="945"/>
    <n v="65"/>
    <n v="65"/>
    <n v="6.87"/>
    <s v="V0162"/>
    <x v="8"/>
    <s v="KABB0"/>
    <s v="FHK"/>
    <s v="Geräte"/>
    <x v="2"/>
    <n v="1"/>
    <n v="880"/>
    <n v="945"/>
    <n v="945"/>
    <n v="65"/>
    <n v="65"/>
    <n v="6.8783068783068779E-2"/>
    <n v="1"/>
    <m/>
    <x v="0"/>
    <s v="Nein"/>
    <x v="0"/>
  </r>
  <r>
    <n v="14571724"/>
    <x v="1"/>
    <x v="0"/>
    <n v="2000283"/>
    <s v="Sofortrechnung"/>
    <s v="Yasar.Yigitbilek"/>
    <x v="2"/>
    <s v="30033"/>
    <s v="Connection Dorsten GmbH"/>
    <x v="1"/>
    <s v="1"/>
    <s v="100034490"/>
    <x v="219"/>
    <s v="Samsung S928B S24 Ultra 5G 256GB"/>
    <n v="1"/>
    <n v="821.67439999999999"/>
    <n v="799"/>
    <n v="799"/>
    <n v="-22.674399999999999"/>
    <n v="-22.67"/>
    <n v="-2.83"/>
    <s v="V0162"/>
    <x v="8"/>
    <s v="KABB0"/>
    <s v="FHK"/>
    <s v="Geräte"/>
    <x v="2"/>
    <n v="1"/>
    <n v="821.67439999999999"/>
    <n v="799"/>
    <n v="799"/>
    <n v="-22.674399999999999"/>
    <n v="-22.67"/>
    <n v="-2.8372966207759701E-2"/>
    <n v="1"/>
    <m/>
    <x v="0"/>
    <s v="Nein"/>
    <x v="1"/>
  </r>
  <r>
    <n v="14563777"/>
    <x v="1"/>
    <x v="0"/>
    <n v="2000284"/>
    <s v="Rechnungskorrektur Retoure"/>
    <s v="EAM\Aylin.Pehlivan"/>
    <x v="0"/>
    <s v="27898"/>
    <s v="Websend BV"/>
    <x v="1"/>
    <s v="1"/>
    <s v="101030417"/>
    <x v="301"/>
    <s v="Samsung A057G A05s 64GB"/>
    <n v="2"/>
    <n v="80.008700000000005"/>
    <n v="84"/>
    <n v="168"/>
    <n v="3.9912999999999998"/>
    <n v="7.98"/>
    <n v="4.75"/>
    <s v="V0164"/>
    <x v="4"/>
    <s v="KPUD"/>
    <s v="EXP"/>
    <s v="Geräte"/>
    <x v="4"/>
    <n v="-2"/>
    <n v="80.008700000000005"/>
    <n v="84"/>
    <n v="-168"/>
    <n v="-3.9912999999999998"/>
    <n v="-7.98"/>
    <n v="-4.7500000000000001E-2"/>
    <n v="-1"/>
    <m/>
    <x v="0"/>
    <s v="Nein"/>
    <x v="1"/>
  </r>
  <r>
    <n v="14571531"/>
    <x v="1"/>
    <x v="0"/>
    <n v="2000285"/>
    <s v="Sofortrechnung"/>
    <s v="Yasar.Yigitbilek"/>
    <x v="0"/>
    <s v="29313"/>
    <s v="Dylan Vella"/>
    <x v="1"/>
    <s v="1"/>
    <s v="100303125"/>
    <x v="277"/>
    <s v="Apple iPhone 16 Pro 256GB"/>
    <n v="1"/>
    <n v="994"/>
    <n v="1032"/>
    <n v="1032"/>
    <n v="38"/>
    <n v="38"/>
    <n v="3.68"/>
    <s v="V0164"/>
    <x v="4"/>
    <s v="KPUD"/>
    <s v="EXP"/>
    <s v="Geräte"/>
    <x v="4"/>
    <n v="1"/>
    <n v="994"/>
    <n v="1032"/>
    <n v="1032"/>
    <n v="38"/>
    <n v="38"/>
    <n v="3.6821705426356592E-2"/>
    <n v="1"/>
    <m/>
    <x v="0"/>
    <s v="Nein"/>
    <x v="0"/>
  </r>
  <r>
    <n v="14571531"/>
    <x v="1"/>
    <x v="0"/>
    <n v="2000285"/>
    <s v="Sofortrechnung"/>
    <s v="Yasar.Yigitbilek"/>
    <x v="0"/>
    <s v="29313"/>
    <s v="Dylan Vella"/>
    <x v="1"/>
    <s v="2"/>
    <s v="100303125"/>
    <x v="277"/>
    <s v="Apple iPhone 16 Pro 256GB"/>
    <n v="1"/>
    <n v="994"/>
    <n v="1032"/>
    <n v="1032"/>
    <n v="38"/>
    <n v="38"/>
    <n v="3.68"/>
    <s v="V0164"/>
    <x v="4"/>
    <s v="KPUD"/>
    <s v="EXP"/>
    <s v="Geräte"/>
    <x v="4"/>
    <n v="1"/>
    <n v="994"/>
    <n v="1032"/>
    <n v="1032"/>
    <n v="38"/>
    <n v="38"/>
    <n v="3.6821705426356592E-2"/>
    <n v="1"/>
    <m/>
    <x v="0"/>
    <s v="Nein"/>
    <x v="0"/>
  </r>
  <r>
    <n v="14571531"/>
    <x v="1"/>
    <x v="0"/>
    <n v="2000285"/>
    <s v="Sofortrechnung"/>
    <s v="Yasar.Yigitbilek"/>
    <x v="0"/>
    <s v="29313"/>
    <s v="Dylan Vella"/>
    <x v="1"/>
    <s v="3"/>
    <s v="100303120"/>
    <x v="117"/>
    <s v="Apple iPhone 16 Pro 128GB"/>
    <n v="1"/>
    <n v="911.63229999999999"/>
    <n v="919"/>
    <n v="919"/>
    <n v="7.3677000000000001"/>
    <n v="7.37"/>
    <n v="0.8"/>
    <s v="V0164"/>
    <x v="4"/>
    <s v="KPUD"/>
    <s v="EXP"/>
    <s v="Geräte"/>
    <x v="4"/>
    <n v="1"/>
    <n v="911.63229999999999"/>
    <n v="919"/>
    <n v="919"/>
    <n v="7.3677000000000001"/>
    <n v="7.37"/>
    <n v="8.0195865070729049E-3"/>
    <n v="1"/>
    <m/>
    <x v="0"/>
    <s v="Nein"/>
    <x v="0"/>
  </r>
  <r>
    <n v="14571531"/>
    <x v="1"/>
    <x v="0"/>
    <n v="2000285"/>
    <s v="Sofortrechnung"/>
    <s v="Yasar.Yigitbilek"/>
    <x v="0"/>
    <s v="29313"/>
    <s v="Dylan Vella"/>
    <x v="1"/>
    <s v="4"/>
    <s v="100303138"/>
    <x v="357"/>
    <s v="Apple iPhone 16 Pro Max 256GB"/>
    <n v="3"/>
    <n v="1088.1931999999999"/>
    <n v="1125"/>
    <n v="3375"/>
    <n v="36.806800000000003"/>
    <n v="110.42"/>
    <n v="3.27"/>
    <s v="V0164"/>
    <x v="4"/>
    <s v="KPUD"/>
    <s v="EXP"/>
    <s v="Geräte"/>
    <x v="4"/>
    <n v="3"/>
    <n v="1088.1931999999999"/>
    <n v="1125"/>
    <n v="3375"/>
    <n v="36.806800000000003"/>
    <n v="110.42"/>
    <n v="3.2717037037037038E-2"/>
    <n v="1"/>
    <m/>
    <x v="0"/>
    <s v="Nein"/>
    <x v="0"/>
  </r>
  <r>
    <n v="14571531"/>
    <x v="1"/>
    <x v="0"/>
    <n v="2000285"/>
    <s v="Sofortrechnung"/>
    <s v="Yasar.Yigitbilek"/>
    <x v="0"/>
    <s v="29313"/>
    <s v="Dylan Vella"/>
    <x v="1"/>
    <s v="5"/>
    <s v="100303138"/>
    <x v="357"/>
    <s v="Apple iPhone 16 Pro Max 256GB"/>
    <n v="2"/>
    <n v="1088.1931999999999"/>
    <n v="1125"/>
    <n v="2250"/>
    <n v="36.806800000000003"/>
    <n v="73.61"/>
    <n v="3.27"/>
    <s v="V0164"/>
    <x v="4"/>
    <s v="KPUD"/>
    <s v="EXP"/>
    <s v="Geräte"/>
    <x v="4"/>
    <n v="2"/>
    <n v="1088.1931999999999"/>
    <n v="1125"/>
    <n v="2250"/>
    <n v="36.806800000000003"/>
    <n v="73.61"/>
    <n v="3.2715555555555553E-2"/>
    <n v="1"/>
    <m/>
    <x v="0"/>
    <s v="Nein"/>
    <x v="0"/>
  </r>
  <r>
    <n v="14571531"/>
    <x v="1"/>
    <x v="0"/>
    <n v="2000285"/>
    <s v="Sofortrechnung"/>
    <s v="Yasar.Yigitbilek"/>
    <x v="0"/>
    <s v="29313"/>
    <s v="Dylan Vella"/>
    <x v="1"/>
    <s v="6"/>
    <s v="100303138"/>
    <x v="357"/>
    <s v="Apple iPhone 16 Pro Max 256GB"/>
    <n v="1"/>
    <n v="1088.1931999999999"/>
    <n v="1125"/>
    <n v="1125"/>
    <n v="36.806800000000003"/>
    <n v="36.81"/>
    <n v="3.27"/>
    <s v="V0164"/>
    <x v="4"/>
    <s v="KPUD"/>
    <s v="EXP"/>
    <s v="Geräte"/>
    <x v="4"/>
    <n v="1"/>
    <n v="1088.1931999999999"/>
    <n v="1125"/>
    <n v="1125"/>
    <n v="36.806800000000003"/>
    <n v="36.81"/>
    <n v="3.2719999999999999E-2"/>
    <n v="1"/>
    <m/>
    <x v="0"/>
    <s v="Nein"/>
    <x v="0"/>
  </r>
  <r>
    <n v="14571531"/>
    <x v="1"/>
    <x v="0"/>
    <n v="2000285"/>
    <s v="Sofortrechnung"/>
    <s v="Yasar.Yigitbilek"/>
    <x v="0"/>
    <s v="29313"/>
    <s v="Dylan Vella"/>
    <x v="1"/>
    <s v="7"/>
    <s v="100303126"/>
    <x v="333"/>
    <s v="Apple iPhone 16 Pro 256GB"/>
    <n v="1"/>
    <n v="994"/>
    <n v="1037"/>
    <n v="1037"/>
    <n v="43"/>
    <n v="43"/>
    <n v="4.1399999999999997"/>
    <s v="V0164"/>
    <x v="4"/>
    <s v="KPUD"/>
    <s v="EXP"/>
    <s v="Geräte"/>
    <x v="4"/>
    <n v="1"/>
    <n v="994"/>
    <n v="1037"/>
    <n v="1037"/>
    <n v="43"/>
    <n v="43"/>
    <n v="4.1465766634522665E-2"/>
    <n v="1"/>
    <m/>
    <x v="0"/>
    <s v="Nein"/>
    <x v="0"/>
  </r>
  <r>
    <n v="14571531"/>
    <x v="1"/>
    <x v="0"/>
    <n v="2000285"/>
    <s v="Sofortrechnung"/>
    <s v="Yasar.Yigitbilek"/>
    <x v="0"/>
    <s v="29313"/>
    <s v="Dylan Vella"/>
    <x v="1"/>
    <s v="8"/>
    <s v="100303126"/>
    <x v="333"/>
    <s v="Apple iPhone 16 Pro 256GB"/>
    <n v="1"/>
    <n v="994"/>
    <n v="1037"/>
    <n v="1037"/>
    <n v="43"/>
    <n v="43"/>
    <n v="4.1399999999999997"/>
    <s v="V0164"/>
    <x v="4"/>
    <s v="KPUD"/>
    <s v="EXP"/>
    <s v="Geräte"/>
    <x v="4"/>
    <n v="1"/>
    <n v="994"/>
    <n v="1037"/>
    <n v="1037"/>
    <n v="43"/>
    <n v="43"/>
    <n v="4.1465766634522665E-2"/>
    <n v="1"/>
    <m/>
    <x v="0"/>
    <s v="Nein"/>
    <x v="0"/>
  </r>
  <r>
    <n v="14571531"/>
    <x v="1"/>
    <x v="0"/>
    <n v="2000285"/>
    <s v="Sofortrechnung"/>
    <s v="Yasar.Yigitbilek"/>
    <x v="0"/>
    <s v="29313"/>
    <s v="Dylan Vella"/>
    <x v="1"/>
    <s v="9"/>
    <s v="100034495"/>
    <x v="306"/>
    <s v="Samsung S928B S24 Ultra 5G 512GB"/>
    <n v="1"/>
    <n v="795"/>
    <n v="855"/>
    <n v="855"/>
    <n v="60"/>
    <n v="60"/>
    <n v="7.01"/>
    <s v="V0164"/>
    <x v="4"/>
    <s v="KPUD"/>
    <s v="EXP"/>
    <s v="Geräte"/>
    <x v="4"/>
    <n v="1"/>
    <n v="795"/>
    <n v="855"/>
    <n v="855"/>
    <n v="60"/>
    <n v="60"/>
    <n v="7.0175438596491224E-2"/>
    <n v="1"/>
    <m/>
    <x v="0"/>
    <s v="Nein"/>
    <x v="0"/>
  </r>
  <r>
    <n v="14571531"/>
    <x v="1"/>
    <x v="0"/>
    <n v="2000285"/>
    <s v="Sofortrechnung"/>
    <s v="Yasar.Yigitbilek"/>
    <x v="0"/>
    <s v="29313"/>
    <s v="Dylan Vella"/>
    <x v="1"/>
    <s v="10"/>
    <s v="101030398"/>
    <x v="274"/>
    <s v="Samsung S928B S24 Ultra 5G 512GB"/>
    <n v="1"/>
    <n v="863.52620000000002"/>
    <n v="852"/>
    <n v="852"/>
    <n v="-11.526199999999999"/>
    <n v="-11.53"/>
    <n v="-1.35"/>
    <s v="V0164"/>
    <x v="4"/>
    <s v="KPUD"/>
    <s v="EXP"/>
    <s v="Geräte"/>
    <x v="4"/>
    <n v="1"/>
    <n v="863.52620000000002"/>
    <n v="852"/>
    <n v="852"/>
    <n v="-11.526199999999999"/>
    <n v="-11.53"/>
    <n v="-1.3532863849765257E-2"/>
    <n v="1"/>
    <m/>
    <x v="0"/>
    <s v="Nein"/>
    <x v="1"/>
  </r>
  <r>
    <n v="14571531"/>
    <x v="1"/>
    <x v="0"/>
    <n v="2000285"/>
    <s v="Sofortrechnung"/>
    <s v="Yasar.Yigitbilek"/>
    <x v="0"/>
    <s v="29313"/>
    <s v="Dylan Vella"/>
    <x v="1"/>
    <s v="11"/>
    <s v="100302478"/>
    <x v="79"/>
    <s v="Apple iPhone 13 128GB"/>
    <n v="1"/>
    <n v="417.46170000000001"/>
    <n v="427"/>
    <n v="427"/>
    <n v="9.5382999999999996"/>
    <n v="9.5399999999999991"/>
    <n v="2.23"/>
    <s v="V0164"/>
    <x v="4"/>
    <s v="KPUD"/>
    <s v="EXP"/>
    <s v="Geräte"/>
    <x v="4"/>
    <n v="1"/>
    <n v="417.46170000000001"/>
    <n v="427"/>
    <n v="427"/>
    <n v="9.5382999999999996"/>
    <n v="9.5399999999999991"/>
    <n v="2.234192037470726E-2"/>
    <n v="1"/>
    <m/>
    <x v="0"/>
    <s v="Nein"/>
    <x v="0"/>
  </r>
  <r>
    <n v="14571531"/>
    <x v="1"/>
    <x v="0"/>
    <n v="2000285"/>
    <s v="Sofortrechnung"/>
    <s v="Yasar.Yigitbilek"/>
    <x v="0"/>
    <s v="29313"/>
    <s v="Dylan Vella"/>
    <x v="1"/>
    <s v="12"/>
    <s v="100302952"/>
    <x v="20"/>
    <s v="Apple iPhone 15 128GB"/>
    <n v="1"/>
    <n v="605"/>
    <n v="625"/>
    <n v="625"/>
    <n v="20"/>
    <n v="20"/>
    <n v="3.2"/>
    <s v="V0164"/>
    <x v="4"/>
    <s v="KPUD"/>
    <s v="EXP"/>
    <s v="Geräte"/>
    <x v="4"/>
    <n v="1"/>
    <n v="605"/>
    <n v="625"/>
    <n v="625"/>
    <n v="20"/>
    <n v="20"/>
    <n v="3.2000000000000001E-2"/>
    <n v="1"/>
    <m/>
    <x v="0"/>
    <s v="Nein"/>
    <x v="0"/>
  </r>
  <r>
    <n v="14571531"/>
    <x v="1"/>
    <x v="0"/>
    <n v="2000285"/>
    <s v="Sofortrechnung"/>
    <s v="Yasar.Yigitbilek"/>
    <x v="0"/>
    <s v="29313"/>
    <s v="Dylan Vella"/>
    <x v="1"/>
    <s v="13"/>
    <s v="101030449"/>
    <x v="62"/>
    <s v="Samsung A155F A15 128GB"/>
    <n v="10"/>
    <n v="112.0598"/>
    <n v="129"/>
    <n v="1290"/>
    <n v="16.940200000000001"/>
    <n v="169.4"/>
    <n v="13.13"/>
    <s v="V0164"/>
    <x v="4"/>
    <s v="KPUD"/>
    <s v="EXP"/>
    <s v="Geräte"/>
    <x v="4"/>
    <n v="10"/>
    <n v="112.0598"/>
    <n v="129"/>
    <n v="1290"/>
    <n v="16.940200000000001"/>
    <n v="169.4"/>
    <n v="0.13131782945736434"/>
    <n v="1"/>
    <m/>
    <x v="0"/>
    <s v="Nein"/>
    <x v="0"/>
  </r>
  <r>
    <n v="14571531"/>
    <x v="1"/>
    <x v="0"/>
    <n v="2000285"/>
    <s v="Sofortrechnung"/>
    <s v="Yasar.Yigitbilek"/>
    <x v="0"/>
    <s v="29313"/>
    <s v="Dylan Vella"/>
    <x v="1"/>
    <s v="14"/>
    <s v="101300308"/>
    <x v="80"/>
    <s v="Apple iPhone 16 Pro Max 256GB"/>
    <n v="1"/>
    <n v="1065.5192"/>
    <n v="1109"/>
    <n v="1109"/>
    <n v="43.480800000000002"/>
    <n v="43.48"/>
    <n v="3.92"/>
    <s v="V0164"/>
    <x v="4"/>
    <s v="KPUD"/>
    <s v="EXP"/>
    <s v="Geräte"/>
    <x v="4"/>
    <n v="1"/>
    <n v="1065.5192"/>
    <n v="1109"/>
    <n v="1109"/>
    <n v="43.480800000000002"/>
    <n v="43.48"/>
    <n v="3.9206492335437326E-2"/>
    <n v="1"/>
    <m/>
    <x v="0"/>
    <s v="Nein"/>
    <x v="0"/>
  </r>
  <r>
    <n v="14571531"/>
    <x v="1"/>
    <x v="0"/>
    <n v="2000285"/>
    <s v="Sofortrechnung"/>
    <s v="Yasar.Yigitbilek"/>
    <x v="0"/>
    <s v="29313"/>
    <s v="Dylan Vella"/>
    <x v="1"/>
    <s v="15"/>
    <s v="100303091"/>
    <x v="358"/>
    <s v="Apple iPhone 16 128GB"/>
    <n v="4"/>
    <n v="704"/>
    <n v="719"/>
    <n v="2876"/>
    <n v="15"/>
    <n v="60"/>
    <n v="2.08"/>
    <s v="V0164"/>
    <x v="4"/>
    <s v="KPUD"/>
    <s v="EXP"/>
    <s v="Geräte"/>
    <x v="4"/>
    <n v="4"/>
    <n v="704"/>
    <n v="719"/>
    <n v="2876"/>
    <n v="15"/>
    <n v="60"/>
    <n v="2.0862308762169681E-2"/>
    <n v="1"/>
    <m/>
    <x v="0"/>
    <s v="Nein"/>
    <x v="0"/>
  </r>
  <r>
    <n v="14571531"/>
    <x v="1"/>
    <x v="0"/>
    <n v="2000285"/>
    <s v="Sofortrechnung"/>
    <s v="Yasar.Yigitbilek"/>
    <x v="0"/>
    <s v="29313"/>
    <s v="Dylan Vella"/>
    <x v="1"/>
    <s v="16"/>
    <s v="101030660"/>
    <x v="235"/>
    <s v="Samsung A155F A15 128GB"/>
    <n v="10"/>
    <n v="107.65519999999999"/>
    <n v="129"/>
    <n v="1290"/>
    <n v="21.344799999999999"/>
    <n v="213.45"/>
    <n v="16.54"/>
    <s v="V0164"/>
    <x v="4"/>
    <s v="KPUD"/>
    <s v="EXP"/>
    <s v="Geräte"/>
    <x v="4"/>
    <n v="10"/>
    <n v="107.65519999999999"/>
    <n v="129"/>
    <n v="1290"/>
    <n v="21.344799999999999"/>
    <n v="213.45"/>
    <n v="0.16546511627906976"/>
    <n v="1"/>
    <m/>
    <x v="0"/>
    <s v="Nein"/>
    <x v="0"/>
  </r>
  <r>
    <n v="14571531"/>
    <x v="1"/>
    <x v="0"/>
    <n v="2000285"/>
    <s v="Sofortrechnung"/>
    <s v="Yasar.Yigitbilek"/>
    <x v="0"/>
    <s v="29313"/>
    <s v="Dylan Vella"/>
    <x v="1"/>
    <s v="17"/>
    <s v="100303136"/>
    <x v="215"/>
    <s v="Apple iPhone 16 Pro Max 256GB"/>
    <n v="1"/>
    <n v="1087"/>
    <n v="1119"/>
    <n v="1119"/>
    <n v="32"/>
    <n v="32"/>
    <n v="2.85"/>
    <s v="V0164"/>
    <x v="4"/>
    <s v="KPUD"/>
    <s v="EXP"/>
    <s v="Geräte"/>
    <x v="4"/>
    <n v="1"/>
    <n v="1087"/>
    <n v="1119"/>
    <n v="1119"/>
    <n v="32"/>
    <n v="32"/>
    <n v="2.8596961572832886E-2"/>
    <n v="1"/>
    <m/>
    <x v="0"/>
    <s v="Nein"/>
    <x v="0"/>
  </r>
  <r>
    <n v="14571531"/>
    <x v="1"/>
    <x v="0"/>
    <n v="2000285"/>
    <s v="Sofortrechnung"/>
    <s v="Yasar.Yigitbilek"/>
    <x v="0"/>
    <s v="29313"/>
    <s v="Dylan Vella"/>
    <x v="1"/>
    <s v="18"/>
    <s v="100303135"/>
    <x v="359"/>
    <s v="Apple iPhone 16 Pro Max 256GB"/>
    <n v="1"/>
    <n v="1087"/>
    <n v="1135"/>
    <n v="1135"/>
    <n v="48"/>
    <n v="48"/>
    <n v="4.22"/>
    <s v="V0164"/>
    <x v="4"/>
    <s v="KPUD"/>
    <s v="EXP"/>
    <s v="Geräte"/>
    <x v="4"/>
    <n v="1"/>
    <n v="1087"/>
    <n v="1135"/>
    <n v="1135"/>
    <n v="48"/>
    <n v="48"/>
    <n v="4.2290748898678412E-2"/>
    <n v="1"/>
    <m/>
    <x v="0"/>
    <s v="Nein"/>
    <x v="0"/>
  </r>
  <r>
    <n v="14571531"/>
    <x v="1"/>
    <x v="0"/>
    <n v="2000285"/>
    <s v="Sofortrechnung"/>
    <s v="Yasar.Yigitbilek"/>
    <x v="0"/>
    <s v="29313"/>
    <s v="Dylan Vella"/>
    <x v="1"/>
    <s v="19"/>
    <s v="101300212"/>
    <x v="41"/>
    <s v="Apple iPhone 16 128GB"/>
    <n v="2"/>
    <n v="646.71050000000002"/>
    <n v="709"/>
    <n v="1418"/>
    <n v="62.289499999999997"/>
    <n v="124.58"/>
    <n v="8.7799999999999994"/>
    <s v="V0164"/>
    <x v="4"/>
    <s v="KPUD"/>
    <s v="EXP"/>
    <s v="Geräte"/>
    <x v="4"/>
    <n v="2"/>
    <n v="646.71050000000002"/>
    <n v="709"/>
    <n v="1418"/>
    <n v="62.289499999999997"/>
    <n v="124.58"/>
    <n v="8.7856135401974608E-2"/>
    <n v="1"/>
    <m/>
    <x v="0"/>
    <s v="Nein"/>
    <x v="0"/>
  </r>
  <r>
    <n v="14571931"/>
    <x v="1"/>
    <x v="0"/>
    <n v="2000286"/>
    <s v="Sofortrechnung"/>
    <s v="Yasar.Yigitbilek"/>
    <x v="2"/>
    <s v="27602"/>
    <s v="Conaricom  GmbH"/>
    <x v="1"/>
    <s v="1"/>
    <s v="100303138"/>
    <x v="357"/>
    <s v="Apple iPhone 16 Pro Max 256GB"/>
    <n v="2"/>
    <n v="1088.1931999999999"/>
    <n v="1125"/>
    <n v="2250"/>
    <n v="36.806800000000003"/>
    <n v="73.61"/>
    <n v="3.27"/>
    <s v="V0162"/>
    <x v="8"/>
    <s v="KABB7"/>
    <s v="FHK"/>
    <s v="Geräte"/>
    <x v="2"/>
    <n v="2"/>
    <n v="1088.1931999999999"/>
    <n v="1125"/>
    <n v="2250"/>
    <n v="36.806800000000003"/>
    <n v="73.61"/>
    <n v="3.2715555555555553E-2"/>
    <n v="1"/>
    <m/>
    <x v="0"/>
    <s v="Nein"/>
    <x v="0"/>
  </r>
  <r>
    <n v="14571931"/>
    <x v="1"/>
    <x v="0"/>
    <n v="2000286"/>
    <s v="Sofortrechnung"/>
    <s v="Yasar.Yigitbilek"/>
    <x v="2"/>
    <s v="27602"/>
    <s v="Conaricom  GmbH"/>
    <x v="1"/>
    <s v="2"/>
    <s v="100303137"/>
    <x v="209"/>
    <s v="Apple iPhone 16 Pro Max 256GB"/>
    <n v="1"/>
    <n v="1101.0044"/>
    <n v="1119"/>
    <n v="1119"/>
    <n v="17.9956"/>
    <n v="18"/>
    <n v="1.6"/>
    <s v="V0162"/>
    <x v="8"/>
    <s v="KABB7"/>
    <s v="FHK"/>
    <s v="Geräte"/>
    <x v="2"/>
    <n v="1"/>
    <n v="1101.0044"/>
    <n v="1119"/>
    <n v="1119"/>
    <n v="17.9956"/>
    <n v="18"/>
    <n v="1.6085790884718499E-2"/>
    <n v="1"/>
    <m/>
    <x v="0"/>
    <s v="Nein"/>
    <x v="0"/>
  </r>
  <r>
    <n v="14571931"/>
    <x v="1"/>
    <x v="0"/>
    <n v="2000286"/>
    <s v="Sofortrechnung"/>
    <s v="Yasar.Yigitbilek"/>
    <x v="2"/>
    <s v="27602"/>
    <s v="Conaricom  GmbH"/>
    <x v="1"/>
    <s v="3"/>
    <s v="100303136"/>
    <x v="215"/>
    <s v="Apple iPhone 16 Pro Max 256GB"/>
    <n v="1"/>
    <n v="1087"/>
    <n v="1125"/>
    <n v="1125"/>
    <n v="38"/>
    <n v="38"/>
    <n v="3.37"/>
    <s v="V0162"/>
    <x v="8"/>
    <s v="KABB7"/>
    <s v="FHK"/>
    <s v="Geräte"/>
    <x v="2"/>
    <n v="1"/>
    <n v="1087"/>
    <n v="1125"/>
    <n v="1125"/>
    <n v="38"/>
    <n v="38"/>
    <n v="3.3777777777777775E-2"/>
    <n v="1"/>
    <m/>
    <x v="0"/>
    <s v="Nein"/>
    <x v="0"/>
  </r>
  <r>
    <n v="14571931"/>
    <x v="1"/>
    <x v="0"/>
    <n v="2000286"/>
    <s v="Sofortrechnung"/>
    <s v="Yasar.Yigitbilek"/>
    <x v="2"/>
    <s v="27602"/>
    <s v="Conaricom  GmbH"/>
    <x v="1"/>
    <s v="4"/>
    <s v="100303135"/>
    <x v="359"/>
    <s v="Apple iPhone 16 Pro Max 256GB"/>
    <n v="1"/>
    <n v="1087"/>
    <n v="1135"/>
    <n v="1135"/>
    <n v="48"/>
    <n v="48"/>
    <n v="4.22"/>
    <s v="V0162"/>
    <x v="8"/>
    <s v="KABB7"/>
    <s v="FHK"/>
    <s v="Geräte"/>
    <x v="2"/>
    <n v="1"/>
    <n v="1087"/>
    <n v="1135"/>
    <n v="1135"/>
    <n v="48"/>
    <n v="48"/>
    <n v="4.2290748898678412E-2"/>
    <n v="1"/>
    <m/>
    <x v="0"/>
    <s v="Nein"/>
    <x v="0"/>
  </r>
  <r>
    <n v="14571948"/>
    <x v="1"/>
    <x v="0"/>
    <n v="2000287"/>
    <s v="Sofortrechnung"/>
    <s v="Yasar.Yigitbilek"/>
    <x v="1"/>
    <s v="23836"/>
    <s v="API GmbH"/>
    <x v="1"/>
    <s v="1"/>
    <s v="101030647"/>
    <x v="155"/>
    <s v="Samsung S721B S24 FE 5G 256GB"/>
    <n v="10"/>
    <n v="492"/>
    <n v="505"/>
    <n v="5050"/>
    <n v="13"/>
    <n v="130"/>
    <n v="2.57"/>
    <s v="V0012"/>
    <x v="1"/>
    <s v="KÜB30"/>
    <s v="GRK"/>
    <s v="Geräte"/>
    <x v="1"/>
    <n v="10"/>
    <n v="492"/>
    <n v="505"/>
    <n v="5050"/>
    <n v="13"/>
    <n v="130"/>
    <n v="2.5742574257425741E-2"/>
    <n v="1"/>
    <m/>
    <x v="0"/>
    <s v="Nein"/>
    <x v="0"/>
  </r>
  <r>
    <n v="14568799"/>
    <x v="1"/>
    <x v="0"/>
    <n v="2000288"/>
    <s v="Sofortrechnung"/>
    <s v="Yasar.Yigitbilek"/>
    <x v="2"/>
    <s v="30087"/>
    <s v="DSW-Telekommunikation GmbH"/>
    <x v="0"/>
    <s v="1"/>
    <s v="200140043"/>
    <x v="360"/>
    <s v="Telekom Glasfaser Modem 2"/>
    <n v="6"/>
    <n v="32.909999999999997"/>
    <n v="35.5"/>
    <n v="213"/>
    <n v="2.59"/>
    <n v="15.54"/>
    <n v="7.29"/>
    <s v="V0161"/>
    <x v="7"/>
    <s v="KVAB30"/>
    <s v="FHK"/>
    <s v="Zubehör"/>
    <x v="2"/>
    <n v="6"/>
    <n v="32.909999999999997"/>
    <n v="35.5"/>
    <n v="213"/>
    <n v="2.59"/>
    <n v="15.54"/>
    <n v="7.2957746478873237E-2"/>
    <n v="1"/>
    <m/>
    <x v="0"/>
    <s v="Nein"/>
    <x v="0"/>
  </r>
  <r>
    <n v="14569773"/>
    <x v="1"/>
    <x v="0"/>
    <n v="2000289"/>
    <s v="Sofortrechnung"/>
    <s v="Yasar.Yigitbilek"/>
    <x v="2"/>
    <s v="30087"/>
    <s v="DSW-Telekommunikation GmbH"/>
    <x v="0"/>
    <s v="1"/>
    <s v="200140043"/>
    <x v="360"/>
    <s v="Telekom Glasfaser Modem 2"/>
    <n v="6"/>
    <n v="32.909999999999997"/>
    <n v="35.5"/>
    <n v="213"/>
    <n v="2.59"/>
    <n v="15.54"/>
    <n v="7.29"/>
    <s v="V0161"/>
    <x v="7"/>
    <s v="KVAB30"/>
    <s v="FHK"/>
    <s v="Zubehör"/>
    <x v="2"/>
    <n v="6"/>
    <n v="32.909999999999997"/>
    <n v="35.5"/>
    <n v="213"/>
    <n v="2.59"/>
    <n v="15.54"/>
    <n v="7.2957746478873237E-2"/>
    <n v="1"/>
    <m/>
    <x v="0"/>
    <s v="Nein"/>
    <x v="0"/>
  </r>
  <r>
    <n v="14571675"/>
    <x v="1"/>
    <x v="0"/>
    <n v="2000290"/>
    <s v="Sofortrechnung"/>
    <s v="Yasar.Yigitbilek"/>
    <x v="0"/>
    <s v="30422"/>
    <s v="PC Distribution SPA"/>
    <x v="1"/>
    <s v="1"/>
    <s v="101030425"/>
    <x v="207"/>
    <s v="Samsung A256B A25 5G 128GB"/>
    <n v="20"/>
    <n v="160.5153"/>
    <n v="164"/>
    <n v="3280"/>
    <n v="3.4847000000000001"/>
    <n v="69.69"/>
    <n v="2.12"/>
    <s v="V0018"/>
    <x v="16"/>
    <s v="VKASSE"/>
    <s v="EXP"/>
    <s v="Geräte"/>
    <x v="11"/>
    <n v="20"/>
    <n v="160.5153"/>
    <n v="164"/>
    <n v="3280"/>
    <n v="3.4847000000000001"/>
    <n v="69.69"/>
    <n v="2.1246951219512193E-2"/>
    <n v="1"/>
    <m/>
    <x v="0"/>
    <s v="Nein"/>
    <x v="0"/>
  </r>
  <r>
    <n v="14571675"/>
    <x v="1"/>
    <x v="0"/>
    <n v="2000290"/>
    <s v="Sofortrechnung"/>
    <s v="Yasar.Yigitbilek"/>
    <x v="0"/>
    <s v="30422"/>
    <s v="PC Distribution SPA"/>
    <x v="1"/>
    <s v="2"/>
    <s v="101690329"/>
    <x v="288"/>
    <s v="Xiaomi Redmi 14C 8GB/256GB"/>
    <n v="10"/>
    <n v="101"/>
    <n v="107"/>
    <n v="1070"/>
    <n v="6"/>
    <n v="60"/>
    <n v="5.6"/>
    <s v="V0018"/>
    <x v="16"/>
    <s v="VKASSE"/>
    <s v="EXP"/>
    <s v="Geräte"/>
    <x v="11"/>
    <n v="10"/>
    <n v="101"/>
    <n v="107"/>
    <n v="1070"/>
    <n v="6"/>
    <n v="60"/>
    <n v="5.6074766355140186E-2"/>
    <n v="1"/>
    <m/>
    <x v="0"/>
    <s v="Nein"/>
    <x v="0"/>
  </r>
  <r>
    <n v="14571675"/>
    <x v="1"/>
    <x v="0"/>
    <n v="2000290"/>
    <s v="Sofortrechnung"/>
    <s v="Yasar.Yigitbilek"/>
    <x v="0"/>
    <s v="30422"/>
    <s v="PC Distribution SPA"/>
    <x v="1"/>
    <s v="3"/>
    <s v="100302952"/>
    <x v="20"/>
    <s v="Apple iPhone 15 128GB"/>
    <n v="10"/>
    <n v="605"/>
    <n v="625"/>
    <n v="6250"/>
    <n v="20"/>
    <n v="200"/>
    <n v="3.2"/>
    <s v="V0018"/>
    <x v="16"/>
    <s v="VKASSE"/>
    <s v="EXP"/>
    <s v="Geräte"/>
    <x v="11"/>
    <n v="10"/>
    <n v="605"/>
    <n v="625"/>
    <n v="6250"/>
    <n v="20"/>
    <n v="200"/>
    <n v="3.2000000000000001E-2"/>
    <n v="1"/>
    <m/>
    <x v="0"/>
    <s v="Nein"/>
    <x v="0"/>
  </r>
  <r>
    <n v="14571675"/>
    <x v="1"/>
    <x v="0"/>
    <n v="2000290"/>
    <s v="Sofortrechnung"/>
    <s v="Yasar.Yigitbilek"/>
    <x v="0"/>
    <s v="30422"/>
    <s v="PC Distribution SPA"/>
    <x v="1"/>
    <s v="4"/>
    <s v="101030485"/>
    <x v="39"/>
    <s v="Samsung A556B A55 5G 128GB"/>
    <n v="20"/>
    <n v="254.48859999999999"/>
    <n v="262"/>
    <n v="5240"/>
    <n v="7.5114000000000001"/>
    <n v="150.22999999999999"/>
    <n v="2.86"/>
    <s v="V0018"/>
    <x v="16"/>
    <s v="VKASSE"/>
    <s v="EXP"/>
    <s v="Geräte"/>
    <x v="11"/>
    <n v="20"/>
    <n v="254.48859999999999"/>
    <n v="262"/>
    <n v="5240"/>
    <n v="7.5114000000000001"/>
    <n v="150.22999999999999"/>
    <n v="2.8669847328244274E-2"/>
    <n v="1"/>
    <m/>
    <x v="0"/>
    <s v="Nein"/>
    <x v="0"/>
  </r>
  <r>
    <n v="14571675"/>
    <x v="1"/>
    <x v="0"/>
    <n v="2000290"/>
    <s v="Sofortrechnung"/>
    <s v="Yasar.Yigitbilek"/>
    <x v="0"/>
    <s v="30422"/>
    <s v="PC Distribution SPA"/>
    <x v="1"/>
    <s v="5"/>
    <s v="101030493"/>
    <x v="140"/>
    <s v="Samsung A356B A35 5G 256GB"/>
    <n v="8"/>
    <n v="224"/>
    <n v="233"/>
    <n v="1864"/>
    <n v="9"/>
    <n v="72"/>
    <n v="3.86"/>
    <s v="V0018"/>
    <x v="16"/>
    <s v="VKASSE"/>
    <s v="EXP"/>
    <s v="Geräte"/>
    <x v="11"/>
    <n v="8"/>
    <n v="224"/>
    <n v="233"/>
    <n v="1864"/>
    <n v="9"/>
    <n v="72"/>
    <n v="3.8626609442060089E-2"/>
    <n v="1"/>
    <m/>
    <x v="0"/>
    <s v="Nein"/>
    <x v="0"/>
  </r>
  <r>
    <n v="14571675"/>
    <x v="1"/>
    <x v="0"/>
    <n v="2000290"/>
    <s v="Sofortrechnung"/>
    <s v="Yasar.Yigitbilek"/>
    <x v="0"/>
    <s v="30422"/>
    <s v="PC Distribution SPA"/>
    <x v="1"/>
    <s v="6"/>
    <s v="101030587"/>
    <x v="361"/>
    <s v="Samsung A256B A25 5G 256GB"/>
    <n v="3"/>
    <n v="180.64879999999999"/>
    <n v="194"/>
    <n v="582"/>
    <n v="13.3512"/>
    <n v="40.049999999999997"/>
    <n v="6.88"/>
    <s v="V0018"/>
    <x v="16"/>
    <s v="VKASSE"/>
    <s v="EXP"/>
    <s v="Geräte"/>
    <x v="11"/>
    <n v="3"/>
    <n v="180.64879999999999"/>
    <n v="194"/>
    <n v="582"/>
    <n v="13.3512"/>
    <n v="40.049999999999997"/>
    <n v="6.8814432989690713E-2"/>
    <n v="1"/>
    <m/>
    <x v="0"/>
    <s v="Nein"/>
    <x v="0"/>
  </r>
  <r>
    <n v="14571675"/>
    <x v="1"/>
    <x v="0"/>
    <n v="2000290"/>
    <s v="Sofortrechnung"/>
    <s v="Yasar.Yigitbilek"/>
    <x v="0"/>
    <s v="30422"/>
    <s v="PC Distribution SPA"/>
    <x v="1"/>
    <s v="7"/>
    <s v="100303148"/>
    <x v="196"/>
    <s v="Apple iPhone 15 Pro 512GB"/>
    <n v="1"/>
    <n v="944.7826"/>
    <n v="1035"/>
    <n v="1035"/>
    <n v="90.217399999999998"/>
    <n v="90.22"/>
    <n v="8.7100000000000009"/>
    <s v="V0018"/>
    <x v="16"/>
    <s v="VKASSE"/>
    <s v="EXP"/>
    <s v="Geräte"/>
    <x v="11"/>
    <n v="1"/>
    <n v="944.7826"/>
    <n v="1035"/>
    <n v="1035"/>
    <n v="90.217399999999998"/>
    <n v="90.22"/>
    <n v="8.7169082125603869E-2"/>
    <n v="1"/>
    <m/>
    <x v="0"/>
    <s v="Nein"/>
    <x v="0"/>
  </r>
  <r>
    <n v="14571675"/>
    <x v="1"/>
    <x v="0"/>
    <n v="2000290"/>
    <s v="Sofortrechnung"/>
    <s v="Yasar.Yigitbilek"/>
    <x v="0"/>
    <s v="30422"/>
    <s v="PC Distribution SPA"/>
    <x v="1"/>
    <s v="8"/>
    <s v="101030471"/>
    <x v="129"/>
    <s v="Samsung A356B A35 5G 256GB"/>
    <n v="3"/>
    <n v="223.98009999999999"/>
    <n v="233"/>
    <n v="699"/>
    <n v="9.0198999999999998"/>
    <n v="27.06"/>
    <n v="3.87"/>
    <s v="V0018"/>
    <x v="16"/>
    <s v="VKASSE"/>
    <s v="EXP"/>
    <s v="Geräte"/>
    <x v="11"/>
    <n v="3"/>
    <n v="223.98009999999999"/>
    <n v="233"/>
    <n v="699"/>
    <n v="9.0198999999999998"/>
    <n v="27.06"/>
    <n v="3.8712446351931329E-2"/>
    <n v="1"/>
    <m/>
    <x v="0"/>
    <s v="Nein"/>
    <x v="0"/>
  </r>
  <r>
    <n v="14571942"/>
    <x v="1"/>
    <x v="0"/>
    <n v="2000291"/>
    <s v="Sofortrechnung"/>
    <s v="Yasar.Yigitbilek"/>
    <x v="1"/>
    <s v="26898"/>
    <s v="Wortmann Telecom GmbH"/>
    <x v="1"/>
    <s v="1"/>
    <s v="101030517"/>
    <x v="329"/>
    <s v="Samsung X810N Tab S9+ 256GB [WiFi]"/>
    <n v="30"/>
    <n v="555"/>
    <n v="615"/>
    <n v="18450"/>
    <n v="60"/>
    <n v="1800"/>
    <n v="9.75"/>
    <s v="V0012"/>
    <x v="1"/>
    <s v="KÜB8"/>
    <s v="GRK"/>
    <s v="Geräte"/>
    <x v="1"/>
    <n v="30"/>
    <n v="555"/>
    <n v="615"/>
    <n v="18450"/>
    <n v="60"/>
    <n v="1800"/>
    <n v="9.7560975609756101E-2"/>
    <n v="1"/>
    <m/>
    <x v="0"/>
    <s v="Nein"/>
    <x v="0"/>
  </r>
  <r>
    <n v="14571937"/>
    <x v="1"/>
    <x v="0"/>
    <n v="2000292"/>
    <s v="Sofortrechnung"/>
    <s v="Yasar.Yigitbilek"/>
    <x v="3"/>
    <s v="40009"/>
    <s v="Rene Hohlfeld"/>
    <x v="1"/>
    <s v="1"/>
    <s v="100303138"/>
    <x v="357"/>
    <s v="Apple iPhone 16 Pro Max 256GB"/>
    <n v="1"/>
    <n v="1088.1931999999999"/>
    <n v="1528.8"/>
    <n v="1528.8"/>
    <n v="440.60680000000002"/>
    <n v="196.52"/>
    <n v="28.82"/>
    <s v="V0159"/>
    <x v="12"/>
    <s v="O-COFI"/>
    <s v="FHK"/>
    <s v="Geräte"/>
    <x v="2"/>
    <n v="1"/>
    <n v="1088.1931999999999"/>
    <n v="1528.8"/>
    <n v="1528.8"/>
    <n v="440.60680000000002"/>
    <n v="196.52"/>
    <n v="0.12854526425954999"/>
    <n v="1"/>
    <m/>
    <x v="0"/>
    <s v="Nein"/>
    <x v="0"/>
  </r>
  <r>
    <n v="14567668"/>
    <x v="1"/>
    <x v="0"/>
    <n v="2000293"/>
    <s v="Sofortrechnung"/>
    <s v="Yasar.Yigitbilek"/>
    <x v="3"/>
    <s v="40009"/>
    <s v="Fabienne Peter"/>
    <x v="0"/>
    <s v="1"/>
    <s v="200210008"/>
    <x v="362"/>
    <s v="Microsoft Xbox Series S 512GB Starter Bundle"/>
    <n v="1"/>
    <n v="257.97000000000003"/>
    <n v="328.86"/>
    <n v="328.86"/>
    <n v="70.89"/>
    <n v="18.38"/>
    <n v="21.55"/>
    <s v="V0159"/>
    <x v="12"/>
    <s v="O-COFI"/>
    <s v="FHK"/>
    <s v="Zubehör"/>
    <x v="2"/>
    <n v="1"/>
    <n v="257.97000000000003"/>
    <n v="328.86"/>
    <n v="328.86"/>
    <n v="70.89"/>
    <n v="18.38"/>
    <n v="5.5890044395791517E-2"/>
    <n v="1"/>
    <m/>
    <x v="0"/>
    <s v="Nein"/>
    <x v="0"/>
  </r>
  <r>
    <n v="14571939"/>
    <x v="1"/>
    <x v="0"/>
    <n v="2000294"/>
    <s v="Sofortrechnung"/>
    <s v="Yasar.Yigitbilek"/>
    <x v="3"/>
    <s v="40009"/>
    <s v="Mia Krüger"/>
    <x v="0"/>
    <s v="1"/>
    <s v="201230001"/>
    <x v="208"/>
    <s v="Sony Playstation 5 Slim Disc Edition"/>
    <n v="1"/>
    <n v="405.41669999999999"/>
    <n v="578.88"/>
    <n v="578.88"/>
    <n v="173.4633"/>
    <n v="81.03"/>
    <n v="29.96"/>
    <s v="V0159"/>
    <x v="12"/>
    <s v="O-COFI"/>
    <s v="FHK"/>
    <s v="Zubehör"/>
    <x v="2"/>
    <n v="1"/>
    <n v="405.41669999999999"/>
    <n v="578.88"/>
    <n v="578.88"/>
    <n v="173.4633"/>
    <n v="81.03"/>
    <n v="0.13997719734660033"/>
    <n v="1"/>
    <m/>
    <x v="0"/>
    <s v="Nein"/>
    <x v="0"/>
  </r>
  <r>
    <n v="14571953"/>
    <x v="1"/>
    <x v="0"/>
    <n v="2000295"/>
    <s v="Sofortrechnung"/>
    <s v="eam\mustafa.oezer"/>
    <x v="1"/>
    <s v="30888"/>
    <s v="Yukatel GmbH"/>
    <x v="1"/>
    <s v="1"/>
    <s v="101030382"/>
    <x v="28"/>
    <s v="Samsung S921B S24 5G 256GB"/>
    <n v="40"/>
    <n v="530.07069999999999"/>
    <n v="541"/>
    <n v="21640"/>
    <n v="10.9293"/>
    <n v="437.17"/>
    <n v="2.02"/>
    <s v="V0164"/>
    <x v="4"/>
    <s v="KÜB0"/>
    <s v="GRK"/>
    <s v="Geräte"/>
    <x v="4"/>
    <n v="40"/>
    <n v="530.07069999999999"/>
    <n v="541"/>
    <n v="21640"/>
    <n v="10.9293"/>
    <n v="437.17"/>
    <n v="2.0201940850277263E-2"/>
    <n v="1"/>
    <m/>
    <x v="0"/>
    <s v="Nein"/>
    <x v="0"/>
  </r>
  <r>
    <n v="14571953"/>
    <x v="1"/>
    <x v="0"/>
    <n v="2000295"/>
    <s v="Sofortrechnung"/>
    <s v="eam\mustafa.oezer"/>
    <x v="1"/>
    <s v="30888"/>
    <s v="Yukatel GmbH"/>
    <x v="1"/>
    <s v="2"/>
    <s v="100034413"/>
    <x v="151"/>
    <s v="Samsung S911B S23 5G 256GB"/>
    <n v="50"/>
    <n v="471"/>
    <n v="480"/>
    <n v="24000"/>
    <n v="9"/>
    <n v="450"/>
    <n v="1.87"/>
    <s v="V0164"/>
    <x v="4"/>
    <s v="KÜB0"/>
    <s v="GRK"/>
    <s v="Geräte"/>
    <x v="4"/>
    <n v="50"/>
    <n v="471"/>
    <n v="480"/>
    <n v="24000"/>
    <n v="9"/>
    <n v="450"/>
    <n v="1.8749999999999999E-2"/>
    <n v="1"/>
    <m/>
    <x v="0"/>
    <s v="Nein"/>
    <x v="0"/>
  </r>
  <r>
    <n v="14571953"/>
    <x v="1"/>
    <x v="0"/>
    <n v="2000295"/>
    <s v="Sofortrechnung"/>
    <s v="eam\mustafa.oezer"/>
    <x v="1"/>
    <s v="30888"/>
    <s v="Yukatel GmbH"/>
    <x v="1"/>
    <s v="3"/>
    <s v="100690667"/>
    <x v="154"/>
    <s v="Xiaomi Redmi 13C 5G 4GB/128GB"/>
    <n v="31"/>
    <n v="86"/>
    <n v="87"/>
    <n v="2697"/>
    <n v="1"/>
    <n v="31"/>
    <n v="1.1399999999999999"/>
    <s v="V0164"/>
    <x v="4"/>
    <s v="KÜB0"/>
    <s v="GRK"/>
    <s v="Geräte"/>
    <x v="4"/>
    <n v="31"/>
    <n v="86"/>
    <n v="87"/>
    <n v="2697"/>
    <n v="1"/>
    <n v="31"/>
    <n v="1.1494252873563218E-2"/>
    <n v="1"/>
    <m/>
    <x v="0"/>
    <s v="Nein"/>
    <x v="0"/>
  </r>
  <r>
    <n v="14571953"/>
    <x v="1"/>
    <x v="0"/>
    <n v="2000295"/>
    <s v="Sofortrechnung"/>
    <s v="eam\mustafa.oezer"/>
    <x v="1"/>
    <s v="30888"/>
    <s v="Yukatel GmbH"/>
    <x v="1"/>
    <s v="4"/>
    <s v="100690666"/>
    <x v="363"/>
    <s v="Xiaomi Redmi 13C 5G 4GB/128GB"/>
    <n v="40"/>
    <n v="86"/>
    <n v="87"/>
    <n v="3480"/>
    <n v="1"/>
    <n v="40"/>
    <n v="1.1399999999999999"/>
    <s v="V0164"/>
    <x v="4"/>
    <s v="KÜB0"/>
    <s v="GRK"/>
    <s v="Geräte"/>
    <x v="4"/>
    <n v="40"/>
    <n v="86"/>
    <n v="87"/>
    <n v="3480"/>
    <n v="1"/>
    <n v="40"/>
    <n v="1.1494252873563218E-2"/>
    <n v="1"/>
    <m/>
    <x v="0"/>
    <s v="Nein"/>
    <x v="0"/>
  </r>
  <r>
    <n v="14571894"/>
    <x v="1"/>
    <x v="0"/>
    <n v="2000296"/>
    <s v="Sofortrechnung"/>
    <s v="eam\bekir.ahmed"/>
    <x v="0"/>
    <s v="27973"/>
    <s v="A.L.P. (AELIOTIS) TRADING LIMITED"/>
    <x v="1"/>
    <s v="1"/>
    <s v="100303125"/>
    <x v="277"/>
    <s v="Apple iPhone 16 Pro 256GB"/>
    <n v="5"/>
    <n v="994"/>
    <n v="1029"/>
    <n v="5145"/>
    <n v="35"/>
    <n v="175"/>
    <n v="3.4"/>
    <s v="V0012"/>
    <x v="1"/>
    <s v="KPUD"/>
    <s v="EXP"/>
    <s v="Geräte"/>
    <x v="1"/>
    <n v="5"/>
    <n v="994"/>
    <n v="1029"/>
    <n v="5145"/>
    <n v="35"/>
    <n v="175"/>
    <n v="3.4013605442176874E-2"/>
    <n v="1"/>
    <m/>
    <x v="0"/>
    <s v="Nein"/>
    <x v="0"/>
  </r>
  <r>
    <n v="14571894"/>
    <x v="1"/>
    <x v="0"/>
    <n v="2000296"/>
    <s v="Sofortrechnung"/>
    <s v="eam\bekir.ahmed"/>
    <x v="0"/>
    <s v="27973"/>
    <s v="A.L.P. (AELIOTIS) TRADING LIMITED"/>
    <x v="1"/>
    <s v="2"/>
    <s v="100303126"/>
    <x v="333"/>
    <s v="Apple iPhone 16 Pro 256GB"/>
    <n v="5"/>
    <n v="994"/>
    <n v="1029"/>
    <n v="5145"/>
    <n v="35"/>
    <n v="175"/>
    <n v="3.4"/>
    <s v="V0012"/>
    <x v="1"/>
    <s v="KPUD"/>
    <s v="EXP"/>
    <s v="Geräte"/>
    <x v="1"/>
    <n v="5"/>
    <n v="994"/>
    <n v="1029"/>
    <n v="5145"/>
    <n v="35"/>
    <n v="175"/>
    <n v="3.4013605442176874E-2"/>
    <n v="1"/>
    <m/>
    <x v="0"/>
    <s v="Nein"/>
    <x v="0"/>
  </r>
  <r>
    <n v="14571894"/>
    <x v="1"/>
    <x v="0"/>
    <n v="2000296"/>
    <s v="Sofortrechnung"/>
    <s v="eam\bekir.ahmed"/>
    <x v="0"/>
    <s v="27973"/>
    <s v="A.L.P. (AELIOTIS) TRADING LIMITED"/>
    <x v="0"/>
    <s v="3"/>
    <s v="201300064"/>
    <x v="116"/>
    <s v="Apple AirPods 4 ANC"/>
    <n v="1"/>
    <n v="145.5"/>
    <n v="150"/>
    <n v="150"/>
    <n v="4.5"/>
    <n v="4.5"/>
    <n v="3"/>
    <s v="V0012"/>
    <x v="1"/>
    <s v="KPUD"/>
    <s v="EXP"/>
    <s v="Zubehör"/>
    <x v="1"/>
    <n v="1"/>
    <n v="145.5"/>
    <n v="150"/>
    <n v="150"/>
    <n v="4.5"/>
    <n v="4.5"/>
    <n v="0.03"/>
    <n v="1"/>
    <m/>
    <x v="0"/>
    <s v="Nein"/>
    <x v="0"/>
  </r>
  <r>
    <n v="14571894"/>
    <x v="1"/>
    <x v="0"/>
    <n v="2000296"/>
    <s v="Sofortrechnung"/>
    <s v="eam\bekir.ahmed"/>
    <x v="0"/>
    <s v="27973"/>
    <s v="A.L.P. (AELIOTIS) TRADING LIMITED"/>
    <x v="1"/>
    <s v="4"/>
    <s v="101300111"/>
    <x v="285"/>
    <s v="Apple iPad 10.9&quot; 2022 64GB [WiFi]"/>
    <n v="2"/>
    <n v="295.3005"/>
    <n v="302"/>
    <n v="604"/>
    <n v="6.6994999999999996"/>
    <n v="13.4"/>
    <n v="2.21"/>
    <s v="V0012"/>
    <x v="1"/>
    <s v="KPUD"/>
    <s v="EXP"/>
    <s v="Geräte"/>
    <x v="1"/>
    <n v="2"/>
    <n v="295.3005"/>
    <n v="302"/>
    <n v="604"/>
    <n v="6.6994999999999996"/>
    <n v="13.4"/>
    <n v="2.2185430463576159E-2"/>
    <n v="1"/>
    <m/>
    <x v="0"/>
    <s v="Nein"/>
    <x v="0"/>
  </r>
  <r>
    <n v="14571894"/>
    <x v="1"/>
    <x v="0"/>
    <n v="2000296"/>
    <s v="Sofortrechnung"/>
    <s v="eam\bekir.ahmed"/>
    <x v="0"/>
    <s v="27973"/>
    <s v="A.L.P. (AELIOTIS) TRADING LIMITED"/>
    <x v="1"/>
    <s v="5"/>
    <s v="101030654"/>
    <x v="44"/>
    <s v="Samsung X216B Tab A9+ 5G 128GB"/>
    <n v="1"/>
    <n v="179"/>
    <n v="202"/>
    <n v="202"/>
    <n v="23"/>
    <n v="23"/>
    <n v="11.38"/>
    <s v="V0012"/>
    <x v="1"/>
    <s v="KPUD"/>
    <s v="EXP"/>
    <s v="Geräte"/>
    <x v="1"/>
    <n v="1"/>
    <n v="179"/>
    <n v="202"/>
    <n v="202"/>
    <n v="23"/>
    <n v="23"/>
    <n v="0.11386138613861387"/>
    <n v="1"/>
    <m/>
    <x v="0"/>
    <s v="Nein"/>
    <x v="0"/>
  </r>
  <r>
    <n v="14571894"/>
    <x v="1"/>
    <x v="0"/>
    <n v="2000296"/>
    <s v="Sofortrechnung"/>
    <s v="eam\bekir.ahmed"/>
    <x v="0"/>
    <s v="27973"/>
    <s v="A.L.P. (AELIOTIS) TRADING LIMITED"/>
    <x v="0"/>
    <s v="6"/>
    <s v="201300063"/>
    <x v="229"/>
    <s v="Apple AirPods 4"/>
    <n v="2"/>
    <n v="105.0431"/>
    <n v="112.5"/>
    <n v="225"/>
    <n v="7.4569000000000001"/>
    <n v="14.91"/>
    <n v="6.62"/>
    <s v="V0012"/>
    <x v="1"/>
    <s v="KPUD"/>
    <s v="EXP"/>
    <s v="Zubehör"/>
    <x v="1"/>
    <n v="2"/>
    <n v="105.0431"/>
    <n v="112.5"/>
    <n v="225"/>
    <n v="7.4569000000000001"/>
    <n v="14.91"/>
    <n v="6.6266666666666668E-2"/>
    <n v="1"/>
    <m/>
    <x v="0"/>
    <s v="Nein"/>
    <x v="0"/>
  </r>
  <r>
    <n v="14571894"/>
    <x v="1"/>
    <x v="0"/>
    <n v="2000296"/>
    <s v="Sofortrechnung"/>
    <s v="eam\bekir.ahmed"/>
    <x v="0"/>
    <s v="27973"/>
    <s v="A.L.P. (AELIOTIS) TRADING LIMITED"/>
    <x v="1"/>
    <s v="7"/>
    <s v="100303123"/>
    <x v="334"/>
    <s v="Apple iPhone 16 Pro 256GB"/>
    <n v="5"/>
    <n v="994"/>
    <n v="1029"/>
    <n v="5145"/>
    <n v="35"/>
    <n v="175"/>
    <n v="3.4"/>
    <s v="V0012"/>
    <x v="1"/>
    <s v="KPUD"/>
    <s v="EXP"/>
    <s v="Geräte"/>
    <x v="1"/>
    <n v="5"/>
    <n v="994"/>
    <n v="1029"/>
    <n v="5145"/>
    <n v="35"/>
    <n v="175"/>
    <n v="3.4013605442176874E-2"/>
    <n v="1"/>
    <m/>
    <x v="0"/>
    <s v="Nein"/>
    <x v="0"/>
  </r>
  <r>
    <n v="14571966"/>
    <x v="1"/>
    <x v="0"/>
    <n v="2000297"/>
    <s v="Sofortrechnung"/>
    <s v="eam\mustafa.oezer"/>
    <x v="0"/>
    <s v="30221"/>
    <s v="DCS ApS"/>
    <x v="0"/>
    <s v="1"/>
    <s v="200060071"/>
    <x v="25"/>
    <s v="Google Pixel 8a Case"/>
    <n v="6"/>
    <n v="14.01"/>
    <n v="14"/>
    <n v="84"/>
    <n v="-0.01"/>
    <n v="-0.06"/>
    <n v="-7.0000000000000007E-2"/>
    <s v="V0164"/>
    <x v="4"/>
    <s v="KPUD"/>
    <s v="EXP"/>
    <s v="Zubehör"/>
    <x v="4"/>
    <n v="6"/>
    <n v="14.01"/>
    <n v="14"/>
    <n v="84"/>
    <n v="-0.01"/>
    <n v="-0.06"/>
    <n v="-7.1428571428571429E-4"/>
    <n v="1"/>
    <m/>
    <x v="0"/>
    <s v="Nein"/>
    <x v="1"/>
  </r>
  <r>
    <n v="14571966"/>
    <x v="1"/>
    <x v="0"/>
    <n v="2000297"/>
    <s v="Sofortrechnung"/>
    <s v="eam\mustafa.oezer"/>
    <x v="0"/>
    <s v="30221"/>
    <s v="DCS ApS"/>
    <x v="1"/>
    <s v="2"/>
    <s v="101030390"/>
    <x v="348"/>
    <s v="Samsung S926B S24+ 5G 512GB"/>
    <n v="3"/>
    <n v="690"/>
    <n v="738"/>
    <n v="2214"/>
    <n v="48"/>
    <n v="144"/>
    <n v="6.5"/>
    <s v="V0164"/>
    <x v="4"/>
    <s v="KPUD"/>
    <s v="EXP"/>
    <s v="Geräte"/>
    <x v="4"/>
    <n v="3"/>
    <n v="690"/>
    <n v="738"/>
    <n v="2214"/>
    <n v="48"/>
    <n v="144"/>
    <n v="6.5040650406504072E-2"/>
    <n v="1"/>
    <m/>
    <x v="0"/>
    <s v="Nein"/>
    <x v="0"/>
  </r>
  <r>
    <n v="14571966"/>
    <x v="1"/>
    <x v="0"/>
    <n v="2000297"/>
    <s v="Sofortrechnung"/>
    <s v="eam\mustafa.oezer"/>
    <x v="0"/>
    <s v="30221"/>
    <s v="DCS ApS"/>
    <x v="1"/>
    <s v="3"/>
    <s v="100034614"/>
    <x v="29"/>
    <s v="Samsung X510N Tab S9 FE 256GB [WiFi]"/>
    <n v="5"/>
    <n v="332"/>
    <n v="359"/>
    <n v="1795"/>
    <n v="27"/>
    <n v="135"/>
    <n v="7.52"/>
    <s v="V0164"/>
    <x v="4"/>
    <s v="KPUD"/>
    <s v="EXP"/>
    <s v="Geräte"/>
    <x v="4"/>
    <n v="5"/>
    <n v="332"/>
    <n v="359"/>
    <n v="1795"/>
    <n v="27"/>
    <n v="135"/>
    <n v="7.5208913649025072E-2"/>
    <n v="1"/>
    <m/>
    <x v="0"/>
    <s v="Nein"/>
    <x v="0"/>
  </r>
  <r>
    <n v="14571966"/>
    <x v="1"/>
    <x v="0"/>
    <n v="2000297"/>
    <s v="Sofortrechnung"/>
    <s v="eam\mustafa.oezer"/>
    <x v="0"/>
    <s v="30221"/>
    <s v="DCS ApS"/>
    <x v="1"/>
    <s v="4"/>
    <s v="100302481"/>
    <x v="81"/>
    <s v="Apple iPhone 13 128GB"/>
    <n v="10"/>
    <n v="416"/>
    <n v="427"/>
    <n v="4270"/>
    <n v="11"/>
    <n v="110"/>
    <n v="2.57"/>
    <s v="V0164"/>
    <x v="4"/>
    <s v="KPUD"/>
    <s v="EXP"/>
    <s v="Geräte"/>
    <x v="4"/>
    <n v="10"/>
    <n v="416"/>
    <n v="427"/>
    <n v="4270"/>
    <n v="11"/>
    <n v="110"/>
    <n v="2.576112412177986E-2"/>
    <n v="1"/>
    <m/>
    <x v="0"/>
    <s v="Nein"/>
    <x v="0"/>
  </r>
  <r>
    <n v="14571966"/>
    <x v="1"/>
    <x v="0"/>
    <n v="2000297"/>
    <s v="Sofortrechnung"/>
    <s v="eam\mustafa.oezer"/>
    <x v="0"/>
    <s v="30221"/>
    <s v="DCS ApS"/>
    <x v="1"/>
    <s v="5"/>
    <s v="101690262"/>
    <x v="290"/>
    <s v="Xiaomi Redmi Note 13 Pro 8GB/256GB"/>
    <n v="5"/>
    <n v="157"/>
    <n v="165"/>
    <n v="825"/>
    <n v="8"/>
    <n v="40"/>
    <n v="4.84"/>
    <s v="V0164"/>
    <x v="4"/>
    <s v="KPUD"/>
    <s v="EXP"/>
    <s v="Geräte"/>
    <x v="4"/>
    <n v="5"/>
    <n v="157"/>
    <n v="165"/>
    <n v="825"/>
    <n v="8"/>
    <n v="40"/>
    <n v="4.8484848484848485E-2"/>
    <n v="1"/>
    <m/>
    <x v="0"/>
    <s v="Nein"/>
    <x v="0"/>
  </r>
  <r>
    <n v="14571966"/>
    <x v="1"/>
    <x v="0"/>
    <n v="2000297"/>
    <s v="Sofortrechnung"/>
    <s v="eam\mustafa.oezer"/>
    <x v="0"/>
    <s v="30221"/>
    <s v="DCS ApS"/>
    <x v="1"/>
    <s v="6"/>
    <s v="101300173"/>
    <x v="131"/>
    <s v="Apple iPhone 15 256GB"/>
    <n v="1"/>
    <n v="717"/>
    <n v="726"/>
    <n v="726"/>
    <n v="9"/>
    <n v="9"/>
    <n v="1.23"/>
    <s v="V0164"/>
    <x v="4"/>
    <s v="KPUD"/>
    <s v="EXP"/>
    <s v="Geräte"/>
    <x v="4"/>
    <n v="1"/>
    <n v="717"/>
    <n v="726"/>
    <n v="726"/>
    <n v="9"/>
    <n v="9"/>
    <n v="1.2396694214876033E-2"/>
    <n v="1"/>
    <m/>
    <x v="0"/>
    <s v="Nein"/>
    <x v="0"/>
  </r>
  <r>
    <n v="14571966"/>
    <x v="1"/>
    <x v="0"/>
    <n v="2000297"/>
    <s v="Sofortrechnung"/>
    <s v="eam\mustafa.oezer"/>
    <x v="0"/>
    <s v="30221"/>
    <s v="DCS ApS"/>
    <x v="0"/>
    <s v="7"/>
    <s v="201030052"/>
    <x v="114"/>
    <s v="Samsung Watch7 SM-L300 40mm BT"/>
    <n v="5"/>
    <n v="157.7662"/>
    <n v="161"/>
    <n v="805"/>
    <n v="3.2338"/>
    <n v="16.170000000000002"/>
    <n v="2"/>
    <s v="V0164"/>
    <x v="4"/>
    <s v="KPUD"/>
    <s v="EXP"/>
    <s v="Zubehör"/>
    <x v="4"/>
    <n v="5"/>
    <n v="157.7662"/>
    <n v="161"/>
    <n v="805"/>
    <n v="3.2338"/>
    <n v="16.170000000000002"/>
    <n v="2.0086956521739134E-2"/>
    <n v="1"/>
    <m/>
    <x v="0"/>
    <s v="Nein"/>
    <x v="0"/>
  </r>
  <r>
    <n v="14571966"/>
    <x v="1"/>
    <x v="0"/>
    <n v="2000297"/>
    <s v="Sofortrechnung"/>
    <s v="eam\mustafa.oezer"/>
    <x v="0"/>
    <s v="30221"/>
    <s v="DCS ApS"/>
    <x v="1"/>
    <s v="8"/>
    <s v="101030647"/>
    <x v="155"/>
    <s v="Samsung S721B S24 FE 5G 256GB"/>
    <n v="2"/>
    <n v="492"/>
    <n v="509"/>
    <n v="1018"/>
    <n v="17"/>
    <n v="34"/>
    <n v="3.33"/>
    <s v="V0164"/>
    <x v="4"/>
    <s v="KPUD"/>
    <s v="EXP"/>
    <s v="Geräte"/>
    <x v="4"/>
    <n v="2"/>
    <n v="492"/>
    <n v="509"/>
    <n v="1018"/>
    <n v="17"/>
    <n v="34"/>
    <n v="3.3398821218074658E-2"/>
    <n v="1"/>
    <m/>
    <x v="0"/>
    <s v="Nein"/>
    <x v="0"/>
  </r>
  <r>
    <n v="14571966"/>
    <x v="1"/>
    <x v="0"/>
    <n v="2000297"/>
    <s v="Sofortrechnung"/>
    <s v="eam\mustafa.oezer"/>
    <x v="0"/>
    <s v="30221"/>
    <s v="DCS ApS"/>
    <x v="0"/>
    <s v="9"/>
    <s v="201030062"/>
    <x v="158"/>
    <s v="Samsung Watch7 SM-L305 44mm BT"/>
    <n v="5"/>
    <n v="190"/>
    <n v="195"/>
    <n v="975"/>
    <n v="5"/>
    <n v="25"/>
    <n v="2.56"/>
    <s v="V0164"/>
    <x v="4"/>
    <s v="KPUD"/>
    <s v="EXP"/>
    <s v="Zubehör"/>
    <x v="4"/>
    <n v="5"/>
    <n v="190"/>
    <n v="195"/>
    <n v="975"/>
    <n v="5"/>
    <n v="25"/>
    <n v="2.564102564102564E-2"/>
    <n v="1"/>
    <m/>
    <x v="0"/>
    <s v="Nein"/>
    <x v="0"/>
  </r>
  <r>
    <n v="14571966"/>
    <x v="1"/>
    <x v="0"/>
    <n v="2000297"/>
    <s v="Sofortrechnung"/>
    <s v="eam\mustafa.oezer"/>
    <x v="0"/>
    <s v="30221"/>
    <s v="DCS ApS"/>
    <x v="1"/>
    <s v="10"/>
    <s v="100690589"/>
    <x v="317"/>
    <s v="Xiaomi Redmi Note 13 5G 6GB/128GB"/>
    <n v="5"/>
    <n v="134"/>
    <n v="149"/>
    <n v="745"/>
    <n v="15"/>
    <n v="75"/>
    <n v="10.06"/>
    <s v="V0164"/>
    <x v="4"/>
    <s v="KPUD"/>
    <s v="EXP"/>
    <s v="Geräte"/>
    <x v="4"/>
    <n v="5"/>
    <n v="134"/>
    <n v="149"/>
    <n v="745"/>
    <n v="15"/>
    <n v="75"/>
    <n v="0.10067114093959731"/>
    <n v="1"/>
    <m/>
    <x v="0"/>
    <s v="Nein"/>
    <x v="0"/>
  </r>
  <r>
    <n v="14571966"/>
    <x v="1"/>
    <x v="0"/>
    <n v="2000297"/>
    <s v="Sofortrechnung"/>
    <s v="eam\mustafa.oezer"/>
    <x v="0"/>
    <s v="30221"/>
    <s v="DCS ApS"/>
    <x v="1"/>
    <s v="11"/>
    <s v="100770011"/>
    <x v="280"/>
    <s v="Nothing Phone (2a) 5G 128GB"/>
    <n v="2"/>
    <n v="212"/>
    <n v="239"/>
    <n v="478"/>
    <n v="27"/>
    <n v="54"/>
    <n v="11.29"/>
    <s v="V0164"/>
    <x v="4"/>
    <s v="KPUD"/>
    <s v="EXP"/>
    <s v="Geräte"/>
    <x v="4"/>
    <n v="2"/>
    <n v="212"/>
    <n v="239"/>
    <n v="478"/>
    <n v="27"/>
    <n v="54"/>
    <n v="0.11297071129707113"/>
    <n v="1"/>
    <m/>
    <x v="0"/>
    <s v="Nein"/>
    <x v="0"/>
  </r>
  <r>
    <n v="14571966"/>
    <x v="1"/>
    <x v="0"/>
    <n v="2000297"/>
    <s v="Sofortrechnung"/>
    <s v="eam\mustafa.oezer"/>
    <x v="0"/>
    <s v="30221"/>
    <s v="DCS ApS"/>
    <x v="1"/>
    <s v="12"/>
    <s v="100060684"/>
    <x v="35"/>
    <s v="Google Pixel 8a 128GB"/>
    <n v="5"/>
    <n v="285"/>
    <n v="309"/>
    <n v="1545"/>
    <n v="24"/>
    <n v="120"/>
    <n v="7.76"/>
    <s v="V0164"/>
    <x v="4"/>
    <s v="KPUD"/>
    <s v="EXP"/>
    <s v="Geräte"/>
    <x v="4"/>
    <n v="5"/>
    <n v="285"/>
    <n v="309"/>
    <n v="1545"/>
    <n v="24"/>
    <n v="120"/>
    <n v="7.7669902912621352E-2"/>
    <n v="1"/>
    <m/>
    <x v="0"/>
    <s v="Nein"/>
    <x v="0"/>
  </r>
  <r>
    <n v="14571966"/>
    <x v="1"/>
    <x v="0"/>
    <n v="2000297"/>
    <s v="Sofortrechnung"/>
    <s v="eam\mustafa.oezer"/>
    <x v="0"/>
    <s v="30221"/>
    <s v="DCS ApS"/>
    <x v="1"/>
    <s v="13"/>
    <s v="100302782"/>
    <x v="241"/>
    <s v="Apple iPhone 14 Plus 256GB"/>
    <n v="2"/>
    <n v="591"/>
    <n v="645"/>
    <n v="1290"/>
    <n v="54"/>
    <n v="108"/>
    <n v="8.3699999999999992"/>
    <s v="V0164"/>
    <x v="4"/>
    <s v="KPUD"/>
    <s v="EXP"/>
    <s v="Geräte"/>
    <x v="4"/>
    <n v="2"/>
    <n v="591"/>
    <n v="645"/>
    <n v="1290"/>
    <n v="54"/>
    <n v="108"/>
    <n v="8.3720930232558138E-2"/>
    <n v="1"/>
    <m/>
    <x v="0"/>
    <s v="Nein"/>
    <x v="0"/>
  </r>
  <r>
    <n v="14571729"/>
    <x v="1"/>
    <x v="0"/>
    <n v="2000298"/>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1729"/>
    <x v="1"/>
    <x v="0"/>
    <n v="2000298"/>
    <s v="Sofortrechnung"/>
    <s v="EAM\Erdal.Bircan"/>
    <x v="1"/>
    <s v="23433"/>
    <s v="Jacob Elektronik GmbH"/>
    <x v="1"/>
    <s v="2"/>
    <s v="100050291"/>
    <x v="294"/>
    <s v="Motorola Moto G55 5G 256GB"/>
    <n v="1"/>
    <n v="149"/>
    <n v="159"/>
    <n v="159"/>
    <n v="10"/>
    <n v="10"/>
    <n v="6.28"/>
    <s v="V0042"/>
    <x v="5"/>
    <s v="KÜB30"/>
    <s v="GRK"/>
    <s v="Geräte"/>
    <x v="5"/>
    <n v="1"/>
    <n v="149"/>
    <n v="159"/>
    <n v="159"/>
    <n v="10"/>
    <n v="10"/>
    <n v="6.2893081761006289E-2"/>
    <n v="1"/>
    <m/>
    <x v="0"/>
    <s v="Nein"/>
    <x v="0"/>
  </r>
  <r>
    <n v="14571740"/>
    <x v="1"/>
    <x v="0"/>
    <n v="2000299"/>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1740"/>
    <x v="1"/>
    <x v="0"/>
    <n v="2000299"/>
    <s v="Sofortrechnung"/>
    <s v="EAM\Erdal.Bircan"/>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1749"/>
    <x v="1"/>
    <x v="0"/>
    <n v="2000300"/>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1749"/>
    <x v="1"/>
    <x v="0"/>
    <n v="2000300"/>
    <s v="Sofortrechnung"/>
    <s v="EAM\Erdal.Bircan"/>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1767"/>
    <x v="1"/>
    <x v="0"/>
    <n v="2000301"/>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1767"/>
    <x v="1"/>
    <x v="0"/>
    <n v="2000301"/>
    <s v="Sofortrechnung"/>
    <s v="EAM\Erdal.Bircan"/>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1855"/>
    <x v="1"/>
    <x v="0"/>
    <n v="2000302"/>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1855"/>
    <x v="1"/>
    <x v="0"/>
    <n v="2000302"/>
    <s v="Sofortrechnung"/>
    <s v="EAM\Erdal.Bircan"/>
    <x v="1"/>
    <s v="23433"/>
    <s v="Jacob Elektronik GmbH"/>
    <x v="1"/>
    <s v="2"/>
    <s v="100034506"/>
    <x v="249"/>
    <s v="Samsung A236B A23 5G 128GB EE"/>
    <n v="5"/>
    <n v="149"/>
    <n v="165"/>
    <n v="825"/>
    <n v="16"/>
    <n v="80"/>
    <n v="9.69"/>
    <s v="V0042"/>
    <x v="5"/>
    <s v="KÜB30"/>
    <s v="GRK"/>
    <s v="Geräte"/>
    <x v="5"/>
    <n v="5"/>
    <n v="149"/>
    <n v="165"/>
    <n v="825"/>
    <n v="16"/>
    <n v="80"/>
    <n v="9.696969696969697E-2"/>
    <n v="1"/>
    <m/>
    <x v="0"/>
    <s v="Nein"/>
    <x v="0"/>
  </r>
  <r>
    <n v="14571907"/>
    <x v="1"/>
    <x v="0"/>
    <n v="2000303"/>
    <s v="Sofortrechnung"/>
    <s v="EAM\Erdal.Bircan"/>
    <x v="1"/>
    <s v="23433"/>
    <s v="Jacob Elektronik GmbH"/>
    <x v="1"/>
    <s v="1"/>
    <s v="101030453"/>
    <x v="71"/>
    <s v="Samsung A356B A35 5G 128GB"/>
    <n v="1"/>
    <n v="185"/>
    <n v="209"/>
    <n v="209"/>
    <n v="24"/>
    <n v="24"/>
    <n v="11.48"/>
    <s v="V0042"/>
    <x v="5"/>
    <s v="KÜB30"/>
    <s v="GRK"/>
    <s v="Geräte"/>
    <x v="5"/>
    <n v="1"/>
    <n v="185"/>
    <n v="209"/>
    <n v="209"/>
    <n v="24"/>
    <n v="24"/>
    <n v="0.11483253588516747"/>
    <n v="1"/>
    <m/>
    <x v="0"/>
    <s v="Nein"/>
    <x v="0"/>
  </r>
  <r>
    <n v="14571907"/>
    <x v="1"/>
    <x v="0"/>
    <n v="2000303"/>
    <s v="Sofortrechnung"/>
    <s v="EAM\Erdal.Bircan"/>
    <x v="1"/>
    <s v="23433"/>
    <s v="Jacob Elektronik GmbH"/>
    <x v="1"/>
    <s v="2"/>
    <s v="101030492"/>
    <x v="138"/>
    <s v="Samsung A356B A35 5G 256GB"/>
    <n v="1"/>
    <n v="228.69569999999999"/>
    <n v="235"/>
    <n v="235"/>
    <n v="6.3042999999999996"/>
    <n v="6.3"/>
    <n v="2.68"/>
    <s v="V0042"/>
    <x v="5"/>
    <s v="KÜB30"/>
    <s v="GRK"/>
    <s v="Geräte"/>
    <x v="5"/>
    <n v="1"/>
    <n v="228.69569999999999"/>
    <n v="235"/>
    <n v="235"/>
    <n v="6.3042999999999996"/>
    <n v="6.3"/>
    <n v="2.680851063829787E-2"/>
    <n v="1"/>
    <m/>
    <x v="0"/>
    <s v="Nein"/>
    <x v="0"/>
  </r>
  <r>
    <n v="14571907"/>
    <x v="1"/>
    <x v="0"/>
    <n v="2000303"/>
    <s v="Sofortrechnung"/>
    <s v="EAM\Erdal.Bircan"/>
    <x v="1"/>
    <s v="23433"/>
    <s v="Jacob Elektronik GmbH"/>
    <x v="1"/>
    <s v="3"/>
    <s v="100302779"/>
    <x v="364"/>
    <s v="Apple iPhone 14 Plus 128GB"/>
    <n v="1"/>
    <n v="531"/>
    <n v="559"/>
    <n v="559"/>
    <n v="28"/>
    <n v="28"/>
    <n v="5"/>
    <s v="V0042"/>
    <x v="5"/>
    <s v="KÜB30"/>
    <s v="GRK"/>
    <s v="Geräte"/>
    <x v="5"/>
    <n v="1"/>
    <n v="531"/>
    <n v="559"/>
    <n v="559"/>
    <n v="28"/>
    <n v="28"/>
    <n v="5.008944543828265E-2"/>
    <n v="1"/>
    <m/>
    <x v="0"/>
    <s v="Nein"/>
    <x v="0"/>
  </r>
  <r>
    <n v="14570578"/>
    <x v="1"/>
    <x v="0"/>
    <n v="2000304"/>
    <s v="Sofortrechnung"/>
    <s v="eam\bekir.ahmed"/>
    <x v="0"/>
    <s v="30901"/>
    <s v="Danimani s.r.o"/>
    <x v="1"/>
    <s v="1"/>
    <s v="100302793"/>
    <x v="50"/>
    <s v="Apple iPhone 14 Pro 256GB"/>
    <n v="1"/>
    <n v="830"/>
    <n v="849"/>
    <n v="849"/>
    <n v="19"/>
    <n v="19"/>
    <n v="2.23"/>
    <s v="V0027"/>
    <x v="9"/>
    <s v="VKASSE"/>
    <s v="EXP"/>
    <s v="Geräte"/>
    <x v="7"/>
    <n v="1"/>
    <n v="830"/>
    <n v="849"/>
    <n v="849"/>
    <n v="19"/>
    <n v="19"/>
    <n v="2.237926972909305E-2"/>
    <n v="1"/>
    <m/>
    <x v="0"/>
    <s v="Nein"/>
    <x v="0"/>
  </r>
  <r>
    <n v="14570578"/>
    <x v="1"/>
    <x v="0"/>
    <n v="2000304"/>
    <s v="Sofortrechnung"/>
    <s v="eam\bekir.ahmed"/>
    <x v="0"/>
    <s v="30901"/>
    <s v="Danimani s.r.o"/>
    <x v="0"/>
    <s v="2"/>
    <s v="201030024"/>
    <x v="365"/>
    <s v="Samsung Watch 5 Pro SM-R925 45mm LTE"/>
    <n v="9"/>
    <n v="75"/>
    <n v="173"/>
    <n v="1557"/>
    <n v="98"/>
    <n v="882"/>
    <n v="56.64"/>
    <s v="V0027"/>
    <x v="9"/>
    <s v="VKASSE"/>
    <s v="EXP"/>
    <s v="Zubehör"/>
    <x v="7"/>
    <n v="9"/>
    <n v="75"/>
    <n v="173"/>
    <n v="1557"/>
    <n v="98"/>
    <n v="882"/>
    <n v="0.56647398843930641"/>
    <n v="1"/>
    <m/>
    <x v="0"/>
    <s v="Nein"/>
    <x v="0"/>
  </r>
  <r>
    <n v="14570578"/>
    <x v="1"/>
    <x v="0"/>
    <n v="2000304"/>
    <s v="Sofortrechnung"/>
    <s v="eam\bekir.ahmed"/>
    <x v="0"/>
    <s v="30901"/>
    <s v="Danimani s.r.o"/>
    <x v="1"/>
    <s v="3"/>
    <s v="100050279"/>
    <x v="258"/>
    <s v="Motorola Edge 50 Neo 5G 512GB"/>
    <n v="4"/>
    <n v="235"/>
    <n v="252"/>
    <n v="1008"/>
    <n v="17"/>
    <n v="68"/>
    <n v="6.74"/>
    <s v="V0027"/>
    <x v="9"/>
    <s v="VKASSE"/>
    <s v="EXP"/>
    <s v="Geräte"/>
    <x v="7"/>
    <n v="4"/>
    <n v="235"/>
    <n v="252"/>
    <n v="1008"/>
    <n v="17"/>
    <n v="68"/>
    <n v="6.7460317460317457E-2"/>
    <n v="1"/>
    <m/>
    <x v="0"/>
    <s v="Nein"/>
    <x v="0"/>
  </r>
  <r>
    <n v="14570578"/>
    <x v="1"/>
    <x v="0"/>
    <n v="2000304"/>
    <s v="Sofortrechnung"/>
    <s v="eam\bekir.ahmed"/>
    <x v="0"/>
    <s v="30901"/>
    <s v="Danimani s.r.o"/>
    <x v="1"/>
    <s v="4"/>
    <s v="100050277"/>
    <x v="267"/>
    <s v="Motorola Edge 50 Neo 5G 512GB"/>
    <n v="3"/>
    <n v="235"/>
    <n v="252"/>
    <n v="756"/>
    <n v="17"/>
    <n v="51"/>
    <n v="6.74"/>
    <s v="V0027"/>
    <x v="9"/>
    <s v="VKASSE"/>
    <s v="EXP"/>
    <s v="Geräte"/>
    <x v="7"/>
    <n v="3"/>
    <n v="235"/>
    <n v="252"/>
    <n v="756"/>
    <n v="17"/>
    <n v="51"/>
    <n v="6.7460317460317457E-2"/>
    <n v="1"/>
    <m/>
    <x v="0"/>
    <s v="Nein"/>
    <x v="0"/>
  </r>
  <r>
    <n v="14570578"/>
    <x v="1"/>
    <x v="0"/>
    <n v="2000304"/>
    <s v="Sofortrechnung"/>
    <s v="eam\bekir.ahmed"/>
    <x v="0"/>
    <s v="30901"/>
    <s v="Danimani s.r.o"/>
    <x v="1"/>
    <s v="5"/>
    <s v="101300173"/>
    <x v="131"/>
    <s v="Apple iPhone 15 256GB"/>
    <n v="2"/>
    <n v="717"/>
    <n v="728"/>
    <n v="1456"/>
    <n v="11"/>
    <n v="22"/>
    <n v="1.51"/>
    <s v="V0027"/>
    <x v="9"/>
    <s v="VKASSE"/>
    <s v="EXP"/>
    <s v="Geräte"/>
    <x v="7"/>
    <n v="2"/>
    <n v="717"/>
    <n v="728"/>
    <n v="1456"/>
    <n v="11"/>
    <n v="22"/>
    <n v="1.510989010989011E-2"/>
    <n v="1"/>
    <m/>
    <x v="0"/>
    <s v="Nein"/>
    <x v="0"/>
  </r>
  <r>
    <n v="14570578"/>
    <x v="1"/>
    <x v="0"/>
    <n v="2000304"/>
    <s v="Sofortrechnung"/>
    <s v="eam\bekir.ahmed"/>
    <x v="0"/>
    <s v="30901"/>
    <s v="Danimani s.r.o"/>
    <x v="0"/>
    <s v="6"/>
    <s v="201030027"/>
    <x v="366"/>
    <s v="Samsung Watch 5 Pro SM-R925 45mm LTE"/>
    <n v="2"/>
    <n v="165"/>
    <n v="174"/>
    <n v="348"/>
    <n v="9"/>
    <n v="18"/>
    <n v="5.17"/>
    <s v="V0027"/>
    <x v="9"/>
    <s v="VKASSE"/>
    <s v="EXP"/>
    <s v="Zubehör"/>
    <x v="7"/>
    <n v="2"/>
    <n v="165"/>
    <n v="174"/>
    <n v="348"/>
    <n v="9"/>
    <n v="18"/>
    <n v="5.1724137931034482E-2"/>
    <n v="1"/>
    <m/>
    <x v="0"/>
    <s v="Nein"/>
    <x v="0"/>
  </r>
  <r>
    <n v="14571964"/>
    <x v="1"/>
    <x v="0"/>
    <n v="2000305"/>
    <s v="Sofortrechnung"/>
    <s v="eam\bekir.ahmed"/>
    <x v="1"/>
    <s v="26096"/>
    <s v="WAVE Distribution &amp; Computersysteme GmbH"/>
    <x v="1"/>
    <s v="1"/>
    <s v="100690669"/>
    <x v="367"/>
    <s v="Xiaomi Redmi 14C 4GB/128GB"/>
    <n v="5"/>
    <n v="77.5"/>
    <n v="79.5"/>
    <n v="397.5"/>
    <n v="2"/>
    <n v="10"/>
    <n v="2.5099999999999998"/>
    <s v="V0012"/>
    <x v="1"/>
    <m/>
    <s v="GRK"/>
    <s v="Geräte"/>
    <x v="1"/>
    <n v="5"/>
    <n v="77.5"/>
    <n v="79.5"/>
    <n v="397.5"/>
    <n v="2"/>
    <n v="10"/>
    <n v="2.5157232704402517E-2"/>
    <n v="1"/>
    <m/>
    <x v="0"/>
    <s v="Nein"/>
    <x v="0"/>
  </r>
  <r>
    <n v="14571964"/>
    <x v="1"/>
    <x v="0"/>
    <n v="2000305"/>
    <s v="Sofortrechnung"/>
    <s v="eam\bekir.ahmed"/>
    <x v="1"/>
    <s v="26096"/>
    <s v="WAVE Distribution &amp; Computersysteme GmbH"/>
    <x v="1"/>
    <s v="2"/>
    <s v="101690351"/>
    <x v="368"/>
    <s v="Xiaomi Redmi 13C 4GB/128GB"/>
    <n v="5"/>
    <n v="76"/>
    <n v="85"/>
    <n v="425"/>
    <n v="9"/>
    <n v="45"/>
    <n v="10.58"/>
    <s v="V0012"/>
    <x v="1"/>
    <m/>
    <s v="GRK"/>
    <s v="Geräte"/>
    <x v="1"/>
    <n v="5"/>
    <n v="76"/>
    <n v="85"/>
    <n v="425"/>
    <n v="9"/>
    <n v="45"/>
    <n v="0.10588235294117647"/>
    <n v="1"/>
    <m/>
    <x v="0"/>
    <s v="Nein"/>
    <x v="0"/>
  </r>
  <r>
    <n v="14570538"/>
    <x v="1"/>
    <x v="0"/>
    <n v="2000306"/>
    <s v="Sofortrechnung"/>
    <s v="eam\bekir.ahmed"/>
    <x v="0"/>
    <s v="23316"/>
    <s v="Edcom System LTD"/>
    <x v="1"/>
    <s v="1"/>
    <s v="100302952"/>
    <x v="20"/>
    <s v="Apple iPhone 15 128GB"/>
    <n v="4"/>
    <n v="605"/>
    <n v="625"/>
    <n v="2500"/>
    <n v="20"/>
    <n v="80"/>
    <n v="3.2"/>
    <s v="V0140"/>
    <x v="15"/>
    <s v="KPUD"/>
    <s v="EXP"/>
    <s v="Geräte"/>
    <x v="10"/>
    <n v="4"/>
    <n v="605"/>
    <n v="625"/>
    <n v="2500"/>
    <n v="20"/>
    <n v="80"/>
    <n v="3.2000000000000001E-2"/>
    <n v="1"/>
    <m/>
    <x v="0"/>
    <s v="Nein"/>
    <x v="0"/>
  </r>
  <r>
    <n v="14570538"/>
    <x v="1"/>
    <x v="0"/>
    <n v="2000306"/>
    <s v="Sofortrechnung"/>
    <s v="eam\bekir.ahmed"/>
    <x v="0"/>
    <s v="23316"/>
    <s v="Edcom System LTD"/>
    <x v="1"/>
    <s v="2"/>
    <s v="101030417"/>
    <x v="301"/>
    <s v="Samsung A057G A05s 64GB"/>
    <n v="20"/>
    <n v="80.008700000000005"/>
    <n v="90"/>
    <n v="1800"/>
    <n v="9.9913000000000007"/>
    <n v="199.83"/>
    <n v="11.1"/>
    <s v="V0140"/>
    <x v="15"/>
    <s v="KPUD"/>
    <s v="EXP"/>
    <s v="Geräte"/>
    <x v="10"/>
    <n v="20"/>
    <n v="80.008700000000005"/>
    <n v="90"/>
    <n v="1800"/>
    <n v="9.9913000000000007"/>
    <n v="199.83"/>
    <n v="0.11101666666666668"/>
    <n v="1"/>
    <m/>
    <x v="0"/>
    <s v="Nein"/>
    <x v="0"/>
  </r>
  <r>
    <n v="14570538"/>
    <x v="1"/>
    <x v="0"/>
    <n v="2000306"/>
    <s v="Sofortrechnung"/>
    <s v="eam\bekir.ahmed"/>
    <x v="0"/>
    <s v="23316"/>
    <s v="Edcom System LTD"/>
    <x v="1"/>
    <s v="3"/>
    <s v="101030104"/>
    <x v="304"/>
    <s v="Samsung G736B Xcover 6 Pro 5G 128GB EE"/>
    <n v="4"/>
    <n v="310.17649999999998"/>
    <n v="319"/>
    <n v="1276"/>
    <n v="8.8234999999999992"/>
    <n v="35.29"/>
    <n v="2.76"/>
    <s v="V0140"/>
    <x v="15"/>
    <s v="KPUD"/>
    <s v="EXP"/>
    <s v="Geräte"/>
    <x v="10"/>
    <n v="4"/>
    <n v="310.17649999999998"/>
    <n v="319"/>
    <n v="1276"/>
    <n v="8.8234999999999992"/>
    <n v="35.29"/>
    <n v="2.7656739811912225E-2"/>
    <n v="1"/>
    <m/>
    <x v="0"/>
    <s v="Nein"/>
    <x v="0"/>
  </r>
  <r>
    <n v="14570538"/>
    <x v="1"/>
    <x v="0"/>
    <n v="2000306"/>
    <s v="Sofortrechnung"/>
    <s v="eam\bekir.ahmed"/>
    <x v="0"/>
    <s v="23316"/>
    <s v="Edcom System LTD"/>
    <x v="1"/>
    <s v="4"/>
    <s v="101030357"/>
    <x v="341"/>
    <s v="Samsung A057G A05s 64GB"/>
    <n v="20"/>
    <n v="80.004400000000004"/>
    <n v="90"/>
    <n v="1800"/>
    <n v="9.9955999999999996"/>
    <n v="199.91"/>
    <n v="11.1"/>
    <s v="V0140"/>
    <x v="15"/>
    <s v="KPUD"/>
    <s v="EXP"/>
    <s v="Geräte"/>
    <x v="10"/>
    <n v="20"/>
    <n v="80.004400000000004"/>
    <n v="90"/>
    <n v="1800"/>
    <n v="9.9955999999999996"/>
    <n v="199.91"/>
    <n v="0.11106111111111111"/>
    <n v="1"/>
    <m/>
    <x v="0"/>
    <s v="Nein"/>
    <x v="0"/>
  </r>
  <r>
    <n v="14570538"/>
    <x v="1"/>
    <x v="0"/>
    <n v="2000306"/>
    <s v="Sofortrechnung"/>
    <s v="eam\bekir.ahmed"/>
    <x v="0"/>
    <s v="23316"/>
    <s v="Edcom System LTD"/>
    <x v="1"/>
    <s v="5"/>
    <s v="101300308"/>
    <x v="80"/>
    <s v="Apple iPhone 16 Pro Max 256GB"/>
    <n v="4"/>
    <n v="1065.5192"/>
    <n v="1109"/>
    <n v="4436"/>
    <n v="43.480800000000002"/>
    <n v="173.92"/>
    <n v="3.92"/>
    <s v="V0140"/>
    <x v="15"/>
    <s v="KPUD"/>
    <s v="EXP"/>
    <s v="Geräte"/>
    <x v="10"/>
    <n v="4"/>
    <n v="1065.5192"/>
    <n v="1109"/>
    <n v="4436"/>
    <n v="43.480800000000002"/>
    <n v="173.92"/>
    <n v="3.9206492335437326E-2"/>
    <n v="1"/>
    <m/>
    <x v="0"/>
    <s v="Nein"/>
    <x v="0"/>
  </r>
  <r>
    <n v="14570538"/>
    <x v="1"/>
    <x v="0"/>
    <n v="2000306"/>
    <s v="Sofortrechnung"/>
    <s v="eam\bekir.ahmed"/>
    <x v="0"/>
    <s v="23316"/>
    <s v="Edcom System LTD"/>
    <x v="1"/>
    <s v="6"/>
    <s v="100302481"/>
    <x v="81"/>
    <s v="Apple iPhone 13 128GB"/>
    <n v="4"/>
    <n v="416"/>
    <n v="427"/>
    <n v="1708"/>
    <n v="11"/>
    <n v="44"/>
    <n v="2.57"/>
    <s v="V0140"/>
    <x v="15"/>
    <s v="KPUD"/>
    <s v="EXP"/>
    <s v="Geräte"/>
    <x v="10"/>
    <n v="4"/>
    <n v="416"/>
    <n v="427"/>
    <n v="1708"/>
    <n v="11"/>
    <n v="44"/>
    <n v="2.576112412177986E-2"/>
    <n v="1"/>
    <m/>
    <x v="0"/>
    <s v="Nein"/>
    <x v="0"/>
  </r>
  <r>
    <n v="14570538"/>
    <x v="1"/>
    <x v="0"/>
    <n v="2000306"/>
    <s v="Sofortrechnung"/>
    <s v="eam\bekir.ahmed"/>
    <x v="0"/>
    <s v="23316"/>
    <s v="Edcom System LTD"/>
    <x v="1"/>
    <s v="7"/>
    <s v="101280001"/>
    <x v="125"/>
    <s v="CAT S75 128GB"/>
    <n v="6"/>
    <n v="219.0067"/>
    <n v="247"/>
    <n v="1482"/>
    <n v="27.993300000000001"/>
    <n v="167.96"/>
    <n v="11.33"/>
    <s v="V0140"/>
    <x v="15"/>
    <s v="KPUD"/>
    <s v="EXP"/>
    <s v="Geräte"/>
    <x v="10"/>
    <n v="6"/>
    <n v="219.0067"/>
    <n v="247"/>
    <n v="1482"/>
    <n v="27.993300000000001"/>
    <n v="167.96"/>
    <n v="0.11333333333333334"/>
    <n v="1"/>
    <m/>
    <x v="0"/>
    <s v="Nein"/>
    <x v="0"/>
  </r>
  <r>
    <n v="14570538"/>
    <x v="1"/>
    <x v="0"/>
    <n v="2000306"/>
    <s v="Sofortrechnung"/>
    <s v="eam\bekir.ahmed"/>
    <x v="0"/>
    <s v="23316"/>
    <s v="Edcom System LTD"/>
    <x v="1"/>
    <s v="8"/>
    <s v="100302477"/>
    <x v="83"/>
    <s v="Apple iPhone 13 128GB"/>
    <n v="4"/>
    <n v="411.96159999999998"/>
    <n v="427"/>
    <n v="1708"/>
    <n v="15.038399999999999"/>
    <n v="60.15"/>
    <n v="3.52"/>
    <s v="V0140"/>
    <x v="15"/>
    <s v="KPUD"/>
    <s v="EXP"/>
    <s v="Geräte"/>
    <x v="10"/>
    <n v="4"/>
    <n v="411.96159999999998"/>
    <n v="427"/>
    <n v="1708"/>
    <n v="15.038399999999999"/>
    <n v="60.15"/>
    <n v="3.5216627634660422E-2"/>
    <n v="1"/>
    <m/>
    <x v="0"/>
    <s v="Nein"/>
    <x v="0"/>
  </r>
  <r>
    <n v="14570538"/>
    <x v="1"/>
    <x v="0"/>
    <n v="2000306"/>
    <s v="Sofortrechnung"/>
    <s v="eam\bekir.ahmed"/>
    <x v="0"/>
    <s v="23316"/>
    <s v="Edcom System LTD"/>
    <x v="0"/>
    <s v="9"/>
    <s v="200030301"/>
    <x v="319"/>
    <s v="Samsung Galaxy SM-R530 Buds3"/>
    <n v="5"/>
    <n v="66.728300000000004"/>
    <n v="82"/>
    <n v="410"/>
    <n v="15.271699999999999"/>
    <n v="76.36"/>
    <n v="18.62"/>
    <s v="V0140"/>
    <x v="15"/>
    <s v="KPUD"/>
    <s v="EXP"/>
    <s v="Zubehör"/>
    <x v="10"/>
    <n v="5"/>
    <n v="66.728300000000004"/>
    <n v="82"/>
    <n v="410"/>
    <n v="15.271699999999999"/>
    <n v="76.36"/>
    <n v="0.18624390243902439"/>
    <n v="1"/>
    <m/>
    <x v="0"/>
    <s v="Nein"/>
    <x v="0"/>
  </r>
  <r>
    <n v="14571986"/>
    <x v="1"/>
    <x v="0"/>
    <n v="2000307"/>
    <s v="Sofortrechnung"/>
    <s v="eam\bekir.ahmed"/>
    <x v="1"/>
    <s v="20096"/>
    <s v="KOMSA AG"/>
    <x v="1"/>
    <s v="1"/>
    <s v="101030499"/>
    <x v="369"/>
    <s v="Samsung A556B A55 5G 128GB"/>
    <n v="4"/>
    <n v="245"/>
    <n v="269"/>
    <n v="1076"/>
    <n v="24"/>
    <n v="96"/>
    <n v="8.92"/>
    <s v="V0020"/>
    <x v="6"/>
    <s v="KÜB8"/>
    <s v="GRK"/>
    <s v="Geräte"/>
    <x v="6"/>
    <n v="4"/>
    <n v="245"/>
    <n v="269"/>
    <n v="1076"/>
    <n v="24"/>
    <n v="96"/>
    <n v="8.9219330855018583E-2"/>
    <n v="1"/>
    <m/>
    <x v="0"/>
    <s v="Nein"/>
    <x v="0"/>
  </r>
  <r>
    <n v="14571986"/>
    <x v="1"/>
    <x v="0"/>
    <n v="2000307"/>
    <s v="Sofortrechnung"/>
    <s v="eam\bekir.ahmed"/>
    <x v="1"/>
    <s v="20096"/>
    <s v="KOMSA AG"/>
    <x v="1"/>
    <s v="2"/>
    <s v="101030516"/>
    <x v="137"/>
    <s v="Samsung S928B S24 Ultra 5G 512GB"/>
    <n v="2"/>
    <n v="848.8066"/>
    <n v="855"/>
    <n v="1710"/>
    <n v="6.1933999999999996"/>
    <n v="12.39"/>
    <n v="0.72"/>
    <s v="V0020"/>
    <x v="6"/>
    <s v="KÜB8"/>
    <s v="GRK"/>
    <s v="Geräte"/>
    <x v="6"/>
    <n v="2"/>
    <n v="848.8066"/>
    <n v="855"/>
    <n v="1710"/>
    <n v="6.1933999999999996"/>
    <n v="12.39"/>
    <n v="7.2456140350877192E-3"/>
    <n v="1"/>
    <m/>
    <x v="0"/>
    <s v="Nein"/>
    <x v="0"/>
  </r>
  <r>
    <n v="14571986"/>
    <x v="1"/>
    <x v="0"/>
    <n v="2000307"/>
    <s v="Sofortrechnung"/>
    <s v="eam\bekir.ahmed"/>
    <x v="1"/>
    <s v="20096"/>
    <s v="KOMSA AG"/>
    <x v="1"/>
    <s v="3"/>
    <s v="100302766"/>
    <x v="370"/>
    <s v="Apple iPhone 14 128GB"/>
    <n v="20"/>
    <n v="512.11659999999995"/>
    <n v="517"/>
    <n v="10340"/>
    <n v="4.8834"/>
    <n v="97.67"/>
    <n v="0.94"/>
    <s v="V0020"/>
    <x v="6"/>
    <s v="KÜB8"/>
    <s v="GRK"/>
    <s v="Geräte"/>
    <x v="6"/>
    <n v="20"/>
    <n v="512.11659999999995"/>
    <n v="517"/>
    <n v="10340"/>
    <n v="4.8834"/>
    <n v="97.67"/>
    <n v="9.4458413926499039E-3"/>
    <n v="1"/>
    <m/>
    <x v="0"/>
    <s v="Nein"/>
    <x v="0"/>
  </r>
  <r>
    <n v="14571986"/>
    <x v="1"/>
    <x v="0"/>
    <n v="2000307"/>
    <s v="Sofortrechnung"/>
    <s v="eam\bekir.ahmed"/>
    <x v="1"/>
    <s v="20096"/>
    <s v="KOMSA AG"/>
    <x v="1"/>
    <s v="4"/>
    <s v="100302539"/>
    <x v="371"/>
    <s v="Apple iPad 10.2&quot; 2021 64GB [WiFi]"/>
    <n v="20"/>
    <n v="265"/>
    <n v="269"/>
    <n v="5380"/>
    <n v="4"/>
    <n v="80"/>
    <n v="1.48"/>
    <s v="V0020"/>
    <x v="6"/>
    <s v="KÜB8"/>
    <s v="GRK"/>
    <s v="Geräte"/>
    <x v="6"/>
    <n v="20"/>
    <n v="265"/>
    <n v="269"/>
    <n v="5380"/>
    <n v="4"/>
    <n v="80"/>
    <n v="1.4869888475836431E-2"/>
    <n v="1"/>
    <m/>
    <x v="0"/>
    <s v="Nein"/>
    <x v="0"/>
  </r>
  <r>
    <n v="14571986"/>
    <x v="1"/>
    <x v="0"/>
    <n v="2000307"/>
    <s v="Sofortrechnung"/>
    <s v="eam\bekir.ahmed"/>
    <x v="1"/>
    <s v="20096"/>
    <s v="KOMSA AG"/>
    <x v="1"/>
    <s v="5"/>
    <s v="100690579"/>
    <x v="206"/>
    <s v="Xiaomi Redmi 13C 4GB/128GB"/>
    <n v="10"/>
    <n v="80.210499999999996"/>
    <n v="82"/>
    <n v="820"/>
    <n v="1.7895000000000001"/>
    <n v="17.89"/>
    <n v="2.1800000000000002"/>
    <s v="V0020"/>
    <x v="6"/>
    <s v="KÜB8"/>
    <s v="GRK"/>
    <s v="Geräte"/>
    <x v="6"/>
    <n v="10"/>
    <n v="80.210499999999996"/>
    <n v="82"/>
    <n v="820"/>
    <n v="1.7895000000000001"/>
    <n v="17.89"/>
    <n v="2.1817073170731709E-2"/>
    <n v="1"/>
    <m/>
    <x v="0"/>
    <s v="Nein"/>
    <x v="0"/>
  </r>
  <r>
    <n v="14571986"/>
    <x v="1"/>
    <x v="0"/>
    <n v="2000307"/>
    <s v="Sofortrechnung"/>
    <s v="eam\bekir.ahmed"/>
    <x v="1"/>
    <s v="20096"/>
    <s v="KOMSA AG"/>
    <x v="1"/>
    <s v="6"/>
    <s v="100302926"/>
    <x v="111"/>
    <s v="Apple iPhone 15 Pro Max 256GB"/>
    <n v="10"/>
    <n v="980.38649999999996"/>
    <n v="1035"/>
    <n v="10350"/>
    <n v="54.613500000000002"/>
    <n v="546.13"/>
    <n v="5.27"/>
    <s v="V0020"/>
    <x v="6"/>
    <s v="KÜB8"/>
    <s v="GRK"/>
    <s v="Geräte"/>
    <x v="6"/>
    <n v="10"/>
    <n v="980.38649999999996"/>
    <n v="1035"/>
    <n v="10350"/>
    <n v="54.613500000000002"/>
    <n v="546.13"/>
    <n v="5.2766183574879229E-2"/>
    <n v="1"/>
    <m/>
    <x v="0"/>
    <s v="Nein"/>
    <x v="0"/>
  </r>
  <r>
    <n v="14571737"/>
    <x v="1"/>
    <x v="0"/>
    <n v="2000308"/>
    <s v="Sofortrechnung"/>
    <s v="eam\bekir.ahmed"/>
    <x v="2"/>
    <s v="22033"/>
    <s v="Tele-Planet GmbH &amp; Co. KG"/>
    <x v="1"/>
    <s v="1"/>
    <s v="100034495"/>
    <x v="306"/>
    <s v="Samsung S928B S24 Ultra 5G 512GB"/>
    <n v="1"/>
    <n v="795"/>
    <n v="855"/>
    <n v="855"/>
    <n v="60"/>
    <n v="60"/>
    <n v="7.01"/>
    <s v="V0163"/>
    <x v="11"/>
    <s v="KABB0"/>
    <s v="FHK"/>
    <s v="Geräte"/>
    <x v="2"/>
    <n v="1"/>
    <n v="795"/>
    <n v="855"/>
    <n v="855"/>
    <n v="60"/>
    <n v="60"/>
    <n v="7.0175438596491224E-2"/>
    <n v="1"/>
    <m/>
    <x v="0"/>
    <s v="Nein"/>
    <x v="0"/>
  </r>
  <r>
    <n v="14571961"/>
    <x v="1"/>
    <x v="0"/>
    <n v="2000309"/>
    <s v="Sofortrechnung"/>
    <s v="eam\bekir.ahmed"/>
    <x v="2"/>
    <s v="20205"/>
    <s v="friends mobile cc GmbH &amp; Co. KG"/>
    <x v="1"/>
    <s v="1"/>
    <s v="100303091"/>
    <x v="358"/>
    <s v="Apple iPhone 16 128GB"/>
    <n v="1"/>
    <n v="704"/>
    <n v="719"/>
    <n v="719"/>
    <n v="15"/>
    <n v="15"/>
    <n v="2.08"/>
    <s v="V0163"/>
    <x v="11"/>
    <s v="KABB30"/>
    <s v="FHK"/>
    <s v="Geräte"/>
    <x v="2"/>
    <n v="1"/>
    <n v="704"/>
    <n v="719"/>
    <n v="719"/>
    <n v="15"/>
    <n v="15"/>
    <n v="2.0862308762169681E-2"/>
    <n v="1"/>
    <m/>
    <x v="0"/>
    <s v="Nein"/>
    <x v="0"/>
  </r>
  <r>
    <n v="14571992"/>
    <x v="1"/>
    <x v="0"/>
    <n v="2000310"/>
    <s v="Sofortrechnung"/>
    <s v="eam\bekir.ahmed"/>
    <x v="2"/>
    <s v="30033"/>
    <s v="Connection Dorsten GmbH"/>
    <x v="1"/>
    <s v="1"/>
    <s v="100060692"/>
    <x v="271"/>
    <s v="Google Pixel 9 Pro 256GB"/>
    <n v="1"/>
    <n v="829.95"/>
    <n v="829"/>
    <n v="829"/>
    <n v="-0.95"/>
    <n v="-0.95"/>
    <n v="-0.11"/>
    <s v="V0162"/>
    <x v="8"/>
    <s v="KABB0"/>
    <s v="FHK"/>
    <s v="Geräte"/>
    <x v="2"/>
    <n v="1"/>
    <n v="829.95"/>
    <n v="829"/>
    <n v="829"/>
    <n v="-0.95"/>
    <n v="-0.95"/>
    <n v="-1.1459589867310012E-3"/>
    <n v="1"/>
    <m/>
    <x v="0"/>
    <s v="Nein"/>
    <x v="1"/>
  </r>
  <r>
    <n v="14571975"/>
    <x v="1"/>
    <x v="0"/>
    <n v="2000311"/>
    <s v="Sofortrechnung"/>
    <s v="eam\bekir.ahmed"/>
    <x v="2"/>
    <s v="21214"/>
    <s v="Vodafone Shop Miltenberg"/>
    <x v="1"/>
    <s v="1"/>
    <s v="101030647"/>
    <x v="155"/>
    <s v="Samsung S721B S24 FE 5G 256GB"/>
    <n v="1"/>
    <n v="492"/>
    <n v="509"/>
    <n v="509"/>
    <n v="17"/>
    <n v="17"/>
    <n v="3.33"/>
    <s v="V0163"/>
    <x v="11"/>
    <s v="KABB0"/>
    <s v="FHK"/>
    <s v="Geräte"/>
    <x v="2"/>
    <n v="1"/>
    <n v="492"/>
    <n v="509"/>
    <n v="509"/>
    <n v="17"/>
    <n v="17"/>
    <n v="3.3398821218074658E-2"/>
    <n v="1"/>
    <m/>
    <x v="0"/>
    <s v="Nein"/>
    <x v="0"/>
  </r>
  <r>
    <n v="14571963"/>
    <x v="1"/>
    <x v="0"/>
    <n v="2000312"/>
    <s v="Sofortrechnung"/>
    <s v="EAM\Erdal.Bircan"/>
    <x v="2"/>
    <s v="30811"/>
    <s v="Mobilfunk Shop Heske"/>
    <x v="1"/>
    <s v="1"/>
    <s v="100034514"/>
    <x v="289"/>
    <s v="Samsung S921B S24 5G 128GB EE"/>
    <n v="1"/>
    <n v="495.77140000000003"/>
    <n v="499"/>
    <n v="499"/>
    <n v="3.2286000000000001"/>
    <n v="3.23"/>
    <n v="0.64"/>
    <s v="V0162"/>
    <x v="8"/>
    <s v="KABB7"/>
    <s v="FHK"/>
    <s v="Geräte"/>
    <x v="2"/>
    <n v="1"/>
    <n v="495.77140000000003"/>
    <n v="499"/>
    <n v="499"/>
    <n v="3.2286000000000001"/>
    <n v="3.23"/>
    <n v="6.472945891783567E-3"/>
    <n v="1"/>
    <m/>
    <x v="0"/>
    <s v="Nein"/>
    <x v="0"/>
  </r>
  <r>
    <n v="14571963"/>
    <x v="1"/>
    <x v="0"/>
    <n v="2000312"/>
    <s v="Sofortrechnung"/>
    <s v="EAM\Erdal.Bircan"/>
    <x v="2"/>
    <s v="30811"/>
    <s v="Mobilfunk Shop Heske"/>
    <x v="1"/>
    <s v="2"/>
    <s v="100302478"/>
    <x v="79"/>
    <s v="Apple iPhone 13 128GB"/>
    <n v="1"/>
    <n v="417.46170000000001"/>
    <n v="427"/>
    <n v="427"/>
    <n v="9.5382999999999996"/>
    <n v="9.5399999999999991"/>
    <n v="2.23"/>
    <s v="V0162"/>
    <x v="8"/>
    <s v="KABB7"/>
    <s v="FHK"/>
    <s v="Geräte"/>
    <x v="2"/>
    <n v="1"/>
    <n v="417.46170000000001"/>
    <n v="427"/>
    <n v="427"/>
    <n v="9.5382999999999996"/>
    <n v="9.5399999999999991"/>
    <n v="2.234192037470726E-2"/>
    <n v="1"/>
    <m/>
    <x v="0"/>
    <s v="Nein"/>
    <x v="0"/>
  </r>
  <r>
    <n v="14571963"/>
    <x v="1"/>
    <x v="0"/>
    <n v="2000312"/>
    <s v="Sofortrechnung"/>
    <s v="EAM\Erdal.Bircan"/>
    <x v="2"/>
    <s v="30811"/>
    <s v="Mobilfunk Shop Heske"/>
    <x v="1"/>
    <s v="3"/>
    <s v="100302952"/>
    <x v="20"/>
    <s v="Apple iPhone 15 128GB"/>
    <n v="1"/>
    <n v="605"/>
    <n v="627"/>
    <n v="627"/>
    <n v="22"/>
    <n v="22"/>
    <n v="3.5"/>
    <s v="V0162"/>
    <x v="8"/>
    <s v="KABB7"/>
    <s v="FHK"/>
    <s v="Geräte"/>
    <x v="2"/>
    <n v="1"/>
    <n v="605"/>
    <n v="627"/>
    <n v="627"/>
    <n v="22"/>
    <n v="22"/>
    <n v="3.5087719298245612E-2"/>
    <n v="1"/>
    <m/>
    <x v="0"/>
    <s v="Nein"/>
    <x v="0"/>
  </r>
  <r>
    <n v="14571963"/>
    <x v="1"/>
    <x v="0"/>
    <n v="2000312"/>
    <s v="Sofortrechnung"/>
    <s v="EAM\Erdal.Bircan"/>
    <x v="2"/>
    <s v="30811"/>
    <s v="Mobilfunk Shop Heske"/>
    <x v="1"/>
    <s v="4"/>
    <s v="100034595"/>
    <x v="213"/>
    <s v="Samsung S928B S24 Ultra 5G 256GB EE"/>
    <n v="1"/>
    <n v="780.90909999999997"/>
    <n v="789"/>
    <n v="789"/>
    <n v="8.0908999999999995"/>
    <n v="8.09"/>
    <n v="1.02"/>
    <s v="V0162"/>
    <x v="8"/>
    <s v="KABB7"/>
    <s v="FHK"/>
    <s v="Geräte"/>
    <x v="2"/>
    <n v="1"/>
    <n v="780.90909999999997"/>
    <n v="789"/>
    <n v="789"/>
    <n v="8.0908999999999995"/>
    <n v="8.09"/>
    <n v="1.0253485424588087E-2"/>
    <n v="1"/>
    <m/>
    <x v="0"/>
    <s v="Nein"/>
    <x v="0"/>
  </r>
  <r>
    <n v="14571963"/>
    <x v="1"/>
    <x v="0"/>
    <n v="2000312"/>
    <s v="Sofortrechnung"/>
    <s v="EAM\Erdal.Bircan"/>
    <x v="2"/>
    <s v="30811"/>
    <s v="Mobilfunk Shop Heske"/>
    <x v="1"/>
    <s v="5"/>
    <s v="101030419"/>
    <x v="22"/>
    <s v="Samsung G556B Xcover 7 128GB EE"/>
    <n v="3"/>
    <n v="197.0257"/>
    <n v="219"/>
    <n v="657"/>
    <n v="21.974299999999999"/>
    <n v="65.92"/>
    <n v="10.029999999999999"/>
    <s v="V0162"/>
    <x v="8"/>
    <s v="KABB7"/>
    <s v="FHK"/>
    <s v="Geräte"/>
    <x v="2"/>
    <n v="3"/>
    <n v="197.0257"/>
    <n v="219"/>
    <n v="657"/>
    <n v="21.974299999999999"/>
    <n v="65.92"/>
    <n v="0.10033485540334856"/>
    <n v="1"/>
    <m/>
    <x v="0"/>
    <s v="Nein"/>
    <x v="0"/>
  </r>
  <r>
    <n v="14571957"/>
    <x v="1"/>
    <x v="0"/>
    <n v="2000313"/>
    <s v="Sofortrechnung"/>
    <s v="eam\bekir.ahmed"/>
    <x v="2"/>
    <s v="23549"/>
    <s v="Smart Phone House"/>
    <x v="1"/>
    <s v="1"/>
    <s v="101030478"/>
    <x v="42"/>
    <s v="Samsung A356B A35 5G 128GB"/>
    <n v="1"/>
    <n v="194"/>
    <n v="209"/>
    <n v="209"/>
    <n v="15"/>
    <n v="15"/>
    <n v="7.17"/>
    <s v="V0134"/>
    <x v="10"/>
    <s v="KABB5"/>
    <s v="FHK"/>
    <s v="Geräte"/>
    <x v="2"/>
    <n v="1"/>
    <n v="194"/>
    <n v="209"/>
    <n v="209"/>
    <n v="15"/>
    <n v="15"/>
    <n v="7.1770334928229665E-2"/>
    <n v="1"/>
    <m/>
    <x v="0"/>
    <s v="Nein"/>
    <x v="0"/>
  </r>
  <r>
    <n v="14571946"/>
    <x v="1"/>
    <x v="0"/>
    <n v="2000314"/>
    <s v="Sofortrechnung"/>
    <s v="eam\mustafa.oezer"/>
    <x v="2"/>
    <s v="29484"/>
    <s v="ibuy GmbH"/>
    <x v="1"/>
    <s v="1"/>
    <s v="101300308"/>
    <x v="80"/>
    <s v="Apple iPhone 16 Pro Max 256GB"/>
    <n v="1"/>
    <n v="1065.5192"/>
    <n v="1115"/>
    <n v="1115"/>
    <n v="49.480800000000002"/>
    <n v="49.48"/>
    <n v="4.43"/>
    <s v="V0161"/>
    <x v="7"/>
    <s v="KABB14"/>
    <s v="FHK"/>
    <s v="Geräte"/>
    <x v="2"/>
    <n v="1"/>
    <n v="1065.5192"/>
    <n v="1115"/>
    <n v="1115"/>
    <n v="49.480800000000002"/>
    <n v="49.48"/>
    <n v="4.4376681614349774E-2"/>
    <n v="1"/>
    <m/>
    <x v="0"/>
    <s v="Nein"/>
    <x v="0"/>
  </r>
  <r>
    <n v="14571978"/>
    <x v="1"/>
    <x v="0"/>
    <n v="2000315"/>
    <s v="Sofortrechnung"/>
    <s v="eam\mustafa.oezer"/>
    <x v="2"/>
    <s v="29484"/>
    <s v="ibuy GmbH"/>
    <x v="1"/>
    <s v="1"/>
    <s v="101030351"/>
    <x v="372"/>
    <s v="Samsung X210N Tab A9+ 64GB [WiFi]"/>
    <n v="1"/>
    <n v="117"/>
    <n v="133"/>
    <n v="133"/>
    <n v="16"/>
    <n v="16"/>
    <n v="12.03"/>
    <s v="V0161"/>
    <x v="7"/>
    <s v="KABB14"/>
    <s v="FHK"/>
    <s v="Geräte"/>
    <x v="2"/>
    <n v="1"/>
    <n v="117"/>
    <n v="133"/>
    <n v="133"/>
    <n v="16"/>
    <n v="16"/>
    <n v="0.12030075187969924"/>
    <n v="1"/>
    <m/>
    <x v="0"/>
    <s v="Nein"/>
    <x v="0"/>
  </r>
  <r>
    <n v="14571991"/>
    <x v="1"/>
    <x v="0"/>
    <n v="2000316"/>
    <s v="Sofortrechnung"/>
    <s v="eam\mustafa.oezer"/>
    <x v="2"/>
    <s v="27134"/>
    <s v="N.V. Kommunikation- &amp; Vertriebs GmbH"/>
    <x v="1"/>
    <s v="1"/>
    <s v="101690316"/>
    <x v="282"/>
    <s v="Xiaomi 14T 5G 12GB/256GB"/>
    <n v="1"/>
    <n v="349.0795"/>
    <n v="369"/>
    <n v="369"/>
    <n v="19.920500000000001"/>
    <n v="19.920000000000002"/>
    <n v="5.39"/>
    <s v="V0161"/>
    <x v="7"/>
    <s v="KABB0"/>
    <s v="FHK"/>
    <s v="Geräte"/>
    <x v="2"/>
    <n v="1"/>
    <n v="349.0795"/>
    <n v="369"/>
    <n v="369"/>
    <n v="19.920500000000001"/>
    <n v="19.920000000000002"/>
    <n v="5.3983739837398376E-2"/>
    <n v="1"/>
    <m/>
    <x v="0"/>
    <s v="Nein"/>
    <x v="0"/>
  </r>
  <r>
    <n v="14571991"/>
    <x v="1"/>
    <x v="0"/>
    <n v="2000316"/>
    <s v="Sofortrechnung"/>
    <s v="eam\mustafa.oezer"/>
    <x v="2"/>
    <s v="27134"/>
    <s v="N.V. Kommunikation- &amp; Vertriebs GmbH"/>
    <x v="1"/>
    <s v="2"/>
    <s v="101030485"/>
    <x v="39"/>
    <s v="Samsung A556B A55 5G 128GB"/>
    <n v="2"/>
    <n v="254.48859999999999"/>
    <n v="269"/>
    <n v="538"/>
    <n v="14.5114"/>
    <n v="29.02"/>
    <n v="5.39"/>
    <s v="V0161"/>
    <x v="7"/>
    <s v="KABB0"/>
    <s v="FHK"/>
    <s v="Geräte"/>
    <x v="2"/>
    <n v="2"/>
    <n v="254.48859999999999"/>
    <n v="269"/>
    <n v="538"/>
    <n v="14.5114"/>
    <n v="29.02"/>
    <n v="5.3940520446096651E-2"/>
    <n v="1"/>
    <m/>
    <x v="0"/>
    <s v="Nein"/>
    <x v="0"/>
  </r>
  <r>
    <n v="14571991"/>
    <x v="1"/>
    <x v="0"/>
    <n v="2000316"/>
    <s v="Sofortrechnung"/>
    <s v="eam\mustafa.oezer"/>
    <x v="2"/>
    <s v="27134"/>
    <s v="N.V. Kommunikation- &amp; Vertriebs GmbH"/>
    <x v="1"/>
    <s v="3"/>
    <s v="101030457"/>
    <x v="203"/>
    <s v="Samsung A556B A55 5G 128GB"/>
    <n v="2"/>
    <n v="253.26820000000001"/>
    <n v="269"/>
    <n v="538"/>
    <n v="15.7318"/>
    <n v="31.46"/>
    <n v="5.84"/>
    <s v="V0161"/>
    <x v="7"/>
    <s v="KABB0"/>
    <s v="FHK"/>
    <s v="Geräte"/>
    <x v="2"/>
    <n v="2"/>
    <n v="253.26820000000001"/>
    <n v="269"/>
    <n v="538"/>
    <n v="15.7318"/>
    <n v="31.46"/>
    <n v="5.8475836431226766E-2"/>
    <n v="1"/>
    <m/>
    <x v="0"/>
    <s v="Nein"/>
    <x v="0"/>
  </r>
  <r>
    <n v="14571512"/>
    <x v="1"/>
    <x v="0"/>
    <n v="2000317"/>
    <s v="Sofortrechnung"/>
    <s v="eam\bekir.ahmed"/>
    <x v="0"/>
    <s v="30730"/>
    <s v="UNITED FOOD WHOLESALE Kft."/>
    <x v="1"/>
    <s v="1"/>
    <s v="101690244"/>
    <x v="256"/>
    <s v="Xiaomi POCO X6 Pro 5G 12GB/512GB"/>
    <n v="200"/>
    <n v="246.28890000000001"/>
    <n v="265"/>
    <n v="53000"/>
    <n v="18.711099999999998"/>
    <n v="3742.22"/>
    <n v="7.06"/>
    <s v="V0023"/>
    <x v="3"/>
    <s v="KPUD"/>
    <s v="EXP"/>
    <s v="Geräte"/>
    <x v="3"/>
    <n v="200"/>
    <n v="246.28890000000001"/>
    <n v="265"/>
    <n v="53000"/>
    <n v="18.711099999999998"/>
    <n v="3742.22"/>
    <n v="7.0607924528301877E-2"/>
    <n v="1"/>
    <m/>
    <x v="0"/>
    <s v="Nein"/>
    <x v="0"/>
  </r>
  <r>
    <n v="14571512"/>
    <x v="1"/>
    <x v="0"/>
    <n v="2000317"/>
    <s v="Sofortrechnung"/>
    <s v="eam\bekir.ahmed"/>
    <x v="0"/>
    <s v="30730"/>
    <s v="UNITED FOOD WHOLESALE Kft."/>
    <x v="1"/>
    <s v="2"/>
    <s v="101690243"/>
    <x v="308"/>
    <s v="Xiaomi POCO X6 Pro 5G 12GB/512GB"/>
    <n v="50"/>
    <n v="246.17310000000001"/>
    <n v="265"/>
    <n v="13250"/>
    <n v="18.826899999999998"/>
    <n v="941.34"/>
    <n v="7.1"/>
    <s v="V0023"/>
    <x v="3"/>
    <s v="KPUD"/>
    <s v="EXP"/>
    <s v="Geräte"/>
    <x v="3"/>
    <n v="50"/>
    <n v="246.17310000000001"/>
    <n v="265"/>
    <n v="13250"/>
    <n v="18.826899999999998"/>
    <n v="941.34"/>
    <n v="7.1044528301886789E-2"/>
    <n v="1"/>
    <m/>
    <x v="0"/>
    <s v="Nein"/>
    <x v="0"/>
  </r>
  <r>
    <n v="14560948"/>
    <x v="1"/>
    <x v="0"/>
    <n v="2000318"/>
    <s v="Rechnungskorrektur Retoure"/>
    <s v="EAM\Kai.Herzberger"/>
    <x v="0"/>
    <s v="27716"/>
    <s v="Telefonshoppen Norden AB"/>
    <x v="1"/>
    <s v="2"/>
    <s v="101030516"/>
    <x v="137"/>
    <s v="Samsung S928B S24 Ultra 5G 512GB"/>
    <n v="3"/>
    <n v="848.8066"/>
    <n v="880"/>
    <n v="2640"/>
    <n v="31.1934"/>
    <n v="93.58"/>
    <n v="3.54"/>
    <s v="V0027"/>
    <x v="9"/>
    <s v="KPUD"/>
    <s v="EXP"/>
    <s v="Geräte"/>
    <x v="7"/>
    <n v="-3"/>
    <n v="848.8066"/>
    <n v="880"/>
    <n v="-2640"/>
    <n v="-31.1934"/>
    <n v="-93.58"/>
    <n v="-3.5446969696969699E-2"/>
    <n v="-1"/>
    <m/>
    <x v="0"/>
    <s v="Nein"/>
    <x v="1"/>
  </r>
  <r>
    <n v="14571951"/>
    <x v="1"/>
    <x v="0"/>
    <n v="2000319"/>
    <s v="Sofortrechnung"/>
    <s v="Yasar.Yigitbilek"/>
    <x v="0"/>
    <s v="30599"/>
    <s v="SoFlow AG"/>
    <x v="0"/>
    <s v="1"/>
    <s v="200311415"/>
    <x v="373"/>
    <s v="SOFLOW SO myTIER 10.5 AH E-Scooter"/>
    <n v="1"/>
    <n v="414.06549999999999"/>
    <n v="450"/>
    <n v="450"/>
    <n v="35.9345"/>
    <n v="35.93"/>
    <n v="7.98"/>
    <s v="V0020"/>
    <x v="6"/>
    <s v="KÜB30"/>
    <s v="EXP"/>
    <s v="Zubehör"/>
    <x v="6"/>
    <n v="1"/>
    <n v="414.06549999999999"/>
    <n v="450"/>
    <n v="450"/>
    <n v="35.9345"/>
    <n v="35.93"/>
    <n v="7.984444444444444E-2"/>
    <n v="1"/>
    <m/>
    <x v="0"/>
    <s v="Nein"/>
    <x v="0"/>
  </r>
  <r>
    <n v="14572006"/>
    <x v="1"/>
    <x v="0"/>
    <n v="2000320"/>
    <s v="Sofortrechnung"/>
    <s v="EAM\Kai.Herzberger"/>
    <x v="4"/>
    <s v="29353"/>
    <s v="Zwischenkonto Transportschäden"/>
    <x v="1"/>
    <s v="1"/>
    <s v="101030516"/>
    <x v="137"/>
    <s v="Samsung S928B S24 Ultra 5G 512GB"/>
    <n v="3"/>
    <n v="848.8066"/>
    <n v="867"/>
    <n v="2601"/>
    <n v="18.1934"/>
    <n v="54.58"/>
    <n v="2.09"/>
    <s v="V9999"/>
    <x v="2"/>
    <s v="KÜB30"/>
    <s v="FHK"/>
    <s v="Geräte"/>
    <x v="2"/>
    <n v="3"/>
    <n v="848.8066"/>
    <n v="867"/>
    <n v="2601"/>
    <n v="18.1934"/>
    <n v="54.58"/>
    <n v="2.0984236831987697E-2"/>
    <n v="1"/>
    <m/>
    <x v="0"/>
    <s v="Nein"/>
    <x v="0"/>
  </r>
  <r>
    <n v="14571920"/>
    <x v="1"/>
    <x v="0"/>
    <n v="2000321"/>
    <s v="Sofortrechnung"/>
    <s v="eam\mustafa.oezer"/>
    <x v="0"/>
    <s v="30634"/>
    <s v="FEM S.R.L."/>
    <x v="1"/>
    <s v="1"/>
    <s v="100303126"/>
    <x v="333"/>
    <s v="Apple iPhone 16 Pro 256GB"/>
    <n v="10"/>
    <n v="994"/>
    <n v="1025"/>
    <n v="10250"/>
    <n v="31"/>
    <n v="310"/>
    <n v="3.02"/>
    <s v="V0023"/>
    <x v="3"/>
    <s v="VKASSE"/>
    <s v="EXP"/>
    <s v="Geräte"/>
    <x v="3"/>
    <n v="10"/>
    <n v="994"/>
    <n v="1025"/>
    <n v="10250"/>
    <n v="31"/>
    <n v="310"/>
    <n v="3.0243902439024389E-2"/>
    <n v="1"/>
    <m/>
    <x v="0"/>
    <s v="Nein"/>
    <x v="0"/>
  </r>
  <r>
    <n v="14571920"/>
    <x v="1"/>
    <x v="0"/>
    <n v="2000321"/>
    <s v="Sofortrechnung"/>
    <s v="eam\mustafa.oezer"/>
    <x v="0"/>
    <s v="30634"/>
    <s v="FEM S.R.L."/>
    <x v="1"/>
    <s v="2"/>
    <s v="100303091"/>
    <x v="358"/>
    <s v="Apple iPhone 16 128GB"/>
    <n v="20"/>
    <n v="704"/>
    <n v="715"/>
    <n v="14300"/>
    <n v="11"/>
    <n v="220"/>
    <n v="1.53"/>
    <s v="V0023"/>
    <x v="3"/>
    <s v="VKASSE"/>
    <s v="EXP"/>
    <s v="Geräte"/>
    <x v="3"/>
    <n v="20"/>
    <n v="704"/>
    <n v="715"/>
    <n v="14300"/>
    <n v="11"/>
    <n v="220"/>
    <n v="1.5384615384615385E-2"/>
    <n v="1"/>
    <m/>
    <x v="0"/>
    <s v="Nein"/>
    <x v="0"/>
  </r>
  <r>
    <n v="14571920"/>
    <x v="1"/>
    <x v="0"/>
    <n v="2000321"/>
    <s v="Sofortrechnung"/>
    <s v="eam\mustafa.oezer"/>
    <x v="0"/>
    <s v="30634"/>
    <s v="FEM S.R.L."/>
    <x v="1"/>
    <s v="3"/>
    <s v="100303123"/>
    <x v="334"/>
    <s v="Apple iPhone 16 Pro 256GB"/>
    <n v="10"/>
    <n v="994"/>
    <n v="1025"/>
    <n v="10250"/>
    <n v="31"/>
    <n v="310"/>
    <n v="3.02"/>
    <s v="V0023"/>
    <x v="3"/>
    <s v="VKASSE"/>
    <s v="EXP"/>
    <s v="Geräte"/>
    <x v="3"/>
    <n v="10"/>
    <n v="994"/>
    <n v="1025"/>
    <n v="10250"/>
    <n v="31"/>
    <n v="310"/>
    <n v="3.0243902439024389E-2"/>
    <n v="1"/>
    <m/>
    <x v="0"/>
    <s v="Nein"/>
    <x v="0"/>
  </r>
  <r>
    <n v="14568439"/>
    <x v="1"/>
    <x v="0"/>
    <n v="2000322"/>
    <s v="Rechnungskorrektur Retoure"/>
    <s v="EAM\Kai.Herzberger"/>
    <x v="2"/>
    <s v="21840"/>
    <s v="Service Büro Dirk Kristen"/>
    <x v="0"/>
    <s v="1"/>
    <s v="200370067"/>
    <x v="374"/>
    <s v="Huawei Watch GT4 46mm (Phoinix-B19F)"/>
    <n v="2"/>
    <n v="125.8"/>
    <n v="139"/>
    <n v="278"/>
    <n v="13.2"/>
    <n v="26.4"/>
    <n v="9.49"/>
    <s v="V0134"/>
    <x v="10"/>
    <s v="NN"/>
    <s v="FHK"/>
    <s v="Zubehör"/>
    <x v="2"/>
    <n v="-2"/>
    <n v="125.8"/>
    <n v="139"/>
    <n v="-278"/>
    <n v="-13.2"/>
    <n v="-26.4"/>
    <n v="-9.4964028776978418E-2"/>
    <n v="-1"/>
    <m/>
    <x v="0"/>
    <s v="Nein"/>
    <x v="1"/>
  </r>
  <r>
    <n v="14571996"/>
    <x v="1"/>
    <x v="0"/>
    <n v="2000323"/>
    <s v="Sofortrechnung"/>
    <s v="Yasar.Yigitbilek"/>
    <x v="1"/>
    <s v="25907"/>
    <s v="Red Tech GmbH"/>
    <x v="1"/>
    <s v="1"/>
    <s v="101030417"/>
    <x v="301"/>
    <s v="Samsung A057G A05s 64GB"/>
    <n v="1"/>
    <n v="80.008700000000005"/>
    <n v="92"/>
    <n v="92"/>
    <n v="11.991300000000001"/>
    <n v="11.99"/>
    <n v="13.03"/>
    <s v="V0012"/>
    <x v="1"/>
    <s v="KABB0"/>
    <s v="GRK"/>
    <s v="Geräte"/>
    <x v="1"/>
    <n v="1"/>
    <n v="80.008700000000005"/>
    <n v="92"/>
    <n v="92"/>
    <n v="11.991300000000001"/>
    <n v="11.99"/>
    <n v="0.13032608695652173"/>
    <n v="1"/>
    <m/>
    <x v="0"/>
    <s v="Nein"/>
    <x v="0"/>
  </r>
  <r>
    <n v="14571996"/>
    <x v="1"/>
    <x v="0"/>
    <n v="2000323"/>
    <s v="Sofortrechnung"/>
    <s v="Yasar.Yigitbilek"/>
    <x v="1"/>
    <s v="25907"/>
    <s v="Red Tech GmbH"/>
    <x v="1"/>
    <s v="2"/>
    <s v="101050013"/>
    <x v="176"/>
    <s v="Motorola Moto G24 8GB/128GB"/>
    <n v="5"/>
    <n v="78"/>
    <n v="86"/>
    <n v="430"/>
    <n v="8"/>
    <n v="40"/>
    <n v="9.3000000000000007"/>
    <s v="V0012"/>
    <x v="1"/>
    <s v="KABB0"/>
    <s v="GRK"/>
    <s v="Geräte"/>
    <x v="1"/>
    <n v="5"/>
    <n v="78"/>
    <n v="86"/>
    <n v="430"/>
    <n v="8"/>
    <n v="40"/>
    <n v="9.3023255813953487E-2"/>
    <n v="1"/>
    <m/>
    <x v="0"/>
    <s v="Nein"/>
    <x v="0"/>
  </r>
  <r>
    <n v="14571996"/>
    <x v="1"/>
    <x v="0"/>
    <n v="2000323"/>
    <s v="Sofortrechnung"/>
    <s v="Yasar.Yigitbilek"/>
    <x v="1"/>
    <s v="25907"/>
    <s v="Red Tech GmbH"/>
    <x v="1"/>
    <s v="3"/>
    <s v="101030483"/>
    <x v="228"/>
    <s v="Samsung A057G A05s 128GB"/>
    <n v="1"/>
    <n v="90.364699999999999"/>
    <n v="102"/>
    <n v="102"/>
    <n v="11.635300000000001"/>
    <n v="11.64"/>
    <n v="11.4"/>
    <s v="V0012"/>
    <x v="1"/>
    <s v="KABB0"/>
    <s v="GRK"/>
    <s v="Geräte"/>
    <x v="1"/>
    <n v="1"/>
    <n v="90.364699999999999"/>
    <n v="102"/>
    <n v="102"/>
    <n v="11.635300000000001"/>
    <n v="11.64"/>
    <n v="0.11411764705882353"/>
    <n v="1"/>
    <m/>
    <x v="0"/>
    <s v="Nein"/>
    <x v="0"/>
  </r>
  <r>
    <n v="14571996"/>
    <x v="1"/>
    <x v="0"/>
    <n v="2000323"/>
    <s v="Sofortrechnung"/>
    <s v="Yasar.Yigitbilek"/>
    <x v="1"/>
    <s v="25907"/>
    <s v="Red Tech GmbH"/>
    <x v="1"/>
    <s v="4"/>
    <s v="101690202"/>
    <x v="375"/>
    <s v="Xiaomi Redmi 13C 4GB/128GB"/>
    <n v="3"/>
    <n v="76"/>
    <n v="85"/>
    <n v="255"/>
    <n v="9"/>
    <n v="27"/>
    <n v="10.58"/>
    <s v="V0012"/>
    <x v="1"/>
    <s v="KABB0"/>
    <s v="GRK"/>
    <s v="Geräte"/>
    <x v="1"/>
    <n v="3"/>
    <n v="76"/>
    <n v="85"/>
    <n v="255"/>
    <n v="9"/>
    <n v="27"/>
    <n v="0.10588235294117647"/>
    <n v="1"/>
    <m/>
    <x v="0"/>
    <s v="Nein"/>
    <x v="0"/>
  </r>
  <r>
    <n v="14571944"/>
    <x v="1"/>
    <x v="0"/>
    <n v="2000324"/>
    <s v="Sofortrechnung"/>
    <s v="EAM\Erdal.Bircan"/>
    <x v="0"/>
    <s v="27716"/>
    <s v="Telefonshoppen Norden AB"/>
    <x v="1"/>
    <s v="1"/>
    <s v="101030425"/>
    <x v="207"/>
    <s v="Samsung A256B A25 5G 128GB"/>
    <n v="1"/>
    <n v="160.5153"/>
    <n v="165"/>
    <n v="165"/>
    <n v="4.4847000000000001"/>
    <n v="4.4800000000000004"/>
    <n v="2.71"/>
    <s v="V0027"/>
    <x v="9"/>
    <s v="KPUD"/>
    <s v="EXP"/>
    <s v="Geräte"/>
    <x v="7"/>
    <n v="1"/>
    <n v="160.5153"/>
    <n v="165"/>
    <n v="165"/>
    <n v="4.4847000000000001"/>
    <n v="4.4800000000000004"/>
    <n v="2.7151515151515156E-2"/>
    <n v="1"/>
    <m/>
    <x v="0"/>
    <s v="Nein"/>
    <x v="0"/>
  </r>
  <r>
    <n v="14571944"/>
    <x v="1"/>
    <x v="0"/>
    <n v="2000324"/>
    <s v="Sofortrechnung"/>
    <s v="EAM\Erdal.Bircan"/>
    <x v="0"/>
    <s v="27716"/>
    <s v="Telefonshoppen Norden AB"/>
    <x v="1"/>
    <s v="2"/>
    <s v="100302478"/>
    <x v="79"/>
    <s v="Apple iPhone 13 128GB"/>
    <n v="30"/>
    <n v="417.46170000000001"/>
    <n v="425"/>
    <n v="12750"/>
    <n v="7.5382999999999996"/>
    <n v="226.15"/>
    <n v="1.77"/>
    <s v="V0027"/>
    <x v="9"/>
    <s v="KPUD"/>
    <s v="EXP"/>
    <s v="Geräte"/>
    <x v="7"/>
    <n v="30"/>
    <n v="417.46170000000001"/>
    <n v="425"/>
    <n v="12750"/>
    <n v="7.5382999999999996"/>
    <n v="226.15"/>
    <n v="1.7737254901960785E-2"/>
    <n v="1"/>
    <m/>
    <x v="0"/>
    <s v="Nein"/>
    <x v="0"/>
  </r>
  <r>
    <n v="14571944"/>
    <x v="1"/>
    <x v="0"/>
    <n v="2000324"/>
    <s v="Sofortrechnung"/>
    <s v="EAM\Erdal.Bircan"/>
    <x v="0"/>
    <s v="27716"/>
    <s v="Telefonshoppen Norden AB"/>
    <x v="1"/>
    <s v="3"/>
    <s v="100303122"/>
    <x v="376"/>
    <s v="Apple iPhone 16 Pro 128GB"/>
    <n v="3"/>
    <n v="894"/>
    <n v="925"/>
    <n v="2775"/>
    <n v="31"/>
    <n v="93"/>
    <n v="3.35"/>
    <s v="V0027"/>
    <x v="9"/>
    <s v="KPUD"/>
    <s v="EXP"/>
    <s v="Geräte"/>
    <x v="7"/>
    <n v="3"/>
    <n v="894"/>
    <n v="925"/>
    <n v="2775"/>
    <n v="31"/>
    <n v="93"/>
    <n v="3.3513513513513511E-2"/>
    <n v="1"/>
    <m/>
    <x v="0"/>
    <s v="Nein"/>
    <x v="0"/>
  </r>
  <r>
    <n v="14571944"/>
    <x v="1"/>
    <x v="0"/>
    <n v="2000324"/>
    <s v="Sofortrechnung"/>
    <s v="EAM\Erdal.Bircan"/>
    <x v="0"/>
    <s v="27716"/>
    <s v="Telefonshoppen Norden AB"/>
    <x v="1"/>
    <s v="4"/>
    <s v="101300212"/>
    <x v="41"/>
    <s v="Apple iPhone 16 128GB"/>
    <n v="20"/>
    <n v="646.71050000000002"/>
    <n v="705"/>
    <n v="14100"/>
    <n v="58.289499999999997"/>
    <n v="1165.79"/>
    <n v="8.26"/>
    <s v="V0027"/>
    <x v="9"/>
    <s v="KPUD"/>
    <s v="EXP"/>
    <s v="Geräte"/>
    <x v="7"/>
    <n v="20"/>
    <n v="646.71050000000002"/>
    <n v="705"/>
    <n v="14100"/>
    <n v="58.289499999999997"/>
    <n v="1165.79"/>
    <n v="8.2680141843971627E-2"/>
    <n v="1"/>
    <m/>
    <x v="0"/>
    <s v="Nein"/>
    <x v="0"/>
  </r>
  <r>
    <n v="14571944"/>
    <x v="1"/>
    <x v="0"/>
    <n v="2000324"/>
    <s v="Sofortrechnung"/>
    <s v="EAM\Erdal.Bircan"/>
    <x v="0"/>
    <s v="27716"/>
    <s v="Telefonshoppen Norden AB"/>
    <x v="1"/>
    <s v="5"/>
    <s v="101030380"/>
    <x v="92"/>
    <s v="Samsung S921B S24 5G 128GB"/>
    <n v="3"/>
    <n v="478.80900000000003"/>
    <n v="494"/>
    <n v="1482"/>
    <n v="15.191000000000001"/>
    <n v="45.57"/>
    <n v="3.07"/>
    <s v="V0027"/>
    <x v="9"/>
    <s v="KPUD"/>
    <s v="EXP"/>
    <s v="Geräte"/>
    <x v="7"/>
    <n v="3"/>
    <n v="478.80900000000003"/>
    <n v="494"/>
    <n v="1482"/>
    <n v="15.191000000000001"/>
    <n v="45.57"/>
    <n v="3.0748987854251012E-2"/>
    <n v="1"/>
    <m/>
    <x v="0"/>
    <s v="Nein"/>
    <x v="0"/>
  </r>
  <r>
    <n v="14571685"/>
    <x v="1"/>
    <x v="0"/>
    <n v="2000325"/>
    <s v="Sofortrechnung"/>
    <s v="eam\ruhcan.onatca"/>
    <x v="2"/>
    <s v="25473"/>
    <s v="Yigit Soylu"/>
    <x v="7"/>
    <s v="1"/>
    <s v="700970491"/>
    <x v="377"/>
    <m/>
    <n v="35"/>
    <n v="0"/>
    <n v="0"/>
    <n v="0"/>
    <m/>
    <n v="0"/>
    <m/>
    <s v="V0138"/>
    <x v="17"/>
    <s v="KÜB8"/>
    <s v="FHK"/>
    <s v="Marketing"/>
    <x v="2"/>
    <n v="35"/>
    <n v="0"/>
    <n v="0"/>
    <n v="0"/>
    <n v="0"/>
    <n v="0"/>
    <n v="0"/>
    <n v="1"/>
    <m/>
    <x v="0"/>
    <s v="Nein"/>
    <x v="0"/>
  </r>
  <r>
    <n v="14572007"/>
    <x v="1"/>
    <x v="0"/>
    <n v="2000326"/>
    <s v="Sofortrechnung"/>
    <s v="Yasar.Yigitbilek"/>
    <x v="0"/>
    <s v="24156"/>
    <s v="Global Multimedia SAS"/>
    <x v="1"/>
    <s v="1"/>
    <s v="101030407"/>
    <x v="126"/>
    <s v="Samsung A155F A15 128GB"/>
    <n v="40"/>
    <n v="116.874"/>
    <n v="123"/>
    <n v="4920"/>
    <n v="6.1260000000000003"/>
    <n v="245.04"/>
    <n v="4.9800000000000004"/>
    <s v="V0027"/>
    <x v="9"/>
    <s v="KPUD"/>
    <s v="EXP"/>
    <s v="Geräte"/>
    <x v="7"/>
    <n v="40"/>
    <n v="116.874"/>
    <n v="123"/>
    <n v="4920"/>
    <n v="6.1260000000000003"/>
    <n v="245.04"/>
    <n v="4.9804878048780483E-2"/>
    <n v="1"/>
    <m/>
    <x v="0"/>
    <s v="Nein"/>
    <x v="0"/>
  </r>
  <r>
    <n v="14572007"/>
    <x v="1"/>
    <x v="0"/>
    <n v="2000326"/>
    <s v="Sofortrechnung"/>
    <s v="Yasar.Yigitbilek"/>
    <x v="0"/>
    <s v="24156"/>
    <s v="Global Multimedia SAS"/>
    <x v="1"/>
    <s v="2"/>
    <s v="101030449"/>
    <x v="62"/>
    <s v="Samsung A155F A15 128GB"/>
    <n v="200"/>
    <n v="112.0598"/>
    <n v="123"/>
    <n v="24600"/>
    <n v="10.940200000000001"/>
    <n v="2188.04"/>
    <n v="8.89"/>
    <s v="V0027"/>
    <x v="9"/>
    <s v="KPUD"/>
    <s v="EXP"/>
    <s v="Geräte"/>
    <x v="7"/>
    <n v="200"/>
    <n v="112.0598"/>
    <n v="123"/>
    <n v="24600"/>
    <n v="10.940200000000001"/>
    <n v="2188.04"/>
    <n v="8.8944715447154474E-2"/>
    <n v="1"/>
    <m/>
    <x v="0"/>
    <s v="Nein"/>
    <x v="0"/>
  </r>
  <r>
    <n v="14572007"/>
    <x v="1"/>
    <x v="0"/>
    <n v="2000326"/>
    <s v="Sofortrechnung"/>
    <s v="Yasar.Yigitbilek"/>
    <x v="0"/>
    <s v="24156"/>
    <s v="Global Multimedia SAS"/>
    <x v="1"/>
    <s v="3"/>
    <s v="101030660"/>
    <x v="235"/>
    <s v="Samsung A155F A15 128GB"/>
    <n v="160"/>
    <n v="107.65519999999999"/>
    <n v="123"/>
    <n v="19680"/>
    <n v="15.344799999999999"/>
    <n v="2455.17"/>
    <n v="12.47"/>
    <s v="V0027"/>
    <x v="9"/>
    <s v="KPUD"/>
    <s v="EXP"/>
    <s v="Geräte"/>
    <x v="7"/>
    <n v="160"/>
    <n v="107.65519999999999"/>
    <n v="123"/>
    <n v="19680"/>
    <n v="15.344799999999999"/>
    <n v="2455.17"/>
    <n v="0.12475457317073171"/>
    <n v="1"/>
    <m/>
    <x v="0"/>
    <s v="Nein"/>
    <x v="0"/>
  </r>
  <r>
    <n v="14571678"/>
    <x v="1"/>
    <x v="0"/>
    <n v="2000327"/>
    <s v="Sofortrechnung"/>
    <s v="eam\mustafa.oezer"/>
    <x v="0"/>
    <s v="22913"/>
    <s v="Mobile Trade OÜ"/>
    <x v="0"/>
    <s v="1"/>
    <s v="200030287"/>
    <x v="378"/>
    <s v="Samsung Galaxy SM-R630 Buds3 Pro"/>
    <n v="10"/>
    <n v="130"/>
    <n v="138"/>
    <n v="1380"/>
    <n v="8"/>
    <n v="80"/>
    <n v="5.79"/>
    <s v="V0018"/>
    <x v="16"/>
    <s v="KPUD"/>
    <s v="EXP"/>
    <s v="Zubehör"/>
    <x v="11"/>
    <n v="10"/>
    <n v="130"/>
    <n v="138"/>
    <n v="1380"/>
    <n v="8"/>
    <n v="80"/>
    <n v="5.7971014492753624E-2"/>
    <n v="1"/>
    <m/>
    <x v="0"/>
    <s v="Nein"/>
    <x v="0"/>
  </r>
  <r>
    <n v="14571678"/>
    <x v="1"/>
    <x v="0"/>
    <n v="2000327"/>
    <s v="Sofortrechnung"/>
    <s v="eam\mustafa.oezer"/>
    <x v="0"/>
    <s v="22913"/>
    <s v="Mobile Trade OÜ"/>
    <x v="1"/>
    <s v="2"/>
    <s v="100690672"/>
    <x v="379"/>
    <s v="Xiaomi 14T Pro 5G 12GB/512GB"/>
    <n v="2"/>
    <n v="485"/>
    <n v="509"/>
    <n v="1018"/>
    <n v="24"/>
    <n v="48"/>
    <n v="4.71"/>
    <s v="V0018"/>
    <x v="16"/>
    <s v="KPUD"/>
    <s v="EXP"/>
    <s v="Geräte"/>
    <x v="11"/>
    <n v="2"/>
    <n v="485"/>
    <n v="509"/>
    <n v="1018"/>
    <n v="24"/>
    <n v="48"/>
    <n v="4.7151277013752456E-2"/>
    <n v="1"/>
    <m/>
    <x v="0"/>
    <s v="Nein"/>
    <x v="0"/>
  </r>
  <r>
    <n v="14571704"/>
    <x v="1"/>
    <x v="0"/>
    <n v="2000328"/>
    <s v="Sofortrechnung"/>
    <s v="eam\mustafa.oezer"/>
    <x v="0"/>
    <s v="22913"/>
    <s v="Mobile Trade OÜ"/>
    <x v="1"/>
    <s v="1"/>
    <s v="101690316"/>
    <x v="282"/>
    <s v="Xiaomi 14T 5G 12GB/256GB"/>
    <n v="2"/>
    <n v="349.0795"/>
    <n v="359"/>
    <n v="718"/>
    <n v="9.9205000000000005"/>
    <n v="19.84"/>
    <n v="2.76"/>
    <s v="V0018"/>
    <x v="16"/>
    <s v="KPUD"/>
    <s v="EXP"/>
    <s v="Geräte"/>
    <x v="11"/>
    <n v="2"/>
    <n v="349.0795"/>
    <n v="359"/>
    <n v="718"/>
    <n v="9.9205000000000005"/>
    <n v="19.84"/>
    <n v="2.7632311977715877E-2"/>
    <n v="1"/>
    <m/>
    <x v="0"/>
    <s v="Nein"/>
    <x v="0"/>
  </r>
  <r>
    <n v="14571969"/>
    <x v="1"/>
    <x v="0"/>
    <n v="2000329"/>
    <s v="Sofortrechnung"/>
    <s v="eam\mustafa.oezer"/>
    <x v="0"/>
    <s v="22913"/>
    <s v="Mobile Trade OÜ"/>
    <x v="1"/>
    <s v="1"/>
    <s v="100303126"/>
    <x v="333"/>
    <s v="Apple iPhone 16 Pro 256GB"/>
    <n v="2"/>
    <n v="994"/>
    <n v="1037"/>
    <n v="2074"/>
    <n v="43"/>
    <n v="86"/>
    <n v="4.1399999999999997"/>
    <s v="V0018"/>
    <x v="16"/>
    <s v="KPUD"/>
    <s v="EXP"/>
    <s v="Geräte"/>
    <x v="11"/>
    <n v="2"/>
    <n v="994"/>
    <n v="1037"/>
    <n v="2074"/>
    <n v="43"/>
    <n v="86"/>
    <n v="4.1465766634522665E-2"/>
    <n v="1"/>
    <m/>
    <x v="0"/>
    <s v="Nein"/>
    <x v="0"/>
  </r>
  <r>
    <n v="14571969"/>
    <x v="1"/>
    <x v="0"/>
    <n v="2000329"/>
    <s v="Sofortrechnung"/>
    <s v="eam\mustafa.oezer"/>
    <x v="0"/>
    <s v="22913"/>
    <s v="Mobile Trade OÜ"/>
    <x v="1"/>
    <s v="2"/>
    <s v="101030390"/>
    <x v="348"/>
    <s v="Samsung S926B S24+ 5G 512GB"/>
    <n v="1"/>
    <n v="690"/>
    <n v="738"/>
    <n v="738"/>
    <n v="48"/>
    <n v="48"/>
    <n v="6.5"/>
    <s v="V0018"/>
    <x v="16"/>
    <s v="KPUD"/>
    <s v="EXP"/>
    <s v="Geräte"/>
    <x v="11"/>
    <n v="1"/>
    <n v="690"/>
    <n v="738"/>
    <n v="738"/>
    <n v="48"/>
    <n v="48"/>
    <n v="6.5040650406504072E-2"/>
    <n v="1"/>
    <m/>
    <x v="0"/>
    <s v="Nein"/>
    <x v="0"/>
  </r>
  <r>
    <n v="14571969"/>
    <x v="1"/>
    <x v="0"/>
    <n v="2000329"/>
    <s v="Sofortrechnung"/>
    <s v="eam\mustafa.oezer"/>
    <x v="0"/>
    <s v="22913"/>
    <s v="Mobile Trade OÜ"/>
    <x v="1"/>
    <s v="3"/>
    <s v="101030654"/>
    <x v="44"/>
    <s v="Samsung X216B Tab A9+ 5G 128GB"/>
    <n v="1"/>
    <n v="179"/>
    <n v="205"/>
    <n v="205"/>
    <n v="26"/>
    <n v="26"/>
    <n v="12.68"/>
    <s v="V0018"/>
    <x v="16"/>
    <s v="KPUD"/>
    <s v="EXP"/>
    <s v="Geräte"/>
    <x v="11"/>
    <n v="1"/>
    <n v="179"/>
    <n v="205"/>
    <n v="205"/>
    <n v="26"/>
    <n v="26"/>
    <n v="0.12682926829268293"/>
    <n v="1"/>
    <m/>
    <x v="0"/>
    <s v="Nein"/>
    <x v="0"/>
  </r>
  <r>
    <n v="14571969"/>
    <x v="1"/>
    <x v="0"/>
    <n v="2000329"/>
    <s v="Sofortrechnung"/>
    <s v="eam\mustafa.oezer"/>
    <x v="0"/>
    <s v="22913"/>
    <s v="Mobile Trade OÜ"/>
    <x v="1"/>
    <s v="4"/>
    <s v="100303123"/>
    <x v="334"/>
    <s v="Apple iPhone 16 Pro 256GB"/>
    <n v="2"/>
    <n v="994"/>
    <n v="1039"/>
    <n v="2078"/>
    <n v="45"/>
    <n v="90"/>
    <n v="4.33"/>
    <s v="V0018"/>
    <x v="16"/>
    <s v="KPUD"/>
    <s v="EXP"/>
    <s v="Geräte"/>
    <x v="11"/>
    <n v="2"/>
    <n v="994"/>
    <n v="1039"/>
    <n v="2078"/>
    <n v="45"/>
    <n v="90"/>
    <n v="4.331087584215592E-2"/>
    <n v="1"/>
    <m/>
    <x v="0"/>
    <s v="Nein"/>
    <x v="0"/>
  </r>
  <r>
    <n v="14571507"/>
    <x v="1"/>
    <x v="0"/>
    <n v="2000330"/>
    <s v="Sofortrechnung"/>
    <s v="Yasar.Yigitbilek"/>
    <x v="1"/>
    <s v="29414"/>
    <s v="Hirsch und Ille Media Center GmbH"/>
    <x v="1"/>
    <s v="1"/>
    <s v="101300175"/>
    <x v="278"/>
    <s v="Apple iPhone 15 256GB"/>
    <n v="1"/>
    <n v="717"/>
    <n v="729"/>
    <n v="729"/>
    <n v="12"/>
    <n v="12"/>
    <n v="1.64"/>
    <s v="V0012"/>
    <x v="1"/>
    <s v="KÜB0"/>
    <s v="GRK"/>
    <s v="Geräte"/>
    <x v="1"/>
    <n v="1"/>
    <n v="717"/>
    <n v="729"/>
    <n v="729"/>
    <n v="12"/>
    <n v="12"/>
    <n v="1.646090534979424E-2"/>
    <n v="1"/>
    <m/>
    <x v="0"/>
    <s v="Nein"/>
    <x v="0"/>
  </r>
  <r>
    <n v="14571911"/>
    <x v="1"/>
    <x v="0"/>
    <n v="2000331"/>
    <s v="Sofortrechnung"/>
    <s v="eam\mustafa.oezer"/>
    <x v="0"/>
    <s v="30900"/>
    <s v="Goden Sp. z.o.o"/>
    <x v="1"/>
    <s v="1"/>
    <s v="100302478"/>
    <x v="79"/>
    <s v="Apple iPhone 13 128GB"/>
    <n v="1"/>
    <n v="417.46170000000001"/>
    <n v="427"/>
    <n v="427"/>
    <n v="9.5382999999999996"/>
    <n v="9.5399999999999991"/>
    <n v="2.23"/>
    <s v="V0027"/>
    <x v="9"/>
    <s v="VKASSE"/>
    <s v="EXP"/>
    <s v="Geräte"/>
    <x v="7"/>
    <n v="1"/>
    <n v="417.46170000000001"/>
    <n v="427"/>
    <n v="427"/>
    <n v="9.5382999999999996"/>
    <n v="9.5399999999999991"/>
    <n v="2.234192037470726E-2"/>
    <n v="1"/>
    <m/>
    <x v="0"/>
    <s v="Nein"/>
    <x v="0"/>
  </r>
  <r>
    <n v="14571911"/>
    <x v="1"/>
    <x v="0"/>
    <n v="2000331"/>
    <s v="Sofortrechnung"/>
    <s v="eam\mustafa.oezer"/>
    <x v="0"/>
    <s v="30900"/>
    <s v="Goden Sp. z.o.o"/>
    <x v="1"/>
    <s v="2"/>
    <s v="100034500"/>
    <x v="247"/>
    <s v="Samsung A546B A54 5G 128GB"/>
    <n v="20"/>
    <n v="227.03649999999999"/>
    <n v="232"/>
    <n v="4640"/>
    <n v="4.9634999999999998"/>
    <n v="99.27"/>
    <n v="2.13"/>
    <s v="V0027"/>
    <x v="9"/>
    <s v="VKASSE"/>
    <s v="EXP"/>
    <s v="Geräte"/>
    <x v="7"/>
    <n v="20"/>
    <n v="227.03649999999999"/>
    <n v="232"/>
    <n v="4640"/>
    <n v="4.9634999999999998"/>
    <n v="99.27"/>
    <n v="2.1394396551724138E-2"/>
    <n v="1"/>
    <m/>
    <x v="0"/>
    <s v="Nein"/>
    <x v="0"/>
  </r>
  <r>
    <n v="14571891"/>
    <x v="1"/>
    <x v="0"/>
    <n v="2000332"/>
    <s v="Sofortrechnung"/>
    <s v="eam\bekir.ahmed"/>
    <x v="0"/>
    <s v="30637"/>
    <s v="SC FANPLACE IT SRL"/>
    <x v="3"/>
    <s v="1"/>
    <s v="900010011"/>
    <x v="36"/>
    <s v="Sonstiges"/>
    <n v="1"/>
    <n v="0"/>
    <n v="15"/>
    <n v="15"/>
    <n v="15"/>
    <n v="15"/>
    <m/>
    <s v="V0023"/>
    <x v="3"/>
    <s v="KÜB8"/>
    <s v="EXP"/>
    <s v="Sonstige"/>
    <x v="3"/>
    <n v="1"/>
    <n v="0"/>
    <n v="15"/>
    <n v="15"/>
    <n v="15"/>
    <n v="15"/>
    <n v="1"/>
    <n v="1"/>
    <m/>
    <x v="2"/>
    <s v="Ja"/>
    <x v="0"/>
  </r>
  <r>
    <n v="14571891"/>
    <x v="1"/>
    <x v="0"/>
    <n v="2000332"/>
    <s v="Sofortrechnung"/>
    <s v="eam\bekir.ahmed"/>
    <x v="0"/>
    <s v="30637"/>
    <s v="SC FANPLACE IT SRL"/>
    <x v="1"/>
    <s v="2"/>
    <s v="101030393"/>
    <x v="94"/>
    <s v="Samsung S926B S24+ 5G 512GB"/>
    <n v="1"/>
    <n v="715.23810000000003"/>
    <n v="759"/>
    <n v="759"/>
    <n v="43.761899999999997"/>
    <n v="43.76"/>
    <n v="5.76"/>
    <s v="V0023"/>
    <x v="3"/>
    <s v="KÜB8"/>
    <s v="EXP"/>
    <s v="Geräte"/>
    <x v="3"/>
    <n v="1"/>
    <n v="715.23810000000003"/>
    <n v="759"/>
    <n v="759"/>
    <n v="43.761899999999997"/>
    <n v="43.76"/>
    <n v="5.7654808959156784E-2"/>
    <n v="1"/>
    <m/>
    <x v="0"/>
    <s v="Nein"/>
    <x v="0"/>
  </r>
  <r>
    <n v="14571891"/>
    <x v="1"/>
    <x v="0"/>
    <n v="2000332"/>
    <s v="Sofortrechnung"/>
    <s v="eam\bekir.ahmed"/>
    <x v="0"/>
    <s v="30637"/>
    <s v="SC FANPLACE IT SRL"/>
    <x v="1"/>
    <s v="3"/>
    <s v="101700041"/>
    <x v="380"/>
    <s v="Oppo Reno 12F 4G 256GB"/>
    <n v="1"/>
    <n v="135.57140000000001"/>
    <n v="145"/>
    <n v="145"/>
    <n v="9.4285999999999994"/>
    <n v="9.43"/>
    <n v="6.5"/>
    <s v="V0023"/>
    <x v="3"/>
    <s v="KÜB8"/>
    <s v="EXP"/>
    <s v="Geräte"/>
    <x v="3"/>
    <n v="1"/>
    <n v="135.57140000000001"/>
    <n v="145"/>
    <n v="145"/>
    <n v="9.4285999999999994"/>
    <n v="9.43"/>
    <n v="6.5034482758620685E-2"/>
    <n v="1"/>
    <m/>
    <x v="0"/>
    <s v="Nein"/>
    <x v="0"/>
  </r>
  <r>
    <n v="14571891"/>
    <x v="1"/>
    <x v="0"/>
    <n v="2000332"/>
    <s v="Sofortrechnung"/>
    <s v="eam\bekir.ahmed"/>
    <x v="0"/>
    <s v="30637"/>
    <s v="SC FANPLACE IT SRL"/>
    <x v="0"/>
    <s v="4"/>
    <s v="200370087"/>
    <x v="335"/>
    <s v="Huawei Watch Fit Special Edition (Stia-B39)"/>
    <n v="1"/>
    <n v="40.409999999999997"/>
    <n v="44"/>
    <n v="44"/>
    <n v="3.59"/>
    <n v="3.59"/>
    <n v="8.15"/>
    <s v="V0023"/>
    <x v="3"/>
    <s v="KÜB8"/>
    <s v="EXP"/>
    <s v="Zubehör"/>
    <x v="3"/>
    <n v="1"/>
    <n v="40.409999999999997"/>
    <n v="44"/>
    <n v="44"/>
    <n v="3.59"/>
    <n v="3.59"/>
    <n v="8.1590909090909089E-2"/>
    <n v="1"/>
    <m/>
    <x v="0"/>
    <s v="Nein"/>
    <x v="0"/>
  </r>
  <r>
    <n v="14571891"/>
    <x v="1"/>
    <x v="0"/>
    <n v="2000332"/>
    <s v="Sofortrechnung"/>
    <s v="eam\bekir.ahmed"/>
    <x v="0"/>
    <s v="30637"/>
    <s v="SC FANPLACE IT SRL"/>
    <x v="0"/>
    <s v="5"/>
    <s v="200370087"/>
    <x v="335"/>
    <s v="Huawei Watch Fit Special Edition (Stia-B39)"/>
    <n v="5"/>
    <n v="40.409999999999997"/>
    <n v="43"/>
    <n v="215"/>
    <n v="2.59"/>
    <n v="12.95"/>
    <n v="6.02"/>
    <s v="V0023"/>
    <x v="3"/>
    <s v="KÜB8"/>
    <s v="EXP"/>
    <s v="Zubehör"/>
    <x v="3"/>
    <n v="5"/>
    <n v="40.409999999999997"/>
    <n v="43"/>
    <n v="215"/>
    <n v="2.59"/>
    <n v="12.95"/>
    <n v="6.0232558139534882E-2"/>
    <n v="1"/>
    <m/>
    <x v="0"/>
    <s v="Nein"/>
    <x v="0"/>
  </r>
  <r>
    <n v="14571891"/>
    <x v="1"/>
    <x v="0"/>
    <n v="2000332"/>
    <s v="Sofortrechnung"/>
    <s v="eam\bekir.ahmed"/>
    <x v="0"/>
    <s v="30637"/>
    <s v="SC FANPLACE IT SRL"/>
    <x v="1"/>
    <s v="6"/>
    <s v="101310031"/>
    <x v="381"/>
    <s v="Honor 200 Pro 512GB"/>
    <n v="3"/>
    <n v="362"/>
    <n v="377"/>
    <n v="1131"/>
    <n v="15"/>
    <n v="45"/>
    <n v="3.97"/>
    <s v="V0023"/>
    <x v="3"/>
    <s v="KÜB8"/>
    <s v="EXP"/>
    <s v="Geräte"/>
    <x v="3"/>
    <n v="3"/>
    <n v="362"/>
    <n v="377"/>
    <n v="1131"/>
    <n v="15"/>
    <n v="45"/>
    <n v="3.9787798408488062E-2"/>
    <n v="1"/>
    <m/>
    <x v="0"/>
    <s v="Nein"/>
    <x v="0"/>
  </r>
  <r>
    <n v="14571891"/>
    <x v="1"/>
    <x v="0"/>
    <n v="2000332"/>
    <s v="Sofortrechnung"/>
    <s v="eam\bekir.ahmed"/>
    <x v="0"/>
    <s v="30637"/>
    <s v="SC FANPLACE IT SRL"/>
    <x v="1"/>
    <s v="7"/>
    <s v="101690336"/>
    <x v="342"/>
    <s v="Xiaomi Redmi 14C 4GB/128GB"/>
    <n v="2"/>
    <n v="74.5"/>
    <n v="82"/>
    <n v="164"/>
    <n v="7.5"/>
    <n v="15"/>
    <n v="9.14"/>
    <s v="V0023"/>
    <x v="3"/>
    <s v="KÜB8"/>
    <s v="EXP"/>
    <s v="Geräte"/>
    <x v="3"/>
    <n v="2"/>
    <n v="74.5"/>
    <n v="82"/>
    <n v="164"/>
    <n v="7.5"/>
    <n v="15"/>
    <n v="9.1463414634146339E-2"/>
    <n v="1"/>
    <m/>
    <x v="0"/>
    <s v="Nein"/>
    <x v="0"/>
  </r>
  <r>
    <n v="14571891"/>
    <x v="1"/>
    <x v="0"/>
    <n v="2000332"/>
    <s v="Sofortrechnung"/>
    <s v="eam\bekir.ahmed"/>
    <x v="0"/>
    <s v="30637"/>
    <s v="SC FANPLACE IT SRL"/>
    <x v="0"/>
    <s v="8"/>
    <s v="201230002"/>
    <x v="343"/>
    <s v="Sony Playstation Portal Remote Player"/>
    <n v="2"/>
    <n v="175"/>
    <n v="197"/>
    <n v="394"/>
    <n v="22"/>
    <n v="44"/>
    <n v="11.16"/>
    <s v="V0023"/>
    <x v="3"/>
    <s v="KÜB8"/>
    <s v="EXP"/>
    <s v="Zubehör"/>
    <x v="3"/>
    <n v="2"/>
    <n v="175"/>
    <n v="197"/>
    <n v="394"/>
    <n v="22"/>
    <n v="44"/>
    <n v="0.1116751269035533"/>
    <n v="1"/>
    <m/>
    <x v="0"/>
    <s v="Nein"/>
    <x v="0"/>
  </r>
  <r>
    <n v="14571891"/>
    <x v="1"/>
    <x v="0"/>
    <n v="2000332"/>
    <s v="Sofortrechnung"/>
    <s v="eam\bekir.ahmed"/>
    <x v="0"/>
    <s v="30637"/>
    <s v="SC FANPLACE IT SRL"/>
    <x v="0"/>
    <s v="9"/>
    <s v="201230002"/>
    <x v="343"/>
    <s v="Sony Playstation Portal Remote Player"/>
    <n v="3"/>
    <n v="175"/>
    <n v="197"/>
    <n v="591"/>
    <n v="22"/>
    <n v="66"/>
    <n v="11.16"/>
    <s v="V0023"/>
    <x v="3"/>
    <s v="KÜB8"/>
    <s v="EXP"/>
    <s v="Zubehör"/>
    <x v="3"/>
    <n v="3"/>
    <n v="175"/>
    <n v="197"/>
    <n v="591"/>
    <n v="22"/>
    <n v="66"/>
    <n v="0.1116751269035533"/>
    <n v="1"/>
    <m/>
    <x v="0"/>
    <s v="Nein"/>
    <x v="0"/>
  </r>
  <r>
    <n v="14571891"/>
    <x v="1"/>
    <x v="0"/>
    <n v="2000332"/>
    <s v="Sofortrechnung"/>
    <s v="eam\bekir.ahmed"/>
    <x v="0"/>
    <s v="30637"/>
    <s v="SC FANPLACE IT SRL"/>
    <x v="0"/>
    <s v="10"/>
    <s v="200060079"/>
    <x v="382"/>
    <s v="Google Pixel 9/9 Pro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1891"/>
    <x v="1"/>
    <x v="0"/>
    <n v="2000332"/>
    <s v="Sofortrechnung"/>
    <s v="eam\bekir.ahmed"/>
    <x v="0"/>
    <s v="30637"/>
    <s v="SC FANPLACE IT SRL"/>
    <x v="0"/>
    <s v="11"/>
    <s v="200050024"/>
    <x v="173"/>
    <s v="Motorola Moto Buds"/>
    <n v="1"/>
    <n v="18.688199999999998"/>
    <n v="22"/>
    <n v="22"/>
    <n v="3.3117999999999999"/>
    <n v="3.31"/>
    <n v="15.05"/>
    <s v="V0023"/>
    <x v="3"/>
    <s v="KÜB8"/>
    <s v="EXP"/>
    <s v="Zubehör"/>
    <x v="3"/>
    <n v="1"/>
    <n v="18.688199999999998"/>
    <n v="22"/>
    <n v="22"/>
    <n v="3.3117999999999999"/>
    <n v="3.31"/>
    <n v="0.15045454545454545"/>
    <n v="1"/>
    <m/>
    <x v="0"/>
    <s v="Nein"/>
    <x v="0"/>
  </r>
  <r>
    <n v="14571891"/>
    <x v="1"/>
    <x v="0"/>
    <n v="2000332"/>
    <s v="Sofortrechnung"/>
    <s v="eam\bekir.ahmed"/>
    <x v="0"/>
    <s v="30637"/>
    <s v="SC FANPLACE IT SRL"/>
    <x v="0"/>
    <s v="12"/>
    <s v="200050024"/>
    <x v="173"/>
    <s v="Motorola Moto Buds"/>
    <n v="1"/>
    <n v="18.688199999999998"/>
    <n v="22"/>
    <n v="22"/>
    <n v="3.3117999999999999"/>
    <n v="3.31"/>
    <n v="15.05"/>
    <s v="V0023"/>
    <x v="3"/>
    <s v="KÜB8"/>
    <s v="EXP"/>
    <s v="Zubehör"/>
    <x v="3"/>
    <n v="1"/>
    <n v="18.688199999999998"/>
    <n v="22"/>
    <n v="22"/>
    <n v="3.3117999999999999"/>
    <n v="3.31"/>
    <n v="0.15045454545454545"/>
    <n v="1"/>
    <m/>
    <x v="0"/>
    <s v="Nein"/>
    <x v="0"/>
  </r>
  <r>
    <n v="14571891"/>
    <x v="1"/>
    <x v="0"/>
    <n v="2000332"/>
    <s v="Sofortrechnung"/>
    <s v="eam\bekir.ahmed"/>
    <x v="0"/>
    <s v="30637"/>
    <s v="SC FANPLACE IT SRL"/>
    <x v="1"/>
    <s v="13"/>
    <s v="101690331"/>
    <x v="252"/>
    <s v="Xiaomi Redmi 14C 4GB/128GB"/>
    <n v="1"/>
    <n v="74.601299999999995"/>
    <n v="83"/>
    <n v="83"/>
    <n v="8.3986999999999998"/>
    <n v="8.4"/>
    <n v="10.11"/>
    <s v="V0023"/>
    <x v="3"/>
    <s v="KÜB8"/>
    <s v="EXP"/>
    <s v="Geräte"/>
    <x v="3"/>
    <n v="1"/>
    <n v="74.601299999999995"/>
    <n v="83"/>
    <n v="83"/>
    <n v="8.3986999999999998"/>
    <n v="8.4"/>
    <n v="0.10120481927710843"/>
    <n v="1"/>
    <m/>
    <x v="0"/>
    <s v="Nein"/>
    <x v="0"/>
  </r>
  <r>
    <n v="14571891"/>
    <x v="1"/>
    <x v="0"/>
    <n v="2000332"/>
    <s v="Sofortrechnung"/>
    <s v="eam\bekir.ahmed"/>
    <x v="0"/>
    <s v="30637"/>
    <s v="SC FANPLACE IT SRL"/>
    <x v="1"/>
    <s v="14"/>
    <s v="101690318"/>
    <x v="202"/>
    <s v="Xiaomi 14T 5G 12GB/256GB"/>
    <n v="1"/>
    <n v="350"/>
    <n v="359"/>
    <n v="359"/>
    <n v="9"/>
    <n v="9"/>
    <n v="2.5"/>
    <s v="V0023"/>
    <x v="3"/>
    <s v="KÜB8"/>
    <s v="EXP"/>
    <s v="Geräte"/>
    <x v="3"/>
    <n v="1"/>
    <n v="350"/>
    <n v="359"/>
    <n v="359"/>
    <n v="9"/>
    <n v="9"/>
    <n v="2.5069637883008356E-2"/>
    <n v="1"/>
    <m/>
    <x v="0"/>
    <s v="Nein"/>
    <x v="0"/>
  </r>
  <r>
    <n v="14571891"/>
    <x v="1"/>
    <x v="0"/>
    <n v="2000332"/>
    <s v="Sofortrechnung"/>
    <s v="eam\bekir.ahmed"/>
    <x v="0"/>
    <s v="30637"/>
    <s v="SC FANPLACE IT SRL"/>
    <x v="1"/>
    <s v="15"/>
    <s v="101690316"/>
    <x v="282"/>
    <s v="Xiaomi 14T 5G 12GB/256GB"/>
    <n v="1"/>
    <n v="349.0795"/>
    <n v="359"/>
    <n v="359"/>
    <n v="9.9205000000000005"/>
    <n v="9.92"/>
    <n v="2.76"/>
    <s v="V0023"/>
    <x v="3"/>
    <s v="KÜB8"/>
    <s v="EXP"/>
    <s v="Geräte"/>
    <x v="3"/>
    <n v="1"/>
    <n v="349.0795"/>
    <n v="359"/>
    <n v="359"/>
    <n v="9.9205000000000005"/>
    <n v="9.92"/>
    <n v="2.7632311977715877E-2"/>
    <n v="1"/>
    <m/>
    <x v="0"/>
    <s v="Nein"/>
    <x v="0"/>
  </r>
  <r>
    <n v="14571891"/>
    <x v="1"/>
    <x v="0"/>
    <n v="2000332"/>
    <s v="Sofortrechnung"/>
    <s v="eam\bekir.ahmed"/>
    <x v="0"/>
    <s v="30637"/>
    <s v="SC FANPLACE IT SRL"/>
    <x v="1"/>
    <s v="16"/>
    <s v="101690316"/>
    <x v="282"/>
    <s v="Xiaomi 14T 5G 12GB/256GB"/>
    <n v="1"/>
    <n v="349.0795"/>
    <n v="359"/>
    <n v="359"/>
    <n v="9.9205000000000005"/>
    <n v="9.92"/>
    <n v="2.76"/>
    <s v="V0023"/>
    <x v="3"/>
    <s v="KÜB8"/>
    <s v="EXP"/>
    <s v="Geräte"/>
    <x v="3"/>
    <n v="1"/>
    <n v="349.0795"/>
    <n v="359"/>
    <n v="359"/>
    <n v="9.9205000000000005"/>
    <n v="9.92"/>
    <n v="2.7632311977715877E-2"/>
    <n v="1"/>
    <m/>
    <x v="0"/>
    <s v="Nein"/>
    <x v="0"/>
  </r>
  <r>
    <n v="14571891"/>
    <x v="1"/>
    <x v="0"/>
    <n v="2000332"/>
    <s v="Sofortrechnung"/>
    <s v="eam\bekir.ahmed"/>
    <x v="0"/>
    <s v="30637"/>
    <s v="SC FANPLACE IT SRL"/>
    <x v="1"/>
    <s v="17"/>
    <s v="101030582"/>
    <x v="181"/>
    <s v="Samsung P620N Tab S6 lite 128GB [WiFi]"/>
    <n v="5"/>
    <n v="181"/>
    <n v="190"/>
    <n v="950"/>
    <n v="9"/>
    <n v="45"/>
    <n v="4.7300000000000004"/>
    <s v="V0023"/>
    <x v="3"/>
    <s v="KÜB8"/>
    <s v="EXP"/>
    <s v="Geräte"/>
    <x v="3"/>
    <n v="5"/>
    <n v="181"/>
    <n v="190"/>
    <n v="950"/>
    <n v="9"/>
    <n v="45"/>
    <n v="4.736842105263158E-2"/>
    <n v="1"/>
    <m/>
    <x v="0"/>
    <s v="Nein"/>
    <x v="0"/>
  </r>
  <r>
    <n v="14571891"/>
    <x v="1"/>
    <x v="0"/>
    <n v="2000332"/>
    <s v="Sofortrechnung"/>
    <s v="eam\bekir.ahmed"/>
    <x v="0"/>
    <s v="30637"/>
    <s v="SC FANPLACE IT SRL"/>
    <x v="0"/>
    <s v="18"/>
    <s v="200370119"/>
    <x v="179"/>
    <s v="Huawei Watch D2 (Luca-B10L)"/>
    <n v="1"/>
    <n v="298.3"/>
    <n v="310"/>
    <n v="310"/>
    <n v="11.7"/>
    <n v="11.7"/>
    <n v="3.77"/>
    <s v="V0023"/>
    <x v="3"/>
    <s v="KÜB8"/>
    <s v="EXP"/>
    <s v="Zubehör"/>
    <x v="3"/>
    <n v="1"/>
    <n v="298.3"/>
    <n v="310"/>
    <n v="310"/>
    <n v="11.7"/>
    <n v="11.7"/>
    <n v="3.7741935483870968E-2"/>
    <n v="1"/>
    <m/>
    <x v="0"/>
    <s v="Nein"/>
    <x v="0"/>
  </r>
  <r>
    <n v="14571891"/>
    <x v="1"/>
    <x v="0"/>
    <n v="2000332"/>
    <s v="Sofortrechnung"/>
    <s v="eam\bekir.ahmed"/>
    <x v="0"/>
    <s v="30637"/>
    <s v="SC FANPLACE IT SRL"/>
    <x v="1"/>
    <s v="19"/>
    <s v="101030492"/>
    <x v="138"/>
    <s v="Samsung A356B A35 5G 256GB"/>
    <n v="1"/>
    <n v="228.69569999999999"/>
    <n v="239"/>
    <n v="239"/>
    <n v="10.3043"/>
    <n v="10.3"/>
    <n v="4.3099999999999996"/>
    <s v="V0023"/>
    <x v="3"/>
    <s v="KÜB8"/>
    <s v="EXP"/>
    <s v="Geräte"/>
    <x v="3"/>
    <n v="1"/>
    <n v="228.69569999999999"/>
    <n v="239"/>
    <n v="239"/>
    <n v="10.3043"/>
    <n v="10.3"/>
    <n v="4.3096234309623435E-2"/>
    <n v="1"/>
    <m/>
    <x v="0"/>
    <s v="Nein"/>
    <x v="0"/>
  </r>
  <r>
    <n v="14571891"/>
    <x v="1"/>
    <x v="0"/>
    <n v="2000332"/>
    <s v="Sofortrechnung"/>
    <s v="eam\bekir.ahmed"/>
    <x v="0"/>
    <s v="30637"/>
    <s v="SC FANPLACE IT SRL"/>
    <x v="0"/>
    <s v="20"/>
    <s v="200690085"/>
    <x v="383"/>
    <s v="Xiaomi Buds 5"/>
    <n v="1"/>
    <n v="53.94"/>
    <n v="57"/>
    <n v="57"/>
    <n v="3.06"/>
    <n v="3.06"/>
    <n v="5.36"/>
    <s v="V0023"/>
    <x v="3"/>
    <s v="KÜB8"/>
    <s v="EXP"/>
    <s v="Zubehör"/>
    <x v="3"/>
    <n v="1"/>
    <n v="53.94"/>
    <n v="57"/>
    <n v="57"/>
    <n v="3.06"/>
    <n v="3.06"/>
    <n v="5.3684210526315793E-2"/>
    <n v="1"/>
    <m/>
    <x v="0"/>
    <s v="Nein"/>
    <x v="0"/>
  </r>
  <r>
    <n v="14571891"/>
    <x v="1"/>
    <x v="0"/>
    <n v="2000332"/>
    <s v="Sofortrechnung"/>
    <s v="eam\bekir.ahmed"/>
    <x v="0"/>
    <s v="30637"/>
    <s v="SC FANPLACE IT SRL"/>
    <x v="1"/>
    <s v="21"/>
    <s v="101310032"/>
    <x v="384"/>
    <s v="Honor X6B 128GB"/>
    <n v="2"/>
    <n v="71"/>
    <n v="73"/>
    <n v="146"/>
    <n v="2"/>
    <n v="4"/>
    <n v="2.73"/>
    <s v="V0023"/>
    <x v="3"/>
    <s v="KÜB8"/>
    <s v="EXP"/>
    <s v="Geräte"/>
    <x v="3"/>
    <n v="2"/>
    <n v="71"/>
    <n v="73"/>
    <n v="146"/>
    <n v="2"/>
    <n v="4"/>
    <n v="2.7397260273972601E-2"/>
    <n v="1"/>
    <m/>
    <x v="0"/>
    <s v="Nein"/>
    <x v="0"/>
  </r>
  <r>
    <n v="14571891"/>
    <x v="1"/>
    <x v="0"/>
    <n v="2000332"/>
    <s v="Sofortrechnung"/>
    <s v="eam\bekir.ahmed"/>
    <x v="0"/>
    <s v="30637"/>
    <s v="SC FANPLACE IT SRL"/>
    <x v="1"/>
    <s v="22"/>
    <s v="101690322"/>
    <x v="283"/>
    <s v="Xiaomi 14T Pro 5G 12GB/512GB"/>
    <n v="1"/>
    <n v="495"/>
    <n v="509"/>
    <n v="509"/>
    <n v="14"/>
    <n v="14"/>
    <n v="2.75"/>
    <s v="V0023"/>
    <x v="3"/>
    <s v="KÜB8"/>
    <s v="EXP"/>
    <s v="Geräte"/>
    <x v="3"/>
    <n v="1"/>
    <n v="495"/>
    <n v="509"/>
    <n v="509"/>
    <n v="14"/>
    <n v="14"/>
    <n v="2.75049115913556E-2"/>
    <n v="1"/>
    <m/>
    <x v="0"/>
    <s v="Nein"/>
    <x v="0"/>
  </r>
  <r>
    <n v="14571891"/>
    <x v="1"/>
    <x v="0"/>
    <n v="2000332"/>
    <s v="Sofortrechnung"/>
    <s v="eam\bekir.ahmed"/>
    <x v="0"/>
    <s v="30637"/>
    <s v="SC FANPLACE IT SRL"/>
    <x v="1"/>
    <s v="23"/>
    <s v="101690322"/>
    <x v="283"/>
    <s v="Xiaomi 14T Pro 5G 12GB/512GB"/>
    <n v="1"/>
    <n v="495"/>
    <n v="509"/>
    <n v="509"/>
    <n v="14"/>
    <n v="14"/>
    <n v="2.75"/>
    <s v="V0023"/>
    <x v="3"/>
    <s v="KÜB8"/>
    <s v="EXP"/>
    <s v="Geräte"/>
    <x v="3"/>
    <n v="1"/>
    <n v="495"/>
    <n v="509"/>
    <n v="509"/>
    <n v="14"/>
    <n v="14"/>
    <n v="2.75049115913556E-2"/>
    <n v="1"/>
    <m/>
    <x v="0"/>
    <s v="Nein"/>
    <x v="0"/>
  </r>
  <r>
    <n v="14571891"/>
    <x v="1"/>
    <x v="0"/>
    <n v="2000332"/>
    <s v="Sofortrechnung"/>
    <s v="eam\bekir.ahmed"/>
    <x v="0"/>
    <s v="30637"/>
    <s v="SC FANPLACE IT SRL"/>
    <x v="1"/>
    <s v="24"/>
    <s v="101700034"/>
    <x v="314"/>
    <s v="Oppo A40 6GB/128GB"/>
    <n v="4"/>
    <n v="99.490700000000004"/>
    <n v="93"/>
    <n v="372"/>
    <n v="-6.4907000000000004"/>
    <n v="-25.96"/>
    <n v="-6.97"/>
    <s v="V0023"/>
    <x v="3"/>
    <s v="KÜB8"/>
    <s v="EXP"/>
    <s v="Geräte"/>
    <x v="3"/>
    <n v="4"/>
    <n v="99.490700000000004"/>
    <n v="93"/>
    <n v="372"/>
    <n v="-6.4907000000000004"/>
    <n v="-25.96"/>
    <n v="-6.9784946236559148E-2"/>
    <n v="1"/>
    <m/>
    <x v="0"/>
    <s v="Nein"/>
    <x v="1"/>
  </r>
  <r>
    <n v="14571891"/>
    <x v="1"/>
    <x v="0"/>
    <n v="2000332"/>
    <s v="Sofortrechnung"/>
    <s v="eam\bekir.ahmed"/>
    <x v="0"/>
    <s v="30637"/>
    <s v="SC FANPLACE IT SRL"/>
    <x v="1"/>
    <s v="25"/>
    <s v="101690346"/>
    <x v="291"/>
    <s v="Xiaomi Redmi A3 4GB/128GB"/>
    <n v="10"/>
    <n v="64"/>
    <n v="68"/>
    <n v="680"/>
    <n v="4"/>
    <n v="40"/>
    <n v="5.88"/>
    <s v="V0023"/>
    <x v="3"/>
    <s v="KÜB8"/>
    <s v="EXP"/>
    <s v="Geräte"/>
    <x v="3"/>
    <n v="10"/>
    <n v="64"/>
    <n v="68"/>
    <n v="680"/>
    <n v="4"/>
    <n v="40"/>
    <n v="5.8823529411764705E-2"/>
    <n v="1"/>
    <m/>
    <x v="0"/>
    <s v="Nein"/>
    <x v="0"/>
  </r>
  <r>
    <n v="14571891"/>
    <x v="1"/>
    <x v="0"/>
    <n v="2000332"/>
    <s v="Sofortrechnung"/>
    <s v="eam\bekir.ahmed"/>
    <x v="0"/>
    <s v="30637"/>
    <s v="SC FANPLACE IT SRL"/>
    <x v="1"/>
    <s v="26"/>
    <s v="101690346"/>
    <x v="291"/>
    <s v="Xiaomi Redmi A3 4GB/128GB"/>
    <n v="1"/>
    <n v="64"/>
    <n v="69"/>
    <n v="69"/>
    <n v="5"/>
    <n v="5"/>
    <n v="7.24"/>
    <s v="V0023"/>
    <x v="3"/>
    <s v="KÜB8"/>
    <s v="EXP"/>
    <s v="Geräte"/>
    <x v="3"/>
    <n v="1"/>
    <n v="64"/>
    <n v="69"/>
    <n v="69"/>
    <n v="5"/>
    <n v="5"/>
    <n v="7.2463768115942032E-2"/>
    <n v="1"/>
    <m/>
    <x v="0"/>
    <s v="Nein"/>
    <x v="0"/>
  </r>
  <r>
    <n v="14571891"/>
    <x v="1"/>
    <x v="0"/>
    <n v="2000332"/>
    <s v="Sofortrechnung"/>
    <s v="eam\bekir.ahmed"/>
    <x v="0"/>
    <s v="30637"/>
    <s v="SC FANPLACE IT SRL"/>
    <x v="1"/>
    <s v="27"/>
    <s v="101690337"/>
    <x v="385"/>
    <s v="Xiaomi Redmi 14C 4GB/128GB"/>
    <n v="8"/>
    <n v="74.944500000000005"/>
    <n v="82"/>
    <n v="656"/>
    <n v="7.0555000000000003"/>
    <n v="56.44"/>
    <n v="8.6"/>
    <s v="V0023"/>
    <x v="3"/>
    <s v="KÜB8"/>
    <s v="EXP"/>
    <s v="Geräte"/>
    <x v="3"/>
    <n v="8"/>
    <n v="74.944500000000005"/>
    <n v="82"/>
    <n v="656"/>
    <n v="7.0555000000000003"/>
    <n v="56.44"/>
    <n v="8.6036585365853652E-2"/>
    <n v="1"/>
    <m/>
    <x v="0"/>
    <s v="Nein"/>
    <x v="0"/>
  </r>
  <r>
    <n v="14571891"/>
    <x v="1"/>
    <x v="0"/>
    <n v="2000332"/>
    <s v="Sofortrechnung"/>
    <s v="eam\bekir.ahmed"/>
    <x v="0"/>
    <s v="30637"/>
    <s v="SC FANPLACE IT SRL"/>
    <x v="1"/>
    <s v="28"/>
    <s v="100311010"/>
    <x v="99"/>
    <s v="Honor Magic V2 5G 512GB"/>
    <n v="1"/>
    <n v="826.48779999999999"/>
    <n v="775"/>
    <n v="775"/>
    <n v="-51.4878"/>
    <n v="-51.49"/>
    <n v="-6.64"/>
    <s v="V0023"/>
    <x v="3"/>
    <s v="KÜB8"/>
    <s v="EXP"/>
    <s v="Geräte"/>
    <x v="3"/>
    <n v="1"/>
    <n v="826.48779999999999"/>
    <n v="775"/>
    <n v="775"/>
    <n v="-51.4878"/>
    <n v="-51.49"/>
    <n v="-6.6438709677419355E-2"/>
    <n v="1"/>
    <m/>
    <x v="0"/>
    <s v="Nein"/>
    <x v="1"/>
  </r>
  <r>
    <n v="14571891"/>
    <x v="1"/>
    <x v="0"/>
    <n v="2000332"/>
    <s v="Sofortrechnung"/>
    <s v="eam\bekir.ahmed"/>
    <x v="0"/>
    <s v="30637"/>
    <s v="SC FANPLACE IT SRL"/>
    <x v="1"/>
    <s v="29"/>
    <s v="100311010"/>
    <x v="99"/>
    <s v="Honor Magic V2 5G 512GB"/>
    <n v="1"/>
    <n v="826.48779999999999"/>
    <n v="775"/>
    <n v="775"/>
    <n v="-51.4878"/>
    <n v="-51.49"/>
    <n v="-6.64"/>
    <s v="V0023"/>
    <x v="3"/>
    <s v="KÜB8"/>
    <s v="EXP"/>
    <s v="Geräte"/>
    <x v="3"/>
    <n v="1"/>
    <n v="826.48779999999999"/>
    <n v="775"/>
    <n v="775"/>
    <n v="-51.4878"/>
    <n v="-51.49"/>
    <n v="-6.6438709677419355E-2"/>
    <n v="1"/>
    <m/>
    <x v="0"/>
    <s v="Nein"/>
    <x v="1"/>
  </r>
  <r>
    <n v="14571891"/>
    <x v="1"/>
    <x v="0"/>
    <n v="2000332"/>
    <s v="Sofortrechnung"/>
    <s v="eam\bekir.ahmed"/>
    <x v="0"/>
    <s v="30637"/>
    <s v="SC FANPLACE IT SRL"/>
    <x v="0"/>
    <s v="30"/>
    <s v="200050025"/>
    <x v="309"/>
    <s v="Motorola Moto Buds"/>
    <n v="1"/>
    <n v="19.720199999999998"/>
    <n v="22"/>
    <n v="22"/>
    <n v="2.2797999999999998"/>
    <n v="2.2799999999999998"/>
    <n v="10.36"/>
    <s v="V0023"/>
    <x v="3"/>
    <s v="KÜB8"/>
    <s v="EXP"/>
    <s v="Zubehör"/>
    <x v="3"/>
    <n v="1"/>
    <n v="19.720199999999998"/>
    <n v="22"/>
    <n v="22"/>
    <n v="2.2797999999999998"/>
    <n v="2.2799999999999998"/>
    <n v="0.10363636363636362"/>
    <n v="1"/>
    <m/>
    <x v="0"/>
    <s v="Nein"/>
    <x v="0"/>
  </r>
  <r>
    <n v="14571891"/>
    <x v="1"/>
    <x v="0"/>
    <n v="2000332"/>
    <s v="Sofortrechnung"/>
    <s v="eam\bekir.ahmed"/>
    <x v="0"/>
    <s v="30637"/>
    <s v="SC FANPLACE IT SRL"/>
    <x v="0"/>
    <s v="31"/>
    <s v="200060088"/>
    <x v="101"/>
    <s v="Google Power Charger USB-C NP10"/>
    <n v="8"/>
    <n v="16.25"/>
    <n v="19"/>
    <n v="152"/>
    <n v="2.75"/>
    <n v="22"/>
    <n v="14.47"/>
    <s v="V0023"/>
    <x v="3"/>
    <s v="KÜB8"/>
    <s v="EXP"/>
    <s v="Zubehör"/>
    <x v="3"/>
    <n v="8"/>
    <n v="16.25"/>
    <n v="19"/>
    <n v="152"/>
    <n v="2.75"/>
    <n v="22"/>
    <n v="0.14473684210526316"/>
    <n v="1"/>
    <m/>
    <x v="0"/>
    <s v="Nein"/>
    <x v="0"/>
  </r>
  <r>
    <n v="14571891"/>
    <x v="1"/>
    <x v="0"/>
    <n v="2000332"/>
    <s v="Sofortrechnung"/>
    <s v="eam\bekir.ahmed"/>
    <x v="0"/>
    <s v="30637"/>
    <s v="SC FANPLACE IT SRL"/>
    <x v="0"/>
    <s v="32"/>
    <s v="200060013"/>
    <x v="386"/>
    <s v="Google Pixel Buds Pro"/>
    <n v="1"/>
    <n v="80"/>
    <n v="83"/>
    <n v="83"/>
    <n v="3"/>
    <n v="3"/>
    <n v="3.61"/>
    <s v="V0023"/>
    <x v="3"/>
    <s v="KÜB8"/>
    <s v="EXP"/>
    <s v="Zubehör"/>
    <x v="3"/>
    <n v="1"/>
    <n v="80"/>
    <n v="83"/>
    <n v="83"/>
    <n v="3"/>
    <n v="3"/>
    <n v="3.614457831325301E-2"/>
    <n v="1"/>
    <m/>
    <x v="0"/>
    <s v="Nein"/>
    <x v="0"/>
  </r>
  <r>
    <n v="14571891"/>
    <x v="1"/>
    <x v="0"/>
    <n v="2000332"/>
    <s v="Sofortrechnung"/>
    <s v="eam\bekir.ahmed"/>
    <x v="0"/>
    <s v="30637"/>
    <s v="SC FANPLACE IT SRL"/>
    <x v="1"/>
    <s v="33"/>
    <s v="101050022"/>
    <x v="347"/>
    <s v="Motorola Moto G34 5G 8GB/128GB"/>
    <n v="1"/>
    <n v="88"/>
    <n v="99"/>
    <n v="99"/>
    <n v="11"/>
    <n v="11"/>
    <n v="11.11"/>
    <s v="V0023"/>
    <x v="3"/>
    <s v="KÜB8"/>
    <s v="EXP"/>
    <s v="Geräte"/>
    <x v="3"/>
    <n v="1"/>
    <n v="88"/>
    <n v="99"/>
    <n v="99"/>
    <n v="11"/>
    <n v="11"/>
    <n v="0.1111111111111111"/>
    <n v="1"/>
    <m/>
    <x v="0"/>
    <s v="Nein"/>
    <x v="0"/>
  </r>
  <r>
    <n v="14571891"/>
    <x v="1"/>
    <x v="0"/>
    <n v="2000332"/>
    <s v="Sofortrechnung"/>
    <s v="eam\bekir.ahmed"/>
    <x v="0"/>
    <s v="30637"/>
    <s v="SC FANPLACE IT SRL"/>
    <x v="1"/>
    <s v="34"/>
    <s v="101700036"/>
    <x v="315"/>
    <s v="Oppo A40 4GB/128GB"/>
    <n v="1"/>
    <n v="93"/>
    <n v="93"/>
    <n v="93"/>
    <n v="0"/>
    <n v="0"/>
    <n v="0"/>
    <s v="V0023"/>
    <x v="3"/>
    <s v="KÜB8"/>
    <s v="EXP"/>
    <s v="Geräte"/>
    <x v="3"/>
    <n v="1"/>
    <n v="93"/>
    <n v="93"/>
    <n v="93"/>
    <n v="0"/>
    <n v="0"/>
    <n v="0"/>
    <n v="1"/>
    <m/>
    <x v="0"/>
    <s v="Nein"/>
    <x v="0"/>
  </r>
  <r>
    <n v="14571891"/>
    <x v="1"/>
    <x v="0"/>
    <n v="2000332"/>
    <s v="Sofortrechnung"/>
    <s v="eam\bekir.ahmed"/>
    <x v="0"/>
    <s v="30637"/>
    <s v="SC FANPLACE IT SRL"/>
    <x v="1"/>
    <s v="35"/>
    <s v="100690647"/>
    <x v="387"/>
    <s v="Xiaomi POCO F5 5G 12GB/256GB"/>
    <n v="1"/>
    <n v="319"/>
    <n v="295"/>
    <n v="295"/>
    <n v="-24"/>
    <n v="-24"/>
    <n v="-8.1300000000000008"/>
    <s v="V0023"/>
    <x v="3"/>
    <s v="KÜB8"/>
    <s v="EXP"/>
    <s v="Geräte"/>
    <x v="3"/>
    <n v="1"/>
    <n v="319"/>
    <n v="295"/>
    <n v="295"/>
    <n v="-24"/>
    <n v="-24"/>
    <n v="-8.1355932203389825E-2"/>
    <n v="1"/>
    <m/>
    <x v="0"/>
    <s v="Nein"/>
    <x v="1"/>
  </r>
  <r>
    <n v="14571891"/>
    <x v="1"/>
    <x v="0"/>
    <n v="2000332"/>
    <s v="Sofortrechnung"/>
    <s v="eam\bekir.ahmed"/>
    <x v="0"/>
    <s v="30637"/>
    <s v="SC FANPLACE IT SRL"/>
    <x v="1"/>
    <s v="36"/>
    <s v="101030535"/>
    <x v="13"/>
    <s v="Samsung A155F A15 256GB"/>
    <n v="2"/>
    <n v="135"/>
    <n v="145"/>
    <n v="290"/>
    <n v="10"/>
    <n v="20"/>
    <n v="6.89"/>
    <s v="V0023"/>
    <x v="3"/>
    <s v="KÜB8"/>
    <s v="EXP"/>
    <s v="Geräte"/>
    <x v="3"/>
    <n v="2"/>
    <n v="135"/>
    <n v="145"/>
    <n v="290"/>
    <n v="10"/>
    <n v="20"/>
    <n v="6.8965517241379309E-2"/>
    <n v="1"/>
    <m/>
    <x v="0"/>
    <s v="Nein"/>
    <x v="0"/>
  </r>
  <r>
    <n v="14571891"/>
    <x v="1"/>
    <x v="0"/>
    <n v="2000332"/>
    <s v="Sofortrechnung"/>
    <s v="eam\bekir.ahmed"/>
    <x v="0"/>
    <s v="30637"/>
    <s v="SC FANPLACE IT SRL"/>
    <x v="0"/>
    <s v="37"/>
    <s v="200060084"/>
    <x v="64"/>
    <s v="Google Pixel 9 Pro XL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1891"/>
    <x v="1"/>
    <x v="0"/>
    <n v="2000332"/>
    <s v="Sofortrechnung"/>
    <s v="eam\bekir.ahmed"/>
    <x v="0"/>
    <s v="30637"/>
    <s v="SC FANPLACE IT SRL"/>
    <x v="1"/>
    <s v="38"/>
    <s v="100034413"/>
    <x v="151"/>
    <s v="Samsung S911B S23 5G 256GB"/>
    <n v="1"/>
    <n v="471"/>
    <n v="499"/>
    <n v="499"/>
    <n v="28"/>
    <n v="28"/>
    <n v="5.61"/>
    <s v="V0023"/>
    <x v="3"/>
    <s v="KÜB8"/>
    <s v="EXP"/>
    <s v="Geräte"/>
    <x v="3"/>
    <n v="1"/>
    <n v="471"/>
    <n v="499"/>
    <n v="499"/>
    <n v="28"/>
    <n v="28"/>
    <n v="5.6112224448897796E-2"/>
    <n v="1"/>
    <m/>
    <x v="0"/>
    <s v="Nein"/>
    <x v="0"/>
  </r>
  <r>
    <n v="14571891"/>
    <x v="1"/>
    <x v="0"/>
    <n v="2000332"/>
    <s v="Sofortrechnung"/>
    <s v="eam\bekir.ahmed"/>
    <x v="0"/>
    <s v="30637"/>
    <s v="SC FANPLACE IT SRL"/>
    <x v="1"/>
    <s v="39"/>
    <s v="100034413"/>
    <x v="151"/>
    <s v="Samsung S911B S23 5G 256GB"/>
    <n v="1"/>
    <n v="471"/>
    <n v="499"/>
    <n v="499"/>
    <n v="28"/>
    <n v="28"/>
    <n v="5.61"/>
    <s v="V0023"/>
    <x v="3"/>
    <s v="KÜB8"/>
    <s v="EXP"/>
    <s v="Geräte"/>
    <x v="3"/>
    <n v="1"/>
    <n v="471"/>
    <n v="499"/>
    <n v="499"/>
    <n v="28"/>
    <n v="28"/>
    <n v="5.6112224448897796E-2"/>
    <n v="1"/>
    <m/>
    <x v="0"/>
    <s v="Nein"/>
    <x v="0"/>
  </r>
  <r>
    <n v="14571891"/>
    <x v="1"/>
    <x v="0"/>
    <n v="2000332"/>
    <s v="Sofortrechnung"/>
    <s v="eam\bekir.ahmed"/>
    <x v="0"/>
    <s v="30637"/>
    <s v="SC FANPLACE IT SRL"/>
    <x v="1"/>
    <s v="40"/>
    <s v="101030515"/>
    <x v="388"/>
    <s v="Samsung S926B S24+ 5G 512GB"/>
    <n v="1"/>
    <n v="700"/>
    <n v="755"/>
    <n v="755"/>
    <n v="55"/>
    <n v="55"/>
    <n v="7.28"/>
    <s v="V0023"/>
    <x v="3"/>
    <s v="KÜB8"/>
    <s v="EXP"/>
    <s v="Geräte"/>
    <x v="3"/>
    <n v="1"/>
    <n v="700"/>
    <n v="755"/>
    <n v="755"/>
    <n v="55"/>
    <n v="55"/>
    <n v="7.2847682119205295E-2"/>
    <n v="1"/>
    <m/>
    <x v="0"/>
    <s v="Nein"/>
    <x v="0"/>
  </r>
  <r>
    <n v="14571891"/>
    <x v="1"/>
    <x v="0"/>
    <n v="2000332"/>
    <s v="Sofortrechnung"/>
    <s v="eam\bekir.ahmed"/>
    <x v="0"/>
    <s v="30637"/>
    <s v="SC FANPLACE IT SRL"/>
    <x v="1"/>
    <s v="41"/>
    <s v="101690307"/>
    <x v="108"/>
    <s v="Xiaomi POCO X6 Pro 5G 8GB/256GB"/>
    <n v="1"/>
    <n v="212"/>
    <n v="223"/>
    <n v="223"/>
    <n v="11"/>
    <n v="11"/>
    <n v="4.93"/>
    <s v="V0023"/>
    <x v="3"/>
    <s v="KÜB8"/>
    <s v="EXP"/>
    <s v="Geräte"/>
    <x v="3"/>
    <n v="1"/>
    <n v="212"/>
    <n v="223"/>
    <n v="223"/>
    <n v="11"/>
    <n v="11"/>
    <n v="4.9327354260089683E-2"/>
    <n v="1"/>
    <m/>
    <x v="0"/>
    <s v="Nein"/>
    <x v="0"/>
  </r>
  <r>
    <n v="14571891"/>
    <x v="1"/>
    <x v="0"/>
    <n v="2000332"/>
    <s v="Sofortrechnung"/>
    <s v="eam\bekir.ahmed"/>
    <x v="0"/>
    <s v="30637"/>
    <s v="SC FANPLACE IT SRL"/>
    <x v="1"/>
    <s v="42"/>
    <s v="101690202"/>
    <x v="375"/>
    <s v="Xiaomi Redmi 13C 4GB/128GB"/>
    <n v="1"/>
    <n v="76"/>
    <n v="82"/>
    <n v="82"/>
    <n v="6"/>
    <n v="6"/>
    <n v="7.31"/>
    <s v="V0023"/>
    <x v="3"/>
    <s v="KÜB8"/>
    <s v="EXP"/>
    <s v="Geräte"/>
    <x v="3"/>
    <n v="1"/>
    <n v="76"/>
    <n v="82"/>
    <n v="82"/>
    <n v="6"/>
    <n v="6"/>
    <n v="7.3170731707317069E-2"/>
    <n v="1"/>
    <m/>
    <x v="0"/>
    <s v="Nein"/>
    <x v="0"/>
  </r>
  <r>
    <n v="14571891"/>
    <x v="1"/>
    <x v="0"/>
    <n v="2000332"/>
    <s v="Sofortrechnung"/>
    <s v="eam\bekir.ahmed"/>
    <x v="0"/>
    <s v="30637"/>
    <s v="SC FANPLACE IT SRL"/>
    <x v="1"/>
    <s v="43"/>
    <s v="101690202"/>
    <x v="375"/>
    <s v="Xiaomi Redmi 13C 4GB/128GB"/>
    <n v="1"/>
    <n v="76"/>
    <n v="82"/>
    <n v="82"/>
    <n v="6"/>
    <n v="6"/>
    <n v="7.31"/>
    <s v="V0023"/>
    <x v="3"/>
    <s v="KÜB8"/>
    <s v="EXP"/>
    <s v="Geräte"/>
    <x v="3"/>
    <n v="1"/>
    <n v="76"/>
    <n v="82"/>
    <n v="82"/>
    <n v="6"/>
    <n v="6"/>
    <n v="7.3170731707317069E-2"/>
    <n v="1"/>
    <m/>
    <x v="0"/>
    <s v="Nein"/>
    <x v="0"/>
  </r>
  <r>
    <n v="14571891"/>
    <x v="1"/>
    <x v="0"/>
    <n v="2000332"/>
    <s v="Sofortrechnung"/>
    <s v="eam\bekir.ahmed"/>
    <x v="0"/>
    <s v="30637"/>
    <s v="SC FANPLACE IT SRL"/>
    <x v="0"/>
    <s v="44"/>
    <s v="200370064"/>
    <x v="66"/>
    <s v="Huawei Watch GT4 41mm (Aurora-B19M)"/>
    <n v="1"/>
    <n v="149.23050000000001"/>
    <n v="155"/>
    <n v="155"/>
    <n v="5.7694999999999999"/>
    <n v="5.77"/>
    <n v="3.72"/>
    <s v="V0023"/>
    <x v="3"/>
    <s v="KÜB8"/>
    <s v="EXP"/>
    <s v="Zubehör"/>
    <x v="3"/>
    <n v="1"/>
    <n v="149.23050000000001"/>
    <n v="155"/>
    <n v="155"/>
    <n v="5.7694999999999999"/>
    <n v="5.77"/>
    <n v="3.72258064516129E-2"/>
    <n v="1"/>
    <m/>
    <x v="0"/>
    <s v="Nein"/>
    <x v="0"/>
  </r>
  <r>
    <n v="14571891"/>
    <x v="1"/>
    <x v="0"/>
    <n v="2000332"/>
    <s v="Sofortrechnung"/>
    <s v="eam\bekir.ahmed"/>
    <x v="0"/>
    <s v="30637"/>
    <s v="SC FANPLACE IT SRL"/>
    <x v="0"/>
    <s v="45"/>
    <s v="200370064"/>
    <x v="66"/>
    <s v="Huawei Watch GT4 41mm (Aurora-B19M)"/>
    <n v="2"/>
    <n v="149.23050000000001"/>
    <n v="153"/>
    <n v="306"/>
    <n v="3.7694999999999999"/>
    <n v="7.54"/>
    <n v="2.46"/>
    <s v="V0023"/>
    <x v="3"/>
    <s v="KÜB8"/>
    <s v="EXP"/>
    <s v="Zubehör"/>
    <x v="3"/>
    <n v="2"/>
    <n v="149.23050000000001"/>
    <n v="153"/>
    <n v="306"/>
    <n v="3.7694999999999999"/>
    <n v="7.54"/>
    <n v="2.4640522875816993E-2"/>
    <n v="1"/>
    <m/>
    <x v="0"/>
    <s v="Nein"/>
    <x v="0"/>
  </r>
  <r>
    <n v="14571891"/>
    <x v="1"/>
    <x v="0"/>
    <n v="2000332"/>
    <s v="Sofortrechnung"/>
    <s v="eam\bekir.ahmed"/>
    <x v="0"/>
    <s v="30637"/>
    <s v="SC FANPLACE IT SRL"/>
    <x v="1"/>
    <s v="46"/>
    <s v="101300175"/>
    <x v="278"/>
    <s v="Apple iPhone 15 256GB"/>
    <n v="1"/>
    <n v="717"/>
    <n v="729"/>
    <n v="729"/>
    <n v="12"/>
    <n v="12"/>
    <n v="1.64"/>
    <s v="V0023"/>
    <x v="3"/>
    <s v="KÜB8"/>
    <s v="EXP"/>
    <s v="Geräte"/>
    <x v="3"/>
    <n v="1"/>
    <n v="717"/>
    <n v="729"/>
    <n v="729"/>
    <n v="12"/>
    <n v="12"/>
    <n v="1.646090534979424E-2"/>
    <n v="1"/>
    <m/>
    <x v="0"/>
    <s v="Nein"/>
    <x v="0"/>
  </r>
  <r>
    <n v="14571891"/>
    <x v="1"/>
    <x v="0"/>
    <n v="2000332"/>
    <s v="Sofortrechnung"/>
    <s v="eam\bekir.ahmed"/>
    <x v="0"/>
    <s v="30637"/>
    <s v="SC FANPLACE IT SRL"/>
    <x v="0"/>
    <s v="47"/>
    <s v="200370093"/>
    <x v="160"/>
    <s v="Huawei Band 9 (Kimi-B19)"/>
    <n v="2"/>
    <n v="28.57"/>
    <n v="30"/>
    <n v="60"/>
    <n v="1.43"/>
    <n v="2.86"/>
    <n v="4.76"/>
    <s v="V0023"/>
    <x v="3"/>
    <s v="KÜB8"/>
    <s v="EXP"/>
    <s v="Zubehör"/>
    <x v="3"/>
    <n v="2"/>
    <n v="28.57"/>
    <n v="30"/>
    <n v="60"/>
    <n v="1.43"/>
    <n v="2.86"/>
    <n v="4.7666666666666663E-2"/>
    <n v="1"/>
    <m/>
    <x v="0"/>
    <s v="Nein"/>
    <x v="0"/>
  </r>
  <r>
    <n v="14571891"/>
    <x v="1"/>
    <x v="0"/>
    <n v="2000332"/>
    <s v="Sofortrechnung"/>
    <s v="eam\bekir.ahmed"/>
    <x v="0"/>
    <s v="30637"/>
    <s v="SC FANPLACE IT SRL"/>
    <x v="1"/>
    <s v="48"/>
    <s v="100060684"/>
    <x v="35"/>
    <s v="Google Pixel 8a 128GB"/>
    <n v="1"/>
    <n v="285"/>
    <n v="315"/>
    <n v="315"/>
    <n v="30"/>
    <n v="30"/>
    <n v="9.52"/>
    <s v="V0023"/>
    <x v="3"/>
    <s v="KÜB8"/>
    <s v="EXP"/>
    <s v="Geräte"/>
    <x v="3"/>
    <n v="1"/>
    <n v="285"/>
    <n v="315"/>
    <n v="315"/>
    <n v="30"/>
    <n v="30"/>
    <n v="9.5238095238095233E-2"/>
    <n v="1"/>
    <m/>
    <x v="0"/>
    <s v="Nein"/>
    <x v="0"/>
  </r>
  <r>
    <n v="14572019"/>
    <x v="1"/>
    <x v="0"/>
    <n v="2000333"/>
    <s v="Sofortrechnung"/>
    <s v="eam\mustafa.oezer"/>
    <x v="1"/>
    <s v="10013"/>
    <s v="H-o-t-phone GmbH"/>
    <x v="1"/>
    <s v="1"/>
    <s v="100034595"/>
    <x v="213"/>
    <s v="Samsung S928B S24 Ultra 5G 256GB EE"/>
    <n v="40"/>
    <n v="780.90909999999997"/>
    <n v="760"/>
    <n v="30400"/>
    <n v="-20.909099999999999"/>
    <n v="-836.36"/>
    <n v="-2.75"/>
    <s v="V0012"/>
    <x v="1"/>
    <s v="KÜB0"/>
    <s v="GRK"/>
    <s v="Geräte"/>
    <x v="1"/>
    <n v="40"/>
    <n v="780.90909999999997"/>
    <n v="760"/>
    <n v="30400"/>
    <n v="-20.909099999999999"/>
    <n v="-836.36"/>
    <n v="-2.7511842105263157E-2"/>
    <n v="1"/>
    <m/>
    <x v="0"/>
    <s v="Nein"/>
    <x v="1"/>
  </r>
  <r>
    <n v="14571925"/>
    <x v="1"/>
    <x v="0"/>
    <n v="2000334"/>
    <s v="Sofortrechnung"/>
    <s v="Yasar.Yigitbilek"/>
    <x v="1"/>
    <s v="24927"/>
    <s v="LogiTel GmbH"/>
    <x v="1"/>
    <s v="1"/>
    <s v="101030458"/>
    <x v="218"/>
    <s v="Samsung A556B A55 5G 256GB"/>
    <n v="5"/>
    <n v="291.64530000000002"/>
    <n v="303"/>
    <n v="1515"/>
    <n v="11.354699999999999"/>
    <n v="56.77"/>
    <n v="3.74"/>
    <s v="V0012"/>
    <x v="1"/>
    <s v="KABB0"/>
    <s v="GRK"/>
    <s v="Geräte"/>
    <x v="1"/>
    <n v="5"/>
    <n v="291.64530000000002"/>
    <n v="303"/>
    <n v="1515"/>
    <n v="11.354699999999999"/>
    <n v="56.77"/>
    <n v="3.7471947194719475E-2"/>
    <n v="1"/>
    <m/>
    <x v="0"/>
    <s v="Nein"/>
    <x v="0"/>
  </r>
  <r>
    <n v="14571925"/>
    <x v="1"/>
    <x v="0"/>
    <n v="2000334"/>
    <s v="Sofortrechnung"/>
    <s v="Yasar.Yigitbilek"/>
    <x v="1"/>
    <s v="24927"/>
    <s v="LogiTel GmbH"/>
    <x v="1"/>
    <s v="2"/>
    <s v="101030656"/>
    <x v="389"/>
    <s v="Samsung S721B S24 FE 5G 256GB"/>
    <n v="1"/>
    <n v="492"/>
    <n v="505"/>
    <n v="505"/>
    <n v="13"/>
    <n v="13"/>
    <n v="2.57"/>
    <s v="V0012"/>
    <x v="1"/>
    <s v="KABB0"/>
    <s v="GRK"/>
    <s v="Geräte"/>
    <x v="1"/>
    <n v="1"/>
    <n v="492"/>
    <n v="505"/>
    <n v="505"/>
    <n v="13"/>
    <n v="13"/>
    <n v="2.5742574257425741E-2"/>
    <n v="1"/>
    <m/>
    <x v="0"/>
    <s v="Nein"/>
    <x v="0"/>
  </r>
  <r>
    <n v="14571925"/>
    <x v="1"/>
    <x v="0"/>
    <n v="2000334"/>
    <s v="Sofortrechnung"/>
    <s v="Yasar.Yigitbilek"/>
    <x v="1"/>
    <s v="24927"/>
    <s v="LogiTel GmbH"/>
    <x v="1"/>
    <s v="3"/>
    <s v="100060684"/>
    <x v="35"/>
    <s v="Google Pixel 8a 128GB"/>
    <n v="5"/>
    <n v="285"/>
    <n v="309"/>
    <n v="1545"/>
    <n v="24"/>
    <n v="120"/>
    <n v="7.76"/>
    <s v="V0012"/>
    <x v="1"/>
    <s v="KABB0"/>
    <s v="GRK"/>
    <s v="Geräte"/>
    <x v="1"/>
    <n v="5"/>
    <n v="285"/>
    <n v="309"/>
    <n v="1545"/>
    <n v="24"/>
    <n v="120"/>
    <n v="7.7669902912621352E-2"/>
    <n v="1"/>
    <m/>
    <x v="0"/>
    <s v="Nein"/>
    <x v="0"/>
  </r>
  <r>
    <n v="14571943"/>
    <x v="1"/>
    <x v="0"/>
    <n v="2000335"/>
    <s v="Sofortrechnung"/>
    <s v="Yasar.Yigitbilek"/>
    <x v="0"/>
    <s v="30817"/>
    <s v="RLH s. r. o."/>
    <x v="1"/>
    <s v="1"/>
    <s v="101300314"/>
    <x v="186"/>
    <s v="Apple iPhone 16 Pro Max 512GB"/>
    <n v="1"/>
    <n v="1207"/>
    <n v="1300"/>
    <n v="1300"/>
    <n v="93"/>
    <n v="93"/>
    <n v="7.15"/>
    <s v="V0164"/>
    <x v="4"/>
    <s v="VKASSE"/>
    <s v="EXP"/>
    <s v="Geräte"/>
    <x v="4"/>
    <n v="1"/>
    <n v="1207"/>
    <n v="1300"/>
    <n v="1300"/>
    <n v="93"/>
    <n v="93"/>
    <n v="7.1538461538461537E-2"/>
    <n v="1"/>
    <m/>
    <x v="0"/>
    <s v="Nein"/>
    <x v="0"/>
  </r>
  <r>
    <n v="14571943"/>
    <x v="1"/>
    <x v="0"/>
    <n v="2000335"/>
    <s v="Sofortrechnung"/>
    <s v="Yasar.Yigitbilek"/>
    <x v="0"/>
    <s v="30817"/>
    <s v="RLH s. r. o."/>
    <x v="1"/>
    <s v="2"/>
    <s v="101300040"/>
    <x v="84"/>
    <s v="Apple iPhone 14 128GB"/>
    <n v="2"/>
    <n v="494.59449999999998"/>
    <n v="515"/>
    <n v="1030"/>
    <n v="20.4055"/>
    <n v="40.81"/>
    <n v="3.96"/>
    <s v="V0164"/>
    <x v="4"/>
    <s v="VKASSE"/>
    <s v="EXP"/>
    <s v="Geräte"/>
    <x v="4"/>
    <n v="2"/>
    <n v="494.59449999999998"/>
    <n v="515"/>
    <n v="1030"/>
    <n v="20.4055"/>
    <n v="40.81"/>
    <n v="3.962135922330097E-2"/>
    <n v="1"/>
    <m/>
    <x v="0"/>
    <s v="Nein"/>
    <x v="0"/>
  </r>
  <r>
    <n v="14571904"/>
    <x v="1"/>
    <x v="0"/>
    <n v="2000336"/>
    <s v="Sofortrechnung"/>
    <s v="eam\mustafa.oezer"/>
    <x v="0"/>
    <s v="30252"/>
    <s v="Czechia Electronics s.r.o."/>
    <x v="0"/>
    <s v="1"/>
    <s v="200370067"/>
    <x v="374"/>
    <s v="Huawei Watch GT4 46mm (Phoinix-B19F)"/>
    <n v="1"/>
    <n v="125.8"/>
    <n v="135"/>
    <n v="135"/>
    <n v="9.1999999999999993"/>
    <n v="9.1999999999999993"/>
    <n v="6.81"/>
    <s v="V0164"/>
    <x v="4"/>
    <s v="KPUD"/>
    <s v="EXP"/>
    <s v="Zubehör"/>
    <x v="4"/>
    <n v="1"/>
    <n v="125.8"/>
    <n v="135"/>
    <n v="135"/>
    <n v="9.1999999999999993"/>
    <n v="9.1999999999999993"/>
    <n v="6.8148148148148138E-2"/>
    <n v="1"/>
    <m/>
    <x v="0"/>
    <s v="Nein"/>
    <x v="0"/>
  </r>
  <r>
    <n v="14571904"/>
    <x v="1"/>
    <x v="0"/>
    <n v="2000336"/>
    <s v="Sofortrechnung"/>
    <s v="eam\mustafa.oezer"/>
    <x v="0"/>
    <s v="30252"/>
    <s v="Czechia Electronics s.r.o."/>
    <x v="1"/>
    <s v="2"/>
    <s v="100034614"/>
    <x v="29"/>
    <s v="Samsung X510N Tab S9 FE 256GB [WiFi]"/>
    <n v="1"/>
    <n v="332"/>
    <n v="359"/>
    <n v="359"/>
    <n v="27"/>
    <n v="27"/>
    <n v="7.52"/>
    <s v="V0164"/>
    <x v="4"/>
    <s v="KPUD"/>
    <s v="EXP"/>
    <s v="Geräte"/>
    <x v="4"/>
    <n v="1"/>
    <n v="332"/>
    <n v="359"/>
    <n v="359"/>
    <n v="27"/>
    <n v="27"/>
    <n v="7.5208913649025072E-2"/>
    <n v="1"/>
    <m/>
    <x v="0"/>
    <s v="Nein"/>
    <x v="0"/>
  </r>
  <r>
    <n v="14571904"/>
    <x v="1"/>
    <x v="0"/>
    <n v="2000336"/>
    <s v="Sofortrechnung"/>
    <s v="eam\mustafa.oezer"/>
    <x v="0"/>
    <s v="30252"/>
    <s v="Czechia Electronics s.r.o."/>
    <x v="1"/>
    <s v="3"/>
    <s v="101030247"/>
    <x v="324"/>
    <s v="Samsung A346B A34 5G 128GB"/>
    <n v="4"/>
    <n v="165"/>
    <n v="175"/>
    <n v="700"/>
    <n v="10"/>
    <n v="40"/>
    <n v="5.71"/>
    <s v="V0164"/>
    <x v="4"/>
    <s v="KPUD"/>
    <s v="EXP"/>
    <s v="Geräte"/>
    <x v="4"/>
    <n v="4"/>
    <n v="165"/>
    <n v="175"/>
    <n v="700"/>
    <n v="10"/>
    <n v="40"/>
    <n v="5.7142857142857141E-2"/>
    <n v="1"/>
    <m/>
    <x v="0"/>
    <s v="Nein"/>
    <x v="0"/>
  </r>
  <r>
    <n v="14571904"/>
    <x v="1"/>
    <x v="0"/>
    <n v="2000336"/>
    <s v="Sofortrechnung"/>
    <s v="eam\mustafa.oezer"/>
    <x v="0"/>
    <s v="30252"/>
    <s v="Czechia Electronics s.r.o."/>
    <x v="1"/>
    <s v="4"/>
    <s v="100034407"/>
    <x v="244"/>
    <s v="Samsung S911B S23 5G 128GB"/>
    <n v="1"/>
    <n v="432"/>
    <n v="469"/>
    <n v="469"/>
    <n v="37"/>
    <n v="37"/>
    <n v="7.88"/>
    <s v="V0164"/>
    <x v="4"/>
    <s v="KPUD"/>
    <s v="EXP"/>
    <s v="Geräte"/>
    <x v="4"/>
    <n v="1"/>
    <n v="432"/>
    <n v="469"/>
    <n v="469"/>
    <n v="37"/>
    <n v="37"/>
    <n v="7.8891257995735611E-2"/>
    <n v="1"/>
    <m/>
    <x v="0"/>
    <s v="Nein"/>
    <x v="0"/>
  </r>
  <r>
    <n v="14571904"/>
    <x v="1"/>
    <x v="0"/>
    <n v="2000336"/>
    <s v="Sofortrechnung"/>
    <s v="eam\mustafa.oezer"/>
    <x v="0"/>
    <s v="30252"/>
    <s v="Czechia Electronics s.r.o."/>
    <x v="1"/>
    <s v="5"/>
    <s v="101030535"/>
    <x v="13"/>
    <s v="Samsung A155F A15 256GB"/>
    <n v="1"/>
    <n v="135"/>
    <n v="145"/>
    <n v="145"/>
    <n v="10"/>
    <n v="10"/>
    <n v="6.89"/>
    <s v="V0164"/>
    <x v="4"/>
    <s v="KPUD"/>
    <s v="EXP"/>
    <s v="Geräte"/>
    <x v="4"/>
    <n v="1"/>
    <n v="135"/>
    <n v="145"/>
    <n v="145"/>
    <n v="10"/>
    <n v="10"/>
    <n v="6.8965517241379309E-2"/>
    <n v="1"/>
    <m/>
    <x v="0"/>
    <s v="Nein"/>
    <x v="0"/>
  </r>
  <r>
    <n v="14571904"/>
    <x v="1"/>
    <x v="0"/>
    <n v="2000336"/>
    <s v="Sofortrechnung"/>
    <s v="eam\mustafa.oezer"/>
    <x v="0"/>
    <s v="30252"/>
    <s v="Czechia Electronics s.r.o."/>
    <x v="1"/>
    <s v="6"/>
    <s v="100690667"/>
    <x v="154"/>
    <s v="Xiaomi Redmi 13C 5G 4GB/128GB"/>
    <n v="1"/>
    <n v="86"/>
    <n v="89"/>
    <n v="89"/>
    <n v="3"/>
    <n v="3"/>
    <n v="3.37"/>
    <s v="V0164"/>
    <x v="4"/>
    <s v="KPUD"/>
    <s v="EXP"/>
    <s v="Geräte"/>
    <x v="4"/>
    <n v="1"/>
    <n v="86"/>
    <n v="89"/>
    <n v="89"/>
    <n v="3"/>
    <n v="3"/>
    <n v="3.3707865168539325E-2"/>
    <n v="1"/>
    <m/>
    <x v="0"/>
    <s v="Nein"/>
    <x v="0"/>
  </r>
  <r>
    <n v="14571990"/>
    <x v="1"/>
    <x v="0"/>
    <n v="2000337"/>
    <s v="Sofortrechnung"/>
    <s v="eam\mustafa.oezer"/>
    <x v="0"/>
    <s v="30252"/>
    <s v="Czechia Electronics s.r.o."/>
    <x v="1"/>
    <s v="1"/>
    <s v="100690588"/>
    <x v="135"/>
    <s v="Xiaomi Redmi Note 13 5G 6GB/128GB"/>
    <n v="1"/>
    <n v="134"/>
    <n v="149"/>
    <n v="149"/>
    <n v="15"/>
    <n v="15"/>
    <n v="10.06"/>
    <s v="V0164"/>
    <x v="4"/>
    <s v="KPUD"/>
    <s v="EXP"/>
    <s v="Geräte"/>
    <x v="4"/>
    <n v="1"/>
    <n v="134"/>
    <n v="149"/>
    <n v="149"/>
    <n v="15"/>
    <n v="15"/>
    <n v="0.10067114093959731"/>
    <n v="1"/>
    <m/>
    <x v="0"/>
    <s v="Nein"/>
    <x v="0"/>
  </r>
  <r>
    <n v="14571990"/>
    <x v="1"/>
    <x v="0"/>
    <n v="2000337"/>
    <s v="Sofortrechnung"/>
    <s v="eam\mustafa.oezer"/>
    <x v="0"/>
    <s v="30252"/>
    <s v="Czechia Electronics s.r.o."/>
    <x v="0"/>
    <s v="2"/>
    <s v="200060067"/>
    <x v="60"/>
    <s v="Google Pixel 8a Case"/>
    <n v="1"/>
    <n v="14.01"/>
    <n v="14"/>
    <n v="14"/>
    <n v="-0.01"/>
    <n v="-0.01"/>
    <n v="-7.0000000000000007E-2"/>
    <s v="V0164"/>
    <x v="4"/>
    <s v="KPUD"/>
    <s v="EXP"/>
    <s v="Zubehör"/>
    <x v="4"/>
    <n v="1"/>
    <n v="14.01"/>
    <n v="14"/>
    <n v="14"/>
    <n v="-0.01"/>
    <n v="-0.01"/>
    <n v="-7.1428571428571429E-4"/>
    <n v="1"/>
    <m/>
    <x v="0"/>
    <s v="Nein"/>
    <x v="1"/>
  </r>
  <r>
    <n v="14571990"/>
    <x v="1"/>
    <x v="0"/>
    <n v="2000337"/>
    <s v="Sofortrechnung"/>
    <s v="eam\mustafa.oezer"/>
    <x v="0"/>
    <s v="30252"/>
    <s v="Czechia Electronics s.r.o."/>
    <x v="1"/>
    <s v="3"/>
    <s v="100034614"/>
    <x v="29"/>
    <s v="Samsung X510N Tab S9 FE 256GB [WiFi]"/>
    <n v="1"/>
    <n v="332"/>
    <n v="359"/>
    <n v="359"/>
    <n v="27"/>
    <n v="27"/>
    <n v="7.52"/>
    <s v="V0164"/>
    <x v="4"/>
    <s v="KPUD"/>
    <s v="EXP"/>
    <s v="Geräte"/>
    <x v="4"/>
    <n v="1"/>
    <n v="332"/>
    <n v="359"/>
    <n v="359"/>
    <n v="27"/>
    <n v="27"/>
    <n v="7.5208913649025072E-2"/>
    <n v="1"/>
    <m/>
    <x v="0"/>
    <s v="Nein"/>
    <x v="0"/>
  </r>
  <r>
    <n v="14572009"/>
    <x v="1"/>
    <x v="0"/>
    <n v="2000338"/>
    <s v="Sofortrechnung"/>
    <s v="eam\bekir.ahmed"/>
    <x v="0"/>
    <s v="24626"/>
    <s v="MobielWerkt B.V."/>
    <x v="1"/>
    <s v="1"/>
    <s v="101030480"/>
    <x v="37"/>
    <s v="Samsung A356B A35 5G 128GB"/>
    <n v="20"/>
    <n v="188.4658"/>
    <n v="197"/>
    <n v="3940"/>
    <n v="8.5342000000000002"/>
    <n v="170.68"/>
    <n v="4.33"/>
    <s v="V0164"/>
    <x v="4"/>
    <s v="KPUD"/>
    <s v="EXP"/>
    <s v="Geräte"/>
    <x v="4"/>
    <n v="20"/>
    <n v="188.4658"/>
    <n v="197"/>
    <n v="3940"/>
    <n v="8.5342000000000002"/>
    <n v="170.68"/>
    <n v="4.3319796954314725E-2"/>
    <n v="1"/>
    <m/>
    <x v="0"/>
    <s v="Nein"/>
    <x v="0"/>
  </r>
  <r>
    <n v="14572009"/>
    <x v="1"/>
    <x v="0"/>
    <n v="2000338"/>
    <s v="Sofortrechnung"/>
    <s v="eam\bekir.ahmed"/>
    <x v="0"/>
    <s v="24626"/>
    <s v="MobielWerkt B.V."/>
    <x v="1"/>
    <s v="2"/>
    <s v="101690331"/>
    <x v="252"/>
    <s v="Xiaomi Redmi 14C 4GB/128GB"/>
    <n v="5"/>
    <n v="74.601299999999995"/>
    <n v="81"/>
    <n v="405"/>
    <n v="6.3986999999999998"/>
    <n v="31.99"/>
    <n v="7.89"/>
    <s v="V0164"/>
    <x v="4"/>
    <s v="KPUD"/>
    <s v="EXP"/>
    <s v="Geräte"/>
    <x v="4"/>
    <n v="5"/>
    <n v="74.601299999999995"/>
    <n v="81"/>
    <n v="405"/>
    <n v="6.3986999999999998"/>
    <n v="31.99"/>
    <n v="7.8987654320987644E-2"/>
    <n v="1"/>
    <m/>
    <x v="0"/>
    <s v="Nein"/>
    <x v="0"/>
  </r>
  <r>
    <n v="14572009"/>
    <x v="1"/>
    <x v="0"/>
    <n v="2000338"/>
    <s v="Sofortrechnung"/>
    <s v="eam\bekir.ahmed"/>
    <x v="0"/>
    <s v="24626"/>
    <s v="MobielWerkt B.V."/>
    <x v="1"/>
    <s v="3"/>
    <s v="101690287"/>
    <x v="272"/>
    <s v="Xiaomi POCO X6 5G 8GB/256GB"/>
    <n v="5"/>
    <n v="177"/>
    <n v="185"/>
    <n v="925"/>
    <n v="8"/>
    <n v="40"/>
    <n v="4.32"/>
    <s v="V0164"/>
    <x v="4"/>
    <s v="KPUD"/>
    <s v="EXP"/>
    <s v="Geräte"/>
    <x v="4"/>
    <n v="5"/>
    <n v="177"/>
    <n v="185"/>
    <n v="925"/>
    <n v="8"/>
    <n v="40"/>
    <n v="4.3243243243243246E-2"/>
    <n v="1"/>
    <m/>
    <x v="0"/>
    <s v="Nein"/>
    <x v="0"/>
  </r>
  <r>
    <n v="14572009"/>
    <x v="1"/>
    <x v="0"/>
    <n v="2000338"/>
    <s v="Sofortrechnung"/>
    <s v="eam\bekir.ahmed"/>
    <x v="0"/>
    <s v="24626"/>
    <s v="MobielWerkt B.V."/>
    <x v="1"/>
    <s v="4"/>
    <s v="101030483"/>
    <x v="228"/>
    <s v="Samsung A057G A05s 128GB"/>
    <n v="10"/>
    <n v="90.364699999999999"/>
    <n v="98"/>
    <n v="980"/>
    <n v="7.6353"/>
    <n v="76.349999999999994"/>
    <n v="7.79"/>
    <s v="V0164"/>
    <x v="4"/>
    <s v="KPUD"/>
    <s v="EXP"/>
    <s v="Geräte"/>
    <x v="4"/>
    <n v="10"/>
    <n v="90.364699999999999"/>
    <n v="98"/>
    <n v="980"/>
    <n v="7.6353"/>
    <n v="76.349999999999994"/>
    <n v="7.7908163265306113E-2"/>
    <n v="1"/>
    <m/>
    <x v="0"/>
    <s v="Nein"/>
    <x v="0"/>
  </r>
  <r>
    <n v="14572009"/>
    <x v="1"/>
    <x v="0"/>
    <n v="2000338"/>
    <s v="Sofortrechnung"/>
    <s v="eam\bekir.ahmed"/>
    <x v="0"/>
    <s v="24626"/>
    <s v="MobielWerkt B.V."/>
    <x v="1"/>
    <s v="5"/>
    <s v="101030458"/>
    <x v="218"/>
    <s v="Samsung A556B A55 5G 256GB"/>
    <n v="100"/>
    <n v="291.64530000000002"/>
    <n v="299"/>
    <n v="29900"/>
    <n v="7.3547000000000002"/>
    <n v="735.47"/>
    <n v="2.4500000000000002"/>
    <s v="V0164"/>
    <x v="4"/>
    <s v="KPUD"/>
    <s v="EXP"/>
    <s v="Geräte"/>
    <x v="4"/>
    <n v="100"/>
    <n v="291.64530000000002"/>
    <n v="299"/>
    <n v="29900"/>
    <n v="7.3547000000000002"/>
    <n v="735.47"/>
    <n v="2.4597658862876254E-2"/>
    <n v="1"/>
    <m/>
    <x v="0"/>
    <s v="Nein"/>
    <x v="0"/>
  </r>
  <r>
    <n v="14572009"/>
    <x v="1"/>
    <x v="0"/>
    <n v="2000338"/>
    <s v="Sofortrechnung"/>
    <s v="eam\bekir.ahmed"/>
    <x v="0"/>
    <s v="24626"/>
    <s v="MobielWerkt B.V."/>
    <x v="1"/>
    <s v="6"/>
    <s v="101030214"/>
    <x v="259"/>
    <s v="Samsung S916B S23+ 5G 256GB"/>
    <n v="5"/>
    <n v="548.09519999999998"/>
    <n v="575"/>
    <n v="2875"/>
    <n v="26.904800000000002"/>
    <n v="134.52000000000001"/>
    <n v="4.67"/>
    <s v="V0164"/>
    <x v="4"/>
    <s v="KPUD"/>
    <s v="EXP"/>
    <s v="Geräte"/>
    <x v="4"/>
    <n v="5"/>
    <n v="548.09519999999998"/>
    <n v="575"/>
    <n v="2875"/>
    <n v="26.904800000000002"/>
    <n v="134.52000000000001"/>
    <n v="4.6789565217391305E-2"/>
    <n v="1"/>
    <m/>
    <x v="0"/>
    <s v="Nein"/>
    <x v="0"/>
  </r>
  <r>
    <n v="14572009"/>
    <x v="1"/>
    <x v="0"/>
    <n v="2000338"/>
    <s v="Sofortrechnung"/>
    <s v="eam\bekir.ahmed"/>
    <x v="0"/>
    <s v="24626"/>
    <s v="MobielWerkt B.V."/>
    <x v="1"/>
    <s v="7"/>
    <s v="101030660"/>
    <x v="235"/>
    <s v="Samsung A155F A15 128GB"/>
    <n v="5"/>
    <n v="107.65519999999999"/>
    <n v="122"/>
    <n v="610"/>
    <n v="14.344799999999999"/>
    <n v="71.72"/>
    <n v="11.75"/>
    <s v="V0164"/>
    <x v="4"/>
    <s v="KPUD"/>
    <s v="EXP"/>
    <s v="Geräte"/>
    <x v="4"/>
    <n v="5"/>
    <n v="107.65519999999999"/>
    <n v="122"/>
    <n v="610"/>
    <n v="14.344799999999999"/>
    <n v="71.72"/>
    <n v="0.11757377049180327"/>
    <n v="1"/>
    <m/>
    <x v="0"/>
    <s v="Nein"/>
    <x v="0"/>
  </r>
  <r>
    <n v="14572009"/>
    <x v="1"/>
    <x v="0"/>
    <n v="2000338"/>
    <s v="Sofortrechnung"/>
    <s v="eam\bekir.ahmed"/>
    <x v="0"/>
    <s v="24626"/>
    <s v="MobielWerkt B.V."/>
    <x v="1"/>
    <s v="8"/>
    <s v="101690243"/>
    <x v="308"/>
    <s v="Xiaomi POCO X6 Pro 5G 12GB/512GB"/>
    <n v="10"/>
    <n v="246.17310000000001"/>
    <n v="260"/>
    <n v="2600"/>
    <n v="13.8269"/>
    <n v="138.27000000000001"/>
    <n v="5.31"/>
    <s v="V0164"/>
    <x v="4"/>
    <s v="KPUD"/>
    <s v="EXP"/>
    <s v="Geräte"/>
    <x v="4"/>
    <n v="10"/>
    <n v="246.17310000000001"/>
    <n v="260"/>
    <n v="2600"/>
    <n v="13.8269"/>
    <n v="138.27000000000001"/>
    <n v="5.3180769230769233E-2"/>
    <n v="1"/>
    <m/>
    <x v="0"/>
    <s v="Nein"/>
    <x v="0"/>
  </r>
  <r>
    <n v="14572009"/>
    <x v="1"/>
    <x v="0"/>
    <n v="2000338"/>
    <s v="Sofortrechnung"/>
    <s v="eam\bekir.ahmed"/>
    <x v="0"/>
    <s v="24626"/>
    <s v="MobielWerkt B.V."/>
    <x v="1"/>
    <s v="9"/>
    <s v="100034407"/>
    <x v="244"/>
    <s v="Samsung S911B S23 5G 128GB"/>
    <n v="2"/>
    <n v="432"/>
    <n v="455"/>
    <n v="910"/>
    <n v="23"/>
    <n v="46"/>
    <n v="5.05"/>
    <s v="V0164"/>
    <x v="4"/>
    <s v="KPUD"/>
    <s v="EXP"/>
    <s v="Geräte"/>
    <x v="4"/>
    <n v="2"/>
    <n v="432"/>
    <n v="455"/>
    <n v="910"/>
    <n v="23"/>
    <n v="46"/>
    <n v="5.054945054945055E-2"/>
    <n v="1"/>
    <m/>
    <x v="0"/>
    <s v="Nein"/>
    <x v="0"/>
  </r>
  <r>
    <n v="14572009"/>
    <x v="1"/>
    <x v="0"/>
    <n v="2000338"/>
    <s v="Sofortrechnung"/>
    <s v="eam\bekir.ahmed"/>
    <x v="0"/>
    <s v="24626"/>
    <s v="MobielWerkt B.V."/>
    <x v="1"/>
    <s v="10"/>
    <s v="101690271"/>
    <x v="46"/>
    <s v="Xiaomi Redmi A3 3GB/64GB"/>
    <n v="10"/>
    <n v="55"/>
    <n v="58"/>
    <n v="580"/>
    <n v="3"/>
    <n v="30"/>
    <n v="5.17"/>
    <s v="V0164"/>
    <x v="4"/>
    <s v="KPUD"/>
    <s v="EXP"/>
    <s v="Geräte"/>
    <x v="4"/>
    <n v="10"/>
    <n v="55"/>
    <n v="58"/>
    <n v="580"/>
    <n v="3"/>
    <n v="30"/>
    <n v="5.1724137931034482E-2"/>
    <n v="1"/>
    <m/>
    <x v="0"/>
    <s v="Nein"/>
    <x v="0"/>
  </r>
  <r>
    <n v="14572009"/>
    <x v="1"/>
    <x v="0"/>
    <n v="2000338"/>
    <s v="Sofortrechnung"/>
    <s v="eam\bekir.ahmed"/>
    <x v="0"/>
    <s v="24626"/>
    <s v="MobielWerkt B.V."/>
    <x v="1"/>
    <s v="11"/>
    <s v="101690228"/>
    <x v="47"/>
    <s v="Xiaomi POCO X6 5G 8GB/256GB"/>
    <n v="5"/>
    <n v="177"/>
    <n v="185"/>
    <n v="925"/>
    <n v="8"/>
    <n v="40"/>
    <n v="4.32"/>
    <s v="V0164"/>
    <x v="4"/>
    <s v="KPUD"/>
    <s v="EXP"/>
    <s v="Geräte"/>
    <x v="4"/>
    <n v="5"/>
    <n v="177"/>
    <n v="185"/>
    <n v="925"/>
    <n v="8"/>
    <n v="40"/>
    <n v="4.3243243243243246E-2"/>
    <n v="1"/>
    <m/>
    <x v="0"/>
    <s v="Nein"/>
    <x v="0"/>
  </r>
  <r>
    <n v="14572009"/>
    <x v="1"/>
    <x v="0"/>
    <n v="2000338"/>
    <s v="Sofortrechnung"/>
    <s v="eam\bekir.ahmed"/>
    <x v="0"/>
    <s v="24626"/>
    <s v="MobielWerkt B.V."/>
    <x v="1"/>
    <s v="12"/>
    <s v="101030383"/>
    <x v="106"/>
    <s v="Samsung S921B S24 5G 256GB"/>
    <n v="8"/>
    <n v="537"/>
    <n v="550"/>
    <n v="4400"/>
    <n v="13"/>
    <n v="104"/>
    <n v="2.36"/>
    <s v="V0164"/>
    <x v="4"/>
    <s v="KPUD"/>
    <s v="EXP"/>
    <s v="Geräte"/>
    <x v="4"/>
    <n v="8"/>
    <n v="537"/>
    <n v="550"/>
    <n v="4400"/>
    <n v="13"/>
    <n v="104"/>
    <n v="2.3636363636363636E-2"/>
    <n v="1"/>
    <m/>
    <x v="0"/>
    <s v="Nein"/>
    <x v="0"/>
  </r>
  <r>
    <n v="14572009"/>
    <x v="1"/>
    <x v="0"/>
    <n v="2000338"/>
    <s v="Sofortrechnung"/>
    <s v="eam\bekir.ahmed"/>
    <x v="0"/>
    <s v="24626"/>
    <s v="MobielWerkt B.V."/>
    <x v="1"/>
    <s v="13"/>
    <s v="100302784"/>
    <x v="328"/>
    <s v="Apple iPhone 14 Plus 256GB"/>
    <n v="10"/>
    <n v="581"/>
    <n v="625"/>
    <n v="6250"/>
    <n v="44"/>
    <n v="440"/>
    <n v="7.04"/>
    <s v="V0164"/>
    <x v="4"/>
    <s v="KPUD"/>
    <s v="EXP"/>
    <s v="Geräte"/>
    <x v="4"/>
    <n v="10"/>
    <n v="581"/>
    <n v="625"/>
    <n v="6250"/>
    <n v="44"/>
    <n v="440"/>
    <n v="7.0400000000000004E-2"/>
    <n v="1"/>
    <m/>
    <x v="0"/>
    <s v="Nein"/>
    <x v="0"/>
  </r>
  <r>
    <n v="14569752"/>
    <x v="1"/>
    <x v="0"/>
    <n v="2000339"/>
    <s v="Sofortrechnung"/>
    <s v="Yasar.Yigitbilek"/>
    <x v="0"/>
    <s v="30597"/>
    <s v="MASTER ELE O.E."/>
    <x v="0"/>
    <s v="1"/>
    <s v="201030051"/>
    <x v="77"/>
    <s v="Samsung Watch7 Ultra SM-L705 47mm LTE"/>
    <n v="2"/>
    <n v="333.74"/>
    <n v="339"/>
    <n v="678"/>
    <n v="5.26"/>
    <n v="10.52"/>
    <n v="1.55"/>
    <s v="V0164"/>
    <x v="4"/>
    <s v="VKASSE"/>
    <s v="EXP"/>
    <s v="Zubehör"/>
    <x v="4"/>
    <n v="2"/>
    <n v="333.74"/>
    <n v="339"/>
    <n v="678"/>
    <n v="5.26"/>
    <n v="10.52"/>
    <n v="1.551622418879056E-2"/>
    <n v="1"/>
    <m/>
    <x v="0"/>
    <s v="Nein"/>
    <x v="0"/>
  </r>
  <r>
    <n v="14569752"/>
    <x v="1"/>
    <x v="0"/>
    <n v="2000339"/>
    <s v="Sofortrechnung"/>
    <s v="Yasar.Yigitbilek"/>
    <x v="0"/>
    <s v="30597"/>
    <s v="MASTER ELE O.E."/>
    <x v="0"/>
    <s v="2"/>
    <s v="200690082"/>
    <x v="119"/>
    <s v="Xiaomi Redmi Watch 5 Active"/>
    <n v="30"/>
    <n v="19.79"/>
    <n v="23"/>
    <n v="690"/>
    <n v="3.21"/>
    <n v="96.3"/>
    <n v="13.95"/>
    <s v="V0164"/>
    <x v="4"/>
    <s v="VKASSE"/>
    <s v="EXP"/>
    <s v="Zubehör"/>
    <x v="4"/>
    <n v="30"/>
    <n v="19.79"/>
    <n v="23"/>
    <n v="690"/>
    <n v="3.21"/>
    <n v="96.3"/>
    <n v="0.13956521739130434"/>
    <n v="1"/>
    <m/>
    <x v="0"/>
    <s v="Nein"/>
    <x v="0"/>
  </r>
  <r>
    <n v="14569752"/>
    <x v="1"/>
    <x v="0"/>
    <n v="2000339"/>
    <s v="Sofortrechnung"/>
    <s v="Yasar.Yigitbilek"/>
    <x v="0"/>
    <s v="30597"/>
    <s v="MASTER ELE O.E."/>
    <x v="0"/>
    <s v="3"/>
    <s v="200370067"/>
    <x v="374"/>
    <s v="Huawei Watch GT4 46mm (Phoinix-B19F)"/>
    <n v="5"/>
    <n v="125.8"/>
    <n v="135"/>
    <n v="675"/>
    <n v="9.1999999999999993"/>
    <n v="46"/>
    <n v="6.81"/>
    <s v="V0164"/>
    <x v="4"/>
    <s v="VKASSE"/>
    <s v="EXP"/>
    <s v="Zubehör"/>
    <x v="4"/>
    <n v="5"/>
    <n v="125.8"/>
    <n v="135"/>
    <n v="675"/>
    <n v="9.1999999999999993"/>
    <n v="46"/>
    <n v="6.8148148148148152E-2"/>
    <n v="1"/>
    <m/>
    <x v="0"/>
    <s v="Nein"/>
    <x v="0"/>
  </r>
  <r>
    <n v="14569752"/>
    <x v="1"/>
    <x v="0"/>
    <n v="2000339"/>
    <s v="Sofortrechnung"/>
    <s v="Yasar.Yigitbilek"/>
    <x v="0"/>
    <s v="30597"/>
    <s v="MASTER ELE O.E."/>
    <x v="0"/>
    <s v="4"/>
    <s v="200690081"/>
    <x v="390"/>
    <s v="Xiaomi Redmi Watch 5 Active"/>
    <n v="12"/>
    <n v="19.79"/>
    <n v="23"/>
    <n v="276"/>
    <n v="3.21"/>
    <n v="38.520000000000003"/>
    <n v="13.95"/>
    <s v="V0164"/>
    <x v="4"/>
    <s v="VKASSE"/>
    <s v="EXP"/>
    <s v="Zubehör"/>
    <x v="4"/>
    <n v="12"/>
    <n v="19.79"/>
    <n v="23"/>
    <n v="276"/>
    <n v="3.21"/>
    <n v="38.520000000000003"/>
    <n v="0.13956521739130437"/>
    <n v="1"/>
    <m/>
    <x v="0"/>
    <s v="Nein"/>
    <x v="0"/>
  </r>
  <r>
    <n v="14569752"/>
    <x v="1"/>
    <x v="0"/>
    <n v="2000339"/>
    <s v="Sofortrechnung"/>
    <s v="Yasar.Yigitbilek"/>
    <x v="0"/>
    <s v="30597"/>
    <s v="MASTER ELE O.E."/>
    <x v="0"/>
    <s v="5"/>
    <s v="200690084"/>
    <x v="391"/>
    <s v="Xiaomi Redmi Watch 5 Lite"/>
    <n v="30"/>
    <n v="30.32"/>
    <n v="33.5"/>
    <n v="1005"/>
    <n v="3.18"/>
    <n v="95.4"/>
    <n v="9.49"/>
    <s v="V0164"/>
    <x v="4"/>
    <s v="VKASSE"/>
    <s v="EXP"/>
    <s v="Zubehör"/>
    <x v="4"/>
    <n v="30"/>
    <n v="30.32"/>
    <n v="33.5"/>
    <n v="1005"/>
    <n v="3.18"/>
    <n v="95.4"/>
    <n v="9.4925373134328361E-2"/>
    <n v="1"/>
    <m/>
    <x v="0"/>
    <s v="Nein"/>
    <x v="0"/>
  </r>
  <r>
    <n v="14569752"/>
    <x v="1"/>
    <x v="0"/>
    <n v="2000339"/>
    <s v="Sofortrechnung"/>
    <s v="Yasar.Yigitbilek"/>
    <x v="0"/>
    <s v="30597"/>
    <s v="MASTER ELE O.E."/>
    <x v="0"/>
    <s v="6"/>
    <s v="200030241"/>
    <x v="264"/>
    <s v="Samsung SmartTag2 4er-Pack EI-T5600K"/>
    <n v="5"/>
    <n v="46.4863"/>
    <n v="49.5"/>
    <n v="247.5"/>
    <n v="3.0137"/>
    <n v="15.07"/>
    <n v="6.08"/>
    <s v="V0164"/>
    <x v="4"/>
    <s v="VKASSE"/>
    <s v="EXP"/>
    <s v="Zubehör"/>
    <x v="4"/>
    <n v="5"/>
    <n v="46.4863"/>
    <n v="49.5"/>
    <n v="247.5"/>
    <n v="3.0137"/>
    <n v="15.07"/>
    <n v="6.0888888888888888E-2"/>
    <n v="1"/>
    <m/>
    <x v="0"/>
    <s v="Nein"/>
    <x v="0"/>
  </r>
  <r>
    <n v="14572033"/>
    <x v="1"/>
    <x v="0"/>
    <n v="2000340"/>
    <s v="Sofortrechnung"/>
    <s v="eam\mustafa.oezer"/>
    <x v="0"/>
    <s v="29367"/>
    <s v="Mobitrade B.V."/>
    <x v="1"/>
    <s v="1"/>
    <s v="101030425"/>
    <x v="207"/>
    <s v="Samsung A256B A25 5G 128GB"/>
    <n v="1"/>
    <n v="160.5153"/>
    <n v="163"/>
    <n v="163"/>
    <n v="2.4847000000000001"/>
    <n v="2.48"/>
    <n v="1.52"/>
    <s v="V0164"/>
    <x v="4"/>
    <s v="KPUD"/>
    <s v="EXP"/>
    <s v="Geräte"/>
    <x v="4"/>
    <n v="1"/>
    <n v="160.5153"/>
    <n v="163"/>
    <n v="163"/>
    <n v="2.4847000000000001"/>
    <n v="2.48"/>
    <n v="1.5214723926380368E-2"/>
    <n v="1"/>
    <m/>
    <x v="0"/>
    <s v="Nein"/>
    <x v="0"/>
  </r>
  <r>
    <n v="14572033"/>
    <x v="1"/>
    <x v="0"/>
    <n v="2000340"/>
    <s v="Sofortrechnung"/>
    <s v="eam\mustafa.oezer"/>
    <x v="0"/>
    <s v="29367"/>
    <s v="Mobitrade B.V."/>
    <x v="1"/>
    <s v="2"/>
    <s v="101030489"/>
    <x v="392"/>
    <s v="Samsung A057G A05s 64GB"/>
    <n v="1"/>
    <n v="80.665300000000002"/>
    <n v="85"/>
    <n v="85"/>
    <n v="4.3346999999999998"/>
    <n v="4.33"/>
    <n v="5.09"/>
    <s v="V0164"/>
    <x v="4"/>
    <s v="KPUD"/>
    <s v="EXP"/>
    <s v="Geräte"/>
    <x v="4"/>
    <n v="1"/>
    <n v="80.665300000000002"/>
    <n v="85"/>
    <n v="85"/>
    <n v="4.3346999999999998"/>
    <n v="4.33"/>
    <n v="5.0941176470588233E-2"/>
    <n v="1"/>
    <m/>
    <x v="0"/>
    <s v="Nein"/>
    <x v="0"/>
  </r>
  <r>
    <n v="14572033"/>
    <x v="1"/>
    <x v="0"/>
    <n v="2000340"/>
    <s v="Sofortrechnung"/>
    <s v="eam\mustafa.oezer"/>
    <x v="0"/>
    <s v="29367"/>
    <s v="Mobitrade B.V."/>
    <x v="1"/>
    <s v="3"/>
    <s v="101030353"/>
    <x v="38"/>
    <s v="Samsung A256B A25 5G 128GB"/>
    <n v="30"/>
    <n v="164.98509999999999"/>
    <n v="170"/>
    <n v="5100"/>
    <n v="5.0148999999999999"/>
    <n v="150.44999999999999"/>
    <n v="2.94"/>
    <s v="V0164"/>
    <x v="4"/>
    <s v="KPUD"/>
    <s v="EXP"/>
    <s v="Geräte"/>
    <x v="4"/>
    <n v="30"/>
    <n v="164.98509999999999"/>
    <n v="170"/>
    <n v="5100"/>
    <n v="5.0148999999999999"/>
    <n v="150.44999999999999"/>
    <n v="2.9499999999999998E-2"/>
    <n v="1"/>
    <m/>
    <x v="0"/>
    <s v="Nein"/>
    <x v="0"/>
  </r>
  <r>
    <n v="14572033"/>
    <x v="1"/>
    <x v="0"/>
    <n v="2000340"/>
    <s v="Sofortrechnung"/>
    <s v="eam\mustafa.oezer"/>
    <x v="0"/>
    <s v="29367"/>
    <s v="Mobitrade B.V."/>
    <x v="1"/>
    <s v="4"/>
    <s v="101030465"/>
    <x v="17"/>
    <s v="Samsung A356B A35 5G 256GB"/>
    <n v="2"/>
    <n v="220"/>
    <n v="233"/>
    <n v="466"/>
    <n v="13"/>
    <n v="26"/>
    <n v="5.57"/>
    <s v="V0164"/>
    <x v="4"/>
    <s v="KPUD"/>
    <s v="EXP"/>
    <s v="Geräte"/>
    <x v="4"/>
    <n v="2"/>
    <n v="220"/>
    <n v="233"/>
    <n v="466"/>
    <n v="13"/>
    <n v="26"/>
    <n v="5.5793991416309016E-2"/>
    <n v="1"/>
    <m/>
    <x v="0"/>
    <s v="Nein"/>
    <x v="0"/>
  </r>
  <r>
    <n v="14572033"/>
    <x v="1"/>
    <x v="0"/>
    <n v="2000340"/>
    <s v="Sofortrechnung"/>
    <s v="eam\mustafa.oezer"/>
    <x v="0"/>
    <s v="29367"/>
    <s v="Mobitrade B.V."/>
    <x v="1"/>
    <s v="5"/>
    <s v="101030382"/>
    <x v="28"/>
    <s v="Samsung S921B S24 5G 256GB"/>
    <n v="10"/>
    <n v="530.07069999999999"/>
    <n v="545"/>
    <n v="5450"/>
    <n v="14.9293"/>
    <n v="149.29"/>
    <n v="2.73"/>
    <s v="V0164"/>
    <x v="4"/>
    <s v="KPUD"/>
    <s v="EXP"/>
    <s v="Geräte"/>
    <x v="4"/>
    <n v="10"/>
    <n v="530.07069999999999"/>
    <n v="545"/>
    <n v="5450"/>
    <n v="14.9293"/>
    <n v="149.29"/>
    <n v="2.7392660550458713E-2"/>
    <n v="1"/>
    <m/>
    <x v="0"/>
    <s v="Nein"/>
    <x v="0"/>
  </r>
  <r>
    <n v="14572033"/>
    <x v="1"/>
    <x v="0"/>
    <n v="2000340"/>
    <s v="Sofortrechnung"/>
    <s v="eam\mustafa.oezer"/>
    <x v="0"/>
    <s v="29367"/>
    <s v="Mobitrade B.V."/>
    <x v="1"/>
    <s v="6"/>
    <s v="101030458"/>
    <x v="218"/>
    <s v="Samsung A556B A55 5G 256GB"/>
    <n v="5"/>
    <n v="291.64530000000002"/>
    <n v="299"/>
    <n v="1495"/>
    <n v="7.3547000000000002"/>
    <n v="36.770000000000003"/>
    <n v="2.4500000000000002"/>
    <s v="V0164"/>
    <x v="4"/>
    <s v="KPUD"/>
    <s v="EXP"/>
    <s v="Geräte"/>
    <x v="4"/>
    <n v="5"/>
    <n v="291.64530000000002"/>
    <n v="299"/>
    <n v="1495"/>
    <n v="7.3547000000000002"/>
    <n v="36.770000000000003"/>
    <n v="2.4595317725752512E-2"/>
    <n v="1"/>
    <m/>
    <x v="0"/>
    <s v="Nein"/>
    <x v="0"/>
  </r>
  <r>
    <n v="14572033"/>
    <x v="1"/>
    <x v="0"/>
    <n v="2000340"/>
    <s v="Sofortrechnung"/>
    <s v="eam\mustafa.oezer"/>
    <x v="0"/>
    <s v="29367"/>
    <s v="Mobitrade B.V."/>
    <x v="1"/>
    <s v="7"/>
    <s v="101030380"/>
    <x v="92"/>
    <s v="Samsung S921B S24 5G 128GB"/>
    <n v="2"/>
    <n v="478.80900000000003"/>
    <n v="485"/>
    <n v="970"/>
    <n v="6.1909999999999998"/>
    <n v="12.38"/>
    <n v="1.27"/>
    <s v="V0164"/>
    <x v="4"/>
    <s v="KPUD"/>
    <s v="EXP"/>
    <s v="Geräte"/>
    <x v="4"/>
    <n v="2"/>
    <n v="478.80900000000003"/>
    <n v="485"/>
    <n v="970"/>
    <n v="6.1909999999999998"/>
    <n v="12.38"/>
    <n v="1.2762886597938145E-2"/>
    <n v="1"/>
    <m/>
    <x v="0"/>
    <s v="Nein"/>
    <x v="0"/>
  </r>
  <r>
    <n v="14572030"/>
    <x v="1"/>
    <x v="0"/>
    <n v="2000341"/>
    <s v="Sofortrechnung"/>
    <s v="eam\bekir.ahmed"/>
    <x v="1"/>
    <s v="21338"/>
    <s v="faro-com GmbH &amp; Co. KG"/>
    <x v="1"/>
    <s v="1"/>
    <s v="100034579"/>
    <x v="70"/>
    <s v="Samsung A556B A55 5G 128GB EE"/>
    <n v="10"/>
    <n v="251.29089999999999"/>
    <n v="263"/>
    <n v="2630"/>
    <n v="11.709099999999999"/>
    <n v="117.09"/>
    <n v="4.45"/>
    <s v="V0012"/>
    <x v="1"/>
    <s v="KÜB0"/>
    <s v="GRK"/>
    <s v="Geräte"/>
    <x v="1"/>
    <n v="10"/>
    <n v="251.29089999999999"/>
    <n v="263"/>
    <n v="2630"/>
    <n v="11.709099999999999"/>
    <n v="117.09"/>
    <n v="4.4520912547528518E-2"/>
    <n v="1"/>
    <m/>
    <x v="0"/>
    <s v="Nein"/>
    <x v="0"/>
  </r>
  <r>
    <n v="14572030"/>
    <x v="1"/>
    <x v="0"/>
    <n v="2000341"/>
    <s v="Sofortrechnung"/>
    <s v="eam\bekir.ahmed"/>
    <x v="1"/>
    <s v="21338"/>
    <s v="faro-com GmbH &amp; Co. KG"/>
    <x v="1"/>
    <s v="2"/>
    <s v="100302952"/>
    <x v="20"/>
    <s v="Apple iPhone 15 128GB"/>
    <n v="6"/>
    <n v="605"/>
    <n v="622"/>
    <n v="3732"/>
    <n v="17"/>
    <n v="102"/>
    <n v="2.73"/>
    <s v="V0012"/>
    <x v="1"/>
    <s v="KÜB0"/>
    <s v="GRK"/>
    <s v="Geräte"/>
    <x v="1"/>
    <n v="6"/>
    <n v="605"/>
    <n v="622"/>
    <n v="3732"/>
    <n v="17"/>
    <n v="102"/>
    <n v="2.7331189710610933E-2"/>
    <n v="1"/>
    <m/>
    <x v="0"/>
    <s v="Nein"/>
    <x v="0"/>
  </r>
  <r>
    <n v="14572030"/>
    <x v="1"/>
    <x v="0"/>
    <n v="2000341"/>
    <s v="Sofortrechnung"/>
    <s v="eam\bekir.ahmed"/>
    <x v="1"/>
    <s v="21338"/>
    <s v="faro-com GmbH &amp; Co. KG"/>
    <x v="1"/>
    <s v="3"/>
    <s v="100034474"/>
    <x v="284"/>
    <s v="Samsung S921B S24 5G 128GB"/>
    <n v="6"/>
    <n v="487.01440000000002"/>
    <n v="495"/>
    <n v="2970"/>
    <n v="7.9855999999999998"/>
    <n v="47.91"/>
    <n v="1.61"/>
    <s v="V0012"/>
    <x v="1"/>
    <s v="KÜB0"/>
    <s v="GRK"/>
    <s v="Geräte"/>
    <x v="1"/>
    <n v="6"/>
    <n v="487.01440000000002"/>
    <n v="495"/>
    <n v="2970"/>
    <n v="7.9855999999999998"/>
    <n v="47.91"/>
    <n v="1.6131313131313132E-2"/>
    <n v="1"/>
    <m/>
    <x v="0"/>
    <s v="Nein"/>
    <x v="0"/>
  </r>
  <r>
    <n v="14572030"/>
    <x v="1"/>
    <x v="0"/>
    <n v="2000341"/>
    <s v="Sofortrechnung"/>
    <s v="eam\bekir.ahmed"/>
    <x v="1"/>
    <s v="21338"/>
    <s v="faro-com GmbH &amp; Co. KG"/>
    <x v="1"/>
    <s v="4"/>
    <s v="100034501"/>
    <x v="295"/>
    <s v="Samsung G556B Xcover 7 128GB EE"/>
    <n v="5"/>
    <n v="219"/>
    <n v="230"/>
    <n v="1150"/>
    <n v="11"/>
    <n v="55"/>
    <n v="4.78"/>
    <s v="V0012"/>
    <x v="1"/>
    <s v="KÜB0"/>
    <s v="GRK"/>
    <s v="Geräte"/>
    <x v="1"/>
    <n v="5"/>
    <n v="219"/>
    <n v="230"/>
    <n v="1150"/>
    <n v="11"/>
    <n v="55"/>
    <n v="4.7826086956521741E-2"/>
    <n v="1"/>
    <m/>
    <x v="0"/>
    <s v="Nein"/>
    <x v="0"/>
  </r>
  <r>
    <n v="14572030"/>
    <x v="1"/>
    <x v="0"/>
    <n v="2000341"/>
    <s v="Sofortrechnung"/>
    <s v="eam\bekir.ahmed"/>
    <x v="1"/>
    <s v="21338"/>
    <s v="faro-com GmbH &amp; Co. KG"/>
    <x v="1"/>
    <s v="5"/>
    <s v="101690337"/>
    <x v="385"/>
    <s v="Xiaomi Redmi 14C 4GB/128GB"/>
    <n v="6"/>
    <n v="74.944500000000005"/>
    <n v="80"/>
    <n v="480"/>
    <n v="5.0555000000000003"/>
    <n v="30.33"/>
    <n v="6.31"/>
    <s v="V0012"/>
    <x v="1"/>
    <s v="KÜB0"/>
    <s v="GRK"/>
    <s v="Geräte"/>
    <x v="1"/>
    <n v="6"/>
    <n v="74.944500000000005"/>
    <n v="80"/>
    <n v="480"/>
    <n v="5.0555000000000003"/>
    <n v="30.33"/>
    <n v="6.3187499999999994E-2"/>
    <n v="1"/>
    <m/>
    <x v="0"/>
    <s v="Nein"/>
    <x v="0"/>
  </r>
  <r>
    <n v="14572030"/>
    <x v="1"/>
    <x v="0"/>
    <n v="2000341"/>
    <s v="Sofortrechnung"/>
    <s v="eam\bekir.ahmed"/>
    <x v="1"/>
    <s v="21338"/>
    <s v="faro-com GmbH &amp; Co. KG"/>
    <x v="1"/>
    <s v="6"/>
    <s v="100690626"/>
    <x v="48"/>
    <s v="Xiaomi Redmi Note 13 Pro+ 5G 12GB/512GB"/>
    <n v="5"/>
    <n v="269.95"/>
    <n v="279"/>
    <n v="1395"/>
    <n v="9.0500000000000007"/>
    <n v="45.25"/>
    <n v="3.24"/>
    <s v="V0012"/>
    <x v="1"/>
    <s v="KÜB0"/>
    <s v="GRK"/>
    <s v="Geräte"/>
    <x v="1"/>
    <n v="5"/>
    <n v="269.95"/>
    <n v="279"/>
    <n v="1395"/>
    <n v="9.0500000000000007"/>
    <n v="45.25"/>
    <n v="3.243727598566308E-2"/>
    <n v="1"/>
    <m/>
    <x v="0"/>
    <s v="Nein"/>
    <x v="0"/>
  </r>
  <r>
    <n v="14572035"/>
    <x v="1"/>
    <x v="0"/>
    <n v="2000342"/>
    <s v="Sofortrechnung"/>
    <s v="eam\bekir.ahmed"/>
    <x v="0"/>
    <s v="24882"/>
    <s v="Greentech Distribution PLC"/>
    <x v="1"/>
    <s v="1"/>
    <s v="101030480"/>
    <x v="37"/>
    <s v="Samsung A356B A35 5G 128GB"/>
    <n v="15"/>
    <n v="188.4658"/>
    <n v="199"/>
    <n v="2985"/>
    <n v="10.5342"/>
    <n v="158.01"/>
    <n v="5.29"/>
    <s v="V0164"/>
    <x v="4"/>
    <s v="KPUD"/>
    <s v="EXP"/>
    <s v="Geräte"/>
    <x v="4"/>
    <n v="15"/>
    <n v="188.4658"/>
    <n v="199"/>
    <n v="2985"/>
    <n v="10.5342"/>
    <n v="158.01"/>
    <n v="5.2934673366834169E-2"/>
    <n v="1"/>
    <m/>
    <x v="0"/>
    <s v="Nein"/>
    <x v="0"/>
  </r>
  <r>
    <n v="14572035"/>
    <x v="1"/>
    <x v="0"/>
    <n v="2000342"/>
    <s v="Sofortrechnung"/>
    <s v="eam\bekir.ahmed"/>
    <x v="0"/>
    <s v="24882"/>
    <s v="Greentech Distribution PLC"/>
    <x v="1"/>
    <s v="2"/>
    <s v="101030353"/>
    <x v="38"/>
    <s v="Samsung A256B A25 5G 128GB"/>
    <n v="10"/>
    <n v="164.98509999999999"/>
    <n v="175"/>
    <n v="1750"/>
    <n v="10.014900000000001"/>
    <n v="100.15"/>
    <n v="5.72"/>
    <s v="V0164"/>
    <x v="4"/>
    <s v="KPUD"/>
    <s v="EXP"/>
    <s v="Geräte"/>
    <x v="4"/>
    <n v="10"/>
    <n v="164.98509999999999"/>
    <n v="175"/>
    <n v="1750"/>
    <n v="10.014900000000001"/>
    <n v="100.15"/>
    <n v="5.7228571428571434E-2"/>
    <n v="1"/>
    <m/>
    <x v="0"/>
    <s v="Nein"/>
    <x v="0"/>
  </r>
  <r>
    <n v="14572044"/>
    <x v="1"/>
    <x v="0"/>
    <n v="2000343"/>
    <s v="Sofortrechnung"/>
    <s v="eam\bekir.ahmed"/>
    <x v="0"/>
    <s v="24752"/>
    <s v="THE NEW WHOLESALE COMPANY BV"/>
    <x v="1"/>
    <s v="1"/>
    <s v="100302952"/>
    <x v="20"/>
    <s v="Apple iPhone 15 128GB"/>
    <n v="80"/>
    <n v="605"/>
    <n v="622"/>
    <n v="49760"/>
    <n v="17"/>
    <n v="1360"/>
    <n v="2.73"/>
    <s v="V0140"/>
    <x v="15"/>
    <s v="KPUD"/>
    <s v="EXP"/>
    <s v="Geräte"/>
    <x v="10"/>
    <n v="80"/>
    <n v="605"/>
    <n v="622"/>
    <n v="49760"/>
    <n v="17"/>
    <n v="1360"/>
    <n v="2.7331189710610933E-2"/>
    <n v="1"/>
    <m/>
    <x v="0"/>
    <s v="Nein"/>
    <x v="0"/>
  </r>
  <r>
    <n v="14572037"/>
    <x v="1"/>
    <x v="0"/>
    <n v="2000344"/>
    <s v="Sofortrechnung"/>
    <s v="Yasar.Yigitbilek"/>
    <x v="0"/>
    <s v="30285"/>
    <s v="Salgsbutikken ApS"/>
    <x v="1"/>
    <s v="1"/>
    <s v="101060028"/>
    <x v="191"/>
    <s v="Google Pixel 8 Pro 128GB"/>
    <n v="1"/>
    <n v="417"/>
    <n v="435"/>
    <n v="435"/>
    <n v="18"/>
    <n v="18"/>
    <n v="4.13"/>
    <s v="V0164"/>
    <x v="4"/>
    <s v="KPUD"/>
    <s v="EXP"/>
    <s v="Geräte"/>
    <x v="4"/>
    <n v="1"/>
    <n v="417"/>
    <n v="435"/>
    <n v="435"/>
    <n v="18"/>
    <n v="18"/>
    <n v="4.1379310344827586E-2"/>
    <n v="1"/>
    <m/>
    <x v="0"/>
    <s v="Nein"/>
    <x v="0"/>
  </r>
  <r>
    <n v="14572037"/>
    <x v="1"/>
    <x v="0"/>
    <n v="2000344"/>
    <s v="Sofortrechnung"/>
    <s v="Yasar.Yigitbilek"/>
    <x v="0"/>
    <s v="30285"/>
    <s v="Salgsbutikken ApS"/>
    <x v="1"/>
    <s v="2"/>
    <s v="101030424"/>
    <x v="393"/>
    <s v="Samsung X210N Tab A9+ 128GB [WiFi]"/>
    <n v="1"/>
    <n v="156"/>
    <n v="165"/>
    <n v="165"/>
    <n v="9"/>
    <n v="9"/>
    <n v="5.45"/>
    <s v="V0164"/>
    <x v="4"/>
    <s v="KPUD"/>
    <s v="EXP"/>
    <s v="Geräte"/>
    <x v="4"/>
    <n v="1"/>
    <n v="156"/>
    <n v="165"/>
    <n v="165"/>
    <n v="9"/>
    <n v="9"/>
    <n v="5.4545454545454543E-2"/>
    <n v="1"/>
    <m/>
    <x v="0"/>
    <s v="Nein"/>
    <x v="0"/>
  </r>
  <r>
    <n v="14572037"/>
    <x v="1"/>
    <x v="0"/>
    <n v="2000344"/>
    <s v="Sofortrechnung"/>
    <s v="Yasar.Yigitbilek"/>
    <x v="0"/>
    <s v="30285"/>
    <s v="Salgsbutikken ApS"/>
    <x v="1"/>
    <s v="3"/>
    <s v="101300149"/>
    <x v="394"/>
    <s v="Apple iPhone 15 Pro 128GB"/>
    <n v="2"/>
    <n v="818"/>
    <n v="855"/>
    <n v="1710"/>
    <n v="37"/>
    <n v="74"/>
    <n v="4.32"/>
    <s v="V0164"/>
    <x v="4"/>
    <s v="KPUD"/>
    <s v="EXP"/>
    <s v="Geräte"/>
    <x v="4"/>
    <n v="2"/>
    <n v="818"/>
    <n v="855"/>
    <n v="1710"/>
    <n v="37"/>
    <n v="74"/>
    <n v="4.3274853801169591E-2"/>
    <n v="1"/>
    <m/>
    <x v="0"/>
    <s v="Nein"/>
    <x v="0"/>
  </r>
  <r>
    <n v="14572037"/>
    <x v="1"/>
    <x v="0"/>
    <n v="2000344"/>
    <s v="Sofortrechnung"/>
    <s v="Yasar.Yigitbilek"/>
    <x v="0"/>
    <s v="30285"/>
    <s v="Salgsbutikken ApS"/>
    <x v="1"/>
    <s v="4"/>
    <s v="100770011"/>
    <x v="280"/>
    <s v="Nothing Phone (2a) 5G 128GB"/>
    <n v="1"/>
    <n v="212"/>
    <n v="237"/>
    <n v="237"/>
    <n v="25"/>
    <n v="25"/>
    <n v="10.54"/>
    <s v="V0164"/>
    <x v="4"/>
    <s v="KPUD"/>
    <s v="EXP"/>
    <s v="Geräte"/>
    <x v="4"/>
    <n v="1"/>
    <n v="212"/>
    <n v="237"/>
    <n v="237"/>
    <n v="25"/>
    <n v="25"/>
    <n v="0.10548523206751055"/>
    <n v="1"/>
    <m/>
    <x v="0"/>
    <s v="Nein"/>
    <x v="0"/>
  </r>
  <r>
    <n v="14572043"/>
    <x v="1"/>
    <x v="0"/>
    <n v="2000345"/>
    <s v="Sofortrechnung"/>
    <s v="eam\mustafa.oezer"/>
    <x v="1"/>
    <s v="26898"/>
    <s v="Wortmann Telecom GmbH"/>
    <x v="1"/>
    <s v="1"/>
    <s v="100050281"/>
    <x v="293"/>
    <s v="Motorola Moto G35 5G 128GB"/>
    <n v="20"/>
    <n v="109.3682"/>
    <n v="112"/>
    <n v="2240"/>
    <n v="2.6318000000000001"/>
    <n v="52.64"/>
    <n v="2.34"/>
    <s v="V0012"/>
    <x v="1"/>
    <s v="KÜB8"/>
    <s v="GRK"/>
    <s v="Geräte"/>
    <x v="1"/>
    <n v="20"/>
    <n v="109.3682"/>
    <n v="112"/>
    <n v="2240"/>
    <n v="2.6318000000000001"/>
    <n v="52.64"/>
    <n v="2.35E-2"/>
    <n v="1"/>
    <m/>
    <x v="0"/>
    <s v="Nein"/>
    <x v="0"/>
  </r>
  <r>
    <n v="14572043"/>
    <x v="1"/>
    <x v="0"/>
    <n v="2000345"/>
    <s v="Sofortrechnung"/>
    <s v="eam\mustafa.oezer"/>
    <x v="1"/>
    <s v="26898"/>
    <s v="Wortmann Telecom GmbH"/>
    <x v="1"/>
    <s v="2"/>
    <s v="100050287"/>
    <x v="96"/>
    <s v="Motorola Moto G75 5G 256GB"/>
    <n v="20"/>
    <n v="181"/>
    <n v="185"/>
    <n v="3700"/>
    <n v="4"/>
    <n v="80"/>
    <n v="2.16"/>
    <s v="V0012"/>
    <x v="1"/>
    <s v="KÜB8"/>
    <s v="GRK"/>
    <s v="Geräte"/>
    <x v="1"/>
    <n v="20"/>
    <n v="181"/>
    <n v="185"/>
    <n v="3700"/>
    <n v="4"/>
    <n v="80"/>
    <n v="2.1621621621621623E-2"/>
    <n v="1"/>
    <m/>
    <x v="0"/>
    <s v="Nein"/>
    <x v="0"/>
  </r>
  <r>
    <n v="14572043"/>
    <x v="1"/>
    <x v="0"/>
    <n v="2000345"/>
    <s v="Sofortrechnung"/>
    <s v="eam\mustafa.oezer"/>
    <x v="1"/>
    <s v="26898"/>
    <s v="Wortmann Telecom GmbH"/>
    <x v="1"/>
    <s v="3"/>
    <s v="100050289"/>
    <x v="21"/>
    <s v="Motorola Moto G55 5G 256GB"/>
    <n v="20"/>
    <n v="149"/>
    <n v="152"/>
    <n v="3040"/>
    <n v="3"/>
    <n v="60"/>
    <n v="1.97"/>
    <s v="V0012"/>
    <x v="1"/>
    <s v="KÜB8"/>
    <s v="GRK"/>
    <s v="Geräte"/>
    <x v="1"/>
    <n v="20"/>
    <n v="149"/>
    <n v="152"/>
    <n v="3040"/>
    <n v="3"/>
    <n v="60"/>
    <n v="1.9736842105263157E-2"/>
    <n v="1"/>
    <m/>
    <x v="0"/>
    <s v="Nein"/>
    <x v="0"/>
  </r>
  <r>
    <n v="14572043"/>
    <x v="1"/>
    <x v="0"/>
    <n v="2000345"/>
    <s v="Sofortrechnung"/>
    <s v="eam\mustafa.oezer"/>
    <x v="1"/>
    <s v="26898"/>
    <s v="Wortmann Telecom GmbH"/>
    <x v="1"/>
    <s v="4"/>
    <s v="100034413"/>
    <x v="151"/>
    <s v="Samsung S911B S23 5G 256GB"/>
    <n v="10"/>
    <n v="471"/>
    <n v="495"/>
    <n v="4950"/>
    <n v="24"/>
    <n v="240"/>
    <n v="4.84"/>
    <s v="V0012"/>
    <x v="1"/>
    <s v="KÜB8"/>
    <s v="GRK"/>
    <s v="Geräte"/>
    <x v="1"/>
    <n v="10"/>
    <n v="471"/>
    <n v="495"/>
    <n v="4950"/>
    <n v="24"/>
    <n v="240"/>
    <n v="4.8484848484848485E-2"/>
    <n v="1"/>
    <m/>
    <x v="0"/>
    <s v="Nein"/>
    <x v="0"/>
  </r>
  <r>
    <n v="14572046"/>
    <x v="1"/>
    <x v="0"/>
    <n v="2000346"/>
    <s v="Sofortrechnung"/>
    <s v="eam\bekir.ahmed"/>
    <x v="1"/>
    <s v="26856"/>
    <s v="Kosatec Computer GmbH"/>
    <x v="1"/>
    <s v="1"/>
    <s v="101030357"/>
    <x v="341"/>
    <s v="Samsung A057G A05s 64GB"/>
    <n v="1"/>
    <n v="80.004400000000004"/>
    <n v="93"/>
    <n v="93"/>
    <n v="12.9956"/>
    <n v="13"/>
    <n v="13.97"/>
    <s v="V0042"/>
    <x v="5"/>
    <s v="KÜB30"/>
    <s v="GRK"/>
    <s v="Geräte"/>
    <x v="5"/>
    <n v="1"/>
    <n v="80.004400000000004"/>
    <n v="93"/>
    <n v="93"/>
    <n v="12.9956"/>
    <n v="13"/>
    <n v="0.13978494623655913"/>
    <n v="1"/>
    <m/>
    <x v="0"/>
    <s v="Nein"/>
    <x v="0"/>
  </r>
  <r>
    <n v="14572046"/>
    <x v="1"/>
    <x v="0"/>
    <n v="2000346"/>
    <s v="Sofortrechnung"/>
    <s v="eam\bekir.ahmed"/>
    <x v="1"/>
    <s v="26856"/>
    <s v="Kosatec Computer GmbH"/>
    <x v="1"/>
    <s v="2"/>
    <s v="101030383"/>
    <x v="106"/>
    <s v="Samsung S921B S24 5G 256GB"/>
    <n v="1"/>
    <n v="537"/>
    <n v="554"/>
    <n v="554"/>
    <n v="17"/>
    <n v="17"/>
    <n v="3.06"/>
    <s v="V0042"/>
    <x v="5"/>
    <s v="KÜB30"/>
    <s v="GRK"/>
    <s v="Geräte"/>
    <x v="5"/>
    <n v="1"/>
    <n v="537"/>
    <n v="554"/>
    <n v="554"/>
    <n v="17"/>
    <n v="17"/>
    <n v="3.0685920577617327E-2"/>
    <n v="1"/>
    <m/>
    <x v="0"/>
    <s v="Nein"/>
    <x v="0"/>
  </r>
  <r>
    <n v="14572046"/>
    <x v="1"/>
    <x v="0"/>
    <n v="2000346"/>
    <s v="Sofortrechnung"/>
    <s v="eam\bekir.ahmed"/>
    <x v="1"/>
    <s v="26856"/>
    <s v="Kosatec Computer GmbH"/>
    <x v="1"/>
    <s v="3"/>
    <s v="101030520"/>
    <x v="251"/>
    <s v="Samsung A356B A35 5G 128GB EE"/>
    <n v="15"/>
    <n v="192.4376"/>
    <n v="207"/>
    <n v="3105"/>
    <n v="14.5624"/>
    <n v="218.44"/>
    <n v="7.03"/>
    <s v="V0042"/>
    <x v="5"/>
    <s v="KÜB30"/>
    <s v="GRK"/>
    <s v="Geräte"/>
    <x v="5"/>
    <n v="15"/>
    <n v="192.4376"/>
    <n v="207"/>
    <n v="3105"/>
    <n v="14.5624"/>
    <n v="218.44"/>
    <n v="7.035104669887278E-2"/>
    <n v="1"/>
    <m/>
    <x v="0"/>
    <s v="Nein"/>
    <x v="0"/>
  </r>
  <r>
    <n v="14572046"/>
    <x v="1"/>
    <x v="0"/>
    <n v="2000346"/>
    <s v="Sofortrechnung"/>
    <s v="eam\bekir.ahmed"/>
    <x v="1"/>
    <s v="26856"/>
    <s v="Kosatec Computer GmbH"/>
    <x v="1"/>
    <s v="4"/>
    <s v="100034603"/>
    <x v="19"/>
    <s v="Samsung A166B A16 5G 128GB"/>
    <n v="10"/>
    <n v="143.50120000000001"/>
    <n v="153"/>
    <n v="1530"/>
    <n v="9.4987999999999992"/>
    <n v="94.99"/>
    <n v="6.2"/>
    <s v="V0042"/>
    <x v="5"/>
    <s v="KÜB30"/>
    <s v="GRK"/>
    <s v="Geräte"/>
    <x v="5"/>
    <n v="10"/>
    <n v="143.50120000000001"/>
    <n v="153"/>
    <n v="1530"/>
    <n v="9.4987999999999992"/>
    <n v="94.99"/>
    <n v="6.2084967320261433E-2"/>
    <n v="1"/>
    <m/>
    <x v="0"/>
    <s v="Nein"/>
    <x v="0"/>
  </r>
  <r>
    <n v="14572046"/>
    <x v="1"/>
    <x v="0"/>
    <n v="2000346"/>
    <s v="Sofortrechnung"/>
    <s v="eam\bekir.ahmed"/>
    <x v="1"/>
    <s v="26856"/>
    <s v="Kosatec Computer GmbH"/>
    <x v="1"/>
    <s v="5"/>
    <s v="100034604"/>
    <x v="128"/>
    <s v="Samsung A166B A16 5G 128GB"/>
    <n v="10"/>
    <n v="157.57689999999999"/>
    <n v="153"/>
    <n v="1530"/>
    <n v="-4.5769000000000002"/>
    <n v="-45.77"/>
    <n v="-2.99"/>
    <s v="V0042"/>
    <x v="5"/>
    <s v="KÜB30"/>
    <s v="GRK"/>
    <s v="Geräte"/>
    <x v="5"/>
    <n v="10"/>
    <n v="157.57689999999999"/>
    <n v="153"/>
    <n v="1530"/>
    <n v="-4.5769000000000002"/>
    <n v="-45.77"/>
    <n v="-2.9915032679738565E-2"/>
    <n v="1"/>
    <m/>
    <x v="0"/>
    <s v="Nein"/>
    <x v="1"/>
  </r>
  <r>
    <n v="14572046"/>
    <x v="1"/>
    <x v="0"/>
    <n v="2000346"/>
    <s v="Sofortrechnung"/>
    <s v="eam\bekir.ahmed"/>
    <x v="1"/>
    <s v="26856"/>
    <s v="Kosatec Computer GmbH"/>
    <x v="1"/>
    <s v="6"/>
    <s v="100060684"/>
    <x v="35"/>
    <s v="Google Pixel 8a 128GB"/>
    <n v="1"/>
    <n v="285"/>
    <n v="312"/>
    <n v="312"/>
    <n v="27"/>
    <n v="27"/>
    <n v="8.65"/>
    <s v="V0042"/>
    <x v="5"/>
    <s v="KÜB30"/>
    <s v="GRK"/>
    <s v="Geräte"/>
    <x v="5"/>
    <n v="1"/>
    <n v="285"/>
    <n v="312"/>
    <n v="312"/>
    <n v="27"/>
    <n v="27"/>
    <n v="8.6538461538461536E-2"/>
    <n v="1"/>
    <m/>
    <x v="0"/>
    <s v="Nein"/>
    <x v="0"/>
  </r>
  <r>
    <n v="14572002"/>
    <x v="1"/>
    <x v="0"/>
    <n v="2000347"/>
    <s v="Sofortrechnung"/>
    <s v="Yasar.Yigitbilek"/>
    <x v="1"/>
    <s v="28570"/>
    <s v="Galaxus Deutschland GmbH"/>
    <x v="0"/>
    <s v="1"/>
    <s v="200690082"/>
    <x v="119"/>
    <s v="Xiaomi Redmi Watch 5 Active"/>
    <n v="2"/>
    <n v="19.79"/>
    <n v="23.12"/>
    <n v="46.24"/>
    <n v="3.33"/>
    <n v="6.66"/>
    <n v="14.4"/>
    <s v="V0019"/>
    <x v="0"/>
    <s v="KÜB14"/>
    <s v="GRK"/>
    <s v="Zubehör"/>
    <x v="0"/>
    <n v="2"/>
    <n v="19.79"/>
    <n v="23.12"/>
    <n v="46.24"/>
    <n v="3.33"/>
    <n v="6.66"/>
    <n v="0.1440311418685121"/>
    <n v="1"/>
    <m/>
    <x v="0"/>
    <s v="Nein"/>
    <x v="0"/>
  </r>
  <r>
    <n v="14572002"/>
    <x v="1"/>
    <x v="0"/>
    <n v="2000347"/>
    <s v="Sofortrechnung"/>
    <s v="Yasar.Yigitbilek"/>
    <x v="1"/>
    <s v="28570"/>
    <s v="Galaxus Deutschland GmbH"/>
    <x v="1"/>
    <s v="2"/>
    <s v="100302555"/>
    <x v="395"/>
    <s v="Apple iPad mini 2021 64GB"/>
    <n v="1"/>
    <n v="385"/>
    <n v="417.07"/>
    <n v="417.07"/>
    <n v="32.07"/>
    <n v="32.07"/>
    <n v="7.68"/>
    <s v="V0019"/>
    <x v="0"/>
    <s v="KÜB14"/>
    <s v="GRK"/>
    <s v="Geräte"/>
    <x v="0"/>
    <n v="1"/>
    <n v="385"/>
    <n v="417.07"/>
    <n v="417.07"/>
    <n v="32.07"/>
    <n v="32.07"/>
    <n v="7.6893567027117748E-2"/>
    <n v="1"/>
    <m/>
    <x v="0"/>
    <s v="Nein"/>
    <x v="0"/>
  </r>
  <r>
    <n v="14572002"/>
    <x v="1"/>
    <x v="0"/>
    <n v="2000347"/>
    <s v="Sofortrechnung"/>
    <s v="Yasar.Yigitbilek"/>
    <x v="1"/>
    <s v="28570"/>
    <s v="Galaxus Deutschland GmbH"/>
    <x v="0"/>
    <s v="3"/>
    <s v="200300297"/>
    <x v="63"/>
    <s v="Aktualisierung nach Preispflege"/>
    <n v="1"/>
    <n v="170"/>
    <n v="190.95"/>
    <n v="190.95"/>
    <n v="20.95"/>
    <n v="20.95"/>
    <n v="10.97"/>
    <s v="V0019"/>
    <x v="0"/>
    <s v="KÜB14"/>
    <s v="GRK"/>
    <s v="Zubehör"/>
    <x v="0"/>
    <n v="1"/>
    <n v="170"/>
    <n v="190.95"/>
    <n v="190.95"/>
    <n v="20.95"/>
    <n v="20.95"/>
    <n v="0.10971458496988741"/>
    <n v="1"/>
    <m/>
    <x v="0"/>
    <s v="Nein"/>
    <x v="0"/>
  </r>
  <r>
    <n v="14572002"/>
    <x v="1"/>
    <x v="0"/>
    <n v="2000347"/>
    <s v="Sofortrechnung"/>
    <s v="Yasar.Yigitbilek"/>
    <x v="1"/>
    <s v="28570"/>
    <s v="Galaxus Deutschland GmbH"/>
    <x v="0"/>
    <s v="4"/>
    <s v="200370116"/>
    <x v="396"/>
    <s v="Huawei Watch GT5 46mm (Vili-B19W)"/>
    <n v="1"/>
    <n v="188.0086"/>
    <n v="201"/>
    <n v="201"/>
    <n v="12.991400000000001"/>
    <n v="12.99"/>
    <n v="6.46"/>
    <s v="V0019"/>
    <x v="0"/>
    <s v="KÜB14"/>
    <s v="GRK"/>
    <s v="Zubehör"/>
    <x v="0"/>
    <n v="1"/>
    <n v="188.0086"/>
    <n v="201"/>
    <n v="201"/>
    <n v="12.991400000000001"/>
    <n v="12.99"/>
    <n v="6.4626865671641789E-2"/>
    <n v="1"/>
    <m/>
    <x v="0"/>
    <s v="Nein"/>
    <x v="0"/>
  </r>
  <r>
    <n v="14572002"/>
    <x v="1"/>
    <x v="0"/>
    <n v="2000347"/>
    <s v="Sofortrechnung"/>
    <s v="Yasar.Yigitbilek"/>
    <x v="1"/>
    <s v="28570"/>
    <s v="Galaxus Deutschland GmbH"/>
    <x v="0"/>
    <s v="5"/>
    <s v="200060084"/>
    <x v="64"/>
    <s v="Google Pixel 9 Pro XL Case"/>
    <n v="5"/>
    <n v="16.010000000000002"/>
    <n v="18.09"/>
    <n v="90.45"/>
    <n v="2.08"/>
    <n v="10.4"/>
    <n v="11.49"/>
    <s v="V0019"/>
    <x v="0"/>
    <s v="KÜB14"/>
    <s v="GRK"/>
    <s v="Zubehör"/>
    <x v="0"/>
    <n v="5"/>
    <n v="16.010000000000002"/>
    <n v="18.09"/>
    <n v="90.45"/>
    <n v="2.08"/>
    <n v="10.4"/>
    <n v="0.11498065229408513"/>
    <n v="1"/>
    <m/>
    <x v="0"/>
    <s v="Nein"/>
    <x v="0"/>
  </r>
  <r>
    <n v="14572002"/>
    <x v="1"/>
    <x v="0"/>
    <n v="2000347"/>
    <s v="Sofortrechnung"/>
    <s v="Yasar.Yigitbilek"/>
    <x v="1"/>
    <s v="28570"/>
    <s v="Galaxus Deutschland GmbH"/>
    <x v="0"/>
    <s v="6"/>
    <s v="200370064"/>
    <x v="66"/>
    <s v="Huawei Watch GT4 41mm (Aurora-B19M)"/>
    <n v="1"/>
    <n v="149.23050000000001"/>
    <n v="159.79"/>
    <n v="159.79"/>
    <n v="10.5595"/>
    <n v="10.56"/>
    <n v="6.6"/>
    <s v="V0019"/>
    <x v="0"/>
    <s v="KÜB14"/>
    <s v="GRK"/>
    <s v="Zubehör"/>
    <x v="0"/>
    <n v="1"/>
    <n v="149.23050000000001"/>
    <n v="159.79"/>
    <n v="159.79"/>
    <n v="10.5595"/>
    <n v="10.56"/>
    <n v="6.608673884473372E-2"/>
    <n v="1"/>
    <m/>
    <x v="0"/>
    <s v="Nein"/>
    <x v="0"/>
  </r>
  <r>
    <n v="14571708"/>
    <x v="1"/>
    <x v="0"/>
    <n v="2000348"/>
    <s v="Sofortrechnung"/>
    <s v="Yasar.Yigitbilek"/>
    <x v="2"/>
    <s v="21297"/>
    <s v="Adler Electronic GmbH"/>
    <x v="1"/>
    <s v="1"/>
    <s v="100034620"/>
    <x v="397"/>
    <s v="Samsung A556B A55 5G 256GB"/>
    <n v="1"/>
    <n v="279.5"/>
    <n v="299"/>
    <n v="299"/>
    <n v="19.5"/>
    <n v="19.5"/>
    <n v="6.52"/>
    <s v="V0134"/>
    <x v="10"/>
    <s v="KABB5"/>
    <s v="FHK"/>
    <s v="Geräte"/>
    <x v="2"/>
    <n v="1"/>
    <n v="279.5"/>
    <n v="299"/>
    <n v="299"/>
    <n v="19.5"/>
    <n v="19.5"/>
    <n v="6.5217391304347824E-2"/>
    <n v="1"/>
    <m/>
    <x v="0"/>
    <s v="Nein"/>
    <x v="0"/>
  </r>
  <r>
    <n v="14571707"/>
    <x v="1"/>
    <x v="0"/>
    <n v="2000349"/>
    <s v="Sofortrechnung"/>
    <s v="Yasar.Yigitbilek"/>
    <x v="2"/>
    <s v="27795"/>
    <s v="Ashop Neuwied"/>
    <x v="1"/>
    <s v="1"/>
    <s v="101030583"/>
    <x v="211"/>
    <s v="Samsung A556B A55 5G 128GB EE"/>
    <n v="1"/>
    <n v="245"/>
    <n v="265"/>
    <n v="265"/>
    <n v="20"/>
    <n v="20"/>
    <n v="7.54"/>
    <s v="V0163"/>
    <x v="11"/>
    <s v="KABB5"/>
    <s v="FHK"/>
    <s v="Geräte"/>
    <x v="2"/>
    <n v="1"/>
    <n v="245"/>
    <n v="265"/>
    <n v="265"/>
    <n v="20"/>
    <n v="20"/>
    <n v="7.5471698113207544E-2"/>
    <n v="1"/>
    <m/>
    <x v="0"/>
    <s v="Nein"/>
    <x v="0"/>
  </r>
  <r>
    <n v="14571734"/>
    <x v="1"/>
    <x v="0"/>
    <n v="2000350"/>
    <s v="Sofortrechnung"/>
    <s v="Yasar.Yigitbilek"/>
    <x v="2"/>
    <s v="20194"/>
    <s v="45E GmbH"/>
    <x v="1"/>
    <s v="1"/>
    <s v="100034514"/>
    <x v="289"/>
    <s v="Samsung S921B S24 5G 128GB EE"/>
    <n v="1"/>
    <n v="495.77140000000003"/>
    <n v="499"/>
    <n v="499"/>
    <n v="3.2286000000000001"/>
    <n v="3.23"/>
    <n v="0.64"/>
    <s v="V0162"/>
    <x v="8"/>
    <s v="KABB0"/>
    <s v="FHK"/>
    <s v="Geräte"/>
    <x v="2"/>
    <n v="1"/>
    <n v="495.77140000000003"/>
    <n v="499"/>
    <n v="499"/>
    <n v="3.2286000000000001"/>
    <n v="3.23"/>
    <n v="6.472945891783567E-3"/>
    <n v="1"/>
    <m/>
    <x v="0"/>
    <s v="Nein"/>
    <x v="0"/>
  </r>
  <r>
    <n v="14571956"/>
    <x v="1"/>
    <x v="0"/>
    <n v="2000351"/>
    <s v="Sofortrechnung"/>
    <s v="Yasar.Yigitbilek"/>
    <x v="2"/>
    <s v="22042"/>
    <s v="Mobile Connect"/>
    <x v="1"/>
    <s v="1"/>
    <s v="101030412"/>
    <x v="56"/>
    <s v="Samsung A057G A05s 128GB"/>
    <n v="1"/>
    <n v="93.245800000000003"/>
    <n v="105"/>
    <n v="105"/>
    <n v="11.754200000000001"/>
    <n v="11.75"/>
    <n v="11.19"/>
    <s v="V0162"/>
    <x v="8"/>
    <s v="KÜB14"/>
    <s v="FHK"/>
    <s v="Geräte"/>
    <x v="2"/>
    <n v="1"/>
    <n v="93.245800000000003"/>
    <n v="105"/>
    <n v="105"/>
    <n v="11.754200000000001"/>
    <n v="11.75"/>
    <n v="0.11190476190476191"/>
    <n v="1"/>
    <m/>
    <x v="0"/>
    <s v="Nein"/>
    <x v="0"/>
  </r>
  <r>
    <n v="14572011"/>
    <x v="1"/>
    <x v="0"/>
    <n v="2000352"/>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2011"/>
    <x v="1"/>
    <x v="0"/>
    <n v="2000352"/>
    <s v="Sofortrechnung"/>
    <s v="Yasar.Yigitbilek"/>
    <x v="1"/>
    <s v="23701"/>
    <s v="DastroMedia GmbH"/>
    <x v="1"/>
    <s v="2"/>
    <s v="101280001"/>
    <x v="125"/>
    <s v="CAT S75 128GB"/>
    <n v="1"/>
    <n v="219.0067"/>
    <n v="247"/>
    <n v="247"/>
    <n v="27.993300000000001"/>
    <n v="27.99"/>
    <n v="11.33"/>
    <s v="V0042"/>
    <x v="5"/>
    <s v="KABB5"/>
    <s v="GRK"/>
    <s v="Geräte"/>
    <x v="5"/>
    <n v="1"/>
    <n v="219.0067"/>
    <n v="247"/>
    <n v="247"/>
    <n v="27.993300000000001"/>
    <n v="27.99"/>
    <n v="0.11331983805668015"/>
    <n v="1"/>
    <m/>
    <x v="0"/>
    <s v="Nein"/>
    <x v="0"/>
  </r>
  <r>
    <n v="14571984"/>
    <x v="1"/>
    <x v="0"/>
    <n v="2000353"/>
    <s v="Sofortrechnung"/>
    <s v="Yasar.Yigitbilek"/>
    <x v="1"/>
    <s v="30004"/>
    <s v="METRO Markets GmbH"/>
    <x v="3"/>
    <s v="1"/>
    <s v="900010024"/>
    <x v="73"/>
    <s v="Sonstiges"/>
    <n v="1"/>
    <n v="0"/>
    <n v="6.35"/>
    <n v="6.35"/>
    <n v="6.35"/>
    <n v="6.35"/>
    <m/>
    <s v="V0042"/>
    <x v="5"/>
    <s v="KÜB60"/>
    <s v="GRK"/>
    <s v="Sonstige"/>
    <x v="5"/>
    <n v="1"/>
    <n v="0"/>
    <n v="6.35"/>
    <n v="6.35"/>
    <n v="6.35"/>
    <n v="6.35"/>
    <n v="1"/>
    <n v="1"/>
    <m/>
    <x v="2"/>
    <s v="Ja"/>
    <x v="0"/>
  </r>
  <r>
    <n v="14571984"/>
    <x v="1"/>
    <x v="0"/>
    <n v="2000353"/>
    <s v="Sofortrechnung"/>
    <s v="Yasar.Yigitbilek"/>
    <x v="1"/>
    <s v="30004"/>
    <s v="METRO Markets GmbH"/>
    <x v="0"/>
    <s v="2"/>
    <s v="200140038"/>
    <x v="74"/>
    <s v="Telekom Speedport Smart 4"/>
    <n v="1"/>
    <n v="110.054"/>
    <n v="114"/>
    <n v="114"/>
    <n v="3.9460000000000002"/>
    <n v="3.95"/>
    <n v="3.46"/>
    <s v="V0042"/>
    <x v="5"/>
    <s v="KÜB60"/>
    <s v="GRK"/>
    <s v="Zubehör"/>
    <x v="5"/>
    <n v="1"/>
    <n v="110.054"/>
    <n v="114"/>
    <n v="114"/>
    <n v="3.9460000000000002"/>
    <n v="3.95"/>
    <n v="3.4649122807017547E-2"/>
    <n v="1"/>
    <m/>
    <x v="0"/>
    <s v="Nein"/>
    <x v="0"/>
  </r>
  <r>
    <n v="14571981"/>
    <x v="1"/>
    <x v="0"/>
    <n v="2000354"/>
    <s v="Sofortrechnung"/>
    <s v="eam\bekir.ahmed"/>
    <x v="1"/>
    <s v="10022"/>
    <s v="etronixx Sales GmbH"/>
    <x v="1"/>
    <s v="1"/>
    <s v="101030516"/>
    <x v="137"/>
    <s v="Samsung S928B S24 Ultra 5G 512GB"/>
    <n v="1"/>
    <n v="848.8066"/>
    <n v="855"/>
    <n v="855"/>
    <n v="6.1933999999999996"/>
    <n v="6.19"/>
    <n v="0.72"/>
    <s v="V0042"/>
    <x v="5"/>
    <s v="KÜB14"/>
    <s v="GRK"/>
    <s v="Geräte"/>
    <x v="5"/>
    <n v="1"/>
    <n v="848.8066"/>
    <n v="855"/>
    <n v="855"/>
    <n v="6.1933999999999996"/>
    <n v="6.19"/>
    <n v="7.2397660818713456E-3"/>
    <n v="1"/>
    <m/>
    <x v="0"/>
    <s v="Nein"/>
    <x v="0"/>
  </r>
  <r>
    <n v="14571981"/>
    <x v="1"/>
    <x v="0"/>
    <n v="2000354"/>
    <s v="Sofortrechnung"/>
    <s v="eam\bekir.ahmed"/>
    <x v="1"/>
    <s v="10022"/>
    <s v="etronixx Sales GmbH"/>
    <x v="1"/>
    <s v="2"/>
    <s v="100034614"/>
    <x v="29"/>
    <s v="Samsung X510N Tab S9 FE 256GB [WiFi]"/>
    <n v="1"/>
    <n v="332"/>
    <n v="359"/>
    <n v="359"/>
    <n v="27"/>
    <n v="27"/>
    <n v="7.52"/>
    <s v="V0042"/>
    <x v="5"/>
    <s v="KÜB14"/>
    <s v="GRK"/>
    <s v="Geräte"/>
    <x v="5"/>
    <n v="1"/>
    <n v="332"/>
    <n v="359"/>
    <n v="359"/>
    <n v="27"/>
    <n v="27"/>
    <n v="7.5208913649025072E-2"/>
    <n v="1"/>
    <m/>
    <x v="0"/>
    <s v="Nein"/>
    <x v="0"/>
  </r>
  <r>
    <n v="14571981"/>
    <x v="1"/>
    <x v="0"/>
    <n v="2000354"/>
    <s v="Sofortrechnung"/>
    <s v="eam\bekir.ahmed"/>
    <x v="1"/>
    <s v="10022"/>
    <s v="etronixx Sales GmbH"/>
    <x v="1"/>
    <s v="3"/>
    <s v="101280001"/>
    <x v="125"/>
    <s v="CAT S75 128GB"/>
    <n v="1"/>
    <n v="219.0067"/>
    <n v="247"/>
    <n v="247"/>
    <n v="27.993300000000001"/>
    <n v="27.99"/>
    <n v="11.33"/>
    <s v="V0042"/>
    <x v="5"/>
    <s v="KÜB14"/>
    <s v="GRK"/>
    <s v="Geräte"/>
    <x v="5"/>
    <n v="1"/>
    <n v="219.0067"/>
    <n v="247"/>
    <n v="247"/>
    <n v="27.993300000000001"/>
    <n v="27.99"/>
    <n v="0.11331983805668015"/>
    <n v="1"/>
    <m/>
    <x v="0"/>
    <s v="Nein"/>
    <x v="0"/>
  </r>
  <r>
    <n v="14571981"/>
    <x v="1"/>
    <x v="0"/>
    <n v="2000354"/>
    <s v="Sofortrechnung"/>
    <s v="eam\bekir.ahmed"/>
    <x v="1"/>
    <s v="10022"/>
    <s v="etronixx Sales GmbH"/>
    <x v="1"/>
    <s v="4"/>
    <s v="101030661"/>
    <x v="146"/>
    <s v="Samsung A165F A16 128GB"/>
    <n v="1"/>
    <n v="116.04640000000001"/>
    <n v="124"/>
    <n v="124"/>
    <n v="7.9535999999999998"/>
    <n v="7.95"/>
    <n v="6.41"/>
    <s v="V0042"/>
    <x v="5"/>
    <s v="KÜB14"/>
    <s v="GRK"/>
    <s v="Geräte"/>
    <x v="5"/>
    <n v="1"/>
    <n v="116.04640000000001"/>
    <n v="124"/>
    <n v="124"/>
    <n v="7.9535999999999998"/>
    <n v="7.95"/>
    <n v="6.4112903225806456E-2"/>
    <n v="1"/>
    <m/>
    <x v="0"/>
    <s v="Nein"/>
    <x v="0"/>
  </r>
  <r>
    <n v="14571981"/>
    <x v="1"/>
    <x v="0"/>
    <n v="2000354"/>
    <s v="Sofortrechnung"/>
    <s v="eam\bekir.ahmed"/>
    <x v="1"/>
    <s v="10022"/>
    <s v="etronixx Sales GmbH"/>
    <x v="1"/>
    <s v="5"/>
    <s v="100034413"/>
    <x v="151"/>
    <s v="Samsung S911B S23 5G 256GB"/>
    <n v="2"/>
    <n v="471"/>
    <n v="509"/>
    <n v="1018"/>
    <n v="38"/>
    <n v="76"/>
    <n v="7.46"/>
    <s v="V0042"/>
    <x v="5"/>
    <s v="KÜB14"/>
    <s v="GRK"/>
    <s v="Geräte"/>
    <x v="5"/>
    <n v="2"/>
    <n v="471"/>
    <n v="509"/>
    <n v="1018"/>
    <n v="38"/>
    <n v="76"/>
    <n v="7.4656188605108059E-2"/>
    <n v="1"/>
    <m/>
    <x v="0"/>
    <s v="Nein"/>
    <x v="0"/>
  </r>
  <r>
    <n v="14571981"/>
    <x v="1"/>
    <x v="0"/>
    <n v="2000354"/>
    <s v="Sofortrechnung"/>
    <s v="eam\bekir.ahmed"/>
    <x v="1"/>
    <s v="10022"/>
    <s v="etronixx Sales GmbH"/>
    <x v="1"/>
    <s v="6"/>
    <s v="101030248"/>
    <x v="152"/>
    <s v="Samsung A546B A54 5G 128GB"/>
    <n v="1"/>
    <n v="220"/>
    <n v="244"/>
    <n v="244"/>
    <n v="24"/>
    <n v="24"/>
    <n v="9.83"/>
    <s v="V0042"/>
    <x v="5"/>
    <s v="KÜB14"/>
    <s v="GRK"/>
    <s v="Geräte"/>
    <x v="5"/>
    <n v="1"/>
    <n v="220"/>
    <n v="244"/>
    <n v="244"/>
    <n v="24"/>
    <n v="24"/>
    <n v="9.8360655737704916E-2"/>
    <n v="1"/>
    <m/>
    <x v="0"/>
    <s v="Nein"/>
    <x v="0"/>
  </r>
  <r>
    <n v="14571995"/>
    <x v="1"/>
    <x v="0"/>
    <n v="2000355"/>
    <s v="Sofortrechnung"/>
    <s v="Yasar.Yigitbilek"/>
    <x v="2"/>
    <s v="22892"/>
    <s v="Handy-28  GmbH"/>
    <x v="1"/>
    <s v="1"/>
    <s v="100034474"/>
    <x v="284"/>
    <s v="Samsung S921B S24 5G 128GB"/>
    <n v="1"/>
    <n v="487.01440000000002"/>
    <n v="509"/>
    <n v="509"/>
    <n v="21.985600000000002"/>
    <n v="21.99"/>
    <n v="4.3099999999999996"/>
    <s v="V0162"/>
    <x v="8"/>
    <s v="KABB5"/>
    <s v="FHK"/>
    <s v="Geräte"/>
    <x v="2"/>
    <n v="1"/>
    <n v="487.01440000000002"/>
    <n v="509"/>
    <n v="509"/>
    <n v="21.985600000000002"/>
    <n v="21.99"/>
    <n v="4.3202357563850685E-2"/>
    <n v="1"/>
    <m/>
    <x v="0"/>
    <s v="Nein"/>
    <x v="0"/>
  </r>
  <r>
    <n v="14572022"/>
    <x v="1"/>
    <x v="0"/>
    <n v="2000356"/>
    <s v="Sofortrechnung"/>
    <s v="Yasar.Yigitbilek"/>
    <x v="1"/>
    <s v="24575"/>
    <s v="Paketfabrik"/>
    <x v="1"/>
    <s v="1"/>
    <s v="101030390"/>
    <x v="348"/>
    <s v="Samsung S926B S24+ 5G 512GB"/>
    <n v="1"/>
    <n v="690"/>
    <n v="738"/>
    <n v="738"/>
    <n v="48"/>
    <n v="48"/>
    <n v="6.5"/>
    <s v="V0042"/>
    <x v="5"/>
    <s v="KÜB0"/>
    <s v="GRK"/>
    <s v="Geräte"/>
    <x v="5"/>
    <n v="1"/>
    <n v="690"/>
    <n v="738"/>
    <n v="738"/>
    <n v="48"/>
    <n v="48"/>
    <n v="6.5040650406504072E-2"/>
    <n v="1"/>
    <m/>
    <x v="0"/>
    <s v="Nein"/>
    <x v="0"/>
  </r>
  <r>
    <n v="14571929"/>
    <x v="1"/>
    <x v="0"/>
    <n v="2000357"/>
    <s v="Sofortrechnung"/>
    <s v="eam\bekir.ahmed"/>
    <x v="2"/>
    <s v="30872"/>
    <s v="Ankom Mobile GmbH"/>
    <x v="1"/>
    <s v="1"/>
    <s v="101300037"/>
    <x v="91"/>
    <s v="Apple iPhone 14 128GB"/>
    <n v="1"/>
    <n v="492.46980000000002"/>
    <n v="519"/>
    <n v="519"/>
    <n v="26.530200000000001"/>
    <n v="26.53"/>
    <n v="5.1100000000000003"/>
    <s v="V0163"/>
    <x v="11"/>
    <s v="KVAB30"/>
    <s v="FHK"/>
    <s v="Geräte"/>
    <x v="2"/>
    <n v="1"/>
    <n v="492.46980000000002"/>
    <n v="519"/>
    <n v="519"/>
    <n v="26.530200000000001"/>
    <n v="26.53"/>
    <n v="5.1117533718689788E-2"/>
    <n v="1"/>
    <m/>
    <x v="0"/>
    <s v="Nein"/>
    <x v="0"/>
  </r>
  <r>
    <n v="14571999"/>
    <x v="1"/>
    <x v="0"/>
    <n v="2000358"/>
    <s v="Sofortrechnung"/>
    <s v="Yasar.Yigitbilek"/>
    <x v="2"/>
    <s v="30618"/>
    <s v="Mobilfunkhaus Castrop GmbH &amp; Co. KG"/>
    <x v="1"/>
    <s v="1"/>
    <s v="100302944"/>
    <x v="398"/>
    <s v="Apple iPhone 15 Plus 128GB"/>
    <n v="1"/>
    <n v="685"/>
    <n v="705"/>
    <n v="705"/>
    <n v="20"/>
    <n v="20"/>
    <n v="2.83"/>
    <s v="V0162"/>
    <x v="8"/>
    <s v="KABB0"/>
    <s v="FHK"/>
    <s v="Geräte"/>
    <x v="2"/>
    <n v="1"/>
    <n v="685"/>
    <n v="705"/>
    <n v="705"/>
    <n v="20"/>
    <n v="20"/>
    <n v="2.8368794326241134E-2"/>
    <n v="1"/>
    <m/>
    <x v="0"/>
    <s v="Nein"/>
    <x v="0"/>
  </r>
  <r>
    <n v="14572001"/>
    <x v="1"/>
    <x v="0"/>
    <n v="2000359"/>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2001"/>
    <x v="1"/>
    <x v="0"/>
    <n v="2000359"/>
    <s v="Sofortrechnung"/>
    <s v="eam\bekir.ahmed"/>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2016"/>
    <x v="1"/>
    <x v="0"/>
    <n v="2000360"/>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2016"/>
    <x v="1"/>
    <x v="0"/>
    <n v="2000360"/>
    <s v="Sofortrechnung"/>
    <s v="eam\bekir.ahmed"/>
    <x v="1"/>
    <s v="23433"/>
    <s v="Jacob Elektronik GmbH"/>
    <x v="1"/>
    <s v="2"/>
    <s v="100050293"/>
    <x v="61"/>
    <s v="Motorola Moto G55 5G 256GB"/>
    <n v="1"/>
    <n v="149"/>
    <n v="159"/>
    <n v="159"/>
    <n v="10"/>
    <n v="10"/>
    <n v="6.28"/>
    <s v="V0042"/>
    <x v="5"/>
    <s v="KÜB30"/>
    <s v="GRK"/>
    <s v="Geräte"/>
    <x v="5"/>
    <n v="1"/>
    <n v="149"/>
    <n v="159"/>
    <n v="159"/>
    <n v="10"/>
    <n v="10"/>
    <n v="6.2893081761006289E-2"/>
    <n v="1"/>
    <m/>
    <x v="0"/>
    <s v="Nein"/>
    <x v="0"/>
  </r>
  <r>
    <n v="14572039"/>
    <x v="1"/>
    <x v="0"/>
    <n v="2000361"/>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2039"/>
    <x v="1"/>
    <x v="0"/>
    <n v="2000361"/>
    <s v="Sofortrechnung"/>
    <s v="eam\bekir.ahmed"/>
    <x v="1"/>
    <s v="23433"/>
    <s v="Jacob Elektronik GmbH"/>
    <x v="1"/>
    <s v="2"/>
    <s v="101030453"/>
    <x v="71"/>
    <s v="Samsung A356B A35 5G 128GB"/>
    <n v="2"/>
    <n v="185"/>
    <n v="209"/>
    <n v="418"/>
    <n v="24"/>
    <n v="48"/>
    <n v="11.48"/>
    <s v="V0042"/>
    <x v="5"/>
    <s v="KÜB30"/>
    <s v="GRK"/>
    <s v="Geräte"/>
    <x v="5"/>
    <n v="2"/>
    <n v="185"/>
    <n v="209"/>
    <n v="418"/>
    <n v="24"/>
    <n v="48"/>
    <n v="0.11483253588516747"/>
    <n v="1"/>
    <m/>
    <x v="0"/>
    <s v="Nein"/>
    <x v="0"/>
  </r>
  <r>
    <n v="14572003"/>
    <x v="1"/>
    <x v="0"/>
    <n v="2000362"/>
    <s v="Sofortrechnung"/>
    <s v="Yasar.Yigitbilek"/>
    <x v="2"/>
    <s v="23522"/>
    <s v="Baytel"/>
    <x v="1"/>
    <s v="1"/>
    <s v="100034595"/>
    <x v="213"/>
    <s v="Samsung S928B S24 Ultra 5G 256GB EE"/>
    <n v="1"/>
    <n v="780.90909999999997"/>
    <n v="789"/>
    <n v="789"/>
    <n v="8.0908999999999995"/>
    <n v="8.09"/>
    <n v="1.02"/>
    <s v="V0163"/>
    <x v="11"/>
    <s v="KVAB30"/>
    <s v="FHK"/>
    <s v="Geräte"/>
    <x v="2"/>
    <n v="1"/>
    <n v="780.90909999999997"/>
    <n v="789"/>
    <n v="789"/>
    <n v="8.0908999999999995"/>
    <n v="8.09"/>
    <n v="1.0253485424588087E-2"/>
    <n v="1"/>
    <m/>
    <x v="0"/>
    <s v="Nein"/>
    <x v="0"/>
  </r>
  <r>
    <n v="14572017"/>
    <x v="1"/>
    <x v="0"/>
    <n v="2000363"/>
    <s v="Sofortrechnung"/>
    <s v="Yasar.Yigitbilek"/>
    <x v="2"/>
    <s v="23522"/>
    <s v="Baytel"/>
    <x v="1"/>
    <s v="1"/>
    <s v="101030583"/>
    <x v="211"/>
    <s v="Samsung A556B A55 5G 128GB EE"/>
    <n v="1"/>
    <n v="245"/>
    <n v="265"/>
    <n v="265"/>
    <n v="20"/>
    <n v="20"/>
    <n v="7.54"/>
    <s v="V0163"/>
    <x v="11"/>
    <s v="KVAB30"/>
    <s v="FHK"/>
    <s v="Geräte"/>
    <x v="2"/>
    <n v="1"/>
    <n v="245"/>
    <n v="265"/>
    <n v="265"/>
    <n v="20"/>
    <n v="20"/>
    <n v="7.5471698113207544E-2"/>
    <n v="1"/>
    <m/>
    <x v="0"/>
    <s v="Nein"/>
    <x v="0"/>
  </r>
  <r>
    <n v="14572023"/>
    <x v="1"/>
    <x v="0"/>
    <n v="2000364"/>
    <s v="Sofortrechnung"/>
    <s v="Yasar.Yigitbilek"/>
    <x v="2"/>
    <s v="25930"/>
    <s v="Das Phonehäuschen"/>
    <x v="1"/>
    <s v="1"/>
    <s v="100302952"/>
    <x v="20"/>
    <s v="Apple iPhone 15 128GB"/>
    <n v="1"/>
    <n v="605"/>
    <n v="627"/>
    <n v="627"/>
    <n v="22"/>
    <n v="22"/>
    <n v="3.5"/>
    <s v="V0162"/>
    <x v="8"/>
    <s v="KABB5"/>
    <s v="FHK"/>
    <s v="Geräte"/>
    <x v="2"/>
    <n v="1"/>
    <n v="605"/>
    <n v="627"/>
    <n v="627"/>
    <n v="22"/>
    <n v="22"/>
    <n v="3.5087719298245612E-2"/>
    <n v="1"/>
    <m/>
    <x v="0"/>
    <s v="Nein"/>
    <x v="0"/>
  </r>
  <r>
    <n v="14572005"/>
    <x v="1"/>
    <x v="0"/>
    <n v="2000365"/>
    <s v="Sofortrechnung"/>
    <s v="Yasar.Yigitbilek"/>
    <x v="2"/>
    <s v="28727"/>
    <s v="Vobis AM Computer"/>
    <x v="1"/>
    <s v="1"/>
    <s v="100303119"/>
    <x v="118"/>
    <s v="Apple iPhone 16 Pro 128GB"/>
    <n v="1"/>
    <n v="897.56460000000004"/>
    <n v="929"/>
    <n v="929"/>
    <n v="31.435400000000001"/>
    <n v="31.44"/>
    <n v="3.38"/>
    <s v="V0162"/>
    <x v="8"/>
    <s v="KABB5"/>
    <s v="FHK"/>
    <s v="Geräte"/>
    <x v="2"/>
    <n v="1"/>
    <n v="897.56460000000004"/>
    <n v="929"/>
    <n v="929"/>
    <n v="31.435400000000001"/>
    <n v="31.44"/>
    <n v="3.3842841765339075E-2"/>
    <n v="1"/>
    <m/>
    <x v="0"/>
    <s v="Nein"/>
    <x v="0"/>
  </r>
  <r>
    <n v="14572038"/>
    <x v="1"/>
    <x v="0"/>
    <n v="2000366"/>
    <s v="Sofortrechnung"/>
    <s v="Yasar.Yigitbilek"/>
    <x v="2"/>
    <s v="30087"/>
    <s v="DSW-Telekommunikation GmbH"/>
    <x v="1"/>
    <s v="1"/>
    <s v="101820002"/>
    <x v="399"/>
    <s v="TCL T313D OneTouch 4043D"/>
    <n v="2"/>
    <n v="40.269199999999998"/>
    <n v="43"/>
    <n v="86"/>
    <n v="2.7307999999999999"/>
    <n v="5.46"/>
    <n v="6.35"/>
    <s v="V0161"/>
    <x v="7"/>
    <s v="KVAB30"/>
    <s v="FHK"/>
    <s v="Geräte"/>
    <x v="2"/>
    <n v="2"/>
    <n v="40.269199999999998"/>
    <n v="43"/>
    <n v="86"/>
    <n v="2.7307999999999999"/>
    <n v="5.46"/>
    <n v="6.3488372093023257E-2"/>
    <n v="1"/>
    <m/>
    <x v="0"/>
    <s v="Nein"/>
    <x v="0"/>
  </r>
  <r>
    <n v="14572049"/>
    <x v="1"/>
    <x v="0"/>
    <n v="2000367"/>
    <s v="Sofortrechnung"/>
    <s v="Yasar.Yigitbilek"/>
    <x v="2"/>
    <s v="21297"/>
    <s v="Adler Electronic GmbH"/>
    <x v="1"/>
    <s v="1"/>
    <s v="100034579"/>
    <x v="70"/>
    <s v="Samsung A556B A55 5G 128GB EE"/>
    <n v="5"/>
    <n v="251.29089999999999"/>
    <n v="265"/>
    <n v="1325"/>
    <n v="13.709099999999999"/>
    <n v="68.55"/>
    <n v="5.17"/>
    <s v="V0134"/>
    <x v="10"/>
    <s v="KABB5"/>
    <s v="FHK"/>
    <s v="Geräte"/>
    <x v="2"/>
    <n v="5"/>
    <n v="251.29089999999999"/>
    <n v="265"/>
    <n v="1325"/>
    <n v="13.709099999999999"/>
    <n v="68.55"/>
    <n v="5.1735849056603771E-2"/>
    <n v="1"/>
    <m/>
    <x v="0"/>
    <s v="Nein"/>
    <x v="0"/>
  </r>
  <r>
    <n v="14572049"/>
    <x v="1"/>
    <x v="0"/>
    <n v="2000367"/>
    <s v="Sofortrechnung"/>
    <s v="Yasar.Yigitbilek"/>
    <x v="2"/>
    <s v="21297"/>
    <s v="Adler Electronic GmbH"/>
    <x v="1"/>
    <s v="2"/>
    <s v="100034587"/>
    <x v="212"/>
    <s v="Samsung A556B A55 5G 128GB"/>
    <n v="1"/>
    <n v="275"/>
    <n v="269"/>
    <n v="269"/>
    <n v="-6"/>
    <n v="-6"/>
    <n v="-2.23"/>
    <s v="V0134"/>
    <x v="10"/>
    <s v="KABB5"/>
    <s v="FHK"/>
    <s v="Geräte"/>
    <x v="2"/>
    <n v="1"/>
    <n v="275"/>
    <n v="269"/>
    <n v="269"/>
    <n v="-6"/>
    <n v="-6"/>
    <n v="-2.2304832713754646E-2"/>
    <n v="1"/>
    <m/>
    <x v="0"/>
    <s v="Nein"/>
    <x v="1"/>
  </r>
  <r>
    <n v="14572049"/>
    <x v="1"/>
    <x v="0"/>
    <n v="2000367"/>
    <s v="Sofortrechnung"/>
    <s v="Yasar.Yigitbilek"/>
    <x v="2"/>
    <s v="21297"/>
    <s v="Adler Electronic GmbH"/>
    <x v="1"/>
    <s v="3"/>
    <s v="101030485"/>
    <x v="39"/>
    <s v="Samsung A556B A55 5G 128GB"/>
    <n v="1"/>
    <n v="254.48859999999999"/>
    <n v="269"/>
    <n v="269"/>
    <n v="14.5114"/>
    <n v="14.51"/>
    <n v="5.39"/>
    <s v="V0134"/>
    <x v="10"/>
    <s v="KABB5"/>
    <s v="FHK"/>
    <s v="Geräte"/>
    <x v="2"/>
    <n v="1"/>
    <n v="254.48859999999999"/>
    <n v="269"/>
    <n v="269"/>
    <n v="14.5114"/>
    <n v="14.51"/>
    <n v="5.3940520446096651E-2"/>
    <n v="1"/>
    <m/>
    <x v="0"/>
    <s v="Nein"/>
    <x v="0"/>
  </r>
  <r>
    <n v="14572051"/>
    <x v="1"/>
    <x v="0"/>
    <n v="2000368"/>
    <s v="Sofortrechnung"/>
    <s v="eam\bekir.ahmed"/>
    <x v="2"/>
    <s v="29233"/>
    <s v="Happy Mobile"/>
    <x v="1"/>
    <s v="1"/>
    <s v="101030520"/>
    <x v="251"/>
    <s v="Samsung A356B A35 5G 128GB EE"/>
    <n v="1"/>
    <n v="192.4376"/>
    <n v="209"/>
    <n v="209"/>
    <n v="16.5624"/>
    <n v="16.559999999999999"/>
    <n v="7.92"/>
    <s v="V0162"/>
    <x v="8"/>
    <s v="KABB7"/>
    <s v="FHK"/>
    <s v="Geräte"/>
    <x v="2"/>
    <n v="1"/>
    <n v="192.4376"/>
    <n v="209"/>
    <n v="209"/>
    <n v="16.5624"/>
    <n v="16.559999999999999"/>
    <n v="7.9234449760765546E-2"/>
    <n v="1"/>
    <m/>
    <x v="0"/>
    <s v="Nein"/>
    <x v="0"/>
  </r>
  <r>
    <n v="14572050"/>
    <x v="1"/>
    <x v="0"/>
    <n v="2000369"/>
    <s v="Sofortrechnung"/>
    <s v="eam\bekir.ahmed"/>
    <x v="2"/>
    <s v="10069"/>
    <s v="Basar Telekommunikations Center"/>
    <x v="1"/>
    <s v="1"/>
    <s v="101030661"/>
    <x v="146"/>
    <s v="Samsung A165F A16 128GB"/>
    <n v="5"/>
    <n v="116.04640000000001"/>
    <n v="129"/>
    <n v="645"/>
    <n v="12.9536"/>
    <n v="64.77"/>
    <n v="10.039999999999999"/>
    <s v="V0163"/>
    <x v="11"/>
    <s v="KÜB8"/>
    <s v="FHK"/>
    <s v="Geräte"/>
    <x v="2"/>
    <n v="5"/>
    <n v="116.04640000000001"/>
    <n v="129"/>
    <n v="645"/>
    <n v="12.9536"/>
    <n v="64.77"/>
    <n v="0.10041860465116279"/>
    <n v="1"/>
    <m/>
    <x v="0"/>
    <s v="Nein"/>
    <x v="0"/>
  </r>
  <r>
    <n v="14572053"/>
    <x v="1"/>
    <x v="0"/>
    <n v="2000370"/>
    <s v="Sofortrechnung"/>
    <s v="eam\bekir.ahmed"/>
    <x v="2"/>
    <s v="28412"/>
    <s v="Ashop Erkelenz"/>
    <x v="1"/>
    <s v="1"/>
    <s v="100302478"/>
    <x v="79"/>
    <s v="Apple iPhone 13 128GB"/>
    <n v="1"/>
    <n v="417.46170000000001"/>
    <n v="427"/>
    <n v="427"/>
    <n v="9.5382999999999996"/>
    <n v="9.5399999999999991"/>
    <n v="2.23"/>
    <s v="V0162"/>
    <x v="8"/>
    <s v="KABB5"/>
    <s v="FHK"/>
    <s v="Geräte"/>
    <x v="2"/>
    <n v="1"/>
    <n v="417.46170000000001"/>
    <n v="427"/>
    <n v="427"/>
    <n v="9.5382999999999996"/>
    <n v="9.5399999999999991"/>
    <n v="2.234192037470726E-2"/>
    <n v="1"/>
    <m/>
    <x v="0"/>
    <s v="Nein"/>
    <x v="0"/>
  </r>
  <r>
    <n v="14571932"/>
    <x v="1"/>
    <x v="0"/>
    <n v="2000371"/>
    <s v="Sofortrechnung"/>
    <s v="eam\bekir.ahmed"/>
    <x v="2"/>
    <s v="29985"/>
    <s v="Handyworld Dorum"/>
    <x v="1"/>
    <s v="1"/>
    <s v="100302478"/>
    <x v="79"/>
    <s v="Apple iPhone 13 128GB"/>
    <n v="2"/>
    <n v="417.46170000000001"/>
    <n v="427"/>
    <n v="854"/>
    <n v="9.5382999999999996"/>
    <n v="19.079999999999998"/>
    <n v="2.23"/>
    <s v="V0162"/>
    <x v="8"/>
    <s v="KÜB14"/>
    <s v="FHK"/>
    <s v="Geräte"/>
    <x v="2"/>
    <n v="2"/>
    <n v="417.46170000000001"/>
    <n v="427"/>
    <n v="854"/>
    <n v="9.5382999999999996"/>
    <n v="19.079999999999998"/>
    <n v="2.234192037470726E-2"/>
    <n v="1"/>
    <m/>
    <x v="0"/>
    <s v="Nein"/>
    <x v="0"/>
  </r>
  <r>
    <n v="14571985"/>
    <x v="1"/>
    <x v="0"/>
    <n v="2000372"/>
    <s v="Sofortrechnung"/>
    <s v="Yasar.Yigitbilek"/>
    <x v="1"/>
    <s v="23287"/>
    <s v="Nesatec GmbH &amp; Co. KG"/>
    <x v="1"/>
    <s v="1"/>
    <s v="100991386"/>
    <x v="400"/>
    <s v="Samsung A256B A25 5G 128GB"/>
    <n v="6"/>
    <n v="151.49629999999999"/>
    <n v="152"/>
    <n v="912"/>
    <n v="0.50370000000000004"/>
    <n v="3.02"/>
    <n v="0.33"/>
    <s v="V0020"/>
    <x v="6"/>
    <s v="KÜB8"/>
    <s v="GRK"/>
    <s v="Geräte"/>
    <x v="6"/>
    <n v="6"/>
    <n v="151.49629999999999"/>
    <n v="152"/>
    <n v="912"/>
    <n v="0.50370000000000004"/>
    <n v="3.02"/>
    <n v="3.3114035087719301E-3"/>
    <n v="1"/>
    <m/>
    <x v="0"/>
    <s v="Nein"/>
    <x v="0"/>
  </r>
  <r>
    <n v="14571985"/>
    <x v="1"/>
    <x v="0"/>
    <n v="2000372"/>
    <s v="Sofortrechnung"/>
    <s v="Yasar.Yigitbilek"/>
    <x v="1"/>
    <s v="23287"/>
    <s v="Nesatec GmbH &amp; Co. KG"/>
    <x v="1"/>
    <s v="2"/>
    <s v="101980015"/>
    <x v="401"/>
    <s v="Samsung A155F A15 128GB"/>
    <n v="7"/>
    <n v="106.2677"/>
    <n v="105"/>
    <n v="735"/>
    <n v="-1.2677"/>
    <n v="-8.8699999999999992"/>
    <n v="-1.2"/>
    <s v="V0020"/>
    <x v="6"/>
    <s v="KÜB8"/>
    <s v="GRK"/>
    <s v="Geräte"/>
    <x v="6"/>
    <n v="7"/>
    <n v="106.2677"/>
    <n v="105"/>
    <n v="735"/>
    <n v="-1.2677"/>
    <n v="-8.8699999999999992"/>
    <n v="-1.2068027210884352E-2"/>
    <n v="1"/>
    <m/>
    <x v="0"/>
    <s v="Nein"/>
    <x v="1"/>
  </r>
  <r>
    <n v="14571985"/>
    <x v="1"/>
    <x v="0"/>
    <n v="2000372"/>
    <s v="Sofortrechnung"/>
    <s v="Yasar.Yigitbilek"/>
    <x v="1"/>
    <s v="23287"/>
    <s v="Nesatec GmbH &amp; Co. KG"/>
    <x v="1"/>
    <s v="3"/>
    <s v="101980003"/>
    <x v="402"/>
    <s v="Samsung G556B Xcover 7 128GB EE"/>
    <n v="3"/>
    <n v="152.65549999999999"/>
    <n v="170"/>
    <n v="510"/>
    <n v="17.3445"/>
    <n v="52.03"/>
    <n v="10.199999999999999"/>
    <s v="V0020"/>
    <x v="6"/>
    <s v="KÜB8"/>
    <s v="GRK"/>
    <s v="Geräte"/>
    <x v="6"/>
    <n v="3"/>
    <n v="152.65549999999999"/>
    <n v="170"/>
    <n v="510"/>
    <n v="17.3445"/>
    <n v="52.03"/>
    <n v="0.10201960784313725"/>
    <n v="1"/>
    <m/>
    <x v="0"/>
    <s v="Nein"/>
    <x v="0"/>
  </r>
  <r>
    <n v="14571985"/>
    <x v="1"/>
    <x v="0"/>
    <n v="2000372"/>
    <s v="Sofortrechnung"/>
    <s v="Yasar.Yigitbilek"/>
    <x v="1"/>
    <s v="23287"/>
    <s v="Nesatec GmbH &amp; Co. KG"/>
    <x v="1"/>
    <s v="4"/>
    <s v="101980020"/>
    <x v="403"/>
    <s v="Samsung A556B A55 5G 128GB"/>
    <n v="4"/>
    <n v="240.25069999999999"/>
    <n v="240"/>
    <n v="960"/>
    <n v="-0.25069999999999998"/>
    <n v="-1"/>
    <n v="-0.1"/>
    <s v="V0020"/>
    <x v="6"/>
    <s v="KÜB8"/>
    <s v="GRK"/>
    <s v="Geräte"/>
    <x v="6"/>
    <n v="4"/>
    <n v="240.25069999999999"/>
    <n v="240"/>
    <n v="960"/>
    <n v="-0.25069999999999998"/>
    <n v="-1"/>
    <n v="-1.0416666666666667E-3"/>
    <n v="1"/>
    <m/>
    <x v="0"/>
    <s v="Nein"/>
    <x v="1"/>
  </r>
  <r>
    <n v="14571985"/>
    <x v="1"/>
    <x v="0"/>
    <n v="2000372"/>
    <s v="Sofortrechnung"/>
    <s v="Yasar.Yigitbilek"/>
    <x v="1"/>
    <s v="23287"/>
    <s v="Nesatec GmbH &amp; Co. KG"/>
    <x v="1"/>
    <s v="5"/>
    <s v="100980002"/>
    <x v="404"/>
    <s v="Samsung X610N Tab S9 FE+ 128GB [WiFi]"/>
    <n v="12"/>
    <n v="351.98009999999999"/>
    <n v="360"/>
    <n v="4320"/>
    <n v="8.0198999999999998"/>
    <n v="96.24"/>
    <n v="2.2200000000000002"/>
    <s v="V0020"/>
    <x v="6"/>
    <s v="KÜB8"/>
    <s v="GRK"/>
    <s v="Geräte"/>
    <x v="6"/>
    <n v="12"/>
    <n v="351.98009999999999"/>
    <n v="360"/>
    <n v="4320"/>
    <n v="8.0198999999999998"/>
    <n v="96.24"/>
    <n v="2.2277777777777778E-2"/>
    <n v="1"/>
    <m/>
    <x v="0"/>
    <s v="Nein"/>
    <x v="0"/>
  </r>
  <r>
    <n v="14571985"/>
    <x v="1"/>
    <x v="0"/>
    <n v="2000372"/>
    <s v="Sofortrechnung"/>
    <s v="Yasar.Yigitbilek"/>
    <x v="1"/>
    <s v="23287"/>
    <s v="Nesatec GmbH &amp; Co. KG"/>
    <x v="1"/>
    <s v="6"/>
    <s v="100980029"/>
    <x v="405"/>
    <s v="Samsung X510N Tab S9 FE 128GB [WiFi]"/>
    <n v="13"/>
    <n v="265"/>
    <n v="272"/>
    <n v="3536"/>
    <n v="7"/>
    <n v="91"/>
    <n v="2.57"/>
    <s v="V0020"/>
    <x v="6"/>
    <s v="KÜB8"/>
    <s v="GRK"/>
    <s v="Geräte"/>
    <x v="6"/>
    <n v="13"/>
    <n v="265"/>
    <n v="272"/>
    <n v="3536"/>
    <n v="7"/>
    <n v="91"/>
    <n v="2.5735294117647058E-2"/>
    <n v="1"/>
    <m/>
    <x v="0"/>
    <s v="Nein"/>
    <x v="0"/>
  </r>
  <r>
    <n v="14571985"/>
    <x v="1"/>
    <x v="0"/>
    <n v="2000372"/>
    <s v="Sofortrechnung"/>
    <s v="Yasar.Yigitbilek"/>
    <x v="1"/>
    <s v="23287"/>
    <s v="Nesatec GmbH &amp; Co. KG"/>
    <x v="1"/>
    <s v="7"/>
    <s v="101980002"/>
    <x v="406"/>
    <s v="Samsung A356B A35 5G 128GB"/>
    <n v="3"/>
    <n v="181.42080000000001"/>
    <n v="185"/>
    <n v="555"/>
    <n v="3.5792000000000002"/>
    <n v="10.74"/>
    <n v="1.93"/>
    <s v="V0020"/>
    <x v="6"/>
    <s v="KÜB8"/>
    <s v="GRK"/>
    <s v="Geräte"/>
    <x v="6"/>
    <n v="3"/>
    <n v="181.42080000000001"/>
    <n v="185"/>
    <n v="555"/>
    <n v="3.5792000000000002"/>
    <n v="10.74"/>
    <n v="1.935135135135135E-2"/>
    <n v="1"/>
    <m/>
    <x v="0"/>
    <s v="Nein"/>
    <x v="0"/>
  </r>
  <r>
    <n v="14571985"/>
    <x v="1"/>
    <x v="0"/>
    <n v="2000372"/>
    <s v="Sofortrechnung"/>
    <s v="Yasar.Yigitbilek"/>
    <x v="1"/>
    <s v="23287"/>
    <s v="Nesatec GmbH &amp; Co. KG"/>
    <x v="1"/>
    <s v="8"/>
    <s v="100980003"/>
    <x v="407"/>
    <s v="Samsung X610N Tab S9 FE+ 256GB [WiFi]"/>
    <n v="15"/>
    <n v="388.42489999999998"/>
    <n v="400"/>
    <n v="6000"/>
    <n v="11.575100000000001"/>
    <n v="173.63"/>
    <n v="2.89"/>
    <s v="V0020"/>
    <x v="6"/>
    <s v="KÜB8"/>
    <s v="GRK"/>
    <s v="Geräte"/>
    <x v="6"/>
    <n v="15"/>
    <n v="388.42489999999998"/>
    <n v="400"/>
    <n v="6000"/>
    <n v="11.575100000000001"/>
    <n v="173.63"/>
    <n v="2.8938333333333333E-2"/>
    <n v="1"/>
    <m/>
    <x v="0"/>
    <s v="Nein"/>
    <x v="0"/>
  </r>
  <r>
    <n v="14572063"/>
    <x v="1"/>
    <x v="0"/>
    <n v="2000373"/>
    <s v="Sofortrechnung"/>
    <s v="eam\bekir.ahmed"/>
    <x v="0"/>
    <s v="25771"/>
    <s v="Azibao SARL"/>
    <x v="1"/>
    <s v="1"/>
    <s v="101030455"/>
    <x v="234"/>
    <s v="Samsung A356B A35 5G 128GB"/>
    <n v="55"/>
    <n v="190.3897"/>
    <n v="202.5"/>
    <n v="11137.5"/>
    <n v="12.110300000000001"/>
    <n v="666.07"/>
    <n v="5.98"/>
    <s v="V0140"/>
    <x v="15"/>
    <s v="KPUD"/>
    <s v="EXP"/>
    <s v="Geräte"/>
    <x v="10"/>
    <n v="55"/>
    <n v="190.3897"/>
    <n v="202.5"/>
    <n v="11137.5"/>
    <n v="12.110300000000001"/>
    <n v="666.07"/>
    <n v="5.9804264870931545E-2"/>
    <n v="1"/>
    <m/>
    <x v="0"/>
    <s v="Nein"/>
    <x v="0"/>
  </r>
  <r>
    <n v="14572013"/>
    <x v="1"/>
    <x v="0"/>
    <n v="2000374"/>
    <s v="Sofortrechnung"/>
    <s v="eam\bekir.ahmed"/>
    <x v="2"/>
    <s v="20205"/>
    <s v="friends mobile cc GmbH &amp; Co. KG"/>
    <x v="1"/>
    <s v="1"/>
    <s v="101030485"/>
    <x v="39"/>
    <s v="Samsung A556B A55 5G 128GB"/>
    <n v="1"/>
    <n v="254.48859999999999"/>
    <n v="269"/>
    <n v="269"/>
    <n v="14.5114"/>
    <n v="14.51"/>
    <n v="5.39"/>
    <s v="V0163"/>
    <x v="11"/>
    <s v="KABB30"/>
    <s v="FHK"/>
    <s v="Geräte"/>
    <x v="2"/>
    <n v="1"/>
    <n v="254.48859999999999"/>
    <n v="269"/>
    <n v="269"/>
    <n v="14.5114"/>
    <n v="14.51"/>
    <n v="5.3940520446096651E-2"/>
    <n v="1"/>
    <m/>
    <x v="0"/>
    <s v="Nein"/>
    <x v="0"/>
  </r>
  <r>
    <n v="14572068"/>
    <x v="1"/>
    <x v="0"/>
    <n v="2000375"/>
    <s v="Sofortrechnung"/>
    <s v="eam\bekir.ahmed"/>
    <x v="2"/>
    <s v="20205"/>
    <s v="friends mobile cc GmbH &amp; Co. KG"/>
    <x v="1"/>
    <s v="1"/>
    <s v="100303121"/>
    <x v="121"/>
    <s v="Apple iPhone 16 Pro 128GB"/>
    <n v="1"/>
    <n v="912.70759999999996"/>
    <n v="919"/>
    <n v="919"/>
    <n v="6.2923999999999998"/>
    <n v="6.29"/>
    <n v="0.68"/>
    <s v="V0163"/>
    <x v="11"/>
    <s v="KABB30"/>
    <s v="FHK"/>
    <s v="Geräte"/>
    <x v="2"/>
    <n v="1"/>
    <n v="912.70759999999996"/>
    <n v="919"/>
    <n v="919"/>
    <n v="6.2923999999999998"/>
    <n v="6.29"/>
    <n v="6.8443960826985858E-3"/>
    <n v="1"/>
    <m/>
    <x v="0"/>
    <s v="Nein"/>
    <x v="0"/>
  </r>
  <r>
    <n v="14572065"/>
    <x v="1"/>
    <x v="0"/>
    <n v="2000376"/>
    <s v="Sofortrechnung"/>
    <s v="eam\bekir.ahmed"/>
    <x v="2"/>
    <s v="20205"/>
    <s v="friends mobile cc GmbH &amp; Co. KG"/>
    <x v="1"/>
    <s v="1"/>
    <s v="101030357"/>
    <x v="341"/>
    <s v="Samsung A057G A05s 64GB"/>
    <n v="1"/>
    <n v="80.004400000000004"/>
    <n v="95"/>
    <n v="95"/>
    <n v="14.9956"/>
    <n v="15"/>
    <n v="15.78"/>
    <s v="V0163"/>
    <x v="11"/>
    <s v="KABB30"/>
    <s v="FHK"/>
    <s v="Geräte"/>
    <x v="2"/>
    <n v="1"/>
    <n v="80.004400000000004"/>
    <n v="95"/>
    <n v="95"/>
    <n v="14.9956"/>
    <n v="15"/>
    <n v="0.15789473684210525"/>
    <n v="1"/>
    <m/>
    <x v="0"/>
    <s v="Nein"/>
    <x v="0"/>
  </r>
  <r>
    <n v="14572018"/>
    <x v="1"/>
    <x v="0"/>
    <n v="2000377"/>
    <s v="Sofortrechnung"/>
    <s v="eam\bekir.ahmed"/>
    <x v="2"/>
    <s v="20205"/>
    <s v="friends mobile cc GmbH &amp; Co. KG"/>
    <x v="1"/>
    <s v="1"/>
    <s v="101030455"/>
    <x v="234"/>
    <s v="Samsung A356B A35 5G 128GB"/>
    <n v="1"/>
    <n v="190.3897"/>
    <n v="209"/>
    <n v="209"/>
    <n v="18.610299999999999"/>
    <n v="18.61"/>
    <n v="8.9"/>
    <s v="V0163"/>
    <x v="11"/>
    <s v="KABB30"/>
    <s v="FHK"/>
    <s v="Geräte"/>
    <x v="2"/>
    <n v="1"/>
    <n v="190.3897"/>
    <n v="209"/>
    <n v="209"/>
    <n v="18.610299999999999"/>
    <n v="18.61"/>
    <n v="8.9043062200956938E-2"/>
    <n v="1"/>
    <m/>
    <x v="0"/>
    <s v="Nein"/>
    <x v="0"/>
  </r>
  <r>
    <n v="14572018"/>
    <x v="1"/>
    <x v="0"/>
    <n v="2000377"/>
    <s v="Sofortrechnung"/>
    <s v="eam\bekir.ahmed"/>
    <x v="2"/>
    <s v="20205"/>
    <s v="friends mobile cc GmbH &amp; Co. KG"/>
    <x v="1"/>
    <s v="2"/>
    <s v="101030379"/>
    <x v="100"/>
    <s v="Samsung S921B S24 5G 128GB"/>
    <n v="1"/>
    <n v="483.93950000000001"/>
    <n v="499"/>
    <n v="499"/>
    <n v="15.060499999999999"/>
    <n v="15.06"/>
    <n v="3.01"/>
    <s v="V0163"/>
    <x v="11"/>
    <s v="KABB30"/>
    <s v="FHK"/>
    <s v="Geräte"/>
    <x v="2"/>
    <n v="1"/>
    <n v="483.93950000000001"/>
    <n v="499"/>
    <n v="499"/>
    <n v="15.060499999999999"/>
    <n v="15.06"/>
    <n v="3.0180360721442888E-2"/>
    <n v="1"/>
    <m/>
    <x v="0"/>
    <s v="Nein"/>
    <x v="0"/>
  </r>
  <r>
    <n v="14572067"/>
    <x v="1"/>
    <x v="0"/>
    <n v="2000378"/>
    <s v="Sofortrechnung"/>
    <s v="eam\bekir.ahmed"/>
    <x v="2"/>
    <s v="20205"/>
    <s v="friends mobile cc GmbH &amp; Co. KG"/>
    <x v="1"/>
    <s v="1"/>
    <s v="101030489"/>
    <x v="392"/>
    <s v="Samsung A057G A05s 64GB"/>
    <n v="1"/>
    <n v="80.665300000000002"/>
    <n v="95"/>
    <n v="95"/>
    <n v="14.3347"/>
    <n v="14.33"/>
    <n v="15.08"/>
    <s v="V0163"/>
    <x v="11"/>
    <s v="KABB30"/>
    <s v="FHK"/>
    <s v="Geräte"/>
    <x v="2"/>
    <n v="1"/>
    <n v="80.665300000000002"/>
    <n v="95"/>
    <n v="95"/>
    <n v="14.3347"/>
    <n v="14.33"/>
    <n v="0.15084210526315789"/>
    <n v="1"/>
    <m/>
    <x v="0"/>
    <s v="Nein"/>
    <x v="0"/>
  </r>
  <r>
    <n v="14572054"/>
    <x v="1"/>
    <x v="0"/>
    <n v="2000379"/>
    <s v="Sofortrechnung"/>
    <s v="eam\bekir.ahmed"/>
    <x v="2"/>
    <s v="27795"/>
    <s v="Ashop Neuwied"/>
    <x v="1"/>
    <s v="1"/>
    <s v="101030381"/>
    <x v="408"/>
    <s v="Samsung S921B S24 5G 128GB"/>
    <n v="1"/>
    <n v="472"/>
    <n v="499"/>
    <n v="499"/>
    <n v="27"/>
    <n v="27"/>
    <n v="5.41"/>
    <s v="V0163"/>
    <x v="11"/>
    <s v="KABB5"/>
    <s v="FHK"/>
    <s v="Geräte"/>
    <x v="2"/>
    <n v="1"/>
    <n v="472"/>
    <n v="499"/>
    <n v="499"/>
    <n v="27"/>
    <n v="27"/>
    <n v="5.410821643286573E-2"/>
    <n v="1"/>
    <m/>
    <x v="0"/>
    <s v="Nein"/>
    <x v="0"/>
  </r>
  <r>
    <n v="14571890"/>
    <x v="1"/>
    <x v="0"/>
    <n v="2000380"/>
    <s v="Sofortrechnung"/>
    <s v="eam\mustafa.oezer"/>
    <x v="0"/>
    <s v="29065"/>
    <s v="KONECT SAS"/>
    <x v="1"/>
    <s v="1"/>
    <s v="101300192"/>
    <x v="164"/>
    <s v="Apple iPad 10.9&quot; 2022 64GB [WiFi]"/>
    <n v="2"/>
    <n v="294.17809999999997"/>
    <n v="302"/>
    <n v="604"/>
    <n v="7.8219000000000003"/>
    <n v="15.64"/>
    <n v="2.59"/>
    <s v="V0012"/>
    <x v="1"/>
    <s v="KÜB8"/>
    <s v="EXP"/>
    <s v="Geräte"/>
    <x v="1"/>
    <n v="2"/>
    <n v="294.17809999999997"/>
    <n v="302"/>
    <n v="604"/>
    <n v="7.8219000000000003"/>
    <n v="15.64"/>
    <n v="2.589403973509934E-2"/>
    <n v="1"/>
    <m/>
    <x v="0"/>
    <s v="Nein"/>
    <x v="0"/>
  </r>
  <r>
    <n v="14571890"/>
    <x v="1"/>
    <x v="0"/>
    <n v="2000380"/>
    <s v="Sofortrechnung"/>
    <s v="eam\mustafa.oezer"/>
    <x v="0"/>
    <s v="29065"/>
    <s v="KONECT SAS"/>
    <x v="1"/>
    <s v="2"/>
    <s v="100034579"/>
    <x v="70"/>
    <s v="Samsung A556B A55 5G 128GB EE"/>
    <n v="50"/>
    <n v="251.29089999999999"/>
    <n v="259"/>
    <n v="12950"/>
    <n v="7.7091000000000003"/>
    <n v="385.45"/>
    <n v="2.97"/>
    <s v="V0012"/>
    <x v="1"/>
    <s v="KÜB8"/>
    <s v="EXP"/>
    <s v="Geräte"/>
    <x v="1"/>
    <n v="50"/>
    <n v="251.29089999999999"/>
    <n v="259"/>
    <n v="12950"/>
    <n v="7.7091000000000003"/>
    <n v="385.45"/>
    <n v="2.9764478764478762E-2"/>
    <n v="1"/>
    <m/>
    <x v="0"/>
    <s v="Nein"/>
    <x v="0"/>
  </r>
  <r>
    <n v="14571890"/>
    <x v="1"/>
    <x v="0"/>
    <n v="2000380"/>
    <s v="Sofortrechnung"/>
    <s v="eam\mustafa.oezer"/>
    <x v="0"/>
    <s v="29065"/>
    <s v="KONECT SAS"/>
    <x v="1"/>
    <s v="3"/>
    <s v="100303119"/>
    <x v="118"/>
    <s v="Apple iPhone 16 Pro 128GB"/>
    <n v="30"/>
    <n v="897.56460000000004"/>
    <n v="912"/>
    <n v="27360"/>
    <n v="14.4354"/>
    <n v="433.06"/>
    <n v="1.58"/>
    <s v="V0012"/>
    <x v="1"/>
    <s v="KÜB8"/>
    <s v="EXP"/>
    <s v="Geräte"/>
    <x v="1"/>
    <n v="30"/>
    <n v="897.56460000000004"/>
    <n v="912"/>
    <n v="27360"/>
    <n v="14.4354"/>
    <n v="433.06"/>
    <n v="1.5828216374269007E-2"/>
    <n v="1"/>
    <m/>
    <x v="0"/>
    <s v="Nein"/>
    <x v="0"/>
  </r>
  <r>
    <n v="14571890"/>
    <x v="1"/>
    <x v="0"/>
    <n v="2000380"/>
    <s v="Sofortrechnung"/>
    <s v="eam\mustafa.oezer"/>
    <x v="0"/>
    <s v="29065"/>
    <s v="KONECT SAS"/>
    <x v="1"/>
    <s v="4"/>
    <s v="100302952"/>
    <x v="20"/>
    <s v="Apple iPhone 15 128GB"/>
    <n v="1"/>
    <n v="605"/>
    <n v="619"/>
    <n v="619"/>
    <n v="14"/>
    <n v="14"/>
    <n v="2.2599999999999998"/>
    <s v="V0012"/>
    <x v="1"/>
    <s v="KÜB8"/>
    <s v="EXP"/>
    <s v="Geräte"/>
    <x v="1"/>
    <n v="1"/>
    <n v="605"/>
    <n v="619"/>
    <n v="619"/>
    <n v="14"/>
    <n v="14"/>
    <n v="2.2617124394184167E-2"/>
    <n v="1"/>
    <m/>
    <x v="0"/>
    <s v="Nein"/>
    <x v="0"/>
  </r>
  <r>
    <n v="14571890"/>
    <x v="1"/>
    <x v="0"/>
    <n v="2000380"/>
    <s v="Sofortrechnung"/>
    <s v="eam\mustafa.oezer"/>
    <x v="0"/>
    <s v="29065"/>
    <s v="KONECT SAS"/>
    <x v="1"/>
    <s v="5"/>
    <s v="101300111"/>
    <x v="285"/>
    <s v="Apple iPad 10.9&quot; 2022 64GB [WiFi]"/>
    <n v="5"/>
    <n v="295.3005"/>
    <n v="302"/>
    <n v="1510"/>
    <n v="6.6994999999999996"/>
    <n v="33.5"/>
    <n v="2.21"/>
    <s v="V0012"/>
    <x v="1"/>
    <s v="KÜB8"/>
    <s v="EXP"/>
    <s v="Geräte"/>
    <x v="1"/>
    <n v="5"/>
    <n v="295.3005"/>
    <n v="302"/>
    <n v="1510"/>
    <n v="6.6994999999999996"/>
    <n v="33.5"/>
    <n v="2.2185430463576159E-2"/>
    <n v="1"/>
    <m/>
    <x v="0"/>
    <s v="Nein"/>
    <x v="0"/>
  </r>
  <r>
    <n v="14571890"/>
    <x v="1"/>
    <x v="0"/>
    <n v="2000380"/>
    <s v="Sofortrechnung"/>
    <s v="eam\mustafa.oezer"/>
    <x v="0"/>
    <s v="29065"/>
    <s v="KONECT SAS"/>
    <x v="1"/>
    <s v="6"/>
    <s v="101030273"/>
    <x v="409"/>
    <s v="Samsung A346B A34 5G 128GB EE"/>
    <n v="120"/>
    <n v="169.4264"/>
    <n v="173"/>
    <n v="20760"/>
    <n v="3.5735999999999999"/>
    <n v="428.83"/>
    <n v="2.06"/>
    <s v="V0012"/>
    <x v="1"/>
    <s v="KÜB8"/>
    <s v="EXP"/>
    <s v="Geräte"/>
    <x v="1"/>
    <n v="120"/>
    <n v="169.4264"/>
    <n v="173"/>
    <n v="20760"/>
    <n v="3.5735999999999999"/>
    <n v="428.83"/>
    <n v="2.0656551059730251E-2"/>
    <n v="1"/>
    <m/>
    <x v="0"/>
    <s v="Nein"/>
    <x v="0"/>
  </r>
  <r>
    <n v="14571890"/>
    <x v="1"/>
    <x v="0"/>
    <n v="2000380"/>
    <s v="Sofortrechnung"/>
    <s v="eam\mustafa.oezer"/>
    <x v="0"/>
    <s v="29065"/>
    <s v="KONECT SAS"/>
    <x v="1"/>
    <s v="7"/>
    <s v="100303123"/>
    <x v="334"/>
    <s v="Apple iPhone 16 Pro 256GB"/>
    <n v="1"/>
    <n v="994"/>
    <n v="1025"/>
    <n v="1025"/>
    <n v="31"/>
    <n v="31"/>
    <n v="3.02"/>
    <s v="V0012"/>
    <x v="1"/>
    <s v="KÜB8"/>
    <s v="EXP"/>
    <s v="Geräte"/>
    <x v="1"/>
    <n v="1"/>
    <n v="994"/>
    <n v="1025"/>
    <n v="1025"/>
    <n v="31"/>
    <n v="31"/>
    <n v="3.0243902439024389E-2"/>
    <n v="1"/>
    <m/>
    <x v="0"/>
    <s v="Nein"/>
    <x v="0"/>
  </r>
  <r>
    <n v="14572058"/>
    <x v="1"/>
    <x v="0"/>
    <n v="2000381"/>
    <s v="Sofortrechnung"/>
    <s v="Yasar.Yigitbilek"/>
    <x v="2"/>
    <s v="21087"/>
    <s v="Vodafone Premium Store Wertheim"/>
    <x v="1"/>
    <s v="1"/>
    <s v="101030353"/>
    <x v="38"/>
    <s v="Samsung A256B A25 5G 128GB"/>
    <n v="1"/>
    <n v="164.98509999999999"/>
    <n v="179"/>
    <n v="179"/>
    <n v="14.014900000000001"/>
    <n v="14.01"/>
    <n v="7.82"/>
    <s v="V0163"/>
    <x v="11"/>
    <s v="KABB5"/>
    <s v="FHK"/>
    <s v="Geräte"/>
    <x v="2"/>
    <n v="1"/>
    <n v="164.98509999999999"/>
    <n v="179"/>
    <n v="179"/>
    <n v="14.014900000000001"/>
    <n v="14.01"/>
    <n v="7.8268156424581001E-2"/>
    <n v="1"/>
    <m/>
    <x v="0"/>
    <s v="Nein"/>
    <x v="0"/>
  </r>
  <r>
    <n v="14572058"/>
    <x v="1"/>
    <x v="0"/>
    <n v="2000381"/>
    <s v="Sofortrechnung"/>
    <s v="Yasar.Yigitbilek"/>
    <x v="2"/>
    <s v="21087"/>
    <s v="Vodafone Premium Store Wertheim"/>
    <x v="1"/>
    <s v="2"/>
    <s v="101030457"/>
    <x v="203"/>
    <s v="Samsung A556B A55 5G 128GB"/>
    <n v="2"/>
    <n v="253.26820000000001"/>
    <n v="269"/>
    <n v="538"/>
    <n v="15.7318"/>
    <n v="31.46"/>
    <n v="5.84"/>
    <s v="V0163"/>
    <x v="11"/>
    <s v="KABB5"/>
    <s v="FHK"/>
    <s v="Geräte"/>
    <x v="2"/>
    <n v="2"/>
    <n v="253.26820000000001"/>
    <n v="269"/>
    <n v="538"/>
    <n v="15.7318"/>
    <n v="31.46"/>
    <n v="5.8475836431226766E-2"/>
    <n v="1"/>
    <m/>
    <x v="0"/>
    <s v="Nein"/>
    <x v="0"/>
  </r>
  <r>
    <n v="14572058"/>
    <x v="1"/>
    <x v="0"/>
    <n v="2000381"/>
    <s v="Sofortrechnung"/>
    <s v="Yasar.Yigitbilek"/>
    <x v="2"/>
    <s v="21087"/>
    <s v="Vodafone Premium Store Wertheim"/>
    <x v="1"/>
    <s v="3"/>
    <s v="101690242"/>
    <x v="43"/>
    <s v="Xiaomi Redmi Note 13 Pro 5G 8GB/256GB"/>
    <n v="1"/>
    <n v="204.57390000000001"/>
    <n v="224"/>
    <n v="224"/>
    <n v="19.426100000000002"/>
    <n v="19.43"/>
    <n v="8.67"/>
    <s v="V0163"/>
    <x v="11"/>
    <s v="KABB5"/>
    <s v="FHK"/>
    <s v="Geräte"/>
    <x v="2"/>
    <n v="1"/>
    <n v="204.57390000000001"/>
    <n v="224"/>
    <n v="224"/>
    <n v="19.426100000000002"/>
    <n v="19.43"/>
    <n v="8.6741071428571431E-2"/>
    <n v="1"/>
    <m/>
    <x v="0"/>
    <s v="Nein"/>
    <x v="0"/>
  </r>
  <r>
    <n v="14572058"/>
    <x v="1"/>
    <x v="0"/>
    <n v="2000381"/>
    <s v="Sofortrechnung"/>
    <s v="Yasar.Yigitbilek"/>
    <x v="2"/>
    <s v="21087"/>
    <s v="Vodafone Premium Store Wertheim"/>
    <x v="1"/>
    <s v="4"/>
    <s v="101690324"/>
    <x v="410"/>
    <s v="Xiaomi Redmi 13 6GB/128GB"/>
    <n v="1"/>
    <n v="91.187200000000004"/>
    <n v="105"/>
    <n v="105"/>
    <n v="13.812799999999999"/>
    <n v="13.81"/>
    <n v="13.15"/>
    <s v="V0163"/>
    <x v="11"/>
    <s v="KABB5"/>
    <s v="FHK"/>
    <s v="Geräte"/>
    <x v="2"/>
    <n v="1"/>
    <n v="91.187200000000004"/>
    <n v="105"/>
    <n v="105"/>
    <n v="13.812799999999999"/>
    <n v="13.81"/>
    <n v="0.13152380952380952"/>
    <n v="1"/>
    <m/>
    <x v="0"/>
    <s v="Nein"/>
    <x v="0"/>
  </r>
  <r>
    <n v="14572058"/>
    <x v="1"/>
    <x v="0"/>
    <n v="2000381"/>
    <s v="Sofortrechnung"/>
    <s v="Yasar.Yigitbilek"/>
    <x v="2"/>
    <s v="21087"/>
    <s v="Vodafone Premium Store Wertheim"/>
    <x v="1"/>
    <s v="5"/>
    <s v="101030455"/>
    <x v="234"/>
    <s v="Samsung A356B A35 5G 128GB"/>
    <n v="1"/>
    <n v="190.3897"/>
    <n v="209"/>
    <n v="209"/>
    <n v="18.610299999999999"/>
    <n v="18.61"/>
    <n v="8.9"/>
    <s v="V0163"/>
    <x v="11"/>
    <s v="KABB5"/>
    <s v="FHK"/>
    <s v="Geräte"/>
    <x v="2"/>
    <n v="1"/>
    <n v="190.3897"/>
    <n v="209"/>
    <n v="209"/>
    <n v="18.610299999999999"/>
    <n v="18.61"/>
    <n v="8.9043062200956938E-2"/>
    <n v="1"/>
    <m/>
    <x v="0"/>
    <s v="Nein"/>
    <x v="0"/>
  </r>
  <r>
    <n v="14572072"/>
    <x v="1"/>
    <x v="0"/>
    <n v="2000382"/>
    <s v="Sofortrechnung"/>
    <s v="Yasar.Yigitbilek"/>
    <x v="2"/>
    <s v="25429"/>
    <s v="Allnet4U"/>
    <x v="1"/>
    <s v="1"/>
    <s v="101030390"/>
    <x v="348"/>
    <s v="Samsung S926B S24+ 5G 512GB"/>
    <n v="1"/>
    <n v="690"/>
    <n v="738"/>
    <n v="738"/>
    <n v="48"/>
    <n v="48"/>
    <n v="6.5"/>
    <s v="V0134"/>
    <x v="10"/>
    <s v="KABB0"/>
    <s v="FHK"/>
    <s v="Geräte"/>
    <x v="2"/>
    <n v="1"/>
    <n v="690"/>
    <n v="738"/>
    <n v="738"/>
    <n v="48"/>
    <n v="48"/>
    <n v="6.5040650406504072E-2"/>
    <n v="1"/>
    <m/>
    <x v="0"/>
    <s v="Nein"/>
    <x v="0"/>
  </r>
  <r>
    <n v="14572070"/>
    <x v="1"/>
    <x v="0"/>
    <n v="2000383"/>
    <s v="Sofortrechnung"/>
    <s v="eam\bekir.ahmed"/>
    <x v="2"/>
    <s v="29644"/>
    <s v="Multimedia Store"/>
    <x v="1"/>
    <s v="1"/>
    <s v="101030274"/>
    <x v="349"/>
    <s v="Samsung A546B A54 5G 128GB"/>
    <n v="1"/>
    <n v="228.01779999999999"/>
    <n v="239"/>
    <n v="239"/>
    <n v="10.982200000000001"/>
    <n v="10.98"/>
    <n v="4.59"/>
    <s v="V0163"/>
    <x v="11"/>
    <s v="KVAB30"/>
    <s v="FHK"/>
    <s v="Geräte"/>
    <x v="2"/>
    <n v="1"/>
    <n v="228.01779999999999"/>
    <n v="239"/>
    <n v="239"/>
    <n v="10.982200000000001"/>
    <n v="10.98"/>
    <n v="4.5941422594142259E-2"/>
    <n v="1"/>
    <m/>
    <x v="0"/>
    <s v="Nein"/>
    <x v="0"/>
  </r>
  <r>
    <n v="14572084"/>
    <x v="1"/>
    <x v="0"/>
    <n v="2000384"/>
    <s v="Sofortrechnung"/>
    <s v="eam\bekir.ahmed"/>
    <x v="2"/>
    <s v="30806"/>
    <s v="Elite Mobile"/>
    <x v="1"/>
    <s v="1"/>
    <s v="101300089"/>
    <x v="411"/>
    <s v="Apple iPad 10.2&quot; 2021 64GB [WiFi]"/>
    <n v="1"/>
    <n v="261.30360000000002"/>
    <n v="269"/>
    <n v="269"/>
    <n v="7.6963999999999997"/>
    <n v="7.7"/>
    <n v="2.86"/>
    <s v="V0162"/>
    <x v="8"/>
    <s v="KVAB30"/>
    <s v="FHK"/>
    <s v="Geräte"/>
    <x v="2"/>
    <n v="1"/>
    <n v="261.30360000000002"/>
    <n v="269"/>
    <n v="269"/>
    <n v="7.6963999999999997"/>
    <n v="7.7"/>
    <n v="2.862453531598513E-2"/>
    <n v="1"/>
    <m/>
    <x v="0"/>
    <s v="Nein"/>
    <x v="0"/>
  </r>
  <r>
    <n v="14572084"/>
    <x v="1"/>
    <x v="0"/>
    <n v="2000384"/>
    <s v="Sofortrechnung"/>
    <s v="eam\bekir.ahmed"/>
    <x v="2"/>
    <s v="30806"/>
    <s v="Elite Mobile"/>
    <x v="1"/>
    <s v="2"/>
    <s v="101030408"/>
    <x v="204"/>
    <s v="Samsung X110N Tab A9 64GB [WiFi]"/>
    <n v="2"/>
    <n v="90.019599999999997"/>
    <n v="99"/>
    <n v="198"/>
    <n v="8.9803999999999995"/>
    <n v="17.96"/>
    <n v="9.07"/>
    <s v="V0162"/>
    <x v="8"/>
    <s v="KVAB30"/>
    <s v="FHK"/>
    <s v="Geräte"/>
    <x v="2"/>
    <n v="2"/>
    <n v="90.019599999999997"/>
    <n v="99"/>
    <n v="198"/>
    <n v="8.9803999999999995"/>
    <n v="17.96"/>
    <n v="9.0707070707070708E-2"/>
    <n v="1"/>
    <m/>
    <x v="0"/>
    <s v="Nein"/>
    <x v="0"/>
  </r>
  <r>
    <n v="14566144"/>
    <x v="1"/>
    <x v="0"/>
    <n v="2000385"/>
    <s v="Rechnungskorrektur Retoure"/>
    <s v="EAM\Kai.Herzberger"/>
    <x v="1"/>
    <s v="23433"/>
    <s v="Jacob Elektronik GmbH"/>
    <x v="1"/>
    <s v="2"/>
    <s v="101030424"/>
    <x v="393"/>
    <s v="Samsung X210N Tab A9+ 128GB [WiFi]"/>
    <n v="1"/>
    <n v="156"/>
    <n v="167"/>
    <n v="167"/>
    <n v="11"/>
    <n v="11"/>
    <n v="6.58"/>
    <s v="V0042"/>
    <x v="5"/>
    <s v="KÜB30"/>
    <s v="GRK"/>
    <s v="Geräte"/>
    <x v="5"/>
    <n v="-1"/>
    <n v="156"/>
    <n v="167"/>
    <n v="-167"/>
    <n v="-11"/>
    <n v="-11"/>
    <n v="-6.5868263473053898E-2"/>
    <n v="-1"/>
    <m/>
    <x v="0"/>
    <s v="Nein"/>
    <x v="1"/>
  </r>
  <r>
    <n v="14560471"/>
    <x v="1"/>
    <x v="0"/>
    <n v="2000386"/>
    <s v="Rechnungskorrektur Retoure"/>
    <s v="EAM\Kai.Herzberger"/>
    <x v="0"/>
    <s v="27898"/>
    <s v="Websend BV"/>
    <x v="1"/>
    <s v="1"/>
    <s v="101300149"/>
    <x v="394"/>
    <s v="Apple iPhone 15 Pro 128GB"/>
    <n v="30"/>
    <n v="818"/>
    <n v="855"/>
    <n v="25650"/>
    <n v="37"/>
    <n v="1110"/>
    <n v="4.32"/>
    <s v="V0164"/>
    <x v="4"/>
    <s v="KPUD"/>
    <s v="EXP"/>
    <s v="Geräte"/>
    <x v="4"/>
    <n v="-30"/>
    <n v="818"/>
    <n v="855"/>
    <n v="-25650"/>
    <n v="-37"/>
    <n v="-1110"/>
    <n v="-4.3274853801169591E-2"/>
    <n v="-1"/>
    <m/>
    <x v="0"/>
    <s v="Nein"/>
    <x v="1"/>
  </r>
  <r>
    <n v="14571632"/>
    <x v="1"/>
    <x v="0"/>
    <n v="2000387"/>
    <s v="Sofortrechnung"/>
    <s v="EAM\Kai.Herzberger"/>
    <x v="4"/>
    <s v="29353"/>
    <s v="Zwischenkonto Transportschäden"/>
    <x v="6"/>
    <s v="4"/>
    <s v="910010001"/>
    <x v="224"/>
    <m/>
    <n v="2"/>
    <n v="0"/>
    <n v="25.57"/>
    <n v="51.14"/>
    <n v="25.57"/>
    <n v="51.14"/>
    <m/>
    <s v="V9999"/>
    <x v="2"/>
    <s v="KÜB30"/>
    <s v="FHK"/>
    <s v="Transportverluste"/>
    <x v="2"/>
    <n v="2"/>
    <n v="0"/>
    <n v="25.57"/>
    <n v="51.14"/>
    <n v="25.57"/>
    <n v="51.14"/>
    <n v="1"/>
    <n v="1"/>
    <m/>
    <x v="0"/>
    <s v="Nein"/>
    <x v="0"/>
  </r>
  <r>
    <n v="14571632"/>
    <x v="1"/>
    <x v="0"/>
    <n v="2000387"/>
    <s v="Sofortrechnung"/>
    <s v="EAM\Kai.Herzberger"/>
    <x v="4"/>
    <s v="29353"/>
    <s v="Zwischenkonto Transportschäden"/>
    <x v="6"/>
    <s v="5"/>
    <s v="910010001"/>
    <x v="224"/>
    <m/>
    <n v="1"/>
    <n v="0"/>
    <n v="25.58"/>
    <n v="25.58"/>
    <n v="25.58"/>
    <n v="25.58"/>
    <m/>
    <s v="V9999"/>
    <x v="2"/>
    <s v="KÜB30"/>
    <s v="FHK"/>
    <s v="Transportverluste"/>
    <x v="2"/>
    <n v="1"/>
    <n v="0"/>
    <n v="25.58"/>
    <n v="25.58"/>
    <n v="25.58"/>
    <n v="25.58"/>
    <n v="1"/>
    <n v="1"/>
    <m/>
    <x v="0"/>
    <s v="Nein"/>
    <x v="0"/>
  </r>
  <r>
    <n v="14572244"/>
    <x v="2"/>
    <x v="0"/>
    <n v="2000388"/>
    <s v="Prov. Lastschrift"/>
    <s v="Sage"/>
    <x v="2"/>
    <s v="30087"/>
    <s v="DSW-Telekommunikation GmbH"/>
    <x v="4"/>
    <s v="1"/>
    <s v="400460000"/>
    <x v="412"/>
    <s v="Provisionen"/>
    <n v="1"/>
    <n v="0"/>
    <n v="75"/>
    <n v="75"/>
    <n v="75"/>
    <n v="75"/>
    <m/>
    <s v="V0161"/>
    <x v="7"/>
    <s v="KVAB30"/>
    <s v="FHK"/>
    <s v="Provisionen"/>
    <x v="2"/>
    <n v="1"/>
    <n v="0"/>
    <n v="75"/>
    <n v="75"/>
    <n v="75"/>
    <n v="75"/>
    <n v="1"/>
    <n v="1"/>
    <m/>
    <x v="3"/>
    <s v="Nein"/>
    <x v="0"/>
  </r>
  <r>
    <n v="14572245"/>
    <x v="2"/>
    <x v="0"/>
    <n v="2000389"/>
    <s v="Prov. Lastschrift"/>
    <s v="Sage"/>
    <x v="2"/>
    <s v="30087"/>
    <s v="DSW-Telekommunikation GmbH"/>
    <x v="4"/>
    <s v="1"/>
    <s v="400460000"/>
    <x v="412"/>
    <s v="Provisionen"/>
    <n v="1"/>
    <n v="0"/>
    <n v="145"/>
    <n v="145"/>
    <n v="145"/>
    <n v="145"/>
    <m/>
    <s v="V0161"/>
    <x v="7"/>
    <s v="KVAB30"/>
    <s v="FHK"/>
    <s v="Provisionen"/>
    <x v="2"/>
    <n v="1"/>
    <n v="0"/>
    <n v="145"/>
    <n v="145"/>
    <n v="145"/>
    <n v="145"/>
    <n v="1"/>
    <n v="1"/>
    <m/>
    <x v="3"/>
    <s v="Nein"/>
    <x v="0"/>
  </r>
  <r>
    <n v="14572246"/>
    <x v="2"/>
    <x v="0"/>
    <n v="2000390"/>
    <s v="Prov. Lastschrift"/>
    <s v="Sage"/>
    <x v="2"/>
    <s v="29484"/>
    <s v="ibuy GmbH"/>
    <x v="4"/>
    <s v="1"/>
    <s v="400460000"/>
    <x v="412"/>
    <s v="Provisionen"/>
    <n v="1"/>
    <n v="0"/>
    <n v="1680"/>
    <n v="1680"/>
    <n v="1680"/>
    <n v="1680"/>
    <m/>
    <s v="V0161"/>
    <x v="7"/>
    <s v="KABB14"/>
    <s v="FHK"/>
    <s v="Provisionen"/>
    <x v="2"/>
    <n v="1"/>
    <n v="0"/>
    <n v="1680"/>
    <n v="1680"/>
    <n v="1680"/>
    <n v="1680"/>
    <n v="1"/>
    <n v="1"/>
    <m/>
    <x v="3"/>
    <s v="Nein"/>
    <x v="0"/>
  </r>
  <r>
    <n v="14572247"/>
    <x v="2"/>
    <x v="0"/>
    <n v="2000391"/>
    <s v="Prov. Lastschrift"/>
    <s v="Sage"/>
    <x v="2"/>
    <s v="29484"/>
    <s v="ibuy GmbH"/>
    <x v="4"/>
    <s v="1"/>
    <s v="400460000"/>
    <x v="412"/>
    <s v="Provisionen"/>
    <n v="1"/>
    <n v="0"/>
    <n v="135"/>
    <n v="135"/>
    <n v="135"/>
    <n v="135"/>
    <m/>
    <s v="V0161"/>
    <x v="7"/>
    <s v="KABB14"/>
    <s v="FHK"/>
    <s v="Provisionen"/>
    <x v="2"/>
    <n v="1"/>
    <n v="0"/>
    <n v="135"/>
    <n v="135"/>
    <n v="135"/>
    <n v="135"/>
    <n v="1"/>
    <n v="1"/>
    <m/>
    <x v="3"/>
    <s v="Nein"/>
    <x v="0"/>
  </r>
  <r>
    <n v="14572248"/>
    <x v="2"/>
    <x v="0"/>
    <n v="2000392"/>
    <s v="Prov. Gutschrift"/>
    <s v="Sage"/>
    <x v="2"/>
    <s v="30087"/>
    <s v="DSW-Telekommunikation GmbH"/>
    <x v="4"/>
    <s v="1"/>
    <s v="400460000"/>
    <x v="412"/>
    <s v="Provisionen"/>
    <n v="1"/>
    <n v="0"/>
    <n v="205"/>
    <n v="205"/>
    <n v="205"/>
    <n v="205"/>
    <m/>
    <s v="V0161"/>
    <x v="7"/>
    <s v="KVAB30"/>
    <s v="FHK"/>
    <s v="Provisionen"/>
    <x v="2"/>
    <n v="-1"/>
    <n v="0"/>
    <n v="205"/>
    <n v="-205"/>
    <n v="-205"/>
    <n v="-205"/>
    <n v="-1"/>
    <n v="-1"/>
    <m/>
    <x v="3"/>
    <s v="Nein"/>
    <x v="1"/>
  </r>
  <r>
    <n v="14572249"/>
    <x v="2"/>
    <x v="0"/>
    <n v="2000393"/>
    <s v="Prov. Gutschrift"/>
    <s v="Sage"/>
    <x v="2"/>
    <s v="30087"/>
    <s v="DSW-Telekommunikation GmbH"/>
    <x v="4"/>
    <s v="1"/>
    <s v="400460000"/>
    <x v="412"/>
    <s v="Provisionen"/>
    <n v="1"/>
    <n v="0"/>
    <n v="9170"/>
    <n v="9170"/>
    <n v="9170"/>
    <n v="9170"/>
    <m/>
    <s v="V0161"/>
    <x v="7"/>
    <s v="KVAB30"/>
    <s v="FHK"/>
    <s v="Provisionen"/>
    <x v="2"/>
    <n v="-1"/>
    <n v="0"/>
    <n v="9170"/>
    <n v="-9170"/>
    <n v="-9170"/>
    <n v="-9170"/>
    <n v="-1"/>
    <n v="-1"/>
    <m/>
    <x v="3"/>
    <s v="Nein"/>
    <x v="1"/>
  </r>
  <r>
    <n v="14572250"/>
    <x v="2"/>
    <x v="0"/>
    <n v="2000394"/>
    <s v="Prov. Gutschrift"/>
    <s v="Sage"/>
    <x v="2"/>
    <s v="30087"/>
    <s v="DSW-Telekommunikation GmbH"/>
    <x v="4"/>
    <s v="1"/>
    <s v="400460000"/>
    <x v="412"/>
    <s v="Provisionen"/>
    <n v="1"/>
    <n v="0"/>
    <n v="445"/>
    <n v="445"/>
    <n v="445"/>
    <n v="445"/>
    <m/>
    <s v="V0161"/>
    <x v="7"/>
    <s v="KVAB30"/>
    <s v="FHK"/>
    <s v="Provisionen"/>
    <x v="2"/>
    <n v="-1"/>
    <n v="0"/>
    <n v="445"/>
    <n v="-445"/>
    <n v="-445"/>
    <n v="-445"/>
    <n v="-1"/>
    <n v="-1"/>
    <m/>
    <x v="3"/>
    <s v="Nein"/>
    <x v="1"/>
  </r>
  <r>
    <n v="14572251"/>
    <x v="2"/>
    <x v="0"/>
    <n v="2000395"/>
    <s v="Prov. Gutschrift"/>
    <s v="Sage"/>
    <x v="2"/>
    <s v="29484"/>
    <s v="ibuy GmbH"/>
    <x v="4"/>
    <s v="1"/>
    <s v="400460000"/>
    <x v="412"/>
    <s v="Provisionen"/>
    <n v="1"/>
    <n v="0"/>
    <n v="205"/>
    <n v="205"/>
    <n v="205"/>
    <n v="205"/>
    <m/>
    <s v="V0161"/>
    <x v="7"/>
    <s v="KABB0"/>
    <s v="FHK"/>
    <s v="Provisionen"/>
    <x v="2"/>
    <n v="-1"/>
    <n v="0"/>
    <n v="205"/>
    <n v="-205"/>
    <n v="-205"/>
    <n v="-205"/>
    <n v="-1"/>
    <n v="-1"/>
    <m/>
    <x v="3"/>
    <s v="Nein"/>
    <x v="1"/>
  </r>
  <r>
    <n v="14572252"/>
    <x v="2"/>
    <x v="0"/>
    <n v="2000396"/>
    <s v="Prov. Gutschrift"/>
    <s v="Sage"/>
    <x v="2"/>
    <s v="29484"/>
    <s v="ibuy GmbH"/>
    <x v="4"/>
    <s v="1"/>
    <s v="400460000"/>
    <x v="412"/>
    <s v="Provisionen"/>
    <n v="1"/>
    <n v="0"/>
    <n v="42868"/>
    <n v="42868"/>
    <n v="42868"/>
    <n v="42868"/>
    <m/>
    <s v="V0161"/>
    <x v="7"/>
    <s v="KABB0"/>
    <s v="FHK"/>
    <s v="Provisionen"/>
    <x v="2"/>
    <n v="-1"/>
    <n v="0"/>
    <n v="42868"/>
    <n v="-42868"/>
    <n v="-42868"/>
    <n v="-42868"/>
    <n v="-1"/>
    <n v="-1"/>
    <m/>
    <x v="3"/>
    <s v="Nein"/>
    <x v="1"/>
  </r>
  <r>
    <n v="14572253"/>
    <x v="2"/>
    <x v="0"/>
    <n v="2000397"/>
    <s v="Prov. Gutschrift"/>
    <s v="Sage"/>
    <x v="2"/>
    <s v="29484"/>
    <s v="ibuy GmbH"/>
    <x v="4"/>
    <s v="1"/>
    <s v="400460000"/>
    <x v="412"/>
    <s v="Provisionen"/>
    <n v="1"/>
    <n v="0"/>
    <n v="1325"/>
    <n v="1325"/>
    <n v="1325"/>
    <n v="1325"/>
    <m/>
    <s v="V0161"/>
    <x v="7"/>
    <s v="KABB0"/>
    <s v="FHK"/>
    <s v="Provisionen"/>
    <x v="2"/>
    <n v="-1"/>
    <n v="0"/>
    <n v="1325"/>
    <n v="-1325"/>
    <n v="-1325"/>
    <n v="-1325"/>
    <n v="-1"/>
    <n v="-1"/>
    <m/>
    <x v="3"/>
    <s v="Nein"/>
    <x v="1"/>
  </r>
  <r>
    <n v="14572254"/>
    <x v="2"/>
    <x v="0"/>
    <n v="2000398"/>
    <s v="Prov. Gutschrift"/>
    <s v="Sage"/>
    <x v="2"/>
    <s v="24055"/>
    <s v="Telefonicom GmbH"/>
    <x v="4"/>
    <s v="1"/>
    <s v="400460000"/>
    <x v="412"/>
    <s v="Provisionen"/>
    <n v="1"/>
    <n v="0"/>
    <n v="675"/>
    <n v="675"/>
    <n v="675"/>
    <n v="675"/>
    <m/>
    <s v="V0162"/>
    <x v="8"/>
    <s v="KABB0"/>
    <s v="FHK"/>
    <s v="Provisionen"/>
    <x v="2"/>
    <n v="-1"/>
    <n v="0"/>
    <n v="675"/>
    <n v="-675"/>
    <n v="-675"/>
    <n v="-675"/>
    <n v="-1"/>
    <n v="-1"/>
    <m/>
    <x v="3"/>
    <s v="Nein"/>
    <x v="1"/>
  </r>
  <r>
    <n v="14572255"/>
    <x v="2"/>
    <x v="0"/>
    <n v="2000399"/>
    <s v="Prov. Gutschrift"/>
    <s v="Sage"/>
    <x v="2"/>
    <s v="29262"/>
    <s v="YATE GmbH"/>
    <x v="4"/>
    <s v="1"/>
    <s v="400460000"/>
    <x v="412"/>
    <s v="Provisionen"/>
    <n v="1"/>
    <n v="0"/>
    <n v="780"/>
    <n v="780"/>
    <n v="780"/>
    <n v="780"/>
    <m/>
    <s v="V0134"/>
    <x v="10"/>
    <s v="KVAB30"/>
    <s v="FHK"/>
    <s v="Provisionen"/>
    <x v="2"/>
    <n v="-1"/>
    <n v="0"/>
    <n v="780"/>
    <n v="-780"/>
    <n v="-780"/>
    <n v="-780"/>
    <n v="-1"/>
    <n v="-1"/>
    <m/>
    <x v="3"/>
    <s v="Nein"/>
    <x v="1"/>
  </r>
  <r>
    <n v="14572256"/>
    <x v="2"/>
    <x v="0"/>
    <n v="2000400"/>
    <s v="Prov. Gutschrift"/>
    <s v="Sage"/>
    <x v="2"/>
    <s v="29985"/>
    <s v="Handyworld Dorum"/>
    <x v="4"/>
    <s v="1"/>
    <s v="400460000"/>
    <x v="412"/>
    <s v="Provisionen"/>
    <n v="1"/>
    <n v="0"/>
    <n v="75"/>
    <n v="75"/>
    <n v="75"/>
    <n v="75"/>
    <m/>
    <s v="V0162"/>
    <x v="8"/>
    <s v="KABB0"/>
    <s v="FHK"/>
    <s v="Provisionen"/>
    <x v="2"/>
    <n v="-1"/>
    <n v="0"/>
    <n v="75"/>
    <n v="-75"/>
    <n v="-75"/>
    <n v="-75"/>
    <n v="-1"/>
    <n v="-1"/>
    <m/>
    <x v="3"/>
    <s v="Nein"/>
    <x v="1"/>
  </r>
  <r>
    <n v="14572257"/>
    <x v="2"/>
    <x v="0"/>
    <n v="2000401"/>
    <s v="Prov. Gutschrift"/>
    <s v="Sage"/>
    <x v="2"/>
    <s v="29728"/>
    <s v="Radio &amp; Fernsehtechnik"/>
    <x v="4"/>
    <s v="1"/>
    <s v="400460000"/>
    <x v="412"/>
    <s v="Provisionen"/>
    <n v="1"/>
    <n v="0"/>
    <n v="50"/>
    <n v="50"/>
    <n v="50"/>
    <n v="50"/>
    <m/>
    <s v="V0162"/>
    <x v="8"/>
    <s v="KABB0"/>
    <s v="FHK"/>
    <s v="Provisionen"/>
    <x v="2"/>
    <n v="-1"/>
    <n v="0"/>
    <n v="50"/>
    <n v="-50"/>
    <n v="-50"/>
    <n v="-50"/>
    <n v="-1"/>
    <n v="-1"/>
    <m/>
    <x v="3"/>
    <s v="Nein"/>
    <x v="1"/>
  </r>
  <r>
    <n v="14572258"/>
    <x v="2"/>
    <x v="0"/>
    <n v="2000402"/>
    <s v="Prov. Gutschrift"/>
    <s v="Sage"/>
    <x v="2"/>
    <s v="29690"/>
    <s v="Tps Thomas Phone Shop"/>
    <x v="4"/>
    <s v="1"/>
    <s v="400460000"/>
    <x v="412"/>
    <s v="Provisionen"/>
    <n v="1"/>
    <n v="0"/>
    <n v="60"/>
    <n v="60"/>
    <n v="60"/>
    <n v="60"/>
    <m/>
    <s v="V0162"/>
    <x v="8"/>
    <s v="KABB0"/>
    <s v="FHK"/>
    <s v="Provisionen"/>
    <x v="2"/>
    <n v="-1"/>
    <n v="0"/>
    <n v="60"/>
    <n v="-60"/>
    <n v="-60"/>
    <n v="-60"/>
    <n v="-1"/>
    <n v="-1"/>
    <m/>
    <x v="3"/>
    <s v="Nein"/>
    <x v="1"/>
  </r>
  <r>
    <n v="14537710"/>
    <x v="3"/>
    <x v="0"/>
    <n v="2000403"/>
    <s v="Rechnungskorrektur Retoure"/>
    <s v="eam\sven.baron"/>
    <x v="0"/>
    <s v="22168"/>
    <s v="Max-G-Mobile SL"/>
    <x v="1"/>
    <s v="18"/>
    <s v="101020031"/>
    <x v="413"/>
    <s v="Nokia 105 4G (2023)"/>
    <n v="1"/>
    <n v="19"/>
    <n v="29"/>
    <n v="29"/>
    <n v="10"/>
    <n v="10"/>
    <n v="34.479999999999997"/>
    <s v="V0018"/>
    <x v="16"/>
    <s v="KÜB8"/>
    <s v="EXP"/>
    <s v="Geräte"/>
    <x v="11"/>
    <n v="-1"/>
    <n v="19"/>
    <n v="29"/>
    <n v="-29"/>
    <n v="-10"/>
    <n v="-10"/>
    <n v="-0.34482758620689657"/>
    <n v="-1"/>
    <m/>
    <x v="0"/>
    <s v="Nein"/>
    <x v="1"/>
  </r>
  <r>
    <n v="14572034"/>
    <x v="3"/>
    <x v="0"/>
    <n v="2000404"/>
    <s v="Sofortrechnung"/>
    <s v="eam\bekir.ahmed"/>
    <x v="0"/>
    <s v="27898"/>
    <s v="Websend BV"/>
    <x v="1"/>
    <s v="1"/>
    <s v="101030449"/>
    <x v="62"/>
    <s v="Samsung A155F A15 128GB"/>
    <n v="10"/>
    <n v="112.0598"/>
    <n v="120"/>
    <n v="1200"/>
    <n v="7.9401999999999999"/>
    <n v="79.400000000000006"/>
    <n v="6.61"/>
    <s v="V0164"/>
    <x v="4"/>
    <s v="KPUD"/>
    <s v="EXP"/>
    <s v="Geräte"/>
    <x v="4"/>
    <n v="10"/>
    <n v="112.0598"/>
    <n v="120"/>
    <n v="1200"/>
    <n v="7.9401999999999999"/>
    <n v="79.400000000000006"/>
    <n v="6.6166666666666665E-2"/>
    <n v="1"/>
    <m/>
    <x v="0"/>
    <s v="Nein"/>
    <x v="0"/>
  </r>
  <r>
    <n v="14572034"/>
    <x v="3"/>
    <x v="0"/>
    <n v="2000404"/>
    <s v="Sofortrechnung"/>
    <s v="eam\bekir.ahmed"/>
    <x v="0"/>
    <s v="27898"/>
    <s v="Websend BV"/>
    <x v="1"/>
    <s v="2"/>
    <s v="101030104"/>
    <x v="304"/>
    <s v="Samsung G736B Xcover 6 Pro 5G 128GB EE"/>
    <n v="3"/>
    <n v="310.17649999999998"/>
    <n v="312"/>
    <n v="936"/>
    <n v="1.8234999999999999"/>
    <n v="5.47"/>
    <n v="0.57999999999999996"/>
    <s v="V0164"/>
    <x v="4"/>
    <s v="KPUD"/>
    <s v="EXP"/>
    <s v="Geräte"/>
    <x v="4"/>
    <n v="3"/>
    <n v="310.17649999999998"/>
    <n v="312"/>
    <n v="936"/>
    <n v="1.8234999999999999"/>
    <n v="5.47"/>
    <n v="5.8440170940170936E-3"/>
    <n v="1"/>
    <m/>
    <x v="0"/>
    <s v="Nein"/>
    <x v="0"/>
  </r>
  <r>
    <n v="14572034"/>
    <x v="3"/>
    <x v="0"/>
    <n v="2000404"/>
    <s v="Sofortrechnung"/>
    <s v="eam\bekir.ahmed"/>
    <x v="0"/>
    <s v="27898"/>
    <s v="Websend BV"/>
    <x v="1"/>
    <s v="3"/>
    <s v="100690603"/>
    <x v="226"/>
    <s v="Xiaomi Redmi Note 13 Pro+ 5G 12GB/512GB"/>
    <n v="5"/>
    <n v="273.26979999999998"/>
    <n v="277"/>
    <n v="1385"/>
    <n v="3.7302"/>
    <n v="18.649999999999999"/>
    <n v="1.34"/>
    <s v="V0164"/>
    <x v="4"/>
    <s v="KPUD"/>
    <s v="EXP"/>
    <s v="Geräte"/>
    <x v="4"/>
    <n v="5"/>
    <n v="273.26979999999998"/>
    <n v="277"/>
    <n v="1385"/>
    <n v="3.7302"/>
    <n v="18.649999999999999"/>
    <n v="1.3465703971119132E-2"/>
    <n v="1"/>
    <m/>
    <x v="0"/>
    <s v="Nein"/>
    <x v="0"/>
  </r>
  <r>
    <n v="14572034"/>
    <x v="3"/>
    <x v="0"/>
    <n v="2000404"/>
    <s v="Sofortrechnung"/>
    <s v="eam\bekir.ahmed"/>
    <x v="0"/>
    <s v="27898"/>
    <s v="Websend BV"/>
    <x v="1"/>
    <s v="4"/>
    <s v="101030355"/>
    <x v="57"/>
    <s v="Samsung A256B A25 5G 256GB"/>
    <n v="5"/>
    <n v="189"/>
    <n v="197"/>
    <n v="985"/>
    <n v="8"/>
    <n v="40"/>
    <n v="4.0599999999999996"/>
    <s v="V0164"/>
    <x v="4"/>
    <s v="KPUD"/>
    <s v="EXP"/>
    <s v="Geräte"/>
    <x v="4"/>
    <n v="5"/>
    <n v="189"/>
    <n v="197"/>
    <n v="985"/>
    <n v="8"/>
    <n v="40"/>
    <n v="4.060913705583756E-2"/>
    <n v="1"/>
    <m/>
    <x v="0"/>
    <s v="Nein"/>
    <x v="0"/>
  </r>
  <r>
    <n v="14572263"/>
    <x v="3"/>
    <x v="0"/>
    <n v="2000405"/>
    <s v="Sofortrechnung"/>
    <s v="eam\bekir.ahmed"/>
    <x v="2"/>
    <s v="30087"/>
    <s v="DSW-Telekommunikation GmbH"/>
    <x v="1"/>
    <s v="1"/>
    <s v="100302929"/>
    <x v="414"/>
    <s v="Apple iPhone 15 Pro Max 256GB"/>
    <n v="1"/>
    <n v="981.91179999999997"/>
    <n v="999"/>
    <n v="999"/>
    <n v="17.088200000000001"/>
    <n v="17.09"/>
    <n v="1.71"/>
    <s v="V0161"/>
    <x v="7"/>
    <s v="KVAB30"/>
    <s v="FHK"/>
    <s v="Geräte"/>
    <x v="2"/>
    <n v="1"/>
    <n v="981.91179999999997"/>
    <n v="999"/>
    <n v="999"/>
    <n v="17.088200000000001"/>
    <n v="17.09"/>
    <n v="1.7107107107107108E-2"/>
    <n v="1"/>
    <m/>
    <x v="0"/>
    <s v="Nein"/>
    <x v="0"/>
  </r>
  <r>
    <n v="14572292"/>
    <x v="3"/>
    <x v="0"/>
    <n v="2000406"/>
    <s v="Sofortrechnung"/>
    <s v="eam\bekir.ahmed"/>
    <x v="2"/>
    <s v="23522"/>
    <s v="Baytel"/>
    <x v="1"/>
    <s v="1"/>
    <s v="100303138"/>
    <x v="357"/>
    <s v="Apple iPhone 16 Pro Max 256GB"/>
    <n v="1"/>
    <n v="1088.1931999999999"/>
    <n v="1125"/>
    <n v="1125"/>
    <n v="36.806800000000003"/>
    <n v="36.81"/>
    <n v="3.27"/>
    <s v="V0163"/>
    <x v="11"/>
    <s v="KVAB30"/>
    <s v="FHK"/>
    <s v="Geräte"/>
    <x v="2"/>
    <n v="1"/>
    <n v="1088.1931999999999"/>
    <n v="1125"/>
    <n v="1125"/>
    <n v="36.806800000000003"/>
    <n v="36.81"/>
    <n v="3.2719999999999999E-2"/>
    <n v="1"/>
    <m/>
    <x v="0"/>
    <s v="Nein"/>
    <x v="0"/>
  </r>
  <r>
    <n v="14572078"/>
    <x v="3"/>
    <x v="0"/>
    <n v="2000407"/>
    <s v="Sofortrechnung"/>
    <s v="eam\bekir.ahmed"/>
    <x v="2"/>
    <s v="30763"/>
    <s v="Techboxx Shop RM GmbH"/>
    <x v="5"/>
    <s v="1"/>
    <s v="602140001"/>
    <x v="415"/>
    <m/>
    <n v="20"/>
    <n v="4.5"/>
    <n v="4.9000000000000004"/>
    <n v="98"/>
    <n v="0.4"/>
    <n v="8"/>
    <n v="8.16"/>
    <s v="V0157"/>
    <x v="18"/>
    <s v="KÜB14"/>
    <s v="FHK"/>
    <s v="Prepaid"/>
    <x v="12"/>
    <n v="20"/>
    <n v="4.5"/>
    <n v="4.9000000000000004"/>
    <n v="98"/>
    <n v="0.4"/>
    <n v="8"/>
    <n v="8.1632653061224483E-2"/>
    <n v="1"/>
    <m/>
    <x v="0"/>
    <s v="Nein"/>
    <x v="0"/>
  </r>
  <r>
    <n v="14572078"/>
    <x v="3"/>
    <x v="0"/>
    <n v="2000407"/>
    <s v="Sofortrechnung"/>
    <s v="eam\bekir.ahmed"/>
    <x v="2"/>
    <s v="30763"/>
    <s v="Techboxx Shop RM GmbH"/>
    <x v="1"/>
    <s v="2"/>
    <s v="101030661"/>
    <x v="146"/>
    <s v="Samsung A165F A16 128GB"/>
    <n v="3"/>
    <n v="116.04640000000001"/>
    <n v="129"/>
    <n v="387"/>
    <n v="12.9536"/>
    <n v="38.86"/>
    <n v="10.039999999999999"/>
    <s v="V0157"/>
    <x v="18"/>
    <s v="KÜB14"/>
    <s v="FHK"/>
    <s v="Geräte"/>
    <x v="12"/>
    <n v="3"/>
    <n v="116.04640000000001"/>
    <n v="129"/>
    <n v="387"/>
    <n v="12.9536"/>
    <n v="38.86"/>
    <n v="0.10041343669250646"/>
    <n v="1"/>
    <m/>
    <x v="0"/>
    <s v="Nein"/>
    <x v="0"/>
  </r>
  <r>
    <n v="14572078"/>
    <x v="3"/>
    <x v="0"/>
    <n v="2000407"/>
    <s v="Sofortrechnung"/>
    <s v="eam\bekir.ahmed"/>
    <x v="2"/>
    <s v="30763"/>
    <s v="Techboxx Shop RM GmbH"/>
    <x v="0"/>
    <s v="3"/>
    <s v="202140003"/>
    <x v="416"/>
    <s v="Telekom Speedport Smart 3  R"/>
    <n v="20"/>
    <n v="52.86"/>
    <n v="59.99"/>
    <n v="1199.8"/>
    <n v="7.13"/>
    <n v="142.6"/>
    <n v="11.88"/>
    <s v="V0157"/>
    <x v="18"/>
    <s v="KÜB14"/>
    <s v="FHK"/>
    <s v="Zubehör"/>
    <x v="12"/>
    <n v="20"/>
    <n v="52.86"/>
    <n v="59.99"/>
    <n v="1199.8"/>
    <n v="7.13"/>
    <n v="142.6"/>
    <n v="0.11885314219036507"/>
    <n v="1"/>
    <m/>
    <x v="0"/>
    <s v="Nein"/>
    <x v="0"/>
  </r>
  <r>
    <n v="14572073"/>
    <x v="3"/>
    <x v="0"/>
    <n v="2000408"/>
    <s v="Sofortrechnung"/>
    <s v="Yasar.Yigitbilek"/>
    <x v="1"/>
    <s v="20454"/>
    <s v="Motion TM Vertriebs GmbH"/>
    <x v="1"/>
    <s v="1"/>
    <s v="101030104"/>
    <x v="304"/>
    <s v="Samsung G736B Xcover 6 Pro 5G 128GB EE"/>
    <n v="5"/>
    <n v="310.17649999999998"/>
    <n v="319"/>
    <n v="1595"/>
    <n v="8.8234999999999992"/>
    <n v="44.12"/>
    <n v="2.76"/>
    <s v="V0164"/>
    <x v="4"/>
    <s v="KABB14"/>
    <s v="GRK"/>
    <s v="Geräte"/>
    <x v="4"/>
    <n v="5"/>
    <n v="310.17649999999998"/>
    <n v="319"/>
    <n v="1595"/>
    <n v="8.8234999999999992"/>
    <n v="44.12"/>
    <n v="2.766144200626959E-2"/>
    <n v="1"/>
    <m/>
    <x v="0"/>
    <s v="Nein"/>
    <x v="0"/>
  </r>
  <r>
    <n v="14572073"/>
    <x v="3"/>
    <x v="0"/>
    <n v="2000408"/>
    <s v="Sofortrechnung"/>
    <s v="Yasar.Yigitbilek"/>
    <x v="1"/>
    <s v="20454"/>
    <s v="Motion TM Vertriebs GmbH"/>
    <x v="1"/>
    <s v="2"/>
    <s v="100303148"/>
    <x v="196"/>
    <s v="Apple iPhone 15 Pro 512GB"/>
    <n v="1"/>
    <n v="944.7826"/>
    <n v="1039"/>
    <n v="1039"/>
    <n v="94.217399999999998"/>
    <n v="94.22"/>
    <n v="9.06"/>
    <s v="V0164"/>
    <x v="4"/>
    <s v="KABB14"/>
    <s v="GRK"/>
    <s v="Geräte"/>
    <x v="4"/>
    <n v="1"/>
    <n v="944.7826"/>
    <n v="1039"/>
    <n v="1039"/>
    <n v="94.217399999999998"/>
    <n v="94.22"/>
    <n v="9.0683349374398453E-2"/>
    <n v="1"/>
    <m/>
    <x v="0"/>
    <s v="Nein"/>
    <x v="0"/>
  </r>
  <r>
    <n v="14572676"/>
    <x v="3"/>
    <x v="0"/>
    <n v="2000409"/>
    <s v="Sofortrechnung"/>
    <s v="Yasar.Yigitbilek"/>
    <x v="1"/>
    <s v="20454"/>
    <s v="Motion TM Vertriebs GmbH"/>
    <x v="0"/>
    <s v="1"/>
    <s v="200370067"/>
    <x v="374"/>
    <s v="Huawei Watch GT4 46mm (Phoinix-B19F)"/>
    <n v="2"/>
    <n v="125.8"/>
    <n v="135"/>
    <n v="270"/>
    <n v="9.1999999999999993"/>
    <n v="18.399999999999999"/>
    <n v="6.81"/>
    <s v="V0164"/>
    <x v="4"/>
    <s v="KABB14"/>
    <s v="GRK"/>
    <s v="Zubehör"/>
    <x v="4"/>
    <n v="2"/>
    <n v="125.8"/>
    <n v="135"/>
    <n v="270"/>
    <n v="9.1999999999999993"/>
    <n v="18.399999999999999"/>
    <n v="6.8148148148148138E-2"/>
    <n v="1"/>
    <m/>
    <x v="0"/>
    <s v="Nein"/>
    <x v="0"/>
  </r>
  <r>
    <n v="14572676"/>
    <x v="3"/>
    <x v="0"/>
    <n v="2000409"/>
    <s v="Sofortrechnung"/>
    <s v="Yasar.Yigitbilek"/>
    <x v="1"/>
    <s v="20454"/>
    <s v="Motion TM Vertriebs GmbH"/>
    <x v="0"/>
    <s v="2"/>
    <s v="200300455"/>
    <x v="198"/>
    <s v="nach Aufnahme in Preisliste pflegen"/>
    <n v="2"/>
    <n v="660"/>
    <n v="675"/>
    <n v="1350"/>
    <n v="15"/>
    <n v="30"/>
    <n v="2.2200000000000002"/>
    <s v="V0164"/>
    <x v="4"/>
    <s v="KABB14"/>
    <s v="GRK"/>
    <s v="Zubehör"/>
    <x v="4"/>
    <n v="2"/>
    <n v="660"/>
    <n v="675"/>
    <n v="1350"/>
    <n v="15"/>
    <n v="30"/>
    <n v="2.2222222222222223E-2"/>
    <n v="1"/>
    <m/>
    <x v="0"/>
    <s v="Nein"/>
    <x v="0"/>
  </r>
  <r>
    <n v="14571699"/>
    <x v="3"/>
    <x v="0"/>
    <n v="2000410"/>
    <s v="Sofortrechnung"/>
    <s v="eam\bekir.ahmed"/>
    <x v="1"/>
    <s v="21493"/>
    <s v="Cyberport SE"/>
    <x v="1"/>
    <s v="1"/>
    <s v="100060677"/>
    <x v="115"/>
    <s v="Google Pixel 8 Pro 128GB"/>
    <n v="50"/>
    <n v="414.75200000000001"/>
    <n v="439"/>
    <n v="21950"/>
    <n v="24.248000000000001"/>
    <n v="1212.4000000000001"/>
    <n v="5.52"/>
    <s v="V0012"/>
    <x v="1"/>
    <s v="KÜB14"/>
    <s v="GRK"/>
    <s v="Geräte"/>
    <x v="1"/>
    <n v="50"/>
    <n v="414.75200000000001"/>
    <n v="439"/>
    <n v="21950"/>
    <n v="24.248000000000001"/>
    <n v="1212.4000000000001"/>
    <n v="5.5234624145785879E-2"/>
    <n v="1"/>
    <m/>
    <x v="0"/>
    <s v="Nein"/>
    <x v="0"/>
  </r>
  <r>
    <n v="14571947"/>
    <x v="3"/>
    <x v="0"/>
    <n v="2000411"/>
    <s v="Sofortrechnung"/>
    <s v="eam\bekir.ahmed"/>
    <x v="1"/>
    <s v="21493"/>
    <s v="Cyberport SE"/>
    <x v="0"/>
    <s v="1"/>
    <s v="200370059"/>
    <x v="417"/>
    <s v="Huawei Watch 4 Pro Classic (Medes-L19L)"/>
    <n v="1"/>
    <n v="285.78070000000002"/>
    <n v="289"/>
    <n v="289"/>
    <n v="3.2193000000000001"/>
    <n v="3.22"/>
    <n v="1.1100000000000001"/>
    <s v="V0012"/>
    <x v="1"/>
    <s v="KÜB14"/>
    <s v="GRK"/>
    <s v="Zubehör"/>
    <x v="1"/>
    <n v="1"/>
    <n v="285.78070000000002"/>
    <n v="289"/>
    <n v="289"/>
    <n v="3.2193000000000001"/>
    <n v="3.22"/>
    <n v="1.1141868512110728E-2"/>
    <n v="1"/>
    <m/>
    <x v="0"/>
    <s v="Nein"/>
    <x v="0"/>
  </r>
  <r>
    <n v="14572126"/>
    <x v="3"/>
    <x v="0"/>
    <n v="2000412"/>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2126"/>
    <x v="3"/>
    <x v="0"/>
    <n v="2000412"/>
    <s v="Sofortrechnung"/>
    <s v="eam\mustafa.oezer"/>
    <x v="1"/>
    <s v="23701"/>
    <s v="DastroMedia GmbH"/>
    <x v="1"/>
    <s v="2"/>
    <s v="101030248"/>
    <x v="152"/>
    <s v="Samsung A546B A54 5G 128GB"/>
    <n v="1"/>
    <n v="220"/>
    <n v="244"/>
    <n v="244"/>
    <n v="24"/>
    <n v="24"/>
    <n v="9.83"/>
    <s v="V0042"/>
    <x v="5"/>
    <s v="KABB5"/>
    <s v="GRK"/>
    <s v="Geräte"/>
    <x v="5"/>
    <n v="1"/>
    <n v="220"/>
    <n v="244"/>
    <n v="244"/>
    <n v="24"/>
    <n v="24"/>
    <n v="9.8360655737704916E-2"/>
    <n v="1"/>
    <m/>
    <x v="0"/>
    <s v="Nein"/>
    <x v="0"/>
  </r>
  <r>
    <n v="14572389"/>
    <x v="3"/>
    <x v="0"/>
    <n v="2000413"/>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2389"/>
    <x v="3"/>
    <x v="0"/>
    <n v="2000413"/>
    <s v="Sofortrechnung"/>
    <s v="eam\mustafa.oezer"/>
    <x v="1"/>
    <s v="23701"/>
    <s v="DastroMedia GmbH"/>
    <x v="1"/>
    <s v="2"/>
    <s v="100034559"/>
    <x v="27"/>
    <s v="Samsung F946B Z Fold5 5G 256GB"/>
    <n v="1"/>
    <n v="970.94269999999995"/>
    <n v="815"/>
    <n v="815"/>
    <n v="-155.9427"/>
    <n v="-155.94"/>
    <n v="-19.13"/>
    <s v="V0042"/>
    <x v="5"/>
    <s v="KABB5"/>
    <s v="GRK"/>
    <s v="Geräte"/>
    <x v="5"/>
    <n v="1"/>
    <n v="970.94269999999995"/>
    <n v="815"/>
    <n v="815"/>
    <n v="-155.9427"/>
    <n v="-155.94"/>
    <n v="-0.19133742331288342"/>
    <n v="1"/>
    <m/>
    <x v="0"/>
    <s v="Nein"/>
    <x v="1"/>
  </r>
  <r>
    <n v="14572688"/>
    <x v="3"/>
    <x v="0"/>
    <n v="2000414"/>
    <s v="Sofortrechnung"/>
    <s v="eam\bekir.ahmed"/>
    <x v="0"/>
    <s v="30222"/>
    <s v="VOF A&amp;Z Telecom"/>
    <x v="3"/>
    <s v="1"/>
    <s v="900010011"/>
    <x v="36"/>
    <s v="Sonstiges"/>
    <n v="1"/>
    <n v="0"/>
    <n v="10"/>
    <n v="10"/>
    <n v="10"/>
    <n v="10"/>
    <m/>
    <s v="V0164"/>
    <x v="4"/>
    <s v="KPUD"/>
    <s v="EXP"/>
    <s v="Sonstige"/>
    <x v="4"/>
    <n v="1"/>
    <n v="0"/>
    <n v="10"/>
    <n v="10"/>
    <n v="10"/>
    <n v="10"/>
    <n v="1"/>
    <n v="1"/>
    <m/>
    <x v="2"/>
    <s v="Ja"/>
    <x v="0"/>
  </r>
  <r>
    <n v="14572688"/>
    <x v="3"/>
    <x v="0"/>
    <n v="2000414"/>
    <s v="Sofortrechnung"/>
    <s v="eam\bekir.ahmed"/>
    <x v="0"/>
    <s v="30222"/>
    <s v="VOF A&amp;Z Telecom"/>
    <x v="1"/>
    <s v="2"/>
    <s v="100303135"/>
    <x v="359"/>
    <s v="Apple iPhone 16 Pro Max 256GB"/>
    <n v="1"/>
    <n v="1087"/>
    <n v="1135"/>
    <n v="1135"/>
    <n v="48"/>
    <n v="48"/>
    <n v="4.22"/>
    <s v="V0164"/>
    <x v="4"/>
    <s v="KPUD"/>
    <s v="EXP"/>
    <s v="Geräte"/>
    <x v="4"/>
    <n v="1"/>
    <n v="1087"/>
    <n v="1135"/>
    <n v="1135"/>
    <n v="48"/>
    <n v="48"/>
    <n v="4.2290748898678412E-2"/>
    <n v="1"/>
    <m/>
    <x v="0"/>
    <s v="Nein"/>
    <x v="0"/>
  </r>
  <r>
    <n v="14571874"/>
    <x v="3"/>
    <x v="0"/>
    <n v="2000415"/>
    <s v="Sofortrechnung"/>
    <s v="eam\bekir.ahmed"/>
    <x v="0"/>
    <s v="30937"/>
    <s v="MG Manager S.A."/>
    <x v="1"/>
    <s v="1"/>
    <s v="101690298"/>
    <x v="327"/>
    <s v="Xiaomi Redmi Note 13 Pro+ 5G 12GB/512GB"/>
    <n v="30"/>
    <n v="272"/>
    <n v="279"/>
    <n v="8370"/>
    <n v="7"/>
    <n v="210"/>
    <n v="2.5"/>
    <s v="V0027"/>
    <x v="9"/>
    <s v="KPUD"/>
    <s v="EXP"/>
    <s v="Geräte"/>
    <x v="7"/>
    <n v="30"/>
    <n v="272"/>
    <n v="279"/>
    <n v="8370"/>
    <n v="7"/>
    <n v="210"/>
    <n v="2.5089605734767026E-2"/>
    <n v="1"/>
    <m/>
    <x v="0"/>
    <s v="Nein"/>
    <x v="0"/>
  </r>
  <r>
    <n v="14571874"/>
    <x v="3"/>
    <x v="0"/>
    <n v="2000415"/>
    <s v="Sofortrechnung"/>
    <s v="eam\bekir.ahmed"/>
    <x v="0"/>
    <s v="30937"/>
    <s v="MG Manager S.A."/>
    <x v="1"/>
    <s v="2"/>
    <s v="101690322"/>
    <x v="283"/>
    <s v="Xiaomi 14T Pro 5G 12GB/512GB"/>
    <n v="2"/>
    <n v="495"/>
    <n v="508"/>
    <n v="1016"/>
    <n v="13"/>
    <n v="26"/>
    <n v="2.5499999999999998"/>
    <s v="V0027"/>
    <x v="9"/>
    <s v="KPUD"/>
    <s v="EXP"/>
    <s v="Geräte"/>
    <x v="7"/>
    <n v="2"/>
    <n v="495"/>
    <n v="508"/>
    <n v="1016"/>
    <n v="13"/>
    <n v="26"/>
    <n v="2.5590551181102362E-2"/>
    <n v="1"/>
    <m/>
    <x v="0"/>
    <s v="Nein"/>
    <x v="0"/>
  </r>
  <r>
    <n v="14571874"/>
    <x v="3"/>
    <x v="0"/>
    <n v="2000415"/>
    <s v="Sofortrechnung"/>
    <s v="eam\bekir.ahmed"/>
    <x v="0"/>
    <s v="30937"/>
    <s v="MG Manager S.A."/>
    <x v="1"/>
    <s v="3"/>
    <s v="101690287"/>
    <x v="272"/>
    <s v="Xiaomi POCO X6 5G 8GB/256GB"/>
    <n v="20"/>
    <n v="177"/>
    <n v="187"/>
    <n v="3740"/>
    <n v="10"/>
    <n v="200"/>
    <n v="5.34"/>
    <s v="V0027"/>
    <x v="9"/>
    <s v="KPUD"/>
    <s v="EXP"/>
    <s v="Geräte"/>
    <x v="7"/>
    <n v="20"/>
    <n v="177"/>
    <n v="187"/>
    <n v="3740"/>
    <n v="10"/>
    <n v="200"/>
    <n v="5.3475935828877004E-2"/>
    <n v="1"/>
    <m/>
    <x v="0"/>
    <s v="Nein"/>
    <x v="0"/>
  </r>
  <r>
    <n v="14571874"/>
    <x v="3"/>
    <x v="0"/>
    <n v="2000415"/>
    <s v="Sofortrechnung"/>
    <s v="eam\bekir.ahmed"/>
    <x v="0"/>
    <s v="30937"/>
    <s v="MG Manager S.A."/>
    <x v="1"/>
    <s v="4"/>
    <s v="100690603"/>
    <x v="226"/>
    <s v="Xiaomi Redmi Note 13 Pro+ 5G 12GB/512GB"/>
    <n v="10"/>
    <n v="273.26979999999998"/>
    <n v="279"/>
    <n v="2790"/>
    <n v="5.7302"/>
    <n v="57.3"/>
    <n v="2.0499999999999998"/>
    <s v="V0027"/>
    <x v="9"/>
    <s v="KPUD"/>
    <s v="EXP"/>
    <s v="Geräte"/>
    <x v="7"/>
    <n v="10"/>
    <n v="273.26979999999998"/>
    <n v="279"/>
    <n v="2790"/>
    <n v="5.7302"/>
    <n v="57.3"/>
    <n v="2.0537634408602151E-2"/>
    <n v="1"/>
    <m/>
    <x v="0"/>
    <s v="Nein"/>
    <x v="0"/>
  </r>
  <r>
    <n v="14571874"/>
    <x v="3"/>
    <x v="0"/>
    <n v="2000415"/>
    <s v="Sofortrechnung"/>
    <s v="eam\bekir.ahmed"/>
    <x v="0"/>
    <s v="30937"/>
    <s v="MG Manager S.A."/>
    <x v="1"/>
    <s v="5"/>
    <s v="101030654"/>
    <x v="44"/>
    <s v="Samsung X216B Tab A9+ 5G 128GB"/>
    <n v="10"/>
    <n v="179"/>
    <n v="202"/>
    <n v="2020"/>
    <n v="23"/>
    <n v="230"/>
    <n v="11.38"/>
    <s v="V0027"/>
    <x v="9"/>
    <s v="KPUD"/>
    <s v="EXP"/>
    <s v="Geräte"/>
    <x v="7"/>
    <n v="10"/>
    <n v="179"/>
    <n v="202"/>
    <n v="2020"/>
    <n v="23"/>
    <n v="230"/>
    <n v="0.11386138613861387"/>
    <n v="1"/>
    <m/>
    <x v="0"/>
    <s v="Nein"/>
    <x v="0"/>
  </r>
  <r>
    <n v="14571874"/>
    <x v="3"/>
    <x v="0"/>
    <n v="2000415"/>
    <s v="Sofortrechnung"/>
    <s v="eam\bekir.ahmed"/>
    <x v="0"/>
    <s v="30937"/>
    <s v="MG Manager S.A."/>
    <x v="1"/>
    <s v="6"/>
    <s v="100034614"/>
    <x v="29"/>
    <s v="Samsung X510N Tab S9 FE 256GB [WiFi]"/>
    <n v="2"/>
    <n v="332"/>
    <n v="357"/>
    <n v="714"/>
    <n v="25"/>
    <n v="50"/>
    <n v="7"/>
    <s v="V0027"/>
    <x v="9"/>
    <s v="KPUD"/>
    <s v="EXP"/>
    <s v="Geräte"/>
    <x v="7"/>
    <n v="2"/>
    <n v="332"/>
    <n v="357"/>
    <n v="714"/>
    <n v="25"/>
    <n v="50"/>
    <n v="7.0028011204481794E-2"/>
    <n v="1"/>
    <m/>
    <x v="0"/>
    <s v="Nein"/>
    <x v="0"/>
  </r>
  <r>
    <n v="14571874"/>
    <x v="3"/>
    <x v="0"/>
    <n v="2000415"/>
    <s v="Sofortrechnung"/>
    <s v="eam\bekir.ahmed"/>
    <x v="0"/>
    <s v="30937"/>
    <s v="MG Manager S.A."/>
    <x v="1"/>
    <s v="7"/>
    <s v="101690276"/>
    <x v="418"/>
    <s v="Xiaomi POCO F6 5G 8GB/256GB"/>
    <n v="5"/>
    <n v="279.91669999999999"/>
    <n v="272"/>
    <n v="1360"/>
    <n v="-7.9166999999999996"/>
    <n v="-39.58"/>
    <n v="-2.91"/>
    <s v="V0027"/>
    <x v="9"/>
    <s v="KPUD"/>
    <s v="EXP"/>
    <s v="Geräte"/>
    <x v="7"/>
    <n v="5"/>
    <n v="279.91669999999999"/>
    <n v="272"/>
    <n v="1360"/>
    <n v="-7.9166999999999996"/>
    <n v="-39.58"/>
    <n v="-2.9102941176470588E-2"/>
    <n v="1"/>
    <m/>
    <x v="0"/>
    <s v="Nein"/>
    <x v="1"/>
  </r>
  <r>
    <n v="14571874"/>
    <x v="3"/>
    <x v="0"/>
    <n v="2000415"/>
    <s v="Sofortrechnung"/>
    <s v="eam\bekir.ahmed"/>
    <x v="0"/>
    <s v="30937"/>
    <s v="MG Manager S.A."/>
    <x v="1"/>
    <s v="8"/>
    <s v="101060028"/>
    <x v="191"/>
    <s v="Google Pixel 8 Pro 128GB"/>
    <n v="1"/>
    <n v="417"/>
    <n v="436"/>
    <n v="436"/>
    <n v="19"/>
    <n v="19"/>
    <n v="4.3499999999999996"/>
    <s v="V0027"/>
    <x v="9"/>
    <s v="KPUD"/>
    <s v="EXP"/>
    <s v="Geräte"/>
    <x v="7"/>
    <n v="1"/>
    <n v="417"/>
    <n v="436"/>
    <n v="436"/>
    <n v="19"/>
    <n v="19"/>
    <n v="4.3577981651376149E-2"/>
    <n v="1"/>
    <m/>
    <x v="0"/>
    <s v="Nein"/>
    <x v="0"/>
  </r>
  <r>
    <n v="14571874"/>
    <x v="3"/>
    <x v="0"/>
    <n v="2000415"/>
    <s v="Sofortrechnung"/>
    <s v="eam\bekir.ahmed"/>
    <x v="0"/>
    <s v="30937"/>
    <s v="MG Manager S.A."/>
    <x v="1"/>
    <s v="9"/>
    <s v="100690580"/>
    <x v="419"/>
    <s v="Xiaomi Redmi 13C 4GB/128GB"/>
    <n v="5"/>
    <n v="81"/>
    <n v="86"/>
    <n v="430"/>
    <n v="5"/>
    <n v="25"/>
    <n v="5.81"/>
    <s v="V0027"/>
    <x v="9"/>
    <s v="KPUD"/>
    <s v="EXP"/>
    <s v="Geräte"/>
    <x v="7"/>
    <n v="5"/>
    <n v="81"/>
    <n v="86"/>
    <n v="430"/>
    <n v="5"/>
    <n v="25"/>
    <n v="5.8139534883720929E-2"/>
    <n v="1"/>
    <m/>
    <x v="0"/>
    <s v="Nein"/>
    <x v="0"/>
  </r>
  <r>
    <n v="14571874"/>
    <x v="3"/>
    <x v="0"/>
    <n v="2000415"/>
    <s v="Sofortrechnung"/>
    <s v="eam\bekir.ahmed"/>
    <x v="0"/>
    <s v="30937"/>
    <s v="MG Manager S.A."/>
    <x v="1"/>
    <s v="10"/>
    <s v="100050277"/>
    <x v="267"/>
    <s v="Motorola Edge 50 Neo 5G 512GB"/>
    <n v="2"/>
    <n v="235"/>
    <n v="252"/>
    <n v="504"/>
    <n v="17"/>
    <n v="34"/>
    <n v="6.74"/>
    <s v="V0027"/>
    <x v="9"/>
    <s v="KPUD"/>
    <s v="EXP"/>
    <s v="Geräte"/>
    <x v="7"/>
    <n v="2"/>
    <n v="235"/>
    <n v="252"/>
    <n v="504"/>
    <n v="17"/>
    <n v="34"/>
    <n v="6.7460317460317457E-2"/>
    <n v="1"/>
    <m/>
    <x v="0"/>
    <s v="Nein"/>
    <x v="0"/>
  </r>
  <r>
    <n v="14571874"/>
    <x v="3"/>
    <x v="0"/>
    <n v="2000415"/>
    <s v="Sofortrechnung"/>
    <s v="eam\bekir.ahmed"/>
    <x v="0"/>
    <s v="30937"/>
    <s v="MG Manager S.A."/>
    <x v="1"/>
    <s v="11"/>
    <s v="101690228"/>
    <x v="47"/>
    <s v="Xiaomi POCO X6 5G 8GB/256GB"/>
    <n v="20"/>
    <n v="177"/>
    <n v="187"/>
    <n v="3740"/>
    <n v="10"/>
    <n v="200"/>
    <n v="5.34"/>
    <s v="V0027"/>
    <x v="9"/>
    <s v="KPUD"/>
    <s v="EXP"/>
    <s v="Geräte"/>
    <x v="7"/>
    <n v="20"/>
    <n v="177"/>
    <n v="187"/>
    <n v="3740"/>
    <n v="10"/>
    <n v="200"/>
    <n v="5.3475935828877004E-2"/>
    <n v="1"/>
    <m/>
    <x v="0"/>
    <s v="Nein"/>
    <x v="0"/>
  </r>
  <r>
    <n v="14571874"/>
    <x v="3"/>
    <x v="0"/>
    <n v="2000415"/>
    <s v="Sofortrechnung"/>
    <s v="eam\bekir.ahmed"/>
    <x v="0"/>
    <s v="30937"/>
    <s v="MG Manager S.A."/>
    <x v="1"/>
    <s v="12"/>
    <s v="101690202"/>
    <x v="375"/>
    <s v="Xiaomi Redmi 13C 4GB/128GB"/>
    <n v="5"/>
    <n v="76"/>
    <n v="82"/>
    <n v="410"/>
    <n v="6"/>
    <n v="30"/>
    <n v="7.31"/>
    <s v="V0027"/>
    <x v="9"/>
    <s v="KPUD"/>
    <s v="EXP"/>
    <s v="Geräte"/>
    <x v="7"/>
    <n v="5"/>
    <n v="76"/>
    <n v="82"/>
    <n v="410"/>
    <n v="6"/>
    <n v="30"/>
    <n v="7.3170731707317069E-2"/>
    <n v="1"/>
    <m/>
    <x v="0"/>
    <s v="Nein"/>
    <x v="0"/>
  </r>
  <r>
    <n v="14571874"/>
    <x v="3"/>
    <x v="0"/>
    <n v="2000415"/>
    <s v="Sofortrechnung"/>
    <s v="eam\bekir.ahmed"/>
    <x v="0"/>
    <s v="30937"/>
    <s v="MG Manager S.A."/>
    <x v="1"/>
    <s v="13"/>
    <s v="101690278"/>
    <x v="110"/>
    <s v="Xiaomi POCO F6 5G 12GB/512GB"/>
    <n v="5"/>
    <n v="277"/>
    <n v="294"/>
    <n v="1470"/>
    <n v="17"/>
    <n v="85"/>
    <n v="5.78"/>
    <s v="V0027"/>
    <x v="9"/>
    <s v="KPUD"/>
    <s v="EXP"/>
    <s v="Geräte"/>
    <x v="7"/>
    <n v="5"/>
    <n v="277"/>
    <n v="294"/>
    <n v="1470"/>
    <n v="17"/>
    <n v="85"/>
    <n v="5.7823129251700682E-2"/>
    <n v="1"/>
    <m/>
    <x v="0"/>
    <s v="Nein"/>
    <x v="0"/>
  </r>
  <r>
    <n v="14571874"/>
    <x v="3"/>
    <x v="0"/>
    <n v="2000415"/>
    <s v="Sofortrechnung"/>
    <s v="eam\bekir.ahmed"/>
    <x v="0"/>
    <s v="30937"/>
    <s v="MG Manager S.A."/>
    <x v="1"/>
    <s v="14"/>
    <s v="101690351"/>
    <x v="368"/>
    <s v="Xiaomi Redmi 13C 4GB/128GB"/>
    <n v="5"/>
    <n v="76"/>
    <n v="82"/>
    <n v="410"/>
    <n v="6"/>
    <n v="30"/>
    <n v="7.31"/>
    <s v="V0027"/>
    <x v="9"/>
    <s v="KPUD"/>
    <s v="EXP"/>
    <s v="Geräte"/>
    <x v="7"/>
    <n v="5"/>
    <n v="76"/>
    <n v="82"/>
    <n v="410"/>
    <n v="6"/>
    <n v="30"/>
    <n v="7.3170731707317069E-2"/>
    <n v="1"/>
    <m/>
    <x v="0"/>
    <s v="Nein"/>
    <x v="0"/>
  </r>
  <r>
    <n v="14571874"/>
    <x v="3"/>
    <x v="0"/>
    <n v="2000415"/>
    <s v="Sofortrechnung"/>
    <s v="eam\bekir.ahmed"/>
    <x v="0"/>
    <s v="30937"/>
    <s v="MG Manager S.A."/>
    <x v="1"/>
    <s v="15"/>
    <s v="100060677"/>
    <x v="115"/>
    <s v="Google Pixel 8 Pro 128GB"/>
    <n v="1"/>
    <n v="414.75200000000001"/>
    <n v="442"/>
    <n v="442"/>
    <n v="27.248000000000001"/>
    <n v="27.25"/>
    <n v="6.16"/>
    <s v="V0027"/>
    <x v="9"/>
    <s v="KPUD"/>
    <s v="EXP"/>
    <s v="Geräte"/>
    <x v="7"/>
    <n v="1"/>
    <n v="414.75200000000001"/>
    <n v="442"/>
    <n v="442"/>
    <n v="27.248000000000001"/>
    <n v="27.25"/>
    <n v="6.1651583710407243E-2"/>
    <n v="1"/>
    <m/>
    <x v="0"/>
    <s v="Nein"/>
    <x v="0"/>
  </r>
  <r>
    <n v="14571874"/>
    <x v="3"/>
    <x v="0"/>
    <n v="2000415"/>
    <s v="Sofortrechnung"/>
    <s v="eam\bekir.ahmed"/>
    <x v="0"/>
    <s v="30937"/>
    <s v="MG Manager S.A."/>
    <x v="1"/>
    <s v="16"/>
    <s v="100060684"/>
    <x v="35"/>
    <s v="Google Pixel 8a 128GB"/>
    <n v="5"/>
    <n v="285"/>
    <n v="307"/>
    <n v="1535"/>
    <n v="22"/>
    <n v="110"/>
    <n v="7.16"/>
    <s v="V0027"/>
    <x v="9"/>
    <s v="KPUD"/>
    <s v="EXP"/>
    <s v="Geräte"/>
    <x v="7"/>
    <n v="5"/>
    <n v="285"/>
    <n v="307"/>
    <n v="1535"/>
    <n v="22"/>
    <n v="110"/>
    <n v="7.1661237785016291E-2"/>
    <n v="1"/>
    <m/>
    <x v="0"/>
    <s v="Nein"/>
    <x v="0"/>
  </r>
  <r>
    <n v="14571874"/>
    <x v="3"/>
    <x v="0"/>
    <n v="2000415"/>
    <s v="Sofortrechnung"/>
    <s v="eam\bekir.ahmed"/>
    <x v="0"/>
    <s v="30937"/>
    <s v="MG Manager S.A."/>
    <x v="1"/>
    <s v="17"/>
    <s v="100690666"/>
    <x v="363"/>
    <s v="Xiaomi Redmi 13C 5G 4GB/128GB"/>
    <n v="10"/>
    <n v="86"/>
    <n v="89"/>
    <n v="890"/>
    <n v="3"/>
    <n v="30"/>
    <n v="3.37"/>
    <s v="V0027"/>
    <x v="9"/>
    <s v="KPUD"/>
    <s v="EXP"/>
    <s v="Geräte"/>
    <x v="7"/>
    <n v="10"/>
    <n v="86"/>
    <n v="89"/>
    <n v="890"/>
    <n v="3"/>
    <n v="30"/>
    <n v="3.3707865168539325E-2"/>
    <n v="1"/>
    <m/>
    <x v="0"/>
    <s v="Nein"/>
    <x v="0"/>
  </r>
  <r>
    <n v="14571958"/>
    <x v="3"/>
    <x v="0"/>
    <n v="2000416"/>
    <s v="Sofortrechnung"/>
    <s v="EAM\Erdal.Bircan"/>
    <x v="0"/>
    <s v="30862"/>
    <s v="POWERLINKS SRLS"/>
    <x v="1"/>
    <s v="1"/>
    <s v="100303120"/>
    <x v="117"/>
    <s v="Apple iPhone 16 Pro 128GB"/>
    <n v="10"/>
    <n v="911.63229999999999"/>
    <n v="915"/>
    <n v="9150"/>
    <n v="3.3677000000000001"/>
    <n v="33.68"/>
    <n v="0.36"/>
    <s v="V0023"/>
    <x v="3"/>
    <s v="VKASSE"/>
    <s v="EXP"/>
    <s v="Geräte"/>
    <x v="3"/>
    <n v="10"/>
    <n v="911.63229999999999"/>
    <n v="915"/>
    <n v="9150"/>
    <n v="3.3677000000000001"/>
    <n v="33.68"/>
    <n v="3.6808743169398908E-3"/>
    <n v="1"/>
    <m/>
    <x v="0"/>
    <s v="Nein"/>
    <x v="0"/>
  </r>
  <r>
    <n v="14571958"/>
    <x v="3"/>
    <x v="0"/>
    <n v="2000416"/>
    <s v="Sofortrechnung"/>
    <s v="EAM\Erdal.Bircan"/>
    <x v="0"/>
    <s v="30862"/>
    <s v="POWERLINKS SRLS"/>
    <x v="1"/>
    <s v="2"/>
    <s v="101300308"/>
    <x v="80"/>
    <s v="Apple iPhone 16 Pro Max 256GB"/>
    <n v="20"/>
    <n v="1065.5192"/>
    <n v="1105"/>
    <n v="22100"/>
    <n v="39.480800000000002"/>
    <n v="789.62"/>
    <n v="3.57"/>
    <s v="V0023"/>
    <x v="3"/>
    <s v="VKASSE"/>
    <s v="EXP"/>
    <s v="Geräte"/>
    <x v="3"/>
    <n v="20"/>
    <n v="1065.5192"/>
    <n v="1105"/>
    <n v="22100"/>
    <n v="39.480800000000002"/>
    <n v="789.62"/>
    <n v="3.5729411764705885E-2"/>
    <n v="1"/>
    <m/>
    <x v="0"/>
    <s v="Nein"/>
    <x v="0"/>
  </r>
  <r>
    <n v="14571958"/>
    <x v="3"/>
    <x v="0"/>
    <n v="2000416"/>
    <s v="Sofortrechnung"/>
    <s v="EAM\Erdal.Bircan"/>
    <x v="0"/>
    <s v="30862"/>
    <s v="POWERLINKS SRLS"/>
    <x v="1"/>
    <s v="3"/>
    <s v="100303121"/>
    <x v="121"/>
    <s v="Apple iPhone 16 Pro 128GB"/>
    <n v="10"/>
    <n v="912.70759999999996"/>
    <n v="915"/>
    <n v="9150"/>
    <n v="2.2924000000000002"/>
    <n v="22.92"/>
    <n v="0.25"/>
    <s v="V0023"/>
    <x v="3"/>
    <s v="VKASSE"/>
    <s v="EXP"/>
    <s v="Geräte"/>
    <x v="3"/>
    <n v="10"/>
    <n v="912.70759999999996"/>
    <n v="915"/>
    <n v="9150"/>
    <n v="2.2924000000000002"/>
    <n v="22.92"/>
    <n v="2.5049180327868853E-3"/>
    <n v="1"/>
    <m/>
    <x v="0"/>
    <s v="Nein"/>
    <x v="0"/>
  </r>
  <r>
    <n v="14571958"/>
    <x v="3"/>
    <x v="0"/>
    <n v="2000416"/>
    <s v="Sofortrechnung"/>
    <s v="EAM\Erdal.Bircan"/>
    <x v="0"/>
    <s v="30862"/>
    <s v="POWERLINKS SRLS"/>
    <x v="1"/>
    <s v="4"/>
    <s v="100303136"/>
    <x v="215"/>
    <s v="Apple iPhone 16 Pro Max 256GB"/>
    <n v="10"/>
    <n v="1087"/>
    <n v="1105"/>
    <n v="11050"/>
    <n v="18"/>
    <n v="180"/>
    <n v="1.62"/>
    <s v="V0023"/>
    <x v="3"/>
    <s v="VKASSE"/>
    <s v="EXP"/>
    <s v="Geräte"/>
    <x v="3"/>
    <n v="10"/>
    <n v="1087"/>
    <n v="1105"/>
    <n v="11050"/>
    <n v="18"/>
    <n v="180"/>
    <n v="1.6289592760180997E-2"/>
    <n v="1"/>
    <m/>
    <x v="0"/>
    <s v="Nein"/>
    <x v="0"/>
  </r>
  <r>
    <n v="14571965"/>
    <x v="3"/>
    <x v="0"/>
    <n v="2000417"/>
    <s v="Sofortrechnung"/>
    <s v="EAM\Erdal.Bircan"/>
    <x v="0"/>
    <s v="30862"/>
    <s v="POWERLINKS SRLS"/>
    <x v="1"/>
    <s v="1"/>
    <s v="101030465"/>
    <x v="17"/>
    <s v="Samsung A356B A35 5G 256GB"/>
    <n v="20"/>
    <n v="220"/>
    <n v="235"/>
    <n v="4700"/>
    <n v="15"/>
    <n v="300"/>
    <n v="6.38"/>
    <s v="V0023"/>
    <x v="3"/>
    <s v="VKASSE"/>
    <s v="EXP"/>
    <s v="Geräte"/>
    <x v="3"/>
    <n v="20"/>
    <n v="220"/>
    <n v="235"/>
    <n v="4700"/>
    <n v="15"/>
    <n v="300"/>
    <n v="6.3829787234042548E-2"/>
    <n v="1"/>
    <m/>
    <x v="0"/>
    <s v="Nein"/>
    <x v="0"/>
  </r>
  <r>
    <n v="14571965"/>
    <x v="3"/>
    <x v="0"/>
    <n v="2000417"/>
    <s v="Sofortrechnung"/>
    <s v="EAM\Erdal.Bircan"/>
    <x v="0"/>
    <s v="30862"/>
    <s v="POWERLINKS SRLS"/>
    <x v="1"/>
    <s v="2"/>
    <s v="101030485"/>
    <x v="39"/>
    <s v="Samsung A556B A55 5G 128GB"/>
    <n v="20"/>
    <n v="254.48859999999999"/>
    <n v="262"/>
    <n v="5240"/>
    <n v="7.5114000000000001"/>
    <n v="150.22999999999999"/>
    <n v="2.86"/>
    <s v="V0023"/>
    <x v="3"/>
    <s v="VKASSE"/>
    <s v="EXP"/>
    <s v="Geräte"/>
    <x v="3"/>
    <n v="20"/>
    <n v="254.48859999999999"/>
    <n v="262"/>
    <n v="5240"/>
    <n v="7.5114000000000001"/>
    <n v="150.22999999999999"/>
    <n v="2.8669847328244274E-2"/>
    <n v="1"/>
    <m/>
    <x v="0"/>
    <s v="Nein"/>
    <x v="0"/>
  </r>
  <r>
    <n v="14571965"/>
    <x v="3"/>
    <x v="0"/>
    <n v="2000417"/>
    <s v="Sofortrechnung"/>
    <s v="EAM\Erdal.Bircan"/>
    <x v="0"/>
    <s v="30862"/>
    <s v="POWERLINKS SRLS"/>
    <x v="1"/>
    <s v="3"/>
    <s v="101030457"/>
    <x v="203"/>
    <s v="Samsung A556B A55 5G 128GB"/>
    <n v="20"/>
    <n v="253.26820000000001"/>
    <n v="262"/>
    <n v="5240"/>
    <n v="8.7317999999999998"/>
    <n v="174.64"/>
    <n v="3.33"/>
    <s v="V0023"/>
    <x v="3"/>
    <s v="VKASSE"/>
    <s v="EXP"/>
    <s v="Geräte"/>
    <x v="3"/>
    <n v="20"/>
    <n v="253.26820000000001"/>
    <n v="262"/>
    <n v="5240"/>
    <n v="8.7317999999999998"/>
    <n v="174.64"/>
    <n v="3.3328244274809155E-2"/>
    <n v="1"/>
    <m/>
    <x v="0"/>
    <s v="Nein"/>
    <x v="0"/>
  </r>
  <r>
    <n v="14571965"/>
    <x v="3"/>
    <x v="0"/>
    <n v="2000417"/>
    <s v="Sofortrechnung"/>
    <s v="EAM\Erdal.Bircan"/>
    <x v="0"/>
    <s v="30862"/>
    <s v="POWERLINKS SRLS"/>
    <x v="1"/>
    <s v="4"/>
    <s v="101030492"/>
    <x v="138"/>
    <s v="Samsung A356B A35 5G 256GB"/>
    <n v="20"/>
    <n v="228.69569999999999"/>
    <n v="235"/>
    <n v="4700"/>
    <n v="6.3042999999999996"/>
    <n v="126.09"/>
    <n v="2.68"/>
    <s v="V0023"/>
    <x v="3"/>
    <s v="VKASSE"/>
    <s v="EXP"/>
    <s v="Geräte"/>
    <x v="3"/>
    <n v="20"/>
    <n v="228.69569999999999"/>
    <n v="235"/>
    <n v="4700"/>
    <n v="6.3042999999999996"/>
    <n v="126.09"/>
    <n v="2.6827659574468084E-2"/>
    <n v="1"/>
    <m/>
    <x v="0"/>
    <s v="Nein"/>
    <x v="0"/>
  </r>
  <r>
    <n v="14571965"/>
    <x v="3"/>
    <x v="0"/>
    <n v="2000417"/>
    <s v="Sofortrechnung"/>
    <s v="EAM\Erdal.Bircan"/>
    <x v="0"/>
    <s v="30862"/>
    <s v="POWERLINKS SRLS"/>
    <x v="1"/>
    <s v="5"/>
    <s v="101030458"/>
    <x v="218"/>
    <s v="Samsung A556B A55 5G 256GB"/>
    <n v="20"/>
    <n v="291.64530000000002"/>
    <n v="302"/>
    <n v="6040"/>
    <n v="10.354699999999999"/>
    <n v="207.09"/>
    <n v="3.42"/>
    <s v="V0023"/>
    <x v="3"/>
    <s v="VKASSE"/>
    <s v="EXP"/>
    <s v="Geräte"/>
    <x v="3"/>
    <n v="20"/>
    <n v="291.64530000000002"/>
    <n v="302"/>
    <n v="6040"/>
    <n v="10.354699999999999"/>
    <n v="207.09"/>
    <n v="3.42864238410596E-2"/>
    <n v="1"/>
    <m/>
    <x v="0"/>
    <s v="Nein"/>
    <x v="0"/>
  </r>
  <r>
    <n v="14571965"/>
    <x v="3"/>
    <x v="0"/>
    <n v="2000417"/>
    <s v="Sofortrechnung"/>
    <s v="EAM\Erdal.Bircan"/>
    <x v="0"/>
    <s v="30862"/>
    <s v="POWERLINKS SRLS"/>
    <x v="1"/>
    <s v="6"/>
    <s v="101030481"/>
    <x v="82"/>
    <s v="Samsung A556B A55 5G 128GB"/>
    <n v="10"/>
    <n v="253.2636"/>
    <n v="262"/>
    <n v="2620"/>
    <n v="8.7363999999999997"/>
    <n v="87.36"/>
    <n v="3.33"/>
    <s v="V0023"/>
    <x v="3"/>
    <s v="VKASSE"/>
    <s v="EXP"/>
    <s v="Geräte"/>
    <x v="3"/>
    <n v="10"/>
    <n v="253.2636"/>
    <n v="262"/>
    <n v="2620"/>
    <n v="8.7363999999999997"/>
    <n v="87.36"/>
    <n v="3.3343511450381683E-2"/>
    <n v="1"/>
    <m/>
    <x v="0"/>
    <s v="Nein"/>
    <x v="0"/>
  </r>
  <r>
    <n v="14571965"/>
    <x v="3"/>
    <x v="0"/>
    <n v="2000417"/>
    <s v="Sofortrechnung"/>
    <s v="EAM\Erdal.Bircan"/>
    <x v="0"/>
    <s v="30862"/>
    <s v="POWERLINKS SRLS"/>
    <x v="1"/>
    <s v="7"/>
    <s v="101030500"/>
    <x v="159"/>
    <s v="Samsung A556B A55 5G 256GB"/>
    <n v="10"/>
    <n v="286"/>
    <n v="299"/>
    <n v="2990"/>
    <n v="13"/>
    <n v="130"/>
    <n v="4.34"/>
    <s v="V0023"/>
    <x v="3"/>
    <s v="VKASSE"/>
    <s v="EXP"/>
    <s v="Geräte"/>
    <x v="3"/>
    <n v="10"/>
    <n v="286"/>
    <n v="299"/>
    <n v="2990"/>
    <n v="13"/>
    <n v="130"/>
    <n v="4.3478260869565216E-2"/>
    <n v="1"/>
    <m/>
    <x v="0"/>
    <s v="Nein"/>
    <x v="0"/>
  </r>
  <r>
    <n v="14572014"/>
    <x v="3"/>
    <x v="0"/>
    <n v="2000418"/>
    <s v="Sofortrechnung"/>
    <s v="EAM\Erdal.Bircan"/>
    <x v="0"/>
    <s v="29989"/>
    <s v="ADN Connexion SARL"/>
    <x v="3"/>
    <s v="1"/>
    <s v="900010011"/>
    <x v="36"/>
    <s v="Sonstiges"/>
    <n v="1"/>
    <n v="0"/>
    <n v="20"/>
    <n v="20"/>
    <n v="20"/>
    <n v="20"/>
    <m/>
    <s v="V0018"/>
    <x v="16"/>
    <s v="KPUD"/>
    <s v="EXP"/>
    <s v="Sonstige"/>
    <x v="11"/>
    <n v="1"/>
    <n v="0"/>
    <n v="20"/>
    <n v="20"/>
    <n v="20"/>
    <n v="20"/>
    <n v="1"/>
    <n v="1"/>
    <m/>
    <x v="2"/>
    <s v="Ja"/>
    <x v="0"/>
  </r>
  <r>
    <n v="14572014"/>
    <x v="3"/>
    <x v="0"/>
    <n v="2000418"/>
    <s v="Sofortrechnung"/>
    <s v="EAM\Erdal.Bircan"/>
    <x v="0"/>
    <s v="29989"/>
    <s v="ADN Connexion SARL"/>
    <x v="1"/>
    <s v="2"/>
    <s v="101030455"/>
    <x v="234"/>
    <s v="Samsung A356B A35 5G 128GB"/>
    <n v="1"/>
    <n v="190.3897"/>
    <n v="205"/>
    <n v="205"/>
    <n v="14.610300000000001"/>
    <n v="14.61"/>
    <n v="7.12"/>
    <s v="V0018"/>
    <x v="16"/>
    <s v="KPUD"/>
    <s v="EXP"/>
    <s v="Geräte"/>
    <x v="11"/>
    <n v="1"/>
    <n v="190.3897"/>
    <n v="205"/>
    <n v="205"/>
    <n v="14.610300000000001"/>
    <n v="14.61"/>
    <n v="7.1268292682926823E-2"/>
    <n v="1"/>
    <m/>
    <x v="0"/>
    <s v="Nein"/>
    <x v="0"/>
  </r>
  <r>
    <n v="14572014"/>
    <x v="3"/>
    <x v="0"/>
    <n v="2000418"/>
    <s v="Sofortrechnung"/>
    <s v="EAM\Erdal.Bircan"/>
    <x v="0"/>
    <s v="29989"/>
    <s v="ADN Connexion SARL"/>
    <x v="1"/>
    <s v="3"/>
    <s v="101700027"/>
    <x v="420"/>
    <s v="Oppo A79 5G 4GB/128GB"/>
    <n v="1"/>
    <n v="110.79989999999999"/>
    <n v="115"/>
    <n v="115"/>
    <n v="4.2000999999999999"/>
    <n v="4.2"/>
    <n v="3.65"/>
    <s v="V0018"/>
    <x v="16"/>
    <s v="KPUD"/>
    <s v="EXP"/>
    <s v="Geräte"/>
    <x v="11"/>
    <n v="1"/>
    <n v="110.79989999999999"/>
    <n v="115"/>
    <n v="115"/>
    <n v="4.2000999999999999"/>
    <n v="4.2"/>
    <n v="3.6521739130434785E-2"/>
    <n v="1"/>
    <m/>
    <x v="0"/>
    <s v="Nein"/>
    <x v="0"/>
  </r>
  <r>
    <n v="14572014"/>
    <x v="3"/>
    <x v="0"/>
    <n v="2000418"/>
    <s v="Sofortrechnung"/>
    <s v="EAM\Erdal.Bircan"/>
    <x v="0"/>
    <s v="29989"/>
    <s v="ADN Connexion SARL"/>
    <x v="1"/>
    <s v="4"/>
    <s v="101030661"/>
    <x v="146"/>
    <s v="Samsung A165F A16 128GB"/>
    <n v="3"/>
    <n v="116.04640000000001"/>
    <n v="124"/>
    <n v="372"/>
    <n v="7.9535999999999998"/>
    <n v="23.86"/>
    <n v="6.41"/>
    <s v="V0018"/>
    <x v="16"/>
    <s v="KPUD"/>
    <s v="EXP"/>
    <s v="Geräte"/>
    <x v="11"/>
    <n v="3"/>
    <n v="116.04640000000001"/>
    <n v="124"/>
    <n v="372"/>
    <n v="7.9535999999999998"/>
    <n v="23.86"/>
    <n v="6.4139784946236553E-2"/>
    <n v="1"/>
    <m/>
    <x v="0"/>
    <s v="Nein"/>
    <x v="0"/>
  </r>
  <r>
    <n v="14572014"/>
    <x v="3"/>
    <x v="0"/>
    <n v="2000418"/>
    <s v="Sofortrechnung"/>
    <s v="EAM\Erdal.Bircan"/>
    <x v="0"/>
    <s v="29989"/>
    <s v="ADN Connexion SARL"/>
    <x v="1"/>
    <s v="5"/>
    <s v="101300037"/>
    <x v="91"/>
    <s v="Apple iPhone 14 128GB"/>
    <n v="1"/>
    <n v="492.46980000000002"/>
    <n v="519"/>
    <n v="519"/>
    <n v="26.530200000000001"/>
    <n v="26.53"/>
    <n v="5.1100000000000003"/>
    <s v="V0018"/>
    <x v="16"/>
    <s v="KPUD"/>
    <s v="EXP"/>
    <s v="Geräte"/>
    <x v="11"/>
    <n v="1"/>
    <n v="492.46980000000002"/>
    <n v="519"/>
    <n v="519"/>
    <n v="26.530200000000001"/>
    <n v="26.53"/>
    <n v="5.1117533718689788E-2"/>
    <n v="1"/>
    <m/>
    <x v="0"/>
    <s v="Nein"/>
    <x v="0"/>
  </r>
  <r>
    <n v="14572728"/>
    <x v="3"/>
    <x v="0"/>
    <n v="2000419"/>
    <s v="Sofortrechnung"/>
    <s v="eam\mustafa.oezer"/>
    <x v="0"/>
    <s v="30594"/>
    <s v="Dynamic Trading SRL"/>
    <x v="1"/>
    <s v="1"/>
    <s v="100303120"/>
    <x v="117"/>
    <s v="Apple iPhone 16 Pro 128GB"/>
    <n v="5"/>
    <n v="911.63229999999999"/>
    <n v="909"/>
    <n v="4545"/>
    <n v="-2.6322999999999999"/>
    <n v="-13.16"/>
    <n v="-0.28000000000000003"/>
    <s v="V0022"/>
    <x v="13"/>
    <s v="KPUD"/>
    <s v="EXP"/>
    <s v="Geräte"/>
    <x v="8"/>
    <n v="5"/>
    <n v="911.63229999999999"/>
    <n v="909"/>
    <n v="4545"/>
    <n v="-2.6322999999999999"/>
    <n v="-13.16"/>
    <n v="-2.8954895489548957E-3"/>
    <n v="1"/>
    <m/>
    <x v="0"/>
    <s v="Nein"/>
    <x v="1"/>
  </r>
  <r>
    <n v="14572728"/>
    <x v="3"/>
    <x v="0"/>
    <n v="2000419"/>
    <s v="Sofortrechnung"/>
    <s v="eam\mustafa.oezer"/>
    <x v="0"/>
    <s v="30594"/>
    <s v="Dynamic Trading SRL"/>
    <x v="1"/>
    <s v="2"/>
    <s v="100303124"/>
    <x v="76"/>
    <s v="Apple iPhone 16 Pro 256GB"/>
    <n v="5"/>
    <n v="996.08569999999997"/>
    <n v="1020"/>
    <n v="5100"/>
    <n v="23.914300000000001"/>
    <n v="119.57"/>
    <n v="2.34"/>
    <s v="V0022"/>
    <x v="13"/>
    <s v="KPUD"/>
    <s v="EXP"/>
    <s v="Geräte"/>
    <x v="8"/>
    <n v="5"/>
    <n v="996.08569999999997"/>
    <n v="1020"/>
    <n v="5100"/>
    <n v="23.914300000000001"/>
    <n v="119.57"/>
    <n v="2.3445098039215684E-2"/>
    <n v="1"/>
    <m/>
    <x v="0"/>
    <s v="Nein"/>
    <x v="0"/>
  </r>
  <r>
    <n v="14572728"/>
    <x v="3"/>
    <x v="0"/>
    <n v="2000419"/>
    <s v="Sofortrechnung"/>
    <s v="eam\mustafa.oezer"/>
    <x v="0"/>
    <s v="30594"/>
    <s v="Dynamic Trading SRL"/>
    <x v="1"/>
    <s v="3"/>
    <s v="100034495"/>
    <x v="306"/>
    <s v="Samsung S928B S24 Ultra 5G 512GB"/>
    <n v="15"/>
    <n v="795"/>
    <n v="828"/>
    <n v="12420"/>
    <n v="33"/>
    <n v="495"/>
    <n v="3.98"/>
    <s v="V0022"/>
    <x v="13"/>
    <s v="KPUD"/>
    <s v="EXP"/>
    <s v="Geräte"/>
    <x v="8"/>
    <n v="15"/>
    <n v="795"/>
    <n v="828"/>
    <n v="12420"/>
    <n v="33"/>
    <n v="495"/>
    <n v="3.9855072463768113E-2"/>
    <n v="1"/>
    <m/>
    <x v="0"/>
    <s v="Nein"/>
    <x v="0"/>
  </r>
  <r>
    <n v="14572728"/>
    <x v="3"/>
    <x v="0"/>
    <n v="2000419"/>
    <s v="Sofortrechnung"/>
    <s v="eam\mustafa.oezer"/>
    <x v="0"/>
    <s v="30594"/>
    <s v="Dynamic Trading SRL"/>
    <x v="1"/>
    <s v="4"/>
    <s v="100303119"/>
    <x v="118"/>
    <s v="Apple iPhone 16 Pro 128GB"/>
    <n v="10"/>
    <n v="897.56460000000004"/>
    <n v="909"/>
    <n v="9090"/>
    <n v="11.4354"/>
    <n v="114.35"/>
    <n v="1.25"/>
    <s v="V0022"/>
    <x v="13"/>
    <s v="KPUD"/>
    <s v="EXP"/>
    <s v="Geräte"/>
    <x v="8"/>
    <n v="10"/>
    <n v="897.56460000000004"/>
    <n v="909"/>
    <n v="9090"/>
    <n v="11.4354"/>
    <n v="114.35"/>
    <n v="1.2579757975797579E-2"/>
    <n v="1"/>
    <m/>
    <x v="0"/>
    <s v="Nein"/>
    <x v="0"/>
  </r>
  <r>
    <n v="14572728"/>
    <x v="3"/>
    <x v="0"/>
    <n v="2000419"/>
    <s v="Sofortrechnung"/>
    <s v="eam\mustafa.oezer"/>
    <x v="0"/>
    <s v="30594"/>
    <s v="Dynamic Trading SRL"/>
    <x v="1"/>
    <s v="5"/>
    <s v="101030382"/>
    <x v="28"/>
    <s v="Samsung S921B S24 5G 256GB"/>
    <n v="20"/>
    <n v="530.07069999999999"/>
    <n v="545"/>
    <n v="10900"/>
    <n v="14.9293"/>
    <n v="298.58999999999997"/>
    <n v="2.73"/>
    <s v="V0022"/>
    <x v="13"/>
    <s v="KPUD"/>
    <s v="EXP"/>
    <s v="Geräte"/>
    <x v="8"/>
    <n v="20"/>
    <n v="530.07069999999999"/>
    <n v="545"/>
    <n v="10900"/>
    <n v="14.9293"/>
    <n v="298.58999999999997"/>
    <n v="2.7393577981651374E-2"/>
    <n v="1"/>
    <m/>
    <x v="0"/>
    <s v="Nein"/>
    <x v="0"/>
  </r>
  <r>
    <n v="14572728"/>
    <x v="3"/>
    <x v="0"/>
    <n v="2000419"/>
    <s v="Sofortrechnung"/>
    <s v="eam\mustafa.oezer"/>
    <x v="0"/>
    <s v="30594"/>
    <s v="Dynamic Trading SRL"/>
    <x v="1"/>
    <s v="6"/>
    <s v="101030390"/>
    <x v="348"/>
    <s v="Samsung S926B S24+ 5G 512GB"/>
    <n v="5"/>
    <n v="690"/>
    <n v="735"/>
    <n v="3675"/>
    <n v="45"/>
    <n v="225"/>
    <n v="6.12"/>
    <s v="V0022"/>
    <x v="13"/>
    <s v="KPUD"/>
    <s v="EXP"/>
    <s v="Geräte"/>
    <x v="8"/>
    <n v="5"/>
    <n v="690"/>
    <n v="735"/>
    <n v="3675"/>
    <n v="45"/>
    <n v="225"/>
    <n v="6.1224489795918366E-2"/>
    <n v="1"/>
    <m/>
    <x v="0"/>
    <s v="Nein"/>
    <x v="0"/>
  </r>
  <r>
    <n v="14572728"/>
    <x v="3"/>
    <x v="0"/>
    <n v="2000419"/>
    <s v="Sofortrechnung"/>
    <s v="eam\mustafa.oezer"/>
    <x v="0"/>
    <s v="30594"/>
    <s v="Dynamic Trading SRL"/>
    <x v="1"/>
    <s v="7"/>
    <s v="101300308"/>
    <x v="80"/>
    <s v="Apple iPhone 16 Pro Max 256GB"/>
    <n v="10"/>
    <n v="1065.5192"/>
    <n v="1100"/>
    <n v="11000"/>
    <n v="34.480800000000002"/>
    <n v="344.81"/>
    <n v="3.13"/>
    <s v="V0022"/>
    <x v="13"/>
    <s v="KPUD"/>
    <s v="EXP"/>
    <s v="Geräte"/>
    <x v="8"/>
    <n v="10"/>
    <n v="1065.5192"/>
    <n v="1100"/>
    <n v="11000"/>
    <n v="34.480800000000002"/>
    <n v="344.81"/>
    <n v="3.1346363636363637E-2"/>
    <n v="1"/>
    <m/>
    <x v="0"/>
    <s v="Nein"/>
    <x v="0"/>
  </r>
  <r>
    <n v="14572728"/>
    <x v="3"/>
    <x v="0"/>
    <n v="2000419"/>
    <s v="Sofortrechnung"/>
    <s v="eam\mustafa.oezer"/>
    <x v="0"/>
    <s v="30594"/>
    <s v="Dynamic Trading SRL"/>
    <x v="1"/>
    <s v="8"/>
    <s v="101300316"/>
    <x v="217"/>
    <s v="Apple iPhone 16 Pro Max 512GB"/>
    <n v="5"/>
    <n v="1207"/>
    <n v="1300"/>
    <n v="6500"/>
    <n v="93"/>
    <n v="465"/>
    <n v="7.15"/>
    <s v="V0022"/>
    <x v="13"/>
    <s v="KPUD"/>
    <s v="EXP"/>
    <s v="Geräte"/>
    <x v="8"/>
    <n v="5"/>
    <n v="1207"/>
    <n v="1300"/>
    <n v="6500"/>
    <n v="93"/>
    <n v="465"/>
    <n v="7.1538461538461537E-2"/>
    <n v="1"/>
    <m/>
    <x v="0"/>
    <s v="Nein"/>
    <x v="0"/>
  </r>
  <r>
    <n v="14572728"/>
    <x v="3"/>
    <x v="0"/>
    <n v="2000419"/>
    <s v="Sofortrechnung"/>
    <s v="eam\mustafa.oezer"/>
    <x v="0"/>
    <s v="30594"/>
    <s v="Dynamic Trading SRL"/>
    <x v="1"/>
    <s v="9"/>
    <s v="100303091"/>
    <x v="358"/>
    <s v="Apple iPhone 16 128GB"/>
    <n v="10"/>
    <n v="704"/>
    <n v="714"/>
    <n v="7140"/>
    <n v="10"/>
    <n v="100"/>
    <n v="1.4"/>
    <s v="V0022"/>
    <x v="13"/>
    <s v="KPUD"/>
    <s v="EXP"/>
    <s v="Geräte"/>
    <x v="8"/>
    <n v="10"/>
    <n v="704"/>
    <n v="714"/>
    <n v="7140"/>
    <n v="10"/>
    <n v="100"/>
    <n v="1.4005602240896359E-2"/>
    <n v="1"/>
    <m/>
    <x v="0"/>
    <s v="Nein"/>
    <x v="0"/>
  </r>
  <r>
    <n v="14572728"/>
    <x v="3"/>
    <x v="0"/>
    <n v="2000419"/>
    <s v="Sofortrechnung"/>
    <s v="eam\mustafa.oezer"/>
    <x v="0"/>
    <s v="30594"/>
    <s v="Dynamic Trading SRL"/>
    <x v="1"/>
    <s v="10"/>
    <s v="100303121"/>
    <x v="121"/>
    <s v="Apple iPhone 16 Pro 128GB"/>
    <n v="10"/>
    <n v="912.70759999999996"/>
    <n v="909"/>
    <n v="9090"/>
    <n v="-3.7075999999999998"/>
    <n v="-37.08"/>
    <n v="-0.4"/>
    <s v="V0022"/>
    <x v="13"/>
    <s v="KPUD"/>
    <s v="EXP"/>
    <s v="Geräte"/>
    <x v="8"/>
    <n v="10"/>
    <n v="912.70759999999996"/>
    <n v="909"/>
    <n v="9090"/>
    <n v="-3.7075999999999998"/>
    <n v="-37.08"/>
    <n v="-4.0792079207920794E-3"/>
    <n v="1"/>
    <m/>
    <x v="0"/>
    <s v="Nein"/>
    <x v="1"/>
  </r>
  <r>
    <n v="14572728"/>
    <x v="3"/>
    <x v="0"/>
    <n v="2000419"/>
    <s v="Sofortrechnung"/>
    <s v="eam\mustafa.oezer"/>
    <x v="0"/>
    <s v="30594"/>
    <s v="Dynamic Trading SRL"/>
    <x v="1"/>
    <s v="11"/>
    <s v="100303123"/>
    <x v="334"/>
    <s v="Apple iPhone 16 Pro 256GB"/>
    <n v="5"/>
    <n v="994"/>
    <n v="1020"/>
    <n v="5100"/>
    <n v="26"/>
    <n v="130"/>
    <n v="2.54"/>
    <s v="V0022"/>
    <x v="13"/>
    <s v="KPUD"/>
    <s v="EXP"/>
    <s v="Geräte"/>
    <x v="8"/>
    <n v="5"/>
    <n v="994"/>
    <n v="1020"/>
    <n v="5100"/>
    <n v="26"/>
    <n v="130"/>
    <n v="2.5490196078431372E-2"/>
    <n v="1"/>
    <m/>
    <x v="0"/>
    <s v="Nein"/>
    <x v="0"/>
  </r>
  <r>
    <n v="14571959"/>
    <x v="3"/>
    <x v="0"/>
    <n v="2000420"/>
    <s v="Sofortrechnung"/>
    <s v="Yasar.Yigitbilek"/>
    <x v="0"/>
    <s v="30884"/>
    <s v="CHIMERAREVO S.R.L."/>
    <x v="1"/>
    <s v="1"/>
    <s v="100303120"/>
    <x v="117"/>
    <s v="Apple iPhone 16 Pro 128GB"/>
    <n v="5"/>
    <n v="911.63229999999999"/>
    <n v="918"/>
    <n v="4590"/>
    <n v="6.3677000000000001"/>
    <n v="31.84"/>
    <n v="0.69"/>
    <s v="V0023"/>
    <x v="3"/>
    <s v="VKASSE"/>
    <s v="EXP"/>
    <s v="Geräte"/>
    <x v="3"/>
    <n v="5"/>
    <n v="911.63229999999999"/>
    <n v="918"/>
    <n v="4590"/>
    <n v="6.3677000000000001"/>
    <n v="31.84"/>
    <n v="6.9368191721132901E-3"/>
    <n v="1"/>
    <m/>
    <x v="0"/>
    <s v="Nein"/>
    <x v="0"/>
  </r>
  <r>
    <n v="14571959"/>
    <x v="3"/>
    <x v="0"/>
    <n v="2000420"/>
    <s v="Sofortrechnung"/>
    <s v="Yasar.Yigitbilek"/>
    <x v="0"/>
    <s v="30884"/>
    <s v="CHIMERAREVO S.R.L."/>
    <x v="1"/>
    <s v="2"/>
    <s v="100303119"/>
    <x v="118"/>
    <s v="Apple iPhone 16 Pro 128GB"/>
    <n v="10"/>
    <n v="897.56460000000004"/>
    <n v="927"/>
    <n v="9270"/>
    <n v="29.435400000000001"/>
    <n v="294.35000000000002"/>
    <n v="3.17"/>
    <s v="V0023"/>
    <x v="3"/>
    <s v="VKASSE"/>
    <s v="EXP"/>
    <s v="Geräte"/>
    <x v="3"/>
    <n v="10"/>
    <n v="897.56460000000004"/>
    <n v="927"/>
    <n v="9270"/>
    <n v="29.435400000000001"/>
    <n v="294.35000000000002"/>
    <n v="3.1752966558791805E-2"/>
    <n v="1"/>
    <m/>
    <x v="0"/>
    <s v="Nein"/>
    <x v="0"/>
  </r>
  <r>
    <n v="14571959"/>
    <x v="3"/>
    <x v="0"/>
    <n v="2000420"/>
    <s v="Sofortrechnung"/>
    <s v="Yasar.Yigitbilek"/>
    <x v="0"/>
    <s v="30884"/>
    <s v="CHIMERAREVO S.R.L."/>
    <x v="1"/>
    <s v="3"/>
    <s v="100302478"/>
    <x v="79"/>
    <s v="Apple iPhone 13 128GB"/>
    <n v="30"/>
    <n v="417.46170000000001"/>
    <n v="425"/>
    <n v="12750"/>
    <n v="7.5382999999999996"/>
    <n v="226.15"/>
    <n v="1.77"/>
    <s v="V0023"/>
    <x v="3"/>
    <s v="VKASSE"/>
    <s v="EXP"/>
    <s v="Geräte"/>
    <x v="3"/>
    <n v="30"/>
    <n v="417.46170000000001"/>
    <n v="425"/>
    <n v="12750"/>
    <n v="7.5382999999999996"/>
    <n v="226.15"/>
    <n v="1.7737254901960785E-2"/>
    <n v="1"/>
    <m/>
    <x v="0"/>
    <s v="Nein"/>
    <x v="0"/>
  </r>
  <r>
    <n v="14571959"/>
    <x v="3"/>
    <x v="0"/>
    <n v="2000420"/>
    <s v="Sofortrechnung"/>
    <s v="Yasar.Yigitbilek"/>
    <x v="0"/>
    <s v="30884"/>
    <s v="CHIMERAREVO S.R.L."/>
    <x v="1"/>
    <s v="4"/>
    <s v="100302952"/>
    <x v="20"/>
    <s v="Apple iPhone 15 128GB"/>
    <n v="20"/>
    <n v="605"/>
    <n v="623"/>
    <n v="12460"/>
    <n v="18"/>
    <n v="360"/>
    <n v="2.88"/>
    <s v="V0023"/>
    <x v="3"/>
    <s v="VKASSE"/>
    <s v="EXP"/>
    <s v="Geräte"/>
    <x v="3"/>
    <n v="20"/>
    <n v="605"/>
    <n v="623"/>
    <n v="12460"/>
    <n v="18"/>
    <n v="360"/>
    <n v="2.8892455858747994E-2"/>
    <n v="1"/>
    <m/>
    <x v="0"/>
    <s v="Nein"/>
    <x v="0"/>
  </r>
  <r>
    <n v="14571959"/>
    <x v="3"/>
    <x v="0"/>
    <n v="2000420"/>
    <s v="Sofortrechnung"/>
    <s v="Yasar.Yigitbilek"/>
    <x v="0"/>
    <s v="30884"/>
    <s v="CHIMERAREVO S.R.L."/>
    <x v="1"/>
    <s v="5"/>
    <s v="101300308"/>
    <x v="80"/>
    <s v="Apple iPhone 16 Pro Max 256GB"/>
    <n v="10"/>
    <n v="1065.5192"/>
    <n v="1107"/>
    <n v="11070"/>
    <n v="41.480800000000002"/>
    <n v="414.81"/>
    <n v="3.74"/>
    <s v="V0023"/>
    <x v="3"/>
    <s v="VKASSE"/>
    <s v="EXP"/>
    <s v="Geräte"/>
    <x v="3"/>
    <n v="10"/>
    <n v="1065.5192"/>
    <n v="1107"/>
    <n v="11070"/>
    <n v="41.480800000000002"/>
    <n v="414.81"/>
    <n v="3.7471544715447155E-2"/>
    <n v="1"/>
    <m/>
    <x v="0"/>
    <s v="Nein"/>
    <x v="0"/>
  </r>
  <r>
    <n v="14571959"/>
    <x v="3"/>
    <x v="0"/>
    <n v="2000420"/>
    <s v="Sofortrechnung"/>
    <s v="Yasar.Yigitbilek"/>
    <x v="0"/>
    <s v="30884"/>
    <s v="CHIMERAREVO S.R.L."/>
    <x v="1"/>
    <s v="6"/>
    <s v="101300316"/>
    <x v="217"/>
    <s v="Apple iPhone 16 Pro Max 512GB"/>
    <n v="3"/>
    <n v="1207"/>
    <n v="1307"/>
    <n v="3921"/>
    <n v="100"/>
    <n v="300"/>
    <n v="7.65"/>
    <s v="V0023"/>
    <x v="3"/>
    <s v="VKASSE"/>
    <s v="EXP"/>
    <s v="Geräte"/>
    <x v="3"/>
    <n v="3"/>
    <n v="1207"/>
    <n v="1307"/>
    <n v="3921"/>
    <n v="100"/>
    <n v="300"/>
    <n v="7.6511094108645747E-2"/>
    <n v="1"/>
    <m/>
    <x v="0"/>
    <s v="Nein"/>
    <x v="0"/>
  </r>
  <r>
    <n v="14571959"/>
    <x v="3"/>
    <x v="0"/>
    <n v="2000420"/>
    <s v="Sofortrechnung"/>
    <s v="Yasar.Yigitbilek"/>
    <x v="0"/>
    <s v="30884"/>
    <s v="CHIMERAREVO S.R.L."/>
    <x v="1"/>
    <s v="7"/>
    <s v="100302481"/>
    <x v="81"/>
    <s v="Apple iPhone 13 128GB"/>
    <n v="20"/>
    <n v="416"/>
    <n v="425"/>
    <n v="8500"/>
    <n v="9"/>
    <n v="180"/>
    <n v="2.11"/>
    <s v="V0023"/>
    <x v="3"/>
    <s v="VKASSE"/>
    <s v="EXP"/>
    <s v="Geräte"/>
    <x v="3"/>
    <n v="20"/>
    <n v="416"/>
    <n v="425"/>
    <n v="8500"/>
    <n v="9"/>
    <n v="180"/>
    <n v="2.1176470588235293E-2"/>
    <n v="1"/>
    <m/>
    <x v="0"/>
    <s v="Nein"/>
    <x v="0"/>
  </r>
  <r>
    <n v="14571959"/>
    <x v="3"/>
    <x v="0"/>
    <n v="2000420"/>
    <s v="Sofortrechnung"/>
    <s v="Yasar.Yigitbilek"/>
    <x v="0"/>
    <s v="30884"/>
    <s v="CHIMERAREVO S.R.L."/>
    <x v="1"/>
    <s v="8"/>
    <s v="100303121"/>
    <x v="121"/>
    <s v="Apple iPhone 16 Pro 128GB"/>
    <n v="10"/>
    <n v="912.70759999999996"/>
    <n v="918"/>
    <n v="9180"/>
    <n v="5.2923999999999998"/>
    <n v="52.92"/>
    <n v="0.56999999999999995"/>
    <s v="V0023"/>
    <x v="3"/>
    <s v="VKASSE"/>
    <s v="EXP"/>
    <s v="Geräte"/>
    <x v="3"/>
    <n v="10"/>
    <n v="912.70759999999996"/>
    <n v="918"/>
    <n v="9180"/>
    <n v="5.2923999999999998"/>
    <n v="52.92"/>
    <n v="5.7647058823529418E-3"/>
    <n v="1"/>
    <m/>
    <x v="0"/>
    <s v="Nein"/>
    <x v="0"/>
  </r>
  <r>
    <n v="14571959"/>
    <x v="3"/>
    <x v="0"/>
    <n v="2000420"/>
    <s v="Sofortrechnung"/>
    <s v="Yasar.Yigitbilek"/>
    <x v="0"/>
    <s v="30884"/>
    <s v="CHIMERAREVO S.R.L."/>
    <x v="1"/>
    <s v="9"/>
    <s v="100302477"/>
    <x v="83"/>
    <s v="Apple iPhone 13 128GB"/>
    <n v="10"/>
    <n v="411.96159999999998"/>
    <n v="425"/>
    <n v="4250"/>
    <n v="13.038399999999999"/>
    <n v="130.38"/>
    <n v="3.06"/>
    <s v="V0023"/>
    <x v="3"/>
    <s v="VKASSE"/>
    <s v="EXP"/>
    <s v="Geräte"/>
    <x v="3"/>
    <n v="10"/>
    <n v="411.96159999999998"/>
    <n v="425"/>
    <n v="4250"/>
    <n v="13.038399999999999"/>
    <n v="130.38"/>
    <n v="3.0677647058823528E-2"/>
    <n v="1"/>
    <m/>
    <x v="0"/>
    <s v="Nein"/>
    <x v="0"/>
  </r>
  <r>
    <n v="14571959"/>
    <x v="3"/>
    <x v="0"/>
    <n v="2000420"/>
    <s v="Sofortrechnung"/>
    <s v="Yasar.Yigitbilek"/>
    <x v="0"/>
    <s v="30884"/>
    <s v="CHIMERAREVO S.R.L."/>
    <x v="1"/>
    <s v="10"/>
    <s v="101300312"/>
    <x v="86"/>
    <s v="Apple iPhone 16 Pro Max 512GB"/>
    <n v="5"/>
    <n v="1207"/>
    <n v="1313"/>
    <n v="6565"/>
    <n v="106"/>
    <n v="530"/>
    <n v="8.07"/>
    <s v="V0023"/>
    <x v="3"/>
    <s v="VKASSE"/>
    <s v="EXP"/>
    <s v="Geräte"/>
    <x v="3"/>
    <n v="5"/>
    <n v="1207"/>
    <n v="1313"/>
    <n v="6565"/>
    <n v="106"/>
    <n v="530"/>
    <n v="8.0731150038080735E-2"/>
    <n v="1"/>
    <m/>
    <x v="0"/>
    <s v="Nein"/>
    <x v="0"/>
  </r>
  <r>
    <n v="14572744"/>
    <x v="3"/>
    <x v="0"/>
    <n v="2000421"/>
    <s v="Sofortrechnung"/>
    <s v="EAM\Erdal.Bircan"/>
    <x v="0"/>
    <s v="30549"/>
    <s v="mobilestore"/>
    <x v="3"/>
    <s v="1"/>
    <s v="900010011"/>
    <x v="36"/>
    <s v="Sonstiges"/>
    <n v="1"/>
    <n v="0"/>
    <n v="20"/>
    <n v="20"/>
    <n v="20"/>
    <n v="20"/>
    <m/>
    <s v="V0023"/>
    <x v="3"/>
    <s v="VKASSE"/>
    <s v="EXP"/>
    <s v="Sonstige"/>
    <x v="3"/>
    <n v="1"/>
    <n v="0"/>
    <n v="20"/>
    <n v="20"/>
    <n v="20"/>
    <n v="20"/>
    <n v="1"/>
    <n v="1"/>
    <m/>
    <x v="2"/>
    <s v="Ja"/>
    <x v="0"/>
  </r>
  <r>
    <n v="14572744"/>
    <x v="3"/>
    <x v="0"/>
    <n v="2000421"/>
    <s v="Sofortrechnung"/>
    <s v="EAM\Erdal.Bircan"/>
    <x v="0"/>
    <s v="30549"/>
    <s v="mobilestore"/>
    <x v="1"/>
    <s v="2"/>
    <s v="101690329"/>
    <x v="288"/>
    <s v="Xiaomi Redmi 14C 8GB/256GB"/>
    <n v="1"/>
    <n v="101"/>
    <n v="107"/>
    <n v="107"/>
    <n v="6"/>
    <n v="6"/>
    <n v="5.6"/>
    <s v="V0023"/>
    <x v="3"/>
    <s v="VKASSE"/>
    <s v="EXP"/>
    <s v="Geräte"/>
    <x v="3"/>
    <n v="1"/>
    <n v="101"/>
    <n v="107"/>
    <n v="107"/>
    <n v="6"/>
    <n v="6"/>
    <n v="5.6074766355140186E-2"/>
    <n v="1"/>
    <m/>
    <x v="0"/>
    <s v="Nein"/>
    <x v="0"/>
  </r>
  <r>
    <n v="14572744"/>
    <x v="3"/>
    <x v="0"/>
    <n v="2000421"/>
    <s v="Sofortrechnung"/>
    <s v="EAM\Erdal.Bircan"/>
    <x v="0"/>
    <s v="30549"/>
    <s v="mobilestore"/>
    <x v="1"/>
    <s v="3"/>
    <s v="101690336"/>
    <x v="342"/>
    <s v="Xiaomi Redmi 14C 4GB/128GB"/>
    <n v="1"/>
    <n v="74.5"/>
    <n v="83"/>
    <n v="83"/>
    <n v="8.5"/>
    <n v="8.5"/>
    <n v="10.24"/>
    <s v="V0023"/>
    <x v="3"/>
    <s v="VKASSE"/>
    <s v="EXP"/>
    <s v="Geräte"/>
    <x v="3"/>
    <n v="1"/>
    <n v="74.5"/>
    <n v="83"/>
    <n v="83"/>
    <n v="8.5"/>
    <n v="8.5"/>
    <n v="0.10240963855421686"/>
    <n v="1"/>
    <m/>
    <x v="0"/>
    <s v="Nein"/>
    <x v="0"/>
  </r>
  <r>
    <n v="14572744"/>
    <x v="3"/>
    <x v="0"/>
    <n v="2000421"/>
    <s v="Sofortrechnung"/>
    <s v="EAM\Erdal.Bircan"/>
    <x v="0"/>
    <s v="30549"/>
    <s v="mobilestore"/>
    <x v="1"/>
    <s v="4"/>
    <s v="101030353"/>
    <x v="38"/>
    <s v="Samsung A256B A25 5G 128GB"/>
    <n v="1"/>
    <n v="164.98509999999999"/>
    <n v="179"/>
    <n v="179"/>
    <n v="14.014900000000001"/>
    <n v="14.01"/>
    <n v="7.82"/>
    <s v="V0023"/>
    <x v="3"/>
    <s v="VKASSE"/>
    <s v="EXP"/>
    <s v="Geräte"/>
    <x v="3"/>
    <n v="1"/>
    <n v="164.98509999999999"/>
    <n v="179"/>
    <n v="179"/>
    <n v="14.014900000000001"/>
    <n v="14.01"/>
    <n v="7.8268156424581001E-2"/>
    <n v="1"/>
    <m/>
    <x v="0"/>
    <s v="Nein"/>
    <x v="0"/>
  </r>
  <r>
    <n v="14572744"/>
    <x v="3"/>
    <x v="0"/>
    <n v="2000421"/>
    <s v="Sofortrechnung"/>
    <s v="EAM\Erdal.Bircan"/>
    <x v="0"/>
    <s v="30549"/>
    <s v="mobilestore"/>
    <x v="1"/>
    <s v="5"/>
    <s v="101030417"/>
    <x v="301"/>
    <s v="Samsung A057G A05s 64GB"/>
    <n v="1"/>
    <n v="80.008700000000005"/>
    <n v="93"/>
    <n v="93"/>
    <n v="12.991300000000001"/>
    <n v="12.99"/>
    <n v="13.96"/>
    <s v="V0023"/>
    <x v="3"/>
    <s v="VKASSE"/>
    <s v="EXP"/>
    <s v="Geräte"/>
    <x v="3"/>
    <n v="1"/>
    <n v="80.008700000000005"/>
    <n v="93"/>
    <n v="93"/>
    <n v="12.991300000000001"/>
    <n v="12.99"/>
    <n v="0.13967741935483871"/>
    <n v="1"/>
    <m/>
    <x v="0"/>
    <s v="Nein"/>
    <x v="0"/>
  </r>
  <r>
    <n v="14572744"/>
    <x v="3"/>
    <x v="0"/>
    <n v="2000421"/>
    <s v="Sofortrechnung"/>
    <s v="EAM\Erdal.Bircan"/>
    <x v="0"/>
    <s v="30549"/>
    <s v="mobilestore"/>
    <x v="1"/>
    <s v="6"/>
    <s v="101030455"/>
    <x v="234"/>
    <s v="Samsung A356B A35 5G 128GB"/>
    <n v="1"/>
    <n v="190.3897"/>
    <n v="205"/>
    <n v="205"/>
    <n v="14.610300000000001"/>
    <n v="14.61"/>
    <n v="7.12"/>
    <s v="V0023"/>
    <x v="3"/>
    <s v="VKASSE"/>
    <s v="EXP"/>
    <s v="Geräte"/>
    <x v="3"/>
    <n v="1"/>
    <n v="190.3897"/>
    <n v="205"/>
    <n v="205"/>
    <n v="14.610300000000001"/>
    <n v="14.61"/>
    <n v="7.1268292682926823E-2"/>
    <n v="1"/>
    <m/>
    <x v="0"/>
    <s v="Nein"/>
    <x v="0"/>
  </r>
  <r>
    <n v="14572744"/>
    <x v="3"/>
    <x v="0"/>
    <n v="2000421"/>
    <s v="Sofortrechnung"/>
    <s v="EAM\Erdal.Bircan"/>
    <x v="0"/>
    <s v="30549"/>
    <s v="mobilestore"/>
    <x v="1"/>
    <s v="7"/>
    <s v="101030483"/>
    <x v="228"/>
    <s v="Samsung A057G A05s 128GB"/>
    <n v="1"/>
    <n v="90.364699999999999"/>
    <n v="103"/>
    <n v="103"/>
    <n v="12.635300000000001"/>
    <n v="12.64"/>
    <n v="12.26"/>
    <s v="V0023"/>
    <x v="3"/>
    <s v="VKASSE"/>
    <s v="EXP"/>
    <s v="Geräte"/>
    <x v="3"/>
    <n v="1"/>
    <n v="90.364699999999999"/>
    <n v="103"/>
    <n v="103"/>
    <n v="12.635300000000001"/>
    <n v="12.64"/>
    <n v="0.12271844660194176"/>
    <n v="1"/>
    <m/>
    <x v="0"/>
    <s v="Nein"/>
    <x v="0"/>
  </r>
  <r>
    <n v="14572744"/>
    <x v="3"/>
    <x v="0"/>
    <n v="2000421"/>
    <s v="Sofortrechnung"/>
    <s v="EAM\Erdal.Bircan"/>
    <x v="0"/>
    <s v="30549"/>
    <s v="mobilestore"/>
    <x v="1"/>
    <s v="8"/>
    <s v="101300332"/>
    <x v="250"/>
    <s v="Apple iPad 10.2&quot; 2021 64GB [WiFi]"/>
    <n v="1"/>
    <n v="202"/>
    <n v="219"/>
    <n v="219"/>
    <n v="17"/>
    <n v="17"/>
    <n v="7.76"/>
    <s v="V0023"/>
    <x v="3"/>
    <s v="VKASSE"/>
    <s v="EXP"/>
    <s v="Geräte"/>
    <x v="3"/>
    <n v="1"/>
    <n v="202"/>
    <n v="219"/>
    <n v="219"/>
    <n v="17"/>
    <n v="17"/>
    <n v="7.7625570776255703E-2"/>
    <n v="1"/>
    <m/>
    <x v="0"/>
    <s v="Nein"/>
    <x v="0"/>
  </r>
  <r>
    <n v="14572744"/>
    <x v="3"/>
    <x v="0"/>
    <n v="2000421"/>
    <s v="Sofortrechnung"/>
    <s v="EAM\Erdal.Bircan"/>
    <x v="0"/>
    <s v="30549"/>
    <s v="mobilestore"/>
    <x v="1"/>
    <s v="9"/>
    <s v="101030355"/>
    <x v="57"/>
    <s v="Samsung A256B A25 5G 256GB"/>
    <n v="1"/>
    <n v="189"/>
    <n v="199"/>
    <n v="199"/>
    <n v="10"/>
    <n v="10"/>
    <n v="5.0199999999999996"/>
    <s v="V0023"/>
    <x v="3"/>
    <s v="VKASSE"/>
    <s v="EXP"/>
    <s v="Geräte"/>
    <x v="3"/>
    <n v="1"/>
    <n v="189"/>
    <n v="199"/>
    <n v="199"/>
    <n v="10"/>
    <n v="10"/>
    <n v="5.0251256281407038E-2"/>
    <n v="1"/>
    <m/>
    <x v="0"/>
    <s v="Nein"/>
    <x v="0"/>
  </r>
  <r>
    <n v="14572744"/>
    <x v="3"/>
    <x v="0"/>
    <n v="2000421"/>
    <s v="Sofortrechnung"/>
    <s v="EAM\Erdal.Bircan"/>
    <x v="0"/>
    <s v="30549"/>
    <s v="mobilestore"/>
    <x v="1"/>
    <s v="10"/>
    <s v="101030471"/>
    <x v="129"/>
    <s v="Samsung A356B A35 5G 256GB"/>
    <n v="1"/>
    <n v="223.98009999999999"/>
    <n v="239"/>
    <n v="239"/>
    <n v="15.0199"/>
    <n v="15.02"/>
    <n v="6.28"/>
    <s v="V0023"/>
    <x v="3"/>
    <s v="VKASSE"/>
    <s v="EXP"/>
    <s v="Geräte"/>
    <x v="3"/>
    <n v="1"/>
    <n v="223.98009999999999"/>
    <n v="239"/>
    <n v="239"/>
    <n v="15.0199"/>
    <n v="15.02"/>
    <n v="6.2845188284518821E-2"/>
    <n v="1"/>
    <m/>
    <x v="0"/>
    <s v="Nein"/>
    <x v="0"/>
  </r>
  <r>
    <n v="14572736"/>
    <x v="3"/>
    <x v="0"/>
    <n v="2000422"/>
    <s v="Sofortrechnung"/>
    <s v="eam\bekir.ahmed"/>
    <x v="0"/>
    <s v="22168"/>
    <s v="Max-G-Mobile SL"/>
    <x v="1"/>
    <s v="1"/>
    <s v="100034495"/>
    <x v="306"/>
    <s v="Samsung S928B S24 Ultra 5G 512GB"/>
    <n v="2"/>
    <n v="795"/>
    <n v="835"/>
    <n v="1670"/>
    <n v="40"/>
    <n v="80"/>
    <n v="4.79"/>
    <s v="V0018"/>
    <x v="16"/>
    <s v="KÜB8"/>
    <s v="EXP"/>
    <s v="Geräte"/>
    <x v="11"/>
    <n v="2"/>
    <n v="795"/>
    <n v="835"/>
    <n v="1670"/>
    <n v="40"/>
    <n v="80"/>
    <n v="4.790419161676647E-2"/>
    <n v="1"/>
    <m/>
    <x v="0"/>
    <s v="Nein"/>
    <x v="0"/>
  </r>
  <r>
    <n v="14572736"/>
    <x v="3"/>
    <x v="0"/>
    <n v="2000422"/>
    <s v="Sofortrechnung"/>
    <s v="eam\bekir.ahmed"/>
    <x v="0"/>
    <s v="22168"/>
    <s v="Max-G-Mobile SL"/>
    <x v="1"/>
    <s v="2"/>
    <s v="101030397"/>
    <x v="133"/>
    <s v="Samsung S928B S24 Ultra 5G 256GB"/>
    <n v="1"/>
    <n v="759.58330000000001"/>
    <n v="769"/>
    <n v="769"/>
    <n v="9.4167000000000005"/>
    <n v="9.42"/>
    <n v="1.22"/>
    <s v="V0018"/>
    <x v="16"/>
    <s v="KÜB8"/>
    <s v="EXP"/>
    <s v="Geräte"/>
    <x v="11"/>
    <n v="1"/>
    <n v="759.58330000000001"/>
    <n v="769"/>
    <n v="769"/>
    <n v="9.4167000000000005"/>
    <n v="9.42"/>
    <n v="1.2249674902470741E-2"/>
    <n v="1"/>
    <m/>
    <x v="0"/>
    <s v="Nein"/>
    <x v="0"/>
  </r>
  <r>
    <n v="14572736"/>
    <x v="3"/>
    <x v="0"/>
    <n v="2000422"/>
    <s v="Sofortrechnung"/>
    <s v="eam\bekir.ahmed"/>
    <x v="0"/>
    <s v="22168"/>
    <s v="Max-G-Mobile SL"/>
    <x v="1"/>
    <s v="3"/>
    <s v="101030612"/>
    <x v="253"/>
    <s v="Samsung F956B Z Fold6 5G 512GB"/>
    <n v="2"/>
    <n v="1030"/>
    <n v="1119"/>
    <n v="2238"/>
    <n v="89"/>
    <n v="178"/>
    <n v="7.95"/>
    <s v="V0018"/>
    <x v="16"/>
    <s v="KÜB8"/>
    <s v="EXP"/>
    <s v="Geräte"/>
    <x v="11"/>
    <n v="2"/>
    <n v="1030"/>
    <n v="1119"/>
    <n v="2238"/>
    <n v="89"/>
    <n v="178"/>
    <n v="7.9535299374441468E-2"/>
    <n v="1"/>
    <m/>
    <x v="0"/>
    <s v="Nein"/>
    <x v="0"/>
  </r>
  <r>
    <n v="14572736"/>
    <x v="3"/>
    <x v="0"/>
    <n v="2000422"/>
    <s v="Sofortrechnung"/>
    <s v="eam\bekir.ahmed"/>
    <x v="0"/>
    <s v="22168"/>
    <s v="Max-G-Mobile SL"/>
    <x v="1"/>
    <s v="4"/>
    <s v="101030104"/>
    <x v="304"/>
    <s v="Samsung G736B Xcover 6 Pro 5G 128GB EE"/>
    <n v="7"/>
    <n v="301.49349999999998"/>
    <n v="313"/>
    <n v="2191"/>
    <n v="11.506500000000001"/>
    <n v="80.55"/>
    <n v="3.67"/>
    <s v="V0018"/>
    <x v="16"/>
    <s v="KÜB8"/>
    <s v="EXP"/>
    <s v="Geräte"/>
    <x v="11"/>
    <n v="7"/>
    <n v="301.49349999999998"/>
    <n v="313"/>
    <n v="2191"/>
    <n v="11.506500000000001"/>
    <n v="80.55"/>
    <n v="3.6764034687357366E-2"/>
    <n v="1"/>
    <m/>
    <x v="0"/>
    <s v="Nein"/>
    <x v="0"/>
  </r>
  <r>
    <n v="14572736"/>
    <x v="3"/>
    <x v="0"/>
    <n v="2000422"/>
    <s v="Sofortrechnung"/>
    <s v="eam\bekir.ahmed"/>
    <x v="0"/>
    <s v="22168"/>
    <s v="Max-G-Mobile SL"/>
    <x v="1"/>
    <s v="5"/>
    <s v="101690269"/>
    <x v="197"/>
    <s v="Xiaomi POCO X6 Pro 5G 12GB/512GB"/>
    <n v="4"/>
    <n v="246"/>
    <n v="262"/>
    <n v="1048"/>
    <n v="16"/>
    <n v="64"/>
    <n v="6.1"/>
    <s v="V0018"/>
    <x v="16"/>
    <s v="KÜB8"/>
    <s v="EXP"/>
    <s v="Geräte"/>
    <x v="11"/>
    <n v="4"/>
    <n v="246"/>
    <n v="262"/>
    <n v="1048"/>
    <n v="16"/>
    <n v="64"/>
    <n v="6.1068702290076333E-2"/>
    <n v="1"/>
    <m/>
    <x v="0"/>
    <s v="Nein"/>
    <x v="0"/>
  </r>
  <r>
    <n v="14572736"/>
    <x v="3"/>
    <x v="0"/>
    <n v="2000422"/>
    <s v="Sofortrechnung"/>
    <s v="eam\bekir.ahmed"/>
    <x v="0"/>
    <s v="22168"/>
    <s v="Max-G-Mobile SL"/>
    <x v="0"/>
    <s v="6"/>
    <s v="200370101"/>
    <x v="120"/>
    <s v="Huawei Watch Fit 3 (Solo-B09S)"/>
    <n v="3"/>
    <n v="94.136499999999998"/>
    <n v="103"/>
    <n v="309"/>
    <n v="8.8635000000000002"/>
    <n v="26.59"/>
    <n v="8.6"/>
    <s v="V0018"/>
    <x v="16"/>
    <s v="KÜB8"/>
    <s v="EXP"/>
    <s v="Zubehör"/>
    <x v="11"/>
    <n v="3"/>
    <n v="94.136499999999998"/>
    <n v="103"/>
    <n v="309"/>
    <n v="8.8635000000000002"/>
    <n v="26.59"/>
    <n v="8.6051779935275075E-2"/>
    <n v="1"/>
    <m/>
    <x v="0"/>
    <s v="Nein"/>
    <x v="0"/>
  </r>
  <r>
    <n v="14572736"/>
    <x v="3"/>
    <x v="0"/>
    <n v="2000422"/>
    <s v="Sofortrechnung"/>
    <s v="eam\bekir.ahmed"/>
    <x v="0"/>
    <s v="22168"/>
    <s v="Max-G-Mobile SL"/>
    <x v="1"/>
    <s v="7"/>
    <s v="100690650"/>
    <x v="421"/>
    <s v="Xiaomi POCO X5 Pro 5G 6GB/128GB"/>
    <n v="3"/>
    <n v="229"/>
    <n v="230"/>
    <n v="690"/>
    <n v="1"/>
    <n v="3"/>
    <n v="0.43"/>
    <s v="V0018"/>
    <x v="16"/>
    <s v="KÜB8"/>
    <s v="EXP"/>
    <s v="Geräte"/>
    <x v="11"/>
    <n v="3"/>
    <n v="229"/>
    <n v="230"/>
    <n v="690"/>
    <n v="1"/>
    <n v="3"/>
    <n v="4.3478260869565218E-3"/>
    <n v="1"/>
    <m/>
    <x v="0"/>
    <s v="Nein"/>
    <x v="0"/>
  </r>
  <r>
    <n v="14572736"/>
    <x v="3"/>
    <x v="0"/>
    <n v="2000422"/>
    <s v="Sofortrechnung"/>
    <s v="eam\bekir.ahmed"/>
    <x v="0"/>
    <s v="22168"/>
    <s v="Max-G-Mobile SL"/>
    <x v="1"/>
    <s v="8"/>
    <s v="100060638"/>
    <x v="102"/>
    <s v="Google Pixel 7 256GB"/>
    <n v="3"/>
    <n v="304.62150000000003"/>
    <n v="314"/>
    <n v="942"/>
    <n v="9.3785000000000007"/>
    <n v="28.14"/>
    <n v="2.98"/>
    <s v="V0018"/>
    <x v="16"/>
    <s v="KÜB8"/>
    <s v="EXP"/>
    <s v="Geräte"/>
    <x v="11"/>
    <n v="3"/>
    <n v="304.62150000000003"/>
    <n v="314"/>
    <n v="942"/>
    <n v="9.3785000000000007"/>
    <n v="28.14"/>
    <n v="2.9872611464968155E-2"/>
    <n v="1"/>
    <m/>
    <x v="0"/>
    <s v="Nein"/>
    <x v="0"/>
  </r>
  <r>
    <n v="14572736"/>
    <x v="3"/>
    <x v="0"/>
    <n v="2000422"/>
    <s v="Sofortrechnung"/>
    <s v="eam\bekir.ahmed"/>
    <x v="0"/>
    <s v="22168"/>
    <s v="Max-G-Mobile SL"/>
    <x v="1"/>
    <s v="9"/>
    <s v="101280001"/>
    <x v="125"/>
    <s v="CAT S75 128GB"/>
    <n v="3"/>
    <n v="219.0067"/>
    <n v="253"/>
    <n v="759"/>
    <n v="33.993299999999998"/>
    <n v="101.98"/>
    <n v="13.43"/>
    <s v="V0018"/>
    <x v="16"/>
    <s v="KÜB8"/>
    <s v="EXP"/>
    <s v="Geräte"/>
    <x v="11"/>
    <n v="3"/>
    <n v="219.0067"/>
    <n v="253"/>
    <n v="759"/>
    <n v="33.993299999999998"/>
    <n v="101.98"/>
    <n v="0.13436100131752307"/>
    <n v="1"/>
    <m/>
    <x v="0"/>
    <s v="Nein"/>
    <x v="0"/>
  </r>
  <r>
    <n v="14572736"/>
    <x v="3"/>
    <x v="0"/>
    <n v="2000422"/>
    <s v="Sofortrechnung"/>
    <s v="eam\bekir.ahmed"/>
    <x v="0"/>
    <s v="22168"/>
    <s v="Max-G-Mobile SL"/>
    <x v="1"/>
    <s v="10"/>
    <s v="100034506"/>
    <x v="249"/>
    <s v="Samsung A236B A23 5G 128GB EE"/>
    <n v="3"/>
    <n v="149"/>
    <n v="157"/>
    <n v="471"/>
    <n v="8"/>
    <n v="24"/>
    <n v="5.09"/>
    <s v="V0018"/>
    <x v="16"/>
    <s v="KÜB8"/>
    <s v="EXP"/>
    <s v="Geräte"/>
    <x v="11"/>
    <n v="3"/>
    <n v="149"/>
    <n v="157"/>
    <n v="471"/>
    <n v="8"/>
    <n v="24"/>
    <n v="5.0955414012738856E-2"/>
    <n v="1"/>
    <m/>
    <x v="0"/>
    <s v="Nein"/>
    <x v="0"/>
  </r>
  <r>
    <n v="14572736"/>
    <x v="3"/>
    <x v="0"/>
    <n v="2000422"/>
    <s v="Sofortrechnung"/>
    <s v="eam\bekir.ahmed"/>
    <x v="0"/>
    <s v="22168"/>
    <s v="Max-G-Mobile SL"/>
    <x v="1"/>
    <s v="11"/>
    <s v="101030535"/>
    <x v="13"/>
    <s v="Samsung A155F A15 256GB"/>
    <n v="5"/>
    <n v="135"/>
    <n v="143.5"/>
    <n v="717.5"/>
    <n v="8.5"/>
    <n v="42.5"/>
    <n v="5.92"/>
    <s v="V0018"/>
    <x v="16"/>
    <s v="KÜB8"/>
    <s v="EXP"/>
    <s v="Geräte"/>
    <x v="11"/>
    <n v="5"/>
    <n v="135"/>
    <n v="143.5"/>
    <n v="717.5"/>
    <n v="8.5"/>
    <n v="42.5"/>
    <n v="5.9233449477351915E-2"/>
    <n v="1"/>
    <m/>
    <x v="0"/>
    <s v="Nein"/>
    <x v="0"/>
  </r>
  <r>
    <n v="14572736"/>
    <x v="3"/>
    <x v="0"/>
    <n v="2000422"/>
    <s v="Sofortrechnung"/>
    <s v="eam\bekir.ahmed"/>
    <x v="0"/>
    <s v="22168"/>
    <s v="Max-G-Mobile SL"/>
    <x v="1"/>
    <s v="12"/>
    <s v="101300149"/>
    <x v="394"/>
    <s v="Apple iPhone 15 Pro 128GB"/>
    <n v="2"/>
    <n v="818"/>
    <n v="868"/>
    <n v="1736"/>
    <n v="50"/>
    <n v="100"/>
    <n v="5.76"/>
    <s v="V0018"/>
    <x v="16"/>
    <s v="KÜB8"/>
    <s v="EXP"/>
    <s v="Geräte"/>
    <x v="11"/>
    <n v="2"/>
    <n v="818"/>
    <n v="868"/>
    <n v="1736"/>
    <n v="50"/>
    <n v="100"/>
    <n v="5.7603686635944701E-2"/>
    <n v="1"/>
    <m/>
    <x v="0"/>
    <s v="Nein"/>
    <x v="0"/>
  </r>
  <r>
    <n v="14572736"/>
    <x v="3"/>
    <x v="0"/>
    <n v="2000422"/>
    <s v="Sofortrechnung"/>
    <s v="eam\bekir.ahmed"/>
    <x v="0"/>
    <s v="22168"/>
    <s v="Max-G-Mobile SL"/>
    <x v="0"/>
    <s v="13"/>
    <s v="200370093"/>
    <x v="160"/>
    <s v="Huawei Band 9 (Kimi-B19)"/>
    <n v="2"/>
    <n v="28.57"/>
    <n v="31"/>
    <n v="62"/>
    <n v="2.4300000000000002"/>
    <n v="4.8600000000000003"/>
    <n v="7.83"/>
    <s v="V0018"/>
    <x v="16"/>
    <s v="KÜB8"/>
    <s v="EXP"/>
    <s v="Zubehör"/>
    <x v="11"/>
    <n v="2"/>
    <n v="28.57"/>
    <n v="31"/>
    <n v="62"/>
    <n v="2.4300000000000002"/>
    <n v="4.8600000000000003"/>
    <n v="7.838709677419356E-2"/>
    <n v="1"/>
    <m/>
    <x v="0"/>
    <s v="Nein"/>
    <x v="0"/>
  </r>
  <r>
    <n v="14572740"/>
    <x v="3"/>
    <x v="0"/>
    <n v="2000423"/>
    <s v="Sofortrechnung"/>
    <s v="Yasar.Yigitbilek"/>
    <x v="0"/>
    <s v="24752"/>
    <s v="THE NEW WHOLESALE COMPANY BV"/>
    <x v="1"/>
    <s v="1"/>
    <s v="101030457"/>
    <x v="203"/>
    <s v="Samsung A556B A55 5G 128GB"/>
    <n v="200"/>
    <n v="253.26820000000001"/>
    <n v="263"/>
    <n v="52600"/>
    <n v="9.7317999999999998"/>
    <n v="1946.36"/>
    <n v="3.7"/>
    <s v="V0140"/>
    <x v="15"/>
    <s v="KPUD"/>
    <s v="EXP"/>
    <s v="Geräte"/>
    <x v="10"/>
    <n v="200"/>
    <n v="253.26820000000001"/>
    <n v="263"/>
    <n v="52600"/>
    <n v="9.7317999999999998"/>
    <n v="1946.36"/>
    <n v="3.7003041825095055E-2"/>
    <n v="1"/>
    <m/>
    <x v="0"/>
    <s v="Nein"/>
    <x v="0"/>
  </r>
  <r>
    <n v="14572752"/>
    <x v="3"/>
    <x v="0"/>
    <n v="2000424"/>
    <s v="Sofortrechnung"/>
    <s v="eam\bekir.ahmed"/>
    <x v="0"/>
    <s v="30422"/>
    <s v="PC Distribution SPA"/>
    <x v="1"/>
    <s v="1"/>
    <s v="101030587"/>
    <x v="361"/>
    <s v="Samsung A256B A25 5G 256GB"/>
    <n v="5"/>
    <n v="180.64879999999999"/>
    <n v="199"/>
    <n v="995"/>
    <n v="18.351199999999999"/>
    <n v="91.76"/>
    <n v="9.2200000000000006"/>
    <s v="V0022"/>
    <x v="13"/>
    <s v="KPUD"/>
    <s v="EXP"/>
    <s v="Geräte"/>
    <x v="8"/>
    <n v="5"/>
    <n v="180.64879999999999"/>
    <n v="199"/>
    <n v="995"/>
    <n v="18.351199999999999"/>
    <n v="91.76"/>
    <n v="9.2221105527638195E-2"/>
    <n v="1"/>
    <m/>
    <x v="0"/>
    <s v="Nein"/>
    <x v="0"/>
  </r>
  <r>
    <n v="14572752"/>
    <x v="3"/>
    <x v="0"/>
    <n v="2000424"/>
    <s v="Sofortrechnung"/>
    <s v="eam\bekir.ahmed"/>
    <x v="0"/>
    <s v="30422"/>
    <s v="PC Distribution SPA"/>
    <x v="1"/>
    <s v="2"/>
    <s v="100302940"/>
    <x v="422"/>
    <s v="Apple iPhone 15 Pro 256GB"/>
    <n v="2"/>
    <n v="880"/>
    <n v="945"/>
    <n v="1890"/>
    <n v="65"/>
    <n v="130"/>
    <n v="6.87"/>
    <s v="V0022"/>
    <x v="13"/>
    <s v="KPUD"/>
    <s v="EXP"/>
    <s v="Geräte"/>
    <x v="8"/>
    <n v="2"/>
    <n v="880"/>
    <n v="945"/>
    <n v="1890"/>
    <n v="65"/>
    <n v="130"/>
    <n v="6.8783068783068779E-2"/>
    <n v="1"/>
    <m/>
    <x v="0"/>
    <s v="Nein"/>
    <x v="0"/>
  </r>
  <r>
    <n v="14572752"/>
    <x v="3"/>
    <x v="0"/>
    <n v="2000424"/>
    <s v="Sofortrechnung"/>
    <s v="eam\bekir.ahmed"/>
    <x v="0"/>
    <s v="30422"/>
    <s v="PC Distribution SPA"/>
    <x v="1"/>
    <s v="3"/>
    <s v="101300173"/>
    <x v="131"/>
    <s v="Apple iPhone 15 256GB"/>
    <n v="7"/>
    <n v="717"/>
    <n v="729"/>
    <n v="5103"/>
    <n v="12"/>
    <n v="84"/>
    <n v="1.64"/>
    <s v="V0022"/>
    <x v="13"/>
    <s v="KPUD"/>
    <s v="EXP"/>
    <s v="Geräte"/>
    <x v="8"/>
    <n v="7"/>
    <n v="717"/>
    <n v="729"/>
    <n v="5103"/>
    <n v="12"/>
    <n v="84"/>
    <n v="1.646090534979424E-2"/>
    <n v="1"/>
    <m/>
    <x v="0"/>
    <s v="Nein"/>
    <x v="0"/>
  </r>
  <r>
    <n v="14572752"/>
    <x v="3"/>
    <x v="0"/>
    <n v="2000424"/>
    <s v="Sofortrechnung"/>
    <s v="eam\bekir.ahmed"/>
    <x v="0"/>
    <s v="30422"/>
    <s v="PC Distribution SPA"/>
    <x v="1"/>
    <s v="4"/>
    <s v="101300149"/>
    <x v="394"/>
    <s v="Apple iPhone 15 Pro 128GB"/>
    <n v="1"/>
    <n v="818"/>
    <n v="869"/>
    <n v="869"/>
    <n v="51"/>
    <n v="51"/>
    <n v="5.86"/>
    <s v="V0022"/>
    <x v="13"/>
    <s v="KPUD"/>
    <s v="EXP"/>
    <s v="Geräte"/>
    <x v="8"/>
    <n v="1"/>
    <n v="818"/>
    <n v="869"/>
    <n v="869"/>
    <n v="51"/>
    <n v="51"/>
    <n v="5.8688147295742232E-2"/>
    <n v="1"/>
    <m/>
    <x v="0"/>
    <s v="Nein"/>
    <x v="0"/>
  </r>
  <r>
    <n v="14572752"/>
    <x v="3"/>
    <x v="0"/>
    <n v="2000424"/>
    <s v="Sofortrechnung"/>
    <s v="eam\bekir.ahmed"/>
    <x v="0"/>
    <s v="30422"/>
    <s v="PC Distribution SPA"/>
    <x v="1"/>
    <s v="5"/>
    <s v="101300175"/>
    <x v="278"/>
    <s v="Apple iPhone 15 256GB"/>
    <n v="3"/>
    <n v="717"/>
    <n v="729"/>
    <n v="2187"/>
    <n v="12"/>
    <n v="36"/>
    <n v="1.64"/>
    <s v="V0022"/>
    <x v="13"/>
    <s v="KPUD"/>
    <s v="EXP"/>
    <s v="Geräte"/>
    <x v="8"/>
    <n v="3"/>
    <n v="717"/>
    <n v="729"/>
    <n v="2187"/>
    <n v="12"/>
    <n v="36"/>
    <n v="1.646090534979424E-2"/>
    <n v="1"/>
    <m/>
    <x v="0"/>
    <s v="Nein"/>
    <x v="0"/>
  </r>
  <r>
    <n v="14567999"/>
    <x v="3"/>
    <x v="0"/>
    <n v="2000425"/>
    <s v="Sofortrechnung"/>
    <s v="eam\bekir.ahmed"/>
    <x v="2"/>
    <s v="27134"/>
    <s v="N.V. Kommunikation- &amp; Vertriebs GmbH"/>
    <x v="1"/>
    <s v="1"/>
    <s v="101030661"/>
    <x v="146"/>
    <s v="Samsung A165F A16 128GB"/>
    <n v="13"/>
    <n v="116.04640000000001"/>
    <n v="125"/>
    <n v="1625"/>
    <n v="8.9535999999999998"/>
    <n v="116.4"/>
    <n v="7.16"/>
    <s v="V0161"/>
    <x v="7"/>
    <s v="VKASSE"/>
    <s v="FHK"/>
    <s v="Geräte"/>
    <x v="2"/>
    <n v="13"/>
    <n v="116.04640000000001"/>
    <n v="125"/>
    <n v="1625"/>
    <n v="8.9535999999999998"/>
    <n v="116.4"/>
    <n v="7.1630769230769234E-2"/>
    <n v="1"/>
    <m/>
    <x v="0"/>
    <s v="Nein"/>
    <x v="0"/>
  </r>
  <r>
    <n v="14567999"/>
    <x v="3"/>
    <x v="0"/>
    <n v="2000425"/>
    <s v="Sofortrechnung"/>
    <s v="eam\bekir.ahmed"/>
    <x v="2"/>
    <s v="27134"/>
    <s v="N.V. Kommunikation- &amp; Vertriebs GmbH"/>
    <x v="1"/>
    <s v="2"/>
    <s v="101030671"/>
    <x v="423"/>
    <s v="Samsung A165F A16 128GB"/>
    <n v="100"/>
    <n v="118"/>
    <n v="125"/>
    <n v="12500"/>
    <n v="7"/>
    <n v="700"/>
    <n v="5.6"/>
    <s v="V0161"/>
    <x v="7"/>
    <s v="VKASSE"/>
    <s v="FHK"/>
    <s v="Geräte"/>
    <x v="2"/>
    <n v="100"/>
    <n v="118"/>
    <n v="125"/>
    <n v="12500"/>
    <n v="7"/>
    <n v="700"/>
    <n v="5.6000000000000001E-2"/>
    <n v="1"/>
    <m/>
    <x v="0"/>
    <s v="Nein"/>
    <x v="0"/>
  </r>
  <r>
    <n v="14567999"/>
    <x v="3"/>
    <x v="0"/>
    <n v="2000425"/>
    <s v="Sofortrechnung"/>
    <s v="eam\bekir.ahmed"/>
    <x v="2"/>
    <s v="27134"/>
    <s v="N.V. Kommunikation- &amp; Vertriebs GmbH"/>
    <x v="1"/>
    <s v="3"/>
    <s v="101030658"/>
    <x v="424"/>
    <s v="Samsung A165F A16 128GB"/>
    <n v="37"/>
    <n v="112.0789"/>
    <n v="125"/>
    <n v="4625"/>
    <n v="12.921099999999999"/>
    <n v="478.08"/>
    <n v="10.33"/>
    <s v="V0161"/>
    <x v="7"/>
    <s v="VKASSE"/>
    <s v="FHK"/>
    <s v="Geräte"/>
    <x v="2"/>
    <n v="37"/>
    <n v="112.0789"/>
    <n v="125"/>
    <n v="4625"/>
    <n v="12.921099999999999"/>
    <n v="478.08"/>
    <n v="0.10336864864864864"/>
    <n v="1"/>
    <m/>
    <x v="0"/>
    <s v="Nein"/>
    <x v="0"/>
  </r>
  <r>
    <n v="14440960"/>
    <x v="3"/>
    <x v="0"/>
    <n v="2000426"/>
    <s v="Rechnungskorrektur Retoure"/>
    <s v="EAM\Aylin.Pehlivan"/>
    <x v="1"/>
    <s v="23433"/>
    <s v="Jacob Elektronik GmbH"/>
    <x v="0"/>
    <s v="2"/>
    <s v="200060011"/>
    <x v="425"/>
    <s v="Google Pixel Buds Pro"/>
    <n v="1"/>
    <n v="119"/>
    <n v="141"/>
    <n v="141"/>
    <n v="22"/>
    <n v="22"/>
    <n v="15.6"/>
    <s v="V0042"/>
    <x v="5"/>
    <s v="KÜB30"/>
    <s v="GRK"/>
    <s v="Zubehör"/>
    <x v="5"/>
    <n v="-1"/>
    <n v="119"/>
    <n v="141"/>
    <n v="-141"/>
    <n v="-22"/>
    <n v="-22"/>
    <n v="-0.15602836879432624"/>
    <n v="-1"/>
    <m/>
    <x v="0"/>
    <s v="Nein"/>
    <x v="1"/>
  </r>
  <r>
    <n v="14571711"/>
    <x v="3"/>
    <x v="0"/>
    <n v="2000427"/>
    <s v="Sofortrechnung"/>
    <s v="Yasar.Yigitbilek"/>
    <x v="2"/>
    <s v="27138"/>
    <s v="Torsten Stieger - PC-Service"/>
    <x v="1"/>
    <s v="1"/>
    <s v="101030382"/>
    <x v="28"/>
    <s v="Samsung S921B S24 5G 256GB"/>
    <n v="1"/>
    <n v="530.07069999999999"/>
    <n v="555"/>
    <n v="555"/>
    <n v="24.929300000000001"/>
    <n v="24.93"/>
    <n v="4.49"/>
    <s v="V0134"/>
    <x v="10"/>
    <s v="VKASSE"/>
    <s v="FHK"/>
    <s v="Geräte"/>
    <x v="2"/>
    <n v="1"/>
    <n v="530.07069999999999"/>
    <n v="555"/>
    <n v="555"/>
    <n v="24.929300000000001"/>
    <n v="24.93"/>
    <n v="4.4918918918918915E-2"/>
    <n v="1"/>
    <m/>
    <x v="0"/>
    <s v="Nein"/>
    <x v="0"/>
  </r>
  <r>
    <n v="14572227"/>
    <x v="3"/>
    <x v="0"/>
    <n v="2000428"/>
    <s v="Sofortrechnung"/>
    <s v="Yasar.Yigitbilek"/>
    <x v="2"/>
    <s v="23371"/>
    <s v="MAXNET GmbH"/>
    <x v="1"/>
    <s v="1"/>
    <s v="101030290"/>
    <x v="330"/>
    <s v="Samsung F731B Z Flip5 5G 512GB"/>
    <n v="1"/>
    <n v="595"/>
    <n v="645"/>
    <n v="645"/>
    <n v="50"/>
    <n v="50"/>
    <n v="7.75"/>
    <s v="V0162"/>
    <x v="8"/>
    <s v="NN"/>
    <s v="FHK"/>
    <s v="Geräte"/>
    <x v="2"/>
    <n v="1"/>
    <n v="595"/>
    <n v="645"/>
    <n v="645"/>
    <n v="50"/>
    <n v="50"/>
    <n v="7.7519379844961239E-2"/>
    <n v="1"/>
    <m/>
    <x v="0"/>
    <s v="Nein"/>
    <x v="0"/>
  </r>
  <r>
    <n v="14569817"/>
    <x v="3"/>
    <x v="0"/>
    <n v="2000429"/>
    <s v="Sofortrechnung"/>
    <s v="Yasar.Yigitbilek"/>
    <x v="2"/>
    <s v="28729"/>
    <s v="Telefonhaus – Shop Gardelegen"/>
    <x v="1"/>
    <s v="1"/>
    <s v="101030352"/>
    <x v="303"/>
    <s v="Samsung X210N Tab A9+ 64GB [WiFi]"/>
    <n v="1"/>
    <n v="116.9379"/>
    <n v="135"/>
    <n v="135"/>
    <n v="18.062100000000001"/>
    <n v="18.059999999999999"/>
    <n v="13.37"/>
    <s v="V0162"/>
    <x v="8"/>
    <s v="KABB5"/>
    <s v="FHK"/>
    <s v="Geräte"/>
    <x v="2"/>
    <n v="1"/>
    <n v="116.9379"/>
    <n v="135"/>
    <n v="135"/>
    <n v="18.062100000000001"/>
    <n v="18.059999999999999"/>
    <n v="0.13377777777777777"/>
    <n v="1"/>
    <m/>
    <x v="0"/>
    <s v="Nein"/>
    <x v="0"/>
  </r>
  <r>
    <n v="14572745"/>
    <x v="3"/>
    <x v="0"/>
    <n v="2000430"/>
    <s v="Sofortrechnung"/>
    <s v="eam\bekir.ahmed"/>
    <x v="2"/>
    <s v="27024"/>
    <s v="Euronics Schmidtke"/>
    <x v="1"/>
    <s v="1"/>
    <s v="100303120"/>
    <x v="117"/>
    <s v="Apple iPhone 16 Pro 128GB"/>
    <n v="1"/>
    <n v="911.63229999999999"/>
    <n v="919"/>
    <n v="919"/>
    <n v="7.3677000000000001"/>
    <n v="7.37"/>
    <n v="0.8"/>
    <s v="V0162"/>
    <x v="8"/>
    <s v="KABB5"/>
    <s v="FHK"/>
    <s v="Geräte"/>
    <x v="2"/>
    <n v="1"/>
    <n v="911.63229999999999"/>
    <n v="919"/>
    <n v="919"/>
    <n v="7.3677000000000001"/>
    <n v="7.37"/>
    <n v="8.0195865070729049E-3"/>
    <n v="1"/>
    <m/>
    <x v="0"/>
    <s v="Nein"/>
    <x v="0"/>
  </r>
  <r>
    <n v="14572745"/>
    <x v="3"/>
    <x v="0"/>
    <n v="2000430"/>
    <s v="Sofortrechnung"/>
    <s v="eam\bekir.ahmed"/>
    <x v="2"/>
    <s v="27024"/>
    <s v="Euronics Schmidtke"/>
    <x v="1"/>
    <s v="2"/>
    <s v="100303119"/>
    <x v="118"/>
    <s v="Apple iPhone 16 Pro 128GB"/>
    <n v="1"/>
    <n v="897.56460000000004"/>
    <n v="929"/>
    <n v="929"/>
    <n v="31.435400000000001"/>
    <n v="31.44"/>
    <n v="3.38"/>
    <s v="V0162"/>
    <x v="8"/>
    <s v="KABB5"/>
    <s v="FHK"/>
    <s v="Geräte"/>
    <x v="2"/>
    <n v="1"/>
    <n v="897.56460000000004"/>
    <n v="929"/>
    <n v="929"/>
    <n v="31.435400000000001"/>
    <n v="31.44"/>
    <n v="3.3842841765339075E-2"/>
    <n v="1"/>
    <m/>
    <x v="0"/>
    <s v="Nein"/>
    <x v="0"/>
  </r>
  <r>
    <n v="14571865"/>
    <x v="3"/>
    <x v="0"/>
    <n v="2000431"/>
    <s v="Sofortrechnung"/>
    <s v="eam\bekir.ahmed"/>
    <x v="0"/>
    <s v="30905"/>
    <s v="Saturn Vanity LDA"/>
    <x v="1"/>
    <s v="1"/>
    <s v="100302952"/>
    <x v="20"/>
    <s v="Apple iPhone 15 128GB"/>
    <n v="9"/>
    <n v="605"/>
    <n v="625"/>
    <n v="5625"/>
    <n v="20"/>
    <n v="180"/>
    <n v="3.2"/>
    <s v="V0027"/>
    <x v="9"/>
    <s v="VKASSE"/>
    <s v="EXP"/>
    <s v="Geräte"/>
    <x v="7"/>
    <n v="9"/>
    <n v="605"/>
    <n v="625"/>
    <n v="5625"/>
    <n v="20"/>
    <n v="180"/>
    <n v="3.2000000000000001E-2"/>
    <n v="1"/>
    <m/>
    <x v="0"/>
    <s v="Nein"/>
    <x v="0"/>
  </r>
  <r>
    <n v="14571865"/>
    <x v="3"/>
    <x v="0"/>
    <n v="2000431"/>
    <s v="Sofortrechnung"/>
    <s v="eam\bekir.ahmed"/>
    <x v="0"/>
    <s v="30905"/>
    <s v="Saturn Vanity LDA"/>
    <x v="1"/>
    <s v="2"/>
    <s v="101300314"/>
    <x v="186"/>
    <s v="Apple iPhone 16 Pro Max 512GB"/>
    <n v="1"/>
    <n v="1207"/>
    <n v="1327"/>
    <n v="1327"/>
    <n v="120"/>
    <n v="120"/>
    <n v="9.0399999999999991"/>
    <s v="V0027"/>
    <x v="9"/>
    <s v="VKASSE"/>
    <s v="EXP"/>
    <s v="Geräte"/>
    <x v="7"/>
    <n v="1"/>
    <n v="1207"/>
    <n v="1327"/>
    <n v="1327"/>
    <n v="120"/>
    <n v="120"/>
    <n v="9.0429540316503396E-2"/>
    <n v="1"/>
    <m/>
    <x v="0"/>
    <s v="Nein"/>
    <x v="0"/>
  </r>
  <r>
    <n v="14571865"/>
    <x v="3"/>
    <x v="0"/>
    <n v="2000431"/>
    <s v="Sofortrechnung"/>
    <s v="eam\bekir.ahmed"/>
    <x v="0"/>
    <s v="30905"/>
    <s v="Saturn Vanity LDA"/>
    <x v="1"/>
    <s v="3"/>
    <s v="101300308"/>
    <x v="80"/>
    <s v="Apple iPhone 16 Pro Max 256GB"/>
    <n v="1"/>
    <n v="1065.5192"/>
    <n v="1107"/>
    <n v="1107"/>
    <n v="41.480800000000002"/>
    <n v="41.48"/>
    <n v="3.74"/>
    <s v="V0027"/>
    <x v="9"/>
    <s v="VKASSE"/>
    <s v="EXP"/>
    <s v="Geräte"/>
    <x v="7"/>
    <n v="1"/>
    <n v="1065.5192"/>
    <n v="1107"/>
    <n v="1107"/>
    <n v="41.480800000000002"/>
    <n v="41.48"/>
    <n v="3.7470641373080392E-2"/>
    <n v="1"/>
    <m/>
    <x v="0"/>
    <s v="Nein"/>
    <x v="0"/>
  </r>
  <r>
    <n v="14571865"/>
    <x v="3"/>
    <x v="0"/>
    <n v="2000431"/>
    <s v="Sofortrechnung"/>
    <s v="eam\bekir.ahmed"/>
    <x v="0"/>
    <s v="30905"/>
    <s v="Saturn Vanity LDA"/>
    <x v="1"/>
    <s v="4"/>
    <s v="100303136"/>
    <x v="215"/>
    <s v="Apple iPhone 16 Pro Max 256GB"/>
    <n v="1"/>
    <n v="1087"/>
    <n v="1115"/>
    <n v="1115"/>
    <n v="28"/>
    <n v="28"/>
    <n v="2.5099999999999998"/>
    <s v="V0027"/>
    <x v="9"/>
    <s v="VKASSE"/>
    <s v="EXP"/>
    <s v="Geräte"/>
    <x v="7"/>
    <n v="1"/>
    <n v="1087"/>
    <n v="1115"/>
    <n v="1115"/>
    <n v="28"/>
    <n v="28"/>
    <n v="2.5112107623318385E-2"/>
    <n v="1"/>
    <m/>
    <x v="0"/>
    <s v="Nein"/>
    <x v="0"/>
  </r>
  <r>
    <n v="14571865"/>
    <x v="3"/>
    <x v="0"/>
    <n v="2000431"/>
    <s v="Sofortrechnung"/>
    <s v="eam\bekir.ahmed"/>
    <x v="0"/>
    <s v="30905"/>
    <s v="Saturn Vanity LDA"/>
    <x v="1"/>
    <s v="5"/>
    <s v="101300312"/>
    <x v="86"/>
    <s v="Apple iPhone 16 Pro Max 512GB"/>
    <n v="2"/>
    <n v="1207"/>
    <n v="1327"/>
    <n v="2654"/>
    <n v="120"/>
    <n v="240"/>
    <n v="9.0399999999999991"/>
    <s v="V0027"/>
    <x v="9"/>
    <s v="VKASSE"/>
    <s v="EXP"/>
    <s v="Geräte"/>
    <x v="7"/>
    <n v="2"/>
    <n v="1207"/>
    <n v="1327"/>
    <n v="2654"/>
    <n v="120"/>
    <n v="240"/>
    <n v="9.0429540316503396E-2"/>
    <n v="1"/>
    <m/>
    <x v="0"/>
    <s v="Nein"/>
    <x v="0"/>
  </r>
  <r>
    <n v="14571865"/>
    <x v="3"/>
    <x v="0"/>
    <n v="2000431"/>
    <s v="Sofortrechnung"/>
    <s v="eam\bekir.ahmed"/>
    <x v="0"/>
    <s v="30905"/>
    <s v="Saturn Vanity LDA"/>
    <x v="1"/>
    <s v="6"/>
    <s v="100302781"/>
    <x v="426"/>
    <s v="Apple iPhone 14 Plus 256GB"/>
    <n v="1"/>
    <n v="590.71429999999998"/>
    <n v="646"/>
    <n v="646"/>
    <n v="55.285699999999999"/>
    <n v="55.29"/>
    <n v="8.5500000000000007"/>
    <s v="V0027"/>
    <x v="9"/>
    <s v="VKASSE"/>
    <s v="EXP"/>
    <s v="Geräte"/>
    <x v="7"/>
    <n v="1"/>
    <n v="590.71429999999998"/>
    <n v="646"/>
    <n v="646"/>
    <n v="55.285699999999999"/>
    <n v="55.29"/>
    <n v="8.5588235294117646E-2"/>
    <n v="1"/>
    <m/>
    <x v="0"/>
    <s v="Nein"/>
    <x v="0"/>
  </r>
  <r>
    <n v="14571865"/>
    <x v="3"/>
    <x v="0"/>
    <n v="2000431"/>
    <s v="Sofortrechnung"/>
    <s v="eam\bekir.ahmed"/>
    <x v="0"/>
    <s v="30905"/>
    <s v="Saturn Vanity LDA"/>
    <x v="1"/>
    <s v="7"/>
    <s v="100302854"/>
    <x v="332"/>
    <s v="Apple iPhone 14 512GB"/>
    <n v="1"/>
    <n v="633"/>
    <n v="659"/>
    <n v="659"/>
    <n v="26"/>
    <n v="26"/>
    <n v="3.94"/>
    <s v="V0027"/>
    <x v="9"/>
    <s v="VKASSE"/>
    <s v="EXP"/>
    <s v="Geräte"/>
    <x v="7"/>
    <n v="1"/>
    <n v="633"/>
    <n v="659"/>
    <n v="659"/>
    <n v="26"/>
    <n v="26"/>
    <n v="3.9453717754172987E-2"/>
    <n v="1"/>
    <m/>
    <x v="0"/>
    <s v="Nein"/>
    <x v="0"/>
  </r>
  <r>
    <n v="14571865"/>
    <x v="3"/>
    <x v="0"/>
    <n v="2000431"/>
    <s v="Sofortrechnung"/>
    <s v="eam\bekir.ahmed"/>
    <x v="0"/>
    <s v="30905"/>
    <s v="Saturn Vanity LDA"/>
    <x v="1"/>
    <s v="8"/>
    <s v="100302929"/>
    <x v="414"/>
    <s v="Apple iPhone 15 Pro Max 256GB"/>
    <n v="1"/>
    <n v="981.91179999999997"/>
    <n v="1033"/>
    <n v="1033"/>
    <n v="51.088200000000001"/>
    <n v="51.09"/>
    <n v="4.9400000000000004"/>
    <s v="V0027"/>
    <x v="9"/>
    <s v="VKASSE"/>
    <s v="EXP"/>
    <s v="Geräte"/>
    <x v="7"/>
    <n v="1"/>
    <n v="981.91179999999997"/>
    <n v="1033"/>
    <n v="1033"/>
    <n v="51.088200000000001"/>
    <n v="51.09"/>
    <n v="4.9457889641819942E-2"/>
    <n v="1"/>
    <m/>
    <x v="0"/>
    <s v="Nein"/>
    <x v="0"/>
  </r>
  <r>
    <n v="14572771"/>
    <x v="3"/>
    <x v="0"/>
    <n v="2000432"/>
    <s v="Sofortrechnung"/>
    <s v="EAM\Erdal.Bircan"/>
    <x v="1"/>
    <s v="10022"/>
    <s v="etronixx Sales GmbH"/>
    <x v="0"/>
    <s v="1"/>
    <s v="200311472"/>
    <x v="0"/>
    <s v="Shark Dampfreiniger S6005EU, grey"/>
    <n v="1"/>
    <n v="56.911099999999998"/>
    <n v="63"/>
    <n v="63"/>
    <n v="6.0888999999999998"/>
    <n v="6.09"/>
    <n v="9.66"/>
    <s v="V0042"/>
    <x v="5"/>
    <s v="KÜB14"/>
    <s v="GRK"/>
    <s v="Zubehör"/>
    <x v="5"/>
    <n v="1"/>
    <n v="56.911099999999998"/>
    <n v="63"/>
    <n v="63"/>
    <n v="6.0888999999999998"/>
    <n v="6.09"/>
    <n v="9.6666666666666665E-2"/>
    <n v="1"/>
    <m/>
    <x v="0"/>
    <s v="Nein"/>
    <x v="0"/>
  </r>
  <r>
    <n v="14572771"/>
    <x v="3"/>
    <x v="0"/>
    <n v="2000432"/>
    <s v="Sofortrechnung"/>
    <s v="EAM\Erdal.Bircan"/>
    <x v="1"/>
    <s v="10022"/>
    <s v="etronixx Sales GmbH"/>
    <x v="0"/>
    <s v="2"/>
    <s v="200311515"/>
    <x v="427"/>
    <s v="DISPLEX Premium Glass FCAR Samsung Galax S24 Ultra"/>
    <n v="1"/>
    <n v="7.94"/>
    <n v="9.25"/>
    <n v="9.25"/>
    <n v="1.31"/>
    <n v="1.31"/>
    <n v="14.16"/>
    <s v="V0042"/>
    <x v="5"/>
    <s v="KÜB14"/>
    <s v="GRK"/>
    <s v="Zubehör"/>
    <x v="5"/>
    <n v="1"/>
    <n v="7.94"/>
    <n v="9.25"/>
    <n v="9.25"/>
    <n v="1.31"/>
    <n v="1.31"/>
    <n v="0.14162162162162162"/>
    <n v="1"/>
    <m/>
    <x v="0"/>
    <s v="Nein"/>
    <x v="0"/>
  </r>
  <r>
    <n v="14572771"/>
    <x v="3"/>
    <x v="0"/>
    <n v="2000432"/>
    <s v="Sofortrechnung"/>
    <s v="EAM\Erdal.Bircan"/>
    <x v="1"/>
    <s v="10022"/>
    <s v="etronixx Sales GmbH"/>
    <x v="0"/>
    <s v="3"/>
    <s v="200060069"/>
    <x v="428"/>
    <s v="Google Pixel 8a Case"/>
    <n v="1"/>
    <n v="14.01"/>
    <n v="14"/>
    <n v="14"/>
    <n v="-0.01"/>
    <n v="-0.01"/>
    <n v="-7.0000000000000007E-2"/>
    <s v="V0042"/>
    <x v="5"/>
    <s v="KÜB14"/>
    <s v="GRK"/>
    <s v="Zubehör"/>
    <x v="5"/>
    <n v="1"/>
    <n v="14.01"/>
    <n v="14"/>
    <n v="14"/>
    <n v="-0.01"/>
    <n v="-0.01"/>
    <n v="-7.1428571428571429E-4"/>
    <n v="1"/>
    <m/>
    <x v="0"/>
    <s v="Nein"/>
    <x v="1"/>
  </r>
  <r>
    <n v="14572771"/>
    <x v="3"/>
    <x v="0"/>
    <n v="2000432"/>
    <s v="Sofortrechnung"/>
    <s v="EAM\Erdal.Bircan"/>
    <x v="1"/>
    <s v="10022"/>
    <s v="etronixx Sales GmbH"/>
    <x v="1"/>
    <s v="4"/>
    <s v="101030417"/>
    <x v="301"/>
    <s v="Samsung A057G A05s 64GB"/>
    <n v="1"/>
    <n v="80.008700000000005"/>
    <n v="95"/>
    <n v="95"/>
    <n v="14.991300000000001"/>
    <n v="14.99"/>
    <n v="15.78"/>
    <s v="V0042"/>
    <x v="5"/>
    <s v="KÜB14"/>
    <s v="GRK"/>
    <s v="Geräte"/>
    <x v="5"/>
    <n v="1"/>
    <n v="80.008700000000005"/>
    <n v="95"/>
    <n v="95"/>
    <n v="14.991300000000001"/>
    <n v="14.99"/>
    <n v="0.15778947368421053"/>
    <n v="1"/>
    <m/>
    <x v="0"/>
    <s v="Nein"/>
    <x v="0"/>
  </r>
  <r>
    <n v="14572771"/>
    <x v="3"/>
    <x v="0"/>
    <n v="2000432"/>
    <s v="Sofortrechnung"/>
    <s v="EAM\Erdal.Bircan"/>
    <x v="1"/>
    <s v="10022"/>
    <s v="etronixx Sales GmbH"/>
    <x v="1"/>
    <s v="5"/>
    <s v="101030449"/>
    <x v="62"/>
    <s v="Samsung A155F A15 128GB"/>
    <n v="4"/>
    <n v="112.0598"/>
    <n v="129"/>
    <n v="516"/>
    <n v="16.940200000000001"/>
    <n v="67.760000000000005"/>
    <n v="13.13"/>
    <s v="V0042"/>
    <x v="5"/>
    <s v="KÜB14"/>
    <s v="GRK"/>
    <s v="Geräte"/>
    <x v="5"/>
    <n v="4"/>
    <n v="112.0598"/>
    <n v="129"/>
    <n v="516"/>
    <n v="16.940200000000001"/>
    <n v="67.760000000000005"/>
    <n v="0.13131782945736434"/>
    <n v="1"/>
    <m/>
    <x v="0"/>
    <s v="Nein"/>
    <x v="0"/>
  </r>
  <r>
    <n v="14572771"/>
    <x v="3"/>
    <x v="0"/>
    <n v="2000432"/>
    <s v="Sofortrechnung"/>
    <s v="EAM\Erdal.Bircan"/>
    <x v="1"/>
    <s v="10022"/>
    <s v="etronixx Sales GmbH"/>
    <x v="1"/>
    <s v="6"/>
    <s v="101030104"/>
    <x v="304"/>
    <s v="Samsung G736B Xcover 6 Pro 5G 128GB EE"/>
    <n v="12"/>
    <n v="301.49349999999998"/>
    <n v="319"/>
    <n v="3828"/>
    <n v="17.506499999999999"/>
    <n v="210.08"/>
    <n v="5.48"/>
    <s v="V0042"/>
    <x v="5"/>
    <s v="KÜB14"/>
    <s v="GRK"/>
    <s v="Geräte"/>
    <x v="5"/>
    <n v="12"/>
    <n v="301.49349999999998"/>
    <n v="319"/>
    <n v="3828"/>
    <n v="17.506499999999999"/>
    <n v="210.08"/>
    <n v="5.48798328108673E-2"/>
    <n v="1"/>
    <m/>
    <x v="0"/>
    <s v="Nein"/>
    <x v="0"/>
  </r>
  <r>
    <n v="14572771"/>
    <x v="3"/>
    <x v="0"/>
    <n v="2000432"/>
    <s v="Sofortrechnung"/>
    <s v="EAM\Erdal.Bircan"/>
    <x v="1"/>
    <s v="10022"/>
    <s v="etronixx Sales GmbH"/>
    <x v="0"/>
    <s v="7"/>
    <s v="200370094"/>
    <x v="257"/>
    <s v="Huawei Band 9 (Kimi-B19)"/>
    <n v="1"/>
    <n v="29.5"/>
    <n v="31"/>
    <n v="31"/>
    <n v="1.5"/>
    <n v="1.5"/>
    <n v="4.83"/>
    <s v="V0042"/>
    <x v="5"/>
    <s v="KÜB14"/>
    <s v="GRK"/>
    <s v="Zubehör"/>
    <x v="5"/>
    <n v="1"/>
    <n v="29.5"/>
    <n v="31"/>
    <n v="31"/>
    <n v="1.5"/>
    <n v="1.5"/>
    <n v="4.8387096774193547E-2"/>
    <n v="1"/>
    <m/>
    <x v="0"/>
    <s v="Nein"/>
    <x v="0"/>
  </r>
  <r>
    <n v="14572771"/>
    <x v="3"/>
    <x v="0"/>
    <n v="2000432"/>
    <s v="Sofortrechnung"/>
    <s v="EAM\Erdal.Bircan"/>
    <x v="1"/>
    <s v="10022"/>
    <s v="etronixx Sales GmbH"/>
    <x v="1"/>
    <s v="8"/>
    <s v="101030492"/>
    <x v="138"/>
    <s v="Samsung A356B A35 5G 256GB"/>
    <n v="1"/>
    <n v="228.69569999999999"/>
    <n v="235"/>
    <n v="235"/>
    <n v="6.3042999999999996"/>
    <n v="6.3"/>
    <n v="2.68"/>
    <s v="V0042"/>
    <x v="5"/>
    <s v="KÜB14"/>
    <s v="GRK"/>
    <s v="Geräte"/>
    <x v="5"/>
    <n v="1"/>
    <n v="228.69569999999999"/>
    <n v="235"/>
    <n v="235"/>
    <n v="6.3042999999999996"/>
    <n v="6.3"/>
    <n v="2.680851063829787E-2"/>
    <n v="1"/>
    <m/>
    <x v="0"/>
    <s v="Nein"/>
    <x v="0"/>
  </r>
  <r>
    <n v="14572771"/>
    <x v="3"/>
    <x v="0"/>
    <n v="2000432"/>
    <s v="Sofortrechnung"/>
    <s v="EAM\Erdal.Bircan"/>
    <x v="1"/>
    <s v="10022"/>
    <s v="etronixx Sales GmbH"/>
    <x v="1"/>
    <s v="9"/>
    <s v="100034614"/>
    <x v="29"/>
    <s v="Samsung X510N Tab S9 FE 256GB [WiFi]"/>
    <n v="7"/>
    <n v="332"/>
    <n v="359"/>
    <n v="2513"/>
    <n v="27"/>
    <n v="189"/>
    <n v="7.52"/>
    <s v="V0042"/>
    <x v="5"/>
    <s v="KÜB14"/>
    <s v="GRK"/>
    <s v="Geräte"/>
    <x v="5"/>
    <n v="7"/>
    <n v="332"/>
    <n v="359"/>
    <n v="2513"/>
    <n v="27"/>
    <n v="189"/>
    <n v="7.5208913649025072E-2"/>
    <n v="1"/>
    <m/>
    <x v="0"/>
    <s v="Nein"/>
    <x v="0"/>
  </r>
  <r>
    <n v="14572771"/>
    <x v="3"/>
    <x v="0"/>
    <n v="2000432"/>
    <s v="Sofortrechnung"/>
    <s v="EAM\Erdal.Bircan"/>
    <x v="1"/>
    <s v="10022"/>
    <s v="etronixx Sales GmbH"/>
    <x v="1"/>
    <s v="10"/>
    <s v="101030483"/>
    <x v="228"/>
    <s v="Samsung A057G A05s 128GB"/>
    <n v="1"/>
    <n v="90.364699999999999"/>
    <n v="105"/>
    <n v="105"/>
    <n v="14.635300000000001"/>
    <n v="14.64"/>
    <n v="13.93"/>
    <s v="V0042"/>
    <x v="5"/>
    <s v="KÜB14"/>
    <s v="GRK"/>
    <s v="Geräte"/>
    <x v="5"/>
    <n v="1"/>
    <n v="90.364699999999999"/>
    <n v="105"/>
    <n v="105"/>
    <n v="14.635300000000001"/>
    <n v="14.64"/>
    <n v="0.13942857142857143"/>
    <n v="1"/>
    <m/>
    <x v="0"/>
    <s v="Nein"/>
    <x v="0"/>
  </r>
  <r>
    <n v="14572771"/>
    <x v="3"/>
    <x v="0"/>
    <n v="2000432"/>
    <s v="Sofortrechnung"/>
    <s v="EAM\Erdal.Bircan"/>
    <x v="1"/>
    <s v="10022"/>
    <s v="etronixx Sales GmbH"/>
    <x v="1"/>
    <s v="11"/>
    <s v="101030664"/>
    <x v="31"/>
    <s v="Samsung X920N Tab S10 Ultra 512GB [WiFi]"/>
    <n v="1"/>
    <n v="814"/>
    <n v="865"/>
    <n v="865"/>
    <n v="51"/>
    <n v="51"/>
    <n v="5.89"/>
    <s v="V0042"/>
    <x v="5"/>
    <s v="KÜB14"/>
    <s v="GRK"/>
    <s v="Geräte"/>
    <x v="5"/>
    <n v="1"/>
    <n v="814"/>
    <n v="865"/>
    <n v="865"/>
    <n v="51"/>
    <n v="51"/>
    <n v="5.8959537572254334E-2"/>
    <n v="1"/>
    <m/>
    <x v="0"/>
    <s v="Nein"/>
    <x v="0"/>
  </r>
  <r>
    <n v="14572771"/>
    <x v="3"/>
    <x v="0"/>
    <n v="2000432"/>
    <s v="Sofortrechnung"/>
    <s v="EAM\Erdal.Bircan"/>
    <x v="1"/>
    <s v="10022"/>
    <s v="etronixx Sales GmbH"/>
    <x v="1"/>
    <s v="12"/>
    <s v="100302481"/>
    <x v="81"/>
    <s v="Apple iPhone 13 128GB"/>
    <n v="1"/>
    <n v="416"/>
    <n v="428"/>
    <n v="428"/>
    <n v="12"/>
    <n v="12"/>
    <n v="2.8"/>
    <s v="V0042"/>
    <x v="5"/>
    <s v="KÜB14"/>
    <s v="GRK"/>
    <s v="Geräte"/>
    <x v="5"/>
    <n v="1"/>
    <n v="416"/>
    <n v="428"/>
    <n v="428"/>
    <n v="12"/>
    <n v="12"/>
    <n v="2.8037383177570093E-2"/>
    <n v="1"/>
    <m/>
    <x v="0"/>
    <s v="Nein"/>
    <x v="0"/>
  </r>
  <r>
    <n v="14572771"/>
    <x v="3"/>
    <x v="0"/>
    <n v="2000432"/>
    <s v="Sofortrechnung"/>
    <s v="EAM\Erdal.Bircan"/>
    <x v="1"/>
    <s v="10022"/>
    <s v="etronixx Sales GmbH"/>
    <x v="1"/>
    <s v="13"/>
    <s v="100034506"/>
    <x v="249"/>
    <s v="Samsung A236B A23 5G 128GB EE"/>
    <n v="1"/>
    <n v="149"/>
    <n v="165"/>
    <n v="165"/>
    <n v="16"/>
    <n v="16"/>
    <n v="9.69"/>
    <s v="V0042"/>
    <x v="5"/>
    <s v="KÜB14"/>
    <s v="GRK"/>
    <s v="Geräte"/>
    <x v="5"/>
    <n v="1"/>
    <n v="149"/>
    <n v="165"/>
    <n v="165"/>
    <n v="16"/>
    <n v="16"/>
    <n v="9.696969696969697E-2"/>
    <n v="1"/>
    <m/>
    <x v="0"/>
    <s v="Nein"/>
    <x v="0"/>
  </r>
  <r>
    <n v="14572771"/>
    <x v="3"/>
    <x v="0"/>
    <n v="2000432"/>
    <s v="Sofortrechnung"/>
    <s v="EAM\Erdal.Bircan"/>
    <x v="1"/>
    <s v="10022"/>
    <s v="etronixx Sales GmbH"/>
    <x v="1"/>
    <s v="14"/>
    <s v="101030317"/>
    <x v="279"/>
    <s v="Samsung A546B A54 5G 128GB"/>
    <n v="9"/>
    <n v="240.00970000000001"/>
    <n v="244"/>
    <n v="2196"/>
    <n v="3.9903"/>
    <n v="35.909999999999997"/>
    <n v="1.63"/>
    <s v="V0042"/>
    <x v="5"/>
    <s v="KÜB14"/>
    <s v="GRK"/>
    <s v="Geräte"/>
    <x v="5"/>
    <n v="9"/>
    <n v="240.00970000000001"/>
    <n v="244"/>
    <n v="2196"/>
    <n v="3.9903"/>
    <n v="35.909999999999997"/>
    <n v="1.6352459016393442E-2"/>
    <n v="1"/>
    <m/>
    <x v="0"/>
    <s v="Nein"/>
    <x v="0"/>
  </r>
  <r>
    <n v="14572771"/>
    <x v="3"/>
    <x v="0"/>
    <n v="2000432"/>
    <s v="Sofortrechnung"/>
    <s v="EAM\Erdal.Bircan"/>
    <x v="1"/>
    <s v="10022"/>
    <s v="etronixx Sales GmbH"/>
    <x v="1"/>
    <s v="15"/>
    <s v="101030399"/>
    <x v="171"/>
    <s v="Samsung S928B S24 Ultra 5G 512GB"/>
    <n v="2"/>
    <n v="901.34349999999995"/>
    <n v="855"/>
    <n v="1710"/>
    <n v="-46.343499999999999"/>
    <n v="-92.69"/>
    <n v="-5.42"/>
    <s v="V0042"/>
    <x v="5"/>
    <s v="KÜB14"/>
    <s v="GRK"/>
    <s v="Geräte"/>
    <x v="5"/>
    <n v="2"/>
    <n v="901.34349999999995"/>
    <n v="855"/>
    <n v="1710"/>
    <n v="-46.343499999999999"/>
    <n v="-92.69"/>
    <n v="-5.4204678362573096E-2"/>
    <n v="1"/>
    <m/>
    <x v="0"/>
    <s v="Nein"/>
    <x v="1"/>
  </r>
  <r>
    <n v="14572771"/>
    <x v="3"/>
    <x v="0"/>
    <n v="2000432"/>
    <s v="Sofortrechnung"/>
    <s v="EAM\Erdal.Bircan"/>
    <x v="1"/>
    <s v="10022"/>
    <s v="etronixx Sales GmbH"/>
    <x v="1"/>
    <s v="16"/>
    <s v="101030669"/>
    <x v="429"/>
    <s v="Samsung P620N Tab S6 lite 128GB [WiFi]"/>
    <n v="2"/>
    <n v="175"/>
    <n v="195"/>
    <n v="390"/>
    <n v="20"/>
    <n v="40"/>
    <n v="10.25"/>
    <s v="V0042"/>
    <x v="5"/>
    <s v="KÜB14"/>
    <s v="GRK"/>
    <s v="Geräte"/>
    <x v="5"/>
    <n v="2"/>
    <n v="175"/>
    <n v="195"/>
    <n v="390"/>
    <n v="20"/>
    <n v="40"/>
    <n v="0.10256410256410256"/>
    <n v="1"/>
    <m/>
    <x v="0"/>
    <s v="Nein"/>
    <x v="0"/>
  </r>
  <r>
    <n v="14572771"/>
    <x v="3"/>
    <x v="0"/>
    <n v="2000432"/>
    <s v="Sofortrechnung"/>
    <s v="EAM\Erdal.Bircan"/>
    <x v="1"/>
    <s v="10022"/>
    <s v="etronixx Sales GmbH"/>
    <x v="0"/>
    <s v="17"/>
    <s v="200300461"/>
    <x v="430"/>
    <s v="nach Aufnahme in Preisliste pflegen"/>
    <n v="1"/>
    <n v="625"/>
    <n v="640"/>
    <n v="640"/>
    <n v="15"/>
    <n v="15"/>
    <n v="2.34"/>
    <s v="V0042"/>
    <x v="5"/>
    <s v="KÜB14"/>
    <s v="GRK"/>
    <s v="Zubehör"/>
    <x v="5"/>
    <n v="1"/>
    <n v="625"/>
    <n v="640"/>
    <n v="640"/>
    <n v="15"/>
    <n v="15"/>
    <n v="2.34375E-2"/>
    <n v="1"/>
    <m/>
    <x v="0"/>
    <s v="Nein"/>
    <x v="0"/>
  </r>
  <r>
    <n v="14572771"/>
    <x v="3"/>
    <x v="0"/>
    <n v="2000432"/>
    <s v="Sofortrechnung"/>
    <s v="EAM\Erdal.Bircan"/>
    <x v="1"/>
    <s v="10022"/>
    <s v="etronixx Sales GmbH"/>
    <x v="1"/>
    <s v="18"/>
    <s v="101690238"/>
    <x v="105"/>
    <s v="Xiaomi Redmi Note 13 8GB/256GB"/>
    <n v="1"/>
    <n v="120.9417"/>
    <n v="129"/>
    <n v="129"/>
    <n v="8.0582999999999991"/>
    <n v="8.06"/>
    <n v="6.24"/>
    <s v="V0042"/>
    <x v="5"/>
    <s v="KÜB14"/>
    <s v="GRK"/>
    <s v="Geräte"/>
    <x v="5"/>
    <n v="1"/>
    <n v="120.9417"/>
    <n v="129"/>
    <n v="129"/>
    <n v="8.0582999999999991"/>
    <n v="8.06"/>
    <n v="6.248062015503876E-2"/>
    <n v="1"/>
    <m/>
    <x v="0"/>
    <s v="Nein"/>
    <x v="0"/>
  </r>
  <r>
    <n v="14572771"/>
    <x v="3"/>
    <x v="0"/>
    <n v="2000432"/>
    <s v="Sofortrechnung"/>
    <s v="EAM\Erdal.Bircan"/>
    <x v="1"/>
    <s v="10022"/>
    <s v="etronixx Sales GmbH"/>
    <x v="1"/>
    <s v="19"/>
    <s v="101030383"/>
    <x v="106"/>
    <s v="Samsung S921B S24 5G 256GB"/>
    <n v="1"/>
    <n v="537"/>
    <n v="555"/>
    <n v="555"/>
    <n v="18"/>
    <n v="18"/>
    <n v="3.24"/>
    <s v="V0042"/>
    <x v="5"/>
    <s v="KÜB14"/>
    <s v="GRK"/>
    <s v="Geräte"/>
    <x v="5"/>
    <n v="1"/>
    <n v="537"/>
    <n v="555"/>
    <n v="555"/>
    <n v="18"/>
    <n v="18"/>
    <n v="3.2432432432432434E-2"/>
    <n v="1"/>
    <m/>
    <x v="0"/>
    <s v="Nein"/>
    <x v="0"/>
  </r>
  <r>
    <n v="14572771"/>
    <x v="3"/>
    <x v="0"/>
    <n v="2000432"/>
    <s v="Sofortrechnung"/>
    <s v="EAM\Erdal.Bircan"/>
    <x v="1"/>
    <s v="10022"/>
    <s v="etronixx Sales GmbH"/>
    <x v="0"/>
    <s v="20"/>
    <s v="200060084"/>
    <x v="64"/>
    <s v="Google Pixel 9 Pro XL Case"/>
    <n v="1"/>
    <n v="16.010000000000002"/>
    <n v="18"/>
    <n v="18"/>
    <n v="1.99"/>
    <n v="1.99"/>
    <n v="11.05"/>
    <s v="V0042"/>
    <x v="5"/>
    <s v="KÜB14"/>
    <s v="GRK"/>
    <s v="Zubehör"/>
    <x v="5"/>
    <n v="1"/>
    <n v="16.010000000000002"/>
    <n v="18"/>
    <n v="18"/>
    <n v="1.99"/>
    <n v="1.99"/>
    <n v="0.11055555555555556"/>
    <n v="1"/>
    <m/>
    <x v="0"/>
    <s v="Nein"/>
    <x v="0"/>
  </r>
  <r>
    <n v="14572771"/>
    <x v="3"/>
    <x v="0"/>
    <n v="2000432"/>
    <s v="Sofortrechnung"/>
    <s v="EAM\Erdal.Bircan"/>
    <x v="1"/>
    <s v="10022"/>
    <s v="etronixx Sales GmbH"/>
    <x v="1"/>
    <s v="21"/>
    <s v="101300149"/>
    <x v="394"/>
    <s v="Apple iPhone 15 Pro 128GB"/>
    <n v="9"/>
    <n v="818"/>
    <n v="869"/>
    <n v="7821"/>
    <n v="51"/>
    <n v="459"/>
    <n v="5.86"/>
    <s v="V0042"/>
    <x v="5"/>
    <s v="KÜB14"/>
    <s v="GRK"/>
    <s v="Geräte"/>
    <x v="5"/>
    <n v="9"/>
    <n v="818"/>
    <n v="869"/>
    <n v="7821"/>
    <n v="51"/>
    <n v="459"/>
    <n v="5.8688147295742232E-2"/>
    <n v="1"/>
    <m/>
    <x v="0"/>
    <s v="Nein"/>
    <x v="0"/>
  </r>
  <r>
    <n v="14572771"/>
    <x v="3"/>
    <x v="0"/>
    <n v="2000432"/>
    <s v="Sofortrechnung"/>
    <s v="EAM\Erdal.Bircan"/>
    <x v="1"/>
    <s v="10022"/>
    <s v="etronixx Sales GmbH"/>
    <x v="1"/>
    <s v="22"/>
    <s v="101690307"/>
    <x v="108"/>
    <s v="Xiaomi POCO X6 Pro 5G 8GB/256GB"/>
    <n v="1"/>
    <n v="212"/>
    <n v="225"/>
    <n v="225"/>
    <n v="13"/>
    <n v="13"/>
    <n v="5.77"/>
    <s v="V0042"/>
    <x v="5"/>
    <s v="KÜB14"/>
    <s v="GRK"/>
    <s v="Geräte"/>
    <x v="5"/>
    <n v="1"/>
    <n v="212"/>
    <n v="225"/>
    <n v="225"/>
    <n v="13"/>
    <n v="13"/>
    <n v="5.7777777777777775E-2"/>
    <n v="1"/>
    <m/>
    <x v="0"/>
    <s v="Nein"/>
    <x v="0"/>
  </r>
  <r>
    <n v="14572771"/>
    <x v="3"/>
    <x v="0"/>
    <n v="2000432"/>
    <s v="Sofortrechnung"/>
    <s v="EAM\Erdal.Bircan"/>
    <x v="1"/>
    <s v="10022"/>
    <s v="etronixx Sales GmbH"/>
    <x v="1"/>
    <s v="23"/>
    <s v="101030355"/>
    <x v="57"/>
    <s v="Samsung A256B A25 5G 256GB"/>
    <n v="2"/>
    <n v="189"/>
    <n v="199"/>
    <n v="398"/>
    <n v="10"/>
    <n v="20"/>
    <n v="5.0199999999999996"/>
    <s v="V0042"/>
    <x v="5"/>
    <s v="KÜB14"/>
    <s v="GRK"/>
    <s v="Geräte"/>
    <x v="5"/>
    <n v="2"/>
    <n v="189"/>
    <n v="199"/>
    <n v="398"/>
    <n v="10"/>
    <n v="20"/>
    <n v="5.0251256281407038E-2"/>
    <n v="1"/>
    <m/>
    <x v="0"/>
    <s v="Nein"/>
    <x v="0"/>
  </r>
  <r>
    <n v="14572771"/>
    <x v="3"/>
    <x v="0"/>
    <n v="2000432"/>
    <s v="Sofortrechnung"/>
    <s v="EAM\Erdal.Bircan"/>
    <x v="1"/>
    <s v="10022"/>
    <s v="etronixx Sales GmbH"/>
    <x v="0"/>
    <s v="24"/>
    <s v="200140064"/>
    <x v="157"/>
    <s v="Telekom MagentaTV One 2 - AV-Player"/>
    <n v="1"/>
    <n v="107.7709"/>
    <n v="113"/>
    <n v="113"/>
    <n v="5.2290999999999999"/>
    <n v="5.23"/>
    <n v="4.62"/>
    <s v="V0042"/>
    <x v="5"/>
    <s v="KÜB14"/>
    <s v="GRK"/>
    <s v="Zubehör"/>
    <x v="5"/>
    <n v="1"/>
    <n v="107.7709"/>
    <n v="113"/>
    <n v="113"/>
    <n v="5.2290999999999999"/>
    <n v="5.23"/>
    <n v="4.6283185840707966E-2"/>
    <n v="1"/>
    <m/>
    <x v="0"/>
    <s v="Nein"/>
    <x v="0"/>
  </r>
  <r>
    <n v="14572771"/>
    <x v="3"/>
    <x v="0"/>
    <n v="2000432"/>
    <s v="Sofortrechnung"/>
    <s v="EAM\Erdal.Bircan"/>
    <x v="1"/>
    <s v="10022"/>
    <s v="etronixx Sales GmbH"/>
    <x v="0"/>
    <s v="25"/>
    <s v="201030062"/>
    <x v="158"/>
    <s v="Samsung Watch7 SM-L305 44mm BT"/>
    <n v="4"/>
    <n v="190"/>
    <n v="195"/>
    <n v="780"/>
    <n v="5"/>
    <n v="20"/>
    <n v="2.56"/>
    <s v="V0042"/>
    <x v="5"/>
    <s v="KÜB14"/>
    <s v="GRK"/>
    <s v="Zubehör"/>
    <x v="5"/>
    <n v="4"/>
    <n v="190"/>
    <n v="195"/>
    <n v="780"/>
    <n v="5"/>
    <n v="20"/>
    <n v="2.564102564102564E-2"/>
    <n v="1"/>
    <m/>
    <x v="0"/>
    <s v="Nein"/>
    <x v="0"/>
  </r>
  <r>
    <n v="14572771"/>
    <x v="3"/>
    <x v="0"/>
    <n v="2000432"/>
    <s v="Sofortrechnung"/>
    <s v="EAM\Erdal.Bircan"/>
    <x v="1"/>
    <s v="10022"/>
    <s v="etronixx Sales GmbH"/>
    <x v="1"/>
    <s v="26"/>
    <s v="100690589"/>
    <x v="317"/>
    <s v="Xiaomi Redmi Note 13 5G 6GB/128GB"/>
    <n v="4"/>
    <n v="134"/>
    <n v="152"/>
    <n v="608"/>
    <n v="18"/>
    <n v="72"/>
    <n v="11.84"/>
    <s v="V0042"/>
    <x v="5"/>
    <s v="KÜB14"/>
    <s v="GRK"/>
    <s v="Geräte"/>
    <x v="5"/>
    <n v="4"/>
    <n v="134"/>
    <n v="152"/>
    <n v="608"/>
    <n v="18"/>
    <n v="72"/>
    <n v="0.11842105263157894"/>
    <n v="1"/>
    <m/>
    <x v="0"/>
    <s v="Nein"/>
    <x v="0"/>
  </r>
  <r>
    <n v="14572771"/>
    <x v="3"/>
    <x v="0"/>
    <n v="2000432"/>
    <s v="Sofortrechnung"/>
    <s v="EAM\Erdal.Bircan"/>
    <x v="1"/>
    <s v="10022"/>
    <s v="etronixx Sales GmbH"/>
    <x v="0"/>
    <s v="27"/>
    <s v="200300249"/>
    <x v="177"/>
    <s v="Apple Watch S9 LTE 45mm Alu M/L"/>
    <n v="1"/>
    <n v="280"/>
    <n v="369"/>
    <n v="369"/>
    <n v="89"/>
    <n v="89"/>
    <n v="24.11"/>
    <s v="V0042"/>
    <x v="5"/>
    <s v="KÜB14"/>
    <s v="GRK"/>
    <s v="Zubehör"/>
    <x v="5"/>
    <n v="1"/>
    <n v="280"/>
    <n v="369"/>
    <n v="369"/>
    <n v="89"/>
    <n v="89"/>
    <n v="0.24119241192411925"/>
    <n v="1"/>
    <m/>
    <x v="0"/>
    <s v="Nein"/>
    <x v="0"/>
  </r>
  <r>
    <n v="14572771"/>
    <x v="3"/>
    <x v="0"/>
    <n v="2000432"/>
    <s v="Sofortrechnung"/>
    <s v="EAM\Erdal.Bircan"/>
    <x v="1"/>
    <s v="10022"/>
    <s v="etronixx Sales GmbH"/>
    <x v="1"/>
    <s v="28"/>
    <s v="101030471"/>
    <x v="129"/>
    <s v="Samsung A356B A35 5G 256GB"/>
    <n v="1"/>
    <n v="223.98009999999999"/>
    <n v="239"/>
    <n v="239"/>
    <n v="15.0199"/>
    <n v="15.02"/>
    <n v="6.28"/>
    <s v="V0042"/>
    <x v="5"/>
    <s v="KÜB14"/>
    <s v="GRK"/>
    <s v="Geräte"/>
    <x v="5"/>
    <n v="1"/>
    <n v="223.98009999999999"/>
    <n v="239"/>
    <n v="239"/>
    <n v="15.0199"/>
    <n v="15.02"/>
    <n v="6.2845188284518821E-2"/>
    <n v="1"/>
    <m/>
    <x v="0"/>
    <s v="Nein"/>
    <x v="0"/>
  </r>
  <r>
    <n v="14572771"/>
    <x v="3"/>
    <x v="0"/>
    <n v="2000432"/>
    <s v="Sofortrechnung"/>
    <s v="EAM\Erdal.Bircan"/>
    <x v="1"/>
    <s v="10022"/>
    <s v="etronixx Sales GmbH"/>
    <x v="0"/>
    <s v="29"/>
    <s v="201690005"/>
    <x v="163"/>
    <s v="Xiaomi Mi Robot Vacuum  E12"/>
    <n v="2"/>
    <n v="84.92"/>
    <n v="89"/>
    <n v="178"/>
    <n v="4.08"/>
    <n v="8.16"/>
    <n v="4.58"/>
    <s v="V0042"/>
    <x v="5"/>
    <s v="KÜB14"/>
    <s v="GRK"/>
    <s v="Zubehör"/>
    <x v="5"/>
    <n v="2"/>
    <n v="84.92"/>
    <n v="89"/>
    <n v="178"/>
    <n v="4.08"/>
    <n v="8.16"/>
    <n v="4.5842696629213482E-2"/>
    <n v="1"/>
    <m/>
    <x v="0"/>
    <s v="Nein"/>
    <x v="0"/>
  </r>
  <r>
    <n v="14572782"/>
    <x v="3"/>
    <x v="0"/>
    <n v="2000433"/>
    <s v="Prov. Gutschrift"/>
    <s v="Sage"/>
    <x v="2"/>
    <s v="29638"/>
    <s v="Handyshop Bassum"/>
    <x v="4"/>
    <s v="1"/>
    <s v="400150099"/>
    <x v="221"/>
    <s v="Provisionen"/>
    <n v="1"/>
    <n v="0"/>
    <n v="432"/>
    <n v="432"/>
    <n v="432"/>
    <n v="432"/>
    <m/>
    <s v="V0162"/>
    <x v="8"/>
    <s v="KABB0"/>
    <s v="FHK"/>
    <s v="Provisionen"/>
    <x v="2"/>
    <n v="-1"/>
    <n v="0"/>
    <n v="432"/>
    <n v="-432"/>
    <n v="-432"/>
    <n v="-432"/>
    <n v="-1"/>
    <n v="-1"/>
    <m/>
    <x v="3"/>
    <s v="Nein"/>
    <x v="1"/>
  </r>
  <r>
    <n v="14572783"/>
    <x v="3"/>
    <x v="0"/>
    <n v="2000434"/>
    <s v="Prov. Gutschrift"/>
    <s v="Sage"/>
    <x v="2"/>
    <s v="29638"/>
    <s v="Handyshop Bassum"/>
    <x v="4"/>
    <s v="1"/>
    <s v="400310015"/>
    <x v="222"/>
    <s v="Provisionen"/>
    <n v="1"/>
    <n v="0"/>
    <n v="355"/>
    <n v="355"/>
    <n v="355"/>
    <n v="355"/>
    <m/>
    <s v="V0162"/>
    <x v="8"/>
    <s v="KABB0"/>
    <s v="FHK"/>
    <s v="Provisionen"/>
    <x v="2"/>
    <n v="-1"/>
    <n v="0"/>
    <n v="355"/>
    <n v="-355"/>
    <n v="-355"/>
    <n v="-355"/>
    <n v="-1"/>
    <n v="-1"/>
    <m/>
    <x v="3"/>
    <s v="Nein"/>
    <x v="1"/>
  </r>
  <r>
    <n v="14572784"/>
    <x v="3"/>
    <x v="0"/>
    <n v="2000435"/>
    <s v="Prov. Gutschrift"/>
    <s v="Sage"/>
    <x v="2"/>
    <s v="29339"/>
    <s v="Tarifwerk24.de"/>
    <x v="4"/>
    <s v="1"/>
    <s v="400150099"/>
    <x v="221"/>
    <s v="Provisionen"/>
    <n v="1"/>
    <n v="0"/>
    <n v="735"/>
    <n v="735"/>
    <n v="735"/>
    <n v="735"/>
    <m/>
    <s v="V0163"/>
    <x v="11"/>
    <s v="KVAB30"/>
    <s v="FHK"/>
    <s v="Provisionen"/>
    <x v="2"/>
    <n v="-1"/>
    <n v="0"/>
    <n v="735"/>
    <n v="-735"/>
    <n v="-735"/>
    <n v="-735"/>
    <n v="-1"/>
    <n v="-1"/>
    <m/>
    <x v="3"/>
    <s v="Nein"/>
    <x v="1"/>
  </r>
  <r>
    <n v="14572785"/>
    <x v="3"/>
    <x v="0"/>
    <n v="2000436"/>
    <s v="Prov. Gutschrift"/>
    <s v="Sage"/>
    <x v="2"/>
    <s v="29690"/>
    <s v="Tps Thomas Phone Shop"/>
    <x v="4"/>
    <s v="1"/>
    <s v="400310015"/>
    <x v="222"/>
    <s v="Provisionen"/>
    <n v="1"/>
    <n v="0"/>
    <n v="420"/>
    <n v="420"/>
    <n v="420"/>
    <n v="420"/>
    <m/>
    <s v="V0162"/>
    <x v="8"/>
    <s v="KABB0"/>
    <s v="FHK"/>
    <s v="Provisionen"/>
    <x v="2"/>
    <n v="-1"/>
    <n v="0"/>
    <n v="420"/>
    <n v="-420"/>
    <n v="-420"/>
    <n v="-420"/>
    <n v="-1"/>
    <n v="-1"/>
    <m/>
    <x v="3"/>
    <s v="Nein"/>
    <x v="1"/>
  </r>
  <r>
    <n v="14572786"/>
    <x v="3"/>
    <x v="0"/>
    <n v="2000437"/>
    <s v="Prov. Gutschrift"/>
    <s v="Sage"/>
    <x v="2"/>
    <s v="20390"/>
    <s v="U.S. Telecom"/>
    <x v="4"/>
    <s v="1"/>
    <s v="400150099"/>
    <x v="221"/>
    <s v="Provisionen"/>
    <n v="1"/>
    <n v="0"/>
    <n v="385"/>
    <n v="385"/>
    <n v="385"/>
    <n v="385"/>
    <m/>
    <s v="V0163"/>
    <x v="11"/>
    <s v="KABB0"/>
    <s v="FHK"/>
    <s v="Provisionen"/>
    <x v="2"/>
    <n v="-1"/>
    <n v="0"/>
    <n v="385"/>
    <n v="-385"/>
    <n v="-385"/>
    <n v="-385"/>
    <n v="-1"/>
    <n v="-1"/>
    <m/>
    <x v="3"/>
    <s v="Nein"/>
    <x v="1"/>
  </r>
  <r>
    <n v="14561550"/>
    <x v="3"/>
    <x v="0"/>
    <n v="2000438"/>
    <s v="Rechnungskorrektur Retoure"/>
    <s v="EAM\Kai.Herzberger"/>
    <x v="1"/>
    <s v="26856"/>
    <s v="Kosatec Computer GmbH"/>
    <x v="1"/>
    <s v="1"/>
    <s v="101030352"/>
    <x v="303"/>
    <s v="Samsung X210N Tab A9+ 64GB [WiFi]"/>
    <n v="20"/>
    <n v="116.9379"/>
    <n v="129"/>
    <n v="2580"/>
    <n v="12.062099999999999"/>
    <n v="241.24"/>
    <n v="9.35"/>
    <s v="V0042"/>
    <x v="5"/>
    <s v="KÜB30"/>
    <s v="GRK"/>
    <s v="Geräte"/>
    <x v="5"/>
    <n v="-20"/>
    <n v="116.9379"/>
    <n v="129"/>
    <n v="-2580"/>
    <n v="-12.062099999999999"/>
    <n v="-241.24"/>
    <n v="-9.3503875968992248E-2"/>
    <n v="-1"/>
    <m/>
    <x v="0"/>
    <s v="Nein"/>
    <x v="1"/>
  </r>
  <r>
    <n v="14572777"/>
    <x v="3"/>
    <x v="0"/>
    <n v="2000439"/>
    <s v="Sofortrechnung"/>
    <s v="Yasar.Yigitbilek"/>
    <x v="2"/>
    <s v="29484"/>
    <s v="ibuy GmbH"/>
    <x v="7"/>
    <s v="1"/>
    <s v="700970432"/>
    <x v="431"/>
    <m/>
    <n v="2"/>
    <n v="0"/>
    <n v="0"/>
    <n v="0"/>
    <m/>
    <n v="0"/>
    <m/>
    <s v="V0161"/>
    <x v="7"/>
    <s v="KABB14"/>
    <s v="FHK"/>
    <s v="Marketing"/>
    <x v="2"/>
    <n v="2"/>
    <n v="0"/>
    <n v="0"/>
    <n v="0"/>
    <n v="0"/>
    <n v="0"/>
    <n v="0"/>
    <n v="1"/>
    <m/>
    <x v="0"/>
    <s v="Nein"/>
    <x v="0"/>
  </r>
  <r>
    <n v="14572777"/>
    <x v="3"/>
    <x v="0"/>
    <n v="2000439"/>
    <s v="Sofortrechnung"/>
    <s v="Yasar.Yigitbilek"/>
    <x v="2"/>
    <s v="29484"/>
    <s v="ibuy GmbH"/>
    <x v="7"/>
    <s v="2"/>
    <s v="700970474"/>
    <x v="432"/>
    <s v="A1 Poster - Kombiangebot Telefonicom"/>
    <n v="2"/>
    <n v="0"/>
    <n v="0"/>
    <n v="0"/>
    <m/>
    <n v="0"/>
    <m/>
    <s v="V0161"/>
    <x v="7"/>
    <s v="KABB14"/>
    <s v="FHK"/>
    <s v="Marketing"/>
    <x v="2"/>
    <n v="2"/>
    <n v="0"/>
    <n v="0"/>
    <n v="0"/>
    <n v="0"/>
    <n v="0"/>
    <n v="0"/>
    <n v="1"/>
    <m/>
    <x v="0"/>
    <s v="Nein"/>
    <x v="0"/>
  </r>
  <r>
    <n v="14572778"/>
    <x v="3"/>
    <x v="0"/>
    <n v="2000440"/>
    <s v="Sofortrechnung"/>
    <s v="Yasar.Yigitbilek"/>
    <x v="2"/>
    <s v="29484"/>
    <s v="ibuy GmbH"/>
    <x v="7"/>
    <s v="1"/>
    <s v="700970432"/>
    <x v="431"/>
    <m/>
    <n v="2"/>
    <n v="0"/>
    <n v="0"/>
    <n v="0"/>
    <m/>
    <n v="0"/>
    <m/>
    <s v="V0161"/>
    <x v="7"/>
    <s v="KABB14"/>
    <s v="FHK"/>
    <s v="Marketing"/>
    <x v="2"/>
    <n v="2"/>
    <n v="0"/>
    <n v="0"/>
    <n v="0"/>
    <n v="0"/>
    <n v="0"/>
    <n v="0"/>
    <n v="1"/>
    <m/>
    <x v="0"/>
    <s v="Nein"/>
    <x v="0"/>
  </r>
  <r>
    <n v="14572778"/>
    <x v="3"/>
    <x v="0"/>
    <n v="2000440"/>
    <s v="Sofortrechnung"/>
    <s v="Yasar.Yigitbilek"/>
    <x v="2"/>
    <s v="29484"/>
    <s v="ibuy GmbH"/>
    <x v="7"/>
    <s v="2"/>
    <s v="700970474"/>
    <x v="432"/>
    <s v="A1 Poster - Kombiangebot Telefonicom"/>
    <n v="2"/>
    <n v="0"/>
    <n v="0"/>
    <n v="0"/>
    <m/>
    <n v="0"/>
    <m/>
    <s v="V0161"/>
    <x v="7"/>
    <s v="KABB14"/>
    <s v="FHK"/>
    <s v="Marketing"/>
    <x v="2"/>
    <n v="2"/>
    <n v="0"/>
    <n v="0"/>
    <n v="0"/>
    <n v="0"/>
    <n v="0"/>
    <n v="0"/>
    <n v="1"/>
    <m/>
    <x v="0"/>
    <s v="Nein"/>
    <x v="0"/>
  </r>
  <r>
    <n v="14572779"/>
    <x v="3"/>
    <x v="0"/>
    <n v="2000441"/>
    <s v="Sofortrechnung"/>
    <s v="Yasar.Yigitbilek"/>
    <x v="2"/>
    <s v="29484"/>
    <s v="ibuy GmbH"/>
    <x v="7"/>
    <s v="1"/>
    <s v="700970432"/>
    <x v="431"/>
    <m/>
    <n v="2"/>
    <n v="0"/>
    <n v="0"/>
    <n v="0"/>
    <m/>
    <n v="0"/>
    <m/>
    <s v="V0161"/>
    <x v="7"/>
    <s v="KABB14"/>
    <s v="FHK"/>
    <s v="Marketing"/>
    <x v="2"/>
    <n v="2"/>
    <n v="0"/>
    <n v="0"/>
    <n v="0"/>
    <n v="0"/>
    <n v="0"/>
    <n v="0"/>
    <n v="1"/>
    <m/>
    <x v="0"/>
    <s v="Nein"/>
    <x v="0"/>
  </r>
  <r>
    <n v="14572779"/>
    <x v="3"/>
    <x v="0"/>
    <n v="2000441"/>
    <s v="Sofortrechnung"/>
    <s v="Yasar.Yigitbilek"/>
    <x v="2"/>
    <s v="29484"/>
    <s v="ibuy GmbH"/>
    <x v="7"/>
    <s v="2"/>
    <s v="700970474"/>
    <x v="432"/>
    <s v="A1 Poster - Kombiangebot Telefonicom"/>
    <n v="2"/>
    <n v="0"/>
    <n v="0"/>
    <n v="0"/>
    <m/>
    <n v="0"/>
    <m/>
    <s v="V0161"/>
    <x v="7"/>
    <s v="KABB14"/>
    <s v="FHK"/>
    <s v="Marketing"/>
    <x v="2"/>
    <n v="2"/>
    <n v="0"/>
    <n v="0"/>
    <n v="0"/>
    <n v="0"/>
    <n v="0"/>
    <n v="0"/>
    <n v="1"/>
    <m/>
    <x v="0"/>
    <s v="Nein"/>
    <x v="0"/>
  </r>
  <r>
    <n v="14572780"/>
    <x v="3"/>
    <x v="0"/>
    <n v="2000442"/>
    <s v="Sofortrechnung"/>
    <s v="Yasar.Yigitbilek"/>
    <x v="2"/>
    <s v="29484"/>
    <s v="ibuy GmbH"/>
    <x v="7"/>
    <s v="1"/>
    <s v="700970432"/>
    <x v="431"/>
    <m/>
    <n v="2"/>
    <n v="0"/>
    <n v="0"/>
    <n v="0"/>
    <m/>
    <n v="0"/>
    <m/>
    <s v="V0161"/>
    <x v="7"/>
    <s v="KABB14"/>
    <s v="FHK"/>
    <s v="Marketing"/>
    <x v="2"/>
    <n v="2"/>
    <n v="0"/>
    <n v="0"/>
    <n v="0"/>
    <n v="0"/>
    <n v="0"/>
    <n v="0"/>
    <n v="1"/>
    <m/>
    <x v="0"/>
    <s v="Nein"/>
    <x v="0"/>
  </r>
  <r>
    <n v="14572780"/>
    <x v="3"/>
    <x v="0"/>
    <n v="2000442"/>
    <s v="Sofortrechnung"/>
    <s v="Yasar.Yigitbilek"/>
    <x v="2"/>
    <s v="29484"/>
    <s v="ibuy GmbH"/>
    <x v="7"/>
    <s v="2"/>
    <s v="700970474"/>
    <x v="432"/>
    <s v="A1 Poster - Kombiangebot Telefonicom"/>
    <n v="2"/>
    <n v="0"/>
    <n v="0"/>
    <n v="0"/>
    <m/>
    <n v="0"/>
    <m/>
    <s v="V0161"/>
    <x v="7"/>
    <s v="KABB14"/>
    <s v="FHK"/>
    <s v="Marketing"/>
    <x v="2"/>
    <n v="2"/>
    <n v="0"/>
    <n v="0"/>
    <n v="0"/>
    <n v="0"/>
    <n v="0"/>
    <n v="0"/>
    <n v="1"/>
    <m/>
    <x v="0"/>
    <s v="Nein"/>
    <x v="0"/>
  </r>
  <r>
    <n v="14572781"/>
    <x v="3"/>
    <x v="0"/>
    <n v="2000443"/>
    <s v="Sofortrechnung"/>
    <s v="Yasar.Yigitbilek"/>
    <x v="2"/>
    <s v="29484"/>
    <s v="ibuy GmbH"/>
    <x v="7"/>
    <s v="1"/>
    <s v="700970432"/>
    <x v="431"/>
    <m/>
    <n v="2"/>
    <n v="0"/>
    <n v="0"/>
    <n v="0"/>
    <m/>
    <n v="0"/>
    <m/>
    <s v="V0161"/>
    <x v="7"/>
    <s v="KABB14"/>
    <s v="FHK"/>
    <s v="Marketing"/>
    <x v="2"/>
    <n v="2"/>
    <n v="0"/>
    <n v="0"/>
    <n v="0"/>
    <n v="0"/>
    <n v="0"/>
    <n v="0"/>
    <n v="1"/>
    <m/>
    <x v="0"/>
    <s v="Nein"/>
    <x v="0"/>
  </r>
  <r>
    <n v="14572781"/>
    <x v="3"/>
    <x v="0"/>
    <n v="2000443"/>
    <s v="Sofortrechnung"/>
    <s v="Yasar.Yigitbilek"/>
    <x v="2"/>
    <s v="29484"/>
    <s v="ibuy GmbH"/>
    <x v="7"/>
    <s v="2"/>
    <s v="700970474"/>
    <x v="432"/>
    <s v="A1 Poster - Kombiangebot Telefonicom"/>
    <n v="2"/>
    <n v="0"/>
    <n v="0"/>
    <n v="0"/>
    <m/>
    <n v="0"/>
    <m/>
    <s v="V0161"/>
    <x v="7"/>
    <s v="KABB14"/>
    <s v="FHK"/>
    <s v="Marketing"/>
    <x v="2"/>
    <n v="2"/>
    <n v="0"/>
    <n v="0"/>
    <n v="0"/>
    <n v="0"/>
    <n v="0"/>
    <n v="0"/>
    <n v="1"/>
    <m/>
    <x v="0"/>
    <s v="Nein"/>
    <x v="0"/>
  </r>
  <r>
    <n v="14572788"/>
    <x v="3"/>
    <x v="0"/>
    <n v="2000444"/>
    <s v="Sofortrechnung"/>
    <s v="Yasar.Yigitbilek"/>
    <x v="2"/>
    <s v="29484"/>
    <s v="ibuy GmbH"/>
    <x v="7"/>
    <s v="1"/>
    <s v="700970432"/>
    <x v="431"/>
    <m/>
    <n v="2"/>
    <n v="0"/>
    <n v="0"/>
    <n v="0"/>
    <m/>
    <n v="0"/>
    <m/>
    <s v="V0161"/>
    <x v="7"/>
    <s v="KABB14"/>
    <s v="FHK"/>
    <s v="Marketing"/>
    <x v="2"/>
    <n v="2"/>
    <n v="0"/>
    <n v="0"/>
    <n v="0"/>
    <n v="0"/>
    <n v="0"/>
    <n v="0"/>
    <n v="1"/>
    <m/>
    <x v="0"/>
    <s v="Nein"/>
    <x v="0"/>
  </r>
  <r>
    <n v="14572788"/>
    <x v="3"/>
    <x v="0"/>
    <n v="2000444"/>
    <s v="Sofortrechnung"/>
    <s v="Yasar.Yigitbilek"/>
    <x v="2"/>
    <s v="29484"/>
    <s v="ibuy GmbH"/>
    <x v="7"/>
    <s v="2"/>
    <s v="700970474"/>
    <x v="432"/>
    <s v="A1 Poster - Kombiangebot Telefonicom"/>
    <n v="2"/>
    <n v="0"/>
    <n v="0"/>
    <n v="0"/>
    <m/>
    <n v="0"/>
    <m/>
    <s v="V0161"/>
    <x v="7"/>
    <s v="KABB14"/>
    <s v="FHK"/>
    <s v="Marketing"/>
    <x v="2"/>
    <n v="2"/>
    <n v="0"/>
    <n v="0"/>
    <n v="0"/>
    <n v="0"/>
    <n v="0"/>
    <n v="0"/>
    <n v="1"/>
    <m/>
    <x v="0"/>
    <s v="Nein"/>
    <x v="0"/>
  </r>
  <r>
    <n v="14572790"/>
    <x v="3"/>
    <x v="0"/>
    <n v="2000445"/>
    <s v="Sofortrechnung"/>
    <s v="Yasar.Yigitbilek"/>
    <x v="2"/>
    <s v="29484"/>
    <s v="ibuy GmbH"/>
    <x v="7"/>
    <s v="1"/>
    <s v="700970432"/>
    <x v="431"/>
    <m/>
    <n v="2"/>
    <n v="0"/>
    <n v="0"/>
    <n v="0"/>
    <m/>
    <n v="0"/>
    <m/>
    <s v="V0161"/>
    <x v="7"/>
    <s v="KABB14"/>
    <s v="FHK"/>
    <s v="Marketing"/>
    <x v="2"/>
    <n v="2"/>
    <n v="0"/>
    <n v="0"/>
    <n v="0"/>
    <n v="0"/>
    <n v="0"/>
    <n v="0"/>
    <n v="1"/>
    <m/>
    <x v="0"/>
    <s v="Nein"/>
    <x v="0"/>
  </r>
  <r>
    <n v="14572790"/>
    <x v="3"/>
    <x v="0"/>
    <n v="2000445"/>
    <s v="Sofortrechnung"/>
    <s v="Yasar.Yigitbilek"/>
    <x v="2"/>
    <s v="29484"/>
    <s v="ibuy GmbH"/>
    <x v="7"/>
    <s v="2"/>
    <s v="700970474"/>
    <x v="432"/>
    <s v="A1 Poster - Kombiangebot Telefonicom"/>
    <n v="2"/>
    <n v="0"/>
    <n v="0"/>
    <n v="0"/>
    <m/>
    <n v="0"/>
    <m/>
    <s v="V0161"/>
    <x v="7"/>
    <s v="KABB14"/>
    <s v="FHK"/>
    <s v="Marketing"/>
    <x v="2"/>
    <n v="2"/>
    <n v="0"/>
    <n v="0"/>
    <n v="0"/>
    <n v="0"/>
    <n v="0"/>
    <n v="0"/>
    <n v="1"/>
    <m/>
    <x v="0"/>
    <s v="Nein"/>
    <x v="0"/>
  </r>
  <r>
    <n v="14572791"/>
    <x v="3"/>
    <x v="0"/>
    <n v="2000446"/>
    <s v="Sofortrechnung"/>
    <s v="Yasar.Yigitbilek"/>
    <x v="2"/>
    <s v="30087"/>
    <s v="DSW-Telekommunikation GmbH"/>
    <x v="7"/>
    <s v="1"/>
    <s v="700970432"/>
    <x v="431"/>
    <m/>
    <n v="2"/>
    <n v="0"/>
    <n v="0"/>
    <n v="0"/>
    <m/>
    <n v="0"/>
    <m/>
    <s v="V0161"/>
    <x v="7"/>
    <s v="KVAB30"/>
    <s v="FHK"/>
    <s v="Marketing"/>
    <x v="2"/>
    <n v="2"/>
    <n v="0"/>
    <n v="0"/>
    <n v="0"/>
    <n v="0"/>
    <n v="0"/>
    <n v="0"/>
    <n v="1"/>
    <m/>
    <x v="0"/>
    <s v="Nein"/>
    <x v="0"/>
  </r>
  <r>
    <n v="14572791"/>
    <x v="3"/>
    <x v="0"/>
    <n v="2000446"/>
    <s v="Sofortrechnung"/>
    <s v="Yasar.Yigitbilek"/>
    <x v="2"/>
    <s v="30087"/>
    <s v="DSW-Telekommunikation GmbH"/>
    <x v="7"/>
    <s v="2"/>
    <s v="700970474"/>
    <x v="432"/>
    <s v="A1 Poster - Kombiangebot Telefonicom"/>
    <n v="2"/>
    <n v="0"/>
    <n v="0"/>
    <n v="0"/>
    <m/>
    <n v="0"/>
    <m/>
    <s v="V0161"/>
    <x v="7"/>
    <s v="KVAB30"/>
    <s v="FHK"/>
    <s v="Marketing"/>
    <x v="2"/>
    <n v="2"/>
    <n v="0"/>
    <n v="0"/>
    <n v="0"/>
    <n v="0"/>
    <n v="0"/>
    <n v="0"/>
    <n v="1"/>
    <m/>
    <x v="0"/>
    <s v="Nein"/>
    <x v="0"/>
  </r>
  <r>
    <n v="14572792"/>
    <x v="3"/>
    <x v="0"/>
    <n v="2000447"/>
    <s v="Sofortrechnung"/>
    <s v="Yasar.Yigitbilek"/>
    <x v="2"/>
    <s v="30087"/>
    <s v="DSW-Telekommunikation GmbH"/>
    <x v="7"/>
    <s v="1"/>
    <s v="700970432"/>
    <x v="431"/>
    <m/>
    <n v="2"/>
    <n v="0"/>
    <n v="0"/>
    <n v="0"/>
    <m/>
    <n v="0"/>
    <m/>
    <s v="V0161"/>
    <x v="7"/>
    <s v="KVAB30"/>
    <s v="FHK"/>
    <s v="Marketing"/>
    <x v="2"/>
    <n v="2"/>
    <n v="0"/>
    <n v="0"/>
    <n v="0"/>
    <n v="0"/>
    <n v="0"/>
    <n v="0"/>
    <n v="1"/>
    <m/>
    <x v="0"/>
    <s v="Nein"/>
    <x v="0"/>
  </r>
  <r>
    <n v="14572792"/>
    <x v="3"/>
    <x v="0"/>
    <n v="2000447"/>
    <s v="Sofortrechnung"/>
    <s v="Yasar.Yigitbilek"/>
    <x v="2"/>
    <s v="30087"/>
    <s v="DSW-Telekommunikation GmbH"/>
    <x v="7"/>
    <s v="2"/>
    <s v="700970474"/>
    <x v="432"/>
    <s v="A1 Poster - Kombiangebot Telefonicom"/>
    <n v="2"/>
    <n v="0"/>
    <n v="0"/>
    <n v="0"/>
    <m/>
    <n v="0"/>
    <m/>
    <s v="V0161"/>
    <x v="7"/>
    <s v="KVAB30"/>
    <s v="FHK"/>
    <s v="Marketing"/>
    <x v="2"/>
    <n v="2"/>
    <n v="0"/>
    <n v="0"/>
    <n v="0"/>
    <n v="0"/>
    <n v="0"/>
    <n v="0"/>
    <n v="1"/>
    <m/>
    <x v="0"/>
    <s v="Nein"/>
    <x v="0"/>
  </r>
  <r>
    <n v="14572793"/>
    <x v="3"/>
    <x v="0"/>
    <n v="2000448"/>
    <s v="Sofortrechnung"/>
    <s v="Yasar.Yigitbilek"/>
    <x v="2"/>
    <s v="30087"/>
    <s v="DSW-Telekommunikation GmbH"/>
    <x v="7"/>
    <s v="1"/>
    <s v="700970432"/>
    <x v="431"/>
    <m/>
    <n v="2"/>
    <n v="0"/>
    <n v="0"/>
    <n v="0"/>
    <m/>
    <n v="0"/>
    <m/>
    <s v="V0161"/>
    <x v="7"/>
    <s v="KVAB30"/>
    <s v="FHK"/>
    <s v="Marketing"/>
    <x v="2"/>
    <n v="2"/>
    <n v="0"/>
    <n v="0"/>
    <n v="0"/>
    <n v="0"/>
    <n v="0"/>
    <n v="0"/>
    <n v="1"/>
    <m/>
    <x v="0"/>
    <s v="Nein"/>
    <x v="0"/>
  </r>
  <r>
    <n v="14572793"/>
    <x v="3"/>
    <x v="0"/>
    <n v="2000448"/>
    <s v="Sofortrechnung"/>
    <s v="Yasar.Yigitbilek"/>
    <x v="2"/>
    <s v="30087"/>
    <s v="DSW-Telekommunikation GmbH"/>
    <x v="7"/>
    <s v="2"/>
    <s v="700970474"/>
    <x v="432"/>
    <s v="A1 Poster - Kombiangebot Telefonicom"/>
    <n v="2"/>
    <n v="0"/>
    <n v="0"/>
    <n v="0"/>
    <m/>
    <n v="0"/>
    <m/>
    <s v="V0161"/>
    <x v="7"/>
    <s v="KVAB30"/>
    <s v="FHK"/>
    <s v="Marketing"/>
    <x v="2"/>
    <n v="2"/>
    <n v="0"/>
    <n v="0"/>
    <n v="0"/>
    <n v="0"/>
    <n v="0"/>
    <n v="0"/>
    <n v="1"/>
    <m/>
    <x v="0"/>
    <s v="Nein"/>
    <x v="0"/>
  </r>
  <r>
    <n v="14572794"/>
    <x v="3"/>
    <x v="0"/>
    <n v="2000449"/>
    <s v="Sofortrechnung"/>
    <s v="Yasar.Yigitbilek"/>
    <x v="2"/>
    <s v="30087"/>
    <s v="DSW-Telekommunikation GmbH"/>
    <x v="7"/>
    <s v="1"/>
    <s v="700970432"/>
    <x v="431"/>
    <m/>
    <n v="2"/>
    <n v="0"/>
    <n v="0"/>
    <n v="0"/>
    <m/>
    <n v="0"/>
    <m/>
    <s v="V0161"/>
    <x v="7"/>
    <s v="KVAB30"/>
    <s v="FHK"/>
    <s v="Marketing"/>
    <x v="2"/>
    <n v="2"/>
    <n v="0"/>
    <n v="0"/>
    <n v="0"/>
    <n v="0"/>
    <n v="0"/>
    <n v="0"/>
    <n v="1"/>
    <m/>
    <x v="0"/>
    <s v="Nein"/>
    <x v="0"/>
  </r>
  <r>
    <n v="14572794"/>
    <x v="3"/>
    <x v="0"/>
    <n v="2000449"/>
    <s v="Sofortrechnung"/>
    <s v="Yasar.Yigitbilek"/>
    <x v="2"/>
    <s v="30087"/>
    <s v="DSW-Telekommunikation GmbH"/>
    <x v="7"/>
    <s v="2"/>
    <s v="700970474"/>
    <x v="432"/>
    <s v="A1 Poster - Kombiangebot Telefonicom"/>
    <n v="2"/>
    <n v="0"/>
    <n v="0"/>
    <n v="0"/>
    <m/>
    <n v="0"/>
    <m/>
    <s v="V0161"/>
    <x v="7"/>
    <s v="KVAB30"/>
    <s v="FHK"/>
    <s v="Marketing"/>
    <x v="2"/>
    <n v="2"/>
    <n v="0"/>
    <n v="0"/>
    <n v="0"/>
    <n v="0"/>
    <n v="0"/>
    <n v="0"/>
    <n v="1"/>
    <m/>
    <x v="0"/>
    <s v="Nein"/>
    <x v="0"/>
  </r>
  <r>
    <n v="14572806"/>
    <x v="3"/>
    <x v="0"/>
    <n v="2000450"/>
    <s v="Sofortrechnung"/>
    <s v="Yasar.Yigitbilek"/>
    <x v="0"/>
    <s v="27327"/>
    <s v="Smart Mobile GmbH"/>
    <x v="1"/>
    <s v="1"/>
    <s v="100302478"/>
    <x v="79"/>
    <s v="Apple iPhone 13 128GB"/>
    <n v="20"/>
    <n v="417.46170000000001"/>
    <n v="425"/>
    <n v="8500"/>
    <n v="7.5382999999999996"/>
    <n v="150.77000000000001"/>
    <n v="1.77"/>
    <s v="V0019"/>
    <x v="0"/>
    <s v="KPUD"/>
    <s v="EXP"/>
    <s v="Geräte"/>
    <x v="0"/>
    <n v="20"/>
    <n v="417.46170000000001"/>
    <n v="425"/>
    <n v="8500"/>
    <n v="7.5382999999999996"/>
    <n v="150.77000000000001"/>
    <n v="1.7737647058823532E-2"/>
    <n v="1"/>
    <m/>
    <x v="0"/>
    <s v="Nein"/>
    <x v="0"/>
  </r>
  <r>
    <n v="14572814"/>
    <x v="3"/>
    <x v="0"/>
    <n v="2000451"/>
    <s v="Sofortrechnung"/>
    <s v="Yasar.Yigitbilek"/>
    <x v="3"/>
    <s v="40009"/>
    <s v="Burak Simsek"/>
    <x v="1"/>
    <s v="1"/>
    <s v="100302952"/>
    <x v="20"/>
    <s v="Apple iPhone 15 128GB"/>
    <n v="1"/>
    <n v="605"/>
    <n v="848.88"/>
    <n v="848.88"/>
    <n v="243.88"/>
    <n v="108.35"/>
    <n v="28.72"/>
    <s v="V0159"/>
    <x v="12"/>
    <s v="O-COFI"/>
    <s v="FHK"/>
    <s v="Geräte"/>
    <x v="2"/>
    <n v="1"/>
    <n v="605"/>
    <n v="848.88"/>
    <n v="848.88"/>
    <n v="243.88"/>
    <n v="108.35"/>
    <n v="0.12763877108660823"/>
    <n v="1"/>
    <m/>
    <x v="0"/>
    <s v="Nein"/>
    <x v="0"/>
  </r>
  <r>
    <n v="14572814"/>
    <x v="3"/>
    <x v="0"/>
    <n v="2000451"/>
    <s v="Sofortrechnung"/>
    <s v="Yasar.Yigitbilek"/>
    <x v="3"/>
    <s v="40009"/>
    <s v="Burak Simsek"/>
    <x v="0"/>
    <s v="2"/>
    <s v="200300503"/>
    <x v="433"/>
    <s v="Apple AirPods 4"/>
    <n v="1"/>
    <n v="113"/>
    <n v="188.88"/>
    <n v="188.88"/>
    <n v="75.88"/>
    <n v="45.72"/>
    <n v="40.17"/>
    <s v="V0159"/>
    <x v="12"/>
    <s v="O-COFI"/>
    <s v="FHK"/>
    <s v="Zubehör"/>
    <x v="2"/>
    <n v="1"/>
    <n v="113"/>
    <n v="188.88"/>
    <n v="188.88"/>
    <n v="75.88"/>
    <n v="45.72"/>
    <n v="0.2420584498094028"/>
    <n v="1"/>
    <m/>
    <x v="0"/>
    <s v="Nein"/>
    <x v="0"/>
  </r>
  <r>
    <n v="14572816"/>
    <x v="3"/>
    <x v="0"/>
    <n v="2000452"/>
    <s v="Sofortrechnung"/>
    <s v="eam\bekir.ahmed"/>
    <x v="0"/>
    <s v="30571"/>
    <s v="Ritel Electronics B.V."/>
    <x v="1"/>
    <s v="1"/>
    <s v="101030480"/>
    <x v="37"/>
    <s v="Samsung A356B A35 5G 128GB"/>
    <n v="10"/>
    <n v="188.4658"/>
    <n v="202"/>
    <n v="2020"/>
    <n v="13.5342"/>
    <n v="135.34"/>
    <n v="6.7"/>
    <s v="V0023"/>
    <x v="3"/>
    <s v="KPUD"/>
    <s v="EXP"/>
    <s v="Geräte"/>
    <x v="3"/>
    <n v="10"/>
    <n v="188.4658"/>
    <n v="202"/>
    <n v="2020"/>
    <n v="13.5342"/>
    <n v="135.34"/>
    <n v="6.7000000000000004E-2"/>
    <n v="1"/>
    <m/>
    <x v="0"/>
    <s v="Nein"/>
    <x v="0"/>
  </r>
  <r>
    <n v="14572816"/>
    <x v="3"/>
    <x v="0"/>
    <n v="2000452"/>
    <s v="Sofortrechnung"/>
    <s v="eam\bekir.ahmed"/>
    <x v="0"/>
    <s v="30571"/>
    <s v="Ritel Electronics B.V."/>
    <x v="1"/>
    <s v="2"/>
    <s v="101030457"/>
    <x v="203"/>
    <s v="Samsung A556B A55 5G 128GB"/>
    <n v="30"/>
    <n v="253.26820000000001"/>
    <n v="262"/>
    <n v="7860"/>
    <n v="8.7317999999999998"/>
    <n v="261.95"/>
    <n v="3.33"/>
    <s v="V0023"/>
    <x v="3"/>
    <s v="KPUD"/>
    <s v="EXP"/>
    <s v="Geräte"/>
    <x v="3"/>
    <n v="30"/>
    <n v="253.26820000000001"/>
    <n v="262"/>
    <n v="7860"/>
    <n v="8.7317999999999998"/>
    <n v="261.95"/>
    <n v="3.3326972010178119E-2"/>
    <n v="1"/>
    <m/>
    <x v="0"/>
    <s v="Nein"/>
    <x v="0"/>
  </r>
  <r>
    <n v="14572816"/>
    <x v="3"/>
    <x v="0"/>
    <n v="2000452"/>
    <s v="Sofortrechnung"/>
    <s v="eam\bekir.ahmed"/>
    <x v="0"/>
    <s v="30571"/>
    <s v="Ritel Electronics B.V."/>
    <x v="1"/>
    <s v="3"/>
    <s v="100034474"/>
    <x v="284"/>
    <s v="Samsung S921B S24 5G 128GB"/>
    <n v="10"/>
    <n v="487.01440000000002"/>
    <n v="495"/>
    <n v="4950"/>
    <n v="7.9855999999999998"/>
    <n v="79.86"/>
    <n v="1.61"/>
    <s v="V0023"/>
    <x v="3"/>
    <s v="KPUD"/>
    <s v="EXP"/>
    <s v="Geräte"/>
    <x v="3"/>
    <n v="10"/>
    <n v="487.01440000000002"/>
    <n v="495"/>
    <n v="4950"/>
    <n v="7.9855999999999998"/>
    <n v="79.86"/>
    <n v="1.6133333333333333E-2"/>
    <n v="1"/>
    <m/>
    <x v="0"/>
    <s v="Nein"/>
    <x v="0"/>
  </r>
  <r>
    <n v="14572816"/>
    <x v="3"/>
    <x v="0"/>
    <n v="2000452"/>
    <s v="Sofortrechnung"/>
    <s v="eam\bekir.ahmed"/>
    <x v="0"/>
    <s v="30571"/>
    <s v="Ritel Electronics B.V."/>
    <x v="1"/>
    <s v="4"/>
    <s v="101030455"/>
    <x v="234"/>
    <s v="Samsung A356B A35 5G 128GB"/>
    <n v="10"/>
    <n v="190.3897"/>
    <n v="200"/>
    <n v="2000"/>
    <n v="9.6103000000000005"/>
    <n v="96.1"/>
    <n v="4.8"/>
    <s v="V0023"/>
    <x v="3"/>
    <s v="KPUD"/>
    <s v="EXP"/>
    <s v="Geräte"/>
    <x v="3"/>
    <n v="10"/>
    <n v="190.3897"/>
    <n v="200"/>
    <n v="2000"/>
    <n v="9.6103000000000005"/>
    <n v="96.1"/>
    <n v="4.8049999999999995E-2"/>
    <n v="1"/>
    <m/>
    <x v="0"/>
    <s v="Nein"/>
    <x v="0"/>
  </r>
  <r>
    <n v="14572816"/>
    <x v="3"/>
    <x v="0"/>
    <n v="2000452"/>
    <s v="Sofortrechnung"/>
    <s v="eam\bekir.ahmed"/>
    <x v="0"/>
    <s v="30571"/>
    <s v="Ritel Electronics B.V."/>
    <x v="1"/>
    <s v="5"/>
    <s v="101030458"/>
    <x v="218"/>
    <s v="Samsung A556B A55 5G 256GB"/>
    <n v="10"/>
    <n v="291.64530000000002"/>
    <n v="302"/>
    <n v="3020"/>
    <n v="10.354699999999999"/>
    <n v="103.55"/>
    <n v="3.42"/>
    <s v="V0023"/>
    <x v="3"/>
    <s v="KPUD"/>
    <s v="EXP"/>
    <s v="Geräte"/>
    <x v="3"/>
    <n v="10"/>
    <n v="291.64530000000002"/>
    <n v="302"/>
    <n v="3020"/>
    <n v="10.354699999999999"/>
    <n v="103.55"/>
    <n v="3.4288079470198678E-2"/>
    <n v="1"/>
    <m/>
    <x v="0"/>
    <s v="Nein"/>
    <x v="0"/>
  </r>
  <r>
    <n v="14572816"/>
    <x v="3"/>
    <x v="0"/>
    <n v="2000452"/>
    <s v="Sofortrechnung"/>
    <s v="eam\bekir.ahmed"/>
    <x v="0"/>
    <s v="30571"/>
    <s v="Ritel Electronics B.V."/>
    <x v="1"/>
    <s v="6"/>
    <s v="100302477"/>
    <x v="83"/>
    <s v="Apple iPhone 13 128GB"/>
    <n v="2"/>
    <n v="411.96159999999998"/>
    <n v="425"/>
    <n v="850"/>
    <n v="13.038399999999999"/>
    <n v="26.08"/>
    <n v="3.06"/>
    <s v="V0023"/>
    <x v="3"/>
    <s v="KPUD"/>
    <s v="EXP"/>
    <s v="Geräte"/>
    <x v="3"/>
    <n v="2"/>
    <n v="411.96159999999998"/>
    <n v="425"/>
    <n v="850"/>
    <n v="13.038399999999999"/>
    <n v="26.08"/>
    <n v="3.068235294117647E-2"/>
    <n v="1"/>
    <m/>
    <x v="0"/>
    <s v="Nein"/>
    <x v="0"/>
  </r>
  <r>
    <n v="14572816"/>
    <x v="3"/>
    <x v="0"/>
    <n v="2000452"/>
    <s v="Sofortrechnung"/>
    <s v="eam\bekir.ahmed"/>
    <x v="0"/>
    <s v="30571"/>
    <s v="Ritel Electronics B.V."/>
    <x v="1"/>
    <s v="7"/>
    <s v="101030380"/>
    <x v="92"/>
    <s v="Samsung S921B S24 5G 128GB"/>
    <n v="1"/>
    <n v="478.80900000000003"/>
    <n v="495"/>
    <n v="495"/>
    <n v="16.190999999999999"/>
    <n v="16.190000000000001"/>
    <n v="3.27"/>
    <s v="V0023"/>
    <x v="3"/>
    <s v="KPUD"/>
    <s v="EXP"/>
    <s v="Geräte"/>
    <x v="3"/>
    <n v="1"/>
    <n v="478.80900000000003"/>
    <n v="495"/>
    <n v="495"/>
    <n v="16.190999999999999"/>
    <n v="16.190000000000001"/>
    <n v="3.2707070707070712E-2"/>
    <n v="1"/>
    <m/>
    <x v="0"/>
    <s v="Nein"/>
    <x v="0"/>
  </r>
  <r>
    <n v="14572817"/>
    <x v="3"/>
    <x v="0"/>
    <n v="2000453"/>
    <s v="Sofortrechnung"/>
    <s v="eam\mustafa.oezer"/>
    <x v="1"/>
    <s v="20193"/>
    <s v="Michael Telecom AG"/>
    <x v="1"/>
    <s v="1"/>
    <s v="100050281"/>
    <x v="293"/>
    <s v="Motorola Moto G35 5G 128GB"/>
    <n v="30"/>
    <n v="109.3682"/>
    <n v="112"/>
    <n v="3360"/>
    <n v="2.6318000000000001"/>
    <n v="78.95"/>
    <n v="2.34"/>
    <s v="V0012"/>
    <x v="1"/>
    <m/>
    <s v="GRK"/>
    <s v="Geräte"/>
    <x v="1"/>
    <n v="30"/>
    <n v="109.3682"/>
    <n v="112"/>
    <n v="3360"/>
    <n v="2.6318000000000001"/>
    <n v="78.95"/>
    <n v="2.3497023809523811E-2"/>
    <n v="1"/>
    <m/>
    <x v="0"/>
    <s v="Nein"/>
    <x v="0"/>
  </r>
  <r>
    <n v="14572817"/>
    <x v="3"/>
    <x v="0"/>
    <n v="2000453"/>
    <s v="Sofortrechnung"/>
    <s v="eam\mustafa.oezer"/>
    <x v="1"/>
    <s v="20193"/>
    <s v="Michael Telecom AG"/>
    <x v="1"/>
    <s v="2"/>
    <s v="101030449"/>
    <x v="62"/>
    <s v="Samsung A155F A15 128GB"/>
    <n v="40"/>
    <n v="112.0598"/>
    <n v="122"/>
    <n v="4880"/>
    <n v="9.9402000000000008"/>
    <n v="397.61"/>
    <n v="8.14"/>
    <s v="V0012"/>
    <x v="1"/>
    <m/>
    <s v="GRK"/>
    <s v="Geräte"/>
    <x v="1"/>
    <n v="40"/>
    <n v="112.0598"/>
    <n v="122"/>
    <n v="4880"/>
    <n v="9.9402000000000008"/>
    <n v="397.61"/>
    <n v="8.1477459016393444E-2"/>
    <n v="1"/>
    <m/>
    <x v="0"/>
    <s v="Nein"/>
    <x v="0"/>
  </r>
  <r>
    <n v="14572817"/>
    <x v="3"/>
    <x v="0"/>
    <n v="2000453"/>
    <s v="Sofortrechnung"/>
    <s v="eam\mustafa.oezer"/>
    <x v="1"/>
    <s v="20193"/>
    <s v="Michael Telecom AG"/>
    <x v="1"/>
    <s v="3"/>
    <s v="100050287"/>
    <x v="96"/>
    <s v="Motorola Moto G75 5G 256GB"/>
    <n v="10"/>
    <n v="181"/>
    <n v="185"/>
    <n v="1850"/>
    <n v="4"/>
    <n v="40"/>
    <n v="2.16"/>
    <s v="V0012"/>
    <x v="1"/>
    <m/>
    <s v="GRK"/>
    <s v="Geräte"/>
    <x v="1"/>
    <n v="10"/>
    <n v="181"/>
    <n v="185"/>
    <n v="1850"/>
    <n v="4"/>
    <n v="40"/>
    <n v="2.1621621621621623E-2"/>
    <n v="1"/>
    <m/>
    <x v="0"/>
    <s v="Nein"/>
    <x v="0"/>
  </r>
  <r>
    <n v="14572817"/>
    <x v="3"/>
    <x v="0"/>
    <n v="2000453"/>
    <s v="Sofortrechnung"/>
    <s v="eam\mustafa.oezer"/>
    <x v="1"/>
    <s v="20193"/>
    <s v="Michael Telecom AG"/>
    <x v="1"/>
    <s v="4"/>
    <s v="100034565"/>
    <x v="18"/>
    <s v="Samsung A556B A55 5G 128GB"/>
    <n v="20"/>
    <n v="258.51519999999999"/>
    <n v="262"/>
    <n v="5240"/>
    <n v="3.4847999999999999"/>
    <n v="69.7"/>
    <n v="1.33"/>
    <s v="V0012"/>
    <x v="1"/>
    <m/>
    <s v="GRK"/>
    <s v="Geräte"/>
    <x v="1"/>
    <n v="20"/>
    <n v="258.51519999999999"/>
    <n v="262"/>
    <n v="5240"/>
    <n v="3.4847999999999999"/>
    <n v="69.7"/>
    <n v="1.3301526717557252E-2"/>
    <n v="1"/>
    <m/>
    <x v="0"/>
    <s v="Nein"/>
    <x v="0"/>
  </r>
  <r>
    <n v="14572817"/>
    <x v="3"/>
    <x v="0"/>
    <n v="2000453"/>
    <s v="Sofortrechnung"/>
    <s v="eam\mustafa.oezer"/>
    <x v="1"/>
    <s v="20193"/>
    <s v="Michael Telecom AG"/>
    <x v="1"/>
    <s v="5"/>
    <s v="100034490"/>
    <x v="219"/>
    <s v="Samsung S928B S24 Ultra 5G 256GB"/>
    <n v="20"/>
    <n v="821.67439999999999"/>
    <n v="760"/>
    <n v="15200"/>
    <n v="-61.674399999999999"/>
    <n v="-1233.49"/>
    <n v="-8.11"/>
    <s v="V0012"/>
    <x v="1"/>
    <m/>
    <s v="GRK"/>
    <s v="Geräte"/>
    <x v="1"/>
    <n v="20"/>
    <n v="821.67439999999999"/>
    <n v="760"/>
    <n v="15200"/>
    <n v="-61.674399999999999"/>
    <n v="-1233.49"/>
    <n v="-8.1150657894736841E-2"/>
    <n v="1"/>
    <m/>
    <x v="0"/>
    <s v="Nein"/>
    <x v="1"/>
  </r>
  <r>
    <n v="14572817"/>
    <x v="3"/>
    <x v="0"/>
    <n v="2000453"/>
    <s v="Sofortrechnung"/>
    <s v="eam\mustafa.oezer"/>
    <x v="1"/>
    <s v="20193"/>
    <s v="Michael Telecom AG"/>
    <x v="1"/>
    <s v="6"/>
    <s v="100034603"/>
    <x v="19"/>
    <s v="Samsung A166B A16 5G 128GB"/>
    <n v="20"/>
    <n v="143.50120000000001"/>
    <n v="149"/>
    <n v="2980"/>
    <n v="5.4988000000000001"/>
    <n v="109.98"/>
    <n v="3.69"/>
    <s v="V0012"/>
    <x v="1"/>
    <m/>
    <s v="GRK"/>
    <s v="Geräte"/>
    <x v="1"/>
    <n v="20"/>
    <n v="143.50120000000001"/>
    <n v="149"/>
    <n v="2980"/>
    <n v="5.4988000000000001"/>
    <n v="109.98"/>
    <n v="3.6906040268456376E-2"/>
    <n v="1"/>
    <m/>
    <x v="0"/>
    <s v="Nein"/>
    <x v="0"/>
  </r>
  <r>
    <n v="14572730"/>
    <x v="3"/>
    <x v="0"/>
    <n v="2000454"/>
    <s v="Sofortrechnung"/>
    <s v="eam\bekir.ahmed"/>
    <x v="1"/>
    <s v="23836"/>
    <s v="API GmbH"/>
    <x v="0"/>
    <s v="1"/>
    <s v="200030241"/>
    <x v="264"/>
    <s v="Samsung SmartTag2 4er-Pack EI-T5600K"/>
    <n v="30"/>
    <n v="46.4863"/>
    <n v="49.5"/>
    <n v="1485"/>
    <n v="3.0137"/>
    <n v="90.41"/>
    <n v="6.08"/>
    <s v="V0012"/>
    <x v="1"/>
    <s v="KÜB30"/>
    <s v="GRK"/>
    <s v="Zubehör"/>
    <x v="1"/>
    <n v="30"/>
    <n v="46.4863"/>
    <n v="49.5"/>
    <n v="1485"/>
    <n v="3.0137"/>
    <n v="90.41"/>
    <n v="6.0882154882154878E-2"/>
    <n v="1"/>
    <m/>
    <x v="0"/>
    <s v="Nein"/>
    <x v="0"/>
  </r>
  <r>
    <n v="14572730"/>
    <x v="3"/>
    <x v="0"/>
    <n v="2000454"/>
    <s v="Sofortrechnung"/>
    <s v="eam\bekir.ahmed"/>
    <x v="1"/>
    <s v="23836"/>
    <s v="API GmbH"/>
    <x v="1"/>
    <s v="2"/>
    <s v="101030419"/>
    <x v="22"/>
    <s v="Samsung G556B Xcover 7 128GB EE"/>
    <n v="50"/>
    <n v="197.0257"/>
    <n v="209"/>
    <n v="10450"/>
    <n v="11.974299999999999"/>
    <n v="598.71"/>
    <n v="5.72"/>
    <s v="V0012"/>
    <x v="1"/>
    <s v="KÜB30"/>
    <s v="GRK"/>
    <s v="Geräte"/>
    <x v="1"/>
    <n v="50"/>
    <n v="197.0257"/>
    <n v="209"/>
    <n v="10450"/>
    <n v="11.974299999999999"/>
    <n v="598.71"/>
    <n v="5.729282296650718E-2"/>
    <n v="1"/>
    <m/>
    <x v="0"/>
    <s v="Nein"/>
    <x v="0"/>
  </r>
  <r>
    <n v="14572753"/>
    <x v="3"/>
    <x v="0"/>
    <n v="2000455"/>
    <s v="Sofortrechnung"/>
    <s v="eam\bekir.ahmed"/>
    <x v="0"/>
    <s v="31010"/>
    <s v="ONE ONE TWO DI XU LINLING"/>
    <x v="1"/>
    <s v="1"/>
    <s v="100034603"/>
    <x v="19"/>
    <s v="Samsung A166B A16 5G 128GB"/>
    <n v="60"/>
    <n v="143.50120000000001"/>
    <n v="147"/>
    <n v="8820"/>
    <n v="3.4988000000000001"/>
    <n v="209.93"/>
    <n v="2.38"/>
    <s v="V0022"/>
    <x v="13"/>
    <s v="VKASSE"/>
    <s v="EXP"/>
    <s v="Geräte"/>
    <x v="8"/>
    <n v="60"/>
    <n v="143.50120000000001"/>
    <n v="147"/>
    <n v="8820"/>
    <n v="3.4988000000000001"/>
    <n v="209.93"/>
    <n v="2.3801587301587303E-2"/>
    <n v="1"/>
    <m/>
    <x v="0"/>
    <s v="Nein"/>
    <x v="0"/>
  </r>
  <r>
    <n v="14571935"/>
    <x v="3"/>
    <x v="0"/>
    <n v="2000456"/>
    <s v="Sofortrechnung"/>
    <s v="EAM\Erdal.Bircan"/>
    <x v="0"/>
    <s v="31008"/>
    <s v="Smarterstore Srl"/>
    <x v="1"/>
    <s v="1"/>
    <s v="100980031"/>
    <x v="434"/>
    <s v="Apple iPhone 15 128GB"/>
    <n v="1"/>
    <n v="594.47"/>
    <n v="625"/>
    <n v="625"/>
    <n v="30.53"/>
    <n v="30.53"/>
    <n v="4.88"/>
    <s v="V0140"/>
    <x v="15"/>
    <s v="KPUD"/>
    <s v="EXP"/>
    <s v="Geräte"/>
    <x v="10"/>
    <n v="1"/>
    <n v="594.47"/>
    <n v="625"/>
    <n v="625"/>
    <n v="30.53"/>
    <n v="30.53"/>
    <n v="4.8848000000000003E-2"/>
    <n v="1"/>
    <m/>
    <x v="0"/>
    <s v="Nein"/>
    <x v="0"/>
  </r>
  <r>
    <n v="14571935"/>
    <x v="3"/>
    <x v="0"/>
    <n v="2000456"/>
    <s v="Sofortrechnung"/>
    <s v="EAM\Erdal.Bircan"/>
    <x v="0"/>
    <s v="31008"/>
    <s v="Smarterstore Srl"/>
    <x v="1"/>
    <s v="2"/>
    <s v="100980033"/>
    <x v="435"/>
    <s v="Samsung A155F A15 256GB"/>
    <n v="1"/>
    <n v="125"/>
    <n v="145"/>
    <n v="145"/>
    <n v="20"/>
    <n v="20"/>
    <n v="13.79"/>
    <s v="V0140"/>
    <x v="15"/>
    <s v="KPUD"/>
    <s v="EXP"/>
    <s v="Geräte"/>
    <x v="10"/>
    <n v="1"/>
    <n v="125"/>
    <n v="145"/>
    <n v="145"/>
    <n v="20"/>
    <n v="20"/>
    <n v="0.13793103448275862"/>
    <n v="1"/>
    <m/>
    <x v="0"/>
    <s v="Nein"/>
    <x v="0"/>
  </r>
  <r>
    <n v="14571935"/>
    <x v="3"/>
    <x v="0"/>
    <n v="2000456"/>
    <s v="Sofortrechnung"/>
    <s v="EAM\Erdal.Bircan"/>
    <x v="0"/>
    <s v="31008"/>
    <s v="Smarterstore Srl"/>
    <x v="1"/>
    <s v="3"/>
    <s v="100303125"/>
    <x v="277"/>
    <s v="Apple iPhone 16 Pro 256GB"/>
    <n v="1"/>
    <n v="994"/>
    <n v="1027"/>
    <n v="1027"/>
    <n v="33"/>
    <n v="33"/>
    <n v="3.21"/>
    <s v="V0140"/>
    <x v="15"/>
    <s v="KPUD"/>
    <s v="EXP"/>
    <s v="Geräte"/>
    <x v="10"/>
    <n v="1"/>
    <n v="994"/>
    <n v="1027"/>
    <n v="1027"/>
    <n v="33"/>
    <n v="33"/>
    <n v="3.2132424537487832E-2"/>
    <n v="1"/>
    <m/>
    <x v="0"/>
    <s v="Nein"/>
    <x v="0"/>
  </r>
  <r>
    <n v="14571935"/>
    <x v="3"/>
    <x v="0"/>
    <n v="2000456"/>
    <s v="Sofortrechnung"/>
    <s v="EAM\Erdal.Bircan"/>
    <x v="0"/>
    <s v="31008"/>
    <s v="Smarterstore Srl"/>
    <x v="1"/>
    <s v="4"/>
    <s v="101030425"/>
    <x v="207"/>
    <s v="Samsung A256B A25 5G 128GB"/>
    <n v="1"/>
    <n v="160.5153"/>
    <n v="165"/>
    <n v="165"/>
    <n v="4.4847000000000001"/>
    <n v="4.4800000000000004"/>
    <n v="2.71"/>
    <s v="V0140"/>
    <x v="15"/>
    <s v="KPUD"/>
    <s v="EXP"/>
    <s v="Geräte"/>
    <x v="10"/>
    <n v="1"/>
    <n v="160.5153"/>
    <n v="165"/>
    <n v="165"/>
    <n v="4.4847000000000001"/>
    <n v="4.4800000000000004"/>
    <n v="2.7151515151515156E-2"/>
    <n v="1"/>
    <m/>
    <x v="0"/>
    <s v="Nein"/>
    <x v="0"/>
  </r>
  <r>
    <n v="14571935"/>
    <x v="3"/>
    <x v="0"/>
    <n v="2000456"/>
    <s v="Sofortrechnung"/>
    <s v="EAM\Erdal.Bircan"/>
    <x v="0"/>
    <s v="31008"/>
    <s v="Smarterstore Srl"/>
    <x v="1"/>
    <s v="5"/>
    <s v="100303138"/>
    <x v="357"/>
    <s v="Apple iPhone 16 Pro Max 256GB"/>
    <n v="5"/>
    <n v="1088.1931999999999"/>
    <n v="1119"/>
    <n v="5595"/>
    <n v="30.806799999999999"/>
    <n v="154.03"/>
    <n v="2.75"/>
    <s v="V0140"/>
    <x v="15"/>
    <s v="KPUD"/>
    <s v="EXP"/>
    <s v="Geräte"/>
    <x v="10"/>
    <n v="5"/>
    <n v="1088.1931999999999"/>
    <n v="1119"/>
    <n v="5595"/>
    <n v="30.806799999999999"/>
    <n v="154.03"/>
    <n v="2.7529937444146561E-2"/>
    <n v="1"/>
    <m/>
    <x v="0"/>
    <s v="Nein"/>
    <x v="0"/>
  </r>
  <r>
    <n v="14571935"/>
    <x v="3"/>
    <x v="0"/>
    <n v="2000456"/>
    <s v="Sofortrechnung"/>
    <s v="EAM\Erdal.Bircan"/>
    <x v="0"/>
    <s v="31008"/>
    <s v="Smarterstore Srl"/>
    <x v="1"/>
    <s v="6"/>
    <s v="100303126"/>
    <x v="333"/>
    <s v="Apple iPhone 16 Pro 256GB"/>
    <n v="5"/>
    <n v="994"/>
    <n v="1033"/>
    <n v="5165"/>
    <n v="39"/>
    <n v="195"/>
    <n v="3.77"/>
    <s v="V0140"/>
    <x v="15"/>
    <s v="KPUD"/>
    <s v="EXP"/>
    <s v="Geräte"/>
    <x v="10"/>
    <n v="5"/>
    <n v="994"/>
    <n v="1033"/>
    <n v="5165"/>
    <n v="39"/>
    <n v="195"/>
    <n v="3.7754114230396901E-2"/>
    <n v="1"/>
    <m/>
    <x v="0"/>
    <s v="Nein"/>
    <x v="0"/>
  </r>
  <r>
    <n v="14571935"/>
    <x v="3"/>
    <x v="0"/>
    <n v="2000456"/>
    <s v="Sofortrechnung"/>
    <s v="EAM\Erdal.Bircan"/>
    <x v="0"/>
    <s v="31008"/>
    <s v="Smarterstore Srl"/>
    <x v="1"/>
    <s v="7"/>
    <s v="101030407"/>
    <x v="126"/>
    <s v="Samsung A155F A15 128GB"/>
    <n v="2"/>
    <n v="116.874"/>
    <n v="129"/>
    <n v="258"/>
    <n v="12.125999999999999"/>
    <n v="24.25"/>
    <n v="9.4"/>
    <s v="V0140"/>
    <x v="15"/>
    <s v="KPUD"/>
    <s v="EXP"/>
    <s v="Geräte"/>
    <x v="10"/>
    <n v="2"/>
    <n v="116.874"/>
    <n v="129"/>
    <n v="258"/>
    <n v="12.125999999999999"/>
    <n v="24.25"/>
    <n v="9.3992248062015504E-2"/>
    <n v="1"/>
    <m/>
    <x v="0"/>
    <s v="Nein"/>
    <x v="0"/>
  </r>
  <r>
    <n v="14571935"/>
    <x v="3"/>
    <x v="0"/>
    <n v="2000456"/>
    <s v="Sofortrechnung"/>
    <s v="EAM\Erdal.Bircan"/>
    <x v="0"/>
    <s v="31008"/>
    <s v="Smarterstore Srl"/>
    <x v="1"/>
    <s v="8"/>
    <s v="101030398"/>
    <x v="274"/>
    <s v="Samsung S928B S24 Ultra 5G 512GB"/>
    <n v="2"/>
    <n v="863.52620000000002"/>
    <n v="851"/>
    <n v="1702"/>
    <n v="-12.526199999999999"/>
    <n v="-25.05"/>
    <n v="-1.47"/>
    <s v="V0140"/>
    <x v="15"/>
    <s v="KPUD"/>
    <s v="EXP"/>
    <s v="Geräte"/>
    <x v="10"/>
    <n v="2"/>
    <n v="863.52620000000002"/>
    <n v="851"/>
    <n v="1702"/>
    <n v="-12.526199999999999"/>
    <n v="-25.05"/>
    <n v="-1.4717978848413631E-2"/>
    <n v="1"/>
    <m/>
    <x v="0"/>
    <s v="Nein"/>
    <x v="1"/>
  </r>
  <r>
    <n v="14571935"/>
    <x v="3"/>
    <x v="0"/>
    <n v="2000456"/>
    <s v="Sofortrechnung"/>
    <s v="EAM\Erdal.Bircan"/>
    <x v="0"/>
    <s v="31008"/>
    <s v="Smarterstore Srl"/>
    <x v="1"/>
    <s v="9"/>
    <s v="101690318"/>
    <x v="202"/>
    <s v="Xiaomi 14T 5G 12GB/256GB"/>
    <n v="2"/>
    <n v="350"/>
    <n v="359"/>
    <n v="718"/>
    <n v="9"/>
    <n v="18"/>
    <n v="2.5"/>
    <s v="V0140"/>
    <x v="15"/>
    <s v="KPUD"/>
    <s v="EXP"/>
    <s v="Geräte"/>
    <x v="10"/>
    <n v="2"/>
    <n v="350"/>
    <n v="359"/>
    <n v="718"/>
    <n v="9"/>
    <n v="18"/>
    <n v="2.5069637883008356E-2"/>
    <n v="1"/>
    <m/>
    <x v="0"/>
    <s v="Nein"/>
    <x v="0"/>
  </r>
  <r>
    <n v="14571935"/>
    <x v="3"/>
    <x v="0"/>
    <n v="2000456"/>
    <s v="Sofortrechnung"/>
    <s v="EAM\Erdal.Bircan"/>
    <x v="0"/>
    <s v="31008"/>
    <s v="Smarterstore Srl"/>
    <x v="1"/>
    <s v="10"/>
    <s v="100302478"/>
    <x v="79"/>
    <s v="Apple iPhone 13 128GB"/>
    <n v="2"/>
    <n v="417.46170000000001"/>
    <n v="427"/>
    <n v="854"/>
    <n v="9.5382999999999996"/>
    <n v="19.079999999999998"/>
    <n v="2.23"/>
    <s v="V0140"/>
    <x v="15"/>
    <s v="KPUD"/>
    <s v="EXP"/>
    <s v="Geräte"/>
    <x v="10"/>
    <n v="2"/>
    <n v="417.46170000000001"/>
    <n v="427"/>
    <n v="854"/>
    <n v="9.5382999999999996"/>
    <n v="19.079999999999998"/>
    <n v="2.234192037470726E-2"/>
    <n v="1"/>
    <m/>
    <x v="0"/>
    <s v="Nein"/>
    <x v="0"/>
  </r>
  <r>
    <n v="14571935"/>
    <x v="3"/>
    <x v="0"/>
    <n v="2000456"/>
    <s v="Sofortrechnung"/>
    <s v="EAM\Erdal.Bircan"/>
    <x v="0"/>
    <s v="31008"/>
    <s v="Smarterstore Srl"/>
    <x v="1"/>
    <s v="11"/>
    <s v="101030485"/>
    <x v="39"/>
    <s v="Samsung A556B A55 5G 128GB"/>
    <n v="1"/>
    <n v="254.48859999999999"/>
    <n v="269"/>
    <n v="269"/>
    <n v="14.5114"/>
    <n v="14.51"/>
    <n v="5.39"/>
    <s v="V0140"/>
    <x v="15"/>
    <s v="KPUD"/>
    <s v="EXP"/>
    <s v="Geräte"/>
    <x v="10"/>
    <n v="1"/>
    <n v="254.48859999999999"/>
    <n v="269"/>
    <n v="269"/>
    <n v="14.5114"/>
    <n v="14.51"/>
    <n v="5.3940520446096651E-2"/>
    <n v="1"/>
    <m/>
    <x v="0"/>
    <s v="Nein"/>
    <x v="0"/>
  </r>
  <r>
    <n v="14571935"/>
    <x v="3"/>
    <x v="0"/>
    <n v="2000456"/>
    <s v="Sofortrechnung"/>
    <s v="EAM\Erdal.Bircan"/>
    <x v="0"/>
    <s v="31008"/>
    <s v="Smarterstore Srl"/>
    <x v="1"/>
    <s v="12"/>
    <s v="101690209"/>
    <x v="12"/>
    <s v="Xiaomi Redmi Pad SE 8GB/256GB [WiFi]"/>
    <n v="1"/>
    <n v="129.98869999999999"/>
    <n v="145"/>
    <n v="145"/>
    <n v="15.0113"/>
    <n v="15.01"/>
    <n v="10.35"/>
    <s v="V0140"/>
    <x v="15"/>
    <s v="KPUD"/>
    <s v="EXP"/>
    <s v="Geräte"/>
    <x v="10"/>
    <n v="1"/>
    <n v="129.98869999999999"/>
    <n v="145"/>
    <n v="145"/>
    <n v="15.0113"/>
    <n v="15.01"/>
    <n v="0.10351724137931034"/>
    <n v="1"/>
    <m/>
    <x v="0"/>
    <s v="Nein"/>
    <x v="0"/>
  </r>
  <r>
    <n v="14571935"/>
    <x v="3"/>
    <x v="0"/>
    <n v="2000456"/>
    <s v="Sofortrechnung"/>
    <s v="EAM\Erdal.Bircan"/>
    <x v="0"/>
    <s v="31008"/>
    <s v="Smarterstore Srl"/>
    <x v="1"/>
    <s v="13"/>
    <s v="101030457"/>
    <x v="203"/>
    <s v="Samsung A556B A55 5G 128GB"/>
    <n v="2"/>
    <n v="253.26820000000001"/>
    <n v="265"/>
    <n v="530"/>
    <n v="11.7318"/>
    <n v="23.46"/>
    <n v="4.42"/>
    <s v="V0140"/>
    <x v="15"/>
    <s v="KPUD"/>
    <s v="EXP"/>
    <s v="Geräte"/>
    <x v="10"/>
    <n v="2"/>
    <n v="253.26820000000001"/>
    <n v="265"/>
    <n v="530"/>
    <n v="11.7318"/>
    <n v="23.46"/>
    <n v="4.4264150943396231E-2"/>
    <n v="1"/>
    <m/>
    <x v="0"/>
    <s v="Nein"/>
    <x v="0"/>
  </r>
  <r>
    <n v="14571935"/>
    <x v="3"/>
    <x v="0"/>
    <n v="2000456"/>
    <s v="Sofortrechnung"/>
    <s v="EAM\Erdal.Bircan"/>
    <x v="0"/>
    <s v="31008"/>
    <s v="Smarterstore Srl"/>
    <x v="1"/>
    <s v="14"/>
    <s v="101030104"/>
    <x v="304"/>
    <s v="Samsung G736B Xcover 6 Pro 5G 128GB EE"/>
    <n v="1"/>
    <n v="301.49349999999998"/>
    <n v="315"/>
    <n v="315"/>
    <n v="13.506500000000001"/>
    <n v="13.51"/>
    <n v="4.28"/>
    <s v="V0140"/>
    <x v="15"/>
    <s v="KPUD"/>
    <s v="EXP"/>
    <s v="Geräte"/>
    <x v="10"/>
    <n v="1"/>
    <n v="301.49349999999998"/>
    <n v="315"/>
    <n v="315"/>
    <n v="13.506500000000001"/>
    <n v="13.51"/>
    <n v="4.2888888888888886E-2"/>
    <n v="1"/>
    <m/>
    <x v="0"/>
    <s v="Nein"/>
    <x v="0"/>
  </r>
  <r>
    <n v="14571935"/>
    <x v="3"/>
    <x v="0"/>
    <n v="2000456"/>
    <s v="Sofortrechnung"/>
    <s v="EAM\Erdal.Bircan"/>
    <x v="0"/>
    <s v="31008"/>
    <s v="Smarterstore Srl"/>
    <x v="1"/>
    <s v="15"/>
    <s v="101030492"/>
    <x v="138"/>
    <s v="Samsung A356B A35 5G 256GB"/>
    <n v="3"/>
    <n v="228.69569999999999"/>
    <n v="237"/>
    <n v="711"/>
    <n v="8.3042999999999996"/>
    <n v="24.91"/>
    <n v="3.5"/>
    <s v="V0140"/>
    <x v="15"/>
    <s v="KPUD"/>
    <s v="EXP"/>
    <s v="Geräte"/>
    <x v="10"/>
    <n v="3"/>
    <n v="228.69569999999999"/>
    <n v="237"/>
    <n v="711"/>
    <n v="8.3042999999999996"/>
    <n v="24.91"/>
    <n v="3.5035161744022505E-2"/>
    <n v="1"/>
    <m/>
    <x v="0"/>
    <s v="Nein"/>
    <x v="0"/>
  </r>
  <r>
    <n v="14571935"/>
    <x v="3"/>
    <x v="0"/>
    <n v="2000456"/>
    <s v="Sofortrechnung"/>
    <s v="EAM\Erdal.Bircan"/>
    <x v="0"/>
    <s v="31008"/>
    <s v="Smarterstore Srl"/>
    <x v="1"/>
    <s v="16"/>
    <s v="101690242"/>
    <x v="43"/>
    <s v="Xiaomi Redmi Note 13 Pro 5G 8GB/256GB"/>
    <n v="6"/>
    <n v="204.57390000000001"/>
    <n v="213"/>
    <n v="1278"/>
    <n v="8.4260999999999999"/>
    <n v="50.56"/>
    <n v="3.95"/>
    <s v="V0140"/>
    <x v="15"/>
    <s v="KPUD"/>
    <s v="EXP"/>
    <s v="Geräte"/>
    <x v="10"/>
    <n v="6"/>
    <n v="204.57390000000001"/>
    <n v="213"/>
    <n v="1278"/>
    <n v="8.4260999999999999"/>
    <n v="50.56"/>
    <n v="3.9561815336463226E-2"/>
    <n v="1"/>
    <m/>
    <x v="0"/>
    <s v="Nein"/>
    <x v="0"/>
  </r>
  <r>
    <n v="14571935"/>
    <x v="3"/>
    <x v="0"/>
    <n v="2000456"/>
    <s v="Sofortrechnung"/>
    <s v="EAM\Erdal.Bircan"/>
    <x v="0"/>
    <s v="31008"/>
    <s v="Smarterstore Srl"/>
    <x v="1"/>
    <s v="17"/>
    <s v="101690322"/>
    <x v="283"/>
    <s v="Xiaomi 14T Pro 5G 12GB/512GB"/>
    <n v="3"/>
    <n v="495"/>
    <n v="506"/>
    <n v="1518"/>
    <n v="11"/>
    <n v="33"/>
    <n v="2.17"/>
    <s v="V0140"/>
    <x v="15"/>
    <s v="KPUD"/>
    <s v="EXP"/>
    <s v="Geräte"/>
    <x v="10"/>
    <n v="3"/>
    <n v="495"/>
    <n v="506"/>
    <n v="1518"/>
    <n v="11"/>
    <n v="33"/>
    <n v="2.1739130434782608E-2"/>
    <n v="1"/>
    <m/>
    <x v="0"/>
    <s v="Nein"/>
    <x v="0"/>
  </r>
  <r>
    <n v="14571935"/>
    <x v="3"/>
    <x v="0"/>
    <n v="2000456"/>
    <s v="Sofortrechnung"/>
    <s v="EAM\Erdal.Bircan"/>
    <x v="0"/>
    <s v="31008"/>
    <s v="Smarterstore Srl"/>
    <x v="1"/>
    <s v="18"/>
    <s v="101030382"/>
    <x v="28"/>
    <s v="Samsung S921B S24 5G 256GB"/>
    <n v="1"/>
    <n v="530.07069999999999"/>
    <n v="555"/>
    <n v="555"/>
    <n v="24.929300000000001"/>
    <n v="24.93"/>
    <n v="4.49"/>
    <s v="V0140"/>
    <x v="15"/>
    <s v="KPUD"/>
    <s v="EXP"/>
    <s v="Geräte"/>
    <x v="10"/>
    <n v="1"/>
    <n v="530.07069999999999"/>
    <n v="555"/>
    <n v="555"/>
    <n v="24.929300000000001"/>
    <n v="24.93"/>
    <n v="4.4918918918918915E-2"/>
    <n v="1"/>
    <m/>
    <x v="0"/>
    <s v="Nein"/>
    <x v="0"/>
  </r>
  <r>
    <n v="14571935"/>
    <x v="3"/>
    <x v="0"/>
    <n v="2000456"/>
    <s v="Sofortrechnung"/>
    <s v="EAM\Erdal.Bircan"/>
    <x v="0"/>
    <s v="31008"/>
    <s v="Smarterstore Srl"/>
    <x v="1"/>
    <s v="19"/>
    <s v="101050013"/>
    <x v="176"/>
    <s v="Motorola Moto G24 8GB/128GB"/>
    <n v="1"/>
    <n v="78"/>
    <n v="85"/>
    <n v="85"/>
    <n v="7"/>
    <n v="7"/>
    <n v="8.23"/>
    <s v="V0140"/>
    <x v="15"/>
    <s v="KPUD"/>
    <s v="EXP"/>
    <s v="Geräte"/>
    <x v="10"/>
    <n v="1"/>
    <n v="78"/>
    <n v="85"/>
    <n v="85"/>
    <n v="7"/>
    <n v="7"/>
    <n v="8.2352941176470587E-2"/>
    <n v="1"/>
    <m/>
    <x v="0"/>
    <s v="Nein"/>
    <x v="0"/>
  </r>
  <r>
    <n v="14571935"/>
    <x v="3"/>
    <x v="0"/>
    <n v="2000456"/>
    <s v="Sofortrechnung"/>
    <s v="EAM\Erdal.Bircan"/>
    <x v="0"/>
    <s v="31008"/>
    <s v="Smarterstore Srl"/>
    <x v="1"/>
    <s v="20"/>
    <s v="100690603"/>
    <x v="226"/>
    <s v="Xiaomi Redmi Note 13 Pro+ 5G 12GB/512GB"/>
    <n v="3"/>
    <n v="273.26979999999998"/>
    <n v="279"/>
    <n v="837"/>
    <n v="5.7302"/>
    <n v="17.190000000000001"/>
    <n v="2.0499999999999998"/>
    <s v="V0140"/>
    <x v="15"/>
    <s v="KPUD"/>
    <s v="EXP"/>
    <s v="Geräte"/>
    <x v="10"/>
    <n v="3"/>
    <n v="273.26979999999998"/>
    <n v="279"/>
    <n v="837"/>
    <n v="5.7302"/>
    <n v="17.190000000000001"/>
    <n v="2.0537634408602151E-2"/>
    <n v="1"/>
    <m/>
    <x v="0"/>
    <s v="Nein"/>
    <x v="0"/>
  </r>
  <r>
    <n v="14571935"/>
    <x v="3"/>
    <x v="0"/>
    <n v="2000456"/>
    <s v="Sofortrechnung"/>
    <s v="EAM\Erdal.Bircan"/>
    <x v="0"/>
    <s v="31008"/>
    <s v="Smarterstore Srl"/>
    <x v="1"/>
    <s v="21"/>
    <s v="101030412"/>
    <x v="56"/>
    <s v="Samsung A057G A05s 128GB"/>
    <n v="1"/>
    <n v="93.245800000000003"/>
    <n v="103"/>
    <n v="103"/>
    <n v="9.7542000000000009"/>
    <n v="9.75"/>
    <n v="9.4700000000000006"/>
    <s v="V0140"/>
    <x v="15"/>
    <s v="KPUD"/>
    <s v="EXP"/>
    <s v="Geräte"/>
    <x v="10"/>
    <n v="1"/>
    <n v="93.245800000000003"/>
    <n v="103"/>
    <n v="103"/>
    <n v="9.7542000000000009"/>
    <n v="9.75"/>
    <n v="9.4660194174757281E-2"/>
    <n v="1"/>
    <m/>
    <x v="0"/>
    <s v="Nein"/>
    <x v="0"/>
  </r>
  <r>
    <n v="14571935"/>
    <x v="3"/>
    <x v="0"/>
    <n v="2000456"/>
    <s v="Sofortrechnung"/>
    <s v="EAM\Erdal.Bircan"/>
    <x v="0"/>
    <s v="31008"/>
    <s v="Smarterstore Srl"/>
    <x v="1"/>
    <s v="22"/>
    <s v="101030458"/>
    <x v="218"/>
    <s v="Samsung A556B A55 5G 256GB"/>
    <n v="5"/>
    <n v="291.64530000000002"/>
    <n v="306"/>
    <n v="1530"/>
    <n v="14.354699999999999"/>
    <n v="71.77"/>
    <n v="4.6900000000000004"/>
    <s v="V0140"/>
    <x v="15"/>
    <s v="KPUD"/>
    <s v="EXP"/>
    <s v="Geräte"/>
    <x v="10"/>
    <n v="5"/>
    <n v="291.64530000000002"/>
    <n v="306"/>
    <n v="1530"/>
    <n v="14.354699999999999"/>
    <n v="71.77"/>
    <n v="4.6908496732026142E-2"/>
    <n v="1"/>
    <m/>
    <x v="0"/>
    <s v="Nein"/>
    <x v="0"/>
  </r>
  <r>
    <n v="14571935"/>
    <x v="3"/>
    <x v="0"/>
    <n v="2000456"/>
    <s v="Sofortrechnung"/>
    <s v="EAM\Erdal.Bircan"/>
    <x v="0"/>
    <s v="31008"/>
    <s v="Smarterstore Srl"/>
    <x v="1"/>
    <s v="23"/>
    <s v="101030356"/>
    <x v="40"/>
    <s v="Samsung A256B A25 5G 256GB"/>
    <n v="1"/>
    <n v="189"/>
    <n v="199"/>
    <n v="199"/>
    <n v="10"/>
    <n v="10"/>
    <n v="5.0199999999999996"/>
    <s v="V0140"/>
    <x v="15"/>
    <s v="KPUD"/>
    <s v="EXP"/>
    <s v="Geräte"/>
    <x v="10"/>
    <n v="1"/>
    <n v="189"/>
    <n v="199"/>
    <n v="199"/>
    <n v="10"/>
    <n v="10"/>
    <n v="5.0251256281407038E-2"/>
    <n v="1"/>
    <m/>
    <x v="0"/>
    <s v="Nein"/>
    <x v="0"/>
  </r>
  <r>
    <n v="14571935"/>
    <x v="3"/>
    <x v="0"/>
    <n v="2000456"/>
    <s v="Sofortrechnung"/>
    <s v="EAM\Erdal.Bircan"/>
    <x v="0"/>
    <s v="31008"/>
    <s v="Smarterstore Srl"/>
    <x v="1"/>
    <s v="24"/>
    <s v="101060028"/>
    <x v="191"/>
    <s v="Google Pixel 8 Pro 128GB"/>
    <n v="2"/>
    <n v="417"/>
    <n v="438"/>
    <n v="876"/>
    <n v="21"/>
    <n v="42"/>
    <n v="4.79"/>
    <s v="V0140"/>
    <x v="15"/>
    <s v="KPUD"/>
    <s v="EXP"/>
    <s v="Geräte"/>
    <x v="10"/>
    <n v="2"/>
    <n v="417"/>
    <n v="438"/>
    <n v="876"/>
    <n v="21"/>
    <n v="42"/>
    <n v="4.7945205479452052E-2"/>
    <n v="1"/>
    <m/>
    <x v="0"/>
    <s v="Nein"/>
    <x v="0"/>
  </r>
  <r>
    <n v="14571935"/>
    <x v="3"/>
    <x v="0"/>
    <n v="2000456"/>
    <s v="Sofortrechnung"/>
    <s v="EAM\Erdal.Bircan"/>
    <x v="0"/>
    <s v="31008"/>
    <s v="Smarterstore Srl"/>
    <x v="1"/>
    <s v="25"/>
    <s v="101030481"/>
    <x v="82"/>
    <s v="Samsung A556B A55 5G 128GB"/>
    <n v="2"/>
    <n v="253.2636"/>
    <n v="267"/>
    <n v="534"/>
    <n v="13.7364"/>
    <n v="27.47"/>
    <n v="5.14"/>
    <s v="V0140"/>
    <x v="15"/>
    <s v="KPUD"/>
    <s v="EXP"/>
    <s v="Geräte"/>
    <x v="10"/>
    <n v="2"/>
    <n v="253.2636"/>
    <n v="267"/>
    <n v="534"/>
    <n v="13.7364"/>
    <n v="27.47"/>
    <n v="5.1441947565543072E-2"/>
    <n v="1"/>
    <m/>
    <x v="0"/>
    <s v="Nein"/>
    <x v="0"/>
  </r>
  <r>
    <n v="14571935"/>
    <x v="3"/>
    <x v="0"/>
    <n v="2000456"/>
    <s v="Sofortrechnung"/>
    <s v="EAM\Erdal.Bircan"/>
    <x v="0"/>
    <s v="31008"/>
    <s v="Smarterstore Srl"/>
    <x v="1"/>
    <s v="26"/>
    <s v="101280001"/>
    <x v="125"/>
    <s v="CAT S75 128GB"/>
    <n v="1"/>
    <n v="218.56739999999999"/>
    <n v="245"/>
    <n v="245"/>
    <n v="26.432600000000001"/>
    <n v="26.43"/>
    <n v="10.78"/>
    <s v="V0140"/>
    <x v="15"/>
    <s v="KPUD"/>
    <s v="EXP"/>
    <s v="Geräte"/>
    <x v="10"/>
    <n v="1"/>
    <n v="218.56739999999999"/>
    <n v="245"/>
    <n v="245"/>
    <n v="26.432600000000001"/>
    <n v="26.43"/>
    <n v="0.10787755102040816"/>
    <n v="1"/>
    <m/>
    <x v="0"/>
    <s v="Nein"/>
    <x v="0"/>
  </r>
  <r>
    <n v="14571935"/>
    <x v="3"/>
    <x v="0"/>
    <n v="2000456"/>
    <s v="Sofortrechnung"/>
    <s v="EAM\Erdal.Bircan"/>
    <x v="0"/>
    <s v="31008"/>
    <s v="Smarterstore Srl"/>
    <x v="1"/>
    <s v="27"/>
    <s v="100303121"/>
    <x v="121"/>
    <s v="Apple iPhone 16 Pro 128GB"/>
    <n v="1"/>
    <n v="912.70759999999996"/>
    <n v="919"/>
    <n v="919"/>
    <n v="6.2923999999999998"/>
    <n v="6.29"/>
    <n v="0.68"/>
    <s v="V0140"/>
    <x v="15"/>
    <s v="KPUD"/>
    <s v="EXP"/>
    <s v="Geräte"/>
    <x v="10"/>
    <n v="1"/>
    <n v="912.70759999999996"/>
    <n v="919"/>
    <n v="919"/>
    <n v="6.2923999999999998"/>
    <n v="6.29"/>
    <n v="6.8443960826985858E-3"/>
    <n v="1"/>
    <m/>
    <x v="0"/>
    <s v="Nein"/>
    <x v="0"/>
  </r>
  <r>
    <n v="14571935"/>
    <x v="3"/>
    <x v="0"/>
    <n v="2000456"/>
    <s v="Sofortrechnung"/>
    <s v="EAM\Erdal.Bircan"/>
    <x v="0"/>
    <s v="31008"/>
    <s v="Smarterstore Srl"/>
    <x v="1"/>
    <s v="28"/>
    <s v="100303136"/>
    <x v="215"/>
    <s v="Apple iPhone 16 Pro Max 256GB"/>
    <n v="2"/>
    <n v="1087"/>
    <n v="1119"/>
    <n v="2238"/>
    <n v="32"/>
    <n v="64"/>
    <n v="2.85"/>
    <s v="V0140"/>
    <x v="15"/>
    <s v="KPUD"/>
    <s v="EXP"/>
    <s v="Geräte"/>
    <x v="10"/>
    <n v="2"/>
    <n v="1087"/>
    <n v="1119"/>
    <n v="2238"/>
    <n v="32"/>
    <n v="64"/>
    <n v="2.8596961572832886E-2"/>
    <n v="1"/>
    <m/>
    <x v="0"/>
    <s v="Nein"/>
    <x v="0"/>
  </r>
  <r>
    <n v="14571935"/>
    <x v="3"/>
    <x v="0"/>
    <n v="2000456"/>
    <s v="Sofortrechnung"/>
    <s v="EAM\Erdal.Bircan"/>
    <x v="0"/>
    <s v="31008"/>
    <s v="Smarterstore Srl"/>
    <x v="1"/>
    <s v="29"/>
    <s v="101030399"/>
    <x v="171"/>
    <s v="Samsung S928B S24 Ultra 5G 512GB"/>
    <n v="3"/>
    <n v="901.34349999999995"/>
    <n v="853"/>
    <n v="2559"/>
    <n v="-48.343499999999999"/>
    <n v="-145.03"/>
    <n v="-5.66"/>
    <s v="V0140"/>
    <x v="15"/>
    <s v="KPUD"/>
    <s v="EXP"/>
    <s v="Geräte"/>
    <x v="10"/>
    <n v="3"/>
    <n v="901.34349999999995"/>
    <n v="853"/>
    <n v="2559"/>
    <n v="-48.343499999999999"/>
    <n v="-145.03"/>
    <n v="-5.6674482219617038E-2"/>
    <n v="1"/>
    <m/>
    <x v="0"/>
    <s v="Nein"/>
    <x v="1"/>
  </r>
  <r>
    <n v="14571935"/>
    <x v="3"/>
    <x v="0"/>
    <n v="2000456"/>
    <s v="Sofortrechnung"/>
    <s v="EAM\Erdal.Bircan"/>
    <x v="0"/>
    <s v="31008"/>
    <s v="Smarterstore Srl"/>
    <x v="1"/>
    <s v="30"/>
    <s v="100302477"/>
    <x v="83"/>
    <s v="Apple iPhone 13 128GB"/>
    <n v="1"/>
    <n v="411.96159999999998"/>
    <n v="427"/>
    <n v="427"/>
    <n v="15.038399999999999"/>
    <n v="15.04"/>
    <n v="3.52"/>
    <s v="V0140"/>
    <x v="15"/>
    <s v="KPUD"/>
    <s v="EXP"/>
    <s v="Geräte"/>
    <x v="10"/>
    <n v="1"/>
    <n v="411.96159999999998"/>
    <n v="427"/>
    <n v="427"/>
    <n v="15.038399999999999"/>
    <n v="15.04"/>
    <n v="3.522248243559719E-2"/>
    <n v="1"/>
    <m/>
    <x v="0"/>
    <s v="Nein"/>
    <x v="0"/>
  </r>
  <r>
    <n v="14571935"/>
    <x v="3"/>
    <x v="0"/>
    <n v="2000456"/>
    <s v="Sofortrechnung"/>
    <s v="EAM\Erdal.Bircan"/>
    <x v="0"/>
    <s v="31008"/>
    <s v="Smarterstore Srl"/>
    <x v="1"/>
    <s v="31"/>
    <s v="100690626"/>
    <x v="48"/>
    <s v="Xiaomi Redmi Note 13 Pro+ 5G 12GB/512GB"/>
    <n v="2"/>
    <n v="269.95"/>
    <n v="280"/>
    <n v="560"/>
    <n v="10.050000000000001"/>
    <n v="20.100000000000001"/>
    <n v="3.58"/>
    <s v="V0140"/>
    <x v="15"/>
    <s v="KPUD"/>
    <s v="EXP"/>
    <s v="Geräte"/>
    <x v="10"/>
    <n v="2"/>
    <n v="269.95"/>
    <n v="280"/>
    <n v="560"/>
    <n v="10.050000000000001"/>
    <n v="20.100000000000001"/>
    <n v="3.5892857142857143E-2"/>
    <n v="1"/>
    <m/>
    <x v="0"/>
    <s v="Nein"/>
    <x v="0"/>
  </r>
  <r>
    <n v="14571935"/>
    <x v="3"/>
    <x v="0"/>
    <n v="2000456"/>
    <s v="Sofortrechnung"/>
    <s v="EAM\Erdal.Bircan"/>
    <x v="0"/>
    <s v="31008"/>
    <s v="Smarterstore Srl"/>
    <x v="1"/>
    <s v="32"/>
    <s v="101690262"/>
    <x v="290"/>
    <s v="Xiaomi Redmi Note 13 Pro 8GB/256GB"/>
    <n v="6"/>
    <n v="157"/>
    <n v="166"/>
    <n v="996"/>
    <n v="9"/>
    <n v="54"/>
    <n v="5.42"/>
    <s v="V0140"/>
    <x v="15"/>
    <s v="KPUD"/>
    <s v="EXP"/>
    <s v="Geräte"/>
    <x v="10"/>
    <n v="6"/>
    <n v="157"/>
    <n v="166"/>
    <n v="996"/>
    <n v="9"/>
    <n v="54"/>
    <n v="5.4216867469879519E-2"/>
    <n v="1"/>
    <m/>
    <x v="0"/>
    <s v="Nein"/>
    <x v="0"/>
  </r>
  <r>
    <n v="14571935"/>
    <x v="3"/>
    <x v="0"/>
    <n v="2000456"/>
    <s v="Sofortrechnung"/>
    <s v="EAM\Erdal.Bircan"/>
    <x v="0"/>
    <s v="31008"/>
    <s v="Smarterstore Srl"/>
    <x v="1"/>
    <s v="33"/>
    <s v="100034413"/>
    <x v="151"/>
    <s v="Samsung S911B S23 5G 256GB"/>
    <n v="2"/>
    <n v="471"/>
    <n v="499"/>
    <n v="998"/>
    <n v="28"/>
    <n v="56"/>
    <n v="5.61"/>
    <s v="V0140"/>
    <x v="15"/>
    <s v="KPUD"/>
    <s v="EXP"/>
    <s v="Geräte"/>
    <x v="10"/>
    <n v="2"/>
    <n v="471"/>
    <n v="499"/>
    <n v="998"/>
    <n v="28"/>
    <n v="56"/>
    <n v="5.6112224448897796E-2"/>
    <n v="1"/>
    <m/>
    <x v="0"/>
    <s v="Nein"/>
    <x v="0"/>
  </r>
  <r>
    <n v="14571935"/>
    <x v="3"/>
    <x v="0"/>
    <n v="2000456"/>
    <s v="Sofortrechnung"/>
    <s v="EAM\Erdal.Bircan"/>
    <x v="0"/>
    <s v="31008"/>
    <s v="Smarterstore Srl"/>
    <x v="1"/>
    <s v="34"/>
    <s v="100060669"/>
    <x v="33"/>
    <s v="Google Pixel 7a 128GB"/>
    <n v="1"/>
    <n v="227.09690000000001"/>
    <n v="235"/>
    <n v="235"/>
    <n v="7.9031000000000002"/>
    <n v="7.9"/>
    <n v="3.36"/>
    <s v="V0140"/>
    <x v="15"/>
    <s v="KPUD"/>
    <s v="EXP"/>
    <s v="Geräte"/>
    <x v="10"/>
    <n v="1"/>
    <n v="227.09690000000001"/>
    <n v="235"/>
    <n v="235"/>
    <n v="7.9031000000000002"/>
    <n v="7.9"/>
    <n v="3.3617021276595743E-2"/>
    <n v="1"/>
    <m/>
    <x v="0"/>
    <s v="Nein"/>
    <x v="0"/>
  </r>
  <r>
    <n v="14571935"/>
    <x v="3"/>
    <x v="0"/>
    <n v="2000456"/>
    <s v="Sofortrechnung"/>
    <s v="EAM\Erdal.Bircan"/>
    <x v="0"/>
    <s v="31008"/>
    <s v="Smarterstore Srl"/>
    <x v="1"/>
    <s v="35"/>
    <s v="100303135"/>
    <x v="359"/>
    <s v="Apple iPhone 16 Pro Max 256GB"/>
    <n v="10"/>
    <n v="1087"/>
    <n v="1119"/>
    <n v="11190"/>
    <n v="32"/>
    <n v="320"/>
    <n v="2.85"/>
    <s v="V0140"/>
    <x v="15"/>
    <s v="KPUD"/>
    <s v="EXP"/>
    <s v="Geräte"/>
    <x v="10"/>
    <n v="10"/>
    <n v="1087"/>
    <n v="1119"/>
    <n v="11190"/>
    <n v="32"/>
    <n v="320"/>
    <n v="2.8596961572832886E-2"/>
    <n v="1"/>
    <m/>
    <x v="0"/>
    <s v="Nein"/>
    <x v="0"/>
  </r>
  <r>
    <n v="14571935"/>
    <x v="3"/>
    <x v="0"/>
    <n v="2000456"/>
    <s v="Sofortrechnung"/>
    <s v="EAM\Erdal.Bircan"/>
    <x v="0"/>
    <s v="31008"/>
    <s v="Smarterstore Srl"/>
    <x v="1"/>
    <s v="36"/>
    <s v="101050017"/>
    <x v="320"/>
    <s v="Motorola Moto G84 5G 8GB/256GB"/>
    <n v="1"/>
    <n v="149.0078"/>
    <n v="169"/>
    <n v="169"/>
    <n v="19.9922"/>
    <n v="19.989999999999998"/>
    <n v="11.82"/>
    <s v="V0140"/>
    <x v="15"/>
    <s v="KPUD"/>
    <s v="EXP"/>
    <s v="Geräte"/>
    <x v="10"/>
    <n v="1"/>
    <n v="149.0078"/>
    <n v="169"/>
    <n v="169"/>
    <n v="19.9922"/>
    <n v="19.989999999999998"/>
    <n v="0.11828402366863905"/>
    <n v="1"/>
    <m/>
    <x v="0"/>
    <s v="Nein"/>
    <x v="0"/>
  </r>
  <r>
    <n v="14571935"/>
    <x v="3"/>
    <x v="0"/>
    <n v="2000456"/>
    <s v="Sofortrechnung"/>
    <s v="EAM\Erdal.Bircan"/>
    <x v="0"/>
    <s v="31008"/>
    <s v="Smarterstore Srl"/>
    <x v="1"/>
    <s v="37"/>
    <s v="101300037"/>
    <x v="91"/>
    <s v="Apple iPhone 14 128GB"/>
    <n v="2"/>
    <n v="492.46980000000002"/>
    <n v="519"/>
    <n v="1038"/>
    <n v="26.530200000000001"/>
    <n v="53.06"/>
    <n v="5.1100000000000003"/>
    <s v="V0140"/>
    <x v="15"/>
    <s v="KPUD"/>
    <s v="EXP"/>
    <s v="Geräte"/>
    <x v="10"/>
    <n v="2"/>
    <n v="492.46980000000002"/>
    <n v="519"/>
    <n v="1038"/>
    <n v="26.530200000000001"/>
    <n v="53.06"/>
    <n v="5.1117533718689788E-2"/>
    <n v="1"/>
    <m/>
    <x v="0"/>
    <s v="Nein"/>
    <x v="0"/>
  </r>
  <r>
    <n v="14571935"/>
    <x v="3"/>
    <x v="0"/>
    <n v="2000456"/>
    <s v="Sofortrechnung"/>
    <s v="EAM\Erdal.Bircan"/>
    <x v="0"/>
    <s v="31008"/>
    <s v="Smarterstore Srl"/>
    <x v="1"/>
    <s v="38"/>
    <s v="100303123"/>
    <x v="334"/>
    <s v="Apple iPhone 16 Pro 256GB"/>
    <n v="20"/>
    <n v="994"/>
    <n v="1033"/>
    <n v="20660"/>
    <n v="39"/>
    <n v="780"/>
    <n v="3.77"/>
    <s v="V0140"/>
    <x v="15"/>
    <s v="KPUD"/>
    <s v="EXP"/>
    <s v="Geräte"/>
    <x v="10"/>
    <n v="20"/>
    <n v="994"/>
    <n v="1033"/>
    <n v="20660"/>
    <n v="39"/>
    <n v="780"/>
    <n v="3.7754114230396901E-2"/>
    <n v="1"/>
    <m/>
    <x v="0"/>
    <s v="Nein"/>
    <x v="0"/>
  </r>
  <r>
    <n v="14571935"/>
    <x v="3"/>
    <x v="0"/>
    <n v="2000456"/>
    <s v="Sofortrechnung"/>
    <s v="EAM\Erdal.Bircan"/>
    <x v="0"/>
    <s v="31008"/>
    <s v="Smarterstore Srl"/>
    <x v="1"/>
    <s v="39"/>
    <s v="101030419"/>
    <x v="22"/>
    <s v="Samsung G556B Xcover 7 128GB EE"/>
    <n v="2"/>
    <n v="197.0257"/>
    <n v="219"/>
    <n v="438"/>
    <n v="21.974299999999999"/>
    <n v="43.95"/>
    <n v="10.029999999999999"/>
    <s v="V0140"/>
    <x v="15"/>
    <s v="KPUD"/>
    <s v="EXP"/>
    <s v="Geräte"/>
    <x v="10"/>
    <n v="2"/>
    <n v="197.0257"/>
    <n v="219"/>
    <n v="438"/>
    <n v="21.974299999999999"/>
    <n v="43.95"/>
    <n v="0.10034246575342466"/>
    <n v="1"/>
    <m/>
    <x v="0"/>
    <s v="Nein"/>
    <x v="0"/>
  </r>
  <r>
    <n v="14571935"/>
    <x v="3"/>
    <x v="0"/>
    <n v="2000456"/>
    <s v="Sofortrechnung"/>
    <s v="EAM\Erdal.Bircan"/>
    <x v="0"/>
    <s v="31008"/>
    <s v="Smarterstore Srl"/>
    <x v="1"/>
    <s v="40"/>
    <s v="101030471"/>
    <x v="129"/>
    <s v="Samsung A356B A35 5G 256GB"/>
    <n v="1"/>
    <n v="223.98009999999999"/>
    <n v="239"/>
    <n v="239"/>
    <n v="15.0199"/>
    <n v="15.02"/>
    <n v="6.28"/>
    <s v="V0140"/>
    <x v="15"/>
    <s v="KPUD"/>
    <s v="EXP"/>
    <s v="Geräte"/>
    <x v="10"/>
    <n v="1"/>
    <n v="223.98009999999999"/>
    <n v="239"/>
    <n v="239"/>
    <n v="15.0199"/>
    <n v="15.02"/>
    <n v="6.2845188284518821E-2"/>
    <n v="1"/>
    <m/>
    <x v="0"/>
    <s v="Nein"/>
    <x v="0"/>
  </r>
  <r>
    <n v="14572776"/>
    <x v="3"/>
    <x v="0"/>
    <n v="2000457"/>
    <s v="Sofortrechnung"/>
    <s v="eam\mustafa.oezer"/>
    <x v="0"/>
    <s v="28239"/>
    <s v="Fonua LTD"/>
    <x v="1"/>
    <s v="1"/>
    <s v="100302478"/>
    <x v="79"/>
    <s v="Apple iPhone 13 128GB"/>
    <n v="20"/>
    <n v="417.46170000000001"/>
    <n v="426"/>
    <n v="8520"/>
    <n v="8.5382999999999996"/>
    <n v="170.77"/>
    <n v="2"/>
    <s v="V0140"/>
    <x v="15"/>
    <s v="KPUD"/>
    <s v="EXP"/>
    <s v="Geräte"/>
    <x v="10"/>
    <n v="20"/>
    <n v="417.46170000000001"/>
    <n v="426"/>
    <n v="8520"/>
    <n v="8.5382999999999996"/>
    <n v="170.77"/>
    <n v="2.0043427230046949E-2"/>
    <n v="1"/>
    <m/>
    <x v="0"/>
    <s v="Nein"/>
    <x v="0"/>
  </r>
  <r>
    <n v="14572776"/>
    <x v="3"/>
    <x v="0"/>
    <n v="2000457"/>
    <s v="Sofortrechnung"/>
    <s v="eam\mustafa.oezer"/>
    <x v="0"/>
    <s v="28239"/>
    <s v="Fonua LTD"/>
    <x v="1"/>
    <s v="2"/>
    <s v="100302952"/>
    <x v="20"/>
    <s v="Apple iPhone 15 128GB"/>
    <n v="10"/>
    <n v="605"/>
    <n v="624"/>
    <n v="6240"/>
    <n v="19"/>
    <n v="190"/>
    <n v="3.04"/>
    <s v="V0140"/>
    <x v="15"/>
    <s v="KPUD"/>
    <s v="EXP"/>
    <s v="Geräte"/>
    <x v="10"/>
    <n v="10"/>
    <n v="605"/>
    <n v="624"/>
    <n v="6240"/>
    <n v="19"/>
    <n v="190"/>
    <n v="3.0448717948717948E-2"/>
    <n v="1"/>
    <m/>
    <x v="0"/>
    <s v="Nein"/>
    <x v="0"/>
  </r>
  <r>
    <n v="14572776"/>
    <x v="3"/>
    <x v="0"/>
    <n v="2000457"/>
    <s v="Sofortrechnung"/>
    <s v="eam\mustafa.oezer"/>
    <x v="0"/>
    <s v="28239"/>
    <s v="Fonua LTD"/>
    <x v="1"/>
    <s v="3"/>
    <s v="101300308"/>
    <x v="80"/>
    <s v="Apple iPhone 16 Pro Max 256GB"/>
    <n v="10"/>
    <n v="1065.5192"/>
    <n v="1102"/>
    <n v="11020"/>
    <n v="36.480800000000002"/>
    <n v="364.81"/>
    <n v="3.31"/>
    <s v="V0140"/>
    <x v="15"/>
    <s v="KPUD"/>
    <s v="EXP"/>
    <s v="Geräte"/>
    <x v="10"/>
    <n v="10"/>
    <n v="1065.5192"/>
    <n v="1102"/>
    <n v="11020"/>
    <n v="36.480800000000002"/>
    <n v="364.81"/>
    <n v="3.3104355716878406E-2"/>
    <n v="1"/>
    <m/>
    <x v="0"/>
    <s v="Nein"/>
    <x v="0"/>
  </r>
  <r>
    <n v="14572776"/>
    <x v="3"/>
    <x v="0"/>
    <n v="2000457"/>
    <s v="Sofortrechnung"/>
    <s v="eam\mustafa.oezer"/>
    <x v="0"/>
    <s v="28239"/>
    <s v="Fonua LTD"/>
    <x v="1"/>
    <s v="4"/>
    <s v="101300037"/>
    <x v="91"/>
    <s v="Apple iPhone 14 128GB"/>
    <n v="16"/>
    <n v="492.46980000000002"/>
    <n v="508"/>
    <n v="8128"/>
    <n v="15.530200000000001"/>
    <n v="248.48"/>
    <n v="3.05"/>
    <s v="V0140"/>
    <x v="15"/>
    <s v="KPUD"/>
    <s v="EXP"/>
    <s v="Geräte"/>
    <x v="10"/>
    <n v="16"/>
    <n v="492.46980000000002"/>
    <n v="508"/>
    <n v="8128"/>
    <n v="15.530200000000001"/>
    <n v="248.48"/>
    <n v="3.0570866141732281E-2"/>
    <n v="1"/>
    <m/>
    <x v="0"/>
    <s v="Nein"/>
    <x v="0"/>
  </r>
  <r>
    <n v="14572737"/>
    <x v="3"/>
    <x v="0"/>
    <n v="2000458"/>
    <s v="Sofortrechnung"/>
    <s v="eam\bekir.ahmed"/>
    <x v="1"/>
    <s v="24559"/>
    <s v="faro Import Export GmbH &amp; Co. KG"/>
    <x v="0"/>
    <s v="1"/>
    <s v="200060082"/>
    <x v="436"/>
    <s v="Google Pixel 9/9 Pro Case"/>
    <n v="10"/>
    <n v="16.010000000000002"/>
    <n v="17.5"/>
    <n v="175"/>
    <n v="1.49"/>
    <n v="14.9"/>
    <n v="8.51"/>
    <s v="V0012"/>
    <x v="1"/>
    <s v="KÜB8"/>
    <s v="GRK"/>
    <s v="Zubehör"/>
    <x v="1"/>
    <n v="10"/>
    <n v="16.010000000000002"/>
    <n v="17.5"/>
    <n v="175"/>
    <n v="1.49"/>
    <n v="14.9"/>
    <n v="8.5142857142857145E-2"/>
    <n v="1"/>
    <m/>
    <x v="0"/>
    <s v="Nein"/>
    <x v="0"/>
  </r>
  <r>
    <n v="14572312"/>
    <x v="3"/>
    <x v="0"/>
    <n v="2000459"/>
    <s v="Sofortrechnung"/>
    <s v="eam\mustafa.oezer"/>
    <x v="2"/>
    <s v="26907"/>
    <s v="Ashop Wanne"/>
    <x v="0"/>
    <s v="1"/>
    <s v="200230056"/>
    <x v="437"/>
    <s v="Sony Playstation 5 Slim Digital Edition"/>
    <n v="1"/>
    <n v="375"/>
    <n v="385"/>
    <n v="385"/>
    <n v="10"/>
    <n v="10"/>
    <n v="2.59"/>
    <s v="V0162"/>
    <x v="8"/>
    <s v="KABB5"/>
    <s v="FHK"/>
    <s v="Zubehör"/>
    <x v="2"/>
    <n v="1"/>
    <n v="375"/>
    <n v="385"/>
    <n v="385"/>
    <n v="10"/>
    <n v="10"/>
    <n v="2.5974025974025976E-2"/>
    <n v="1"/>
    <m/>
    <x v="0"/>
    <s v="Nein"/>
    <x v="0"/>
  </r>
  <r>
    <n v="14571970"/>
    <x v="3"/>
    <x v="0"/>
    <n v="2000460"/>
    <s v="Sofortrechnung"/>
    <s v="eam\mustafa.oezer"/>
    <x v="2"/>
    <s v="30773"/>
    <s v="CB GmbH"/>
    <x v="5"/>
    <s v="1"/>
    <s v="600150082"/>
    <x v="438"/>
    <m/>
    <n v="30"/>
    <n v="2.4891999999999999"/>
    <n v="3"/>
    <n v="90"/>
    <n v="0.51080000000000003"/>
    <n v="15.32"/>
    <n v="17.02"/>
    <s v="V0163"/>
    <x v="11"/>
    <s v="NN"/>
    <s v="FHK"/>
    <s v="Prepaid"/>
    <x v="2"/>
    <n v="30"/>
    <n v="2.4891999999999999"/>
    <n v="3"/>
    <n v="90"/>
    <n v="0.51080000000000003"/>
    <n v="15.32"/>
    <n v="0.17022222222222222"/>
    <n v="1"/>
    <m/>
    <x v="0"/>
    <s v="Nein"/>
    <x v="0"/>
  </r>
  <r>
    <n v="14572851"/>
    <x v="3"/>
    <x v="0"/>
    <n v="2000461"/>
    <s v="Sofortrechnung"/>
    <s v="EAM\Erdal.Bircan"/>
    <x v="2"/>
    <s v="30902"/>
    <s v="TECH.LOVERS GmbH"/>
    <x v="1"/>
    <s v="1"/>
    <s v="100302993"/>
    <x v="439"/>
    <s v="Apple iPhone 15 Pro Max 1TB"/>
    <n v="5"/>
    <n v="1135"/>
    <n v="1105"/>
    <n v="5525"/>
    <n v="-30"/>
    <n v="-150"/>
    <n v="-2.71"/>
    <s v="V0163"/>
    <x v="11"/>
    <s v="KABB0"/>
    <s v="FHK"/>
    <s v="Geräte"/>
    <x v="2"/>
    <n v="5"/>
    <n v="1135"/>
    <n v="1105"/>
    <n v="5525"/>
    <n v="-30"/>
    <n v="-150"/>
    <n v="-2.7149321266968326E-2"/>
    <n v="1"/>
    <m/>
    <x v="0"/>
    <s v="Nein"/>
    <x v="1"/>
  </r>
  <r>
    <n v="14572237"/>
    <x v="3"/>
    <x v="0"/>
    <n v="2000462"/>
    <s v="Sofortrechnung"/>
    <s v="EAM\Erdal.Bircan"/>
    <x v="2"/>
    <s v="10069"/>
    <s v="Basar Telekommunikations Center"/>
    <x v="1"/>
    <s v="1"/>
    <s v="101300037"/>
    <x v="91"/>
    <s v="Apple iPhone 14 128GB"/>
    <n v="1"/>
    <n v="492.46980000000002"/>
    <n v="519"/>
    <n v="519"/>
    <n v="26.530200000000001"/>
    <n v="26.53"/>
    <n v="5.1100000000000003"/>
    <s v="V0163"/>
    <x v="11"/>
    <s v="KÜB8"/>
    <s v="FHK"/>
    <s v="Geräte"/>
    <x v="2"/>
    <n v="1"/>
    <n v="492.46980000000002"/>
    <n v="519"/>
    <n v="519"/>
    <n v="26.530200000000001"/>
    <n v="26.53"/>
    <n v="5.1117533718689788E-2"/>
    <n v="1"/>
    <m/>
    <x v="0"/>
    <s v="Nein"/>
    <x v="0"/>
  </r>
  <r>
    <n v="14572797"/>
    <x v="3"/>
    <x v="0"/>
    <n v="2000463"/>
    <s v="Sofortrechnung"/>
    <s v="eam\mustafa.oezer"/>
    <x v="2"/>
    <s v="30054"/>
    <s v="VB My Phonee GmbH"/>
    <x v="0"/>
    <s v="1"/>
    <s v="200060060"/>
    <x v="440"/>
    <s v="Google Pixel Buds Pro"/>
    <n v="1"/>
    <n v="80"/>
    <n v="85"/>
    <n v="85"/>
    <n v="5"/>
    <n v="5"/>
    <n v="5.88"/>
    <s v="V0162"/>
    <x v="8"/>
    <s v="KVAB30"/>
    <s v="FHK"/>
    <s v="Zubehör"/>
    <x v="2"/>
    <n v="1"/>
    <n v="80"/>
    <n v="85"/>
    <n v="85"/>
    <n v="5"/>
    <n v="5"/>
    <n v="5.8823529411764705E-2"/>
    <n v="1"/>
    <m/>
    <x v="0"/>
    <s v="Nein"/>
    <x v="0"/>
  </r>
  <r>
    <n v="14572749"/>
    <x v="3"/>
    <x v="0"/>
    <n v="2000464"/>
    <s v="Sofortrechnung"/>
    <s v="eam\mustafa.oezer"/>
    <x v="2"/>
    <s v="30426"/>
    <s v="Handycenter24"/>
    <x v="1"/>
    <s v="1"/>
    <s v="101030455"/>
    <x v="234"/>
    <s v="Samsung A356B A35 5G 128GB"/>
    <n v="1"/>
    <n v="190.3897"/>
    <n v="209"/>
    <n v="209"/>
    <n v="18.610299999999999"/>
    <n v="18.61"/>
    <n v="8.9"/>
    <s v="V0162"/>
    <x v="8"/>
    <s v="KABB14"/>
    <s v="FHK"/>
    <s v="Geräte"/>
    <x v="2"/>
    <n v="1"/>
    <n v="190.3897"/>
    <n v="209"/>
    <n v="209"/>
    <n v="18.610299999999999"/>
    <n v="18.61"/>
    <n v="8.9043062200956938E-2"/>
    <n v="1"/>
    <m/>
    <x v="0"/>
    <s v="Nein"/>
    <x v="0"/>
  </r>
  <r>
    <n v="14572511"/>
    <x v="3"/>
    <x v="0"/>
    <n v="2000465"/>
    <s v="Sofortrechnung"/>
    <s v="eam\mustafa.oezer"/>
    <x v="2"/>
    <s v="20194"/>
    <s v="45E GmbH"/>
    <x v="1"/>
    <s v="1"/>
    <s v="100303119"/>
    <x v="118"/>
    <s v="Apple iPhone 16 Pro 128GB"/>
    <n v="1"/>
    <n v="897.56460000000004"/>
    <n v="929"/>
    <n v="929"/>
    <n v="31.435400000000001"/>
    <n v="31.44"/>
    <n v="3.38"/>
    <s v="V0162"/>
    <x v="8"/>
    <s v="KABB0"/>
    <s v="FHK"/>
    <s v="Geräte"/>
    <x v="2"/>
    <n v="1"/>
    <n v="897.56460000000004"/>
    <n v="929"/>
    <n v="929"/>
    <n v="31.435400000000001"/>
    <n v="31.44"/>
    <n v="3.3842841765339075E-2"/>
    <n v="1"/>
    <m/>
    <x v="0"/>
    <s v="Nein"/>
    <x v="0"/>
  </r>
  <r>
    <n v="14572318"/>
    <x v="3"/>
    <x v="0"/>
    <n v="2000466"/>
    <s v="Sofortrechnung"/>
    <s v="eam\mustafa.oezer"/>
    <x v="2"/>
    <s v="30872"/>
    <s v="Ankom Mobile GmbH"/>
    <x v="1"/>
    <s v="1"/>
    <s v="100302952"/>
    <x v="20"/>
    <s v="Apple iPhone 15 128GB"/>
    <n v="1"/>
    <n v="605"/>
    <n v="627"/>
    <n v="627"/>
    <n v="22"/>
    <n v="22"/>
    <n v="3.5"/>
    <s v="V0163"/>
    <x v="11"/>
    <s v="KVAB30"/>
    <s v="FHK"/>
    <s v="Geräte"/>
    <x v="2"/>
    <n v="1"/>
    <n v="605"/>
    <n v="627"/>
    <n v="627"/>
    <n v="22"/>
    <n v="22"/>
    <n v="3.5087719298245612E-2"/>
    <n v="1"/>
    <m/>
    <x v="0"/>
    <s v="Nein"/>
    <x v="0"/>
  </r>
  <r>
    <n v="14572703"/>
    <x v="3"/>
    <x v="0"/>
    <n v="2000467"/>
    <s v="Sofortrechnung"/>
    <s v="eam\mustafa.oezer"/>
    <x v="2"/>
    <s v="25290"/>
    <s v="Plexcom"/>
    <x v="1"/>
    <s v="1"/>
    <s v="101030357"/>
    <x v="341"/>
    <s v="Samsung A057G A05s 64GB"/>
    <n v="1"/>
    <n v="80.004400000000004"/>
    <n v="95"/>
    <n v="95"/>
    <n v="14.9956"/>
    <n v="15"/>
    <n v="15.78"/>
    <s v="V0162"/>
    <x v="8"/>
    <s v="KABB14"/>
    <s v="FHK"/>
    <s v="Geräte"/>
    <x v="2"/>
    <n v="1"/>
    <n v="80.004400000000004"/>
    <n v="95"/>
    <n v="95"/>
    <n v="14.9956"/>
    <n v="15"/>
    <n v="0.15789473684210525"/>
    <n v="1"/>
    <m/>
    <x v="0"/>
    <s v="Nein"/>
    <x v="0"/>
  </r>
  <r>
    <n v="14572724"/>
    <x v="3"/>
    <x v="0"/>
    <n v="2000468"/>
    <s v="Sofortrechnung"/>
    <s v="EAM\Erdal.Bircan"/>
    <x v="2"/>
    <s v="29439"/>
    <s v="SafeToNet Family Store GmbH"/>
    <x v="1"/>
    <s v="1"/>
    <s v="101030380"/>
    <x v="92"/>
    <s v="Samsung S921B S24 5G 128GB"/>
    <n v="1"/>
    <n v="478.80900000000003"/>
    <n v="499"/>
    <n v="499"/>
    <n v="20.190999999999999"/>
    <n v="20.190000000000001"/>
    <n v="4.04"/>
    <s v="V0162"/>
    <x v="8"/>
    <s v="KABB5"/>
    <s v="FHK"/>
    <s v="Geräte"/>
    <x v="2"/>
    <n v="1"/>
    <n v="478.80900000000003"/>
    <n v="499"/>
    <n v="499"/>
    <n v="20.190999999999999"/>
    <n v="20.190000000000001"/>
    <n v="4.0460921843687381E-2"/>
    <n v="1"/>
    <m/>
    <x v="0"/>
    <s v="Nein"/>
    <x v="0"/>
  </r>
  <r>
    <n v="14572724"/>
    <x v="3"/>
    <x v="0"/>
    <n v="2000468"/>
    <s v="Sofortrechnung"/>
    <s v="EAM\Erdal.Bircan"/>
    <x v="2"/>
    <s v="29439"/>
    <s v="SafeToNet Family Store GmbH"/>
    <x v="7"/>
    <s v="2"/>
    <s v="700970491"/>
    <x v="377"/>
    <m/>
    <n v="1"/>
    <n v="0"/>
    <n v="0"/>
    <n v="0"/>
    <m/>
    <n v="0"/>
    <m/>
    <s v="V0162"/>
    <x v="8"/>
    <s v="KABB5"/>
    <s v="FHK"/>
    <s v="Marketing"/>
    <x v="2"/>
    <n v="1"/>
    <n v="0"/>
    <n v="0"/>
    <n v="0"/>
    <n v="0"/>
    <n v="0"/>
    <n v="0"/>
    <n v="1"/>
    <m/>
    <x v="0"/>
    <s v="Nein"/>
    <x v="0"/>
  </r>
  <r>
    <n v="14572826"/>
    <x v="3"/>
    <x v="0"/>
    <n v="2000469"/>
    <s v="Sofortrechnung"/>
    <s v="EAM\Erdal.Bircan"/>
    <x v="2"/>
    <s v="29439"/>
    <s v="SafeToNet Family Store GmbH"/>
    <x v="1"/>
    <s v="1"/>
    <s v="100302477"/>
    <x v="83"/>
    <s v="Apple iPhone 13 128GB"/>
    <n v="1"/>
    <n v="411.96159999999998"/>
    <n v="428"/>
    <n v="428"/>
    <n v="16.038399999999999"/>
    <n v="16.04"/>
    <n v="3.74"/>
    <s v="V0162"/>
    <x v="8"/>
    <s v="KABB5"/>
    <s v="FHK"/>
    <s v="Geräte"/>
    <x v="2"/>
    <n v="1"/>
    <n v="411.96159999999998"/>
    <n v="428"/>
    <n v="428"/>
    <n v="16.038399999999999"/>
    <n v="16.04"/>
    <n v="3.747663551401869E-2"/>
    <n v="1"/>
    <m/>
    <x v="0"/>
    <s v="Nein"/>
    <x v="0"/>
  </r>
  <r>
    <n v="14572798"/>
    <x v="3"/>
    <x v="0"/>
    <n v="2000470"/>
    <s v="Sofortrechnung"/>
    <s v="EAM\Erdal.Bircan"/>
    <x v="2"/>
    <s v="23522"/>
    <s v="Baytel"/>
    <x v="1"/>
    <s v="1"/>
    <s v="101030380"/>
    <x v="92"/>
    <s v="Samsung S921B S24 5G 128GB"/>
    <n v="1"/>
    <n v="478.80900000000003"/>
    <n v="499"/>
    <n v="499"/>
    <n v="20.190999999999999"/>
    <n v="20.190000000000001"/>
    <n v="4.04"/>
    <s v="V0163"/>
    <x v="11"/>
    <s v="KVAB30"/>
    <s v="FHK"/>
    <s v="Geräte"/>
    <x v="2"/>
    <n v="1"/>
    <n v="478.80900000000003"/>
    <n v="499"/>
    <n v="499"/>
    <n v="20.190999999999999"/>
    <n v="20.190000000000001"/>
    <n v="4.0460921843687381E-2"/>
    <n v="1"/>
    <m/>
    <x v="0"/>
    <s v="Nein"/>
    <x v="0"/>
  </r>
  <r>
    <n v="14572815"/>
    <x v="3"/>
    <x v="0"/>
    <n v="2000471"/>
    <s v="Sofortrechnung"/>
    <s v="EAM\Erdal.Bircan"/>
    <x v="2"/>
    <s v="23522"/>
    <s v="Baytel"/>
    <x v="1"/>
    <s v="1"/>
    <s v="100303121"/>
    <x v="121"/>
    <s v="Apple iPhone 16 Pro 128GB"/>
    <n v="1"/>
    <n v="912.70759999999996"/>
    <n v="919"/>
    <n v="919"/>
    <n v="6.2923999999999998"/>
    <n v="6.29"/>
    <n v="0.68"/>
    <s v="V0163"/>
    <x v="11"/>
    <s v="KVAB30"/>
    <s v="FHK"/>
    <s v="Geräte"/>
    <x v="2"/>
    <n v="1"/>
    <n v="912.70759999999996"/>
    <n v="919"/>
    <n v="919"/>
    <n v="6.2923999999999998"/>
    <n v="6.29"/>
    <n v="6.8443960826985858E-3"/>
    <n v="1"/>
    <m/>
    <x v="0"/>
    <s v="Nein"/>
    <x v="0"/>
  </r>
  <r>
    <n v="14572699"/>
    <x v="3"/>
    <x v="0"/>
    <n v="2000472"/>
    <s v="Sofortrechnung"/>
    <s v="EAM\Erdal.Bircan"/>
    <x v="2"/>
    <s v="30383"/>
    <s v="Festnetz Stadter Nootz Mobilfunk UG &amp; Co. KG"/>
    <x v="1"/>
    <s v="1"/>
    <s v="100690626"/>
    <x v="48"/>
    <s v="Xiaomi Redmi Note 13 Pro+ 5G 12GB/512GB"/>
    <n v="1"/>
    <n v="269.95"/>
    <n v="289"/>
    <n v="289"/>
    <n v="19.05"/>
    <n v="19.05"/>
    <n v="6.59"/>
    <s v="V0162"/>
    <x v="8"/>
    <s v="KABB0"/>
    <s v="FHK"/>
    <s v="Geräte"/>
    <x v="2"/>
    <n v="1"/>
    <n v="269.95"/>
    <n v="289"/>
    <n v="289"/>
    <n v="19.05"/>
    <n v="19.05"/>
    <n v="6.5916955017301035E-2"/>
    <n v="1"/>
    <m/>
    <x v="0"/>
    <s v="Nein"/>
    <x v="0"/>
  </r>
  <r>
    <n v="14572716"/>
    <x v="3"/>
    <x v="0"/>
    <n v="2000473"/>
    <s v="Sofortrechnung"/>
    <s v="eam\mustafa.oezer"/>
    <x v="0"/>
    <s v="30252"/>
    <s v="Czechia Electronics s.r.o."/>
    <x v="0"/>
    <s v="1"/>
    <s v="200060059"/>
    <x v="441"/>
    <s v="Google Pixel Buds Pro"/>
    <n v="2"/>
    <n v="80"/>
    <n v="83"/>
    <n v="166"/>
    <n v="3"/>
    <n v="6"/>
    <n v="3.61"/>
    <s v="V0164"/>
    <x v="4"/>
    <s v="KPUD"/>
    <s v="EXP"/>
    <s v="Zubehör"/>
    <x v="4"/>
    <n v="2"/>
    <n v="80"/>
    <n v="83"/>
    <n v="166"/>
    <n v="3"/>
    <n v="6"/>
    <n v="3.614457831325301E-2"/>
    <n v="1"/>
    <m/>
    <x v="0"/>
    <s v="Nein"/>
    <x v="0"/>
  </r>
  <r>
    <n v="14572716"/>
    <x v="3"/>
    <x v="0"/>
    <n v="2000473"/>
    <s v="Sofortrechnung"/>
    <s v="eam\mustafa.oezer"/>
    <x v="0"/>
    <s v="30252"/>
    <s v="Czechia Electronics s.r.o."/>
    <x v="0"/>
    <s v="2"/>
    <s v="200370101"/>
    <x v="120"/>
    <s v="Huawei Watch Fit 3 (Solo-B09S)"/>
    <n v="1"/>
    <n v="94.136499999999998"/>
    <n v="103"/>
    <n v="103"/>
    <n v="8.8635000000000002"/>
    <n v="8.86"/>
    <n v="8.6"/>
    <s v="V0164"/>
    <x v="4"/>
    <s v="KPUD"/>
    <s v="EXP"/>
    <s v="Zubehör"/>
    <x v="4"/>
    <n v="1"/>
    <n v="94.136499999999998"/>
    <n v="103"/>
    <n v="103"/>
    <n v="8.8635000000000002"/>
    <n v="8.86"/>
    <n v="8.6019417475728152E-2"/>
    <n v="1"/>
    <m/>
    <x v="0"/>
    <s v="Nein"/>
    <x v="0"/>
  </r>
  <r>
    <n v="14572716"/>
    <x v="3"/>
    <x v="0"/>
    <n v="2000473"/>
    <s v="Sofortrechnung"/>
    <s v="eam\mustafa.oezer"/>
    <x v="0"/>
    <s v="30252"/>
    <s v="Czechia Electronics s.r.o."/>
    <x v="0"/>
    <s v="3"/>
    <s v="200060013"/>
    <x v="386"/>
    <s v="Google Pixel Buds Pro"/>
    <n v="1"/>
    <n v="80"/>
    <n v="83"/>
    <n v="83"/>
    <n v="3"/>
    <n v="3"/>
    <n v="3.61"/>
    <s v="V0164"/>
    <x v="4"/>
    <s v="KPUD"/>
    <s v="EXP"/>
    <s v="Zubehör"/>
    <x v="4"/>
    <n v="1"/>
    <n v="80"/>
    <n v="83"/>
    <n v="83"/>
    <n v="3"/>
    <n v="3"/>
    <n v="3.614457831325301E-2"/>
    <n v="1"/>
    <m/>
    <x v="0"/>
    <s v="Nein"/>
    <x v="0"/>
  </r>
  <r>
    <n v="14572716"/>
    <x v="3"/>
    <x v="0"/>
    <n v="2000473"/>
    <s v="Sofortrechnung"/>
    <s v="eam\mustafa.oezer"/>
    <x v="0"/>
    <s v="30252"/>
    <s v="Czechia Electronics s.r.o."/>
    <x v="1"/>
    <s v="4"/>
    <s v="101690236"/>
    <x v="123"/>
    <s v="Xiaomi Redmi Note 13 Pro+ 5G 8GB/256GB"/>
    <n v="3"/>
    <n v="233.6053"/>
    <n v="245"/>
    <n v="735"/>
    <n v="11.3947"/>
    <n v="34.18"/>
    <n v="4.6500000000000004"/>
    <s v="V0164"/>
    <x v="4"/>
    <s v="KPUD"/>
    <s v="EXP"/>
    <s v="Geräte"/>
    <x v="4"/>
    <n v="3"/>
    <n v="233.6053"/>
    <n v="245"/>
    <n v="735"/>
    <n v="11.3947"/>
    <n v="34.18"/>
    <n v="4.6503401360544219E-2"/>
    <n v="1"/>
    <m/>
    <x v="0"/>
    <s v="Nein"/>
    <x v="0"/>
  </r>
  <r>
    <n v="14572716"/>
    <x v="3"/>
    <x v="0"/>
    <n v="2000473"/>
    <s v="Sofortrechnung"/>
    <s v="eam\mustafa.oezer"/>
    <x v="0"/>
    <s v="30252"/>
    <s v="Czechia Electronics s.r.o."/>
    <x v="1"/>
    <s v="5"/>
    <s v="101030535"/>
    <x v="13"/>
    <s v="Samsung A155F A15 256GB"/>
    <n v="5"/>
    <n v="135"/>
    <n v="145"/>
    <n v="725"/>
    <n v="10"/>
    <n v="50"/>
    <n v="6.89"/>
    <s v="V0164"/>
    <x v="4"/>
    <s v="KPUD"/>
    <s v="EXP"/>
    <s v="Geräte"/>
    <x v="4"/>
    <n v="5"/>
    <n v="135"/>
    <n v="145"/>
    <n v="725"/>
    <n v="10"/>
    <n v="50"/>
    <n v="6.8965517241379309E-2"/>
    <n v="1"/>
    <m/>
    <x v="0"/>
    <s v="Nein"/>
    <x v="0"/>
  </r>
  <r>
    <n v="14572716"/>
    <x v="3"/>
    <x v="0"/>
    <n v="2000473"/>
    <s v="Sofortrechnung"/>
    <s v="eam\mustafa.oezer"/>
    <x v="0"/>
    <s v="30252"/>
    <s v="Czechia Electronics s.r.o."/>
    <x v="1"/>
    <s v="6"/>
    <s v="101300149"/>
    <x v="394"/>
    <s v="Apple iPhone 15 Pro 128GB"/>
    <n v="1"/>
    <n v="818"/>
    <n v="869"/>
    <n v="869"/>
    <n v="51"/>
    <n v="51"/>
    <n v="5.86"/>
    <s v="V0164"/>
    <x v="4"/>
    <s v="KPUD"/>
    <s v="EXP"/>
    <s v="Geräte"/>
    <x v="4"/>
    <n v="1"/>
    <n v="818"/>
    <n v="869"/>
    <n v="869"/>
    <n v="51"/>
    <n v="51"/>
    <n v="5.8688147295742232E-2"/>
    <n v="1"/>
    <m/>
    <x v="0"/>
    <s v="Nein"/>
    <x v="0"/>
  </r>
  <r>
    <n v="14572716"/>
    <x v="3"/>
    <x v="0"/>
    <n v="2000473"/>
    <s v="Sofortrechnung"/>
    <s v="eam\mustafa.oezer"/>
    <x v="0"/>
    <s v="30252"/>
    <s v="Czechia Electronics s.r.o."/>
    <x v="1"/>
    <s v="7"/>
    <s v="101690307"/>
    <x v="108"/>
    <s v="Xiaomi POCO X6 Pro 5G 8GB/256GB"/>
    <n v="1"/>
    <n v="212"/>
    <n v="223"/>
    <n v="223"/>
    <n v="11"/>
    <n v="11"/>
    <n v="4.93"/>
    <s v="V0164"/>
    <x v="4"/>
    <s v="KPUD"/>
    <s v="EXP"/>
    <s v="Geräte"/>
    <x v="4"/>
    <n v="1"/>
    <n v="212"/>
    <n v="223"/>
    <n v="223"/>
    <n v="11"/>
    <n v="11"/>
    <n v="4.9327354260089683E-2"/>
    <n v="1"/>
    <m/>
    <x v="0"/>
    <s v="Nein"/>
    <x v="0"/>
  </r>
  <r>
    <n v="14572716"/>
    <x v="3"/>
    <x v="0"/>
    <n v="2000473"/>
    <s v="Sofortrechnung"/>
    <s v="eam\mustafa.oezer"/>
    <x v="0"/>
    <s v="30252"/>
    <s v="Czechia Electronics s.r.o."/>
    <x v="1"/>
    <s v="8"/>
    <s v="100060669"/>
    <x v="33"/>
    <s v="Google Pixel 7a 128GB"/>
    <n v="1"/>
    <n v="227.09690000000001"/>
    <n v="235"/>
    <n v="235"/>
    <n v="7.9031000000000002"/>
    <n v="7.9"/>
    <n v="3.36"/>
    <s v="V0164"/>
    <x v="4"/>
    <s v="KPUD"/>
    <s v="EXP"/>
    <s v="Geräte"/>
    <x v="4"/>
    <n v="1"/>
    <n v="227.09690000000001"/>
    <n v="235"/>
    <n v="235"/>
    <n v="7.9031000000000002"/>
    <n v="7.9"/>
    <n v="3.3617021276595743E-2"/>
    <n v="1"/>
    <m/>
    <x v="0"/>
    <s v="Nein"/>
    <x v="0"/>
  </r>
  <r>
    <n v="14572716"/>
    <x v="3"/>
    <x v="0"/>
    <n v="2000473"/>
    <s v="Sofortrechnung"/>
    <s v="eam\mustafa.oezer"/>
    <x v="0"/>
    <s v="30252"/>
    <s v="Czechia Electronics s.r.o."/>
    <x v="1"/>
    <s v="9"/>
    <s v="100690579"/>
    <x v="206"/>
    <s v="Xiaomi Redmi 13C 4GB/128GB"/>
    <n v="1"/>
    <n v="80.210499999999996"/>
    <n v="82"/>
    <n v="82"/>
    <n v="1.7895000000000001"/>
    <n v="1.79"/>
    <n v="2.1800000000000002"/>
    <s v="V0164"/>
    <x v="4"/>
    <s v="KPUD"/>
    <s v="EXP"/>
    <s v="Geräte"/>
    <x v="4"/>
    <n v="1"/>
    <n v="80.210499999999996"/>
    <n v="82"/>
    <n v="82"/>
    <n v="1.7895000000000001"/>
    <n v="1.79"/>
    <n v="2.1829268292682929E-2"/>
    <n v="1"/>
    <m/>
    <x v="0"/>
    <s v="Nein"/>
    <x v="0"/>
  </r>
  <r>
    <n v="14572716"/>
    <x v="3"/>
    <x v="0"/>
    <n v="2000473"/>
    <s v="Sofortrechnung"/>
    <s v="eam\mustafa.oezer"/>
    <x v="0"/>
    <s v="30252"/>
    <s v="Czechia Electronics s.r.o."/>
    <x v="1"/>
    <s v="10"/>
    <s v="100690666"/>
    <x v="363"/>
    <s v="Xiaomi Redmi 13C 5G 4GB/128GB"/>
    <n v="1"/>
    <n v="86"/>
    <n v="89"/>
    <n v="89"/>
    <n v="3"/>
    <n v="3"/>
    <n v="3.37"/>
    <s v="V0164"/>
    <x v="4"/>
    <s v="KPUD"/>
    <s v="EXP"/>
    <s v="Geräte"/>
    <x v="4"/>
    <n v="1"/>
    <n v="86"/>
    <n v="89"/>
    <n v="89"/>
    <n v="3"/>
    <n v="3"/>
    <n v="3.3707865168539325E-2"/>
    <n v="1"/>
    <m/>
    <x v="0"/>
    <s v="Nein"/>
    <x v="0"/>
  </r>
  <r>
    <n v="14572764"/>
    <x v="3"/>
    <x v="0"/>
    <n v="2000474"/>
    <s v="Sofortrechnung"/>
    <s v="eam\mustafa.oezer"/>
    <x v="0"/>
    <s v="30252"/>
    <s v="Czechia Electronics s.r.o."/>
    <x v="1"/>
    <s v="1"/>
    <s v="100690588"/>
    <x v="135"/>
    <s v="Xiaomi Redmi Note 13 5G 6GB/128GB"/>
    <n v="1"/>
    <n v="134"/>
    <n v="149"/>
    <n v="149"/>
    <n v="15"/>
    <n v="15"/>
    <n v="10.06"/>
    <s v="V0164"/>
    <x v="4"/>
    <s v="KPUD"/>
    <s v="EXP"/>
    <s v="Geräte"/>
    <x v="4"/>
    <n v="1"/>
    <n v="134"/>
    <n v="149"/>
    <n v="149"/>
    <n v="15"/>
    <n v="15"/>
    <n v="0.10067114093959731"/>
    <n v="1"/>
    <m/>
    <x v="0"/>
    <s v="Nein"/>
    <x v="0"/>
  </r>
  <r>
    <n v="14572764"/>
    <x v="3"/>
    <x v="0"/>
    <n v="2000474"/>
    <s v="Sofortrechnung"/>
    <s v="eam\mustafa.oezer"/>
    <x v="0"/>
    <s v="30252"/>
    <s v="Czechia Electronics s.r.o."/>
    <x v="1"/>
    <s v="2"/>
    <s v="101030663"/>
    <x v="175"/>
    <s v="Samsung X920N Tab S10 Ultra 256GB [WiFi]"/>
    <n v="2"/>
    <n v="770"/>
    <n v="809"/>
    <n v="1618"/>
    <n v="39"/>
    <n v="78"/>
    <n v="4.82"/>
    <s v="V0164"/>
    <x v="4"/>
    <s v="KPUD"/>
    <s v="EXP"/>
    <s v="Geräte"/>
    <x v="4"/>
    <n v="2"/>
    <n v="770"/>
    <n v="809"/>
    <n v="1618"/>
    <n v="39"/>
    <n v="78"/>
    <n v="4.8207663782447466E-2"/>
    <n v="1"/>
    <m/>
    <x v="0"/>
    <s v="Nein"/>
    <x v="0"/>
  </r>
  <r>
    <n v="14572764"/>
    <x v="3"/>
    <x v="0"/>
    <n v="2000474"/>
    <s v="Sofortrechnung"/>
    <s v="eam\mustafa.oezer"/>
    <x v="0"/>
    <s v="30252"/>
    <s v="Czechia Electronics s.r.o."/>
    <x v="1"/>
    <s v="3"/>
    <s v="101680018"/>
    <x v="266"/>
    <s v="OnePlus Nord CE 3 Lite 5G 8GB/128GB"/>
    <n v="1"/>
    <n v="122"/>
    <n v="135"/>
    <n v="135"/>
    <n v="13"/>
    <n v="13"/>
    <n v="9.6199999999999992"/>
    <s v="V0164"/>
    <x v="4"/>
    <s v="KPUD"/>
    <s v="EXP"/>
    <s v="Geräte"/>
    <x v="4"/>
    <n v="1"/>
    <n v="122"/>
    <n v="135"/>
    <n v="135"/>
    <n v="13"/>
    <n v="13"/>
    <n v="9.6296296296296297E-2"/>
    <n v="1"/>
    <m/>
    <x v="0"/>
    <s v="Nein"/>
    <x v="0"/>
  </r>
  <r>
    <n v="14572764"/>
    <x v="3"/>
    <x v="0"/>
    <n v="2000474"/>
    <s v="Sofortrechnung"/>
    <s v="eam\mustafa.oezer"/>
    <x v="0"/>
    <s v="30252"/>
    <s v="Czechia Electronics s.r.o."/>
    <x v="1"/>
    <s v="4"/>
    <s v="101030455"/>
    <x v="234"/>
    <s v="Samsung A356B A35 5G 128GB"/>
    <n v="1"/>
    <n v="190.3897"/>
    <n v="205"/>
    <n v="205"/>
    <n v="14.610300000000001"/>
    <n v="14.61"/>
    <n v="7.12"/>
    <s v="V0164"/>
    <x v="4"/>
    <s v="KPUD"/>
    <s v="EXP"/>
    <s v="Geräte"/>
    <x v="4"/>
    <n v="1"/>
    <n v="190.3897"/>
    <n v="205"/>
    <n v="205"/>
    <n v="14.610300000000001"/>
    <n v="14.61"/>
    <n v="7.1268292682926823E-2"/>
    <n v="1"/>
    <m/>
    <x v="0"/>
    <s v="Nein"/>
    <x v="0"/>
  </r>
  <r>
    <n v="14572764"/>
    <x v="3"/>
    <x v="0"/>
    <n v="2000474"/>
    <s v="Sofortrechnung"/>
    <s v="eam\mustafa.oezer"/>
    <x v="0"/>
    <s v="30252"/>
    <s v="Czechia Electronics s.r.o."/>
    <x v="1"/>
    <s v="5"/>
    <s v="101690236"/>
    <x v="123"/>
    <s v="Xiaomi Redmi Note 13 Pro+ 5G 8GB/256GB"/>
    <n v="1"/>
    <n v="233.6053"/>
    <n v="245"/>
    <n v="245"/>
    <n v="11.3947"/>
    <n v="11.39"/>
    <n v="4.6500000000000004"/>
    <s v="V0164"/>
    <x v="4"/>
    <s v="KPUD"/>
    <s v="EXP"/>
    <s v="Geräte"/>
    <x v="4"/>
    <n v="1"/>
    <n v="233.6053"/>
    <n v="245"/>
    <n v="245"/>
    <n v="11.3947"/>
    <n v="11.39"/>
    <n v="4.6489795918367348E-2"/>
    <n v="1"/>
    <m/>
    <x v="0"/>
    <s v="Nein"/>
    <x v="0"/>
  </r>
  <r>
    <n v="14572764"/>
    <x v="3"/>
    <x v="0"/>
    <n v="2000474"/>
    <s v="Sofortrechnung"/>
    <s v="eam\mustafa.oezer"/>
    <x v="0"/>
    <s v="30252"/>
    <s v="Czechia Electronics s.r.o."/>
    <x v="1"/>
    <s v="6"/>
    <s v="101030535"/>
    <x v="13"/>
    <s v="Samsung A155F A15 256GB"/>
    <n v="1"/>
    <n v="135"/>
    <n v="145"/>
    <n v="145"/>
    <n v="10"/>
    <n v="10"/>
    <n v="6.89"/>
    <s v="V0164"/>
    <x v="4"/>
    <s v="KPUD"/>
    <s v="EXP"/>
    <s v="Geräte"/>
    <x v="4"/>
    <n v="1"/>
    <n v="135"/>
    <n v="145"/>
    <n v="145"/>
    <n v="10"/>
    <n v="10"/>
    <n v="6.8965517241379309E-2"/>
    <n v="1"/>
    <m/>
    <x v="0"/>
    <s v="Nein"/>
    <x v="0"/>
  </r>
  <r>
    <n v="14572764"/>
    <x v="3"/>
    <x v="0"/>
    <n v="2000474"/>
    <s v="Sofortrechnung"/>
    <s v="eam\mustafa.oezer"/>
    <x v="0"/>
    <s v="30252"/>
    <s v="Czechia Electronics s.r.o."/>
    <x v="1"/>
    <s v="7"/>
    <s v="100060669"/>
    <x v="33"/>
    <s v="Google Pixel 7a 128GB"/>
    <n v="1"/>
    <n v="227.09690000000001"/>
    <n v="235"/>
    <n v="235"/>
    <n v="7.9031000000000002"/>
    <n v="7.9"/>
    <n v="3.36"/>
    <s v="V0164"/>
    <x v="4"/>
    <s v="KPUD"/>
    <s v="EXP"/>
    <s v="Geräte"/>
    <x v="4"/>
    <n v="1"/>
    <n v="227.09690000000001"/>
    <n v="235"/>
    <n v="235"/>
    <n v="7.9031000000000002"/>
    <n v="7.9"/>
    <n v="3.3617021276595743E-2"/>
    <n v="1"/>
    <m/>
    <x v="0"/>
    <s v="Nein"/>
    <x v="0"/>
  </r>
  <r>
    <n v="14572764"/>
    <x v="3"/>
    <x v="0"/>
    <n v="2000474"/>
    <s v="Sofortrechnung"/>
    <s v="eam\mustafa.oezer"/>
    <x v="0"/>
    <s v="30252"/>
    <s v="Czechia Electronics s.r.o."/>
    <x v="1"/>
    <s v="8"/>
    <s v="100690666"/>
    <x v="363"/>
    <s v="Xiaomi Redmi 13C 5G 4GB/128GB"/>
    <n v="2"/>
    <n v="86"/>
    <n v="89"/>
    <n v="178"/>
    <n v="3"/>
    <n v="6"/>
    <n v="3.37"/>
    <s v="V0164"/>
    <x v="4"/>
    <s v="KPUD"/>
    <s v="EXP"/>
    <s v="Geräte"/>
    <x v="4"/>
    <n v="2"/>
    <n v="86"/>
    <n v="89"/>
    <n v="178"/>
    <n v="3"/>
    <n v="6"/>
    <n v="3.3707865168539325E-2"/>
    <n v="1"/>
    <m/>
    <x v="0"/>
    <s v="Nein"/>
    <x v="0"/>
  </r>
  <r>
    <n v="14572232"/>
    <x v="3"/>
    <x v="0"/>
    <n v="2000475"/>
    <s v="Sofortrechnung"/>
    <s v="EAM\Erdal.Bircan"/>
    <x v="2"/>
    <s v="26240"/>
    <s v="Lau GmbH &amp; Co AV Markt KG"/>
    <x v="1"/>
    <s v="1"/>
    <s v="101030458"/>
    <x v="218"/>
    <s v="Samsung A556B A55 5G 256GB"/>
    <n v="1"/>
    <n v="291.64530000000002"/>
    <n v="309"/>
    <n v="309"/>
    <n v="17.354700000000001"/>
    <n v="17.350000000000001"/>
    <n v="5.61"/>
    <s v="V0163"/>
    <x v="11"/>
    <s v="KABB0"/>
    <s v="FHK"/>
    <s v="Geräte"/>
    <x v="2"/>
    <n v="1"/>
    <n v="291.64530000000002"/>
    <n v="309"/>
    <n v="309"/>
    <n v="17.354700000000001"/>
    <n v="17.350000000000001"/>
    <n v="5.6148867313915864E-2"/>
    <n v="1"/>
    <m/>
    <x v="0"/>
    <s v="Nein"/>
    <x v="0"/>
  </r>
  <r>
    <n v="14572748"/>
    <x v="3"/>
    <x v="0"/>
    <n v="2000476"/>
    <s v="Sofortrechnung"/>
    <s v="Yasar.Yigitbilek"/>
    <x v="2"/>
    <s v="29484"/>
    <s v="ibuy GmbH"/>
    <x v="0"/>
    <s v="1"/>
    <s v="202140003"/>
    <x v="416"/>
    <s v="Telekom Speedport Smart 3  R"/>
    <n v="10"/>
    <n v="52.86"/>
    <n v="60"/>
    <n v="600"/>
    <n v="7.14"/>
    <n v="71.400000000000006"/>
    <n v="11.9"/>
    <s v="V0161"/>
    <x v="7"/>
    <s v="KABB14"/>
    <s v="FHK"/>
    <s v="Zubehör"/>
    <x v="2"/>
    <n v="10"/>
    <n v="52.86"/>
    <n v="60"/>
    <n v="600"/>
    <n v="7.14"/>
    <n v="71.400000000000006"/>
    <n v="0.11900000000000001"/>
    <n v="1"/>
    <m/>
    <x v="0"/>
    <s v="Nein"/>
    <x v="0"/>
  </r>
  <r>
    <n v="14572750"/>
    <x v="3"/>
    <x v="0"/>
    <n v="2000477"/>
    <s v="Sofortrechnung"/>
    <s v="Yasar.Yigitbilek"/>
    <x v="2"/>
    <s v="29484"/>
    <s v="ibuy GmbH"/>
    <x v="0"/>
    <s v="1"/>
    <s v="202140003"/>
    <x v="416"/>
    <s v="Telekom Speedport Smart 3  R"/>
    <n v="10"/>
    <n v="52.86"/>
    <n v="60"/>
    <n v="600"/>
    <n v="7.14"/>
    <n v="71.400000000000006"/>
    <n v="11.9"/>
    <s v="V0161"/>
    <x v="7"/>
    <s v="KABB14"/>
    <s v="FHK"/>
    <s v="Zubehör"/>
    <x v="2"/>
    <n v="10"/>
    <n v="52.86"/>
    <n v="60"/>
    <n v="600"/>
    <n v="7.14"/>
    <n v="71.400000000000006"/>
    <n v="0.11900000000000001"/>
    <n v="1"/>
    <m/>
    <x v="0"/>
    <s v="Nein"/>
    <x v="0"/>
  </r>
  <r>
    <n v="14572751"/>
    <x v="3"/>
    <x v="0"/>
    <n v="2000478"/>
    <s v="Sofortrechnung"/>
    <s v="Yasar.Yigitbilek"/>
    <x v="2"/>
    <s v="29484"/>
    <s v="ibuy GmbH"/>
    <x v="0"/>
    <s v="1"/>
    <s v="202140003"/>
    <x v="416"/>
    <s v="Telekom Speedport Smart 3  R"/>
    <n v="15"/>
    <n v="52.86"/>
    <n v="60"/>
    <n v="900"/>
    <n v="7.14"/>
    <n v="107.1"/>
    <n v="11.9"/>
    <s v="V0161"/>
    <x v="7"/>
    <s v="KABB14"/>
    <s v="FHK"/>
    <s v="Zubehör"/>
    <x v="2"/>
    <n v="15"/>
    <n v="52.86"/>
    <n v="60"/>
    <n v="900"/>
    <n v="7.14"/>
    <n v="107.1"/>
    <n v="0.11899999999999999"/>
    <n v="1"/>
    <m/>
    <x v="0"/>
    <s v="Nein"/>
    <x v="0"/>
  </r>
  <r>
    <n v="14571479"/>
    <x v="3"/>
    <x v="0"/>
    <n v="2000479"/>
    <s v="Sofortrechnung"/>
    <s v="eam\bekir.ahmed"/>
    <x v="0"/>
    <s v="29312"/>
    <s v="SASU GPDIS FRANCE"/>
    <x v="1"/>
    <s v="1"/>
    <s v="101300182"/>
    <x v="442"/>
    <s v="Apple iPad 10.2&quot; 2021 64GB [WiFi]"/>
    <n v="50"/>
    <n v="264.87009999999998"/>
    <n v="268"/>
    <n v="13400"/>
    <n v="3.1299000000000001"/>
    <n v="156.49"/>
    <n v="1.1599999999999999"/>
    <s v="V0140"/>
    <x v="15"/>
    <s v="KPUD"/>
    <s v="EXP"/>
    <s v="Geräte"/>
    <x v="10"/>
    <n v="50"/>
    <n v="264.87009999999998"/>
    <n v="268"/>
    <n v="13400"/>
    <n v="3.1299000000000001"/>
    <n v="156.49"/>
    <n v="1.1678358208955224E-2"/>
    <n v="1"/>
    <m/>
    <x v="0"/>
    <s v="Nein"/>
    <x v="0"/>
  </r>
  <r>
    <n v="14571919"/>
    <x v="3"/>
    <x v="0"/>
    <n v="2000480"/>
    <s v="Sofortrechnung"/>
    <s v="eam\bekir.ahmed"/>
    <x v="0"/>
    <s v="29312"/>
    <s v="SASU GPDIS FRANCE"/>
    <x v="1"/>
    <s v="1"/>
    <s v="100303139"/>
    <x v="443"/>
    <s v="Apple iPhone 16 Pro Max 512GB"/>
    <n v="5"/>
    <n v="1320"/>
    <n v="1325"/>
    <n v="6625"/>
    <n v="5"/>
    <n v="25"/>
    <n v="0.37"/>
    <s v="V0140"/>
    <x v="15"/>
    <s v="KPUD"/>
    <s v="EXP"/>
    <s v="Geräte"/>
    <x v="10"/>
    <n v="5"/>
    <n v="1320"/>
    <n v="1325"/>
    <n v="6625"/>
    <n v="5"/>
    <n v="25"/>
    <n v="3.7735849056603774E-3"/>
    <n v="1"/>
    <m/>
    <x v="0"/>
    <s v="Nein"/>
    <x v="0"/>
  </r>
  <r>
    <n v="14571919"/>
    <x v="3"/>
    <x v="0"/>
    <n v="2000480"/>
    <s v="Sofortrechnung"/>
    <s v="eam\bekir.ahmed"/>
    <x v="0"/>
    <s v="29312"/>
    <s v="SASU GPDIS FRANCE"/>
    <x v="1"/>
    <s v="2"/>
    <s v="100302478"/>
    <x v="79"/>
    <s v="Apple iPhone 13 128GB"/>
    <n v="20"/>
    <n v="417.46170000000001"/>
    <n v="427"/>
    <n v="8540"/>
    <n v="9.5382999999999996"/>
    <n v="190.77"/>
    <n v="2.23"/>
    <s v="V0140"/>
    <x v="15"/>
    <s v="KPUD"/>
    <s v="EXP"/>
    <s v="Geräte"/>
    <x v="10"/>
    <n v="20"/>
    <n v="417.46170000000001"/>
    <n v="427"/>
    <n v="8540"/>
    <n v="9.5382999999999996"/>
    <n v="190.77"/>
    <n v="2.2338407494145202E-2"/>
    <n v="1"/>
    <m/>
    <x v="0"/>
    <s v="Nein"/>
    <x v="0"/>
  </r>
  <r>
    <n v="14571919"/>
    <x v="3"/>
    <x v="0"/>
    <n v="2000480"/>
    <s v="Sofortrechnung"/>
    <s v="eam\bekir.ahmed"/>
    <x v="0"/>
    <s v="29312"/>
    <s v="SASU GPDIS FRANCE"/>
    <x v="1"/>
    <s v="3"/>
    <s v="100302952"/>
    <x v="20"/>
    <s v="Apple iPhone 15 128GB"/>
    <n v="30"/>
    <n v="605"/>
    <n v="625"/>
    <n v="18750"/>
    <n v="20"/>
    <n v="600"/>
    <n v="3.2"/>
    <s v="V0140"/>
    <x v="15"/>
    <s v="KPUD"/>
    <s v="EXP"/>
    <s v="Geräte"/>
    <x v="10"/>
    <n v="30"/>
    <n v="605"/>
    <n v="625"/>
    <n v="18750"/>
    <n v="20"/>
    <n v="600"/>
    <n v="3.2000000000000001E-2"/>
    <n v="1"/>
    <m/>
    <x v="0"/>
    <s v="Nein"/>
    <x v="0"/>
  </r>
  <r>
    <n v="14571919"/>
    <x v="3"/>
    <x v="0"/>
    <n v="2000480"/>
    <s v="Sofortrechnung"/>
    <s v="eam\bekir.ahmed"/>
    <x v="0"/>
    <s v="29312"/>
    <s v="SASU GPDIS FRANCE"/>
    <x v="1"/>
    <s v="4"/>
    <s v="100302481"/>
    <x v="81"/>
    <s v="Apple iPhone 13 128GB"/>
    <n v="10"/>
    <n v="416"/>
    <n v="427"/>
    <n v="4270"/>
    <n v="11"/>
    <n v="110"/>
    <n v="2.57"/>
    <s v="V0140"/>
    <x v="15"/>
    <s v="KPUD"/>
    <s v="EXP"/>
    <s v="Geräte"/>
    <x v="10"/>
    <n v="10"/>
    <n v="416"/>
    <n v="427"/>
    <n v="4270"/>
    <n v="11"/>
    <n v="110"/>
    <n v="2.576112412177986E-2"/>
    <n v="1"/>
    <m/>
    <x v="0"/>
    <s v="Nein"/>
    <x v="0"/>
  </r>
  <r>
    <n v="14571919"/>
    <x v="3"/>
    <x v="0"/>
    <n v="2000480"/>
    <s v="Sofortrechnung"/>
    <s v="eam\bekir.ahmed"/>
    <x v="0"/>
    <s v="29312"/>
    <s v="SASU GPDIS FRANCE"/>
    <x v="1"/>
    <s v="5"/>
    <s v="100302928"/>
    <x v="103"/>
    <s v="Apple iPhone 15 Pro Max 256GB"/>
    <n v="5"/>
    <n v="991.57889999999998"/>
    <n v="1035"/>
    <n v="5175"/>
    <n v="43.421100000000003"/>
    <n v="217.11"/>
    <n v="4.1900000000000004"/>
    <s v="V0140"/>
    <x v="15"/>
    <s v="KPUD"/>
    <s v="EXP"/>
    <s v="Geräte"/>
    <x v="10"/>
    <n v="5"/>
    <n v="991.57889999999998"/>
    <n v="1035"/>
    <n v="5175"/>
    <n v="43.421100000000003"/>
    <n v="217.11"/>
    <n v="4.19536231884058E-2"/>
    <n v="1"/>
    <m/>
    <x v="0"/>
    <s v="Nein"/>
    <x v="0"/>
  </r>
  <r>
    <n v="14571919"/>
    <x v="3"/>
    <x v="0"/>
    <n v="2000480"/>
    <s v="Sofortrechnung"/>
    <s v="eam\bekir.ahmed"/>
    <x v="0"/>
    <s v="29312"/>
    <s v="SASU GPDIS FRANCE"/>
    <x v="1"/>
    <s v="6"/>
    <s v="100302769"/>
    <x v="145"/>
    <s v="Apple iPhone 14 128GB"/>
    <n v="3"/>
    <n v="522"/>
    <n v="522"/>
    <n v="1566"/>
    <n v="0"/>
    <n v="0"/>
    <n v="0"/>
    <s v="V0140"/>
    <x v="15"/>
    <s v="KPUD"/>
    <s v="EXP"/>
    <s v="Geräte"/>
    <x v="10"/>
    <n v="3"/>
    <n v="522"/>
    <n v="522"/>
    <n v="1566"/>
    <n v="0"/>
    <n v="0"/>
    <n v="0"/>
    <n v="1"/>
    <m/>
    <x v="0"/>
    <s v="Nein"/>
    <x v="0"/>
  </r>
  <r>
    <n v="14571919"/>
    <x v="3"/>
    <x v="0"/>
    <n v="2000480"/>
    <s v="Sofortrechnung"/>
    <s v="eam\bekir.ahmed"/>
    <x v="0"/>
    <s v="29312"/>
    <s v="SASU GPDIS FRANCE"/>
    <x v="1"/>
    <s v="7"/>
    <s v="100303136"/>
    <x v="215"/>
    <s v="Apple iPhone 16 Pro Max 256GB"/>
    <n v="5"/>
    <n v="1087"/>
    <n v="1119"/>
    <n v="5595"/>
    <n v="32"/>
    <n v="160"/>
    <n v="2.85"/>
    <s v="V0140"/>
    <x v="15"/>
    <s v="KPUD"/>
    <s v="EXP"/>
    <s v="Geräte"/>
    <x v="10"/>
    <n v="5"/>
    <n v="1087"/>
    <n v="1119"/>
    <n v="5595"/>
    <n v="32"/>
    <n v="160"/>
    <n v="2.8596961572832886E-2"/>
    <n v="1"/>
    <m/>
    <x v="0"/>
    <s v="Nein"/>
    <x v="0"/>
  </r>
  <r>
    <n v="14571919"/>
    <x v="3"/>
    <x v="0"/>
    <n v="2000480"/>
    <s v="Sofortrechnung"/>
    <s v="eam\bekir.ahmed"/>
    <x v="0"/>
    <s v="29312"/>
    <s v="SASU GPDIS FRANCE"/>
    <x v="1"/>
    <s v="8"/>
    <s v="100302477"/>
    <x v="83"/>
    <s v="Apple iPhone 13 128GB"/>
    <n v="10"/>
    <n v="411.96159999999998"/>
    <n v="427"/>
    <n v="4270"/>
    <n v="15.038399999999999"/>
    <n v="150.38"/>
    <n v="3.52"/>
    <s v="V0140"/>
    <x v="15"/>
    <s v="KPUD"/>
    <s v="EXP"/>
    <s v="Geräte"/>
    <x v="10"/>
    <n v="10"/>
    <n v="411.96159999999998"/>
    <n v="427"/>
    <n v="4270"/>
    <n v="15.038399999999999"/>
    <n v="150.38"/>
    <n v="3.5217798594847777E-2"/>
    <n v="1"/>
    <m/>
    <x v="0"/>
    <s v="Nein"/>
    <x v="0"/>
  </r>
  <r>
    <n v="14571919"/>
    <x v="3"/>
    <x v="0"/>
    <n v="2000480"/>
    <s v="Sofortrechnung"/>
    <s v="eam\bekir.ahmed"/>
    <x v="0"/>
    <s v="29312"/>
    <s v="SASU GPDIS FRANCE"/>
    <x v="1"/>
    <s v="9"/>
    <s v="100302766"/>
    <x v="370"/>
    <s v="Apple iPhone 14 128GB"/>
    <n v="10"/>
    <n v="512.11659999999995"/>
    <n v="522"/>
    <n v="5220"/>
    <n v="9.8834"/>
    <n v="98.83"/>
    <n v="1.89"/>
    <s v="V0140"/>
    <x v="15"/>
    <s v="KPUD"/>
    <s v="EXP"/>
    <s v="Geräte"/>
    <x v="10"/>
    <n v="10"/>
    <n v="512.11659999999995"/>
    <n v="522"/>
    <n v="5220"/>
    <n v="9.8834"/>
    <n v="98.83"/>
    <n v="1.8932950191570881E-2"/>
    <n v="1"/>
    <m/>
    <x v="0"/>
    <s v="Nein"/>
    <x v="0"/>
  </r>
  <r>
    <n v="14571919"/>
    <x v="3"/>
    <x v="0"/>
    <n v="2000480"/>
    <s v="Sofortrechnung"/>
    <s v="eam\bekir.ahmed"/>
    <x v="0"/>
    <s v="29312"/>
    <s v="SASU GPDIS FRANCE"/>
    <x v="1"/>
    <s v="10"/>
    <s v="100302929"/>
    <x v="414"/>
    <s v="Apple iPhone 15 Pro Max 256GB"/>
    <n v="10"/>
    <n v="981.91179999999997"/>
    <n v="989"/>
    <n v="9890"/>
    <n v="7.0881999999999996"/>
    <n v="70.88"/>
    <n v="0.71"/>
    <s v="V0140"/>
    <x v="15"/>
    <s v="KPUD"/>
    <s v="EXP"/>
    <s v="Geräte"/>
    <x v="10"/>
    <n v="10"/>
    <n v="981.91179999999997"/>
    <n v="989"/>
    <n v="9890"/>
    <n v="7.0881999999999996"/>
    <n v="70.88"/>
    <n v="7.1668351870576331E-3"/>
    <n v="1"/>
    <m/>
    <x v="0"/>
    <s v="Nein"/>
    <x v="0"/>
  </r>
  <r>
    <n v="14571919"/>
    <x v="3"/>
    <x v="0"/>
    <n v="2000480"/>
    <s v="Sofortrechnung"/>
    <s v="eam\bekir.ahmed"/>
    <x v="0"/>
    <s v="29312"/>
    <s v="SASU GPDIS FRANCE"/>
    <x v="1"/>
    <s v="11"/>
    <s v="100302926"/>
    <x v="111"/>
    <s v="Apple iPhone 15 Pro Max 256GB"/>
    <n v="5"/>
    <n v="980.38649999999996"/>
    <n v="1035"/>
    <n v="5175"/>
    <n v="54.613500000000002"/>
    <n v="273.07"/>
    <n v="5.27"/>
    <s v="V0140"/>
    <x v="15"/>
    <s v="KPUD"/>
    <s v="EXP"/>
    <s v="Geräte"/>
    <x v="10"/>
    <n v="5"/>
    <n v="980.38649999999996"/>
    <n v="1035"/>
    <n v="5175"/>
    <n v="54.613500000000002"/>
    <n v="273.07"/>
    <n v="5.2767149758454104E-2"/>
    <n v="1"/>
    <m/>
    <x v="0"/>
    <s v="Nein"/>
    <x v="0"/>
  </r>
  <r>
    <n v="14571919"/>
    <x v="3"/>
    <x v="0"/>
    <n v="2000480"/>
    <s v="Sofortrechnung"/>
    <s v="eam\bekir.ahmed"/>
    <x v="0"/>
    <s v="29312"/>
    <s v="SASU GPDIS FRANCE"/>
    <x v="1"/>
    <s v="12"/>
    <s v="101300309"/>
    <x v="318"/>
    <s v="Apple iPhone 16 Pro Max 256GB"/>
    <n v="10"/>
    <n v="1114"/>
    <n v="1119"/>
    <n v="11190"/>
    <n v="5"/>
    <n v="50"/>
    <n v="0.44"/>
    <s v="V0140"/>
    <x v="15"/>
    <s v="KPUD"/>
    <s v="EXP"/>
    <s v="Geräte"/>
    <x v="10"/>
    <n v="10"/>
    <n v="1114"/>
    <n v="1119"/>
    <n v="11190"/>
    <n v="5"/>
    <n v="50"/>
    <n v="4.4682752457551383E-3"/>
    <n v="1"/>
    <m/>
    <x v="0"/>
    <s v="Nein"/>
    <x v="0"/>
  </r>
  <r>
    <n v="14571998"/>
    <x v="3"/>
    <x v="0"/>
    <n v="2000481"/>
    <s v="Sofortrechnung"/>
    <s v="eam\bekir.ahmed"/>
    <x v="0"/>
    <s v="29312"/>
    <s v="SASU GPDIS FRANCE"/>
    <x v="0"/>
    <s v="1"/>
    <s v="200300280"/>
    <x v="444"/>
    <s v="Apple AirPods Pro (2. Generation)"/>
    <n v="20"/>
    <n v="182"/>
    <n v="199"/>
    <n v="3980"/>
    <n v="17"/>
    <n v="340"/>
    <n v="8.5399999999999991"/>
    <s v="V0140"/>
    <x v="15"/>
    <s v="KPUD"/>
    <s v="EXP"/>
    <s v="Zubehör"/>
    <x v="10"/>
    <n v="20"/>
    <n v="182"/>
    <n v="199"/>
    <n v="3980"/>
    <n v="17"/>
    <n v="340"/>
    <n v="8.5427135678391955E-2"/>
    <n v="1"/>
    <m/>
    <x v="0"/>
    <s v="Nein"/>
    <x v="0"/>
  </r>
  <r>
    <n v="14572844"/>
    <x v="3"/>
    <x v="0"/>
    <n v="2000482"/>
    <s v="Sofortrechnung"/>
    <s v="eam\mustafa.oezer"/>
    <x v="1"/>
    <s v="30888"/>
    <s v="Yukatel GmbH"/>
    <x v="1"/>
    <s v="1"/>
    <s v="101030382"/>
    <x v="28"/>
    <s v="Samsung S921B S24 5G 256GB"/>
    <n v="40"/>
    <n v="530.07069999999999"/>
    <n v="541"/>
    <n v="21640"/>
    <n v="10.9293"/>
    <n v="437.17"/>
    <n v="2.02"/>
    <s v="V0164"/>
    <x v="4"/>
    <s v="KÜB0"/>
    <s v="GRK"/>
    <s v="Geräte"/>
    <x v="4"/>
    <n v="40"/>
    <n v="530.07069999999999"/>
    <n v="541"/>
    <n v="21640"/>
    <n v="10.9293"/>
    <n v="437.17"/>
    <n v="2.0201940850277263E-2"/>
    <n v="1"/>
    <m/>
    <x v="0"/>
    <s v="Nein"/>
    <x v="0"/>
  </r>
  <r>
    <n v="14567546"/>
    <x v="3"/>
    <x v="0"/>
    <n v="2000483"/>
    <s v="Sofortrechnung"/>
    <s v="Yasar.Yigitbilek"/>
    <x v="1"/>
    <s v="27196"/>
    <s v="Memoryworld GmbH &amp; Co. KG"/>
    <x v="1"/>
    <s v="1"/>
    <s v="101030669"/>
    <x v="429"/>
    <s v="Samsung P620N Tab S6 lite 128GB [WiFi]"/>
    <n v="200"/>
    <n v="175"/>
    <n v="185"/>
    <n v="37000"/>
    <n v="10"/>
    <n v="2000"/>
    <n v="5.4"/>
    <s v="V0022"/>
    <x v="13"/>
    <s v="KÜB14"/>
    <s v="GRK"/>
    <s v="Geräte"/>
    <x v="8"/>
    <n v="200"/>
    <n v="175"/>
    <n v="185"/>
    <n v="37000"/>
    <n v="10"/>
    <n v="2000"/>
    <n v="5.4054054054054057E-2"/>
    <n v="1"/>
    <m/>
    <x v="0"/>
    <s v="Nein"/>
    <x v="0"/>
  </r>
  <r>
    <n v="14572696"/>
    <x v="3"/>
    <x v="0"/>
    <n v="2000484"/>
    <s v="Sofortrechnung"/>
    <s v="eam\mustafa.oezer"/>
    <x v="0"/>
    <s v="30395"/>
    <s v="CELLULAR SHOPPING SRL"/>
    <x v="1"/>
    <s v="1"/>
    <s v="100303126"/>
    <x v="333"/>
    <s v="Apple iPhone 16 Pro 256GB"/>
    <n v="13"/>
    <n v="994"/>
    <n v="1025"/>
    <n v="13325"/>
    <n v="31"/>
    <n v="403"/>
    <n v="3.02"/>
    <s v="V0022"/>
    <x v="13"/>
    <s v="VKASSE"/>
    <s v="EXP"/>
    <s v="Geräte"/>
    <x v="8"/>
    <n v="13"/>
    <n v="994"/>
    <n v="1025"/>
    <n v="13325"/>
    <n v="31"/>
    <n v="403"/>
    <n v="3.0243902439024389E-2"/>
    <n v="1"/>
    <m/>
    <x v="0"/>
    <s v="Nein"/>
    <x v="0"/>
  </r>
  <r>
    <n v="14572654"/>
    <x v="3"/>
    <x v="0"/>
    <n v="2000485"/>
    <s v="Sofortrechnung"/>
    <s v="EAM\Erdal.Bircan"/>
    <x v="0"/>
    <s v="30597"/>
    <s v="MASTER ELE O.E."/>
    <x v="0"/>
    <s v="1"/>
    <s v="200060010"/>
    <x v="254"/>
    <s v="Google Pixel Buds Pro"/>
    <n v="1"/>
    <n v="78.2"/>
    <n v="81.5"/>
    <n v="81.5"/>
    <n v="3.3"/>
    <n v="3.3"/>
    <n v="4.04"/>
    <s v="V0164"/>
    <x v="4"/>
    <s v="VKASSE"/>
    <s v="EXP"/>
    <s v="Zubehör"/>
    <x v="4"/>
    <n v="1"/>
    <n v="78.2"/>
    <n v="81.5"/>
    <n v="81.5"/>
    <n v="3.3"/>
    <n v="3.3"/>
    <n v="4.0490797546012265E-2"/>
    <n v="1"/>
    <m/>
    <x v="0"/>
    <s v="Nein"/>
    <x v="0"/>
  </r>
  <r>
    <n v="14572654"/>
    <x v="3"/>
    <x v="0"/>
    <n v="2000485"/>
    <s v="Sofortrechnung"/>
    <s v="EAM\Erdal.Bircan"/>
    <x v="0"/>
    <s v="30597"/>
    <s v="MASTER ELE O.E."/>
    <x v="0"/>
    <s v="2"/>
    <s v="200030302"/>
    <x v="180"/>
    <s v="Samsung Galaxy SM-R530 Buds3"/>
    <n v="5"/>
    <n v="78.054900000000004"/>
    <n v="82"/>
    <n v="410"/>
    <n v="3.9451000000000001"/>
    <n v="19.73"/>
    <n v="4.8099999999999996"/>
    <s v="V0164"/>
    <x v="4"/>
    <s v="VKASSE"/>
    <s v="EXP"/>
    <s v="Zubehör"/>
    <x v="4"/>
    <n v="5"/>
    <n v="78.054900000000004"/>
    <n v="82"/>
    <n v="410"/>
    <n v="3.9451000000000001"/>
    <n v="19.73"/>
    <n v="4.8121951219512196E-2"/>
    <n v="1"/>
    <m/>
    <x v="0"/>
    <s v="Nein"/>
    <x v="0"/>
  </r>
  <r>
    <n v="14572654"/>
    <x v="3"/>
    <x v="0"/>
    <n v="2000485"/>
    <s v="Sofortrechnung"/>
    <s v="EAM\Erdal.Bircan"/>
    <x v="0"/>
    <s v="30597"/>
    <s v="MASTER ELE O.E."/>
    <x v="0"/>
    <s v="3"/>
    <s v="200370119"/>
    <x v="179"/>
    <s v="Huawei Watch D2 (Luca-B10L)"/>
    <n v="2"/>
    <n v="298.3"/>
    <n v="310"/>
    <n v="620"/>
    <n v="11.7"/>
    <n v="23.4"/>
    <n v="3.77"/>
    <s v="V0164"/>
    <x v="4"/>
    <s v="VKASSE"/>
    <s v="EXP"/>
    <s v="Zubehör"/>
    <x v="4"/>
    <n v="2"/>
    <n v="298.3"/>
    <n v="310"/>
    <n v="620"/>
    <n v="11.7"/>
    <n v="23.4"/>
    <n v="3.7741935483870968E-2"/>
    <n v="1"/>
    <m/>
    <x v="0"/>
    <s v="Nein"/>
    <x v="0"/>
  </r>
  <r>
    <n v="14572654"/>
    <x v="3"/>
    <x v="0"/>
    <n v="2000485"/>
    <s v="Sofortrechnung"/>
    <s v="EAM\Erdal.Bircan"/>
    <x v="0"/>
    <s v="30597"/>
    <s v="MASTER ELE O.E."/>
    <x v="0"/>
    <s v="4"/>
    <s v="200370101"/>
    <x v="120"/>
    <s v="Huawei Watch Fit 3 (Solo-B09S)"/>
    <n v="5"/>
    <n v="94.136499999999998"/>
    <n v="103"/>
    <n v="515"/>
    <n v="8.8635000000000002"/>
    <n v="44.32"/>
    <n v="8.6"/>
    <s v="V0164"/>
    <x v="4"/>
    <s v="VKASSE"/>
    <s v="EXP"/>
    <s v="Zubehör"/>
    <x v="4"/>
    <n v="5"/>
    <n v="94.136499999999998"/>
    <n v="103"/>
    <n v="515"/>
    <n v="8.8635000000000002"/>
    <n v="44.32"/>
    <n v="8.605825242718447E-2"/>
    <n v="1"/>
    <m/>
    <x v="0"/>
    <s v="Nein"/>
    <x v="0"/>
  </r>
  <r>
    <n v="14572654"/>
    <x v="3"/>
    <x v="0"/>
    <n v="2000485"/>
    <s v="Sofortrechnung"/>
    <s v="EAM\Erdal.Bircan"/>
    <x v="0"/>
    <s v="30597"/>
    <s v="MASTER ELE O.E."/>
    <x v="0"/>
    <s v="5"/>
    <s v="200030241"/>
    <x v="264"/>
    <s v="Samsung SmartTag2 4er-Pack EI-T5600K"/>
    <n v="5"/>
    <n v="46.4863"/>
    <n v="49.5"/>
    <n v="247.5"/>
    <n v="3.0137"/>
    <n v="15.07"/>
    <n v="6.08"/>
    <s v="V0164"/>
    <x v="4"/>
    <s v="VKASSE"/>
    <s v="EXP"/>
    <s v="Zubehör"/>
    <x v="4"/>
    <n v="5"/>
    <n v="46.4863"/>
    <n v="49.5"/>
    <n v="247.5"/>
    <n v="3.0137"/>
    <n v="15.07"/>
    <n v="6.0888888888888888E-2"/>
    <n v="1"/>
    <m/>
    <x v="0"/>
    <s v="Nein"/>
    <x v="0"/>
  </r>
  <r>
    <n v="14572654"/>
    <x v="3"/>
    <x v="0"/>
    <n v="2000485"/>
    <s v="Sofortrechnung"/>
    <s v="EAM\Erdal.Bircan"/>
    <x v="0"/>
    <s v="30597"/>
    <s v="MASTER ELE O.E."/>
    <x v="0"/>
    <s v="6"/>
    <s v="200030301"/>
    <x v="319"/>
    <s v="Samsung Galaxy SM-R530 Buds3"/>
    <n v="5"/>
    <n v="66.728300000000004"/>
    <n v="82"/>
    <n v="410"/>
    <n v="15.271699999999999"/>
    <n v="76.36"/>
    <n v="18.62"/>
    <s v="V0164"/>
    <x v="4"/>
    <s v="VKASSE"/>
    <s v="EXP"/>
    <s v="Zubehör"/>
    <x v="4"/>
    <n v="5"/>
    <n v="66.728300000000004"/>
    <n v="82"/>
    <n v="410"/>
    <n v="15.271699999999999"/>
    <n v="76.36"/>
    <n v="0.18624390243902439"/>
    <n v="1"/>
    <m/>
    <x v="0"/>
    <s v="Nein"/>
    <x v="0"/>
  </r>
  <r>
    <n v="14572654"/>
    <x v="3"/>
    <x v="0"/>
    <n v="2000485"/>
    <s v="Sofortrechnung"/>
    <s v="EAM\Erdal.Bircan"/>
    <x v="0"/>
    <s v="30597"/>
    <s v="MASTER ELE O.E."/>
    <x v="0"/>
    <s v="7"/>
    <s v="200030301"/>
    <x v="319"/>
    <s v="Samsung Galaxy SM-R530 Buds3"/>
    <n v="5"/>
    <n v="66.728300000000004"/>
    <n v="82"/>
    <n v="410"/>
    <n v="15.271699999999999"/>
    <n v="76.36"/>
    <n v="18.62"/>
    <s v="V0164"/>
    <x v="4"/>
    <s v="VKASSE"/>
    <s v="EXP"/>
    <s v="Zubehör"/>
    <x v="4"/>
    <n v="5"/>
    <n v="66.728300000000004"/>
    <n v="82"/>
    <n v="410"/>
    <n v="15.271699999999999"/>
    <n v="76.36"/>
    <n v="0.18624390243902439"/>
    <n v="1"/>
    <m/>
    <x v="0"/>
    <s v="Nein"/>
    <x v="0"/>
  </r>
  <r>
    <n v="14572654"/>
    <x v="3"/>
    <x v="0"/>
    <n v="2000485"/>
    <s v="Sofortrechnung"/>
    <s v="EAM\Erdal.Bircan"/>
    <x v="0"/>
    <s v="30597"/>
    <s v="MASTER ELE O.E."/>
    <x v="0"/>
    <s v="8"/>
    <s v="200370098"/>
    <x v="445"/>
    <s v="Huawei Watch Fit 3 (Solo-B09S)"/>
    <n v="1"/>
    <n v="100.28579999999999"/>
    <n v="103"/>
    <n v="103"/>
    <n v="2.7141999999999999"/>
    <n v="2.71"/>
    <n v="2.63"/>
    <s v="V0164"/>
    <x v="4"/>
    <s v="VKASSE"/>
    <s v="EXP"/>
    <s v="Zubehör"/>
    <x v="4"/>
    <n v="1"/>
    <n v="100.28579999999999"/>
    <n v="103"/>
    <n v="103"/>
    <n v="2.7141999999999999"/>
    <n v="2.71"/>
    <n v="2.6310679611650484E-2"/>
    <n v="1"/>
    <m/>
    <x v="0"/>
    <s v="Nein"/>
    <x v="0"/>
  </r>
  <r>
    <n v="14572654"/>
    <x v="3"/>
    <x v="0"/>
    <n v="2000485"/>
    <s v="Sofortrechnung"/>
    <s v="EAM\Erdal.Bircan"/>
    <x v="0"/>
    <s v="30597"/>
    <s v="MASTER ELE O.E."/>
    <x v="0"/>
    <s v="9"/>
    <s v="200030239"/>
    <x v="122"/>
    <s v="Samsung SmartTag2 1er-Pack EI-T5600B"/>
    <n v="20"/>
    <n v="13.5015"/>
    <n v="14.5"/>
    <n v="290"/>
    <n v="0.99850000000000005"/>
    <n v="19.97"/>
    <n v="6.88"/>
    <s v="V0164"/>
    <x v="4"/>
    <s v="VKASSE"/>
    <s v="EXP"/>
    <s v="Zubehör"/>
    <x v="4"/>
    <n v="20"/>
    <n v="13.5015"/>
    <n v="14.5"/>
    <n v="290"/>
    <n v="0.99850000000000005"/>
    <n v="19.97"/>
    <n v="6.8862068965517234E-2"/>
    <n v="1"/>
    <m/>
    <x v="0"/>
    <s v="Nein"/>
    <x v="0"/>
  </r>
  <r>
    <n v="14572654"/>
    <x v="3"/>
    <x v="0"/>
    <n v="2000485"/>
    <s v="Sofortrechnung"/>
    <s v="EAM\Erdal.Bircan"/>
    <x v="0"/>
    <s v="30597"/>
    <s v="MASTER ELE O.E."/>
    <x v="0"/>
    <s v="10"/>
    <s v="201310000"/>
    <x v="124"/>
    <s v="Apple AirTag 1er-Pack"/>
    <n v="4"/>
    <n v="22.1"/>
    <n v="25"/>
    <n v="100"/>
    <n v="2.9"/>
    <n v="11.6"/>
    <n v="11.6"/>
    <s v="V0164"/>
    <x v="4"/>
    <s v="VKASSE"/>
    <s v="EXP"/>
    <s v="Zubehör"/>
    <x v="4"/>
    <n v="4"/>
    <n v="22.1"/>
    <n v="25"/>
    <n v="100"/>
    <n v="2.9"/>
    <n v="11.6"/>
    <n v="0.11599999999999999"/>
    <n v="1"/>
    <m/>
    <x v="0"/>
    <s v="Nein"/>
    <x v="0"/>
  </r>
  <r>
    <n v="14572654"/>
    <x v="3"/>
    <x v="0"/>
    <n v="2000485"/>
    <s v="Sofortrechnung"/>
    <s v="EAM\Erdal.Bircan"/>
    <x v="0"/>
    <s v="30597"/>
    <s v="MASTER ELE O.E."/>
    <x v="0"/>
    <s v="11"/>
    <s v="201300063"/>
    <x v="229"/>
    <s v="Apple AirPods 4"/>
    <n v="10"/>
    <n v="105.0431"/>
    <n v="114"/>
    <n v="1140"/>
    <n v="8.9568999999999992"/>
    <n v="89.57"/>
    <n v="7.85"/>
    <s v="V0164"/>
    <x v="4"/>
    <s v="VKASSE"/>
    <s v="EXP"/>
    <s v="Zubehör"/>
    <x v="4"/>
    <n v="10"/>
    <n v="105.0431"/>
    <n v="114"/>
    <n v="1140"/>
    <n v="8.9568999999999992"/>
    <n v="89.57"/>
    <n v="7.8570175438596485E-2"/>
    <n v="1"/>
    <m/>
    <x v="0"/>
    <s v="Nein"/>
    <x v="0"/>
  </r>
  <r>
    <n v="14572654"/>
    <x v="3"/>
    <x v="0"/>
    <n v="2000485"/>
    <s v="Sofortrechnung"/>
    <s v="EAM\Erdal.Bircan"/>
    <x v="0"/>
    <s v="30597"/>
    <s v="MASTER ELE O.E."/>
    <x v="0"/>
    <s v="12"/>
    <s v="201690005"/>
    <x v="163"/>
    <s v="Xiaomi Mi Robot Vacuum  E12"/>
    <n v="2"/>
    <n v="84.92"/>
    <n v="100"/>
    <n v="200"/>
    <n v="15.08"/>
    <n v="30.16"/>
    <n v="15.08"/>
    <s v="V0164"/>
    <x v="4"/>
    <s v="VKASSE"/>
    <s v="EXP"/>
    <s v="Zubehör"/>
    <x v="4"/>
    <n v="2"/>
    <n v="84.92"/>
    <n v="100"/>
    <n v="200"/>
    <n v="15.08"/>
    <n v="30.16"/>
    <n v="0.15079999999999999"/>
    <n v="1"/>
    <m/>
    <x v="0"/>
    <s v="Nein"/>
    <x v="0"/>
  </r>
  <r>
    <n v="14572176"/>
    <x v="3"/>
    <x v="0"/>
    <n v="2000486"/>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176"/>
    <x v="3"/>
    <x v="0"/>
    <n v="2000486"/>
    <s v="Sofortrechnung"/>
    <s v="eam\mustafa.oezer"/>
    <x v="1"/>
    <s v="23433"/>
    <s v="Jacob Elektronik GmbH"/>
    <x v="1"/>
    <s v="2"/>
    <s v="100302779"/>
    <x v="364"/>
    <s v="Apple iPhone 14 Plus 128GB"/>
    <n v="1"/>
    <n v="531"/>
    <n v="559"/>
    <n v="559"/>
    <n v="28"/>
    <n v="28"/>
    <n v="5"/>
    <s v="V0042"/>
    <x v="5"/>
    <s v="KÜB30"/>
    <s v="GRK"/>
    <s v="Geräte"/>
    <x v="5"/>
    <n v="1"/>
    <n v="531"/>
    <n v="559"/>
    <n v="559"/>
    <n v="28"/>
    <n v="28"/>
    <n v="5.008944543828265E-2"/>
    <n v="1"/>
    <m/>
    <x v="0"/>
    <s v="Nein"/>
    <x v="0"/>
  </r>
  <r>
    <n v="14572285"/>
    <x v="3"/>
    <x v="0"/>
    <n v="2000487"/>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285"/>
    <x v="3"/>
    <x v="0"/>
    <n v="2000487"/>
    <s v="Sofortrechnung"/>
    <s v="eam\mustafa.oezer"/>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2296"/>
    <x v="3"/>
    <x v="0"/>
    <n v="2000488"/>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296"/>
    <x v="3"/>
    <x v="0"/>
    <n v="2000488"/>
    <s v="Sofortrechnung"/>
    <s v="eam\mustafa.oezer"/>
    <x v="1"/>
    <s v="23433"/>
    <s v="Jacob Elektronik GmbH"/>
    <x v="1"/>
    <s v="2"/>
    <s v="101030649"/>
    <x v="144"/>
    <s v="Samsung X920N Tab S10 Ultra 256GB [WiFi]"/>
    <n v="1"/>
    <n v="774.13789999999995"/>
    <n v="815"/>
    <n v="815"/>
    <n v="40.862099999999998"/>
    <n v="40.86"/>
    <n v="5.01"/>
    <s v="V0042"/>
    <x v="5"/>
    <s v="KÜB30"/>
    <s v="GRK"/>
    <s v="Geräte"/>
    <x v="5"/>
    <n v="1"/>
    <n v="774.13789999999995"/>
    <n v="815"/>
    <n v="815"/>
    <n v="40.862099999999998"/>
    <n v="40.86"/>
    <n v="5.0134969325153371E-2"/>
    <n v="1"/>
    <m/>
    <x v="0"/>
    <s v="Nein"/>
    <x v="0"/>
  </r>
  <r>
    <n v="14572297"/>
    <x v="3"/>
    <x v="0"/>
    <n v="2000489"/>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297"/>
    <x v="3"/>
    <x v="0"/>
    <n v="2000489"/>
    <s v="Sofortrechnung"/>
    <s v="eam\mustafa.oezer"/>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2852"/>
    <x v="3"/>
    <x v="0"/>
    <n v="2000490"/>
    <s v="Sofortrechnung"/>
    <s v="EAM\Erdal.Bircan"/>
    <x v="2"/>
    <s v="30087"/>
    <s v="DSW-Telekommunikation GmbH"/>
    <x v="1"/>
    <s v="1"/>
    <s v="101030457"/>
    <x v="203"/>
    <s v="Samsung A556B A55 5G 128GB"/>
    <n v="1"/>
    <n v="253.26820000000001"/>
    <n v="269"/>
    <n v="269"/>
    <n v="15.7318"/>
    <n v="15.73"/>
    <n v="5.84"/>
    <s v="V0161"/>
    <x v="7"/>
    <s v="KVAB30"/>
    <s v="FHK"/>
    <s v="Geräte"/>
    <x v="2"/>
    <n v="1"/>
    <n v="253.26820000000001"/>
    <n v="269"/>
    <n v="269"/>
    <n v="15.7318"/>
    <n v="15.73"/>
    <n v="5.8475836431226766E-2"/>
    <n v="1"/>
    <m/>
    <x v="0"/>
    <s v="Nein"/>
    <x v="0"/>
  </r>
  <r>
    <n v="14572852"/>
    <x v="3"/>
    <x v="0"/>
    <n v="2000490"/>
    <s v="Sofortrechnung"/>
    <s v="EAM\Erdal.Bircan"/>
    <x v="2"/>
    <s v="30087"/>
    <s v="DSW-Telekommunikation GmbH"/>
    <x v="1"/>
    <s v="2"/>
    <s v="100302932"/>
    <x v="187"/>
    <s v="Apple iPhone 15 Pro Max 512GB"/>
    <n v="1"/>
    <n v="1037.0621000000001"/>
    <n v="1099"/>
    <n v="1099"/>
    <n v="61.937899999999999"/>
    <n v="61.94"/>
    <n v="5.63"/>
    <s v="V0161"/>
    <x v="7"/>
    <s v="KVAB30"/>
    <s v="FHK"/>
    <s v="Geräte"/>
    <x v="2"/>
    <n v="1"/>
    <n v="1037.0621000000001"/>
    <n v="1099"/>
    <n v="1099"/>
    <n v="61.937899999999999"/>
    <n v="61.94"/>
    <n v="5.6360327570518648E-2"/>
    <n v="1"/>
    <m/>
    <x v="0"/>
    <s v="Nein"/>
    <x v="0"/>
  </r>
  <r>
    <n v="14572852"/>
    <x v="3"/>
    <x v="0"/>
    <n v="2000490"/>
    <s v="Sofortrechnung"/>
    <s v="EAM\Erdal.Bircan"/>
    <x v="2"/>
    <s v="30087"/>
    <s v="DSW-Telekommunikation GmbH"/>
    <x v="1"/>
    <s v="3"/>
    <s v="101030455"/>
    <x v="234"/>
    <s v="Samsung A356B A35 5G 128GB"/>
    <n v="2"/>
    <n v="190.3897"/>
    <n v="209"/>
    <n v="418"/>
    <n v="18.610299999999999"/>
    <n v="37.22"/>
    <n v="8.9"/>
    <s v="V0161"/>
    <x v="7"/>
    <s v="KVAB30"/>
    <s v="FHK"/>
    <s v="Geräte"/>
    <x v="2"/>
    <n v="2"/>
    <n v="190.3897"/>
    <n v="209"/>
    <n v="418"/>
    <n v="18.610299999999999"/>
    <n v="37.22"/>
    <n v="8.9043062200956938E-2"/>
    <n v="1"/>
    <m/>
    <x v="0"/>
    <s v="Nein"/>
    <x v="0"/>
  </r>
  <r>
    <n v="14572852"/>
    <x v="3"/>
    <x v="0"/>
    <n v="2000490"/>
    <s v="Sofortrechnung"/>
    <s v="EAM\Erdal.Bircan"/>
    <x v="2"/>
    <s v="30087"/>
    <s v="DSW-Telekommunikation GmbH"/>
    <x v="1"/>
    <s v="4"/>
    <s v="101030661"/>
    <x v="146"/>
    <s v="Samsung A165F A16 128GB"/>
    <n v="2"/>
    <n v="116.04640000000001"/>
    <n v="129"/>
    <n v="258"/>
    <n v="12.9536"/>
    <n v="25.91"/>
    <n v="10.039999999999999"/>
    <s v="V0161"/>
    <x v="7"/>
    <s v="KVAB30"/>
    <s v="FHK"/>
    <s v="Geräte"/>
    <x v="2"/>
    <n v="2"/>
    <n v="116.04640000000001"/>
    <n v="129"/>
    <n v="258"/>
    <n v="12.9536"/>
    <n v="25.91"/>
    <n v="0.10042635658914728"/>
    <n v="1"/>
    <m/>
    <x v="0"/>
    <s v="Nein"/>
    <x v="0"/>
  </r>
  <r>
    <n v="14572852"/>
    <x v="3"/>
    <x v="0"/>
    <n v="2000490"/>
    <s v="Sofortrechnung"/>
    <s v="EAM\Erdal.Bircan"/>
    <x v="2"/>
    <s v="30087"/>
    <s v="DSW-Telekommunikation GmbH"/>
    <x v="0"/>
    <s v="5"/>
    <s v="200140068"/>
    <x v="446"/>
    <s v="Telekom Speedport Smart 4R"/>
    <n v="4"/>
    <n v="111.51649999999999"/>
    <n v="118"/>
    <n v="472"/>
    <n v="6.4835000000000003"/>
    <n v="25.93"/>
    <n v="5.49"/>
    <s v="V0161"/>
    <x v="7"/>
    <s v="KVAB30"/>
    <s v="FHK"/>
    <s v="Zubehör"/>
    <x v="2"/>
    <n v="4"/>
    <n v="111.51649999999999"/>
    <n v="118"/>
    <n v="472"/>
    <n v="6.4835000000000003"/>
    <n v="25.93"/>
    <n v="5.4936440677966103E-2"/>
    <n v="1"/>
    <m/>
    <x v="0"/>
    <s v="Nein"/>
    <x v="0"/>
  </r>
  <r>
    <n v="14572852"/>
    <x v="3"/>
    <x v="0"/>
    <n v="2000490"/>
    <s v="Sofortrechnung"/>
    <s v="EAM\Erdal.Bircan"/>
    <x v="2"/>
    <s v="30087"/>
    <s v="DSW-Telekommunikation GmbH"/>
    <x v="0"/>
    <s v="6"/>
    <s v="202140003"/>
    <x v="416"/>
    <s v="Telekom Speedport Smart 3  R"/>
    <n v="7"/>
    <n v="52.86"/>
    <n v="60"/>
    <n v="420"/>
    <n v="7.14"/>
    <n v="49.98"/>
    <n v="11.9"/>
    <s v="V0161"/>
    <x v="7"/>
    <s v="KVAB30"/>
    <s v="FHK"/>
    <s v="Zubehör"/>
    <x v="2"/>
    <n v="7"/>
    <n v="52.86"/>
    <n v="60"/>
    <n v="420"/>
    <n v="7.14"/>
    <n v="49.98"/>
    <n v="0.11899999999999999"/>
    <n v="1"/>
    <m/>
    <x v="0"/>
    <s v="Nein"/>
    <x v="0"/>
  </r>
  <r>
    <n v="14572336"/>
    <x v="3"/>
    <x v="0"/>
    <n v="2000491"/>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336"/>
    <x v="3"/>
    <x v="0"/>
    <n v="2000491"/>
    <s v="Sofortrechnung"/>
    <s v="eam\mustafa.oezer"/>
    <x v="1"/>
    <s v="23433"/>
    <s v="Jacob Elektronik GmbH"/>
    <x v="1"/>
    <s v="2"/>
    <s v="101030649"/>
    <x v="144"/>
    <s v="Samsung X920N Tab S10 Ultra 256GB [WiFi]"/>
    <n v="1"/>
    <n v="774.13789999999995"/>
    <n v="815"/>
    <n v="815"/>
    <n v="40.862099999999998"/>
    <n v="40.86"/>
    <n v="5.01"/>
    <s v="V0042"/>
    <x v="5"/>
    <s v="KÜB30"/>
    <s v="GRK"/>
    <s v="Geräte"/>
    <x v="5"/>
    <n v="1"/>
    <n v="774.13789999999995"/>
    <n v="815"/>
    <n v="815"/>
    <n v="40.862099999999998"/>
    <n v="40.86"/>
    <n v="5.0134969325153371E-2"/>
    <n v="1"/>
    <m/>
    <x v="0"/>
    <s v="Nein"/>
    <x v="0"/>
  </r>
  <r>
    <n v="14572484"/>
    <x v="3"/>
    <x v="0"/>
    <n v="2000492"/>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484"/>
    <x v="3"/>
    <x v="0"/>
    <n v="2000492"/>
    <s v="Sofortrechnung"/>
    <s v="eam\mustafa.oezer"/>
    <x v="1"/>
    <s v="23433"/>
    <s v="Jacob Elektronik GmbH"/>
    <x v="1"/>
    <s v="2"/>
    <s v="100060669"/>
    <x v="33"/>
    <s v="Google Pixel 7a 128GB"/>
    <n v="1"/>
    <n v="227.09690000000001"/>
    <n v="239"/>
    <n v="239"/>
    <n v="11.9031"/>
    <n v="11.9"/>
    <n v="4.9800000000000004"/>
    <s v="V0042"/>
    <x v="5"/>
    <s v="KÜB30"/>
    <s v="GRK"/>
    <s v="Geräte"/>
    <x v="5"/>
    <n v="1"/>
    <n v="227.09690000000001"/>
    <n v="239"/>
    <n v="239"/>
    <n v="11.9031"/>
    <n v="11.9"/>
    <n v="4.9790794979079497E-2"/>
    <n v="1"/>
    <m/>
    <x v="0"/>
    <s v="Nein"/>
    <x v="0"/>
  </r>
  <r>
    <n v="14572544"/>
    <x v="3"/>
    <x v="0"/>
    <n v="2000493"/>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544"/>
    <x v="3"/>
    <x v="0"/>
    <n v="2000493"/>
    <s v="Sofortrechnung"/>
    <s v="eam\mustafa.oezer"/>
    <x v="1"/>
    <s v="23433"/>
    <s v="Jacob Elektronik GmbH"/>
    <x v="1"/>
    <s v="2"/>
    <s v="101030535"/>
    <x v="13"/>
    <s v="Samsung A155F A15 256GB"/>
    <n v="1"/>
    <n v="135"/>
    <n v="149"/>
    <n v="149"/>
    <n v="14"/>
    <n v="14"/>
    <n v="9.39"/>
    <s v="V0042"/>
    <x v="5"/>
    <s v="KÜB30"/>
    <s v="GRK"/>
    <s v="Geräte"/>
    <x v="5"/>
    <n v="1"/>
    <n v="135"/>
    <n v="149"/>
    <n v="149"/>
    <n v="14"/>
    <n v="14"/>
    <n v="9.3959731543624164E-2"/>
    <n v="1"/>
    <m/>
    <x v="0"/>
    <s v="Nein"/>
    <x v="0"/>
  </r>
  <r>
    <n v="14572562"/>
    <x v="3"/>
    <x v="0"/>
    <n v="2000494"/>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562"/>
    <x v="3"/>
    <x v="0"/>
    <n v="2000494"/>
    <s v="Sofortrechnung"/>
    <s v="eam\mustafa.oezer"/>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2568"/>
    <x v="3"/>
    <x v="0"/>
    <n v="2000495"/>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568"/>
    <x v="3"/>
    <x v="0"/>
    <n v="2000495"/>
    <s v="Sofortrechnung"/>
    <s v="eam\mustafa.oezer"/>
    <x v="1"/>
    <s v="23433"/>
    <s v="Jacob Elektronik GmbH"/>
    <x v="0"/>
    <s v="2"/>
    <s v="200300228"/>
    <x v="199"/>
    <s v="Aktualisierung nach Preispflege"/>
    <n v="1"/>
    <n v="260"/>
    <n v="289"/>
    <n v="289"/>
    <n v="29"/>
    <n v="29"/>
    <n v="10.029999999999999"/>
    <s v="V0042"/>
    <x v="5"/>
    <s v="KÜB30"/>
    <s v="GRK"/>
    <s v="Zubehör"/>
    <x v="5"/>
    <n v="1"/>
    <n v="260"/>
    <n v="289"/>
    <n v="289"/>
    <n v="29"/>
    <n v="29"/>
    <n v="0.10034602076124567"/>
    <n v="1"/>
    <m/>
    <x v="0"/>
    <s v="Nein"/>
    <x v="0"/>
  </r>
  <r>
    <n v="14572842"/>
    <x v="3"/>
    <x v="0"/>
    <n v="2000496"/>
    <s v="Sofortrechnung"/>
    <s v="EAM\Erdal.Bircan"/>
    <x v="2"/>
    <s v="29139"/>
    <s v="RL Communication UG (haftungsbeschränkt) &amp; Co.KG"/>
    <x v="1"/>
    <s v="1"/>
    <s v="100302952"/>
    <x v="20"/>
    <s v="Apple iPhone 15 128GB"/>
    <n v="1"/>
    <n v="605"/>
    <n v="633"/>
    <n v="633"/>
    <n v="28"/>
    <n v="28"/>
    <n v="4.42"/>
    <s v="V0162"/>
    <x v="8"/>
    <s v="KABB5"/>
    <s v="FHK"/>
    <s v="Geräte"/>
    <x v="2"/>
    <n v="1"/>
    <n v="605"/>
    <n v="633"/>
    <n v="633"/>
    <n v="28"/>
    <n v="28"/>
    <n v="4.4233807266982623E-2"/>
    <n v="1"/>
    <m/>
    <x v="0"/>
    <s v="Nein"/>
    <x v="0"/>
  </r>
  <r>
    <n v="14572633"/>
    <x v="3"/>
    <x v="0"/>
    <n v="2000497"/>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633"/>
    <x v="3"/>
    <x v="0"/>
    <n v="2000497"/>
    <s v="Sofortrechnung"/>
    <s v="eam\mustafa.oezer"/>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2659"/>
    <x v="3"/>
    <x v="0"/>
    <n v="2000498"/>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659"/>
    <x v="3"/>
    <x v="0"/>
    <n v="2000498"/>
    <s v="Sofortrechnung"/>
    <s v="eam\mustafa.oezer"/>
    <x v="1"/>
    <s v="23433"/>
    <s v="Jacob Elektronik GmbH"/>
    <x v="1"/>
    <s v="2"/>
    <s v="100060692"/>
    <x v="271"/>
    <s v="Google Pixel 9 Pro 256GB"/>
    <n v="1"/>
    <n v="829.95"/>
    <n v="829"/>
    <n v="829"/>
    <n v="-0.95"/>
    <n v="-0.95"/>
    <n v="-0.11"/>
    <s v="V0042"/>
    <x v="5"/>
    <s v="KÜB30"/>
    <s v="GRK"/>
    <s v="Geräte"/>
    <x v="5"/>
    <n v="1"/>
    <n v="829.95"/>
    <n v="829"/>
    <n v="829"/>
    <n v="-0.95"/>
    <n v="-0.95"/>
    <n v="-1.1459589867310012E-3"/>
    <n v="1"/>
    <m/>
    <x v="0"/>
    <s v="Nein"/>
    <x v="1"/>
  </r>
  <r>
    <n v="14572660"/>
    <x v="3"/>
    <x v="0"/>
    <n v="2000499"/>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660"/>
    <x v="3"/>
    <x v="0"/>
    <n v="2000499"/>
    <s v="Sofortrechnung"/>
    <s v="eam\mustafa.oezer"/>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2232"/>
    <x v="3"/>
    <x v="0"/>
    <n v="2000500"/>
    <s v="Sofortrechnung"/>
    <s v="EAM\Erdal.Bircan"/>
    <x v="2"/>
    <s v="26240"/>
    <s v="Lau GmbH &amp; Co AV Markt KG"/>
    <x v="1"/>
    <s v="1"/>
    <s v="101030458"/>
    <x v="218"/>
    <s v="Samsung A556B A55 5G 256GB"/>
    <n v="1"/>
    <n v="291.64530000000002"/>
    <n v="309"/>
    <n v="309"/>
    <n v="17.354700000000001"/>
    <n v="17.350000000000001"/>
    <n v="5.61"/>
    <s v="V0163"/>
    <x v="11"/>
    <s v="KABB0"/>
    <s v="FHK"/>
    <s v="Geräte"/>
    <x v="2"/>
    <n v="1"/>
    <n v="291.64530000000002"/>
    <n v="309"/>
    <n v="309"/>
    <n v="17.354700000000001"/>
    <n v="17.350000000000001"/>
    <n v="5.6148867313915864E-2"/>
    <n v="1"/>
    <m/>
    <x v="0"/>
    <s v="Nein"/>
    <x v="0"/>
  </r>
  <r>
    <n v="14572663"/>
    <x v="3"/>
    <x v="0"/>
    <n v="2000501"/>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663"/>
    <x v="3"/>
    <x v="0"/>
    <n v="2000501"/>
    <s v="Sofortrechnung"/>
    <s v="eam\mustafa.oezer"/>
    <x v="1"/>
    <s v="23433"/>
    <s v="Jacob Elektronik GmbH"/>
    <x v="1"/>
    <s v="2"/>
    <s v="101030582"/>
    <x v="181"/>
    <s v="Samsung P620N Tab S6 lite 128GB [WiFi]"/>
    <n v="1"/>
    <n v="181"/>
    <n v="192"/>
    <n v="192"/>
    <n v="11"/>
    <n v="11"/>
    <n v="5.72"/>
    <s v="V0042"/>
    <x v="5"/>
    <s v="KÜB30"/>
    <s v="GRK"/>
    <s v="Geräte"/>
    <x v="5"/>
    <n v="1"/>
    <n v="181"/>
    <n v="192"/>
    <n v="192"/>
    <n v="11"/>
    <n v="11"/>
    <n v="5.7291666666666664E-2"/>
    <n v="1"/>
    <m/>
    <x v="0"/>
    <s v="Nein"/>
    <x v="0"/>
  </r>
  <r>
    <n v="14572755"/>
    <x v="3"/>
    <x v="0"/>
    <n v="2000502"/>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755"/>
    <x v="3"/>
    <x v="0"/>
    <n v="2000502"/>
    <s v="Sofortrechnung"/>
    <s v="eam\mustafa.oezer"/>
    <x v="1"/>
    <s v="23433"/>
    <s v="Jacob Elektronik GmbH"/>
    <x v="1"/>
    <s v="2"/>
    <s v="101030602"/>
    <x v="174"/>
    <s v="Samsung X826B Tab S10+ 5G 256GB"/>
    <n v="1"/>
    <n v="828"/>
    <n v="845"/>
    <n v="845"/>
    <n v="17"/>
    <n v="17"/>
    <n v="2.0099999999999998"/>
    <s v="V0042"/>
    <x v="5"/>
    <s v="KÜB30"/>
    <s v="GRK"/>
    <s v="Geräte"/>
    <x v="5"/>
    <n v="1"/>
    <n v="828"/>
    <n v="845"/>
    <n v="845"/>
    <n v="17"/>
    <n v="17"/>
    <n v="2.0118343195266272E-2"/>
    <n v="1"/>
    <m/>
    <x v="0"/>
    <s v="Nein"/>
    <x v="0"/>
  </r>
  <r>
    <n v="14572828"/>
    <x v="3"/>
    <x v="0"/>
    <n v="2000503"/>
    <s v="Sofortrechnung"/>
    <s v="eam\bekir.ahmed"/>
    <x v="0"/>
    <s v="24626"/>
    <s v="MobielWerkt B.V."/>
    <x v="1"/>
    <s v="1"/>
    <s v="101030480"/>
    <x v="37"/>
    <s v="Samsung A356B A35 5G 128GB"/>
    <n v="30"/>
    <n v="188.4658"/>
    <n v="197"/>
    <n v="5910"/>
    <n v="8.5342000000000002"/>
    <n v="256.02999999999997"/>
    <n v="4.33"/>
    <s v="V0164"/>
    <x v="4"/>
    <s v="KPUD"/>
    <s v="EXP"/>
    <s v="Geräte"/>
    <x v="4"/>
    <n v="30"/>
    <n v="188.4658"/>
    <n v="197"/>
    <n v="5910"/>
    <n v="8.5342000000000002"/>
    <n v="256.02999999999997"/>
    <n v="4.332148900169204E-2"/>
    <n v="1"/>
    <m/>
    <x v="0"/>
    <s v="Nein"/>
    <x v="0"/>
  </r>
  <r>
    <n v="14572828"/>
    <x v="3"/>
    <x v="0"/>
    <n v="2000503"/>
    <s v="Sofortrechnung"/>
    <s v="eam\bekir.ahmed"/>
    <x v="0"/>
    <s v="24626"/>
    <s v="MobielWerkt B.V."/>
    <x v="1"/>
    <s v="2"/>
    <s v="101030465"/>
    <x v="17"/>
    <s v="Samsung A356B A35 5G 256GB"/>
    <n v="20"/>
    <n v="220"/>
    <n v="235"/>
    <n v="4700"/>
    <n v="15"/>
    <n v="300"/>
    <n v="6.38"/>
    <s v="V0164"/>
    <x v="4"/>
    <s v="KPUD"/>
    <s v="EXP"/>
    <s v="Geräte"/>
    <x v="4"/>
    <n v="20"/>
    <n v="220"/>
    <n v="235"/>
    <n v="4700"/>
    <n v="15"/>
    <n v="300"/>
    <n v="6.3829787234042548E-2"/>
    <n v="1"/>
    <m/>
    <x v="0"/>
    <s v="Nein"/>
    <x v="0"/>
  </r>
  <r>
    <n v="14572828"/>
    <x v="3"/>
    <x v="0"/>
    <n v="2000503"/>
    <s v="Sofortrechnung"/>
    <s v="eam\bekir.ahmed"/>
    <x v="0"/>
    <s v="24626"/>
    <s v="MobielWerkt B.V."/>
    <x v="1"/>
    <s v="3"/>
    <s v="101030492"/>
    <x v="138"/>
    <s v="Samsung A356B A35 5G 256GB"/>
    <n v="50"/>
    <n v="228.69569999999999"/>
    <n v="235"/>
    <n v="11750"/>
    <n v="6.3042999999999996"/>
    <n v="315.20999999999998"/>
    <n v="2.68"/>
    <s v="V0164"/>
    <x v="4"/>
    <s v="KPUD"/>
    <s v="EXP"/>
    <s v="Geräte"/>
    <x v="4"/>
    <n v="50"/>
    <n v="228.69569999999999"/>
    <n v="235"/>
    <n v="11750"/>
    <n v="6.3042999999999996"/>
    <n v="315.20999999999998"/>
    <n v="2.6826382978723404E-2"/>
    <n v="1"/>
    <m/>
    <x v="0"/>
    <s v="Nein"/>
    <x v="0"/>
  </r>
  <r>
    <n v="14572828"/>
    <x v="3"/>
    <x v="0"/>
    <n v="2000503"/>
    <s v="Sofortrechnung"/>
    <s v="eam\bekir.ahmed"/>
    <x v="0"/>
    <s v="24626"/>
    <s v="MobielWerkt B.V."/>
    <x v="1"/>
    <s v="4"/>
    <s v="101030357"/>
    <x v="341"/>
    <s v="Samsung A057G A05s 64GB"/>
    <n v="20"/>
    <n v="80.004400000000004"/>
    <n v="88"/>
    <n v="1760"/>
    <n v="7.9955999999999996"/>
    <n v="159.91"/>
    <n v="9.08"/>
    <s v="V0164"/>
    <x v="4"/>
    <s v="KPUD"/>
    <s v="EXP"/>
    <s v="Geräte"/>
    <x v="4"/>
    <n v="20"/>
    <n v="80.004400000000004"/>
    <n v="88"/>
    <n v="1760"/>
    <n v="7.9955999999999996"/>
    <n v="159.91"/>
    <n v="9.0857954545454547E-2"/>
    <n v="1"/>
    <m/>
    <x v="0"/>
    <s v="Nein"/>
    <x v="0"/>
  </r>
  <r>
    <n v="14572828"/>
    <x v="3"/>
    <x v="0"/>
    <n v="2000503"/>
    <s v="Sofortrechnung"/>
    <s v="eam\bekir.ahmed"/>
    <x v="0"/>
    <s v="24626"/>
    <s v="MobielWerkt B.V."/>
    <x v="1"/>
    <s v="5"/>
    <s v="101030390"/>
    <x v="348"/>
    <s v="Samsung S926B S24+ 5G 512GB"/>
    <n v="50"/>
    <n v="690"/>
    <n v="735"/>
    <n v="36750"/>
    <n v="45"/>
    <n v="2250"/>
    <n v="6.12"/>
    <s v="V0164"/>
    <x v="4"/>
    <s v="KPUD"/>
    <s v="EXP"/>
    <s v="Geräte"/>
    <x v="4"/>
    <n v="50"/>
    <n v="690"/>
    <n v="735"/>
    <n v="36750"/>
    <n v="45"/>
    <n v="2250"/>
    <n v="6.1224489795918366E-2"/>
    <n v="1"/>
    <m/>
    <x v="0"/>
    <s v="Nein"/>
    <x v="0"/>
  </r>
  <r>
    <n v="14572828"/>
    <x v="3"/>
    <x v="0"/>
    <n v="2000503"/>
    <s v="Sofortrechnung"/>
    <s v="eam\bekir.ahmed"/>
    <x v="0"/>
    <s v="24626"/>
    <s v="MobielWerkt B.V."/>
    <x v="1"/>
    <s v="6"/>
    <s v="101690236"/>
    <x v="123"/>
    <s v="Xiaomi Redmi Note 13 Pro+ 5G 8GB/256GB"/>
    <n v="10"/>
    <n v="233.6053"/>
    <n v="243"/>
    <n v="2430"/>
    <n v="9.3947000000000003"/>
    <n v="93.95"/>
    <n v="3.86"/>
    <s v="V0164"/>
    <x v="4"/>
    <s v="KPUD"/>
    <s v="EXP"/>
    <s v="Geräte"/>
    <x v="4"/>
    <n v="10"/>
    <n v="233.6053"/>
    <n v="243"/>
    <n v="2430"/>
    <n v="9.3947000000000003"/>
    <n v="93.95"/>
    <n v="3.8662551440329221E-2"/>
    <n v="1"/>
    <m/>
    <x v="0"/>
    <s v="Nein"/>
    <x v="0"/>
  </r>
  <r>
    <n v="14572828"/>
    <x v="3"/>
    <x v="0"/>
    <n v="2000503"/>
    <s v="Sofortrechnung"/>
    <s v="eam\bekir.ahmed"/>
    <x v="0"/>
    <s v="24626"/>
    <s v="MobielWerkt B.V."/>
    <x v="1"/>
    <s v="7"/>
    <s v="101300149"/>
    <x v="394"/>
    <s v="Apple iPhone 15 Pro 128GB"/>
    <n v="7"/>
    <n v="818"/>
    <n v="859"/>
    <n v="6013"/>
    <n v="41"/>
    <n v="287"/>
    <n v="4.7699999999999996"/>
    <s v="V0164"/>
    <x v="4"/>
    <s v="KPUD"/>
    <s v="EXP"/>
    <s v="Geräte"/>
    <x v="4"/>
    <n v="7"/>
    <n v="818"/>
    <n v="859"/>
    <n v="6013"/>
    <n v="41"/>
    <n v="287"/>
    <n v="4.7729918509895226E-2"/>
    <n v="1"/>
    <m/>
    <x v="0"/>
    <s v="Nein"/>
    <x v="0"/>
  </r>
  <r>
    <n v="14572828"/>
    <x v="3"/>
    <x v="0"/>
    <n v="2000503"/>
    <s v="Sofortrechnung"/>
    <s v="eam\bekir.ahmed"/>
    <x v="0"/>
    <s v="24626"/>
    <s v="MobielWerkt B.V."/>
    <x v="1"/>
    <s v="8"/>
    <s v="100302979"/>
    <x v="169"/>
    <s v="Apple iPad Air 13 M2 128GB [WiFi]"/>
    <n v="30"/>
    <n v="685"/>
    <n v="709"/>
    <n v="21270"/>
    <n v="24"/>
    <n v="720"/>
    <n v="3.38"/>
    <s v="V0164"/>
    <x v="4"/>
    <s v="KPUD"/>
    <s v="EXP"/>
    <s v="Geräte"/>
    <x v="4"/>
    <n v="30"/>
    <n v="685"/>
    <n v="709"/>
    <n v="21270"/>
    <n v="24"/>
    <n v="720"/>
    <n v="3.3850493653032443E-2"/>
    <n v="1"/>
    <m/>
    <x v="0"/>
    <s v="Nein"/>
    <x v="0"/>
  </r>
  <r>
    <n v="14572767"/>
    <x v="3"/>
    <x v="0"/>
    <n v="2000504"/>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767"/>
    <x v="3"/>
    <x v="0"/>
    <n v="2000504"/>
    <s v="Sofortrechnung"/>
    <s v="eam\mustafa.oezer"/>
    <x v="1"/>
    <s v="23433"/>
    <s v="Jacob Elektronik GmbH"/>
    <x v="1"/>
    <s v="2"/>
    <s v="101310031"/>
    <x v="381"/>
    <s v="Honor 200 Pro 512GB"/>
    <n v="1"/>
    <n v="362"/>
    <n v="385"/>
    <n v="385"/>
    <n v="23"/>
    <n v="23"/>
    <n v="5.97"/>
    <s v="V0042"/>
    <x v="5"/>
    <s v="KÜB30"/>
    <s v="GRK"/>
    <s v="Geräte"/>
    <x v="5"/>
    <n v="1"/>
    <n v="362"/>
    <n v="385"/>
    <n v="385"/>
    <n v="23"/>
    <n v="23"/>
    <n v="5.9740259740259739E-2"/>
    <n v="1"/>
    <m/>
    <x v="0"/>
    <s v="Nein"/>
    <x v="0"/>
  </r>
  <r>
    <n v="14572864"/>
    <x v="3"/>
    <x v="0"/>
    <n v="2000505"/>
    <s v="Sofortrechnung"/>
    <s v="eam\bekir.ahmed"/>
    <x v="0"/>
    <s v="24626"/>
    <s v="MobielWerkt B.V."/>
    <x v="0"/>
    <s v="1"/>
    <s v="200370037"/>
    <x v="139"/>
    <s v="Huawei Watch GT3 Pro 46mm (Odin B19S)"/>
    <n v="10"/>
    <n v="164.98"/>
    <n v="169"/>
    <n v="1690"/>
    <n v="4.0199999999999996"/>
    <n v="40.200000000000003"/>
    <n v="2.37"/>
    <s v="V0164"/>
    <x v="4"/>
    <s v="KPUD"/>
    <s v="EXP"/>
    <s v="Zubehör"/>
    <x v="4"/>
    <n v="10"/>
    <n v="164.98"/>
    <n v="169"/>
    <n v="1690"/>
    <n v="4.0199999999999996"/>
    <n v="40.200000000000003"/>
    <n v="2.3786982248520713E-2"/>
    <n v="1"/>
    <m/>
    <x v="0"/>
    <s v="Nein"/>
    <x v="0"/>
  </r>
  <r>
    <n v="14572858"/>
    <x v="3"/>
    <x v="0"/>
    <n v="2000506"/>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858"/>
    <x v="3"/>
    <x v="0"/>
    <n v="2000506"/>
    <s v="Sofortrechnung"/>
    <s v="eam\mustafa.oezer"/>
    <x v="1"/>
    <s v="23433"/>
    <s v="Jacob Elektronik GmbH"/>
    <x v="1"/>
    <s v="2"/>
    <s v="100060692"/>
    <x v="271"/>
    <s v="Google Pixel 9 Pro 256GB"/>
    <n v="1"/>
    <n v="829.95"/>
    <n v="819"/>
    <n v="819"/>
    <n v="-10.95"/>
    <n v="-10.95"/>
    <n v="-1.33"/>
    <s v="V0042"/>
    <x v="5"/>
    <s v="KÜB30"/>
    <s v="GRK"/>
    <s v="Geräte"/>
    <x v="5"/>
    <n v="1"/>
    <n v="829.95"/>
    <n v="819"/>
    <n v="819"/>
    <n v="-10.95"/>
    <n v="-10.95"/>
    <n v="-1.3369963369963369E-2"/>
    <n v="1"/>
    <m/>
    <x v="0"/>
    <s v="Nein"/>
    <x v="1"/>
  </r>
  <r>
    <n v="14572843"/>
    <x v="3"/>
    <x v="0"/>
    <n v="2000507"/>
    <s v="Sofortrechnung"/>
    <s v="EAM\Erdal.Bircan"/>
    <x v="2"/>
    <s v="27024"/>
    <s v="Euronics Schmidtke"/>
    <x v="1"/>
    <s v="1"/>
    <s v="101030353"/>
    <x v="38"/>
    <s v="Samsung A256B A25 5G 128GB"/>
    <n v="3"/>
    <n v="164.98509999999999"/>
    <n v="179"/>
    <n v="537"/>
    <n v="14.014900000000001"/>
    <n v="42.04"/>
    <n v="7.82"/>
    <s v="V0162"/>
    <x v="8"/>
    <s v="KABB5"/>
    <s v="FHK"/>
    <s v="Geräte"/>
    <x v="2"/>
    <n v="3"/>
    <n v="164.98509999999999"/>
    <n v="179"/>
    <n v="537"/>
    <n v="14.014900000000001"/>
    <n v="42.04"/>
    <n v="7.828677839851024E-2"/>
    <n v="1"/>
    <m/>
    <x v="0"/>
    <s v="Nein"/>
    <x v="0"/>
  </r>
  <r>
    <n v="14572843"/>
    <x v="3"/>
    <x v="0"/>
    <n v="2000507"/>
    <s v="Sofortrechnung"/>
    <s v="EAM\Erdal.Bircan"/>
    <x v="2"/>
    <s v="27024"/>
    <s v="Euronics Schmidtke"/>
    <x v="1"/>
    <s v="2"/>
    <s v="100302478"/>
    <x v="79"/>
    <s v="Apple iPhone 13 128GB"/>
    <n v="2"/>
    <n v="417.46170000000001"/>
    <n v="428"/>
    <n v="856"/>
    <n v="10.5383"/>
    <n v="21.08"/>
    <n v="2.46"/>
    <s v="V0162"/>
    <x v="8"/>
    <s v="KABB5"/>
    <s v="FHK"/>
    <s v="Geräte"/>
    <x v="2"/>
    <n v="2"/>
    <n v="417.46170000000001"/>
    <n v="428"/>
    <n v="856"/>
    <n v="10.5383"/>
    <n v="21.08"/>
    <n v="2.4626168224299062E-2"/>
    <n v="1"/>
    <m/>
    <x v="0"/>
    <s v="Nein"/>
    <x v="0"/>
  </r>
  <r>
    <n v="14572843"/>
    <x v="3"/>
    <x v="0"/>
    <n v="2000507"/>
    <s v="Sofortrechnung"/>
    <s v="EAM\Erdal.Bircan"/>
    <x v="2"/>
    <s v="27024"/>
    <s v="Euronics Schmidtke"/>
    <x v="1"/>
    <s v="3"/>
    <s v="101030455"/>
    <x v="234"/>
    <s v="Samsung A356B A35 5G 128GB"/>
    <n v="3"/>
    <n v="190.3897"/>
    <n v="209"/>
    <n v="627"/>
    <n v="18.610299999999999"/>
    <n v="55.83"/>
    <n v="8.9"/>
    <s v="V0162"/>
    <x v="8"/>
    <s v="KABB5"/>
    <s v="FHK"/>
    <s v="Geräte"/>
    <x v="2"/>
    <n v="3"/>
    <n v="190.3897"/>
    <n v="209"/>
    <n v="627"/>
    <n v="18.610299999999999"/>
    <n v="55.83"/>
    <n v="8.9043062200956938E-2"/>
    <n v="1"/>
    <m/>
    <x v="0"/>
    <s v="Nein"/>
    <x v="0"/>
  </r>
  <r>
    <n v="14572843"/>
    <x v="3"/>
    <x v="0"/>
    <n v="2000507"/>
    <s v="Sofortrechnung"/>
    <s v="EAM\Erdal.Bircan"/>
    <x v="2"/>
    <s v="27024"/>
    <s v="Euronics Schmidtke"/>
    <x v="1"/>
    <s v="4"/>
    <s v="101030661"/>
    <x v="146"/>
    <s v="Samsung A165F A16 128GB"/>
    <n v="3"/>
    <n v="116.04640000000001"/>
    <n v="129"/>
    <n v="387"/>
    <n v="12.9536"/>
    <n v="38.86"/>
    <n v="10.039999999999999"/>
    <s v="V0162"/>
    <x v="8"/>
    <s v="KABB5"/>
    <s v="FHK"/>
    <s v="Geräte"/>
    <x v="2"/>
    <n v="3"/>
    <n v="116.04640000000001"/>
    <n v="129"/>
    <n v="387"/>
    <n v="12.9536"/>
    <n v="38.86"/>
    <n v="0.10041343669250646"/>
    <n v="1"/>
    <m/>
    <x v="0"/>
    <s v="Nein"/>
    <x v="0"/>
  </r>
  <r>
    <n v="14572859"/>
    <x v="3"/>
    <x v="0"/>
    <n v="2000508"/>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2859"/>
    <x v="3"/>
    <x v="0"/>
    <n v="2000508"/>
    <s v="Sofortrechnung"/>
    <s v="eam\mustafa.oezer"/>
    <x v="1"/>
    <s v="23433"/>
    <s v="Jacob Elektronik GmbH"/>
    <x v="1"/>
    <s v="2"/>
    <s v="101030664"/>
    <x v="31"/>
    <s v="Samsung X920N Tab S10 Ultra 512GB [WiFi]"/>
    <n v="1"/>
    <n v="814"/>
    <n v="865"/>
    <n v="865"/>
    <n v="51"/>
    <n v="51"/>
    <n v="5.89"/>
    <s v="V0042"/>
    <x v="5"/>
    <s v="KÜB30"/>
    <s v="GRK"/>
    <s v="Geräte"/>
    <x v="5"/>
    <n v="1"/>
    <n v="814"/>
    <n v="865"/>
    <n v="865"/>
    <n v="51"/>
    <n v="51"/>
    <n v="5.8959537572254334E-2"/>
    <n v="1"/>
    <m/>
    <x v="0"/>
    <s v="Nein"/>
    <x v="0"/>
  </r>
  <r>
    <n v="14572841"/>
    <x v="3"/>
    <x v="0"/>
    <n v="2000509"/>
    <s v="Sofortrechnung"/>
    <s v="EAM\Erdal.Bircan"/>
    <x v="2"/>
    <s v="30362"/>
    <s v="Ashop Bad Homburg"/>
    <x v="0"/>
    <s v="1"/>
    <s v="200300403"/>
    <x v="447"/>
    <s v="nach Aufnahme in Preisliste pflegen"/>
    <n v="1"/>
    <n v="740"/>
    <n v="765"/>
    <n v="765"/>
    <n v="25"/>
    <n v="25"/>
    <n v="3.26"/>
    <s v="V0163"/>
    <x v="11"/>
    <s v="KVAB30"/>
    <s v="FHK"/>
    <s v="Zubehör"/>
    <x v="2"/>
    <n v="1"/>
    <n v="740"/>
    <n v="765"/>
    <n v="765"/>
    <n v="25"/>
    <n v="25"/>
    <n v="3.2679738562091505E-2"/>
    <n v="1"/>
    <m/>
    <x v="0"/>
    <s v="Nein"/>
    <x v="0"/>
  </r>
  <r>
    <n v="14572714"/>
    <x v="3"/>
    <x v="0"/>
    <n v="2000510"/>
    <s v="Sofortrechnung"/>
    <s v="EAM\Erdal.Bircan"/>
    <x v="1"/>
    <s v="25907"/>
    <s v="Red Tech GmbH"/>
    <x v="1"/>
    <s v="1"/>
    <s v="101030582"/>
    <x v="181"/>
    <s v="Samsung P620N Tab S6 lite 128GB [WiFi]"/>
    <n v="1"/>
    <n v="181"/>
    <n v="192"/>
    <n v="192"/>
    <n v="11"/>
    <n v="11"/>
    <n v="5.72"/>
    <s v="V0012"/>
    <x v="1"/>
    <s v="KABB0"/>
    <s v="GRK"/>
    <s v="Geräte"/>
    <x v="1"/>
    <n v="1"/>
    <n v="181"/>
    <n v="192"/>
    <n v="192"/>
    <n v="11"/>
    <n v="11"/>
    <n v="5.7291666666666664E-2"/>
    <n v="1"/>
    <m/>
    <x v="0"/>
    <s v="Nein"/>
    <x v="0"/>
  </r>
  <r>
    <n v="14572714"/>
    <x v="3"/>
    <x v="0"/>
    <n v="2000510"/>
    <s v="Sofortrechnung"/>
    <s v="EAM\Erdal.Bircan"/>
    <x v="1"/>
    <s v="25907"/>
    <s v="Red Tech GmbH"/>
    <x v="1"/>
    <s v="2"/>
    <s v="101030483"/>
    <x v="228"/>
    <s v="Samsung A057G A05s 128GB"/>
    <n v="2"/>
    <n v="90.364699999999999"/>
    <n v="102"/>
    <n v="204"/>
    <n v="11.635300000000001"/>
    <n v="23.27"/>
    <n v="11.4"/>
    <s v="V0012"/>
    <x v="1"/>
    <s v="KABB0"/>
    <s v="GRK"/>
    <s v="Geräte"/>
    <x v="1"/>
    <n v="2"/>
    <n v="90.364699999999999"/>
    <n v="102"/>
    <n v="204"/>
    <n v="11.635300000000001"/>
    <n v="23.27"/>
    <n v="0.11406862745098038"/>
    <n v="1"/>
    <m/>
    <x v="0"/>
    <s v="Nein"/>
    <x v="0"/>
  </r>
  <r>
    <n v="14572714"/>
    <x v="3"/>
    <x v="0"/>
    <n v="2000510"/>
    <s v="Sofortrechnung"/>
    <s v="EAM\Erdal.Bircan"/>
    <x v="1"/>
    <s v="25907"/>
    <s v="Red Tech GmbH"/>
    <x v="1"/>
    <s v="3"/>
    <s v="101030214"/>
    <x v="259"/>
    <s v="Samsung S916B S23+ 5G 256GB"/>
    <n v="1"/>
    <n v="548.09519999999998"/>
    <n v="596"/>
    <n v="596"/>
    <n v="47.904800000000002"/>
    <n v="47.9"/>
    <n v="8.0299999999999994"/>
    <s v="V0012"/>
    <x v="1"/>
    <s v="KABB0"/>
    <s v="GRK"/>
    <s v="Geräte"/>
    <x v="1"/>
    <n v="1"/>
    <n v="548.09519999999998"/>
    <n v="596"/>
    <n v="596"/>
    <n v="47.904800000000002"/>
    <n v="47.9"/>
    <n v="8.0369127516778521E-2"/>
    <n v="1"/>
    <m/>
    <x v="0"/>
    <s v="Nein"/>
    <x v="0"/>
  </r>
  <r>
    <n v="14572714"/>
    <x v="3"/>
    <x v="0"/>
    <n v="2000510"/>
    <s v="Sofortrechnung"/>
    <s v="EAM\Erdal.Bircan"/>
    <x v="1"/>
    <s v="25907"/>
    <s v="Red Tech GmbH"/>
    <x v="1"/>
    <s v="4"/>
    <s v="101690262"/>
    <x v="290"/>
    <s v="Xiaomi Redmi Note 13 Pro 8GB/256GB"/>
    <n v="1"/>
    <n v="157"/>
    <n v="166"/>
    <n v="166"/>
    <n v="9"/>
    <n v="9"/>
    <n v="5.42"/>
    <s v="V0012"/>
    <x v="1"/>
    <s v="KABB0"/>
    <s v="GRK"/>
    <s v="Geräte"/>
    <x v="1"/>
    <n v="1"/>
    <n v="157"/>
    <n v="166"/>
    <n v="166"/>
    <n v="9"/>
    <n v="9"/>
    <n v="5.4216867469879519E-2"/>
    <n v="1"/>
    <m/>
    <x v="0"/>
    <s v="Nein"/>
    <x v="0"/>
  </r>
  <r>
    <n v="14572714"/>
    <x v="3"/>
    <x v="0"/>
    <n v="2000510"/>
    <s v="Sofortrechnung"/>
    <s v="EAM\Erdal.Bircan"/>
    <x v="1"/>
    <s v="25907"/>
    <s v="Red Tech GmbH"/>
    <x v="1"/>
    <s v="5"/>
    <s v="101030355"/>
    <x v="57"/>
    <s v="Samsung A256B A25 5G 256GB"/>
    <n v="1"/>
    <n v="189"/>
    <n v="197"/>
    <n v="197"/>
    <n v="8"/>
    <n v="8"/>
    <n v="4.0599999999999996"/>
    <s v="V0012"/>
    <x v="1"/>
    <s v="KABB0"/>
    <s v="GRK"/>
    <s v="Geräte"/>
    <x v="1"/>
    <n v="1"/>
    <n v="189"/>
    <n v="197"/>
    <n v="197"/>
    <n v="8"/>
    <n v="8"/>
    <n v="4.060913705583756E-2"/>
    <n v="1"/>
    <m/>
    <x v="0"/>
    <s v="Nein"/>
    <x v="0"/>
  </r>
  <r>
    <n v="14572714"/>
    <x v="3"/>
    <x v="0"/>
    <n v="2000510"/>
    <s v="Sofortrechnung"/>
    <s v="EAM\Erdal.Bircan"/>
    <x v="1"/>
    <s v="25907"/>
    <s v="Red Tech GmbH"/>
    <x v="1"/>
    <s v="6"/>
    <s v="100690589"/>
    <x v="317"/>
    <s v="Xiaomi Redmi Note 13 5G 6GB/128GB"/>
    <n v="5"/>
    <n v="134"/>
    <n v="149"/>
    <n v="745"/>
    <n v="15"/>
    <n v="75"/>
    <n v="10.06"/>
    <s v="V0012"/>
    <x v="1"/>
    <s v="KABB0"/>
    <s v="GRK"/>
    <s v="Geräte"/>
    <x v="1"/>
    <n v="5"/>
    <n v="134"/>
    <n v="149"/>
    <n v="745"/>
    <n v="15"/>
    <n v="75"/>
    <n v="0.10067114093959731"/>
    <n v="1"/>
    <m/>
    <x v="0"/>
    <s v="Nein"/>
    <x v="0"/>
  </r>
  <r>
    <n v="14569671"/>
    <x v="3"/>
    <x v="0"/>
    <n v="2000511"/>
    <s v="Sofortrechnung"/>
    <s v="EAM\Erdal.Bircan"/>
    <x v="0"/>
    <s v="30762"/>
    <s v="EL Shaddai Mobile SAS"/>
    <x v="3"/>
    <s v="1"/>
    <s v="900010011"/>
    <x v="36"/>
    <s v="Sonstiges"/>
    <n v="1"/>
    <n v="0"/>
    <n v="29"/>
    <n v="29"/>
    <n v="29"/>
    <n v="29"/>
    <m/>
    <s v="V0027"/>
    <x v="9"/>
    <s v="VKASSE"/>
    <s v="EXP"/>
    <s v="Sonstige"/>
    <x v="7"/>
    <n v="1"/>
    <n v="0"/>
    <n v="29"/>
    <n v="29"/>
    <n v="29"/>
    <n v="29"/>
    <n v="1"/>
    <n v="1"/>
    <m/>
    <x v="2"/>
    <s v="Ja"/>
    <x v="0"/>
  </r>
  <r>
    <n v="14569671"/>
    <x v="3"/>
    <x v="0"/>
    <n v="2000511"/>
    <s v="Sofortrechnung"/>
    <s v="EAM\Erdal.Bircan"/>
    <x v="0"/>
    <s v="30762"/>
    <s v="EL Shaddai Mobile SAS"/>
    <x v="1"/>
    <s v="2"/>
    <s v="101050022"/>
    <x v="347"/>
    <s v="Motorola Moto G34 5G 8GB/128GB"/>
    <n v="17"/>
    <n v="88"/>
    <n v="99"/>
    <n v="1683"/>
    <n v="11"/>
    <n v="187"/>
    <n v="11.11"/>
    <s v="V0027"/>
    <x v="9"/>
    <s v="VKASSE"/>
    <s v="EXP"/>
    <s v="Geräte"/>
    <x v="7"/>
    <n v="17"/>
    <n v="88"/>
    <n v="99"/>
    <n v="1683"/>
    <n v="11"/>
    <n v="187"/>
    <n v="0.1111111111111111"/>
    <n v="1"/>
    <m/>
    <x v="0"/>
    <s v="Nein"/>
    <x v="0"/>
  </r>
  <r>
    <n v="14572865"/>
    <x v="3"/>
    <x v="0"/>
    <n v="2000512"/>
    <s v="Sofortrechnung"/>
    <s v="eam\mustafa.oezer"/>
    <x v="1"/>
    <s v="20193"/>
    <s v="Michael Telecom AG"/>
    <x v="1"/>
    <s v="1"/>
    <s v="100690669"/>
    <x v="367"/>
    <s v="Xiaomi Redmi 14C 4GB/128GB"/>
    <n v="100"/>
    <n v="77.5"/>
    <n v="79.5"/>
    <n v="7950"/>
    <n v="2"/>
    <n v="200"/>
    <n v="2.5099999999999998"/>
    <s v="V0012"/>
    <x v="1"/>
    <m/>
    <s v="GRK"/>
    <s v="Geräte"/>
    <x v="1"/>
    <n v="100"/>
    <n v="77.5"/>
    <n v="79.5"/>
    <n v="7950"/>
    <n v="2"/>
    <n v="200"/>
    <n v="2.5157232704402517E-2"/>
    <n v="1"/>
    <m/>
    <x v="0"/>
    <s v="Nein"/>
    <x v="0"/>
  </r>
  <r>
    <n v="14572692"/>
    <x v="3"/>
    <x v="0"/>
    <n v="2000513"/>
    <s v="Sofortrechnung"/>
    <s v="eam\mustafa.oezer"/>
    <x v="1"/>
    <s v="30710"/>
    <s v="starmobile GmbH"/>
    <x v="1"/>
    <s v="1"/>
    <s v="100303126"/>
    <x v="333"/>
    <s v="Apple iPhone 16 Pro 256GB"/>
    <n v="5"/>
    <n v="994"/>
    <n v="995"/>
    <n v="4975"/>
    <n v="1"/>
    <n v="5"/>
    <n v="0.1"/>
    <s v="V0003"/>
    <x v="14"/>
    <s v="KVAB30"/>
    <s v="GRK"/>
    <s v="Geräte"/>
    <x v="9"/>
    <n v="5"/>
    <n v="994"/>
    <n v="995"/>
    <n v="4975"/>
    <n v="1"/>
    <n v="5"/>
    <n v="1.0050251256281408E-3"/>
    <n v="1"/>
    <m/>
    <x v="0"/>
    <s v="Nein"/>
    <x v="0"/>
  </r>
  <r>
    <n v="14572692"/>
    <x v="3"/>
    <x v="0"/>
    <n v="2000513"/>
    <s v="Sofortrechnung"/>
    <s v="eam\mustafa.oezer"/>
    <x v="1"/>
    <s v="30710"/>
    <s v="starmobile GmbH"/>
    <x v="1"/>
    <s v="2"/>
    <s v="100303119"/>
    <x v="118"/>
    <s v="Apple iPhone 16 Pro 128GB"/>
    <n v="8"/>
    <n v="897.56460000000004"/>
    <n v="898.56"/>
    <n v="7188.48"/>
    <n v="0.99539999999999995"/>
    <n v="7.96"/>
    <n v="0.11"/>
    <s v="V0003"/>
    <x v="14"/>
    <s v="KVAB30"/>
    <s v="GRK"/>
    <s v="Geräte"/>
    <x v="9"/>
    <n v="8"/>
    <n v="897.56460000000004"/>
    <n v="898.56"/>
    <n v="7188.48"/>
    <n v="0.99539999999999995"/>
    <n v="7.96"/>
    <n v="1.1073272792022793E-3"/>
    <n v="1"/>
    <m/>
    <x v="0"/>
    <s v="Nein"/>
    <x v="0"/>
  </r>
  <r>
    <n v="14572692"/>
    <x v="3"/>
    <x v="0"/>
    <n v="2000513"/>
    <s v="Sofortrechnung"/>
    <s v="eam\mustafa.oezer"/>
    <x v="1"/>
    <s v="30710"/>
    <s v="starmobile GmbH"/>
    <x v="1"/>
    <s v="3"/>
    <s v="101030489"/>
    <x v="392"/>
    <s v="Samsung A057G A05s 64GB"/>
    <n v="1"/>
    <n v="80.665300000000002"/>
    <n v="86.67"/>
    <n v="86.67"/>
    <n v="6.0046999999999997"/>
    <n v="6"/>
    <n v="6.92"/>
    <s v="V0003"/>
    <x v="14"/>
    <s v="KVAB30"/>
    <s v="GRK"/>
    <s v="Geräte"/>
    <x v="9"/>
    <n v="1"/>
    <n v="80.665300000000002"/>
    <n v="86.67"/>
    <n v="86.67"/>
    <n v="6.0046999999999997"/>
    <n v="6"/>
    <n v="6.9228106611284174E-2"/>
    <n v="1"/>
    <m/>
    <x v="0"/>
    <s v="Nein"/>
    <x v="0"/>
  </r>
  <r>
    <n v="14572692"/>
    <x v="3"/>
    <x v="0"/>
    <n v="2000513"/>
    <s v="Sofortrechnung"/>
    <s v="eam\mustafa.oezer"/>
    <x v="1"/>
    <s v="30710"/>
    <s v="starmobile GmbH"/>
    <x v="1"/>
    <s v="4"/>
    <s v="100302952"/>
    <x v="20"/>
    <s v="Apple iPhone 15 128GB"/>
    <n v="7"/>
    <n v="605"/>
    <n v="606"/>
    <n v="4242"/>
    <n v="1"/>
    <n v="7"/>
    <n v="0.16"/>
    <s v="V0003"/>
    <x v="14"/>
    <s v="KVAB30"/>
    <s v="GRK"/>
    <s v="Geräte"/>
    <x v="9"/>
    <n v="7"/>
    <n v="605"/>
    <n v="606"/>
    <n v="4242"/>
    <n v="1"/>
    <n v="7"/>
    <n v="1.6501650165016502E-3"/>
    <n v="1"/>
    <m/>
    <x v="0"/>
    <s v="Nein"/>
    <x v="0"/>
  </r>
  <r>
    <n v="14572692"/>
    <x v="3"/>
    <x v="0"/>
    <n v="2000513"/>
    <s v="Sofortrechnung"/>
    <s v="eam\mustafa.oezer"/>
    <x v="1"/>
    <s v="30710"/>
    <s v="starmobile GmbH"/>
    <x v="1"/>
    <s v="5"/>
    <s v="101030485"/>
    <x v="39"/>
    <s v="Samsung A556B A55 5G 128GB"/>
    <n v="2"/>
    <n v="254.48859999999999"/>
    <n v="260.49"/>
    <n v="520.98"/>
    <n v="6.0014000000000003"/>
    <n v="12"/>
    <n v="2.2999999999999998"/>
    <s v="V0003"/>
    <x v="14"/>
    <s v="KVAB30"/>
    <s v="GRK"/>
    <s v="Geräte"/>
    <x v="9"/>
    <n v="2"/>
    <n v="254.48859999999999"/>
    <n v="260.49"/>
    <n v="520.98"/>
    <n v="6.0014000000000003"/>
    <n v="12"/>
    <n v="2.3033513762524473E-2"/>
    <n v="1"/>
    <m/>
    <x v="0"/>
    <s v="Nein"/>
    <x v="0"/>
  </r>
  <r>
    <n v="14572692"/>
    <x v="3"/>
    <x v="0"/>
    <n v="2000513"/>
    <s v="Sofortrechnung"/>
    <s v="eam\mustafa.oezer"/>
    <x v="1"/>
    <s v="30710"/>
    <s v="starmobile GmbH"/>
    <x v="1"/>
    <s v="6"/>
    <s v="101690242"/>
    <x v="43"/>
    <s v="Xiaomi Redmi Note 13 Pro 5G 8GB/256GB"/>
    <n v="1"/>
    <n v="204.57390000000001"/>
    <n v="210.57"/>
    <n v="210.57"/>
    <n v="5.9961000000000002"/>
    <n v="6"/>
    <n v="2.84"/>
    <s v="V0003"/>
    <x v="14"/>
    <s v="KVAB30"/>
    <s v="GRK"/>
    <s v="Geräte"/>
    <x v="9"/>
    <n v="1"/>
    <n v="204.57390000000001"/>
    <n v="210.57"/>
    <n v="210.57"/>
    <n v="5.9961000000000002"/>
    <n v="6"/>
    <n v="2.8494087476848555E-2"/>
    <n v="1"/>
    <m/>
    <x v="0"/>
    <s v="Nein"/>
    <x v="0"/>
  </r>
  <r>
    <n v="14572692"/>
    <x v="3"/>
    <x v="0"/>
    <n v="2000513"/>
    <s v="Sofortrechnung"/>
    <s v="eam\mustafa.oezer"/>
    <x v="1"/>
    <s v="30710"/>
    <s v="starmobile GmbH"/>
    <x v="1"/>
    <s v="7"/>
    <s v="101030382"/>
    <x v="28"/>
    <s v="Samsung S921B S24 5G 256GB"/>
    <n v="4"/>
    <n v="530.07069999999999"/>
    <n v="536.07000000000005"/>
    <n v="2144.2800000000002"/>
    <n v="5.9992999999999999"/>
    <n v="24"/>
    <n v="1.1100000000000001"/>
    <s v="V0003"/>
    <x v="14"/>
    <s v="KVAB30"/>
    <s v="GRK"/>
    <s v="Geräte"/>
    <x v="9"/>
    <n v="4"/>
    <n v="530.07069999999999"/>
    <n v="536.07000000000005"/>
    <n v="2144.2800000000002"/>
    <n v="5.9992999999999999"/>
    <n v="24"/>
    <n v="1.1192568134758519E-2"/>
    <n v="1"/>
    <m/>
    <x v="0"/>
    <s v="Nein"/>
    <x v="0"/>
  </r>
  <r>
    <n v="14572692"/>
    <x v="3"/>
    <x v="0"/>
    <n v="2000513"/>
    <s v="Sofortrechnung"/>
    <s v="eam\mustafa.oezer"/>
    <x v="1"/>
    <s v="30710"/>
    <s v="starmobile GmbH"/>
    <x v="1"/>
    <s v="8"/>
    <s v="100302481"/>
    <x v="81"/>
    <s v="Apple iPhone 13 128GB"/>
    <n v="2"/>
    <n v="416"/>
    <n v="417"/>
    <n v="834"/>
    <n v="1"/>
    <n v="2"/>
    <n v="0.23"/>
    <s v="V0003"/>
    <x v="14"/>
    <s v="KVAB30"/>
    <s v="GRK"/>
    <s v="Geräte"/>
    <x v="9"/>
    <n v="2"/>
    <n v="416"/>
    <n v="417"/>
    <n v="834"/>
    <n v="1"/>
    <n v="2"/>
    <n v="2.3980815347721821E-3"/>
    <n v="1"/>
    <m/>
    <x v="0"/>
    <s v="Nein"/>
    <x v="0"/>
  </r>
  <r>
    <n v="14572692"/>
    <x v="3"/>
    <x v="0"/>
    <n v="2000513"/>
    <s v="Sofortrechnung"/>
    <s v="eam\mustafa.oezer"/>
    <x v="1"/>
    <s v="30710"/>
    <s v="starmobile GmbH"/>
    <x v="1"/>
    <s v="9"/>
    <s v="100303122"/>
    <x v="376"/>
    <s v="Apple iPhone 16 Pro 128GB"/>
    <n v="5"/>
    <n v="894"/>
    <n v="895"/>
    <n v="4475"/>
    <n v="1"/>
    <n v="5"/>
    <n v="0.11"/>
    <s v="V0003"/>
    <x v="14"/>
    <s v="KVAB30"/>
    <s v="GRK"/>
    <s v="Geräte"/>
    <x v="9"/>
    <n v="5"/>
    <n v="894"/>
    <n v="895"/>
    <n v="4475"/>
    <n v="1"/>
    <n v="5"/>
    <n v="1.1173184357541898E-3"/>
    <n v="1"/>
    <m/>
    <x v="0"/>
    <s v="Nein"/>
    <x v="0"/>
  </r>
  <r>
    <n v="14572692"/>
    <x v="3"/>
    <x v="0"/>
    <n v="2000513"/>
    <s v="Sofortrechnung"/>
    <s v="eam\mustafa.oezer"/>
    <x v="1"/>
    <s v="30710"/>
    <s v="starmobile GmbH"/>
    <x v="1"/>
    <s v="10"/>
    <s v="101030481"/>
    <x v="82"/>
    <s v="Samsung A556B A55 5G 128GB"/>
    <n v="2"/>
    <n v="253.2636"/>
    <n v="259.26"/>
    <n v="518.52"/>
    <n v="5.9964000000000004"/>
    <n v="11.99"/>
    <n v="2.31"/>
    <s v="V0003"/>
    <x v="14"/>
    <s v="KVAB30"/>
    <s v="GRK"/>
    <s v="Geräte"/>
    <x v="9"/>
    <n v="2"/>
    <n v="253.2636"/>
    <n v="259.26"/>
    <n v="518.52"/>
    <n v="5.9964000000000004"/>
    <n v="11.99"/>
    <n v="2.3123505361413256E-2"/>
    <n v="1"/>
    <m/>
    <x v="0"/>
    <s v="Nein"/>
    <x v="0"/>
  </r>
  <r>
    <n v="14572692"/>
    <x v="3"/>
    <x v="0"/>
    <n v="2000513"/>
    <s v="Sofortrechnung"/>
    <s v="eam\mustafa.oezer"/>
    <x v="1"/>
    <s v="30710"/>
    <s v="starmobile GmbH"/>
    <x v="1"/>
    <s v="11"/>
    <s v="101310020"/>
    <x v="448"/>
    <s v="Honor Magic6 Pro 5G 12GB/256GB"/>
    <n v="1"/>
    <n v="673"/>
    <n v="679"/>
    <n v="679"/>
    <n v="6"/>
    <n v="6"/>
    <n v="0.88"/>
    <s v="V0003"/>
    <x v="14"/>
    <s v="KVAB30"/>
    <s v="GRK"/>
    <s v="Geräte"/>
    <x v="9"/>
    <n v="1"/>
    <n v="673"/>
    <n v="679"/>
    <n v="679"/>
    <n v="6"/>
    <n v="6"/>
    <n v="8.836524300441826E-3"/>
    <n v="1"/>
    <m/>
    <x v="0"/>
    <s v="Nein"/>
    <x v="0"/>
  </r>
  <r>
    <n v="14572692"/>
    <x v="3"/>
    <x v="0"/>
    <n v="2000513"/>
    <s v="Sofortrechnung"/>
    <s v="eam\mustafa.oezer"/>
    <x v="1"/>
    <s v="30710"/>
    <s v="starmobile GmbH"/>
    <x v="1"/>
    <s v="12"/>
    <s v="101690247"/>
    <x v="107"/>
    <s v="Xiaomi Redmi Note 13 Pro 5G 8GB/256GB"/>
    <n v="1"/>
    <n v="202"/>
    <n v="208"/>
    <n v="208"/>
    <n v="6"/>
    <n v="6"/>
    <n v="2.88"/>
    <s v="V0003"/>
    <x v="14"/>
    <s v="KVAB30"/>
    <s v="GRK"/>
    <s v="Geräte"/>
    <x v="9"/>
    <n v="1"/>
    <n v="202"/>
    <n v="208"/>
    <n v="208"/>
    <n v="6"/>
    <n v="6"/>
    <n v="2.8846153846153848E-2"/>
    <n v="1"/>
    <m/>
    <x v="0"/>
    <s v="Nein"/>
    <x v="0"/>
  </r>
  <r>
    <n v="14572692"/>
    <x v="3"/>
    <x v="0"/>
    <n v="2000513"/>
    <s v="Sofortrechnung"/>
    <s v="eam\mustafa.oezer"/>
    <x v="1"/>
    <s v="30710"/>
    <s v="starmobile GmbH"/>
    <x v="1"/>
    <s v="13"/>
    <s v="100034490"/>
    <x v="219"/>
    <s v="Samsung S928B S24 Ultra 5G 256GB"/>
    <n v="10"/>
    <n v="821.67439999999999"/>
    <n v="799"/>
    <n v="7990"/>
    <n v="-22.674399999999999"/>
    <n v="-226.74"/>
    <n v="-2.83"/>
    <s v="V0003"/>
    <x v="14"/>
    <s v="KVAB30"/>
    <s v="GRK"/>
    <s v="Geräte"/>
    <x v="9"/>
    <n v="10"/>
    <n v="821.67439999999999"/>
    <n v="799"/>
    <n v="7990"/>
    <n v="-22.674399999999999"/>
    <n v="-226.74"/>
    <n v="-2.8377972465581977E-2"/>
    <n v="1"/>
    <m/>
    <x v="0"/>
    <s v="Nein"/>
    <x v="1"/>
  </r>
  <r>
    <n v="14572692"/>
    <x v="3"/>
    <x v="0"/>
    <n v="2000513"/>
    <s v="Sofortrechnung"/>
    <s v="eam\mustafa.oezer"/>
    <x v="1"/>
    <s v="30710"/>
    <s v="starmobile GmbH"/>
    <x v="1"/>
    <s v="14"/>
    <s v="101300149"/>
    <x v="394"/>
    <s v="Apple iPhone 15 Pro 128GB"/>
    <n v="2"/>
    <n v="818"/>
    <n v="824"/>
    <n v="1648"/>
    <n v="6"/>
    <n v="12"/>
    <n v="0.72"/>
    <s v="V0003"/>
    <x v="14"/>
    <s v="KVAB30"/>
    <s v="GRK"/>
    <s v="Geräte"/>
    <x v="9"/>
    <n v="2"/>
    <n v="818"/>
    <n v="824"/>
    <n v="1648"/>
    <n v="6"/>
    <n v="12"/>
    <n v="7.2815533980582527E-3"/>
    <n v="1"/>
    <m/>
    <x v="0"/>
    <s v="Nein"/>
    <x v="0"/>
  </r>
  <r>
    <n v="14572692"/>
    <x v="3"/>
    <x v="0"/>
    <n v="2000513"/>
    <s v="Sofortrechnung"/>
    <s v="eam\mustafa.oezer"/>
    <x v="1"/>
    <s v="30710"/>
    <s v="starmobile GmbH"/>
    <x v="1"/>
    <s v="15"/>
    <s v="100690672"/>
    <x v="379"/>
    <s v="Xiaomi 14T Pro 5G 12GB/512GB"/>
    <n v="1"/>
    <n v="485"/>
    <n v="486"/>
    <n v="486"/>
    <n v="1"/>
    <n v="1"/>
    <n v="0.2"/>
    <s v="V0003"/>
    <x v="14"/>
    <s v="KVAB30"/>
    <s v="GRK"/>
    <s v="Geräte"/>
    <x v="9"/>
    <n v="1"/>
    <n v="485"/>
    <n v="486"/>
    <n v="486"/>
    <n v="1"/>
    <n v="1"/>
    <n v="2.05761316872428E-3"/>
    <n v="1"/>
    <m/>
    <x v="0"/>
    <s v="Nein"/>
    <x v="0"/>
  </r>
  <r>
    <n v="14572705"/>
    <x v="3"/>
    <x v="0"/>
    <n v="2000514"/>
    <s v="Sofortrechnung"/>
    <s v="Yasar.Yigitbilek"/>
    <x v="1"/>
    <s v="24575"/>
    <s v="Paketfabrik"/>
    <x v="1"/>
    <s v="1"/>
    <s v="101690318"/>
    <x v="202"/>
    <s v="Xiaomi 14T 5G 12GB/256GB"/>
    <n v="3"/>
    <n v="350"/>
    <n v="359"/>
    <n v="1077"/>
    <n v="9"/>
    <n v="27"/>
    <n v="2.5"/>
    <s v="V0042"/>
    <x v="5"/>
    <s v="KÜB0"/>
    <s v="GRK"/>
    <s v="Geräte"/>
    <x v="5"/>
    <n v="3"/>
    <n v="350"/>
    <n v="359"/>
    <n v="1077"/>
    <n v="9"/>
    <n v="27"/>
    <n v="2.5069637883008356E-2"/>
    <n v="1"/>
    <m/>
    <x v="0"/>
    <s v="Nein"/>
    <x v="0"/>
  </r>
  <r>
    <n v="14572705"/>
    <x v="3"/>
    <x v="0"/>
    <n v="2000514"/>
    <s v="Sofortrechnung"/>
    <s v="Yasar.Yigitbilek"/>
    <x v="1"/>
    <s v="24575"/>
    <s v="Paketfabrik"/>
    <x v="1"/>
    <s v="2"/>
    <s v="101030449"/>
    <x v="62"/>
    <s v="Samsung A155F A15 128GB"/>
    <n v="1"/>
    <n v="112.0598"/>
    <n v="129"/>
    <n v="129"/>
    <n v="16.940200000000001"/>
    <n v="16.940000000000001"/>
    <n v="13.13"/>
    <s v="V0042"/>
    <x v="5"/>
    <s v="KÜB0"/>
    <s v="GRK"/>
    <s v="Geräte"/>
    <x v="5"/>
    <n v="1"/>
    <n v="112.0598"/>
    <n v="129"/>
    <n v="129"/>
    <n v="16.940200000000001"/>
    <n v="16.940000000000001"/>
    <n v="0.13131782945736434"/>
    <n v="1"/>
    <m/>
    <x v="0"/>
    <s v="Nein"/>
    <x v="0"/>
  </r>
  <r>
    <n v="14572705"/>
    <x v="3"/>
    <x v="0"/>
    <n v="2000514"/>
    <s v="Sofortrechnung"/>
    <s v="Yasar.Yigitbilek"/>
    <x v="1"/>
    <s v="24575"/>
    <s v="Paketfabrik"/>
    <x v="1"/>
    <s v="3"/>
    <s v="101030582"/>
    <x v="181"/>
    <s v="Samsung P620N Tab S6 lite 128GB [WiFi]"/>
    <n v="10"/>
    <n v="181"/>
    <n v="195"/>
    <n v="1950"/>
    <n v="14"/>
    <n v="140"/>
    <n v="7.17"/>
    <s v="V0042"/>
    <x v="5"/>
    <s v="KÜB0"/>
    <s v="GRK"/>
    <s v="Geräte"/>
    <x v="5"/>
    <n v="10"/>
    <n v="181"/>
    <n v="195"/>
    <n v="1950"/>
    <n v="14"/>
    <n v="140"/>
    <n v="7.179487179487179E-2"/>
    <n v="1"/>
    <m/>
    <x v="0"/>
    <s v="Nein"/>
    <x v="0"/>
  </r>
  <r>
    <n v="14572705"/>
    <x v="3"/>
    <x v="0"/>
    <n v="2000514"/>
    <s v="Sofortrechnung"/>
    <s v="Yasar.Yigitbilek"/>
    <x v="1"/>
    <s v="24575"/>
    <s v="Paketfabrik"/>
    <x v="1"/>
    <s v="4"/>
    <s v="101030390"/>
    <x v="348"/>
    <s v="Samsung S926B S24+ 5G 512GB"/>
    <n v="1"/>
    <n v="690"/>
    <n v="745"/>
    <n v="745"/>
    <n v="55"/>
    <n v="55"/>
    <n v="7.38"/>
    <s v="V0042"/>
    <x v="5"/>
    <s v="KÜB0"/>
    <s v="GRK"/>
    <s v="Geräte"/>
    <x v="5"/>
    <n v="1"/>
    <n v="690"/>
    <n v="745"/>
    <n v="745"/>
    <n v="55"/>
    <n v="55"/>
    <n v="7.3825503355704702E-2"/>
    <n v="1"/>
    <m/>
    <x v="0"/>
    <s v="Nein"/>
    <x v="0"/>
  </r>
  <r>
    <n v="14572705"/>
    <x v="3"/>
    <x v="0"/>
    <n v="2000514"/>
    <s v="Sofortrechnung"/>
    <s v="Yasar.Yigitbilek"/>
    <x v="1"/>
    <s v="24575"/>
    <s v="Paketfabrik"/>
    <x v="1"/>
    <s v="5"/>
    <s v="100034614"/>
    <x v="29"/>
    <s v="Samsung X510N Tab S9 FE 256GB [WiFi]"/>
    <n v="2"/>
    <n v="332"/>
    <n v="359"/>
    <n v="718"/>
    <n v="27"/>
    <n v="54"/>
    <n v="7.52"/>
    <s v="V0042"/>
    <x v="5"/>
    <s v="KÜB0"/>
    <s v="GRK"/>
    <s v="Geräte"/>
    <x v="5"/>
    <n v="2"/>
    <n v="332"/>
    <n v="359"/>
    <n v="718"/>
    <n v="27"/>
    <n v="54"/>
    <n v="7.5208913649025072E-2"/>
    <n v="1"/>
    <m/>
    <x v="0"/>
    <s v="Nein"/>
    <x v="0"/>
  </r>
  <r>
    <n v="14572705"/>
    <x v="3"/>
    <x v="0"/>
    <n v="2000514"/>
    <s v="Sofortrechnung"/>
    <s v="Yasar.Yigitbilek"/>
    <x v="1"/>
    <s v="24575"/>
    <s v="Paketfabrik"/>
    <x v="1"/>
    <s v="6"/>
    <s v="101030317"/>
    <x v="279"/>
    <s v="Samsung A546B A54 5G 128GB"/>
    <n v="1"/>
    <n v="240.00970000000001"/>
    <n v="244"/>
    <n v="244"/>
    <n v="3.9903"/>
    <n v="3.99"/>
    <n v="1.63"/>
    <s v="V0042"/>
    <x v="5"/>
    <s v="KÜB0"/>
    <s v="GRK"/>
    <s v="Geräte"/>
    <x v="5"/>
    <n v="1"/>
    <n v="240.00970000000001"/>
    <n v="244"/>
    <n v="244"/>
    <n v="3.9903"/>
    <n v="3.99"/>
    <n v="1.6352459016393442E-2"/>
    <n v="1"/>
    <m/>
    <x v="0"/>
    <s v="Nein"/>
    <x v="0"/>
  </r>
  <r>
    <n v="14572705"/>
    <x v="3"/>
    <x v="0"/>
    <n v="2000514"/>
    <s v="Sofortrechnung"/>
    <s v="Yasar.Yigitbilek"/>
    <x v="1"/>
    <s v="24575"/>
    <s v="Paketfabrik"/>
    <x v="0"/>
    <s v="7"/>
    <s v="200050026"/>
    <x v="449"/>
    <s v="Motorola Moto Buds"/>
    <n v="1"/>
    <n v="19.299299999999999"/>
    <n v="22"/>
    <n v="22"/>
    <n v="2.7006999999999999"/>
    <n v="2.7"/>
    <n v="12.27"/>
    <s v="V0042"/>
    <x v="5"/>
    <s v="KÜB0"/>
    <s v="GRK"/>
    <s v="Zubehör"/>
    <x v="5"/>
    <n v="1"/>
    <n v="19.299299999999999"/>
    <n v="22"/>
    <n v="22"/>
    <n v="2.7006999999999999"/>
    <n v="2.7"/>
    <n v="0.12272727272727274"/>
    <n v="1"/>
    <m/>
    <x v="0"/>
    <s v="Nein"/>
    <x v="0"/>
  </r>
  <r>
    <n v="14572705"/>
    <x v="3"/>
    <x v="0"/>
    <n v="2000514"/>
    <s v="Sofortrechnung"/>
    <s v="Yasar.Yigitbilek"/>
    <x v="1"/>
    <s v="24575"/>
    <s v="Paketfabrik"/>
    <x v="1"/>
    <s v="8"/>
    <s v="100690579"/>
    <x v="206"/>
    <s v="Xiaomi Redmi 13C 4GB/128GB"/>
    <n v="1"/>
    <n v="80.210499999999996"/>
    <n v="85"/>
    <n v="85"/>
    <n v="4.7895000000000003"/>
    <n v="4.79"/>
    <n v="5.63"/>
    <s v="V0042"/>
    <x v="5"/>
    <s v="KÜB0"/>
    <s v="GRK"/>
    <s v="Geräte"/>
    <x v="5"/>
    <n v="1"/>
    <n v="80.210499999999996"/>
    <n v="85"/>
    <n v="85"/>
    <n v="4.7895000000000003"/>
    <n v="4.79"/>
    <n v="5.6352941176470592E-2"/>
    <n v="1"/>
    <m/>
    <x v="0"/>
    <s v="Nein"/>
    <x v="0"/>
  </r>
  <r>
    <n v="14572705"/>
    <x v="3"/>
    <x v="0"/>
    <n v="2000514"/>
    <s v="Sofortrechnung"/>
    <s v="Yasar.Yigitbilek"/>
    <x v="1"/>
    <s v="24575"/>
    <s v="Paketfabrik"/>
    <x v="1"/>
    <s v="9"/>
    <s v="100690666"/>
    <x v="363"/>
    <s v="Xiaomi Redmi 13C 5G 4GB/128GB"/>
    <n v="2"/>
    <n v="86"/>
    <n v="89"/>
    <n v="178"/>
    <n v="3"/>
    <n v="6"/>
    <n v="3.37"/>
    <s v="V0042"/>
    <x v="5"/>
    <s v="KÜB0"/>
    <s v="GRK"/>
    <s v="Geräte"/>
    <x v="5"/>
    <n v="2"/>
    <n v="86"/>
    <n v="89"/>
    <n v="178"/>
    <n v="3"/>
    <n v="6"/>
    <n v="3.3707865168539325E-2"/>
    <n v="1"/>
    <m/>
    <x v="0"/>
    <s v="Nein"/>
    <x v="0"/>
  </r>
  <r>
    <n v="14572738"/>
    <x v="3"/>
    <x v="0"/>
    <n v="2000515"/>
    <s v="Sofortrechnung"/>
    <s v="Yasar.Yigitbilek"/>
    <x v="1"/>
    <s v="24575"/>
    <s v="Paketfabrik"/>
    <x v="1"/>
    <s v="1"/>
    <s v="101700044"/>
    <x v="450"/>
    <s v="Oppo Reno 12F 5G 256GB"/>
    <n v="1"/>
    <n v="169"/>
    <n v="183"/>
    <n v="183"/>
    <n v="14"/>
    <n v="14"/>
    <n v="7.65"/>
    <s v="V0042"/>
    <x v="5"/>
    <s v="KÜB0"/>
    <s v="GRK"/>
    <s v="Geräte"/>
    <x v="5"/>
    <n v="1"/>
    <n v="169"/>
    <n v="183"/>
    <n v="183"/>
    <n v="14"/>
    <n v="14"/>
    <n v="7.650273224043716E-2"/>
    <n v="1"/>
    <m/>
    <x v="0"/>
    <s v="Nein"/>
    <x v="0"/>
  </r>
  <r>
    <n v="14572738"/>
    <x v="3"/>
    <x v="0"/>
    <n v="2000515"/>
    <s v="Sofortrechnung"/>
    <s v="Yasar.Yigitbilek"/>
    <x v="1"/>
    <s v="24575"/>
    <s v="Paketfabrik"/>
    <x v="1"/>
    <s v="2"/>
    <s v="101030104"/>
    <x v="304"/>
    <s v="Samsung G736B Xcover 6 Pro 5G 128GB EE"/>
    <n v="3"/>
    <n v="301.49349999999998"/>
    <n v="319"/>
    <n v="957"/>
    <n v="17.506499999999999"/>
    <n v="52.52"/>
    <n v="5.48"/>
    <s v="V0042"/>
    <x v="5"/>
    <s v="KÜB0"/>
    <s v="GRK"/>
    <s v="Geräte"/>
    <x v="5"/>
    <n v="3"/>
    <n v="301.49349999999998"/>
    <n v="319"/>
    <n v="957"/>
    <n v="17.506499999999999"/>
    <n v="52.52"/>
    <n v="5.48798328108673E-2"/>
    <n v="1"/>
    <m/>
    <x v="0"/>
    <s v="Nein"/>
    <x v="0"/>
  </r>
  <r>
    <n v="14572738"/>
    <x v="3"/>
    <x v="0"/>
    <n v="2000515"/>
    <s v="Sofortrechnung"/>
    <s v="Yasar.Yigitbilek"/>
    <x v="1"/>
    <s v="24575"/>
    <s v="Paketfabrik"/>
    <x v="1"/>
    <s v="3"/>
    <s v="100034506"/>
    <x v="249"/>
    <s v="Samsung A236B A23 5G 128GB EE"/>
    <n v="1"/>
    <n v="149"/>
    <n v="165"/>
    <n v="165"/>
    <n v="16"/>
    <n v="16"/>
    <n v="9.69"/>
    <s v="V0042"/>
    <x v="5"/>
    <s v="KÜB0"/>
    <s v="GRK"/>
    <s v="Geräte"/>
    <x v="5"/>
    <n v="1"/>
    <n v="149"/>
    <n v="165"/>
    <n v="165"/>
    <n v="16"/>
    <n v="16"/>
    <n v="9.696969696969697E-2"/>
    <n v="1"/>
    <m/>
    <x v="0"/>
    <s v="Nein"/>
    <x v="0"/>
  </r>
  <r>
    <n v="14572738"/>
    <x v="3"/>
    <x v="0"/>
    <n v="2000515"/>
    <s v="Sofortrechnung"/>
    <s v="Yasar.Yigitbilek"/>
    <x v="1"/>
    <s v="24575"/>
    <s v="Paketfabrik"/>
    <x v="1"/>
    <s v="4"/>
    <s v="101030355"/>
    <x v="57"/>
    <s v="Samsung A256B A25 5G 256GB"/>
    <n v="3"/>
    <n v="189"/>
    <n v="199"/>
    <n v="597"/>
    <n v="10"/>
    <n v="30"/>
    <n v="5.0199999999999996"/>
    <s v="V0042"/>
    <x v="5"/>
    <s v="KÜB0"/>
    <s v="GRK"/>
    <s v="Geräte"/>
    <x v="5"/>
    <n v="3"/>
    <n v="189"/>
    <n v="199"/>
    <n v="597"/>
    <n v="10"/>
    <n v="30"/>
    <n v="5.0251256281407038E-2"/>
    <n v="1"/>
    <m/>
    <x v="0"/>
    <s v="Nein"/>
    <x v="0"/>
  </r>
  <r>
    <n v="14572738"/>
    <x v="3"/>
    <x v="0"/>
    <n v="2000515"/>
    <s v="Sofortrechnung"/>
    <s v="Yasar.Yigitbilek"/>
    <x v="1"/>
    <s v="24575"/>
    <s v="Paketfabrik"/>
    <x v="0"/>
    <s v="5"/>
    <s v="200300249"/>
    <x v="177"/>
    <s v="Apple Watch S9 LTE 45mm Alu M/L"/>
    <n v="1"/>
    <n v="280"/>
    <n v="369"/>
    <n v="369"/>
    <n v="89"/>
    <n v="89"/>
    <n v="24.11"/>
    <s v="V0042"/>
    <x v="5"/>
    <s v="KÜB0"/>
    <s v="GRK"/>
    <s v="Zubehör"/>
    <x v="5"/>
    <n v="1"/>
    <n v="280"/>
    <n v="369"/>
    <n v="369"/>
    <n v="89"/>
    <n v="89"/>
    <n v="0.24119241192411925"/>
    <n v="1"/>
    <m/>
    <x v="0"/>
    <s v="Nein"/>
    <x v="0"/>
  </r>
  <r>
    <n v="14572857"/>
    <x v="3"/>
    <x v="0"/>
    <n v="2000516"/>
    <s v="Sofortrechnung"/>
    <s v="Yasar.Yigitbilek"/>
    <x v="1"/>
    <s v="24575"/>
    <s v="Paketfabrik"/>
    <x v="1"/>
    <s v="1"/>
    <s v="100050293"/>
    <x v="61"/>
    <s v="Motorola Moto G55 5G 256GB"/>
    <n v="1"/>
    <n v="149"/>
    <n v="159"/>
    <n v="159"/>
    <n v="10"/>
    <n v="10"/>
    <n v="6.28"/>
    <s v="V0042"/>
    <x v="5"/>
    <s v="KÜB0"/>
    <s v="GRK"/>
    <s v="Geräte"/>
    <x v="5"/>
    <n v="1"/>
    <n v="149"/>
    <n v="159"/>
    <n v="159"/>
    <n v="10"/>
    <n v="10"/>
    <n v="6.2893081761006289E-2"/>
    <n v="1"/>
    <m/>
    <x v="0"/>
    <s v="Nein"/>
    <x v="0"/>
  </r>
  <r>
    <n v="14572857"/>
    <x v="3"/>
    <x v="0"/>
    <n v="2000516"/>
    <s v="Sofortrechnung"/>
    <s v="Yasar.Yigitbilek"/>
    <x v="1"/>
    <s v="24575"/>
    <s v="Paketfabrik"/>
    <x v="0"/>
    <s v="2"/>
    <s v="200311465"/>
    <x v="265"/>
    <s v="D-Link DCS-8300LHv2 Full HD Indoor Camera"/>
    <n v="10"/>
    <n v="31.31"/>
    <n v="33"/>
    <n v="330"/>
    <n v="1.69"/>
    <n v="16.899999999999999"/>
    <n v="5.12"/>
    <s v="V0042"/>
    <x v="5"/>
    <s v="KÜB0"/>
    <s v="GRK"/>
    <s v="Zubehör"/>
    <x v="5"/>
    <n v="10"/>
    <n v="31.31"/>
    <n v="33"/>
    <n v="330"/>
    <n v="1.69"/>
    <n v="16.899999999999999"/>
    <n v="5.1212121212121209E-2"/>
    <n v="1"/>
    <m/>
    <x v="0"/>
    <s v="Nein"/>
    <x v="0"/>
  </r>
  <r>
    <n v="14572857"/>
    <x v="3"/>
    <x v="0"/>
    <n v="2000516"/>
    <s v="Sofortrechnung"/>
    <s v="Yasar.Yigitbilek"/>
    <x v="1"/>
    <s v="24575"/>
    <s v="Paketfabrik"/>
    <x v="1"/>
    <s v="3"/>
    <s v="100050289"/>
    <x v="21"/>
    <s v="Motorola Moto G55 5G 256GB"/>
    <n v="1"/>
    <n v="149"/>
    <n v="159"/>
    <n v="159"/>
    <n v="10"/>
    <n v="10"/>
    <n v="6.28"/>
    <s v="V0042"/>
    <x v="5"/>
    <s v="KÜB0"/>
    <s v="GRK"/>
    <s v="Geräte"/>
    <x v="5"/>
    <n v="1"/>
    <n v="149"/>
    <n v="159"/>
    <n v="159"/>
    <n v="10"/>
    <n v="10"/>
    <n v="6.2893081761006289E-2"/>
    <n v="1"/>
    <m/>
    <x v="0"/>
    <s v="Nein"/>
    <x v="0"/>
  </r>
  <r>
    <n v="14571536"/>
    <x v="3"/>
    <x v="0"/>
    <n v="2000517"/>
    <s v="Sofortrechnung"/>
    <s v="EAM\Erdal.Bircan"/>
    <x v="0"/>
    <s v="30712"/>
    <s v="Mira Tel OOD"/>
    <x v="1"/>
    <s v="1"/>
    <s v="101310031"/>
    <x v="381"/>
    <s v="Honor 200 Pro 512GB"/>
    <n v="1"/>
    <n v="362"/>
    <n v="375"/>
    <n v="375"/>
    <n v="13"/>
    <n v="13"/>
    <n v="3.46"/>
    <s v="V0023"/>
    <x v="3"/>
    <s v="KPUD"/>
    <s v="EXP"/>
    <s v="Geräte"/>
    <x v="3"/>
    <n v="1"/>
    <n v="362"/>
    <n v="375"/>
    <n v="375"/>
    <n v="13"/>
    <n v="13"/>
    <n v="3.4666666666666665E-2"/>
    <n v="1"/>
    <m/>
    <x v="0"/>
    <s v="Nein"/>
    <x v="0"/>
  </r>
  <r>
    <n v="14571536"/>
    <x v="3"/>
    <x v="0"/>
    <n v="2000517"/>
    <s v="Sofortrechnung"/>
    <s v="EAM\Erdal.Bircan"/>
    <x v="0"/>
    <s v="30712"/>
    <s v="Mira Tel OOD"/>
    <x v="1"/>
    <s v="2"/>
    <s v="101300192"/>
    <x v="164"/>
    <s v="Apple iPad 10.9&quot; 2022 64GB [WiFi]"/>
    <n v="4"/>
    <n v="294.17809999999997"/>
    <n v="300"/>
    <n v="1200"/>
    <n v="5.8219000000000003"/>
    <n v="23.29"/>
    <n v="1.94"/>
    <s v="V0023"/>
    <x v="3"/>
    <s v="KPUD"/>
    <s v="EXP"/>
    <s v="Geräte"/>
    <x v="3"/>
    <n v="4"/>
    <n v="294.17809999999997"/>
    <n v="300"/>
    <n v="1200"/>
    <n v="5.8219000000000003"/>
    <n v="23.29"/>
    <n v="1.9408333333333333E-2"/>
    <n v="1"/>
    <m/>
    <x v="0"/>
    <s v="Nein"/>
    <x v="0"/>
  </r>
  <r>
    <n v="14571536"/>
    <x v="3"/>
    <x v="0"/>
    <n v="2000517"/>
    <s v="Sofortrechnung"/>
    <s v="EAM\Erdal.Bircan"/>
    <x v="0"/>
    <s v="30712"/>
    <s v="Mira Tel OOD"/>
    <x v="1"/>
    <s v="3"/>
    <s v="101030612"/>
    <x v="253"/>
    <s v="Samsung F956B Z Fold6 5G 512GB"/>
    <n v="1"/>
    <n v="1030"/>
    <n v="1110"/>
    <n v="1110"/>
    <n v="80"/>
    <n v="80"/>
    <n v="7.2"/>
    <s v="V0023"/>
    <x v="3"/>
    <s v="KPUD"/>
    <s v="EXP"/>
    <s v="Geräte"/>
    <x v="3"/>
    <n v="1"/>
    <n v="1030"/>
    <n v="1110"/>
    <n v="1110"/>
    <n v="80"/>
    <n v="80"/>
    <n v="7.2072072072072071E-2"/>
    <n v="1"/>
    <m/>
    <x v="0"/>
    <s v="Nein"/>
    <x v="0"/>
  </r>
  <r>
    <n v="14571536"/>
    <x v="3"/>
    <x v="0"/>
    <n v="2000517"/>
    <s v="Sofortrechnung"/>
    <s v="EAM\Erdal.Bircan"/>
    <x v="0"/>
    <s v="30712"/>
    <s v="Mira Tel OOD"/>
    <x v="0"/>
    <s v="4"/>
    <s v="200060012"/>
    <x v="95"/>
    <s v="Google Pixel Buds Pro"/>
    <n v="1"/>
    <n v="80"/>
    <n v="83"/>
    <n v="83"/>
    <n v="3"/>
    <n v="3"/>
    <n v="3.61"/>
    <s v="V0023"/>
    <x v="3"/>
    <s v="KPUD"/>
    <s v="EXP"/>
    <s v="Zubehör"/>
    <x v="3"/>
    <n v="1"/>
    <n v="80"/>
    <n v="83"/>
    <n v="83"/>
    <n v="3"/>
    <n v="3"/>
    <n v="3.614457831325301E-2"/>
    <n v="1"/>
    <m/>
    <x v="0"/>
    <s v="Nein"/>
    <x v="0"/>
  </r>
  <r>
    <n v="14571536"/>
    <x v="3"/>
    <x v="0"/>
    <n v="2000517"/>
    <s v="Sofortrechnung"/>
    <s v="EAM\Erdal.Bircan"/>
    <x v="0"/>
    <s v="30712"/>
    <s v="Mira Tel OOD"/>
    <x v="1"/>
    <s v="5"/>
    <s v="100302478"/>
    <x v="79"/>
    <s v="Apple iPhone 13 128GB"/>
    <n v="2"/>
    <n v="417.46170000000001"/>
    <n v="425"/>
    <n v="850"/>
    <n v="7.5382999999999996"/>
    <n v="15.08"/>
    <n v="1.77"/>
    <s v="V0023"/>
    <x v="3"/>
    <s v="KPUD"/>
    <s v="EXP"/>
    <s v="Geräte"/>
    <x v="3"/>
    <n v="2"/>
    <n v="417.46170000000001"/>
    <n v="425"/>
    <n v="850"/>
    <n v="7.5382999999999996"/>
    <n v="15.08"/>
    <n v="1.7741176470588236E-2"/>
    <n v="1"/>
    <m/>
    <x v="0"/>
    <s v="Nein"/>
    <x v="0"/>
  </r>
  <r>
    <n v="14571536"/>
    <x v="3"/>
    <x v="0"/>
    <n v="2000517"/>
    <s v="Sofortrechnung"/>
    <s v="EAM\Erdal.Bircan"/>
    <x v="0"/>
    <s v="30712"/>
    <s v="Mira Tel OOD"/>
    <x v="1"/>
    <s v="6"/>
    <s v="100302952"/>
    <x v="20"/>
    <s v="Apple iPhone 15 128GB"/>
    <n v="2"/>
    <n v="605"/>
    <n v="625"/>
    <n v="1250"/>
    <n v="20"/>
    <n v="40"/>
    <n v="3.2"/>
    <s v="V0023"/>
    <x v="3"/>
    <s v="KPUD"/>
    <s v="EXP"/>
    <s v="Geräte"/>
    <x v="3"/>
    <n v="2"/>
    <n v="605"/>
    <n v="625"/>
    <n v="1250"/>
    <n v="20"/>
    <n v="40"/>
    <n v="3.2000000000000001E-2"/>
    <n v="1"/>
    <m/>
    <x v="0"/>
    <s v="Nein"/>
    <x v="0"/>
  </r>
  <r>
    <n v="14571536"/>
    <x v="3"/>
    <x v="0"/>
    <n v="2000517"/>
    <s v="Sofortrechnung"/>
    <s v="EAM\Erdal.Bircan"/>
    <x v="0"/>
    <s v="30712"/>
    <s v="Mira Tel OOD"/>
    <x v="1"/>
    <s v="7"/>
    <s v="100303128"/>
    <x v="225"/>
    <s v="Apple iPhone 16 Pro 512GB"/>
    <n v="2"/>
    <n v="1218"/>
    <n v="1215"/>
    <n v="2430"/>
    <n v="-3"/>
    <n v="-6"/>
    <n v="-0.24"/>
    <s v="V0023"/>
    <x v="3"/>
    <s v="KPUD"/>
    <s v="EXP"/>
    <s v="Geräte"/>
    <x v="3"/>
    <n v="2"/>
    <n v="1218"/>
    <n v="1215"/>
    <n v="2430"/>
    <n v="-3"/>
    <n v="-6"/>
    <n v="-2.4691358024691358E-3"/>
    <n v="1"/>
    <m/>
    <x v="0"/>
    <s v="Nein"/>
    <x v="1"/>
  </r>
  <r>
    <n v="14571536"/>
    <x v="3"/>
    <x v="0"/>
    <n v="2000517"/>
    <s v="Sofortrechnung"/>
    <s v="EAM\Erdal.Bircan"/>
    <x v="0"/>
    <s v="30712"/>
    <s v="Mira Tel OOD"/>
    <x v="1"/>
    <s v="8"/>
    <s v="101690209"/>
    <x v="12"/>
    <s v="Xiaomi Redmi Pad SE 8GB/256GB [WiFi]"/>
    <n v="2"/>
    <n v="129.98869999999999"/>
    <n v="142"/>
    <n v="284"/>
    <n v="12.0113"/>
    <n v="24.02"/>
    <n v="8.4499999999999993"/>
    <s v="V0023"/>
    <x v="3"/>
    <s v="KPUD"/>
    <s v="EXP"/>
    <s v="Geräte"/>
    <x v="3"/>
    <n v="2"/>
    <n v="129.98869999999999"/>
    <n v="142"/>
    <n v="284"/>
    <n v="12.0113"/>
    <n v="24.02"/>
    <n v="8.457746478873239E-2"/>
    <n v="1"/>
    <m/>
    <x v="0"/>
    <s v="Nein"/>
    <x v="0"/>
  </r>
  <r>
    <n v="14571536"/>
    <x v="3"/>
    <x v="0"/>
    <n v="2000517"/>
    <s v="Sofortrechnung"/>
    <s v="EAM\Erdal.Bircan"/>
    <x v="0"/>
    <s v="30712"/>
    <s v="Mira Tel OOD"/>
    <x v="1"/>
    <s v="9"/>
    <s v="101030582"/>
    <x v="181"/>
    <s v="Samsung P620N Tab S6 lite 128GB [WiFi]"/>
    <n v="1"/>
    <n v="181"/>
    <n v="192"/>
    <n v="192"/>
    <n v="11"/>
    <n v="11"/>
    <n v="5.72"/>
    <s v="V0023"/>
    <x v="3"/>
    <s v="KPUD"/>
    <s v="EXP"/>
    <s v="Geräte"/>
    <x v="3"/>
    <n v="1"/>
    <n v="181"/>
    <n v="192"/>
    <n v="192"/>
    <n v="11"/>
    <n v="11"/>
    <n v="5.7291666666666664E-2"/>
    <n v="1"/>
    <m/>
    <x v="0"/>
    <s v="Nein"/>
    <x v="0"/>
  </r>
  <r>
    <n v="14571536"/>
    <x v="3"/>
    <x v="0"/>
    <n v="2000517"/>
    <s v="Sofortrechnung"/>
    <s v="EAM\Erdal.Bircan"/>
    <x v="0"/>
    <s v="30712"/>
    <s v="Mira Tel OOD"/>
    <x v="1"/>
    <s v="10"/>
    <s v="101690244"/>
    <x v="256"/>
    <s v="Xiaomi POCO X6 Pro 5G 12GB/512GB"/>
    <n v="3"/>
    <n v="246.28890000000001"/>
    <n v="262"/>
    <n v="786"/>
    <n v="15.7111"/>
    <n v="47.13"/>
    <n v="5.99"/>
    <s v="V0023"/>
    <x v="3"/>
    <s v="KPUD"/>
    <s v="EXP"/>
    <s v="Geräte"/>
    <x v="3"/>
    <n v="3"/>
    <n v="246.28890000000001"/>
    <n v="262"/>
    <n v="786"/>
    <n v="15.7111"/>
    <n v="47.13"/>
    <n v="5.9961832061068705E-2"/>
    <n v="1"/>
    <m/>
    <x v="0"/>
    <s v="Nein"/>
    <x v="0"/>
  </r>
  <r>
    <n v="14571536"/>
    <x v="3"/>
    <x v="0"/>
    <n v="2000517"/>
    <s v="Sofortrechnung"/>
    <s v="EAM\Erdal.Bircan"/>
    <x v="0"/>
    <s v="30712"/>
    <s v="Mira Tel OOD"/>
    <x v="1"/>
    <s v="11"/>
    <s v="101690269"/>
    <x v="197"/>
    <s v="Xiaomi POCO X6 Pro 5G 12GB/512GB"/>
    <n v="2"/>
    <n v="246"/>
    <n v="258"/>
    <n v="516"/>
    <n v="12"/>
    <n v="24"/>
    <n v="4.6500000000000004"/>
    <s v="V0023"/>
    <x v="3"/>
    <s v="KPUD"/>
    <s v="EXP"/>
    <s v="Geräte"/>
    <x v="3"/>
    <n v="2"/>
    <n v="246"/>
    <n v="258"/>
    <n v="516"/>
    <n v="12"/>
    <n v="24"/>
    <n v="4.6511627906976744E-2"/>
    <n v="1"/>
    <m/>
    <x v="0"/>
    <s v="Nein"/>
    <x v="0"/>
  </r>
  <r>
    <n v="14571536"/>
    <x v="3"/>
    <x v="0"/>
    <n v="2000517"/>
    <s v="Sofortrechnung"/>
    <s v="EAM\Erdal.Bircan"/>
    <x v="0"/>
    <s v="30712"/>
    <s v="Mira Tel OOD"/>
    <x v="1"/>
    <s v="12"/>
    <s v="101690242"/>
    <x v="43"/>
    <s v="Xiaomi Redmi Note 13 Pro 5G 8GB/256GB"/>
    <n v="3"/>
    <n v="204.57390000000001"/>
    <n v="212"/>
    <n v="636"/>
    <n v="7.4260999999999999"/>
    <n v="22.28"/>
    <n v="3.5"/>
    <s v="V0023"/>
    <x v="3"/>
    <s v="KPUD"/>
    <s v="EXP"/>
    <s v="Geräte"/>
    <x v="3"/>
    <n v="3"/>
    <n v="204.57390000000001"/>
    <n v="212"/>
    <n v="636"/>
    <n v="7.4260999999999999"/>
    <n v="22.28"/>
    <n v="3.5031446540880508E-2"/>
    <n v="1"/>
    <m/>
    <x v="0"/>
    <s v="Nein"/>
    <x v="0"/>
  </r>
  <r>
    <n v="14571536"/>
    <x v="3"/>
    <x v="0"/>
    <n v="2000517"/>
    <s v="Sofortrechnung"/>
    <s v="EAM\Erdal.Bircan"/>
    <x v="0"/>
    <s v="30712"/>
    <s v="Mira Tel OOD"/>
    <x v="1"/>
    <s v="13"/>
    <s v="100034474"/>
    <x v="284"/>
    <s v="Samsung S921B S24 5G 128GB"/>
    <n v="2"/>
    <n v="487.01440000000002"/>
    <n v="490"/>
    <n v="980"/>
    <n v="2.9855999999999998"/>
    <n v="5.97"/>
    <n v="0.6"/>
    <s v="V0023"/>
    <x v="3"/>
    <s v="KPUD"/>
    <s v="EXP"/>
    <s v="Geräte"/>
    <x v="3"/>
    <n v="2"/>
    <n v="487.01440000000002"/>
    <n v="490"/>
    <n v="980"/>
    <n v="2.9855999999999998"/>
    <n v="5.97"/>
    <n v="6.0918367346938776E-3"/>
    <n v="1"/>
    <m/>
    <x v="0"/>
    <s v="Nein"/>
    <x v="0"/>
  </r>
  <r>
    <n v="14571536"/>
    <x v="3"/>
    <x v="0"/>
    <n v="2000517"/>
    <s v="Sofortrechnung"/>
    <s v="EAM\Erdal.Bircan"/>
    <x v="0"/>
    <s v="30712"/>
    <s v="Mira Tel OOD"/>
    <x v="0"/>
    <s v="14"/>
    <s v="200300501"/>
    <x v="98"/>
    <s v="Apple AirPods Max (2. Gen)"/>
    <n v="1"/>
    <n v="418.84620000000001"/>
    <n v="442"/>
    <n v="442"/>
    <n v="23.1538"/>
    <n v="23.15"/>
    <n v="5.23"/>
    <s v="V0023"/>
    <x v="3"/>
    <s v="KPUD"/>
    <s v="EXP"/>
    <s v="Zubehör"/>
    <x v="3"/>
    <n v="1"/>
    <n v="418.84620000000001"/>
    <n v="442"/>
    <n v="442"/>
    <n v="23.1538"/>
    <n v="23.15"/>
    <n v="5.2375565610859723E-2"/>
    <n v="1"/>
    <m/>
    <x v="0"/>
    <s v="Nein"/>
    <x v="0"/>
  </r>
  <r>
    <n v="14571536"/>
    <x v="3"/>
    <x v="0"/>
    <n v="2000517"/>
    <s v="Sofortrechnung"/>
    <s v="EAM\Erdal.Bircan"/>
    <x v="0"/>
    <s v="30712"/>
    <s v="Mira Tel OOD"/>
    <x v="1"/>
    <s v="15"/>
    <s v="100690603"/>
    <x v="226"/>
    <s v="Xiaomi Redmi Note 13 Pro+ 5G 12GB/512GB"/>
    <n v="3"/>
    <n v="273.26979999999998"/>
    <n v="279"/>
    <n v="837"/>
    <n v="5.7302"/>
    <n v="17.190000000000001"/>
    <n v="2.0499999999999998"/>
    <s v="V0023"/>
    <x v="3"/>
    <s v="KPUD"/>
    <s v="EXP"/>
    <s v="Geräte"/>
    <x v="3"/>
    <n v="3"/>
    <n v="273.26979999999998"/>
    <n v="279"/>
    <n v="837"/>
    <n v="5.7302"/>
    <n v="17.190000000000001"/>
    <n v="2.0537634408602151E-2"/>
    <n v="1"/>
    <m/>
    <x v="0"/>
    <s v="Nein"/>
    <x v="0"/>
  </r>
  <r>
    <n v="14571536"/>
    <x v="3"/>
    <x v="0"/>
    <n v="2000517"/>
    <s v="Sofortrechnung"/>
    <s v="EAM\Erdal.Bircan"/>
    <x v="0"/>
    <s v="30712"/>
    <s v="Mira Tel OOD"/>
    <x v="1"/>
    <s v="16"/>
    <s v="100311010"/>
    <x v="99"/>
    <s v="Honor Magic V2 5G 512GB"/>
    <n v="1"/>
    <n v="826.48779999999999"/>
    <n v="770"/>
    <n v="770"/>
    <n v="-56.4878"/>
    <n v="-56.49"/>
    <n v="-7.33"/>
    <s v="V0023"/>
    <x v="3"/>
    <s v="KPUD"/>
    <s v="EXP"/>
    <s v="Geräte"/>
    <x v="3"/>
    <n v="1"/>
    <n v="826.48779999999999"/>
    <n v="770"/>
    <n v="770"/>
    <n v="-56.4878"/>
    <n v="-56.49"/>
    <n v="-7.3363636363636367E-2"/>
    <n v="1"/>
    <m/>
    <x v="0"/>
    <s v="Nein"/>
    <x v="1"/>
  </r>
  <r>
    <n v="14571536"/>
    <x v="3"/>
    <x v="0"/>
    <n v="2000517"/>
    <s v="Sofortrechnung"/>
    <s v="EAM\Erdal.Bircan"/>
    <x v="0"/>
    <s v="30712"/>
    <s v="Mira Tel OOD"/>
    <x v="1"/>
    <s v="17"/>
    <s v="101060028"/>
    <x v="191"/>
    <s v="Google Pixel 8 Pro 128GB"/>
    <n v="2"/>
    <n v="417"/>
    <n v="435"/>
    <n v="870"/>
    <n v="18"/>
    <n v="36"/>
    <n v="4.13"/>
    <s v="V0023"/>
    <x v="3"/>
    <s v="KPUD"/>
    <s v="EXP"/>
    <s v="Geräte"/>
    <x v="3"/>
    <n v="2"/>
    <n v="417"/>
    <n v="435"/>
    <n v="870"/>
    <n v="18"/>
    <n v="36"/>
    <n v="4.1379310344827586E-2"/>
    <n v="1"/>
    <m/>
    <x v="0"/>
    <s v="Nein"/>
    <x v="0"/>
  </r>
  <r>
    <n v="14571536"/>
    <x v="3"/>
    <x v="0"/>
    <n v="2000517"/>
    <s v="Sofortrechnung"/>
    <s v="EAM\Erdal.Bircan"/>
    <x v="0"/>
    <s v="30712"/>
    <s v="Mira Tel OOD"/>
    <x v="1"/>
    <s v="18"/>
    <s v="101030214"/>
    <x v="259"/>
    <s v="Samsung S916B S23+ 5G 256GB"/>
    <n v="1"/>
    <n v="548.09519999999998"/>
    <n v="595"/>
    <n v="595"/>
    <n v="46.904800000000002"/>
    <n v="46.9"/>
    <n v="7.88"/>
    <s v="V0023"/>
    <x v="3"/>
    <s v="KPUD"/>
    <s v="EXP"/>
    <s v="Geräte"/>
    <x v="3"/>
    <n v="1"/>
    <n v="548.09519999999998"/>
    <n v="595"/>
    <n v="595"/>
    <n v="46.904800000000002"/>
    <n v="46.9"/>
    <n v="7.8823529411764709E-2"/>
    <n v="1"/>
    <m/>
    <x v="0"/>
    <s v="Nein"/>
    <x v="0"/>
  </r>
  <r>
    <n v="14571536"/>
    <x v="3"/>
    <x v="0"/>
    <n v="2000517"/>
    <s v="Sofortrechnung"/>
    <s v="EAM\Erdal.Bircan"/>
    <x v="0"/>
    <s v="30712"/>
    <s v="Mira Tel OOD"/>
    <x v="1"/>
    <s v="19"/>
    <s v="100034407"/>
    <x v="244"/>
    <s v="Samsung S911B S23 5G 128GB"/>
    <n v="1"/>
    <n v="432"/>
    <n v="465"/>
    <n v="465"/>
    <n v="33"/>
    <n v="33"/>
    <n v="7.09"/>
    <s v="V0023"/>
    <x v="3"/>
    <s v="KPUD"/>
    <s v="EXP"/>
    <s v="Geräte"/>
    <x v="3"/>
    <n v="1"/>
    <n v="432"/>
    <n v="465"/>
    <n v="465"/>
    <n v="33"/>
    <n v="33"/>
    <n v="7.0967741935483872E-2"/>
    <n v="1"/>
    <m/>
    <x v="0"/>
    <s v="Nein"/>
    <x v="0"/>
  </r>
  <r>
    <n v="14571536"/>
    <x v="3"/>
    <x v="0"/>
    <n v="2000517"/>
    <s v="Sofortrechnung"/>
    <s v="EAM\Erdal.Bircan"/>
    <x v="0"/>
    <s v="30712"/>
    <s v="Mira Tel OOD"/>
    <x v="1"/>
    <s v="20"/>
    <s v="101030383"/>
    <x v="106"/>
    <s v="Samsung S921B S24 5G 256GB"/>
    <n v="2"/>
    <n v="537"/>
    <n v="550"/>
    <n v="1100"/>
    <n v="13"/>
    <n v="26"/>
    <n v="2.36"/>
    <s v="V0023"/>
    <x v="3"/>
    <s v="KPUD"/>
    <s v="EXP"/>
    <s v="Geräte"/>
    <x v="3"/>
    <n v="2"/>
    <n v="537"/>
    <n v="550"/>
    <n v="1100"/>
    <n v="13"/>
    <n v="26"/>
    <n v="2.3636363636363636E-2"/>
    <n v="1"/>
    <m/>
    <x v="0"/>
    <s v="Nein"/>
    <x v="0"/>
  </r>
  <r>
    <n v="14571536"/>
    <x v="3"/>
    <x v="0"/>
    <n v="2000517"/>
    <s v="Sofortrechnung"/>
    <s v="EAM\Erdal.Bircan"/>
    <x v="0"/>
    <s v="30712"/>
    <s v="Mira Tel OOD"/>
    <x v="1"/>
    <s v="21"/>
    <s v="101030401"/>
    <x v="339"/>
    <s v="Samsung S928B S24 Ultra 5G 512GB"/>
    <n v="1"/>
    <n v="869.41409999999996"/>
    <n v="850"/>
    <n v="850"/>
    <n v="-19.414100000000001"/>
    <n v="-19.41"/>
    <n v="-2.2799999999999998"/>
    <s v="V0023"/>
    <x v="3"/>
    <s v="KPUD"/>
    <s v="EXP"/>
    <s v="Geräte"/>
    <x v="3"/>
    <n v="1"/>
    <n v="869.41409999999996"/>
    <n v="850"/>
    <n v="850"/>
    <n v="-19.414100000000001"/>
    <n v="-19.41"/>
    <n v="-2.2835294117647058E-2"/>
    <n v="1"/>
    <m/>
    <x v="0"/>
    <s v="Nein"/>
    <x v="1"/>
  </r>
  <r>
    <n v="14571536"/>
    <x v="3"/>
    <x v="0"/>
    <n v="2000517"/>
    <s v="Sofortrechnung"/>
    <s v="EAM\Erdal.Bircan"/>
    <x v="0"/>
    <s v="30712"/>
    <s v="Mira Tel OOD"/>
    <x v="1"/>
    <s v="22"/>
    <s v="100060667"/>
    <x v="451"/>
    <s v="Google Pixel 7a 128GB"/>
    <n v="1"/>
    <n v="252"/>
    <n v="242"/>
    <n v="242"/>
    <n v="-10"/>
    <n v="-10"/>
    <n v="-4.13"/>
    <s v="V0023"/>
    <x v="3"/>
    <s v="KPUD"/>
    <s v="EXP"/>
    <s v="Geräte"/>
    <x v="3"/>
    <n v="1"/>
    <n v="252"/>
    <n v="242"/>
    <n v="242"/>
    <n v="-10"/>
    <n v="-10"/>
    <n v="-4.1322314049586778E-2"/>
    <n v="1"/>
    <m/>
    <x v="0"/>
    <s v="Nein"/>
    <x v="1"/>
  </r>
  <r>
    <n v="14571536"/>
    <x v="3"/>
    <x v="0"/>
    <n v="2000517"/>
    <s v="Sofortrechnung"/>
    <s v="EAM\Erdal.Bircan"/>
    <x v="0"/>
    <s v="30712"/>
    <s v="Mira Tel OOD"/>
    <x v="1"/>
    <s v="23"/>
    <s v="101300332"/>
    <x v="250"/>
    <s v="Apple iPad 10.2&quot; 2021 64GB [WiFi]"/>
    <n v="1"/>
    <n v="202"/>
    <n v="219"/>
    <n v="219"/>
    <n v="17"/>
    <n v="17"/>
    <n v="7.76"/>
    <s v="V0023"/>
    <x v="3"/>
    <s v="KPUD"/>
    <s v="EXP"/>
    <s v="Geräte"/>
    <x v="3"/>
    <n v="1"/>
    <n v="202"/>
    <n v="219"/>
    <n v="219"/>
    <n v="17"/>
    <n v="17"/>
    <n v="7.7625570776255703E-2"/>
    <n v="1"/>
    <m/>
    <x v="0"/>
    <s v="Nein"/>
    <x v="0"/>
  </r>
  <r>
    <n v="14571536"/>
    <x v="3"/>
    <x v="0"/>
    <n v="2000517"/>
    <s v="Sofortrechnung"/>
    <s v="EAM\Erdal.Bircan"/>
    <x v="0"/>
    <s v="30712"/>
    <s v="Mira Tel OOD"/>
    <x v="1"/>
    <s v="24"/>
    <s v="101690259"/>
    <x v="240"/>
    <s v="Xiaomi Redmi Note 13 Pro+ 5G 8GB/256GB"/>
    <n v="3"/>
    <n v="238"/>
    <n v="245"/>
    <n v="735"/>
    <n v="7"/>
    <n v="21"/>
    <n v="2.85"/>
    <s v="V0023"/>
    <x v="3"/>
    <s v="KPUD"/>
    <s v="EXP"/>
    <s v="Geräte"/>
    <x v="3"/>
    <n v="3"/>
    <n v="238"/>
    <n v="245"/>
    <n v="735"/>
    <n v="7"/>
    <n v="21"/>
    <n v="2.8571428571428571E-2"/>
    <n v="1"/>
    <m/>
    <x v="0"/>
    <s v="Nein"/>
    <x v="0"/>
  </r>
  <r>
    <n v="14571536"/>
    <x v="3"/>
    <x v="0"/>
    <n v="2000517"/>
    <s v="Sofortrechnung"/>
    <s v="EAM\Erdal.Bircan"/>
    <x v="0"/>
    <s v="30712"/>
    <s v="Mira Tel OOD"/>
    <x v="1"/>
    <s v="25"/>
    <s v="101030419"/>
    <x v="22"/>
    <s v="Samsung G556B Xcover 7 128GB EE"/>
    <n v="1"/>
    <n v="197.0257"/>
    <n v="215"/>
    <n v="215"/>
    <n v="17.974299999999999"/>
    <n v="17.97"/>
    <n v="8.36"/>
    <s v="V0023"/>
    <x v="3"/>
    <s v="KPUD"/>
    <s v="EXP"/>
    <s v="Geräte"/>
    <x v="3"/>
    <n v="1"/>
    <n v="197.0257"/>
    <n v="215"/>
    <n v="215"/>
    <n v="17.974299999999999"/>
    <n v="17.97"/>
    <n v="8.3581395348837198E-2"/>
    <n v="1"/>
    <m/>
    <x v="0"/>
    <s v="Nein"/>
    <x v="0"/>
  </r>
  <r>
    <n v="14572685"/>
    <x v="3"/>
    <x v="0"/>
    <n v="2000518"/>
    <s v="Sofortrechnung"/>
    <s v="Yasar.Yigitbilek"/>
    <x v="1"/>
    <s v="24575"/>
    <s v="Paketfabrik"/>
    <x v="1"/>
    <s v="1"/>
    <s v="101030663"/>
    <x v="175"/>
    <s v="Samsung X920N Tab S10 Ultra 256GB [WiFi]"/>
    <n v="1"/>
    <n v="770"/>
    <n v="815"/>
    <n v="815"/>
    <n v="45"/>
    <n v="45"/>
    <n v="5.52"/>
    <s v="V0042"/>
    <x v="5"/>
    <s v="KÜB0"/>
    <s v="GRK"/>
    <s v="Geräte"/>
    <x v="5"/>
    <n v="1"/>
    <n v="770"/>
    <n v="815"/>
    <n v="815"/>
    <n v="45"/>
    <n v="45"/>
    <n v="5.5214723926380369E-2"/>
    <n v="1"/>
    <m/>
    <x v="0"/>
    <s v="Nein"/>
    <x v="0"/>
  </r>
  <r>
    <n v="14572689"/>
    <x v="3"/>
    <x v="0"/>
    <n v="2000519"/>
    <s v="Sofortrechnung"/>
    <s v="Yasar.Yigitbilek"/>
    <x v="1"/>
    <s v="24575"/>
    <s v="Paketfabrik"/>
    <x v="1"/>
    <s v="1"/>
    <s v="101030390"/>
    <x v="348"/>
    <s v="Samsung S926B S24+ 5G 512GB"/>
    <n v="1"/>
    <n v="690"/>
    <n v="738"/>
    <n v="738"/>
    <n v="48"/>
    <n v="48"/>
    <n v="6.5"/>
    <s v="V0042"/>
    <x v="5"/>
    <s v="KÜB0"/>
    <s v="GRK"/>
    <s v="Geräte"/>
    <x v="5"/>
    <n v="1"/>
    <n v="690"/>
    <n v="738"/>
    <n v="738"/>
    <n v="48"/>
    <n v="48"/>
    <n v="6.5040650406504072E-2"/>
    <n v="1"/>
    <m/>
    <x v="0"/>
    <s v="Nein"/>
    <x v="0"/>
  </r>
  <r>
    <n v="14572690"/>
    <x v="3"/>
    <x v="0"/>
    <n v="2000520"/>
    <s v="Sofortrechnung"/>
    <s v="Yasar.Yigitbilek"/>
    <x v="1"/>
    <s v="24575"/>
    <s v="Paketfabrik"/>
    <x v="1"/>
    <s v="1"/>
    <s v="101030390"/>
    <x v="348"/>
    <s v="Samsung S926B S24+ 5G 512GB"/>
    <n v="1"/>
    <n v="690"/>
    <n v="738"/>
    <n v="738"/>
    <n v="48"/>
    <n v="48"/>
    <n v="6.5"/>
    <s v="V0042"/>
    <x v="5"/>
    <s v="KÜB0"/>
    <s v="GRK"/>
    <s v="Geräte"/>
    <x v="5"/>
    <n v="1"/>
    <n v="690"/>
    <n v="738"/>
    <n v="738"/>
    <n v="48"/>
    <n v="48"/>
    <n v="6.5040650406504072E-2"/>
    <n v="1"/>
    <m/>
    <x v="0"/>
    <s v="Nein"/>
    <x v="0"/>
  </r>
  <r>
    <n v="14572691"/>
    <x v="3"/>
    <x v="0"/>
    <n v="2000521"/>
    <s v="Sofortrechnung"/>
    <s v="Yasar.Yigitbilek"/>
    <x v="1"/>
    <s v="24575"/>
    <s v="Paketfabrik"/>
    <x v="1"/>
    <s v="1"/>
    <s v="101030390"/>
    <x v="348"/>
    <s v="Samsung S926B S24+ 5G 512GB"/>
    <n v="1"/>
    <n v="690"/>
    <n v="738"/>
    <n v="738"/>
    <n v="48"/>
    <n v="48"/>
    <n v="6.5"/>
    <s v="V0042"/>
    <x v="5"/>
    <s v="KÜB0"/>
    <s v="GRK"/>
    <s v="Geräte"/>
    <x v="5"/>
    <n v="1"/>
    <n v="690"/>
    <n v="738"/>
    <n v="738"/>
    <n v="48"/>
    <n v="48"/>
    <n v="6.5040650406504072E-2"/>
    <n v="1"/>
    <m/>
    <x v="0"/>
    <s v="Nein"/>
    <x v="0"/>
  </r>
  <r>
    <n v="14572694"/>
    <x v="3"/>
    <x v="0"/>
    <n v="2000522"/>
    <s v="Sofortrechnung"/>
    <s v="Yasar.Yigitbilek"/>
    <x v="1"/>
    <s v="24575"/>
    <s v="Paketfabrik"/>
    <x v="1"/>
    <s v="1"/>
    <s v="101030390"/>
    <x v="348"/>
    <s v="Samsung S926B S24+ 5G 512GB"/>
    <n v="1"/>
    <n v="690"/>
    <n v="738"/>
    <n v="738"/>
    <n v="48"/>
    <n v="48"/>
    <n v="6.5"/>
    <s v="V0042"/>
    <x v="5"/>
    <s v="KÜB0"/>
    <s v="GRK"/>
    <s v="Geräte"/>
    <x v="5"/>
    <n v="1"/>
    <n v="690"/>
    <n v="738"/>
    <n v="738"/>
    <n v="48"/>
    <n v="48"/>
    <n v="6.5040650406504072E-2"/>
    <n v="1"/>
    <m/>
    <x v="0"/>
    <s v="Nein"/>
    <x v="0"/>
  </r>
  <r>
    <n v="14572695"/>
    <x v="3"/>
    <x v="0"/>
    <n v="2000523"/>
    <s v="Sofortrechnung"/>
    <s v="Yasar.Yigitbilek"/>
    <x v="1"/>
    <s v="24575"/>
    <s v="Paketfabrik"/>
    <x v="1"/>
    <s v="1"/>
    <s v="101030397"/>
    <x v="133"/>
    <s v="Samsung S928B S24 Ultra 5G 256GB"/>
    <n v="1"/>
    <n v="759.58330000000001"/>
    <n v="769"/>
    <n v="769"/>
    <n v="9.4167000000000005"/>
    <n v="9.42"/>
    <n v="1.22"/>
    <s v="V0042"/>
    <x v="5"/>
    <s v="KÜB0"/>
    <s v="GRK"/>
    <s v="Geräte"/>
    <x v="5"/>
    <n v="1"/>
    <n v="759.58330000000001"/>
    <n v="769"/>
    <n v="769"/>
    <n v="9.4167000000000005"/>
    <n v="9.42"/>
    <n v="1.2249674902470741E-2"/>
    <n v="1"/>
    <m/>
    <x v="0"/>
    <s v="Nein"/>
    <x v="0"/>
  </r>
  <r>
    <n v="14572706"/>
    <x v="3"/>
    <x v="0"/>
    <n v="2000524"/>
    <s v="Sofortrechnung"/>
    <s v="Yasar.Yigitbilek"/>
    <x v="1"/>
    <s v="24575"/>
    <s v="Paketfabrik"/>
    <x v="1"/>
    <s v="1"/>
    <s v="100034559"/>
    <x v="27"/>
    <s v="Samsung F946B Z Fold5 5G 256GB"/>
    <n v="1"/>
    <n v="970.94269999999995"/>
    <n v="815"/>
    <n v="815"/>
    <n v="-155.9427"/>
    <n v="-155.94"/>
    <n v="-19.13"/>
    <s v="V0042"/>
    <x v="5"/>
    <s v="KÜB0"/>
    <s v="GRK"/>
    <s v="Geräte"/>
    <x v="5"/>
    <n v="1"/>
    <n v="970.94269999999995"/>
    <n v="815"/>
    <n v="815"/>
    <n v="-155.9427"/>
    <n v="-155.94"/>
    <n v="-0.19133742331288342"/>
    <n v="1"/>
    <m/>
    <x v="0"/>
    <s v="Nein"/>
    <x v="1"/>
  </r>
  <r>
    <n v="14572712"/>
    <x v="3"/>
    <x v="0"/>
    <n v="2000525"/>
    <s v="Sofortrechnung"/>
    <s v="Yasar.Yigitbilek"/>
    <x v="1"/>
    <s v="24575"/>
    <s v="Paketfabrik"/>
    <x v="1"/>
    <s v="1"/>
    <s v="100302852"/>
    <x v="452"/>
    <s v="Apple iPhone 14 512GB"/>
    <n v="1"/>
    <n v="625"/>
    <n v="659"/>
    <n v="659"/>
    <n v="34"/>
    <n v="34"/>
    <n v="5.15"/>
    <s v="V0042"/>
    <x v="5"/>
    <s v="KÜB0"/>
    <s v="GRK"/>
    <s v="Geräte"/>
    <x v="5"/>
    <n v="1"/>
    <n v="625"/>
    <n v="659"/>
    <n v="659"/>
    <n v="34"/>
    <n v="34"/>
    <n v="5.1593323216995446E-2"/>
    <n v="1"/>
    <m/>
    <x v="0"/>
    <s v="Nein"/>
    <x v="0"/>
  </r>
  <r>
    <n v="14572713"/>
    <x v="3"/>
    <x v="0"/>
    <n v="2000526"/>
    <s v="Sofortrechnung"/>
    <s v="Yasar.Yigitbilek"/>
    <x v="1"/>
    <s v="24575"/>
    <s v="Paketfabrik"/>
    <x v="1"/>
    <s v="1"/>
    <s v="100302781"/>
    <x v="426"/>
    <s v="Apple iPhone 14 Plus 256GB"/>
    <n v="1"/>
    <n v="590.71429999999998"/>
    <n v="649"/>
    <n v="649"/>
    <n v="58.285699999999999"/>
    <n v="58.29"/>
    <n v="8.98"/>
    <s v="V0042"/>
    <x v="5"/>
    <s v="KÜB0"/>
    <s v="GRK"/>
    <s v="Geräte"/>
    <x v="5"/>
    <n v="1"/>
    <n v="590.71429999999998"/>
    <n v="649"/>
    <n v="649"/>
    <n v="58.285699999999999"/>
    <n v="58.29"/>
    <n v="8.9815100154083199E-2"/>
    <n v="1"/>
    <m/>
    <x v="0"/>
    <s v="Nein"/>
    <x v="0"/>
  </r>
  <r>
    <n v="14572721"/>
    <x v="3"/>
    <x v="0"/>
    <n v="2000527"/>
    <s v="Sofortrechnung"/>
    <s v="Yasar.Yigitbilek"/>
    <x v="1"/>
    <s v="24575"/>
    <s v="Paketfabrik"/>
    <x v="0"/>
    <s v="1"/>
    <s v="200300455"/>
    <x v="198"/>
    <s v="nach Aufnahme in Preisliste pflegen"/>
    <n v="1"/>
    <n v="660"/>
    <n v="675"/>
    <n v="675"/>
    <n v="15"/>
    <n v="15"/>
    <n v="2.2200000000000002"/>
    <s v="V0042"/>
    <x v="5"/>
    <s v="KÜB0"/>
    <s v="GRK"/>
    <s v="Zubehör"/>
    <x v="5"/>
    <n v="1"/>
    <n v="660"/>
    <n v="675"/>
    <n v="675"/>
    <n v="15"/>
    <n v="15"/>
    <n v="2.2222222222222223E-2"/>
    <n v="1"/>
    <m/>
    <x v="0"/>
    <s v="Nein"/>
    <x v="0"/>
  </r>
  <r>
    <n v="14572809"/>
    <x v="3"/>
    <x v="0"/>
    <n v="2000528"/>
    <s v="Sofortrechnung"/>
    <s v="Yasar.Yigitbilek"/>
    <x v="1"/>
    <s v="24575"/>
    <s v="Paketfabrik"/>
    <x v="1"/>
    <s v="1"/>
    <s v="100034494"/>
    <x v="453"/>
    <s v="Samsung S928B S24 Ultra 5G 512GB"/>
    <n v="1"/>
    <n v="910.47659999999996"/>
    <n v="845"/>
    <n v="845"/>
    <n v="-65.476600000000005"/>
    <n v="-65.48"/>
    <n v="-7.74"/>
    <s v="V0042"/>
    <x v="5"/>
    <s v="KÜB0"/>
    <s v="GRK"/>
    <s v="Geräte"/>
    <x v="5"/>
    <n v="1"/>
    <n v="910.47659999999996"/>
    <n v="845"/>
    <n v="845"/>
    <n v="-65.476600000000005"/>
    <n v="-65.48"/>
    <n v="-7.7491124260355038E-2"/>
    <n v="1"/>
    <m/>
    <x v="0"/>
    <s v="Nein"/>
    <x v="1"/>
  </r>
  <r>
    <n v="14572710"/>
    <x v="3"/>
    <x v="0"/>
    <n v="2000529"/>
    <s v="Sofortrechnung"/>
    <s v="eam\bekir.ahmed"/>
    <x v="0"/>
    <s v="30637"/>
    <s v="SC FANPLACE IT SRL"/>
    <x v="3"/>
    <s v="1"/>
    <s v="900010011"/>
    <x v="36"/>
    <s v="Sonstiges"/>
    <n v="1"/>
    <n v="0"/>
    <n v="15"/>
    <n v="15"/>
    <n v="15"/>
    <n v="15"/>
    <m/>
    <s v="V0023"/>
    <x v="3"/>
    <s v="KÜB8"/>
    <s v="EXP"/>
    <s v="Sonstige"/>
    <x v="3"/>
    <n v="1"/>
    <n v="0"/>
    <n v="15"/>
    <n v="15"/>
    <n v="15"/>
    <n v="15"/>
    <n v="1"/>
    <n v="1"/>
    <m/>
    <x v="2"/>
    <s v="Ja"/>
    <x v="0"/>
  </r>
  <r>
    <n v="14572710"/>
    <x v="3"/>
    <x v="0"/>
    <n v="2000529"/>
    <s v="Sofortrechnung"/>
    <s v="eam\bekir.ahmed"/>
    <x v="0"/>
    <s v="30637"/>
    <s v="SC FANPLACE IT SRL"/>
    <x v="0"/>
    <s v="2"/>
    <s v="200370087"/>
    <x v="335"/>
    <s v="Huawei Watch Fit Special Edition (Stia-B39)"/>
    <n v="8"/>
    <n v="40.409999999999997"/>
    <n v="43"/>
    <n v="344"/>
    <n v="2.59"/>
    <n v="20.72"/>
    <n v="6.02"/>
    <s v="V0023"/>
    <x v="3"/>
    <s v="KÜB8"/>
    <s v="EXP"/>
    <s v="Zubehör"/>
    <x v="3"/>
    <n v="8"/>
    <n v="40.409999999999997"/>
    <n v="43"/>
    <n v="344"/>
    <n v="2.59"/>
    <n v="20.72"/>
    <n v="6.0232558139534882E-2"/>
    <n v="1"/>
    <m/>
    <x v="0"/>
    <s v="Nein"/>
    <x v="0"/>
  </r>
  <r>
    <n v="14572710"/>
    <x v="3"/>
    <x v="0"/>
    <n v="2000529"/>
    <s v="Sofortrechnung"/>
    <s v="eam\bekir.ahmed"/>
    <x v="0"/>
    <s v="30637"/>
    <s v="SC FANPLACE IT SRL"/>
    <x v="1"/>
    <s v="3"/>
    <s v="101310031"/>
    <x v="381"/>
    <s v="Honor 200 Pro 512GB"/>
    <n v="1"/>
    <n v="362"/>
    <n v="379"/>
    <n v="379"/>
    <n v="17"/>
    <n v="17"/>
    <n v="4.4800000000000004"/>
    <s v="V0023"/>
    <x v="3"/>
    <s v="KÜB8"/>
    <s v="EXP"/>
    <s v="Geräte"/>
    <x v="3"/>
    <n v="1"/>
    <n v="362"/>
    <n v="379"/>
    <n v="379"/>
    <n v="17"/>
    <n v="17"/>
    <n v="4.4854881266490766E-2"/>
    <n v="1"/>
    <m/>
    <x v="0"/>
    <s v="Nein"/>
    <x v="0"/>
  </r>
  <r>
    <n v="14572710"/>
    <x v="3"/>
    <x v="0"/>
    <n v="2000529"/>
    <s v="Sofortrechnung"/>
    <s v="eam\bekir.ahmed"/>
    <x v="0"/>
    <s v="30637"/>
    <s v="SC FANPLACE IT SRL"/>
    <x v="1"/>
    <s v="4"/>
    <s v="101690336"/>
    <x v="342"/>
    <s v="Xiaomi Redmi 14C 4GB/128GB"/>
    <n v="1"/>
    <n v="74.5"/>
    <n v="83"/>
    <n v="83"/>
    <n v="8.5"/>
    <n v="8.5"/>
    <n v="10.24"/>
    <s v="V0023"/>
    <x v="3"/>
    <s v="KÜB8"/>
    <s v="EXP"/>
    <s v="Geräte"/>
    <x v="3"/>
    <n v="1"/>
    <n v="74.5"/>
    <n v="83"/>
    <n v="83"/>
    <n v="8.5"/>
    <n v="8.5"/>
    <n v="0.10240963855421686"/>
    <n v="1"/>
    <m/>
    <x v="0"/>
    <s v="Nein"/>
    <x v="0"/>
  </r>
  <r>
    <n v="14572710"/>
    <x v="3"/>
    <x v="0"/>
    <n v="2000529"/>
    <s v="Sofortrechnung"/>
    <s v="eam\bekir.ahmed"/>
    <x v="0"/>
    <s v="30637"/>
    <s v="SC FANPLACE IT SRL"/>
    <x v="1"/>
    <s v="5"/>
    <s v="101690336"/>
    <x v="342"/>
    <s v="Xiaomi Redmi 14C 4GB/128GB"/>
    <n v="1"/>
    <n v="74.5"/>
    <n v="83"/>
    <n v="83"/>
    <n v="8.5"/>
    <n v="8.5"/>
    <n v="10.24"/>
    <s v="V0023"/>
    <x v="3"/>
    <s v="KÜB8"/>
    <s v="EXP"/>
    <s v="Geräte"/>
    <x v="3"/>
    <n v="1"/>
    <n v="74.5"/>
    <n v="83"/>
    <n v="83"/>
    <n v="8.5"/>
    <n v="8.5"/>
    <n v="0.10240963855421686"/>
    <n v="1"/>
    <m/>
    <x v="0"/>
    <s v="Nein"/>
    <x v="0"/>
  </r>
  <r>
    <n v="14572710"/>
    <x v="3"/>
    <x v="0"/>
    <n v="2000529"/>
    <s v="Sofortrechnung"/>
    <s v="eam\bekir.ahmed"/>
    <x v="0"/>
    <s v="30637"/>
    <s v="SC FANPLACE IT SRL"/>
    <x v="1"/>
    <s v="6"/>
    <s v="101690347"/>
    <x v="353"/>
    <s v="Xiaomi 13 lite 5G 8GB/128GB"/>
    <n v="1"/>
    <n v="190"/>
    <n v="205"/>
    <n v="205"/>
    <n v="15"/>
    <n v="15"/>
    <n v="7.31"/>
    <s v="V0023"/>
    <x v="3"/>
    <s v="KÜB8"/>
    <s v="EXP"/>
    <s v="Geräte"/>
    <x v="3"/>
    <n v="1"/>
    <n v="190"/>
    <n v="205"/>
    <n v="205"/>
    <n v="15"/>
    <n v="15"/>
    <n v="7.3170731707317069E-2"/>
    <n v="1"/>
    <m/>
    <x v="0"/>
    <s v="Nein"/>
    <x v="0"/>
  </r>
  <r>
    <n v="14572710"/>
    <x v="3"/>
    <x v="0"/>
    <n v="2000529"/>
    <s v="Sofortrechnung"/>
    <s v="eam\bekir.ahmed"/>
    <x v="0"/>
    <s v="30637"/>
    <s v="SC FANPLACE IT SRL"/>
    <x v="1"/>
    <s v="7"/>
    <s v="101030489"/>
    <x v="392"/>
    <s v="Samsung A057G A05s 64GB"/>
    <n v="8"/>
    <n v="80.665300000000002"/>
    <n v="88"/>
    <n v="704"/>
    <n v="7.3346999999999998"/>
    <n v="58.68"/>
    <n v="8.33"/>
    <s v="V0023"/>
    <x v="3"/>
    <s v="KÜB8"/>
    <s v="EXP"/>
    <s v="Geräte"/>
    <x v="3"/>
    <n v="8"/>
    <n v="80.665300000000002"/>
    <n v="88"/>
    <n v="704"/>
    <n v="7.3346999999999998"/>
    <n v="58.68"/>
    <n v="8.3352272727272733E-2"/>
    <n v="1"/>
    <m/>
    <x v="0"/>
    <s v="Nein"/>
    <x v="0"/>
  </r>
  <r>
    <n v="14572710"/>
    <x v="3"/>
    <x v="0"/>
    <n v="2000529"/>
    <s v="Sofortrechnung"/>
    <s v="eam\bekir.ahmed"/>
    <x v="0"/>
    <s v="30637"/>
    <s v="SC FANPLACE IT SRL"/>
    <x v="1"/>
    <s v="8"/>
    <s v="101690298"/>
    <x v="327"/>
    <s v="Xiaomi Redmi Note 13 Pro+ 5G 12GB/512GB"/>
    <n v="2"/>
    <n v="272"/>
    <n v="278"/>
    <n v="556"/>
    <n v="6"/>
    <n v="12"/>
    <n v="2.15"/>
    <s v="V0023"/>
    <x v="3"/>
    <s v="KÜB8"/>
    <s v="EXP"/>
    <s v="Geräte"/>
    <x v="3"/>
    <n v="2"/>
    <n v="272"/>
    <n v="278"/>
    <n v="556"/>
    <n v="6"/>
    <n v="12"/>
    <n v="2.1582733812949641E-2"/>
    <n v="1"/>
    <m/>
    <x v="0"/>
    <s v="Nein"/>
    <x v="0"/>
  </r>
  <r>
    <n v="14572710"/>
    <x v="3"/>
    <x v="0"/>
    <n v="2000529"/>
    <s v="Sofortrechnung"/>
    <s v="eam\bekir.ahmed"/>
    <x v="0"/>
    <s v="30637"/>
    <s v="SC FANPLACE IT SRL"/>
    <x v="0"/>
    <s v="9"/>
    <s v="200050024"/>
    <x v="173"/>
    <s v="Motorola Moto Buds"/>
    <n v="2"/>
    <n v="18.688199999999998"/>
    <n v="22"/>
    <n v="44"/>
    <n v="3.3117999999999999"/>
    <n v="6.62"/>
    <n v="15.05"/>
    <s v="V0023"/>
    <x v="3"/>
    <s v="KÜB8"/>
    <s v="EXP"/>
    <s v="Zubehör"/>
    <x v="3"/>
    <n v="2"/>
    <n v="18.688199999999998"/>
    <n v="22"/>
    <n v="44"/>
    <n v="3.3117999999999999"/>
    <n v="6.62"/>
    <n v="0.15045454545454545"/>
    <n v="1"/>
    <m/>
    <x v="0"/>
    <s v="Nein"/>
    <x v="0"/>
  </r>
  <r>
    <n v="14572710"/>
    <x v="3"/>
    <x v="0"/>
    <n v="2000529"/>
    <s v="Sofortrechnung"/>
    <s v="eam\bekir.ahmed"/>
    <x v="0"/>
    <s v="30637"/>
    <s v="SC FANPLACE IT SRL"/>
    <x v="1"/>
    <s v="10"/>
    <s v="101690331"/>
    <x v="252"/>
    <s v="Xiaomi Redmi 14C 4GB/128GB"/>
    <n v="3"/>
    <n v="74.601299999999995"/>
    <n v="80"/>
    <n v="240"/>
    <n v="5.3986999999999998"/>
    <n v="16.2"/>
    <n v="6.74"/>
    <s v="V0023"/>
    <x v="3"/>
    <s v="KÜB8"/>
    <s v="EXP"/>
    <s v="Geräte"/>
    <x v="3"/>
    <n v="3"/>
    <n v="74.601299999999995"/>
    <n v="80"/>
    <n v="240"/>
    <n v="5.3986999999999998"/>
    <n v="16.2"/>
    <n v="6.7499999999999991E-2"/>
    <n v="1"/>
    <m/>
    <x v="0"/>
    <s v="Nein"/>
    <x v="0"/>
  </r>
  <r>
    <n v="14572710"/>
    <x v="3"/>
    <x v="0"/>
    <n v="2000529"/>
    <s v="Sofortrechnung"/>
    <s v="eam\bekir.ahmed"/>
    <x v="0"/>
    <s v="30637"/>
    <s v="SC FANPLACE IT SRL"/>
    <x v="0"/>
    <s v="11"/>
    <s v="200311469"/>
    <x v="454"/>
    <s v="Trust GXT433 PYLO Multiplattform Headset"/>
    <n v="1"/>
    <n v="16.5"/>
    <n v="19"/>
    <n v="19"/>
    <n v="2.5"/>
    <n v="2.5"/>
    <n v="13.15"/>
    <s v="V0023"/>
    <x v="3"/>
    <s v="KÜB8"/>
    <s v="EXP"/>
    <s v="Zubehör"/>
    <x v="3"/>
    <n v="1"/>
    <n v="16.5"/>
    <n v="19"/>
    <n v="19"/>
    <n v="2.5"/>
    <n v="2.5"/>
    <n v="0.13157894736842105"/>
    <n v="1"/>
    <m/>
    <x v="0"/>
    <s v="Nein"/>
    <x v="0"/>
  </r>
  <r>
    <n v="14572710"/>
    <x v="3"/>
    <x v="0"/>
    <n v="2000529"/>
    <s v="Sofortrechnung"/>
    <s v="eam\bekir.ahmed"/>
    <x v="0"/>
    <s v="30637"/>
    <s v="SC FANPLACE IT SRL"/>
    <x v="1"/>
    <s v="12"/>
    <s v="101310033"/>
    <x v="455"/>
    <s v="Honor X6B 128GB"/>
    <n v="1"/>
    <n v="71"/>
    <n v="75"/>
    <n v="75"/>
    <n v="4"/>
    <n v="4"/>
    <n v="5.33"/>
    <s v="V0023"/>
    <x v="3"/>
    <s v="KÜB8"/>
    <s v="EXP"/>
    <s v="Geräte"/>
    <x v="3"/>
    <n v="1"/>
    <n v="71"/>
    <n v="75"/>
    <n v="75"/>
    <n v="4"/>
    <n v="4"/>
    <n v="5.3333333333333337E-2"/>
    <n v="1"/>
    <m/>
    <x v="0"/>
    <s v="Nein"/>
    <x v="0"/>
  </r>
  <r>
    <n v="14572710"/>
    <x v="3"/>
    <x v="0"/>
    <n v="2000529"/>
    <s v="Sofortrechnung"/>
    <s v="eam\bekir.ahmed"/>
    <x v="0"/>
    <s v="30637"/>
    <s v="SC FANPLACE IT SRL"/>
    <x v="1"/>
    <s v="13"/>
    <s v="101030582"/>
    <x v="181"/>
    <s v="Samsung P620N Tab S6 lite 128GB [WiFi]"/>
    <n v="1"/>
    <n v="181"/>
    <n v="195"/>
    <n v="195"/>
    <n v="14"/>
    <n v="14"/>
    <n v="7.17"/>
    <s v="V0023"/>
    <x v="3"/>
    <s v="KÜB8"/>
    <s v="EXP"/>
    <s v="Geräte"/>
    <x v="3"/>
    <n v="1"/>
    <n v="181"/>
    <n v="195"/>
    <n v="195"/>
    <n v="14"/>
    <n v="14"/>
    <n v="7.179487179487179E-2"/>
    <n v="1"/>
    <m/>
    <x v="0"/>
    <s v="Nein"/>
    <x v="0"/>
  </r>
  <r>
    <n v="14572710"/>
    <x v="3"/>
    <x v="0"/>
    <n v="2000529"/>
    <s v="Sofortrechnung"/>
    <s v="eam\bekir.ahmed"/>
    <x v="0"/>
    <s v="30637"/>
    <s v="SC FANPLACE IT SRL"/>
    <x v="1"/>
    <s v="14"/>
    <s v="101030492"/>
    <x v="138"/>
    <s v="Samsung A356B A35 5G 256GB"/>
    <n v="1"/>
    <n v="228.69569999999999"/>
    <n v="239"/>
    <n v="239"/>
    <n v="10.3043"/>
    <n v="10.3"/>
    <n v="4.3099999999999996"/>
    <s v="V0023"/>
    <x v="3"/>
    <s v="KÜB8"/>
    <s v="EXP"/>
    <s v="Geräte"/>
    <x v="3"/>
    <n v="1"/>
    <n v="228.69569999999999"/>
    <n v="239"/>
    <n v="239"/>
    <n v="10.3043"/>
    <n v="10.3"/>
    <n v="4.3096234309623435E-2"/>
    <n v="1"/>
    <m/>
    <x v="0"/>
    <s v="Nein"/>
    <x v="0"/>
  </r>
  <r>
    <n v="14572710"/>
    <x v="3"/>
    <x v="0"/>
    <n v="2000529"/>
    <s v="Sofortrechnung"/>
    <s v="eam\bekir.ahmed"/>
    <x v="0"/>
    <s v="30637"/>
    <s v="SC FANPLACE IT SRL"/>
    <x v="1"/>
    <s v="15"/>
    <s v="101030234"/>
    <x v="323"/>
    <s v="Samsung A346B A34 5G 128GB"/>
    <n v="1"/>
    <n v="165"/>
    <n v="175"/>
    <n v="175"/>
    <n v="10"/>
    <n v="10"/>
    <n v="5.71"/>
    <s v="V0023"/>
    <x v="3"/>
    <s v="KÜB8"/>
    <s v="EXP"/>
    <s v="Geräte"/>
    <x v="3"/>
    <n v="1"/>
    <n v="165"/>
    <n v="175"/>
    <n v="175"/>
    <n v="10"/>
    <n v="10"/>
    <n v="5.7142857142857141E-2"/>
    <n v="1"/>
    <m/>
    <x v="0"/>
    <s v="Nein"/>
    <x v="0"/>
  </r>
  <r>
    <n v="14572710"/>
    <x v="3"/>
    <x v="0"/>
    <n v="2000529"/>
    <s v="Sofortrechnung"/>
    <s v="eam\bekir.ahmed"/>
    <x v="0"/>
    <s v="30637"/>
    <s v="SC FANPLACE IT SRL"/>
    <x v="1"/>
    <s v="16"/>
    <s v="100050287"/>
    <x v="96"/>
    <s v="Motorola Moto G75 5G 256GB"/>
    <n v="1"/>
    <n v="181"/>
    <n v="199"/>
    <n v="199"/>
    <n v="18"/>
    <n v="18"/>
    <n v="9.0399999999999991"/>
    <s v="V0023"/>
    <x v="3"/>
    <s v="KÜB8"/>
    <s v="EXP"/>
    <s v="Geräte"/>
    <x v="3"/>
    <n v="1"/>
    <n v="181"/>
    <n v="199"/>
    <n v="199"/>
    <n v="18"/>
    <n v="18"/>
    <n v="9.0452261306532666E-2"/>
    <n v="1"/>
    <m/>
    <x v="0"/>
    <s v="Nein"/>
    <x v="0"/>
  </r>
  <r>
    <n v="14572710"/>
    <x v="3"/>
    <x v="0"/>
    <n v="2000529"/>
    <s v="Sofortrechnung"/>
    <s v="eam\bekir.ahmed"/>
    <x v="0"/>
    <s v="30637"/>
    <s v="SC FANPLACE IT SRL"/>
    <x v="1"/>
    <s v="17"/>
    <s v="101690269"/>
    <x v="197"/>
    <s v="Xiaomi POCO X6 Pro 5G 12GB/512GB"/>
    <n v="3"/>
    <n v="246"/>
    <n v="260"/>
    <n v="780"/>
    <n v="14"/>
    <n v="42"/>
    <n v="5.38"/>
    <s v="V0023"/>
    <x v="3"/>
    <s v="KÜB8"/>
    <s v="EXP"/>
    <s v="Geräte"/>
    <x v="3"/>
    <n v="3"/>
    <n v="246"/>
    <n v="260"/>
    <n v="780"/>
    <n v="14"/>
    <n v="42"/>
    <n v="5.3846153846153849E-2"/>
    <n v="1"/>
    <m/>
    <x v="0"/>
    <s v="Nein"/>
    <x v="0"/>
  </r>
  <r>
    <n v="14572710"/>
    <x v="3"/>
    <x v="0"/>
    <n v="2000529"/>
    <s v="Sofortrechnung"/>
    <s v="eam\bekir.ahmed"/>
    <x v="0"/>
    <s v="30637"/>
    <s v="SC FANPLACE IT SRL"/>
    <x v="1"/>
    <s v="18"/>
    <s v="101690269"/>
    <x v="197"/>
    <s v="Xiaomi POCO X6 Pro 5G 12GB/512GB"/>
    <n v="3"/>
    <n v="246"/>
    <n v="260"/>
    <n v="780"/>
    <n v="14"/>
    <n v="42"/>
    <n v="5.38"/>
    <s v="V0023"/>
    <x v="3"/>
    <s v="KÜB8"/>
    <s v="EXP"/>
    <s v="Geräte"/>
    <x v="3"/>
    <n v="3"/>
    <n v="246"/>
    <n v="260"/>
    <n v="780"/>
    <n v="14"/>
    <n v="42"/>
    <n v="5.3846153846153849E-2"/>
    <n v="1"/>
    <m/>
    <x v="0"/>
    <s v="Nein"/>
    <x v="0"/>
  </r>
  <r>
    <n v="14572710"/>
    <x v="3"/>
    <x v="0"/>
    <n v="2000529"/>
    <s v="Sofortrechnung"/>
    <s v="eam\bekir.ahmed"/>
    <x v="0"/>
    <s v="30637"/>
    <s v="SC FANPLACE IT SRL"/>
    <x v="1"/>
    <s v="19"/>
    <s v="101690322"/>
    <x v="283"/>
    <s v="Xiaomi 14T Pro 5G 12GB/512GB"/>
    <n v="1"/>
    <n v="495"/>
    <n v="509"/>
    <n v="509"/>
    <n v="14"/>
    <n v="14"/>
    <n v="2.75"/>
    <s v="V0023"/>
    <x v="3"/>
    <s v="KÜB8"/>
    <s v="EXP"/>
    <s v="Geräte"/>
    <x v="3"/>
    <n v="1"/>
    <n v="495"/>
    <n v="509"/>
    <n v="509"/>
    <n v="14"/>
    <n v="14"/>
    <n v="2.75049115913556E-2"/>
    <n v="1"/>
    <m/>
    <x v="0"/>
    <s v="Nein"/>
    <x v="0"/>
  </r>
  <r>
    <n v="14572710"/>
    <x v="3"/>
    <x v="0"/>
    <n v="2000529"/>
    <s v="Sofortrechnung"/>
    <s v="eam\bekir.ahmed"/>
    <x v="0"/>
    <s v="30637"/>
    <s v="SC FANPLACE IT SRL"/>
    <x v="0"/>
    <s v="20"/>
    <s v="200370037"/>
    <x v="139"/>
    <s v="Huawei Watch GT3 Pro 46mm (Odin B19S)"/>
    <n v="1"/>
    <n v="164.98"/>
    <n v="169"/>
    <n v="169"/>
    <n v="4.0199999999999996"/>
    <n v="4.0199999999999996"/>
    <n v="2.37"/>
    <s v="V0023"/>
    <x v="3"/>
    <s v="KÜB8"/>
    <s v="EXP"/>
    <s v="Zubehör"/>
    <x v="3"/>
    <n v="1"/>
    <n v="164.98"/>
    <n v="169"/>
    <n v="169"/>
    <n v="4.0199999999999996"/>
    <n v="4.0199999999999996"/>
    <n v="2.3786982248520709E-2"/>
    <n v="1"/>
    <m/>
    <x v="0"/>
    <s v="Nein"/>
    <x v="0"/>
  </r>
  <r>
    <n v="14572710"/>
    <x v="3"/>
    <x v="0"/>
    <n v="2000529"/>
    <s v="Sofortrechnung"/>
    <s v="eam\bekir.ahmed"/>
    <x v="0"/>
    <s v="30637"/>
    <s v="SC FANPLACE IT SRL"/>
    <x v="1"/>
    <s v="21"/>
    <s v="101700034"/>
    <x v="314"/>
    <s v="Oppo A40 6GB/128GB"/>
    <n v="1"/>
    <n v="99.490700000000004"/>
    <n v="95"/>
    <n v="95"/>
    <n v="-4.4907000000000004"/>
    <n v="-4.49"/>
    <n v="-4.72"/>
    <s v="V0023"/>
    <x v="3"/>
    <s v="KÜB8"/>
    <s v="EXP"/>
    <s v="Geräte"/>
    <x v="3"/>
    <n v="1"/>
    <n v="99.490700000000004"/>
    <n v="95"/>
    <n v="95"/>
    <n v="-4.4907000000000004"/>
    <n v="-4.49"/>
    <n v="-4.7263157894736847E-2"/>
    <n v="1"/>
    <m/>
    <x v="0"/>
    <s v="Nein"/>
    <x v="1"/>
  </r>
  <r>
    <n v="14572710"/>
    <x v="3"/>
    <x v="0"/>
    <n v="2000529"/>
    <s v="Sofortrechnung"/>
    <s v="eam\bekir.ahmed"/>
    <x v="0"/>
    <s v="30637"/>
    <s v="SC FANPLACE IT SRL"/>
    <x v="1"/>
    <s v="22"/>
    <s v="101690346"/>
    <x v="291"/>
    <s v="Xiaomi Redmi A3 4GB/128GB"/>
    <n v="8"/>
    <n v="64"/>
    <n v="68"/>
    <n v="544"/>
    <n v="4"/>
    <n v="32"/>
    <n v="5.88"/>
    <s v="V0023"/>
    <x v="3"/>
    <s v="KÜB8"/>
    <s v="EXP"/>
    <s v="Geräte"/>
    <x v="3"/>
    <n v="8"/>
    <n v="64"/>
    <n v="68"/>
    <n v="544"/>
    <n v="4"/>
    <n v="32"/>
    <n v="5.8823529411764705E-2"/>
    <n v="1"/>
    <m/>
    <x v="0"/>
    <s v="Nein"/>
    <x v="0"/>
  </r>
  <r>
    <n v="14572710"/>
    <x v="3"/>
    <x v="0"/>
    <n v="2000529"/>
    <s v="Sofortrechnung"/>
    <s v="eam\bekir.ahmed"/>
    <x v="0"/>
    <s v="30637"/>
    <s v="SC FANPLACE IT SRL"/>
    <x v="1"/>
    <s v="23"/>
    <s v="101690337"/>
    <x v="385"/>
    <s v="Xiaomi Redmi 14C 4GB/128GB"/>
    <n v="1"/>
    <n v="74.944500000000005"/>
    <n v="83"/>
    <n v="83"/>
    <n v="8.0555000000000003"/>
    <n v="8.06"/>
    <n v="9.6999999999999993"/>
    <s v="V0023"/>
    <x v="3"/>
    <s v="KÜB8"/>
    <s v="EXP"/>
    <s v="Geräte"/>
    <x v="3"/>
    <n v="1"/>
    <n v="74.944500000000005"/>
    <n v="83"/>
    <n v="83"/>
    <n v="8.0555000000000003"/>
    <n v="8.06"/>
    <n v="9.710843373493977E-2"/>
    <n v="1"/>
    <m/>
    <x v="0"/>
    <s v="Nein"/>
    <x v="0"/>
  </r>
  <r>
    <n v="14572710"/>
    <x v="3"/>
    <x v="0"/>
    <n v="2000529"/>
    <s v="Sofortrechnung"/>
    <s v="eam\bekir.ahmed"/>
    <x v="0"/>
    <s v="30637"/>
    <s v="SC FANPLACE IT SRL"/>
    <x v="1"/>
    <s v="24"/>
    <s v="100050279"/>
    <x v="258"/>
    <s v="Motorola Edge 50 Neo 5G 512GB"/>
    <n v="4"/>
    <n v="235"/>
    <n v="253"/>
    <n v="1012"/>
    <n v="18"/>
    <n v="72"/>
    <n v="7.11"/>
    <s v="V0023"/>
    <x v="3"/>
    <s v="KÜB8"/>
    <s v="EXP"/>
    <s v="Geräte"/>
    <x v="3"/>
    <n v="4"/>
    <n v="235"/>
    <n v="253"/>
    <n v="1012"/>
    <n v="18"/>
    <n v="72"/>
    <n v="7.1146245059288543E-2"/>
    <n v="1"/>
    <m/>
    <x v="0"/>
    <s v="Nein"/>
    <x v="0"/>
  </r>
  <r>
    <n v="14572710"/>
    <x v="3"/>
    <x v="0"/>
    <n v="2000529"/>
    <s v="Sofortrechnung"/>
    <s v="eam\bekir.ahmed"/>
    <x v="0"/>
    <s v="30637"/>
    <s v="SC FANPLACE IT SRL"/>
    <x v="0"/>
    <s v="25"/>
    <s v="200060088"/>
    <x v="101"/>
    <s v="Google Power Charger USB-C NP10"/>
    <n v="50"/>
    <n v="16.25"/>
    <n v="19.3"/>
    <n v="965"/>
    <n v="3.05"/>
    <n v="152.5"/>
    <n v="15.8"/>
    <s v="V0023"/>
    <x v="3"/>
    <s v="KÜB8"/>
    <s v="EXP"/>
    <s v="Zubehör"/>
    <x v="3"/>
    <n v="50"/>
    <n v="16.25"/>
    <n v="19.3"/>
    <n v="965"/>
    <n v="3.05"/>
    <n v="152.5"/>
    <n v="0.15803108808290156"/>
    <n v="1"/>
    <m/>
    <x v="0"/>
    <s v="Nein"/>
    <x v="0"/>
  </r>
  <r>
    <n v="14572710"/>
    <x v="3"/>
    <x v="0"/>
    <n v="2000529"/>
    <s v="Sofortrechnung"/>
    <s v="eam\bekir.ahmed"/>
    <x v="0"/>
    <s v="30637"/>
    <s v="SC FANPLACE IT SRL"/>
    <x v="0"/>
    <s v="26"/>
    <s v="200310918"/>
    <x v="286"/>
    <s v="Apple AirPods 2"/>
    <n v="1"/>
    <n v="87"/>
    <n v="101"/>
    <n v="101"/>
    <n v="14"/>
    <n v="14"/>
    <n v="13.86"/>
    <s v="V0023"/>
    <x v="3"/>
    <s v="KÜB8"/>
    <s v="EXP"/>
    <s v="Zubehör"/>
    <x v="3"/>
    <n v="1"/>
    <n v="87"/>
    <n v="101"/>
    <n v="101"/>
    <n v="14"/>
    <n v="14"/>
    <n v="0.13861386138613863"/>
    <n v="1"/>
    <m/>
    <x v="0"/>
    <s v="Nein"/>
    <x v="0"/>
  </r>
  <r>
    <n v="14572710"/>
    <x v="3"/>
    <x v="0"/>
    <n v="2000529"/>
    <s v="Sofortrechnung"/>
    <s v="eam\bekir.ahmed"/>
    <x v="0"/>
    <s v="30637"/>
    <s v="SC FANPLACE IT SRL"/>
    <x v="0"/>
    <s v="27"/>
    <s v="200060013"/>
    <x v="386"/>
    <s v="Google Pixel Buds Pro"/>
    <n v="1"/>
    <n v="80"/>
    <n v="83"/>
    <n v="83"/>
    <n v="3"/>
    <n v="3"/>
    <n v="3.61"/>
    <s v="V0023"/>
    <x v="3"/>
    <s v="KÜB8"/>
    <s v="EXP"/>
    <s v="Zubehör"/>
    <x v="3"/>
    <n v="1"/>
    <n v="80"/>
    <n v="83"/>
    <n v="83"/>
    <n v="3"/>
    <n v="3"/>
    <n v="3.614457831325301E-2"/>
    <n v="1"/>
    <m/>
    <x v="0"/>
    <s v="Nein"/>
    <x v="0"/>
  </r>
  <r>
    <n v="14572710"/>
    <x v="3"/>
    <x v="0"/>
    <n v="2000529"/>
    <s v="Sofortrechnung"/>
    <s v="eam\bekir.ahmed"/>
    <x v="0"/>
    <s v="30637"/>
    <s v="SC FANPLACE IT SRL"/>
    <x v="1"/>
    <s v="28"/>
    <s v="101690236"/>
    <x v="123"/>
    <s v="Xiaomi Redmi Note 13 Pro+ 5G 8GB/256GB"/>
    <n v="1"/>
    <n v="233.6053"/>
    <n v="245"/>
    <n v="245"/>
    <n v="11.3947"/>
    <n v="11.39"/>
    <n v="4.6500000000000004"/>
    <s v="V0023"/>
    <x v="3"/>
    <s v="KÜB8"/>
    <s v="EXP"/>
    <s v="Geräte"/>
    <x v="3"/>
    <n v="1"/>
    <n v="233.6053"/>
    <n v="245"/>
    <n v="245"/>
    <n v="11.3947"/>
    <n v="11.39"/>
    <n v="4.6489795918367348E-2"/>
    <n v="1"/>
    <m/>
    <x v="0"/>
    <s v="Nein"/>
    <x v="0"/>
  </r>
  <r>
    <n v="14572710"/>
    <x v="3"/>
    <x v="0"/>
    <n v="2000529"/>
    <s v="Sofortrechnung"/>
    <s v="eam\bekir.ahmed"/>
    <x v="0"/>
    <s v="30637"/>
    <s v="SC FANPLACE IT SRL"/>
    <x v="1"/>
    <s v="29"/>
    <s v="100302477"/>
    <x v="83"/>
    <s v="Apple iPhone 13 128GB"/>
    <n v="1"/>
    <n v="411.96159999999998"/>
    <n v="428"/>
    <n v="428"/>
    <n v="16.038399999999999"/>
    <n v="16.04"/>
    <n v="3.74"/>
    <s v="V0023"/>
    <x v="3"/>
    <s v="KÜB8"/>
    <s v="EXP"/>
    <s v="Geräte"/>
    <x v="3"/>
    <n v="1"/>
    <n v="411.96159999999998"/>
    <n v="428"/>
    <n v="428"/>
    <n v="16.038399999999999"/>
    <n v="16.04"/>
    <n v="3.747663551401869E-2"/>
    <n v="1"/>
    <m/>
    <x v="0"/>
    <s v="Nein"/>
    <x v="0"/>
  </r>
  <r>
    <n v="14572710"/>
    <x v="3"/>
    <x v="0"/>
    <n v="2000529"/>
    <s v="Sofortrechnung"/>
    <s v="eam\bekir.ahmed"/>
    <x v="0"/>
    <s v="30637"/>
    <s v="SC FANPLACE IT SRL"/>
    <x v="1"/>
    <s v="30"/>
    <s v="101700036"/>
    <x v="315"/>
    <s v="Oppo A40 4GB/128GB"/>
    <n v="1"/>
    <n v="93"/>
    <n v="93"/>
    <n v="93"/>
    <n v="0"/>
    <n v="0"/>
    <n v="0"/>
    <s v="V0023"/>
    <x v="3"/>
    <s v="KÜB8"/>
    <s v="EXP"/>
    <s v="Geräte"/>
    <x v="3"/>
    <n v="1"/>
    <n v="93"/>
    <n v="93"/>
    <n v="93"/>
    <n v="0"/>
    <n v="0"/>
    <n v="0"/>
    <n v="1"/>
    <m/>
    <x v="0"/>
    <s v="Nein"/>
    <x v="0"/>
  </r>
  <r>
    <n v="14572710"/>
    <x v="3"/>
    <x v="0"/>
    <n v="2000529"/>
    <s v="Sofortrechnung"/>
    <s v="eam\bekir.ahmed"/>
    <x v="0"/>
    <s v="30637"/>
    <s v="SC FANPLACE IT SRL"/>
    <x v="0"/>
    <s v="31"/>
    <s v="200690084"/>
    <x v="391"/>
    <s v="Xiaomi Redmi Watch 5 Lite"/>
    <n v="2"/>
    <n v="30.32"/>
    <n v="33"/>
    <n v="66"/>
    <n v="2.68"/>
    <n v="5.36"/>
    <n v="8.1199999999999992"/>
    <s v="V0023"/>
    <x v="3"/>
    <s v="KÜB8"/>
    <s v="EXP"/>
    <s v="Zubehör"/>
    <x v="3"/>
    <n v="2"/>
    <n v="30.32"/>
    <n v="33"/>
    <n v="66"/>
    <n v="2.68"/>
    <n v="5.36"/>
    <n v="8.1212121212121222E-2"/>
    <n v="1"/>
    <m/>
    <x v="0"/>
    <s v="Nein"/>
    <x v="0"/>
  </r>
  <r>
    <n v="14572710"/>
    <x v="3"/>
    <x v="0"/>
    <n v="2000529"/>
    <s v="Sofortrechnung"/>
    <s v="eam\bekir.ahmed"/>
    <x v="0"/>
    <s v="30637"/>
    <s v="SC FANPLACE IT SRL"/>
    <x v="1"/>
    <s v="32"/>
    <s v="101030535"/>
    <x v="13"/>
    <s v="Samsung A155F A15 256GB"/>
    <n v="15"/>
    <n v="135"/>
    <n v="143"/>
    <n v="2145"/>
    <n v="8"/>
    <n v="120"/>
    <n v="5.59"/>
    <s v="V0023"/>
    <x v="3"/>
    <s v="KÜB8"/>
    <s v="EXP"/>
    <s v="Geräte"/>
    <x v="3"/>
    <n v="15"/>
    <n v="135"/>
    <n v="143"/>
    <n v="2145"/>
    <n v="8"/>
    <n v="120"/>
    <n v="5.5944055944055944E-2"/>
    <n v="1"/>
    <m/>
    <x v="0"/>
    <s v="Nein"/>
    <x v="0"/>
  </r>
  <r>
    <n v="14572710"/>
    <x v="3"/>
    <x v="0"/>
    <n v="2000529"/>
    <s v="Sofortrechnung"/>
    <s v="eam\bekir.ahmed"/>
    <x v="0"/>
    <s v="30637"/>
    <s v="SC FANPLACE IT SRL"/>
    <x v="1"/>
    <s v="33"/>
    <s v="100690640"/>
    <x v="456"/>
    <s v="Xiaomi POCO F5 5G 8GB/256GB"/>
    <n v="1"/>
    <n v="273"/>
    <n v="279"/>
    <n v="279"/>
    <n v="6"/>
    <n v="6"/>
    <n v="2.15"/>
    <s v="V0023"/>
    <x v="3"/>
    <s v="KÜB8"/>
    <s v="EXP"/>
    <s v="Geräte"/>
    <x v="3"/>
    <n v="1"/>
    <n v="273"/>
    <n v="279"/>
    <n v="279"/>
    <n v="6"/>
    <n v="6"/>
    <n v="2.1505376344086023E-2"/>
    <n v="1"/>
    <m/>
    <x v="0"/>
    <s v="Nein"/>
    <x v="0"/>
  </r>
  <r>
    <n v="14572710"/>
    <x v="3"/>
    <x v="0"/>
    <n v="2000529"/>
    <s v="Sofortrechnung"/>
    <s v="eam\bekir.ahmed"/>
    <x v="0"/>
    <s v="30637"/>
    <s v="SC FANPLACE IT SRL"/>
    <x v="1"/>
    <s v="34"/>
    <s v="101690272"/>
    <x v="248"/>
    <s v="Xiaomi Redmi A3 3GB/64GB"/>
    <n v="2"/>
    <n v="54"/>
    <n v="58"/>
    <n v="116"/>
    <n v="4"/>
    <n v="8"/>
    <n v="6.89"/>
    <s v="V0023"/>
    <x v="3"/>
    <s v="KÜB8"/>
    <s v="EXP"/>
    <s v="Geräte"/>
    <x v="3"/>
    <n v="2"/>
    <n v="54"/>
    <n v="58"/>
    <n v="116"/>
    <n v="4"/>
    <n v="8"/>
    <n v="6.8965517241379309E-2"/>
    <n v="1"/>
    <m/>
    <x v="0"/>
    <s v="Nein"/>
    <x v="0"/>
  </r>
  <r>
    <n v="14572710"/>
    <x v="3"/>
    <x v="0"/>
    <n v="2000529"/>
    <s v="Sofortrechnung"/>
    <s v="eam\bekir.ahmed"/>
    <x v="0"/>
    <s v="30637"/>
    <s v="SC FANPLACE IT SRL"/>
    <x v="1"/>
    <s v="35"/>
    <s v="100034413"/>
    <x v="151"/>
    <s v="Samsung S911B S23 5G 256GB"/>
    <n v="1"/>
    <n v="471"/>
    <n v="499"/>
    <n v="499"/>
    <n v="28"/>
    <n v="28"/>
    <n v="5.61"/>
    <s v="V0023"/>
    <x v="3"/>
    <s v="KÜB8"/>
    <s v="EXP"/>
    <s v="Geräte"/>
    <x v="3"/>
    <n v="1"/>
    <n v="471"/>
    <n v="499"/>
    <n v="499"/>
    <n v="28"/>
    <n v="28"/>
    <n v="5.6112224448897796E-2"/>
    <n v="1"/>
    <m/>
    <x v="0"/>
    <s v="Nein"/>
    <x v="0"/>
  </r>
  <r>
    <n v="14572710"/>
    <x v="3"/>
    <x v="0"/>
    <n v="2000529"/>
    <s v="Sofortrechnung"/>
    <s v="eam\bekir.ahmed"/>
    <x v="0"/>
    <s v="30637"/>
    <s v="SC FANPLACE IT SRL"/>
    <x v="1"/>
    <s v="36"/>
    <s v="101300173"/>
    <x v="131"/>
    <s v="Apple iPhone 15 256GB"/>
    <n v="1"/>
    <n v="717"/>
    <n v="729"/>
    <n v="729"/>
    <n v="12"/>
    <n v="12"/>
    <n v="1.64"/>
    <s v="V0023"/>
    <x v="3"/>
    <s v="KÜB8"/>
    <s v="EXP"/>
    <s v="Geräte"/>
    <x v="3"/>
    <n v="1"/>
    <n v="717"/>
    <n v="729"/>
    <n v="729"/>
    <n v="12"/>
    <n v="12"/>
    <n v="1.646090534979424E-2"/>
    <n v="1"/>
    <m/>
    <x v="0"/>
    <s v="Nein"/>
    <x v="0"/>
  </r>
  <r>
    <n v="14572710"/>
    <x v="3"/>
    <x v="0"/>
    <n v="2000529"/>
    <s v="Sofortrechnung"/>
    <s v="eam\bekir.ahmed"/>
    <x v="0"/>
    <s v="30637"/>
    <s v="SC FANPLACE IT SRL"/>
    <x v="1"/>
    <s v="37"/>
    <s v="101690307"/>
    <x v="108"/>
    <s v="Xiaomi POCO X6 Pro 5G 8GB/256GB"/>
    <n v="2"/>
    <n v="212"/>
    <n v="222"/>
    <n v="444"/>
    <n v="10"/>
    <n v="20"/>
    <n v="4.5"/>
    <s v="V0023"/>
    <x v="3"/>
    <s v="KÜB8"/>
    <s v="EXP"/>
    <s v="Geräte"/>
    <x v="3"/>
    <n v="2"/>
    <n v="212"/>
    <n v="222"/>
    <n v="444"/>
    <n v="10"/>
    <n v="20"/>
    <n v="4.5045045045045043E-2"/>
    <n v="1"/>
    <m/>
    <x v="0"/>
    <s v="Nein"/>
    <x v="0"/>
  </r>
  <r>
    <n v="14572710"/>
    <x v="3"/>
    <x v="0"/>
    <n v="2000529"/>
    <s v="Sofortrechnung"/>
    <s v="eam\bekir.ahmed"/>
    <x v="0"/>
    <s v="30637"/>
    <s v="SC FANPLACE IT SRL"/>
    <x v="1"/>
    <s v="38"/>
    <s v="100060669"/>
    <x v="33"/>
    <s v="Google Pixel 7a 128GB"/>
    <n v="1"/>
    <n v="227.09690000000001"/>
    <n v="235"/>
    <n v="235"/>
    <n v="7.9031000000000002"/>
    <n v="7.9"/>
    <n v="3.36"/>
    <s v="V0023"/>
    <x v="3"/>
    <s v="KÜB8"/>
    <s v="EXP"/>
    <s v="Geräte"/>
    <x v="3"/>
    <n v="1"/>
    <n v="227.09690000000001"/>
    <n v="235"/>
    <n v="235"/>
    <n v="7.9031000000000002"/>
    <n v="7.9"/>
    <n v="3.3617021276595743E-2"/>
    <n v="1"/>
    <m/>
    <x v="0"/>
    <s v="Nein"/>
    <x v="0"/>
  </r>
  <r>
    <n v="14572710"/>
    <x v="3"/>
    <x v="0"/>
    <n v="2000529"/>
    <s v="Sofortrechnung"/>
    <s v="eam\bekir.ahmed"/>
    <x v="0"/>
    <s v="30637"/>
    <s v="SC FANPLACE IT SRL"/>
    <x v="1"/>
    <s v="39"/>
    <s v="101030273"/>
    <x v="409"/>
    <s v="Samsung A346B A34 5G 128GB EE"/>
    <n v="1"/>
    <n v="169.4264"/>
    <n v="175"/>
    <n v="175"/>
    <n v="5.5735999999999999"/>
    <n v="5.57"/>
    <n v="3.18"/>
    <s v="V0023"/>
    <x v="3"/>
    <s v="KÜB8"/>
    <s v="EXP"/>
    <s v="Geräte"/>
    <x v="3"/>
    <n v="1"/>
    <n v="169.4264"/>
    <n v="175"/>
    <n v="175"/>
    <n v="5.5735999999999999"/>
    <n v="5.57"/>
    <n v="3.1828571428571428E-2"/>
    <n v="1"/>
    <m/>
    <x v="0"/>
    <s v="Nein"/>
    <x v="0"/>
  </r>
  <r>
    <n v="14572710"/>
    <x v="3"/>
    <x v="0"/>
    <n v="2000529"/>
    <s v="Sofortrechnung"/>
    <s v="eam\bekir.ahmed"/>
    <x v="0"/>
    <s v="30637"/>
    <s v="SC FANPLACE IT SRL"/>
    <x v="0"/>
    <s v="40"/>
    <s v="201030052"/>
    <x v="114"/>
    <s v="Samsung Watch7 SM-L300 40mm BT"/>
    <n v="1"/>
    <n v="157.7662"/>
    <n v="161"/>
    <n v="161"/>
    <n v="3.2338"/>
    <n v="3.23"/>
    <n v="2"/>
    <s v="V0023"/>
    <x v="3"/>
    <s v="KÜB8"/>
    <s v="EXP"/>
    <s v="Zubehör"/>
    <x v="3"/>
    <n v="1"/>
    <n v="157.7662"/>
    <n v="161"/>
    <n v="161"/>
    <n v="3.2338"/>
    <n v="3.23"/>
    <n v="2.0062111801242236E-2"/>
    <n v="1"/>
    <m/>
    <x v="0"/>
    <s v="Nein"/>
    <x v="0"/>
  </r>
  <r>
    <n v="14572710"/>
    <x v="3"/>
    <x v="0"/>
    <n v="2000529"/>
    <s v="Sofortrechnung"/>
    <s v="eam\bekir.ahmed"/>
    <x v="0"/>
    <s v="30637"/>
    <s v="SC FANPLACE IT SRL"/>
    <x v="0"/>
    <s v="41"/>
    <s v="200370064"/>
    <x v="66"/>
    <s v="Huawei Watch GT4 41mm (Aurora-B19M)"/>
    <n v="15"/>
    <n v="149.23050000000001"/>
    <n v="153"/>
    <n v="2295"/>
    <n v="3.7694999999999999"/>
    <n v="56.54"/>
    <n v="2.46"/>
    <s v="V0023"/>
    <x v="3"/>
    <s v="KÜB8"/>
    <s v="EXP"/>
    <s v="Zubehör"/>
    <x v="3"/>
    <n v="15"/>
    <n v="149.23050000000001"/>
    <n v="153"/>
    <n v="2295"/>
    <n v="3.7694999999999999"/>
    <n v="56.54"/>
    <n v="2.4636165577342047E-2"/>
    <n v="1"/>
    <m/>
    <x v="0"/>
    <s v="Nein"/>
    <x v="0"/>
  </r>
  <r>
    <n v="14572710"/>
    <x v="3"/>
    <x v="0"/>
    <n v="2000529"/>
    <s v="Sofortrechnung"/>
    <s v="eam\bekir.ahmed"/>
    <x v="0"/>
    <s v="30637"/>
    <s v="SC FANPLACE IT SRL"/>
    <x v="1"/>
    <s v="42"/>
    <s v="101300175"/>
    <x v="278"/>
    <s v="Apple iPhone 15 256GB"/>
    <n v="1"/>
    <n v="717"/>
    <n v="729"/>
    <n v="729"/>
    <n v="12"/>
    <n v="12"/>
    <n v="1.64"/>
    <s v="V0023"/>
    <x v="3"/>
    <s v="KÜB8"/>
    <s v="EXP"/>
    <s v="Geräte"/>
    <x v="3"/>
    <n v="1"/>
    <n v="717"/>
    <n v="729"/>
    <n v="729"/>
    <n v="12"/>
    <n v="12"/>
    <n v="1.646090534979424E-2"/>
    <n v="1"/>
    <m/>
    <x v="0"/>
    <s v="Nein"/>
    <x v="0"/>
  </r>
  <r>
    <n v="14572710"/>
    <x v="3"/>
    <x v="0"/>
    <n v="2000529"/>
    <s v="Sofortrechnung"/>
    <s v="eam\bekir.ahmed"/>
    <x v="0"/>
    <s v="30637"/>
    <s v="SC FANPLACE IT SRL"/>
    <x v="1"/>
    <s v="43"/>
    <s v="100302779"/>
    <x v="364"/>
    <s v="Apple iPhone 14 Plus 128GB"/>
    <n v="2"/>
    <n v="531"/>
    <n v="556"/>
    <n v="1112"/>
    <n v="25"/>
    <n v="50"/>
    <n v="4.49"/>
    <s v="V0023"/>
    <x v="3"/>
    <s v="KÜB8"/>
    <s v="EXP"/>
    <s v="Geräte"/>
    <x v="3"/>
    <n v="2"/>
    <n v="531"/>
    <n v="556"/>
    <n v="1112"/>
    <n v="25"/>
    <n v="50"/>
    <n v="4.4964028776978415E-2"/>
    <n v="1"/>
    <m/>
    <x v="0"/>
    <s v="Nein"/>
    <x v="0"/>
  </r>
  <r>
    <n v="14572710"/>
    <x v="3"/>
    <x v="0"/>
    <n v="2000529"/>
    <s v="Sofortrechnung"/>
    <s v="eam\bekir.ahmed"/>
    <x v="0"/>
    <s v="30637"/>
    <s v="SC FANPLACE IT SRL"/>
    <x v="1"/>
    <s v="44"/>
    <s v="101300333"/>
    <x v="5"/>
    <s v="Apple iPad 10.2&quot; 2021 64GB [WiFi]"/>
    <n v="1"/>
    <n v="202"/>
    <n v="219"/>
    <n v="219"/>
    <n v="17"/>
    <n v="17"/>
    <n v="7.76"/>
    <s v="V0023"/>
    <x v="3"/>
    <s v="KÜB8"/>
    <s v="EXP"/>
    <s v="Geräte"/>
    <x v="3"/>
    <n v="1"/>
    <n v="202"/>
    <n v="219"/>
    <n v="219"/>
    <n v="17"/>
    <n v="17"/>
    <n v="7.7625570776255703E-2"/>
    <n v="1"/>
    <m/>
    <x v="0"/>
    <s v="Nein"/>
    <x v="0"/>
  </r>
  <r>
    <n v="14572710"/>
    <x v="3"/>
    <x v="0"/>
    <n v="2000529"/>
    <s v="Sofortrechnung"/>
    <s v="eam\bekir.ahmed"/>
    <x v="0"/>
    <s v="30637"/>
    <s v="SC FANPLACE IT SRL"/>
    <x v="1"/>
    <s v="45"/>
    <s v="100690666"/>
    <x v="363"/>
    <s v="Xiaomi Redmi 13C 5G 4GB/128GB"/>
    <n v="1"/>
    <n v="86"/>
    <n v="89"/>
    <n v="89"/>
    <n v="3"/>
    <n v="3"/>
    <n v="3.37"/>
    <s v="V0023"/>
    <x v="3"/>
    <s v="KÜB8"/>
    <s v="EXP"/>
    <s v="Geräte"/>
    <x v="3"/>
    <n v="1"/>
    <n v="86"/>
    <n v="89"/>
    <n v="89"/>
    <n v="3"/>
    <n v="3"/>
    <n v="3.3707865168539325E-2"/>
    <n v="1"/>
    <m/>
    <x v="0"/>
    <s v="Nein"/>
    <x v="0"/>
  </r>
  <r>
    <n v="14572830"/>
    <x v="3"/>
    <x v="0"/>
    <n v="2000530"/>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2830"/>
    <x v="3"/>
    <x v="0"/>
    <n v="2000530"/>
    <s v="Sofortrechnung"/>
    <s v="Yasar.Yigitbilek"/>
    <x v="1"/>
    <s v="23433"/>
    <s v="Jacob Elektronik GmbH"/>
    <x v="1"/>
    <s v="2"/>
    <s v="101030382"/>
    <x v="28"/>
    <s v="Samsung S921B S24 5G 256GB"/>
    <n v="1"/>
    <n v="530.07069999999999"/>
    <n v="555"/>
    <n v="555"/>
    <n v="24.929300000000001"/>
    <n v="24.93"/>
    <n v="4.49"/>
    <s v="V0042"/>
    <x v="5"/>
    <s v="KÜB30"/>
    <s v="GRK"/>
    <s v="Geräte"/>
    <x v="5"/>
    <n v="1"/>
    <n v="530.07069999999999"/>
    <n v="555"/>
    <n v="555"/>
    <n v="24.929300000000001"/>
    <n v="24.93"/>
    <n v="4.4918918918918915E-2"/>
    <n v="1"/>
    <m/>
    <x v="0"/>
    <s v="Nein"/>
    <x v="0"/>
  </r>
  <r>
    <n v="14572830"/>
    <x v="3"/>
    <x v="0"/>
    <n v="2000530"/>
    <s v="Sofortrechnung"/>
    <s v="Yasar.Yigitbilek"/>
    <x v="1"/>
    <s v="23433"/>
    <s v="Jacob Elektronik GmbH"/>
    <x v="1"/>
    <s v="3"/>
    <s v="100690590"/>
    <x v="141"/>
    <s v="Xiaomi Redmi Note 13 5G 6GB/128GB"/>
    <n v="1"/>
    <n v="134"/>
    <n v="152"/>
    <n v="152"/>
    <n v="18"/>
    <n v="18"/>
    <n v="11.84"/>
    <s v="V0042"/>
    <x v="5"/>
    <s v="KÜB30"/>
    <s v="GRK"/>
    <s v="Geräte"/>
    <x v="5"/>
    <n v="1"/>
    <n v="134"/>
    <n v="152"/>
    <n v="152"/>
    <n v="18"/>
    <n v="18"/>
    <n v="0.11842105263157894"/>
    <n v="1"/>
    <m/>
    <x v="0"/>
    <s v="Nein"/>
    <x v="0"/>
  </r>
  <r>
    <n v="14572758"/>
    <x v="3"/>
    <x v="0"/>
    <n v="2000531"/>
    <s v="Sofortrechnung"/>
    <s v="eam\bekir.ahmed"/>
    <x v="1"/>
    <s v="24927"/>
    <s v="LogiTel GmbH"/>
    <x v="1"/>
    <s v="1"/>
    <s v="101030390"/>
    <x v="348"/>
    <s v="Samsung S926B S24+ 5G 512GB"/>
    <n v="2"/>
    <n v="690"/>
    <n v="745"/>
    <n v="1490"/>
    <n v="55"/>
    <n v="110"/>
    <n v="7.38"/>
    <s v="V0012"/>
    <x v="1"/>
    <s v="KABB0"/>
    <s v="GRK"/>
    <s v="Geräte"/>
    <x v="1"/>
    <n v="2"/>
    <n v="690"/>
    <n v="745"/>
    <n v="1490"/>
    <n v="55"/>
    <n v="110"/>
    <n v="7.3825503355704702E-2"/>
    <n v="1"/>
    <m/>
    <x v="0"/>
    <s v="Nein"/>
    <x v="0"/>
  </r>
  <r>
    <n v="14572758"/>
    <x v="3"/>
    <x v="0"/>
    <n v="2000531"/>
    <s v="Sofortrechnung"/>
    <s v="eam\bekir.ahmed"/>
    <x v="1"/>
    <s v="24927"/>
    <s v="LogiTel GmbH"/>
    <x v="1"/>
    <s v="2"/>
    <s v="101030391"/>
    <x v="147"/>
    <s v="Samsung S926B S24+ 5G 512GB"/>
    <n v="1"/>
    <n v="725.71429999999998"/>
    <n v="745"/>
    <n v="745"/>
    <n v="19.285699999999999"/>
    <n v="19.29"/>
    <n v="2.58"/>
    <s v="V0012"/>
    <x v="1"/>
    <s v="KABB0"/>
    <s v="GRK"/>
    <s v="Geräte"/>
    <x v="1"/>
    <n v="1"/>
    <n v="725.71429999999998"/>
    <n v="745"/>
    <n v="745"/>
    <n v="19.285699999999999"/>
    <n v="19.29"/>
    <n v="2.5892617449664427E-2"/>
    <n v="1"/>
    <m/>
    <x v="0"/>
    <s v="Nein"/>
    <x v="0"/>
  </r>
  <r>
    <n v="14572758"/>
    <x v="3"/>
    <x v="0"/>
    <n v="2000531"/>
    <s v="Sofortrechnung"/>
    <s v="eam\bekir.ahmed"/>
    <x v="1"/>
    <s v="24927"/>
    <s v="LogiTel GmbH"/>
    <x v="1"/>
    <s v="3"/>
    <s v="101300175"/>
    <x v="278"/>
    <s v="Apple iPhone 15 256GB"/>
    <n v="1"/>
    <n v="717"/>
    <n v="729"/>
    <n v="729"/>
    <n v="12"/>
    <n v="12"/>
    <n v="1.64"/>
    <s v="V0012"/>
    <x v="1"/>
    <s v="KABB0"/>
    <s v="GRK"/>
    <s v="Geräte"/>
    <x v="1"/>
    <n v="1"/>
    <n v="717"/>
    <n v="729"/>
    <n v="729"/>
    <n v="12"/>
    <n v="12"/>
    <n v="1.646090534979424E-2"/>
    <n v="1"/>
    <m/>
    <x v="0"/>
    <s v="Nein"/>
    <x v="0"/>
  </r>
  <r>
    <n v="14572758"/>
    <x v="3"/>
    <x v="0"/>
    <n v="2000531"/>
    <s v="Sofortrechnung"/>
    <s v="eam\bekir.ahmed"/>
    <x v="1"/>
    <s v="24927"/>
    <s v="LogiTel GmbH"/>
    <x v="1"/>
    <s v="4"/>
    <s v="101300037"/>
    <x v="91"/>
    <s v="Apple iPhone 14 128GB"/>
    <n v="30"/>
    <n v="492.46980000000002"/>
    <n v="509"/>
    <n v="15270"/>
    <n v="16.530200000000001"/>
    <n v="495.91"/>
    <n v="3.24"/>
    <s v="V0012"/>
    <x v="1"/>
    <s v="KABB0"/>
    <s v="GRK"/>
    <s v="Geräte"/>
    <x v="1"/>
    <n v="30"/>
    <n v="492.46980000000002"/>
    <n v="509"/>
    <n v="15270"/>
    <n v="16.530200000000001"/>
    <n v="495.91"/>
    <n v="3.2476096922069417E-2"/>
    <n v="1"/>
    <m/>
    <x v="0"/>
    <s v="Nein"/>
    <x v="0"/>
  </r>
  <r>
    <n v="14572758"/>
    <x v="3"/>
    <x v="0"/>
    <n v="2000531"/>
    <s v="Sofortrechnung"/>
    <s v="eam\bekir.ahmed"/>
    <x v="1"/>
    <s v="24927"/>
    <s v="LogiTel GmbH"/>
    <x v="1"/>
    <s v="5"/>
    <s v="100060677"/>
    <x v="115"/>
    <s v="Google Pixel 8 Pro 128GB"/>
    <n v="20"/>
    <n v="414.75200000000001"/>
    <n v="438"/>
    <n v="8760"/>
    <n v="23.248000000000001"/>
    <n v="464.96"/>
    <n v="5.3"/>
    <s v="V0012"/>
    <x v="1"/>
    <s v="KABB0"/>
    <s v="GRK"/>
    <s v="Geräte"/>
    <x v="1"/>
    <n v="20"/>
    <n v="414.75200000000001"/>
    <n v="438"/>
    <n v="8760"/>
    <n v="23.248000000000001"/>
    <n v="464.96"/>
    <n v="5.3077625570776256E-2"/>
    <n v="1"/>
    <m/>
    <x v="0"/>
    <s v="Nein"/>
    <x v="0"/>
  </r>
  <r>
    <n v="14572871"/>
    <x v="3"/>
    <x v="0"/>
    <n v="2000532"/>
    <s v="Sofortrechnung"/>
    <s v="eam\bekir.ahmed"/>
    <x v="1"/>
    <s v="24927"/>
    <s v="LogiTel GmbH"/>
    <x v="0"/>
    <s v="1"/>
    <s v="201230001"/>
    <x v="208"/>
    <s v="Sony Playstation 5 Slim Disc Edition"/>
    <n v="10"/>
    <n v="405.41669999999999"/>
    <n v="415"/>
    <n v="4150"/>
    <n v="9.5832999999999995"/>
    <n v="95.83"/>
    <n v="2.2999999999999998"/>
    <s v="V0012"/>
    <x v="1"/>
    <s v="KABB0"/>
    <s v="GRK"/>
    <s v="Zubehör"/>
    <x v="1"/>
    <n v="10"/>
    <n v="405.41669999999999"/>
    <n v="415"/>
    <n v="4150"/>
    <n v="9.5832999999999995"/>
    <n v="95.83"/>
    <n v="2.3091566265060242E-2"/>
    <n v="1"/>
    <m/>
    <x v="0"/>
    <s v="Nein"/>
    <x v="0"/>
  </r>
  <r>
    <n v="14572829"/>
    <x v="3"/>
    <x v="0"/>
    <n v="2000533"/>
    <s v="Sofortrechnung"/>
    <s v="Yasar.Yigitbilek"/>
    <x v="1"/>
    <s v="21493"/>
    <s v="Cyberport SE"/>
    <x v="0"/>
    <s v="1"/>
    <s v="200060082"/>
    <x v="436"/>
    <s v="Google Pixel 9/9 Pro Case"/>
    <n v="1"/>
    <n v="16.010000000000002"/>
    <n v="18"/>
    <n v="18"/>
    <n v="1.99"/>
    <n v="1.99"/>
    <n v="11.05"/>
    <s v="V0012"/>
    <x v="1"/>
    <s v="KÜB14"/>
    <s v="GRK"/>
    <s v="Zubehör"/>
    <x v="1"/>
    <n v="1"/>
    <n v="16.010000000000002"/>
    <n v="18"/>
    <n v="18"/>
    <n v="1.99"/>
    <n v="1.99"/>
    <n v="0.11055555555555556"/>
    <n v="1"/>
    <m/>
    <x v="0"/>
    <s v="Nein"/>
    <x v="0"/>
  </r>
  <r>
    <n v="14572829"/>
    <x v="3"/>
    <x v="0"/>
    <n v="2000533"/>
    <s v="Sofortrechnung"/>
    <s v="Yasar.Yigitbilek"/>
    <x v="1"/>
    <s v="21493"/>
    <s v="Cyberport SE"/>
    <x v="0"/>
    <s v="2"/>
    <s v="200060086"/>
    <x v="299"/>
    <s v="Google Pixel 9 Pro XL Case"/>
    <n v="3"/>
    <n v="16.010000000000002"/>
    <n v="18"/>
    <n v="54"/>
    <n v="1.99"/>
    <n v="5.97"/>
    <n v="11.05"/>
    <s v="V0012"/>
    <x v="1"/>
    <s v="KÜB14"/>
    <s v="GRK"/>
    <s v="Zubehör"/>
    <x v="1"/>
    <n v="3"/>
    <n v="16.010000000000002"/>
    <n v="18"/>
    <n v="54"/>
    <n v="1.99"/>
    <n v="5.97"/>
    <n v="0.11055555555555555"/>
    <n v="1"/>
    <m/>
    <x v="0"/>
    <s v="Nein"/>
    <x v="0"/>
  </r>
  <r>
    <n v="14572882"/>
    <x v="3"/>
    <x v="0"/>
    <n v="2000534"/>
    <s v="Sofortrechnung"/>
    <s v="Yasar.Yigitbilek"/>
    <x v="1"/>
    <s v="21493"/>
    <s v="Cyberport SE"/>
    <x v="1"/>
    <s v="1"/>
    <s v="100034495"/>
    <x v="306"/>
    <s v="Samsung S928B S24 Ultra 5G 512GB"/>
    <n v="4"/>
    <n v="795"/>
    <n v="849"/>
    <n v="3396"/>
    <n v="54"/>
    <n v="216"/>
    <n v="6.36"/>
    <s v="V0012"/>
    <x v="1"/>
    <s v="KÜB14"/>
    <s v="GRK"/>
    <s v="Geräte"/>
    <x v="1"/>
    <n v="4"/>
    <n v="795"/>
    <n v="849"/>
    <n v="3396"/>
    <n v="54"/>
    <n v="216"/>
    <n v="6.3604240282685506E-2"/>
    <n v="1"/>
    <m/>
    <x v="0"/>
    <s v="Nein"/>
    <x v="0"/>
  </r>
  <r>
    <n v="14572882"/>
    <x v="3"/>
    <x v="0"/>
    <n v="2000534"/>
    <s v="Sofortrechnung"/>
    <s v="Yasar.Yigitbilek"/>
    <x v="1"/>
    <s v="21493"/>
    <s v="Cyberport SE"/>
    <x v="1"/>
    <s v="2"/>
    <s v="100034587"/>
    <x v="212"/>
    <s v="Samsung A556B A55 5G 128GB"/>
    <n v="2"/>
    <n v="263.57139999999998"/>
    <n v="265"/>
    <n v="530"/>
    <n v="1.4286000000000001"/>
    <n v="2.86"/>
    <n v="0.53"/>
    <s v="V0012"/>
    <x v="1"/>
    <s v="KÜB14"/>
    <s v="GRK"/>
    <s v="Geräte"/>
    <x v="1"/>
    <n v="2"/>
    <n v="263.57139999999998"/>
    <n v="265"/>
    <n v="530"/>
    <n v="1.4286000000000001"/>
    <n v="2.86"/>
    <n v="5.3962264150943396E-3"/>
    <n v="1"/>
    <m/>
    <x v="0"/>
    <s v="Nein"/>
    <x v="0"/>
  </r>
  <r>
    <n v="14572882"/>
    <x v="3"/>
    <x v="0"/>
    <n v="2000534"/>
    <s v="Sofortrechnung"/>
    <s v="Yasar.Yigitbilek"/>
    <x v="1"/>
    <s v="21493"/>
    <s v="Cyberport SE"/>
    <x v="1"/>
    <s v="3"/>
    <s v="101030104"/>
    <x v="304"/>
    <s v="Samsung G736B Xcover 6 Pro 5G 128GB EE"/>
    <n v="7"/>
    <n v="301.49349999999998"/>
    <n v="329"/>
    <n v="2303"/>
    <n v="27.506499999999999"/>
    <n v="192.55"/>
    <n v="8.36"/>
    <s v="V0012"/>
    <x v="1"/>
    <s v="KÜB14"/>
    <s v="GRK"/>
    <s v="Geräte"/>
    <x v="1"/>
    <n v="7"/>
    <n v="301.49349999999998"/>
    <n v="329"/>
    <n v="2303"/>
    <n v="27.506499999999999"/>
    <n v="192.55"/>
    <n v="8.3608336951802004E-2"/>
    <n v="1"/>
    <m/>
    <x v="0"/>
    <s v="Nein"/>
    <x v="0"/>
  </r>
  <r>
    <n v="14572882"/>
    <x v="3"/>
    <x v="0"/>
    <n v="2000534"/>
    <s v="Sofortrechnung"/>
    <s v="Yasar.Yigitbilek"/>
    <x v="1"/>
    <s v="21493"/>
    <s v="Cyberport SE"/>
    <x v="1"/>
    <s v="4"/>
    <s v="101030104"/>
    <x v="304"/>
    <s v="Samsung G736B Xcover 6 Pro 5G 128GB EE"/>
    <n v="40"/>
    <n v="301.49349999999998"/>
    <n v="319"/>
    <n v="12760"/>
    <n v="17.506499999999999"/>
    <n v="700.26"/>
    <n v="5.48"/>
    <s v="V0012"/>
    <x v="1"/>
    <s v="KÜB14"/>
    <s v="GRK"/>
    <s v="Geräte"/>
    <x v="1"/>
    <n v="40"/>
    <n v="301.49349999999998"/>
    <n v="319"/>
    <n v="12760"/>
    <n v="17.506499999999999"/>
    <n v="700.26"/>
    <n v="5.4879310344827584E-2"/>
    <n v="1"/>
    <m/>
    <x v="0"/>
    <s v="Nein"/>
    <x v="0"/>
  </r>
  <r>
    <n v="14572882"/>
    <x v="3"/>
    <x v="0"/>
    <n v="2000534"/>
    <s v="Sofortrechnung"/>
    <s v="Yasar.Yigitbilek"/>
    <x v="1"/>
    <s v="21493"/>
    <s v="Cyberport SE"/>
    <x v="1"/>
    <s v="5"/>
    <s v="100050287"/>
    <x v="96"/>
    <s v="Motorola Moto G75 5G 256GB"/>
    <n v="3"/>
    <n v="181"/>
    <n v="185"/>
    <n v="555"/>
    <n v="4"/>
    <n v="12"/>
    <n v="2.16"/>
    <s v="V0012"/>
    <x v="1"/>
    <s v="KÜB14"/>
    <s v="GRK"/>
    <s v="Geräte"/>
    <x v="1"/>
    <n v="3"/>
    <n v="181"/>
    <n v="185"/>
    <n v="555"/>
    <n v="4"/>
    <n v="12"/>
    <n v="2.1621621621621623E-2"/>
    <n v="1"/>
    <m/>
    <x v="0"/>
    <s v="Nein"/>
    <x v="0"/>
  </r>
  <r>
    <n v="14572882"/>
    <x v="3"/>
    <x v="0"/>
    <n v="2000534"/>
    <s v="Sofortrechnung"/>
    <s v="Yasar.Yigitbilek"/>
    <x v="1"/>
    <s v="21493"/>
    <s v="Cyberport SE"/>
    <x v="1"/>
    <s v="6"/>
    <s v="100034585"/>
    <x v="457"/>
    <s v="Samsung A556B A55 5G 128GB"/>
    <n v="4"/>
    <n v="259"/>
    <n v="265"/>
    <n v="1060"/>
    <n v="6"/>
    <n v="24"/>
    <n v="2.2599999999999998"/>
    <s v="V0012"/>
    <x v="1"/>
    <s v="KÜB14"/>
    <s v="GRK"/>
    <s v="Geräte"/>
    <x v="1"/>
    <n v="4"/>
    <n v="259"/>
    <n v="265"/>
    <n v="1060"/>
    <n v="6"/>
    <n v="24"/>
    <n v="2.2641509433962263E-2"/>
    <n v="1"/>
    <m/>
    <x v="0"/>
    <s v="Nein"/>
    <x v="0"/>
  </r>
  <r>
    <n v="14572882"/>
    <x v="3"/>
    <x v="0"/>
    <n v="2000534"/>
    <s v="Sofortrechnung"/>
    <s v="Yasar.Yigitbilek"/>
    <x v="1"/>
    <s v="21493"/>
    <s v="Cyberport SE"/>
    <x v="1"/>
    <s v="7"/>
    <s v="100034565"/>
    <x v="18"/>
    <s v="Samsung A556B A55 5G 128GB"/>
    <n v="10"/>
    <n v="258.51519999999999"/>
    <n v="265"/>
    <n v="2650"/>
    <n v="6.4847999999999999"/>
    <n v="64.849999999999994"/>
    <n v="2.44"/>
    <s v="V0012"/>
    <x v="1"/>
    <s v="KÜB14"/>
    <s v="GRK"/>
    <s v="Geräte"/>
    <x v="1"/>
    <n v="10"/>
    <n v="258.51519999999999"/>
    <n v="265"/>
    <n v="2650"/>
    <n v="6.4847999999999999"/>
    <n v="64.849999999999994"/>
    <n v="2.4471698113207544E-2"/>
    <n v="1"/>
    <m/>
    <x v="0"/>
    <s v="Nein"/>
    <x v="0"/>
  </r>
  <r>
    <n v="14572882"/>
    <x v="3"/>
    <x v="0"/>
    <n v="2000534"/>
    <s v="Sofortrechnung"/>
    <s v="Yasar.Yigitbilek"/>
    <x v="1"/>
    <s v="21493"/>
    <s v="Cyberport SE"/>
    <x v="1"/>
    <s v="8"/>
    <s v="100311010"/>
    <x v="99"/>
    <s v="Honor Magic V2 5G 512GB"/>
    <n v="2"/>
    <n v="826.48779999999999"/>
    <n v="775"/>
    <n v="1550"/>
    <n v="-51.4878"/>
    <n v="-102.98"/>
    <n v="-6.64"/>
    <s v="V0012"/>
    <x v="1"/>
    <s v="KÜB14"/>
    <s v="GRK"/>
    <s v="Geräte"/>
    <x v="1"/>
    <n v="2"/>
    <n v="826.48779999999999"/>
    <n v="775"/>
    <n v="1550"/>
    <n v="-51.4878"/>
    <n v="-102.98"/>
    <n v="-6.6438709677419355E-2"/>
    <n v="1"/>
    <m/>
    <x v="0"/>
    <s v="Nein"/>
    <x v="1"/>
  </r>
  <r>
    <n v="14572882"/>
    <x v="3"/>
    <x v="0"/>
    <n v="2000534"/>
    <s v="Sofortrechnung"/>
    <s v="Yasar.Yigitbilek"/>
    <x v="1"/>
    <s v="21493"/>
    <s v="Cyberport SE"/>
    <x v="1"/>
    <s v="9"/>
    <s v="100034590"/>
    <x v="243"/>
    <s v="Samsung A256B A25 5G 128GB"/>
    <n v="9"/>
    <n v="161.1206"/>
    <n v="164"/>
    <n v="1476"/>
    <n v="2.8794"/>
    <n v="25.91"/>
    <n v="1.75"/>
    <s v="V0012"/>
    <x v="1"/>
    <s v="KÜB14"/>
    <s v="GRK"/>
    <s v="Geräte"/>
    <x v="1"/>
    <n v="9"/>
    <n v="161.1206"/>
    <n v="164"/>
    <n v="1476"/>
    <n v="2.8794"/>
    <n v="25.91"/>
    <n v="1.7554200542005419E-2"/>
    <n v="1"/>
    <m/>
    <x v="0"/>
    <s v="Nein"/>
    <x v="0"/>
  </r>
  <r>
    <n v="14572882"/>
    <x v="3"/>
    <x v="0"/>
    <n v="2000534"/>
    <s v="Sofortrechnung"/>
    <s v="Yasar.Yigitbilek"/>
    <x v="1"/>
    <s v="21493"/>
    <s v="Cyberport SE"/>
    <x v="1"/>
    <s v="10"/>
    <s v="100034590"/>
    <x v="243"/>
    <s v="Samsung A256B A25 5G 128GB"/>
    <n v="9"/>
    <n v="161.1206"/>
    <n v="164"/>
    <n v="1476"/>
    <n v="2.8794"/>
    <n v="25.91"/>
    <n v="1.75"/>
    <s v="V0012"/>
    <x v="1"/>
    <s v="KÜB14"/>
    <s v="GRK"/>
    <s v="Geräte"/>
    <x v="1"/>
    <n v="9"/>
    <n v="161.1206"/>
    <n v="164"/>
    <n v="1476"/>
    <n v="2.8794"/>
    <n v="25.91"/>
    <n v="1.7554200542005419E-2"/>
    <n v="1"/>
    <m/>
    <x v="0"/>
    <s v="Nein"/>
    <x v="0"/>
  </r>
  <r>
    <n v="14572882"/>
    <x v="3"/>
    <x v="0"/>
    <n v="2000534"/>
    <s v="Sofortrechnung"/>
    <s v="Yasar.Yigitbilek"/>
    <x v="1"/>
    <s v="21493"/>
    <s v="Cyberport SE"/>
    <x v="1"/>
    <s v="11"/>
    <s v="101680028"/>
    <x v="458"/>
    <s v="OnePlus Nord CE4 5G 8GB/256GB"/>
    <n v="1"/>
    <n v="159"/>
    <n v="168"/>
    <n v="168"/>
    <n v="9"/>
    <n v="9"/>
    <n v="5.35"/>
    <s v="V0012"/>
    <x v="1"/>
    <s v="KÜB14"/>
    <s v="GRK"/>
    <s v="Geräte"/>
    <x v="1"/>
    <n v="1"/>
    <n v="159"/>
    <n v="168"/>
    <n v="168"/>
    <n v="9"/>
    <n v="9"/>
    <n v="5.3571428571428568E-2"/>
    <n v="1"/>
    <m/>
    <x v="0"/>
    <s v="Nein"/>
    <x v="0"/>
  </r>
  <r>
    <n v="14572882"/>
    <x v="3"/>
    <x v="0"/>
    <n v="2000534"/>
    <s v="Sofortrechnung"/>
    <s v="Yasar.Yigitbilek"/>
    <x v="1"/>
    <s v="21493"/>
    <s v="Cyberport SE"/>
    <x v="1"/>
    <s v="12"/>
    <s v="100690626"/>
    <x v="48"/>
    <s v="Xiaomi Redmi Note 13 Pro+ 5G 12GB/512GB"/>
    <n v="6"/>
    <n v="269.95"/>
    <n v="282"/>
    <n v="1692"/>
    <n v="12.05"/>
    <n v="72.3"/>
    <n v="4.2699999999999996"/>
    <s v="V0012"/>
    <x v="1"/>
    <s v="KÜB14"/>
    <s v="GRK"/>
    <s v="Geräte"/>
    <x v="1"/>
    <n v="6"/>
    <n v="269.95"/>
    <n v="282"/>
    <n v="1692"/>
    <n v="12.05"/>
    <n v="72.3"/>
    <n v="4.2730496453900708E-2"/>
    <n v="1"/>
    <m/>
    <x v="0"/>
    <s v="Nein"/>
    <x v="0"/>
  </r>
  <r>
    <n v="14572882"/>
    <x v="3"/>
    <x v="0"/>
    <n v="2000534"/>
    <s v="Sofortrechnung"/>
    <s v="Yasar.Yigitbilek"/>
    <x v="1"/>
    <s v="21493"/>
    <s v="Cyberport SE"/>
    <x v="1"/>
    <s v="13"/>
    <s v="101690272"/>
    <x v="248"/>
    <s v="Xiaomi Redmi A3 3GB/64GB"/>
    <n v="5"/>
    <n v="54"/>
    <n v="64"/>
    <n v="320"/>
    <n v="10"/>
    <n v="50"/>
    <n v="15.62"/>
    <s v="V0012"/>
    <x v="1"/>
    <s v="KÜB14"/>
    <s v="GRK"/>
    <s v="Geräte"/>
    <x v="1"/>
    <n v="5"/>
    <n v="54"/>
    <n v="64"/>
    <n v="320"/>
    <n v="10"/>
    <n v="50"/>
    <n v="0.15625"/>
    <n v="1"/>
    <m/>
    <x v="0"/>
    <s v="Nein"/>
    <x v="0"/>
  </r>
  <r>
    <n v="14572882"/>
    <x v="3"/>
    <x v="0"/>
    <n v="2000534"/>
    <s v="Sofortrechnung"/>
    <s v="Yasar.Yigitbilek"/>
    <x v="1"/>
    <s v="21493"/>
    <s v="Cyberport SE"/>
    <x v="1"/>
    <s v="14"/>
    <s v="100034603"/>
    <x v="19"/>
    <s v="Samsung A166B A16 5G 128GB"/>
    <n v="30"/>
    <n v="143.50120000000001"/>
    <n v="149"/>
    <n v="4470"/>
    <n v="5.4988000000000001"/>
    <n v="164.96"/>
    <n v="3.69"/>
    <s v="V0012"/>
    <x v="1"/>
    <s v="KÜB14"/>
    <s v="GRK"/>
    <s v="Geräte"/>
    <x v="1"/>
    <n v="30"/>
    <n v="143.50120000000001"/>
    <n v="149"/>
    <n v="4470"/>
    <n v="5.4988000000000001"/>
    <n v="164.96"/>
    <n v="3.6903803131991056E-2"/>
    <n v="1"/>
    <m/>
    <x v="0"/>
    <s v="Nein"/>
    <x v="0"/>
  </r>
  <r>
    <n v="14572882"/>
    <x v="3"/>
    <x v="0"/>
    <n v="2000534"/>
    <s v="Sofortrechnung"/>
    <s v="Yasar.Yigitbilek"/>
    <x v="1"/>
    <s v="21493"/>
    <s v="Cyberport SE"/>
    <x v="1"/>
    <s v="15"/>
    <s v="100060677"/>
    <x v="115"/>
    <s v="Google Pixel 8 Pro 128GB"/>
    <n v="32"/>
    <n v="414.75200000000001"/>
    <n v="439"/>
    <n v="14048"/>
    <n v="24.248000000000001"/>
    <n v="775.94"/>
    <n v="5.52"/>
    <s v="V0012"/>
    <x v="1"/>
    <s v="KÜB14"/>
    <s v="GRK"/>
    <s v="Geräte"/>
    <x v="1"/>
    <n v="32"/>
    <n v="414.75200000000001"/>
    <n v="439"/>
    <n v="14048"/>
    <n v="24.248000000000001"/>
    <n v="775.94"/>
    <n v="5.5234908883826886E-2"/>
    <n v="1"/>
    <m/>
    <x v="0"/>
    <s v="Nein"/>
    <x v="0"/>
  </r>
  <r>
    <n v="14572026"/>
    <x v="3"/>
    <x v="0"/>
    <n v="2000535"/>
    <s v="Sofortrechnung"/>
    <s v="eam\mustafa.oezer"/>
    <x v="0"/>
    <s v="30614"/>
    <s v="NEXT MOBILES SASU"/>
    <x v="1"/>
    <s v="1"/>
    <s v="100303125"/>
    <x v="277"/>
    <s v="Apple iPhone 16 Pro 256GB"/>
    <n v="5"/>
    <n v="994"/>
    <n v="1025"/>
    <n v="5125"/>
    <n v="31"/>
    <n v="155"/>
    <n v="3.02"/>
    <s v="V0140"/>
    <x v="15"/>
    <s v="KPUD"/>
    <s v="EXP"/>
    <s v="Geräte"/>
    <x v="10"/>
    <n v="5"/>
    <n v="994"/>
    <n v="1025"/>
    <n v="5125"/>
    <n v="31"/>
    <n v="155"/>
    <n v="3.0243902439024389E-2"/>
    <n v="1"/>
    <m/>
    <x v="0"/>
    <s v="Nein"/>
    <x v="0"/>
  </r>
  <r>
    <n v="14572026"/>
    <x v="3"/>
    <x v="0"/>
    <n v="2000535"/>
    <s v="Sofortrechnung"/>
    <s v="eam\mustafa.oezer"/>
    <x v="0"/>
    <s v="30614"/>
    <s v="NEXT MOBILES SASU"/>
    <x v="1"/>
    <s v="2"/>
    <s v="100303138"/>
    <x v="357"/>
    <s v="Apple iPhone 16 Pro Max 256GB"/>
    <n v="10"/>
    <n v="1088.1931999999999"/>
    <n v="1115"/>
    <n v="11150"/>
    <n v="26.806799999999999"/>
    <n v="268.07"/>
    <n v="2.4"/>
    <s v="V0140"/>
    <x v="15"/>
    <s v="KPUD"/>
    <s v="EXP"/>
    <s v="Geräte"/>
    <x v="10"/>
    <n v="10"/>
    <n v="1088.1931999999999"/>
    <n v="1115"/>
    <n v="11150"/>
    <n v="26.806799999999999"/>
    <n v="268.07"/>
    <n v="2.4042152466367712E-2"/>
    <n v="1"/>
    <m/>
    <x v="0"/>
    <s v="Nein"/>
    <x v="0"/>
  </r>
  <r>
    <n v="14572026"/>
    <x v="3"/>
    <x v="0"/>
    <n v="2000535"/>
    <s v="Sofortrechnung"/>
    <s v="eam\mustafa.oezer"/>
    <x v="0"/>
    <s v="30614"/>
    <s v="NEXT MOBILES SASU"/>
    <x v="1"/>
    <s v="3"/>
    <s v="101300218"/>
    <x v="459"/>
    <s v="Apple iPhone 16 128GB"/>
    <n v="15"/>
    <n v="695.1961"/>
    <n v="712"/>
    <n v="10680"/>
    <n v="16.803899999999999"/>
    <n v="252.06"/>
    <n v="2.36"/>
    <s v="V0140"/>
    <x v="15"/>
    <s v="KPUD"/>
    <s v="EXP"/>
    <s v="Geräte"/>
    <x v="10"/>
    <n v="15"/>
    <n v="695.1961"/>
    <n v="712"/>
    <n v="10680"/>
    <n v="16.803899999999999"/>
    <n v="252.06"/>
    <n v="2.3601123595505619E-2"/>
    <n v="1"/>
    <m/>
    <x v="0"/>
    <s v="Nein"/>
    <x v="0"/>
  </r>
  <r>
    <n v="14572026"/>
    <x v="3"/>
    <x v="0"/>
    <n v="2000535"/>
    <s v="Sofortrechnung"/>
    <s v="eam\mustafa.oezer"/>
    <x v="0"/>
    <s v="30614"/>
    <s v="NEXT MOBILES SASU"/>
    <x v="1"/>
    <s v="4"/>
    <s v="100302952"/>
    <x v="20"/>
    <s v="Apple iPhone 15 128GB"/>
    <n v="5"/>
    <n v="605"/>
    <n v="624"/>
    <n v="3120"/>
    <n v="19"/>
    <n v="95"/>
    <n v="3.04"/>
    <s v="V0140"/>
    <x v="15"/>
    <s v="KPUD"/>
    <s v="EXP"/>
    <s v="Geräte"/>
    <x v="10"/>
    <n v="5"/>
    <n v="605"/>
    <n v="624"/>
    <n v="3120"/>
    <n v="19"/>
    <n v="95"/>
    <n v="3.0448717948717948E-2"/>
    <n v="1"/>
    <m/>
    <x v="0"/>
    <s v="Nein"/>
    <x v="0"/>
  </r>
  <r>
    <n v="14572026"/>
    <x v="3"/>
    <x v="0"/>
    <n v="2000535"/>
    <s v="Sofortrechnung"/>
    <s v="eam\mustafa.oezer"/>
    <x v="0"/>
    <s v="30614"/>
    <s v="NEXT MOBILES SASU"/>
    <x v="1"/>
    <s v="5"/>
    <s v="101030382"/>
    <x v="28"/>
    <s v="Samsung S921B S24 5G 256GB"/>
    <n v="1"/>
    <n v="530.07069999999999"/>
    <n v="549"/>
    <n v="549"/>
    <n v="18.929300000000001"/>
    <n v="18.93"/>
    <n v="3.44"/>
    <s v="V0140"/>
    <x v="15"/>
    <s v="KPUD"/>
    <s v="EXP"/>
    <s v="Geräte"/>
    <x v="10"/>
    <n v="1"/>
    <n v="530.07069999999999"/>
    <n v="549"/>
    <n v="549"/>
    <n v="18.929300000000001"/>
    <n v="18.93"/>
    <n v="3.4480874316939893E-2"/>
    <n v="1"/>
    <m/>
    <x v="0"/>
    <s v="Nein"/>
    <x v="0"/>
  </r>
  <r>
    <n v="14572026"/>
    <x v="3"/>
    <x v="0"/>
    <n v="2000535"/>
    <s v="Sofortrechnung"/>
    <s v="eam\mustafa.oezer"/>
    <x v="0"/>
    <s v="30614"/>
    <s v="NEXT MOBILES SASU"/>
    <x v="1"/>
    <s v="6"/>
    <s v="101300308"/>
    <x v="80"/>
    <s v="Apple iPhone 16 Pro Max 256GB"/>
    <n v="30"/>
    <n v="1065.5192"/>
    <n v="1105"/>
    <n v="33150"/>
    <n v="39.480800000000002"/>
    <n v="1184.42"/>
    <n v="3.57"/>
    <s v="V0140"/>
    <x v="15"/>
    <s v="KPUD"/>
    <s v="EXP"/>
    <s v="Geräte"/>
    <x v="10"/>
    <n v="30"/>
    <n v="1065.5192"/>
    <n v="1105"/>
    <n v="33150"/>
    <n v="39.480800000000002"/>
    <n v="1184.42"/>
    <n v="3.5729110105580698E-2"/>
    <n v="1"/>
    <m/>
    <x v="0"/>
    <s v="Nein"/>
    <x v="0"/>
  </r>
  <r>
    <n v="14572026"/>
    <x v="3"/>
    <x v="0"/>
    <n v="2000535"/>
    <s v="Sofortrechnung"/>
    <s v="eam\mustafa.oezer"/>
    <x v="0"/>
    <s v="30614"/>
    <s v="NEXT MOBILES SASU"/>
    <x v="1"/>
    <s v="7"/>
    <s v="100303136"/>
    <x v="215"/>
    <s v="Apple iPhone 16 Pro Max 256GB"/>
    <n v="10"/>
    <n v="1087"/>
    <n v="1115"/>
    <n v="11150"/>
    <n v="28"/>
    <n v="280"/>
    <n v="2.5099999999999998"/>
    <s v="V0140"/>
    <x v="15"/>
    <s v="KPUD"/>
    <s v="EXP"/>
    <s v="Geräte"/>
    <x v="10"/>
    <n v="10"/>
    <n v="1087"/>
    <n v="1115"/>
    <n v="11150"/>
    <n v="28"/>
    <n v="280"/>
    <n v="2.5112107623318385E-2"/>
    <n v="1"/>
    <m/>
    <x v="0"/>
    <s v="Nein"/>
    <x v="0"/>
  </r>
  <r>
    <n v="14572026"/>
    <x v="3"/>
    <x v="0"/>
    <n v="2000535"/>
    <s v="Sofortrechnung"/>
    <s v="eam\mustafa.oezer"/>
    <x v="0"/>
    <s v="30614"/>
    <s v="NEXT MOBILES SASU"/>
    <x v="1"/>
    <s v="8"/>
    <s v="101300312"/>
    <x v="86"/>
    <s v="Apple iPhone 16 Pro Max 512GB"/>
    <n v="3"/>
    <n v="1207"/>
    <n v="1312"/>
    <n v="3936"/>
    <n v="105"/>
    <n v="315"/>
    <n v="8"/>
    <s v="V0140"/>
    <x v="15"/>
    <s v="KPUD"/>
    <s v="EXP"/>
    <s v="Geräte"/>
    <x v="10"/>
    <n v="3"/>
    <n v="1207"/>
    <n v="1312"/>
    <n v="3936"/>
    <n v="105"/>
    <n v="315"/>
    <n v="8.003048780487805E-2"/>
    <n v="1"/>
    <m/>
    <x v="0"/>
    <s v="Nein"/>
    <x v="0"/>
  </r>
  <r>
    <n v="14572026"/>
    <x v="3"/>
    <x v="0"/>
    <n v="2000535"/>
    <s v="Sofortrechnung"/>
    <s v="eam\mustafa.oezer"/>
    <x v="0"/>
    <s v="30614"/>
    <s v="NEXT MOBILES SASU"/>
    <x v="1"/>
    <s v="9"/>
    <s v="100303135"/>
    <x v="359"/>
    <s v="Apple iPhone 16 Pro Max 256GB"/>
    <n v="40"/>
    <n v="1087"/>
    <n v="1115"/>
    <n v="44600"/>
    <n v="28"/>
    <n v="1120"/>
    <n v="2.5099999999999998"/>
    <s v="V0140"/>
    <x v="15"/>
    <s v="KPUD"/>
    <s v="EXP"/>
    <s v="Geräte"/>
    <x v="10"/>
    <n v="40"/>
    <n v="1087"/>
    <n v="1115"/>
    <n v="44600"/>
    <n v="28"/>
    <n v="1120"/>
    <n v="2.5112107623318385E-2"/>
    <n v="1"/>
    <m/>
    <x v="0"/>
    <s v="Nein"/>
    <x v="0"/>
  </r>
  <r>
    <n v="14572026"/>
    <x v="3"/>
    <x v="0"/>
    <n v="2000535"/>
    <s v="Sofortrechnung"/>
    <s v="eam\mustafa.oezer"/>
    <x v="0"/>
    <s v="30614"/>
    <s v="NEXT MOBILES SASU"/>
    <x v="1"/>
    <s v="10"/>
    <s v="101300037"/>
    <x v="91"/>
    <s v="Apple iPhone 14 128GB"/>
    <n v="5"/>
    <n v="492.46980000000002"/>
    <n v="517"/>
    <n v="2585"/>
    <n v="24.530200000000001"/>
    <n v="122.65"/>
    <n v="4.74"/>
    <s v="V0140"/>
    <x v="15"/>
    <s v="KPUD"/>
    <s v="EXP"/>
    <s v="Geräte"/>
    <x v="10"/>
    <n v="5"/>
    <n v="492.46980000000002"/>
    <n v="517"/>
    <n v="2585"/>
    <n v="24.530200000000001"/>
    <n v="122.65"/>
    <n v="4.7446808510638303E-2"/>
    <n v="1"/>
    <m/>
    <x v="0"/>
    <s v="Nein"/>
    <x v="0"/>
  </r>
  <r>
    <n v="14571974"/>
    <x v="3"/>
    <x v="0"/>
    <n v="2000536"/>
    <s v="Sofortrechnung"/>
    <s v="EAM\Erdal.Bircan"/>
    <x v="0"/>
    <s v="30428"/>
    <s v="GOLDEN BYTE COMMERCE M. - IKE"/>
    <x v="1"/>
    <s v="1"/>
    <s v="101030480"/>
    <x v="37"/>
    <s v="Samsung A356B A35 5G 128GB"/>
    <n v="3"/>
    <n v="188.4658"/>
    <n v="202"/>
    <n v="606"/>
    <n v="13.5342"/>
    <n v="40.6"/>
    <n v="6.7"/>
    <s v="V0164"/>
    <x v="4"/>
    <s v="KPUD"/>
    <s v="EXP"/>
    <s v="Geräte"/>
    <x v="4"/>
    <n v="3"/>
    <n v="188.4658"/>
    <n v="202"/>
    <n v="606"/>
    <n v="13.5342"/>
    <n v="40.6"/>
    <n v="6.6996699669967005E-2"/>
    <n v="1"/>
    <m/>
    <x v="0"/>
    <s v="Nein"/>
    <x v="0"/>
  </r>
  <r>
    <n v="14571974"/>
    <x v="3"/>
    <x v="0"/>
    <n v="2000536"/>
    <s v="Sofortrechnung"/>
    <s v="EAM\Erdal.Bircan"/>
    <x v="0"/>
    <s v="30428"/>
    <s v="GOLDEN BYTE COMMERCE M. - IKE"/>
    <x v="1"/>
    <s v="2"/>
    <s v="101030499"/>
    <x v="369"/>
    <s v="Samsung A556B A55 5G 128GB"/>
    <n v="1"/>
    <n v="245"/>
    <n v="259"/>
    <n v="259"/>
    <n v="14"/>
    <n v="14"/>
    <n v="5.4"/>
    <s v="V0164"/>
    <x v="4"/>
    <s v="KPUD"/>
    <s v="EXP"/>
    <s v="Geräte"/>
    <x v="4"/>
    <n v="1"/>
    <n v="245"/>
    <n v="259"/>
    <n v="259"/>
    <n v="14"/>
    <n v="14"/>
    <n v="5.4054054054054057E-2"/>
    <n v="1"/>
    <m/>
    <x v="0"/>
    <s v="Nein"/>
    <x v="0"/>
  </r>
  <r>
    <n v="14571974"/>
    <x v="3"/>
    <x v="0"/>
    <n v="2000536"/>
    <s v="Sofortrechnung"/>
    <s v="EAM\Erdal.Bircan"/>
    <x v="0"/>
    <s v="30428"/>
    <s v="GOLDEN BYTE COMMERCE M. - IKE"/>
    <x v="1"/>
    <s v="3"/>
    <s v="100302952"/>
    <x v="20"/>
    <s v="Apple iPhone 15 128GB"/>
    <n v="2"/>
    <n v="605"/>
    <n v="619"/>
    <n v="1238"/>
    <n v="14"/>
    <n v="28"/>
    <n v="2.2599999999999998"/>
    <s v="V0164"/>
    <x v="4"/>
    <s v="KPUD"/>
    <s v="EXP"/>
    <s v="Geräte"/>
    <x v="4"/>
    <n v="2"/>
    <n v="605"/>
    <n v="619"/>
    <n v="1238"/>
    <n v="14"/>
    <n v="28"/>
    <n v="2.2617124394184167E-2"/>
    <n v="1"/>
    <m/>
    <x v="0"/>
    <s v="Nein"/>
    <x v="0"/>
  </r>
  <r>
    <n v="14571974"/>
    <x v="3"/>
    <x v="0"/>
    <n v="2000536"/>
    <s v="Sofortrechnung"/>
    <s v="EAM\Erdal.Bircan"/>
    <x v="0"/>
    <s v="30428"/>
    <s v="GOLDEN BYTE COMMERCE M. - IKE"/>
    <x v="1"/>
    <s v="4"/>
    <s v="101030485"/>
    <x v="39"/>
    <s v="Samsung A556B A55 5G 128GB"/>
    <n v="10"/>
    <n v="254.48859999999999"/>
    <n v="262"/>
    <n v="2620"/>
    <n v="7.5114000000000001"/>
    <n v="75.11"/>
    <n v="2.86"/>
    <s v="V0164"/>
    <x v="4"/>
    <s v="KPUD"/>
    <s v="EXP"/>
    <s v="Geräte"/>
    <x v="4"/>
    <n v="10"/>
    <n v="254.48859999999999"/>
    <n v="262"/>
    <n v="2620"/>
    <n v="7.5114000000000001"/>
    <n v="75.11"/>
    <n v="2.866793893129771E-2"/>
    <n v="1"/>
    <m/>
    <x v="0"/>
    <s v="Nein"/>
    <x v="0"/>
  </r>
  <r>
    <n v="14571974"/>
    <x v="3"/>
    <x v="0"/>
    <n v="2000536"/>
    <s v="Sofortrechnung"/>
    <s v="EAM\Erdal.Bircan"/>
    <x v="0"/>
    <s v="30428"/>
    <s v="GOLDEN BYTE COMMERCE M. - IKE"/>
    <x v="1"/>
    <s v="5"/>
    <s v="101030492"/>
    <x v="138"/>
    <s v="Samsung A356B A35 5G 256GB"/>
    <n v="1"/>
    <n v="228.69569999999999"/>
    <n v="235"/>
    <n v="235"/>
    <n v="6.3042999999999996"/>
    <n v="6.3"/>
    <n v="2.68"/>
    <s v="V0164"/>
    <x v="4"/>
    <s v="KPUD"/>
    <s v="EXP"/>
    <s v="Geräte"/>
    <x v="4"/>
    <n v="1"/>
    <n v="228.69569999999999"/>
    <n v="235"/>
    <n v="235"/>
    <n v="6.3042999999999996"/>
    <n v="6.3"/>
    <n v="2.680851063829787E-2"/>
    <n v="1"/>
    <m/>
    <x v="0"/>
    <s v="Nein"/>
    <x v="0"/>
  </r>
  <r>
    <n v="14571974"/>
    <x v="3"/>
    <x v="0"/>
    <n v="2000536"/>
    <s v="Sofortrechnung"/>
    <s v="EAM\Erdal.Bircan"/>
    <x v="0"/>
    <s v="30428"/>
    <s v="GOLDEN BYTE COMMERCE M. - IKE"/>
    <x v="1"/>
    <s v="6"/>
    <s v="100034474"/>
    <x v="284"/>
    <s v="Samsung S921B S24 5G 128GB"/>
    <n v="4"/>
    <n v="487.01440000000002"/>
    <n v="490"/>
    <n v="1960"/>
    <n v="2.9855999999999998"/>
    <n v="11.94"/>
    <n v="0.6"/>
    <s v="V0164"/>
    <x v="4"/>
    <s v="KPUD"/>
    <s v="EXP"/>
    <s v="Geräte"/>
    <x v="4"/>
    <n v="4"/>
    <n v="487.01440000000002"/>
    <n v="490"/>
    <n v="1960"/>
    <n v="2.9855999999999998"/>
    <n v="11.94"/>
    <n v="6.0918367346938776E-3"/>
    <n v="1"/>
    <m/>
    <x v="0"/>
    <s v="Nein"/>
    <x v="0"/>
  </r>
  <r>
    <n v="14571974"/>
    <x v="3"/>
    <x v="0"/>
    <n v="2000536"/>
    <s v="Sofortrechnung"/>
    <s v="EAM\Erdal.Bircan"/>
    <x v="0"/>
    <s v="30428"/>
    <s v="GOLDEN BYTE COMMERCE M. - IKE"/>
    <x v="1"/>
    <s v="7"/>
    <s v="101030382"/>
    <x v="28"/>
    <s v="Samsung S921B S24 5G 256GB"/>
    <n v="4"/>
    <n v="530.07069999999999"/>
    <n v="545"/>
    <n v="2180"/>
    <n v="14.9293"/>
    <n v="59.72"/>
    <n v="2.73"/>
    <s v="V0164"/>
    <x v="4"/>
    <s v="KPUD"/>
    <s v="EXP"/>
    <s v="Geräte"/>
    <x v="4"/>
    <n v="4"/>
    <n v="530.07069999999999"/>
    <n v="545"/>
    <n v="2180"/>
    <n v="14.9293"/>
    <n v="59.72"/>
    <n v="2.7394495412844035E-2"/>
    <n v="1"/>
    <m/>
    <x v="0"/>
    <s v="Nein"/>
    <x v="0"/>
  </r>
  <r>
    <n v="14571974"/>
    <x v="3"/>
    <x v="0"/>
    <n v="2000536"/>
    <s v="Sofortrechnung"/>
    <s v="EAM\Erdal.Bircan"/>
    <x v="0"/>
    <s v="30428"/>
    <s v="GOLDEN BYTE COMMERCE M. - IKE"/>
    <x v="1"/>
    <s v="8"/>
    <s v="101030455"/>
    <x v="234"/>
    <s v="Samsung A356B A35 5G 128GB"/>
    <n v="10"/>
    <n v="190.3897"/>
    <n v="199"/>
    <n v="1990"/>
    <n v="8.6103000000000005"/>
    <n v="86.1"/>
    <n v="4.32"/>
    <s v="V0164"/>
    <x v="4"/>
    <s v="KPUD"/>
    <s v="EXP"/>
    <s v="Geräte"/>
    <x v="4"/>
    <n v="10"/>
    <n v="190.3897"/>
    <n v="199"/>
    <n v="1990"/>
    <n v="8.6103000000000005"/>
    <n v="86.1"/>
    <n v="4.3266331658291454E-2"/>
    <n v="1"/>
    <m/>
    <x v="0"/>
    <s v="Nein"/>
    <x v="0"/>
  </r>
  <r>
    <n v="14571974"/>
    <x v="3"/>
    <x v="0"/>
    <n v="2000536"/>
    <s v="Sofortrechnung"/>
    <s v="EAM\Erdal.Bircan"/>
    <x v="0"/>
    <s v="30428"/>
    <s v="GOLDEN BYTE COMMERCE M. - IKE"/>
    <x v="1"/>
    <s v="9"/>
    <s v="101030390"/>
    <x v="348"/>
    <s v="Samsung S926B S24+ 5G 512GB"/>
    <n v="2"/>
    <n v="690"/>
    <n v="735"/>
    <n v="1470"/>
    <n v="45"/>
    <n v="90"/>
    <n v="6.12"/>
    <s v="V0164"/>
    <x v="4"/>
    <s v="KPUD"/>
    <s v="EXP"/>
    <s v="Geräte"/>
    <x v="4"/>
    <n v="2"/>
    <n v="690"/>
    <n v="735"/>
    <n v="1470"/>
    <n v="45"/>
    <n v="90"/>
    <n v="6.1224489795918366E-2"/>
    <n v="1"/>
    <m/>
    <x v="0"/>
    <s v="Nein"/>
    <x v="0"/>
  </r>
  <r>
    <n v="14571974"/>
    <x v="3"/>
    <x v="0"/>
    <n v="2000536"/>
    <s v="Sofortrechnung"/>
    <s v="EAM\Erdal.Bircan"/>
    <x v="0"/>
    <s v="30428"/>
    <s v="GOLDEN BYTE COMMERCE M. - IKE"/>
    <x v="1"/>
    <s v="10"/>
    <s v="101030458"/>
    <x v="218"/>
    <s v="Samsung A556B A55 5G 256GB"/>
    <n v="10"/>
    <n v="291.64530000000002"/>
    <n v="299"/>
    <n v="2990"/>
    <n v="7.3547000000000002"/>
    <n v="73.55"/>
    <n v="2.4500000000000002"/>
    <s v="V0164"/>
    <x v="4"/>
    <s v="KPUD"/>
    <s v="EXP"/>
    <s v="Geräte"/>
    <x v="4"/>
    <n v="10"/>
    <n v="291.64530000000002"/>
    <n v="299"/>
    <n v="2990"/>
    <n v="7.3547000000000002"/>
    <n v="73.55"/>
    <n v="2.4598662207357857E-2"/>
    <n v="1"/>
    <m/>
    <x v="0"/>
    <s v="Nein"/>
    <x v="0"/>
  </r>
  <r>
    <n v="14571974"/>
    <x v="3"/>
    <x v="0"/>
    <n v="2000536"/>
    <s v="Sofortrechnung"/>
    <s v="EAM\Erdal.Bircan"/>
    <x v="0"/>
    <s v="30428"/>
    <s v="GOLDEN BYTE COMMERCE M. - IKE"/>
    <x v="1"/>
    <s v="11"/>
    <s v="101030458"/>
    <x v="218"/>
    <s v="Samsung A556B A55 5G 256GB"/>
    <n v="5"/>
    <n v="291.64530000000002"/>
    <n v="299"/>
    <n v="1495"/>
    <n v="7.3547000000000002"/>
    <n v="36.770000000000003"/>
    <n v="2.4500000000000002"/>
    <s v="V0164"/>
    <x v="4"/>
    <s v="KPUD"/>
    <s v="EXP"/>
    <s v="Geräte"/>
    <x v="4"/>
    <n v="5"/>
    <n v="291.64530000000002"/>
    <n v="299"/>
    <n v="1495"/>
    <n v="7.3547000000000002"/>
    <n v="36.770000000000003"/>
    <n v="2.4595317725752512E-2"/>
    <n v="1"/>
    <m/>
    <x v="0"/>
    <s v="Nein"/>
    <x v="0"/>
  </r>
  <r>
    <n v="14571974"/>
    <x v="3"/>
    <x v="0"/>
    <n v="2000536"/>
    <s v="Sofortrechnung"/>
    <s v="EAM\Erdal.Bircan"/>
    <x v="0"/>
    <s v="30428"/>
    <s v="GOLDEN BYTE COMMERCE M. - IKE"/>
    <x v="1"/>
    <s v="12"/>
    <s v="101030458"/>
    <x v="218"/>
    <s v="Samsung A556B A55 5G 256GB"/>
    <n v="1"/>
    <n v="291.64530000000002"/>
    <n v="299"/>
    <n v="299"/>
    <n v="7.3547000000000002"/>
    <n v="7.35"/>
    <n v="2.4500000000000002"/>
    <s v="V0164"/>
    <x v="4"/>
    <s v="KPUD"/>
    <s v="EXP"/>
    <s v="Geräte"/>
    <x v="4"/>
    <n v="1"/>
    <n v="291.64530000000002"/>
    <n v="299"/>
    <n v="299"/>
    <n v="7.3547000000000002"/>
    <n v="7.35"/>
    <n v="2.4581939799331102E-2"/>
    <n v="1"/>
    <m/>
    <x v="0"/>
    <s v="Nein"/>
    <x v="0"/>
  </r>
  <r>
    <n v="14571974"/>
    <x v="3"/>
    <x v="0"/>
    <n v="2000536"/>
    <s v="Sofortrechnung"/>
    <s v="EAM\Erdal.Bircan"/>
    <x v="0"/>
    <s v="30428"/>
    <s v="GOLDEN BYTE COMMERCE M. - IKE"/>
    <x v="1"/>
    <s v="13"/>
    <s v="100302481"/>
    <x v="81"/>
    <s v="Apple iPhone 13 128GB"/>
    <n v="1"/>
    <n v="416"/>
    <n v="422"/>
    <n v="422"/>
    <n v="6"/>
    <n v="6"/>
    <n v="1.42"/>
    <s v="V0164"/>
    <x v="4"/>
    <s v="KPUD"/>
    <s v="EXP"/>
    <s v="Geräte"/>
    <x v="4"/>
    <n v="1"/>
    <n v="416"/>
    <n v="422"/>
    <n v="422"/>
    <n v="6"/>
    <n v="6"/>
    <n v="1.4218009478672985E-2"/>
    <n v="1"/>
    <m/>
    <x v="0"/>
    <s v="Nein"/>
    <x v="0"/>
  </r>
  <r>
    <n v="14571974"/>
    <x v="3"/>
    <x v="0"/>
    <n v="2000536"/>
    <s v="Sofortrechnung"/>
    <s v="EAM\Erdal.Bircan"/>
    <x v="0"/>
    <s v="30428"/>
    <s v="GOLDEN BYTE COMMERCE M. - IKE"/>
    <x v="1"/>
    <s v="14"/>
    <s v="100302481"/>
    <x v="81"/>
    <s v="Apple iPhone 13 128GB"/>
    <n v="2"/>
    <n v="416"/>
    <n v="422"/>
    <n v="844"/>
    <n v="6"/>
    <n v="12"/>
    <n v="1.42"/>
    <s v="V0164"/>
    <x v="4"/>
    <s v="KPUD"/>
    <s v="EXP"/>
    <s v="Geräte"/>
    <x v="4"/>
    <n v="2"/>
    <n v="416"/>
    <n v="422"/>
    <n v="844"/>
    <n v="6"/>
    <n v="12"/>
    <n v="1.4218009478672985E-2"/>
    <n v="1"/>
    <m/>
    <x v="0"/>
    <s v="Nein"/>
    <x v="0"/>
  </r>
  <r>
    <n v="14571974"/>
    <x v="3"/>
    <x v="0"/>
    <n v="2000536"/>
    <s v="Sofortrechnung"/>
    <s v="EAM\Erdal.Bircan"/>
    <x v="0"/>
    <s v="30428"/>
    <s v="GOLDEN BYTE COMMERCE M. - IKE"/>
    <x v="1"/>
    <s v="15"/>
    <s v="101030481"/>
    <x v="82"/>
    <s v="Samsung A556B A55 5G 128GB"/>
    <n v="3"/>
    <n v="253.2636"/>
    <n v="262"/>
    <n v="786"/>
    <n v="8.7363999999999997"/>
    <n v="26.21"/>
    <n v="3.33"/>
    <s v="V0164"/>
    <x v="4"/>
    <s v="KPUD"/>
    <s v="EXP"/>
    <s v="Geräte"/>
    <x v="4"/>
    <n v="3"/>
    <n v="253.2636"/>
    <n v="262"/>
    <n v="786"/>
    <n v="8.7363999999999997"/>
    <n v="26.21"/>
    <n v="3.3346055979643768E-2"/>
    <n v="1"/>
    <m/>
    <x v="0"/>
    <s v="Nein"/>
    <x v="0"/>
  </r>
  <r>
    <n v="14571974"/>
    <x v="3"/>
    <x v="0"/>
    <n v="2000536"/>
    <s v="Sofortrechnung"/>
    <s v="EAM\Erdal.Bircan"/>
    <x v="0"/>
    <s v="30428"/>
    <s v="GOLDEN BYTE COMMERCE M. - IKE"/>
    <x v="0"/>
    <s v="16"/>
    <s v="200310918"/>
    <x v="286"/>
    <s v="Apple AirPods 2"/>
    <n v="1"/>
    <n v="87"/>
    <n v="98"/>
    <n v="98"/>
    <n v="11"/>
    <n v="11"/>
    <n v="11.22"/>
    <s v="V0164"/>
    <x v="4"/>
    <s v="KPUD"/>
    <s v="EXP"/>
    <s v="Zubehör"/>
    <x v="4"/>
    <n v="1"/>
    <n v="87"/>
    <n v="98"/>
    <n v="98"/>
    <n v="11"/>
    <n v="11"/>
    <n v="0.11224489795918367"/>
    <n v="1"/>
    <m/>
    <x v="0"/>
    <s v="Nein"/>
    <x v="0"/>
  </r>
  <r>
    <n v="14571974"/>
    <x v="3"/>
    <x v="0"/>
    <n v="2000536"/>
    <s v="Sofortrechnung"/>
    <s v="EAM\Erdal.Bircan"/>
    <x v="0"/>
    <s v="30428"/>
    <s v="GOLDEN BYTE COMMERCE M. - IKE"/>
    <x v="0"/>
    <s v="17"/>
    <s v="200310918"/>
    <x v="286"/>
    <s v="Apple AirPods 2"/>
    <n v="1"/>
    <n v="87"/>
    <n v="98"/>
    <n v="98"/>
    <n v="11"/>
    <n v="11"/>
    <n v="11.22"/>
    <s v="V0164"/>
    <x v="4"/>
    <s v="KPUD"/>
    <s v="EXP"/>
    <s v="Zubehör"/>
    <x v="4"/>
    <n v="1"/>
    <n v="87"/>
    <n v="98"/>
    <n v="98"/>
    <n v="11"/>
    <n v="11"/>
    <n v="0.11224489795918367"/>
    <n v="1"/>
    <m/>
    <x v="0"/>
    <s v="Nein"/>
    <x v="0"/>
  </r>
  <r>
    <n v="14571974"/>
    <x v="3"/>
    <x v="0"/>
    <n v="2000536"/>
    <s v="Sofortrechnung"/>
    <s v="EAM\Erdal.Bircan"/>
    <x v="0"/>
    <s v="30428"/>
    <s v="GOLDEN BYTE COMMERCE M. - IKE"/>
    <x v="1"/>
    <s v="18"/>
    <s v="101030383"/>
    <x v="106"/>
    <s v="Samsung S921B S24 5G 256GB"/>
    <n v="1"/>
    <n v="537"/>
    <n v="549"/>
    <n v="549"/>
    <n v="12"/>
    <n v="12"/>
    <n v="2.1800000000000002"/>
    <s v="V0164"/>
    <x v="4"/>
    <s v="KPUD"/>
    <s v="EXP"/>
    <s v="Geräte"/>
    <x v="4"/>
    <n v="1"/>
    <n v="537"/>
    <n v="549"/>
    <n v="549"/>
    <n v="12"/>
    <n v="12"/>
    <n v="2.185792349726776E-2"/>
    <n v="1"/>
    <m/>
    <x v="0"/>
    <s v="Nein"/>
    <x v="0"/>
  </r>
  <r>
    <n v="14571974"/>
    <x v="3"/>
    <x v="0"/>
    <n v="2000536"/>
    <s v="Sofortrechnung"/>
    <s v="EAM\Erdal.Bircan"/>
    <x v="0"/>
    <s v="30428"/>
    <s v="GOLDEN BYTE COMMERCE M. - IKE"/>
    <x v="1"/>
    <s v="19"/>
    <s v="100034490"/>
    <x v="219"/>
    <s v="Samsung S928B S24 Ultra 5G 256GB"/>
    <n v="2"/>
    <n v="821.67439999999999"/>
    <n v="790"/>
    <n v="1580"/>
    <n v="-31.674399999999999"/>
    <n v="-63.35"/>
    <n v="-4"/>
    <s v="V0164"/>
    <x v="4"/>
    <s v="KPUD"/>
    <s v="EXP"/>
    <s v="Geräte"/>
    <x v="4"/>
    <n v="2"/>
    <n v="821.67439999999999"/>
    <n v="790"/>
    <n v="1580"/>
    <n v="-31.674399999999999"/>
    <n v="-63.35"/>
    <n v="-4.0094936708860759E-2"/>
    <n v="1"/>
    <m/>
    <x v="0"/>
    <s v="Nein"/>
    <x v="1"/>
  </r>
  <r>
    <n v="14571974"/>
    <x v="3"/>
    <x v="0"/>
    <n v="2000536"/>
    <s v="Sofortrechnung"/>
    <s v="EAM\Erdal.Bircan"/>
    <x v="0"/>
    <s v="30428"/>
    <s v="GOLDEN BYTE COMMERCE M. - IKE"/>
    <x v="1"/>
    <s v="20"/>
    <s v="101690278"/>
    <x v="110"/>
    <s v="Xiaomi POCO F6 5G 12GB/512GB"/>
    <n v="2"/>
    <n v="277"/>
    <n v="290"/>
    <n v="580"/>
    <n v="13"/>
    <n v="26"/>
    <n v="4.4800000000000004"/>
    <s v="V0164"/>
    <x v="4"/>
    <s v="KPUD"/>
    <s v="EXP"/>
    <s v="Geräte"/>
    <x v="4"/>
    <n v="2"/>
    <n v="277"/>
    <n v="290"/>
    <n v="580"/>
    <n v="13"/>
    <n v="26"/>
    <n v="4.4827586206896551E-2"/>
    <n v="1"/>
    <m/>
    <x v="0"/>
    <s v="Nein"/>
    <x v="0"/>
  </r>
  <r>
    <n v="14571974"/>
    <x v="3"/>
    <x v="0"/>
    <n v="2000536"/>
    <s v="Sofortrechnung"/>
    <s v="EAM\Erdal.Bircan"/>
    <x v="0"/>
    <s v="30428"/>
    <s v="GOLDEN BYTE COMMERCE M. - IKE"/>
    <x v="1"/>
    <s v="21"/>
    <s v="101030479"/>
    <x v="276"/>
    <s v="Samsung A356B A35 5G 128GB"/>
    <n v="3"/>
    <n v="196.0857"/>
    <n v="199"/>
    <n v="597"/>
    <n v="2.9142999999999999"/>
    <n v="8.74"/>
    <n v="1.46"/>
    <s v="V0164"/>
    <x v="4"/>
    <s v="KPUD"/>
    <s v="EXP"/>
    <s v="Geräte"/>
    <x v="4"/>
    <n v="3"/>
    <n v="196.0857"/>
    <n v="199"/>
    <n v="597"/>
    <n v="2.9142999999999999"/>
    <n v="8.74"/>
    <n v="1.4639865996649917E-2"/>
    <n v="1"/>
    <m/>
    <x v="0"/>
    <s v="Nein"/>
    <x v="0"/>
  </r>
  <r>
    <n v="14571974"/>
    <x v="3"/>
    <x v="0"/>
    <n v="2000536"/>
    <s v="Sofortrechnung"/>
    <s v="EAM\Erdal.Bircan"/>
    <x v="0"/>
    <s v="30428"/>
    <s v="GOLDEN BYTE COMMERCE M. - IKE"/>
    <x v="1"/>
    <s v="22"/>
    <s v="101030471"/>
    <x v="129"/>
    <s v="Samsung A356B A35 5G 256GB"/>
    <n v="1"/>
    <n v="223.98009999999999"/>
    <n v="235"/>
    <n v="235"/>
    <n v="11.0199"/>
    <n v="11.02"/>
    <n v="4.68"/>
    <s v="V0164"/>
    <x v="4"/>
    <s v="KPUD"/>
    <s v="EXP"/>
    <s v="Geräte"/>
    <x v="4"/>
    <n v="1"/>
    <n v="223.98009999999999"/>
    <n v="235"/>
    <n v="235"/>
    <n v="11.0199"/>
    <n v="11.02"/>
    <n v="4.6893617021276597E-2"/>
    <n v="1"/>
    <m/>
    <x v="0"/>
    <s v="Nein"/>
    <x v="0"/>
  </r>
  <r>
    <n v="14571974"/>
    <x v="3"/>
    <x v="0"/>
    <n v="2000536"/>
    <s v="Sofortrechnung"/>
    <s v="EAM\Erdal.Bircan"/>
    <x v="0"/>
    <s v="30428"/>
    <s v="GOLDEN BYTE COMMERCE M. - IKE"/>
    <x v="1"/>
    <s v="23"/>
    <s v="101030471"/>
    <x v="129"/>
    <s v="Samsung A356B A35 5G 256GB"/>
    <n v="10"/>
    <n v="223.98009999999999"/>
    <n v="235"/>
    <n v="2350"/>
    <n v="11.0199"/>
    <n v="110.2"/>
    <n v="4.68"/>
    <s v="V0164"/>
    <x v="4"/>
    <s v="KPUD"/>
    <s v="EXP"/>
    <s v="Geräte"/>
    <x v="4"/>
    <n v="10"/>
    <n v="223.98009999999999"/>
    <n v="235"/>
    <n v="2350"/>
    <n v="11.0199"/>
    <n v="110.2"/>
    <n v="4.6893617021276597E-2"/>
    <n v="1"/>
    <m/>
    <x v="0"/>
    <s v="Nein"/>
    <x v="0"/>
  </r>
  <r>
    <n v="14572810"/>
    <x v="3"/>
    <x v="0"/>
    <n v="2000537"/>
    <s v="Sofortrechnung"/>
    <s v="Yasar.Yigitbilek"/>
    <x v="0"/>
    <s v="27409"/>
    <s v="Mobitel AG"/>
    <x v="1"/>
    <s v="1"/>
    <s v="100302778"/>
    <x v="166"/>
    <s v="Apple iPhone 14 Plus 128GB"/>
    <n v="18"/>
    <n v="541"/>
    <n v="565"/>
    <n v="10170"/>
    <n v="24"/>
    <n v="432"/>
    <n v="4.24"/>
    <s v="V0020"/>
    <x v="6"/>
    <s v="KPUD"/>
    <s v="EXP"/>
    <s v="Geräte"/>
    <x v="6"/>
    <n v="18"/>
    <n v="541"/>
    <n v="565"/>
    <n v="10170"/>
    <n v="24"/>
    <n v="432"/>
    <n v="4.247787610619469E-2"/>
    <n v="1"/>
    <m/>
    <x v="0"/>
    <s v="Nein"/>
    <x v="0"/>
  </r>
  <r>
    <n v="14572810"/>
    <x v="3"/>
    <x v="0"/>
    <n v="2000537"/>
    <s v="Sofortrechnung"/>
    <s v="Yasar.Yigitbilek"/>
    <x v="0"/>
    <s v="27409"/>
    <s v="Mobitel AG"/>
    <x v="1"/>
    <s v="2"/>
    <s v="101030458"/>
    <x v="218"/>
    <s v="Samsung A556B A55 5G 256GB"/>
    <n v="10"/>
    <n v="291.64530000000002"/>
    <n v="309"/>
    <n v="3090"/>
    <n v="17.354700000000001"/>
    <n v="173.55"/>
    <n v="5.61"/>
    <s v="V0020"/>
    <x v="6"/>
    <s v="KPUD"/>
    <s v="EXP"/>
    <s v="Geräte"/>
    <x v="6"/>
    <n v="10"/>
    <n v="291.64530000000002"/>
    <n v="309"/>
    <n v="3090"/>
    <n v="17.354700000000001"/>
    <n v="173.55"/>
    <n v="5.6165048543689325E-2"/>
    <n v="1"/>
    <m/>
    <x v="0"/>
    <s v="Nein"/>
    <x v="0"/>
  </r>
  <r>
    <n v="14572686"/>
    <x v="3"/>
    <x v="0"/>
    <n v="2000538"/>
    <s v="Sofortrechnung"/>
    <s v="eam\mustafa.oezer"/>
    <x v="0"/>
    <s v="27898"/>
    <s v="Websend BV"/>
    <x v="0"/>
    <s v="1"/>
    <s v="200030239"/>
    <x v="122"/>
    <s v="Samsung SmartTag2 1er-Pack EI-T5600B"/>
    <n v="25"/>
    <n v="13.5015"/>
    <n v="14.5"/>
    <n v="362.5"/>
    <n v="0.99850000000000005"/>
    <n v="24.96"/>
    <n v="6.88"/>
    <s v="V0164"/>
    <x v="4"/>
    <s v="KPUD"/>
    <s v="EXP"/>
    <s v="Zubehör"/>
    <x v="4"/>
    <n v="25"/>
    <n v="13.5015"/>
    <n v="14.5"/>
    <n v="362.5"/>
    <n v="0.99850000000000005"/>
    <n v="24.96"/>
    <n v="6.8855172413793103E-2"/>
    <n v="1"/>
    <m/>
    <x v="0"/>
    <s v="Nein"/>
    <x v="0"/>
  </r>
  <r>
    <n v="14572862"/>
    <x v="3"/>
    <x v="0"/>
    <n v="2000539"/>
    <s v="Sofortrechnung"/>
    <s v="eam\mustafa.oezer"/>
    <x v="0"/>
    <s v="27898"/>
    <s v="Websend BV"/>
    <x v="1"/>
    <s v="1"/>
    <s v="101050010"/>
    <x v="300"/>
    <s v="Motorola Edge 40 Neo 5G 256GB"/>
    <n v="5"/>
    <n v="180"/>
    <n v="183"/>
    <n v="915"/>
    <n v="3"/>
    <n v="15"/>
    <n v="1.63"/>
    <s v="V0164"/>
    <x v="4"/>
    <s v="KPUD"/>
    <s v="EXP"/>
    <s v="Geräte"/>
    <x v="4"/>
    <n v="5"/>
    <n v="180"/>
    <n v="183"/>
    <n v="915"/>
    <n v="3"/>
    <n v="15"/>
    <n v="1.6393442622950821E-2"/>
    <n v="1"/>
    <m/>
    <x v="0"/>
    <s v="Nein"/>
    <x v="0"/>
  </r>
  <r>
    <n v="14572862"/>
    <x v="3"/>
    <x v="0"/>
    <n v="2000539"/>
    <s v="Sofortrechnung"/>
    <s v="eam\mustafa.oezer"/>
    <x v="0"/>
    <s v="27898"/>
    <s v="Websend BV"/>
    <x v="1"/>
    <s v="2"/>
    <s v="101030353"/>
    <x v="38"/>
    <s v="Samsung A256B A25 5G 128GB"/>
    <n v="5"/>
    <n v="164.98509999999999"/>
    <n v="175"/>
    <n v="875"/>
    <n v="10.014900000000001"/>
    <n v="50.07"/>
    <n v="5.72"/>
    <s v="V0164"/>
    <x v="4"/>
    <s v="KPUD"/>
    <s v="EXP"/>
    <s v="Geräte"/>
    <x v="4"/>
    <n v="5"/>
    <n v="164.98509999999999"/>
    <n v="175"/>
    <n v="875"/>
    <n v="10.014900000000001"/>
    <n v="50.07"/>
    <n v="5.7222857142857145E-2"/>
    <n v="1"/>
    <m/>
    <x v="0"/>
    <s v="Nein"/>
    <x v="0"/>
  </r>
  <r>
    <n v="14572862"/>
    <x v="3"/>
    <x v="0"/>
    <n v="2000539"/>
    <s v="Sofortrechnung"/>
    <s v="eam\mustafa.oezer"/>
    <x v="0"/>
    <s v="27898"/>
    <s v="Websend BV"/>
    <x v="1"/>
    <s v="3"/>
    <s v="100302478"/>
    <x v="79"/>
    <s v="Apple iPhone 13 128GB"/>
    <n v="50"/>
    <n v="417.46170000000001"/>
    <n v="422"/>
    <n v="21100"/>
    <n v="4.5382999999999996"/>
    <n v="226.91"/>
    <n v="1.07"/>
    <s v="V0164"/>
    <x v="4"/>
    <s v="KPUD"/>
    <s v="EXP"/>
    <s v="Geräte"/>
    <x v="4"/>
    <n v="50"/>
    <n v="417.46170000000001"/>
    <n v="422"/>
    <n v="21100"/>
    <n v="4.5382999999999996"/>
    <n v="226.91"/>
    <n v="1.0754028436018958E-2"/>
    <n v="1"/>
    <m/>
    <x v="0"/>
    <s v="Nein"/>
    <x v="0"/>
  </r>
  <r>
    <n v="14572862"/>
    <x v="3"/>
    <x v="0"/>
    <n v="2000539"/>
    <s v="Sofortrechnung"/>
    <s v="eam\mustafa.oezer"/>
    <x v="0"/>
    <s v="27898"/>
    <s v="Websend BV"/>
    <x v="1"/>
    <s v="4"/>
    <s v="100302952"/>
    <x v="20"/>
    <s v="Apple iPhone 15 128GB"/>
    <n v="30"/>
    <n v="605"/>
    <n v="622"/>
    <n v="18660"/>
    <n v="17"/>
    <n v="510"/>
    <n v="2.73"/>
    <s v="V0164"/>
    <x v="4"/>
    <s v="KPUD"/>
    <s v="EXP"/>
    <s v="Geräte"/>
    <x v="4"/>
    <n v="30"/>
    <n v="605"/>
    <n v="622"/>
    <n v="18660"/>
    <n v="17"/>
    <n v="510"/>
    <n v="2.7331189710610933E-2"/>
    <n v="1"/>
    <m/>
    <x v="0"/>
    <s v="Nein"/>
    <x v="0"/>
  </r>
  <r>
    <n v="14572862"/>
    <x v="3"/>
    <x v="0"/>
    <n v="2000539"/>
    <s v="Sofortrechnung"/>
    <s v="eam\mustafa.oezer"/>
    <x v="0"/>
    <s v="27898"/>
    <s v="Websend BV"/>
    <x v="1"/>
    <s v="5"/>
    <s v="101030417"/>
    <x v="301"/>
    <s v="Samsung A057G A05s 64GB"/>
    <n v="5"/>
    <n v="80.008700000000005"/>
    <n v="86"/>
    <n v="430"/>
    <n v="5.9912999999999998"/>
    <n v="29.96"/>
    <n v="6.96"/>
    <s v="V0164"/>
    <x v="4"/>
    <s v="KPUD"/>
    <s v="EXP"/>
    <s v="Geräte"/>
    <x v="4"/>
    <n v="5"/>
    <n v="80.008700000000005"/>
    <n v="86"/>
    <n v="430"/>
    <n v="5.9912999999999998"/>
    <n v="29.96"/>
    <n v="6.9674418604651164E-2"/>
    <n v="1"/>
    <m/>
    <x v="0"/>
    <s v="Nein"/>
    <x v="0"/>
  </r>
  <r>
    <n v="14572862"/>
    <x v="3"/>
    <x v="0"/>
    <n v="2000539"/>
    <s v="Sofortrechnung"/>
    <s v="eam\mustafa.oezer"/>
    <x v="0"/>
    <s v="27898"/>
    <s v="Websend BV"/>
    <x v="1"/>
    <s v="6"/>
    <s v="100302481"/>
    <x v="81"/>
    <s v="Apple iPhone 13 128GB"/>
    <n v="20"/>
    <n v="416"/>
    <n v="422"/>
    <n v="8440"/>
    <n v="6"/>
    <n v="120"/>
    <n v="1.42"/>
    <s v="V0164"/>
    <x v="4"/>
    <s v="KPUD"/>
    <s v="EXP"/>
    <s v="Geräte"/>
    <x v="4"/>
    <n v="20"/>
    <n v="416"/>
    <n v="422"/>
    <n v="8440"/>
    <n v="6"/>
    <n v="120"/>
    <n v="1.4218009478672985E-2"/>
    <n v="1"/>
    <m/>
    <x v="0"/>
    <s v="Nein"/>
    <x v="0"/>
  </r>
  <r>
    <n v="14572862"/>
    <x v="3"/>
    <x v="0"/>
    <n v="2000539"/>
    <s v="Sofortrechnung"/>
    <s v="eam\mustafa.oezer"/>
    <x v="0"/>
    <s v="27898"/>
    <s v="Websend BV"/>
    <x v="1"/>
    <s v="7"/>
    <s v="101030356"/>
    <x v="40"/>
    <s v="Samsung A256B A25 5G 256GB"/>
    <n v="2"/>
    <n v="189"/>
    <n v="195"/>
    <n v="390"/>
    <n v="6"/>
    <n v="12"/>
    <n v="3.07"/>
    <s v="V0164"/>
    <x v="4"/>
    <s v="KPUD"/>
    <s v="EXP"/>
    <s v="Geräte"/>
    <x v="4"/>
    <n v="2"/>
    <n v="189"/>
    <n v="195"/>
    <n v="390"/>
    <n v="6"/>
    <n v="12"/>
    <n v="3.0769230769230771E-2"/>
    <n v="1"/>
    <m/>
    <x v="0"/>
    <s v="Nein"/>
    <x v="0"/>
  </r>
  <r>
    <n v="14572862"/>
    <x v="3"/>
    <x v="0"/>
    <n v="2000539"/>
    <s v="Sofortrechnung"/>
    <s v="eam\mustafa.oezer"/>
    <x v="0"/>
    <s v="27898"/>
    <s v="Websend BV"/>
    <x v="1"/>
    <s v="8"/>
    <s v="101690236"/>
    <x v="123"/>
    <s v="Xiaomi Redmi Note 13 Pro+ 5G 8GB/256GB"/>
    <n v="5"/>
    <n v="233.6053"/>
    <n v="244"/>
    <n v="1220"/>
    <n v="10.3947"/>
    <n v="51.97"/>
    <n v="4.26"/>
    <s v="V0164"/>
    <x v="4"/>
    <s v="KPUD"/>
    <s v="EXP"/>
    <s v="Geräte"/>
    <x v="4"/>
    <n v="5"/>
    <n v="233.6053"/>
    <n v="244"/>
    <n v="1220"/>
    <n v="10.3947"/>
    <n v="51.97"/>
    <n v="4.2598360655737702E-2"/>
    <n v="1"/>
    <m/>
    <x v="0"/>
    <s v="Nein"/>
    <x v="0"/>
  </r>
  <r>
    <n v="14572862"/>
    <x v="3"/>
    <x v="0"/>
    <n v="2000539"/>
    <s v="Sofortrechnung"/>
    <s v="eam\mustafa.oezer"/>
    <x v="0"/>
    <s v="27898"/>
    <s v="Websend BV"/>
    <x v="1"/>
    <s v="9"/>
    <s v="101690201"/>
    <x v="460"/>
    <s v="Xiaomi Redmi 13C 4GB/128GB"/>
    <n v="5"/>
    <n v="76"/>
    <n v="80"/>
    <n v="400"/>
    <n v="4"/>
    <n v="20"/>
    <n v="5"/>
    <s v="V0164"/>
    <x v="4"/>
    <s v="KPUD"/>
    <s v="EXP"/>
    <s v="Geräte"/>
    <x v="4"/>
    <n v="5"/>
    <n v="76"/>
    <n v="80"/>
    <n v="400"/>
    <n v="4"/>
    <n v="20"/>
    <n v="0.05"/>
    <n v="1"/>
    <m/>
    <x v="0"/>
    <s v="Nein"/>
    <x v="0"/>
  </r>
  <r>
    <n v="14572877"/>
    <x v="3"/>
    <x v="0"/>
    <n v="2000540"/>
    <s v="Sofortrechnung"/>
    <s v="eam\bekir.ahmed"/>
    <x v="1"/>
    <s v="26096"/>
    <s v="WAVE Distribution &amp; Computersysteme GmbH"/>
    <x v="1"/>
    <s v="1"/>
    <s v="101030663"/>
    <x v="175"/>
    <s v="Samsung X920N Tab S10 Ultra 256GB [WiFi]"/>
    <n v="2"/>
    <n v="770"/>
    <n v="805"/>
    <n v="1610"/>
    <n v="35"/>
    <n v="70"/>
    <n v="4.34"/>
    <s v="V0012"/>
    <x v="1"/>
    <m/>
    <s v="GRK"/>
    <s v="Geräte"/>
    <x v="1"/>
    <n v="2"/>
    <n v="770"/>
    <n v="805"/>
    <n v="1610"/>
    <n v="35"/>
    <n v="70"/>
    <n v="4.3478260869565216E-2"/>
    <n v="1"/>
    <m/>
    <x v="0"/>
    <s v="Nein"/>
    <x v="0"/>
  </r>
  <r>
    <n v="14572877"/>
    <x v="3"/>
    <x v="0"/>
    <n v="2000540"/>
    <s v="Sofortrechnung"/>
    <s v="eam\bekir.ahmed"/>
    <x v="1"/>
    <s v="26096"/>
    <s v="WAVE Distribution &amp; Computersysteme GmbH"/>
    <x v="1"/>
    <s v="2"/>
    <s v="101690346"/>
    <x v="291"/>
    <s v="Xiaomi Redmi A3 4GB/128GB"/>
    <n v="5"/>
    <n v="64"/>
    <n v="73"/>
    <n v="365"/>
    <n v="9"/>
    <n v="45"/>
    <n v="12.32"/>
    <s v="V0012"/>
    <x v="1"/>
    <m/>
    <s v="GRK"/>
    <s v="Geräte"/>
    <x v="1"/>
    <n v="5"/>
    <n v="64"/>
    <n v="73"/>
    <n v="365"/>
    <n v="9"/>
    <n v="45"/>
    <n v="0.12328767123287671"/>
    <n v="1"/>
    <m/>
    <x v="0"/>
    <s v="Nein"/>
    <x v="0"/>
  </r>
  <r>
    <n v="14572877"/>
    <x v="3"/>
    <x v="0"/>
    <n v="2000540"/>
    <s v="Sofortrechnung"/>
    <s v="eam\bekir.ahmed"/>
    <x v="1"/>
    <s v="26096"/>
    <s v="WAVE Distribution &amp; Computersysteme GmbH"/>
    <x v="1"/>
    <s v="3"/>
    <s v="101030654"/>
    <x v="44"/>
    <s v="Samsung X216B Tab A9+ 5G 128GB"/>
    <n v="10"/>
    <n v="179"/>
    <n v="197"/>
    <n v="1970"/>
    <n v="18"/>
    <n v="180"/>
    <n v="9.1300000000000008"/>
    <s v="V0012"/>
    <x v="1"/>
    <m/>
    <s v="GRK"/>
    <s v="Geräte"/>
    <x v="1"/>
    <n v="10"/>
    <n v="179"/>
    <n v="197"/>
    <n v="1970"/>
    <n v="18"/>
    <n v="180"/>
    <n v="9.1370558375634514E-2"/>
    <n v="1"/>
    <m/>
    <x v="0"/>
    <s v="Nein"/>
    <x v="0"/>
  </r>
  <r>
    <n v="14572877"/>
    <x v="3"/>
    <x v="0"/>
    <n v="2000540"/>
    <s v="Sofortrechnung"/>
    <s v="eam\bekir.ahmed"/>
    <x v="1"/>
    <s v="26096"/>
    <s v="WAVE Distribution &amp; Computersysteme GmbH"/>
    <x v="1"/>
    <s v="4"/>
    <s v="101030664"/>
    <x v="31"/>
    <s v="Samsung X920N Tab S10 Ultra 512GB [WiFi]"/>
    <n v="2"/>
    <n v="814"/>
    <n v="849"/>
    <n v="1698"/>
    <n v="35"/>
    <n v="70"/>
    <n v="4.12"/>
    <s v="V0012"/>
    <x v="1"/>
    <m/>
    <s v="GRK"/>
    <s v="Geräte"/>
    <x v="1"/>
    <n v="2"/>
    <n v="814"/>
    <n v="849"/>
    <n v="1698"/>
    <n v="35"/>
    <n v="70"/>
    <n v="4.1224970553592463E-2"/>
    <n v="1"/>
    <m/>
    <x v="0"/>
    <s v="Nein"/>
    <x v="0"/>
  </r>
  <r>
    <n v="14572877"/>
    <x v="3"/>
    <x v="0"/>
    <n v="2000540"/>
    <s v="Sofortrechnung"/>
    <s v="eam\bekir.ahmed"/>
    <x v="1"/>
    <s v="26096"/>
    <s v="WAVE Distribution &amp; Computersysteme GmbH"/>
    <x v="1"/>
    <s v="5"/>
    <s v="101030649"/>
    <x v="144"/>
    <s v="Samsung X920N Tab S10 Ultra 256GB [WiFi]"/>
    <n v="2"/>
    <n v="774.13789999999995"/>
    <n v="805"/>
    <n v="1610"/>
    <n v="30.862100000000002"/>
    <n v="61.72"/>
    <n v="3.83"/>
    <s v="V0012"/>
    <x v="1"/>
    <m/>
    <s v="GRK"/>
    <s v="Geräte"/>
    <x v="1"/>
    <n v="2"/>
    <n v="774.13789999999995"/>
    <n v="805"/>
    <n v="1610"/>
    <n v="30.862100000000002"/>
    <n v="61.72"/>
    <n v="3.8335403726708073E-2"/>
    <n v="1"/>
    <m/>
    <x v="0"/>
    <s v="Nein"/>
    <x v="0"/>
  </r>
  <r>
    <n v="14572877"/>
    <x v="3"/>
    <x v="0"/>
    <n v="2000540"/>
    <s v="Sofortrechnung"/>
    <s v="eam\bekir.ahmed"/>
    <x v="1"/>
    <s v="26096"/>
    <s v="WAVE Distribution &amp; Computersysteme GmbH"/>
    <x v="1"/>
    <s v="6"/>
    <s v="101030520"/>
    <x v="251"/>
    <s v="Samsung A356B A35 5G 128GB EE"/>
    <n v="15"/>
    <n v="192.4376"/>
    <n v="202"/>
    <n v="3030"/>
    <n v="9.5624000000000002"/>
    <n v="143.44"/>
    <n v="4.7300000000000004"/>
    <s v="V0012"/>
    <x v="1"/>
    <m/>
    <s v="GRK"/>
    <s v="Geräte"/>
    <x v="1"/>
    <n v="15"/>
    <n v="192.4376"/>
    <n v="202"/>
    <n v="3030"/>
    <n v="9.5624000000000002"/>
    <n v="143.44"/>
    <n v="4.7339933993399336E-2"/>
    <n v="1"/>
    <m/>
    <x v="0"/>
    <s v="Nein"/>
    <x v="0"/>
  </r>
  <r>
    <n v="14572877"/>
    <x v="3"/>
    <x v="0"/>
    <n v="2000540"/>
    <s v="Sofortrechnung"/>
    <s v="eam\bekir.ahmed"/>
    <x v="1"/>
    <s v="26096"/>
    <s v="WAVE Distribution &amp; Computersysteme GmbH"/>
    <x v="1"/>
    <s v="7"/>
    <s v="100034603"/>
    <x v="19"/>
    <s v="Samsung A166B A16 5G 128GB"/>
    <n v="5"/>
    <n v="143.50120000000001"/>
    <n v="149"/>
    <n v="745"/>
    <n v="5.4988000000000001"/>
    <n v="27.49"/>
    <n v="3.69"/>
    <s v="V0012"/>
    <x v="1"/>
    <m/>
    <s v="GRK"/>
    <s v="Geräte"/>
    <x v="1"/>
    <n v="5"/>
    <n v="143.50120000000001"/>
    <n v="149"/>
    <n v="745"/>
    <n v="5.4988000000000001"/>
    <n v="27.49"/>
    <n v="3.6899328859060401E-2"/>
    <n v="1"/>
    <m/>
    <x v="0"/>
    <s v="Nein"/>
    <x v="0"/>
  </r>
  <r>
    <n v="14572893"/>
    <x v="3"/>
    <x v="0"/>
    <n v="2000541"/>
    <s v="Sofortrechnung"/>
    <s v="Yasar.Yigitbilek"/>
    <x v="1"/>
    <s v="20193"/>
    <s v="Michael Telecom AG"/>
    <x v="1"/>
    <s v="1"/>
    <s v="100050289"/>
    <x v="21"/>
    <s v="Motorola Moto G55 5G 256GB"/>
    <n v="20"/>
    <n v="149"/>
    <n v="152"/>
    <n v="3040"/>
    <n v="3"/>
    <n v="60"/>
    <n v="1.97"/>
    <s v="V0012"/>
    <x v="1"/>
    <m/>
    <s v="GRK"/>
    <s v="Geräte"/>
    <x v="1"/>
    <n v="20"/>
    <n v="149"/>
    <n v="152"/>
    <n v="3040"/>
    <n v="3"/>
    <n v="60"/>
    <n v="1.9736842105263157E-2"/>
    <n v="1"/>
    <m/>
    <x v="0"/>
    <s v="Nein"/>
    <x v="0"/>
  </r>
  <r>
    <n v="14572893"/>
    <x v="3"/>
    <x v="0"/>
    <n v="2000541"/>
    <s v="Sofortrechnung"/>
    <s v="Yasar.Yigitbilek"/>
    <x v="1"/>
    <s v="20193"/>
    <s v="Michael Telecom AG"/>
    <x v="1"/>
    <s v="2"/>
    <s v="100050285"/>
    <x v="297"/>
    <s v="Motorola Moto G35 5G 128GB"/>
    <n v="20"/>
    <n v="107.33"/>
    <n v="112"/>
    <n v="2240"/>
    <n v="4.67"/>
    <n v="93.4"/>
    <n v="4.16"/>
    <s v="V0012"/>
    <x v="1"/>
    <m/>
    <s v="GRK"/>
    <s v="Geräte"/>
    <x v="1"/>
    <n v="20"/>
    <n v="107.33"/>
    <n v="112"/>
    <n v="2240"/>
    <n v="4.67"/>
    <n v="93.4"/>
    <n v="4.1696428571428572E-2"/>
    <n v="1"/>
    <m/>
    <x v="0"/>
    <s v="Nein"/>
    <x v="0"/>
  </r>
  <r>
    <n v="14572893"/>
    <x v="3"/>
    <x v="0"/>
    <n v="2000541"/>
    <s v="Sofortrechnung"/>
    <s v="Yasar.Yigitbilek"/>
    <x v="1"/>
    <s v="20193"/>
    <s v="Michael Telecom AG"/>
    <x v="1"/>
    <s v="3"/>
    <s v="100050283"/>
    <x v="298"/>
    <s v="Motorola Moto G35 5G 128GB"/>
    <n v="20"/>
    <n v="107.33"/>
    <n v="112"/>
    <n v="2240"/>
    <n v="4.67"/>
    <n v="93.4"/>
    <n v="4.16"/>
    <s v="V0012"/>
    <x v="1"/>
    <m/>
    <s v="GRK"/>
    <s v="Geräte"/>
    <x v="1"/>
    <n v="20"/>
    <n v="107.33"/>
    <n v="112"/>
    <n v="2240"/>
    <n v="4.67"/>
    <n v="93.4"/>
    <n v="4.1696428571428572E-2"/>
    <n v="1"/>
    <m/>
    <x v="0"/>
    <s v="Nein"/>
    <x v="0"/>
  </r>
  <r>
    <n v="14572893"/>
    <x v="3"/>
    <x v="0"/>
    <n v="2000541"/>
    <s v="Sofortrechnung"/>
    <s v="Yasar.Yigitbilek"/>
    <x v="1"/>
    <s v="20193"/>
    <s v="Michael Telecom AG"/>
    <x v="1"/>
    <s v="4"/>
    <s v="100034603"/>
    <x v="19"/>
    <s v="Samsung A166B A16 5G 128GB"/>
    <n v="40"/>
    <n v="143.50120000000001"/>
    <n v="149"/>
    <n v="5960"/>
    <n v="5.4988000000000001"/>
    <n v="219.95"/>
    <n v="3.69"/>
    <s v="V0012"/>
    <x v="1"/>
    <m/>
    <s v="GRK"/>
    <s v="Geräte"/>
    <x v="1"/>
    <n v="40"/>
    <n v="143.50120000000001"/>
    <n v="149"/>
    <n v="5960"/>
    <n v="5.4988000000000001"/>
    <n v="219.95"/>
    <n v="3.6904362416107381E-2"/>
    <n v="1"/>
    <m/>
    <x v="0"/>
    <s v="Nein"/>
    <x v="0"/>
  </r>
  <r>
    <n v="14572855"/>
    <x v="3"/>
    <x v="0"/>
    <n v="2000542"/>
    <s v="Sofortrechnung"/>
    <s v="EAM\Erdal.Bircan"/>
    <x v="1"/>
    <s v="26898"/>
    <s v="Wortmann Telecom GmbH"/>
    <x v="1"/>
    <s v="1"/>
    <s v="100303152"/>
    <x v="461"/>
    <s v="Apple iPad Air 13 128GB [WiFi]"/>
    <n v="10"/>
    <n v="705"/>
    <n v="715"/>
    <n v="7150"/>
    <n v="10"/>
    <n v="100"/>
    <n v="1.39"/>
    <s v="V0012"/>
    <x v="1"/>
    <s v="KÜB8"/>
    <s v="GRK"/>
    <s v="Geräte"/>
    <x v="1"/>
    <n v="10"/>
    <n v="705"/>
    <n v="715"/>
    <n v="7150"/>
    <n v="10"/>
    <n v="100"/>
    <n v="1.3986013986013986E-2"/>
    <n v="1"/>
    <m/>
    <x v="0"/>
    <s v="Nein"/>
    <x v="0"/>
  </r>
  <r>
    <n v="14572855"/>
    <x v="3"/>
    <x v="0"/>
    <n v="2000542"/>
    <s v="Sofortrechnung"/>
    <s v="EAM\Erdal.Bircan"/>
    <x v="1"/>
    <s v="26898"/>
    <s v="Wortmann Telecom GmbH"/>
    <x v="1"/>
    <s v="2"/>
    <s v="100302979"/>
    <x v="169"/>
    <s v="Apple iPad Air 13 M2 128GB [WiFi]"/>
    <n v="40"/>
    <n v="685"/>
    <n v="709"/>
    <n v="28360"/>
    <n v="24"/>
    <n v="960"/>
    <n v="3.38"/>
    <s v="V0012"/>
    <x v="1"/>
    <s v="KÜB8"/>
    <s v="GRK"/>
    <s v="Geräte"/>
    <x v="1"/>
    <n v="40"/>
    <n v="685"/>
    <n v="709"/>
    <n v="28360"/>
    <n v="24"/>
    <n v="960"/>
    <n v="3.3850493653032443E-2"/>
    <n v="1"/>
    <m/>
    <x v="0"/>
    <s v="Nein"/>
    <x v="0"/>
  </r>
  <r>
    <n v="14572834"/>
    <x v="3"/>
    <x v="0"/>
    <n v="2000543"/>
    <s v="Sofortrechnung"/>
    <s v="eam\bekir.ahmed"/>
    <x v="1"/>
    <s v="30813"/>
    <s v="Sassen Komtech"/>
    <x v="1"/>
    <s v="1"/>
    <s v="101030661"/>
    <x v="146"/>
    <s v="Samsung A165F A16 128GB"/>
    <n v="2"/>
    <n v="116.04640000000001"/>
    <n v="124"/>
    <n v="248"/>
    <n v="7.9535999999999998"/>
    <n v="15.91"/>
    <n v="6.41"/>
    <s v="V0012"/>
    <x v="1"/>
    <s v="KÜB0"/>
    <s v="GRK"/>
    <s v="Geräte"/>
    <x v="1"/>
    <n v="2"/>
    <n v="116.04640000000001"/>
    <n v="124"/>
    <n v="248"/>
    <n v="7.9535999999999998"/>
    <n v="15.91"/>
    <n v="6.4153225806451608E-2"/>
    <n v="1"/>
    <m/>
    <x v="0"/>
    <s v="Nein"/>
    <x v="0"/>
  </r>
  <r>
    <n v="14572876"/>
    <x v="3"/>
    <x v="0"/>
    <n v="2000544"/>
    <s v="Sofortrechnung"/>
    <s v="eam\bekir.ahmed"/>
    <x v="1"/>
    <s v="23836"/>
    <s v="API GmbH"/>
    <x v="1"/>
    <s v="1"/>
    <s v="101030520"/>
    <x v="251"/>
    <s v="Samsung A356B A35 5G 128GB EE"/>
    <n v="20"/>
    <n v="192.4376"/>
    <n v="202"/>
    <n v="4040"/>
    <n v="9.5624000000000002"/>
    <n v="191.25"/>
    <n v="4.7300000000000004"/>
    <s v="V0012"/>
    <x v="1"/>
    <s v="KÜB30"/>
    <s v="GRK"/>
    <s v="Geräte"/>
    <x v="1"/>
    <n v="20"/>
    <n v="192.4376"/>
    <n v="202"/>
    <n v="4040"/>
    <n v="9.5624000000000002"/>
    <n v="191.25"/>
    <n v="4.733910891089109E-2"/>
    <n v="1"/>
    <m/>
    <x v="0"/>
    <s v="Nein"/>
    <x v="0"/>
  </r>
  <r>
    <n v="14572849"/>
    <x v="3"/>
    <x v="0"/>
    <n v="2000545"/>
    <s v="Sofortrechnung"/>
    <s v="Yasar.Yigitbilek"/>
    <x v="0"/>
    <s v="30285"/>
    <s v="Salgsbutikken ApS"/>
    <x v="1"/>
    <s v="1"/>
    <s v="100034506"/>
    <x v="249"/>
    <s v="Samsung A236B A23 5G 128GB EE"/>
    <n v="1"/>
    <n v="149"/>
    <n v="155"/>
    <n v="155"/>
    <n v="6"/>
    <n v="6"/>
    <n v="3.87"/>
    <s v="V0164"/>
    <x v="4"/>
    <s v="KPUD"/>
    <s v="EXP"/>
    <s v="Geräte"/>
    <x v="4"/>
    <n v="1"/>
    <n v="149"/>
    <n v="155"/>
    <n v="155"/>
    <n v="6"/>
    <n v="6"/>
    <n v="3.870967741935484E-2"/>
    <n v="1"/>
    <m/>
    <x v="0"/>
    <s v="Nein"/>
    <x v="0"/>
  </r>
  <r>
    <n v="14572849"/>
    <x v="3"/>
    <x v="0"/>
    <n v="2000545"/>
    <s v="Sofortrechnung"/>
    <s v="Yasar.Yigitbilek"/>
    <x v="0"/>
    <s v="30285"/>
    <s v="Salgsbutikken ApS"/>
    <x v="1"/>
    <s v="2"/>
    <s v="100690642"/>
    <x v="4"/>
    <s v="Xiaomi Redmi Note 12 4GB/64GB"/>
    <n v="1"/>
    <n v="121"/>
    <n v="122"/>
    <n v="122"/>
    <n v="1"/>
    <n v="1"/>
    <n v="0.81"/>
    <s v="V0164"/>
    <x v="4"/>
    <s v="KPUD"/>
    <s v="EXP"/>
    <s v="Geräte"/>
    <x v="4"/>
    <n v="1"/>
    <n v="121"/>
    <n v="122"/>
    <n v="122"/>
    <n v="1"/>
    <n v="1"/>
    <n v="8.1967213114754103E-3"/>
    <n v="1"/>
    <m/>
    <x v="0"/>
    <s v="Nein"/>
    <x v="0"/>
  </r>
  <r>
    <n v="14572849"/>
    <x v="3"/>
    <x v="0"/>
    <n v="2000545"/>
    <s v="Sofortrechnung"/>
    <s v="Yasar.Yigitbilek"/>
    <x v="0"/>
    <s v="30285"/>
    <s v="Salgsbutikken ApS"/>
    <x v="1"/>
    <s v="3"/>
    <s v="101300332"/>
    <x v="250"/>
    <s v="Apple iPad 10.2&quot; 2021 64GB [WiFi]"/>
    <n v="10"/>
    <n v="202"/>
    <n v="209"/>
    <n v="2090"/>
    <n v="7"/>
    <n v="70"/>
    <n v="3.34"/>
    <s v="V0164"/>
    <x v="4"/>
    <s v="KPUD"/>
    <s v="EXP"/>
    <s v="Geräte"/>
    <x v="4"/>
    <n v="10"/>
    <n v="202"/>
    <n v="209"/>
    <n v="2090"/>
    <n v="7"/>
    <n v="70"/>
    <n v="3.3492822966507178E-2"/>
    <n v="1"/>
    <m/>
    <x v="0"/>
    <s v="Nein"/>
    <x v="0"/>
  </r>
  <r>
    <n v="14572733"/>
    <x v="3"/>
    <x v="0"/>
    <n v="2000546"/>
    <s v="Sofortrechnung"/>
    <s v="Yasar.Yigitbilek"/>
    <x v="0"/>
    <s v="30817"/>
    <s v="RLH s. r. o."/>
    <x v="0"/>
    <s v="1"/>
    <s v="200300390"/>
    <x v="216"/>
    <s v="nach Aufnahme in Preisliste pflegen"/>
    <n v="1"/>
    <n v="660"/>
    <n v="675"/>
    <n v="675"/>
    <n v="15"/>
    <n v="15"/>
    <n v="2.2200000000000002"/>
    <s v="V0164"/>
    <x v="4"/>
    <s v="VKASSE"/>
    <s v="EXP"/>
    <s v="Zubehör"/>
    <x v="4"/>
    <n v="1"/>
    <n v="660"/>
    <n v="675"/>
    <n v="675"/>
    <n v="15"/>
    <n v="15"/>
    <n v="2.2222222222222223E-2"/>
    <n v="1"/>
    <m/>
    <x v="0"/>
    <s v="Nein"/>
    <x v="0"/>
  </r>
  <r>
    <n v="14572733"/>
    <x v="3"/>
    <x v="0"/>
    <n v="2000546"/>
    <s v="Sofortrechnung"/>
    <s v="Yasar.Yigitbilek"/>
    <x v="0"/>
    <s v="30817"/>
    <s v="RLH s. r. o."/>
    <x v="0"/>
    <s v="2"/>
    <s v="200300186"/>
    <x v="462"/>
    <s v="Apple Watch Ultra 2 LTE 49mm Titan Trail M/L"/>
    <n v="1"/>
    <n v="550"/>
    <n v="612"/>
    <n v="612"/>
    <n v="62"/>
    <n v="62"/>
    <n v="10.130000000000001"/>
    <s v="V0164"/>
    <x v="4"/>
    <s v="VKASSE"/>
    <s v="EXP"/>
    <s v="Zubehör"/>
    <x v="4"/>
    <n v="1"/>
    <n v="550"/>
    <n v="612"/>
    <n v="612"/>
    <n v="62"/>
    <n v="62"/>
    <n v="0.10130718954248366"/>
    <n v="1"/>
    <m/>
    <x v="0"/>
    <s v="Nein"/>
    <x v="0"/>
  </r>
  <r>
    <n v="14572733"/>
    <x v="3"/>
    <x v="0"/>
    <n v="2000546"/>
    <s v="Sofortrechnung"/>
    <s v="Yasar.Yigitbilek"/>
    <x v="0"/>
    <s v="30817"/>
    <s v="RLH s. r. o."/>
    <x v="1"/>
    <s v="3"/>
    <s v="100303121"/>
    <x v="121"/>
    <s v="Apple iPhone 16 Pro 128GB"/>
    <n v="1"/>
    <n v="912.70759999999996"/>
    <n v="915"/>
    <n v="915"/>
    <n v="2.2924000000000002"/>
    <n v="2.29"/>
    <n v="0.25"/>
    <s v="V0164"/>
    <x v="4"/>
    <s v="VKASSE"/>
    <s v="EXP"/>
    <s v="Geräte"/>
    <x v="4"/>
    <n v="1"/>
    <n v="912.70759999999996"/>
    <n v="915"/>
    <n v="915"/>
    <n v="2.2924000000000002"/>
    <n v="2.29"/>
    <n v="2.5027322404371586E-3"/>
    <n v="1"/>
    <m/>
    <x v="0"/>
    <s v="Nein"/>
    <x v="0"/>
  </r>
  <r>
    <n v="14572756"/>
    <x v="3"/>
    <x v="0"/>
    <n v="2000547"/>
    <s v="Sofortrechnung"/>
    <s v="eam\bekir.ahmed"/>
    <x v="0"/>
    <s v="30766"/>
    <s v="TKTP PROTEL s.r.o."/>
    <x v="1"/>
    <s v="1"/>
    <s v="100303119"/>
    <x v="118"/>
    <s v="Apple iPhone 16 Pro 128GB"/>
    <n v="10"/>
    <n v="897.56460000000004"/>
    <n v="915"/>
    <n v="9150"/>
    <n v="17.435400000000001"/>
    <n v="174.35"/>
    <n v="1.9"/>
    <s v="V0164"/>
    <x v="4"/>
    <s v="VKASSE"/>
    <s v="EXP"/>
    <s v="Geräte"/>
    <x v="4"/>
    <n v="10"/>
    <n v="897.56460000000004"/>
    <n v="915"/>
    <n v="9150"/>
    <n v="17.435400000000001"/>
    <n v="174.35"/>
    <n v="1.9054644808743169E-2"/>
    <n v="1"/>
    <m/>
    <x v="0"/>
    <s v="Nein"/>
    <x v="0"/>
  </r>
  <r>
    <n v="14572819"/>
    <x v="3"/>
    <x v="0"/>
    <n v="2000548"/>
    <s v="Sofortrechnung"/>
    <s v="eam\bekir.ahmed"/>
    <x v="0"/>
    <s v="30766"/>
    <s v="TKTP PROTEL s.r.o."/>
    <x v="1"/>
    <s v="1"/>
    <s v="102140514"/>
    <x v="112"/>
    <s v="Apple iPhone 15 Pro 1TB"/>
    <n v="4"/>
    <n v="1010"/>
    <n v="1080"/>
    <n v="4320"/>
    <n v="70"/>
    <n v="280"/>
    <n v="6.48"/>
    <s v="V0164"/>
    <x v="4"/>
    <s v="VKASSE"/>
    <s v="EXP"/>
    <s v="Geräte"/>
    <x v="4"/>
    <n v="4"/>
    <n v="1010"/>
    <n v="1080"/>
    <n v="4320"/>
    <n v="70"/>
    <n v="280"/>
    <n v="6.4814814814814811E-2"/>
    <n v="1"/>
    <m/>
    <x v="0"/>
    <s v="Nein"/>
    <x v="0"/>
  </r>
  <r>
    <n v="14572819"/>
    <x v="3"/>
    <x v="0"/>
    <n v="2000548"/>
    <s v="Sofortrechnung"/>
    <s v="eam\bekir.ahmed"/>
    <x v="0"/>
    <s v="30766"/>
    <s v="TKTP PROTEL s.r.o."/>
    <x v="1"/>
    <s v="2"/>
    <s v="101030104"/>
    <x v="304"/>
    <s v="Samsung G736B Xcover 6 Pro 5G 128GB EE"/>
    <n v="15"/>
    <n v="301.49349999999998"/>
    <n v="310"/>
    <n v="4650"/>
    <n v="8.5065000000000008"/>
    <n v="127.6"/>
    <n v="2.74"/>
    <s v="V0164"/>
    <x v="4"/>
    <s v="VKASSE"/>
    <s v="EXP"/>
    <s v="Geräte"/>
    <x v="4"/>
    <n v="15"/>
    <n v="301.49349999999998"/>
    <n v="310"/>
    <n v="4650"/>
    <n v="8.5065000000000008"/>
    <n v="127.6"/>
    <n v="2.7440860215053764E-2"/>
    <n v="1"/>
    <m/>
    <x v="0"/>
    <s v="Nein"/>
    <x v="0"/>
  </r>
  <r>
    <n v="14572819"/>
    <x v="3"/>
    <x v="0"/>
    <n v="2000548"/>
    <s v="Sofortrechnung"/>
    <s v="eam\bekir.ahmed"/>
    <x v="0"/>
    <s v="30766"/>
    <s v="TKTP PROTEL s.r.o."/>
    <x v="1"/>
    <s v="3"/>
    <s v="100302932"/>
    <x v="187"/>
    <s v="Apple iPhone 15 Pro Max 512GB"/>
    <n v="3"/>
    <n v="1037.0621000000001"/>
    <n v="1080"/>
    <n v="3240"/>
    <n v="42.937899999999999"/>
    <n v="128.81"/>
    <n v="3.97"/>
    <s v="V0164"/>
    <x v="4"/>
    <s v="VKASSE"/>
    <s v="EXP"/>
    <s v="Geräte"/>
    <x v="4"/>
    <n v="3"/>
    <n v="1037.0621000000001"/>
    <n v="1080"/>
    <n v="3240"/>
    <n v="42.937899999999999"/>
    <n v="128.81"/>
    <n v="3.9756172839506172E-2"/>
    <n v="1"/>
    <m/>
    <x v="0"/>
    <s v="Nein"/>
    <x v="0"/>
  </r>
  <r>
    <n v="14572819"/>
    <x v="3"/>
    <x v="0"/>
    <n v="2000548"/>
    <s v="Sofortrechnung"/>
    <s v="eam\bekir.ahmed"/>
    <x v="0"/>
    <s v="30766"/>
    <s v="TKTP PROTEL s.r.o."/>
    <x v="1"/>
    <s v="4"/>
    <s v="101060028"/>
    <x v="191"/>
    <s v="Google Pixel 8 Pro 128GB"/>
    <n v="5"/>
    <n v="417"/>
    <n v="435"/>
    <n v="2175"/>
    <n v="18"/>
    <n v="90"/>
    <n v="4.13"/>
    <s v="V0164"/>
    <x v="4"/>
    <s v="VKASSE"/>
    <s v="EXP"/>
    <s v="Geräte"/>
    <x v="4"/>
    <n v="5"/>
    <n v="417"/>
    <n v="435"/>
    <n v="2175"/>
    <n v="18"/>
    <n v="90"/>
    <n v="4.1379310344827586E-2"/>
    <n v="1"/>
    <m/>
    <x v="0"/>
    <s v="Nein"/>
    <x v="0"/>
  </r>
  <r>
    <n v="14572819"/>
    <x v="3"/>
    <x v="0"/>
    <n v="2000548"/>
    <s v="Sofortrechnung"/>
    <s v="eam\bekir.ahmed"/>
    <x v="0"/>
    <s v="30766"/>
    <s v="TKTP PROTEL s.r.o."/>
    <x v="1"/>
    <s v="5"/>
    <s v="100302986"/>
    <x v="463"/>
    <s v="Apple iPhone 15 Pro Max 1TB"/>
    <n v="2"/>
    <n v="1127.0915"/>
    <n v="1095"/>
    <n v="2190"/>
    <n v="-32.091500000000003"/>
    <n v="-64.180000000000007"/>
    <n v="-2.93"/>
    <s v="V0164"/>
    <x v="4"/>
    <s v="VKASSE"/>
    <s v="EXP"/>
    <s v="Geräte"/>
    <x v="4"/>
    <n v="2"/>
    <n v="1127.0915"/>
    <n v="1095"/>
    <n v="2190"/>
    <n v="-32.091500000000003"/>
    <n v="-64.180000000000007"/>
    <n v="-2.9305936073059365E-2"/>
    <n v="1"/>
    <m/>
    <x v="0"/>
    <s v="Nein"/>
    <x v="1"/>
  </r>
  <r>
    <n v="14572819"/>
    <x v="3"/>
    <x v="0"/>
    <n v="2000548"/>
    <s v="Sofortrechnung"/>
    <s v="eam\bekir.ahmed"/>
    <x v="0"/>
    <s v="30766"/>
    <s v="TKTP PROTEL s.r.o."/>
    <x v="1"/>
    <s v="6"/>
    <s v="101030649"/>
    <x v="144"/>
    <s v="Samsung X920N Tab S10 Ultra 256GB [WiFi]"/>
    <n v="1"/>
    <n v="774.13789999999995"/>
    <n v="799"/>
    <n v="799"/>
    <n v="24.862100000000002"/>
    <n v="24.86"/>
    <n v="3.11"/>
    <s v="V0164"/>
    <x v="4"/>
    <s v="VKASSE"/>
    <s v="EXP"/>
    <s v="Geräte"/>
    <x v="4"/>
    <n v="1"/>
    <n v="774.13789999999995"/>
    <n v="799"/>
    <n v="799"/>
    <n v="24.862100000000002"/>
    <n v="24.86"/>
    <n v="3.1113892365456822E-2"/>
    <n v="1"/>
    <m/>
    <x v="0"/>
    <s v="Nein"/>
    <x v="0"/>
  </r>
  <r>
    <n v="14572819"/>
    <x v="3"/>
    <x v="0"/>
    <n v="2000548"/>
    <s v="Sofortrechnung"/>
    <s v="eam\bekir.ahmed"/>
    <x v="0"/>
    <s v="30766"/>
    <s v="TKTP PROTEL s.r.o."/>
    <x v="1"/>
    <s v="7"/>
    <s v="100302987"/>
    <x v="287"/>
    <s v="Apple iPhone 15 Pro Max 1TB"/>
    <n v="2"/>
    <n v="1106.2745"/>
    <n v="1095"/>
    <n v="2190"/>
    <n v="-11.2745"/>
    <n v="-22.55"/>
    <n v="-1.02"/>
    <s v="V0164"/>
    <x v="4"/>
    <s v="VKASSE"/>
    <s v="EXP"/>
    <s v="Geräte"/>
    <x v="4"/>
    <n v="2"/>
    <n v="1106.2745"/>
    <n v="1095"/>
    <n v="2190"/>
    <n v="-11.2745"/>
    <n v="-22.55"/>
    <n v="-1.0296803652968037E-2"/>
    <n v="1"/>
    <m/>
    <x v="0"/>
    <s v="Nein"/>
    <x v="1"/>
  </r>
  <r>
    <n v="14572819"/>
    <x v="3"/>
    <x v="0"/>
    <n v="2000548"/>
    <s v="Sofortrechnung"/>
    <s v="eam\bekir.ahmed"/>
    <x v="0"/>
    <s v="30766"/>
    <s v="TKTP PROTEL s.r.o."/>
    <x v="1"/>
    <s v="8"/>
    <s v="101680029"/>
    <x v="275"/>
    <s v="OnePlus Nord CE4 5G 8GB/256GB"/>
    <n v="2"/>
    <n v="158.58330000000001"/>
    <n v="163"/>
    <n v="326"/>
    <n v="4.4166999999999996"/>
    <n v="8.83"/>
    <n v="2.7"/>
    <s v="V0164"/>
    <x v="4"/>
    <s v="VKASSE"/>
    <s v="EXP"/>
    <s v="Geräte"/>
    <x v="4"/>
    <n v="2"/>
    <n v="158.58330000000001"/>
    <n v="163"/>
    <n v="326"/>
    <n v="4.4166999999999996"/>
    <n v="8.83"/>
    <n v="2.7085889570552149E-2"/>
    <n v="1"/>
    <m/>
    <x v="0"/>
    <s v="Nein"/>
    <x v="0"/>
  </r>
  <r>
    <n v="14572819"/>
    <x v="3"/>
    <x v="0"/>
    <n v="2000548"/>
    <s v="Sofortrechnung"/>
    <s v="eam\bekir.ahmed"/>
    <x v="0"/>
    <s v="30766"/>
    <s v="TKTP PROTEL s.r.o."/>
    <x v="1"/>
    <s v="9"/>
    <s v="101680028"/>
    <x v="458"/>
    <s v="OnePlus Nord CE4 5G 8GB/256GB"/>
    <n v="2"/>
    <n v="159"/>
    <n v="163"/>
    <n v="326"/>
    <n v="4"/>
    <n v="8"/>
    <n v="2.4500000000000002"/>
    <s v="V0164"/>
    <x v="4"/>
    <s v="VKASSE"/>
    <s v="EXP"/>
    <s v="Geräte"/>
    <x v="4"/>
    <n v="2"/>
    <n v="159"/>
    <n v="163"/>
    <n v="326"/>
    <n v="4"/>
    <n v="8"/>
    <n v="2.4539877300613498E-2"/>
    <n v="1"/>
    <m/>
    <x v="0"/>
    <s v="Nein"/>
    <x v="0"/>
  </r>
  <r>
    <n v="14572819"/>
    <x v="3"/>
    <x v="0"/>
    <n v="2000548"/>
    <s v="Sofortrechnung"/>
    <s v="eam\bekir.ahmed"/>
    <x v="0"/>
    <s v="30766"/>
    <s v="TKTP PROTEL s.r.o."/>
    <x v="1"/>
    <s v="10"/>
    <s v="100303148"/>
    <x v="196"/>
    <s v="Apple iPhone 15 Pro 512GB"/>
    <n v="4"/>
    <n v="944.7826"/>
    <n v="1030"/>
    <n v="4120"/>
    <n v="85.217399999999998"/>
    <n v="340.87"/>
    <n v="8.27"/>
    <s v="V0164"/>
    <x v="4"/>
    <s v="VKASSE"/>
    <s v="EXP"/>
    <s v="Geräte"/>
    <x v="4"/>
    <n v="4"/>
    <n v="944.7826"/>
    <n v="1030"/>
    <n v="4120"/>
    <n v="85.217399999999998"/>
    <n v="340.87"/>
    <n v="8.2735436893203881E-2"/>
    <n v="1"/>
    <m/>
    <x v="0"/>
    <s v="Nein"/>
    <x v="0"/>
  </r>
  <r>
    <n v="14572819"/>
    <x v="3"/>
    <x v="0"/>
    <n v="2000548"/>
    <s v="Sofortrechnung"/>
    <s v="eam\bekir.ahmed"/>
    <x v="0"/>
    <s v="30766"/>
    <s v="TKTP PROTEL s.r.o."/>
    <x v="1"/>
    <s v="11"/>
    <s v="101030355"/>
    <x v="57"/>
    <s v="Samsung A256B A25 5G 256GB"/>
    <n v="2"/>
    <n v="189"/>
    <n v="195"/>
    <n v="390"/>
    <n v="6"/>
    <n v="12"/>
    <n v="3.07"/>
    <s v="V0164"/>
    <x v="4"/>
    <s v="VKASSE"/>
    <s v="EXP"/>
    <s v="Geräte"/>
    <x v="4"/>
    <n v="2"/>
    <n v="189"/>
    <n v="195"/>
    <n v="390"/>
    <n v="6"/>
    <n v="12"/>
    <n v="3.0769230769230771E-2"/>
    <n v="1"/>
    <m/>
    <x v="0"/>
    <s v="Nein"/>
    <x v="0"/>
  </r>
  <r>
    <n v="14572819"/>
    <x v="3"/>
    <x v="0"/>
    <n v="2000548"/>
    <s v="Sofortrechnung"/>
    <s v="eam\bekir.ahmed"/>
    <x v="0"/>
    <s v="30766"/>
    <s v="TKTP PROTEL s.r.o."/>
    <x v="1"/>
    <s v="12"/>
    <s v="100690589"/>
    <x v="317"/>
    <s v="Xiaomi Redmi Note 13 5G 6GB/128GB"/>
    <n v="1"/>
    <n v="134"/>
    <n v="147"/>
    <n v="147"/>
    <n v="13"/>
    <n v="13"/>
    <n v="8.84"/>
    <s v="V0164"/>
    <x v="4"/>
    <s v="VKASSE"/>
    <s v="EXP"/>
    <s v="Geräte"/>
    <x v="4"/>
    <n v="1"/>
    <n v="134"/>
    <n v="147"/>
    <n v="147"/>
    <n v="13"/>
    <n v="13"/>
    <n v="8.8435374149659865E-2"/>
    <n v="1"/>
    <m/>
    <x v="0"/>
    <s v="Nein"/>
    <x v="0"/>
  </r>
  <r>
    <n v="14572819"/>
    <x v="3"/>
    <x v="0"/>
    <n v="2000548"/>
    <s v="Sofortrechnung"/>
    <s v="eam\bekir.ahmed"/>
    <x v="0"/>
    <s v="30766"/>
    <s v="TKTP PROTEL s.r.o."/>
    <x v="1"/>
    <s v="13"/>
    <s v="100302994"/>
    <x v="464"/>
    <s v="Apple iPhone 15 Pro Max 1TB"/>
    <n v="1"/>
    <n v="1107"/>
    <n v="1095"/>
    <n v="1095"/>
    <n v="-12"/>
    <n v="-12"/>
    <n v="-1.0900000000000001"/>
    <s v="V0164"/>
    <x v="4"/>
    <s v="VKASSE"/>
    <s v="EXP"/>
    <s v="Geräte"/>
    <x v="4"/>
    <n v="1"/>
    <n v="1107"/>
    <n v="1095"/>
    <n v="1095"/>
    <n v="-12"/>
    <n v="-12"/>
    <n v="-1.0958904109589041E-2"/>
    <n v="1"/>
    <m/>
    <x v="0"/>
    <s v="Nein"/>
    <x v="1"/>
  </r>
  <r>
    <n v="14556122"/>
    <x v="3"/>
    <x v="0"/>
    <n v="2000549"/>
    <s v="Rechnungskorrektur Retoure"/>
    <s v="EAM\Kai.Herzberger"/>
    <x v="0"/>
    <s v="29312"/>
    <s v="SASU GPDIS FRANCE"/>
    <x v="1"/>
    <s v="1"/>
    <s v="101030358"/>
    <x v="465"/>
    <s v="Samsung X210N Tab A9+ 64GB [WiFi]"/>
    <n v="2"/>
    <n v="117.60720000000001"/>
    <n v="126"/>
    <n v="252"/>
    <n v="8.3927999999999994"/>
    <n v="16.79"/>
    <n v="6.66"/>
    <s v="V0140"/>
    <x v="15"/>
    <s v="KPUD"/>
    <s v="EXP"/>
    <s v="Geräte"/>
    <x v="10"/>
    <n v="-2"/>
    <n v="117.60720000000001"/>
    <n v="126"/>
    <n v="-252"/>
    <n v="-8.3927999999999994"/>
    <n v="-16.79"/>
    <n v="-6.6626984126984118E-2"/>
    <n v="-1"/>
    <m/>
    <x v="0"/>
    <s v="Nein"/>
    <x v="1"/>
  </r>
  <r>
    <n v="14572821"/>
    <x v="3"/>
    <x v="0"/>
    <n v="2000550"/>
    <s v="Sofortrechnung"/>
    <s v="eam\bekir.ahmed"/>
    <x v="0"/>
    <s v="30766"/>
    <s v="TKTP PROTEL s.r.o."/>
    <x v="0"/>
    <s v="1"/>
    <s v="200300501"/>
    <x v="98"/>
    <s v="Apple AirPods Max (2. Gen)"/>
    <n v="1"/>
    <n v="418.84620000000001"/>
    <n v="440"/>
    <n v="440"/>
    <n v="21.1538"/>
    <n v="21.15"/>
    <n v="4.8"/>
    <s v="V0164"/>
    <x v="4"/>
    <s v="VKASSE"/>
    <s v="EXP"/>
    <s v="Zubehör"/>
    <x v="4"/>
    <n v="1"/>
    <n v="418.84620000000001"/>
    <n v="440"/>
    <n v="440"/>
    <n v="21.1538"/>
    <n v="21.15"/>
    <n v="4.8068181818181815E-2"/>
    <n v="1"/>
    <m/>
    <x v="0"/>
    <s v="Nein"/>
    <x v="0"/>
  </r>
  <r>
    <n v="14572821"/>
    <x v="3"/>
    <x v="0"/>
    <n v="2000550"/>
    <s v="Sofortrechnung"/>
    <s v="eam\bekir.ahmed"/>
    <x v="0"/>
    <s v="30766"/>
    <s v="TKTP PROTEL s.r.o."/>
    <x v="0"/>
    <s v="2"/>
    <s v="200300422"/>
    <x v="466"/>
    <s v="nach Aufnahme in Preisliste pflegen"/>
    <n v="1"/>
    <n v="369"/>
    <n v="375"/>
    <n v="375"/>
    <n v="6"/>
    <n v="6"/>
    <n v="1.6"/>
    <s v="V0164"/>
    <x v="4"/>
    <s v="VKASSE"/>
    <s v="EXP"/>
    <s v="Zubehör"/>
    <x v="4"/>
    <n v="1"/>
    <n v="369"/>
    <n v="375"/>
    <n v="375"/>
    <n v="6"/>
    <n v="6"/>
    <n v="1.6E-2"/>
    <n v="1"/>
    <m/>
    <x v="0"/>
    <s v="Nein"/>
    <x v="0"/>
  </r>
  <r>
    <n v="14572821"/>
    <x v="3"/>
    <x v="0"/>
    <n v="2000550"/>
    <s v="Sofortrechnung"/>
    <s v="eam\bekir.ahmed"/>
    <x v="0"/>
    <s v="30766"/>
    <s v="TKTP PROTEL s.r.o."/>
    <x v="1"/>
    <s v="3"/>
    <s v="100303091"/>
    <x v="358"/>
    <s v="Apple iPhone 16 128GB"/>
    <n v="1"/>
    <n v="704"/>
    <n v="715"/>
    <n v="715"/>
    <n v="11"/>
    <n v="11"/>
    <n v="1.53"/>
    <s v="V0164"/>
    <x v="4"/>
    <s v="VKASSE"/>
    <s v="EXP"/>
    <s v="Geräte"/>
    <x v="4"/>
    <n v="1"/>
    <n v="704"/>
    <n v="715"/>
    <n v="715"/>
    <n v="11"/>
    <n v="11"/>
    <n v="1.5384615384615385E-2"/>
    <n v="1"/>
    <m/>
    <x v="0"/>
    <s v="Nein"/>
    <x v="0"/>
  </r>
  <r>
    <n v="14572885"/>
    <x v="3"/>
    <x v="0"/>
    <n v="2000551"/>
    <s v="Sofortrechnung"/>
    <s v="EAM\Erdal.Bircan"/>
    <x v="1"/>
    <s v="23287"/>
    <s v="Nesatec GmbH &amp; Co. KG"/>
    <x v="1"/>
    <s v="1"/>
    <s v="101030455"/>
    <x v="234"/>
    <s v="Samsung A356B A35 5G 128GB"/>
    <n v="160"/>
    <n v="190.3897"/>
    <n v="202"/>
    <n v="32320"/>
    <n v="11.610300000000001"/>
    <n v="1857.65"/>
    <n v="5.74"/>
    <s v="V0020"/>
    <x v="6"/>
    <s v="KÜB8"/>
    <s v="GRK"/>
    <s v="Geräte"/>
    <x v="6"/>
    <n v="160"/>
    <n v="190.3897"/>
    <n v="202"/>
    <n v="32320"/>
    <n v="11.610300000000001"/>
    <n v="1857.65"/>
    <n v="5.7476794554455451E-2"/>
    <n v="1"/>
    <m/>
    <x v="0"/>
    <s v="Nein"/>
    <x v="0"/>
  </r>
  <r>
    <n v="14572885"/>
    <x v="3"/>
    <x v="0"/>
    <n v="2000551"/>
    <s v="Sofortrechnung"/>
    <s v="EAM\Erdal.Bircan"/>
    <x v="1"/>
    <s v="23287"/>
    <s v="Nesatec GmbH &amp; Co. KG"/>
    <x v="1"/>
    <s v="2"/>
    <s v="101030520"/>
    <x v="251"/>
    <s v="Samsung A356B A35 5G 128GB EE"/>
    <n v="40"/>
    <n v="192.4376"/>
    <n v="202"/>
    <n v="8080"/>
    <n v="9.5624000000000002"/>
    <n v="382.5"/>
    <n v="4.7300000000000004"/>
    <s v="V0020"/>
    <x v="6"/>
    <s v="KÜB8"/>
    <s v="GRK"/>
    <s v="Geräte"/>
    <x v="6"/>
    <n v="40"/>
    <n v="192.4376"/>
    <n v="202"/>
    <n v="8080"/>
    <n v="9.5624000000000002"/>
    <n v="382.5"/>
    <n v="4.733910891089109E-2"/>
    <n v="1"/>
    <m/>
    <x v="0"/>
    <s v="Nein"/>
    <x v="0"/>
  </r>
  <r>
    <n v="14572885"/>
    <x v="3"/>
    <x v="0"/>
    <n v="2000551"/>
    <s v="Sofortrechnung"/>
    <s v="EAM\Erdal.Bircan"/>
    <x v="1"/>
    <s v="23287"/>
    <s v="Nesatec GmbH &amp; Co. KG"/>
    <x v="1"/>
    <s v="3"/>
    <s v="101030479"/>
    <x v="276"/>
    <s v="Samsung A356B A35 5G 128GB"/>
    <n v="50"/>
    <n v="196.0857"/>
    <n v="202"/>
    <n v="10100"/>
    <n v="5.9142999999999999"/>
    <n v="295.70999999999998"/>
    <n v="2.92"/>
    <s v="V0020"/>
    <x v="6"/>
    <s v="KÜB8"/>
    <s v="GRK"/>
    <s v="Geräte"/>
    <x v="6"/>
    <n v="50"/>
    <n v="196.0857"/>
    <n v="202"/>
    <n v="10100"/>
    <n v="5.9142999999999999"/>
    <n v="295.70999999999998"/>
    <n v="2.9278217821782176E-2"/>
    <n v="1"/>
    <m/>
    <x v="0"/>
    <s v="Nein"/>
    <x v="0"/>
  </r>
  <r>
    <n v="14572833"/>
    <x v="3"/>
    <x v="0"/>
    <n v="2000552"/>
    <s v="Sofortrechnung"/>
    <s v="Yasar.Yigitbilek"/>
    <x v="1"/>
    <s v="28570"/>
    <s v="Galaxus Deutschland GmbH"/>
    <x v="1"/>
    <s v="1"/>
    <s v="100690669"/>
    <x v="367"/>
    <s v="Xiaomi Redmi 14C 4GB/128GB"/>
    <n v="2"/>
    <n v="77.5"/>
    <n v="81.400000000000006"/>
    <n v="162.80000000000001"/>
    <n v="3.9"/>
    <n v="7.8"/>
    <n v="4.79"/>
    <s v="V0019"/>
    <x v="0"/>
    <s v="KÜB14"/>
    <s v="GRK"/>
    <s v="Geräte"/>
    <x v="0"/>
    <n v="2"/>
    <n v="77.5"/>
    <n v="81.400000000000006"/>
    <n v="162.80000000000001"/>
    <n v="3.9"/>
    <n v="7.8"/>
    <n v="4.7911547911547905E-2"/>
    <n v="1"/>
    <m/>
    <x v="0"/>
    <s v="Nein"/>
    <x v="0"/>
  </r>
  <r>
    <n v="14572833"/>
    <x v="3"/>
    <x v="0"/>
    <n v="2000552"/>
    <s v="Sofortrechnung"/>
    <s v="Yasar.Yigitbilek"/>
    <x v="1"/>
    <s v="28570"/>
    <s v="Galaxus Deutschland GmbH"/>
    <x v="1"/>
    <s v="2"/>
    <s v="100690603"/>
    <x v="226"/>
    <s v="Xiaomi Redmi Note 13 Pro+ 5G 12GB/512GB"/>
    <n v="24"/>
    <n v="273.26979999999998"/>
    <n v="285.42"/>
    <n v="6850.08"/>
    <n v="12.1502"/>
    <n v="291.60000000000002"/>
    <n v="4.25"/>
    <s v="V0019"/>
    <x v="0"/>
    <s v="KÜB14"/>
    <s v="GRK"/>
    <s v="Geräte"/>
    <x v="0"/>
    <n v="24"/>
    <n v="273.26979999999998"/>
    <n v="285.42"/>
    <n v="6850.08"/>
    <n v="12.1502"/>
    <n v="291.60000000000002"/>
    <n v="4.2568845911288629E-2"/>
    <n v="1"/>
    <m/>
    <x v="0"/>
    <s v="Nein"/>
    <x v="0"/>
  </r>
  <r>
    <n v="14572833"/>
    <x v="3"/>
    <x v="0"/>
    <n v="2000552"/>
    <s v="Sofortrechnung"/>
    <s v="Yasar.Yigitbilek"/>
    <x v="1"/>
    <s v="28570"/>
    <s v="Galaxus Deutschland GmbH"/>
    <x v="0"/>
    <s v="3"/>
    <s v="200690084"/>
    <x v="391"/>
    <s v="Xiaomi Redmi Watch 5 Lite"/>
    <n v="2"/>
    <n v="30.32"/>
    <n v="33.67"/>
    <n v="67.34"/>
    <n v="3.35"/>
    <n v="6.7"/>
    <n v="9.94"/>
    <s v="V0019"/>
    <x v="0"/>
    <s v="KÜB14"/>
    <s v="GRK"/>
    <s v="Zubehör"/>
    <x v="0"/>
    <n v="2"/>
    <n v="30.32"/>
    <n v="33.67"/>
    <n v="67.34"/>
    <n v="3.35"/>
    <n v="6.7"/>
    <n v="9.9495099495099493E-2"/>
    <n v="1"/>
    <m/>
    <x v="0"/>
    <s v="Nein"/>
    <x v="0"/>
  </r>
  <r>
    <n v="14572833"/>
    <x v="3"/>
    <x v="0"/>
    <n v="2000552"/>
    <s v="Sofortrechnung"/>
    <s v="Yasar.Yigitbilek"/>
    <x v="1"/>
    <s v="28570"/>
    <s v="Galaxus Deutschland GmbH"/>
    <x v="1"/>
    <s v="4"/>
    <s v="100302998"/>
    <x v="195"/>
    <s v="Apple iPad Pro 11&quot; (M4) 5G 512GB"/>
    <n v="3"/>
    <n v="1076"/>
    <n v="1281.3699999999999"/>
    <n v="3844.11"/>
    <n v="205.37"/>
    <n v="616.11"/>
    <n v="16.02"/>
    <s v="V0019"/>
    <x v="0"/>
    <s v="KÜB14"/>
    <s v="GRK"/>
    <s v="Geräte"/>
    <x v="0"/>
    <n v="3"/>
    <n v="1076"/>
    <n v="1281.3699999999999"/>
    <n v="3844.11"/>
    <n v="205.37"/>
    <n v="616.11"/>
    <n v="0.16027376948110225"/>
    <n v="1"/>
    <m/>
    <x v="0"/>
    <s v="Nein"/>
    <x v="0"/>
  </r>
  <r>
    <n v="14572833"/>
    <x v="3"/>
    <x v="0"/>
    <n v="2000552"/>
    <s v="Sofortrechnung"/>
    <s v="Yasar.Yigitbilek"/>
    <x v="1"/>
    <s v="28570"/>
    <s v="Galaxus Deutschland GmbH"/>
    <x v="0"/>
    <s v="5"/>
    <s v="200370064"/>
    <x v="66"/>
    <s v="Huawei Watch GT4 41mm (Aurora-B19M)"/>
    <n v="4"/>
    <n v="149.23050000000001"/>
    <n v="157.79"/>
    <n v="631.16"/>
    <n v="8.5594999999999999"/>
    <n v="34.24"/>
    <n v="5.42"/>
    <s v="V0019"/>
    <x v="0"/>
    <s v="KÜB14"/>
    <s v="GRK"/>
    <s v="Zubehör"/>
    <x v="0"/>
    <n v="4"/>
    <n v="149.23050000000001"/>
    <n v="157.79"/>
    <n v="631.16"/>
    <n v="8.5594999999999999"/>
    <n v="34.24"/>
    <n v="5.4249318714747453E-2"/>
    <n v="1"/>
    <m/>
    <x v="0"/>
    <s v="Nein"/>
    <x v="0"/>
  </r>
  <r>
    <n v="14572891"/>
    <x v="3"/>
    <x v="0"/>
    <n v="2000553"/>
    <s v="Sofortrechnung"/>
    <s v="eam\mustafa.oezer"/>
    <x v="0"/>
    <s v="29367"/>
    <s v="Mobitrade B.V."/>
    <x v="1"/>
    <s v="1"/>
    <s v="101030583"/>
    <x v="211"/>
    <s v="Samsung A556B A55 5G 128GB EE"/>
    <n v="29"/>
    <n v="247.5806"/>
    <n v="260"/>
    <n v="7540"/>
    <n v="12.4194"/>
    <n v="360.16"/>
    <n v="4.7699999999999996"/>
    <s v="V0164"/>
    <x v="4"/>
    <s v="KPUD"/>
    <s v="EXP"/>
    <s v="Geräte"/>
    <x v="4"/>
    <n v="29"/>
    <n v="247.5806"/>
    <n v="260"/>
    <n v="7540"/>
    <n v="12.4194"/>
    <n v="360.16"/>
    <n v="4.7766578249336875E-2"/>
    <n v="1"/>
    <m/>
    <x v="0"/>
    <s v="Nein"/>
    <x v="0"/>
  </r>
  <r>
    <n v="14572891"/>
    <x v="3"/>
    <x v="0"/>
    <n v="2000553"/>
    <s v="Sofortrechnung"/>
    <s v="eam\mustafa.oezer"/>
    <x v="0"/>
    <s v="29367"/>
    <s v="Mobitrade B.V."/>
    <x v="1"/>
    <s v="2"/>
    <s v="101030485"/>
    <x v="39"/>
    <s v="Samsung A556B A55 5G 128GB"/>
    <n v="10"/>
    <n v="254.48859999999999"/>
    <n v="260"/>
    <n v="2600"/>
    <n v="5.5114000000000001"/>
    <n v="55.11"/>
    <n v="2.11"/>
    <s v="V0164"/>
    <x v="4"/>
    <s v="KPUD"/>
    <s v="EXP"/>
    <s v="Geräte"/>
    <x v="4"/>
    <n v="10"/>
    <n v="254.48859999999999"/>
    <n v="260"/>
    <n v="2600"/>
    <n v="5.5114000000000001"/>
    <n v="55.11"/>
    <n v="2.1196153846153847E-2"/>
    <n v="1"/>
    <m/>
    <x v="0"/>
    <s v="Nein"/>
    <x v="0"/>
  </r>
  <r>
    <n v="14572891"/>
    <x v="3"/>
    <x v="0"/>
    <n v="2000553"/>
    <s v="Sofortrechnung"/>
    <s v="eam\mustafa.oezer"/>
    <x v="0"/>
    <s v="29367"/>
    <s v="Mobitrade B.V."/>
    <x v="1"/>
    <s v="3"/>
    <s v="101030457"/>
    <x v="203"/>
    <s v="Samsung A556B A55 5G 128GB"/>
    <n v="51"/>
    <n v="253.26820000000001"/>
    <n v="260"/>
    <n v="13260"/>
    <n v="6.7317999999999998"/>
    <n v="343.32"/>
    <n v="2.58"/>
    <s v="V0164"/>
    <x v="4"/>
    <s v="KPUD"/>
    <s v="EXP"/>
    <s v="Geräte"/>
    <x v="4"/>
    <n v="51"/>
    <n v="253.26820000000001"/>
    <n v="260"/>
    <n v="13260"/>
    <n v="6.7317999999999998"/>
    <n v="343.32"/>
    <n v="2.5891402714932125E-2"/>
    <n v="1"/>
    <m/>
    <x v="0"/>
    <s v="Nein"/>
    <x v="0"/>
  </r>
  <r>
    <n v="14572891"/>
    <x v="3"/>
    <x v="0"/>
    <n v="2000553"/>
    <s v="Sofortrechnung"/>
    <s v="eam\mustafa.oezer"/>
    <x v="0"/>
    <s v="29367"/>
    <s v="Mobitrade B.V."/>
    <x v="1"/>
    <s v="4"/>
    <s v="101030352"/>
    <x v="303"/>
    <s v="Samsung X210N Tab A9+ 64GB [WiFi]"/>
    <n v="10"/>
    <n v="116.9379"/>
    <n v="125"/>
    <n v="1250"/>
    <n v="8.0620999999999992"/>
    <n v="80.62"/>
    <n v="6.44"/>
    <s v="V0164"/>
    <x v="4"/>
    <s v="KPUD"/>
    <s v="EXP"/>
    <s v="Geräte"/>
    <x v="4"/>
    <n v="10"/>
    <n v="116.9379"/>
    <n v="125"/>
    <n v="1250"/>
    <n v="8.0620999999999992"/>
    <n v="80.62"/>
    <n v="6.4495999999999998E-2"/>
    <n v="1"/>
    <m/>
    <x v="0"/>
    <s v="Nein"/>
    <x v="0"/>
  </r>
  <r>
    <n v="14572891"/>
    <x v="3"/>
    <x v="0"/>
    <n v="2000553"/>
    <s v="Sofortrechnung"/>
    <s v="eam\mustafa.oezer"/>
    <x v="0"/>
    <s v="29367"/>
    <s v="Mobitrade B.V."/>
    <x v="1"/>
    <s v="5"/>
    <s v="101030357"/>
    <x v="341"/>
    <s v="Samsung A057G A05s 64GB"/>
    <n v="5"/>
    <n v="80.004400000000004"/>
    <n v="87"/>
    <n v="435"/>
    <n v="6.9955999999999996"/>
    <n v="34.979999999999997"/>
    <n v="8.0399999999999991"/>
    <s v="V0164"/>
    <x v="4"/>
    <s v="KPUD"/>
    <s v="EXP"/>
    <s v="Geräte"/>
    <x v="4"/>
    <n v="5"/>
    <n v="80.004400000000004"/>
    <n v="87"/>
    <n v="435"/>
    <n v="6.9955999999999996"/>
    <n v="34.979999999999997"/>
    <n v="8.0413793103448275E-2"/>
    <n v="1"/>
    <m/>
    <x v="0"/>
    <s v="Nein"/>
    <x v="0"/>
  </r>
  <r>
    <n v="14572891"/>
    <x v="3"/>
    <x v="0"/>
    <n v="2000553"/>
    <s v="Sofortrechnung"/>
    <s v="eam\mustafa.oezer"/>
    <x v="0"/>
    <s v="29367"/>
    <s v="Mobitrade B.V."/>
    <x v="1"/>
    <s v="6"/>
    <s v="101030390"/>
    <x v="348"/>
    <s v="Samsung S926B S24+ 5G 512GB"/>
    <n v="2"/>
    <n v="690"/>
    <n v="735"/>
    <n v="1470"/>
    <n v="45"/>
    <n v="90"/>
    <n v="6.12"/>
    <s v="V0164"/>
    <x v="4"/>
    <s v="KPUD"/>
    <s v="EXP"/>
    <s v="Geräte"/>
    <x v="4"/>
    <n v="2"/>
    <n v="690"/>
    <n v="735"/>
    <n v="1470"/>
    <n v="45"/>
    <n v="90"/>
    <n v="6.1224489795918366E-2"/>
    <n v="1"/>
    <m/>
    <x v="0"/>
    <s v="Nein"/>
    <x v="0"/>
  </r>
  <r>
    <n v="14572891"/>
    <x v="3"/>
    <x v="0"/>
    <n v="2000553"/>
    <s v="Sofortrechnung"/>
    <s v="eam\mustafa.oezer"/>
    <x v="0"/>
    <s v="29367"/>
    <s v="Mobitrade B.V."/>
    <x v="1"/>
    <s v="7"/>
    <s v="101030458"/>
    <x v="218"/>
    <s v="Samsung A556B A55 5G 256GB"/>
    <n v="1"/>
    <n v="291.64530000000002"/>
    <n v="299"/>
    <n v="299"/>
    <n v="7.3547000000000002"/>
    <n v="7.35"/>
    <n v="2.4500000000000002"/>
    <s v="V0164"/>
    <x v="4"/>
    <s v="KPUD"/>
    <s v="EXP"/>
    <s v="Geräte"/>
    <x v="4"/>
    <n v="1"/>
    <n v="291.64530000000002"/>
    <n v="299"/>
    <n v="299"/>
    <n v="7.3547000000000002"/>
    <n v="7.35"/>
    <n v="2.4581939799331102E-2"/>
    <n v="1"/>
    <m/>
    <x v="0"/>
    <s v="Nein"/>
    <x v="0"/>
  </r>
  <r>
    <n v="14572891"/>
    <x v="3"/>
    <x v="0"/>
    <n v="2000553"/>
    <s v="Sofortrechnung"/>
    <s v="eam\mustafa.oezer"/>
    <x v="0"/>
    <s v="29367"/>
    <s v="Mobitrade B.V."/>
    <x v="1"/>
    <s v="8"/>
    <s v="101030596"/>
    <x v="467"/>
    <s v="Samsung A556B A55 5G 128GB EE"/>
    <n v="120"/>
    <n v="252"/>
    <n v="260"/>
    <n v="31200"/>
    <n v="8"/>
    <n v="960"/>
    <n v="3.07"/>
    <s v="V0164"/>
    <x v="4"/>
    <s v="KPUD"/>
    <s v="EXP"/>
    <s v="Geräte"/>
    <x v="4"/>
    <n v="120"/>
    <n v="252"/>
    <n v="260"/>
    <n v="31200"/>
    <n v="8"/>
    <n v="960"/>
    <n v="3.0769230769230771E-2"/>
    <n v="1"/>
    <m/>
    <x v="0"/>
    <s v="Nein"/>
    <x v="0"/>
  </r>
  <r>
    <n v="14572891"/>
    <x v="3"/>
    <x v="0"/>
    <n v="2000553"/>
    <s v="Sofortrechnung"/>
    <s v="eam\mustafa.oezer"/>
    <x v="0"/>
    <s v="29367"/>
    <s v="Mobitrade B.V."/>
    <x v="1"/>
    <s v="9"/>
    <s v="101030391"/>
    <x v="147"/>
    <s v="Samsung S926B S24+ 5G 512GB"/>
    <n v="1"/>
    <n v="725.71429999999998"/>
    <n v="735"/>
    <n v="735"/>
    <n v="9.2857000000000003"/>
    <n v="9.2899999999999991"/>
    <n v="1.26"/>
    <s v="V0164"/>
    <x v="4"/>
    <s v="KPUD"/>
    <s v="EXP"/>
    <s v="Geräte"/>
    <x v="4"/>
    <n v="1"/>
    <n v="725.71429999999998"/>
    <n v="735"/>
    <n v="735"/>
    <n v="9.2857000000000003"/>
    <n v="9.2899999999999991"/>
    <n v="1.2639455782312924E-2"/>
    <n v="1"/>
    <m/>
    <x v="0"/>
    <s v="Nein"/>
    <x v="0"/>
  </r>
  <r>
    <n v="14572891"/>
    <x v="3"/>
    <x v="0"/>
    <n v="2000553"/>
    <s v="Sofortrechnung"/>
    <s v="eam\mustafa.oezer"/>
    <x v="0"/>
    <s v="29367"/>
    <s v="Mobitrade B.V."/>
    <x v="1"/>
    <s v="10"/>
    <s v="101030355"/>
    <x v="57"/>
    <s v="Samsung A256B A25 5G 256GB"/>
    <n v="1"/>
    <n v="189"/>
    <n v="195"/>
    <n v="195"/>
    <n v="6"/>
    <n v="6"/>
    <n v="3.07"/>
    <s v="V0164"/>
    <x v="4"/>
    <s v="KPUD"/>
    <s v="EXP"/>
    <s v="Geräte"/>
    <x v="4"/>
    <n v="1"/>
    <n v="189"/>
    <n v="195"/>
    <n v="195"/>
    <n v="6"/>
    <n v="6"/>
    <n v="3.0769230769230771E-2"/>
    <n v="1"/>
    <m/>
    <x v="0"/>
    <s v="Nein"/>
    <x v="0"/>
  </r>
  <r>
    <n v="14572275"/>
    <x v="3"/>
    <x v="0"/>
    <n v="2000554"/>
    <s v="Sofortrechnung"/>
    <s v="Yasar.Yigitbilek"/>
    <x v="2"/>
    <s v="30811"/>
    <s v="Mobilfunk Shop Heske"/>
    <x v="1"/>
    <s v="1"/>
    <s v="100303119"/>
    <x v="118"/>
    <s v="Apple iPhone 16 Pro 128GB"/>
    <n v="1"/>
    <n v="897.56460000000004"/>
    <n v="929"/>
    <n v="929"/>
    <n v="31.435400000000001"/>
    <n v="31.44"/>
    <n v="3.38"/>
    <s v="V0162"/>
    <x v="8"/>
    <s v="KABB7"/>
    <s v="FHK"/>
    <s v="Geräte"/>
    <x v="2"/>
    <n v="1"/>
    <n v="897.56460000000004"/>
    <n v="929"/>
    <n v="929"/>
    <n v="31.435400000000001"/>
    <n v="31.44"/>
    <n v="3.3842841765339075E-2"/>
    <n v="1"/>
    <m/>
    <x v="0"/>
    <s v="Nein"/>
    <x v="0"/>
  </r>
  <r>
    <n v="14572309"/>
    <x v="3"/>
    <x v="0"/>
    <n v="2000555"/>
    <s v="Sofortrechnung"/>
    <s v="Yasar.Yigitbilek"/>
    <x v="2"/>
    <s v="29577"/>
    <s v="Tele-Media"/>
    <x v="1"/>
    <s v="1"/>
    <s v="100303119"/>
    <x v="118"/>
    <s v="Apple iPhone 16 Pro 128GB"/>
    <n v="1"/>
    <n v="897.56460000000004"/>
    <n v="929"/>
    <n v="929"/>
    <n v="31.435400000000001"/>
    <n v="31.44"/>
    <n v="3.38"/>
    <s v="V0162"/>
    <x v="8"/>
    <s v="KVAB30"/>
    <s v="FHK"/>
    <s v="Geräte"/>
    <x v="2"/>
    <n v="1"/>
    <n v="897.56460000000004"/>
    <n v="929"/>
    <n v="929"/>
    <n v="31.435400000000001"/>
    <n v="31.44"/>
    <n v="3.3842841765339075E-2"/>
    <n v="1"/>
    <m/>
    <x v="0"/>
    <s v="Nein"/>
    <x v="0"/>
  </r>
  <r>
    <n v="14572870"/>
    <x v="3"/>
    <x v="0"/>
    <n v="2000556"/>
    <s v="Sofortrechnung"/>
    <s v="Yasar.Yigitbilek"/>
    <x v="1"/>
    <s v="20096"/>
    <s v="KOMSA AG"/>
    <x v="1"/>
    <s v="1"/>
    <s v="100302979"/>
    <x v="169"/>
    <s v="Apple iPad Air 13 M2 128GB [WiFi]"/>
    <n v="5"/>
    <n v="685"/>
    <n v="715"/>
    <n v="3575"/>
    <n v="30"/>
    <n v="150"/>
    <n v="4.1900000000000004"/>
    <s v="V0020"/>
    <x v="6"/>
    <s v="KÜB8"/>
    <s v="GRK"/>
    <s v="Geräte"/>
    <x v="6"/>
    <n v="5"/>
    <n v="685"/>
    <n v="715"/>
    <n v="3575"/>
    <n v="30"/>
    <n v="150"/>
    <n v="4.195804195804196E-2"/>
    <n v="1"/>
    <m/>
    <x v="0"/>
    <s v="Nein"/>
    <x v="0"/>
  </r>
  <r>
    <n v="14572059"/>
    <x v="3"/>
    <x v="0"/>
    <n v="2000557"/>
    <s v="Sofortrechnung"/>
    <s v="eam\mustafa.oezer"/>
    <x v="0"/>
    <s v="28081"/>
    <s v="Proshop AS"/>
    <x v="1"/>
    <s v="1"/>
    <s v="101310020"/>
    <x v="448"/>
    <s v="Honor Magic6 Pro 5G 12GB/256GB"/>
    <n v="2"/>
    <n v="673"/>
    <n v="709"/>
    <n v="1418"/>
    <n v="36"/>
    <n v="72"/>
    <n v="5.07"/>
    <s v="V0012"/>
    <x v="1"/>
    <s v="KÜB30"/>
    <s v="EXP"/>
    <s v="Geräte"/>
    <x v="1"/>
    <n v="2"/>
    <n v="673"/>
    <n v="709"/>
    <n v="1418"/>
    <n v="36"/>
    <n v="72"/>
    <n v="5.0775740479548657E-2"/>
    <n v="1"/>
    <m/>
    <x v="0"/>
    <s v="Nein"/>
    <x v="0"/>
  </r>
  <r>
    <n v="14572059"/>
    <x v="3"/>
    <x v="0"/>
    <n v="2000557"/>
    <s v="Sofortrechnung"/>
    <s v="eam\mustafa.oezer"/>
    <x v="0"/>
    <s v="28081"/>
    <s v="Proshop AS"/>
    <x v="0"/>
    <s v="2"/>
    <s v="200300219"/>
    <x v="310"/>
    <s v="Apple Watch S9 GPS 45mm Alu S/M"/>
    <n v="2"/>
    <n v="260"/>
    <n v="289"/>
    <n v="578"/>
    <n v="29"/>
    <n v="58"/>
    <n v="10.029999999999999"/>
    <s v="V0012"/>
    <x v="1"/>
    <s v="KÜB30"/>
    <s v="EXP"/>
    <s v="Zubehör"/>
    <x v="1"/>
    <n v="2"/>
    <n v="260"/>
    <n v="289"/>
    <n v="578"/>
    <n v="29"/>
    <n v="58"/>
    <n v="0.10034602076124567"/>
    <n v="1"/>
    <m/>
    <x v="0"/>
    <s v="Nein"/>
    <x v="0"/>
  </r>
  <r>
    <n v="14572059"/>
    <x v="3"/>
    <x v="0"/>
    <n v="2000557"/>
    <s v="Sofortrechnung"/>
    <s v="eam\mustafa.oezer"/>
    <x v="0"/>
    <s v="28081"/>
    <s v="Proshop AS"/>
    <x v="0"/>
    <s v="3"/>
    <s v="200030239"/>
    <x v="122"/>
    <s v="Samsung SmartTag2 1er-Pack EI-T5600B"/>
    <n v="30"/>
    <n v="13.5015"/>
    <n v="14.5"/>
    <n v="435"/>
    <n v="0.99850000000000005"/>
    <n v="29.95"/>
    <n v="6.88"/>
    <s v="V0012"/>
    <x v="1"/>
    <s v="KÜB30"/>
    <s v="EXP"/>
    <s v="Zubehör"/>
    <x v="1"/>
    <n v="30"/>
    <n v="13.5015"/>
    <n v="14.5"/>
    <n v="435"/>
    <n v="0.99850000000000005"/>
    <n v="29.95"/>
    <n v="6.8850574712643678E-2"/>
    <n v="1"/>
    <m/>
    <x v="0"/>
    <s v="Nein"/>
    <x v="0"/>
  </r>
  <r>
    <n v="14572059"/>
    <x v="3"/>
    <x v="0"/>
    <n v="2000557"/>
    <s v="Sofortrechnung"/>
    <s v="eam\mustafa.oezer"/>
    <x v="0"/>
    <s v="28081"/>
    <s v="Proshop AS"/>
    <x v="0"/>
    <s v="4"/>
    <s v="200300239"/>
    <x v="245"/>
    <s v="Apple Watch S9 LTE 41mm Alu M/L"/>
    <n v="1"/>
    <n v="280"/>
    <n v="449"/>
    <n v="449"/>
    <n v="169"/>
    <n v="169"/>
    <n v="37.630000000000003"/>
    <s v="V0012"/>
    <x v="1"/>
    <s v="KÜB30"/>
    <s v="EXP"/>
    <s v="Zubehör"/>
    <x v="1"/>
    <n v="1"/>
    <n v="280"/>
    <n v="449"/>
    <n v="449"/>
    <n v="169"/>
    <n v="169"/>
    <n v="0.37639198218262804"/>
    <n v="1"/>
    <m/>
    <x v="0"/>
    <s v="Nein"/>
    <x v="0"/>
  </r>
  <r>
    <n v="14572868"/>
    <x v="3"/>
    <x v="0"/>
    <n v="2000558"/>
    <s v="Sofortrechnung"/>
    <s v="eam\mustafa.oezer"/>
    <x v="0"/>
    <s v="28081"/>
    <s v="Proshop AS"/>
    <x v="1"/>
    <s v="1"/>
    <s v="100302545"/>
    <x v="468"/>
    <s v="Apple iPad 10.2&quot; 2021 256GB"/>
    <n v="3"/>
    <n v="413"/>
    <n v="443"/>
    <n v="1329"/>
    <n v="30"/>
    <n v="90"/>
    <n v="6.77"/>
    <s v="V0012"/>
    <x v="1"/>
    <s v="KÜB30"/>
    <s v="EXP"/>
    <s v="Geräte"/>
    <x v="1"/>
    <n v="3"/>
    <n v="413"/>
    <n v="443"/>
    <n v="1329"/>
    <n v="30"/>
    <n v="90"/>
    <n v="6.772009029345373E-2"/>
    <n v="1"/>
    <m/>
    <x v="0"/>
    <s v="Nein"/>
    <x v="0"/>
  </r>
  <r>
    <n v="14572868"/>
    <x v="3"/>
    <x v="0"/>
    <n v="2000558"/>
    <s v="Sofortrechnung"/>
    <s v="eam\mustafa.oezer"/>
    <x v="0"/>
    <s v="28081"/>
    <s v="Proshop AS"/>
    <x v="1"/>
    <s v="2"/>
    <s v="100302481"/>
    <x v="81"/>
    <s v="Apple iPhone 13 128GB"/>
    <n v="3"/>
    <n v="416"/>
    <n v="427"/>
    <n v="1281"/>
    <n v="11"/>
    <n v="33"/>
    <n v="2.57"/>
    <s v="V0012"/>
    <x v="1"/>
    <s v="KÜB30"/>
    <s v="EXP"/>
    <s v="Geräte"/>
    <x v="1"/>
    <n v="3"/>
    <n v="416"/>
    <n v="427"/>
    <n v="1281"/>
    <n v="11"/>
    <n v="33"/>
    <n v="2.576112412177986E-2"/>
    <n v="1"/>
    <m/>
    <x v="0"/>
    <s v="Nein"/>
    <x v="0"/>
  </r>
  <r>
    <n v="14572868"/>
    <x v="3"/>
    <x v="0"/>
    <n v="2000558"/>
    <s v="Sofortrechnung"/>
    <s v="eam\mustafa.oezer"/>
    <x v="0"/>
    <s v="28081"/>
    <s v="Proshop AS"/>
    <x v="0"/>
    <s v="3"/>
    <s v="200300101"/>
    <x v="311"/>
    <s v="Apple Watch SE 2022 LTE 40mm Alu"/>
    <n v="2"/>
    <n v="171"/>
    <n v="240"/>
    <n v="480"/>
    <n v="69"/>
    <n v="138"/>
    <n v="28.75"/>
    <s v="V0012"/>
    <x v="1"/>
    <s v="KÜB30"/>
    <s v="EXP"/>
    <s v="Zubehör"/>
    <x v="1"/>
    <n v="2"/>
    <n v="171"/>
    <n v="240"/>
    <n v="480"/>
    <n v="69"/>
    <n v="138"/>
    <n v="0.28749999999999998"/>
    <n v="1"/>
    <m/>
    <x v="0"/>
    <s v="Nein"/>
    <x v="0"/>
  </r>
  <r>
    <n v="14572868"/>
    <x v="3"/>
    <x v="0"/>
    <n v="2000558"/>
    <s v="Sofortrechnung"/>
    <s v="eam\mustafa.oezer"/>
    <x v="0"/>
    <s v="28081"/>
    <s v="Proshop AS"/>
    <x v="0"/>
    <s v="4"/>
    <s v="200300232"/>
    <x v="469"/>
    <s v="Apple Watch S9 LTE 41mm Alu S/M"/>
    <n v="1"/>
    <n v="300"/>
    <n v="410"/>
    <n v="410"/>
    <n v="110"/>
    <n v="110"/>
    <n v="26.82"/>
    <s v="V0012"/>
    <x v="1"/>
    <s v="KÜB30"/>
    <s v="EXP"/>
    <s v="Zubehör"/>
    <x v="1"/>
    <n v="1"/>
    <n v="300"/>
    <n v="410"/>
    <n v="410"/>
    <n v="110"/>
    <n v="110"/>
    <n v="0.26829268292682928"/>
    <n v="1"/>
    <m/>
    <x v="0"/>
    <s v="Nein"/>
    <x v="0"/>
  </r>
  <r>
    <n v="14572868"/>
    <x v="3"/>
    <x v="0"/>
    <n v="2000558"/>
    <s v="Sofortrechnung"/>
    <s v="eam\mustafa.oezer"/>
    <x v="0"/>
    <s v="28081"/>
    <s v="Proshop AS"/>
    <x v="1"/>
    <s v="5"/>
    <s v="100302979"/>
    <x v="169"/>
    <s v="Apple iPad Air 13 M2 128GB [WiFi]"/>
    <n v="2"/>
    <n v="685"/>
    <n v="719"/>
    <n v="1438"/>
    <n v="34"/>
    <n v="68"/>
    <n v="4.72"/>
    <s v="V0012"/>
    <x v="1"/>
    <s v="KÜB30"/>
    <s v="EXP"/>
    <s v="Geräte"/>
    <x v="1"/>
    <n v="2"/>
    <n v="685"/>
    <n v="719"/>
    <n v="1438"/>
    <n v="34"/>
    <n v="68"/>
    <n v="4.7287899860917942E-2"/>
    <n v="1"/>
    <m/>
    <x v="0"/>
    <s v="Nein"/>
    <x v="0"/>
  </r>
  <r>
    <n v="14572884"/>
    <x v="3"/>
    <x v="0"/>
    <n v="2000559"/>
    <s v="Sofortrechnung"/>
    <s v="Yasar.Yigitbilek"/>
    <x v="2"/>
    <s v="28727"/>
    <s v="Vobis AM Computer"/>
    <x v="1"/>
    <s v="1"/>
    <s v="101030661"/>
    <x v="146"/>
    <s v="Samsung A165F A16 128GB"/>
    <n v="1"/>
    <n v="116.04640000000001"/>
    <n v="129"/>
    <n v="129"/>
    <n v="12.9536"/>
    <n v="12.95"/>
    <n v="10.039999999999999"/>
    <s v="V0162"/>
    <x v="8"/>
    <s v="KABB5"/>
    <s v="FHK"/>
    <s v="Geräte"/>
    <x v="2"/>
    <n v="1"/>
    <n v="116.04640000000001"/>
    <n v="129"/>
    <n v="129"/>
    <n v="12.9536"/>
    <n v="12.95"/>
    <n v="0.1003875968992248"/>
    <n v="1"/>
    <m/>
    <x v="0"/>
    <s v="Nein"/>
    <x v="0"/>
  </r>
  <r>
    <n v="14572880"/>
    <x v="3"/>
    <x v="0"/>
    <n v="2000560"/>
    <s v="Sofortrechnung"/>
    <s v="Yasar.Yigitbilek"/>
    <x v="2"/>
    <s v="24170"/>
    <s v="Dial Isie GmbH"/>
    <x v="1"/>
    <s v="1"/>
    <s v="101030457"/>
    <x v="203"/>
    <s v="Samsung A556B A55 5G 128GB"/>
    <n v="1"/>
    <n v="253.26820000000001"/>
    <n v="269"/>
    <n v="269"/>
    <n v="15.7318"/>
    <n v="15.73"/>
    <n v="5.84"/>
    <s v="V0162"/>
    <x v="8"/>
    <s v="KVAB30"/>
    <s v="FHK"/>
    <s v="Geräte"/>
    <x v="2"/>
    <n v="1"/>
    <n v="253.26820000000001"/>
    <n v="269"/>
    <n v="269"/>
    <n v="15.7318"/>
    <n v="15.73"/>
    <n v="5.8475836431226766E-2"/>
    <n v="1"/>
    <m/>
    <x v="0"/>
    <s v="Nein"/>
    <x v="0"/>
  </r>
  <r>
    <n v="14572880"/>
    <x v="3"/>
    <x v="0"/>
    <n v="2000560"/>
    <s v="Sofortrechnung"/>
    <s v="Yasar.Yigitbilek"/>
    <x v="2"/>
    <s v="24170"/>
    <s v="Dial Isie GmbH"/>
    <x v="1"/>
    <s v="2"/>
    <s v="101030661"/>
    <x v="146"/>
    <s v="Samsung A165F A16 128GB"/>
    <n v="1"/>
    <n v="116.04640000000001"/>
    <n v="129"/>
    <n v="129"/>
    <n v="12.9536"/>
    <n v="12.95"/>
    <n v="10.039999999999999"/>
    <s v="V0162"/>
    <x v="8"/>
    <s v="KVAB30"/>
    <s v="FHK"/>
    <s v="Geräte"/>
    <x v="2"/>
    <n v="1"/>
    <n v="116.04640000000001"/>
    <n v="129"/>
    <n v="129"/>
    <n v="12.9536"/>
    <n v="12.95"/>
    <n v="0.1003875968992248"/>
    <n v="1"/>
    <m/>
    <x v="0"/>
    <s v="Nein"/>
    <x v="0"/>
  </r>
  <r>
    <n v="14572900"/>
    <x v="3"/>
    <x v="0"/>
    <n v="2000561"/>
    <s v="Sofortrechnung"/>
    <s v="eam\mustafa.oezer"/>
    <x v="2"/>
    <s v="26185"/>
    <s v="Vodafone Shop Stadtallendorf"/>
    <x v="1"/>
    <s v="1"/>
    <s v="100034578"/>
    <x v="470"/>
    <s v="Samsung A356B A35 5G 128GB EE"/>
    <n v="1"/>
    <n v="202"/>
    <n v="209"/>
    <n v="209"/>
    <n v="7"/>
    <n v="7"/>
    <n v="3.34"/>
    <s v="V0163"/>
    <x v="11"/>
    <s v="KABB14"/>
    <s v="FHK"/>
    <s v="Geräte"/>
    <x v="2"/>
    <n v="1"/>
    <n v="202"/>
    <n v="209"/>
    <n v="209"/>
    <n v="7"/>
    <n v="7"/>
    <n v="3.3492822966507178E-2"/>
    <n v="1"/>
    <m/>
    <x v="0"/>
    <s v="Nein"/>
    <x v="0"/>
  </r>
  <r>
    <n v="14572900"/>
    <x v="3"/>
    <x v="0"/>
    <n v="2000561"/>
    <s v="Sofortrechnung"/>
    <s v="eam\mustafa.oezer"/>
    <x v="2"/>
    <s v="26185"/>
    <s v="Vodafone Shop Stadtallendorf"/>
    <x v="1"/>
    <s v="2"/>
    <s v="101030639"/>
    <x v="340"/>
    <s v="Samsung A166B A16 5G 128GB"/>
    <n v="1"/>
    <n v="139"/>
    <n v="157"/>
    <n v="157"/>
    <n v="18"/>
    <n v="18"/>
    <n v="11.46"/>
    <s v="V0163"/>
    <x v="11"/>
    <s v="KABB14"/>
    <s v="FHK"/>
    <s v="Geräte"/>
    <x v="2"/>
    <n v="1"/>
    <n v="139"/>
    <n v="157"/>
    <n v="157"/>
    <n v="18"/>
    <n v="18"/>
    <n v="0.11464968152866242"/>
    <n v="1"/>
    <m/>
    <x v="0"/>
    <s v="Nein"/>
    <x v="0"/>
  </r>
  <r>
    <n v="14572905"/>
    <x v="3"/>
    <x v="0"/>
    <n v="2000562"/>
    <s v="Rechnung"/>
    <s v="EAM\Svenja.Kuester"/>
    <x v="1"/>
    <s v="24445"/>
    <s v="DeinHandy GmbH"/>
    <x v="8"/>
    <s v="1"/>
    <s v="130010003"/>
    <x v="471"/>
    <s v="Sonstiges"/>
    <n v="1"/>
    <n v="0"/>
    <n v="975"/>
    <n v="975"/>
    <n v="975"/>
    <n v="975"/>
    <m/>
    <s v="V0019"/>
    <x v="0"/>
    <s v="KÜB30"/>
    <s v="GRK"/>
    <s v="Weiterbelastungen"/>
    <x v="0"/>
    <n v="1"/>
    <n v="0"/>
    <n v="975"/>
    <n v="975"/>
    <n v="975"/>
    <n v="975"/>
    <n v="1"/>
    <n v="1"/>
    <m/>
    <x v="0"/>
    <s v="Nein"/>
    <x v="0"/>
  </r>
  <r>
    <n v="14567914"/>
    <x v="3"/>
    <x v="0"/>
    <n v="2000563"/>
    <s v="Sofortrechnung"/>
    <s v="eam\mustafa.oezer"/>
    <x v="2"/>
    <s v="29778"/>
    <s v="PRO n PHONE"/>
    <x v="1"/>
    <s v="1"/>
    <s v="100303123"/>
    <x v="334"/>
    <s v="Apple iPhone 16 Pro 256GB"/>
    <n v="1"/>
    <n v="994"/>
    <n v="1039"/>
    <n v="1039"/>
    <n v="45"/>
    <n v="45"/>
    <n v="4.33"/>
    <s v="V0163"/>
    <x v="11"/>
    <s v="KVAB30"/>
    <s v="FHK"/>
    <s v="Geräte"/>
    <x v="2"/>
    <n v="1"/>
    <n v="994"/>
    <n v="1039"/>
    <n v="1039"/>
    <n v="45"/>
    <n v="45"/>
    <n v="4.331087584215592E-2"/>
    <n v="1"/>
    <m/>
    <x v="0"/>
    <s v="Nein"/>
    <x v="0"/>
  </r>
  <r>
    <n v="14571941"/>
    <x v="3"/>
    <x v="0"/>
    <n v="2000564"/>
    <s v="Sofortrechnung"/>
    <s v="eam\mustafa.oezer"/>
    <x v="2"/>
    <s v="29985"/>
    <s v="Handyworld Dorum"/>
    <x v="1"/>
    <s v="1"/>
    <s v="100303092"/>
    <x v="472"/>
    <s v="Apple iPhone 16 128GB"/>
    <n v="1"/>
    <n v="704"/>
    <n v="725"/>
    <n v="725"/>
    <n v="21"/>
    <n v="21"/>
    <n v="2.89"/>
    <s v="V0162"/>
    <x v="8"/>
    <s v="KÜB14"/>
    <s v="FHK"/>
    <s v="Geräte"/>
    <x v="2"/>
    <n v="1"/>
    <n v="704"/>
    <n v="725"/>
    <n v="725"/>
    <n v="21"/>
    <n v="21"/>
    <n v="2.8965517241379312E-2"/>
    <n v="1"/>
    <m/>
    <x v="0"/>
    <s v="Nein"/>
    <x v="0"/>
  </r>
  <r>
    <n v="14572879"/>
    <x v="3"/>
    <x v="0"/>
    <n v="2000565"/>
    <s v="Sofortrechnung"/>
    <s v="eam\mustafa.oezer"/>
    <x v="2"/>
    <s v="29490"/>
    <s v="JetPhone GmbH"/>
    <x v="1"/>
    <s v="1"/>
    <s v="101030425"/>
    <x v="207"/>
    <s v="Samsung A256B A25 5G 128GB"/>
    <n v="1"/>
    <n v="160.5153"/>
    <n v="172"/>
    <n v="172"/>
    <n v="11.4847"/>
    <n v="11.48"/>
    <n v="6.67"/>
    <s v="V0163"/>
    <x v="11"/>
    <s v="KABB30"/>
    <s v="FHK"/>
    <s v="Geräte"/>
    <x v="2"/>
    <n v="1"/>
    <n v="160.5153"/>
    <n v="172"/>
    <n v="172"/>
    <n v="11.4847"/>
    <n v="11.48"/>
    <n v="6.6744186046511625E-2"/>
    <n v="1"/>
    <m/>
    <x v="0"/>
    <s v="Nein"/>
    <x v="0"/>
  </r>
  <r>
    <n v="14572879"/>
    <x v="3"/>
    <x v="0"/>
    <n v="2000565"/>
    <s v="Sofortrechnung"/>
    <s v="eam\mustafa.oezer"/>
    <x v="2"/>
    <s v="29490"/>
    <s v="JetPhone GmbH"/>
    <x v="1"/>
    <s v="2"/>
    <s v="101030353"/>
    <x v="38"/>
    <s v="Samsung A256B A25 5G 128GB"/>
    <n v="1"/>
    <n v="164.98509999999999"/>
    <n v="179"/>
    <n v="179"/>
    <n v="14.014900000000001"/>
    <n v="14.01"/>
    <n v="7.82"/>
    <s v="V0163"/>
    <x v="11"/>
    <s v="KABB30"/>
    <s v="FHK"/>
    <s v="Geräte"/>
    <x v="2"/>
    <n v="1"/>
    <n v="164.98509999999999"/>
    <n v="179"/>
    <n v="179"/>
    <n v="14.014900000000001"/>
    <n v="14.01"/>
    <n v="7.8268156424581001E-2"/>
    <n v="1"/>
    <m/>
    <x v="0"/>
    <s v="Nein"/>
    <x v="0"/>
  </r>
  <r>
    <n v="14572879"/>
    <x v="3"/>
    <x v="0"/>
    <n v="2000565"/>
    <s v="Sofortrechnung"/>
    <s v="eam\mustafa.oezer"/>
    <x v="2"/>
    <s v="29490"/>
    <s v="JetPhone GmbH"/>
    <x v="1"/>
    <s v="3"/>
    <s v="101030457"/>
    <x v="203"/>
    <s v="Samsung A556B A55 5G 128GB"/>
    <n v="1"/>
    <n v="253.26820000000001"/>
    <n v="269"/>
    <n v="269"/>
    <n v="15.7318"/>
    <n v="15.73"/>
    <n v="5.84"/>
    <s v="V0163"/>
    <x v="11"/>
    <s v="KABB30"/>
    <s v="FHK"/>
    <s v="Geräte"/>
    <x v="2"/>
    <n v="1"/>
    <n v="253.26820000000001"/>
    <n v="269"/>
    <n v="269"/>
    <n v="15.7318"/>
    <n v="15.73"/>
    <n v="5.8475836431226766E-2"/>
    <n v="1"/>
    <m/>
    <x v="0"/>
    <s v="Nein"/>
    <x v="0"/>
  </r>
  <r>
    <n v="14572879"/>
    <x v="3"/>
    <x v="0"/>
    <n v="2000565"/>
    <s v="Sofortrechnung"/>
    <s v="eam\mustafa.oezer"/>
    <x v="2"/>
    <s v="29490"/>
    <s v="JetPhone GmbH"/>
    <x v="1"/>
    <s v="4"/>
    <s v="101030455"/>
    <x v="234"/>
    <s v="Samsung A356B A35 5G 128GB"/>
    <n v="1"/>
    <n v="190.3897"/>
    <n v="209"/>
    <n v="209"/>
    <n v="18.610299999999999"/>
    <n v="18.61"/>
    <n v="8.9"/>
    <s v="V0163"/>
    <x v="11"/>
    <s v="KABB30"/>
    <s v="FHK"/>
    <s v="Geräte"/>
    <x v="2"/>
    <n v="1"/>
    <n v="190.3897"/>
    <n v="209"/>
    <n v="209"/>
    <n v="18.610299999999999"/>
    <n v="18.61"/>
    <n v="8.9043062200956938E-2"/>
    <n v="1"/>
    <m/>
    <x v="0"/>
    <s v="Nein"/>
    <x v="0"/>
  </r>
  <r>
    <n v="14572879"/>
    <x v="3"/>
    <x v="0"/>
    <n v="2000565"/>
    <s v="Sofortrechnung"/>
    <s v="eam\mustafa.oezer"/>
    <x v="2"/>
    <s v="29490"/>
    <s v="JetPhone GmbH"/>
    <x v="1"/>
    <s v="5"/>
    <s v="101030655"/>
    <x v="473"/>
    <s v="Samsung S721B S24 FE 5G 256GB"/>
    <n v="1"/>
    <n v="490.33330000000001"/>
    <n v="509"/>
    <n v="509"/>
    <n v="18.666699999999999"/>
    <n v="18.670000000000002"/>
    <n v="3.66"/>
    <s v="V0163"/>
    <x v="11"/>
    <s v="KABB30"/>
    <s v="FHK"/>
    <s v="Geräte"/>
    <x v="2"/>
    <n v="1"/>
    <n v="490.33330000000001"/>
    <n v="509"/>
    <n v="509"/>
    <n v="18.666699999999999"/>
    <n v="18.670000000000002"/>
    <n v="3.6679764243614937E-2"/>
    <n v="1"/>
    <m/>
    <x v="0"/>
    <s v="Nein"/>
    <x v="0"/>
  </r>
  <r>
    <n v="14572875"/>
    <x v="3"/>
    <x v="0"/>
    <n v="2000566"/>
    <s v="Sofortrechnung"/>
    <s v="eam\mustafa.oezer"/>
    <x v="2"/>
    <s v="27416"/>
    <s v="Funkladen Koch GmbH"/>
    <x v="1"/>
    <s v="1"/>
    <s v="101030583"/>
    <x v="211"/>
    <s v="Samsung A556B A55 5G 128GB EE"/>
    <n v="2"/>
    <n v="247.5806"/>
    <n v="265"/>
    <n v="530"/>
    <n v="17.4194"/>
    <n v="34.840000000000003"/>
    <n v="6.57"/>
    <s v="V0161"/>
    <x v="7"/>
    <s v="KABB5"/>
    <s v="FHK"/>
    <s v="Geräte"/>
    <x v="2"/>
    <n v="2"/>
    <n v="247.5806"/>
    <n v="265"/>
    <n v="530"/>
    <n v="17.4194"/>
    <n v="34.840000000000003"/>
    <n v="6.5735849056603776E-2"/>
    <n v="1"/>
    <m/>
    <x v="0"/>
    <s v="Nein"/>
    <x v="0"/>
  </r>
  <r>
    <n v="14572875"/>
    <x v="3"/>
    <x v="0"/>
    <n v="2000566"/>
    <s v="Sofortrechnung"/>
    <s v="eam\mustafa.oezer"/>
    <x v="2"/>
    <s v="27416"/>
    <s v="Funkladen Koch GmbH"/>
    <x v="1"/>
    <s v="2"/>
    <s v="100034585"/>
    <x v="457"/>
    <s v="Samsung A556B A55 5G 128GB"/>
    <n v="1"/>
    <n v="259"/>
    <n v="269"/>
    <n v="269"/>
    <n v="10"/>
    <n v="10"/>
    <n v="3.71"/>
    <s v="V0161"/>
    <x v="7"/>
    <s v="KABB5"/>
    <s v="FHK"/>
    <s v="Geräte"/>
    <x v="2"/>
    <n v="1"/>
    <n v="259"/>
    <n v="269"/>
    <n v="269"/>
    <n v="10"/>
    <n v="10"/>
    <n v="3.717472118959108E-2"/>
    <n v="1"/>
    <m/>
    <x v="0"/>
    <s v="Nein"/>
    <x v="0"/>
  </r>
  <r>
    <n v="14572875"/>
    <x v="3"/>
    <x v="0"/>
    <n v="2000566"/>
    <s v="Sofortrechnung"/>
    <s v="eam\mustafa.oezer"/>
    <x v="2"/>
    <s v="27416"/>
    <s v="Funkladen Koch GmbH"/>
    <x v="7"/>
    <s v="3"/>
    <s v="700970491"/>
    <x v="377"/>
    <m/>
    <n v="1"/>
    <n v="0"/>
    <n v="0"/>
    <n v="0"/>
    <m/>
    <n v="0"/>
    <m/>
    <s v="V0161"/>
    <x v="7"/>
    <s v="KABB5"/>
    <s v="FHK"/>
    <s v="Marketing"/>
    <x v="2"/>
    <n v="1"/>
    <n v="0"/>
    <n v="0"/>
    <n v="0"/>
    <n v="0"/>
    <n v="0"/>
    <n v="0"/>
    <n v="1"/>
    <m/>
    <x v="0"/>
    <s v="Nein"/>
    <x v="0"/>
  </r>
  <r>
    <n v="14572907"/>
    <x v="3"/>
    <x v="0"/>
    <n v="2000567"/>
    <s v="Rechnung"/>
    <s v="EAM\Svenja.Kuester"/>
    <x v="1"/>
    <s v="29467"/>
    <s v="mobilezone GmbH"/>
    <x v="8"/>
    <s v="1"/>
    <s v="130010003"/>
    <x v="471"/>
    <s v="Sonstiges"/>
    <n v="1"/>
    <n v="0"/>
    <n v="1804.45"/>
    <n v="1804.45"/>
    <n v="1804.45"/>
    <n v="1804.45"/>
    <m/>
    <s v="V0132"/>
    <x v="19"/>
    <s v="KÜB0"/>
    <s v="GRK"/>
    <s v="Weiterbelastungen"/>
    <x v="2"/>
    <n v="1"/>
    <n v="0"/>
    <n v="1804.45"/>
    <n v="1804.45"/>
    <n v="1804.45"/>
    <n v="1804.45"/>
    <n v="1"/>
    <n v="1"/>
    <m/>
    <x v="0"/>
    <s v="Nein"/>
    <x v="0"/>
  </r>
  <r>
    <n v="14565340"/>
    <x v="3"/>
    <x v="0"/>
    <n v="2000568"/>
    <s v="Sofortrechnung"/>
    <s v="Yasar.Yigitbilek"/>
    <x v="0"/>
    <s v="23854"/>
    <s v="Digitec Galaxus AG"/>
    <x v="1"/>
    <s v="1"/>
    <s v="100302940"/>
    <x v="422"/>
    <s v="Apple iPhone 15 Pro 256GB"/>
    <n v="10"/>
    <n v="880"/>
    <n v="963.79"/>
    <n v="9637.9"/>
    <n v="83.79"/>
    <n v="837.9"/>
    <n v="8.69"/>
    <s v="V0019"/>
    <x v="0"/>
    <s v="KÜB14"/>
    <s v="EXP"/>
    <s v="Geräte"/>
    <x v="0"/>
    <n v="10"/>
    <n v="880"/>
    <n v="963.79"/>
    <n v="9637.9"/>
    <n v="83.79"/>
    <n v="837.9"/>
    <n v="8.6938025918509215E-2"/>
    <n v="1"/>
    <m/>
    <x v="0"/>
    <s v="Nein"/>
    <x v="0"/>
  </r>
  <r>
    <n v="14572061"/>
    <x v="3"/>
    <x v="0"/>
    <n v="2000569"/>
    <s v="Sofortrechnung"/>
    <s v="Yasar.Yigitbilek"/>
    <x v="0"/>
    <s v="23854"/>
    <s v="Digitec Galaxus AG"/>
    <x v="0"/>
    <s v="1"/>
    <s v="200311491"/>
    <x v="474"/>
    <s v="Emporia Massagepistole MASS-GUN21-B"/>
    <n v="1"/>
    <n v="0"/>
    <n v="12.06"/>
    <n v="12.06"/>
    <n v="12.06"/>
    <n v="12.06"/>
    <m/>
    <s v="V0019"/>
    <x v="0"/>
    <s v="KÜB14"/>
    <s v="EXP"/>
    <s v="Zubehör"/>
    <x v="0"/>
    <n v="1"/>
    <n v="0"/>
    <n v="12.06"/>
    <n v="12.06"/>
    <n v="12.06"/>
    <n v="12.06"/>
    <n v="1"/>
    <n v="1"/>
    <m/>
    <x v="0"/>
    <s v="Nein"/>
    <x v="0"/>
  </r>
  <r>
    <n v="14572061"/>
    <x v="3"/>
    <x v="0"/>
    <n v="2000569"/>
    <s v="Sofortrechnung"/>
    <s v="Yasar.Yigitbilek"/>
    <x v="0"/>
    <s v="23854"/>
    <s v="Digitec Galaxus AG"/>
    <x v="1"/>
    <s v="2"/>
    <s v="100050293"/>
    <x v="61"/>
    <s v="Motorola Moto G55 5G 256GB"/>
    <n v="1"/>
    <n v="149"/>
    <n v="159.79"/>
    <n v="159.79"/>
    <n v="10.79"/>
    <n v="10.79"/>
    <n v="6.75"/>
    <s v="V0019"/>
    <x v="0"/>
    <s v="KÜB14"/>
    <s v="EXP"/>
    <s v="Geräte"/>
    <x v="0"/>
    <n v="1"/>
    <n v="149"/>
    <n v="159.79"/>
    <n v="159.79"/>
    <n v="10.79"/>
    <n v="10.79"/>
    <n v="6.7526128043056508E-2"/>
    <n v="1"/>
    <m/>
    <x v="0"/>
    <s v="Nein"/>
    <x v="0"/>
  </r>
  <r>
    <n v="14572061"/>
    <x v="3"/>
    <x v="0"/>
    <n v="2000569"/>
    <s v="Sofortrechnung"/>
    <s v="Yasar.Yigitbilek"/>
    <x v="0"/>
    <s v="23854"/>
    <s v="Digitec Galaxus AG"/>
    <x v="0"/>
    <s v="3"/>
    <s v="200370115"/>
    <x v="475"/>
    <s v="Huawei Watch GT5 46mm (Vili-B19F)"/>
    <n v="5"/>
    <n v="170"/>
    <n v="185.93"/>
    <n v="929.65"/>
    <n v="15.93"/>
    <n v="79.650000000000006"/>
    <n v="8.56"/>
    <s v="V0019"/>
    <x v="0"/>
    <s v="KÜB14"/>
    <s v="EXP"/>
    <s v="Zubehör"/>
    <x v="0"/>
    <n v="5"/>
    <n v="170"/>
    <n v="185.93"/>
    <n v="929.65"/>
    <n v="15.93"/>
    <n v="79.650000000000006"/>
    <n v="8.5677405475178839E-2"/>
    <n v="1"/>
    <m/>
    <x v="0"/>
    <s v="Nein"/>
    <x v="0"/>
  </r>
  <r>
    <n v="14572061"/>
    <x v="3"/>
    <x v="0"/>
    <n v="2000569"/>
    <s v="Sofortrechnung"/>
    <s v="Yasar.Yigitbilek"/>
    <x v="0"/>
    <s v="23854"/>
    <s v="Digitec Galaxus AG"/>
    <x v="0"/>
    <s v="4"/>
    <s v="200370117"/>
    <x v="260"/>
    <s v="Huawei Watch GT5 Pro 42mm (Vili-B29C)"/>
    <n v="3"/>
    <n v="420"/>
    <n v="437.17"/>
    <n v="1311.51"/>
    <n v="17.170000000000002"/>
    <n v="51.51"/>
    <n v="3.92"/>
    <s v="V0019"/>
    <x v="0"/>
    <s v="KÜB14"/>
    <s v="EXP"/>
    <s v="Zubehör"/>
    <x v="0"/>
    <n v="3"/>
    <n v="420"/>
    <n v="437.17"/>
    <n v="1311.51"/>
    <n v="17.170000000000002"/>
    <n v="51.51"/>
    <n v="3.9275339112930893E-2"/>
    <n v="1"/>
    <m/>
    <x v="0"/>
    <s v="Nein"/>
    <x v="0"/>
  </r>
  <r>
    <n v="14572061"/>
    <x v="3"/>
    <x v="0"/>
    <n v="2000569"/>
    <s v="Sofortrechnung"/>
    <s v="Yasar.Yigitbilek"/>
    <x v="0"/>
    <s v="23854"/>
    <s v="Digitec Galaxus AG"/>
    <x v="1"/>
    <s v="5"/>
    <s v="100302998"/>
    <x v="195"/>
    <s v="Apple iPad Pro 11&quot; (M4) 5G 512GB"/>
    <n v="9"/>
    <n v="1076"/>
    <n v="1281.3699999999999"/>
    <n v="11532.33"/>
    <n v="205.37"/>
    <n v="1848.33"/>
    <n v="16.02"/>
    <s v="V0019"/>
    <x v="0"/>
    <s v="KÜB14"/>
    <s v="EXP"/>
    <s v="Geräte"/>
    <x v="0"/>
    <n v="9"/>
    <n v="1076"/>
    <n v="1281.3699999999999"/>
    <n v="11532.33"/>
    <n v="205.37"/>
    <n v="1848.33"/>
    <n v="0.16027376948110225"/>
    <n v="1"/>
    <m/>
    <x v="0"/>
    <s v="Nein"/>
    <x v="0"/>
  </r>
  <r>
    <n v="14572896"/>
    <x v="3"/>
    <x v="0"/>
    <n v="2000570"/>
    <s v="Sofortrechnung"/>
    <s v="Yasar.Yigitbilek"/>
    <x v="0"/>
    <s v="23854"/>
    <s v="Digitec Galaxus AG"/>
    <x v="0"/>
    <s v="1"/>
    <s v="200300250"/>
    <x v="476"/>
    <s v="Apple Watch S9 LTE 45mm Alu M/L"/>
    <n v="1"/>
    <n v="317"/>
    <n v="336.67"/>
    <n v="336.67"/>
    <n v="19.670000000000002"/>
    <n v="19.670000000000002"/>
    <n v="5.84"/>
    <s v="V0019"/>
    <x v="0"/>
    <s v="KÜB14"/>
    <s v="EXP"/>
    <s v="Zubehör"/>
    <x v="0"/>
    <n v="1"/>
    <n v="317"/>
    <n v="336.67"/>
    <n v="336.67"/>
    <n v="19.670000000000002"/>
    <n v="19.670000000000002"/>
    <n v="5.8425164107286071E-2"/>
    <n v="1"/>
    <m/>
    <x v="0"/>
    <s v="Nein"/>
    <x v="0"/>
  </r>
  <r>
    <n v="14572896"/>
    <x v="3"/>
    <x v="0"/>
    <n v="2000570"/>
    <s v="Sofortrechnung"/>
    <s v="Yasar.Yigitbilek"/>
    <x v="0"/>
    <s v="23854"/>
    <s v="Digitec Galaxus AG"/>
    <x v="1"/>
    <s v="2"/>
    <s v="100302902"/>
    <x v="477"/>
    <s v="Apple iPad Pro 12.9 5G 6.Gen. 128GB"/>
    <n v="2"/>
    <n v="855"/>
    <n v="883.39"/>
    <n v="1766.78"/>
    <n v="28.39"/>
    <n v="56.78"/>
    <n v="3.21"/>
    <s v="V0019"/>
    <x v="0"/>
    <s v="KÜB14"/>
    <s v="EXP"/>
    <s v="Geräte"/>
    <x v="0"/>
    <n v="2"/>
    <n v="855"/>
    <n v="883.39"/>
    <n v="1766.78"/>
    <n v="28.39"/>
    <n v="56.78"/>
    <n v="3.2137560986653685E-2"/>
    <n v="1"/>
    <m/>
    <x v="0"/>
    <s v="Nein"/>
    <x v="0"/>
  </r>
  <r>
    <n v="14572896"/>
    <x v="3"/>
    <x v="0"/>
    <n v="2000570"/>
    <s v="Sofortrechnung"/>
    <s v="Yasar.Yigitbilek"/>
    <x v="0"/>
    <s v="23854"/>
    <s v="Digitec Galaxus AG"/>
    <x v="0"/>
    <s v="3"/>
    <s v="200370090"/>
    <x v="478"/>
    <s v="Huawei FreeClip"/>
    <n v="6"/>
    <n v="130.49"/>
    <n v="125.62"/>
    <n v="753.72"/>
    <n v="-4.87"/>
    <n v="-29.22"/>
    <n v="-3.87"/>
    <s v="V0019"/>
    <x v="0"/>
    <s v="KÜB14"/>
    <s v="EXP"/>
    <s v="Zubehör"/>
    <x v="0"/>
    <n v="6"/>
    <n v="130.49"/>
    <n v="125.62"/>
    <n v="753.72"/>
    <n v="-4.87"/>
    <n v="-29.22"/>
    <n v="-3.8767712147747171E-2"/>
    <n v="1"/>
    <m/>
    <x v="0"/>
    <s v="Nein"/>
    <x v="1"/>
  </r>
  <r>
    <n v="14572896"/>
    <x v="3"/>
    <x v="0"/>
    <n v="2000570"/>
    <s v="Sofortrechnung"/>
    <s v="Yasar.Yigitbilek"/>
    <x v="0"/>
    <s v="23854"/>
    <s v="Digitec Galaxus AG"/>
    <x v="1"/>
    <s v="4"/>
    <s v="100050281"/>
    <x v="293"/>
    <s v="Motorola Moto G35 5G 128GB"/>
    <n v="2"/>
    <n v="109.3682"/>
    <n v="115.57"/>
    <n v="231.14"/>
    <n v="6.2018000000000004"/>
    <n v="12.4"/>
    <n v="5.36"/>
    <s v="V0019"/>
    <x v="0"/>
    <s v="KÜB14"/>
    <s v="EXP"/>
    <s v="Geräte"/>
    <x v="0"/>
    <n v="2"/>
    <n v="109.3682"/>
    <n v="115.57"/>
    <n v="231.14"/>
    <n v="6.2018000000000004"/>
    <n v="12.4"/>
    <n v="5.3647140261313495E-2"/>
    <n v="1"/>
    <m/>
    <x v="0"/>
    <s v="Nein"/>
    <x v="0"/>
  </r>
  <r>
    <n v="14572896"/>
    <x v="3"/>
    <x v="0"/>
    <n v="2000570"/>
    <s v="Sofortrechnung"/>
    <s v="Yasar.Yigitbilek"/>
    <x v="0"/>
    <s v="23854"/>
    <s v="Digitec Galaxus AG"/>
    <x v="1"/>
    <s v="5"/>
    <s v="100050293"/>
    <x v="61"/>
    <s v="Motorola Moto G55 5G 256GB"/>
    <n v="1"/>
    <n v="149"/>
    <n v="159.79"/>
    <n v="159.79"/>
    <n v="10.79"/>
    <n v="10.79"/>
    <n v="6.75"/>
    <s v="V0019"/>
    <x v="0"/>
    <s v="KÜB14"/>
    <s v="EXP"/>
    <s v="Geräte"/>
    <x v="0"/>
    <n v="1"/>
    <n v="149"/>
    <n v="159.79"/>
    <n v="159.79"/>
    <n v="10.79"/>
    <n v="10.79"/>
    <n v="6.7526128043056508E-2"/>
    <n v="1"/>
    <m/>
    <x v="0"/>
    <s v="Nein"/>
    <x v="0"/>
  </r>
  <r>
    <n v="14572896"/>
    <x v="3"/>
    <x v="0"/>
    <n v="2000570"/>
    <s v="Sofortrechnung"/>
    <s v="Yasar.Yigitbilek"/>
    <x v="0"/>
    <s v="23854"/>
    <s v="Digitec Galaxus AG"/>
    <x v="1"/>
    <s v="6"/>
    <s v="100050289"/>
    <x v="21"/>
    <s v="Motorola Moto G55 5G 256GB"/>
    <n v="2"/>
    <n v="149"/>
    <n v="159.79"/>
    <n v="319.58"/>
    <n v="10.79"/>
    <n v="21.58"/>
    <n v="6.75"/>
    <s v="V0019"/>
    <x v="0"/>
    <s v="KÜB14"/>
    <s v="EXP"/>
    <s v="Geräte"/>
    <x v="0"/>
    <n v="2"/>
    <n v="149"/>
    <n v="159.79"/>
    <n v="319.58"/>
    <n v="10.79"/>
    <n v="21.58"/>
    <n v="6.7526128043056508E-2"/>
    <n v="1"/>
    <m/>
    <x v="0"/>
    <s v="Nein"/>
    <x v="0"/>
  </r>
  <r>
    <n v="14572896"/>
    <x v="3"/>
    <x v="0"/>
    <n v="2000570"/>
    <s v="Sofortrechnung"/>
    <s v="Yasar.Yigitbilek"/>
    <x v="0"/>
    <s v="23854"/>
    <s v="Digitec Galaxus AG"/>
    <x v="0"/>
    <s v="7"/>
    <s v="200690086"/>
    <x v="345"/>
    <s v="Xiaomi Buds 5"/>
    <n v="1"/>
    <n v="53.94"/>
    <n v="57.29"/>
    <n v="57.29"/>
    <n v="3.35"/>
    <n v="3.35"/>
    <n v="5.84"/>
    <s v="V0019"/>
    <x v="0"/>
    <s v="KÜB14"/>
    <s v="EXP"/>
    <s v="Zubehör"/>
    <x v="0"/>
    <n v="1"/>
    <n v="53.94"/>
    <n v="57.29"/>
    <n v="57.29"/>
    <n v="3.35"/>
    <n v="3.35"/>
    <n v="5.847442834700646E-2"/>
    <n v="1"/>
    <m/>
    <x v="0"/>
    <s v="Nein"/>
    <x v="0"/>
  </r>
  <r>
    <n v="14572896"/>
    <x v="3"/>
    <x v="0"/>
    <n v="2000570"/>
    <s v="Sofortrechnung"/>
    <s v="Yasar.Yigitbilek"/>
    <x v="0"/>
    <s v="23854"/>
    <s v="Digitec Galaxus AG"/>
    <x v="0"/>
    <s v="8"/>
    <s v="200050025"/>
    <x v="309"/>
    <s v="Motorola Moto Buds"/>
    <n v="1"/>
    <n v="19.720199999999998"/>
    <n v="22.11"/>
    <n v="22.11"/>
    <n v="2.3898000000000001"/>
    <n v="2.39"/>
    <n v="10.8"/>
    <s v="V0019"/>
    <x v="0"/>
    <s v="KÜB14"/>
    <s v="EXP"/>
    <s v="Zubehör"/>
    <x v="0"/>
    <n v="1"/>
    <n v="19.720199999999998"/>
    <n v="22.11"/>
    <n v="22.11"/>
    <n v="2.3898000000000001"/>
    <n v="2.39"/>
    <n v="0.10809588421528721"/>
    <n v="1"/>
    <m/>
    <x v="0"/>
    <s v="Nein"/>
    <x v="0"/>
  </r>
  <r>
    <n v="14572896"/>
    <x v="3"/>
    <x v="0"/>
    <n v="2000570"/>
    <s v="Sofortrechnung"/>
    <s v="Yasar.Yigitbilek"/>
    <x v="0"/>
    <s v="23854"/>
    <s v="Digitec Galaxus AG"/>
    <x v="1"/>
    <s v="9"/>
    <s v="100050285"/>
    <x v="297"/>
    <s v="Motorola Moto G35 5G 128GB"/>
    <n v="1"/>
    <n v="107.33"/>
    <n v="115.57"/>
    <n v="115.57"/>
    <n v="8.24"/>
    <n v="8.24"/>
    <n v="7.12"/>
    <s v="V0019"/>
    <x v="0"/>
    <s v="KÜB14"/>
    <s v="EXP"/>
    <s v="Geräte"/>
    <x v="0"/>
    <n v="1"/>
    <n v="107.33"/>
    <n v="115.57"/>
    <n v="115.57"/>
    <n v="8.24"/>
    <n v="8.24"/>
    <n v="7.1298779960197289E-2"/>
    <n v="1"/>
    <m/>
    <x v="0"/>
    <s v="Nein"/>
    <x v="0"/>
  </r>
  <r>
    <n v="14572896"/>
    <x v="3"/>
    <x v="0"/>
    <n v="2000570"/>
    <s v="Sofortrechnung"/>
    <s v="Yasar.Yigitbilek"/>
    <x v="0"/>
    <s v="23854"/>
    <s v="Digitec Galaxus AG"/>
    <x v="0"/>
    <s v="10"/>
    <s v="200690090"/>
    <x v="479"/>
    <s v="Xiaomi Smart Band 9 Active"/>
    <n v="4"/>
    <n v="15.21"/>
    <n v="18.09"/>
    <n v="72.36"/>
    <n v="2.88"/>
    <n v="11.52"/>
    <n v="15.92"/>
    <s v="V0019"/>
    <x v="0"/>
    <s v="KÜB14"/>
    <s v="EXP"/>
    <s v="Zubehör"/>
    <x v="0"/>
    <n v="4"/>
    <n v="15.21"/>
    <n v="18.09"/>
    <n v="72.36"/>
    <n v="2.88"/>
    <n v="11.52"/>
    <n v="0.15920398009950248"/>
    <n v="1"/>
    <m/>
    <x v="0"/>
    <s v="Nein"/>
    <x v="0"/>
  </r>
  <r>
    <n v="14572896"/>
    <x v="3"/>
    <x v="0"/>
    <n v="2000570"/>
    <s v="Sofortrechnung"/>
    <s v="Yasar.Yigitbilek"/>
    <x v="0"/>
    <s v="23854"/>
    <s v="Digitec Galaxus AG"/>
    <x v="0"/>
    <s v="11"/>
    <s v="200690091"/>
    <x v="351"/>
    <s v="Xiaomi Smart Band 9 Active"/>
    <n v="1"/>
    <n v="15.21"/>
    <n v="18.09"/>
    <n v="18.09"/>
    <n v="2.88"/>
    <n v="2.88"/>
    <n v="15.92"/>
    <s v="V0019"/>
    <x v="0"/>
    <s v="KÜB14"/>
    <s v="EXP"/>
    <s v="Zubehör"/>
    <x v="0"/>
    <n v="1"/>
    <n v="15.21"/>
    <n v="18.09"/>
    <n v="18.09"/>
    <n v="2.88"/>
    <n v="2.88"/>
    <n v="0.15920398009950248"/>
    <n v="1"/>
    <m/>
    <x v="0"/>
    <s v="Nein"/>
    <x v="0"/>
  </r>
  <r>
    <n v="14572896"/>
    <x v="3"/>
    <x v="0"/>
    <n v="2000570"/>
    <s v="Sofortrechnung"/>
    <s v="Yasar.Yigitbilek"/>
    <x v="0"/>
    <s v="23854"/>
    <s v="Digitec Galaxus AG"/>
    <x v="1"/>
    <s v="12"/>
    <s v="100690579"/>
    <x v="206"/>
    <s v="Xiaomi Redmi 13C 4GB/128GB"/>
    <n v="24"/>
    <n v="80.210499999999996"/>
    <n v="85.43"/>
    <n v="2050.3200000000002"/>
    <n v="5.2195"/>
    <n v="125.27"/>
    <n v="6.1"/>
    <s v="V0019"/>
    <x v="0"/>
    <s v="KÜB14"/>
    <s v="EXP"/>
    <s v="Geräte"/>
    <x v="0"/>
    <n v="24"/>
    <n v="80.210499999999996"/>
    <n v="85.43"/>
    <n v="2050.3200000000002"/>
    <n v="5.2195"/>
    <n v="125.27"/>
    <n v="6.1097779858753747E-2"/>
    <n v="1"/>
    <m/>
    <x v="0"/>
    <s v="Nein"/>
    <x v="0"/>
  </r>
  <r>
    <n v="14572896"/>
    <x v="3"/>
    <x v="0"/>
    <n v="2000570"/>
    <s v="Sofortrechnung"/>
    <s v="Yasar.Yigitbilek"/>
    <x v="0"/>
    <s v="23854"/>
    <s v="Digitec Galaxus AG"/>
    <x v="0"/>
    <s v="13"/>
    <s v="200370095"/>
    <x v="161"/>
    <s v="Huawei Band 9 (Kimi-B19)"/>
    <n v="3"/>
    <n v="29.5"/>
    <n v="31.15"/>
    <n v="93.45"/>
    <n v="1.65"/>
    <n v="4.95"/>
    <n v="5.29"/>
    <s v="V0019"/>
    <x v="0"/>
    <s v="KÜB14"/>
    <s v="EXP"/>
    <s v="Zubehör"/>
    <x v="0"/>
    <n v="3"/>
    <n v="29.5"/>
    <n v="31.15"/>
    <n v="93.45"/>
    <n v="1.65"/>
    <n v="4.95"/>
    <n v="5.2969502407704656E-2"/>
    <n v="1"/>
    <m/>
    <x v="0"/>
    <s v="Nein"/>
    <x v="0"/>
  </r>
  <r>
    <n v="14562026"/>
    <x v="4"/>
    <x v="0"/>
    <n v="2000571"/>
    <s v="Rechnungskorrektur Retoure"/>
    <s v="EAM\Kai.Herzberger"/>
    <x v="2"/>
    <s v="20205"/>
    <s v="friends mobile cc GmbH &amp; Co. KG"/>
    <x v="1"/>
    <s v="1"/>
    <s v="100630379"/>
    <x v="480"/>
    <s v="Apple iPhone 16 128GB"/>
    <n v="1"/>
    <n v="710.89"/>
    <n v="719"/>
    <n v="719"/>
    <n v="8.11"/>
    <n v="8.11"/>
    <n v="1.1200000000000001"/>
    <s v="V0163"/>
    <x v="11"/>
    <s v="KABB30"/>
    <s v="FHK"/>
    <s v="Geräte"/>
    <x v="2"/>
    <n v="-1"/>
    <n v="710.89"/>
    <n v="719"/>
    <n v="-719"/>
    <n v="-8.11"/>
    <n v="-8.11"/>
    <n v="-1.1279554937413073E-2"/>
    <n v="-1"/>
    <m/>
    <x v="0"/>
    <s v="Nein"/>
    <x v="1"/>
  </r>
  <r>
    <n v="14563307"/>
    <x v="4"/>
    <x v="0"/>
    <n v="2000572"/>
    <s v="Rechnungskorrektur Retoure"/>
    <s v="EAM\Kai.Herzberger"/>
    <x v="0"/>
    <s v="29312"/>
    <s v="SASU GPDIS FRANCE"/>
    <x v="1"/>
    <s v="3"/>
    <s v="100303139"/>
    <x v="443"/>
    <s v="Apple iPhone 16 Pro Max 512GB"/>
    <n v="1"/>
    <n v="1320"/>
    <n v="1345"/>
    <n v="1345"/>
    <n v="25"/>
    <n v="25"/>
    <n v="1.85"/>
    <s v="V0140"/>
    <x v="15"/>
    <s v="KPUD"/>
    <s v="EXP"/>
    <s v="Geräte"/>
    <x v="10"/>
    <n v="-1"/>
    <n v="1320"/>
    <n v="1345"/>
    <n v="-1345"/>
    <n v="-25"/>
    <n v="-25"/>
    <n v="-1.858736059479554E-2"/>
    <n v="-1"/>
    <m/>
    <x v="0"/>
    <s v="Nein"/>
    <x v="1"/>
  </r>
  <r>
    <n v="14573052"/>
    <x v="4"/>
    <x v="0"/>
    <n v="2000573"/>
    <s v="Sofortrechnung"/>
    <s v="eam\bekir.ahmed"/>
    <x v="0"/>
    <s v="28111"/>
    <s v="Digital Smile s.r.o."/>
    <x v="1"/>
    <s v="1"/>
    <s v="101030104"/>
    <x v="304"/>
    <s v="Samsung G736B Xcover 6 Pro 5G 128GB EE"/>
    <n v="40"/>
    <n v="301.49349999999998"/>
    <n v="309"/>
    <n v="12360"/>
    <n v="7.5065"/>
    <n v="300.26"/>
    <n v="2.42"/>
    <s v="V0164"/>
    <x v="4"/>
    <s v="KPUD"/>
    <s v="EXP"/>
    <s v="Geräte"/>
    <x v="4"/>
    <n v="40"/>
    <n v="301.49349999999998"/>
    <n v="309"/>
    <n v="12360"/>
    <n v="7.5065"/>
    <n v="300.26"/>
    <n v="2.4292880258899675E-2"/>
    <n v="1"/>
    <m/>
    <x v="0"/>
    <s v="Nein"/>
    <x v="0"/>
  </r>
  <r>
    <n v="14558014"/>
    <x v="4"/>
    <x v="0"/>
    <n v="2000574"/>
    <s v="Sofortrechnung"/>
    <s v="eam\mustafa.oezer"/>
    <x v="1"/>
    <s v="21493"/>
    <s v="Cyberport SE"/>
    <x v="1"/>
    <s v="1"/>
    <s v="100034557"/>
    <x v="481"/>
    <s v="Samsung X510N Tab S9 FE 128GB [WiFi]"/>
    <n v="49"/>
    <n v="292"/>
    <n v="293"/>
    <n v="14357"/>
    <n v="1"/>
    <n v="49"/>
    <n v="0.34"/>
    <s v="V0012"/>
    <x v="1"/>
    <s v="KÜB14"/>
    <s v="GRK"/>
    <s v="Geräte"/>
    <x v="1"/>
    <n v="49"/>
    <n v="292"/>
    <n v="293"/>
    <n v="14357"/>
    <n v="1"/>
    <n v="49"/>
    <n v="3.4129692832764505E-3"/>
    <n v="1"/>
    <m/>
    <x v="0"/>
    <s v="Nein"/>
    <x v="0"/>
  </r>
  <r>
    <n v="14572882"/>
    <x v="4"/>
    <x v="0"/>
    <n v="2000575"/>
    <s v="Sofortrechnung"/>
    <s v="eam\mustafa.oezer"/>
    <x v="1"/>
    <s v="21493"/>
    <s v="Cyberport SE"/>
    <x v="1"/>
    <s v="1"/>
    <s v="100034570"/>
    <x v="482"/>
    <s v="Samsung A556B A55 5G 256GB"/>
    <n v="35"/>
    <n v="293"/>
    <n v="305"/>
    <n v="10675"/>
    <n v="12"/>
    <n v="420"/>
    <n v="3.93"/>
    <s v="V0012"/>
    <x v="1"/>
    <s v="KÜB14"/>
    <s v="GRK"/>
    <s v="Geräte"/>
    <x v="1"/>
    <n v="35"/>
    <n v="293"/>
    <n v="305"/>
    <n v="10675"/>
    <n v="12"/>
    <n v="420"/>
    <n v="3.9344262295081971E-2"/>
    <n v="1"/>
    <m/>
    <x v="0"/>
    <s v="Nein"/>
    <x v="0"/>
  </r>
  <r>
    <n v="14572882"/>
    <x v="4"/>
    <x v="0"/>
    <n v="2000575"/>
    <s v="Sofortrechnung"/>
    <s v="eam\mustafa.oezer"/>
    <x v="1"/>
    <s v="21493"/>
    <s v="Cyberport SE"/>
    <x v="1"/>
    <s v="2"/>
    <s v="100034557"/>
    <x v="481"/>
    <s v="Samsung X510N Tab S9 FE 128GB [WiFi]"/>
    <n v="17"/>
    <n v="292"/>
    <n v="312"/>
    <n v="5304"/>
    <n v="20"/>
    <n v="340"/>
    <n v="6.41"/>
    <s v="V0012"/>
    <x v="1"/>
    <s v="KÜB14"/>
    <s v="GRK"/>
    <s v="Geräte"/>
    <x v="1"/>
    <n v="17"/>
    <n v="292"/>
    <n v="312"/>
    <n v="5304"/>
    <n v="20"/>
    <n v="340"/>
    <n v="6.4102564102564097E-2"/>
    <n v="1"/>
    <m/>
    <x v="0"/>
    <s v="Nein"/>
    <x v="0"/>
  </r>
  <r>
    <n v="14573039"/>
    <x v="4"/>
    <x v="0"/>
    <n v="2000576"/>
    <s v="Sofortrechnung"/>
    <s v="eam\bekir.ahmed"/>
    <x v="1"/>
    <s v="24173"/>
    <s v="STK AG"/>
    <x v="3"/>
    <s v="1"/>
    <s v="900010024"/>
    <x v="73"/>
    <s v="Sonstiges"/>
    <n v="1"/>
    <n v="0"/>
    <n v="4.9000000000000004"/>
    <n v="4.9000000000000004"/>
    <n v="4.9000000000000004"/>
    <n v="4.9000000000000004"/>
    <m/>
    <s v="V0012"/>
    <x v="1"/>
    <s v="KÜB0"/>
    <s v="GRK"/>
    <s v="Sonstige"/>
    <x v="1"/>
    <n v="1"/>
    <n v="0"/>
    <n v="4.9000000000000004"/>
    <n v="4.9000000000000004"/>
    <n v="4.9000000000000004"/>
    <n v="4.9000000000000004"/>
    <n v="1"/>
    <n v="1"/>
    <m/>
    <x v="2"/>
    <s v="Ja"/>
    <x v="0"/>
  </r>
  <r>
    <n v="14573039"/>
    <x v="4"/>
    <x v="0"/>
    <n v="2000576"/>
    <s v="Sofortrechnung"/>
    <s v="eam\bekir.ahmed"/>
    <x v="1"/>
    <s v="24173"/>
    <s v="STK AG"/>
    <x v="0"/>
    <s v="2"/>
    <s v="200690082"/>
    <x v="119"/>
    <s v="Xiaomi Redmi Watch 5 Active"/>
    <n v="2"/>
    <n v="19.79"/>
    <n v="23"/>
    <n v="46"/>
    <n v="3.21"/>
    <n v="6.42"/>
    <n v="13.95"/>
    <s v="V0012"/>
    <x v="1"/>
    <s v="KÜB0"/>
    <s v="GRK"/>
    <s v="Zubehör"/>
    <x v="1"/>
    <n v="2"/>
    <n v="19.79"/>
    <n v="23"/>
    <n v="46"/>
    <n v="3.21"/>
    <n v="6.42"/>
    <n v="0.13956521739130434"/>
    <n v="1"/>
    <m/>
    <x v="0"/>
    <s v="Nein"/>
    <x v="0"/>
  </r>
  <r>
    <n v="14573039"/>
    <x v="4"/>
    <x v="0"/>
    <n v="2000576"/>
    <s v="Sofortrechnung"/>
    <s v="eam\bekir.ahmed"/>
    <x v="1"/>
    <s v="24173"/>
    <s v="STK AG"/>
    <x v="0"/>
    <s v="3"/>
    <s v="200311465"/>
    <x v="265"/>
    <s v="D-Link DCS-8300LHv2 Full HD Indoor Camera"/>
    <n v="4"/>
    <n v="31.31"/>
    <n v="33"/>
    <n v="132"/>
    <n v="1.69"/>
    <n v="6.76"/>
    <n v="5.12"/>
    <s v="V0012"/>
    <x v="1"/>
    <s v="KÜB0"/>
    <s v="GRK"/>
    <s v="Zubehör"/>
    <x v="1"/>
    <n v="4"/>
    <n v="31.31"/>
    <n v="33"/>
    <n v="132"/>
    <n v="1.69"/>
    <n v="6.76"/>
    <n v="5.1212121212121209E-2"/>
    <n v="1"/>
    <m/>
    <x v="0"/>
    <s v="Nein"/>
    <x v="0"/>
  </r>
  <r>
    <n v="14573039"/>
    <x v="4"/>
    <x v="0"/>
    <n v="2000576"/>
    <s v="Sofortrechnung"/>
    <s v="eam\bekir.ahmed"/>
    <x v="1"/>
    <s v="24173"/>
    <s v="STK AG"/>
    <x v="1"/>
    <s v="4"/>
    <s v="100690644"/>
    <x v="350"/>
    <s v="Xiaomi POCO X5 5G 6GB/128GB"/>
    <n v="1"/>
    <n v="156"/>
    <n v="159"/>
    <n v="159"/>
    <n v="3"/>
    <n v="3"/>
    <n v="1.88"/>
    <s v="V0012"/>
    <x v="1"/>
    <s v="KÜB0"/>
    <s v="GRK"/>
    <s v="Geräte"/>
    <x v="1"/>
    <n v="1"/>
    <n v="156"/>
    <n v="159"/>
    <n v="159"/>
    <n v="3"/>
    <n v="3"/>
    <n v="1.8867924528301886E-2"/>
    <n v="1"/>
    <m/>
    <x v="0"/>
    <s v="Nein"/>
    <x v="0"/>
  </r>
  <r>
    <n v="14573039"/>
    <x v="4"/>
    <x v="0"/>
    <n v="2000576"/>
    <s v="Sofortrechnung"/>
    <s v="eam\bekir.ahmed"/>
    <x v="1"/>
    <s v="24173"/>
    <s v="STK AG"/>
    <x v="0"/>
    <s v="5"/>
    <s v="200370101"/>
    <x v="120"/>
    <s v="Huawei Watch Fit 3 (Solo-B09S)"/>
    <n v="1"/>
    <n v="94.136499999999998"/>
    <n v="103"/>
    <n v="103"/>
    <n v="8.8635000000000002"/>
    <n v="8.86"/>
    <n v="8.6"/>
    <s v="V0012"/>
    <x v="1"/>
    <s v="KÜB0"/>
    <s v="GRK"/>
    <s v="Zubehör"/>
    <x v="1"/>
    <n v="1"/>
    <n v="94.136499999999998"/>
    <n v="103"/>
    <n v="103"/>
    <n v="8.8635000000000002"/>
    <n v="8.86"/>
    <n v="8.6019417475728152E-2"/>
    <n v="1"/>
    <m/>
    <x v="0"/>
    <s v="Nein"/>
    <x v="0"/>
  </r>
  <r>
    <n v="14573039"/>
    <x v="4"/>
    <x v="0"/>
    <n v="2000576"/>
    <s v="Sofortrechnung"/>
    <s v="eam\bekir.ahmed"/>
    <x v="1"/>
    <s v="24173"/>
    <s v="STK AG"/>
    <x v="1"/>
    <s v="6"/>
    <s v="101030231"/>
    <x v="30"/>
    <s v="Samsung A346B A34 5G 128GB"/>
    <n v="1"/>
    <n v="165"/>
    <n v="179"/>
    <n v="179"/>
    <n v="14"/>
    <n v="14"/>
    <n v="7.82"/>
    <s v="V0012"/>
    <x v="1"/>
    <s v="KÜB0"/>
    <s v="GRK"/>
    <s v="Geräte"/>
    <x v="1"/>
    <n v="1"/>
    <n v="165"/>
    <n v="179"/>
    <n v="179"/>
    <n v="14"/>
    <n v="14"/>
    <n v="7.8212290502793297E-2"/>
    <n v="1"/>
    <m/>
    <x v="0"/>
    <s v="Nein"/>
    <x v="0"/>
  </r>
  <r>
    <n v="14573039"/>
    <x v="4"/>
    <x v="0"/>
    <n v="2000576"/>
    <s v="Sofortrechnung"/>
    <s v="eam\bekir.ahmed"/>
    <x v="1"/>
    <s v="24173"/>
    <s v="STK AG"/>
    <x v="1"/>
    <s v="7"/>
    <s v="100021394"/>
    <x v="483"/>
    <s v="Nokia C22 4G 64GB"/>
    <n v="1"/>
    <n v="42.5"/>
    <n v="65"/>
    <n v="65"/>
    <n v="22.5"/>
    <n v="22.5"/>
    <n v="34.61"/>
    <s v="V0012"/>
    <x v="1"/>
    <s v="KÜB0"/>
    <s v="GRK"/>
    <s v="Geräte"/>
    <x v="1"/>
    <n v="1"/>
    <n v="42.5"/>
    <n v="65"/>
    <n v="65"/>
    <n v="22.5"/>
    <n v="22.5"/>
    <n v="0.34615384615384615"/>
    <n v="1"/>
    <m/>
    <x v="0"/>
    <s v="Nein"/>
    <x v="0"/>
  </r>
  <r>
    <n v="14573039"/>
    <x v="4"/>
    <x v="0"/>
    <n v="2000576"/>
    <s v="Sofortrechnung"/>
    <s v="eam\bekir.ahmed"/>
    <x v="1"/>
    <s v="24173"/>
    <s v="STK AG"/>
    <x v="0"/>
    <s v="8"/>
    <s v="201760033"/>
    <x v="484"/>
    <s v="Amazfit Cheetah Smartwatch GPS"/>
    <n v="1"/>
    <n v="106"/>
    <n v="113"/>
    <n v="113"/>
    <n v="7"/>
    <n v="7"/>
    <n v="6.19"/>
    <s v="V0012"/>
    <x v="1"/>
    <s v="KÜB0"/>
    <s v="GRK"/>
    <s v="Zubehör"/>
    <x v="1"/>
    <n v="1"/>
    <n v="106"/>
    <n v="113"/>
    <n v="113"/>
    <n v="7"/>
    <n v="7"/>
    <n v="6.1946902654867256E-2"/>
    <n v="1"/>
    <m/>
    <x v="0"/>
    <s v="Nein"/>
    <x v="0"/>
  </r>
  <r>
    <n v="14573039"/>
    <x v="4"/>
    <x v="0"/>
    <n v="2000576"/>
    <s v="Sofortrechnung"/>
    <s v="eam\bekir.ahmed"/>
    <x v="1"/>
    <s v="24173"/>
    <s v="STK AG"/>
    <x v="0"/>
    <s v="9"/>
    <s v="200300284"/>
    <x v="2"/>
    <s v="Apple Watch SE 23 GPS 40mm Alu"/>
    <n v="1"/>
    <n v="150"/>
    <n v="175"/>
    <n v="175"/>
    <n v="25"/>
    <n v="25"/>
    <n v="14.28"/>
    <s v="V0012"/>
    <x v="1"/>
    <s v="KÜB0"/>
    <s v="GRK"/>
    <s v="Zubehör"/>
    <x v="1"/>
    <n v="1"/>
    <n v="150"/>
    <n v="175"/>
    <n v="175"/>
    <n v="25"/>
    <n v="25"/>
    <n v="0.14285714285714285"/>
    <n v="1"/>
    <m/>
    <x v="0"/>
    <s v="Nein"/>
    <x v="0"/>
  </r>
  <r>
    <n v="14573039"/>
    <x v="4"/>
    <x v="0"/>
    <n v="2000576"/>
    <s v="Sofortrechnung"/>
    <s v="eam\bekir.ahmed"/>
    <x v="1"/>
    <s v="24173"/>
    <s v="STK AG"/>
    <x v="1"/>
    <s v="10"/>
    <s v="100060638"/>
    <x v="102"/>
    <s v="Google Pixel 7 256GB"/>
    <n v="2"/>
    <n v="304.62150000000003"/>
    <n v="319"/>
    <n v="638"/>
    <n v="14.378500000000001"/>
    <n v="28.76"/>
    <n v="4.5"/>
    <s v="V0012"/>
    <x v="1"/>
    <s v="KÜB0"/>
    <s v="GRK"/>
    <s v="Geräte"/>
    <x v="1"/>
    <n v="2"/>
    <n v="304.62150000000003"/>
    <n v="319"/>
    <n v="638"/>
    <n v="14.378500000000001"/>
    <n v="28.76"/>
    <n v="4.5078369905956116E-2"/>
    <n v="1"/>
    <m/>
    <x v="0"/>
    <s v="Nein"/>
    <x v="0"/>
  </r>
  <r>
    <n v="14573039"/>
    <x v="4"/>
    <x v="0"/>
    <n v="2000576"/>
    <s v="Sofortrechnung"/>
    <s v="eam\bekir.ahmed"/>
    <x v="1"/>
    <s v="24173"/>
    <s v="STK AG"/>
    <x v="0"/>
    <s v="11"/>
    <s v="200300296"/>
    <x v="142"/>
    <s v="Apple Watch SE 23 GPS 44mm LOOP"/>
    <n v="1"/>
    <n v="170"/>
    <n v="190"/>
    <n v="190"/>
    <n v="20"/>
    <n v="20"/>
    <n v="10.52"/>
    <s v="V0012"/>
    <x v="1"/>
    <s v="KÜB0"/>
    <s v="GRK"/>
    <s v="Zubehör"/>
    <x v="1"/>
    <n v="1"/>
    <n v="170"/>
    <n v="190"/>
    <n v="190"/>
    <n v="20"/>
    <n v="20"/>
    <n v="0.10526315789473684"/>
    <n v="1"/>
    <m/>
    <x v="0"/>
    <s v="Nein"/>
    <x v="0"/>
  </r>
  <r>
    <n v="14573039"/>
    <x v="4"/>
    <x v="0"/>
    <n v="2000576"/>
    <s v="Sofortrechnung"/>
    <s v="eam\bekir.ahmed"/>
    <x v="1"/>
    <s v="24173"/>
    <s v="STK AG"/>
    <x v="1"/>
    <s v="12"/>
    <s v="101030535"/>
    <x v="13"/>
    <s v="Samsung A155F A15 256GB"/>
    <n v="8"/>
    <n v="135"/>
    <n v="149"/>
    <n v="1192"/>
    <n v="14"/>
    <n v="112"/>
    <n v="9.39"/>
    <s v="V0012"/>
    <x v="1"/>
    <s v="KÜB0"/>
    <s v="GRK"/>
    <s v="Geräte"/>
    <x v="1"/>
    <n v="8"/>
    <n v="135"/>
    <n v="149"/>
    <n v="1192"/>
    <n v="14"/>
    <n v="112"/>
    <n v="9.3959731543624164E-2"/>
    <n v="1"/>
    <m/>
    <x v="0"/>
    <s v="Nein"/>
    <x v="0"/>
  </r>
  <r>
    <n v="14573039"/>
    <x v="4"/>
    <x v="0"/>
    <n v="2000576"/>
    <s v="Sofortrechnung"/>
    <s v="eam\bekir.ahmed"/>
    <x v="1"/>
    <s v="24173"/>
    <s v="STK AG"/>
    <x v="0"/>
    <s v="13"/>
    <s v="201030052"/>
    <x v="114"/>
    <s v="Samsung Watch7 SM-L300 40mm BT"/>
    <n v="4"/>
    <n v="157.7662"/>
    <n v="161"/>
    <n v="644"/>
    <n v="3.2338"/>
    <n v="12.94"/>
    <n v="2"/>
    <s v="V0012"/>
    <x v="1"/>
    <s v="KÜB0"/>
    <s v="GRK"/>
    <s v="Zubehör"/>
    <x v="1"/>
    <n v="4"/>
    <n v="157.7662"/>
    <n v="161"/>
    <n v="644"/>
    <n v="3.2338"/>
    <n v="12.94"/>
    <n v="2.0093167701863354E-2"/>
    <n v="1"/>
    <m/>
    <x v="0"/>
    <s v="Nein"/>
    <x v="0"/>
  </r>
  <r>
    <n v="14573039"/>
    <x v="4"/>
    <x v="0"/>
    <n v="2000576"/>
    <s v="Sofortrechnung"/>
    <s v="eam\bekir.ahmed"/>
    <x v="1"/>
    <s v="24173"/>
    <s v="STK AG"/>
    <x v="1"/>
    <s v="14"/>
    <s v="100302979"/>
    <x v="169"/>
    <s v="Apple iPad Air 13 M2 128GB [WiFi]"/>
    <n v="1"/>
    <n v="685"/>
    <n v="719"/>
    <n v="719"/>
    <n v="34"/>
    <n v="34"/>
    <n v="4.72"/>
    <s v="V0012"/>
    <x v="1"/>
    <s v="KÜB0"/>
    <s v="GRK"/>
    <s v="Geräte"/>
    <x v="1"/>
    <n v="1"/>
    <n v="685"/>
    <n v="719"/>
    <n v="719"/>
    <n v="34"/>
    <n v="34"/>
    <n v="4.7287899860917942E-2"/>
    <n v="1"/>
    <m/>
    <x v="0"/>
    <s v="Nein"/>
    <x v="0"/>
  </r>
  <r>
    <n v="14573064"/>
    <x v="4"/>
    <x v="0"/>
    <n v="2000577"/>
    <s v="Sofortrechnung"/>
    <s v="Yasar.Yigitbilek"/>
    <x v="0"/>
    <s v="30749"/>
    <s v="Lemon Technologies GmbH"/>
    <x v="1"/>
    <s v="1"/>
    <s v="101310031"/>
    <x v="381"/>
    <s v="Honor 200 Pro 512GB"/>
    <n v="1"/>
    <n v="362"/>
    <n v="379"/>
    <n v="379"/>
    <n v="17"/>
    <n v="17"/>
    <n v="4.4800000000000004"/>
    <s v="V0012"/>
    <x v="1"/>
    <s v="KPUD"/>
    <s v="EXP"/>
    <s v="Geräte"/>
    <x v="1"/>
    <n v="1"/>
    <n v="362"/>
    <n v="379"/>
    <n v="379"/>
    <n v="17"/>
    <n v="17"/>
    <n v="4.4854881266490766E-2"/>
    <n v="1"/>
    <m/>
    <x v="0"/>
    <s v="Nein"/>
    <x v="0"/>
  </r>
  <r>
    <n v="14573064"/>
    <x v="4"/>
    <x v="0"/>
    <n v="2000577"/>
    <s v="Sofortrechnung"/>
    <s v="Yasar.Yigitbilek"/>
    <x v="0"/>
    <s v="30749"/>
    <s v="Lemon Technologies GmbH"/>
    <x v="1"/>
    <s v="2"/>
    <s v="100060692"/>
    <x v="271"/>
    <s v="Google Pixel 9 Pro 256GB"/>
    <n v="1"/>
    <n v="829.95"/>
    <n v="809"/>
    <n v="809"/>
    <n v="-20.95"/>
    <n v="-20.95"/>
    <n v="-2.58"/>
    <s v="V0012"/>
    <x v="1"/>
    <s v="KPUD"/>
    <s v="EXP"/>
    <s v="Geräte"/>
    <x v="1"/>
    <n v="1"/>
    <n v="829.95"/>
    <n v="809"/>
    <n v="809"/>
    <n v="-20.95"/>
    <n v="-20.95"/>
    <n v="-2.5896168108776266E-2"/>
    <n v="1"/>
    <m/>
    <x v="0"/>
    <s v="Nein"/>
    <x v="1"/>
  </r>
  <r>
    <n v="14573064"/>
    <x v="4"/>
    <x v="0"/>
    <n v="2000577"/>
    <s v="Sofortrechnung"/>
    <s v="Yasar.Yigitbilek"/>
    <x v="0"/>
    <s v="30749"/>
    <s v="Lemon Technologies GmbH"/>
    <x v="1"/>
    <s v="3"/>
    <s v="101030382"/>
    <x v="28"/>
    <s v="Samsung S921B S24 5G 256GB"/>
    <n v="3"/>
    <n v="530.07069999999999"/>
    <n v="552"/>
    <n v="1656"/>
    <n v="21.929300000000001"/>
    <n v="65.790000000000006"/>
    <n v="3.97"/>
    <s v="V0012"/>
    <x v="1"/>
    <s v="KPUD"/>
    <s v="EXP"/>
    <s v="Geräte"/>
    <x v="1"/>
    <n v="3"/>
    <n v="530.07069999999999"/>
    <n v="552"/>
    <n v="1656"/>
    <n v="21.929300000000001"/>
    <n v="65.790000000000006"/>
    <n v="3.972826086956522E-2"/>
    <n v="1"/>
    <m/>
    <x v="0"/>
    <s v="Nein"/>
    <x v="0"/>
  </r>
  <r>
    <n v="14573064"/>
    <x v="4"/>
    <x v="0"/>
    <n v="2000577"/>
    <s v="Sofortrechnung"/>
    <s v="Yasar.Yigitbilek"/>
    <x v="0"/>
    <s v="30749"/>
    <s v="Lemon Technologies GmbH"/>
    <x v="1"/>
    <s v="4"/>
    <s v="101030535"/>
    <x v="13"/>
    <s v="Samsung A155F A15 256GB"/>
    <n v="1"/>
    <n v="135"/>
    <n v="145"/>
    <n v="145"/>
    <n v="10"/>
    <n v="10"/>
    <n v="6.89"/>
    <s v="V0012"/>
    <x v="1"/>
    <s v="KPUD"/>
    <s v="EXP"/>
    <s v="Geräte"/>
    <x v="1"/>
    <n v="1"/>
    <n v="135"/>
    <n v="145"/>
    <n v="145"/>
    <n v="10"/>
    <n v="10"/>
    <n v="6.8965517241379309E-2"/>
    <n v="1"/>
    <m/>
    <x v="0"/>
    <s v="Nein"/>
    <x v="0"/>
  </r>
  <r>
    <n v="14573064"/>
    <x v="4"/>
    <x v="0"/>
    <n v="2000577"/>
    <s v="Sofortrechnung"/>
    <s v="Yasar.Yigitbilek"/>
    <x v="0"/>
    <s v="30749"/>
    <s v="Lemon Technologies GmbH"/>
    <x v="0"/>
    <s v="5"/>
    <s v="200030287"/>
    <x v="378"/>
    <s v="Samsung Galaxy SM-R630 Buds3 Pro"/>
    <n v="1"/>
    <n v="130"/>
    <n v="138"/>
    <n v="138"/>
    <n v="8"/>
    <n v="8"/>
    <n v="5.79"/>
    <s v="V0012"/>
    <x v="1"/>
    <s v="KPUD"/>
    <s v="EXP"/>
    <s v="Zubehör"/>
    <x v="1"/>
    <n v="1"/>
    <n v="130"/>
    <n v="138"/>
    <n v="138"/>
    <n v="8"/>
    <n v="8"/>
    <n v="5.7971014492753624E-2"/>
    <n v="1"/>
    <m/>
    <x v="0"/>
    <s v="Nein"/>
    <x v="0"/>
  </r>
  <r>
    <n v="14573064"/>
    <x v="4"/>
    <x v="0"/>
    <n v="2000577"/>
    <s v="Sofortrechnung"/>
    <s v="Yasar.Yigitbilek"/>
    <x v="0"/>
    <s v="30749"/>
    <s v="Lemon Technologies GmbH"/>
    <x v="1"/>
    <s v="6"/>
    <s v="101690262"/>
    <x v="290"/>
    <s v="Xiaomi Redmi Note 13 Pro 8GB/256GB"/>
    <n v="1"/>
    <n v="157"/>
    <n v="165"/>
    <n v="165"/>
    <n v="8"/>
    <n v="8"/>
    <n v="4.84"/>
    <s v="V0012"/>
    <x v="1"/>
    <s v="KPUD"/>
    <s v="EXP"/>
    <s v="Geräte"/>
    <x v="1"/>
    <n v="1"/>
    <n v="157"/>
    <n v="165"/>
    <n v="165"/>
    <n v="8"/>
    <n v="8"/>
    <n v="4.8484848484848485E-2"/>
    <n v="1"/>
    <m/>
    <x v="0"/>
    <s v="Nein"/>
    <x v="0"/>
  </r>
  <r>
    <n v="14573064"/>
    <x v="4"/>
    <x v="0"/>
    <n v="2000577"/>
    <s v="Sofortrechnung"/>
    <s v="Yasar.Yigitbilek"/>
    <x v="0"/>
    <s v="30749"/>
    <s v="Lemon Technologies GmbH"/>
    <x v="1"/>
    <s v="7"/>
    <s v="100060669"/>
    <x v="33"/>
    <s v="Google Pixel 7a 128GB"/>
    <n v="3"/>
    <n v="227.09690000000001"/>
    <n v="235"/>
    <n v="705"/>
    <n v="7.9031000000000002"/>
    <n v="23.71"/>
    <n v="3.36"/>
    <s v="V0012"/>
    <x v="1"/>
    <s v="KPUD"/>
    <s v="EXP"/>
    <s v="Geräte"/>
    <x v="1"/>
    <n v="3"/>
    <n v="227.09690000000001"/>
    <n v="235"/>
    <n v="705"/>
    <n v="7.9031000000000002"/>
    <n v="23.71"/>
    <n v="3.3631205673758865E-2"/>
    <n v="1"/>
    <m/>
    <x v="0"/>
    <s v="Nein"/>
    <x v="0"/>
  </r>
  <r>
    <n v="14572817"/>
    <x v="4"/>
    <x v="0"/>
    <n v="2000578"/>
    <s v="Sofortrechnung"/>
    <s v="eam\bekir.ahmed"/>
    <x v="1"/>
    <s v="20193"/>
    <s v="Michael Telecom AG"/>
    <x v="1"/>
    <s v="1"/>
    <s v="100034570"/>
    <x v="482"/>
    <s v="Samsung A556B A55 5G 256GB"/>
    <n v="10"/>
    <n v="293"/>
    <n v="303"/>
    <n v="3030"/>
    <n v="10"/>
    <n v="100"/>
    <n v="3.3"/>
    <s v="V0012"/>
    <x v="1"/>
    <m/>
    <s v="GRK"/>
    <s v="Geräte"/>
    <x v="1"/>
    <n v="10"/>
    <n v="293"/>
    <n v="303"/>
    <n v="3030"/>
    <n v="10"/>
    <n v="100"/>
    <n v="3.3003300330033E-2"/>
    <n v="1"/>
    <m/>
    <x v="0"/>
    <s v="Nein"/>
    <x v="0"/>
  </r>
  <r>
    <n v="14573060"/>
    <x v="4"/>
    <x v="0"/>
    <n v="2000579"/>
    <s v="Sofortrechnung"/>
    <s v="eam\bekir.ahmed"/>
    <x v="1"/>
    <s v="29414"/>
    <s v="Hirsch und Ille Media Center GmbH"/>
    <x v="1"/>
    <s v="1"/>
    <s v="100303120"/>
    <x v="117"/>
    <s v="Apple iPhone 16 Pro 128GB"/>
    <n v="1"/>
    <n v="911.63229999999999"/>
    <n v="915"/>
    <n v="915"/>
    <n v="3.3677000000000001"/>
    <n v="3.37"/>
    <n v="0.36"/>
    <s v="V0012"/>
    <x v="1"/>
    <s v="KÜB0"/>
    <s v="GRK"/>
    <s v="Geräte"/>
    <x v="1"/>
    <n v="1"/>
    <n v="911.63229999999999"/>
    <n v="915"/>
    <n v="915"/>
    <n v="3.3677000000000001"/>
    <n v="3.37"/>
    <n v="3.6830601092896174E-3"/>
    <n v="1"/>
    <m/>
    <x v="0"/>
    <s v="Nein"/>
    <x v="0"/>
  </r>
  <r>
    <n v="14573060"/>
    <x v="4"/>
    <x v="0"/>
    <n v="2000579"/>
    <s v="Sofortrechnung"/>
    <s v="eam\bekir.ahmed"/>
    <x v="1"/>
    <s v="29414"/>
    <s v="Hirsch und Ille Media Center GmbH"/>
    <x v="1"/>
    <s v="2"/>
    <s v="100303137"/>
    <x v="209"/>
    <s v="Apple iPhone 16 Pro Max 256GB"/>
    <n v="1"/>
    <n v="1101.0044"/>
    <n v="1122"/>
    <n v="1122"/>
    <n v="20.9956"/>
    <n v="21"/>
    <n v="1.87"/>
    <s v="V0012"/>
    <x v="1"/>
    <s v="KÜB0"/>
    <s v="GRK"/>
    <s v="Geräte"/>
    <x v="1"/>
    <n v="1"/>
    <n v="1101.0044"/>
    <n v="1122"/>
    <n v="1122"/>
    <n v="20.9956"/>
    <n v="21"/>
    <n v="1.871657754010695E-2"/>
    <n v="1"/>
    <m/>
    <x v="0"/>
    <s v="Nein"/>
    <x v="0"/>
  </r>
  <r>
    <n v="14573060"/>
    <x v="4"/>
    <x v="0"/>
    <n v="2000579"/>
    <s v="Sofortrechnung"/>
    <s v="eam\bekir.ahmed"/>
    <x v="1"/>
    <s v="29414"/>
    <s v="Hirsch und Ille Media Center GmbH"/>
    <x v="0"/>
    <s v="3"/>
    <s v="201300062"/>
    <x v="336"/>
    <s v="Apple AirPods Pro (2. Generation)"/>
    <n v="2"/>
    <n v="181.29769999999999"/>
    <n v="190"/>
    <n v="380"/>
    <n v="8.7022999999999993"/>
    <n v="17.399999999999999"/>
    <n v="4.58"/>
    <s v="V0012"/>
    <x v="1"/>
    <s v="KÜB0"/>
    <s v="GRK"/>
    <s v="Zubehör"/>
    <x v="1"/>
    <n v="2"/>
    <n v="181.29769999999999"/>
    <n v="190"/>
    <n v="380"/>
    <n v="8.7022999999999993"/>
    <n v="17.399999999999999"/>
    <n v="4.5789473684210526E-2"/>
    <n v="1"/>
    <m/>
    <x v="0"/>
    <s v="Nein"/>
    <x v="0"/>
  </r>
  <r>
    <n v="14573060"/>
    <x v="4"/>
    <x v="0"/>
    <n v="2000579"/>
    <s v="Sofortrechnung"/>
    <s v="eam\bekir.ahmed"/>
    <x v="1"/>
    <s v="29414"/>
    <s v="Hirsch und Ille Media Center GmbH"/>
    <x v="1"/>
    <s v="4"/>
    <s v="100302478"/>
    <x v="79"/>
    <s v="Apple iPhone 13 128GB"/>
    <n v="1"/>
    <n v="417.46170000000001"/>
    <n v="424"/>
    <n v="424"/>
    <n v="6.5382999999999996"/>
    <n v="6.54"/>
    <n v="1.54"/>
    <s v="V0012"/>
    <x v="1"/>
    <s v="KÜB0"/>
    <s v="GRK"/>
    <s v="Geräte"/>
    <x v="1"/>
    <n v="1"/>
    <n v="417.46170000000001"/>
    <n v="424"/>
    <n v="424"/>
    <n v="6.5382999999999996"/>
    <n v="6.54"/>
    <n v="1.5424528301886793E-2"/>
    <n v="1"/>
    <m/>
    <x v="0"/>
    <s v="Nein"/>
    <x v="0"/>
  </r>
  <r>
    <n v="14573060"/>
    <x v="4"/>
    <x v="0"/>
    <n v="2000579"/>
    <s v="Sofortrechnung"/>
    <s v="eam\bekir.ahmed"/>
    <x v="1"/>
    <s v="29414"/>
    <s v="Hirsch und Ille Media Center GmbH"/>
    <x v="0"/>
    <s v="5"/>
    <s v="201300064"/>
    <x v="116"/>
    <s v="Apple AirPods 4 ANC"/>
    <n v="2"/>
    <n v="145.5"/>
    <n v="149"/>
    <n v="298"/>
    <n v="3.5"/>
    <n v="7"/>
    <n v="2.34"/>
    <s v="V0012"/>
    <x v="1"/>
    <s v="KÜB0"/>
    <s v="GRK"/>
    <s v="Zubehör"/>
    <x v="1"/>
    <n v="2"/>
    <n v="145.5"/>
    <n v="149"/>
    <n v="298"/>
    <n v="3.5"/>
    <n v="7"/>
    <n v="2.3489932885906041E-2"/>
    <n v="1"/>
    <m/>
    <x v="0"/>
    <s v="Nein"/>
    <x v="0"/>
  </r>
  <r>
    <n v="14573060"/>
    <x v="4"/>
    <x v="0"/>
    <n v="2000579"/>
    <s v="Sofortrechnung"/>
    <s v="eam\bekir.ahmed"/>
    <x v="1"/>
    <s v="29414"/>
    <s v="Hirsch und Ille Media Center GmbH"/>
    <x v="1"/>
    <s v="6"/>
    <s v="101300111"/>
    <x v="285"/>
    <s v="Apple iPad 10.9&quot; 2022 64GB [WiFi]"/>
    <n v="1"/>
    <n v="295.3005"/>
    <n v="301"/>
    <n v="301"/>
    <n v="5.6994999999999996"/>
    <n v="5.7"/>
    <n v="1.89"/>
    <s v="V0012"/>
    <x v="1"/>
    <s v="KÜB0"/>
    <s v="GRK"/>
    <s v="Geräte"/>
    <x v="1"/>
    <n v="1"/>
    <n v="295.3005"/>
    <n v="301"/>
    <n v="301"/>
    <n v="5.6994999999999996"/>
    <n v="5.7"/>
    <n v="1.8936877076411961E-2"/>
    <n v="1"/>
    <m/>
    <x v="0"/>
    <s v="Nein"/>
    <x v="0"/>
  </r>
  <r>
    <n v="14573060"/>
    <x v="4"/>
    <x v="0"/>
    <n v="2000579"/>
    <s v="Sofortrechnung"/>
    <s v="eam\bekir.ahmed"/>
    <x v="1"/>
    <s v="29414"/>
    <s v="Hirsch und Ille Media Center GmbH"/>
    <x v="0"/>
    <s v="7"/>
    <s v="201760001"/>
    <x v="165"/>
    <s v="AMAZFIT GTR 3 Smartwatch GPS"/>
    <n v="2"/>
    <n v="70.083299999999994"/>
    <n v="76"/>
    <n v="152"/>
    <n v="5.9166999999999996"/>
    <n v="11.83"/>
    <n v="7.78"/>
    <s v="V0012"/>
    <x v="1"/>
    <s v="KÜB0"/>
    <s v="GRK"/>
    <s v="Zubehör"/>
    <x v="1"/>
    <n v="2"/>
    <n v="70.083299999999994"/>
    <n v="76"/>
    <n v="152"/>
    <n v="5.9166999999999996"/>
    <n v="11.83"/>
    <n v="7.7828947368421053E-2"/>
    <n v="1"/>
    <m/>
    <x v="0"/>
    <s v="Nein"/>
    <x v="0"/>
  </r>
  <r>
    <n v="14573060"/>
    <x v="4"/>
    <x v="0"/>
    <n v="2000579"/>
    <s v="Sofortrechnung"/>
    <s v="eam\bekir.ahmed"/>
    <x v="1"/>
    <s v="29414"/>
    <s v="Hirsch und Ille Media Center GmbH"/>
    <x v="1"/>
    <s v="8"/>
    <s v="100303121"/>
    <x v="121"/>
    <s v="Apple iPhone 16 Pro 128GB"/>
    <n v="1"/>
    <n v="912.70759999999996"/>
    <n v="915"/>
    <n v="915"/>
    <n v="2.2924000000000002"/>
    <n v="2.29"/>
    <n v="0.25"/>
    <s v="V0012"/>
    <x v="1"/>
    <s v="KÜB0"/>
    <s v="GRK"/>
    <s v="Geräte"/>
    <x v="1"/>
    <n v="1"/>
    <n v="912.70759999999996"/>
    <n v="915"/>
    <n v="915"/>
    <n v="2.2924000000000002"/>
    <n v="2.29"/>
    <n v="2.5027322404371586E-3"/>
    <n v="1"/>
    <m/>
    <x v="0"/>
    <s v="Nein"/>
    <x v="0"/>
  </r>
  <r>
    <n v="14573060"/>
    <x v="4"/>
    <x v="0"/>
    <n v="2000579"/>
    <s v="Sofortrechnung"/>
    <s v="eam\bekir.ahmed"/>
    <x v="1"/>
    <s v="29414"/>
    <s v="Hirsch und Ille Media Center GmbH"/>
    <x v="1"/>
    <s v="9"/>
    <s v="100690672"/>
    <x v="379"/>
    <s v="Xiaomi 14T Pro 5G 12GB/512GB"/>
    <n v="1"/>
    <n v="485"/>
    <n v="505"/>
    <n v="505"/>
    <n v="20"/>
    <n v="20"/>
    <n v="3.96"/>
    <s v="V0012"/>
    <x v="1"/>
    <s v="KÜB0"/>
    <s v="GRK"/>
    <s v="Geräte"/>
    <x v="1"/>
    <n v="1"/>
    <n v="485"/>
    <n v="505"/>
    <n v="505"/>
    <n v="20"/>
    <n v="20"/>
    <n v="3.9603960396039604E-2"/>
    <n v="1"/>
    <m/>
    <x v="0"/>
    <s v="Nein"/>
    <x v="0"/>
  </r>
  <r>
    <n v="14572912"/>
    <x v="4"/>
    <x v="0"/>
    <n v="2000580"/>
    <s v="Sofortrechnung"/>
    <s v="eam\mustafa.oezer"/>
    <x v="2"/>
    <s v="23371"/>
    <s v="MAXNET GmbH"/>
    <x v="1"/>
    <s v="1"/>
    <s v="101030661"/>
    <x v="146"/>
    <s v="Samsung A165F A16 128GB"/>
    <n v="1"/>
    <n v="116.04640000000001"/>
    <n v="129"/>
    <n v="129"/>
    <n v="12.9536"/>
    <n v="12.95"/>
    <n v="10.039999999999999"/>
    <s v="V0162"/>
    <x v="8"/>
    <s v="NN"/>
    <s v="FHK"/>
    <s v="Geräte"/>
    <x v="2"/>
    <n v="1"/>
    <n v="116.04640000000001"/>
    <n v="129"/>
    <n v="129"/>
    <n v="12.9536"/>
    <n v="12.95"/>
    <n v="0.1003875968992248"/>
    <n v="1"/>
    <m/>
    <x v="0"/>
    <s v="Nein"/>
    <x v="0"/>
  </r>
  <r>
    <n v="14573050"/>
    <x v="4"/>
    <x v="0"/>
    <n v="2000581"/>
    <s v="Sofortrechnung"/>
    <s v="eam\mustafa.oezer"/>
    <x v="2"/>
    <s v="21087"/>
    <s v="Vodafone Premium Store Wertheim"/>
    <x v="1"/>
    <s v="1"/>
    <s v="101300312"/>
    <x v="86"/>
    <s v="Apple iPhone 16 Pro Max 512GB"/>
    <n v="1"/>
    <n v="1207"/>
    <n v="1315"/>
    <n v="1315"/>
    <n v="108"/>
    <n v="108"/>
    <n v="8.2100000000000009"/>
    <s v="V0163"/>
    <x v="11"/>
    <s v="KABB5"/>
    <s v="FHK"/>
    <s v="Geräte"/>
    <x v="2"/>
    <n v="1"/>
    <n v="1207"/>
    <n v="1315"/>
    <n v="1315"/>
    <n v="108"/>
    <n v="108"/>
    <n v="8.2129277566539927E-2"/>
    <n v="1"/>
    <m/>
    <x v="0"/>
    <s v="Nein"/>
    <x v="0"/>
  </r>
  <r>
    <n v="14572911"/>
    <x v="4"/>
    <x v="0"/>
    <n v="2000582"/>
    <s v="Sofortrechnung"/>
    <s v="eam\mustafa.oezer"/>
    <x v="2"/>
    <s v="21208"/>
    <s v="MEGA-COMPANY GMBH"/>
    <x v="1"/>
    <s v="1"/>
    <s v="100303137"/>
    <x v="209"/>
    <s v="Apple iPhone 16 Pro Max 256GB"/>
    <n v="1"/>
    <n v="1101.0044"/>
    <n v="1119"/>
    <n v="1119"/>
    <n v="17.9956"/>
    <n v="18"/>
    <n v="1.6"/>
    <s v="V0162"/>
    <x v="8"/>
    <s v="KABB0"/>
    <s v="FHK"/>
    <s v="Geräte"/>
    <x v="2"/>
    <n v="1"/>
    <n v="1101.0044"/>
    <n v="1119"/>
    <n v="1119"/>
    <n v="17.9956"/>
    <n v="18"/>
    <n v="1.6085790884718499E-2"/>
    <n v="1"/>
    <m/>
    <x v="0"/>
    <s v="Nein"/>
    <x v="0"/>
  </r>
  <r>
    <n v="14572911"/>
    <x v="4"/>
    <x v="0"/>
    <n v="2000582"/>
    <s v="Sofortrechnung"/>
    <s v="eam\mustafa.oezer"/>
    <x v="2"/>
    <s v="21208"/>
    <s v="MEGA-COMPANY GMBH"/>
    <x v="1"/>
    <s v="2"/>
    <s v="100303119"/>
    <x v="118"/>
    <s v="Apple iPhone 16 Pro 128GB"/>
    <n v="1"/>
    <n v="897.56460000000004"/>
    <n v="929"/>
    <n v="929"/>
    <n v="31.435400000000001"/>
    <n v="31.44"/>
    <n v="3.38"/>
    <s v="V0162"/>
    <x v="8"/>
    <s v="KABB0"/>
    <s v="FHK"/>
    <s v="Geräte"/>
    <x v="2"/>
    <n v="1"/>
    <n v="897.56460000000004"/>
    <n v="929"/>
    <n v="929"/>
    <n v="31.435400000000001"/>
    <n v="31.44"/>
    <n v="3.3842841765339075E-2"/>
    <n v="1"/>
    <m/>
    <x v="0"/>
    <s v="Nein"/>
    <x v="0"/>
  </r>
  <r>
    <n v="14572911"/>
    <x v="4"/>
    <x v="0"/>
    <n v="2000582"/>
    <s v="Sofortrechnung"/>
    <s v="eam\mustafa.oezer"/>
    <x v="2"/>
    <s v="21208"/>
    <s v="MEGA-COMPANY GMBH"/>
    <x v="1"/>
    <s v="3"/>
    <s v="100303122"/>
    <x v="376"/>
    <s v="Apple iPhone 16 Pro 128GB"/>
    <n v="1"/>
    <n v="894"/>
    <n v="929"/>
    <n v="929"/>
    <n v="35"/>
    <n v="35"/>
    <n v="3.76"/>
    <s v="V0162"/>
    <x v="8"/>
    <s v="KABB0"/>
    <s v="FHK"/>
    <s v="Geräte"/>
    <x v="2"/>
    <n v="1"/>
    <n v="894"/>
    <n v="929"/>
    <n v="929"/>
    <n v="35"/>
    <n v="35"/>
    <n v="3.7674919268030141E-2"/>
    <n v="1"/>
    <m/>
    <x v="0"/>
    <s v="Nein"/>
    <x v="0"/>
  </r>
  <r>
    <n v="14573043"/>
    <x v="4"/>
    <x v="0"/>
    <n v="2000583"/>
    <s v="Sofortrechnung"/>
    <s v="eam\mustafa.oezer"/>
    <x v="1"/>
    <s v="24354"/>
    <s v="Prämie Direkt GmbH"/>
    <x v="1"/>
    <s v="1"/>
    <s v="101300089"/>
    <x v="411"/>
    <s v="Apple iPad 10.2&quot; 2021 64GB [WiFi]"/>
    <n v="1"/>
    <n v="261.30360000000002"/>
    <n v="269"/>
    <n v="269"/>
    <n v="7.6963999999999997"/>
    <n v="7.7"/>
    <n v="2.86"/>
    <s v="V0042"/>
    <x v="5"/>
    <m/>
    <s v="GRK"/>
    <s v="Geräte"/>
    <x v="5"/>
    <n v="1"/>
    <n v="261.30360000000002"/>
    <n v="269"/>
    <n v="269"/>
    <n v="7.6963999999999997"/>
    <n v="7.7"/>
    <n v="2.862453531598513E-2"/>
    <n v="1"/>
    <m/>
    <x v="0"/>
    <s v="Nein"/>
    <x v="0"/>
  </r>
  <r>
    <n v="14573043"/>
    <x v="4"/>
    <x v="0"/>
    <n v="2000583"/>
    <s v="Sofortrechnung"/>
    <s v="eam\mustafa.oezer"/>
    <x v="1"/>
    <s v="24354"/>
    <s v="Prämie Direkt GmbH"/>
    <x v="1"/>
    <s v="2"/>
    <s v="100034474"/>
    <x v="284"/>
    <s v="Samsung S921B S24 5G 128GB"/>
    <n v="1"/>
    <n v="487.01440000000002"/>
    <n v="509"/>
    <n v="509"/>
    <n v="21.985600000000002"/>
    <n v="21.99"/>
    <n v="4.3099999999999996"/>
    <s v="V0042"/>
    <x v="5"/>
    <m/>
    <s v="GRK"/>
    <s v="Geräte"/>
    <x v="5"/>
    <n v="1"/>
    <n v="487.01440000000002"/>
    <n v="509"/>
    <n v="509"/>
    <n v="21.985600000000002"/>
    <n v="21.99"/>
    <n v="4.3202357563850685E-2"/>
    <n v="1"/>
    <m/>
    <x v="0"/>
    <s v="Nein"/>
    <x v="0"/>
  </r>
  <r>
    <n v="14573043"/>
    <x v="4"/>
    <x v="0"/>
    <n v="2000583"/>
    <s v="Sofortrechnung"/>
    <s v="eam\mustafa.oezer"/>
    <x v="1"/>
    <s v="24354"/>
    <s v="Prämie Direkt GmbH"/>
    <x v="1"/>
    <s v="3"/>
    <s v="101030455"/>
    <x v="234"/>
    <s v="Samsung A356B A35 5G 128GB"/>
    <n v="1"/>
    <n v="190.3897"/>
    <n v="209"/>
    <n v="209"/>
    <n v="18.610299999999999"/>
    <n v="18.61"/>
    <n v="8.9"/>
    <s v="V0042"/>
    <x v="5"/>
    <m/>
    <s v="GRK"/>
    <s v="Geräte"/>
    <x v="5"/>
    <n v="1"/>
    <n v="190.3897"/>
    <n v="209"/>
    <n v="209"/>
    <n v="18.610299999999999"/>
    <n v="18.61"/>
    <n v="8.9043062200956938E-2"/>
    <n v="1"/>
    <m/>
    <x v="0"/>
    <s v="Nein"/>
    <x v="0"/>
  </r>
  <r>
    <n v="14573043"/>
    <x v="4"/>
    <x v="0"/>
    <n v="2000583"/>
    <s v="Sofortrechnung"/>
    <s v="eam\mustafa.oezer"/>
    <x v="1"/>
    <s v="24354"/>
    <s v="Prämie Direkt GmbH"/>
    <x v="1"/>
    <s v="4"/>
    <s v="100034565"/>
    <x v="18"/>
    <s v="Samsung A556B A55 5G 128GB"/>
    <n v="1"/>
    <n v="258.51519999999999"/>
    <n v="269"/>
    <n v="269"/>
    <n v="10.4848"/>
    <n v="10.48"/>
    <n v="3.89"/>
    <s v="V0042"/>
    <x v="5"/>
    <m/>
    <s v="GRK"/>
    <s v="Geräte"/>
    <x v="5"/>
    <n v="1"/>
    <n v="258.51519999999999"/>
    <n v="269"/>
    <n v="269"/>
    <n v="10.4848"/>
    <n v="10.48"/>
    <n v="3.895910780669145E-2"/>
    <n v="1"/>
    <m/>
    <x v="0"/>
    <s v="Nein"/>
    <x v="0"/>
  </r>
  <r>
    <n v="14573043"/>
    <x v="4"/>
    <x v="0"/>
    <n v="2000583"/>
    <s v="Sofortrechnung"/>
    <s v="eam\mustafa.oezer"/>
    <x v="1"/>
    <s v="24354"/>
    <s v="Prämie Direkt GmbH"/>
    <x v="1"/>
    <s v="5"/>
    <s v="101030232"/>
    <x v="485"/>
    <s v="Samsung A546B A54 5G 128GB"/>
    <n v="1"/>
    <n v="220"/>
    <n v="244"/>
    <n v="244"/>
    <n v="24"/>
    <n v="24"/>
    <n v="9.83"/>
    <s v="V0042"/>
    <x v="5"/>
    <m/>
    <s v="GRK"/>
    <s v="Geräte"/>
    <x v="5"/>
    <n v="1"/>
    <n v="220"/>
    <n v="244"/>
    <n v="244"/>
    <n v="24"/>
    <n v="24"/>
    <n v="9.8360655737704916E-2"/>
    <n v="1"/>
    <m/>
    <x v="0"/>
    <s v="Nein"/>
    <x v="0"/>
  </r>
  <r>
    <n v="14573057"/>
    <x v="4"/>
    <x v="0"/>
    <n v="2000584"/>
    <s v="Sofortrechnung"/>
    <s v="eam\mustafa.oezer"/>
    <x v="3"/>
    <s v="40009"/>
    <s v="Hasan Yilmaz"/>
    <x v="0"/>
    <s v="1"/>
    <s v="201230001"/>
    <x v="208"/>
    <s v="Sony Playstation 5 Slim Disc Edition"/>
    <n v="1"/>
    <n v="405.41669999999999"/>
    <n v="579"/>
    <n v="579"/>
    <n v="173.58330000000001"/>
    <n v="81.13"/>
    <n v="29.97"/>
    <s v="V0159"/>
    <x v="12"/>
    <s v="O-COFI"/>
    <s v="FHK"/>
    <s v="Zubehör"/>
    <x v="2"/>
    <n v="1"/>
    <n v="405.41669999999999"/>
    <n v="579"/>
    <n v="579"/>
    <n v="173.58330000000001"/>
    <n v="81.13"/>
    <n v="0.1401208981001727"/>
    <n v="1"/>
    <m/>
    <x v="0"/>
    <s v="Nein"/>
    <x v="0"/>
  </r>
  <r>
    <n v="14572099"/>
    <x v="4"/>
    <x v="0"/>
    <n v="2000585"/>
    <s v="Sofortrechnung"/>
    <s v="EAM\Erdal.Bircan"/>
    <x v="0"/>
    <s v="30359"/>
    <s v="Megatrade Comp. Kft"/>
    <x v="1"/>
    <s v="1"/>
    <s v="100303125"/>
    <x v="277"/>
    <s v="Apple iPhone 16 Pro 256GB"/>
    <n v="1"/>
    <n v="994"/>
    <n v="1015"/>
    <n v="1015"/>
    <n v="21"/>
    <n v="21"/>
    <n v="2.06"/>
    <s v="V0164"/>
    <x v="4"/>
    <s v="KPUD"/>
    <s v="EXP"/>
    <s v="Geräte"/>
    <x v="4"/>
    <n v="1"/>
    <n v="994"/>
    <n v="1015"/>
    <n v="1015"/>
    <n v="21"/>
    <n v="21"/>
    <n v="2.0689655172413793E-2"/>
    <n v="1"/>
    <m/>
    <x v="0"/>
    <s v="Nein"/>
    <x v="0"/>
  </r>
  <r>
    <n v="14572099"/>
    <x v="4"/>
    <x v="0"/>
    <n v="2000585"/>
    <s v="Sofortrechnung"/>
    <s v="EAM\Erdal.Bircan"/>
    <x v="0"/>
    <s v="30359"/>
    <s v="Megatrade Comp. Kft"/>
    <x v="1"/>
    <s v="2"/>
    <s v="100303124"/>
    <x v="76"/>
    <s v="Apple iPhone 16 Pro 256GB"/>
    <n v="1"/>
    <n v="996.08569999999997"/>
    <n v="1019"/>
    <n v="1019"/>
    <n v="22.914300000000001"/>
    <n v="22.91"/>
    <n v="2.2400000000000002"/>
    <s v="V0164"/>
    <x v="4"/>
    <s v="KPUD"/>
    <s v="EXP"/>
    <s v="Geräte"/>
    <x v="4"/>
    <n v="1"/>
    <n v="996.08569999999997"/>
    <n v="1019"/>
    <n v="1019"/>
    <n v="22.914300000000001"/>
    <n v="22.91"/>
    <n v="2.2482826300294405E-2"/>
    <n v="1"/>
    <m/>
    <x v="0"/>
    <s v="Nein"/>
    <x v="0"/>
  </r>
  <r>
    <n v="14572099"/>
    <x v="4"/>
    <x v="0"/>
    <n v="2000585"/>
    <s v="Sofortrechnung"/>
    <s v="EAM\Erdal.Bircan"/>
    <x v="0"/>
    <s v="30359"/>
    <s v="Megatrade Comp. Kft"/>
    <x v="1"/>
    <s v="3"/>
    <s v="100303126"/>
    <x v="333"/>
    <s v="Apple iPhone 16 Pro 256GB"/>
    <n v="6"/>
    <n v="994"/>
    <n v="1015"/>
    <n v="6090"/>
    <n v="21"/>
    <n v="126"/>
    <n v="2.06"/>
    <s v="V0164"/>
    <x v="4"/>
    <s v="KPUD"/>
    <s v="EXP"/>
    <s v="Geräte"/>
    <x v="4"/>
    <n v="6"/>
    <n v="994"/>
    <n v="1015"/>
    <n v="6090"/>
    <n v="21"/>
    <n v="126"/>
    <n v="2.0689655172413793E-2"/>
    <n v="1"/>
    <m/>
    <x v="0"/>
    <s v="Nein"/>
    <x v="0"/>
  </r>
  <r>
    <n v="14572099"/>
    <x v="4"/>
    <x v="0"/>
    <n v="2000585"/>
    <s v="Sofortrechnung"/>
    <s v="EAM\Erdal.Bircan"/>
    <x v="0"/>
    <s v="30359"/>
    <s v="Megatrade Comp. Kft"/>
    <x v="0"/>
    <s v="4"/>
    <s v="201030051"/>
    <x v="77"/>
    <s v="Samsung Watch7 Ultra SM-L705 47mm LTE"/>
    <n v="1"/>
    <n v="333.74"/>
    <n v="337"/>
    <n v="337"/>
    <n v="3.26"/>
    <n v="3.26"/>
    <n v="0.96"/>
    <s v="V0164"/>
    <x v="4"/>
    <s v="KPUD"/>
    <s v="EXP"/>
    <s v="Zubehör"/>
    <x v="4"/>
    <n v="1"/>
    <n v="333.74"/>
    <n v="337"/>
    <n v="337"/>
    <n v="3.26"/>
    <n v="3.26"/>
    <n v="9.6735905044510375E-3"/>
    <n v="1"/>
    <m/>
    <x v="0"/>
    <s v="Nein"/>
    <x v="0"/>
  </r>
  <r>
    <n v="14572099"/>
    <x v="4"/>
    <x v="0"/>
    <n v="2000585"/>
    <s v="Sofortrechnung"/>
    <s v="EAM\Erdal.Bircan"/>
    <x v="0"/>
    <s v="30359"/>
    <s v="Megatrade Comp. Kft"/>
    <x v="1"/>
    <s v="5"/>
    <s v="101030398"/>
    <x v="274"/>
    <s v="Samsung S928B S24 Ultra 5G 512GB"/>
    <n v="1"/>
    <n v="863.52620000000002"/>
    <n v="849"/>
    <n v="849"/>
    <n v="-14.526199999999999"/>
    <n v="-14.53"/>
    <n v="-1.71"/>
    <s v="V0164"/>
    <x v="4"/>
    <s v="KPUD"/>
    <s v="EXP"/>
    <s v="Geräte"/>
    <x v="4"/>
    <n v="1"/>
    <n v="863.52620000000002"/>
    <n v="849"/>
    <n v="849"/>
    <n v="-14.526199999999999"/>
    <n v="-14.53"/>
    <n v="-1.7114252061248527E-2"/>
    <n v="1"/>
    <m/>
    <x v="0"/>
    <s v="Nein"/>
    <x v="1"/>
  </r>
  <r>
    <n v="14572099"/>
    <x v="4"/>
    <x v="0"/>
    <n v="2000585"/>
    <s v="Sofortrechnung"/>
    <s v="EAM\Erdal.Bircan"/>
    <x v="0"/>
    <s v="30359"/>
    <s v="Megatrade Comp. Kft"/>
    <x v="1"/>
    <s v="6"/>
    <s v="101310031"/>
    <x v="381"/>
    <s v="Honor 200 Pro 512GB"/>
    <n v="1"/>
    <n v="362"/>
    <n v="372"/>
    <n v="372"/>
    <n v="10"/>
    <n v="10"/>
    <n v="2.68"/>
    <s v="V0164"/>
    <x v="4"/>
    <s v="KPUD"/>
    <s v="EXP"/>
    <s v="Geräte"/>
    <x v="4"/>
    <n v="1"/>
    <n v="362"/>
    <n v="372"/>
    <n v="372"/>
    <n v="10"/>
    <n v="10"/>
    <n v="2.6881720430107527E-2"/>
    <n v="1"/>
    <m/>
    <x v="0"/>
    <s v="Nein"/>
    <x v="0"/>
  </r>
  <r>
    <n v="14572099"/>
    <x v="4"/>
    <x v="0"/>
    <n v="2000585"/>
    <s v="Sofortrechnung"/>
    <s v="EAM\Erdal.Bircan"/>
    <x v="0"/>
    <s v="30359"/>
    <s v="Megatrade Comp. Kft"/>
    <x v="1"/>
    <s v="7"/>
    <s v="100303119"/>
    <x v="118"/>
    <s v="Apple iPhone 16 Pro 128GB"/>
    <n v="1"/>
    <n v="897.56460000000004"/>
    <n v="915"/>
    <n v="915"/>
    <n v="17.435400000000001"/>
    <n v="17.440000000000001"/>
    <n v="1.9"/>
    <s v="V0164"/>
    <x v="4"/>
    <s v="KPUD"/>
    <s v="EXP"/>
    <s v="Geräte"/>
    <x v="4"/>
    <n v="1"/>
    <n v="897.56460000000004"/>
    <n v="915"/>
    <n v="915"/>
    <n v="17.435400000000001"/>
    <n v="17.440000000000001"/>
    <n v="1.9060109289617488E-2"/>
    <n v="1"/>
    <m/>
    <x v="0"/>
    <s v="Nein"/>
    <x v="0"/>
  </r>
  <r>
    <n v="14572099"/>
    <x v="4"/>
    <x v="0"/>
    <n v="2000585"/>
    <s v="Sofortrechnung"/>
    <s v="EAM\Erdal.Bircan"/>
    <x v="0"/>
    <s v="30359"/>
    <s v="Megatrade Comp. Kft"/>
    <x v="1"/>
    <s v="8"/>
    <s v="100303119"/>
    <x v="118"/>
    <s v="Apple iPhone 16 Pro 128GB"/>
    <n v="1"/>
    <n v="897.56460000000004"/>
    <n v="915"/>
    <n v="915"/>
    <n v="17.435400000000001"/>
    <n v="17.440000000000001"/>
    <n v="1.9"/>
    <s v="V0164"/>
    <x v="4"/>
    <s v="KPUD"/>
    <s v="EXP"/>
    <s v="Geräte"/>
    <x v="4"/>
    <n v="1"/>
    <n v="897.56460000000004"/>
    <n v="915"/>
    <n v="915"/>
    <n v="17.435400000000001"/>
    <n v="17.440000000000001"/>
    <n v="1.9060109289617488E-2"/>
    <n v="1"/>
    <m/>
    <x v="0"/>
    <s v="Nein"/>
    <x v="0"/>
  </r>
  <r>
    <n v="14572099"/>
    <x v="4"/>
    <x v="0"/>
    <n v="2000585"/>
    <s v="Sofortrechnung"/>
    <s v="EAM\Erdal.Bircan"/>
    <x v="0"/>
    <s v="30359"/>
    <s v="Megatrade Comp. Kft"/>
    <x v="1"/>
    <s v="9"/>
    <s v="100060692"/>
    <x v="271"/>
    <s v="Google Pixel 9 Pro 256GB"/>
    <n v="1"/>
    <n v="829.95"/>
    <n v="827"/>
    <n v="827"/>
    <n v="-2.95"/>
    <n v="-2.95"/>
    <n v="-0.35"/>
    <s v="V0164"/>
    <x v="4"/>
    <s v="KPUD"/>
    <s v="EXP"/>
    <s v="Geräte"/>
    <x v="4"/>
    <n v="1"/>
    <n v="829.95"/>
    <n v="827"/>
    <n v="827"/>
    <n v="-2.95"/>
    <n v="-2.95"/>
    <n v="-3.5671100362756956E-3"/>
    <n v="1"/>
    <m/>
    <x v="0"/>
    <s v="Nein"/>
    <x v="1"/>
  </r>
  <r>
    <n v="14572099"/>
    <x v="4"/>
    <x v="0"/>
    <n v="2000585"/>
    <s v="Sofortrechnung"/>
    <s v="EAM\Erdal.Bircan"/>
    <x v="0"/>
    <s v="30359"/>
    <s v="Megatrade Comp. Kft"/>
    <x v="1"/>
    <s v="10"/>
    <s v="100302478"/>
    <x v="79"/>
    <s v="Apple iPhone 13 128GB"/>
    <n v="1"/>
    <n v="417.46170000000001"/>
    <n v="422"/>
    <n v="422"/>
    <n v="4.5382999999999996"/>
    <n v="4.54"/>
    <n v="1.07"/>
    <s v="V0164"/>
    <x v="4"/>
    <s v="KPUD"/>
    <s v="EXP"/>
    <s v="Geräte"/>
    <x v="4"/>
    <n v="1"/>
    <n v="417.46170000000001"/>
    <n v="422"/>
    <n v="422"/>
    <n v="4.5382999999999996"/>
    <n v="4.54"/>
    <n v="1.075829383886256E-2"/>
    <n v="1"/>
    <m/>
    <x v="0"/>
    <s v="Nein"/>
    <x v="0"/>
  </r>
  <r>
    <n v="14572099"/>
    <x v="4"/>
    <x v="0"/>
    <n v="2000585"/>
    <s v="Sofortrechnung"/>
    <s v="EAM\Erdal.Bircan"/>
    <x v="0"/>
    <s v="30359"/>
    <s v="Megatrade Comp. Kft"/>
    <x v="1"/>
    <s v="11"/>
    <s v="100302478"/>
    <x v="79"/>
    <s v="Apple iPhone 13 128GB"/>
    <n v="1"/>
    <n v="417.46170000000001"/>
    <n v="422"/>
    <n v="422"/>
    <n v="4.5382999999999996"/>
    <n v="4.54"/>
    <n v="1.07"/>
    <s v="V0164"/>
    <x v="4"/>
    <s v="KPUD"/>
    <s v="EXP"/>
    <s v="Geräte"/>
    <x v="4"/>
    <n v="1"/>
    <n v="417.46170000000001"/>
    <n v="422"/>
    <n v="422"/>
    <n v="4.5382999999999996"/>
    <n v="4.54"/>
    <n v="1.075829383886256E-2"/>
    <n v="1"/>
    <m/>
    <x v="0"/>
    <s v="Nein"/>
    <x v="0"/>
  </r>
  <r>
    <n v="14572099"/>
    <x v="4"/>
    <x v="0"/>
    <n v="2000585"/>
    <s v="Sofortrechnung"/>
    <s v="EAM\Erdal.Bircan"/>
    <x v="0"/>
    <s v="30359"/>
    <s v="Megatrade Comp. Kft"/>
    <x v="1"/>
    <s v="12"/>
    <s v="100302478"/>
    <x v="79"/>
    <s v="Apple iPhone 13 128GB"/>
    <n v="1"/>
    <n v="417.46170000000001"/>
    <n v="422"/>
    <n v="422"/>
    <n v="4.5382999999999996"/>
    <n v="4.54"/>
    <n v="1.07"/>
    <s v="V0164"/>
    <x v="4"/>
    <s v="KPUD"/>
    <s v="EXP"/>
    <s v="Geräte"/>
    <x v="4"/>
    <n v="1"/>
    <n v="417.46170000000001"/>
    <n v="422"/>
    <n v="422"/>
    <n v="4.5382999999999996"/>
    <n v="4.54"/>
    <n v="1.075829383886256E-2"/>
    <n v="1"/>
    <m/>
    <x v="0"/>
    <s v="Nein"/>
    <x v="0"/>
  </r>
  <r>
    <n v="14572099"/>
    <x v="4"/>
    <x v="0"/>
    <n v="2000585"/>
    <s v="Sofortrechnung"/>
    <s v="EAM\Erdal.Bircan"/>
    <x v="0"/>
    <s v="30359"/>
    <s v="Megatrade Comp. Kft"/>
    <x v="1"/>
    <s v="13"/>
    <s v="100302952"/>
    <x v="20"/>
    <s v="Apple iPhone 15 128GB"/>
    <n v="3"/>
    <n v="605"/>
    <n v="622"/>
    <n v="1866"/>
    <n v="17"/>
    <n v="51"/>
    <n v="2.73"/>
    <s v="V0164"/>
    <x v="4"/>
    <s v="KPUD"/>
    <s v="EXP"/>
    <s v="Geräte"/>
    <x v="4"/>
    <n v="3"/>
    <n v="605"/>
    <n v="622"/>
    <n v="1866"/>
    <n v="17"/>
    <n v="51"/>
    <n v="2.7331189710610933E-2"/>
    <n v="1"/>
    <m/>
    <x v="0"/>
    <s v="Nein"/>
    <x v="0"/>
  </r>
  <r>
    <n v="14572099"/>
    <x v="4"/>
    <x v="0"/>
    <n v="2000585"/>
    <s v="Sofortrechnung"/>
    <s v="EAM\Erdal.Bircan"/>
    <x v="0"/>
    <s v="30359"/>
    <s v="Megatrade Comp. Kft"/>
    <x v="1"/>
    <s v="14"/>
    <s v="100302952"/>
    <x v="20"/>
    <s v="Apple iPhone 15 128GB"/>
    <n v="1"/>
    <n v="605"/>
    <n v="619"/>
    <n v="619"/>
    <n v="14"/>
    <n v="14"/>
    <n v="2.2599999999999998"/>
    <s v="V0164"/>
    <x v="4"/>
    <s v="KPUD"/>
    <s v="EXP"/>
    <s v="Geräte"/>
    <x v="4"/>
    <n v="1"/>
    <n v="605"/>
    <n v="619"/>
    <n v="619"/>
    <n v="14"/>
    <n v="14"/>
    <n v="2.2617124394184167E-2"/>
    <n v="1"/>
    <m/>
    <x v="0"/>
    <s v="Nein"/>
    <x v="0"/>
  </r>
  <r>
    <n v="14572099"/>
    <x v="4"/>
    <x v="0"/>
    <n v="2000585"/>
    <s v="Sofortrechnung"/>
    <s v="EAM\Erdal.Bircan"/>
    <x v="0"/>
    <s v="30359"/>
    <s v="Megatrade Comp. Kft"/>
    <x v="1"/>
    <s v="15"/>
    <s v="100302952"/>
    <x v="20"/>
    <s v="Apple iPhone 15 128GB"/>
    <n v="1"/>
    <n v="605"/>
    <n v="619"/>
    <n v="619"/>
    <n v="14"/>
    <n v="14"/>
    <n v="2.2599999999999998"/>
    <s v="V0164"/>
    <x v="4"/>
    <s v="KPUD"/>
    <s v="EXP"/>
    <s v="Geräte"/>
    <x v="4"/>
    <n v="1"/>
    <n v="605"/>
    <n v="619"/>
    <n v="619"/>
    <n v="14"/>
    <n v="14"/>
    <n v="2.2617124394184167E-2"/>
    <n v="1"/>
    <m/>
    <x v="0"/>
    <s v="Nein"/>
    <x v="0"/>
  </r>
  <r>
    <n v="14572099"/>
    <x v="4"/>
    <x v="0"/>
    <n v="2000585"/>
    <s v="Sofortrechnung"/>
    <s v="EAM\Erdal.Bircan"/>
    <x v="0"/>
    <s v="30359"/>
    <s v="Megatrade Comp. Kft"/>
    <x v="1"/>
    <s v="16"/>
    <s v="100303128"/>
    <x v="225"/>
    <s v="Apple iPhone 16 Pro 512GB"/>
    <n v="1"/>
    <n v="1218"/>
    <n v="1219"/>
    <n v="1219"/>
    <n v="1"/>
    <n v="1"/>
    <n v="0.08"/>
    <s v="V0164"/>
    <x v="4"/>
    <s v="KPUD"/>
    <s v="EXP"/>
    <s v="Geräte"/>
    <x v="4"/>
    <n v="1"/>
    <n v="1218"/>
    <n v="1219"/>
    <n v="1219"/>
    <n v="1"/>
    <n v="1"/>
    <n v="8.2034454470877774E-4"/>
    <n v="1"/>
    <m/>
    <x v="0"/>
    <s v="Nein"/>
    <x v="0"/>
  </r>
  <r>
    <n v="14572099"/>
    <x v="4"/>
    <x v="0"/>
    <n v="2000585"/>
    <s v="Sofortrechnung"/>
    <s v="EAM\Erdal.Bircan"/>
    <x v="0"/>
    <s v="30359"/>
    <s v="Megatrade Comp. Kft"/>
    <x v="1"/>
    <s v="17"/>
    <s v="101030485"/>
    <x v="39"/>
    <s v="Samsung A556B A55 5G 128GB"/>
    <n v="1"/>
    <n v="254.48859999999999"/>
    <n v="263"/>
    <n v="263"/>
    <n v="8.5114000000000001"/>
    <n v="8.51"/>
    <n v="3.23"/>
    <s v="V0164"/>
    <x v="4"/>
    <s v="KPUD"/>
    <s v="EXP"/>
    <s v="Geräte"/>
    <x v="4"/>
    <n v="1"/>
    <n v="254.48859999999999"/>
    <n v="263"/>
    <n v="263"/>
    <n v="8.5114000000000001"/>
    <n v="8.51"/>
    <n v="3.23574144486692E-2"/>
    <n v="1"/>
    <m/>
    <x v="0"/>
    <s v="Nein"/>
    <x v="0"/>
  </r>
  <r>
    <n v="14572099"/>
    <x v="4"/>
    <x v="0"/>
    <n v="2000585"/>
    <s v="Sofortrechnung"/>
    <s v="EAM\Erdal.Bircan"/>
    <x v="0"/>
    <s v="30359"/>
    <s v="Megatrade Comp. Kft"/>
    <x v="0"/>
    <s v="18"/>
    <s v="201300064"/>
    <x v="116"/>
    <s v="Apple AirPods 4 ANC"/>
    <n v="1"/>
    <n v="145.5"/>
    <n v="149"/>
    <n v="149"/>
    <n v="3.5"/>
    <n v="3.5"/>
    <n v="2.34"/>
    <s v="V0164"/>
    <x v="4"/>
    <s v="KPUD"/>
    <s v="EXP"/>
    <s v="Zubehör"/>
    <x v="4"/>
    <n v="1"/>
    <n v="145.5"/>
    <n v="149"/>
    <n v="149"/>
    <n v="3.5"/>
    <n v="3.5"/>
    <n v="2.3489932885906041E-2"/>
    <n v="1"/>
    <m/>
    <x v="0"/>
    <s v="Nein"/>
    <x v="0"/>
  </r>
  <r>
    <n v="14572099"/>
    <x v="4"/>
    <x v="0"/>
    <n v="2000585"/>
    <s v="Sofortrechnung"/>
    <s v="EAM\Erdal.Bircan"/>
    <x v="0"/>
    <s v="30359"/>
    <s v="Megatrade Comp. Kft"/>
    <x v="0"/>
    <s v="19"/>
    <s v="201300064"/>
    <x v="116"/>
    <s v="Apple AirPods 4 ANC"/>
    <n v="1"/>
    <n v="145.5"/>
    <n v="150"/>
    <n v="150"/>
    <n v="4.5"/>
    <n v="4.5"/>
    <n v="3"/>
    <s v="V0164"/>
    <x v="4"/>
    <s v="KPUD"/>
    <s v="EXP"/>
    <s v="Zubehör"/>
    <x v="4"/>
    <n v="1"/>
    <n v="145.5"/>
    <n v="150"/>
    <n v="150"/>
    <n v="4.5"/>
    <n v="4.5"/>
    <n v="0.03"/>
    <n v="1"/>
    <m/>
    <x v="0"/>
    <s v="Nein"/>
    <x v="0"/>
  </r>
  <r>
    <n v="14572099"/>
    <x v="4"/>
    <x v="0"/>
    <n v="2000585"/>
    <s v="Sofortrechnung"/>
    <s v="EAM\Erdal.Bircan"/>
    <x v="0"/>
    <s v="30359"/>
    <s v="Megatrade Comp. Kft"/>
    <x v="0"/>
    <s v="20"/>
    <s v="200300501"/>
    <x v="98"/>
    <s v="Apple AirPods Max (2. Gen)"/>
    <n v="1"/>
    <n v="418.84620000000001"/>
    <n v="435"/>
    <n v="435"/>
    <n v="16.1538"/>
    <n v="16.149999999999999"/>
    <n v="3.71"/>
    <s v="V0164"/>
    <x v="4"/>
    <s v="KPUD"/>
    <s v="EXP"/>
    <s v="Zubehör"/>
    <x v="4"/>
    <n v="1"/>
    <n v="418.84620000000001"/>
    <n v="435"/>
    <n v="435"/>
    <n v="16.1538"/>
    <n v="16.149999999999999"/>
    <n v="3.7126436781609193E-2"/>
    <n v="1"/>
    <m/>
    <x v="0"/>
    <s v="Nein"/>
    <x v="0"/>
  </r>
  <r>
    <n v="14572099"/>
    <x v="4"/>
    <x v="0"/>
    <n v="2000585"/>
    <s v="Sofortrechnung"/>
    <s v="EAM\Erdal.Bircan"/>
    <x v="0"/>
    <s v="30359"/>
    <s v="Megatrade Comp. Kft"/>
    <x v="1"/>
    <s v="21"/>
    <s v="101300308"/>
    <x v="80"/>
    <s v="Apple iPhone 16 Pro Max 256GB"/>
    <n v="1"/>
    <n v="1065.5192"/>
    <n v="1099"/>
    <n v="1099"/>
    <n v="33.480800000000002"/>
    <n v="33.479999999999997"/>
    <n v="3.04"/>
    <s v="V0164"/>
    <x v="4"/>
    <s v="KPUD"/>
    <s v="EXP"/>
    <s v="Geräte"/>
    <x v="4"/>
    <n v="1"/>
    <n v="1065.5192"/>
    <n v="1099"/>
    <n v="1099"/>
    <n v="33.480800000000002"/>
    <n v="33.479999999999997"/>
    <n v="3.0464058234758867E-2"/>
    <n v="1"/>
    <m/>
    <x v="0"/>
    <s v="Nein"/>
    <x v="0"/>
  </r>
  <r>
    <n v="14572099"/>
    <x v="4"/>
    <x v="0"/>
    <n v="2000585"/>
    <s v="Sofortrechnung"/>
    <s v="EAM\Erdal.Bircan"/>
    <x v="0"/>
    <s v="30359"/>
    <s v="Megatrade Comp. Kft"/>
    <x v="1"/>
    <s v="22"/>
    <s v="101300308"/>
    <x v="80"/>
    <s v="Apple iPhone 16 Pro Max 256GB"/>
    <n v="2"/>
    <n v="1065.5192"/>
    <n v="1099"/>
    <n v="2198"/>
    <n v="33.480800000000002"/>
    <n v="66.959999999999994"/>
    <n v="3.04"/>
    <s v="V0164"/>
    <x v="4"/>
    <s v="KPUD"/>
    <s v="EXP"/>
    <s v="Geräte"/>
    <x v="4"/>
    <n v="2"/>
    <n v="1065.5192"/>
    <n v="1099"/>
    <n v="2198"/>
    <n v="33.480800000000002"/>
    <n v="66.959999999999994"/>
    <n v="3.0464058234758867E-2"/>
    <n v="1"/>
    <m/>
    <x v="0"/>
    <s v="Nein"/>
    <x v="0"/>
  </r>
  <r>
    <n v="14572099"/>
    <x v="4"/>
    <x v="0"/>
    <n v="2000585"/>
    <s v="Sofortrechnung"/>
    <s v="EAM\Erdal.Bircan"/>
    <x v="0"/>
    <s v="30359"/>
    <s v="Megatrade Comp. Kft"/>
    <x v="1"/>
    <s v="23"/>
    <s v="100302778"/>
    <x v="166"/>
    <s v="Apple iPhone 14 Plus 128GB"/>
    <n v="1"/>
    <n v="541"/>
    <n v="563"/>
    <n v="563"/>
    <n v="22"/>
    <n v="22"/>
    <n v="3.9"/>
    <s v="V0164"/>
    <x v="4"/>
    <s v="KPUD"/>
    <s v="EXP"/>
    <s v="Geräte"/>
    <x v="4"/>
    <n v="1"/>
    <n v="541"/>
    <n v="563"/>
    <n v="563"/>
    <n v="22"/>
    <n v="22"/>
    <n v="3.9076376554174071E-2"/>
    <n v="1"/>
    <m/>
    <x v="0"/>
    <s v="Nein"/>
    <x v="0"/>
  </r>
  <r>
    <n v="14572099"/>
    <x v="4"/>
    <x v="0"/>
    <n v="2000585"/>
    <s v="Sofortrechnung"/>
    <s v="EAM\Erdal.Bircan"/>
    <x v="0"/>
    <s v="30359"/>
    <s v="Megatrade Comp. Kft"/>
    <x v="1"/>
    <s v="24"/>
    <s v="100302954"/>
    <x v="338"/>
    <s v="Apple iPhone 15 128GB"/>
    <n v="1"/>
    <n v="615"/>
    <n v="622"/>
    <n v="622"/>
    <n v="7"/>
    <n v="7"/>
    <n v="1.1200000000000001"/>
    <s v="V0164"/>
    <x v="4"/>
    <s v="KPUD"/>
    <s v="EXP"/>
    <s v="Geräte"/>
    <x v="4"/>
    <n v="1"/>
    <n v="615"/>
    <n v="622"/>
    <n v="622"/>
    <n v="7"/>
    <n v="7"/>
    <n v="1.1254019292604502E-2"/>
    <n v="1"/>
    <m/>
    <x v="0"/>
    <s v="Nein"/>
    <x v="0"/>
  </r>
  <r>
    <n v="14572099"/>
    <x v="4"/>
    <x v="0"/>
    <n v="2000585"/>
    <s v="Sofortrechnung"/>
    <s v="EAM\Erdal.Bircan"/>
    <x v="0"/>
    <s v="30359"/>
    <s v="Megatrade Comp. Kft"/>
    <x v="1"/>
    <s v="25"/>
    <s v="101030303"/>
    <x v="246"/>
    <s v="Samsung X710N Tab S9 128GB [WiFi]"/>
    <n v="1"/>
    <n v="445"/>
    <n v="479"/>
    <n v="479"/>
    <n v="34"/>
    <n v="34"/>
    <n v="7.09"/>
    <s v="V0164"/>
    <x v="4"/>
    <s v="KPUD"/>
    <s v="EXP"/>
    <s v="Geräte"/>
    <x v="4"/>
    <n v="1"/>
    <n v="445"/>
    <n v="479"/>
    <n v="479"/>
    <n v="34"/>
    <n v="34"/>
    <n v="7.0981210855949897E-2"/>
    <n v="1"/>
    <m/>
    <x v="0"/>
    <s v="Nein"/>
    <x v="0"/>
  </r>
  <r>
    <n v="14572099"/>
    <x v="4"/>
    <x v="0"/>
    <n v="2000585"/>
    <s v="Sofortrechnung"/>
    <s v="EAM\Erdal.Bircan"/>
    <x v="0"/>
    <s v="30359"/>
    <s v="Megatrade Comp. Kft"/>
    <x v="1"/>
    <s v="26"/>
    <s v="100302481"/>
    <x v="81"/>
    <s v="Apple iPhone 13 128GB"/>
    <n v="1"/>
    <n v="416"/>
    <n v="422"/>
    <n v="422"/>
    <n v="6"/>
    <n v="6"/>
    <n v="1.42"/>
    <s v="V0164"/>
    <x v="4"/>
    <s v="KPUD"/>
    <s v="EXP"/>
    <s v="Geräte"/>
    <x v="4"/>
    <n v="1"/>
    <n v="416"/>
    <n v="422"/>
    <n v="422"/>
    <n v="6"/>
    <n v="6"/>
    <n v="1.4218009478672985E-2"/>
    <n v="1"/>
    <m/>
    <x v="0"/>
    <s v="Nein"/>
    <x v="0"/>
  </r>
  <r>
    <n v="14572099"/>
    <x v="4"/>
    <x v="0"/>
    <n v="2000585"/>
    <s v="Sofortrechnung"/>
    <s v="EAM\Erdal.Bircan"/>
    <x v="0"/>
    <s v="30359"/>
    <s v="Megatrade Comp. Kft"/>
    <x v="1"/>
    <s v="27"/>
    <s v="100303122"/>
    <x v="376"/>
    <s v="Apple iPhone 16 Pro 128GB"/>
    <n v="1"/>
    <n v="894"/>
    <n v="915"/>
    <n v="915"/>
    <n v="21"/>
    <n v="21"/>
    <n v="2.29"/>
    <s v="V0164"/>
    <x v="4"/>
    <s v="KPUD"/>
    <s v="EXP"/>
    <s v="Geräte"/>
    <x v="4"/>
    <n v="1"/>
    <n v="894"/>
    <n v="915"/>
    <n v="915"/>
    <n v="21"/>
    <n v="21"/>
    <n v="2.2950819672131147E-2"/>
    <n v="1"/>
    <m/>
    <x v="0"/>
    <s v="Nein"/>
    <x v="0"/>
  </r>
  <r>
    <n v="14572099"/>
    <x v="4"/>
    <x v="0"/>
    <n v="2000585"/>
    <s v="Sofortrechnung"/>
    <s v="EAM\Erdal.Bircan"/>
    <x v="0"/>
    <s v="30359"/>
    <s v="Megatrade Comp. Kft"/>
    <x v="1"/>
    <s v="28"/>
    <s v="100303091"/>
    <x v="358"/>
    <s v="Apple iPhone 16 128GB"/>
    <n v="1"/>
    <n v="704"/>
    <n v="715"/>
    <n v="715"/>
    <n v="11"/>
    <n v="11"/>
    <n v="1.53"/>
    <s v="V0164"/>
    <x v="4"/>
    <s v="KPUD"/>
    <s v="EXP"/>
    <s v="Geräte"/>
    <x v="4"/>
    <n v="1"/>
    <n v="704"/>
    <n v="715"/>
    <n v="715"/>
    <n v="11"/>
    <n v="11"/>
    <n v="1.5384615384615385E-2"/>
    <n v="1"/>
    <m/>
    <x v="0"/>
    <s v="Nein"/>
    <x v="0"/>
  </r>
  <r>
    <n v="14572099"/>
    <x v="4"/>
    <x v="0"/>
    <n v="2000585"/>
    <s v="Sofortrechnung"/>
    <s v="EAM\Erdal.Bircan"/>
    <x v="0"/>
    <s v="30359"/>
    <s v="Megatrade Comp. Kft"/>
    <x v="1"/>
    <s v="29"/>
    <s v="100303121"/>
    <x v="121"/>
    <s v="Apple iPhone 16 Pro 128GB"/>
    <n v="1"/>
    <n v="912.70759999999996"/>
    <n v="915"/>
    <n v="915"/>
    <n v="2.2924000000000002"/>
    <n v="2.29"/>
    <n v="0.25"/>
    <s v="V0164"/>
    <x v="4"/>
    <s v="KPUD"/>
    <s v="EXP"/>
    <s v="Geräte"/>
    <x v="4"/>
    <n v="1"/>
    <n v="912.70759999999996"/>
    <n v="915"/>
    <n v="915"/>
    <n v="2.2924000000000002"/>
    <n v="2.29"/>
    <n v="2.5027322404371586E-3"/>
    <n v="1"/>
    <m/>
    <x v="0"/>
    <s v="Nein"/>
    <x v="0"/>
  </r>
  <r>
    <n v="14572099"/>
    <x v="4"/>
    <x v="0"/>
    <n v="2000585"/>
    <s v="Sofortrechnung"/>
    <s v="EAM\Erdal.Bircan"/>
    <x v="0"/>
    <s v="30359"/>
    <s v="Megatrade Comp. Kft"/>
    <x v="1"/>
    <s v="30"/>
    <s v="101030649"/>
    <x v="144"/>
    <s v="Samsung X920N Tab S10 Ultra 256GB [WiFi]"/>
    <n v="1"/>
    <n v="774.13789999999995"/>
    <n v="799"/>
    <n v="799"/>
    <n v="24.862100000000002"/>
    <n v="24.86"/>
    <n v="3.11"/>
    <s v="V0164"/>
    <x v="4"/>
    <s v="KPUD"/>
    <s v="EXP"/>
    <s v="Geräte"/>
    <x v="4"/>
    <n v="1"/>
    <n v="774.13789999999995"/>
    <n v="799"/>
    <n v="799"/>
    <n v="24.862100000000002"/>
    <n v="24.86"/>
    <n v="3.1113892365456822E-2"/>
    <n v="1"/>
    <m/>
    <x v="0"/>
    <s v="Nein"/>
    <x v="0"/>
  </r>
  <r>
    <n v="14572099"/>
    <x v="4"/>
    <x v="0"/>
    <n v="2000585"/>
    <s v="Sofortrechnung"/>
    <s v="EAM\Erdal.Bircan"/>
    <x v="0"/>
    <s v="30359"/>
    <s v="Megatrade Comp. Kft"/>
    <x v="1"/>
    <s v="31"/>
    <s v="100303136"/>
    <x v="215"/>
    <s v="Apple iPhone 16 Pro Max 256GB"/>
    <n v="1"/>
    <n v="1087"/>
    <n v="1112"/>
    <n v="1112"/>
    <n v="25"/>
    <n v="25"/>
    <n v="2.2400000000000002"/>
    <s v="V0164"/>
    <x v="4"/>
    <s v="KPUD"/>
    <s v="EXP"/>
    <s v="Geräte"/>
    <x v="4"/>
    <n v="1"/>
    <n v="1087"/>
    <n v="1112"/>
    <n v="1112"/>
    <n v="25"/>
    <n v="25"/>
    <n v="2.2482014388489208E-2"/>
    <n v="1"/>
    <m/>
    <x v="0"/>
    <s v="Nein"/>
    <x v="0"/>
  </r>
  <r>
    <n v="14572099"/>
    <x v="4"/>
    <x v="0"/>
    <n v="2000585"/>
    <s v="Sofortrechnung"/>
    <s v="EAM\Erdal.Bircan"/>
    <x v="0"/>
    <s v="30359"/>
    <s v="Megatrade Comp. Kft"/>
    <x v="1"/>
    <s v="32"/>
    <s v="100690625"/>
    <x v="486"/>
    <s v="Xiaomi Redmi Note 13 Pro 8GB/256GB"/>
    <n v="1"/>
    <n v="208.5"/>
    <n v="215"/>
    <n v="215"/>
    <n v="6.5"/>
    <n v="6.5"/>
    <n v="3.02"/>
    <s v="V0164"/>
    <x v="4"/>
    <s v="KPUD"/>
    <s v="EXP"/>
    <s v="Geräte"/>
    <x v="4"/>
    <n v="1"/>
    <n v="208.5"/>
    <n v="215"/>
    <n v="215"/>
    <n v="6.5"/>
    <n v="6.5"/>
    <n v="3.0232558139534883E-2"/>
    <n v="1"/>
    <m/>
    <x v="0"/>
    <s v="Nein"/>
    <x v="0"/>
  </r>
  <r>
    <n v="14572099"/>
    <x v="4"/>
    <x v="0"/>
    <n v="2000585"/>
    <s v="Sofortrechnung"/>
    <s v="EAM\Erdal.Bircan"/>
    <x v="0"/>
    <s v="30359"/>
    <s v="Megatrade Comp. Kft"/>
    <x v="1"/>
    <s v="33"/>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2099"/>
    <x v="4"/>
    <x v="0"/>
    <n v="2000585"/>
    <s v="Sofortrechnung"/>
    <s v="EAM\Erdal.Bircan"/>
    <x v="0"/>
    <s v="30359"/>
    <s v="Megatrade Comp. Kft"/>
    <x v="1"/>
    <s v="34"/>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2099"/>
    <x v="4"/>
    <x v="0"/>
    <n v="2000585"/>
    <s v="Sofortrechnung"/>
    <s v="EAM\Erdal.Bircan"/>
    <x v="0"/>
    <s v="30359"/>
    <s v="Megatrade Comp. Kft"/>
    <x v="1"/>
    <s v="35"/>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2099"/>
    <x v="4"/>
    <x v="0"/>
    <n v="2000585"/>
    <s v="Sofortrechnung"/>
    <s v="EAM\Erdal.Bircan"/>
    <x v="0"/>
    <s v="30359"/>
    <s v="Megatrade Comp. Kft"/>
    <x v="1"/>
    <s v="36"/>
    <s v="101300040"/>
    <x v="84"/>
    <s v="Apple iPhone 14 128GB"/>
    <n v="2"/>
    <n v="494.59449999999998"/>
    <n v="519"/>
    <n v="1038"/>
    <n v="24.4055"/>
    <n v="48.81"/>
    <n v="4.7"/>
    <s v="V0164"/>
    <x v="4"/>
    <s v="KPUD"/>
    <s v="EXP"/>
    <s v="Geräte"/>
    <x v="4"/>
    <n v="2"/>
    <n v="494.59449999999998"/>
    <n v="519"/>
    <n v="1038"/>
    <n v="24.4055"/>
    <n v="48.81"/>
    <n v="4.7023121387283241E-2"/>
    <n v="1"/>
    <m/>
    <x v="0"/>
    <s v="Nein"/>
    <x v="0"/>
  </r>
  <r>
    <n v="14572099"/>
    <x v="4"/>
    <x v="0"/>
    <n v="2000585"/>
    <s v="Sofortrechnung"/>
    <s v="EAM\Erdal.Bircan"/>
    <x v="0"/>
    <s v="30359"/>
    <s v="Megatrade Comp. Kft"/>
    <x v="0"/>
    <s v="37"/>
    <s v="200300053"/>
    <x v="487"/>
    <s v="Apple Pencil (2. Generation)"/>
    <n v="1"/>
    <n v="85"/>
    <n v="85"/>
    <n v="85"/>
    <n v="0"/>
    <n v="0"/>
    <n v="0"/>
    <s v="V0164"/>
    <x v="4"/>
    <s v="KPUD"/>
    <s v="EXP"/>
    <s v="Zubehör"/>
    <x v="4"/>
    <n v="1"/>
    <n v="85"/>
    <n v="85"/>
    <n v="85"/>
    <n v="0"/>
    <n v="0"/>
    <n v="0"/>
    <n v="1"/>
    <m/>
    <x v="0"/>
    <s v="Nein"/>
    <x v="0"/>
  </r>
  <r>
    <n v="14572099"/>
    <x v="4"/>
    <x v="0"/>
    <n v="2000585"/>
    <s v="Sofortrechnung"/>
    <s v="EAM\Erdal.Bircan"/>
    <x v="0"/>
    <s v="30359"/>
    <s v="Megatrade Comp. Kft"/>
    <x v="0"/>
    <s v="38"/>
    <s v="201300063"/>
    <x v="229"/>
    <s v="Apple AirPods 4"/>
    <n v="1"/>
    <n v="105.0431"/>
    <n v="112"/>
    <n v="112"/>
    <n v="6.9569000000000001"/>
    <n v="6.96"/>
    <n v="6.21"/>
    <s v="V0164"/>
    <x v="4"/>
    <s v="KPUD"/>
    <s v="EXP"/>
    <s v="Zubehör"/>
    <x v="4"/>
    <n v="1"/>
    <n v="105.0431"/>
    <n v="112"/>
    <n v="112"/>
    <n v="6.9569000000000001"/>
    <n v="6.96"/>
    <n v="6.2142857142857146E-2"/>
    <n v="1"/>
    <m/>
    <x v="0"/>
    <s v="Nein"/>
    <x v="0"/>
  </r>
  <r>
    <n v="14572099"/>
    <x v="4"/>
    <x v="0"/>
    <n v="2000585"/>
    <s v="Sofortrechnung"/>
    <s v="EAM\Erdal.Bircan"/>
    <x v="0"/>
    <s v="30359"/>
    <s v="Megatrade Comp. Kft"/>
    <x v="1"/>
    <s v="39"/>
    <s v="100302979"/>
    <x v="169"/>
    <s v="Apple iPad Air 13 M2 128GB [WiFi]"/>
    <n v="1"/>
    <n v="685"/>
    <n v="709"/>
    <n v="709"/>
    <n v="24"/>
    <n v="24"/>
    <n v="3.38"/>
    <s v="V0164"/>
    <x v="4"/>
    <s v="KPUD"/>
    <s v="EXP"/>
    <s v="Geräte"/>
    <x v="4"/>
    <n v="1"/>
    <n v="685"/>
    <n v="709"/>
    <n v="709"/>
    <n v="24"/>
    <n v="24"/>
    <n v="3.3850493653032443E-2"/>
    <n v="1"/>
    <m/>
    <x v="0"/>
    <s v="Nein"/>
    <x v="0"/>
  </r>
  <r>
    <n v="14572099"/>
    <x v="4"/>
    <x v="0"/>
    <n v="2000585"/>
    <s v="Sofortrechnung"/>
    <s v="EAM\Erdal.Bircan"/>
    <x v="0"/>
    <s v="30359"/>
    <s v="Megatrade Comp. Kft"/>
    <x v="1"/>
    <s v="40"/>
    <s v="100302979"/>
    <x v="169"/>
    <s v="Apple iPad Air 13 M2 128GB [WiFi]"/>
    <n v="1"/>
    <n v="685"/>
    <n v="709"/>
    <n v="709"/>
    <n v="24"/>
    <n v="24"/>
    <n v="3.38"/>
    <s v="V0164"/>
    <x v="4"/>
    <s v="KPUD"/>
    <s v="EXP"/>
    <s v="Geräte"/>
    <x v="4"/>
    <n v="1"/>
    <n v="685"/>
    <n v="709"/>
    <n v="709"/>
    <n v="24"/>
    <n v="24"/>
    <n v="3.3850493653032443E-2"/>
    <n v="1"/>
    <m/>
    <x v="0"/>
    <s v="Nein"/>
    <x v="0"/>
  </r>
  <r>
    <n v="14572099"/>
    <x v="4"/>
    <x v="0"/>
    <n v="2000585"/>
    <s v="Sofortrechnung"/>
    <s v="EAM\Erdal.Bircan"/>
    <x v="0"/>
    <s v="30359"/>
    <s v="Megatrade Comp. Kft"/>
    <x v="1"/>
    <s v="41"/>
    <s v="101300037"/>
    <x v="91"/>
    <s v="Apple iPhone 14 128GB"/>
    <n v="1"/>
    <n v="492.46980000000002"/>
    <n v="512"/>
    <n v="512"/>
    <n v="19.530200000000001"/>
    <n v="19.53"/>
    <n v="3.81"/>
    <s v="V0164"/>
    <x v="4"/>
    <s v="KPUD"/>
    <s v="EXP"/>
    <s v="Geräte"/>
    <x v="4"/>
    <n v="1"/>
    <n v="492.46980000000002"/>
    <n v="512"/>
    <n v="512"/>
    <n v="19.530200000000001"/>
    <n v="19.53"/>
    <n v="3.8144531250000002E-2"/>
    <n v="1"/>
    <m/>
    <x v="0"/>
    <s v="Nein"/>
    <x v="0"/>
  </r>
  <r>
    <n v="14572099"/>
    <x v="4"/>
    <x v="0"/>
    <n v="2000585"/>
    <s v="Sofortrechnung"/>
    <s v="EAM\Erdal.Bircan"/>
    <x v="0"/>
    <s v="30359"/>
    <s v="Megatrade Comp. Kft"/>
    <x v="1"/>
    <s v="42"/>
    <s v="101300037"/>
    <x v="91"/>
    <s v="Apple iPhone 14 128GB"/>
    <n v="2"/>
    <n v="492.46980000000002"/>
    <n v="512"/>
    <n v="1024"/>
    <n v="19.530200000000001"/>
    <n v="39.06"/>
    <n v="3.81"/>
    <s v="V0164"/>
    <x v="4"/>
    <s v="KPUD"/>
    <s v="EXP"/>
    <s v="Geräte"/>
    <x v="4"/>
    <n v="2"/>
    <n v="492.46980000000002"/>
    <n v="512"/>
    <n v="1024"/>
    <n v="19.530200000000001"/>
    <n v="39.06"/>
    <n v="3.8144531250000002E-2"/>
    <n v="1"/>
    <m/>
    <x v="0"/>
    <s v="Nein"/>
    <x v="0"/>
  </r>
  <r>
    <n v="14572099"/>
    <x v="4"/>
    <x v="0"/>
    <n v="2000585"/>
    <s v="Sofortrechnung"/>
    <s v="EAM\Erdal.Bircan"/>
    <x v="0"/>
    <s v="30359"/>
    <s v="Megatrade Comp. Kft"/>
    <x v="1"/>
    <s v="43"/>
    <s v="101300037"/>
    <x v="91"/>
    <s v="Apple iPhone 14 128GB"/>
    <n v="2"/>
    <n v="492.46980000000002"/>
    <n v="512"/>
    <n v="1024"/>
    <n v="19.530200000000001"/>
    <n v="39.06"/>
    <n v="3.81"/>
    <s v="V0164"/>
    <x v="4"/>
    <s v="KPUD"/>
    <s v="EXP"/>
    <s v="Geräte"/>
    <x v="4"/>
    <n v="2"/>
    <n v="492.46980000000002"/>
    <n v="512"/>
    <n v="1024"/>
    <n v="19.530200000000001"/>
    <n v="39.06"/>
    <n v="3.8144531250000002E-2"/>
    <n v="1"/>
    <m/>
    <x v="0"/>
    <s v="Nein"/>
    <x v="0"/>
  </r>
  <r>
    <n v="14572099"/>
    <x v="4"/>
    <x v="0"/>
    <n v="2000585"/>
    <s v="Sofortrechnung"/>
    <s v="EAM\Erdal.Bircan"/>
    <x v="0"/>
    <s v="30359"/>
    <s v="Megatrade Comp. Kft"/>
    <x v="1"/>
    <s v="44"/>
    <s v="101690259"/>
    <x v="240"/>
    <s v="Xiaomi Redmi Note 13 Pro+ 5G 8GB/256GB"/>
    <n v="1"/>
    <n v="238"/>
    <n v="242"/>
    <n v="242"/>
    <n v="4"/>
    <n v="4"/>
    <n v="1.65"/>
    <s v="V0164"/>
    <x v="4"/>
    <s v="KPUD"/>
    <s v="EXP"/>
    <s v="Geräte"/>
    <x v="4"/>
    <n v="1"/>
    <n v="238"/>
    <n v="242"/>
    <n v="242"/>
    <n v="4"/>
    <n v="4"/>
    <n v="1.6528925619834711E-2"/>
    <n v="1"/>
    <m/>
    <x v="0"/>
    <s v="Nein"/>
    <x v="0"/>
  </r>
  <r>
    <n v="14572099"/>
    <x v="4"/>
    <x v="0"/>
    <n v="2000585"/>
    <s v="Sofortrechnung"/>
    <s v="EAM\Erdal.Bircan"/>
    <x v="0"/>
    <s v="30359"/>
    <s v="Megatrade Comp. Kft"/>
    <x v="1"/>
    <s v="45"/>
    <s v="100303123"/>
    <x v="334"/>
    <s v="Apple iPhone 16 Pro 256GB"/>
    <n v="1"/>
    <n v="994"/>
    <n v="1019"/>
    <n v="1019"/>
    <n v="25"/>
    <n v="25"/>
    <n v="2.4500000000000002"/>
    <s v="V0164"/>
    <x v="4"/>
    <s v="KPUD"/>
    <s v="EXP"/>
    <s v="Geräte"/>
    <x v="4"/>
    <n v="1"/>
    <n v="994"/>
    <n v="1019"/>
    <n v="1019"/>
    <n v="25"/>
    <n v="25"/>
    <n v="2.4533856722276742E-2"/>
    <n v="1"/>
    <m/>
    <x v="0"/>
    <s v="Nein"/>
    <x v="0"/>
  </r>
  <r>
    <n v="14572099"/>
    <x v="4"/>
    <x v="0"/>
    <n v="2000585"/>
    <s v="Sofortrechnung"/>
    <s v="EAM\Erdal.Bircan"/>
    <x v="0"/>
    <s v="30359"/>
    <s v="Megatrade Comp. Kft"/>
    <x v="1"/>
    <s v="46"/>
    <s v="100303123"/>
    <x v="334"/>
    <s v="Apple iPhone 16 Pro 256GB"/>
    <n v="9"/>
    <n v="994"/>
    <n v="1015"/>
    <n v="9135"/>
    <n v="21"/>
    <n v="189"/>
    <n v="2.06"/>
    <s v="V0164"/>
    <x v="4"/>
    <s v="KPUD"/>
    <s v="EXP"/>
    <s v="Geräte"/>
    <x v="4"/>
    <n v="9"/>
    <n v="994"/>
    <n v="1015"/>
    <n v="9135"/>
    <n v="21"/>
    <n v="189"/>
    <n v="2.0689655172413793E-2"/>
    <n v="1"/>
    <m/>
    <x v="0"/>
    <s v="Nein"/>
    <x v="0"/>
  </r>
  <r>
    <n v="14572099"/>
    <x v="4"/>
    <x v="0"/>
    <n v="2000585"/>
    <s v="Sofortrechnung"/>
    <s v="EAM\Erdal.Bircan"/>
    <x v="0"/>
    <s v="30359"/>
    <s v="Megatrade Comp. Kft"/>
    <x v="1"/>
    <s v="47"/>
    <s v="100303123"/>
    <x v="334"/>
    <s v="Apple iPhone 16 Pro 256GB"/>
    <n v="1"/>
    <n v="994"/>
    <n v="1015"/>
    <n v="1015"/>
    <n v="21"/>
    <n v="21"/>
    <n v="2.06"/>
    <s v="V0164"/>
    <x v="4"/>
    <s v="KPUD"/>
    <s v="EXP"/>
    <s v="Geräte"/>
    <x v="4"/>
    <n v="1"/>
    <n v="994"/>
    <n v="1015"/>
    <n v="1015"/>
    <n v="21"/>
    <n v="21"/>
    <n v="2.0689655172413793E-2"/>
    <n v="1"/>
    <m/>
    <x v="0"/>
    <s v="Nein"/>
    <x v="0"/>
  </r>
  <r>
    <n v="14572099"/>
    <x v="4"/>
    <x v="0"/>
    <n v="2000585"/>
    <s v="Sofortrechnung"/>
    <s v="EAM\Erdal.Bircan"/>
    <x v="0"/>
    <s v="30359"/>
    <s v="Megatrade Comp. Kft"/>
    <x v="1"/>
    <s v="48"/>
    <s v="100690672"/>
    <x v="379"/>
    <s v="Xiaomi 14T Pro 5G 12GB/512GB"/>
    <n v="1"/>
    <n v="485"/>
    <n v="499"/>
    <n v="499"/>
    <n v="14"/>
    <n v="14"/>
    <n v="2.8"/>
    <s v="V0164"/>
    <x v="4"/>
    <s v="KPUD"/>
    <s v="EXP"/>
    <s v="Geräte"/>
    <x v="4"/>
    <n v="1"/>
    <n v="485"/>
    <n v="499"/>
    <n v="499"/>
    <n v="14"/>
    <n v="14"/>
    <n v="2.8056112224448898E-2"/>
    <n v="1"/>
    <m/>
    <x v="0"/>
    <s v="Nein"/>
    <x v="0"/>
  </r>
  <r>
    <n v="14568726"/>
    <x v="4"/>
    <x v="0"/>
    <n v="2000586"/>
    <s v="Sofortrechnung"/>
    <s v="eam\bekir.ahmed"/>
    <x v="0"/>
    <s v="30505"/>
    <s v="RT Mobile Logistics S.R.O."/>
    <x v="1"/>
    <s v="1"/>
    <s v="100303138"/>
    <x v="357"/>
    <s v="Apple iPhone 16 Pro Max 256GB"/>
    <n v="1"/>
    <n v="1088.1931999999999"/>
    <n v="1135"/>
    <n v="1135"/>
    <n v="46.806800000000003"/>
    <n v="46.81"/>
    <n v="4.12"/>
    <s v="V0164"/>
    <x v="4"/>
    <s v="VKASSE"/>
    <s v="EXP"/>
    <s v="Geräte"/>
    <x v="4"/>
    <n v="1"/>
    <n v="1088.1931999999999"/>
    <n v="1135"/>
    <n v="1135"/>
    <n v="46.806800000000003"/>
    <n v="46.81"/>
    <n v="4.124229074889868E-2"/>
    <n v="1"/>
    <m/>
    <x v="0"/>
    <s v="Nein"/>
    <x v="0"/>
  </r>
  <r>
    <n v="14568726"/>
    <x v="4"/>
    <x v="0"/>
    <n v="2000586"/>
    <s v="Sofortrechnung"/>
    <s v="eam\bekir.ahmed"/>
    <x v="0"/>
    <s v="30505"/>
    <s v="RT Mobile Logistics S.R.O."/>
    <x v="1"/>
    <s v="2"/>
    <s v="101700038"/>
    <x v="488"/>
    <s v="Oppo Reno 12 256GB"/>
    <n v="1"/>
    <n v="249"/>
    <n v="259"/>
    <n v="259"/>
    <n v="10"/>
    <n v="10"/>
    <n v="3.86"/>
    <s v="V0164"/>
    <x v="4"/>
    <s v="VKASSE"/>
    <s v="EXP"/>
    <s v="Geräte"/>
    <x v="4"/>
    <n v="1"/>
    <n v="249"/>
    <n v="259"/>
    <n v="259"/>
    <n v="10"/>
    <n v="10"/>
    <n v="3.8610038610038609E-2"/>
    <n v="1"/>
    <m/>
    <x v="0"/>
    <s v="Nein"/>
    <x v="0"/>
  </r>
  <r>
    <n v="14568726"/>
    <x v="4"/>
    <x v="0"/>
    <n v="2000586"/>
    <s v="Sofortrechnung"/>
    <s v="eam\bekir.ahmed"/>
    <x v="0"/>
    <s v="30505"/>
    <s v="RT Mobile Logistics S.R.O."/>
    <x v="1"/>
    <s v="3"/>
    <s v="101300218"/>
    <x v="459"/>
    <s v="Apple iPhone 16 128GB"/>
    <n v="1"/>
    <n v="695.1961"/>
    <n v="717"/>
    <n v="717"/>
    <n v="21.803899999999999"/>
    <n v="21.8"/>
    <n v="3.04"/>
    <s v="V0164"/>
    <x v="4"/>
    <s v="VKASSE"/>
    <s v="EXP"/>
    <s v="Geräte"/>
    <x v="4"/>
    <n v="1"/>
    <n v="695.1961"/>
    <n v="717"/>
    <n v="717"/>
    <n v="21.803899999999999"/>
    <n v="21.8"/>
    <n v="3.0404463040446306E-2"/>
    <n v="1"/>
    <m/>
    <x v="0"/>
    <s v="Nein"/>
    <x v="0"/>
  </r>
  <r>
    <n v="14568726"/>
    <x v="4"/>
    <x v="0"/>
    <n v="2000586"/>
    <s v="Sofortrechnung"/>
    <s v="eam\bekir.ahmed"/>
    <x v="0"/>
    <s v="30505"/>
    <s v="RT Mobile Logistics S.R.O."/>
    <x v="1"/>
    <s v="4"/>
    <s v="101030465"/>
    <x v="17"/>
    <s v="Samsung A356B A35 5G 256GB"/>
    <n v="2"/>
    <n v="220"/>
    <n v="239"/>
    <n v="478"/>
    <n v="19"/>
    <n v="38"/>
    <n v="7.94"/>
    <s v="V0164"/>
    <x v="4"/>
    <s v="VKASSE"/>
    <s v="EXP"/>
    <s v="Geräte"/>
    <x v="4"/>
    <n v="2"/>
    <n v="220"/>
    <n v="239"/>
    <n v="478"/>
    <n v="19"/>
    <n v="38"/>
    <n v="7.9497907949790794E-2"/>
    <n v="1"/>
    <m/>
    <x v="0"/>
    <s v="Nein"/>
    <x v="0"/>
  </r>
  <r>
    <n v="14568726"/>
    <x v="4"/>
    <x v="0"/>
    <n v="2000586"/>
    <s v="Sofortrechnung"/>
    <s v="eam\bekir.ahmed"/>
    <x v="0"/>
    <s v="30505"/>
    <s v="RT Mobile Logistics S.R.O."/>
    <x v="1"/>
    <s v="5"/>
    <s v="101030449"/>
    <x v="62"/>
    <s v="Samsung A155F A15 128GB"/>
    <n v="2"/>
    <n v="112.0598"/>
    <n v="125"/>
    <n v="250"/>
    <n v="12.940200000000001"/>
    <n v="25.88"/>
    <n v="10.35"/>
    <s v="V0164"/>
    <x v="4"/>
    <s v="VKASSE"/>
    <s v="EXP"/>
    <s v="Geräte"/>
    <x v="4"/>
    <n v="2"/>
    <n v="112.0598"/>
    <n v="125"/>
    <n v="250"/>
    <n v="12.940200000000001"/>
    <n v="25.88"/>
    <n v="0.10352"/>
    <n v="1"/>
    <m/>
    <x v="0"/>
    <s v="Nein"/>
    <x v="0"/>
  </r>
  <r>
    <n v="14568726"/>
    <x v="4"/>
    <x v="0"/>
    <n v="2000586"/>
    <s v="Sofortrechnung"/>
    <s v="eam\bekir.ahmed"/>
    <x v="0"/>
    <s v="30505"/>
    <s v="RT Mobile Logistics S.R.O."/>
    <x v="1"/>
    <s v="6"/>
    <s v="101030449"/>
    <x v="62"/>
    <s v="Samsung A155F A15 128GB"/>
    <n v="1"/>
    <n v="112.0598"/>
    <n v="125"/>
    <n v="125"/>
    <n v="12.940200000000001"/>
    <n v="12.94"/>
    <n v="10.35"/>
    <s v="V0164"/>
    <x v="4"/>
    <s v="VKASSE"/>
    <s v="EXP"/>
    <s v="Geräte"/>
    <x v="4"/>
    <n v="1"/>
    <n v="112.0598"/>
    <n v="125"/>
    <n v="125"/>
    <n v="12.940200000000001"/>
    <n v="12.94"/>
    <n v="0.10352"/>
    <n v="1"/>
    <m/>
    <x v="0"/>
    <s v="Nein"/>
    <x v="0"/>
  </r>
  <r>
    <n v="14568726"/>
    <x v="4"/>
    <x v="0"/>
    <n v="2000586"/>
    <s v="Sofortrechnung"/>
    <s v="eam\bekir.ahmed"/>
    <x v="0"/>
    <s v="30505"/>
    <s v="RT Mobile Logistics S.R.O."/>
    <x v="1"/>
    <s v="7"/>
    <s v="101690320"/>
    <x v="184"/>
    <s v="Xiaomi 14T Pro 5G 12GB/512GB"/>
    <n v="1"/>
    <n v="495"/>
    <n v="509"/>
    <n v="509"/>
    <n v="14"/>
    <n v="14"/>
    <n v="2.75"/>
    <s v="V0164"/>
    <x v="4"/>
    <s v="VKASSE"/>
    <s v="EXP"/>
    <s v="Geräte"/>
    <x v="4"/>
    <n v="1"/>
    <n v="495"/>
    <n v="509"/>
    <n v="509"/>
    <n v="14"/>
    <n v="14"/>
    <n v="2.75049115913556E-2"/>
    <n v="1"/>
    <m/>
    <x v="0"/>
    <s v="Nein"/>
    <x v="0"/>
  </r>
  <r>
    <n v="14568726"/>
    <x v="4"/>
    <x v="0"/>
    <n v="2000586"/>
    <s v="Sofortrechnung"/>
    <s v="eam\bekir.ahmed"/>
    <x v="0"/>
    <s v="30505"/>
    <s v="RT Mobile Logistics S.R.O."/>
    <x v="1"/>
    <s v="8"/>
    <s v="101030352"/>
    <x v="303"/>
    <s v="Samsung X210N Tab A9+ 64GB [WiFi]"/>
    <n v="1"/>
    <n v="116.9379"/>
    <n v="133"/>
    <n v="133"/>
    <n v="16.062100000000001"/>
    <n v="16.059999999999999"/>
    <n v="12.07"/>
    <s v="V0164"/>
    <x v="4"/>
    <s v="VKASSE"/>
    <s v="EXP"/>
    <s v="Geräte"/>
    <x v="4"/>
    <n v="1"/>
    <n v="116.9379"/>
    <n v="133"/>
    <n v="133"/>
    <n v="16.062100000000001"/>
    <n v="16.059999999999999"/>
    <n v="0.12075187969924811"/>
    <n v="1"/>
    <m/>
    <x v="0"/>
    <s v="Nein"/>
    <x v="0"/>
  </r>
  <r>
    <n v="14568726"/>
    <x v="4"/>
    <x v="0"/>
    <n v="2000586"/>
    <s v="Sofortrechnung"/>
    <s v="eam\bekir.ahmed"/>
    <x v="0"/>
    <s v="30505"/>
    <s v="RT Mobile Logistics S.R.O."/>
    <x v="0"/>
    <s v="9"/>
    <s v="200370114"/>
    <x v="8"/>
    <s v="Huawei Watch GT5 Pro 46mm (Vili-B29F)"/>
    <n v="1"/>
    <n v="345"/>
    <n v="360"/>
    <n v="360"/>
    <n v="15"/>
    <n v="15"/>
    <n v="4.16"/>
    <s v="V0164"/>
    <x v="4"/>
    <s v="VKASSE"/>
    <s v="EXP"/>
    <s v="Zubehör"/>
    <x v="4"/>
    <n v="1"/>
    <n v="345"/>
    <n v="360"/>
    <n v="360"/>
    <n v="15"/>
    <n v="15"/>
    <n v="4.1666666666666664E-2"/>
    <n v="1"/>
    <m/>
    <x v="0"/>
    <s v="Nein"/>
    <x v="0"/>
  </r>
  <r>
    <n v="14568726"/>
    <x v="4"/>
    <x v="0"/>
    <n v="2000586"/>
    <s v="Sofortrechnung"/>
    <s v="eam\bekir.ahmed"/>
    <x v="0"/>
    <s v="30505"/>
    <s v="RT Mobile Logistics S.R.O."/>
    <x v="1"/>
    <s v="10"/>
    <s v="101300111"/>
    <x v="285"/>
    <s v="Apple iPad 10.9&quot; 2022 64GB [WiFi]"/>
    <n v="1"/>
    <n v="295.3005"/>
    <n v="305"/>
    <n v="305"/>
    <n v="9.6995000000000005"/>
    <n v="9.6999999999999993"/>
    <n v="3.18"/>
    <s v="V0164"/>
    <x v="4"/>
    <s v="VKASSE"/>
    <s v="EXP"/>
    <s v="Geräte"/>
    <x v="4"/>
    <n v="1"/>
    <n v="295.3005"/>
    <n v="305"/>
    <n v="305"/>
    <n v="9.6995000000000005"/>
    <n v="9.6999999999999993"/>
    <n v="3.1803278688524589E-2"/>
    <n v="1"/>
    <m/>
    <x v="0"/>
    <s v="Nein"/>
    <x v="0"/>
  </r>
  <r>
    <n v="14568726"/>
    <x v="4"/>
    <x v="0"/>
    <n v="2000586"/>
    <s v="Sofortrechnung"/>
    <s v="eam\bekir.ahmed"/>
    <x v="0"/>
    <s v="30505"/>
    <s v="RT Mobile Logistics S.R.O."/>
    <x v="1"/>
    <s v="11"/>
    <s v="101690342"/>
    <x v="227"/>
    <s v="Xiaomi POCO C75 4G 8GB/256GB"/>
    <n v="2"/>
    <n v="104"/>
    <n v="109"/>
    <n v="218"/>
    <n v="5"/>
    <n v="10"/>
    <n v="4.58"/>
    <s v="V0164"/>
    <x v="4"/>
    <s v="VKASSE"/>
    <s v="EXP"/>
    <s v="Geräte"/>
    <x v="4"/>
    <n v="2"/>
    <n v="104"/>
    <n v="109"/>
    <n v="218"/>
    <n v="5"/>
    <n v="10"/>
    <n v="4.5871559633027525E-2"/>
    <n v="1"/>
    <m/>
    <x v="0"/>
    <s v="Nein"/>
    <x v="0"/>
  </r>
  <r>
    <n v="14568726"/>
    <x v="4"/>
    <x v="0"/>
    <n v="2000586"/>
    <s v="Sofortrechnung"/>
    <s v="eam\bekir.ahmed"/>
    <x v="0"/>
    <s v="30505"/>
    <s v="RT Mobile Logistics S.R.O."/>
    <x v="1"/>
    <s v="12"/>
    <s v="101690342"/>
    <x v="227"/>
    <s v="Xiaomi POCO C75 4G 8GB/256GB"/>
    <n v="1"/>
    <n v="104"/>
    <n v="109"/>
    <n v="109"/>
    <n v="5"/>
    <n v="5"/>
    <n v="4.58"/>
    <s v="V0164"/>
    <x v="4"/>
    <s v="VKASSE"/>
    <s v="EXP"/>
    <s v="Geräte"/>
    <x v="4"/>
    <n v="1"/>
    <n v="104"/>
    <n v="109"/>
    <n v="109"/>
    <n v="5"/>
    <n v="5"/>
    <n v="4.5871559633027525E-2"/>
    <n v="1"/>
    <m/>
    <x v="0"/>
    <s v="Nein"/>
    <x v="0"/>
  </r>
  <r>
    <n v="14568726"/>
    <x v="4"/>
    <x v="0"/>
    <n v="2000586"/>
    <s v="Sofortrechnung"/>
    <s v="eam\bekir.ahmed"/>
    <x v="0"/>
    <s v="30505"/>
    <s v="RT Mobile Logistics S.R.O."/>
    <x v="0"/>
    <s v="13"/>
    <s v="200300390"/>
    <x v="216"/>
    <s v="nach Aufnahme in Preisliste pflegen"/>
    <n v="2"/>
    <n v="660"/>
    <n v="679"/>
    <n v="1358"/>
    <n v="19"/>
    <n v="38"/>
    <n v="2.79"/>
    <s v="V0164"/>
    <x v="4"/>
    <s v="VKASSE"/>
    <s v="EXP"/>
    <s v="Zubehör"/>
    <x v="4"/>
    <n v="2"/>
    <n v="660"/>
    <n v="679"/>
    <n v="1358"/>
    <n v="19"/>
    <n v="38"/>
    <n v="2.7982326951399118E-2"/>
    <n v="1"/>
    <m/>
    <x v="0"/>
    <s v="Nein"/>
    <x v="0"/>
  </r>
  <r>
    <n v="14568726"/>
    <x v="4"/>
    <x v="0"/>
    <n v="2000586"/>
    <s v="Sofortrechnung"/>
    <s v="eam\bekir.ahmed"/>
    <x v="0"/>
    <s v="30505"/>
    <s v="RT Mobile Logistics S.R.O."/>
    <x v="0"/>
    <s v="14"/>
    <s v="200300390"/>
    <x v="216"/>
    <s v="nach Aufnahme in Preisliste pflegen"/>
    <n v="1"/>
    <n v="660"/>
    <n v="679"/>
    <n v="679"/>
    <n v="19"/>
    <n v="19"/>
    <n v="2.79"/>
    <s v="V0164"/>
    <x v="4"/>
    <s v="VKASSE"/>
    <s v="EXP"/>
    <s v="Zubehör"/>
    <x v="4"/>
    <n v="1"/>
    <n v="660"/>
    <n v="679"/>
    <n v="679"/>
    <n v="19"/>
    <n v="19"/>
    <n v="2.7982326951399118E-2"/>
    <n v="1"/>
    <m/>
    <x v="0"/>
    <s v="Nein"/>
    <x v="0"/>
  </r>
  <r>
    <n v="14568726"/>
    <x v="4"/>
    <x v="0"/>
    <n v="2000586"/>
    <s v="Sofortrechnung"/>
    <s v="eam\bekir.ahmed"/>
    <x v="0"/>
    <s v="30505"/>
    <s v="RT Mobile Logistics S.R.O."/>
    <x v="1"/>
    <s v="15"/>
    <s v="101030303"/>
    <x v="246"/>
    <s v="Samsung X710N Tab S9 128GB [WiFi]"/>
    <n v="1"/>
    <n v="445"/>
    <n v="499"/>
    <n v="499"/>
    <n v="54"/>
    <n v="54"/>
    <n v="10.82"/>
    <s v="V0164"/>
    <x v="4"/>
    <s v="VKASSE"/>
    <s v="EXP"/>
    <s v="Geräte"/>
    <x v="4"/>
    <n v="1"/>
    <n v="445"/>
    <n v="499"/>
    <n v="499"/>
    <n v="54"/>
    <n v="54"/>
    <n v="0.10821643286573146"/>
    <n v="1"/>
    <m/>
    <x v="0"/>
    <s v="Nein"/>
    <x v="0"/>
  </r>
  <r>
    <n v="14568726"/>
    <x v="4"/>
    <x v="0"/>
    <n v="2000586"/>
    <s v="Sofortrechnung"/>
    <s v="eam\bekir.ahmed"/>
    <x v="0"/>
    <s v="30505"/>
    <s v="RT Mobile Logistics S.R.O."/>
    <x v="1"/>
    <s v="16"/>
    <s v="100302481"/>
    <x v="81"/>
    <s v="Apple iPhone 13 128GB"/>
    <n v="2"/>
    <n v="416"/>
    <n v="427"/>
    <n v="854"/>
    <n v="11"/>
    <n v="22"/>
    <n v="2.57"/>
    <s v="V0164"/>
    <x v="4"/>
    <s v="VKASSE"/>
    <s v="EXP"/>
    <s v="Geräte"/>
    <x v="4"/>
    <n v="2"/>
    <n v="416"/>
    <n v="427"/>
    <n v="854"/>
    <n v="11"/>
    <n v="22"/>
    <n v="2.576112412177986E-2"/>
    <n v="1"/>
    <m/>
    <x v="0"/>
    <s v="Nein"/>
    <x v="0"/>
  </r>
  <r>
    <n v="14568726"/>
    <x v="4"/>
    <x v="0"/>
    <n v="2000586"/>
    <s v="Sofortrechnung"/>
    <s v="eam\bekir.ahmed"/>
    <x v="0"/>
    <s v="30505"/>
    <s v="RT Mobile Logistics S.R.O."/>
    <x v="1"/>
    <s v="17"/>
    <s v="101300272"/>
    <x v="188"/>
    <s v="Apple iPhone 16 Pro 128GB"/>
    <n v="1"/>
    <n v="912"/>
    <n v="929"/>
    <n v="929"/>
    <n v="17"/>
    <n v="17"/>
    <n v="1.82"/>
    <s v="V0164"/>
    <x v="4"/>
    <s v="VKASSE"/>
    <s v="EXP"/>
    <s v="Geräte"/>
    <x v="4"/>
    <n v="1"/>
    <n v="912"/>
    <n v="929"/>
    <n v="929"/>
    <n v="17"/>
    <n v="17"/>
    <n v="1.829924650161464E-2"/>
    <n v="1"/>
    <m/>
    <x v="0"/>
    <s v="Nein"/>
    <x v="0"/>
  </r>
  <r>
    <n v="14568726"/>
    <x v="4"/>
    <x v="0"/>
    <n v="2000586"/>
    <s v="Sofortrechnung"/>
    <s v="eam\bekir.ahmed"/>
    <x v="0"/>
    <s v="30505"/>
    <s v="RT Mobile Logistics S.R.O."/>
    <x v="1"/>
    <s v="18"/>
    <s v="100690585"/>
    <x v="489"/>
    <s v="Xiaomi Redmi Note 12 Pro+ 5G 8GB/256GB"/>
    <n v="1"/>
    <n v="233.99080000000001"/>
    <n v="207"/>
    <n v="207"/>
    <n v="-26.9908"/>
    <n v="-26.99"/>
    <n v="-13.03"/>
    <s v="V0164"/>
    <x v="4"/>
    <s v="VKASSE"/>
    <s v="EXP"/>
    <s v="Geräte"/>
    <x v="4"/>
    <n v="1"/>
    <n v="233.99080000000001"/>
    <n v="207"/>
    <n v="207"/>
    <n v="-26.9908"/>
    <n v="-26.99"/>
    <n v="-0.13038647342995169"/>
    <n v="1"/>
    <m/>
    <x v="0"/>
    <s v="Nein"/>
    <x v="1"/>
  </r>
  <r>
    <n v="14568726"/>
    <x v="4"/>
    <x v="0"/>
    <n v="2000586"/>
    <s v="Sofortrechnung"/>
    <s v="eam\bekir.ahmed"/>
    <x v="0"/>
    <s v="30505"/>
    <s v="RT Mobile Logistics S.R.O."/>
    <x v="1"/>
    <s v="19"/>
    <s v="101050022"/>
    <x v="347"/>
    <s v="Motorola Moto G34 5G 8GB/128GB"/>
    <n v="2"/>
    <n v="88"/>
    <n v="99"/>
    <n v="198"/>
    <n v="11"/>
    <n v="22"/>
    <n v="11.11"/>
    <s v="V0164"/>
    <x v="4"/>
    <s v="VKASSE"/>
    <s v="EXP"/>
    <s v="Geräte"/>
    <x v="4"/>
    <n v="2"/>
    <n v="88"/>
    <n v="99"/>
    <n v="198"/>
    <n v="11"/>
    <n v="22"/>
    <n v="0.1111111111111111"/>
    <n v="1"/>
    <m/>
    <x v="0"/>
    <s v="Nein"/>
    <x v="0"/>
  </r>
  <r>
    <n v="14568726"/>
    <x v="4"/>
    <x v="0"/>
    <n v="2000586"/>
    <s v="Sofortrechnung"/>
    <s v="eam\bekir.ahmed"/>
    <x v="0"/>
    <s v="30505"/>
    <s v="RT Mobile Logistics S.R.O."/>
    <x v="1"/>
    <s v="20"/>
    <s v="100302940"/>
    <x v="422"/>
    <s v="Apple iPhone 15 Pro 256GB"/>
    <n v="1"/>
    <n v="880"/>
    <n v="945"/>
    <n v="945"/>
    <n v="65"/>
    <n v="65"/>
    <n v="6.87"/>
    <s v="V0164"/>
    <x v="4"/>
    <s v="VKASSE"/>
    <s v="EXP"/>
    <s v="Geräte"/>
    <x v="4"/>
    <n v="1"/>
    <n v="880"/>
    <n v="945"/>
    <n v="945"/>
    <n v="65"/>
    <n v="65"/>
    <n v="6.8783068783068779E-2"/>
    <n v="1"/>
    <m/>
    <x v="0"/>
    <s v="Nein"/>
    <x v="0"/>
  </r>
  <r>
    <n v="14568726"/>
    <x v="4"/>
    <x v="0"/>
    <n v="2000586"/>
    <s v="Sofortrechnung"/>
    <s v="eam\bekir.ahmed"/>
    <x v="0"/>
    <s v="30505"/>
    <s v="RT Mobile Logistics S.R.O."/>
    <x v="1"/>
    <s v="21"/>
    <s v="101300040"/>
    <x v="84"/>
    <s v="Apple iPhone 14 128GB"/>
    <n v="1"/>
    <n v="494.59449999999998"/>
    <n v="519"/>
    <n v="519"/>
    <n v="24.4055"/>
    <n v="24.41"/>
    <n v="4.7"/>
    <s v="V0164"/>
    <x v="4"/>
    <s v="VKASSE"/>
    <s v="EXP"/>
    <s v="Geräte"/>
    <x v="4"/>
    <n v="1"/>
    <n v="494.59449999999998"/>
    <n v="519"/>
    <n v="519"/>
    <n v="24.4055"/>
    <n v="24.41"/>
    <n v="4.7032755298651252E-2"/>
    <n v="1"/>
    <m/>
    <x v="0"/>
    <s v="Nein"/>
    <x v="0"/>
  </r>
  <r>
    <n v="14568726"/>
    <x v="4"/>
    <x v="0"/>
    <n v="2000586"/>
    <s v="Sofortrechnung"/>
    <s v="eam\bekir.ahmed"/>
    <x v="0"/>
    <s v="30505"/>
    <s v="RT Mobile Logistics S.R.O."/>
    <x v="1"/>
    <s v="22"/>
    <s v="101030535"/>
    <x v="13"/>
    <s v="Samsung A155F A15 256GB"/>
    <n v="2"/>
    <n v="135"/>
    <n v="145"/>
    <n v="290"/>
    <n v="10"/>
    <n v="20"/>
    <n v="6.89"/>
    <s v="V0164"/>
    <x v="4"/>
    <s v="VKASSE"/>
    <s v="EXP"/>
    <s v="Geräte"/>
    <x v="4"/>
    <n v="2"/>
    <n v="135"/>
    <n v="145"/>
    <n v="290"/>
    <n v="10"/>
    <n v="20"/>
    <n v="6.8965517241379309E-2"/>
    <n v="1"/>
    <m/>
    <x v="0"/>
    <s v="Nein"/>
    <x v="0"/>
  </r>
  <r>
    <n v="14568726"/>
    <x v="4"/>
    <x v="0"/>
    <n v="2000586"/>
    <s v="Sofortrechnung"/>
    <s v="eam\bekir.ahmed"/>
    <x v="0"/>
    <s v="30505"/>
    <s v="RT Mobile Logistics S.R.O."/>
    <x v="0"/>
    <s v="23"/>
    <s v="200370092"/>
    <x v="65"/>
    <s v="Huawei Watch 4 Pro Space Edition (Medes-L19MN)"/>
    <n v="1"/>
    <n v="375.86"/>
    <n v="399"/>
    <n v="399"/>
    <n v="23.14"/>
    <n v="23.14"/>
    <n v="5.79"/>
    <s v="V0164"/>
    <x v="4"/>
    <s v="VKASSE"/>
    <s v="EXP"/>
    <s v="Zubehör"/>
    <x v="4"/>
    <n v="1"/>
    <n v="375.86"/>
    <n v="399"/>
    <n v="399"/>
    <n v="23.14"/>
    <n v="23.14"/>
    <n v="5.7994987468671683E-2"/>
    <n v="1"/>
    <m/>
    <x v="0"/>
    <s v="Nein"/>
    <x v="0"/>
  </r>
  <r>
    <n v="14568726"/>
    <x v="4"/>
    <x v="0"/>
    <n v="2000586"/>
    <s v="Sofortrechnung"/>
    <s v="eam\bekir.ahmed"/>
    <x v="0"/>
    <s v="30505"/>
    <s v="RT Mobile Logistics S.R.O."/>
    <x v="1"/>
    <s v="24"/>
    <s v="101690262"/>
    <x v="290"/>
    <s v="Xiaomi Redmi Note 13 Pro 8GB/256GB"/>
    <n v="3"/>
    <n v="157"/>
    <n v="167"/>
    <n v="501"/>
    <n v="10"/>
    <n v="30"/>
    <n v="5.98"/>
    <s v="V0164"/>
    <x v="4"/>
    <s v="VKASSE"/>
    <s v="EXP"/>
    <s v="Geräte"/>
    <x v="4"/>
    <n v="3"/>
    <n v="157"/>
    <n v="167"/>
    <n v="501"/>
    <n v="10"/>
    <n v="30"/>
    <n v="5.9880239520958084E-2"/>
    <n v="1"/>
    <m/>
    <x v="0"/>
    <s v="Nein"/>
    <x v="0"/>
  </r>
  <r>
    <n v="14568726"/>
    <x v="4"/>
    <x v="0"/>
    <n v="2000586"/>
    <s v="Sofortrechnung"/>
    <s v="eam\bekir.ahmed"/>
    <x v="0"/>
    <s v="30505"/>
    <s v="RT Mobile Logistics S.R.O."/>
    <x v="1"/>
    <s v="25"/>
    <s v="101300173"/>
    <x v="131"/>
    <s v="Apple iPhone 15 256GB"/>
    <n v="1"/>
    <n v="717"/>
    <n v="729"/>
    <n v="729"/>
    <n v="12"/>
    <n v="12"/>
    <n v="1.64"/>
    <s v="V0164"/>
    <x v="4"/>
    <s v="VKASSE"/>
    <s v="EXP"/>
    <s v="Geräte"/>
    <x v="4"/>
    <n v="1"/>
    <n v="717"/>
    <n v="729"/>
    <n v="729"/>
    <n v="12"/>
    <n v="12"/>
    <n v="1.646090534979424E-2"/>
    <n v="1"/>
    <m/>
    <x v="0"/>
    <s v="Nein"/>
    <x v="0"/>
  </r>
  <r>
    <n v="14568726"/>
    <x v="4"/>
    <x v="0"/>
    <n v="2000586"/>
    <s v="Sofortrechnung"/>
    <s v="eam\bekir.ahmed"/>
    <x v="0"/>
    <s v="30505"/>
    <s v="RT Mobile Logistics S.R.O."/>
    <x v="1"/>
    <s v="26"/>
    <s v="100690534"/>
    <x v="261"/>
    <s v="Xiaomi Redmi A1 2GB/32GB"/>
    <n v="1"/>
    <n v="56.11"/>
    <n v="57"/>
    <n v="57"/>
    <n v="0.89"/>
    <n v="0.89"/>
    <n v="1.56"/>
    <s v="V0164"/>
    <x v="4"/>
    <s v="VKASSE"/>
    <s v="EXP"/>
    <s v="Geräte"/>
    <x v="4"/>
    <n v="1"/>
    <n v="56.11"/>
    <n v="57"/>
    <n v="57"/>
    <n v="0.89"/>
    <n v="0.89"/>
    <n v="1.5614035087719299E-2"/>
    <n v="1"/>
    <m/>
    <x v="0"/>
    <s v="Nein"/>
    <x v="0"/>
  </r>
  <r>
    <n v="14568726"/>
    <x v="4"/>
    <x v="0"/>
    <n v="2000586"/>
    <s v="Sofortrechnung"/>
    <s v="eam\bekir.ahmed"/>
    <x v="0"/>
    <s v="30505"/>
    <s v="RT Mobile Logistics S.R.O."/>
    <x v="1"/>
    <s v="27"/>
    <s v="101690307"/>
    <x v="108"/>
    <s v="Xiaomi POCO X6 Pro 5G 8GB/256GB"/>
    <n v="1"/>
    <n v="212"/>
    <n v="223"/>
    <n v="223"/>
    <n v="11"/>
    <n v="11"/>
    <n v="4.93"/>
    <s v="V0164"/>
    <x v="4"/>
    <s v="VKASSE"/>
    <s v="EXP"/>
    <s v="Geräte"/>
    <x v="4"/>
    <n v="1"/>
    <n v="212"/>
    <n v="223"/>
    <n v="223"/>
    <n v="11"/>
    <n v="11"/>
    <n v="4.9327354260089683E-2"/>
    <n v="1"/>
    <m/>
    <x v="0"/>
    <s v="Nein"/>
    <x v="0"/>
  </r>
  <r>
    <n v="14568726"/>
    <x v="4"/>
    <x v="0"/>
    <n v="2000586"/>
    <s v="Sofortrechnung"/>
    <s v="eam\bekir.ahmed"/>
    <x v="0"/>
    <s v="30505"/>
    <s v="RT Mobile Logistics S.R.O."/>
    <x v="1"/>
    <s v="28"/>
    <s v="101030273"/>
    <x v="409"/>
    <s v="Samsung A346B A34 5G 128GB EE"/>
    <n v="1"/>
    <n v="169.4264"/>
    <n v="175"/>
    <n v="175"/>
    <n v="5.5735999999999999"/>
    <n v="5.57"/>
    <n v="3.18"/>
    <s v="V0164"/>
    <x v="4"/>
    <s v="VKASSE"/>
    <s v="EXP"/>
    <s v="Geräte"/>
    <x v="4"/>
    <n v="1"/>
    <n v="169.4264"/>
    <n v="175"/>
    <n v="175"/>
    <n v="5.5735999999999999"/>
    <n v="5.57"/>
    <n v="3.1828571428571428E-2"/>
    <n v="1"/>
    <m/>
    <x v="0"/>
    <s v="Nein"/>
    <x v="0"/>
  </r>
  <r>
    <n v="14568726"/>
    <x v="4"/>
    <x v="0"/>
    <n v="2000586"/>
    <s v="Sofortrechnung"/>
    <s v="eam\bekir.ahmed"/>
    <x v="0"/>
    <s v="30505"/>
    <s v="RT Mobile Logistics S.R.O."/>
    <x v="1"/>
    <s v="29"/>
    <s v="100302775"/>
    <x v="34"/>
    <s v="Apple iPhone 14 512GB"/>
    <n v="1"/>
    <n v="633"/>
    <n v="659"/>
    <n v="659"/>
    <n v="26"/>
    <n v="26"/>
    <n v="3.94"/>
    <s v="V0164"/>
    <x v="4"/>
    <s v="VKASSE"/>
    <s v="EXP"/>
    <s v="Geräte"/>
    <x v="4"/>
    <n v="1"/>
    <n v="633"/>
    <n v="659"/>
    <n v="659"/>
    <n v="26"/>
    <n v="26"/>
    <n v="3.9453717754172987E-2"/>
    <n v="1"/>
    <m/>
    <x v="0"/>
    <s v="Nein"/>
    <x v="0"/>
  </r>
  <r>
    <n v="14568726"/>
    <x v="4"/>
    <x v="0"/>
    <n v="2000586"/>
    <s v="Sofortrechnung"/>
    <s v="eam\bekir.ahmed"/>
    <x v="0"/>
    <s v="30505"/>
    <s v="RT Mobile Logistics S.R.O."/>
    <x v="1"/>
    <s v="30"/>
    <s v="100034019"/>
    <x v="490"/>
    <s v="Samsung G996B S21+ 5G 128GB"/>
    <n v="1"/>
    <n v="359"/>
    <n v="369"/>
    <n v="369"/>
    <n v="10"/>
    <n v="10"/>
    <n v="2.71"/>
    <s v="V0164"/>
    <x v="4"/>
    <s v="VKASSE"/>
    <s v="EXP"/>
    <s v="Geräte"/>
    <x v="4"/>
    <n v="1"/>
    <n v="359"/>
    <n v="369"/>
    <n v="369"/>
    <n v="10"/>
    <n v="10"/>
    <n v="2.7100271002710029E-2"/>
    <n v="1"/>
    <m/>
    <x v="0"/>
    <s v="Nein"/>
    <x v="0"/>
  </r>
  <r>
    <n v="14568726"/>
    <x v="4"/>
    <x v="0"/>
    <n v="2000586"/>
    <s v="Sofortrechnung"/>
    <s v="eam\bekir.ahmed"/>
    <x v="0"/>
    <s v="30505"/>
    <s v="RT Mobile Logistics S.R.O."/>
    <x v="1"/>
    <s v="31"/>
    <s v="100690645"/>
    <x v="263"/>
    <s v="Xiaomi POCO X5 5G 6GB/128GB"/>
    <n v="1"/>
    <n v="156"/>
    <n v="159"/>
    <n v="159"/>
    <n v="3"/>
    <n v="3"/>
    <n v="1.88"/>
    <s v="V0164"/>
    <x v="4"/>
    <s v="VKASSE"/>
    <s v="EXP"/>
    <s v="Geräte"/>
    <x v="4"/>
    <n v="1"/>
    <n v="156"/>
    <n v="159"/>
    <n v="159"/>
    <n v="3"/>
    <n v="3"/>
    <n v="1.8867924528301886E-2"/>
    <n v="1"/>
    <m/>
    <x v="0"/>
    <s v="Nein"/>
    <x v="0"/>
  </r>
  <r>
    <n v="14573079"/>
    <x v="4"/>
    <x v="0"/>
    <n v="2000587"/>
    <s v="Sofortrechnung"/>
    <s v="eam\mustafa.oezer"/>
    <x v="0"/>
    <s v="25404"/>
    <s v="Edery International BV"/>
    <x v="1"/>
    <s v="1"/>
    <s v="101030327"/>
    <x v="296"/>
    <s v="Samsung T636B Tab Active4 Pro 5G 64GB"/>
    <n v="30"/>
    <n v="399.14030000000002"/>
    <n v="412"/>
    <n v="12360"/>
    <n v="12.8597"/>
    <n v="385.79"/>
    <n v="3.12"/>
    <s v="V0164"/>
    <x v="4"/>
    <s v="KÜB8"/>
    <s v="EXP"/>
    <s v="Geräte"/>
    <x v="4"/>
    <n v="30"/>
    <n v="399.14030000000002"/>
    <n v="412"/>
    <n v="12360"/>
    <n v="12.8597"/>
    <n v="385.79"/>
    <n v="3.1212783171521038E-2"/>
    <n v="1"/>
    <m/>
    <x v="0"/>
    <s v="Nein"/>
    <x v="0"/>
  </r>
  <r>
    <n v="14573081"/>
    <x v="4"/>
    <x v="0"/>
    <n v="2000588"/>
    <s v="Sofortrechnung"/>
    <s v="eam\mustafa.oezer"/>
    <x v="0"/>
    <s v="25404"/>
    <s v="Edery International BV"/>
    <x v="1"/>
    <s v="1"/>
    <s v="101690209"/>
    <x v="12"/>
    <s v="Xiaomi Redmi Pad SE 8GB/256GB [WiFi]"/>
    <n v="30"/>
    <n v="129.98869999999999"/>
    <n v="135"/>
    <n v="4050"/>
    <n v="5.0113000000000003"/>
    <n v="150.34"/>
    <n v="3.71"/>
    <s v="V0164"/>
    <x v="4"/>
    <s v="KÜB8"/>
    <s v="EXP"/>
    <s v="Geräte"/>
    <x v="4"/>
    <n v="30"/>
    <n v="129.98869999999999"/>
    <n v="135"/>
    <n v="4050"/>
    <n v="5.0113000000000003"/>
    <n v="150.34"/>
    <n v="3.7120987654320987E-2"/>
    <n v="1"/>
    <m/>
    <x v="0"/>
    <s v="Nein"/>
    <x v="0"/>
  </r>
  <r>
    <n v="14573092"/>
    <x v="4"/>
    <x v="0"/>
    <n v="2000589"/>
    <s v="Sofortrechnung"/>
    <s v="eam\mustafa.oezer"/>
    <x v="0"/>
    <s v="25404"/>
    <s v="Edery International BV"/>
    <x v="1"/>
    <s v="1"/>
    <s v="100034410"/>
    <x v="491"/>
    <s v="Samsung S911B S23 5G 256GB"/>
    <n v="30"/>
    <n v="477.88479999999998"/>
    <n v="495"/>
    <n v="14850"/>
    <n v="17.115200000000002"/>
    <n v="513.46"/>
    <n v="3.45"/>
    <s v="V0164"/>
    <x v="4"/>
    <s v="KÜB8"/>
    <s v="EXP"/>
    <s v="Geräte"/>
    <x v="4"/>
    <n v="30"/>
    <n v="477.88479999999998"/>
    <n v="495"/>
    <n v="14850"/>
    <n v="17.115200000000002"/>
    <n v="513.46"/>
    <n v="3.4576430976430976E-2"/>
    <n v="1"/>
    <m/>
    <x v="0"/>
    <s v="Nein"/>
    <x v="0"/>
  </r>
  <r>
    <n v="14573069"/>
    <x v="4"/>
    <x v="0"/>
    <n v="2000590"/>
    <s v="Sofortrechnung"/>
    <s v="Yasar.Yigitbilek"/>
    <x v="0"/>
    <s v="30845"/>
    <s v="La Centrale Electronique SAS"/>
    <x v="3"/>
    <s v="1"/>
    <s v="900010011"/>
    <x v="36"/>
    <s v="Sonstiges"/>
    <n v="1"/>
    <n v="0"/>
    <n v="25"/>
    <n v="25"/>
    <n v="25"/>
    <n v="25"/>
    <m/>
    <s v="V0018"/>
    <x v="16"/>
    <s v="VKASSE"/>
    <s v="EXP"/>
    <s v="Sonstige"/>
    <x v="11"/>
    <n v="1"/>
    <n v="0"/>
    <n v="25"/>
    <n v="25"/>
    <n v="25"/>
    <n v="25"/>
    <n v="1"/>
    <n v="1"/>
    <m/>
    <x v="2"/>
    <s v="Ja"/>
    <x v="0"/>
  </r>
  <r>
    <n v="14573069"/>
    <x v="4"/>
    <x v="0"/>
    <n v="2000590"/>
    <s v="Sofortrechnung"/>
    <s v="Yasar.Yigitbilek"/>
    <x v="0"/>
    <s v="30845"/>
    <s v="La Centrale Electronique SAS"/>
    <x v="1"/>
    <s v="2"/>
    <s v="101030425"/>
    <x v="207"/>
    <s v="Samsung A256B A25 5G 128GB"/>
    <n v="1"/>
    <n v="160.5153"/>
    <n v="169"/>
    <n v="169"/>
    <n v="8.4847000000000001"/>
    <n v="8.48"/>
    <n v="5.0199999999999996"/>
    <s v="V0018"/>
    <x v="16"/>
    <s v="VKASSE"/>
    <s v="EXP"/>
    <s v="Geräte"/>
    <x v="11"/>
    <n v="1"/>
    <n v="160.5153"/>
    <n v="169"/>
    <n v="169"/>
    <n v="8.4847000000000001"/>
    <n v="8.48"/>
    <n v="5.0177514792899412E-2"/>
    <n v="1"/>
    <m/>
    <x v="0"/>
    <s v="Nein"/>
    <x v="0"/>
  </r>
  <r>
    <n v="14573069"/>
    <x v="4"/>
    <x v="0"/>
    <n v="2000590"/>
    <s v="Sofortrechnung"/>
    <s v="Yasar.Yigitbilek"/>
    <x v="0"/>
    <s v="30845"/>
    <s v="La Centrale Electronique SAS"/>
    <x v="1"/>
    <s v="3"/>
    <s v="101030661"/>
    <x v="146"/>
    <s v="Samsung A165F A16 128GB"/>
    <n v="3"/>
    <n v="116.04640000000001"/>
    <n v="123"/>
    <n v="369"/>
    <n v="6.9535999999999998"/>
    <n v="20.86"/>
    <n v="5.65"/>
    <s v="V0018"/>
    <x v="16"/>
    <s v="VKASSE"/>
    <s v="EXP"/>
    <s v="Geräte"/>
    <x v="11"/>
    <n v="3"/>
    <n v="116.04640000000001"/>
    <n v="123"/>
    <n v="369"/>
    <n v="6.9535999999999998"/>
    <n v="20.86"/>
    <n v="5.6531165311653114E-2"/>
    <n v="1"/>
    <m/>
    <x v="0"/>
    <s v="Nein"/>
    <x v="0"/>
  </r>
  <r>
    <n v="14573069"/>
    <x v="4"/>
    <x v="0"/>
    <n v="2000590"/>
    <s v="Sofortrechnung"/>
    <s v="Yasar.Yigitbilek"/>
    <x v="0"/>
    <s v="30845"/>
    <s v="La Centrale Electronique SAS"/>
    <x v="1"/>
    <s v="4"/>
    <s v="101690271"/>
    <x v="46"/>
    <s v="Xiaomi Redmi A3 3GB/64GB"/>
    <n v="4"/>
    <n v="55"/>
    <n v="59"/>
    <n v="236"/>
    <n v="4"/>
    <n v="16"/>
    <n v="6.77"/>
    <s v="V0018"/>
    <x v="16"/>
    <s v="VKASSE"/>
    <s v="EXP"/>
    <s v="Geräte"/>
    <x v="11"/>
    <n v="4"/>
    <n v="55"/>
    <n v="59"/>
    <n v="236"/>
    <n v="4"/>
    <n v="16"/>
    <n v="6.7796610169491525E-2"/>
    <n v="1"/>
    <m/>
    <x v="0"/>
    <s v="Nein"/>
    <x v="0"/>
  </r>
  <r>
    <n v="14573069"/>
    <x v="4"/>
    <x v="0"/>
    <n v="2000590"/>
    <s v="Sofortrechnung"/>
    <s v="Yasar.Yigitbilek"/>
    <x v="0"/>
    <s v="30845"/>
    <s v="La Centrale Electronique SAS"/>
    <x v="1"/>
    <s v="5"/>
    <s v="101680029"/>
    <x v="275"/>
    <s v="OnePlus Nord CE4 5G 8GB/256GB"/>
    <n v="1"/>
    <n v="158.58330000000001"/>
    <n v="165"/>
    <n v="165"/>
    <n v="6.4166999999999996"/>
    <n v="6.42"/>
    <n v="3.88"/>
    <s v="V0018"/>
    <x v="16"/>
    <s v="VKASSE"/>
    <s v="EXP"/>
    <s v="Geräte"/>
    <x v="11"/>
    <n v="1"/>
    <n v="158.58330000000001"/>
    <n v="165"/>
    <n v="165"/>
    <n v="6.4166999999999996"/>
    <n v="6.42"/>
    <n v="3.8909090909090907E-2"/>
    <n v="1"/>
    <m/>
    <x v="0"/>
    <s v="Nein"/>
    <x v="0"/>
  </r>
  <r>
    <n v="14573069"/>
    <x v="4"/>
    <x v="0"/>
    <n v="2000590"/>
    <s v="Sofortrechnung"/>
    <s v="Yasar.Yigitbilek"/>
    <x v="0"/>
    <s v="30845"/>
    <s v="La Centrale Electronique SAS"/>
    <x v="1"/>
    <s v="6"/>
    <s v="101690201"/>
    <x v="460"/>
    <s v="Xiaomi Redmi 13C 4GB/128GB"/>
    <n v="5"/>
    <n v="76"/>
    <n v="82"/>
    <n v="410"/>
    <n v="6"/>
    <n v="30"/>
    <n v="7.31"/>
    <s v="V0018"/>
    <x v="16"/>
    <s v="VKASSE"/>
    <s v="EXP"/>
    <s v="Geräte"/>
    <x v="11"/>
    <n v="5"/>
    <n v="76"/>
    <n v="82"/>
    <n v="410"/>
    <n v="6"/>
    <n v="30"/>
    <n v="7.3170731707317069E-2"/>
    <n v="1"/>
    <m/>
    <x v="0"/>
    <s v="Nein"/>
    <x v="0"/>
  </r>
  <r>
    <n v="14573069"/>
    <x v="4"/>
    <x v="0"/>
    <n v="2000590"/>
    <s v="Sofortrechnung"/>
    <s v="Yasar.Yigitbilek"/>
    <x v="0"/>
    <s v="30845"/>
    <s v="La Centrale Electronique SAS"/>
    <x v="1"/>
    <s v="7"/>
    <s v="101690272"/>
    <x v="248"/>
    <s v="Xiaomi Redmi A3 3GB/64GB"/>
    <n v="5"/>
    <n v="54"/>
    <n v="59"/>
    <n v="295"/>
    <n v="5"/>
    <n v="25"/>
    <n v="8.4700000000000006"/>
    <s v="V0018"/>
    <x v="16"/>
    <s v="VKASSE"/>
    <s v="EXP"/>
    <s v="Geräte"/>
    <x v="11"/>
    <n v="5"/>
    <n v="54"/>
    <n v="59"/>
    <n v="295"/>
    <n v="5"/>
    <n v="25"/>
    <n v="8.4745762711864403E-2"/>
    <n v="1"/>
    <m/>
    <x v="0"/>
    <s v="Nein"/>
    <x v="0"/>
  </r>
  <r>
    <n v="14573069"/>
    <x v="4"/>
    <x v="0"/>
    <n v="2000590"/>
    <s v="Sofortrechnung"/>
    <s v="Yasar.Yigitbilek"/>
    <x v="0"/>
    <s v="30845"/>
    <s v="La Centrale Electronique SAS"/>
    <x v="1"/>
    <s v="8"/>
    <s v="101310025"/>
    <x v="492"/>
    <s v="Honor 200 Lite 256GB"/>
    <n v="1"/>
    <n v="153"/>
    <n v="155"/>
    <n v="155"/>
    <n v="2"/>
    <n v="2"/>
    <n v="1.29"/>
    <s v="V0018"/>
    <x v="16"/>
    <s v="VKASSE"/>
    <s v="EXP"/>
    <s v="Geräte"/>
    <x v="11"/>
    <n v="1"/>
    <n v="153"/>
    <n v="155"/>
    <n v="155"/>
    <n v="2"/>
    <n v="2"/>
    <n v="1.2903225806451613E-2"/>
    <n v="1"/>
    <m/>
    <x v="0"/>
    <s v="Nein"/>
    <x v="0"/>
  </r>
  <r>
    <n v="14564880"/>
    <x v="4"/>
    <x v="0"/>
    <n v="2000591"/>
    <s v="Sofortrechnung"/>
    <s v="eam\bekir.ahmed"/>
    <x v="0"/>
    <s v="23854"/>
    <s v="Digitec Galaxus AG"/>
    <x v="0"/>
    <s v="1"/>
    <s v="200311516"/>
    <x v="493"/>
    <s v="UREVO SpaceWalk Lite"/>
    <n v="3"/>
    <n v="114.1"/>
    <n v="190.95"/>
    <n v="572.85"/>
    <n v="76.849999999999994"/>
    <n v="230.55"/>
    <n v="40.24"/>
    <s v="V0019"/>
    <x v="0"/>
    <s v="KÜB14"/>
    <s v="EXP"/>
    <s v="Zubehör"/>
    <x v="0"/>
    <n v="3"/>
    <n v="114.1"/>
    <n v="190.95"/>
    <n v="572.85"/>
    <n v="76.849999999999994"/>
    <n v="230.55"/>
    <n v="0.4024613773239068"/>
    <n v="1"/>
    <m/>
    <x v="0"/>
    <s v="Nein"/>
    <x v="0"/>
  </r>
  <r>
    <n v="14565340"/>
    <x v="4"/>
    <x v="0"/>
    <n v="2000592"/>
    <s v="Sofortrechnung"/>
    <s v="eam\bekir.ahmed"/>
    <x v="0"/>
    <s v="23854"/>
    <s v="Digitec Galaxus AG"/>
    <x v="1"/>
    <s v="1"/>
    <s v="100302940"/>
    <x v="422"/>
    <s v="Apple iPhone 15 Pro 256GB"/>
    <n v="2"/>
    <n v="880"/>
    <n v="963.79"/>
    <n v="1927.58"/>
    <n v="83.79"/>
    <n v="167.58"/>
    <n v="8.69"/>
    <s v="V0019"/>
    <x v="0"/>
    <s v="KÜB14"/>
    <s v="EXP"/>
    <s v="Geräte"/>
    <x v="0"/>
    <n v="2"/>
    <n v="880"/>
    <n v="963.79"/>
    <n v="1927.58"/>
    <n v="83.79"/>
    <n v="167.58"/>
    <n v="8.6938025918509229E-2"/>
    <n v="1"/>
    <m/>
    <x v="0"/>
    <s v="Nein"/>
    <x v="0"/>
  </r>
  <r>
    <n v="14569280"/>
    <x v="4"/>
    <x v="0"/>
    <n v="2000593"/>
    <s v="Sofortrechnung"/>
    <s v="eam\bekir.ahmed"/>
    <x v="0"/>
    <s v="23854"/>
    <s v="Digitec Galaxus AG"/>
    <x v="0"/>
    <s v="1"/>
    <s v="200311516"/>
    <x v="493"/>
    <s v="UREVO SpaceWalk Lite"/>
    <n v="6"/>
    <n v="114.1"/>
    <n v="170.85"/>
    <n v="1025.0999999999999"/>
    <n v="56.75"/>
    <n v="340.5"/>
    <n v="33.21"/>
    <s v="V0019"/>
    <x v="0"/>
    <s v="KÜB14"/>
    <s v="EXP"/>
    <s v="Zubehör"/>
    <x v="0"/>
    <n v="6"/>
    <n v="114.1"/>
    <n v="170.85"/>
    <n v="1025.0999999999999"/>
    <n v="56.75"/>
    <n v="340.5"/>
    <n v="0.33216271583260171"/>
    <n v="1"/>
    <m/>
    <x v="0"/>
    <s v="Nein"/>
    <x v="0"/>
  </r>
  <r>
    <n v="14573071"/>
    <x v="4"/>
    <x v="0"/>
    <n v="2000594"/>
    <s v="Sofortrechnung"/>
    <s v="eam\mustafa.oezer"/>
    <x v="0"/>
    <s v="30634"/>
    <s v="FEM S.R.L."/>
    <x v="1"/>
    <s v="1"/>
    <s v="101300218"/>
    <x v="459"/>
    <s v="Apple iPhone 16 128GB"/>
    <n v="20"/>
    <n v="695.1961"/>
    <n v="716"/>
    <n v="14320"/>
    <n v="20.803899999999999"/>
    <n v="416.08"/>
    <n v="2.9"/>
    <s v="V0023"/>
    <x v="3"/>
    <s v="VKASSE"/>
    <s v="EXP"/>
    <s v="Geräte"/>
    <x v="3"/>
    <n v="20"/>
    <n v="695.1961"/>
    <n v="716"/>
    <n v="14320"/>
    <n v="20.803899999999999"/>
    <n v="416.08"/>
    <n v="2.9055865921787709E-2"/>
    <n v="1"/>
    <m/>
    <x v="0"/>
    <s v="Nein"/>
    <x v="0"/>
  </r>
  <r>
    <n v="14573071"/>
    <x v="4"/>
    <x v="0"/>
    <n v="2000594"/>
    <s v="Sofortrechnung"/>
    <s v="eam\mustafa.oezer"/>
    <x v="0"/>
    <s v="30634"/>
    <s v="FEM S.R.L."/>
    <x v="1"/>
    <s v="2"/>
    <s v="100303108"/>
    <x v="494"/>
    <s v="Apple iPhone 16 Plus 128GB"/>
    <n v="10"/>
    <n v="819"/>
    <n v="839"/>
    <n v="8390"/>
    <n v="20"/>
    <n v="200"/>
    <n v="2.38"/>
    <s v="V0023"/>
    <x v="3"/>
    <s v="VKASSE"/>
    <s v="EXP"/>
    <s v="Geräte"/>
    <x v="3"/>
    <n v="10"/>
    <n v="819"/>
    <n v="839"/>
    <n v="8390"/>
    <n v="20"/>
    <n v="200"/>
    <n v="2.3837902264600714E-2"/>
    <n v="1"/>
    <m/>
    <x v="0"/>
    <s v="Nein"/>
    <x v="0"/>
  </r>
  <r>
    <n v="14573071"/>
    <x v="4"/>
    <x v="0"/>
    <n v="2000594"/>
    <s v="Sofortrechnung"/>
    <s v="eam\mustafa.oezer"/>
    <x v="0"/>
    <s v="30634"/>
    <s v="FEM S.R.L."/>
    <x v="1"/>
    <s v="3"/>
    <s v="100303090"/>
    <x v="495"/>
    <s v="Apple iPhone 16 128GB"/>
    <n v="10"/>
    <n v="704"/>
    <n v="716"/>
    <n v="7160"/>
    <n v="12"/>
    <n v="120"/>
    <n v="1.67"/>
    <s v="V0023"/>
    <x v="3"/>
    <s v="VKASSE"/>
    <s v="EXP"/>
    <s v="Geräte"/>
    <x v="3"/>
    <n v="10"/>
    <n v="704"/>
    <n v="716"/>
    <n v="7160"/>
    <n v="12"/>
    <n v="120"/>
    <n v="1.6759776536312849E-2"/>
    <n v="1"/>
    <m/>
    <x v="0"/>
    <s v="Nein"/>
    <x v="0"/>
  </r>
  <r>
    <n v="14573071"/>
    <x v="4"/>
    <x v="0"/>
    <n v="2000594"/>
    <s v="Sofortrechnung"/>
    <s v="eam\mustafa.oezer"/>
    <x v="0"/>
    <s v="30634"/>
    <s v="FEM S.R.L."/>
    <x v="1"/>
    <s v="4"/>
    <s v="100303089"/>
    <x v="496"/>
    <s v="Apple iPhone 16 128GB"/>
    <n v="10"/>
    <n v="704"/>
    <n v="716"/>
    <n v="7160"/>
    <n v="12"/>
    <n v="120"/>
    <n v="1.67"/>
    <s v="V0023"/>
    <x v="3"/>
    <s v="VKASSE"/>
    <s v="EXP"/>
    <s v="Geräte"/>
    <x v="3"/>
    <n v="10"/>
    <n v="704"/>
    <n v="716"/>
    <n v="7160"/>
    <n v="12"/>
    <n v="120"/>
    <n v="1.6759776536312849E-2"/>
    <n v="1"/>
    <m/>
    <x v="0"/>
    <s v="Nein"/>
    <x v="0"/>
  </r>
  <r>
    <n v="14573071"/>
    <x v="4"/>
    <x v="0"/>
    <n v="2000594"/>
    <s v="Sofortrechnung"/>
    <s v="eam\mustafa.oezer"/>
    <x v="0"/>
    <s v="30634"/>
    <s v="FEM S.R.L."/>
    <x v="1"/>
    <s v="5"/>
    <s v="100303106"/>
    <x v="497"/>
    <s v="Apple iPhone 16 Plus 128GB"/>
    <n v="10"/>
    <n v="819"/>
    <n v="839"/>
    <n v="8390"/>
    <n v="20"/>
    <n v="200"/>
    <n v="2.38"/>
    <s v="V0023"/>
    <x v="3"/>
    <s v="VKASSE"/>
    <s v="EXP"/>
    <s v="Geräte"/>
    <x v="3"/>
    <n v="10"/>
    <n v="819"/>
    <n v="839"/>
    <n v="8390"/>
    <n v="20"/>
    <n v="200"/>
    <n v="2.3837902264600714E-2"/>
    <n v="1"/>
    <m/>
    <x v="0"/>
    <s v="Nein"/>
    <x v="0"/>
  </r>
  <r>
    <n v="14573071"/>
    <x v="4"/>
    <x v="0"/>
    <n v="2000594"/>
    <s v="Sofortrechnung"/>
    <s v="eam\mustafa.oezer"/>
    <x v="0"/>
    <s v="30634"/>
    <s v="FEM S.R.L."/>
    <x v="1"/>
    <s v="6"/>
    <s v="100303092"/>
    <x v="472"/>
    <s v="Apple iPhone 16 128GB"/>
    <n v="5"/>
    <n v="704"/>
    <n v="716"/>
    <n v="3580"/>
    <n v="12"/>
    <n v="60"/>
    <n v="1.67"/>
    <s v="V0023"/>
    <x v="3"/>
    <s v="VKASSE"/>
    <s v="EXP"/>
    <s v="Geräte"/>
    <x v="3"/>
    <n v="5"/>
    <n v="704"/>
    <n v="716"/>
    <n v="3580"/>
    <n v="12"/>
    <n v="60"/>
    <n v="1.6759776536312849E-2"/>
    <n v="1"/>
    <m/>
    <x v="0"/>
    <s v="Nein"/>
    <x v="0"/>
  </r>
  <r>
    <n v="14570826"/>
    <x v="4"/>
    <x v="0"/>
    <n v="2000595"/>
    <s v="Sofortrechnung"/>
    <s v="eam\bekir.ahmed"/>
    <x v="0"/>
    <s v="23854"/>
    <s v="Digitec Galaxus AG"/>
    <x v="0"/>
    <s v="1"/>
    <s v="200311418"/>
    <x v="498"/>
    <s v="SOFLOW SO2 AIR Gen 3 E-Scooter"/>
    <n v="1"/>
    <n v="283.70999999999998"/>
    <n v="301.5"/>
    <n v="301.5"/>
    <n v="17.79"/>
    <n v="17.79"/>
    <n v="5.9"/>
    <s v="V0019"/>
    <x v="0"/>
    <s v="KÜB14"/>
    <s v="EXP"/>
    <s v="Zubehör"/>
    <x v="0"/>
    <n v="1"/>
    <n v="283.70999999999998"/>
    <n v="301.5"/>
    <n v="301.5"/>
    <n v="17.79"/>
    <n v="17.79"/>
    <n v="5.9004975124378106E-2"/>
    <n v="1"/>
    <m/>
    <x v="0"/>
    <s v="Nein"/>
    <x v="0"/>
  </r>
  <r>
    <n v="14571074"/>
    <x v="4"/>
    <x v="0"/>
    <n v="2000596"/>
    <s v="Sofortrechnung"/>
    <s v="eam\bekir.ahmed"/>
    <x v="0"/>
    <s v="23854"/>
    <s v="Digitec Galaxus AG"/>
    <x v="0"/>
    <s v="1"/>
    <s v="200311418"/>
    <x v="498"/>
    <s v="SOFLOW SO2 AIR Gen 3 E-Scooter"/>
    <n v="1"/>
    <n v="283.70999999999998"/>
    <n v="301.5"/>
    <n v="301.5"/>
    <n v="17.79"/>
    <n v="17.79"/>
    <n v="5.9"/>
    <s v="V0019"/>
    <x v="0"/>
    <s v="KÜB14"/>
    <s v="EXP"/>
    <s v="Zubehör"/>
    <x v="0"/>
    <n v="1"/>
    <n v="283.70999999999998"/>
    <n v="301.5"/>
    <n v="301.5"/>
    <n v="17.79"/>
    <n v="17.79"/>
    <n v="5.9004975124378106E-2"/>
    <n v="1"/>
    <m/>
    <x v="0"/>
    <s v="Nein"/>
    <x v="0"/>
  </r>
  <r>
    <n v="14571703"/>
    <x v="4"/>
    <x v="0"/>
    <n v="2000597"/>
    <s v="Sofortrechnung"/>
    <s v="eam\bekir.ahmed"/>
    <x v="0"/>
    <s v="23854"/>
    <s v="Digitec Galaxus AG"/>
    <x v="0"/>
    <s v="1"/>
    <s v="200311519"/>
    <x v="499"/>
    <s v="UREVO SpaceWalk Lite"/>
    <n v="1"/>
    <n v="148.1"/>
    <n v="199.99"/>
    <n v="199.99"/>
    <n v="51.89"/>
    <n v="51.89"/>
    <n v="25.94"/>
    <s v="V0019"/>
    <x v="0"/>
    <s v="KÜB14"/>
    <s v="EXP"/>
    <s v="Zubehör"/>
    <x v="0"/>
    <n v="1"/>
    <n v="148.1"/>
    <n v="199.99"/>
    <n v="199.99"/>
    <n v="51.89"/>
    <n v="51.89"/>
    <n v="0.25946297314865741"/>
    <n v="1"/>
    <m/>
    <x v="0"/>
    <s v="Nein"/>
    <x v="0"/>
  </r>
  <r>
    <n v="14572896"/>
    <x v="4"/>
    <x v="0"/>
    <n v="2000598"/>
    <s v="Sofortrechnung"/>
    <s v="eam\bekir.ahmed"/>
    <x v="0"/>
    <s v="23854"/>
    <s v="Digitec Galaxus AG"/>
    <x v="0"/>
    <s v="1"/>
    <s v="200030241"/>
    <x v="264"/>
    <s v="Samsung SmartTag2 4er-Pack EI-T5600K"/>
    <n v="2"/>
    <n v="46.4863"/>
    <n v="49.75"/>
    <n v="99.5"/>
    <n v="3.2637"/>
    <n v="6.53"/>
    <n v="6.56"/>
    <s v="V0019"/>
    <x v="0"/>
    <s v="KÜB14"/>
    <s v="EXP"/>
    <s v="Zubehör"/>
    <x v="0"/>
    <n v="2"/>
    <n v="46.4863"/>
    <n v="49.75"/>
    <n v="99.5"/>
    <n v="3.2637"/>
    <n v="6.53"/>
    <n v="6.5628140703517593E-2"/>
    <n v="1"/>
    <m/>
    <x v="0"/>
    <s v="Nein"/>
    <x v="0"/>
  </r>
  <r>
    <n v="14572110"/>
    <x v="4"/>
    <x v="0"/>
    <n v="2000599"/>
    <s v="Sofortrechnung"/>
    <s v="Yasar.Yigitbilek"/>
    <x v="0"/>
    <s v="31014"/>
    <s v="ELLEELLE TECHNOLOGY SRLS"/>
    <x v="3"/>
    <s v="1"/>
    <s v="900010011"/>
    <x v="36"/>
    <s v="Sonstiges"/>
    <n v="1"/>
    <n v="0"/>
    <n v="15"/>
    <n v="15"/>
    <n v="15"/>
    <n v="15"/>
    <m/>
    <s v="V0023"/>
    <x v="3"/>
    <s v="KPUD"/>
    <s v="EXP"/>
    <s v="Sonstige"/>
    <x v="3"/>
    <n v="1"/>
    <n v="0"/>
    <n v="15"/>
    <n v="15"/>
    <n v="15"/>
    <n v="15"/>
    <n v="1"/>
    <n v="1"/>
    <m/>
    <x v="2"/>
    <s v="Ja"/>
    <x v="0"/>
  </r>
  <r>
    <n v="14572110"/>
    <x v="4"/>
    <x v="0"/>
    <n v="2000599"/>
    <s v="Sofortrechnung"/>
    <s v="Yasar.Yigitbilek"/>
    <x v="0"/>
    <s v="31014"/>
    <s v="ELLEELLE TECHNOLOGY SRLS"/>
    <x v="1"/>
    <s v="2"/>
    <s v="100303126"/>
    <x v="333"/>
    <s v="Apple iPhone 16 Pro 256GB"/>
    <n v="1"/>
    <n v="994"/>
    <n v="1029"/>
    <n v="1029"/>
    <n v="35"/>
    <n v="35"/>
    <n v="3.4"/>
    <s v="V0023"/>
    <x v="3"/>
    <s v="KPUD"/>
    <s v="EXP"/>
    <s v="Geräte"/>
    <x v="3"/>
    <n v="1"/>
    <n v="994"/>
    <n v="1029"/>
    <n v="1029"/>
    <n v="35"/>
    <n v="35"/>
    <n v="3.4013605442176874E-2"/>
    <n v="1"/>
    <m/>
    <x v="0"/>
    <s v="Nein"/>
    <x v="0"/>
  </r>
  <r>
    <n v="14572110"/>
    <x v="4"/>
    <x v="0"/>
    <n v="2000599"/>
    <s v="Sofortrechnung"/>
    <s v="Yasar.Yigitbilek"/>
    <x v="0"/>
    <s v="31014"/>
    <s v="ELLEELLE TECHNOLOGY SRLS"/>
    <x v="1"/>
    <s v="3"/>
    <s v="100303091"/>
    <x v="358"/>
    <s v="Apple iPhone 16 128GB"/>
    <n v="1"/>
    <n v="704"/>
    <n v="718"/>
    <n v="718"/>
    <n v="14"/>
    <n v="14"/>
    <n v="1.94"/>
    <s v="V0023"/>
    <x v="3"/>
    <s v="KPUD"/>
    <s v="EXP"/>
    <s v="Geräte"/>
    <x v="3"/>
    <n v="1"/>
    <n v="704"/>
    <n v="718"/>
    <n v="718"/>
    <n v="14"/>
    <n v="14"/>
    <n v="1.9498607242339833E-2"/>
    <n v="1"/>
    <m/>
    <x v="0"/>
    <s v="Nein"/>
    <x v="0"/>
  </r>
  <r>
    <n v="14572110"/>
    <x v="4"/>
    <x v="0"/>
    <n v="2000599"/>
    <s v="Sofortrechnung"/>
    <s v="Yasar.Yigitbilek"/>
    <x v="0"/>
    <s v="31014"/>
    <s v="ELLEELLE TECHNOLOGY SRLS"/>
    <x v="1"/>
    <s v="4"/>
    <s v="101300173"/>
    <x v="131"/>
    <s v="Apple iPhone 15 256GB"/>
    <n v="1"/>
    <n v="717"/>
    <n v="727"/>
    <n v="727"/>
    <n v="10"/>
    <n v="10"/>
    <n v="1.37"/>
    <s v="V0023"/>
    <x v="3"/>
    <s v="KPUD"/>
    <s v="EXP"/>
    <s v="Geräte"/>
    <x v="3"/>
    <n v="1"/>
    <n v="717"/>
    <n v="727"/>
    <n v="727"/>
    <n v="10"/>
    <n v="10"/>
    <n v="1.3755158184319119E-2"/>
    <n v="1"/>
    <m/>
    <x v="0"/>
    <s v="Nein"/>
    <x v="0"/>
  </r>
  <r>
    <n v="14573109"/>
    <x v="4"/>
    <x v="0"/>
    <n v="2000600"/>
    <s v="Sofortrechnung"/>
    <s v="Yasar.Yigitbilek"/>
    <x v="1"/>
    <s v="27196"/>
    <s v="Memoryworld GmbH &amp; Co. KG"/>
    <x v="1"/>
    <s v="1"/>
    <s v="100034557"/>
    <x v="481"/>
    <s v="Samsung X510N Tab S9 FE 128GB [WiFi]"/>
    <n v="60"/>
    <n v="292"/>
    <n v="304"/>
    <n v="18240"/>
    <n v="12"/>
    <n v="720"/>
    <n v="3.94"/>
    <s v="V0022"/>
    <x v="13"/>
    <s v="KÜB14"/>
    <s v="GRK"/>
    <s v="Geräte"/>
    <x v="8"/>
    <n v="60"/>
    <n v="292"/>
    <n v="304"/>
    <n v="18240"/>
    <n v="12"/>
    <n v="720"/>
    <n v="3.9473684210526314E-2"/>
    <n v="1"/>
    <m/>
    <x v="0"/>
    <s v="Nein"/>
    <x v="0"/>
  </r>
  <r>
    <n v="14573049"/>
    <x v="4"/>
    <x v="0"/>
    <n v="2000601"/>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049"/>
    <x v="4"/>
    <x v="0"/>
    <n v="2000601"/>
    <s v="Sofortrechnung"/>
    <s v="eam\mustafa.oezer"/>
    <x v="1"/>
    <s v="23433"/>
    <s v="Jacob Elektronik GmbH"/>
    <x v="1"/>
    <s v="2"/>
    <s v="101030535"/>
    <x v="13"/>
    <s v="Samsung A155F A15 256GB"/>
    <n v="1"/>
    <n v="135"/>
    <n v="149"/>
    <n v="149"/>
    <n v="14"/>
    <n v="14"/>
    <n v="9.39"/>
    <s v="V0042"/>
    <x v="5"/>
    <s v="KÜB30"/>
    <s v="GRK"/>
    <s v="Geräte"/>
    <x v="5"/>
    <n v="1"/>
    <n v="135"/>
    <n v="149"/>
    <n v="149"/>
    <n v="14"/>
    <n v="14"/>
    <n v="9.3959731543624164E-2"/>
    <n v="1"/>
    <m/>
    <x v="0"/>
    <s v="Nein"/>
    <x v="0"/>
  </r>
  <r>
    <n v="14573094"/>
    <x v="4"/>
    <x v="0"/>
    <n v="2000602"/>
    <s v="Sofortrechnung"/>
    <s v="eam\mustafa.oezer"/>
    <x v="1"/>
    <s v="23433"/>
    <s v="Jacob Elektronik GmbH"/>
    <x v="0"/>
    <s v="1"/>
    <s v="201230002"/>
    <x v="343"/>
    <s v="Sony Playstation Portal Remote Player"/>
    <n v="2"/>
    <n v="175"/>
    <n v="199"/>
    <n v="398"/>
    <n v="24"/>
    <n v="48"/>
    <n v="12.06"/>
    <s v="V0042"/>
    <x v="5"/>
    <s v="KÜB30"/>
    <s v="GRK"/>
    <s v="Zubehör"/>
    <x v="5"/>
    <n v="2"/>
    <n v="175"/>
    <n v="199"/>
    <n v="398"/>
    <n v="24"/>
    <n v="48"/>
    <n v="0.12060301507537688"/>
    <n v="1"/>
    <m/>
    <x v="0"/>
    <s v="Nein"/>
    <x v="0"/>
  </r>
  <r>
    <n v="14573094"/>
    <x v="4"/>
    <x v="0"/>
    <n v="2000602"/>
    <s v="Sofortrechnung"/>
    <s v="eam\mustafa.oezer"/>
    <x v="1"/>
    <s v="23433"/>
    <s v="Jacob Elektronik GmbH"/>
    <x v="1"/>
    <s v="2"/>
    <s v="101030492"/>
    <x v="138"/>
    <s v="Samsung A356B A35 5G 256GB"/>
    <n v="1"/>
    <n v="228.69569999999999"/>
    <n v="235"/>
    <n v="235"/>
    <n v="6.3042999999999996"/>
    <n v="6.3"/>
    <n v="2.68"/>
    <s v="V0042"/>
    <x v="5"/>
    <s v="KÜB30"/>
    <s v="GRK"/>
    <s v="Geräte"/>
    <x v="5"/>
    <n v="1"/>
    <n v="228.69569999999999"/>
    <n v="235"/>
    <n v="235"/>
    <n v="6.3042999999999996"/>
    <n v="6.3"/>
    <n v="2.680851063829787E-2"/>
    <n v="1"/>
    <m/>
    <x v="0"/>
    <s v="Nein"/>
    <x v="0"/>
  </r>
  <r>
    <n v="14573094"/>
    <x v="4"/>
    <x v="0"/>
    <n v="2000602"/>
    <s v="Sofortrechnung"/>
    <s v="eam\mustafa.oezer"/>
    <x v="1"/>
    <s v="23433"/>
    <s v="Jacob Elektronik GmbH"/>
    <x v="1"/>
    <s v="3"/>
    <s v="101030382"/>
    <x v="28"/>
    <s v="Samsung S921B S24 5G 256GB"/>
    <n v="7"/>
    <n v="530.07069999999999"/>
    <n v="555"/>
    <n v="3885"/>
    <n v="24.929300000000001"/>
    <n v="174.51"/>
    <n v="4.49"/>
    <s v="V0042"/>
    <x v="5"/>
    <s v="KÜB30"/>
    <s v="GRK"/>
    <s v="Geräte"/>
    <x v="5"/>
    <n v="7"/>
    <n v="530.07069999999999"/>
    <n v="555"/>
    <n v="3885"/>
    <n v="24.929300000000001"/>
    <n v="174.51"/>
    <n v="4.4918918918918915E-2"/>
    <n v="1"/>
    <m/>
    <x v="0"/>
    <s v="Nein"/>
    <x v="0"/>
  </r>
  <r>
    <n v="14573094"/>
    <x v="4"/>
    <x v="0"/>
    <n v="2000602"/>
    <s v="Sofortrechnung"/>
    <s v="eam\mustafa.oezer"/>
    <x v="1"/>
    <s v="23433"/>
    <s v="Jacob Elektronik GmbH"/>
    <x v="1"/>
    <s v="4"/>
    <s v="101030231"/>
    <x v="30"/>
    <s v="Samsung A346B A34 5G 128GB"/>
    <n v="1"/>
    <n v="165"/>
    <n v="179"/>
    <n v="179"/>
    <n v="14"/>
    <n v="14"/>
    <n v="7.82"/>
    <s v="V0042"/>
    <x v="5"/>
    <s v="KÜB30"/>
    <s v="GRK"/>
    <s v="Geräte"/>
    <x v="5"/>
    <n v="1"/>
    <n v="165"/>
    <n v="179"/>
    <n v="179"/>
    <n v="14"/>
    <n v="14"/>
    <n v="7.8212290502793297E-2"/>
    <n v="1"/>
    <m/>
    <x v="0"/>
    <s v="Nein"/>
    <x v="0"/>
  </r>
  <r>
    <n v="14573094"/>
    <x v="4"/>
    <x v="0"/>
    <n v="2000602"/>
    <s v="Sofortrechnung"/>
    <s v="eam\mustafa.oezer"/>
    <x v="1"/>
    <s v="23433"/>
    <s v="Jacob Elektronik GmbH"/>
    <x v="0"/>
    <s v="5"/>
    <s v="200030267"/>
    <x v="500"/>
    <s v="Samsung Armband für Smartwatch TYR930"/>
    <n v="1"/>
    <n v="0"/>
    <n v="99"/>
    <n v="99"/>
    <n v="99"/>
    <n v="99"/>
    <m/>
    <s v="V0042"/>
    <x v="5"/>
    <s v="KÜB30"/>
    <s v="GRK"/>
    <s v="Zubehör"/>
    <x v="5"/>
    <n v="1"/>
    <n v="0"/>
    <n v="99"/>
    <n v="99"/>
    <n v="99"/>
    <n v="99"/>
    <n v="1"/>
    <n v="1"/>
    <m/>
    <x v="0"/>
    <s v="Nein"/>
    <x v="0"/>
  </r>
  <r>
    <n v="14572850"/>
    <x v="4"/>
    <x v="0"/>
    <n v="2000603"/>
    <s v="Sofortrechnung"/>
    <s v="eam\bekir.ahmed"/>
    <x v="0"/>
    <s v="30885"/>
    <s v="H OZBEK T.H.O.D.N. RITEL - DELFT HOVENPASSAGE"/>
    <x v="1"/>
    <s v="1"/>
    <s v="101030480"/>
    <x v="37"/>
    <s v="Samsung A356B A35 5G 128GB"/>
    <n v="3"/>
    <n v="188.4658"/>
    <n v="202"/>
    <n v="606"/>
    <n v="13.5342"/>
    <n v="40.6"/>
    <n v="6.7"/>
    <s v="V0023"/>
    <x v="3"/>
    <s v="VKASSE"/>
    <s v="EXP"/>
    <s v="Geräte"/>
    <x v="3"/>
    <n v="3"/>
    <n v="188.4658"/>
    <n v="202"/>
    <n v="606"/>
    <n v="13.5342"/>
    <n v="40.6"/>
    <n v="6.6996699669967005E-2"/>
    <n v="1"/>
    <m/>
    <x v="0"/>
    <s v="Nein"/>
    <x v="0"/>
  </r>
  <r>
    <n v="14572850"/>
    <x v="4"/>
    <x v="0"/>
    <n v="2000603"/>
    <s v="Sofortrechnung"/>
    <s v="eam\bekir.ahmed"/>
    <x v="0"/>
    <s v="30885"/>
    <s v="H OZBEK T.H.O.D.N. RITEL - DELFT HOVENPASSAGE"/>
    <x v="1"/>
    <s v="2"/>
    <s v="101030485"/>
    <x v="39"/>
    <s v="Samsung A556B A55 5G 128GB"/>
    <n v="2"/>
    <n v="254.48859999999999"/>
    <n v="262"/>
    <n v="524"/>
    <n v="7.5114000000000001"/>
    <n v="15.02"/>
    <n v="2.86"/>
    <s v="V0023"/>
    <x v="3"/>
    <s v="VKASSE"/>
    <s v="EXP"/>
    <s v="Geräte"/>
    <x v="3"/>
    <n v="2"/>
    <n v="254.48859999999999"/>
    <n v="262"/>
    <n v="524"/>
    <n v="7.5114000000000001"/>
    <n v="15.02"/>
    <n v="2.8664122137404581E-2"/>
    <n v="1"/>
    <m/>
    <x v="0"/>
    <s v="Nein"/>
    <x v="0"/>
  </r>
  <r>
    <n v="14572850"/>
    <x v="4"/>
    <x v="0"/>
    <n v="2000603"/>
    <s v="Sofortrechnung"/>
    <s v="eam\bekir.ahmed"/>
    <x v="0"/>
    <s v="30885"/>
    <s v="H OZBEK T.H.O.D.N. RITEL - DELFT HOVENPASSAGE"/>
    <x v="1"/>
    <s v="3"/>
    <s v="101030457"/>
    <x v="203"/>
    <s v="Samsung A556B A55 5G 128GB"/>
    <n v="5"/>
    <n v="253.26820000000001"/>
    <n v="262"/>
    <n v="1310"/>
    <n v="8.7317999999999998"/>
    <n v="43.66"/>
    <n v="3.33"/>
    <s v="V0023"/>
    <x v="3"/>
    <s v="VKASSE"/>
    <s v="EXP"/>
    <s v="Geräte"/>
    <x v="3"/>
    <n v="5"/>
    <n v="253.26820000000001"/>
    <n v="262"/>
    <n v="1310"/>
    <n v="8.7317999999999998"/>
    <n v="43.66"/>
    <n v="3.3328244274809155E-2"/>
    <n v="1"/>
    <m/>
    <x v="0"/>
    <s v="Nein"/>
    <x v="0"/>
  </r>
  <r>
    <n v="14572850"/>
    <x v="4"/>
    <x v="0"/>
    <n v="2000603"/>
    <s v="Sofortrechnung"/>
    <s v="eam\bekir.ahmed"/>
    <x v="0"/>
    <s v="30885"/>
    <s v="H OZBEK T.H.O.D.N. RITEL - DELFT HOVENPASSAGE"/>
    <x v="1"/>
    <s v="4"/>
    <s v="101030352"/>
    <x v="303"/>
    <s v="Samsung X210N Tab A9+ 64GB [WiFi]"/>
    <n v="3"/>
    <n v="116.9379"/>
    <n v="131"/>
    <n v="393"/>
    <n v="14.062099999999999"/>
    <n v="42.19"/>
    <n v="10.73"/>
    <s v="V0023"/>
    <x v="3"/>
    <s v="VKASSE"/>
    <s v="EXP"/>
    <s v="Geräte"/>
    <x v="3"/>
    <n v="3"/>
    <n v="116.9379"/>
    <n v="131"/>
    <n v="393"/>
    <n v="14.062099999999999"/>
    <n v="42.19"/>
    <n v="0.10735368956743002"/>
    <n v="1"/>
    <m/>
    <x v="0"/>
    <s v="Nein"/>
    <x v="0"/>
  </r>
  <r>
    <n v="14572850"/>
    <x v="4"/>
    <x v="0"/>
    <n v="2000603"/>
    <s v="Sofortrechnung"/>
    <s v="eam\bekir.ahmed"/>
    <x v="0"/>
    <s v="30885"/>
    <s v="H OZBEK T.H.O.D.N. RITEL - DELFT HOVENPASSAGE"/>
    <x v="1"/>
    <s v="5"/>
    <s v="100034474"/>
    <x v="284"/>
    <s v="Samsung S921B S24 5G 128GB"/>
    <n v="2"/>
    <n v="487.01440000000002"/>
    <n v="492"/>
    <n v="984"/>
    <n v="4.9855999999999998"/>
    <n v="9.9700000000000006"/>
    <n v="1.01"/>
    <s v="V0023"/>
    <x v="3"/>
    <s v="VKASSE"/>
    <s v="EXP"/>
    <s v="Geräte"/>
    <x v="3"/>
    <n v="2"/>
    <n v="487.01440000000002"/>
    <n v="492"/>
    <n v="984"/>
    <n v="4.9855999999999998"/>
    <n v="9.9700000000000006"/>
    <n v="1.0132113821138213E-2"/>
    <n v="1"/>
    <m/>
    <x v="0"/>
    <s v="Nein"/>
    <x v="0"/>
  </r>
  <r>
    <n v="14572850"/>
    <x v="4"/>
    <x v="0"/>
    <n v="2000603"/>
    <s v="Sofortrechnung"/>
    <s v="eam\bekir.ahmed"/>
    <x v="0"/>
    <s v="30885"/>
    <s v="H OZBEK T.H.O.D.N. RITEL - DELFT HOVENPASSAGE"/>
    <x v="1"/>
    <s v="6"/>
    <s v="101030458"/>
    <x v="218"/>
    <s v="Samsung A556B A55 5G 256GB"/>
    <n v="1"/>
    <n v="291.64530000000002"/>
    <n v="302"/>
    <n v="302"/>
    <n v="10.354699999999999"/>
    <n v="10.35"/>
    <n v="3.42"/>
    <s v="V0023"/>
    <x v="3"/>
    <s v="VKASSE"/>
    <s v="EXP"/>
    <s v="Geräte"/>
    <x v="3"/>
    <n v="1"/>
    <n v="291.64530000000002"/>
    <n v="302"/>
    <n v="302"/>
    <n v="10.354699999999999"/>
    <n v="10.35"/>
    <n v="3.4271523178807946E-2"/>
    <n v="1"/>
    <m/>
    <x v="0"/>
    <s v="Nein"/>
    <x v="0"/>
  </r>
  <r>
    <n v="14572850"/>
    <x v="4"/>
    <x v="0"/>
    <n v="2000603"/>
    <s v="Sofortrechnung"/>
    <s v="eam\bekir.ahmed"/>
    <x v="0"/>
    <s v="30885"/>
    <s v="H OZBEK T.H.O.D.N. RITEL - DELFT HOVENPASSAGE"/>
    <x v="1"/>
    <s v="7"/>
    <s v="100302477"/>
    <x v="83"/>
    <s v="Apple iPhone 13 128GB"/>
    <n v="1"/>
    <n v="411.96159999999998"/>
    <n v="425"/>
    <n v="425"/>
    <n v="13.038399999999999"/>
    <n v="13.04"/>
    <n v="3.06"/>
    <s v="V0023"/>
    <x v="3"/>
    <s v="VKASSE"/>
    <s v="EXP"/>
    <s v="Geräte"/>
    <x v="3"/>
    <n v="1"/>
    <n v="411.96159999999998"/>
    <n v="425"/>
    <n v="425"/>
    <n v="13.038399999999999"/>
    <n v="13.04"/>
    <n v="3.068235294117647E-2"/>
    <n v="1"/>
    <m/>
    <x v="0"/>
    <s v="Nein"/>
    <x v="0"/>
  </r>
  <r>
    <n v="14572850"/>
    <x v="4"/>
    <x v="0"/>
    <n v="2000603"/>
    <s v="Sofortrechnung"/>
    <s v="eam\bekir.ahmed"/>
    <x v="0"/>
    <s v="30885"/>
    <s v="H OZBEK T.H.O.D.N. RITEL - DELFT HOVENPASSAGE"/>
    <x v="1"/>
    <s v="8"/>
    <s v="101300332"/>
    <x v="250"/>
    <s v="Apple iPad 10.2&quot; 2021 64GB [WiFi]"/>
    <n v="2"/>
    <n v="202"/>
    <n v="219"/>
    <n v="438"/>
    <n v="17"/>
    <n v="34"/>
    <n v="7.76"/>
    <s v="V0023"/>
    <x v="3"/>
    <s v="VKASSE"/>
    <s v="EXP"/>
    <s v="Geräte"/>
    <x v="3"/>
    <n v="2"/>
    <n v="202"/>
    <n v="219"/>
    <n v="438"/>
    <n v="17"/>
    <n v="34"/>
    <n v="7.7625570776255703E-2"/>
    <n v="1"/>
    <m/>
    <x v="0"/>
    <s v="Nein"/>
    <x v="0"/>
  </r>
  <r>
    <n v="14572850"/>
    <x v="4"/>
    <x v="0"/>
    <n v="2000603"/>
    <s v="Sofortrechnung"/>
    <s v="eam\bekir.ahmed"/>
    <x v="0"/>
    <s v="30885"/>
    <s v="H OZBEK T.H.O.D.N. RITEL - DELFT HOVENPASSAGE"/>
    <x v="1"/>
    <s v="9"/>
    <s v="101030380"/>
    <x v="92"/>
    <s v="Samsung S921B S24 5G 128GB"/>
    <n v="1"/>
    <n v="478.80900000000003"/>
    <n v="493"/>
    <n v="493"/>
    <n v="14.191000000000001"/>
    <n v="14.19"/>
    <n v="2.87"/>
    <s v="V0023"/>
    <x v="3"/>
    <s v="VKASSE"/>
    <s v="EXP"/>
    <s v="Geräte"/>
    <x v="3"/>
    <n v="1"/>
    <n v="478.80900000000003"/>
    <n v="493"/>
    <n v="493"/>
    <n v="14.191000000000001"/>
    <n v="14.19"/>
    <n v="2.8782961460446246E-2"/>
    <n v="1"/>
    <m/>
    <x v="0"/>
    <s v="Nein"/>
    <x v="0"/>
  </r>
  <r>
    <n v="14572850"/>
    <x v="4"/>
    <x v="0"/>
    <n v="2000603"/>
    <s v="Sofortrechnung"/>
    <s v="eam\bekir.ahmed"/>
    <x v="0"/>
    <s v="30885"/>
    <s v="H OZBEK T.H.O.D.N. RITEL - DELFT HOVENPASSAGE"/>
    <x v="0"/>
    <s v="10"/>
    <s v="200311296"/>
    <x v="194"/>
    <s v="Apple USB Charger 20W Netzteil (Blister) MHJE3"/>
    <n v="50"/>
    <n v="12"/>
    <n v="14"/>
    <n v="700"/>
    <n v="2"/>
    <n v="100"/>
    <n v="14.28"/>
    <s v="V0023"/>
    <x v="3"/>
    <s v="VKASSE"/>
    <s v="EXP"/>
    <s v="Zubehör"/>
    <x v="3"/>
    <n v="50"/>
    <n v="12"/>
    <n v="14"/>
    <n v="700"/>
    <n v="2"/>
    <n v="100"/>
    <n v="0.14285714285714285"/>
    <n v="1"/>
    <m/>
    <x v="0"/>
    <s v="Nein"/>
    <x v="0"/>
  </r>
  <r>
    <n v="14572761"/>
    <x v="4"/>
    <x v="0"/>
    <n v="2000604"/>
    <s v="Sofortrechnung"/>
    <s v="eam\mustafa.oezer"/>
    <x v="2"/>
    <s v="20205"/>
    <s v="friends mobile cc GmbH &amp; Co. KG"/>
    <x v="1"/>
    <s v="1"/>
    <s v="101030655"/>
    <x v="473"/>
    <s v="Samsung S721B S24 FE 5G 256GB"/>
    <n v="1"/>
    <n v="490.33330000000001"/>
    <n v="509"/>
    <n v="509"/>
    <n v="18.666699999999999"/>
    <n v="18.670000000000002"/>
    <n v="3.66"/>
    <s v="V0163"/>
    <x v="11"/>
    <s v="KABB30"/>
    <s v="FHK"/>
    <s v="Geräte"/>
    <x v="2"/>
    <n v="1"/>
    <n v="490.33330000000001"/>
    <n v="509"/>
    <n v="509"/>
    <n v="18.666699999999999"/>
    <n v="18.670000000000002"/>
    <n v="3.6679764243614937E-2"/>
    <n v="1"/>
    <m/>
    <x v="0"/>
    <s v="Nein"/>
    <x v="0"/>
  </r>
  <r>
    <n v="14572874"/>
    <x v="4"/>
    <x v="0"/>
    <n v="2000605"/>
    <s v="Sofortrechnung"/>
    <s v="eam\mustafa.oezer"/>
    <x v="2"/>
    <s v="20205"/>
    <s v="friends mobile cc GmbH &amp; Co. KG"/>
    <x v="1"/>
    <s v="1"/>
    <s v="100302952"/>
    <x v="20"/>
    <s v="Apple iPhone 15 128GB"/>
    <n v="1"/>
    <n v="605"/>
    <n v="633"/>
    <n v="633"/>
    <n v="28"/>
    <n v="28"/>
    <n v="4.42"/>
    <s v="V0163"/>
    <x v="11"/>
    <s v="KABB30"/>
    <s v="FHK"/>
    <s v="Geräte"/>
    <x v="2"/>
    <n v="1"/>
    <n v="605"/>
    <n v="633"/>
    <n v="633"/>
    <n v="28"/>
    <n v="28"/>
    <n v="4.4233807266982623E-2"/>
    <n v="1"/>
    <m/>
    <x v="0"/>
    <s v="Nein"/>
    <x v="0"/>
  </r>
  <r>
    <n v="14572874"/>
    <x v="4"/>
    <x v="0"/>
    <n v="2000605"/>
    <s v="Sofortrechnung"/>
    <s v="eam\mustafa.oezer"/>
    <x v="2"/>
    <s v="20205"/>
    <s v="friends mobile cc GmbH &amp; Co. KG"/>
    <x v="1"/>
    <s v="2"/>
    <s v="101030656"/>
    <x v="389"/>
    <s v="Samsung S721B S24 FE 5G 256GB"/>
    <n v="1"/>
    <n v="492"/>
    <n v="509"/>
    <n v="509"/>
    <n v="17"/>
    <n v="17"/>
    <n v="3.33"/>
    <s v="V0163"/>
    <x v="11"/>
    <s v="KABB30"/>
    <s v="FHK"/>
    <s v="Geräte"/>
    <x v="2"/>
    <n v="1"/>
    <n v="492"/>
    <n v="509"/>
    <n v="509"/>
    <n v="17"/>
    <n v="17"/>
    <n v="3.3398821218074658E-2"/>
    <n v="1"/>
    <m/>
    <x v="0"/>
    <s v="Nein"/>
    <x v="0"/>
  </r>
  <r>
    <n v="14573119"/>
    <x v="4"/>
    <x v="0"/>
    <n v="2000606"/>
    <s v="Prov. Gutschrift"/>
    <s v="EAM\fifi.reguera"/>
    <x v="1"/>
    <s v="30710"/>
    <s v="starmobile GmbH"/>
    <x v="4"/>
    <s v="1"/>
    <s v="400140624"/>
    <x v="501"/>
    <s v="Provisionen"/>
    <n v="1"/>
    <n v="0"/>
    <n v="21505"/>
    <n v="21505"/>
    <n v="21505"/>
    <n v="21505"/>
    <m/>
    <s v="V0003"/>
    <x v="14"/>
    <s v="KVAB30"/>
    <s v="GRK"/>
    <s v="Provisionen"/>
    <x v="9"/>
    <n v="-1"/>
    <n v="0"/>
    <n v="21505"/>
    <n v="-21505"/>
    <n v="-21505"/>
    <n v="-21505"/>
    <n v="-1"/>
    <n v="-1"/>
    <m/>
    <x v="3"/>
    <s v="Nein"/>
    <x v="1"/>
  </r>
  <r>
    <n v="14573110"/>
    <x v="4"/>
    <x v="0"/>
    <n v="2000607"/>
    <s v="Sofortrechnung"/>
    <s v="Yasar.Yigitbilek"/>
    <x v="1"/>
    <s v="30888"/>
    <s v="Yukatel GmbH"/>
    <x v="1"/>
    <s v="1"/>
    <s v="101030382"/>
    <x v="28"/>
    <s v="Samsung S921B S24 5G 256GB"/>
    <n v="50"/>
    <n v="530.07069999999999"/>
    <n v="541"/>
    <n v="27050"/>
    <n v="10.9293"/>
    <n v="546.46"/>
    <n v="2.02"/>
    <s v="V0164"/>
    <x v="4"/>
    <s v="KÜB0"/>
    <s v="GRK"/>
    <s v="Geräte"/>
    <x v="4"/>
    <n v="50"/>
    <n v="530.07069999999999"/>
    <n v="541"/>
    <n v="27050"/>
    <n v="10.9293"/>
    <n v="546.46"/>
    <n v="2.0201848428835493E-2"/>
    <n v="1"/>
    <m/>
    <x v="0"/>
    <s v="Nein"/>
    <x v="0"/>
  </r>
  <r>
    <n v="14573110"/>
    <x v="4"/>
    <x v="0"/>
    <n v="2000607"/>
    <s v="Sofortrechnung"/>
    <s v="Yasar.Yigitbilek"/>
    <x v="1"/>
    <s v="30888"/>
    <s v="Yukatel GmbH"/>
    <x v="1"/>
    <s v="2"/>
    <s v="100034410"/>
    <x v="491"/>
    <s v="Samsung S911B S23 5G 256GB"/>
    <n v="50"/>
    <n v="477.88479999999998"/>
    <n v="494"/>
    <n v="24700"/>
    <n v="16.115200000000002"/>
    <n v="805.76"/>
    <n v="3.26"/>
    <s v="V0164"/>
    <x v="4"/>
    <s v="KÜB0"/>
    <s v="GRK"/>
    <s v="Geräte"/>
    <x v="4"/>
    <n v="50"/>
    <n v="477.88479999999998"/>
    <n v="494"/>
    <n v="24700"/>
    <n v="16.115200000000002"/>
    <n v="805.76"/>
    <n v="3.2621862348178141E-2"/>
    <n v="1"/>
    <m/>
    <x v="0"/>
    <s v="Nein"/>
    <x v="0"/>
  </r>
  <r>
    <n v="14572823"/>
    <x v="4"/>
    <x v="0"/>
    <n v="2000608"/>
    <s v="Sofortrechnung"/>
    <s v="EAM\Erdal.Bircan"/>
    <x v="0"/>
    <s v="30781"/>
    <s v="TECHNOSPHERE S.R.L."/>
    <x v="1"/>
    <s v="1"/>
    <s v="100302478"/>
    <x v="79"/>
    <s v="Apple iPhone 13 128GB"/>
    <n v="3"/>
    <n v="417.46170000000001"/>
    <n v="423"/>
    <n v="1269"/>
    <n v="5.5382999999999996"/>
    <n v="16.61"/>
    <n v="1.3"/>
    <s v="V0022"/>
    <x v="13"/>
    <s v="KÜB14"/>
    <s v="EXP"/>
    <s v="Geräte"/>
    <x v="8"/>
    <n v="3"/>
    <n v="417.46170000000001"/>
    <n v="423"/>
    <n v="1269"/>
    <n v="5.5382999999999996"/>
    <n v="16.61"/>
    <n v="1.3089046493301813E-2"/>
    <n v="1"/>
    <m/>
    <x v="0"/>
    <s v="Nein"/>
    <x v="0"/>
  </r>
  <r>
    <n v="14572823"/>
    <x v="4"/>
    <x v="0"/>
    <n v="2000608"/>
    <s v="Sofortrechnung"/>
    <s v="EAM\Erdal.Bircan"/>
    <x v="0"/>
    <s v="30781"/>
    <s v="TECHNOSPHERE S.R.L."/>
    <x v="1"/>
    <s v="2"/>
    <s v="100302952"/>
    <x v="20"/>
    <s v="Apple iPhone 15 128GB"/>
    <n v="3"/>
    <n v="605"/>
    <n v="624"/>
    <n v="1872"/>
    <n v="19"/>
    <n v="57"/>
    <n v="3.04"/>
    <s v="V0022"/>
    <x v="13"/>
    <s v="KÜB14"/>
    <s v="EXP"/>
    <s v="Geräte"/>
    <x v="8"/>
    <n v="3"/>
    <n v="605"/>
    <n v="624"/>
    <n v="1872"/>
    <n v="19"/>
    <n v="57"/>
    <n v="3.0448717948717948E-2"/>
    <n v="1"/>
    <m/>
    <x v="0"/>
    <s v="Nein"/>
    <x v="0"/>
  </r>
  <r>
    <n v="14572823"/>
    <x v="4"/>
    <x v="0"/>
    <n v="2000608"/>
    <s v="Sofortrechnung"/>
    <s v="EAM\Erdal.Bircan"/>
    <x v="0"/>
    <s v="30781"/>
    <s v="TECHNOSPHERE S.R.L."/>
    <x v="1"/>
    <s v="3"/>
    <s v="100302481"/>
    <x v="81"/>
    <s v="Apple iPhone 13 128GB"/>
    <n v="3"/>
    <n v="416"/>
    <n v="423"/>
    <n v="1269"/>
    <n v="7"/>
    <n v="21"/>
    <n v="1.65"/>
    <s v="V0022"/>
    <x v="13"/>
    <s v="KÜB14"/>
    <s v="EXP"/>
    <s v="Geräte"/>
    <x v="8"/>
    <n v="3"/>
    <n v="416"/>
    <n v="423"/>
    <n v="1269"/>
    <n v="7"/>
    <n v="21"/>
    <n v="1.6548463356973995E-2"/>
    <n v="1"/>
    <m/>
    <x v="0"/>
    <s v="Nein"/>
    <x v="0"/>
  </r>
  <r>
    <n v="14572823"/>
    <x v="4"/>
    <x v="0"/>
    <n v="2000608"/>
    <s v="Sofortrechnung"/>
    <s v="EAM\Erdal.Bircan"/>
    <x v="0"/>
    <s v="30781"/>
    <s v="TECHNOSPHERE S.R.L."/>
    <x v="1"/>
    <s v="4"/>
    <s v="100302986"/>
    <x v="463"/>
    <s v="Apple iPhone 15 Pro Max 1TB"/>
    <n v="2"/>
    <n v="1127.0915"/>
    <n v="1102"/>
    <n v="2204"/>
    <n v="-25.0915"/>
    <n v="-50.18"/>
    <n v="-2.27"/>
    <s v="V0022"/>
    <x v="13"/>
    <s v="KÜB14"/>
    <s v="EXP"/>
    <s v="Geräte"/>
    <x v="8"/>
    <n v="2"/>
    <n v="1127.0915"/>
    <n v="1102"/>
    <n v="2204"/>
    <n v="-25.0915"/>
    <n v="-50.18"/>
    <n v="-2.2767695099818512E-2"/>
    <n v="1"/>
    <m/>
    <x v="0"/>
    <s v="Nein"/>
    <x v="1"/>
  </r>
  <r>
    <n v="14572823"/>
    <x v="4"/>
    <x v="0"/>
    <n v="2000608"/>
    <s v="Sofortrechnung"/>
    <s v="EAM\Erdal.Bircan"/>
    <x v="0"/>
    <s v="30781"/>
    <s v="TECHNOSPHERE S.R.L."/>
    <x v="1"/>
    <s v="5"/>
    <s v="100302920"/>
    <x v="502"/>
    <s v="Apple iPhone 14 Plus 512GB"/>
    <n v="3"/>
    <n v="631"/>
    <n v="660"/>
    <n v="1980"/>
    <n v="29"/>
    <n v="87"/>
    <n v="4.3899999999999997"/>
    <s v="V0022"/>
    <x v="13"/>
    <s v="KÜB14"/>
    <s v="EXP"/>
    <s v="Geräte"/>
    <x v="8"/>
    <n v="3"/>
    <n v="631"/>
    <n v="660"/>
    <n v="1980"/>
    <n v="29"/>
    <n v="87"/>
    <n v="4.3939393939393938E-2"/>
    <n v="1"/>
    <m/>
    <x v="0"/>
    <s v="Nein"/>
    <x v="0"/>
  </r>
  <r>
    <n v="14572823"/>
    <x v="4"/>
    <x v="0"/>
    <n v="2000608"/>
    <s v="Sofortrechnung"/>
    <s v="EAM\Erdal.Bircan"/>
    <x v="0"/>
    <s v="30781"/>
    <s v="TECHNOSPHERE S.R.L."/>
    <x v="1"/>
    <s v="6"/>
    <s v="100303150"/>
    <x v="503"/>
    <s v="Apple iPhone 14 Plus 512GB"/>
    <n v="3"/>
    <n v="631"/>
    <n v="660"/>
    <n v="1980"/>
    <n v="29"/>
    <n v="87"/>
    <n v="4.3899999999999997"/>
    <s v="V0022"/>
    <x v="13"/>
    <s v="KÜB14"/>
    <s v="EXP"/>
    <s v="Geräte"/>
    <x v="8"/>
    <n v="3"/>
    <n v="631"/>
    <n v="660"/>
    <n v="1980"/>
    <n v="29"/>
    <n v="87"/>
    <n v="4.3939393939393938E-2"/>
    <n v="1"/>
    <m/>
    <x v="0"/>
    <s v="Nein"/>
    <x v="0"/>
  </r>
  <r>
    <n v="14572823"/>
    <x v="4"/>
    <x v="0"/>
    <n v="2000608"/>
    <s v="Sofortrechnung"/>
    <s v="EAM\Erdal.Bircan"/>
    <x v="0"/>
    <s v="30781"/>
    <s v="TECHNOSPHERE S.R.L."/>
    <x v="1"/>
    <s v="7"/>
    <s v="100302987"/>
    <x v="287"/>
    <s v="Apple iPhone 15 Pro Max 1TB"/>
    <n v="2"/>
    <n v="1106.2745"/>
    <n v="1102"/>
    <n v="2204"/>
    <n v="-4.2744999999999997"/>
    <n v="-8.5500000000000007"/>
    <n v="-0.38"/>
    <s v="V0022"/>
    <x v="13"/>
    <s v="KÜB14"/>
    <s v="EXP"/>
    <s v="Geräte"/>
    <x v="8"/>
    <n v="2"/>
    <n v="1106.2745"/>
    <n v="1102"/>
    <n v="2204"/>
    <n v="-4.2744999999999997"/>
    <n v="-8.5500000000000007"/>
    <n v="-3.8793103448275866E-3"/>
    <n v="1"/>
    <m/>
    <x v="0"/>
    <s v="Nein"/>
    <x v="1"/>
  </r>
  <r>
    <n v="14572823"/>
    <x v="4"/>
    <x v="0"/>
    <n v="2000608"/>
    <s v="Sofortrechnung"/>
    <s v="EAM\Erdal.Bircan"/>
    <x v="0"/>
    <s v="30781"/>
    <s v="TECHNOSPHERE S.R.L."/>
    <x v="1"/>
    <s v="8"/>
    <s v="100302477"/>
    <x v="83"/>
    <s v="Apple iPhone 13 128GB"/>
    <n v="3"/>
    <n v="411.96159999999998"/>
    <n v="423"/>
    <n v="1269"/>
    <n v="11.038399999999999"/>
    <n v="33.119999999999997"/>
    <n v="2.6"/>
    <s v="V0022"/>
    <x v="13"/>
    <s v="KÜB14"/>
    <s v="EXP"/>
    <s v="Geräte"/>
    <x v="8"/>
    <n v="3"/>
    <n v="411.96159999999998"/>
    <n v="423"/>
    <n v="1269"/>
    <n v="11.038399999999999"/>
    <n v="33.119999999999997"/>
    <n v="2.6099290780141841E-2"/>
    <n v="1"/>
    <m/>
    <x v="0"/>
    <s v="Nein"/>
    <x v="0"/>
  </r>
  <r>
    <n v="14572823"/>
    <x v="4"/>
    <x v="0"/>
    <n v="2000608"/>
    <s v="Sofortrechnung"/>
    <s v="EAM\Erdal.Bircan"/>
    <x v="0"/>
    <s v="30781"/>
    <s v="TECHNOSPHERE S.R.L."/>
    <x v="1"/>
    <s v="9"/>
    <s v="101300040"/>
    <x v="84"/>
    <s v="Apple iPhone 14 128GB"/>
    <n v="3"/>
    <n v="494.59449999999998"/>
    <n v="516"/>
    <n v="1548"/>
    <n v="21.4055"/>
    <n v="64.22"/>
    <n v="4.1399999999999997"/>
    <s v="V0022"/>
    <x v="13"/>
    <s v="KÜB14"/>
    <s v="EXP"/>
    <s v="Geräte"/>
    <x v="8"/>
    <n v="3"/>
    <n v="494.59449999999998"/>
    <n v="516"/>
    <n v="1548"/>
    <n v="21.4055"/>
    <n v="64.22"/>
    <n v="4.1485788113695091E-2"/>
    <n v="1"/>
    <m/>
    <x v="0"/>
    <s v="Nein"/>
    <x v="0"/>
  </r>
  <r>
    <n v="14572823"/>
    <x v="4"/>
    <x v="0"/>
    <n v="2000608"/>
    <s v="Sofortrechnung"/>
    <s v="EAM\Erdal.Bircan"/>
    <x v="0"/>
    <s v="30781"/>
    <s v="TECHNOSPHERE S.R.L."/>
    <x v="1"/>
    <s v="10"/>
    <s v="100302766"/>
    <x v="370"/>
    <s v="Apple iPhone 14 128GB"/>
    <n v="3"/>
    <n v="512.11659999999995"/>
    <n v="516"/>
    <n v="1548"/>
    <n v="3.8834"/>
    <n v="11.65"/>
    <n v="0.75"/>
    <s v="V0022"/>
    <x v="13"/>
    <s v="KÜB14"/>
    <s v="EXP"/>
    <s v="Geräte"/>
    <x v="8"/>
    <n v="3"/>
    <n v="512.11659999999995"/>
    <n v="516"/>
    <n v="1548"/>
    <n v="3.8834"/>
    <n v="11.65"/>
    <n v="7.5258397932816542E-3"/>
    <n v="1"/>
    <m/>
    <x v="0"/>
    <s v="Nein"/>
    <x v="0"/>
  </r>
  <r>
    <n v="14572823"/>
    <x v="4"/>
    <x v="0"/>
    <n v="2000608"/>
    <s v="Sofortrechnung"/>
    <s v="EAM\Erdal.Bircan"/>
    <x v="0"/>
    <s v="30781"/>
    <s v="TECHNOSPHERE S.R.L."/>
    <x v="1"/>
    <s v="11"/>
    <s v="100302929"/>
    <x v="414"/>
    <s v="Apple iPhone 15 Pro Max 256GB"/>
    <n v="5"/>
    <n v="981.91179999999997"/>
    <n v="985"/>
    <n v="4925"/>
    <n v="3.0882000000000001"/>
    <n v="15.44"/>
    <n v="0.31"/>
    <s v="V0022"/>
    <x v="13"/>
    <s v="KÜB14"/>
    <s v="EXP"/>
    <s v="Geräte"/>
    <x v="8"/>
    <n v="5"/>
    <n v="981.91179999999997"/>
    <n v="985"/>
    <n v="4925"/>
    <n v="3.0882000000000001"/>
    <n v="15.44"/>
    <n v="3.1350253807106597E-3"/>
    <n v="1"/>
    <m/>
    <x v="0"/>
    <s v="Nein"/>
    <x v="0"/>
  </r>
  <r>
    <n v="14572823"/>
    <x v="4"/>
    <x v="0"/>
    <n v="2000608"/>
    <s v="Sofortrechnung"/>
    <s v="EAM\Erdal.Bircan"/>
    <x v="0"/>
    <s v="30781"/>
    <s v="TECHNOSPHERE S.R.L."/>
    <x v="1"/>
    <s v="12"/>
    <s v="101300175"/>
    <x v="278"/>
    <s v="Apple iPhone 15 256GB"/>
    <n v="3"/>
    <n v="717"/>
    <n v="723"/>
    <n v="2169"/>
    <n v="6"/>
    <n v="18"/>
    <n v="0.82"/>
    <s v="V0022"/>
    <x v="13"/>
    <s v="KÜB14"/>
    <s v="EXP"/>
    <s v="Geräte"/>
    <x v="8"/>
    <n v="3"/>
    <n v="717"/>
    <n v="723"/>
    <n v="2169"/>
    <n v="6"/>
    <n v="18"/>
    <n v="8.2987551867219917E-3"/>
    <n v="1"/>
    <m/>
    <x v="0"/>
    <s v="Nein"/>
    <x v="0"/>
  </r>
  <r>
    <n v="14572823"/>
    <x v="4"/>
    <x v="0"/>
    <n v="2000608"/>
    <s v="Sofortrechnung"/>
    <s v="EAM\Erdal.Bircan"/>
    <x v="0"/>
    <s v="30781"/>
    <s v="TECHNOSPHERE S.R.L."/>
    <x v="1"/>
    <s v="13"/>
    <s v="100302786"/>
    <x v="281"/>
    <s v="Apple iPhone 14 Plus 512GB"/>
    <n v="4"/>
    <n v="631"/>
    <n v="660"/>
    <n v="2640"/>
    <n v="29"/>
    <n v="116"/>
    <n v="4.3899999999999997"/>
    <s v="V0022"/>
    <x v="13"/>
    <s v="KÜB14"/>
    <s v="EXP"/>
    <s v="Geräte"/>
    <x v="8"/>
    <n v="4"/>
    <n v="631"/>
    <n v="660"/>
    <n v="2640"/>
    <n v="29"/>
    <n v="116"/>
    <n v="4.3939393939393938E-2"/>
    <n v="1"/>
    <m/>
    <x v="0"/>
    <s v="Nein"/>
    <x v="0"/>
  </r>
  <r>
    <n v="14520539"/>
    <x v="4"/>
    <x v="0"/>
    <n v="2000609"/>
    <s v="Rechnungskorrektur Retoure"/>
    <s v="EAM\Aylin.Pehlivan"/>
    <x v="0"/>
    <s v="30637"/>
    <s v="SC FANPLACE IT SRL"/>
    <x v="1"/>
    <s v="10"/>
    <s v="101030542"/>
    <x v="504"/>
    <s v="Samsung F741B Z Flip6 5G 256GB"/>
    <n v="1"/>
    <n v="550"/>
    <n v="595"/>
    <n v="595"/>
    <n v="45"/>
    <n v="45"/>
    <n v="7.56"/>
    <s v="V0023"/>
    <x v="3"/>
    <s v="KPUD"/>
    <s v="EXP"/>
    <s v="Geräte"/>
    <x v="3"/>
    <n v="-1"/>
    <n v="550"/>
    <n v="595"/>
    <n v="-595"/>
    <n v="-45"/>
    <n v="-45"/>
    <n v="-7.5630252100840331E-2"/>
    <n v="-1"/>
    <m/>
    <x v="0"/>
    <s v="Nein"/>
    <x v="1"/>
  </r>
  <r>
    <n v="14571492"/>
    <x v="4"/>
    <x v="0"/>
    <n v="2000610"/>
    <s v="Sofortrechnung"/>
    <s v="eam\bekir.ahmed"/>
    <x v="1"/>
    <s v="10022"/>
    <s v="etronixx Sales GmbH"/>
    <x v="1"/>
    <s v="1"/>
    <s v="100280019"/>
    <x v="167"/>
    <s v="CAT S62 Pro 128GB"/>
    <n v="2"/>
    <n v="333"/>
    <n v="352"/>
    <n v="704"/>
    <n v="19"/>
    <n v="38"/>
    <n v="5.39"/>
    <s v="V0042"/>
    <x v="5"/>
    <s v="KÜB14"/>
    <s v="GRK"/>
    <s v="Geräte"/>
    <x v="5"/>
    <n v="2"/>
    <n v="333"/>
    <n v="352"/>
    <n v="704"/>
    <n v="19"/>
    <n v="38"/>
    <n v="5.3977272727272728E-2"/>
    <n v="1"/>
    <m/>
    <x v="0"/>
    <s v="Nein"/>
    <x v="0"/>
  </r>
  <r>
    <n v="14573101"/>
    <x v="4"/>
    <x v="0"/>
    <n v="2000611"/>
    <s v="Sofortrechnung"/>
    <s v="eam\bekir.ahmed"/>
    <x v="1"/>
    <s v="10022"/>
    <s v="etronixx Sales GmbH"/>
    <x v="1"/>
    <s v="1"/>
    <s v="101030417"/>
    <x v="301"/>
    <s v="Samsung A057G A05s 64GB"/>
    <n v="1"/>
    <n v="80.008700000000005"/>
    <n v="95"/>
    <n v="95"/>
    <n v="14.991300000000001"/>
    <n v="14.99"/>
    <n v="15.78"/>
    <s v="V0042"/>
    <x v="5"/>
    <s v="KÜB14"/>
    <s v="GRK"/>
    <s v="Geräte"/>
    <x v="5"/>
    <n v="1"/>
    <n v="80.008700000000005"/>
    <n v="95"/>
    <n v="95"/>
    <n v="14.991300000000001"/>
    <n v="14.99"/>
    <n v="0.15778947368421053"/>
    <n v="1"/>
    <m/>
    <x v="0"/>
    <s v="Nein"/>
    <x v="0"/>
  </r>
  <r>
    <n v="14573101"/>
    <x v="4"/>
    <x v="0"/>
    <n v="2000611"/>
    <s v="Sofortrechnung"/>
    <s v="eam\bekir.ahmed"/>
    <x v="1"/>
    <s v="10022"/>
    <s v="etronixx Sales GmbH"/>
    <x v="1"/>
    <s v="2"/>
    <s v="101030352"/>
    <x v="303"/>
    <s v="Samsung X210N Tab A9+ 64GB [WiFi]"/>
    <n v="2"/>
    <n v="116.9379"/>
    <n v="135"/>
    <n v="270"/>
    <n v="18.062100000000001"/>
    <n v="36.119999999999997"/>
    <n v="13.37"/>
    <s v="V0042"/>
    <x v="5"/>
    <s v="KÜB14"/>
    <s v="GRK"/>
    <s v="Geräte"/>
    <x v="5"/>
    <n v="2"/>
    <n v="116.9379"/>
    <n v="135"/>
    <n v="270"/>
    <n v="18.062100000000001"/>
    <n v="36.119999999999997"/>
    <n v="0.13377777777777777"/>
    <n v="1"/>
    <m/>
    <x v="0"/>
    <s v="Nein"/>
    <x v="0"/>
  </r>
  <r>
    <n v="14573101"/>
    <x v="4"/>
    <x v="0"/>
    <n v="2000611"/>
    <s v="Sofortrechnung"/>
    <s v="eam\bekir.ahmed"/>
    <x v="1"/>
    <s v="10022"/>
    <s v="etronixx Sales GmbH"/>
    <x v="1"/>
    <s v="3"/>
    <s v="100034614"/>
    <x v="29"/>
    <s v="Samsung X510N Tab S9 FE 256GB [WiFi]"/>
    <n v="4"/>
    <n v="332"/>
    <n v="359"/>
    <n v="1436"/>
    <n v="27"/>
    <n v="108"/>
    <n v="7.52"/>
    <s v="V0042"/>
    <x v="5"/>
    <s v="KÜB14"/>
    <s v="GRK"/>
    <s v="Geräte"/>
    <x v="5"/>
    <n v="4"/>
    <n v="332"/>
    <n v="359"/>
    <n v="1436"/>
    <n v="27"/>
    <n v="108"/>
    <n v="7.5208913649025072E-2"/>
    <n v="1"/>
    <m/>
    <x v="0"/>
    <s v="Nein"/>
    <x v="0"/>
  </r>
  <r>
    <n v="14573101"/>
    <x v="4"/>
    <x v="0"/>
    <n v="2000611"/>
    <s v="Sofortrechnung"/>
    <s v="eam\bekir.ahmed"/>
    <x v="1"/>
    <s v="10022"/>
    <s v="etronixx Sales GmbH"/>
    <x v="1"/>
    <s v="4"/>
    <s v="101030247"/>
    <x v="324"/>
    <s v="Samsung A346B A34 5G 128GB"/>
    <n v="1"/>
    <n v="165"/>
    <n v="179"/>
    <n v="179"/>
    <n v="14"/>
    <n v="14"/>
    <n v="7.82"/>
    <s v="V0042"/>
    <x v="5"/>
    <s v="KÜB14"/>
    <s v="GRK"/>
    <s v="Geräte"/>
    <x v="5"/>
    <n v="1"/>
    <n v="165"/>
    <n v="179"/>
    <n v="179"/>
    <n v="14"/>
    <n v="14"/>
    <n v="7.8212290502793297E-2"/>
    <n v="1"/>
    <m/>
    <x v="0"/>
    <s v="Nein"/>
    <x v="0"/>
  </r>
  <r>
    <n v="14573101"/>
    <x v="4"/>
    <x v="0"/>
    <n v="2000611"/>
    <s v="Sofortrechnung"/>
    <s v="eam\bekir.ahmed"/>
    <x v="1"/>
    <s v="10022"/>
    <s v="etronixx Sales GmbH"/>
    <x v="1"/>
    <s v="5"/>
    <s v="101690238"/>
    <x v="105"/>
    <s v="Xiaomi Redmi Note 13 8GB/256GB"/>
    <n v="1"/>
    <n v="120.9417"/>
    <n v="129"/>
    <n v="129"/>
    <n v="8.0582999999999991"/>
    <n v="8.06"/>
    <n v="6.24"/>
    <s v="V0042"/>
    <x v="5"/>
    <s v="KÜB14"/>
    <s v="GRK"/>
    <s v="Geräte"/>
    <x v="5"/>
    <n v="1"/>
    <n v="120.9417"/>
    <n v="129"/>
    <n v="129"/>
    <n v="8.0582999999999991"/>
    <n v="8.06"/>
    <n v="6.248062015503876E-2"/>
    <n v="1"/>
    <m/>
    <x v="0"/>
    <s v="Nein"/>
    <x v="0"/>
  </r>
  <r>
    <n v="14573101"/>
    <x v="4"/>
    <x v="0"/>
    <n v="2000611"/>
    <s v="Sofortrechnung"/>
    <s v="eam\bekir.ahmed"/>
    <x v="1"/>
    <s v="10022"/>
    <s v="etronixx Sales GmbH"/>
    <x v="1"/>
    <s v="6"/>
    <s v="101690262"/>
    <x v="290"/>
    <s v="Xiaomi Redmi Note 13 Pro 8GB/256GB"/>
    <n v="1"/>
    <n v="157"/>
    <n v="169"/>
    <n v="169"/>
    <n v="12"/>
    <n v="12"/>
    <n v="7.1"/>
    <s v="V0042"/>
    <x v="5"/>
    <s v="KÜB14"/>
    <s v="GRK"/>
    <s v="Geräte"/>
    <x v="5"/>
    <n v="1"/>
    <n v="157"/>
    <n v="169"/>
    <n v="169"/>
    <n v="12"/>
    <n v="12"/>
    <n v="7.1005917159763315E-2"/>
    <n v="1"/>
    <m/>
    <x v="0"/>
    <s v="Nein"/>
    <x v="0"/>
  </r>
  <r>
    <n v="14573101"/>
    <x v="4"/>
    <x v="0"/>
    <n v="2000611"/>
    <s v="Sofortrechnung"/>
    <s v="eam\bekir.ahmed"/>
    <x v="1"/>
    <s v="10022"/>
    <s v="etronixx Sales GmbH"/>
    <x v="1"/>
    <s v="7"/>
    <s v="101030312"/>
    <x v="331"/>
    <s v="Samsung X916B Tab S9 Ultra 5G 512GB"/>
    <n v="1"/>
    <n v="730"/>
    <n v="909"/>
    <n v="909"/>
    <n v="179"/>
    <n v="179"/>
    <n v="19.690000000000001"/>
    <s v="V0042"/>
    <x v="5"/>
    <s v="KÜB14"/>
    <s v="GRK"/>
    <s v="Geräte"/>
    <x v="5"/>
    <n v="1"/>
    <n v="730"/>
    <n v="909"/>
    <n v="909"/>
    <n v="179"/>
    <n v="179"/>
    <n v="0.19691969196919692"/>
    <n v="1"/>
    <m/>
    <x v="0"/>
    <s v="Nein"/>
    <x v="0"/>
  </r>
  <r>
    <n v="14573101"/>
    <x v="4"/>
    <x v="0"/>
    <n v="2000611"/>
    <s v="Sofortrechnung"/>
    <s v="eam\bekir.ahmed"/>
    <x v="1"/>
    <s v="10022"/>
    <s v="etronixx Sales GmbH"/>
    <x v="1"/>
    <s v="8"/>
    <s v="100690534"/>
    <x v="261"/>
    <s v="Xiaomi Redmi A1 2GB/32GB"/>
    <n v="9"/>
    <n v="56.11"/>
    <n v="57"/>
    <n v="513"/>
    <n v="0.89"/>
    <n v="8.01"/>
    <n v="1.56"/>
    <s v="V0042"/>
    <x v="5"/>
    <s v="KÜB14"/>
    <s v="GRK"/>
    <s v="Geräte"/>
    <x v="5"/>
    <n v="9"/>
    <n v="56.11"/>
    <n v="57"/>
    <n v="513"/>
    <n v="0.89"/>
    <n v="8.01"/>
    <n v="1.5614035087719297E-2"/>
    <n v="1"/>
    <m/>
    <x v="0"/>
    <s v="Nein"/>
    <x v="0"/>
  </r>
  <r>
    <n v="14573101"/>
    <x v="4"/>
    <x v="0"/>
    <n v="2000611"/>
    <s v="Sofortrechnung"/>
    <s v="eam\bekir.ahmed"/>
    <x v="1"/>
    <s v="10022"/>
    <s v="etronixx Sales GmbH"/>
    <x v="0"/>
    <s v="9"/>
    <s v="200370104"/>
    <x v="505"/>
    <s v="Huawei Watch D (Molly-B19)"/>
    <n v="1"/>
    <n v="218.75"/>
    <n v="226"/>
    <n v="226"/>
    <n v="7.25"/>
    <n v="7.25"/>
    <n v="3.2"/>
    <s v="V0042"/>
    <x v="5"/>
    <s v="KÜB14"/>
    <s v="GRK"/>
    <s v="Zubehör"/>
    <x v="5"/>
    <n v="1"/>
    <n v="218.75"/>
    <n v="226"/>
    <n v="226"/>
    <n v="7.25"/>
    <n v="7.25"/>
    <n v="3.2079646017699116E-2"/>
    <n v="1"/>
    <m/>
    <x v="0"/>
    <s v="Nein"/>
    <x v="0"/>
  </r>
  <r>
    <n v="14573101"/>
    <x v="4"/>
    <x v="0"/>
    <n v="2000611"/>
    <s v="Sofortrechnung"/>
    <s v="eam\bekir.ahmed"/>
    <x v="1"/>
    <s v="10022"/>
    <s v="etronixx Sales GmbH"/>
    <x v="1"/>
    <s v="10"/>
    <s v="101030647"/>
    <x v="155"/>
    <s v="Samsung S721B S24 FE 5G 256GB"/>
    <n v="1"/>
    <n v="492"/>
    <n v="509"/>
    <n v="509"/>
    <n v="17"/>
    <n v="17"/>
    <n v="3.33"/>
    <s v="V0042"/>
    <x v="5"/>
    <s v="KÜB14"/>
    <s v="GRK"/>
    <s v="Geräte"/>
    <x v="5"/>
    <n v="1"/>
    <n v="492"/>
    <n v="509"/>
    <n v="509"/>
    <n v="17"/>
    <n v="17"/>
    <n v="3.3398821218074658E-2"/>
    <n v="1"/>
    <m/>
    <x v="0"/>
    <s v="Nein"/>
    <x v="0"/>
  </r>
  <r>
    <n v="14573101"/>
    <x v="4"/>
    <x v="0"/>
    <n v="2000611"/>
    <s v="Sofortrechnung"/>
    <s v="eam\bekir.ahmed"/>
    <x v="1"/>
    <s v="10022"/>
    <s v="etronixx Sales GmbH"/>
    <x v="1"/>
    <s v="11"/>
    <s v="100690579"/>
    <x v="206"/>
    <s v="Xiaomi Redmi 13C 4GB/128GB"/>
    <n v="5"/>
    <n v="80.210499999999996"/>
    <n v="85"/>
    <n v="425"/>
    <n v="4.7895000000000003"/>
    <n v="23.95"/>
    <n v="5.63"/>
    <s v="V0042"/>
    <x v="5"/>
    <s v="KÜB14"/>
    <s v="GRK"/>
    <s v="Geräte"/>
    <x v="5"/>
    <n v="5"/>
    <n v="80.210499999999996"/>
    <n v="85"/>
    <n v="425"/>
    <n v="4.7895000000000003"/>
    <n v="23.95"/>
    <n v="5.6352941176470585E-2"/>
    <n v="1"/>
    <m/>
    <x v="0"/>
    <s v="Nein"/>
    <x v="0"/>
  </r>
  <r>
    <n v="14573101"/>
    <x v="4"/>
    <x v="0"/>
    <n v="2000611"/>
    <s v="Sofortrechnung"/>
    <s v="eam\bekir.ahmed"/>
    <x v="1"/>
    <s v="10022"/>
    <s v="etronixx Sales GmbH"/>
    <x v="1"/>
    <s v="12"/>
    <s v="100690589"/>
    <x v="317"/>
    <s v="Xiaomi Redmi Note 13 5G 6GB/128GB"/>
    <n v="1"/>
    <n v="134"/>
    <n v="152"/>
    <n v="152"/>
    <n v="18"/>
    <n v="18"/>
    <n v="11.84"/>
    <s v="V0042"/>
    <x v="5"/>
    <s v="KÜB14"/>
    <s v="GRK"/>
    <s v="Geräte"/>
    <x v="5"/>
    <n v="1"/>
    <n v="134"/>
    <n v="152"/>
    <n v="152"/>
    <n v="18"/>
    <n v="18"/>
    <n v="0.11842105263157894"/>
    <n v="1"/>
    <m/>
    <x v="0"/>
    <s v="Nein"/>
    <x v="0"/>
  </r>
  <r>
    <n v="14573101"/>
    <x v="4"/>
    <x v="0"/>
    <n v="2000611"/>
    <s v="Sofortrechnung"/>
    <s v="eam\bekir.ahmed"/>
    <x v="1"/>
    <s v="10022"/>
    <s v="etronixx Sales GmbH"/>
    <x v="1"/>
    <s v="13"/>
    <s v="100690666"/>
    <x v="363"/>
    <s v="Xiaomi Redmi 13C 5G 4GB/128GB"/>
    <n v="1"/>
    <n v="86"/>
    <n v="89"/>
    <n v="89"/>
    <n v="3"/>
    <n v="3"/>
    <n v="3.37"/>
    <s v="V0042"/>
    <x v="5"/>
    <s v="KÜB14"/>
    <s v="GRK"/>
    <s v="Geräte"/>
    <x v="5"/>
    <n v="1"/>
    <n v="86"/>
    <n v="89"/>
    <n v="89"/>
    <n v="3"/>
    <n v="3"/>
    <n v="3.3707865168539325E-2"/>
    <n v="1"/>
    <m/>
    <x v="0"/>
    <s v="Nein"/>
    <x v="0"/>
  </r>
  <r>
    <n v="14573101"/>
    <x v="4"/>
    <x v="0"/>
    <n v="2000611"/>
    <s v="Sofortrechnung"/>
    <s v="eam\bekir.ahmed"/>
    <x v="1"/>
    <s v="10022"/>
    <s v="etronixx Sales GmbH"/>
    <x v="0"/>
    <s v="14"/>
    <s v="201690005"/>
    <x v="163"/>
    <s v="Xiaomi Mi Robot Vacuum  E12"/>
    <n v="2"/>
    <n v="84.92"/>
    <n v="89"/>
    <n v="178"/>
    <n v="4.08"/>
    <n v="8.16"/>
    <n v="4.58"/>
    <s v="V0042"/>
    <x v="5"/>
    <s v="KÜB14"/>
    <s v="GRK"/>
    <s v="Zubehör"/>
    <x v="5"/>
    <n v="2"/>
    <n v="84.92"/>
    <n v="89"/>
    <n v="178"/>
    <n v="4.08"/>
    <n v="8.16"/>
    <n v="4.5842696629213482E-2"/>
    <n v="1"/>
    <m/>
    <x v="0"/>
    <s v="Nein"/>
    <x v="0"/>
  </r>
  <r>
    <n v="14572771"/>
    <x v="4"/>
    <x v="0"/>
    <n v="2000612"/>
    <s v="Sofortrechnung"/>
    <s v="eam\bekir.ahmed"/>
    <x v="1"/>
    <s v="10022"/>
    <s v="etronixx Sales GmbH"/>
    <x v="1"/>
    <s v="1"/>
    <s v="101300173"/>
    <x v="131"/>
    <s v="Apple iPhone 15 256GB"/>
    <n v="1"/>
    <n v="717"/>
    <n v="729"/>
    <n v="729"/>
    <n v="12"/>
    <n v="12"/>
    <n v="1.64"/>
    <s v="V0042"/>
    <x v="5"/>
    <s v="KÜB14"/>
    <s v="GRK"/>
    <s v="Geräte"/>
    <x v="5"/>
    <n v="1"/>
    <n v="717"/>
    <n v="729"/>
    <n v="729"/>
    <n v="12"/>
    <n v="12"/>
    <n v="1.646090534979424E-2"/>
    <n v="1"/>
    <m/>
    <x v="0"/>
    <s v="Nein"/>
    <x v="0"/>
  </r>
  <r>
    <n v="14572771"/>
    <x v="4"/>
    <x v="0"/>
    <n v="2000612"/>
    <s v="Sofortrechnung"/>
    <s v="eam\bekir.ahmed"/>
    <x v="1"/>
    <s v="10022"/>
    <s v="etronixx Sales GmbH"/>
    <x v="0"/>
    <s v="2"/>
    <s v="200370093"/>
    <x v="160"/>
    <s v="Huawei Band 9 (Kimi-B19)"/>
    <n v="1"/>
    <n v="28.57"/>
    <n v="31"/>
    <n v="31"/>
    <n v="2.4300000000000002"/>
    <n v="2.4300000000000002"/>
    <n v="7.83"/>
    <s v="V0042"/>
    <x v="5"/>
    <s v="KÜB14"/>
    <s v="GRK"/>
    <s v="Zubehör"/>
    <x v="5"/>
    <n v="1"/>
    <n v="28.57"/>
    <n v="31"/>
    <n v="31"/>
    <n v="2.4300000000000002"/>
    <n v="2.4300000000000002"/>
    <n v="7.838709677419356E-2"/>
    <n v="1"/>
    <m/>
    <x v="0"/>
    <s v="Nein"/>
    <x v="0"/>
  </r>
  <r>
    <n v="14573118"/>
    <x v="4"/>
    <x v="0"/>
    <n v="2000613"/>
    <s v="Sofortrechnung"/>
    <s v="eam\mustafa.oezer"/>
    <x v="1"/>
    <s v="24667"/>
    <s v="Duttenhofer GmbH &amp; Co. KG"/>
    <x v="1"/>
    <s v="1"/>
    <s v="101050008"/>
    <x v="307"/>
    <s v="Motorola Moto G24 128GB"/>
    <n v="17"/>
    <n v="78"/>
    <n v="88"/>
    <n v="1496"/>
    <n v="10"/>
    <n v="170"/>
    <n v="11.36"/>
    <s v="V0042"/>
    <x v="5"/>
    <s v="KÜB30"/>
    <s v="GRK"/>
    <s v="Geräte"/>
    <x v="5"/>
    <n v="17"/>
    <n v="78"/>
    <n v="88"/>
    <n v="1496"/>
    <n v="10"/>
    <n v="170"/>
    <n v="0.11363636363636363"/>
    <n v="1"/>
    <m/>
    <x v="0"/>
    <s v="Nein"/>
    <x v="0"/>
  </r>
  <r>
    <n v="14572927"/>
    <x v="4"/>
    <x v="0"/>
    <n v="2000614"/>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2927"/>
    <x v="4"/>
    <x v="0"/>
    <n v="2000614"/>
    <s v="Sofortrechnung"/>
    <s v="eam\mustafa.oezer"/>
    <x v="1"/>
    <s v="23701"/>
    <s v="DastroMedia GmbH"/>
    <x v="1"/>
    <s v="2"/>
    <s v="101030535"/>
    <x v="13"/>
    <s v="Samsung A155F A15 256GB"/>
    <n v="1"/>
    <n v="135"/>
    <n v="149"/>
    <n v="149"/>
    <n v="14"/>
    <n v="14"/>
    <n v="9.39"/>
    <s v="V0042"/>
    <x v="5"/>
    <s v="KABB5"/>
    <s v="GRK"/>
    <s v="Geräte"/>
    <x v="5"/>
    <n v="1"/>
    <n v="135"/>
    <n v="149"/>
    <n v="149"/>
    <n v="14"/>
    <n v="14"/>
    <n v="9.3959731543624164E-2"/>
    <n v="1"/>
    <m/>
    <x v="0"/>
    <s v="Nein"/>
    <x v="0"/>
  </r>
  <r>
    <n v="14573034"/>
    <x v="4"/>
    <x v="0"/>
    <n v="2000615"/>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3034"/>
    <x v="4"/>
    <x v="0"/>
    <n v="2000615"/>
    <s v="Sofortrechnung"/>
    <s v="eam\mustafa.oezer"/>
    <x v="1"/>
    <s v="23701"/>
    <s v="DastroMedia GmbH"/>
    <x v="0"/>
    <s v="2"/>
    <s v="201030051"/>
    <x v="77"/>
    <s v="Samsung Watch7 Ultra SM-L705 47mm LTE"/>
    <n v="1"/>
    <n v="333.74"/>
    <n v="339"/>
    <n v="339"/>
    <n v="5.26"/>
    <n v="5.26"/>
    <n v="1.55"/>
    <s v="V0042"/>
    <x v="5"/>
    <s v="KABB5"/>
    <s v="GRK"/>
    <s v="Zubehör"/>
    <x v="5"/>
    <n v="1"/>
    <n v="333.74"/>
    <n v="339"/>
    <n v="339"/>
    <n v="5.26"/>
    <n v="5.26"/>
    <n v="1.551622418879056E-2"/>
    <n v="1"/>
    <m/>
    <x v="0"/>
    <s v="Nein"/>
    <x v="0"/>
  </r>
  <r>
    <n v="14573048"/>
    <x v="4"/>
    <x v="0"/>
    <n v="2000616"/>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3048"/>
    <x v="4"/>
    <x v="0"/>
    <n v="2000616"/>
    <s v="Sofortrechnung"/>
    <s v="eam\mustafa.oezer"/>
    <x v="1"/>
    <s v="23701"/>
    <s v="DastroMedia GmbH"/>
    <x v="0"/>
    <s v="2"/>
    <s v="200370117"/>
    <x v="260"/>
    <s v="Huawei Watch GT5 Pro 42mm (Vili-B29C)"/>
    <n v="1"/>
    <n v="420"/>
    <n v="435"/>
    <n v="435"/>
    <n v="15"/>
    <n v="15"/>
    <n v="3.44"/>
    <s v="V0042"/>
    <x v="5"/>
    <s v="KABB5"/>
    <s v="GRK"/>
    <s v="Zubehör"/>
    <x v="5"/>
    <n v="1"/>
    <n v="420"/>
    <n v="435"/>
    <n v="435"/>
    <n v="15"/>
    <n v="15"/>
    <n v="3.4482758620689655E-2"/>
    <n v="1"/>
    <m/>
    <x v="0"/>
    <s v="Nein"/>
    <x v="0"/>
  </r>
  <r>
    <n v="14573087"/>
    <x v="4"/>
    <x v="0"/>
    <n v="2000617"/>
    <s v="Sofortrechnung"/>
    <s v="eam\mustafa.oezer"/>
    <x v="1"/>
    <s v="24575"/>
    <s v="Paketfabrik"/>
    <x v="1"/>
    <s v="1"/>
    <s v="101690318"/>
    <x v="202"/>
    <s v="Xiaomi 14T 5G 12GB/256GB"/>
    <n v="1"/>
    <n v="350"/>
    <n v="359"/>
    <n v="359"/>
    <n v="9"/>
    <n v="9"/>
    <n v="2.5"/>
    <s v="V0042"/>
    <x v="5"/>
    <s v="KÜB0"/>
    <s v="GRK"/>
    <s v="Geräte"/>
    <x v="5"/>
    <n v="1"/>
    <n v="350"/>
    <n v="359"/>
    <n v="359"/>
    <n v="9"/>
    <n v="9"/>
    <n v="2.5069637883008356E-2"/>
    <n v="1"/>
    <m/>
    <x v="0"/>
    <s v="Nein"/>
    <x v="0"/>
  </r>
  <r>
    <n v="14573087"/>
    <x v="4"/>
    <x v="0"/>
    <n v="2000617"/>
    <s v="Sofortrechnung"/>
    <s v="eam\mustafa.oezer"/>
    <x v="1"/>
    <s v="24575"/>
    <s v="Paketfabrik"/>
    <x v="1"/>
    <s v="2"/>
    <s v="100302545"/>
    <x v="468"/>
    <s v="Apple iPad 10.2&quot; 2021 256GB"/>
    <n v="1"/>
    <n v="413"/>
    <n v="439"/>
    <n v="439"/>
    <n v="26"/>
    <n v="26"/>
    <n v="5.92"/>
    <s v="V0042"/>
    <x v="5"/>
    <s v="KÜB0"/>
    <s v="GRK"/>
    <s v="Geräte"/>
    <x v="5"/>
    <n v="1"/>
    <n v="413"/>
    <n v="439"/>
    <n v="439"/>
    <n v="26"/>
    <n v="26"/>
    <n v="5.9225512528473807E-2"/>
    <n v="1"/>
    <m/>
    <x v="0"/>
    <s v="Nein"/>
    <x v="0"/>
  </r>
  <r>
    <n v="14573087"/>
    <x v="4"/>
    <x v="0"/>
    <n v="2000617"/>
    <s v="Sofortrechnung"/>
    <s v="eam\mustafa.oezer"/>
    <x v="1"/>
    <s v="24575"/>
    <s v="Paketfabrik"/>
    <x v="1"/>
    <s v="3"/>
    <s v="101030669"/>
    <x v="429"/>
    <s v="Samsung P620N Tab S6 lite 128GB [WiFi]"/>
    <n v="1"/>
    <n v="175"/>
    <n v="195"/>
    <n v="195"/>
    <n v="20"/>
    <n v="20"/>
    <n v="10.25"/>
    <s v="V0042"/>
    <x v="5"/>
    <s v="KÜB0"/>
    <s v="GRK"/>
    <s v="Geräte"/>
    <x v="5"/>
    <n v="1"/>
    <n v="175"/>
    <n v="195"/>
    <n v="195"/>
    <n v="20"/>
    <n v="20"/>
    <n v="0.10256410256410256"/>
    <n v="1"/>
    <m/>
    <x v="0"/>
    <s v="Nein"/>
    <x v="0"/>
  </r>
  <r>
    <n v="14573087"/>
    <x v="4"/>
    <x v="0"/>
    <n v="2000617"/>
    <s v="Sofortrechnung"/>
    <s v="eam\mustafa.oezer"/>
    <x v="1"/>
    <s v="24575"/>
    <s v="Paketfabrik"/>
    <x v="1"/>
    <s v="4"/>
    <s v="100690666"/>
    <x v="363"/>
    <s v="Xiaomi Redmi 13C 5G 4GB/128GB"/>
    <n v="1"/>
    <n v="86"/>
    <n v="89"/>
    <n v="89"/>
    <n v="3"/>
    <n v="3"/>
    <n v="3.37"/>
    <s v="V0042"/>
    <x v="5"/>
    <s v="KÜB0"/>
    <s v="GRK"/>
    <s v="Geräte"/>
    <x v="5"/>
    <n v="1"/>
    <n v="86"/>
    <n v="89"/>
    <n v="89"/>
    <n v="3"/>
    <n v="3"/>
    <n v="3.3707865168539325E-2"/>
    <n v="1"/>
    <m/>
    <x v="0"/>
    <s v="Nein"/>
    <x v="0"/>
  </r>
  <r>
    <n v="14573113"/>
    <x v="4"/>
    <x v="0"/>
    <n v="2000618"/>
    <s v="Sofortrechnung"/>
    <s v="EAM\Erdal.Bircan"/>
    <x v="0"/>
    <s v="28513"/>
    <s v="CASK BV"/>
    <x v="1"/>
    <s v="1"/>
    <s v="101030357"/>
    <x v="341"/>
    <s v="Samsung A057G A05s 64GB"/>
    <n v="200"/>
    <n v="80.004400000000004"/>
    <n v="86.5"/>
    <n v="17300"/>
    <n v="6.4955999999999996"/>
    <n v="1299.1199999999999"/>
    <n v="7.5"/>
    <s v="V0022"/>
    <x v="13"/>
    <s v="KPUD"/>
    <s v="EXP"/>
    <s v="Geräte"/>
    <x v="8"/>
    <n v="200"/>
    <n v="80.004400000000004"/>
    <n v="86.5"/>
    <n v="17300"/>
    <n v="6.4955999999999996"/>
    <n v="1299.1199999999999"/>
    <n v="7.5093641618497103E-2"/>
    <n v="1"/>
    <m/>
    <x v="0"/>
    <s v="Nein"/>
    <x v="0"/>
  </r>
  <r>
    <n v="14573089"/>
    <x v="4"/>
    <x v="0"/>
    <n v="2000619"/>
    <s v="Sofortrechnung"/>
    <s v="eam\bekir.ahmed"/>
    <x v="0"/>
    <s v="30905"/>
    <s v="Saturn Vanity LDA"/>
    <x v="1"/>
    <s v="1"/>
    <s v="101300218"/>
    <x v="459"/>
    <s v="Apple iPhone 16 128GB"/>
    <n v="3"/>
    <n v="695.1961"/>
    <n v="718"/>
    <n v="2154"/>
    <n v="22.803899999999999"/>
    <n v="68.41"/>
    <n v="3.17"/>
    <s v="V0027"/>
    <x v="9"/>
    <s v="VKASSE"/>
    <s v="EXP"/>
    <s v="Geräte"/>
    <x v="7"/>
    <n v="3"/>
    <n v="695.1961"/>
    <n v="718"/>
    <n v="2154"/>
    <n v="22.803899999999999"/>
    <n v="68.41"/>
    <n v="3.1759517177344473E-2"/>
    <n v="1"/>
    <m/>
    <x v="0"/>
    <s v="Nein"/>
    <x v="0"/>
  </r>
  <r>
    <n v="14573089"/>
    <x v="4"/>
    <x v="0"/>
    <n v="2000619"/>
    <s v="Sofortrechnung"/>
    <s v="eam\bekir.ahmed"/>
    <x v="0"/>
    <s v="30905"/>
    <s v="Saturn Vanity LDA"/>
    <x v="1"/>
    <s v="2"/>
    <s v="101690324"/>
    <x v="410"/>
    <s v="Xiaomi Redmi 13 6GB/128GB"/>
    <n v="5"/>
    <n v="91.187200000000004"/>
    <n v="98"/>
    <n v="490"/>
    <n v="6.8128000000000002"/>
    <n v="34.06"/>
    <n v="6.95"/>
    <s v="V0027"/>
    <x v="9"/>
    <s v="VKASSE"/>
    <s v="EXP"/>
    <s v="Geräte"/>
    <x v="7"/>
    <n v="5"/>
    <n v="91.187200000000004"/>
    <n v="98"/>
    <n v="490"/>
    <n v="6.8128000000000002"/>
    <n v="34.06"/>
    <n v="6.9510204081632651E-2"/>
    <n v="1"/>
    <m/>
    <x v="0"/>
    <s v="Nein"/>
    <x v="0"/>
  </r>
  <r>
    <n v="14573089"/>
    <x v="4"/>
    <x v="0"/>
    <n v="2000619"/>
    <s v="Sofortrechnung"/>
    <s v="eam\bekir.ahmed"/>
    <x v="0"/>
    <s v="30905"/>
    <s v="Saturn Vanity LDA"/>
    <x v="1"/>
    <s v="3"/>
    <s v="101690325"/>
    <x v="506"/>
    <s v="Xiaomi Redmi 13 6GB/128GB"/>
    <n v="5"/>
    <n v="90.689700000000002"/>
    <n v="98"/>
    <n v="490"/>
    <n v="7.3102999999999998"/>
    <n v="36.549999999999997"/>
    <n v="7.45"/>
    <s v="V0027"/>
    <x v="9"/>
    <s v="VKASSE"/>
    <s v="EXP"/>
    <s v="Geräte"/>
    <x v="7"/>
    <n v="5"/>
    <n v="90.689700000000002"/>
    <n v="98"/>
    <n v="490"/>
    <n v="7.3102999999999998"/>
    <n v="36.549999999999997"/>
    <n v="7.459183673469387E-2"/>
    <n v="1"/>
    <m/>
    <x v="0"/>
    <s v="Nein"/>
    <x v="0"/>
  </r>
  <r>
    <n v="14573089"/>
    <x v="4"/>
    <x v="0"/>
    <n v="2000619"/>
    <s v="Sofortrechnung"/>
    <s v="eam\bekir.ahmed"/>
    <x v="0"/>
    <s v="30905"/>
    <s v="Saturn Vanity LDA"/>
    <x v="1"/>
    <s v="4"/>
    <s v="100303089"/>
    <x v="496"/>
    <s v="Apple iPhone 16 128GB"/>
    <n v="1"/>
    <n v="704"/>
    <n v="720"/>
    <n v="720"/>
    <n v="16"/>
    <n v="16"/>
    <n v="2.2200000000000002"/>
    <s v="V0027"/>
    <x v="9"/>
    <s v="VKASSE"/>
    <s v="EXP"/>
    <s v="Geräte"/>
    <x v="7"/>
    <n v="1"/>
    <n v="704"/>
    <n v="720"/>
    <n v="720"/>
    <n v="16"/>
    <n v="16"/>
    <n v="2.2222222222222223E-2"/>
    <n v="1"/>
    <m/>
    <x v="0"/>
    <s v="Nein"/>
    <x v="0"/>
  </r>
  <r>
    <n v="14573089"/>
    <x v="4"/>
    <x v="0"/>
    <n v="2000619"/>
    <s v="Sofortrechnung"/>
    <s v="eam\bekir.ahmed"/>
    <x v="0"/>
    <s v="30905"/>
    <s v="Saturn Vanity LDA"/>
    <x v="1"/>
    <s v="5"/>
    <s v="100303091"/>
    <x v="358"/>
    <s v="Apple iPhone 16 128GB"/>
    <n v="2"/>
    <n v="704"/>
    <n v="718"/>
    <n v="1436"/>
    <n v="14"/>
    <n v="28"/>
    <n v="1.94"/>
    <s v="V0027"/>
    <x v="9"/>
    <s v="VKASSE"/>
    <s v="EXP"/>
    <s v="Geräte"/>
    <x v="7"/>
    <n v="2"/>
    <n v="704"/>
    <n v="718"/>
    <n v="1436"/>
    <n v="14"/>
    <n v="28"/>
    <n v="1.9498607242339833E-2"/>
    <n v="1"/>
    <m/>
    <x v="0"/>
    <s v="Nein"/>
    <x v="0"/>
  </r>
  <r>
    <n v="14573104"/>
    <x v="4"/>
    <x v="0"/>
    <n v="2000620"/>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3104"/>
    <x v="4"/>
    <x v="0"/>
    <n v="2000620"/>
    <s v="Sofortrechnung"/>
    <s v="eam\bekir.ahmed"/>
    <x v="1"/>
    <s v="23433"/>
    <s v="Jacob Elektronik GmbH"/>
    <x v="1"/>
    <s v="2"/>
    <s v="101030382"/>
    <x v="28"/>
    <s v="Samsung S921B S24 5G 256GB"/>
    <n v="1"/>
    <n v="530.07069999999999"/>
    <n v="555"/>
    <n v="555"/>
    <n v="24.929300000000001"/>
    <n v="24.93"/>
    <n v="4.49"/>
    <s v="V0042"/>
    <x v="5"/>
    <s v="KÜB30"/>
    <s v="GRK"/>
    <s v="Geräte"/>
    <x v="5"/>
    <n v="1"/>
    <n v="530.07069999999999"/>
    <n v="555"/>
    <n v="555"/>
    <n v="24.929300000000001"/>
    <n v="24.93"/>
    <n v="4.4918918918918915E-2"/>
    <n v="1"/>
    <m/>
    <x v="0"/>
    <s v="Nein"/>
    <x v="0"/>
  </r>
  <r>
    <n v="14573106"/>
    <x v="4"/>
    <x v="0"/>
    <n v="2000621"/>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3106"/>
    <x v="4"/>
    <x v="0"/>
    <n v="2000621"/>
    <s v="Sofortrechnung"/>
    <s v="eam\bekir.ahmed"/>
    <x v="1"/>
    <s v="23433"/>
    <s v="Jacob Elektronik GmbH"/>
    <x v="1"/>
    <s v="2"/>
    <s v="101280001"/>
    <x v="125"/>
    <s v="CAT S75 128GB"/>
    <n v="1"/>
    <n v="218.56739999999999"/>
    <n v="259"/>
    <n v="259"/>
    <n v="40.432600000000001"/>
    <n v="40.43"/>
    <n v="15.61"/>
    <s v="V0042"/>
    <x v="5"/>
    <s v="KÜB30"/>
    <s v="GRK"/>
    <s v="Geräte"/>
    <x v="5"/>
    <n v="1"/>
    <n v="218.56739999999999"/>
    <n v="259"/>
    <n v="259"/>
    <n v="40.432600000000001"/>
    <n v="40.43"/>
    <n v="0.1561003861003861"/>
    <n v="1"/>
    <m/>
    <x v="0"/>
    <s v="Nein"/>
    <x v="0"/>
  </r>
  <r>
    <n v="14573123"/>
    <x v="4"/>
    <x v="0"/>
    <n v="2000622"/>
    <s v="Sofortrechnung"/>
    <s v="Yasar.Yigitbilek"/>
    <x v="1"/>
    <s v="24696"/>
    <s v="reichelt elektronik GmbH &amp; Co. KG"/>
    <x v="1"/>
    <s v="1"/>
    <s v="100034514"/>
    <x v="289"/>
    <s v="Samsung S921B S24 5G 128GB EE"/>
    <n v="2"/>
    <n v="495.77140000000003"/>
    <n v="499"/>
    <n v="998"/>
    <n v="3.2286000000000001"/>
    <n v="6.46"/>
    <n v="0.64"/>
    <s v="V0042"/>
    <x v="5"/>
    <s v="KÜB14"/>
    <s v="GRK"/>
    <s v="Geräte"/>
    <x v="5"/>
    <n v="2"/>
    <n v="495.77140000000003"/>
    <n v="499"/>
    <n v="998"/>
    <n v="3.2286000000000001"/>
    <n v="6.46"/>
    <n v="6.472945891783567E-3"/>
    <n v="1"/>
    <m/>
    <x v="0"/>
    <s v="Nein"/>
    <x v="0"/>
  </r>
  <r>
    <n v="14573123"/>
    <x v="4"/>
    <x v="0"/>
    <n v="2000622"/>
    <s v="Sofortrechnung"/>
    <s v="Yasar.Yigitbilek"/>
    <x v="1"/>
    <s v="24696"/>
    <s v="reichelt elektronik GmbH &amp; Co. KG"/>
    <x v="1"/>
    <s v="2"/>
    <s v="100034410"/>
    <x v="491"/>
    <s v="Samsung S911B S23 5G 256GB"/>
    <n v="1"/>
    <n v="477.88479999999998"/>
    <n v="494"/>
    <n v="494"/>
    <n v="16.115200000000002"/>
    <n v="16.12"/>
    <n v="3.26"/>
    <s v="V0042"/>
    <x v="5"/>
    <s v="KÜB14"/>
    <s v="GRK"/>
    <s v="Geräte"/>
    <x v="5"/>
    <n v="1"/>
    <n v="477.88479999999998"/>
    <n v="494"/>
    <n v="494"/>
    <n v="16.115200000000002"/>
    <n v="16.12"/>
    <n v="3.2631578947368421E-2"/>
    <n v="1"/>
    <m/>
    <x v="0"/>
    <s v="Nein"/>
    <x v="0"/>
  </r>
  <r>
    <n v="14573054"/>
    <x v="4"/>
    <x v="0"/>
    <n v="2000623"/>
    <s v="Sofortrechnung"/>
    <s v="Yasar.Yigitbilek"/>
    <x v="0"/>
    <s v="30228"/>
    <s v="ELECTROSMART WEGRZYN SP.K."/>
    <x v="0"/>
    <s v="1"/>
    <s v="201030032"/>
    <x v="507"/>
    <s v="Samsung Watch 6 SM-R935 40mm LTE"/>
    <n v="33"/>
    <n v="75"/>
    <n v="128"/>
    <n v="4224"/>
    <n v="53"/>
    <n v="1749"/>
    <n v="41.4"/>
    <s v="V0022"/>
    <x v="13"/>
    <s v="KPUD"/>
    <s v="EXP"/>
    <s v="Zubehör"/>
    <x v="8"/>
    <n v="33"/>
    <n v="75"/>
    <n v="128"/>
    <n v="4224"/>
    <n v="53"/>
    <n v="1749"/>
    <n v="0.4140625"/>
    <n v="1"/>
    <m/>
    <x v="0"/>
    <s v="Nein"/>
    <x v="0"/>
  </r>
  <r>
    <n v="14573054"/>
    <x v="4"/>
    <x v="0"/>
    <n v="2000623"/>
    <s v="Sofortrechnung"/>
    <s v="Yasar.Yigitbilek"/>
    <x v="0"/>
    <s v="30228"/>
    <s v="ELECTROSMART WEGRZYN SP.K."/>
    <x v="0"/>
    <s v="2"/>
    <s v="200311465"/>
    <x v="265"/>
    <s v="D-Link DCS-8300LHv2 Full HD Indoor Camera"/>
    <n v="100"/>
    <n v="31.31"/>
    <n v="33"/>
    <n v="3300"/>
    <n v="1.69"/>
    <n v="169"/>
    <n v="5.12"/>
    <s v="V0022"/>
    <x v="13"/>
    <s v="KPUD"/>
    <s v="EXP"/>
    <s v="Zubehör"/>
    <x v="8"/>
    <n v="100"/>
    <n v="31.31"/>
    <n v="33"/>
    <n v="3300"/>
    <n v="1.69"/>
    <n v="169"/>
    <n v="5.1212121212121209E-2"/>
    <n v="1"/>
    <m/>
    <x v="0"/>
    <s v="Nein"/>
    <x v="0"/>
  </r>
  <r>
    <n v="14573054"/>
    <x v="4"/>
    <x v="0"/>
    <n v="2000623"/>
    <s v="Sofortrechnung"/>
    <s v="Yasar.Yigitbilek"/>
    <x v="0"/>
    <s v="30228"/>
    <s v="ELECTROSMART WEGRZYN SP.K."/>
    <x v="1"/>
    <s v="3"/>
    <s v="101030535"/>
    <x v="13"/>
    <s v="Samsung A155F A15 256GB"/>
    <n v="25"/>
    <n v="135"/>
    <n v="144"/>
    <n v="3600"/>
    <n v="9"/>
    <n v="225"/>
    <n v="6.25"/>
    <s v="V0022"/>
    <x v="13"/>
    <s v="KPUD"/>
    <s v="EXP"/>
    <s v="Geräte"/>
    <x v="8"/>
    <n v="25"/>
    <n v="135"/>
    <n v="144"/>
    <n v="3600"/>
    <n v="9"/>
    <n v="225"/>
    <n v="6.25E-2"/>
    <n v="1"/>
    <m/>
    <x v="0"/>
    <s v="Nein"/>
    <x v="0"/>
  </r>
  <r>
    <n v="14573159"/>
    <x v="4"/>
    <x v="0"/>
    <n v="2000624"/>
    <s v="Sofortrechnung"/>
    <s v="Yasar.Yigitbilek"/>
    <x v="3"/>
    <s v="40009"/>
    <s v="Sabina Fortschnieder"/>
    <x v="1"/>
    <s v="1"/>
    <s v="102140571"/>
    <x v="508"/>
    <s v="Samsung S921B S24 5G 256GB"/>
    <n v="1"/>
    <n v="489"/>
    <n v="748.8"/>
    <n v="748.8"/>
    <n v="259.8"/>
    <n v="140.24"/>
    <n v="34.69"/>
    <s v="V0159"/>
    <x v="12"/>
    <s v="O-COFI"/>
    <s v="FHK"/>
    <s v="Geräte"/>
    <x v="2"/>
    <n v="1"/>
    <n v="489"/>
    <n v="748.8"/>
    <n v="748.8"/>
    <n v="259.8"/>
    <n v="140.24"/>
    <n v="0.18728632478632481"/>
    <n v="1"/>
    <m/>
    <x v="0"/>
    <s v="Nein"/>
    <x v="0"/>
  </r>
  <r>
    <n v="14572046"/>
    <x v="4"/>
    <x v="0"/>
    <n v="2000625"/>
    <s v="Sofortrechnung"/>
    <s v="Yasar.Yigitbilek"/>
    <x v="1"/>
    <s v="26856"/>
    <s v="Kosatec Computer GmbH"/>
    <x v="1"/>
    <s v="1"/>
    <s v="101030383"/>
    <x v="106"/>
    <s v="Samsung S921B S24 5G 256GB"/>
    <n v="4"/>
    <n v="540"/>
    <n v="554"/>
    <n v="2216"/>
    <n v="14"/>
    <n v="56"/>
    <n v="2.52"/>
    <s v="V0042"/>
    <x v="5"/>
    <s v="KÜB30"/>
    <s v="GRK"/>
    <s v="Geräte"/>
    <x v="5"/>
    <n v="4"/>
    <n v="540"/>
    <n v="554"/>
    <n v="2216"/>
    <n v="14"/>
    <n v="56"/>
    <n v="2.5270758122743681E-2"/>
    <n v="1"/>
    <m/>
    <x v="0"/>
    <s v="Nein"/>
    <x v="0"/>
  </r>
  <r>
    <n v="14572046"/>
    <x v="4"/>
    <x v="0"/>
    <n v="2000625"/>
    <s v="Sofortrechnung"/>
    <s v="Yasar.Yigitbilek"/>
    <x v="1"/>
    <s v="26856"/>
    <s v="Kosatec Computer GmbH"/>
    <x v="1"/>
    <s v="2"/>
    <s v="100060684"/>
    <x v="35"/>
    <s v="Google Pixel 8a 128GB"/>
    <n v="1"/>
    <n v="285"/>
    <n v="312"/>
    <n v="312"/>
    <n v="27"/>
    <n v="27"/>
    <n v="8.65"/>
    <s v="V0042"/>
    <x v="5"/>
    <s v="KÜB30"/>
    <s v="GRK"/>
    <s v="Geräte"/>
    <x v="5"/>
    <n v="1"/>
    <n v="285"/>
    <n v="312"/>
    <n v="312"/>
    <n v="27"/>
    <n v="27"/>
    <n v="8.6538461538461536E-2"/>
    <n v="1"/>
    <m/>
    <x v="0"/>
    <s v="Nein"/>
    <x v="0"/>
  </r>
  <r>
    <n v="14573087"/>
    <x v="4"/>
    <x v="0"/>
    <n v="2000626"/>
    <s v="Sofortrechnung"/>
    <s v="EAM\Erdal.Bircan"/>
    <x v="1"/>
    <s v="24575"/>
    <s v="Paketfabrik"/>
    <x v="1"/>
    <s v="1"/>
    <s v="101030669"/>
    <x v="429"/>
    <s v="Samsung P620N Tab S6 lite 128GB [WiFi]"/>
    <n v="21"/>
    <n v="175"/>
    <n v="195"/>
    <n v="4095"/>
    <n v="20"/>
    <n v="420"/>
    <n v="10.25"/>
    <s v="V0042"/>
    <x v="5"/>
    <s v="KÜB0"/>
    <s v="GRK"/>
    <s v="Geräte"/>
    <x v="5"/>
    <n v="21"/>
    <n v="175"/>
    <n v="195"/>
    <n v="4095"/>
    <n v="20"/>
    <n v="420"/>
    <n v="0.10256410256410256"/>
    <n v="1"/>
    <m/>
    <x v="0"/>
    <s v="Nein"/>
    <x v="0"/>
  </r>
  <r>
    <n v="14573116"/>
    <x v="4"/>
    <x v="0"/>
    <n v="2000627"/>
    <s v="Sofortrechnung"/>
    <s v="EAM\Erdal.Bircan"/>
    <x v="0"/>
    <s v="30675"/>
    <s v="HORIZON CONSULTING SERVICES M IKE"/>
    <x v="1"/>
    <s v="1"/>
    <s v="101680018"/>
    <x v="266"/>
    <s v="OnePlus Nord CE 3 Lite 5G 8GB/128GB"/>
    <n v="30"/>
    <n v="122"/>
    <n v="130"/>
    <n v="3900"/>
    <n v="8"/>
    <n v="240"/>
    <n v="6.15"/>
    <s v="V0022"/>
    <x v="13"/>
    <s v="KPUD"/>
    <s v="EXP"/>
    <s v="Geräte"/>
    <x v="8"/>
    <n v="30"/>
    <n v="122"/>
    <n v="130"/>
    <n v="3900"/>
    <n v="8"/>
    <n v="240"/>
    <n v="6.1538461538461542E-2"/>
    <n v="1"/>
    <m/>
    <x v="0"/>
    <s v="Nein"/>
    <x v="0"/>
  </r>
  <r>
    <n v="14573116"/>
    <x v="4"/>
    <x v="0"/>
    <n v="2000627"/>
    <s v="Sofortrechnung"/>
    <s v="EAM\Erdal.Bircan"/>
    <x v="0"/>
    <s v="30675"/>
    <s v="HORIZON CONSULTING SERVICES M IKE"/>
    <x v="1"/>
    <s v="2"/>
    <s v="101690307"/>
    <x v="108"/>
    <s v="Xiaomi POCO X6 Pro 5G 8GB/256GB"/>
    <n v="15"/>
    <n v="212"/>
    <n v="221"/>
    <n v="3315"/>
    <n v="9"/>
    <n v="135"/>
    <n v="4.07"/>
    <s v="V0022"/>
    <x v="13"/>
    <s v="KPUD"/>
    <s v="EXP"/>
    <s v="Geräte"/>
    <x v="8"/>
    <n v="15"/>
    <n v="212"/>
    <n v="221"/>
    <n v="3315"/>
    <n v="9"/>
    <n v="135"/>
    <n v="4.072398190045249E-2"/>
    <n v="1"/>
    <m/>
    <x v="0"/>
    <s v="Nein"/>
    <x v="0"/>
  </r>
  <r>
    <n v="14572732"/>
    <x v="4"/>
    <x v="0"/>
    <n v="2000628"/>
    <s v="Sofortrechnung"/>
    <s v="eam\bekir.ahmed"/>
    <x v="0"/>
    <s v="26467"/>
    <s v="Bamboo Distribution Ltd"/>
    <x v="3"/>
    <s v="1"/>
    <s v="900010011"/>
    <x v="36"/>
    <s v="Sonstiges"/>
    <n v="1"/>
    <n v="0"/>
    <n v="50"/>
    <n v="50"/>
    <n v="50"/>
    <n v="50"/>
    <m/>
    <s v="V0023"/>
    <x v="3"/>
    <s v="KPUD"/>
    <s v="EXP"/>
    <s v="Sonstige"/>
    <x v="3"/>
    <n v="1"/>
    <n v="0"/>
    <n v="50"/>
    <n v="50"/>
    <n v="50"/>
    <n v="50"/>
    <n v="1"/>
    <n v="1"/>
    <m/>
    <x v="2"/>
    <s v="Ja"/>
    <x v="0"/>
  </r>
  <r>
    <n v="14572732"/>
    <x v="4"/>
    <x v="0"/>
    <n v="2000628"/>
    <s v="Sofortrechnung"/>
    <s v="eam\bekir.ahmed"/>
    <x v="0"/>
    <s v="26467"/>
    <s v="Bamboo Distribution Ltd"/>
    <x v="1"/>
    <s v="2"/>
    <s v="100034559"/>
    <x v="27"/>
    <s v="Samsung F946B Z Fold5 5G 256GB"/>
    <n v="1"/>
    <n v="970.94269999999995"/>
    <n v="825"/>
    <n v="825"/>
    <n v="-145.9427"/>
    <n v="-145.94"/>
    <n v="-17.690000000000001"/>
    <s v="V0023"/>
    <x v="3"/>
    <s v="KPUD"/>
    <s v="EXP"/>
    <s v="Geräte"/>
    <x v="3"/>
    <n v="1"/>
    <n v="970.94269999999995"/>
    <n v="825"/>
    <n v="825"/>
    <n v="-145.9427"/>
    <n v="-145.94"/>
    <n v="-0.17689696969696969"/>
    <n v="1"/>
    <m/>
    <x v="0"/>
    <s v="Nein"/>
    <x v="1"/>
  </r>
  <r>
    <n v="14572732"/>
    <x v="4"/>
    <x v="0"/>
    <n v="2000628"/>
    <s v="Sofortrechnung"/>
    <s v="eam\bekir.ahmed"/>
    <x v="0"/>
    <s v="26467"/>
    <s v="Bamboo Distribution Ltd"/>
    <x v="1"/>
    <s v="3"/>
    <s v="101030390"/>
    <x v="348"/>
    <s v="Samsung S926B S24+ 5G 512GB"/>
    <n v="1"/>
    <n v="690"/>
    <n v="745"/>
    <n v="745"/>
    <n v="55"/>
    <n v="55"/>
    <n v="7.38"/>
    <s v="V0023"/>
    <x v="3"/>
    <s v="KPUD"/>
    <s v="EXP"/>
    <s v="Geräte"/>
    <x v="3"/>
    <n v="1"/>
    <n v="690"/>
    <n v="745"/>
    <n v="745"/>
    <n v="55"/>
    <n v="55"/>
    <n v="7.3825503355704702E-2"/>
    <n v="1"/>
    <m/>
    <x v="0"/>
    <s v="Nein"/>
    <x v="0"/>
  </r>
  <r>
    <n v="14572732"/>
    <x v="4"/>
    <x v="0"/>
    <n v="2000628"/>
    <s v="Sofortrechnung"/>
    <s v="eam\bekir.ahmed"/>
    <x v="0"/>
    <s v="26467"/>
    <s v="Bamboo Distribution Ltd"/>
    <x v="1"/>
    <s v="4"/>
    <s v="101030214"/>
    <x v="259"/>
    <s v="Samsung S916B S23+ 5G 256GB"/>
    <n v="3"/>
    <n v="548.09519999999998"/>
    <n v="599"/>
    <n v="1797"/>
    <n v="50.904800000000002"/>
    <n v="152.71"/>
    <n v="8.49"/>
    <s v="V0023"/>
    <x v="3"/>
    <s v="KPUD"/>
    <s v="EXP"/>
    <s v="Geräte"/>
    <x v="3"/>
    <n v="3"/>
    <n v="548.09519999999998"/>
    <n v="599"/>
    <n v="1797"/>
    <n v="50.904800000000002"/>
    <n v="152.71"/>
    <n v="8.4980523094045635E-2"/>
    <n v="1"/>
    <m/>
    <x v="0"/>
    <s v="Nein"/>
    <x v="0"/>
  </r>
  <r>
    <n v="14572732"/>
    <x v="4"/>
    <x v="0"/>
    <n v="2000628"/>
    <s v="Sofortrechnung"/>
    <s v="eam\bekir.ahmed"/>
    <x v="0"/>
    <s v="26467"/>
    <s v="Bamboo Distribution Ltd"/>
    <x v="1"/>
    <s v="5"/>
    <s v="100034506"/>
    <x v="249"/>
    <s v="Samsung A236B A23 5G 128GB EE"/>
    <n v="8"/>
    <n v="149"/>
    <n v="155"/>
    <n v="1240"/>
    <n v="6"/>
    <n v="48"/>
    <n v="3.87"/>
    <s v="V0023"/>
    <x v="3"/>
    <s v="KPUD"/>
    <s v="EXP"/>
    <s v="Geräte"/>
    <x v="3"/>
    <n v="8"/>
    <n v="149"/>
    <n v="155"/>
    <n v="1240"/>
    <n v="6"/>
    <n v="48"/>
    <n v="3.870967741935484E-2"/>
    <n v="1"/>
    <m/>
    <x v="0"/>
    <s v="Nein"/>
    <x v="0"/>
  </r>
  <r>
    <n v="14572732"/>
    <x v="4"/>
    <x v="0"/>
    <n v="2000628"/>
    <s v="Sofortrechnung"/>
    <s v="eam\bekir.ahmed"/>
    <x v="0"/>
    <s v="26467"/>
    <s v="Bamboo Distribution Ltd"/>
    <x v="1"/>
    <s v="6"/>
    <s v="101030273"/>
    <x v="409"/>
    <s v="Samsung A346B A34 5G 128GB EE"/>
    <n v="1"/>
    <n v="169.4264"/>
    <n v="175"/>
    <n v="175"/>
    <n v="5.5735999999999999"/>
    <n v="5.57"/>
    <n v="3.18"/>
    <s v="V0023"/>
    <x v="3"/>
    <s v="KPUD"/>
    <s v="EXP"/>
    <s v="Geräte"/>
    <x v="3"/>
    <n v="1"/>
    <n v="169.4264"/>
    <n v="175"/>
    <n v="175"/>
    <n v="5.5735999999999999"/>
    <n v="5.57"/>
    <n v="3.1828571428571428E-2"/>
    <n v="1"/>
    <m/>
    <x v="0"/>
    <s v="Nein"/>
    <x v="0"/>
  </r>
  <r>
    <n v="14572732"/>
    <x v="4"/>
    <x v="0"/>
    <n v="2000628"/>
    <s v="Sofortrechnung"/>
    <s v="eam\bekir.ahmed"/>
    <x v="0"/>
    <s v="26467"/>
    <s v="Bamboo Distribution Ltd"/>
    <x v="1"/>
    <s v="7"/>
    <s v="100690589"/>
    <x v="317"/>
    <s v="Xiaomi Redmi Note 13 5G 6GB/128GB"/>
    <n v="1"/>
    <n v="134"/>
    <n v="149"/>
    <n v="149"/>
    <n v="15"/>
    <n v="15"/>
    <n v="10.06"/>
    <s v="V0023"/>
    <x v="3"/>
    <s v="KPUD"/>
    <s v="EXP"/>
    <s v="Geräte"/>
    <x v="3"/>
    <n v="1"/>
    <n v="134"/>
    <n v="149"/>
    <n v="149"/>
    <n v="15"/>
    <n v="15"/>
    <n v="0.10067114093959731"/>
    <n v="1"/>
    <m/>
    <x v="0"/>
    <s v="Nein"/>
    <x v="0"/>
  </r>
  <r>
    <n v="14572725"/>
    <x v="4"/>
    <x v="0"/>
    <n v="2000629"/>
    <s v="Sofortrechnung"/>
    <s v="eam\bekir.ahmed"/>
    <x v="0"/>
    <s v="30901"/>
    <s v="Danimani s.r.o"/>
    <x v="1"/>
    <s v="1"/>
    <s v="100303125"/>
    <x v="277"/>
    <s v="Apple iPhone 16 Pro 256GB"/>
    <n v="2"/>
    <n v="994"/>
    <n v="1023"/>
    <n v="2046"/>
    <n v="29"/>
    <n v="58"/>
    <n v="2.83"/>
    <s v="V0027"/>
    <x v="9"/>
    <s v="VKASSE"/>
    <s v="EXP"/>
    <s v="Geräte"/>
    <x v="7"/>
    <n v="2"/>
    <n v="994"/>
    <n v="1023"/>
    <n v="2046"/>
    <n v="29"/>
    <n v="58"/>
    <n v="2.8347996089931573E-2"/>
    <n v="1"/>
    <m/>
    <x v="0"/>
    <s v="Nein"/>
    <x v="0"/>
  </r>
  <r>
    <n v="14572725"/>
    <x v="4"/>
    <x v="0"/>
    <n v="2000629"/>
    <s v="Sofortrechnung"/>
    <s v="eam\bekir.ahmed"/>
    <x v="0"/>
    <s v="30901"/>
    <s v="Danimani s.r.o"/>
    <x v="1"/>
    <s v="2"/>
    <s v="101030234"/>
    <x v="323"/>
    <s v="Samsung A346B A34 5G 128GB"/>
    <n v="1"/>
    <n v="165"/>
    <n v="173"/>
    <n v="173"/>
    <n v="8"/>
    <n v="8"/>
    <n v="4.62"/>
    <s v="V0027"/>
    <x v="9"/>
    <s v="VKASSE"/>
    <s v="EXP"/>
    <s v="Geräte"/>
    <x v="7"/>
    <n v="1"/>
    <n v="165"/>
    <n v="173"/>
    <n v="173"/>
    <n v="8"/>
    <n v="8"/>
    <n v="4.6242774566473986E-2"/>
    <n v="1"/>
    <m/>
    <x v="0"/>
    <s v="Nein"/>
    <x v="0"/>
  </r>
  <r>
    <n v="14572725"/>
    <x v="4"/>
    <x v="0"/>
    <n v="2000629"/>
    <s v="Sofortrechnung"/>
    <s v="eam\bekir.ahmed"/>
    <x v="0"/>
    <s v="30901"/>
    <s v="Danimani s.r.o"/>
    <x v="1"/>
    <s v="3"/>
    <s v="101300308"/>
    <x v="80"/>
    <s v="Apple iPhone 16 Pro Max 256GB"/>
    <n v="1"/>
    <n v="1065.5192"/>
    <n v="1107"/>
    <n v="1107"/>
    <n v="41.480800000000002"/>
    <n v="41.48"/>
    <n v="3.74"/>
    <s v="V0027"/>
    <x v="9"/>
    <s v="VKASSE"/>
    <s v="EXP"/>
    <s v="Geräte"/>
    <x v="7"/>
    <n v="1"/>
    <n v="1065.5192"/>
    <n v="1107"/>
    <n v="1107"/>
    <n v="41.480800000000002"/>
    <n v="41.48"/>
    <n v="3.7470641373080392E-2"/>
    <n v="1"/>
    <m/>
    <x v="0"/>
    <s v="Nein"/>
    <x v="0"/>
  </r>
  <r>
    <n v="14572725"/>
    <x v="4"/>
    <x v="0"/>
    <n v="2000629"/>
    <s v="Sofortrechnung"/>
    <s v="eam\bekir.ahmed"/>
    <x v="0"/>
    <s v="30901"/>
    <s v="Danimani s.r.o"/>
    <x v="1"/>
    <s v="4"/>
    <s v="100050279"/>
    <x v="258"/>
    <s v="Motorola Edge 50 Neo 5G 512GB"/>
    <n v="5"/>
    <n v="235"/>
    <n v="252"/>
    <n v="1260"/>
    <n v="17"/>
    <n v="85"/>
    <n v="6.74"/>
    <s v="V0027"/>
    <x v="9"/>
    <s v="VKASSE"/>
    <s v="EXP"/>
    <s v="Geräte"/>
    <x v="7"/>
    <n v="5"/>
    <n v="235"/>
    <n v="252"/>
    <n v="1260"/>
    <n v="17"/>
    <n v="85"/>
    <n v="6.7460317460317457E-2"/>
    <n v="1"/>
    <m/>
    <x v="0"/>
    <s v="Nein"/>
    <x v="0"/>
  </r>
  <r>
    <n v="14572725"/>
    <x v="4"/>
    <x v="0"/>
    <n v="2000629"/>
    <s v="Sofortrechnung"/>
    <s v="eam\bekir.ahmed"/>
    <x v="0"/>
    <s v="30901"/>
    <s v="Danimani s.r.o"/>
    <x v="1"/>
    <s v="5"/>
    <s v="101030231"/>
    <x v="30"/>
    <s v="Samsung A346B A34 5G 128GB"/>
    <n v="9"/>
    <n v="165"/>
    <n v="173"/>
    <n v="1557"/>
    <n v="8"/>
    <n v="72"/>
    <n v="4.62"/>
    <s v="V0027"/>
    <x v="9"/>
    <s v="VKASSE"/>
    <s v="EXP"/>
    <s v="Geräte"/>
    <x v="7"/>
    <n v="9"/>
    <n v="165"/>
    <n v="173"/>
    <n v="1557"/>
    <n v="8"/>
    <n v="72"/>
    <n v="4.6242774566473986E-2"/>
    <n v="1"/>
    <m/>
    <x v="0"/>
    <s v="Nein"/>
    <x v="0"/>
  </r>
  <r>
    <n v="14572725"/>
    <x v="4"/>
    <x v="0"/>
    <n v="2000629"/>
    <s v="Sofortrechnung"/>
    <s v="eam\bekir.ahmed"/>
    <x v="0"/>
    <s v="30901"/>
    <s v="Danimani s.r.o"/>
    <x v="1"/>
    <s v="6"/>
    <s v="101030247"/>
    <x v="324"/>
    <s v="Samsung A346B A34 5G 128GB"/>
    <n v="10"/>
    <n v="165"/>
    <n v="173"/>
    <n v="1730"/>
    <n v="8"/>
    <n v="80"/>
    <n v="4.62"/>
    <s v="V0027"/>
    <x v="9"/>
    <s v="VKASSE"/>
    <s v="EXP"/>
    <s v="Geräte"/>
    <x v="7"/>
    <n v="10"/>
    <n v="165"/>
    <n v="173"/>
    <n v="1730"/>
    <n v="8"/>
    <n v="80"/>
    <n v="4.6242774566473986E-2"/>
    <n v="1"/>
    <m/>
    <x v="0"/>
    <s v="Nein"/>
    <x v="0"/>
  </r>
  <r>
    <n v="14572725"/>
    <x v="4"/>
    <x v="0"/>
    <n v="2000629"/>
    <s v="Sofortrechnung"/>
    <s v="eam\bekir.ahmed"/>
    <x v="0"/>
    <s v="30901"/>
    <s v="Danimani s.r.o"/>
    <x v="1"/>
    <s v="7"/>
    <s v="101300149"/>
    <x v="394"/>
    <s v="Apple iPhone 15 Pro 128GB"/>
    <n v="6"/>
    <n v="818"/>
    <n v="865"/>
    <n v="5190"/>
    <n v="47"/>
    <n v="282"/>
    <n v="5.43"/>
    <s v="V0027"/>
    <x v="9"/>
    <s v="VKASSE"/>
    <s v="EXP"/>
    <s v="Geräte"/>
    <x v="7"/>
    <n v="6"/>
    <n v="818"/>
    <n v="865"/>
    <n v="5190"/>
    <n v="47"/>
    <n v="282"/>
    <n v="5.4335260115606937E-2"/>
    <n v="1"/>
    <m/>
    <x v="0"/>
    <s v="Nein"/>
    <x v="0"/>
  </r>
  <r>
    <n v="14572725"/>
    <x v="4"/>
    <x v="0"/>
    <n v="2000629"/>
    <s v="Sofortrechnung"/>
    <s v="eam\bekir.ahmed"/>
    <x v="0"/>
    <s v="30901"/>
    <s v="Danimani s.r.o"/>
    <x v="1"/>
    <s v="8"/>
    <s v="100303135"/>
    <x v="359"/>
    <s v="Apple iPhone 16 Pro Max 256GB"/>
    <n v="2"/>
    <n v="1087"/>
    <n v="1132"/>
    <n v="2264"/>
    <n v="45"/>
    <n v="90"/>
    <n v="3.97"/>
    <s v="V0027"/>
    <x v="9"/>
    <s v="VKASSE"/>
    <s v="EXP"/>
    <s v="Geräte"/>
    <x v="7"/>
    <n v="2"/>
    <n v="1087"/>
    <n v="1132"/>
    <n v="2264"/>
    <n v="45"/>
    <n v="90"/>
    <n v="3.9752650176678443E-2"/>
    <n v="1"/>
    <m/>
    <x v="0"/>
    <s v="Nein"/>
    <x v="0"/>
  </r>
  <r>
    <n v="14572725"/>
    <x v="4"/>
    <x v="0"/>
    <n v="2000629"/>
    <s v="Sofortrechnung"/>
    <s v="eam\bekir.ahmed"/>
    <x v="0"/>
    <s v="30901"/>
    <s v="Danimani s.r.o"/>
    <x v="1"/>
    <s v="9"/>
    <s v="100303123"/>
    <x v="334"/>
    <s v="Apple iPhone 16 Pro 256GB"/>
    <n v="3"/>
    <n v="994"/>
    <n v="1023"/>
    <n v="3069"/>
    <n v="29"/>
    <n v="87"/>
    <n v="2.83"/>
    <s v="V0027"/>
    <x v="9"/>
    <s v="VKASSE"/>
    <s v="EXP"/>
    <s v="Geräte"/>
    <x v="7"/>
    <n v="3"/>
    <n v="994"/>
    <n v="1023"/>
    <n v="3069"/>
    <n v="29"/>
    <n v="87"/>
    <n v="2.8347996089931573E-2"/>
    <n v="1"/>
    <m/>
    <x v="0"/>
    <s v="Nein"/>
    <x v="0"/>
  </r>
  <r>
    <n v="14573134"/>
    <x v="4"/>
    <x v="0"/>
    <n v="2000630"/>
    <s v="Sofortrechnung"/>
    <s v="eam\mustafa.oezer"/>
    <x v="2"/>
    <s v="28941"/>
    <s v="Dennis Laser"/>
    <x v="1"/>
    <s v="1"/>
    <s v="101030352"/>
    <x v="303"/>
    <s v="Samsung X210N Tab A9+ 64GB [WiFi]"/>
    <n v="1"/>
    <n v="116.9379"/>
    <n v="135"/>
    <n v="135"/>
    <n v="18.062100000000001"/>
    <n v="18.059999999999999"/>
    <n v="13.37"/>
    <s v="V0162"/>
    <x v="8"/>
    <s v="KABB0"/>
    <s v="FHK"/>
    <s v="Geräte"/>
    <x v="2"/>
    <n v="1"/>
    <n v="116.9379"/>
    <n v="135"/>
    <n v="135"/>
    <n v="18.062100000000001"/>
    <n v="18.059999999999999"/>
    <n v="0.13377777777777777"/>
    <n v="1"/>
    <m/>
    <x v="0"/>
    <s v="Nein"/>
    <x v="0"/>
  </r>
  <r>
    <n v="14573134"/>
    <x v="4"/>
    <x v="0"/>
    <n v="2000630"/>
    <s v="Sofortrechnung"/>
    <s v="eam\mustafa.oezer"/>
    <x v="2"/>
    <s v="28941"/>
    <s v="Dennis Laser"/>
    <x v="1"/>
    <s v="2"/>
    <s v="100303089"/>
    <x v="496"/>
    <s v="Apple iPhone 16 128GB"/>
    <n v="1"/>
    <n v="704"/>
    <n v="722"/>
    <n v="722"/>
    <n v="18"/>
    <n v="18"/>
    <n v="2.4900000000000002"/>
    <s v="V0162"/>
    <x v="8"/>
    <s v="KABB0"/>
    <s v="FHK"/>
    <s v="Geräte"/>
    <x v="2"/>
    <n v="1"/>
    <n v="704"/>
    <n v="722"/>
    <n v="722"/>
    <n v="18"/>
    <n v="18"/>
    <n v="2.4930747922437674E-2"/>
    <n v="1"/>
    <m/>
    <x v="0"/>
    <s v="Nein"/>
    <x v="0"/>
  </r>
  <r>
    <n v="14573134"/>
    <x v="4"/>
    <x v="0"/>
    <n v="2000630"/>
    <s v="Sofortrechnung"/>
    <s v="eam\mustafa.oezer"/>
    <x v="2"/>
    <s v="28941"/>
    <s v="Dennis Laser"/>
    <x v="1"/>
    <s v="3"/>
    <s v="100034576"/>
    <x v="509"/>
    <s v="Samsung X115N Tab A9 LTE 64GB"/>
    <n v="1"/>
    <n v="116.5"/>
    <n v="117"/>
    <n v="117"/>
    <n v="0.5"/>
    <n v="0.5"/>
    <n v="0.42"/>
    <s v="V0162"/>
    <x v="8"/>
    <s v="KABB0"/>
    <s v="FHK"/>
    <s v="Geräte"/>
    <x v="2"/>
    <n v="1"/>
    <n v="116.5"/>
    <n v="117"/>
    <n v="117"/>
    <n v="0.5"/>
    <n v="0.5"/>
    <n v="4.2735042735042739E-3"/>
    <n v="1"/>
    <m/>
    <x v="0"/>
    <s v="Nein"/>
    <x v="0"/>
  </r>
  <r>
    <n v="14573134"/>
    <x v="4"/>
    <x v="0"/>
    <n v="2000630"/>
    <s v="Sofortrechnung"/>
    <s v="eam\mustafa.oezer"/>
    <x v="2"/>
    <s v="28941"/>
    <s v="Dennis Laser"/>
    <x v="1"/>
    <s v="4"/>
    <s v="101030408"/>
    <x v="204"/>
    <s v="Samsung X110N Tab A9 64GB [WiFi]"/>
    <n v="1"/>
    <n v="90.019599999999997"/>
    <n v="99"/>
    <n v="99"/>
    <n v="8.9803999999999995"/>
    <n v="8.98"/>
    <n v="9.07"/>
    <s v="V0162"/>
    <x v="8"/>
    <s v="KABB0"/>
    <s v="FHK"/>
    <s v="Geräte"/>
    <x v="2"/>
    <n v="1"/>
    <n v="90.019599999999997"/>
    <n v="99"/>
    <n v="99"/>
    <n v="8.9803999999999995"/>
    <n v="8.98"/>
    <n v="9.0707070707070708E-2"/>
    <n v="1"/>
    <m/>
    <x v="0"/>
    <s v="Nein"/>
    <x v="0"/>
  </r>
  <r>
    <n v="14573134"/>
    <x v="4"/>
    <x v="0"/>
    <n v="2000630"/>
    <s v="Sofortrechnung"/>
    <s v="eam\mustafa.oezer"/>
    <x v="2"/>
    <s v="28941"/>
    <s v="Dennis Laser"/>
    <x v="1"/>
    <s v="5"/>
    <s v="100034512"/>
    <x v="113"/>
    <s v="Samsung X216B Tab A9+ 5G 128GB"/>
    <n v="1"/>
    <n v="202"/>
    <n v="205"/>
    <n v="205"/>
    <n v="3"/>
    <n v="3"/>
    <n v="1.46"/>
    <s v="V0162"/>
    <x v="8"/>
    <s v="KABB0"/>
    <s v="FHK"/>
    <s v="Geräte"/>
    <x v="2"/>
    <n v="1"/>
    <n v="202"/>
    <n v="205"/>
    <n v="205"/>
    <n v="3"/>
    <n v="3"/>
    <n v="1.4634146341463415E-2"/>
    <n v="1"/>
    <m/>
    <x v="0"/>
    <s v="Nein"/>
    <x v="0"/>
  </r>
  <r>
    <n v="14573134"/>
    <x v="4"/>
    <x v="0"/>
    <n v="2000630"/>
    <s v="Sofortrechnung"/>
    <s v="eam\mustafa.oezer"/>
    <x v="2"/>
    <s v="28941"/>
    <s v="Dennis Laser"/>
    <x v="1"/>
    <s v="6"/>
    <s v="100690534"/>
    <x v="261"/>
    <s v="Xiaomi Redmi A1 2GB/32GB"/>
    <n v="4"/>
    <n v="56.11"/>
    <n v="57"/>
    <n v="228"/>
    <n v="0.89"/>
    <n v="3.56"/>
    <n v="1.56"/>
    <s v="V0162"/>
    <x v="8"/>
    <s v="KABB0"/>
    <s v="FHK"/>
    <s v="Geräte"/>
    <x v="2"/>
    <n v="4"/>
    <n v="56.11"/>
    <n v="57"/>
    <n v="228"/>
    <n v="0.89"/>
    <n v="3.56"/>
    <n v="1.5614035087719299E-2"/>
    <n v="1"/>
    <m/>
    <x v="0"/>
    <s v="Nein"/>
    <x v="0"/>
  </r>
  <r>
    <n v="14573134"/>
    <x v="4"/>
    <x v="0"/>
    <n v="2000630"/>
    <s v="Sofortrechnung"/>
    <s v="eam\mustafa.oezer"/>
    <x v="2"/>
    <s v="28941"/>
    <s v="Dennis Laser"/>
    <x v="7"/>
    <s v="7"/>
    <s v="700970491"/>
    <x v="377"/>
    <m/>
    <n v="1"/>
    <n v="0"/>
    <n v="0"/>
    <n v="0"/>
    <m/>
    <n v="0"/>
    <m/>
    <s v="V0162"/>
    <x v="8"/>
    <s v="KABB0"/>
    <s v="FHK"/>
    <s v="Marketing"/>
    <x v="2"/>
    <n v="1"/>
    <n v="0"/>
    <n v="0"/>
    <n v="0"/>
    <n v="0"/>
    <n v="0"/>
    <n v="0"/>
    <n v="1"/>
    <m/>
    <x v="0"/>
    <s v="Nein"/>
    <x v="0"/>
  </r>
  <r>
    <n v="14573178"/>
    <x v="4"/>
    <x v="0"/>
    <n v="2000631"/>
    <s v="Sofortrechnung"/>
    <s v="eam\mustafa.oezer"/>
    <x v="1"/>
    <s v="30115"/>
    <s v="Conrad ElectronicSE"/>
    <x v="1"/>
    <s v="1"/>
    <s v="101030455"/>
    <x v="234"/>
    <s v="Samsung A356B A35 5G 128GB"/>
    <n v="1"/>
    <n v="190.3897"/>
    <n v="230.72"/>
    <n v="230.72"/>
    <n v="40.330300000000001"/>
    <n v="40.33"/>
    <n v="17.48"/>
    <s v="V0042"/>
    <x v="5"/>
    <s v="KÜB30"/>
    <s v="GRK"/>
    <s v="Geräte"/>
    <x v="5"/>
    <n v="1"/>
    <n v="190.3897"/>
    <n v="230.72"/>
    <n v="230.72"/>
    <n v="40.330300000000001"/>
    <n v="40.33"/>
    <n v="0.1748006241331484"/>
    <n v="1"/>
    <m/>
    <x v="0"/>
    <s v="Nein"/>
    <x v="0"/>
  </r>
  <r>
    <n v="14572804"/>
    <x v="4"/>
    <x v="0"/>
    <n v="2000632"/>
    <s v="Sofortrechnung"/>
    <s v="eam\mustafa.oezer"/>
    <x v="0"/>
    <s v="25781"/>
    <s v="Sky Mobil SARL"/>
    <x v="1"/>
    <s v="1"/>
    <s v="100303138"/>
    <x v="357"/>
    <s v="Apple iPhone 16 Pro Max 256GB"/>
    <n v="15"/>
    <n v="1088.1931999999999"/>
    <n v="1123"/>
    <n v="16845"/>
    <n v="34.806800000000003"/>
    <n v="522.1"/>
    <n v="3.09"/>
    <s v="V0140"/>
    <x v="15"/>
    <s v="VKASSE"/>
    <s v="EXP"/>
    <s v="Geräte"/>
    <x v="10"/>
    <n v="15"/>
    <n v="1088.1931999999999"/>
    <n v="1123"/>
    <n v="16845"/>
    <n v="34.806800000000003"/>
    <n v="522.1"/>
    <n v="3.0994360344315821E-2"/>
    <n v="1"/>
    <m/>
    <x v="0"/>
    <s v="Nein"/>
    <x v="0"/>
  </r>
  <r>
    <n v="14573061"/>
    <x v="4"/>
    <x v="0"/>
    <n v="2000633"/>
    <s v="Sofortrechnung"/>
    <s v="eam\bekir.ahmed"/>
    <x v="0"/>
    <s v="27973"/>
    <s v="A.L.P. (AELIOTIS) TRADING LIMITED"/>
    <x v="3"/>
    <s v="1"/>
    <s v="900010011"/>
    <x v="36"/>
    <s v="Sonstiges"/>
    <n v="1"/>
    <n v="0"/>
    <n v="15"/>
    <n v="15"/>
    <n v="15"/>
    <n v="15"/>
    <m/>
    <s v="V0012"/>
    <x v="1"/>
    <s v="KPUD"/>
    <s v="EXP"/>
    <s v="Sonstige"/>
    <x v="1"/>
    <n v="1"/>
    <n v="0"/>
    <n v="15"/>
    <n v="15"/>
    <n v="15"/>
    <n v="15"/>
    <n v="1"/>
    <n v="1"/>
    <m/>
    <x v="2"/>
    <s v="Ja"/>
    <x v="0"/>
  </r>
  <r>
    <n v="14573061"/>
    <x v="4"/>
    <x v="0"/>
    <n v="2000633"/>
    <s v="Sofortrechnung"/>
    <s v="eam\bekir.ahmed"/>
    <x v="0"/>
    <s v="27973"/>
    <s v="A.L.P. (AELIOTIS) TRADING LIMITED"/>
    <x v="0"/>
    <s v="2"/>
    <s v="201300064"/>
    <x v="116"/>
    <s v="Apple AirPods 4 ANC"/>
    <n v="4"/>
    <n v="145.5"/>
    <n v="149"/>
    <n v="596"/>
    <n v="3.5"/>
    <n v="14"/>
    <n v="2.34"/>
    <s v="V0012"/>
    <x v="1"/>
    <s v="KPUD"/>
    <s v="EXP"/>
    <s v="Zubehör"/>
    <x v="1"/>
    <n v="4"/>
    <n v="145.5"/>
    <n v="149"/>
    <n v="596"/>
    <n v="3.5"/>
    <n v="14"/>
    <n v="2.3489932885906041E-2"/>
    <n v="1"/>
    <m/>
    <x v="0"/>
    <s v="Nein"/>
    <x v="0"/>
  </r>
  <r>
    <n v="14573061"/>
    <x v="4"/>
    <x v="0"/>
    <n v="2000633"/>
    <s v="Sofortrechnung"/>
    <s v="eam\bekir.ahmed"/>
    <x v="0"/>
    <s v="27973"/>
    <s v="A.L.P. (AELIOTIS) TRADING LIMITED"/>
    <x v="1"/>
    <s v="3"/>
    <s v="100302926"/>
    <x v="111"/>
    <s v="Apple iPhone 15 Pro Max 256GB"/>
    <n v="3"/>
    <n v="980.38649999999996"/>
    <n v="1035"/>
    <n v="3105"/>
    <n v="54.613500000000002"/>
    <n v="163.84"/>
    <n v="5.27"/>
    <s v="V0012"/>
    <x v="1"/>
    <s v="KPUD"/>
    <s v="EXP"/>
    <s v="Geräte"/>
    <x v="1"/>
    <n v="3"/>
    <n v="980.38649999999996"/>
    <n v="1035"/>
    <n v="3105"/>
    <n v="54.613500000000002"/>
    <n v="163.84"/>
    <n v="5.2766505636070854E-2"/>
    <n v="1"/>
    <m/>
    <x v="0"/>
    <s v="Nein"/>
    <x v="0"/>
  </r>
  <r>
    <n v="14573095"/>
    <x v="4"/>
    <x v="0"/>
    <n v="2000634"/>
    <s v="Sofortrechnung"/>
    <s v="eam\bekir.ahmed"/>
    <x v="0"/>
    <s v="26791"/>
    <s v="Eurostar Global Electronics Ltd"/>
    <x v="1"/>
    <s v="1"/>
    <s v="101030465"/>
    <x v="17"/>
    <s v="Samsung A356B A35 5G 256GB"/>
    <n v="10"/>
    <n v="220"/>
    <n v="239"/>
    <n v="2390"/>
    <n v="19"/>
    <n v="190"/>
    <n v="7.94"/>
    <s v="V0022"/>
    <x v="13"/>
    <s v="KÜB8"/>
    <s v="EXP"/>
    <s v="Geräte"/>
    <x v="8"/>
    <n v="10"/>
    <n v="220"/>
    <n v="239"/>
    <n v="2390"/>
    <n v="19"/>
    <n v="190"/>
    <n v="7.9497907949790794E-2"/>
    <n v="1"/>
    <m/>
    <x v="0"/>
    <s v="Nein"/>
    <x v="0"/>
  </r>
  <r>
    <n v="14573095"/>
    <x v="4"/>
    <x v="0"/>
    <n v="2000634"/>
    <s v="Sofortrechnung"/>
    <s v="eam\bekir.ahmed"/>
    <x v="0"/>
    <s v="26791"/>
    <s v="Eurostar Global Electronics Ltd"/>
    <x v="1"/>
    <s v="2"/>
    <s v="101030485"/>
    <x v="39"/>
    <s v="Samsung A556B A55 5G 128GB"/>
    <n v="25"/>
    <n v="254.48859999999999"/>
    <n v="267"/>
    <n v="6675"/>
    <n v="12.5114"/>
    <n v="312.77999999999997"/>
    <n v="4.68"/>
    <s v="V0022"/>
    <x v="13"/>
    <s v="KÜB8"/>
    <s v="EXP"/>
    <s v="Geräte"/>
    <x v="8"/>
    <n v="25"/>
    <n v="254.48859999999999"/>
    <n v="267"/>
    <n v="6675"/>
    <n v="12.5114"/>
    <n v="312.77999999999997"/>
    <n v="4.6858426966292131E-2"/>
    <n v="1"/>
    <m/>
    <x v="0"/>
    <s v="Nein"/>
    <x v="0"/>
  </r>
  <r>
    <n v="14573095"/>
    <x v="4"/>
    <x v="0"/>
    <n v="2000634"/>
    <s v="Sofortrechnung"/>
    <s v="eam\bekir.ahmed"/>
    <x v="0"/>
    <s v="26791"/>
    <s v="Eurostar Global Electronics Ltd"/>
    <x v="1"/>
    <s v="3"/>
    <s v="100034595"/>
    <x v="213"/>
    <s v="Samsung S928B S24 Ultra 5G 256GB EE"/>
    <n v="10"/>
    <n v="780.90909999999997"/>
    <n v="787"/>
    <n v="7870"/>
    <n v="6.0909000000000004"/>
    <n v="60.91"/>
    <n v="0.77"/>
    <s v="V0022"/>
    <x v="13"/>
    <s v="KÜB8"/>
    <s v="EXP"/>
    <s v="Geräte"/>
    <x v="8"/>
    <n v="10"/>
    <n v="780.90909999999997"/>
    <n v="787"/>
    <n v="7870"/>
    <n v="6.0909000000000004"/>
    <n v="60.91"/>
    <n v="7.7395171537484111E-3"/>
    <n v="1"/>
    <m/>
    <x v="0"/>
    <s v="Nein"/>
    <x v="0"/>
  </r>
  <r>
    <n v="14572838"/>
    <x v="4"/>
    <x v="0"/>
    <n v="2000635"/>
    <s v="Sofortrechnung"/>
    <s v="EAM\Erdal.Bircan"/>
    <x v="0"/>
    <s v="30344"/>
    <s v="AS ELKO Grupa"/>
    <x v="1"/>
    <s v="1"/>
    <s v="101030356"/>
    <x v="40"/>
    <s v="Samsung A256B A25 5G 256GB"/>
    <n v="40"/>
    <n v="189"/>
    <n v="198"/>
    <n v="7920"/>
    <n v="9"/>
    <n v="360"/>
    <n v="4.54"/>
    <s v="V0022"/>
    <x v="13"/>
    <s v="KPUD"/>
    <s v="EXP"/>
    <s v="Geräte"/>
    <x v="8"/>
    <n v="40"/>
    <n v="189"/>
    <n v="198"/>
    <n v="7920"/>
    <n v="9"/>
    <n v="360"/>
    <n v="4.5454545454545456E-2"/>
    <n v="1"/>
    <m/>
    <x v="0"/>
    <s v="Nein"/>
    <x v="0"/>
  </r>
  <r>
    <n v="14572838"/>
    <x v="4"/>
    <x v="0"/>
    <n v="2000635"/>
    <s v="Sofortrechnung"/>
    <s v="EAM\Erdal.Bircan"/>
    <x v="0"/>
    <s v="30344"/>
    <s v="AS ELKO Grupa"/>
    <x v="1"/>
    <s v="2"/>
    <s v="101030355"/>
    <x v="57"/>
    <s v="Samsung A256B A25 5G 256GB"/>
    <n v="45"/>
    <n v="189"/>
    <n v="198"/>
    <n v="8910"/>
    <n v="9"/>
    <n v="405"/>
    <n v="4.54"/>
    <s v="V0022"/>
    <x v="13"/>
    <s v="KPUD"/>
    <s v="EXP"/>
    <s v="Geräte"/>
    <x v="8"/>
    <n v="45"/>
    <n v="189"/>
    <n v="198"/>
    <n v="8910"/>
    <n v="9"/>
    <n v="405"/>
    <n v="4.5454545454545456E-2"/>
    <n v="1"/>
    <m/>
    <x v="0"/>
    <s v="Nein"/>
    <x v="0"/>
  </r>
  <r>
    <n v="14573115"/>
    <x v="4"/>
    <x v="0"/>
    <n v="2000636"/>
    <s v="Sofortrechnung"/>
    <s v="eam\mustafa.oezer"/>
    <x v="0"/>
    <s v="27611"/>
    <s v="EOL INNOVATIONS INTERNATIONAL SL"/>
    <x v="1"/>
    <s v="1"/>
    <s v="100302952"/>
    <x v="20"/>
    <s v="Apple iPhone 15 128GB"/>
    <n v="110"/>
    <n v="605"/>
    <n v="629"/>
    <n v="69190"/>
    <n v="24"/>
    <n v="2640"/>
    <n v="3.81"/>
    <s v="V0018"/>
    <x v="16"/>
    <s v="KÜB14"/>
    <s v="EXP"/>
    <s v="Geräte"/>
    <x v="11"/>
    <n v="110"/>
    <n v="605"/>
    <n v="629"/>
    <n v="69190"/>
    <n v="24"/>
    <n v="2640"/>
    <n v="3.8155802861685212E-2"/>
    <n v="1"/>
    <m/>
    <x v="0"/>
    <s v="Nein"/>
    <x v="0"/>
  </r>
  <r>
    <n v="14573115"/>
    <x v="4"/>
    <x v="0"/>
    <n v="2000636"/>
    <s v="Sofortrechnung"/>
    <s v="eam\mustafa.oezer"/>
    <x v="0"/>
    <s v="27611"/>
    <s v="EOL INNOVATIONS INTERNATIONAL SL"/>
    <x v="1"/>
    <s v="2"/>
    <s v="100303093"/>
    <x v="510"/>
    <s v="Apple iPhone 16 128GB"/>
    <n v="40"/>
    <n v="704"/>
    <n v="719"/>
    <n v="28760"/>
    <n v="15"/>
    <n v="600"/>
    <n v="2.08"/>
    <s v="V0018"/>
    <x v="16"/>
    <s v="KÜB14"/>
    <s v="EXP"/>
    <s v="Geräte"/>
    <x v="11"/>
    <n v="40"/>
    <n v="704"/>
    <n v="719"/>
    <n v="28760"/>
    <n v="15"/>
    <n v="600"/>
    <n v="2.0862308762169681E-2"/>
    <n v="1"/>
    <m/>
    <x v="0"/>
    <s v="Nein"/>
    <x v="0"/>
  </r>
  <r>
    <n v="14573135"/>
    <x v="4"/>
    <x v="0"/>
    <n v="2000637"/>
    <s v="Sofortrechnung"/>
    <s v="eam\mustafa.oezer"/>
    <x v="0"/>
    <s v="27611"/>
    <s v="EOL INNOVATIONS INTERNATIONAL SL"/>
    <x v="1"/>
    <s v="1"/>
    <s v="100303120"/>
    <x v="117"/>
    <s v="Apple iPhone 16 Pro 128GB"/>
    <n v="10"/>
    <n v="911.63229999999999"/>
    <n v="919"/>
    <n v="9190"/>
    <n v="7.3677000000000001"/>
    <n v="73.680000000000007"/>
    <n v="0.8"/>
    <s v="V0018"/>
    <x v="16"/>
    <s v="KÜB14"/>
    <s v="EXP"/>
    <s v="Geräte"/>
    <x v="11"/>
    <n v="10"/>
    <n v="911.63229999999999"/>
    <n v="919"/>
    <n v="9190"/>
    <n v="7.3677000000000001"/>
    <n v="73.680000000000007"/>
    <n v="8.0174102285092506E-3"/>
    <n v="1"/>
    <m/>
    <x v="0"/>
    <s v="Nein"/>
    <x v="0"/>
  </r>
  <r>
    <n v="14573135"/>
    <x v="4"/>
    <x v="0"/>
    <n v="2000637"/>
    <s v="Sofortrechnung"/>
    <s v="eam\mustafa.oezer"/>
    <x v="0"/>
    <s v="27611"/>
    <s v="EOL INNOVATIONS INTERNATIONAL SL"/>
    <x v="1"/>
    <s v="2"/>
    <s v="101690242"/>
    <x v="43"/>
    <s v="Xiaomi Redmi Note 13 Pro 5G 8GB/256GB"/>
    <n v="10"/>
    <n v="204.57390000000001"/>
    <n v="214"/>
    <n v="2140"/>
    <n v="9.4260999999999999"/>
    <n v="94.26"/>
    <n v="4.4000000000000004"/>
    <s v="V0018"/>
    <x v="16"/>
    <s v="KÜB14"/>
    <s v="EXP"/>
    <s v="Geräte"/>
    <x v="11"/>
    <n v="10"/>
    <n v="204.57390000000001"/>
    <n v="214"/>
    <n v="2140"/>
    <n v="9.4260999999999999"/>
    <n v="94.26"/>
    <n v="4.4046728971962622E-2"/>
    <n v="1"/>
    <m/>
    <x v="0"/>
    <s v="Nein"/>
    <x v="0"/>
  </r>
  <r>
    <n v="14573135"/>
    <x v="4"/>
    <x v="0"/>
    <n v="2000637"/>
    <s v="Sofortrechnung"/>
    <s v="eam\mustafa.oezer"/>
    <x v="0"/>
    <s v="27611"/>
    <s v="EOL INNOVATIONS INTERNATIONAL SL"/>
    <x v="1"/>
    <s v="3"/>
    <s v="100690589"/>
    <x v="317"/>
    <s v="Xiaomi Redmi Note 13 5G 6GB/128GB"/>
    <n v="1"/>
    <n v="134"/>
    <n v="149"/>
    <n v="149"/>
    <n v="15"/>
    <n v="15"/>
    <n v="10.06"/>
    <s v="V0018"/>
    <x v="16"/>
    <s v="KÜB14"/>
    <s v="EXP"/>
    <s v="Geräte"/>
    <x v="11"/>
    <n v="1"/>
    <n v="134"/>
    <n v="149"/>
    <n v="149"/>
    <n v="15"/>
    <n v="15"/>
    <n v="0.10067114093959731"/>
    <n v="1"/>
    <m/>
    <x v="0"/>
    <s v="Nein"/>
    <x v="0"/>
  </r>
  <r>
    <n v="14573202"/>
    <x v="4"/>
    <x v="0"/>
    <n v="2000638"/>
    <s v="Sofortrechnung"/>
    <s v="EAM\Kai.Herzberger"/>
    <x v="4"/>
    <s v="25848"/>
    <s v="Allianz Versicherungs AG"/>
    <x v="6"/>
    <s v="1"/>
    <s v="910010001"/>
    <x v="224"/>
    <m/>
    <n v="1"/>
    <n v="0"/>
    <n v="172.5"/>
    <n v="172.5"/>
    <n v="172.5"/>
    <n v="172.5"/>
    <m/>
    <s v="V9999"/>
    <x v="2"/>
    <s v="KÜB30"/>
    <s v="FHK"/>
    <s v="Transportverluste"/>
    <x v="2"/>
    <n v="1"/>
    <n v="0"/>
    <n v="172.5"/>
    <n v="172.5"/>
    <n v="172.5"/>
    <n v="172.5"/>
    <n v="1"/>
    <n v="1"/>
    <m/>
    <x v="0"/>
    <s v="Nein"/>
    <x v="0"/>
  </r>
  <r>
    <n v="14573193"/>
    <x v="4"/>
    <x v="0"/>
    <n v="2000639"/>
    <s v="Sofortrechnung"/>
    <s v="EAM\Erdal.Bircan"/>
    <x v="1"/>
    <s v="20096"/>
    <s v="KOMSA AG"/>
    <x v="1"/>
    <s v="1"/>
    <s v="100060692"/>
    <x v="271"/>
    <s v="Google Pixel 9 Pro 256GB"/>
    <n v="5"/>
    <n v="829.95"/>
    <n v="809"/>
    <n v="4045"/>
    <n v="-20.95"/>
    <n v="-104.75"/>
    <n v="-2.58"/>
    <s v="V0020"/>
    <x v="6"/>
    <s v="KÜB8"/>
    <s v="GRK"/>
    <s v="Geräte"/>
    <x v="6"/>
    <n v="5"/>
    <n v="829.95"/>
    <n v="809"/>
    <n v="4045"/>
    <n v="-20.95"/>
    <n v="-104.75"/>
    <n v="-2.5896168108776266E-2"/>
    <n v="1"/>
    <m/>
    <x v="0"/>
    <s v="Nein"/>
    <x v="1"/>
  </r>
  <r>
    <n v="14573193"/>
    <x v="4"/>
    <x v="0"/>
    <n v="2000639"/>
    <s v="Sofortrechnung"/>
    <s v="EAM\Erdal.Bircan"/>
    <x v="1"/>
    <s v="20096"/>
    <s v="KOMSA AG"/>
    <x v="1"/>
    <s v="2"/>
    <s v="100690603"/>
    <x v="226"/>
    <s v="Xiaomi Redmi Note 13 Pro+ 5G 12GB/512GB"/>
    <n v="5"/>
    <n v="273.26979999999998"/>
    <n v="279"/>
    <n v="1395"/>
    <n v="5.7302"/>
    <n v="28.65"/>
    <n v="2.0499999999999998"/>
    <s v="V0020"/>
    <x v="6"/>
    <s v="KÜB8"/>
    <s v="GRK"/>
    <s v="Geräte"/>
    <x v="6"/>
    <n v="5"/>
    <n v="273.26979999999998"/>
    <n v="279"/>
    <n v="1395"/>
    <n v="5.7302"/>
    <n v="28.65"/>
    <n v="2.0537634408602151E-2"/>
    <n v="1"/>
    <m/>
    <x v="0"/>
    <s v="Nein"/>
    <x v="0"/>
  </r>
  <r>
    <n v="14573193"/>
    <x v="4"/>
    <x v="0"/>
    <n v="2000639"/>
    <s v="Sofortrechnung"/>
    <s v="EAM\Erdal.Bircan"/>
    <x v="1"/>
    <s v="20096"/>
    <s v="KOMSA AG"/>
    <x v="0"/>
    <s v="3"/>
    <s v="200300427"/>
    <x v="511"/>
    <s v="nach Aufnahme in Preisliste pflegen"/>
    <n v="2"/>
    <n v="437"/>
    <n v="445"/>
    <n v="890"/>
    <n v="8"/>
    <n v="16"/>
    <n v="1.79"/>
    <s v="V0020"/>
    <x v="6"/>
    <s v="KÜB8"/>
    <s v="GRK"/>
    <s v="Zubehör"/>
    <x v="6"/>
    <n v="2"/>
    <n v="437"/>
    <n v="445"/>
    <n v="890"/>
    <n v="8"/>
    <n v="16"/>
    <n v="1.7977528089887642E-2"/>
    <n v="1"/>
    <m/>
    <x v="0"/>
    <s v="Nein"/>
    <x v="0"/>
  </r>
  <r>
    <n v="14573193"/>
    <x v="4"/>
    <x v="0"/>
    <n v="2000639"/>
    <s v="Sofortrechnung"/>
    <s v="EAM\Erdal.Bircan"/>
    <x v="1"/>
    <s v="20096"/>
    <s v="KOMSA AG"/>
    <x v="1"/>
    <s v="4"/>
    <s v="100034410"/>
    <x v="491"/>
    <s v="Samsung S911B S23 5G 256GB"/>
    <n v="10"/>
    <n v="477.88479999999998"/>
    <n v="499"/>
    <n v="4990"/>
    <n v="21.115200000000002"/>
    <n v="211.15"/>
    <n v="4.2300000000000004"/>
    <s v="V0020"/>
    <x v="6"/>
    <s v="KÜB8"/>
    <s v="GRK"/>
    <s v="Geräte"/>
    <x v="6"/>
    <n v="10"/>
    <n v="477.88479999999998"/>
    <n v="499"/>
    <n v="4990"/>
    <n v="21.115200000000002"/>
    <n v="211.15"/>
    <n v="4.2314629258517034E-2"/>
    <n v="1"/>
    <m/>
    <x v="0"/>
    <s v="Nein"/>
    <x v="0"/>
  </r>
  <r>
    <n v="14573193"/>
    <x v="4"/>
    <x v="0"/>
    <n v="2000639"/>
    <s v="Sofortrechnung"/>
    <s v="EAM\Erdal.Bircan"/>
    <x v="1"/>
    <s v="20096"/>
    <s v="KOMSA AG"/>
    <x v="1"/>
    <s v="5"/>
    <s v="100690626"/>
    <x v="48"/>
    <s v="Xiaomi Redmi Note 13 Pro+ 5G 12GB/512GB"/>
    <n v="2"/>
    <n v="269.95"/>
    <n v="279"/>
    <n v="558"/>
    <n v="9.0500000000000007"/>
    <n v="18.100000000000001"/>
    <n v="3.24"/>
    <s v="V0020"/>
    <x v="6"/>
    <s v="KÜB8"/>
    <s v="GRK"/>
    <s v="Geräte"/>
    <x v="6"/>
    <n v="2"/>
    <n v="269.95"/>
    <n v="279"/>
    <n v="558"/>
    <n v="9.0500000000000007"/>
    <n v="18.100000000000001"/>
    <n v="3.2437275985663087E-2"/>
    <n v="1"/>
    <m/>
    <x v="0"/>
    <s v="Nein"/>
    <x v="0"/>
  </r>
  <r>
    <n v="14573193"/>
    <x v="4"/>
    <x v="0"/>
    <n v="2000639"/>
    <s v="Sofortrechnung"/>
    <s v="EAM\Erdal.Bircan"/>
    <x v="1"/>
    <s v="20096"/>
    <s v="KOMSA AG"/>
    <x v="0"/>
    <s v="6"/>
    <s v="200300430"/>
    <x v="512"/>
    <s v="nach Aufnahme in Preisliste pflegen"/>
    <n v="2"/>
    <n v="444.11"/>
    <n v="448"/>
    <n v="896"/>
    <n v="3.89"/>
    <n v="7.78"/>
    <n v="0.86"/>
    <s v="V0020"/>
    <x v="6"/>
    <s v="KÜB8"/>
    <s v="GRK"/>
    <s v="Zubehör"/>
    <x v="6"/>
    <n v="2"/>
    <n v="444.11"/>
    <n v="448"/>
    <n v="896"/>
    <n v="3.89"/>
    <n v="7.78"/>
    <n v="8.6830357142857143E-3"/>
    <n v="1"/>
    <m/>
    <x v="0"/>
    <s v="Nein"/>
    <x v="0"/>
  </r>
  <r>
    <n v="14573184"/>
    <x v="4"/>
    <x v="0"/>
    <n v="2000640"/>
    <s v="Sofortrechnung"/>
    <s v="eam\bekir.ahmed"/>
    <x v="0"/>
    <s v="28123"/>
    <s v="S4D LTD"/>
    <x v="1"/>
    <s v="1"/>
    <s v="101030480"/>
    <x v="37"/>
    <s v="Samsung A356B A35 5G 128GB"/>
    <n v="3"/>
    <n v="188.4658"/>
    <n v="209"/>
    <n v="627"/>
    <n v="20.534199999999998"/>
    <n v="61.6"/>
    <n v="9.82"/>
    <s v="V0022"/>
    <x v="13"/>
    <s v="KÜB8"/>
    <s v="EXP"/>
    <s v="Geräte"/>
    <x v="8"/>
    <n v="3"/>
    <n v="188.4658"/>
    <n v="209"/>
    <n v="627"/>
    <n v="20.534199999999998"/>
    <n v="61.6"/>
    <n v="9.8245614035087719E-2"/>
    <n v="1"/>
    <m/>
    <x v="0"/>
    <s v="Nein"/>
    <x v="0"/>
  </r>
  <r>
    <n v="14573184"/>
    <x v="4"/>
    <x v="0"/>
    <n v="2000640"/>
    <s v="Sofortrechnung"/>
    <s v="eam\bekir.ahmed"/>
    <x v="0"/>
    <s v="28123"/>
    <s v="S4D LTD"/>
    <x v="1"/>
    <s v="2"/>
    <s v="101030455"/>
    <x v="234"/>
    <s v="Samsung A356B A35 5G 128GB"/>
    <n v="3"/>
    <n v="190.3897"/>
    <n v="208"/>
    <n v="624"/>
    <n v="17.610299999999999"/>
    <n v="52.83"/>
    <n v="8.4600000000000009"/>
    <s v="V0022"/>
    <x v="13"/>
    <s v="KÜB8"/>
    <s v="EXP"/>
    <s v="Geräte"/>
    <x v="8"/>
    <n v="3"/>
    <n v="190.3897"/>
    <n v="208"/>
    <n v="624"/>
    <n v="17.610299999999999"/>
    <n v="52.83"/>
    <n v="8.4663461538461535E-2"/>
    <n v="1"/>
    <m/>
    <x v="0"/>
    <s v="Nein"/>
    <x v="0"/>
  </r>
  <r>
    <n v="14573184"/>
    <x v="4"/>
    <x v="0"/>
    <n v="2000640"/>
    <s v="Sofortrechnung"/>
    <s v="eam\bekir.ahmed"/>
    <x v="0"/>
    <s v="28123"/>
    <s v="S4D LTD"/>
    <x v="1"/>
    <s v="3"/>
    <s v="100034410"/>
    <x v="491"/>
    <s v="Samsung S911B S23 5G 256GB"/>
    <n v="3"/>
    <n v="477.88479999999998"/>
    <n v="495"/>
    <n v="1485"/>
    <n v="17.115200000000002"/>
    <n v="51.35"/>
    <n v="3.45"/>
    <s v="V0022"/>
    <x v="13"/>
    <s v="KÜB8"/>
    <s v="EXP"/>
    <s v="Geräte"/>
    <x v="8"/>
    <n v="3"/>
    <n v="477.88479999999998"/>
    <n v="495"/>
    <n v="1485"/>
    <n v="17.115200000000002"/>
    <n v="51.35"/>
    <n v="3.4579124579124577E-2"/>
    <n v="1"/>
    <m/>
    <x v="0"/>
    <s v="Nein"/>
    <x v="0"/>
  </r>
  <r>
    <n v="14573184"/>
    <x v="4"/>
    <x v="0"/>
    <n v="2000640"/>
    <s v="Sofortrechnung"/>
    <s v="eam\bekir.ahmed"/>
    <x v="0"/>
    <s v="28123"/>
    <s v="S4D LTD"/>
    <x v="1"/>
    <s v="4"/>
    <s v="101030479"/>
    <x v="276"/>
    <s v="Samsung A356B A35 5G 128GB"/>
    <n v="5"/>
    <n v="196.0857"/>
    <n v="206"/>
    <n v="1030"/>
    <n v="9.9143000000000008"/>
    <n v="49.57"/>
    <n v="4.8099999999999996"/>
    <s v="V0022"/>
    <x v="13"/>
    <s v="KÜB8"/>
    <s v="EXP"/>
    <s v="Geräte"/>
    <x v="8"/>
    <n v="5"/>
    <n v="196.0857"/>
    <n v="206"/>
    <n v="1030"/>
    <n v="9.9143000000000008"/>
    <n v="49.57"/>
    <n v="4.8126213592233007E-2"/>
    <n v="1"/>
    <m/>
    <x v="0"/>
    <s v="Nein"/>
    <x v="0"/>
  </r>
  <r>
    <n v="14573066"/>
    <x v="4"/>
    <x v="0"/>
    <n v="2000641"/>
    <s v="Sofortrechnung"/>
    <s v="eam\mustafa.oezer"/>
    <x v="2"/>
    <s v="27379"/>
    <s v="Vodafone Shop Bad Mergentheim"/>
    <x v="1"/>
    <s v="1"/>
    <s v="101030419"/>
    <x v="22"/>
    <s v="Samsung G556B Xcover 7 128GB EE"/>
    <n v="1"/>
    <n v="197.0257"/>
    <n v="219"/>
    <n v="219"/>
    <n v="21.974299999999999"/>
    <n v="21.97"/>
    <n v="10.029999999999999"/>
    <s v="V0163"/>
    <x v="11"/>
    <s v="KABB5"/>
    <s v="FHK"/>
    <s v="Geräte"/>
    <x v="2"/>
    <n v="1"/>
    <n v="197.0257"/>
    <n v="219"/>
    <n v="219"/>
    <n v="21.974299999999999"/>
    <n v="21.97"/>
    <n v="0.10031963470319634"/>
    <n v="1"/>
    <m/>
    <x v="0"/>
    <s v="Nein"/>
    <x v="0"/>
  </r>
  <r>
    <n v="14573187"/>
    <x v="4"/>
    <x v="0"/>
    <n v="2000642"/>
    <s v="Sofortrechnung"/>
    <s v="eam\mustafa.oezer"/>
    <x v="2"/>
    <s v="23522"/>
    <s v="Baytel"/>
    <x v="1"/>
    <s v="1"/>
    <s v="100034595"/>
    <x v="213"/>
    <s v="Samsung S928B S24 Ultra 5G 256GB EE"/>
    <n v="1"/>
    <n v="780.90909999999997"/>
    <n v="789"/>
    <n v="789"/>
    <n v="8.0908999999999995"/>
    <n v="8.09"/>
    <n v="1.02"/>
    <s v="V0163"/>
    <x v="11"/>
    <s v="KVAB30"/>
    <s v="FHK"/>
    <s v="Geräte"/>
    <x v="2"/>
    <n v="1"/>
    <n v="780.90909999999997"/>
    <n v="789"/>
    <n v="789"/>
    <n v="8.0908999999999995"/>
    <n v="8.09"/>
    <n v="1.0253485424588087E-2"/>
    <n v="1"/>
    <m/>
    <x v="0"/>
    <s v="Nein"/>
    <x v="0"/>
  </r>
  <r>
    <n v="14573162"/>
    <x v="4"/>
    <x v="0"/>
    <n v="2000643"/>
    <s v="Sofortrechnung"/>
    <s v="EAM\Erdal.Bircan"/>
    <x v="2"/>
    <s v="26185"/>
    <s v="Vodafone Shop Stadtallendorf"/>
    <x v="1"/>
    <s v="1"/>
    <s v="100034587"/>
    <x v="212"/>
    <s v="Samsung A556B A55 5G 128GB"/>
    <n v="1"/>
    <n v="263.57139999999998"/>
    <n v="269"/>
    <n v="269"/>
    <n v="5.4286000000000003"/>
    <n v="5.43"/>
    <n v="2.0099999999999998"/>
    <s v="V0163"/>
    <x v="11"/>
    <s v="KABB14"/>
    <s v="FHK"/>
    <s v="Geräte"/>
    <x v="2"/>
    <n v="1"/>
    <n v="263.57139999999998"/>
    <n v="269"/>
    <n v="269"/>
    <n v="5.4286000000000003"/>
    <n v="5.43"/>
    <n v="2.0185873605947955E-2"/>
    <n v="1"/>
    <m/>
    <x v="0"/>
    <s v="Nein"/>
    <x v="0"/>
  </r>
  <r>
    <n v="14573162"/>
    <x v="4"/>
    <x v="0"/>
    <n v="2000643"/>
    <s v="Sofortrechnung"/>
    <s v="EAM\Erdal.Bircan"/>
    <x v="2"/>
    <s v="26185"/>
    <s v="Vodafone Shop Stadtallendorf"/>
    <x v="1"/>
    <s v="2"/>
    <s v="100034603"/>
    <x v="19"/>
    <s v="Samsung A166B A16 5G 128GB"/>
    <n v="1"/>
    <n v="143.50120000000001"/>
    <n v="157"/>
    <n v="157"/>
    <n v="13.498799999999999"/>
    <n v="13.5"/>
    <n v="8.59"/>
    <s v="V0163"/>
    <x v="11"/>
    <s v="KABB14"/>
    <s v="FHK"/>
    <s v="Geräte"/>
    <x v="2"/>
    <n v="1"/>
    <n v="143.50120000000001"/>
    <n v="157"/>
    <n v="157"/>
    <n v="13.498799999999999"/>
    <n v="13.5"/>
    <n v="8.598726114649681E-2"/>
    <n v="1"/>
    <m/>
    <x v="0"/>
    <s v="Nein"/>
    <x v="0"/>
  </r>
  <r>
    <n v="14573122"/>
    <x v="4"/>
    <x v="0"/>
    <n v="2000644"/>
    <s v="Sofortrechnung"/>
    <s v="Yasar.Yigitbilek"/>
    <x v="2"/>
    <s v="20194"/>
    <s v="45E GmbH"/>
    <x v="1"/>
    <s v="1"/>
    <s v="100303120"/>
    <x v="117"/>
    <s v="Apple iPhone 16 Pro 128GB"/>
    <n v="1"/>
    <n v="911.63229999999999"/>
    <n v="919"/>
    <n v="919"/>
    <n v="7.3677000000000001"/>
    <n v="7.37"/>
    <n v="0.8"/>
    <s v="V0162"/>
    <x v="8"/>
    <s v="KABB0"/>
    <s v="FHK"/>
    <s v="Geräte"/>
    <x v="2"/>
    <n v="1"/>
    <n v="911.63229999999999"/>
    <n v="919"/>
    <n v="919"/>
    <n v="7.3677000000000001"/>
    <n v="7.37"/>
    <n v="8.0195865070729049E-3"/>
    <n v="1"/>
    <m/>
    <x v="0"/>
    <s v="Nein"/>
    <x v="0"/>
  </r>
  <r>
    <n v="14573165"/>
    <x v="4"/>
    <x v="0"/>
    <n v="2000645"/>
    <s v="Sofortrechnung"/>
    <s v="eam\mustafa.oezer"/>
    <x v="2"/>
    <s v="29638"/>
    <s v="Handyshop Bassum"/>
    <x v="1"/>
    <s v="1"/>
    <s v="100060669"/>
    <x v="33"/>
    <s v="Google Pixel 7a 128GB"/>
    <n v="1"/>
    <n v="227.09690000000001"/>
    <n v="245"/>
    <n v="245"/>
    <n v="17.903099999999998"/>
    <n v="17.899999999999999"/>
    <n v="7.3"/>
    <s v="V0162"/>
    <x v="8"/>
    <s v="KABB0"/>
    <s v="FHK"/>
    <s v="Geräte"/>
    <x v="2"/>
    <n v="1"/>
    <n v="227.09690000000001"/>
    <n v="245"/>
    <n v="245"/>
    <n v="17.903099999999998"/>
    <n v="17.899999999999999"/>
    <n v="7.3061224489795906E-2"/>
    <n v="1"/>
    <m/>
    <x v="0"/>
    <s v="Nein"/>
    <x v="0"/>
  </r>
  <r>
    <n v="14573147"/>
    <x v="4"/>
    <x v="0"/>
    <n v="2000646"/>
    <s v="Sofortrechnung"/>
    <s v="Yasar.Yigitbilek"/>
    <x v="2"/>
    <s v="26122"/>
    <s v="Ashop Essen-Steele"/>
    <x v="1"/>
    <s v="1"/>
    <s v="100034495"/>
    <x v="306"/>
    <s v="Samsung S928B S24 Ultra 5G 512GB"/>
    <n v="1"/>
    <n v="795"/>
    <n v="855"/>
    <n v="855"/>
    <n v="60"/>
    <n v="60"/>
    <n v="7.01"/>
    <s v="V0162"/>
    <x v="8"/>
    <s v="KVAB30"/>
    <s v="FHK"/>
    <s v="Geräte"/>
    <x v="2"/>
    <n v="1"/>
    <n v="795"/>
    <n v="855"/>
    <n v="855"/>
    <n v="60"/>
    <n v="60"/>
    <n v="7.0175438596491224E-2"/>
    <n v="1"/>
    <m/>
    <x v="0"/>
    <s v="Nein"/>
    <x v="0"/>
  </r>
  <r>
    <n v="14573169"/>
    <x v="4"/>
    <x v="0"/>
    <n v="2000647"/>
    <s v="Sofortrechnung"/>
    <s v="eam\mustafa.oezer"/>
    <x v="2"/>
    <s v="20107"/>
    <s v="Video tele cafe"/>
    <x v="1"/>
    <s v="1"/>
    <s v="101690236"/>
    <x v="123"/>
    <s v="Xiaomi Redmi Note 13 Pro+ 5G 8GB/256GB"/>
    <n v="1"/>
    <n v="233.6053"/>
    <n v="249"/>
    <n v="249"/>
    <n v="15.3947"/>
    <n v="15.39"/>
    <n v="6.18"/>
    <s v="V0163"/>
    <x v="11"/>
    <s v="KABB5"/>
    <s v="FHK"/>
    <s v="Geräte"/>
    <x v="2"/>
    <n v="1"/>
    <n v="233.6053"/>
    <n v="249"/>
    <n v="249"/>
    <n v="15.3947"/>
    <n v="15.39"/>
    <n v="6.1807228915662656E-2"/>
    <n v="1"/>
    <m/>
    <x v="0"/>
    <s v="Nein"/>
    <x v="0"/>
  </r>
  <r>
    <n v="14573169"/>
    <x v="4"/>
    <x v="0"/>
    <n v="2000647"/>
    <s v="Sofortrechnung"/>
    <s v="eam\mustafa.oezer"/>
    <x v="2"/>
    <s v="20107"/>
    <s v="Video tele cafe"/>
    <x v="1"/>
    <s v="2"/>
    <s v="101030623"/>
    <x v="513"/>
    <s v="Samsung S721B S24 FE 5G 128GB"/>
    <n v="1"/>
    <n v="399"/>
    <n v="435"/>
    <n v="435"/>
    <n v="36"/>
    <n v="36"/>
    <n v="8.27"/>
    <s v="V0163"/>
    <x v="11"/>
    <s v="KABB5"/>
    <s v="FHK"/>
    <s v="Geräte"/>
    <x v="2"/>
    <n v="1"/>
    <n v="399"/>
    <n v="435"/>
    <n v="435"/>
    <n v="36"/>
    <n v="36"/>
    <n v="8.2758620689655171E-2"/>
    <n v="1"/>
    <m/>
    <x v="0"/>
    <s v="Nein"/>
    <x v="0"/>
  </r>
  <r>
    <n v="14573166"/>
    <x v="4"/>
    <x v="0"/>
    <n v="2000648"/>
    <s v="Sofortrechnung"/>
    <s v="EAM\Erdal.Bircan"/>
    <x v="1"/>
    <s v="25907"/>
    <s v="Red Tech GmbH"/>
    <x v="1"/>
    <s v="1"/>
    <s v="101030331"/>
    <x v="514"/>
    <s v="Samsung X516B Tab S9 FE 5G 128GB"/>
    <n v="2"/>
    <n v="368"/>
    <n v="395"/>
    <n v="790"/>
    <n v="27"/>
    <n v="54"/>
    <n v="6.83"/>
    <s v="V0012"/>
    <x v="1"/>
    <s v="KABB0"/>
    <s v="GRK"/>
    <s v="Geräte"/>
    <x v="1"/>
    <n v="2"/>
    <n v="368"/>
    <n v="395"/>
    <n v="790"/>
    <n v="27"/>
    <n v="54"/>
    <n v="6.8354430379746839E-2"/>
    <n v="1"/>
    <m/>
    <x v="0"/>
    <s v="Nein"/>
    <x v="0"/>
  </r>
  <r>
    <n v="14573166"/>
    <x v="4"/>
    <x v="0"/>
    <n v="2000648"/>
    <s v="Sofortrechnung"/>
    <s v="EAM\Erdal.Bircan"/>
    <x v="1"/>
    <s v="25907"/>
    <s v="Red Tech GmbH"/>
    <x v="1"/>
    <s v="2"/>
    <s v="101690237"/>
    <x v="515"/>
    <s v="Xiaomi Redmi Note 13 Pro+ 5G 8GB/256GB"/>
    <n v="1"/>
    <n v="232"/>
    <n v="246"/>
    <n v="246"/>
    <n v="14"/>
    <n v="14"/>
    <n v="5.69"/>
    <s v="V0012"/>
    <x v="1"/>
    <s v="KABB0"/>
    <s v="GRK"/>
    <s v="Geräte"/>
    <x v="1"/>
    <n v="1"/>
    <n v="232"/>
    <n v="246"/>
    <n v="246"/>
    <n v="14"/>
    <n v="14"/>
    <n v="5.6910569105691054E-2"/>
    <n v="1"/>
    <m/>
    <x v="0"/>
    <s v="Nein"/>
    <x v="0"/>
  </r>
  <r>
    <n v="14573166"/>
    <x v="4"/>
    <x v="0"/>
    <n v="2000648"/>
    <s v="Sofortrechnung"/>
    <s v="EAM\Erdal.Bircan"/>
    <x v="1"/>
    <s v="25907"/>
    <s v="Red Tech GmbH"/>
    <x v="1"/>
    <s v="3"/>
    <s v="100690534"/>
    <x v="261"/>
    <s v="Xiaomi Redmi A1 2GB/32GB"/>
    <n v="1"/>
    <n v="56.11"/>
    <n v="57"/>
    <n v="57"/>
    <n v="0.89"/>
    <n v="0.89"/>
    <n v="1.56"/>
    <s v="V0012"/>
    <x v="1"/>
    <s v="KABB0"/>
    <s v="GRK"/>
    <s v="Geräte"/>
    <x v="1"/>
    <n v="1"/>
    <n v="56.11"/>
    <n v="57"/>
    <n v="57"/>
    <n v="0.89"/>
    <n v="0.89"/>
    <n v="1.5614035087719299E-2"/>
    <n v="1"/>
    <m/>
    <x v="0"/>
    <s v="Nein"/>
    <x v="0"/>
  </r>
  <r>
    <n v="14573148"/>
    <x v="4"/>
    <x v="0"/>
    <n v="2000649"/>
    <s v="Sofortrechnung"/>
    <s v="Yasar.Yigitbilek"/>
    <x v="2"/>
    <s v="23779"/>
    <s v="Yucom Mobile"/>
    <x v="1"/>
    <s v="1"/>
    <s v="100303122"/>
    <x v="376"/>
    <s v="Apple iPhone 16 Pro 128GB"/>
    <n v="1"/>
    <n v="894"/>
    <n v="929"/>
    <n v="929"/>
    <n v="35"/>
    <n v="35"/>
    <n v="3.76"/>
    <s v="V0151"/>
    <x v="20"/>
    <s v="KVAB30"/>
    <s v="FHK"/>
    <s v="Geräte"/>
    <x v="2"/>
    <n v="1"/>
    <n v="894"/>
    <n v="929"/>
    <n v="929"/>
    <n v="35"/>
    <n v="35"/>
    <n v="3.7674919268030141E-2"/>
    <n v="1"/>
    <m/>
    <x v="0"/>
    <s v="Nein"/>
    <x v="0"/>
  </r>
  <r>
    <n v="14573129"/>
    <x v="4"/>
    <x v="0"/>
    <n v="2000650"/>
    <s v="Sofortrechnung"/>
    <s v="eam\mustafa.oezer"/>
    <x v="2"/>
    <s v="24729"/>
    <s v="MFC Connect GmbH &amp; Co. KG"/>
    <x v="1"/>
    <s v="1"/>
    <s v="101030626"/>
    <x v="516"/>
    <s v="Samsung S721B S24 FE 5G 128GB"/>
    <n v="1"/>
    <n v="399"/>
    <n v="435"/>
    <n v="435"/>
    <n v="36"/>
    <n v="36"/>
    <n v="8.27"/>
    <s v="V0162"/>
    <x v="8"/>
    <s v="KABB0"/>
    <s v="FHK"/>
    <s v="Geräte"/>
    <x v="2"/>
    <n v="1"/>
    <n v="399"/>
    <n v="435"/>
    <n v="435"/>
    <n v="36"/>
    <n v="36"/>
    <n v="8.2758620689655171E-2"/>
    <n v="1"/>
    <m/>
    <x v="0"/>
    <s v="Nein"/>
    <x v="0"/>
  </r>
  <r>
    <n v="14573129"/>
    <x v="4"/>
    <x v="0"/>
    <n v="2000650"/>
    <s v="Sofortrechnung"/>
    <s v="eam\mustafa.oezer"/>
    <x v="2"/>
    <s v="24729"/>
    <s v="MFC Connect GmbH &amp; Co. KG"/>
    <x v="7"/>
    <s v="2"/>
    <s v="700970491"/>
    <x v="377"/>
    <m/>
    <n v="2"/>
    <n v="0"/>
    <n v="0"/>
    <n v="0"/>
    <m/>
    <n v="0"/>
    <m/>
    <s v="V0162"/>
    <x v="8"/>
    <s v="KABB0"/>
    <s v="FHK"/>
    <s v="Marketing"/>
    <x v="2"/>
    <n v="2"/>
    <n v="0"/>
    <n v="0"/>
    <n v="0"/>
    <n v="0"/>
    <n v="0"/>
    <n v="0"/>
    <n v="1"/>
    <m/>
    <x v="0"/>
    <s v="Nein"/>
    <x v="0"/>
  </r>
  <r>
    <n v="14573155"/>
    <x v="4"/>
    <x v="0"/>
    <n v="2000651"/>
    <s v="Sofortrechnung"/>
    <s v="Yasar.Yigitbilek"/>
    <x v="2"/>
    <s v="25499"/>
    <s v="APP GmbH"/>
    <x v="1"/>
    <s v="1"/>
    <s v="100303139"/>
    <x v="443"/>
    <s v="Apple iPhone 16 Pro Max 512GB"/>
    <n v="1"/>
    <n v="1320"/>
    <n v="1325"/>
    <n v="1325"/>
    <n v="5"/>
    <n v="5"/>
    <n v="0.37"/>
    <s v="V0161"/>
    <x v="7"/>
    <s v="KABB0"/>
    <s v="FHK"/>
    <s v="Geräte"/>
    <x v="2"/>
    <n v="1"/>
    <n v="1320"/>
    <n v="1325"/>
    <n v="1325"/>
    <n v="5"/>
    <n v="5"/>
    <n v="3.7735849056603774E-3"/>
    <n v="1"/>
    <m/>
    <x v="0"/>
    <s v="Nein"/>
    <x v="0"/>
  </r>
  <r>
    <n v="14573105"/>
    <x v="4"/>
    <x v="0"/>
    <n v="2000652"/>
    <s v="Sofortrechnung"/>
    <s v="Yasar.Yigitbilek"/>
    <x v="2"/>
    <s v="20110"/>
    <s v="COMSHOP Schwanheim"/>
    <x v="1"/>
    <s v="1"/>
    <s v="101030379"/>
    <x v="100"/>
    <s v="Samsung S921B S24 5G 128GB"/>
    <n v="1"/>
    <n v="483.93950000000001"/>
    <n v="499"/>
    <n v="499"/>
    <n v="15.060499999999999"/>
    <n v="15.06"/>
    <n v="3.01"/>
    <s v="V0163"/>
    <x v="11"/>
    <s v="KABB5"/>
    <s v="FHK"/>
    <s v="Geräte"/>
    <x v="2"/>
    <n v="1"/>
    <n v="483.93950000000001"/>
    <n v="499"/>
    <n v="499"/>
    <n v="15.060499999999999"/>
    <n v="15.06"/>
    <n v="3.0180360721442888E-2"/>
    <n v="1"/>
    <m/>
    <x v="0"/>
    <s v="Nein"/>
    <x v="0"/>
  </r>
  <r>
    <n v="14573075"/>
    <x v="4"/>
    <x v="0"/>
    <n v="2000653"/>
    <s v="Sofortrechnung"/>
    <s v="Yasar.Yigitbilek"/>
    <x v="2"/>
    <s v="21920"/>
    <s v="Mariaberg e.V."/>
    <x v="1"/>
    <s v="1"/>
    <s v="101690323"/>
    <x v="517"/>
    <s v="Xiaomi Redmi 14C 8GB/256GB"/>
    <n v="1"/>
    <n v="105.4256"/>
    <n v="115"/>
    <n v="115"/>
    <n v="9.5744000000000007"/>
    <n v="9.57"/>
    <n v="8.32"/>
    <s v="V0163"/>
    <x v="11"/>
    <s v="KÜB14"/>
    <s v="FHK"/>
    <s v="Geräte"/>
    <x v="2"/>
    <n v="1"/>
    <n v="105.4256"/>
    <n v="115"/>
    <n v="115"/>
    <n v="9.5744000000000007"/>
    <n v="9.57"/>
    <n v="8.3217391304347826E-2"/>
    <n v="1"/>
    <m/>
    <x v="0"/>
    <s v="Nein"/>
    <x v="0"/>
  </r>
  <r>
    <n v="14572882"/>
    <x v="4"/>
    <x v="0"/>
    <n v="2000654"/>
    <s v="Sofortrechnung"/>
    <s v="Yasar.Yigitbilek"/>
    <x v="1"/>
    <s v="21493"/>
    <s v="Cyberport SE"/>
    <x v="1"/>
    <s v="1"/>
    <s v="100050303"/>
    <x v="518"/>
    <s v="Motorola Edge 50 Ultra 5G 1TB"/>
    <n v="10"/>
    <n v="580"/>
    <n v="589"/>
    <n v="5890"/>
    <n v="9"/>
    <n v="90"/>
    <n v="1.52"/>
    <s v="V0012"/>
    <x v="1"/>
    <s v="KÜB14"/>
    <s v="GRK"/>
    <s v="Geräte"/>
    <x v="1"/>
    <n v="10"/>
    <n v="580"/>
    <n v="589"/>
    <n v="5890"/>
    <n v="9"/>
    <n v="90"/>
    <n v="1.5280135823429542E-2"/>
    <n v="1"/>
    <m/>
    <x v="0"/>
    <s v="Nein"/>
    <x v="0"/>
  </r>
  <r>
    <n v="14573210"/>
    <x v="4"/>
    <x v="0"/>
    <n v="2000655"/>
    <s v="Prov. Gutschrift"/>
    <s v="Sage"/>
    <x v="2"/>
    <s v="30872"/>
    <s v="Ankom Mobile GmbH"/>
    <x v="4"/>
    <s v="1"/>
    <s v="400310017"/>
    <x v="519"/>
    <s v="Provisionen"/>
    <n v="1"/>
    <n v="0"/>
    <n v="2695"/>
    <n v="2695"/>
    <n v="2695"/>
    <n v="2695"/>
    <m/>
    <s v="V0163"/>
    <x v="11"/>
    <s v="KVAB30"/>
    <s v="FHK"/>
    <s v="Provisionen"/>
    <x v="2"/>
    <n v="-1"/>
    <n v="0"/>
    <n v="2695"/>
    <n v="-2695"/>
    <n v="-2695"/>
    <n v="-2695"/>
    <n v="-1"/>
    <n v="-1"/>
    <m/>
    <x v="3"/>
    <s v="Nein"/>
    <x v="1"/>
  </r>
  <r>
    <n v="14573210"/>
    <x v="4"/>
    <x v="0"/>
    <n v="2000655"/>
    <s v="Prov. Gutschrift"/>
    <s v="Sage"/>
    <x v="2"/>
    <s v="30872"/>
    <s v="Ankom Mobile GmbH"/>
    <x v="4"/>
    <s v="2"/>
    <s v="400310037"/>
    <x v="520"/>
    <s v="Provisionen"/>
    <n v="1"/>
    <n v="0"/>
    <n v="320"/>
    <n v="320"/>
    <n v="320"/>
    <n v="320"/>
    <m/>
    <s v="V0163"/>
    <x v="11"/>
    <s v="KVAB30"/>
    <s v="FHK"/>
    <s v="Provisionen"/>
    <x v="2"/>
    <n v="-1"/>
    <n v="0"/>
    <n v="320"/>
    <n v="-320"/>
    <n v="-320"/>
    <n v="-320"/>
    <n v="-1"/>
    <n v="-1"/>
    <m/>
    <x v="3"/>
    <s v="Nein"/>
    <x v="1"/>
  </r>
  <r>
    <n v="14573068"/>
    <x v="4"/>
    <x v="0"/>
    <n v="2000656"/>
    <s v="Sofortrechnung"/>
    <s v="eam\bekir.ahmed"/>
    <x v="0"/>
    <s v="30119"/>
    <s v="EMMEVI SRL"/>
    <x v="1"/>
    <s v="1"/>
    <s v="100303139"/>
    <x v="443"/>
    <s v="Apple iPhone 16 Pro Max 512GB"/>
    <n v="3"/>
    <n v="1320"/>
    <n v="1315"/>
    <n v="3945"/>
    <n v="-5"/>
    <n v="-15"/>
    <n v="-0.38"/>
    <s v="V0022"/>
    <x v="13"/>
    <s v="KPUD"/>
    <s v="EXP"/>
    <s v="Geräte"/>
    <x v="8"/>
    <n v="3"/>
    <n v="1320"/>
    <n v="1315"/>
    <n v="3945"/>
    <n v="-5"/>
    <n v="-15"/>
    <n v="-3.8022813688212928E-3"/>
    <n v="1"/>
    <m/>
    <x v="0"/>
    <s v="Nein"/>
    <x v="1"/>
  </r>
  <r>
    <n v="14573068"/>
    <x v="4"/>
    <x v="0"/>
    <n v="2000656"/>
    <s v="Sofortrechnung"/>
    <s v="eam\bekir.ahmed"/>
    <x v="0"/>
    <s v="30119"/>
    <s v="EMMEVI SRL"/>
    <x v="1"/>
    <s v="2"/>
    <s v="101690329"/>
    <x v="288"/>
    <s v="Xiaomi Redmi 14C 8GB/256GB"/>
    <n v="7"/>
    <n v="101"/>
    <n v="102"/>
    <n v="714"/>
    <n v="1"/>
    <n v="7"/>
    <n v="0.98"/>
    <s v="V0022"/>
    <x v="13"/>
    <s v="KPUD"/>
    <s v="EXP"/>
    <s v="Geräte"/>
    <x v="8"/>
    <n v="7"/>
    <n v="101"/>
    <n v="102"/>
    <n v="714"/>
    <n v="1"/>
    <n v="7"/>
    <n v="9.8039215686274508E-3"/>
    <n v="1"/>
    <m/>
    <x v="0"/>
    <s v="Nein"/>
    <x v="0"/>
  </r>
  <r>
    <n v="14573068"/>
    <x v="4"/>
    <x v="0"/>
    <n v="2000656"/>
    <s v="Sofortrechnung"/>
    <s v="eam\bekir.ahmed"/>
    <x v="0"/>
    <s v="30119"/>
    <s v="EMMEVI SRL"/>
    <x v="1"/>
    <s v="3"/>
    <s v="101030398"/>
    <x v="274"/>
    <s v="Samsung S928B S24 Ultra 5G 512GB"/>
    <n v="2"/>
    <n v="863.52620000000002"/>
    <n v="834"/>
    <n v="1668"/>
    <n v="-29.526199999999999"/>
    <n v="-59.05"/>
    <n v="-3.54"/>
    <s v="V0022"/>
    <x v="13"/>
    <s v="KPUD"/>
    <s v="EXP"/>
    <s v="Geräte"/>
    <x v="8"/>
    <n v="2"/>
    <n v="863.52620000000002"/>
    <n v="834"/>
    <n v="1668"/>
    <n v="-29.526199999999999"/>
    <n v="-59.05"/>
    <n v="-3.5401678657074338E-2"/>
    <n v="1"/>
    <m/>
    <x v="0"/>
    <s v="Nein"/>
    <x v="1"/>
  </r>
  <r>
    <n v="14573068"/>
    <x v="4"/>
    <x v="0"/>
    <n v="2000656"/>
    <s v="Sofortrechnung"/>
    <s v="eam\bekir.ahmed"/>
    <x v="0"/>
    <s v="30119"/>
    <s v="EMMEVI SRL"/>
    <x v="1"/>
    <s v="4"/>
    <s v="100690588"/>
    <x v="135"/>
    <s v="Xiaomi Redmi Note 13 5G 6GB/128GB"/>
    <n v="5"/>
    <n v="134"/>
    <n v="140"/>
    <n v="700"/>
    <n v="6"/>
    <n v="30"/>
    <n v="4.28"/>
    <s v="V0022"/>
    <x v="13"/>
    <s v="KPUD"/>
    <s v="EXP"/>
    <s v="Geräte"/>
    <x v="8"/>
    <n v="5"/>
    <n v="134"/>
    <n v="140"/>
    <n v="700"/>
    <n v="6"/>
    <n v="30"/>
    <n v="4.2857142857142858E-2"/>
    <n v="1"/>
    <m/>
    <x v="0"/>
    <s v="Nein"/>
    <x v="0"/>
  </r>
  <r>
    <n v="14573068"/>
    <x v="4"/>
    <x v="0"/>
    <n v="2000656"/>
    <s v="Sofortrechnung"/>
    <s v="eam\bekir.ahmed"/>
    <x v="0"/>
    <s v="30119"/>
    <s v="EMMEVI SRL"/>
    <x v="1"/>
    <s v="5"/>
    <s v="100302952"/>
    <x v="20"/>
    <s v="Apple iPhone 15 128GB"/>
    <n v="5"/>
    <n v="605"/>
    <n v="619"/>
    <n v="3095"/>
    <n v="14"/>
    <n v="70"/>
    <n v="2.2599999999999998"/>
    <s v="V0022"/>
    <x v="13"/>
    <s v="KPUD"/>
    <s v="EXP"/>
    <s v="Geräte"/>
    <x v="8"/>
    <n v="5"/>
    <n v="605"/>
    <n v="619"/>
    <n v="3095"/>
    <n v="14"/>
    <n v="70"/>
    <n v="2.2617124394184167E-2"/>
    <n v="1"/>
    <m/>
    <x v="0"/>
    <s v="Nein"/>
    <x v="0"/>
  </r>
  <r>
    <n v="14573068"/>
    <x v="4"/>
    <x v="0"/>
    <n v="2000656"/>
    <s v="Sofortrechnung"/>
    <s v="eam\bekir.ahmed"/>
    <x v="0"/>
    <s v="30119"/>
    <s v="EMMEVI SRL"/>
    <x v="1"/>
    <s v="6"/>
    <s v="101690316"/>
    <x v="282"/>
    <s v="Xiaomi 14T 5G 12GB/256GB"/>
    <n v="2"/>
    <n v="349.0795"/>
    <n v="349"/>
    <n v="698"/>
    <n v="-7.9500000000000001E-2"/>
    <n v="-0.16"/>
    <n v="-0.02"/>
    <s v="V0022"/>
    <x v="13"/>
    <s v="KPUD"/>
    <s v="EXP"/>
    <s v="Geräte"/>
    <x v="8"/>
    <n v="2"/>
    <n v="349.0795"/>
    <n v="349"/>
    <n v="698"/>
    <n v="-7.9500000000000001E-2"/>
    <n v="-0.16"/>
    <n v="-2.2922636103151864E-4"/>
    <n v="1"/>
    <m/>
    <x v="0"/>
    <s v="Nein"/>
    <x v="1"/>
  </r>
  <r>
    <n v="14573068"/>
    <x v="4"/>
    <x v="0"/>
    <n v="2000656"/>
    <s v="Sofortrechnung"/>
    <s v="eam\bekir.ahmed"/>
    <x v="0"/>
    <s v="30119"/>
    <s v="EMMEVI SRL"/>
    <x v="1"/>
    <s v="7"/>
    <s v="101690323"/>
    <x v="517"/>
    <s v="Xiaomi Redmi 14C 8GB/256GB"/>
    <n v="6"/>
    <n v="105.4256"/>
    <n v="102"/>
    <n v="612"/>
    <n v="-3.4256000000000002"/>
    <n v="-20.55"/>
    <n v="-3.35"/>
    <s v="V0022"/>
    <x v="13"/>
    <s v="KPUD"/>
    <s v="EXP"/>
    <s v="Geräte"/>
    <x v="8"/>
    <n v="6"/>
    <n v="105.4256"/>
    <n v="102"/>
    <n v="612"/>
    <n v="-3.4256000000000002"/>
    <n v="-20.55"/>
    <n v="-3.3578431372549018E-2"/>
    <n v="1"/>
    <m/>
    <x v="0"/>
    <s v="Nein"/>
    <x v="1"/>
  </r>
  <r>
    <n v="14573068"/>
    <x v="4"/>
    <x v="0"/>
    <n v="2000656"/>
    <s v="Sofortrechnung"/>
    <s v="eam\bekir.ahmed"/>
    <x v="0"/>
    <s v="30119"/>
    <s v="EMMEVI SRL"/>
    <x v="1"/>
    <s v="8"/>
    <s v="101690242"/>
    <x v="43"/>
    <s v="Xiaomi Redmi Note 13 Pro 5G 8GB/256GB"/>
    <n v="5"/>
    <n v="204.57390000000001"/>
    <n v="209"/>
    <n v="1045"/>
    <n v="4.4260999999999999"/>
    <n v="22.13"/>
    <n v="2.11"/>
    <s v="V0022"/>
    <x v="13"/>
    <s v="KPUD"/>
    <s v="EXP"/>
    <s v="Geräte"/>
    <x v="8"/>
    <n v="5"/>
    <n v="204.57390000000001"/>
    <n v="209"/>
    <n v="1045"/>
    <n v="4.4260999999999999"/>
    <n v="22.13"/>
    <n v="2.1177033492822964E-2"/>
    <n v="1"/>
    <m/>
    <x v="0"/>
    <s v="Nein"/>
    <x v="0"/>
  </r>
  <r>
    <n v="14573068"/>
    <x v="4"/>
    <x v="0"/>
    <n v="2000656"/>
    <s v="Sofortrechnung"/>
    <s v="eam\bekir.ahmed"/>
    <x v="0"/>
    <s v="30119"/>
    <s v="EMMEVI SRL"/>
    <x v="1"/>
    <s v="9"/>
    <s v="101690328"/>
    <x v="521"/>
    <s v="Xiaomi Redmi 14C 8GB/256GB"/>
    <n v="7"/>
    <n v="101.1905"/>
    <n v="102"/>
    <n v="714"/>
    <n v="0.8095"/>
    <n v="5.67"/>
    <n v="0.79"/>
    <s v="V0022"/>
    <x v="13"/>
    <s v="KPUD"/>
    <s v="EXP"/>
    <s v="Geräte"/>
    <x v="8"/>
    <n v="7"/>
    <n v="101.1905"/>
    <n v="102"/>
    <n v="714"/>
    <n v="0.8095"/>
    <n v="5.67"/>
    <n v="7.9411764705882345E-3"/>
    <n v="1"/>
    <m/>
    <x v="0"/>
    <s v="Nein"/>
    <x v="0"/>
  </r>
  <r>
    <n v="14573068"/>
    <x v="4"/>
    <x v="0"/>
    <n v="2000656"/>
    <s v="Sofortrechnung"/>
    <s v="eam\bekir.ahmed"/>
    <x v="0"/>
    <s v="30119"/>
    <s v="EMMEVI SRL"/>
    <x v="1"/>
    <s v="10"/>
    <s v="101300314"/>
    <x v="186"/>
    <s v="Apple iPhone 16 Pro Max 512GB"/>
    <n v="3"/>
    <n v="1207"/>
    <n v="1300"/>
    <n v="3900"/>
    <n v="93"/>
    <n v="279"/>
    <n v="7.15"/>
    <s v="V0022"/>
    <x v="13"/>
    <s v="KPUD"/>
    <s v="EXP"/>
    <s v="Geräte"/>
    <x v="8"/>
    <n v="3"/>
    <n v="1207"/>
    <n v="1300"/>
    <n v="3900"/>
    <n v="93"/>
    <n v="279"/>
    <n v="7.1538461538461537E-2"/>
    <n v="1"/>
    <m/>
    <x v="0"/>
    <s v="Nein"/>
    <x v="0"/>
  </r>
  <r>
    <n v="14573068"/>
    <x v="4"/>
    <x v="0"/>
    <n v="2000656"/>
    <s v="Sofortrechnung"/>
    <s v="eam\bekir.ahmed"/>
    <x v="0"/>
    <s v="30119"/>
    <s v="EMMEVI SRL"/>
    <x v="1"/>
    <s v="11"/>
    <s v="101300308"/>
    <x v="80"/>
    <s v="Apple iPhone 16 Pro Max 256GB"/>
    <n v="15"/>
    <n v="1065.5192"/>
    <n v="1100"/>
    <n v="16500"/>
    <n v="34.480800000000002"/>
    <n v="517.21"/>
    <n v="3.13"/>
    <s v="V0022"/>
    <x v="13"/>
    <s v="KPUD"/>
    <s v="EXP"/>
    <s v="Geräte"/>
    <x v="8"/>
    <n v="15"/>
    <n v="1065.5192"/>
    <n v="1100"/>
    <n v="16500"/>
    <n v="34.480800000000002"/>
    <n v="517.21"/>
    <n v="3.1346060606060606E-2"/>
    <n v="1"/>
    <m/>
    <x v="0"/>
    <s v="Nein"/>
    <x v="0"/>
  </r>
  <r>
    <n v="14573068"/>
    <x v="4"/>
    <x v="0"/>
    <n v="2000656"/>
    <s v="Sofortrechnung"/>
    <s v="eam\bekir.ahmed"/>
    <x v="0"/>
    <s v="30119"/>
    <s v="EMMEVI SRL"/>
    <x v="1"/>
    <s v="12"/>
    <s v="101030412"/>
    <x v="56"/>
    <s v="Samsung A057G A05s 128GB"/>
    <n v="20"/>
    <n v="93.245800000000003"/>
    <n v="97"/>
    <n v="1940"/>
    <n v="3.7542"/>
    <n v="75.08"/>
    <n v="3.87"/>
    <s v="V0022"/>
    <x v="13"/>
    <s v="KPUD"/>
    <s v="EXP"/>
    <s v="Geräte"/>
    <x v="8"/>
    <n v="20"/>
    <n v="93.245800000000003"/>
    <n v="97"/>
    <n v="1940"/>
    <n v="3.7542"/>
    <n v="75.08"/>
    <n v="3.8701030927835049E-2"/>
    <n v="1"/>
    <m/>
    <x v="0"/>
    <s v="Nein"/>
    <x v="0"/>
  </r>
  <r>
    <n v="14573068"/>
    <x v="4"/>
    <x v="0"/>
    <n v="2000656"/>
    <s v="Sofortrechnung"/>
    <s v="eam\bekir.ahmed"/>
    <x v="0"/>
    <s v="30119"/>
    <s v="EMMEVI SRL"/>
    <x v="1"/>
    <s v="13"/>
    <s v="101300316"/>
    <x v="217"/>
    <s v="Apple iPhone 16 Pro Max 512GB"/>
    <n v="5"/>
    <n v="1207"/>
    <n v="1300"/>
    <n v="6500"/>
    <n v="93"/>
    <n v="465"/>
    <n v="7.15"/>
    <s v="V0022"/>
    <x v="13"/>
    <s v="KPUD"/>
    <s v="EXP"/>
    <s v="Geräte"/>
    <x v="8"/>
    <n v="5"/>
    <n v="1207"/>
    <n v="1300"/>
    <n v="6500"/>
    <n v="93"/>
    <n v="465"/>
    <n v="7.1538461538461537E-2"/>
    <n v="1"/>
    <m/>
    <x v="0"/>
    <s v="Nein"/>
    <x v="0"/>
  </r>
  <r>
    <n v="14573068"/>
    <x v="4"/>
    <x v="0"/>
    <n v="2000656"/>
    <s v="Sofortrechnung"/>
    <s v="eam\bekir.ahmed"/>
    <x v="0"/>
    <s v="30119"/>
    <s v="EMMEVI SRL"/>
    <x v="1"/>
    <s v="14"/>
    <s v="100690590"/>
    <x v="141"/>
    <s v="Xiaomi Redmi Note 13 5G 6GB/128GB"/>
    <n v="5"/>
    <n v="134"/>
    <n v="140"/>
    <n v="700"/>
    <n v="6"/>
    <n v="30"/>
    <n v="4.28"/>
    <s v="V0022"/>
    <x v="13"/>
    <s v="KPUD"/>
    <s v="EXP"/>
    <s v="Geräte"/>
    <x v="8"/>
    <n v="5"/>
    <n v="134"/>
    <n v="140"/>
    <n v="700"/>
    <n v="6"/>
    <n v="30"/>
    <n v="4.2857142857142858E-2"/>
    <n v="1"/>
    <m/>
    <x v="0"/>
    <s v="Nein"/>
    <x v="0"/>
  </r>
  <r>
    <n v="14573068"/>
    <x v="4"/>
    <x v="0"/>
    <n v="2000656"/>
    <s v="Sofortrechnung"/>
    <s v="eam\bekir.ahmed"/>
    <x v="0"/>
    <s v="30119"/>
    <s v="EMMEVI SRL"/>
    <x v="1"/>
    <s v="15"/>
    <s v="100303121"/>
    <x v="121"/>
    <s v="Apple iPhone 16 Pro 128GB"/>
    <n v="5"/>
    <n v="912.70759999999996"/>
    <n v="909"/>
    <n v="4545"/>
    <n v="-3.7075999999999998"/>
    <n v="-18.54"/>
    <n v="-0.4"/>
    <s v="V0022"/>
    <x v="13"/>
    <s v="KPUD"/>
    <s v="EXP"/>
    <s v="Geräte"/>
    <x v="8"/>
    <n v="5"/>
    <n v="912.70759999999996"/>
    <n v="909"/>
    <n v="4545"/>
    <n v="-3.7075999999999998"/>
    <n v="-18.54"/>
    <n v="-4.0792079207920794E-3"/>
    <n v="1"/>
    <m/>
    <x v="0"/>
    <s v="Nein"/>
    <x v="1"/>
  </r>
  <r>
    <n v="14573068"/>
    <x v="4"/>
    <x v="0"/>
    <n v="2000656"/>
    <s v="Sofortrechnung"/>
    <s v="eam\bekir.ahmed"/>
    <x v="0"/>
    <s v="30119"/>
    <s v="EMMEVI SRL"/>
    <x v="1"/>
    <s v="16"/>
    <s v="101690236"/>
    <x v="123"/>
    <s v="Xiaomi Redmi Note 13 Pro+ 5G 8GB/256GB"/>
    <n v="5"/>
    <n v="233.6053"/>
    <n v="239"/>
    <n v="1195"/>
    <n v="5.3947000000000003"/>
    <n v="26.97"/>
    <n v="2.25"/>
    <s v="V0022"/>
    <x v="13"/>
    <s v="KPUD"/>
    <s v="EXP"/>
    <s v="Geräte"/>
    <x v="8"/>
    <n v="5"/>
    <n v="233.6053"/>
    <n v="239"/>
    <n v="1195"/>
    <n v="5.3947000000000003"/>
    <n v="26.97"/>
    <n v="2.2569037656903764E-2"/>
    <n v="1"/>
    <m/>
    <x v="0"/>
    <s v="Nein"/>
    <x v="0"/>
  </r>
  <r>
    <n v="14573068"/>
    <x v="4"/>
    <x v="0"/>
    <n v="2000656"/>
    <s v="Sofortrechnung"/>
    <s v="eam\bekir.ahmed"/>
    <x v="0"/>
    <s v="30119"/>
    <s v="EMMEVI SRL"/>
    <x v="1"/>
    <s v="17"/>
    <s v="101030399"/>
    <x v="171"/>
    <s v="Samsung S928B S24 Ultra 5G 512GB"/>
    <n v="5"/>
    <n v="901.34349999999995"/>
    <n v="834"/>
    <n v="4170"/>
    <n v="-67.343500000000006"/>
    <n v="-336.72"/>
    <n v="-8.07"/>
    <s v="V0022"/>
    <x v="13"/>
    <s v="KPUD"/>
    <s v="EXP"/>
    <s v="Geräte"/>
    <x v="8"/>
    <n v="5"/>
    <n v="901.34349999999995"/>
    <n v="834"/>
    <n v="4170"/>
    <n v="-67.343500000000006"/>
    <n v="-336.72"/>
    <n v="-8.0748201438848921E-2"/>
    <n v="1"/>
    <m/>
    <x v="0"/>
    <s v="Nein"/>
    <x v="1"/>
  </r>
  <r>
    <n v="14573068"/>
    <x v="4"/>
    <x v="0"/>
    <n v="2000656"/>
    <s v="Sofortrechnung"/>
    <s v="eam\bekir.ahmed"/>
    <x v="0"/>
    <s v="30119"/>
    <s v="EMMEVI SRL"/>
    <x v="1"/>
    <s v="18"/>
    <s v="100303106"/>
    <x v="497"/>
    <s v="Apple iPhone 16 Plus 128GB"/>
    <n v="5"/>
    <n v="819"/>
    <n v="835"/>
    <n v="4175"/>
    <n v="16"/>
    <n v="80"/>
    <n v="1.91"/>
    <s v="V0022"/>
    <x v="13"/>
    <s v="KPUD"/>
    <s v="EXP"/>
    <s v="Geräte"/>
    <x v="8"/>
    <n v="5"/>
    <n v="819"/>
    <n v="835"/>
    <n v="4175"/>
    <n v="16"/>
    <n v="80"/>
    <n v="1.9161676646706587E-2"/>
    <n v="1"/>
    <m/>
    <x v="0"/>
    <s v="Nein"/>
    <x v="0"/>
  </r>
  <r>
    <n v="14573068"/>
    <x v="4"/>
    <x v="0"/>
    <n v="2000656"/>
    <s v="Sofortrechnung"/>
    <s v="eam\bekir.ahmed"/>
    <x v="0"/>
    <s v="30119"/>
    <s v="EMMEVI SRL"/>
    <x v="1"/>
    <s v="19"/>
    <s v="100690589"/>
    <x v="317"/>
    <s v="Xiaomi Redmi Note 13 5G 6GB/128GB"/>
    <n v="5"/>
    <n v="134"/>
    <n v="140"/>
    <n v="700"/>
    <n v="6"/>
    <n v="30"/>
    <n v="4.28"/>
    <s v="V0022"/>
    <x v="13"/>
    <s v="KPUD"/>
    <s v="EXP"/>
    <s v="Geräte"/>
    <x v="8"/>
    <n v="5"/>
    <n v="134"/>
    <n v="140"/>
    <n v="700"/>
    <n v="6"/>
    <n v="30"/>
    <n v="4.2857142857142858E-2"/>
    <n v="1"/>
    <m/>
    <x v="0"/>
    <s v="Nein"/>
    <x v="0"/>
  </r>
  <r>
    <n v="14569801"/>
    <x v="4"/>
    <x v="0"/>
    <n v="2000657"/>
    <s v="Sofortrechnung"/>
    <s v="Yasar.Yigitbilek"/>
    <x v="0"/>
    <s v="30768"/>
    <s v="Univerzal N.C. S.R.O"/>
    <x v="0"/>
    <s v="1"/>
    <s v="201030051"/>
    <x v="77"/>
    <s v="Samsung Watch7 Ultra SM-L705 47mm LTE"/>
    <n v="2"/>
    <n v="333.74"/>
    <n v="337"/>
    <n v="674"/>
    <n v="3.26"/>
    <n v="6.52"/>
    <n v="0.96"/>
    <s v="V0164"/>
    <x v="4"/>
    <s v="KPUD"/>
    <s v="EXP"/>
    <s v="Zubehör"/>
    <x v="4"/>
    <n v="2"/>
    <n v="333.74"/>
    <n v="337"/>
    <n v="674"/>
    <n v="3.26"/>
    <n v="6.52"/>
    <n v="9.6735905044510375E-3"/>
    <n v="1"/>
    <m/>
    <x v="0"/>
    <s v="Nein"/>
    <x v="0"/>
  </r>
  <r>
    <n v="14569801"/>
    <x v="4"/>
    <x v="0"/>
    <n v="2000657"/>
    <s v="Sofortrechnung"/>
    <s v="Yasar.Yigitbilek"/>
    <x v="0"/>
    <s v="30768"/>
    <s v="Univerzal N.C. S.R.O"/>
    <x v="0"/>
    <s v="2"/>
    <s v="201030051"/>
    <x v="77"/>
    <s v="Samsung Watch7 Ultra SM-L705 47mm LTE"/>
    <n v="1"/>
    <n v="333.74"/>
    <n v="339"/>
    <n v="339"/>
    <n v="5.26"/>
    <n v="5.26"/>
    <n v="1.55"/>
    <s v="V0164"/>
    <x v="4"/>
    <s v="KPUD"/>
    <s v="EXP"/>
    <s v="Zubehör"/>
    <x v="4"/>
    <n v="1"/>
    <n v="333.74"/>
    <n v="339"/>
    <n v="339"/>
    <n v="5.26"/>
    <n v="5.26"/>
    <n v="1.551622418879056E-2"/>
    <n v="1"/>
    <m/>
    <x v="0"/>
    <s v="Nein"/>
    <x v="0"/>
  </r>
  <r>
    <n v="14569801"/>
    <x v="4"/>
    <x v="0"/>
    <n v="2000657"/>
    <s v="Sofortrechnung"/>
    <s v="Yasar.Yigitbilek"/>
    <x v="0"/>
    <s v="30768"/>
    <s v="Univerzal N.C. S.R.O"/>
    <x v="1"/>
    <s v="3"/>
    <s v="100302952"/>
    <x v="20"/>
    <s v="Apple iPhone 15 128GB"/>
    <n v="2"/>
    <n v="605"/>
    <n v="628"/>
    <n v="1256"/>
    <n v="23"/>
    <n v="46"/>
    <n v="3.66"/>
    <s v="V0164"/>
    <x v="4"/>
    <s v="KPUD"/>
    <s v="EXP"/>
    <s v="Geräte"/>
    <x v="4"/>
    <n v="2"/>
    <n v="605"/>
    <n v="628"/>
    <n v="1256"/>
    <n v="23"/>
    <n v="46"/>
    <n v="3.662420382165605E-2"/>
    <n v="1"/>
    <m/>
    <x v="0"/>
    <s v="Nein"/>
    <x v="0"/>
  </r>
  <r>
    <n v="14569801"/>
    <x v="4"/>
    <x v="0"/>
    <n v="2000657"/>
    <s v="Sofortrechnung"/>
    <s v="Yasar.Yigitbilek"/>
    <x v="0"/>
    <s v="30768"/>
    <s v="Univerzal N.C. S.R.O"/>
    <x v="1"/>
    <s v="4"/>
    <s v="101030485"/>
    <x v="39"/>
    <s v="Samsung A556B A55 5G 128GB"/>
    <n v="2"/>
    <n v="254.48859999999999"/>
    <n v="267"/>
    <n v="534"/>
    <n v="12.5114"/>
    <n v="25.02"/>
    <n v="4.68"/>
    <s v="V0164"/>
    <x v="4"/>
    <s v="KPUD"/>
    <s v="EXP"/>
    <s v="Geräte"/>
    <x v="4"/>
    <n v="2"/>
    <n v="254.48859999999999"/>
    <n v="267"/>
    <n v="534"/>
    <n v="12.5114"/>
    <n v="25.02"/>
    <n v="4.6853932584269661E-2"/>
    <n v="1"/>
    <m/>
    <x v="0"/>
    <s v="Nein"/>
    <x v="0"/>
  </r>
  <r>
    <n v="14569801"/>
    <x v="4"/>
    <x v="0"/>
    <n v="2000657"/>
    <s v="Sofortrechnung"/>
    <s v="Yasar.Yigitbilek"/>
    <x v="0"/>
    <s v="30768"/>
    <s v="Univerzal N.C. S.R.O"/>
    <x v="1"/>
    <s v="5"/>
    <s v="101030357"/>
    <x v="341"/>
    <s v="Samsung A057G A05s 64GB"/>
    <n v="2"/>
    <n v="80.004400000000004"/>
    <n v="91"/>
    <n v="182"/>
    <n v="10.9956"/>
    <n v="21.99"/>
    <n v="12.08"/>
    <s v="V0164"/>
    <x v="4"/>
    <s v="KPUD"/>
    <s v="EXP"/>
    <s v="Geräte"/>
    <x v="4"/>
    <n v="2"/>
    <n v="80.004400000000004"/>
    <n v="91"/>
    <n v="182"/>
    <n v="10.9956"/>
    <n v="21.99"/>
    <n v="0.12082417582417582"/>
    <n v="1"/>
    <m/>
    <x v="0"/>
    <s v="Nein"/>
    <x v="0"/>
  </r>
  <r>
    <n v="14569801"/>
    <x v="4"/>
    <x v="0"/>
    <n v="2000657"/>
    <s v="Sofortrechnung"/>
    <s v="Yasar.Yigitbilek"/>
    <x v="0"/>
    <s v="30768"/>
    <s v="Univerzal N.C. S.R.O"/>
    <x v="1"/>
    <s v="6"/>
    <s v="101030357"/>
    <x v="341"/>
    <s v="Samsung A057G A05s 64GB"/>
    <n v="2"/>
    <n v="80.004400000000004"/>
    <n v="92"/>
    <n v="184"/>
    <n v="11.9956"/>
    <n v="23.99"/>
    <n v="13.03"/>
    <s v="V0164"/>
    <x v="4"/>
    <s v="KPUD"/>
    <s v="EXP"/>
    <s v="Geräte"/>
    <x v="4"/>
    <n v="2"/>
    <n v="80.004400000000004"/>
    <n v="92"/>
    <n v="184"/>
    <n v="11.9956"/>
    <n v="23.99"/>
    <n v="0.13038043478260869"/>
    <n v="1"/>
    <m/>
    <x v="0"/>
    <s v="Nein"/>
    <x v="0"/>
  </r>
  <r>
    <n v="14569801"/>
    <x v="4"/>
    <x v="0"/>
    <n v="2000657"/>
    <s v="Sofortrechnung"/>
    <s v="Yasar.Yigitbilek"/>
    <x v="0"/>
    <s v="30768"/>
    <s v="Univerzal N.C. S.R.O"/>
    <x v="1"/>
    <s v="7"/>
    <s v="100690603"/>
    <x v="226"/>
    <s v="Xiaomi Redmi Note 13 Pro+ 5G 12GB/512GB"/>
    <n v="3"/>
    <n v="273.26979999999998"/>
    <n v="282"/>
    <n v="846"/>
    <n v="8.7302"/>
    <n v="26.19"/>
    <n v="3.09"/>
    <s v="V0164"/>
    <x v="4"/>
    <s v="KPUD"/>
    <s v="EXP"/>
    <s v="Geräte"/>
    <x v="4"/>
    <n v="3"/>
    <n v="273.26979999999998"/>
    <n v="282"/>
    <n v="846"/>
    <n v="8.7302"/>
    <n v="26.19"/>
    <n v="3.095744680851064E-2"/>
    <n v="1"/>
    <m/>
    <x v="0"/>
    <s v="Nein"/>
    <x v="0"/>
  </r>
  <r>
    <n v="14569801"/>
    <x v="4"/>
    <x v="0"/>
    <n v="2000657"/>
    <s v="Sofortrechnung"/>
    <s v="Yasar.Yigitbilek"/>
    <x v="0"/>
    <s v="30768"/>
    <s v="Univerzal N.C. S.R.O"/>
    <x v="1"/>
    <s v="8"/>
    <s v="101030458"/>
    <x v="218"/>
    <s v="Samsung A556B A55 5G 256GB"/>
    <n v="4"/>
    <n v="291.64530000000002"/>
    <n v="307"/>
    <n v="1228"/>
    <n v="15.354699999999999"/>
    <n v="61.42"/>
    <n v="5"/>
    <s v="V0164"/>
    <x v="4"/>
    <s v="KPUD"/>
    <s v="EXP"/>
    <s v="Geräte"/>
    <x v="4"/>
    <n v="4"/>
    <n v="291.64530000000002"/>
    <n v="307"/>
    <n v="1228"/>
    <n v="15.354699999999999"/>
    <n v="61.42"/>
    <n v="5.0016286644951141E-2"/>
    <n v="1"/>
    <m/>
    <x v="0"/>
    <s v="Nein"/>
    <x v="0"/>
  </r>
  <r>
    <n v="14569801"/>
    <x v="4"/>
    <x v="0"/>
    <n v="2000657"/>
    <s v="Sofortrechnung"/>
    <s v="Yasar.Yigitbilek"/>
    <x v="0"/>
    <s v="30768"/>
    <s v="Univerzal N.C. S.R.O"/>
    <x v="1"/>
    <s v="9"/>
    <s v="101030458"/>
    <x v="218"/>
    <s v="Samsung A556B A55 5G 256GB"/>
    <n v="2"/>
    <n v="291.64530000000002"/>
    <n v="309"/>
    <n v="618"/>
    <n v="17.354700000000001"/>
    <n v="34.71"/>
    <n v="5.61"/>
    <s v="V0164"/>
    <x v="4"/>
    <s v="KPUD"/>
    <s v="EXP"/>
    <s v="Geräte"/>
    <x v="4"/>
    <n v="2"/>
    <n v="291.64530000000002"/>
    <n v="309"/>
    <n v="618"/>
    <n v="17.354700000000001"/>
    <n v="34.71"/>
    <n v="5.6165048543689325E-2"/>
    <n v="1"/>
    <m/>
    <x v="0"/>
    <s v="Nein"/>
    <x v="0"/>
  </r>
  <r>
    <n v="14569801"/>
    <x v="4"/>
    <x v="0"/>
    <n v="2000657"/>
    <s v="Sofortrechnung"/>
    <s v="Yasar.Yigitbilek"/>
    <x v="0"/>
    <s v="30768"/>
    <s v="Univerzal N.C. S.R.O"/>
    <x v="1"/>
    <s v="10"/>
    <s v="101300339"/>
    <x v="522"/>
    <s v="Apple iPhone 13 128GB"/>
    <n v="2"/>
    <n v="409.5"/>
    <n v="425"/>
    <n v="850"/>
    <n v="15.5"/>
    <n v="31"/>
    <n v="3.64"/>
    <s v="V0164"/>
    <x v="4"/>
    <s v="KPUD"/>
    <s v="EXP"/>
    <s v="Geräte"/>
    <x v="4"/>
    <n v="2"/>
    <n v="409.5"/>
    <n v="425"/>
    <n v="850"/>
    <n v="15.5"/>
    <n v="31"/>
    <n v="3.6470588235294116E-2"/>
    <n v="1"/>
    <m/>
    <x v="0"/>
    <s v="Nein"/>
    <x v="0"/>
  </r>
  <r>
    <n v="14569801"/>
    <x v="4"/>
    <x v="0"/>
    <n v="2000657"/>
    <s v="Sofortrechnung"/>
    <s v="Yasar.Yigitbilek"/>
    <x v="0"/>
    <s v="30768"/>
    <s v="Univerzal N.C. S.R.O"/>
    <x v="1"/>
    <s v="11"/>
    <s v="101690236"/>
    <x v="123"/>
    <s v="Xiaomi Redmi Note 13 Pro+ 5G 8GB/256GB"/>
    <n v="2"/>
    <n v="233.6053"/>
    <n v="248"/>
    <n v="496"/>
    <n v="14.3947"/>
    <n v="28.79"/>
    <n v="5.8"/>
    <s v="V0164"/>
    <x v="4"/>
    <s v="KPUD"/>
    <s v="EXP"/>
    <s v="Geräte"/>
    <x v="4"/>
    <n v="2"/>
    <n v="233.6053"/>
    <n v="248"/>
    <n v="496"/>
    <n v="14.3947"/>
    <n v="28.79"/>
    <n v="5.8044354838709677E-2"/>
    <n v="1"/>
    <m/>
    <x v="0"/>
    <s v="Nein"/>
    <x v="0"/>
  </r>
  <r>
    <n v="14569801"/>
    <x v="4"/>
    <x v="0"/>
    <n v="2000657"/>
    <s v="Sofortrechnung"/>
    <s v="Yasar.Yigitbilek"/>
    <x v="0"/>
    <s v="30768"/>
    <s v="Univerzal N.C. S.R.O"/>
    <x v="1"/>
    <s v="12"/>
    <s v="101030661"/>
    <x v="146"/>
    <s v="Samsung A165F A16 128GB"/>
    <n v="3"/>
    <n v="116.04640000000001"/>
    <n v="122"/>
    <n v="366"/>
    <n v="5.9535999999999998"/>
    <n v="17.86"/>
    <n v="4.88"/>
    <s v="V0164"/>
    <x v="4"/>
    <s v="KPUD"/>
    <s v="EXP"/>
    <s v="Geräte"/>
    <x v="4"/>
    <n v="3"/>
    <n v="116.04640000000001"/>
    <n v="122"/>
    <n v="366"/>
    <n v="5.9535999999999998"/>
    <n v="17.86"/>
    <n v="4.8797814207650274E-2"/>
    <n v="1"/>
    <m/>
    <x v="0"/>
    <s v="Nein"/>
    <x v="0"/>
  </r>
  <r>
    <n v="14569801"/>
    <x v="4"/>
    <x v="0"/>
    <n v="2000657"/>
    <s v="Sofortrechnung"/>
    <s v="Yasar.Yigitbilek"/>
    <x v="0"/>
    <s v="30768"/>
    <s v="Univerzal N.C. S.R.O"/>
    <x v="1"/>
    <s v="13"/>
    <s v="100690626"/>
    <x v="48"/>
    <s v="Xiaomi Redmi Note 13 Pro+ 5G 12GB/512GB"/>
    <n v="2"/>
    <n v="269.95"/>
    <n v="282"/>
    <n v="564"/>
    <n v="12.05"/>
    <n v="24.1"/>
    <n v="4.2699999999999996"/>
    <s v="V0164"/>
    <x v="4"/>
    <s v="KPUD"/>
    <s v="EXP"/>
    <s v="Geräte"/>
    <x v="4"/>
    <n v="2"/>
    <n v="269.95"/>
    <n v="282"/>
    <n v="564"/>
    <n v="12.05"/>
    <n v="24.1"/>
    <n v="4.2730496453900708E-2"/>
    <n v="1"/>
    <m/>
    <x v="0"/>
    <s v="Nein"/>
    <x v="0"/>
  </r>
  <r>
    <n v="14569801"/>
    <x v="4"/>
    <x v="0"/>
    <n v="2000657"/>
    <s v="Sofortrechnung"/>
    <s v="Yasar.Yigitbilek"/>
    <x v="0"/>
    <s v="30768"/>
    <s v="Univerzal N.C. S.R.O"/>
    <x v="1"/>
    <s v="14"/>
    <s v="100690626"/>
    <x v="48"/>
    <s v="Xiaomi Redmi Note 13 Pro+ 5G 12GB/512GB"/>
    <n v="1"/>
    <n v="269.95"/>
    <n v="283"/>
    <n v="283"/>
    <n v="13.05"/>
    <n v="13.05"/>
    <n v="4.6100000000000003"/>
    <s v="V0164"/>
    <x v="4"/>
    <s v="KPUD"/>
    <s v="EXP"/>
    <s v="Geräte"/>
    <x v="4"/>
    <n v="1"/>
    <n v="269.95"/>
    <n v="283"/>
    <n v="283"/>
    <n v="13.05"/>
    <n v="13.05"/>
    <n v="4.6113074204947001E-2"/>
    <n v="1"/>
    <m/>
    <x v="0"/>
    <s v="Nein"/>
    <x v="0"/>
  </r>
  <r>
    <n v="14569801"/>
    <x v="4"/>
    <x v="0"/>
    <n v="2000657"/>
    <s v="Sofortrechnung"/>
    <s v="Yasar.Yigitbilek"/>
    <x v="0"/>
    <s v="30768"/>
    <s v="Univerzal N.C. S.R.O"/>
    <x v="0"/>
    <s v="15"/>
    <s v="201030052"/>
    <x v="114"/>
    <s v="Samsung Watch7 SM-L300 40mm BT"/>
    <n v="1"/>
    <n v="157.7662"/>
    <n v="160"/>
    <n v="160"/>
    <n v="2.2338"/>
    <n v="2.23"/>
    <n v="1.39"/>
    <s v="V0164"/>
    <x v="4"/>
    <s v="KPUD"/>
    <s v="EXP"/>
    <s v="Zubehör"/>
    <x v="4"/>
    <n v="1"/>
    <n v="157.7662"/>
    <n v="160"/>
    <n v="160"/>
    <n v="2.2338"/>
    <n v="2.23"/>
    <n v="1.39375E-2"/>
    <n v="1"/>
    <m/>
    <x v="0"/>
    <s v="Nein"/>
    <x v="0"/>
  </r>
  <r>
    <n v="14569801"/>
    <x v="4"/>
    <x v="0"/>
    <n v="2000657"/>
    <s v="Sofortrechnung"/>
    <s v="Yasar.Yigitbilek"/>
    <x v="0"/>
    <s v="30768"/>
    <s v="Univerzal N.C. S.R.O"/>
    <x v="1"/>
    <s v="16"/>
    <s v="101030500"/>
    <x v="159"/>
    <s v="Samsung A556B A55 5G 256GB"/>
    <n v="2"/>
    <n v="286"/>
    <n v="297"/>
    <n v="594"/>
    <n v="11"/>
    <n v="22"/>
    <n v="3.7"/>
    <s v="V0164"/>
    <x v="4"/>
    <s v="KPUD"/>
    <s v="EXP"/>
    <s v="Geräte"/>
    <x v="4"/>
    <n v="2"/>
    <n v="286"/>
    <n v="297"/>
    <n v="594"/>
    <n v="11"/>
    <n v="22"/>
    <n v="3.7037037037037035E-2"/>
    <n v="1"/>
    <m/>
    <x v="0"/>
    <s v="Nein"/>
    <x v="0"/>
  </r>
  <r>
    <n v="14570503"/>
    <x v="4"/>
    <x v="0"/>
    <n v="2000658"/>
    <s v="Sofortrechnung"/>
    <s v="eam\mustafa.oezer"/>
    <x v="0"/>
    <s v="31010"/>
    <s v="ONE ONE TWO DI XU LINLING"/>
    <x v="1"/>
    <s v="1"/>
    <s v="100034614"/>
    <x v="29"/>
    <s v="Samsung X510N Tab S9 FE 256GB [WiFi]"/>
    <n v="100"/>
    <n v="332"/>
    <n v="355"/>
    <n v="35500"/>
    <n v="23"/>
    <n v="2300"/>
    <n v="6.47"/>
    <s v="V0022"/>
    <x v="13"/>
    <s v="VKASSE"/>
    <s v="EXP"/>
    <s v="Geräte"/>
    <x v="8"/>
    <n v="100"/>
    <n v="332"/>
    <n v="355"/>
    <n v="35500"/>
    <n v="23"/>
    <n v="2300"/>
    <n v="6.4788732394366194E-2"/>
    <n v="1"/>
    <m/>
    <x v="0"/>
    <s v="Nein"/>
    <x v="0"/>
  </r>
  <r>
    <n v="14573192"/>
    <x v="4"/>
    <x v="0"/>
    <n v="2000659"/>
    <s v="Sofortrechnung"/>
    <s v="eam\bekir.ahmed"/>
    <x v="1"/>
    <s v="20193"/>
    <s v="Michael Telecom AG"/>
    <x v="1"/>
    <s v="1"/>
    <s v="100034585"/>
    <x v="457"/>
    <s v="Samsung A556B A55 5G 128GB"/>
    <n v="20"/>
    <n v="259"/>
    <n v="264"/>
    <n v="5280"/>
    <n v="5"/>
    <n v="100"/>
    <n v="1.89"/>
    <s v="V0012"/>
    <x v="1"/>
    <m/>
    <s v="GRK"/>
    <s v="Geräte"/>
    <x v="1"/>
    <n v="20"/>
    <n v="259"/>
    <n v="264"/>
    <n v="5280"/>
    <n v="5"/>
    <n v="100"/>
    <n v="1.893939393939394E-2"/>
    <n v="1"/>
    <m/>
    <x v="0"/>
    <s v="Nein"/>
    <x v="0"/>
  </r>
  <r>
    <n v="14573192"/>
    <x v="4"/>
    <x v="0"/>
    <n v="2000659"/>
    <s v="Sofortrechnung"/>
    <s v="eam\bekir.ahmed"/>
    <x v="1"/>
    <s v="20193"/>
    <s v="Michael Telecom AG"/>
    <x v="1"/>
    <s v="2"/>
    <s v="100034500"/>
    <x v="247"/>
    <s v="Samsung A546B A54 5G 128GB"/>
    <n v="20"/>
    <n v="227.03649999999999"/>
    <n v="229"/>
    <n v="4580"/>
    <n v="1.9635"/>
    <n v="39.270000000000003"/>
    <n v="0.85"/>
    <s v="V0012"/>
    <x v="1"/>
    <m/>
    <s v="GRK"/>
    <s v="Geräte"/>
    <x v="1"/>
    <n v="20"/>
    <n v="227.03649999999999"/>
    <n v="229"/>
    <n v="4580"/>
    <n v="1.9635"/>
    <n v="39.270000000000003"/>
    <n v="8.5742358078602626E-3"/>
    <n v="1"/>
    <m/>
    <x v="0"/>
    <s v="Nein"/>
    <x v="0"/>
  </r>
  <r>
    <n v="14573133"/>
    <x v="4"/>
    <x v="0"/>
    <n v="2000660"/>
    <s v="Sofortrechnung"/>
    <s v="eam\bekir.ahmed"/>
    <x v="2"/>
    <s v="29484"/>
    <s v="ibuy GmbH"/>
    <x v="3"/>
    <s v="1"/>
    <s v="900140010"/>
    <x v="523"/>
    <m/>
    <n v="15"/>
    <n v="0"/>
    <n v="0"/>
    <n v="0"/>
    <m/>
    <n v="0"/>
    <m/>
    <s v="V0161"/>
    <x v="7"/>
    <s v="KABB14"/>
    <s v="FHK"/>
    <s v="Sonstige"/>
    <x v="2"/>
    <n v="15"/>
    <n v="0"/>
    <n v="0"/>
    <n v="0"/>
    <n v="0"/>
    <n v="0"/>
    <n v="0"/>
    <n v="1"/>
    <m/>
    <x v="0"/>
    <s v="Nein"/>
    <x v="0"/>
  </r>
  <r>
    <n v="14573133"/>
    <x v="4"/>
    <x v="0"/>
    <n v="2000660"/>
    <s v="Sofortrechnung"/>
    <s v="eam\bekir.ahmed"/>
    <x v="2"/>
    <s v="29484"/>
    <s v="ibuy GmbH"/>
    <x v="1"/>
    <s v="2"/>
    <s v="101030626"/>
    <x v="516"/>
    <s v="Samsung S721B S24 FE 5G 128GB"/>
    <n v="1"/>
    <n v="399"/>
    <n v="435"/>
    <n v="435"/>
    <n v="36"/>
    <n v="36"/>
    <n v="8.27"/>
    <s v="V0161"/>
    <x v="7"/>
    <s v="KABB14"/>
    <s v="FHK"/>
    <s v="Geräte"/>
    <x v="2"/>
    <n v="1"/>
    <n v="399"/>
    <n v="435"/>
    <n v="435"/>
    <n v="36"/>
    <n v="36"/>
    <n v="8.2758620689655171E-2"/>
    <n v="1"/>
    <m/>
    <x v="0"/>
    <s v="Nein"/>
    <x v="0"/>
  </r>
  <r>
    <n v="14573133"/>
    <x v="4"/>
    <x v="0"/>
    <n v="2000660"/>
    <s v="Sofortrechnung"/>
    <s v="eam\bekir.ahmed"/>
    <x v="2"/>
    <s v="29484"/>
    <s v="ibuy GmbH"/>
    <x v="0"/>
    <s v="3"/>
    <s v="202140003"/>
    <x v="416"/>
    <s v="Telekom Speedport Smart 3  R"/>
    <n v="5"/>
    <n v="52.86"/>
    <n v="60"/>
    <n v="300"/>
    <n v="7.14"/>
    <n v="35.700000000000003"/>
    <n v="11.9"/>
    <s v="V0161"/>
    <x v="7"/>
    <s v="KABB14"/>
    <s v="FHK"/>
    <s v="Zubehör"/>
    <x v="2"/>
    <n v="5"/>
    <n v="52.86"/>
    <n v="60"/>
    <n v="300"/>
    <n v="7.14"/>
    <n v="35.700000000000003"/>
    <n v="0.11900000000000001"/>
    <n v="1"/>
    <m/>
    <x v="0"/>
    <s v="Nein"/>
    <x v="0"/>
  </r>
  <r>
    <n v="14572041"/>
    <x v="4"/>
    <x v="0"/>
    <n v="2000661"/>
    <s v="Sofortrechnung"/>
    <s v="EAM\Erdal.Bircan"/>
    <x v="0"/>
    <s v="29313"/>
    <s v="Dylan Vella"/>
    <x v="1"/>
    <s v="1"/>
    <s v="101300218"/>
    <x v="459"/>
    <s v="Apple iPhone 16 128GB"/>
    <n v="1"/>
    <n v="695.1961"/>
    <n v="714"/>
    <n v="714"/>
    <n v="18.803899999999999"/>
    <n v="18.8"/>
    <n v="2.63"/>
    <s v="V0164"/>
    <x v="4"/>
    <s v="KPUD"/>
    <s v="EXP"/>
    <s v="Geräte"/>
    <x v="4"/>
    <n v="1"/>
    <n v="695.1961"/>
    <n v="714"/>
    <n v="714"/>
    <n v="18.803899999999999"/>
    <n v="18.8"/>
    <n v="2.6330532212885154E-2"/>
    <n v="1"/>
    <m/>
    <x v="0"/>
    <s v="Nein"/>
    <x v="0"/>
  </r>
  <r>
    <n v="14572041"/>
    <x v="4"/>
    <x v="0"/>
    <n v="2000661"/>
    <s v="Sofortrechnung"/>
    <s v="EAM\Erdal.Bircan"/>
    <x v="0"/>
    <s v="29313"/>
    <s v="Dylan Vella"/>
    <x v="1"/>
    <s v="2"/>
    <s v="101030398"/>
    <x v="274"/>
    <s v="Samsung S928B S24 Ultra 5G 512GB"/>
    <n v="1"/>
    <n v="863.52620000000002"/>
    <n v="852"/>
    <n v="852"/>
    <n v="-11.526199999999999"/>
    <n v="-11.53"/>
    <n v="-1.35"/>
    <s v="V0164"/>
    <x v="4"/>
    <s v="KPUD"/>
    <s v="EXP"/>
    <s v="Geräte"/>
    <x v="4"/>
    <n v="1"/>
    <n v="863.52620000000002"/>
    <n v="852"/>
    <n v="852"/>
    <n v="-11.526199999999999"/>
    <n v="-11.53"/>
    <n v="-1.3532863849765257E-2"/>
    <n v="1"/>
    <m/>
    <x v="0"/>
    <s v="Nein"/>
    <x v="1"/>
  </r>
  <r>
    <n v="14572041"/>
    <x v="4"/>
    <x v="0"/>
    <n v="2000661"/>
    <s v="Sofortrechnung"/>
    <s v="EAM\Erdal.Bircan"/>
    <x v="0"/>
    <s v="29313"/>
    <s v="Dylan Vella"/>
    <x v="1"/>
    <s v="3"/>
    <s v="100303119"/>
    <x v="118"/>
    <s v="Apple iPhone 16 Pro 128GB"/>
    <n v="1"/>
    <n v="897.56460000000004"/>
    <n v="929"/>
    <n v="929"/>
    <n v="31.435400000000001"/>
    <n v="31.44"/>
    <n v="3.38"/>
    <s v="V0164"/>
    <x v="4"/>
    <s v="KPUD"/>
    <s v="EXP"/>
    <s v="Geräte"/>
    <x v="4"/>
    <n v="1"/>
    <n v="897.56460000000004"/>
    <n v="929"/>
    <n v="929"/>
    <n v="31.435400000000001"/>
    <n v="31.44"/>
    <n v="3.3842841765339075E-2"/>
    <n v="1"/>
    <m/>
    <x v="0"/>
    <s v="Nein"/>
    <x v="0"/>
  </r>
  <r>
    <n v="14572041"/>
    <x v="4"/>
    <x v="0"/>
    <n v="2000661"/>
    <s v="Sofortrechnung"/>
    <s v="EAM\Erdal.Bircan"/>
    <x v="0"/>
    <s v="29313"/>
    <s v="Dylan Vella"/>
    <x v="1"/>
    <s v="4"/>
    <s v="100303119"/>
    <x v="118"/>
    <s v="Apple iPhone 16 Pro 128GB"/>
    <n v="2"/>
    <n v="897.56460000000004"/>
    <n v="929"/>
    <n v="1858"/>
    <n v="31.435400000000001"/>
    <n v="62.87"/>
    <n v="3.38"/>
    <s v="V0164"/>
    <x v="4"/>
    <s v="KPUD"/>
    <s v="EXP"/>
    <s v="Geräte"/>
    <x v="4"/>
    <n v="2"/>
    <n v="897.56460000000004"/>
    <n v="929"/>
    <n v="1858"/>
    <n v="31.435400000000001"/>
    <n v="62.87"/>
    <n v="3.383745963401507E-2"/>
    <n v="1"/>
    <m/>
    <x v="0"/>
    <s v="Nein"/>
    <x v="0"/>
  </r>
  <r>
    <n v="14572041"/>
    <x v="4"/>
    <x v="0"/>
    <n v="2000661"/>
    <s v="Sofortrechnung"/>
    <s v="EAM\Erdal.Bircan"/>
    <x v="0"/>
    <s v="29313"/>
    <s v="Dylan Vella"/>
    <x v="1"/>
    <s v="5"/>
    <s v="100060692"/>
    <x v="271"/>
    <s v="Google Pixel 9 Pro 256GB"/>
    <n v="1"/>
    <n v="829.95"/>
    <n v="829"/>
    <n v="829"/>
    <n v="-0.95"/>
    <n v="-0.95"/>
    <n v="-0.11"/>
    <s v="V0164"/>
    <x v="4"/>
    <s v="KPUD"/>
    <s v="EXP"/>
    <s v="Geräte"/>
    <x v="4"/>
    <n v="1"/>
    <n v="829.95"/>
    <n v="829"/>
    <n v="829"/>
    <n v="-0.95"/>
    <n v="-0.95"/>
    <n v="-1.1459589867310012E-3"/>
    <n v="1"/>
    <m/>
    <x v="0"/>
    <s v="Nein"/>
    <x v="1"/>
  </r>
  <r>
    <n v="14572041"/>
    <x v="4"/>
    <x v="0"/>
    <n v="2000661"/>
    <s v="Sofortrechnung"/>
    <s v="EAM\Erdal.Bircan"/>
    <x v="0"/>
    <s v="29313"/>
    <s v="Dylan Vella"/>
    <x v="1"/>
    <s v="6"/>
    <s v="100302952"/>
    <x v="20"/>
    <s v="Apple iPhone 15 128GB"/>
    <n v="2"/>
    <n v="605"/>
    <n v="625"/>
    <n v="1250"/>
    <n v="20"/>
    <n v="40"/>
    <n v="3.2"/>
    <s v="V0164"/>
    <x v="4"/>
    <s v="KPUD"/>
    <s v="EXP"/>
    <s v="Geräte"/>
    <x v="4"/>
    <n v="2"/>
    <n v="605"/>
    <n v="625"/>
    <n v="1250"/>
    <n v="20"/>
    <n v="40"/>
    <n v="3.2000000000000001E-2"/>
    <n v="1"/>
    <m/>
    <x v="0"/>
    <s v="Nein"/>
    <x v="0"/>
  </r>
  <r>
    <n v="14572041"/>
    <x v="4"/>
    <x v="0"/>
    <n v="2000661"/>
    <s v="Sofortrechnung"/>
    <s v="EAM\Erdal.Bircan"/>
    <x v="0"/>
    <s v="29313"/>
    <s v="Dylan Vella"/>
    <x v="1"/>
    <s v="7"/>
    <s v="100302952"/>
    <x v="20"/>
    <s v="Apple iPhone 15 128GB"/>
    <n v="1"/>
    <n v="605"/>
    <n v="625"/>
    <n v="625"/>
    <n v="20"/>
    <n v="20"/>
    <n v="3.2"/>
    <s v="V0164"/>
    <x v="4"/>
    <s v="KPUD"/>
    <s v="EXP"/>
    <s v="Geräte"/>
    <x v="4"/>
    <n v="1"/>
    <n v="605"/>
    <n v="625"/>
    <n v="625"/>
    <n v="20"/>
    <n v="20"/>
    <n v="3.2000000000000001E-2"/>
    <n v="1"/>
    <m/>
    <x v="0"/>
    <s v="Nein"/>
    <x v="0"/>
  </r>
  <r>
    <n v="14572041"/>
    <x v="4"/>
    <x v="0"/>
    <n v="2000661"/>
    <s v="Sofortrechnung"/>
    <s v="EAM\Erdal.Bircan"/>
    <x v="0"/>
    <s v="29313"/>
    <s v="Dylan Vella"/>
    <x v="1"/>
    <s v="8"/>
    <s v="100303122"/>
    <x v="376"/>
    <s v="Apple iPhone 16 Pro 128GB"/>
    <n v="1"/>
    <n v="894"/>
    <n v="929"/>
    <n v="929"/>
    <n v="35"/>
    <n v="35"/>
    <n v="3.76"/>
    <s v="V0164"/>
    <x v="4"/>
    <s v="KPUD"/>
    <s v="EXP"/>
    <s v="Geräte"/>
    <x v="4"/>
    <n v="1"/>
    <n v="894"/>
    <n v="929"/>
    <n v="929"/>
    <n v="35"/>
    <n v="35"/>
    <n v="3.7674919268030141E-2"/>
    <n v="1"/>
    <m/>
    <x v="0"/>
    <s v="Nein"/>
    <x v="0"/>
  </r>
  <r>
    <n v="14572041"/>
    <x v="4"/>
    <x v="0"/>
    <n v="2000661"/>
    <s v="Sofortrechnung"/>
    <s v="EAM\Erdal.Bircan"/>
    <x v="0"/>
    <s v="29313"/>
    <s v="Dylan Vella"/>
    <x v="1"/>
    <s v="9"/>
    <s v="100303091"/>
    <x v="358"/>
    <s v="Apple iPhone 16 128GB"/>
    <n v="1"/>
    <n v="704"/>
    <n v="719"/>
    <n v="719"/>
    <n v="15"/>
    <n v="15"/>
    <n v="2.08"/>
    <s v="V0164"/>
    <x v="4"/>
    <s v="KPUD"/>
    <s v="EXP"/>
    <s v="Geräte"/>
    <x v="4"/>
    <n v="1"/>
    <n v="704"/>
    <n v="719"/>
    <n v="719"/>
    <n v="15"/>
    <n v="15"/>
    <n v="2.0862308762169681E-2"/>
    <n v="1"/>
    <m/>
    <x v="0"/>
    <s v="Nein"/>
    <x v="0"/>
  </r>
  <r>
    <n v="14572041"/>
    <x v="4"/>
    <x v="0"/>
    <n v="2000661"/>
    <s v="Sofortrechnung"/>
    <s v="EAM\Erdal.Bircan"/>
    <x v="0"/>
    <s v="29313"/>
    <s v="Dylan Vella"/>
    <x v="1"/>
    <s v="10"/>
    <s v="101030399"/>
    <x v="171"/>
    <s v="Samsung S928B S24 Ultra 5G 512GB"/>
    <n v="1"/>
    <n v="901.34349999999995"/>
    <n v="855"/>
    <n v="855"/>
    <n v="-46.343499999999999"/>
    <n v="-46.34"/>
    <n v="-5.42"/>
    <s v="V0164"/>
    <x v="4"/>
    <s v="KPUD"/>
    <s v="EXP"/>
    <s v="Geräte"/>
    <x v="4"/>
    <n v="1"/>
    <n v="901.34349999999995"/>
    <n v="855"/>
    <n v="855"/>
    <n v="-46.343499999999999"/>
    <n v="-46.34"/>
    <n v="-5.4198830409356732E-2"/>
    <n v="1"/>
    <m/>
    <x v="0"/>
    <s v="Nein"/>
    <x v="1"/>
  </r>
  <r>
    <n v="14572041"/>
    <x v="4"/>
    <x v="0"/>
    <n v="2000661"/>
    <s v="Sofortrechnung"/>
    <s v="EAM\Erdal.Bircan"/>
    <x v="0"/>
    <s v="29313"/>
    <s v="Dylan Vella"/>
    <x v="1"/>
    <s v="11"/>
    <s v="100302477"/>
    <x v="83"/>
    <s v="Apple iPhone 13 128GB"/>
    <n v="1"/>
    <n v="411.96159999999998"/>
    <n v="427"/>
    <n v="427"/>
    <n v="15.038399999999999"/>
    <n v="15.04"/>
    <n v="3.52"/>
    <s v="V0164"/>
    <x v="4"/>
    <s v="KPUD"/>
    <s v="EXP"/>
    <s v="Geräte"/>
    <x v="4"/>
    <n v="1"/>
    <n v="411.96159999999998"/>
    <n v="427"/>
    <n v="427"/>
    <n v="15.038399999999999"/>
    <n v="15.04"/>
    <n v="3.522248243559719E-2"/>
    <n v="1"/>
    <m/>
    <x v="0"/>
    <s v="Nein"/>
    <x v="0"/>
  </r>
  <r>
    <n v="14572041"/>
    <x v="4"/>
    <x v="0"/>
    <n v="2000661"/>
    <s v="Sofortrechnung"/>
    <s v="EAM\Erdal.Bircan"/>
    <x v="0"/>
    <s v="29313"/>
    <s v="Dylan Vella"/>
    <x v="1"/>
    <s v="12"/>
    <s v="101300040"/>
    <x v="84"/>
    <s v="Apple iPhone 14 128GB"/>
    <n v="1"/>
    <n v="494.59449999999998"/>
    <n v="519"/>
    <n v="519"/>
    <n v="24.4055"/>
    <n v="24.41"/>
    <n v="4.7"/>
    <s v="V0164"/>
    <x v="4"/>
    <s v="KPUD"/>
    <s v="EXP"/>
    <s v="Geräte"/>
    <x v="4"/>
    <n v="1"/>
    <n v="494.59449999999998"/>
    <n v="519"/>
    <n v="519"/>
    <n v="24.4055"/>
    <n v="24.41"/>
    <n v="4.7032755298651252E-2"/>
    <n v="1"/>
    <m/>
    <x v="0"/>
    <s v="Nein"/>
    <x v="0"/>
  </r>
  <r>
    <n v="14572041"/>
    <x v="4"/>
    <x v="0"/>
    <n v="2000661"/>
    <s v="Sofortrechnung"/>
    <s v="EAM\Erdal.Bircan"/>
    <x v="0"/>
    <s v="29313"/>
    <s v="Dylan Vella"/>
    <x v="1"/>
    <s v="13"/>
    <s v="101030273"/>
    <x v="409"/>
    <s v="Samsung A346B A34 5G 128GB EE"/>
    <n v="1"/>
    <n v="169.4264"/>
    <n v="175"/>
    <n v="175"/>
    <n v="5.5735999999999999"/>
    <n v="5.57"/>
    <n v="3.18"/>
    <s v="V0164"/>
    <x v="4"/>
    <s v="KPUD"/>
    <s v="EXP"/>
    <s v="Geräte"/>
    <x v="4"/>
    <n v="1"/>
    <n v="169.4264"/>
    <n v="175"/>
    <n v="175"/>
    <n v="5.5735999999999999"/>
    <n v="5.57"/>
    <n v="3.1828571428571428E-2"/>
    <n v="1"/>
    <m/>
    <x v="0"/>
    <s v="Nein"/>
    <x v="0"/>
  </r>
  <r>
    <n v="14572041"/>
    <x v="4"/>
    <x v="0"/>
    <n v="2000661"/>
    <s v="Sofortrechnung"/>
    <s v="EAM\Erdal.Bircan"/>
    <x v="0"/>
    <s v="29313"/>
    <s v="Dylan Vella"/>
    <x v="1"/>
    <s v="14"/>
    <s v="100302979"/>
    <x v="169"/>
    <s v="Apple iPad Air 13 M2 128GB [WiFi]"/>
    <n v="1"/>
    <n v="685"/>
    <n v="719"/>
    <n v="719"/>
    <n v="34"/>
    <n v="34"/>
    <n v="4.72"/>
    <s v="V0164"/>
    <x v="4"/>
    <s v="KPUD"/>
    <s v="EXP"/>
    <s v="Geräte"/>
    <x v="4"/>
    <n v="1"/>
    <n v="685"/>
    <n v="719"/>
    <n v="719"/>
    <n v="34"/>
    <n v="34"/>
    <n v="4.7287899860917942E-2"/>
    <n v="1"/>
    <m/>
    <x v="0"/>
    <s v="Nein"/>
    <x v="0"/>
  </r>
  <r>
    <n v="14572041"/>
    <x v="4"/>
    <x v="0"/>
    <n v="2000661"/>
    <s v="Sofortrechnung"/>
    <s v="EAM\Erdal.Bircan"/>
    <x v="0"/>
    <s v="29313"/>
    <s v="Dylan Vella"/>
    <x v="1"/>
    <s v="15"/>
    <s v="101300037"/>
    <x v="91"/>
    <s v="Apple iPhone 14 128GB"/>
    <n v="2"/>
    <n v="492.46980000000002"/>
    <n v="519"/>
    <n v="1038"/>
    <n v="26.530200000000001"/>
    <n v="53.06"/>
    <n v="5.1100000000000003"/>
    <s v="V0164"/>
    <x v="4"/>
    <s v="KPUD"/>
    <s v="EXP"/>
    <s v="Geräte"/>
    <x v="4"/>
    <n v="2"/>
    <n v="492.46980000000002"/>
    <n v="519"/>
    <n v="1038"/>
    <n v="26.530200000000001"/>
    <n v="53.06"/>
    <n v="5.1117533718689788E-2"/>
    <n v="1"/>
    <m/>
    <x v="0"/>
    <s v="Nein"/>
    <x v="0"/>
  </r>
  <r>
    <n v="14572041"/>
    <x v="4"/>
    <x v="0"/>
    <n v="2000661"/>
    <s v="Sofortrechnung"/>
    <s v="EAM\Erdal.Bircan"/>
    <x v="0"/>
    <s v="29313"/>
    <s v="Dylan Vella"/>
    <x v="1"/>
    <s v="16"/>
    <s v="101300309"/>
    <x v="318"/>
    <s v="Apple iPhone 16 Pro Max 256GB"/>
    <n v="2"/>
    <n v="1114"/>
    <n v="1115"/>
    <n v="2230"/>
    <n v="1"/>
    <n v="2"/>
    <n v="0.08"/>
    <s v="V0164"/>
    <x v="4"/>
    <s v="KPUD"/>
    <s v="EXP"/>
    <s v="Geräte"/>
    <x v="4"/>
    <n v="2"/>
    <n v="1114"/>
    <n v="1115"/>
    <n v="2230"/>
    <n v="1"/>
    <n v="2"/>
    <n v="8.9686098654708521E-4"/>
    <n v="1"/>
    <m/>
    <x v="0"/>
    <s v="Nein"/>
    <x v="0"/>
  </r>
  <r>
    <n v="14573168"/>
    <x v="4"/>
    <x v="0"/>
    <n v="2000662"/>
    <s v="Sofortrechnung"/>
    <s v="eam\mustafa.oezer"/>
    <x v="1"/>
    <s v="28570"/>
    <s v="Galaxus Deutschland GmbH"/>
    <x v="1"/>
    <s v="1"/>
    <s v="101030449"/>
    <x v="62"/>
    <s v="Samsung A155F A15 128GB"/>
    <n v="14"/>
    <n v="112.0598"/>
    <n v="129.63999999999999"/>
    <n v="1814.96"/>
    <n v="17.580200000000001"/>
    <n v="246.12"/>
    <n v="13.56"/>
    <s v="V0019"/>
    <x v="0"/>
    <s v="KÜB14"/>
    <s v="GRK"/>
    <s v="Geräte"/>
    <x v="0"/>
    <n v="14"/>
    <n v="112.0598"/>
    <n v="129.63999999999999"/>
    <n v="1814.96"/>
    <n v="17.580200000000001"/>
    <n v="246.12"/>
    <n v="0.13560629435359456"/>
    <n v="1"/>
    <m/>
    <x v="0"/>
    <s v="Nein"/>
    <x v="0"/>
  </r>
  <r>
    <n v="14573168"/>
    <x v="4"/>
    <x v="0"/>
    <n v="2000662"/>
    <s v="Sofortrechnung"/>
    <s v="eam\mustafa.oezer"/>
    <x v="1"/>
    <s v="28570"/>
    <s v="Galaxus Deutschland GmbH"/>
    <x v="1"/>
    <s v="2"/>
    <s v="100690669"/>
    <x v="367"/>
    <s v="Xiaomi Redmi 14C 4GB/128GB"/>
    <n v="2"/>
    <n v="77.5"/>
    <n v="81.400000000000006"/>
    <n v="162.80000000000001"/>
    <n v="3.9"/>
    <n v="7.8"/>
    <n v="4.79"/>
    <s v="V0019"/>
    <x v="0"/>
    <s v="KÜB14"/>
    <s v="GRK"/>
    <s v="Geräte"/>
    <x v="0"/>
    <n v="2"/>
    <n v="77.5"/>
    <n v="81.400000000000006"/>
    <n v="162.80000000000001"/>
    <n v="3.9"/>
    <n v="7.8"/>
    <n v="4.7911547911547905E-2"/>
    <n v="1"/>
    <m/>
    <x v="0"/>
    <s v="Nein"/>
    <x v="0"/>
  </r>
  <r>
    <n v="14573168"/>
    <x v="4"/>
    <x v="0"/>
    <n v="2000662"/>
    <s v="Sofortrechnung"/>
    <s v="eam\mustafa.oezer"/>
    <x v="1"/>
    <s v="28570"/>
    <s v="Galaxus Deutschland GmbH"/>
    <x v="1"/>
    <s v="3"/>
    <s v="100050277"/>
    <x v="267"/>
    <s v="Motorola Edge 50 Neo 5G 512GB"/>
    <n v="24"/>
    <n v="235"/>
    <n v="256.27"/>
    <n v="6150.48"/>
    <n v="21.27"/>
    <n v="510.48"/>
    <n v="8.2899999999999991"/>
    <s v="V0019"/>
    <x v="0"/>
    <s v="KÜB14"/>
    <s v="GRK"/>
    <s v="Geräte"/>
    <x v="0"/>
    <n v="24"/>
    <n v="235"/>
    <n v="256.27"/>
    <n v="6150.48"/>
    <n v="21.27"/>
    <n v="510.48"/>
    <n v="8.299840012486831E-2"/>
    <n v="1"/>
    <m/>
    <x v="0"/>
    <s v="Nein"/>
    <x v="0"/>
  </r>
  <r>
    <n v="14573168"/>
    <x v="4"/>
    <x v="0"/>
    <n v="2000662"/>
    <s v="Sofortrechnung"/>
    <s v="eam\mustafa.oezer"/>
    <x v="1"/>
    <s v="28570"/>
    <s v="Galaxus Deutschland GmbH"/>
    <x v="0"/>
    <s v="4"/>
    <s v="200140064"/>
    <x v="157"/>
    <s v="Telekom MagentaTV One 2 - AV-Player"/>
    <n v="1"/>
    <n v="107.7709"/>
    <n v="113.56"/>
    <n v="113.56"/>
    <n v="5.7891000000000004"/>
    <n v="5.79"/>
    <n v="5.09"/>
    <s v="V0019"/>
    <x v="0"/>
    <s v="KÜB14"/>
    <s v="GRK"/>
    <s v="Zubehör"/>
    <x v="0"/>
    <n v="1"/>
    <n v="107.7709"/>
    <n v="113.56"/>
    <n v="113.56"/>
    <n v="5.7891000000000004"/>
    <n v="5.79"/>
    <n v="5.0986262768580488E-2"/>
    <n v="1"/>
    <m/>
    <x v="0"/>
    <s v="Nein"/>
    <x v="0"/>
  </r>
  <r>
    <n v="14573168"/>
    <x v="4"/>
    <x v="0"/>
    <n v="2000662"/>
    <s v="Sofortrechnung"/>
    <s v="eam\mustafa.oezer"/>
    <x v="1"/>
    <s v="28570"/>
    <s v="Galaxus Deutschland GmbH"/>
    <x v="0"/>
    <s v="5"/>
    <s v="200370064"/>
    <x v="66"/>
    <s v="Huawei Watch GT4 41mm (Aurora-B19M)"/>
    <n v="2"/>
    <n v="149.23050000000001"/>
    <n v="157.79"/>
    <n v="315.58"/>
    <n v="8.5594999999999999"/>
    <n v="17.12"/>
    <n v="5.42"/>
    <s v="V0019"/>
    <x v="0"/>
    <s v="KÜB14"/>
    <s v="GRK"/>
    <s v="Zubehör"/>
    <x v="0"/>
    <n v="2"/>
    <n v="149.23050000000001"/>
    <n v="157.79"/>
    <n v="315.58"/>
    <n v="8.5594999999999999"/>
    <n v="17.12"/>
    <n v="5.4249318714747453E-2"/>
    <n v="1"/>
    <m/>
    <x v="0"/>
    <s v="Nein"/>
    <x v="0"/>
  </r>
  <r>
    <n v="14572756"/>
    <x v="4"/>
    <x v="0"/>
    <n v="2000663"/>
    <s v="Sofortrechnung"/>
    <s v="EAM\Erdal.Bircan"/>
    <x v="0"/>
    <s v="30766"/>
    <s v="TKTP PROTEL s.r.o."/>
    <x v="1"/>
    <s v="1"/>
    <s v="100303135"/>
    <x v="359"/>
    <s v="Apple iPhone 16 Pro Max 256GB"/>
    <n v="1"/>
    <n v="1087"/>
    <n v="1130"/>
    <n v="1130"/>
    <n v="43"/>
    <n v="43"/>
    <n v="3.8"/>
    <s v="V0164"/>
    <x v="4"/>
    <s v="VKASSE"/>
    <s v="EXP"/>
    <s v="Geräte"/>
    <x v="4"/>
    <n v="1"/>
    <n v="1087"/>
    <n v="1130"/>
    <n v="1130"/>
    <n v="43"/>
    <n v="43"/>
    <n v="3.8053097345132743E-2"/>
    <n v="1"/>
    <m/>
    <x v="0"/>
    <s v="Nein"/>
    <x v="0"/>
  </r>
  <r>
    <n v="14572756"/>
    <x v="4"/>
    <x v="0"/>
    <n v="2000663"/>
    <s v="Sofortrechnung"/>
    <s v="EAM\Erdal.Bircan"/>
    <x v="0"/>
    <s v="30766"/>
    <s v="TKTP PROTEL s.r.o."/>
    <x v="1"/>
    <s v="2"/>
    <s v="100303123"/>
    <x v="334"/>
    <s v="Apple iPhone 16 Pro 256GB"/>
    <n v="2"/>
    <n v="994"/>
    <n v="1020"/>
    <n v="2040"/>
    <n v="26"/>
    <n v="52"/>
    <n v="2.54"/>
    <s v="V0164"/>
    <x v="4"/>
    <s v="VKASSE"/>
    <s v="EXP"/>
    <s v="Geräte"/>
    <x v="4"/>
    <n v="2"/>
    <n v="994"/>
    <n v="1020"/>
    <n v="2040"/>
    <n v="26"/>
    <n v="52"/>
    <n v="2.5490196078431372E-2"/>
    <n v="1"/>
    <m/>
    <x v="0"/>
    <s v="Nein"/>
    <x v="0"/>
  </r>
  <r>
    <n v="14573209"/>
    <x v="4"/>
    <x v="0"/>
    <n v="2000664"/>
    <s v="Sofortrechnung"/>
    <s v="eam\mustafa.oezer"/>
    <x v="1"/>
    <s v="30888"/>
    <s v="Yukatel GmbH"/>
    <x v="1"/>
    <s v="1"/>
    <s v="101030327"/>
    <x v="296"/>
    <s v="Samsung T636B Tab Active4 Pro 5G 64GB"/>
    <n v="100"/>
    <n v="399.14030000000002"/>
    <n v="409"/>
    <n v="40900"/>
    <n v="9.8597000000000001"/>
    <n v="985.97"/>
    <n v="2.41"/>
    <s v="V0164"/>
    <x v="4"/>
    <s v="KÜB0"/>
    <s v="GRK"/>
    <s v="Geräte"/>
    <x v="4"/>
    <n v="100"/>
    <n v="399.14030000000002"/>
    <n v="409"/>
    <n v="40900"/>
    <n v="9.8597000000000001"/>
    <n v="985.97"/>
    <n v="2.410684596577017E-2"/>
    <n v="1"/>
    <m/>
    <x v="0"/>
    <s v="Nein"/>
    <x v="0"/>
  </r>
  <r>
    <n v="14536487"/>
    <x v="4"/>
    <x v="0"/>
    <n v="2000665"/>
    <s v="Rechnungskorrektur Retoure"/>
    <s v="eam\sven.baron"/>
    <x v="1"/>
    <s v="28311"/>
    <s v="Hitisy GmbH"/>
    <x v="1"/>
    <s v="1"/>
    <s v="100690496"/>
    <x v="524"/>
    <s v="Xiaomi Redmi Note 11 Pro 5G 6GB/128GB"/>
    <n v="1"/>
    <n v="110"/>
    <n v="110"/>
    <n v="110"/>
    <n v="0"/>
    <n v="0"/>
    <n v="0"/>
    <s v="V0023"/>
    <x v="3"/>
    <s v="KABB5"/>
    <s v="GRK"/>
    <s v="Geräte"/>
    <x v="3"/>
    <n v="-1"/>
    <n v="110"/>
    <n v="110"/>
    <n v="-110"/>
    <n v="0"/>
    <n v="0"/>
    <n v="0"/>
    <n v="-1"/>
    <m/>
    <x v="0"/>
    <s v="Nein"/>
    <x v="0"/>
  </r>
  <r>
    <n v="14573189"/>
    <x v="4"/>
    <x v="0"/>
    <n v="2000666"/>
    <s v="Sofortrechnung"/>
    <s v="eam\bekir.ahmed"/>
    <x v="0"/>
    <s v="25771"/>
    <s v="Azibao SARL"/>
    <x v="3"/>
    <s v="1"/>
    <s v="900010011"/>
    <x v="36"/>
    <s v="Sonstiges"/>
    <n v="1"/>
    <n v="0"/>
    <n v="20"/>
    <n v="20"/>
    <n v="20"/>
    <n v="20"/>
    <m/>
    <s v="V0140"/>
    <x v="15"/>
    <s v="KPUD"/>
    <s v="EXP"/>
    <s v="Sonstige"/>
    <x v="10"/>
    <n v="1"/>
    <n v="0"/>
    <n v="20"/>
    <n v="20"/>
    <n v="20"/>
    <n v="20"/>
    <n v="1"/>
    <n v="1"/>
    <m/>
    <x v="2"/>
    <s v="Ja"/>
    <x v="0"/>
  </r>
  <r>
    <n v="14573189"/>
    <x v="4"/>
    <x v="0"/>
    <n v="2000666"/>
    <s v="Sofortrechnung"/>
    <s v="eam\bekir.ahmed"/>
    <x v="0"/>
    <s v="25771"/>
    <s v="Azibao SARL"/>
    <x v="1"/>
    <s v="2"/>
    <s v="101030398"/>
    <x v="274"/>
    <s v="Samsung S928B S24 Ultra 5G 512GB"/>
    <n v="10"/>
    <n v="863.52620000000002"/>
    <n v="836"/>
    <n v="8360"/>
    <n v="-27.526199999999999"/>
    <n v="-275.26"/>
    <n v="-3.29"/>
    <s v="V0140"/>
    <x v="15"/>
    <s v="KPUD"/>
    <s v="EXP"/>
    <s v="Geräte"/>
    <x v="10"/>
    <n v="10"/>
    <n v="863.52620000000002"/>
    <n v="836"/>
    <n v="8360"/>
    <n v="-27.526199999999999"/>
    <n v="-275.26"/>
    <n v="-3.2925837320574164E-2"/>
    <n v="1"/>
    <m/>
    <x v="0"/>
    <s v="Nein"/>
    <x v="1"/>
  </r>
  <r>
    <n v="14573189"/>
    <x v="4"/>
    <x v="0"/>
    <n v="2000666"/>
    <s v="Sofortrechnung"/>
    <s v="eam\bekir.ahmed"/>
    <x v="0"/>
    <s v="25771"/>
    <s v="Azibao SARL"/>
    <x v="1"/>
    <s v="3"/>
    <s v="101710000"/>
    <x v="525"/>
    <s v="Vivo Y28s 5G 128GB"/>
    <n v="20"/>
    <n v="115"/>
    <n v="142"/>
    <n v="2840"/>
    <n v="27"/>
    <n v="540"/>
    <n v="19.010000000000002"/>
    <s v="V0140"/>
    <x v="15"/>
    <s v="KPUD"/>
    <s v="EXP"/>
    <s v="Geräte"/>
    <x v="10"/>
    <n v="20"/>
    <n v="115"/>
    <n v="142"/>
    <n v="2840"/>
    <n v="27"/>
    <n v="540"/>
    <n v="0.19014084507042253"/>
    <n v="1"/>
    <m/>
    <x v="0"/>
    <s v="Nein"/>
    <x v="0"/>
  </r>
  <r>
    <n v="14573214"/>
    <x v="4"/>
    <x v="0"/>
    <n v="2000667"/>
    <s v="Sofortrechnung"/>
    <s v="Yasar.Yigitbilek"/>
    <x v="0"/>
    <s v="30480"/>
    <s v="Tia-mobiteli d.o.o."/>
    <x v="3"/>
    <s v="1"/>
    <s v="900010011"/>
    <x v="36"/>
    <s v="Sonstiges"/>
    <n v="1"/>
    <n v="0"/>
    <n v="29"/>
    <n v="29"/>
    <n v="29"/>
    <n v="29"/>
    <m/>
    <s v="V0022"/>
    <x v="13"/>
    <s v="KPUD"/>
    <s v="EXP"/>
    <s v="Sonstige"/>
    <x v="8"/>
    <n v="1"/>
    <n v="0"/>
    <n v="29"/>
    <n v="29"/>
    <n v="29"/>
    <n v="29"/>
    <n v="1"/>
    <n v="1"/>
    <m/>
    <x v="2"/>
    <s v="Ja"/>
    <x v="0"/>
  </r>
  <r>
    <n v="14573214"/>
    <x v="4"/>
    <x v="0"/>
    <n v="2000667"/>
    <s v="Sofortrechnung"/>
    <s v="Yasar.Yigitbilek"/>
    <x v="0"/>
    <s v="30480"/>
    <s v="Tia-mobiteli d.o.o."/>
    <x v="1"/>
    <s v="2"/>
    <s v="100034579"/>
    <x v="70"/>
    <s v="Samsung A556B A55 5G 128GB EE"/>
    <n v="4"/>
    <n v="251.29089999999999"/>
    <n v="269"/>
    <n v="1076"/>
    <n v="17.709099999999999"/>
    <n v="70.84"/>
    <n v="6.58"/>
    <s v="V0022"/>
    <x v="13"/>
    <s v="KPUD"/>
    <s v="EXP"/>
    <s v="Geräte"/>
    <x v="8"/>
    <n v="4"/>
    <n v="251.29089999999999"/>
    <n v="269"/>
    <n v="1076"/>
    <n v="17.709099999999999"/>
    <n v="70.84"/>
    <n v="6.5836431226765801E-2"/>
    <n v="1"/>
    <m/>
    <x v="0"/>
    <s v="Nein"/>
    <x v="0"/>
  </r>
  <r>
    <n v="14573214"/>
    <x v="4"/>
    <x v="0"/>
    <n v="2000667"/>
    <s v="Sofortrechnung"/>
    <s v="Yasar.Yigitbilek"/>
    <x v="0"/>
    <s v="30480"/>
    <s v="Tia-mobiteli d.o.o."/>
    <x v="1"/>
    <s v="3"/>
    <s v="101030353"/>
    <x v="38"/>
    <s v="Samsung A256B A25 5G 128GB"/>
    <n v="5"/>
    <n v="164.98509999999999"/>
    <n v="179"/>
    <n v="895"/>
    <n v="14.014900000000001"/>
    <n v="70.069999999999993"/>
    <n v="7.82"/>
    <s v="V0022"/>
    <x v="13"/>
    <s v="KPUD"/>
    <s v="EXP"/>
    <s v="Geräte"/>
    <x v="8"/>
    <n v="5"/>
    <n v="164.98509999999999"/>
    <n v="179"/>
    <n v="895"/>
    <n v="14.014900000000001"/>
    <n v="70.069999999999993"/>
    <n v="7.829050279329608E-2"/>
    <n v="1"/>
    <m/>
    <x v="0"/>
    <s v="Nein"/>
    <x v="0"/>
  </r>
  <r>
    <n v="14573214"/>
    <x v="4"/>
    <x v="0"/>
    <n v="2000667"/>
    <s v="Sofortrechnung"/>
    <s v="Yasar.Yigitbilek"/>
    <x v="0"/>
    <s v="30480"/>
    <s v="Tia-mobiteli d.o.o."/>
    <x v="1"/>
    <s v="4"/>
    <s v="101030465"/>
    <x v="17"/>
    <s v="Samsung A356B A35 5G 256GB"/>
    <n v="2"/>
    <n v="220"/>
    <n v="239"/>
    <n v="478"/>
    <n v="19"/>
    <n v="38"/>
    <n v="7.94"/>
    <s v="V0022"/>
    <x v="13"/>
    <s v="KPUD"/>
    <s v="EXP"/>
    <s v="Geräte"/>
    <x v="8"/>
    <n v="2"/>
    <n v="220"/>
    <n v="239"/>
    <n v="478"/>
    <n v="19"/>
    <n v="38"/>
    <n v="7.9497907949790794E-2"/>
    <n v="1"/>
    <m/>
    <x v="0"/>
    <s v="Nein"/>
    <x v="0"/>
  </r>
  <r>
    <n v="14573214"/>
    <x v="4"/>
    <x v="0"/>
    <n v="2000667"/>
    <s v="Sofortrechnung"/>
    <s v="Yasar.Yigitbilek"/>
    <x v="0"/>
    <s v="30480"/>
    <s v="Tia-mobiteli d.o.o."/>
    <x v="1"/>
    <s v="5"/>
    <s v="101030465"/>
    <x v="17"/>
    <s v="Samsung A356B A35 5G 256GB"/>
    <n v="4"/>
    <n v="220"/>
    <n v="239"/>
    <n v="956"/>
    <n v="19"/>
    <n v="76"/>
    <n v="7.94"/>
    <s v="V0022"/>
    <x v="13"/>
    <s v="KPUD"/>
    <s v="EXP"/>
    <s v="Geräte"/>
    <x v="8"/>
    <n v="4"/>
    <n v="220"/>
    <n v="239"/>
    <n v="956"/>
    <n v="19"/>
    <n v="76"/>
    <n v="7.9497907949790794E-2"/>
    <n v="1"/>
    <m/>
    <x v="0"/>
    <s v="Nein"/>
    <x v="0"/>
  </r>
  <r>
    <n v="14573214"/>
    <x v="4"/>
    <x v="0"/>
    <n v="2000667"/>
    <s v="Sofortrechnung"/>
    <s v="Yasar.Yigitbilek"/>
    <x v="0"/>
    <s v="30480"/>
    <s v="Tia-mobiteli d.o.o."/>
    <x v="1"/>
    <s v="6"/>
    <s v="101030417"/>
    <x v="301"/>
    <s v="Samsung A057G A05s 64GB"/>
    <n v="5"/>
    <n v="80.008700000000005"/>
    <n v="93"/>
    <n v="465"/>
    <n v="12.991300000000001"/>
    <n v="64.959999999999994"/>
    <n v="13.96"/>
    <s v="V0022"/>
    <x v="13"/>
    <s v="KPUD"/>
    <s v="EXP"/>
    <s v="Geräte"/>
    <x v="8"/>
    <n v="5"/>
    <n v="80.008700000000005"/>
    <n v="93"/>
    <n v="465"/>
    <n v="12.991300000000001"/>
    <n v="64.959999999999994"/>
    <n v="0.13969892473118278"/>
    <n v="1"/>
    <m/>
    <x v="0"/>
    <s v="Nein"/>
    <x v="0"/>
  </r>
  <r>
    <n v="14573214"/>
    <x v="4"/>
    <x v="0"/>
    <n v="2000667"/>
    <s v="Sofortrechnung"/>
    <s v="Yasar.Yigitbilek"/>
    <x v="0"/>
    <s v="30480"/>
    <s v="Tia-mobiteli d.o.o."/>
    <x v="1"/>
    <s v="7"/>
    <s v="101310024"/>
    <x v="526"/>
    <s v="Honor 200 Lite 256GB"/>
    <n v="1"/>
    <n v="153"/>
    <n v="155"/>
    <n v="155"/>
    <n v="2"/>
    <n v="2"/>
    <n v="1.29"/>
    <s v="V0022"/>
    <x v="13"/>
    <s v="KPUD"/>
    <s v="EXP"/>
    <s v="Geräte"/>
    <x v="8"/>
    <n v="1"/>
    <n v="153"/>
    <n v="155"/>
    <n v="155"/>
    <n v="2"/>
    <n v="2"/>
    <n v="1.2903225806451613E-2"/>
    <n v="1"/>
    <m/>
    <x v="0"/>
    <s v="Nein"/>
    <x v="0"/>
  </r>
  <r>
    <n v="14573214"/>
    <x v="4"/>
    <x v="0"/>
    <n v="2000667"/>
    <s v="Sofortrechnung"/>
    <s v="Yasar.Yigitbilek"/>
    <x v="0"/>
    <s v="30480"/>
    <s v="Tia-mobiteli d.o.o."/>
    <x v="1"/>
    <s v="8"/>
    <s v="101030412"/>
    <x v="56"/>
    <s v="Samsung A057G A05s 128GB"/>
    <n v="6"/>
    <n v="93.245800000000003"/>
    <n v="103"/>
    <n v="618"/>
    <n v="9.7542000000000009"/>
    <n v="58.53"/>
    <n v="9.4700000000000006"/>
    <s v="V0022"/>
    <x v="13"/>
    <s v="KPUD"/>
    <s v="EXP"/>
    <s v="Geräte"/>
    <x v="8"/>
    <n v="6"/>
    <n v="93.245800000000003"/>
    <n v="103"/>
    <n v="618"/>
    <n v="9.7542000000000009"/>
    <n v="58.53"/>
    <n v="9.4708737864077672E-2"/>
    <n v="1"/>
    <m/>
    <x v="0"/>
    <s v="Nein"/>
    <x v="0"/>
  </r>
  <r>
    <n v="14573214"/>
    <x v="4"/>
    <x v="0"/>
    <n v="2000667"/>
    <s v="Sofortrechnung"/>
    <s v="Yasar.Yigitbilek"/>
    <x v="0"/>
    <s v="30480"/>
    <s v="Tia-mobiteli d.o.o."/>
    <x v="1"/>
    <s v="9"/>
    <s v="101030355"/>
    <x v="57"/>
    <s v="Samsung A256B A25 5G 256GB"/>
    <n v="3"/>
    <n v="189"/>
    <n v="199"/>
    <n v="597"/>
    <n v="10"/>
    <n v="30"/>
    <n v="5.0199999999999996"/>
    <s v="V0022"/>
    <x v="13"/>
    <s v="KPUD"/>
    <s v="EXP"/>
    <s v="Geräte"/>
    <x v="8"/>
    <n v="3"/>
    <n v="189"/>
    <n v="199"/>
    <n v="597"/>
    <n v="10"/>
    <n v="30"/>
    <n v="5.0251256281407038E-2"/>
    <n v="1"/>
    <m/>
    <x v="0"/>
    <s v="Nein"/>
    <x v="0"/>
  </r>
  <r>
    <n v="14573214"/>
    <x v="4"/>
    <x v="0"/>
    <n v="2000667"/>
    <s v="Sofortrechnung"/>
    <s v="Yasar.Yigitbilek"/>
    <x v="0"/>
    <s v="30480"/>
    <s v="Tia-mobiteli d.o.o."/>
    <x v="1"/>
    <s v="10"/>
    <s v="101030273"/>
    <x v="409"/>
    <s v="Samsung A346B A34 5G 128GB EE"/>
    <n v="3"/>
    <n v="169.4264"/>
    <n v="175"/>
    <n v="525"/>
    <n v="5.5735999999999999"/>
    <n v="16.72"/>
    <n v="3.18"/>
    <s v="V0022"/>
    <x v="13"/>
    <s v="KPUD"/>
    <s v="EXP"/>
    <s v="Geräte"/>
    <x v="8"/>
    <n v="3"/>
    <n v="169.4264"/>
    <n v="175"/>
    <n v="525"/>
    <n v="5.5735999999999999"/>
    <n v="16.72"/>
    <n v="3.1847619047619048E-2"/>
    <n v="1"/>
    <m/>
    <x v="0"/>
    <s v="Nein"/>
    <x v="0"/>
  </r>
  <r>
    <n v="14573205"/>
    <x v="4"/>
    <x v="0"/>
    <n v="2000668"/>
    <s v="Sofortrechnung"/>
    <s v="eam\mustafa.oezer"/>
    <x v="0"/>
    <s v="27716"/>
    <s v="Telefonshoppen Norden AB"/>
    <x v="1"/>
    <s v="1"/>
    <s v="101030198"/>
    <x v="527"/>
    <s v="Samsung S911B S23 5G 128GB"/>
    <n v="3"/>
    <n v="422"/>
    <n v="445"/>
    <n v="1335"/>
    <n v="23"/>
    <n v="69"/>
    <n v="5.16"/>
    <s v="V0027"/>
    <x v="9"/>
    <s v="KPUD"/>
    <s v="EXP"/>
    <s v="Geräte"/>
    <x v="7"/>
    <n v="3"/>
    <n v="422"/>
    <n v="445"/>
    <n v="1335"/>
    <n v="23"/>
    <n v="69"/>
    <n v="5.1685393258426963E-2"/>
    <n v="1"/>
    <m/>
    <x v="0"/>
    <s v="Nein"/>
    <x v="0"/>
  </r>
  <r>
    <n v="14573205"/>
    <x v="4"/>
    <x v="0"/>
    <n v="2000668"/>
    <s v="Sofortrechnung"/>
    <s v="eam\mustafa.oezer"/>
    <x v="0"/>
    <s v="27716"/>
    <s v="Telefonshoppen Norden AB"/>
    <x v="1"/>
    <s v="2"/>
    <s v="101030485"/>
    <x v="39"/>
    <s v="Samsung A556B A55 5G 128GB"/>
    <n v="5"/>
    <n v="254.48859999999999"/>
    <n v="265"/>
    <n v="1325"/>
    <n v="10.5114"/>
    <n v="52.56"/>
    <n v="3.96"/>
    <s v="V0027"/>
    <x v="9"/>
    <s v="KPUD"/>
    <s v="EXP"/>
    <s v="Geräte"/>
    <x v="7"/>
    <n v="5"/>
    <n v="254.48859999999999"/>
    <n v="265"/>
    <n v="1325"/>
    <n v="10.5114"/>
    <n v="52.56"/>
    <n v="3.9667924528301889E-2"/>
    <n v="1"/>
    <m/>
    <x v="0"/>
    <s v="Nein"/>
    <x v="0"/>
  </r>
  <r>
    <n v="14573205"/>
    <x v="4"/>
    <x v="0"/>
    <n v="2000668"/>
    <s v="Sofortrechnung"/>
    <s v="eam\mustafa.oezer"/>
    <x v="0"/>
    <s v="27716"/>
    <s v="Telefonshoppen Norden AB"/>
    <x v="1"/>
    <s v="3"/>
    <s v="101030104"/>
    <x v="304"/>
    <s v="Samsung G736B Xcover 6 Pro 5G 128GB EE"/>
    <n v="10"/>
    <n v="301.49349999999998"/>
    <n v="314"/>
    <n v="3140"/>
    <n v="12.506500000000001"/>
    <n v="125.06"/>
    <n v="3.98"/>
    <s v="V0027"/>
    <x v="9"/>
    <s v="KPUD"/>
    <s v="EXP"/>
    <s v="Geräte"/>
    <x v="7"/>
    <n v="10"/>
    <n v="301.49349999999998"/>
    <n v="314"/>
    <n v="3140"/>
    <n v="12.506500000000001"/>
    <n v="125.06"/>
    <n v="3.9828025477707009E-2"/>
    <n v="1"/>
    <m/>
    <x v="0"/>
    <s v="Nein"/>
    <x v="0"/>
  </r>
  <r>
    <n v="14573205"/>
    <x v="4"/>
    <x v="0"/>
    <n v="2000668"/>
    <s v="Sofortrechnung"/>
    <s v="eam\mustafa.oezer"/>
    <x v="0"/>
    <s v="27716"/>
    <s v="Telefonshoppen Norden AB"/>
    <x v="1"/>
    <s v="4"/>
    <s v="101300088"/>
    <x v="528"/>
    <s v="Apple iPad 10.2&quot; 2021 64GB [WiFi]"/>
    <n v="10"/>
    <n v="251.26669999999999"/>
    <n v="264"/>
    <n v="2640"/>
    <n v="12.7333"/>
    <n v="127.33"/>
    <n v="4.82"/>
    <s v="V0027"/>
    <x v="9"/>
    <s v="KPUD"/>
    <s v="EXP"/>
    <s v="Geräte"/>
    <x v="7"/>
    <n v="10"/>
    <n v="251.26669999999999"/>
    <n v="264"/>
    <n v="2640"/>
    <n v="12.7333"/>
    <n v="127.33"/>
    <n v="4.8231060606060604E-2"/>
    <n v="1"/>
    <m/>
    <x v="0"/>
    <s v="Nein"/>
    <x v="0"/>
  </r>
  <r>
    <n v="14573205"/>
    <x v="4"/>
    <x v="0"/>
    <n v="2000668"/>
    <s v="Sofortrechnung"/>
    <s v="eam\mustafa.oezer"/>
    <x v="0"/>
    <s v="27716"/>
    <s v="Telefonshoppen Norden AB"/>
    <x v="1"/>
    <s v="5"/>
    <s v="101030379"/>
    <x v="100"/>
    <s v="Samsung S921B S24 5G 128GB"/>
    <n v="3"/>
    <n v="483.93950000000001"/>
    <n v="493"/>
    <n v="1479"/>
    <n v="9.0604999999999993"/>
    <n v="27.18"/>
    <n v="1.83"/>
    <s v="V0027"/>
    <x v="9"/>
    <s v="KPUD"/>
    <s v="EXP"/>
    <s v="Geräte"/>
    <x v="7"/>
    <n v="3"/>
    <n v="483.93950000000001"/>
    <n v="493"/>
    <n v="1479"/>
    <n v="9.0604999999999993"/>
    <n v="27.18"/>
    <n v="1.8377281947261664E-2"/>
    <n v="1"/>
    <m/>
    <x v="0"/>
    <s v="Nein"/>
    <x v="0"/>
  </r>
  <r>
    <n v="14573205"/>
    <x v="4"/>
    <x v="0"/>
    <n v="2000668"/>
    <s v="Sofortrechnung"/>
    <s v="eam\mustafa.oezer"/>
    <x v="0"/>
    <s v="27716"/>
    <s v="Telefonshoppen Norden AB"/>
    <x v="1"/>
    <s v="6"/>
    <s v="101030481"/>
    <x v="82"/>
    <s v="Samsung A556B A55 5G 128GB"/>
    <n v="1"/>
    <n v="253.2636"/>
    <n v="263"/>
    <n v="263"/>
    <n v="9.7363999999999997"/>
    <n v="9.74"/>
    <n v="3.7"/>
    <s v="V0027"/>
    <x v="9"/>
    <s v="KPUD"/>
    <s v="EXP"/>
    <s v="Geräte"/>
    <x v="7"/>
    <n v="1"/>
    <n v="253.2636"/>
    <n v="263"/>
    <n v="263"/>
    <n v="9.7363999999999997"/>
    <n v="9.74"/>
    <n v="3.703422053231939E-2"/>
    <n v="1"/>
    <m/>
    <x v="0"/>
    <s v="Nein"/>
    <x v="0"/>
  </r>
  <r>
    <n v="14573205"/>
    <x v="4"/>
    <x v="0"/>
    <n v="2000668"/>
    <s v="Sofortrechnung"/>
    <s v="eam\mustafa.oezer"/>
    <x v="0"/>
    <s v="27716"/>
    <s v="Telefonshoppen Norden AB"/>
    <x v="1"/>
    <s v="7"/>
    <s v="101030381"/>
    <x v="408"/>
    <s v="Samsung S921B S24 5G 128GB"/>
    <n v="1"/>
    <n v="472"/>
    <n v="485"/>
    <n v="485"/>
    <n v="13"/>
    <n v="13"/>
    <n v="2.68"/>
    <s v="V0027"/>
    <x v="9"/>
    <s v="KPUD"/>
    <s v="EXP"/>
    <s v="Geräte"/>
    <x v="7"/>
    <n v="1"/>
    <n v="472"/>
    <n v="485"/>
    <n v="485"/>
    <n v="13"/>
    <n v="13"/>
    <n v="2.6804123711340205E-2"/>
    <n v="1"/>
    <m/>
    <x v="0"/>
    <s v="Nein"/>
    <x v="0"/>
  </r>
  <r>
    <n v="14573205"/>
    <x v="4"/>
    <x v="0"/>
    <n v="2000668"/>
    <s v="Sofortrechnung"/>
    <s v="eam\mustafa.oezer"/>
    <x v="0"/>
    <s v="27716"/>
    <s v="Telefonshoppen Norden AB"/>
    <x v="1"/>
    <s v="8"/>
    <s v="100034410"/>
    <x v="491"/>
    <s v="Samsung S911B S23 5G 256GB"/>
    <n v="5"/>
    <n v="477.88479999999998"/>
    <n v="505"/>
    <n v="2525"/>
    <n v="27.115200000000002"/>
    <n v="135.58000000000001"/>
    <n v="5.36"/>
    <s v="V0027"/>
    <x v="9"/>
    <s v="KPUD"/>
    <s v="EXP"/>
    <s v="Geräte"/>
    <x v="7"/>
    <n v="5"/>
    <n v="477.88479999999998"/>
    <n v="505"/>
    <n v="2525"/>
    <n v="27.115200000000002"/>
    <n v="135.58000000000001"/>
    <n v="5.36950495049505E-2"/>
    <n v="1"/>
    <m/>
    <x v="0"/>
    <s v="Nein"/>
    <x v="0"/>
  </r>
  <r>
    <n v="14573205"/>
    <x v="4"/>
    <x v="0"/>
    <n v="2000668"/>
    <s v="Sofortrechnung"/>
    <s v="eam\mustafa.oezer"/>
    <x v="0"/>
    <s v="27716"/>
    <s v="Telefonshoppen Norden AB"/>
    <x v="1"/>
    <s v="9"/>
    <s v="101030383"/>
    <x v="106"/>
    <s v="Samsung S921B S24 5G 256GB"/>
    <n v="3"/>
    <n v="540"/>
    <n v="551"/>
    <n v="1653"/>
    <n v="11"/>
    <n v="33"/>
    <n v="1.99"/>
    <s v="V0027"/>
    <x v="9"/>
    <s v="KPUD"/>
    <s v="EXP"/>
    <s v="Geräte"/>
    <x v="7"/>
    <n v="3"/>
    <n v="540"/>
    <n v="551"/>
    <n v="1653"/>
    <n v="11"/>
    <n v="33"/>
    <n v="1.9963702359346643E-2"/>
    <n v="1"/>
    <m/>
    <x v="0"/>
    <s v="Nein"/>
    <x v="0"/>
  </r>
  <r>
    <n v="14573205"/>
    <x v="4"/>
    <x v="0"/>
    <n v="2000668"/>
    <s v="Sofortrechnung"/>
    <s v="eam\mustafa.oezer"/>
    <x v="0"/>
    <s v="27716"/>
    <s v="Telefonshoppen Norden AB"/>
    <x v="1"/>
    <s v="10"/>
    <s v="101030273"/>
    <x v="409"/>
    <s v="Samsung A346B A34 5G 128GB EE"/>
    <n v="10"/>
    <n v="169.4264"/>
    <n v="174"/>
    <n v="1740"/>
    <n v="4.5735999999999999"/>
    <n v="45.74"/>
    <n v="2.62"/>
    <s v="V0027"/>
    <x v="9"/>
    <s v="KPUD"/>
    <s v="EXP"/>
    <s v="Geräte"/>
    <x v="7"/>
    <n v="10"/>
    <n v="169.4264"/>
    <n v="174"/>
    <n v="1740"/>
    <n v="4.5735999999999999"/>
    <n v="45.74"/>
    <n v="2.6287356321839081E-2"/>
    <n v="1"/>
    <m/>
    <x v="0"/>
    <s v="Nein"/>
    <x v="0"/>
  </r>
  <r>
    <n v="14573217"/>
    <x v="4"/>
    <x v="0"/>
    <n v="2000669"/>
    <s v="Sofortrechnung"/>
    <s v="eam\bekir.ahmed"/>
    <x v="0"/>
    <s v="24752"/>
    <s v="THE NEW WHOLESALE COMPANY BV"/>
    <x v="1"/>
    <s v="1"/>
    <s v="100302952"/>
    <x v="20"/>
    <s v="Apple iPhone 15 128GB"/>
    <n v="30"/>
    <n v="605"/>
    <n v="625"/>
    <n v="18750"/>
    <n v="20"/>
    <n v="600"/>
    <n v="3.2"/>
    <s v="V0140"/>
    <x v="15"/>
    <s v="KPUD"/>
    <s v="EXP"/>
    <s v="Geräte"/>
    <x v="10"/>
    <n v="30"/>
    <n v="605"/>
    <n v="625"/>
    <n v="18750"/>
    <n v="20"/>
    <n v="600"/>
    <n v="3.2000000000000001E-2"/>
    <n v="1"/>
    <m/>
    <x v="0"/>
    <s v="Nein"/>
    <x v="0"/>
  </r>
  <r>
    <n v="14573199"/>
    <x v="4"/>
    <x v="0"/>
    <n v="2000670"/>
    <s v="Sofortrechnung"/>
    <s v="EAM\Erdal.Bircan"/>
    <x v="2"/>
    <s v="24627"/>
    <s v="PhoneStore Coburg"/>
    <x v="1"/>
    <s v="1"/>
    <s v="101030457"/>
    <x v="203"/>
    <s v="Samsung A556B A55 5G 128GB"/>
    <n v="1"/>
    <n v="253.26820000000001"/>
    <n v="275"/>
    <n v="275"/>
    <n v="21.7318"/>
    <n v="21.73"/>
    <n v="7.9"/>
    <s v="V0163"/>
    <x v="11"/>
    <s v="KABB0"/>
    <s v="FHK"/>
    <s v="Geräte"/>
    <x v="2"/>
    <n v="1"/>
    <n v="253.26820000000001"/>
    <n v="275"/>
    <n v="275"/>
    <n v="21.7318"/>
    <n v="21.73"/>
    <n v="7.9018181818181821E-2"/>
    <n v="1"/>
    <m/>
    <x v="0"/>
    <s v="Nein"/>
    <x v="0"/>
  </r>
  <r>
    <n v="14573154"/>
    <x v="4"/>
    <x v="0"/>
    <n v="2000671"/>
    <s v="Sofortrechnung"/>
    <s v="eam\mustafa.oezer"/>
    <x v="1"/>
    <s v="30779"/>
    <s v="EINSNULL GmbH"/>
    <x v="1"/>
    <s v="1"/>
    <s v="100034514"/>
    <x v="289"/>
    <s v="Samsung S921B S24 5G 128GB EE"/>
    <n v="5"/>
    <n v="495.77140000000003"/>
    <n v="495"/>
    <n v="2475"/>
    <n v="-0.77139999999999997"/>
    <n v="-3.86"/>
    <n v="-0.15"/>
    <s v="V0164"/>
    <x v="4"/>
    <s v="KÜB0"/>
    <s v="GRK"/>
    <s v="Geräte"/>
    <x v="4"/>
    <n v="5"/>
    <n v="495.77140000000003"/>
    <n v="495"/>
    <n v="2475"/>
    <n v="-0.77139999999999997"/>
    <n v="-3.86"/>
    <n v="-1.5595959595959595E-3"/>
    <n v="1"/>
    <m/>
    <x v="0"/>
    <s v="Nein"/>
    <x v="1"/>
  </r>
  <r>
    <n v="14573124"/>
    <x v="4"/>
    <x v="0"/>
    <n v="2000672"/>
    <s v="Sofortrechnung"/>
    <s v="Yasar.Yigitbilek"/>
    <x v="0"/>
    <s v="29065"/>
    <s v="KONECT SAS"/>
    <x v="1"/>
    <s v="1"/>
    <s v="100302952"/>
    <x v="20"/>
    <s v="Apple iPhone 15 128GB"/>
    <n v="2"/>
    <n v="605"/>
    <n v="622"/>
    <n v="1244"/>
    <n v="17"/>
    <n v="34"/>
    <n v="2.73"/>
    <s v="V0012"/>
    <x v="1"/>
    <s v="KÜB8"/>
    <s v="EXP"/>
    <s v="Geräte"/>
    <x v="1"/>
    <n v="2"/>
    <n v="605"/>
    <n v="622"/>
    <n v="1244"/>
    <n v="17"/>
    <n v="34"/>
    <n v="2.7331189710610933E-2"/>
    <n v="1"/>
    <m/>
    <x v="0"/>
    <s v="Nein"/>
    <x v="0"/>
  </r>
  <r>
    <n v="14573124"/>
    <x v="4"/>
    <x v="0"/>
    <n v="2000672"/>
    <s v="Sofortrechnung"/>
    <s v="Yasar.Yigitbilek"/>
    <x v="0"/>
    <s v="29065"/>
    <s v="KONECT SAS"/>
    <x v="1"/>
    <s v="2"/>
    <s v="100303089"/>
    <x v="496"/>
    <s v="Apple iPhone 16 128GB"/>
    <n v="2"/>
    <n v="704"/>
    <n v="714"/>
    <n v="1428"/>
    <n v="10"/>
    <n v="20"/>
    <n v="1.4"/>
    <s v="V0012"/>
    <x v="1"/>
    <s v="KÜB8"/>
    <s v="EXP"/>
    <s v="Geräte"/>
    <x v="1"/>
    <n v="2"/>
    <n v="704"/>
    <n v="714"/>
    <n v="1428"/>
    <n v="10"/>
    <n v="20"/>
    <n v="1.4005602240896359E-2"/>
    <n v="1"/>
    <m/>
    <x v="0"/>
    <s v="Nein"/>
    <x v="0"/>
  </r>
  <r>
    <n v="14573124"/>
    <x v="4"/>
    <x v="0"/>
    <n v="2000672"/>
    <s v="Sofortrechnung"/>
    <s v="Yasar.Yigitbilek"/>
    <x v="0"/>
    <s v="29065"/>
    <s v="KONECT SAS"/>
    <x v="1"/>
    <s v="3"/>
    <s v="100302928"/>
    <x v="103"/>
    <s v="Apple iPhone 15 Pro Max 256GB"/>
    <n v="2"/>
    <n v="991.57889999999998"/>
    <n v="1035"/>
    <n v="2070"/>
    <n v="43.421100000000003"/>
    <n v="86.84"/>
    <n v="4.1900000000000004"/>
    <s v="V0012"/>
    <x v="1"/>
    <s v="KÜB8"/>
    <s v="EXP"/>
    <s v="Geräte"/>
    <x v="1"/>
    <n v="2"/>
    <n v="991.57889999999998"/>
    <n v="1035"/>
    <n v="2070"/>
    <n v="43.421100000000003"/>
    <n v="86.84"/>
    <n v="4.1951690821256042E-2"/>
    <n v="1"/>
    <m/>
    <x v="0"/>
    <s v="Nein"/>
    <x v="0"/>
  </r>
  <r>
    <n v="14573124"/>
    <x v="4"/>
    <x v="0"/>
    <n v="2000672"/>
    <s v="Sofortrechnung"/>
    <s v="Yasar.Yigitbilek"/>
    <x v="0"/>
    <s v="29065"/>
    <s v="KONECT SAS"/>
    <x v="1"/>
    <s v="4"/>
    <s v="101030419"/>
    <x v="22"/>
    <s v="Samsung G556B Xcover 7 128GB EE"/>
    <n v="500"/>
    <n v="197.0257"/>
    <n v="203"/>
    <n v="101500"/>
    <n v="5.9743000000000004"/>
    <n v="2987.15"/>
    <n v="2.94"/>
    <s v="V0012"/>
    <x v="1"/>
    <s v="KÜB8"/>
    <s v="EXP"/>
    <s v="Geräte"/>
    <x v="1"/>
    <n v="500"/>
    <n v="197.0257"/>
    <n v="203"/>
    <n v="101500"/>
    <n v="5.9743000000000004"/>
    <n v="2987.15"/>
    <n v="2.9430049261083745E-2"/>
    <n v="1"/>
    <m/>
    <x v="0"/>
    <s v="Nein"/>
    <x v="0"/>
  </r>
  <r>
    <n v="14573222"/>
    <x v="4"/>
    <x v="0"/>
    <n v="2000673"/>
    <s v="Sofortrechnung"/>
    <s v="eam\mustafa.oezer"/>
    <x v="1"/>
    <s v="30779"/>
    <s v="EINSNULL GmbH"/>
    <x v="1"/>
    <s v="1"/>
    <s v="100034603"/>
    <x v="19"/>
    <s v="Samsung A166B A16 5G 128GB"/>
    <n v="9"/>
    <n v="143.50120000000001"/>
    <n v="152"/>
    <n v="1368"/>
    <n v="8.4987999999999992"/>
    <n v="76.489999999999995"/>
    <n v="5.59"/>
    <s v="V0164"/>
    <x v="4"/>
    <s v="KÜB0"/>
    <s v="GRK"/>
    <s v="Geräte"/>
    <x v="4"/>
    <n v="9"/>
    <n v="143.50120000000001"/>
    <n v="152"/>
    <n v="1368"/>
    <n v="8.4987999999999992"/>
    <n v="76.489999999999995"/>
    <n v="5.5913742690058478E-2"/>
    <n v="1"/>
    <m/>
    <x v="0"/>
    <s v="Nein"/>
    <x v="0"/>
  </r>
  <r>
    <n v="14573208"/>
    <x v="4"/>
    <x v="0"/>
    <n v="2000674"/>
    <s v="Sofortrechnung"/>
    <s v="eam\bekir.ahmed"/>
    <x v="0"/>
    <s v="29130"/>
    <s v="Revitalise Technology Ltd"/>
    <x v="1"/>
    <s v="1"/>
    <s v="101030273"/>
    <x v="409"/>
    <s v="Samsung A346B A34 5G 128GB EE"/>
    <n v="40"/>
    <n v="169.4264"/>
    <n v="175"/>
    <n v="7000"/>
    <n v="5.5735999999999999"/>
    <n v="222.94"/>
    <n v="3.18"/>
    <s v="V0023"/>
    <x v="3"/>
    <s v="KPUD"/>
    <s v="EXP"/>
    <s v="Geräte"/>
    <x v="3"/>
    <n v="40"/>
    <n v="169.4264"/>
    <n v="175"/>
    <n v="7000"/>
    <n v="5.5735999999999999"/>
    <n v="222.94"/>
    <n v="3.1848571428571427E-2"/>
    <n v="1"/>
    <m/>
    <x v="0"/>
    <s v="Nein"/>
    <x v="0"/>
  </r>
  <r>
    <n v="14573201"/>
    <x v="4"/>
    <x v="0"/>
    <n v="2000675"/>
    <s v="Sofortrechnung"/>
    <s v="eam\mustafa.oezer"/>
    <x v="0"/>
    <s v="24626"/>
    <s v="MobielWerkt B.V."/>
    <x v="1"/>
    <s v="1"/>
    <s v="101690331"/>
    <x v="252"/>
    <s v="Xiaomi Redmi 14C 4GB/128GB"/>
    <n v="10"/>
    <n v="74.601299999999995"/>
    <n v="81"/>
    <n v="810"/>
    <n v="6.3986999999999998"/>
    <n v="63.99"/>
    <n v="7.89"/>
    <s v="V0164"/>
    <x v="4"/>
    <s v="KPUD"/>
    <s v="EXP"/>
    <s v="Geräte"/>
    <x v="4"/>
    <n v="10"/>
    <n v="74.601299999999995"/>
    <n v="81"/>
    <n v="810"/>
    <n v="6.3986999999999998"/>
    <n v="63.99"/>
    <n v="7.9000000000000001E-2"/>
    <n v="1"/>
    <m/>
    <x v="0"/>
    <s v="Nein"/>
    <x v="0"/>
  </r>
  <r>
    <n v="14573201"/>
    <x v="4"/>
    <x v="0"/>
    <n v="2000675"/>
    <s v="Sofortrechnung"/>
    <s v="eam\mustafa.oezer"/>
    <x v="0"/>
    <s v="24626"/>
    <s v="MobielWerkt B.V."/>
    <x v="1"/>
    <s v="2"/>
    <s v="100690599"/>
    <x v="337"/>
    <s v="Xiaomi Redmi Note 13 6GB/128GB"/>
    <n v="5"/>
    <n v="105"/>
    <n v="106"/>
    <n v="530"/>
    <n v="1"/>
    <n v="5"/>
    <n v="0.94"/>
    <s v="V0164"/>
    <x v="4"/>
    <s v="KPUD"/>
    <s v="EXP"/>
    <s v="Geräte"/>
    <x v="4"/>
    <n v="5"/>
    <n v="105"/>
    <n v="106"/>
    <n v="530"/>
    <n v="1"/>
    <n v="5"/>
    <n v="9.433962264150943E-3"/>
    <n v="1"/>
    <m/>
    <x v="0"/>
    <s v="Nein"/>
    <x v="0"/>
  </r>
  <r>
    <n v="14573201"/>
    <x v="4"/>
    <x v="0"/>
    <n v="2000675"/>
    <s v="Sofortrechnung"/>
    <s v="eam\mustafa.oezer"/>
    <x v="0"/>
    <s v="24626"/>
    <s v="MobielWerkt B.V."/>
    <x v="1"/>
    <s v="3"/>
    <s v="101690337"/>
    <x v="385"/>
    <s v="Xiaomi Redmi 14C 4GB/128GB"/>
    <n v="5"/>
    <n v="74.944500000000005"/>
    <n v="81"/>
    <n v="405"/>
    <n v="6.0555000000000003"/>
    <n v="30.28"/>
    <n v="7.47"/>
    <s v="V0164"/>
    <x v="4"/>
    <s v="KPUD"/>
    <s v="EXP"/>
    <s v="Geräte"/>
    <x v="4"/>
    <n v="5"/>
    <n v="74.944500000000005"/>
    <n v="81"/>
    <n v="405"/>
    <n v="6.0555000000000003"/>
    <n v="30.28"/>
    <n v="7.4765432098765433E-2"/>
    <n v="1"/>
    <m/>
    <x v="0"/>
    <s v="Nein"/>
    <x v="0"/>
  </r>
  <r>
    <n v="14573201"/>
    <x v="4"/>
    <x v="0"/>
    <n v="2000675"/>
    <s v="Sofortrechnung"/>
    <s v="eam\mustafa.oezer"/>
    <x v="0"/>
    <s v="24626"/>
    <s v="MobielWerkt B.V."/>
    <x v="1"/>
    <s v="4"/>
    <s v="101030214"/>
    <x v="259"/>
    <s v="Samsung S916B S23+ 5G 256GB"/>
    <n v="4"/>
    <n v="548.09519999999998"/>
    <n v="599"/>
    <n v="2396"/>
    <n v="50.904800000000002"/>
    <n v="203.62"/>
    <n v="8.49"/>
    <s v="V0164"/>
    <x v="4"/>
    <s v="KPUD"/>
    <s v="EXP"/>
    <s v="Geräte"/>
    <x v="4"/>
    <n v="4"/>
    <n v="548.09519999999998"/>
    <n v="599"/>
    <n v="2396"/>
    <n v="50.904800000000002"/>
    <n v="203.62"/>
    <n v="8.4983305509181969E-2"/>
    <n v="1"/>
    <m/>
    <x v="0"/>
    <s v="Nein"/>
    <x v="0"/>
  </r>
  <r>
    <n v="14573201"/>
    <x v="4"/>
    <x v="0"/>
    <n v="2000675"/>
    <s v="Sofortrechnung"/>
    <s v="eam\mustafa.oezer"/>
    <x v="0"/>
    <s v="24626"/>
    <s v="MobielWerkt B.V."/>
    <x v="1"/>
    <s v="5"/>
    <s v="101030383"/>
    <x v="106"/>
    <s v="Samsung S921B S24 5G 256GB"/>
    <n v="10"/>
    <n v="540"/>
    <n v="550"/>
    <n v="5500"/>
    <n v="10"/>
    <n v="100"/>
    <n v="1.81"/>
    <s v="V0164"/>
    <x v="4"/>
    <s v="KPUD"/>
    <s v="EXP"/>
    <s v="Geräte"/>
    <x v="4"/>
    <n v="10"/>
    <n v="540"/>
    <n v="550"/>
    <n v="5500"/>
    <n v="10"/>
    <n v="100"/>
    <n v="1.8181818181818181E-2"/>
    <n v="1"/>
    <m/>
    <x v="0"/>
    <s v="Nein"/>
    <x v="0"/>
  </r>
  <r>
    <n v="14573201"/>
    <x v="4"/>
    <x v="0"/>
    <n v="2000675"/>
    <s v="Sofortrechnung"/>
    <s v="eam\mustafa.oezer"/>
    <x v="0"/>
    <s v="24626"/>
    <s v="MobielWerkt B.V."/>
    <x v="1"/>
    <s v="6"/>
    <s v="101030248"/>
    <x v="152"/>
    <s v="Samsung A546B A54 5G 128GB"/>
    <n v="5"/>
    <n v="220"/>
    <n v="244"/>
    <n v="1220"/>
    <n v="24"/>
    <n v="120"/>
    <n v="9.83"/>
    <s v="V0164"/>
    <x v="4"/>
    <s v="KPUD"/>
    <s v="EXP"/>
    <s v="Geräte"/>
    <x v="4"/>
    <n v="5"/>
    <n v="220"/>
    <n v="244"/>
    <n v="1220"/>
    <n v="24"/>
    <n v="120"/>
    <n v="9.8360655737704916E-2"/>
    <n v="1"/>
    <m/>
    <x v="0"/>
    <s v="Nein"/>
    <x v="0"/>
  </r>
  <r>
    <n v="14572836"/>
    <x v="4"/>
    <x v="0"/>
    <n v="2000676"/>
    <s v="Sofortrechnung"/>
    <s v="eam\bekir.ahmed"/>
    <x v="0"/>
    <s v="24859"/>
    <s v="PHONE 18 SARL"/>
    <x v="1"/>
    <s v="1"/>
    <s v="100303120"/>
    <x v="117"/>
    <s v="Apple iPhone 16 Pro 128GB"/>
    <n v="1"/>
    <n v="911.63229999999999"/>
    <n v="917"/>
    <n v="917"/>
    <n v="5.3677000000000001"/>
    <n v="5.37"/>
    <n v="0.57999999999999996"/>
    <s v="V0140"/>
    <x v="15"/>
    <s v="KPUD"/>
    <s v="EXP"/>
    <s v="Geräte"/>
    <x v="10"/>
    <n v="1"/>
    <n v="911.63229999999999"/>
    <n v="917"/>
    <n v="917"/>
    <n v="5.3677000000000001"/>
    <n v="5.37"/>
    <n v="5.8560523446019629E-3"/>
    <n v="1"/>
    <m/>
    <x v="0"/>
    <s v="Nein"/>
    <x v="0"/>
  </r>
  <r>
    <n v="14572836"/>
    <x v="4"/>
    <x v="0"/>
    <n v="2000676"/>
    <s v="Sofortrechnung"/>
    <s v="eam\bekir.ahmed"/>
    <x v="0"/>
    <s v="24859"/>
    <s v="PHONE 18 SARL"/>
    <x v="1"/>
    <s v="2"/>
    <s v="101310033"/>
    <x v="455"/>
    <s v="Honor X6B 128GB"/>
    <n v="2"/>
    <n v="71"/>
    <n v="74"/>
    <n v="148"/>
    <n v="3"/>
    <n v="6"/>
    <n v="4.05"/>
    <s v="V0140"/>
    <x v="15"/>
    <s v="KPUD"/>
    <s v="EXP"/>
    <s v="Geräte"/>
    <x v="10"/>
    <n v="2"/>
    <n v="71"/>
    <n v="74"/>
    <n v="148"/>
    <n v="3"/>
    <n v="6"/>
    <n v="4.0540540540540543E-2"/>
    <n v="1"/>
    <m/>
    <x v="0"/>
    <s v="Nein"/>
    <x v="0"/>
  </r>
  <r>
    <n v="14572836"/>
    <x v="4"/>
    <x v="0"/>
    <n v="2000676"/>
    <s v="Sofortrechnung"/>
    <s v="eam\bekir.ahmed"/>
    <x v="0"/>
    <s v="24859"/>
    <s v="PHONE 18 SARL"/>
    <x v="1"/>
    <s v="3"/>
    <s v="101310032"/>
    <x v="384"/>
    <s v="Honor X6B 128GB"/>
    <n v="2"/>
    <n v="71"/>
    <n v="74"/>
    <n v="148"/>
    <n v="3"/>
    <n v="6"/>
    <n v="4.05"/>
    <s v="V0140"/>
    <x v="15"/>
    <s v="KPUD"/>
    <s v="EXP"/>
    <s v="Geräte"/>
    <x v="10"/>
    <n v="2"/>
    <n v="71"/>
    <n v="74"/>
    <n v="148"/>
    <n v="3"/>
    <n v="6"/>
    <n v="4.0540540540540543E-2"/>
    <n v="1"/>
    <m/>
    <x v="0"/>
    <s v="Nein"/>
    <x v="0"/>
  </r>
  <r>
    <n v="14572836"/>
    <x v="4"/>
    <x v="0"/>
    <n v="2000676"/>
    <s v="Sofortrechnung"/>
    <s v="eam\bekir.ahmed"/>
    <x v="0"/>
    <s v="24859"/>
    <s v="PHONE 18 SARL"/>
    <x v="1"/>
    <s v="4"/>
    <s v="100303122"/>
    <x v="376"/>
    <s v="Apple iPhone 16 Pro 128GB"/>
    <n v="2"/>
    <n v="894"/>
    <n v="917"/>
    <n v="1834"/>
    <n v="23"/>
    <n v="46"/>
    <n v="2.5"/>
    <s v="V0140"/>
    <x v="15"/>
    <s v="KPUD"/>
    <s v="EXP"/>
    <s v="Geräte"/>
    <x v="10"/>
    <n v="2"/>
    <n v="894"/>
    <n v="917"/>
    <n v="1834"/>
    <n v="23"/>
    <n v="46"/>
    <n v="2.5081788440567066E-2"/>
    <n v="1"/>
    <m/>
    <x v="0"/>
    <s v="Nein"/>
    <x v="0"/>
  </r>
  <r>
    <n v="14572836"/>
    <x v="4"/>
    <x v="0"/>
    <n v="2000676"/>
    <s v="Sofortrechnung"/>
    <s v="eam\bekir.ahmed"/>
    <x v="0"/>
    <s v="24859"/>
    <s v="PHONE 18 SARL"/>
    <x v="1"/>
    <s v="5"/>
    <s v="100303121"/>
    <x v="121"/>
    <s v="Apple iPhone 16 Pro 128GB"/>
    <n v="2"/>
    <n v="912.70759999999996"/>
    <n v="917"/>
    <n v="1834"/>
    <n v="4.2923999999999998"/>
    <n v="8.58"/>
    <n v="0.46"/>
    <s v="V0140"/>
    <x v="15"/>
    <s v="KPUD"/>
    <s v="EXP"/>
    <s v="Geräte"/>
    <x v="10"/>
    <n v="2"/>
    <n v="912.70759999999996"/>
    <n v="917"/>
    <n v="1834"/>
    <n v="4.2923999999999998"/>
    <n v="8.58"/>
    <n v="4.6782988004362052E-3"/>
    <n v="1"/>
    <m/>
    <x v="0"/>
    <s v="Nein"/>
    <x v="0"/>
  </r>
  <r>
    <n v="14572836"/>
    <x v="4"/>
    <x v="0"/>
    <n v="2000676"/>
    <s v="Sofortrechnung"/>
    <s v="eam\bekir.ahmed"/>
    <x v="0"/>
    <s v="24859"/>
    <s v="PHONE 18 SARL"/>
    <x v="1"/>
    <s v="6"/>
    <s v="101030535"/>
    <x v="13"/>
    <s v="Samsung A155F A15 256GB"/>
    <n v="3"/>
    <n v="135"/>
    <n v="144"/>
    <n v="432"/>
    <n v="9"/>
    <n v="27"/>
    <n v="6.25"/>
    <s v="V0140"/>
    <x v="15"/>
    <s v="KPUD"/>
    <s v="EXP"/>
    <s v="Geräte"/>
    <x v="10"/>
    <n v="3"/>
    <n v="135"/>
    <n v="144"/>
    <n v="432"/>
    <n v="9"/>
    <n v="27"/>
    <n v="6.25E-2"/>
    <n v="1"/>
    <m/>
    <x v="0"/>
    <s v="Nein"/>
    <x v="0"/>
  </r>
  <r>
    <n v="14573140"/>
    <x v="4"/>
    <x v="0"/>
    <n v="2000677"/>
    <s v="Sofortrechnung"/>
    <s v="EAM\Erdal.Bircan"/>
    <x v="2"/>
    <s v="20205"/>
    <s v="friends mobile cc GmbH &amp; Co. KG"/>
    <x v="1"/>
    <s v="1"/>
    <s v="100034585"/>
    <x v="457"/>
    <s v="Samsung A556B A55 5G 128GB"/>
    <n v="2"/>
    <n v="259"/>
    <n v="269"/>
    <n v="538"/>
    <n v="10"/>
    <n v="20"/>
    <n v="3.71"/>
    <s v="V0163"/>
    <x v="11"/>
    <s v="KABB30"/>
    <s v="FHK"/>
    <s v="Geräte"/>
    <x v="2"/>
    <n v="2"/>
    <n v="259"/>
    <n v="269"/>
    <n v="538"/>
    <n v="10"/>
    <n v="20"/>
    <n v="3.717472118959108E-2"/>
    <n v="1"/>
    <m/>
    <x v="0"/>
    <s v="Nein"/>
    <x v="0"/>
  </r>
  <r>
    <n v="14569706"/>
    <x v="4"/>
    <x v="0"/>
    <n v="2000678"/>
    <s v="Sofortrechnung"/>
    <s v="eam\mustafa.oezer"/>
    <x v="2"/>
    <s v="10089"/>
    <s v="Mobilfunk Schmidtchen"/>
    <x v="1"/>
    <s v="1"/>
    <s v="101030412"/>
    <x v="56"/>
    <s v="Samsung A057G A05s 128GB"/>
    <n v="3"/>
    <n v="93.245800000000003"/>
    <n v="105"/>
    <n v="315"/>
    <n v="11.754200000000001"/>
    <n v="35.26"/>
    <n v="11.19"/>
    <s v="V0163"/>
    <x v="11"/>
    <s v="KABB5"/>
    <s v="FHK"/>
    <s v="Geräte"/>
    <x v="2"/>
    <n v="3"/>
    <n v="93.245800000000003"/>
    <n v="105"/>
    <n v="315"/>
    <n v="11.754200000000001"/>
    <n v="35.26"/>
    <n v="0.11193650793650793"/>
    <n v="1"/>
    <m/>
    <x v="0"/>
    <s v="Nein"/>
    <x v="0"/>
  </r>
  <r>
    <n v="14573223"/>
    <x v="4"/>
    <x v="0"/>
    <n v="2000679"/>
    <s v="Sofortrechnung"/>
    <s v="eam\mustafa.oezer"/>
    <x v="2"/>
    <s v="10089"/>
    <s v="Mobilfunk Schmidtchen"/>
    <x v="1"/>
    <s v="1"/>
    <s v="101030382"/>
    <x v="28"/>
    <s v="Samsung S921B S24 5G 256GB"/>
    <n v="1"/>
    <n v="530.07069999999999"/>
    <n v="555"/>
    <n v="555"/>
    <n v="24.929300000000001"/>
    <n v="24.93"/>
    <n v="4.49"/>
    <s v="V0163"/>
    <x v="11"/>
    <s v="KABB5"/>
    <s v="FHK"/>
    <s v="Geräte"/>
    <x v="2"/>
    <n v="1"/>
    <n v="530.07069999999999"/>
    <n v="555"/>
    <n v="555"/>
    <n v="24.929300000000001"/>
    <n v="24.93"/>
    <n v="4.4918918918918915E-2"/>
    <n v="1"/>
    <m/>
    <x v="0"/>
    <s v="Nein"/>
    <x v="0"/>
  </r>
  <r>
    <n v="14573204"/>
    <x v="4"/>
    <x v="0"/>
    <n v="2000680"/>
    <s v="Sofortrechnung"/>
    <s v="EAM\Erdal.Bircan"/>
    <x v="2"/>
    <s v="20390"/>
    <s v="U.S. Telecom"/>
    <x v="1"/>
    <s v="1"/>
    <s v="101690316"/>
    <x v="282"/>
    <s v="Xiaomi 14T 5G 12GB/256GB"/>
    <n v="1"/>
    <n v="349.0795"/>
    <n v="369"/>
    <n v="369"/>
    <n v="19.920500000000001"/>
    <n v="19.920000000000002"/>
    <n v="5.39"/>
    <s v="V0163"/>
    <x v="11"/>
    <s v="KÜB14"/>
    <s v="FHK"/>
    <s v="Geräte"/>
    <x v="2"/>
    <n v="1"/>
    <n v="349.0795"/>
    <n v="369"/>
    <n v="369"/>
    <n v="19.920500000000001"/>
    <n v="19.920000000000002"/>
    <n v="5.3983739837398376E-2"/>
    <n v="1"/>
    <m/>
    <x v="0"/>
    <s v="Nein"/>
    <x v="0"/>
  </r>
  <r>
    <n v="14573204"/>
    <x v="4"/>
    <x v="0"/>
    <n v="2000680"/>
    <s v="Sofortrechnung"/>
    <s v="EAM\Erdal.Bircan"/>
    <x v="2"/>
    <s v="20390"/>
    <s v="U.S. Telecom"/>
    <x v="1"/>
    <s v="2"/>
    <s v="101030626"/>
    <x v="516"/>
    <s v="Samsung S721B S24 FE 5G 128GB"/>
    <n v="1"/>
    <n v="399"/>
    <n v="435"/>
    <n v="435"/>
    <n v="36"/>
    <n v="36"/>
    <n v="8.27"/>
    <s v="V0163"/>
    <x v="11"/>
    <s v="KÜB14"/>
    <s v="FHK"/>
    <s v="Geräte"/>
    <x v="2"/>
    <n v="1"/>
    <n v="399"/>
    <n v="435"/>
    <n v="435"/>
    <n v="36"/>
    <n v="36"/>
    <n v="8.2758620689655171E-2"/>
    <n v="1"/>
    <m/>
    <x v="0"/>
    <s v="Nein"/>
    <x v="0"/>
  </r>
  <r>
    <n v="14573216"/>
    <x v="4"/>
    <x v="0"/>
    <n v="2000681"/>
    <s v="Sofortrechnung"/>
    <s v="eam\bekir.ahmed"/>
    <x v="0"/>
    <s v="30222"/>
    <s v="VOF A&amp;Z Telecom"/>
    <x v="3"/>
    <s v="1"/>
    <s v="900010011"/>
    <x v="36"/>
    <s v="Sonstiges"/>
    <n v="1"/>
    <n v="0"/>
    <n v="10"/>
    <n v="10"/>
    <n v="10"/>
    <n v="10"/>
    <m/>
    <s v="V0164"/>
    <x v="4"/>
    <s v="KPUD"/>
    <s v="EXP"/>
    <s v="Sonstige"/>
    <x v="4"/>
    <n v="1"/>
    <n v="0"/>
    <n v="10"/>
    <n v="10"/>
    <n v="10"/>
    <n v="10"/>
    <n v="1"/>
    <n v="1"/>
    <m/>
    <x v="2"/>
    <s v="Ja"/>
    <x v="0"/>
  </r>
  <r>
    <n v="14573216"/>
    <x v="4"/>
    <x v="0"/>
    <n v="2000681"/>
    <s v="Sofortrechnung"/>
    <s v="eam\bekir.ahmed"/>
    <x v="0"/>
    <s v="30222"/>
    <s v="VOF A&amp;Z Telecom"/>
    <x v="1"/>
    <s v="2"/>
    <s v="101060028"/>
    <x v="191"/>
    <s v="Google Pixel 8 Pro 128GB"/>
    <n v="1"/>
    <n v="417"/>
    <n v="438"/>
    <n v="438"/>
    <n v="21"/>
    <n v="21"/>
    <n v="4.79"/>
    <s v="V0164"/>
    <x v="4"/>
    <s v="KPUD"/>
    <s v="EXP"/>
    <s v="Geräte"/>
    <x v="4"/>
    <n v="1"/>
    <n v="417"/>
    <n v="438"/>
    <n v="438"/>
    <n v="21"/>
    <n v="21"/>
    <n v="4.7945205479452052E-2"/>
    <n v="1"/>
    <m/>
    <x v="0"/>
    <s v="Nein"/>
    <x v="0"/>
  </r>
  <r>
    <n v="14573216"/>
    <x v="4"/>
    <x v="0"/>
    <n v="2000681"/>
    <s v="Sofortrechnung"/>
    <s v="eam\bekir.ahmed"/>
    <x v="0"/>
    <s v="30222"/>
    <s v="VOF A&amp;Z Telecom"/>
    <x v="0"/>
    <s v="3"/>
    <s v="201030062"/>
    <x v="158"/>
    <s v="Samsung Watch7 SM-L305 44mm BT"/>
    <n v="1"/>
    <n v="190"/>
    <n v="192"/>
    <n v="192"/>
    <n v="2"/>
    <n v="2"/>
    <n v="1.04"/>
    <s v="V0164"/>
    <x v="4"/>
    <s v="KPUD"/>
    <s v="EXP"/>
    <s v="Zubehör"/>
    <x v="4"/>
    <n v="1"/>
    <n v="190"/>
    <n v="192"/>
    <n v="192"/>
    <n v="2"/>
    <n v="2"/>
    <n v="1.0416666666666666E-2"/>
    <n v="1"/>
    <m/>
    <x v="0"/>
    <s v="Nein"/>
    <x v="0"/>
  </r>
  <r>
    <n v="14573180"/>
    <x v="4"/>
    <x v="0"/>
    <n v="2000682"/>
    <s v="Sofortrechnung"/>
    <s v="EAM\Erdal.Bircan"/>
    <x v="2"/>
    <s v="21983"/>
    <s v="COTSHOP"/>
    <x v="1"/>
    <s v="1"/>
    <s v="101030382"/>
    <x v="28"/>
    <s v="Samsung S921B S24 5G 256GB"/>
    <n v="1"/>
    <n v="530.07069999999999"/>
    <n v="555"/>
    <n v="555"/>
    <n v="24.929300000000001"/>
    <n v="24.93"/>
    <n v="4.49"/>
    <s v="V0134"/>
    <x v="10"/>
    <s v="KABB5"/>
    <s v="FHK"/>
    <s v="Geräte"/>
    <x v="2"/>
    <n v="1"/>
    <n v="530.07069999999999"/>
    <n v="555"/>
    <n v="555"/>
    <n v="24.929300000000001"/>
    <n v="24.93"/>
    <n v="4.4918918918918915E-2"/>
    <n v="1"/>
    <m/>
    <x v="0"/>
    <s v="Nein"/>
    <x v="0"/>
  </r>
  <r>
    <n v="14573180"/>
    <x v="4"/>
    <x v="0"/>
    <n v="2000682"/>
    <s v="Sofortrechnung"/>
    <s v="EAM\Erdal.Bircan"/>
    <x v="2"/>
    <s v="21983"/>
    <s v="COTSHOP"/>
    <x v="7"/>
    <s v="2"/>
    <s v="700970491"/>
    <x v="377"/>
    <m/>
    <n v="2"/>
    <n v="0"/>
    <n v="0"/>
    <n v="0"/>
    <m/>
    <n v="0"/>
    <m/>
    <s v="V0134"/>
    <x v="10"/>
    <s v="KABB5"/>
    <s v="FHK"/>
    <s v="Marketing"/>
    <x v="2"/>
    <n v="2"/>
    <n v="0"/>
    <n v="0"/>
    <n v="0"/>
    <n v="0"/>
    <n v="0"/>
    <n v="0"/>
    <n v="1"/>
    <m/>
    <x v="0"/>
    <s v="Nein"/>
    <x v="0"/>
  </r>
  <r>
    <n v="14573194"/>
    <x v="4"/>
    <x v="0"/>
    <n v="2000683"/>
    <s v="Sofortrechnung"/>
    <s v="eam\mustafa.oezer"/>
    <x v="0"/>
    <s v="30942"/>
    <s v="V.O.F. VAN DE POEL - VAN HULST"/>
    <x v="3"/>
    <s v="1"/>
    <s v="900010011"/>
    <x v="36"/>
    <s v="Sonstiges"/>
    <n v="1"/>
    <n v="0"/>
    <n v="15"/>
    <n v="15"/>
    <n v="15"/>
    <n v="15"/>
    <m/>
    <s v="V0023"/>
    <x v="3"/>
    <s v="VKASSE"/>
    <s v="EXP"/>
    <s v="Sonstige"/>
    <x v="3"/>
    <n v="1"/>
    <n v="0"/>
    <n v="15"/>
    <n v="15"/>
    <n v="15"/>
    <n v="15"/>
    <n v="1"/>
    <n v="1"/>
    <m/>
    <x v="2"/>
    <s v="Ja"/>
    <x v="0"/>
  </r>
  <r>
    <n v="14573194"/>
    <x v="4"/>
    <x v="0"/>
    <n v="2000683"/>
    <s v="Sofortrechnung"/>
    <s v="eam\mustafa.oezer"/>
    <x v="0"/>
    <s v="30942"/>
    <s v="V.O.F. VAN DE POEL - VAN HULST"/>
    <x v="1"/>
    <s v="2"/>
    <s v="101030485"/>
    <x v="39"/>
    <s v="Samsung A556B A55 5G 128GB"/>
    <n v="2"/>
    <n v="254.48859999999999"/>
    <n v="262"/>
    <n v="524"/>
    <n v="7.5114000000000001"/>
    <n v="15.02"/>
    <n v="2.86"/>
    <s v="V0023"/>
    <x v="3"/>
    <s v="VKASSE"/>
    <s v="EXP"/>
    <s v="Geräte"/>
    <x v="3"/>
    <n v="2"/>
    <n v="254.48859999999999"/>
    <n v="262"/>
    <n v="524"/>
    <n v="7.5114000000000001"/>
    <n v="15.02"/>
    <n v="2.8664122137404581E-2"/>
    <n v="1"/>
    <m/>
    <x v="0"/>
    <s v="Nein"/>
    <x v="0"/>
  </r>
  <r>
    <n v="14573194"/>
    <x v="4"/>
    <x v="0"/>
    <n v="2000683"/>
    <s v="Sofortrechnung"/>
    <s v="eam\mustafa.oezer"/>
    <x v="0"/>
    <s v="30942"/>
    <s v="V.O.F. VAN DE POEL - VAN HULST"/>
    <x v="1"/>
    <s v="3"/>
    <s v="101030457"/>
    <x v="203"/>
    <s v="Samsung A556B A55 5G 128GB"/>
    <n v="4"/>
    <n v="253.26820000000001"/>
    <n v="262"/>
    <n v="1048"/>
    <n v="8.7317999999999998"/>
    <n v="34.93"/>
    <n v="3.33"/>
    <s v="V0023"/>
    <x v="3"/>
    <s v="VKASSE"/>
    <s v="EXP"/>
    <s v="Geräte"/>
    <x v="3"/>
    <n v="4"/>
    <n v="253.26820000000001"/>
    <n v="262"/>
    <n v="1048"/>
    <n v="8.7317999999999998"/>
    <n v="34.93"/>
    <n v="3.3330152671755722E-2"/>
    <n v="1"/>
    <m/>
    <x v="0"/>
    <s v="Nein"/>
    <x v="0"/>
  </r>
  <r>
    <n v="14573194"/>
    <x v="4"/>
    <x v="0"/>
    <n v="2000683"/>
    <s v="Sofortrechnung"/>
    <s v="eam\mustafa.oezer"/>
    <x v="0"/>
    <s v="30942"/>
    <s v="V.O.F. VAN DE POEL - VAN HULST"/>
    <x v="1"/>
    <s v="4"/>
    <s v="101030481"/>
    <x v="82"/>
    <s v="Samsung A556B A55 5G 128GB"/>
    <n v="1"/>
    <n v="253.2636"/>
    <n v="262"/>
    <n v="262"/>
    <n v="8.7363999999999997"/>
    <n v="8.74"/>
    <n v="3.33"/>
    <s v="V0023"/>
    <x v="3"/>
    <s v="VKASSE"/>
    <s v="EXP"/>
    <s v="Geräte"/>
    <x v="3"/>
    <n v="1"/>
    <n v="253.2636"/>
    <n v="262"/>
    <n v="262"/>
    <n v="8.7363999999999997"/>
    <n v="8.74"/>
    <n v="3.3358778625954197E-2"/>
    <n v="1"/>
    <m/>
    <x v="0"/>
    <s v="Nein"/>
    <x v="0"/>
  </r>
  <r>
    <n v="14572108"/>
    <x v="4"/>
    <x v="0"/>
    <n v="2000684"/>
    <s v="Sofortrechnung"/>
    <s v="Yasar.Yigitbilek"/>
    <x v="0"/>
    <s v="30900"/>
    <s v="Goden Sp. z.o.o"/>
    <x v="1"/>
    <s v="1"/>
    <s v="101030352"/>
    <x v="303"/>
    <s v="Samsung X210N Tab A9+ 64GB [WiFi]"/>
    <n v="1"/>
    <n v="116.9379"/>
    <n v="133"/>
    <n v="133"/>
    <n v="16.062100000000001"/>
    <n v="16.059999999999999"/>
    <n v="12.07"/>
    <s v="V0027"/>
    <x v="9"/>
    <s v="VKASSE"/>
    <s v="EXP"/>
    <s v="Geräte"/>
    <x v="7"/>
    <n v="1"/>
    <n v="116.9379"/>
    <n v="133"/>
    <n v="133"/>
    <n v="16.062100000000001"/>
    <n v="16.059999999999999"/>
    <n v="0.12075187969924811"/>
    <n v="1"/>
    <m/>
    <x v="0"/>
    <s v="Nein"/>
    <x v="0"/>
  </r>
  <r>
    <n v="14572108"/>
    <x v="4"/>
    <x v="0"/>
    <n v="2000684"/>
    <s v="Sofortrechnung"/>
    <s v="Yasar.Yigitbilek"/>
    <x v="0"/>
    <s v="30900"/>
    <s v="Goden Sp. z.o.o"/>
    <x v="1"/>
    <s v="2"/>
    <s v="101030382"/>
    <x v="28"/>
    <s v="Samsung S921B S24 5G 256GB"/>
    <n v="10"/>
    <n v="530.07069999999999"/>
    <n v="550"/>
    <n v="5500"/>
    <n v="19.929300000000001"/>
    <n v="199.29"/>
    <n v="3.62"/>
    <s v="V0027"/>
    <x v="9"/>
    <s v="VKASSE"/>
    <s v="EXP"/>
    <s v="Geräte"/>
    <x v="7"/>
    <n v="10"/>
    <n v="530.07069999999999"/>
    <n v="550"/>
    <n v="5500"/>
    <n v="19.929300000000001"/>
    <n v="199.29"/>
    <n v="3.623454545454545E-2"/>
    <n v="1"/>
    <m/>
    <x v="0"/>
    <s v="Nein"/>
    <x v="0"/>
  </r>
  <r>
    <n v="14572108"/>
    <x v="4"/>
    <x v="0"/>
    <n v="2000684"/>
    <s v="Sofortrechnung"/>
    <s v="Yasar.Yigitbilek"/>
    <x v="0"/>
    <s v="30900"/>
    <s v="Goden Sp. z.o.o"/>
    <x v="1"/>
    <s v="3"/>
    <s v="100034614"/>
    <x v="29"/>
    <s v="Samsung X510N Tab S9 FE 256GB [WiFi]"/>
    <n v="1"/>
    <n v="332"/>
    <n v="357"/>
    <n v="357"/>
    <n v="25"/>
    <n v="25"/>
    <n v="7"/>
    <s v="V0027"/>
    <x v="9"/>
    <s v="VKASSE"/>
    <s v="EXP"/>
    <s v="Geräte"/>
    <x v="7"/>
    <n v="1"/>
    <n v="332"/>
    <n v="357"/>
    <n v="357"/>
    <n v="25"/>
    <n v="25"/>
    <n v="7.0028011204481794E-2"/>
    <n v="1"/>
    <m/>
    <x v="0"/>
    <s v="Nein"/>
    <x v="0"/>
  </r>
  <r>
    <n v="14572108"/>
    <x v="4"/>
    <x v="0"/>
    <n v="2000684"/>
    <s v="Sofortrechnung"/>
    <s v="Yasar.Yigitbilek"/>
    <x v="0"/>
    <s v="30900"/>
    <s v="Goden Sp. z.o.o"/>
    <x v="1"/>
    <s v="4"/>
    <s v="100034557"/>
    <x v="481"/>
    <s v="Samsung X510N Tab S9 FE 128GB [WiFi]"/>
    <n v="1"/>
    <n v="292"/>
    <n v="313"/>
    <n v="313"/>
    <n v="21"/>
    <n v="21"/>
    <n v="6.7"/>
    <s v="V0027"/>
    <x v="9"/>
    <s v="VKASSE"/>
    <s v="EXP"/>
    <s v="Geräte"/>
    <x v="7"/>
    <n v="1"/>
    <n v="292"/>
    <n v="313"/>
    <n v="313"/>
    <n v="21"/>
    <n v="21"/>
    <n v="6.7092651757188496E-2"/>
    <n v="1"/>
    <m/>
    <x v="0"/>
    <s v="Nein"/>
    <x v="0"/>
  </r>
  <r>
    <n v="14572108"/>
    <x v="4"/>
    <x v="0"/>
    <n v="2000684"/>
    <s v="Sofortrechnung"/>
    <s v="Yasar.Yigitbilek"/>
    <x v="0"/>
    <s v="30900"/>
    <s v="Goden Sp. z.o.o"/>
    <x v="1"/>
    <s v="5"/>
    <s v="100303091"/>
    <x v="358"/>
    <s v="Apple iPhone 16 128GB"/>
    <n v="1"/>
    <n v="704"/>
    <n v="719"/>
    <n v="719"/>
    <n v="15"/>
    <n v="15"/>
    <n v="2.08"/>
    <s v="V0027"/>
    <x v="9"/>
    <s v="VKASSE"/>
    <s v="EXP"/>
    <s v="Geräte"/>
    <x v="7"/>
    <n v="1"/>
    <n v="704"/>
    <n v="719"/>
    <n v="719"/>
    <n v="15"/>
    <n v="15"/>
    <n v="2.0862308762169681E-2"/>
    <n v="1"/>
    <m/>
    <x v="0"/>
    <s v="Nein"/>
    <x v="0"/>
  </r>
  <r>
    <n v="14572108"/>
    <x v="4"/>
    <x v="0"/>
    <n v="2000684"/>
    <s v="Sofortrechnung"/>
    <s v="Yasar.Yigitbilek"/>
    <x v="0"/>
    <s v="30900"/>
    <s v="Goden Sp. z.o.o"/>
    <x v="1"/>
    <s v="6"/>
    <s v="100034410"/>
    <x v="491"/>
    <s v="Samsung S911B S23 5G 256GB"/>
    <n v="3"/>
    <n v="477.88479999999998"/>
    <n v="495"/>
    <n v="1485"/>
    <n v="17.115200000000002"/>
    <n v="51.35"/>
    <n v="3.45"/>
    <s v="V0027"/>
    <x v="9"/>
    <s v="VKASSE"/>
    <s v="EXP"/>
    <s v="Geräte"/>
    <x v="7"/>
    <n v="3"/>
    <n v="477.88479999999998"/>
    <n v="495"/>
    <n v="1485"/>
    <n v="17.115200000000002"/>
    <n v="51.35"/>
    <n v="3.4579124579124577E-2"/>
    <n v="1"/>
    <m/>
    <x v="0"/>
    <s v="Nein"/>
    <x v="0"/>
  </r>
  <r>
    <n v="14572108"/>
    <x v="4"/>
    <x v="0"/>
    <n v="2000684"/>
    <s v="Sofortrechnung"/>
    <s v="Yasar.Yigitbilek"/>
    <x v="0"/>
    <s v="30900"/>
    <s v="Goden Sp. z.o.o"/>
    <x v="1"/>
    <s v="7"/>
    <s v="101030626"/>
    <x v="516"/>
    <s v="Samsung S721B S24 FE 5G 128GB"/>
    <n v="5"/>
    <n v="399"/>
    <n v="430"/>
    <n v="2150"/>
    <n v="31"/>
    <n v="155"/>
    <n v="7.2"/>
    <s v="V0027"/>
    <x v="9"/>
    <s v="VKASSE"/>
    <s v="EXP"/>
    <s v="Geräte"/>
    <x v="7"/>
    <n v="5"/>
    <n v="399"/>
    <n v="430"/>
    <n v="2150"/>
    <n v="31"/>
    <n v="155"/>
    <n v="7.2093023255813959E-2"/>
    <n v="1"/>
    <m/>
    <x v="0"/>
    <s v="Nein"/>
    <x v="0"/>
  </r>
  <r>
    <n v="14572108"/>
    <x v="4"/>
    <x v="0"/>
    <n v="2000684"/>
    <s v="Sofortrechnung"/>
    <s v="Yasar.Yigitbilek"/>
    <x v="0"/>
    <s v="30900"/>
    <s v="Goden Sp. z.o.o"/>
    <x v="1"/>
    <s v="8"/>
    <s v="100034413"/>
    <x v="151"/>
    <s v="Samsung S911B S23 5G 256GB"/>
    <n v="1"/>
    <n v="471"/>
    <n v="499"/>
    <n v="499"/>
    <n v="28"/>
    <n v="28"/>
    <n v="5.61"/>
    <s v="V0027"/>
    <x v="9"/>
    <s v="VKASSE"/>
    <s v="EXP"/>
    <s v="Geräte"/>
    <x v="7"/>
    <n v="1"/>
    <n v="471"/>
    <n v="499"/>
    <n v="499"/>
    <n v="28"/>
    <n v="28"/>
    <n v="5.6112224448897796E-2"/>
    <n v="1"/>
    <m/>
    <x v="0"/>
    <s v="Nein"/>
    <x v="0"/>
  </r>
  <r>
    <n v="14573206"/>
    <x v="4"/>
    <x v="0"/>
    <n v="2000685"/>
    <s v="Sofortrechnung"/>
    <s v="eam\bekir.ahmed"/>
    <x v="0"/>
    <s v="27948"/>
    <s v="Galactica Alianca S.A. - Spain"/>
    <x v="0"/>
    <s v="1"/>
    <s v="201030051"/>
    <x v="77"/>
    <s v="Samsung Watch7 Ultra SM-L705 47mm LTE"/>
    <n v="2"/>
    <n v="333.74"/>
    <n v="337"/>
    <n v="674"/>
    <n v="3.26"/>
    <n v="6.52"/>
    <n v="0.96"/>
    <s v="V0164"/>
    <x v="4"/>
    <s v="KPUD"/>
    <s v="EXP"/>
    <s v="Zubehör"/>
    <x v="4"/>
    <n v="2"/>
    <n v="333.74"/>
    <n v="337"/>
    <n v="674"/>
    <n v="3.26"/>
    <n v="6.52"/>
    <n v="9.6735905044510375E-3"/>
    <n v="1"/>
    <m/>
    <x v="0"/>
    <s v="Nein"/>
    <x v="0"/>
  </r>
  <r>
    <n v="14573206"/>
    <x v="4"/>
    <x v="0"/>
    <n v="2000685"/>
    <s v="Sofortrechnung"/>
    <s v="eam\bekir.ahmed"/>
    <x v="0"/>
    <s v="27948"/>
    <s v="Galactica Alianca S.A. - Spain"/>
    <x v="1"/>
    <s v="2"/>
    <s v="101690298"/>
    <x v="327"/>
    <s v="Xiaomi Redmi Note 13 Pro+ 5G 12GB/512GB"/>
    <n v="2"/>
    <n v="272"/>
    <n v="278"/>
    <n v="556"/>
    <n v="6"/>
    <n v="12"/>
    <n v="2.15"/>
    <s v="V0164"/>
    <x v="4"/>
    <s v="KPUD"/>
    <s v="EXP"/>
    <s v="Geräte"/>
    <x v="4"/>
    <n v="2"/>
    <n v="272"/>
    <n v="278"/>
    <n v="556"/>
    <n v="6"/>
    <n v="12"/>
    <n v="2.1582733812949641E-2"/>
    <n v="1"/>
    <m/>
    <x v="0"/>
    <s v="Nein"/>
    <x v="0"/>
  </r>
  <r>
    <n v="14573206"/>
    <x v="4"/>
    <x v="0"/>
    <n v="2000685"/>
    <s v="Sofortrechnung"/>
    <s v="eam\bekir.ahmed"/>
    <x v="0"/>
    <s v="27948"/>
    <s v="Galactica Alianca S.A. - Spain"/>
    <x v="0"/>
    <s v="3"/>
    <s v="200300390"/>
    <x v="216"/>
    <s v="nach Aufnahme in Preisliste pflegen"/>
    <n v="2"/>
    <n v="660"/>
    <n v="677"/>
    <n v="1354"/>
    <n v="17"/>
    <n v="34"/>
    <n v="2.5099999999999998"/>
    <s v="V0164"/>
    <x v="4"/>
    <s v="KPUD"/>
    <s v="EXP"/>
    <s v="Zubehör"/>
    <x v="4"/>
    <n v="2"/>
    <n v="660"/>
    <n v="677"/>
    <n v="1354"/>
    <n v="17"/>
    <n v="34"/>
    <n v="2.5110782865583457E-2"/>
    <n v="1"/>
    <m/>
    <x v="0"/>
    <s v="Nein"/>
    <x v="0"/>
  </r>
  <r>
    <n v="14573206"/>
    <x v="4"/>
    <x v="0"/>
    <n v="2000685"/>
    <s v="Sofortrechnung"/>
    <s v="eam\bekir.ahmed"/>
    <x v="0"/>
    <s v="27948"/>
    <s v="Galactica Alianca S.A. - Spain"/>
    <x v="1"/>
    <s v="4"/>
    <s v="101300332"/>
    <x v="250"/>
    <s v="Apple iPad 10.2&quot; 2021 64GB [WiFi]"/>
    <n v="3"/>
    <n v="202"/>
    <n v="209"/>
    <n v="627"/>
    <n v="7"/>
    <n v="21"/>
    <n v="3.34"/>
    <s v="V0164"/>
    <x v="4"/>
    <s v="KPUD"/>
    <s v="EXP"/>
    <s v="Geräte"/>
    <x v="4"/>
    <n v="3"/>
    <n v="202"/>
    <n v="209"/>
    <n v="627"/>
    <n v="7"/>
    <n v="21"/>
    <n v="3.3492822966507178E-2"/>
    <n v="1"/>
    <m/>
    <x v="0"/>
    <s v="Nein"/>
    <x v="0"/>
  </r>
  <r>
    <n v="14573221"/>
    <x v="4"/>
    <x v="0"/>
    <n v="2000686"/>
    <s v="Sofortrechnung"/>
    <s v="Yasar.Yigitbilek"/>
    <x v="2"/>
    <s v="27134"/>
    <s v="N.V. Kommunikation- &amp; Vertriebs GmbH"/>
    <x v="1"/>
    <s v="1"/>
    <s v="101030383"/>
    <x v="106"/>
    <s v="Samsung S921B S24 5G 256GB"/>
    <n v="1"/>
    <n v="540"/>
    <n v="555"/>
    <n v="555"/>
    <n v="15"/>
    <n v="15"/>
    <n v="2.7"/>
    <s v="V0161"/>
    <x v="7"/>
    <s v="KABB0"/>
    <s v="FHK"/>
    <s v="Geräte"/>
    <x v="2"/>
    <n v="1"/>
    <n v="540"/>
    <n v="555"/>
    <n v="555"/>
    <n v="15"/>
    <n v="15"/>
    <n v="2.7027027027027029E-2"/>
    <n v="1"/>
    <m/>
    <x v="0"/>
    <s v="Nein"/>
    <x v="0"/>
  </r>
  <r>
    <n v="14573096"/>
    <x v="4"/>
    <x v="0"/>
    <n v="2000687"/>
    <s v="Sofortrechnung"/>
    <s v="EAM\Erdal.Bircan"/>
    <x v="0"/>
    <s v="22168"/>
    <s v="Max-G-Mobile SL"/>
    <x v="1"/>
    <s v="1"/>
    <s v="101030517"/>
    <x v="329"/>
    <s v="Samsung X810N Tab S9+ 256GB [WiFi]"/>
    <n v="2"/>
    <n v="555"/>
    <n v="643"/>
    <n v="1286"/>
    <n v="88"/>
    <n v="176"/>
    <n v="13.68"/>
    <s v="V0018"/>
    <x v="16"/>
    <s v="KÜB8"/>
    <s v="EXP"/>
    <s v="Geräte"/>
    <x v="11"/>
    <n v="2"/>
    <n v="555"/>
    <n v="643"/>
    <n v="1286"/>
    <n v="88"/>
    <n v="176"/>
    <n v="0.13685847589424571"/>
    <n v="1"/>
    <m/>
    <x v="0"/>
    <s v="Nein"/>
    <x v="0"/>
  </r>
  <r>
    <n v="14573096"/>
    <x v="4"/>
    <x v="0"/>
    <n v="2000687"/>
    <s v="Sofortrechnung"/>
    <s v="EAM\Erdal.Bircan"/>
    <x v="0"/>
    <s v="22168"/>
    <s v="Max-G-Mobile SL"/>
    <x v="1"/>
    <s v="2"/>
    <s v="101030092"/>
    <x v="269"/>
    <s v="Samsung P613N Tab S6 lite 2022 64GB [WiFi]"/>
    <n v="6"/>
    <n v="171.95509999999999"/>
    <n v="185"/>
    <n v="1110"/>
    <n v="13.0449"/>
    <n v="78.27"/>
    <n v="7.05"/>
    <s v="V0018"/>
    <x v="16"/>
    <s v="KÜB8"/>
    <s v="EXP"/>
    <s v="Geräte"/>
    <x v="11"/>
    <n v="6"/>
    <n v="171.95509999999999"/>
    <n v="185"/>
    <n v="1110"/>
    <n v="13.0449"/>
    <n v="78.27"/>
    <n v="7.0513513513513509E-2"/>
    <n v="1"/>
    <m/>
    <x v="0"/>
    <s v="Nein"/>
    <x v="0"/>
  </r>
  <r>
    <n v="14573096"/>
    <x v="4"/>
    <x v="0"/>
    <n v="2000687"/>
    <s v="Sofortrechnung"/>
    <s v="EAM\Erdal.Bircan"/>
    <x v="0"/>
    <s v="22168"/>
    <s v="Max-G-Mobile SL"/>
    <x v="1"/>
    <s v="3"/>
    <s v="100034184"/>
    <x v="529"/>
    <s v="Samsung T736B Tab S7 FE 5G 64GB"/>
    <n v="10"/>
    <n v="318"/>
    <n v="337"/>
    <n v="3370"/>
    <n v="19"/>
    <n v="190"/>
    <n v="5.63"/>
    <s v="V0018"/>
    <x v="16"/>
    <s v="KÜB8"/>
    <s v="EXP"/>
    <s v="Geräte"/>
    <x v="11"/>
    <n v="10"/>
    <n v="318"/>
    <n v="337"/>
    <n v="3370"/>
    <n v="19"/>
    <n v="190"/>
    <n v="5.637982195845697E-2"/>
    <n v="1"/>
    <m/>
    <x v="0"/>
    <s v="Nein"/>
    <x v="0"/>
  </r>
  <r>
    <n v="14573096"/>
    <x v="4"/>
    <x v="0"/>
    <n v="2000687"/>
    <s v="Sofortrechnung"/>
    <s v="EAM\Erdal.Bircan"/>
    <x v="0"/>
    <s v="22168"/>
    <s v="Max-G-Mobile SL"/>
    <x v="1"/>
    <s v="4"/>
    <s v="101030483"/>
    <x v="228"/>
    <s v="Samsung A057G A05s 128GB"/>
    <n v="12"/>
    <n v="90.364699999999999"/>
    <n v="101"/>
    <n v="1212"/>
    <n v="10.635300000000001"/>
    <n v="127.62"/>
    <n v="10.53"/>
    <s v="V0018"/>
    <x v="16"/>
    <s v="KÜB8"/>
    <s v="EXP"/>
    <s v="Geräte"/>
    <x v="11"/>
    <n v="12"/>
    <n v="90.364699999999999"/>
    <n v="101"/>
    <n v="1212"/>
    <n v="10.635300000000001"/>
    <n v="127.62"/>
    <n v="0.10529702970297031"/>
    <n v="1"/>
    <m/>
    <x v="0"/>
    <s v="Nein"/>
    <x v="0"/>
  </r>
  <r>
    <n v="14573096"/>
    <x v="4"/>
    <x v="0"/>
    <n v="2000687"/>
    <s v="Sofortrechnung"/>
    <s v="EAM\Erdal.Bircan"/>
    <x v="0"/>
    <s v="22168"/>
    <s v="Max-G-Mobile SL"/>
    <x v="1"/>
    <s v="5"/>
    <s v="101690243"/>
    <x v="308"/>
    <s v="Xiaomi POCO X6 Pro 5G 12GB/512GB"/>
    <n v="12"/>
    <n v="246.17310000000001"/>
    <n v="265"/>
    <n v="3180"/>
    <n v="18.826899999999998"/>
    <n v="225.92"/>
    <n v="7.1"/>
    <s v="V0018"/>
    <x v="16"/>
    <s v="KÜB8"/>
    <s v="EXP"/>
    <s v="Geräte"/>
    <x v="11"/>
    <n v="12"/>
    <n v="246.17310000000001"/>
    <n v="265"/>
    <n v="3180"/>
    <n v="18.826899999999998"/>
    <n v="225.92"/>
    <n v="7.1044025157232696E-2"/>
    <n v="1"/>
    <m/>
    <x v="0"/>
    <s v="Nein"/>
    <x v="0"/>
  </r>
  <r>
    <n v="14573096"/>
    <x v="4"/>
    <x v="0"/>
    <n v="2000687"/>
    <s v="Sofortrechnung"/>
    <s v="EAM\Erdal.Bircan"/>
    <x v="0"/>
    <s v="22168"/>
    <s v="Max-G-Mobile SL"/>
    <x v="0"/>
    <s v="6"/>
    <s v="200370064"/>
    <x v="66"/>
    <s v="Huawei Watch GT4 41mm (Aurora-B19M)"/>
    <n v="2"/>
    <n v="149.23050000000001"/>
    <n v="154"/>
    <n v="308"/>
    <n v="4.7694999999999999"/>
    <n v="9.5399999999999991"/>
    <n v="3.09"/>
    <s v="V0018"/>
    <x v="16"/>
    <s v="KÜB8"/>
    <s v="EXP"/>
    <s v="Zubehör"/>
    <x v="11"/>
    <n v="2"/>
    <n v="149.23050000000001"/>
    <n v="154"/>
    <n v="308"/>
    <n v="4.7694999999999999"/>
    <n v="9.5399999999999991"/>
    <n v="3.097402597402597E-2"/>
    <n v="1"/>
    <m/>
    <x v="0"/>
    <s v="Nein"/>
    <x v="0"/>
  </r>
  <r>
    <n v="14573238"/>
    <x v="4"/>
    <x v="0"/>
    <n v="2000688"/>
    <s v="Sofortrechnung"/>
    <s v="eam\bekir.ahmed"/>
    <x v="1"/>
    <s v="23836"/>
    <s v="API GmbH"/>
    <x v="1"/>
    <s v="1"/>
    <s v="100034603"/>
    <x v="19"/>
    <s v="Samsung A166B A16 5G 128GB"/>
    <n v="110"/>
    <n v="143.50120000000001"/>
    <n v="148"/>
    <n v="16280"/>
    <n v="4.4988000000000001"/>
    <n v="494.87"/>
    <n v="3.03"/>
    <s v="V0012"/>
    <x v="1"/>
    <s v="KÜB30"/>
    <s v="GRK"/>
    <s v="Geräte"/>
    <x v="1"/>
    <n v="110"/>
    <n v="143.50120000000001"/>
    <n v="148"/>
    <n v="16280"/>
    <n v="4.4988000000000001"/>
    <n v="494.87"/>
    <n v="3.0397420147420147E-2"/>
    <n v="1"/>
    <m/>
    <x v="0"/>
    <s v="Nein"/>
    <x v="0"/>
  </r>
  <r>
    <n v="14573086"/>
    <x v="4"/>
    <x v="0"/>
    <n v="2000689"/>
    <s v="Sofortrechnung"/>
    <s v="Yasar.Yigitbilek"/>
    <x v="0"/>
    <s v="30252"/>
    <s v="Czechia Electronics s.r.o."/>
    <x v="0"/>
    <s v="1"/>
    <s v="200370121"/>
    <x v="530"/>
    <s v="Huawei Watch GT5 41mm (Jana-B19W)"/>
    <n v="1"/>
    <n v="189"/>
    <n v="215"/>
    <n v="215"/>
    <n v="26"/>
    <n v="26"/>
    <n v="12.09"/>
    <s v="V0164"/>
    <x v="4"/>
    <s v="KPUD"/>
    <s v="EXP"/>
    <s v="Zubehör"/>
    <x v="4"/>
    <n v="1"/>
    <n v="189"/>
    <n v="215"/>
    <n v="215"/>
    <n v="26"/>
    <n v="26"/>
    <n v="0.12093023255813953"/>
    <n v="1"/>
    <m/>
    <x v="0"/>
    <s v="Nein"/>
    <x v="0"/>
  </r>
  <r>
    <n v="14573086"/>
    <x v="4"/>
    <x v="0"/>
    <n v="2000689"/>
    <s v="Sofortrechnung"/>
    <s v="Yasar.Yigitbilek"/>
    <x v="0"/>
    <s v="30252"/>
    <s v="Czechia Electronics s.r.o."/>
    <x v="1"/>
    <s v="2"/>
    <s v="101030214"/>
    <x v="259"/>
    <s v="Samsung S916B S23+ 5G 256GB"/>
    <n v="1"/>
    <n v="548.09519999999998"/>
    <n v="599"/>
    <n v="599"/>
    <n v="50.904800000000002"/>
    <n v="50.9"/>
    <n v="8.49"/>
    <s v="V0164"/>
    <x v="4"/>
    <s v="KPUD"/>
    <s v="EXP"/>
    <s v="Geräte"/>
    <x v="4"/>
    <n v="1"/>
    <n v="548.09519999999998"/>
    <n v="599"/>
    <n v="599"/>
    <n v="50.904800000000002"/>
    <n v="50.9"/>
    <n v="8.4974958263772951E-2"/>
    <n v="1"/>
    <m/>
    <x v="0"/>
    <s v="Nein"/>
    <x v="0"/>
  </r>
  <r>
    <n v="14573086"/>
    <x v="4"/>
    <x v="0"/>
    <n v="2000689"/>
    <s v="Sofortrechnung"/>
    <s v="Yasar.Yigitbilek"/>
    <x v="0"/>
    <s v="30252"/>
    <s v="Czechia Electronics s.r.o."/>
    <x v="1"/>
    <s v="3"/>
    <s v="101030419"/>
    <x v="22"/>
    <s v="Samsung G556B Xcover 7 128GB EE"/>
    <n v="1"/>
    <n v="197.0257"/>
    <n v="219"/>
    <n v="219"/>
    <n v="21.974299999999999"/>
    <n v="21.97"/>
    <n v="10.029999999999999"/>
    <s v="V0164"/>
    <x v="4"/>
    <s v="KPUD"/>
    <s v="EXP"/>
    <s v="Geräte"/>
    <x v="4"/>
    <n v="1"/>
    <n v="197.0257"/>
    <n v="219"/>
    <n v="219"/>
    <n v="21.974299999999999"/>
    <n v="21.97"/>
    <n v="0.10031963470319634"/>
    <n v="1"/>
    <m/>
    <x v="0"/>
    <s v="Nein"/>
    <x v="0"/>
  </r>
  <r>
    <n v="14573161"/>
    <x v="4"/>
    <x v="0"/>
    <n v="2000690"/>
    <s v="Sofortrechnung"/>
    <s v="Yasar.Yigitbilek"/>
    <x v="0"/>
    <s v="30252"/>
    <s v="Czechia Electronics s.r.o."/>
    <x v="1"/>
    <s v="1"/>
    <s v="100034614"/>
    <x v="29"/>
    <s v="Samsung X510N Tab S9 FE 256GB [WiFi]"/>
    <n v="1"/>
    <n v="332"/>
    <n v="359"/>
    <n v="359"/>
    <n v="27"/>
    <n v="27"/>
    <n v="7.52"/>
    <s v="V0164"/>
    <x v="4"/>
    <s v="KPUD"/>
    <s v="EXP"/>
    <s v="Geräte"/>
    <x v="4"/>
    <n v="1"/>
    <n v="332"/>
    <n v="359"/>
    <n v="359"/>
    <n v="27"/>
    <n v="27"/>
    <n v="7.5208913649025072E-2"/>
    <n v="1"/>
    <m/>
    <x v="0"/>
    <s v="Nein"/>
    <x v="0"/>
  </r>
  <r>
    <n v="14573161"/>
    <x v="4"/>
    <x v="0"/>
    <n v="2000690"/>
    <s v="Sofortrechnung"/>
    <s v="Yasar.Yigitbilek"/>
    <x v="0"/>
    <s v="30252"/>
    <s v="Czechia Electronics s.r.o."/>
    <x v="1"/>
    <s v="2"/>
    <s v="101690228"/>
    <x v="47"/>
    <s v="Xiaomi POCO X6 5G 8GB/256GB"/>
    <n v="1"/>
    <n v="177"/>
    <n v="189"/>
    <n v="189"/>
    <n v="12"/>
    <n v="12"/>
    <n v="6.34"/>
    <s v="V0164"/>
    <x v="4"/>
    <s v="KPUD"/>
    <s v="EXP"/>
    <s v="Geräte"/>
    <x v="4"/>
    <n v="1"/>
    <n v="177"/>
    <n v="189"/>
    <n v="189"/>
    <n v="12"/>
    <n v="12"/>
    <n v="6.3492063492063489E-2"/>
    <n v="1"/>
    <m/>
    <x v="0"/>
    <s v="Nein"/>
    <x v="0"/>
  </r>
  <r>
    <n v="14573190"/>
    <x v="4"/>
    <x v="0"/>
    <n v="2000691"/>
    <s v="Sofortrechnung"/>
    <s v="EAM\Erdal.Bircan"/>
    <x v="0"/>
    <s v="30221"/>
    <s v="DCS ApS"/>
    <x v="0"/>
    <s v="1"/>
    <s v="200060079"/>
    <x v="382"/>
    <s v="Google Pixel 9/9 Pro Case"/>
    <n v="4"/>
    <n v="16.010000000000002"/>
    <n v="18.5"/>
    <n v="74"/>
    <n v="2.4900000000000002"/>
    <n v="9.9600000000000009"/>
    <n v="13.45"/>
    <s v="V0164"/>
    <x v="4"/>
    <s v="KPUD"/>
    <s v="EXP"/>
    <s v="Zubehör"/>
    <x v="4"/>
    <n v="4"/>
    <n v="16.010000000000002"/>
    <n v="18.5"/>
    <n v="74"/>
    <n v="2.4900000000000002"/>
    <n v="9.9600000000000009"/>
    <n v="0.13459459459459461"/>
    <n v="1"/>
    <m/>
    <x v="0"/>
    <s v="Nein"/>
    <x v="0"/>
  </r>
  <r>
    <n v="14573190"/>
    <x v="4"/>
    <x v="0"/>
    <n v="2000691"/>
    <s v="Sofortrechnung"/>
    <s v="EAM\Erdal.Bircan"/>
    <x v="0"/>
    <s v="30221"/>
    <s v="DCS ApS"/>
    <x v="1"/>
    <s v="2"/>
    <s v="101030353"/>
    <x v="38"/>
    <s v="Samsung A256B A25 5G 128GB"/>
    <n v="20"/>
    <n v="164.98509999999999"/>
    <n v="171"/>
    <n v="3420"/>
    <n v="6.0148999999999999"/>
    <n v="120.3"/>
    <n v="3.51"/>
    <s v="V0164"/>
    <x v="4"/>
    <s v="KPUD"/>
    <s v="EXP"/>
    <s v="Geräte"/>
    <x v="4"/>
    <n v="20"/>
    <n v="164.98509999999999"/>
    <n v="171"/>
    <n v="3420"/>
    <n v="6.0148999999999999"/>
    <n v="120.3"/>
    <n v="3.5175438596491228E-2"/>
    <n v="1"/>
    <m/>
    <x v="0"/>
    <s v="Nein"/>
    <x v="0"/>
  </r>
  <r>
    <n v="14573190"/>
    <x v="4"/>
    <x v="0"/>
    <n v="2000691"/>
    <s v="Sofortrechnung"/>
    <s v="EAM\Erdal.Bircan"/>
    <x v="0"/>
    <s v="30221"/>
    <s v="DCS ApS"/>
    <x v="1"/>
    <s v="3"/>
    <s v="100302952"/>
    <x v="20"/>
    <s v="Apple iPhone 15 128GB"/>
    <n v="50"/>
    <n v="605"/>
    <n v="621"/>
    <n v="31050"/>
    <n v="16"/>
    <n v="800"/>
    <n v="2.57"/>
    <s v="V0164"/>
    <x v="4"/>
    <s v="KPUD"/>
    <s v="EXP"/>
    <s v="Geräte"/>
    <x v="4"/>
    <n v="50"/>
    <n v="605"/>
    <n v="621"/>
    <n v="31050"/>
    <n v="16"/>
    <n v="800"/>
    <n v="2.5764895330112721E-2"/>
    <n v="1"/>
    <m/>
    <x v="0"/>
    <s v="Nein"/>
    <x v="0"/>
  </r>
  <r>
    <n v="14573190"/>
    <x v="4"/>
    <x v="0"/>
    <n v="2000691"/>
    <s v="Sofortrechnung"/>
    <s v="EAM\Erdal.Bircan"/>
    <x v="0"/>
    <s v="30221"/>
    <s v="DCS ApS"/>
    <x v="1"/>
    <s v="4"/>
    <s v="101030412"/>
    <x v="56"/>
    <s v="Samsung A057G A05s 128GB"/>
    <n v="10"/>
    <n v="93.245800000000003"/>
    <n v="103"/>
    <n v="1030"/>
    <n v="9.7542000000000009"/>
    <n v="97.54"/>
    <n v="9.4700000000000006"/>
    <s v="V0164"/>
    <x v="4"/>
    <s v="KPUD"/>
    <s v="EXP"/>
    <s v="Geräte"/>
    <x v="4"/>
    <n v="10"/>
    <n v="93.245800000000003"/>
    <n v="103"/>
    <n v="1030"/>
    <n v="9.7542000000000009"/>
    <n v="97.54"/>
    <n v="9.4699029126213599E-2"/>
    <n v="1"/>
    <m/>
    <x v="0"/>
    <s v="Nein"/>
    <x v="0"/>
  </r>
  <r>
    <n v="14573190"/>
    <x v="4"/>
    <x v="0"/>
    <n v="2000691"/>
    <s v="Sofortrechnung"/>
    <s v="EAM\Erdal.Bircan"/>
    <x v="0"/>
    <s v="30221"/>
    <s v="DCS ApS"/>
    <x v="1"/>
    <s v="5"/>
    <s v="101280001"/>
    <x v="125"/>
    <s v="CAT S75 128GB"/>
    <n v="10"/>
    <n v="218.56739999999999"/>
    <n v="259"/>
    <n v="2590"/>
    <n v="40.432600000000001"/>
    <n v="404.33"/>
    <n v="15.61"/>
    <s v="V0164"/>
    <x v="4"/>
    <s v="KPUD"/>
    <s v="EXP"/>
    <s v="Geräte"/>
    <x v="4"/>
    <n v="10"/>
    <n v="218.56739999999999"/>
    <n v="259"/>
    <n v="2590"/>
    <n v="40.432600000000001"/>
    <n v="404.33"/>
    <n v="0.15611196911196912"/>
    <n v="1"/>
    <m/>
    <x v="0"/>
    <s v="Nein"/>
    <x v="0"/>
  </r>
  <r>
    <n v="14573190"/>
    <x v="4"/>
    <x v="0"/>
    <n v="2000691"/>
    <s v="Sofortrechnung"/>
    <s v="EAM\Erdal.Bircan"/>
    <x v="0"/>
    <s v="30221"/>
    <s v="DCS ApS"/>
    <x v="1"/>
    <s v="6"/>
    <s v="100690597"/>
    <x v="531"/>
    <s v="Xiaomi Redmi Note 13 6GB/128GB"/>
    <n v="5"/>
    <n v="95"/>
    <n v="109"/>
    <n v="545"/>
    <n v="14"/>
    <n v="70"/>
    <n v="12.84"/>
    <s v="V0164"/>
    <x v="4"/>
    <s v="KPUD"/>
    <s v="EXP"/>
    <s v="Geräte"/>
    <x v="4"/>
    <n v="5"/>
    <n v="95"/>
    <n v="109"/>
    <n v="545"/>
    <n v="14"/>
    <n v="70"/>
    <n v="0.12844036697247707"/>
    <n v="1"/>
    <m/>
    <x v="0"/>
    <s v="Nein"/>
    <x v="0"/>
  </r>
  <r>
    <n v="14573190"/>
    <x v="4"/>
    <x v="0"/>
    <n v="2000691"/>
    <s v="Sofortrechnung"/>
    <s v="EAM\Erdal.Bircan"/>
    <x v="0"/>
    <s v="30221"/>
    <s v="DCS ApS"/>
    <x v="1"/>
    <s v="7"/>
    <s v="100050277"/>
    <x v="267"/>
    <s v="Motorola Edge 50 Neo 5G 512GB"/>
    <n v="3"/>
    <n v="235"/>
    <n v="249"/>
    <n v="747"/>
    <n v="14"/>
    <n v="42"/>
    <n v="5.62"/>
    <s v="V0164"/>
    <x v="4"/>
    <s v="KPUD"/>
    <s v="EXP"/>
    <s v="Geräte"/>
    <x v="4"/>
    <n v="3"/>
    <n v="235"/>
    <n v="249"/>
    <n v="747"/>
    <n v="14"/>
    <n v="42"/>
    <n v="5.6224899598393573E-2"/>
    <n v="1"/>
    <m/>
    <x v="0"/>
    <s v="Nein"/>
    <x v="0"/>
  </r>
  <r>
    <n v="14573190"/>
    <x v="4"/>
    <x v="0"/>
    <n v="2000691"/>
    <s v="Sofortrechnung"/>
    <s v="EAM\Erdal.Bircan"/>
    <x v="0"/>
    <s v="30221"/>
    <s v="DCS ApS"/>
    <x v="1"/>
    <s v="8"/>
    <s v="100302998"/>
    <x v="195"/>
    <s v="Apple iPad Pro 11&quot; (M4) 5G 512GB"/>
    <n v="2"/>
    <n v="1076"/>
    <n v="1175"/>
    <n v="2350"/>
    <n v="99"/>
    <n v="198"/>
    <n v="8.42"/>
    <s v="V0164"/>
    <x v="4"/>
    <s v="KPUD"/>
    <s v="EXP"/>
    <s v="Geräte"/>
    <x v="4"/>
    <n v="2"/>
    <n v="1076"/>
    <n v="1175"/>
    <n v="2350"/>
    <n v="99"/>
    <n v="198"/>
    <n v="8.4255319148936164E-2"/>
    <n v="1"/>
    <m/>
    <x v="0"/>
    <s v="Nein"/>
    <x v="0"/>
  </r>
  <r>
    <n v="14573190"/>
    <x v="4"/>
    <x v="0"/>
    <n v="2000691"/>
    <s v="Sofortrechnung"/>
    <s v="EAM\Erdal.Bircan"/>
    <x v="0"/>
    <s v="30221"/>
    <s v="DCS ApS"/>
    <x v="1"/>
    <s v="9"/>
    <s v="100303153"/>
    <x v="532"/>
    <s v="Apple iPad Air 11 M2 256GB"/>
    <n v="2"/>
    <n v="750"/>
    <n v="765"/>
    <n v="1530"/>
    <n v="15"/>
    <n v="30"/>
    <n v="1.96"/>
    <s v="V0164"/>
    <x v="4"/>
    <s v="KPUD"/>
    <s v="EXP"/>
    <s v="Geräte"/>
    <x v="4"/>
    <n v="2"/>
    <n v="750"/>
    <n v="765"/>
    <n v="1530"/>
    <n v="15"/>
    <n v="30"/>
    <n v="1.9607843137254902E-2"/>
    <n v="1"/>
    <m/>
    <x v="0"/>
    <s v="Nein"/>
    <x v="0"/>
  </r>
  <r>
    <n v="14573190"/>
    <x v="4"/>
    <x v="0"/>
    <n v="2000691"/>
    <s v="Sofortrechnung"/>
    <s v="EAM\Erdal.Bircan"/>
    <x v="0"/>
    <s v="30221"/>
    <s v="DCS ApS"/>
    <x v="1"/>
    <s v="10"/>
    <s v="100690666"/>
    <x v="363"/>
    <s v="Xiaomi Redmi 13C 5G 4GB/128GB"/>
    <n v="5"/>
    <n v="86"/>
    <n v="89"/>
    <n v="445"/>
    <n v="3"/>
    <n v="15"/>
    <n v="3.37"/>
    <s v="V0164"/>
    <x v="4"/>
    <s v="KPUD"/>
    <s v="EXP"/>
    <s v="Geräte"/>
    <x v="4"/>
    <n v="5"/>
    <n v="86"/>
    <n v="89"/>
    <n v="445"/>
    <n v="3"/>
    <n v="15"/>
    <n v="3.3707865168539325E-2"/>
    <n v="1"/>
    <m/>
    <x v="0"/>
    <s v="Nein"/>
    <x v="0"/>
  </r>
  <r>
    <n v="14573200"/>
    <x v="4"/>
    <x v="0"/>
    <n v="2000692"/>
    <s v="Sofortrechnung"/>
    <s v="eam\mustafa.oezer"/>
    <x v="2"/>
    <s v="29985"/>
    <s v="Handyworld Dorum"/>
    <x v="1"/>
    <s v="1"/>
    <s v="100034579"/>
    <x v="70"/>
    <s v="Samsung A556B A55 5G 128GB EE"/>
    <n v="1"/>
    <n v="251.29089999999999"/>
    <n v="269"/>
    <n v="269"/>
    <n v="17.709099999999999"/>
    <n v="17.71"/>
    <n v="6.58"/>
    <s v="V0162"/>
    <x v="8"/>
    <s v="KÜB14"/>
    <s v="FHK"/>
    <s v="Geräte"/>
    <x v="2"/>
    <n v="1"/>
    <n v="251.29089999999999"/>
    <n v="269"/>
    <n v="269"/>
    <n v="17.709099999999999"/>
    <n v="17.71"/>
    <n v="6.5836431226765801E-2"/>
    <n v="1"/>
    <m/>
    <x v="0"/>
    <s v="Nein"/>
    <x v="0"/>
  </r>
  <r>
    <n v="14573234"/>
    <x v="4"/>
    <x v="0"/>
    <n v="2000693"/>
    <s v="Sofortrechnung"/>
    <s v="eam\mustafa.oezer"/>
    <x v="2"/>
    <s v="27416"/>
    <s v="Funkladen Koch GmbH"/>
    <x v="1"/>
    <s v="1"/>
    <s v="101030382"/>
    <x v="28"/>
    <s v="Samsung S921B S24 5G 256GB"/>
    <n v="1"/>
    <n v="530.07069999999999"/>
    <n v="555"/>
    <n v="555"/>
    <n v="24.929300000000001"/>
    <n v="24.93"/>
    <n v="4.49"/>
    <s v="V0161"/>
    <x v="7"/>
    <s v="KABB5"/>
    <s v="FHK"/>
    <s v="Geräte"/>
    <x v="2"/>
    <n v="1"/>
    <n v="530.07069999999999"/>
    <n v="555"/>
    <n v="555"/>
    <n v="24.929300000000001"/>
    <n v="24.93"/>
    <n v="4.4918918918918915E-2"/>
    <n v="1"/>
    <m/>
    <x v="0"/>
    <s v="Nein"/>
    <x v="0"/>
  </r>
  <r>
    <n v="14573234"/>
    <x v="4"/>
    <x v="0"/>
    <n v="2000693"/>
    <s v="Sofortrechnung"/>
    <s v="eam\mustafa.oezer"/>
    <x v="2"/>
    <s v="27416"/>
    <s v="Funkladen Koch GmbH"/>
    <x v="1"/>
    <s v="2"/>
    <s v="101030455"/>
    <x v="234"/>
    <s v="Samsung A356B A35 5G 128GB"/>
    <n v="1"/>
    <n v="190.3897"/>
    <n v="209"/>
    <n v="209"/>
    <n v="18.610299999999999"/>
    <n v="18.61"/>
    <n v="8.9"/>
    <s v="V0161"/>
    <x v="7"/>
    <s v="KABB5"/>
    <s v="FHK"/>
    <s v="Geräte"/>
    <x v="2"/>
    <n v="1"/>
    <n v="190.3897"/>
    <n v="209"/>
    <n v="209"/>
    <n v="18.610299999999999"/>
    <n v="18.61"/>
    <n v="8.9043062200956938E-2"/>
    <n v="1"/>
    <m/>
    <x v="0"/>
    <s v="Nein"/>
    <x v="0"/>
  </r>
  <r>
    <n v="14573234"/>
    <x v="4"/>
    <x v="0"/>
    <n v="2000693"/>
    <s v="Sofortrechnung"/>
    <s v="eam\mustafa.oezer"/>
    <x v="2"/>
    <s v="27416"/>
    <s v="Funkladen Koch GmbH"/>
    <x v="7"/>
    <s v="3"/>
    <s v="700970491"/>
    <x v="377"/>
    <m/>
    <n v="1"/>
    <n v="0"/>
    <n v="0"/>
    <n v="0"/>
    <m/>
    <n v="0"/>
    <m/>
    <s v="V0161"/>
    <x v="7"/>
    <s v="KABB5"/>
    <s v="FHK"/>
    <s v="Marketing"/>
    <x v="2"/>
    <n v="1"/>
    <n v="0"/>
    <n v="0"/>
    <n v="0"/>
    <n v="0"/>
    <n v="0"/>
    <n v="0"/>
    <n v="1"/>
    <m/>
    <x v="0"/>
    <s v="Nein"/>
    <x v="0"/>
  </r>
  <r>
    <n v="14573229"/>
    <x v="4"/>
    <x v="0"/>
    <n v="2000694"/>
    <s v="Sofortrechnung"/>
    <s v="eam\mustafa.oezer"/>
    <x v="1"/>
    <s v="24575"/>
    <s v="Paketfabrik"/>
    <x v="3"/>
    <s v="1"/>
    <s v="900010024"/>
    <x v="73"/>
    <s v="Sonstiges"/>
    <n v="1"/>
    <n v="0"/>
    <n v="19.899999999999999"/>
    <n v="19.899999999999999"/>
    <n v="19.899999999999999"/>
    <n v="19.899999999999999"/>
    <m/>
    <s v="V0042"/>
    <x v="5"/>
    <s v="KÜB0"/>
    <s v="GRK"/>
    <s v="Sonstige"/>
    <x v="5"/>
    <n v="1"/>
    <n v="0"/>
    <n v="19.899999999999999"/>
    <n v="19.899999999999999"/>
    <n v="19.899999999999999"/>
    <n v="19.899999999999999"/>
    <n v="1"/>
    <n v="1"/>
    <m/>
    <x v="2"/>
    <s v="Ja"/>
    <x v="0"/>
  </r>
  <r>
    <n v="14573229"/>
    <x v="4"/>
    <x v="0"/>
    <n v="2000694"/>
    <s v="Sofortrechnung"/>
    <s v="eam\mustafa.oezer"/>
    <x v="1"/>
    <s v="24575"/>
    <s v="Paketfabrik"/>
    <x v="0"/>
    <s v="2"/>
    <s v="200370060"/>
    <x v="149"/>
    <s v="Huawei Watch 4 Active (Archi-L19F)"/>
    <n v="1"/>
    <n v="222.61"/>
    <n v="229"/>
    <n v="229"/>
    <n v="6.39"/>
    <n v="6.39"/>
    <n v="2.79"/>
    <s v="V0042"/>
    <x v="5"/>
    <s v="KÜB0"/>
    <s v="GRK"/>
    <s v="Zubehör"/>
    <x v="5"/>
    <n v="1"/>
    <n v="222.61"/>
    <n v="229"/>
    <n v="229"/>
    <n v="6.39"/>
    <n v="6.39"/>
    <n v="2.7903930131004364E-2"/>
    <n v="1"/>
    <m/>
    <x v="0"/>
    <s v="Nein"/>
    <x v="0"/>
  </r>
  <r>
    <n v="14573241"/>
    <x v="4"/>
    <x v="0"/>
    <n v="2000695"/>
    <s v="Sofortrechnung"/>
    <s v="Yasar.Yigitbilek"/>
    <x v="0"/>
    <s v="30422"/>
    <s v="PC Distribution SPA"/>
    <x v="1"/>
    <s v="1"/>
    <s v="101030398"/>
    <x v="274"/>
    <s v="Samsung S928B S24 Ultra 5G 512GB"/>
    <n v="2"/>
    <n v="863.52620000000002"/>
    <n v="839"/>
    <n v="1678"/>
    <n v="-24.526199999999999"/>
    <n v="-49.05"/>
    <n v="-2.92"/>
    <s v="V0022"/>
    <x v="13"/>
    <s v="KPUD"/>
    <s v="EXP"/>
    <s v="Geräte"/>
    <x v="8"/>
    <n v="2"/>
    <n v="863.52620000000002"/>
    <n v="839"/>
    <n v="1678"/>
    <n v="-24.526199999999999"/>
    <n v="-49.05"/>
    <n v="-2.9231227651966625E-2"/>
    <n v="1"/>
    <m/>
    <x v="0"/>
    <s v="Nein"/>
    <x v="1"/>
  </r>
  <r>
    <n v="14573241"/>
    <x v="4"/>
    <x v="0"/>
    <n v="2000695"/>
    <s v="Sofortrechnung"/>
    <s v="Yasar.Yigitbilek"/>
    <x v="0"/>
    <s v="30422"/>
    <s v="PC Distribution SPA"/>
    <x v="1"/>
    <s v="2"/>
    <s v="100303105"/>
    <x v="533"/>
    <s v="Apple iPhone 16 Plus 128GB"/>
    <n v="1"/>
    <n v="819"/>
    <n v="845"/>
    <n v="845"/>
    <n v="26"/>
    <n v="26"/>
    <n v="3.07"/>
    <s v="V0022"/>
    <x v="13"/>
    <s v="KPUD"/>
    <s v="EXP"/>
    <s v="Geräte"/>
    <x v="8"/>
    <n v="1"/>
    <n v="819"/>
    <n v="845"/>
    <n v="845"/>
    <n v="26"/>
    <n v="26"/>
    <n v="3.0769230769230771E-2"/>
    <n v="1"/>
    <m/>
    <x v="0"/>
    <s v="Nein"/>
    <x v="0"/>
  </r>
  <r>
    <n v="14573241"/>
    <x v="4"/>
    <x v="0"/>
    <n v="2000695"/>
    <s v="Sofortrechnung"/>
    <s v="Yasar.Yigitbilek"/>
    <x v="0"/>
    <s v="30422"/>
    <s v="PC Distribution SPA"/>
    <x v="1"/>
    <s v="3"/>
    <s v="100303089"/>
    <x v="496"/>
    <s v="Apple iPhone 16 128GB"/>
    <n v="13"/>
    <n v="704"/>
    <n v="722"/>
    <n v="9386"/>
    <n v="18"/>
    <n v="234"/>
    <n v="2.4900000000000002"/>
    <s v="V0022"/>
    <x v="13"/>
    <s v="KPUD"/>
    <s v="EXP"/>
    <s v="Geräte"/>
    <x v="8"/>
    <n v="13"/>
    <n v="704"/>
    <n v="722"/>
    <n v="9386"/>
    <n v="18"/>
    <n v="234"/>
    <n v="2.4930747922437674E-2"/>
    <n v="1"/>
    <m/>
    <x v="0"/>
    <s v="Nein"/>
    <x v="0"/>
  </r>
  <r>
    <n v="14573241"/>
    <x v="4"/>
    <x v="0"/>
    <n v="2000695"/>
    <s v="Sofortrechnung"/>
    <s v="Yasar.Yigitbilek"/>
    <x v="0"/>
    <s v="30422"/>
    <s v="PC Distribution SPA"/>
    <x v="1"/>
    <s v="4"/>
    <s v="101030383"/>
    <x v="106"/>
    <s v="Samsung S921B S24 5G 256GB"/>
    <n v="3"/>
    <n v="540"/>
    <n v="555"/>
    <n v="1665"/>
    <n v="15"/>
    <n v="45"/>
    <n v="2.7"/>
    <s v="V0022"/>
    <x v="13"/>
    <s v="KPUD"/>
    <s v="EXP"/>
    <s v="Geräte"/>
    <x v="8"/>
    <n v="3"/>
    <n v="540"/>
    <n v="555"/>
    <n v="1665"/>
    <n v="15"/>
    <n v="45"/>
    <n v="2.7027027027027029E-2"/>
    <n v="1"/>
    <m/>
    <x v="0"/>
    <s v="Nein"/>
    <x v="0"/>
  </r>
  <r>
    <n v="14573241"/>
    <x v="4"/>
    <x v="0"/>
    <n v="2000695"/>
    <s v="Sofortrechnung"/>
    <s v="Yasar.Yigitbilek"/>
    <x v="0"/>
    <s v="30422"/>
    <s v="PC Distribution SPA"/>
    <x v="1"/>
    <s v="5"/>
    <s v="100303092"/>
    <x v="472"/>
    <s v="Apple iPhone 16 128GB"/>
    <n v="3"/>
    <n v="704"/>
    <n v="722"/>
    <n v="2166"/>
    <n v="18"/>
    <n v="54"/>
    <n v="2.4900000000000002"/>
    <s v="V0022"/>
    <x v="13"/>
    <s v="KPUD"/>
    <s v="EXP"/>
    <s v="Geräte"/>
    <x v="8"/>
    <n v="3"/>
    <n v="704"/>
    <n v="722"/>
    <n v="2166"/>
    <n v="18"/>
    <n v="54"/>
    <n v="2.4930747922437674E-2"/>
    <n v="1"/>
    <m/>
    <x v="0"/>
    <s v="Nein"/>
    <x v="0"/>
  </r>
  <r>
    <n v="14573188"/>
    <x v="4"/>
    <x v="0"/>
    <n v="2000696"/>
    <s v="Sofortrechnung"/>
    <s v="eam\mustafa.oezer"/>
    <x v="1"/>
    <s v="24575"/>
    <s v="Paketfabrik"/>
    <x v="0"/>
    <s v="1"/>
    <s v="200300455"/>
    <x v="198"/>
    <s v="nach Aufnahme in Preisliste pflegen"/>
    <n v="1"/>
    <n v="660"/>
    <n v="674"/>
    <n v="674"/>
    <n v="14"/>
    <n v="14"/>
    <n v="2.0699999999999998"/>
    <s v="V0042"/>
    <x v="5"/>
    <s v="KÜB0"/>
    <s v="GRK"/>
    <s v="Zubehör"/>
    <x v="5"/>
    <n v="1"/>
    <n v="660"/>
    <n v="674"/>
    <n v="674"/>
    <n v="14"/>
    <n v="14"/>
    <n v="2.0771513353115726E-2"/>
    <n v="1"/>
    <m/>
    <x v="0"/>
    <s v="Nein"/>
    <x v="0"/>
  </r>
  <r>
    <n v="14573219"/>
    <x v="4"/>
    <x v="0"/>
    <n v="2000697"/>
    <s v="Sofortrechnung"/>
    <s v="eam\mustafa.oezer"/>
    <x v="2"/>
    <s v="23371"/>
    <s v="MAXNET GmbH"/>
    <x v="1"/>
    <s v="1"/>
    <s v="100302928"/>
    <x v="103"/>
    <s v="Apple iPhone 15 Pro Max 256GB"/>
    <n v="1"/>
    <n v="991.57889999999998"/>
    <n v="1039"/>
    <n v="1039"/>
    <n v="47.421100000000003"/>
    <n v="47.42"/>
    <n v="4.5599999999999996"/>
    <s v="V0162"/>
    <x v="8"/>
    <s v="NN"/>
    <s v="FHK"/>
    <s v="Geräte"/>
    <x v="2"/>
    <n v="1"/>
    <n v="991.57889999999998"/>
    <n v="1039"/>
    <n v="1039"/>
    <n v="47.421100000000003"/>
    <n v="47.42"/>
    <n v="4.5640038498556308E-2"/>
    <n v="1"/>
    <m/>
    <x v="0"/>
    <s v="Nein"/>
    <x v="0"/>
  </r>
  <r>
    <n v="14573098"/>
    <x v="4"/>
    <x v="0"/>
    <n v="2000698"/>
    <s v="Sofortrechnung"/>
    <s v="EAM\Erdal.Bircan"/>
    <x v="0"/>
    <s v="29989"/>
    <s v="ADN Connexion SARL"/>
    <x v="3"/>
    <s v="1"/>
    <s v="900010011"/>
    <x v="36"/>
    <s v="Sonstiges"/>
    <n v="1"/>
    <n v="0"/>
    <n v="25"/>
    <n v="25"/>
    <n v="25"/>
    <n v="25"/>
    <m/>
    <s v="V0018"/>
    <x v="16"/>
    <s v="KPUD"/>
    <s v="EXP"/>
    <s v="Sonstige"/>
    <x v="11"/>
    <n v="1"/>
    <n v="0"/>
    <n v="25"/>
    <n v="25"/>
    <n v="25"/>
    <n v="25"/>
    <n v="1"/>
    <n v="1"/>
    <m/>
    <x v="2"/>
    <s v="Ja"/>
    <x v="0"/>
  </r>
  <r>
    <n v="14573098"/>
    <x v="4"/>
    <x v="0"/>
    <n v="2000698"/>
    <s v="Sofortrechnung"/>
    <s v="EAM\Erdal.Bircan"/>
    <x v="0"/>
    <s v="29989"/>
    <s v="ADN Connexion SARL"/>
    <x v="1"/>
    <s v="2"/>
    <s v="101030449"/>
    <x v="62"/>
    <s v="Samsung A155F A15 128GB"/>
    <n v="4"/>
    <n v="112.0598"/>
    <n v="129"/>
    <n v="516"/>
    <n v="16.940200000000001"/>
    <n v="67.760000000000005"/>
    <n v="13.13"/>
    <s v="V0018"/>
    <x v="16"/>
    <s v="KPUD"/>
    <s v="EXP"/>
    <s v="Geräte"/>
    <x v="11"/>
    <n v="4"/>
    <n v="112.0598"/>
    <n v="129"/>
    <n v="516"/>
    <n v="16.940200000000001"/>
    <n v="67.760000000000005"/>
    <n v="0.13131782945736434"/>
    <n v="1"/>
    <m/>
    <x v="0"/>
    <s v="Nein"/>
    <x v="0"/>
  </r>
  <r>
    <n v="14573227"/>
    <x v="4"/>
    <x v="0"/>
    <n v="2000699"/>
    <s v="Sofortrechnung"/>
    <s v="eam\mustafa.oezer"/>
    <x v="1"/>
    <s v="21568"/>
    <s v="A.M.D. Telekommunications GmbH"/>
    <x v="1"/>
    <s v="1"/>
    <s v="100302952"/>
    <x v="20"/>
    <s v="Apple iPhone 15 128GB"/>
    <n v="7"/>
    <n v="605"/>
    <n v="630"/>
    <n v="4410"/>
    <n v="25"/>
    <n v="175"/>
    <n v="3.96"/>
    <s v="V0042"/>
    <x v="5"/>
    <s v="KÜB14"/>
    <s v="GRK"/>
    <s v="Geräte"/>
    <x v="5"/>
    <n v="7"/>
    <n v="605"/>
    <n v="630"/>
    <n v="4410"/>
    <n v="25"/>
    <n v="175"/>
    <n v="3.968253968253968E-2"/>
    <n v="1"/>
    <m/>
    <x v="0"/>
    <s v="Nein"/>
    <x v="0"/>
  </r>
  <r>
    <n v="14573227"/>
    <x v="4"/>
    <x v="0"/>
    <n v="2000699"/>
    <s v="Sofortrechnung"/>
    <s v="eam\mustafa.oezer"/>
    <x v="1"/>
    <s v="21568"/>
    <s v="A.M.D. Telekommunications GmbH"/>
    <x v="1"/>
    <s v="2"/>
    <s v="100303089"/>
    <x v="496"/>
    <s v="Apple iPhone 16 128GB"/>
    <n v="3"/>
    <n v="704"/>
    <n v="720"/>
    <n v="2160"/>
    <n v="16"/>
    <n v="48"/>
    <n v="2.2200000000000002"/>
    <s v="V0042"/>
    <x v="5"/>
    <s v="KÜB14"/>
    <s v="GRK"/>
    <s v="Geräte"/>
    <x v="5"/>
    <n v="3"/>
    <n v="704"/>
    <n v="720"/>
    <n v="2160"/>
    <n v="16"/>
    <n v="48"/>
    <n v="2.2222222222222223E-2"/>
    <n v="1"/>
    <m/>
    <x v="0"/>
    <s v="Nein"/>
    <x v="0"/>
  </r>
  <r>
    <n v="14573175"/>
    <x v="4"/>
    <x v="0"/>
    <n v="2000700"/>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3175"/>
    <x v="4"/>
    <x v="0"/>
    <n v="2000700"/>
    <s v="Sofortrechnung"/>
    <s v="EAM\Erdal.Bircan"/>
    <x v="1"/>
    <s v="23433"/>
    <s v="Jacob Elektronik GmbH"/>
    <x v="0"/>
    <s v="2"/>
    <s v="200300100"/>
    <x v="534"/>
    <s v="nach Aufnahme in Preisliste pflegen"/>
    <n v="1"/>
    <n v="105"/>
    <n v="220"/>
    <n v="220"/>
    <n v="115"/>
    <n v="115"/>
    <n v="52.27"/>
    <s v="V0042"/>
    <x v="5"/>
    <s v="KÜB30"/>
    <s v="GRK"/>
    <s v="Zubehör"/>
    <x v="5"/>
    <n v="1"/>
    <n v="105"/>
    <n v="220"/>
    <n v="220"/>
    <n v="115"/>
    <n v="115"/>
    <n v="0.52272727272727271"/>
    <n v="1"/>
    <m/>
    <x v="0"/>
    <s v="Nein"/>
    <x v="0"/>
  </r>
  <r>
    <n v="14573176"/>
    <x v="4"/>
    <x v="0"/>
    <n v="2000701"/>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3176"/>
    <x v="4"/>
    <x v="0"/>
    <n v="2000701"/>
    <s v="Sofortrechnung"/>
    <s v="EAM\Erdal.Bircan"/>
    <x v="1"/>
    <s v="23433"/>
    <s v="Jacob Elektronik GmbH"/>
    <x v="1"/>
    <s v="2"/>
    <s v="100690597"/>
    <x v="531"/>
    <s v="Xiaomi Redmi Note 13 6GB/128GB"/>
    <n v="2"/>
    <n v="95"/>
    <n v="112"/>
    <n v="224"/>
    <n v="17"/>
    <n v="34"/>
    <n v="15.17"/>
    <s v="V0042"/>
    <x v="5"/>
    <s v="KÜB30"/>
    <s v="GRK"/>
    <s v="Geräte"/>
    <x v="5"/>
    <n v="2"/>
    <n v="95"/>
    <n v="112"/>
    <n v="224"/>
    <n v="17"/>
    <n v="34"/>
    <n v="0.15178571428571427"/>
    <n v="1"/>
    <m/>
    <x v="0"/>
    <s v="Nein"/>
    <x v="0"/>
  </r>
  <r>
    <n v="14573177"/>
    <x v="4"/>
    <x v="0"/>
    <n v="2000702"/>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3177"/>
    <x v="4"/>
    <x v="0"/>
    <n v="2000702"/>
    <s v="Sofortrechnung"/>
    <s v="EAM\Erdal.Bircan"/>
    <x v="1"/>
    <s v="23433"/>
    <s v="Jacob Elektronik GmbH"/>
    <x v="1"/>
    <s v="2"/>
    <s v="100034614"/>
    <x v="29"/>
    <s v="Samsung X510N Tab S9 FE 256GB [WiFi]"/>
    <n v="1"/>
    <n v="332"/>
    <n v="359"/>
    <n v="359"/>
    <n v="27"/>
    <n v="27"/>
    <n v="7.52"/>
    <s v="V0042"/>
    <x v="5"/>
    <s v="KÜB30"/>
    <s v="GRK"/>
    <s v="Geräte"/>
    <x v="5"/>
    <n v="1"/>
    <n v="332"/>
    <n v="359"/>
    <n v="359"/>
    <n v="27"/>
    <n v="27"/>
    <n v="7.5208913649025072E-2"/>
    <n v="1"/>
    <m/>
    <x v="0"/>
    <s v="Nein"/>
    <x v="0"/>
  </r>
  <r>
    <n v="14573232"/>
    <x v="4"/>
    <x v="0"/>
    <n v="2000703"/>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3232"/>
    <x v="4"/>
    <x v="0"/>
    <n v="2000703"/>
    <s v="Sofortrechnung"/>
    <s v="EAM\Erdal.Bircan"/>
    <x v="1"/>
    <s v="23433"/>
    <s v="Jacob Elektronik GmbH"/>
    <x v="1"/>
    <s v="2"/>
    <s v="101030382"/>
    <x v="28"/>
    <s v="Samsung S921B S24 5G 256GB"/>
    <n v="1"/>
    <n v="530.07069999999999"/>
    <n v="555"/>
    <n v="555"/>
    <n v="24.929300000000001"/>
    <n v="24.93"/>
    <n v="4.49"/>
    <s v="V0042"/>
    <x v="5"/>
    <s v="KÜB30"/>
    <s v="GRK"/>
    <s v="Geräte"/>
    <x v="5"/>
    <n v="1"/>
    <n v="530.07069999999999"/>
    <n v="555"/>
    <n v="555"/>
    <n v="24.929300000000001"/>
    <n v="24.93"/>
    <n v="4.4918918918918915E-2"/>
    <n v="1"/>
    <m/>
    <x v="0"/>
    <s v="Nein"/>
    <x v="0"/>
  </r>
  <r>
    <n v="14573232"/>
    <x v="4"/>
    <x v="0"/>
    <n v="2000703"/>
    <s v="Sofortrechnung"/>
    <s v="EAM\Erdal.Bircan"/>
    <x v="1"/>
    <s v="23433"/>
    <s v="Jacob Elektronik GmbH"/>
    <x v="1"/>
    <s v="3"/>
    <s v="100050277"/>
    <x v="267"/>
    <s v="Motorola Edge 50 Neo 5G 512GB"/>
    <n v="1"/>
    <n v="235"/>
    <n v="255"/>
    <n v="255"/>
    <n v="20"/>
    <n v="20"/>
    <n v="7.84"/>
    <s v="V0042"/>
    <x v="5"/>
    <s v="KÜB30"/>
    <s v="GRK"/>
    <s v="Geräte"/>
    <x v="5"/>
    <n v="1"/>
    <n v="235"/>
    <n v="255"/>
    <n v="255"/>
    <n v="20"/>
    <n v="20"/>
    <n v="7.8431372549019607E-2"/>
    <n v="1"/>
    <m/>
    <x v="0"/>
    <s v="Nein"/>
    <x v="0"/>
  </r>
  <r>
    <n v="14573232"/>
    <x v="4"/>
    <x v="0"/>
    <n v="2000703"/>
    <s v="Sofortrechnung"/>
    <s v="EAM\Erdal.Bircan"/>
    <x v="1"/>
    <s v="23433"/>
    <s v="Jacob Elektronik GmbH"/>
    <x v="0"/>
    <s v="4"/>
    <s v="201760003"/>
    <x v="535"/>
    <s v="AMAZFIT GTR 3 Pro Smartwatch GPS"/>
    <n v="1"/>
    <n v="91.571399999999997"/>
    <n v="105"/>
    <n v="105"/>
    <n v="13.428599999999999"/>
    <n v="13.43"/>
    <n v="12.78"/>
    <s v="V0042"/>
    <x v="5"/>
    <s v="KÜB30"/>
    <s v="GRK"/>
    <s v="Zubehör"/>
    <x v="5"/>
    <n v="1"/>
    <n v="91.571399999999997"/>
    <n v="105"/>
    <n v="105"/>
    <n v="13.428599999999999"/>
    <n v="13.43"/>
    <n v="0.12790476190476191"/>
    <n v="1"/>
    <m/>
    <x v="0"/>
    <s v="Nein"/>
    <x v="0"/>
  </r>
  <r>
    <n v="14573237"/>
    <x v="4"/>
    <x v="0"/>
    <n v="2000704"/>
    <s v="Sofortrechnung"/>
    <s v="EAM\Erdal.Bircan"/>
    <x v="1"/>
    <s v="23433"/>
    <s v="Jacob Elektronik GmbH"/>
    <x v="3"/>
    <s v="1"/>
    <s v="900010024"/>
    <x v="73"/>
    <s v="Sonstiges"/>
    <n v="1"/>
    <n v="0"/>
    <n v="6.35"/>
    <n v="6.35"/>
    <n v="6.35"/>
    <n v="6.35"/>
    <m/>
    <s v="V0042"/>
    <x v="5"/>
    <s v="KÜB30"/>
    <s v="GRK"/>
    <s v="Sonstige"/>
    <x v="5"/>
    <n v="1"/>
    <n v="0"/>
    <n v="6.35"/>
    <n v="6.35"/>
    <n v="6.35"/>
    <n v="6.35"/>
    <n v="1"/>
    <n v="1"/>
    <m/>
    <x v="2"/>
    <s v="Ja"/>
    <x v="0"/>
  </r>
  <r>
    <n v="14573237"/>
    <x v="4"/>
    <x v="0"/>
    <n v="2000704"/>
    <s v="Sofortrechnung"/>
    <s v="EAM\Erdal.Bircan"/>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3126"/>
    <x v="4"/>
    <x v="0"/>
    <n v="2000705"/>
    <s v="Sofortrechnung"/>
    <s v="Yasar.Yigitbilek"/>
    <x v="0"/>
    <s v="30781"/>
    <s v="TECHNOSPHERE S.R.L."/>
    <x v="1"/>
    <s v="1"/>
    <s v="101030623"/>
    <x v="513"/>
    <s v="Samsung S721B S24 FE 5G 128GB"/>
    <n v="10"/>
    <n v="399"/>
    <n v="418"/>
    <n v="4180"/>
    <n v="19"/>
    <n v="190"/>
    <n v="4.54"/>
    <s v="V0022"/>
    <x v="13"/>
    <s v="KÜB14"/>
    <s v="EXP"/>
    <s v="Geräte"/>
    <x v="8"/>
    <n v="10"/>
    <n v="399"/>
    <n v="418"/>
    <n v="4180"/>
    <n v="19"/>
    <n v="190"/>
    <n v="4.5454545454545456E-2"/>
    <n v="1"/>
    <m/>
    <x v="0"/>
    <s v="Nein"/>
    <x v="0"/>
  </r>
  <r>
    <n v="14573126"/>
    <x v="4"/>
    <x v="0"/>
    <n v="2000705"/>
    <s v="Sofortrechnung"/>
    <s v="Yasar.Yigitbilek"/>
    <x v="0"/>
    <s v="30781"/>
    <s v="TECHNOSPHERE S.R.L."/>
    <x v="1"/>
    <s v="2"/>
    <s v="100034410"/>
    <x v="491"/>
    <s v="Samsung S911B S23 5G 256GB"/>
    <n v="60"/>
    <n v="477.88479999999998"/>
    <n v="488"/>
    <n v="29280"/>
    <n v="10.1152"/>
    <n v="606.91"/>
    <n v="2.0699999999999998"/>
    <s v="V0022"/>
    <x v="13"/>
    <s v="KÜB14"/>
    <s v="EXP"/>
    <s v="Geräte"/>
    <x v="8"/>
    <n v="60"/>
    <n v="477.88479999999998"/>
    <n v="488"/>
    <n v="29280"/>
    <n v="10.1152"/>
    <n v="606.91"/>
    <n v="2.0727800546448086E-2"/>
    <n v="1"/>
    <m/>
    <x v="0"/>
    <s v="Nein"/>
    <x v="0"/>
  </r>
  <r>
    <n v="14573126"/>
    <x v="4"/>
    <x v="0"/>
    <n v="2000705"/>
    <s v="Sofortrechnung"/>
    <s v="Yasar.Yigitbilek"/>
    <x v="0"/>
    <s v="30781"/>
    <s v="TECHNOSPHERE S.R.L."/>
    <x v="1"/>
    <s v="3"/>
    <s v="101030626"/>
    <x v="516"/>
    <s v="Samsung S721B S24 FE 5G 128GB"/>
    <n v="10"/>
    <n v="399"/>
    <n v="418"/>
    <n v="4180"/>
    <n v="19"/>
    <n v="190"/>
    <n v="4.54"/>
    <s v="V0022"/>
    <x v="13"/>
    <s v="KÜB14"/>
    <s v="EXP"/>
    <s v="Geräte"/>
    <x v="8"/>
    <n v="10"/>
    <n v="399"/>
    <n v="418"/>
    <n v="4180"/>
    <n v="19"/>
    <n v="190"/>
    <n v="4.5454545454545456E-2"/>
    <n v="1"/>
    <m/>
    <x v="0"/>
    <s v="Nein"/>
    <x v="0"/>
  </r>
  <r>
    <n v="14572894"/>
    <x v="4"/>
    <x v="0"/>
    <n v="2000706"/>
    <s v="Sofortrechnung"/>
    <s v="EAM\Erdal.Bircan"/>
    <x v="0"/>
    <s v="30765"/>
    <s v="SAS AJT PRO"/>
    <x v="1"/>
    <s v="1"/>
    <s v="101030489"/>
    <x v="392"/>
    <s v="Samsung A057G A05s 64GB"/>
    <n v="20"/>
    <n v="80.665300000000002"/>
    <n v="86"/>
    <n v="1720"/>
    <n v="5.3346999999999998"/>
    <n v="106.69"/>
    <n v="6.2"/>
    <s v="V0140"/>
    <x v="15"/>
    <s v="KPUD"/>
    <s v="EXP"/>
    <s v="Geräte"/>
    <x v="10"/>
    <n v="20"/>
    <n v="80.665300000000002"/>
    <n v="86"/>
    <n v="1720"/>
    <n v="5.3346999999999998"/>
    <n v="106.69"/>
    <n v="6.2029069767441859E-2"/>
    <n v="1"/>
    <m/>
    <x v="0"/>
    <s v="Nein"/>
    <x v="0"/>
  </r>
  <r>
    <n v="14572894"/>
    <x v="4"/>
    <x v="0"/>
    <n v="2000706"/>
    <s v="Sofortrechnung"/>
    <s v="EAM\Erdal.Bircan"/>
    <x v="0"/>
    <s v="30765"/>
    <s v="SAS AJT PRO"/>
    <x v="1"/>
    <s v="2"/>
    <s v="101030492"/>
    <x v="138"/>
    <s v="Samsung A356B A35 5G 256GB"/>
    <n v="5"/>
    <n v="228.69569999999999"/>
    <n v="238"/>
    <n v="1190"/>
    <n v="9.3042999999999996"/>
    <n v="46.52"/>
    <n v="3.9"/>
    <s v="V0140"/>
    <x v="15"/>
    <s v="KPUD"/>
    <s v="EXP"/>
    <s v="Geräte"/>
    <x v="10"/>
    <n v="5"/>
    <n v="228.69569999999999"/>
    <n v="238"/>
    <n v="1190"/>
    <n v="9.3042999999999996"/>
    <n v="46.52"/>
    <n v="3.9092436974789917E-2"/>
    <n v="1"/>
    <m/>
    <x v="0"/>
    <s v="Nein"/>
    <x v="0"/>
  </r>
  <r>
    <n v="14572894"/>
    <x v="4"/>
    <x v="0"/>
    <n v="2000706"/>
    <s v="Sofortrechnung"/>
    <s v="EAM\Erdal.Bircan"/>
    <x v="0"/>
    <s v="30765"/>
    <s v="SAS AJT PRO"/>
    <x v="1"/>
    <s v="3"/>
    <s v="101030382"/>
    <x v="28"/>
    <s v="Samsung S921B S24 5G 256GB"/>
    <n v="5"/>
    <n v="530.07069999999999"/>
    <n v="549"/>
    <n v="2745"/>
    <n v="18.929300000000001"/>
    <n v="94.65"/>
    <n v="3.44"/>
    <s v="V0140"/>
    <x v="15"/>
    <s v="KPUD"/>
    <s v="EXP"/>
    <s v="Geräte"/>
    <x v="10"/>
    <n v="5"/>
    <n v="530.07069999999999"/>
    <n v="549"/>
    <n v="2745"/>
    <n v="18.929300000000001"/>
    <n v="94.65"/>
    <n v="3.4480874316939893E-2"/>
    <n v="1"/>
    <m/>
    <x v="0"/>
    <s v="Nein"/>
    <x v="0"/>
  </r>
  <r>
    <n v="14572894"/>
    <x v="4"/>
    <x v="0"/>
    <n v="2000706"/>
    <s v="Sofortrechnung"/>
    <s v="EAM\Erdal.Bircan"/>
    <x v="0"/>
    <s v="30765"/>
    <s v="SAS AJT PRO"/>
    <x v="1"/>
    <s v="4"/>
    <s v="101030623"/>
    <x v="513"/>
    <s v="Samsung S721B S24 FE 5G 128GB"/>
    <n v="6"/>
    <n v="399"/>
    <n v="425"/>
    <n v="2550"/>
    <n v="26"/>
    <n v="156"/>
    <n v="6.11"/>
    <s v="V0140"/>
    <x v="15"/>
    <s v="KPUD"/>
    <s v="EXP"/>
    <s v="Geräte"/>
    <x v="10"/>
    <n v="6"/>
    <n v="399"/>
    <n v="425"/>
    <n v="2550"/>
    <n v="26"/>
    <n v="156"/>
    <n v="6.1176470588235297E-2"/>
    <n v="1"/>
    <m/>
    <x v="0"/>
    <s v="Nein"/>
    <x v="0"/>
  </r>
  <r>
    <n v="14572894"/>
    <x v="4"/>
    <x v="0"/>
    <n v="2000706"/>
    <s v="Sofortrechnung"/>
    <s v="EAM\Erdal.Bircan"/>
    <x v="0"/>
    <s v="30765"/>
    <s v="SAS AJT PRO"/>
    <x v="1"/>
    <s v="5"/>
    <s v="101030626"/>
    <x v="516"/>
    <s v="Samsung S721B S24 FE 5G 128GB"/>
    <n v="6"/>
    <n v="399"/>
    <n v="425"/>
    <n v="2550"/>
    <n v="26"/>
    <n v="156"/>
    <n v="6.11"/>
    <s v="V0140"/>
    <x v="15"/>
    <s v="KPUD"/>
    <s v="EXP"/>
    <s v="Geräte"/>
    <x v="10"/>
    <n v="6"/>
    <n v="399"/>
    <n v="425"/>
    <n v="2550"/>
    <n v="26"/>
    <n v="156"/>
    <n v="6.1176470588235297E-2"/>
    <n v="1"/>
    <m/>
    <x v="0"/>
    <s v="Nein"/>
    <x v="0"/>
  </r>
  <r>
    <n v="14572894"/>
    <x v="4"/>
    <x v="0"/>
    <n v="2000706"/>
    <s v="Sofortrechnung"/>
    <s v="EAM\Erdal.Bircan"/>
    <x v="0"/>
    <s v="30765"/>
    <s v="SAS AJT PRO"/>
    <x v="1"/>
    <s v="6"/>
    <s v="101030419"/>
    <x v="22"/>
    <s v="Samsung G556B Xcover 7 128GB EE"/>
    <n v="70"/>
    <n v="197.0257"/>
    <n v="215"/>
    <n v="15050"/>
    <n v="17.974299999999999"/>
    <n v="1258.2"/>
    <n v="8.36"/>
    <s v="V0140"/>
    <x v="15"/>
    <s v="KPUD"/>
    <s v="EXP"/>
    <s v="Geräte"/>
    <x v="10"/>
    <n v="70"/>
    <n v="197.0257"/>
    <n v="215"/>
    <n v="15050"/>
    <n v="17.974299999999999"/>
    <n v="1258.2"/>
    <n v="8.3601328903654487E-2"/>
    <n v="1"/>
    <m/>
    <x v="0"/>
    <s v="Nein"/>
    <x v="0"/>
  </r>
  <r>
    <n v="14573224"/>
    <x v="4"/>
    <x v="0"/>
    <n v="2000707"/>
    <s v="Sofortrechnung"/>
    <s v="eam\mustafa.oezer"/>
    <x v="0"/>
    <s v="30715"/>
    <s v="NH Products B.V."/>
    <x v="1"/>
    <s v="1"/>
    <s v="100050287"/>
    <x v="96"/>
    <s v="Motorola Moto G75 5G 256GB"/>
    <n v="25"/>
    <n v="181"/>
    <n v="195"/>
    <n v="4875"/>
    <n v="14"/>
    <n v="350"/>
    <n v="7.17"/>
    <s v="V0018"/>
    <x v="16"/>
    <s v="KPUD"/>
    <s v="EXP"/>
    <s v="Geräte"/>
    <x v="11"/>
    <n v="25"/>
    <n v="181"/>
    <n v="195"/>
    <n v="4875"/>
    <n v="14"/>
    <n v="350"/>
    <n v="7.179487179487179E-2"/>
    <n v="1"/>
    <m/>
    <x v="0"/>
    <s v="Nein"/>
    <x v="0"/>
  </r>
  <r>
    <n v="14573224"/>
    <x v="4"/>
    <x v="0"/>
    <n v="2000707"/>
    <s v="Sofortrechnung"/>
    <s v="eam\mustafa.oezer"/>
    <x v="0"/>
    <s v="30715"/>
    <s v="NH Products B.V."/>
    <x v="1"/>
    <s v="2"/>
    <s v="100050279"/>
    <x v="258"/>
    <s v="Motorola Edge 50 Neo 5G 512GB"/>
    <n v="20"/>
    <n v="235"/>
    <n v="250"/>
    <n v="5000"/>
    <n v="15"/>
    <n v="300"/>
    <n v="6"/>
    <s v="V0018"/>
    <x v="16"/>
    <s v="KPUD"/>
    <s v="EXP"/>
    <s v="Geräte"/>
    <x v="11"/>
    <n v="20"/>
    <n v="235"/>
    <n v="250"/>
    <n v="5000"/>
    <n v="15"/>
    <n v="300"/>
    <n v="0.06"/>
    <n v="1"/>
    <m/>
    <x v="0"/>
    <s v="Nein"/>
    <x v="0"/>
  </r>
  <r>
    <n v="14573224"/>
    <x v="4"/>
    <x v="0"/>
    <n v="2000707"/>
    <s v="Sofortrechnung"/>
    <s v="eam\mustafa.oezer"/>
    <x v="0"/>
    <s v="30715"/>
    <s v="NH Products B.V."/>
    <x v="1"/>
    <s v="3"/>
    <s v="100050277"/>
    <x v="267"/>
    <s v="Motorola Edge 50 Neo 5G 512GB"/>
    <n v="40"/>
    <n v="235"/>
    <n v="250"/>
    <n v="10000"/>
    <n v="15"/>
    <n v="600"/>
    <n v="6"/>
    <s v="V0018"/>
    <x v="16"/>
    <s v="KPUD"/>
    <s v="EXP"/>
    <s v="Geräte"/>
    <x v="11"/>
    <n v="40"/>
    <n v="235"/>
    <n v="250"/>
    <n v="10000"/>
    <n v="15"/>
    <n v="600"/>
    <n v="0.06"/>
    <n v="1"/>
    <m/>
    <x v="0"/>
    <s v="Nein"/>
    <x v="0"/>
  </r>
  <r>
    <n v="14573255"/>
    <x v="4"/>
    <x v="0"/>
    <n v="2000708"/>
    <s v="Sofortrechnung"/>
    <s v="Yasar.Yigitbilek"/>
    <x v="0"/>
    <s v="29367"/>
    <s v="Mobitrade B.V."/>
    <x v="1"/>
    <s v="1"/>
    <s v="101030425"/>
    <x v="207"/>
    <s v="Samsung A256B A25 5G 128GB"/>
    <n v="2"/>
    <n v="160.5153"/>
    <n v="163"/>
    <n v="326"/>
    <n v="2.4847000000000001"/>
    <n v="4.97"/>
    <n v="1.52"/>
    <s v="V0164"/>
    <x v="4"/>
    <s v="KPUD"/>
    <s v="EXP"/>
    <s v="Geräte"/>
    <x v="4"/>
    <n v="2"/>
    <n v="160.5153"/>
    <n v="163"/>
    <n v="326"/>
    <n v="2.4847000000000001"/>
    <n v="4.97"/>
    <n v="1.5245398773006133E-2"/>
    <n v="1"/>
    <m/>
    <x v="0"/>
    <s v="Nein"/>
    <x v="0"/>
  </r>
  <r>
    <n v="14573255"/>
    <x v="4"/>
    <x v="0"/>
    <n v="2000708"/>
    <s v="Sofortrechnung"/>
    <s v="Yasar.Yigitbilek"/>
    <x v="0"/>
    <s v="29367"/>
    <s v="Mobitrade B.V."/>
    <x v="1"/>
    <s v="2"/>
    <s v="101030412"/>
    <x v="56"/>
    <s v="Samsung A057G A05s 128GB"/>
    <n v="6"/>
    <n v="93.245800000000003"/>
    <n v="97"/>
    <n v="582"/>
    <n v="3.7542"/>
    <n v="22.53"/>
    <n v="3.87"/>
    <s v="V0164"/>
    <x v="4"/>
    <s v="KPUD"/>
    <s v="EXP"/>
    <s v="Geräte"/>
    <x v="4"/>
    <n v="6"/>
    <n v="93.245800000000003"/>
    <n v="97"/>
    <n v="582"/>
    <n v="3.7542"/>
    <n v="22.53"/>
    <n v="3.8711340206185572E-2"/>
    <n v="1"/>
    <m/>
    <x v="0"/>
    <s v="Nein"/>
    <x v="0"/>
  </r>
  <r>
    <n v="14573255"/>
    <x v="4"/>
    <x v="0"/>
    <n v="2000708"/>
    <s v="Sofortrechnung"/>
    <s v="Yasar.Yigitbilek"/>
    <x v="0"/>
    <s v="29367"/>
    <s v="Mobitrade B.V."/>
    <x v="1"/>
    <s v="3"/>
    <s v="101030380"/>
    <x v="92"/>
    <s v="Samsung S921B S24 5G 128GB"/>
    <n v="5"/>
    <n v="478.80900000000003"/>
    <n v="489"/>
    <n v="2445"/>
    <n v="10.191000000000001"/>
    <n v="50.95"/>
    <n v="2.08"/>
    <s v="V0164"/>
    <x v="4"/>
    <s v="KPUD"/>
    <s v="EXP"/>
    <s v="Geräte"/>
    <x v="4"/>
    <n v="5"/>
    <n v="478.80900000000003"/>
    <n v="489"/>
    <n v="2445"/>
    <n v="10.191000000000001"/>
    <n v="50.95"/>
    <n v="2.0838445807770962E-2"/>
    <n v="1"/>
    <m/>
    <x v="0"/>
    <s v="Nein"/>
    <x v="0"/>
  </r>
  <r>
    <n v="14573248"/>
    <x v="4"/>
    <x v="0"/>
    <n v="2000709"/>
    <s v="Sofortrechnung"/>
    <s v="Yasar.Yigitbilek"/>
    <x v="2"/>
    <s v="21235"/>
    <s v="Complete-com GmbH"/>
    <x v="1"/>
    <s v="1"/>
    <s v="100034579"/>
    <x v="70"/>
    <s v="Samsung A556B A55 5G 128GB EE"/>
    <n v="1"/>
    <n v="251.29089999999999"/>
    <n v="269"/>
    <n v="269"/>
    <n v="17.709099999999999"/>
    <n v="17.71"/>
    <n v="6.58"/>
    <s v="V0163"/>
    <x v="11"/>
    <s v="KABB5"/>
    <s v="FHK"/>
    <s v="Geräte"/>
    <x v="2"/>
    <n v="1"/>
    <n v="251.29089999999999"/>
    <n v="269"/>
    <n v="269"/>
    <n v="17.709099999999999"/>
    <n v="17.71"/>
    <n v="6.5836431226765801E-2"/>
    <n v="1"/>
    <m/>
    <x v="0"/>
    <s v="Nein"/>
    <x v="0"/>
  </r>
  <r>
    <n v="14573248"/>
    <x v="4"/>
    <x v="0"/>
    <n v="2000709"/>
    <s v="Sofortrechnung"/>
    <s v="Yasar.Yigitbilek"/>
    <x v="2"/>
    <s v="21235"/>
    <s v="Complete-com GmbH"/>
    <x v="1"/>
    <s v="2"/>
    <s v="101030481"/>
    <x v="82"/>
    <s v="Samsung A556B A55 5G 128GB"/>
    <n v="1"/>
    <n v="253.2636"/>
    <n v="269"/>
    <n v="269"/>
    <n v="15.7364"/>
    <n v="15.74"/>
    <n v="5.84"/>
    <s v="V0163"/>
    <x v="11"/>
    <s v="KABB5"/>
    <s v="FHK"/>
    <s v="Geräte"/>
    <x v="2"/>
    <n v="1"/>
    <n v="253.2636"/>
    <n v="269"/>
    <n v="269"/>
    <n v="15.7364"/>
    <n v="15.74"/>
    <n v="5.8513011152416361E-2"/>
    <n v="1"/>
    <m/>
    <x v="0"/>
    <s v="Nein"/>
    <x v="0"/>
  </r>
  <r>
    <n v="14573258"/>
    <x v="4"/>
    <x v="0"/>
    <n v="2000710"/>
    <s v="Sofortrechnung"/>
    <s v="Yasar.Yigitbilek"/>
    <x v="2"/>
    <s v="21629"/>
    <s v="DHP IT Service"/>
    <x v="1"/>
    <s v="1"/>
    <s v="100034514"/>
    <x v="289"/>
    <s v="Samsung S921B S24 5G 128GB EE"/>
    <n v="1"/>
    <n v="495.77140000000003"/>
    <n v="499"/>
    <n v="499"/>
    <n v="3.2286000000000001"/>
    <n v="3.23"/>
    <n v="0.64"/>
    <s v="V0163"/>
    <x v="11"/>
    <s v="KABB0"/>
    <s v="FHK"/>
    <s v="Geräte"/>
    <x v="2"/>
    <n v="1"/>
    <n v="495.77140000000003"/>
    <n v="499"/>
    <n v="499"/>
    <n v="3.2286000000000001"/>
    <n v="3.23"/>
    <n v="6.472945891783567E-3"/>
    <n v="1"/>
    <m/>
    <x v="0"/>
    <s v="Nein"/>
    <x v="0"/>
  </r>
  <r>
    <n v="14573247"/>
    <x v="4"/>
    <x v="0"/>
    <n v="2000711"/>
    <s v="Sofortrechnung"/>
    <s v="Yasar.Yigitbilek"/>
    <x v="2"/>
    <s v="26567"/>
    <s v="Sota Service"/>
    <x v="1"/>
    <s v="1"/>
    <s v="101030661"/>
    <x v="146"/>
    <s v="Samsung A165F A16 128GB"/>
    <n v="3"/>
    <n v="116.04640000000001"/>
    <n v="129"/>
    <n v="387"/>
    <n v="12.9536"/>
    <n v="38.86"/>
    <n v="10.039999999999999"/>
    <s v="V0163"/>
    <x v="11"/>
    <s v="KABB5"/>
    <s v="FHK"/>
    <s v="Geräte"/>
    <x v="2"/>
    <n v="3"/>
    <n v="116.04640000000001"/>
    <n v="129"/>
    <n v="387"/>
    <n v="12.9536"/>
    <n v="38.86"/>
    <n v="0.10041343669250646"/>
    <n v="1"/>
    <m/>
    <x v="0"/>
    <s v="Nein"/>
    <x v="0"/>
  </r>
  <r>
    <n v="14572881"/>
    <x v="4"/>
    <x v="0"/>
    <n v="2000712"/>
    <s v="Sofortrechnung"/>
    <s v="Yasar.Yigitbilek"/>
    <x v="0"/>
    <s v="30912"/>
    <s v="BH PHONE SARL"/>
    <x v="1"/>
    <s v="1"/>
    <s v="100302478"/>
    <x v="79"/>
    <s v="Apple iPhone 13 128GB"/>
    <n v="20"/>
    <n v="417.46170000000001"/>
    <n v="422"/>
    <n v="8440"/>
    <n v="4.5382999999999996"/>
    <n v="90.77"/>
    <n v="1.07"/>
    <s v="V0164"/>
    <x v="4"/>
    <s v="VKASSE"/>
    <s v="EXP"/>
    <s v="Geräte"/>
    <x v="4"/>
    <n v="20"/>
    <n v="417.46170000000001"/>
    <n v="422"/>
    <n v="8440"/>
    <n v="4.5382999999999996"/>
    <n v="90.77"/>
    <n v="1.075473933649289E-2"/>
    <n v="1"/>
    <m/>
    <x v="0"/>
    <s v="Nein"/>
    <x v="0"/>
  </r>
  <r>
    <n v="14572881"/>
    <x v="4"/>
    <x v="0"/>
    <n v="2000712"/>
    <s v="Sofortrechnung"/>
    <s v="Yasar.Yigitbilek"/>
    <x v="0"/>
    <s v="30912"/>
    <s v="BH PHONE SARL"/>
    <x v="1"/>
    <s v="2"/>
    <s v="101030520"/>
    <x v="251"/>
    <s v="Samsung A356B A35 5G 128GB EE"/>
    <n v="100"/>
    <n v="192.4376"/>
    <n v="198"/>
    <n v="19800"/>
    <n v="5.5624000000000002"/>
    <n v="556.24"/>
    <n v="2.8"/>
    <s v="V0164"/>
    <x v="4"/>
    <s v="VKASSE"/>
    <s v="EXP"/>
    <s v="Geräte"/>
    <x v="4"/>
    <n v="100"/>
    <n v="192.4376"/>
    <n v="198"/>
    <n v="19800"/>
    <n v="5.5624000000000002"/>
    <n v="556.24"/>
    <n v="2.8092929292929295E-2"/>
    <n v="1"/>
    <m/>
    <x v="0"/>
    <s v="Nein"/>
    <x v="0"/>
  </r>
  <r>
    <n v="14571533"/>
    <x v="4"/>
    <x v="0"/>
    <n v="2000713"/>
    <s v="Sofortrechnung"/>
    <s v="EAM\Erdal.Bircan"/>
    <x v="0"/>
    <s v="30742"/>
    <s v="DMLink SRL"/>
    <x v="3"/>
    <s v="1"/>
    <s v="900010011"/>
    <x v="36"/>
    <s v="Sonstiges"/>
    <n v="1"/>
    <n v="0"/>
    <n v="20"/>
    <n v="20"/>
    <n v="20"/>
    <n v="20"/>
    <m/>
    <s v="V0023"/>
    <x v="3"/>
    <s v="VKASSE"/>
    <s v="EXP"/>
    <s v="Sonstige"/>
    <x v="3"/>
    <n v="1"/>
    <n v="0"/>
    <n v="20"/>
    <n v="20"/>
    <n v="20"/>
    <n v="20"/>
    <n v="1"/>
    <n v="1"/>
    <m/>
    <x v="2"/>
    <s v="Ja"/>
    <x v="0"/>
  </r>
  <r>
    <n v="14571533"/>
    <x v="4"/>
    <x v="0"/>
    <n v="2000713"/>
    <s v="Sofortrechnung"/>
    <s v="EAM\Erdal.Bircan"/>
    <x v="0"/>
    <s v="30742"/>
    <s v="DMLink SRL"/>
    <x v="1"/>
    <s v="2"/>
    <s v="100302932"/>
    <x v="187"/>
    <s v="Apple iPhone 15 Pro Max 512GB"/>
    <n v="3"/>
    <n v="1037.0621000000001"/>
    <n v="1069"/>
    <n v="3207"/>
    <n v="31.937899999999999"/>
    <n v="95.81"/>
    <n v="2.98"/>
    <s v="V0023"/>
    <x v="3"/>
    <s v="VKASSE"/>
    <s v="EXP"/>
    <s v="Geräte"/>
    <x v="3"/>
    <n v="3"/>
    <n v="1037.0621000000001"/>
    <n v="1069"/>
    <n v="3207"/>
    <n v="31.937899999999999"/>
    <n v="95.81"/>
    <n v="2.9875272840661056E-2"/>
    <n v="1"/>
    <m/>
    <x v="0"/>
    <s v="Nein"/>
    <x v="0"/>
  </r>
  <r>
    <n v="14571533"/>
    <x v="4"/>
    <x v="0"/>
    <n v="2000713"/>
    <s v="Sofortrechnung"/>
    <s v="EAM\Erdal.Bircan"/>
    <x v="0"/>
    <s v="30742"/>
    <s v="DMLink SRL"/>
    <x v="1"/>
    <s v="3"/>
    <s v="100302928"/>
    <x v="103"/>
    <s v="Apple iPhone 15 Pro Max 256GB"/>
    <n v="1"/>
    <n v="991.57889999999998"/>
    <n v="1019"/>
    <n v="1019"/>
    <n v="27.421099999999999"/>
    <n v="27.42"/>
    <n v="2.69"/>
    <s v="V0023"/>
    <x v="3"/>
    <s v="VKASSE"/>
    <s v="EXP"/>
    <s v="Geräte"/>
    <x v="3"/>
    <n v="1"/>
    <n v="991.57889999999998"/>
    <n v="1019"/>
    <n v="1019"/>
    <n v="27.421099999999999"/>
    <n v="27.42"/>
    <n v="2.6908734052993131E-2"/>
    <n v="1"/>
    <m/>
    <x v="0"/>
    <s v="Nein"/>
    <x v="0"/>
  </r>
  <r>
    <n v="14571533"/>
    <x v="4"/>
    <x v="0"/>
    <n v="2000713"/>
    <s v="Sofortrechnung"/>
    <s v="EAM\Erdal.Bircan"/>
    <x v="0"/>
    <s v="30742"/>
    <s v="DMLink SRL"/>
    <x v="1"/>
    <s v="4"/>
    <s v="101300312"/>
    <x v="86"/>
    <s v="Apple iPhone 16 Pro Max 512GB"/>
    <n v="2"/>
    <n v="1207"/>
    <n v="1269"/>
    <n v="2538"/>
    <n v="62"/>
    <n v="124"/>
    <n v="4.88"/>
    <s v="V0023"/>
    <x v="3"/>
    <s v="VKASSE"/>
    <s v="EXP"/>
    <s v="Geräte"/>
    <x v="3"/>
    <n v="2"/>
    <n v="1207"/>
    <n v="1269"/>
    <n v="2538"/>
    <n v="62"/>
    <n v="124"/>
    <n v="4.8857368006304178E-2"/>
    <n v="1"/>
    <m/>
    <x v="0"/>
    <s v="Nein"/>
    <x v="0"/>
  </r>
  <r>
    <n v="14571533"/>
    <x v="4"/>
    <x v="0"/>
    <n v="2000713"/>
    <s v="Sofortrechnung"/>
    <s v="EAM\Erdal.Bircan"/>
    <x v="0"/>
    <s v="30742"/>
    <s v="DMLink SRL"/>
    <x v="1"/>
    <s v="5"/>
    <s v="100302926"/>
    <x v="111"/>
    <s v="Apple iPhone 15 Pro Max 256GB"/>
    <n v="1"/>
    <n v="980.38649999999996"/>
    <n v="1019"/>
    <n v="1019"/>
    <n v="38.613500000000002"/>
    <n v="38.61"/>
    <n v="3.78"/>
    <s v="V0023"/>
    <x v="3"/>
    <s v="VKASSE"/>
    <s v="EXP"/>
    <s v="Geräte"/>
    <x v="3"/>
    <n v="1"/>
    <n v="980.38649999999996"/>
    <n v="1019"/>
    <n v="1019"/>
    <n v="38.613500000000002"/>
    <n v="38.61"/>
    <n v="3.7890088321884202E-2"/>
    <n v="1"/>
    <m/>
    <x v="0"/>
    <s v="Nein"/>
    <x v="0"/>
  </r>
  <r>
    <n v="14572868"/>
    <x v="4"/>
    <x v="0"/>
    <n v="2000714"/>
    <s v="Sofortrechnung"/>
    <s v="Yasar.Yigitbilek"/>
    <x v="0"/>
    <s v="28081"/>
    <s v="Proshop AS"/>
    <x v="0"/>
    <s v="1"/>
    <s v="200030241"/>
    <x v="264"/>
    <s v="Samsung SmartTag2 4er-Pack EI-T5600K"/>
    <n v="4"/>
    <n v="46.4863"/>
    <n v="49.5"/>
    <n v="198"/>
    <n v="3.0137"/>
    <n v="12.05"/>
    <n v="6.08"/>
    <s v="V0012"/>
    <x v="1"/>
    <s v="KÜB30"/>
    <s v="EXP"/>
    <s v="Zubehör"/>
    <x v="1"/>
    <n v="4"/>
    <n v="46.4863"/>
    <n v="49.5"/>
    <n v="198"/>
    <n v="3.0137"/>
    <n v="12.05"/>
    <n v="6.0858585858585862E-2"/>
    <n v="1"/>
    <m/>
    <x v="0"/>
    <s v="Nein"/>
    <x v="0"/>
  </r>
  <r>
    <n v="14573243"/>
    <x v="4"/>
    <x v="0"/>
    <n v="2000715"/>
    <s v="Sofortrechnung"/>
    <s v="Yasar.Yigitbilek"/>
    <x v="0"/>
    <s v="28081"/>
    <s v="Proshop AS"/>
    <x v="0"/>
    <s v="1"/>
    <s v="201030040"/>
    <x v="536"/>
    <s v="Samsung Watch 6 SM-R955 43mm LTE"/>
    <n v="3"/>
    <n v="148.75"/>
    <n v="169"/>
    <n v="507"/>
    <n v="20.25"/>
    <n v="60.75"/>
    <n v="11.98"/>
    <s v="V0012"/>
    <x v="1"/>
    <s v="KÜB30"/>
    <s v="EXP"/>
    <s v="Zubehör"/>
    <x v="1"/>
    <n v="3"/>
    <n v="148.75"/>
    <n v="169"/>
    <n v="507"/>
    <n v="20.25"/>
    <n v="60.75"/>
    <n v="0.11982248520710059"/>
    <n v="1"/>
    <m/>
    <x v="0"/>
    <s v="Nein"/>
    <x v="0"/>
  </r>
  <r>
    <n v="14573243"/>
    <x v="4"/>
    <x v="0"/>
    <n v="2000715"/>
    <s v="Sofortrechnung"/>
    <s v="Yasar.Yigitbilek"/>
    <x v="0"/>
    <s v="28081"/>
    <s v="Proshop AS"/>
    <x v="1"/>
    <s v="2"/>
    <s v="101030352"/>
    <x v="303"/>
    <s v="Samsung X210N Tab A9+ 64GB [WiFi]"/>
    <n v="1"/>
    <n v="116.9379"/>
    <n v="133"/>
    <n v="133"/>
    <n v="16.062100000000001"/>
    <n v="16.059999999999999"/>
    <n v="12.07"/>
    <s v="V0012"/>
    <x v="1"/>
    <s v="KÜB30"/>
    <s v="EXP"/>
    <s v="Geräte"/>
    <x v="1"/>
    <n v="1"/>
    <n v="116.9379"/>
    <n v="133"/>
    <n v="133"/>
    <n v="16.062100000000001"/>
    <n v="16.059999999999999"/>
    <n v="0.12075187969924811"/>
    <n v="1"/>
    <m/>
    <x v="0"/>
    <s v="Nein"/>
    <x v="0"/>
  </r>
  <r>
    <n v="14573243"/>
    <x v="4"/>
    <x v="0"/>
    <n v="2000715"/>
    <s v="Sofortrechnung"/>
    <s v="Yasar.Yigitbilek"/>
    <x v="0"/>
    <s v="28081"/>
    <s v="Proshop AS"/>
    <x v="0"/>
    <s v="3"/>
    <s v="201760002"/>
    <x v="537"/>
    <s v="AMAZFIT GTR 3 Pro Smartwatch GPS"/>
    <n v="5"/>
    <n v="87.799099999999996"/>
    <n v="102"/>
    <n v="510"/>
    <n v="14.200900000000001"/>
    <n v="71"/>
    <n v="13.92"/>
    <s v="V0012"/>
    <x v="1"/>
    <s v="KÜB30"/>
    <s v="EXP"/>
    <s v="Zubehör"/>
    <x v="1"/>
    <n v="5"/>
    <n v="87.799099999999996"/>
    <n v="102"/>
    <n v="510"/>
    <n v="14.200900000000001"/>
    <n v="71"/>
    <n v="0.13921568627450981"/>
    <n v="1"/>
    <m/>
    <x v="0"/>
    <s v="Nein"/>
    <x v="0"/>
  </r>
  <r>
    <n v="14573243"/>
    <x v="4"/>
    <x v="0"/>
    <n v="2000715"/>
    <s v="Sofortrechnung"/>
    <s v="Yasar.Yigitbilek"/>
    <x v="0"/>
    <s v="28081"/>
    <s v="Proshop AS"/>
    <x v="1"/>
    <s v="4"/>
    <s v="100302979"/>
    <x v="169"/>
    <s v="Apple iPad Air 13 M2 128GB [WiFi]"/>
    <n v="2"/>
    <n v="685"/>
    <n v="719"/>
    <n v="1438"/>
    <n v="34"/>
    <n v="68"/>
    <n v="4.72"/>
    <s v="V0012"/>
    <x v="1"/>
    <s v="KÜB30"/>
    <s v="EXP"/>
    <s v="Geräte"/>
    <x v="1"/>
    <n v="2"/>
    <n v="685"/>
    <n v="719"/>
    <n v="1438"/>
    <n v="34"/>
    <n v="68"/>
    <n v="4.7287899860917942E-2"/>
    <n v="1"/>
    <m/>
    <x v="0"/>
    <s v="Nein"/>
    <x v="0"/>
  </r>
  <r>
    <n v="14573243"/>
    <x v="4"/>
    <x v="0"/>
    <n v="2000715"/>
    <s v="Sofortrechnung"/>
    <s v="Yasar.Yigitbilek"/>
    <x v="0"/>
    <s v="28081"/>
    <s v="Proshop AS"/>
    <x v="0"/>
    <s v="5"/>
    <s v="201760004"/>
    <x v="538"/>
    <s v="AMAZFIT GTS 3 Smartwatch GPS"/>
    <n v="3"/>
    <n v="70.045500000000004"/>
    <n v="75"/>
    <n v="225"/>
    <n v="4.9545000000000003"/>
    <n v="14.86"/>
    <n v="6.6"/>
    <s v="V0012"/>
    <x v="1"/>
    <s v="KÜB30"/>
    <s v="EXP"/>
    <s v="Zubehör"/>
    <x v="1"/>
    <n v="3"/>
    <n v="70.045500000000004"/>
    <n v="75"/>
    <n v="225"/>
    <n v="4.9545000000000003"/>
    <n v="14.86"/>
    <n v="6.6044444444444447E-2"/>
    <n v="1"/>
    <m/>
    <x v="0"/>
    <s v="Nein"/>
    <x v="0"/>
  </r>
  <r>
    <n v="14573243"/>
    <x v="4"/>
    <x v="0"/>
    <n v="2000715"/>
    <s v="Sofortrechnung"/>
    <s v="Yasar.Yigitbilek"/>
    <x v="0"/>
    <s v="28081"/>
    <s v="Proshop AS"/>
    <x v="1"/>
    <s v="6"/>
    <s v="100302782"/>
    <x v="241"/>
    <s v="Apple iPhone 14 Plus 256GB"/>
    <n v="1"/>
    <n v="591"/>
    <n v="645"/>
    <n v="645"/>
    <n v="54"/>
    <n v="54"/>
    <n v="8.3699999999999992"/>
    <s v="V0012"/>
    <x v="1"/>
    <s v="KÜB30"/>
    <s v="EXP"/>
    <s v="Geräte"/>
    <x v="1"/>
    <n v="1"/>
    <n v="591"/>
    <n v="645"/>
    <n v="645"/>
    <n v="54"/>
    <n v="54"/>
    <n v="8.3720930232558138E-2"/>
    <n v="1"/>
    <m/>
    <x v="0"/>
    <s v="Nein"/>
    <x v="0"/>
  </r>
  <r>
    <n v="14573249"/>
    <x v="4"/>
    <x v="0"/>
    <n v="2000716"/>
    <s v="Sofortrechnung"/>
    <s v="Yasar.Yigitbilek"/>
    <x v="2"/>
    <s v="21224"/>
    <s v="Telekommunikation Sommer"/>
    <x v="1"/>
    <s v="1"/>
    <s v="100034578"/>
    <x v="470"/>
    <s v="Samsung A356B A35 5G 128GB EE"/>
    <n v="3"/>
    <n v="202"/>
    <n v="209"/>
    <n v="627"/>
    <n v="7"/>
    <n v="21"/>
    <n v="3.34"/>
    <s v="V0163"/>
    <x v="11"/>
    <s v="KABB0"/>
    <s v="FHK"/>
    <s v="Geräte"/>
    <x v="2"/>
    <n v="3"/>
    <n v="202"/>
    <n v="209"/>
    <n v="627"/>
    <n v="7"/>
    <n v="21"/>
    <n v="3.3492822966507178E-2"/>
    <n v="1"/>
    <m/>
    <x v="0"/>
    <s v="Nein"/>
    <x v="0"/>
  </r>
  <r>
    <n v="14573252"/>
    <x v="4"/>
    <x v="0"/>
    <n v="2000717"/>
    <s v="Sofortrechnung"/>
    <s v="Yasar.Yigitbilek"/>
    <x v="2"/>
    <s v="29364"/>
    <s v="Gültekin GmbH"/>
    <x v="1"/>
    <s v="1"/>
    <s v="100034474"/>
    <x v="284"/>
    <s v="Samsung S921B S24 5G 128GB"/>
    <n v="1"/>
    <n v="487.01440000000002"/>
    <n v="509"/>
    <n v="509"/>
    <n v="21.985600000000002"/>
    <n v="21.99"/>
    <n v="4.3099999999999996"/>
    <s v="V0162"/>
    <x v="8"/>
    <s v="KVAB30"/>
    <s v="FHK"/>
    <s v="Geräte"/>
    <x v="2"/>
    <n v="1"/>
    <n v="487.01440000000002"/>
    <n v="509"/>
    <n v="509"/>
    <n v="21.985600000000002"/>
    <n v="21.99"/>
    <n v="4.3202357563850685E-2"/>
    <n v="1"/>
    <m/>
    <x v="0"/>
    <s v="Nein"/>
    <x v="0"/>
  </r>
  <r>
    <n v="14573252"/>
    <x v="4"/>
    <x v="0"/>
    <n v="2000717"/>
    <s v="Sofortrechnung"/>
    <s v="Yasar.Yigitbilek"/>
    <x v="2"/>
    <s v="29364"/>
    <s v="Gültekin GmbH"/>
    <x v="7"/>
    <s v="2"/>
    <s v="700970491"/>
    <x v="377"/>
    <m/>
    <n v="3"/>
    <n v="0"/>
    <n v="0"/>
    <n v="0"/>
    <m/>
    <n v="0"/>
    <m/>
    <s v="V0162"/>
    <x v="8"/>
    <s v="KVAB30"/>
    <s v="FHK"/>
    <s v="Marketing"/>
    <x v="2"/>
    <n v="3"/>
    <n v="0"/>
    <n v="0"/>
    <n v="0"/>
    <n v="0"/>
    <n v="0"/>
    <n v="0"/>
    <n v="1"/>
    <m/>
    <x v="0"/>
    <s v="Nein"/>
    <x v="0"/>
  </r>
  <r>
    <n v="14571935"/>
    <x v="4"/>
    <x v="0"/>
    <n v="2000718"/>
    <s v="Sofortrechnung"/>
    <s v="eam\bekir.ahmed"/>
    <x v="0"/>
    <s v="31008"/>
    <s v="Smarterstore Srl"/>
    <x v="1"/>
    <s v="1"/>
    <s v="101030383"/>
    <x v="106"/>
    <s v="Samsung S921B S24 5G 256GB"/>
    <n v="2"/>
    <n v="540"/>
    <n v="555"/>
    <n v="1110"/>
    <n v="15"/>
    <n v="30"/>
    <n v="2.7"/>
    <s v="V0140"/>
    <x v="15"/>
    <s v="KPUD"/>
    <s v="EXP"/>
    <s v="Geräte"/>
    <x v="10"/>
    <n v="2"/>
    <n v="540"/>
    <n v="555"/>
    <n v="1110"/>
    <n v="15"/>
    <n v="30"/>
    <n v="2.7027027027027029E-2"/>
    <n v="1"/>
    <m/>
    <x v="0"/>
    <s v="Nein"/>
    <x v="0"/>
  </r>
  <r>
    <n v="14572700"/>
    <x v="4"/>
    <x v="0"/>
    <n v="2000719"/>
    <s v="Sofortrechnung"/>
    <s v="eam\bekir.ahmed"/>
    <x v="0"/>
    <s v="31008"/>
    <s v="Smarterstore Srl"/>
    <x v="1"/>
    <s v="1"/>
    <s v="101980001"/>
    <x v="539"/>
    <s v="Samsung A356B A35 5G 128GB"/>
    <n v="1"/>
    <n v="191.3467"/>
    <n v="209"/>
    <n v="209"/>
    <n v="17.653300000000002"/>
    <n v="17.649999999999999"/>
    <n v="8.44"/>
    <s v="V0140"/>
    <x v="15"/>
    <s v="KPUD"/>
    <s v="EXP"/>
    <s v="Geräte"/>
    <x v="10"/>
    <n v="1"/>
    <n v="191.3467"/>
    <n v="209"/>
    <n v="209"/>
    <n v="17.653300000000002"/>
    <n v="17.649999999999999"/>
    <n v="8.4449760765550233E-2"/>
    <n v="1"/>
    <m/>
    <x v="0"/>
    <s v="Nein"/>
    <x v="0"/>
  </r>
  <r>
    <n v="14572700"/>
    <x v="4"/>
    <x v="0"/>
    <n v="2000719"/>
    <s v="Sofortrechnung"/>
    <s v="eam\bekir.ahmed"/>
    <x v="0"/>
    <s v="31008"/>
    <s v="Smarterstore Srl"/>
    <x v="1"/>
    <s v="2"/>
    <s v="100303125"/>
    <x v="277"/>
    <s v="Apple iPhone 16 Pro 256GB"/>
    <n v="6"/>
    <n v="994"/>
    <n v="1024"/>
    <n v="6144"/>
    <n v="30"/>
    <n v="180"/>
    <n v="2.92"/>
    <s v="V0140"/>
    <x v="15"/>
    <s v="KPUD"/>
    <s v="EXP"/>
    <s v="Geräte"/>
    <x v="10"/>
    <n v="6"/>
    <n v="994"/>
    <n v="1024"/>
    <n v="6144"/>
    <n v="30"/>
    <n v="180"/>
    <n v="2.9296875E-2"/>
    <n v="1"/>
    <m/>
    <x v="0"/>
    <s v="Nein"/>
    <x v="0"/>
  </r>
  <r>
    <n v="14572700"/>
    <x v="4"/>
    <x v="0"/>
    <n v="2000719"/>
    <s v="Sofortrechnung"/>
    <s v="eam\bekir.ahmed"/>
    <x v="0"/>
    <s v="31008"/>
    <s v="Smarterstore Srl"/>
    <x v="1"/>
    <s v="3"/>
    <s v="100303138"/>
    <x v="357"/>
    <s v="Apple iPhone 16 Pro Max 256GB"/>
    <n v="5"/>
    <n v="1088.1931999999999"/>
    <n v="1122"/>
    <n v="5610"/>
    <n v="33.806800000000003"/>
    <n v="169.03"/>
    <n v="3.01"/>
    <s v="V0140"/>
    <x v="15"/>
    <s v="KPUD"/>
    <s v="EXP"/>
    <s v="Geräte"/>
    <x v="10"/>
    <n v="5"/>
    <n v="1088.1931999999999"/>
    <n v="1122"/>
    <n v="5610"/>
    <n v="33.806800000000003"/>
    <n v="169.03"/>
    <n v="3.01301247771836E-2"/>
    <n v="1"/>
    <m/>
    <x v="0"/>
    <s v="Nein"/>
    <x v="0"/>
  </r>
  <r>
    <n v="14572700"/>
    <x v="4"/>
    <x v="0"/>
    <n v="2000719"/>
    <s v="Sofortrechnung"/>
    <s v="eam\bekir.ahmed"/>
    <x v="0"/>
    <s v="31008"/>
    <s v="Smarterstore Srl"/>
    <x v="1"/>
    <s v="4"/>
    <s v="101030398"/>
    <x v="274"/>
    <s v="Samsung S928B S24 Ultra 5G 512GB"/>
    <n v="2"/>
    <n v="863.52620000000002"/>
    <n v="839"/>
    <n v="1678"/>
    <n v="-24.526199999999999"/>
    <n v="-49.05"/>
    <n v="-2.92"/>
    <s v="V0140"/>
    <x v="15"/>
    <s v="KPUD"/>
    <s v="EXP"/>
    <s v="Geräte"/>
    <x v="10"/>
    <n v="2"/>
    <n v="863.52620000000002"/>
    <n v="839"/>
    <n v="1678"/>
    <n v="-24.526199999999999"/>
    <n v="-49.05"/>
    <n v="-2.9231227651966625E-2"/>
    <n v="1"/>
    <m/>
    <x v="0"/>
    <s v="Nein"/>
    <x v="1"/>
  </r>
  <r>
    <n v="14572700"/>
    <x v="4"/>
    <x v="0"/>
    <n v="2000719"/>
    <s v="Sofortrechnung"/>
    <s v="eam\bekir.ahmed"/>
    <x v="0"/>
    <s v="31008"/>
    <s v="Smarterstore Srl"/>
    <x v="0"/>
    <s v="5"/>
    <s v="200300448"/>
    <x v="59"/>
    <s v="nach Aufnahme in Preisliste pflegen"/>
    <n v="1"/>
    <n v="590"/>
    <n v="596"/>
    <n v="596"/>
    <n v="6"/>
    <n v="6"/>
    <n v="1"/>
    <s v="V0140"/>
    <x v="15"/>
    <s v="KPUD"/>
    <s v="EXP"/>
    <s v="Zubehör"/>
    <x v="10"/>
    <n v="1"/>
    <n v="590"/>
    <n v="596"/>
    <n v="596"/>
    <n v="6"/>
    <n v="6"/>
    <n v="1.0067114093959731E-2"/>
    <n v="1"/>
    <m/>
    <x v="0"/>
    <s v="Nein"/>
    <x v="0"/>
  </r>
  <r>
    <n v="14572700"/>
    <x v="4"/>
    <x v="0"/>
    <n v="2000719"/>
    <s v="Sofortrechnung"/>
    <s v="eam\bekir.ahmed"/>
    <x v="0"/>
    <s v="31008"/>
    <s v="Smarterstore Srl"/>
    <x v="1"/>
    <s v="6"/>
    <s v="101030489"/>
    <x v="392"/>
    <s v="Samsung A057G A05s 64GB"/>
    <n v="1"/>
    <n v="80.665300000000002"/>
    <n v="90"/>
    <n v="90"/>
    <n v="9.3346999999999998"/>
    <n v="9.33"/>
    <n v="10.37"/>
    <s v="V0140"/>
    <x v="15"/>
    <s v="KPUD"/>
    <s v="EXP"/>
    <s v="Geräte"/>
    <x v="10"/>
    <n v="1"/>
    <n v="80.665300000000002"/>
    <n v="90"/>
    <n v="90"/>
    <n v="9.3346999999999998"/>
    <n v="9.33"/>
    <n v="0.10366666666666667"/>
    <n v="1"/>
    <m/>
    <x v="0"/>
    <s v="Nein"/>
    <x v="0"/>
  </r>
  <r>
    <n v="14572700"/>
    <x v="4"/>
    <x v="0"/>
    <n v="2000719"/>
    <s v="Sofortrechnung"/>
    <s v="eam\bekir.ahmed"/>
    <x v="0"/>
    <s v="31008"/>
    <s v="Smarterstore Srl"/>
    <x v="1"/>
    <s v="7"/>
    <s v="101690318"/>
    <x v="202"/>
    <s v="Xiaomi 14T 5G 12GB/256GB"/>
    <n v="10"/>
    <n v="350"/>
    <n v="355"/>
    <n v="3550"/>
    <n v="5"/>
    <n v="50"/>
    <n v="1.4"/>
    <s v="V0140"/>
    <x v="15"/>
    <s v="KPUD"/>
    <s v="EXP"/>
    <s v="Geräte"/>
    <x v="10"/>
    <n v="10"/>
    <n v="350"/>
    <n v="355"/>
    <n v="3550"/>
    <n v="5"/>
    <n v="50"/>
    <n v="1.4084507042253521E-2"/>
    <n v="1"/>
    <m/>
    <x v="0"/>
    <s v="Nein"/>
    <x v="0"/>
  </r>
  <r>
    <n v="14572700"/>
    <x v="4"/>
    <x v="0"/>
    <n v="2000719"/>
    <s v="Sofortrechnung"/>
    <s v="eam\bekir.ahmed"/>
    <x v="0"/>
    <s v="31008"/>
    <s v="Smarterstore Srl"/>
    <x v="1"/>
    <s v="8"/>
    <s v="100302478"/>
    <x v="79"/>
    <s v="Apple iPhone 13 128GB"/>
    <n v="10"/>
    <n v="417.46170000000001"/>
    <n v="425"/>
    <n v="4250"/>
    <n v="7.5382999999999996"/>
    <n v="75.38"/>
    <n v="1.77"/>
    <s v="V0140"/>
    <x v="15"/>
    <s v="KPUD"/>
    <s v="EXP"/>
    <s v="Geräte"/>
    <x v="10"/>
    <n v="10"/>
    <n v="417.46170000000001"/>
    <n v="425"/>
    <n v="4250"/>
    <n v="7.5382999999999996"/>
    <n v="75.38"/>
    <n v="1.7736470588235295E-2"/>
    <n v="1"/>
    <m/>
    <x v="0"/>
    <s v="Nein"/>
    <x v="0"/>
  </r>
  <r>
    <n v="14572700"/>
    <x v="4"/>
    <x v="0"/>
    <n v="2000719"/>
    <s v="Sofortrechnung"/>
    <s v="eam\bekir.ahmed"/>
    <x v="0"/>
    <s v="31008"/>
    <s v="Smarterstore Srl"/>
    <x v="1"/>
    <s v="9"/>
    <s v="100302952"/>
    <x v="20"/>
    <s v="Apple iPhone 15 128GB"/>
    <n v="1"/>
    <n v="605"/>
    <n v="629"/>
    <n v="629"/>
    <n v="24"/>
    <n v="24"/>
    <n v="3.81"/>
    <s v="V0140"/>
    <x v="15"/>
    <s v="KPUD"/>
    <s v="EXP"/>
    <s v="Geräte"/>
    <x v="10"/>
    <n v="1"/>
    <n v="605"/>
    <n v="629"/>
    <n v="629"/>
    <n v="24"/>
    <n v="24"/>
    <n v="3.8155802861685212E-2"/>
    <n v="1"/>
    <m/>
    <x v="0"/>
    <s v="Nein"/>
    <x v="0"/>
  </r>
  <r>
    <n v="14572700"/>
    <x v="4"/>
    <x v="0"/>
    <n v="2000719"/>
    <s v="Sofortrechnung"/>
    <s v="eam\bekir.ahmed"/>
    <x v="0"/>
    <s v="31008"/>
    <s v="Smarterstore Srl"/>
    <x v="1"/>
    <s v="10"/>
    <s v="101030485"/>
    <x v="39"/>
    <s v="Samsung A556B A55 5G 128GB"/>
    <n v="5"/>
    <n v="254.48859999999999"/>
    <n v="264"/>
    <n v="1320"/>
    <n v="9.5114000000000001"/>
    <n v="47.56"/>
    <n v="3.6"/>
    <s v="V0140"/>
    <x v="15"/>
    <s v="KPUD"/>
    <s v="EXP"/>
    <s v="Geräte"/>
    <x v="10"/>
    <n v="5"/>
    <n v="254.48859999999999"/>
    <n v="264"/>
    <n v="1320"/>
    <n v="9.5114000000000001"/>
    <n v="47.56"/>
    <n v="3.6030303030303031E-2"/>
    <n v="1"/>
    <m/>
    <x v="0"/>
    <s v="Nein"/>
    <x v="0"/>
  </r>
  <r>
    <n v="14572700"/>
    <x v="4"/>
    <x v="0"/>
    <n v="2000719"/>
    <s v="Sofortrechnung"/>
    <s v="eam\bekir.ahmed"/>
    <x v="0"/>
    <s v="31008"/>
    <s v="Smarterstore Srl"/>
    <x v="1"/>
    <s v="11"/>
    <s v="101690209"/>
    <x v="12"/>
    <s v="Xiaomi Redmi Pad SE 8GB/256GB [WiFi]"/>
    <n v="1"/>
    <n v="129.98869999999999"/>
    <n v="145"/>
    <n v="145"/>
    <n v="15.0113"/>
    <n v="15.01"/>
    <n v="10.35"/>
    <s v="V0140"/>
    <x v="15"/>
    <s v="KPUD"/>
    <s v="EXP"/>
    <s v="Geräte"/>
    <x v="10"/>
    <n v="1"/>
    <n v="129.98869999999999"/>
    <n v="145"/>
    <n v="145"/>
    <n v="15.0113"/>
    <n v="15.01"/>
    <n v="0.10351724137931034"/>
    <n v="1"/>
    <m/>
    <x v="0"/>
    <s v="Nein"/>
    <x v="0"/>
  </r>
  <r>
    <n v="14572700"/>
    <x v="4"/>
    <x v="0"/>
    <n v="2000719"/>
    <s v="Sofortrechnung"/>
    <s v="eam\bekir.ahmed"/>
    <x v="0"/>
    <s v="31008"/>
    <s v="Smarterstore Srl"/>
    <x v="1"/>
    <s v="12"/>
    <s v="101030457"/>
    <x v="203"/>
    <s v="Samsung A556B A55 5G 128GB"/>
    <n v="10"/>
    <n v="253.26820000000001"/>
    <n v="264"/>
    <n v="2640"/>
    <n v="10.7318"/>
    <n v="107.32"/>
    <n v="4.0599999999999996"/>
    <s v="V0140"/>
    <x v="15"/>
    <s v="KPUD"/>
    <s v="EXP"/>
    <s v="Geräte"/>
    <x v="10"/>
    <n v="10"/>
    <n v="253.26820000000001"/>
    <n v="264"/>
    <n v="2640"/>
    <n v="10.7318"/>
    <n v="107.32"/>
    <n v="4.0651515151515147E-2"/>
    <n v="1"/>
    <m/>
    <x v="0"/>
    <s v="Nein"/>
    <x v="0"/>
  </r>
  <r>
    <n v="14572700"/>
    <x v="4"/>
    <x v="0"/>
    <n v="2000719"/>
    <s v="Sofortrechnung"/>
    <s v="eam\bekir.ahmed"/>
    <x v="0"/>
    <s v="31008"/>
    <s v="Smarterstore Srl"/>
    <x v="1"/>
    <s v="13"/>
    <s v="101030492"/>
    <x v="138"/>
    <s v="Samsung A356B A35 5G 256GB"/>
    <n v="3"/>
    <n v="228.69569999999999"/>
    <n v="236"/>
    <n v="708"/>
    <n v="7.3042999999999996"/>
    <n v="21.91"/>
    <n v="3.09"/>
    <s v="V0140"/>
    <x v="15"/>
    <s v="KPUD"/>
    <s v="EXP"/>
    <s v="Geräte"/>
    <x v="10"/>
    <n v="3"/>
    <n v="228.69569999999999"/>
    <n v="236"/>
    <n v="708"/>
    <n v="7.3042999999999996"/>
    <n v="21.91"/>
    <n v="3.0946327683615819E-2"/>
    <n v="1"/>
    <m/>
    <x v="0"/>
    <s v="Nein"/>
    <x v="0"/>
  </r>
  <r>
    <n v="14572700"/>
    <x v="4"/>
    <x v="0"/>
    <n v="2000719"/>
    <s v="Sofortrechnung"/>
    <s v="eam\bekir.ahmed"/>
    <x v="0"/>
    <s v="31008"/>
    <s v="Smarterstore Srl"/>
    <x v="1"/>
    <s v="14"/>
    <s v="101690269"/>
    <x v="197"/>
    <s v="Xiaomi POCO X6 Pro 5G 12GB/512GB"/>
    <n v="1"/>
    <n v="246"/>
    <n v="262"/>
    <n v="262"/>
    <n v="16"/>
    <n v="16"/>
    <n v="6.1"/>
    <s v="V0140"/>
    <x v="15"/>
    <s v="KPUD"/>
    <s v="EXP"/>
    <s v="Geräte"/>
    <x v="10"/>
    <n v="1"/>
    <n v="246"/>
    <n v="262"/>
    <n v="262"/>
    <n v="16"/>
    <n v="16"/>
    <n v="6.1068702290076333E-2"/>
    <n v="1"/>
    <m/>
    <x v="0"/>
    <s v="Nein"/>
    <x v="0"/>
  </r>
  <r>
    <n v="14572700"/>
    <x v="4"/>
    <x v="0"/>
    <n v="2000719"/>
    <s v="Sofortrechnung"/>
    <s v="eam\bekir.ahmed"/>
    <x v="0"/>
    <s v="31008"/>
    <s v="Smarterstore Srl"/>
    <x v="1"/>
    <s v="15"/>
    <s v="101690242"/>
    <x v="43"/>
    <s v="Xiaomi Redmi Note 13 Pro 5G 8GB/256GB"/>
    <n v="10"/>
    <n v="204.57390000000001"/>
    <n v="211"/>
    <n v="2110"/>
    <n v="6.4260999999999999"/>
    <n v="64.260000000000005"/>
    <n v="3.04"/>
    <s v="V0140"/>
    <x v="15"/>
    <s v="KPUD"/>
    <s v="EXP"/>
    <s v="Geräte"/>
    <x v="10"/>
    <n v="10"/>
    <n v="204.57390000000001"/>
    <n v="211"/>
    <n v="2110"/>
    <n v="6.4260999999999999"/>
    <n v="64.260000000000005"/>
    <n v="3.0454976303317539E-2"/>
    <n v="1"/>
    <m/>
    <x v="0"/>
    <s v="Nein"/>
    <x v="0"/>
  </r>
  <r>
    <n v="14572700"/>
    <x v="4"/>
    <x v="0"/>
    <n v="2000719"/>
    <s v="Sofortrechnung"/>
    <s v="eam\bekir.ahmed"/>
    <x v="0"/>
    <s v="31008"/>
    <s v="Smarterstore Srl"/>
    <x v="1"/>
    <s v="16"/>
    <s v="101690322"/>
    <x v="283"/>
    <s v="Xiaomi 14T Pro 5G 12GB/512GB"/>
    <n v="15"/>
    <n v="495"/>
    <n v="505"/>
    <n v="7575"/>
    <n v="10"/>
    <n v="150"/>
    <n v="1.98"/>
    <s v="V0140"/>
    <x v="15"/>
    <s v="KPUD"/>
    <s v="EXP"/>
    <s v="Geräte"/>
    <x v="10"/>
    <n v="15"/>
    <n v="495"/>
    <n v="505"/>
    <n v="7575"/>
    <n v="10"/>
    <n v="150"/>
    <n v="1.9801980198019802E-2"/>
    <n v="1"/>
    <m/>
    <x v="0"/>
    <s v="Nein"/>
    <x v="0"/>
  </r>
  <r>
    <n v="14572700"/>
    <x v="4"/>
    <x v="0"/>
    <n v="2000719"/>
    <s v="Sofortrechnung"/>
    <s v="eam\bekir.ahmed"/>
    <x v="0"/>
    <s v="31008"/>
    <s v="Smarterstore Srl"/>
    <x v="1"/>
    <s v="17"/>
    <s v="100034474"/>
    <x v="284"/>
    <s v="Samsung S921B S24 5G 128GB"/>
    <n v="1"/>
    <n v="487.01440000000002"/>
    <n v="495"/>
    <n v="495"/>
    <n v="7.9855999999999998"/>
    <n v="7.99"/>
    <n v="1.61"/>
    <s v="V0140"/>
    <x v="15"/>
    <s v="KPUD"/>
    <s v="EXP"/>
    <s v="Geräte"/>
    <x v="10"/>
    <n v="1"/>
    <n v="487.01440000000002"/>
    <n v="495"/>
    <n v="495"/>
    <n v="7.9855999999999998"/>
    <n v="7.99"/>
    <n v="1.6141414141414141E-2"/>
    <n v="1"/>
    <m/>
    <x v="0"/>
    <s v="Nein"/>
    <x v="0"/>
  </r>
  <r>
    <n v="14572700"/>
    <x v="4"/>
    <x v="0"/>
    <n v="2000719"/>
    <s v="Sofortrechnung"/>
    <s v="eam\bekir.ahmed"/>
    <x v="0"/>
    <s v="31008"/>
    <s v="Smarterstore Srl"/>
    <x v="1"/>
    <s v="18"/>
    <s v="101030382"/>
    <x v="28"/>
    <s v="Samsung S921B S24 5G 256GB"/>
    <n v="5"/>
    <n v="530.07069999999999"/>
    <n v="550"/>
    <n v="2750"/>
    <n v="19.929300000000001"/>
    <n v="99.65"/>
    <n v="3.62"/>
    <s v="V0140"/>
    <x v="15"/>
    <s v="KPUD"/>
    <s v="EXP"/>
    <s v="Geräte"/>
    <x v="10"/>
    <n v="5"/>
    <n v="530.07069999999999"/>
    <n v="550"/>
    <n v="2750"/>
    <n v="19.929300000000001"/>
    <n v="99.65"/>
    <n v="3.6236363636363636E-2"/>
    <n v="1"/>
    <m/>
    <x v="0"/>
    <s v="Nein"/>
    <x v="0"/>
  </r>
  <r>
    <n v="14572700"/>
    <x v="4"/>
    <x v="0"/>
    <n v="2000719"/>
    <s v="Sofortrechnung"/>
    <s v="eam\bekir.ahmed"/>
    <x v="0"/>
    <s v="31008"/>
    <s v="Smarterstore Srl"/>
    <x v="1"/>
    <s v="19"/>
    <s v="101050013"/>
    <x v="176"/>
    <s v="Motorola Moto G24 8GB/128GB"/>
    <n v="1"/>
    <n v="78"/>
    <n v="85"/>
    <n v="85"/>
    <n v="7"/>
    <n v="7"/>
    <n v="8.23"/>
    <s v="V0140"/>
    <x v="15"/>
    <s v="KPUD"/>
    <s v="EXP"/>
    <s v="Geräte"/>
    <x v="10"/>
    <n v="1"/>
    <n v="78"/>
    <n v="85"/>
    <n v="85"/>
    <n v="7"/>
    <n v="7"/>
    <n v="8.2352941176470587E-2"/>
    <n v="1"/>
    <m/>
    <x v="0"/>
    <s v="Nein"/>
    <x v="0"/>
  </r>
  <r>
    <n v="14572700"/>
    <x v="4"/>
    <x v="0"/>
    <n v="2000719"/>
    <s v="Sofortrechnung"/>
    <s v="eam\bekir.ahmed"/>
    <x v="0"/>
    <s v="31008"/>
    <s v="Smarterstore Srl"/>
    <x v="1"/>
    <s v="20"/>
    <s v="101030455"/>
    <x v="234"/>
    <s v="Samsung A356B A35 5G 128GB"/>
    <n v="2"/>
    <n v="190.3897"/>
    <n v="203"/>
    <n v="406"/>
    <n v="12.610300000000001"/>
    <n v="25.22"/>
    <n v="6.21"/>
    <s v="V0140"/>
    <x v="15"/>
    <s v="KPUD"/>
    <s v="EXP"/>
    <s v="Geräte"/>
    <x v="10"/>
    <n v="2"/>
    <n v="190.3897"/>
    <n v="203"/>
    <n v="406"/>
    <n v="12.610300000000001"/>
    <n v="25.22"/>
    <n v="6.2118226600985219E-2"/>
    <n v="1"/>
    <m/>
    <x v="0"/>
    <s v="Nein"/>
    <x v="0"/>
  </r>
  <r>
    <n v="14572700"/>
    <x v="4"/>
    <x v="0"/>
    <n v="2000719"/>
    <s v="Sofortrechnung"/>
    <s v="eam\bekir.ahmed"/>
    <x v="0"/>
    <s v="31008"/>
    <s v="Smarterstore Srl"/>
    <x v="1"/>
    <s v="21"/>
    <s v="100690603"/>
    <x v="226"/>
    <s v="Xiaomi Redmi Note 13 Pro+ 5G 12GB/512GB"/>
    <n v="10"/>
    <n v="273.26979999999998"/>
    <n v="278"/>
    <n v="2780"/>
    <n v="4.7302"/>
    <n v="47.3"/>
    <n v="1.7"/>
    <s v="V0140"/>
    <x v="15"/>
    <s v="KPUD"/>
    <s v="EXP"/>
    <s v="Geräte"/>
    <x v="10"/>
    <n v="10"/>
    <n v="273.26979999999998"/>
    <n v="278"/>
    <n v="2780"/>
    <n v="4.7302"/>
    <n v="47.3"/>
    <n v="1.7014388489208634E-2"/>
    <n v="1"/>
    <m/>
    <x v="0"/>
    <s v="Nein"/>
    <x v="0"/>
  </r>
  <r>
    <n v="14572700"/>
    <x v="4"/>
    <x v="0"/>
    <n v="2000719"/>
    <s v="Sofortrechnung"/>
    <s v="eam\bekir.ahmed"/>
    <x v="0"/>
    <s v="31008"/>
    <s v="Smarterstore Srl"/>
    <x v="1"/>
    <s v="22"/>
    <s v="101030654"/>
    <x v="44"/>
    <s v="Samsung X216B Tab A9+ 5G 128GB"/>
    <n v="2"/>
    <n v="179"/>
    <n v="205"/>
    <n v="410"/>
    <n v="26"/>
    <n v="52"/>
    <n v="12.68"/>
    <s v="V0140"/>
    <x v="15"/>
    <s v="KPUD"/>
    <s v="EXP"/>
    <s v="Geräte"/>
    <x v="10"/>
    <n v="2"/>
    <n v="179"/>
    <n v="205"/>
    <n v="410"/>
    <n v="26"/>
    <n v="52"/>
    <n v="0.12682926829268293"/>
    <n v="1"/>
    <m/>
    <x v="0"/>
    <s v="Nein"/>
    <x v="0"/>
  </r>
  <r>
    <n v="14572700"/>
    <x v="4"/>
    <x v="0"/>
    <n v="2000719"/>
    <s v="Sofortrechnung"/>
    <s v="eam\bekir.ahmed"/>
    <x v="0"/>
    <s v="31008"/>
    <s v="Smarterstore Srl"/>
    <x v="1"/>
    <s v="23"/>
    <s v="101300308"/>
    <x v="80"/>
    <s v="Apple iPhone 16 Pro Max 256GB"/>
    <n v="6"/>
    <n v="1065.5192"/>
    <n v="1106"/>
    <n v="6636"/>
    <n v="40.480800000000002"/>
    <n v="242.88"/>
    <n v="3.66"/>
    <s v="V0140"/>
    <x v="15"/>
    <s v="KPUD"/>
    <s v="EXP"/>
    <s v="Geräte"/>
    <x v="10"/>
    <n v="6"/>
    <n v="1065.5192"/>
    <n v="1106"/>
    <n v="6636"/>
    <n v="40.480800000000002"/>
    <n v="242.88"/>
    <n v="3.6600361663652804E-2"/>
    <n v="1"/>
    <m/>
    <x v="0"/>
    <s v="Nein"/>
    <x v="0"/>
  </r>
  <r>
    <n v="14572700"/>
    <x v="4"/>
    <x v="0"/>
    <n v="2000719"/>
    <s v="Sofortrechnung"/>
    <s v="eam\bekir.ahmed"/>
    <x v="0"/>
    <s v="31008"/>
    <s v="Smarterstore Srl"/>
    <x v="1"/>
    <s v="24"/>
    <s v="100034614"/>
    <x v="29"/>
    <s v="Samsung X510N Tab S9 FE 256GB [WiFi]"/>
    <n v="1"/>
    <n v="332"/>
    <n v="359"/>
    <n v="359"/>
    <n v="27"/>
    <n v="27"/>
    <n v="7.52"/>
    <s v="V0140"/>
    <x v="15"/>
    <s v="KPUD"/>
    <s v="EXP"/>
    <s v="Geräte"/>
    <x v="10"/>
    <n v="1"/>
    <n v="332"/>
    <n v="359"/>
    <n v="359"/>
    <n v="27"/>
    <n v="27"/>
    <n v="7.5208913649025072E-2"/>
    <n v="1"/>
    <m/>
    <x v="0"/>
    <s v="Nein"/>
    <x v="0"/>
  </r>
  <r>
    <n v="14572700"/>
    <x v="4"/>
    <x v="0"/>
    <n v="2000719"/>
    <s v="Sofortrechnung"/>
    <s v="eam\bekir.ahmed"/>
    <x v="0"/>
    <s v="31008"/>
    <s v="Smarterstore Srl"/>
    <x v="0"/>
    <s v="25"/>
    <s v="200300390"/>
    <x v="216"/>
    <s v="nach Aufnahme in Preisliste pflegen"/>
    <n v="1"/>
    <n v="660"/>
    <n v="679"/>
    <n v="679"/>
    <n v="19"/>
    <n v="19"/>
    <n v="2.79"/>
    <s v="V0140"/>
    <x v="15"/>
    <s v="KPUD"/>
    <s v="EXP"/>
    <s v="Zubehör"/>
    <x v="10"/>
    <n v="1"/>
    <n v="660"/>
    <n v="679"/>
    <n v="679"/>
    <n v="19"/>
    <n v="19"/>
    <n v="2.7982326951399118E-2"/>
    <n v="1"/>
    <m/>
    <x v="0"/>
    <s v="Nein"/>
    <x v="0"/>
  </r>
  <r>
    <n v="14572700"/>
    <x v="4"/>
    <x v="0"/>
    <n v="2000719"/>
    <s v="Sofortrechnung"/>
    <s v="eam\bekir.ahmed"/>
    <x v="0"/>
    <s v="31008"/>
    <s v="Smarterstore Srl"/>
    <x v="1"/>
    <s v="26"/>
    <s v="101030458"/>
    <x v="218"/>
    <s v="Samsung A556B A55 5G 256GB"/>
    <n v="10"/>
    <n v="291.64530000000002"/>
    <n v="306"/>
    <n v="3060"/>
    <n v="14.354699999999999"/>
    <n v="143.55000000000001"/>
    <n v="4.6900000000000004"/>
    <s v="V0140"/>
    <x v="15"/>
    <s v="KPUD"/>
    <s v="EXP"/>
    <s v="Geräte"/>
    <x v="10"/>
    <n v="10"/>
    <n v="291.64530000000002"/>
    <n v="306"/>
    <n v="3060"/>
    <n v="14.354699999999999"/>
    <n v="143.55000000000001"/>
    <n v="4.6911764705882354E-2"/>
    <n v="1"/>
    <m/>
    <x v="0"/>
    <s v="Nein"/>
    <x v="0"/>
  </r>
  <r>
    <n v="14572700"/>
    <x v="4"/>
    <x v="0"/>
    <n v="2000719"/>
    <s v="Sofortrechnung"/>
    <s v="eam\bekir.ahmed"/>
    <x v="0"/>
    <s v="31008"/>
    <s v="Smarterstore Srl"/>
    <x v="1"/>
    <s v="27"/>
    <s v="101030247"/>
    <x v="324"/>
    <s v="Samsung A346B A34 5G 128GB"/>
    <n v="1"/>
    <n v="165"/>
    <n v="175"/>
    <n v="175"/>
    <n v="10"/>
    <n v="10"/>
    <n v="5.71"/>
    <s v="V0140"/>
    <x v="15"/>
    <s v="KPUD"/>
    <s v="EXP"/>
    <s v="Geräte"/>
    <x v="10"/>
    <n v="1"/>
    <n v="165"/>
    <n v="175"/>
    <n v="175"/>
    <n v="10"/>
    <n v="10"/>
    <n v="5.7142857142857141E-2"/>
    <n v="1"/>
    <m/>
    <x v="0"/>
    <s v="Nein"/>
    <x v="0"/>
  </r>
  <r>
    <n v="14572700"/>
    <x v="4"/>
    <x v="0"/>
    <n v="2000719"/>
    <s v="Sofortrechnung"/>
    <s v="eam\bekir.ahmed"/>
    <x v="0"/>
    <s v="31008"/>
    <s v="Smarterstore Srl"/>
    <x v="1"/>
    <s v="28"/>
    <s v="101300316"/>
    <x v="217"/>
    <s v="Apple iPhone 16 Pro Max 512GB"/>
    <n v="1"/>
    <n v="1207"/>
    <n v="1309"/>
    <n v="1309"/>
    <n v="102"/>
    <n v="102"/>
    <n v="7.79"/>
    <s v="V0140"/>
    <x v="15"/>
    <s v="KPUD"/>
    <s v="EXP"/>
    <s v="Geräte"/>
    <x v="10"/>
    <n v="1"/>
    <n v="1207"/>
    <n v="1309"/>
    <n v="1309"/>
    <n v="102"/>
    <n v="102"/>
    <n v="7.792207792207792E-2"/>
    <n v="1"/>
    <m/>
    <x v="0"/>
    <s v="Nein"/>
    <x v="0"/>
  </r>
  <r>
    <n v="14572700"/>
    <x v="4"/>
    <x v="0"/>
    <n v="2000719"/>
    <s v="Sofortrechnung"/>
    <s v="eam\bekir.ahmed"/>
    <x v="0"/>
    <s v="31008"/>
    <s v="Smarterstore Srl"/>
    <x v="1"/>
    <s v="29"/>
    <s v="100302481"/>
    <x v="81"/>
    <s v="Apple iPhone 13 128GB"/>
    <n v="10"/>
    <n v="416"/>
    <n v="425"/>
    <n v="4250"/>
    <n v="9"/>
    <n v="90"/>
    <n v="2.11"/>
    <s v="V0140"/>
    <x v="15"/>
    <s v="KPUD"/>
    <s v="EXP"/>
    <s v="Geräte"/>
    <x v="10"/>
    <n v="10"/>
    <n v="416"/>
    <n v="425"/>
    <n v="4250"/>
    <n v="9"/>
    <n v="90"/>
    <n v="2.1176470588235293E-2"/>
    <n v="1"/>
    <m/>
    <x v="0"/>
    <s v="Nein"/>
    <x v="0"/>
  </r>
  <r>
    <n v="14572700"/>
    <x v="4"/>
    <x v="0"/>
    <n v="2000719"/>
    <s v="Sofortrechnung"/>
    <s v="eam\bekir.ahmed"/>
    <x v="0"/>
    <s v="31008"/>
    <s v="Smarterstore Srl"/>
    <x v="1"/>
    <s v="30"/>
    <s v="101030356"/>
    <x v="40"/>
    <s v="Samsung A256B A25 5G 256GB"/>
    <n v="1"/>
    <n v="189"/>
    <n v="199"/>
    <n v="199"/>
    <n v="10"/>
    <n v="10"/>
    <n v="5.0199999999999996"/>
    <s v="V0140"/>
    <x v="15"/>
    <s v="KPUD"/>
    <s v="EXP"/>
    <s v="Geräte"/>
    <x v="10"/>
    <n v="1"/>
    <n v="189"/>
    <n v="199"/>
    <n v="199"/>
    <n v="10"/>
    <n v="10"/>
    <n v="5.0251256281407038E-2"/>
    <n v="1"/>
    <m/>
    <x v="0"/>
    <s v="Nein"/>
    <x v="0"/>
  </r>
  <r>
    <n v="14572700"/>
    <x v="4"/>
    <x v="0"/>
    <n v="2000719"/>
    <s v="Sofortrechnung"/>
    <s v="eam\bekir.ahmed"/>
    <x v="0"/>
    <s v="31008"/>
    <s v="Smarterstore Srl"/>
    <x v="1"/>
    <s v="31"/>
    <s v="100060638"/>
    <x v="102"/>
    <s v="Google Pixel 7 256GB"/>
    <n v="1"/>
    <n v="304.62150000000003"/>
    <n v="315"/>
    <n v="315"/>
    <n v="10.378500000000001"/>
    <n v="10.38"/>
    <n v="3.29"/>
    <s v="V0140"/>
    <x v="15"/>
    <s v="KPUD"/>
    <s v="EXP"/>
    <s v="Geräte"/>
    <x v="10"/>
    <n v="1"/>
    <n v="304.62150000000003"/>
    <n v="315"/>
    <n v="315"/>
    <n v="10.378500000000001"/>
    <n v="10.38"/>
    <n v="3.2952380952380955E-2"/>
    <n v="1"/>
    <m/>
    <x v="0"/>
    <s v="Nein"/>
    <x v="0"/>
  </r>
  <r>
    <n v="14572700"/>
    <x v="4"/>
    <x v="0"/>
    <n v="2000719"/>
    <s v="Sofortrechnung"/>
    <s v="eam\bekir.ahmed"/>
    <x v="0"/>
    <s v="31008"/>
    <s v="Smarterstore Srl"/>
    <x v="1"/>
    <s v="32"/>
    <s v="101030481"/>
    <x v="82"/>
    <s v="Samsung A556B A55 5G 128GB"/>
    <n v="2"/>
    <n v="253.2636"/>
    <n v="267"/>
    <n v="534"/>
    <n v="13.7364"/>
    <n v="27.47"/>
    <n v="5.14"/>
    <s v="V0140"/>
    <x v="15"/>
    <s v="KPUD"/>
    <s v="EXP"/>
    <s v="Geräte"/>
    <x v="10"/>
    <n v="2"/>
    <n v="253.2636"/>
    <n v="267"/>
    <n v="534"/>
    <n v="13.7364"/>
    <n v="27.47"/>
    <n v="5.1441947565543072E-2"/>
    <n v="1"/>
    <m/>
    <x v="0"/>
    <s v="Nein"/>
    <x v="0"/>
  </r>
  <r>
    <n v="14572700"/>
    <x v="4"/>
    <x v="0"/>
    <n v="2000719"/>
    <s v="Sofortrechnung"/>
    <s v="eam\bekir.ahmed"/>
    <x v="0"/>
    <s v="31008"/>
    <s v="Smarterstore Srl"/>
    <x v="1"/>
    <s v="33"/>
    <s v="100302986"/>
    <x v="463"/>
    <s v="Apple iPhone 15 Pro Max 1TB"/>
    <n v="1"/>
    <n v="1127.0915"/>
    <n v="1105"/>
    <n v="1105"/>
    <n v="-22.0915"/>
    <n v="-22.09"/>
    <n v="-1.99"/>
    <s v="V0140"/>
    <x v="15"/>
    <s v="KPUD"/>
    <s v="EXP"/>
    <s v="Geräte"/>
    <x v="10"/>
    <n v="1"/>
    <n v="1127.0915"/>
    <n v="1105"/>
    <n v="1105"/>
    <n v="-22.0915"/>
    <n v="-22.09"/>
    <n v="-1.9990950226244343E-2"/>
    <n v="1"/>
    <m/>
    <x v="0"/>
    <s v="Nein"/>
    <x v="1"/>
  </r>
  <r>
    <n v="14572700"/>
    <x v="4"/>
    <x v="0"/>
    <n v="2000719"/>
    <s v="Sofortrechnung"/>
    <s v="eam\bekir.ahmed"/>
    <x v="0"/>
    <s v="31008"/>
    <s v="Smarterstore Srl"/>
    <x v="1"/>
    <s v="34"/>
    <s v="101030408"/>
    <x v="204"/>
    <s v="Samsung X110N Tab A9 64GB [WiFi]"/>
    <n v="1"/>
    <n v="90.019599999999997"/>
    <n v="97"/>
    <n v="97"/>
    <n v="6.9804000000000004"/>
    <n v="6.98"/>
    <n v="7.19"/>
    <s v="V0140"/>
    <x v="15"/>
    <s v="KPUD"/>
    <s v="EXP"/>
    <s v="Geräte"/>
    <x v="10"/>
    <n v="1"/>
    <n v="90.019599999999997"/>
    <n v="97"/>
    <n v="97"/>
    <n v="6.9804000000000004"/>
    <n v="6.98"/>
    <n v="7.1958762886597943E-2"/>
    <n v="1"/>
    <m/>
    <x v="0"/>
    <s v="Nein"/>
    <x v="0"/>
  </r>
  <r>
    <n v="14572700"/>
    <x v="4"/>
    <x v="0"/>
    <n v="2000719"/>
    <s v="Sofortrechnung"/>
    <s v="eam\bekir.ahmed"/>
    <x v="0"/>
    <s v="31008"/>
    <s v="Smarterstore Srl"/>
    <x v="1"/>
    <s v="35"/>
    <s v="101690236"/>
    <x v="123"/>
    <s v="Xiaomi Redmi Note 13 Pro+ 5G 8GB/256GB"/>
    <n v="1"/>
    <n v="233.6053"/>
    <n v="245"/>
    <n v="245"/>
    <n v="11.3947"/>
    <n v="11.39"/>
    <n v="4.6500000000000004"/>
    <s v="V0140"/>
    <x v="15"/>
    <s v="KPUD"/>
    <s v="EXP"/>
    <s v="Geräte"/>
    <x v="10"/>
    <n v="1"/>
    <n v="233.6053"/>
    <n v="245"/>
    <n v="245"/>
    <n v="11.3947"/>
    <n v="11.39"/>
    <n v="4.6489795918367348E-2"/>
    <n v="1"/>
    <m/>
    <x v="0"/>
    <s v="Nein"/>
    <x v="0"/>
  </r>
  <r>
    <n v="14572700"/>
    <x v="4"/>
    <x v="0"/>
    <n v="2000719"/>
    <s v="Sofortrechnung"/>
    <s v="eam\bekir.ahmed"/>
    <x v="0"/>
    <s v="31008"/>
    <s v="Smarterstore Srl"/>
    <x v="1"/>
    <s v="36"/>
    <s v="100303136"/>
    <x v="215"/>
    <s v="Apple iPhone 16 Pro Max 256GB"/>
    <n v="5"/>
    <n v="1087"/>
    <n v="1116"/>
    <n v="5580"/>
    <n v="29"/>
    <n v="145"/>
    <n v="2.59"/>
    <s v="V0140"/>
    <x v="15"/>
    <s v="KPUD"/>
    <s v="EXP"/>
    <s v="Geräte"/>
    <x v="10"/>
    <n v="5"/>
    <n v="1087"/>
    <n v="1116"/>
    <n v="5580"/>
    <n v="29"/>
    <n v="145"/>
    <n v="2.5985663082437275E-2"/>
    <n v="1"/>
    <m/>
    <x v="0"/>
    <s v="Nein"/>
    <x v="0"/>
  </r>
  <r>
    <n v="14572700"/>
    <x v="4"/>
    <x v="0"/>
    <n v="2000719"/>
    <s v="Sofortrechnung"/>
    <s v="eam\bekir.ahmed"/>
    <x v="0"/>
    <s v="31008"/>
    <s v="Smarterstore Srl"/>
    <x v="1"/>
    <s v="37"/>
    <s v="100302987"/>
    <x v="287"/>
    <s v="Apple iPhone 15 Pro Max 1TB"/>
    <n v="1"/>
    <n v="1106.2745"/>
    <n v="1105"/>
    <n v="1105"/>
    <n v="-1.2745"/>
    <n v="-1.27"/>
    <n v="-0.11"/>
    <s v="V0140"/>
    <x v="15"/>
    <s v="KPUD"/>
    <s v="EXP"/>
    <s v="Geräte"/>
    <x v="10"/>
    <n v="1"/>
    <n v="1106.2745"/>
    <n v="1105"/>
    <n v="1105"/>
    <n v="-1.2745"/>
    <n v="-1.27"/>
    <n v="-1.1493212669683257E-3"/>
    <n v="1"/>
    <m/>
    <x v="0"/>
    <s v="Nein"/>
    <x v="1"/>
  </r>
  <r>
    <n v="14572700"/>
    <x v="4"/>
    <x v="0"/>
    <n v="2000719"/>
    <s v="Sofortrechnung"/>
    <s v="eam\bekir.ahmed"/>
    <x v="0"/>
    <s v="31008"/>
    <s v="Smarterstore Srl"/>
    <x v="1"/>
    <s v="38"/>
    <s v="100302477"/>
    <x v="83"/>
    <s v="Apple iPhone 13 128GB"/>
    <n v="3"/>
    <n v="411.96159999999998"/>
    <n v="425"/>
    <n v="1275"/>
    <n v="13.038399999999999"/>
    <n v="39.119999999999997"/>
    <n v="3.06"/>
    <s v="V0140"/>
    <x v="15"/>
    <s v="KPUD"/>
    <s v="EXP"/>
    <s v="Geräte"/>
    <x v="10"/>
    <n v="3"/>
    <n v="411.96159999999998"/>
    <n v="425"/>
    <n v="1275"/>
    <n v="13.038399999999999"/>
    <n v="39.119999999999997"/>
    <n v="3.068235294117647E-2"/>
    <n v="1"/>
    <m/>
    <x v="0"/>
    <s v="Nein"/>
    <x v="0"/>
  </r>
  <r>
    <n v="14572700"/>
    <x v="4"/>
    <x v="0"/>
    <n v="2000719"/>
    <s v="Sofortrechnung"/>
    <s v="eam\bekir.ahmed"/>
    <x v="0"/>
    <s v="31008"/>
    <s v="Smarterstore Srl"/>
    <x v="1"/>
    <s v="39"/>
    <s v="101300040"/>
    <x v="84"/>
    <s v="Apple iPhone 14 128GB"/>
    <n v="1"/>
    <n v="494.59449999999998"/>
    <n v="522"/>
    <n v="522"/>
    <n v="27.4055"/>
    <n v="27.41"/>
    <n v="5.25"/>
    <s v="V0140"/>
    <x v="15"/>
    <s v="KPUD"/>
    <s v="EXP"/>
    <s v="Geräte"/>
    <x v="10"/>
    <n v="1"/>
    <n v="494.59449999999998"/>
    <n v="522"/>
    <n v="522"/>
    <n v="27.4055"/>
    <n v="27.41"/>
    <n v="5.2509578544061304E-2"/>
    <n v="1"/>
    <m/>
    <x v="0"/>
    <s v="Nein"/>
    <x v="0"/>
  </r>
  <r>
    <n v="14572700"/>
    <x v="4"/>
    <x v="0"/>
    <n v="2000719"/>
    <s v="Sofortrechnung"/>
    <s v="eam\bekir.ahmed"/>
    <x v="0"/>
    <s v="31008"/>
    <s v="Smarterstore Srl"/>
    <x v="1"/>
    <s v="40"/>
    <s v="101300312"/>
    <x v="86"/>
    <s v="Apple iPhone 16 Pro Max 512GB"/>
    <n v="2"/>
    <n v="1207"/>
    <n v="1313"/>
    <n v="2626"/>
    <n v="106"/>
    <n v="212"/>
    <n v="8.07"/>
    <s v="V0140"/>
    <x v="15"/>
    <s v="KPUD"/>
    <s v="EXP"/>
    <s v="Geräte"/>
    <x v="10"/>
    <n v="2"/>
    <n v="1207"/>
    <n v="1313"/>
    <n v="2626"/>
    <n v="106"/>
    <n v="212"/>
    <n v="8.0731150038080735E-2"/>
    <n v="1"/>
    <m/>
    <x v="0"/>
    <s v="Nein"/>
    <x v="0"/>
  </r>
  <r>
    <n v="14572700"/>
    <x v="4"/>
    <x v="0"/>
    <n v="2000719"/>
    <s v="Sofortrechnung"/>
    <s v="eam\bekir.ahmed"/>
    <x v="0"/>
    <s v="31008"/>
    <s v="Smarterstore Srl"/>
    <x v="1"/>
    <s v="41"/>
    <s v="101030535"/>
    <x v="13"/>
    <s v="Samsung A155F A15 256GB"/>
    <n v="1"/>
    <n v="135"/>
    <n v="145"/>
    <n v="145"/>
    <n v="10"/>
    <n v="10"/>
    <n v="6.89"/>
    <s v="V0140"/>
    <x v="15"/>
    <s v="KPUD"/>
    <s v="EXP"/>
    <s v="Geräte"/>
    <x v="10"/>
    <n v="1"/>
    <n v="135"/>
    <n v="145"/>
    <n v="145"/>
    <n v="10"/>
    <n v="10"/>
    <n v="6.8965517241379309E-2"/>
    <n v="1"/>
    <m/>
    <x v="0"/>
    <s v="Nein"/>
    <x v="0"/>
  </r>
  <r>
    <n v="14572700"/>
    <x v="4"/>
    <x v="0"/>
    <n v="2000719"/>
    <s v="Sofortrechnung"/>
    <s v="eam\bekir.ahmed"/>
    <x v="0"/>
    <s v="31008"/>
    <s v="Smarterstore Srl"/>
    <x v="0"/>
    <s v="42"/>
    <s v="200030301"/>
    <x v="319"/>
    <s v="Samsung Galaxy SM-R530 Buds3"/>
    <n v="5"/>
    <n v="66.728300000000004"/>
    <n v="79"/>
    <n v="395"/>
    <n v="12.271699999999999"/>
    <n v="61.36"/>
    <n v="15.53"/>
    <s v="V0140"/>
    <x v="15"/>
    <s v="KPUD"/>
    <s v="EXP"/>
    <s v="Zubehör"/>
    <x v="10"/>
    <n v="5"/>
    <n v="66.728300000000004"/>
    <n v="79"/>
    <n v="395"/>
    <n v="12.271699999999999"/>
    <n v="61.36"/>
    <n v="0.15534177215189873"/>
    <n v="1"/>
    <m/>
    <x v="0"/>
    <s v="Nein"/>
    <x v="0"/>
  </r>
  <r>
    <n v="14572700"/>
    <x v="4"/>
    <x v="0"/>
    <n v="2000719"/>
    <s v="Sofortrechnung"/>
    <s v="eam\bekir.ahmed"/>
    <x v="0"/>
    <s v="31008"/>
    <s v="Smarterstore Srl"/>
    <x v="1"/>
    <s v="43"/>
    <s v="100690626"/>
    <x v="48"/>
    <s v="Xiaomi Redmi Note 13 Pro+ 5G 12GB/512GB"/>
    <n v="5"/>
    <n v="269.95"/>
    <n v="278"/>
    <n v="1390"/>
    <n v="8.0500000000000007"/>
    <n v="40.25"/>
    <n v="2.89"/>
    <s v="V0140"/>
    <x v="15"/>
    <s v="KPUD"/>
    <s v="EXP"/>
    <s v="Geräte"/>
    <x v="10"/>
    <n v="5"/>
    <n v="269.95"/>
    <n v="278"/>
    <n v="1390"/>
    <n v="8.0500000000000007"/>
    <n v="40.25"/>
    <n v="2.89568345323741E-2"/>
    <n v="1"/>
    <m/>
    <x v="0"/>
    <s v="Nein"/>
    <x v="0"/>
  </r>
  <r>
    <n v="14572700"/>
    <x v="4"/>
    <x v="0"/>
    <n v="2000719"/>
    <s v="Sofortrechnung"/>
    <s v="eam\bekir.ahmed"/>
    <x v="0"/>
    <s v="31008"/>
    <s v="Smarterstore Srl"/>
    <x v="1"/>
    <s v="44"/>
    <s v="101690262"/>
    <x v="290"/>
    <s v="Xiaomi Redmi Note 13 Pro 8GB/256GB"/>
    <n v="5"/>
    <n v="157"/>
    <n v="166"/>
    <n v="830"/>
    <n v="9"/>
    <n v="45"/>
    <n v="5.42"/>
    <s v="V0140"/>
    <x v="15"/>
    <s v="KPUD"/>
    <s v="EXP"/>
    <s v="Geräte"/>
    <x v="10"/>
    <n v="5"/>
    <n v="157"/>
    <n v="166"/>
    <n v="830"/>
    <n v="9"/>
    <n v="45"/>
    <n v="5.4216867469879519E-2"/>
    <n v="1"/>
    <m/>
    <x v="0"/>
    <s v="Nein"/>
    <x v="0"/>
  </r>
  <r>
    <n v="14572700"/>
    <x v="4"/>
    <x v="0"/>
    <n v="2000719"/>
    <s v="Sofortrechnung"/>
    <s v="eam\bekir.ahmed"/>
    <x v="0"/>
    <s v="31008"/>
    <s v="Smarterstore Srl"/>
    <x v="1"/>
    <s v="45"/>
    <s v="100034413"/>
    <x v="151"/>
    <s v="Samsung S911B S23 5G 256GB"/>
    <n v="1"/>
    <n v="471"/>
    <n v="499"/>
    <n v="499"/>
    <n v="28"/>
    <n v="28"/>
    <n v="5.61"/>
    <s v="V0140"/>
    <x v="15"/>
    <s v="KPUD"/>
    <s v="EXP"/>
    <s v="Geräte"/>
    <x v="10"/>
    <n v="1"/>
    <n v="471"/>
    <n v="499"/>
    <n v="499"/>
    <n v="28"/>
    <n v="28"/>
    <n v="5.6112224448897796E-2"/>
    <n v="1"/>
    <m/>
    <x v="0"/>
    <s v="Nein"/>
    <x v="0"/>
  </r>
  <r>
    <n v="14572700"/>
    <x v="4"/>
    <x v="0"/>
    <n v="2000719"/>
    <s v="Sofortrechnung"/>
    <s v="eam\bekir.ahmed"/>
    <x v="0"/>
    <s v="31008"/>
    <s v="Smarterstore Srl"/>
    <x v="1"/>
    <s v="46"/>
    <s v="100034490"/>
    <x v="219"/>
    <s v="Samsung S928B S24 Ultra 5G 256GB"/>
    <n v="1"/>
    <n v="821.67439999999999"/>
    <n v="799"/>
    <n v="799"/>
    <n v="-22.674399999999999"/>
    <n v="-22.67"/>
    <n v="-2.83"/>
    <s v="V0140"/>
    <x v="15"/>
    <s v="KPUD"/>
    <s v="EXP"/>
    <s v="Geräte"/>
    <x v="10"/>
    <n v="1"/>
    <n v="821.67439999999999"/>
    <n v="799"/>
    <n v="799"/>
    <n v="-22.674399999999999"/>
    <n v="-22.67"/>
    <n v="-2.8372966207759701E-2"/>
    <n v="1"/>
    <m/>
    <x v="0"/>
    <s v="Nein"/>
    <x v="1"/>
  </r>
  <r>
    <n v="14572700"/>
    <x v="4"/>
    <x v="0"/>
    <n v="2000719"/>
    <s v="Sofortrechnung"/>
    <s v="eam\bekir.ahmed"/>
    <x v="0"/>
    <s v="31008"/>
    <s v="Smarterstore Srl"/>
    <x v="1"/>
    <s v="47"/>
    <s v="101690238"/>
    <x v="105"/>
    <s v="Xiaomi Redmi Note 13 8GB/256GB"/>
    <n v="1"/>
    <n v="120.9417"/>
    <n v="127"/>
    <n v="127"/>
    <n v="6.0583"/>
    <n v="6.06"/>
    <n v="4.7699999999999996"/>
    <s v="V0140"/>
    <x v="15"/>
    <s v="KPUD"/>
    <s v="EXP"/>
    <s v="Geräte"/>
    <x v="10"/>
    <n v="1"/>
    <n v="120.9417"/>
    <n v="127"/>
    <n v="127"/>
    <n v="6.0583"/>
    <n v="6.06"/>
    <n v="4.7716535433070861E-2"/>
    <n v="1"/>
    <m/>
    <x v="0"/>
    <s v="Nein"/>
    <x v="0"/>
  </r>
  <r>
    <n v="14572700"/>
    <x v="4"/>
    <x v="0"/>
    <n v="2000719"/>
    <s v="Sofortrechnung"/>
    <s v="eam\bekir.ahmed"/>
    <x v="0"/>
    <s v="31008"/>
    <s v="Smarterstore Srl"/>
    <x v="1"/>
    <s v="48"/>
    <s v="101030355"/>
    <x v="57"/>
    <s v="Samsung A256B A25 5G 256GB"/>
    <n v="1"/>
    <n v="189"/>
    <n v="199"/>
    <n v="199"/>
    <n v="10"/>
    <n v="10"/>
    <n v="5.0199999999999996"/>
    <s v="V0140"/>
    <x v="15"/>
    <s v="KPUD"/>
    <s v="EXP"/>
    <s v="Geräte"/>
    <x v="10"/>
    <n v="1"/>
    <n v="189"/>
    <n v="199"/>
    <n v="199"/>
    <n v="10"/>
    <n v="10"/>
    <n v="5.0251256281407038E-2"/>
    <n v="1"/>
    <m/>
    <x v="0"/>
    <s v="Nein"/>
    <x v="0"/>
  </r>
  <r>
    <n v="14572700"/>
    <x v="4"/>
    <x v="0"/>
    <n v="2000719"/>
    <s v="Sofortrechnung"/>
    <s v="eam\bekir.ahmed"/>
    <x v="0"/>
    <s v="31008"/>
    <s v="Smarterstore Srl"/>
    <x v="0"/>
    <s v="49"/>
    <s v="201030062"/>
    <x v="158"/>
    <s v="Samsung Watch7 SM-L305 44mm BT"/>
    <n v="1"/>
    <n v="190"/>
    <n v="195"/>
    <n v="195"/>
    <n v="5"/>
    <n v="5"/>
    <n v="2.56"/>
    <s v="V0140"/>
    <x v="15"/>
    <s v="KPUD"/>
    <s v="EXP"/>
    <s v="Zubehör"/>
    <x v="10"/>
    <n v="1"/>
    <n v="190"/>
    <n v="195"/>
    <n v="195"/>
    <n v="5"/>
    <n v="5"/>
    <n v="2.564102564102564E-2"/>
    <n v="1"/>
    <m/>
    <x v="0"/>
    <s v="Nein"/>
    <x v="0"/>
  </r>
  <r>
    <n v="14572700"/>
    <x v="4"/>
    <x v="0"/>
    <n v="2000719"/>
    <s v="Sofortrechnung"/>
    <s v="eam\bekir.ahmed"/>
    <x v="0"/>
    <s v="31008"/>
    <s v="Smarterstore Srl"/>
    <x v="1"/>
    <s v="50"/>
    <s v="101300037"/>
    <x v="91"/>
    <s v="Apple iPhone 14 128GB"/>
    <n v="10"/>
    <n v="492.46980000000002"/>
    <n v="517"/>
    <n v="5170"/>
    <n v="24.530200000000001"/>
    <n v="245.3"/>
    <n v="4.74"/>
    <s v="V0140"/>
    <x v="15"/>
    <s v="KPUD"/>
    <s v="EXP"/>
    <s v="Geräte"/>
    <x v="10"/>
    <n v="10"/>
    <n v="492.46980000000002"/>
    <n v="517"/>
    <n v="5170"/>
    <n v="24.530200000000001"/>
    <n v="245.3"/>
    <n v="4.7446808510638303E-2"/>
    <n v="1"/>
    <m/>
    <x v="0"/>
    <s v="Nein"/>
    <x v="0"/>
  </r>
  <r>
    <n v="14572700"/>
    <x v="4"/>
    <x v="0"/>
    <n v="2000719"/>
    <s v="Sofortrechnung"/>
    <s v="eam\bekir.ahmed"/>
    <x v="0"/>
    <s v="31008"/>
    <s v="Smarterstore Srl"/>
    <x v="1"/>
    <s v="51"/>
    <s v="100303123"/>
    <x v="334"/>
    <s v="Apple iPhone 16 Pro 256GB"/>
    <n v="5"/>
    <n v="994"/>
    <n v="1025"/>
    <n v="5125"/>
    <n v="31"/>
    <n v="155"/>
    <n v="3.02"/>
    <s v="V0140"/>
    <x v="15"/>
    <s v="KPUD"/>
    <s v="EXP"/>
    <s v="Geräte"/>
    <x v="10"/>
    <n v="5"/>
    <n v="994"/>
    <n v="1025"/>
    <n v="5125"/>
    <n v="31"/>
    <n v="155"/>
    <n v="3.0243902439024389E-2"/>
    <n v="1"/>
    <m/>
    <x v="0"/>
    <s v="Nein"/>
    <x v="0"/>
  </r>
  <r>
    <n v="14572700"/>
    <x v="4"/>
    <x v="0"/>
    <n v="2000719"/>
    <s v="Sofortrechnung"/>
    <s v="eam\bekir.ahmed"/>
    <x v="0"/>
    <s v="31008"/>
    <s v="Smarterstore Srl"/>
    <x v="1"/>
    <s v="52"/>
    <s v="101030419"/>
    <x v="22"/>
    <s v="Samsung G556B Xcover 7 128GB EE"/>
    <n v="2"/>
    <n v="197.0257"/>
    <n v="219"/>
    <n v="438"/>
    <n v="21.974299999999999"/>
    <n v="43.95"/>
    <n v="10.029999999999999"/>
    <s v="V0140"/>
    <x v="15"/>
    <s v="KPUD"/>
    <s v="EXP"/>
    <s v="Geräte"/>
    <x v="10"/>
    <n v="2"/>
    <n v="197.0257"/>
    <n v="219"/>
    <n v="438"/>
    <n v="21.974299999999999"/>
    <n v="43.95"/>
    <n v="0.10034246575342466"/>
    <n v="1"/>
    <m/>
    <x v="0"/>
    <s v="Nein"/>
    <x v="0"/>
  </r>
  <r>
    <n v="14572700"/>
    <x v="4"/>
    <x v="0"/>
    <n v="2000719"/>
    <s v="Sofortrechnung"/>
    <s v="eam\bekir.ahmed"/>
    <x v="0"/>
    <s v="31008"/>
    <s v="Smarterstore Srl"/>
    <x v="1"/>
    <s v="53"/>
    <s v="101030471"/>
    <x v="129"/>
    <s v="Samsung A356B A35 5G 256GB"/>
    <n v="5"/>
    <n v="223.98009999999999"/>
    <n v="236"/>
    <n v="1180"/>
    <n v="12.0199"/>
    <n v="60.1"/>
    <n v="5.09"/>
    <s v="V0140"/>
    <x v="15"/>
    <s v="KPUD"/>
    <s v="EXP"/>
    <s v="Geräte"/>
    <x v="10"/>
    <n v="5"/>
    <n v="223.98009999999999"/>
    <n v="236"/>
    <n v="1180"/>
    <n v="12.0199"/>
    <n v="60.1"/>
    <n v="5.093220338983051E-2"/>
    <n v="1"/>
    <m/>
    <x v="0"/>
    <s v="Nein"/>
    <x v="0"/>
  </r>
  <r>
    <n v="14572822"/>
    <x v="4"/>
    <x v="0"/>
    <n v="2000720"/>
    <s v="Sofortrechnung"/>
    <s v="eam\bekir.ahmed"/>
    <x v="0"/>
    <s v="31008"/>
    <s v="Smarterstore Srl"/>
    <x v="1"/>
    <s v="1"/>
    <s v="100303120"/>
    <x v="117"/>
    <s v="Apple iPhone 16 Pro 128GB"/>
    <n v="2"/>
    <n v="911.63229999999999"/>
    <n v="916"/>
    <n v="1832"/>
    <n v="4.3677000000000001"/>
    <n v="8.74"/>
    <n v="0.47"/>
    <s v="V0140"/>
    <x v="15"/>
    <s v="KPUD"/>
    <s v="EXP"/>
    <s v="Geräte"/>
    <x v="10"/>
    <n v="2"/>
    <n v="911.63229999999999"/>
    <n v="916"/>
    <n v="1832"/>
    <n v="4.3677000000000001"/>
    <n v="8.74"/>
    <n v="4.7707423580786029E-3"/>
    <n v="1"/>
    <m/>
    <x v="0"/>
    <s v="Nein"/>
    <x v="0"/>
  </r>
  <r>
    <n v="14572822"/>
    <x v="4"/>
    <x v="0"/>
    <n v="2000720"/>
    <s v="Sofortrechnung"/>
    <s v="eam\bekir.ahmed"/>
    <x v="0"/>
    <s v="31008"/>
    <s v="Smarterstore Srl"/>
    <x v="0"/>
    <s v="2"/>
    <s v="201030057"/>
    <x v="182"/>
    <s v="Samsung Watch7 Ultra SM-L705 47mm LTE"/>
    <n v="1"/>
    <n v="333.97"/>
    <n v="339"/>
    <n v="339"/>
    <n v="5.03"/>
    <n v="5.03"/>
    <n v="1.48"/>
    <s v="V0140"/>
    <x v="15"/>
    <s v="KPUD"/>
    <s v="EXP"/>
    <s v="Zubehör"/>
    <x v="10"/>
    <n v="1"/>
    <n v="333.97"/>
    <n v="339"/>
    <n v="339"/>
    <n v="5.03"/>
    <n v="5.03"/>
    <n v="1.4837758112094396E-2"/>
    <n v="1"/>
    <m/>
    <x v="0"/>
    <s v="Nein"/>
    <x v="0"/>
  </r>
  <r>
    <n v="14572822"/>
    <x v="4"/>
    <x v="0"/>
    <n v="2000720"/>
    <s v="Sofortrechnung"/>
    <s v="eam\bekir.ahmed"/>
    <x v="0"/>
    <s v="31008"/>
    <s v="Smarterstore Srl"/>
    <x v="1"/>
    <s v="3"/>
    <s v="101030398"/>
    <x v="274"/>
    <s v="Samsung S928B S24 Ultra 5G 512GB"/>
    <n v="1"/>
    <n v="863.52620000000002"/>
    <n v="839"/>
    <n v="839"/>
    <n v="-24.526199999999999"/>
    <n v="-24.53"/>
    <n v="-2.92"/>
    <s v="V0140"/>
    <x v="15"/>
    <s v="KPUD"/>
    <s v="EXP"/>
    <s v="Geräte"/>
    <x v="10"/>
    <n v="1"/>
    <n v="863.52620000000002"/>
    <n v="839"/>
    <n v="839"/>
    <n v="-24.526199999999999"/>
    <n v="-24.53"/>
    <n v="-2.9237187127532777E-2"/>
    <n v="1"/>
    <m/>
    <x v="0"/>
    <s v="Nein"/>
    <x v="1"/>
  </r>
  <r>
    <n v="14572822"/>
    <x v="4"/>
    <x v="0"/>
    <n v="2000720"/>
    <s v="Sofortrechnung"/>
    <s v="eam\bekir.ahmed"/>
    <x v="0"/>
    <s v="31008"/>
    <s v="Smarterstore Srl"/>
    <x v="1"/>
    <s v="4"/>
    <s v="101030480"/>
    <x v="37"/>
    <s v="Samsung A356B A35 5G 128GB"/>
    <n v="3"/>
    <n v="188.4658"/>
    <n v="203"/>
    <n v="609"/>
    <n v="14.5342"/>
    <n v="43.6"/>
    <n v="7.15"/>
    <s v="V0140"/>
    <x v="15"/>
    <s v="KPUD"/>
    <s v="EXP"/>
    <s v="Geräte"/>
    <x v="10"/>
    <n v="3"/>
    <n v="188.4658"/>
    <n v="203"/>
    <n v="609"/>
    <n v="14.5342"/>
    <n v="43.6"/>
    <n v="7.159277504105091E-2"/>
    <n v="1"/>
    <m/>
    <x v="0"/>
    <s v="Nein"/>
    <x v="0"/>
  </r>
  <r>
    <n v="14572822"/>
    <x v="4"/>
    <x v="0"/>
    <n v="2000720"/>
    <s v="Sofortrechnung"/>
    <s v="eam\bekir.ahmed"/>
    <x v="0"/>
    <s v="31008"/>
    <s v="Smarterstore Srl"/>
    <x v="1"/>
    <s v="5"/>
    <s v="101030353"/>
    <x v="38"/>
    <s v="Samsung A256B A25 5G 128GB"/>
    <n v="1"/>
    <n v="164.98509999999999"/>
    <n v="179"/>
    <n v="179"/>
    <n v="14.014900000000001"/>
    <n v="14.01"/>
    <n v="7.82"/>
    <s v="V0140"/>
    <x v="15"/>
    <s v="KPUD"/>
    <s v="EXP"/>
    <s v="Geräte"/>
    <x v="10"/>
    <n v="1"/>
    <n v="164.98509999999999"/>
    <n v="179"/>
    <n v="179"/>
    <n v="14.014900000000001"/>
    <n v="14.01"/>
    <n v="7.8268156424581001E-2"/>
    <n v="1"/>
    <m/>
    <x v="0"/>
    <s v="Nein"/>
    <x v="0"/>
  </r>
  <r>
    <n v="14572822"/>
    <x v="4"/>
    <x v="0"/>
    <n v="2000720"/>
    <s v="Sofortrechnung"/>
    <s v="eam\bekir.ahmed"/>
    <x v="0"/>
    <s v="31008"/>
    <s v="Smarterstore Srl"/>
    <x v="1"/>
    <s v="6"/>
    <s v="101690209"/>
    <x v="12"/>
    <s v="Xiaomi Redmi Pad SE 8GB/256GB [WiFi]"/>
    <n v="1"/>
    <n v="129.98869999999999"/>
    <n v="145"/>
    <n v="145"/>
    <n v="15.0113"/>
    <n v="15.01"/>
    <n v="10.35"/>
    <s v="V0140"/>
    <x v="15"/>
    <s v="KPUD"/>
    <s v="EXP"/>
    <s v="Geräte"/>
    <x v="10"/>
    <n v="1"/>
    <n v="129.98869999999999"/>
    <n v="145"/>
    <n v="145"/>
    <n v="15.0113"/>
    <n v="15.01"/>
    <n v="0.10351724137931034"/>
    <n v="1"/>
    <m/>
    <x v="0"/>
    <s v="Nein"/>
    <x v="0"/>
  </r>
  <r>
    <n v="14572822"/>
    <x v="4"/>
    <x v="0"/>
    <n v="2000720"/>
    <s v="Sofortrechnung"/>
    <s v="eam\bekir.ahmed"/>
    <x v="0"/>
    <s v="31008"/>
    <s v="Smarterstore Srl"/>
    <x v="1"/>
    <s v="7"/>
    <s v="101690322"/>
    <x v="283"/>
    <s v="Xiaomi 14T Pro 5G 12GB/512GB"/>
    <n v="1"/>
    <n v="495"/>
    <n v="505"/>
    <n v="505"/>
    <n v="10"/>
    <n v="10"/>
    <n v="1.98"/>
    <s v="V0140"/>
    <x v="15"/>
    <s v="KPUD"/>
    <s v="EXP"/>
    <s v="Geräte"/>
    <x v="10"/>
    <n v="1"/>
    <n v="495"/>
    <n v="505"/>
    <n v="505"/>
    <n v="10"/>
    <n v="10"/>
    <n v="1.9801980198019802E-2"/>
    <n v="1"/>
    <m/>
    <x v="0"/>
    <s v="Nein"/>
    <x v="0"/>
  </r>
  <r>
    <n v="14572822"/>
    <x v="4"/>
    <x v="0"/>
    <n v="2000720"/>
    <s v="Sofortrechnung"/>
    <s v="eam\bekir.ahmed"/>
    <x v="0"/>
    <s v="31008"/>
    <s v="Smarterstore Srl"/>
    <x v="1"/>
    <s v="8"/>
    <s v="100034474"/>
    <x v="284"/>
    <s v="Samsung S921B S24 5G 128GB"/>
    <n v="5"/>
    <n v="487.01440000000002"/>
    <n v="492"/>
    <n v="2460"/>
    <n v="4.9855999999999998"/>
    <n v="24.93"/>
    <n v="1.01"/>
    <s v="V0140"/>
    <x v="15"/>
    <s v="KPUD"/>
    <s v="EXP"/>
    <s v="Geräte"/>
    <x v="10"/>
    <n v="5"/>
    <n v="487.01440000000002"/>
    <n v="492"/>
    <n v="2460"/>
    <n v="4.9855999999999998"/>
    <n v="24.93"/>
    <n v="1.0134146341463415E-2"/>
    <n v="1"/>
    <m/>
    <x v="0"/>
    <s v="Nein"/>
    <x v="0"/>
  </r>
  <r>
    <n v="14572822"/>
    <x v="4"/>
    <x v="0"/>
    <n v="2000720"/>
    <s v="Sofortrechnung"/>
    <s v="eam\bekir.ahmed"/>
    <x v="0"/>
    <s v="31008"/>
    <s v="Smarterstore Srl"/>
    <x v="1"/>
    <s v="9"/>
    <s v="101300308"/>
    <x v="80"/>
    <s v="Apple iPhone 16 Pro Max 256GB"/>
    <n v="2"/>
    <n v="1065.5192"/>
    <n v="1109"/>
    <n v="2218"/>
    <n v="43.480800000000002"/>
    <n v="86.96"/>
    <n v="3.92"/>
    <s v="V0140"/>
    <x v="15"/>
    <s v="KPUD"/>
    <s v="EXP"/>
    <s v="Geräte"/>
    <x v="10"/>
    <n v="2"/>
    <n v="1065.5192"/>
    <n v="1109"/>
    <n v="2218"/>
    <n v="43.480800000000002"/>
    <n v="86.96"/>
    <n v="3.9206492335437326E-2"/>
    <n v="1"/>
    <m/>
    <x v="0"/>
    <s v="Nein"/>
    <x v="0"/>
  </r>
  <r>
    <n v="14572822"/>
    <x v="4"/>
    <x v="0"/>
    <n v="2000720"/>
    <s v="Sofortrechnung"/>
    <s v="eam\bekir.ahmed"/>
    <x v="0"/>
    <s v="31008"/>
    <s v="Smarterstore Srl"/>
    <x v="1"/>
    <s v="10"/>
    <s v="101030458"/>
    <x v="218"/>
    <s v="Samsung A556B A55 5G 256GB"/>
    <n v="1"/>
    <n v="291.64530000000002"/>
    <n v="309"/>
    <n v="309"/>
    <n v="17.354700000000001"/>
    <n v="17.350000000000001"/>
    <n v="5.61"/>
    <s v="V0140"/>
    <x v="15"/>
    <s v="KPUD"/>
    <s v="EXP"/>
    <s v="Geräte"/>
    <x v="10"/>
    <n v="1"/>
    <n v="291.64530000000002"/>
    <n v="309"/>
    <n v="309"/>
    <n v="17.354700000000001"/>
    <n v="17.350000000000001"/>
    <n v="5.6148867313915864E-2"/>
    <n v="1"/>
    <m/>
    <x v="0"/>
    <s v="Nein"/>
    <x v="0"/>
  </r>
  <r>
    <n v="14572822"/>
    <x v="4"/>
    <x v="0"/>
    <n v="2000720"/>
    <s v="Sofortrechnung"/>
    <s v="eam\bekir.ahmed"/>
    <x v="0"/>
    <s v="31008"/>
    <s v="Smarterstore Srl"/>
    <x v="1"/>
    <s v="11"/>
    <s v="100303122"/>
    <x v="376"/>
    <s v="Apple iPhone 16 Pro 128GB"/>
    <n v="5"/>
    <n v="894"/>
    <n v="916"/>
    <n v="4580"/>
    <n v="22"/>
    <n v="110"/>
    <n v="2.4"/>
    <s v="V0140"/>
    <x v="15"/>
    <s v="KPUD"/>
    <s v="EXP"/>
    <s v="Geräte"/>
    <x v="10"/>
    <n v="5"/>
    <n v="894"/>
    <n v="916"/>
    <n v="4580"/>
    <n v="22"/>
    <n v="110"/>
    <n v="2.4017467248908297E-2"/>
    <n v="1"/>
    <m/>
    <x v="0"/>
    <s v="Nein"/>
    <x v="0"/>
  </r>
  <r>
    <n v="14572822"/>
    <x v="4"/>
    <x v="0"/>
    <n v="2000720"/>
    <s v="Sofortrechnung"/>
    <s v="eam\bekir.ahmed"/>
    <x v="0"/>
    <s v="31008"/>
    <s v="Smarterstore Srl"/>
    <x v="1"/>
    <s v="12"/>
    <s v="100690625"/>
    <x v="486"/>
    <s v="Xiaomi Redmi Note 13 Pro 8GB/256GB"/>
    <n v="5"/>
    <n v="208.5"/>
    <n v="211"/>
    <n v="1055"/>
    <n v="2.5"/>
    <n v="12.5"/>
    <n v="1.18"/>
    <s v="V0140"/>
    <x v="15"/>
    <s v="KPUD"/>
    <s v="EXP"/>
    <s v="Geräte"/>
    <x v="10"/>
    <n v="5"/>
    <n v="208.5"/>
    <n v="211"/>
    <n v="1055"/>
    <n v="2.5"/>
    <n v="12.5"/>
    <n v="1.1848341232227487E-2"/>
    <n v="1"/>
    <m/>
    <x v="0"/>
    <s v="Nein"/>
    <x v="0"/>
  </r>
  <r>
    <n v="14572822"/>
    <x v="4"/>
    <x v="0"/>
    <n v="2000720"/>
    <s v="Sofortrechnung"/>
    <s v="eam\bekir.ahmed"/>
    <x v="0"/>
    <s v="31008"/>
    <s v="Smarterstore Srl"/>
    <x v="1"/>
    <s v="13"/>
    <s v="101300040"/>
    <x v="84"/>
    <s v="Apple iPhone 14 128GB"/>
    <n v="1"/>
    <n v="494.59449999999998"/>
    <n v="522"/>
    <n v="522"/>
    <n v="27.4055"/>
    <n v="27.41"/>
    <n v="5.25"/>
    <s v="V0140"/>
    <x v="15"/>
    <s v="KPUD"/>
    <s v="EXP"/>
    <s v="Geräte"/>
    <x v="10"/>
    <n v="1"/>
    <n v="494.59449999999998"/>
    <n v="522"/>
    <n v="522"/>
    <n v="27.4055"/>
    <n v="27.41"/>
    <n v="5.2509578544061304E-2"/>
    <n v="1"/>
    <m/>
    <x v="0"/>
    <s v="Nein"/>
    <x v="0"/>
  </r>
  <r>
    <n v="14572822"/>
    <x v="4"/>
    <x v="0"/>
    <n v="2000720"/>
    <s v="Sofortrechnung"/>
    <s v="eam\bekir.ahmed"/>
    <x v="0"/>
    <s v="31008"/>
    <s v="Smarterstore Srl"/>
    <x v="1"/>
    <s v="14"/>
    <s v="101300276"/>
    <x v="87"/>
    <s v="Apple iPhone 16 Pro 128GB"/>
    <n v="1"/>
    <n v="900"/>
    <n v="916"/>
    <n v="916"/>
    <n v="16"/>
    <n v="16"/>
    <n v="1.74"/>
    <s v="V0140"/>
    <x v="15"/>
    <s v="KPUD"/>
    <s v="EXP"/>
    <s v="Geräte"/>
    <x v="10"/>
    <n v="1"/>
    <n v="900"/>
    <n v="916"/>
    <n v="916"/>
    <n v="16"/>
    <n v="16"/>
    <n v="1.7467248908296942E-2"/>
    <n v="1"/>
    <m/>
    <x v="0"/>
    <s v="Nein"/>
    <x v="0"/>
  </r>
  <r>
    <n v="14572822"/>
    <x v="4"/>
    <x v="0"/>
    <n v="2000720"/>
    <s v="Sofortrechnung"/>
    <s v="eam\bekir.ahmed"/>
    <x v="0"/>
    <s v="31008"/>
    <s v="Smarterstore Srl"/>
    <x v="1"/>
    <s v="15"/>
    <s v="100690626"/>
    <x v="48"/>
    <s v="Xiaomi Redmi Note 13 Pro+ 5G 12GB/512GB"/>
    <n v="1"/>
    <n v="269.95"/>
    <n v="283"/>
    <n v="283"/>
    <n v="13.05"/>
    <n v="13.05"/>
    <n v="4.6100000000000003"/>
    <s v="V0140"/>
    <x v="15"/>
    <s v="KPUD"/>
    <s v="EXP"/>
    <s v="Geräte"/>
    <x v="10"/>
    <n v="1"/>
    <n v="269.95"/>
    <n v="283"/>
    <n v="283"/>
    <n v="13.05"/>
    <n v="13.05"/>
    <n v="4.6113074204947001E-2"/>
    <n v="1"/>
    <m/>
    <x v="0"/>
    <s v="Nein"/>
    <x v="0"/>
  </r>
  <r>
    <n v="14572822"/>
    <x v="4"/>
    <x v="0"/>
    <n v="2000720"/>
    <s v="Sofortrechnung"/>
    <s v="eam\bekir.ahmed"/>
    <x v="0"/>
    <s v="31008"/>
    <s v="Smarterstore Srl"/>
    <x v="1"/>
    <s v="16"/>
    <s v="101690262"/>
    <x v="290"/>
    <s v="Xiaomi Redmi Note 13 Pro 8GB/256GB"/>
    <n v="1"/>
    <n v="157"/>
    <n v="169"/>
    <n v="169"/>
    <n v="12"/>
    <n v="12"/>
    <n v="7.1"/>
    <s v="V0140"/>
    <x v="15"/>
    <s v="KPUD"/>
    <s v="EXP"/>
    <s v="Geräte"/>
    <x v="10"/>
    <n v="1"/>
    <n v="157"/>
    <n v="169"/>
    <n v="169"/>
    <n v="12"/>
    <n v="12"/>
    <n v="7.1005917159763315E-2"/>
    <n v="1"/>
    <m/>
    <x v="0"/>
    <s v="Nein"/>
    <x v="0"/>
  </r>
  <r>
    <n v="14572822"/>
    <x v="4"/>
    <x v="0"/>
    <n v="2000720"/>
    <s v="Sofortrechnung"/>
    <s v="eam\bekir.ahmed"/>
    <x v="0"/>
    <s v="31008"/>
    <s v="Smarterstore Srl"/>
    <x v="1"/>
    <s v="17"/>
    <s v="101030471"/>
    <x v="129"/>
    <s v="Samsung A356B A35 5G 256GB"/>
    <n v="1"/>
    <n v="223.98009999999999"/>
    <n v="239"/>
    <n v="239"/>
    <n v="15.0199"/>
    <n v="15.02"/>
    <n v="6.28"/>
    <s v="V0140"/>
    <x v="15"/>
    <s v="KPUD"/>
    <s v="EXP"/>
    <s v="Geräte"/>
    <x v="10"/>
    <n v="1"/>
    <n v="223.98009999999999"/>
    <n v="239"/>
    <n v="239"/>
    <n v="15.0199"/>
    <n v="15.02"/>
    <n v="6.2845188284518821E-2"/>
    <n v="1"/>
    <m/>
    <x v="0"/>
    <s v="Nein"/>
    <x v="0"/>
  </r>
  <r>
    <n v="14573251"/>
    <x v="4"/>
    <x v="0"/>
    <n v="2000721"/>
    <s v="Sofortrechnung"/>
    <s v="Yasar.Yigitbilek"/>
    <x v="2"/>
    <s v="20205"/>
    <s v="friends mobile cc GmbH &amp; Co. KG"/>
    <x v="1"/>
    <s v="1"/>
    <s v="101690237"/>
    <x v="515"/>
    <s v="Xiaomi Redmi Note 13 Pro+ 5G 8GB/256GB"/>
    <n v="1"/>
    <n v="232"/>
    <n v="265"/>
    <n v="265"/>
    <n v="33"/>
    <n v="33"/>
    <n v="12.45"/>
    <s v="V0163"/>
    <x v="11"/>
    <s v="KABB30"/>
    <s v="FHK"/>
    <s v="Geräte"/>
    <x v="2"/>
    <n v="1"/>
    <n v="232"/>
    <n v="265"/>
    <n v="265"/>
    <n v="33"/>
    <n v="33"/>
    <n v="0.12452830188679245"/>
    <n v="1"/>
    <m/>
    <x v="0"/>
    <s v="Nein"/>
    <x v="0"/>
  </r>
  <r>
    <n v="14573251"/>
    <x v="4"/>
    <x v="0"/>
    <n v="2000721"/>
    <s v="Sofortrechnung"/>
    <s v="Yasar.Yigitbilek"/>
    <x v="2"/>
    <s v="20205"/>
    <s v="friends mobile cc GmbH &amp; Co. KG"/>
    <x v="1"/>
    <s v="2"/>
    <s v="101030623"/>
    <x v="513"/>
    <s v="Samsung S721B S24 FE 5G 128GB"/>
    <n v="1"/>
    <n v="399"/>
    <n v="435"/>
    <n v="435"/>
    <n v="36"/>
    <n v="36"/>
    <n v="8.27"/>
    <s v="V0163"/>
    <x v="11"/>
    <s v="KABB30"/>
    <s v="FHK"/>
    <s v="Geräte"/>
    <x v="2"/>
    <n v="1"/>
    <n v="399"/>
    <n v="435"/>
    <n v="435"/>
    <n v="36"/>
    <n v="36"/>
    <n v="8.2758620689655171E-2"/>
    <n v="1"/>
    <m/>
    <x v="0"/>
    <s v="Nein"/>
    <x v="0"/>
  </r>
  <r>
    <n v="14573261"/>
    <x v="4"/>
    <x v="0"/>
    <n v="2000722"/>
    <s v="Sofortrechnung"/>
    <s v="eam\mustafa.oezer"/>
    <x v="1"/>
    <s v="21338"/>
    <s v="faro-com GmbH &amp; Co. KG"/>
    <x v="1"/>
    <s v="1"/>
    <s v="100034495"/>
    <x v="306"/>
    <s v="Samsung S928B S24 Ultra 5G 512GB"/>
    <n v="3"/>
    <n v="795"/>
    <n v="839"/>
    <n v="2517"/>
    <n v="44"/>
    <n v="132"/>
    <n v="5.24"/>
    <s v="V0012"/>
    <x v="1"/>
    <s v="KÜB0"/>
    <s v="GRK"/>
    <s v="Geräte"/>
    <x v="1"/>
    <n v="3"/>
    <n v="795"/>
    <n v="839"/>
    <n v="2517"/>
    <n v="44"/>
    <n v="132"/>
    <n v="5.2443384982121574E-2"/>
    <n v="1"/>
    <m/>
    <x v="0"/>
    <s v="Nein"/>
    <x v="0"/>
  </r>
  <r>
    <n v="14573261"/>
    <x v="4"/>
    <x v="0"/>
    <n v="2000722"/>
    <s v="Sofortrechnung"/>
    <s v="eam\mustafa.oezer"/>
    <x v="1"/>
    <s v="21338"/>
    <s v="faro-com GmbH &amp; Co. KG"/>
    <x v="1"/>
    <s v="2"/>
    <s v="100050281"/>
    <x v="293"/>
    <s v="Motorola Moto G35 5G 128GB"/>
    <n v="10"/>
    <n v="109.3682"/>
    <n v="112"/>
    <n v="1120"/>
    <n v="2.6318000000000001"/>
    <n v="26.32"/>
    <n v="2.34"/>
    <s v="V0012"/>
    <x v="1"/>
    <s v="KÜB0"/>
    <s v="GRK"/>
    <s v="Geräte"/>
    <x v="1"/>
    <n v="10"/>
    <n v="109.3682"/>
    <n v="112"/>
    <n v="1120"/>
    <n v="2.6318000000000001"/>
    <n v="26.32"/>
    <n v="2.35E-2"/>
    <n v="1"/>
    <m/>
    <x v="0"/>
    <s v="Nein"/>
    <x v="0"/>
  </r>
  <r>
    <n v="14573261"/>
    <x v="4"/>
    <x v="0"/>
    <n v="2000722"/>
    <s v="Sofortrechnung"/>
    <s v="eam\mustafa.oezer"/>
    <x v="1"/>
    <s v="21338"/>
    <s v="faro-com GmbH &amp; Co. KG"/>
    <x v="1"/>
    <s v="3"/>
    <s v="101030449"/>
    <x v="62"/>
    <s v="Samsung A155F A15 128GB"/>
    <n v="6"/>
    <n v="112.0598"/>
    <n v="122"/>
    <n v="732"/>
    <n v="9.9402000000000008"/>
    <n v="59.64"/>
    <n v="8.14"/>
    <s v="V0012"/>
    <x v="1"/>
    <s v="KÜB0"/>
    <s v="GRK"/>
    <s v="Geräte"/>
    <x v="1"/>
    <n v="6"/>
    <n v="112.0598"/>
    <n v="122"/>
    <n v="732"/>
    <n v="9.9402000000000008"/>
    <n v="59.64"/>
    <n v="8.1475409836065577E-2"/>
    <n v="1"/>
    <m/>
    <x v="0"/>
    <s v="Nein"/>
    <x v="0"/>
  </r>
  <r>
    <n v="14573261"/>
    <x v="4"/>
    <x v="0"/>
    <n v="2000722"/>
    <s v="Sofortrechnung"/>
    <s v="eam\mustafa.oezer"/>
    <x v="1"/>
    <s v="21338"/>
    <s v="faro-com GmbH &amp; Co. KG"/>
    <x v="1"/>
    <s v="4"/>
    <s v="101030516"/>
    <x v="137"/>
    <s v="Samsung S928B S24 Ultra 5G 512GB"/>
    <n v="5"/>
    <n v="848.8066"/>
    <n v="839"/>
    <n v="4195"/>
    <n v="-9.8065999999999995"/>
    <n v="-49.03"/>
    <n v="-1.1599999999999999"/>
    <s v="V0012"/>
    <x v="1"/>
    <s v="KÜB0"/>
    <s v="GRK"/>
    <s v="Geräte"/>
    <x v="1"/>
    <n v="5"/>
    <n v="848.8066"/>
    <n v="839"/>
    <n v="4195"/>
    <n v="-9.8065999999999995"/>
    <n v="-49.03"/>
    <n v="-1.1687723480333732E-2"/>
    <n v="1"/>
    <m/>
    <x v="0"/>
    <s v="Nein"/>
    <x v="1"/>
  </r>
  <r>
    <n v="14573261"/>
    <x v="4"/>
    <x v="0"/>
    <n v="2000722"/>
    <s v="Sofortrechnung"/>
    <s v="eam\mustafa.oezer"/>
    <x v="1"/>
    <s v="21338"/>
    <s v="faro-com GmbH &amp; Co. KG"/>
    <x v="1"/>
    <s v="5"/>
    <s v="101690242"/>
    <x v="43"/>
    <s v="Xiaomi Redmi Note 13 Pro 5G 8GB/256GB"/>
    <n v="10"/>
    <n v="204.57390000000001"/>
    <n v="214"/>
    <n v="2140"/>
    <n v="9.4260999999999999"/>
    <n v="94.26"/>
    <n v="4.4000000000000004"/>
    <s v="V0012"/>
    <x v="1"/>
    <s v="KÜB0"/>
    <s v="GRK"/>
    <s v="Geräte"/>
    <x v="1"/>
    <n v="10"/>
    <n v="204.57390000000001"/>
    <n v="214"/>
    <n v="2140"/>
    <n v="9.4260999999999999"/>
    <n v="94.26"/>
    <n v="4.4046728971962622E-2"/>
    <n v="1"/>
    <m/>
    <x v="0"/>
    <s v="Nein"/>
    <x v="0"/>
  </r>
  <r>
    <n v="14573261"/>
    <x v="4"/>
    <x v="0"/>
    <n v="2000722"/>
    <s v="Sofortrechnung"/>
    <s v="eam\mustafa.oezer"/>
    <x v="1"/>
    <s v="21338"/>
    <s v="faro-com GmbH &amp; Co. KG"/>
    <x v="1"/>
    <s v="6"/>
    <s v="100050289"/>
    <x v="21"/>
    <s v="Motorola Moto G55 5G 256GB"/>
    <n v="4"/>
    <n v="149"/>
    <n v="152"/>
    <n v="608"/>
    <n v="3"/>
    <n v="12"/>
    <n v="1.97"/>
    <s v="V0012"/>
    <x v="1"/>
    <s v="KÜB0"/>
    <s v="GRK"/>
    <s v="Geräte"/>
    <x v="1"/>
    <n v="4"/>
    <n v="149"/>
    <n v="152"/>
    <n v="608"/>
    <n v="3"/>
    <n v="12"/>
    <n v="1.9736842105263157E-2"/>
    <n v="1"/>
    <m/>
    <x v="0"/>
    <s v="Nein"/>
    <x v="0"/>
  </r>
  <r>
    <n v="14573261"/>
    <x v="4"/>
    <x v="0"/>
    <n v="2000722"/>
    <s v="Sofortrechnung"/>
    <s v="eam\mustafa.oezer"/>
    <x v="1"/>
    <s v="21338"/>
    <s v="faro-com GmbH &amp; Co. KG"/>
    <x v="1"/>
    <s v="7"/>
    <s v="100034474"/>
    <x v="284"/>
    <s v="Samsung S921B S24 5G 128GB"/>
    <n v="10"/>
    <n v="487.01440000000002"/>
    <n v="495"/>
    <n v="4950"/>
    <n v="7.9855999999999998"/>
    <n v="79.86"/>
    <n v="1.61"/>
    <s v="V0012"/>
    <x v="1"/>
    <s v="KÜB0"/>
    <s v="GRK"/>
    <s v="Geräte"/>
    <x v="1"/>
    <n v="10"/>
    <n v="487.01440000000002"/>
    <n v="495"/>
    <n v="4950"/>
    <n v="7.9855999999999998"/>
    <n v="79.86"/>
    <n v="1.6133333333333333E-2"/>
    <n v="1"/>
    <m/>
    <x v="0"/>
    <s v="Nein"/>
    <x v="0"/>
  </r>
  <r>
    <n v="14573261"/>
    <x v="4"/>
    <x v="0"/>
    <n v="2000722"/>
    <s v="Sofortrechnung"/>
    <s v="eam\mustafa.oezer"/>
    <x v="1"/>
    <s v="21338"/>
    <s v="faro-com GmbH &amp; Co. KG"/>
    <x v="1"/>
    <s v="8"/>
    <s v="100034501"/>
    <x v="295"/>
    <s v="Samsung G556B Xcover 7 128GB EE"/>
    <n v="10"/>
    <n v="219"/>
    <n v="230"/>
    <n v="2300"/>
    <n v="11"/>
    <n v="110"/>
    <n v="4.78"/>
    <s v="V0012"/>
    <x v="1"/>
    <s v="KÜB0"/>
    <s v="GRK"/>
    <s v="Geräte"/>
    <x v="1"/>
    <n v="10"/>
    <n v="219"/>
    <n v="230"/>
    <n v="2300"/>
    <n v="11"/>
    <n v="110"/>
    <n v="4.7826086956521741E-2"/>
    <n v="1"/>
    <m/>
    <x v="0"/>
    <s v="Nein"/>
    <x v="0"/>
  </r>
  <r>
    <n v="14573261"/>
    <x v="4"/>
    <x v="0"/>
    <n v="2000722"/>
    <s v="Sofortrechnung"/>
    <s v="eam\mustafa.oezer"/>
    <x v="1"/>
    <s v="21338"/>
    <s v="faro-com GmbH &amp; Co. KG"/>
    <x v="1"/>
    <s v="9"/>
    <s v="100050279"/>
    <x v="258"/>
    <s v="Motorola Edge 50 Neo 5G 512GB"/>
    <n v="2"/>
    <n v="235"/>
    <n v="245"/>
    <n v="490"/>
    <n v="10"/>
    <n v="20"/>
    <n v="4.08"/>
    <s v="V0012"/>
    <x v="1"/>
    <s v="KÜB0"/>
    <s v="GRK"/>
    <s v="Geräte"/>
    <x v="1"/>
    <n v="2"/>
    <n v="235"/>
    <n v="245"/>
    <n v="490"/>
    <n v="10"/>
    <n v="20"/>
    <n v="4.0816326530612242E-2"/>
    <n v="1"/>
    <m/>
    <x v="0"/>
    <s v="Nein"/>
    <x v="0"/>
  </r>
  <r>
    <n v="14573261"/>
    <x v="4"/>
    <x v="0"/>
    <n v="2000722"/>
    <s v="Sofortrechnung"/>
    <s v="eam\mustafa.oezer"/>
    <x v="1"/>
    <s v="21338"/>
    <s v="faro-com GmbH &amp; Co. KG"/>
    <x v="1"/>
    <s v="10"/>
    <s v="100034565"/>
    <x v="18"/>
    <s v="Samsung A556B A55 5G 128GB"/>
    <n v="10"/>
    <n v="258.51519999999999"/>
    <n v="264"/>
    <n v="2640"/>
    <n v="5.4847999999999999"/>
    <n v="54.85"/>
    <n v="2.0699999999999998"/>
    <s v="V0012"/>
    <x v="1"/>
    <s v="KÜB0"/>
    <s v="GRK"/>
    <s v="Geräte"/>
    <x v="1"/>
    <n v="10"/>
    <n v="258.51519999999999"/>
    <n v="264"/>
    <n v="2640"/>
    <n v="5.4847999999999999"/>
    <n v="54.85"/>
    <n v="2.0776515151515153E-2"/>
    <n v="1"/>
    <m/>
    <x v="0"/>
    <s v="Nein"/>
    <x v="0"/>
  </r>
  <r>
    <n v="14573261"/>
    <x v="4"/>
    <x v="0"/>
    <n v="2000722"/>
    <s v="Sofortrechnung"/>
    <s v="eam\mustafa.oezer"/>
    <x v="1"/>
    <s v="21338"/>
    <s v="faro-com GmbH &amp; Co. KG"/>
    <x v="1"/>
    <s v="11"/>
    <s v="101060028"/>
    <x v="191"/>
    <s v="Google Pixel 8 Pro 128GB"/>
    <n v="5"/>
    <n v="417"/>
    <n v="429"/>
    <n v="2145"/>
    <n v="12"/>
    <n v="60"/>
    <n v="2.79"/>
    <s v="V0012"/>
    <x v="1"/>
    <s v="KÜB0"/>
    <s v="GRK"/>
    <s v="Geräte"/>
    <x v="1"/>
    <n v="5"/>
    <n v="417"/>
    <n v="429"/>
    <n v="2145"/>
    <n v="12"/>
    <n v="60"/>
    <n v="2.7972027972027972E-2"/>
    <n v="1"/>
    <m/>
    <x v="0"/>
    <s v="Nein"/>
    <x v="0"/>
  </r>
  <r>
    <n v="14573261"/>
    <x v="4"/>
    <x v="0"/>
    <n v="2000722"/>
    <s v="Sofortrechnung"/>
    <s v="eam\mustafa.oezer"/>
    <x v="1"/>
    <s v="21338"/>
    <s v="faro-com GmbH &amp; Co. KG"/>
    <x v="1"/>
    <s v="12"/>
    <s v="100050285"/>
    <x v="297"/>
    <s v="Motorola Moto G35 5G 128GB"/>
    <n v="3"/>
    <n v="107.33"/>
    <n v="112"/>
    <n v="336"/>
    <n v="4.67"/>
    <n v="14.01"/>
    <n v="4.16"/>
    <s v="V0012"/>
    <x v="1"/>
    <s v="KÜB0"/>
    <s v="GRK"/>
    <s v="Geräte"/>
    <x v="1"/>
    <n v="3"/>
    <n v="107.33"/>
    <n v="112"/>
    <n v="336"/>
    <n v="4.67"/>
    <n v="14.01"/>
    <n v="4.1696428571428572E-2"/>
    <n v="1"/>
    <m/>
    <x v="0"/>
    <s v="Nein"/>
    <x v="0"/>
  </r>
  <r>
    <n v="14573261"/>
    <x v="4"/>
    <x v="0"/>
    <n v="2000722"/>
    <s v="Sofortrechnung"/>
    <s v="eam\mustafa.oezer"/>
    <x v="1"/>
    <s v="21338"/>
    <s v="faro-com GmbH &amp; Co. KG"/>
    <x v="1"/>
    <s v="13"/>
    <s v="100050277"/>
    <x v="267"/>
    <s v="Motorola Edge 50 Neo 5G 512GB"/>
    <n v="2"/>
    <n v="235"/>
    <n v="245"/>
    <n v="490"/>
    <n v="10"/>
    <n v="20"/>
    <n v="4.08"/>
    <s v="V0012"/>
    <x v="1"/>
    <s v="KÜB0"/>
    <s v="GRK"/>
    <s v="Geräte"/>
    <x v="1"/>
    <n v="2"/>
    <n v="235"/>
    <n v="245"/>
    <n v="490"/>
    <n v="10"/>
    <n v="20"/>
    <n v="4.0816326530612242E-2"/>
    <n v="1"/>
    <m/>
    <x v="0"/>
    <s v="Nein"/>
    <x v="0"/>
  </r>
  <r>
    <n v="14573261"/>
    <x v="4"/>
    <x v="0"/>
    <n v="2000722"/>
    <s v="Sofortrechnung"/>
    <s v="eam\mustafa.oezer"/>
    <x v="1"/>
    <s v="21338"/>
    <s v="faro-com GmbH &amp; Co. KG"/>
    <x v="1"/>
    <s v="14"/>
    <s v="100050283"/>
    <x v="298"/>
    <s v="Motorola Moto G35 5G 128GB"/>
    <n v="5"/>
    <n v="107.33"/>
    <n v="112"/>
    <n v="560"/>
    <n v="4.67"/>
    <n v="23.35"/>
    <n v="4.16"/>
    <s v="V0012"/>
    <x v="1"/>
    <s v="KÜB0"/>
    <s v="GRK"/>
    <s v="Geräte"/>
    <x v="1"/>
    <n v="5"/>
    <n v="107.33"/>
    <n v="112"/>
    <n v="560"/>
    <n v="4.67"/>
    <n v="23.35"/>
    <n v="4.1696428571428572E-2"/>
    <n v="1"/>
    <m/>
    <x v="0"/>
    <s v="Nein"/>
    <x v="0"/>
  </r>
  <r>
    <n v="14573261"/>
    <x v="4"/>
    <x v="0"/>
    <n v="2000722"/>
    <s v="Sofortrechnung"/>
    <s v="eam\mustafa.oezer"/>
    <x v="1"/>
    <s v="21338"/>
    <s v="faro-com GmbH &amp; Co. KG"/>
    <x v="1"/>
    <s v="15"/>
    <s v="100690672"/>
    <x v="379"/>
    <s v="Xiaomi 14T Pro 5G 12GB/512GB"/>
    <n v="3"/>
    <n v="485"/>
    <n v="499"/>
    <n v="1497"/>
    <n v="14"/>
    <n v="42"/>
    <n v="2.8"/>
    <s v="V0012"/>
    <x v="1"/>
    <s v="KÜB0"/>
    <s v="GRK"/>
    <s v="Geräte"/>
    <x v="1"/>
    <n v="3"/>
    <n v="485"/>
    <n v="499"/>
    <n v="1497"/>
    <n v="14"/>
    <n v="42"/>
    <n v="2.8056112224448898E-2"/>
    <n v="1"/>
    <m/>
    <x v="0"/>
    <s v="Nein"/>
    <x v="0"/>
  </r>
  <r>
    <n v="14573254"/>
    <x v="4"/>
    <x v="0"/>
    <n v="2000723"/>
    <s v="Sofortrechnung"/>
    <s v="Yasar.Yigitbilek"/>
    <x v="2"/>
    <s v="20205"/>
    <s v="friends mobile cc GmbH &amp; Co. KG"/>
    <x v="1"/>
    <s v="1"/>
    <s v="101030485"/>
    <x v="39"/>
    <s v="Samsung A556B A55 5G 128GB"/>
    <n v="1"/>
    <n v="254.48859999999999"/>
    <n v="275"/>
    <n v="275"/>
    <n v="20.511399999999998"/>
    <n v="20.51"/>
    <n v="7.45"/>
    <s v="V0163"/>
    <x v="11"/>
    <s v="KABB30"/>
    <s v="FHK"/>
    <s v="Geräte"/>
    <x v="2"/>
    <n v="1"/>
    <n v="254.48859999999999"/>
    <n v="275"/>
    <n v="275"/>
    <n v="20.511399999999998"/>
    <n v="20.51"/>
    <n v="7.4581818181818194E-2"/>
    <n v="1"/>
    <m/>
    <x v="0"/>
    <s v="Nein"/>
    <x v="0"/>
  </r>
  <r>
    <n v="14573257"/>
    <x v="4"/>
    <x v="0"/>
    <n v="2000724"/>
    <s v="Sofortrechnung"/>
    <s v="Yasar.Yigitbilek"/>
    <x v="2"/>
    <s v="20205"/>
    <s v="friends mobile cc GmbH &amp; Co. KG"/>
    <x v="1"/>
    <s v="1"/>
    <s v="100034579"/>
    <x v="70"/>
    <s v="Samsung A556B A55 5G 128GB EE"/>
    <n v="2"/>
    <n v="251.29089999999999"/>
    <n v="269"/>
    <n v="538"/>
    <n v="17.709099999999999"/>
    <n v="35.42"/>
    <n v="6.58"/>
    <s v="V0163"/>
    <x v="11"/>
    <s v="KABB30"/>
    <s v="FHK"/>
    <s v="Geräte"/>
    <x v="2"/>
    <n v="2"/>
    <n v="251.29089999999999"/>
    <n v="269"/>
    <n v="538"/>
    <n v="17.709099999999999"/>
    <n v="35.42"/>
    <n v="6.5836431226765801E-2"/>
    <n v="1"/>
    <m/>
    <x v="0"/>
    <s v="Nein"/>
    <x v="0"/>
  </r>
  <r>
    <n v="14573073"/>
    <x v="4"/>
    <x v="0"/>
    <n v="2000725"/>
    <s v="Sofortrechnung"/>
    <s v="Yasar.Yigitbilek"/>
    <x v="1"/>
    <s v="26898"/>
    <s v="Wortmann Telecom GmbH"/>
    <x v="1"/>
    <s v="1"/>
    <s v="101030465"/>
    <x v="17"/>
    <s v="Samsung A356B A35 5G 256GB"/>
    <n v="50"/>
    <n v="220"/>
    <n v="232"/>
    <n v="11600"/>
    <n v="12"/>
    <n v="600"/>
    <n v="5.17"/>
    <s v="V0012"/>
    <x v="1"/>
    <s v="KÜB8"/>
    <s v="GRK"/>
    <s v="Geräte"/>
    <x v="1"/>
    <n v="50"/>
    <n v="220"/>
    <n v="232"/>
    <n v="11600"/>
    <n v="12"/>
    <n v="600"/>
    <n v="5.1724137931034482E-2"/>
    <n v="1"/>
    <m/>
    <x v="0"/>
    <s v="Nein"/>
    <x v="0"/>
  </r>
  <r>
    <n v="14573073"/>
    <x v="4"/>
    <x v="0"/>
    <n v="2000725"/>
    <s v="Sofortrechnung"/>
    <s v="Yasar.Yigitbilek"/>
    <x v="1"/>
    <s v="26898"/>
    <s v="Wortmann Telecom GmbH"/>
    <x v="1"/>
    <s v="2"/>
    <s v="100690670"/>
    <x v="540"/>
    <s v="Xiaomi Redmi 14C 4GB/128GB"/>
    <n v="40"/>
    <n v="77.5"/>
    <n v="79.5"/>
    <n v="3180"/>
    <n v="2"/>
    <n v="80"/>
    <n v="2.5099999999999998"/>
    <s v="V0012"/>
    <x v="1"/>
    <s v="KÜB8"/>
    <s v="GRK"/>
    <s v="Geräte"/>
    <x v="1"/>
    <n v="40"/>
    <n v="77.5"/>
    <n v="79.5"/>
    <n v="3180"/>
    <n v="2"/>
    <n v="80"/>
    <n v="2.5157232704402517E-2"/>
    <n v="1"/>
    <m/>
    <x v="0"/>
    <s v="Nein"/>
    <x v="0"/>
  </r>
  <r>
    <n v="14573073"/>
    <x v="4"/>
    <x v="0"/>
    <n v="2000725"/>
    <s v="Sofortrechnung"/>
    <s v="Yasar.Yigitbilek"/>
    <x v="1"/>
    <s v="26898"/>
    <s v="Wortmann Telecom GmbH"/>
    <x v="1"/>
    <s v="3"/>
    <s v="100690671"/>
    <x v="541"/>
    <s v="Xiaomi Redmi 14C 4GB/128GB"/>
    <n v="40"/>
    <n v="77.5"/>
    <n v="79.5"/>
    <n v="3180"/>
    <n v="2"/>
    <n v="80"/>
    <n v="2.5099999999999998"/>
    <s v="V0012"/>
    <x v="1"/>
    <s v="KÜB8"/>
    <s v="GRK"/>
    <s v="Geräte"/>
    <x v="1"/>
    <n v="40"/>
    <n v="77.5"/>
    <n v="79.5"/>
    <n v="3180"/>
    <n v="2"/>
    <n v="80"/>
    <n v="2.5157232704402517E-2"/>
    <n v="1"/>
    <m/>
    <x v="0"/>
    <s v="Nein"/>
    <x v="0"/>
  </r>
  <r>
    <n v="14573073"/>
    <x v="4"/>
    <x v="0"/>
    <n v="2000725"/>
    <s v="Sofortrechnung"/>
    <s v="Yasar.Yigitbilek"/>
    <x v="1"/>
    <s v="26898"/>
    <s v="Wortmann Telecom GmbH"/>
    <x v="1"/>
    <s v="4"/>
    <s v="101060028"/>
    <x v="191"/>
    <s v="Google Pixel 8 Pro 128GB"/>
    <n v="10"/>
    <n v="417"/>
    <n v="427"/>
    <n v="4270"/>
    <n v="10"/>
    <n v="100"/>
    <n v="2.34"/>
    <s v="V0012"/>
    <x v="1"/>
    <s v="KÜB8"/>
    <s v="GRK"/>
    <s v="Geräte"/>
    <x v="1"/>
    <n v="10"/>
    <n v="417"/>
    <n v="427"/>
    <n v="4270"/>
    <n v="10"/>
    <n v="100"/>
    <n v="2.3419203747072601E-2"/>
    <n v="1"/>
    <m/>
    <x v="0"/>
    <s v="Nein"/>
    <x v="0"/>
  </r>
  <r>
    <n v="14573073"/>
    <x v="4"/>
    <x v="0"/>
    <n v="2000725"/>
    <s v="Sofortrechnung"/>
    <s v="Yasar.Yigitbilek"/>
    <x v="1"/>
    <s v="26898"/>
    <s v="Wortmann Telecom GmbH"/>
    <x v="1"/>
    <s v="5"/>
    <s v="100034410"/>
    <x v="491"/>
    <s v="Samsung S911B S23 5G 256GB"/>
    <n v="30"/>
    <n v="477.88479999999998"/>
    <n v="494"/>
    <n v="14820"/>
    <n v="16.115200000000002"/>
    <n v="483.46"/>
    <n v="3.26"/>
    <s v="V0012"/>
    <x v="1"/>
    <s v="KÜB8"/>
    <s v="GRK"/>
    <s v="Geräte"/>
    <x v="1"/>
    <n v="30"/>
    <n v="477.88479999999998"/>
    <n v="494"/>
    <n v="14820"/>
    <n v="16.115200000000002"/>
    <n v="483.46"/>
    <n v="3.2622132253711203E-2"/>
    <n v="1"/>
    <m/>
    <x v="0"/>
    <s v="Nein"/>
    <x v="0"/>
  </r>
  <r>
    <n v="14573073"/>
    <x v="4"/>
    <x v="0"/>
    <n v="2000725"/>
    <s v="Sofortrechnung"/>
    <s v="Yasar.Yigitbilek"/>
    <x v="1"/>
    <s v="26898"/>
    <s v="Wortmann Telecom GmbH"/>
    <x v="1"/>
    <s v="6"/>
    <s v="100034413"/>
    <x v="151"/>
    <s v="Samsung S911B S23 5G 256GB"/>
    <n v="10"/>
    <n v="471"/>
    <n v="495"/>
    <n v="4950"/>
    <n v="24"/>
    <n v="240"/>
    <n v="4.84"/>
    <s v="V0012"/>
    <x v="1"/>
    <s v="KÜB8"/>
    <s v="GRK"/>
    <s v="Geräte"/>
    <x v="1"/>
    <n v="10"/>
    <n v="471"/>
    <n v="495"/>
    <n v="4950"/>
    <n v="24"/>
    <n v="240"/>
    <n v="4.8484848484848485E-2"/>
    <n v="1"/>
    <m/>
    <x v="0"/>
    <s v="Nein"/>
    <x v="0"/>
  </r>
  <r>
    <n v="14573273"/>
    <x v="4"/>
    <x v="0"/>
    <n v="2000726"/>
    <s v="Sofortrechnung"/>
    <s v="Yasar.Yigitbilek"/>
    <x v="1"/>
    <s v="26096"/>
    <s v="WAVE Distribution &amp; Computersysteme GmbH"/>
    <x v="1"/>
    <s v="1"/>
    <s v="100034579"/>
    <x v="70"/>
    <s v="Samsung A556B A55 5G 128GB EE"/>
    <n v="3"/>
    <n v="251.29089999999999"/>
    <n v="263"/>
    <n v="789"/>
    <n v="11.709099999999999"/>
    <n v="35.130000000000003"/>
    <n v="4.45"/>
    <s v="V0012"/>
    <x v="1"/>
    <m/>
    <s v="GRK"/>
    <s v="Geräte"/>
    <x v="1"/>
    <n v="3"/>
    <n v="251.29089999999999"/>
    <n v="263"/>
    <n v="789"/>
    <n v="11.709099999999999"/>
    <n v="35.130000000000003"/>
    <n v="4.452471482889734E-2"/>
    <n v="1"/>
    <m/>
    <x v="0"/>
    <s v="Nein"/>
    <x v="0"/>
  </r>
  <r>
    <n v="14573273"/>
    <x v="4"/>
    <x v="0"/>
    <n v="2000726"/>
    <s v="Sofortrechnung"/>
    <s v="Yasar.Yigitbilek"/>
    <x v="1"/>
    <s v="26096"/>
    <s v="WAVE Distribution &amp; Computersysteme GmbH"/>
    <x v="1"/>
    <s v="2"/>
    <s v="101030517"/>
    <x v="329"/>
    <s v="Samsung X810N Tab S9+ 256GB [WiFi]"/>
    <n v="10"/>
    <n v="555"/>
    <n v="615"/>
    <n v="6150"/>
    <n v="60"/>
    <n v="600"/>
    <n v="9.75"/>
    <s v="V0012"/>
    <x v="1"/>
    <m/>
    <s v="GRK"/>
    <s v="Geräte"/>
    <x v="1"/>
    <n v="10"/>
    <n v="555"/>
    <n v="615"/>
    <n v="6150"/>
    <n v="60"/>
    <n v="600"/>
    <n v="9.7560975609756101E-2"/>
    <n v="1"/>
    <m/>
    <x v="0"/>
    <s v="Nein"/>
    <x v="0"/>
  </r>
  <r>
    <n v="14573273"/>
    <x v="4"/>
    <x v="0"/>
    <n v="2000726"/>
    <s v="Sofortrechnung"/>
    <s v="Yasar.Yigitbilek"/>
    <x v="1"/>
    <s v="26096"/>
    <s v="WAVE Distribution &amp; Computersysteme GmbH"/>
    <x v="1"/>
    <s v="3"/>
    <s v="101030457"/>
    <x v="203"/>
    <s v="Samsung A556B A55 5G 128GB"/>
    <n v="5"/>
    <n v="253.26820000000001"/>
    <n v="262"/>
    <n v="1310"/>
    <n v="8.7317999999999998"/>
    <n v="43.66"/>
    <n v="3.33"/>
    <s v="V0012"/>
    <x v="1"/>
    <m/>
    <s v="GRK"/>
    <s v="Geräte"/>
    <x v="1"/>
    <n v="5"/>
    <n v="253.26820000000001"/>
    <n v="262"/>
    <n v="1310"/>
    <n v="8.7317999999999998"/>
    <n v="43.66"/>
    <n v="3.3328244274809155E-2"/>
    <n v="1"/>
    <m/>
    <x v="0"/>
    <s v="Nein"/>
    <x v="0"/>
  </r>
  <r>
    <n v="14573273"/>
    <x v="4"/>
    <x v="0"/>
    <n v="2000726"/>
    <s v="Sofortrechnung"/>
    <s v="Yasar.Yigitbilek"/>
    <x v="1"/>
    <s v="26096"/>
    <s v="WAVE Distribution &amp; Computersysteme GmbH"/>
    <x v="1"/>
    <s v="4"/>
    <s v="101030516"/>
    <x v="137"/>
    <s v="Samsung S928B S24 Ultra 5G 512GB"/>
    <n v="5"/>
    <n v="848.8066"/>
    <n v="839"/>
    <n v="4195"/>
    <n v="-9.8065999999999995"/>
    <n v="-49.03"/>
    <n v="-1.1599999999999999"/>
    <s v="V0012"/>
    <x v="1"/>
    <m/>
    <s v="GRK"/>
    <s v="Geräte"/>
    <x v="1"/>
    <n v="5"/>
    <n v="848.8066"/>
    <n v="839"/>
    <n v="4195"/>
    <n v="-9.8065999999999995"/>
    <n v="-49.03"/>
    <n v="-1.1687723480333732E-2"/>
    <n v="1"/>
    <m/>
    <x v="0"/>
    <s v="Nein"/>
    <x v="1"/>
  </r>
  <r>
    <n v="14573273"/>
    <x v="4"/>
    <x v="0"/>
    <n v="2000726"/>
    <s v="Sofortrechnung"/>
    <s v="Yasar.Yigitbilek"/>
    <x v="1"/>
    <s v="26096"/>
    <s v="WAVE Distribution &amp; Computersysteme GmbH"/>
    <x v="0"/>
    <s v="5"/>
    <s v="200370067"/>
    <x v="374"/>
    <s v="Huawei Watch GT4 46mm (Phoinix-B19F)"/>
    <n v="1"/>
    <n v="125.8"/>
    <n v="130"/>
    <n v="130"/>
    <n v="4.2"/>
    <n v="4.2"/>
    <n v="3.23"/>
    <s v="V0012"/>
    <x v="1"/>
    <m/>
    <s v="GRK"/>
    <s v="Zubehör"/>
    <x v="1"/>
    <n v="1"/>
    <n v="125.8"/>
    <n v="130"/>
    <n v="130"/>
    <n v="4.2"/>
    <n v="4.2"/>
    <n v="3.2307692307692308E-2"/>
    <n v="1"/>
    <m/>
    <x v="0"/>
    <s v="Nein"/>
    <x v="0"/>
  </r>
  <r>
    <n v="14573273"/>
    <x v="4"/>
    <x v="0"/>
    <n v="2000726"/>
    <s v="Sofortrechnung"/>
    <s v="Yasar.Yigitbilek"/>
    <x v="1"/>
    <s v="26096"/>
    <s v="WAVE Distribution &amp; Computersysteme GmbH"/>
    <x v="1"/>
    <s v="6"/>
    <s v="101690238"/>
    <x v="105"/>
    <s v="Xiaomi Redmi Note 13 8GB/256GB"/>
    <n v="5"/>
    <n v="120.9417"/>
    <n v="127"/>
    <n v="635"/>
    <n v="6.0583"/>
    <n v="30.29"/>
    <n v="4.7699999999999996"/>
    <s v="V0012"/>
    <x v="1"/>
    <m/>
    <s v="GRK"/>
    <s v="Geräte"/>
    <x v="1"/>
    <n v="5"/>
    <n v="120.9417"/>
    <n v="127"/>
    <n v="635"/>
    <n v="6.0583"/>
    <n v="30.29"/>
    <n v="4.7700787401574803E-2"/>
    <n v="1"/>
    <m/>
    <x v="0"/>
    <s v="Nein"/>
    <x v="0"/>
  </r>
  <r>
    <n v="14573273"/>
    <x v="4"/>
    <x v="0"/>
    <n v="2000726"/>
    <s v="Sofortrechnung"/>
    <s v="Yasar.Yigitbilek"/>
    <x v="1"/>
    <s v="26096"/>
    <s v="WAVE Distribution &amp; Computersysteme GmbH"/>
    <x v="1"/>
    <s v="7"/>
    <s v="100034500"/>
    <x v="247"/>
    <s v="Samsung A546B A54 5G 128GB"/>
    <n v="20"/>
    <n v="227.03649999999999"/>
    <n v="229"/>
    <n v="4580"/>
    <n v="1.9635"/>
    <n v="39.270000000000003"/>
    <n v="0.85"/>
    <s v="V0012"/>
    <x v="1"/>
    <m/>
    <s v="GRK"/>
    <s v="Geräte"/>
    <x v="1"/>
    <n v="20"/>
    <n v="227.03649999999999"/>
    <n v="229"/>
    <n v="4580"/>
    <n v="1.9635"/>
    <n v="39.270000000000003"/>
    <n v="8.5742358078602626E-3"/>
    <n v="1"/>
    <m/>
    <x v="0"/>
    <s v="Nein"/>
    <x v="0"/>
  </r>
  <r>
    <n v="14568826"/>
    <x v="5"/>
    <x v="0"/>
    <n v="2000727"/>
    <s v="Sofortrechnung"/>
    <s v="EAM\Erdal.Bircan"/>
    <x v="1"/>
    <s v="30710"/>
    <s v="starmobile GmbH"/>
    <x v="0"/>
    <s v="1"/>
    <s v="200140043"/>
    <x v="360"/>
    <s v="Telekom Glasfaser Modem 2"/>
    <n v="450"/>
    <n v="32.184800000000003"/>
    <n v="32.89"/>
    <n v="14800.5"/>
    <n v="0.70520000000000005"/>
    <n v="317.33999999999997"/>
    <n v="2.14"/>
    <s v="V0003"/>
    <x v="14"/>
    <s v="KVAB30"/>
    <s v="GRK"/>
    <s v="Zubehör"/>
    <x v="9"/>
    <n v="450"/>
    <n v="32.184800000000003"/>
    <n v="32.89"/>
    <n v="14800.5"/>
    <n v="0.70520000000000005"/>
    <n v="317.33999999999997"/>
    <n v="2.1441167528124049E-2"/>
    <n v="1"/>
    <m/>
    <x v="0"/>
    <s v="Nein"/>
    <x v="0"/>
  </r>
  <r>
    <n v="14570596"/>
    <x v="5"/>
    <x v="0"/>
    <n v="2000728"/>
    <s v="Sofortrechnung"/>
    <s v="EAM\Erdal.Bircan"/>
    <x v="1"/>
    <s v="30710"/>
    <s v="starmobile GmbH"/>
    <x v="0"/>
    <s v="1"/>
    <s v="200140043"/>
    <x v="360"/>
    <s v="Telekom Glasfaser Modem 2"/>
    <n v="850"/>
    <n v="32.184800000000003"/>
    <n v="34.090000000000003"/>
    <n v="28976.5"/>
    <n v="1.9052"/>
    <n v="1619.42"/>
    <n v="5.58"/>
    <s v="V0003"/>
    <x v="14"/>
    <s v="KVAB30"/>
    <s v="GRK"/>
    <s v="Zubehör"/>
    <x v="9"/>
    <n v="850"/>
    <n v="32.184800000000003"/>
    <n v="34.090000000000003"/>
    <n v="28976.5"/>
    <n v="1.9052"/>
    <n v="1619.42"/>
    <n v="5.588735699618657E-2"/>
    <n v="1"/>
    <m/>
    <x v="0"/>
    <s v="Nein"/>
    <x v="0"/>
  </r>
  <r>
    <n v="14570596"/>
    <x v="5"/>
    <x v="0"/>
    <n v="2000728"/>
    <s v="Sofortrechnung"/>
    <s v="EAM\Erdal.Bircan"/>
    <x v="1"/>
    <s v="30710"/>
    <s v="starmobile GmbH"/>
    <x v="0"/>
    <s v="2"/>
    <s v="200140054"/>
    <x v="231"/>
    <s v="Telekom Sinus 207"/>
    <n v="180"/>
    <n v="20.079999999999998"/>
    <n v="21.58"/>
    <n v="3884.4"/>
    <n v="1.5"/>
    <n v="270"/>
    <n v="6.95"/>
    <s v="V0003"/>
    <x v="14"/>
    <s v="KVAB30"/>
    <s v="GRK"/>
    <s v="Zubehör"/>
    <x v="9"/>
    <n v="180"/>
    <n v="20.079999999999998"/>
    <n v="21.58"/>
    <n v="3884.4"/>
    <n v="1.5"/>
    <n v="270"/>
    <n v="6.9508804448563485E-2"/>
    <n v="1"/>
    <m/>
    <x v="0"/>
    <s v="Nein"/>
    <x v="0"/>
  </r>
  <r>
    <n v="14570596"/>
    <x v="5"/>
    <x v="0"/>
    <n v="2000728"/>
    <s v="Sofortrechnung"/>
    <s v="EAM\Erdal.Bircan"/>
    <x v="1"/>
    <s v="30710"/>
    <s v="starmobile GmbH"/>
    <x v="0"/>
    <s v="3"/>
    <s v="200140043"/>
    <x v="360"/>
    <s v="Telekom Glasfaser Modem 2"/>
    <n v="850"/>
    <n v="32.184800000000003"/>
    <n v="34.090000000000003"/>
    <n v="28976.5"/>
    <n v="1.9052"/>
    <n v="1619.42"/>
    <n v="5.58"/>
    <s v="V0003"/>
    <x v="14"/>
    <s v="KVAB30"/>
    <s v="GRK"/>
    <s v="Zubehör"/>
    <x v="9"/>
    <n v="850"/>
    <n v="32.184800000000003"/>
    <n v="34.090000000000003"/>
    <n v="28976.5"/>
    <n v="1.9052"/>
    <n v="1619.42"/>
    <n v="5.588735699618657E-2"/>
    <n v="1"/>
    <m/>
    <x v="0"/>
    <s v="Nein"/>
    <x v="0"/>
  </r>
  <r>
    <n v="14570596"/>
    <x v="5"/>
    <x v="0"/>
    <n v="2000728"/>
    <s v="Sofortrechnung"/>
    <s v="EAM\Erdal.Bircan"/>
    <x v="1"/>
    <s v="30710"/>
    <s v="starmobile GmbH"/>
    <x v="0"/>
    <s v="4"/>
    <s v="200140051"/>
    <x v="542"/>
    <s v="Telekom Digitalisierungsbox Premium 2"/>
    <n v="1"/>
    <n v="272.7"/>
    <n v="276.05"/>
    <n v="276.05"/>
    <n v="3.35"/>
    <n v="3.35"/>
    <n v="1.21"/>
    <s v="V0003"/>
    <x v="14"/>
    <s v="KVAB30"/>
    <s v="GRK"/>
    <s v="Zubehör"/>
    <x v="9"/>
    <n v="1"/>
    <n v="272.7"/>
    <n v="276.05"/>
    <n v="276.05"/>
    <n v="3.35"/>
    <n v="3.35"/>
    <n v="1.2135482702408983E-2"/>
    <n v="1"/>
    <m/>
    <x v="0"/>
    <s v="Nein"/>
    <x v="0"/>
  </r>
  <r>
    <n v="14570596"/>
    <x v="5"/>
    <x v="0"/>
    <n v="2000728"/>
    <s v="Sofortrechnung"/>
    <s v="EAM\Erdal.Bircan"/>
    <x v="1"/>
    <s v="30710"/>
    <s v="starmobile GmbH"/>
    <x v="0"/>
    <s v="5"/>
    <s v="200140070"/>
    <x v="543"/>
    <s v="Telekom Speed Home WLAN"/>
    <n v="3"/>
    <n v="68.760000000000005"/>
    <n v="70.25"/>
    <n v="210.75"/>
    <n v="1.49"/>
    <n v="4.47"/>
    <n v="2.12"/>
    <s v="V0003"/>
    <x v="14"/>
    <s v="KVAB30"/>
    <s v="GRK"/>
    <s v="Zubehör"/>
    <x v="9"/>
    <n v="3"/>
    <n v="68.760000000000005"/>
    <n v="70.25"/>
    <n v="210.75"/>
    <n v="1.49"/>
    <n v="4.47"/>
    <n v="2.1209964412811387E-2"/>
    <n v="1"/>
    <m/>
    <x v="0"/>
    <s v="Nein"/>
    <x v="0"/>
  </r>
  <r>
    <n v="14572718"/>
    <x v="5"/>
    <x v="0"/>
    <n v="2000729"/>
    <s v="Sofortrechnung"/>
    <s v="EAM\Erdal.Bircan"/>
    <x v="1"/>
    <s v="30710"/>
    <s v="starmobile GmbH"/>
    <x v="0"/>
    <s v="1"/>
    <s v="200311472"/>
    <x v="0"/>
    <s v="Shark Dampfreiniger S6005EU, grey"/>
    <n v="10"/>
    <n v="56.911099999999998"/>
    <n v="59.41"/>
    <n v="594.1"/>
    <n v="2.4988999999999999"/>
    <n v="24.99"/>
    <n v="4.2"/>
    <s v="V0003"/>
    <x v="14"/>
    <s v="KVAB30"/>
    <s v="GRK"/>
    <s v="Zubehör"/>
    <x v="9"/>
    <n v="10"/>
    <n v="56.911099999999998"/>
    <n v="59.41"/>
    <n v="594.1"/>
    <n v="2.4988999999999999"/>
    <n v="24.99"/>
    <n v="4.206362565224709E-2"/>
    <n v="1"/>
    <m/>
    <x v="0"/>
    <s v="Nein"/>
    <x v="0"/>
  </r>
  <r>
    <n v="14572718"/>
    <x v="5"/>
    <x v="0"/>
    <n v="2000729"/>
    <s v="Sofortrechnung"/>
    <s v="EAM\Erdal.Bircan"/>
    <x v="1"/>
    <s v="30710"/>
    <s v="starmobile GmbH"/>
    <x v="0"/>
    <s v="2"/>
    <s v="200311417"/>
    <x v="544"/>
    <s v="SOFLOW SO myTIER 10.5 AH E-Scooter"/>
    <n v="5"/>
    <n v="412.2636"/>
    <n v="425"/>
    <n v="2125"/>
    <n v="12.7364"/>
    <n v="63.68"/>
    <n v="2.99"/>
    <s v="V0003"/>
    <x v="14"/>
    <s v="KVAB30"/>
    <s v="GRK"/>
    <s v="Zubehör"/>
    <x v="9"/>
    <n v="5"/>
    <n v="412.2636"/>
    <n v="425"/>
    <n v="2125"/>
    <n v="12.7364"/>
    <n v="63.68"/>
    <n v="2.9967058823529413E-2"/>
    <n v="1"/>
    <m/>
    <x v="0"/>
    <s v="Nein"/>
    <x v="0"/>
  </r>
  <r>
    <n v="14572718"/>
    <x v="5"/>
    <x v="0"/>
    <n v="2000729"/>
    <s v="Sofortrechnung"/>
    <s v="EAM\Erdal.Bircan"/>
    <x v="1"/>
    <s v="30710"/>
    <s v="starmobile GmbH"/>
    <x v="0"/>
    <s v="3"/>
    <s v="200740011"/>
    <x v="545"/>
    <s v="Roborock S8 Pro Ultra"/>
    <n v="1"/>
    <n v="775"/>
    <n v="777.5"/>
    <n v="777.5"/>
    <n v="2.5"/>
    <n v="2.5"/>
    <n v="0.32"/>
    <s v="V0003"/>
    <x v="14"/>
    <s v="KVAB30"/>
    <s v="GRK"/>
    <s v="Zubehör"/>
    <x v="9"/>
    <n v="1"/>
    <n v="775"/>
    <n v="777.5"/>
    <n v="777.5"/>
    <n v="2.5"/>
    <n v="2.5"/>
    <n v="3.2154340836012861E-3"/>
    <n v="1"/>
    <m/>
    <x v="0"/>
    <s v="Nein"/>
    <x v="0"/>
  </r>
  <r>
    <n v="14573431"/>
    <x v="5"/>
    <x v="0"/>
    <n v="2000730"/>
    <s v="Sofortrechnung"/>
    <s v="Yasar.Yigitbilek"/>
    <x v="0"/>
    <s v="30222"/>
    <s v="VOF A&amp;Z Telecom"/>
    <x v="1"/>
    <s v="1"/>
    <s v="100302952"/>
    <x v="20"/>
    <s v="Apple iPhone 15 128GB"/>
    <n v="2"/>
    <n v="605"/>
    <n v="629"/>
    <n v="1258"/>
    <n v="24"/>
    <n v="48"/>
    <n v="3.81"/>
    <s v="V0164"/>
    <x v="4"/>
    <s v="KPUD"/>
    <s v="EXP"/>
    <s v="Geräte"/>
    <x v="4"/>
    <n v="2"/>
    <n v="605"/>
    <n v="629"/>
    <n v="1258"/>
    <n v="24"/>
    <n v="48"/>
    <n v="3.8155802861685212E-2"/>
    <n v="1"/>
    <m/>
    <x v="0"/>
    <s v="Nein"/>
    <x v="0"/>
  </r>
  <r>
    <n v="14573082"/>
    <x v="5"/>
    <x v="0"/>
    <n v="2000731"/>
    <s v="Sofortrechnung"/>
    <s v="eam\bekir.ahmed"/>
    <x v="0"/>
    <s v="30637"/>
    <s v="SC FANPLACE IT SRL"/>
    <x v="3"/>
    <s v="1"/>
    <s v="900010011"/>
    <x v="36"/>
    <s v="Sonstiges"/>
    <n v="1"/>
    <n v="0"/>
    <n v="15"/>
    <n v="15"/>
    <n v="15"/>
    <n v="15"/>
    <m/>
    <s v="V0023"/>
    <x v="3"/>
    <s v="KÜB8"/>
    <s v="EXP"/>
    <s v="Sonstige"/>
    <x v="3"/>
    <n v="1"/>
    <n v="0"/>
    <n v="15"/>
    <n v="15"/>
    <n v="15"/>
    <n v="15"/>
    <n v="1"/>
    <n v="1"/>
    <m/>
    <x v="2"/>
    <s v="Ja"/>
    <x v="0"/>
  </r>
  <r>
    <n v="14573082"/>
    <x v="5"/>
    <x v="0"/>
    <n v="2000731"/>
    <s v="Sofortrechnung"/>
    <s v="eam\bekir.ahmed"/>
    <x v="0"/>
    <s v="30637"/>
    <s v="SC FANPLACE IT SRL"/>
    <x v="1"/>
    <s v="2"/>
    <s v="101310031"/>
    <x v="381"/>
    <s v="Honor 200 Pro 512GB"/>
    <n v="1"/>
    <n v="362"/>
    <n v="379"/>
    <n v="379"/>
    <n v="17"/>
    <n v="17"/>
    <n v="4.4800000000000004"/>
    <s v="V0023"/>
    <x v="3"/>
    <s v="KÜB8"/>
    <s v="EXP"/>
    <s v="Geräte"/>
    <x v="3"/>
    <n v="1"/>
    <n v="362"/>
    <n v="379"/>
    <n v="379"/>
    <n v="17"/>
    <n v="17"/>
    <n v="4.4854881266490766E-2"/>
    <n v="1"/>
    <m/>
    <x v="0"/>
    <s v="Nein"/>
    <x v="0"/>
  </r>
  <r>
    <n v="14573082"/>
    <x v="5"/>
    <x v="0"/>
    <n v="2000731"/>
    <s v="Sofortrechnung"/>
    <s v="eam\bekir.ahmed"/>
    <x v="0"/>
    <s v="30637"/>
    <s v="SC FANPLACE IT SRL"/>
    <x v="0"/>
    <s v="3"/>
    <s v="200690082"/>
    <x v="119"/>
    <s v="Xiaomi Redmi Watch 5 Active"/>
    <n v="2"/>
    <n v="19.79"/>
    <n v="22"/>
    <n v="44"/>
    <n v="2.21"/>
    <n v="4.42"/>
    <n v="10.039999999999999"/>
    <s v="V0023"/>
    <x v="3"/>
    <s v="KÜB8"/>
    <s v="EXP"/>
    <s v="Zubehör"/>
    <x v="3"/>
    <n v="2"/>
    <n v="19.79"/>
    <n v="22"/>
    <n v="44"/>
    <n v="2.21"/>
    <n v="4.42"/>
    <n v="0.10045454545454545"/>
    <n v="1"/>
    <m/>
    <x v="0"/>
    <s v="Nein"/>
    <x v="0"/>
  </r>
  <r>
    <n v="14573082"/>
    <x v="5"/>
    <x v="0"/>
    <n v="2000731"/>
    <s v="Sofortrechnung"/>
    <s v="eam\bekir.ahmed"/>
    <x v="0"/>
    <s v="30637"/>
    <s v="SC FANPLACE IT SRL"/>
    <x v="0"/>
    <s v="4"/>
    <s v="201230002"/>
    <x v="343"/>
    <s v="Sony Playstation Portal Remote Player"/>
    <n v="2"/>
    <n v="175"/>
    <n v="197"/>
    <n v="394"/>
    <n v="22"/>
    <n v="44"/>
    <n v="11.16"/>
    <s v="V0023"/>
    <x v="3"/>
    <s v="KÜB8"/>
    <s v="EXP"/>
    <s v="Zubehör"/>
    <x v="3"/>
    <n v="2"/>
    <n v="175"/>
    <n v="197"/>
    <n v="394"/>
    <n v="22"/>
    <n v="44"/>
    <n v="0.1116751269035533"/>
    <n v="1"/>
    <m/>
    <x v="0"/>
    <s v="Nein"/>
    <x v="0"/>
  </r>
  <r>
    <n v="14573082"/>
    <x v="5"/>
    <x v="0"/>
    <n v="2000731"/>
    <s v="Sofortrechnung"/>
    <s v="eam\bekir.ahmed"/>
    <x v="0"/>
    <s v="30637"/>
    <s v="SC FANPLACE IT SRL"/>
    <x v="0"/>
    <s v="5"/>
    <s v="200060079"/>
    <x v="382"/>
    <s v="Google Pixel 9/9 Pro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3082"/>
    <x v="5"/>
    <x v="0"/>
    <n v="2000731"/>
    <s v="Sofortrechnung"/>
    <s v="eam\bekir.ahmed"/>
    <x v="0"/>
    <s v="30637"/>
    <s v="SC FANPLACE IT SRL"/>
    <x v="1"/>
    <s v="6"/>
    <s v="100302793"/>
    <x v="50"/>
    <s v="Apple iPhone 14 Pro 256GB"/>
    <n v="1"/>
    <n v="830"/>
    <n v="849"/>
    <n v="849"/>
    <n v="19"/>
    <n v="19"/>
    <n v="2.23"/>
    <s v="V0023"/>
    <x v="3"/>
    <s v="KÜB8"/>
    <s v="EXP"/>
    <s v="Geräte"/>
    <x v="3"/>
    <n v="1"/>
    <n v="830"/>
    <n v="849"/>
    <n v="849"/>
    <n v="19"/>
    <n v="19"/>
    <n v="2.237926972909305E-2"/>
    <n v="1"/>
    <m/>
    <x v="0"/>
    <s v="Nein"/>
    <x v="0"/>
  </r>
  <r>
    <n v="14573082"/>
    <x v="5"/>
    <x v="0"/>
    <n v="2000731"/>
    <s v="Sofortrechnung"/>
    <s v="eam\bekir.ahmed"/>
    <x v="0"/>
    <s v="30637"/>
    <s v="SC FANPLACE IT SRL"/>
    <x v="1"/>
    <s v="7"/>
    <s v="100690599"/>
    <x v="337"/>
    <s v="Xiaomi Redmi Note 13 6GB/128GB"/>
    <n v="1"/>
    <n v="105"/>
    <n v="109"/>
    <n v="109"/>
    <n v="4"/>
    <n v="4"/>
    <n v="3.66"/>
    <s v="V0023"/>
    <x v="3"/>
    <s v="KÜB8"/>
    <s v="EXP"/>
    <s v="Geräte"/>
    <x v="3"/>
    <n v="1"/>
    <n v="105"/>
    <n v="109"/>
    <n v="109"/>
    <n v="4"/>
    <n v="4"/>
    <n v="3.669724770642202E-2"/>
    <n v="1"/>
    <m/>
    <x v="0"/>
    <s v="Nein"/>
    <x v="0"/>
  </r>
  <r>
    <n v="14573082"/>
    <x v="5"/>
    <x v="0"/>
    <n v="2000731"/>
    <s v="Sofortrechnung"/>
    <s v="eam\bekir.ahmed"/>
    <x v="0"/>
    <s v="30637"/>
    <s v="SC FANPLACE IT SRL"/>
    <x v="1"/>
    <s v="8"/>
    <s v="100050287"/>
    <x v="96"/>
    <s v="Motorola Moto G75 5G 256GB"/>
    <n v="1"/>
    <n v="181"/>
    <n v="199"/>
    <n v="199"/>
    <n v="18"/>
    <n v="18"/>
    <n v="9.0399999999999991"/>
    <s v="V0023"/>
    <x v="3"/>
    <s v="KÜB8"/>
    <s v="EXP"/>
    <s v="Geräte"/>
    <x v="3"/>
    <n v="1"/>
    <n v="181"/>
    <n v="199"/>
    <n v="199"/>
    <n v="18"/>
    <n v="18"/>
    <n v="9.0452261306532666E-2"/>
    <n v="1"/>
    <m/>
    <x v="0"/>
    <s v="Nein"/>
    <x v="0"/>
  </r>
  <r>
    <n v="14573082"/>
    <x v="5"/>
    <x v="0"/>
    <n v="2000731"/>
    <s v="Sofortrechnung"/>
    <s v="eam\bekir.ahmed"/>
    <x v="0"/>
    <s v="30637"/>
    <s v="SC FANPLACE IT SRL"/>
    <x v="1"/>
    <s v="9"/>
    <s v="101690269"/>
    <x v="197"/>
    <s v="Xiaomi POCO X6 Pro 5G 12GB/512GB"/>
    <n v="4"/>
    <n v="246"/>
    <n v="260"/>
    <n v="1040"/>
    <n v="14"/>
    <n v="56"/>
    <n v="5.38"/>
    <s v="V0023"/>
    <x v="3"/>
    <s v="KÜB8"/>
    <s v="EXP"/>
    <s v="Geräte"/>
    <x v="3"/>
    <n v="4"/>
    <n v="246"/>
    <n v="260"/>
    <n v="1040"/>
    <n v="14"/>
    <n v="56"/>
    <n v="5.3846153846153849E-2"/>
    <n v="1"/>
    <m/>
    <x v="0"/>
    <s v="Nein"/>
    <x v="0"/>
  </r>
  <r>
    <n v="14573082"/>
    <x v="5"/>
    <x v="0"/>
    <n v="2000731"/>
    <s v="Sofortrechnung"/>
    <s v="eam\bekir.ahmed"/>
    <x v="0"/>
    <s v="30637"/>
    <s v="SC FANPLACE IT SRL"/>
    <x v="0"/>
    <s v="10"/>
    <s v="200370037"/>
    <x v="139"/>
    <s v="Huawei Watch GT3 Pro 46mm (Odin B19S)"/>
    <n v="1"/>
    <n v="164.98"/>
    <n v="169"/>
    <n v="169"/>
    <n v="4.0199999999999996"/>
    <n v="4.0199999999999996"/>
    <n v="2.37"/>
    <s v="V0023"/>
    <x v="3"/>
    <s v="KÜB8"/>
    <s v="EXP"/>
    <s v="Zubehör"/>
    <x v="3"/>
    <n v="1"/>
    <n v="164.98"/>
    <n v="169"/>
    <n v="169"/>
    <n v="4.0199999999999996"/>
    <n v="4.0199999999999996"/>
    <n v="2.3786982248520709E-2"/>
    <n v="1"/>
    <m/>
    <x v="0"/>
    <s v="Nein"/>
    <x v="0"/>
  </r>
  <r>
    <n v="14573082"/>
    <x v="5"/>
    <x v="0"/>
    <n v="2000731"/>
    <s v="Sofortrechnung"/>
    <s v="eam\bekir.ahmed"/>
    <x v="0"/>
    <s v="30637"/>
    <s v="SC FANPLACE IT SRL"/>
    <x v="1"/>
    <s v="11"/>
    <s v="101690346"/>
    <x v="291"/>
    <s v="Xiaomi Redmi A3 4GB/128GB"/>
    <n v="2"/>
    <n v="64"/>
    <n v="68"/>
    <n v="136"/>
    <n v="4"/>
    <n v="8"/>
    <n v="5.88"/>
    <s v="V0023"/>
    <x v="3"/>
    <s v="KÜB8"/>
    <s v="EXP"/>
    <s v="Geräte"/>
    <x v="3"/>
    <n v="2"/>
    <n v="64"/>
    <n v="68"/>
    <n v="136"/>
    <n v="4"/>
    <n v="8"/>
    <n v="5.8823529411764705E-2"/>
    <n v="1"/>
    <m/>
    <x v="0"/>
    <s v="Nein"/>
    <x v="0"/>
  </r>
  <r>
    <n v="14573082"/>
    <x v="5"/>
    <x v="0"/>
    <n v="2000731"/>
    <s v="Sofortrechnung"/>
    <s v="eam\bekir.ahmed"/>
    <x v="0"/>
    <s v="30637"/>
    <s v="SC FANPLACE IT SRL"/>
    <x v="1"/>
    <s v="12"/>
    <s v="101680018"/>
    <x v="266"/>
    <s v="OnePlus Nord CE 3 Lite 5G 8GB/128GB"/>
    <n v="1"/>
    <n v="122"/>
    <n v="135"/>
    <n v="135"/>
    <n v="13"/>
    <n v="13"/>
    <n v="9.6199999999999992"/>
    <s v="V0023"/>
    <x v="3"/>
    <s v="KÜB8"/>
    <s v="EXP"/>
    <s v="Geräte"/>
    <x v="3"/>
    <n v="1"/>
    <n v="122"/>
    <n v="135"/>
    <n v="135"/>
    <n v="13"/>
    <n v="13"/>
    <n v="9.6296296296296297E-2"/>
    <n v="1"/>
    <m/>
    <x v="0"/>
    <s v="Nein"/>
    <x v="0"/>
  </r>
  <r>
    <n v="14573082"/>
    <x v="5"/>
    <x v="0"/>
    <n v="2000731"/>
    <s v="Sofortrechnung"/>
    <s v="eam\bekir.ahmed"/>
    <x v="0"/>
    <s v="30637"/>
    <s v="SC FANPLACE IT SRL"/>
    <x v="1"/>
    <s v="13"/>
    <s v="101690337"/>
    <x v="385"/>
    <s v="Xiaomi Redmi 14C 4GB/128GB"/>
    <n v="1"/>
    <n v="74.944500000000005"/>
    <n v="83"/>
    <n v="83"/>
    <n v="8.0555000000000003"/>
    <n v="8.06"/>
    <n v="9.6999999999999993"/>
    <s v="V0023"/>
    <x v="3"/>
    <s v="KÜB8"/>
    <s v="EXP"/>
    <s v="Geräte"/>
    <x v="3"/>
    <n v="1"/>
    <n v="74.944500000000005"/>
    <n v="83"/>
    <n v="83"/>
    <n v="8.0555000000000003"/>
    <n v="8.06"/>
    <n v="9.710843373493977E-2"/>
    <n v="1"/>
    <m/>
    <x v="0"/>
    <s v="Nein"/>
    <x v="0"/>
  </r>
  <r>
    <n v="14573082"/>
    <x v="5"/>
    <x v="0"/>
    <n v="2000731"/>
    <s v="Sofortrechnung"/>
    <s v="eam\bekir.ahmed"/>
    <x v="0"/>
    <s v="30637"/>
    <s v="SC FANPLACE IT SRL"/>
    <x v="1"/>
    <s v="14"/>
    <s v="100690603"/>
    <x v="226"/>
    <s v="Xiaomi Redmi Note 13 Pro+ 5G 12GB/512GB"/>
    <n v="1"/>
    <n v="273.26979999999998"/>
    <n v="279"/>
    <n v="279"/>
    <n v="5.7302"/>
    <n v="5.73"/>
    <n v="2.0499999999999998"/>
    <s v="V0023"/>
    <x v="3"/>
    <s v="KÜB8"/>
    <s v="EXP"/>
    <s v="Geräte"/>
    <x v="3"/>
    <n v="1"/>
    <n v="273.26979999999998"/>
    <n v="279"/>
    <n v="279"/>
    <n v="5.7302"/>
    <n v="5.73"/>
    <n v="2.0537634408602151E-2"/>
    <n v="1"/>
    <m/>
    <x v="0"/>
    <s v="Nein"/>
    <x v="0"/>
  </r>
  <r>
    <n v="14573082"/>
    <x v="5"/>
    <x v="0"/>
    <n v="2000731"/>
    <s v="Sofortrechnung"/>
    <s v="eam\bekir.ahmed"/>
    <x v="0"/>
    <s v="30637"/>
    <s v="SC FANPLACE IT SRL"/>
    <x v="1"/>
    <s v="15"/>
    <s v="100050279"/>
    <x v="258"/>
    <s v="Motorola Edge 50 Neo 5G 512GB"/>
    <n v="1"/>
    <n v="235"/>
    <n v="255"/>
    <n v="255"/>
    <n v="20"/>
    <n v="20"/>
    <n v="7.84"/>
    <s v="V0023"/>
    <x v="3"/>
    <s v="KÜB8"/>
    <s v="EXP"/>
    <s v="Geräte"/>
    <x v="3"/>
    <n v="1"/>
    <n v="235"/>
    <n v="255"/>
    <n v="255"/>
    <n v="20"/>
    <n v="20"/>
    <n v="7.8431372549019607E-2"/>
    <n v="1"/>
    <m/>
    <x v="0"/>
    <s v="Nein"/>
    <x v="0"/>
  </r>
  <r>
    <n v="14573082"/>
    <x v="5"/>
    <x v="0"/>
    <n v="2000731"/>
    <s v="Sofortrechnung"/>
    <s v="eam\bekir.ahmed"/>
    <x v="0"/>
    <s v="30637"/>
    <s v="SC FANPLACE IT SRL"/>
    <x v="1"/>
    <s v="16"/>
    <s v="100311010"/>
    <x v="99"/>
    <s v="Honor Magic V2 5G 512GB"/>
    <n v="1"/>
    <n v="826.48779999999999"/>
    <n v="775"/>
    <n v="775"/>
    <n v="-51.4878"/>
    <n v="-51.49"/>
    <n v="-6.64"/>
    <s v="V0023"/>
    <x v="3"/>
    <s v="KÜB8"/>
    <s v="EXP"/>
    <s v="Geräte"/>
    <x v="3"/>
    <n v="1"/>
    <n v="826.48779999999999"/>
    <n v="775"/>
    <n v="775"/>
    <n v="-51.4878"/>
    <n v="-51.49"/>
    <n v="-6.6438709677419355E-2"/>
    <n v="1"/>
    <m/>
    <x v="0"/>
    <s v="Nein"/>
    <x v="1"/>
  </r>
  <r>
    <n v="14573082"/>
    <x v="5"/>
    <x v="0"/>
    <n v="2000731"/>
    <s v="Sofortrechnung"/>
    <s v="eam\bekir.ahmed"/>
    <x v="0"/>
    <s v="30637"/>
    <s v="SC FANPLACE IT SRL"/>
    <x v="0"/>
    <s v="17"/>
    <s v="200060088"/>
    <x v="101"/>
    <s v="Google Power Charger USB-C NP10"/>
    <n v="3"/>
    <n v="16.25"/>
    <n v="19.2"/>
    <n v="57.6"/>
    <n v="2.95"/>
    <n v="8.85"/>
    <n v="15.36"/>
    <s v="V0023"/>
    <x v="3"/>
    <s v="KÜB8"/>
    <s v="EXP"/>
    <s v="Zubehör"/>
    <x v="3"/>
    <n v="3"/>
    <n v="16.25"/>
    <n v="19.2"/>
    <n v="57.6"/>
    <n v="2.95"/>
    <n v="8.85"/>
    <n v="0.15364583333333331"/>
    <n v="1"/>
    <m/>
    <x v="0"/>
    <s v="Nein"/>
    <x v="0"/>
  </r>
  <r>
    <n v="14573082"/>
    <x v="5"/>
    <x v="0"/>
    <n v="2000731"/>
    <s v="Sofortrechnung"/>
    <s v="eam\bekir.ahmed"/>
    <x v="0"/>
    <s v="30637"/>
    <s v="SC FANPLACE IT SRL"/>
    <x v="1"/>
    <s v="18"/>
    <s v="101060028"/>
    <x v="191"/>
    <s v="Google Pixel 8 Pro 128GB"/>
    <n v="1"/>
    <n v="417"/>
    <n v="438"/>
    <n v="438"/>
    <n v="21"/>
    <n v="21"/>
    <n v="4.79"/>
    <s v="V0023"/>
    <x v="3"/>
    <s v="KÜB8"/>
    <s v="EXP"/>
    <s v="Geräte"/>
    <x v="3"/>
    <n v="1"/>
    <n v="417"/>
    <n v="438"/>
    <n v="438"/>
    <n v="21"/>
    <n v="21"/>
    <n v="4.7945205479452052E-2"/>
    <n v="1"/>
    <m/>
    <x v="0"/>
    <s v="Nein"/>
    <x v="0"/>
  </r>
  <r>
    <n v="14573082"/>
    <x v="5"/>
    <x v="0"/>
    <n v="2000731"/>
    <s v="Sofortrechnung"/>
    <s v="eam\bekir.ahmed"/>
    <x v="0"/>
    <s v="30637"/>
    <s v="SC FANPLACE IT SRL"/>
    <x v="1"/>
    <s v="19"/>
    <s v="100302986"/>
    <x v="463"/>
    <s v="Apple iPhone 15 Pro Max 1TB"/>
    <n v="1"/>
    <n v="1127.0915"/>
    <n v="1105"/>
    <n v="1105"/>
    <n v="-22.0915"/>
    <n v="-22.09"/>
    <n v="-1.99"/>
    <s v="V0023"/>
    <x v="3"/>
    <s v="KÜB8"/>
    <s v="EXP"/>
    <s v="Geräte"/>
    <x v="3"/>
    <n v="1"/>
    <n v="1127.0915"/>
    <n v="1105"/>
    <n v="1105"/>
    <n v="-22.0915"/>
    <n v="-22.09"/>
    <n v="-1.9990950226244343E-2"/>
    <n v="1"/>
    <m/>
    <x v="0"/>
    <s v="Nein"/>
    <x v="1"/>
  </r>
  <r>
    <n v="14573082"/>
    <x v="5"/>
    <x v="0"/>
    <n v="2000731"/>
    <s v="Sofortrechnung"/>
    <s v="eam\bekir.ahmed"/>
    <x v="0"/>
    <s v="30637"/>
    <s v="SC FANPLACE IT SRL"/>
    <x v="1"/>
    <s v="20"/>
    <s v="101030317"/>
    <x v="279"/>
    <s v="Samsung A546B A54 5G 128GB"/>
    <n v="1"/>
    <n v="240.00970000000001"/>
    <n v="244"/>
    <n v="244"/>
    <n v="3.9903"/>
    <n v="3.99"/>
    <n v="1.63"/>
    <s v="V0023"/>
    <x v="3"/>
    <s v="KÜB8"/>
    <s v="EXP"/>
    <s v="Geräte"/>
    <x v="3"/>
    <n v="1"/>
    <n v="240.00970000000001"/>
    <n v="244"/>
    <n v="244"/>
    <n v="3.9903"/>
    <n v="3.99"/>
    <n v="1.6352459016393442E-2"/>
    <n v="1"/>
    <m/>
    <x v="0"/>
    <s v="Nein"/>
    <x v="0"/>
  </r>
  <r>
    <n v="14573082"/>
    <x v="5"/>
    <x v="0"/>
    <n v="2000731"/>
    <s v="Sofortrechnung"/>
    <s v="eam\bekir.ahmed"/>
    <x v="0"/>
    <s v="30637"/>
    <s v="SC FANPLACE IT SRL"/>
    <x v="1"/>
    <s v="21"/>
    <s v="101690243"/>
    <x v="308"/>
    <s v="Xiaomi POCO X6 Pro 5G 12GB/512GB"/>
    <n v="1"/>
    <n v="246.17310000000001"/>
    <n v="267"/>
    <n v="267"/>
    <n v="20.826899999999998"/>
    <n v="20.83"/>
    <n v="7.8"/>
    <s v="V0023"/>
    <x v="3"/>
    <s v="KÜB8"/>
    <s v="EXP"/>
    <s v="Geräte"/>
    <x v="3"/>
    <n v="1"/>
    <n v="246.17310000000001"/>
    <n v="267"/>
    <n v="267"/>
    <n v="20.826899999999998"/>
    <n v="20.83"/>
    <n v="7.8014981273408238E-2"/>
    <n v="1"/>
    <m/>
    <x v="0"/>
    <s v="Nein"/>
    <x v="0"/>
  </r>
  <r>
    <n v="14573082"/>
    <x v="5"/>
    <x v="0"/>
    <n v="2000731"/>
    <s v="Sofortrechnung"/>
    <s v="eam\bekir.ahmed"/>
    <x v="0"/>
    <s v="30637"/>
    <s v="SC FANPLACE IT SRL"/>
    <x v="1"/>
    <s v="22"/>
    <s v="101700036"/>
    <x v="315"/>
    <s v="Oppo A40 4GB/128GB"/>
    <n v="1"/>
    <n v="93"/>
    <n v="89"/>
    <n v="89"/>
    <n v="-4"/>
    <n v="-4"/>
    <n v="-4.49"/>
    <s v="V0023"/>
    <x v="3"/>
    <s v="KÜB8"/>
    <s v="EXP"/>
    <s v="Geräte"/>
    <x v="3"/>
    <n v="1"/>
    <n v="93"/>
    <n v="89"/>
    <n v="89"/>
    <n v="-4"/>
    <n v="-4"/>
    <n v="-4.49438202247191E-2"/>
    <n v="1"/>
    <m/>
    <x v="0"/>
    <s v="Nein"/>
    <x v="1"/>
  </r>
  <r>
    <n v="14573082"/>
    <x v="5"/>
    <x v="0"/>
    <n v="2000731"/>
    <s v="Sofortrechnung"/>
    <s v="eam\bekir.ahmed"/>
    <x v="0"/>
    <s v="30637"/>
    <s v="SC FANPLACE IT SRL"/>
    <x v="1"/>
    <s v="23"/>
    <s v="100050277"/>
    <x v="267"/>
    <s v="Motorola Edge 50 Neo 5G 512GB"/>
    <n v="1"/>
    <n v="235"/>
    <n v="255"/>
    <n v="255"/>
    <n v="20"/>
    <n v="20"/>
    <n v="7.84"/>
    <s v="V0023"/>
    <x v="3"/>
    <s v="KÜB8"/>
    <s v="EXP"/>
    <s v="Geräte"/>
    <x v="3"/>
    <n v="1"/>
    <n v="235"/>
    <n v="255"/>
    <n v="255"/>
    <n v="20"/>
    <n v="20"/>
    <n v="7.8431372549019607E-2"/>
    <n v="1"/>
    <m/>
    <x v="0"/>
    <s v="Nein"/>
    <x v="0"/>
  </r>
  <r>
    <n v="14573082"/>
    <x v="5"/>
    <x v="0"/>
    <n v="2000731"/>
    <s v="Sofortrechnung"/>
    <s v="eam\bekir.ahmed"/>
    <x v="0"/>
    <s v="30637"/>
    <s v="SC FANPLACE IT SRL"/>
    <x v="0"/>
    <s v="24"/>
    <s v="200790000"/>
    <x v="546"/>
    <s v="Fitbit Versa 4"/>
    <n v="1"/>
    <n v="105.3721"/>
    <n v="120"/>
    <n v="120"/>
    <n v="14.6279"/>
    <n v="14.63"/>
    <n v="12.18"/>
    <s v="V0023"/>
    <x v="3"/>
    <s v="KÜB8"/>
    <s v="EXP"/>
    <s v="Zubehör"/>
    <x v="3"/>
    <n v="1"/>
    <n v="105.3721"/>
    <n v="120"/>
    <n v="120"/>
    <n v="14.6279"/>
    <n v="14.63"/>
    <n v="0.12191666666666667"/>
    <n v="1"/>
    <m/>
    <x v="0"/>
    <s v="Nein"/>
    <x v="0"/>
  </r>
  <r>
    <n v="14573082"/>
    <x v="5"/>
    <x v="0"/>
    <n v="2000731"/>
    <s v="Sofortrechnung"/>
    <s v="eam\bekir.ahmed"/>
    <x v="0"/>
    <s v="30637"/>
    <s v="SC FANPLACE IT SRL"/>
    <x v="0"/>
    <s v="25"/>
    <s v="200060084"/>
    <x v="64"/>
    <s v="Google Pixel 9 Pro XL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3082"/>
    <x v="5"/>
    <x v="0"/>
    <n v="2000731"/>
    <s v="Sofortrechnung"/>
    <s v="eam\bekir.ahmed"/>
    <x v="0"/>
    <s v="30637"/>
    <s v="SC FANPLACE IT SRL"/>
    <x v="1"/>
    <s v="26"/>
    <s v="101690272"/>
    <x v="248"/>
    <s v="Xiaomi Redmi A3 3GB/64GB"/>
    <n v="2"/>
    <n v="54"/>
    <n v="58"/>
    <n v="116"/>
    <n v="4"/>
    <n v="8"/>
    <n v="6.89"/>
    <s v="V0023"/>
    <x v="3"/>
    <s v="KÜB8"/>
    <s v="EXP"/>
    <s v="Geräte"/>
    <x v="3"/>
    <n v="2"/>
    <n v="54"/>
    <n v="58"/>
    <n v="116"/>
    <n v="4"/>
    <n v="8"/>
    <n v="6.8965517241379309E-2"/>
    <n v="1"/>
    <m/>
    <x v="0"/>
    <s v="Nein"/>
    <x v="0"/>
  </r>
  <r>
    <n v="14573082"/>
    <x v="5"/>
    <x v="0"/>
    <n v="2000731"/>
    <s v="Sofortrechnung"/>
    <s v="eam\bekir.ahmed"/>
    <x v="0"/>
    <s v="30637"/>
    <s v="SC FANPLACE IT SRL"/>
    <x v="1"/>
    <s v="27"/>
    <s v="101030248"/>
    <x v="152"/>
    <s v="Samsung A546B A54 5G 128GB"/>
    <n v="1"/>
    <n v="220"/>
    <n v="244"/>
    <n v="244"/>
    <n v="24"/>
    <n v="24"/>
    <n v="9.83"/>
    <s v="V0023"/>
    <x v="3"/>
    <s v="KÜB8"/>
    <s v="EXP"/>
    <s v="Geräte"/>
    <x v="3"/>
    <n v="1"/>
    <n v="220"/>
    <n v="244"/>
    <n v="244"/>
    <n v="24"/>
    <n v="24"/>
    <n v="9.8360655737704916E-2"/>
    <n v="1"/>
    <m/>
    <x v="0"/>
    <s v="Nein"/>
    <x v="0"/>
  </r>
  <r>
    <n v="14573082"/>
    <x v="5"/>
    <x v="0"/>
    <n v="2000731"/>
    <s v="Sofortrechnung"/>
    <s v="eam\bekir.ahmed"/>
    <x v="0"/>
    <s v="30637"/>
    <s v="SC FANPLACE IT SRL"/>
    <x v="1"/>
    <s v="28"/>
    <s v="101300332"/>
    <x v="250"/>
    <s v="Apple iPad 10.2&quot; 2021 64GB [WiFi]"/>
    <n v="1"/>
    <n v="202"/>
    <n v="219"/>
    <n v="219"/>
    <n v="17"/>
    <n v="17"/>
    <n v="7.76"/>
    <s v="V0023"/>
    <x v="3"/>
    <s v="KÜB8"/>
    <s v="EXP"/>
    <s v="Geräte"/>
    <x v="3"/>
    <n v="1"/>
    <n v="202"/>
    <n v="219"/>
    <n v="219"/>
    <n v="17"/>
    <n v="17"/>
    <n v="7.7625570776255703E-2"/>
    <n v="1"/>
    <m/>
    <x v="0"/>
    <s v="Nein"/>
    <x v="0"/>
  </r>
  <r>
    <n v="14573082"/>
    <x v="5"/>
    <x v="0"/>
    <n v="2000731"/>
    <s v="Sofortrechnung"/>
    <s v="eam\bekir.ahmed"/>
    <x v="0"/>
    <s v="30637"/>
    <s v="SC FANPLACE IT SRL"/>
    <x v="1"/>
    <s v="29"/>
    <s v="100690579"/>
    <x v="206"/>
    <s v="Xiaomi Redmi 13C 4GB/128GB"/>
    <n v="2"/>
    <n v="80.210499999999996"/>
    <n v="81"/>
    <n v="162"/>
    <n v="0.78949999999999998"/>
    <n v="1.58"/>
    <n v="0.97"/>
    <s v="V0023"/>
    <x v="3"/>
    <s v="KÜB8"/>
    <s v="EXP"/>
    <s v="Geräte"/>
    <x v="3"/>
    <n v="2"/>
    <n v="80.210499999999996"/>
    <n v="81"/>
    <n v="162"/>
    <n v="0.78949999999999998"/>
    <n v="1.58"/>
    <n v="9.7530864197530875E-3"/>
    <n v="1"/>
    <m/>
    <x v="0"/>
    <s v="Nein"/>
    <x v="0"/>
  </r>
  <r>
    <n v="14572839"/>
    <x v="5"/>
    <x v="0"/>
    <n v="2000732"/>
    <s v="Sofortrechnung"/>
    <s v="EAM\Erdal.Bircan"/>
    <x v="1"/>
    <s v="30710"/>
    <s v="starmobile GmbH"/>
    <x v="0"/>
    <s v="1"/>
    <s v="200140043"/>
    <x v="360"/>
    <s v="Telekom Glasfaser Modem 2"/>
    <n v="250"/>
    <n v="32.184800000000003"/>
    <n v="33.75"/>
    <n v="8437.5"/>
    <n v="1.5651999999999999"/>
    <n v="391.3"/>
    <n v="4.63"/>
    <s v="V0003"/>
    <x v="14"/>
    <s v="KVAB30"/>
    <s v="GRK"/>
    <s v="Zubehör"/>
    <x v="9"/>
    <n v="250"/>
    <n v="32.184800000000003"/>
    <n v="33.75"/>
    <n v="8437.5"/>
    <n v="1.5651999999999999"/>
    <n v="391.3"/>
    <n v="4.6376296296296297E-2"/>
    <n v="1"/>
    <m/>
    <x v="0"/>
    <s v="Nein"/>
    <x v="0"/>
  </r>
  <r>
    <n v="14572839"/>
    <x v="5"/>
    <x v="0"/>
    <n v="2000732"/>
    <s v="Sofortrechnung"/>
    <s v="EAM\Erdal.Bircan"/>
    <x v="1"/>
    <s v="30710"/>
    <s v="starmobile GmbH"/>
    <x v="0"/>
    <s v="2"/>
    <s v="200140054"/>
    <x v="231"/>
    <s v="Telekom Sinus 207"/>
    <n v="180"/>
    <n v="20.079999999999998"/>
    <n v="21.58"/>
    <n v="3884.4"/>
    <n v="1.5"/>
    <n v="270"/>
    <n v="6.95"/>
    <s v="V0003"/>
    <x v="14"/>
    <s v="KVAB30"/>
    <s v="GRK"/>
    <s v="Zubehör"/>
    <x v="9"/>
    <n v="180"/>
    <n v="20.079999999999998"/>
    <n v="21.58"/>
    <n v="3884.4"/>
    <n v="1.5"/>
    <n v="270"/>
    <n v="6.9508804448563485E-2"/>
    <n v="1"/>
    <m/>
    <x v="0"/>
    <s v="Nein"/>
    <x v="0"/>
  </r>
  <r>
    <n v="14572839"/>
    <x v="5"/>
    <x v="0"/>
    <n v="2000732"/>
    <s v="Sofortrechnung"/>
    <s v="EAM\Erdal.Bircan"/>
    <x v="1"/>
    <s v="30710"/>
    <s v="starmobile GmbH"/>
    <x v="0"/>
    <s v="3"/>
    <s v="200140051"/>
    <x v="542"/>
    <s v="Telekom Digitalisierungsbox Premium 2"/>
    <n v="4"/>
    <n v="272.7"/>
    <n v="276.05"/>
    <n v="1104.2"/>
    <n v="3.35"/>
    <n v="13.4"/>
    <n v="1.21"/>
    <s v="V0003"/>
    <x v="14"/>
    <s v="KVAB30"/>
    <s v="GRK"/>
    <s v="Zubehör"/>
    <x v="9"/>
    <n v="4"/>
    <n v="272.7"/>
    <n v="276.05"/>
    <n v="1104.2"/>
    <n v="3.35"/>
    <n v="13.4"/>
    <n v="1.2135482702408983E-2"/>
    <n v="1"/>
    <m/>
    <x v="0"/>
    <s v="Nein"/>
    <x v="0"/>
  </r>
  <r>
    <n v="14572839"/>
    <x v="5"/>
    <x v="0"/>
    <n v="2000732"/>
    <s v="Sofortrechnung"/>
    <s v="EAM\Erdal.Bircan"/>
    <x v="1"/>
    <s v="30710"/>
    <s v="starmobile GmbH"/>
    <x v="0"/>
    <s v="4"/>
    <s v="200140070"/>
    <x v="543"/>
    <s v="Telekom Speed Home WLAN"/>
    <n v="2"/>
    <n v="68.760000000000005"/>
    <n v="70.25"/>
    <n v="140.5"/>
    <n v="1.49"/>
    <n v="2.98"/>
    <n v="2.12"/>
    <s v="V0003"/>
    <x v="14"/>
    <s v="KVAB30"/>
    <s v="GRK"/>
    <s v="Zubehör"/>
    <x v="9"/>
    <n v="2"/>
    <n v="68.760000000000005"/>
    <n v="70.25"/>
    <n v="140.5"/>
    <n v="1.49"/>
    <n v="2.98"/>
    <n v="2.1209964412811387E-2"/>
    <n v="1"/>
    <m/>
    <x v="0"/>
    <s v="Nein"/>
    <x v="0"/>
  </r>
  <r>
    <n v="14573413"/>
    <x v="5"/>
    <x v="0"/>
    <n v="2000733"/>
    <s v="Sofortrechnung"/>
    <s v="Yasar.Yigitbilek"/>
    <x v="0"/>
    <s v="28111"/>
    <s v="Digital Smile s.r.o."/>
    <x v="1"/>
    <s v="1"/>
    <s v="101030104"/>
    <x v="304"/>
    <s v="Samsung G736B Xcover 6 Pro 5G 128GB EE"/>
    <n v="50"/>
    <n v="301.49349999999998"/>
    <n v="309"/>
    <n v="15450"/>
    <n v="7.5065"/>
    <n v="375.32"/>
    <n v="2.42"/>
    <s v="V0164"/>
    <x v="4"/>
    <s v="KPUD"/>
    <s v="EXP"/>
    <s v="Geräte"/>
    <x v="4"/>
    <n v="50"/>
    <n v="301.49349999999998"/>
    <n v="309"/>
    <n v="15450"/>
    <n v="7.5065"/>
    <n v="375.32"/>
    <n v="2.4292556634304206E-2"/>
    <n v="1"/>
    <m/>
    <x v="0"/>
    <s v="Nein"/>
    <x v="0"/>
  </r>
  <r>
    <n v="14573426"/>
    <x v="5"/>
    <x v="0"/>
    <n v="2000734"/>
    <s v="Sofortrechnung"/>
    <s v="Yasar.Yigitbilek"/>
    <x v="0"/>
    <s v="30550"/>
    <s v="JMB Distribution SASU"/>
    <x v="1"/>
    <s v="1"/>
    <s v="100303089"/>
    <x v="496"/>
    <s v="Apple iPhone 16 128GB"/>
    <n v="6"/>
    <n v="704"/>
    <n v="715"/>
    <n v="4290"/>
    <n v="11"/>
    <n v="66"/>
    <n v="1.53"/>
    <s v="V0164"/>
    <x v="4"/>
    <s v="KPUD"/>
    <s v="EXP"/>
    <s v="Geräte"/>
    <x v="4"/>
    <n v="6"/>
    <n v="704"/>
    <n v="715"/>
    <n v="4290"/>
    <n v="11"/>
    <n v="66"/>
    <n v="1.5384615384615385E-2"/>
    <n v="1"/>
    <m/>
    <x v="0"/>
    <s v="Nein"/>
    <x v="0"/>
  </r>
  <r>
    <n v="14573067"/>
    <x v="5"/>
    <x v="0"/>
    <n v="2000735"/>
    <s v="Sofortrechnung"/>
    <s v="eam\bekir.ahmed"/>
    <x v="0"/>
    <s v="30634"/>
    <s v="FEM S.R.L."/>
    <x v="1"/>
    <s v="1"/>
    <s v="101300218"/>
    <x v="459"/>
    <s v="Apple iPhone 16 128GB"/>
    <n v="10"/>
    <n v="695.1961"/>
    <n v="716"/>
    <n v="7160"/>
    <n v="20.803899999999999"/>
    <n v="208.04"/>
    <n v="2.9"/>
    <s v="V0023"/>
    <x v="3"/>
    <s v="VKASSE"/>
    <s v="EXP"/>
    <s v="Geräte"/>
    <x v="3"/>
    <n v="10"/>
    <n v="695.1961"/>
    <n v="716"/>
    <n v="7160"/>
    <n v="20.803899999999999"/>
    <n v="208.04"/>
    <n v="2.9055865921787709E-2"/>
    <n v="1"/>
    <m/>
    <x v="0"/>
    <s v="Nein"/>
    <x v="0"/>
  </r>
  <r>
    <n v="14573067"/>
    <x v="5"/>
    <x v="0"/>
    <n v="2000735"/>
    <s v="Sofortrechnung"/>
    <s v="eam\bekir.ahmed"/>
    <x v="0"/>
    <s v="30634"/>
    <s v="FEM S.R.L."/>
    <x v="1"/>
    <s v="2"/>
    <s v="100303105"/>
    <x v="533"/>
    <s v="Apple iPhone 16 Plus 128GB"/>
    <n v="10"/>
    <n v="819"/>
    <n v="839"/>
    <n v="8390"/>
    <n v="20"/>
    <n v="200"/>
    <n v="2.38"/>
    <s v="V0023"/>
    <x v="3"/>
    <s v="VKASSE"/>
    <s v="EXP"/>
    <s v="Geräte"/>
    <x v="3"/>
    <n v="10"/>
    <n v="819"/>
    <n v="839"/>
    <n v="8390"/>
    <n v="20"/>
    <n v="200"/>
    <n v="2.3837902264600714E-2"/>
    <n v="1"/>
    <m/>
    <x v="0"/>
    <s v="Nein"/>
    <x v="0"/>
  </r>
  <r>
    <n v="14573067"/>
    <x v="5"/>
    <x v="0"/>
    <n v="2000735"/>
    <s v="Sofortrechnung"/>
    <s v="eam\bekir.ahmed"/>
    <x v="0"/>
    <s v="30634"/>
    <s v="FEM S.R.L."/>
    <x v="1"/>
    <s v="3"/>
    <s v="100303089"/>
    <x v="496"/>
    <s v="Apple iPhone 16 128GB"/>
    <n v="10"/>
    <n v="704"/>
    <n v="716"/>
    <n v="7160"/>
    <n v="12"/>
    <n v="120"/>
    <n v="1.67"/>
    <s v="V0023"/>
    <x v="3"/>
    <s v="VKASSE"/>
    <s v="EXP"/>
    <s v="Geräte"/>
    <x v="3"/>
    <n v="10"/>
    <n v="704"/>
    <n v="716"/>
    <n v="7160"/>
    <n v="12"/>
    <n v="120"/>
    <n v="1.6759776536312849E-2"/>
    <n v="1"/>
    <m/>
    <x v="0"/>
    <s v="Nein"/>
    <x v="0"/>
  </r>
  <r>
    <n v="14573067"/>
    <x v="5"/>
    <x v="0"/>
    <n v="2000735"/>
    <s v="Sofortrechnung"/>
    <s v="eam\bekir.ahmed"/>
    <x v="0"/>
    <s v="30634"/>
    <s v="FEM S.R.L."/>
    <x v="1"/>
    <s v="4"/>
    <s v="100303092"/>
    <x v="472"/>
    <s v="Apple iPhone 16 128GB"/>
    <n v="15"/>
    <n v="704"/>
    <n v="716"/>
    <n v="10740"/>
    <n v="12"/>
    <n v="180"/>
    <n v="1.67"/>
    <s v="V0023"/>
    <x v="3"/>
    <s v="VKASSE"/>
    <s v="EXP"/>
    <s v="Geräte"/>
    <x v="3"/>
    <n v="15"/>
    <n v="704"/>
    <n v="716"/>
    <n v="10740"/>
    <n v="12"/>
    <n v="180"/>
    <n v="1.6759776536312849E-2"/>
    <n v="1"/>
    <m/>
    <x v="0"/>
    <s v="Nein"/>
    <x v="0"/>
  </r>
  <r>
    <n v="14573261"/>
    <x v="5"/>
    <x v="0"/>
    <n v="2000736"/>
    <s v="Sofortrechnung"/>
    <s v="Yasar.Yigitbilek"/>
    <x v="1"/>
    <s v="21338"/>
    <s v="faro-com GmbH &amp; Co. KG"/>
    <x v="1"/>
    <s v="1"/>
    <s v="100050277"/>
    <x v="267"/>
    <s v="Motorola Edge 50 Neo 5G 512GB"/>
    <n v="1"/>
    <n v="235"/>
    <n v="245"/>
    <n v="245"/>
    <n v="10"/>
    <n v="10"/>
    <n v="4.08"/>
    <s v="V0012"/>
    <x v="1"/>
    <s v="KÜB0"/>
    <s v="GRK"/>
    <s v="Geräte"/>
    <x v="1"/>
    <n v="1"/>
    <n v="235"/>
    <n v="245"/>
    <n v="245"/>
    <n v="10"/>
    <n v="10"/>
    <n v="4.0816326530612242E-2"/>
    <n v="1"/>
    <m/>
    <x v="0"/>
    <s v="Nein"/>
    <x v="0"/>
  </r>
  <r>
    <n v="14572737"/>
    <x v="5"/>
    <x v="0"/>
    <n v="2000737"/>
    <s v="Sofortrechnung"/>
    <s v="Yasar.Yigitbilek"/>
    <x v="1"/>
    <s v="24559"/>
    <s v="faro Import Export GmbH &amp; Co. KG"/>
    <x v="0"/>
    <s v="1"/>
    <s v="200060078"/>
    <x v="547"/>
    <s v="Google Pixel 9/9 Pro Case"/>
    <n v="20"/>
    <n v="16.010000000000002"/>
    <n v="17.5"/>
    <n v="350"/>
    <n v="1.49"/>
    <n v="29.8"/>
    <n v="8.51"/>
    <s v="V0012"/>
    <x v="1"/>
    <s v="KÜB8"/>
    <s v="GRK"/>
    <s v="Zubehör"/>
    <x v="1"/>
    <n v="20"/>
    <n v="16.010000000000002"/>
    <n v="17.5"/>
    <n v="350"/>
    <n v="1.49"/>
    <n v="29.8"/>
    <n v="8.5142857142857145E-2"/>
    <n v="1"/>
    <m/>
    <x v="0"/>
    <s v="Nein"/>
    <x v="0"/>
  </r>
  <r>
    <n v="14573427"/>
    <x v="5"/>
    <x v="0"/>
    <n v="2000738"/>
    <s v="Sofortrechnung"/>
    <s v="eam\bekir.ahmed"/>
    <x v="0"/>
    <s v="30749"/>
    <s v="Lemon Technologies GmbH"/>
    <x v="1"/>
    <s v="1"/>
    <s v="101030397"/>
    <x v="133"/>
    <s v="Samsung S928B S24 Ultra 5G 256GB"/>
    <n v="1"/>
    <n v="759.58330000000001"/>
    <n v="769"/>
    <n v="769"/>
    <n v="9.4167000000000005"/>
    <n v="9.42"/>
    <n v="1.22"/>
    <s v="V0012"/>
    <x v="1"/>
    <s v="KPUD"/>
    <s v="EXP"/>
    <s v="Geräte"/>
    <x v="1"/>
    <n v="1"/>
    <n v="759.58330000000001"/>
    <n v="769"/>
    <n v="769"/>
    <n v="9.4167000000000005"/>
    <n v="9.42"/>
    <n v="1.2249674902470741E-2"/>
    <n v="1"/>
    <m/>
    <x v="0"/>
    <s v="Nein"/>
    <x v="0"/>
  </r>
  <r>
    <n v="14573427"/>
    <x v="5"/>
    <x v="0"/>
    <n v="2000738"/>
    <s v="Sofortrechnung"/>
    <s v="eam\bekir.ahmed"/>
    <x v="0"/>
    <s v="30749"/>
    <s v="Lemon Technologies GmbH"/>
    <x v="1"/>
    <s v="2"/>
    <s v="100060692"/>
    <x v="271"/>
    <s v="Google Pixel 9 Pro 256GB"/>
    <n v="1"/>
    <n v="829.95"/>
    <n v="809"/>
    <n v="809"/>
    <n v="-20.95"/>
    <n v="-20.95"/>
    <n v="-2.58"/>
    <s v="V0012"/>
    <x v="1"/>
    <s v="KPUD"/>
    <s v="EXP"/>
    <s v="Geräte"/>
    <x v="1"/>
    <n v="1"/>
    <n v="829.95"/>
    <n v="809"/>
    <n v="809"/>
    <n v="-20.95"/>
    <n v="-20.95"/>
    <n v="-2.5896168108776266E-2"/>
    <n v="1"/>
    <m/>
    <x v="0"/>
    <s v="Nein"/>
    <x v="1"/>
  </r>
  <r>
    <n v="14573427"/>
    <x v="5"/>
    <x v="0"/>
    <n v="2000738"/>
    <s v="Sofortrechnung"/>
    <s v="eam\bekir.ahmed"/>
    <x v="0"/>
    <s v="30749"/>
    <s v="Lemon Technologies GmbH"/>
    <x v="1"/>
    <s v="3"/>
    <s v="101030457"/>
    <x v="203"/>
    <s v="Samsung A556B A55 5G 128GB"/>
    <n v="1"/>
    <n v="253.26820000000001"/>
    <n v="265"/>
    <n v="265"/>
    <n v="11.7318"/>
    <n v="11.73"/>
    <n v="4.42"/>
    <s v="V0012"/>
    <x v="1"/>
    <s v="KPUD"/>
    <s v="EXP"/>
    <s v="Geräte"/>
    <x v="1"/>
    <n v="1"/>
    <n v="253.26820000000001"/>
    <n v="265"/>
    <n v="265"/>
    <n v="11.7318"/>
    <n v="11.73"/>
    <n v="4.4264150943396231E-2"/>
    <n v="1"/>
    <m/>
    <x v="0"/>
    <s v="Nein"/>
    <x v="0"/>
  </r>
  <r>
    <n v="14573427"/>
    <x v="5"/>
    <x v="0"/>
    <n v="2000738"/>
    <s v="Sofortrechnung"/>
    <s v="eam\bekir.ahmed"/>
    <x v="0"/>
    <s v="30749"/>
    <s v="Lemon Technologies GmbH"/>
    <x v="1"/>
    <s v="4"/>
    <s v="101690244"/>
    <x v="256"/>
    <s v="Xiaomi POCO X6 Pro 5G 12GB/512GB"/>
    <n v="1"/>
    <n v="246.28890000000001"/>
    <n v="265"/>
    <n v="265"/>
    <n v="18.711099999999998"/>
    <n v="18.71"/>
    <n v="7.06"/>
    <s v="V0012"/>
    <x v="1"/>
    <s v="KPUD"/>
    <s v="EXP"/>
    <s v="Geräte"/>
    <x v="1"/>
    <n v="1"/>
    <n v="246.28890000000001"/>
    <n v="265"/>
    <n v="265"/>
    <n v="18.711099999999998"/>
    <n v="18.71"/>
    <n v="7.060377358490566E-2"/>
    <n v="1"/>
    <m/>
    <x v="0"/>
    <s v="Nein"/>
    <x v="0"/>
  </r>
  <r>
    <n v="14573427"/>
    <x v="5"/>
    <x v="0"/>
    <n v="2000738"/>
    <s v="Sofortrechnung"/>
    <s v="eam\bekir.ahmed"/>
    <x v="0"/>
    <s v="30749"/>
    <s v="Lemon Technologies GmbH"/>
    <x v="1"/>
    <s v="5"/>
    <s v="101030382"/>
    <x v="28"/>
    <s v="Samsung S921B S24 5G 256GB"/>
    <n v="2"/>
    <n v="530.07069999999999"/>
    <n v="552"/>
    <n v="1104"/>
    <n v="21.929300000000001"/>
    <n v="43.86"/>
    <n v="3.97"/>
    <s v="V0012"/>
    <x v="1"/>
    <s v="KPUD"/>
    <s v="EXP"/>
    <s v="Geräte"/>
    <x v="1"/>
    <n v="2"/>
    <n v="530.07069999999999"/>
    <n v="552"/>
    <n v="1104"/>
    <n v="21.929300000000001"/>
    <n v="43.86"/>
    <n v="3.972826086956522E-2"/>
    <n v="1"/>
    <m/>
    <x v="0"/>
    <s v="Nein"/>
    <x v="0"/>
  </r>
  <r>
    <n v="14573427"/>
    <x v="5"/>
    <x v="0"/>
    <n v="2000738"/>
    <s v="Sofortrechnung"/>
    <s v="eam\bekir.ahmed"/>
    <x v="0"/>
    <s v="30749"/>
    <s v="Lemon Technologies GmbH"/>
    <x v="1"/>
    <s v="6"/>
    <s v="100060669"/>
    <x v="33"/>
    <s v="Google Pixel 7a 128GB"/>
    <n v="2"/>
    <n v="227.09690000000001"/>
    <n v="235"/>
    <n v="470"/>
    <n v="7.9031000000000002"/>
    <n v="15.81"/>
    <n v="3.36"/>
    <s v="V0012"/>
    <x v="1"/>
    <s v="KPUD"/>
    <s v="EXP"/>
    <s v="Geräte"/>
    <x v="1"/>
    <n v="2"/>
    <n v="227.09690000000001"/>
    <n v="235"/>
    <n v="470"/>
    <n v="7.9031000000000002"/>
    <n v="15.81"/>
    <n v="3.3638297872340427E-2"/>
    <n v="1"/>
    <m/>
    <x v="0"/>
    <s v="Nein"/>
    <x v="0"/>
  </r>
  <r>
    <n v="14573406"/>
    <x v="5"/>
    <x v="0"/>
    <n v="2000739"/>
    <s v="Sofortrechnung"/>
    <s v="Yasar.Yigitbilek"/>
    <x v="3"/>
    <s v="40009"/>
    <s v="_x0009_Dejan Bejatovic"/>
    <x v="1"/>
    <s v="1"/>
    <s v="100303137"/>
    <x v="209"/>
    <s v="Apple iPhone 16 Pro Max 256GB"/>
    <n v="1"/>
    <n v="1101.0044"/>
    <n v="1528.8"/>
    <n v="1528.8"/>
    <n v="427.79559999999998"/>
    <n v="183.71"/>
    <n v="27.98"/>
    <s v="V0159"/>
    <x v="12"/>
    <s v="O-COFI"/>
    <s v="FHK"/>
    <s v="Geräte"/>
    <x v="2"/>
    <n v="1"/>
    <n v="1101.0044"/>
    <n v="1528.8"/>
    <n v="1528.8"/>
    <n v="427.79559999999998"/>
    <n v="183.71"/>
    <n v="0.12016614338042911"/>
    <n v="1"/>
    <m/>
    <x v="0"/>
    <s v="Nein"/>
    <x v="0"/>
  </r>
  <r>
    <n v="14573410"/>
    <x v="5"/>
    <x v="0"/>
    <n v="2000740"/>
    <s v="Sofortrechnung"/>
    <s v="eam\bekir.ahmed"/>
    <x v="1"/>
    <s v="24173"/>
    <s v="STK AG"/>
    <x v="3"/>
    <s v="1"/>
    <s v="900010024"/>
    <x v="73"/>
    <s v="Sonstiges"/>
    <n v="1"/>
    <n v="0"/>
    <n v="4.9000000000000004"/>
    <n v="4.9000000000000004"/>
    <n v="4.9000000000000004"/>
    <n v="4.9000000000000004"/>
    <m/>
    <s v="V0012"/>
    <x v="1"/>
    <s v="KÜB0"/>
    <s v="GRK"/>
    <s v="Sonstige"/>
    <x v="1"/>
    <n v="1"/>
    <n v="0"/>
    <n v="4.9000000000000004"/>
    <n v="4.9000000000000004"/>
    <n v="4.9000000000000004"/>
    <n v="4.9000000000000004"/>
    <n v="1"/>
    <n v="1"/>
    <m/>
    <x v="2"/>
    <s v="Ja"/>
    <x v="0"/>
  </r>
  <r>
    <n v="14573410"/>
    <x v="5"/>
    <x v="0"/>
    <n v="2000740"/>
    <s v="Sofortrechnung"/>
    <s v="eam\bekir.ahmed"/>
    <x v="1"/>
    <s v="24173"/>
    <s v="STK AG"/>
    <x v="0"/>
    <s v="2"/>
    <s v="201030051"/>
    <x v="77"/>
    <s v="Samsung Watch7 Ultra SM-L705 47mm LTE"/>
    <n v="6"/>
    <n v="333.74"/>
    <n v="339"/>
    <n v="2034"/>
    <n v="5.26"/>
    <n v="31.56"/>
    <n v="1.55"/>
    <s v="V0012"/>
    <x v="1"/>
    <s v="KÜB0"/>
    <s v="GRK"/>
    <s v="Zubehör"/>
    <x v="1"/>
    <n v="6"/>
    <n v="333.74"/>
    <n v="339"/>
    <n v="2034"/>
    <n v="5.26"/>
    <n v="31.56"/>
    <n v="1.551622418879056E-2"/>
    <n v="1"/>
    <m/>
    <x v="0"/>
    <s v="Nein"/>
    <x v="0"/>
  </r>
  <r>
    <n v="14573410"/>
    <x v="5"/>
    <x v="0"/>
    <n v="2000740"/>
    <s v="Sofortrechnung"/>
    <s v="eam\bekir.ahmed"/>
    <x v="1"/>
    <s v="24173"/>
    <s v="STK AG"/>
    <x v="0"/>
    <s v="3"/>
    <s v="200300296"/>
    <x v="142"/>
    <s v="Apple Watch SE 23 GPS 44mm LOOP"/>
    <n v="1"/>
    <n v="170"/>
    <n v="190"/>
    <n v="190"/>
    <n v="20"/>
    <n v="20"/>
    <n v="10.52"/>
    <s v="V0012"/>
    <x v="1"/>
    <s v="KÜB0"/>
    <s v="GRK"/>
    <s v="Zubehör"/>
    <x v="1"/>
    <n v="1"/>
    <n v="170"/>
    <n v="190"/>
    <n v="190"/>
    <n v="20"/>
    <n v="20"/>
    <n v="0.10526315789473684"/>
    <n v="1"/>
    <m/>
    <x v="0"/>
    <s v="Nein"/>
    <x v="0"/>
  </r>
  <r>
    <n v="14573410"/>
    <x v="5"/>
    <x v="0"/>
    <n v="2000740"/>
    <s v="Sofortrechnung"/>
    <s v="eam\bekir.ahmed"/>
    <x v="1"/>
    <s v="24173"/>
    <s v="STK AG"/>
    <x v="1"/>
    <s v="4"/>
    <s v="100690642"/>
    <x v="4"/>
    <s v="Xiaomi Redmi Note 12 4GB/64GB"/>
    <n v="1"/>
    <n v="121"/>
    <n v="122"/>
    <n v="122"/>
    <n v="1"/>
    <n v="1"/>
    <n v="0.81"/>
    <s v="V0012"/>
    <x v="1"/>
    <s v="KÜB0"/>
    <s v="GRK"/>
    <s v="Geräte"/>
    <x v="1"/>
    <n v="1"/>
    <n v="121"/>
    <n v="122"/>
    <n v="122"/>
    <n v="1"/>
    <n v="1"/>
    <n v="8.1967213114754103E-3"/>
    <n v="1"/>
    <m/>
    <x v="0"/>
    <s v="Nein"/>
    <x v="0"/>
  </r>
  <r>
    <n v="14573446"/>
    <x v="5"/>
    <x v="0"/>
    <n v="2000741"/>
    <s v="Sofortrechnung"/>
    <s v="Yasar.Yigitbilek"/>
    <x v="1"/>
    <s v="30888"/>
    <s v="Yukatel GmbH"/>
    <x v="1"/>
    <s v="1"/>
    <s v="100034413"/>
    <x v="151"/>
    <s v="Samsung S911B S23 5G 256GB"/>
    <n v="40"/>
    <n v="471"/>
    <n v="480"/>
    <n v="19200"/>
    <n v="9"/>
    <n v="360"/>
    <n v="1.87"/>
    <s v="V0164"/>
    <x v="4"/>
    <s v="KÜB0"/>
    <s v="GRK"/>
    <s v="Geräte"/>
    <x v="4"/>
    <n v="40"/>
    <n v="471"/>
    <n v="480"/>
    <n v="19200"/>
    <n v="9"/>
    <n v="360"/>
    <n v="1.8749999999999999E-2"/>
    <n v="1"/>
    <m/>
    <x v="0"/>
    <s v="Nein"/>
    <x v="0"/>
  </r>
  <r>
    <n v="14573198"/>
    <x v="5"/>
    <x v="0"/>
    <n v="2000742"/>
    <s v="Sofortrechnung"/>
    <s v="eam\bekir.ahmed"/>
    <x v="0"/>
    <s v="31008"/>
    <s v="Smarterstore Srl"/>
    <x v="1"/>
    <s v="1"/>
    <s v="101980001"/>
    <x v="539"/>
    <s v="Samsung A356B A35 5G 128GB"/>
    <n v="2"/>
    <n v="191.3467"/>
    <n v="209"/>
    <n v="418"/>
    <n v="17.653300000000002"/>
    <n v="35.31"/>
    <n v="8.44"/>
    <s v="V0140"/>
    <x v="15"/>
    <s v="KPUD"/>
    <s v="EXP"/>
    <s v="Geräte"/>
    <x v="10"/>
    <n v="2"/>
    <n v="191.3467"/>
    <n v="209"/>
    <n v="418"/>
    <n v="17.653300000000002"/>
    <n v="35.31"/>
    <n v="8.4473684210526326E-2"/>
    <n v="1"/>
    <m/>
    <x v="0"/>
    <s v="Nein"/>
    <x v="0"/>
  </r>
  <r>
    <n v="14573198"/>
    <x v="5"/>
    <x v="0"/>
    <n v="2000742"/>
    <s v="Sofortrechnung"/>
    <s v="eam\bekir.ahmed"/>
    <x v="0"/>
    <s v="31008"/>
    <s v="Smarterstore Srl"/>
    <x v="1"/>
    <s v="2"/>
    <s v="101030496"/>
    <x v="292"/>
    <s v="Samsung X216B Tab A9+ 5G 128GB"/>
    <n v="1"/>
    <n v="182.7586"/>
    <n v="205"/>
    <n v="205"/>
    <n v="22.241399999999999"/>
    <n v="22.24"/>
    <n v="10.84"/>
    <s v="V0140"/>
    <x v="15"/>
    <s v="KPUD"/>
    <s v="EXP"/>
    <s v="Geräte"/>
    <x v="10"/>
    <n v="1"/>
    <n v="182.7586"/>
    <n v="205"/>
    <n v="205"/>
    <n v="22.241399999999999"/>
    <n v="22.24"/>
    <n v="0.10848780487804878"/>
    <n v="1"/>
    <m/>
    <x v="0"/>
    <s v="Nein"/>
    <x v="0"/>
  </r>
  <r>
    <n v="14573198"/>
    <x v="5"/>
    <x v="0"/>
    <n v="2000742"/>
    <s v="Sofortrechnung"/>
    <s v="eam\bekir.ahmed"/>
    <x v="0"/>
    <s v="31008"/>
    <s v="Smarterstore Srl"/>
    <x v="1"/>
    <s v="3"/>
    <s v="100303139"/>
    <x v="443"/>
    <s v="Apple iPhone 16 Pro Max 512GB"/>
    <n v="2"/>
    <n v="1320"/>
    <n v="1315"/>
    <n v="2630"/>
    <n v="-5"/>
    <n v="-10"/>
    <n v="-0.38"/>
    <s v="V0140"/>
    <x v="15"/>
    <s v="KPUD"/>
    <s v="EXP"/>
    <s v="Geräte"/>
    <x v="10"/>
    <n v="2"/>
    <n v="1320"/>
    <n v="1315"/>
    <n v="2630"/>
    <n v="-5"/>
    <n v="-10"/>
    <n v="-3.8022813688212928E-3"/>
    <n v="1"/>
    <m/>
    <x v="0"/>
    <s v="Nein"/>
    <x v="1"/>
  </r>
  <r>
    <n v="14573198"/>
    <x v="5"/>
    <x v="0"/>
    <n v="2000742"/>
    <s v="Sofortrechnung"/>
    <s v="eam\bekir.ahmed"/>
    <x v="0"/>
    <s v="31008"/>
    <s v="Smarterstore Srl"/>
    <x v="1"/>
    <s v="4"/>
    <s v="101030398"/>
    <x v="274"/>
    <s v="Samsung S928B S24 Ultra 5G 512GB"/>
    <n v="1"/>
    <n v="863.52620000000002"/>
    <n v="839"/>
    <n v="839"/>
    <n v="-24.526199999999999"/>
    <n v="-24.53"/>
    <n v="-2.92"/>
    <s v="V0140"/>
    <x v="15"/>
    <s v="KPUD"/>
    <s v="EXP"/>
    <s v="Geräte"/>
    <x v="10"/>
    <n v="1"/>
    <n v="863.52620000000002"/>
    <n v="839"/>
    <n v="839"/>
    <n v="-24.526199999999999"/>
    <n v="-24.53"/>
    <n v="-2.9237187127532777E-2"/>
    <n v="1"/>
    <m/>
    <x v="0"/>
    <s v="Nein"/>
    <x v="1"/>
  </r>
  <r>
    <n v="14573198"/>
    <x v="5"/>
    <x v="0"/>
    <n v="2000742"/>
    <s v="Sofortrechnung"/>
    <s v="eam\bekir.ahmed"/>
    <x v="0"/>
    <s v="31008"/>
    <s v="Smarterstore Srl"/>
    <x v="1"/>
    <s v="5"/>
    <s v="101310031"/>
    <x v="381"/>
    <s v="Honor 200 Pro 512GB"/>
    <n v="1"/>
    <n v="362"/>
    <n v="379"/>
    <n v="379"/>
    <n v="17"/>
    <n v="17"/>
    <n v="4.4800000000000004"/>
    <s v="V0140"/>
    <x v="15"/>
    <s v="KPUD"/>
    <s v="EXP"/>
    <s v="Geräte"/>
    <x v="10"/>
    <n v="1"/>
    <n v="362"/>
    <n v="379"/>
    <n v="379"/>
    <n v="17"/>
    <n v="17"/>
    <n v="4.4854881266490766E-2"/>
    <n v="1"/>
    <m/>
    <x v="0"/>
    <s v="Nein"/>
    <x v="0"/>
  </r>
  <r>
    <n v="14573198"/>
    <x v="5"/>
    <x v="0"/>
    <n v="2000742"/>
    <s v="Sofortrechnung"/>
    <s v="eam\bekir.ahmed"/>
    <x v="0"/>
    <s v="31008"/>
    <s v="Smarterstore Srl"/>
    <x v="1"/>
    <s v="6"/>
    <s v="101030517"/>
    <x v="329"/>
    <s v="Samsung X810N Tab S9+ 256GB [WiFi]"/>
    <n v="1"/>
    <n v="555"/>
    <n v="645"/>
    <n v="645"/>
    <n v="90"/>
    <n v="90"/>
    <n v="13.95"/>
    <s v="V0140"/>
    <x v="15"/>
    <s v="KPUD"/>
    <s v="EXP"/>
    <s v="Geräte"/>
    <x v="10"/>
    <n v="1"/>
    <n v="555"/>
    <n v="645"/>
    <n v="645"/>
    <n v="90"/>
    <n v="90"/>
    <n v="0.13953488372093023"/>
    <n v="1"/>
    <m/>
    <x v="0"/>
    <s v="Nein"/>
    <x v="0"/>
  </r>
  <r>
    <n v="14573198"/>
    <x v="5"/>
    <x v="0"/>
    <n v="2000742"/>
    <s v="Sofortrechnung"/>
    <s v="eam\bekir.ahmed"/>
    <x v="0"/>
    <s v="31008"/>
    <s v="Smarterstore Srl"/>
    <x v="1"/>
    <s v="7"/>
    <s v="100303090"/>
    <x v="495"/>
    <s v="Apple iPhone 16 128GB"/>
    <n v="5"/>
    <n v="704"/>
    <n v="719"/>
    <n v="3595"/>
    <n v="15"/>
    <n v="75"/>
    <n v="2.08"/>
    <s v="V0140"/>
    <x v="15"/>
    <s v="KPUD"/>
    <s v="EXP"/>
    <s v="Geräte"/>
    <x v="10"/>
    <n v="5"/>
    <n v="704"/>
    <n v="719"/>
    <n v="3595"/>
    <n v="15"/>
    <n v="75"/>
    <n v="2.0862308762169681E-2"/>
    <n v="1"/>
    <m/>
    <x v="0"/>
    <s v="Nein"/>
    <x v="0"/>
  </r>
  <r>
    <n v="14573198"/>
    <x v="5"/>
    <x v="0"/>
    <n v="2000742"/>
    <s v="Sofortrechnung"/>
    <s v="eam\bekir.ahmed"/>
    <x v="0"/>
    <s v="31008"/>
    <s v="Smarterstore Srl"/>
    <x v="1"/>
    <s v="8"/>
    <s v="100302478"/>
    <x v="79"/>
    <s v="Apple iPhone 13 128GB"/>
    <n v="5"/>
    <n v="417.46170000000001"/>
    <n v="425"/>
    <n v="2125"/>
    <n v="7.5382999999999996"/>
    <n v="37.69"/>
    <n v="1.77"/>
    <s v="V0140"/>
    <x v="15"/>
    <s v="KPUD"/>
    <s v="EXP"/>
    <s v="Geräte"/>
    <x v="10"/>
    <n v="5"/>
    <n v="417.46170000000001"/>
    <n v="425"/>
    <n v="2125"/>
    <n v="7.5382999999999996"/>
    <n v="37.69"/>
    <n v="1.7736470588235295E-2"/>
    <n v="1"/>
    <m/>
    <x v="0"/>
    <s v="Nein"/>
    <x v="0"/>
  </r>
  <r>
    <n v="14573198"/>
    <x v="5"/>
    <x v="0"/>
    <n v="2000742"/>
    <s v="Sofortrechnung"/>
    <s v="eam\bekir.ahmed"/>
    <x v="0"/>
    <s v="31008"/>
    <s v="Smarterstore Srl"/>
    <x v="1"/>
    <s v="9"/>
    <s v="100302952"/>
    <x v="20"/>
    <s v="Apple iPhone 15 128GB"/>
    <n v="2"/>
    <n v="605"/>
    <n v="629"/>
    <n v="1258"/>
    <n v="24"/>
    <n v="48"/>
    <n v="3.81"/>
    <s v="V0140"/>
    <x v="15"/>
    <s v="KPUD"/>
    <s v="EXP"/>
    <s v="Geräte"/>
    <x v="10"/>
    <n v="2"/>
    <n v="605"/>
    <n v="629"/>
    <n v="1258"/>
    <n v="24"/>
    <n v="48"/>
    <n v="3.8155802861685212E-2"/>
    <n v="1"/>
    <m/>
    <x v="0"/>
    <s v="Nein"/>
    <x v="0"/>
  </r>
  <r>
    <n v="14573198"/>
    <x v="5"/>
    <x v="0"/>
    <n v="2000742"/>
    <s v="Sofortrechnung"/>
    <s v="eam\bekir.ahmed"/>
    <x v="0"/>
    <s v="31008"/>
    <s v="Smarterstore Srl"/>
    <x v="1"/>
    <s v="10"/>
    <s v="101030485"/>
    <x v="39"/>
    <s v="Samsung A556B A55 5G 128GB"/>
    <n v="3"/>
    <n v="254.48859999999999"/>
    <n v="267"/>
    <n v="801"/>
    <n v="12.5114"/>
    <n v="37.53"/>
    <n v="4.68"/>
    <s v="V0140"/>
    <x v="15"/>
    <s v="KPUD"/>
    <s v="EXP"/>
    <s v="Geräte"/>
    <x v="10"/>
    <n v="3"/>
    <n v="254.48859999999999"/>
    <n v="267"/>
    <n v="801"/>
    <n v="12.5114"/>
    <n v="37.53"/>
    <n v="4.6853932584269661E-2"/>
    <n v="1"/>
    <m/>
    <x v="0"/>
    <s v="Nein"/>
    <x v="0"/>
  </r>
  <r>
    <n v="14573198"/>
    <x v="5"/>
    <x v="0"/>
    <n v="2000742"/>
    <s v="Sofortrechnung"/>
    <s v="eam\bekir.ahmed"/>
    <x v="0"/>
    <s v="31008"/>
    <s v="Smarterstore Srl"/>
    <x v="1"/>
    <s v="11"/>
    <s v="101690209"/>
    <x v="12"/>
    <s v="Xiaomi Redmi Pad SE 8GB/256GB [WiFi]"/>
    <n v="1"/>
    <n v="129.98869999999999"/>
    <n v="145"/>
    <n v="145"/>
    <n v="15.0113"/>
    <n v="15.01"/>
    <n v="10.35"/>
    <s v="V0140"/>
    <x v="15"/>
    <s v="KPUD"/>
    <s v="EXP"/>
    <s v="Geräte"/>
    <x v="10"/>
    <n v="1"/>
    <n v="129.98869999999999"/>
    <n v="145"/>
    <n v="145"/>
    <n v="15.0113"/>
    <n v="15.01"/>
    <n v="0.10351724137931034"/>
    <n v="1"/>
    <m/>
    <x v="0"/>
    <s v="Nein"/>
    <x v="0"/>
  </r>
  <r>
    <n v="14573198"/>
    <x v="5"/>
    <x v="0"/>
    <n v="2000742"/>
    <s v="Sofortrechnung"/>
    <s v="eam\bekir.ahmed"/>
    <x v="0"/>
    <s v="31008"/>
    <s v="Smarterstore Srl"/>
    <x v="1"/>
    <s v="12"/>
    <s v="101030457"/>
    <x v="203"/>
    <s v="Samsung A556B A55 5G 128GB"/>
    <n v="1"/>
    <n v="253.26820000000001"/>
    <n v="269"/>
    <n v="269"/>
    <n v="15.7318"/>
    <n v="15.73"/>
    <n v="5.84"/>
    <s v="V0140"/>
    <x v="15"/>
    <s v="KPUD"/>
    <s v="EXP"/>
    <s v="Geräte"/>
    <x v="10"/>
    <n v="1"/>
    <n v="253.26820000000001"/>
    <n v="269"/>
    <n v="269"/>
    <n v="15.7318"/>
    <n v="15.73"/>
    <n v="5.8475836431226766E-2"/>
    <n v="1"/>
    <m/>
    <x v="0"/>
    <s v="Nein"/>
    <x v="0"/>
  </r>
  <r>
    <n v="14573198"/>
    <x v="5"/>
    <x v="0"/>
    <n v="2000742"/>
    <s v="Sofortrechnung"/>
    <s v="eam\bekir.ahmed"/>
    <x v="0"/>
    <s v="31008"/>
    <s v="Smarterstore Srl"/>
    <x v="1"/>
    <s v="13"/>
    <s v="101030492"/>
    <x v="138"/>
    <s v="Samsung A356B A35 5G 256GB"/>
    <n v="1"/>
    <n v="228.69569999999999"/>
    <n v="239"/>
    <n v="239"/>
    <n v="10.3043"/>
    <n v="10.3"/>
    <n v="4.3099999999999996"/>
    <s v="V0140"/>
    <x v="15"/>
    <s v="KPUD"/>
    <s v="EXP"/>
    <s v="Geräte"/>
    <x v="10"/>
    <n v="1"/>
    <n v="228.69569999999999"/>
    <n v="239"/>
    <n v="239"/>
    <n v="10.3043"/>
    <n v="10.3"/>
    <n v="4.3096234309623435E-2"/>
    <n v="1"/>
    <m/>
    <x v="0"/>
    <s v="Nein"/>
    <x v="0"/>
  </r>
  <r>
    <n v="14573198"/>
    <x v="5"/>
    <x v="0"/>
    <n v="2000742"/>
    <s v="Sofortrechnung"/>
    <s v="eam\bekir.ahmed"/>
    <x v="0"/>
    <s v="31008"/>
    <s v="Smarterstore Srl"/>
    <x v="1"/>
    <s v="14"/>
    <s v="101030352"/>
    <x v="303"/>
    <s v="Samsung X210N Tab A9+ 64GB [WiFi]"/>
    <n v="1"/>
    <n v="116.9379"/>
    <n v="133"/>
    <n v="133"/>
    <n v="16.062100000000001"/>
    <n v="16.059999999999999"/>
    <n v="12.07"/>
    <s v="V0140"/>
    <x v="15"/>
    <s v="KPUD"/>
    <s v="EXP"/>
    <s v="Geräte"/>
    <x v="10"/>
    <n v="1"/>
    <n v="116.9379"/>
    <n v="133"/>
    <n v="133"/>
    <n v="16.062100000000001"/>
    <n v="16.059999999999999"/>
    <n v="0.12075187969924811"/>
    <n v="1"/>
    <m/>
    <x v="0"/>
    <s v="Nein"/>
    <x v="0"/>
  </r>
  <r>
    <n v="14573198"/>
    <x v="5"/>
    <x v="0"/>
    <n v="2000742"/>
    <s v="Sofortrechnung"/>
    <s v="eam\bekir.ahmed"/>
    <x v="0"/>
    <s v="31008"/>
    <s v="Smarterstore Srl"/>
    <x v="1"/>
    <s v="15"/>
    <s v="101690242"/>
    <x v="43"/>
    <s v="Xiaomi Redmi Note 13 Pro 5G 8GB/256GB"/>
    <n v="3"/>
    <n v="204.57390000000001"/>
    <n v="211"/>
    <n v="633"/>
    <n v="6.4260999999999999"/>
    <n v="19.28"/>
    <n v="3.04"/>
    <s v="V0140"/>
    <x v="15"/>
    <s v="KPUD"/>
    <s v="EXP"/>
    <s v="Geräte"/>
    <x v="10"/>
    <n v="3"/>
    <n v="204.57390000000001"/>
    <n v="211"/>
    <n v="633"/>
    <n v="6.4260999999999999"/>
    <n v="19.28"/>
    <n v="3.0458135860979466E-2"/>
    <n v="1"/>
    <m/>
    <x v="0"/>
    <s v="Nein"/>
    <x v="0"/>
  </r>
  <r>
    <n v="14573198"/>
    <x v="5"/>
    <x v="0"/>
    <n v="2000742"/>
    <s v="Sofortrechnung"/>
    <s v="eam\bekir.ahmed"/>
    <x v="0"/>
    <s v="31008"/>
    <s v="Smarterstore Srl"/>
    <x v="1"/>
    <s v="16"/>
    <s v="101690322"/>
    <x v="283"/>
    <s v="Xiaomi 14T Pro 5G 12GB/512GB"/>
    <n v="8"/>
    <n v="495"/>
    <n v="501"/>
    <n v="4008"/>
    <n v="6"/>
    <n v="48"/>
    <n v="1.19"/>
    <s v="V0140"/>
    <x v="15"/>
    <s v="KPUD"/>
    <s v="EXP"/>
    <s v="Geräte"/>
    <x v="10"/>
    <n v="8"/>
    <n v="495"/>
    <n v="501"/>
    <n v="4008"/>
    <n v="6"/>
    <n v="48"/>
    <n v="1.1976047904191617E-2"/>
    <n v="1"/>
    <m/>
    <x v="0"/>
    <s v="Nein"/>
    <x v="0"/>
  </r>
  <r>
    <n v="14573198"/>
    <x v="5"/>
    <x v="0"/>
    <n v="2000742"/>
    <s v="Sofortrechnung"/>
    <s v="eam\bekir.ahmed"/>
    <x v="0"/>
    <s v="31008"/>
    <s v="Smarterstore Srl"/>
    <x v="1"/>
    <s v="17"/>
    <s v="100034474"/>
    <x v="284"/>
    <s v="Samsung S921B S24 5G 128GB"/>
    <n v="1"/>
    <n v="487.01440000000002"/>
    <n v="495"/>
    <n v="495"/>
    <n v="7.9855999999999998"/>
    <n v="7.99"/>
    <n v="1.61"/>
    <s v="V0140"/>
    <x v="15"/>
    <s v="KPUD"/>
    <s v="EXP"/>
    <s v="Geräte"/>
    <x v="10"/>
    <n v="1"/>
    <n v="487.01440000000002"/>
    <n v="495"/>
    <n v="495"/>
    <n v="7.9855999999999998"/>
    <n v="7.99"/>
    <n v="1.6141414141414141E-2"/>
    <n v="1"/>
    <m/>
    <x v="0"/>
    <s v="Nein"/>
    <x v="0"/>
  </r>
  <r>
    <n v="14573198"/>
    <x v="5"/>
    <x v="0"/>
    <n v="2000742"/>
    <s v="Sofortrechnung"/>
    <s v="eam\bekir.ahmed"/>
    <x v="0"/>
    <s v="31008"/>
    <s v="Smarterstore Srl"/>
    <x v="1"/>
    <s v="18"/>
    <s v="101310028"/>
    <x v="238"/>
    <s v="Honor 200 512GB"/>
    <n v="1"/>
    <n v="276.61900000000003"/>
    <n v="282"/>
    <n v="282"/>
    <n v="5.3810000000000002"/>
    <n v="5.38"/>
    <n v="1.9"/>
    <s v="V0140"/>
    <x v="15"/>
    <s v="KPUD"/>
    <s v="EXP"/>
    <s v="Geräte"/>
    <x v="10"/>
    <n v="1"/>
    <n v="276.61900000000003"/>
    <n v="282"/>
    <n v="282"/>
    <n v="5.3810000000000002"/>
    <n v="5.38"/>
    <n v="1.9078014184397162E-2"/>
    <n v="1"/>
    <m/>
    <x v="0"/>
    <s v="Nein"/>
    <x v="0"/>
  </r>
  <r>
    <n v="14573198"/>
    <x v="5"/>
    <x v="0"/>
    <n v="2000742"/>
    <s v="Sofortrechnung"/>
    <s v="eam\bekir.ahmed"/>
    <x v="0"/>
    <s v="31008"/>
    <s v="Smarterstore Srl"/>
    <x v="1"/>
    <s v="19"/>
    <s v="101030382"/>
    <x v="28"/>
    <s v="Samsung S921B S24 5G 256GB"/>
    <n v="5"/>
    <n v="530.07069999999999"/>
    <n v="550"/>
    <n v="2750"/>
    <n v="19.929300000000001"/>
    <n v="99.65"/>
    <n v="3.62"/>
    <s v="V0140"/>
    <x v="15"/>
    <s v="KPUD"/>
    <s v="EXP"/>
    <s v="Geräte"/>
    <x v="10"/>
    <n v="5"/>
    <n v="530.07069999999999"/>
    <n v="550"/>
    <n v="2750"/>
    <n v="19.929300000000001"/>
    <n v="99.65"/>
    <n v="3.6236363636363636E-2"/>
    <n v="1"/>
    <m/>
    <x v="0"/>
    <s v="Nein"/>
    <x v="0"/>
  </r>
  <r>
    <n v="14573198"/>
    <x v="5"/>
    <x v="0"/>
    <n v="2000742"/>
    <s v="Sofortrechnung"/>
    <s v="eam\bekir.ahmed"/>
    <x v="0"/>
    <s v="31008"/>
    <s v="Smarterstore Srl"/>
    <x v="1"/>
    <s v="20"/>
    <s v="100302932"/>
    <x v="187"/>
    <s v="Apple iPhone 15 Pro Max 512GB"/>
    <n v="1"/>
    <n v="1037.0621000000001"/>
    <n v="1099"/>
    <n v="1099"/>
    <n v="61.937899999999999"/>
    <n v="61.94"/>
    <n v="5.63"/>
    <s v="V0140"/>
    <x v="15"/>
    <s v="KPUD"/>
    <s v="EXP"/>
    <s v="Geräte"/>
    <x v="10"/>
    <n v="1"/>
    <n v="1037.0621000000001"/>
    <n v="1099"/>
    <n v="1099"/>
    <n v="61.937899999999999"/>
    <n v="61.94"/>
    <n v="5.6360327570518648E-2"/>
    <n v="1"/>
    <m/>
    <x v="0"/>
    <s v="Nein"/>
    <x v="0"/>
  </r>
  <r>
    <n v="14573198"/>
    <x v="5"/>
    <x v="0"/>
    <n v="2000742"/>
    <s v="Sofortrechnung"/>
    <s v="eam\bekir.ahmed"/>
    <x v="0"/>
    <s v="31008"/>
    <s v="Smarterstore Srl"/>
    <x v="1"/>
    <s v="21"/>
    <s v="101300308"/>
    <x v="80"/>
    <s v="Apple iPhone 16 Pro Max 256GB"/>
    <n v="5"/>
    <n v="1065.5192"/>
    <n v="1106"/>
    <n v="5530"/>
    <n v="40.480800000000002"/>
    <n v="202.4"/>
    <n v="3.66"/>
    <s v="V0140"/>
    <x v="15"/>
    <s v="KPUD"/>
    <s v="EXP"/>
    <s v="Geräte"/>
    <x v="10"/>
    <n v="5"/>
    <n v="1065.5192"/>
    <n v="1106"/>
    <n v="5530"/>
    <n v="40.480800000000002"/>
    <n v="202.4"/>
    <n v="3.6600361663652804E-2"/>
    <n v="1"/>
    <m/>
    <x v="0"/>
    <s v="Nein"/>
    <x v="0"/>
  </r>
  <r>
    <n v="14573198"/>
    <x v="5"/>
    <x v="0"/>
    <n v="2000742"/>
    <s v="Sofortrechnung"/>
    <s v="eam\bekir.ahmed"/>
    <x v="0"/>
    <s v="31008"/>
    <s v="Smarterstore Srl"/>
    <x v="0"/>
    <s v="22"/>
    <s v="200300390"/>
    <x v="216"/>
    <s v="nach Aufnahme in Preisliste pflegen"/>
    <n v="3"/>
    <n v="660"/>
    <n v="676"/>
    <n v="2028"/>
    <n v="16"/>
    <n v="48"/>
    <n v="2.36"/>
    <s v="V0140"/>
    <x v="15"/>
    <s v="KPUD"/>
    <s v="EXP"/>
    <s v="Zubehör"/>
    <x v="10"/>
    <n v="3"/>
    <n v="660"/>
    <n v="676"/>
    <n v="2028"/>
    <n v="16"/>
    <n v="48"/>
    <n v="2.3668639053254437E-2"/>
    <n v="1"/>
    <m/>
    <x v="0"/>
    <s v="Nein"/>
    <x v="0"/>
  </r>
  <r>
    <n v="14573198"/>
    <x v="5"/>
    <x v="0"/>
    <n v="2000742"/>
    <s v="Sofortrechnung"/>
    <s v="eam\bekir.ahmed"/>
    <x v="0"/>
    <s v="31008"/>
    <s v="Smarterstore Srl"/>
    <x v="1"/>
    <s v="23"/>
    <s v="101030412"/>
    <x v="56"/>
    <s v="Samsung A057G A05s 128GB"/>
    <n v="2"/>
    <n v="93.245800000000003"/>
    <n v="103"/>
    <n v="206"/>
    <n v="9.7542000000000009"/>
    <n v="19.510000000000002"/>
    <n v="9.4700000000000006"/>
    <s v="V0140"/>
    <x v="15"/>
    <s v="KPUD"/>
    <s v="EXP"/>
    <s v="Geräte"/>
    <x v="10"/>
    <n v="2"/>
    <n v="93.245800000000003"/>
    <n v="103"/>
    <n v="206"/>
    <n v="9.7542000000000009"/>
    <n v="19.510000000000002"/>
    <n v="9.4708737864077672E-2"/>
    <n v="1"/>
    <m/>
    <x v="0"/>
    <s v="Nein"/>
    <x v="0"/>
  </r>
  <r>
    <n v="14573198"/>
    <x v="5"/>
    <x v="0"/>
    <n v="2000742"/>
    <s v="Sofortrechnung"/>
    <s v="eam\bekir.ahmed"/>
    <x v="0"/>
    <s v="31008"/>
    <s v="Smarterstore Srl"/>
    <x v="1"/>
    <s v="24"/>
    <s v="100303089"/>
    <x v="496"/>
    <s v="Apple iPhone 16 128GB"/>
    <n v="5"/>
    <n v="704"/>
    <n v="719"/>
    <n v="3595"/>
    <n v="15"/>
    <n v="75"/>
    <n v="2.08"/>
    <s v="V0140"/>
    <x v="15"/>
    <s v="KPUD"/>
    <s v="EXP"/>
    <s v="Geräte"/>
    <x v="10"/>
    <n v="5"/>
    <n v="704"/>
    <n v="719"/>
    <n v="3595"/>
    <n v="15"/>
    <n v="75"/>
    <n v="2.0862308762169681E-2"/>
    <n v="1"/>
    <m/>
    <x v="0"/>
    <s v="Nein"/>
    <x v="0"/>
  </r>
  <r>
    <n v="14573198"/>
    <x v="5"/>
    <x v="0"/>
    <n v="2000742"/>
    <s v="Sofortrechnung"/>
    <s v="eam\bekir.ahmed"/>
    <x v="0"/>
    <s v="31008"/>
    <s v="Smarterstore Srl"/>
    <x v="1"/>
    <s v="25"/>
    <s v="101060028"/>
    <x v="191"/>
    <s v="Google Pixel 8 Pro 128GB"/>
    <n v="2"/>
    <n v="417"/>
    <n v="438"/>
    <n v="876"/>
    <n v="21"/>
    <n v="42"/>
    <n v="4.79"/>
    <s v="V0140"/>
    <x v="15"/>
    <s v="KPUD"/>
    <s v="EXP"/>
    <s v="Geräte"/>
    <x v="10"/>
    <n v="2"/>
    <n v="417"/>
    <n v="438"/>
    <n v="876"/>
    <n v="21"/>
    <n v="42"/>
    <n v="4.7945205479452052E-2"/>
    <n v="1"/>
    <m/>
    <x v="0"/>
    <s v="Nein"/>
    <x v="0"/>
  </r>
  <r>
    <n v="14573198"/>
    <x v="5"/>
    <x v="0"/>
    <n v="2000742"/>
    <s v="Sofortrechnung"/>
    <s v="eam\bekir.ahmed"/>
    <x v="0"/>
    <s v="31008"/>
    <s v="Smarterstore Srl"/>
    <x v="1"/>
    <s v="26"/>
    <s v="100302928"/>
    <x v="103"/>
    <s v="Apple iPhone 15 Pro Max 256GB"/>
    <n v="1"/>
    <n v="991.57889999999998"/>
    <n v="1039"/>
    <n v="1039"/>
    <n v="47.421100000000003"/>
    <n v="47.42"/>
    <n v="4.5599999999999996"/>
    <s v="V0140"/>
    <x v="15"/>
    <s v="KPUD"/>
    <s v="EXP"/>
    <s v="Geräte"/>
    <x v="10"/>
    <n v="1"/>
    <n v="991.57889999999998"/>
    <n v="1039"/>
    <n v="1039"/>
    <n v="47.421100000000003"/>
    <n v="47.42"/>
    <n v="4.5640038498556308E-2"/>
    <n v="1"/>
    <m/>
    <x v="0"/>
    <s v="Nein"/>
    <x v="0"/>
  </r>
  <r>
    <n v="14573198"/>
    <x v="5"/>
    <x v="0"/>
    <n v="2000742"/>
    <s v="Sofortrechnung"/>
    <s v="eam\bekir.ahmed"/>
    <x v="0"/>
    <s v="31008"/>
    <s v="Smarterstore Srl"/>
    <x v="1"/>
    <s v="27"/>
    <s v="101030481"/>
    <x v="82"/>
    <s v="Samsung A556B A55 5G 128GB"/>
    <n v="1"/>
    <n v="253.2636"/>
    <n v="265"/>
    <n v="265"/>
    <n v="11.7364"/>
    <n v="11.74"/>
    <n v="4.42"/>
    <s v="V0140"/>
    <x v="15"/>
    <s v="KPUD"/>
    <s v="EXP"/>
    <s v="Geräte"/>
    <x v="10"/>
    <n v="1"/>
    <n v="253.2636"/>
    <n v="265"/>
    <n v="265"/>
    <n v="11.7364"/>
    <n v="11.74"/>
    <n v="4.4301886792452831E-2"/>
    <n v="1"/>
    <m/>
    <x v="0"/>
    <s v="Nein"/>
    <x v="0"/>
  </r>
  <r>
    <n v="14573198"/>
    <x v="5"/>
    <x v="0"/>
    <n v="2000742"/>
    <s v="Sofortrechnung"/>
    <s v="eam\bekir.ahmed"/>
    <x v="0"/>
    <s v="31008"/>
    <s v="Smarterstore Srl"/>
    <x v="1"/>
    <s v="28"/>
    <s v="100302986"/>
    <x v="463"/>
    <s v="Apple iPhone 15 Pro Max 1TB"/>
    <n v="1"/>
    <n v="1127.0915"/>
    <n v="1105"/>
    <n v="1105"/>
    <n v="-22.0915"/>
    <n v="-22.09"/>
    <n v="-1.99"/>
    <s v="V0140"/>
    <x v="15"/>
    <s v="KPUD"/>
    <s v="EXP"/>
    <s v="Geräte"/>
    <x v="10"/>
    <n v="1"/>
    <n v="1127.0915"/>
    <n v="1105"/>
    <n v="1105"/>
    <n v="-22.0915"/>
    <n v="-22.09"/>
    <n v="-1.9990950226244343E-2"/>
    <n v="1"/>
    <m/>
    <x v="0"/>
    <s v="Nein"/>
    <x v="1"/>
  </r>
  <r>
    <n v="14573198"/>
    <x v="5"/>
    <x v="0"/>
    <n v="2000742"/>
    <s v="Sofortrechnung"/>
    <s v="eam\bekir.ahmed"/>
    <x v="0"/>
    <s v="31008"/>
    <s v="Smarterstore Srl"/>
    <x v="1"/>
    <s v="29"/>
    <s v="101280001"/>
    <x v="125"/>
    <s v="CAT S75 128GB"/>
    <n v="1"/>
    <n v="218.56739999999999"/>
    <n v="259"/>
    <n v="259"/>
    <n v="40.432600000000001"/>
    <n v="40.43"/>
    <n v="15.61"/>
    <s v="V0140"/>
    <x v="15"/>
    <s v="KPUD"/>
    <s v="EXP"/>
    <s v="Geräte"/>
    <x v="10"/>
    <n v="1"/>
    <n v="218.56739999999999"/>
    <n v="259"/>
    <n v="259"/>
    <n v="40.432600000000001"/>
    <n v="40.43"/>
    <n v="0.1561003861003861"/>
    <n v="1"/>
    <m/>
    <x v="0"/>
    <s v="Nein"/>
    <x v="0"/>
  </r>
  <r>
    <n v="14573198"/>
    <x v="5"/>
    <x v="0"/>
    <n v="2000742"/>
    <s v="Sofortrechnung"/>
    <s v="eam\bekir.ahmed"/>
    <x v="0"/>
    <s v="31008"/>
    <s v="Smarterstore Srl"/>
    <x v="1"/>
    <s v="30"/>
    <s v="101690236"/>
    <x v="123"/>
    <s v="Xiaomi Redmi Note 13 Pro+ 5G 8GB/256GB"/>
    <n v="3"/>
    <n v="233.6053"/>
    <n v="242"/>
    <n v="726"/>
    <n v="8.3947000000000003"/>
    <n v="25.18"/>
    <n v="3.46"/>
    <s v="V0140"/>
    <x v="15"/>
    <s v="KPUD"/>
    <s v="EXP"/>
    <s v="Geräte"/>
    <x v="10"/>
    <n v="3"/>
    <n v="233.6053"/>
    <n v="242"/>
    <n v="726"/>
    <n v="8.3947000000000003"/>
    <n v="25.18"/>
    <n v="3.4683195592286498E-2"/>
    <n v="1"/>
    <m/>
    <x v="0"/>
    <s v="Nein"/>
    <x v="0"/>
  </r>
  <r>
    <n v="14573198"/>
    <x v="5"/>
    <x v="0"/>
    <n v="2000742"/>
    <s v="Sofortrechnung"/>
    <s v="eam\bekir.ahmed"/>
    <x v="0"/>
    <s v="31008"/>
    <s v="Smarterstore Srl"/>
    <x v="1"/>
    <s v="31"/>
    <s v="101030399"/>
    <x v="171"/>
    <s v="Samsung S928B S24 Ultra 5G 512GB"/>
    <n v="1"/>
    <n v="901.34349999999995"/>
    <n v="835"/>
    <n v="835"/>
    <n v="-66.343500000000006"/>
    <n v="-66.34"/>
    <n v="-7.94"/>
    <s v="V0140"/>
    <x v="15"/>
    <s v="KPUD"/>
    <s v="EXP"/>
    <s v="Geräte"/>
    <x v="10"/>
    <n v="1"/>
    <n v="901.34349999999995"/>
    <n v="835"/>
    <n v="835"/>
    <n v="-66.343500000000006"/>
    <n v="-66.34"/>
    <n v="-7.9449101796407184E-2"/>
    <n v="1"/>
    <m/>
    <x v="0"/>
    <s v="Nein"/>
    <x v="1"/>
  </r>
  <r>
    <n v="14573198"/>
    <x v="5"/>
    <x v="0"/>
    <n v="2000742"/>
    <s v="Sofortrechnung"/>
    <s v="eam\bekir.ahmed"/>
    <x v="0"/>
    <s v="31008"/>
    <s v="Smarterstore Srl"/>
    <x v="1"/>
    <s v="32"/>
    <s v="101300040"/>
    <x v="84"/>
    <s v="Apple iPhone 14 128GB"/>
    <n v="2"/>
    <n v="494.59449999999998"/>
    <n v="522"/>
    <n v="1044"/>
    <n v="27.4055"/>
    <n v="54.81"/>
    <n v="5.25"/>
    <s v="V0140"/>
    <x v="15"/>
    <s v="KPUD"/>
    <s v="EXP"/>
    <s v="Geräte"/>
    <x v="10"/>
    <n v="2"/>
    <n v="494.59449999999998"/>
    <n v="522"/>
    <n v="1044"/>
    <n v="27.4055"/>
    <n v="54.81"/>
    <n v="5.2500000000000005E-2"/>
    <n v="1"/>
    <m/>
    <x v="0"/>
    <s v="Nein"/>
    <x v="0"/>
  </r>
  <r>
    <n v="14573198"/>
    <x v="5"/>
    <x v="0"/>
    <n v="2000742"/>
    <s v="Sofortrechnung"/>
    <s v="eam\bekir.ahmed"/>
    <x v="0"/>
    <s v="31008"/>
    <s v="Smarterstore Srl"/>
    <x v="0"/>
    <s v="33"/>
    <s v="200050026"/>
    <x v="449"/>
    <s v="Motorola Moto Buds"/>
    <n v="1"/>
    <n v="19.299299999999999"/>
    <n v="22"/>
    <n v="22"/>
    <n v="2.7006999999999999"/>
    <n v="2.7"/>
    <n v="12.27"/>
    <s v="V0140"/>
    <x v="15"/>
    <s v="KPUD"/>
    <s v="EXP"/>
    <s v="Zubehör"/>
    <x v="10"/>
    <n v="1"/>
    <n v="19.299299999999999"/>
    <n v="22"/>
    <n v="22"/>
    <n v="2.7006999999999999"/>
    <n v="2.7"/>
    <n v="0.12272727272727274"/>
    <n v="1"/>
    <m/>
    <x v="0"/>
    <s v="Nein"/>
    <x v="0"/>
  </r>
  <r>
    <n v="14573198"/>
    <x v="5"/>
    <x v="0"/>
    <n v="2000742"/>
    <s v="Sofortrechnung"/>
    <s v="eam\bekir.ahmed"/>
    <x v="0"/>
    <s v="31008"/>
    <s v="Smarterstore Srl"/>
    <x v="1"/>
    <s v="34"/>
    <s v="101690262"/>
    <x v="290"/>
    <s v="Xiaomi Redmi Note 13 Pro 8GB/256GB"/>
    <n v="5"/>
    <n v="157"/>
    <n v="166"/>
    <n v="830"/>
    <n v="9"/>
    <n v="45"/>
    <n v="5.42"/>
    <s v="V0140"/>
    <x v="15"/>
    <s v="KPUD"/>
    <s v="EXP"/>
    <s v="Geräte"/>
    <x v="10"/>
    <n v="5"/>
    <n v="157"/>
    <n v="166"/>
    <n v="830"/>
    <n v="9"/>
    <n v="45"/>
    <n v="5.4216867469879519E-2"/>
    <n v="1"/>
    <m/>
    <x v="0"/>
    <s v="Nein"/>
    <x v="0"/>
  </r>
  <r>
    <n v="14573198"/>
    <x v="5"/>
    <x v="0"/>
    <n v="2000742"/>
    <s v="Sofortrechnung"/>
    <s v="eam\bekir.ahmed"/>
    <x v="0"/>
    <s v="31008"/>
    <s v="Smarterstore Srl"/>
    <x v="1"/>
    <s v="35"/>
    <s v="100034413"/>
    <x v="151"/>
    <s v="Samsung S911B S23 5G 256GB"/>
    <n v="2"/>
    <n v="471"/>
    <n v="495"/>
    <n v="990"/>
    <n v="24"/>
    <n v="48"/>
    <n v="4.84"/>
    <s v="V0140"/>
    <x v="15"/>
    <s v="KPUD"/>
    <s v="EXP"/>
    <s v="Geräte"/>
    <x v="10"/>
    <n v="2"/>
    <n v="471"/>
    <n v="495"/>
    <n v="990"/>
    <n v="24"/>
    <n v="48"/>
    <n v="4.8484848484848485E-2"/>
    <n v="1"/>
    <m/>
    <x v="0"/>
    <s v="Nein"/>
    <x v="0"/>
  </r>
  <r>
    <n v="14573198"/>
    <x v="5"/>
    <x v="0"/>
    <n v="2000742"/>
    <s v="Sofortrechnung"/>
    <s v="eam\bekir.ahmed"/>
    <x v="0"/>
    <s v="31008"/>
    <s v="Smarterstore Srl"/>
    <x v="1"/>
    <s v="36"/>
    <s v="100034490"/>
    <x v="219"/>
    <s v="Samsung S928B S24 Ultra 5G 256GB"/>
    <n v="2"/>
    <n v="821.67439999999999"/>
    <n v="799"/>
    <n v="1598"/>
    <n v="-22.674399999999999"/>
    <n v="-45.35"/>
    <n v="-2.83"/>
    <s v="V0140"/>
    <x v="15"/>
    <s v="KPUD"/>
    <s v="EXP"/>
    <s v="Geräte"/>
    <x v="10"/>
    <n v="2"/>
    <n v="821.67439999999999"/>
    <n v="799"/>
    <n v="1598"/>
    <n v="-22.674399999999999"/>
    <n v="-45.35"/>
    <n v="-2.8379224030037547E-2"/>
    <n v="1"/>
    <m/>
    <x v="0"/>
    <s v="Nein"/>
    <x v="1"/>
  </r>
  <r>
    <n v="14573198"/>
    <x v="5"/>
    <x v="0"/>
    <n v="2000742"/>
    <s v="Sofortrechnung"/>
    <s v="eam\bekir.ahmed"/>
    <x v="0"/>
    <s v="31008"/>
    <s v="Smarterstore Srl"/>
    <x v="1"/>
    <s v="37"/>
    <s v="101300220"/>
    <x v="548"/>
    <s v="Apple iPhone 16 128GB"/>
    <n v="5"/>
    <n v="695"/>
    <n v="716"/>
    <n v="3580"/>
    <n v="21"/>
    <n v="105"/>
    <n v="2.93"/>
    <s v="V0140"/>
    <x v="15"/>
    <s v="KPUD"/>
    <s v="EXP"/>
    <s v="Geräte"/>
    <x v="10"/>
    <n v="5"/>
    <n v="695"/>
    <n v="716"/>
    <n v="3580"/>
    <n v="21"/>
    <n v="105"/>
    <n v="2.9329608938547486E-2"/>
    <n v="1"/>
    <m/>
    <x v="0"/>
    <s v="Nein"/>
    <x v="0"/>
  </r>
  <r>
    <n v="14573198"/>
    <x v="5"/>
    <x v="0"/>
    <n v="2000742"/>
    <s v="Sofortrechnung"/>
    <s v="eam\bekir.ahmed"/>
    <x v="0"/>
    <s v="31008"/>
    <s v="Smarterstore Srl"/>
    <x v="0"/>
    <s v="38"/>
    <s v="201030062"/>
    <x v="158"/>
    <s v="Samsung Watch7 SM-L305 44mm BT"/>
    <n v="1"/>
    <n v="190"/>
    <n v="195"/>
    <n v="195"/>
    <n v="5"/>
    <n v="5"/>
    <n v="2.56"/>
    <s v="V0140"/>
    <x v="15"/>
    <s v="KPUD"/>
    <s v="EXP"/>
    <s v="Zubehör"/>
    <x v="10"/>
    <n v="1"/>
    <n v="190"/>
    <n v="195"/>
    <n v="195"/>
    <n v="5"/>
    <n v="5"/>
    <n v="2.564102564102564E-2"/>
    <n v="1"/>
    <m/>
    <x v="0"/>
    <s v="Nein"/>
    <x v="0"/>
  </r>
  <r>
    <n v="14573198"/>
    <x v="5"/>
    <x v="0"/>
    <n v="2000742"/>
    <s v="Sofortrechnung"/>
    <s v="eam\bekir.ahmed"/>
    <x v="0"/>
    <s v="31008"/>
    <s v="Smarterstore Srl"/>
    <x v="1"/>
    <s v="39"/>
    <s v="101690259"/>
    <x v="240"/>
    <s v="Xiaomi Redmi Note 13 Pro+ 5G 8GB/256GB"/>
    <n v="1"/>
    <n v="238"/>
    <n v="245"/>
    <n v="245"/>
    <n v="7"/>
    <n v="7"/>
    <n v="2.85"/>
    <s v="V0140"/>
    <x v="15"/>
    <s v="KPUD"/>
    <s v="EXP"/>
    <s v="Geräte"/>
    <x v="10"/>
    <n v="1"/>
    <n v="238"/>
    <n v="245"/>
    <n v="245"/>
    <n v="7"/>
    <n v="7"/>
    <n v="2.8571428571428571E-2"/>
    <n v="1"/>
    <m/>
    <x v="0"/>
    <s v="Nein"/>
    <x v="0"/>
  </r>
  <r>
    <n v="14573198"/>
    <x v="5"/>
    <x v="0"/>
    <n v="2000742"/>
    <s v="Sofortrechnung"/>
    <s v="eam\bekir.ahmed"/>
    <x v="0"/>
    <s v="31008"/>
    <s v="Smarterstore Srl"/>
    <x v="1"/>
    <s v="40"/>
    <s v="100690672"/>
    <x v="379"/>
    <s v="Xiaomi 14T Pro 5G 12GB/512GB"/>
    <n v="2"/>
    <n v="485"/>
    <n v="501"/>
    <n v="1002"/>
    <n v="16"/>
    <n v="32"/>
    <n v="3.19"/>
    <s v="V0140"/>
    <x v="15"/>
    <s v="KPUD"/>
    <s v="EXP"/>
    <s v="Geräte"/>
    <x v="10"/>
    <n v="2"/>
    <n v="485"/>
    <n v="501"/>
    <n v="1002"/>
    <n v="16"/>
    <n v="32"/>
    <n v="3.1936127744510975E-2"/>
    <n v="1"/>
    <m/>
    <x v="0"/>
    <s v="Nein"/>
    <x v="0"/>
  </r>
  <r>
    <n v="14573198"/>
    <x v="5"/>
    <x v="0"/>
    <n v="2000742"/>
    <s v="Sofortrechnung"/>
    <s v="eam\bekir.ahmed"/>
    <x v="0"/>
    <s v="31008"/>
    <s v="Smarterstore Srl"/>
    <x v="1"/>
    <s v="41"/>
    <s v="101030471"/>
    <x v="129"/>
    <s v="Samsung A356B A35 5G 256GB"/>
    <n v="1"/>
    <n v="223.98009999999999"/>
    <n v="239"/>
    <n v="239"/>
    <n v="15.0199"/>
    <n v="15.02"/>
    <n v="6.28"/>
    <s v="V0140"/>
    <x v="15"/>
    <s v="KPUD"/>
    <s v="EXP"/>
    <s v="Geräte"/>
    <x v="10"/>
    <n v="1"/>
    <n v="223.98009999999999"/>
    <n v="239"/>
    <n v="239"/>
    <n v="15.0199"/>
    <n v="15.02"/>
    <n v="6.2845188284518821E-2"/>
    <n v="1"/>
    <m/>
    <x v="0"/>
    <s v="Nein"/>
    <x v="0"/>
  </r>
  <r>
    <n v="14573455"/>
    <x v="5"/>
    <x v="0"/>
    <n v="2000743"/>
    <s v="Sofortrechnung"/>
    <s v="Yasar.Yigitbilek"/>
    <x v="1"/>
    <s v="23836"/>
    <s v="API GmbH"/>
    <x v="1"/>
    <s v="1"/>
    <s v="100034603"/>
    <x v="19"/>
    <s v="Samsung A166B A16 5G 128GB"/>
    <n v="40"/>
    <n v="143.50120000000001"/>
    <n v="149"/>
    <n v="5960"/>
    <n v="5.4988000000000001"/>
    <n v="219.95"/>
    <n v="3.69"/>
    <s v="V0012"/>
    <x v="1"/>
    <s v="KÜB30"/>
    <s v="GRK"/>
    <s v="Geräte"/>
    <x v="1"/>
    <n v="40"/>
    <n v="143.50120000000001"/>
    <n v="149"/>
    <n v="5960"/>
    <n v="5.4988000000000001"/>
    <n v="219.95"/>
    <n v="3.6904362416107381E-2"/>
    <n v="1"/>
    <m/>
    <x v="0"/>
    <s v="Nein"/>
    <x v="0"/>
  </r>
  <r>
    <n v="14572756"/>
    <x v="5"/>
    <x v="0"/>
    <n v="2000744"/>
    <s v="Sofortrechnung"/>
    <s v="eam\bekir.ahmed"/>
    <x v="0"/>
    <s v="30766"/>
    <s v="TKTP PROTEL s.r.o."/>
    <x v="1"/>
    <s v="1"/>
    <s v="100303125"/>
    <x v="277"/>
    <s v="Apple iPhone 16 Pro 256GB"/>
    <n v="2"/>
    <n v="994"/>
    <n v="1020"/>
    <n v="2040"/>
    <n v="26"/>
    <n v="52"/>
    <n v="2.54"/>
    <s v="V0164"/>
    <x v="4"/>
    <s v="VKASSE"/>
    <s v="EXP"/>
    <s v="Geräte"/>
    <x v="4"/>
    <n v="2"/>
    <n v="994"/>
    <n v="1020"/>
    <n v="2040"/>
    <n v="26"/>
    <n v="52"/>
    <n v="2.5490196078431372E-2"/>
    <n v="1"/>
    <m/>
    <x v="0"/>
    <s v="Nein"/>
    <x v="0"/>
  </r>
  <r>
    <n v="14572756"/>
    <x v="5"/>
    <x v="0"/>
    <n v="2000744"/>
    <s v="Sofortrechnung"/>
    <s v="eam\bekir.ahmed"/>
    <x v="0"/>
    <s v="30766"/>
    <s v="TKTP PROTEL s.r.o."/>
    <x v="1"/>
    <s v="2"/>
    <s v="101300308"/>
    <x v="80"/>
    <s v="Apple iPhone 16 Pro Max 256GB"/>
    <n v="7"/>
    <n v="1065.5192"/>
    <n v="1100"/>
    <n v="7700"/>
    <n v="34.480800000000002"/>
    <n v="241.37"/>
    <n v="3.13"/>
    <s v="V0164"/>
    <x v="4"/>
    <s v="VKASSE"/>
    <s v="EXP"/>
    <s v="Geräte"/>
    <x v="4"/>
    <n v="7"/>
    <n v="1065.5192"/>
    <n v="1100"/>
    <n v="7700"/>
    <n v="34.480800000000002"/>
    <n v="241.37"/>
    <n v="3.1346753246753248E-2"/>
    <n v="1"/>
    <m/>
    <x v="0"/>
    <s v="Nein"/>
    <x v="0"/>
  </r>
  <r>
    <n v="14573137"/>
    <x v="5"/>
    <x v="0"/>
    <n v="2000745"/>
    <s v="Sofortrechnung"/>
    <s v="Yasar.Yigitbilek"/>
    <x v="2"/>
    <s v="23522"/>
    <s v="Baytel"/>
    <x v="1"/>
    <s v="1"/>
    <s v="100303119"/>
    <x v="118"/>
    <s v="Apple iPhone 16 Pro 128GB"/>
    <n v="1"/>
    <n v="895.92759999999998"/>
    <n v="929"/>
    <n v="929"/>
    <n v="33.072400000000002"/>
    <n v="33.07"/>
    <n v="3.56"/>
    <s v="V0163"/>
    <x v="11"/>
    <s v="KVAB30"/>
    <s v="FHK"/>
    <s v="Geräte"/>
    <x v="2"/>
    <n v="1"/>
    <n v="895.92759999999998"/>
    <n v="929"/>
    <n v="929"/>
    <n v="33.072400000000002"/>
    <n v="33.07"/>
    <n v="3.5597416576964476E-2"/>
    <n v="1"/>
    <m/>
    <x v="0"/>
    <s v="Nein"/>
    <x v="0"/>
  </r>
  <r>
    <n v="14573466"/>
    <x v="5"/>
    <x v="0"/>
    <n v="2000746"/>
    <s v="Sofortrechnung"/>
    <s v="Yasar.Yigitbilek"/>
    <x v="2"/>
    <s v="23522"/>
    <s v="Baytel"/>
    <x v="1"/>
    <s v="1"/>
    <s v="101030397"/>
    <x v="133"/>
    <s v="Samsung S928B S24 Ultra 5G 256GB"/>
    <n v="1"/>
    <n v="759.58330000000001"/>
    <n v="789"/>
    <n v="789"/>
    <n v="29.416699999999999"/>
    <n v="29.42"/>
    <n v="3.72"/>
    <s v="V0163"/>
    <x v="11"/>
    <s v="KVAB30"/>
    <s v="FHK"/>
    <s v="Geräte"/>
    <x v="2"/>
    <n v="1"/>
    <n v="759.58330000000001"/>
    <n v="789"/>
    <n v="789"/>
    <n v="29.416699999999999"/>
    <n v="29.42"/>
    <n v="3.7287705956907481E-2"/>
    <n v="1"/>
    <m/>
    <x v="0"/>
    <s v="Nein"/>
    <x v="0"/>
  </r>
  <r>
    <n v="14573463"/>
    <x v="5"/>
    <x v="0"/>
    <n v="2000747"/>
    <s v="Sofortrechnung"/>
    <s v="eam\bekir.ahmed"/>
    <x v="2"/>
    <s v="28849"/>
    <s v="Shop Coes-Tel UG (haftungsbeschränkt)"/>
    <x v="1"/>
    <s v="1"/>
    <s v="100303092"/>
    <x v="472"/>
    <s v="Apple iPhone 16 128GB"/>
    <n v="1"/>
    <n v="704"/>
    <n v="725"/>
    <n v="725"/>
    <n v="21"/>
    <n v="21"/>
    <n v="2.89"/>
    <s v="V0162"/>
    <x v="8"/>
    <s v="KABB5"/>
    <s v="FHK"/>
    <s v="Geräte"/>
    <x v="2"/>
    <n v="1"/>
    <n v="704"/>
    <n v="725"/>
    <n v="725"/>
    <n v="21"/>
    <n v="21"/>
    <n v="2.8965517241379312E-2"/>
    <n v="1"/>
    <m/>
    <x v="0"/>
    <s v="Nein"/>
    <x v="0"/>
  </r>
  <r>
    <n v="14573468"/>
    <x v="5"/>
    <x v="0"/>
    <n v="2000748"/>
    <s v="Sofortrechnung"/>
    <s v="Yasar.Yigitbilek"/>
    <x v="0"/>
    <s v="29116"/>
    <s v="Felix Trade P.C"/>
    <x v="1"/>
    <s v="1"/>
    <s v="100302478"/>
    <x v="79"/>
    <s v="Apple iPhone 13 128GB"/>
    <n v="1"/>
    <n v="417.46170000000001"/>
    <n v="428"/>
    <n v="428"/>
    <n v="10.5383"/>
    <n v="10.54"/>
    <n v="2.46"/>
    <s v="V0012"/>
    <x v="1"/>
    <s v="VKASSE"/>
    <s v="EXP"/>
    <s v="Geräte"/>
    <x v="1"/>
    <n v="1"/>
    <n v="417.46170000000001"/>
    <n v="428"/>
    <n v="428"/>
    <n v="10.5383"/>
    <n v="10.54"/>
    <n v="2.4626168224299062E-2"/>
    <n v="1"/>
    <m/>
    <x v="0"/>
    <s v="Nein"/>
    <x v="0"/>
  </r>
  <r>
    <n v="14573468"/>
    <x v="5"/>
    <x v="0"/>
    <n v="2000748"/>
    <s v="Sofortrechnung"/>
    <s v="Yasar.Yigitbilek"/>
    <x v="0"/>
    <s v="29116"/>
    <s v="Felix Trade P.C"/>
    <x v="1"/>
    <s v="2"/>
    <s v="101300308"/>
    <x v="80"/>
    <s v="Apple iPhone 16 Pro Max 256GB"/>
    <n v="1"/>
    <n v="1065.5192"/>
    <n v="1109"/>
    <n v="1109"/>
    <n v="43.480800000000002"/>
    <n v="43.48"/>
    <n v="3.92"/>
    <s v="V0012"/>
    <x v="1"/>
    <s v="VKASSE"/>
    <s v="EXP"/>
    <s v="Geräte"/>
    <x v="1"/>
    <n v="1"/>
    <n v="1065.5192"/>
    <n v="1109"/>
    <n v="1109"/>
    <n v="43.480800000000002"/>
    <n v="43.48"/>
    <n v="3.9206492335437326E-2"/>
    <n v="1"/>
    <m/>
    <x v="0"/>
    <s v="Nein"/>
    <x v="0"/>
  </r>
  <r>
    <n v="14573468"/>
    <x v="5"/>
    <x v="0"/>
    <n v="2000748"/>
    <s v="Sofortrechnung"/>
    <s v="Yasar.Yigitbilek"/>
    <x v="0"/>
    <s v="29116"/>
    <s v="Felix Trade P.C"/>
    <x v="1"/>
    <s v="3"/>
    <s v="100302477"/>
    <x v="83"/>
    <s v="Apple iPhone 13 128GB"/>
    <n v="1"/>
    <n v="411.96159999999998"/>
    <n v="428"/>
    <n v="428"/>
    <n v="16.038399999999999"/>
    <n v="16.04"/>
    <n v="3.74"/>
    <s v="V0012"/>
    <x v="1"/>
    <s v="VKASSE"/>
    <s v="EXP"/>
    <s v="Geräte"/>
    <x v="1"/>
    <n v="1"/>
    <n v="411.96159999999998"/>
    <n v="428"/>
    <n v="428"/>
    <n v="16.038399999999999"/>
    <n v="16.04"/>
    <n v="3.747663551401869E-2"/>
    <n v="1"/>
    <m/>
    <x v="0"/>
    <s v="Nein"/>
    <x v="0"/>
  </r>
  <r>
    <n v="14573468"/>
    <x v="5"/>
    <x v="0"/>
    <n v="2000748"/>
    <s v="Sofortrechnung"/>
    <s v="Yasar.Yigitbilek"/>
    <x v="0"/>
    <s v="29116"/>
    <s v="Felix Trade P.C"/>
    <x v="1"/>
    <s v="4"/>
    <s v="101300037"/>
    <x v="91"/>
    <s v="Apple iPhone 14 128GB"/>
    <n v="1"/>
    <n v="492.46980000000002"/>
    <n v="519"/>
    <n v="519"/>
    <n v="26.530200000000001"/>
    <n v="26.53"/>
    <n v="5.1100000000000003"/>
    <s v="V0012"/>
    <x v="1"/>
    <s v="VKASSE"/>
    <s v="EXP"/>
    <s v="Geräte"/>
    <x v="1"/>
    <n v="1"/>
    <n v="492.46980000000002"/>
    <n v="519"/>
    <n v="519"/>
    <n v="26.530200000000001"/>
    <n v="26.53"/>
    <n v="5.1117533718689788E-2"/>
    <n v="1"/>
    <m/>
    <x v="0"/>
    <s v="Nein"/>
    <x v="0"/>
  </r>
  <r>
    <n v="14571016"/>
    <x v="5"/>
    <x v="0"/>
    <n v="2000749"/>
    <s v="Sofortrechnung"/>
    <s v="EAM\Erdal.Bircan"/>
    <x v="0"/>
    <s v="30325"/>
    <s v="All in Digital Marketing SL"/>
    <x v="0"/>
    <s v="1"/>
    <s v="200300403"/>
    <x v="447"/>
    <s v="nach Aufnahme in Preisliste pflegen"/>
    <n v="2"/>
    <n v="740"/>
    <n v="759"/>
    <n v="1518"/>
    <n v="19"/>
    <n v="38"/>
    <n v="2.5"/>
    <s v="V0018"/>
    <x v="16"/>
    <s v="KÜB14"/>
    <s v="EXP"/>
    <s v="Zubehör"/>
    <x v="11"/>
    <n v="2"/>
    <n v="740"/>
    <n v="759"/>
    <n v="1518"/>
    <n v="19"/>
    <n v="38"/>
    <n v="2.5032938076416336E-2"/>
    <n v="1"/>
    <m/>
    <x v="0"/>
    <s v="Nein"/>
    <x v="0"/>
  </r>
  <r>
    <n v="14571016"/>
    <x v="5"/>
    <x v="0"/>
    <n v="2000749"/>
    <s v="Sofortrechnung"/>
    <s v="EAM\Erdal.Bircan"/>
    <x v="0"/>
    <s v="30325"/>
    <s v="All in Digital Marketing SL"/>
    <x v="0"/>
    <s v="2"/>
    <s v="200300448"/>
    <x v="59"/>
    <s v="nach Aufnahme in Preisliste pflegen"/>
    <n v="1"/>
    <n v="590"/>
    <n v="596"/>
    <n v="596"/>
    <n v="6"/>
    <n v="6"/>
    <n v="1"/>
    <s v="V0018"/>
    <x v="16"/>
    <s v="KÜB14"/>
    <s v="EXP"/>
    <s v="Zubehör"/>
    <x v="11"/>
    <n v="1"/>
    <n v="590"/>
    <n v="596"/>
    <n v="596"/>
    <n v="6"/>
    <n v="6"/>
    <n v="1.0067114093959731E-2"/>
    <n v="1"/>
    <m/>
    <x v="0"/>
    <s v="Nein"/>
    <x v="0"/>
  </r>
  <r>
    <n v="14571016"/>
    <x v="5"/>
    <x v="0"/>
    <n v="2000749"/>
    <s v="Sofortrechnung"/>
    <s v="EAM\Erdal.Bircan"/>
    <x v="0"/>
    <s v="30325"/>
    <s v="All in Digital Marketing SL"/>
    <x v="0"/>
    <s v="3"/>
    <s v="201760002"/>
    <x v="537"/>
    <s v="AMAZFIT GTR 3 Pro Smartwatch GPS"/>
    <n v="5"/>
    <n v="87.799099999999996"/>
    <n v="102"/>
    <n v="510"/>
    <n v="14.200900000000001"/>
    <n v="71"/>
    <n v="13.92"/>
    <s v="V0018"/>
    <x v="16"/>
    <s v="KÜB14"/>
    <s v="EXP"/>
    <s v="Zubehör"/>
    <x v="11"/>
    <n v="5"/>
    <n v="87.799099999999996"/>
    <n v="102"/>
    <n v="510"/>
    <n v="14.200900000000001"/>
    <n v="71"/>
    <n v="0.13921568627450981"/>
    <n v="1"/>
    <m/>
    <x v="0"/>
    <s v="Nein"/>
    <x v="0"/>
  </r>
  <r>
    <n v="14571016"/>
    <x v="5"/>
    <x v="0"/>
    <n v="2000749"/>
    <s v="Sofortrechnung"/>
    <s v="EAM\Erdal.Bircan"/>
    <x v="0"/>
    <s v="30325"/>
    <s v="All in Digital Marketing SL"/>
    <x v="0"/>
    <s v="4"/>
    <s v="201760001"/>
    <x v="165"/>
    <s v="AMAZFIT GTR 3 Smartwatch GPS"/>
    <n v="3"/>
    <n v="70.083299999999994"/>
    <n v="79"/>
    <n v="237"/>
    <n v="8.9167000000000005"/>
    <n v="26.75"/>
    <n v="11.28"/>
    <s v="V0018"/>
    <x v="16"/>
    <s v="KÜB14"/>
    <s v="EXP"/>
    <s v="Zubehör"/>
    <x v="11"/>
    <n v="3"/>
    <n v="70.083299999999994"/>
    <n v="79"/>
    <n v="237"/>
    <n v="8.9167000000000005"/>
    <n v="26.75"/>
    <n v="0.11286919831223628"/>
    <n v="1"/>
    <m/>
    <x v="0"/>
    <s v="Nein"/>
    <x v="0"/>
  </r>
  <r>
    <n v="14571016"/>
    <x v="5"/>
    <x v="0"/>
    <n v="2000749"/>
    <s v="Sofortrechnung"/>
    <s v="EAM\Erdal.Bircan"/>
    <x v="0"/>
    <s v="30325"/>
    <s v="All in Digital Marketing SL"/>
    <x v="0"/>
    <s v="5"/>
    <s v="200300390"/>
    <x v="216"/>
    <s v="nach Aufnahme in Preisliste pflegen"/>
    <n v="14"/>
    <n v="660"/>
    <n v="679"/>
    <n v="9506"/>
    <n v="19"/>
    <n v="266"/>
    <n v="2.79"/>
    <s v="V0018"/>
    <x v="16"/>
    <s v="KÜB14"/>
    <s v="EXP"/>
    <s v="Zubehör"/>
    <x v="11"/>
    <n v="14"/>
    <n v="660"/>
    <n v="679"/>
    <n v="9506"/>
    <n v="19"/>
    <n v="266"/>
    <n v="2.7982326951399118E-2"/>
    <n v="1"/>
    <m/>
    <x v="0"/>
    <s v="Nein"/>
    <x v="0"/>
  </r>
  <r>
    <n v="14571016"/>
    <x v="5"/>
    <x v="0"/>
    <n v="2000749"/>
    <s v="Sofortrechnung"/>
    <s v="EAM\Erdal.Bircan"/>
    <x v="0"/>
    <s v="30325"/>
    <s v="All in Digital Marketing SL"/>
    <x v="0"/>
    <s v="6"/>
    <s v="200300416"/>
    <x v="549"/>
    <s v="nach Aufnahme in Preisliste pflegen"/>
    <n v="2"/>
    <n v="367"/>
    <n v="380"/>
    <n v="760"/>
    <n v="13"/>
    <n v="26"/>
    <n v="3.42"/>
    <s v="V0018"/>
    <x v="16"/>
    <s v="KÜB14"/>
    <s v="EXP"/>
    <s v="Zubehör"/>
    <x v="11"/>
    <n v="2"/>
    <n v="367"/>
    <n v="380"/>
    <n v="760"/>
    <n v="13"/>
    <n v="26"/>
    <n v="3.4210526315789476E-2"/>
    <n v="1"/>
    <m/>
    <x v="0"/>
    <s v="Nein"/>
    <x v="0"/>
  </r>
  <r>
    <n v="14571016"/>
    <x v="5"/>
    <x v="0"/>
    <n v="2000749"/>
    <s v="Sofortrechnung"/>
    <s v="EAM\Erdal.Bircan"/>
    <x v="0"/>
    <s v="30325"/>
    <s v="All in Digital Marketing SL"/>
    <x v="0"/>
    <s v="7"/>
    <s v="200300440"/>
    <x v="550"/>
    <s v="nach Aufnahme in Preisliste pflegen"/>
    <n v="2"/>
    <n v="465.20400000000001"/>
    <n v="469"/>
    <n v="938"/>
    <n v="3.7959999999999998"/>
    <n v="7.59"/>
    <n v="0.8"/>
    <s v="V0018"/>
    <x v="16"/>
    <s v="KÜB14"/>
    <s v="EXP"/>
    <s v="Zubehör"/>
    <x v="11"/>
    <n v="2"/>
    <n v="465.20400000000001"/>
    <n v="469"/>
    <n v="938"/>
    <n v="3.7959999999999998"/>
    <n v="7.59"/>
    <n v="8.0916844349680165E-3"/>
    <n v="1"/>
    <m/>
    <x v="0"/>
    <s v="Nein"/>
    <x v="0"/>
  </r>
  <r>
    <n v="14571016"/>
    <x v="5"/>
    <x v="0"/>
    <n v="2000749"/>
    <s v="Sofortrechnung"/>
    <s v="EAM\Erdal.Bircan"/>
    <x v="0"/>
    <s v="30325"/>
    <s v="All in Digital Marketing SL"/>
    <x v="0"/>
    <s v="8"/>
    <s v="201760031"/>
    <x v="551"/>
    <m/>
    <n v="4"/>
    <n v="274"/>
    <n v="285"/>
    <n v="1140"/>
    <n v="11"/>
    <n v="44"/>
    <n v="3.85"/>
    <s v="V0018"/>
    <x v="16"/>
    <s v="KÜB14"/>
    <s v="EXP"/>
    <s v="Zubehör"/>
    <x v="11"/>
    <n v="4"/>
    <n v="274"/>
    <n v="285"/>
    <n v="1140"/>
    <n v="11"/>
    <n v="44"/>
    <n v="3.8596491228070177E-2"/>
    <n v="1"/>
    <m/>
    <x v="0"/>
    <s v="Nein"/>
    <x v="0"/>
  </r>
  <r>
    <n v="14571016"/>
    <x v="5"/>
    <x v="0"/>
    <n v="2000749"/>
    <s v="Sofortrechnung"/>
    <s v="EAM\Erdal.Bircan"/>
    <x v="0"/>
    <s v="30325"/>
    <s v="All in Digital Marketing SL"/>
    <x v="0"/>
    <s v="9"/>
    <s v="201760000"/>
    <x v="168"/>
    <s v="AMAZFIT GTR 3 Smartwatch GPS"/>
    <n v="3"/>
    <n v="69.111099999999993"/>
    <n v="79"/>
    <n v="237"/>
    <n v="9.8888999999999996"/>
    <n v="29.67"/>
    <n v="12.51"/>
    <s v="V0018"/>
    <x v="16"/>
    <s v="KÜB14"/>
    <s v="EXP"/>
    <s v="Zubehör"/>
    <x v="11"/>
    <n v="3"/>
    <n v="69.111099999999993"/>
    <n v="79"/>
    <n v="237"/>
    <n v="9.8888999999999996"/>
    <n v="29.67"/>
    <n v="0.12518987341772153"/>
    <n v="1"/>
    <m/>
    <x v="0"/>
    <s v="Nein"/>
    <x v="0"/>
  </r>
  <r>
    <n v="14571016"/>
    <x v="5"/>
    <x v="0"/>
    <n v="2000749"/>
    <s v="Sofortrechnung"/>
    <s v="EAM\Erdal.Bircan"/>
    <x v="0"/>
    <s v="30325"/>
    <s v="All in Digital Marketing SL"/>
    <x v="0"/>
    <s v="10"/>
    <s v="200300195"/>
    <x v="552"/>
    <s v="Apple Watch Ultra 2 LTE 49mm Titan Loop M"/>
    <n v="2"/>
    <n v="550"/>
    <n v="600"/>
    <n v="1200"/>
    <n v="50"/>
    <n v="100"/>
    <n v="8.33"/>
    <s v="V0018"/>
    <x v="16"/>
    <s v="KÜB14"/>
    <s v="EXP"/>
    <s v="Zubehör"/>
    <x v="11"/>
    <n v="2"/>
    <n v="550"/>
    <n v="600"/>
    <n v="1200"/>
    <n v="50"/>
    <n v="100"/>
    <n v="8.3333333333333329E-2"/>
    <n v="1"/>
    <m/>
    <x v="0"/>
    <s v="Nein"/>
    <x v="0"/>
  </r>
  <r>
    <n v="14571016"/>
    <x v="5"/>
    <x v="0"/>
    <n v="2000749"/>
    <s v="Sofortrechnung"/>
    <s v="EAM\Erdal.Bircan"/>
    <x v="0"/>
    <s v="30325"/>
    <s v="All in Digital Marketing SL"/>
    <x v="0"/>
    <s v="11"/>
    <s v="200300455"/>
    <x v="198"/>
    <s v="nach Aufnahme in Preisliste pflegen"/>
    <n v="3"/>
    <n v="660"/>
    <n v="675"/>
    <n v="2025"/>
    <n v="15"/>
    <n v="45"/>
    <n v="2.2200000000000002"/>
    <s v="V0018"/>
    <x v="16"/>
    <s v="KÜB14"/>
    <s v="EXP"/>
    <s v="Zubehör"/>
    <x v="11"/>
    <n v="3"/>
    <n v="660"/>
    <n v="675"/>
    <n v="2025"/>
    <n v="15"/>
    <n v="45"/>
    <n v="2.2222222222222223E-2"/>
    <n v="1"/>
    <m/>
    <x v="0"/>
    <s v="Nein"/>
    <x v="0"/>
  </r>
  <r>
    <n v="14571016"/>
    <x v="5"/>
    <x v="0"/>
    <n v="2000749"/>
    <s v="Sofortrechnung"/>
    <s v="EAM\Erdal.Bircan"/>
    <x v="0"/>
    <s v="30325"/>
    <s v="All in Digital Marketing SL"/>
    <x v="0"/>
    <s v="12"/>
    <s v="200300421"/>
    <x v="553"/>
    <s v="nach Aufnahme in Preisliste pflegen"/>
    <n v="2"/>
    <n v="367"/>
    <n v="380"/>
    <n v="760"/>
    <n v="13"/>
    <n v="26"/>
    <n v="3.42"/>
    <s v="V0018"/>
    <x v="16"/>
    <s v="KÜB14"/>
    <s v="EXP"/>
    <s v="Zubehör"/>
    <x v="11"/>
    <n v="2"/>
    <n v="367"/>
    <n v="380"/>
    <n v="760"/>
    <n v="13"/>
    <n v="26"/>
    <n v="3.4210526315789476E-2"/>
    <n v="1"/>
    <m/>
    <x v="0"/>
    <s v="Nein"/>
    <x v="0"/>
  </r>
  <r>
    <n v="14571016"/>
    <x v="5"/>
    <x v="0"/>
    <n v="2000749"/>
    <s v="Sofortrechnung"/>
    <s v="EAM\Erdal.Bircan"/>
    <x v="0"/>
    <s v="30325"/>
    <s v="All in Digital Marketing SL"/>
    <x v="0"/>
    <s v="13"/>
    <s v="200300426"/>
    <x v="554"/>
    <s v="nach Aufnahme in Preisliste pflegen"/>
    <n v="2"/>
    <n v="437"/>
    <n v="448"/>
    <n v="896"/>
    <n v="11"/>
    <n v="22"/>
    <n v="2.4500000000000002"/>
    <s v="V0018"/>
    <x v="16"/>
    <s v="KÜB14"/>
    <s v="EXP"/>
    <s v="Zubehör"/>
    <x v="11"/>
    <n v="2"/>
    <n v="437"/>
    <n v="448"/>
    <n v="896"/>
    <n v="11"/>
    <n v="22"/>
    <n v="2.4553571428571428E-2"/>
    <n v="1"/>
    <m/>
    <x v="0"/>
    <s v="Nein"/>
    <x v="0"/>
  </r>
  <r>
    <n v="14571016"/>
    <x v="5"/>
    <x v="0"/>
    <n v="2000749"/>
    <s v="Sofortrechnung"/>
    <s v="EAM\Erdal.Bircan"/>
    <x v="0"/>
    <s v="30325"/>
    <s v="All in Digital Marketing SL"/>
    <x v="0"/>
    <s v="14"/>
    <s v="200300413"/>
    <x v="555"/>
    <s v="nach Aufnahme in Preisliste pflegen"/>
    <n v="1"/>
    <n v="343"/>
    <n v="353"/>
    <n v="353"/>
    <n v="10"/>
    <n v="10"/>
    <n v="2.83"/>
    <s v="V0018"/>
    <x v="16"/>
    <s v="KÜB14"/>
    <s v="EXP"/>
    <s v="Zubehör"/>
    <x v="11"/>
    <n v="1"/>
    <n v="343"/>
    <n v="353"/>
    <n v="353"/>
    <n v="10"/>
    <n v="10"/>
    <n v="2.8328611898016998E-2"/>
    <n v="1"/>
    <m/>
    <x v="0"/>
    <s v="Nein"/>
    <x v="0"/>
  </r>
  <r>
    <n v="14571016"/>
    <x v="5"/>
    <x v="0"/>
    <n v="2000749"/>
    <s v="Sofortrechnung"/>
    <s v="EAM\Erdal.Bircan"/>
    <x v="0"/>
    <s v="30325"/>
    <s v="All in Digital Marketing SL"/>
    <x v="0"/>
    <s v="15"/>
    <s v="201760003"/>
    <x v="535"/>
    <s v="AMAZFIT GTR 3 Pro Smartwatch GPS"/>
    <n v="4"/>
    <n v="91.571399999999997"/>
    <n v="105"/>
    <n v="420"/>
    <n v="13.428599999999999"/>
    <n v="53.71"/>
    <n v="12.78"/>
    <s v="V0018"/>
    <x v="16"/>
    <s v="KÜB14"/>
    <s v="EXP"/>
    <s v="Zubehör"/>
    <x v="11"/>
    <n v="4"/>
    <n v="91.571399999999997"/>
    <n v="105"/>
    <n v="420"/>
    <n v="13.428599999999999"/>
    <n v="53.71"/>
    <n v="0.12788095238095237"/>
    <n v="1"/>
    <m/>
    <x v="0"/>
    <s v="Nein"/>
    <x v="0"/>
  </r>
  <r>
    <n v="14571016"/>
    <x v="5"/>
    <x v="0"/>
    <n v="2000749"/>
    <s v="Sofortrechnung"/>
    <s v="EAM\Erdal.Bircan"/>
    <x v="0"/>
    <s v="30325"/>
    <s v="All in Digital Marketing SL"/>
    <x v="0"/>
    <s v="16"/>
    <s v="200300430"/>
    <x v="512"/>
    <s v="nach Aufnahme in Preisliste pflegen"/>
    <n v="2"/>
    <n v="444.11"/>
    <n v="448"/>
    <n v="896"/>
    <n v="3.89"/>
    <n v="7.78"/>
    <n v="0.86"/>
    <s v="V0018"/>
    <x v="16"/>
    <s v="KÜB14"/>
    <s v="EXP"/>
    <s v="Zubehör"/>
    <x v="11"/>
    <n v="2"/>
    <n v="444.11"/>
    <n v="448"/>
    <n v="896"/>
    <n v="3.89"/>
    <n v="7.78"/>
    <n v="8.6830357142857143E-3"/>
    <n v="1"/>
    <m/>
    <x v="0"/>
    <s v="Nein"/>
    <x v="0"/>
  </r>
  <r>
    <n v="14571016"/>
    <x v="5"/>
    <x v="0"/>
    <n v="2000749"/>
    <s v="Sofortrechnung"/>
    <s v="EAM\Erdal.Bircan"/>
    <x v="0"/>
    <s v="30325"/>
    <s v="All in Digital Marketing SL"/>
    <x v="0"/>
    <s v="17"/>
    <s v="200300412"/>
    <x v="556"/>
    <s v="nach Aufnahme in Preisliste pflegen"/>
    <n v="2"/>
    <n v="345"/>
    <n v="353"/>
    <n v="706"/>
    <n v="8"/>
    <n v="16"/>
    <n v="2.2599999999999998"/>
    <s v="V0018"/>
    <x v="16"/>
    <s v="KÜB14"/>
    <s v="EXP"/>
    <s v="Zubehör"/>
    <x v="11"/>
    <n v="2"/>
    <n v="345"/>
    <n v="353"/>
    <n v="706"/>
    <n v="8"/>
    <n v="16"/>
    <n v="2.2662889518413599E-2"/>
    <n v="1"/>
    <m/>
    <x v="0"/>
    <s v="Nein"/>
    <x v="0"/>
  </r>
  <r>
    <n v="14571016"/>
    <x v="5"/>
    <x v="0"/>
    <n v="2000749"/>
    <s v="Sofortrechnung"/>
    <s v="EAM\Erdal.Bircan"/>
    <x v="0"/>
    <s v="30325"/>
    <s v="All in Digital Marketing SL"/>
    <x v="0"/>
    <s v="18"/>
    <s v="201760004"/>
    <x v="538"/>
    <s v="AMAZFIT GTS 3 Smartwatch GPS"/>
    <n v="2"/>
    <n v="70.045500000000004"/>
    <n v="75"/>
    <n v="150"/>
    <n v="4.9545000000000003"/>
    <n v="9.91"/>
    <n v="6.6"/>
    <s v="V0018"/>
    <x v="16"/>
    <s v="KÜB14"/>
    <s v="EXP"/>
    <s v="Zubehör"/>
    <x v="11"/>
    <n v="2"/>
    <n v="70.045500000000004"/>
    <n v="75"/>
    <n v="150"/>
    <n v="4.9545000000000003"/>
    <n v="9.91"/>
    <n v="6.6066666666666662E-2"/>
    <n v="1"/>
    <m/>
    <x v="0"/>
    <s v="Nein"/>
    <x v="0"/>
  </r>
  <r>
    <n v="14573452"/>
    <x v="5"/>
    <x v="0"/>
    <n v="2000750"/>
    <s v="Sofortrechnung"/>
    <s v="Yasar.Yigitbilek"/>
    <x v="0"/>
    <s v="21074"/>
    <s v="New Way International Ltd."/>
    <x v="1"/>
    <s v="1"/>
    <s v="101030327"/>
    <x v="296"/>
    <s v="Samsung T636B Tab Active4 Pro 5G 64GB"/>
    <n v="150"/>
    <n v="399.14030000000002"/>
    <n v="405"/>
    <n v="60750"/>
    <n v="5.8597000000000001"/>
    <n v="878.95"/>
    <n v="1.44"/>
    <s v="V0140"/>
    <x v="15"/>
    <s v="KPUD"/>
    <s v="EXP"/>
    <s v="Geräte"/>
    <x v="10"/>
    <n v="150"/>
    <n v="399.14030000000002"/>
    <n v="405"/>
    <n v="60750"/>
    <n v="5.8597000000000001"/>
    <n v="878.95"/>
    <n v="1.4468312757201647E-2"/>
    <n v="1"/>
    <m/>
    <x v="0"/>
    <s v="Nein"/>
    <x v="0"/>
  </r>
  <r>
    <n v="14571510"/>
    <x v="5"/>
    <x v="0"/>
    <n v="2000751"/>
    <s v="Sofortrechnung"/>
    <s v="eam\bekir.ahmed"/>
    <x v="0"/>
    <s v="27975"/>
    <s v="THE GEEKLAND S.C."/>
    <x v="0"/>
    <s v="1"/>
    <s v="200370087"/>
    <x v="335"/>
    <s v="Huawei Watch Fit Special Edition (Stia-B39)"/>
    <n v="1"/>
    <n v="40.409999999999997"/>
    <n v="44"/>
    <n v="44"/>
    <n v="3.59"/>
    <n v="3.59"/>
    <n v="8.15"/>
    <s v="V0018"/>
    <x v="16"/>
    <s v="KÜB14"/>
    <s v="EXP"/>
    <s v="Zubehör"/>
    <x v="11"/>
    <n v="1"/>
    <n v="40.409999999999997"/>
    <n v="44"/>
    <n v="44"/>
    <n v="3.59"/>
    <n v="3.59"/>
    <n v="8.1590909090909089E-2"/>
    <n v="1"/>
    <m/>
    <x v="0"/>
    <s v="Nein"/>
    <x v="0"/>
  </r>
  <r>
    <n v="14571510"/>
    <x v="5"/>
    <x v="0"/>
    <n v="2000751"/>
    <s v="Sofortrechnung"/>
    <s v="eam\bekir.ahmed"/>
    <x v="0"/>
    <s v="27975"/>
    <s v="THE GEEKLAND S.C."/>
    <x v="0"/>
    <s v="2"/>
    <s v="200060010"/>
    <x v="254"/>
    <s v="Google Pixel Buds Pro"/>
    <n v="3"/>
    <n v="78.2"/>
    <n v="81.5"/>
    <n v="244.5"/>
    <n v="3.3"/>
    <n v="9.9"/>
    <n v="4.04"/>
    <s v="V0018"/>
    <x v="16"/>
    <s v="KÜB14"/>
    <s v="EXP"/>
    <s v="Zubehör"/>
    <x v="11"/>
    <n v="3"/>
    <n v="78.2"/>
    <n v="81.5"/>
    <n v="244.5"/>
    <n v="3.3"/>
    <n v="9.9"/>
    <n v="4.0490797546012272E-2"/>
    <n v="1"/>
    <m/>
    <x v="0"/>
    <s v="Nein"/>
    <x v="0"/>
  </r>
  <r>
    <n v="14571510"/>
    <x v="5"/>
    <x v="0"/>
    <n v="2000751"/>
    <s v="Sofortrechnung"/>
    <s v="eam\bekir.ahmed"/>
    <x v="0"/>
    <s v="27975"/>
    <s v="THE GEEKLAND S.C."/>
    <x v="0"/>
    <s v="3"/>
    <s v="200060060"/>
    <x v="440"/>
    <s v="Google Pixel Buds Pro"/>
    <n v="1"/>
    <n v="80"/>
    <n v="83"/>
    <n v="83"/>
    <n v="3"/>
    <n v="3"/>
    <n v="3.61"/>
    <s v="V0018"/>
    <x v="16"/>
    <s v="KÜB14"/>
    <s v="EXP"/>
    <s v="Zubehör"/>
    <x v="11"/>
    <n v="1"/>
    <n v="80"/>
    <n v="83"/>
    <n v="83"/>
    <n v="3"/>
    <n v="3"/>
    <n v="3.614457831325301E-2"/>
    <n v="1"/>
    <m/>
    <x v="0"/>
    <s v="Nein"/>
    <x v="0"/>
  </r>
  <r>
    <n v="14571510"/>
    <x v="5"/>
    <x v="0"/>
    <n v="2000751"/>
    <s v="Sofortrechnung"/>
    <s v="eam\bekir.ahmed"/>
    <x v="0"/>
    <s v="27975"/>
    <s v="THE GEEKLAND S.C."/>
    <x v="0"/>
    <s v="4"/>
    <s v="200370037"/>
    <x v="139"/>
    <s v="Huawei Watch GT3 Pro 46mm (Odin B19S)"/>
    <n v="5"/>
    <n v="164.98"/>
    <n v="169"/>
    <n v="845"/>
    <n v="4.0199999999999996"/>
    <n v="20.100000000000001"/>
    <n v="2.37"/>
    <s v="V0018"/>
    <x v="16"/>
    <s v="KÜB14"/>
    <s v="EXP"/>
    <s v="Zubehör"/>
    <x v="11"/>
    <n v="5"/>
    <n v="164.98"/>
    <n v="169"/>
    <n v="845"/>
    <n v="4.0199999999999996"/>
    <n v="20.100000000000001"/>
    <n v="2.3786982248520713E-2"/>
    <n v="1"/>
    <m/>
    <x v="0"/>
    <s v="Nein"/>
    <x v="0"/>
  </r>
  <r>
    <n v="14571510"/>
    <x v="5"/>
    <x v="0"/>
    <n v="2000751"/>
    <s v="Sofortrechnung"/>
    <s v="eam\bekir.ahmed"/>
    <x v="0"/>
    <s v="27975"/>
    <s v="THE GEEKLAND S.C."/>
    <x v="0"/>
    <s v="5"/>
    <s v="200300501"/>
    <x v="98"/>
    <s v="Apple AirPods Max (2. Gen)"/>
    <n v="1"/>
    <n v="418.84620000000001"/>
    <n v="445"/>
    <n v="445"/>
    <n v="26.1538"/>
    <n v="26.15"/>
    <n v="5.87"/>
    <s v="V0018"/>
    <x v="16"/>
    <s v="KÜB14"/>
    <s v="EXP"/>
    <s v="Zubehör"/>
    <x v="11"/>
    <n v="1"/>
    <n v="418.84620000000001"/>
    <n v="445"/>
    <n v="445"/>
    <n v="26.1538"/>
    <n v="26.15"/>
    <n v="5.8764044943820225E-2"/>
    <n v="1"/>
    <m/>
    <x v="0"/>
    <s v="Nein"/>
    <x v="0"/>
  </r>
  <r>
    <n v="14571510"/>
    <x v="5"/>
    <x v="0"/>
    <n v="2000751"/>
    <s v="Sofortrechnung"/>
    <s v="eam\bekir.ahmed"/>
    <x v="0"/>
    <s v="27975"/>
    <s v="THE GEEKLAND S.C."/>
    <x v="0"/>
    <s v="6"/>
    <s v="201030024"/>
    <x v="365"/>
    <s v="Samsung Watch 5 Pro SM-R925 45mm LTE"/>
    <n v="3"/>
    <n v="75"/>
    <n v="175"/>
    <n v="525"/>
    <n v="100"/>
    <n v="300"/>
    <n v="57.14"/>
    <s v="V0018"/>
    <x v="16"/>
    <s v="KÜB14"/>
    <s v="EXP"/>
    <s v="Zubehör"/>
    <x v="11"/>
    <n v="3"/>
    <n v="75"/>
    <n v="175"/>
    <n v="525"/>
    <n v="100"/>
    <n v="300"/>
    <n v="0.5714285714285714"/>
    <n v="1"/>
    <m/>
    <x v="0"/>
    <s v="Nein"/>
    <x v="0"/>
  </r>
  <r>
    <n v="14571510"/>
    <x v="5"/>
    <x v="0"/>
    <n v="2000751"/>
    <s v="Sofortrechnung"/>
    <s v="eam\bekir.ahmed"/>
    <x v="0"/>
    <s v="27975"/>
    <s v="THE GEEKLAND S.C."/>
    <x v="0"/>
    <s v="7"/>
    <s v="200300390"/>
    <x v="216"/>
    <s v="nach Aufnahme in Preisliste pflegen"/>
    <n v="14"/>
    <n v="660"/>
    <n v="679"/>
    <n v="9506"/>
    <n v="19"/>
    <n v="266"/>
    <n v="2.79"/>
    <s v="V0018"/>
    <x v="16"/>
    <s v="KÜB14"/>
    <s v="EXP"/>
    <s v="Zubehör"/>
    <x v="11"/>
    <n v="14"/>
    <n v="660"/>
    <n v="679"/>
    <n v="9506"/>
    <n v="19"/>
    <n v="266"/>
    <n v="2.7982326951399118E-2"/>
    <n v="1"/>
    <m/>
    <x v="0"/>
    <s v="Nein"/>
    <x v="0"/>
  </r>
  <r>
    <n v="14571510"/>
    <x v="5"/>
    <x v="0"/>
    <n v="2000751"/>
    <s v="Sofortrechnung"/>
    <s v="eam\bekir.ahmed"/>
    <x v="0"/>
    <s v="27975"/>
    <s v="THE GEEKLAND S.C."/>
    <x v="0"/>
    <s v="8"/>
    <s v="200060013"/>
    <x v="386"/>
    <s v="Google Pixel Buds Pro"/>
    <n v="1"/>
    <n v="80"/>
    <n v="83"/>
    <n v="83"/>
    <n v="3"/>
    <n v="3"/>
    <n v="3.61"/>
    <s v="V0018"/>
    <x v="16"/>
    <s v="KÜB14"/>
    <s v="EXP"/>
    <s v="Zubehör"/>
    <x v="11"/>
    <n v="1"/>
    <n v="80"/>
    <n v="83"/>
    <n v="83"/>
    <n v="3"/>
    <n v="3"/>
    <n v="3.614457831325301E-2"/>
    <n v="1"/>
    <m/>
    <x v="0"/>
    <s v="Nein"/>
    <x v="0"/>
  </r>
  <r>
    <n v="14571510"/>
    <x v="5"/>
    <x v="0"/>
    <n v="2000751"/>
    <s v="Sofortrechnung"/>
    <s v="eam\bekir.ahmed"/>
    <x v="0"/>
    <s v="27975"/>
    <s v="THE GEEKLAND S.C."/>
    <x v="0"/>
    <s v="9"/>
    <s v="200370110"/>
    <x v="557"/>
    <s v="Huawei Watch GT5 41mm (Jana-B19M)"/>
    <n v="5"/>
    <n v="205"/>
    <n v="215"/>
    <n v="1075"/>
    <n v="10"/>
    <n v="50"/>
    <n v="4.6500000000000004"/>
    <s v="V0018"/>
    <x v="16"/>
    <s v="KÜB14"/>
    <s v="EXP"/>
    <s v="Zubehör"/>
    <x v="11"/>
    <n v="5"/>
    <n v="205"/>
    <n v="215"/>
    <n v="1075"/>
    <n v="10"/>
    <n v="50"/>
    <n v="4.6511627906976744E-2"/>
    <n v="1"/>
    <m/>
    <x v="0"/>
    <s v="Nein"/>
    <x v="0"/>
  </r>
  <r>
    <n v="14571510"/>
    <x v="5"/>
    <x v="0"/>
    <n v="2000751"/>
    <s v="Sofortrechnung"/>
    <s v="eam\bekir.ahmed"/>
    <x v="0"/>
    <s v="27975"/>
    <s v="THE GEEKLAND S.C."/>
    <x v="0"/>
    <s v="10"/>
    <s v="200030301"/>
    <x v="319"/>
    <s v="Samsung Galaxy SM-R530 Buds3"/>
    <n v="48"/>
    <n v="66.728300000000004"/>
    <n v="82"/>
    <n v="3936"/>
    <n v="15.271699999999999"/>
    <n v="733.04"/>
    <n v="18.62"/>
    <s v="V0018"/>
    <x v="16"/>
    <s v="KÜB14"/>
    <s v="EXP"/>
    <s v="Zubehör"/>
    <x v="11"/>
    <n v="48"/>
    <n v="66.728300000000004"/>
    <n v="82"/>
    <n v="3936"/>
    <n v="15.271699999999999"/>
    <n v="733.04"/>
    <n v="0.18623983739837396"/>
    <n v="1"/>
    <m/>
    <x v="0"/>
    <s v="Nein"/>
    <x v="0"/>
  </r>
  <r>
    <n v="14571510"/>
    <x v="5"/>
    <x v="0"/>
    <n v="2000751"/>
    <s v="Sofortrechnung"/>
    <s v="eam\bekir.ahmed"/>
    <x v="0"/>
    <s v="27975"/>
    <s v="THE GEEKLAND S.C."/>
    <x v="0"/>
    <s v="11"/>
    <s v="200370117"/>
    <x v="260"/>
    <s v="Huawei Watch GT5 Pro 42mm (Vili-B29C)"/>
    <n v="1"/>
    <n v="420"/>
    <n v="432"/>
    <n v="432"/>
    <n v="12"/>
    <n v="12"/>
    <n v="2.77"/>
    <s v="V0018"/>
    <x v="16"/>
    <s v="KÜB14"/>
    <s v="EXP"/>
    <s v="Zubehör"/>
    <x v="11"/>
    <n v="1"/>
    <n v="420"/>
    <n v="432"/>
    <n v="432"/>
    <n v="12"/>
    <n v="12"/>
    <n v="2.7777777777777776E-2"/>
    <n v="1"/>
    <m/>
    <x v="0"/>
    <s v="Nein"/>
    <x v="0"/>
  </r>
  <r>
    <n v="14571510"/>
    <x v="5"/>
    <x v="0"/>
    <n v="2000751"/>
    <s v="Sofortrechnung"/>
    <s v="eam\bekir.ahmed"/>
    <x v="0"/>
    <s v="27975"/>
    <s v="THE GEEKLAND S.C."/>
    <x v="0"/>
    <s v="12"/>
    <s v="200030239"/>
    <x v="122"/>
    <s v="Samsung SmartTag2 1er-Pack EI-T5600B"/>
    <n v="1"/>
    <n v="13.5015"/>
    <n v="14.5"/>
    <n v="14.5"/>
    <n v="0.99850000000000005"/>
    <n v="1"/>
    <n v="6.88"/>
    <s v="V0018"/>
    <x v="16"/>
    <s v="KÜB14"/>
    <s v="EXP"/>
    <s v="Zubehör"/>
    <x v="11"/>
    <n v="1"/>
    <n v="13.5015"/>
    <n v="14.5"/>
    <n v="14.5"/>
    <n v="0.99850000000000005"/>
    <n v="1"/>
    <n v="6.8965517241379309E-2"/>
    <n v="1"/>
    <m/>
    <x v="0"/>
    <s v="Nein"/>
    <x v="0"/>
  </r>
  <r>
    <n v="14572873"/>
    <x v="5"/>
    <x v="0"/>
    <n v="2000752"/>
    <s v="Sofortrechnung"/>
    <s v="eam\bekir.ahmed"/>
    <x v="0"/>
    <s v="30901"/>
    <s v="Danimani s.r.o"/>
    <x v="1"/>
    <s v="1"/>
    <s v="100302793"/>
    <x v="50"/>
    <s v="Apple iPhone 14 Pro 256GB"/>
    <n v="4"/>
    <n v="830"/>
    <n v="847"/>
    <n v="3388"/>
    <n v="17"/>
    <n v="68"/>
    <n v="2"/>
    <s v="V0027"/>
    <x v="9"/>
    <s v="VKASSE"/>
    <s v="EXP"/>
    <s v="Geräte"/>
    <x v="7"/>
    <n v="4"/>
    <n v="830"/>
    <n v="847"/>
    <n v="3388"/>
    <n v="17"/>
    <n v="68"/>
    <n v="2.0070838252656435E-2"/>
    <n v="1"/>
    <m/>
    <x v="0"/>
    <s v="Nein"/>
    <x v="0"/>
  </r>
  <r>
    <n v="14572873"/>
    <x v="5"/>
    <x v="0"/>
    <n v="2000752"/>
    <s v="Sofortrechnung"/>
    <s v="eam\bekir.ahmed"/>
    <x v="0"/>
    <s v="30901"/>
    <s v="Danimani s.r.o"/>
    <x v="1"/>
    <s v="2"/>
    <s v="101300342"/>
    <x v="130"/>
    <s v="Apple iPhone 15 Pro 1TB"/>
    <n v="3"/>
    <n v="1010"/>
    <n v="1085"/>
    <n v="3255"/>
    <n v="75"/>
    <n v="225"/>
    <n v="6.91"/>
    <s v="V0027"/>
    <x v="9"/>
    <s v="VKASSE"/>
    <s v="EXP"/>
    <s v="Geräte"/>
    <x v="7"/>
    <n v="3"/>
    <n v="1010"/>
    <n v="1085"/>
    <n v="3255"/>
    <n v="75"/>
    <n v="225"/>
    <n v="6.9124423963133647E-2"/>
    <n v="1"/>
    <m/>
    <x v="0"/>
    <s v="Nein"/>
    <x v="0"/>
  </r>
  <r>
    <n v="14572873"/>
    <x v="5"/>
    <x v="0"/>
    <n v="2000752"/>
    <s v="Sofortrechnung"/>
    <s v="eam\bekir.ahmed"/>
    <x v="0"/>
    <s v="30901"/>
    <s v="Danimani s.r.o"/>
    <x v="1"/>
    <s v="3"/>
    <s v="100034474"/>
    <x v="284"/>
    <s v="Samsung S921B S24 5G 128GB"/>
    <n v="5"/>
    <n v="487.01440000000002"/>
    <n v="491"/>
    <n v="2455"/>
    <n v="3.9855999999999998"/>
    <n v="19.93"/>
    <n v="0.81"/>
    <s v="V0027"/>
    <x v="9"/>
    <s v="VKASSE"/>
    <s v="EXP"/>
    <s v="Geräte"/>
    <x v="7"/>
    <n v="5"/>
    <n v="487.01440000000002"/>
    <n v="491"/>
    <n v="2455"/>
    <n v="3.9855999999999998"/>
    <n v="19.93"/>
    <n v="8.1181262729124234E-3"/>
    <n v="1"/>
    <m/>
    <x v="0"/>
    <s v="Nein"/>
    <x v="0"/>
  </r>
  <r>
    <n v="14572873"/>
    <x v="5"/>
    <x v="0"/>
    <n v="2000752"/>
    <s v="Sofortrechnung"/>
    <s v="eam\bekir.ahmed"/>
    <x v="0"/>
    <s v="30901"/>
    <s v="Danimani s.r.o"/>
    <x v="1"/>
    <s v="4"/>
    <s v="101030391"/>
    <x v="147"/>
    <s v="Samsung S926B S24+ 5G 512GB"/>
    <n v="2"/>
    <n v="725.71429999999998"/>
    <n v="755"/>
    <n v="1510"/>
    <n v="29.285699999999999"/>
    <n v="58.57"/>
    <n v="3.87"/>
    <s v="V0027"/>
    <x v="9"/>
    <s v="VKASSE"/>
    <s v="EXP"/>
    <s v="Geräte"/>
    <x v="7"/>
    <n v="2"/>
    <n v="725.71429999999998"/>
    <n v="755"/>
    <n v="1510"/>
    <n v="29.285699999999999"/>
    <n v="58.57"/>
    <n v="3.8788079470198675E-2"/>
    <n v="1"/>
    <m/>
    <x v="0"/>
    <s v="Nein"/>
    <x v="0"/>
  </r>
  <r>
    <n v="14572873"/>
    <x v="5"/>
    <x v="0"/>
    <n v="2000752"/>
    <s v="Sofortrechnung"/>
    <s v="eam\bekir.ahmed"/>
    <x v="0"/>
    <s v="30901"/>
    <s v="Danimani s.r.o"/>
    <x v="1"/>
    <s v="5"/>
    <s v="101030623"/>
    <x v="513"/>
    <s v="Samsung S721B S24 FE 5G 128GB"/>
    <n v="2"/>
    <n v="399"/>
    <n v="430"/>
    <n v="860"/>
    <n v="31"/>
    <n v="62"/>
    <n v="7.2"/>
    <s v="V0027"/>
    <x v="9"/>
    <s v="VKASSE"/>
    <s v="EXP"/>
    <s v="Geräte"/>
    <x v="7"/>
    <n v="2"/>
    <n v="399"/>
    <n v="430"/>
    <n v="860"/>
    <n v="31"/>
    <n v="62"/>
    <n v="7.2093023255813959E-2"/>
    <n v="1"/>
    <m/>
    <x v="0"/>
    <s v="Nein"/>
    <x v="0"/>
  </r>
  <r>
    <n v="14572873"/>
    <x v="5"/>
    <x v="0"/>
    <n v="2000752"/>
    <s v="Sofortrechnung"/>
    <s v="eam\bekir.ahmed"/>
    <x v="0"/>
    <s v="30901"/>
    <s v="Danimani s.r.o"/>
    <x v="1"/>
    <s v="6"/>
    <s v="101030392"/>
    <x v="558"/>
    <s v="Samsung S926B S24+ 5G 512GB"/>
    <n v="2"/>
    <n v="730"/>
    <n v="755"/>
    <n v="1510"/>
    <n v="25"/>
    <n v="50"/>
    <n v="3.31"/>
    <s v="V0027"/>
    <x v="9"/>
    <s v="VKASSE"/>
    <s v="EXP"/>
    <s v="Geräte"/>
    <x v="7"/>
    <n v="2"/>
    <n v="730"/>
    <n v="755"/>
    <n v="1510"/>
    <n v="25"/>
    <n v="50"/>
    <n v="3.3112582781456956E-2"/>
    <n v="1"/>
    <m/>
    <x v="0"/>
    <s v="Nein"/>
    <x v="0"/>
  </r>
  <r>
    <n v="14572873"/>
    <x v="5"/>
    <x v="0"/>
    <n v="2000752"/>
    <s v="Sofortrechnung"/>
    <s v="eam\bekir.ahmed"/>
    <x v="0"/>
    <s v="30901"/>
    <s v="Danimani s.r.o"/>
    <x v="1"/>
    <s v="7"/>
    <s v="100034410"/>
    <x v="491"/>
    <s v="Samsung S911B S23 5G 256GB"/>
    <n v="25"/>
    <n v="477.88479999999998"/>
    <n v="494"/>
    <n v="12350"/>
    <n v="16.115200000000002"/>
    <n v="402.88"/>
    <n v="3.26"/>
    <s v="V0027"/>
    <x v="9"/>
    <s v="VKASSE"/>
    <s v="EXP"/>
    <s v="Geräte"/>
    <x v="7"/>
    <n v="25"/>
    <n v="477.88479999999998"/>
    <n v="494"/>
    <n v="12350"/>
    <n v="16.115200000000002"/>
    <n v="402.88"/>
    <n v="3.2621862348178141E-2"/>
    <n v="1"/>
    <m/>
    <x v="0"/>
    <s v="Nein"/>
    <x v="0"/>
  </r>
  <r>
    <n v="14572873"/>
    <x v="5"/>
    <x v="0"/>
    <n v="2000752"/>
    <s v="Sofortrechnung"/>
    <s v="eam\bekir.ahmed"/>
    <x v="0"/>
    <s v="30901"/>
    <s v="Danimani s.r.o"/>
    <x v="1"/>
    <s v="8"/>
    <s v="101030626"/>
    <x v="516"/>
    <s v="Samsung S721B S24 FE 5G 128GB"/>
    <n v="4"/>
    <n v="399"/>
    <n v="430"/>
    <n v="1720"/>
    <n v="31"/>
    <n v="124"/>
    <n v="7.2"/>
    <s v="V0027"/>
    <x v="9"/>
    <s v="VKASSE"/>
    <s v="EXP"/>
    <s v="Geräte"/>
    <x v="7"/>
    <n v="4"/>
    <n v="399"/>
    <n v="430"/>
    <n v="1720"/>
    <n v="31"/>
    <n v="124"/>
    <n v="7.2093023255813959E-2"/>
    <n v="1"/>
    <m/>
    <x v="0"/>
    <s v="Nein"/>
    <x v="0"/>
  </r>
  <r>
    <n v="14572873"/>
    <x v="5"/>
    <x v="0"/>
    <n v="2000752"/>
    <s v="Sofortrechnung"/>
    <s v="eam\bekir.ahmed"/>
    <x v="0"/>
    <s v="30901"/>
    <s v="Danimani s.r.o"/>
    <x v="1"/>
    <s v="9"/>
    <s v="100303148"/>
    <x v="196"/>
    <s v="Apple iPhone 15 Pro 512GB"/>
    <n v="1"/>
    <n v="944.7826"/>
    <n v="1030"/>
    <n v="1030"/>
    <n v="85.217399999999998"/>
    <n v="85.22"/>
    <n v="8.27"/>
    <s v="V0027"/>
    <x v="9"/>
    <s v="VKASSE"/>
    <s v="EXP"/>
    <s v="Geräte"/>
    <x v="7"/>
    <n v="1"/>
    <n v="944.7826"/>
    <n v="1030"/>
    <n v="1030"/>
    <n v="85.217399999999998"/>
    <n v="85.22"/>
    <n v="8.2737864077669906E-2"/>
    <n v="1"/>
    <m/>
    <x v="0"/>
    <s v="Nein"/>
    <x v="0"/>
  </r>
  <r>
    <n v="14573186"/>
    <x v="5"/>
    <x v="0"/>
    <n v="2000753"/>
    <s v="Sofortrechnung"/>
    <s v="Yasar.Yigitbilek"/>
    <x v="0"/>
    <s v="31014"/>
    <s v="ELLEELLE TECHNOLOGY SRLS"/>
    <x v="3"/>
    <s v="1"/>
    <s v="900010011"/>
    <x v="36"/>
    <s v="Sonstiges"/>
    <n v="1"/>
    <n v="0"/>
    <n v="15"/>
    <n v="15"/>
    <n v="15"/>
    <n v="15"/>
    <m/>
    <s v="V0023"/>
    <x v="3"/>
    <s v="KPUD"/>
    <s v="EXP"/>
    <s v="Sonstige"/>
    <x v="3"/>
    <n v="1"/>
    <n v="0"/>
    <n v="15"/>
    <n v="15"/>
    <n v="15"/>
    <n v="15"/>
    <n v="1"/>
    <n v="1"/>
    <m/>
    <x v="2"/>
    <s v="Ja"/>
    <x v="0"/>
  </r>
  <r>
    <n v="14573186"/>
    <x v="5"/>
    <x v="0"/>
    <n v="2000753"/>
    <s v="Sofortrechnung"/>
    <s v="Yasar.Yigitbilek"/>
    <x v="0"/>
    <s v="31014"/>
    <s v="ELLEELLE TECHNOLOGY SRLS"/>
    <x v="1"/>
    <s v="2"/>
    <s v="101300308"/>
    <x v="80"/>
    <s v="Apple iPhone 16 Pro Max 256GB"/>
    <n v="1"/>
    <n v="1065.5192"/>
    <n v="1109"/>
    <n v="1109"/>
    <n v="43.480800000000002"/>
    <n v="43.48"/>
    <n v="3.92"/>
    <s v="V0023"/>
    <x v="3"/>
    <s v="KPUD"/>
    <s v="EXP"/>
    <s v="Geräte"/>
    <x v="3"/>
    <n v="1"/>
    <n v="1065.5192"/>
    <n v="1109"/>
    <n v="1109"/>
    <n v="43.480800000000002"/>
    <n v="43.48"/>
    <n v="3.9206492335437326E-2"/>
    <n v="1"/>
    <m/>
    <x v="0"/>
    <s v="Nein"/>
    <x v="0"/>
  </r>
  <r>
    <n v="14573186"/>
    <x v="5"/>
    <x v="0"/>
    <n v="2000753"/>
    <s v="Sofortrechnung"/>
    <s v="Yasar.Yigitbilek"/>
    <x v="0"/>
    <s v="31014"/>
    <s v="ELLEELLE TECHNOLOGY SRLS"/>
    <x v="1"/>
    <s v="3"/>
    <s v="100034184"/>
    <x v="529"/>
    <s v="Samsung T736B Tab S7 FE 5G 64GB"/>
    <n v="1"/>
    <n v="318"/>
    <n v="339"/>
    <n v="339"/>
    <n v="21"/>
    <n v="21"/>
    <n v="6.19"/>
    <s v="V0023"/>
    <x v="3"/>
    <s v="KPUD"/>
    <s v="EXP"/>
    <s v="Geräte"/>
    <x v="3"/>
    <n v="1"/>
    <n v="318"/>
    <n v="339"/>
    <n v="339"/>
    <n v="21"/>
    <n v="21"/>
    <n v="6.1946902654867256E-2"/>
    <n v="1"/>
    <m/>
    <x v="0"/>
    <s v="Nein"/>
    <x v="0"/>
  </r>
  <r>
    <n v="14322755"/>
    <x v="5"/>
    <x v="0"/>
    <n v="2000754"/>
    <s v="Rechnungskorrektur Retoure"/>
    <s v="EAM\Aylin.Pehlivan"/>
    <x v="0"/>
    <s v="22168"/>
    <s v="Max-G-Mobile SL"/>
    <x v="0"/>
    <s v="3"/>
    <s v="200311243"/>
    <x v="559"/>
    <s v="realme Buds Air 2"/>
    <n v="1"/>
    <n v="20"/>
    <n v="26.8"/>
    <n v="26.8"/>
    <n v="6.8"/>
    <n v="6.8"/>
    <n v="25.37"/>
    <s v="V0018"/>
    <x v="16"/>
    <s v="KPUD"/>
    <s v="EXP"/>
    <s v="Zubehör"/>
    <x v="11"/>
    <n v="-1"/>
    <n v="20"/>
    <n v="26.8"/>
    <n v="-26.8"/>
    <n v="-6.8"/>
    <n v="-6.8"/>
    <n v="-0.2537313432835821"/>
    <n v="-1"/>
    <m/>
    <x v="0"/>
    <s v="Nein"/>
    <x v="1"/>
  </r>
  <r>
    <n v="14571938"/>
    <x v="5"/>
    <x v="0"/>
    <n v="2000755"/>
    <s v="Sofortrechnung"/>
    <s v="Yasar.Yigitbilek"/>
    <x v="0"/>
    <s v="30932"/>
    <s v="ENOXGSM B.V."/>
    <x v="1"/>
    <s v="1"/>
    <s v="100303119"/>
    <x v="118"/>
    <s v="Apple iPhone 16 Pro 128GB"/>
    <n v="30"/>
    <n v="895.92759999999998"/>
    <n v="932"/>
    <n v="27960"/>
    <n v="36.072400000000002"/>
    <n v="1082.17"/>
    <n v="3.87"/>
    <s v="V0027"/>
    <x v="9"/>
    <s v="VKASSE"/>
    <s v="EXP"/>
    <s v="Geräte"/>
    <x v="7"/>
    <n v="30"/>
    <n v="895.92759999999998"/>
    <n v="932"/>
    <n v="27960"/>
    <n v="36.072400000000002"/>
    <n v="1082.17"/>
    <n v="3.8704220314735339E-2"/>
    <n v="1"/>
    <m/>
    <x v="0"/>
    <s v="Nein"/>
    <x v="0"/>
  </r>
  <r>
    <n v="14573482"/>
    <x v="5"/>
    <x v="0"/>
    <n v="2000756"/>
    <s v="Sofortrechnung"/>
    <s v="EAM\Erdal.Bircan"/>
    <x v="1"/>
    <s v="30710"/>
    <s v="starmobile GmbH"/>
    <x v="0"/>
    <s v="1"/>
    <s v="200140060"/>
    <x v="560"/>
    <s v="Telekom Sinus A 207"/>
    <n v="100"/>
    <n v="25.01"/>
    <n v="25.25"/>
    <n v="2525"/>
    <n v="0.24"/>
    <n v="24"/>
    <n v="0.95"/>
    <s v="V0003"/>
    <x v="14"/>
    <s v="KVAB30"/>
    <s v="GRK"/>
    <s v="Zubehör"/>
    <x v="9"/>
    <n v="100"/>
    <n v="25.01"/>
    <n v="25.25"/>
    <n v="2525"/>
    <n v="0.24"/>
    <n v="24"/>
    <n v="9.5049504950495047E-3"/>
    <n v="1"/>
    <m/>
    <x v="0"/>
    <s v="Nein"/>
    <x v="0"/>
  </r>
  <r>
    <n v="14573482"/>
    <x v="5"/>
    <x v="0"/>
    <n v="2000756"/>
    <s v="Sofortrechnung"/>
    <s v="EAM\Erdal.Bircan"/>
    <x v="1"/>
    <s v="30710"/>
    <s v="starmobile GmbH"/>
    <x v="0"/>
    <s v="2"/>
    <s v="200311543"/>
    <x v="561"/>
    <s v="Anker Soundcore Glow BT 360"/>
    <n v="10"/>
    <n v="30"/>
    <n v="31"/>
    <n v="310"/>
    <n v="1"/>
    <n v="10"/>
    <n v="3.22"/>
    <s v="V0003"/>
    <x v="14"/>
    <s v="KVAB30"/>
    <s v="GRK"/>
    <s v="Zubehör"/>
    <x v="9"/>
    <n v="10"/>
    <n v="30"/>
    <n v="31"/>
    <n v="310"/>
    <n v="1"/>
    <n v="10"/>
    <n v="3.2258064516129031E-2"/>
    <n v="1"/>
    <m/>
    <x v="0"/>
    <s v="Nein"/>
    <x v="0"/>
  </r>
  <r>
    <n v="14573482"/>
    <x v="5"/>
    <x v="0"/>
    <n v="2000756"/>
    <s v="Sofortrechnung"/>
    <s v="EAM\Erdal.Bircan"/>
    <x v="1"/>
    <s v="30710"/>
    <s v="starmobile GmbH"/>
    <x v="0"/>
    <s v="3"/>
    <s v="200140049"/>
    <x v="562"/>
    <s v="Telekom Sinus 12"/>
    <n v="5"/>
    <n v="26.740100000000002"/>
    <n v="27.5"/>
    <n v="137.5"/>
    <n v="0.75990000000000002"/>
    <n v="3.8"/>
    <n v="2.76"/>
    <s v="V0003"/>
    <x v="14"/>
    <s v="KVAB30"/>
    <s v="GRK"/>
    <s v="Zubehör"/>
    <x v="9"/>
    <n v="5"/>
    <n v="26.740100000000002"/>
    <n v="27.5"/>
    <n v="137.5"/>
    <n v="0.75990000000000002"/>
    <n v="3.8"/>
    <n v="2.7636363636363636E-2"/>
    <n v="1"/>
    <m/>
    <x v="0"/>
    <s v="Nein"/>
    <x v="0"/>
  </r>
  <r>
    <n v="14573482"/>
    <x v="5"/>
    <x v="0"/>
    <n v="2000756"/>
    <s v="Sofortrechnung"/>
    <s v="EAM\Erdal.Bircan"/>
    <x v="1"/>
    <s v="30710"/>
    <s v="starmobile GmbH"/>
    <x v="0"/>
    <s v="4"/>
    <s v="200311519"/>
    <x v="499"/>
    <s v="UREVO SpaceWalk Lite"/>
    <n v="3"/>
    <n v="148.1"/>
    <n v="153.1"/>
    <n v="459.3"/>
    <n v="5"/>
    <n v="15"/>
    <n v="3.26"/>
    <s v="V0003"/>
    <x v="14"/>
    <s v="KVAB30"/>
    <s v="GRK"/>
    <s v="Zubehör"/>
    <x v="9"/>
    <n v="3"/>
    <n v="148.1"/>
    <n v="153.1"/>
    <n v="459.3"/>
    <n v="5"/>
    <n v="15"/>
    <n v="3.2658393207054215E-2"/>
    <n v="1"/>
    <m/>
    <x v="0"/>
    <s v="Nein"/>
    <x v="0"/>
  </r>
  <r>
    <n v="14573482"/>
    <x v="5"/>
    <x v="0"/>
    <n v="2000756"/>
    <s v="Sofortrechnung"/>
    <s v="EAM\Erdal.Bircan"/>
    <x v="1"/>
    <s v="30710"/>
    <s v="starmobile GmbH"/>
    <x v="0"/>
    <s v="5"/>
    <s v="200311542"/>
    <x v="563"/>
    <s v="UREVO Strol U1"/>
    <n v="3"/>
    <n v="190.8"/>
    <n v="195.8"/>
    <n v="587.4"/>
    <n v="5"/>
    <n v="15"/>
    <n v="2.5499999999999998"/>
    <s v="V0003"/>
    <x v="14"/>
    <s v="KVAB30"/>
    <s v="GRK"/>
    <s v="Zubehör"/>
    <x v="9"/>
    <n v="3"/>
    <n v="190.8"/>
    <n v="195.8"/>
    <n v="587.4"/>
    <n v="5"/>
    <n v="15"/>
    <n v="2.5536261491317672E-2"/>
    <n v="1"/>
    <m/>
    <x v="0"/>
    <s v="Nein"/>
    <x v="0"/>
  </r>
  <r>
    <n v="14573482"/>
    <x v="5"/>
    <x v="0"/>
    <n v="2000756"/>
    <s v="Sofortrechnung"/>
    <s v="EAM\Erdal.Bircan"/>
    <x v="1"/>
    <s v="30710"/>
    <s v="starmobile GmbH"/>
    <x v="0"/>
    <s v="6"/>
    <s v="200311516"/>
    <x v="493"/>
    <s v="UREVO SpaceWalk Lite"/>
    <n v="3"/>
    <n v="114.1"/>
    <n v="119.1"/>
    <n v="357.3"/>
    <n v="5"/>
    <n v="15"/>
    <n v="4.1900000000000004"/>
    <s v="V0003"/>
    <x v="14"/>
    <s v="KVAB30"/>
    <s v="GRK"/>
    <s v="Zubehör"/>
    <x v="9"/>
    <n v="3"/>
    <n v="114.1"/>
    <n v="119.1"/>
    <n v="357.3"/>
    <n v="5"/>
    <n v="15"/>
    <n v="4.1981528127623846E-2"/>
    <n v="1"/>
    <m/>
    <x v="0"/>
    <s v="Nein"/>
    <x v="0"/>
  </r>
  <r>
    <n v="14573482"/>
    <x v="5"/>
    <x v="0"/>
    <n v="2000756"/>
    <s v="Sofortrechnung"/>
    <s v="EAM\Erdal.Bircan"/>
    <x v="1"/>
    <s v="30710"/>
    <s v="starmobile GmbH"/>
    <x v="0"/>
    <s v="7"/>
    <s v="200311517"/>
    <x v="564"/>
    <s v="UREVO SpaceWalk E4"/>
    <n v="3"/>
    <n v="104.9"/>
    <n v="109.9"/>
    <n v="329.7"/>
    <n v="5"/>
    <n v="15"/>
    <n v="4.54"/>
    <s v="V0003"/>
    <x v="14"/>
    <s v="KVAB30"/>
    <s v="GRK"/>
    <s v="Zubehör"/>
    <x v="9"/>
    <n v="3"/>
    <n v="104.9"/>
    <n v="109.9"/>
    <n v="329.7"/>
    <n v="5"/>
    <n v="15"/>
    <n v="4.5495905368516838E-2"/>
    <n v="1"/>
    <m/>
    <x v="0"/>
    <s v="Nein"/>
    <x v="0"/>
  </r>
  <r>
    <n v="14573482"/>
    <x v="5"/>
    <x v="0"/>
    <n v="2000756"/>
    <s v="Sofortrechnung"/>
    <s v="EAM\Erdal.Bircan"/>
    <x v="1"/>
    <s v="30710"/>
    <s v="starmobile GmbH"/>
    <x v="0"/>
    <s v="8"/>
    <s v="200140040"/>
    <x v="565"/>
    <s v="Telekom Sinus 12"/>
    <n v="50"/>
    <n v="26.697399999999998"/>
    <n v="27.5"/>
    <n v="1375"/>
    <n v="0.80259999999999998"/>
    <n v="40.130000000000003"/>
    <n v="2.91"/>
    <s v="V0003"/>
    <x v="14"/>
    <s v="KVAB30"/>
    <s v="GRK"/>
    <s v="Zubehör"/>
    <x v="9"/>
    <n v="50"/>
    <n v="26.697399999999998"/>
    <n v="27.5"/>
    <n v="1375"/>
    <n v="0.80259999999999998"/>
    <n v="40.130000000000003"/>
    <n v="2.9185454545454546E-2"/>
    <n v="1"/>
    <m/>
    <x v="0"/>
    <s v="Nein"/>
    <x v="0"/>
  </r>
  <r>
    <n v="14573138"/>
    <x v="5"/>
    <x v="0"/>
    <n v="2000757"/>
    <s v="Sofortrechnung"/>
    <s v="eam\bekir.ahmed"/>
    <x v="0"/>
    <s v="28753"/>
    <s v="Bauer s.r.l."/>
    <x v="1"/>
    <s v="1"/>
    <s v="100302778"/>
    <x v="166"/>
    <s v="Apple iPhone 14 Plus 128GB"/>
    <n v="15"/>
    <n v="541"/>
    <n v="565"/>
    <n v="8475"/>
    <n v="24"/>
    <n v="360"/>
    <n v="4.24"/>
    <s v="V0022"/>
    <x v="13"/>
    <s v="KPUD"/>
    <s v="EXP"/>
    <s v="Geräte"/>
    <x v="8"/>
    <n v="15"/>
    <n v="541"/>
    <n v="565"/>
    <n v="8475"/>
    <n v="24"/>
    <n v="360"/>
    <n v="4.247787610619469E-2"/>
    <n v="1"/>
    <m/>
    <x v="0"/>
    <s v="Nein"/>
    <x v="0"/>
  </r>
  <r>
    <n v="14573138"/>
    <x v="5"/>
    <x v="0"/>
    <n v="2000757"/>
    <s v="Sofortrechnung"/>
    <s v="eam\bekir.ahmed"/>
    <x v="0"/>
    <s v="28753"/>
    <s v="Bauer s.r.l."/>
    <x v="1"/>
    <s v="2"/>
    <s v="100302783"/>
    <x v="210"/>
    <s v="Apple iPhone 14 Plus 256GB"/>
    <n v="6"/>
    <n v="591"/>
    <n v="639"/>
    <n v="3834"/>
    <n v="48"/>
    <n v="288"/>
    <n v="7.51"/>
    <s v="V0022"/>
    <x v="13"/>
    <s v="KPUD"/>
    <s v="EXP"/>
    <s v="Geräte"/>
    <x v="8"/>
    <n v="6"/>
    <n v="591"/>
    <n v="639"/>
    <n v="3834"/>
    <n v="48"/>
    <n v="288"/>
    <n v="7.5117370892018781E-2"/>
    <n v="1"/>
    <m/>
    <x v="0"/>
    <s v="Nein"/>
    <x v="0"/>
  </r>
  <r>
    <n v="14573138"/>
    <x v="5"/>
    <x v="0"/>
    <n v="2000757"/>
    <s v="Sofortrechnung"/>
    <s v="eam\bekir.ahmed"/>
    <x v="0"/>
    <s v="28753"/>
    <s v="Bauer s.r.l."/>
    <x v="1"/>
    <s v="3"/>
    <s v="101030391"/>
    <x v="147"/>
    <s v="Samsung S926B S24+ 5G 512GB"/>
    <n v="16"/>
    <n v="725.71429999999998"/>
    <n v="745"/>
    <n v="11920"/>
    <n v="19.285699999999999"/>
    <n v="308.57"/>
    <n v="2.58"/>
    <s v="V0022"/>
    <x v="13"/>
    <s v="KPUD"/>
    <s v="EXP"/>
    <s v="Geräte"/>
    <x v="8"/>
    <n v="16"/>
    <n v="725.71429999999998"/>
    <n v="745"/>
    <n v="11920"/>
    <n v="19.285699999999999"/>
    <n v="308.57"/>
    <n v="2.5886744966442953E-2"/>
    <n v="1"/>
    <m/>
    <x v="0"/>
    <s v="Nein"/>
    <x v="0"/>
  </r>
  <r>
    <n v="14573138"/>
    <x v="5"/>
    <x v="0"/>
    <n v="2000757"/>
    <s v="Sofortrechnung"/>
    <s v="eam\bekir.ahmed"/>
    <x v="0"/>
    <s v="28753"/>
    <s v="Bauer s.r.l."/>
    <x v="1"/>
    <s v="4"/>
    <s v="100034410"/>
    <x v="491"/>
    <s v="Samsung S911B S23 5G 256GB"/>
    <n v="20"/>
    <n v="477.88479999999998"/>
    <n v="495"/>
    <n v="9900"/>
    <n v="17.115200000000002"/>
    <n v="342.3"/>
    <n v="3.45"/>
    <s v="V0022"/>
    <x v="13"/>
    <s v="KPUD"/>
    <s v="EXP"/>
    <s v="Geräte"/>
    <x v="8"/>
    <n v="20"/>
    <n v="477.88479999999998"/>
    <n v="495"/>
    <n v="9900"/>
    <n v="17.115200000000002"/>
    <n v="342.3"/>
    <n v="3.4575757575757579E-2"/>
    <n v="1"/>
    <m/>
    <x v="0"/>
    <s v="Nein"/>
    <x v="0"/>
  </r>
  <r>
    <n v="14573138"/>
    <x v="5"/>
    <x v="0"/>
    <n v="2000757"/>
    <s v="Sofortrechnung"/>
    <s v="eam\bekir.ahmed"/>
    <x v="0"/>
    <s v="28753"/>
    <s v="Bauer s.r.l."/>
    <x v="1"/>
    <s v="5"/>
    <s v="100302781"/>
    <x v="426"/>
    <s v="Apple iPhone 14 Plus 256GB"/>
    <n v="4"/>
    <n v="590.71429999999998"/>
    <n v="639"/>
    <n v="2556"/>
    <n v="48.285699999999999"/>
    <n v="193.14"/>
    <n v="7.55"/>
    <s v="V0022"/>
    <x v="13"/>
    <s v="KPUD"/>
    <s v="EXP"/>
    <s v="Geräte"/>
    <x v="8"/>
    <n v="4"/>
    <n v="590.71429999999998"/>
    <n v="639"/>
    <n v="2556"/>
    <n v="48.285699999999999"/>
    <n v="193.14"/>
    <n v="7.5563380281690129E-2"/>
    <n v="1"/>
    <m/>
    <x v="0"/>
    <s v="Nein"/>
    <x v="0"/>
  </r>
  <r>
    <n v="14573138"/>
    <x v="5"/>
    <x v="0"/>
    <n v="2000757"/>
    <s v="Sofortrechnung"/>
    <s v="eam\bekir.ahmed"/>
    <x v="0"/>
    <s v="28753"/>
    <s v="Bauer s.r.l."/>
    <x v="1"/>
    <s v="6"/>
    <s v="100034413"/>
    <x v="151"/>
    <s v="Samsung S911B S23 5G 256GB"/>
    <n v="20"/>
    <n v="471"/>
    <n v="495"/>
    <n v="9900"/>
    <n v="24"/>
    <n v="480"/>
    <n v="4.84"/>
    <s v="V0022"/>
    <x v="13"/>
    <s v="KPUD"/>
    <s v="EXP"/>
    <s v="Geräte"/>
    <x v="8"/>
    <n v="20"/>
    <n v="471"/>
    <n v="495"/>
    <n v="9900"/>
    <n v="24"/>
    <n v="480"/>
    <n v="4.8484848484848485E-2"/>
    <n v="1"/>
    <m/>
    <x v="0"/>
    <s v="Nein"/>
    <x v="0"/>
  </r>
  <r>
    <n v="14573138"/>
    <x v="5"/>
    <x v="0"/>
    <n v="2000757"/>
    <s v="Sofortrechnung"/>
    <s v="eam\bekir.ahmed"/>
    <x v="0"/>
    <s v="28753"/>
    <s v="Bauer s.r.l."/>
    <x v="1"/>
    <s v="7"/>
    <s v="100302775"/>
    <x v="34"/>
    <s v="Apple iPhone 14 512GB"/>
    <n v="6"/>
    <n v="633"/>
    <n v="655"/>
    <n v="3930"/>
    <n v="22"/>
    <n v="132"/>
    <n v="3.35"/>
    <s v="V0022"/>
    <x v="13"/>
    <s v="KPUD"/>
    <s v="EXP"/>
    <s v="Geräte"/>
    <x v="8"/>
    <n v="6"/>
    <n v="633"/>
    <n v="655"/>
    <n v="3930"/>
    <n v="22"/>
    <n v="132"/>
    <n v="3.3587786259541987E-2"/>
    <n v="1"/>
    <m/>
    <x v="0"/>
    <s v="Nein"/>
    <x v="0"/>
  </r>
  <r>
    <n v="14573494"/>
    <x v="5"/>
    <x v="0"/>
    <n v="2000758"/>
    <s v="Sofortrechnung"/>
    <s v="Yasar.Yigitbilek"/>
    <x v="2"/>
    <s v="30087"/>
    <s v="DSW-Telekommunikation GmbH"/>
    <x v="7"/>
    <s v="1"/>
    <s v="700980229"/>
    <x v="566"/>
    <s v="A4 Flyer - Telekom Congstar (02-24)"/>
    <n v="75"/>
    <n v="0"/>
    <n v="0"/>
    <n v="0"/>
    <m/>
    <n v="0"/>
    <m/>
    <s v="V0161"/>
    <x v="7"/>
    <s v="KVAB30"/>
    <s v="FHK"/>
    <s v="Marketing"/>
    <x v="2"/>
    <n v="75"/>
    <n v="0"/>
    <n v="0"/>
    <n v="0"/>
    <n v="0"/>
    <n v="0"/>
    <n v="0"/>
    <n v="1"/>
    <m/>
    <x v="0"/>
    <s v="Nein"/>
    <x v="0"/>
  </r>
  <r>
    <n v="14573495"/>
    <x v="5"/>
    <x v="0"/>
    <n v="2000759"/>
    <s v="Sofortrechnung"/>
    <s v="Yasar.Yigitbilek"/>
    <x v="2"/>
    <s v="30087"/>
    <s v="DSW-Telekommunikation GmbH"/>
    <x v="7"/>
    <s v="1"/>
    <s v="700980229"/>
    <x v="566"/>
    <s v="A4 Flyer - Telekom Congstar (02-24)"/>
    <n v="75"/>
    <n v="0"/>
    <n v="0"/>
    <n v="0"/>
    <m/>
    <n v="0"/>
    <m/>
    <s v="V0161"/>
    <x v="7"/>
    <s v="KVAB30"/>
    <s v="FHK"/>
    <s v="Marketing"/>
    <x v="2"/>
    <n v="75"/>
    <n v="0"/>
    <n v="0"/>
    <n v="0"/>
    <n v="0"/>
    <n v="0"/>
    <n v="0"/>
    <n v="1"/>
    <m/>
    <x v="0"/>
    <s v="Nein"/>
    <x v="0"/>
  </r>
  <r>
    <n v="14573496"/>
    <x v="5"/>
    <x v="0"/>
    <n v="2000760"/>
    <s v="Sofortrechnung"/>
    <s v="Yasar.Yigitbilek"/>
    <x v="2"/>
    <s v="30087"/>
    <s v="DSW-Telekommunikation GmbH"/>
    <x v="7"/>
    <s v="1"/>
    <s v="700980229"/>
    <x v="566"/>
    <s v="A4 Flyer - Telekom Congstar (02-24)"/>
    <n v="75"/>
    <n v="0"/>
    <n v="0"/>
    <n v="0"/>
    <m/>
    <n v="0"/>
    <m/>
    <s v="V0161"/>
    <x v="7"/>
    <s v="KVAB30"/>
    <s v="FHK"/>
    <s v="Marketing"/>
    <x v="2"/>
    <n v="75"/>
    <n v="0"/>
    <n v="0"/>
    <n v="0"/>
    <n v="0"/>
    <n v="0"/>
    <n v="0"/>
    <n v="1"/>
    <m/>
    <x v="0"/>
    <s v="Nein"/>
    <x v="0"/>
  </r>
  <r>
    <n v="14573499"/>
    <x v="5"/>
    <x v="0"/>
    <n v="2000761"/>
    <s v="Sofortrechnung"/>
    <s v="Yasar.Yigitbilek"/>
    <x v="2"/>
    <s v="30087"/>
    <s v="DSW-Telekommunikation GmbH"/>
    <x v="7"/>
    <s v="1"/>
    <s v="700980229"/>
    <x v="566"/>
    <s v="A4 Flyer - Telekom Congstar (02-24)"/>
    <n v="75"/>
    <n v="0"/>
    <n v="0"/>
    <n v="0"/>
    <m/>
    <n v="0"/>
    <m/>
    <s v="V0161"/>
    <x v="7"/>
    <s v="KVAB30"/>
    <s v="FHK"/>
    <s v="Marketing"/>
    <x v="2"/>
    <n v="75"/>
    <n v="0"/>
    <n v="0"/>
    <n v="0"/>
    <n v="0"/>
    <n v="0"/>
    <n v="0"/>
    <n v="1"/>
    <m/>
    <x v="0"/>
    <s v="Nein"/>
    <x v="0"/>
  </r>
  <r>
    <n v="14573502"/>
    <x v="5"/>
    <x v="0"/>
    <n v="2000762"/>
    <s v="Sofortrechnung"/>
    <s v="Yasar.Yigitbilek"/>
    <x v="2"/>
    <s v="29484"/>
    <s v="ibuy GmbH"/>
    <x v="7"/>
    <s v="1"/>
    <s v="700980229"/>
    <x v="566"/>
    <s v="A4 Flyer - Telekom Congstar (02-24)"/>
    <n v="75"/>
    <n v="0"/>
    <n v="0"/>
    <n v="0"/>
    <m/>
    <n v="0"/>
    <m/>
    <s v="V0161"/>
    <x v="7"/>
    <s v="KABB14"/>
    <s v="FHK"/>
    <s v="Marketing"/>
    <x v="2"/>
    <n v="75"/>
    <n v="0"/>
    <n v="0"/>
    <n v="0"/>
    <n v="0"/>
    <n v="0"/>
    <n v="0"/>
    <n v="1"/>
    <m/>
    <x v="0"/>
    <s v="Nein"/>
    <x v="0"/>
  </r>
  <r>
    <n v="14573503"/>
    <x v="5"/>
    <x v="0"/>
    <n v="2000763"/>
    <s v="Sofortrechnung"/>
    <s v="Yasar.Yigitbilek"/>
    <x v="2"/>
    <s v="29484"/>
    <s v="ibuy GmbH"/>
    <x v="7"/>
    <s v="1"/>
    <s v="700980229"/>
    <x v="566"/>
    <s v="A4 Flyer - Telekom Congstar (02-24)"/>
    <n v="75"/>
    <n v="0"/>
    <n v="0"/>
    <n v="0"/>
    <m/>
    <n v="0"/>
    <m/>
    <s v="V0161"/>
    <x v="7"/>
    <s v="KABB14"/>
    <s v="FHK"/>
    <s v="Marketing"/>
    <x v="2"/>
    <n v="75"/>
    <n v="0"/>
    <n v="0"/>
    <n v="0"/>
    <n v="0"/>
    <n v="0"/>
    <n v="0"/>
    <n v="1"/>
    <m/>
    <x v="0"/>
    <s v="Nein"/>
    <x v="0"/>
  </r>
  <r>
    <n v="14573504"/>
    <x v="5"/>
    <x v="0"/>
    <n v="2000764"/>
    <s v="Sofortrechnung"/>
    <s v="Yasar.Yigitbilek"/>
    <x v="2"/>
    <s v="29484"/>
    <s v="ibuy GmbH"/>
    <x v="7"/>
    <s v="1"/>
    <s v="700980229"/>
    <x v="566"/>
    <s v="A4 Flyer - Telekom Congstar (02-24)"/>
    <n v="75"/>
    <n v="0"/>
    <n v="0"/>
    <n v="0"/>
    <m/>
    <n v="0"/>
    <m/>
    <s v="V0161"/>
    <x v="7"/>
    <s v="KABB14"/>
    <s v="FHK"/>
    <s v="Marketing"/>
    <x v="2"/>
    <n v="75"/>
    <n v="0"/>
    <n v="0"/>
    <n v="0"/>
    <n v="0"/>
    <n v="0"/>
    <n v="0"/>
    <n v="1"/>
    <m/>
    <x v="0"/>
    <s v="Nein"/>
    <x v="0"/>
  </r>
  <r>
    <n v="14573505"/>
    <x v="5"/>
    <x v="0"/>
    <n v="2000765"/>
    <s v="Sofortrechnung"/>
    <s v="Yasar.Yigitbilek"/>
    <x v="2"/>
    <s v="29484"/>
    <s v="ibuy GmbH"/>
    <x v="7"/>
    <s v="1"/>
    <s v="700980229"/>
    <x v="566"/>
    <s v="A4 Flyer - Telekom Congstar (02-24)"/>
    <n v="75"/>
    <n v="0"/>
    <n v="0"/>
    <n v="0"/>
    <m/>
    <n v="0"/>
    <m/>
    <s v="V0161"/>
    <x v="7"/>
    <s v="KABB14"/>
    <s v="FHK"/>
    <s v="Marketing"/>
    <x v="2"/>
    <n v="75"/>
    <n v="0"/>
    <n v="0"/>
    <n v="0"/>
    <n v="0"/>
    <n v="0"/>
    <n v="0"/>
    <n v="1"/>
    <m/>
    <x v="0"/>
    <s v="Nein"/>
    <x v="0"/>
  </r>
  <r>
    <n v="14573507"/>
    <x v="5"/>
    <x v="0"/>
    <n v="2000766"/>
    <s v="Sofortrechnung"/>
    <s v="Yasar.Yigitbilek"/>
    <x v="2"/>
    <s v="29484"/>
    <s v="ibuy GmbH"/>
    <x v="7"/>
    <s v="1"/>
    <s v="700980229"/>
    <x v="566"/>
    <s v="A4 Flyer - Telekom Congstar (02-24)"/>
    <n v="75"/>
    <n v="0"/>
    <n v="0"/>
    <n v="0"/>
    <m/>
    <n v="0"/>
    <m/>
    <s v="V0161"/>
    <x v="7"/>
    <s v="KABB14"/>
    <s v="FHK"/>
    <s v="Marketing"/>
    <x v="2"/>
    <n v="75"/>
    <n v="0"/>
    <n v="0"/>
    <n v="0"/>
    <n v="0"/>
    <n v="0"/>
    <n v="0"/>
    <n v="1"/>
    <m/>
    <x v="0"/>
    <s v="Nein"/>
    <x v="0"/>
  </r>
  <r>
    <n v="14573508"/>
    <x v="5"/>
    <x v="0"/>
    <n v="2000767"/>
    <s v="Sofortrechnung"/>
    <s v="Yasar.Yigitbilek"/>
    <x v="2"/>
    <s v="29484"/>
    <s v="ibuy GmbH"/>
    <x v="7"/>
    <s v="1"/>
    <s v="700980229"/>
    <x v="566"/>
    <s v="A4 Flyer - Telekom Congstar (02-24)"/>
    <n v="75"/>
    <n v="0"/>
    <n v="0"/>
    <n v="0"/>
    <m/>
    <n v="0"/>
    <m/>
    <s v="V0161"/>
    <x v="7"/>
    <s v="KABB14"/>
    <s v="FHK"/>
    <s v="Marketing"/>
    <x v="2"/>
    <n v="75"/>
    <n v="0"/>
    <n v="0"/>
    <n v="0"/>
    <n v="0"/>
    <n v="0"/>
    <n v="0"/>
    <n v="1"/>
    <m/>
    <x v="0"/>
    <s v="Nein"/>
    <x v="0"/>
  </r>
  <r>
    <n v="14573510"/>
    <x v="5"/>
    <x v="0"/>
    <n v="2000768"/>
    <s v="Sofortrechnung"/>
    <s v="Yasar.Yigitbilek"/>
    <x v="2"/>
    <s v="29484"/>
    <s v="ibuy GmbH"/>
    <x v="7"/>
    <s v="1"/>
    <s v="700980229"/>
    <x v="566"/>
    <s v="A4 Flyer - Telekom Congstar (02-24)"/>
    <n v="75"/>
    <n v="0"/>
    <n v="0"/>
    <n v="0"/>
    <m/>
    <n v="0"/>
    <m/>
    <s v="V0161"/>
    <x v="7"/>
    <s v="KABB14"/>
    <s v="FHK"/>
    <s v="Marketing"/>
    <x v="2"/>
    <n v="75"/>
    <n v="0"/>
    <n v="0"/>
    <n v="0"/>
    <n v="0"/>
    <n v="0"/>
    <n v="0"/>
    <n v="1"/>
    <m/>
    <x v="0"/>
    <s v="Nein"/>
    <x v="0"/>
  </r>
  <r>
    <n v="14573142"/>
    <x v="5"/>
    <x v="0"/>
    <n v="2000769"/>
    <s v="Sofortrechnung"/>
    <s v="EAM\Peter.Pietrzyk"/>
    <x v="1"/>
    <s v="30710"/>
    <s v="starmobile GmbH"/>
    <x v="0"/>
    <s v="1"/>
    <s v="200750012"/>
    <x v="567"/>
    <s v="XPLORA X6 Play - VF-SIM - 50€ Amazon-Gutschein"/>
    <n v="60"/>
    <n v="128.83000000000001"/>
    <n v="131"/>
    <n v="7860"/>
    <n v="2.17"/>
    <n v="130.19999999999999"/>
    <n v="1.65"/>
    <s v="V0003"/>
    <x v="14"/>
    <s v="KVAB30"/>
    <s v="GRK"/>
    <s v="Zubehör"/>
    <x v="9"/>
    <n v="60"/>
    <n v="128.83000000000001"/>
    <n v="131"/>
    <n v="7860"/>
    <n v="2.17"/>
    <n v="130.19999999999999"/>
    <n v="1.6564885496183204E-2"/>
    <n v="1"/>
    <m/>
    <x v="0"/>
    <s v="Nein"/>
    <x v="0"/>
  </r>
  <r>
    <n v="14573474"/>
    <x v="5"/>
    <x v="0"/>
    <n v="2000770"/>
    <s v="Sofortrechnung"/>
    <s v="Yasar.Yigitbilek"/>
    <x v="0"/>
    <s v="30594"/>
    <s v="Dynamic Trading SRL"/>
    <x v="1"/>
    <s v="1"/>
    <s v="100690673"/>
    <x v="568"/>
    <s v="Xiaomi 14T 5G 12GB/256GB"/>
    <n v="5"/>
    <n v="327"/>
    <n v="340"/>
    <n v="1700"/>
    <n v="13"/>
    <n v="65"/>
    <n v="3.82"/>
    <s v="V0022"/>
    <x v="13"/>
    <s v="KPUD"/>
    <s v="EXP"/>
    <s v="Geräte"/>
    <x v="8"/>
    <n v="5"/>
    <n v="327"/>
    <n v="340"/>
    <n v="1700"/>
    <n v="13"/>
    <n v="65"/>
    <n v="3.8235294117647062E-2"/>
    <n v="1"/>
    <m/>
    <x v="0"/>
    <s v="Nein"/>
    <x v="0"/>
  </r>
  <r>
    <n v="14573474"/>
    <x v="5"/>
    <x v="0"/>
    <n v="2000770"/>
    <s v="Sofortrechnung"/>
    <s v="Yasar.Yigitbilek"/>
    <x v="0"/>
    <s v="30594"/>
    <s v="Dynamic Trading SRL"/>
    <x v="1"/>
    <s v="2"/>
    <s v="101030382"/>
    <x v="28"/>
    <s v="Samsung S921B S24 5G 256GB"/>
    <n v="20"/>
    <n v="530.07069999999999"/>
    <n v="545"/>
    <n v="10900"/>
    <n v="14.9293"/>
    <n v="298.58999999999997"/>
    <n v="2.73"/>
    <s v="V0022"/>
    <x v="13"/>
    <s v="KPUD"/>
    <s v="EXP"/>
    <s v="Geräte"/>
    <x v="8"/>
    <n v="20"/>
    <n v="530.07069999999999"/>
    <n v="545"/>
    <n v="10900"/>
    <n v="14.9293"/>
    <n v="298.58999999999997"/>
    <n v="2.7393577981651374E-2"/>
    <n v="1"/>
    <m/>
    <x v="0"/>
    <s v="Nein"/>
    <x v="0"/>
  </r>
  <r>
    <n v="14573474"/>
    <x v="5"/>
    <x v="0"/>
    <n v="2000770"/>
    <s v="Sofortrechnung"/>
    <s v="Yasar.Yigitbilek"/>
    <x v="0"/>
    <s v="30594"/>
    <s v="Dynamic Trading SRL"/>
    <x v="1"/>
    <s v="3"/>
    <s v="101690237"/>
    <x v="515"/>
    <s v="Xiaomi Redmi Note 13 Pro+ 5G 8GB/256GB"/>
    <n v="10"/>
    <n v="232"/>
    <n v="240"/>
    <n v="2400"/>
    <n v="8"/>
    <n v="80"/>
    <n v="3.33"/>
    <s v="V0022"/>
    <x v="13"/>
    <s v="KPUD"/>
    <s v="EXP"/>
    <s v="Geräte"/>
    <x v="8"/>
    <n v="10"/>
    <n v="232"/>
    <n v="240"/>
    <n v="2400"/>
    <n v="8"/>
    <n v="80"/>
    <n v="3.3333333333333333E-2"/>
    <n v="1"/>
    <m/>
    <x v="0"/>
    <s v="Nein"/>
    <x v="0"/>
  </r>
  <r>
    <n v="14573474"/>
    <x v="5"/>
    <x v="0"/>
    <n v="2000770"/>
    <s v="Sofortrechnung"/>
    <s v="Yasar.Yigitbilek"/>
    <x v="0"/>
    <s v="30594"/>
    <s v="Dynamic Trading SRL"/>
    <x v="1"/>
    <s v="4"/>
    <s v="101030379"/>
    <x v="100"/>
    <s v="Samsung S921B S24 5G 128GB"/>
    <n v="4"/>
    <n v="483.93950000000001"/>
    <n v="490"/>
    <n v="1960"/>
    <n v="6.0605000000000002"/>
    <n v="24.24"/>
    <n v="1.23"/>
    <s v="V0022"/>
    <x v="13"/>
    <s v="KPUD"/>
    <s v="EXP"/>
    <s v="Geräte"/>
    <x v="8"/>
    <n v="4"/>
    <n v="483.93950000000001"/>
    <n v="490"/>
    <n v="1960"/>
    <n v="6.0605000000000002"/>
    <n v="24.24"/>
    <n v="1.236734693877551E-2"/>
    <n v="1"/>
    <m/>
    <x v="0"/>
    <s v="Nein"/>
    <x v="0"/>
  </r>
  <r>
    <n v="14573474"/>
    <x v="5"/>
    <x v="0"/>
    <n v="2000770"/>
    <s v="Sofortrechnung"/>
    <s v="Yasar.Yigitbilek"/>
    <x v="0"/>
    <s v="30594"/>
    <s v="Dynamic Trading SRL"/>
    <x v="1"/>
    <s v="5"/>
    <s v="101690236"/>
    <x v="123"/>
    <s v="Xiaomi Redmi Note 13 Pro+ 5G 8GB/256GB"/>
    <n v="10"/>
    <n v="233.6053"/>
    <n v="242"/>
    <n v="2420"/>
    <n v="8.3947000000000003"/>
    <n v="83.95"/>
    <n v="3.46"/>
    <s v="V0022"/>
    <x v="13"/>
    <s v="KPUD"/>
    <s v="EXP"/>
    <s v="Geräte"/>
    <x v="8"/>
    <n v="10"/>
    <n v="233.6053"/>
    <n v="242"/>
    <n v="2420"/>
    <n v="8.3947000000000003"/>
    <n v="83.95"/>
    <n v="3.4690082644628098E-2"/>
    <n v="1"/>
    <m/>
    <x v="0"/>
    <s v="Nein"/>
    <x v="0"/>
  </r>
  <r>
    <n v="14573474"/>
    <x v="5"/>
    <x v="0"/>
    <n v="2000770"/>
    <s v="Sofortrechnung"/>
    <s v="Yasar.Yigitbilek"/>
    <x v="0"/>
    <s v="30594"/>
    <s v="Dynamic Trading SRL"/>
    <x v="1"/>
    <s v="6"/>
    <s v="101300040"/>
    <x v="84"/>
    <s v="Apple iPhone 14 128GB"/>
    <n v="4"/>
    <n v="494.59449999999998"/>
    <n v="505"/>
    <n v="2020"/>
    <n v="10.4055"/>
    <n v="41.62"/>
    <n v="2.06"/>
    <s v="V0022"/>
    <x v="13"/>
    <s v="KPUD"/>
    <s v="EXP"/>
    <s v="Geräte"/>
    <x v="8"/>
    <n v="4"/>
    <n v="494.59449999999998"/>
    <n v="505"/>
    <n v="2020"/>
    <n v="10.4055"/>
    <n v="41.62"/>
    <n v="2.0603960396039601E-2"/>
    <n v="1"/>
    <m/>
    <x v="0"/>
    <s v="Nein"/>
    <x v="0"/>
  </r>
  <r>
    <n v="14573474"/>
    <x v="5"/>
    <x v="0"/>
    <n v="2000770"/>
    <s v="Sofortrechnung"/>
    <s v="Yasar.Yigitbilek"/>
    <x v="0"/>
    <s v="30594"/>
    <s v="Dynamic Trading SRL"/>
    <x v="1"/>
    <s v="7"/>
    <s v="101030623"/>
    <x v="513"/>
    <s v="Samsung S721B S24 FE 5G 128GB"/>
    <n v="5"/>
    <n v="399"/>
    <n v="425"/>
    <n v="2125"/>
    <n v="26"/>
    <n v="130"/>
    <n v="6.11"/>
    <s v="V0022"/>
    <x v="13"/>
    <s v="KPUD"/>
    <s v="EXP"/>
    <s v="Geräte"/>
    <x v="8"/>
    <n v="5"/>
    <n v="399"/>
    <n v="425"/>
    <n v="2125"/>
    <n v="26"/>
    <n v="130"/>
    <n v="6.1176470588235297E-2"/>
    <n v="1"/>
    <m/>
    <x v="0"/>
    <s v="Nein"/>
    <x v="0"/>
  </r>
  <r>
    <n v="14573474"/>
    <x v="5"/>
    <x v="0"/>
    <n v="2000770"/>
    <s v="Sofortrechnung"/>
    <s v="Yasar.Yigitbilek"/>
    <x v="0"/>
    <s v="30594"/>
    <s v="Dynamic Trading SRL"/>
    <x v="1"/>
    <s v="8"/>
    <s v="101030381"/>
    <x v="408"/>
    <s v="Samsung S921B S24 5G 128GB"/>
    <n v="3"/>
    <n v="472"/>
    <n v="480"/>
    <n v="1440"/>
    <n v="8"/>
    <n v="24"/>
    <n v="1.66"/>
    <s v="V0022"/>
    <x v="13"/>
    <s v="KPUD"/>
    <s v="EXP"/>
    <s v="Geräte"/>
    <x v="8"/>
    <n v="3"/>
    <n v="472"/>
    <n v="480"/>
    <n v="1440"/>
    <n v="8"/>
    <n v="24"/>
    <n v="1.6666666666666666E-2"/>
    <n v="1"/>
    <m/>
    <x v="0"/>
    <s v="Nein"/>
    <x v="0"/>
  </r>
  <r>
    <n v="14573474"/>
    <x v="5"/>
    <x v="0"/>
    <n v="2000770"/>
    <s v="Sofortrechnung"/>
    <s v="Yasar.Yigitbilek"/>
    <x v="0"/>
    <s v="30594"/>
    <s v="Dynamic Trading SRL"/>
    <x v="1"/>
    <s v="9"/>
    <s v="101030392"/>
    <x v="558"/>
    <s v="Samsung S926B S24+ 5G 512GB"/>
    <n v="5"/>
    <n v="730"/>
    <n v="745"/>
    <n v="3725"/>
    <n v="15"/>
    <n v="75"/>
    <n v="2.0099999999999998"/>
    <s v="V0022"/>
    <x v="13"/>
    <s v="KPUD"/>
    <s v="EXP"/>
    <s v="Geräte"/>
    <x v="8"/>
    <n v="5"/>
    <n v="730"/>
    <n v="745"/>
    <n v="3725"/>
    <n v="15"/>
    <n v="75"/>
    <n v="2.0134228187919462E-2"/>
    <n v="1"/>
    <m/>
    <x v="0"/>
    <s v="Nein"/>
    <x v="0"/>
  </r>
  <r>
    <n v="14573474"/>
    <x v="5"/>
    <x v="0"/>
    <n v="2000770"/>
    <s v="Sofortrechnung"/>
    <s v="Yasar.Yigitbilek"/>
    <x v="0"/>
    <s v="30594"/>
    <s v="Dynamic Trading SRL"/>
    <x v="1"/>
    <s v="10"/>
    <s v="101030626"/>
    <x v="516"/>
    <s v="Samsung S721B S24 FE 5G 128GB"/>
    <n v="5"/>
    <n v="399"/>
    <n v="425"/>
    <n v="2125"/>
    <n v="26"/>
    <n v="130"/>
    <n v="6.11"/>
    <s v="V0022"/>
    <x v="13"/>
    <s v="KPUD"/>
    <s v="EXP"/>
    <s v="Geräte"/>
    <x v="8"/>
    <n v="5"/>
    <n v="399"/>
    <n v="425"/>
    <n v="2125"/>
    <n v="26"/>
    <n v="130"/>
    <n v="6.1176470588235297E-2"/>
    <n v="1"/>
    <m/>
    <x v="0"/>
    <s v="Nein"/>
    <x v="0"/>
  </r>
  <r>
    <n v="14573474"/>
    <x v="5"/>
    <x v="0"/>
    <n v="2000770"/>
    <s v="Sofortrechnung"/>
    <s v="Yasar.Yigitbilek"/>
    <x v="0"/>
    <s v="30594"/>
    <s v="Dynamic Trading SRL"/>
    <x v="1"/>
    <s v="11"/>
    <s v="100690626"/>
    <x v="48"/>
    <s v="Xiaomi Redmi Note 13 Pro+ 5G 12GB/512GB"/>
    <n v="10"/>
    <n v="269.95"/>
    <n v="279"/>
    <n v="2790"/>
    <n v="9.0500000000000007"/>
    <n v="90.5"/>
    <n v="3.24"/>
    <s v="V0022"/>
    <x v="13"/>
    <s v="KPUD"/>
    <s v="EXP"/>
    <s v="Geräte"/>
    <x v="8"/>
    <n v="10"/>
    <n v="269.95"/>
    <n v="279"/>
    <n v="2790"/>
    <n v="9.0500000000000007"/>
    <n v="90.5"/>
    <n v="3.243727598566308E-2"/>
    <n v="1"/>
    <m/>
    <x v="0"/>
    <s v="Nein"/>
    <x v="0"/>
  </r>
  <r>
    <n v="14573474"/>
    <x v="5"/>
    <x v="0"/>
    <n v="2000770"/>
    <s v="Sofortrechnung"/>
    <s v="Yasar.Yigitbilek"/>
    <x v="0"/>
    <s v="30594"/>
    <s v="Dynamic Trading SRL"/>
    <x v="1"/>
    <s v="12"/>
    <s v="101300037"/>
    <x v="91"/>
    <s v="Apple iPhone 14 128GB"/>
    <n v="10"/>
    <n v="492.46980000000002"/>
    <n v="505"/>
    <n v="5050"/>
    <n v="12.530200000000001"/>
    <n v="125.3"/>
    <n v="2.48"/>
    <s v="V0022"/>
    <x v="13"/>
    <s v="KPUD"/>
    <s v="EXP"/>
    <s v="Geräte"/>
    <x v="8"/>
    <n v="10"/>
    <n v="492.46980000000002"/>
    <n v="505"/>
    <n v="5050"/>
    <n v="12.530200000000001"/>
    <n v="125.3"/>
    <n v="2.481188118811881E-2"/>
    <n v="1"/>
    <m/>
    <x v="0"/>
    <s v="Nein"/>
    <x v="0"/>
  </r>
  <r>
    <n v="14573474"/>
    <x v="5"/>
    <x v="0"/>
    <n v="2000770"/>
    <s v="Sofortrechnung"/>
    <s v="Yasar.Yigitbilek"/>
    <x v="0"/>
    <s v="30594"/>
    <s v="Dynamic Trading SRL"/>
    <x v="1"/>
    <s v="13"/>
    <s v="101690259"/>
    <x v="240"/>
    <s v="Xiaomi Redmi Note 13 Pro+ 5G 8GB/256GB"/>
    <n v="10"/>
    <n v="238"/>
    <n v="242"/>
    <n v="2420"/>
    <n v="4"/>
    <n v="40"/>
    <n v="1.65"/>
    <s v="V0022"/>
    <x v="13"/>
    <s v="KPUD"/>
    <s v="EXP"/>
    <s v="Geräte"/>
    <x v="8"/>
    <n v="10"/>
    <n v="238"/>
    <n v="242"/>
    <n v="2420"/>
    <n v="4"/>
    <n v="40"/>
    <n v="1.6528925619834711E-2"/>
    <n v="1"/>
    <m/>
    <x v="0"/>
    <s v="Nein"/>
    <x v="0"/>
  </r>
  <r>
    <n v="14573474"/>
    <x v="5"/>
    <x v="0"/>
    <n v="2000770"/>
    <s v="Sofortrechnung"/>
    <s v="Yasar.Yigitbilek"/>
    <x v="0"/>
    <s v="30594"/>
    <s v="Dynamic Trading SRL"/>
    <x v="1"/>
    <s v="14"/>
    <s v="101030380"/>
    <x v="92"/>
    <s v="Samsung S921B S24 5G 128GB"/>
    <n v="4"/>
    <n v="478.80900000000003"/>
    <n v="492"/>
    <n v="1968"/>
    <n v="13.191000000000001"/>
    <n v="52.76"/>
    <n v="2.68"/>
    <s v="V0022"/>
    <x v="13"/>
    <s v="KPUD"/>
    <s v="EXP"/>
    <s v="Geräte"/>
    <x v="8"/>
    <n v="4"/>
    <n v="478.80900000000003"/>
    <n v="492"/>
    <n v="1968"/>
    <n v="13.191000000000001"/>
    <n v="52.76"/>
    <n v="2.6808943089430895E-2"/>
    <n v="1"/>
    <m/>
    <x v="0"/>
    <s v="Nein"/>
    <x v="0"/>
  </r>
  <r>
    <n v="14573524"/>
    <x v="5"/>
    <x v="0"/>
    <n v="2000771"/>
    <s v="Sofortrechnung"/>
    <s v="Yasar.Yigitbilek"/>
    <x v="2"/>
    <s v="20135"/>
    <s v="Phone Store"/>
    <x v="1"/>
    <s v="1"/>
    <s v="100034579"/>
    <x v="70"/>
    <s v="Samsung A556B A55 5G 128GB EE"/>
    <n v="1"/>
    <n v="251.29089999999999"/>
    <n v="269"/>
    <n v="269"/>
    <n v="17.709099999999999"/>
    <n v="17.71"/>
    <n v="6.58"/>
    <s v="V0162"/>
    <x v="8"/>
    <s v="KABB0"/>
    <s v="FHK"/>
    <s v="Geräte"/>
    <x v="2"/>
    <n v="1"/>
    <n v="251.29089999999999"/>
    <n v="269"/>
    <n v="269"/>
    <n v="17.709099999999999"/>
    <n v="17.71"/>
    <n v="6.5836431226765801E-2"/>
    <n v="1"/>
    <m/>
    <x v="0"/>
    <s v="Nein"/>
    <x v="0"/>
  </r>
  <r>
    <n v="14573524"/>
    <x v="5"/>
    <x v="0"/>
    <n v="2000771"/>
    <s v="Sofortrechnung"/>
    <s v="Yasar.Yigitbilek"/>
    <x v="2"/>
    <s v="20135"/>
    <s v="Phone Store"/>
    <x v="1"/>
    <s v="2"/>
    <s v="100034494"/>
    <x v="453"/>
    <s v="Samsung S928B S24 Ultra 5G 512GB"/>
    <n v="1"/>
    <n v="910.47659999999996"/>
    <n v="845"/>
    <n v="845"/>
    <n v="-65.476600000000005"/>
    <n v="-65.48"/>
    <n v="-7.74"/>
    <s v="V0162"/>
    <x v="8"/>
    <s v="KABB0"/>
    <s v="FHK"/>
    <s v="Geräte"/>
    <x v="2"/>
    <n v="1"/>
    <n v="910.47659999999996"/>
    <n v="845"/>
    <n v="845"/>
    <n v="-65.476600000000005"/>
    <n v="-65.48"/>
    <n v="-7.7491124260355038E-2"/>
    <n v="1"/>
    <m/>
    <x v="0"/>
    <s v="Nein"/>
    <x v="1"/>
  </r>
  <r>
    <n v="14573525"/>
    <x v="5"/>
    <x v="0"/>
    <n v="2000772"/>
    <s v="Sofortrechnung"/>
    <s v="Yasar.Yigitbilek"/>
    <x v="2"/>
    <s v="30054"/>
    <s v="VB My Phonee GmbH"/>
    <x v="1"/>
    <s v="1"/>
    <s v="100034034"/>
    <x v="569"/>
    <s v="Samsung G996B S21+ 5G 256GB"/>
    <n v="1"/>
    <n v="350"/>
    <n v="399"/>
    <n v="399"/>
    <n v="49"/>
    <n v="49"/>
    <n v="12.28"/>
    <s v="V0162"/>
    <x v="8"/>
    <s v="KVAB30"/>
    <s v="FHK"/>
    <s v="Geräte"/>
    <x v="2"/>
    <n v="1"/>
    <n v="350"/>
    <n v="399"/>
    <n v="399"/>
    <n v="49"/>
    <n v="49"/>
    <n v="0.12280701754385964"/>
    <n v="1"/>
    <m/>
    <x v="0"/>
    <s v="Nein"/>
    <x v="0"/>
  </r>
  <r>
    <n v="14573521"/>
    <x v="5"/>
    <x v="0"/>
    <n v="2000773"/>
    <s v="Sofortrechnung"/>
    <s v="Yasar.Yigitbilek"/>
    <x v="0"/>
    <s v="20320"/>
    <s v="Smaccess SA"/>
    <x v="3"/>
    <s v="1"/>
    <s v="900010011"/>
    <x v="36"/>
    <s v="Sonstiges"/>
    <n v="1"/>
    <n v="0"/>
    <n v="7.5"/>
    <n v="7.5"/>
    <n v="7.5"/>
    <n v="7.5"/>
    <m/>
    <s v="V0018"/>
    <x v="16"/>
    <s v="KPUD"/>
    <s v="EXP"/>
    <s v="Sonstige"/>
    <x v="11"/>
    <n v="1"/>
    <n v="0"/>
    <n v="7.5"/>
    <n v="7.5"/>
    <n v="7.5"/>
    <n v="7.5"/>
    <n v="1"/>
    <n v="1"/>
    <m/>
    <x v="2"/>
    <s v="Ja"/>
    <x v="0"/>
  </r>
  <r>
    <n v="14573521"/>
    <x v="5"/>
    <x v="0"/>
    <n v="2000773"/>
    <s v="Sofortrechnung"/>
    <s v="Yasar.Yigitbilek"/>
    <x v="0"/>
    <s v="20320"/>
    <s v="Smaccess SA"/>
    <x v="1"/>
    <s v="2"/>
    <s v="101680028"/>
    <x v="458"/>
    <s v="OnePlus Nord CE4 5G 8GB/256GB"/>
    <n v="1"/>
    <n v="159"/>
    <n v="165"/>
    <n v="165"/>
    <n v="6"/>
    <n v="6"/>
    <n v="3.63"/>
    <s v="V0018"/>
    <x v="16"/>
    <s v="KPUD"/>
    <s v="EXP"/>
    <s v="Geräte"/>
    <x v="11"/>
    <n v="1"/>
    <n v="159"/>
    <n v="165"/>
    <n v="165"/>
    <n v="6"/>
    <n v="6"/>
    <n v="3.6363636363636362E-2"/>
    <n v="1"/>
    <m/>
    <x v="0"/>
    <s v="Nein"/>
    <x v="0"/>
  </r>
  <r>
    <n v="14573521"/>
    <x v="5"/>
    <x v="0"/>
    <n v="2000773"/>
    <s v="Sofortrechnung"/>
    <s v="Yasar.Yigitbilek"/>
    <x v="0"/>
    <s v="20320"/>
    <s v="Smaccess SA"/>
    <x v="1"/>
    <s v="3"/>
    <s v="101030419"/>
    <x v="22"/>
    <s v="Samsung G556B Xcover 7 128GB EE"/>
    <n v="2"/>
    <n v="197.0257"/>
    <n v="215"/>
    <n v="430"/>
    <n v="17.974299999999999"/>
    <n v="35.950000000000003"/>
    <n v="8.36"/>
    <s v="V0018"/>
    <x v="16"/>
    <s v="KPUD"/>
    <s v="EXP"/>
    <s v="Geräte"/>
    <x v="11"/>
    <n v="2"/>
    <n v="197.0257"/>
    <n v="215"/>
    <n v="430"/>
    <n v="17.974299999999999"/>
    <n v="35.950000000000003"/>
    <n v="8.36046511627907E-2"/>
    <n v="1"/>
    <m/>
    <x v="0"/>
    <s v="Nein"/>
    <x v="0"/>
  </r>
  <r>
    <n v="14573536"/>
    <x v="5"/>
    <x v="0"/>
    <n v="2000774"/>
    <s v="Sofortrechnung"/>
    <s v="eam\bekir.ahmed"/>
    <x v="2"/>
    <s v="26123"/>
    <s v="Der Handyladen"/>
    <x v="1"/>
    <s v="1"/>
    <s v="101030392"/>
    <x v="558"/>
    <s v="Samsung S926B S24+ 5G 512GB"/>
    <n v="1"/>
    <n v="730"/>
    <n v="759"/>
    <n v="759"/>
    <n v="29"/>
    <n v="29"/>
    <n v="3.82"/>
    <s v="V0163"/>
    <x v="11"/>
    <s v="KABB7"/>
    <s v="FHK"/>
    <s v="Geräte"/>
    <x v="2"/>
    <n v="1"/>
    <n v="730"/>
    <n v="759"/>
    <n v="759"/>
    <n v="29"/>
    <n v="29"/>
    <n v="3.8208168642951248E-2"/>
    <n v="1"/>
    <m/>
    <x v="0"/>
    <s v="Nein"/>
    <x v="0"/>
  </r>
  <r>
    <n v="14573482"/>
    <x v="5"/>
    <x v="0"/>
    <n v="2000775"/>
    <s v="Sofortrechnung"/>
    <s v="eam\bekir.ahmed"/>
    <x v="1"/>
    <s v="30710"/>
    <s v="starmobile GmbH"/>
    <x v="0"/>
    <s v="1"/>
    <s v="200311544"/>
    <x v="570"/>
    <s v="RENPHO Eyeris 1 - Eye Massager"/>
    <n v="5"/>
    <n v="26"/>
    <n v="28.5"/>
    <n v="142.5"/>
    <n v="2.5"/>
    <n v="12.5"/>
    <n v="8.77"/>
    <s v="V0003"/>
    <x v="14"/>
    <s v="KVAB30"/>
    <s v="GRK"/>
    <s v="Zubehör"/>
    <x v="9"/>
    <n v="5"/>
    <n v="26"/>
    <n v="28.5"/>
    <n v="142.5"/>
    <n v="2.5"/>
    <n v="12.5"/>
    <n v="8.771929824561403E-2"/>
    <n v="1"/>
    <m/>
    <x v="0"/>
    <s v="Nein"/>
    <x v="0"/>
  </r>
  <r>
    <n v="14573482"/>
    <x v="5"/>
    <x v="0"/>
    <n v="2000775"/>
    <s v="Sofortrechnung"/>
    <s v="eam\bekir.ahmed"/>
    <x v="1"/>
    <s v="30710"/>
    <s v="starmobile GmbH"/>
    <x v="0"/>
    <s v="2"/>
    <s v="200311547"/>
    <x v="571"/>
    <s v="RENPHO Eyeris View - Eye Massager"/>
    <n v="5"/>
    <n v="29"/>
    <n v="31.5"/>
    <n v="157.5"/>
    <n v="2.5"/>
    <n v="12.5"/>
    <n v="7.93"/>
    <s v="V0003"/>
    <x v="14"/>
    <s v="KVAB30"/>
    <s v="GRK"/>
    <s v="Zubehör"/>
    <x v="9"/>
    <n v="5"/>
    <n v="29"/>
    <n v="31.5"/>
    <n v="157.5"/>
    <n v="2.5"/>
    <n v="12.5"/>
    <n v="7.9365079365079361E-2"/>
    <n v="1"/>
    <m/>
    <x v="0"/>
    <s v="Nein"/>
    <x v="0"/>
  </r>
  <r>
    <n v="14573482"/>
    <x v="5"/>
    <x v="0"/>
    <n v="2000775"/>
    <s v="Sofortrechnung"/>
    <s v="eam\bekir.ahmed"/>
    <x v="1"/>
    <s v="30710"/>
    <s v="starmobile GmbH"/>
    <x v="0"/>
    <s v="3"/>
    <s v="200311545"/>
    <x v="572"/>
    <s v="RENPHO Eyeris Smart - Eye Massager"/>
    <n v="5"/>
    <n v="30"/>
    <n v="32.5"/>
    <n v="162.5"/>
    <n v="2.5"/>
    <n v="12.5"/>
    <n v="7.69"/>
    <s v="V0003"/>
    <x v="14"/>
    <s v="KVAB30"/>
    <s v="GRK"/>
    <s v="Zubehör"/>
    <x v="9"/>
    <n v="5"/>
    <n v="30"/>
    <n v="32.5"/>
    <n v="162.5"/>
    <n v="2.5"/>
    <n v="12.5"/>
    <n v="7.6923076923076927E-2"/>
    <n v="1"/>
    <m/>
    <x v="0"/>
    <s v="Nein"/>
    <x v="0"/>
  </r>
  <r>
    <n v="14573482"/>
    <x v="5"/>
    <x v="0"/>
    <n v="2000775"/>
    <s v="Sofortrechnung"/>
    <s v="eam\bekir.ahmed"/>
    <x v="1"/>
    <s v="30710"/>
    <s v="starmobile GmbH"/>
    <x v="0"/>
    <s v="4"/>
    <s v="200311546"/>
    <x v="573"/>
    <s v="RENPHO Edge Eyeris 2 Smart Eye Massager"/>
    <n v="5"/>
    <n v="29"/>
    <n v="31.5"/>
    <n v="157.5"/>
    <n v="2.5"/>
    <n v="12.5"/>
    <n v="7.93"/>
    <s v="V0003"/>
    <x v="14"/>
    <s v="KVAB30"/>
    <s v="GRK"/>
    <s v="Zubehör"/>
    <x v="9"/>
    <n v="5"/>
    <n v="29"/>
    <n v="31.5"/>
    <n v="157.5"/>
    <n v="2.5"/>
    <n v="12.5"/>
    <n v="7.9365079365079361E-2"/>
    <n v="1"/>
    <m/>
    <x v="0"/>
    <s v="Nein"/>
    <x v="0"/>
  </r>
  <r>
    <n v="14555750"/>
    <x v="5"/>
    <x v="0"/>
    <n v="2000776"/>
    <s v="Rechnungskorrektur Retoure"/>
    <s v="EAM\Aylin.Pehlivan"/>
    <x v="1"/>
    <s v="20193"/>
    <s v="Michael Telecom AG"/>
    <x v="1"/>
    <s v="1"/>
    <s v="100034583"/>
    <x v="574"/>
    <s v="Samsung G556B Xcover 7 128GB EE"/>
    <n v="1"/>
    <n v="221.75"/>
    <n v="230"/>
    <n v="230"/>
    <n v="8.25"/>
    <n v="8.25"/>
    <n v="3.58"/>
    <s v="V0012"/>
    <x v="1"/>
    <m/>
    <s v="GRK"/>
    <s v="Geräte"/>
    <x v="1"/>
    <n v="-1"/>
    <n v="221.75"/>
    <n v="230"/>
    <n v="-230"/>
    <n v="-8.25"/>
    <n v="-8.25"/>
    <n v="-3.5869565217391305E-2"/>
    <n v="-1"/>
    <m/>
    <x v="0"/>
    <s v="Nein"/>
    <x v="1"/>
  </r>
  <r>
    <n v="14573246"/>
    <x v="5"/>
    <x v="0"/>
    <n v="2000777"/>
    <s v="Sofortrechnung"/>
    <s v="eam\bekir.ahmed"/>
    <x v="0"/>
    <s v="23854"/>
    <s v="Digitec Galaxus AG"/>
    <x v="1"/>
    <s v="1"/>
    <s v="100302902"/>
    <x v="477"/>
    <s v="Apple iPad Pro 12.9 5G 6.Gen. 128GB"/>
    <n v="2"/>
    <n v="855"/>
    <n v="883.39"/>
    <n v="1766.78"/>
    <n v="28.39"/>
    <n v="56.78"/>
    <n v="3.21"/>
    <s v="V0019"/>
    <x v="0"/>
    <s v="KÜB14"/>
    <s v="EXP"/>
    <s v="Geräte"/>
    <x v="0"/>
    <n v="2"/>
    <n v="855"/>
    <n v="883.39"/>
    <n v="1766.78"/>
    <n v="28.39"/>
    <n v="56.78"/>
    <n v="3.2137560986653685E-2"/>
    <n v="1"/>
    <m/>
    <x v="0"/>
    <s v="Nein"/>
    <x v="0"/>
  </r>
  <r>
    <n v="14573246"/>
    <x v="5"/>
    <x v="0"/>
    <n v="2000777"/>
    <s v="Sofortrechnung"/>
    <s v="eam\bekir.ahmed"/>
    <x v="0"/>
    <s v="23854"/>
    <s v="Digitec Galaxus AG"/>
    <x v="1"/>
    <s v="2"/>
    <s v="100302543"/>
    <x v="7"/>
    <s v="Apple iPad 10.2&quot; 2021 LTE 64GB"/>
    <n v="8"/>
    <n v="377.28570000000002"/>
    <n v="427.12"/>
    <n v="3416.96"/>
    <n v="49.834299999999999"/>
    <n v="398.67"/>
    <n v="11.66"/>
    <s v="V0019"/>
    <x v="0"/>
    <s v="KÜB14"/>
    <s v="EXP"/>
    <s v="Geräte"/>
    <x v="0"/>
    <n v="8"/>
    <n v="377.28570000000002"/>
    <n v="427.12"/>
    <n v="3416.96"/>
    <n v="49.834299999999999"/>
    <n v="398.67"/>
    <n v="0.11667388555909347"/>
    <n v="1"/>
    <m/>
    <x v="0"/>
    <s v="Nein"/>
    <x v="0"/>
  </r>
  <r>
    <n v="14573246"/>
    <x v="5"/>
    <x v="0"/>
    <n v="2000777"/>
    <s v="Sofortrechnung"/>
    <s v="eam\bekir.ahmed"/>
    <x v="0"/>
    <s v="23854"/>
    <s v="Digitec Galaxus AG"/>
    <x v="1"/>
    <s v="3"/>
    <s v="100690669"/>
    <x v="367"/>
    <s v="Xiaomi Redmi 14C 4GB/128GB"/>
    <n v="8"/>
    <n v="77.5"/>
    <n v="81.400000000000006"/>
    <n v="651.20000000000005"/>
    <n v="3.9"/>
    <n v="31.2"/>
    <n v="4.79"/>
    <s v="V0019"/>
    <x v="0"/>
    <s v="KÜB14"/>
    <s v="EXP"/>
    <s v="Geräte"/>
    <x v="0"/>
    <n v="8"/>
    <n v="77.5"/>
    <n v="81.400000000000006"/>
    <n v="651.20000000000005"/>
    <n v="3.9"/>
    <n v="31.2"/>
    <n v="4.7911547911547905E-2"/>
    <n v="1"/>
    <m/>
    <x v="0"/>
    <s v="Nein"/>
    <x v="0"/>
  </r>
  <r>
    <n v="14573246"/>
    <x v="5"/>
    <x v="0"/>
    <n v="2000777"/>
    <s v="Sofortrechnung"/>
    <s v="eam\bekir.ahmed"/>
    <x v="0"/>
    <s v="23854"/>
    <s v="Digitec Galaxus AG"/>
    <x v="0"/>
    <s v="4"/>
    <s v="200370116"/>
    <x v="396"/>
    <s v="Huawei Watch GT5 46mm (Vili-B19W)"/>
    <n v="5"/>
    <n v="188.0086"/>
    <n v="194.97"/>
    <n v="974.85"/>
    <n v="6.9614000000000003"/>
    <n v="34.81"/>
    <n v="3.57"/>
    <s v="V0019"/>
    <x v="0"/>
    <s v="KÜB14"/>
    <s v="EXP"/>
    <s v="Zubehör"/>
    <x v="0"/>
    <n v="5"/>
    <n v="188.0086"/>
    <n v="194.97"/>
    <n v="974.85"/>
    <n v="6.9614000000000003"/>
    <n v="34.81"/>
    <n v="3.5708057649894855E-2"/>
    <n v="1"/>
    <m/>
    <x v="0"/>
    <s v="Nein"/>
    <x v="0"/>
  </r>
  <r>
    <n v="14573246"/>
    <x v="5"/>
    <x v="0"/>
    <n v="2000777"/>
    <s v="Sofortrechnung"/>
    <s v="eam\bekir.ahmed"/>
    <x v="0"/>
    <s v="23854"/>
    <s v="Digitec Galaxus AG"/>
    <x v="1"/>
    <s v="5"/>
    <s v="100050277"/>
    <x v="267"/>
    <s v="Motorola Edge 50 Neo 5G 512GB"/>
    <n v="46"/>
    <n v="235"/>
    <n v="256.27"/>
    <n v="11788.42"/>
    <n v="21.27"/>
    <n v="978.42"/>
    <n v="8.2899999999999991"/>
    <s v="V0019"/>
    <x v="0"/>
    <s v="KÜB14"/>
    <s v="EXP"/>
    <s v="Geräte"/>
    <x v="0"/>
    <n v="46"/>
    <n v="235"/>
    <n v="256.27"/>
    <n v="11788.42"/>
    <n v="21.27"/>
    <n v="978.42"/>
    <n v="8.2998400124868296E-2"/>
    <n v="1"/>
    <m/>
    <x v="0"/>
    <s v="Nein"/>
    <x v="0"/>
  </r>
  <r>
    <n v="14573246"/>
    <x v="5"/>
    <x v="0"/>
    <n v="2000777"/>
    <s v="Sofortrechnung"/>
    <s v="eam\bekir.ahmed"/>
    <x v="0"/>
    <s v="23854"/>
    <s v="Digitec Galaxus AG"/>
    <x v="1"/>
    <s v="6"/>
    <s v="100302697"/>
    <x v="312"/>
    <s v="Apple iPad Air 2022 5G 64GB"/>
    <n v="1"/>
    <n v="363.5"/>
    <n v="642.19000000000005"/>
    <n v="642.19000000000005"/>
    <n v="278.69"/>
    <n v="278.69"/>
    <n v="43.39"/>
    <s v="V0019"/>
    <x v="0"/>
    <s v="KÜB14"/>
    <s v="EXP"/>
    <s v="Geräte"/>
    <x v="0"/>
    <n v="1"/>
    <n v="363.5"/>
    <n v="642.19000000000005"/>
    <n v="642.19000000000005"/>
    <n v="278.69"/>
    <n v="278.69"/>
    <n v="0.43396814027001351"/>
    <n v="1"/>
    <m/>
    <x v="0"/>
    <s v="Nein"/>
    <x v="0"/>
  </r>
  <r>
    <n v="14573171"/>
    <x v="5"/>
    <x v="0"/>
    <n v="2000778"/>
    <s v="Sofortrechnung"/>
    <s v="eam\mustafa.oezer"/>
    <x v="0"/>
    <s v="30428"/>
    <s v="GOLDEN BYTE COMMERCE M. - IKE"/>
    <x v="1"/>
    <s v="1"/>
    <s v="101300192"/>
    <x v="164"/>
    <s v="Apple iPad 10.9&quot; 2022 64GB [WiFi]"/>
    <n v="1"/>
    <n v="294.17809999999997"/>
    <n v="302"/>
    <n v="302"/>
    <n v="7.8219000000000003"/>
    <n v="7.82"/>
    <n v="2.59"/>
    <s v="V0164"/>
    <x v="4"/>
    <s v="KPUD"/>
    <s v="EXP"/>
    <s v="Geräte"/>
    <x v="4"/>
    <n v="1"/>
    <n v="294.17809999999997"/>
    <n v="302"/>
    <n v="302"/>
    <n v="7.8219000000000003"/>
    <n v="7.82"/>
    <n v="2.589403973509934E-2"/>
    <n v="1"/>
    <m/>
    <x v="0"/>
    <s v="Nein"/>
    <x v="0"/>
  </r>
  <r>
    <n v="14573171"/>
    <x v="5"/>
    <x v="0"/>
    <n v="2000778"/>
    <s v="Sofortrechnung"/>
    <s v="eam\mustafa.oezer"/>
    <x v="0"/>
    <s v="30428"/>
    <s v="GOLDEN BYTE COMMERCE M. - IKE"/>
    <x v="1"/>
    <s v="2"/>
    <s v="100303090"/>
    <x v="495"/>
    <s v="Apple iPhone 16 128GB"/>
    <n v="1"/>
    <n v="704"/>
    <n v="715"/>
    <n v="715"/>
    <n v="11"/>
    <n v="11"/>
    <n v="1.53"/>
    <s v="V0164"/>
    <x v="4"/>
    <s v="KPUD"/>
    <s v="EXP"/>
    <s v="Geräte"/>
    <x v="4"/>
    <n v="1"/>
    <n v="704"/>
    <n v="715"/>
    <n v="715"/>
    <n v="11"/>
    <n v="11"/>
    <n v="1.5384615384615385E-2"/>
    <n v="1"/>
    <m/>
    <x v="0"/>
    <s v="Nein"/>
    <x v="0"/>
  </r>
  <r>
    <n v="14573171"/>
    <x v="5"/>
    <x v="0"/>
    <n v="2000778"/>
    <s v="Sofortrechnung"/>
    <s v="eam\mustafa.oezer"/>
    <x v="0"/>
    <s v="30428"/>
    <s v="GOLDEN BYTE COMMERCE M. - IKE"/>
    <x v="1"/>
    <s v="3"/>
    <s v="101030485"/>
    <x v="39"/>
    <s v="Samsung A556B A55 5G 128GB"/>
    <n v="10"/>
    <n v="254.48859999999999"/>
    <n v="262"/>
    <n v="2620"/>
    <n v="7.5114000000000001"/>
    <n v="75.11"/>
    <n v="2.86"/>
    <s v="V0164"/>
    <x v="4"/>
    <s v="KPUD"/>
    <s v="EXP"/>
    <s v="Geräte"/>
    <x v="4"/>
    <n v="10"/>
    <n v="254.48859999999999"/>
    <n v="262"/>
    <n v="2620"/>
    <n v="7.5114000000000001"/>
    <n v="75.11"/>
    <n v="2.866793893129771E-2"/>
    <n v="1"/>
    <m/>
    <x v="0"/>
    <s v="Nein"/>
    <x v="0"/>
  </r>
  <r>
    <n v="14573171"/>
    <x v="5"/>
    <x v="0"/>
    <n v="2000778"/>
    <s v="Sofortrechnung"/>
    <s v="eam\mustafa.oezer"/>
    <x v="0"/>
    <s v="30428"/>
    <s v="GOLDEN BYTE COMMERCE M. - IKE"/>
    <x v="1"/>
    <s v="4"/>
    <s v="101030457"/>
    <x v="203"/>
    <s v="Samsung A556B A55 5G 128GB"/>
    <n v="20"/>
    <n v="253.26820000000001"/>
    <n v="262"/>
    <n v="5240"/>
    <n v="8.7317999999999998"/>
    <n v="174.64"/>
    <n v="3.33"/>
    <s v="V0164"/>
    <x v="4"/>
    <s v="KPUD"/>
    <s v="EXP"/>
    <s v="Geräte"/>
    <x v="4"/>
    <n v="20"/>
    <n v="253.26820000000001"/>
    <n v="262"/>
    <n v="5240"/>
    <n v="8.7317999999999998"/>
    <n v="174.64"/>
    <n v="3.3328244274809155E-2"/>
    <n v="1"/>
    <m/>
    <x v="0"/>
    <s v="Nein"/>
    <x v="0"/>
  </r>
  <r>
    <n v="14573171"/>
    <x v="5"/>
    <x v="0"/>
    <n v="2000778"/>
    <s v="Sofortrechnung"/>
    <s v="eam\mustafa.oezer"/>
    <x v="0"/>
    <s v="30428"/>
    <s v="GOLDEN BYTE COMMERCE M. - IKE"/>
    <x v="1"/>
    <s v="5"/>
    <s v="100034585"/>
    <x v="457"/>
    <s v="Samsung A556B A55 5G 128GB"/>
    <n v="2"/>
    <n v="259"/>
    <n v="265"/>
    <n v="530"/>
    <n v="6"/>
    <n v="12"/>
    <n v="2.2599999999999998"/>
    <s v="V0164"/>
    <x v="4"/>
    <s v="KPUD"/>
    <s v="EXP"/>
    <s v="Geräte"/>
    <x v="4"/>
    <n v="2"/>
    <n v="259"/>
    <n v="265"/>
    <n v="530"/>
    <n v="6"/>
    <n v="12"/>
    <n v="2.2641509433962263E-2"/>
    <n v="1"/>
    <m/>
    <x v="0"/>
    <s v="Nein"/>
    <x v="0"/>
  </r>
  <r>
    <n v="14573171"/>
    <x v="5"/>
    <x v="0"/>
    <n v="2000778"/>
    <s v="Sofortrechnung"/>
    <s v="eam\mustafa.oezer"/>
    <x v="0"/>
    <s v="30428"/>
    <s v="GOLDEN BYTE COMMERCE M. - IKE"/>
    <x v="1"/>
    <s v="6"/>
    <s v="101030382"/>
    <x v="28"/>
    <s v="Samsung S921B S24 5G 256GB"/>
    <n v="1"/>
    <n v="530.07069999999999"/>
    <n v="545"/>
    <n v="545"/>
    <n v="14.9293"/>
    <n v="14.93"/>
    <n v="2.73"/>
    <s v="V0164"/>
    <x v="4"/>
    <s v="KPUD"/>
    <s v="EXP"/>
    <s v="Geräte"/>
    <x v="4"/>
    <n v="1"/>
    <n v="530.07069999999999"/>
    <n v="545"/>
    <n v="545"/>
    <n v="14.9293"/>
    <n v="14.93"/>
    <n v="2.7394495412844035E-2"/>
    <n v="1"/>
    <m/>
    <x v="0"/>
    <s v="Nein"/>
    <x v="0"/>
  </r>
  <r>
    <n v="14573171"/>
    <x v="5"/>
    <x v="0"/>
    <n v="2000778"/>
    <s v="Sofortrechnung"/>
    <s v="eam\mustafa.oezer"/>
    <x v="0"/>
    <s v="30428"/>
    <s v="GOLDEN BYTE COMMERCE M. - IKE"/>
    <x v="1"/>
    <s v="7"/>
    <s v="100034565"/>
    <x v="18"/>
    <s v="Samsung A556B A55 5G 128GB"/>
    <n v="2"/>
    <n v="258.51519999999999"/>
    <n v="265"/>
    <n v="530"/>
    <n v="6.4847999999999999"/>
    <n v="12.97"/>
    <n v="2.44"/>
    <s v="V0164"/>
    <x v="4"/>
    <s v="KPUD"/>
    <s v="EXP"/>
    <s v="Geräte"/>
    <x v="4"/>
    <n v="2"/>
    <n v="258.51519999999999"/>
    <n v="265"/>
    <n v="530"/>
    <n v="6.4847999999999999"/>
    <n v="12.97"/>
    <n v="2.4471698113207548E-2"/>
    <n v="1"/>
    <m/>
    <x v="0"/>
    <s v="Nein"/>
    <x v="0"/>
  </r>
  <r>
    <n v="14573171"/>
    <x v="5"/>
    <x v="0"/>
    <n v="2000778"/>
    <s v="Sofortrechnung"/>
    <s v="eam\mustafa.oezer"/>
    <x v="0"/>
    <s v="30428"/>
    <s v="GOLDEN BYTE COMMERCE M. - IKE"/>
    <x v="1"/>
    <s v="8"/>
    <s v="100311010"/>
    <x v="99"/>
    <s v="Honor Magic V2 5G 512GB"/>
    <n v="1"/>
    <n v="826.48779999999999"/>
    <n v="770"/>
    <n v="770"/>
    <n v="-56.4878"/>
    <n v="-56.49"/>
    <n v="-7.33"/>
    <s v="V0164"/>
    <x v="4"/>
    <s v="KPUD"/>
    <s v="EXP"/>
    <s v="Geräte"/>
    <x v="4"/>
    <n v="1"/>
    <n v="826.48779999999999"/>
    <n v="770"/>
    <n v="770"/>
    <n v="-56.4878"/>
    <n v="-56.49"/>
    <n v="-7.3363636363636367E-2"/>
    <n v="1"/>
    <m/>
    <x v="0"/>
    <s v="Nein"/>
    <x v="1"/>
  </r>
  <r>
    <n v="14573171"/>
    <x v="5"/>
    <x v="0"/>
    <n v="2000778"/>
    <s v="Sofortrechnung"/>
    <s v="eam\mustafa.oezer"/>
    <x v="0"/>
    <s v="30428"/>
    <s v="GOLDEN BYTE COMMERCE M. - IKE"/>
    <x v="1"/>
    <s v="9"/>
    <s v="101030481"/>
    <x v="82"/>
    <s v="Samsung A556B A55 5G 128GB"/>
    <n v="3"/>
    <n v="253.2636"/>
    <n v="260"/>
    <n v="780"/>
    <n v="6.7363999999999997"/>
    <n v="20.21"/>
    <n v="2.59"/>
    <s v="V0164"/>
    <x v="4"/>
    <s v="KPUD"/>
    <s v="EXP"/>
    <s v="Geräte"/>
    <x v="4"/>
    <n v="3"/>
    <n v="253.2636"/>
    <n v="260"/>
    <n v="780"/>
    <n v="6.7363999999999997"/>
    <n v="20.21"/>
    <n v="2.5910256410256412E-2"/>
    <n v="1"/>
    <m/>
    <x v="0"/>
    <s v="Nein"/>
    <x v="0"/>
  </r>
  <r>
    <n v="14573171"/>
    <x v="5"/>
    <x v="0"/>
    <n v="2000778"/>
    <s v="Sofortrechnung"/>
    <s v="eam\mustafa.oezer"/>
    <x v="0"/>
    <s v="30428"/>
    <s v="GOLDEN BYTE COMMERCE M. - IKE"/>
    <x v="1"/>
    <s v="10"/>
    <s v="101310020"/>
    <x v="448"/>
    <s v="Honor Magic6 Pro 5G 12GB/256GB"/>
    <n v="1"/>
    <n v="673"/>
    <n v="695"/>
    <n v="695"/>
    <n v="22"/>
    <n v="22"/>
    <n v="3.16"/>
    <s v="V0164"/>
    <x v="4"/>
    <s v="KPUD"/>
    <s v="EXP"/>
    <s v="Geräte"/>
    <x v="4"/>
    <n v="1"/>
    <n v="673"/>
    <n v="695"/>
    <n v="695"/>
    <n v="22"/>
    <n v="22"/>
    <n v="3.1654676258992806E-2"/>
    <n v="1"/>
    <m/>
    <x v="0"/>
    <s v="Nein"/>
    <x v="0"/>
  </r>
  <r>
    <n v="14573171"/>
    <x v="5"/>
    <x v="0"/>
    <n v="2000778"/>
    <s v="Sofortrechnung"/>
    <s v="eam\mustafa.oezer"/>
    <x v="0"/>
    <s v="30428"/>
    <s v="GOLDEN BYTE COMMERCE M. - IKE"/>
    <x v="1"/>
    <s v="11"/>
    <s v="100034490"/>
    <x v="219"/>
    <s v="Samsung S928B S24 Ultra 5G 256GB"/>
    <n v="1"/>
    <n v="821.67439999999999"/>
    <n v="795"/>
    <n v="795"/>
    <n v="-26.674399999999999"/>
    <n v="-26.67"/>
    <n v="-3.35"/>
    <s v="V0164"/>
    <x v="4"/>
    <s v="KPUD"/>
    <s v="EXP"/>
    <s v="Geräte"/>
    <x v="4"/>
    <n v="1"/>
    <n v="821.67439999999999"/>
    <n v="795"/>
    <n v="795"/>
    <n v="-26.674399999999999"/>
    <n v="-26.67"/>
    <n v="-3.3547169811320755E-2"/>
    <n v="1"/>
    <m/>
    <x v="0"/>
    <s v="Nein"/>
    <x v="1"/>
  </r>
  <r>
    <n v="14573171"/>
    <x v="5"/>
    <x v="0"/>
    <n v="2000778"/>
    <s v="Sofortrechnung"/>
    <s v="eam\mustafa.oezer"/>
    <x v="0"/>
    <s v="30428"/>
    <s v="GOLDEN BYTE COMMERCE M. - IKE"/>
    <x v="1"/>
    <s v="12"/>
    <s v="101300220"/>
    <x v="548"/>
    <s v="Apple iPhone 16 128GB"/>
    <n v="2"/>
    <n v="695"/>
    <n v="715"/>
    <n v="1430"/>
    <n v="20"/>
    <n v="40"/>
    <n v="2.79"/>
    <s v="V0164"/>
    <x v="4"/>
    <s v="KPUD"/>
    <s v="EXP"/>
    <s v="Geräte"/>
    <x v="4"/>
    <n v="2"/>
    <n v="695"/>
    <n v="715"/>
    <n v="1430"/>
    <n v="20"/>
    <n v="40"/>
    <n v="2.7972027972027972E-2"/>
    <n v="1"/>
    <m/>
    <x v="0"/>
    <s v="Nein"/>
    <x v="0"/>
  </r>
  <r>
    <n v="14573171"/>
    <x v="5"/>
    <x v="0"/>
    <n v="2000778"/>
    <s v="Sofortrechnung"/>
    <s v="eam\mustafa.oezer"/>
    <x v="0"/>
    <s v="30428"/>
    <s v="GOLDEN BYTE COMMERCE M. - IKE"/>
    <x v="1"/>
    <s v="13"/>
    <s v="101030647"/>
    <x v="155"/>
    <s v="Samsung S721B S24 FE 5G 256GB"/>
    <n v="2"/>
    <n v="492"/>
    <n v="505"/>
    <n v="1010"/>
    <n v="13"/>
    <n v="26"/>
    <n v="2.57"/>
    <s v="V0164"/>
    <x v="4"/>
    <s v="KPUD"/>
    <s v="EXP"/>
    <s v="Geräte"/>
    <x v="4"/>
    <n v="2"/>
    <n v="492"/>
    <n v="505"/>
    <n v="1010"/>
    <n v="13"/>
    <n v="26"/>
    <n v="2.5742574257425741E-2"/>
    <n v="1"/>
    <m/>
    <x v="0"/>
    <s v="Nein"/>
    <x v="0"/>
  </r>
  <r>
    <n v="14573268"/>
    <x v="5"/>
    <x v="0"/>
    <n v="2000779"/>
    <s v="Sofortrechnung"/>
    <s v="eam\bekir.ahmed"/>
    <x v="2"/>
    <s v="30087"/>
    <s v="DSW-Telekommunikation GmbH"/>
    <x v="0"/>
    <s v="1"/>
    <s v="202140003"/>
    <x v="416"/>
    <s v="Telekom Speedport Smart 3  R"/>
    <n v="10"/>
    <n v="52.86"/>
    <n v="60"/>
    <n v="600"/>
    <n v="7.14"/>
    <n v="71.400000000000006"/>
    <n v="11.9"/>
    <s v="V0161"/>
    <x v="7"/>
    <s v="KVAB30"/>
    <s v="FHK"/>
    <s v="Zubehör"/>
    <x v="2"/>
    <n v="10"/>
    <n v="52.86"/>
    <n v="60"/>
    <n v="600"/>
    <n v="7.14"/>
    <n v="71.400000000000006"/>
    <n v="0.11900000000000001"/>
    <n v="1"/>
    <m/>
    <x v="0"/>
    <s v="Nein"/>
    <x v="0"/>
  </r>
  <r>
    <n v="14573531"/>
    <x v="5"/>
    <x v="0"/>
    <n v="2000780"/>
    <s v="Sofortrechnung"/>
    <s v="eam\mustafa.oezer"/>
    <x v="2"/>
    <s v="20390"/>
    <s v="U.S. Telecom"/>
    <x v="1"/>
    <s v="1"/>
    <s v="100034585"/>
    <x v="457"/>
    <s v="Samsung A556B A55 5G 128GB"/>
    <n v="1"/>
    <n v="259"/>
    <n v="269"/>
    <n v="269"/>
    <n v="10"/>
    <n v="10"/>
    <n v="3.71"/>
    <s v="V0163"/>
    <x v="11"/>
    <s v="KÜB14"/>
    <s v="FHK"/>
    <s v="Geräte"/>
    <x v="2"/>
    <n v="1"/>
    <n v="259"/>
    <n v="269"/>
    <n v="269"/>
    <n v="10"/>
    <n v="10"/>
    <n v="3.717472118959108E-2"/>
    <n v="1"/>
    <m/>
    <x v="0"/>
    <s v="Nein"/>
    <x v="0"/>
  </r>
  <r>
    <n v="14573531"/>
    <x v="5"/>
    <x v="0"/>
    <n v="2000780"/>
    <s v="Sofortrechnung"/>
    <s v="eam\mustafa.oezer"/>
    <x v="2"/>
    <s v="20390"/>
    <s v="U.S. Telecom"/>
    <x v="1"/>
    <s v="2"/>
    <s v="100690672"/>
    <x v="379"/>
    <s v="Xiaomi 14T Pro 5G 12GB/512GB"/>
    <n v="1"/>
    <n v="485"/>
    <n v="509"/>
    <n v="509"/>
    <n v="24"/>
    <n v="24"/>
    <n v="4.71"/>
    <s v="V0163"/>
    <x v="11"/>
    <s v="KÜB14"/>
    <s v="FHK"/>
    <s v="Geräte"/>
    <x v="2"/>
    <n v="1"/>
    <n v="485"/>
    <n v="509"/>
    <n v="509"/>
    <n v="24"/>
    <n v="24"/>
    <n v="4.7151277013752456E-2"/>
    <n v="1"/>
    <m/>
    <x v="0"/>
    <s v="Nein"/>
    <x v="0"/>
  </r>
  <r>
    <n v="14571980"/>
    <x v="5"/>
    <x v="0"/>
    <n v="2000781"/>
    <s v="Sofortrechnung"/>
    <s v="eam\mustafa.oezer"/>
    <x v="2"/>
    <s v="29836"/>
    <s v="Tarifcheck"/>
    <x v="1"/>
    <s v="1"/>
    <s v="101030658"/>
    <x v="424"/>
    <s v="Samsung A165F A16 128GB"/>
    <n v="1"/>
    <n v="109"/>
    <n v="129"/>
    <n v="129"/>
    <n v="20"/>
    <n v="20"/>
    <n v="15.5"/>
    <s v="V0134"/>
    <x v="10"/>
    <s v="KABB0"/>
    <s v="FHK"/>
    <s v="Geräte"/>
    <x v="2"/>
    <n v="1"/>
    <n v="109"/>
    <n v="129"/>
    <n v="129"/>
    <n v="20"/>
    <n v="20"/>
    <n v="0.15503875968992248"/>
    <n v="1"/>
    <m/>
    <x v="0"/>
    <s v="Nein"/>
    <x v="0"/>
  </r>
  <r>
    <n v="14573272"/>
    <x v="5"/>
    <x v="0"/>
    <n v="2000782"/>
    <s v="Sofortrechnung"/>
    <s v="eam\mustafa.oezer"/>
    <x v="2"/>
    <s v="26240"/>
    <s v="Lau GmbH &amp; Co AV Markt KG"/>
    <x v="1"/>
    <s v="1"/>
    <s v="101030661"/>
    <x v="146"/>
    <s v="Samsung A165F A16 128GB"/>
    <n v="5"/>
    <n v="116.04640000000001"/>
    <n v="129"/>
    <n v="645"/>
    <n v="12.9536"/>
    <n v="64.77"/>
    <n v="10.039999999999999"/>
    <s v="V0163"/>
    <x v="11"/>
    <s v="KABB0"/>
    <s v="FHK"/>
    <s v="Geräte"/>
    <x v="2"/>
    <n v="5"/>
    <n v="116.04640000000001"/>
    <n v="129"/>
    <n v="645"/>
    <n v="12.9536"/>
    <n v="64.77"/>
    <n v="0.10041860465116279"/>
    <n v="1"/>
    <m/>
    <x v="0"/>
    <s v="Nein"/>
    <x v="0"/>
  </r>
  <r>
    <n v="14573272"/>
    <x v="5"/>
    <x v="0"/>
    <n v="2000782"/>
    <s v="Sofortrechnung"/>
    <s v="eam\mustafa.oezer"/>
    <x v="2"/>
    <s v="26240"/>
    <s v="Lau GmbH &amp; Co AV Markt KG"/>
    <x v="1"/>
    <s v="2"/>
    <s v="101030658"/>
    <x v="424"/>
    <s v="Samsung A165F A16 128GB"/>
    <n v="5"/>
    <n v="109"/>
    <n v="129"/>
    <n v="645"/>
    <n v="20"/>
    <n v="100"/>
    <n v="15.5"/>
    <s v="V0163"/>
    <x v="11"/>
    <s v="KABB0"/>
    <s v="FHK"/>
    <s v="Geräte"/>
    <x v="2"/>
    <n v="5"/>
    <n v="109"/>
    <n v="129"/>
    <n v="645"/>
    <n v="20"/>
    <n v="100"/>
    <n v="0.15503875968992248"/>
    <n v="1"/>
    <m/>
    <x v="0"/>
    <s v="Nein"/>
    <x v="0"/>
  </r>
  <r>
    <n v="14573420"/>
    <x v="5"/>
    <x v="0"/>
    <n v="2000783"/>
    <s v="Sofortrechnung"/>
    <s v="eam\bekir.ahmed"/>
    <x v="2"/>
    <s v="30087"/>
    <s v="DSW-Telekommunikation GmbH"/>
    <x v="0"/>
    <s v="1"/>
    <s v="200311304"/>
    <x v="232"/>
    <s v="Telekom Speed Home WLAN"/>
    <n v="6"/>
    <n v="58.363799999999998"/>
    <n v="63"/>
    <n v="378"/>
    <n v="4.6361999999999997"/>
    <n v="27.82"/>
    <n v="7.35"/>
    <s v="V0161"/>
    <x v="7"/>
    <s v="KVAB30"/>
    <s v="FHK"/>
    <s v="Zubehör"/>
    <x v="2"/>
    <n v="6"/>
    <n v="58.363799999999998"/>
    <n v="63"/>
    <n v="378"/>
    <n v="4.6361999999999997"/>
    <n v="27.82"/>
    <n v="7.3597883597883593E-2"/>
    <n v="1"/>
    <m/>
    <x v="0"/>
    <s v="Nein"/>
    <x v="0"/>
  </r>
  <r>
    <n v="14573420"/>
    <x v="5"/>
    <x v="0"/>
    <n v="2000783"/>
    <s v="Sofortrechnung"/>
    <s v="eam\bekir.ahmed"/>
    <x v="2"/>
    <s v="30087"/>
    <s v="DSW-Telekommunikation GmbH"/>
    <x v="0"/>
    <s v="2"/>
    <s v="200140038"/>
    <x v="74"/>
    <s v="Telekom Speedport Smart 4"/>
    <n v="6"/>
    <n v="110.054"/>
    <n v="116"/>
    <n v="696"/>
    <n v="5.9459999999999997"/>
    <n v="35.68"/>
    <n v="5.12"/>
    <s v="V0161"/>
    <x v="7"/>
    <s v="KVAB30"/>
    <s v="FHK"/>
    <s v="Zubehör"/>
    <x v="2"/>
    <n v="6"/>
    <n v="110.054"/>
    <n v="116"/>
    <n v="696"/>
    <n v="5.9459999999999997"/>
    <n v="35.68"/>
    <n v="5.1264367816091956E-2"/>
    <n v="1"/>
    <m/>
    <x v="0"/>
    <s v="Nein"/>
    <x v="0"/>
  </r>
  <r>
    <n v="14573416"/>
    <x v="5"/>
    <x v="0"/>
    <n v="2000784"/>
    <s v="Sofortrechnung"/>
    <s v="eam\mustafa.oezer"/>
    <x v="2"/>
    <s v="28095"/>
    <s v="Kekoberry UG (haftungsbeschränkt)"/>
    <x v="1"/>
    <s v="1"/>
    <s v="101030353"/>
    <x v="38"/>
    <s v="Samsung A256B A25 5G 128GB"/>
    <n v="1"/>
    <n v="164.98509999999999"/>
    <n v="179"/>
    <n v="179"/>
    <n v="14.014900000000001"/>
    <n v="14.01"/>
    <n v="7.82"/>
    <s v="V0163"/>
    <x v="11"/>
    <s v="VKASSE"/>
    <s v="FHK"/>
    <s v="Geräte"/>
    <x v="2"/>
    <n v="1"/>
    <n v="164.98509999999999"/>
    <n v="179"/>
    <n v="179"/>
    <n v="14.014900000000001"/>
    <n v="14.01"/>
    <n v="7.8268156424581001E-2"/>
    <n v="1"/>
    <m/>
    <x v="0"/>
    <s v="Nein"/>
    <x v="0"/>
  </r>
  <r>
    <n v="14573416"/>
    <x v="5"/>
    <x v="0"/>
    <n v="2000784"/>
    <s v="Sofortrechnung"/>
    <s v="eam\mustafa.oezer"/>
    <x v="2"/>
    <s v="28095"/>
    <s v="Kekoberry UG (haftungsbeschränkt)"/>
    <x v="1"/>
    <s v="2"/>
    <s v="100302262"/>
    <x v="575"/>
    <s v="Apple iPhone 12 64GB"/>
    <n v="1"/>
    <n v="371"/>
    <n v="419"/>
    <n v="419"/>
    <n v="48"/>
    <n v="48"/>
    <n v="11.45"/>
    <s v="V0163"/>
    <x v="11"/>
    <s v="VKASSE"/>
    <s v="FHK"/>
    <s v="Geräte"/>
    <x v="2"/>
    <n v="1"/>
    <n v="371"/>
    <n v="419"/>
    <n v="419"/>
    <n v="48"/>
    <n v="48"/>
    <n v="0.11455847255369929"/>
    <n v="1"/>
    <m/>
    <x v="0"/>
    <s v="Nein"/>
    <x v="0"/>
  </r>
  <r>
    <n v="14573554"/>
    <x v="5"/>
    <x v="0"/>
    <n v="2000785"/>
    <s v="Sofortrechnung"/>
    <s v="EAM\Erdal.Bircan"/>
    <x v="2"/>
    <s v="27602"/>
    <s v="Conaricom  GmbH"/>
    <x v="7"/>
    <s v="1"/>
    <s v="700970491"/>
    <x v="377"/>
    <m/>
    <n v="1"/>
    <n v="0"/>
    <n v="0"/>
    <n v="0"/>
    <m/>
    <n v="0"/>
    <m/>
    <s v="V0162"/>
    <x v="8"/>
    <s v="KABB7"/>
    <s v="FHK"/>
    <s v="Marketing"/>
    <x v="2"/>
    <n v="1"/>
    <n v="0"/>
    <n v="0"/>
    <n v="0"/>
    <n v="0"/>
    <n v="0"/>
    <n v="0"/>
    <n v="1"/>
    <m/>
    <x v="0"/>
    <s v="Nein"/>
    <x v="0"/>
  </r>
  <r>
    <n v="14573172"/>
    <x v="5"/>
    <x v="0"/>
    <n v="2000786"/>
    <s v="Sofortrechnung"/>
    <s v="eam\bekir.ahmed"/>
    <x v="0"/>
    <s v="30886"/>
    <s v="TUSCIA SERVICE SRLS"/>
    <x v="3"/>
    <s v="1"/>
    <s v="900010011"/>
    <x v="36"/>
    <s v="Sonstiges"/>
    <n v="1"/>
    <n v="0"/>
    <n v="29"/>
    <n v="29"/>
    <n v="29"/>
    <n v="29"/>
    <m/>
    <s v="V0027"/>
    <x v="9"/>
    <s v="VKASSE"/>
    <s v="EXP"/>
    <s v="Sonstige"/>
    <x v="7"/>
    <n v="1"/>
    <n v="0"/>
    <n v="29"/>
    <n v="29"/>
    <n v="29"/>
    <n v="29"/>
    <n v="1"/>
    <n v="1"/>
    <m/>
    <x v="2"/>
    <s v="Ja"/>
    <x v="0"/>
  </r>
  <r>
    <n v="14573172"/>
    <x v="5"/>
    <x v="0"/>
    <n v="2000786"/>
    <s v="Sofortrechnung"/>
    <s v="eam\bekir.ahmed"/>
    <x v="0"/>
    <s v="30886"/>
    <s v="TUSCIA SERVICE SRLS"/>
    <x v="1"/>
    <s v="2"/>
    <s v="100303124"/>
    <x v="76"/>
    <s v="Apple iPhone 16 Pro 256GB"/>
    <n v="1"/>
    <n v="995.78409999999997"/>
    <n v="1025"/>
    <n v="1025"/>
    <n v="29.215900000000001"/>
    <n v="29.22"/>
    <n v="2.85"/>
    <s v="V0027"/>
    <x v="9"/>
    <s v="VKASSE"/>
    <s v="EXP"/>
    <s v="Geräte"/>
    <x v="7"/>
    <n v="1"/>
    <n v="995.78409999999997"/>
    <n v="1025"/>
    <n v="1025"/>
    <n v="29.215900000000001"/>
    <n v="29.22"/>
    <n v="2.8507317073170731E-2"/>
    <n v="1"/>
    <m/>
    <x v="0"/>
    <s v="Nein"/>
    <x v="0"/>
  </r>
  <r>
    <n v="14573172"/>
    <x v="5"/>
    <x v="0"/>
    <n v="2000786"/>
    <s v="Sofortrechnung"/>
    <s v="eam\bekir.ahmed"/>
    <x v="0"/>
    <s v="30886"/>
    <s v="TUSCIA SERVICE SRLS"/>
    <x v="1"/>
    <s v="3"/>
    <s v="101030353"/>
    <x v="38"/>
    <s v="Samsung A256B A25 5G 128GB"/>
    <n v="2"/>
    <n v="164.98509999999999"/>
    <n v="179"/>
    <n v="358"/>
    <n v="14.014900000000001"/>
    <n v="28.03"/>
    <n v="7.82"/>
    <s v="V0027"/>
    <x v="9"/>
    <s v="VKASSE"/>
    <s v="EXP"/>
    <s v="Geräte"/>
    <x v="7"/>
    <n v="2"/>
    <n v="164.98509999999999"/>
    <n v="179"/>
    <n v="358"/>
    <n v="14.014900000000001"/>
    <n v="28.03"/>
    <n v="7.829608938547486E-2"/>
    <n v="1"/>
    <m/>
    <x v="0"/>
    <s v="Nein"/>
    <x v="0"/>
  </r>
  <r>
    <n v="14573172"/>
    <x v="5"/>
    <x v="0"/>
    <n v="2000786"/>
    <s v="Sofortrechnung"/>
    <s v="eam\bekir.ahmed"/>
    <x v="0"/>
    <s v="30886"/>
    <s v="TUSCIA SERVICE SRLS"/>
    <x v="1"/>
    <s v="4"/>
    <s v="101030465"/>
    <x v="17"/>
    <s v="Samsung A356B A35 5G 256GB"/>
    <n v="2"/>
    <n v="220"/>
    <n v="239"/>
    <n v="478"/>
    <n v="19"/>
    <n v="38"/>
    <n v="7.94"/>
    <s v="V0027"/>
    <x v="9"/>
    <s v="VKASSE"/>
    <s v="EXP"/>
    <s v="Geräte"/>
    <x v="7"/>
    <n v="2"/>
    <n v="220"/>
    <n v="239"/>
    <n v="478"/>
    <n v="19"/>
    <n v="38"/>
    <n v="7.9497907949790794E-2"/>
    <n v="1"/>
    <m/>
    <x v="0"/>
    <s v="Nein"/>
    <x v="0"/>
  </r>
  <r>
    <n v="14573172"/>
    <x v="5"/>
    <x v="0"/>
    <n v="2000786"/>
    <s v="Sofortrechnung"/>
    <s v="eam\bekir.ahmed"/>
    <x v="0"/>
    <s v="30886"/>
    <s v="TUSCIA SERVICE SRLS"/>
    <x v="1"/>
    <s v="5"/>
    <s v="100302478"/>
    <x v="79"/>
    <s v="Apple iPhone 13 128GB"/>
    <n v="2"/>
    <n v="417.46170000000001"/>
    <n v="428"/>
    <n v="856"/>
    <n v="10.5383"/>
    <n v="21.08"/>
    <n v="2.46"/>
    <s v="V0027"/>
    <x v="9"/>
    <s v="VKASSE"/>
    <s v="EXP"/>
    <s v="Geräte"/>
    <x v="7"/>
    <n v="2"/>
    <n v="417.46170000000001"/>
    <n v="428"/>
    <n v="856"/>
    <n v="10.5383"/>
    <n v="21.08"/>
    <n v="2.4626168224299062E-2"/>
    <n v="1"/>
    <m/>
    <x v="0"/>
    <s v="Nein"/>
    <x v="0"/>
  </r>
  <r>
    <n v="14573172"/>
    <x v="5"/>
    <x v="0"/>
    <n v="2000786"/>
    <s v="Sofortrechnung"/>
    <s v="eam\bekir.ahmed"/>
    <x v="0"/>
    <s v="30886"/>
    <s v="TUSCIA SERVICE SRLS"/>
    <x v="1"/>
    <s v="6"/>
    <s v="101030382"/>
    <x v="28"/>
    <s v="Samsung S921B S24 5G 256GB"/>
    <n v="2"/>
    <n v="530.07069999999999"/>
    <n v="555"/>
    <n v="1110"/>
    <n v="24.929300000000001"/>
    <n v="49.86"/>
    <n v="4.49"/>
    <s v="V0027"/>
    <x v="9"/>
    <s v="VKASSE"/>
    <s v="EXP"/>
    <s v="Geräte"/>
    <x v="7"/>
    <n v="2"/>
    <n v="530.07069999999999"/>
    <n v="555"/>
    <n v="1110"/>
    <n v="24.929300000000001"/>
    <n v="49.86"/>
    <n v="4.4918918918918915E-2"/>
    <n v="1"/>
    <m/>
    <x v="0"/>
    <s v="Nein"/>
    <x v="0"/>
  </r>
  <r>
    <n v="14573472"/>
    <x v="5"/>
    <x v="0"/>
    <n v="2000787"/>
    <s v="Sofortrechnung"/>
    <s v="eam\bekir.ahmed"/>
    <x v="1"/>
    <s v="10022"/>
    <s v="etronixx Sales GmbH"/>
    <x v="1"/>
    <s v="1"/>
    <s v="101030492"/>
    <x v="138"/>
    <s v="Samsung A356B A35 5G 256GB"/>
    <n v="1"/>
    <n v="228.69569999999999"/>
    <n v="239"/>
    <n v="239"/>
    <n v="10.3043"/>
    <n v="10.3"/>
    <n v="4.3099999999999996"/>
    <s v="V0042"/>
    <x v="5"/>
    <s v="KÜB14"/>
    <s v="GRK"/>
    <s v="Geräte"/>
    <x v="5"/>
    <n v="1"/>
    <n v="228.69569999999999"/>
    <n v="239"/>
    <n v="239"/>
    <n v="10.3043"/>
    <n v="10.3"/>
    <n v="4.3096234309623435E-2"/>
    <n v="1"/>
    <m/>
    <x v="0"/>
    <s v="Nein"/>
    <x v="0"/>
  </r>
  <r>
    <n v="14573472"/>
    <x v="5"/>
    <x v="0"/>
    <n v="2000787"/>
    <s v="Sofortrechnung"/>
    <s v="eam\bekir.ahmed"/>
    <x v="1"/>
    <s v="10022"/>
    <s v="etronixx Sales GmbH"/>
    <x v="1"/>
    <s v="2"/>
    <s v="100034614"/>
    <x v="29"/>
    <s v="Samsung X510N Tab S9 FE 256GB [WiFi]"/>
    <n v="2"/>
    <n v="332"/>
    <n v="359"/>
    <n v="718"/>
    <n v="27"/>
    <n v="54"/>
    <n v="7.52"/>
    <s v="V0042"/>
    <x v="5"/>
    <s v="KÜB14"/>
    <s v="GRK"/>
    <s v="Geräte"/>
    <x v="5"/>
    <n v="2"/>
    <n v="332"/>
    <n v="359"/>
    <n v="718"/>
    <n v="27"/>
    <n v="54"/>
    <n v="7.5208913649025072E-2"/>
    <n v="1"/>
    <m/>
    <x v="0"/>
    <s v="Nein"/>
    <x v="0"/>
  </r>
  <r>
    <n v="14573472"/>
    <x v="5"/>
    <x v="0"/>
    <n v="2000787"/>
    <s v="Sofortrechnung"/>
    <s v="eam\bekir.ahmed"/>
    <x v="1"/>
    <s v="10022"/>
    <s v="etronixx Sales GmbH"/>
    <x v="1"/>
    <s v="3"/>
    <s v="100034506"/>
    <x v="249"/>
    <s v="Samsung A236B A23 5G 128GB EE"/>
    <n v="1"/>
    <n v="149"/>
    <n v="165"/>
    <n v="165"/>
    <n v="16"/>
    <n v="16"/>
    <n v="9.69"/>
    <s v="V0042"/>
    <x v="5"/>
    <s v="KÜB14"/>
    <s v="GRK"/>
    <s v="Geräte"/>
    <x v="5"/>
    <n v="1"/>
    <n v="149"/>
    <n v="165"/>
    <n v="165"/>
    <n v="16"/>
    <n v="16"/>
    <n v="9.696969696969697E-2"/>
    <n v="1"/>
    <m/>
    <x v="0"/>
    <s v="Nein"/>
    <x v="0"/>
  </r>
  <r>
    <n v="14573472"/>
    <x v="5"/>
    <x v="0"/>
    <n v="2000787"/>
    <s v="Sofortrechnung"/>
    <s v="eam\bekir.ahmed"/>
    <x v="1"/>
    <s v="10022"/>
    <s v="etronixx Sales GmbH"/>
    <x v="1"/>
    <s v="4"/>
    <s v="101030317"/>
    <x v="279"/>
    <s v="Samsung A546B A54 5G 128GB"/>
    <n v="1"/>
    <n v="240.00970000000001"/>
    <n v="244"/>
    <n v="244"/>
    <n v="3.9903"/>
    <n v="3.99"/>
    <n v="1.63"/>
    <s v="V0042"/>
    <x v="5"/>
    <s v="KÜB14"/>
    <s v="GRK"/>
    <s v="Geräte"/>
    <x v="5"/>
    <n v="1"/>
    <n v="240.00970000000001"/>
    <n v="244"/>
    <n v="244"/>
    <n v="3.9903"/>
    <n v="3.99"/>
    <n v="1.6352459016393442E-2"/>
    <n v="1"/>
    <m/>
    <x v="0"/>
    <s v="Nein"/>
    <x v="0"/>
  </r>
  <r>
    <n v="14573472"/>
    <x v="5"/>
    <x v="0"/>
    <n v="2000787"/>
    <s v="Sofortrechnung"/>
    <s v="eam\bekir.ahmed"/>
    <x v="1"/>
    <s v="10022"/>
    <s v="etronixx Sales GmbH"/>
    <x v="1"/>
    <s v="5"/>
    <s v="101690262"/>
    <x v="290"/>
    <s v="Xiaomi Redmi Note 13 Pro 8GB/256GB"/>
    <n v="1"/>
    <n v="157"/>
    <n v="169"/>
    <n v="169"/>
    <n v="12"/>
    <n v="12"/>
    <n v="7.1"/>
    <s v="V0042"/>
    <x v="5"/>
    <s v="KÜB14"/>
    <s v="GRK"/>
    <s v="Geräte"/>
    <x v="5"/>
    <n v="1"/>
    <n v="157"/>
    <n v="169"/>
    <n v="169"/>
    <n v="12"/>
    <n v="12"/>
    <n v="7.1005917159763315E-2"/>
    <n v="1"/>
    <m/>
    <x v="0"/>
    <s v="Nein"/>
    <x v="0"/>
  </r>
  <r>
    <n v="14573472"/>
    <x v="5"/>
    <x v="0"/>
    <n v="2000787"/>
    <s v="Sofortrechnung"/>
    <s v="eam\bekir.ahmed"/>
    <x v="1"/>
    <s v="10022"/>
    <s v="etronixx Sales GmbH"/>
    <x v="1"/>
    <s v="6"/>
    <s v="101690238"/>
    <x v="105"/>
    <s v="Xiaomi Redmi Note 13 8GB/256GB"/>
    <n v="1"/>
    <n v="120.9417"/>
    <n v="129"/>
    <n v="129"/>
    <n v="8.0582999999999991"/>
    <n v="8.06"/>
    <n v="6.24"/>
    <s v="V0042"/>
    <x v="5"/>
    <s v="KÜB14"/>
    <s v="GRK"/>
    <s v="Geräte"/>
    <x v="5"/>
    <n v="1"/>
    <n v="120.9417"/>
    <n v="129"/>
    <n v="129"/>
    <n v="8.0582999999999991"/>
    <n v="8.06"/>
    <n v="6.248062015503876E-2"/>
    <n v="1"/>
    <m/>
    <x v="0"/>
    <s v="Nein"/>
    <x v="0"/>
  </r>
  <r>
    <n v="14573472"/>
    <x v="5"/>
    <x v="0"/>
    <n v="2000787"/>
    <s v="Sofortrechnung"/>
    <s v="eam\bekir.ahmed"/>
    <x v="1"/>
    <s v="10022"/>
    <s v="etronixx Sales GmbH"/>
    <x v="1"/>
    <s v="7"/>
    <s v="100690579"/>
    <x v="206"/>
    <s v="Xiaomi Redmi 13C 4GB/128GB"/>
    <n v="1"/>
    <n v="80.210499999999996"/>
    <n v="85"/>
    <n v="85"/>
    <n v="4.7895000000000003"/>
    <n v="4.79"/>
    <n v="5.63"/>
    <s v="V0042"/>
    <x v="5"/>
    <s v="KÜB14"/>
    <s v="GRK"/>
    <s v="Geräte"/>
    <x v="5"/>
    <n v="1"/>
    <n v="80.210499999999996"/>
    <n v="85"/>
    <n v="85"/>
    <n v="4.7895000000000003"/>
    <n v="4.79"/>
    <n v="5.6352941176470592E-2"/>
    <n v="1"/>
    <m/>
    <x v="0"/>
    <s v="Nein"/>
    <x v="0"/>
  </r>
  <r>
    <n v="14573412"/>
    <x v="5"/>
    <x v="0"/>
    <n v="2000788"/>
    <s v="Sofortrechnung"/>
    <s v="eam\mustafa.oezer"/>
    <x v="1"/>
    <s v="29428"/>
    <s v="oneConcepts GmbH"/>
    <x v="1"/>
    <s v="1"/>
    <s v="100034514"/>
    <x v="289"/>
    <s v="Samsung S921B S24 5G 128GB EE"/>
    <n v="4"/>
    <n v="495.77140000000003"/>
    <n v="499"/>
    <n v="1996"/>
    <n v="3.2286000000000001"/>
    <n v="12.91"/>
    <n v="0.64"/>
    <s v="V0042"/>
    <x v="5"/>
    <s v="KPUD"/>
    <s v="GRK"/>
    <s v="Geräte"/>
    <x v="5"/>
    <n v="4"/>
    <n v="495.77140000000003"/>
    <n v="499"/>
    <n v="1996"/>
    <n v="3.2286000000000001"/>
    <n v="12.91"/>
    <n v="6.4679358717434875E-3"/>
    <n v="1"/>
    <m/>
    <x v="0"/>
    <s v="Nein"/>
    <x v="0"/>
  </r>
  <r>
    <n v="14573412"/>
    <x v="5"/>
    <x v="0"/>
    <n v="2000788"/>
    <s v="Sofortrechnung"/>
    <s v="eam\mustafa.oezer"/>
    <x v="1"/>
    <s v="29428"/>
    <s v="oneConcepts GmbH"/>
    <x v="1"/>
    <s v="2"/>
    <s v="101030516"/>
    <x v="137"/>
    <s v="Samsung S928B S24 Ultra 5G 512GB"/>
    <n v="4"/>
    <n v="848.8066"/>
    <n v="859"/>
    <n v="3436"/>
    <n v="10.1934"/>
    <n v="40.770000000000003"/>
    <n v="1.18"/>
    <s v="V0042"/>
    <x v="5"/>
    <s v="KPUD"/>
    <s v="GRK"/>
    <s v="Geräte"/>
    <x v="5"/>
    <n v="4"/>
    <n v="848.8066"/>
    <n v="859"/>
    <n v="3436"/>
    <n v="10.1934"/>
    <n v="40.770000000000003"/>
    <n v="1.1865541327124564E-2"/>
    <n v="1"/>
    <m/>
    <x v="0"/>
    <s v="Nein"/>
    <x v="0"/>
  </r>
  <r>
    <n v="14573412"/>
    <x v="5"/>
    <x v="0"/>
    <n v="2000788"/>
    <s v="Sofortrechnung"/>
    <s v="eam\mustafa.oezer"/>
    <x v="1"/>
    <s v="29428"/>
    <s v="oneConcepts GmbH"/>
    <x v="1"/>
    <s v="3"/>
    <s v="100302766"/>
    <x v="370"/>
    <s v="Apple iPhone 14 128GB"/>
    <n v="10"/>
    <n v="512.11659999999995"/>
    <n v="522"/>
    <n v="5220"/>
    <n v="9.8834"/>
    <n v="98.83"/>
    <n v="1.89"/>
    <s v="V0042"/>
    <x v="5"/>
    <s v="KPUD"/>
    <s v="GRK"/>
    <s v="Geräte"/>
    <x v="5"/>
    <n v="10"/>
    <n v="512.11659999999995"/>
    <n v="522"/>
    <n v="5220"/>
    <n v="9.8834"/>
    <n v="98.83"/>
    <n v="1.8932950191570881E-2"/>
    <n v="1"/>
    <m/>
    <x v="0"/>
    <s v="Nein"/>
    <x v="0"/>
  </r>
  <r>
    <n v="14573412"/>
    <x v="5"/>
    <x v="0"/>
    <n v="2000788"/>
    <s v="Sofortrechnung"/>
    <s v="eam\mustafa.oezer"/>
    <x v="1"/>
    <s v="29428"/>
    <s v="oneConcepts GmbH"/>
    <x v="0"/>
    <s v="4"/>
    <s v="200030287"/>
    <x v="378"/>
    <s v="Samsung Galaxy SM-R630 Buds3 Pro"/>
    <n v="5"/>
    <n v="130"/>
    <n v="138"/>
    <n v="690"/>
    <n v="8"/>
    <n v="40"/>
    <n v="5.79"/>
    <s v="V0042"/>
    <x v="5"/>
    <s v="KPUD"/>
    <s v="GRK"/>
    <s v="Zubehör"/>
    <x v="5"/>
    <n v="5"/>
    <n v="130"/>
    <n v="138"/>
    <n v="690"/>
    <n v="8"/>
    <n v="40"/>
    <n v="5.7971014492753624E-2"/>
    <n v="1"/>
    <m/>
    <x v="0"/>
    <s v="Nein"/>
    <x v="0"/>
  </r>
  <r>
    <n v="14573412"/>
    <x v="5"/>
    <x v="0"/>
    <n v="2000788"/>
    <s v="Sofortrechnung"/>
    <s v="eam\mustafa.oezer"/>
    <x v="1"/>
    <s v="29428"/>
    <s v="oneConcepts GmbH"/>
    <x v="0"/>
    <s v="5"/>
    <s v="200030239"/>
    <x v="122"/>
    <s v="Samsung SmartTag2 1er-Pack EI-T5600B"/>
    <n v="15"/>
    <n v="13.5015"/>
    <n v="14.5"/>
    <n v="217.5"/>
    <n v="0.99850000000000005"/>
    <n v="14.98"/>
    <n v="6.88"/>
    <s v="V0042"/>
    <x v="5"/>
    <s v="KPUD"/>
    <s v="GRK"/>
    <s v="Zubehör"/>
    <x v="5"/>
    <n v="15"/>
    <n v="13.5015"/>
    <n v="14.5"/>
    <n v="217.5"/>
    <n v="0.99850000000000005"/>
    <n v="14.98"/>
    <n v="6.8873563218390804E-2"/>
    <n v="1"/>
    <m/>
    <x v="0"/>
    <s v="Nein"/>
    <x v="0"/>
  </r>
  <r>
    <n v="14573412"/>
    <x v="5"/>
    <x v="0"/>
    <n v="2000788"/>
    <s v="Sofortrechnung"/>
    <s v="eam\mustafa.oezer"/>
    <x v="1"/>
    <s v="29428"/>
    <s v="oneConcepts GmbH"/>
    <x v="1"/>
    <s v="6"/>
    <s v="100034490"/>
    <x v="219"/>
    <s v="Samsung S928B S24 Ultra 5G 256GB"/>
    <n v="3"/>
    <n v="821.67439999999999"/>
    <n v="799"/>
    <n v="2397"/>
    <n v="-22.674399999999999"/>
    <n v="-68.02"/>
    <n v="-2.83"/>
    <s v="V0042"/>
    <x v="5"/>
    <s v="KPUD"/>
    <s v="GRK"/>
    <s v="Geräte"/>
    <x v="5"/>
    <n v="3"/>
    <n v="821.67439999999999"/>
    <n v="799"/>
    <n v="2397"/>
    <n v="-22.674399999999999"/>
    <n v="-68.02"/>
    <n v="-2.8377138089278262E-2"/>
    <n v="1"/>
    <m/>
    <x v="0"/>
    <s v="Nein"/>
    <x v="1"/>
  </r>
  <r>
    <n v="14573412"/>
    <x v="5"/>
    <x v="0"/>
    <n v="2000788"/>
    <s v="Sofortrechnung"/>
    <s v="eam\mustafa.oezer"/>
    <x v="1"/>
    <s v="29428"/>
    <s v="oneConcepts GmbH"/>
    <x v="1"/>
    <s v="7"/>
    <s v="101030596"/>
    <x v="467"/>
    <s v="Samsung A556B A55 5G 128GB EE"/>
    <n v="13"/>
    <n v="252"/>
    <n v="269"/>
    <n v="3497"/>
    <n v="17"/>
    <n v="221"/>
    <n v="6.31"/>
    <s v="V0042"/>
    <x v="5"/>
    <s v="KPUD"/>
    <s v="GRK"/>
    <s v="Geräte"/>
    <x v="5"/>
    <n v="13"/>
    <n v="252"/>
    <n v="269"/>
    <n v="3497"/>
    <n v="17"/>
    <n v="221"/>
    <n v="6.3197026022304828E-2"/>
    <n v="1"/>
    <m/>
    <x v="0"/>
    <s v="Nein"/>
    <x v="0"/>
  </r>
  <r>
    <n v="14573224"/>
    <x v="5"/>
    <x v="0"/>
    <n v="2000789"/>
    <s v="Sofortrechnung"/>
    <s v="EAM\Erdal.Bircan"/>
    <x v="0"/>
    <s v="30715"/>
    <s v="NH Products B.V."/>
    <x v="0"/>
    <s v="1"/>
    <s v="200300403"/>
    <x v="447"/>
    <s v="nach Aufnahme in Preisliste pflegen"/>
    <n v="5"/>
    <n v="740"/>
    <n v="757"/>
    <n v="3785"/>
    <n v="17"/>
    <n v="85"/>
    <n v="2.2400000000000002"/>
    <s v="V0018"/>
    <x v="16"/>
    <s v="KPUD"/>
    <s v="EXP"/>
    <s v="Zubehör"/>
    <x v="11"/>
    <n v="5"/>
    <n v="740"/>
    <n v="757"/>
    <n v="3785"/>
    <n v="17"/>
    <n v="85"/>
    <n v="2.2457067371202115E-2"/>
    <n v="1"/>
    <m/>
    <x v="0"/>
    <s v="Nein"/>
    <x v="0"/>
  </r>
  <r>
    <n v="14573224"/>
    <x v="5"/>
    <x v="0"/>
    <n v="2000789"/>
    <s v="Sofortrechnung"/>
    <s v="EAM\Erdal.Bircan"/>
    <x v="0"/>
    <s v="30715"/>
    <s v="NH Products B.V."/>
    <x v="0"/>
    <s v="2"/>
    <s v="200300448"/>
    <x v="59"/>
    <s v="nach Aufnahme in Preisliste pflegen"/>
    <n v="2"/>
    <n v="590"/>
    <n v="596"/>
    <n v="1192"/>
    <n v="6"/>
    <n v="12"/>
    <n v="1"/>
    <s v="V0018"/>
    <x v="16"/>
    <s v="KPUD"/>
    <s v="EXP"/>
    <s v="Zubehör"/>
    <x v="11"/>
    <n v="2"/>
    <n v="590"/>
    <n v="596"/>
    <n v="1192"/>
    <n v="6"/>
    <n v="12"/>
    <n v="1.0067114093959731E-2"/>
    <n v="1"/>
    <m/>
    <x v="0"/>
    <s v="Nein"/>
    <x v="0"/>
  </r>
  <r>
    <n v="14573224"/>
    <x v="5"/>
    <x v="0"/>
    <n v="2000789"/>
    <s v="Sofortrechnung"/>
    <s v="EAM\Erdal.Bircan"/>
    <x v="0"/>
    <s v="30715"/>
    <s v="NH Products B.V."/>
    <x v="1"/>
    <s v="3"/>
    <s v="100050279"/>
    <x v="258"/>
    <s v="Motorola Edge 50 Neo 5G 512GB"/>
    <n v="10"/>
    <n v="235"/>
    <n v="250"/>
    <n v="2500"/>
    <n v="15"/>
    <n v="150"/>
    <n v="6"/>
    <s v="V0018"/>
    <x v="16"/>
    <s v="KPUD"/>
    <s v="EXP"/>
    <s v="Geräte"/>
    <x v="11"/>
    <n v="10"/>
    <n v="235"/>
    <n v="250"/>
    <n v="2500"/>
    <n v="15"/>
    <n v="150"/>
    <n v="0.06"/>
    <n v="1"/>
    <m/>
    <x v="0"/>
    <s v="Nein"/>
    <x v="0"/>
  </r>
  <r>
    <n v="14573224"/>
    <x v="5"/>
    <x v="0"/>
    <n v="2000789"/>
    <s v="Sofortrechnung"/>
    <s v="EAM\Erdal.Bircan"/>
    <x v="0"/>
    <s v="30715"/>
    <s v="NH Products B.V."/>
    <x v="1"/>
    <s v="4"/>
    <s v="101030247"/>
    <x v="324"/>
    <s v="Samsung A346B A34 5G 128GB"/>
    <n v="10"/>
    <n v="165"/>
    <n v="175"/>
    <n v="1750"/>
    <n v="10"/>
    <n v="100"/>
    <n v="5.71"/>
    <s v="V0018"/>
    <x v="16"/>
    <s v="KPUD"/>
    <s v="EXP"/>
    <s v="Geräte"/>
    <x v="11"/>
    <n v="10"/>
    <n v="165"/>
    <n v="175"/>
    <n v="1750"/>
    <n v="10"/>
    <n v="100"/>
    <n v="5.7142857142857141E-2"/>
    <n v="1"/>
    <m/>
    <x v="0"/>
    <s v="Nein"/>
    <x v="0"/>
  </r>
  <r>
    <n v="14573224"/>
    <x v="5"/>
    <x v="0"/>
    <n v="2000789"/>
    <s v="Sofortrechnung"/>
    <s v="EAM\Erdal.Bircan"/>
    <x v="0"/>
    <s v="30715"/>
    <s v="NH Products B.V."/>
    <x v="0"/>
    <s v="5"/>
    <s v="200300455"/>
    <x v="198"/>
    <s v="nach Aufnahme in Preisliste pflegen"/>
    <n v="2"/>
    <n v="660"/>
    <n v="673"/>
    <n v="1346"/>
    <n v="13"/>
    <n v="26"/>
    <n v="1.93"/>
    <s v="V0018"/>
    <x v="16"/>
    <s v="KPUD"/>
    <s v="EXP"/>
    <s v="Zubehör"/>
    <x v="11"/>
    <n v="2"/>
    <n v="660"/>
    <n v="673"/>
    <n v="1346"/>
    <n v="13"/>
    <n v="26"/>
    <n v="1.9316493313521546E-2"/>
    <n v="1"/>
    <m/>
    <x v="0"/>
    <s v="Nein"/>
    <x v="0"/>
  </r>
  <r>
    <n v="14573224"/>
    <x v="5"/>
    <x v="0"/>
    <n v="2000789"/>
    <s v="Sofortrechnung"/>
    <s v="EAM\Erdal.Bircan"/>
    <x v="0"/>
    <s v="30715"/>
    <s v="NH Products B.V."/>
    <x v="0"/>
    <s v="6"/>
    <s v="200300461"/>
    <x v="430"/>
    <s v="nach Aufnahme in Preisliste pflegen"/>
    <n v="2"/>
    <n v="625"/>
    <n v="638"/>
    <n v="1276"/>
    <n v="13"/>
    <n v="26"/>
    <n v="2.0299999999999998"/>
    <s v="V0018"/>
    <x v="16"/>
    <s v="KPUD"/>
    <s v="EXP"/>
    <s v="Zubehör"/>
    <x v="11"/>
    <n v="2"/>
    <n v="625"/>
    <n v="638"/>
    <n v="1276"/>
    <n v="13"/>
    <n v="26"/>
    <n v="2.037617554858934E-2"/>
    <n v="1"/>
    <m/>
    <x v="0"/>
    <s v="Nein"/>
    <x v="0"/>
  </r>
  <r>
    <n v="14573239"/>
    <x v="5"/>
    <x v="0"/>
    <n v="2000790"/>
    <s v="Sofortrechnung"/>
    <s v="EAM\Erdal.Bircan"/>
    <x v="0"/>
    <s v="30120"/>
    <s v="GZ Supply SAS"/>
    <x v="3"/>
    <s v="1"/>
    <s v="900010011"/>
    <x v="36"/>
    <s v="Sonstiges"/>
    <n v="1"/>
    <n v="0"/>
    <n v="20"/>
    <n v="20"/>
    <n v="20"/>
    <n v="20"/>
    <m/>
    <s v="V0027"/>
    <x v="9"/>
    <s v="VKASSE"/>
    <s v="EXP"/>
    <s v="Sonstige"/>
    <x v="7"/>
    <n v="1"/>
    <n v="0"/>
    <n v="20"/>
    <n v="20"/>
    <n v="20"/>
    <n v="20"/>
    <n v="1"/>
    <n v="1"/>
    <m/>
    <x v="2"/>
    <s v="Ja"/>
    <x v="0"/>
  </r>
  <r>
    <n v="14573239"/>
    <x v="5"/>
    <x v="0"/>
    <n v="2000790"/>
    <s v="Sofortrechnung"/>
    <s v="EAM\Erdal.Bircan"/>
    <x v="0"/>
    <s v="30120"/>
    <s v="GZ Supply SAS"/>
    <x v="1"/>
    <s v="2"/>
    <s v="101030661"/>
    <x v="146"/>
    <s v="Samsung A165F A16 128GB"/>
    <n v="6"/>
    <n v="116.04640000000001"/>
    <n v="122"/>
    <n v="732"/>
    <n v="5.9535999999999998"/>
    <n v="35.72"/>
    <n v="4.88"/>
    <s v="V0027"/>
    <x v="9"/>
    <s v="VKASSE"/>
    <s v="EXP"/>
    <s v="Geräte"/>
    <x v="7"/>
    <n v="6"/>
    <n v="116.04640000000001"/>
    <n v="122"/>
    <n v="732"/>
    <n v="5.9535999999999998"/>
    <n v="35.72"/>
    <n v="4.8797814207650274E-2"/>
    <n v="1"/>
    <m/>
    <x v="0"/>
    <s v="Nein"/>
    <x v="0"/>
  </r>
  <r>
    <n v="14573239"/>
    <x v="5"/>
    <x v="0"/>
    <n v="2000790"/>
    <s v="Sofortrechnung"/>
    <s v="EAM\Erdal.Bircan"/>
    <x v="0"/>
    <s v="30120"/>
    <s v="GZ Supply SAS"/>
    <x v="1"/>
    <s v="3"/>
    <s v="101030274"/>
    <x v="349"/>
    <s v="Samsung A546B A54 5G 128GB"/>
    <n v="4"/>
    <n v="228.01779999999999"/>
    <n v="229"/>
    <n v="916"/>
    <n v="0.98219999999999996"/>
    <n v="3.93"/>
    <n v="0.42"/>
    <s v="V0027"/>
    <x v="9"/>
    <s v="VKASSE"/>
    <s v="EXP"/>
    <s v="Geräte"/>
    <x v="7"/>
    <n v="4"/>
    <n v="228.01779999999999"/>
    <n v="229"/>
    <n v="916"/>
    <n v="0.98219999999999996"/>
    <n v="3.93"/>
    <n v="4.2903930131004365E-3"/>
    <n v="1"/>
    <m/>
    <x v="0"/>
    <s v="Nein"/>
    <x v="0"/>
  </r>
  <r>
    <n v="14573485"/>
    <x v="5"/>
    <x v="0"/>
    <n v="2000791"/>
    <s v="Sofortrechnung"/>
    <s v="eam\mustafa.oezer"/>
    <x v="0"/>
    <s v="30675"/>
    <s v="HORIZON CONSULTING SERVICES M IKE"/>
    <x v="1"/>
    <s v="1"/>
    <s v="101030485"/>
    <x v="39"/>
    <s v="Samsung A556B A55 5G 128GB"/>
    <n v="10"/>
    <n v="254.48859999999999"/>
    <n v="265"/>
    <n v="2650"/>
    <n v="10.5114"/>
    <n v="105.11"/>
    <n v="3.96"/>
    <s v="V0022"/>
    <x v="13"/>
    <s v="KPUD"/>
    <s v="EXP"/>
    <s v="Geräte"/>
    <x v="8"/>
    <n v="10"/>
    <n v="254.48859999999999"/>
    <n v="265"/>
    <n v="2650"/>
    <n v="10.5114"/>
    <n v="105.11"/>
    <n v="3.9664150943396224E-2"/>
    <n v="1"/>
    <m/>
    <x v="0"/>
    <s v="Nein"/>
    <x v="0"/>
  </r>
  <r>
    <n v="14573485"/>
    <x v="5"/>
    <x v="0"/>
    <n v="2000791"/>
    <s v="Sofortrechnung"/>
    <s v="eam\mustafa.oezer"/>
    <x v="0"/>
    <s v="30675"/>
    <s v="HORIZON CONSULTING SERVICES M IKE"/>
    <x v="1"/>
    <s v="2"/>
    <s v="101690242"/>
    <x v="43"/>
    <s v="Xiaomi Redmi Note 13 Pro 5G 8GB/256GB"/>
    <n v="10"/>
    <n v="204.57390000000001"/>
    <n v="211"/>
    <n v="2110"/>
    <n v="6.4260999999999999"/>
    <n v="64.260000000000005"/>
    <n v="3.04"/>
    <s v="V0022"/>
    <x v="13"/>
    <s v="KPUD"/>
    <s v="EXP"/>
    <s v="Geräte"/>
    <x v="8"/>
    <n v="10"/>
    <n v="204.57390000000001"/>
    <n v="211"/>
    <n v="2110"/>
    <n v="6.4260999999999999"/>
    <n v="64.260000000000005"/>
    <n v="3.0454976303317539E-2"/>
    <n v="1"/>
    <m/>
    <x v="0"/>
    <s v="Nein"/>
    <x v="0"/>
  </r>
  <r>
    <n v="14573485"/>
    <x v="5"/>
    <x v="0"/>
    <n v="2000791"/>
    <s v="Sofortrechnung"/>
    <s v="eam\mustafa.oezer"/>
    <x v="0"/>
    <s v="30675"/>
    <s v="HORIZON CONSULTING SERVICES M IKE"/>
    <x v="1"/>
    <s v="3"/>
    <s v="101050013"/>
    <x v="176"/>
    <s v="Motorola Moto G24 8GB/128GB"/>
    <n v="15"/>
    <n v="78"/>
    <n v="82"/>
    <n v="1230"/>
    <n v="4"/>
    <n v="60"/>
    <n v="4.87"/>
    <s v="V0022"/>
    <x v="13"/>
    <s v="KPUD"/>
    <s v="EXP"/>
    <s v="Geräte"/>
    <x v="8"/>
    <n v="15"/>
    <n v="78"/>
    <n v="82"/>
    <n v="1230"/>
    <n v="4"/>
    <n v="60"/>
    <n v="4.878048780487805E-2"/>
    <n v="1"/>
    <m/>
    <x v="0"/>
    <s v="Nein"/>
    <x v="0"/>
  </r>
  <r>
    <n v="14573485"/>
    <x v="5"/>
    <x v="0"/>
    <n v="2000791"/>
    <s v="Sofortrechnung"/>
    <s v="eam\mustafa.oezer"/>
    <x v="0"/>
    <s v="30675"/>
    <s v="HORIZON CONSULTING SERVICES M IKE"/>
    <x v="1"/>
    <s v="4"/>
    <s v="101030412"/>
    <x v="56"/>
    <s v="Samsung A057G A05s 128GB"/>
    <n v="10"/>
    <n v="93.245800000000003"/>
    <n v="100"/>
    <n v="1000"/>
    <n v="6.7542"/>
    <n v="67.540000000000006"/>
    <n v="6.75"/>
    <s v="V0022"/>
    <x v="13"/>
    <s v="KPUD"/>
    <s v="EXP"/>
    <s v="Geräte"/>
    <x v="8"/>
    <n v="10"/>
    <n v="93.245800000000003"/>
    <n v="100"/>
    <n v="1000"/>
    <n v="6.7542"/>
    <n v="67.540000000000006"/>
    <n v="6.7540000000000003E-2"/>
    <n v="1"/>
    <m/>
    <x v="0"/>
    <s v="Nein"/>
    <x v="0"/>
  </r>
  <r>
    <n v="14573485"/>
    <x v="5"/>
    <x v="0"/>
    <n v="2000791"/>
    <s v="Sofortrechnung"/>
    <s v="eam\mustafa.oezer"/>
    <x v="0"/>
    <s v="30675"/>
    <s v="HORIZON CONSULTING SERVICES M IKE"/>
    <x v="1"/>
    <s v="5"/>
    <s v="101060028"/>
    <x v="191"/>
    <s v="Google Pixel 8 Pro 128GB"/>
    <n v="1"/>
    <n v="417"/>
    <n v="435"/>
    <n v="435"/>
    <n v="18"/>
    <n v="18"/>
    <n v="4.13"/>
    <s v="V0022"/>
    <x v="13"/>
    <s v="KPUD"/>
    <s v="EXP"/>
    <s v="Geräte"/>
    <x v="8"/>
    <n v="1"/>
    <n v="417"/>
    <n v="435"/>
    <n v="435"/>
    <n v="18"/>
    <n v="18"/>
    <n v="4.1379310344827586E-2"/>
    <n v="1"/>
    <m/>
    <x v="0"/>
    <s v="Nein"/>
    <x v="0"/>
  </r>
  <r>
    <n v="14573485"/>
    <x v="5"/>
    <x v="0"/>
    <n v="2000791"/>
    <s v="Sofortrechnung"/>
    <s v="eam\mustafa.oezer"/>
    <x v="0"/>
    <s v="30675"/>
    <s v="HORIZON CONSULTING SERVICES M IKE"/>
    <x v="1"/>
    <s v="6"/>
    <s v="100302477"/>
    <x v="83"/>
    <s v="Apple iPhone 13 128GB"/>
    <n v="1"/>
    <n v="411.96159999999998"/>
    <n v="425"/>
    <n v="425"/>
    <n v="13.038399999999999"/>
    <n v="13.04"/>
    <n v="3.06"/>
    <s v="V0022"/>
    <x v="13"/>
    <s v="KPUD"/>
    <s v="EXP"/>
    <s v="Geräte"/>
    <x v="8"/>
    <n v="1"/>
    <n v="411.96159999999998"/>
    <n v="425"/>
    <n v="425"/>
    <n v="13.038399999999999"/>
    <n v="13.04"/>
    <n v="3.068235294117647E-2"/>
    <n v="1"/>
    <m/>
    <x v="0"/>
    <s v="Nein"/>
    <x v="0"/>
  </r>
  <r>
    <n v="14573485"/>
    <x v="5"/>
    <x v="0"/>
    <n v="2000791"/>
    <s v="Sofortrechnung"/>
    <s v="eam\mustafa.oezer"/>
    <x v="0"/>
    <s v="30675"/>
    <s v="HORIZON CONSULTING SERVICES M IKE"/>
    <x v="1"/>
    <s v="7"/>
    <s v="101690238"/>
    <x v="105"/>
    <s v="Xiaomi Redmi Note 13 8GB/256GB"/>
    <n v="10"/>
    <n v="120.9417"/>
    <n v="125"/>
    <n v="1250"/>
    <n v="4.0583"/>
    <n v="40.58"/>
    <n v="3.24"/>
    <s v="V0022"/>
    <x v="13"/>
    <s v="KPUD"/>
    <s v="EXP"/>
    <s v="Geräte"/>
    <x v="8"/>
    <n v="10"/>
    <n v="120.9417"/>
    <n v="125"/>
    <n v="1250"/>
    <n v="4.0583"/>
    <n v="40.58"/>
    <n v="3.2464E-2"/>
    <n v="1"/>
    <m/>
    <x v="0"/>
    <s v="Nein"/>
    <x v="0"/>
  </r>
  <r>
    <n v="14573485"/>
    <x v="5"/>
    <x v="0"/>
    <n v="2000791"/>
    <s v="Sofortrechnung"/>
    <s v="eam\mustafa.oezer"/>
    <x v="0"/>
    <s v="30675"/>
    <s v="HORIZON CONSULTING SERVICES M IKE"/>
    <x v="1"/>
    <s v="8"/>
    <s v="101030232"/>
    <x v="485"/>
    <s v="Samsung A546B A54 5G 128GB"/>
    <n v="5"/>
    <n v="220"/>
    <n v="225"/>
    <n v="1125"/>
    <n v="5"/>
    <n v="25"/>
    <n v="2.2200000000000002"/>
    <s v="V0022"/>
    <x v="13"/>
    <s v="KPUD"/>
    <s v="EXP"/>
    <s v="Geräte"/>
    <x v="8"/>
    <n v="5"/>
    <n v="220"/>
    <n v="225"/>
    <n v="1125"/>
    <n v="5"/>
    <n v="25"/>
    <n v="2.2222222222222223E-2"/>
    <n v="1"/>
    <m/>
    <x v="0"/>
    <s v="Nein"/>
    <x v="0"/>
  </r>
  <r>
    <n v="14573485"/>
    <x v="5"/>
    <x v="0"/>
    <n v="2000791"/>
    <s v="Sofortrechnung"/>
    <s v="eam\mustafa.oezer"/>
    <x v="0"/>
    <s v="30675"/>
    <s v="HORIZON CONSULTING SERVICES M IKE"/>
    <x v="1"/>
    <s v="9"/>
    <s v="101690278"/>
    <x v="110"/>
    <s v="Xiaomi POCO F6 5G 12GB/512GB"/>
    <n v="5"/>
    <n v="277"/>
    <n v="292"/>
    <n v="1460"/>
    <n v="15"/>
    <n v="75"/>
    <n v="5.13"/>
    <s v="V0022"/>
    <x v="13"/>
    <s v="KPUD"/>
    <s v="EXP"/>
    <s v="Geräte"/>
    <x v="8"/>
    <n v="5"/>
    <n v="277"/>
    <n v="292"/>
    <n v="1460"/>
    <n v="15"/>
    <n v="75"/>
    <n v="5.1369863013698627E-2"/>
    <n v="1"/>
    <m/>
    <x v="0"/>
    <s v="Nein"/>
    <x v="0"/>
  </r>
  <r>
    <n v="14476348"/>
    <x v="5"/>
    <x v="0"/>
    <n v="2000792"/>
    <s v="Rechnungskorrektur Retoure"/>
    <s v="EAM\Damian.Gawlik"/>
    <x v="0"/>
    <s v="30637"/>
    <s v="SC FANPLACE IT SRL"/>
    <x v="0"/>
    <s v="2"/>
    <s v="200690064"/>
    <x v="576"/>
    <s v="Xiaomi Redmi Watch 3 Active"/>
    <n v="1"/>
    <n v="22.68"/>
    <n v="27.5"/>
    <n v="27.5"/>
    <n v="4.82"/>
    <n v="4.82"/>
    <n v="17.52"/>
    <s v="V0023"/>
    <x v="3"/>
    <s v="VKASSE"/>
    <s v="EXP"/>
    <s v="Zubehör"/>
    <x v="3"/>
    <n v="-1"/>
    <n v="22.68"/>
    <n v="27.5"/>
    <n v="-27.5"/>
    <n v="-4.82"/>
    <n v="-4.82"/>
    <n v="-0.17527272727272727"/>
    <n v="-1"/>
    <m/>
    <x v="0"/>
    <s v="Nein"/>
    <x v="1"/>
  </r>
  <r>
    <n v="14566729"/>
    <x v="5"/>
    <x v="0"/>
    <n v="2000793"/>
    <s v="Rechnungskorrektur Retoure"/>
    <s v="EAM\Francisco.Naranjo"/>
    <x v="0"/>
    <s v="30932"/>
    <s v="ENOXGSM B.V."/>
    <x v="1"/>
    <s v="1"/>
    <s v="101300272"/>
    <x v="188"/>
    <s v="Apple iPhone 16 Pro 128GB"/>
    <n v="30"/>
    <n v="912"/>
    <n v="932"/>
    <n v="27960"/>
    <n v="20"/>
    <n v="600"/>
    <n v="2.14"/>
    <s v="V0027"/>
    <x v="9"/>
    <s v="VKASSE"/>
    <s v="EXP"/>
    <s v="Geräte"/>
    <x v="7"/>
    <n v="-30"/>
    <n v="912"/>
    <n v="932"/>
    <n v="-27960"/>
    <n v="-20"/>
    <n v="-600"/>
    <n v="-2.1459227467811159E-2"/>
    <n v="-1"/>
    <m/>
    <x v="0"/>
    <s v="Nein"/>
    <x v="1"/>
  </r>
  <r>
    <n v="14573447"/>
    <x v="5"/>
    <x v="0"/>
    <n v="2000794"/>
    <s v="Sofortrechnung"/>
    <s v="EAM\Erdal.Bircan"/>
    <x v="0"/>
    <s v="30119"/>
    <s v="EMMEVI SRL"/>
    <x v="1"/>
    <s v="1"/>
    <s v="101300314"/>
    <x v="186"/>
    <s v="Apple iPhone 16 Pro Max 512GB"/>
    <n v="3"/>
    <n v="1207"/>
    <n v="1300"/>
    <n v="3900"/>
    <n v="93"/>
    <n v="279"/>
    <n v="7.15"/>
    <s v="V0022"/>
    <x v="13"/>
    <s v="KPUD"/>
    <s v="EXP"/>
    <s v="Geräte"/>
    <x v="8"/>
    <n v="3"/>
    <n v="1207"/>
    <n v="1300"/>
    <n v="3900"/>
    <n v="93"/>
    <n v="279"/>
    <n v="7.1538461538461537E-2"/>
    <n v="1"/>
    <m/>
    <x v="0"/>
    <s v="Nein"/>
    <x v="0"/>
  </r>
  <r>
    <n v="14573447"/>
    <x v="5"/>
    <x v="0"/>
    <n v="2000794"/>
    <s v="Sofortrechnung"/>
    <s v="EAM\Erdal.Bircan"/>
    <x v="0"/>
    <s v="30119"/>
    <s v="EMMEVI SRL"/>
    <x v="1"/>
    <s v="2"/>
    <s v="101030382"/>
    <x v="28"/>
    <s v="Samsung S921B S24 5G 256GB"/>
    <n v="7"/>
    <n v="530.07069999999999"/>
    <n v="545"/>
    <n v="3815"/>
    <n v="14.9293"/>
    <n v="104.51"/>
    <n v="2.73"/>
    <s v="V0022"/>
    <x v="13"/>
    <s v="KPUD"/>
    <s v="EXP"/>
    <s v="Geräte"/>
    <x v="8"/>
    <n v="7"/>
    <n v="530.07069999999999"/>
    <n v="545"/>
    <n v="3815"/>
    <n v="14.9293"/>
    <n v="104.51"/>
    <n v="2.7394495412844038E-2"/>
    <n v="1"/>
    <m/>
    <x v="0"/>
    <s v="Nein"/>
    <x v="0"/>
  </r>
  <r>
    <n v="14573447"/>
    <x v="5"/>
    <x v="0"/>
    <n v="2000794"/>
    <s v="Sofortrechnung"/>
    <s v="EAM\Erdal.Bircan"/>
    <x v="0"/>
    <s v="30119"/>
    <s v="EMMEVI SRL"/>
    <x v="1"/>
    <s v="3"/>
    <s v="101300308"/>
    <x v="80"/>
    <s v="Apple iPhone 16 Pro Max 256GB"/>
    <n v="5"/>
    <n v="1065.5192"/>
    <n v="1100"/>
    <n v="5500"/>
    <n v="34.480800000000002"/>
    <n v="172.4"/>
    <n v="3.13"/>
    <s v="V0022"/>
    <x v="13"/>
    <s v="KPUD"/>
    <s v="EXP"/>
    <s v="Geräte"/>
    <x v="8"/>
    <n v="5"/>
    <n v="1065.5192"/>
    <n v="1100"/>
    <n v="5500"/>
    <n v="34.480800000000002"/>
    <n v="172.4"/>
    <n v="3.1345454545454544E-2"/>
    <n v="1"/>
    <m/>
    <x v="0"/>
    <s v="Nein"/>
    <x v="0"/>
  </r>
  <r>
    <n v="14573447"/>
    <x v="5"/>
    <x v="0"/>
    <n v="2000794"/>
    <s v="Sofortrechnung"/>
    <s v="EAM\Erdal.Bircan"/>
    <x v="0"/>
    <s v="30119"/>
    <s v="EMMEVI SRL"/>
    <x v="1"/>
    <s v="4"/>
    <s v="101300040"/>
    <x v="84"/>
    <s v="Apple iPhone 14 128GB"/>
    <n v="5"/>
    <n v="494.59449999999998"/>
    <n v="509"/>
    <n v="2545"/>
    <n v="14.4055"/>
    <n v="72.03"/>
    <n v="2.83"/>
    <s v="V0022"/>
    <x v="13"/>
    <s v="KPUD"/>
    <s v="EXP"/>
    <s v="Geräte"/>
    <x v="8"/>
    <n v="5"/>
    <n v="494.59449999999998"/>
    <n v="509"/>
    <n v="2545"/>
    <n v="14.4055"/>
    <n v="72.03"/>
    <n v="2.8302554027504912E-2"/>
    <n v="1"/>
    <m/>
    <x v="0"/>
    <s v="Nein"/>
    <x v="0"/>
  </r>
  <r>
    <n v="14476348"/>
    <x v="5"/>
    <x v="0"/>
    <n v="2000795"/>
    <s v="Rechnung"/>
    <s v="eam\sven.baron"/>
    <x v="0"/>
    <s v="30637"/>
    <s v="SC FANPLACE IT SRL"/>
    <x v="0"/>
    <s v="2"/>
    <s v="200690064"/>
    <x v="576"/>
    <s v="Xiaomi Redmi Watch 3 Active"/>
    <n v="1"/>
    <n v="22.68"/>
    <n v="27.5"/>
    <n v="27.5"/>
    <n v="4.82"/>
    <n v="4.82"/>
    <n v="17.52"/>
    <s v="V0023"/>
    <x v="3"/>
    <s v="VKASSE"/>
    <s v="EXP"/>
    <s v="Zubehör"/>
    <x v="3"/>
    <n v="1"/>
    <n v="22.68"/>
    <n v="27.5"/>
    <n v="27.5"/>
    <n v="4.82"/>
    <n v="4.82"/>
    <n v="0.17527272727272727"/>
    <n v="1"/>
    <m/>
    <x v="0"/>
    <s v="Nein"/>
    <x v="0"/>
  </r>
  <r>
    <n v="14573569"/>
    <x v="5"/>
    <x v="0"/>
    <n v="2000796"/>
    <s v="Sofortrechnung"/>
    <s v="EAM\Erdal.Bircan"/>
    <x v="1"/>
    <s v="21493"/>
    <s v="Cyberport SE"/>
    <x v="1"/>
    <s v="1"/>
    <s v="100050289"/>
    <x v="21"/>
    <s v="Motorola Moto G55 5G 256GB"/>
    <n v="1"/>
    <n v="149"/>
    <n v="152"/>
    <n v="152"/>
    <n v="3"/>
    <n v="3"/>
    <n v="1.97"/>
    <s v="V0012"/>
    <x v="1"/>
    <s v="KÜB14"/>
    <s v="GRK"/>
    <s v="Geräte"/>
    <x v="1"/>
    <n v="1"/>
    <n v="149"/>
    <n v="152"/>
    <n v="152"/>
    <n v="3"/>
    <n v="3"/>
    <n v="1.9736842105263157E-2"/>
    <n v="1"/>
    <m/>
    <x v="0"/>
    <s v="Nein"/>
    <x v="0"/>
  </r>
  <r>
    <n v="14573569"/>
    <x v="5"/>
    <x v="0"/>
    <n v="2000796"/>
    <s v="Sofortrechnung"/>
    <s v="EAM\Erdal.Bircan"/>
    <x v="1"/>
    <s v="21493"/>
    <s v="Cyberport SE"/>
    <x v="1"/>
    <s v="2"/>
    <s v="100311010"/>
    <x v="99"/>
    <s v="Honor Magic V2 5G 512GB"/>
    <n v="2"/>
    <n v="826.48779999999999"/>
    <n v="775"/>
    <n v="1550"/>
    <n v="-51.4878"/>
    <n v="-102.98"/>
    <n v="-6.64"/>
    <s v="V0012"/>
    <x v="1"/>
    <s v="KÜB14"/>
    <s v="GRK"/>
    <s v="Geräte"/>
    <x v="1"/>
    <n v="2"/>
    <n v="826.48779999999999"/>
    <n v="775"/>
    <n v="1550"/>
    <n v="-51.4878"/>
    <n v="-102.98"/>
    <n v="-6.6438709677419355E-2"/>
    <n v="1"/>
    <m/>
    <x v="0"/>
    <s v="Nein"/>
    <x v="1"/>
  </r>
  <r>
    <n v="14573569"/>
    <x v="5"/>
    <x v="0"/>
    <n v="2000796"/>
    <s v="Sofortrechnung"/>
    <s v="EAM\Erdal.Bircan"/>
    <x v="1"/>
    <s v="21493"/>
    <s v="Cyberport SE"/>
    <x v="1"/>
    <s v="3"/>
    <s v="100690598"/>
    <x v="577"/>
    <s v="Xiaomi Redmi Note 13 6GB/128GB"/>
    <n v="17"/>
    <n v="95"/>
    <n v="107"/>
    <n v="1819"/>
    <n v="12"/>
    <n v="204"/>
    <n v="11.21"/>
    <s v="V0012"/>
    <x v="1"/>
    <s v="KÜB14"/>
    <s v="GRK"/>
    <s v="Geräte"/>
    <x v="1"/>
    <n v="17"/>
    <n v="95"/>
    <n v="107"/>
    <n v="1819"/>
    <n v="12"/>
    <n v="204"/>
    <n v="0.11214953271028037"/>
    <n v="1"/>
    <m/>
    <x v="0"/>
    <s v="Nein"/>
    <x v="0"/>
  </r>
  <r>
    <n v="14572802"/>
    <x v="5"/>
    <x v="0"/>
    <n v="2000797"/>
    <s v="Sofortrechnung"/>
    <s v="eam\mustafa.oezer"/>
    <x v="0"/>
    <s v="30202"/>
    <s v="Granat Evo SRL"/>
    <x v="1"/>
    <s v="1"/>
    <s v="101030582"/>
    <x v="181"/>
    <s v="Samsung P620N Tab S6 lite 128GB [WiFi]"/>
    <n v="20"/>
    <n v="181"/>
    <n v="195"/>
    <n v="3900"/>
    <n v="14"/>
    <n v="280"/>
    <n v="7.17"/>
    <s v="V0140"/>
    <x v="15"/>
    <s v="KPUD"/>
    <s v="EXP"/>
    <s v="Geräte"/>
    <x v="10"/>
    <n v="20"/>
    <n v="181"/>
    <n v="195"/>
    <n v="3900"/>
    <n v="14"/>
    <n v="280"/>
    <n v="7.179487179487179E-2"/>
    <n v="1"/>
    <m/>
    <x v="0"/>
    <s v="Nein"/>
    <x v="0"/>
  </r>
  <r>
    <n v="14572802"/>
    <x v="5"/>
    <x v="0"/>
    <n v="2000797"/>
    <s v="Sofortrechnung"/>
    <s v="eam\mustafa.oezer"/>
    <x v="0"/>
    <s v="30202"/>
    <s v="Granat Evo SRL"/>
    <x v="0"/>
    <s v="2"/>
    <s v="200760002"/>
    <x v="578"/>
    <s v="Amazfit GTR Mini A2174 Smartwatch"/>
    <n v="12"/>
    <n v="69.620699999999999"/>
    <n v="78"/>
    <n v="936"/>
    <n v="8.3793000000000006"/>
    <n v="100.55"/>
    <n v="10.74"/>
    <s v="V0140"/>
    <x v="15"/>
    <s v="KPUD"/>
    <s v="EXP"/>
    <s v="Zubehör"/>
    <x v="10"/>
    <n v="12"/>
    <n v="69.620699999999999"/>
    <n v="78"/>
    <n v="936"/>
    <n v="8.3793000000000006"/>
    <n v="100.55"/>
    <n v="0.10742521367521367"/>
    <n v="1"/>
    <m/>
    <x v="0"/>
    <s v="Nein"/>
    <x v="0"/>
  </r>
  <r>
    <n v="14572802"/>
    <x v="5"/>
    <x v="0"/>
    <n v="2000797"/>
    <s v="Sofortrechnung"/>
    <s v="eam\mustafa.oezer"/>
    <x v="0"/>
    <s v="30202"/>
    <s v="Granat Evo SRL"/>
    <x v="1"/>
    <s v="3"/>
    <s v="101030273"/>
    <x v="409"/>
    <s v="Samsung A346B A34 5G 128GB EE"/>
    <n v="10"/>
    <n v="169.4264"/>
    <n v="175"/>
    <n v="1750"/>
    <n v="5.5735999999999999"/>
    <n v="55.74"/>
    <n v="3.18"/>
    <s v="V0140"/>
    <x v="15"/>
    <s v="KPUD"/>
    <s v="EXP"/>
    <s v="Geräte"/>
    <x v="10"/>
    <n v="10"/>
    <n v="169.4264"/>
    <n v="175"/>
    <n v="1750"/>
    <n v="5.5735999999999999"/>
    <n v="55.74"/>
    <n v="3.1851428571428572E-2"/>
    <n v="1"/>
    <m/>
    <x v="0"/>
    <s v="Nein"/>
    <x v="0"/>
  </r>
  <r>
    <n v="14572802"/>
    <x v="5"/>
    <x v="0"/>
    <n v="2000797"/>
    <s v="Sofortrechnung"/>
    <s v="eam\mustafa.oezer"/>
    <x v="0"/>
    <s v="30202"/>
    <s v="Granat Evo SRL"/>
    <x v="1"/>
    <s v="4"/>
    <s v="100034019"/>
    <x v="490"/>
    <s v="Samsung G996B S21+ 5G 128GB"/>
    <n v="1"/>
    <n v="359"/>
    <n v="369"/>
    <n v="369"/>
    <n v="10"/>
    <n v="10"/>
    <n v="2.71"/>
    <s v="V0140"/>
    <x v="15"/>
    <s v="KPUD"/>
    <s v="EXP"/>
    <s v="Geräte"/>
    <x v="10"/>
    <n v="1"/>
    <n v="359"/>
    <n v="369"/>
    <n v="369"/>
    <n v="10"/>
    <n v="10"/>
    <n v="2.7100271002710029E-2"/>
    <n v="1"/>
    <m/>
    <x v="0"/>
    <s v="Nein"/>
    <x v="0"/>
  </r>
  <r>
    <n v="14573538"/>
    <x v="5"/>
    <x v="0"/>
    <n v="2000798"/>
    <s v="Sofortrechnung"/>
    <s v="EAM\Erdal.Bircan"/>
    <x v="2"/>
    <s v="26122"/>
    <s v="Ashop Essen-Steele"/>
    <x v="7"/>
    <s v="1"/>
    <s v="700970328"/>
    <x v="579"/>
    <s v="einsAmobile Marker für Wandkalender"/>
    <n v="1"/>
    <n v="1.04"/>
    <n v="0"/>
    <n v="0"/>
    <m/>
    <n v="-1.04"/>
    <m/>
    <s v="V0162"/>
    <x v="8"/>
    <s v="KVAB30"/>
    <s v="FHK"/>
    <s v="Marketing"/>
    <x v="2"/>
    <n v="1"/>
    <n v="1.04"/>
    <n v="0"/>
    <n v="0"/>
    <n v="0"/>
    <n v="-1.04"/>
    <n v="0"/>
    <n v="1"/>
    <m/>
    <x v="0"/>
    <s v="Nein"/>
    <x v="1"/>
  </r>
  <r>
    <n v="14573538"/>
    <x v="5"/>
    <x v="0"/>
    <n v="2000798"/>
    <s v="Sofortrechnung"/>
    <s v="EAM\Erdal.Bircan"/>
    <x v="2"/>
    <s v="26122"/>
    <s v="Ashop Essen-Steele"/>
    <x v="7"/>
    <s v="2"/>
    <s v="700970491"/>
    <x v="377"/>
    <m/>
    <n v="1"/>
    <n v="0"/>
    <n v="0"/>
    <n v="0"/>
    <m/>
    <n v="0"/>
    <m/>
    <s v="V0162"/>
    <x v="8"/>
    <s v="KVAB30"/>
    <s v="FHK"/>
    <s v="Marketing"/>
    <x v="2"/>
    <n v="1"/>
    <n v="0"/>
    <n v="0"/>
    <n v="0"/>
    <n v="0"/>
    <n v="0"/>
    <n v="0"/>
    <n v="1"/>
    <m/>
    <x v="0"/>
    <s v="Nein"/>
    <x v="0"/>
  </r>
  <r>
    <n v="14573509"/>
    <x v="5"/>
    <x v="0"/>
    <n v="2000799"/>
    <s v="Sofortrechnung"/>
    <s v="Yasar.Yigitbilek"/>
    <x v="0"/>
    <s v="30849"/>
    <s v="multibrand project 3,0 srl"/>
    <x v="1"/>
    <s v="1"/>
    <s v="100303124"/>
    <x v="76"/>
    <s v="Apple iPhone 16 Pro 256GB"/>
    <n v="1"/>
    <n v="995.78409999999997"/>
    <n v="1025"/>
    <n v="1025"/>
    <n v="29.215900000000001"/>
    <n v="29.22"/>
    <n v="2.85"/>
    <s v="V0022"/>
    <x v="13"/>
    <s v="KPUD"/>
    <s v="EXP"/>
    <s v="Geräte"/>
    <x v="8"/>
    <n v="1"/>
    <n v="995.78409999999997"/>
    <n v="1025"/>
    <n v="1025"/>
    <n v="29.215900000000001"/>
    <n v="29.22"/>
    <n v="2.8507317073170731E-2"/>
    <n v="1"/>
    <m/>
    <x v="0"/>
    <s v="Nein"/>
    <x v="0"/>
  </r>
  <r>
    <n v="14573509"/>
    <x v="5"/>
    <x v="0"/>
    <n v="2000799"/>
    <s v="Sofortrechnung"/>
    <s v="Yasar.Yigitbilek"/>
    <x v="0"/>
    <s v="30849"/>
    <s v="multibrand project 3,0 srl"/>
    <x v="0"/>
    <s v="2"/>
    <s v="201030051"/>
    <x v="77"/>
    <s v="Samsung Watch7 Ultra SM-L705 47mm LTE"/>
    <n v="2"/>
    <n v="333.74"/>
    <n v="339"/>
    <n v="678"/>
    <n v="5.26"/>
    <n v="10.52"/>
    <n v="1.55"/>
    <s v="V0022"/>
    <x v="13"/>
    <s v="KPUD"/>
    <s v="EXP"/>
    <s v="Zubehör"/>
    <x v="8"/>
    <n v="2"/>
    <n v="333.74"/>
    <n v="339"/>
    <n v="678"/>
    <n v="5.26"/>
    <n v="10.52"/>
    <n v="1.551622418879056E-2"/>
    <n v="1"/>
    <m/>
    <x v="0"/>
    <s v="Nein"/>
    <x v="0"/>
  </r>
  <r>
    <n v="14573509"/>
    <x v="5"/>
    <x v="0"/>
    <n v="2000799"/>
    <s v="Sofortrechnung"/>
    <s v="Yasar.Yigitbilek"/>
    <x v="0"/>
    <s v="30849"/>
    <s v="multibrand project 3,0 srl"/>
    <x v="1"/>
    <s v="3"/>
    <s v="101300308"/>
    <x v="80"/>
    <s v="Apple iPhone 16 Pro Max 256GB"/>
    <n v="1"/>
    <n v="1065.5192"/>
    <n v="1109"/>
    <n v="1109"/>
    <n v="43.480800000000002"/>
    <n v="43.48"/>
    <n v="3.92"/>
    <s v="V0022"/>
    <x v="13"/>
    <s v="KPUD"/>
    <s v="EXP"/>
    <s v="Geräte"/>
    <x v="8"/>
    <n v="1"/>
    <n v="1065.5192"/>
    <n v="1109"/>
    <n v="1109"/>
    <n v="43.480800000000002"/>
    <n v="43.48"/>
    <n v="3.9206492335437326E-2"/>
    <n v="1"/>
    <m/>
    <x v="0"/>
    <s v="Nein"/>
    <x v="0"/>
  </r>
  <r>
    <n v="14573509"/>
    <x v="5"/>
    <x v="0"/>
    <n v="2000799"/>
    <s v="Sofortrechnung"/>
    <s v="Yasar.Yigitbilek"/>
    <x v="0"/>
    <s v="30849"/>
    <s v="multibrand project 3,0 srl"/>
    <x v="1"/>
    <s v="4"/>
    <s v="100034595"/>
    <x v="213"/>
    <s v="Samsung S928B S24 Ultra 5G 256GB EE"/>
    <n v="3"/>
    <n v="780.90909999999997"/>
    <n v="779"/>
    <n v="2337"/>
    <n v="-1.9091"/>
    <n v="-5.73"/>
    <n v="-0.24"/>
    <s v="V0022"/>
    <x v="13"/>
    <s v="KPUD"/>
    <s v="EXP"/>
    <s v="Geräte"/>
    <x v="8"/>
    <n v="3"/>
    <n v="780.90909999999997"/>
    <n v="779"/>
    <n v="2337"/>
    <n v="-1.9091"/>
    <n v="-5.73"/>
    <n v="-2.4518613607188706E-3"/>
    <n v="1"/>
    <m/>
    <x v="0"/>
    <s v="Nein"/>
    <x v="1"/>
  </r>
  <r>
    <n v="14573509"/>
    <x v="5"/>
    <x v="0"/>
    <n v="2000799"/>
    <s v="Sofortrechnung"/>
    <s v="Yasar.Yigitbilek"/>
    <x v="0"/>
    <s v="30849"/>
    <s v="multibrand project 3,0 srl"/>
    <x v="0"/>
    <s v="5"/>
    <s v="200311296"/>
    <x v="194"/>
    <s v="Apple USB Charger 20W Netzteil (Blister) MHJE3"/>
    <n v="10"/>
    <n v="12"/>
    <n v="14"/>
    <n v="140"/>
    <n v="2"/>
    <n v="20"/>
    <n v="14.28"/>
    <s v="V0022"/>
    <x v="13"/>
    <s v="KPUD"/>
    <s v="EXP"/>
    <s v="Zubehör"/>
    <x v="8"/>
    <n v="10"/>
    <n v="12"/>
    <n v="14"/>
    <n v="140"/>
    <n v="2"/>
    <n v="20"/>
    <n v="0.14285714285714285"/>
    <n v="1"/>
    <m/>
    <x v="0"/>
    <s v="Nein"/>
    <x v="0"/>
  </r>
  <r>
    <n v="14573539"/>
    <x v="5"/>
    <x v="0"/>
    <n v="2000800"/>
    <s v="Sofortrechnung"/>
    <s v="EAM\Erdal.Bircan"/>
    <x v="2"/>
    <s v="29110"/>
    <s v="Ashop Schloß Holte - Stukenbrock"/>
    <x v="7"/>
    <s v="1"/>
    <s v="700970328"/>
    <x v="579"/>
    <s v="einsAmobile Marker für Wandkalender"/>
    <n v="1"/>
    <n v="1.04"/>
    <n v="0"/>
    <n v="0"/>
    <m/>
    <n v="-1.04"/>
    <m/>
    <s v="V0162"/>
    <x v="8"/>
    <s v="KABB14"/>
    <s v="FHK"/>
    <s v="Marketing"/>
    <x v="2"/>
    <n v="1"/>
    <n v="1.04"/>
    <n v="0"/>
    <n v="0"/>
    <n v="0"/>
    <n v="-1.04"/>
    <n v="0"/>
    <n v="1"/>
    <m/>
    <x v="0"/>
    <s v="Nein"/>
    <x v="1"/>
  </r>
  <r>
    <n v="14573539"/>
    <x v="5"/>
    <x v="0"/>
    <n v="2000800"/>
    <s v="Sofortrechnung"/>
    <s v="EAM\Erdal.Bircan"/>
    <x v="2"/>
    <s v="29110"/>
    <s v="Ashop Schloß Holte - Stukenbrock"/>
    <x v="7"/>
    <s v="2"/>
    <s v="700970491"/>
    <x v="377"/>
    <m/>
    <n v="1"/>
    <n v="0"/>
    <n v="0"/>
    <n v="0"/>
    <m/>
    <n v="0"/>
    <m/>
    <s v="V0162"/>
    <x v="8"/>
    <s v="KABB14"/>
    <s v="FHK"/>
    <s v="Marketing"/>
    <x v="2"/>
    <n v="1"/>
    <n v="0"/>
    <n v="0"/>
    <n v="0"/>
    <n v="0"/>
    <n v="0"/>
    <n v="0"/>
    <n v="1"/>
    <m/>
    <x v="0"/>
    <s v="Nein"/>
    <x v="0"/>
  </r>
  <r>
    <n v="14573540"/>
    <x v="5"/>
    <x v="0"/>
    <n v="2000801"/>
    <s v="Sofortrechnung"/>
    <s v="EAM\Erdal.Bircan"/>
    <x v="2"/>
    <s v="30878"/>
    <s v="Business-CM GmbH"/>
    <x v="7"/>
    <s v="1"/>
    <s v="700970328"/>
    <x v="579"/>
    <s v="einsAmobile Marker für Wandkalender"/>
    <n v="1"/>
    <n v="1.04"/>
    <n v="0"/>
    <n v="0"/>
    <m/>
    <n v="-1.04"/>
    <m/>
    <s v="V0162"/>
    <x v="8"/>
    <s v="KABB5"/>
    <s v="FHK"/>
    <s v="Marketing"/>
    <x v="2"/>
    <n v="1"/>
    <n v="1.04"/>
    <n v="0"/>
    <n v="0"/>
    <n v="0"/>
    <n v="-1.04"/>
    <n v="0"/>
    <n v="1"/>
    <m/>
    <x v="0"/>
    <s v="Nein"/>
    <x v="1"/>
  </r>
  <r>
    <n v="14573540"/>
    <x v="5"/>
    <x v="0"/>
    <n v="2000801"/>
    <s v="Sofortrechnung"/>
    <s v="EAM\Erdal.Bircan"/>
    <x v="2"/>
    <s v="30878"/>
    <s v="Business-CM GmbH"/>
    <x v="7"/>
    <s v="2"/>
    <s v="700970491"/>
    <x v="377"/>
    <m/>
    <n v="1"/>
    <n v="0"/>
    <n v="0"/>
    <n v="0"/>
    <m/>
    <n v="0"/>
    <m/>
    <s v="V0162"/>
    <x v="8"/>
    <s v="KABB5"/>
    <s v="FHK"/>
    <s v="Marketing"/>
    <x v="2"/>
    <n v="1"/>
    <n v="0"/>
    <n v="0"/>
    <n v="0"/>
    <n v="0"/>
    <n v="0"/>
    <n v="0"/>
    <n v="1"/>
    <m/>
    <x v="0"/>
    <s v="Nein"/>
    <x v="0"/>
  </r>
  <r>
    <n v="14573564"/>
    <x v="5"/>
    <x v="0"/>
    <n v="2000802"/>
    <s v="Sofortrechnung"/>
    <s v="Yasar.Yigitbilek"/>
    <x v="0"/>
    <s v="30840"/>
    <s v="PASTO RSESE S.L"/>
    <x v="1"/>
    <s v="1"/>
    <s v="101300308"/>
    <x v="80"/>
    <s v="Apple iPhone 16 Pro Max 256GB"/>
    <n v="3"/>
    <n v="1065.5192"/>
    <n v="1109"/>
    <n v="3327"/>
    <n v="43.480800000000002"/>
    <n v="130.44"/>
    <n v="3.92"/>
    <s v="V0140"/>
    <x v="15"/>
    <s v="VKASSE"/>
    <s v="EXP"/>
    <s v="Geräte"/>
    <x v="10"/>
    <n v="3"/>
    <n v="1065.5192"/>
    <n v="1109"/>
    <n v="3327"/>
    <n v="43.480800000000002"/>
    <n v="130.44"/>
    <n v="3.9206492335437333E-2"/>
    <n v="1"/>
    <m/>
    <x v="0"/>
    <s v="Nein"/>
    <x v="0"/>
  </r>
  <r>
    <n v="14573564"/>
    <x v="5"/>
    <x v="0"/>
    <n v="2000802"/>
    <s v="Sofortrechnung"/>
    <s v="Yasar.Yigitbilek"/>
    <x v="0"/>
    <s v="30840"/>
    <s v="PASTO RSESE S.L"/>
    <x v="1"/>
    <s v="2"/>
    <s v="101300316"/>
    <x v="217"/>
    <s v="Apple iPhone 16 Pro Max 512GB"/>
    <n v="2"/>
    <n v="1207"/>
    <n v="1309"/>
    <n v="2618"/>
    <n v="102"/>
    <n v="204"/>
    <n v="7.79"/>
    <s v="V0140"/>
    <x v="15"/>
    <s v="VKASSE"/>
    <s v="EXP"/>
    <s v="Geräte"/>
    <x v="10"/>
    <n v="2"/>
    <n v="1207"/>
    <n v="1309"/>
    <n v="2618"/>
    <n v="102"/>
    <n v="204"/>
    <n v="7.792207792207792E-2"/>
    <n v="1"/>
    <m/>
    <x v="0"/>
    <s v="Nein"/>
    <x v="0"/>
  </r>
  <r>
    <n v="14573564"/>
    <x v="5"/>
    <x v="0"/>
    <n v="2000802"/>
    <s v="Sofortrechnung"/>
    <s v="Yasar.Yigitbilek"/>
    <x v="0"/>
    <s v="30840"/>
    <s v="PASTO RSESE S.L"/>
    <x v="1"/>
    <s v="3"/>
    <s v="101300220"/>
    <x v="548"/>
    <s v="Apple iPhone 16 128GB"/>
    <n v="1"/>
    <n v="695"/>
    <n v="720"/>
    <n v="720"/>
    <n v="25"/>
    <n v="25"/>
    <n v="3.47"/>
    <s v="V0140"/>
    <x v="15"/>
    <s v="VKASSE"/>
    <s v="EXP"/>
    <s v="Geräte"/>
    <x v="10"/>
    <n v="1"/>
    <n v="695"/>
    <n v="720"/>
    <n v="720"/>
    <n v="25"/>
    <n v="25"/>
    <n v="3.4722222222222224E-2"/>
    <n v="1"/>
    <m/>
    <x v="0"/>
    <s v="Nein"/>
    <x v="0"/>
  </r>
  <r>
    <n v="14573429"/>
    <x v="5"/>
    <x v="0"/>
    <n v="2000803"/>
    <s v="Sofortrechnung"/>
    <s v="eam\mustafa.oezer"/>
    <x v="0"/>
    <s v="30252"/>
    <s v="Czechia Electronics s.r.o."/>
    <x v="1"/>
    <s v="1"/>
    <s v="101310031"/>
    <x v="381"/>
    <s v="Honor 200 Pro 512GB"/>
    <n v="1"/>
    <n v="362"/>
    <n v="379"/>
    <n v="379"/>
    <n v="17"/>
    <n v="17"/>
    <n v="4.4800000000000004"/>
    <s v="V0164"/>
    <x v="4"/>
    <s v="KPUD"/>
    <s v="EXP"/>
    <s v="Geräte"/>
    <x v="4"/>
    <n v="1"/>
    <n v="362"/>
    <n v="379"/>
    <n v="379"/>
    <n v="17"/>
    <n v="17"/>
    <n v="4.4854881266490766E-2"/>
    <n v="1"/>
    <m/>
    <x v="0"/>
    <s v="Nein"/>
    <x v="0"/>
  </r>
  <r>
    <n v="14573429"/>
    <x v="5"/>
    <x v="0"/>
    <n v="2000803"/>
    <s v="Sofortrechnung"/>
    <s v="eam\mustafa.oezer"/>
    <x v="0"/>
    <s v="30252"/>
    <s v="Czechia Electronics s.r.o."/>
    <x v="0"/>
    <s v="2"/>
    <s v="200370094"/>
    <x v="257"/>
    <s v="Huawei Band 9 (Kimi-B19)"/>
    <n v="1"/>
    <n v="29.5"/>
    <n v="31"/>
    <n v="31"/>
    <n v="1.5"/>
    <n v="1.5"/>
    <n v="4.83"/>
    <s v="V0164"/>
    <x v="4"/>
    <s v="KPUD"/>
    <s v="EXP"/>
    <s v="Zubehör"/>
    <x v="4"/>
    <n v="1"/>
    <n v="29.5"/>
    <n v="31"/>
    <n v="31"/>
    <n v="1.5"/>
    <n v="1.5"/>
    <n v="4.8387096774193547E-2"/>
    <n v="1"/>
    <m/>
    <x v="0"/>
    <s v="Nein"/>
    <x v="0"/>
  </r>
  <r>
    <n v="14573429"/>
    <x v="5"/>
    <x v="0"/>
    <n v="2000803"/>
    <s v="Sofortrechnung"/>
    <s v="eam\mustafa.oezer"/>
    <x v="0"/>
    <s v="30252"/>
    <s v="Czechia Electronics s.r.o."/>
    <x v="1"/>
    <s v="3"/>
    <s v="100050289"/>
    <x v="21"/>
    <s v="Motorola Moto G55 5G 256GB"/>
    <n v="1"/>
    <n v="149"/>
    <n v="159"/>
    <n v="159"/>
    <n v="10"/>
    <n v="10"/>
    <n v="6.28"/>
    <s v="V0164"/>
    <x v="4"/>
    <s v="KPUD"/>
    <s v="EXP"/>
    <s v="Geräte"/>
    <x v="4"/>
    <n v="1"/>
    <n v="149"/>
    <n v="159"/>
    <n v="159"/>
    <n v="10"/>
    <n v="10"/>
    <n v="6.2893081761006289E-2"/>
    <n v="1"/>
    <m/>
    <x v="0"/>
    <s v="Nein"/>
    <x v="0"/>
  </r>
  <r>
    <n v="14573429"/>
    <x v="5"/>
    <x v="0"/>
    <n v="2000803"/>
    <s v="Sofortrechnung"/>
    <s v="eam\mustafa.oezer"/>
    <x v="0"/>
    <s v="30252"/>
    <s v="Czechia Electronics s.r.o."/>
    <x v="0"/>
    <s v="4"/>
    <s v="200370101"/>
    <x v="120"/>
    <s v="Huawei Watch Fit 3 (Solo-B09S)"/>
    <n v="3"/>
    <n v="94.136499999999998"/>
    <n v="103"/>
    <n v="309"/>
    <n v="8.8635000000000002"/>
    <n v="26.59"/>
    <n v="8.6"/>
    <s v="V0164"/>
    <x v="4"/>
    <s v="KPUD"/>
    <s v="EXP"/>
    <s v="Zubehör"/>
    <x v="4"/>
    <n v="3"/>
    <n v="94.136499999999998"/>
    <n v="103"/>
    <n v="309"/>
    <n v="8.8635000000000002"/>
    <n v="26.59"/>
    <n v="8.6051779935275075E-2"/>
    <n v="1"/>
    <m/>
    <x v="0"/>
    <s v="Nein"/>
    <x v="0"/>
  </r>
  <r>
    <n v="14573429"/>
    <x v="5"/>
    <x v="0"/>
    <n v="2000803"/>
    <s v="Sofortrechnung"/>
    <s v="eam\mustafa.oezer"/>
    <x v="0"/>
    <s v="30252"/>
    <s v="Czechia Electronics s.r.o."/>
    <x v="1"/>
    <s v="5"/>
    <s v="101030381"/>
    <x v="408"/>
    <s v="Samsung S921B S24 5G 128GB"/>
    <n v="1"/>
    <n v="472"/>
    <n v="485"/>
    <n v="485"/>
    <n v="13"/>
    <n v="13"/>
    <n v="2.68"/>
    <s v="V0164"/>
    <x v="4"/>
    <s v="KPUD"/>
    <s v="EXP"/>
    <s v="Geräte"/>
    <x v="4"/>
    <n v="1"/>
    <n v="472"/>
    <n v="485"/>
    <n v="485"/>
    <n v="13"/>
    <n v="13"/>
    <n v="2.6804123711340205E-2"/>
    <n v="1"/>
    <m/>
    <x v="0"/>
    <s v="Nein"/>
    <x v="0"/>
  </r>
  <r>
    <n v="14573429"/>
    <x v="5"/>
    <x v="0"/>
    <n v="2000803"/>
    <s v="Sofortrechnung"/>
    <s v="eam\mustafa.oezer"/>
    <x v="0"/>
    <s v="30252"/>
    <s v="Czechia Electronics s.r.o."/>
    <x v="0"/>
    <s v="6"/>
    <s v="200790000"/>
    <x v="546"/>
    <s v="Fitbit Versa 4"/>
    <n v="1"/>
    <n v="105.3721"/>
    <n v="120"/>
    <n v="120"/>
    <n v="14.6279"/>
    <n v="14.63"/>
    <n v="12.18"/>
    <s v="V0164"/>
    <x v="4"/>
    <s v="KPUD"/>
    <s v="EXP"/>
    <s v="Zubehör"/>
    <x v="4"/>
    <n v="1"/>
    <n v="105.3721"/>
    <n v="120"/>
    <n v="120"/>
    <n v="14.6279"/>
    <n v="14.63"/>
    <n v="0.12191666666666667"/>
    <n v="1"/>
    <m/>
    <x v="0"/>
    <s v="Nein"/>
    <x v="0"/>
  </r>
  <r>
    <n v="14573429"/>
    <x v="5"/>
    <x v="0"/>
    <n v="2000803"/>
    <s v="Sofortrechnung"/>
    <s v="eam\mustafa.oezer"/>
    <x v="0"/>
    <s v="30252"/>
    <s v="Czechia Electronics s.r.o."/>
    <x v="1"/>
    <s v="7"/>
    <s v="101030274"/>
    <x v="349"/>
    <s v="Samsung A546B A54 5G 128GB"/>
    <n v="1"/>
    <n v="228.01779999999999"/>
    <n v="229"/>
    <n v="229"/>
    <n v="0.98219999999999996"/>
    <n v="0.98"/>
    <n v="0.42"/>
    <s v="V0164"/>
    <x v="4"/>
    <s v="KPUD"/>
    <s v="EXP"/>
    <s v="Geräte"/>
    <x v="4"/>
    <n v="1"/>
    <n v="228.01779999999999"/>
    <n v="229"/>
    <n v="229"/>
    <n v="0.98219999999999996"/>
    <n v="0.98"/>
    <n v="4.2794759825327509E-3"/>
    <n v="1"/>
    <m/>
    <x v="0"/>
    <s v="Nein"/>
    <x v="0"/>
  </r>
  <r>
    <n v="14573552"/>
    <x v="5"/>
    <x v="0"/>
    <n v="2000804"/>
    <s v="Sofortrechnung"/>
    <s v="eam\mustafa.oezer"/>
    <x v="0"/>
    <s v="30252"/>
    <s v="Czechia Electronics s.r.o."/>
    <x v="0"/>
    <s v="1"/>
    <s v="200690085"/>
    <x v="383"/>
    <s v="Xiaomi Buds 5"/>
    <n v="3"/>
    <n v="53.94"/>
    <n v="57"/>
    <n v="171"/>
    <n v="3.06"/>
    <n v="9.18"/>
    <n v="5.36"/>
    <s v="V0164"/>
    <x v="4"/>
    <s v="KPUD"/>
    <s v="EXP"/>
    <s v="Zubehör"/>
    <x v="4"/>
    <n v="3"/>
    <n v="53.94"/>
    <n v="57"/>
    <n v="171"/>
    <n v="3.06"/>
    <n v="9.18"/>
    <n v="5.3684210526315786E-2"/>
    <n v="1"/>
    <m/>
    <x v="0"/>
    <s v="Nein"/>
    <x v="0"/>
  </r>
  <r>
    <n v="14573552"/>
    <x v="5"/>
    <x v="0"/>
    <n v="2000804"/>
    <s v="Sofortrechnung"/>
    <s v="eam\mustafa.oezer"/>
    <x v="0"/>
    <s v="30252"/>
    <s v="Czechia Electronics s.r.o."/>
    <x v="1"/>
    <s v="2"/>
    <s v="100690590"/>
    <x v="141"/>
    <s v="Xiaomi Redmi Note 13 5G 6GB/128GB"/>
    <n v="1"/>
    <n v="134"/>
    <n v="149"/>
    <n v="149"/>
    <n v="15"/>
    <n v="15"/>
    <n v="10.06"/>
    <s v="V0164"/>
    <x v="4"/>
    <s v="KPUD"/>
    <s v="EXP"/>
    <s v="Geräte"/>
    <x v="4"/>
    <n v="1"/>
    <n v="134"/>
    <n v="149"/>
    <n v="149"/>
    <n v="15"/>
    <n v="15"/>
    <n v="0.10067114093959731"/>
    <n v="1"/>
    <m/>
    <x v="0"/>
    <s v="Nein"/>
    <x v="0"/>
  </r>
  <r>
    <n v="14573552"/>
    <x v="5"/>
    <x v="0"/>
    <n v="2000804"/>
    <s v="Sofortrechnung"/>
    <s v="eam\mustafa.oezer"/>
    <x v="0"/>
    <s v="30252"/>
    <s v="Czechia Electronics s.r.o."/>
    <x v="1"/>
    <s v="3"/>
    <s v="101030623"/>
    <x v="513"/>
    <s v="Samsung S721B S24 FE 5G 128GB"/>
    <n v="1"/>
    <n v="399"/>
    <n v="439"/>
    <n v="439"/>
    <n v="40"/>
    <n v="40"/>
    <n v="9.11"/>
    <s v="V0164"/>
    <x v="4"/>
    <s v="KPUD"/>
    <s v="EXP"/>
    <s v="Geräte"/>
    <x v="4"/>
    <n v="1"/>
    <n v="399"/>
    <n v="439"/>
    <n v="439"/>
    <n v="40"/>
    <n v="40"/>
    <n v="9.1116173120728935E-2"/>
    <n v="1"/>
    <m/>
    <x v="0"/>
    <s v="Nein"/>
    <x v="0"/>
  </r>
  <r>
    <n v="14573552"/>
    <x v="5"/>
    <x v="0"/>
    <n v="2000804"/>
    <s v="Sofortrechnung"/>
    <s v="eam\mustafa.oezer"/>
    <x v="0"/>
    <s v="30252"/>
    <s v="Czechia Electronics s.r.o."/>
    <x v="1"/>
    <s v="4"/>
    <s v="101680029"/>
    <x v="275"/>
    <s v="OnePlus Nord CE4 5G 8GB/256GB"/>
    <n v="2"/>
    <n v="158.58330000000001"/>
    <n v="165"/>
    <n v="330"/>
    <n v="6.4166999999999996"/>
    <n v="12.83"/>
    <n v="3.88"/>
    <s v="V0164"/>
    <x v="4"/>
    <s v="KPUD"/>
    <s v="EXP"/>
    <s v="Geräte"/>
    <x v="4"/>
    <n v="2"/>
    <n v="158.58330000000001"/>
    <n v="165"/>
    <n v="330"/>
    <n v="6.4166999999999996"/>
    <n v="12.83"/>
    <n v="3.8878787878787881E-2"/>
    <n v="1"/>
    <m/>
    <x v="0"/>
    <s v="Nein"/>
    <x v="0"/>
  </r>
  <r>
    <n v="14573552"/>
    <x v="5"/>
    <x v="0"/>
    <n v="2000804"/>
    <s v="Sofortrechnung"/>
    <s v="eam\mustafa.oezer"/>
    <x v="0"/>
    <s v="30252"/>
    <s v="Czechia Electronics s.r.o."/>
    <x v="1"/>
    <s v="5"/>
    <s v="101310025"/>
    <x v="492"/>
    <s v="Honor 200 Lite 256GB"/>
    <n v="1"/>
    <n v="153"/>
    <n v="155"/>
    <n v="155"/>
    <n v="2"/>
    <n v="2"/>
    <n v="1.29"/>
    <s v="V0164"/>
    <x v="4"/>
    <s v="KPUD"/>
    <s v="EXP"/>
    <s v="Geräte"/>
    <x v="4"/>
    <n v="1"/>
    <n v="153"/>
    <n v="155"/>
    <n v="155"/>
    <n v="2"/>
    <n v="2"/>
    <n v="1.2903225806451613E-2"/>
    <n v="1"/>
    <m/>
    <x v="0"/>
    <s v="Nein"/>
    <x v="0"/>
  </r>
  <r>
    <n v="14573235"/>
    <x v="5"/>
    <x v="0"/>
    <n v="2000805"/>
    <s v="Sofortrechnung"/>
    <s v="Yasar.Yigitbilek"/>
    <x v="1"/>
    <s v="24354"/>
    <s v="Prämie Direkt GmbH"/>
    <x v="1"/>
    <s v="1"/>
    <s v="101300089"/>
    <x v="411"/>
    <s v="Apple iPad 10.2&quot; 2021 64GB [WiFi]"/>
    <n v="1"/>
    <n v="261.30360000000002"/>
    <n v="269"/>
    <n v="269"/>
    <n v="7.6963999999999997"/>
    <n v="7.7"/>
    <n v="2.86"/>
    <s v="V0042"/>
    <x v="5"/>
    <m/>
    <s v="GRK"/>
    <s v="Geräte"/>
    <x v="5"/>
    <n v="1"/>
    <n v="261.30360000000002"/>
    <n v="269"/>
    <n v="269"/>
    <n v="7.6963999999999997"/>
    <n v="7.7"/>
    <n v="2.862453531598513E-2"/>
    <n v="1"/>
    <m/>
    <x v="0"/>
    <s v="Nein"/>
    <x v="0"/>
  </r>
  <r>
    <n v="14573235"/>
    <x v="5"/>
    <x v="0"/>
    <n v="2000805"/>
    <s v="Sofortrechnung"/>
    <s v="Yasar.Yigitbilek"/>
    <x v="1"/>
    <s v="24354"/>
    <s v="Prämie Direkt GmbH"/>
    <x v="1"/>
    <s v="2"/>
    <s v="100034474"/>
    <x v="284"/>
    <s v="Samsung S921B S24 5G 128GB"/>
    <n v="1"/>
    <n v="487.01440000000002"/>
    <n v="509"/>
    <n v="509"/>
    <n v="21.985600000000002"/>
    <n v="21.99"/>
    <n v="4.3099999999999996"/>
    <s v="V0042"/>
    <x v="5"/>
    <m/>
    <s v="GRK"/>
    <s v="Geräte"/>
    <x v="5"/>
    <n v="1"/>
    <n v="487.01440000000002"/>
    <n v="509"/>
    <n v="509"/>
    <n v="21.985600000000002"/>
    <n v="21.99"/>
    <n v="4.3202357563850685E-2"/>
    <n v="1"/>
    <m/>
    <x v="0"/>
    <s v="Nein"/>
    <x v="0"/>
  </r>
  <r>
    <n v="14573235"/>
    <x v="5"/>
    <x v="0"/>
    <n v="2000805"/>
    <s v="Sofortrechnung"/>
    <s v="Yasar.Yigitbilek"/>
    <x v="1"/>
    <s v="24354"/>
    <s v="Prämie Direkt GmbH"/>
    <x v="1"/>
    <s v="3"/>
    <s v="101030379"/>
    <x v="100"/>
    <s v="Samsung S921B S24 5G 128GB"/>
    <n v="2"/>
    <n v="483.93950000000001"/>
    <n v="495"/>
    <n v="990"/>
    <n v="11.060499999999999"/>
    <n v="22.12"/>
    <n v="2.23"/>
    <s v="V0042"/>
    <x v="5"/>
    <m/>
    <s v="GRK"/>
    <s v="Geräte"/>
    <x v="5"/>
    <n v="2"/>
    <n v="483.93950000000001"/>
    <n v="495"/>
    <n v="990"/>
    <n v="11.060499999999999"/>
    <n v="22.12"/>
    <n v="2.2343434343434346E-2"/>
    <n v="1"/>
    <m/>
    <x v="0"/>
    <s v="Nein"/>
    <x v="0"/>
  </r>
  <r>
    <n v="14573235"/>
    <x v="5"/>
    <x v="0"/>
    <n v="2000805"/>
    <s v="Sofortrechnung"/>
    <s v="Yasar.Yigitbilek"/>
    <x v="1"/>
    <s v="24354"/>
    <s v="Prämie Direkt GmbH"/>
    <x v="1"/>
    <s v="4"/>
    <s v="101690236"/>
    <x v="123"/>
    <s v="Xiaomi Redmi Note 13 Pro+ 5G 8GB/256GB"/>
    <n v="1"/>
    <n v="233.6053"/>
    <n v="249"/>
    <n v="249"/>
    <n v="15.3947"/>
    <n v="15.39"/>
    <n v="6.18"/>
    <s v="V0042"/>
    <x v="5"/>
    <m/>
    <s v="GRK"/>
    <s v="Geräte"/>
    <x v="5"/>
    <n v="1"/>
    <n v="233.6053"/>
    <n v="249"/>
    <n v="249"/>
    <n v="15.3947"/>
    <n v="15.39"/>
    <n v="6.1807228915662656E-2"/>
    <n v="1"/>
    <m/>
    <x v="0"/>
    <s v="Nein"/>
    <x v="0"/>
  </r>
  <r>
    <n v="14573235"/>
    <x v="5"/>
    <x v="0"/>
    <n v="2000805"/>
    <s v="Sofortrechnung"/>
    <s v="Yasar.Yigitbilek"/>
    <x v="1"/>
    <s v="24354"/>
    <s v="Prämie Direkt GmbH"/>
    <x v="1"/>
    <s v="5"/>
    <s v="100034490"/>
    <x v="219"/>
    <s v="Samsung S928B S24 Ultra 5G 256GB"/>
    <n v="1"/>
    <n v="821.67439999999999"/>
    <n v="799"/>
    <n v="799"/>
    <n v="-22.674399999999999"/>
    <n v="-22.67"/>
    <n v="-2.83"/>
    <s v="V0042"/>
    <x v="5"/>
    <m/>
    <s v="GRK"/>
    <s v="Geräte"/>
    <x v="5"/>
    <n v="1"/>
    <n v="821.67439999999999"/>
    <n v="799"/>
    <n v="799"/>
    <n v="-22.674399999999999"/>
    <n v="-22.67"/>
    <n v="-2.8372966207759701E-2"/>
    <n v="1"/>
    <m/>
    <x v="0"/>
    <s v="Nein"/>
    <x v="1"/>
  </r>
  <r>
    <n v="14573430"/>
    <x v="5"/>
    <x v="0"/>
    <n v="2000806"/>
    <s v="Sofortrechnung"/>
    <s v="eam\bekir.ahmed"/>
    <x v="0"/>
    <s v="30637"/>
    <s v="SC FANPLACE IT SRL"/>
    <x v="3"/>
    <s v="1"/>
    <s v="900010011"/>
    <x v="36"/>
    <s v="Sonstiges"/>
    <n v="1"/>
    <n v="0"/>
    <n v="15"/>
    <n v="15"/>
    <n v="15"/>
    <n v="15"/>
    <m/>
    <s v="V0023"/>
    <x v="3"/>
    <s v="KÜB8"/>
    <s v="EXP"/>
    <s v="Sonstige"/>
    <x v="3"/>
    <n v="1"/>
    <n v="0"/>
    <n v="15"/>
    <n v="15"/>
    <n v="15"/>
    <n v="15"/>
    <n v="1"/>
    <n v="1"/>
    <m/>
    <x v="2"/>
    <s v="Ja"/>
    <x v="0"/>
  </r>
  <r>
    <n v="14573430"/>
    <x v="5"/>
    <x v="0"/>
    <n v="2000806"/>
    <s v="Sofortrechnung"/>
    <s v="eam\bekir.ahmed"/>
    <x v="0"/>
    <s v="30637"/>
    <s v="SC FANPLACE IT SRL"/>
    <x v="1"/>
    <s v="2"/>
    <s v="101690336"/>
    <x v="342"/>
    <s v="Xiaomi Redmi 14C 4GB/128GB"/>
    <n v="1"/>
    <n v="74.5"/>
    <n v="83"/>
    <n v="83"/>
    <n v="8.5"/>
    <n v="8.5"/>
    <n v="10.24"/>
    <s v="V0023"/>
    <x v="3"/>
    <s v="KÜB8"/>
    <s v="EXP"/>
    <s v="Geräte"/>
    <x v="3"/>
    <n v="1"/>
    <n v="74.5"/>
    <n v="83"/>
    <n v="83"/>
    <n v="8.5"/>
    <n v="8.5"/>
    <n v="0.10240963855421686"/>
    <n v="1"/>
    <m/>
    <x v="0"/>
    <s v="Nein"/>
    <x v="0"/>
  </r>
  <r>
    <n v="14573430"/>
    <x v="5"/>
    <x v="0"/>
    <n v="2000806"/>
    <s v="Sofortrechnung"/>
    <s v="eam\bekir.ahmed"/>
    <x v="0"/>
    <s v="30637"/>
    <s v="SC FANPLACE IT SRL"/>
    <x v="0"/>
    <s v="3"/>
    <s v="200690082"/>
    <x v="119"/>
    <s v="Xiaomi Redmi Watch 5 Active"/>
    <n v="1"/>
    <n v="19.79"/>
    <n v="23"/>
    <n v="23"/>
    <n v="3.21"/>
    <n v="3.21"/>
    <n v="13.95"/>
    <s v="V0023"/>
    <x v="3"/>
    <s v="KÜB8"/>
    <s v="EXP"/>
    <s v="Zubehör"/>
    <x v="3"/>
    <n v="1"/>
    <n v="19.79"/>
    <n v="23"/>
    <n v="23"/>
    <n v="3.21"/>
    <n v="3.21"/>
    <n v="0.13956521739130434"/>
    <n v="1"/>
    <m/>
    <x v="0"/>
    <s v="Nein"/>
    <x v="0"/>
  </r>
  <r>
    <n v="14573430"/>
    <x v="5"/>
    <x v="0"/>
    <n v="2000806"/>
    <s v="Sofortrechnung"/>
    <s v="eam\bekir.ahmed"/>
    <x v="0"/>
    <s v="30637"/>
    <s v="SC FANPLACE IT SRL"/>
    <x v="0"/>
    <s v="4"/>
    <s v="200690082"/>
    <x v="119"/>
    <s v="Xiaomi Redmi Watch 5 Active"/>
    <n v="5"/>
    <n v="19.79"/>
    <n v="22"/>
    <n v="110"/>
    <n v="2.21"/>
    <n v="11.05"/>
    <n v="10.039999999999999"/>
    <s v="V0023"/>
    <x v="3"/>
    <s v="KÜB8"/>
    <s v="EXP"/>
    <s v="Zubehör"/>
    <x v="3"/>
    <n v="5"/>
    <n v="19.79"/>
    <n v="22"/>
    <n v="110"/>
    <n v="2.21"/>
    <n v="11.05"/>
    <n v="0.10045454545454546"/>
    <n v="1"/>
    <m/>
    <x v="0"/>
    <s v="Nein"/>
    <x v="0"/>
  </r>
  <r>
    <n v="14573430"/>
    <x v="5"/>
    <x v="0"/>
    <n v="2000806"/>
    <s v="Sofortrechnung"/>
    <s v="eam\bekir.ahmed"/>
    <x v="0"/>
    <s v="30637"/>
    <s v="SC FANPLACE IT SRL"/>
    <x v="0"/>
    <s v="5"/>
    <s v="201230002"/>
    <x v="343"/>
    <s v="Sony Playstation Portal Remote Player"/>
    <n v="15"/>
    <n v="175"/>
    <n v="197"/>
    <n v="2955"/>
    <n v="22"/>
    <n v="330"/>
    <n v="11.16"/>
    <s v="V0023"/>
    <x v="3"/>
    <s v="KÜB8"/>
    <s v="EXP"/>
    <s v="Zubehör"/>
    <x v="3"/>
    <n v="15"/>
    <n v="175"/>
    <n v="197"/>
    <n v="2955"/>
    <n v="22"/>
    <n v="330"/>
    <n v="0.1116751269035533"/>
    <n v="1"/>
    <m/>
    <x v="0"/>
    <s v="Nein"/>
    <x v="0"/>
  </r>
  <r>
    <n v="14573430"/>
    <x v="5"/>
    <x v="0"/>
    <n v="2000806"/>
    <s v="Sofortrechnung"/>
    <s v="eam\bekir.ahmed"/>
    <x v="0"/>
    <s v="30637"/>
    <s v="SC FANPLACE IT SRL"/>
    <x v="0"/>
    <s v="6"/>
    <s v="201230002"/>
    <x v="343"/>
    <s v="Sony Playstation Portal Remote Player"/>
    <n v="2"/>
    <n v="175"/>
    <n v="197"/>
    <n v="394"/>
    <n v="22"/>
    <n v="44"/>
    <n v="11.16"/>
    <s v="V0023"/>
    <x v="3"/>
    <s v="KÜB8"/>
    <s v="EXP"/>
    <s v="Zubehör"/>
    <x v="3"/>
    <n v="2"/>
    <n v="175"/>
    <n v="197"/>
    <n v="394"/>
    <n v="22"/>
    <n v="44"/>
    <n v="0.1116751269035533"/>
    <n v="1"/>
    <m/>
    <x v="0"/>
    <s v="Nein"/>
    <x v="0"/>
  </r>
  <r>
    <n v="14573430"/>
    <x v="5"/>
    <x v="0"/>
    <n v="2000806"/>
    <s v="Sofortrechnung"/>
    <s v="eam\bekir.ahmed"/>
    <x v="0"/>
    <s v="30637"/>
    <s v="SC FANPLACE IT SRL"/>
    <x v="1"/>
    <s v="7"/>
    <s v="101030489"/>
    <x v="392"/>
    <s v="Samsung A057G A05s 64GB"/>
    <n v="2"/>
    <n v="80.665300000000002"/>
    <n v="89"/>
    <n v="178"/>
    <n v="8.3346999999999998"/>
    <n v="16.670000000000002"/>
    <n v="9.36"/>
    <s v="V0023"/>
    <x v="3"/>
    <s v="KÜB8"/>
    <s v="EXP"/>
    <s v="Geräte"/>
    <x v="3"/>
    <n v="2"/>
    <n v="80.665300000000002"/>
    <n v="89"/>
    <n v="178"/>
    <n v="8.3346999999999998"/>
    <n v="16.670000000000002"/>
    <n v="9.3651685393258438E-2"/>
    <n v="1"/>
    <m/>
    <x v="0"/>
    <s v="Nein"/>
    <x v="0"/>
  </r>
  <r>
    <n v="14573430"/>
    <x v="5"/>
    <x v="0"/>
    <n v="2000806"/>
    <s v="Sofortrechnung"/>
    <s v="eam\bekir.ahmed"/>
    <x v="0"/>
    <s v="30637"/>
    <s v="SC FANPLACE IT SRL"/>
    <x v="0"/>
    <s v="8"/>
    <s v="200050024"/>
    <x v="173"/>
    <s v="Motorola Moto Buds"/>
    <n v="1"/>
    <n v="18.688199999999998"/>
    <n v="22"/>
    <n v="22"/>
    <n v="3.3117999999999999"/>
    <n v="3.31"/>
    <n v="15.05"/>
    <s v="V0023"/>
    <x v="3"/>
    <s v="KÜB8"/>
    <s v="EXP"/>
    <s v="Zubehör"/>
    <x v="3"/>
    <n v="1"/>
    <n v="18.688199999999998"/>
    <n v="22"/>
    <n v="22"/>
    <n v="3.3117999999999999"/>
    <n v="3.31"/>
    <n v="0.15045454545454545"/>
    <n v="1"/>
    <m/>
    <x v="0"/>
    <s v="Nein"/>
    <x v="0"/>
  </r>
  <r>
    <n v="14573430"/>
    <x v="5"/>
    <x v="0"/>
    <n v="2000806"/>
    <s v="Sofortrechnung"/>
    <s v="eam\bekir.ahmed"/>
    <x v="0"/>
    <s v="30637"/>
    <s v="SC FANPLACE IT SRL"/>
    <x v="0"/>
    <s v="9"/>
    <s v="200311469"/>
    <x v="454"/>
    <s v="Trust GXT433 PYLO Multiplattform Headset"/>
    <n v="1"/>
    <n v="16.5"/>
    <n v="19"/>
    <n v="19"/>
    <n v="2.5"/>
    <n v="2.5"/>
    <n v="13.15"/>
    <s v="V0023"/>
    <x v="3"/>
    <s v="KÜB8"/>
    <s v="EXP"/>
    <s v="Zubehör"/>
    <x v="3"/>
    <n v="1"/>
    <n v="16.5"/>
    <n v="19"/>
    <n v="19"/>
    <n v="2.5"/>
    <n v="2.5"/>
    <n v="0.13157894736842105"/>
    <n v="1"/>
    <m/>
    <x v="0"/>
    <s v="Nein"/>
    <x v="0"/>
  </r>
  <r>
    <n v="14573430"/>
    <x v="5"/>
    <x v="0"/>
    <n v="2000806"/>
    <s v="Sofortrechnung"/>
    <s v="eam\bekir.ahmed"/>
    <x v="0"/>
    <s v="30637"/>
    <s v="SC FANPLACE IT SRL"/>
    <x v="1"/>
    <s v="10"/>
    <s v="101030582"/>
    <x v="181"/>
    <s v="Samsung P620N Tab S6 lite 128GB [WiFi]"/>
    <n v="1"/>
    <n v="181"/>
    <n v="195"/>
    <n v="195"/>
    <n v="14"/>
    <n v="14"/>
    <n v="7.17"/>
    <s v="V0023"/>
    <x v="3"/>
    <s v="KÜB8"/>
    <s v="EXP"/>
    <s v="Geräte"/>
    <x v="3"/>
    <n v="1"/>
    <n v="181"/>
    <n v="195"/>
    <n v="195"/>
    <n v="14"/>
    <n v="14"/>
    <n v="7.179487179487179E-2"/>
    <n v="1"/>
    <m/>
    <x v="0"/>
    <s v="Nein"/>
    <x v="0"/>
  </r>
  <r>
    <n v="14573430"/>
    <x v="5"/>
    <x v="0"/>
    <n v="2000806"/>
    <s v="Sofortrechnung"/>
    <s v="eam\bekir.ahmed"/>
    <x v="0"/>
    <s v="30637"/>
    <s v="SC FANPLACE IT SRL"/>
    <x v="1"/>
    <s v="11"/>
    <s v="101030492"/>
    <x v="138"/>
    <s v="Samsung A356B A35 5G 256GB"/>
    <n v="1"/>
    <n v="228.69569999999999"/>
    <n v="239"/>
    <n v="239"/>
    <n v="10.3043"/>
    <n v="10.3"/>
    <n v="4.3099999999999996"/>
    <s v="V0023"/>
    <x v="3"/>
    <s v="KÜB8"/>
    <s v="EXP"/>
    <s v="Geräte"/>
    <x v="3"/>
    <n v="1"/>
    <n v="228.69569999999999"/>
    <n v="239"/>
    <n v="239"/>
    <n v="10.3043"/>
    <n v="10.3"/>
    <n v="4.3096234309623435E-2"/>
    <n v="1"/>
    <m/>
    <x v="0"/>
    <s v="Nein"/>
    <x v="0"/>
  </r>
  <r>
    <n v="14573430"/>
    <x v="5"/>
    <x v="0"/>
    <n v="2000806"/>
    <s v="Sofortrechnung"/>
    <s v="eam\bekir.ahmed"/>
    <x v="0"/>
    <s v="30637"/>
    <s v="SC FANPLACE IT SRL"/>
    <x v="0"/>
    <s v="12"/>
    <s v="200690085"/>
    <x v="383"/>
    <s v="Xiaomi Buds 5"/>
    <n v="1"/>
    <n v="53.94"/>
    <n v="57"/>
    <n v="57"/>
    <n v="3.06"/>
    <n v="3.06"/>
    <n v="5.36"/>
    <s v="V0023"/>
    <x v="3"/>
    <s v="KÜB8"/>
    <s v="EXP"/>
    <s v="Zubehör"/>
    <x v="3"/>
    <n v="1"/>
    <n v="53.94"/>
    <n v="57"/>
    <n v="57"/>
    <n v="3.06"/>
    <n v="3.06"/>
    <n v="5.3684210526315793E-2"/>
    <n v="1"/>
    <m/>
    <x v="0"/>
    <s v="Nein"/>
    <x v="0"/>
  </r>
  <r>
    <n v="14573430"/>
    <x v="5"/>
    <x v="0"/>
    <n v="2000806"/>
    <s v="Sofortrechnung"/>
    <s v="eam\bekir.ahmed"/>
    <x v="0"/>
    <s v="30637"/>
    <s v="SC FANPLACE IT SRL"/>
    <x v="1"/>
    <s v="13"/>
    <s v="100050287"/>
    <x v="96"/>
    <s v="Motorola Moto G75 5G 256GB"/>
    <n v="1"/>
    <n v="181"/>
    <n v="199"/>
    <n v="199"/>
    <n v="18"/>
    <n v="18"/>
    <n v="9.0399999999999991"/>
    <s v="V0023"/>
    <x v="3"/>
    <s v="KÜB8"/>
    <s v="EXP"/>
    <s v="Geräte"/>
    <x v="3"/>
    <n v="1"/>
    <n v="181"/>
    <n v="199"/>
    <n v="199"/>
    <n v="18"/>
    <n v="18"/>
    <n v="9.0452261306532666E-2"/>
    <n v="1"/>
    <m/>
    <x v="0"/>
    <s v="Nein"/>
    <x v="0"/>
  </r>
  <r>
    <n v="14573430"/>
    <x v="5"/>
    <x v="0"/>
    <n v="2000806"/>
    <s v="Sofortrechnung"/>
    <s v="eam\bekir.ahmed"/>
    <x v="0"/>
    <s v="30637"/>
    <s v="SC FANPLACE IT SRL"/>
    <x v="1"/>
    <s v="14"/>
    <s v="101690269"/>
    <x v="197"/>
    <s v="Xiaomi POCO X6 Pro 5G 12GB/512GB"/>
    <n v="1"/>
    <n v="246"/>
    <n v="262"/>
    <n v="262"/>
    <n v="16"/>
    <n v="16"/>
    <n v="6.1"/>
    <s v="V0023"/>
    <x v="3"/>
    <s v="KÜB8"/>
    <s v="EXP"/>
    <s v="Geräte"/>
    <x v="3"/>
    <n v="1"/>
    <n v="246"/>
    <n v="262"/>
    <n v="262"/>
    <n v="16"/>
    <n v="16"/>
    <n v="6.1068702290076333E-2"/>
    <n v="1"/>
    <m/>
    <x v="0"/>
    <s v="Nein"/>
    <x v="0"/>
  </r>
  <r>
    <n v="14573430"/>
    <x v="5"/>
    <x v="0"/>
    <n v="2000806"/>
    <s v="Sofortrechnung"/>
    <s v="eam\bekir.ahmed"/>
    <x v="0"/>
    <s v="30637"/>
    <s v="SC FANPLACE IT SRL"/>
    <x v="1"/>
    <s v="15"/>
    <s v="100690671"/>
    <x v="541"/>
    <s v="Xiaomi Redmi 14C 4GB/128GB"/>
    <n v="10"/>
    <n v="77.5"/>
    <n v="82"/>
    <n v="820"/>
    <n v="4.5"/>
    <n v="45"/>
    <n v="5.48"/>
    <s v="V0023"/>
    <x v="3"/>
    <s v="KÜB8"/>
    <s v="EXP"/>
    <s v="Geräte"/>
    <x v="3"/>
    <n v="10"/>
    <n v="77.5"/>
    <n v="82"/>
    <n v="820"/>
    <n v="4.5"/>
    <n v="45"/>
    <n v="5.4878048780487805E-2"/>
    <n v="1"/>
    <m/>
    <x v="0"/>
    <s v="Nein"/>
    <x v="0"/>
  </r>
  <r>
    <n v="14573430"/>
    <x v="5"/>
    <x v="0"/>
    <n v="2000806"/>
    <s v="Sofortrechnung"/>
    <s v="eam\bekir.ahmed"/>
    <x v="0"/>
    <s v="30637"/>
    <s v="SC FANPLACE IT SRL"/>
    <x v="1"/>
    <s v="16"/>
    <s v="101700034"/>
    <x v="314"/>
    <s v="Oppo A40 6GB/128GB"/>
    <n v="1"/>
    <n v="99.490700000000004"/>
    <n v="91"/>
    <n v="91"/>
    <n v="-8.4907000000000004"/>
    <n v="-8.49"/>
    <n v="-9.33"/>
    <s v="V0023"/>
    <x v="3"/>
    <s v="KÜB8"/>
    <s v="EXP"/>
    <s v="Geräte"/>
    <x v="3"/>
    <n v="1"/>
    <n v="99.490700000000004"/>
    <n v="91"/>
    <n v="91"/>
    <n v="-8.4907000000000004"/>
    <n v="-8.49"/>
    <n v="-9.3296703296703296E-2"/>
    <n v="1"/>
    <m/>
    <x v="0"/>
    <s v="Nein"/>
    <x v="1"/>
  </r>
  <r>
    <n v="14573430"/>
    <x v="5"/>
    <x v="0"/>
    <n v="2000806"/>
    <s v="Sofortrechnung"/>
    <s v="eam\bekir.ahmed"/>
    <x v="0"/>
    <s v="30637"/>
    <s v="SC FANPLACE IT SRL"/>
    <x v="1"/>
    <s v="17"/>
    <s v="100690669"/>
    <x v="367"/>
    <s v="Xiaomi Redmi 14C 4GB/128GB"/>
    <n v="2"/>
    <n v="77.5"/>
    <n v="80"/>
    <n v="160"/>
    <n v="2.5"/>
    <n v="5"/>
    <n v="3.12"/>
    <s v="V0023"/>
    <x v="3"/>
    <s v="KÜB8"/>
    <s v="EXP"/>
    <s v="Geräte"/>
    <x v="3"/>
    <n v="2"/>
    <n v="77.5"/>
    <n v="80"/>
    <n v="160"/>
    <n v="2.5"/>
    <n v="5"/>
    <n v="3.125E-2"/>
    <n v="1"/>
    <m/>
    <x v="0"/>
    <s v="Nein"/>
    <x v="0"/>
  </r>
  <r>
    <n v="14573430"/>
    <x v="5"/>
    <x v="0"/>
    <n v="2000806"/>
    <s v="Sofortrechnung"/>
    <s v="eam\bekir.ahmed"/>
    <x v="0"/>
    <s v="30637"/>
    <s v="SC FANPLACE IT SRL"/>
    <x v="1"/>
    <s v="18"/>
    <s v="100690669"/>
    <x v="367"/>
    <s v="Xiaomi Redmi 14C 4GB/128GB"/>
    <n v="2"/>
    <n v="77.5"/>
    <n v="81"/>
    <n v="162"/>
    <n v="3.5"/>
    <n v="7"/>
    <n v="4.32"/>
    <s v="V0023"/>
    <x v="3"/>
    <s v="KÜB8"/>
    <s v="EXP"/>
    <s v="Geräte"/>
    <x v="3"/>
    <n v="2"/>
    <n v="77.5"/>
    <n v="81"/>
    <n v="162"/>
    <n v="3.5"/>
    <n v="7"/>
    <n v="4.3209876543209874E-2"/>
    <n v="1"/>
    <m/>
    <x v="0"/>
    <s v="Nein"/>
    <x v="0"/>
  </r>
  <r>
    <n v="14573430"/>
    <x v="5"/>
    <x v="0"/>
    <n v="2000806"/>
    <s v="Sofortrechnung"/>
    <s v="eam\bekir.ahmed"/>
    <x v="0"/>
    <s v="30637"/>
    <s v="SC FANPLACE IT SRL"/>
    <x v="1"/>
    <s v="19"/>
    <s v="101820002"/>
    <x v="399"/>
    <s v="TCL T313D OneTouch 4043D"/>
    <n v="1"/>
    <n v="40.269199999999998"/>
    <n v="41"/>
    <n v="41"/>
    <n v="0.73080000000000001"/>
    <n v="0.73"/>
    <n v="1.78"/>
    <s v="V0023"/>
    <x v="3"/>
    <s v="KÜB8"/>
    <s v="EXP"/>
    <s v="Geräte"/>
    <x v="3"/>
    <n v="1"/>
    <n v="40.269199999999998"/>
    <n v="41"/>
    <n v="41"/>
    <n v="0.73080000000000001"/>
    <n v="0.73"/>
    <n v="1.7804878048780486E-2"/>
    <n v="1"/>
    <m/>
    <x v="0"/>
    <s v="Nein"/>
    <x v="0"/>
  </r>
  <r>
    <n v="14573430"/>
    <x v="5"/>
    <x v="0"/>
    <n v="2000806"/>
    <s v="Sofortrechnung"/>
    <s v="eam\bekir.ahmed"/>
    <x v="0"/>
    <s v="30637"/>
    <s v="SC FANPLACE IT SRL"/>
    <x v="1"/>
    <s v="20"/>
    <s v="101690346"/>
    <x v="291"/>
    <s v="Xiaomi Redmi A3 4GB/128GB"/>
    <n v="2"/>
    <n v="64"/>
    <n v="68"/>
    <n v="136"/>
    <n v="4"/>
    <n v="8"/>
    <n v="5.88"/>
    <s v="V0023"/>
    <x v="3"/>
    <s v="KÜB8"/>
    <s v="EXP"/>
    <s v="Geräte"/>
    <x v="3"/>
    <n v="2"/>
    <n v="64"/>
    <n v="68"/>
    <n v="136"/>
    <n v="4"/>
    <n v="8"/>
    <n v="5.8823529411764705E-2"/>
    <n v="1"/>
    <m/>
    <x v="0"/>
    <s v="Nein"/>
    <x v="0"/>
  </r>
  <r>
    <n v="14573430"/>
    <x v="5"/>
    <x v="0"/>
    <n v="2000806"/>
    <s v="Sofortrechnung"/>
    <s v="eam\bekir.ahmed"/>
    <x v="0"/>
    <s v="30637"/>
    <s v="SC FANPLACE IT SRL"/>
    <x v="1"/>
    <s v="21"/>
    <s v="101680018"/>
    <x v="266"/>
    <s v="OnePlus Nord CE 3 Lite 5G 8GB/128GB"/>
    <n v="1"/>
    <n v="122"/>
    <n v="135"/>
    <n v="135"/>
    <n v="13"/>
    <n v="13"/>
    <n v="9.6199999999999992"/>
    <s v="V0023"/>
    <x v="3"/>
    <s v="KÜB8"/>
    <s v="EXP"/>
    <s v="Geräte"/>
    <x v="3"/>
    <n v="1"/>
    <n v="122"/>
    <n v="135"/>
    <n v="135"/>
    <n v="13"/>
    <n v="13"/>
    <n v="9.6296296296296297E-2"/>
    <n v="1"/>
    <m/>
    <x v="0"/>
    <s v="Nein"/>
    <x v="0"/>
  </r>
  <r>
    <n v="14573430"/>
    <x v="5"/>
    <x v="0"/>
    <n v="2000806"/>
    <s v="Sofortrechnung"/>
    <s v="eam\bekir.ahmed"/>
    <x v="0"/>
    <s v="30637"/>
    <s v="SC FANPLACE IT SRL"/>
    <x v="1"/>
    <s v="22"/>
    <s v="100034184"/>
    <x v="529"/>
    <s v="Samsung T736B Tab S7 FE 5G 64GB"/>
    <n v="1"/>
    <n v="318"/>
    <n v="339"/>
    <n v="339"/>
    <n v="21"/>
    <n v="21"/>
    <n v="6.19"/>
    <s v="V0023"/>
    <x v="3"/>
    <s v="KÜB8"/>
    <s v="EXP"/>
    <s v="Geräte"/>
    <x v="3"/>
    <n v="1"/>
    <n v="318"/>
    <n v="339"/>
    <n v="339"/>
    <n v="21"/>
    <n v="21"/>
    <n v="6.1946902654867256E-2"/>
    <n v="1"/>
    <m/>
    <x v="0"/>
    <s v="Nein"/>
    <x v="0"/>
  </r>
  <r>
    <n v="14573430"/>
    <x v="5"/>
    <x v="0"/>
    <n v="2000806"/>
    <s v="Sofortrechnung"/>
    <s v="eam\bekir.ahmed"/>
    <x v="0"/>
    <s v="30637"/>
    <s v="SC FANPLACE IT SRL"/>
    <x v="0"/>
    <s v="23"/>
    <s v="200050025"/>
    <x v="309"/>
    <s v="Motorola Moto Buds"/>
    <n v="2"/>
    <n v="19.720199999999998"/>
    <n v="22"/>
    <n v="44"/>
    <n v="2.2797999999999998"/>
    <n v="4.5599999999999996"/>
    <n v="10.36"/>
    <s v="V0023"/>
    <x v="3"/>
    <s v="KÜB8"/>
    <s v="EXP"/>
    <s v="Zubehör"/>
    <x v="3"/>
    <n v="2"/>
    <n v="19.720199999999998"/>
    <n v="22"/>
    <n v="44"/>
    <n v="2.2797999999999998"/>
    <n v="4.5599999999999996"/>
    <n v="0.10363636363636362"/>
    <n v="1"/>
    <m/>
    <x v="0"/>
    <s v="Nein"/>
    <x v="0"/>
  </r>
  <r>
    <n v="14573430"/>
    <x v="5"/>
    <x v="0"/>
    <n v="2000806"/>
    <s v="Sofortrechnung"/>
    <s v="eam\bekir.ahmed"/>
    <x v="0"/>
    <s v="30637"/>
    <s v="SC FANPLACE IT SRL"/>
    <x v="1"/>
    <s v="24"/>
    <s v="101030379"/>
    <x v="100"/>
    <s v="Samsung S921B S24 5G 128GB"/>
    <n v="1"/>
    <n v="483.93950000000001"/>
    <n v="495"/>
    <n v="495"/>
    <n v="11.060499999999999"/>
    <n v="11.06"/>
    <n v="2.23"/>
    <s v="V0023"/>
    <x v="3"/>
    <s v="KÜB8"/>
    <s v="EXP"/>
    <s v="Geräte"/>
    <x v="3"/>
    <n v="1"/>
    <n v="483.93950000000001"/>
    <n v="495"/>
    <n v="495"/>
    <n v="11.060499999999999"/>
    <n v="11.06"/>
    <n v="2.2343434343434346E-2"/>
    <n v="1"/>
    <m/>
    <x v="0"/>
    <s v="Nein"/>
    <x v="0"/>
  </r>
  <r>
    <n v="14573430"/>
    <x v="5"/>
    <x v="0"/>
    <n v="2000806"/>
    <s v="Sofortrechnung"/>
    <s v="eam\bekir.ahmed"/>
    <x v="0"/>
    <s v="30637"/>
    <s v="SC FANPLACE IT SRL"/>
    <x v="0"/>
    <s v="25"/>
    <s v="200060088"/>
    <x v="101"/>
    <s v="Google Power Charger USB-C NP10"/>
    <n v="2"/>
    <n v="16.25"/>
    <n v="19.3"/>
    <n v="38.6"/>
    <n v="3.05"/>
    <n v="6.1"/>
    <n v="15.8"/>
    <s v="V0023"/>
    <x v="3"/>
    <s v="KÜB8"/>
    <s v="EXP"/>
    <s v="Zubehör"/>
    <x v="3"/>
    <n v="2"/>
    <n v="16.25"/>
    <n v="19.3"/>
    <n v="38.6"/>
    <n v="3.05"/>
    <n v="6.1"/>
    <n v="0.15803108808290153"/>
    <n v="1"/>
    <m/>
    <x v="0"/>
    <s v="Nein"/>
    <x v="0"/>
  </r>
  <r>
    <n v="14573430"/>
    <x v="5"/>
    <x v="0"/>
    <n v="2000806"/>
    <s v="Sofortrechnung"/>
    <s v="eam\bekir.ahmed"/>
    <x v="0"/>
    <s v="30637"/>
    <s v="SC FANPLACE IT SRL"/>
    <x v="1"/>
    <s v="26"/>
    <s v="101060028"/>
    <x v="191"/>
    <s v="Google Pixel 8 Pro 128GB"/>
    <n v="2"/>
    <n v="417"/>
    <n v="436"/>
    <n v="872"/>
    <n v="19"/>
    <n v="38"/>
    <n v="4.3499999999999996"/>
    <s v="V0023"/>
    <x v="3"/>
    <s v="KÜB8"/>
    <s v="EXP"/>
    <s v="Geräte"/>
    <x v="3"/>
    <n v="2"/>
    <n v="417"/>
    <n v="436"/>
    <n v="872"/>
    <n v="19"/>
    <n v="38"/>
    <n v="4.3577981651376149E-2"/>
    <n v="1"/>
    <m/>
    <x v="0"/>
    <s v="Nein"/>
    <x v="0"/>
  </r>
  <r>
    <n v="14573430"/>
    <x v="5"/>
    <x v="0"/>
    <n v="2000806"/>
    <s v="Sofortrechnung"/>
    <s v="eam\bekir.ahmed"/>
    <x v="0"/>
    <s v="30637"/>
    <s v="SC FANPLACE IT SRL"/>
    <x v="1"/>
    <s v="27"/>
    <s v="100302986"/>
    <x v="463"/>
    <s v="Apple iPhone 15 Pro Max 1TB"/>
    <n v="1"/>
    <n v="1127.0915"/>
    <n v="1105"/>
    <n v="1105"/>
    <n v="-22.0915"/>
    <n v="-22.09"/>
    <n v="-1.99"/>
    <s v="V0023"/>
    <x v="3"/>
    <s v="KÜB8"/>
    <s v="EXP"/>
    <s v="Geräte"/>
    <x v="3"/>
    <n v="1"/>
    <n v="1127.0915"/>
    <n v="1105"/>
    <n v="1105"/>
    <n v="-22.0915"/>
    <n v="-22.09"/>
    <n v="-1.9990950226244343E-2"/>
    <n v="1"/>
    <m/>
    <x v="0"/>
    <s v="Nein"/>
    <x v="1"/>
  </r>
  <r>
    <n v="14573430"/>
    <x v="5"/>
    <x v="0"/>
    <n v="2000806"/>
    <s v="Sofortrechnung"/>
    <s v="eam\bekir.ahmed"/>
    <x v="0"/>
    <s v="30637"/>
    <s v="SC FANPLACE IT SRL"/>
    <x v="1"/>
    <s v="28"/>
    <s v="101030661"/>
    <x v="146"/>
    <s v="Samsung A165F A16 128GB"/>
    <n v="1"/>
    <n v="116.04640000000001"/>
    <n v="123"/>
    <n v="123"/>
    <n v="6.9535999999999998"/>
    <n v="6.95"/>
    <n v="5.65"/>
    <s v="V0023"/>
    <x v="3"/>
    <s v="KÜB8"/>
    <s v="EXP"/>
    <s v="Geräte"/>
    <x v="3"/>
    <n v="1"/>
    <n v="116.04640000000001"/>
    <n v="123"/>
    <n v="123"/>
    <n v="6.9535999999999998"/>
    <n v="6.95"/>
    <n v="5.6504065040650406E-2"/>
    <n v="1"/>
    <m/>
    <x v="0"/>
    <s v="Nein"/>
    <x v="0"/>
  </r>
  <r>
    <n v="14573430"/>
    <x v="5"/>
    <x v="0"/>
    <n v="2000806"/>
    <s v="Sofortrechnung"/>
    <s v="eam\bekir.ahmed"/>
    <x v="0"/>
    <s v="30637"/>
    <s v="SC FANPLACE IT SRL"/>
    <x v="1"/>
    <s v="29"/>
    <s v="101030399"/>
    <x v="171"/>
    <s v="Samsung S928B S24 Ultra 5G 512GB"/>
    <n v="1"/>
    <n v="901.34349999999995"/>
    <n v="835"/>
    <n v="835"/>
    <n v="-66.343500000000006"/>
    <n v="-66.34"/>
    <n v="-7.94"/>
    <s v="V0023"/>
    <x v="3"/>
    <s v="KÜB8"/>
    <s v="EXP"/>
    <s v="Geräte"/>
    <x v="3"/>
    <n v="1"/>
    <n v="901.34349999999995"/>
    <n v="835"/>
    <n v="835"/>
    <n v="-66.343500000000006"/>
    <n v="-66.34"/>
    <n v="-7.9449101796407184E-2"/>
    <n v="1"/>
    <m/>
    <x v="0"/>
    <s v="Nein"/>
    <x v="1"/>
  </r>
  <r>
    <n v="14573430"/>
    <x v="5"/>
    <x v="0"/>
    <n v="2000806"/>
    <s v="Sofortrechnung"/>
    <s v="eam\bekir.ahmed"/>
    <x v="0"/>
    <s v="30637"/>
    <s v="SC FANPLACE IT SRL"/>
    <x v="1"/>
    <s v="30"/>
    <s v="100050277"/>
    <x v="267"/>
    <s v="Motorola Edge 50 Neo 5G 512GB"/>
    <n v="2"/>
    <n v="235"/>
    <n v="253"/>
    <n v="506"/>
    <n v="18"/>
    <n v="36"/>
    <n v="7.11"/>
    <s v="V0023"/>
    <x v="3"/>
    <s v="KÜB8"/>
    <s v="EXP"/>
    <s v="Geräte"/>
    <x v="3"/>
    <n v="2"/>
    <n v="235"/>
    <n v="253"/>
    <n v="506"/>
    <n v="18"/>
    <n v="36"/>
    <n v="7.1146245059288543E-2"/>
    <n v="1"/>
    <m/>
    <x v="0"/>
    <s v="Nein"/>
    <x v="0"/>
  </r>
  <r>
    <n v="14573430"/>
    <x v="5"/>
    <x v="0"/>
    <n v="2000806"/>
    <s v="Sofortrechnung"/>
    <s v="eam\bekir.ahmed"/>
    <x v="0"/>
    <s v="30637"/>
    <s v="SC FANPLACE IT SRL"/>
    <x v="1"/>
    <s v="31"/>
    <s v="100050277"/>
    <x v="267"/>
    <s v="Motorola Edge 50 Neo 5G 512GB"/>
    <n v="3"/>
    <n v="235"/>
    <n v="253"/>
    <n v="759"/>
    <n v="18"/>
    <n v="54"/>
    <n v="7.11"/>
    <s v="V0023"/>
    <x v="3"/>
    <s v="KÜB8"/>
    <s v="EXP"/>
    <s v="Geräte"/>
    <x v="3"/>
    <n v="3"/>
    <n v="235"/>
    <n v="253"/>
    <n v="759"/>
    <n v="18"/>
    <n v="54"/>
    <n v="7.1146245059288543E-2"/>
    <n v="1"/>
    <m/>
    <x v="0"/>
    <s v="Nein"/>
    <x v="0"/>
  </r>
  <r>
    <n v="14573430"/>
    <x v="5"/>
    <x v="0"/>
    <n v="2000806"/>
    <s v="Sofortrechnung"/>
    <s v="eam\bekir.ahmed"/>
    <x v="0"/>
    <s v="30637"/>
    <s v="SC FANPLACE IT SRL"/>
    <x v="0"/>
    <s v="32"/>
    <s v="200060084"/>
    <x v="64"/>
    <s v="Google Pixel 9 Pro XL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3430"/>
    <x v="5"/>
    <x v="0"/>
    <n v="2000806"/>
    <s v="Sofortrechnung"/>
    <s v="eam\bekir.ahmed"/>
    <x v="0"/>
    <s v="30637"/>
    <s v="SC FANPLACE IT SRL"/>
    <x v="0"/>
    <s v="33"/>
    <s v="200060084"/>
    <x v="64"/>
    <s v="Google Pixel 9 Pro XL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3430"/>
    <x v="5"/>
    <x v="0"/>
    <n v="2000806"/>
    <s v="Sofortrechnung"/>
    <s v="eam\bekir.ahmed"/>
    <x v="0"/>
    <s v="30637"/>
    <s v="SC FANPLACE IT SRL"/>
    <x v="1"/>
    <s v="34"/>
    <s v="100034413"/>
    <x v="151"/>
    <s v="Samsung S911B S23 5G 256GB"/>
    <n v="1"/>
    <n v="471"/>
    <n v="495"/>
    <n v="495"/>
    <n v="24"/>
    <n v="24"/>
    <n v="4.84"/>
    <s v="V0023"/>
    <x v="3"/>
    <s v="KÜB8"/>
    <s v="EXP"/>
    <s v="Geräte"/>
    <x v="3"/>
    <n v="1"/>
    <n v="471"/>
    <n v="495"/>
    <n v="495"/>
    <n v="24"/>
    <n v="24"/>
    <n v="4.8484848484848485E-2"/>
    <n v="1"/>
    <m/>
    <x v="0"/>
    <s v="Nein"/>
    <x v="0"/>
  </r>
  <r>
    <n v="14573430"/>
    <x v="5"/>
    <x v="0"/>
    <n v="2000806"/>
    <s v="Sofortrechnung"/>
    <s v="eam\bekir.ahmed"/>
    <x v="0"/>
    <s v="30637"/>
    <s v="SC FANPLACE IT SRL"/>
    <x v="1"/>
    <s v="35"/>
    <s v="101690307"/>
    <x v="108"/>
    <s v="Xiaomi POCO X6 Pro 5G 8GB/256GB"/>
    <n v="1"/>
    <n v="212"/>
    <n v="223"/>
    <n v="223"/>
    <n v="11"/>
    <n v="11"/>
    <n v="4.93"/>
    <s v="V0023"/>
    <x v="3"/>
    <s v="KÜB8"/>
    <s v="EXP"/>
    <s v="Geräte"/>
    <x v="3"/>
    <n v="1"/>
    <n v="212"/>
    <n v="223"/>
    <n v="223"/>
    <n v="11"/>
    <n v="11"/>
    <n v="4.9327354260089683E-2"/>
    <n v="1"/>
    <m/>
    <x v="0"/>
    <s v="Nein"/>
    <x v="0"/>
  </r>
  <r>
    <n v="14573430"/>
    <x v="5"/>
    <x v="0"/>
    <n v="2000806"/>
    <s v="Sofortrechnung"/>
    <s v="eam\bekir.ahmed"/>
    <x v="0"/>
    <s v="30637"/>
    <s v="SC FANPLACE IT SRL"/>
    <x v="1"/>
    <s v="36"/>
    <s v="101030273"/>
    <x v="409"/>
    <s v="Samsung A346B A34 5G 128GB EE"/>
    <n v="1"/>
    <n v="169.4264"/>
    <n v="175"/>
    <n v="175"/>
    <n v="5.5735999999999999"/>
    <n v="5.57"/>
    <n v="3.18"/>
    <s v="V0023"/>
    <x v="3"/>
    <s v="KÜB8"/>
    <s v="EXP"/>
    <s v="Geräte"/>
    <x v="3"/>
    <n v="1"/>
    <n v="169.4264"/>
    <n v="175"/>
    <n v="175"/>
    <n v="5.5735999999999999"/>
    <n v="5.57"/>
    <n v="3.1828571428571428E-2"/>
    <n v="1"/>
    <m/>
    <x v="0"/>
    <s v="Nein"/>
    <x v="0"/>
  </r>
  <r>
    <n v="14573430"/>
    <x v="5"/>
    <x v="0"/>
    <n v="2000806"/>
    <s v="Sofortrechnung"/>
    <s v="eam\bekir.ahmed"/>
    <x v="0"/>
    <s v="30637"/>
    <s v="SC FANPLACE IT SRL"/>
    <x v="1"/>
    <s v="37"/>
    <s v="100690579"/>
    <x v="206"/>
    <s v="Xiaomi Redmi 13C 4GB/128GB"/>
    <n v="1"/>
    <n v="80.210499999999996"/>
    <n v="82"/>
    <n v="82"/>
    <n v="1.7895000000000001"/>
    <n v="1.79"/>
    <n v="2.1800000000000002"/>
    <s v="V0023"/>
    <x v="3"/>
    <s v="KÜB8"/>
    <s v="EXP"/>
    <s v="Geräte"/>
    <x v="3"/>
    <n v="1"/>
    <n v="80.210499999999996"/>
    <n v="82"/>
    <n v="82"/>
    <n v="1.7895000000000001"/>
    <n v="1.79"/>
    <n v="2.1829268292682929E-2"/>
    <n v="1"/>
    <m/>
    <x v="0"/>
    <s v="Nein"/>
    <x v="0"/>
  </r>
  <r>
    <n v="14573430"/>
    <x v="5"/>
    <x v="0"/>
    <n v="2000806"/>
    <s v="Sofortrechnung"/>
    <s v="eam\bekir.ahmed"/>
    <x v="0"/>
    <s v="30637"/>
    <s v="SC FANPLACE IT SRL"/>
    <x v="0"/>
    <s v="38"/>
    <s v="200370064"/>
    <x v="66"/>
    <s v="Huawei Watch GT4 41mm (Aurora-B19M)"/>
    <n v="8"/>
    <n v="149.23050000000001"/>
    <n v="153"/>
    <n v="1224"/>
    <n v="3.7694999999999999"/>
    <n v="30.16"/>
    <n v="2.46"/>
    <s v="V0023"/>
    <x v="3"/>
    <s v="KÜB8"/>
    <s v="EXP"/>
    <s v="Zubehör"/>
    <x v="3"/>
    <n v="8"/>
    <n v="149.23050000000001"/>
    <n v="153"/>
    <n v="1224"/>
    <n v="3.7694999999999999"/>
    <n v="30.16"/>
    <n v="2.4640522875816993E-2"/>
    <n v="1"/>
    <m/>
    <x v="0"/>
    <s v="Nein"/>
    <x v="0"/>
  </r>
  <r>
    <n v="14573430"/>
    <x v="5"/>
    <x v="0"/>
    <n v="2000806"/>
    <s v="Sofortrechnung"/>
    <s v="eam\bekir.ahmed"/>
    <x v="0"/>
    <s v="30637"/>
    <s v="SC FANPLACE IT SRL"/>
    <x v="0"/>
    <s v="39"/>
    <s v="200690080"/>
    <x v="580"/>
    <s v="Xiaomi Smart Band 9"/>
    <n v="2"/>
    <n v="24.026199999999999"/>
    <n v="26"/>
    <n v="52"/>
    <n v="1.9738"/>
    <n v="3.95"/>
    <n v="7.59"/>
    <s v="V0023"/>
    <x v="3"/>
    <s v="KÜB8"/>
    <s v="EXP"/>
    <s v="Zubehör"/>
    <x v="3"/>
    <n v="2"/>
    <n v="24.026199999999999"/>
    <n v="26"/>
    <n v="52"/>
    <n v="1.9738"/>
    <n v="3.95"/>
    <n v="7.5961538461538469E-2"/>
    <n v="1"/>
    <m/>
    <x v="0"/>
    <s v="Nein"/>
    <x v="0"/>
  </r>
  <r>
    <n v="14573430"/>
    <x v="5"/>
    <x v="0"/>
    <n v="2000806"/>
    <s v="Sofortrechnung"/>
    <s v="eam\bekir.ahmed"/>
    <x v="0"/>
    <s v="30637"/>
    <s v="SC FANPLACE IT SRL"/>
    <x v="1"/>
    <s v="40"/>
    <s v="100690666"/>
    <x v="363"/>
    <s v="Xiaomi Redmi 13C 5G 4GB/128GB"/>
    <n v="1"/>
    <n v="86"/>
    <n v="89"/>
    <n v="89"/>
    <n v="3"/>
    <n v="3"/>
    <n v="3.37"/>
    <s v="V0023"/>
    <x v="3"/>
    <s v="KÜB8"/>
    <s v="EXP"/>
    <s v="Geräte"/>
    <x v="3"/>
    <n v="1"/>
    <n v="86"/>
    <n v="89"/>
    <n v="89"/>
    <n v="3"/>
    <n v="3"/>
    <n v="3.3707865168539325E-2"/>
    <n v="1"/>
    <m/>
    <x v="0"/>
    <s v="Nein"/>
    <x v="0"/>
  </r>
  <r>
    <n v="14573575"/>
    <x v="5"/>
    <x v="0"/>
    <n v="2000807"/>
    <s v="Sofortrechnung"/>
    <s v="eam\ruhcan.onatca"/>
    <x v="2"/>
    <s v="30578"/>
    <s v="Maxx Mobile GmbH"/>
    <x v="7"/>
    <s v="1"/>
    <s v="700970491"/>
    <x v="377"/>
    <m/>
    <n v="1"/>
    <n v="0"/>
    <n v="0"/>
    <n v="0"/>
    <m/>
    <n v="0"/>
    <m/>
    <s v="V0162"/>
    <x v="8"/>
    <s v="KABB7"/>
    <s v="FHK"/>
    <s v="Marketing"/>
    <x v="2"/>
    <n v="1"/>
    <n v="0"/>
    <n v="0"/>
    <n v="0"/>
    <n v="0"/>
    <n v="0"/>
    <n v="0"/>
    <n v="1"/>
    <m/>
    <x v="0"/>
    <s v="Nein"/>
    <x v="0"/>
  </r>
  <r>
    <n v="14573571"/>
    <x v="5"/>
    <x v="0"/>
    <n v="2000808"/>
    <s v="Sofortrechnung"/>
    <s v="eam\ruhcan.onatca"/>
    <x v="2"/>
    <s v="23371"/>
    <s v="MAXNET GmbH"/>
    <x v="7"/>
    <s v="1"/>
    <s v="700970491"/>
    <x v="377"/>
    <m/>
    <n v="1"/>
    <n v="0"/>
    <n v="0"/>
    <n v="0"/>
    <m/>
    <n v="0"/>
    <m/>
    <s v="V0162"/>
    <x v="8"/>
    <s v="NN"/>
    <s v="FHK"/>
    <s v="Marketing"/>
    <x v="2"/>
    <n v="1"/>
    <n v="0"/>
    <n v="0"/>
    <n v="0"/>
    <n v="0"/>
    <n v="0"/>
    <n v="0"/>
    <n v="1"/>
    <m/>
    <x v="0"/>
    <s v="Nein"/>
    <x v="0"/>
  </r>
  <r>
    <n v="14573567"/>
    <x v="5"/>
    <x v="0"/>
    <n v="2000809"/>
    <s v="Sofortrechnung"/>
    <s v="eam\ruhcan.onatca"/>
    <x v="2"/>
    <s v="22343"/>
    <s v="GL Communication"/>
    <x v="7"/>
    <s v="1"/>
    <s v="700970491"/>
    <x v="377"/>
    <m/>
    <n v="1"/>
    <n v="0"/>
    <n v="0"/>
    <n v="0"/>
    <m/>
    <n v="0"/>
    <m/>
    <s v="V0162"/>
    <x v="8"/>
    <s v="KABB0"/>
    <s v="FHK"/>
    <s v="Marketing"/>
    <x v="2"/>
    <n v="1"/>
    <n v="0"/>
    <n v="0"/>
    <n v="0"/>
    <n v="0"/>
    <n v="0"/>
    <n v="0"/>
    <n v="1"/>
    <m/>
    <x v="0"/>
    <s v="Nein"/>
    <x v="0"/>
  </r>
  <r>
    <n v="14573566"/>
    <x v="5"/>
    <x v="0"/>
    <n v="2000810"/>
    <s v="Sofortrechnung"/>
    <s v="EAM\Erdal.Bircan"/>
    <x v="2"/>
    <s v="29531"/>
    <s v="ELNA Elektro und Nachrichtentechnik GmbH"/>
    <x v="7"/>
    <s v="1"/>
    <s v="700970491"/>
    <x v="377"/>
    <m/>
    <n v="1"/>
    <n v="0"/>
    <n v="0"/>
    <n v="0"/>
    <m/>
    <n v="0"/>
    <m/>
    <s v="V0162"/>
    <x v="8"/>
    <s v="KABB0"/>
    <s v="FHK"/>
    <s v="Marketing"/>
    <x v="2"/>
    <n v="1"/>
    <n v="0"/>
    <n v="0"/>
    <n v="0"/>
    <n v="0"/>
    <n v="0"/>
    <n v="0"/>
    <n v="1"/>
    <m/>
    <x v="0"/>
    <s v="Nein"/>
    <x v="0"/>
  </r>
  <r>
    <n v="14573559"/>
    <x v="5"/>
    <x v="0"/>
    <n v="2000811"/>
    <s v="Sofortrechnung"/>
    <s v="EAM\Erdal.Bircan"/>
    <x v="2"/>
    <s v="28941"/>
    <s v="Dennis Laser"/>
    <x v="7"/>
    <s v="1"/>
    <s v="700970328"/>
    <x v="579"/>
    <s v="einsAmobile Marker für Wandkalender"/>
    <n v="1"/>
    <n v="1.04"/>
    <n v="0"/>
    <n v="0"/>
    <m/>
    <n v="-1.04"/>
    <m/>
    <s v="V0162"/>
    <x v="8"/>
    <s v="KABB0"/>
    <s v="FHK"/>
    <s v="Marketing"/>
    <x v="2"/>
    <n v="1"/>
    <n v="1.04"/>
    <n v="0"/>
    <n v="0"/>
    <n v="0"/>
    <n v="-1.04"/>
    <n v="0"/>
    <n v="1"/>
    <m/>
    <x v="0"/>
    <s v="Nein"/>
    <x v="1"/>
  </r>
  <r>
    <n v="14573559"/>
    <x v="5"/>
    <x v="0"/>
    <n v="2000811"/>
    <s v="Sofortrechnung"/>
    <s v="EAM\Erdal.Bircan"/>
    <x v="2"/>
    <s v="28941"/>
    <s v="Dennis Laser"/>
    <x v="7"/>
    <s v="2"/>
    <s v="700970491"/>
    <x v="377"/>
    <m/>
    <n v="1"/>
    <n v="0"/>
    <n v="0"/>
    <n v="0"/>
    <m/>
    <n v="0"/>
    <m/>
    <s v="V0162"/>
    <x v="8"/>
    <s v="KABB0"/>
    <s v="FHK"/>
    <s v="Marketing"/>
    <x v="2"/>
    <n v="1"/>
    <n v="0"/>
    <n v="0"/>
    <n v="0"/>
    <n v="0"/>
    <n v="0"/>
    <n v="0"/>
    <n v="1"/>
    <m/>
    <x v="0"/>
    <s v="Nein"/>
    <x v="0"/>
  </r>
  <r>
    <n v="14573417"/>
    <x v="5"/>
    <x v="0"/>
    <n v="2000812"/>
    <s v="Sofortrechnung"/>
    <s v="Yasar.Yigitbilek"/>
    <x v="0"/>
    <s v="22168"/>
    <s v="Max-G-Mobile SL"/>
    <x v="1"/>
    <s v="1"/>
    <s v="100303108"/>
    <x v="494"/>
    <s v="Apple iPhone 16 Plus 128GB"/>
    <n v="2"/>
    <n v="819"/>
    <n v="843"/>
    <n v="1686"/>
    <n v="24"/>
    <n v="48"/>
    <n v="2.84"/>
    <s v="V0018"/>
    <x v="16"/>
    <s v="KÜB8"/>
    <s v="EXP"/>
    <s v="Geräte"/>
    <x v="11"/>
    <n v="2"/>
    <n v="819"/>
    <n v="843"/>
    <n v="1686"/>
    <n v="24"/>
    <n v="48"/>
    <n v="2.8469750889679714E-2"/>
    <n v="1"/>
    <m/>
    <x v="0"/>
    <s v="Nein"/>
    <x v="0"/>
  </r>
  <r>
    <n v="14573417"/>
    <x v="5"/>
    <x v="0"/>
    <n v="2000812"/>
    <s v="Sofortrechnung"/>
    <s v="Yasar.Yigitbilek"/>
    <x v="0"/>
    <s v="22168"/>
    <s v="Max-G-Mobile SL"/>
    <x v="1"/>
    <s v="2"/>
    <s v="100034559"/>
    <x v="27"/>
    <s v="Samsung F946B Z Fold5 5G 256GB"/>
    <n v="2"/>
    <n v="970.94269999999995"/>
    <n v="825"/>
    <n v="1650"/>
    <n v="-145.9427"/>
    <n v="-291.89"/>
    <n v="-17.690000000000001"/>
    <s v="V0018"/>
    <x v="16"/>
    <s v="KÜB8"/>
    <s v="EXP"/>
    <s v="Geräte"/>
    <x v="11"/>
    <n v="2"/>
    <n v="970.94269999999995"/>
    <n v="825"/>
    <n v="1650"/>
    <n v="-145.9427"/>
    <n v="-291.89"/>
    <n v="-0.17690303030303028"/>
    <n v="1"/>
    <m/>
    <x v="0"/>
    <s v="Nein"/>
    <x v="1"/>
  </r>
  <r>
    <n v="14573417"/>
    <x v="5"/>
    <x v="0"/>
    <n v="2000812"/>
    <s v="Sofortrechnung"/>
    <s v="Yasar.Yigitbilek"/>
    <x v="0"/>
    <s v="22168"/>
    <s v="Max-G-Mobile SL"/>
    <x v="1"/>
    <s v="3"/>
    <s v="101030382"/>
    <x v="28"/>
    <s v="Samsung S921B S24 5G 256GB"/>
    <n v="2"/>
    <n v="530.07069999999999"/>
    <n v="552"/>
    <n v="1104"/>
    <n v="21.929300000000001"/>
    <n v="43.86"/>
    <n v="3.97"/>
    <s v="V0018"/>
    <x v="16"/>
    <s v="KÜB8"/>
    <s v="EXP"/>
    <s v="Geräte"/>
    <x v="11"/>
    <n v="2"/>
    <n v="530.07069999999999"/>
    <n v="552"/>
    <n v="1104"/>
    <n v="21.929300000000001"/>
    <n v="43.86"/>
    <n v="3.972826086956522E-2"/>
    <n v="1"/>
    <m/>
    <x v="0"/>
    <s v="Nein"/>
    <x v="0"/>
  </r>
  <r>
    <n v="14573417"/>
    <x v="5"/>
    <x v="0"/>
    <n v="2000812"/>
    <s v="Sofortrechnung"/>
    <s v="Yasar.Yigitbilek"/>
    <x v="0"/>
    <s v="22168"/>
    <s v="Max-G-Mobile SL"/>
    <x v="1"/>
    <s v="4"/>
    <s v="101030332"/>
    <x v="581"/>
    <s v="Samsung X516B Tab S9 FE 5G 128GB"/>
    <n v="4"/>
    <n v="368"/>
    <n v="397"/>
    <n v="1588"/>
    <n v="29"/>
    <n v="116"/>
    <n v="7.3"/>
    <s v="V0018"/>
    <x v="16"/>
    <s v="KÜB8"/>
    <s v="EXP"/>
    <s v="Geräte"/>
    <x v="11"/>
    <n v="4"/>
    <n v="368"/>
    <n v="397"/>
    <n v="1588"/>
    <n v="29"/>
    <n v="116"/>
    <n v="7.3047858942065488E-2"/>
    <n v="1"/>
    <m/>
    <x v="0"/>
    <s v="Nein"/>
    <x v="0"/>
  </r>
  <r>
    <n v="14573417"/>
    <x v="5"/>
    <x v="0"/>
    <n v="2000812"/>
    <s v="Sofortrechnung"/>
    <s v="Yasar.Yigitbilek"/>
    <x v="0"/>
    <s v="22168"/>
    <s v="Max-G-Mobile SL"/>
    <x v="1"/>
    <s v="5"/>
    <s v="100050279"/>
    <x v="258"/>
    <s v="Motorola Edge 50 Neo 5G 512GB"/>
    <n v="5"/>
    <n v="235"/>
    <n v="253"/>
    <n v="1265"/>
    <n v="18"/>
    <n v="90"/>
    <n v="7.11"/>
    <s v="V0018"/>
    <x v="16"/>
    <s v="KÜB8"/>
    <s v="EXP"/>
    <s v="Geräte"/>
    <x v="11"/>
    <n v="5"/>
    <n v="235"/>
    <n v="253"/>
    <n v="1265"/>
    <n v="18"/>
    <n v="90"/>
    <n v="7.1146245059288543E-2"/>
    <n v="1"/>
    <m/>
    <x v="0"/>
    <s v="Nein"/>
    <x v="0"/>
  </r>
  <r>
    <n v="14573417"/>
    <x v="5"/>
    <x v="0"/>
    <n v="2000812"/>
    <s v="Sofortrechnung"/>
    <s v="Yasar.Yigitbilek"/>
    <x v="0"/>
    <s v="22168"/>
    <s v="Max-G-Mobile SL"/>
    <x v="1"/>
    <s v="6"/>
    <s v="101060028"/>
    <x v="191"/>
    <s v="Google Pixel 8 Pro 128GB"/>
    <n v="3"/>
    <n v="417"/>
    <n v="436"/>
    <n v="1308"/>
    <n v="19"/>
    <n v="57"/>
    <n v="4.3499999999999996"/>
    <s v="V0018"/>
    <x v="16"/>
    <s v="KÜB8"/>
    <s v="EXP"/>
    <s v="Geräte"/>
    <x v="11"/>
    <n v="3"/>
    <n v="417"/>
    <n v="436"/>
    <n v="1308"/>
    <n v="19"/>
    <n v="57"/>
    <n v="4.3577981651376149E-2"/>
    <n v="1"/>
    <m/>
    <x v="0"/>
    <s v="Nein"/>
    <x v="0"/>
  </r>
  <r>
    <n v="14573417"/>
    <x v="5"/>
    <x v="0"/>
    <n v="2000812"/>
    <s v="Sofortrechnung"/>
    <s v="Yasar.Yigitbilek"/>
    <x v="0"/>
    <s v="22168"/>
    <s v="Max-G-Mobile SL"/>
    <x v="1"/>
    <s v="7"/>
    <s v="101690228"/>
    <x v="47"/>
    <s v="Xiaomi POCO X6 5G 8GB/256GB"/>
    <n v="4"/>
    <n v="177"/>
    <n v="187"/>
    <n v="748"/>
    <n v="10"/>
    <n v="40"/>
    <n v="5.34"/>
    <s v="V0018"/>
    <x v="16"/>
    <s v="KÜB8"/>
    <s v="EXP"/>
    <s v="Geräte"/>
    <x v="11"/>
    <n v="4"/>
    <n v="177"/>
    <n v="187"/>
    <n v="748"/>
    <n v="10"/>
    <n v="40"/>
    <n v="5.3475935828877004E-2"/>
    <n v="1"/>
    <m/>
    <x v="0"/>
    <s v="Nein"/>
    <x v="0"/>
  </r>
  <r>
    <n v="14573417"/>
    <x v="5"/>
    <x v="0"/>
    <n v="2000812"/>
    <s v="Sofortrechnung"/>
    <s v="Yasar.Yigitbilek"/>
    <x v="0"/>
    <s v="22168"/>
    <s v="Max-G-Mobile SL"/>
    <x v="1"/>
    <s v="8"/>
    <s v="101690238"/>
    <x v="105"/>
    <s v="Xiaomi Redmi Note 13 8GB/256GB"/>
    <n v="10"/>
    <n v="120.9417"/>
    <n v="126"/>
    <n v="1260"/>
    <n v="5.0583"/>
    <n v="50.58"/>
    <n v="4.01"/>
    <s v="V0018"/>
    <x v="16"/>
    <s v="KÜB8"/>
    <s v="EXP"/>
    <s v="Geräte"/>
    <x v="11"/>
    <n v="10"/>
    <n v="120.9417"/>
    <n v="126"/>
    <n v="1260"/>
    <n v="5.0583"/>
    <n v="50.58"/>
    <n v="4.014285714285714E-2"/>
    <n v="1"/>
    <m/>
    <x v="0"/>
    <s v="Nein"/>
    <x v="0"/>
  </r>
  <r>
    <n v="14573417"/>
    <x v="5"/>
    <x v="0"/>
    <n v="2000812"/>
    <s v="Sofortrechnung"/>
    <s v="Yasar.Yigitbilek"/>
    <x v="0"/>
    <s v="22168"/>
    <s v="Max-G-Mobile SL"/>
    <x v="0"/>
    <s v="9"/>
    <s v="200370093"/>
    <x v="160"/>
    <s v="Huawei Band 9 (Kimi-B19)"/>
    <n v="3"/>
    <n v="28.57"/>
    <n v="31"/>
    <n v="93"/>
    <n v="2.4300000000000002"/>
    <n v="7.29"/>
    <n v="7.83"/>
    <s v="V0018"/>
    <x v="16"/>
    <s v="KÜB8"/>
    <s v="EXP"/>
    <s v="Zubehör"/>
    <x v="11"/>
    <n v="3"/>
    <n v="28.57"/>
    <n v="31"/>
    <n v="93"/>
    <n v="2.4300000000000002"/>
    <n v="7.29"/>
    <n v="7.8387096774193546E-2"/>
    <n v="1"/>
    <m/>
    <x v="0"/>
    <s v="Nein"/>
    <x v="0"/>
  </r>
  <r>
    <n v="14573417"/>
    <x v="5"/>
    <x v="0"/>
    <n v="2000812"/>
    <s v="Sofortrechnung"/>
    <s v="Yasar.Yigitbilek"/>
    <x v="0"/>
    <s v="22168"/>
    <s v="Max-G-Mobile SL"/>
    <x v="1"/>
    <s v="10"/>
    <s v="100690666"/>
    <x v="363"/>
    <s v="Xiaomi Redmi 13C 5G 4GB/128GB"/>
    <n v="10"/>
    <n v="86"/>
    <n v="89"/>
    <n v="890"/>
    <n v="3"/>
    <n v="30"/>
    <n v="3.37"/>
    <s v="V0018"/>
    <x v="16"/>
    <s v="KÜB8"/>
    <s v="EXP"/>
    <s v="Geräte"/>
    <x v="11"/>
    <n v="10"/>
    <n v="86"/>
    <n v="89"/>
    <n v="890"/>
    <n v="3"/>
    <n v="30"/>
    <n v="3.3707865168539325E-2"/>
    <n v="1"/>
    <m/>
    <x v="0"/>
    <s v="Nein"/>
    <x v="0"/>
  </r>
  <r>
    <n v="14573560"/>
    <x v="5"/>
    <x v="0"/>
    <n v="2000813"/>
    <s v="Sofortrechnung"/>
    <s v="EAM\Erdal.Bircan"/>
    <x v="2"/>
    <s v="26087"/>
    <s v="electronic shop NOOTZ"/>
    <x v="7"/>
    <s v="1"/>
    <s v="700970491"/>
    <x v="377"/>
    <m/>
    <n v="1"/>
    <n v="0"/>
    <n v="0"/>
    <n v="0"/>
    <m/>
    <n v="0"/>
    <m/>
    <s v="V0162"/>
    <x v="8"/>
    <s v="KABB0"/>
    <s v="FHK"/>
    <s v="Marketing"/>
    <x v="2"/>
    <n v="1"/>
    <n v="0"/>
    <n v="0"/>
    <n v="0"/>
    <n v="0"/>
    <n v="0"/>
    <n v="0"/>
    <n v="1"/>
    <m/>
    <x v="0"/>
    <s v="Nein"/>
    <x v="0"/>
  </r>
  <r>
    <n v="14573548"/>
    <x v="5"/>
    <x v="0"/>
    <n v="2000814"/>
    <s v="Sofortrechnung"/>
    <s v="eam\mustafa.oezer"/>
    <x v="1"/>
    <s v="28570"/>
    <s v="Galaxus Deutschland GmbH"/>
    <x v="0"/>
    <s v="1"/>
    <s v="200370090"/>
    <x v="478"/>
    <s v="Huawei FreeClip"/>
    <n v="1"/>
    <n v="130.49"/>
    <n v="125.62"/>
    <n v="125.62"/>
    <n v="-4.87"/>
    <n v="-4.87"/>
    <n v="-3.87"/>
    <s v="V0019"/>
    <x v="0"/>
    <s v="KÜB14"/>
    <s v="GRK"/>
    <s v="Zubehör"/>
    <x v="0"/>
    <n v="1"/>
    <n v="130.49"/>
    <n v="125.62"/>
    <n v="125.62"/>
    <n v="-4.87"/>
    <n v="-4.87"/>
    <n v="-3.8767712147747171E-2"/>
    <n v="1"/>
    <m/>
    <x v="0"/>
    <s v="Nein"/>
    <x v="1"/>
  </r>
  <r>
    <n v="14573548"/>
    <x v="5"/>
    <x v="0"/>
    <n v="2000814"/>
    <s v="Sofortrechnung"/>
    <s v="eam\mustafa.oezer"/>
    <x v="1"/>
    <s v="28570"/>
    <s v="Galaxus Deutschland GmbH"/>
    <x v="1"/>
    <s v="2"/>
    <s v="100302543"/>
    <x v="7"/>
    <s v="Apple iPad 10.2&quot; 2021 LTE 64GB"/>
    <n v="2"/>
    <n v="377.28570000000002"/>
    <n v="427.12"/>
    <n v="854.24"/>
    <n v="49.834299999999999"/>
    <n v="99.67"/>
    <n v="11.66"/>
    <s v="V0019"/>
    <x v="0"/>
    <s v="KÜB14"/>
    <s v="GRK"/>
    <s v="Geräte"/>
    <x v="0"/>
    <n v="2"/>
    <n v="377.28570000000002"/>
    <n v="427.12"/>
    <n v="854.24"/>
    <n v="49.834299999999999"/>
    <n v="99.67"/>
    <n v="0.11667681213710433"/>
    <n v="1"/>
    <m/>
    <x v="0"/>
    <s v="Nein"/>
    <x v="0"/>
  </r>
  <r>
    <n v="14573548"/>
    <x v="5"/>
    <x v="0"/>
    <n v="2000814"/>
    <s v="Sofortrechnung"/>
    <s v="eam\mustafa.oezer"/>
    <x v="1"/>
    <s v="28570"/>
    <s v="Galaxus Deutschland GmbH"/>
    <x v="1"/>
    <s v="3"/>
    <s v="100302999"/>
    <x v="582"/>
    <s v="Apple iPad Pro 11&quot; (M4) 5G 512GB"/>
    <n v="3"/>
    <n v="1076"/>
    <n v="1180.8699999999999"/>
    <n v="3542.61"/>
    <n v="104.87"/>
    <n v="314.61"/>
    <n v="8.8800000000000008"/>
    <s v="V0019"/>
    <x v="0"/>
    <s v="KÜB14"/>
    <s v="GRK"/>
    <s v="Geräte"/>
    <x v="0"/>
    <n v="3"/>
    <n v="1076"/>
    <n v="1180.8699999999999"/>
    <n v="3542.61"/>
    <n v="104.87"/>
    <n v="314.61"/>
    <n v="8.8807404710086635E-2"/>
    <n v="1"/>
    <m/>
    <x v="0"/>
    <s v="Nein"/>
    <x v="0"/>
  </r>
  <r>
    <n v="14573548"/>
    <x v="5"/>
    <x v="0"/>
    <n v="2000814"/>
    <s v="Sofortrechnung"/>
    <s v="eam\mustafa.oezer"/>
    <x v="1"/>
    <s v="28570"/>
    <s v="Galaxus Deutschland GmbH"/>
    <x v="1"/>
    <s v="4"/>
    <s v="101030317"/>
    <x v="279"/>
    <s v="Samsung A546B A54 5G 128GB"/>
    <n v="12"/>
    <n v="240.00970000000001"/>
    <n v="245.22"/>
    <n v="2942.64"/>
    <n v="5.2103000000000002"/>
    <n v="62.52"/>
    <n v="2.12"/>
    <s v="V0019"/>
    <x v="0"/>
    <s v="KÜB14"/>
    <s v="GRK"/>
    <s v="Geräte"/>
    <x v="0"/>
    <n v="12"/>
    <n v="240.00970000000001"/>
    <n v="245.22"/>
    <n v="2942.64"/>
    <n v="5.2103000000000002"/>
    <n v="62.52"/>
    <n v="2.1246227877008403E-2"/>
    <n v="1"/>
    <m/>
    <x v="0"/>
    <s v="Nein"/>
    <x v="0"/>
  </r>
  <r>
    <n v="14573558"/>
    <x v="5"/>
    <x v="0"/>
    <n v="2000815"/>
    <s v="Sofortrechnung"/>
    <s v="EAM\Erdal.Bircan"/>
    <x v="2"/>
    <s v="25930"/>
    <s v="Das Phonehäuschen"/>
    <x v="7"/>
    <s v="1"/>
    <s v="700970491"/>
    <x v="377"/>
    <m/>
    <n v="1"/>
    <n v="0"/>
    <n v="0"/>
    <n v="0"/>
    <m/>
    <n v="0"/>
    <m/>
    <s v="V0162"/>
    <x v="8"/>
    <s v="KABB5"/>
    <s v="FHK"/>
    <s v="Marketing"/>
    <x v="2"/>
    <n v="1"/>
    <n v="0"/>
    <n v="0"/>
    <n v="0"/>
    <n v="0"/>
    <n v="0"/>
    <n v="0"/>
    <n v="1"/>
    <m/>
    <x v="0"/>
    <s v="Nein"/>
    <x v="0"/>
  </r>
  <r>
    <n v="14572756"/>
    <x v="5"/>
    <x v="0"/>
    <n v="2000816"/>
    <s v="Sofortrechnung"/>
    <s v="eam\bekir.ahmed"/>
    <x v="0"/>
    <s v="30766"/>
    <s v="TKTP PROTEL s.r.o."/>
    <x v="1"/>
    <s v="1"/>
    <s v="100303120"/>
    <x v="117"/>
    <s v="Apple iPhone 16 Pro 128GB"/>
    <n v="32"/>
    <n v="906.88019999999995"/>
    <n v="915"/>
    <n v="29280"/>
    <n v="8.1197999999999997"/>
    <n v="259.83"/>
    <n v="0.88"/>
    <s v="V0164"/>
    <x v="4"/>
    <s v="VKASSE"/>
    <s v="EXP"/>
    <s v="Geräte"/>
    <x v="4"/>
    <n v="32"/>
    <n v="906.88019999999995"/>
    <n v="915"/>
    <n v="29280"/>
    <n v="8.1197999999999997"/>
    <n v="259.83"/>
    <n v="8.8739754098360654E-3"/>
    <n v="1"/>
    <m/>
    <x v="0"/>
    <s v="Nein"/>
    <x v="0"/>
  </r>
  <r>
    <n v="14572756"/>
    <x v="5"/>
    <x v="0"/>
    <n v="2000816"/>
    <s v="Sofortrechnung"/>
    <s v="eam\bekir.ahmed"/>
    <x v="0"/>
    <s v="30766"/>
    <s v="TKTP PROTEL s.r.o."/>
    <x v="1"/>
    <s v="2"/>
    <s v="100303124"/>
    <x v="76"/>
    <s v="Apple iPhone 16 Pro 256GB"/>
    <n v="2"/>
    <n v="995.78409999999997"/>
    <n v="1020"/>
    <n v="2040"/>
    <n v="24.215900000000001"/>
    <n v="48.43"/>
    <n v="2.37"/>
    <s v="V0164"/>
    <x v="4"/>
    <s v="VKASSE"/>
    <s v="EXP"/>
    <s v="Geräte"/>
    <x v="4"/>
    <n v="2"/>
    <n v="995.78409999999997"/>
    <n v="1020"/>
    <n v="2040"/>
    <n v="24.215900000000001"/>
    <n v="48.43"/>
    <n v="2.3740196078431374E-2"/>
    <n v="1"/>
    <m/>
    <x v="0"/>
    <s v="Nein"/>
    <x v="0"/>
  </r>
  <r>
    <n v="14572756"/>
    <x v="5"/>
    <x v="0"/>
    <n v="2000816"/>
    <s v="Sofortrechnung"/>
    <s v="eam\bekir.ahmed"/>
    <x v="0"/>
    <s v="30766"/>
    <s v="TKTP PROTEL s.r.o."/>
    <x v="1"/>
    <s v="3"/>
    <s v="100303122"/>
    <x v="376"/>
    <s v="Apple iPhone 16 Pro 128GB"/>
    <n v="40"/>
    <n v="894"/>
    <n v="915"/>
    <n v="36600"/>
    <n v="21"/>
    <n v="840"/>
    <n v="2.29"/>
    <s v="V0164"/>
    <x v="4"/>
    <s v="VKASSE"/>
    <s v="EXP"/>
    <s v="Geräte"/>
    <x v="4"/>
    <n v="40"/>
    <n v="894"/>
    <n v="915"/>
    <n v="36600"/>
    <n v="21"/>
    <n v="840"/>
    <n v="2.2950819672131147E-2"/>
    <n v="1"/>
    <m/>
    <x v="0"/>
    <s v="Nein"/>
    <x v="0"/>
  </r>
  <r>
    <n v="14572756"/>
    <x v="5"/>
    <x v="0"/>
    <n v="2000816"/>
    <s v="Sofortrechnung"/>
    <s v="eam\bekir.ahmed"/>
    <x v="0"/>
    <s v="30766"/>
    <s v="TKTP PROTEL s.r.o."/>
    <x v="1"/>
    <s v="4"/>
    <s v="100303121"/>
    <x v="121"/>
    <s v="Apple iPhone 16 Pro 128GB"/>
    <n v="32"/>
    <n v="912.70759999999996"/>
    <n v="915"/>
    <n v="29280"/>
    <n v="2.2924000000000002"/>
    <n v="73.36"/>
    <n v="0.25"/>
    <s v="V0164"/>
    <x v="4"/>
    <s v="VKASSE"/>
    <s v="EXP"/>
    <s v="Geräte"/>
    <x v="4"/>
    <n v="32"/>
    <n v="912.70759999999996"/>
    <n v="915"/>
    <n v="29280"/>
    <n v="2.2924000000000002"/>
    <n v="73.36"/>
    <n v="2.5054644808743167E-3"/>
    <n v="1"/>
    <m/>
    <x v="0"/>
    <s v="Nein"/>
    <x v="0"/>
  </r>
  <r>
    <n v="14572756"/>
    <x v="5"/>
    <x v="0"/>
    <n v="2000816"/>
    <s v="Sofortrechnung"/>
    <s v="eam\bekir.ahmed"/>
    <x v="0"/>
    <s v="30766"/>
    <s v="TKTP PROTEL s.r.o."/>
    <x v="1"/>
    <s v="5"/>
    <s v="101300312"/>
    <x v="86"/>
    <s v="Apple iPhone 16 Pro Max 512GB"/>
    <n v="1"/>
    <n v="1207"/>
    <n v="1310"/>
    <n v="1310"/>
    <n v="103"/>
    <n v="103"/>
    <n v="7.86"/>
    <s v="V0164"/>
    <x v="4"/>
    <s v="VKASSE"/>
    <s v="EXP"/>
    <s v="Geräte"/>
    <x v="4"/>
    <n v="1"/>
    <n v="1207"/>
    <n v="1310"/>
    <n v="1310"/>
    <n v="103"/>
    <n v="103"/>
    <n v="7.8625954198473277E-2"/>
    <n v="1"/>
    <m/>
    <x v="0"/>
    <s v="Nein"/>
    <x v="0"/>
  </r>
  <r>
    <n v="14573549"/>
    <x v="5"/>
    <x v="0"/>
    <n v="2000817"/>
    <s v="Sofortrechnung"/>
    <s v="eam\mustafa.oezer"/>
    <x v="2"/>
    <s v="23020"/>
    <s v="Mobilfunkshop"/>
    <x v="1"/>
    <s v="1"/>
    <s v="100302481"/>
    <x v="81"/>
    <s v="Apple iPhone 13 128GB"/>
    <n v="2"/>
    <n v="416"/>
    <n v="428"/>
    <n v="856"/>
    <n v="12"/>
    <n v="24"/>
    <n v="2.8"/>
    <s v="V0162"/>
    <x v="8"/>
    <s v="KABB5"/>
    <s v="FHK"/>
    <s v="Geräte"/>
    <x v="2"/>
    <n v="2"/>
    <n v="416"/>
    <n v="428"/>
    <n v="856"/>
    <n v="12"/>
    <n v="24"/>
    <n v="2.8037383177570093E-2"/>
    <n v="1"/>
    <m/>
    <x v="0"/>
    <s v="Nein"/>
    <x v="0"/>
  </r>
  <r>
    <n v="14573553"/>
    <x v="5"/>
    <x v="0"/>
    <n v="2000818"/>
    <s v="Sofortrechnung"/>
    <s v="eam\mustafa.oezer"/>
    <x v="2"/>
    <s v="20849"/>
    <s v="Kettemann &amp; Püschel GmbH"/>
    <x v="1"/>
    <s v="1"/>
    <s v="101030626"/>
    <x v="516"/>
    <s v="Samsung S721B S24 FE 5G 128GB"/>
    <n v="1"/>
    <n v="399"/>
    <n v="439"/>
    <n v="439"/>
    <n v="40"/>
    <n v="40"/>
    <n v="9.11"/>
    <s v="V0163"/>
    <x v="11"/>
    <s v="KABB0"/>
    <s v="FHK"/>
    <s v="Geräte"/>
    <x v="2"/>
    <n v="1"/>
    <n v="399"/>
    <n v="439"/>
    <n v="439"/>
    <n v="40"/>
    <n v="40"/>
    <n v="9.1116173120728935E-2"/>
    <n v="1"/>
    <m/>
    <x v="0"/>
    <s v="Nein"/>
    <x v="0"/>
  </r>
  <r>
    <n v="14573489"/>
    <x v="5"/>
    <x v="0"/>
    <n v="2000819"/>
    <s v="Sofortrechnung"/>
    <s v="EAM\Erdal.Bircan"/>
    <x v="0"/>
    <s v="30893"/>
    <s v="Mulleti Adrian"/>
    <x v="3"/>
    <s v="1"/>
    <s v="900010011"/>
    <x v="36"/>
    <s v="Sonstiges"/>
    <n v="1"/>
    <n v="0"/>
    <n v="29"/>
    <n v="29"/>
    <n v="29"/>
    <n v="29"/>
    <m/>
    <s v="V0027"/>
    <x v="9"/>
    <s v="VKASSE"/>
    <s v="EXP"/>
    <s v="Sonstige"/>
    <x v="7"/>
    <n v="1"/>
    <n v="0"/>
    <n v="29"/>
    <n v="29"/>
    <n v="29"/>
    <n v="29"/>
    <n v="1"/>
    <n v="1"/>
    <m/>
    <x v="2"/>
    <s v="Ja"/>
    <x v="0"/>
  </r>
  <r>
    <n v="14573489"/>
    <x v="5"/>
    <x v="0"/>
    <n v="2000819"/>
    <s v="Sofortrechnung"/>
    <s v="EAM\Erdal.Bircan"/>
    <x v="0"/>
    <s v="30893"/>
    <s v="Mulleti Adrian"/>
    <x v="1"/>
    <s v="2"/>
    <s v="100302478"/>
    <x v="79"/>
    <s v="Apple iPhone 13 128GB"/>
    <n v="2"/>
    <n v="417.46170000000001"/>
    <n v="428"/>
    <n v="856"/>
    <n v="10.5383"/>
    <n v="21.08"/>
    <n v="2.46"/>
    <s v="V0027"/>
    <x v="9"/>
    <s v="VKASSE"/>
    <s v="EXP"/>
    <s v="Geräte"/>
    <x v="7"/>
    <n v="2"/>
    <n v="417.46170000000001"/>
    <n v="428"/>
    <n v="856"/>
    <n v="10.5383"/>
    <n v="21.08"/>
    <n v="2.4626168224299062E-2"/>
    <n v="1"/>
    <m/>
    <x v="0"/>
    <s v="Nein"/>
    <x v="0"/>
  </r>
  <r>
    <n v="14573489"/>
    <x v="5"/>
    <x v="0"/>
    <n v="2000819"/>
    <s v="Sofortrechnung"/>
    <s v="EAM\Erdal.Bircan"/>
    <x v="0"/>
    <s v="30893"/>
    <s v="Mulleti Adrian"/>
    <x v="0"/>
    <s v="3"/>
    <s v="201230001"/>
    <x v="208"/>
    <s v="Sony Playstation 5 Slim Disc Edition"/>
    <n v="1"/>
    <n v="405.41669999999999"/>
    <n v="435"/>
    <n v="435"/>
    <n v="29.583300000000001"/>
    <n v="29.58"/>
    <n v="6.8"/>
    <s v="V0027"/>
    <x v="9"/>
    <s v="VKASSE"/>
    <s v="EXP"/>
    <s v="Zubehör"/>
    <x v="7"/>
    <n v="1"/>
    <n v="405.41669999999999"/>
    <n v="435"/>
    <n v="435"/>
    <n v="29.583300000000001"/>
    <n v="29.58"/>
    <n v="6.7999999999999991E-2"/>
    <n v="1"/>
    <m/>
    <x v="0"/>
    <s v="Nein"/>
    <x v="0"/>
  </r>
  <r>
    <n v="14573588"/>
    <x v="5"/>
    <x v="0"/>
    <n v="2000820"/>
    <s v="Sofortrechnung"/>
    <s v="EAM\Erdal.Bircan"/>
    <x v="0"/>
    <s v="30221"/>
    <s v="DCS ApS"/>
    <x v="0"/>
    <s v="1"/>
    <s v="200060080"/>
    <x v="583"/>
    <s v="Google Pixel 9/9 Pro Case"/>
    <n v="10"/>
    <n v="16.010000000000002"/>
    <n v="18.5"/>
    <n v="185"/>
    <n v="2.4900000000000002"/>
    <n v="24.9"/>
    <n v="13.45"/>
    <s v="V0164"/>
    <x v="4"/>
    <s v="KPUD"/>
    <s v="EXP"/>
    <s v="Zubehör"/>
    <x v="4"/>
    <n v="10"/>
    <n v="16.010000000000002"/>
    <n v="18.5"/>
    <n v="185"/>
    <n v="2.4900000000000002"/>
    <n v="24.9"/>
    <n v="0.13459459459459458"/>
    <n v="1"/>
    <m/>
    <x v="0"/>
    <s v="Nein"/>
    <x v="0"/>
  </r>
  <r>
    <n v="14573588"/>
    <x v="5"/>
    <x v="0"/>
    <n v="2000820"/>
    <s v="Sofortrechnung"/>
    <s v="EAM\Erdal.Bircan"/>
    <x v="0"/>
    <s v="30221"/>
    <s v="DCS ApS"/>
    <x v="1"/>
    <s v="2"/>
    <s v="101030381"/>
    <x v="408"/>
    <s v="Samsung S921B S24 5G 128GB"/>
    <n v="5"/>
    <n v="472"/>
    <n v="485"/>
    <n v="2425"/>
    <n v="13"/>
    <n v="65"/>
    <n v="2.68"/>
    <s v="V0164"/>
    <x v="4"/>
    <s v="KPUD"/>
    <s v="EXP"/>
    <s v="Geräte"/>
    <x v="4"/>
    <n v="5"/>
    <n v="472"/>
    <n v="485"/>
    <n v="2425"/>
    <n v="13"/>
    <n v="65"/>
    <n v="2.6804123711340205E-2"/>
    <n v="1"/>
    <m/>
    <x v="0"/>
    <s v="Nein"/>
    <x v="0"/>
  </r>
  <r>
    <n v="14573588"/>
    <x v="5"/>
    <x v="0"/>
    <n v="2000820"/>
    <s v="Sofortrechnung"/>
    <s v="EAM\Erdal.Bircan"/>
    <x v="0"/>
    <s v="30221"/>
    <s v="DCS ApS"/>
    <x v="1"/>
    <s v="3"/>
    <s v="100034595"/>
    <x v="213"/>
    <s v="Samsung S928B S24 Ultra 5G 256GB EE"/>
    <n v="5"/>
    <n v="780.90909999999997"/>
    <n v="787"/>
    <n v="3935"/>
    <n v="6.0909000000000004"/>
    <n v="30.45"/>
    <n v="0.77"/>
    <s v="V0164"/>
    <x v="4"/>
    <s v="KPUD"/>
    <s v="EXP"/>
    <s v="Geräte"/>
    <x v="4"/>
    <n v="5"/>
    <n v="780.90909999999997"/>
    <n v="787"/>
    <n v="3935"/>
    <n v="6.0909000000000004"/>
    <n v="30.45"/>
    <n v="7.7382465057179162E-3"/>
    <n v="1"/>
    <m/>
    <x v="0"/>
    <s v="Nein"/>
    <x v="0"/>
  </r>
  <r>
    <n v="14573588"/>
    <x v="5"/>
    <x v="0"/>
    <n v="2000820"/>
    <s v="Sofortrechnung"/>
    <s v="EAM\Erdal.Bircan"/>
    <x v="0"/>
    <s v="30221"/>
    <s v="DCS ApS"/>
    <x v="0"/>
    <s v="4"/>
    <s v="200370085"/>
    <x v="584"/>
    <s v="Huawei Watch Fit Special Edition (Stia-B39)"/>
    <n v="5"/>
    <n v="40.409999999999997"/>
    <n v="44"/>
    <n v="220"/>
    <n v="3.59"/>
    <n v="17.95"/>
    <n v="8.15"/>
    <s v="V0164"/>
    <x v="4"/>
    <s v="KPUD"/>
    <s v="EXP"/>
    <s v="Zubehör"/>
    <x v="4"/>
    <n v="5"/>
    <n v="40.409999999999997"/>
    <n v="44"/>
    <n v="220"/>
    <n v="3.59"/>
    <n v="17.95"/>
    <n v="8.1590909090909089E-2"/>
    <n v="1"/>
    <m/>
    <x v="0"/>
    <s v="Nein"/>
    <x v="0"/>
  </r>
  <r>
    <n v="14573589"/>
    <x v="5"/>
    <x v="0"/>
    <n v="2000821"/>
    <s v="Sofortrechnung"/>
    <s v="Yasar.Yigitbilek"/>
    <x v="1"/>
    <s v="21493"/>
    <s v="Cyberport SE"/>
    <x v="1"/>
    <s v="1"/>
    <s v="101030457"/>
    <x v="203"/>
    <s v="Samsung A556B A55 5G 128GB"/>
    <n v="100"/>
    <n v="253.26820000000001"/>
    <n v="269"/>
    <n v="26900"/>
    <n v="15.7318"/>
    <n v="1573.18"/>
    <n v="5.84"/>
    <s v="V0012"/>
    <x v="1"/>
    <s v="KÜB14"/>
    <s v="GRK"/>
    <s v="Geräte"/>
    <x v="1"/>
    <n v="100"/>
    <n v="253.26820000000001"/>
    <n v="269"/>
    <n v="26900"/>
    <n v="15.7318"/>
    <n v="1573.18"/>
    <n v="5.8482527881040892E-2"/>
    <n v="1"/>
    <m/>
    <x v="0"/>
    <s v="Nein"/>
    <x v="0"/>
  </r>
  <r>
    <n v="14573546"/>
    <x v="5"/>
    <x v="0"/>
    <n v="2000822"/>
    <s v="Sofortrechnung"/>
    <s v="eam\bekir.ahmed"/>
    <x v="0"/>
    <s v="24626"/>
    <s v="MobielWerkt B.V."/>
    <x v="1"/>
    <s v="1"/>
    <s v="101690331"/>
    <x v="252"/>
    <s v="Xiaomi Redmi 14C 4GB/128GB"/>
    <n v="10"/>
    <n v="74.601299999999995"/>
    <n v="81"/>
    <n v="810"/>
    <n v="6.3986999999999998"/>
    <n v="63.99"/>
    <n v="7.89"/>
    <s v="V0164"/>
    <x v="4"/>
    <s v="KPUD"/>
    <s v="EXP"/>
    <s v="Geräte"/>
    <x v="4"/>
    <n v="10"/>
    <n v="74.601299999999995"/>
    <n v="81"/>
    <n v="810"/>
    <n v="6.3986999999999998"/>
    <n v="63.99"/>
    <n v="7.9000000000000001E-2"/>
    <n v="1"/>
    <m/>
    <x v="0"/>
    <s v="Nein"/>
    <x v="0"/>
  </r>
  <r>
    <n v="14573546"/>
    <x v="5"/>
    <x v="0"/>
    <n v="2000822"/>
    <s v="Sofortrechnung"/>
    <s v="eam\bekir.ahmed"/>
    <x v="0"/>
    <s v="24626"/>
    <s v="MobielWerkt B.V."/>
    <x v="1"/>
    <s v="2"/>
    <s v="101030417"/>
    <x v="301"/>
    <s v="Samsung A057G A05s 64GB"/>
    <n v="10"/>
    <n v="80.008700000000005"/>
    <n v="87"/>
    <n v="870"/>
    <n v="6.9912999999999998"/>
    <n v="69.91"/>
    <n v="8.0299999999999994"/>
    <s v="V0164"/>
    <x v="4"/>
    <s v="KPUD"/>
    <s v="EXP"/>
    <s v="Geräte"/>
    <x v="4"/>
    <n v="10"/>
    <n v="80.008700000000005"/>
    <n v="87"/>
    <n v="870"/>
    <n v="6.9912999999999998"/>
    <n v="69.91"/>
    <n v="8.0356321839080452E-2"/>
    <n v="1"/>
    <m/>
    <x v="0"/>
    <s v="Nein"/>
    <x v="0"/>
  </r>
  <r>
    <n v="14573546"/>
    <x v="5"/>
    <x v="0"/>
    <n v="2000822"/>
    <s v="Sofortrechnung"/>
    <s v="eam\bekir.ahmed"/>
    <x v="0"/>
    <s v="24626"/>
    <s v="MobielWerkt B.V."/>
    <x v="1"/>
    <s v="3"/>
    <s v="100034611"/>
    <x v="585"/>
    <s v="Samsung X510N Tab S9 FE 256GB [WiFi]"/>
    <n v="10"/>
    <n v="332"/>
    <n v="339"/>
    <n v="3390"/>
    <n v="7"/>
    <n v="70"/>
    <n v="2.06"/>
    <s v="V0164"/>
    <x v="4"/>
    <s v="KPUD"/>
    <s v="EXP"/>
    <s v="Geräte"/>
    <x v="4"/>
    <n v="10"/>
    <n v="332"/>
    <n v="339"/>
    <n v="3390"/>
    <n v="7"/>
    <n v="70"/>
    <n v="2.0648967551622419E-2"/>
    <n v="1"/>
    <m/>
    <x v="0"/>
    <s v="Nein"/>
    <x v="0"/>
  </r>
  <r>
    <n v="14573546"/>
    <x v="5"/>
    <x v="0"/>
    <n v="2000822"/>
    <s v="Sofortrechnung"/>
    <s v="eam\bekir.ahmed"/>
    <x v="0"/>
    <s v="24626"/>
    <s v="MobielWerkt B.V."/>
    <x v="1"/>
    <s v="4"/>
    <s v="101030383"/>
    <x v="106"/>
    <s v="Samsung S921B S24 5G 256GB"/>
    <n v="45"/>
    <n v="540"/>
    <n v="549"/>
    <n v="24705"/>
    <n v="9"/>
    <n v="405"/>
    <n v="1.63"/>
    <s v="V0164"/>
    <x v="4"/>
    <s v="KPUD"/>
    <s v="EXP"/>
    <s v="Geräte"/>
    <x v="4"/>
    <n v="45"/>
    <n v="540"/>
    <n v="549"/>
    <n v="24705"/>
    <n v="9"/>
    <n v="405"/>
    <n v="1.6393442622950821E-2"/>
    <n v="1"/>
    <m/>
    <x v="0"/>
    <s v="Nein"/>
    <x v="0"/>
  </r>
  <r>
    <n v="14573546"/>
    <x v="5"/>
    <x v="0"/>
    <n v="2000822"/>
    <s v="Sofortrechnung"/>
    <s v="eam\bekir.ahmed"/>
    <x v="0"/>
    <s v="24626"/>
    <s v="MobielWerkt B.V."/>
    <x v="1"/>
    <s v="5"/>
    <s v="101030626"/>
    <x v="516"/>
    <s v="Samsung S721B S24 FE 5G 128GB"/>
    <n v="10"/>
    <n v="399"/>
    <n v="425"/>
    <n v="4250"/>
    <n v="26"/>
    <n v="260"/>
    <n v="6.11"/>
    <s v="V0164"/>
    <x v="4"/>
    <s v="KPUD"/>
    <s v="EXP"/>
    <s v="Geräte"/>
    <x v="4"/>
    <n v="10"/>
    <n v="399"/>
    <n v="425"/>
    <n v="4250"/>
    <n v="26"/>
    <n v="260"/>
    <n v="6.1176470588235297E-2"/>
    <n v="1"/>
    <m/>
    <x v="0"/>
    <s v="Nein"/>
    <x v="0"/>
  </r>
  <r>
    <n v="14573546"/>
    <x v="5"/>
    <x v="0"/>
    <n v="2000822"/>
    <s v="Sofortrechnung"/>
    <s v="eam\bekir.ahmed"/>
    <x v="0"/>
    <s v="24626"/>
    <s v="MobielWerkt B.V."/>
    <x v="1"/>
    <s v="6"/>
    <s v="101030655"/>
    <x v="473"/>
    <s v="Samsung S721B S24 FE 5G 256GB"/>
    <n v="5"/>
    <n v="490.33330000000001"/>
    <n v="505"/>
    <n v="2525"/>
    <n v="14.666700000000001"/>
    <n v="73.33"/>
    <n v="2.9"/>
    <s v="V0164"/>
    <x v="4"/>
    <s v="KPUD"/>
    <s v="EXP"/>
    <s v="Geräte"/>
    <x v="4"/>
    <n v="5"/>
    <n v="490.33330000000001"/>
    <n v="505"/>
    <n v="2525"/>
    <n v="14.666700000000001"/>
    <n v="73.33"/>
    <n v="2.9041584158415842E-2"/>
    <n v="1"/>
    <m/>
    <x v="0"/>
    <s v="Nein"/>
    <x v="0"/>
  </r>
  <r>
    <n v="14573545"/>
    <x v="5"/>
    <x v="0"/>
    <n v="2000823"/>
    <s v="Sofortrechnung"/>
    <s v="eam\mustafa.oezer"/>
    <x v="0"/>
    <s v="31008"/>
    <s v="Smarterstore Srl"/>
    <x v="1"/>
    <s v="1"/>
    <s v="101310031"/>
    <x v="381"/>
    <s v="Honor 200 Pro 512GB"/>
    <n v="1"/>
    <n v="362"/>
    <n v="379"/>
    <n v="379"/>
    <n v="17"/>
    <n v="17"/>
    <n v="4.4800000000000004"/>
    <s v="V0140"/>
    <x v="15"/>
    <s v="KPUD"/>
    <s v="EXP"/>
    <s v="Geräte"/>
    <x v="10"/>
    <n v="1"/>
    <n v="362"/>
    <n v="379"/>
    <n v="379"/>
    <n v="17"/>
    <n v="17"/>
    <n v="4.4854881266490766E-2"/>
    <n v="1"/>
    <m/>
    <x v="0"/>
    <s v="Nein"/>
    <x v="0"/>
  </r>
  <r>
    <n v="14573545"/>
    <x v="5"/>
    <x v="0"/>
    <n v="2000823"/>
    <s v="Sofortrechnung"/>
    <s v="eam\mustafa.oezer"/>
    <x v="0"/>
    <s v="31008"/>
    <s v="Smarterstore Srl"/>
    <x v="1"/>
    <s v="2"/>
    <s v="100302478"/>
    <x v="79"/>
    <s v="Apple iPhone 13 128GB"/>
    <n v="2"/>
    <n v="417.46170000000001"/>
    <n v="428"/>
    <n v="856"/>
    <n v="10.5383"/>
    <n v="21.08"/>
    <n v="2.46"/>
    <s v="V0140"/>
    <x v="15"/>
    <s v="KPUD"/>
    <s v="EXP"/>
    <s v="Geräte"/>
    <x v="10"/>
    <n v="2"/>
    <n v="417.46170000000001"/>
    <n v="428"/>
    <n v="856"/>
    <n v="10.5383"/>
    <n v="21.08"/>
    <n v="2.4626168224299062E-2"/>
    <n v="1"/>
    <m/>
    <x v="0"/>
    <s v="Nein"/>
    <x v="0"/>
  </r>
  <r>
    <n v="14573545"/>
    <x v="5"/>
    <x v="0"/>
    <n v="2000823"/>
    <s v="Sofortrechnung"/>
    <s v="eam\mustafa.oezer"/>
    <x v="0"/>
    <s v="31008"/>
    <s v="Smarterstore Srl"/>
    <x v="1"/>
    <s v="3"/>
    <s v="101690209"/>
    <x v="12"/>
    <s v="Xiaomi Redmi Pad SE 8GB/256GB [WiFi]"/>
    <n v="1"/>
    <n v="129.98869999999999"/>
    <n v="145"/>
    <n v="145"/>
    <n v="15.0113"/>
    <n v="15.01"/>
    <n v="10.35"/>
    <s v="V0140"/>
    <x v="15"/>
    <s v="KPUD"/>
    <s v="EXP"/>
    <s v="Geräte"/>
    <x v="10"/>
    <n v="1"/>
    <n v="129.98869999999999"/>
    <n v="145"/>
    <n v="145"/>
    <n v="15.0113"/>
    <n v="15.01"/>
    <n v="0.10351724137931034"/>
    <n v="1"/>
    <m/>
    <x v="0"/>
    <s v="Nein"/>
    <x v="0"/>
  </r>
  <r>
    <n v="14573545"/>
    <x v="5"/>
    <x v="0"/>
    <n v="2000823"/>
    <s v="Sofortrechnung"/>
    <s v="eam\mustafa.oezer"/>
    <x v="0"/>
    <s v="31008"/>
    <s v="Smarterstore Srl"/>
    <x v="1"/>
    <s v="4"/>
    <s v="101030457"/>
    <x v="203"/>
    <s v="Samsung A556B A55 5G 128GB"/>
    <n v="6"/>
    <n v="253.26820000000001"/>
    <n v="265"/>
    <n v="1590"/>
    <n v="11.7318"/>
    <n v="70.39"/>
    <n v="4.42"/>
    <s v="V0140"/>
    <x v="15"/>
    <s v="KPUD"/>
    <s v="EXP"/>
    <s v="Geräte"/>
    <x v="10"/>
    <n v="6"/>
    <n v="253.26820000000001"/>
    <n v="265"/>
    <n v="1590"/>
    <n v="11.7318"/>
    <n v="70.39"/>
    <n v="4.4270440251572327E-2"/>
    <n v="1"/>
    <m/>
    <x v="0"/>
    <s v="Nein"/>
    <x v="0"/>
  </r>
  <r>
    <n v="14573545"/>
    <x v="5"/>
    <x v="0"/>
    <n v="2000823"/>
    <s v="Sofortrechnung"/>
    <s v="eam\mustafa.oezer"/>
    <x v="0"/>
    <s v="31008"/>
    <s v="Smarterstore Srl"/>
    <x v="1"/>
    <s v="5"/>
    <s v="101030492"/>
    <x v="138"/>
    <s v="Samsung A356B A35 5G 256GB"/>
    <n v="2"/>
    <n v="228.69569999999999"/>
    <n v="239"/>
    <n v="478"/>
    <n v="10.3043"/>
    <n v="20.61"/>
    <n v="4.3099999999999996"/>
    <s v="V0140"/>
    <x v="15"/>
    <s v="KPUD"/>
    <s v="EXP"/>
    <s v="Geräte"/>
    <x v="10"/>
    <n v="2"/>
    <n v="228.69569999999999"/>
    <n v="239"/>
    <n v="478"/>
    <n v="10.3043"/>
    <n v="20.61"/>
    <n v="4.3117154811715477E-2"/>
    <n v="1"/>
    <m/>
    <x v="0"/>
    <s v="Nein"/>
    <x v="0"/>
  </r>
  <r>
    <n v="14573545"/>
    <x v="5"/>
    <x v="0"/>
    <n v="2000823"/>
    <s v="Sofortrechnung"/>
    <s v="eam\mustafa.oezer"/>
    <x v="0"/>
    <s v="31008"/>
    <s v="Smarterstore Srl"/>
    <x v="1"/>
    <s v="6"/>
    <s v="101690242"/>
    <x v="43"/>
    <s v="Xiaomi Redmi Note 13 Pro 5G 8GB/256GB"/>
    <n v="5"/>
    <n v="204.57390000000001"/>
    <n v="210"/>
    <n v="1050"/>
    <n v="5.4260999999999999"/>
    <n v="27.13"/>
    <n v="2.58"/>
    <s v="V0140"/>
    <x v="15"/>
    <s v="KPUD"/>
    <s v="EXP"/>
    <s v="Geräte"/>
    <x v="10"/>
    <n v="5"/>
    <n v="204.57390000000001"/>
    <n v="210"/>
    <n v="1050"/>
    <n v="5.4260999999999999"/>
    <n v="27.13"/>
    <n v="2.5838095238095236E-2"/>
    <n v="1"/>
    <m/>
    <x v="0"/>
    <s v="Nein"/>
    <x v="0"/>
  </r>
  <r>
    <n v="14573545"/>
    <x v="5"/>
    <x v="0"/>
    <n v="2000823"/>
    <s v="Sofortrechnung"/>
    <s v="eam\mustafa.oezer"/>
    <x v="0"/>
    <s v="31008"/>
    <s v="Smarterstore Srl"/>
    <x v="1"/>
    <s v="7"/>
    <s v="100034474"/>
    <x v="284"/>
    <s v="Samsung S921B S24 5G 128GB"/>
    <n v="2"/>
    <n v="487.01440000000002"/>
    <n v="495"/>
    <n v="990"/>
    <n v="7.9855999999999998"/>
    <n v="15.97"/>
    <n v="1.61"/>
    <s v="V0140"/>
    <x v="15"/>
    <s v="KPUD"/>
    <s v="EXP"/>
    <s v="Geräte"/>
    <x v="10"/>
    <n v="2"/>
    <n v="487.01440000000002"/>
    <n v="495"/>
    <n v="990"/>
    <n v="7.9855999999999998"/>
    <n v="15.97"/>
    <n v="1.6131313131313132E-2"/>
    <n v="1"/>
    <m/>
    <x v="0"/>
    <s v="Nein"/>
    <x v="0"/>
  </r>
  <r>
    <n v="14573545"/>
    <x v="5"/>
    <x v="0"/>
    <n v="2000823"/>
    <s v="Sofortrechnung"/>
    <s v="eam\mustafa.oezer"/>
    <x v="0"/>
    <s v="31008"/>
    <s v="Smarterstore Srl"/>
    <x v="1"/>
    <s v="8"/>
    <s v="101030382"/>
    <x v="28"/>
    <s v="Samsung S921B S24 5G 256GB"/>
    <n v="3"/>
    <n v="530.07069999999999"/>
    <n v="555"/>
    <n v="1665"/>
    <n v="24.929300000000001"/>
    <n v="74.790000000000006"/>
    <n v="4.49"/>
    <s v="V0140"/>
    <x v="15"/>
    <s v="KPUD"/>
    <s v="EXP"/>
    <s v="Geräte"/>
    <x v="10"/>
    <n v="3"/>
    <n v="530.07069999999999"/>
    <n v="555"/>
    <n v="1665"/>
    <n v="24.929300000000001"/>
    <n v="74.790000000000006"/>
    <n v="4.4918918918918922E-2"/>
    <n v="1"/>
    <m/>
    <x v="0"/>
    <s v="Nein"/>
    <x v="0"/>
  </r>
  <r>
    <n v="14573545"/>
    <x v="5"/>
    <x v="0"/>
    <n v="2000823"/>
    <s v="Sofortrechnung"/>
    <s v="eam\mustafa.oezer"/>
    <x v="0"/>
    <s v="31008"/>
    <s v="Smarterstore Srl"/>
    <x v="1"/>
    <s v="9"/>
    <s v="101050013"/>
    <x v="176"/>
    <s v="Motorola Moto G24 8GB/128GB"/>
    <n v="1"/>
    <n v="78"/>
    <n v="85"/>
    <n v="85"/>
    <n v="7"/>
    <n v="7"/>
    <n v="8.23"/>
    <s v="V0140"/>
    <x v="15"/>
    <s v="KPUD"/>
    <s v="EXP"/>
    <s v="Geräte"/>
    <x v="10"/>
    <n v="1"/>
    <n v="78"/>
    <n v="85"/>
    <n v="85"/>
    <n v="7"/>
    <n v="7"/>
    <n v="8.2352941176470587E-2"/>
    <n v="1"/>
    <m/>
    <x v="0"/>
    <s v="Nein"/>
    <x v="0"/>
  </r>
  <r>
    <n v="14573545"/>
    <x v="5"/>
    <x v="0"/>
    <n v="2000823"/>
    <s v="Sofortrechnung"/>
    <s v="eam\mustafa.oezer"/>
    <x v="0"/>
    <s v="31008"/>
    <s v="Smarterstore Srl"/>
    <x v="1"/>
    <s v="10"/>
    <s v="101300308"/>
    <x v="80"/>
    <s v="Apple iPhone 16 Pro Max 256GB"/>
    <n v="5"/>
    <n v="1065.5192"/>
    <n v="1105"/>
    <n v="5525"/>
    <n v="39.480800000000002"/>
    <n v="197.4"/>
    <n v="3.57"/>
    <s v="V0140"/>
    <x v="15"/>
    <s v="KPUD"/>
    <s v="EXP"/>
    <s v="Geräte"/>
    <x v="10"/>
    <n v="5"/>
    <n v="1065.5192"/>
    <n v="1105"/>
    <n v="5525"/>
    <n v="39.480800000000002"/>
    <n v="197.4"/>
    <n v="3.5728506787330319E-2"/>
    <n v="1"/>
    <m/>
    <x v="0"/>
    <s v="Nein"/>
    <x v="0"/>
  </r>
  <r>
    <n v="14573545"/>
    <x v="5"/>
    <x v="0"/>
    <n v="2000823"/>
    <s v="Sofortrechnung"/>
    <s v="eam\mustafa.oezer"/>
    <x v="0"/>
    <s v="31008"/>
    <s v="Smarterstore Srl"/>
    <x v="0"/>
    <s v="11"/>
    <s v="200300390"/>
    <x v="216"/>
    <s v="nach Aufnahme in Preisliste pflegen"/>
    <n v="2"/>
    <n v="660"/>
    <n v="679"/>
    <n v="1358"/>
    <n v="19"/>
    <n v="38"/>
    <n v="2.79"/>
    <s v="V0140"/>
    <x v="15"/>
    <s v="KPUD"/>
    <s v="EXP"/>
    <s v="Zubehör"/>
    <x v="10"/>
    <n v="2"/>
    <n v="660"/>
    <n v="679"/>
    <n v="1358"/>
    <n v="19"/>
    <n v="38"/>
    <n v="2.7982326951399118E-2"/>
    <n v="1"/>
    <m/>
    <x v="0"/>
    <s v="Nein"/>
    <x v="0"/>
  </r>
  <r>
    <n v="14573545"/>
    <x v="5"/>
    <x v="0"/>
    <n v="2000823"/>
    <s v="Sofortrechnung"/>
    <s v="eam\mustafa.oezer"/>
    <x v="0"/>
    <s v="31008"/>
    <s v="Smarterstore Srl"/>
    <x v="1"/>
    <s v="12"/>
    <s v="101030412"/>
    <x v="56"/>
    <s v="Samsung A057G A05s 128GB"/>
    <n v="2"/>
    <n v="93.245800000000003"/>
    <n v="103"/>
    <n v="206"/>
    <n v="9.7542000000000009"/>
    <n v="19.510000000000002"/>
    <n v="9.4700000000000006"/>
    <s v="V0140"/>
    <x v="15"/>
    <s v="KPUD"/>
    <s v="EXP"/>
    <s v="Geräte"/>
    <x v="10"/>
    <n v="2"/>
    <n v="93.245800000000003"/>
    <n v="103"/>
    <n v="206"/>
    <n v="9.7542000000000009"/>
    <n v="19.510000000000002"/>
    <n v="9.4708737864077672E-2"/>
    <n v="1"/>
    <m/>
    <x v="0"/>
    <s v="Nein"/>
    <x v="0"/>
  </r>
  <r>
    <n v="14573545"/>
    <x v="5"/>
    <x v="0"/>
    <n v="2000823"/>
    <s v="Sofortrechnung"/>
    <s v="eam\mustafa.oezer"/>
    <x v="0"/>
    <s v="31008"/>
    <s v="Smarterstore Srl"/>
    <x v="1"/>
    <s v="13"/>
    <s v="101030379"/>
    <x v="100"/>
    <s v="Samsung S921B S24 5G 128GB"/>
    <n v="1"/>
    <n v="483.93950000000001"/>
    <n v="495"/>
    <n v="495"/>
    <n v="11.060499999999999"/>
    <n v="11.06"/>
    <n v="2.23"/>
    <s v="V0140"/>
    <x v="15"/>
    <s v="KPUD"/>
    <s v="EXP"/>
    <s v="Geräte"/>
    <x v="10"/>
    <n v="1"/>
    <n v="483.93950000000001"/>
    <n v="495"/>
    <n v="495"/>
    <n v="11.060499999999999"/>
    <n v="11.06"/>
    <n v="2.2343434343434346E-2"/>
    <n v="1"/>
    <m/>
    <x v="0"/>
    <s v="Nein"/>
    <x v="0"/>
  </r>
  <r>
    <n v="14573545"/>
    <x v="5"/>
    <x v="0"/>
    <n v="2000823"/>
    <s v="Sofortrechnung"/>
    <s v="eam\mustafa.oezer"/>
    <x v="0"/>
    <s v="31008"/>
    <s v="Smarterstore Srl"/>
    <x v="1"/>
    <s v="14"/>
    <s v="100303089"/>
    <x v="496"/>
    <s v="Apple iPhone 16 128GB"/>
    <n v="5"/>
    <n v="704"/>
    <n v="719"/>
    <n v="3595"/>
    <n v="15"/>
    <n v="75"/>
    <n v="2.08"/>
    <s v="V0140"/>
    <x v="15"/>
    <s v="KPUD"/>
    <s v="EXP"/>
    <s v="Geräte"/>
    <x v="10"/>
    <n v="5"/>
    <n v="704"/>
    <n v="719"/>
    <n v="3595"/>
    <n v="15"/>
    <n v="75"/>
    <n v="2.0862308762169681E-2"/>
    <n v="1"/>
    <m/>
    <x v="0"/>
    <s v="Nein"/>
    <x v="0"/>
  </r>
  <r>
    <n v="14573545"/>
    <x v="5"/>
    <x v="0"/>
    <n v="2000823"/>
    <s v="Sofortrechnung"/>
    <s v="eam\mustafa.oezer"/>
    <x v="0"/>
    <s v="31008"/>
    <s v="Smarterstore Srl"/>
    <x v="1"/>
    <s v="15"/>
    <s v="100060638"/>
    <x v="102"/>
    <s v="Google Pixel 7 256GB"/>
    <n v="1"/>
    <n v="304.62150000000003"/>
    <n v="315"/>
    <n v="315"/>
    <n v="10.378500000000001"/>
    <n v="10.38"/>
    <n v="3.29"/>
    <s v="V0140"/>
    <x v="15"/>
    <s v="KPUD"/>
    <s v="EXP"/>
    <s v="Geräte"/>
    <x v="10"/>
    <n v="1"/>
    <n v="304.62150000000003"/>
    <n v="315"/>
    <n v="315"/>
    <n v="10.378500000000001"/>
    <n v="10.38"/>
    <n v="3.2952380952380955E-2"/>
    <n v="1"/>
    <m/>
    <x v="0"/>
    <s v="Nein"/>
    <x v="0"/>
  </r>
  <r>
    <n v="14573545"/>
    <x v="5"/>
    <x v="0"/>
    <n v="2000823"/>
    <s v="Sofortrechnung"/>
    <s v="eam\mustafa.oezer"/>
    <x v="0"/>
    <s v="31008"/>
    <s v="Smarterstore Srl"/>
    <x v="1"/>
    <s v="16"/>
    <s v="101690236"/>
    <x v="123"/>
    <s v="Xiaomi Redmi Note 13 Pro+ 5G 8GB/256GB"/>
    <n v="2"/>
    <n v="233.6053"/>
    <n v="245"/>
    <n v="490"/>
    <n v="11.3947"/>
    <n v="22.79"/>
    <n v="4.6500000000000004"/>
    <s v="V0140"/>
    <x v="15"/>
    <s v="KPUD"/>
    <s v="EXP"/>
    <s v="Geräte"/>
    <x v="10"/>
    <n v="2"/>
    <n v="233.6053"/>
    <n v="245"/>
    <n v="490"/>
    <n v="11.3947"/>
    <n v="22.79"/>
    <n v="4.6510204081632651E-2"/>
    <n v="1"/>
    <m/>
    <x v="0"/>
    <s v="Nein"/>
    <x v="0"/>
  </r>
  <r>
    <n v="14573545"/>
    <x v="5"/>
    <x v="0"/>
    <n v="2000823"/>
    <s v="Sofortrechnung"/>
    <s v="eam\mustafa.oezer"/>
    <x v="0"/>
    <s v="31008"/>
    <s v="Smarterstore Srl"/>
    <x v="1"/>
    <s v="17"/>
    <s v="100690625"/>
    <x v="486"/>
    <s v="Xiaomi Redmi Note 13 Pro 8GB/256GB"/>
    <n v="12"/>
    <n v="208.5"/>
    <n v="210"/>
    <n v="2520"/>
    <n v="1.5"/>
    <n v="18"/>
    <n v="0.71"/>
    <s v="V0140"/>
    <x v="15"/>
    <s v="KPUD"/>
    <s v="EXP"/>
    <s v="Geräte"/>
    <x v="10"/>
    <n v="12"/>
    <n v="208.5"/>
    <n v="210"/>
    <n v="2520"/>
    <n v="1.5"/>
    <n v="18"/>
    <n v="7.1428571428571426E-3"/>
    <n v="1"/>
    <m/>
    <x v="0"/>
    <s v="Nein"/>
    <x v="0"/>
  </r>
  <r>
    <n v="14573545"/>
    <x v="5"/>
    <x v="0"/>
    <n v="2000823"/>
    <s v="Sofortrechnung"/>
    <s v="eam\mustafa.oezer"/>
    <x v="0"/>
    <s v="31008"/>
    <s v="Smarterstore Srl"/>
    <x v="1"/>
    <s v="18"/>
    <s v="100302477"/>
    <x v="83"/>
    <s v="Apple iPhone 13 128GB"/>
    <n v="1"/>
    <n v="411.96159999999998"/>
    <n v="428"/>
    <n v="428"/>
    <n v="16.038399999999999"/>
    <n v="16.04"/>
    <n v="3.74"/>
    <s v="V0140"/>
    <x v="15"/>
    <s v="KPUD"/>
    <s v="EXP"/>
    <s v="Geräte"/>
    <x v="10"/>
    <n v="1"/>
    <n v="411.96159999999998"/>
    <n v="428"/>
    <n v="428"/>
    <n v="16.038399999999999"/>
    <n v="16.04"/>
    <n v="3.747663551401869E-2"/>
    <n v="1"/>
    <m/>
    <x v="0"/>
    <s v="Nein"/>
    <x v="0"/>
  </r>
  <r>
    <n v="14573545"/>
    <x v="5"/>
    <x v="0"/>
    <n v="2000823"/>
    <s v="Sofortrechnung"/>
    <s v="eam\mustafa.oezer"/>
    <x v="0"/>
    <s v="31008"/>
    <s v="Smarterstore Srl"/>
    <x v="1"/>
    <s v="19"/>
    <s v="101690262"/>
    <x v="290"/>
    <s v="Xiaomi Redmi Note 13 Pro 8GB/256GB"/>
    <n v="4"/>
    <n v="157"/>
    <n v="169"/>
    <n v="676"/>
    <n v="12"/>
    <n v="48"/>
    <n v="7.1"/>
    <s v="V0140"/>
    <x v="15"/>
    <s v="KPUD"/>
    <s v="EXP"/>
    <s v="Geräte"/>
    <x v="10"/>
    <n v="4"/>
    <n v="157"/>
    <n v="169"/>
    <n v="676"/>
    <n v="12"/>
    <n v="48"/>
    <n v="7.1005917159763315E-2"/>
    <n v="1"/>
    <m/>
    <x v="0"/>
    <s v="Nein"/>
    <x v="0"/>
  </r>
  <r>
    <n v="14573545"/>
    <x v="5"/>
    <x v="0"/>
    <n v="2000823"/>
    <s v="Sofortrechnung"/>
    <s v="eam\mustafa.oezer"/>
    <x v="0"/>
    <s v="31008"/>
    <s v="Smarterstore Srl"/>
    <x v="0"/>
    <s v="20"/>
    <s v="201300063"/>
    <x v="229"/>
    <s v="Apple AirPods 4"/>
    <n v="1"/>
    <n v="105.0431"/>
    <n v="114"/>
    <n v="114"/>
    <n v="8.9568999999999992"/>
    <n v="8.9600000000000009"/>
    <n v="7.85"/>
    <s v="V0140"/>
    <x v="15"/>
    <s v="KPUD"/>
    <s v="EXP"/>
    <s v="Zubehör"/>
    <x v="10"/>
    <n v="1"/>
    <n v="105.0431"/>
    <n v="114"/>
    <n v="114"/>
    <n v="8.9568999999999992"/>
    <n v="8.9600000000000009"/>
    <n v="7.8596491228070178E-2"/>
    <n v="1"/>
    <m/>
    <x v="0"/>
    <s v="Nein"/>
    <x v="0"/>
  </r>
  <r>
    <n v="14573545"/>
    <x v="5"/>
    <x v="0"/>
    <n v="2000823"/>
    <s v="Sofortrechnung"/>
    <s v="eam\mustafa.oezer"/>
    <x v="0"/>
    <s v="31008"/>
    <s v="Smarterstore Srl"/>
    <x v="1"/>
    <s v="21"/>
    <s v="101030274"/>
    <x v="349"/>
    <s v="Samsung A546B A54 5G 128GB"/>
    <n v="1"/>
    <n v="228.01779999999999"/>
    <n v="229"/>
    <n v="229"/>
    <n v="0.98219999999999996"/>
    <n v="0.98"/>
    <n v="0.42"/>
    <s v="V0140"/>
    <x v="15"/>
    <s v="KPUD"/>
    <s v="EXP"/>
    <s v="Geräte"/>
    <x v="10"/>
    <n v="1"/>
    <n v="228.01779999999999"/>
    <n v="229"/>
    <n v="229"/>
    <n v="0.98219999999999996"/>
    <n v="0.98"/>
    <n v="4.2794759825327509E-3"/>
    <n v="1"/>
    <m/>
    <x v="0"/>
    <s v="Nein"/>
    <x v="0"/>
  </r>
  <r>
    <n v="14573545"/>
    <x v="5"/>
    <x v="0"/>
    <n v="2000823"/>
    <s v="Sofortrechnung"/>
    <s v="eam\mustafa.oezer"/>
    <x v="0"/>
    <s v="31008"/>
    <s v="Smarterstore Srl"/>
    <x v="1"/>
    <s v="22"/>
    <s v="101030479"/>
    <x v="276"/>
    <s v="Samsung A356B A35 5G 128GB"/>
    <n v="1"/>
    <n v="196.0857"/>
    <n v="207"/>
    <n v="207"/>
    <n v="10.914300000000001"/>
    <n v="10.91"/>
    <n v="5.27"/>
    <s v="V0140"/>
    <x v="15"/>
    <s v="KPUD"/>
    <s v="EXP"/>
    <s v="Geräte"/>
    <x v="10"/>
    <n v="1"/>
    <n v="196.0857"/>
    <n v="207"/>
    <n v="207"/>
    <n v="10.914300000000001"/>
    <n v="10.91"/>
    <n v="5.2705314009661837E-2"/>
    <n v="1"/>
    <m/>
    <x v="0"/>
    <s v="Nein"/>
    <x v="0"/>
  </r>
  <r>
    <n v="14573545"/>
    <x v="5"/>
    <x v="0"/>
    <n v="2000823"/>
    <s v="Sofortrechnung"/>
    <s v="eam\mustafa.oezer"/>
    <x v="0"/>
    <s v="31008"/>
    <s v="Smarterstore Srl"/>
    <x v="1"/>
    <s v="23"/>
    <s v="101030471"/>
    <x v="129"/>
    <s v="Samsung A356B A35 5G 256GB"/>
    <n v="3"/>
    <n v="223.98009999999999"/>
    <n v="239"/>
    <n v="717"/>
    <n v="15.0199"/>
    <n v="45.06"/>
    <n v="6.28"/>
    <s v="V0140"/>
    <x v="15"/>
    <s v="KPUD"/>
    <s v="EXP"/>
    <s v="Geräte"/>
    <x v="10"/>
    <n v="3"/>
    <n v="223.98009999999999"/>
    <n v="239"/>
    <n v="717"/>
    <n v="15.0199"/>
    <n v="45.06"/>
    <n v="6.2845188284518835E-2"/>
    <n v="1"/>
    <m/>
    <x v="0"/>
    <s v="Nein"/>
    <x v="0"/>
  </r>
  <r>
    <n v="14573582"/>
    <x v="5"/>
    <x v="0"/>
    <n v="2000824"/>
    <s v="Sofortrechnung"/>
    <s v="Yasar.Yigitbilek"/>
    <x v="0"/>
    <s v="27898"/>
    <s v="Websend BV"/>
    <x v="1"/>
    <s v="1"/>
    <s v="101030492"/>
    <x v="138"/>
    <s v="Samsung A356B A35 5G 256GB"/>
    <n v="5"/>
    <n v="228.69569999999999"/>
    <n v="235"/>
    <n v="1175"/>
    <n v="6.3042999999999996"/>
    <n v="31.52"/>
    <n v="2.68"/>
    <s v="V0164"/>
    <x v="4"/>
    <s v="KPUD"/>
    <s v="EXP"/>
    <s v="Geräte"/>
    <x v="4"/>
    <n v="5"/>
    <n v="228.69569999999999"/>
    <n v="235"/>
    <n v="1175"/>
    <n v="6.3042999999999996"/>
    <n v="31.52"/>
    <n v="2.6825531914893615E-2"/>
    <n v="1"/>
    <m/>
    <x v="0"/>
    <s v="Nein"/>
    <x v="0"/>
  </r>
  <r>
    <n v="14573582"/>
    <x v="5"/>
    <x v="0"/>
    <n v="2000824"/>
    <s v="Sofortrechnung"/>
    <s v="Yasar.Yigitbilek"/>
    <x v="0"/>
    <s v="27898"/>
    <s v="Websend BV"/>
    <x v="1"/>
    <s v="2"/>
    <s v="101030587"/>
    <x v="361"/>
    <s v="Samsung A256B A25 5G 256GB"/>
    <n v="5"/>
    <n v="180.64879999999999"/>
    <n v="196"/>
    <n v="980"/>
    <n v="15.3512"/>
    <n v="76.760000000000005"/>
    <n v="7.83"/>
    <s v="V0164"/>
    <x v="4"/>
    <s v="KPUD"/>
    <s v="EXP"/>
    <s v="Geräte"/>
    <x v="4"/>
    <n v="5"/>
    <n v="180.64879999999999"/>
    <n v="196"/>
    <n v="980"/>
    <n v="15.3512"/>
    <n v="76.760000000000005"/>
    <n v="7.8326530612244899E-2"/>
    <n v="1"/>
    <m/>
    <x v="0"/>
    <s v="Nein"/>
    <x v="0"/>
  </r>
  <r>
    <n v="14573582"/>
    <x v="5"/>
    <x v="0"/>
    <n v="2000824"/>
    <s v="Sofortrechnung"/>
    <s v="Yasar.Yigitbilek"/>
    <x v="0"/>
    <s v="27898"/>
    <s v="Websend BV"/>
    <x v="1"/>
    <s v="3"/>
    <s v="101690236"/>
    <x v="123"/>
    <s v="Xiaomi Redmi Note 13 Pro+ 5G 8GB/256GB"/>
    <n v="5"/>
    <n v="233.6053"/>
    <n v="242"/>
    <n v="1210"/>
    <n v="8.3947000000000003"/>
    <n v="41.97"/>
    <n v="3.46"/>
    <s v="V0164"/>
    <x v="4"/>
    <s v="KPUD"/>
    <s v="EXP"/>
    <s v="Geräte"/>
    <x v="4"/>
    <n v="5"/>
    <n v="233.6053"/>
    <n v="242"/>
    <n v="1210"/>
    <n v="8.3947000000000003"/>
    <n v="41.97"/>
    <n v="3.4685950413223136E-2"/>
    <n v="1"/>
    <m/>
    <x v="0"/>
    <s v="Nein"/>
    <x v="0"/>
  </r>
  <r>
    <n v="14573497"/>
    <x v="5"/>
    <x v="0"/>
    <n v="2000825"/>
    <s v="Sofortrechnung"/>
    <s v="eam\mustafa.oezer"/>
    <x v="0"/>
    <s v="28551"/>
    <s v="Mobile City Bartosz Nosinski"/>
    <x v="1"/>
    <s v="1"/>
    <s v="101030104"/>
    <x v="304"/>
    <s v="Samsung G736B Xcover 6 Pro 5G 128GB EE"/>
    <n v="10"/>
    <n v="301.49349999999998"/>
    <n v="313"/>
    <n v="3130"/>
    <n v="11.506500000000001"/>
    <n v="115.06"/>
    <n v="3.67"/>
    <s v="V0018"/>
    <x v="16"/>
    <s v="KPUD"/>
    <s v="EXP"/>
    <s v="Geräte"/>
    <x v="11"/>
    <n v="10"/>
    <n v="301.49349999999998"/>
    <n v="313"/>
    <n v="3130"/>
    <n v="11.506500000000001"/>
    <n v="115.06"/>
    <n v="3.6760383386581469E-2"/>
    <n v="1"/>
    <m/>
    <x v="0"/>
    <s v="Nein"/>
    <x v="0"/>
  </r>
  <r>
    <n v="14573497"/>
    <x v="5"/>
    <x v="0"/>
    <n v="2000825"/>
    <s v="Sofortrechnung"/>
    <s v="eam\mustafa.oezer"/>
    <x v="0"/>
    <s v="28551"/>
    <s v="Mobile City Bartosz Nosinski"/>
    <x v="1"/>
    <s v="2"/>
    <s v="100050279"/>
    <x v="258"/>
    <s v="Motorola Edge 50 Neo 5G 512GB"/>
    <n v="10"/>
    <n v="235"/>
    <n v="255"/>
    <n v="2550"/>
    <n v="20"/>
    <n v="200"/>
    <n v="7.84"/>
    <s v="V0018"/>
    <x v="16"/>
    <s v="KPUD"/>
    <s v="EXP"/>
    <s v="Geräte"/>
    <x v="11"/>
    <n v="10"/>
    <n v="235"/>
    <n v="255"/>
    <n v="2550"/>
    <n v="20"/>
    <n v="200"/>
    <n v="7.8431372549019607E-2"/>
    <n v="1"/>
    <m/>
    <x v="0"/>
    <s v="Nein"/>
    <x v="0"/>
  </r>
  <r>
    <n v="14573497"/>
    <x v="5"/>
    <x v="0"/>
    <n v="2000825"/>
    <s v="Sofortrechnung"/>
    <s v="eam\mustafa.oezer"/>
    <x v="0"/>
    <s v="28551"/>
    <s v="Mobile City Bartosz Nosinski"/>
    <x v="1"/>
    <s v="3"/>
    <s v="100034413"/>
    <x v="151"/>
    <s v="Samsung S911B S23 5G 256GB"/>
    <n v="17"/>
    <n v="471"/>
    <n v="495"/>
    <n v="8415"/>
    <n v="24"/>
    <n v="408"/>
    <n v="4.84"/>
    <s v="V0018"/>
    <x v="16"/>
    <s v="KPUD"/>
    <s v="EXP"/>
    <s v="Geräte"/>
    <x v="11"/>
    <n v="17"/>
    <n v="471"/>
    <n v="495"/>
    <n v="8415"/>
    <n v="24"/>
    <n v="408"/>
    <n v="4.8484848484848485E-2"/>
    <n v="1"/>
    <m/>
    <x v="0"/>
    <s v="Nein"/>
    <x v="0"/>
  </r>
  <r>
    <n v="14573584"/>
    <x v="5"/>
    <x v="0"/>
    <n v="2000826"/>
    <s v="Sofortrechnung"/>
    <s v="eam\mustafa.oezer"/>
    <x v="2"/>
    <s v="24627"/>
    <s v="PhoneStore Coburg"/>
    <x v="1"/>
    <s v="1"/>
    <s v="100302478"/>
    <x v="79"/>
    <s v="Apple iPhone 13 128GB"/>
    <n v="1"/>
    <n v="417.46170000000001"/>
    <n v="428"/>
    <n v="428"/>
    <n v="10.5383"/>
    <n v="10.54"/>
    <n v="2.46"/>
    <s v="V0163"/>
    <x v="11"/>
    <s v="KABB0"/>
    <s v="FHK"/>
    <s v="Geräte"/>
    <x v="2"/>
    <n v="1"/>
    <n v="417.46170000000001"/>
    <n v="428"/>
    <n v="428"/>
    <n v="10.5383"/>
    <n v="10.54"/>
    <n v="2.4626168224299062E-2"/>
    <n v="1"/>
    <m/>
    <x v="0"/>
    <s v="Nein"/>
    <x v="0"/>
  </r>
  <r>
    <n v="14573580"/>
    <x v="5"/>
    <x v="0"/>
    <n v="2000827"/>
    <s v="Sofortrechnung"/>
    <s v="eam\mustafa.oezer"/>
    <x v="2"/>
    <s v="27795"/>
    <s v="Ashop Neuwied"/>
    <x v="1"/>
    <s v="1"/>
    <s v="100034576"/>
    <x v="509"/>
    <s v="Samsung X115N Tab A9 LTE 64GB"/>
    <n v="1"/>
    <n v="116.5"/>
    <n v="117"/>
    <n v="117"/>
    <n v="0.5"/>
    <n v="0.5"/>
    <n v="0.42"/>
    <s v="V0163"/>
    <x v="11"/>
    <s v="KABB5"/>
    <s v="FHK"/>
    <s v="Geräte"/>
    <x v="2"/>
    <n v="1"/>
    <n v="116.5"/>
    <n v="117"/>
    <n v="117"/>
    <n v="0.5"/>
    <n v="0.5"/>
    <n v="4.2735042735042739E-3"/>
    <n v="1"/>
    <m/>
    <x v="0"/>
    <s v="Nein"/>
    <x v="0"/>
  </r>
  <r>
    <n v="14573460"/>
    <x v="5"/>
    <x v="0"/>
    <n v="2000828"/>
    <s v="Sofortrechnung"/>
    <s v="eam\bekir.ahmed"/>
    <x v="1"/>
    <s v="10013"/>
    <s v="H-o-t-phone GmbH"/>
    <x v="1"/>
    <s v="1"/>
    <s v="100034595"/>
    <x v="213"/>
    <s v="Samsung S928B S24 Ultra 5G 256GB EE"/>
    <n v="40"/>
    <n v="780.90909999999997"/>
    <n v="760"/>
    <n v="30400"/>
    <n v="-20.909099999999999"/>
    <n v="-836.36"/>
    <n v="-2.75"/>
    <s v="V0012"/>
    <x v="1"/>
    <s v="KÜB0"/>
    <s v="GRK"/>
    <s v="Geräte"/>
    <x v="1"/>
    <n v="40"/>
    <n v="780.90909999999997"/>
    <n v="760"/>
    <n v="30400"/>
    <n v="-20.909099999999999"/>
    <n v="-836.36"/>
    <n v="-2.7511842105263157E-2"/>
    <n v="1"/>
    <m/>
    <x v="0"/>
    <s v="Nein"/>
    <x v="1"/>
  </r>
  <r>
    <n v="14573595"/>
    <x v="5"/>
    <x v="0"/>
    <n v="2000829"/>
    <s v="Sofortrechnung"/>
    <s v="Yasar.Yigitbilek"/>
    <x v="1"/>
    <s v="23287"/>
    <s v="Nesatec GmbH &amp; Co. KG"/>
    <x v="1"/>
    <s v="1"/>
    <s v="101030419"/>
    <x v="22"/>
    <s v="Samsung G556B Xcover 7 128GB EE"/>
    <n v="150"/>
    <n v="197.0257"/>
    <n v="210"/>
    <n v="31500"/>
    <n v="12.974299999999999"/>
    <n v="1946.14"/>
    <n v="6.17"/>
    <s v="V0020"/>
    <x v="6"/>
    <s v="KÜB8"/>
    <s v="GRK"/>
    <s v="Geräte"/>
    <x v="6"/>
    <n v="150"/>
    <n v="197.0257"/>
    <n v="210"/>
    <n v="31500"/>
    <n v="12.974299999999999"/>
    <n v="1946.14"/>
    <n v="6.1782222222222224E-2"/>
    <n v="1"/>
    <m/>
    <x v="0"/>
    <s v="Nein"/>
    <x v="0"/>
  </r>
  <r>
    <n v="14573572"/>
    <x v="5"/>
    <x v="0"/>
    <n v="2000830"/>
    <s v="Sofortrechnung"/>
    <s v="eam\bekir.ahmed"/>
    <x v="1"/>
    <s v="10013"/>
    <s v="H-o-t-phone GmbH"/>
    <x v="1"/>
    <s v="1"/>
    <s v="101060028"/>
    <x v="191"/>
    <s v="Google Pixel 8 Pro 128GB"/>
    <n v="10"/>
    <n v="417"/>
    <n v="428"/>
    <n v="4280"/>
    <n v="11"/>
    <n v="110"/>
    <n v="2.57"/>
    <s v="V0012"/>
    <x v="1"/>
    <s v="KÜB0"/>
    <s v="GRK"/>
    <s v="Geräte"/>
    <x v="1"/>
    <n v="10"/>
    <n v="417"/>
    <n v="428"/>
    <n v="4280"/>
    <n v="11"/>
    <n v="110"/>
    <n v="2.5700934579439252E-2"/>
    <n v="1"/>
    <m/>
    <x v="0"/>
    <s v="Nein"/>
    <x v="0"/>
  </r>
  <r>
    <n v="14573572"/>
    <x v="5"/>
    <x v="0"/>
    <n v="2000830"/>
    <s v="Sofortrechnung"/>
    <s v="eam\bekir.ahmed"/>
    <x v="1"/>
    <s v="10013"/>
    <s v="H-o-t-phone GmbH"/>
    <x v="1"/>
    <s v="2"/>
    <s v="101030623"/>
    <x v="513"/>
    <s v="Samsung S721B S24 FE 5G 128GB"/>
    <n v="20"/>
    <n v="399"/>
    <n v="412"/>
    <n v="8240"/>
    <n v="13"/>
    <n v="260"/>
    <n v="3.15"/>
    <s v="V0012"/>
    <x v="1"/>
    <s v="KÜB0"/>
    <s v="GRK"/>
    <s v="Geräte"/>
    <x v="1"/>
    <n v="20"/>
    <n v="399"/>
    <n v="412"/>
    <n v="8240"/>
    <n v="13"/>
    <n v="260"/>
    <n v="3.1553398058252427E-2"/>
    <n v="1"/>
    <m/>
    <x v="0"/>
    <s v="Nein"/>
    <x v="0"/>
  </r>
  <r>
    <n v="14573572"/>
    <x v="5"/>
    <x v="0"/>
    <n v="2000830"/>
    <s v="Sofortrechnung"/>
    <s v="eam\bekir.ahmed"/>
    <x v="1"/>
    <s v="10013"/>
    <s v="H-o-t-phone GmbH"/>
    <x v="1"/>
    <s v="3"/>
    <s v="101030626"/>
    <x v="516"/>
    <s v="Samsung S721B S24 FE 5G 128GB"/>
    <n v="30"/>
    <n v="399"/>
    <n v="412"/>
    <n v="12360"/>
    <n v="13"/>
    <n v="390"/>
    <n v="3.15"/>
    <s v="V0012"/>
    <x v="1"/>
    <s v="KÜB0"/>
    <s v="GRK"/>
    <s v="Geräte"/>
    <x v="1"/>
    <n v="30"/>
    <n v="399"/>
    <n v="412"/>
    <n v="12360"/>
    <n v="13"/>
    <n v="390"/>
    <n v="3.1553398058252427E-2"/>
    <n v="1"/>
    <m/>
    <x v="0"/>
    <s v="Nein"/>
    <x v="0"/>
  </r>
  <r>
    <n v="14573572"/>
    <x v="5"/>
    <x v="0"/>
    <n v="2000830"/>
    <s v="Sofortrechnung"/>
    <s v="eam\bekir.ahmed"/>
    <x v="1"/>
    <s v="10013"/>
    <s v="H-o-t-phone GmbH"/>
    <x v="1"/>
    <s v="4"/>
    <s v="101030419"/>
    <x v="22"/>
    <s v="Samsung G556B Xcover 7 128GB EE"/>
    <n v="60"/>
    <n v="197.0257"/>
    <n v="207"/>
    <n v="12420"/>
    <n v="9.9742999999999995"/>
    <n v="598.46"/>
    <n v="4.8099999999999996"/>
    <s v="V0012"/>
    <x v="1"/>
    <s v="KÜB0"/>
    <s v="GRK"/>
    <s v="Geräte"/>
    <x v="1"/>
    <n v="60"/>
    <n v="197.0257"/>
    <n v="207"/>
    <n v="12420"/>
    <n v="9.9742999999999995"/>
    <n v="598.46"/>
    <n v="4.8185185185185185E-2"/>
    <n v="1"/>
    <m/>
    <x v="0"/>
    <s v="Nein"/>
    <x v="0"/>
  </r>
  <r>
    <n v="14573601"/>
    <x v="5"/>
    <x v="0"/>
    <n v="2000831"/>
    <s v="Sofortrechnung"/>
    <s v="eam\mustafa.oezer"/>
    <x v="1"/>
    <s v="21493"/>
    <s v="Cyberport SE"/>
    <x v="0"/>
    <s v="1"/>
    <s v="201230001"/>
    <x v="208"/>
    <s v="Sony Playstation 5 Slim Disc Edition"/>
    <n v="5"/>
    <n v="405.41669999999999"/>
    <n v="420"/>
    <n v="2100"/>
    <n v="14.583299999999999"/>
    <n v="72.92"/>
    <n v="3.47"/>
    <s v="V0012"/>
    <x v="1"/>
    <s v="KÜB14"/>
    <s v="GRK"/>
    <s v="Zubehör"/>
    <x v="1"/>
    <n v="5"/>
    <n v="405.41669999999999"/>
    <n v="420"/>
    <n v="2100"/>
    <n v="14.583299999999999"/>
    <n v="72.92"/>
    <n v="3.4723809523809525E-2"/>
    <n v="1"/>
    <m/>
    <x v="0"/>
    <s v="Nein"/>
    <x v="0"/>
  </r>
  <r>
    <n v="14573555"/>
    <x v="5"/>
    <x v="0"/>
    <n v="2000832"/>
    <s v="Sofortrechnung"/>
    <s v="eam\bekir.ahmed"/>
    <x v="1"/>
    <s v="20193"/>
    <s v="Michael Telecom AG"/>
    <x v="1"/>
    <s v="1"/>
    <s v="100034565"/>
    <x v="18"/>
    <s v="Samsung A556B A55 5G 128GB"/>
    <n v="89"/>
    <n v="258.51519999999999"/>
    <n v="264"/>
    <n v="23496"/>
    <n v="5.4847999999999999"/>
    <n v="488.15"/>
    <n v="2.0699999999999998"/>
    <s v="V0012"/>
    <x v="1"/>
    <m/>
    <s v="GRK"/>
    <s v="Geräte"/>
    <x v="1"/>
    <n v="89"/>
    <n v="258.51519999999999"/>
    <n v="264"/>
    <n v="23496"/>
    <n v="5.4847999999999999"/>
    <n v="488.15"/>
    <n v="2.0775876744977866E-2"/>
    <n v="1"/>
    <m/>
    <x v="0"/>
    <s v="Nein"/>
    <x v="0"/>
  </r>
  <r>
    <n v="14573544"/>
    <x v="5"/>
    <x v="0"/>
    <n v="2000833"/>
    <s v="Sofortrechnung"/>
    <s v="eam\mustafa.oezer"/>
    <x v="0"/>
    <s v="25404"/>
    <s v="Edery International BV"/>
    <x v="1"/>
    <s v="1"/>
    <s v="101030654"/>
    <x v="44"/>
    <s v="Samsung X216B Tab A9+ 5G 128GB"/>
    <n v="40"/>
    <n v="179"/>
    <n v="202"/>
    <n v="8080"/>
    <n v="23"/>
    <n v="920"/>
    <n v="11.38"/>
    <s v="V0164"/>
    <x v="4"/>
    <s v="KÜB8"/>
    <s v="EXP"/>
    <s v="Geräte"/>
    <x v="4"/>
    <n v="40"/>
    <n v="179"/>
    <n v="202"/>
    <n v="8080"/>
    <n v="23"/>
    <n v="920"/>
    <n v="0.11386138613861387"/>
    <n v="1"/>
    <m/>
    <x v="0"/>
    <s v="Nein"/>
    <x v="0"/>
  </r>
  <r>
    <n v="14573597"/>
    <x v="5"/>
    <x v="0"/>
    <n v="2000834"/>
    <s v="Sofortrechnung"/>
    <s v="Yasar.Yigitbilek"/>
    <x v="0"/>
    <s v="28081"/>
    <s v="Proshop AS"/>
    <x v="0"/>
    <s v="1"/>
    <s v="200050024"/>
    <x v="173"/>
    <s v="Motorola Moto Buds"/>
    <n v="1"/>
    <n v="18.688199999999998"/>
    <n v="22"/>
    <n v="22"/>
    <n v="3.3117999999999999"/>
    <n v="3.31"/>
    <n v="15.05"/>
    <s v="V0012"/>
    <x v="1"/>
    <s v="KÜB30"/>
    <s v="EXP"/>
    <s v="Zubehör"/>
    <x v="1"/>
    <n v="1"/>
    <n v="18.688199999999998"/>
    <n v="22"/>
    <n v="22"/>
    <n v="3.3117999999999999"/>
    <n v="3.31"/>
    <n v="0.15045454545454545"/>
    <n v="1"/>
    <m/>
    <x v="0"/>
    <s v="Nein"/>
    <x v="0"/>
  </r>
  <r>
    <n v="14573597"/>
    <x v="5"/>
    <x v="0"/>
    <n v="2000834"/>
    <s v="Sofortrechnung"/>
    <s v="Yasar.Yigitbilek"/>
    <x v="0"/>
    <s v="28081"/>
    <s v="Proshop AS"/>
    <x v="1"/>
    <s v="2"/>
    <s v="100302545"/>
    <x v="468"/>
    <s v="Apple iPad 10.2&quot; 2021 256GB"/>
    <n v="2"/>
    <n v="413"/>
    <n v="439"/>
    <n v="878"/>
    <n v="26"/>
    <n v="52"/>
    <n v="5.92"/>
    <s v="V0012"/>
    <x v="1"/>
    <s v="KÜB30"/>
    <s v="EXP"/>
    <s v="Geräte"/>
    <x v="1"/>
    <n v="2"/>
    <n v="413"/>
    <n v="439"/>
    <n v="878"/>
    <n v="26"/>
    <n v="52"/>
    <n v="5.9225512528473807E-2"/>
    <n v="1"/>
    <m/>
    <x v="0"/>
    <s v="Nein"/>
    <x v="0"/>
  </r>
  <r>
    <n v="14573597"/>
    <x v="5"/>
    <x v="0"/>
    <n v="2000834"/>
    <s v="Sofortrechnung"/>
    <s v="Yasar.Yigitbilek"/>
    <x v="0"/>
    <s v="28081"/>
    <s v="Proshop AS"/>
    <x v="0"/>
    <s v="3"/>
    <s v="200050026"/>
    <x v="449"/>
    <s v="Motorola Moto Buds"/>
    <n v="1"/>
    <n v="19.299299999999999"/>
    <n v="22"/>
    <n v="22"/>
    <n v="2.7006999999999999"/>
    <n v="2.7"/>
    <n v="12.27"/>
    <s v="V0012"/>
    <x v="1"/>
    <s v="KÜB30"/>
    <s v="EXP"/>
    <s v="Zubehör"/>
    <x v="1"/>
    <n v="1"/>
    <n v="19.299299999999999"/>
    <n v="22"/>
    <n v="22"/>
    <n v="2.7006999999999999"/>
    <n v="2.7"/>
    <n v="0.12272727272727274"/>
    <n v="1"/>
    <m/>
    <x v="0"/>
    <s v="Nein"/>
    <x v="0"/>
  </r>
  <r>
    <n v="14573597"/>
    <x v="5"/>
    <x v="0"/>
    <n v="2000834"/>
    <s v="Sofortrechnung"/>
    <s v="Yasar.Yigitbilek"/>
    <x v="0"/>
    <s v="28081"/>
    <s v="Proshop AS"/>
    <x v="0"/>
    <s v="4"/>
    <s v="200030239"/>
    <x v="122"/>
    <s v="Samsung SmartTag2 1er-Pack EI-T5600B"/>
    <n v="50"/>
    <n v="13.5015"/>
    <n v="14.5"/>
    <n v="725"/>
    <n v="0.99850000000000005"/>
    <n v="49.92"/>
    <n v="6.88"/>
    <s v="V0012"/>
    <x v="1"/>
    <s v="KÜB30"/>
    <s v="EXP"/>
    <s v="Zubehör"/>
    <x v="1"/>
    <n v="50"/>
    <n v="13.5015"/>
    <n v="14.5"/>
    <n v="725"/>
    <n v="0.99850000000000005"/>
    <n v="49.92"/>
    <n v="6.8855172413793103E-2"/>
    <n v="1"/>
    <m/>
    <x v="0"/>
    <s v="Nein"/>
    <x v="0"/>
  </r>
  <r>
    <n v="14573597"/>
    <x v="5"/>
    <x v="0"/>
    <n v="2000834"/>
    <s v="Sofortrechnung"/>
    <s v="Yasar.Yigitbilek"/>
    <x v="0"/>
    <s v="28081"/>
    <s v="Proshop AS"/>
    <x v="1"/>
    <s v="5"/>
    <s v="101030596"/>
    <x v="467"/>
    <s v="Samsung A556B A55 5G 128GB EE"/>
    <n v="1"/>
    <n v="252"/>
    <n v="265"/>
    <n v="265"/>
    <n v="13"/>
    <n v="13"/>
    <n v="4.9000000000000004"/>
    <s v="V0012"/>
    <x v="1"/>
    <s v="KÜB30"/>
    <s v="EXP"/>
    <s v="Geräte"/>
    <x v="1"/>
    <n v="1"/>
    <n v="252"/>
    <n v="265"/>
    <n v="265"/>
    <n v="13"/>
    <n v="13"/>
    <n v="4.9056603773584909E-2"/>
    <n v="1"/>
    <m/>
    <x v="0"/>
    <s v="Nein"/>
    <x v="0"/>
  </r>
  <r>
    <n v="14573528"/>
    <x v="5"/>
    <x v="0"/>
    <n v="2000835"/>
    <s v="Sofortrechnung"/>
    <s v="eam\mustafa.oezer"/>
    <x v="1"/>
    <s v="27699"/>
    <s v="Firstelectronics GmbH"/>
    <x v="1"/>
    <s v="1"/>
    <s v="100303120"/>
    <x v="117"/>
    <s v="Apple iPhone 16 Pro 128GB"/>
    <n v="4"/>
    <n v="906.88019999999995"/>
    <n v="917"/>
    <n v="3668"/>
    <n v="10.1198"/>
    <n v="40.479999999999997"/>
    <n v="1.1000000000000001"/>
    <s v="V0012"/>
    <x v="1"/>
    <s v="KÜB0"/>
    <s v="GRK"/>
    <s v="Geräte"/>
    <x v="1"/>
    <n v="4"/>
    <n v="906.88019999999995"/>
    <n v="917"/>
    <n v="3668"/>
    <n v="10.1198"/>
    <n v="40.479999999999997"/>
    <n v="1.1035986913849508E-2"/>
    <n v="1"/>
    <m/>
    <x v="0"/>
    <s v="Nein"/>
    <x v="0"/>
  </r>
  <r>
    <n v="14573528"/>
    <x v="5"/>
    <x v="0"/>
    <n v="2000835"/>
    <s v="Sofortrechnung"/>
    <s v="eam\mustafa.oezer"/>
    <x v="1"/>
    <s v="27699"/>
    <s v="Firstelectronics GmbH"/>
    <x v="1"/>
    <s v="2"/>
    <s v="100303137"/>
    <x v="209"/>
    <s v="Apple iPhone 16 Pro Max 256GB"/>
    <n v="5"/>
    <n v="1101.0044"/>
    <n v="1119"/>
    <n v="5595"/>
    <n v="17.9956"/>
    <n v="89.98"/>
    <n v="1.6"/>
    <s v="V0012"/>
    <x v="1"/>
    <s v="KÜB0"/>
    <s v="GRK"/>
    <s v="Geräte"/>
    <x v="1"/>
    <n v="5"/>
    <n v="1101.0044"/>
    <n v="1119"/>
    <n v="5595"/>
    <n v="17.9956"/>
    <n v="89.98"/>
    <n v="1.6082216264521894E-2"/>
    <n v="1"/>
    <m/>
    <x v="0"/>
    <s v="Nein"/>
    <x v="0"/>
  </r>
  <r>
    <n v="14573528"/>
    <x v="5"/>
    <x v="0"/>
    <n v="2000835"/>
    <s v="Sofortrechnung"/>
    <s v="eam\mustafa.oezer"/>
    <x v="1"/>
    <s v="27699"/>
    <s v="Firstelectronics GmbH"/>
    <x v="1"/>
    <s v="3"/>
    <s v="100303122"/>
    <x v="376"/>
    <s v="Apple iPhone 16 Pro 128GB"/>
    <n v="2"/>
    <n v="894"/>
    <n v="917"/>
    <n v="1834"/>
    <n v="23"/>
    <n v="46"/>
    <n v="2.5"/>
    <s v="V0012"/>
    <x v="1"/>
    <s v="KÜB0"/>
    <s v="GRK"/>
    <s v="Geräte"/>
    <x v="1"/>
    <n v="2"/>
    <n v="894"/>
    <n v="917"/>
    <n v="1834"/>
    <n v="23"/>
    <n v="46"/>
    <n v="2.5081788440567066E-2"/>
    <n v="1"/>
    <m/>
    <x v="0"/>
    <s v="Nein"/>
    <x v="0"/>
  </r>
  <r>
    <n v="14573528"/>
    <x v="5"/>
    <x v="0"/>
    <n v="2000835"/>
    <s v="Sofortrechnung"/>
    <s v="eam\mustafa.oezer"/>
    <x v="1"/>
    <s v="27699"/>
    <s v="Firstelectronics GmbH"/>
    <x v="1"/>
    <s v="4"/>
    <s v="100303121"/>
    <x v="121"/>
    <s v="Apple iPhone 16 Pro 128GB"/>
    <n v="2"/>
    <n v="912.70759999999996"/>
    <n v="917"/>
    <n v="1834"/>
    <n v="4.2923999999999998"/>
    <n v="8.58"/>
    <n v="0.46"/>
    <s v="V0012"/>
    <x v="1"/>
    <s v="KÜB0"/>
    <s v="GRK"/>
    <s v="Geräte"/>
    <x v="1"/>
    <n v="2"/>
    <n v="912.70759999999996"/>
    <n v="917"/>
    <n v="1834"/>
    <n v="4.2923999999999998"/>
    <n v="8.58"/>
    <n v="4.6782988004362052E-3"/>
    <n v="1"/>
    <m/>
    <x v="0"/>
    <s v="Nein"/>
    <x v="0"/>
  </r>
  <r>
    <n v="14573528"/>
    <x v="5"/>
    <x v="0"/>
    <n v="2000835"/>
    <s v="Sofortrechnung"/>
    <s v="eam\mustafa.oezer"/>
    <x v="1"/>
    <s v="27699"/>
    <s v="Firstelectronics GmbH"/>
    <x v="1"/>
    <s v="5"/>
    <s v="100303093"/>
    <x v="510"/>
    <s v="Apple iPhone 16 128GB"/>
    <n v="3"/>
    <n v="704"/>
    <n v="715"/>
    <n v="2145"/>
    <n v="11"/>
    <n v="33"/>
    <n v="1.53"/>
    <s v="V0012"/>
    <x v="1"/>
    <s v="KÜB0"/>
    <s v="GRK"/>
    <s v="Geräte"/>
    <x v="1"/>
    <n v="3"/>
    <n v="704"/>
    <n v="715"/>
    <n v="2145"/>
    <n v="11"/>
    <n v="33"/>
    <n v="1.5384615384615385E-2"/>
    <n v="1"/>
    <m/>
    <x v="0"/>
    <s v="Nein"/>
    <x v="0"/>
  </r>
  <r>
    <n v="14573528"/>
    <x v="5"/>
    <x v="0"/>
    <n v="2000835"/>
    <s v="Sofortrechnung"/>
    <s v="eam\mustafa.oezer"/>
    <x v="1"/>
    <s v="27699"/>
    <s v="Firstelectronics GmbH"/>
    <x v="1"/>
    <s v="6"/>
    <s v="101300212"/>
    <x v="41"/>
    <s v="Apple iPhone 16 128GB"/>
    <n v="3"/>
    <n v="646.71050000000002"/>
    <n v="709"/>
    <n v="2127"/>
    <n v="62.289499999999997"/>
    <n v="186.87"/>
    <n v="8.7799999999999994"/>
    <s v="V0012"/>
    <x v="1"/>
    <s v="KÜB0"/>
    <s v="GRK"/>
    <s v="Geräte"/>
    <x v="1"/>
    <n v="3"/>
    <n v="646.71050000000002"/>
    <n v="709"/>
    <n v="2127"/>
    <n v="62.289499999999997"/>
    <n v="186.87"/>
    <n v="8.7856135401974608E-2"/>
    <n v="1"/>
    <m/>
    <x v="0"/>
    <s v="Nein"/>
    <x v="0"/>
  </r>
  <r>
    <n v="14571983"/>
    <x v="5"/>
    <x v="0"/>
    <n v="2000836"/>
    <s v="Sofortrechnung"/>
    <s v="eam\bekir.ahmed"/>
    <x v="0"/>
    <s v="22302"/>
    <s v="AB GSMshop.at GmbH"/>
    <x v="0"/>
    <s v="1"/>
    <s v="200050024"/>
    <x v="173"/>
    <s v="Motorola Moto Buds"/>
    <n v="3"/>
    <n v="18.688199999999998"/>
    <n v="22"/>
    <n v="66"/>
    <n v="3.3117999999999999"/>
    <n v="9.94"/>
    <n v="15.05"/>
    <s v="V0012"/>
    <x v="1"/>
    <s v="KPUD"/>
    <s v="EXP"/>
    <s v="Zubehör"/>
    <x v="1"/>
    <n v="3"/>
    <n v="18.688199999999998"/>
    <n v="22"/>
    <n v="66"/>
    <n v="3.3117999999999999"/>
    <n v="9.94"/>
    <n v="0.1506060606060606"/>
    <n v="1"/>
    <m/>
    <x v="0"/>
    <s v="Nein"/>
    <x v="0"/>
  </r>
  <r>
    <n v="14571983"/>
    <x v="5"/>
    <x v="0"/>
    <n v="2000836"/>
    <s v="Sofortrechnung"/>
    <s v="eam\bekir.ahmed"/>
    <x v="0"/>
    <s v="22302"/>
    <s v="AB GSMshop.at GmbH"/>
    <x v="0"/>
    <s v="2"/>
    <s v="200050025"/>
    <x v="309"/>
    <s v="Motorola Moto Buds"/>
    <n v="1"/>
    <n v="19.720199999999998"/>
    <n v="22"/>
    <n v="22"/>
    <n v="2.2797999999999998"/>
    <n v="2.2799999999999998"/>
    <n v="10.36"/>
    <s v="V0012"/>
    <x v="1"/>
    <s v="KPUD"/>
    <s v="EXP"/>
    <s v="Zubehör"/>
    <x v="1"/>
    <n v="1"/>
    <n v="19.720199999999998"/>
    <n v="22"/>
    <n v="22"/>
    <n v="2.2797999999999998"/>
    <n v="2.2799999999999998"/>
    <n v="0.10363636363636362"/>
    <n v="1"/>
    <m/>
    <x v="0"/>
    <s v="Nein"/>
    <x v="0"/>
  </r>
  <r>
    <n v="14571983"/>
    <x v="5"/>
    <x v="0"/>
    <n v="2000836"/>
    <s v="Sofortrechnung"/>
    <s v="eam\bekir.ahmed"/>
    <x v="0"/>
    <s v="22302"/>
    <s v="AB GSMshop.at GmbH"/>
    <x v="0"/>
    <s v="3"/>
    <s v="200060088"/>
    <x v="101"/>
    <s v="Google Power Charger USB-C NP10"/>
    <n v="10"/>
    <n v="16.25"/>
    <n v="19.5"/>
    <n v="195"/>
    <n v="3.25"/>
    <n v="32.5"/>
    <n v="16.66"/>
    <s v="V0012"/>
    <x v="1"/>
    <s v="KPUD"/>
    <s v="EXP"/>
    <s v="Zubehör"/>
    <x v="1"/>
    <n v="10"/>
    <n v="16.25"/>
    <n v="19.5"/>
    <n v="195"/>
    <n v="3.25"/>
    <n v="32.5"/>
    <n v="0.16666666666666666"/>
    <n v="1"/>
    <m/>
    <x v="0"/>
    <s v="Nein"/>
    <x v="0"/>
  </r>
  <r>
    <n v="14571983"/>
    <x v="5"/>
    <x v="0"/>
    <n v="2000836"/>
    <s v="Sofortrechnung"/>
    <s v="eam\bekir.ahmed"/>
    <x v="0"/>
    <s v="22302"/>
    <s v="AB GSMshop.at GmbH"/>
    <x v="0"/>
    <s v="4"/>
    <s v="200050026"/>
    <x v="449"/>
    <s v="Motorola Moto Buds"/>
    <n v="2"/>
    <n v="19.299299999999999"/>
    <n v="22"/>
    <n v="44"/>
    <n v="2.7006999999999999"/>
    <n v="5.4"/>
    <n v="12.27"/>
    <s v="V0012"/>
    <x v="1"/>
    <s v="KPUD"/>
    <s v="EXP"/>
    <s v="Zubehör"/>
    <x v="1"/>
    <n v="2"/>
    <n v="19.299299999999999"/>
    <n v="22"/>
    <n v="44"/>
    <n v="2.7006999999999999"/>
    <n v="5.4"/>
    <n v="0.12272727272727274"/>
    <n v="1"/>
    <m/>
    <x v="0"/>
    <s v="Nein"/>
    <x v="0"/>
  </r>
  <r>
    <n v="14571983"/>
    <x v="5"/>
    <x v="0"/>
    <n v="2000836"/>
    <s v="Sofortrechnung"/>
    <s v="eam\bekir.ahmed"/>
    <x v="0"/>
    <s v="22302"/>
    <s v="AB GSMshop.at GmbH"/>
    <x v="0"/>
    <s v="5"/>
    <s v="200060086"/>
    <x v="299"/>
    <s v="Google Pixel 9 Pro XL Case"/>
    <n v="3"/>
    <n v="16.010000000000002"/>
    <n v="18.5"/>
    <n v="55.5"/>
    <n v="2.4900000000000002"/>
    <n v="7.47"/>
    <n v="13.45"/>
    <s v="V0012"/>
    <x v="1"/>
    <s v="KPUD"/>
    <s v="EXP"/>
    <s v="Zubehör"/>
    <x v="1"/>
    <n v="3"/>
    <n v="16.010000000000002"/>
    <n v="18.5"/>
    <n v="55.5"/>
    <n v="2.4900000000000002"/>
    <n v="7.47"/>
    <n v="0.13459459459459458"/>
    <n v="1"/>
    <m/>
    <x v="0"/>
    <s v="Nein"/>
    <x v="0"/>
  </r>
  <r>
    <n v="14573586"/>
    <x v="5"/>
    <x v="0"/>
    <n v="2000837"/>
    <s v="Sofortrechnung"/>
    <s v="eam\bekir.ahmed"/>
    <x v="0"/>
    <s v="22302"/>
    <s v="AB GSMshop.at GmbH"/>
    <x v="1"/>
    <s v="1"/>
    <s v="100034495"/>
    <x v="306"/>
    <s v="Samsung S928B S24 Ultra 5G 512GB"/>
    <n v="5"/>
    <n v="795"/>
    <n v="835"/>
    <n v="4175"/>
    <n v="40"/>
    <n v="200"/>
    <n v="4.79"/>
    <s v="V0012"/>
    <x v="1"/>
    <s v="KPUD"/>
    <s v="EXP"/>
    <s v="Geräte"/>
    <x v="1"/>
    <n v="5"/>
    <n v="795"/>
    <n v="835"/>
    <n v="4175"/>
    <n v="40"/>
    <n v="200"/>
    <n v="4.790419161676647E-2"/>
    <n v="1"/>
    <m/>
    <x v="0"/>
    <s v="Nein"/>
    <x v="0"/>
  </r>
  <r>
    <n v="14573586"/>
    <x v="5"/>
    <x v="0"/>
    <n v="2000837"/>
    <s v="Sofortrechnung"/>
    <s v="eam\bekir.ahmed"/>
    <x v="0"/>
    <s v="22302"/>
    <s v="AB GSMshop.at GmbH"/>
    <x v="1"/>
    <s v="2"/>
    <s v="101310031"/>
    <x v="381"/>
    <s v="Honor 200 Pro 512GB"/>
    <n v="5"/>
    <n v="362"/>
    <n v="375"/>
    <n v="1875"/>
    <n v="13"/>
    <n v="65"/>
    <n v="3.46"/>
    <s v="V0012"/>
    <x v="1"/>
    <s v="KPUD"/>
    <s v="EXP"/>
    <s v="Geräte"/>
    <x v="1"/>
    <n v="5"/>
    <n v="362"/>
    <n v="375"/>
    <n v="1875"/>
    <n v="13"/>
    <n v="65"/>
    <n v="3.4666666666666665E-2"/>
    <n v="1"/>
    <m/>
    <x v="0"/>
    <s v="Nein"/>
    <x v="0"/>
  </r>
  <r>
    <n v="14573586"/>
    <x v="5"/>
    <x v="0"/>
    <n v="2000837"/>
    <s v="Sofortrechnung"/>
    <s v="eam\bekir.ahmed"/>
    <x v="0"/>
    <s v="22302"/>
    <s v="AB GSMshop.at GmbH"/>
    <x v="1"/>
    <s v="3"/>
    <s v="101030489"/>
    <x v="392"/>
    <s v="Samsung A057G A05s 64GB"/>
    <n v="10"/>
    <n v="80.665300000000002"/>
    <n v="87"/>
    <n v="870"/>
    <n v="6.3346999999999998"/>
    <n v="63.35"/>
    <n v="7.28"/>
    <s v="V0012"/>
    <x v="1"/>
    <s v="KPUD"/>
    <s v="EXP"/>
    <s v="Geräte"/>
    <x v="1"/>
    <n v="10"/>
    <n v="80.665300000000002"/>
    <n v="87"/>
    <n v="870"/>
    <n v="6.3346999999999998"/>
    <n v="63.35"/>
    <n v="7.2816091954022985E-2"/>
    <n v="1"/>
    <m/>
    <x v="0"/>
    <s v="Nein"/>
    <x v="0"/>
  </r>
  <r>
    <n v="14573586"/>
    <x v="5"/>
    <x v="0"/>
    <n v="2000837"/>
    <s v="Sofortrechnung"/>
    <s v="eam\bekir.ahmed"/>
    <x v="0"/>
    <s v="22302"/>
    <s v="AB GSMshop.at GmbH"/>
    <x v="1"/>
    <s v="4"/>
    <s v="100060692"/>
    <x v="271"/>
    <s v="Google Pixel 9 Pro 256GB"/>
    <n v="2"/>
    <n v="829.95"/>
    <n v="805"/>
    <n v="1610"/>
    <n v="-24.95"/>
    <n v="-49.9"/>
    <n v="-3.09"/>
    <s v="V0012"/>
    <x v="1"/>
    <s v="KPUD"/>
    <s v="EXP"/>
    <s v="Geräte"/>
    <x v="1"/>
    <n v="2"/>
    <n v="829.95"/>
    <n v="805"/>
    <n v="1610"/>
    <n v="-24.95"/>
    <n v="-49.9"/>
    <n v="-3.0993788819875776E-2"/>
    <n v="1"/>
    <m/>
    <x v="0"/>
    <s v="Nein"/>
    <x v="1"/>
  </r>
  <r>
    <n v="14573586"/>
    <x v="5"/>
    <x v="0"/>
    <n v="2000837"/>
    <s v="Sofortrechnung"/>
    <s v="eam\bekir.ahmed"/>
    <x v="0"/>
    <s v="22302"/>
    <s v="AB GSMshop.at GmbH"/>
    <x v="1"/>
    <s v="5"/>
    <s v="101030417"/>
    <x v="301"/>
    <s v="Samsung A057G A05s 64GB"/>
    <n v="5"/>
    <n v="80.008700000000005"/>
    <n v="87"/>
    <n v="435"/>
    <n v="6.9912999999999998"/>
    <n v="34.96"/>
    <n v="8.0299999999999994"/>
    <s v="V0012"/>
    <x v="1"/>
    <s v="KPUD"/>
    <s v="EXP"/>
    <s v="Geräte"/>
    <x v="1"/>
    <n v="5"/>
    <n v="80.008700000000005"/>
    <n v="87"/>
    <n v="435"/>
    <n v="6.9912999999999998"/>
    <n v="34.96"/>
    <n v="8.0367816091954022E-2"/>
    <n v="1"/>
    <m/>
    <x v="0"/>
    <s v="Nein"/>
    <x v="0"/>
  </r>
  <r>
    <n v="14573586"/>
    <x v="5"/>
    <x v="0"/>
    <n v="2000837"/>
    <s v="Sofortrechnung"/>
    <s v="eam\bekir.ahmed"/>
    <x v="0"/>
    <s v="22302"/>
    <s v="AB GSMshop.at GmbH"/>
    <x v="1"/>
    <s v="6"/>
    <s v="101030457"/>
    <x v="203"/>
    <s v="Samsung A556B A55 5G 128GB"/>
    <n v="10"/>
    <n v="253.26820000000001"/>
    <n v="259"/>
    <n v="2590"/>
    <n v="5.7317999999999998"/>
    <n v="57.32"/>
    <n v="2.21"/>
    <s v="V0012"/>
    <x v="1"/>
    <s v="KPUD"/>
    <s v="EXP"/>
    <s v="Geräte"/>
    <x v="1"/>
    <n v="10"/>
    <n v="253.26820000000001"/>
    <n v="259"/>
    <n v="2590"/>
    <n v="5.7317999999999998"/>
    <n v="57.32"/>
    <n v="2.213127413127413E-2"/>
    <n v="1"/>
    <m/>
    <x v="0"/>
    <s v="Nein"/>
    <x v="0"/>
  </r>
  <r>
    <n v="14573586"/>
    <x v="5"/>
    <x v="0"/>
    <n v="2000837"/>
    <s v="Sofortrechnung"/>
    <s v="eam\bekir.ahmed"/>
    <x v="0"/>
    <s v="22302"/>
    <s v="AB GSMshop.at GmbH"/>
    <x v="1"/>
    <s v="7"/>
    <s v="101030104"/>
    <x v="304"/>
    <s v="Samsung G736B Xcover 6 Pro 5G 128GB EE"/>
    <n v="2"/>
    <n v="301.49349999999998"/>
    <n v="309"/>
    <n v="618"/>
    <n v="7.5065"/>
    <n v="15.01"/>
    <n v="2.42"/>
    <s v="V0012"/>
    <x v="1"/>
    <s v="KPUD"/>
    <s v="EXP"/>
    <s v="Geräte"/>
    <x v="1"/>
    <n v="2"/>
    <n v="301.49349999999998"/>
    <n v="309"/>
    <n v="618"/>
    <n v="7.5065"/>
    <n v="15.01"/>
    <n v="2.4288025889967636E-2"/>
    <n v="1"/>
    <m/>
    <x v="0"/>
    <s v="Nein"/>
    <x v="0"/>
  </r>
  <r>
    <n v="14573586"/>
    <x v="5"/>
    <x v="0"/>
    <n v="2000837"/>
    <s v="Sofortrechnung"/>
    <s v="eam\bekir.ahmed"/>
    <x v="0"/>
    <s v="22302"/>
    <s v="AB GSMshop.at GmbH"/>
    <x v="1"/>
    <s v="8"/>
    <s v="101030516"/>
    <x v="137"/>
    <s v="Samsung S928B S24 Ultra 5G 512GB"/>
    <n v="5"/>
    <n v="848.8066"/>
    <n v="835"/>
    <n v="4175"/>
    <n v="-13.8066"/>
    <n v="-69.03"/>
    <n v="-1.65"/>
    <s v="V0012"/>
    <x v="1"/>
    <s v="KPUD"/>
    <s v="EXP"/>
    <s v="Geräte"/>
    <x v="1"/>
    <n v="5"/>
    <n v="848.8066"/>
    <n v="835"/>
    <n v="4175"/>
    <n v="-13.8066"/>
    <n v="-69.03"/>
    <n v="-1.6534131736526948E-2"/>
    <n v="1"/>
    <m/>
    <x v="0"/>
    <s v="Nein"/>
    <x v="1"/>
  </r>
  <r>
    <n v="14573586"/>
    <x v="5"/>
    <x v="0"/>
    <n v="2000837"/>
    <s v="Sofortrechnung"/>
    <s v="eam\bekir.ahmed"/>
    <x v="0"/>
    <s v="22302"/>
    <s v="AB GSMshop.at GmbH"/>
    <x v="1"/>
    <s v="9"/>
    <s v="101030357"/>
    <x v="341"/>
    <s v="Samsung A057G A05s 64GB"/>
    <n v="10"/>
    <n v="80.004400000000004"/>
    <n v="87"/>
    <n v="870"/>
    <n v="6.9955999999999996"/>
    <n v="69.959999999999994"/>
    <n v="8.0399999999999991"/>
    <s v="V0012"/>
    <x v="1"/>
    <s v="KPUD"/>
    <s v="EXP"/>
    <s v="Geräte"/>
    <x v="1"/>
    <n v="10"/>
    <n v="80.004400000000004"/>
    <n v="87"/>
    <n v="870"/>
    <n v="6.9955999999999996"/>
    <n v="69.959999999999994"/>
    <n v="8.0413793103448275E-2"/>
    <n v="1"/>
    <m/>
    <x v="0"/>
    <s v="Nein"/>
    <x v="0"/>
  </r>
  <r>
    <n v="14573586"/>
    <x v="5"/>
    <x v="0"/>
    <n v="2000837"/>
    <s v="Sofortrechnung"/>
    <s v="eam\bekir.ahmed"/>
    <x v="0"/>
    <s v="22302"/>
    <s v="AB GSMshop.at GmbH"/>
    <x v="1"/>
    <s v="10"/>
    <s v="101030327"/>
    <x v="296"/>
    <s v="Samsung T636B Tab Active4 Pro 5G 64GB"/>
    <n v="2"/>
    <n v="399.14030000000002"/>
    <n v="415"/>
    <n v="830"/>
    <n v="15.8597"/>
    <n v="31.72"/>
    <n v="3.82"/>
    <s v="V0012"/>
    <x v="1"/>
    <s v="KPUD"/>
    <s v="EXP"/>
    <s v="Geräte"/>
    <x v="1"/>
    <n v="2"/>
    <n v="399.14030000000002"/>
    <n v="415"/>
    <n v="830"/>
    <n v="15.8597"/>
    <n v="31.72"/>
    <n v="3.8216867469879519E-2"/>
    <n v="1"/>
    <m/>
    <x v="0"/>
    <s v="Nein"/>
    <x v="0"/>
  </r>
  <r>
    <n v="14573586"/>
    <x v="5"/>
    <x v="0"/>
    <n v="2000837"/>
    <s v="Sofortrechnung"/>
    <s v="eam\bekir.ahmed"/>
    <x v="0"/>
    <s v="22302"/>
    <s v="AB GSMshop.at GmbH"/>
    <x v="1"/>
    <s v="11"/>
    <s v="101060028"/>
    <x v="191"/>
    <s v="Google Pixel 8 Pro 128GB"/>
    <n v="3"/>
    <n v="417"/>
    <n v="427"/>
    <n v="1281"/>
    <n v="10"/>
    <n v="30"/>
    <n v="2.34"/>
    <s v="V0012"/>
    <x v="1"/>
    <s v="KPUD"/>
    <s v="EXP"/>
    <s v="Geräte"/>
    <x v="1"/>
    <n v="3"/>
    <n v="417"/>
    <n v="427"/>
    <n v="1281"/>
    <n v="10"/>
    <n v="30"/>
    <n v="2.3419203747072601E-2"/>
    <n v="1"/>
    <m/>
    <x v="0"/>
    <s v="Nein"/>
    <x v="0"/>
  </r>
  <r>
    <n v="14573586"/>
    <x v="5"/>
    <x v="0"/>
    <n v="2000837"/>
    <s v="Sofortrechnung"/>
    <s v="eam\bekir.ahmed"/>
    <x v="0"/>
    <s v="22302"/>
    <s v="AB GSMshop.at GmbH"/>
    <x v="1"/>
    <s v="12"/>
    <s v="101030401"/>
    <x v="339"/>
    <s v="Samsung S928B S24 Ultra 5G 512GB"/>
    <n v="5"/>
    <n v="869.41409999999996"/>
    <n v="839"/>
    <n v="4195"/>
    <n v="-30.414100000000001"/>
    <n v="-152.07"/>
    <n v="-3.62"/>
    <s v="V0012"/>
    <x v="1"/>
    <s v="KPUD"/>
    <s v="EXP"/>
    <s v="Geräte"/>
    <x v="1"/>
    <n v="5"/>
    <n v="869.41409999999996"/>
    <n v="839"/>
    <n v="4195"/>
    <n v="-30.414100000000001"/>
    <n v="-152.07"/>
    <n v="-3.6250297973778309E-2"/>
    <n v="1"/>
    <m/>
    <x v="0"/>
    <s v="Nein"/>
    <x v="1"/>
  </r>
  <r>
    <n v="14573586"/>
    <x v="5"/>
    <x v="0"/>
    <n v="2000837"/>
    <s v="Sofortrechnung"/>
    <s v="eam\bekir.ahmed"/>
    <x v="0"/>
    <s v="22302"/>
    <s v="AB GSMshop.at GmbH"/>
    <x v="1"/>
    <s v="13"/>
    <s v="101300037"/>
    <x v="91"/>
    <s v="Apple iPhone 14 128GB"/>
    <n v="15"/>
    <n v="492.46980000000002"/>
    <n v="507"/>
    <n v="7605"/>
    <n v="14.530200000000001"/>
    <n v="217.95"/>
    <n v="2.86"/>
    <s v="V0012"/>
    <x v="1"/>
    <s v="KPUD"/>
    <s v="EXP"/>
    <s v="Geräte"/>
    <x v="1"/>
    <n v="15"/>
    <n v="492.46980000000002"/>
    <n v="507"/>
    <n v="7605"/>
    <n v="14.530200000000001"/>
    <n v="217.95"/>
    <n v="2.865877712031558E-2"/>
    <n v="1"/>
    <m/>
    <x v="0"/>
    <s v="Nein"/>
    <x v="0"/>
  </r>
  <r>
    <n v="14573586"/>
    <x v="5"/>
    <x v="0"/>
    <n v="2000837"/>
    <s v="Sofortrechnung"/>
    <s v="eam\bekir.ahmed"/>
    <x v="0"/>
    <s v="22302"/>
    <s v="AB GSMshop.at GmbH"/>
    <x v="1"/>
    <s v="14"/>
    <s v="101030419"/>
    <x v="22"/>
    <s v="Samsung G556B Xcover 7 128GB EE"/>
    <n v="5"/>
    <n v="197.0257"/>
    <n v="209"/>
    <n v="1045"/>
    <n v="11.974299999999999"/>
    <n v="59.87"/>
    <n v="5.72"/>
    <s v="V0012"/>
    <x v="1"/>
    <s v="KPUD"/>
    <s v="EXP"/>
    <s v="Geräte"/>
    <x v="1"/>
    <n v="5"/>
    <n v="197.0257"/>
    <n v="209"/>
    <n v="1045"/>
    <n v="11.974299999999999"/>
    <n v="59.87"/>
    <n v="5.729186602870813E-2"/>
    <n v="1"/>
    <m/>
    <x v="0"/>
    <s v="Nein"/>
    <x v="0"/>
  </r>
  <r>
    <n v="14573472"/>
    <x v="5"/>
    <x v="0"/>
    <n v="2000838"/>
    <s v="Sofortrechnung"/>
    <s v="eam\mustafa.oezer"/>
    <x v="1"/>
    <s v="10022"/>
    <s v="etronixx Sales GmbH"/>
    <x v="0"/>
    <s v="1"/>
    <s v="200300249"/>
    <x v="177"/>
    <s v="Apple Watch S9 LTE 45mm Alu M/L"/>
    <n v="1"/>
    <n v="280"/>
    <n v="369"/>
    <n v="369"/>
    <n v="89"/>
    <n v="89"/>
    <n v="24.11"/>
    <s v="V0042"/>
    <x v="5"/>
    <s v="KÜB14"/>
    <s v="GRK"/>
    <s v="Zubehör"/>
    <x v="5"/>
    <n v="1"/>
    <n v="280"/>
    <n v="369"/>
    <n v="369"/>
    <n v="89"/>
    <n v="89"/>
    <n v="0.24119241192411925"/>
    <n v="1"/>
    <m/>
    <x v="0"/>
    <s v="Nein"/>
    <x v="0"/>
  </r>
  <r>
    <n v="14573592"/>
    <x v="5"/>
    <x v="0"/>
    <n v="2000839"/>
    <s v="Sofortrechnung"/>
    <s v="eam\mustafa.oezer"/>
    <x v="2"/>
    <s v="25341"/>
    <s v="Telekommunikation Huri Bahceci"/>
    <x v="1"/>
    <s v="1"/>
    <s v="100302481"/>
    <x v="81"/>
    <s v="Apple iPhone 13 128GB"/>
    <n v="1"/>
    <n v="416"/>
    <n v="428"/>
    <n v="428"/>
    <n v="12"/>
    <n v="12"/>
    <n v="2.8"/>
    <s v="V0162"/>
    <x v="8"/>
    <s v="KABB14"/>
    <s v="FHK"/>
    <s v="Geräte"/>
    <x v="2"/>
    <n v="1"/>
    <n v="416"/>
    <n v="428"/>
    <n v="428"/>
    <n v="12"/>
    <n v="12"/>
    <n v="2.8037383177570093E-2"/>
    <n v="1"/>
    <m/>
    <x v="0"/>
    <s v="Nein"/>
    <x v="0"/>
  </r>
  <r>
    <n v="14573599"/>
    <x v="5"/>
    <x v="0"/>
    <n v="2000840"/>
    <s v="Sofortrechnung"/>
    <s v="eam\mustafa.oezer"/>
    <x v="2"/>
    <s v="23779"/>
    <s v="Yucom Mobile"/>
    <x v="1"/>
    <s v="1"/>
    <s v="100302262"/>
    <x v="575"/>
    <s v="Apple iPhone 12 64GB"/>
    <n v="1"/>
    <n v="371"/>
    <n v="419"/>
    <n v="419"/>
    <n v="48"/>
    <n v="48"/>
    <n v="11.45"/>
    <s v="V0151"/>
    <x v="20"/>
    <s v="KVAB30"/>
    <s v="FHK"/>
    <s v="Geräte"/>
    <x v="2"/>
    <n v="1"/>
    <n v="371"/>
    <n v="419"/>
    <n v="419"/>
    <n v="48"/>
    <n v="48"/>
    <n v="0.11455847255369929"/>
    <n v="1"/>
    <m/>
    <x v="0"/>
    <s v="Nein"/>
    <x v="0"/>
  </r>
  <r>
    <n v="14573620"/>
    <x v="5"/>
    <x v="0"/>
    <n v="2000841"/>
    <s v="Belastung"/>
    <s v="EAM\Yigit.Soylu"/>
    <x v="2"/>
    <s v="26670"/>
    <s v="Congstar GmbH PG 1433"/>
    <x v="2"/>
    <s v="1"/>
    <s v="410310002"/>
    <x v="586"/>
    <m/>
    <n v="1"/>
    <n v="0"/>
    <n v="5000"/>
    <n v="5000"/>
    <n v="5000"/>
    <n v="5000"/>
    <m/>
    <s v="V9999"/>
    <x v="2"/>
    <s v="KÜB30"/>
    <s v="FHK"/>
    <s v="Belastungen Netzbetreiber"/>
    <x v="2"/>
    <n v="1"/>
    <n v="0"/>
    <n v="5000"/>
    <n v="5000"/>
    <n v="5000"/>
    <n v="5000"/>
    <n v="1"/>
    <n v="1"/>
    <m/>
    <x v="1"/>
    <s v="Nein"/>
    <x v="0"/>
  </r>
  <r>
    <n v="14573501"/>
    <x v="5"/>
    <x v="0"/>
    <n v="2000842"/>
    <s v="Sofortrechnung"/>
    <s v="eam\mustafa.oezer"/>
    <x v="2"/>
    <s v="23522"/>
    <s v="Baytel"/>
    <x v="1"/>
    <s v="1"/>
    <s v="100034595"/>
    <x v="213"/>
    <s v="Samsung S928B S24 Ultra 5G 256GB EE"/>
    <n v="1"/>
    <n v="780.90909999999997"/>
    <n v="789"/>
    <n v="789"/>
    <n v="8.0908999999999995"/>
    <n v="8.09"/>
    <n v="1.02"/>
    <s v="V0163"/>
    <x v="11"/>
    <s v="KVAB30"/>
    <s v="FHK"/>
    <s v="Geräte"/>
    <x v="2"/>
    <n v="1"/>
    <n v="780.90909999999997"/>
    <n v="789"/>
    <n v="789"/>
    <n v="8.0908999999999995"/>
    <n v="8.09"/>
    <n v="1.0253485424588087E-2"/>
    <n v="1"/>
    <m/>
    <x v="0"/>
    <s v="Nein"/>
    <x v="0"/>
  </r>
  <r>
    <n v="14573225"/>
    <x v="5"/>
    <x v="0"/>
    <n v="2000843"/>
    <s v="Sofortrechnung"/>
    <s v="Yasar.Yigitbilek"/>
    <x v="0"/>
    <s v="30937"/>
    <s v="MG Manager S.A."/>
    <x v="1"/>
    <s v="1"/>
    <s v="100034495"/>
    <x v="306"/>
    <s v="Samsung S928B S24 Ultra 5G 512GB"/>
    <n v="4"/>
    <n v="795"/>
    <n v="835"/>
    <n v="3340"/>
    <n v="40"/>
    <n v="160"/>
    <n v="4.79"/>
    <s v="V0027"/>
    <x v="9"/>
    <s v="KPUD"/>
    <s v="EXP"/>
    <s v="Geräte"/>
    <x v="7"/>
    <n v="4"/>
    <n v="795"/>
    <n v="835"/>
    <n v="3340"/>
    <n v="40"/>
    <n v="160"/>
    <n v="4.790419161676647E-2"/>
    <n v="1"/>
    <m/>
    <x v="0"/>
    <s v="Nein"/>
    <x v="0"/>
  </r>
  <r>
    <n v="14573225"/>
    <x v="5"/>
    <x v="0"/>
    <n v="2000843"/>
    <s v="Sofortrechnung"/>
    <s v="Yasar.Yigitbilek"/>
    <x v="0"/>
    <s v="30937"/>
    <s v="MG Manager S.A."/>
    <x v="1"/>
    <s v="2"/>
    <s v="101030398"/>
    <x v="274"/>
    <s v="Samsung S928B S24 Ultra 5G 512GB"/>
    <n v="4"/>
    <n v="863.52620000000002"/>
    <n v="839"/>
    <n v="3356"/>
    <n v="-24.526199999999999"/>
    <n v="-98.1"/>
    <n v="-2.92"/>
    <s v="V0027"/>
    <x v="9"/>
    <s v="KPUD"/>
    <s v="EXP"/>
    <s v="Geräte"/>
    <x v="7"/>
    <n v="4"/>
    <n v="863.52620000000002"/>
    <n v="839"/>
    <n v="3356"/>
    <n v="-24.526199999999999"/>
    <n v="-98.1"/>
    <n v="-2.9231227651966625E-2"/>
    <n v="1"/>
    <m/>
    <x v="0"/>
    <s v="Nein"/>
    <x v="1"/>
  </r>
  <r>
    <n v="14573225"/>
    <x v="5"/>
    <x v="0"/>
    <n v="2000843"/>
    <s v="Sofortrechnung"/>
    <s v="Yasar.Yigitbilek"/>
    <x v="0"/>
    <s v="30937"/>
    <s v="MG Manager S.A."/>
    <x v="1"/>
    <s v="3"/>
    <s v="101030602"/>
    <x v="174"/>
    <s v="Samsung X826B Tab S10+ 5G 256GB"/>
    <n v="1"/>
    <n v="828"/>
    <n v="839"/>
    <n v="839"/>
    <n v="11"/>
    <n v="11"/>
    <n v="1.31"/>
    <s v="V0027"/>
    <x v="9"/>
    <s v="KPUD"/>
    <s v="EXP"/>
    <s v="Geräte"/>
    <x v="7"/>
    <n v="1"/>
    <n v="828"/>
    <n v="839"/>
    <n v="839"/>
    <n v="11"/>
    <n v="11"/>
    <n v="1.3110846245530394E-2"/>
    <n v="1"/>
    <m/>
    <x v="0"/>
    <s v="Nein"/>
    <x v="0"/>
  </r>
  <r>
    <n v="14573225"/>
    <x v="5"/>
    <x v="0"/>
    <n v="2000843"/>
    <s v="Sofortrechnung"/>
    <s v="Yasar.Yigitbilek"/>
    <x v="0"/>
    <s v="30937"/>
    <s v="MG Manager S.A."/>
    <x v="1"/>
    <s v="4"/>
    <s v="101680018"/>
    <x v="266"/>
    <s v="OnePlus Nord CE 3 Lite 5G 8GB/128GB"/>
    <n v="10"/>
    <n v="122"/>
    <n v="133"/>
    <n v="1330"/>
    <n v="11"/>
    <n v="110"/>
    <n v="8.27"/>
    <s v="V0027"/>
    <x v="9"/>
    <s v="KPUD"/>
    <s v="EXP"/>
    <s v="Geräte"/>
    <x v="7"/>
    <n v="10"/>
    <n v="122"/>
    <n v="133"/>
    <n v="1330"/>
    <n v="11"/>
    <n v="110"/>
    <n v="8.2706766917293228E-2"/>
    <n v="1"/>
    <m/>
    <x v="0"/>
    <s v="Nein"/>
    <x v="0"/>
  </r>
  <r>
    <n v="14573225"/>
    <x v="5"/>
    <x v="0"/>
    <n v="2000843"/>
    <s v="Sofortrechnung"/>
    <s v="Yasar.Yigitbilek"/>
    <x v="0"/>
    <s v="30937"/>
    <s v="MG Manager S.A."/>
    <x v="1"/>
    <s v="5"/>
    <s v="101690201"/>
    <x v="460"/>
    <s v="Xiaomi Redmi 13C 4GB/128GB"/>
    <n v="20"/>
    <n v="76"/>
    <n v="82"/>
    <n v="1640"/>
    <n v="6"/>
    <n v="120"/>
    <n v="7.31"/>
    <s v="V0027"/>
    <x v="9"/>
    <s v="KPUD"/>
    <s v="EXP"/>
    <s v="Geräte"/>
    <x v="7"/>
    <n v="20"/>
    <n v="76"/>
    <n v="82"/>
    <n v="1640"/>
    <n v="6"/>
    <n v="120"/>
    <n v="7.3170731707317069E-2"/>
    <n v="1"/>
    <m/>
    <x v="0"/>
    <s v="Nein"/>
    <x v="0"/>
  </r>
  <r>
    <n v="14573225"/>
    <x v="5"/>
    <x v="0"/>
    <n v="2000843"/>
    <s v="Sofortrechnung"/>
    <s v="Yasar.Yigitbilek"/>
    <x v="0"/>
    <s v="30937"/>
    <s v="MG Manager S.A."/>
    <x v="1"/>
    <s v="6"/>
    <s v="101030401"/>
    <x v="339"/>
    <s v="Samsung S928B S24 Ultra 5G 512GB"/>
    <n v="2"/>
    <n v="869.41409999999996"/>
    <n v="839"/>
    <n v="1678"/>
    <n v="-30.414100000000001"/>
    <n v="-60.83"/>
    <n v="-3.62"/>
    <s v="V0027"/>
    <x v="9"/>
    <s v="KPUD"/>
    <s v="EXP"/>
    <s v="Geräte"/>
    <x v="7"/>
    <n v="2"/>
    <n v="869.41409999999996"/>
    <n v="839"/>
    <n v="1678"/>
    <n v="-30.414100000000001"/>
    <n v="-60.83"/>
    <n v="-3.625148986889154E-2"/>
    <n v="1"/>
    <m/>
    <x v="0"/>
    <s v="Nein"/>
    <x v="1"/>
  </r>
  <r>
    <n v="14573225"/>
    <x v="5"/>
    <x v="0"/>
    <n v="2000843"/>
    <s v="Sofortrechnung"/>
    <s v="Yasar.Yigitbilek"/>
    <x v="0"/>
    <s v="30937"/>
    <s v="MG Manager S.A."/>
    <x v="1"/>
    <s v="7"/>
    <s v="101030312"/>
    <x v="331"/>
    <s v="Samsung X916B Tab S9 Ultra 5G 512GB"/>
    <n v="1"/>
    <n v="730"/>
    <n v="905"/>
    <n v="905"/>
    <n v="175"/>
    <n v="175"/>
    <n v="19.329999999999998"/>
    <s v="V0027"/>
    <x v="9"/>
    <s v="KPUD"/>
    <s v="EXP"/>
    <s v="Geräte"/>
    <x v="7"/>
    <n v="1"/>
    <n v="730"/>
    <n v="905"/>
    <n v="905"/>
    <n v="175"/>
    <n v="175"/>
    <n v="0.19337016574585636"/>
    <n v="1"/>
    <m/>
    <x v="0"/>
    <s v="Nein"/>
    <x v="0"/>
  </r>
  <r>
    <n v="14573225"/>
    <x v="5"/>
    <x v="0"/>
    <n v="2000843"/>
    <s v="Sofortrechnung"/>
    <s v="Yasar.Yigitbilek"/>
    <x v="0"/>
    <s v="30937"/>
    <s v="MG Manager S.A."/>
    <x v="1"/>
    <s v="8"/>
    <s v="101700035"/>
    <x v="587"/>
    <s v="Oppo A40 4GB/128GB"/>
    <n v="10"/>
    <n v="93"/>
    <n v="89"/>
    <n v="890"/>
    <n v="-4"/>
    <n v="-40"/>
    <n v="-4.49"/>
    <s v="V0027"/>
    <x v="9"/>
    <s v="KPUD"/>
    <s v="EXP"/>
    <s v="Geräte"/>
    <x v="7"/>
    <n v="10"/>
    <n v="93"/>
    <n v="89"/>
    <n v="890"/>
    <n v="-4"/>
    <n v="-40"/>
    <n v="-4.49438202247191E-2"/>
    <n v="1"/>
    <m/>
    <x v="0"/>
    <s v="Nein"/>
    <x v="1"/>
  </r>
  <r>
    <n v="14573225"/>
    <x v="5"/>
    <x v="0"/>
    <n v="2000843"/>
    <s v="Sofortrechnung"/>
    <s v="Yasar.Yigitbilek"/>
    <x v="0"/>
    <s v="30937"/>
    <s v="MG Manager S.A."/>
    <x v="1"/>
    <s v="9"/>
    <s v="100034595"/>
    <x v="213"/>
    <s v="Samsung S928B S24 Ultra 5G 256GB EE"/>
    <n v="2"/>
    <n v="780.90909999999997"/>
    <n v="787"/>
    <n v="1574"/>
    <n v="6.0909000000000004"/>
    <n v="12.18"/>
    <n v="0.77"/>
    <s v="V0027"/>
    <x v="9"/>
    <s v="KPUD"/>
    <s v="EXP"/>
    <s v="Geräte"/>
    <x v="7"/>
    <n v="2"/>
    <n v="780.90909999999997"/>
    <n v="787"/>
    <n v="1574"/>
    <n v="6.0909000000000004"/>
    <n v="12.18"/>
    <n v="7.7382465057179162E-3"/>
    <n v="1"/>
    <m/>
    <x v="0"/>
    <s v="Nein"/>
    <x v="0"/>
  </r>
  <r>
    <n v="14573432"/>
    <x v="5"/>
    <x v="0"/>
    <n v="2000844"/>
    <s v="Sofortrechnung"/>
    <s v="eam\bekir.ahmed"/>
    <x v="0"/>
    <s v="30905"/>
    <s v="Saturn Vanity LDA"/>
    <x v="1"/>
    <s v="1"/>
    <s v="100303120"/>
    <x v="117"/>
    <s v="Apple iPhone 16 Pro 128GB"/>
    <n v="1"/>
    <n v="906.88019999999995"/>
    <n v="918"/>
    <n v="918"/>
    <n v="11.1198"/>
    <n v="11.12"/>
    <n v="1.21"/>
    <s v="V0027"/>
    <x v="9"/>
    <s v="KPUD"/>
    <s v="EXP"/>
    <s v="Geräte"/>
    <x v="7"/>
    <n v="1"/>
    <n v="906.88019999999995"/>
    <n v="918"/>
    <n v="918"/>
    <n v="11.1198"/>
    <n v="11.12"/>
    <n v="1.2113289760348584E-2"/>
    <n v="1"/>
    <m/>
    <x v="0"/>
    <s v="Nein"/>
    <x v="0"/>
  </r>
  <r>
    <n v="14573432"/>
    <x v="5"/>
    <x v="0"/>
    <n v="2000844"/>
    <s v="Sofortrechnung"/>
    <s v="eam\bekir.ahmed"/>
    <x v="0"/>
    <s v="30905"/>
    <s v="Saturn Vanity LDA"/>
    <x v="1"/>
    <s v="2"/>
    <s v="100303139"/>
    <x v="443"/>
    <s v="Apple iPhone 16 Pro Max 512GB"/>
    <n v="1"/>
    <n v="1320"/>
    <n v="1325"/>
    <n v="1325"/>
    <n v="5"/>
    <n v="5"/>
    <n v="0.37"/>
    <s v="V0027"/>
    <x v="9"/>
    <s v="KPUD"/>
    <s v="EXP"/>
    <s v="Geräte"/>
    <x v="7"/>
    <n v="1"/>
    <n v="1320"/>
    <n v="1325"/>
    <n v="1325"/>
    <n v="5"/>
    <n v="5"/>
    <n v="3.7735849056603774E-3"/>
    <n v="1"/>
    <m/>
    <x v="0"/>
    <s v="Nein"/>
    <x v="0"/>
  </r>
  <r>
    <n v="14573432"/>
    <x v="5"/>
    <x v="0"/>
    <n v="2000844"/>
    <s v="Sofortrechnung"/>
    <s v="eam\bekir.ahmed"/>
    <x v="0"/>
    <s v="30905"/>
    <s v="Saturn Vanity LDA"/>
    <x v="1"/>
    <s v="3"/>
    <s v="100302793"/>
    <x v="50"/>
    <s v="Apple iPhone 14 Pro 256GB"/>
    <n v="1"/>
    <n v="830"/>
    <n v="848"/>
    <n v="848"/>
    <n v="18"/>
    <n v="18"/>
    <n v="2.12"/>
    <s v="V0027"/>
    <x v="9"/>
    <s v="KPUD"/>
    <s v="EXP"/>
    <s v="Geräte"/>
    <x v="7"/>
    <n v="1"/>
    <n v="830"/>
    <n v="848"/>
    <n v="848"/>
    <n v="18"/>
    <n v="18"/>
    <n v="2.1226415094339621E-2"/>
    <n v="1"/>
    <m/>
    <x v="0"/>
    <s v="Nein"/>
    <x v="0"/>
  </r>
  <r>
    <n v="14573432"/>
    <x v="5"/>
    <x v="0"/>
    <n v="2000844"/>
    <s v="Sofortrechnung"/>
    <s v="eam\bekir.ahmed"/>
    <x v="0"/>
    <s v="30905"/>
    <s v="Saturn Vanity LDA"/>
    <x v="1"/>
    <s v="4"/>
    <s v="101300308"/>
    <x v="80"/>
    <s v="Apple iPhone 16 Pro Max 256GB"/>
    <n v="1"/>
    <n v="1065.5192"/>
    <n v="1107"/>
    <n v="1107"/>
    <n v="41.480800000000002"/>
    <n v="41.48"/>
    <n v="3.74"/>
    <s v="V0027"/>
    <x v="9"/>
    <s v="KPUD"/>
    <s v="EXP"/>
    <s v="Geräte"/>
    <x v="7"/>
    <n v="1"/>
    <n v="1065.5192"/>
    <n v="1107"/>
    <n v="1107"/>
    <n v="41.480800000000002"/>
    <n v="41.48"/>
    <n v="3.7470641373080392E-2"/>
    <n v="1"/>
    <m/>
    <x v="0"/>
    <s v="Nein"/>
    <x v="0"/>
  </r>
  <r>
    <n v="14573432"/>
    <x v="5"/>
    <x v="0"/>
    <n v="2000844"/>
    <s v="Sofortrechnung"/>
    <s v="eam\bekir.ahmed"/>
    <x v="0"/>
    <s v="30905"/>
    <s v="Saturn Vanity LDA"/>
    <x v="1"/>
    <s v="5"/>
    <s v="101300316"/>
    <x v="217"/>
    <s v="Apple iPhone 16 Pro Max 512GB"/>
    <n v="1"/>
    <n v="1207"/>
    <n v="1305"/>
    <n v="1305"/>
    <n v="98"/>
    <n v="98"/>
    <n v="7.5"/>
    <s v="V0027"/>
    <x v="9"/>
    <s v="KPUD"/>
    <s v="EXP"/>
    <s v="Geräte"/>
    <x v="7"/>
    <n v="1"/>
    <n v="1207"/>
    <n v="1305"/>
    <n v="1305"/>
    <n v="98"/>
    <n v="98"/>
    <n v="7.509578544061303E-2"/>
    <n v="1"/>
    <m/>
    <x v="0"/>
    <s v="Nein"/>
    <x v="0"/>
  </r>
  <r>
    <n v="14573432"/>
    <x v="5"/>
    <x v="0"/>
    <n v="2000844"/>
    <s v="Sofortrechnung"/>
    <s v="eam\bekir.ahmed"/>
    <x v="0"/>
    <s v="30905"/>
    <s v="Saturn Vanity LDA"/>
    <x v="1"/>
    <s v="6"/>
    <s v="100302481"/>
    <x v="81"/>
    <s v="Apple iPhone 13 128GB"/>
    <n v="1"/>
    <n v="416"/>
    <n v="427"/>
    <n v="427"/>
    <n v="11"/>
    <n v="11"/>
    <n v="2.57"/>
    <s v="V0027"/>
    <x v="9"/>
    <s v="KPUD"/>
    <s v="EXP"/>
    <s v="Geräte"/>
    <x v="7"/>
    <n v="1"/>
    <n v="416"/>
    <n v="427"/>
    <n v="427"/>
    <n v="11"/>
    <n v="11"/>
    <n v="2.576112412177986E-2"/>
    <n v="1"/>
    <m/>
    <x v="0"/>
    <s v="Nein"/>
    <x v="0"/>
  </r>
  <r>
    <n v="14573432"/>
    <x v="5"/>
    <x v="0"/>
    <n v="2000844"/>
    <s v="Sofortrechnung"/>
    <s v="eam\bekir.ahmed"/>
    <x v="0"/>
    <s v="30905"/>
    <s v="Saturn Vanity LDA"/>
    <x v="1"/>
    <s v="7"/>
    <s v="100302928"/>
    <x v="103"/>
    <s v="Apple iPhone 15 Pro Max 256GB"/>
    <n v="1"/>
    <n v="991.57889999999998"/>
    <n v="1036"/>
    <n v="1036"/>
    <n v="44.421100000000003"/>
    <n v="44.42"/>
    <n v="4.28"/>
    <s v="V0027"/>
    <x v="9"/>
    <s v="KPUD"/>
    <s v="EXP"/>
    <s v="Geräte"/>
    <x v="7"/>
    <n v="1"/>
    <n v="991.57889999999998"/>
    <n v="1036"/>
    <n v="1036"/>
    <n v="44.421100000000003"/>
    <n v="44.42"/>
    <n v="4.2876447876447878E-2"/>
    <n v="1"/>
    <m/>
    <x v="0"/>
    <s v="Nein"/>
    <x v="0"/>
  </r>
  <r>
    <n v="14573432"/>
    <x v="5"/>
    <x v="0"/>
    <n v="2000844"/>
    <s v="Sofortrechnung"/>
    <s v="eam\bekir.ahmed"/>
    <x v="0"/>
    <s v="30905"/>
    <s v="Saturn Vanity LDA"/>
    <x v="1"/>
    <s v="8"/>
    <s v="100302986"/>
    <x v="463"/>
    <s v="Apple iPhone 15 Pro Max 1TB"/>
    <n v="1"/>
    <n v="1127.0915"/>
    <n v="1105"/>
    <n v="1105"/>
    <n v="-22.0915"/>
    <n v="-22.09"/>
    <n v="-1.99"/>
    <s v="V0027"/>
    <x v="9"/>
    <s v="KPUD"/>
    <s v="EXP"/>
    <s v="Geräte"/>
    <x v="7"/>
    <n v="1"/>
    <n v="1127.0915"/>
    <n v="1105"/>
    <n v="1105"/>
    <n v="-22.0915"/>
    <n v="-22.09"/>
    <n v="-1.9990950226244343E-2"/>
    <n v="1"/>
    <m/>
    <x v="0"/>
    <s v="Nein"/>
    <x v="1"/>
  </r>
  <r>
    <n v="14573432"/>
    <x v="5"/>
    <x v="0"/>
    <n v="2000844"/>
    <s v="Sofortrechnung"/>
    <s v="eam\bekir.ahmed"/>
    <x v="0"/>
    <s v="30905"/>
    <s v="Saturn Vanity LDA"/>
    <x v="1"/>
    <s v="9"/>
    <s v="100302987"/>
    <x v="287"/>
    <s v="Apple iPhone 15 Pro Max 1TB"/>
    <n v="1"/>
    <n v="1106.2745"/>
    <n v="1105"/>
    <n v="1105"/>
    <n v="-1.2745"/>
    <n v="-1.27"/>
    <n v="-0.11"/>
    <s v="V0027"/>
    <x v="9"/>
    <s v="KPUD"/>
    <s v="EXP"/>
    <s v="Geräte"/>
    <x v="7"/>
    <n v="1"/>
    <n v="1106.2745"/>
    <n v="1105"/>
    <n v="1105"/>
    <n v="-1.2745"/>
    <n v="-1.27"/>
    <n v="-1.1493212669683257E-3"/>
    <n v="1"/>
    <m/>
    <x v="0"/>
    <s v="Nein"/>
    <x v="1"/>
  </r>
  <r>
    <n v="14573432"/>
    <x v="5"/>
    <x v="0"/>
    <n v="2000844"/>
    <s v="Sofortrechnung"/>
    <s v="eam\bekir.ahmed"/>
    <x v="0"/>
    <s v="30905"/>
    <s v="Saturn Vanity LDA"/>
    <x v="1"/>
    <s v="10"/>
    <s v="101030399"/>
    <x v="171"/>
    <s v="Samsung S928B S24 Ultra 5G 512GB"/>
    <n v="1"/>
    <n v="901.34349999999995"/>
    <n v="835"/>
    <n v="835"/>
    <n v="-66.343500000000006"/>
    <n v="-66.34"/>
    <n v="-7.94"/>
    <s v="V0027"/>
    <x v="9"/>
    <s v="KPUD"/>
    <s v="EXP"/>
    <s v="Geräte"/>
    <x v="7"/>
    <n v="1"/>
    <n v="901.34349999999995"/>
    <n v="835"/>
    <n v="835"/>
    <n v="-66.343500000000006"/>
    <n v="-66.34"/>
    <n v="-7.9449101796407184E-2"/>
    <n v="1"/>
    <m/>
    <x v="0"/>
    <s v="Nein"/>
    <x v="1"/>
  </r>
  <r>
    <n v="14573432"/>
    <x v="5"/>
    <x v="0"/>
    <n v="2000844"/>
    <s v="Sofortrechnung"/>
    <s v="eam\bekir.ahmed"/>
    <x v="0"/>
    <s v="30905"/>
    <s v="Saturn Vanity LDA"/>
    <x v="1"/>
    <s v="11"/>
    <s v="100302477"/>
    <x v="83"/>
    <s v="Apple iPhone 13 128GB"/>
    <n v="1"/>
    <n v="411.96159999999998"/>
    <n v="427"/>
    <n v="427"/>
    <n v="15.038399999999999"/>
    <n v="15.04"/>
    <n v="3.52"/>
    <s v="V0027"/>
    <x v="9"/>
    <s v="KPUD"/>
    <s v="EXP"/>
    <s v="Geräte"/>
    <x v="7"/>
    <n v="1"/>
    <n v="411.96159999999998"/>
    <n v="427"/>
    <n v="427"/>
    <n v="15.038399999999999"/>
    <n v="15.04"/>
    <n v="3.522248243559719E-2"/>
    <n v="1"/>
    <m/>
    <x v="0"/>
    <s v="Nein"/>
    <x v="0"/>
  </r>
  <r>
    <n v="14573432"/>
    <x v="5"/>
    <x v="0"/>
    <n v="2000844"/>
    <s v="Sofortrechnung"/>
    <s v="eam\bekir.ahmed"/>
    <x v="0"/>
    <s v="30905"/>
    <s v="Saturn Vanity LDA"/>
    <x v="1"/>
    <s v="12"/>
    <s v="101300040"/>
    <x v="84"/>
    <s v="Apple iPhone 14 128GB"/>
    <n v="1"/>
    <n v="494.59449999999998"/>
    <n v="520"/>
    <n v="520"/>
    <n v="25.4055"/>
    <n v="25.41"/>
    <n v="4.88"/>
    <s v="V0027"/>
    <x v="9"/>
    <s v="KPUD"/>
    <s v="EXP"/>
    <s v="Geräte"/>
    <x v="7"/>
    <n v="1"/>
    <n v="494.59449999999998"/>
    <n v="520"/>
    <n v="520"/>
    <n v="25.4055"/>
    <n v="25.41"/>
    <n v="4.8865384615384616E-2"/>
    <n v="1"/>
    <m/>
    <x v="0"/>
    <s v="Nein"/>
    <x v="0"/>
  </r>
  <r>
    <n v="14573432"/>
    <x v="5"/>
    <x v="0"/>
    <n v="2000844"/>
    <s v="Sofortrechnung"/>
    <s v="eam\bekir.ahmed"/>
    <x v="0"/>
    <s v="30905"/>
    <s v="Saturn Vanity LDA"/>
    <x v="1"/>
    <s v="13"/>
    <s v="100302993"/>
    <x v="439"/>
    <s v="Apple iPhone 15 Pro Max 1TB"/>
    <n v="1"/>
    <n v="1135"/>
    <n v="1105"/>
    <n v="1105"/>
    <n v="-30"/>
    <n v="-30"/>
    <n v="-2.71"/>
    <s v="V0027"/>
    <x v="9"/>
    <s v="KPUD"/>
    <s v="EXP"/>
    <s v="Geräte"/>
    <x v="7"/>
    <n v="1"/>
    <n v="1135"/>
    <n v="1105"/>
    <n v="1105"/>
    <n v="-30"/>
    <n v="-30"/>
    <n v="-2.7149321266968326E-2"/>
    <n v="1"/>
    <m/>
    <x v="0"/>
    <s v="Nein"/>
    <x v="1"/>
  </r>
  <r>
    <n v="14573432"/>
    <x v="5"/>
    <x v="0"/>
    <n v="2000844"/>
    <s v="Sofortrechnung"/>
    <s v="eam\bekir.ahmed"/>
    <x v="0"/>
    <s v="30905"/>
    <s v="Saturn Vanity LDA"/>
    <x v="1"/>
    <s v="14"/>
    <s v="101300220"/>
    <x v="548"/>
    <s v="Apple iPhone 16 128GB"/>
    <n v="1"/>
    <n v="695"/>
    <n v="719"/>
    <n v="719"/>
    <n v="24"/>
    <n v="24"/>
    <n v="3.33"/>
    <s v="V0027"/>
    <x v="9"/>
    <s v="KPUD"/>
    <s v="EXP"/>
    <s v="Geräte"/>
    <x v="7"/>
    <n v="1"/>
    <n v="695"/>
    <n v="719"/>
    <n v="719"/>
    <n v="24"/>
    <n v="24"/>
    <n v="3.3379694019471488E-2"/>
    <n v="1"/>
    <m/>
    <x v="0"/>
    <s v="Nein"/>
    <x v="0"/>
  </r>
  <r>
    <n v="14573432"/>
    <x v="5"/>
    <x v="0"/>
    <n v="2000844"/>
    <s v="Sofortrechnung"/>
    <s v="eam\bekir.ahmed"/>
    <x v="0"/>
    <s v="30905"/>
    <s v="Saturn Vanity LDA"/>
    <x v="1"/>
    <s v="15"/>
    <s v="100303092"/>
    <x v="472"/>
    <s v="Apple iPhone 16 128GB"/>
    <n v="1"/>
    <n v="704"/>
    <n v="720"/>
    <n v="720"/>
    <n v="16"/>
    <n v="16"/>
    <n v="2.2200000000000002"/>
    <s v="V0027"/>
    <x v="9"/>
    <s v="KPUD"/>
    <s v="EXP"/>
    <s v="Geräte"/>
    <x v="7"/>
    <n v="1"/>
    <n v="704"/>
    <n v="720"/>
    <n v="720"/>
    <n v="16"/>
    <n v="16"/>
    <n v="2.2222222222222223E-2"/>
    <n v="1"/>
    <m/>
    <x v="0"/>
    <s v="Nein"/>
    <x v="0"/>
  </r>
  <r>
    <n v="14573604"/>
    <x v="5"/>
    <x v="0"/>
    <n v="2000845"/>
    <s v="Sofortrechnung"/>
    <s v="eam\mustafa.oezer"/>
    <x v="1"/>
    <s v="30779"/>
    <s v="EINSNULL GmbH"/>
    <x v="1"/>
    <s v="1"/>
    <s v="100303089"/>
    <x v="496"/>
    <s v="Apple iPhone 16 128GB"/>
    <n v="5"/>
    <n v="704"/>
    <n v="715"/>
    <n v="3575"/>
    <n v="11"/>
    <n v="55"/>
    <n v="1.53"/>
    <s v="V0164"/>
    <x v="4"/>
    <s v="KÜB0"/>
    <s v="GRK"/>
    <s v="Geräte"/>
    <x v="4"/>
    <n v="5"/>
    <n v="704"/>
    <n v="715"/>
    <n v="3575"/>
    <n v="11"/>
    <n v="55"/>
    <n v="1.5384615384615385E-2"/>
    <n v="1"/>
    <m/>
    <x v="0"/>
    <s v="Nein"/>
    <x v="0"/>
  </r>
  <r>
    <n v="14573556"/>
    <x v="5"/>
    <x v="0"/>
    <n v="2000846"/>
    <s v="Sofortrechnung"/>
    <s v="eam\ruhcan.onatca"/>
    <x v="2"/>
    <s v="30782"/>
    <s v="CREDERE GmbH"/>
    <x v="7"/>
    <s v="1"/>
    <s v="700970328"/>
    <x v="579"/>
    <s v="einsAmobile Marker für Wandkalender"/>
    <n v="1"/>
    <n v="1.04"/>
    <n v="0"/>
    <n v="0"/>
    <m/>
    <n v="-1.04"/>
    <m/>
    <s v="V0162"/>
    <x v="8"/>
    <s v="NN"/>
    <s v="FHK"/>
    <s v="Marketing"/>
    <x v="2"/>
    <n v="1"/>
    <n v="1.04"/>
    <n v="0"/>
    <n v="0"/>
    <n v="0"/>
    <n v="-1.04"/>
    <n v="0"/>
    <n v="1"/>
    <m/>
    <x v="0"/>
    <s v="Nein"/>
    <x v="1"/>
  </r>
  <r>
    <n v="14573556"/>
    <x v="5"/>
    <x v="0"/>
    <n v="2000846"/>
    <s v="Sofortrechnung"/>
    <s v="eam\ruhcan.onatca"/>
    <x v="2"/>
    <s v="30782"/>
    <s v="CREDERE GmbH"/>
    <x v="7"/>
    <s v="2"/>
    <s v="700970491"/>
    <x v="377"/>
    <m/>
    <n v="1"/>
    <n v="0"/>
    <n v="0"/>
    <n v="0"/>
    <m/>
    <n v="0"/>
    <m/>
    <s v="V0162"/>
    <x v="8"/>
    <s v="NN"/>
    <s v="FHK"/>
    <s v="Marketing"/>
    <x v="2"/>
    <n v="1"/>
    <n v="0"/>
    <n v="0"/>
    <n v="0"/>
    <n v="0"/>
    <n v="0"/>
    <n v="0"/>
    <n v="1"/>
    <m/>
    <x v="0"/>
    <s v="Nein"/>
    <x v="0"/>
  </r>
  <r>
    <n v="14573623"/>
    <x v="5"/>
    <x v="0"/>
    <n v="2000847"/>
    <s v="Belastung"/>
    <s v="EAM\Yigit.Soylu"/>
    <x v="2"/>
    <s v="26670"/>
    <s v="Congstar GmbH"/>
    <x v="2"/>
    <s v="1"/>
    <s v="410310002"/>
    <x v="586"/>
    <m/>
    <n v="1"/>
    <n v="0"/>
    <n v="5000"/>
    <n v="5000"/>
    <n v="5000"/>
    <n v="5000"/>
    <m/>
    <s v="V9999"/>
    <x v="2"/>
    <s v="KÜB30"/>
    <s v="FHK"/>
    <s v="Belastungen Netzbetreiber"/>
    <x v="2"/>
    <n v="1"/>
    <n v="0"/>
    <n v="5000"/>
    <n v="5000"/>
    <n v="5000"/>
    <n v="5000"/>
    <n v="1"/>
    <n v="1"/>
    <m/>
    <x v="1"/>
    <s v="Nein"/>
    <x v="0"/>
  </r>
  <r>
    <n v="14573600"/>
    <x v="5"/>
    <x v="0"/>
    <n v="2000848"/>
    <s v="Sofortrechnung"/>
    <s v="eam\bekir.ahmed"/>
    <x v="1"/>
    <s v="26096"/>
    <s v="WAVE Distribution &amp; Computersysteme GmbH"/>
    <x v="1"/>
    <s v="1"/>
    <s v="101030496"/>
    <x v="292"/>
    <s v="Samsung X216B Tab A9+ 5G 128GB"/>
    <n v="3"/>
    <n v="182.7586"/>
    <n v="199"/>
    <n v="597"/>
    <n v="16.241399999999999"/>
    <n v="48.72"/>
    <n v="8.16"/>
    <s v="V0012"/>
    <x v="1"/>
    <m/>
    <s v="GRK"/>
    <s v="Geräte"/>
    <x v="1"/>
    <n v="3"/>
    <n v="182.7586"/>
    <n v="199"/>
    <n v="597"/>
    <n v="16.241399999999999"/>
    <n v="48.72"/>
    <n v="8.1608040201005025E-2"/>
    <n v="1"/>
    <m/>
    <x v="0"/>
    <s v="Nein"/>
    <x v="0"/>
  </r>
  <r>
    <n v="14573600"/>
    <x v="5"/>
    <x v="0"/>
    <n v="2000848"/>
    <s v="Sofortrechnung"/>
    <s v="eam\bekir.ahmed"/>
    <x v="1"/>
    <s v="26096"/>
    <s v="WAVE Distribution &amp; Computersysteme GmbH"/>
    <x v="1"/>
    <s v="2"/>
    <s v="101030353"/>
    <x v="38"/>
    <s v="Samsung A256B A25 5G 128GB"/>
    <n v="25"/>
    <n v="164.98509999999999"/>
    <n v="172"/>
    <n v="4300"/>
    <n v="7.0148999999999999"/>
    <n v="175.37"/>
    <n v="4.07"/>
    <s v="V0012"/>
    <x v="1"/>
    <m/>
    <s v="GRK"/>
    <s v="Geräte"/>
    <x v="1"/>
    <n v="25"/>
    <n v="164.98509999999999"/>
    <n v="172"/>
    <n v="4300"/>
    <n v="7.0148999999999999"/>
    <n v="175.37"/>
    <n v="4.078372093023256E-2"/>
    <n v="1"/>
    <m/>
    <x v="0"/>
    <s v="Nein"/>
    <x v="0"/>
  </r>
  <r>
    <n v="14573600"/>
    <x v="5"/>
    <x v="0"/>
    <n v="2000848"/>
    <s v="Sofortrechnung"/>
    <s v="eam\bekir.ahmed"/>
    <x v="1"/>
    <s v="26096"/>
    <s v="WAVE Distribution &amp; Computersysteme GmbH"/>
    <x v="1"/>
    <s v="3"/>
    <s v="101030654"/>
    <x v="44"/>
    <s v="Samsung X216B Tab A9+ 5G 128GB"/>
    <n v="5"/>
    <n v="179"/>
    <n v="199"/>
    <n v="995"/>
    <n v="20"/>
    <n v="100"/>
    <n v="10.050000000000001"/>
    <s v="V0012"/>
    <x v="1"/>
    <m/>
    <s v="GRK"/>
    <s v="Geräte"/>
    <x v="1"/>
    <n v="5"/>
    <n v="179"/>
    <n v="199"/>
    <n v="995"/>
    <n v="20"/>
    <n v="100"/>
    <n v="0.10050251256281408"/>
    <n v="1"/>
    <m/>
    <x v="0"/>
    <s v="Nein"/>
    <x v="0"/>
  </r>
  <r>
    <n v="14573600"/>
    <x v="5"/>
    <x v="0"/>
    <n v="2000848"/>
    <s v="Sofortrechnung"/>
    <s v="eam\bekir.ahmed"/>
    <x v="1"/>
    <s v="26096"/>
    <s v="WAVE Distribution &amp; Computersysteme GmbH"/>
    <x v="1"/>
    <s v="4"/>
    <s v="100311010"/>
    <x v="99"/>
    <s v="Honor Magic V2 5G 512GB"/>
    <n v="1"/>
    <n v="826.48779999999999"/>
    <n v="775"/>
    <n v="775"/>
    <n v="-51.4878"/>
    <n v="-51.49"/>
    <n v="-6.64"/>
    <s v="V0012"/>
    <x v="1"/>
    <m/>
    <s v="GRK"/>
    <s v="Geräte"/>
    <x v="1"/>
    <n v="1"/>
    <n v="826.48779999999999"/>
    <n v="775"/>
    <n v="775"/>
    <n v="-51.4878"/>
    <n v="-51.49"/>
    <n v="-6.6438709677419355E-2"/>
    <n v="1"/>
    <m/>
    <x v="0"/>
    <s v="Nein"/>
    <x v="1"/>
  </r>
  <r>
    <n v="14573600"/>
    <x v="5"/>
    <x v="0"/>
    <n v="2000848"/>
    <s v="Sofortrechnung"/>
    <s v="eam\bekir.ahmed"/>
    <x v="1"/>
    <s v="26096"/>
    <s v="WAVE Distribution &amp; Computersysteme GmbH"/>
    <x v="1"/>
    <s v="5"/>
    <s v="101690236"/>
    <x v="123"/>
    <s v="Xiaomi Redmi Note 13 Pro+ 5G 8GB/256GB"/>
    <n v="5"/>
    <n v="233.6053"/>
    <n v="245"/>
    <n v="1225"/>
    <n v="11.3947"/>
    <n v="56.97"/>
    <n v="4.6500000000000004"/>
    <s v="V0012"/>
    <x v="1"/>
    <m/>
    <s v="GRK"/>
    <s v="Geräte"/>
    <x v="1"/>
    <n v="5"/>
    <n v="233.6053"/>
    <n v="245"/>
    <n v="1225"/>
    <n v="11.3947"/>
    <n v="56.97"/>
    <n v="4.6506122448979594E-2"/>
    <n v="1"/>
    <m/>
    <x v="0"/>
    <s v="Nein"/>
    <x v="0"/>
  </r>
  <r>
    <n v="14573600"/>
    <x v="5"/>
    <x v="0"/>
    <n v="2000848"/>
    <s v="Sofortrechnung"/>
    <s v="eam\bekir.ahmed"/>
    <x v="1"/>
    <s v="26096"/>
    <s v="WAVE Distribution &amp; Computersysteme GmbH"/>
    <x v="0"/>
    <s v="6"/>
    <s v="200370104"/>
    <x v="505"/>
    <s v="Huawei Watch D (Molly-B19)"/>
    <n v="3"/>
    <n v="218.75"/>
    <n v="223"/>
    <n v="669"/>
    <n v="4.25"/>
    <n v="12.75"/>
    <n v="1.9"/>
    <s v="V0012"/>
    <x v="1"/>
    <m/>
    <s v="GRK"/>
    <s v="Zubehör"/>
    <x v="1"/>
    <n v="3"/>
    <n v="218.75"/>
    <n v="223"/>
    <n v="669"/>
    <n v="4.25"/>
    <n v="12.75"/>
    <n v="1.905829596412556E-2"/>
    <n v="1"/>
    <m/>
    <x v="0"/>
    <s v="Nein"/>
    <x v="0"/>
  </r>
  <r>
    <n v="14573600"/>
    <x v="5"/>
    <x v="0"/>
    <n v="2000848"/>
    <s v="Sofortrechnung"/>
    <s v="eam\bekir.ahmed"/>
    <x v="1"/>
    <s v="26096"/>
    <s v="WAVE Distribution &amp; Computersysteme GmbH"/>
    <x v="0"/>
    <s v="7"/>
    <s v="200370064"/>
    <x v="66"/>
    <s v="Huawei Watch GT4 41mm (Aurora-B19M)"/>
    <n v="3"/>
    <n v="149.23050000000001"/>
    <n v="155"/>
    <n v="465"/>
    <n v="5.7694999999999999"/>
    <n v="17.309999999999999"/>
    <n v="3.72"/>
    <s v="V0012"/>
    <x v="1"/>
    <m/>
    <s v="GRK"/>
    <s v="Zubehör"/>
    <x v="1"/>
    <n v="3"/>
    <n v="149.23050000000001"/>
    <n v="155"/>
    <n v="465"/>
    <n v="5.7694999999999999"/>
    <n v="17.309999999999999"/>
    <n v="3.72258064516129E-2"/>
    <n v="1"/>
    <m/>
    <x v="0"/>
    <s v="Nein"/>
    <x v="0"/>
  </r>
  <r>
    <n v="14568681"/>
    <x v="5"/>
    <x v="0"/>
    <n v="2000849"/>
    <s v="Sofortrechnung"/>
    <s v="Yasar.Yigitbilek"/>
    <x v="0"/>
    <s v="24953"/>
    <s v="Leask S.L.U."/>
    <x v="0"/>
    <s v="1"/>
    <s v="200060012"/>
    <x v="95"/>
    <s v="Google Pixel Buds Pro"/>
    <n v="1"/>
    <n v="80"/>
    <n v="83"/>
    <n v="83"/>
    <n v="3"/>
    <n v="3"/>
    <n v="3.61"/>
    <s v="V0022"/>
    <x v="13"/>
    <s v="KPUD"/>
    <s v="EXP"/>
    <s v="Zubehör"/>
    <x v="8"/>
    <n v="1"/>
    <n v="80"/>
    <n v="83"/>
    <n v="83"/>
    <n v="3"/>
    <n v="3"/>
    <n v="3.614457831325301E-2"/>
    <n v="1"/>
    <m/>
    <x v="0"/>
    <s v="Nein"/>
    <x v="0"/>
  </r>
  <r>
    <n v="14568681"/>
    <x v="5"/>
    <x v="0"/>
    <n v="2000849"/>
    <s v="Sofortrechnung"/>
    <s v="Yasar.Yigitbilek"/>
    <x v="0"/>
    <s v="24953"/>
    <s v="Leask S.L.U."/>
    <x v="1"/>
    <s v="2"/>
    <s v="101030449"/>
    <x v="62"/>
    <s v="Samsung A155F A15 128GB"/>
    <n v="5"/>
    <n v="112.0598"/>
    <n v="125"/>
    <n v="625"/>
    <n v="12.940200000000001"/>
    <n v="64.7"/>
    <n v="10.35"/>
    <s v="V0022"/>
    <x v="13"/>
    <s v="KPUD"/>
    <s v="EXP"/>
    <s v="Geräte"/>
    <x v="8"/>
    <n v="5"/>
    <n v="112.0598"/>
    <n v="125"/>
    <n v="625"/>
    <n v="12.940200000000001"/>
    <n v="64.7"/>
    <n v="0.10352"/>
    <n v="1"/>
    <m/>
    <x v="0"/>
    <s v="Nein"/>
    <x v="0"/>
  </r>
  <r>
    <n v="14568681"/>
    <x v="5"/>
    <x v="0"/>
    <n v="2000849"/>
    <s v="Sofortrechnung"/>
    <s v="Yasar.Yigitbilek"/>
    <x v="0"/>
    <s v="24953"/>
    <s v="Leask S.L.U."/>
    <x v="1"/>
    <s v="3"/>
    <s v="101030535"/>
    <x v="13"/>
    <s v="Samsung A155F A15 256GB"/>
    <n v="2"/>
    <n v="135"/>
    <n v="145"/>
    <n v="290"/>
    <n v="10"/>
    <n v="20"/>
    <n v="6.89"/>
    <s v="V0022"/>
    <x v="13"/>
    <s v="KPUD"/>
    <s v="EXP"/>
    <s v="Geräte"/>
    <x v="8"/>
    <n v="2"/>
    <n v="135"/>
    <n v="145"/>
    <n v="290"/>
    <n v="10"/>
    <n v="20"/>
    <n v="6.8965517241379309E-2"/>
    <n v="1"/>
    <m/>
    <x v="0"/>
    <s v="Nein"/>
    <x v="0"/>
  </r>
  <r>
    <n v="14568681"/>
    <x v="5"/>
    <x v="0"/>
    <n v="2000849"/>
    <s v="Sofortrechnung"/>
    <s v="Yasar.Yigitbilek"/>
    <x v="0"/>
    <s v="24953"/>
    <s v="Leask S.L.U."/>
    <x v="1"/>
    <s v="4"/>
    <s v="101690272"/>
    <x v="248"/>
    <s v="Xiaomi Redmi A3 3GB/64GB"/>
    <n v="10"/>
    <n v="54"/>
    <n v="58"/>
    <n v="580"/>
    <n v="4"/>
    <n v="40"/>
    <n v="6.89"/>
    <s v="V0022"/>
    <x v="13"/>
    <s v="KPUD"/>
    <s v="EXP"/>
    <s v="Geräte"/>
    <x v="8"/>
    <n v="10"/>
    <n v="54"/>
    <n v="58"/>
    <n v="580"/>
    <n v="4"/>
    <n v="40"/>
    <n v="6.8965517241379309E-2"/>
    <n v="1"/>
    <m/>
    <x v="0"/>
    <s v="Nein"/>
    <x v="0"/>
  </r>
  <r>
    <n v="14568681"/>
    <x v="5"/>
    <x v="0"/>
    <n v="2000849"/>
    <s v="Sofortrechnung"/>
    <s v="Yasar.Yigitbilek"/>
    <x v="0"/>
    <s v="24953"/>
    <s v="Leask S.L.U."/>
    <x v="1"/>
    <s v="5"/>
    <s v="101030515"/>
    <x v="388"/>
    <s v="Samsung S926B S24+ 5G 512GB"/>
    <n v="1"/>
    <n v="700"/>
    <n v="755"/>
    <n v="755"/>
    <n v="55"/>
    <n v="55"/>
    <n v="7.28"/>
    <s v="V0022"/>
    <x v="13"/>
    <s v="KPUD"/>
    <s v="EXP"/>
    <s v="Geräte"/>
    <x v="8"/>
    <n v="1"/>
    <n v="700"/>
    <n v="755"/>
    <n v="755"/>
    <n v="55"/>
    <n v="55"/>
    <n v="7.2847682119205295E-2"/>
    <n v="1"/>
    <m/>
    <x v="0"/>
    <s v="Nein"/>
    <x v="0"/>
  </r>
  <r>
    <n v="14568681"/>
    <x v="5"/>
    <x v="0"/>
    <n v="2000849"/>
    <s v="Sofortrechnung"/>
    <s v="Yasar.Yigitbilek"/>
    <x v="0"/>
    <s v="24953"/>
    <s v="Leask S.L.U."/>
    <x v="0"/>
    <s v="6"/>
    <s v="200370064"/>
    <x v="66"/>
    <s v="Huawei Watch GT4 41mm (Aurora-B19M)"/>
    <n v="2"/>
    <n v="149.23050000000001"/>
    <n v="156"/>
    <n v="312"/>
    <n v="6.7694999999999999"/>
    <n v="13.54"/>
    <n v="4.33"/>
    <s v="V0022"/>
    <x v="13"/>
    <s v="KPUD"/>
    <s v="EXP"/>
    <s v="Zubehör"/>
    <x v="8"/>
    <n v="2"/>
    <n v="149.23050000000001"/>
    <n v="156"/>
    <n v="312"/>
    <n v="6.7694999999999999"/>
    <n v="13.54"/>
    <n v="4.3397435897435895E-2"/>
    <n v="1"/>
    <m/>
    <x v="0"/>
    <s v="Nein"/>
    <x v="0"/>
  </r>
  <r>
    <n v="14568681"/>
    <x v="5"/>
    <x v="0"/>
    <n v="2000849"/>
    <s v="Sofortrechnung"/>
    <s v="Yasar.Yigitbilek"/>
    <x v="0"/>
    <s v="24953"/>
    <s v="Leask S.L.U."/>
    <x v="1"/>
    <s v="7"/>
    <s v="101030422"/>
    <x v="588"/>
    <s v="Samsung A256B A25 5G 128GB"/>
    <n v="2"/>
    <n v="157"/>
    <n v="179"/>
    <n v="358"/>
    <n v="22"/>
    <n v="44"/>
    <n v="12.29"/>
    <s v="V0022"/>
    <x v="13"/>
    <s v="KPUD"/>
    <s v="EXP"/>
    <s v="Geräte"/>
    <x v="8"/>
    <n v="2"/>
    <n v="157"/>
    <n v="179"/>
    <n v="358"/>
    <n v="22"/>
    <n v="44"/>
    <n v="0.12290502793296089"/>
    <n v="1"/>
    <m/>
    <x v="0"/>
    <s v="Nein"/>
    <x v="0"/>
  </r>
  <r>
    <n v="14569753"/>
    <x v="5"/>
    <x v="0"/>
    <n v="2000850"/>
    <s v="Sofortrechnung"/>
    <s v="Yasar.Yigitbilek"/>
    <x v="0"/>
    <s v="24953"/>
    <s v="Leask S.L.U."/>
    <x v="1"/>
    <s v="1"/>
    <s v="101690343"/>
    <x v="589"/>
    <s v="Xiaomi Redmi Pad SE 8.7&quot; 4G 4GB/128GB"/>
    <n v="3"/>
    <n v="95.736900000000006"/>
    <n v="101"/>
    <n v="303"/>
    <n v="5.2630999999999997"/>
    <n v="15.79"/>
    <n v="5.21"/>
    <s v="V0022"/>
    <x v="13"/>
    <s v="KPUD"/>
    <s v="EXP"/>
    <s v="Geräte"/>
    <x v="8"/>
    <n v="3"/>
    <n v="95.736900000000006"/>
    <n v="101"/>
    <n v="303"/>
    <n v="5.2630999999999997"/>
    <n v="15.79"/>
    <n v="5.2112211221122112E-2"/>
    <n v="1"/>
    <m/>
    <x v="0"/>
    <s v="Nein"/>
    <x v="0"/>
  </r>
  <r>
    <n v="14569753"/>
    <x v="5"/>
    <x v="0"/>
    <n v="2000850"/>
    <s v="Sofortrechnung"/>
    <s v="Yasar.Yigitbilek"/>
    <x v="0"/>
    <s v="24953"/>
    <s v="Leask S.L.U."/>
    <x v="1"/>
    <s v="2"/>
    <s v="100050285"/>
    <x v="297"/>
    <s v="Motorola Moto G35 5G 128GB"/>
    <n v="1"/>
    <n v="107.4945"/>
    <n v="115"/>
    <n v="115"/>
    <n v="7.5054999999999996"/>
    <n v="7.51"/>
    <n v="6.52"/>
    <s v="V0022"/>
    <x v="13"/>
    <s v="KPUD"/>
    <s v="EXP"/>
    <s v="Geräte"/>
    <x v="8"/>
    <n v="1"/>
    <n v="107.4945"/>
    <n v="115"/>
    <n v="115"/>
    <n v="7.5054999999999996"/>
    <n v="7.51"/>
    <n v="6.5304347826086961E-2"/>
    <n v="1"/>
    <m/>
    <x v="0"/>
    <s v="Nein"/>
    <x v="0"/>
  </r>
  <r>
    <n v="14569753"/>
    <x v="5"/>
    <x v="0"/>
    <n v="2000850"/>
    <s v="Sofortrechnung"/>
    <s v="Yasar.Yigitbilek"/>
    <x v="0"/>
    <s v="24953"/>
    <s v="Leask S.L.U."/>
    <x v="1"/>
    <s v="3"/>
    <s v="100060638"/>
    <x v="102"/>
    <s v="Google Pixel 7 256GB"/>
    <n v="1"/>
    <n v="304.62150000000003"/>
    <n v="319"/>
    <n v="319"/>
    <n v="14.378500000000001"/>
    <n v="14.38"/>
    <n v="4.5"/>
    <s v="V0022"/>
    <x v="13"/>
    <s v="KPUD"/>
    <s v="EXP"/>
    <s v="Geräte"/>
    <x v="8"/>
    <n v="1"/>
    <n v="304.62150000000003"/>
    <n v="319"/>
    <n v="319"/>
    <n v="14.378500000000001"/>
    <n v="14.38"/>
    <n v="4.5078369905956116E-2"/>
    <n v="1"/>
    <m/>
    <x v="0"/>
    <s v="Nein"/>
    <x v="0"/>
  </r>
  <r>
    <n v="14569753"/>
    <x v="5"/>
    <x v="0"/>
    <n v="2000850"/>
    <s v="Sofortrechnung"/>
    <s v="Yasar.Yigitbilek"/>
    <x v="0"/>
    <s v="24953"/>
    <s v="Leask S.L.U."/>
    <x v="0"/>
    <s v="4"/>
    <s v="200370115"/>
    <x v="475"/>
    <s v="Huawei Watch GT5 46mm (Vili-B19F)"/>
    <n v="1"/>
    <n v="167.54900000000001"/>
    <n v="185"/>
    <n v="185"/>
    <n v="17.451000000000001"/>
    <n v="17.45"/>
    <n v="9.43"/>
    <s v="V0022"/>
    <x v="13"/>
    <s v="KPUD"/>
    <s v="EXP"/>
    <s v="Zubehör"/>
    <x v="8"/>
    <n v="1"/>
    <n v="167.54900000000001"/>
    <n v="185"/>
    <n v="185"/>
    <n v="17.451000000000001"/>
    <n v="17.45"/>
    <n v="9.4324324324324318E-2"/>
    <n v="1"/>
    <m/>
    <x v="0"/>
    <s v="Nein"/>
    <x v="0"/>
  </r>
  <r>
    <n v="14569753"/>
    <x v="5"/>
    <x v="0"/>
    <n v="2000850"/>
    <s v="Sofortrechnung"/>
    <s v="Yasar.Yigitbilek"/>
    <x v="0"/>
    <s v="24953"/>
    <s v="Leask S.L.U."/>
    <x v="1"/>
    <s v="5"/>
    <s v="101700033"/>
    <x v="590"/>
    <s v="Oppo A40 6GB/128GB"/>
    <n v="1"/>
    <n v="99.490700000000004"/>
    <n v="95"/>
    <n v="95"/>
    <n v="-4.4907000000000004"/>
    <n v="-4.49"/>
    <n v="-4.72"/>
    <s v="V0022"/>
    <x v="13"/>
    <s v="KPUD"/>
    <s v="EXP"/>
    <s v="Geräte"/>
    <x v="8"/>
    <n v="1"/>
    <n v="99.490700000000004"/>
    <n v="95"/>
    <n v="95"/>
    <n v="-4.4907000000000004"/>
    <n v="-4.49"/>
    <n v="-4.7263157894736847E-2"/>
    <n v="1"/>
    <m/>
    <x v="0"/>
    <s v="Nein"/>
    <x v="1"/>
  </r>
  <r>
    <n v="14569753"/>
    <x v="5"/>
    <x v="0"/>
    <n v="2000850"/>
    <s v="Sofortrechnung"/>
    <s v="Yasar.Yigitbilek"/>
    <x v="0"/>
    <s v="24953"/>
    <s v="Leask S.L.U."/>
    <x v="1"/>
    <s v="6"/>
    <s v="100050283"/>
    <x v="298"/>
    <s v="Motorola Moto G35 5G 128GB"/>
    <n v="1"/>
    <n v="107.33"/>
    <n v="115"/>
    <n v="115"/>
    <n v="7.67"/>
    <n v="7.67"/>
    <n v="6.66"/>
    <s v="V0022"/>
    <x v="13"/>
    <s v="KPUD"/>
    <s v="EXP"/>
    <s v="Geräte"/>
    <x v="8"/>
    <n v="1"/>
    <n v="107.33"/>
    <n v="115"/>
    <n v="115"/>
    <n v="7.67"/>
    <n v="7.67"/>
    <n v="6.6695652173913045E-2"/>
    <n v="1"/>
    <m/>
    <x v="0"/>
    <s v="Nein"/>
    <x v="0"/>
  </r>
  <r>
    <n v="14569753"/>
    <x v="5"/>
    <x v="0"/>
    <n v="2000850"/>
    <s v="Sofortrechnung"/>
    <s v="Yasar.Yigitbilek"/>
    <x v="0"/>
    <s v="24953"/>
    <s v="Leask S.L.U."/>
    <x v="1"/>
    <s v="7"/>
    <s v="101030413"/>
    <x v="162"/>
    <s v="Samsung A057G A05s 128GB"/>
    <n v="5"/>
    <n v="90"/>
    <n v="103"/>
    <n v="515"/>
    <n v="13"/>
    <n v="65"/>
    <n v="12.62"/>
    <s v="V0022"/>
    <x v="13"/>
    <s v="KPUD"/>
    <s v="EXP"/>
    <s v="Geräte"/>
    <x v="8"/>
    <n v="5"/>
    <n v="90"/>
    <n v="103"/>
    <n v="515"/>
    <n v="13"/>
    <n v="65"/>
    <n v="0.12621359223300971"/>
    <n v="1"/>
    <m/>
    <x v="0"/>
    <s v="Nein"/>
    <x v="0"/>
  </r>
  <r>
    <n v="14571017"/>
    <x v="5"/>
    <x v="0"/>
    <n v="2000851"/>
    <s v="Sofortrechnung"/>
    <s v="Yasar.Yigitbilek"/>
    <x v="0"/>
    <s v="24953"/>
    <s v="Leask S.L.U."/>
    <x v="0"/>
    <s v="1"/>
    <s v="200370087"/>
    <x v="335"/>
    <s v="Huawei Watch Fit Special Edition (Stia-B39)"/>
    <n v="1"/>
    <n v="40.409999999999997"/>
    <n v="44"/>
    <n v="44"/>
    <n v="3.59"/>
    <n v="3.59"/>
    <n v="8.15"/>
    <s v="V0022"/>
    <x v="13"/>
    <s v="KPUD"/>
    <s v="EXP"/>
    <s v="Zubehör"/>
    <x v="8"/>
    <n v="1"/>
    <n v="40.409999999999997"/>
    <n v="44"/>
    <n v="44"/>
    <n v="3.59"/>
    <n v="3.59"/>
    <n v="8.1590909090909089E-2"/>
    <n v="1"/>
    <m/>
    <x v="0"/>
    <s v="Nein"/>
    <x v="0"/>
  </r>
  <r>
    <n v="14571017"/>
    <x v="5"/>
    <x v="0"/>
    <n v="2000851"/>
    <s v="Sofortrechnung"/>
    <s v="Yasar.Yigitbilek"/>
    <x v="0"/>
    <s v="24953"/>
    <s v="Leask S.L.U."/>
    <x v="0"/>
    <s v="2"/>
    <s v="200370037"/>
    <x v="139"/>
    <s v="Huawei Watch GT3 Pro 46mm (Odin B19S)"/>
    <n v="1"/>
    <n v="164.98"/>
    <n v="169"/>
    <n v="169"/>
    <n v="4.0199999999999996"/>
    <n v="4.0199999999999996"/>
    <n v="2.37"/>
    <s v="V0022"/>
    <x v="13"/>
    <s v="KPUD"/>
    <s v="EXP"/>
    <s v="Zubehör"/>
    <x v="8"/>
    <n v="1"/>
    <n v="164.98"/>
    <n v="169"/>
    <n v="169"/>
    <n v="4.0199999999999996"/>
    <n v="4.0199999999999996"/>
    <n v="2.3786982248520709E-2"/>
    <n v="1"/>
    <m/>
    <x v="0"/>
    <s v="Nein"/>
    <x v="0"/>
  </r>
  <r>
    <n v="14571017"/>
    <x v="5"/>
    <x v="0"/>
    <n v="2000851"/>
    <s v="Sofortrechnung"/>
    <s v="Yasar.Yigitbilek"/>
    <x v="0"/>
    <s v="24953"/>
    <s v="Leask S.L.U."/>
    <x v="0"/>
    <s v="3"/>
    <s v="200300296"/>
    <x v="142"/>
    <s v="Apple Watch SE 23 GPS 44mm LOOP"/>
    <n v="1"/>
    <n v="170"/>
    <n v="190"/>
    <n v="190"/>
    <n v="20"/>
    <n v="20"/>
    <n v="10.52"/>
    <s v="V0022"/>
    <x v="13"/>
    <s v="KPUD"/>
    <s v="EXP"/>
    <s v="Zubehör"/>
    <x v="8"/>
    <n v="1"/>
    <n v="170"/>
    <n v="190"/>
    <n v="190"/>
    <n v="20"/>
    <n v="20"/>
    <n v="0.10526315789473684"/>
    <n v="1"/>
    <m/>
    <x v="0"/>
    <s v="Nein"/>
    <x v="0"/>
  </r>
  <r>
    <n v="14571674"/>
    <x v="5"/>
    <x v="0"/>
    <n v="2000852"/>
    <s v="Sofortrechnung"/>
    <s v="Yasar.Yigitbilek"/>
    <x v="0"/>
    <s v="24953"/>
    <s v="Leask S.L.U."/>
    <x v="1"/>
    <s v="1"/>
    <s v="101050010"/>
    <x v="300"/>
    <s v="Motorola Edge 40 Neo 5G 256GB"/>
    <n v="3"/>
    <n v="180"/>
    <n v="189"/>
    <n v="567"/>
    <n v="9"/>
    <n v="27"/>
    <n v="4.76"/>
    <s v="V0022"/>
    <x v="13"/>
    <s v="KPUD"/>
    <s v="EXP"/>
    <s v="Geräte"/>
    <x v="8"/>
    <n v="3"/>
    <n v="180"/>
    <n v="189"/>
    <n v="567"/>
    <n v="9"/>
    <n v="27"/>
    <n v="4.7619047619047616E-2"/>
    <n v="1"/>
    <m/>
    <x v="0"/>
    <s v="Nein"/>
    <x v="0"/>
  </r>
  <r>
    <n v="14571674"/>
    <x v="5"/>
    <x v="0"/>
    <n v="2000852"/>
    <s v="Sofortrechnung"/>
    <s v="Yasar.Yigitbilek"/>
    <x v="0"/>
    <s v="24953"/>
    <s v="Leask S.L.U."/>
    <x v="0"/>
    <s v="2"/>
    <s v="200370116"/>
    <x v="396"/>
    <s v="Huawei Watch GT5 46mm (Vili-B19W)"/>
    <n v="2"/>
    <n v="188.0086"/>
    <n v="200"/>
    <n v="400"/>
    <n v="11.991400000000001"/>
    <n v="23.98"/>
    <n v="5.99"/>
    <s v="V0022"/>
    <x v="13"/>
    <s v="KPUD"/>
    <s v="EXP"/>
    <s v="Zubehör"/>
    <x v="8"/>
    <n v="2"/>
    <n v="188.0086"/>
    <n v="200"/>
    <n v="400"/>
    <n v="11.991400000000001"/>
    <n v="23.98"/>
    <n v="5.9950000000000003E-2"/>
    <n v="1"/>
    <m/>
    <x v="0"/>
    <s v="Nein"/>
    <x v="0"/>
  </r>
  <r>
    <n v="14573478"/>
    <x v="5"/>
    <x v="0"/>
    <n v="2000853"/>
    <s v="Sofortrechnung"/>
    <s v="Yasar.Yigitbilek"/>
    <x v="0"/>
    <s v="24953"/>
    <s v="Leask S.L.U."/>
    <x v="3"/>
    <s v="1"/>
    <s v="900010011"/>
    <x v="36"/>
    <s v="Sonstiges"/>
    <n v="1"/>
    <n v="0"/>
    <n v="29"/>
    <n v="29"/>
    <n v="29"/>
    <n v="29"/>
    <m/>
    <s v="V0022"/>
    <x v="13"/>
    <s v="KPUD"/>
    <s v="EXP"/>
    <s v="Sonstige"/>
    <x v="8"/>
    <n v="1"/>
    <n v="0"/>
    <n v="29"/>
    <n v="29"/>
    <n v="29"/>
    <n v="29"/>
    <n v="1"/>
    <n v="1"/>
    <m/>
    <x v="2"/>
    <s v="Ja"/>
    <x v="0"/>
  </r>
  <r>
    <n v="14573478"/>
    <x v="5"/>
    <x v="0"/>
    <n v="2000853"/>
    <s v="Sofortrechnung"/>
    <s v="Yasar.Yigitbilek"/>
    <x v="0"/>
    <s v="24953"/>
    <s v="Leask S.L.U."/>
    <x v="1"/>
    <s v="2"/>
    <s v="101690236"/>
    <x v="123"/>
    <s v="Xiaomi Redmi Note 13 Pro+ 5G 8GB/256GB"/>
    <n v="10"/>
    <n v="233.6053"/>
    <n v="245"/>
    <n v="2450"/>
    <n v="11.3947"/>
    <n v="113.95"/>
    <n v="4.6500000000000004"/>
    <s v="V0022"/>
    <x v="13"/>
    <s v="KPUD"/>
    <s v="EXP"/>
    <s v="Geräte"/>
    <x v="8"/>
    <n v="10"/>
    <n v="233.6053"/>
    <n v="245"/>
    <n v="2450"/>
    <n v="11.3947"/>
    <n v="113.95"/>
    <n v="4.6510204081632651E-2"/>
    <n v="1"/>
    <m/>
    <x v="0"/>
    <s v="Nein"/>
    <x v="0"/>
  </r>
  <r>
    <n v="14573478"/>
    <x v="5"/>
    <x v="0"/>
    <n v="2000853"/>
    <s v="Sofortrechnung"/>
    <s v="Yasar.Yigitbilek"/>
    <x v="0"/>
    <s v="24953"/>
    <s v="Leask S.L.U."/>
    <x v="1"/>
    <s v="3"/>
    <s v="101690259"/>
    <x v="240"/>
    <s v="Xiaomi Redmi Note 13 Pro+ 5G 8GB/256GB"/>
    <n v="10"/>
    <n v="238"/>
    <n v="245"/>
    <n v="2450"/>
    <n v="7"/>
    <n v="70"/>
    <n v="2.85"/>
    <s v="V0022"/>
    <x v="13"/>
    <s v="KPUD"/>
    <s v="EXP"/>
    <s v="Geräte"/>
    <x v="8"/>
    <n v="10"/>
    <n v="238"/>
    <n v="245"/>
    <n v="2450"/>
    <n v="7"/>
    <n v="70"/>
    <n v="2.8571428571428571E-2"/>
    <n v="1"/>
    <m/>
    <x v="0"/>
    <s v="Nein"/>
    <x v="0"/>
  </r>
  <r>
    <n v="14573478"/>
    <x v="5"/>
    <x v="0"/>
    <n v="2000853"/>
    <s v="Sofortrechnung"/>
    <s v="Yasar.Yigitbilek"/>
    <x v="0"/>
    <s v="24953"/>
    <s v="Leask S.L.U."/>
    <x v="0"/>
    <s v="4"/>
    <s v="201690005"/>
    <x v="163"/>
    <s v="Xiaomi Mi Robot Vacuum  E12"/>
    <n v="1"/>
    <n v="84.92"/>
    <n v="100"/>
    <n v="100"/>
    <n v="15.08"/>
    <n v="15.08"/>
    <n v="15.08"/>
    <s v="V0022"/>
    <x v="13"/>
    <s v="KPUD"/>
    <s v="EXP"/>
    <s v="Zubehör"/>
    <x v="8"/>
    <n v="1"/>
    <n v="84.92"/>
    <n v="100"/>
    <n v="100"/>
    <n v="15.08"/>
    <n v="15.08"/>
    <n v="0.15079999999999999"/>
    <n v="1"/>
    <m/>
    <x v="0"/>
    <s v="Nein"/>
    <x v="0"/>
  </r>
  <r>
    <n v="14573602"/>
    <x v="5"/>
    <x v="0"/>
    <n v="2000854"/>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602"/>
    <x v="5"/>
    <x v="0"/>
    <n v="2000854"/>
    <s v="Sofortrechnung"/>
    <s v="eam\mustafa.oezer"/>
    <x v="1"/>
    <s v="23433"/>
    <s v="Jacob Elektronik GmbH"/>
    <x v="1"/>
    <s v="2"/>
    <s v="101030457"/>
    <x v="203"/>
    <s v="Samsung A556B A55 5G 128GB"/>
    <n v="25"/>
    <n v="253.26820000000001"/>
    <n v="265"/>
    <n v="6625"/>
    <n v="11.7318"/>
    <n v="293.29000000000002"/>
    <n v="4.42"/>
    <s v="V0042"/>
    <x v="5"/>
    <s v="KÜB30"/>
    <s v="GRK"/>
    <s v="Geräte"/>
    <x v="5"/>
    <n v="25"/>
    <n v="253.26820000000001"/>
    <n v="265"/>
    <n v="6625"/>
    <n v="11.7318"/>
    <n v="293.29000000000002"/>
    <n v="4.4270188679245287E-2"/>
    <n v="1"/>
    <m/>
    <x v="0"/>
    <s v="Nein"/>
    <x v="0"/>
  </r>
  <r>
    <n v="14573529"/>
    <x v="5"/>
    <x v="0"/>
    <n v="2000855"/>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529"/>
    <x v="5"/>
    <x v="0"/>
    <n v="2000855"/>
    <s v="Sofortrechnung"/>
    <s v="eam\mustafa.oezer"/>
    <x v="1"/>
    <s v="23433"/>
    <s v="Jacob Elektronik GmbH"/>
    <x v="1"/>
    <s v="2"/>
    <s v="100050281"/>
    <x v="293"/>
    <s v="Motorola Moto G35 5G 128GB"/>
    <n v="5"/>
    <n v="109.3682"/>
    <n v="115"/>
    <n v="575"/>
    <n v="5.6318000000000001"/>
    <n v="28.16"/>
    <n v="4.8899999999999997"/>
    <s v="V0042"/>
    <x v="5"/>
    <s v="KÜB30"/>
    <s v="GRK"/>
    <s v="Geräte"/>
    <x v="5"/>
    <n v="5"/>
    <n v="109.3682"/>
    <n v="115"/>
    <n v="575"/>
    <n v="5.6318000000000001"/>
    <n v="28.16"/>
    <n v="4.8973913043478264E-2"/>
    <n v="1"/>
    <m/>
    <x v="0"/>
    <s v="Nein"/>
    <x v="0"/>
  </r>
  <r>
    <n v="14573608"/>
    <x v="5"/>
    <x v="0"/>
    <n v="2000856"/>
    <s v="Sofortrechnung"/>
    <s v="Yasar.Yigitbilek"/>
    <x v="0"/>
    <s v="26791"/>
    <s v="Eurostar Global Electronics Ltd"/>
    <x v="1"/>
    <s v="1"/>
    <s v="100034595"/>
    <x v="213"/>
    <s v="Samsung S928B S24 Ultra 5G 256GB EE"/>
    <n v="20"/>
    <n v="780.90909999999997"/>
    <n v="787"/>
    <n v="15740"/>
    <n v="6.0909000000000004"/>
    <n v="121.82"/>
    <n v="0.77"/>
    <s v="V0022"/>
    <x v="13"/>
    <s v="KÜB8"/>
    <s v="EXP"/>
    <s v="Geräte"/>
    <x v="8"/>
    <n v="20"/>
    <n v="780.90909999999997"/>
    <n v="787"/>
    <n v="15740"/>
    <n v="6.0909000000000004"/>
    <n v="121.82"/>
    <n v="7.7395171537484111E-3"/>
    <n v="1"/>
    <m/>
    <x v="0"/>
    <s v="Nein"/>
    <x v="0"/>
  </r>
  <r>
    <n v="14573279"/>
    <x v="5"/>
    <x v="0"/>
    <n v="2000857"/>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279"/>
    <x v="5"/>
    <x v="0"/>
    <n v="2000857"/>
    <s v="Sofortrechnung"/>
    <s v="eam\mustafa.oezer"/>
    <x v="1"/>
    <s v="23433"/>
    <s v="Jacob Elektronik GmbH"/>
    <x v="1"/>
    <s v="2"/>
    <s v="101030582"/>
    <x v="181"/>
    <s v="Samsung P620N Tab S6 lite 128GB [WiFi]"/>
    <n v="1"/>
    <n v="181"/>
    <n v="195"/>
    <n v="195"/>
    <n v="14"/>
    <n v="14"/>
    <n v="7.17"/>
    <s v="V0042"/>
    <x v="5"/>
    <s v="KÜB30"/>
    <s v="GRK"/>
    <s v="Geräte"/>
    <x v="5"/>
    <n v="1"/>
    <n v="181"/>
    <n v="195"/>
    <n v="195"/>
    <n v="14"/>
    <n v="14"/>
    <n v="7.179487179487179E-2"/>
    <n v="1"/>
    <m/>
    <x v="0"/>
    <s v="Nein"/>
    <x v="0"/>
  </r>
  <r>
    <n v="14573325"/>
    <x v="5"/>
    <x v="0"/>
    <n v="2000858"/>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325"/>
    <x v="5"/>
    <x v="0"/>
    <n v="2000858"/>
    <s v="Sofortrechnung"/>
    <s v="eam\mustafa.oezer"/>
    <x v="1"/>
    <s v="23433"/>
    <s v="Jacob Elektronik GmbH"/>
    <x v="1"/>
    <s v="2"/>
    <s v="101030582"/>
    <x v="181"/>
    <s v="Samsung P620N Tab S6 lite 128GB [WiFi]"/>
    <n v="1"/>
    <n v="181"/>
    <n v="195"/>
    <n v="195"/>
    <n v="14"/>
    <n v="14"/>
    <n v="7.17"/>
    <s v="V0042"/>
    <x v="5"/>
    <s v="KÜB30"/>
    <s v="GRK"/>
    <s v="Geräte"/>
    <x v="5"/>
    <n v="1"/>
    <n v="181"/>
    <n v="195"/>
    <n v="195"/>
    <n v="14"/>
    <n v="14"/>
    <n v="7.179487179487179E-2"/>
    <n v="1"/>
    <m/>
    <x v="0"/>
    <s v="Nein"/>
    <x v="0"/>
  </r>
  <r>
    <n v="14573454"/>
    <x v="5"/>
    <x v="0"/>
    <n v="2000859"/>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454"/>
    <x v="5"/>
    <x v="0"/>
    <n v="2000859"/>
    <s v="Sofortrechnung"/>
    <s v="eam\mustafa.oezer"/>
    <x v="1"/>
    <s v="23433"/>
    <s v="Jacob Elektronik GmbH"/>
    <x v="1"/>
    <s v="2"/>
    <s v="100280019"/>
    <x v="167"/>
    <s v="CAT S62 Pro 128GB"/>
    <n v="3"/>
    <n v="333"/>
    <n v="352"/>
    <n v="1056"/>
    <n v="19"/>
    <n v="57"/>
    <n v="5.39"/>
    <s v="V0042"/>
    <x v="5"/>
    <s v="KÜB30"/>
    <s v="GRK"/>
    <s v="Geräte"/>
    <x v="5"/>
    <n v="3"/>
    <n v="333"/>
    <n v="352"/>
    <n v="1056"/>
    <n v="19"/>
    <n v="57"/>
    <n v="5.3977272727272728E-2"/>
    <n v="1"/>
    <m/>
    <x v="0"/>
    <s v="Nein"/>
    <x v="0"/>
  </r>
  <r>
    <n v="14573475"/>
    <x v="5"/>
    <x v="0"/>
    <n v="2000860"/>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475"/>
    <x v="5"/>
    <x v="0"/>
    <n v="2000860"/>
    <s v="Sofortrechnung"/>
    <s v="eam\mustafa.oezer"/>
    <x v="1"/>
    <s v="23433"/>
    <s v="Jacob Elektronik GmbH"/>
    <x v="0"/>
    <s v="2"/>
    <s v="200311465"/>
    <x v="265"/>
    <s v="D-Link DCS-8300LHv2 Full HD Indoor Camera"/>
    <n v="1"/>
    <n v="31.31"/>
    <n v="33"/>
    <n v="33"/>
    <n v="1.69"/>
    <n v="1.69"/>
    <n v="5.12"/>
    <s v="V0042"/>
    <x v="5"/>
    <s v="KÜB30"/>
    <s v="GRK"/>
    <s v="Zubehör"/>
    <x v="5"/>
    <n v="1"/>
    <n v="31.31"/>
    <n v="33"/>
    <n v="33"/>
    <n v="1.69"/>
    <n v="1.69"/>
    <n v="5.1212121212121209E-2"/>
    <n v="1"/>
    <m/>
    <x v="0"/>
    <s v="Nein"/>
    <x v="0"/>
  </r>
  <r>
    <n v="14573475"/>
    <x v="5"/>
    <x v="0"/>
    <n v="2000860"/>
    <s v="Sofortrechnung"/>
    <s v="eam\mustafa.oezer"/>
    <x v="1"/>
    <s v="23433"/>
    <s v="Jacob Elektronik GmbH"/>
    <x v="1"/>
    <s v="3"/>
    <s v="101030382"/>
    <x v="28"/>
    <s v="Samsung S921B S24 5G 256GB"/>
    <n v="2"/>
    <n v="530.07069999999999"/>
    <n v="555"/>
    <n v="1110"/>
    <n v="24.929300000000001"/>
    <n v="49.86"/>
    <n v="4.49"/>
    <s v="V0042"/>
    <x v="5"/>
    <s v="KÜB30"/>
    <s v="GRK"/>
    <s v="Geräte"/>
    <x v="5"/>
    <n v="2"/>
    <n v="530.07069999999999"/>
    <n v="555"/>
    <n v="1110"/>
    <n v="24.929300000000001"/>
    <n v="49.86"/>
    <n v="4.4918918918918915E-2"/>
    <n v="1"/>
    <m/>
    <x v="0"/>
    <s v="Nein"/>
    <x v="0"/>
  </r>
  <r>
    <n v="14573475"/>
    <x v="5"/>
    <x v="0"/>
    <n v="2000860"/>
    <s v="Sofortrechnung"/>
    <s v="eam\mustafa.oezer"/>
    <x v="1"/>
    <s v="23433"/>
    <s v="Jacob Elektronik GmbH"/>
    <x v="1"/>
    <s v="4"/>
    <s v="100034614"/>
    <x v="29"/>
    <s v="Samsung X510N Tab S9 FE 256GB [WiFi]"/>
    <n v="1"/>
    <n v="332"/>
    <n v="359"/>
    <n v="359"/>
    <n v="27"/>
    <n v="27"/>
    <n v="7.52"/>
    <s v="V0042"/>
    <x v="5"/>
    <s v="KÜB30"/>
    <s v="GRK"/>
    <s v="Geräte"/>
    <x v="5"/>
    <n v="1"/>
    <n v="332"/>
    <n v="359"/>
    <n v="359"/>
    <n v="27"/>
    <n v="27"/>
    <n v="7.5208913649025072E-2"/>
    <n v="1"/>
    <m/>
    <x v="0"/>
    <s v="Nein"/>
    <x v="0"/>
  </r>
  <r>
    <n v="14573607"/>
    <x v="5"/>
    <x v="0"/>
    <n v="2000861"/>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607"/>
    <x v="5"/>
    <x v="0"/>
    <n v="2000861"/>
    <s v="Sofortrechnung"/>
    <s v="eam\mustafa.oezer"/>
    <x v="1"/>
    <s v="23433"/>
    <s v="Jacob Elektronik GmbH"/>
    <x v="1"/>
    <s v="2"/>
    <s v="100034494"/>
    <x v="453"/>
    <s v="Samsung S928B S24 Ultra 5G 512GB"/>
    <n v="1"/>
    <n v="910.47659999999996"/>
    <n v="845"/>
    <n v="845"/>
    <n v="-65.476600000000005"/>
    <n v="-65.48"/>
    <n v="-7.74"/>
    <s v="V0042"/>
    <x v="5"/>
    <s v="KÜB30"/>
    <s v="GRK"/>
    <s v="Geräte"/>
    <x v="5"/>
    <n v="1"/>
    <n v="910.47659999999996"/>
    <n v="845"/>
    <n v="845"/>
    <n v="-65.476600000000005"/>
    <n v="-65.48"/>
    <n v="-7.7491124260355038E-2"/>
    <n v="1"/>
    <m/>
    <x v="0"/>
    <s v="Nein"/>
    <x v="1"/>
  </r>
  <r>
    <n v="14573471"/>
    <x v="5"/>
    <x v="0"/>
    <n v="2000862"/>
    <s v="Sofortrechnung"/>
    <s v="eam\mustafa.oezer"/>
    <x v="0"/>
    <s v="30614"/>
    <s v="NEXT MOBILES SASU"/>
    <x v="1"/>
    <s v="1"/>
    <s v="100302478"/>
    <x v="79"/>
    <s v="Apple iPhone 13 128GB"/>
    <n v="5"/>
    <n v="417.46170000000001"/>
    <n v="428"/>
    <n v="2140"/>
    <n v="10.5383"/>
    <n v="52.69"/>
    <n v="2.46"/>
    <s v="V0140"/>
    <x v="15"/>
    <s v="KPUD"/>
    <s v="EXP"/>
    <s v="Geräte"/>
    <x v="10"/>
    <n v="5"/>
    <n v="417.46170000000001"/>
    <n v="428"/>
    <n v="2140"/>
    <n v="10.5383"/>
    <n v="52.69"/>
    <n v="2.4621495327102803E-2"/>
    <n v="1"/>
    <m/>
    <x v="0"/>
    <s v="Nein"/>
    <x v="0"/>
  </r>
  <r>
    <n v="14573471"/>
    <x v="5"/>
    <x v="0"/>
    <n v="2000862"/>
    <s v="Sofortrechnung"/>
    <s v="eam\mustafa.oezer"/>
    <x v="0"/>
    <s v="30614"/>
    <s v="NEXT MOBILES SASU"/>
    <x v="1"/>
    <s v="2"/>
    <s v="101030382"/>
    <x v="28"/>
    <s v="Samsung S921B S24 5G 256GB"/>
    <n v="7"/>
    <n v="530.07069999999999"/>
    <n v="549"/>
    <n v="3843"/>
    <n v="18.929300000000001"/>
    <n v="132.51"/>
    <n v="3.44"/>
    <s v="V0140"/>
    <x v="15"/>
    <s v="KPUD"/>
    <s v="EXP"/>
    <s v="Geräte"/>
    <x v="10"/>
    <n v="7"/>
    <n v="530.07069999999999"/>
    <n v="549"/>
    <n v="3843"/>
    <n v="18.929300000000001"/>
    <n v="132.51"/>
    <n v="3.4480874316939886E-2"/>
    <n v="1"/>
    <m/>
    <x v="0"/>
    <s v="Nein"/>
    <x v="0"/>
  </r>
  <r>
    <n v="14573625"/>
    <x v="5"/>
    <x v="0"/>
    <n v="2000863"/>
    <s v="Sofortrechnung"/>
    <s v="eam\mustafa.oezer"/>
    <x v="2"/>
    <s v="23247"/>
    <s v="Ricardo's Handy Shop"/>
    <x v="1"/>
    <s v="1"/>
    <s v="101300192"/>
    <x v="164"/>
    <s v="Apple iPad 10.9&quot; 2022 64GB [WiFi]"/>
    <n v="1"/>
    <n v="294.17809999999997"/>
    <n v="319"/>
    <n v="319"/>
    <n v="24.821899999999999"/>
    <n v="24.82"/>
    <n v="7.78"/>
    <s v="V0163"/>
    <x v="11"/>
    <s v="KVAB30"/>
    <s v="FHK"/>
    <s v="Geräte"/>
    <x v="2"/>
    <n v="1"/>
    <n v="294.17809999999997"/>
    <n v="319"/>
    <n v="319"/>
    <n v="24.821899999999999"/>
    <n v="24.82"/>
    <n v="7.7805642633228839E-2"/>
    <n v="1"/>
    <m/>
    <x v="0"/>
    <s v="Nein"/>
    <x v="0"/>
  </r>
  <r>
    <n v="14573263"/>
    <x v="5"/>
    <x v="0"/>
    <n v="2000864"/>
    <s v="Sofortrechnung"/>
    <s v="eam\mustafa.oezer"/>
    <x v="0"/>
    <s v="29065"/>
    <s v="KONECT SAS"/>
    <x v="1"/>
    <s v="1"/>
    <s v="100034579"/>
    <x v="70"/>
    <s v="Samsung A556B A55 5G 128GB EE"/>
    <n v="49"/>
    <n v="251.29089999999999"/>
    <n v="259"/>
    <n v="12691"/>
    <n v="7.7091000000000003"/>
    <n v="377.75"/>
    <n v="2.97"/>
    <s v="V0012"/>
    <x v="1"/>
    <s v="KÜB8"/>
    <s v="EXP"/>
    <s v="Geräte"/>
    <x v="1"/>
    <n v="49"/>
    <n v="251.29089999999999"/>
    <n v="259"/>
    <n v="12691"/>
    <n v="7.7091000000000003"/>
    <n v="377.75"/>
    <n v="2.9765187928453233E-2"/>
    <n v="1"/>
    <m/>
    <x v="0"/>
    <s v="Nein"/>
    <x v="0"/>
  </r>
  <r>
    <n v="14573263"/>
    <x v="5"/>
    <x v="0"/>
    <n v="2000864"/>
    <s v="Sofortrechnung"/>
    <s v="eam\mustafa.oezer"/>
    <x v="0"/>
    <s v="29065"/>
    <s v="KONECT SAS"/>
    <x v="1"/>
    <s v="2"/>
    <s v="100302478"/>
    <x v="79"/>
    <s v="Apple iPhone 13 128GB"/>
    <n v="5"/>
    <n v="417.46170000000001"/>
    <n v="422"/>
    <n v="2110"/>
    <n v="4.5382999999999996"/>
    <n v="22.69"/>
    <n v="1.07"/>
    <s v="V0012"/>
    <x v="1"/>
    <s v="KÜB8"/>
    <s v="EXP"/>
    <s v="Geräte"/>
    <x v="1"/>
    <n v="5"/>
    <n v="417.46170000000001"/>
    <n v="422"/>
    <n v="2110"/>
    <n v="4.5382999999999996"/>
    <n v="22.69"/>
    <n v="1.0753554502369669E-2"/>
    <n v="1"/>
    <m/>
    <x v="0"/>
    <s v="Nein"/>
    <x v="0"/>
  </r>
  <r>
    <n v="14573263"/>
    <x v="5"/>
    <x v="0"/>
    <n v="2000864"/>
    <s v="Sofortrechnung"/>
    <s v="eam\mustafa.oezer"/>
    <x v="0"/>
    <s v="29065"/>
    <s v="KONECT SAS"/>
    <x v="1"/>
    <s v="3"/>
    <s v="100034578"/>
    <x v="470"/>
    <s v="Samsung A356B A35 5G 128GB EE"/>
    <n v="25"/>
    <n v="202"/>
    <n v="202"/>
    <n v="5050"/>
    <n v="0"/>
    <n v="0"/>
    <n v="0"/>
    <s v="V0012"/>
    <x v="1"/>
    <s v="KÜB8"/>
    <s v="EXP"/>
    <s v="Geräte"/>
    <x v="1"/>
    <n v="25"/>
    <n v="202"/>
    <n v="202"/>
    <n v="5050"/>
    <n v="0"/>
    <n v="0"/>
    <n v="0"/>
    <n v="1"/>
    <m/>
    <x v="0"/>
    <s v="Nein"/>
    <x v="0"/>
  </r>
  <r>
    <n v="14573263"/>
    <x v="5"/>
    <x v="0"/>
    <n v="2000864"/>
    <s v="Sofortrechnung"/>
    <s v="eam\mustafa.oezer"/>
    <x v="0"/>
    <s v="29065"/>
    <s v="KONECT SAS"/>
    <x v="1"/>
    <s v="4"/>
    <s v="101030520"/>
    <x v="251"/>
    <s v="Samsung A356B A35 5G 128GB EE"/>
    <n v="5"/>
    <n v="192.4376"/>
    <n v="202"/>
    <n v="1010"/>
    <n v="9.5624000000000002"/>
    <n v="47.81"/>
    <n v="4.7300000000000004"/>
    <s v="V0012"/>
    <x v="1"/>
    <s v="KÜB8"/>
    <s v="EXP"/>
    <s v="Geräte"/>
    <x v="1"/>
    <n v="5"/>
    <n v="192.4376"/>
    <n v="202"/>
    <n v="1010"/>
    <n v="9.5624000000000002"/>
    <n v="47.81"/>
    <n v="4.7336633663366337E-2"/>
    <n v="1"/>
    <m/>
    <x v="0"/>
    <s v="Nein"/>
    <x v="0"/>
  </r>
  <r>
    <n v="14573561"/>
    <x v="5"/>
    <x v="0"/>
    <n v="2000865"/>
    <s v="Sofortrechnung"/>
    <s v="eam\mustafa.oezer"/>
    <x v="0"/>
    <s v="30781"/>
    <s v="TECHNOSPHERE S.R.L."/>
    <x v="1"/>
    <s v="1"/>
    <s v="100303124"/>
    <x v="76"/>
    <s v="Apple iPhone 16 Pro 256GB"/>
    <n v="9"/>
    <n v="995.78409999999997"/>
    <n v="1015"/>
    <n v="9135"/>
    <n v="19.215900000000001"/>
    <n v="172.94"/>
    <n v="1.89"/>
    <s v="V0022"/>
    <x v="13"/>
    <s v="KÜB14"/>
    <s v="EXP"/>
    <s v="Geräte"/>
    <x v="8"/>
    <n v="9"/>
    <n v="995.78409999999997"/>
    <n v="1015"/>
    <n v="9135"/>
    <n v="19.215900000000001"/>
    <n v="172.94"/>
    <n v="1.8931581828133551E-2"/>
    <n v="1"/>
    <m/>
    <x v="0"/>
    <s v="Nein"/>
    <x v="0"/>
  </r>
  <r>
    <n v="14573561"/>
    <x v="5"/>
    <x v="0"/>
    <n v="2000865"/>
    <s v="Sofortrechnung"/>
    <s v="eam\mustafa.oezer"/>
    <x v="0"/>
    <s v="30781"/>
    <s v="TECHNOSPHERE S.R.L."/>
    <x v="1"/>
    <s v="2"/>
    <s v="101300308"/>
    <x v="80"/>
    <s v="Apple iPhone 16 Pro Max 256GB"/>
    <n v="50"/>
    <n v="1065.5192"/>
    <n v="1090"/>
    <n v="54500"/>
    <n v="24.480799999999999"/>
    <n v="1224.04"/>
    <n v="2.2400000000000002"/>
    <s v="V0022"/>
    <x v="13"/>
    <s v="KÜB14"/>
    <s v="EXP"/>
    <s v="Geräte"/>
    <x v="8"/>
    <n v="50"/>
    <n v="1065.5192"/>
    <n v="1090"/>
    <n v="54500"/>
    <n v="24.480799999999999"/>
    <n v="1224.04"/>
    <n v="2.2459449541284402E-2"/>
    <n v="1"/>
    <m/>
    <x v="0"/>
    <s v="Nein"/>
    <x v="0"/>
  </r>
  <r>
    <n v="14573561"/>
    <x v="5"/>
    <x v="0"/>
    <n v="2000865"/>
    <s v="Sofortrechnung"/>
    <s v="eam\mustafa.oezer"/>
    <x v="0"/>
    <s v="30781"/>
    <s v="TECHNOSPHERE S.R.L."/>
    <x v="1"/>
    <s v="3"/>
    <s v="101300308"/>
    <x v="80"/>
    <s v="Apple iPhone 16 Pro Max 256GB"/>
    <n v="50"/>
    <n v="1065.5192"/>
    <n v="1090"/>
    <n v="54500"/>
    <n v="24.480799999999999"/>
    <n v="1224.04"/>
    <n v="2.2400000000000002"/>
    <s v="V0022"/>
    <x v="13"/>
    <s v="KÜB14"/>
    <s v="EXP"/>
    <s v="Geräte"/>
    <x v="8"/>
    <n v="50"/>
    <n v="1065.5192"/>
    <n v="1090"/>
    <n v="54500"/>
    <n v="24.480799999999999"/>
    <n v="1224.04"/>
    <n v="2.2459449541284402E-2"/>
    <n v="1"/>
    <m/>
    <x v="0"/>
    <s v="Nein"/>
    <x v="0"/>
  </r>
  <r>
    <n v="14573630"/>
    <x v="5"/>
    <x v="0"/>
    <n v="2000866"/>
    <s v="Sofortrechnung"/>
    <s v="eam\mustafa.oezer"/>
    <x v="0"/>
    <s v="23854"/>
    <s v="Digitec Galaxus AG"/>
    <x v="0"/>
    <s v="1"/>
    <s v="200370090"/>
    <x v="478"/>
    <s v="Huawei FreeClip"/>
    <n v="2"/>
    <n v="130.49"/>
    <n v="125.62"/>
    <n v="251.24"/>
    <n v="-4.87"/>
    <n v="-9.74"/>
    <n v="-3.87"/>
    <s v="V0019"/>
    <x v="0"/>
    <s v="KÜB14"/>
    <s v="EXP"/>
    <s v="Zubehör"/>
    <x v="0"/>
    <n v="2"/>
    <n v="130.49"/>
    <n v="125.62"/>
    <n v="251.24"/>
    <n v="-4.87"/>
    <n v="-9.74"/>
    <n v="-3.8767712147747171E-2"/>
    <n v="1"/>
    <m/>
    <x v="0"/>
    <s v="Nein"/>
    <x v="1"/>
  </r>
  <r>
    <n v="14573630"/>
    <x v="5"/>
    <x v="0"/>
    <n v="2000866"/>
    <s v="Sofortrechnung"/>
    <s v="eam\mustafa.oezer"/>
    <x v="0"/>
    <s v="23854"/>
    <s v="Digitec Galaxus AG"/>
    <x v="0"/>
    <s v="2"/>
    <s v="200370094"/>
    <x v="257"/>
    <s v="Huawei Band 9 (Kimi-B19)"/>
    <n v="8"/>
    <n v="29.5"/>
    <n v="31.15"/>
    <n v="249.2"/>
    <n v="1.65"/>
    <n v="13.2"/>
    <n v="5.29"/>
    <s v="V0019"/>
    <x v="0"/>
    <s v="KÜB14"/>
    <s v="EXP"/>
    <s v="Zubehör"/>
    <x v="0"/>
    <n v="8"/>
    <n v="29.5"/>
    <n v="31.15"/>
    <n v="249.2"/>
    <n v="1.65"/>
    <n v="13.2"/>
    <n v="5.2969502407704656E-2"/>
    <n v="1"/>
    <m/>
    <x v="0"/>
    <s v="Nein"/>
    <x v="0"/>
  </r>
  <r>
    <n v="14573630"/>
    <x v="5"/>
    <x v="0"/>
    <n v="2000866"/>
    <s v="Sofortrechnung"/>
    <s v="eam\mustafa.oezer"/>
    <x v="0"/>
    <s v="23854"/>
    <s v="Digitec Galaxus AG"/>
    <x v="1"/>
    <s v="3"/>
    <s v="100021394"/>
    <x v="483"/>
    <s v="Nokia C22 4G 64GB"/>
    <n v="1"/>
    <n v="42.5"/>
    <n v="65.319999999999993"/>
    <n v="65.319999999999993"/>
    <n v="22.82"/>
    <n v="22.82"/>
    <n v="34.93"/>
    <s v="V0019"/>
    <x v="0"/>
    <s v="KÜB14"/>
    <s v="EXP"/>
    <s v="Geräte"/>
    <x v="0"/>
    <n v="1"/>
    <n v="42.5"/>
    <n v="65.319999999999993"/>
    <n v="65.319999999999993"/>
    <n v="22.82"/>
    <n v="22.82"/>
    <n v="0.34935701163502758"/>
    <n v="1"/>
    <m/>
    <x v="0"/>
    <s v="Nein"/>
    <x v="0"/>
  </r>
  <r>
    <n v="14573630"/>
    <x v="5"/>
    <x v="0"/>
    <n v="2000866"/>
    <s v="Sofortrechnung"/>
    <s v="eam\mustafa.oezer"/>
    <x v="0"/>
    <s v="23854"/>
    <s v="Digitec Galaxus AG"/>
    <x v="0"/>
    <s v="4"/>
    <s v="200060080"/>
    <x v="583"/>
    <s v="Google Pixel 9/9 Pro Case"/>
    <n v="20"/>
    <n v="16.010000000000002"/>
    <n v="18.09"/>
    <n v="361.8"/>
    <n v="2.08"/>
    <n v="41.6"/>
    <n v="11.49"/>
    <s v="V0019"/>
    <x v="0"/>
    <s v="KÜB14"/>
    <s v="EXP"/>
    <s v="Zubehör"/>
    <x v="0"/>
    <n v="20"/>
    <n v="16.010000000000002"/>
    <n v="18.09"/>
    <n v="361.8"/>
    <n v="2.08"/>
    <n v="41.6"/>
    <n v="0.11498065229408513"/>
    <n v="1"/>
    <m/>
    <x v="0"/>
    <s v="Nein"/>
    <x v="0"/>
  </r>
  <r>
    <n v="14573630"/>
    <x v="5"/>
    <x v="0"/>
    <n v="2000866"/>
    <s v="Sofortrechnung"/>
    <s v="eam\mustafa.oezer"/>
    <x v="0"/>
    <s v="23854"/>
    <s v="Digitec Galaxus AG"/>
    <x v="1"/>
    <s v="5"/>
    <s v="100302697"/>
    <x v="312"/>
    <s v="Apple iPad Air 2022 5G 64GB"/>
    <n v="1"/>
    <n v="363.5"/>
    <n v="642.19000000000005"/>
    <n v="642.19000000000005"/>
    <n v="278.69"/>
    <n v="278.69"/>
    <n v="43.39"/>
    <s v="V0019"/>
    <x v="0"/>
    <s v="KÜB14"/>
    <s v="EXP"/>
    <s v="Geräte"/>
    <x v="0"/>
    <n v="1"/>
    <n v="363.5"/>
    <n v="642.19000000000005"/>
    <n v="642.19000000000005"/>
    <n v="278.69"/>
    <n v="278.69"/>
    <n v="0.43396814027001351"/>
    <n v="1"/>
    <m/>
    <x v="0"/>
    <s v="Nein"/>
    <x v="0"/>
  </r>
  <r>
    <n v="14573630"/>
    <x v="5"/>
    <x v="0"/>
    <n v="2000866"/>
    <s v="Sofortrechnung"/>
    <s v="eam\mustafa.oezer"/>
    <x v="0"/>
    <s v="23854"/>
    <s v="Digitec Galaxus AG"/>
    <x v="0"/>
    <s v="6"/>
    <s v="200370063"/>
    <x v="591"/>
    <s v="Huawei Watch GT4 41mm (Aurora-B19T)"/>
    <n v="4"/>
    <n v="184.23"/>
    <n v="190.95"/>
    <n v="763.8"/>
    <n v="6.72"/>
    <n v="26.88"/>
    <n v="3.51"/>
    <s v="V0019"/>
    <x v="0"/>
    <s v="KÜB14"/>
    <s v="EXP"/>
    <s v="Zubehör"/>
    <x v="0"/>
    <n v="4"/>
    <n v="184.23"/>
    <n v="190.95"/>
    <n v="763.8"/>
    <n v="6.72"/>
    <n v="26.88"/>
    <n v="3.5192458758837392E-2"/>
    <n v="1"/>
    <m/>
    <x v="0"/>
    <s v="Nein"/>
    <x v="0"/>
  </r>
  <r>
    <n v="14573405"/>
    <x v="5"/>
    <x v="0"/>
    <n v="2000867"/>
    <s v="Sofortrechnung"/>
    <s v="Yasar.Yigitbilek"/>
    <x v="1"/>
    <s v="24575"/>
    <s v="Paketfabrik"/>
    <x v="1"/>
    <s v="1"/>
    <s v="100303148"/>
    <x v="196"/>
    <s v="Apple iPhone 15 Pro 512GB"/>
    <n v="1"/>
    <n v="944.7826"/>
    <n v="1039"/>
    <n v="1039"/>
    <n v="94.217399999999998"/>
    <n v="94.22"/>
    <n v="9.06"/>
    <s v="V0042"/>
    <x v="5"/>
    <s v="KÜB0"/>
    <s v="GRK"/>
    <s v="Geräte"/>
    <x v="5"/>
    <n v="1"/>
    <n v="944.7826"/>
    <n v="1039"/>
    <n v="1039"/>
    <n v="94.217399999999998"/>
    <n v="94.22"/>
    <n v="9.0683349374398453E-2"/>
    <n v="1"/>
    <m/>
    <x v="0"/>
    <s v="Nein"/>
    <x v="0"/>
  </r>
  <r>
    <n v="14573437"/>
    <x v="5"/>
    <x v="0"/>
    <n v="2000868"/>
    <s v="Sofortrechnung"/>
    <s v="Yasar.Yigitbilek"/>
    <x v="1"/>
    <s v="24575"/>
    <s v="Paketfabrik"/>
    <x v="1"/>
    <s v="1"/>
    <s v="100302545"/>
    <x v="468"/>
    <s v="Apple iPad 10.2&quot; 2021 256GB"/>
    <n v="2"/>
    <n v="413"/>
    <n v="439"/>
    <n v="878"/>
    <n v="26"/>
    <n v="52"/>
    <n v="5.92"/>
    <s v="V0042"/>
    <x v="5"/>
    <s v="KÜB0"/>
    <s v="GRK"/>
    <s v="Geräte"/>
    <x v="5"/>
    <n v="2"/>
    <n v="413"/>
    <n v="439"/>
    <n v="878"/>
    <n v="26"/>
    <n v="52"/>
    <n v="5.9225512528473807E-2"/>
    <n v="1"/>
    <m/>
    <x v="0"/>
    <s v="Nein"/>
    <x v="0"/>
  </r>
  <r>
    <n v="14573535"/>
    <x v="5"/>
    <x v="0"/>
    <n v="2000869"/>
    <s v="Sofortrechnung"/>
    <s v="Yasar.Yigitbilek"/>
    <x v="1"/>
    <s v="24575"/>
    <s v="Paketfabrik"/>
    <x v="1"/>
    <s v="1"/>
    <s v="100034494"/>
    <x v="453"/>
    <s v="Samsung S928B S24 Ultra 5G 512GB"/>
    <n v="1"/>
    <n v="910.47659999999996"/>
    <n v="845"/>
    <n v="845"/>
    <n v="-65.476600000000005"/>
    <n v="-65.48"/>
    <n v="-7.74"/>
    <s v="V0042"/>
    <x v="5"/>
    <s v="KÜB0"/>
    <s v="GRK"/>
    <s v="Geräte"/>
    <x v="5"/>
    <n v="1"/>
    <n v="910.47659999999996"/>
    <n v="845"/>
    <n v="845"/>
    <n v="-65.476600000000005"/>
    <n v="-65.48"/>
    <n v="-7.7491124260355038E-2"/>
    <n v="1"/>
    <m/>
    <x v="0"/>
    <s v="Nein"/>
    <x v="1"/>
  </r>
  <r>
    <n v="14573611"/>
    <x v="5"/>
    <x v="0"/>
    <n v="2000870"/>
    <s v="Sofortrechnung"/>
    <s v="Yasar.Yigitbilek"/>
    <x v="2"/>
    <s v="21224"/>
    <s v="Telekommunikation Sommer"/>
    <x v="1"/>
    <s v="1"/>
    <s v="100303122"/>
    <x v="376"/>
    <s v="Apple iPhone 16 Pro 128GB"/>
    <n v="1"/>
    <n v="894"/>
    <n v="929"/>
    <n v="929"/>
    <n v="35"/>
    <n v="35"/>
    <n v="3.76"/>
    <s v="V0163"/>
    <x v="11"/>
    <s v="KABB0"/>
    <s v="FHK"/>
    <s v="Geräte"/>
    <x v="2"/>
    <n v="1"/>
    <n v="894"/>
    <n v="929"/>
    <n v="929"/>
    <n v="35"/>
    <n v="35"/>
    <n v="3.7674919268030141E-2"/>
    <n v="1"/>
    <m/>
    <x v="0"/>
    <s v="Nein"/>
    <x v="0"/>
  </r>
  <r>
    <n v="14573611"/>
    <x v="5"/>
    <x v="0"/>
    <n v="2000870"/>
    <s v="Sofortrechnung"/>
    <s v="Yasar.Yigitbilek"/>
    <x v="2"/>
    <s v="21224"/>
    <s v="Telekommunikation Sommer"/>
    <x v="1"/>
    <s v="2"/>
    <s v="101030658"/>
    <x v="424"/>
    <s v="Samsung A165F A16 128GB"/>
    <n v="1"/>
    <n v="109"/>
    <n v="129"/>
    <n v="129"/>
    <n v="20"/>
    <n v="20"/>
    <n v="15.5"/>
    <s v="V0163"/>
    <x v="11"/>
    <s v="KABB0"/>
    <s v="FHK"/>
    <s v="Geräte"/>
    <x v="2"/>
    <n v="1"/>
    <n v="109"/>
    <n v="129"/>
    <n v="129"/>
    <n v="20"/>
    <n v="20"/>
    <n v="0.15503875968992248"/>
    <n v="1"/>
    <m/>
    <x v="0"/>
    <s v="Nein"/>
    <x v="0"/>
  </r>
  <r>
    <n v="14573631"/>
    <x v="5"/>
    <x v="0"/>
    <n v="2000871"/>
    <s v="Sofortrechnung"/>
    <s v="eam\mustafa.oezer"/>
    <x v="0"/>
    <s v="29367"/>
    <s v="Mobitrade B.V."/>
    <x v="1"/>
    <s v="1"/>
    <s v="100303119"/>
    <x v="118"/>
    <s v="Apple iPhone 16 Pro 128GB"/>
    <n v="8"/>
    <n v="895.92759999999998"/>
    <n v="912"/>
    <n v="7296"/>
    <n v="16.072399999999998"/>
    <n v="128.58000000000001"/>
    <n v="1.76"/>
    <s v="V0164"/>
    <x v="4"/>
    <s v="KPUD"/>
    <s v="EXP"/>
    <s v="Geräte"/>
    <x v="4"/>
    <n v="8"/>
    <n v="895.92759999999998"/>
    <n v="912"/>
    <n v="7296"/>
    <n v="16.072399999999998"/>
    <n v="128.58000000000001"/>
    <n v="1.7623355263157895E-2"/>
    <n v="1"/>
    <m/>
    <x v="0"/>
    <s v="Nein"/>
    <x v="0"/>
  </r>
  <r>
    <n v="14573631"/>
    <x v="5"/>
    <x v="0"/>
    <n v="2000871"/>
    <s v="Sofortrechnung"/>
    <s v="eam\mustafa.oezer"/>
    <x v="0"/>
    <s v="29367"/>
    <s v="Mobitrade B.V."/>
    <x v="0"/>
    <s v="2"/>
    <s v="201300064"/>
    <x v="116"/>
    <s v="Apple AirPods 4 ANC"/>
    <n v="1"/>
    <n v="145.5"/>
    <n v="149"/>
    <n v="149"/>
    <n v="3.5"/>
    <n v="3.5"/>
    <n v="2.34"/>
    <s v="V0164"/>
    <x v="4"/>
    <s v="KPUD"/>
    <s v="EXP"/>
    <s v="Zubehör"/>
    <x v="4"/>
    <n v="1"/>
    <n v="145.5"/>
    <n v="149"/>
    <n v="149"/>
    <n v="3.5"/>
    <n v="3.5"/>
    <n v="2.3489932885906041E-2"/>
    <n v="1"/>
    <m/>
    <x v="0"/>
    <s v="Nein"/>
    <x v="0"/>
  </r>
  <r>
    <n v="14573631"/>
    <x v="5"/>
    <x v="0"/>
    <n v="2000871"/>
    <s v="Sofortrechnung"/>
    <s v="eam\mustafa.oezer"/>
    <x v="0"/>
    <s v="29367"/>
    <s v="Mobitrade B.V."/>
    <x v="1"/>
    <s v="3"/>
    <s v="101300339"/>
    <x v="522"/>
    <s v="Apple iPhone 13 128GB"/>
    <n v="4"/>
    <n v="409.5"/>
    <n v="420"/>
    <n v="1680"/>
    <n v="10.5"/>
    <n v="42"/>
    <n v="2.5"/>
    <s v="V0164"/>
    <x v="4"/>
    <s v="KPUD"/>
    <s v="EXP"/>
    <s v="Geräte"/>
    <x v="4"/>
    <n v="4"/>
    <n v="409.5"/>
    <n v="420"/>
    <n v="1680"/>
    <n v="10.5"/>
    <n v="42"/>
    <n v="2.5000000000000001E-2"/>
    <n v="1"/>
    <m/>
    <x v="0"/>
    <s v="Nein"/>
    <x v="0"/>
  </r>
  <r>
    <n v="14573631"/>
    <x v="5"/>
    <x v="0"/>
    <n v="2000871"/>
    <s v="Sofortrechnung"/>
    <s v="eam\mustafa.oezer"/>
    <x v="0"/>
    <s v="29367"/>
    <s v="Mobitrade B.V."/>
    <x v="1"/>
    <s v="4"/>
    <s v="100034500"/>
    <x v="247"/>
    <s v="Samsung A546B A54 5G 128GB"/>
    <n v="9"/>
    <n v="227.03649999999999"/>
    <n v="227"/>
    <n v="2043"/>
    <n v="-3.6499999999999998E-2"/>
    <n v="-0.33"/>
    <n v="-0.01"/>
    <s v="V0164"/>
    <x v="4"/>
    <s v="KPUD"/>
    <s v="EXP"/>
    <s v="Geräte"/>
    <x v="4"/>
    <n v="9"/>
    <n v="227.03649999999999"/>
    <n v="227"/>
    <n v="2043"/>
    <n v="-3.6499999999999998E-2"/>
    <n v="-0.33"/>
    <n v="-1.6152716593245228E-4"/>
    <n v="1"/>
    <m/>
    <x v="0"/>
    <s v="Nein"/>
    <x v="1"/>
  </r>
  <r>
    <n v="14573527"/>
    <x v="5"/>
    <x v="0"/>
    <n v="2000872"/>
    <s v="Sofortrechnung"/>
    <s v="Yasar.Yigitbilek"/>
    <x v="1"/>
    <s v="25907"/>
    <s v="Red Tech GmbH"/>
    <x v="1"/>
    <s v="1"/>
    <s v="101690228"/>
    <x v="47"/>
    <s v="Xiaomi POCO X6 5G 8GB/256GB"/>
    <n v="1"/>
    <n v="177"/>
    <n v="192"/>
    <n v="192"/>
    <n v="15"/>
    <n v="15"/>
    <n v="7.81"/>
    <s v="V0012"/>
    <x v="1"/>
    <s v="KABB0"/>
    <s v="GRK"/>
    <s v="Geräte"/>
    <x v="1"/>
    <n v="1"/>
    <n v="177"/>
    <n v="192"/>
    <n v="192"/>
    <n v="15"/>
    <n v="15"/>
    <n v="7.8125E-2"/>
    <n v="1"/>
    <m/>
    <x v="0"/>
    <s v="Nein"/>
    <x v="0"/>
  </r>
  <r>
    <n v="14573527"/>
    <x v="5"/>
    <x v="0"/>
    <n v="2000872"/>
    <s v="Sofortrechnung"/>
    <s v="Yasar.Yigitbilek"/>
    <x v="1"/>
    <s v="25907"/>
    <s v="Red Tech GmbH"/>
    <x v="1"/>
    <s v="2"/>
    <s v="101690262"/>
    <x v="290"/>
    <s v="Xiaomi Redmi Note 13 Pro 8GB/256GB"/>
    <n v="3"/>
    <n v="157"/>
    <n v="166"/>
    <n v="498"/>
    <n v="9"/>
    <n v="27"/>
    <n v="5.42"/>
    <s v="V0012"/>
    <x v="1"/>
    <s v="KABB0"/>
    <s v="GRK"/>
    <s v="Geräte"/>
    <x v="1"/>
    <n v="3"/>
    <n v="157"/>
    <n v="166"/>
    <n v="498"/>
    <n v="9"/>
    <n v="27"/>
    <n v="5.4216867469879519E-2"/>
    <n v="1"/>
    <m/>
    <x v="0"/>
    <s v="Nein"/>
    <x v="0"/>
  </r>
  <r>
    <n v="14573527"/>
    <x v="5"/>
    <x v="0"/>
    <n v="2000872"/>
    <s v="Sofortrechnung"/>
    <s v="Yasar.Yigitbilek"/>
    <x v="1"/>
    <s v="25907"/>
    <s v="Red Tech GmbH"/>
    <x v="1"/>
    <s v="3"/>
    <s v="100690534"/>
    <x v="261"/>
    <s v="Xiaomi Redmi A1 2GB/32GB"/>
    <n v="1"/>
    <n v="56.11"/>
    <n v="57"/>
    <n v="57"/>
    <n v="0.89"/>
    <n v="0.89"/>
    <n v="1.56"/>
    <s v="V0012"/>
    <x v="1"/>
    <s v="KABB0"/>
    <s v="GRK"/>
    <s v="Geräte"/>
    <x v="1"/>
    <n v="1"/>
    <n v="56.11"/>
    <n v="57"/>
    <n v="57"/>
    <n v="0.89"/>
    <n v="0.89"/>
    <n v="1.5614035087719299E-2"/>
    <n v="1"/>
    <m/>
    <x v="0"/>
    <s v="Nein"/>
    <x v="0"/>
  </r>
  <r>
    <n v="14573634"/>
    <x v="5"/>
    <x v="0"/>
    <n v="2000873"/>
    <s v="Sofortrechnung"/>
    <s v="eam\mustafa.oezer"/>
    <x v="2"/>
    <s v="26937"/>
    <s v="HAMMER GmbH &amp; Co. KG"/>
    <x v="1"/>
    <s v="1"/>
    <s v="101300308"/>
    <x v="80"/>
    <s v="Apple iPhone 16 Pro Max 256GB"/>
    <n v="1"/>
    <n v="1065.5192"/>
    <n v="1115"/>
    <n v="1115"/>
    <n v="49.480800000000002"/>
    <n v="49.48"/>
    <n v="4.43"/>
    <s v="V0163"/>
    <x v="11"/>
    <s v="KABB0"/>
    <s v="FHK"/>
    <s v="Geräte"/>
    <x v="2"/>
    <n v="1"/>
    <n v="1065.5192"/>
    <n v="1115"/>
    <n v="1115"/>
    <n v="49.480800000000002"/>
    <n v="49.48"/>
    <n v="4.4376681614349774E-2"/>
    <n v="1"/>
    <m/>
    <x v="0"/>
    <s v="Nein"/>
    <x v="0"/>
  </r>
  <r>
    <n v="14568616"/>
    <x v="5"/>
    <x v="0"/>
    <n v="2000874"/>
    <s v="Sofortrechnung"/>
    <s v="eam\mustafa.oezer"/>
    <x v="2"/>
    <s v="29577"/>
    <s v="Tele-Media"/>
    <x v="1"/>
    <s v="1"/>
    <s v="101030658"/>
    <x v="424"/>
    <s v="Samsung A165F A16 128GB"/>
    <n v="1"/>
    <n v="109"/>
    <n v="129"/>
    <n v="129"/>
    <n v="20"/>
    <n v="20"/>
    <n v="15.5"/>
    <s v="V0162"/>
    <x v="8"/>
    <s v="KVAB30"/>
    <s v="FHK"/>
    <s v="Geräte"/>
    <x v="2"/>
    <n v="1"/>
    <n v="109"/>
    <n v="129"/>
    <n v="129"/>
    <n v="20"/>
    <n v="20"/>
    <n v="0.15503875968992248"/>
    <n v="1"/>
    <m/>
    <x v="0"/>
    <s v="Nein"/>
    <x v="0"/>
  </r>
  <r>
    <n v="14573619"/>
    <x v="5"/>
    <x v="0"/>
    <n v="2000875"/>
    <s v="Sofortrechnung"/>
    <s v="Yasar.Yigitbilek"/>
    <x v="2"/>
    <s v="22892"/>
    <s v="Handy-28  GmbH"/>
    <x v="1"/>
    <s v="1"/>
    <s v="101030092"/>
    <x v="269"/>
    <s v="Samsung P613N Tab S6 lite 2022 64GB [WiFi]"/>
    <n v="1"/>
    <n v="171.95509999999999"/>
    <n v="182"/>
    <n v="182"/>
    <n v="10.0449"/>
    <n v="10.039999999999999"/>
    <n v="5.51"/>
    <s v="V0162"/>
    <x v="8"/>
    <s v="KABB5"/>
    <s v="FHK"/>
    <s v="Geräte"/>
    <x v="2"/>
    <n v="1"/>
    <n v="171.95509999999999"/>
    <n v="182"/>
    <n v="182"/>
    <n v="10.0449"/>
    <n v="10.039999999999999"/>
    <n v="5.5164835164835162E-2"/>
    <n v="1"/>
    <m/>
    <x v="0"/>
    <s v="Nein"/>
    <x v="0"/>
  </r>
  <r>
    <n v="14573276"/>
    <x v="5"/>
    <x v="0"/>
    <n v="2000876"/>
    <s v="Sofortrechnung"/>
    <s v="eam\mustafa.oezer"/>
    <x v="2"/>
    <s v="29577"/>
    <s v="Tele-Media"/>
    <x v="1"/>
    <s v="1"/>
    <s v="101300308"/>
    <x v="80"/>
    <s v="Apple iPhone 16 Pro Max 256GB"/>
    <n v="1"/>
    <n v="1065.5192"/>
    <n v="1115"/>
    <n v="1115"/>
    <n v="49.480800000000002"/>
    <n v="49.48"/>
    <n v="4.43"/>
    <s v="V0162"/>
    <x v="8"/>
    <s v="KVAB30"/>
    <s v="FHK"/>
    <s v="Geräte"/>
    <x v="2"/>
    <n v="1"/>
    <n v="1065.5192"/>
    <n v="1115"/>
    <n v="1115"/>
    <n v="49.480800000000002"/>
    <n v="49.48"/>
    <n v="4.4376681614349774E-2"/>
    <n v="1"/>
    <m/>
    <x v="0"/>
    <s v="Nein"/>
    <x v="0"/>
  </r>
  <r>
    <n v="14573618"/>
    <x v="5"/>
    <x v="0"/>
    <n v="2000877"/>
    <s v="Sofortrechnung"/>
    <s v="eam\mustafa.oezer"/>
    <x v="2"/>
    <s v="20205"/>
    <s v="friends mobile cc GmbH &amp; Co. KG"/>
    <x v="1"/>
    <s v="1"/>
    <s v="101300040"/>
    <x v="84"/>
    <s v="Apple iPhone 14 128GB"/>
    <n v="1"/>
    <n v="494.59449999999998"/>
    <n v="522"/>
    <n v="522"/>
    <n v="27.4055"/>
    <n v="27.41"/>
    <n v="5.25"/>
    <s v="V0163"/>
    <x v="11"/>
    <s v="KABB30"/>
    <s v="FHK"/>
    <s v="Geräte"/>
    <x v="2"/>
    <n v="1"/>
    <n v="494.59449999999998"/>
    <n v="522"/>
    <n v="522"/>
    <n v="27.4055"/>
    <n v="27.41"/>
    <n v="5.2509578544061304E-2"/>
    <n v="1"/>
    <m/>
    <x v="0"/>
    <s v="Nein"/>
    <x v="0"/>
  </r>
  <r>
    <n v="14573618"/>
    <x v="5"/>
    <x v="0"/>
    <n v="2000877"/>
    <s v="Sofortrechnung"/>
    <s v="eam\mustafa.oezer"/>
    <x v="2"/>
    <s v="20205"/>
    <s v="friends mobile cc GmbH &amp; Co. KG"/>
    <x v="1"/>
    <s v="2"/>
    <s v="101030520"/>
    <x v="251"/>
    <s v="Samsung A356B A35 5G 128GB EE"/>
    <n v="1"/>
    <n v="192.4376"/>
    <n v="209"/>
    <n v="209"/>
    <n v="16.5624"/>
    <n v="16.559999999999999"/>
    <n v="7.92"/>
    <s v="V0163"/>
    <x v="11"/>
    <s v="KABB30"/>
    <s v="FHK"/>
    <s v="Geräte"/>
    <x v="2"/>
    <n v="1"/>
    <n v="192.4376"/>
    <n v="209"/>
    <n v="209"/>
    <n v="16.5624"/>
    <n v="16.559999999999999"/>
    <n v="7.9234449760765546E-2"/>
    <n v="1"/>
    <m/>
    <x v="0"/>
    <s v="Nein"/>
    <x v="0"/>
  </r>
  <r>
    <n v="14573635"/>
    <x v="5"/>
    <x v="0"/>
    <n v="2000878"/>
    <s v="Sofortrechnung"/>
    <s v="eam\mustafa.oezer"/>
    <x v="2"/>
    <s v="20205"/>
    <s v="friends mobile cc GmbH &amp; Co. KG"/>
    <x v="1"/>
    <s v="1"/>
    <s v="101030658"/>
    <x v="424"/>
    <s v="Samsung A165F A16 128GB"/>
    <n v="1"/>
    <n v="109"/>
    <n v="129"/>
    <n v="129"/>
    <n v="20"/>
    <n v="20"/>
    <n v="15.5"/>
    <s v="V0163"/>
    <x v="11"/>
    <s v="KABB30"/>
    <s v="FHK"/>
    <s v="Geräte"/>
    <x v="2"/>
    <n v="1"/>
    <n v="109"/>
    <n v="129"/>
    <n v="129"/>
    <n v="20"/>
    <n v="20"/>
    <n v="0.15503875968992248"/>
    <n v="1"/>
    <m/>
    <x v="0"/>
    <s v="Nein"/>
    <x v="0"/>
  </r>
  <r>
    <n v="14573562"/>
    <x v="5"/>
    <x v="0"/>
    <n v="2000879"/>
    <s v="Sofortrechnung"/>
    <s v="Yasar.Yigitbilek"/>
    <x v="0"/>
    <s v="29989"/>
    <s v="ADN Connexion SARL"/>
    <x v="3"/>
    <s v="1"/>
    <s v="900010011"/>
    <x v="36"/>
    <s v="Sonstiges"/>
    <n v="1"/>
    <n v="0"/>
    <n v="25"/>
    <n v="25"/>
    <n v="25"/>
    <n v="25"/>
    <m/>
    <s v="V0018"/>
    <x v="16"/>
    <s v="KPUD"/>
    <s v="EXP"/>
    <s v="Sonstige"/>
    <x v="11"/>
    <n v="1"/>
    <n v="0"/>
    <n v="25"/>
    <n v="25"/>
    <n v="25"/>
    <n v="25"/>
    <n v="1"/>
    <n v="1"/>
    <m/>
    <x v="2"/>
    <s v="Ja"/>
    <x v="0"/>
  </r>
  <r>
    <n v="14573562"/>
    <x v="5"/>
    <x v="0"/>
    <n v="2000879"/>
    <s v="Sofortrechnung"/>
    <s v="Yasar.Yigitbilek"/>
    <x v="0"/>
    <s v="29989"/>
    <s v="ADN Connexion SARL"/>
    <x v="1"/>
    <s v="2"/>
    <s v="101030353"/>
    <x v="38"/>
    <s v="Samsung A256B A25 5G 128GB"/>
    <n v="1"/>
    <n v="164.98509999999999"/>
    <n v="179"/>
    <n v="179"/>
    <n v="14.014900000000001"/>
    <n v="14.01"/>
    <n v="7.82"/>
    <s v="V0018"/>
    <x v="16"/>
    <s v="KPUD"/>
    <s v="EXP"/>
    <s v="Geräte"/>
    <x v="11"/>
    <n v="1"/>
    <n v="164.98509999999999"/>
    <n v="179"/>
    <n v="179"/>
    <n v="14.014900000000001"/>
    <n v="14.01"/>
    <n v="7.8268156424581001E-2"/>
    <n v="1"/>
    <m/>
    <x v="0"/>
    <s v="Nein"/>
    <x v="0"/>
  </r>
  <r>
    <n v="14573562"/>
    <x v="5"/>
    <x v="0"/>
    <n v="2000879"/>
    <s v="Sofortrechnung"/>
    <s v="Yasar.Yigitbilek"/>
    <x v="0"/>
    <s v="29989"/>
    <s v="ADN Connexion SARL"/>
    <x v="1"/>
    <s v="3"/>
    <s v="101030485"/>
    <x v="39"/>
    <s v="Samsung A556B A55 5G 128GB"/>
    <n v="2"/>
    <n v="254.48859999999999"/>
    <n v="269"/>
    <n v="538"/>
    <n v="14.5114"/>
    <n v="29.02"/>
    <n v="5.39"/>
    <s v="V0018"/>
    <x v="16"/>
    <s v="KPUD"/>
    <s v="EXP"/>
    <s v="Geräte"/>
    <x v="11"/>
    <n v="2"/>
    <n v="254.48859999999999"/>
    <n v="269"/>
    <n v="538"/>
    <n v="14.5114"/>
    <n v="29.02"/>
    <n v="5.3940520446096651E-2"/>
    <n v="1"/>
    <m/>
    <x v="0"/>
    <s v="Nein"/>
    <x v="0"/>
  </r>
  <r>
    <n v="14573562"/>
    <x v="5"/>
    <x v="0"/>
    <n v="2000879"/>
    <s v="Sofortrechnung"/>
    <s v="Yasar.Yigitbilek"/>
    <x v="0"/>
    <s v="29989"/>
    <s v="ADN Connexion SARL"/>
    <x v="1"/>
    <s v="4"/>
    <s v="101030596"/>
    <x v="467"/>
    <s v="Samsung A556B A55 5G 128GB EE"/>
    <n v="2"/>
    <n v="252"/>
    <n v="269"/>
    <n v="538"/>
    <n v="17"/>
    <n v="34"/>
    <n v="6.31"/>
    <s v="V0018"/>
    <x v="16"/>
    <s v="KPUD"/>
    <s v="EXP"/>
    <s v="Geräte"/>
    <x v="11"/>
    <n v="2"/>
    <n v="252"/>
    <n v="269"/>
    <n v="538"/>
    <n v="17"/>
    <n v="34"/>
    <n v="6.3197026022304828E-2"/>
    <n v="1"/>
    <m/>
    <x v="0"/>
    <s v="Nein"/>
    <x v="0"/>
  </r>
  <r>
    <n v="14573433"/>
    <x v="5"/>
    <x v="0"/>
    <n v="2000880"/>
    <s v="Sofortrechnung"/>
    <s v="eam\bekir.ahmed"/>
    <x v="1"/>
    <s v="26898"/>
    <s v="Wortmann Telecom GmbH"/>
    <x v="1"/>
    <s v="1"/>
    <s v="100034603"/>
    <x v="19"/>
    <s v="Samsung A166B A16 5G 128GB"/>
    <n v="100"/>
    <n v="143.50120000000001"/>
    <n v="149"/>
    <n v="14900"/>
    <n v="5.4988000000000001"/>
    <n v="549.88"/>
    <n v="3.69"/>
    <s v="V0012"/>
    <x v="1"/>
    <s v="KÜB8"/>
    <s v="GRK"/>
    <s v="Geräte"/>
    <x v="1"/>
    <n v="100"/>
    <n v="143.50120000000001"/>
    <n v="149"/>
    <n v="14900"/>
    <n v="5.4988000000000001"/>
    <n v="549.88"/>
    <n v="3.6904697986577181E-2"/>
    <n v="1"/>
    <m/>
    <x v="0"/>
    <s v="Nein"/>
    <x v="0"/>
  </r>
  <r>
    <n v="14567718"/>
    <x v="5"/>
    <x v="0"/>
    <n v="2000881"/>
    <s v="Sofortrechnung"/>
    <s v="eam\mustafa.oezer"/>
    <x v="2"/>
    <s v="24170"/>
    <s v="Dial Isie GmbH"/>
    <x v="1"/>
    <s v="1"/>
    <s v="101030658"/>
    <x v="424"/>
    <s v="Samsung A165F A16 128GB"/>
    <n v="1"/>
    <n v="109"/>
    <n v="129"/>
    <n v="129"/>
    <n v="20"/>
    <n v="20"/>
    <n v="15.5"/>
    <s v="V0162"/>
    <x v="8"/>
    <s v="KVAB30"/>
    <s v="FHK"/>
    <s v="Geräte"/>
    <x v="2"/>
    <n v="1"/>
    <n v="109"/>
    <n v="129"/>
    <n v="129"/>
    <n v="20"/>
    <n v="20"/>
    <n v="0.15503875968992248"/>
    <n v="1"/>
    <m/>
    <x v="0"/>
    <s v="Nein"/>
    <x v="0"/>
  </r>
  <r>
    <n v="14573616"/>
    <x v="5"/>
    <x v="0"/>
    <n v="2000882"/>
    <s v="Sofortrechnung"/>
    <s v="eam\mustafa.oezer"/>
    <x v="0"/>
    <s v="30480"/>
    <s v="Tia-mobiteli d.o.o."/>
    <x v="3"/>
    <s v="1"/>
    <s v="900010011"/>
    <x v="36"/>
    <s v="Sonstiges"/>
    <n v="1"/>
    <n v="0"/>
    <n v="29"/>
    <n v="29"/>
    <n v="29"/>
    <n v="29"/>
    <m/>
    <s v="V0022"/>
    <x v="13"/>
    <s v="KPUD"/>
    <s v="EXP"/>
    <s v="Sonstige"/>
    <x v="8"/>
    <n v="1"/>
    <n v="0"/>
    <n v="29"/>
    <n v="29"/>
    <n v="29"/>
    <n v="29"/>
    <n v="1"/>
    <n v="1"/>
    <m/>
    <x v="2"/>
    <s v="Ja"/>
    <x v="0"/>
  </r>
  <r>
    <n v="14573616"/>
    <x v="5"/>
    <x v="0"/>
    <n v="2000882"/>
    <s v="Sofortrechnung"/>
    <s v="eam\mustafa.oezer"/>
    <x v="0"/>
    <s v="30480"/>
    <s v="Tia-mobiteli d.o.o."/>
    <x v="0"/>
    <s v="2"/>
    <s v="201300062"/>
    <x v="336"/>
    <s v="Apple AirPods Pro (2. Generation)"/>
    <n v="2"/>
    <n v="181.29769999999999"/>
    <n v="193"/>
    <n v="386"/>
    <n v="11.702299999999999"/>
    <n v="23.4"/>
    <n v="6.06"/>
    <s v="V0022"/>
    <x v="13"/>
    <s v="KPUD"/>
    <s v="EXP"/>
    <s v="Zubehör"/>
    <x v="8"/>
    <n v="2"/>
    <n v="181.29769999999999"/>
    <n v="193"/>
    <n v="386"/>
    <n v="11.702299999999999"/>
    <n v="23.4"/>
    <n v="6.0621761658031084E-2"/>
    <n v="1"/>
    <m/>
    <x v="0"/>
    <s v="Nein"/>
    <x v="0"/>
  </r>
  <r>
    <n v="14573616"/>
    <x v="5"/>
    <x v="0"/>
    <n v="2000882"/>
    <s v="Sofortrechnung"/>
    <s v="eam\mustafa.oezer"/>
    <x v="0"/>
    <s v="30480"/>
    <s v="Tia-mobiteli d.o.o."/>
    <x v="1"/>
    <s v="3"/>
    <s v="100034578"/>
    <x v="470"/>
    <s v="Samsung A356B A35 5G 128GB EE"/>
    <n v="1"/>
    <n v="202"/>
    <n v="209"/>
    <n v="209"/>
    <n v="7"/>
    <n v="7"/>
    <n v="3.34"/>
    <s v="V0022"/>
    <x v="13"/>
    <s v="KPUD"/>
    <s v="EXP"/>
    <s v="Geräte"/>
    <x v="8"/>
    <n v="1"/>
    <n v="202"/>
    <n v="209"/>
    <n v="209"/>
    <n v="7"/>
    <n v="7"/>
    <n v="3.3492822966507178E-2"/>
    <n v="1"/>
    <m/>
    <x v="0"/>
    <s v="Nein"/>
    <x v="0"/>
  </r>
  <r>
    <n v="14573616"/>
    <x v="5"/>
    <x v="0"/>
    <n v="2000882"/>
    <s v="Sofortrechnung"/>
    <s v="eam\mustafa.oezer"/>
    <x v="0"/>
    <s v="30480"/>
    <s v="Tia-mobiteli d.o.o."/>
    <x v="0"/>
    <s v="4"/>
    <s v="200370116"/>
    <x v="396"/>
    <s v="Huawei Watch GT5 46mm (Vili-B19W)"/>
    <n v="1"/>
    <n v="188.0086"/>
    <n v="194"/>
    <n v="194"/>
    <n v="5.9913999999999996"/>
    <n v="5.99"/>
    <n v="3.08"/>
    <s v="V0022"/>
    <x v="13"/>
    <s v="KPUD"/>
    <s v="EXP"/>
    <s v="Zubehör"/>
    <x v="8"/>
    <n v="1"/>
    <n v="188.0086"/>
    <n v="194"/>
    <n v="194"/>
    <n v="5.9913999999999996"/>
    <n v="5.99"/>
    <n v="3.0876288659793815E-2"/>
    <n v="1"/>
    <m/>
    <x v="0"/>
    <s v="Nein"/>
    <x v="0"/>
  </r>
  <r>
    <n v="14573616"/>
    <x v="5"/>
    <x v="0"/>
    <n v="2000882"/>
    <s v="Sofortrechnung"/>
    <s v="eam\mustafa.oezer"/>
    <x v="0"/>
    <s v="30480"/>
    <s v="Tia-mobiteli d.o.o."/>
    <x v="1"/>
    <s v="5"/>
    <s v="101030596"/>
    <x v="467"/>
    <s v="Samsung A556B A55 5G 128GB EE"/>
    <n v="2"/>
    <n v="252"/>
    <n v="269"/>
    <n v="538"/>
    <n v="17"/>
    <n v="34"/>
    <n v="6.31"/>
    <s v="V0022"/>
    <x v="13"/>
    <s v="KPUD"/>
    <s v="EXP"/>
    <s v="Geräte"/>
    <x v="8"/>
    <n v="2"/>
    <n v="252"/>
    <n v="269"/>
    <n v="538"/>
    <n v="17"/>
    <n v="34"/>
    <n v="6.3197026022304828E-2"/>
    <n v="1"/>
    <m/>
    <x v="0"/>
    <s v="Nein"/>
    <x v="0"/>
  </r>
  <r>
    <n v="14573616"/>
    <x v="5"/>
    <x v="0"/>
    <n v="2000882"/>
    <s v="Sofortrechnung"/>
    <s v="eam\mustafa.oezer"/>
    <x v="0"/>
    <s v="30480"/>
    <s v="Tia-mobiteli d.o.o."/>
    <x v="1"/>
    <s v="6"/>
    <s v="100034595"/>
    <x v="213"/>
    <s v="Samsung S928B S24 Ultra 5G 256GB EE"/>
    <n v="2"/>
    <n v="780.90909999999997"/>
    <n v="787"/>
    <n v="1574"/>
    <n v="6.0909000000000004"/>
    <n v="12.18"/>
    <n v="0.77"/>
    <s v="V0022"/>
    <x v="13"/>
    <s v="KPUD"/>
    <s v="EXP"/>
    <s v="Geräte"/>
    <x v="8"/>
    <n v="2"/>
    <n v="780.90909999999997"/>
    <n v="787"/>
    <n v="1574"/>
    <n v="6.0909000000000004"/>
    <n v="12.18"/>
    <n v="7.7382465057179162E-3"/>
    <n v="1"/>
    <m/>
    <x v="0"/>
    <s v="Nein"/>
    <x v="0"/>
  </r>
  <r>
    <n v="14573591"/>
    <x v="5"/>
    <x v="0"/>
    <n v="2000883"/>
    <s v="Sofortrechnung"/>
    <s v="eam\mustafa.oezer"/>
    <x v="2"/>
    <s v="22042"/>
    <s v="Mobile Connect"/>
    <x v="1"/>
    <s v="1"/>
    <s v="101030661"/>
    <x v="146"/>
    <s v="Samsung A165F A16 128GB"/>
    <n v="1"/>
    <n v="116.04640000000001"/>
    <n v="129"/>
    <n v="129"/>
    <n v="12.9536"/>
    <n v="12.95"/>
    <n v="10.039999999999999"/>
    <s v="V0162"/>
    <x v="8"/>
    <s v="KÜB14"/>
    <s v="FHK"/>
    <s v="Geräte"/>
    <x v="2"/>
    <n v="1"/>
    <n v="116.04640000000001"/>
    <n v="129"/>
    <n v="129"/>
    <n v="12.9536"/>
    <n v="12.95"/>
    <n v="0.1003875968992248"/>
    <n v="1"/>
    <m/>
    <x v="0"/>
    <s v="Nein"/>
    <x v="0"/>
  </r>
  <r>
    <n v="14573591"/>
    <x v="5"/>
    <x v="0"/>
    <n v="2000883"/>
    <s v="Sofortrechnung"/>
    <s v="eam\mustafa.oezer"/>
    <x v="2"/>
    <s v="22042"/>
    <s v="Mobile Connect"/>
    <x v="7"/>
    <s v="2"/>
    <s v="700970491"/>
    <x v="377"/>
    <m/>
    <n v="1"/>
    <n v="0"/>
    <n v="0"/>
    <n v="0"/>
    <m/>
    <n v="0"/>
    <m/>
    <s v="V0162"/>
    <x v="8"/>
    <s v="KÜB14"/>
    <s v="FHK"/>
    <s v="Marketing"/>
    <x v="2"/>
    <n v="1"/>
    <n v="0"/>
    <n v="0"/>
    <n v="0"/>
    <n v="0"/>
    <n v="0"/>
    <n v="0"/>
    <n v="1"/>
    <m/>
    <x v="0"/>
    <s v="Nein"/>
    <x v="0"/>
  </r>
  <r>
    <n v="14573638"/>
    <x v="5"/>
    <x v="0"/>
    <n v="2000884"/>
    <s v="Sofortrechnung"/>
    <s v="eam\mustafa.oezer"/>
    <x v="2"/>
    <s v="27379"/>
    <s v="Vodafone Shop Bad Mergentheim"/>
    <x v="1"/>
    <s v="1"/>
    <s v="101030457"/>
    <x v="203"/>
    <s v="Samsung A556B A55 5G 128GB"/>
    <n v="1"/>
    <n v="253.26820000000001"/>
    <n v="275"/>
    <n v="275"/>
    <n v="21.7318"/>
    <n v="21.73"/>
    <n v="7.9"/>
    <s v="V0163"/>
    <x v="11"/>
    <s v="KABB5"/>
    <s v="FHK"/>
    <s v="Geräte"/>
    <x v="2"/>
    <n v="1"/>
    <n v="253.26820000000001"/>
    <n v="275"/>
    <n v="275"/>
    <n v="21.7318"/>
    <n v="21.73"/>
    <n v="7.9018181818181821E-2"/>
    <n v="1"/>
    <m/>
    <x v="0"/>
    <s v="Nein"/>
    <x v="0"/>
  </r>
  <r>
    <n v="14573639"/>
    <x v="5"/>
    <x v="0"/>
    <n v="2000885"/>
    <s v="Sofortrechnung"/>
    <s v="eam\mustafa.oezer"/>
    <x v="0"/>
    <s v="24836"/>
    <s v="ACTION S.A."/>
    <x v="1"/>
    <s v="1"/>
    <s v="101680018"/>
    <x v="266"/>
    <s v="OnePlus Nord CE 3 Lite 5G 8GB/128GB"/>
    <n v="30"/>
    <n v="122"/>
    <n v="129"/>
    <n v="3870"/>
    <n v="7"/>
    <n v="210"/>
    <n v="5.42"/>
    <s v="V0022"/>
    <x v="13"/>
    <s v="KPUD"/>
    <s v="EXP"/>
    <s v="Geräte"/>
    <x v="8"/>
    <n v="30"/>
    <n v="122"/>
    <n v="129"/>
    <n v="3870"/>
    <n v="7"/>
    <n v="210"/>
    <n v="5.4263565891472867E-2"/>
    <n v="1"/>
    <m/>
    <x v="0"/>
    <s v="Nein"/>
    <x v="0"/>
  </r>
  <r>
    <n v="14573642"/>
    <x v="5"/>
    <x v="0"/>
    <n v="2000886"/>
    <s v="Sofortrechnung"/>
    <s v="Yasar.Yigitbilek"/>
    <x v="2"/>
    <s v="29778"/>
    <s v="PRO n PHONE"/>
    <x v="1"/>
    <s v="1"/>
    <s v="100302766"/>
    <x v="370"/>
    <s v="Apple iPhone 14 128GB"/>
    <n v="1"/>
    <n v="512.11659999999995"/>
    <n v="522"/>
    <n v="522"/>
    <n v="9.8834"/>
    <n v="9.8800000000000008"/>
    <n v="1.89"/>
    <s v="V0163"/>
    <x v="11"/>
    <s v="KVAB30"/>
    <s v="FHK"/>
    <s v="Geräte"/>
    <x v="2"/>
    <n v="1"/>
    <n v="512.11659999999995"/>
    <n v="522"/>
    <n v="522"/>
    <n v="9.8834"/>
    <n v="9.8800000000000008"/>
    <n v="1.89272030651341E-2"/>
    <n v="1"/>
    <m/>
    <x v="0"/>
    <s v="Nein"/>
    <x v="0"/>
  </r>
  <r>
    <n v="14572075"/>
    <x v="5"/>
    <x v="0"/>
    <n v="2000887"/>
    <s v="Sofortrechnung"/>
    <s v="Yasar.Yigitbilek"/>
    <x v="1"/>
    <s v="21042"/>
    <s v="WestCom GmbH"/>
    <x v="1"/>
    <s v="1"/>
    <s v="101030382"/>
    <x v="28"/>
    <s v="Samsung S921B S24 5G 256GB"/>
    <n v="1"/>
    <n v="530.07069999999999"/>
    <n v="549"/>
    <n v="549"/>
    <n v="18.929300000000001"/>
    <n v="18.93"/>
    <n v="3.44"/>
    <s v="V0012"/>
    <x v="1"/>
    <s v="VKASSE"/>
    <s v="GRK"/>
    <s v="Geräte"/>
    <x v="1"/>
    <n v="1"/>
    <n v="530.07069999999999"/>
    <n v="549"/>
    <n v="549"/>
    <n v="18.929300000000001"/>
    <n v="18.93"/>
    <n v="3.4480874316939893E-2"/>
    <n v="1"/>
    <m/>
    <x v="0"/>
    <s v="Nein"/>
    <x v="0"/>
  </r>
  <r>
    <n v="14572075"/>
    <x v="5"/>
    <x v="0"/>
    <n v="2000887"/>
    <s v="Sofortrechnung"/>
    <s v="Yasar.Yigitbilek"/>
    <x v="1"/>
    <s v="21042"/>
    <s v="WestCom GmbH"/>
    <x v="1"/>
    <s v="2"/>
    <s v="101030327"/>
    <x v="296"/>
    <s v="Samsung T636B Tab Active4 Pro 5G 64GB"/>
    <n v="100"/>
    <n v="399.14030000000002"/>
    <n v="409"/>
    <n v="40900"/>
    <n v="9.8597000000000001"/>
    <n v="985.97"/>
    <n v="2.41"/>
    <s v="V0012"/>
    <x v="1"/>
    <s v="VKASSE"/>
    <s v="GRK"/>
    <s v="Geräte"/>
    <x v="1"/>
    <n v="100"/>
    <n v="399.14030000000002"/>
    <n v="409"/>
    <n v="40900"/>
    <n v="9.8597000000000001"/>
    <n v="985.97"/>
    <n v="2.410684596577017E-2"/>
    <n v="1"/>
    <m/>
    <x v="0"/>
    <s v="Nein"/>
    <x v="0"/>
  </r>
  <r>
    <n v="14573512"/>
    <x v="5"/>
    <x v="0"/>
    <n v="2000888"/>
    <s v="Sofortrechnung"/>
    <s v="Yasar.Yigitbilek"/>
    <x v="2"/>
    <s v="30763"/>
    <s v="Techboxx Shop RM GmbH"/>
    <x v="7"/>
    <s v="1"/>
    <s v="700980229"/>
    <x v="566"/>
    <s v="A4 Flyer - Telekom Congstar (02-24)"/>
    <n v="75"/>
    <n v="0"/>
    <n v="0"/>
    <n v="0"/>
    <m/>
    <n v="0"/>
    <m/>
    <s v="V0157"/>
    <x v="18"/>
    <s v="KÜB14"/>
    <s v="FHK"/>
    <s v="Marketing"/>
    <x v="12"/>
    <n v="75"/>
    <n v="0"/>
    <n v="0"/>
    <n v="0"/>
    <n v="0"/>
    <n v="0"/>
    <n v="0"/>
    <n v="1"/>
    <m/>
    <x v="0"/>
    <s v="Nein"/>
    <x v="0"/>
  </r>
  <r>
    <n v="14573511"/>
    <x v="5"/>
    <x v="0"/>
    <n v="2000889"/>
    <s v="Sofortrechnung"/>
    <s v="Yasar.Yigitbilek"/>
    <x v="2"/>
    <s v="30763"/>
    <s v="Techboxx Shop RM GmbH"/>
    <x v="7"/>
    <s v="1"/>
    <s v="700980229"/>
    <x v="566"/>
    <s v="A4 Flyer - Telekom Congstar (02-24)"/>
    <n v="75"/>
    <n v="0"/>
    <n v="0"/>
    <n v="0"/>
    <m/>
    <n v="0"/>
    <m/>
    <s v="V0157"/>
    <x v="18"/>
    <s v="KÜB14"/>
    <s v="FHK"/>
    <s v="Marketing"/>
    <x v="12"/>
    <n v="75"/>
    <n v="0"/>
    <n v="0"/>
    <n v="0"/>
    <n v="0"/>
    <n v="0"/>
    <n v="0"/>
    <n v="1"/>
    <m/>
    <x v="0"/>
    <s v="Nein"/>
    <x v="0"/>
  </r>
  <r>
    <n v="14573143"/>
    <x v="5"/>
    <x v="0"/>
    <n v="2000890"/>
    <s v="Sofortrechnung"/>
    <s v="Yasar.Yigitbilek"/>
    <x v="2"/>
    <s v="30763"/>
    <s v="Techboxx Shop RM GmbH"/>
    <x v="7"/>
    <s v="1"/>
    <s v="700960103"/>
    <x v="592"/>
    <s v="Telekom Weste (XL) [Promotion]"/>
    <n v="1"/>
    <n v="49"/>
    <n v="49"/>
    <n v="49"/>
    <n v="0"/>
    <n v="0"/>
    <n v="0"/>
    <s v="V0157"/>
    <x v="18"/>
    <s v="KÜB14"/>
    <s v="FHK"/>
    <s v="Marketing"/>
    <x v="12"/>
    <n v="1"/>
    <n v="49"/>
    <n v="49"/>
    <n v="49"/>
    <n v="0"/>
    <n v="0"/>
    <n v="0"/>
    <n v="1"/>
    <m/>
    <x v="0"/>
    <s v="Nein"/>
    <x v="0"/>
  </r>
  <r>
    <n v="14573143"/>
    <x v="5"/>
    <x v="0"/>
    <n v="2000890"/>
    <s v="Sofortrechnung"/>
    <s v="Yasar.Yigitbilek"/>
    <x v="2"/>
    <s v="30763"/>
    <s v="Techboxx Shop RM GmbH"/>
    <x v="7"/>
    <s v="2"/>
    <s v="700970485"/>
    <x v="593"/>
    <s v="Telekom Tarifcheck Rollup System [Promotion]"/>
    <n v="1"/>
    <n v="94"/>
    <n v="94"/>
    <n v="94"/>
    <n v="0"/>
    <n v="0"/>
    <n v="0"/>
    <s v="V0157"/>
    <x v="18"/>
    <s v="KÜB14"/>
    <s v="FHK"/>
    <s v="Marketing"/>
    <x v="12"/>
    <n v="1"/>
    <n v="94"/>
    <n v="94"/>
    <n v="94"/>
    <n v="0"/>
    <n v="0"/>
    <n v="0"/>
    <n v="1"/>
    <m/>
    <x v="0"/>
    <s v="Nein"/>
    <x v="0"/>
  </r>
  <r>
    <n v="14573143"/>
    <x v="5"/>
    <x v="0"/>
    <n v="2000890"/>
    <s v="Sofortrechnung"/>
    <s v="Yasar.Yigitbilek"/>
    <x v="2"/>
    <s v="30763"/>
    <s v="Techboxx Shop RM GmbH"/>
    <x v="3"/>
    <s v="3"/>
    <s v="900311029"/>
    <x v="594"/>
    <m/>
    <n v="100"/>
    <n v="0"/>
    <n v="0"/>
    <n v="0"/>
    <m/>
    <n v="0"/>
    <m/>
    <s v="V0157"/>
    <x v="18"/>
    <s v="KÜB14"/>
    <s v="FHK"/>
    <s v="Sonstige"/>
    <x v="12"/>
    <n v="100"/>
    <n v="0"/>
    <n v="0"/>
    <n v="0"/>
    <n v="0"/>
    <n v="0"/>
    <n v="0"/>
    <n v="1"/>
    <m/>
    <x v="0"/>
    <s v="Nein"/>
    <x v="0"/>
  </r>
  <r>
    <n v="14573143"/>
    <x v="5"/>
    <x v="0"/>
    <n v="2000890"/>
    <s v="Sofortrechnung"/>
    <s v="Yasar.Yigitbilek"/>
    <x v="2"/>
    <s v="30763"/>
    <s v="Techboxx Shop RM GmbH"/>
    <x v="3"/>
    <s v="4"/>
    <s v="900140009"/>
    <x v="595"/>
    <m/>
    <n v="100"/>
    <n v="0"/>
    <n v="0"/>
    <n v="0"/>
    <m/>
    <n v="0"/>
    <m/>
    <s v="V0157"/>
    <x v="18"/>
    <s v="KÜB14"/>
    <s v="FHK"/>
    <s v="Sonstige"/>
    <x v="12"/>
    <n v="100"/>
    <n v="0"/>
    <n v="0"/>
    <n v="0"/>
    <n v="0"/>
    <n v="0"/>
    <n v="0"/>
    <n v="1"/>
    <m/>
    <x v="0"/>
    <s v="Nein"/>
    <x v="0"/>
  </r>
  <r>
    <n v="14572796"/>
    <x v="5"/>
    <x v="0"/>
    <n v="2000891"/>
    <s v="Sofortrechnung"/>
    <s v="Yasar.Yigitbilek"/>
    <x v="2"/>
    <s v="30763"/>
    <s v="Techboxx Shop RM GmbH"/>
    <x v="7"/>
    <s v="1"/>
    <s v="700970432"/>
    <x v="431"/>
    <m/>
    <n v="1"/>
    <n v="0"/>
    <n v="0"/>
    <n v="0"/>
    <m/>
    <n v="0"/>
    <m/>
    <s v="V0157"/>
    <x v="18"/>
    <s v="KÜB14"/>
    <s v="FHK"/>
    <s v="Marketing"/>
    <x v="12"/>
    <n v="1"/>
    <n v="0"/>
    <n v="0"/>
    <n v="0"/>
    <n v="0"/>
    <n v="0"/>
    <n v="0"/>
    <n v="1"/>
    <m/>
    <x v="0"/>
    <s v="Nein"/>
    <x v="0"/>
  </r>
  <r>
    <n v="14572796"/>
    <x v="5"/>
    <x v="0"/>
    <n v="2000891"/>
    <s v="Sofortrechnung"/>
    <s v="Yasar.Yigitbilek"/>
    <x v="2"/>
    <s v="30763"/>
    <s v="Techboxx Shop RM GmbH"/>
    <x v="7"/>
    <s v="2"/>
    <s v="700970474"/>
    <x v="432"/>
    <s v="A1 Poster - Kombiangebot Telefonicom"/>
    <n v="1"/>
    <n v="0"/>
    <n v="0"/>
    <n v="0"/>
    <m/>
    <n v="0"/>
    <m/>
    <s v="V0157"/>
    <x v="18"/>
    <s v="KÜB14"/>
    <s v="FHK"/>
    <s v="Marketing"/>
    <x v="12"/>
    <n v="1"/>
    <n v="0"/>
    <n v="0"/>
    <n v="0"/>
    <n v="0"/>
    <n v="0"/>
    <n v="0"/>
    <n v="1"/>
    <m/>
    <x v="0"/>
    <s v="Nein"/>
    <x v="0"/>
  </r>
  <r>
    <n v="14572799"/>
    <x v="5"/>
    <x v="0"/>
    <n v="2000892"/>
    <s v="Sofortrechnung"/>
    <s v="Yasar.Yigitbilek"/>
    <x v="2"/>
    <s v="30763"/>
    <s v="Techboxx Shop RM GmbH"/>
    <x v="7"/>
    <s v="1"/>
    <s v="700970432"/>
    <x v="431"/>
    <m/>
    <n v="2"/>
    <n v="0"/>
    <n v="0"/>
    <n v="0"/>
    <m/>
    <n v="0"/>
    <m/>
    <s v="V0157"/>
    <x v="18"/>
    <s v="KÜB14"/>
    <s v="FHK"/>
    <s v="Marketing"/>
    <x v="12"/>
    <n v="2"/>
    <n v="0"/>
    <n v="0"/>
    <n v="0"/>
    <n v="0"/>
    <n v="0"/>
    <n v="0"/>
    <n v="1"/>
    <m/>
    <x v="0"/>
    <s v="Nein"/>
    <x v="0"/>
  </r>
  <r>
    <n v="14572799"/>
    <x v="5"/>
    <x v="0"/>
    <n v="2000892"/>
    <s v="Sofortrechnung"/>
    <s v="Yasar.Yigitbilek"/>
    <x v="2"/>
    <s v="30763"/>
    <s v="Techboxx Shop RM GmbH"/>
    <x v="7"/>
    <s v="2"/>
    <s v="700970474"/>
    <x v="432"/>
    <s v="A1 Poster - Kombiangebot Telefonicom"/>
    <n v="2"/>
    <n v="0"/>
    <n v="0"/>
    <n v="0"/>
    <m/>
    <n v="0"/>
    <m/>
    <s v="V0157"/>
    <x v="18"/>
    <s v="KÜB14"/>
    <s v="FHK"/>
    <s v="Marketing"/>
    <x v="12"/>
    <n v="2"/>
    <n v="0"/>
    <n v="0"/>
    <n v="0"/>
    <n v="0"/>
    <n v="0"/>
    <n v="0"/>
    <n v="1"/>
    <m/>
    <x v="0"/>
    <s v="Nein"/>
    <x v="0"/>
  </r>
  <r>
    <n v="14572078"/>
    <x v="5"/>
    <x v="0"/>
    <n v="2000893"/>
    <s v="Sofortrechnung"/>
    <s v="Yasar.Yigitbilek"/>
    <x v="2"/>
    <s v="30763"/>
    <s v="Techboxx Shop RM GmbH"/>
    <x v="5"/>
    <s v="1"/>
    <s v="602140002"/>
    <x v="596"/>
    <m/>
    <n v="20"/>
    <n v="6.76"/>
    <n v="7.16"/>
    <n v="143.19999999999999"/>
    <n v="0.4"/>
    <n v="8"/>
    <n v="5.58"/>
    <s v="V0157"/>
    <x v="18"/>
    <s v="KÜB14"/>
    <s v="FHK"/>
    <s v="Prepaid"/>
    <x v="12"/>
    <n v="20"/>
    <n v="6.76"/>
    <n v="7.16"/>
    <n v="143.19999999999999"/>
    <n v="0.4"/>
    <n v="8"/>
    <n v="5.5865921787709501E-2"/>
    <n v="1"/>
    <m/>
    <x v="0"/>
    <s v="Nein"/>
    <x v="0"/>
  </r>
  <r>
    <n v="14572078"/>
    <x v="5"/>
    <x v="0"/>
    <n v="2000893"/>
    <s v="Sofortrechnung"/>
    <s v="Yasar.Yigitbilek"/>
    <x v="2"/>
    <s v="30763"/>
    <s v="Techboxx Shop RM GmbH"/>
    <x v="5"/>
    <s v="2"/>
    <s v="602140000"/>
    <x v="597"/>
    <m/>
    <n v="20"/>
    <n v="4.5"/>
    <n v="4.9000000000000004"/>
    <n v="98"/>
    <n v="0.4"/>
    <n v="8"/>
    <n v="8.16"/>
    <s v="V0157"/>
    <x v="18"/>
    <s v="KÜB14"/>
    <s v="FHK"/>
    <s v="Prepaid"/>
    <x v="12"/>
    <n v="20"/>
    <n v="4.5"/>
    <n v="4.9000000000000004"/>
    <n v="98"/>
    <n v="0.4"/>
    <n v="8"/>
    <n v="8.1632653061224483E-2"/>
    <n v="1"/>
    <m/>
    <x v="0"/>
    <s v="Nein"/>
    <x v="0"/>
  </r>
  <r>
    <n v="14573686"/>
    <x v="5"/>
    <x v="0"/>
    <n v="2000894"/>
    <s v="Prov. Lastschrift"/>
    <s v="EAM\fifi.reguera"/>
    <x v="2"/>
    <s v="22541"/>
    <s v="Enete GmbH"/>
    <x v="4"/>
    <s v="1"/>
    <s v="400150099"/>
    <x v="221"/>
    <s v="Provisionen"/>
    <n v="1"/>
    <n v="0"/>
    <n v="20"/>
    <n v="20"/>
    <n v="20"/>
    <n v="20"/>
    <m/>
    <s v="V0162"/>
    <x v="8"/>
    <s v="KABB0"/>
    <s v="FHK"/>
    <s v="Provisionen"/>
    <x v="2"/>
    <n v="1"/>
    <n v="0"/>
    <n v="20"/>
    <n v="20"/>
    <n v="20"/>
    <n v="20"/>
    <n v="1"/>
    <n v="1"/>
    <m/>
    <x v="3"/>
    <s v="Nein"/>
    <x v="0"/>
  </r>
  <r>
    <n v="14573687"/>
    <x v="5"/>
    <x v="0"/>
    <n v="2000895"/>
    <s v="Prov. Lastschrift"/>
    <s v="EAM\fifi.reguera"/>
    <x v="2"/>
    <s v="29339"/>
    <s v="Tarifwerk24.de"/>
    <x v="4"/>
    <s v="1"/>
    <s v="400150099"/>
    <x v="221"/>
    <s v="Provisionen"/>
    <n v="1"/>
    <n v="0"/>
    <n v="42.01"/>
    <n v="42.01"/>
    <n v="42.01"/>
    <n v="42.01"/>
    <m/>
    <s v="V0163"/>
    <x v="11"/>
    <s v="KVAB30"/>
    <s v="FHK"/>
    <s v="Provisionen"/>
    <x v="2"/>
    <n v="1"/>
    <n v="0"/>
    <n v="42.01"/>
    <n v="42.01"/>
    <n v="42.01"/>
    <n v="42.01"/>
    <n v="1"/>
    <n v="1"/>
    <m/>
    <x v="3"/>
    <s v="Nein"/>
    <x v="0"/>
  </r>
  <r>
    <n v="14573688"/>
    <x v="5"/>
    <x v="0"/>
    <n v="2000896"/>
    <s v="Prov. Lastschrift"/>
    <s v="EAM\fifi.reguera"/>
    <x v="2"/>
    <s v="30054"/>
    <s v="VB My Phonee GmbH"/>
    <x v="4"/>
    <s v="1"/>
    <s v="400150099"/>
    <x v="221"/>
    <s v="Provisionen"/>
    <n v="1"/>
    <n v="0"/>
    <n v="50"/>
    <n v="50"/>
    <n v="50"/>
    <n v="50"/>
    <m/>
    <s v="V0162"/>
    <x v="8"/>
    <s v="KVAB30"/>
    <s v="FHK"/>
    <s v="Provisionen"/>
    <x v="2"/>
    <n v="1"/>
    <n v="0"/>
    <n v="50"/>
    <n v="50"/>
    <n v="50"/>
    <n v="50"/>
    <n v="1"/>
    <n v="1"/>
    <m/>
    <x v="3"/>
    <s v="Nein"/>
    <x v="0"/>
  </r>
  <r>
    <n v="14573689"/>
    <x v="5"/>
    <x v="0"/>
    <n v="2000897"/>
    <s v="Prov. Lastschrift"/>
    <s v="EAM\fifi.reguera"/>
    <x v="2"/>
    <s v="30419"/>
    <s v="HandyPoint Cuxhaven"/>
    <x v="4"/>
    <s v="1"/>
    <s v="400150099"/>
    <x v="221"/>
    <s v="Provisionen"/>
    <n v="1"/>
    <n v="0"/>
    <n v="20"/>
    <n v="20"/>
    <n v="20"/>
    <n v="20"/>
    <m/>
    <s v="V0162"/>
    <x v="8"/>
    <s v="KABB0"/>
    <s v="FHK"/>
    <s v="Provisionen"/>
    <x v="2"/>
    <n v="1"/>
    <n v="0"/>
    <n v="20"/>
    <n v="20"/>
    <n v="20"/>
    <n v="20"/>
    <n v="1"/>
    <n v="1"/>
    <m/>
    <x v="3"/>
    <s v="Nein"/>
    <x v="0"/>
  </r>
  <r>
    <n v="14569661"/>
    <x v="6"/>
    <x v="0"/>
    <n v="2000898"/>
    <s v="Rechnungskorrektur Retoure"/>
    <s v="EAM\Kai.Herzberger"/>
    <x v="1"/>
    <s v="25907"/>
    <s v="Red Tech GmbH"/>
    <x v="1"/>
    <s v="2"/>
    <s v="100690588"/>
    <x v="135"/>
    <s v="Xiaomi Redmi Note 13 5G 6GB/128GB"/>
    <n v="5"/>
    <n v="134"/>
    <n v="149"/>
    <n v="745"/>
    <n v="15"/>
    <n v="75"/>
    <n v="10.06"/>
    <s v="V0012"/>
    <x v="1"/>
    <s v="KABB0"/>
    <s v="GRK"/>
    <s v="Geräte"/>
    <x v="1"/>
    <n v="-5"/>
    <n v="134"/>
    <n v="149"/>
    <n v="-745"/>
    <n v="-15"/>
    <n v="-75"/>
    <n v="-0.10067114093959731"/>
    <n v="-1"/>
    <m/>
    <x v="0"/>
    <s v="Nein"/>
    <x v="1"/>
  </r>
  <r>
    <n v="14568056"/>
    <x v="6"/>
    <x v="0"/>
    <n v="2000899"/>
    <s v="Rechnungskorrektur Retoure"/>
    <s v="EAM\Kai.Herzberger"/>
    <x v="1"/>
    <s v="23433"/>
    <s v="Jacob Elektronik GmbH"/>
    <x v="3"/>
    <s v="1"/>
    <s v="900010024"/>
    <x v="73"/>
    <s v="Sonstiges"/>
    <n v="1"/>
    <n v="0"/>
    <n v="6.35"/>
    <n v="6.35"/>
    <n v="6.35"/>
    <n v="6.35"/>
    <m/>
    <s v="V0042"/>
    <x v="5"/>
    <s v="KÜB30"/>
    <s v="GRK"/>
    <s v="Sonstige"/>
    <x v="5"/>
    <n v="-1"/>
    <n v="0"/>
    <n v="6.35"/>
    <n v="-6.35"/>
    <n v="-6.35"/>
    <n v="-6.35"/>
    <n v="-1"/>
    <n v="-1"/>
    <m/>
    <x v="2"/>
    <s v="Ja"/>
    <x v="1"/>
  </r>
  <r>
    <n v="14568056"/>
    <x v="6"/>
    <x v="0"/>
    <n v="2000899"/>
    <s v="Rechnungskorrektur Retoure"/>
    <s v="EAM\Kai.Herzberger"/>
    <x v="1"/>
    <s v="23433"/>
    <s v="Jacob Elektronik GmbH"/>
    <x v="1"/>
    <s v="2"/>
    <s v="100050281"/>
    <x v="293"/>
    <s v="Motorola Moto G35 5G 128GB"/>
    <n v="1"/>
    <n v="109.3682"/>
    <n v="115"/>
    <n v="115"/>
    <n v="5.6318000000000001"/>
    <n v="5.63"/>
    <n v="4.8899999999999997"/>
    <s v="V0042"/>
    <x v="5"/>
    <s v="KÜB30"/>
    <s v="GRK"/>
    <s v="Geräte"/>
    <x v="5"/>
    <n v="-1"/>
    <n v="109.3682"/>
    <n v="115"/>
    <n v="-115"/>
    <n v="-5.6318000000000001"/>
    <n v="-5.63"/>
    <n v="-4.8956521739130433E-2"/>
    <n v="-1"/>
    <m/>
    <x v="0"/>
    <s v="Nein"/>
    <x v="1"/>
  </r>
  <r>
    <n v="14568342"/>
    <x v="6"/>
    <x v="0"/>
    <n v="2000900"/>
    <s v="Rechnungskorrektur Retoure"/>
    <s v="EAM\Kai.Herzberger"/>
    <x v="2"/>
    <s v="21840"/>
    <s v="Service Büro Dirk Kristen"/>
    <x v="0"/>
    <s v="1"/>
    <s v="200370067"/>
    <x v="374"/>
    <s v="Huawei Watch GT4 46mm (Phoinix-B19F)"/>
    <n v="2"/>
    <n v="125.39"/>
    <n v="139"/>
    <n v="278"/>
    <n v="13.61"/>
    <n v="27.22"/>
    <n v="9.7899999999999991"/>
    <s v="V0134"/>
    <x v="10"/>
    <s v="NN"/>
    <s v="FHK"/>
    <s v="Zubehör"/>
    <x v="2"/>
    <n v="-2"/>
    <n v="125.39"/>
    <n v="139"/>
    <n v="-278"/>
    <n v="-13.61"/>
    <n v="-27.22"/>
    <n v="-9.7913669064748202E-2"/>
    <n v="-1"/>
    <m/>
    <x v="0"/>
    <s v="Nein"/>
    <x v="1"/>
  </r>
  <r>
    <n v="14569324"/>
    <x v="6"/>
    <x v="0"/>
    <n v="2000901"/>
    <s v="Rechnungskorrektur Retoure"/>
    <s v="EAM\Kai.Herzberger"/>
    <x v="2"/>
    <s v="21840"/>
    <s v="Service Büro Dirk Kristen"/>
    <x v="0"/>
    <s v="1"/>
    <s v="200370067"/>
    <x v="374"/>
    <s v="Huawei Watch GT4 46mm (Phoinix-B19F)"/>
    <n v="2"/>
    <n v="125.39"/>
    <n v="139"/>
    <n v="278"/>
    <n v="13.61"/>
    <n v="27.22"/>
    <n v="9.7899999999999991"/>
    <s v="V0134"/>
    <x v="10"/>
    <s v="NN"/>
    <s v="FHK"/>
    <s v="Zubehör"/>
    <x v="2"/>
    <n v="-2"/>
    <n v="125.39"/>
    <n v="139"/>
    <n v="-278"/>
    <n v="-13.61"/>
    <n v="-27.22"/>
    <n v="-9.7913669064748202E-2"/>
    <n v="-1"/>
    <m/>
    <x v="0"/>
    <s v="Nein"/>
    <x v="1"/>
  </r>
  <r>
    <n v="14559484"/>
    <x v="6"/>
    <x v="0"/>
    <n v="2000902"/>
    <s v="Rechnungskorrektur Retoure"/>
    <s v="EAM\Kai.Herzberger"/>
    <x v="2"/>
    <s v="26908"/>
    <s v="Ashop Herne City"/>
    <x v="1"/>
    <s v="1"/>
    <s v="101030649"/>
    <x v="144"/>
    <s v="Samsung X920N Tab S10 Ultra 256GB [WiFi]"/>
    <n v="1"/>
    <n v="774.13789999999995"/>
    <n v="849"/>
    <n v="849"/>
    <n v="74.862099999999998"/>
    <n v="74.86"/>
    <n v="8.81"/>
    <s v="V0162"/>
    <x v="8"/>
    <s v="KABB5"/>
    <s v="FHK"/>
    <s v="Geräte"/>
    <x v="2"/>
    <n v="-1"/>
    <n v="774.13789999999995"/>
    <n v="849"/>
    <n v="-849"/>
    <n v="-74.862099999999998"/>
    <n v="-74.86"/>
    <n v="-8.8174322732626625E-2"/>
    <n v="-1"/>
    <m/>
    <x v="0"/>
    <s v="Nein"/>
    <x v="1"/>
  </r>
  <r>
    <n v="14573802"/>
    <x v="6"/>
    <x v="0"/>
    <n v="2000903"/>
    <s v="Sofortrechnung"/>
    <s v="eam\mustafa.oezer"/>
    <x v="1"/>
    <s v="23287"/>
    <s v="Nesatec GmbH &amp; Co. KG"/>
    <x v="1"/>
    <s v="1"/>
    <s v="101030419"/>
    <x v="22"/>
    <s v="Samsung G556B Xcover 7 128GB EE"/>
    <n v="150"/>
    <n v="197.0257"/>
    <n v="210"/>
    <n v="31500"/>
    <n v="12.974299999999999"/>
    <n v="1946.14"/>
    <n v="6.17"/>
    <s v="V0020"/>
    <x v="6"/>
    <s v="KÜB8"/>
    <s v="GRK"/>
    <s v="Geräte"/>
    <x v="6"/>
    <n v="150"/>
    <n v="197.0257"/>
    <n v="210"/>
    <n v="31500"/>
    <n v="12.974299999999999"/>
    <n v="1946.14"/>
    <n v="6.1782222222222224E-2"/>
    <n v="1"/>
    <m/>
    <x v="0"/>
    <s v="Nein"/>
    <x v="0"/>
  </r>
  <r>
    <n v="14573790"/>
    <x v="6"/>
    <x v="0"/>
    <n v="2000904"/>
    <s v="Sofortrechnung"/>
    <s v="eam\bekir.ahmed"/>
    <x v="1"/>
    <s v="24173"/>
    <s v="STK AG"/>
    <x v="3"/>
    <s v="1"/>
    <s v="900010024"/>
    <x v="73"/>
    <s v="Sonstiges"/>
    <n v="1"/>
    <n v="0"/>
    <n v="4.9000000000000004"/>
    <n v="4.9000000000000004"/>
    <n v="4.9000000000000004"/>
    <n v="4.9000000000000004"/>
    <m/>
    <s v="V0012"/>
    <x v="1"/>
    <s v="KÜB0"/>
    <s v="GRK"/>
    <s v="Sonstige"/>
    <x v="1"/>
    <n v="1"/>
    <n v="0"/>
    <n v="4.9000000000000004"/>
    <n v="4.9000000000000004"/>
    <n v="4.9000000000000004"/>
    <n v="4.9000000000000004"/>
    <n v="1"/>
    <n v="1"/>
    <m/>
    <x v="2"/>
    <s v="Ja"/>
    <x v="0"/>
  </r>
  <r>
    <n v="14573790"/>
    <x v="6"/>
    <x v="0"/>
    <n v="2000904"/>
    <s v="Sofortrechnung"/>
    <s v="eam\bekir.ahmed"/>
    <x v="1"/>
    <s v="24173"/>
    <s v="STK AG"/>
    <x v="1"/>
    <s v="2"/>
    <s v="100060638"/>
    <x v="102"/>
    <s v="Google Pixel 7 256GB"/>
    <n v="1"/>
    <n v="304.62150000000003"/>
    <n v="319"/>
    <n v="319"/>
    <n v="14.378500000000001"/>
    <n v="14.38"/>
    <n v="4.5"/>
    <s v="V0012"/>
    <x v="1"/>
    <s v="KÜB0"/>
    <s v="GRK"/>
    <s v="Geräte"/>
    <x v="1"/>
    <n v="1"/>
    <n v="304.62150000000003"/>
    <n v="319"/>
    <n v="319"/>
    <n v="14.378500000000001"/>
    <n v="14.38"/>
    <n v="4.5078369905956116E-2"/>
    <n v="1"/>
    <m/>
    <x v="0"/>
    <s v="Nein"/>
    <x v="0"/>
  </r>
  <r>
    <n v="14573790"/>
    <x v="6"/>
    <x v="0"/>
    <n v="2000904"/>
    <s v="Sofortrechnung"/>
    <s v="eam\bekir.ahmed"/>
    <x v="1"/>
    <s v="24173"/>
    <s v="STK AG"/>
    <x v="0"/>
    <s v="3"/>
    <s v="200370092"/>
    <x v="65"/>
    <s v="Huawei Watch 4 Pro Space Edition (Medes-L19MN)"/>
    <n v="1"/>
    <n v="375.86"/>
    <n v="399"/>
    <n v="399"/>
    <n v="23.14"/>
    <n v="23.14"/>
    <n v="5.79"/>
    <s v="V0012"/>
    <x v="1"/>
    <s v="KÜB0"/>
    <s v="GRK"/>
    <s v="Zubehör"/>
    <x v="1"/>
    <n v="1"/>
    <n v="375.86"/>
    <n v="399"/>
    <n v="399"/>
    <n v="23.14"/>
    <n v="23.14"/>
    <n v="5.7994987468671683E-2"/>
    <n v="1"/>
    <m/>
    <x v="0"/>
    <s v="Nein"/>
    <x v="0"/>
  </r>
  <r>
    <n v="14454037"/>
    <x v="6"/>
    <x v="0"/>
    <n v="2000905"/>
    <s v="Rechnungskorrektur Retoure"/>
    <s v="eam\sven.baron"/>
    <x v="1"/>
    <s v="21493"/>
    <s v="Cyberport SE"/>
    <x v="1"/>
    <s v="3"/>
    <s v="101280000"/>
    <x v="598"/>
    <s v="CAT S42 H+ 32GB"/>
    <n v="1"/>
    <n v="136.6292"/>
    <n v="146"/>
    <n v="146"/>
    <n v="9.3707999999999991"/>
    <n v="9.3699999999999992"/>
    <n v="6.41"/>
    <s v="V0012"/>
    <x v="1"/>
    <s v="KÜB14"/>
    <s v="GRK"/>
    <s v="Geräte"/>
    <x v="1"/>
    <n v="-1"/>
    <n v="136.6292"/>
    <n v="146"/>
    <n v="-146"/>
    <n v="-9.3707999999999991"/>
    <n v="-9.3699999999999992"/>
    <n v="-6.4178082191780811E-2"/>
    <n v="-1"/>
    <m/>
    <x v="0"/>
    <s v="Nein"/>
    <x v="1"/>
  </r>
  <r>
    <n v="14573796"/>
    <x v="6"/>
    <x v="0"/>
    <n v="2000906"/>
    <s v="Sofortrechnung"/>
    <s v="Yasar.Yigitbilek"/>
    <x v="1"/>
    <s v="27196"/>
    <s v="Memoryworld GmbH &amp; Co. KG"/>
    <x v="1"/>
    <s v="1"/>
    <s v="101030327"/>
    <x v="296"/>
    <s v="Samsung T636B Tab Active4 Pro 5G 64GB"/>
    <n v="30"/>
    <n v="399.14030000000002"/>
    <n v="410"/>
    <n v="12300"/>
    <n v="10.8597"/>
    <n v="325.79000000000002"/>
    <n v="2.64"/>
    <s v="V0022"/>
    <x v="13"/>
    <s v="KÜB14"/>
    <s v="GRK"/>
    <s v="Geräte"/>
    <x v="8"/>
    <n v="30"/>
    <n v="399.14030000000002"/>
    <n v="410"/>
    <n v="12300"/>
    <n v="10.8597"/>
    <n v="325.79000000000002"/>
    <n v="2.6486991869918701E-2"/>
    <n v="1"/>
    <m/>
    <x v="0"/>
    <s v="Nein"/>
    <x v="0"/>
  </r>
  <r>
    <n v="14573782"/>
    <x v="6"/>
    <x v="0"/>
    <n v="2000907"/>
    <s v="Sofortrechnung"/>
    <s v="eam\mustafa.oezer"/>
    <x v="3"/>
    <s v="40009"/>
    <s v="Aaron Djemajlji"/>
    <x v="1"/>
    <s v="1"/>
    <s v="100303119"/>
    <x v="118"/>
    <s v="Apple iPhone 16 Pro 128GB"/>
    <n v="1"/>
    <n v="895.92759999999998"/>
    <n v="1298.8800000000001"/>
    <n v="1298.8800000000001"/>
    <n v="402.95240000000001"/>
    <n v="195.57"/>
    <n v="31.02"/>
    <s v="V0159"/>
    <x v="12"/>
    <s v="O-COFI"/>
    <s v="FHK"/>
    <s v="Geräte"/>
    <x v="2"/>
    <n v="1"/>
    <n v="895.92759999999998"/>
    <n v="1298.8800000000001"/>
    <n v="1298.8800000000001"/>
    <n v="402.95240000000001"/>
    <n v="195.57"/>
    <n v="0.1505681818181818"/>
    <n v="1"/>
    <m/>
    <x v="0"/>
    <s v="Nein"/>
    <x v="0"/>
  </r>
  <r>
    <n v="14573470"/>
    <x v="6"/>
    <x v="0"/>
    <n v="2000908"/>
    <s v="Sofortrechnung"/>
    <s v="eam\bekir.ahmed"/>
    <x v="0"/>
    <s v="30217"/>
    <s v="NANO­COMP Michal Czembrowski"/>
    <x v="1"/>
    <s v="1"/>
    <s v="100050279"/>
    <x v="258"/>
    <s v="Motorola Edge 50 Neo 5G 512GB"/>
    <n v="20"/>
    <n v="235"/>
    <n v="249"/>
    <n v="4980"/>
    <n v="14"/>
    <n v="280"/>
    <n v="5.62"/>
    <s v="V0164"/>
    <x v="4"/>
    <s v="KPUD"/>
    <s v="EXP"/>
    <s v="Geräte"/>
    <x v="4"/>
    <n v="20"/>
    <n v="235"/>
    <n v="249"/>
    <n v="4980"/>
    <n v="14"/>
    <n v="280"/>
    <n v="5.6224899598393573E-2"/>
    <n v="1"/>
    <m/>
    <x v="0"/>
    <s v="Nein"/>
    <x v="0"/>
  </r>
  <r>
    <n v="14573470"/>
    <x v="6"/>
    <x v="0"/>
    <n v="2000908"/>
    <s v="Sofortrechnung"/>
    <s v="eam\bekir.ahmed"/>
    <x v="0"/>
    <s v="30217"/>
    <s v="NANO­COMP Michal Czembrowski"/>
    <x v="1"/>
    <s v="2"/>
    <s v="100050277"/>
    <x v="267"/>
    <s v="Motorola Edge 50 Neo 5G 512GB"/>
    <n v="120"/>
    <n v="235"/>
    <n v="249"/>
    <n v="29880"/>
    <n v="14"/>
    <n v="1680"/>
    <n v="5.62"/>
    <s v="V0164"/>
    <x v="4"/>
    <s v="KPUD"/>
    <s v="EXP"/>
    <s v="Geräte"/>
    <x v="4"/>
    <n v="120"/>
    <n v="235"/>
    <n v="249"/>
    <n v="29880"/>
    <n v="14"/>
    <n v="1680"/>
    <n v="5.6224899598393573E-2"/>
    <n v="1"/>
    <m/>
    <x v="0"/>
    <s v="Nein"/>
    <x v="0"/>
  </r>
  <r>
    <n v="14573425"/>
    <x v="6"/>
    <x v="0"/>
    <n v="2000909"/>
    <s v="Sofortrechnung"/>
    <s v="eam\mustafa.oezer"/>
    <x v="0"/>
    <s v="30255"/>
    <s v="Tele2100 Aps."/>
    <x v="1"/>
    <s v="1"/>
    <s v="100034512"/>
    <x v="113"/>
    <s v="Samsung X216B Tab A9+ 5G 128GB"/>
    <n v="2"/>
    <n v="202"/>
    <n v="205"/>
    <n v="410"/>
    <n v="3"/>
    <n v="6"/>
    <n v="1.46"/>
    <s v="V0164"/>
    <x v="4"/>
    <s v="KPUD"/>
    <s v="EXP"/>
    <s v="Geräte"/>
    <x v="4"/>
    <n v="2"/>
    <n v="202"/>
    <n v="205"/>
    <n v="410"/>
    <n v="3"/>
    <n v="6"/>
    <n v="1.4634146341463415E-2"/>
    <n v="1"/>
    <m/>
    <x v="0"/>
    <s v="Nein"/>
    <x v="0"/>
  </r>
  <r>
    <n v="14573425"/>
    <x v="6"/>
    <x v="0"/>
    <n v="2000909"/>
    <s v="Sofortrechnung"/>
    <s v="eam\mustafa.oezer"/>
    <x v="0"/>
    <s v="30255"/>
    <s v="Tele2100 Aps."/>
    <x v="1"/>
    <s v="2"/>
    <s v="100034603"/>
    <x v="19"/>
    <s v="Samsung A166B A16 5G 128GB"/>
    <n v="5"/>
    <n v="143.50120000000001"/>
    <n v="152"/>
    <n v="760"/>
    <n v="8.4987999999999992"/>
    <n v="42.49"/>
    <n v="5.59"/>
    <s v="V0164"/>
    <x v="4"/>
    <s v="KPUD"/>
    <s v="EXP"/>
    <s v="Geräte"/>
    <x v="4"/>
    <n v="5"/>
    <n v="143.50120000000001"/>
    <n v="152"/>
    <n v="760"/>
    <n v="8.4987999999999992"/>
    <n v="42.49"/>
    <n v="5.5907894736842108E-2"/>
    <n v="1"/>
    <m/>
    <x v="0"/>
    <s v="Nein"/>
    <x v="0"/>
  </r>
  <r>
    <n v="14573266"/>
    <x v="6"/>
    <x v="0"/>
    <n v="2000910"/>
    <s v="Sofortrechnung"/>
    <s v="Yasar.Yigitbilek"/>
    <x v="2"/>
    <s v="30921"/>
    <s v="Mobilfunk Oase"/>
    <x v="1"/>
    <s v="1"/>
    <s v="100690672"/>
    <x v="379"/>
    <s v="Xiaomi 14T Pro 5G 12GB/512GB"/>
    <n v="1"/>
    <n v="485"/>
    <n v="509"/>
    <n v="509"/>
    <n v="24"/>
    <n v="24"/>
    <n v="4.71"/>
    <s v="V0162"/>
    <x v="8"/>
    <s v="KABB0"/>
    <s v="FHK"/>
    <s v="Geräte"/>
    <x v="2"/>
    <n v="1"/>
    <n v="485"/>
    <n v="509"/>
    <n v="509"/>
    <n v="24"/>
    <n v="24"/>
    <n v="4.7151277013752456E-2"/>
    <n v="1"/>
    <m/>
    <x v="0"/>
    <s v="Nein"/>
    <x v="0"/>
  </r>
  <r>
    <n v="14573652"/>
    <x v="6"/>
    <x v="0"/>
    <n v="2000911"/>
    <s v="Sofortrechnung"/>
    <s v="Yasar.Yigitbilek"/>
    <x v="2"/>
    <s v="30921"/>
    <s v="Mobilfunk Oase"/>
    <x v="1"/>
    <s v="1"/>
    <s v="101030455"/>
    <x v="234"/>
    <s v="Samsung A356B A35 5G 128GB"/>
    <n v="1"/>
    <n v="190.3897"/>
    <n v="209"/>
    <n v="209"/>
    <n v="18.610299999999999"/>
    <n v="18.61"/>
    <n v="8.9"/>
    <s v="V0162"/>
    <x v="8"/>
    <s v="KABB0"/>
    <s v="FHK"/>
    <s v="Geräte"/>
    <x v="2"/>
    <n v="1"/>
    <n v="190.3897"/>
    <n v="209"/>
    <n v="209"/>
    <n v="18.610299999999999"/>
    <n v="18.61"/>
    <n v="8.9043062200956938E-2"/>
    <n v="1"/>
    <m/>
    <x v="0"/>
    <s v="Nein"/>
    <x v="0"/>
  </r>
  <r>
    <n v="14246429"/>
    <x v="6"/>
    <x v="0"/>
    <n v="2000912"/>
    <s v="Rechnungskorrektur Retoure"/>
    <s v="eam\sven.baron"/>
    <x v="1"/>
    <s v="21493"/>
    <s v="Cyberport GmbH"/>
    <x v="1"/>
    <s v="1"/>
    <s v="100033963"/>
    <x v="599"/>
    <s v="Samsung G781B S20 FE 5G 128GB"/>
    <n v="1"/>
    <n v="305"/>
    <n v="411"/>
    <n v="411"/>
    <n v="106"/>
    <n v="106"/>
    <n v="25.79"/>
    <s v="V0012"/>
    <x v="1"/>
    <s v="KÜB14"/>
    <s v="GRK"/>
    <s v="Geräte"/>
    <x v="1"/>
    <n v="-1"/>
    <n v="305"/>
    <n v="411"/>
    <n v="-411"/>
    <n v="-106"/>
    <n v="-106"/>
    <n v="-0.25790754257907544"/>
    <n v="-1"/>
    <m/>
    <x v="0"/>
    <s v="Nein"/>
    <x v="1"/>
  </r>
  <r>
    <n v="14571008"/>
    <x v="6"/>
    <x v="0"/>
    <n v="2000913"/>
    <s v="Sofortrechnung"/>
    <s v="eam\mustafa.oezer"/>
    <x v="0"/>
    <s v="27190"/>
    <s v="Neutrino Tau D.O.O."/>
    <x v="3"/>
    <s v="1"/>
    <s v="900010011"/>
    <x v="36"/>
    <s v="Sonstiges"/>
    <n v="1"/>
    <n v="0"/>
    <n v="29"/>
    <n v="29"/>
    <n v="29"/>
    <n v="29"/>
    <m/>
    <s v="V0018"/>
    <x v="16"/>
    <s v="KPUD"/>
    <s v="EXP"/>
    <s v="Sonstige"/>
    <x v="11"/>
    <n v="1"/>
    <n v="0"/>
    <n v="29"/>
    <n v="29"/>
    <n v="29"/>
    <n v="29"/>
    <n v="1"/>
    <n v="1"/>
    <m/>
    <x v="2"/>
    <s v="Ja"/>
    <x v="0"/>
  </r>
  <r>
    <n v="14571008"/>
    <x v="6"/>
    <x v="0"/>
    <n v="2000913"/>
    <s v="Sofortrechnung"/>
    <s v="eam\mustafa.oezer"/>
    <x v="0"/>
    <s v="27190"/>
    <s v="Neutrino Tau D.O.O."/>
    <x v="1"/>
    <s v="2"/>
    <s v="100060685"/>
    <x v="11"/>
    <s v="Google Pixel 8a 128GB"/>
    <n v="2"/>
    <n v="285"/>
    <n v="309"/>
    <n v="618"/>
    <n v="24"/>
    <n v="48"/>
    <n v="7.76"/>
    <s v="V0018"/>
    <x v="16"/>
    <s v="KPUD"/>
    <s v="EXP"/>
    <s v="Geräte"/>
    <x v="11"/>
    <n v="2"/>
    <n v="285"/>
    <n v="309"/>
    <n v="618"/>
    <n v="24"/>
    <n v="48"/>
    <n v="7.7669902912621352E-2"/>
    <n v="1"/>
    <m/>
    <x v="0"/>
    <s v="Nein"/>
    <x v="0"/>
  </r>
  <r>
    <n v="14571008"/>
    <x v="6"/>
    <x v="0"/>
    <n v="2000913"/>
    <s v="Sofortrechnung"/>
    <s v="eam\mustafa.oezer"/>
    <x v="0"/>
    <s v="27190"/>
    <s v="Neutrino Tau D.O.O."/>
    <x v="1"/>
    <s v="3"/>
    <s v="100060638"/>
    <x v="102"/>
    <s v="Google Pixel 7 256GB"/>
    <n v="1"/>
    <n v="304.62150000000003"/>
    <n v="315"/>
    <n v="315"/>
    <n v="10.378500000000001"/>
    <n v="10.38"/>
    <n v="3.29"/>
    <s v="V0018"/>
    <x v="16"/>
    <s v="KPUD"/>
    <s v="EXP"/>
    <s v="Geräte"/>
    <x v="11"/>
    <n v="1"/>
    <n v="304.62150000000003"/>
    <n v="315"/>
    <n v="315"/>
    <n v="10.378500000000001"/>
    <n v="10.38"/>
    <n v="3.2952380952380955E-2"/>
    <n v="1"/>
    <m/>
    <x v="0"/>
    <s v="Nein"/>
    <x v="0"/>
  </r>
  <r>
    <n v="14571008"/>
    <x v="6"/>
    <x v="0"/>
    <n v="2000913"/>
    <s v="Sofortrechnung"/>
    <s v="eam\mustafa.oezer"/>
    <x v="0"/>
    <s v="27190"/>
    <s v="Neutrino Tau D.O.O."/>
    <x v="1"/>
    <s v="4"/>
    <s v="100060686"/>
    <x v="32"/>
    <s v="Google Pixel 8a 128GB"/>
    <n v="1"/>
    <n v="285"/>
    <n v="309"/>
    <n v="309"/>
    <n v="24"/>
    <n v="24"/>
    <n v="7.76"/>
    <s v="V0018"/>
    <x v="16"/>
    <s v="KPUD"/>
    <s v="EXP"/>
    <s v="Geräte"/>
    <x v="11"/>
    <n v="1"/>
    <n v="285"/>
    <n v="309"/>
    <n v="309"/>
    <n v="24"/>
    <n v="24"/>
    <n v="7.7669902912621352E-2"/>
    <n v="1"/>
    <m/>
    <x v="0"/>
    <s v="Nein"/>
    <x v="0"/>
  </r>
  <r>
    <n v="14571008"/>
    <x v="6"/>
    <x v="0"/>
    <n v="2000913"/>
    <s v="Sofortrechnung"/>
    <s v="eam\mustafa.oezer"/>
    <x v="0"/>
    <s v="27190"/>
    <s v="Neutrino Tau D.O.O."/>
    <x v="0"/>
    <s v="5"/>
    <s v="200300053"/>
    <x v="487"/>
    <s v="Apple Pencil (2. Generation)"/>
    <n v="1"/>
    <n v="85"/>
    <n v="86"/>
    <n v="86"/>
    <n v="1"/>
    <n v="1"/>
    <n v="1.1599999999999999"/>
    <s v="V0018"/>
    <x v="16"/>
    <s v="KPUD"/>
    <s v="EXP"/>
    <s v="Zubehör"/>
    <x v="11"/>
    <n v="1"/>
    <n v="85"/>
    <n v="86"/>
    <n v="86"/>
    <n v="1"/>
    <n v="1"/>
    <n v="1.1627906976744186E-2"/>
    <n v="1"/>
    <m/>
    <x v="0"/>
    <s v="Nein"/>
    <x v="0"/>
  </r>
  <r>
    <n v="14571008"/>
    <x v="6"/>
    <x v="0"/>
    <n v="2000913"/>
    <s v="Sofortrechnung"/>
    <s v="eam\mustafa.oezer"/>
    <x v="0"/>
    <s v="27190"/>
    <s v="Neutrino Tau D.O.O."/>
    <x v="1"/>
    <s v="6"/>
    <s v="100060669"/>
    <x v="33"/>
    <s v="Google Pixel 7a 128GB"/>
    <n v="2"/>
    <n v="227.09690000000001"/>
    <n v="235"/>
    <n v="470"/>
    <n v="7.9031000000000002"/>
    <n v="15.81"/>
    <n v="3.36"/>
    <s v="V0018"/>
    <x v="16"/>
    <s v="KPUD"/>
    <s v="EXP"/>
    <s v="Geräte"/>
    <x v="11"/>
    <n v="2"/>
    <n v="227.09690000000001"/>
    <n v="235"/>
    <n v="470"/>
    <n v="7.9031000000000002"/>
    <n v="15.81"/>
    <n v="3.3638297872340427E-2"/>
    <n v="1"/>
    <m/>
    <x v="0"/>
    <s v="Nein"/>
    <x v="0"/>
  </r>
  <r>
    <n v="14571008"/>
    <x v="6"/>
    <x v="0"/>
    <n v="2000913"/>
    <s v="Sofortrechnung"/>
    <s v="eam\mustafa.oezer"/>
    <x v="0"/>
    <s v="27190"/>
    <s v="Neutrino Tau D.O.O."/>
    <x v="1"/>
    <s v="7"/>
    <s v="101690278"/>
    <x v="110"/>
    <s v="Xiaomi POCO F6 5G 12GB/512GB"/>
    <n v="2"/>
    <n v="277"/>
    <n v="295"/>
    <n v="590"/>
    <n v="18"/>
    <n v="36"/>
    <n v="6.1"/>
    <s v="V0018"/>
    <x v="16"/>
    <s v="KPUD"/>
    <s v="EXP"/>
    <s v="Geräte"/>
    <x v="11"/>
    <n v="2"/>
    <n v="277"/>
    <n v="295"/>
    <n v="590"/>
    <n v="18"/>
    <n v="36"/>
    <n v="6.1016949152542375E-2"/>
    <n v="1"/>
    <m/>
    <x v="0"/>
    <s v="Nein"/>
    <x v="0"/>
  </r>
  <r>
    <n v="14571008"/>
    <x v="6"/>
    <x v="0"/>
    <n v="2000913"/>
    <s v="Sofortrechnung"/>
    <s v="eam\mustafa.oezer"/>
    <x v="0"/>
    <s v="27190"/>
    <s v="Neutrino Tau D.O.O."/>
    <x v="1"/>
    <s v="8"/>
    <s v="100690589"/>
    <x v="317"/>
    <s v="Xiaomi Redmi Note 13 5G 6GB/128GB"/>
    <n v="2"/>
    <n v="134"/>
    <n v="152"/>
    <n v="304"/>
    <n v="18"/>
    <n v="36"/>
    <n v="11.84"/>
    <s v="V0018"/>
    <x v="16"/>
    <s v="KPUD"/>
    <s v="EXP"/>
    <s v="Geräte"/>
    <x v="11"/>
    <n v="2"/>
    <n v="134"/>
    <n v="152"/>
    <n v="304"/>
    <n v="18"/>
    <n v="36"/>
    <n v="0.11842105263157894"/>
    <n v="1"/>
    <m/>
    <x v="0"/>
    <s v="Nein"/>
    <x v="0"/>
  </r>
  <r>
    <n v="14572722"/>
    <x v="6"/>
    <x v="0"/>
    <n v="2000914"/>
    <s v="Sofortrechnung"/>
    <s v="eam\mustafa.oezer"/>
    <x v="3"/>
    <s v="40009"/>
    <s v="Hermann Brendl"/>
    <x v="1"/>
    <s v="1"/>
    <s v="101030386"/>
    <x v="600"/>
    <s v="Samsung S926B S24+ 5G 256GB"/>
    <n v="1"/>
    <n v="675.83"/>
    <n v="879"/>
    <n v="879"/>
    <n v="203.17"/>
    <n v="62.83"/>
    <n v="23.11"/>
    <s v="V0159"/>
    <x v="12"/>
    <s v="O-COFI"/>
    <s v="FHK"/>
    <s v="Geräte"/>
    <x v="2"/>
    <n v="1"/>
    <n v="675.83"/>
    <n v="879"/>
    <n v="879"/>
    <n v="203.17"/>
    <n v="62.83"/>
    <n v="7.1478953356086464E-2"/>
    <n v="1"/>
    <m/>
    <x v="0"/>
    <s v="Nein"/>
    <x v="0"/>
  </r>
  <r>
    <n v="14572812"/>
    <x v="6"/>
    <x v="0"/>
    <n v="2000915"/>
    <s v="Sofortrechnung"/>
    <s v="eam\mustafa.oezer"/>
    <x v="3"/>
    <s v="40009"/>
    <s v="Dave Armstrong"/>
    <x v="1"/>
    <s v="1"/>
    <s v="101030386"/>
    <x v="600"/>
    <s v="Samsung S926B S24+ 5G 256GB"/>
    <n v="1"/>
    <n v="675.83"/>
    <n v="888.96"/>
    <n v="888.96"/>
    <n v="213.13"/>
    <n v="71.2"/>
    <n v="23.97"/>
    <s v="V0159"/>
    <x v="12"/>
    <s v="O-COFI"/>
    <s v="FHK"/>
    <s v="Geräte"/>
    <x v="2"/>
    <n v="1"/>
    <n v="675.83"/>
    <n v="888.96"/>
    <n v="888.96"/>
    <n v="213.13"/>
    <n v="71.2"/>
    <n v="8.0093592512598996E-2"/>
    <n v="1"/>
    <m/>
    <x v="0"/>
    <s v="Nein"/>
    <x v="0"/>
  </r>
  <r>
    <n v="14573822"/>
    <x v="6"/>
    <x v="0"/>
    <n v="2000916"/>
    <s v="Sofortrechnung"/>
    <s v="eam\mustafa.oezer"/>
    <x v="0"/>
    <s v="30749"/>
    <s v="Lemon Technologies GmbH"/>
    <x v="0"/>
    <s v="1"/>
    <s v="200370067"/>
    <x v="374"/>
    <s v="Huawei Watch GT4 46mm (Phoinix-B19F)"/>
    <n v="1"/>
    <n v="125.39"/>
    <n v="133"/>
    <n v="133"/>
    <n v="7.61"/>
    <n v="7.61"/>
    <n v="5.72"/>
    <s v="V0012"/>
    <x v="1"/>
    <s v="KPUD"/>
    <s v="EXP"/>
    <s v="Zubehör"/>
    <x v="1"/>
    <n v="1"/>
    <n v="125.39"/>
    <n v="133"/>
    <n v="133"/>
    <n v="7.61"/>
    <n v="7.61"/>
    <n v="5.7218045112781959E-2"/>
    <n v="1"/>
    <m/>
    <x v="0"/>
    <s v="Nein"/>
    <x v="0"/>
  </r>
  <r>
    <n v="14573822"/>
    <x v="6"/>
    <x v="0"/>
    <n v="2000916"/>
    <s v="Sofortrechnung"/>
    <s v="eam\mustafa.oezer"/>
    <x v="0"/>
    <s v="30749"/>
    <s v="Lemon Technologies GmbH"/>
    <x v="1"/>
    <s v="2"/>
    <s v="100302986"/>
    <x v="463"/>
    <s v="Apple iPhone 15 Pro Max 1TB"/>
    <n v="1"/>
    <n v="1127.0915"/>
    <n v="1105"/>
    <n v="1105"/>
    <n v="-22.0915"/>
    <n v="-22.09"/>
    <n v="-1.99"/>
    <s v="V0012"/>
    <x v="1"/>
    <s v="KPUD"/>
    <s v="EXP"/>
    <s v="Geräte"/>
    <x v="1"/>
    <n v="1"/>
    <n v="1127.0915"/>
    <n v="1105"/>
    <n v="1105"/>
    <n v="-22.0915"/>
    <n v="-22.09"/>
    <n v="-1.9990950226244343E-2"/>
    <n v="1"/>
    <m/>
    <x v="0"/>
    <s v="Nein"/>
    <x v="1"/>
  </r>
  <r>
    <n v="14573822"/>
    <x v="6"/>
    <x v="0"/>
    <n v="2000916"/>
    <s v="Sofortrechnung"/>
    <s v="eam\mustafa.oezer"/>
    <x v="0"/>
    <s v="30749"/>
    <s v="Lemon Technologies GmbH"/>
    <x v="1"/>
    <s v="3"/>
    <s v="101690228"/>
    <x v="47"/>
    <s v="Xiaomi POCO X6 5G 8GB/256GB"/>
    <n v="1"/>
    <n v="177"/>
    <n v="189"/>
    <n v="189"/>
    <n v="12"/>
    <n v="12"/>
    <n v="6.34"/>
    <s v="V0012"/>
    <x v="1"/>
    <s v="KPUD"/>
    <s v="EXP"/>
    <s v="Geräte"/>
    <x v="1"/>
    <n v="1"/>
    <n v="177"/>
    <n v="189"/>
    <n v="189"/>
    <n v="12"/>
    <n v="12"/>
    <n v="6.3492063492063489E-2"/>
    <n v="1"/>
    <m/>
    <x v="0"/>
    <s v="Nein"/>
    <x v="0"/>
  </r>
  <r>
    <n v="14573831"/>
    <x v="6"/>
    <x v="0"/>
    <n v="2000917"/>
    <s v="Sofortrechnung"/>
    <s v="EAM\Erdal.Bircan"/>
    <x v="2"/>
    <s v="24729"/>
    <s v="MFC Connect GmbH &amp; Co. KG"/>
    <x v="7"/>
    <s v="1"/>
    <s v="700970491"/>
    <x v="377"/>
    <m/>
    <n v="1"/>
    <n v="0"/>
    <n v="0"/>
    <n v="0"/>
    <m/>
    <n v="0"/>
    <m/>
    <s v="V0162"/>
    <x v="8"/>
    <s v="KABB0"/>
    <s v="FHK"/>
    <s v="Marketing"/>
    <x v="2"/>
    <n v="1"/>
    <n v="0"/>
    <n v="0"/>
    <n v="0"/>
    <n v="0"/>
    <n v="0"/>
    <n v="0"/>
    <n v="1"/>
    <m/>
    <x v="0"/>
    <s v="Nein"/>
    <x v="0"/>
  </r>
  <r>
    <n v="14573829"/>
    <x v="6"/>
    <x v="0"/>
    <n v="2000918"/>
    <s v="Sofortrechnung"/>
    <s v="EAM\Erdal.Bircan"/>
    <x v="2"/>
    <s v="29565"/>
    <s v="Marc Dratwa Handelsunternehmen e.K."/>
    <x v="7"/>
    <s v="1"/>
    <s v="700970491"/>
    <x v="377"/>
    <m/>
    <n v="1"/>
    <n v="0"/>
    <n v="0"/>
    <n v="0"/>
    <m/>
    <n v="0"/>
    <m/>
    <s v="V0162"/>
    <x v="8"/>
    <s v="KABB0"/>
    <s v="FHK"/>
    <s v="Marketing"/>
    <x v="2"/>
    <n v="1"/>
    <n v="0"/>
    <n v="0"/>
    <n v="0"/>
    <n v="0"/>
    <n v="0"/>
    <n v="0"/>
    <n v="1"/>
    <m/>
    <x v="0"/>
    <s v="Nein"/>
    <x v="0"/>
  </r>
  <r>
    <n v="14512857"/>
    <x v="6"/>
    <x v="0"/>
    <n v="2000919"/>
    <s v="Rechnungskorrektur Retoure"/>
    <s v="eam\sven.baron"/>
    <x v="1"/>
    <s v="21493"/>
    <s v="Cyberport SE"/>
    <x v="1"/>
    <s v="4"/>
    <s v="101280001"/>
    <x v="125"/>
    <s v="CAT S75 128GB"/>
    <n v="1"/>
    <n v="218.56739999999999"/>
    <n v="245"/>
    <n v="245"/>
    <n v="26.432600000000001"/>
    <n v="26.43"/>
    <n v="10.78"/>
    <s v="V0012"/>
    <x v="1"/>
    <s v="KÜB14"/>
    <s v="GRK"/>
    <s v="Geräte"/>
    <x v="1"/>
    <n v="-1"/>
    <n v="218.56739999999999"/>
    <n v="245"/>
    <n v="-245"/>
    <n v="-26.432600000000001"/>
    <n v="-26.43"/>
    <n v="-0.10787755102040816"/>
    <n v="-1"/>
    <m/>
    <x v="0"/>
    <s v="Nein"/>
    <x v="1"/>
  </r>
  <r>
    <n v="14570582"/>
    <x v="6"/>
    <x v="0"/>
    <n v="2000920"/>
    <s v="Sofortrechnung"/>
    <s v="eam\bekir.ahmed"/>
    <x v="0"/>
    <s v="30505"/>
    <s v="RT Mobile Logistics S.R.O."/>
    <x v="0"/>
    <s v="1"/>
    <s v="200370093"/>
    <x v="160"/>
    <s v="Huawei Band 9 (Kimi-B19)"/>
    <n v="1"/>
    <n v="28.57"/>
    <n v="31"/>
    <n v="31"/>
    <n v="2.4300000000000002"/>
    <n v="2.4300000000000002"/>
    <n v="7.83"/>
    <s v="V0164"/>
    <x v="4"/>
    <s v="VKASSE"/>
    <s v="EXP"/>
    <s v="Zubehör"/>
    <x v="4"/>
    <n v="1"/>
    <n v="28.57"/>
    <n v="31"/>
    <n v="31"/>
    <n v="2.4300000000000002"/>
    <n v="2.4300000000000002"/>
    <n v="7.838709677419356E-2"/>
    <n v="1"/>
    <m/>
    <x v="0"/>
    <s v="Nein"/>
    <x v="0"/>
  </r>
  <r>
    <n v="14570582"/>
    <x v="6"/>
    <x v="0"/>
    <n v="2000920"/>
    <s v="Sofortrechnung"/>
    <s v="eam\bekir.ahmed"/>
    <x v="0"/>
    <s v="30505"/>
    <s v="RT Mobile Logistics S.R.O."/>
    <x v="1"/>
    <s v="2"/>
    <s v="101030425"/>
    <x v="207"/>
    <s v="Samsung A256B A25 5G 128GB"/>
    <n v="6"/>
    <n v="160.5153"/>
    <n v="163"/>
    <n v="978"/>
    <n v="2.4847000000000001"/>
    <n v="14.91"/>
    <n v="1.52"/>
    <s v="V0164"/>
    <x v="4"/>
    <s v="VKASSE"/>
    <s v="EXP"/>
    <s v="Geräte"/>
    <x v="4"/>
    <n v="6"/>
    <n v="160.5153"/>
    <n v="163"/>
    <n v="978"/>
    <n v="2.4847000000000001"/>
    <n v="14.91"/>
    <n v="1.5245398773006135E-2"/>
    <n v="1"/>
    <m/>
    <x v="0"/>
    <s v="Nein"/>
    <x v="0"/>
  </r>
  <r>
    <n v="14570582"/>
    <x v="6"/>
    <x v="0"/>
    <n v="2000920"/>
    <s v="Sofortrechnung"/>
    <s v="eam\bekir.ahmed"/>
    <x v="0"/>
    <s v="30505"/>
    <s v="RT Mobile Logistics S.R.O."/>
    <x v="0"/>
    <s v="3"/>
    <s v="200300403"/>
    <x v="447"/>
    <s v="nach Aufnahme in Preisliste pflegen"/>
    <n v="1"/>
    <n v="740"/>
    <n v="759"/>
    <n v="759"/>
    <n v="19"/>
    <n v="19"/>
    <n v="2.5"/>
    <s v="V0164"/>
    <x v="4"/>
    <s v="VKASSE"/>
    <s v="EXP"/>
    <s v="Zubehör"/>
    <x v="4"/>
    <n v="1"/>
    <n v="740"/>
    <n v="759"/>
    <n v="759"/>
    <n v="19"/>
    <n v="19"/>
    <n v="2.5032938076416336E-2"/>
    <n v="1"/>
    <m/>
    <x v="0"/>
    <s v="Nein"/>
    <x v="0"/>
  </r>
  <r>
    <n v="14570582"/>
    <x v="6"/>
    <x v="0"/>
    <n v="2000920"/>
    <s v="Sofortrechnung"/>
    <s v="eam\bekir.ahmed"/>
    <x v="0"/>
    <s v="30505"/>
    <s v="RT Mobile Logistics S.R.O."/>
    <x v="0"/>
    <s v="4"/>
    <s v="201030057"/>
    <x v="182"/>
    <s v="Samsung Watch7 Ultra SM-L705 47mm LTE"/>
    <n v="1"/>
    <n v="333.97"/>
    <n v="339"/>
    <n v="339"/>
    <n v="5.03"/>
    <n v="5.03"/>
    <n v="1.48"/>
    <s v="V0164"/>
    <x v="4"/>
    <s v="VKASSE"/>
    <s v="EXP"/>
    <s v="Zubehör"/>
    <x v="4"/>
    <n v="1"/>
    <n v="333.97"/>
    <n v="339"/>
    <n v="339"/>
    <n v="5.03"/>
    <n v="5.03"/>
    <n v="1.4837758112094396E-2"/>
    <n v="1"/>
    <m/>
    <x v="0"/>
    <s v="Nein"/>
    <x v="0"/>
  </r>
  <r>
    <n v="14570582"/>
    <x v="6"/>
    <x v="0"/>
    <n v="2000920"/>
    <s v="Sofortrechnung"/>
    <s v="eam\bekir.ahmed"/>
    <x v="0"/>
    <s v="30505"/>
    <s v="RT Mobile Logistics S.R.O."/>
    <x v="1"/>
    <s v="5"/>
    <s v="101700038"/>
    <x v="488"/>
    <s v="Oppo Reno 12 256GB"/>
    <n v="1"/>
    <n v="249"/>
    <n v="259"/>
    <n v="259"/>
    <n v="10"/>
    <n v="10"/>
    <n v="3.86"/>
    <s v="V0164"/>
    <x v="4"/>
    <s v="VKASSE"/>
    <s v="EXP"/>
    <s v="Geräte"/>
    <x v="4"/>
    <n v="1"/>
    <n v="249"/>
    <n v="259"/>
    <n v="259"/>
    <n v="10"/>
    <n v="10"/>
    <n v="3.8610038610038609E-2"/>
    <n v="1"/>
    <m/>
    <x v="0"/>
    <s v="Nein"/>
    <x v="0"/>
  </r>
  <r>
    <n v="14570582"/>
    <x v="6"/>
    <x v="0"/>
    <n v="2000920"/>
    <s v="Sofortrechnung"/>
    <s v="eam\bekir.ahmed"/>
    <x v="0"/>
    <s v="30505"/>
    <s v="RT Mobile Logistics S.R.O."/>
    <x v="1"/>
    <s v="6"/>
    <s v="101690329"/>
    <x v="288"/>
    <s v="Xiaomi Redmi 14C 8GB/256GB"/>
    <n v="1"/>
    <n v="101"/>
    <n v="109"/>
    <n v="109"/>
    <n v="8"/>
    <n v="8"/>
    <n v="7.33"/>
    <s v="V0164"/>
    <x v="4"/>
    <s v="VKASSE"/>
    <s v="EXP"/>
    <s v="Geräte"/>
    <x v="4"/>
    <n v="1"/>
    <n v="101"/>
    <n v="109"/>
    <n v="109"/>
    <n v="8"/>
    <n v="8"/>
    <n v="7.3394495412844041E-2"/>
    <n v="1"/>
    <m/>
    <x v="0"/>
    <s v="Nein"/>
    <x v="0"/>
  </r>
  <r>
    <n v="14570582"/>
    <x v="6"/>
    <x v="0"/>
    <n v="2000920"/>
    <s v="Sofortrechnung"/>
    <s v="eam\bekir.ahmed"/>
    <x v="0"/>
    <s v="30505"/>
    <s v="RT Mobile Logistics S.R.O."/>
    <x v="1"/>
    <s v="7"/>
    <s v="101030398"/>
    <x v="274"/>
    <s v="Samsung S928B S24 Ultra 5G 512GB"/>
    <n v="1"/>
    <n v="863.52620000000002"/>
    <n v="855"/>
    <n v="855"/>
    <n v="-8.5261999999999993"/>
    <n v="-8.5299999999999994"/>
    <n v="-0.99"/>
    <s v="V0164"/>
    <x v="4"/>
    <s v="VKASSE"/>
    <s v="EXP"/>
    <s v="Geräte"/>
    <x v="4"/>
    <n v="1"/>
    <n v="863.52620000000002"/>
    <n v="855"/>
    <n v="855"/>
    <n v="-8.5261999999999993"/>
    <n v="-8.5299999999999994"/>
    <n v="-9.976608187134502E-3"/>
    <n v="1"/>
    <m/>
    <x v="0"/>
    <s v="Nein"/>
    <x v="1"/>
  </r>
  <r>
    <n v="14570582"/>
    <x v="6"/>
    <x v="0"/>
    <n v="2000920"/>
    <s v="Sofortrechnung"/>
    <s v="eam\bekir.ahmed"/>
    <x v="0"/>
    <s v="30505"/>
    <s v="RT Mobile Logistics S.R.O."/>
    <x v="1"/>
    <s v="8"/>
    <s v="101310031"/>
    <x v="381"/>
    <s v="Honor 200 Pro 512GB"/>
    <n v="4"/>
    <n v="362"/>
    <n v="377"/>
    <n v="1508"/>
    <n v="15"/>
    <n v="60"/>
    <n v="3.97"/>
    <s v="V0164"/>
    <x v="4"/>
    <s v="VKASSE"/>
    <s v="EXP"/>
    <s v="Geräte"/>
    <x v="4"/>
    <n v="4"/>
    <n v="362"/>
    <n v="377"/>
    <n v="1508"/>
    <n v="15"/>
    <n v="60"/>
    <n v="3.9787798408488062E-2"/>
    <n v="1"/>
    <m/>
    <x v="0"/>
    <s v="Nein"/>
    <x v="0"/>
  </r>
  <r>
    <n v="14570582"/>
    <x v="6"/>
    <x v="0"/>
    <n v="2000920"/>
    <s v="Sofortrechnung"/>
    <s v="eam\bekir.ahmed"/>
    <x v="0"/>
    <s v="30505"/>
    <s v="RT Mobile Logistics S.R.O."/>
    <x v="1"/>
    <s v="9"/>
    <s v="101300192"/>
    <x v="164"/>
    <s v="Apple iPad 10.9&quot; 2022 64GB [WiFi]"/>
    <n v="3"/>
    <n v="294.17809999999997"/>
    <n v="304"/>
    <n v="912"/>
    <n v="9.8218999999999994"/>
    <n v="29.47"/>
    <n v="3.23"/>
    <s v="V0164"/>
    <x v="4"/>
    <s v="VKASSE"/>
    <s v="EXP"/>
    <s v="Geräte"/>
    <x v="4"/>
    <n v="3"/>
    <n v="294.17809999999997"/>
    <n v="304"/>
    <n v="912"/>
    <n v="9.8218999999999994"/>
    <n v="29.47"/>
    <n v="3.2313596491228072E-2"/>
    <n v="1"/>
    <m/>
    <x v="0"/>
    <s v="Nein"/>
    <x v="0"/>
  </r>
  <r>
    <n v="14570582"/>
    <x v="6"/>
    <x v="0"/>
    <n v="2000920"/>
    <s v="Sofortrechnung"/>
    <s v="eam\bekir.ahmed"/>
    <x v="0"/>
    <s v="30505"/>
    <s v="RT Mobile Logistics S.R.O."/>
    <x v="1"/>
    <s v="10"/>
    <s v="101030397"/>
    <x v="133"/>
    <s v="Samsung S928B S24 Ultra 5G 256GB"/>
    <n v="2"/>
    <n v="759.58330000000001"/>
    <n v="787"/>
    <n v="1574"/>
    <n v="27.416699999999999"/>
    <n v="54.83"/>
    <n v="3.48"/>
    <s v="V0164"/>
    <x v="4"/>
    <s v="VKASSE"/>
    <s v="EXP"/>
    <s v="Geräte"/>
    <x v="4"/>
    <n v="2"/>
    <n v="759.58330000000001"/>
    <n v="787"/>
    <n v="1574"/>
    <n v="27.416699999999999"/>
    <n v="54.83"/>
    <n v="3.483481575603558E-2"/>
    <n v="1"/>
    <m/>
    <x v="0"/>
    <s v="Nein"/>
    <x v="0"/>
  </r>
  <r>
    <n v="14570582"/>
    <x v="6"/>
    <x v="0"/>
    <n v="2000920"/>
    <s v="Sofortrechnung"/>
    <s v="eam\bekir.ahmed"/>
    <x v="0"/>
    <s v="30505"/>
    <s v="RT Mobile Logistics S.R.O."/>
    <x v="1"/>
    <s v="11"/>
    <s v="101690336"/>
    <x v="342"/>
    <s v="Xiaomi Redmi 14C 4GB/128GB"/>
    <n v="2"/>
    <n v="74.5"/>
    <n v="84"/>
    <n v="168"/>
    <n v="9.5"/>
    <n v="19"/>
    <n v="11.3"/>
    <s v="V0164"/>
    <x v="4"/>
    <s v="VKASSE"/>
    <s v="EXP"/>
    <s v="Geräte"/>
    <x v="4"/>
    <n v="2"/>
    <n v="74.5"/>
    <n v="84"/>
    <n v="168"/>
    <n v="9.5"/>
    <n v="19"/>
    <n v="0.1130952380952381"/>
    <n v="1"/>
    <m/>
    <x v="0"/>
    <s v="Nein"/>
    <x v="0"/>
  </r>
  <r>
    <n v="14570582"/>
    <x v="6"/>
    <x v="0"/>
    <n v="2000920"/>
    <s v="Sofortrechnung"/>
    <s v="eam\bekir.ahmed"/>
    <x v="0"/>
    <s v="30505"/>
    <s v="RT Mobile Logistics S.R.O."/>
    <x v="0"/>
    <s v="12"/>
    <s v="200690082"/>
    <x v="119"/>
    <s v="Xiaomi Redmi Watch 5 Active"/>
    <n v="1"/>
    <n v="19.79"/>
    <n v="23"/>
    <n v="23"/>
    <n v="3.21"/>
    <n v="3.21"/>
    <n v="13.95"/>
    <s v="V0164"/>
    <x v="4"/>
    <s v="VKASSE"/>
    <s v="EXP"/>
    <s v="Zubehör"/>
    <x v="4"/>
    <n v="1"/>
    <n v="19.79"/>
    <n v="23"/>
    <n v="23"/>
    <n v="3.21"/>
    <n v="3.21"/>
    <n v="0.13956521739130434"/>
    <n v="1"/>
    <m/>
    <x v="0"/>
    <s v="Nein"/>
    <x v="0"/>
  </r>
  <r>
    <n v="14570582"/>
    <x v="6"/>
    <x v="0"/>
    <n v="2000920"/>
    <s v="Sofortrechnung"/>
    <s v="eam\bekir.ahmed"/>
    <x v="0"/>
    <s v="30505"/>
    <s v="RT Mobile Logistics S.R.O."/>
    <x v="1"/>
    <s v="13"/>
    <s v="101030453"/>
    <x v="71"/>
    <s v="Samsung A356B A35 5G 128GB"/>
    <n v="2"/>
    <n v="185"/>
    <n v="203"/>
    <n v="406"/>
    <n v="18"/>
    <n v="36"/>
    <n v="8.86"/>
    <s v="V0164"/>
    <x v="4"/>
    <s v="VKASSE"/>
    <s v="EXP"/>
    <s v="Geräte"/>
    <x v="4"/>
    <n v="2"/>
    <n v="185"/>
    <n v="203"/>
    <n v="406"/>
    <n v="18"/>
    <n v="36"/>
    <n v="8.8669950738916259E-2"/>
    <n v="1"/>
    <m/>
    <x v="0"/>
    <s v="Nein"/>
    <x v="0"/>
  </r>
  <r>
    <n v="14570582"/>
    <x v="6"/>
    <x v="0"/>
    <n v="2000920"/>
    <s v="Sofortrechnung"/>
    <s v="eam\bekir.ahmed"/>
    <x v="0"/>
    <s v="30505"/>
    <s v="RT Mobile Logistics S.R.O."/>
    <x v="1"/>
    <s v="14"/>
    <s v="101690298"/>
    <x v="327"/>
    <s v="Xiaomi Redmi Note 13 Pro+ 5G 12GB/512GB"/>
    <n v="4"/>
    <n v="272"/>
    <n v="282"/>
    <n v="1128"/>
    <n v="10"/>
    <n v="40"/>
    <n v="3.54"/>
    <s v="V0164"/>
    <x v="4"/>
    <s v="VKASSE"/>
    <s v="EXP"/>
    <s v="Geräte"/>
    <x v="4"/>
    <n v="4"/>
    <n v="272"/>
    <n v="282"/>
    <n v="1128"/>
    <n v="10"/>
    <n v="40"/>
    <n v="3.5460992907801421E-2"/>
    <n v="1"/>
    <m/>
    <x v="0"/>
    <s v="Nein"/>
    <x v="0"/>
  </r>
  <r>
    <n v="14570582"/>
    <x v="6"/>
    <x v="0"/>
    <n v="2000920"/>
    <s v="Sofortrechnung"/>
    <s v="eam\bekir.ahmed"/>
    <x v="0"/>
    <s v="30505"/>
    <s v="RT Mobile Logistics S.R.O."/>
    <x v="1"/>
    <s v="15"/>
    <s v="101690331"/>
    <x v="252"/>
    <s v="Xiaomi Redmi 14C 4GB/128GB"/>
    <n v="2"/>
    <n v="74.601299999999995"/>
    <n v="85"/>
    <n v="170"/>
    <n v="10.3987"/>
    <n v="20.8"/>
    <n v="12.23"/>
    <s v="V0164"/>
    <x v="4"/>
    <s v="VKASSE"/>
    <s v="EXP"/>
    <s v="Geräte"/>
    <x v="4"/>
    <n v="2"/>
    <n v="74.601299999999995"/>
    <n v="85"/>
    <n v="170"/>
    <n v="10.3987"/>
    <n v="20.8"/>
    <n v="0.12235294117647059"/>
    <n v="1"/>
    <m/>
    <x v="0"/>
    <s v="Nein"/>
    <x v="0"/>
  </r>
  <r>
    <n v="14570582"/>
    <x v="6"/>
    <x v="0"/>
    <n v="2000920"/>
    <s v="Sofortrechnung"/>
    <s v="eam\bekir.ahmed"/>
    <x v="0"/>
    <s v="30505"/>
    <s v="RT Mobile Logistics S.R.O."/>
    <x v="1"/>
    <s v="16"/>
    <s v="100302478"/>
    <x v="79"/>
    <s v="Apple iPhone 13 128GB"/>
    <n v="9"/>
    <n v="417.46170000000001"/>
    <n v="425"/>
    <n v="3825"/>
    <n v="7.5382999999999996"/>
    <n v="67.84"/>
    <n v="1.77"/>
    <s v="V0164"/>
    <x v="4"/>
    <s v="VKASSE"/>
    <s v="EXP"/>
    <s v="Geräte"/>
    <x v="4"/>
    <n v="9"/>
    <n v="417.46170000000001"/>
    <n v="425"/>
    <n v="3825"/>
    <n v="7.5382999999999996"/>
    <n v="67.84"/>
    <n v="1.77359477124183E-2"/>
    <n v="1"/>
    <m/>
    <x v="0"/>
    <s v="Nein"/>
    <x v="0"/>
  </r>
  <r>
    <n v="14570582"/>
    <x v="6"/>
    <x v="0"/>
    <n v="2000920"/>
    <s v="Sofortrechnung"/>
    <s v="eam\bekir.ahmed"/>
    <x v="0"/>
    <s v="30505"/>
    <s v="RT Mobile Logistics S.R.O."/>
    <x v="1"/>
    <s v="17"/>
    <s v="100302952"/>
    <x v="20"/>
    <s v="Apple iPhone 15 128GB"/>
    <n v="9"/>
    <n v="605"/>
    <n v="625"/>
    <n v="5625"/>
    <n v="20"/>
    <n v="180"/>
    <n v="3.2"/>
    <s v="V0164"/>
    <x v="4"/>
    <s v="VKASSE"/>
    <s v="EXP"/>
    <s v="Geräte"/>
    <x v="4"/>
    <n v="9"/>
    <n v="605"/>
    <n v="625"/>
    <n v="5625"/>
    <n v="20"/>
    <n v="180"/>
    <n v="3.2000000000000001E-2"/>
    <n v="1"/>
    <m/>
    <x v="0"/>
    <s v="Nein"/>
    <x v="0"/>
  </r>
  <r>
    <n v="14570582"/>
    <x v="6"/>
    <x v="0"/>
    <n v="2000920"/>
    <s v="Sofortrechnung"/>
    <s v="eam\bekir.ahmed"/>
    <x v="0"/>
    <s v="30505"/>
    <s v="RT Mobile Logistics S.R.O."/>
    <x v="1"/>
    <s v="18"/>
    <s v="101690316"/>
    <x v="282"/>
    <s v="Xiaomi 14T 5G 12GB/256GB"/>
    <n v="1"/>
    <n v="349.0795"/>
    <n v="359"/>
    <n v="359"/>
    <n v="9.9205000000000005"/>
    <n v="9.92"/>
    <n v="2.76"/>
    <s v="V0164"/>
    <x v="4"/>
    <s v="VKASSE"/>
    <s v="EXP"/>
    <s v="Geräte"/>
    <x v="4"/>
    <n v="1"/>
    <n v="349.0795"/>
    <n v="359"/>
    <n v="359"/>
    <n v="9.9205000000000005"/>
    <n v="9.92"/>
    <n v="2.7632311977715877E-2"/>
    <n v="1"/>
    <m/>
    <x v="0"/>
    <s v="Nein"/>
    <x v="0"/>
  </r>
  <r>
    <n v="14570582"/>
    <x v="6"/>
    <x v="0"/>
    <n v="2000920"/>
    <s v="Sofortrechnung"/>
    <s v="eam\bekir.ahmed"/>
    <x v="0"/>
    <s v="30505"/>
    <s v="RT Mobile Logistics S.R.O."/>
    <x v="1"/>
    <s v="19"/>
    <s v="101690209"/>
    <x v="12"/>
    <s v="Xiaomi Redmi Pad SE 8GB/256GB [WiFi]"/>
    <n v="7"/>
    <n v="129.98869999999999"/>
    <n v="144"/>
    <n v="1008"/>
    <n v="14.0113"/>
    <n v="98.08"/>
    <n v="9.73"/>
    <s v="V0164"/>
    <x v="4"/>
    <s v="VKASSE"/>
    <s v="EXP"/>
    <s v="Geräte"/>
    <x v="4"/>
    <n v="7"/>
    <n v="129.98869999999999"/>
    <n v="144"/>
    <n v="1008"/>
    <n v="14.0113"/>
    <n v="98.08"/>
    <n v="9.7301587301587306E-2"/>
    <n v="1"/>
    <m/>
    <x v="0"/>
    <s v="Nein"/>
    <x v="0"/>
  </r>
  <r>
    <n v="14570582"/>
    <x v="6"/>
    <x v="0"/>
    <n v="2000920"/>
    <s v="Sofortrechnung"/>
    <s v="eam\bekir.ahmed"/>
    <x v="0"/>
    <s v="30505"/>
    <s v="RT Mobile Logistics S.R.O."/>
    <x v="1"/>
    <s v="20"/>
    <s v="101030457"/>
    <x v="203"/>
    <s v="Samsung A556B A55 5G 128GB"/>
    <n v="1"/>
    <n v="253.26820000000001"/>
    <n v="265"/>
    <n v="265"/>
    <n v="11.7318"/>
    <n v="11.73"/>
    <n v="4.42"/>
    <s v="V0164"/>
    <x v="4"/>
    <s v="VKASSE"/>
    <s v="EXP"/>
    <s v="Geräte"/>
    <x v="4"/>
    <n v="1"/>
    <n v="253.26820000000001"/>
    <n v="265"/>
    <n v="265"/>
    <n v="11.7318"/>
    <n v="11.73"/>
    <n v="4.4264150943396231E-2"/>
    <n v="1"/>
    <m/>
    <x v="0"/>
    <s v="Nein"/>
    <x v="0"/>
  </r>
  <r>
    <n v="14570582"/>
    <x v="6"/>
    <x v="0"/>
    <n v="2000920"/>
    <s v="Sofortrechnung"/>
    <s v="eam\bekir.ahmed"/>
    <x v="0"/>
    <s v="30505"/>
    <s v="RT Mobile Logistics S.R.O."/>
    <x v="1"/>
    <s v="21"/>
    <s v="101030449"/>
    <x v="62"/>
    <s v="Samsung A155F A15 128GB"/>
    <n v="4"/>
    <n v="112.0598"/>
    <n v="127"/>
    <n v="508"/>
    <n v="14.940200000000001"/>
    <n v="59.76"/>
    <n v="11.76"/>
    <s v="V0164"/>
    <x v="4"/>
    <s v="VKASSE"/>
    <s v="EXP"/>
    <s v="Geräte"/>
    <x v="4"/>
    <n v="4"/>
    <n v="112.0598"/>
    <n v="127"/>
    <n v="508"/>
    <n v="14.940200000000001"/>
    <n v="59.76"/>
    <n v="0.11763779527559055"/>
    <n v="1"/>
    <m/>
    <x v="0"/>
    <s v="Nein"/>
    <x v="0"/>
  </r>
  <r>
    <n v="14570582"/>
    <x v="6"/>
    <x v="0"/>
    <n v="2000920"/>
    <s v="Sofortrechnung"/>
    <s v="eam\bekir.ahmed"/>
    <x v="0"/>
    <s v="30505"/>
    <s v="RT Mobile Logistics S.R.O."/>
    <x v="1"/>
    <s v="22"/>
    <s v="101030582"/>
    <x v="181"/>
    <s v="Samsung P620N Tab S6 lite 128GB [WiFi]"/>
    <n v="8"/>
    <n v="181"/>
    <n v="190"/>
    <n v="1520"/>
    <n v="9"/>
    <n v="72"/>
    <n v="4.7300000000000004"/>
    <s v="V0164"/>
    <x v="4"/>
    <s v="VKASSE"/>
    <s v="EXP"/>
    <s v="Geräte"/>
    <x v="4"/>
    <n v="8"/>
    <n v="181"/>
    <n v="190"/>
    <n v="1520"/>
    <n v="9"/>
    <n v="72"/>
    <n v="4.736842105263158E-2"/>
    <n v="1"/>
    <m/>
    <x v="0"/>
    <s v="Nein"/>
    <x v="0"/>
  </r>
  <r>
    <n v="14570582"/>
    <x v="6"/>
    <x v="0"/>
    <n v="2000920"/>
    <s v="Sofortrechnung"/>
    <s v="eam\bekir.ahmed"/>
    <x v="0"/>
    <s v="30505"/>
    <s v="RT Mobile Logistics S.R.O."/>
    <x v="1"/>
    <s v="23"/>
    <s v="101690323"/>
    <x v="517"/>
    <s v="Xiaomi Redmi 14C 8GB/256GB"/>
    <n v="2"/>
    <n v="105.4256"/>
    <n v="107"/>
    <n v="214"/>
    <n v="1.5744"/>
    <n v="3.15"/>
    <n v="1.47"/>
    <s v="V0164"/>
    <x v="4"/>
    <s v="VKASSE"/>
    <s v="EXP"/>
    <s v="Geräte"/>
    <x v="4"/>
    <n v="2"/>
    <n v="105.4256"/>
    <n v="107"/>
    <n v="214"/>
    <n v="1.5744"/>
    <n v="3.15"/>
    <n v="1.4719626168224299E-2"/>
    <n v="1"/>
    <m/>
    <x v="0"/>
    <s v="Nein"/>
    <x v="0"/>
  </r>
  <r>
    <n v="14570582"/>
    <x v="6"/>
    <x v="0"/>
    <n v="2000920"/>
    <s v="Sofortrechnung"/>
    <s v="eam\bekir.ahmed"/>
    <x v="0"/>
    <s v="30505"/>
    <s v="RT Mobile Logistics S.R.O."/>
    <x v="1"/>
    <s v="24"/>
    <s v="101690244"/>
    <x v="256"/>
    <s v="Xiaomi POCO X6 Pro 5G 12GB/512GB"/>
    <n v="1"/>
    <n v="246.28890000000001"/>
    <n v="267"/>
    <n v="267"/>
    <n v="20.711099999999998"/>
    <n v="20.71"/>
    <n v="7.75"/>
    <s v="V0164"/>
    <x v="4"/>
    <s v="VKASSE"/>
    <s v="EXP"/>
    <s v="Geräte"/>
    <x v="4"/>
    <n v="1"/>
    <n v="246.28890000000001"/>
    <n v="267"/>
    <n v="267"/>
    <n v="20.711099999999998"/>
    <n v="20.71"/>
    <n v="7.756554307116105E-2"/>
    <n v="1"/>
    <m/>
    <x v="0"/>
    <s v="Nein"/>
    <x v="0"/>
  </r>
  <r>
    <n v="14570582"/>
    <x v="6"/>
    <x v="0"/>
    <n v="2000920"/>
    <s v="Sofortrechnung"/>
    <s v="eam\bekir.ahmed"/>
    <x v="0"/>
    <s v="30505"/>
    <s v="RT Mobile Logistics S.R.O."/>
    <x v="1"/>
    <s v="25"/>
    <s v="101310024"/>
    <x v="526"/>
    <s v="Honor 200 Lite 256GB"/>
    <n v="3"/>
    <n v="153"/>
    <n v="157"/>
    <n v="471"/>
    <n v="4"/>
    <n v="12"/>
    <n v="2.54"/>
    <s v="V0164"/>
    <x v="4"/>
    <s v="VKASSE"/>
    <s v="EXP"/>
    <s v="Geräte"/>
    <x v="4"/>
    <n v="3"/>
    <n v="153"/>
    <n v="157"/>
    <n v="471"/>
    <n v="4"/>
    <n v="12"/>
    <n v="2.5477707006369428E-2"/>
    <n v="1"/>
    <m/>
    <x v="0"/>
    <s v="Nein"/>
    <x v="0"/>
  </r>
  <r>
    <n v="14570582"/>
    <x v="6"/>
    <x v="0"/>
    <n v="2000920"/>
    <s v="Sofortrechnung"/>
    <s v="eam\bekir.ahmed"/>
    <x v="0"/>
    <s v="30505"/>
    <s v="RT Mobile Logistics S.R.O."/>
    <x v="1"/>
    <s v="26"/>
    <s v="101030492"/>
    <x v="138"/>
    <s v="Samsung A356B A35 5G 256GB"/>
    <n v="1"/>
    <n v="228.69569999999999"/>
    <n v="239"/>
    <n v="239"/>
    <n v="10.3043"/>
    <n v="10.3"/>
    <n v="4.3099999999999996"/>
    <s v="V0164"/>
    <x v="4"/>
    <s v="VKASSE"/>
    <s v="EXP"/>
    <s v="Geräte"/>
    <x v="4"/>
    <n v="1"/>
    <n v="228.69569999999999"/>
    <n v="239"/>
    <n v="239"/>
    <n v="10.3043"/>
    <n v="10.3"/>
    <n v="4.3096234309623435E-2"/>
    <n v="1"/>
    <m/>
    <x v="0"/>
    <s v="Nein"/>
    <x v="0"/>
  </r>
  <r>
    <n v="14570582"/>
    <x v="6"/>
    <x v="0"/>
    <n v="2000920"/>
    <s v="Sofortrechnung"/>
    <s v="eam\bekir.ahmed"/>
    <x v="0"/>
    <s v="30505"/>
    <s v="RT Mobile Logistics S.R.O."/>
    <x v="1"/>
    <s v="27"/>
    <s v="101690321"/>
    <x v="185"/>
    <s v="Xiaomi 14T Pro 5G 12GB/512GB"/>
    <n v="8"/>
    <n v="495"/>
    <n v="507"/>
    <n v="4056"/>
    <n v="12"/>
    <n v="96"/>
    <n v="2.36"/>
    <s v="V0164"/>
    <x v="4"/>
    <s v="VKASSE"/>
    <s v="EXP"/>
    <s v="Geräte"/>
    <x v="4"/>
    <n v="8"/>
    <n v="495"/>
    <n v="507"/>
    <n v="4056"/>
    <n v="12"/>
    <n v="96"/>
    <n v="2.3668639053254437E-2"/>
    <n v="1"/>
    <m/>
    <x v="0"/>
    <s v="Nein"/>
    <x v="0"/>
  </r>
  <r>
    <n v="14570582"/>
    <x v="6"/>
    <x v="0"/>
    <n v="2000920"/>
    <s v="Sofortrechnung"/>
    <s v="eam\bekir.ahmed"/>
    <x v="0"/>
    <s v="30505"/>
    <s v="RT Mobile Logistics S.R.O."/>
    <x v="1"/>
    <s v="28"/>
    <s v="100050287"/>
    <x v="96"/>
    <s v="Motorola Moto G75 5G 256GB"/>
    <n v="2"/>
    <n v="181"/>
    <n v="198"/>
    <n v="396"/>
    <n v="17"/>
    <n v="34"/>
    <n v="8.58"/>
    <s v="V0164"/>
    <x v="4"/>
    <s v="VKASSE"/>
    <s v="EXP"/>
    <s v="Geräte"/>
    <x v="4"/>
    <n v="2"/>
    <n v="181"/>
    <n v="198"/>
    <n v="396"/>
    <n v="17"/>
    <n v="34"/>
    <n v="8.5858585858585856E-2"/>
    <n v="1"/>
    <m/>
    <x v="0"/>
    <s v="Nein"/>
    <x v="0"/>
  </r>
  <r>
    <n v="14570582"/>
    <x v="6"/>
    <x v="0"/>
    <n v="2000920"/>
    <s v="Sofortrechnung"/>
    <s v="eam\bekir.ahmed"/>
    <x v="0"/>
    <s v="30505"/>
    <s v="RT Mobile Logistics S.R.O."/>
    <x v="1"/>
    <s v="29"/>
    <s v="101690269"/>
    <x v="197"/>
    <s v="Xiaomi POCO X6 Pro 5G 12GB/512GB"/>
    <n v="2"/>
    <n v="246"/>
    <n v="260"/>
    <n v="520"/>
    <n v="14"/>
    <n v="28"/>
    <n v="5.38"/>
    <s v="V0164"/>
    <x v="4"/>
    <s v="VKASSE"/>
    <s v="EXP"/>
    <s v="Geräte"/>
    <x v="4"/>
    <n v="2"/>
    <n v="246"/>
    <n v="260"/>
    <n v="520"/>
    <n v="14"/>
    <n v="28"/>
    <n v="5.3846153846153849E-2"/>
    <n v="1"/>
    <m/>
    <x v="0"/>
    <s v="Nein"/>
    <x v="0"/>
  </r>
  <r>
    <n v="14570582"/>
    <x v="6"/>
    <x v="0"/>
    <n v="2000920"/>
    <s v="Sofortrechnung"/>
    <s v="eam\bekir.ahmed"/>
    <x v="0"/>
    <s v="30505"/>
    <s v="RT Mobile Logistics S.R.O."/>
    <x v="1"/>
    <s v="30"/>
    <s v="100034474"/>
    <x v="284"/>
    <s v="Samsung S921B S24 5G 128GB"/>
    <n v="1"/>
    <n v="484.77780000000001"/>
    <n v="499"/>
    <n v="499"/>
    <n v="14.222200000000001"/>
    <n v="14.22"/>
    <n v="2.85"/>
    <s v="V0164"/>
    <x v="4"/>
    <s v="VKASSE"/>
    <s v="EXP"/>
    <s v="Geräte"/>
    <x v="4"/>
    <n v="1"/>
    <n v="484.77780000000001"/>
    <n v="499"/>
    <n v="499"/>
    <n v="14.222200000000001"/>
    <n v="14.22"/>
    <n v="2.8496993987975953E-2"/>
    <n v="1"/>
    <m/>
    <x v="0"/>
    <s v="Nein"/>
    <x v="0"/>
  </r>
  <r>
    <n v="14570582"/>
    <x v="6"/>
    <x v="0"/>
    <n v="2000920"/>
    <s v="Sofortrechnung"/>
    <s v="eam\bekir.ahmed"/>
    <x v="0"/>
    <s v="30505"/>
    <s v="RT Mobile Logistics S.R.O."/>
    <x v="1"/>
    <s v="31"/>
    <s v="101300111"/>
    <x v="285"/>
    <s v="Apple iPad 10.9&quot; 2022 64GB [WiFi]"/>
    <n v="4"/>
    <n v="295.3005"/>
    <n v="303"/>
    <n v="1212"/>
    <n v="7.6994999999999996"/>
    <n v="30.8"/>
    <n v="2.54"/>
    <s v="V0164"/>
    <x v="4"/>
    <s v="VKASSE"/>
    <s v="EXP"/>
    <s v="Geräte"/>
    <x v="4"/>
    <n v="4"/>
    <n v="295.3005"/>
    <n v="303"/>
    <n v="1212"/>
    <n v="7.6994999999999996"/>
    <n v="30.8"/>
    <n v="2.5412541254125412E-2"/>
    <n v="1"/>
    <m/>
    <x v="0"/>
    <s v="Nein"/>
    <x v="0"/>
  </r>
  <r>
    <n v="14570582"/>
    <x v="6"/>
    <x v="0"/>
    <n v="2000920"/>
    <s v="Sofortrechnung"/>
    <s v="eam\bekir.ahmed"/>
    <x v="0"/>
    <s v="30505"/>
    <s v="RT Mobile Logistics S.R.O."/>
    <x v="1"/>
    <s v="32"/>
    <s v="101310028"/>
    <x v="238"/>
    <s v="Honor 200 512GB"/>
    <n v="1"/>
    <n v="276.61900000000003"/>
    <n v="285"/>
    <n v="285"/>
    <n v="8.3810000000000002"/>
    <n v="8.3800000000000008"/>
    <n v="2.94"/>
    <s v="V0164"/>
    <x v="4"/>
    <s v="VKASSE"/>
    <s v="EXP"/>
    <s v="Geräte"/>
    <x v="4"/>
    <n v="1"/>
    <n v="276.61900000000003"/>
    <n v="285"/>
    <n v="285"/>
    <n v="8.3810000000000002"/>
    <n v="8.3800000000000008"/>
    <n v="2.9403508771929827E-2"/>
    <n v="1"/>
    <m/>
    <x v="0"/>
    <s v="Nein"/>
    <x v="0"/>
  </r>
  <r>
    <n v="14570582"/>
    <x v="6"/>
    <x v="0"/>
    <n v="2000920"/>
    <s v="Sofortrechnung"/>
    <s v="eam\bekir.ahmed"/>
    <x v="0"/>
    <s v="30505"/>
    <s v="RT Mobile Logistics S.R.O."/>
    <x v="1"/>
    <s v="33"/>
    <s v="101690240"/>
    <x v="237"/>
    <s v="Xiaomi Redmi Note 13 8GB/256GB"/>
    <n v="3"/>
    <n v="121.0463"/>
    <n v="127"/>
    <n v="381"/>
    <n v="5.9537000000000004"/>
    <n v="17.86"/>
    <n v="4.68"/>
    <s v="V0164"/>
    <x v="4"/>
    <s v="VKASSE"/>
    <s v="EXP"/>
    <s v="Geräte"/>
    <x v="4"/>
    <n v="3"/>
    <n v="121.0463"/>
    <n v="127"/>
    <n v="381"/>
    <n v="5.9537000000000004"/>
    <n v="17.86"/>
    <n v="4.6876640419947505E-2"/>
    <n v="1"/>
    <m/>
    <x v="0"/>
    <s v="Nein"/>
    <x v="0"/>
  </r>
  <r>
    <n v="14570582"/>
    <x v="6"/>
    <x v="0"/>
    <n v="2000920"/>
    <s v="Sofortrechnung"/>
    <s v="eam\bekir.ahmed"/>
    <x v="0"/>
    <s v="30505"/>
    <s v="RT Mobile Logistics S.R.O."/>
    <x v="1"/>
    <s v="34"/>
    <s v="101030092"/>
    <x v="269"/>
    <s v="Samsung P613N Tab S6 lite 2022 64GB [WiFi]"/>
    <n v="2"/>
    <n v="171.95509999999999"/>
    <n v="185"/>
    <n v="370"/>
    <n v="13.0449"/>
    <n v="26.09"/>
    <n v="7.05"/>
    <s v="V0164"/>
    <x v="4"/>
    <s v="VKASSE"/>
    <s v="EXP"/>
    <s v="Geräte"/>
    <x v="4"/>
    <n v="2"/>
    <n v="171.95509999999999"/>
    <n v="185"/>
    <n v="370"/>
    <n v="13.0449"/>
    <n v="26.09"/>
    <n v="7.0513513513513509E-2"/>
    <n v="1"/>
    <m/>
    <x v="0"/>
    <s v="Nein"/>
    <x v="0"/>
  </r>
  <r>
    <n v="14570582"/>
    <x v="6"/>
    <x v="0"/>
    <n v="2000920"/>
    <s v="Sofortrechnung"/>
    <s v="eam\bekir.ahmed"/>
    <x v="0"/>
    <s v="30505"/>
    <s v="RT Mobile Logistics S.R.O."/>
    <x v="0"/>
    <s v="35"/>
    <s v="200370101"/>
    <x v="120"/>
    <s v="Huawei Watch Fit 3 (Solo-B09S)"/>
    <n v="1"/>
    <n v="94.136499999999998"/>
    <n v="103"/>
    <n v="103"/>
    <n v="8.8635000000000002"/>
    <n v="8.86"/>
    <n v="8.6"/>
    <s v="V0164"/>
    <x v="4"/>
    <s v="VKASSE"/>
    <s v="EXP"/>
    <s v="Zubehör"/>
    <x v="4"/>
    <n v="1"/>
    <n v="94.136499999999998"/>
    <n v="103"/>
    <n v="103"/>
    <n v="8.8635000000000002"/>
    <n v="8.86"/>
    <n v="8.6019417475728152E-2"/>
    <n v="1"/>
    <m/>
    <x v="0"/>
    <s v="Nein"/>
    <x v="0"/>
  </r>
  <r>
    <n v="14570582"/>
    <x v="6"/>
    <x v="0"/>
    <n v="2000920"/>
    <s v="Sofortrechnung"/>
    <s v="eam\bekir.ahmed"/>
    <x v="0"/>
    <s v="30505"/>
    <s v="RT Mobile Logistics S.R.O."/>
    <x v="0"/>
    <s v="36"/>
    <s v="201760002"/>
    <x v="537"/>
    <s v="AMAZFIT GTR 3 Pro Smartwatch GPS"/>
    <n v="2"/>
    <n v="87.799099999999996"/>
    <n v="101"/>
    <n v="202"/>
    <n v="13.200900000000001"/>
    <n v="26.4"/>
    <n v="13.07"/>
    <s v="V0164"/>
    <x v="4"/>
    <s v="VKASSE"/>
    <s v="EXP"/>
    <s v="Zubehör"/>
    <x v="4"/>
    <n v="2"/>
    <n v="87.799099999999996"/>
    <n v="101"/>
    <n v="202"/>
    <n v="13.200900000000001"/>
    <n v="26.4"/>
    <n v="0.1306930693069307"/>
    <n v="1"/>
    <m/>
    <x v="0"/>
    <s v="Nein"/>
    <x v="0"/>
  </r>
  <r>
    <n v="14570582"/>
    <x v="6"/>
    <x v="0"/>
    <n v="2000920"/>
    <s v="Sofortrechnung"/>
    <s v="eam\bekir.ahmed"/>
    <x v="0"/>
    <s v="30505"/>
    <s v="RT Mobile Logistics S.R.O."/>
    <x v="1"/>
    <s v="37"/>
    <s v="101690337"/>
    <x v="385"/>
    <s v="Xiaomi Redmi 14C 4GB/128GB"/>
    <n v="3"/>
    <n v="74.944500000000005"/>
    <n v="84"/>
    <n v="252"/>
    <n v="9.0555000000000003"/>
    <n v="27.17"/>
    <n v="10.78"/>
    <s v="V0164"/>
    <x v="4"/>
    <s v="VKASSE"/>
    <s v="EXP"/>
    <s v="Geräte"/>
    <x v="4"/>
    <n v="3"/>
    <n v="74.944500000000005"/>
    <n v="84"/>
    <n v="252"/>
    <n v="9.0555000000000003"/>
    <n v="27.17"/>
    <n v="0.10781746031746033"/>
    <n v="1"/>
    <m/>
    <x v="0"/>
    <s v="Nein"/>
    <x v="0"/>
  </r>
  <r>
    <n v="14570582"/>
    <x v="6"/>
    <x v="0"/>
    <n v="2000920"/>
    <s v="Sofortrechnung"/>
    <s v="eam\bekir.ahmed"/>
    <x v="0"/>
    <s v="30505"/>
    <s v="RT Mobile Logistics S.R.O."/>
    <x v="1"/>
    <s v="38"/>
    <s v="101690342"/>
    <x v="227"/>
    <s v="Xiaomi POCO C75 4G 8GB/256GB"/>
    <n v="1"/>
    <n v="104"/>
    <n v="109"/>
    <n v="109"/>
    <n v="5"/>
    <n v="5"/>
    <n v="4.58"/>
    <s v="V0164"/>
    <x v="4"/>
    <s v="VKASSE"/>
    <s v="EXP"/>
    <s v="Geräte"/>
    <x v="4"/>
    <n v="1"/>
    <n v="104"/>
    <n v="109"/>
    <n v="109"/>
    <n v="5"/>
    <n v="5"/>
    <n v="4.5871559633027525E-2"/>
    <n v="1"/>
    <m/>
    <x v="0"/>
    <s v="Nein"/>
    <x v="0"/>
  </r>
  <r>
    <n v="14570582"/>
    <x v="6"/>
    <x v="0"/>
    <n v="2000920"/>
    <s v="Sofortrechnung"/>
    <s v="eam\bekir.ahmed"/>
    <x v="0"/>
    <s v="30505"/>
    <s v="RT Mobile Logistics S.R.O."/>
    <x v="1"/>
    <s v="39"/>
    <s v="101030306"/>
    <x v="601"/>
    <s v="Samsung X810N Tab S9+ 256GB [WiFi]"/>
    <n v="1"/>
    <n v="570"/>
    <n v="615"/>
    <n v="615"/>
    <n v="45"/>
    <n v="45"/>
    <n v="7.31"/>
    <s v="V0164"/>
    <x v="4"/>
    <s v="VKASSE"/>
    <s v="EXP"/>
    <s v="Geräte"/>
    <x v="4"/>
    <n v="1"/>
    <n v="570"/>
    <n v="615"/>
    <n v="615"/>
    <n v="45"/>
    <n v="45"/>
    <n v="7.3170731707317069E-2"/>
    <n v="1"/>
    <m/>
    <x v="0"/>
    <s v="Nein"/>
    <x v="0"/>
  </r>
  <r>
    <n v="14570582"/>
    <x v="6"/>
    <x v="0"/>
    <n v="2000920"/>
    <s v="Sofortrechnung"/>
    <s v="eam\bekir.ahmed"/>
    <x v="0"/>
    <s v="30505"/>
    <s v="RT Mobile Logistics S.R.O."/>
    <x v="1"/>
    <s v="40"/>
    <s v="101030303"/>
    <x v="246"/>
    <s v="Samsung X710N Tab S9 128GB [WiFi]"/>
    <n v="1"/>
    <n v="445"/>
    <n v="499"/>
    <n v="499"/>
    <n v="54"/>
    <n v="54"/>
    <n v="10.82"/>
    <s v="V0164"/>
    <x v="4"/>
    <s v="VKASSE"/>
    <s v="EXP"/>
    <s v="Geräte"/>
    <x v="4"/>
    <n v="1"/>
    <n v="445"/>
    <n v="499"/>
    <n v="499"/>
    <n v="54"/>
    <n v="54"/>
    <n v="0.10821643286573146"/>
    <n v="1"/>
    <m/>
    <x v="0"/>
    <s v="Nein"/>
    <x v="0"/>
  </r>
  <r>
    <n v="14570582"/>
    <x v="6"/>
    <x v="0"/>
    <n v="2000920"/>
    <s v="Sofortrechnung"/>
    <s v="eam\bekir.ahmed"/>
    <x v="0"/>
    <s v="30505"/>
    <s v="RT Mobile Logistics S.R.O."/>
    <x v="1"/>
    <s v="41"/>
    <s v="100311010"/>
    <x v="99"/>
    <s v="Honor Magic V2 5G 512GB"/>
    <n v="2"/>
    <n v="826.48779999999999"/>
    <n v="773"/>
    <n v="1546"/>
    <n v="-53.4878"/>
    <n v="-106.98"/>
    <n v="-6.91"/>
    <s v="V0164"/>
    <x v="4"/>
    <s v="VKASSE"/>
    <s v="EXP"/>
    <s v="Geräte"/>
    <x v="4"/>
    <n v="2"/>
    <n v="826.48779999999999"/>
    <n v="773"/>
    <n v="1546"/>
    <n v="-53.4878"/>
    <n v="-106.98"/>
    <n v="-6.9197930142302716E-2"/>
    <n v="1"/>
    <m/>
    <x v="0"/>
    <s v="Nein"/>
    <x v="1"/>
  </r>
  <r>
    <n v="14570582"/>
    <x v="6"/>
    <x v="0"/>
    <n v="2000920"/>
    <s v="Sofortrechnung"/>
    <s v="eam\bekir.ahmed"/>
    <x v="0"/>
    <s v="30505"/>
    <s v="RT Mobile Logistics S.R.O."/>
    <x v="1"/>
    <s v="42"/>
    <s v="101030458"/>
    <x v="218"/>
    <s v="Samsung A556B A55 5G 256GB"/>
    <n v="2"/>
    <n v="291.64530000000002"/>
    <n v="307"/>
    <n v="614"/>
    <n v="15.354699999999999"/>
    <n v="30.71"/>
    <n v="5"/>
    <s v="V0164"/>
    <x v="4"/>
    <s v="VKASSE"/>
    <s v="EXP"/>
    <s v="Geräte"/>
    <x v="4"/>
    <n v="2"/>
    <n v="291.64530000000002"/>
    <n v="307"/>
    <n v="614"/>
    <n v="15.354699999999999"/>
    <n v="30.71"/>
    <n v="5.0016286644951141E-2"/>
    <n v="1"/>
    <m/>
    <x v="0"/>
    <s v="Nein"/>
    <x v="0"/>
  </r>
  <r>
    <n v="14570582"/>
    <x v="6"/>
    <x v="0"/>
    <n v="2000920"/>
    <s v="Sofortrechnung"/>
    <s v="eam\bekir.ahmed"/>
    <x v="0"/>
    <s v="30505"/>
    <s v="RT Mobile Logistics S.R.O."/>
    <x v="1"/>
    <s v="43"/>
    <s v="101030379"/>
    <x v="100"/>
    <s v="Samsung S921B S24 5G 128GB"/>
    <n v="2"/>
    <n v="483.93950000000001"/>
    <n v="498"/>
    <n v="996"/>
    <n v="14.060499999999999"/>
    <n v="28.12"/>
    <n v="2.82"/>
    <s v="V0164"/>
    <x v="4"/>
    <s v="VKASSE"/>
    <s v="EXP"/>
    <s v="Geräte"/>
    <x v="4"/>
    <n v="2"/>
    <n v="483.93950000000001"/>
    <n v="498"/>
    <n v="996"/>
    <n v="14.060499999999999"/>
    <n v="28.12"/>
    <n v="2.8232931726907631E-2"/>
    <n v="1"/>
    <m/>
    <x v="0"/>
    <s v="Nein"/>
    <x v="0"/>
  </r>
  <r>
    <n v="14570582"/>
    <x v="6"/>
    <x v="0"/>
    <n v="2000920"/>
    <s v="Sofortrechnung"/>
    <s v="eam\bekir.ahmed"/>
    <x v="0"/>
    <s v="30505"/>
    <s v="RT Mobile Logistics S.R.O."/>
    <x v="1"/>
    <s v="44"/>
    <s v="100302481"/>
    <x v="81"/>
    <s v="Apple iPhone 13 128GB"/>
    <n v="1"/>
    <n v="416"/>
    <n v="427"/>
    <n v="427"/>
    <n v="11"/>
    <n v="11"/>
    <n v="2.57"/>
    <s v="V0164"/>
    <x v="4"/>
    <s v="VKASSE"/>
    <s v="EXP"/>
    <s v="Geräte"/>
    <x v="4"/>
    <n v="1"/>
    <n v="416"/>
    <n v="427"/>
    <n v="427"/>
    <n v="11"/>
    <n v="11"/>
    <n v="2.576112412177986E-2"/>
    <n v="1"/>
    <m/>
    <x v="0"/>
    <s v="Nein"/>
    <x v="0"/>
  </r>
  <r>
    <n v="14570582"/>
    <x v="6"/>
    <x v="0"/>
    <n v="2000920"/>
    <s v="Sofortrechnung"/>
    <s v="eam\bekir.ahmed"/>
    <x v="0"/>
    <s v="30505"/>
    <s v="RT Mobile Logistics S.R.O."/>
    <x v="1"/>
    <s v="45"/>
    <s v="101030214"/>
    <x v="259"/>
    <s v="Samsung S916B S23+ 5G 256GB"/>
    <n v="1"/>
    <n v="548.09519999999998"/>
    <n v="599"/>
    <n v="599"/>
    <n v="50.904800000000002"/>
    <n v="50.9"/>
    <n v="8.49"/>
    <s v="V0164"/>
    <x v="4"/>
    <s v="VKASSE"/>
    <s v="EXP"/>
    <s v="Geräte"/>
    <x v="4"/>
    <n v="1"/>
    <n v="548.09519999999998"/>
    <n v="599"/>
    <n v="599"/>
    <n v="50.904800000000002"/>
    <n v="50.9"/>
    <n v="8.4974958263772951E-2"/>
    <n v="1"/>
    <m/>
    <x v="0"/>
    <s v="Nein"/>
    <x v="0"/>
  </r>
  <r>
    <n v="14570582"/>
    <x v="6"/>
    <x v="0"/>
    <n v="2000920"/>
    <s v="Sofortrechnung"/>
    <s v="eam\bekir.ahmed"/>
    <x v="0"/>
    <s v="30505"/>
    <s v="RT Mobile Logistics S.R.O."/>
    <x v="1"/>
    <s v="46"/>
    <s v="101030660"/>
    <x v="235"/>
    <s v="Samsung A155F A15 128GB"/>
    <n v="1"/>
    <n v="107.65519999999999"/>
    <n v="129"/>
    <n v="129"/>
    <n v="21.344799999999999"/>
    <n v="21.34"/>
    <n v="16.54"/>
    <s v="V0164"/>
    <x v="4"/>
    <s v="VKASSE"/>
    <s v="EXP"/>
    <s v="Geräte"/>
    <x v="4"/>
    <n v="1"/>
    <n v="107.65519999999999"/>
    <n v="129"/>
    <n v="129"/>
    <n v="21.344799999999999"/>
    <n v="21.34"/>
    <n v="0.16542635658914728"/>
    <n v="1"/>
    <m/>
    <x v="0"/>
    <s v="Nein"/>
    <x v="0"/>
  </r>
  <r>
    <n v="14570582"/>
    <x v="6"/>
    <x v="0"/>
    <n v="2000920"/>
    <s v="Sofortrechnung"/>
    <s v="eam\bekir.ahmed"/>
    <x v="0"/>
    <s v="30505"/>
    <s v="RT Mobile Logistics S.R.O."/>
    <x v="0"/>
    <s v="47"/>
    <s v="200370110"/>
    <x v="557"/>
    <s v="Huawei Watch GT5 41mm (Jana-B19M)"/>
    <n v="1"/>
    <n v="205"/>
    <n v="215"/>
    <n v="215"/>
    <n v="10"/>
    <n v="10"/>
    <n v="4.6500000000000004"/>
    <s v="V0164"/>
    <x v="4"/>
    <s v="VKASSE"/>
    <s v="EXP"/>
    <s v="Zubehör"/>
    <x v="4"/>
    <n v="1"/>
    <n v="205"/>
    <n v="215"/>
    <n v="215"/>
    <n v="10"/>
    <n v="10"/>
    <n v="4.6511627906976744E-2"/>
    <n v="1"/>
    <m/>
    <x v="0"/>
    <s v="Nein"/>
    <x v="0"/>
  </r>
  <r>
    <n v="14570582"/>
    <x v="6"/>
    <x v="0"/>
    <n v="2000920"/>
    <s v="Sofortrechnung"/>
    <s v="eam\bekir.ahmed"/>
    <x v="0"/>
    <s v="30505"/>
    <s v="RT Mobile Logistics S.R.O."/>
    <x v="1"/>
    <s v="48"/>
    <s v="100303121"/>
    <x v="121"/>
    <s v="Apple iPhone 16 Pro 128GB"/>
    <n v="2"/>
    <n v="912.70759999999996"/>
    <n v="928"/>
    <n v="1856"/>
    <n v="15.292400000000001"/>
    <n v="30.58"/>
    <n v="1.64"/>
    <s v="V0164"/>
    <x v="4"/>
    <s v="VKASSE"/>
    <s v="EXP"/>
    <s v="Geräte"/>
    <x v="4"/>
    <n v="2"/>
    <n v="912.70759999999996"/>
    <n v="928"/>
    <n v="1856"/>
    <n v="15.292400000000001"/>
    <n v="30.58"/>
    <n v="1.6476293103448274E-2"/>
    <n v="1"/>
    <m/>
    <x v="0"/>
    <s v="Nein"/>
    <x v="0"/>
  </r>
  <r>
    <n v="14570582"/>
    <x v="6"/>
    <x v="0"/>
    <n v="2000920"/>
    <s v="Sofortrechnung"/>
    <s v="eam\bekir.ahmed"/>
    <x v="0"/>
    <s v="30505"/>
    <s v="RT Mobile Logistics S.R.O."/>
    <x v="1"/>
    <s v="49"/>
    <s v="101690236"/>
    <x v="123"/>
    <s v="Xiaomi Redmi Note 13 Pro+ 5G 8GB/256GB"/>
    <n v="5"/>
    <n v="233.6053"/>
    <n v="249"/>
    <n v="1245"/>
    <n v="15.3947"/>
    <n v="76.97"/>
    <n v="6.18"/>
    <s v="V0164"/>
    <x v="4"/>
    <s v="VKASSE"/>
    <s v="EXP"/>
    <s v="Geräte"/>
    <x v="4"/>
    <n v="5"/>
    <n v="233.6053"/>
    <n v="249"/>
    <n v="1245"/>
    <n v="15.3947"/>
    <n v="76.97"/>
    <n v="6.1823293172690759E-2"/>
    <n v="1"/>
    <m/>
    <x v="0"/>
    <s v="Nein"/>
    <x v="0"/>
  </r>
  <r>
    <n v="14570582"/>
    <x v="6"/>
    <x v="0"/>
    <n v="2000920"/>
    <s v="Sofortrechnung"/>
    <s v="eam\bekir.ahmed"/>
    <x v="0"/>
    <s v="30505"/>
    <s v="RT Mobile Logistics S.R.O."/>
    <x v="1"/>
    <s v="50"/>
    <s v="101030661"/>
    <x v="146"/>
    <s v="Samsung A165F A16 128GB"/>
    <n v="1"/>
    <n v="116.04640000000001"/>
    <n v="124"/>
    <n v="124"/>
    <n v="7.9535999999999998"/>
    <n v="7.95"/>
    <n v="6.41"/>
    <s v="V0164"/>
    <x v="4"/>
    <s v="VKASSE"/>
    <s v="EXP"/>
    <s v="Geräte"/>
    <x v="4"/>
    <n v="1"/>
    <n v="116.04640000000001"/>
    <n v="124"/>
    <n v="124"/>
    <n v="7.9535999999999998"/>
    <n v="7.95"/>
    <n v="6.4112903225806456E-2"/>
    <n v="1"/>
    <m/>
    <x v="0"/>
    <s v="Nein"/>
    <x v="0"/>
  </r>
  <r>
    <n v="14570582"/>
    <x v="6"/>
    <x v="0"/>
    <n v="2000920"/>
    <s v="Sofortrechnung"/>
    <s v="eam\bekir.ahmed"/>
    <x v="0"/>
    <s v="30505"/>
    <s v="RT Mobile Logistics S.R.O."/>
    <x v="1"/>
    <s v="51"/>
    <s v="101050022"/>
    <x v="347"/>
    <s v="Motorola Moto G34 5G 8GB/128GB"/>
    <n v="2"/>
    <n v="88"/>
    <n v="98"/>
    <n v="196"/>
    <n v="10"/>
    <n v="20"/>
    <n v="10.199999999999999"/>
    <s v="V0164"/>
    <x v="4"/>
    <s v="VKASSE"/>
    <s v="EXP"/>
    <s v="Geräte"/>
    <x v="4"/>
    <n v="2"/>
    <n v="88"/>
    <n v="98"/>
    <n v="196"/>
    <n v="10"/>
    <n v="20"/>
    <n v="0.10204081632653061"/>
    <n v="1"/>
    <m/>
    <x v="0"/>
    <s v="Nein"/>
    <x v="0"/>
  </r>
  <r>
    <n v="14570582"/>
    <x v="6"/>
    <x v="0"/>
    <n v="2000920"/>
    <s v="Sofortrechnung"/>
    <s v="eam\bekir.ahmed"/>
    <x v="0"/>
    <s v="30505"/>
    <s v="RT Mobile Logistics S.R.O."/>
    <x v="1"/>
    <s v="52"/>
    <s v="101690243"/>
    <x v="308"/>
    <s v="Xiaomi POCO X6 Pro 5G 12GB/512GB"/>
    <n v="1"/>
    <n v="246.17310000000001"/>
    <n v="267"/>
    <n v="267"/>
    <n v="20.826899999999998"/>
    <n v="20.83"/>
    <n v="7.8"/>
    <s v="V0164"/>
    <x v="4"/>
    <s v="VKASSE"/>
    <s v="EXP"/>
    <s v="Geräte"/>
    <x v="4"/>
    <n v="1"/>
    <n v="246.17310000000001"/>
    <n v="267"/>
    <n v="267"/>
    <n v="20.826899999999998"/>
    <n v="20.83"/>
    <n v="7.8014981273408238E-2"/>
    <n v="1"/>
    <m/>
    <x v="0"/>
    <s v="Nein"/>
    <x v="0"/>
  </r>
  <r>
    <n v="14570582"/>
    <x v="6"/>
    <x v="0"/>
    <n v="2000920"/>
    <s v="Sofortrechnung"/>
    <s v="eam\bekir.ahmed"/>
    <x v="0"/>
    <s v="30505"/>
    <s v="RT Mobile Logistics S.R.O."/>
    <x v="1"/>
    <s v="53"/>
    <s v="100302477"/>
    <x v="83"/>
    <s v="Apple iPhone 13 128GB"/>
    <n v="3"/>
    <n v="411.96159999999998"/>
    <n v="425"/>
    <n v="1275"/>
    <n v="13.038399999999999"/>
    <n v="39.119999999999997"/>
    <n v="3.06"/>
    <s v="V0164"/>
    <x v="4"/>
    <s v="VKASSE"/>
    <s v="EXP"/>
    <s v="Geräte"/>
    <x v="4"/>
    <n v="3"/>
    <n v="411.96159999999998"/>
    <n v="425"/>
    <n v="1275"/>
    <n v="13.038399999999999"/>
    <n v="39.119999999999997"/>
    <n v="3.068235294117647E-2"/>
    <n v="1"/>
    <m/>
    <x v="0"/>
    <s v="Nein"/>
    <x v="0"/>
  </r>
  <r>
    <n v="14570582"/>
    <x v="6"/>
    <x v="0"/>
    <n v="2000920"/>
    <s v="Sofortrechnung"/>
    <s v="eam\bekir.ahmed"/>
    <x v="0"/>
    <s v="30505"/>
    <s v="RT Mobile Logistics S.R.O."/>
    <x v="1"/>
    <s v="54"/>
    <s v="100060686"/>
    <x v="32"/>
    <s v="Google Pixel 8a 128GB"/>
    <n v="1"/>
    <n v="285"/>
    <n v="309"/>
    <n v="309"/>
    <n v="24"/>
    <n v="24"/>
    <n v="7.76"/>
    <s v="V0164"/>
    <x v="4"/>
    <s v="VKASSE"/>
    <s v="EXP"/>
    <s v="Geräte"/>
    <x v="4"/>
    <n v="1"/>
    <n v="285"/>
    <n v="309"/>
    <n v="309"/>
    <n v="24"/>
    <n v="24"/>
    <n v="7.7669902912621352E-2"/>
    <n v="1"/>
    <m/>
    <x v="0"/>
    <s v="Nein"/>
    <x v="0"/>
  </r>
  <r>
    <n v="14570582"/>
    <x v="6"/>
    <x v="0"/>
    <n v="2000920"/>
    <s v="Sofortrechnung"/>
    <s v="eam\bekir.ahmed"/>
    <x v="0"/>
    <s v="30505"/>
    <s v="RT Mobile Logistics S.R.O."/>
    <x v="1"/>
    <s v="55"/>
    <s v="101300040"/>
    <x v="84"/>
    <s v="Apple iPhone 14 128GB"/>
    <n v="1"/>
    <n v="494.59449999999998"/>
    <n v="515"/>
    <n v="515"/>
    <n v="20.4055"/>
    <n v="20.41"/>
    <n v="3.96"/>
    <s v="V0164"/>
    <x v="4"/>
    <s v="VKASSE"/>
    <s v="EXP"/>
    <s v="Geräte"/>
    <x v="4"/>
    <n v="1"/>
    <n v="494.59449999999998"/>
    <n v="515"/>
    <n v="515"/>
    <n v="20.4055"/>
    <n v="20.41"/>
    <n v="3.9631067961165049E-2"/>
    <n v="1"/>
    <m/>
    <x v="0"/>
    <s v="Nein"/>
    <x v="0"/>
  </r>
  <r>
    <n v="14570582"/>
    <x v="6"/>
    <x v="0"/>
    <n v="2000920"/>
    <s v="Sofortrechnung"/>
    <s v="eam\bekir.ahmed"/>
    <x v="0"/>
    <s v="30505"/>
    <s v="RT Mobile Logistics S.R.O."/>
    <x v="1"/>
    <s v="56"/>
    <s v="101680029"/>
    <x v="275"/>
    <s v="OnePlus Nord CE4 5G 8GB/256GB"/>
    <n v="1"/>
    <n v="158.58330000000001"/>
    <n v="169"/>
    <n v="169"/>
    <n v="10.416700000000001"/>
    <n v="10.42"/>
    <n v="6.16"/>
    <s v="V0164"/>
    <x v="4"/>
    <s v="VKASSE"/>
    <s v="EXP"/>
    <s v="Geräte"/>
    <x v="4"/>
    <n v="1"/>
    <n v="158.58330000000001"/>
    <n v="169"/>
    <n v="169"/>
    <n v="10.416700000000001"/>
    <n v="10.42"/>
    <n v="6.165680473372781E-2"/>
    <n v="1"/>
    <m/>
    <x v="0"/>
    <s v="Nein"/>
    <x v="0"/>
  </r>
  <r>
    <n v="14570582"/>
    <x v="6"/>
    <x v="0"/>
    <n v="2000920"/>
    <s v="Sofortrechnung"/>
    <s v="eam\bekir.ahmed"/>
    <x v="0"/>
    <s v="30505"/>
    <s v="RT Mobile Logistics S.R.O."/>
    <x v="1"/>
    <s v="57"/>
    <s v="100302939"/>
    <x v="75"/>
    <s v="Apple iPhone 15 Pro 256GB"/>
    <n v="1"/>
    <n v="880"/>
    <n v="945"/>
    <n v="945"/>
    <n v="65"/>
    <n v="65"/>
    <n v="6.87"/>
    <s v="V0164"/>
    <x v="4"/>
    <s v="VKASSE"/>
    <s v="EXP"/>
    <s v="Geräte"/>
    <x v="4"/>
    <n v="1"/>
    <n v="880"/>
    <n v="945"/>
    <n v="945"/>
    <n v="65"/>
    <n v="65"/>
    <n v="6.8783068783068779E-2"/>
    <n v="1"/>
    <m/>
    <x v="0"/>
    <s v="Nein"/>
    <x v="0"/>
  </r>
  <r>
    <n v="14570582"/>
    <x v="6"/>
    <x v="0"/>
    <n v="2000920"/>
    <s v="Sofortrechnung"/>
    <s v="eam\bekir.ahmed"/>
    <x v="0"/>
    <s v="30505"/>
    <s v="RT Mobile Logistics S.R.O."/>
    <x v="0"/>
    <s v="58"/>
    <s v="200050026"/>
    <x v="449"/>
    <s v="Motorola Moto Buds"/>
    <n v="1"/>
    <n v="19.299299999999999"/>
    <n v="22"/>
    <n v="22"/>
    <n v="2.7006999999999999"/>
    <n v="2.7"/>
    <n v="12.27"/>
    <s v="V0164"/>
    <x v="4"/>
    <s v="VKASSE"/>
    <s v="EXP"/>
    <s v="Zubehör"/>
    <x v="4"/>
    <n v="1"/>
    <n v="19.299299999999999"/>
    <n v="22"/>
    <n v="22"/>
    <n v="2.7006999999999999"/>
    <n v="2.7"/>
    <n v="0.12272727272727274"/>
    <n v="1"/>
    <m/>
    <x v="0"/>
    <s v="Nein"/>
    <x v="0"/>
  </r>
  <r>
    <n v="14570582"/>
    <x v="6"/>
    <x v="0"/>
    <n v="2000920"/>
    <s v="Sofortrechnung"/>
    <s v="eam\bekir.ahmed"/>
    <x v="0"/>
    <s v="30505"/>
    <s v="RT Mobile Logistics S.R.O."/>
    <x v="1"/>
    <s v="59"/>
    <s v="101030535"/>
    <x v="13"/>
    <s v="Samsung A155F A15 256GB"/>
    <n v="5"/>
    <n v="135"/>
    <n v="147"/>
    <n v="735"/>
    <n v="12"/>
    <n v="60"/>
    <n v="8.16"/>
    <s v="V0164"/>
    <x v="4"/>
    <s v="VKASSE"/>
    <s v="EXP"/>
    <s v="Geräte"/>
    <x v="4"/>
    <n v="5"/>
    <n v="135"/>
    <n v="147"/>
    <n v="735"/>
    <n v="12"/>
    <n v="60"/>
    <n v="8.1632653061224483E-2"/>
    <n v="1"/>
    <m/>
    <x v="0"/>
    <s v="Nein"/>
    <x v="0"/>
  </r>
  <r>
    <n v="14570582"/>
    <x v="6"/>
    <x v="0"/>
    <n v="2000920"/>
    <s v="Sofortrechnung"/>
    <s v="eam\bekir.ahmed"/>
    <x v="0"/>
    <s v="30505"/>
    <s v="RT Mobile Logistics S.R.O."/>
    <x v="0"/>
    <s v="60"/>
    <s v="200300426"/>
    <x v="554"/>
    <s v="nach Aufnahme in Preisliste pflegen"/>
    <n v="2"/>
    <n v="437"/>
    <n v="446"/>
    <n v="892"/>
    <n v="9"/>
    <n v="18"/>
    <n v="2.0099999999999998"/>
    <s v="V0164"/>
    <x v="4"/>
    <s v="VKASSE"/>
    <s v="EXP"/>
    <s v="Zubehör"/>
    <x v="4"/>
    <n v="2"/>
    <n v="437"/>
    <n v="446"/>
    <n v="892"/>
    <n v="9"/>
    <n v="18"/>
    <n v="2.0179372197309416E-2"/>
    <n v="1"/>
    <m/>
    <x v="0"/>
    <s v="Nein"/>
    <x v="0"/>
  </r>
  <r>
    <n v="14570582"/>
    <x v="6"/>
    <x v="0"/>
    <n v="2000920"/>
    <s v="Sofortrechnung"/>
    <s v="eam\bekir.ahmed"/>
    <x v="0"/>
    <s v="30505"/>
    <s v="RT Mobile Logistics S.R.O."/>
    <x v="0"/>
    <s v="61"/>
    <s v="200370092"/>
    <x v="65"/>
    <s v="Huawei Watch 4 Pro Space Edition (Medes-L19MN)"/>
    <n v="1"/>
    <n v="375.86"/>
    <n v="399"/>
    <n v="399"/>
    <n v="23.14"/>
    <n v="23.14"/>
    <n v="5.79"/>
    <s v="V0164"/>
    <x v="4"/>
    <s v="VKASSE"/>
    <s v="EXP"/>
    <s v="Zubehör"/>
    <x v="4"/>
    <n v="1"/>
    <n v="375.86"/>
    <n v="399"/>
    <n v="399"/>
    <n v="23.14"/>
    <n v="23.14"/>
    <n v="5.7994987468671683E-2"/>
    <n v="1"/>
    <m/>
    <x v="0"/>
    <s v="Nein"/>
    <x v="0"/>
  </r>
  <r>
    <n v="14570582"/>
    <x v="6"/>
    <x v="0"/>
    <n v="2000920"/>
    <s v="Sofortrechnung"/>
    <s v="eam\bekir.ahmed"/>
    <x v="0"/>
    <s v="30505"/>
    <s v="RT Mobile Logistics S.R.O."/>
    <x v="1"/>
    <s v="62"/>
    <s v="101690262"/>
    <x v="290"/>
    <s v="Xiaomi Redmi Note 13 Pro 8GB/256GB"/>
    <n v="11"/>
    <n v="157"/>
    <n v="166"/>
    <n v="1826"/>
    <n v="9"/>
    <n v="99"/>
    <n v="5.42"/>
    <s v="V0164"/>
    <x v="4"/>
    <s v="VKASSE"/>
    <s v="EXP"/>
    <s v="Geräte"/>
    <x v="4"/>
    <n v="11"/>
    <n v="157"/>
    <n v="166"/>
    <n v="1826"/>
    <n v="9"/>
    <n v="99"/>
    <n v="5.4216867469879519E-2"/>
    <n v="1"/>
    <m/>
    <x v="0"/>
    <s v="Nein"/>
    <x v="0"/>
  </r>
  <r>
    <n v="14570582"/>
    <x v="6"/>
    <x v="0"/>
    <n v="2000920"/>
    <s v="Sofortrechnung"/>
    <s v="eam\bekir.ahmed"/>
    <x v="0"/>
    <s v="30505"/>
    <s v="RT Mobile Logistics S.R.O."/>
    <x v="1"/>
    <s v="63"/>
    <s v="101690272"/>
    <x v="248"/>
    <s v="Xiaomi Redmi A3 3GB/64GB"/>
    <n v="2"/>
    <n v="54"/>
    <n v="57"/>
    <n v="114"/>
    <n v="3"/>
    <n v="6"/>
    <n v="5.26"/>
    <s v="V0164"/>
    <x v="4"/>
    <s v="VKASSE"/>
    <s v="EXP"/>
    <s v="Geräte"/>
    <x v="4"/>
    <n v="2"/>
    <n v="54"/>
    <n v="57"/>
    <n v="114"/>
    <n v="3"/>
    <n v="6"/>
    <n v="5.2631578947368418E-2"/>
    <n v="1"/>
    <m/>
    <x v="0"/>
    <s v="Nein"/>
    <x v="0"/>
  </r>
  <r>
    <n v="14570582"/>
    <x v="6"/>
    <x v="0"/>
    <n v="2000920"/>
    <s v="Sofortrechnung"/>
    <s v="eam\bekir.ahmed"/>
    <x v="0"/>
    <s v="30505"/>
    <s v="RT Mobile Logistics S.R.O."/>
    <x v="1"/>
    <s v="64"/>
    <s v="100034413"/>
    <x v="151"/>
    <s v="Samsung S911B S23 5G 256GB"/>
    <n v="1"/>
    <n v="471"/>
    <n v="499"/>
    <n v="499"/>
    <n v="28"/>
    <n v="28"/>
    <n v="5.61"/>
    <s v="V0164"/>
    <x v="4"/>
    <s v="VKASSE"/>
    <s v="EXP"/>
    <s v="Geräte"/>
    <x v="4"/>
    <n v="1"/>
    <n v="471"/>
    <n v="499"/>
    <n v="499"/>
    <n v="28"/>
    <n v="28"/>
    <n v="5.6112224448897796E-2"/>
    <n v="1"/>
    <m/>
    <x v="0"/>
    <s v="Nein"/>
    <x v="0"/>
  </r>
  <r>
    <n v="14570582"/>
    <x v="6"/>
    <x v="0"/>
    <n v="2000920"/>
    <s v="Sofortrechnung"/>
    <s v="eam\bekir.ahmed"/>
    <x v="0"/>
    <s v="30505"/>
    <s v="RT Mobile Logistics S.R.O."/>
    <x v="1"/>
    <s v="65"/>
    <s v="101690247"/>
    <x v="107"/>
    <s v="Xiaomi Redmi Note 13 Pro 5G 8GB/256GB"/>
    <n v="5"/>
    <n v="202"/>
    <n v="217"/>
    <n v="1085"/>
    <n v="15"/>
    <n v="75"/>
    <n v="6.91"/>
    <s v="V0164"/>
    <x v="4"/>
    <s v="VKASSE"/>
    <s v="EXP"/>
    <s v="Geräte"/>
    <x v="4"/>
    <n v="5"/>
    <n v="202"/>
    <n v="217"/>
    <n v="1085"/>
    <n v="15"/>
    <n v="75"/>
    <n v="6.9124423963133647E-2"/>
    <n v="1"/>
    <m/>
    <x v="0"/>
    <s v="Nein"/>
    <x v="0"/>
  </r>
  <r>
    <n v="14570582"/>
    <x v="6"/>
    <x v="0"/>
    <n v="2000920"/>
    <s v="Sofortrechnung"/>
    <s v="eam\bekir.ahmed"/>
    <x v="0"/>
    <s v="30505"/>
    <s v="RT Mobile Logistics S.R.O."/>
    <x v="0"/>
    <s v="66"/>
    <s v="200300053"/>
    <x v="487"/>
    <s v="Apple Pencil (2. Generation)"/>
    <n v="5"/>
    <n v="85"/>
    <n v="85"/>
    <n v="425"/>
    <n v="0"/>
    <n v="0"/>
    <n v="0"/>
    <s v="V0164"/>
    <x v="4"/>
    <s v="VKASSE"/>
    <s v="EXP"/>
    <s v="Zubehör"/>
    <x v="4"/>
    <n v="5"/>
    <n v="85"/>
    <n v="85"/>
    <n v="425"/>
    <n v="0"/>
    <n v="0"/>
    <n v="0"/>
    <n v="1"/>
    <m/>
    <x v="0"/>
    <s v="Nein"/>
    <x v="0"/>
  </r>
  <r>
    <n v="14570582"/>
    <x v="6"/>
    <x v="0"/>
    <n v="2000920"/>
    <s v="Sofortrechnung"/>
    <s v="eam\bekir.ahmed"/>
    <x v="0"/>
    <s v="30505"/>
    <s v="RT Mobile Logistics S.R.O."/>
    <x v="1"/>
    <s v="67"/>
    <s v="100690534"/>
    <x v="261"/>
    <s v="Xiaomi Redmi A1 2GB/32GB"/>
    <n v="4"/>
    <n v="56.11"/>
    <n v="56"/>
    <n v="224"/>
    <n v="-0.11"/>
    <n v="-0.44"/>
    <n v="-0.19"/>
    <s v="V0164"/>
    <x v="4"/>
    <s v="VKASSE"/>
    <s v="EXP"/>
    <s v="Geräte"/>
    <x v="4"/>
    <n v="4"/>
    <n v="56.11"/>
    <n v="56"/>
    <n v="224"/>
    <n v="-0.11"/>
    <n v="-0.44"/>
    <n v="-1.9642857142857144E-3"/>
    <n v="1"/>
    <m/>
    <x v="0"/>
    <s v="Nein"/>
    <x v="1"/>
  </r>
  <r>
    <n v="14570582"/>
    <x v="6"/>
    <x v="0"/>
    <n v="2000920"/>
    <s v="Sofortrechnung"/>
    <s v="eam\bekir.ahmed"/>
    <x v="0"/>
    <s v="30505"/>
    <s v="RT Mobile Logistics S.R.O."/>
    <x v="1"/>
    <s v="68"/>
    <s v="101690238"/>
    <x v="105"/>
    <s v="Xiaomi Redmi Note 13 8GB/256GB"/>
    <n v="1"/>
    <n v="120.9417"/>
    <n v="129"/>
    <n v="129"/>
    <n v="8.0582999999999991"/>
    <n v="8.06"/>
    <n v="6.24"/>
    <s v="V0164"/>
    <x v="4"/>
    <s v="VKASSE"/>
    <s v="EXP"/>
    <s v="Geräte"/>
    <x v="4"/>
    <n v="1"/>
    <n v="120.9417"/>
    <n v="129"/>
    <n v="129"/>
    <n v="8.0582999999999991"/>
    <n v="8.06"/>
    <n v="6.248062015503876E-2"/>
    <n v="1"/>
    <m/>
    <x v="0"/>
    <s v="Nein"/>
    <x v="0"/>
  </r>
  <r>
    <n v="14570582"/>
    <x v="6"/>
    <x v="0"/>
    <n v="2000920"/>
    <s v="Sofortrechnung"/>
    <s v="eam\bekir.ahmed"/>
    <x v="0"/>
    <s v="30505"/>
    <s v="RT Mobile Logistics S.R.O."/>
    <x v="1"/>
    <s v="69"/>
    <s v="101690307"/>
    <x v="108"/>
    <s v="Xiaomi POCO X6 Pro 5G 8GB/256GB"/>
    <n v="2"/>
    <n v="212"/>
    <n v="222"/>
    <n v="444"/>
    <n v="10"/>
    <n v="20"/>
    <n v="4.5"/>
    <s v="V0164"/>
    <x v="4"/>
    <s v="VKASSE"/>
    <s v="EXP"/>
    <s v="Geräte"/>
    <x v="4"/>
    <n v="2"/>
    <n v="212"/>
    <n v="222"/>
    <n v="444"/>
    <n v="10"/>
    <n v="20"/>
    <n v="4.5045045045045043E-2"/>
    <n v="1"/>
    <m/>
    <x v="0"/>
    <s v="Nein"/>
    <x v="0"/>
  </r>
  <r>
    <n v="14570582"/>
    <x v="6"/>
    <x v="0"/>
    <n v="2000920"/>
    <s v="Sofortrechnung"/>
    <s v="eam\bekir.ahmed"/>
    <x v="0"/>
    <s v="30505"/>
    <s v="RT Mobile Logistics S.R.O."/>
    <x v="0"/>
    <s v="70"/>
    <s v="201300063"/>
    <x v="229"/>
    <s v="Apple AirPods 4"/>
    <n v="5"/>
    <n v="105.0431"/>
    <n v="112"/>
    <n v="560"/>
    <n v="6.9569000000000001"/>
    <n v="34.78"/>
    <n v="6.21"/>
    <s v="V0164"/>
    <x v="4"/>
    <s v="VKASSE"/>
    <s v="EXP"/>
    <s v="Zubehör"/>
    <x v="4"/>
    <n v="5"/>
    <n v="105.0431"/>
    <n v="112"/>
    <n v="560"/>
    <n v="6.9569000000000001"/>
    <n v="34.78"/>
    <n v="6.2107142857142861E-2"/>
    <n v="1"/>
    <m/>
    <x v="0"/>
    <s v="Nein"/>
    <x v="0"/>
  </r>
  <r>
    <n v="14570582"/>
    <x v="6"/>
    <x v="0"/>
    <n v="2000920"/>
    <s v="Sofortrechnung"/>
    <s v="eam\bekir.ahmed"/>
    <x v="0"/>
    <s v="30505"/>
    <s v="RT Mobile Logistics S.R.O."/>
    <x v="1"/>
    <s v="71"/>
    <s v="101030273"/>
    <x v="409"/>
    <s v="Samsung A346B A34 5G 128GB EE"/>
    <n v="1"/>
    <n v="169.4264"/>
    <n v="175"/>
    <n v="175"/>
    <n v="5.5735999999999999"/>
    <n v="5.57"/>
    <n v="3.18"/>
    <s v="V0164"/>
    <x v="4"/>
    <s v="VKASSE"/>
    <s v="EXP"/>
    <s v="Geräte"/>
    <x v="4"/>
    <n v="1"/>
    <n v="169.4264"/>
    <n v="175"/>
    <n v="175"/>
    <n v="5.5735999999999999"/>
    <n v="5.57"/>
    <n v="3.1828571428571428E-2"/>
    <n v="1"/>
    <m/>
    <x v="0"/>
    <s v="Nein"/>
    <x v="0"/>
  </r>
  <r>
    <n v="14570582"/>
    <x v="6"/>
    <x v="0"/>
    <n v="2000920"/>
    <s v="Sofortrechnung"/>
    <s v="eam\bekir.ahmed"/>
    <x v="0"/>
    <s v="30505"/>
    <s v="RT Mobile Logistics S.R.O."/>
    <x v="1"/>
    <s v="72"/>
    <s v="101030274"/>
    <x v="349"/>
    <s v="Samsung A546B A54 5G 128GB"/>
    <n v="4"/>
    <n v="228.01779999999999"/>
    <n v="228"/>
    <n v="912"/>
    <n v="-1.78E-2"/>
    <n v="-7.0000000000000007E-2"/>
    <n v="0"/>
    <s v="V0164"/>
    <x v="4"/>
    <s v="VKASSE"/>
    <s v="EXP"/>
    <s v="Geräte"/>
    <x v="4"/>
    <n v="4"/>
    <n v="228.01779999999999"/>
    <n v="228"/>
    <n v="912"/>
    <n v="-1.78E-2"/>
    <n v="-7.0000000000000007E-2"/>
    <n v="-7.6754385964912283E-5"/>
    <n v="1"/>
    <m/>
    <x v="0"/>
    <s v="Nein"/>
    <x v="1"/>
  </r>
  <r>
    <n v="14570582"/>
    <x v="6"/>
    <x v="0"/>
    <n v="2000920"/>
    <s v="Sofortrechnung"/>
    <s v="eam\bekir.ahmed"/>
    <x v="0"/>
    <s v="30505"/>
    <s v="RT Mobile Logistics S.R.O."/>
    <x v="1"/>
    <s v="73"/>
    <s v="101300175"/>
    <x v="278"/>
    <s v="Apple iPhone 15 256GB"/>
    <n v="1"/>
    <n v="717"/>
    <n v="729"/>
    <n v="729"/>
    <n v="12"/>
    <n v="12"/>
    <n v="1.64"/>
    <s v="V0164"/>
    <x v="4"/>
    <s v="VKASSE"/>
    <s v="EXP"/>
    <s v="Geräte"/>
    <x v="4"/>
    <n v="1"/>
    <n v="717"/>
    <n v="729"/>
    <n v="729"/>
    <n v="12"/>
    <n v="12"/>
    <n v="1.646090534979424E-2"/>
    <n v="1"/>
    <m/>
    <x v="0"/>
    <s v="Nein"/>
    <x v="0"/>
  </r>
  <r>
    <n v="14570582"/>
    <x v="6"/>
    <x v="0"/>
    <n v="2000920"/>
    <s v="Sofortrechnung"/>
    <s v="eam\bekir.ahmed"/>
    <x v="0"/>
    <s v="30505"/>
    <s v="RT Mobile Logistics S.R.O."/>
    <x v="1"/>
    <s v="74"/>
    <s v="100690589"/>
    <x v="317"/>
    <s v="Xiaomi Redmi Note 13 5G 6GB/128GB"/>
    <n v="1"/>
    <n v="134"/>
    <n v="152"/>
    <n v="152"/>
    <n v="18"/>
    <n v="18"/>
    <n v="11.84"/>
    <s v="V0164"/>
    <x v="4"/>
    <s v="VKASSE"/>
    <s v="EXP"/>
    <s v="Geräte"/>
    <x v="4"/>
    <n v="1"/>
    <n v="134"/>
    <n v="152"/>
    <n v="152"/>
    <n v="18"/>
    <n v="18"/>
    <n v="0.11842105263157894"/>
    <n v="1"/>
    <m/>
    <x v="0"/>
    <s v="Nein"/>
    <x v="0"/>
  </r>
  <r>
    <n v="14570582"/>
    <x v="6"/>
    <x v="0"/>
    <n v="2000920"/>
    <s v="Sofortrechnung"/>
    <s v="eam\bekir.ahmed"/>
    <x v="0"/>
    <s v="30505"/>
    <s v="RT Mobile Logistics S.R.O."/>
    <x v="1"/>
    <s v="75"/>
    <s v="100034595"/>
    <x v="213"/>
    <s v="Samsung S928B S24 Ultra 5G 256GB EE"/>
    <n v="1"/>
    <n v="780.90909999999997"/>
    <n v="787"/>
    <n v="787"/>
    <n v="6.0909000000000004"/>
    <n v="6.09"/>
    <n v="0.77"/>
    <s v="V0164"/>
    <x v="4"/>
    <s v="VKASSE"/>
    <s v="EXP"/>
    <s v="Geräte"/>
    <x v="4"/>
    <n v="1"/>
    <n v="780.90909999999997"/>
    <n v="787"/>
    <n v="787"/>
    <n v="6.0909000000000004"/>
    <n v="6.09"/>
    <n v="7.7382465057179162E-3"/>
    <n v="1"/>
    <m/>
    <x v="0"/>
    <s v="Nein"/>
    <x v="0"/>
  </r>
  <r>
    <n v="14570582"/>
    <x v="6"/>
    <x v="0"/>
    <n v="2000920"/>
    <s v="Sofortrechnung"/>
    <s v="eam\bekir.ahmed"/>
    <x v="0"/>
    <s v="30505"/>
    <s v="RT Mobile Logistics S.R.O."/>
    <x v="1"/>
    <s v="76"/>
    <s v="101030380"/>
    <x v="92"/>
    <s v="Samsung S921B S24 5G 128GB"/>
    <n v="1"/>
    <n v="478.80900000000003"/>
    <n v="499"/>
    <n v="499"/>
    <n v="20.190999999999999"/>
    <n v="20.190000000000001"/>
    <n v="4.04"/>
    <s v="V0164"/>
    <x v="4"/>
    <s v="VKASSE"/>
    <s v="EXP"/>
    <s v="Geräte"/>
    <x v="4"/>
    <n v="1"/>
    <n v="478.80900000000003"/>
    <n v="499"/>
    <n v="499"/>
    <n v="20.190999999999999"/>
    <n v="20.190000000000001"/>
    <n v="4.0460921843687381E-2"/>
    <n v="1"/>
    <m/>
    <x v="0"/>
    <s v="Nein"/>
    <x v="0"/>
  </r>
  <r>
    <n v="14570582"/>
    <x v="6"/>
    <x v="0"/>
    <n v="2000920"/>
    <s v="Sofortrechnung"/>
    <s v="eam\bekir.ahmed"/>
    <x v="0"/>
    <s v="30505"/>
    <s v="RT Mobile Logistics S.R.O."/>
    <x v="1"/>
    <s v="77"/>
    <s v="101030478"/>
    <x v="42"/>
    <s v="Samsung A356B A35 5G 128GB"/>
    <n v="1"/>
    <n v="194"/>
    <n v="205"/>
    <n v="205"/>
    <n v="11"/>
    <n v="11"/>
    <n v="5.36"/>
    <s v="V0164"/>
    <x v="4"/>
    <s v="VKASSE"/>
    <s v="EXP"/>
    <s v="Geräte"/>
    <x v="4"/>
    <n v="1"/>
    <n v="194"/>
    <n v="205"/>
    <n v="205"/>
    <n v="11"/>
    <n v="11"/>
    <n v="5.3658536585365853E-2"/>
    <n v="1"/>
    <m/>
    <x v="0"/>
    <s v="Nein"/>
    <x v="0"/>
  </r>
  <r>
    <n v="14570582"/>
    <x v="6"/>
    <x v="0"/>
    <n v="2000920"/>
    <s v="Sofortrechnung"/>
    <s v="eam\bekir.ahmed"/>
    <x v="0"/>
    <s v="30505"/>
    <s v="RT Mobile Logistics S.R.O."/>
    <x v="1"/>
    <s v="78"/>
    <s v="101300333"/>
    <x v="5"/>
    <s v="Apple iPad 10.2&quot; 2021 64GB [WiFi]"/>
    <n v="7"/>
    <n v="202"/>
    <n v="217"/>
    <n v="1519"/>
    <n v="15"/>
    <n v="105"/>
    <n v="6.91"/>
    <s v="V0164"/>
    <x v="4"/>
    <s v="VKASSE"/>
    <s v="EXP"/>
    <s v="Geräte"/>
    <x v="4"/>
    <n v="7"/>
    <n v="202"/>
    <n v="217"/>
    <n v="1519"/>
    <n v="15"/>
    <n v="105"/>
    <n v="6.9124423963133647E-2"/>
    <n v="1"/>
    <m/>
    <x v="0"/>
    <s v="Nein"/>
    <x v="0"/>
  </r>
  <r>
    <n v="14570582"/>
    <x v="6"/>
    <x v="0"/>
    <n v="2000920"/>
    <s v="Sofortrechnung"/>
    <s v="eam\bekir.ahmed"/>
    <x v="0"/>
    <s v="30505"/>
    <s v="RT Mobile Logistics S.R.O."/>
    <x v="1"/>
    <s v="79"/>
    <s v="101690229"/>
    <x v="49"/>
    <s v="Xiaomi POCO X6 5G 8GB/256GB"/>
    <n v="1"/>
    <n v="177"/>
    <n v="189"/>
    <n v="189"/>
    <n v="12"/>
    <n v="12"/>
    <n v="6.34"/>
    <s v="V0164"/>
    <x v="4"/>
    <s v="VKASSE"/>
    <s v="EXP"/>
    <s v="Geräte"/>
    <x v="4"/>
    <n v="1"/>
    <n v="177"/>
    <n v="189"/>
    <n v="189"/>
    <n v="12"/>
    <n v="12"/>
    <n v="6.3492063492063489E-2"/>
    <n v="1"/>
    <m/>
    <x v="0"/>
    <s v="Nein"/>
    <x v="0"/>
  </r>
  <r>
    <n v="14570582"/>
    <x v="6"/>
    <x v="0"/>
    <n v="2000920"/>
    <s v="Sofortrechnung"/>
    <s v="eam\bekir.ahmed"/>
    <x v="0"/>
    <s v="30505"/>
    <s v="RT Mobile Logistics S.R.O."/>
    <x v="1"/>
    <s v="80"/>
    <s v="101030471"/>
    <x v="129"/>
    <s v="Samsung A356B A35 5G 256GB"/>
    <n v="2"/>
    <n v="223.98009999999999"/>
    <n v="237"/>
    <n v="474"/>
    <n v="13.0199"/>
    <n v="26.04"/>
    <n v="5.49"/>
    <s v="V0164"/>
    <x v="4"/>
    <s v="VKASSE"/>
    <s v="EXP"/>
    <s v="Geräte"/>
    <x v="4"/>
    <n v="2"/>
    <n v="223.98009999999999"/>
    <n v="237"/>
    <n v="474"/>
    <n v="13.0199"/>
    <n v="26.04"/>
    <n v="5.4936708860759492E-2"/>
    <n v="1"/>
    <m/>
    <x v="0"/>
    <s v="Nein"/>
    <x v="0"/>
  </r>
  <r>
    <n v="14570582"/>
    <x v="6"/>
    <x v="0"/>
    <n v="2000920"/>
    <s v="Sofortrechnung"/>
    <s v="eam\bekir.ahmed"/>
    <x v="0"/>
    <s v="30505"/>
    <s v="RT Mobile Logistics S.R.O."/>
    <x v="1"/>
    <s v="81"/>
    <s v="100690666"/>
    <x v="363"/>
    <s v="Xiaomi Redmi 13C 5G 4GB/128GB"/>
    <n v="1"/>
    <n v="86"/>
    <n v="89"/>
    <n v="89"/>
    <n v="3"/>
    <n v="3"/>
    <n v="3.37"/>
    <s v="V0164"/>
    <x v="4"/>
    <s v="VKASSE"/>
    <s v="EXP"/>
    <s v="Geräte"/>
    <x v="4"/>
    <n v="1"/>
    <n v="86"/>
    <n v="89"/>
    <n v="89"/>
    <n v="3"/>
    <n v="3"/>
    <n v="3.3707865168539325E-2"/>
    <n v="1"/>
    <m/>
    <x v="0"/>
    <s v="Nein"/>
    <x v="0"/>
  </r>
  <r>
    <n v="14573844"/>
    <x v="6"/>
    <x v="0"/>
    <n v="2000921"/>
    <s v="Sofortrechnung"/>
    <s v="eam\mustafa.oezer"/>
    <x v="1"/>
    <s v="10022"/>
    <s v="etronixx Sales GmbH"/>
    <x v="0"/>
    <s v="1"/>
    <s v="200311472"/>
    <x v="0"/>
    <s v="Shark Dampfreiniger S6005EU, grey"/>
    <n v="1"/>
    <n v="56.911099999999998"/>
    <n v="63"/>
    <n v="63"/>
    <n v="6.0888999999999998"/>
    <n v="6.09"/>
    <n v="9.66"/>
    <s v="V0042"/>
    <x v="5"/>
    <s v="KÜB14"/>
    <s v="GRK"/>
    <s v="Zubehör"/>
    <x v="5"/>
    <n v="1"/>
    <n v="56.911099999999998"/>
    <n v="63"/>
    <n v="63"/>
    <n v="6.0888999999999998"/>
    <n v="6.09"/>
    <n v="9.6666666666666665E-2"/>
    <n v="1"/>
    <m/>
    <x v="0"/>
    <s v="Nein"/>
    <x v="0"/>
  </r>
  <r>
    <n v="14573844"/>
    <x v="6"/>
    <x v="0"/>
    <n v="2000921"/>
    <s v="Sofortrechnung"/>
    <s v="eam\mustafa.oezer"/>
    <x v="1"/>
    <s v="10022"/>
    <s v="etronixx Sales GmbH"/>
    <x v="0"/>
    <s v="2"/>
    <s v="200030304"/>
    <x v="132"/>
    <s v="Samsung EF-ZF741 Flipsuit Case"/>
    <n v="1"/>
    <n v="4"/>
    <n v="6"/>
    <n v="6"/>
    <n v="2"/>
    <n v="2"/>
    <n v="33.33"/>
    <s v="V0042"/>
    <x v="5"/>
    <s v="KÜB14"/>
    <s v="GRK"/>
    <s v="Zubehör"/>
    <x v="5"/>
    <n v="1"/>
    <n v="4"/>
    <n v="6"/>
    <n v="6"/>
    <n v="2"/>
    <n v="2"/>
    <n v="0.33333333333333331"/>
    <n v="1"/>
    <m/>
    <x v="0"/>
    <s v="Nein"/>
    <x v="0"/>
  </r>
  <r>
    <n v="14573844"/>
    <x v="6"/>
    <x v="0"/>
    <n v="2000921"/>
    <s v="Sofortrechnung"/>
    <s v="eam\mustafa.oezer"/>
    <x v="1"/>
    <s v="10022"/>
    <s v="etronixx Sales GmbH"/>
    <x v="0"/>
    <s v="3"/>
    <s v="200690082"/>
    <x v="119"/>
    <s v="Xiaomi Redmi Watch 5 Active"/>
    <n v="1"/>
    <n v="19.79"/>
    <n v="23"/>
    <n v="23"/>
    <n v="3.21"/>
    <n v="3.21"/>
    <n v="13.95"/>
    <s v="V0042"/>
    <x v="5"/>
    <s v="KÜB14"/>
    <s v="GRK"/>
    <s v="Zubehör"/>
    <x v="5"/>
    <n v="1"/>
    <n v="19.79"/>
    <n v="23"/>
    <n v="23"/>
    <n v="3.21"/>
    <n v="3.21"/>
    <n v="0.13956521739130434"/>
    <n v="1"/>
    <m/>
    <x v="0"/>
    <s v="Nein"/>
    <x v="0"/>
  </r>
  <r>
    <n v="14573844"/>
    <x v="6"/>
    <x v="0"/>
    <n v="2000921"/>
    <s v="Sofortrechnung"/>
    <s v="eam\mustafa.oezer"/>
    <x v="1"/>
    <s v="10022"/>
    <s v="etronixx Sales GmbH"/>
    <x v="1"/>
    <s v="4"/>
    <s v="101050013"/>
    <x v="176"/>
    <s v="Motorola Moto G24 8GB/128GB"/>
    <n v="1"/>
    <n v="78"/>
    <n v="88"/>
    <n v="88"/>
    <n v="10"/>
    <n v="10"/>
    <n v="11.36"/>
    <s v="V0042"/>
    <x v="5"/>
    <s v="KÜB14"/>
    <s v="GRK"/>
    <s v="Geräte"/>
    <x v="5"/>
    <n v="1"/>
    <n v="78"/>
    <n v="88"/>
    <n v="88"/>
    <n v="10"/>
    <n v="10"/>
    <n v="0.11363636363636363"/>
    <n v="1"/>
    <m/>
    <x v="0"/>
    <s v="Nein"/>
    <x v="0"/>
  </r>
  <r>
    <n v="14573844"/>
    <x v="6"/>
    <x v="0"/>
    <n v="2000921"/>
    <s v="Sofortrechnung"/>
    <s v="eam\mustafa.oezer"/>
    <x v="1"/>
    <s v="10022"/>
    <s v="etronixx Sales GmbH"/>
    <x v="1"/>
    <s v="5"/>
    <s v="100034611"/>
    <x v="585"/>
    <s v="Samsung X510N Tab S9 FE 256GB [WiFi]"/>
    <n v="1"/>
    <n v="332"/>
    <n v="349"/>
    <n v="349"/>
    <n v="17"/>
    <n v="17"/>
    <n v="4.87"/>
    <s v="V0042"/>
    <x v="5"/>
    <s v="KÜB14"/>
    <s v="GRK"/>
    <s v="Geräte"/>
    <x v="5"/>
    <n v="1"/>
    <n v="332"/>
    <n v="349"/>
    <n v="349"/>
    <n v="17"/>
    <n v="17"/>
    <n v="4.8710601719197708E-2"/>
    <n v="1"/>
    <m/>
    <x v="0"/>
    <s v="Nein"/>
    <x v="0"/>
  </r>
  <r>
    <n v="14573844"/>
    <x v="6"/>
    <x v="0"/>
    <n v="2000921"/>
    <s v="Sofortrechnung"/>
    <s v="eam\mustafa.oezer"/>
    <x v="1"/>
    <s v="10022"/>
    <s v="etronixx Sales GmbH"/>
    <x v="0"/>
    <s v="6"/>
    <s v="200060078"/>
    <x v="547"/>
    <s v="Google Pixel 9/9 Pro Case"/>
    <n v="6"/>
    <n v="16.010000000000002"/>
    <n v="18"/>
    <n v="108"/>
    <n v="1.99"/>
    <n v="11.94"/>
    <n v="11.05"/>
    <s v="V0042"/>
    <x v="5"/>
    <s v="KÜB14"/>
    <s v="GRK"/>
    <s v="Zubehör"/>
    <x v="5"/>
    <n v="6"/>
    <n v="16.010000000000002"/>
    <n v="18"/>
    <n v="108"/>
    <n v="1.99"/>
    <n v="11.94"/>
    <n v="0.11055555555555555"/>
    <n v="1"/>
    <m/>
    <x v="0"/>
    <s v="Nein"/>
    <x v="0"/>
  </r>
  <r>
    <n v="14573844"/>
    <x v="6"/>
    <x v="0"/>
    <n v="2000921"/>
    <s v="Sofortrechnung"/>
    <s v="eam\mustafa.oezer"/>
    <x v="1"/>
    <s v="10022"/>
    <s v="etronixx Sales GmbH"/>
    <x v="0"/>
    <s v="7"/>
    <s v="200790000"/>
    <x v="546"/>
    <s v="Fitbit Versa 4"/>
    <n v="1"/>
    <n v="105.3721"/>
    <n v="120"/>
    <n v="120"/>
    <n v="14.6279"/>
    <n v="14.63"/>
    <n v="12.18"/>
    <s v="V0042"/>
    <x v="5"/>
    <s v="KÜB14"/>
    <s v="GRK"/>
    <s v="Zubehör"/>
    <x v="5"/>
    <n v="1"/>
    <n v="105.3721"/>
    <n v="120"/>
    <n v="120"/>
    <n v="14.6279"/>
    <n v="14.63"/>
    <n v="0.12191666666666667"/>
    <n v="1"/>
    <m/>
    <x v="0"/>
    <s v="Nein"/>
    <x v="0"/>
  </r>
  <r>
    <n v="14573844"/>
    <x v="6"/>
    <x v="0"/>
    <n v="2000921"/>
    <s v="Sofortrechnung"/>
    <s v="eam\mustafa.oezer"/>
    <x v="1"/>
    <s v="10022"/>
    <s v="etronixx Sales GmbH"/>
    <x v="0"/>
    <s v="8"/>
    <s v="200030278"/>
    <x v="150"/>
    <s v="Samsung Galaxy Fit 3"/>
    <n v="1"/>
    <n v="35"/>
    <n v="38"/>
    <n v="38"/>
    <n v="3"/>
    <n v="3"/>
    <n v="7.89"/>
    <s v="V0042"/>
    <x v="5"/>
    <s v="KÜB14"/>
    <s v="GRK"/>
    <s v="Zubehör"/>
    <x v="5"/>
    <n v="1"/>
    <n v="35"/>
    <n v="38"/>
    <n v="38"/>
    <n v="3"/>
    <n v="3"/>
    <n v="7.8947368421052627E-2"/>
    <n v="1"/>
    <m/>
    <x v="0"/>
    <s v="Nein"/>
    <x v="0"/>
  </r>
  <r>
    <n v="14573844"/>
    <x v="6"/>
    <x v="0"/>
    <n v="2000921"/>
    <s v="Sofortrechnung"/>
    <s v="eam\mustafa.oezer"/>
    <x v="1"/>
    <s v="10022"/>
    <s v="etronixx Sales GmbH"/>
    <x v="1"/>
    <s v="9"/>
    <s v="101690262"/>
    <x v="290"/>
    <s v="Xiaomi Redmi Note 13 Pro 8GB/256GB"/>
    <n v="1"/>
    <n v="157"/>
    <n v="169"/>
    <n v="169"/>
    <n v="12"/>
    <n v="12"/>
    <n v="7.1"/>
    <s v="V0042"/>
    <x v="5"/>
    <s v="KÜB14"/>
    <s v="GRK"/>
    <s v="Geräte"/>
    <x v="5"/>
    <n v="1"/>
    <n v="157"/>
    <n v="169"/>
    <n v="169"/>
    <n v="12"/>
    <n v="12"/>
    <n v="7.1005917159763315E-2"/>
    <n v="1"/>
    <m/>
    <x v="0"/>
    <s v="Nein"/>
    <x v="0"/>
  </r>
  <r>
    <n v="14573522"/>
    <x v="6"/>
    <x v="0"/>
    <n v="2000922"/>
    <s v="Sofortrechnung"/>
    <s v="eam\mustafa.oezer"/>
    <x v="1"/>
    <s v="24948"/>
    <s v="Bechtle Logistik &amp; Service GmbH"/>
    <x v="1"/>
    <s v="1"/>
    <s v="100034578"/>
    <x v="470"/>
    <s v="Samsung A356B A35 5G 128GB EE"/>
    <n v="200"/>
    <n v="197.1934"/>
    <n v="208"/>
    <n v="41600"/>
    <n v="10.8066"/>
    <n v="2161.3200000000002"/>
    <n v="5.19"/>
    <s v="V0042"/>
    <x v="5"/>
    <s v="KÜB30"/>
    <s v="GRK"/>
    <s v="Geräte"/>
    <x v="5"/>
    <n v="200"/>
    <n v="197.1934"/>
    <n v="208"/>
    <n v="41600"/>
    <n v="10.8066"/>
    <n v="2161.3200000000002"/>
    <n v="5.1954807692307696E-2"/>
    <n v="1"/>
    <m/>
    <x v="0"/>
    <s v="Nein"/>
    <x v="0"/>
  </r>
  <r>
    <n v="14573856"/>
    <x v="6"/>
    <x v="0"/>
    <n v="2000923"/>
    <s v="Sofortrechnung"/>
    <s v="eam\mustafa.oezer"/>
    <x v="0"/>
    <s v="24752"/>
    <s v="THE NEW WHOLESALE COMPANY BV"/>
    <x v="1"/>
    <s v="1"/>
    <s v="100303105"/>
    <x v="533"/>
    <s v="Apple iPhone 16 Plus 128GB"/>
    <n v="1"/>
    <n v="819"/>
    <n v="845"/>
    <n v="845"/>
    <n v="26"/>
    <n v="26"/>
    <n v="3.07"/>
    <s v="V0140"/>
    <x v="15"/>
    <s v="KPUD"/>
    <s v="EXP"/>
    <s v="Geräte"/>
    <x v="10"/>
    <n v="1"/>
    <n v="819"/>
    <n v="845"/>
    <n v="845"/>
    <n v="26"/>
    <n v="26"/>
    <n v="3.0769230769230771E-2"/>
    <n v="1"/>
    <m/>
    <x v="0"/>
    <s v="Nein"/>
    <x v="0"/>
  </r>
  <r>
    <n v="14573856"/>
    <x v="6"/>
    <x v="0"/>
    <n v="2000923"/>
    <s v="Sofortrechnung"/>
    <s v="eam\mustafa.oezer"/>
    <x v="0"/>
    <s v="24752"/>
    <s v="THE NEW WHOLESALE COMPANY BV"/>
    <x v="1"/>
    <s v="2"/>
    <s v="100303108"/>
    <x v="494"/>
    <s v="Apple iPhone 16 Plus 128GB"/>
    <n v="3"/>
    <n v="819"/>
    <n v="845"/>
    <n v="2535"/>
    <n v="26"/>
    <n v="78"/>
    <n v="3.07"/>
    <s v="V0140"/>
    <x v="15"/>
    <s v="KPUD"/>
    <s v="EXP"/>
    <s v="Geräte"/>
    <x v="10"/>
    <n v="3"/>
    <n v="819"/>
    <n v="845"/>
    <n v="2535"/>
    <n v="26"/>
    <n v="78"/>
    <n v="3.0769230769230771E-2"/>
    <n v="1"/>
    <m/>
    <x v="0"/>
    <s v="Nein"/>
    <x v="0"/>
  </r>
  <r>
    <n v="14573856"/>
    <x v="6"/>
    <x v="0"/>
    <n v="2000923"/>
    <s v="Sofortrechnung"/>
    <s v="eam\mustafa.oezer"/>
    <x v="0"/>
    <s v="24752"/>
    <s v="THE NEW WHOLESALE COMPANY BV"/>
    <x v="1"/>
    <s v="3"/>
    <s v="101030457"/>
    <x v="203"/>
    <s v="Samsung A556B A55 5G 128GB"/>
    <n v="150"/>
    <n v="253.26820000000001"/>
    <n v="266"/>
    <n v="39900"/>
    <n v="12.7318"/>
    <n v="1909.77"/>
    <n v="4.78"/>
    <s v="V0140"/>
    <x v="15"/>
    <s v="KPUD"/>
    <s v="EXP"/>
    <s v="Geräte"/>
    <x v="10"/>
    <n v="150"/>
    <n v="253.26820000000001"/>
    <n v="266"/>
    <n v="39900"/>
    <n v="12.7318"/>
    <n v="1909.77"/>
    <n v="4.7863909774436088E-2"/>
    <n v="1"/>
    <m/>
    <x v="0"/>
    <s v="Nein"/>
    <x v="0"/>
  </r>
  <r>
    <n v="14573856"/>
    <x v="6"/>
    <x v="0"/>
    <n v="2000923"/>
    <s v="Sofortrechnung"/>
    <s v="eam\mustafa.oezer"/>
    <x v="0"/>
    <s v="24752"/>
    <s v="THE NEW WHOLESALE COMPANY BV"/>
    <x v="1"/>
    <s v="4"/>
    <s v="100302477"/>
    <x v="83"/>
    <s v="Apple iPhone 13 128GB"/>
    <n v="20"/>
    <n v="411.96159999999998"/>
    <n v="425"/>
    <n v="8500"/>
    <n v="13.038399999999999"/>
    <n v="260.77"/>
    <n v="3.06"/>
    <s v="V0140"/>
    <x v="15"/>
    <s v="KPUD"/>
    <s v="EXP"/>
    <s v="Geräte"/>
    <x v="10"/>
    <n v="20"/>
    <n v="411.96159999999998"/>
    <n v="425"/>
    <n v="8500"/>
    <n v="13.038399999999999"/>
    <n v="260.77"/>
    <n v="3.0678823529411762E-2"/>
    <n v="1"/>
    <m/>
    <x v="0"/>
    <s v="Nein"/>
    <x v="0"/>
  </r>
  <r>
    <n v="14573856"/>
    <x v="6"/>
    <x v="0"/>
    <n v="2000923"/>
    <s v="Sofortrechnung"/>
    <s v="eam\mustafa.oezer"/>
    <x v="0"/>
    <s v="24752"/>
    <s v="THE NEW WHOLESALE COMPANY BV"/>
    <x v="1"/>
    <s v="5"/>
    <s v="101030395"/>
    <x v="602"/>
    <s v="Samsung S928B S24 Ultra 5G 256GB"/>
    <n v="7"/>
    <n v="765"/>
    <n v="777"/>
    <n v="5439"/>
    <n v="12"/>
    <n v="84"/>
    <n v="1.54"/>
    <s v="V0140"/>
    <x v="15"/>
    <s v="KPUD"/>
    <s v="EXP"/>
    <s v="Geräte"/>
    <x v="10"/>
    <n v="7"/>
    <n v="765"/>
    <n v="777"/>
    <n v="5439"/>
    <n v="12"/>
    <n v="84"/>
    <n v="1.5444015444015444E-2"/>
    <n v="1"/>
    <m/>
    <x v="0"/>
    <s v="Nein"/>
    <x v="0"/>
  </r>
  <r>
    <n v="14573856"/>
    <x v="6"/>
    <x v="0"/>
    <n v="2000923"/>
    <s v="Sofortrechnung"/>
    <s v="eam\mustafa.oezer"/>
    <x v="0"/>
    <s v="24752"/>
    <s v="THE NEW WHOLESALE COMPANY BV"/>
    <x v="1"/>
    <s v="6"/>
    <s v="101300220"/>
    <x v="548"/>
    <s v="Apple iPhone 16 128GB"/>
    <n v="10"/>
    <n v="695"/>
    <n v="716"/>
    <n v="7160"/>
    <n v="21"/>
    <n v="210"/>
    <n v="2.93"/>
    <s v="V0140"/>
    <x v="15"/>
    <s v="KPUD"/>
    <s v="EXP"/>
    <s v="Geräte"/>
    <x v="10"/>
    <n v="10"/>
    <n v="695"/>
    <n v="716"/>
    <n v="7160"/>
    <n v="21"/>
    <n v="210"/>
    <n v="2.9329608938547486E-2"/>
    <n v="1"/>
    <m/>
    <x v="0"/>
    <s v="Nein"/>
    <x v="0"/>
  </r>
  <r>
    <n v="14573856"/>
    <x v="6"/>
    <x v="0"/>
    <n v="2000923"/>
    <s v="Sofortrechnung"/>
    <s v="eam\mustafa.oezer"/>
    <x v="0"/>
    <s v="24752"/>
    <s v="THE NEW WHOLESALE COMPANY BV"/>
    <x v="1"/>
    <s v="7"/>
    <s v="101300037"/>
    <x v="91"/>
    <s v="Apple iPhone 14 128GB"/>
    <n v="80"/>
    <n v="492.00850000000003"/>
    <n v="508"/>
    <n v="40640"/>
    <n v="15.9915"/>
    <n v="1279.32"/>
    <n v="3.14"/>
    <s v="V0140"/>
    <x v="15"/>
    <s v="KPUD"/>
    <s v="EXP"/>
    <s v="Geräte"/>
    <x v="10"/>
    <n v="80"/>
    <n v="492.00850000000003"/>
    <n v="508"/>
    <n v="40640"/>
    <n v="15.9915"/>
    <n v="1279.32"/>
    <n v="3.1479330708661414E-2"/>
    <n v="1"/>
    <m/>
    <x v="0"/>
    <s v="Nein"/>
    <x v="0"/>
  </r>
  <r>
    <n v="14573226"/>
    <x v="6"/>
    <x v="0"/>
    <n v="2000924"/>
    <s v="Sofortrechnung"/>
    <s v="Yasar.Yigitbilek"/>
    <x v="0"/>
    <s v="27015"/>
    <s v="Electronic Partner Schweiz AG"/>
    <x v="1"/>
    <s v="1"/>
    <s v="101030353"/>
    <x v="38"/>
    <s v="Samsung A256B A25 5G 128GB"/>
    <n v="3"/>
    <n v="164.98509999999999"/>
    <n v="169"/>
    <n v="507"/>
    <n v="4.0148999999999999"/>
    <n v="12.04"/>
    <n v="2.37"/>
    <s v="V0012"/>
    <x v="1"/>
    <s v="KÜB14"/>
    <s v="EXP"/>
    <s v="Geräte"/>
    <x v="1"/>
    <n v="3"/>
    <n v="164.98509999999999"/>
    <n v="169"/>
    <n v="507"/>
    <n v="4.0148999999999999"/>
    <n v="12.04"/>
    <n v="2.3747534516765284E-2"/>
    <n v="1"/>
    <m/>
    <x v="0"/>
    <s v="Nein"/>
    <x v="0"/>
  </r>
  <r>
    <n v="14573226"/>
    <x v="6"/>
    <x v="0"/>
    <n v="2000924"/>
    <s v="Sofortrechnung"/>
    <s v="Yasar.Yigitbilek"/>
    <x v="0"/>
    <s v="27015"/>
    <s v="Electronic Partner Schweiz AG"/>
    <x v="1"/>
    <s v="2"/>
    <s v="100302478"/>
    <x v="79"/>
    <s v="Apple iPhone 13 128GB"/>
    <n v="2"/>
    <n v="417.46170000000001"/>
    <n v="424"/>
    <n v="848"/>
    <n v="6.5382999999999996"/>
    <n v="13.08"/>
    <n v="1.54"/>
    <s v="V0012"/>
    <x v="1"/>
    <s v="KÜB14"/>
    <s v="EXP"/>
    <s v="Geräte"/>
    <x v="1"/>
    <n v="2"/>
    <n v="417.46170000000001"/>
    <n v="424"/>
    <n v="848"/>
    <n v="6.5382999999999996"/>
    <n v="13.08"/>
    <n v="1.5424528301886793E-2"/>
    <n v="1"/>
    <m/>
    <x v="0"/>
    <s v="Nein"/>
    <x v="0"/>
  </r>
  <r>
    <n v="14573226"/>
    <x v="6"/>
    <x v="0"/>
    <n v="2000924"/>
    <s v="Sofortrechnung"/>
    <s v="Yasar.Yigitbilek"/>
    <x v="0"/>
    <s v="27015"/>
    <s v="Electronic Partner Schweiz AG"/>
    <x v="1"/>
    <s v="3"/>
    <s v="100302952"/>
    <x v="20"/>
    <s v="Apple iPhone 15 128GB"/>
    <n v="3"/>
    <n v="605"/>
    <n v="624"/>
    <n v="1872"/>
    <n v="19"/>
    <n v="57"/>
    <n v="3.04"/>
    <s v="V0012"/>
    <x v="1"/>
    <s v="KÜB14"/>
    <s v="EXP"/>
    <s v="Geräte"/>
    <x v="1"/>
    <n v="3"/>
    <n v="605"/>
    <n v="624"/>
    <n v="1872"/>
    <n v="19"/>
    <n v="57"/>
    <n v="3.0448717948717948E-2"/>
    <n v="1"/>
    <m/>
    <x v="0"/>
    <s v="Nein"/>
    <x v="0"/>
  </r>
  <r>
    <n v="14573226"/>
    <x v="6"/>
    <x v="0"/>
    <n v="2000924"/>
    <s v="Sofortrechnung"/>
    <s v="Yasar.Yigitbilek"/>
    <x v="0"/>
    <s v="27015"/>
    <s v="Electronic Partner Schweiz AG"/>
    <x v="1"/>
    <s v="4"/>
    <s v="101030485"/>
    <x v="39"/>
    <s v="Samsung A556B A55 5G 128GB"/>
    <n v="3"/>
    <n v="254.48859999999999"/>
    <n v="259"/>
    <n v="777"/>
    <n v="4.5114000000000001"/>
    <n v="13.53"/>
    <n v="1.74"/>
    <s v="V0012"/>
    <x v="1"/>
    <s v="KÜB14"/>
    <s v="EXP"/>
    <s v="Geräte"/>
    <x v="1"/>
    <n v="3"/>
    <n v="254.48859999999999"/>
    <n v="259"/>
    <n v="777"/>
    <n v="4.5114000000000001"/>
    <n v="13.53"/>
    <n v="1.7413127413127411E-2"/>
    <n v="1"/>
    <m/>
    <x v="0"/>
    <s v="Nein"/>
    <x v="0"/>
  </r>
  <r>
    <n v="14573226"/>
    <x v="6"/>
    <x v="0"/>
    <n v="2000924"/>
    <s v="Sofortrechnung"/>
    <s v="Yasar.Yigitbilek"/>
    <x v="0"/>
    <s v="27015"/>
    <s v="Electronic Partner Schweiz AG"/>
    <x v="1"/>
    <s v="5"/>
    <s v="101030457"/>
    <x v="203"/>
    <s v="Samsung A556B A55 5G 128GB"/>
    <n v="20"/>
    <n v="253.26820000000001"/>
    <n v="259"/>
    <n v="5180"/>
    <n v="5.7317999999999998"/>
    <n v="114.64"/>
    <n v="2.21"/>
    <s v="V0012"/>
    <x v="1"/>
    <s v="KÜB14"/>
    <s v="EXP"/>
    <s v="Geräte"/>
    <x v="1"/>
    <n v="20"/>
    <n v="253.26820000000001"/>
    <n v="259"/>
    <n v="5180"/>
    <n v="5.7317999999999998"/>
    <n v="114.64"/>
    <n v="2.213127413127413E-2"/>
    <n v="1"/>
    <m/>
    <x v="0"/>
    <s v="Nein"/>
    <x v="0"/>
  </r>
  <r>
    <n v="14573226"/>
    <x v="6"/>
    <x v="0"/>
    <n v="2000924"/>
    <s v="Sofortrechnung"/>
    <s v="Yasar.Yigitbilek"/>
    <x v="0"/>
    <s v="27015"/>
    <s v="Electronic Partner Schweiz AG"/>
    <x v="1"/>
    <s v="6"/>
    <s v="101030449"/>
    <x v="62"/>
    <s v="Samsung A155F A15 128GB"/>
    <n v="5"/>
    <n v="112.0598"/>
    <n v="122"/>
    <n v="610"/>
    <n v="9.9402000000000008"/>
    <n v="49.7"/>
    <n v="8.14"/>
    <s v="V0012"/>
    <x v="1"/>
    <s v="KÜB14"/>
    <s v="EXP"/>
    <s v="Geräte"/>
    <x v="1"/>
    <n v="5"/>
    <n v="112.0598"/>
    <n v="122"/>
    <n v="610"/>
    <n v="9.9402000000000008"/>
    <n v="49.7"/>
    <n v="8.1475409836065577E-2"/>
    <n v="1"/>
    <m/>
    <x v="0"/>
    <s v="Nein"/>
    <x v="0"/>
  </r>
  <r>
    <n v="14573226"/>
    <x v="6"/>
    <x v="0"/>
    <n v="2000924"/>
    <s v="Sofortrechnung"/>
    <s v="Yasar.Yigitbilek"/>
    <x v="0"/>
    <s v="27015"/>
    <s v="Electronic Partner Schweiz AG"/>
    <x v="1"/>
    <s v="7"/>
    <s v="100034474"/>
    <x v="284"/>
    <s v="Samsung S921B S24 5G 128GB"/>
    <n v="3"/>
    <n v="484.77780000000001"/>
    <n v="489"/>
    <n v="1467"/>
    <n v="4.2222"/>
    <n v="12.67"/>
    <n v="0.86"/>
    <s v="V0012"/>
    <x v="1"/>
    <s v="KÜB14"/>
    <s v="EXP"/>
    <s v="Geräte"/>
    <x v="1"/>
    <n v="3"/>
    <n v="484.77780000000001"/>
    <n v="489"/>
    <n v="1467"/>
    <n v="4.2222"/>
    <n v="12.67"/>
    <n v="8.6366734832992505E-3"/>
    <n v="1"/>
    <m/>
    <x v="0"/>
    <s v="Nein"/>
    <x v="0"/>
  </r>
  <r>
    <n v="14573226"/>
    <x v="6"/>
    <x v="0"/>
    <n v="2000924"/>
    <s v="Sofortrechnung"/>
    <s v="Yasar.Yigitbilek"/>
    <x v="0"/>
    <s v="27015"/>
    <s v="Electronic Partner Schweiz AG"/>
    <x v="1"/>
    <s v="8"/>
    <s v="101030382"/>
    <x v="28"/>
    <s v="Samsung S921B S24 5G 256GB"/>
    <n v="3"/>
    <n v="530.07069999999999"/>
    <n v="549"/>
    <n v="1647"/>
    <n v="18.929300000000001"/>
    <n v="56.79"/>
    <n v="3.44"/>
    <s v="V0012"/>
    <x v="1"/>
    <s v="KÜB14"/>
    <s v="EXP"/>
    <s v="Geräte"/>
    <x v="1"/>
    <n v="3"/>
    <n v="530.07069999999999"/>
    <n v="549"/>
    <n v="1647"/>
    <n v="18.929300000000001"/>
    <n v="56.79"/>
    <n v="3.4480874316939893E-2"/>
    <n v="1"/>
    <m/>
    <x v="0"/>
    <s v="Nein"/>
    <x v="0"/>
  </r>
  <r>
    <n v="14573226"/>
    <x v="6"/>
    <x v="0"/>
    <n v="2000924"/>
    <s v="Sofortrechnung"/>
    <s v="Yasar.Yigitbilek"/>
    <x v="0"/>
    <s v="27015"/>
    <s v="Electronic Partner Schweiz AG"/>
    <x v="1"/>
    <s v="9"/>
    <s v="100034578"/>
    <x v="470"/>
    <s v="Samsung A356B A35 5G 128GB EE"/>
    <n v="20"/>
    <n v="197.1934"/>
    <n v="202"/>
    <n v="4040"/>
    <n v="4.8066000000000004"/>
    <n v="96.13"/>
    <n v="2.37"/>
    <s v="V0012"/>
    <x v="1"/>
    <s v="KÜB14"/>
    <s v="EXP"/>
    <s v="Geräte"/>
    <x v="1"/>
    <n v="20"/>
    <n v="197.1934"/>
    <n v="202"/>
    <n v="4040"/>
    <n v="4.8066000000000004"/>
    <n v="96.13"/>
    <n v="2.3794554455445545E-2"/>
    <n v="1"/>
    <m/>
    <x v="0"/>
    <s v="Nein"/>
    <x v="0"/>
  </r>
  <r>
    <n v="14573226"/>
    <x v="6"/>
    <x v="0"/>
    <n v="2000924"/>
    <s v="Sofortrechnung"/>
    <s v="Yasar.Yigitbilek"/>
    <x v="0"/>
    <s v="27015"/>
    <s v="Electronic Partner Schweiz AG"/>
    <x v="1"/>
    <s v="10"/>
    <s v="100034557"/>
    <x v="481"/>
    <s v="Samsung X510N Tab S9 FE 128GB [WiFi]"/>
    <n v="3"/>
    <n v="292"/>
    <n v="309"/>
    <n v="927"/>
    <n v="17"/>
    <n v="51"/>
    <n v="5.5"/>
    <s v="V0012"/>
    <x v="1"/>
    <s v="KÜB14"/>
    <s v="EXP"/>
    <s v="Geräte"/>
    <x v="1"/>
    <n v="3"/>
    <n v="292"/>
    <n v="309"/>
    <n v="927"/>
    <n v="17"/>
    <n v="51"/>
    <n v="5.5016181229773461E-2"/>
    <n v="1"/>
    <m/>
    <x v="0"/>
    <s v="Nein"/>
    <x v="0"/>
  </r>
  <r>
    <n v="14573226"/>
    <x v="6"/>
    <x v="0"/>
    <n v="2000924"/>
    <s v="Sofortrechnung"/>
    <s v="Yasar.Yigitbilek"/>
    <x v="0"/>
    <s v="27015"/>
    <s v="Electronic Partner Schweiz AG"/>
    <x v="1"/>
    <s v="11"/>
    <s v="101300040"/>
    <x v="84"/>
    <s v="Apple iPhone 14 128GB"/>
    <n v="2"/>
    <n v="494.59449999999998"/>
    <n v="509"/>
    <n v="1018"/>
    <n v="14.4055"/>
    <n v="28.81"/>
    <n v="2.83"/>
    <s v="V0012"/>
    <x v="1"/>
    <s v="KÜB14"/>
    <s v="EXP"/>
    <s v="Geräte"/>
    <x v="1"/>
    <n v="2"/>
    <n v="494.59449999999998"/>
    <n v="509"/>
    <n v="1018"/>
    <n v="14.4055"/>
    <n v="28.81"/>
    <n v="2.8300589390962669E-2"/>
    <n v="1"/>
    <m/>
    <x v="0"/>
    <s v="Nein"/>
    <x v="0"/>
  </r>
  <r>
    <n v="14573226"/>
    <x v="6"/>
    <x v="0"/>
    <n v="2000924"/>
    <s v="Sofortrechnung"/>
    <s v="Yasar.Yigitbilek"/>
    <x v="0"/>
    <s v="27015"/>
    <s v="Electronic Partner Schweiz AG"/>
    <x v="1"/>
    <s v="12"/>
    <s v="101030383"/>
    <x v="106"/>
    <s v="Samsung S921B S24 5G 256GB"/>
    <n v="1"/>
    <n v="540"/>
    <n v="549"/>
    <n v="549"/>
    <n v="9"/>
    <n v="9"/>
    <n v="1.63"/>
    <s v="V0012"/>
    <x v="1"/>
    <s v="KÜB14"/>
    <s v="EXP"/>
    <s v="Geräte"/>
    <x v="1"/>
    <n v="1"/>
    <n v="540"/>
    <n v="549"/>
    <n v="549"/>
    <n v="9"/>
    <n v="9"/>
    <n v="1.6393442622950821E-2"/>
    <n v="1"/>
    <m/>
    <x v="0"/>
    <s v="Nein"/>
    <x v="0"/>
  </r>
  <r>
    <n v="14573226"/>
    <x v="6"/>
    <x v="0"/>
    <n v="2000924"/>
    <s v="Sofortrechnung"/>
    <s v="Yasar.Yigitbilek"/>
    <x v="0"/>
    <s v="27015"/>
    <s v="Electronic Partner Schweiz AG"/>
    <x v="1"/>
    <s v="13"/>
    <s v="100034603"/>
    <x v="19"/>
    <s v="Samsung A166B A16 5G 128GB"/>
    <n v="5"/>
    <n v="143.50120000000001"/>
    <n v="149"/>
    <n v="745"/>
    <n v="5.4988000000000001"/>
    <n v="27.49"/>
    <n v="3.69"/>
    <s v="V0012"/>
    <x v="1"/>
    <s v="KÜB14"/>
    <s v="EXP"/>
    <s v="Geräte"/>
    <x v="1"/>
    <n v="5"/>
    <n v="143.50120000000001"/>
    <n v="149"/>
    <n v="745"/>
    <n v="5.4988000000000001"/>
    <n v="27.49"/>
    <n v="3.6899328859060401E-2"/>
    <n v="1"/>
    <m/>
    <x v="0"/>
    <s v="Nein"/>
    <x v="0"/>
  </r>
  <r>
    <n v="14573226"/>
    <x v="6"/>
    <x v="0"/>
    <n v="2000924"/>
    <s v="Sofortrechnung"/>
    <s v="Yasar.Yigitbilek"/>
    <x v="0"/>
    <s v="27015"/>
    <s v="Electronic Partner Schweiz AG"/>
    <x v="1"/>
    <s v="14"/>
    <s v="101300220"/>
    <x v="548"/>
    <s v="Apple iPhone 16 128GB"/>
    <n v="1"/>
    <n v="695"/>
    <n v="717"/>
    <n v="717"/>
    <n v="22"/>
    <n v="22"/>
    <n v="3.06"/>
    <s v="V0012"/>
    <x v="1"/>
    <s v="KÜB14"/>
    <s v="EXP"/>
    <s v="Geräte"/>
    <x v="1"/>
    <n v="1"/>
    <n v="695"/>
    <n v="717"/>
    <n v="717"/>
    <n v="22"/>
    <n v="22"/>
    <n v="3.0683403068340307E-2"/>
    <n v="1"/>
    <m/>
    <x v="0"/>
    <s v="Nein"/>
    <x v="0"/>
  </r>
  <r>
    <n v="14573226"/>
    <x v="6"/>
    <x v="0"/>
    <n v="2000924"/>
    <s v="Sofortrechnung"/>
    <s v="Yasar.Yigitbilek"/>
    <x v="0"/>
    <s v="27015"/>
    <s v="Electronic Partner Schweiz AG"/>
    <x v="1"/>
    <s v="15"/>
    <s v="101030647"/>
    <x v="155"/>
    <s v="Samsung S721B S24 FE 5G 256GB"/>
    <n v="2"/>
    <n v="492"/>
    <n v="505"/>
    <n v="1010"/>
    <n v="13"/>
    <n v="26"/>
    <n v="2.57"/>
    <s v="V0012"/>
    <x v="1"/>
    <s v="KÜB14"/>
    <s v="EXP"/>
    <s v="Geräte"/>
    <x v="1"/>
    <n v="2"/>
    <n v="492"/>
    <n v="505"/>
    <n v="1010"/>
    <n v="13"/>
    <n v="26"/>
    <n v="2.5742574257425741E-2"/>
    <n v="1"/>
    <m/>
    <x v="0"/>
    <s v="Nein"/>
    <x v="0"/>
  </r>
  <r>
    <n v="14573226"/>
    <x v="6"/>
    <x v="0"/>
    <n v="2000924"/>
    <s v="Sofortrechnung"/>
    <s v="Yasar.Yigitbilek"/>
    <x v="0"/>
    <s v="27015"/>
    <s v="Electronic Partner Schweiz AG"/>
    <x v="1"/>
    <s v="16"/>
    <s v="100034595"/>
    <x v="213"/>
    <s v="Samsung S928B S24 Ultra 5G 256GB EE"/>
    <n v="5"/>
    <n v="780.90909999999997"/>
    <n v="760"/>
    <n v="3800"/>
    <n v="-20.909099999999999"/>
    <n v="-104.55"/>
    <n v="-2.75"/>
    <s v="V0012"/>
    <x v="1"/>
    <s v="KÜB14"/>
    <s v="EXP"/>
    <s v="Geräte"/>
    <x v="1"/>
    <n v="5"/>
    <n v="780.90909999999997"/>
    <n v="760"/>
    <n v="3800"/>
    <n v="-20.909099999999999"/>
    <n v="-104.55"/>
    <n v="-2.751315789473684E-2"/>
    <n v="1"/>
    <m/>
    <x v="0"/>
    <s v="Nein"/>
    <x v="1"/>
  </r>
  <r>
    <n v="14573226"/>
    <x v="6"/>
    <x v="0"/>
    <n v="2000924"/>
    <s v="Sofortrechnung"/>
    <s v="Yasar.Yigitbilek"/>
    <x v="0"/>
    <s v="27015"/>
    <s v="Electronic Partner Schweiz AG"/>
    <x v="1"/>
    <s v="17"/>
    <s v="101300037"/>
    <x v="91"/>
    <s v="Apple iPhone 14 128GB"/>
    <n v="2"/>
    <n v="492.00850000000003"/>
    <n v="509"/>
    <n v="1018"/>
    <n v="16.991499999999998"/>
    <n v="33.979999999999997"/>
    <n v="3.33"/>
    <s v="V0012"/>
    <x v="1"/>
    <s v="KÜB14"/>
    <s v="EXP"/>
    <s v="Geräte"/>
    <x v="1"/>
    <n v="2"/>
    <n v="492.00850000000003"/>
    <n v="509"/>
    <n v="1018"/>
    <n v="16.991499999999998"/>
    <n v="33.979999999999997"/>
    <n v="3.3379174852652259E-2"/>
    <n v="1"/>
    <m/>
    <x v="0"/>
    <s v="Nein"/>
    <x v="0"/>
  </r>
  <r>
    <n v="14573842"/>
    <x v="6"/>
    <x v="0"/>
    <n v="2000925"/>
    <s v="Sofortrechnung"/>
    <s v="Yasar.Yigitbilek"/>
    <x v="0"/>
    <s v="21074"/>
    <s v="New Way International Ltd."/>
    <x v="1"/>
    <s v="1"/>
    <s v="101030104"/>
    <x v="304"/>
    <s v="Samsung G736B Xcover 6 Pro 5G 128GB EE"/>
    <n v="250"/>
    <n v="301.71800000000002"/>
    <n v="309"/>
    <n v="77250"/>
    <n v="7.282"/>
    <n v="1820.5"/>
    <n v="2.35"/>
    <s v="V0140"/>
    <x v="15"/>
    <s v="KPUD"/>
    <s v="EXP"/>
    <s v="Geräte"/>
    <x v="10"/>
    <n v="250"/>
    <n v="301.71800000000002"/>
    <n v="309"/>
    <n v="77250"/>
    <n v="7.282"/>
    <n v="1820.5"/>
    <n v="2.3566343042071197E-2"/>
    <n v="1"/>
    <m/>
    <x v="0"/>
    <s v="Nein"/>
    <x v="0"/>
  </r>
  <r>
    <n v="14573847"/>
    <x v="6"/>
    <x v="0"/>
    <n v="2000926"/>
    <s v="Sofortrechnung"/>
    <s v="Yasar.Yigitbilek"/>
    <x v="0"/>
    <s v="30905"/>
    <s v="Saturn Vanity LDA"/>
    <x v="1"/>
    <s v="1"/>
    <s v="100303090"/>
    <x v="495"/>
    <s v="Apple iPhone 16 128GB"/>
    <n v="5"/>
    <n v="704"/>
    <n v="720"/>
    <n v="3600"/>
    <n v="16"/>
    <n v="80"/>
    <n v="2.2200000000000002"/>
    <s v="V0027"/>
    <x v="9"/>
    <s v="KPUD"/>
    <s v="EXP"/>
    <s v="Geräte"/>
    <x v="7"/>
    <n v="5"/>
    <n v="704"/>
    <n v="720"/>
    <n v="3600"/>
    <n v="16"/>
    <n v="80"/>
    <n v="2.2222222222222223E-2"/>
    <n v="1"/>
    <m/>
    <x v="0"/>
    <s v="Nein"/>
    <x v="0"/>
  </r>
  <r>
    <n v="14573847"/>
    <x v="6"/>
    <x v="0"/>
    <n v="2000926"/>
    <s v="Sofortrechnung"/>
    <s v="Yasar.Yigitbilek"/>
    <x v="0"/>
    <s v="30905"/>
    <s v="Saturn Vanity LDA"/>
    <x v="1"/>
    <s v="2"/>
    <s v="100303089"/>
    <x v="496"/>
    <s v="Apple iPhone 16 128GB"/>
    <n v="5"/>
    <n v="704"/>
    <n v="720"/>
    <n v="3600"/>
    <n v="16"/>
    <n v="80"/>
    <n v="2.2200000000000002"/>
    <s v="V0027"/>
    <x v="9"/>
    <s v="KPUD"/>
    <s v="EXP"/>
    <s v="Geräte"/>
    <x v="7"/>
    <n v="5"/>
    <n v="704"/>
    <n v="720"/>
    <n v="3600"/>
    <n v="16"/>
    <n v="80"/>
    <n v="2.2222222222222223E-2"/>
    <n v="1"/>
    <m/>
    <x v="0"/>
    <s v="Nein"/>
    <x v="0"/>
  </r>
  <r>
    <n v="14573847"/>
    <x v="6"/>
    <x v="0"/>
    <n v="2000926"/>
    <s v="Sofortrechnung"/>
    <s v="Yasar.Yigitbilek"/>
    <x v="0"/>
    <s v="30905"/>
    <s v="Saturn Vanity LDA"/>
    <x v="1"/>
    <s v="3"/>
    <s v="100303091"/>
    <x v="358"/>
    <s v="Apple iPhone 16 128GB"/>
    <n v="6"/>
    <n v="704"/>
    <n v="720"/>
    <n v="4320"/>
    <n v="16"/>
    <n v="96"/>
    <n v="2.2200000000000002"/>
    <s v="V0027"/>
    <x v="9"/>
    <s v="KPUD"/>
    <s v="EXP"/>
    <s v="Geräte"/>
    <x v="7"/>
    <n v="6"/>
    <n v="704"/>
    <n v="720"/>
    <n v="4320"/>
    <n v="16"/>
    <n v="96"/>
    <n v="2.2222222222222223E-2"/>
    <n v="1"/>
    <m/>
    <x v="0"/>
    <s v="Nein"/>
    <x v="0"/>
  </r>
  <r>
    <n v="14573847"/>
    <x v="6"/>
    <x v="0"/>
    <n v="2000926"/>
    <s v="Sofortrechnung"/>
    <s v="Yasar.Yigitbilek"/>
    <x v="0"/>
    <s v="30905"/>
    <s v="Saturn Vanity LDA"/>
    <x v="1"/>
    <s v="4"/>
    <s v="100302477"/>
    <x v="83"/>
    <s v="Apple iPhone 13 128GB"/>
    <n v="16"/>
    <n v="411.96159999999998"/>
    <n v="426"/>
    <n v="6816"/>
    <n v="14.038399999999999"/>
    <n v="224.61"/>
    <n v="3.29"/>
    <s v="V0027"/>
    <x v="9"/>
    <s v="KPUD"/>
    <s v="EXP"/>
    <s v="Geräte"/>
    <x v="7"/>
    <n v="16"/>
    <n v="411.96159999999998"/>
    <n v="426"/>
    <n v="6816"/>
    <n v="14.038399999999999"/>
    <n v="224.61"/>
    <n v="3.2953345070422538E-2"/>
    <n v="1"/>
    <m/>
    <x v="0"/>
    <s v="Nein"/>
    <x v="0"/>
  </r>
  <r>
    <n v="14573847"/>
    <x v="6"/>
    <x v="0"/>
    <n v="2000926"/>
    <s v="Sofortrechnung"/>
    <s v="Yasar.Yigitbilek"/>
    <x v="0"/>
    <s v="30905"/>
    <s v="Saturn Vanity LDA"/>
    <x v="1"/>
    <s v="5"/>
    <s v="101300220"/>
    <x v="548"/>
    <s v="Apple iPhone 16 128GB"/>
    <n v="5"/>
    <n v="695"/>
    <n v="718"/>
    <n v="3590"/>
    <n v="23"/>
    <n v="115"/>
    <n v="3.2"/>
    <s v="V0027"/>
    <x v="9"/>
    <s v="KPUD"/>
    <s v="EXP"/>
    <s v="Geräte"/>
    <x v="7"/>
    <n v="5"/>
    <n v="695"/>
    <n v="718"/>
    <n v="3590"/>
    <n v="23"/>
    <n v="115"/>
    <n v="3.2033426183844013E-2"/>
    <n v="1"/>
    <m/>
    <x v="0"/>
    <s v="Nein"/>
    <x v="0"/>
  </r>
  <r>
    <n v="14573847"/>
    <x v="6"/>
    <x v="0"/>
    <n v="2000926"/>
    <s v="Sofortrechnung"/>
    <s v="Yasar.Yigitbilek"/>
    <x v="0"/>
    <s v="30905"/>
    <s v="Saturn Vanity LDA"/>
    <x v="1"/>
    <s v="6"/>
    <s v="100303092"/>
    <x v="472"/>
    <s v="Apple iPhone 16 128GB"/>
    <n v="5"/>
    <n v="704"/>
    <n v="720"/>
    <n v="3600"/>
    <n v="16"/>
    <n v="80"/>
    <n v="2.2200000000000002"/>
    <s v="V0027"/>
    <x v="9"/>
    <s v="KPUD"/>
    <s v="EXP"/>
    <s v="Geräte"/>
    <x v="7"/>
    <n v="5"/>
    <n v="704"/>
    <n v="720"/>
    <n v="3600"/>
    <n v="16"/>
    <n v="80"/>
    <n v="2.2222222222222223E-2"/>
    <n v="1"/>
    <m/>
    <x v="0"/>
    <s v="Nein"/>
    <x v="0"/>
  </r>
  <r>
    <n v="14573145"/>
    <x v="6"/>
    <x v="0"/>
    <n v="2000927"/>
    <s v="Sofortrechnung"/>
    <s v="Yasar.Yigitbilek"/>
    <x v="0"/>
    <s v="24953"/>
    <s v="Leask S.L.U."/>
    <x v="3"/>
    <s v="1"/>
    <s v="900010011"/>
    <x v="36"/>
    <s v="Sonstiges"/>
    <n v="1"/>
    <n v="0"/>
    <n v="29"/>
    <n v="29"/>
    <n v="29"/>
    <n v="29"/>
    <m/>
    <s v="V0022"/>
    <x v="13"/>
    <s v="KPUD"/>
    <s v="EXP"/>
    <s v="Sonstige"/>
    <x v="8"/>
    <n v="1"/>
    <n v="0"/>
    <n v="29"/>
    <n v="29"/>
    <n v="29"/>
    <n v="29"/>
    <n v="1"/>
    <n v="1"/>
    <m/>
    <x v="2"/>
    <s v="Ja"/>
    <x v="0"/>
  </r>
  <r>
    <n v="14573145"/>
    <x v="6"/>
    <x v="0"/>
    <n v="2000927"/>
    <s v="Sofortrechnung"/>
    <s v="Yasar.Yigitbilek"/>
    <x v="0"/>
    <s v="24953"/>
    <s v="Leask S.L.U."/>
    <x v="1"/>
    <s v="2"/>
    <s v="100050277"/>
    <x v="267"/>
    <s v="Motorola Edge 50 Neo 5G 512GB"/>
    <n v="1"/>
    <n v="235"/>
    <n v="255"/>
    <n v="255"/>
    <n v="20"/>
    <n v="20"/>
    <n v="7.84"/>
    <s v="V0022"/>
    <x v="13"/>
    <s v="KPUD"/>
    <s v="EXP"/>
    <s v="Geräte"/>
    <x v="8"/>
    <n v="1"/>
    <n v="235"/>
    <n v="255"/>
    <n v="255"/>
    <n v="20"/>
    <n v="20"/>
    <n v="7.8431372549019607E-2"/>
    <n v="1"/>
    <m/>
    <x v="0"/>
    <s v="Nein"/>
    <x v="0"/>
  </r>
  <r>
    <n v="14573145"/>
    <x v="6"/>
    <x v="0"/>
    <n v="2000927"/>
    <s v="Sofortrechnung"/>
    <s v="Yasar.Yigitbilek"/>
    <x v="0"/>
    <s v="24953"/>
    <s v="Leask S.L.U."/>
    <x v="0"/>
    <s v="3"/>
    <s v="201760004"/>
    <x v="538"/>
    <s v="AMAZFIT GTS 3 Smartwatch GPS"/>
    <n v="8"/>
    <n v="70.045500000000004"/>
    <n v="74"/>
    <n v="592"/>
    <n v="3.9544999999999999"/>
    <n v="31.64"/>
    <n v="5.34"/>
    <s v="V0022"/>
    <x v="13"/>
    <s v="KPUD"/>
    <s v="EXP"/>
    <s v="Zubehör"/>
    <x v="8"/>
    <n v="8"/>
    <n v="70.045500000000004"/>
    <n v="74"/>
    <n v="592"/>
    <n v="3.9544999999999999"/>
    <n v="31.64"/>
    <n v="5.3445945945945948E-2"/>
    <n v="1"/>
    <m/>
    <x v="0"/>
    <s v="Nein"/>
    <x v="0"/>
  </r>
  <r>
    <n v="14573832"/>
    <x v="6"/>
    <x v="0"/>
    <n v="2000928"/>
    <s v="Sofortrechnung"/>
    <s v="Yasar.Yigitbilek"/>
    <x v="1"/>
    <s v="29414"/>
    <s v="Hirsch und Ille Media Center GmbH"/>
    <x v="1"/>
    <s v="1"/>
    <s v="101050010"/>
    <x v="300"/>
    <s v="Motorola Edge 40 Neo 5G 256GB"/>
    <n v="1"/>
    <n v="180"/>
    <n v="189"/>
    <n v="189"/>
    <n v="9"/>
    <n v="9"/>
    <n v="4.76"/>
    <s v="V0012"/>
    <x v="1"/>
    <s v="KÜB0"/>
    <s v="GRK"/>
    <s v="Geräte"/>
    <x v="1"/>
    <n v="1"/>
    <n v="180"/>
    <n v="189"/>
    <n v="189"/>
    <n v="9"/>
    <n v="9"/>
    <n v="4.7619047619047616E-2"/>
    <n v="1"/>
    <m/>
    <x v="0"/>
    <s v="Nein"/>
    <x v="0"/>
  </r>
  <r>
    <n v="14573486"/>
    <x v="6"/>
    <x v="0"/>
    <n v="2000929"/>
    <s v="Sofortrechnung"/>
    <s v="eam\mustafa.oezer"/>
    <x v="0"/>
    <s v="23316"/>
    <s v="Edcom System LTD"/>
    <x v="1"/>
    <s v="1"/>
    <s v="101690336"/>
    <x v="342"/>
    <s v="Xiaomi Redmi 14C 4GB/128GB"/>
    <n v="6"/>
    <n v="74.5"/>
    <n v="83"/>
    <n v="498"/>
    <n v="8.5"/>
    <n v="51"/>
    <n v="10.24"/>
    <s v="V0140"/>
    <x v="15"/>
    <s v="KPUD"/>
    <s v="EXP"/>
    <s v="Geräte"/>
    <x v="10"/>
    <n v="6"/>
    <n v="74.5"/>
    <n v="83"/>
    <n v="498"/>
    <n v="8.5"/>
    <n v="51"/>
    <n v="0.10240963855421686"/>
    <n v="1"/>
    <m/>
    <x v="0"/>
    <s v="Nein"/>
    <x v="0"/>
  </r>
  <r>
    <n v="14573486"/>
    <x v="6"/>
    <x v="0"/>
    <n v="2000929"/>
    <s v="Sofortrechnung"/>
    <s v="eam\mustafa.oezer"/>
    <x v="0"/>
    <s v="23316"/>
    <s v="Edcom System LTD"/>
    <x v="1"/>
    <s v="2"/>
    <s v="101690337"/>
    <x v="385"/>
    <s v="Xiaomi Redmi 14C 4GB/128GB"/>
    <n v="6"/>
    <n v="74.944500000000005"/>
    <n v="83"/>
    <n v="498"/>
    <n v="8.0555000000000003"/>
    <n v="48.33"/>
    <n v="9.6999999999999993"/>
    <s v="V0140"/>
    <x v="15"/>
    <s v="KPUD"/>
    <s v="EXP"/>
    <s v="Geräte"/>
    <x v="10"/>
    <n v="6"/>
    <n v="74.944500000000005"/>
    <n v="83"/>
    <n v="498"/>
    <n v="8.0555000000000003"/>
    <n v="48.33"/>
    <n v="9.7048192771084341E-2"/>
    <n v="1"/>
    <m/>
    <x v="0"/>
    <s v="Nein"/>
    <x v="0"/>
  </r>
  <r>
    <n v="14573486"/>
    <x v="6"/>
    <x v="0"/>
    <n v="2000929"/>
    <s v="Sofortrechnung"/>
    <s v="eam\mustafa.oezer"/>
    <x v="0"/>
    <s v="23316"/>
    <s v="Edcom System LTD"/>
    <x v="1"/>
    <s v="3"/>
    <s v="101030383"/>
    <x v="106"/>
    <s v="Samsung S921B S24 5G 256GB"/>
    <n v="8"/>
    <n v="540"/>
    <n v="555"/>
    <n v="4440"/>
    <n v="15"/>
    <n v="120"/>
    <n v="2.7"/>
    <s v="V0140"/>
    <x v="15"/>
    <s v="KPUD"/>
    <s v="EXP"/>
    <s v="Geräte"/>
    <x v="10"/>
    <n v="8"/>
    <n v="540"/>
    <n v="555"/>
    <n v="4440"/>
    <n v="15"/>
    <n v="120"/>
    <n v="2.7027027027027029E-2"/>
    <n v="1"/>
    <m/>
    <x v="0"/>
    <s v="Nein"/>
    <x v="0"/>
  </r>
  <r>
    <n v="14573486"/>
    <x v="6"/>
    <x v="0"/>
    <n v="2000929"/>
    <s v="Sofortrechnung"/>
    <s v="eam\mustafa.oezer"/>
    <x v="0"/>
    <s v="23316"/>
    <s v="Edcom System LTD"/>
    <x v="1"/>
    <s v="4"/>
    <s v="101690262"/>
    <x v="290"/>
    <s v="Xiaomi Redmi Note 13 Pro 8GB/256GB"/>
    <n v="15"/>
    <n v="157"/>
    <n v="167"/>
    <n v="2505"/>
    <n v="10"/>
    <n v="150"/>
    <n v="5.98"/>
    <s v="V0140"/>
    <x v="15"/>
    <s v="KPUD"/>
    <s v="EXP"/>
    <s v="Geräte"/>
    <x v="10"/>
    <n v="15"/>
    <n v="157"/>
    <n v="167"/>
    <n v="2505"/>
    <n v="10"/>
    <n v="150"/>
    <n v="5.9880239520958084E-2"/>
    <n v="1"/>
    <m/>
    <x v="0"/>
    <s v="Nein"/>
    <x v="0"/>
  </r>
  <r>
    <n v="14571993"/>
    <x v="6"/>
    <x v="0"/>
    <n v="2000930"/>
    <s v="Sofortrechnung"/>
    <s v="eam\bekir.ahmed"/>
    <x v="0"/>
    <s v="30505"/>
    <s v="RT Mobile Logistics S.R.O."/>
    <x v="1"/>
    <s v="1"/>
    <s v="101030425"/>
    <x v="207"/>
    <s v="Samsung A256B A25 5G 128GB"/>
    <n v="3"/>
    <n v="160.5153"/>
    <n v="163"/>
    <n v="489"/>
    <n v="2.4847000000000001"/>
    <n v="7.45"/>
    <n v="1.52"/>
    <s v="V0164"/>
    <x v="4"/>
    <s v="VKASSE"/>
    <s v="EXP"/>
    <s v="Geräte"/>
    <x v="4"/>
    <n v="3"/>
    <n v="160.5153"/>
    <n v="163"/>
    <n v="489"/>
    <n v="2.4847000000000001"/>
    <n v="7.45"/>
    <n v="1.5235173824130879E-2"/>
    <n v="1"/>
    <m/>
    <x v="0"/>
    <s v="Nein"/>
    <x v="0"/>
  </r>
  <r>
    <n v="14571993"/>
    <x v="6"/>
    <x v="0"/>
    <n v="2000930"/>
    <s v="Sofortrechnung"/>
    <s v="eam\bekir.ahmed"/>
    <x v="0"/>
    <s v="30505"/>
    <s v="RT Mobile Logistics S.R.O."/>
    <x v="0"/>
    <s v="2"/>
    <s v="200300403"/>
    <x v="447"/>
    <s v="nach Aufnahme in Preisliste pflegen"/>
    <n v="2"/>
    <n v="740"/>
    <n v="757"/>
    <n v="1514"/>
    <n v="17"/>
    <n v="34"/>
    <n v="2.2400000000000002"/>
    <s v="V0164"/>
    <x v="4"/>
    <s v="VKASSE"/>
    <s v="EXP"/>
    <s v="Zubehör"/>
    <x v="4"/>
    <n v="2"/>
    <n v="740"/>
    <n v="757"/>
    <n v="1514"/>
    <n v="17"/>
    <n v="34"/>
    <n v="2.2457067371202115E-2"/>
    <n v="1"/>
    <m/>
    <x v="0"/>
    <s v="Nein"/>
    <x v="0"/>
  </r>
  <r>
    <n v="14571993"/>
    <x v="6"/>
    <x v="0"/>
    <n v="2000930"/>
    <s v="Sofortrechnung"/>
    <s v="eam\bekir.ahmed"/>
    <x v="0"/>
    <s v="30505"/>
    <s v="RT Mobile Logistics S.R.O."/>
    <x v="1"/>
    <s v="3"/>
    <s v="100303120"/>
    <x v="117"/>
    <s v="Apple iPhone 16 Pro 128GB"/>
    <n v="1"/>
    <n v="906.88019999999995"/>
    <n v="919"/>
    <n v="919"/>
    <n v="12.1198"/>
    <n v="12.12"/>
    <n v="1.31"/>
    <s v="V0164"/>
    <x v="4"/>
    <s v="VKASSE"/>
    <s v="EXP"/>
    <s v="Geräte"/>
    <x v="4"/>
    <n v="1"/>
    <n v="906.88019999999995"/>
    <n v="919"/>
    <n v="919"/>
    <n v="12.1198"/>
    <n v="12.12"/>
    <n v="1.3188248095756257E-2"/>
    <n v="1"/>
    <m/>
    <x v="0"/>
    <s v="Nein"/>
    <x v="0"/>
  </r>
  <r>
    <n v="14571993"/>
    <x v="6"/>
    <x v="0"/>
    <n v="2000930"/>
    <s v="Sofortrechnung"/>
    <s v="eam\bekir.ahmed"/>
    <x v="0"/>
    <s v="30505"/>
    <s v="RT Mobile Logistics S.R.O."/>
    <x v="1"/>
    <s v="4"/>
    <s v="101700041"/>
    <x v="380"/>
    <s v="Oppo Reno 12F 4G 256GB"/>
    <n v="1"/>
    <n v="135.57140000000001"/>
    <n v="145"/>
    <n v="145"/>
    <n v="9.4285999999999994"/>
    <n v="9.43"/>
    <n v="6.5"/>
    <s v="V0164"/>
    <x v="4"/>
    <s v="VKASSE"/>
    <s v="EXP"/>
    <s v="Geräte"/>
    <x v="4"/>
    <n v="1"/>
    <n v="135.57140000000001"/>
    <n v="145"/>
    <n v="145"/>
    <n v="9.4285999999999994"/>
    <n v="9.43"/>
    <n v="6.5034482758620685E-2"/>
    <n v="1"/>
    <m/>
    <x v="0"/>
    <s v="Nein"/>
    <x v="0"/>
  </r>
  <r>
    <n v="14571993"/>
    <x v="6"/>
    <x v="0"/>
    <n v="2000930"/>
    <s v="Sofortrechnung"/>
    <s v="eam\bekir.ahmed"/>
    <x v="0"/>
    <s v="30505"/>
    <s v="RT Mobile Logistics S.R.O."/>
    <x v="1"/>
    <s v="5"/>
    <s v="101310031"/>
    <x v="381"/>
    <s v="Honor 200 Pro 512GB"/>
    <n v="5"/>
    <n v="360.71789999999999"/>
    <n v="377"/>
    <n v="1885"/>
    <n v="16.2821"/>
    <n v="81.41"/>
    <n v="4.3099999999999996"/>
    <s v="V0164"/>
    <x v="4"/>
    <s v="VKASSE"/>
    <s v="EXP"/>
    <s v="Geräte"/>
    <x v="4"/>
    <n v="5"/>
    <n v="360.71789999999999"/>
    <n v="377"/>
    <n v="1885"/>
    <n v="16.2821"/>
    <n v="81.41"/>
    <n v="4.3188328912466843E-2"/>
    <n v="1"/>
    <m/>
    <x v="0"/>
    <s v="Nein"/>
    <x v="0"/>
  </r>
  <r>
    <n v="14571993"/>
    <x v="6"/>
    <x v="0"/>
    <n v="2000930"/>
    <s v="Sofortrechnung"/>
    <s v="eam\bekir.ahmed"/>
    <x v="0"/>
    <s v="30505"/>
    <s v="RT Mobile Logistics S.R.O."/>
    <x v="1"/>
    <s v="6"/>
    <s v="101300192"/>
    <x v="164"/>
    <s v="Apple iPad 10.9&quot; 2022 64GB [WiFi]"/>
    <n v="4"/>
    <n v="294.17809999999997"/>
    <n v="303"/>
    <n v="1212"/>
    <n v="8.8218999999999994"/>
    <n v="35.29"/>
    <n v="2.91"/>
    <s v="V0164"/>
    <x v="4"/>
    <s v="VKASSE"/>
    <s v="EXP"/>
    <s v="Geräte"/>
    <x v="4"/>
    <n v="4"/>
    <n v="294.17809999999997"/>
    <n v="303"/>
    <n v="1212"/>
    <n v="8.8218999999999994"/>
    <n v="35.29"/>
    <n v="2.9117161716171618E-2"/>
    <n v="1"/>
    <m/>
    <x v="0"/>
    <s v="Nein"/>
    <x v="0"/>
  </r>
  <r>
    <n v="14571993"/>
    <x v="6"/>
    <x v="0"/>
    <n v="2000930"/>
    <s v="Sofortrechnung"/>
    <s v="eam\bekir.ahmed"/>
    <x v="0"/>
    <s v="30505"/>
    <s v="RT Mobile Logistics S.R.O."/>
    <x v="1"/>
    <s v="7"/>
    <s v="101690336"/>
    <x v="342"/>
    <s v="Xiaomi Redmi 14C 4GB/128GB"/>
    <n v="5"/>
    <n v="74.5"/>
    <n v="82"/>
    <n v="410"/>
    <n v="7.5"/>
    <n v="37.5"/>
    <n v="9.14"/>
    <s v="V0164"/>
    <x v="4"/>
    <s v="VKASSE"/>
    <s v="EXP"/>
    <s v="Geräte"/>
    <x v="4"/>
    <n v="5"/>
    <n v="74.5"/>
    <n v="82"/>
    <n v="410"/>
    <n v="7.5"/>
    <n v="37.5"/>
    <n v="9.1463414634146339E-2"/>
    <n v="1"/>
    <m/>
    <x v="0"/>
    <s v="Nein"/>
    <x v="0"/>
  </r>
  <r>
    <n v="14571993"/>
    <x v="6"/>
    <x v="0"/>
    <n v="2000930"/>
    <s v="Sofortrechnung"/>
    <s v="eam\bekir.ahmed"/>
    <x v="0"/>
    <s v="30505"/>
    <s v="RT Mobile Logistics S.R.O."/>
    <x v="0"/>
    <s v="8"/>
    <s v="200060012"/>
    <x v="95"/>
    <s v="Google Pixel Buds Pro"/>
    <n v="1"/>
    <n v="80"/>
    <n v="83"/>
    <n v="83"/>
    <n v="3"/>
    <n v="3"/>
    <n v="3.61"/>
    <s v="V0164"/>
    <x v="4"/>
    <s v="VKASSE"/>
    <s v="EXP"/>
    <s v="Zubehör"/>
    <x v="4"/>
    <n v="1"/>
    <n v="80"/>
    <n v="83"/>
    <n v="83"/>
    <n v="3"/>
    <n v="3"/>
    <n v="3.614457831325301E-2"/>
    <n v="1"/>
    <m/>
    <x v="0"/>
    <s v="Nein"/>
    <x v="0"/>
  </r>
  <r>
    <n v="14571993"/>
    <x v="6"/>
    <x v="0"/>
    <n v="2000930"/>
    <s v="Sofortrechnung"/>
    <s v="eam\bekir.ahmed"/>
    <x v="0"/>
    <s v="30505"/>
    <s v="RT Mobile Logistics S.R.O."/>
    <x v="1"/>
    <s v="9"/>
    <s v="101690298"/>
    <x v="327"/>
    <s v="Xiaomi Redmi Note 13 Pro+ 5G 12GB/512GB"/>
    <n v="5"/>
    <n v="272"/>
    <n v="277"/>
    <n v="1385"/>
    <n v="5"/>
    <n v="25"/>
    <n v="1.8"/>
    <s v="V0164"/>
    <x v="4"/>
    <s v="VKASSE"/>
    <s v="EXP"/>
    <s v="Geräte"/>
    <x v="4"/>
    <n v="5"/>
    <n v="272"/>
    <n v="277"/>
    <n v="1385"/>
    <n v="5"/>
    <n v="25"/>
    <n v="1.8050541516245487E-2"/>
    <n v="1"/>
    <m/>
    <x v="0"/>
    <s v="Nein"/>
    <x v="0"/>
  </r>
  <r>
    <n v="14571993"/>
    <x v="6"/>
    <x v="0"/>
    <n v="2000930"/>
    <s v="Sofortrechnung"/>
    <s v="eam\bekir.ahmed"/>
    <x v="0"/>
    <s v="30505"/>
    <s v="RT Mobile Logistics S.R.O."/>
    <x v="1"/>
    <s v="10"/>
    <s v="101690331"/>
    <x v="252"/>
    <s v="Xiaomi Redmi 14C 4GB/128GB"/>
    <n v="5"/>
    <n v="74.601299999999995"/>
    <n v="82"/>
    <n v="410"/>
    <n v="7.3986999999999998"/>
    <n v="36.99"/>
    <n v="9.02"/>
    <s v="V0164"/>
    <x v="4"/>
    <s v="VKASSE"/>
    <s v="EXP"/>
    <s v="Geräte"/>
    <x v="4"/>
    <n v="5"/>
    <n v="74.601299999999995"/>
    <n v="82"/>
    <n v="410"/>
    <n v="7.3986999999999998"/>
    <n v="36.99"/>
    <n v="9.0219512195121962E-2"/>
    <n v="1"/>
    <m/>
    <x v="0"/>
    <s v="Nein"/>
    <x v="0"/>
  </r>
  <r>
    <n v="14571993"/>
    <x v="6"/>
    <x v="0"/>
    <n v="2000930"/>
    <s v="Sofortrechnung"/>
    <s v="eam\bekir.ahmed"/>
    <x v="0"/>
    <s v="30505"/>
    <s v="RT Mobile Logistics S.R.O."/>
    <x v="0"/>
    <s v="11"/>
    <s v="201760034"/>
    <x v="603"/>
    <s v="Amazfit Balance Smartwatch GPS"/>
    <n v="1"/>
    <n v="135"/>
    <n v="145"/>
    <n v="145"/>
    <n v="10"/>
    <n v="10"/>
    <n v="6.89"/>
    <s v="V0164"/>
    <x v="4"/>
    <s v="VKASSE"/>
    <s v="EXP"/>
    <s v="Zubehör"/>
    <x v="4"/>
    <n v="1"/>
    <n v="135"/>
    <n v="145"/>
    <n v="145"/>
    <n v="10"/>
    <n v="10"/>
    <n v="6.8965517241379309E-2"/>
    <n v="1"/>
    <m/>
    <x v="0"/>
    <s v="Nein"/>
    <x v="0"/>
  </r>
  <r>
    <n v="14571993"/>
    <x v="6"/>
    <x v="0"/>
    <n v="2000930"/>
    <s v="Sofortrechnung"/>
    <s v="eam\bekir.ahmed"/>
    <x v="0"/>
    <s v="30505"/>
    <s v="RT Mobile Logistics S.R.O."/>
    <x v="0"/>
    <s v="12"/>
    <s v="200060059"/>
    <x v="441"/>
    <s v="Google Pixel Buds Pro"/>
    <n v="3"/>
    <n v="80"/>
    <n v="82"/>
    <n v="246"/>
    <n v="2"/>
    <n v="6"/>
    <n v="2.4300000000000002"/>
    <s v="V0164"/>
    <x v="4"/>
    <s v="VKASSE"/>
    <s v="EXP"/>
    <s v="Zubehör"/>
    <x v="4"/>
    <n v="3"/>
    <n v="80"/>
    <n v="82"/>
    <n v="246"/>
    <n v="2"/>
    <n v="6"/>
    <n v="2.4390243902439025E-2"/>
    <n v="1"/>
    <m/>
    <x v="0"/>
    <s v="Nein"/>
    <x v="0"/>
  </r>
  <r>
    <n v="14571993"/>
    <x v="6"/>
    <x v="0"/>
    <n v="2000930"/>
    <s v="Sofortrechnung"/>
    <s v="eam\bekir.ahmed"/>
    <x v="0"/>
    <s v="30505"/>
    <s v="RT Mobile Logistics S.R.O."/>
    <x v="1"/>
    <s v="13"/>
    <s v="100060692"/>
    <x v="271"/>
    <s v="Google Pixel 9 Pro 256GB"/>
    <n v="1"/>
    <n v="829.95"/>
    <n v="829"/>
    <n v="829"/>
    <n v="-0.95"/>
    <n v="-0.95"/>
    <n v="-0.11"/>
    <s v="V0164"/>
    <x v="4"/>
    <s v="VKASSE"/>
    <s v="EXP"/>
    <s v="Geräte"/>
    <x v="4"/>
    <n v="1"/>
    <n v="829.95"/>
    <n v="829"/>
    <n v="829"/>
    <n v="-0.95"/>
    <n v="-0.95"/>
    <n v="-1.1459589867310012E-3"/>
    <n v="1"/>
    <m/>
    <x v="0"/>
    <s v="Nein"/>
    <x v="1"/>
  </r>
  <r>
    <n v="14571993"/>
    <x v="6"/>
    <x v="0"/>
    <n v="2000930"/>
    <s v="Sofortrechnung"/>
    <s v="eam\bekir.ahmed"/>
    <x v="0"/>
    <s v="30505"/>
    <s v="RT Mobile Logistics S.R.O."/>
    <x v="1"/>
    <s v="14"/>
    <s v="100050281"/>
    <x v="293"/>
    <s v="Motorola Moto G35 5G 128GB"/>
    <n v="1"/>
    <n v="109.3682"/>
    <n v="115"/>
    <n v="115"/>
    <n v="5.6318000000000001"/>
    <n v="5.63"/>
    <n v="4.8899999999999997"/>
    <s v="V0164"/>
    <x v="4"/>
    <s v="VKASSE"/>
    <s v="EXP"/>
    <s v="Geräte"/>
    <x v="4"/>
    <n v="1"/>
    <n v="109.3682"/>
    <n v="115"/>
    <n v="115"/>
    <n v="5.6318000000000001"/>
    <n v="5.63"/>
    <n v="4.8956521739130433E-2"/>
    <n v="1"/>
    <m/>
    <x v="0"/>
    <s v="Nein"/>
    <x v="0"/>
  </r>
  <r>
    <n v="14571993"/>
    <x v="6"/>
    <x v="0"/>
    <n v="2000930"/>
    <s v="Sofortrechnung"/>
    <s v="eam\bekir.ahmed"/>
    <x v="0"/>
    <s v="30505"/>
    <s v="RT Mobile Logistics S.R.O."/>
    <x v="1"/>
    <s v="15"/>
    <s v="101690318"/>
    <x v="202"/>
    <s v="Xiaomi 14T 5G 12GB/256GB"/>
    <n v="1"/>
    <n v="350"/>
    <n v="359"/>
    <n v="359"/>
    <n v="9"/>
    <n v="9"/>
    <n v="2.5"/>
    <s v="V0164"/>
    <x v="4"/>
    <s v="VKASSE"/>
    <s v="EXP"/>
    <s v="Geräte"/>
    <x v="4"/>
    <n v="1"/>
    <n v="350"/>
    <n v="359"/>
    <n v="359"/>
    <n v="9"/>
    <n v="9"/>
    <n v="2.5069637883008356E-2"/>
    <n v="1"/>
    <m/>
    <x v="0"/>
    <s v="Nein"/>
    <x v="0"/>
  </r>
  <r>
    <n v="14571993"/>
    <x v="6"/>
    <x v="0"/>
    <n v="2000930"/>
    <s v="Sofortrechnung"/>
    <s v="eam\bekir.ahmed"/>
    <x v="0"/>
    <s v="30505"/>
    <s v="RT Mobile Logistics S.R.O."/>
    <x v="1"/>
    <s v="16"/>
    <s v="100302952"/>
    <x v="20"/>
    <s v="Apple iPhone 15 128GB"/>
    <n v="6"/>
    <n v="605"/>
    <n v="622"/>
    <n v="3732"/>
    <n v="17"/>
    <n v="102"/>
    <n v="2.73"/>
    <s v="V0164"/>
    <x v="4"/>
    <s v="VKASSE"/>
    <s v="EXP"/>
    <s v="Geräte"/>
    <x v="4"/>
    <n v="6"/>
    <n v="605"/>
    <n v="622"/>
    <n v="3732"/>
    <n v="17"/>
    <n v="102"/>
    <n v="2.7331189710610933E-2"/>
    <n v="1"/>
    <m/>
    <x v="0"/>
    <s v="Nein"/>
    <x v="0"/>
  </r>
  <r>
    <n v="14571993"/>
    <x v="6"/>
    <x v="0"/>
    <n v="2000930"/>
    <s v="Sofortrechnung"/>
    <s v="eam\bekir.ahmed"/>
    <x v="0"/>
    <s v="30505"/>
    <s v="RT Mobile Logistics S.R.O."/>
    <x v="1"/>
    <s v="17"/>
    <s v="101030457"/>
    <x v="203"/>
    <s v="Samsung A556B A55 5G 128GB"/>
    <n v="4"/>
    <n v="253.26820000000001"/>
    <n v="263"/>
    <n v="1052"/>
    <n v="9.7317999999999998"/>
    <n v="38.93"/>
    <n v="3.7"/>
    <s v="V0164"/>
    <x v="4"/>
    <s v="VKASSE"/>
    <s v="EXP"/>
    <s v="Geräte"/>
    <x v="4"/>
    <n v="4"/>
    <n v="253.26820000000001"/>
    <n v="263"/>
    <n v="1052"/>
    <n v="9.7317999999999998"/>
    <n v="38.93"/>
    <n v="3.7005703422053234E-2"/>
    <n v="1"/>
    <m/>
    <x v="0"/>
    <s v="Nein"/>
    <x v="0"/>
  </r>
  <r>
    <n v="14571993"/>
    <x v="6"/>
    <x v="0"/>
    <n v="2000930"/>
    <s v="Sofortrechnung"/>
    <s v="eam\bekir.ahmed"/>
    <x v="0"/>
    <s v="30505"/>
    <s v="RT Mobile Logistics S.R.O."/>
    <x v="0"/>
    <s v="18"/>
    <s v="200370094"/>
    <x v="257"/>
    <s v="Huawei Band 9 (Kimi-B19)"/>
    <n v="2"/>
    <n v="29.5"/>
    <n v="30"/>
    <n v="60"/>
    <n v="0.5"/>
    <n v="1"/>
    <n v="1.66"/>
    <s v="V0164"/>
    <x v="4"/>
    <s v="VKASSE"/>
    <s v="EXP"/>
    <s v="Zubehör"/>
    <x v="4"/>
    <n v="2"/>
    <n v="29.5"/>
    <n v="30"/>
    <n v="60"/>
    <n v="0.5"/>
    <n v="1"/>
    <n v="1.6666666666666666E-2"/>
    <n v="1"/>
    <m/>
    <x v="0"/>
    <s v="Nein"/>
    <x v="0"/>
  </r>
  <r>
    <n v="14571993"/>
    <x v="6"/>
    <x v="0"/>
    <n v="2000930"/>
    <s v="Sofortrechnung"/>
    <s v="eam\bekir.ahmed"/>
    <x v="0"/>
    <s v="30505"/>
    <s v="RT Mobile Logistics S.R.O."/>
    <x v="1"/>
    <s v="19"/>
    <s v="101030104"/>
    <x v="304"/>
    <s v="Samsung G736B Xcover 6 Pro 5G 128GB EE"/>
    <n v="1"/>
    <n v="300.59789999999998"/>
    <n v="315"/>
    <n v="315"/>
    <n v="14.402100000000001"/>
    <n v="14.4"/>
    <n v="4.57"/>
    <s v="V0164"/>
    <x v="4"/>
    <s v="VKASSE"/>
    <s v="EXP"/>
    <s v="Geräte"/>
    <x v="4"/>
    <n v="1"/>
    <n v="300.59789999999998"/>
    <n v="315"/>
    <n v="315"/>
    <n v="14.402100000000001"/>
    <n v="14.4"/>
    <n v="4.5714285714285714E-2"/>
    <n v="1"/>
    <m/>
    <x v="0"/>
    <s v="Nein"/>
    <x v="0"/>
  </r>
  <r>
    <n v="14571993"/>
    <x v="6"/>
    <x v="0"/>
    <n v="2000930"/>
    <s v="Sofortrechnung"/>
    <s v="eam\bekir.ahmed"/>
    <x v="0"/>
    <s v="30505"/>
    <s v="RT Mobile Logistics S.R.O."/>
    <x v="1"/>
    <s v="20"/>
    <s v="100050287"/>
    <x v="96"/>
    <s v="Motorola Moto G75 5G 256GB"/>
    <n v="1"/>
    <n v="181"/>
    <n v="199"/>
    <n v="199"/>
    <n v="18"/>
    <n v="18"/>
    <n v="9.0399999999999991"/>
    <s v="V0164"/>
    <x v="4"/>
    <s v="VKASSE"/>
    <s v="EXP"/>
    <s v="Geräte"/>
    <x v="4"/>
    <n v="1"/>
    <n v="181"/>
    <n v="199"/>
    <n v="199"/>
    <n v="18"/>
    <n v="18"/>
    <n v="9.0452261306532666E-2"/>
    <n v="1"/>
    <m/>
    <x v="0"/>
    <s v="Nein"/>
    <x v="0"/>
  </r>
  <r>
    <n v="14571993"/>
    <x v="6"/>
    <x v="0"/>
    <n v="2000930"/>
    <s v="Sofortrechnung"/>
    <s v="eam\bekir.ahmed"/>
    <x v="0"/>
    <s v="30505"/>
    <s v="RT Mobile Logistics S.R.O."/>
    <x v="1"/>
    <s v="21"/>
    <s v="101690269"/>
    <x v="197"/>
    <s v="Xiaomi POCO X6 Pro 5G 12GB/512GB"/>
    <n v="1"/>
    <n v="246"/>
    <n v="262"/>
    <n v="262"/>
    <n v="16"/>
    <n v="16"/>
    <n v="6.1"/>
    <s v="V0164"/>
    <x v="4"/>
    <s v="VKASSE"/>
    <s v="EXP"/>
    <s v="Geräte"/>
    <x v="4"/>
    <n v="1"/>
    <n v="246"/>
    <n v="262"/>
    <n v="262"/>
    <n v="16"/>
    <n v="16"/>
    <n v="6.1068702290076333E-2"/>
    <n v="1"/>
    <m/>
    <x v="0"/>
    <s v="Nein"/>
    <x v="0"/>
  </r>
  <r>
    <n v="14571993"/>
    <x v="6"/>
    <x v="0"/>
    <n v="2000930"/>
    <s v="Sofortrechnung"/>
    <s v="eam\bekir.ahmed"/>
    <x v="0"/>
    <s v="30505"/>
    <s v="RT Mobile Logistics S.R.O."/>
    <x v="1"/>
    <s v="22"/>
    <s v="101690242"/>
    <x v="43"/>
    <s v="Xiaomi Redmi Note 13 Pro 5G 8GB/256GB"/>
    <n v="5"/>
    <n v="204.57390000000001"/>
    <n v="213"/>
    <n v="1065"/>
    <n v="8.4260999999999999"/>
    <n v="42.13"/>
    <n v="3.95"/>
    <s v="V0164"/>
    <x v="4"/>
    <s v="VKASSE"/>
    <s v="EXP"/>
    <s v="Geräte"/>
    <x v="4"/>
    <n v="5"/>
    <n v="204.57390000000001"/>
    <n v="213"/>
    <n v="1065"/>
    <n v="8.4260999999999999"/>
    <n v="42.13"/>
    <n v="3.9558685446009392E-2"/>
    <n v="1"/>
    <m/>
    <x v="0"/>
    <s v="Nein"/>
    <x v="0"/>
  </r>
  <r>
    <n v="14571993"/>
    <x v="6"/>
    <x v="0"/>
    <n v="2000930"/>
    <s v="Sofortrechnung"/>
    <s v="eam\bekir.ahmed"/>
    <x v="0"/>
    <s v="30505"/>
    <s v="RT Mobile Logistics S.R.O."/>
    <x v="1"/>
    <s v="23"/>
    <s v="100050289"/>
    <x v="21"/>
    <s v="Motorola Moto G55 5G 256GB"/>
    <n v="1"/>
    <n v="149"/>
    <n v="159"/>
    <n v="159"/>
    <n v="10"/>
    <n v="10"/>
    <n v="6.28"/>
    <s v="V0164"/>
    <x v="4"/>
    <s v="VKASSE"/>
    <s v="EXP"/>
    <s v="Geräte"/>
    <x v="4"/>
    <n v="1"/>
    <n v="149"/>
    <n v="159"/>
    <n v="159"/>
    <n v="10"/>
    <n v="10"/>
    <n v="6.2893081761006289E-2"/>
    <n v="1"/>
    <m/>
    <x v="0"/>
    <s v="Nein"/>
    <x v="0"/>
  </r>
  <r>
    <n v="14571993"/>
    <x v="6"/>
    <x v="0"/>
    <n v="2000930"/>
    <s v="Sofortrechnung"/>
    <s v="eam\bekir.ahmed"/>
    <x v="0"/>
    <s v="30505"/>
    <s v="RT Mobile Logistics S.R.O."/>
    <x v="1"/>
    <s v="24"/>
    <s v="100034474"/>
    <x v="284"/>
    <s v="Samsung S921B S24 5G 128GB"/>
    <n v="1"/>
    <n v="484.77780000000001"/>
    <n v="495"/>
    <n v="495"/>
    <n v="10.222200000000001"/>
    <n v="10.220000000000001"/>
    <n v="2.06"/>
    <s v="V0164"/>
    <x v="4"/>
    <s v="VKASSE"/>
    <s v="EXP"/>
    <s v="Geräte"/>
    <x v="4"/>
    <n v="1"/>
    <n v="484.77780000000001"/>
    <n v="495"/>
    <n v="495"/>
    <n v="10.222200000000001"/>
    <n v="10.220000000000001"/>
    <n v="2.0646464646464649E-2"/>
    <n v="1"/>
    <m/>
    <x v="0"/>
    <s v="Nein"/>
    <x v="0"/>
  </r>
  <r>
    <n v="14571993"/>
    <x v="6"/>
    <x v="0"/>
    <n v="2000930"/>
    <s v="Sofortrechnung"/>
    <s v="eam\bekir.ahmed"/>
    <x v="0"/>
    <s v="30505"/>
    <s v="RT Mobile Logistics S.R.O."/>
    <x v="1"/>
    <s v="25"/>
    <s v="101310028"/>
    <x v="238"/>
    <s v="Honor 200 512GB"/>
    <n v="3"/>
    <n v="276.61900000000003"/>
    <n v="283"/>
    <n v="849"/>
    <n v="6.3810000000000002"/>
    <n v="19.14"/>
    <n v="2.25"/>
    <s v="V0164"/>
    <x v="4"/>
    <s v="VKASSE"/>
    <s v="EXP"/>
    <s v="Geräte"/>
    <x v="4"/>
    <n v="3"/>
    <n v="276.61900000000003"/>
    <n v="283"/>
    <n v="849"/>
    <n v="6.3810000000000002"/>
    <n v="19.14"/>
    <n v="2.2544169611307421E-2"/>
    <n v="1"/>
    <m/>
    <x v="0"/>
    <s v="Nein"/>
    <x v="0"/>
  </r>
  <r>
    <n v="14571993"/>
    <x v="6"/>
    <x v="0"/>
    <n v="2000930"/>
    <s v="Sofortrechnung"/>
    <s v="eam\bekir.ahmed"/>
    <x v="0"/>
    <s v="30505"/>
    <s v="RT Mobile Logistics S.R.O."/>
    <x v="1"/>
    <s v="26"/>
    <s v="101030382"/>
    <x v="28"/>
    <s v="Samsung S921B S24 5G 256GB"/>
    <n v="1"/>
    <n v="530.07069999999999"/>
    <n v="555"/>
    <n v="555"/>
    <n v="24.929300000000001"/>
    <n v="24.93"/>
    <n v="4.49"/>
    <s v="V0164"/>
    <x v="4"/>
    <s v="VKASSE"/>
    <s v="EXP"/>
    <s v="Geräte"/>
    <x v="4"/>
    <n v="1"/>
    <n v="530.07069999999999"/>
    <n v="555"/>
    <n v="555"/>
    <n v="24.929300000000001"/>
    <n v="24.93"/>
    <n v="4.4918918918918915E-2"/>
    <n v="1"/>
    <m/>
    <x v="0"/>
    <s v="Nein"/>
    <x v="0"/>
  </r>
  <r>
    <n v="14571993"/>
    <x v="6"/>
    <x v="0"/>
    <n v="2000930"/>
    <s v="Sofortrechnung"/>
    <s v="eam\bekir.ahmed"/>
    <x v="0"/>
    <s v="30505"/>
    <s v="RT Mobile Logistics S.R.O."/>
    <x v="1"/>
    <s v="27"/>
    <s v="101690324"/>
    <x v="410"/>
    <s v="Xiaomi Redmi 13 6GB/128GB"/>
    <n v="1"/>
    <n v="91.187200000000004"/>
    <n v="99"/>
    <n v="99"/>
    <n v="7.8128000000000002"/>
    <n v="7.81"/>
    <n v="7.89"/>
    <s v="V0164"/>
    <x v="4"/>
    <s v="VKASSE"/>
    <s v="EXP"/>
    <s v="Geräte"/>
    <x v="4"/>
    <n v="1"/>
    <n v="91.187200000000004"/>
    <n v="99"/>
    <n v="99"/>
    <n v="7.8128000000000002"/>
    <n v="7.81"/>
    <n v="7.8888888888888883E-2"/>
    <n v="1"/>
    <m/>
    <x v="0"/>
    <s v="Nein"/>
    <x v="0"/>
  </r>
  <r>
    <n v="14571993"/>
    <x v="6"/>
    <x v="0"/>
    <n v="2000930"/>
    <s v="Sofortrechnung"/>
    <s v="eam\bekir.ahmed"/>
    <x v="0"/>
    <s v="30505"/>
    <s v="RT Mobile Logistics S.R.O."/>
    <x v="1"/>
    <s v="28"/>
    <s v="101030357"/>
    <x v="341"/>
    <s v="Samsung A057G A05s 64GB"/>
    <n v="1"/>
    <n v="80.004400000000004"/>
    <n v="92"/>
    <n v="92"/>
    <n v="11.9956"/>
    <n v="12"/>
    <n v="13.03"/>
    <s v="V0164"/>
    <x v="4"/>
    <s v="VKASSE"/>
    <s v="EXP"/>
    <s v="Geräte"/>
    <x v="4"/>
    <n v="1"/>
    <n v="80.004400000000004"/>
    <n v="92"/>
    <n v="92"/>
    <n v="11.9956"/>
    <n v="12"/>
    <n v="0.13043478260869565"/>
    <n v="1"/>
    <m/>
    <x v="0"/>
    <s v="Nein"/>
    <x v="0"/>
  </r>
  <r>
    <n v="14571993"/>
    <x v="6"/>
    <x v="0"/>
    <n v="2000930"/>
    <s v="Sofortrechnung"/>
    <s v="eam\bekir.ahmed"/>
    <x v="0"/>
    <s v="30505"/>
    <s v="RT Mobile Logistics S.R.O."/>
    <x v="1"/>
    <s v="29"/>
    <s v="101690346"/>
    <x v="291"/>
    <s v="Xiaomi Redmi A3 4GB/128GB"/>
    <n v="4"/>
    <n v="64"/>
    <n v="68"/>
    <n v="272"/>
    <n v="4"/>
    <n v="16"/>
    <n v="5.88"/>
    <s v="V0164"/>
    <x v="4"/>
    <s v="VKASSE"/>
    <s v="EXP"/>
    <s v="Geräte"/>
    <x v="4"/>
    <n v="4"/>
    <n v="64"/>
    <n v="68"/>
    <n v="272"/>
    <n v="4"/>
    <n v="16"/>
    <n v="5.8823529411764705E-2"/>
    <n v="1"/>
    <m/>
    <x v="0"/>
    <s v="Nein"/>
    <x v="0"/>
  </r>
  <r>
    <n v="14571993"/>
    <x v="6"/>
    <x v="0"/>
    <n v="2000930"/>
    <s v="Sofortrechnung"/>
    <s v="eam\bekir.ahmed"/>
    <x v="0"/>
    <s v="30505"/>
    <s v="RT Mobile Logistics S.R.O."/>
    <x v="1"/>
    <s v="30"/>
    <s v="101050013"/>
    <x v="176"/>
    <s v="Motorola Moto G24 8GB/128GB"/>
    <n v="3"/>
    <n v="78"/>
    <n v="84"/>
    <n v="252"/>
    <n v="6"/>
    <n v="18"/>
    <n v="7.14"/>
    <s v="V0164"/>
    <x v="4"/>
    <s v="VKASSE"/>
    <s v="EXP"/>
    <s v="Geräte"/>
    <x v="4"/>
    <n v="3"/>
    <n v="78"/>
    <n v="84"/>
    <n v="252"/>
    <n v="6"/>
    <n v="18"/>
    <n v="7.1428571428571425E-2"/>
    <n v="1"/>
    <m/>
    <x v="0"/>
    <s v="Nein"/>
    <x v="0"/>
  </r>
  <r>
    <n v="14571993"/>
    <x v="6"/>
    <x v="0"/>
    <n v="2000930"/>
    <s v="Sofortrechnung"/>
    <s v="eam\bekir.ahmed"/>
    <x v="0"/>
    <s v="30505"/>
    <s v="RT Mobile Logistics S.R.O."/>
    <x v="1"/>
    <s v="31"/>
    <s v="101690337"/>
    <x v="385"/>
    <s v="Xiaomi Redmi 14C 4GB/128GB"/>
    <n v="1"/>
    <n v="74.944500000000005"/>
    <n v="83"/>
    <n v="83"/>
    <n v="8.0555000000000003"/>
    <n v="8.06"/>
    <n v="9.6999999999999993"/>
    <s v="V0164"/>
    <x v="4"/>
    <s v="VKASSE"/>
    <s v="EXP"/>
    <s v="Geräte"/>
    <x v="4"/>
    <n v="1"/>
    <n v="74.944500000000005"/>
    <n v="83"/>
    <n v="83"/>
    <n v="8.0555000000000003"/>
    <n v="8.06"/>
    <n v="9.710843373493977E-2"/>
    <n v="1"/>
    <m/>
    <x v="0"/>
    <s v="Nein"/>
    <x v="0"/>
  </r>
  <r>
    <n v="14571993"/>
    <x v="6"/>
    <x v="0"/>
    <n v="2000930"/>
    <s v="Sofortrechnung"/>
    <s v="eam\bekir.ahmed"/>
    <x v="0"/>
    <s v="30505"/>
    <s v="RT Mobile Logistics S.R.O."/>
    <x v="1"/>
    <s v="32"/>
    <s v="100690603"/>
    <x v="226"/>
    <s v="Xiaomi Redmi Note 13 Pro+ 5G 12GB/512GB"/>
    <n v="5"/>
    <n v="273.26979999999998"/>
    <n v="277"/>
    <n v="1385"/>
    <n v="3.7302"/>
    <n v="18.649999999999999"/>
    <n v="1.34"/>
    <s v="V0164"/>
    <x v="4"/>
    <s v="VKASSE"/>
    <s v="EXP"/>
    <s v="Geräte"/>
    <x v="4"/>
    <n v="5"/>
    <n v="273.26979999999998"/>
    <n v="277"/>
    <n v="1385"/>
    <n v="3.7302"/>
    <n v="18.649999999999999"/>
    <n v="1.3465703971119132E-2"/>
    <n v="1"/>
    <m/>
    <x v="0"/>
    <s v="Nein"/>
    <x v="0"/>
  </r>
  <r>
    <n v="14571993"/>
    <x v="6"/>
    <x v="0"/>
    <n v="2000930"/>
    <s v="Sofortrechnung"/>
    <s v="eam\bekir.ahmed"/>
    <x v="0"/>
    <s v="30505"/>
    <s v="RT Mobile Logistics S.R.O."/>
    <x v="1"/>
    <s v="33"/>
    <s v="101030390"/>
    <x v="348"/>
    <s v="Samsung S926B S24+ 5G 512GB"/>
    <n v="4"/>
    <n v="690"/>
    <n v="736"/>
    <n v="2944"/>
    <n v="46"/>
    <n v="184"/>
    <n v="6.25"/>
    <s v="V0164"/>
    <x v="4"/>
    <s v="VKASSE"/>
    <s v="EXP"/>
    <s v="Geräte"/>
    <x v="4"/>
    <n v="4"/>
    <n v="690"/>
    <n v="736"/>
    <n v="2944"/>
    <n v="46"/>
    <n v="184"/>
    <n v="6.25E-2"/>
    <n v="1"/>
    <m/>
    <x v="0"/>
    <s v="Nein"/>
    <x v="0"/>
  </r>
  <r>
    <n v="14571993"/>
    <x v="6"/>
    <x v="0"/>
    <n v="2000930"/>
    <s v="Sofortrechnung"/>
    <s v="eam\bekir.ahmed"/>
    <x v="0"/>
    <s v="30505"/>
    <s v="RT Mobile Logistics S.R.O."/>
    <x v="1"/>
    <s v="34"/>
    <s v="101030654"/>
    <x v="44"/>
    <s v="Samsung X216B Tab A9+ 5G 128GB"/>
    <n v="1"/>
    <n v="179"/>
    <n v="205"/>
    <n v="205"/>
    <n v="26"/>
    <n v="26"/>
    <n v="12.68"/>
    <s v="V0164"/>
    <x v="4"/>
    <s v="VKASSE"/>
    <s v="EXP"/>
    <s v="Geräte"/>
    <x v="4"/>
    <n v="1"/>
    <n v="179"/>
    <n v="205"/>
    <n v="205"/>
    <n v="26"/>
    <n v="26"/>
    <n v="0.12682926829268293"/>
    <n v="1"/>
    <m/>
    <x v="0"/>
    <s v="Nein"/>
    <x v="0"/>
  </r>
  <r>
    <n v="14571993"/>
    <x v="6"/>
    <x v="0"/>
    <n v="2000930"/>
    <s v="Sofortrechnung"/>
    <s v="eam\bekir.ahmed"/>
    <x v="0"/>
    <s v="30505"/>
    <s v="RT Mobile Logistics S.R.O."/>
    <x v="1"/>
    <s v="35"/>
    <s v="101300308"/>
    <x v="80"/>
    <s v="Apple iPhone 16 Pro Max 256GB"/>
    <n v="1"/>
    <n v="1065.5192"/>
    <n v="1109"/>
    <n v="1109"/>
    <n v="43.480800000000002"/>
    <n v="43.48"/>
    <n v="3.92"/>
    <s v="V0164"/>
    <x v="4"/>
    <s v="VKASSE"/>
    <s v="EXP"/>
    <s v="Geräte"/>
    <x v="4"/>
    <n v="1"/>
    <n v="1065.5192"/>
    <n v="1109"/>
    <n v="1109"/>
    <n v="43.480800000000002"/>
    <n v="43.48"/>
    <n v="3.9206492335437326E-2"/>
    <n v="1"/>
    <m/>
    <x v="0"/>
    <s v="Nein"/>
    <x v="0"/>
  </r>
  <r>
    <n v="14571993"/>
    <x v="6"/>
    <x v="0"/>
    <n v="2000930"/>
    <s v="Sofortrechnung"/>
    <s v="eam\bekir.ahmed"/>
    <x v="0"/>
    <s v="30505"/>
    <s v="RT Mobile Logistics S.R.O."/>
    <x v="1"/>
    <s v="36"/>
    <s v="100302778"/>
    <x v="166"/>
    <s v="Apple iPhone 14 Plus 128GB"/>
    <n v="1"/>
    <n v="541"/>
    <n v="569"/>
    <n v="569"/>
    <n v="28"/>
    <n v="28"/>
    <n v="4.92"/>
    <s v="V0164"/>
    <x v="4"/>
    <s v="VKASSE"/>
    <s v="EXP"/>
    <s v="Geräte"/>
    <x v="4"/>
    <n v="1"/>
    <n v="541"/>
    <n v="569"/>
    <n v="569"/>
    <n v="28"/>
    <n v="28"/>
    <n v="4.9209138840070298E-2"/>
    <n v="1"/>
    <m/>
    <x v="0"/>
    <s v="Nein"/>
    <x v="0"/>
  </r>
  <r>
    <n v="14571993"/>
    <x v="6"/>
    <x v="0"/>
    <n v="2000930"/>
    <s v="Sofortrechnung"/>
    <s v="eam\bekir.ahmed"/>
    <x v="0"/>
    <s v="30505"/>
    <s v="RT Mobile Logistics S.R.O."/>
    <x v="0"/>
    <s v="37"/>
    <s v="200300390"/>
    <x v="216"/>
    <s v="nach Aufnahme in Preisliste pflegen"/>
    <n v="3"/>
    <n v="660"/>
    <n v="677"/>
    <n v="2031"/>
    <n v="17"/>
    <n v="51"/>
    <n v="2.5099999999999998"/>
    <s v="V0164"/>
    <x v="4"/>
    <s v="VKASSE"/>
    <s v="EXP"/>
    <s v="Zubehör"/>
    <x v="4"/>
    <n v="3"/>
    <n v="660"/>
    <n v="677"/>
    <n v="2031"/>
    <n v="17"/>
    <n v="51"/>
    <n v="2.5110782865583457E-2"/>
    <n v="1"/>
    <m/>
    <x v="0"/>
    <s v="Nein"/>
    <x v="0"/>
  </r>
  <r>
    <n v="14571993"/>
    <x v="6"/>
    <x v="0"/>
    <n v="2000930"/>
    <s v="Sofortrechnung"/>
    <s v="eam\bekir.ahmed"/>
    <x v="0"/>
    <s v="30505"/>
    <s v="RT Mobile Logistics S.R.O."/>
    <x v="1"/>
    <s v="38"/>
    <s v="101030303"/>
    <x v="246"/>
    <s v="Samsung X710N Tab S9 128GB [WiFi]"/>
    <n v="1"/>
    <n v="445"/>
    <n v="499"/>
    <n v="499"/>
    <n v="54"/>
    <n v="54"/>
    <n v="10.82"/>
    <s v="V0164"/>
    <x v="4"/>
    <s v="VKASSE"/>
    <s v="EXP"/>
    <s v="Geräte"/>
    <x v="4"/>
    <n v="1"/>
    <n v="445"/>
    <n v="499"/>
    <n v="499"/>
    <n v="54"/>
    <n v="54"/>
    <n v="0.10821643286573146"/>
    <n v="1"/>
    <m/>
    <x v="0"/>
    <s v="Nein"/>
    <x v="0"/>
  </r>
  <r>
    <n v="14571993"/>
    <x v="6"/>
    <x v="0"/>
    <n v="2000930"/>
    <s v="Sofortrechnung"/>
    <s v="eam\bekir.ahmed"/>
    <x v="0"/>
    <s v="30505"/>
    <s v="RT Mobile Logistics S.R.O."/>
    <x v="1"/>
    <s v="39"/>
    <s v="101030412"/>
    <x v="56"/>
    <s v="Samsung A057G A05s 128GB"/>
    <n v="4"/>
    <n v="93.245800000000003"/>
    <n v="102"/>
    <n v="408"/>
    <n v="8.7542000000000009"/>
    <n v="35.020000000000003"/>
    <n v="8.58"/>
    <s v="V0164"/>
    <x v="4"/>
    <s v="VKASSE"/>
    <s v="EXP"/>
    <s v="Geräte"/>
    <x v="4"/>
    <n v="4"/>
    <n v="93.245800000000003"/>
    <n v="102"/>
    <n v="408"/>
    <n v="8.7542000000000009"/>
    <n v="35.020000000000003"/>
    <n v="8.5833333333333345E-2"/>
    <n v="1"/>
    <m/>
    <x v="0"/>
    <s v="Nein"/>
    <x v="0"/>
  </r>
  <r>
    <n v="14571993"/>
    <x v="6"/>
    <x v="0"/>
    <n v="2000930"/>
    <s v="Sofortrechnung"/>
    <s v="eam\bekir.ahmed"/>
    <x v="0"/>
    <s v="30505"/>
    <s v="RT Mobile Logistics S.R.O."/>
    <x v="1"/>
    <s v="40"/>
    <s v="101690340"/>
    <x v="604"/>
    <s v="Xiaomi POCO C75 4G 8GB/256GB"/>
    <n v="1"/>
    <n v="104"/>
    <n v="109"/>
    <n v="109"/>
    <n v="5"/>
    <n v="5"/>
    <n v="4.58"/>
    <s v="V0164"/>
    <x v="4"/>
    <s v="VKASSE"/>
    <s v="EXP"/>
    <s v="Geräte"/>
    <x v="4"/>
    <n v="1"/>
    <n v="104"/>
    <n v="109"/>
    <n v="109"/>
    <n v="5"/>
    <n v="5"/>
    <n v="4.5871559633027525E-2"/>
    <n v="1"/>
    <m/>
    <x v="0"/>
    <s v="Nein"/>
    <x v="0"/>
  </r>
  <r>
    <n v="14571993"/>
    <x v="6"/>
    <x v="0"/>
    <n v="2000930"/>
    <s v="Sofortrechnung"/>
    <s v="eam\bekir.ahmed"/>
    <x v="0"/>
    <s v="30505"/>
    <s v="RT Mobile Logistics S.R.O."/>
    <x v="1"/>
    <s v="41"/>
    <s v="101030458"/>
    <x v="218"/>
    <s v="Samsung A556B A55 5G 256GB"/>
    <n v="2"/>
    <n v="291.64530000000002"/>
    <n v="307"/>
    <n v="614"/>
    <n v="15.354699999999999"/>
    <n v="30.71"/>
    <n v="5"/>
    <s v="V0164"/>
    <x v="4"/>
    <s v="VKASSE"/>
    <s v="EXP"/>
    <s v="Geräte"/>
    <x v="4"/>
    <n v="2"/>
    <n v="291.64530000000002"/>
    <n v="307"/>
    <n v="614"/>
    <n v="15.354699999999999"/>
    <n v="30.71"/>
    <n v="5.0016286644951141E-2"/>
    <n v="1"/>
    <m/>
    <x v="0"/>
    <s v="Nein"/>
    <x v="0"/>
  </r>
  <r>
    <n v="14571993"/>
    <x v="6"/>
    <x v="0"/>
    <n v="2000930"/>
    <s v="Sofortrechnung"/>
    <s v="eam\bekir.ahmed"/>
    <x v="0"/>
    <s v="30505"/>
    <s v="RT Mobile Logistics S.R.O."/>
    <x v="1"/>
    <s v="42"/>
    <s v="101030379"/>
    <x v="100"/>
    <s v="Samsung S921B S24 5G 128GB"/>
    <n v="3"/>
    <n v="483.93950000000001"/>
    <n v="493"/>
    <n v="1479"/>
    <n v="9.0604999999999993"/>
    <n v="27.18"/>
    <n v="1.83"/>
    <s v="V0164"/>
    <x v="4"/>
    <s v="VKASSE"/>
    <s v="EXP"/>
    <s v="Geräte"/>
    <x v="4"/>
    <n v="3"/>
    <n v="483.93950000000001"/>
    <n v="493"/>
    <n v="1479"/>
    <n v="9.0604999999999993"/>
    <n v="27.18"/>
    <n v="1.8377281947261664E-2"/>
    <n v="1"/>
    <m/>
    <x v="0"/>
    <s v="Nein"/>
    <x v="0"/>
  </r>
  <r>
    <n v="14571993"/>
    <x v="6"/>
    <x v="0"/>
    <n v="2000930"/>
    <s v="Sofortrechnung"/>
    <s v="eam\bekir.ahmed"/>
    <x v="0"/>
    <s v="30505"/>
    <s v="RT Mobile Logistics S.R.O."/>
    <x v="1"/>
    <s v="43"/>
    <s v="100302481"/>
    <x v="81"/>
    <s v="Apple iPhone 13 128GB"/>
    <n v="3"/>
    <n v="416"/>
    <n v="425"/>
    <n v="1275"/>
    <n v="9"/>
    <n v="27"/>
    <n v="2.11"/>
    <s v="V0164"/>
    <x v="4"/>
    <s v="VKASSE"/>
    <s v="EXP"/>
    <s v="Geräte"/>
    <x v="4"/>
    <n v="3"/>
    <n v="416"/>
    <n v="425"/>
    <n v="1275"/>
    <n v="9"/>
    <n v="27"/>
    <n v="2.1176470588235293E-2"/>
    <n v="1"/>
    <m/>
    <x v="0"/>
    <s v="Nein"/>
    <x v="0"/>
  </r>
  <r>
    <n v="14571993"/>
    <x v="6"/>
    <x v="0"/>
    <n v="2000930"/>
    <s v="Sofortrechnung"/>
    <s v="eam\bekir.ahmed"/>
    <x v="0"/>
    <s v="30505"/>
    <s v="RT Mobile Logistics S.R.O."/>
    <x v="1"/>
    <s v="44"/>
    <s v="100303122"/>
    <x v="376"/>
    <s v="Apple iPhone 16 Pro 128GB"/>
    <n v="2"/>
    <n v="894"/>
    <n v="927"/>
    <n v="1854"/>
    <n v="33"/>
    <n v="66"/>
    <n v="3.55"/>
    <s v="V0164"/>
    <x v="4"/>
    <s v="VKASSE"/>
    <s v="EXP"/>
    <s v="Geräte"/>
    <x v="4"/>
    <n v="2"/>
    <n v="894"/>
    <n v="927"/>
    <n v="1854"/>
    <n v="33"/>
    <n v="66"/>
    <n v="3.5598705501618123E-2"/>
    <n v="1"/>
    <m/>
    <x v="0"/>
    <s v="Nein"/>
    <x v="0"/>
  </r>
  <r>
    <n v="14571993"/>
    <x v="6"/>
    <x v="0"/>
    <n v="2000930"/>
    <s v="Sofortrechnung"/>
    <s v="eam\bekir.ahmed"/>
    <x v="0"/>
    <s v="30505"/>
    <s v="RT Mobile Logistics S.R.O."/>
    <x v="1"/>
    <s v="45"/>
    <s v="100302928"/>
    <x v="103"/>
    <s v="Apple iPhone 15 Pro Max 256GB"/>
    <n v="1"/>
    <n v="991.57889999999998"/>
    <n v="1035"/>
    <n v="1035"/>
    <n v="43.421100000000003"/>
    <n v="43.42"/>
    <n v="4.1900000000000004"/>
    <s v="V0164"/>
    <x v="4"/>
    <s v="VKASSE"/>
    <s v="EXP"/>
    <s v="Geräte"/>
    <x v="4"/>
    <n v="1"/>
    <n v="991.57889999999998"/>
    <n v="1035"/>
    <n v="1035"/>
    <n v="43.421100000000003"/>
    <n v="43.42"/>
    <n v="4.1951690821256042E-2"/>
    <n v="1"/>
    <m/>
    <x v="0"/>
    <s v="Nein"/>
    <x v="0"/>
  </r>
  <r>
    <n v="14571993"/>
    <x v="6"/>
    <x v="0"/>
    <n v="2000930"/>
    <s v="Sofortrechnung"/>
    <s v="eam\bekir.ahmed"/>
    <x v="0"/>
    <s v="30505"/>
    <s v="RT Mobile Logistics S.R.O."/>
    <x v="1"/>
    <s v="46"/>
    <s v="101030214"/>
    <x v="259"/>
    <s v="Samsung S916B S23+ 5G 256GB"/>
    <n v="2"/>
    <n v="548.09519999999998"/>
    <n v="597"/>
    <n v="1194"/>
    <n v="48.904800000000002"/>
    <n v="97.81"/>
    <n v="8.19"/>
    <s v="V0164"/>
    <x v="4"/>
    <s v="VKASSE"/>
    <s v="EXP"/>
    <s v="Geräte"/>
    <x v="4"/>
    <n v="2"/>
    <n v="548.09519999999998"/>
    <n v="597"/>
    <n v="1194"/>
    <n v="48.904800000000002"/>
    <n v="97.81"/>
    <n v="8.1917922948073707E-2"/>
    <n v="1"/>
    <m/>
    <x v="0"/>
    <s v="Nein"/>
    <x v="0"/>
  </r>
  <r>
    <n v="14571993"/>
    <x v="6"/>
    <x v="0"/>
    <n v="2000930"/>
    <s v="Sofortrechnung"/>
    <s v="eam\bekir.ahmed"/>
    <x v="0"/>
    <s v="30505"/>
    <s v="RT Mobile Logistics S.R.O."/>
    <x v="1"/>
    <s v="47"/>
    <s v="100690590"/>
    <x v="141"/>
    <s v="Xiaomi Redmi Note 13 5G 6GB/128GB"/>
    <n v="1"/>
    <n v="134"/>
    <n v="149"/>
    <n v="149"/>
    <n v="15"/>
    <n v="15"/>
    <n v="10.06"/>
    <s v="V0164"/>
    <x v="4"/>
    <s v="VKASSE"/>
    <s v="EXP"/>
    <s v="Geräte"/>
    <x v="4"/>
    <n v="1"/>
    <n v="134"/>
    <n v="149"/>
    <n v="149"/>
    <n v="15"/>
    <n v="15"/>
    <n v="0.10067114093959731"/>
    <n v="1"/>
    <m/>
    <x v="0"/>
    <s v="Nein"/>
    <x v="0"/>
  </r>
  <r>
    <n v="14571993"/>
    <x v="6"/>
    <x v="0"/>
    <n v="2000930"/>
    <s v="Sofortrechnung"/>
    <s v="eam\bekir.ahmed"/>
    <x v="0"/>
    <s v="30505"/>
    <s v="RT Mobile Logistics S.R.O."/>
    <x v="1"/>
    <s v="48"/>
    <s v="101030660"/>
    <x v="235"/>
    <s v="Samsung A155F A15 128GB"/>
    <n v="1"/>
    <n v="107.65519999999999"/>
    <n v="129"/>
    <n v="129"/>
    <n v="21.344799999999999"/>
    <n v="21.34"/>
    <n v="16.54"/>
    <s v="V0164"/>
    <x v="4"/>
    <s v="VKASSE"/>
    <s v="EXP"/>
    <s v="Geräte"/>
    <x v="4"/>
    <n v="1"/>
    <n v="107.65519999999999"/>
    <n v="129"/>
    <n v="129"/>
    <n v="21.344799999999999"/>
    <n v="21.34"/>
    <n v="0.16542635658914728"/>
    <n v="1"/>
    <m/>
    <x v="0"/>
    <s v="Nein"/>
    <x v="0"/>
  </r>
  <r>
    <n v="14571993"/>
    <x v="6"/>
    <x v="0"/>
    <n v="2000930"/>
    <s v="Sofortrechnung"/>
    <s v="eam\bekir.ahmed"/>
    <x v="0"/>
    <s v="30505"/>
    <s v="RT Mobile Logistics S.R.O."/>
    <x v="1"/>
    <s v="49"/>
    <s v="100303121"/>
    <x v="121"/>
    <s v="Apple iPhone 16 Pro 128GB"/>
    <n v="1"/>
    <n v="912.70759999999996"/>
    <n v="919"/>
    <n v="919"/>
    <n v="6.2923999999999998"/>
    <n v="6.29"/>
    <n v="0.68"/>
    <s v="V0164"/>
    <x v="4"/>
    <s v="VKASSE"/>
    <s v="EXP"/>
    <s v="Geräte"/>
    <x v="4"/>
    <n v="1"/>
    <n v="912.70759999999996"/>
    <n v="919"/>
    <n v="919"/>
    <n v="6.2923999999999998"/>
    <n v="6.29"/>
    <n v="6.8443960826985858E-3"/>
    <n v="1"/>
    <m/>
    <x v="0"/>
    <s v="Nein"/>
    <x v="0"/>
  </r>
  <r>
    <n v="14571993"/>
    <x v="6"/>
    <x v="0"/>
    <n v="2000930"/>
    <s v="Sofortrechnung"/>
    <s v="eam\bekir.ahmed"/>
    <x v="0"/>
    <s v="30505"/>
    <s v="RT Mobile Logistics S.R.O."/>
    <x v="1"/>
    <s v="50"/>
    <s v="101690236"/>
    <x v="123"/>
    <s v="Xiaomi Redmi Note 13 Pro+ 5G 8GB/256GB"/>
    <n v="1"/>
    <n v="233.6053"/>
    <n v="245"/>
    <n v="245"/>
    <n v="11.3947"/>
    <n v="11.39"/>
    <n v="4.6500000000000004"/>
    <s v="V0164"/>
    <x v="4"/>
    <s v="VKASSE"/>
    <s v="EXP"/>
    <s v="Geräte"/>
    <x v="4"/>
    <n v="1"/>
    <n v="233.6053"/>
    <n v="245"/>
    <n v="245"/>
    <n v="11.3947"/>
    <n v="11.39"/>
    <n v="4.6489795918367348E-2"/>
    <n v="1"/>
    <m/>
    <x v="0"/>
    <s v="Nein"/>
    <x v="0"/>
  </r>
  <r>
    <n v="14571993"/>
    <x v="6"/>
    <x v="0"/>
    <n v="2000930"/>
    <s v="Sofortrechnung"/>
    <s v="eam\bekir.ahmed"/>
    <x v="0"/>
    <s v="30505"/>
    <s v="RT Mobile Logistics S.R.O."/>
    <x v="1"/>
    <s v="51"/>
    <s v="100303136"/>
    <x v="215"/>
    <s v="Apple iPhone 16 Pro Max 256GB"/>
    <n v="2"/>
    <n v="1087"/>
    <n v="1117"/>
    <n v="2234"/>
    <n v="30"/>
    <n v="60"/>
    <n v="2.68"/>
    <s v="V0164"/>
    <x v="4"/>
    <s v="VKASSE"/>
    <s v="EXP"/>
    <s v="Geräte"/>
    <x v="4"/>
    <n v="2"/>
    <n v="1087"/>
    <n v="1117"/>
    <n v="2234"/>
    <n v="30"/>
    <n v="60"/>
    <n v="2.685765443151298E-2"/>
    <n v="1"/>
    <m/>
    <x v="0"/>
    <s v="Nein"/>
    <x v="0"/>
  </r>
  <r>
    <n v="14571993"/>
    <x v="6"/>
    <x v="0"/>
    <n v="2000930"/>
    <s v="Sofortrechnung"/>
    <s v="eam\bekir.ahmed"/>
    <x v="0"/>
    <s v="30505"/>
    <s v="RT Mobile Logistics S.R.O."/>
    <x v="1"/>
    <s v="52"/>
    <s v="101030391"/>
    <x v="147"/>
    <s v="Samsung S926B S24+ 5G 512GB"/>
    <n v="1"/>
    <n v="725.71429999999998"/>
    <n v="759"/>
    <n v="759"/>
    <n v="33.285699999999999"/>
    <n v="33.29"/>
    <n v="4.38"/>
    <s v="V0164"/>
    <x v="4"/>
    <s v="VKASSE"/>
    <s v="EXP"/>
    <s v="Geräte"/>
    <x v="4"/>
    <n v="1"/>
    <n v="725.71429999999998"/>
    <n v="759"/>
    <n v="759"/>
    <n v="33.285699999999999"/>
    <n v="33.29"/>
    <n v="4.3860342555994726E-2"/>
    <n v="1"/>
    <m/>
    <x v="0"/>
    <s v="Nein"/>
    <x v="0"/>
  </r>
  <r>
    <n v="14571993"/>
    <x v="6"/>
    <x v="0"/>
    <n v="2000930"/>
    <s v="Sofortrechnung"/>
    <s v="eam\bekir.ahmed"/>
    <x v="0"/>
    <s v="30505"/>
    <s v="RT Mobile Logistics S.R.O."/>
    <x v="1"/>
    <s v="53"/>
    <s v="101050022"/>
    <x v="347"/>
    <s v="Motorola Moto G34 5G 8GB/128GB"/>
    <n v="5"/>
    <n v="88"/>
    <n v="98"/>
    <n v="490"/>
    <n v="10"/>
    <n v="50"/>
    <n v="10.199999999999999"/>
    <s v="V0164"/>
    <x v="4"/>
    <s v="VKASSE"/>
    <s v="EXP"/>
    <s v="Geräte"/>
    <x v="4"/>
    <n v="5"/>
    <n v="88"/>
    <n v="98"/>
    <n v="490"/>
    <n v="10"/>
    <n v="50"/>
    <n v="0.10204081632653061"/>
    <n v="1"/>
    <m/>
    <x v="0"/>
    <s v="Nein"/>
    <x v="0"/>
  </r>
  <r>
    <n v="14571993"/>
    <x v="6"/>
    <x v="0"/>
    <n v="2000930"/>
    <s v="Sofortrechnung"/>
    <s v="eam\bekir.ahmed"/>
    <x v="0"/>
    <s v="30505"/>
    <s v="RT Mobile Logistics S.R.O."/>
    <x v="1"/>
    <s v="54"/>
    <s v="101690243"/>
    <x v="308"/>
    <s v="Xiaomi POCO X6 Pro 5G 12GB/512GB"/>
    <n v="2"/>
    <n v="246.17310000000001"/>
    <n v="265"/>
    <n v="530"/>
    <n v="18.826899999999998"/>
    <n v="37.65"/>
    <n v="7.1"/>
    <s v="V0164"/>
    <x v="4"/>
    <s v="VKASSE"/>
    <s v="EXP"/>
    <s v="Geräte"/>
    <x v="4"/>
    <n v="2"/>
    <n v="246.17310000000001"/>
    <n v="265"/>
    <n v="530"/>
    <n v="18.826899999999998"/>
    <n v="37.65"/>
    <n v="7.1037735849056607E-2"/>
    <n v="1"/>
    <m/>
    <x v="0"/>
    <s v="Nein"/>
    <x v="0"/>
  </r>
  <r>
    <n v="14571993"/>
    <x v="6"/>
    <x v="0"/>
    <n v="2000930"/>
    <s v="Sofortrechnung"/>
    <s v="eam\bekir.ahmed"/>
    <x v="0"/>
    <s v="30505"/>
    <s v="RT Mobile Logistics S.R.O."/>
    <x v="1"/>
    <s v="55"/>
    <s v="100302477"/>
    <x v="83"/>
    <s v="Apple iPhone 13 128GB"/>
    <n v="2"/>
    <n v="411.96159999999998"/>
    <n v="425"/>
    <n v="850"/>
    <n v="13.038399999999999"/>
    <n v="26.08"/>
    <n v="3.06"/>
    <s v="V0164"/>
    <x v="4"/>
    <s v="VKASSE"/>
    <s v="EXP"/>
    <s v="Geräte"/>
    <x v="4"/>
    <n v="2"/>
    <n v="411.96159999999998"/>
    <n v="425"/>
    <n v="850"/>
    <n v="13.038399999999999"/>
    <n v="26.08"/>
    <n v="3.068235294117647E-2"/>
    <n v="1"/>
    <m/>
    <x v="0"/>
    <s v="Nein"/>
    <x v="0"/>
  </r>
  <r>
    <n v="14571993"/>
    <x v="6"/>
    <x v="0"/>
    <n v="2000930"/>
    <s v="Sofortrechnung"/>
    <s v="eam\bekir.ahmed"/>
    <x v="0"/>
    <s v="30505"/>
    <s v="RT Mobile Logistics S.R.O."/>
    <x v="1"/>
    <s v="56"/>
    <s v="101300040"/>
    <x v="84"/>
    <s v="Apple iPhone 14 128GB"/>
    <n v="2"/>
    <n v="494.59449999999998"/>
    <n v="517"/>
    <n v="1034"/>
    <n v="22.4055"/>
    <n v="44.81"/>
    <n v="4.33"/>
    <s v="V0164"/>
    <x v="4"/>
    <s v="VKASSE"/>
    <s v="EXP"/>
    <s v="Geräte"/>
    <x v="4"/>
    <n v="2"/>
    <n v="494.59449999999998"/>
    <n v="517"/>
    <n v="1034"/>
    <n v="22.4055"/>
    <n v="44.81"/>
    <n v="4.3336557059961318E-2"/>
    <n v="1"/>
    <m/>
    <x v="0"/>
    <s v="Nein"/>
    <x v="0"/>
  </r>
  <r>
    <n v="14571993"/>
    <x v="6"/>
    <x v="0"/>
    <n v="2000930"/>
    <s v="Sofortrechnung"/>
    <s v="eam\bekir.ahmed"/>
    <x v="0"/>
    <s v="30505"/>
    <s v="RT Mobile Logistics S.R.O."/>
    <x v="1"/>
    <s v="57"/>
    <s v="101030669"/>
    <x v="429"/>
    <s v="Samsung P620N Tab S6 lite 128GB [WiFi]"/>
    <n v="2"/>
    <n v="175"/>
    <n v="190"/>
    <n v="380"/>
    <n v="15"/>
    <n v="30"/>
    <n v="7.89"/>
    <s v="V0164"/>
    <x v="4"/>
    <s v="VKASSE"/>
    <s v="EXP"/>
    <s v="Geräte"/>
    <x v="4"/>
    <n v="2"/>
    <n v="175"/>
    <n v="190"/>
    <n v="380"/>
    <n v="15"/>
    <n v="30"/>
    <n v="7.8947368421052627E-2"/>
    <n v="1"/>
    <m/>
    <x v="0"/>
    <s v="Nein"/>
    <x v="0"/>
  </r>
  <r>
    <n v="14571993"/>
    <x v="6"/>
    <x v="0"/>
    <n v="2000930"/>
    <s v="Sofortrechnung"/>
    <s v="eam\bekir.ahmed"/>
    <x v="0"/>
    <s v="30505"/>
    <s v="RT Mobile Logistics S.R.O."/>
    <x v="1"/>
    <s v="58"/>
    <s v="101680029"/>
    <x v="275"/>
    <s v="OnePlus Nord CE4 5G 8GB/256GB"/>
    <n v="2"/>
    <n v="158.58330000000001"/>
    <n v="167"/>
    <n v="334"/>
    <n v="8.4167000000000005"/>
    <n v="16.829999999999998"/>
    <n v="5.03"/>
    <s v="V0164"/>
    <x v="4"/>
    <s v="VKASSE"/>
    <s v="EXP"/>
    <s v="Geräte"/>
    <x v="4"/>
    <n v="2"/>
    <n v="158.58330000000001"/>
    <n v="167"/>
    <n v="334"/>
    <n v="8.4167000000000005"/>
    <n v="16.829999999999998"/>
    <n v="5.0389221556886223E-2"/>
    <n v="1"/>
    <m/>
    <x v="0"/>
    <s v="Nein"/>
    <x v="0"/>
  </r>
  <r>
    <n v="14571993"/>
    <x v="6"/>
    <x v="0"/>
    <n v="2000930"/>
    <s v="Sofortrechnung"/>
    <s v="eam\bekir.ahmed"/>
    <x v="0"/>
    <s v="30505"/>
    <s v="RT Mobile Logistics S.R.O."/>
    <x v="1"/>
    <s v="59"/>
    <s v="101680028"/>
    <x v="458"/>
    <s v="OnePlus Nord CE4 5G 8GB/256GB"/>
    <n v="1"/>
    <n v="159"/>
    <n v="169"/>
    <n v="169"/>
    <n v="10"/>
    <n v="10"/>
    <n v="5.91"/>
    <s v="V0164"/>
    <x v="4"/>
    <s v="VKASSE"/>
    <s v="EXP"/>
    <s v="Geräte"/>
    <x v="4"/>
    <n v="1"/>
    <n v="159"/>
    <n v="169"/>
    <n v="169"/>
    <n v="10"/>
    <n v="10"/>
    <n v="5.9171597633136092E-2"/>
    <n v="1"/>
    <m/>
    <x v="0"/>
    <s v="Nein"/>
    <x v="0"/>
  </r>
  <r>
    <n v="14571993"/>
    <x v="6"/>
    <x v="0"/>
    <n v="2000930"/>
    <s v="Sofortrechnung"/>
    <s v="eam\bekir.ahmed"/>
    <x v="0"/>
    <s v="30505"/>
    <s v="RT Mobile Logistics S.R.O."/>
    <x v="0"/>
    <s v="60"/>
    <s v="200690084"/>
    <x v="391"/>
    <s v="Xiaomi Redmi Watch 5 Lite"/>
    <n v="3"/>
    <n v="30.32"/>
    <n v="33"/>
    <n v="99"/>
    <n v="2.68"/>
    <n v="8.0399999999999991"/>
    <n v="8.1199999999999992"/>
    <s v="V0164"/>
    <x v="4"/>
    <s v="VKASSE"/>
    <s v="EXP"/>
    <s v="Zubehör"/>
    <x v="4"/>
    <n v="3"/>
    <n v="30.32"/>
    <n v="33"/>
    <n v="99"/>
    <n v="2.68"/>
    <n v="8.0399999999999991"/>
    <n v="8.1212121212121208E-2"/>
    <n v="1"/>
    <m/>
    <x v="0"/>
    <s v="Nein"/>
    <x v="0"/>
  </r>
  <r>
    <n v="14571993"/>
    <x v="6"/>
    <x v="0"/>
    <n v="2000930"/>
    <s v="Sofortrechnung"/>
    <s v="eam\bekir.ahmed"/>
    <x v="0"/>
    <s v="30505"/>
    <s v="RT Mobile Logistics S.R.O."/>
    <x v="1"/>
    <s v="61"/>
    <s v="101030383"/>
    <x v="106"/>
    <s v="Samsung S921B S24 5G 256GB"/>
    <n v="1"/>
    <n v="540"/>
    <n v="555"/>
    <n v="555"/>
    <n v="15"/>
    <n v="15"/>
    <n v="2.7"/>
    <s v="V0164"/>
    <x v="4"/>
    <s v="VKASSE"/>
    <s v="EXP"/>
    <s v="Geräte"/>
    <x v="4"/>
    <n v="1"/>
    <n v="540"/>
    <n v="555"/>
    <n v="555"/>
    <n v="15"/>
    <n v="15"/>
    <n v="2.7027027027027029E-2"/>
    <n v="1"/>
    <m/>
    <x v="0"/>
    <s v="Nein"/>
    <x v="0"/>
  </r>
  <r>
    <n v="14571993"/>
    <x v="6"/>
    <x v="0"/>
    <n v="2000930"/>
    <s v="Sofortrechnung"/>
    <s v="eam\bekir.ahmed"/>
    <x v="0"/>
    <s v="30505"/>
    <s v="RT Mobile Logistics S.R.O."/>
    <x v="1"/>
    <s v="62"/>
    <s v="101030535"/>
    <x v="13"/>
    <s v="Samsung A155F A15 256GB"/>
    <n v="3"/>
    <n v="135"/>
    <n v="144"/>
    <n v="432"/>
    <n v="9"/>
    <n v="27"/>
    <n v="6.25"/>
    <s v="V0164"/>
    <x v="4"/>
    <s v="VKASSE"/>
    <s v="EXP"/>
    <s v="Geräte"/>
    <x v="4"/>
    <n v="3"/>
    <n v="135"/>
    <n v="144"/>
    <n v="432"/>
    <n v="9"/>
    <n v="27"/>
    <n v="6.25E-2"/>
    <n v="1"/>
    <m/>
    <x v="0"/>
    <s v="Nein"/>
    <x v="0"/>
  </r>
  <r>
    <n v="14571993"/>
    <x v="6"/>
    <x v="0"/>
    <n v="2000930"/>
    <s v="Sofortrechnung"/>
    <s v="eam\bekir.ahmed"/>
    <x v="0"/>
    <s v="30505"/>
    <s v="RT Mobile Logistics S.R.O."/>
    <x v="1"/>
    <s v="63"/>
    <s v="101690262"/>
    <x v="290"/>
    <s v="Xiaomi Redmi Note 13 Pro 8GB/256GB"/>
    <n v="4"/>
    <n v="157"/>
    <n v="167"/>
    <n v="668"/>
    <n v="10"/>
    <n v="40"/>
    <n v="5.98"/>
    <s v="V0164"/>
    <x v="4"/>
    <s v="VKASSE"/>
    <s v="EXP"/>
    <s v="Geräte"/>
    <x v="4"/>
    <n v="4"/>
    <n v="157"/>
    <n v="167"/>
    <n v="668"/>
    <n v="10"/>
    <n v="40"/>
    <n v="5.9880239520958084E-2"/>
    <n v="1"/>
    <m/>
    <x v="0"/>
    <s v="Nein"/>
    <x v="0"/>
  </r>
  <r>
    <n v="14571993"/>
    <x v="6"/>
    <x v="0"/>
    <n v="2000930"/>
    <s v="Sofortrechnung"/>
    <s v="eam\bekir.ahmed"/>
    <x v="0"/>
    <s v="30505"/>
    <s v="RT Mobile Logistics S.R.O."/>
    <x v="1"/>
    <s v="64"/>
    <s v="100034413"/>
    <x v="151"/>
    <s v="Samsung S911B S23 5G 256GB"/>
    <n v="3"/>
    <n v="471"/>
    <n v="497"/>
    <n v="1491"/>
    <n v="26"/>
    <n v="78"/>
    <n v="5.23"/>
    <s v="V0164"/>
    <x v="4"/>
    <s v="VKASSE"/>
    <s v="EXP"/>
    <s v="Geräte"/>
    <x v="4"/>
    <n v="3"/>
    <n v="471"/>
    <n v="497"/>
    <n v="1491"/>
    <n v="26"/>
    <n v="78"/>
    <n v="5.2313883299798795E-2"/>
    <n v="1"/>
    <m/>
    <x v="0"/>
    <s v="Nein"/>
    <x v="0"/>
  </r>
  <r>
    <n v="14571993"/>
    <x v="6"/>
    <x v="0"/>
    <n v="2000930"/>
    <s v="Sofortrechnung"/>
    <s v="eam\bekir.ahmed"/>
    <x v="0"/>
    <s v="30505"/>
    <s v="RT Mobile Logistics S.R.O."/>
    <x v="0"/>
    <s v="65"/>
    <s v="200300053"/>
    <x v="487"/>
    <s v="Apple Pencil (2. Generation)"/>
    <n v="2"/>
    <n v="85"/>
    <n v="85"/>
    <n v="170"/>
    <n v="0"/>
    <n v="0"/>
    <n v="0"/>
    <s v="V0164"/>
    <x v="4"/>
    <s v="VKASSE"/>
    <s v="EXP"/>
    <s v="Zubehör"/>
    <x v="4"/>
    <n v="2"/>
    <n v="85"/>
    <n v="85"/>
    <n v="170"/>
    <n v="0"/>
    <n v="0"/>
    <n v="0"/>
    <n v="1"/>
    <m/>
    <x v="0"/>
    <s v="Nein"/>
    <x v="0"/>
  </r>
  <r>
    <n v="14571993"/>
    <x v="6"/>
    <x v="0"/>
    <n v="2000930"/>
    <s v="Sofortrechnung"/>
    <s v="eam\bekir.ahmed"/>
    <x v="0"/>
    <s v="30505"/>
    <s v="RT Mobile Logistics S.R.O."/>
    <x v="1"/>
    <s v="66"/>
    <s v="101690238"/>
    <x v="105"/>
    <s v="Xiaomi Redmi Note 13 8GB/256GB"/>
    <n v="14"/>
    <n v="120.9417"/>
    <n v="125"/>
    <n v="1750"/>
    <n v="4.0583"/>
    <n v="56.82"/>
    <n v="3.24"/>
    <s v="V0164"/>
    <x v="4"/>
    <s v="VKASSE"/>
    <s v="EXP"/>
    <s v="Geräte"/>
    <x v="4"/>
    <n v="14"/>
    <n v="120.9417"/>
    <n v="125"/>
    <n v="1750"/>
    <n v="4.0583"/>
    <n v="56.82"/>
    <n v="3.246857142857143E-2"/>
    <n v="1"/>
    <m/>
    <x v="0"/>
    <s v="Nein"/>
    <x v="0"/>
  </r>
  <r>
    <n v="14571993"/>
    <x v="6"/>
    <x v="0"/>
    <n v="2000930"/>
    <s v="Sofortrechnung"/>
    <s v="eam\bekir.ahmed"/>
    <x v="0"/>
    <s v="30505"/>
    <s v="RT Mobile Logistics S.R.O."/>
    <x v="1"/>
    <s v="67"/>
    <s v="101300332"/>
    <x v="250"/>
    <s v="Apple iPad 10.2&quot; 2021 64GB [WiFi]"/>
    <n v="4"/>
    <n v="202"/>
    <n v="218"/>
    <n v="872"/>
    <n v="16"/>
    <n v="64"/>
    <n v="7.33"/>
    <s v="V0164"/>
    <x v="4"/>
    <s v="VKASSE"/>
    <s v="EXP"/>
    <s v="Geräte"/>
    <x v="4"/>
    <n v="4"/>
    <n v="202"/>
    <n v="218"/>
    <n v="872"/>
    <n v="16"/>
    <n v="64"/>
    <n v="7.3394495412844041E-2"/>
    <n v="1"/>
    <m/>
    <x v="0"/>
    <s v="Nein"/>
    <x v="0"/>
  </r>
  <r>
    <n v="14571993"/>
    <x v="6"/>
    <x v="0"/>
    <n v="2000930"/>
    <s v="Sofortrechnung"/>
    <s v="eam\bekir.ahmed"/>
    <x v="0"/>
    <s v="30505"/>
    <s v="RT Mobile Logistics S.R.O."/>
    <x v="0"/>
    <s v="68"/>
    <s v="201300063"/>
    <x v="229"/>
    <s v="Apple AirPods 4"/>
    <n v="1"/>
    <n v="105.0431"/>
    <n v="114"/>
    <n v="114"/>
    <n v="8.9568999999999992"/>
    <n v="8.9600000000000009"/>
    <n v="7.85"/>
    <s v="V0164"/>
    <x v="4"/>
    <s v="VKASSE"/>
    <s v="EXP"/>
    <s v="Zubehör"/>
    <x v="4"/>
    <n v="1"/>
    <n v="105.0431"/>
    <n v="114"/>
    <n v="114"/>
    <n v="8.9568999999999992"/>
    <n v="8.9600000000000009"/>
    <n v="7.8596491228070178E-2"/>
    <n v="1"/>
    <m/>
    <x v="0"/>
    <s v="Nein"/>
    <x v="0"/>
  </r>
  <r>
    <n v="14571993"/>
    <x v="6"/>
    <x v="0"/>
    <n v="2000930"/>
    <s v="Sofortrechnung"/>
    <s v="eam\bekir.ahmed"/>
    <x v="0"/>
    <s v="30505"/>
    <s v="RT Mobile Logistics S.R.O."/>
    <x v="1"/>
    <s v="69"/>
    <s v="101030273"/>
    <x v="409"/>
    <s v="Samsung A346B A34 5G 128GB EE"/>
    <n v="2"/>
    <n v="169.4264"/>
    <n v="173"/>
    <n v="346"/>
    <n v="3.5735999999999999"/>
    <n v="7.15"/>
    <n v="2.06"/>
    <s v="V0164"/>
    <x v="4"/>
    <s v="VKASSE"/>
    <s v="EXP"/>
    <s v="Geräte"/>
    <x v="4"/>
    <n v="2"/>
    <n v="169.4264"/>
    <n v="173"/>
    <n v="346"/>
    <n v="3.5735999999999999"/>
    <n v="7.15"/>
    <n v="2.0664739884393064E-2"/>
    <n v="1"/>
    <m/>
    <x v="0"/>
    <s v="Nein"/>
    <x v="0"/>
  </r>
  <r>
    <n v="14571993"/>
    <x v="6"/>
    <x v="0"/>
    <n v="2000930"/>
    <s v="Sofortrechnung"/>
    <s v="eam\bekir.ahmed"/>
    <x v="0"/>
    <s v="30505"/>
    <s v="RT Mobile Logistics S.R.O."/>
    <x v="1"/>
    <s v="70"/>
    <s v="101030500"/>
    <x v="159"/>
    <s v="Samsung A556B A55 5G 256GB"/>
    <n v="2"/>
    <n v="286"/>
    <n v="298"/>
    <n v="596"/>
    <n v="12"/>
    <n v="24"/>
    <n v="4.0199999999999996"/>
    <s v="V0164"/>
    <x v="4"/>
    <s v="VKASSE"/>
    <s v="EXP"/>
    <s v="Geräte"/>
    <x v="4"/>
    <n v="2"/>
    <n v="286"/>
    <n v="298"/>
    <n v="596"/>
    <n v="12"/>
    <n v="24"/>
    <n v="4.0268456375838924E-2"/>
    <n v="1"/>
    <m/>
    <x v="0"/>
    <s v="Nein"/>
    <x v="0"/>
  </r>
  <r>
    <n v="14571993"/>
    <x v="6"/>
    <x v="0"/>
    <n v="2000930"/>
    <s v="Sofortrechnung"/>
    <s v="eam\bekir.ahmed"/>
    <x v="0"/>
    <s v="30505"/>
    <s v="RT Mobile Logistics S.R.O."/>
    <x v="1"/>
    <s v="71"/>
    <s v="100690589"/>
    <x v="317"/>
    <s v="Xiaomi Redmi Note 13 5G 6GB/128GB"/>
    <n v="1"/>
    <n v="134"/>
    <n v="149"/>
    <n v="149"/>
    <n v="15"/>
    <n v="15"/>
    <n v="10.06"/>
    <s v="V0164"/>
    <x v="4"/>
    <s v="VKASSE"/>
    <s v="EXP"/>
    <s v="Geräte"/>
    <x v="4"/>
    <n v="1"/>
    <n v="134"/>
    <n v="149"/>
    <n v="149"/>
    <n v="15"/>
    <n v="15"/>
    <n v="0.10067114093959731"/>
    <n v="1"/>
    <m/>
    <x v="0"/>
    <s v="Nein"/>
    <x v="0"/>
  </r>
  <r>
    <n v="14571993"/>
    <x v="6"/>
    <x v="0"/>
    <n v="2000930"/>
    <s v="Sofortrechnung"/>
    <s v="eam\bekir.ahmed"/>
    <x v="0"/>
    <s v="30505"/>
    <s v="RT Mobile Logistics S.R.O."/>
    <x v="1"/>
    <s v="72"/>
    <s v="100034595"/>
    <x v="213"/>
    <s v="Samsung S928B S24 Ultra 5G 256GB EE"/>
    <n v="4"/>
    <n v="780.90909999999997"/>
    <n v="785"/>
    <n v="3140"/>
    <n v="4.0909000000000004"/>
    <n v="16.36"/>
    <n v="0.52"/>
    <s v="V0164"/>
    <x v="4"/>
    <s v="VKASSE"/>
    <s v="EXP"/>
    <s v="Geräte"/>
    <x v="4"/>
    <n v="4"/>
    <n v="780.90909999999997"/>
    <n v="785"/>
    <n v="3140"/>
    <n v="4.0909000000000004"/>
    <n v="16.36"/>
    <n v="5.2101910828025472E-3"/>
    <n v="1"/>
    <m/>
    <x v="0"/>
    <s v="Nein"/>
    <x v="0"/>
  </r>
  <r>
    <n v="14571993"/>
    <x v="6"/>
    <x v="0"/>
    <n v="2000930"/>
    <s v="Sofortrechnung"/>
    <s v="eam\bekir.ahmed"/>
    <x v="0"/>
    <s v="30505"/>
    <s v="RT Mobile Logistics S.R.O."/>
    <x v="1"/>
    <s v="73"/>
    <s v="101300037"/>
    <x v="91"/>
    <s v="Apple iPhone 14 128GB"/>
    <n v="1"/>
    <n v="492.00850000000003"/>
    <n v="519"/>
    <n v="519"/>
    <n v="26.991499999999998"/>
    <n v="26.99"/>
    <n v="5.2"/>
    <s v="V0164"/>
    <x v="4"/>
    <s v="VKASSE"/>
    <s v="EXP"/>
    <s v="Geräte"/>
    <x v="4"/>
    <n v="1"/>
    <n v="492.00850000000003"/>
    <n v="519"/>
    <n v="519"/>
    <n v="26.991499999999998"/>
    <n v="26.99"/>
    <n v="5.2003853564547203E-2"/>
    <n v="1"/>
    <m/>
    <x v="0"/>
    <s v="Nein"/>
    <x v="0"/>
  </r>
  <r>
    <n v="14571993"/>
    <x v="6"/>
    <x v="0"/>
    <n v="2000930"/>
    <s v="Sofortrechnung"/>
    <s v="eam\bekir.ahmed"/>
    <x v="0"/>
    <s v="30505"/>
    <s v="RT Mobile Logistics S.R.O."/>
    <x v="1"/>
    <s v="74"/>
    <s v="100302779"/>
    <x v="364"/>
    <s v="Apple iPhone 14 Plus 128GB"/>
    <n v="2"/>
    <n v="531"/>
    <n v="558"/>
    <n v="1116"/>
    <n v="27"/>
    <n v="54"/>
    <n v="4.83"/>
    <s v="V0164"/>
    <x v="4"/>
    <s v="VKASSE"/>
    <s v="EXP"/>
    <s v="Geräte"/>
    <x v="4"/>
    <n v="2"/>
    <n v="531"/>
    <n v="558"/>
    <n v="1116"/>
    <n v="27"/>
    <n v="54"/>
    <n v="4.8387096774193547E-2"/>
    <n v="1"/>
    <m/>
    <x v="0"/>
    <s v="Nein"/>
    <x v="0"/>
  </r>
  <r>
    <n v="14571993"/>
    <x v="6"/>
    <x v="0"/>
    <n v="2000930"/>
    <s v="Sofortrechnung"/>
    <s v="eam\bekir.ahmed"/>
    <x v="0"/>
    <s v="30505"/>
    <s v="RT Mobile Logistics S.R.O."/>
    <x v="1"/>
    <s v="75"/>
    <s v="101300333"/>
    <x v="5"/>
    <s v="Apple iPad 10.2&quot; 2021 64GB [WiFi]"/>
    <n v="1"/>
    <n v="202"/>
    <n v="219"/>
    <n v="219"/>
    <n v="17"/>
    <n v="17"/>
    <n v="7.76"/>
    <s v="V0164"/>
    <x v="4"/>
    <s v="VKASSE"/>
    <s v="EXP"/>
    <s v="Geräte"/>
    <x v="4"/>
    <n v="1"/>
    <n v="202"/>
    <n v="219"/>
    <n v="219"/>
    <n v="17"/>
    <n v="17"/>
    <n v="7.7625570776255703E-2"/>
    <n v="1"/>
    <m/>
    <x v="0"/>
    <s v="Nein"/>
    <x v="0"/>
  </r>
  <r>
    <n v="14571993"/>
    <x v="6"/>
    <x v="0"/>
    <n v="2000930"/>
    <s v="Sofortrechnung"/>
    <s v="eam\bekir.ahmed"/>
    <x v="0"/>
    <s v="30505"/>
    <s v="RT Mobile Logistics S.R.O."/>
    <x v="1"/>
    <s v="76"/>
    <s v="100303123"/>
    <x v="334"/>
    <s v="Apple iPhone 16 Pro 256GB"/>
    <n v="1"/>
    <n v="994"/>
    <n v="1039"/>
    <n v="1039"/>
    <n v="45"/>
    <n v="45"/>
    <n v="4.33"/>
    <s v="V0164"/>
    <x v="4"/>
    <s v="VKASSE"/>
    <s v="EXP"/>
    <s v="Geräte"/>
    <x v="4"/>
    <n v="1"/>
    <n v="994"/>
    <n v="1039"/>
    <n v="1039"/>
    <n v="45"/>
    <n v="45"/>
    <n v="4.331087584215592E-2"/>
    <n v="1"/>
    <m/>
    <x v="0"/>
    <s v="Nein"/>
    <x v="0"/>
  </r>
  <r>
    <n v="14571993"/>
    <x v="6"/>
    <x v="0"/>
    <n v="2000930"/>
    <s v="Sofortrechnung"/>
    <s v="eam\bekir.ahmed"/>
    <x v="0"/>
    <s v="30505"/>
    <s v="RT Mobile Logistics S.R.O."/>
    <x v="1"/>
    <s v="77"/>
    <s v="100690672"/>
    <x v="379"/>
    <s v="Xiaomi 14T Pro 5G 12GB/512GB"/>
    <n v="3"/>
    <n v="485"/>
    <n v="503"/>
    <n v="1509"/>
    <n v="18"/>
    <n v="54"/>
    <n v="3.57"/>
    <s v="V0164"/>
    <x v="4"/>
    <s v="VKASSE"/>
    <s v="EXP"/>
    <s v="Geräte"/>
    <x v="4"/>
    <n v="3"/>
    <n v="485"/>
    <n v="503"/>
    <n v="1509"/>
    <n v="18"/>
    <n v="54"/>
    <n v="3.5785288270377733E-2"/>
    <n v="1"/>
    <m/>
    <x v="0"/>
    <s v="Nein"/>
    <x v="0"/>
  </r>
  <r>
    <n v="14571993"/>
    <x v="6"/>
    <x v="0"/>
    <n v="2000930"/>
    <s v="Sofortrechnung"/>
    <s v="eam\bekir.ahmed"/>
    <x v="0"/>
    <s v="30505"/>
    <s v="RT Mobile Logistics S.R.O."/>
    <x v="0"/>
    <s v="78"/>
    <s v="200300249"/>
    <x v="177"/>
    <s v="Apple Watch S9 LTE 45mm Alu M/L"/>
    <n v="2"/>
    <n v="280"/>
    <n v="367"/>
    <n v="734"/>
    <n v="87"/>
    <n v="174"/>
    <n v="23.7"/>
    <s v="V0164"/>
    <x v="4"/>
    <s v="VKASSE"/>
    <s v="EXP"/>
    <s v="Zubehör"/>
    <x v="4"/>
    <n v="2"/>
    <n v="280"/>
    <n v="367"/>
    <n v="734"/>
    <n v="87"/>
    <n v="174"/>
    <n v="0.23705722070844687"/>
    <n v="1"/>
    <m/>
    <x v="0"/>
    <s v="Nein"/>
    <x v="0"/>
  </r>
  <r>
    <n v="14571993"/>
    <x v="6"/>
    <x v="0"/>
    <n v="2000930"/>
    <s v="Sofortrechnung"/>
    <s v="eam\bekir.ahmed"/>
    <x v="0"/>
    <s v="30505"/>
    <s v="RT Mobile Logistics S.R.O."/>
    <x v="1"/>
    <s v="79"/>
    <s v="101030471"/>
    <x v="129"/>
    <s v="Samsung A356B A35 5G 256GB"/>
    <n v="3"/>
    <n v="223.98009999999999"/>
    <n v="237"/>
    <n v="711"/>
    <n v="13.0199"/>
    <n v="39.06"/>
    <n v="5.49"/>
    <s v="V0164"/>
    <x v="4"/>
    <s v="VKASSE"/>
    <s v="EXP"/>
    <s v="Geräte"/>
    <x v="4"/>
    <n v="3"/>
    <n v="223.98009999999999"/>
    <n v="237"/>
    <n v="711"/>
    <n v="13.0199"/>
    <n v="39.06"/>
    <n v="5.4936708860759499E-2"/>
    <n v="1"/>
    <m/>
    <x v="0"/>
    <s v="Nein"/>
    <x v="0"/>
  </r>
  <r>
    <n v="14571993"/>
    <x v="6"/>
    <x v="0"/>
    <n v="2000930"/>
    <s v="Sofortrechnung"/>
    <s v="eam\bekir.ahmed"/>
    <x v="0"/>
    <s v="30505"/>
    <s v="RT Mobile Logistics S.R.O."/>
    <x v="1"/>
    <s v="80"/>
    <s v="100690666"/>
    <x v="363"/>
    <s v="Xiaomi Redmi 13C 5G 4GB/128GB"/>
    <n v="2"/>
    <n v="86"/>
    <n v="88"/>
    <n v="176"/>
    <n v="2"/>
    <n v="4"/>
    <n v="2.27"/>
    <s v="V0164"/>
    <x v="4"/>
    <s v="VKASSE"/>
    <s v="EXP"/>
    <s v="Geräte"/>
    <x v="4"/>
    <n v="2"/>
    <n v="86"/>
    <n v="88"/>
    <n v="176"/>
    <n v="2"/>
    <n v="4"/>
    <n v="2.2727272727272728E-2"/>
    <n v="1"/>
    <m/>
    <x v="0"/>
    <s v="Nein"/>
    <x v="0"/>
  </r>
  <r>
    <n v="14573614"/>
    <x v="6"/>
    <x v="0"/>
    <n v="2000931"/>
    <s v="Sofortrechnung"/>
    <s v="eam\mustafa.oezer"/>
    <x v="2"/>
    <s v="25129"/>
    <s v="MobileTech - Powered by Vodafone"/>
    <x v="0"/>
    <s v="1"/>
    <s v="200300495"/>
    <x v="605"/>
    <s v="nach Aufnahme in Preisliste pflegen"/>
    <n v="1"/>
    <n v="257.3"/>
    <n v="264"/>
    <n v="264"/>
    <n v="6.7"/>
    <n v="6.7"/>
    <n v="2.5299999999999998"/>
    <s v="V0163"/>
    <x v="11"/>
    <s v="VKASSE"/>
    <s v="FHK"/>
    <s v="Zubehör"/>
    <x v="2"/>
    <n v="1"/>
    <n v="257.3"/>
    <n v="264"/>
    <n v="264"/>
    <n v="6.7"/>
    <n v="6.7"/>
    <n v="2.5378787878787879E-2"/>
    <n v="1"/>
    <m/>
    <x v="0"/>
    <s v="Nein"/>
    <x v="0"/>
  </r>
  <r>
    <n v="14573614"/>
    <x v="6"/>
    <x v="0"/>
    <n v="2000931"/>
    <s v="Sofortrechnung"/>
    <s v="eam\mustafa.oezer"/>
    <x v="2"/>
    <s v="25129"/>
    <s v="MobileTech - Powered by Vodafone"/>
    <x v="0"/>
    <s v="2"/>
    <s v="200300297"/>
    <x v="63"/>
    <s v="Aktualisierung nach Preispflege"/>
    <n v="1"/>
    <n v="170"/>
    <n v="199"/>
    <n v="199"/>
    <n v="29"/>
    <n v="29"/>
    <n v="14.57"/>
    <s v="V0163"/>
    <x v="11"/>
    <s v="VKASSE"/>
    <s v="FHK"/>
    <s v="Zubehör"/>
    <x v="2"/>
    <n v="1"/>
    <n v="170"/>
    <n v="199"/>
    <n v="199"/>
    <n v="29"/>
    <n v="29"/>
    <n v="0.14572864321608039"/>
    <n v="1"/>
    <m/>
    <x v="0"/>
    <s v="Nein"/>
    <x v="0"/>
  </r>
  <r>
    <n v="14573614"/>
    <x v="6"/>
    <x v="0"/>
    <n v="2000931"/>
    <s v="Sofortrechnung"/>
    <s v="eam\mustafa.oezer"/>
    <x v="2"/>
    <s v="25129"/>
    <s v="MobileTech - Powered by Vodafone"/>
    <x v="1"/>
    <s v="3"/>
    <s v="100060638"/>
    <x v="102"/>
    <s v="Google Pixel 7 256GB"/>
    <n v="1"/>
    <n v="304.62150000000003"/>
    <n v="319"/>
    <n v="319"/>
    <n v="14.378500000000001"/>
    <n v="14.38"/>
    <n v="4.5"/>
    <s v="V0163"/>
    <x v="11"/>
    <s v="VKASSE"/>
    <s v="FHK"/>
    <s v="Geräte"/>
    <x v="2"/>
    <n v="1"/>
    <n v="304.62150000000003"/>
    <n v="319"/>
    <n v="319"/>
    <n v="14.378500000000001"/>
    <n v="14.38"/>
    <n v="4.5078369905956116E-2"/>
    <n v="1"/>
    <m/>
    <x v="0"/>
    <s v="Nein"/>
    <x v="0"/>
  </r>
  <r>
    <n v="14573875"/>
    <x v="6"/>
    <x v="0"/>
    <n v="2000932"/>
    <s v="Sofortrechnung"/>
    <s v="EAM\Erdal.Bircan"/>
    <x v="0"/>
    <s v="28111"/>
    <s v="Digital Smile s.r.o."/>
    <x v="1"/>
    <s v="1"/>
    <s v="101030104"/>
    <x v="304"/>
    <s v="Samsung G736B Xcover 6 Pro 5G 128GB EE"/>
    <n v="50"/>
    <n v="300.59789999999998"/>
    <n v="309"/>
    <n v="15450"/>
    <n v="8.4021000000000008"/>
    <n v="420.1"/>
    <n v="2.71"/>
    <s v="V0164"/>
    <x v="4"/>
    <s v="KPUD"/>
    <s v="EXP"/>
    <s v="Geräte"/>
    <x v="4"/>
    <n v="50"/>
    <n v="300.59789999999998"/>
    <n v="309"/>
    <n v="15450"/>
    <n v="8.4021000000000008"/>
    <n v="420.1"/>
    <n v="2.7190938511326861E-2"/>
    <n v="1"/>
    <m/>
    <x v="0"/>
    <s v="Nein"/>
    <x v="0"/>
  </r>
  <r>
    <n v="14573798"/>
    <x v="6"/>
    <x v="0"/>
    <n v="2000933"/>
    <s v="Sofortrechnung"/>
    <s v="eam\bekir.ahmed"/>
    <x v="2"/>
    <s v="22042"/>
    <s v="Mobile Connect"/>
    <x v="1"/>
    <s v="1"/>
    <s v="101030353"/>
    <x v="38"/>
    <s v="Samsung A256B A25 5G 128GB"/>
    <n v="1"/>
    <n v="164.98509999999999"/>
    <n v="179"/>
    <n v="179"/>
    <n v="14.014900000000001"/>
    <n v="14.01"/>
    <n v="7.82"/>
    <s v="V0162"/>
    <x v="8"/>
    <s v="KÜB14"/>
    <s v="FHK"/>
    <s v="Geräte"/>
    <x v="2"/>
    <n v="1"/>
    <n v="164.98509999999999"/>
    <n v="179"/>
    <n v="179"/>
    <n v="14.014900000000001"/>
    <n v="14.01"/>
    <n v="7.8268156424581001E-2"/>
    <n v="1"/>
    <m/>
    <x v="0"/>
    <s v="Nein"/>
    <x v="0"/>
  </r>
  <r>
    <n v="14573696"/>
    <x v="6"/>
    <x v="0"/>
    <n v="2000934"/>
    <s v="Sofortrechnung"/>
    <s v="eam\bekir.ahmed"/>
    <x v="2"/>
    <s v="20194"/>
    <s v="45E GmbH"/>
    <x v="0"/>
    <s v="1"/>
    <s v="200030288"/>
    <x v="606"/>
    <s v="Samsung Galaxy SM-R630 Buds3 Pro"/>
    <n v="1"/>
    <n v="130"/>
    <n v="140"/>
    <n v="140"/>
    <n v="10"/>
    <n v="10"/>
    <n v="7.14"/>
    <s v="V0162"/>
    <x v="8"/>
    <s v="KABB0"/>
    <s v="FHK"/>
    <s v="Zubehör"/>
    <x v="2"/>
    <n v="1"/>
    <n v="130"/>
    <n v="140"/>
    <n v="140"/>
    <n v="10"/>
    <n v="10"/>
    <n v="7.1428571428571425E-2"/>
    <n v="1"/>
    <m/>
    <x v="0"/>
    <s v="Nein"/>
    <x v="0"/>
  </r>
  <r>
    <n v="14573864"/>
    <x v="6"/>
    <x v="0"/>
    <n v="2000935"/>
    <s v="Sofortrechnung"/>
    <s v="eam\bekir.ahmed"/>
    <x v="2"/>
    <s v="23294"/>
    <s v="Vodafone Fachhandel"/>
    <x v="1"/>
    <s v="1"/>
    <s v="101030626"/>
    <x v="516"/>
    <s v="Samsung S721B S24 FE 5G 128GB"/>
    <n v="1"/>
    <n v="399"/>
    <n v="444"/>
    <n v="444"/>
    <n v="45"/>
    <n v="45"/>
    <n v="10.130000000000001"/>
    <s v="V0162"/>
    <x v="8"/>
    <s v="KABB0"/>
    <s v="FHK"/>
    <s v="Geräte"/>
    <x v="2"/>
    <n v="1"/>
    <n v="399"/>
    <n v="444"/>
    <n v="444"/>
    <n v="45"/>
    <n v="45"/>
    <n v="0.10135135135135136"/>
    <n v="1"/>
    <m/>
    <x v="0"/>
    <s v="Nein"/>
    <x v="0"/>
  </r>
  <r>
    <n v="14573818"/>
    <x v="6"/>
    <x v="0"/>
    <n v="2000936"/>
    <s v="Sofortrechnung"/>
    <s v="eam\bekir.ahmed"/>
    <x v="2"/>
    <s v="30246"/>
    <s v="Handyhelden"/>
    <x v="1"/>
    <s v="1"/>
    <s v="101030655"/>
    <x v="473"/>
    <s v="Samsung S721B S24 FE 5G 256GB"/>
    <n v="1"/>
    <n v="490.33330000000001"/>
    <n v="509"/>
    <n v="509"/>
    <n v="18.666699999999999"/>
    <n v="18.670000000000002"/>
    <n v="3.66"/>
    <s v="V0163"/>
    <x v="11"/>
    <s v="KVAB30"/>
    <s v="FHK"/>
    <s v="Geräte"/>
    <x v="2"/>
    <n v="1"/>
    <n v="490.33330000000001"/>
    <n v="509"/>
    <n v="509"/>
    <n v="18.666699999999999"/>
    <n v="18.670000000000002"/>
    <n v="3.6679764243614937E-2"/>
    <n v="1"/>
    <m/>
    <x v="0"/>
    <s v="Nein"/>
    <x v="0"/>
  </r>
  <r>
    <n v="14573850"/>
    <x v="6"/>
    <x v="0"/>
    <n v="2000937"/>
    <s v="Sofortrechnung"/>
    <s v="eam\bekir.ahmed"/>
    <x v="2"/>
    <s v="30878"/>
    <s v="Business-CM GmbH"/>
    <x v="1"/>
    <s v="1"/>
    <s v="101300037"/>
    <x v="91"/>
    <s v="Apple iPhone 14 128GB"/>
    <n v="1"/>
    <n v="492.00850000000003"/>
    <n v="517"/>
    <n v="517"/>
    <n v="24.991499999999998"/>
    <n v="24.99"/>
    <n v="4.83"/>
    <s v="V0162"/>
    <x v="8"/>
    <s v="KABB5"/>
    <s v="FHK"/>
    <s v="Geräte"/>
    <x v="2"/>
    <n v="1"/>
    <n v="492.00850000000003"/>
    <n v="517"/>
    <n v="517"/>
    <n v="24.991499999999998"/>
    <n v="24.99"/>
    <n v="4.8336557059961309E-2"/>
    <n v="1"/>
    <m/>
    <x v="0"/>
    <s v="Nein"/>
    <x v="0"/>
  </r>
  <r>
    <n v="14573803"/>
    <x v="6"/>
    <x v="0"/>
    <n v="2000938"/>
    <s v="Sofortrechnung"/>
    <s v="eam\bekir.ahmed"/>
    <x v="2"/>
    <s v="26685"/>
    <s v="Come Connect GmbH"/>
    <x v="1"/>
    <s v="1"/>
    <s v="101030382"/>
    <x v="28"/>
    <s v="Samsung S921B S24 5G 256GB"/>
    <n v="1"/>
    <n v="530.07069999999999"/>
    <n v="559"/>
    <n v="559"/>
    <n v="28.929300000000001"/>
    <n v="28.93"/>
    <n v="5.17"/>
    <s v="V0163"/>
    <x v="11"/>
    <s v="KABB0"/>
    <s v="FHK"/>
    <s v="Geräte"/>
    <x v="2"/>
    <n v="1"/>
    <n v="530.07069999999999"/>
    <n v="559"/>
    <n v="559"/>
    <n v="28.929300000000001"/>
    <n v="28.93"/>
    <n v="5.1753130590339889E-2"/>
    <n v="1"/>
    <m/>
    <x v="0"/>
    <s v="Nein"/>
    <x v="0"/>
  </r>
  <r>
    <n v="14573803"/>
    <x v="6"/>
    <x v="0"/>
    <n v="2000938"/>
    <s v="Sofortrechnung"/>
    <s v="eam\bekir.ahmed"/>
    <x v="2"/>
    <s v="26685"/>
    <s v="Come Connect GmbH"/>
    <x v="1"/>
    <s v="2"/>
    <s v="101030455"/>
    <x v="234"/>
    <s v="Samsung A356B A35 5G 128GB"/>
    <n v="1"/>
    <n v="190.3897"/>
    <n v="209"/>
    <n v="209"/>
    <n v="18.610299999999999"/>
    <n v="18.61"/>
    <n v="8.9"/>
    <s v="V0163"/>
    <x v="11"/>
    <s v="KABB0"/>
    <s v="FHK"/>
    <s v="Geräte"/>
    <x v="2"/>
    <n v="1"/>
    <n v="190.3897"/>
    <n v="209"/>
    <n v="209"/>
    <n v="18.610299999999999"/>
    <n v="18.61"/>
    <n v="8.9043062200956938E-2"/>
    <n v="1"/>
    <m/>
    <x v="0"/>
    <s v="Nein"/>
    <x v="0"/>
  </r>
  <r>
    <n v="14573803"/>
    <x v="6"/>
    <x v="0"/>
    <n v="2000938"/>
    <s v="Sofortrechnung"/>
    <s v="eam\bekir.ahmed"/>
    <x v="2"/>
    <s v="26685"/>
    <s v="Come Connect GmbH"/>
    <x v="1"/>
    <s v="3"/>
    <s v="100034494"/>
    <x v="453"/>
    <s v="Samsung S928B S24 Ultra 5G 512GB"/>
    <n v="1"/>
    <n v="910.47659999999996"/>
    <n v="845"/>
    <n v="845"/>
    <n v="-65.476600000000005"/>
    <n v="-65.48"/>
    <n v="-7.74"/>
    <s v="V0163"/>
    <x v="11"/>
    <s v="KABB0"/>
    <s v="FHK"/>
    <s v="Geräte"/>
    <x v="2"/>
    <n v="1"/>
    <n v="910.47659999999996"/>
    <n v="845"/>
    <n v="845"/>
    <n v="-65.476600000000005"/>
    <n v="-65.48"/>
    <n v="-7.7491124260355038E-2"/>
    <n v="1"/>
    <m/>
    <x v="0"/>
    <s v="Nein"/>
    <x v="1"/>
  </r>
  <r>
    <n v="14573649"/>
    <x v="6"/>
    <x v="0"/>
    <n v="2000939"/>
    <s v="Sofortrechnung"/>
    <s v="eam\bekir.ahmed"/>
    <x v="2"/>
    <s v="29170"/>
    <s v="Mymobilestore"/>
    <x v="1"/>
    <s v="1"/>
    <s v="100034587"/>
    <x v="212"/>
    <s v="Samsung A556B A55 5G 128GB"/>
    <n v="1"/>
    <n v="263.57139999999998"/>
    <n v="269"/>
    <n v="269"/>
    <n v="5.4286000000000003"/>
    <n v="5.43"/>
    <n v="2.0099999999999998"/>
    <s v="V0163"/>
    <x v="11"/>
    <s v="KABB14"/>
    <s v="FHK"/>
    <s v="Geräte"/>
    <x v="2"/>
    <n v="1"/>
    <n v="263.57139999999998"/>
    <n v="269"/>
    <n v="269"/>
    <n v="5.4286000000000003"/>
    <n v="5.43"/>
    <n v="2.0185873605947955E-2"/>
    <n v="1"/>
    <m/>
    <x v="0"/>
    <s v="Nein"/>
    <x v="0"/>
  </r>
  <r>
    <n v="14573649"/>
    <x v="6"/>
    <x v="0"/>
    <n v="2000939"/>
    <s v="Sofortrechnung"/>
    <s v="eam\bekir.ahmed"/>
    <x v="2"/>
    <s v="29170"/>
    <s v="Mymobilestore"/>
    <x v="1"/>
    <s v="2"/>
    <s v="101690331"/>
    <x v="252"/>
    <s v="Xiaomi Redmi 14C 4GB/128GB"/>
    <n v="1"/>
    <n v="74.601299999999995"/>
    <n v="81"/>
    <n v="81"/>
    <n v="6.3986999999999998"/>
    <n v="6.4"/>
    <n v="7.89"/>
    <s v="V0163"/>
    <x v="11"/>
    <s v="KABB14"/>
    <s v="FHK"/>
    <s v="Geräte"/>
    <x v="2"/>
    <n v="1"/>
    <n v="74.601299999999995"/>
    <n v="81"/>
    <n v="81"/>
    <n v="6.3986999999999998"/>
    <n v="6.4"/>
    <n v="7.9012345679012344E-2"/>
    <n v="1"/>
    <m/>
    <x v="0"/>
    <s v="Nein"/>
    <x v="0"/>
  </r>
  <r>
    <n v="14573815"/>
    <x v="6"/>
    <x v="0"/>
    <n v="2000940"/>
    <s v="Sofortrechnung"/>
    <s v="Yasar.Yigitbilek"/>
    <x v="2"/>
    <s v="30087"/>
    <s v="DSW-Telekommunikation GmbH"/>
    <x v="1"/>
    <s v="1"/>
    <s v="101300037"/>
    <x v="91"/>
    <s v="Apple iPhone 14 128GB"/>
    <n v="1"/>
    <n v="492.00850000000003"/>
    <n v="522"/>
    <n v="522"/>
    <n v="29.991499999999998"/>
    <n v="29.99"/>
    <n v="5.74"/>
    <s v="V0161"/>
    <x v="7"/>
    <s v="KVAB30"/>
    <s v="FHK"/>
    <s v="Geräte"/>
    <x v="2"/>
    <n v="1"/>
    <n v="492.00850000000003"/>
    <n v="522"/>
    <n v="522"/>
    <n v="29.991499999999998"/>
    <n v="29.99"/>
    <n v="5.7452107279693486E-2"/>
    <n v="1"/>
    <m/>
    <x v="0"/>
    <s v="Nein"/>
    <x v="0"/>
  </r>
  <r>
    <n v="14573815"/>
    <x v="6"/>
    <x v="0"/>
    <n v="2000940"/>
    <s v="Sofortrechnung"/>
    <s v="Yasar.Yigitbilek"/>
    <x v="2"/>
    <s v="30087"/>
    <s v="DSW-Telekommunikation GmbH"/>
    <x v="0"/>
    <s v="2"/>
    <s v="202140003"/>
    <x v="416"/>
    <s v="Telekom Speedport Smart 3  R"/>
    <n v="8"/>
    <n v="52.86"/>
    <n v="60"/>
    <n v="480"/>
    <n v="7.14"/>
    <n v="57.12"/>
    <n v="11.9"/>
    <s v="V0161"/>
    <x v="7"/>
    <s v="KVAB30"/>
    <s v="FHK"/>
    <s v="Zubehör"/>
    <x v="2"/>
    <n v="8"/>
    <n v="52.86"/>
    <n v="60"/>
    <n v="480"/>
    <n v="7.14"/>
    <n v="57.12"/>
    <n v="0.11899999999999999"/>
    <n v="1"/>
    <m/>
    <x v="0"/>
    <s v="Nein"/>
    <x v="0"/>
  </r>
  <r>
    <n v="14573809"/>
    <x v="6"/>
    <x v="0"/>
    <n v="2000941"/>
    <s v="Sofortrechnung"/>
    <s v="Yasar.Yigitbilek"/>
    <x v="2"/>
    <s v="29439"/>
    <s v="SafeToNet Family Store GmbH"/>
    <x v="1"/>
    <s v="1"/>
    <s v="100302478"/>
    <x v="79"/>
    <s v="Apple iPhone 13 128GB"/>
    <n v="1"/>
    <n v="417.46170000000001"/>
    <n v="428"/>
    <n v="428"/>
    <n v="10.5383"/>
    <n v="10.54"/>
    <n v="2.46"/>
    <s v="V0162"/>
    <x v="8"/>
    <s v="KABB5"/>
    <s v="FHK"/>
    <s v="Geräte"/>
    <x v="2"/>
    <n v="1"/>
    <n v="417.46170000000001"/>
    <n v="428"/>
    <n v="428"/>
    <n v="10.5383"/>
    <n v="10.54"/>
    <n v="2.4626168224299062E-2"/>
    <n v="1"/>
    <m/>
    <x v="0"/>
    <s v="Nein"/>
    <x v="0"/>
  </r>
  <r>
    <n v="14573809"/>
    <x v="6"/>
    <x v="0"/>
    <n v="2000941"/>
    <s v="Sofortrechnung"/>
    <s v="Yasar.Yigitbilek"/>
    <x v="2"/>
    <s v="29439"/>
    <s v="SafeToNet Family Store GmbH"/>
    <x v="7"/>
    <s v="2"/>
    <s v="700970491"/>
    <x v="377"/>
    <m/>
    <n v="1"/>
    <n v="0"/>
    <n v="0"/>
    <n v="0"/>
    <m/>
    <n v="0"/>
    <m/>
    <s v="V0162"/>
    <x v="8"/>
    <s v="KABB5"/>
    <s v="FHK"/>
    <s v="Marketing"/>
    <x v="2"/>
    <n v="1"/>
    <n v="0"/>
    <n v="0"/>
    <n v="0"/>
    <n v="0"/>
    <n v="0"/>
    <n v="0"/>
    <n v="1"/>
    <m/>
    <x v="0"/>
    <s v="Nein"/>
    <x v="0"/>
  </r>
  <r>
    <n v="14573882"/>
    <x v="6"/>
    <x v="0"/>
    <n v="2000942"/>
    <s v="Sofortrechnung"/>
    <s v="Yasar.Yigitbilek"/>
    <x v="2"/>
    <s v="27181"/>
    <s v="fondaco® Verwaltungs-GmbH"/>
    <x v="1"/>
    <s v="1"/>
    <s v="101030412"/>
    <x v="56"/>
    <s v="Samsung A057G A05s 128GB"/>
    <n v="1"/>
    <n v="93.245800000000003"/>
    <n v="105"/>
    <n v="105"/>
    <n v="11.754200000000001"/>
    <n v="11.75"/>
    <n v="11.19"/>
    <s v="V0161"/>
    <x v="7"/>
    <s v="KABB5"/>
    <s v="FHK"/>
    <s v="Geräte"/>
    <x v="2"/>
    <n v="1"/>
    <n v="93.245800000000003"/>
    <n v="105"/>
    <n v="105"/>
    <n v="11.754200000000001"/>
    <n v="11.75"/>
    <n v="0.11190476190476191"/>
    <n v="1"/>
    <m/>
    <x v="0"/>
    <s v="Nein"/>
    <x v="0"/>
  </r>
  <r>
    <n v="14573834"/>
    <x v="6"/>
    <x v="0"/>
    <n v="2000943"/>
    <s v="Sofortrechnung"/>
    <s v="Yasar.Yigitbilek"/>
    <x v="2"/>
    <s v="23779"/>
    <s v="Yucom Mobile"/>
    <x v="1"/>
    <s v="1"/>
    <s v="100303105"/>
    <x v="533"/>
    <s v="Apple iPhone 16 Plus 128GB"/>
    <n v="1"/>
    <n v="819"/>
    <n v="855"/>
    <n v="855"/>
    <n v="36"/>
    <n v="36"/>
    <n v="4.21"/>
    <s v="V0151"/>
    <x v="20"/>
    <s v="KVAB30"/>
    <s v="FHK"/>
    <s v="Geräte"/>
    <x v="2"/>
    <n v="1"/>
    <n v="819"/>
    <n v="855"/>
    <n v="855"/>
    <n v="36"/>
    <n v="36"/>
    <n v="4.2105263157894736E-2"/>
    <n v="1"/>
    <m/>
    <x v="0"/>
    <s v="Nein"/>
    <x v="0"/>
  </r>
  <r>
    <n v="14573879"/>
    <x v="6"/>
    <x v="0"/>
    <n v="2000944"/>
    <s v="Sofortrechnung"/>
    <s v="Yasar.Yigitbilek"/>
    <x v="0"/>
    <s v="27611"/>
    <s v="EOL INNOVATIONS INTERNATIONAL SL"/>
    <x v="1"/>
    <s v="1"/>
    <s v="100303120"/>
    <x v="117"/>
    <s v="Apple iPhone 16 Pro 128GB"/>
    <n v="15"/>
    <n v="906.88019999999995"/>
    <n v="919"/>
    <n v="13785"/>
    <n v="12.1198"/>
    <n v="181.8"/>
    <n v="1.31"/>
    <s v="V0018"/>
    <x v="16"/>
    <s v="KÜB14"/>
    <s v="EXP"/>
    <s v="Geräte"/>
    <x v="11"/>
    <n v="15"/>
    <n v="906.88019999999995"/>
    <n v="919"/>
    <n v="13785"/>
    <n v="12.1198"/>
    <n v="181.8"/>
    <n v="1.3188248095756258E-2"/>
    <n v="1"/>
    <m/>
    <x v="0"/>
    <s v="Nein"/>
    <x v="0"/>
  </r>
  <r>
    <n v="14573879"/>
    <x v="6"/>
    <x v="0"/>
    <n v="2000944"/>
    <s v="Sofortrechnung"/>
    <s v="Yasar.Yigitbilek"/>
    <x v="0"/>
    <s v="27611"/>
    <s v="EOL INNOVATIONS INTERNATIONAL SL"/>
    <x v="1"/>
    <s v="2"/>
    <s v="100303119"/>
    <x v="118"/>
    <s v="Apple iPhone 16 Pro 128GB"/>
    <n v="20"/>
    <n v="895.92759999999998"/>
    <n v="915"/>
    <n v="18300"/>
    <n v="19.072399999999998"/>
    <n v="381.45"/>
    <n v="2.08"/>
    <s v="V0018"/>
    <x v="16"/>
    <s v="KÜB14"/>
    <s v="EXP"/>
    <s v="Geräte"/>
    <x v="11"/>
    <n v="20"/>
    <n v="895.92759999999998"/>
    <n v="915"/>
    <n v="18300"/>
    <n v="19.072399999999998"/>
    <n v="381.45"/>
    <n v="2.0844262295081968E-2"/>
    <n v="1"/>
    <m/>
    <x v="0"/>
    <s v="Nein"/>
    <x v="0"/>
  </r>
  <r>
    <n v="14573914"/>
    <x v="6"/>
    <x v="0"/>
    <n v="2000945"/>
    <s v="Sofortrechnung"/>
    <s v="eam\ruhcan.onatca"/>
    <x v="2"/>
    <s v="23294"/>
    <s v="Vodafone Fachhandel"/>
    <x v="7"/>
    <s v="1"/>
    <s v="700970491"/>
    <x v="377"/>
    <m/>
    <n v="1"/>
    <n v="0"/>
    <n v="0"/>
    <n v="0"/>
    <m/>
    <n v="0"/>
    <m/>
    <s v="V0162"/>
    <x v="8"/>
    <s v="KABB0"/>
    <s v="FHK"/>
    <s v="Marketing"/>
    <x v="2"/>
    <n v="1"/>
    <n v="0"/>
    <n v="0"/>
    <n v="0"/>
    <n v="0"/>
    <n v="0"/>
    <n v="0"/>
    <n v="1"/>
    <m/>
    <x v="0"/>
    <s v="Nein"/>
    <x v="0"/>
  </r>
  <r>
    <n v="14573928"/>
    <x v="6"/>
    <x v="0"/>
    <n v="2000946"/>
    <s v="Sofortrechnung"/>
    <s v="eam\ruhcan.onatca"/>
    <x v="2"/>
    <s v="22254"/>
    <s v="OsnaHandy"/>
    <x v="7"/>
    <s v="1"/>
    <s v="700970491"/>
    <x v="377"/>
    <m/>
    <n v="1"/>
    <n v="0"/>
    <n v="0"/>
    <n v="0"/>
    <m/>
    <n v="0"/>
    <m/>
    <s v="V0162"/>
    <x v="8"/>
    <s v="NN"/>
    <s v="FHK"/>
    <s v="Marketing"/>
    <x v="2"/>
    <n v="1"/>
    <n v="0"/>
    <n v="0"/>
    <n v="0"/>
    <n v="0"/>
    <n v="0"/>
    <n v="0"/>
    <n v="1"/>
    <m/>
    <x v="0"/>
    <s v="Nein"/>
    <x v="0"/>
  </r>
  <r>
    <n v="14573628"/>
    <x v="6"/>
    <x v="0"/>
    <n v="2000947"/>
    <s v="Sofortrechnung"/>
    <s v="eam\mustafa.oezer"/>
    <x v="1"/>
    <s v="26898"/>
    <s v="Wortmann Telecom GmbH"/>
    <x v="1"/>
    <s v="1"/>
    <s v="101030671"/>
    <x v="423"/>
    <s v="Samsung A165F A16 128GB"/>
    <n v="50"/>
    <n v="109"/>
    <n v="120"/>
    <n v="6000"/>
    <n v="11"/>
    <n v="550"/>
    <n v="9.16"/>
    <s v="V0012"/>
    <x v="1"/>
    <s v="KÜB8"/>
    <s v="GRK"/>
    <s v="Geräte"/>
    <x v="1"/>
    <n v="50"/>
    <n v="109"/>
    <n v="120"/>
    <n v="6000"/>
    <n v="11"/>
    <n v="550"/>
    <n v="9.166666666666666E-2"/>
    <n v="1"/>
    <m/>
    <x v="0"/>
    <s v="Nein"/>
    <x v="0"/>
  </r>
  <r>
    <n v="14573628"/>
    <x v="6"/>
    <x v="0"/>
    <n v="2000947"/>
    <s v="Sofortrechnung"/>
    <s v="eam\mustafa.oezer"/>
    <x v="1"/>
    <s v="26898"/>
    <s v="Wortmann Telecom GmbH"/>
    <x v="1"/>
    <s v="2"/>
    <s v="101030661"/>
    <x v="146"/>
    <s v="Samsung A165F A16 128GB"/>
    <n v="250"/>
    <n v="110.11790000000001"/>
    <n v="120"/>
    <n v="30000"/>
    <n v="9.8820999999999994"/>
    <n v="2470.52"/>
    <n v="8.23"/>
    <s v="V0012"/>
    <x v="1"/>
    <s v="KÜB8"/>
    <s v="GRK"/>
    <s v="Geräte"/>
    <x v="1"/>
    <n v="250"/>
    <n v="110.11790000000001"/>
    <n v="120"/>
    <n v="30000"/>
    <n v="9.8820999999999994"/>
    <n v="2470.52"/>
    <n v="8.2350666666666669E-2"/>
    <n v="1"/>
    <m/>
    <x v="0"/>
    <s v="Nein"/>
    <x v="0"/>
  </r>
  <r>
    <n v="14573848"/>
    <x v="6"/>
    <x v="0"/>
    <n v="2000948"/>
    <s v="Sofortrechnung"/>
    <s v="eam\bekir.ahmed"/>
    <x v="0"/>
    <s v="30925"/>
    <s v="AB FOTO Sp.Z.o.o."/>
    <x v="3"/>
    <s v="1"/>
    <s v="900010011"/>
    <x v="36"/>
    <s v="Sonstiges"/>
    <n v="1"/>
    <n v="0"/>
    <n v="20"/>
    <n v="20"/>
    <n v="20"/>
    <n v="20"/>
    <m/>
    <s v="V0027"/>
    <x v="9"/>
    <s v="VKASSE"/>
    <s v="EXP"/>
    <s v="Sonstige"/>
    <x v="7"/>
    <n v="1"/>
    <n v="0"/>
    <n v="20"/>
    <n v="20"/>
    <n v="20"/>
    <n v="20"/>
    <n v="1"/>
    <n v="1"/>
    <m/>
    <x v="2"/>
    <s v="Ja"/>
    <x v="0"/>
  </r>
  <r>
    <n v="14573848"/>
    <x v="6"/>
    <x v="0"/>
    <n v="2000948"/>
    <s v="Sofortrechnung"/>
    <s v="eam\bekir.ahmed"/>
    <x v="0"/>
    <s v="30925"/>
    <s v="AB FOTO Sp.Z.o.o."/>
    <x v="1"/>
    <s v="2"/>
    <s v="100690673"/>
    <x v="568"/>
    <s v="Xiaomi 14T 5G 12GB/256GB"/>
    <n v="1"/>
    <n v="327"/>
    <n v="356"/>
    <n v="356"/>
    <n v="29"/>
    <n v="29"/>
    <n v="8.14"/>
    <s v="V0027"/>
    <x v="9"/>
    <s v="VKASSE"/>
    <s v="EXP"/>
    <s v="Geräte"/>
    <x v="7"/>
    <n v="1"/>
    <n v="327"/>
    <n v="356"/>
    <n v="356"/>
    <n v="29"/>
    <n v="29"/>
    <n v="8.1460674157303375E-2"/>
    <n v="1"/>
    <m/>
    <x v="0"/>
    <s v="Nein"/>
    <x v="0"/>
  </r>
  <r>
    <n v="14573848"/>
    <x v="6"/>
    <x v="0"/>
    <n v="2000948"/>
    <s v="Sofortrechnung"/>
    <s v="eam\bekir.ahmed"/>
    <x v="0"/>
    <s v="30925"/>
    <s v="AB FOTO Sp.Z.o.o."/>
    <x v="1"/>
    <s v="3"/>
    <s v="101690209"/>
    <x v="12"/>
    <s v="Xiaomi Redmi Pad SE 8GB/256GB [WiFi]"/>
    <n v="1"/>
    <n v="129.98869999999999"/>
    <n v="143"/>
    <n v="143"/>
    <n v="13.0113"/>
    <n v="13.01"/>
    <n v="9.09"/>
    <s v="V0027"/>
    <x v="9"/>
    <s v="VKASSE"/>
    <s v="EXP"/>
    <s v="Geräte"/>
    <x v="7"/>
    <n v="1"/>
    <n v="129.98869999999999"/>
    <n v="143"/>
    <n v="143"/>
    <n v="13.0113"/>
    <n v="13.01"/>
    <n v="9.0979020979020983E-2"/>
    <n v="1"/>
    <m/>
    <x v="0"/>
    <s v="Nein"/>
    <x v="0"/>
  </r>
  <r>
    <n v="14573848"/>
    <x v="6"/>
    <x v="0"/>
    <n v="2000948"/>
    <s v="Sofortrechnung"/>
    <s v="eam\bekir.ahmed"/>
    <x v="0"/>
    <s v="30925"/>
    <s v="AB FOTO Sp.Z.o.o."/>
    <x v="1"/>
    <s v="4"/>
    <s v="101030303"/>
    <x v="246"/>
    <s v="Samsung X710N Tab S9 128GB [WiFi]"/>
    <n v="1"/>
    <n v="445"/>
    <n v="463"/>
    <n v="463"/>
    <n v="18"/>
    <n v="18"/>
    <n v="3.88"/>
    <s v="V0027"/>
    <x v="9"/>
    <s v="VKASSE"/>
    <s v="EXP"/>
    <s v="Geräte"/>
    <x v="7"/>
    <n v="1"/>
    <n v="445"/>
    <n v="463"/>
    <n v="463"/>
    <n v="18"/>
    <n v="18"/>
    <n v="3.8876889848812095E-2"/>
    <n v="1"/>
    <m/>
    <x v="0"/>
    <s v="Nein"/>
    <x v="0"/>
  </r>
  <r>
    <n v="14573848"/>
    <x v="6"/>
    <x v="0"/>
    <n v="2000948"/>
    <s v="Sofortrechnung"/>
    <s v="eam\bekir.ahmed"/>
    <x v="0"/>
    <s v="30925"/>
    <s v="AB FOTO Sp.Z.o.o."/>
    <x v="1"/>
    <s v="5"/>
    <s v="101300316"/>
    <x v="217"/>
    <s v="Apple iPhone 16 Pro Max 512GB"/>
    <n v="1"/>
    <n v="1207"/>
    <n v="1305"/>
    <n v="1305"/>
    <n v="98"/>
    <n v="98"/>
    <n v="7.5"/>
    <s v="V0027"/>
    <x v="9"/>
    <s v="VKASSE"/>
    <s v="EXP"/>
    <s v="Geräte"/>
    <x v="7"/>
    <n v="1"/>
    <n v="1207"/>
    <n v="1305"/>
    <n v="1305"/>
    <n v="98"/>
    <n v="98"/>
    <n v="7.509578544061303E-2"/>
    <n v="1"/>
    <m/>
    <x v="0"/>
    <s v="Nein"/>
    <x v="0"/>
  </r>
  <r>
    <n v="14573848"/>
    <x v="6"/>
    <x v="0"/>
    <n v="2000948"/>
    <s v="Sofortrechnung"/>
    <s v="eam\bekir.ahmed"/>
    <x v="0"/>
    <s v="30925"/>
    <s v="AB FOTO Sp.Z.o.o."/>
    <x v="1"/>
    <s v="6"/>
    <s v="101280001"/>
    <x v="125"/>
    <s v="CAT S75 128GB"/>
    <n v="1"/>
    <n v="218.56469999999999"/>
    <n v="256"/>
    <n v="256"/>
    <n v="37.435299999999998"/>
    <n v="37.44"/>
    <n v="14.62"/>
    <s v="V0027"/>
    <x v="9"/>
    <s v="VKASSE"/>
    <s v="EXP"/>
    <s v="Geräte"/>
    <x v="7"/>
    <n v="1"/>
    <n v="218.56469999999999"/>
    <n v="256"/>
    <n v="256"/>
    <n v="37.435299999999998"/>
    <n v="37.44"/>
    <n v="0.14624999999999999"/>
    <n v="1"/>
    <m/>
    <x v="0"/>
    <s v="Nein"/>
    <x v="0"/>
  </r>
  <r>
    <n v="14573848"/>
    <x v="6"/>
    <x v="0"/>
    <n v="2000948"/>
    <s v="Sofortrechnung"/>
    <s v="eam\bekir.ahmed"/>
    <x v="0"/>
    <s v="30925"/>
    <s v="AB FOTO Sp.Z.o.o."/>
    <x v="1"/>
    <s v="7"/>
    <s v="100280019"/>
    <x v="167"/>
    <s v="CAT S62 Pro 128GB"/>
    <n v="2"/>
    <n v="333"/>
    <n v="347"/>
    <n v="694"/>
    <n v="14"/>
    <n v="28"/>
    <n v="4.03"/>
    <s v="V0027"/>
    <x v="9"/>
    <s v="VKASSE"/>
    <s v="EXP"/>
    <s v="Geräte"/>
    <x v="7"/>
    <n v="2"/>
    <n v="333"/>
    <n v="347"/>
    <n v="694"/>
    <n v="14"/>
    <n v="28"/>
    <n v="4.0345821325648415E-2"/>
    <n v="1"/>
    <m/>
    <x v="0"/>
    <s v="Nein"/>
    <x v="0"/>
  </r>
  <r>
    <n v="14573848"/>
    <x v="6"/>
    <x v="0"/>
    <n v="2000948"/>
    <s v="Sofortrechnung"/>
    <s v="eam\bekir.ahmed"/>
    <x v="0"/>
    <s v="30925"/>
    <s v="AB FOTO Sp.Z.o.o."/>
    <x v="0"/>
    <s v="8"/>
    <s v="200030239"/>
    <x v="122"/>
    <s v="Samsung SmartTag2 1er-Pack EI-T5600B"/>
    <n v="26"/>
    <n v="13.5015"/>
    <n v="14.4"/>
    <n v="374.4"/>
    <n v="0.89849999999999997"/>
    <n v="23.36"/>
    <n v="6.23"/>
    <s v="V0027"/>
    <x v="9"/>
    <s v="VKASSE"/>
    <s v="EXP"/>
    <s v="Zubehör"/>
    <x v="7"/>
    <n v="26"/>
    <n v="13.5015"/>
    <n v="14.4"/>
    <n v="374.4"/>
    <n v="0.89849999999999997"/>
    <n v="23.36"/>
    <n v="6.2393162393162394E-2"/>
    <n v="1"/>
    <m/>
    <x v="0"/>
    <s v="Nein"/>
    <x v="0"/>
  </r>
  <r>
    <n v="14573848"/>
    <x v="6"/>
    <x v="0"/>
    <n v="2000948"/>
    <s v="Sofortrechnung"/>
    <s v="eam\bekir.ahmed"/>
    <x v="0"/>
    <s v="30925"/>
    <s v="AB FOTO Sp.Z.o.o."/>
    <x v="1"/>
    <s v="9"/>
    <s v="101030380"/>
    <x v="92"/>
    <s v="Samsung S921B S24 5G 128GB"/>
    <n v="1"/>
    <n v="478.80900000000003"/>
    <n v="493"/>
    <n v="493"/>
    <n v="14.191000000000001"/>
    <n v="14.19"/>
    <n v="2.87"/>
    <s v="V0027"/>
    <x v="9"/>
    <s v="VKASSE"/>
    <s v="EXP"/>
    <s v="Geräte"/>
    <x v="7"/>
    <n v="1"/>
    <n v="478.80900000000003"/>
    <n v="493"/>
    <n v="493"/>
    <n v="14.191000000000001"/>
    <n v="14.19"/>
    <n v="2.8782961460446246E-2"/>
    <n v="1"/>
    <m/>
    <x v="0"/>
    <s v="Nein"/>
    <x v="0"/>
  </r>
  <r>
    <n v="14573213"/>
    <x v="6"/>
    <x v="0"/>
    <n v="2000949"/>
    <s v="Sofortrechnung"/>
    <s v="eam\mustafa.oezer"/>
    <x v="1"/>
    <s v="28774"/>
    <s v="Köhler Teledata GmbH &amp; Co. KG"/>
    <x v="1"/>
    <s v="1"/>
    <s v="101030671"/>
    <x v="423"/>
    <s v="Samsung A165F A16 128GB"/>
    <n v="20"/>
    <n v="109"/>
    <n v="121"/>
    <n v="2420"/>
    <n v="12"/>
    <n v="240"/>
    <n v="9.91"/>
    <s v="V0012"/>
    <x v="1"/>
    <s v="KABB5"/>
    <s v="GRK"/>
    <s v="Geräte"/>
    <x v="1"/>
    <n v="20"/>
    <n v="109"/>
    <n v="121"/>
    <n v="2420"/>
    <n v="12"/>
    <n v="240"/>
    <n v="9.9173553719008267E-2"/>
    <n v="1"/>
    <m/>
    <x v="0"/>
    <s v="Nein"/>
    <x v="0"/>
  </r>
  <r>
    <n v="14573213"/>
    <x v="6"/>
    <x v="0"/>
    <n v="2000949"/>
    <s v="Sofortrechnung"/>
    <s v="eam\mustafa.oezer"/>
    <x v="1"/>
    <s v="28774"/>
    <s v="Köhler Teledata GmbH &amp; Co. KG"/>
    <x v="1"/>
    <s v="2"/>
    <s v="101030496"/>
    <x v="292"/>
    <s v="Samsung X216B Tab A9+ 5G 128GB"/>
    <n v="5"/>
    <n v="182.7586"/>
    <n v="195"/>
    <n v="975"/>
    <n v="12.241400000000001"/>
    <n v="61.21"/>
    <n v="6.27"/>
    <s v="V0012"/>
    <x v="1"/>
    <s v="KABB5"/>
    <s v="GRK"/>
    <s v="Geräte"/>
    <x v="1"/>
    <n v="5"/>
    <n v="182.7586"/>
    <n v="195"/>
    <n v="975"/>
    <n v="12.241400000000001"/>
    <n v="61.21"/>
    <n v="6.2779487179487184E-2"/>
    <n v="1"/>
    <m/>
    <x v="0"/>
    <s v="Nein"/>
    <x v="0"/>
  </r>
  <r>
    <n v="14573213"/>
    <x v="6"/>
    <x v="0"/>
    <n v="2000949"/>
    <s v="Sofortrechnung"/>
    <s v="eam\mustafa.oezer"/>
    <x v="1"/>
    <s v="28774"/>
    <s v="Köhler Teledata GmbH &amp; Co. KG"/>
    <x v="1"/>
    <s v="3"/>
    <s v="101030654"/>
    <x v="44"/>
    <s v="Samsung X216B Tab A9+ 5G 128GB"/>
    <n v="5"/>
    <n v="179"/>
    <n v="195"/>
    <n v="975"/>
    <n v="16"/>
    <n v="80"/>
    <n v="8.1999999999999993"/>
    <s v="V0012"/>
    <x v="1"/>
    <s v="KABB5"/>
    <s v="GRK"/>
    <s v="Geräte"/>
    <x v="1"/>
    <n v="5"/>
    <n v="179"/>
    <n v="195"/>
    <n v="975"/>
    <n v="16"/>
    <n v="80"/>
    <n v="8.2051282051282051E-2"/>
    <n v="1"/>
    <m/>
    <x v="0"/>
    <s v="Nein"/>
    <x v="0"/>
  </r>
  <r>
    <n v="14573213"/>
    <x v="6"/>
    <x v="0"/>
    <n v="2000949"/>
    <s v="Sofortrechnung"/>
    <s v="eam\mustafa.oezer"/>
    <x v="1"/>
    <s v="28774"/>
    <s v="Köhler Teledata GmbH &amp; Co. KG"/>
    <x v="1"/>
    <s v="4"/>
    <s v="101030661"/>
    <x v="146"/>
    <s v="Samsung A165F A16 128GB"/>
    <n v="20"/>
    <n v="110.11790000000001"/>
    <n v="121"/>
    <n v="2420"/>
    <n v="10.882099999999999"/>
    <n v="217.64"/>
    <n v="8.99"/>
    <s v="V0012"/>
    <x v="1"/>
    <s v="KABB5"/>
    <s v="GRK"/>
    <s v="Geräte"/>
    <x v="1"/>
    <n v="20"/>
    <n v="110.11790000000001"/>
    <n v="121"/>
    <n v="2420"/>
    <n v="10.882099999999999"/>
    <n v="217.64"/>
    <n v="8.9933884297520653E-2"/>
    <n v="1"/>
    <m/>
    <x v="0"/>
    <s v="Nein"/>
    <x v="0"/>
  </r>
  <r>
    <n v="14573213"/>
    <x v="6"/>
    <x v="0"/>
    <n v="2000949"/>
    <s v="Sofortrechnung"/>
    <s v="eam\mustafa.oezer"/>
    <x v="1"/>
    <s v="28774"/>
    <s v="Köhler Teledata GmbH &amp; Co. KG"/>
    <x v="1"/>
    <s v="5"/>
    <s v="101030658"/>
    <x v="424"/>
    <s v="Samsung A165F A16 128GB"/>
    <n v="20"/>
    <n v="109"/>
    <n v="121"/>
    <n v="2420"/>
    <n v="12"/>
    <n v="240"/>
    <n v="9.91"/>
    <s v="V0012"/>
    <x v="1"/>
    <s v="KABB5"/>
    <s v="GRK"/>
    <s v="Geräte"/>
    <x v="1"/>
    <n v="20"/>
    <n v="109"/>
    <n v="121"/>
    <n v="2420"/>
    <n v="12"/>
    <n v="240"/>
    <n v="9.9173553719008267E-2"/>
    <n v="1"/>
    <m/>
    <x v="0"/>
    <s v="Nein"/>
    <x v="0"/>
  </r>
  <r>
    <n v="14573213"/>
    <x v="6"/>
    <x v="0"/>
    <n v="2000949"/>
    <s v="Sofortrechnung"/>
    <s v="eam\mustafa.oezer"/>
    <x v="1"/>
    <s v="28774"/>
    <s v="Köhler Teledata GmbH &amp; Co. KG"/>
    <x v="1"/>
    <s v="6"/>
    <s v="101030419"/>
    <x v="22"/>
    <s v="Samsung G556B Xcover 7 128GB EE"/>
    <n v="10"/>
    <n v="197.0257"/>
    <n v="209"/>
    <n v="2090"/>
    <n v="11.974299999999999"/>
    <n v="119.74"/>
    <n v="5.72"/>
    <s v="V0012"/>
    <x v="1"/>
    <s v="KABB5"/>
    <s v="GRK"/>
    <s v="Geräte"/>
    <x v="1"/>
    <n v="10"/>
    <n v="197.0257"/>
    <n v="209"/>
    <n v="2090"/>
    <n v="11.974299999999999"/>
    <n v="119.74"/>
    <n v="5.729186602870813E-2"/>
    <n v="1"/>
    <m/>
    <x v="0"/>
    <s v="Nein"/>
    <x v="0"/>
  </r>
  <r>
    <n v="14573795"/>
    <x v="6"/>
    <x v="0"/>
    <n v="2000950"/>
    <s v="Sofortrechnung"/>
    <s v="EAM\Erdal.Bircan"/>
    <x v="0"/>
    <s v="30637"/>
    <s v="SC FANPLACE IT SRL"/>
    <x v="3"/>
    <s v="1"/>
    <s v="900010011"/>
    <x v="36"/>
    <s v="Sonstiges"/>
    <n v="1"/>
    <n v="0"/>
    <n v="15"/>
    <n v="15"/>
    <n v="15"/>
    <n v="15"/>
    <m/>
    <s v="V0023"/>
    <x v="3"/>
    <s v="KÜB8"/>
    <s v="EXP"/>
    <s v="Sonstige"/>
    <x v="3"/>
    <n v="1"/>
    <n v="0"/>
    <n v="15"/>
    <n v="15"/>
    <n v="15"/>
    <n v="15"/>
    <n v="1"/>
    <n v="1"/>
    <m/>
    <x v="2"/>
    <s v="Ja"/>
    <x v="0"/>
  </r>
  <r>
    <n v="14573795"/>
    <x v="6"/>
    <x v="0"/>
    <n v="2000950"/>
    <s v="Sofortrechnung"/>
    <s v="EAM\Erdal.Bircan"/>
    <x v="0"/>
    <s v="30637"/>
    <s v="SC FANPLACE IT SRL"/>
    <x v="3"/>
    <s v="2"/>
    <s v="900010011"/>
    <x v="36"/>
    <s v="Sonstiges"/>
    <n v="1"/>
    <n v="0"/>
    <n v="20"/>
    <n v="20"/>
    <n v="20"/>
    <n v="20"/>
    <m/>
    <s v="V0023"/>
    <x v="3"/>
    <s v="KÜB8"/>
    <s v="EXP"/>
    <s v="Sonstige"/>
    <x v="3"/>
    <n v="1"/>
    <n v="0"/>
    <n v="20"/>
    <n v="20"/>
    <n v="20"/>
    <n v="20"/>
    <n v="1"/>
    <n v="1"/>
    <m/>
    <x v="2"/>
    <s v="Ja"/>
    <x v="0"/>
  </r>
  <r>
    <n v="14573795"/>
    <x v="6"/>
    <x v="0"/>
    <n v="2000950"/>
    <s v="Sofortrechnung"/>
    <s v="EAM\Erdal.Bircan"/>
    <x v="0"/>
    <s v="30637"/>
    <s v="SC FANPLACE IT SRL"/>
    <x v="0"/>
    <s v="3"/>
    <s v="200311472"/>
    <x v="0"/>
    <s v="Shark Dampfreiniger S6005EU, grey"/>
    <n v="1"/>
    <n v="56.911099999999998"/>
    <n v="80"/>
    <n v="80"/>
    <n v="23.088899999999999"/>
    <n v="23.09"/>
    <n v="28.86"/>
    <s v="V0023"/>
    <x v="3"/>
    <s v="KÜB8"/>
    <s v="EXP"/>
    <s v="Zubehör"/>
    <x v="3"/>
    <n v="1"/>
    <n v="56.911099999999998"/>
    <n v="80"/>
    <n v="80"/>
    <n v="23.088899999999999"/>
    <n v="23.09"/>
    <n v="0.28862500000000002"/>
    <n v="1"/>
    <m/>
    <x v="0"/>
    <s v="Nein"/>
    <x v="0"/>
  </r>
  <r>
    <n v="14573795"/>
    <x v="6"/>
    <x v="0"/>
    <n v="2000950"/>
    <s v="Sofortrechnung"/>
    <s v="EAM\Erdal.Bircan"/>
    <x v="0"/>
    <s v="30637"/>
    <s v="SC FANPLACE IT SRL"/>
    <x v="1"/>
    <s v="4"/>
    <s v="101030496"/>
    <x v="292"/>
    <s v="Samsung X216B Tab A9+ 5G 128GB"/>
    <n v="1"/>
    <n v="182.7586"/>
    <n v="205"/>
    <n v="205"/>
    <n v="22.241399999999999"/>
    <n v="22.24"/>
    <n v="10.84"/>
    <s v="V0023"/>
    <x v="3"/>
    <s v="KÜB8"/>
    <s v="EXP"/>
    <s v="Geräte"/>
    <x v="3"/>
    <n v="1"/>
    <n v="182.7586"/>
    <n v="205"/>
    <n v="205"/>
    <n v="22.241399999999999"/>
    <n v="22.24"/>
    <n v="0.10848780487804878"/>
    <n v="1"/>
    <m/>
    <x v="0"/>
    <s v="Nein"/>
    <x v="0"/>
  </r>
  <r>
    <n v="14573795"/>
    <x v="6"/>
    <x v="0"/>
    <n v="2000950"/>
    <s v="Sofortrechnung"/>
    <s v="EAM\Erdal.Bircan"/>
    <x v="0"/>
    <s v="30637"/>
    <s v="SC FANPLACE IT SRL"/>
    <x v="0"/>
    <s v="5"/>
    <s v="200030261"/>
    <x v="23"/>
    <s v="Samsung Schnellladegerät EP-T2510X ohne Kabel"/>
    <n v="15"/>
    <n v="7.5"/>
    <n v="7.5"/>
    <n v="112.5"/>
    <n v="0"/>
    <n v="0"/>
    <n v="0"/>
    <s v="V0023"/>
    <x v="3"/>
    <s v="KÜB8"/>
    <s v="EXP"/>
    <s v="Zubehör"/>
    <x v="3"/>
    <n v="15"/>
    <n v="7.5"/>
    <n v="7.5"/>
    <n v="112.5"/>
    <n v="0"/>
    <n v="0"/>
    <n v="0"/>
    <n v="1"/>
    <m/>
    <x v="0"/>
    <s v="Nein"/>
    <x v="0"/>
  </r>
  <r>
    <n v="14573795"/>
    <x v="6"/>
    <x v="0"/>
    <n v="2000950"/>
    <s v="Sofortrechnung"/>
    <s v="EAM\Erdal.Bircan"/>
    <x v="0"/>
    <s v="30637"/>
    <s v="SC FANPLACE IT SRL"/>
    <x v="0"/>
    <s v="6"/>
    <s v="201230002"/>
    <x v="343"/>
    <s v="Sony Playstation Portal Remote Player"/>
    <n v="1"/>
    <n v="175"/>
    <n v="199"/>
    <n v="199"/>
    <n v="24"/>
    <n v="24"/>
    <n v="12.06"/>
    <s v="V0023"/>
    <x v="3"/>
    <s v="KÜB8"/>
    <s v="EXP"/>
    <s v="Zubehör"/>
    <x v="3"/>
    <n v="1"/>
    <n v="175"/>
    <n v="199"/>
    <n v="199"/>
    <n v="24"/>
    <n v="24"/>
    <n v="0.12060301507537688"/>
    <n v="1"/>
    <m/>
    <x v="0"/>
    <s v="Nein"/>
    <x v="0"/>
  </r>
  <r>
    <n v="14573795"/>
    <x v="6"/>
    <x v="0"/>
    <n v="2000950"/>
    <s v="Sofortrechnung"/>
    <s v="EAM\Erdal.Bircan"/>
    <x v="0"/>
    <s v="30637"/>
    <s v="SC FANPLACE IT SRL"/>
    <x v="1"/>
    <s v="7"/>
    <s v="101030602"/>
    <x v="174"/>
    <s v="Samsung X826B Tab S10+ 5G 256GB"/>
    <n v="1"/>
    <n v="828"/>
    <n v="837"/>
    <n v="837"/>
    <n v="9"/>
    <n v="9"/>
    <n v="1.07"/>
    <s v="V0023"/>
    <x v="3"/>
    <s v="KÜB8"/>
    <s v="EXP"/>
    <s v="Geräte"/>
    <x v="3"/>
    <n v="1"/>
    <n v="828"/>
    <n v="837"/>
    <n v="837"/>
    <n v="9"/>
    <n v="9"/>
    <n v="1.0752688172043012E-2"/>
    <n v="1"/>
    <m/>
    <x v="0"/>
    <s v="Nein"/>
    <x v="0"/>
  </r>
  <r>
    <n v="14573795"/>
    <x v="6"/>
    <x v="0"/>
    <n v="2000950"/>
    <s v="Sofortrechnung"/>
    <s v="EAM\Erdal.Bircan"/>
    <x v="0"/>
    <s v="30637"/>
    <s v="SC FANPLACE IT SRL"/>
    <x v="1"/>
    <s v="8"/>
    <s v="101030516"/>
    <x v="137"/>
    <s v="Samsung S928B S24 Ultra 5G 512GB"/>
    <n v="4"/>
    <n v="848.8066"/>
    <n v="836"/>
    <n v="3344"/>
    <n v="-12.8066"/>
    <n v="-51.23"/>
    <n v="-1.53"/>
    <s v="V0023"/>
    <x v="3"/>
    <s v="KÜB8"/>
    <s v="EXP"/>
    <s v="Geräte"/>
    <x v="3"/>
    <n v="4"/>
    <n v="848.8066"/>
    <n v="836"/>
    <n v="3344"/>
    <n v="-12.8066"/>
    <n v="-51.23"/>
    <n v="-1.5319976076555024E-2"/>
    <n v="1"/>
    <m/>
    <x v="0"/>
    <s v="Nein"/>
    <x v="1"/>
  </r>
  <r>
    <n v="14573795"/>
    <x v="6"/>
    <x v="0"/>
    <n v="2000950"/>
    <s v="Sofortrechnung"/>
    <s v="EAM\Erdal.Bircan"/>
    <x v="0"/>
    <s v="30637"/>
    <s v="SC FANPLACE IT SRL"/>
    <x v="1"/>
    <s v="9"/>
    <s v="101030492"/>
    <x v="138"/>
    <s v="Samsung A356B A35 5G 256GB"/>
    <n v="1"/>
    <n v="228.69569999999999"/>
    <n v="239"/>
    <n v="239"/>
    <n v="10.3043"/>
    <n v="10.3"/>
    <n v="4.3099999999999996"/>
    <s v="V0023"/>
    <x v="3"/>
    <s v="KÜB8"/>
    <s v="EXP"/>
    <s v="Geräte"/>
    <x v="3"/>
    <n v="1"/>
    <n v="228.69569999999999"/>
    <n v="239"/>
    <n v="239"/>
    <n v="10.3043"/>
    <n v="10.3"/>
    <n v="4.3096234309623435E-2"/>
    <n v="1"/>
    <m/>
    <x v="0"/>
    <s v="Nein"/>
    <x v="0"/>
  </r>
  <r>
    <n v="14573795"/>
    <x v="6"/>
    <x v="0"/>
    <n v="2000950"/>
    <s v="Sofortrechnung"/>
    <s v="EAM\Erdal.Bircan"/>
    <x v="0"/>
    <s v="30637"/>
    <s v="SC FANPLACE IT SRL"/>
    <x v="1"/>
    <s v="10"/>
    <s v="100034474"/>
    <x v="284"/>
    <s v="Samsung S921B S24 5G 128GB"/>
    <n v="1"/>
    <n v="484.77780000000001"/>
    <n v="495"/>
    <n v="495"/>
    <n v="10.222200000000001"/>
    <n v="10.220000000000001"/>
    <n v="2.06"/>
    <s v="V0023"/>
    <x v="3"/>
    <s v="KÜB8"/>
    <s v="EXP"/>
    <s v="Geräte"/>
    <x v="3"/>
    <n v="1"/>
    <n v="484.77780000000001"/>
    <n v="495"/>
    <n v="495"/>
    <n v="10.222200000000001"/>
    <n v="10.220000000000001"/>
    <n v="2.0646464646464649E-2"/>
    <n v="1"/>
    <m/>
    <x v="0"/>
    <s v="Nein"/>
    <x v="0"/>
  </r>
  <r>
    <n v="14573795"/>
    <x v="6"/>
    <x v="0"/>
    <n v="2000950"/>
    <s v="Sofortrechnung"/>
    <s v="EAM\Erdal.Bircan"/>
    <x v="0"/>
    <s v="30637"/>
    <s v="SC FANPLACE IT SRL"/>
    <x v="1"/>
    <s v="11"/>
    <s v="100690669"/>
    <x v="367"/>
    <s v="Xiaomi Redmi 14C 4GB/128GB"/>
    <n v="3"/>
    <n v="77.5"/>
    <n v="81"/>
    <n v="243"/>
    <n v="3.5"/>
    <n v="10.5"/>
    <n v="4.32"/>
    <s v="V0023"/>
    <x v="3"/>
    <s v="KÜB8"/>
    <s v="EXP"/>
    <s v="Geräte"/>
    <x v="3"/>
    <n v="3"/>
    <n v="77.5"/>
    <n v="81"/>
    <n v="243"/>
    <n v="3.5"/>
    <n v="10.5"/>
    <n v="4.3209876543209874E-2"/>
    <n v="1"/>
    <m/>
    <x v="0"/>
    <s v="Nein"/>
    <x v="0"/>
  </r>
  <r>
    <n v="14573795"/>
    <x v="6"/>
    <x v="0"/>
    <n v="2000950"/>
    <s v="Sofortrechnung"/>
    <s v="EAM\Erdal.Bircan"/>
    <x v="0"/>
    <s v="30637"/>
    <s v="SC FANPLACE IT SRL"/>
    <x v="1"/>
    <s v="12"/>
    <s v="101690346"/>
    <x v="291"/>
    <s v="Xiaomi Redmi A3 4GB/128GB"/>
    <n v="1"/>
    <n v="64"/>
    <n v="69"/>
    <n v="69"/>
    <n v="5"/>
    <n v="5"/>
    <n v="7.24"/>
    <s v="V0023"/>
    <x v="3"/>
    <s v="KÜB8"/>
    <s v="EXP"/>
    <s v="Geräte"/>
    <x v="3"/>
    <n v="1"/>
    <n v="64"/>
    <n v="69"/>
    <n v="69"/>
    <n v="5"/>
    <n v="5"/>
    <n v="7.2463768115942032E-2"/>
    <n v="1"/>
    <m/>
    <x v="0"/>
    <s v="Nein"/>
    <x v="0"/>
  </r>
  <r>
    <n v="14573795"/>
    <x v="6"/>
    <x v="0"/>
    <n v="2000950"/>
    <s v="Sofortrechnung"/>
    <s v="EAM\Erdal.Bircan"/>
    <x v="0"/>
    <s v="30637"/>
    <s v="SC FANPLACE IT SRL"/>
    <x v="1"/>
    <s v="13"/>
    <s v="101680018"/>
    <x v="266"/>
    <s v="OnePlus Nord CE 3 Lite 5G 8GB/128GB"/>
    <n v="1"/>
    <n v="122"/>
    <n v="135"/>
    <n v="135"/>
    <n v="13"/>
    <n v="13"/>
    <n v="9.6199999999999992"/>
    <s v="V0023"/>
    <x v="3"/>
    <s v="KÜB8"/>
    <s v="EXP"/>
    <s v="Geräte"/>
    <x v="3"/>
    <n v="1"/>
    <n v="122"/>
    <n v="135"/>
    <n v="135"/>
    <n v="13"/>
    <n v="13"/>
    <n v="9.6296296296296297E-2"/>
    <n v="1"/>
    <m/>
    <x v="0"/>
    <s v="Nein"/>
    <x v="0"/>
  </r>
  <r>
    <n v="14573795"/>
    <x v="6"/>
    <x v="0"/>
    <n v="2000950"/>
    <s v="Sofortrechnung"/>
    <s v="EAM\Erdal.Bircan"/>
    <x v="0"/>
    <s v="30637"/>
    <s v="SC FANPLACE IT SRL"/>
    <x v="1"/>
    <s v="14"/>
    <s v="101690342"/>
    <x v="227"/>
    <s v="Xiaomi POCO C75 4G 8GB/256GB"/>
    <n v="1"/>
    <n v="104"/>
    <n v="107"/>
    <n v="107"/>
    <n v="3"/>
    <n v="3"/>
    <n v="2.8"/>
    <s v="V0023"/>
    <x v="3"/>
    <s v="KÜB8"/>
    <s v="EXP"/>
    <s v="Geräte"/>
    <x v="3"/>
    <n v="1"/>
    <n v="104"/>
    <n v="107"/>
    <n v="107"/>
    <n v="3"/>
    <n v="3"/>
    <n v="2.8037383177570093E-2"/>
    <n v="1"/>
    <m/>
    <x v="0"/>
    <s v="Nein"/>
    <x v="0"/>
  </r>
  <r>
    <n v="14573795"/>
    <x v="6"/>
    <x v="0"/>
    <n v="2000950"/>
    <s v="Sofortrechnung"/>
    <s v="EAM\Erdal.Bircan"/>
    <x v="0"/>
    <s v="30637"/>
    <s v="SC FANPLACE IT SRL"/>
    <x v="1"/>
    <s v="15"/>
    <s v="101060028"/>
    <x v="191"/>
    <s v="Google Pixel 8 Pro 128GB"/>
    <n v="1"/>
    <n v="417"/>
    <n v="438"/>
    <n v="438"/>
    <n v="21"/>
    <n v="21"/>
    <n v="4.79"/>
    <s v="V0023"/>
    <x v="3"/>
    <s v="KÜB8"/>
    <s v="EXP"/>
    <s v="Geräte"/>
    <x v="3"/>
    <n v="1"/>
    <n v="417"/>
    <n v="438"/>
    <n v="438"/>
    <n v="21"/>
    <n v="21"/>
    <n v="4.7945205479452052E-2"/>
    <n v="1"/>
    <m/>
    <x v="0"/>
    <s v="Nein"/>
    <x v="0"/>
  </r>
  <r>
    <n v="14573795"/>
    <x v="6"/>
    <x v="0"/>
    <n v="2000950"/>
    <s v="Sofortrechnung"/>
    <s v="EAM\Erdal.Bircan"/>
    <x v="0"/>
    <s v="30637"/>
    <s v="SC FANPLACE IT SRL"/>
    <x v="1"/>
    <s v="16"/>
    <s v="101060028"/>
    <x v="191"/>
    <s v="Google Pixel 8 Pro 128GB"/>
    <n v="5"/>
    <n v="417"/>
    <n v="436"/>
    <n v="2180"/>
    <n v="19"/>
    <n v="95"/>
    <n v="4.3499999999999996"/>
    <s v="V0023"/>
    <x v="3"/>
    <s v="KÜB8"/>
    <s v="EXP"/>
    <s v="Geräte"/>
    <x v="3"/>
    <n v="5"/>
    <n v="417"/>
    <n v="436"/>
    <n v="2180"/>
    <n v="19"/>
    <n v="95"/>
    <n v="4.3577981651376149E-2"/>
    <n v="1"/>
    <m/>
    <x v="0"/>
    <s v="Nein"/>
    <x v="0"/>
  </r>
  <r>
    <n v="14573795"/>
    <x v="6"/>
    <x v="0"/>
    <n v="2000950"/>
    <s v="Sofortrechnung"/>
    <s v="EAM\Erdal.Bircan"/>
    <x v="0"/>
    <s v="30637"/>
    <s v="SC FANPLACE IT SRL"/>
    <x v="1"/>
    <s v="17"/>
    <s v="101280001"/>
    <x v="125"/>
    <s v="CAT S75 128GB"/>
    <n v="1"/>
    <n v="218.56469999999999"/>
    <n v="259"/>
    <n v="259"/>
    <n v="40.435299999999998"/>
    <n v="40.44"/>
    <n v="15.61"/>
    <s v="V0023"/>
    <x v="3"/>
    <s v="KÜB8"/>
    <s v="EXP"/>
    <s v="Geräte"/>
    <x v="3"/>
    <n v="1"/>
    <n v="218.56469999999999"/>
    <n v="259"/>
    <n v="259"/>
    <n v="40.435299999999998"/>
    <n v="40.44"/>
    <n v="0.15613899613899612"/>
    <n v="1"/>
    <m/>
    <x v="0"/>
    <s v="Nein"/>
    <x v="0"/>
  </r>
  <r>
    <n v="14573795"/>
    <x v="6"/>
    <x v="0"/>
    <n v="2000950"/>
    <s v="Sofortrechnung"/>
    <s v="EAM\Erdal.Bircan"/>
    <x v="0"/>
    <s v="30637"/>
    <s v="SC FANPLACE IT SRL"/>
    <x v="1"/>
    <s v="18"/>
    <s v="101690243"/>
    <x v="308"/>
    <s v="Xiaomi POCO X6 Pro 5G 12GB/512GB"/>
    <n v="2"/>
    <n v="246.17310000000001"/>
    <n v="265"/>
    <n v="530"/>
    <n v="18.826899999999998"/>
    <n v="37.65"/>
    <n v="7.1"/>
    <s v="V0023"/>
    <x v="3"/>
    <s v="KÜB8"/>
    <s v="EXP"/>
    <s v="Geräte"/>
    <x v="3"/>
    <n v="2"/>
    <n v="246.17310000000001"/>
    <n v="265"/>
    <n v="530"/>
    <n v="18.826899999999998"/>
    <n v="37.65"/>
    <n v="7.1037735849056607E-2"/>
    <n v="1"/>
    <m/>
    <x v="0"/>
    <s v="Nein"/>
    <x v="0"/>
  </r>
  <r>
    <n v="14573795"/>
    <x v="6"/>
    <x v="0"/>
    <n v="2000950"/>
    <s v="Sofortrechnung"/>
    <s v="EAM\Erdal.Bircan"/>
    <x v="0"/>
    <s v="30637"/>
    <s v="SC FANPLACE IT SRL"/>
    <x v="1"/>
    <s v="19"/>
    <s v="101030399"/>
    <x v="171"/>
    <s v="Samsung S928B S24 Ultra 5G 512GB"/>
    <n v="3"/>
    <n v="901.34349999999995"/>
    <n v="833"/>
    <n v="2499"/>
    <n v="-68.343500000000006"/>
    <n v="-205.03"/>
    <n v="-8.1999999999999993"/>
    <s v="V0023"/>
    <x v="3"/>
    <s v="KÜB8"/>
    <s v="EXP"/>
    <s v="Geräte"/>
    <x v="3"/>
    <n v="3"/>
    <n v="901.34349999999995"/>
    <n v="833"/>
    <n v="2499"/>
    <n v="-68.343500000000006"/>
    <n v="-205.03"/>
    <n v="-8.2044817927170874E-2"/>
    <n v="1"/>
    <m/>
    <x v="0"/>
    <s v="Nein"/>
    <x v="1"/>
  </r>
  <r>
    <n v="14573795"/>
    <x v="6"/>
    <x v="0"/>
    <n v="2000950"/>
    <s v="Sofortrechnung"/>
    <s v="EAM\Erdal.Bircan"/>
    <x v="0"/>
    <s v="30637"/>
    <s v="SC FANPLACE IT SRL"/>
    <x v="1"/>
    <s v="20"/>
    <s v="101030399"/>
    <x v="171"/>
    <s v="Samsung S928B S24 Ultra 5G 512GB"/>
    <n v="1"/>
    <n v="901.34349999999995"/>
    <n v="835"/>
    <n v="835"/>
    <n v="-66.343500000000006"/>
    <n v="-66.34"/>
    <n v="-7.94"/>
    <s v="V0023"/>
    <x v="3"/>
    <s v="KÜB8"/>
    <s v="EXP"/>
    <s v="Geräte"/>
    <x v="3"/>
    <n v="1"/>
    <n v="901.34349999999995"/>
    <n v="835"/>
    <n v="835"/>
    <n v="-66.343500000000006"/>
    <n v="-66.34"/>
    <n v="-7.9449101796407184E-2"/>
    <n v="1"/>
    <m/>
    <x v="0"/>
    <s v="Nein"/>
    <x v="1"/>
  </r>
  <r>
    <n v="14573795"/>
    <x v="6"/>
    <x v="0"/>
    <n v="2000950"/>
    <s v="Sofortrechnung"/>
    <s v="EAM\Erdal.Bircan"/>
    <x v="0"/>
    <s v="30637"/>
    <s v="SC FANPLACE IT SRL"/>
    <x v="1"/>
    <s v="21"/>
    <s v="100050277"/>
    <x v="267"/>
    <s v="Motorola Edge 50 Neo 5G 512GB"/>
    <n v="1"/>
    <n v="235"/>
    <n v="255"/>
    <n v="255"/>
    <n v="20"/>
    <n v="20"/>
    <n v="7.84"/>
    <s v="V0023"/>
    <x v="3"/>
    <s v="KÜB8"/>
    <s v="EXP"/>
    <s v="Geräte"/>
    <x v="3"/>
    <n v="1"/>
    <n v="235"/>
    <n v="255"/>
    <n v="255"/>
    <n v="20"/>
    <n v="20"/>
    <n v="7.8431372549019607E-2"/>
    <n v="1"/>
    <m/>
    <x v="0"/>
    <s v="Nein"/>
    <x v="0"/>
  </r>
  <r>
    <n v="14573795"/>
    <x v="6"/>
    <x v="0"/>
    <n v="2000950"/>
    <s v="Sofortrechnung"/>
    <s v="EAM\Erdal.Bircan"/>
    <x v="0"/>
    <s v="30637"/>
    <s v="SC FANPLACE IT SRL"/>
    <x v="0"/>
    <s v="22"/>
    <s v="200050026"/>
    <x v="449"/>
    <s v="Motorola Moto Buds"/>
    <n v="1"/>
    <n v="19.299299999999999"/>
    <n v="22"/>
    <n v="22"/>
    <n v="2.7006999999999999"/>
    <n v="2.7"/>
    <n v="12.27"/>
    <s v="V0023"/>
    <x v="3"/>
    <s v="KÜB8"/>
    <s v="EXP"/>
    <s v="Zubehör"/>
    <x v="3"/>
    <n v="1"/>
    <n v="19.299299999999999"/>
    <n v="22"/>
    <n v="22"/>
    <n v="2.7006999999999999"/>
    <n v="2.7"/>
    <n v="0.12272727272727274"/>
    <n v="1"/>
    <m/>
    <x v="0"/>
    <s v="Nein"/>
    <x v="0"/>
  </r>
  <r>
    <n v="14573795"/>
    <x v="6"/>
    <x v="0"/>
    <n v="2000950"/>
    <s v="Sofortrechnung"/>
    <s v="EAM\Erdal.Bircan"/>
    <x v="0"/>
    <s v="30637"/>
    <s v="SC FANPLACE IT SRL"/>
    <x v="1"/>
    <s v="23"/>
    <s v="100034490"/>
    <x v="219"/>
    <s v="Samsung S928B S24 Ultra 5G 256GB"/>
    <n v="1"/>
    <n v="821.67439999999999"/>
    <n v="799"/>
    <n v="799"/>
    <n v="-22.674399999999999"/>
    <n v="-22.67"/>
    <n v="-2.83"/>
    <s v="V0023"/>
    <x v="3"/>
    <s v="KÜB8"/>
    <s v="EXP"/>
    <s v="Geräte"/>
    <x v="3"/>
    <n v="1"/>
    <n v="821.67439999999999"/>
    <n v="799"/>
    <n v="799"/>
    <n v="-22.674399999999999"/>
    <n v="-22.67"/>
    <n v="-2.8372966207759701E-2"/>
    <n v="1"/>
    <m/>
    <x v="0"/>
    <s v="Nein"/>
    <x v="1"/>
  </r>
  <r>
    <n v="14573795"/>
    <x v="6"/>
    <x v="0"/>
    <n v="2000950"/>
    <s v="Sofortrechnung"/>
    <s v="EAM\Erdal.Bircan"/>
    <x v="0"/>
    <s v="30637"/>
    <s v="SC FANPLACE IT SRL"/>
    <x v="1"/>
    <s v="24"/>
    <s v="101690238"/>
    <x v="105"/>
    <s v="Xiaomi Redmi Note 13 8GB/256GB"/>
    <n v="1"/>
    <n v="120.9417"/>
    <n v="127"/>
    <n v="127"/>
    <n v="6.0583"/>
    <n v="6.06"/>
    <n v="4.7699999999999996"/>
    <s v="V0023"/>
    <x v="3"/>
    <s v="KÜB8"/>
    <s v="EXP"/>
    <s v="Geräte"/>
    <x v="3"/>
    <n v="1"/>
    <n v="120.9417"/>
    <n v="127"/>
    <n v="127"/>
    <n v="6.0583"/>
    <n v="6.06"/>
    <n v="4.7716535433070861E-2"/>
    <n v="1"/>
    <m/>
    <x v="0"/>
    <s v="Nein"/>
    <x v="0"/>
  </r>
  <r>
    <n v="14573795"/>
    <x v="6"/>
    <x v="0"/>
    <n v="2000950"/>
    <s v="Sofortrechnung"/>
    <s v="EAM\Erdal.Bircan"/>
    <x v="0"/>
    <s v="30637"/>
    <s v="SC FANPLACE IT SRL"/>
    <x v="1"/>
    <s v="25"/>
    <s v="101690307"/>
    <x v="108"/>
    <s v="Xiaomi POCO X6 Pro 5G 8GB/256GB"/>
    <n v="1"/>
    <n v="212"/>
    <n v="223"/>
    <n v="223"/>
    <n v="11"/>
    <n v="11"/>
    <n v="4.93"/>
    <s v="V0023"/>
    <x v="3"/>
    <s v="KÜB8"/>
    <s v="EXP"/>
    <s v="Geräte"/>
    <x v="3"/>
    <n v="1"/>
    <n v="212"/>
    <n v="223"/>
    <n v="223"/>
    <n v="11"/>
    <n v="11"/>
    <n v="4.9327354260089683E-2"/>
    <n v="1"/>
    <m/>
    <x v="0"/>
    <s v="Nein"/>
    <x v="0"/>
  </r>
  <r>
    <n v="14573795"/>
    <x v="6"/>
    <x v="0"/>
    <n v="2000950"/>
    <s v="Sofortrechnung"/>
    <s v="EAM\Erdal.Bircan"/>
    <x v="0"/>
    <s v="30637"/>
    <s v="SC FANPLACE IT SRL"/>
    <x v="1"/>
    <s v="26"/>
    <s v="101300332"/>
    <x v="250"/>
    <s v="Apple iPad 10.2&quot; 2021 64GB [WiFi]"/>
    <n v="1"/>
    <n v="202"/>
    <n v="219"/>
    <n v="219"/>
    <n v="17"/>
    <n v="17"/>
    <n v="7.76"/>
    <s v="V0023"/>
    <x v="3"/>
    <s v="KÜB8"/>
    <s v="EXP"/>
    <s v="Geräte"/>
    <x v="3"/>
    <n v="1"/>
    <n v="202"/>
    <n v="219"/>
    <n v="219"/>
    <n v="17"/>
    <n v="17"/>
    <n v="7.7625570776255703E-2"/>
    <n v="1"/>
    <m/>
    <x v="0"/>
    <s v="Nein"/>
    <x v="0"/>
  </r>
  <r>
    <n v="14573795"/>
    <x v="6"/>
    <x v="0"/>
    <n v="2000950"/>
    <s v="Sofortrechnung"/>
    <s v="EAM\Erdal.Bircan"/>
    <x v="0"/>
    <s v="30637"/>
    <s v="SC FANPLACE IT SRL"/>
    <x v="1"/>
    <s v="27"/>
    <s v="101300332"/>
    <x v="250"/>
    <s v="Apple iPad 10.2&quot; 2021 64GB [WiFi]"/>
    <n v="4"/>
    <n v="202"/>
    <n v="216"/>
    <n v="864"/>
    <n v="14"/>
    <n v="56"/>
    <n v="6.48"/>
    <s v="V0023"/>
    <x v="3"/>
    <s v="KÜB8"/>
    <s v="EXP"/>
    <s v="Geräte"/>
    <x v="3"/>
    <n v="4"/>
    <n v="202"/>
    <n v="216"/>
    <n v="864"/>
    <n v="14"/>
    <n v="56"/>
    <n v="6.4814814814814811E-2"/>
    <n v="1"/>
    <m/>
    <x v="0"/>
    <s v="Nein"/>
    <x v="0"/>
  </r>
  <r>
    <n v="14573795"/>
    <x v="6"/>
    <x v="0"/>
    <n v="2000950"/>
    <s v="Sofortrechnung"/>
    <s v="EAM\Erdal.Bircan"/>
    <x v="0"/>
    <s v="30637"/>
    <s v="SC FANPLACE IT SRL"/>
    <x v="1"/>
    <s v="28"/>
    <s v="100060669"/>
    <x v="33"/>
    <s v="Google Pixel 7a 128GB"/>
    <n v="1"/>
    <n v="226"/>
    <n v="235"/>
    <n v="235"/>
    <n v="9"/>
    <n v="9"/>
    <n v="3.82"/>
    <s v="V0023"/>
    <x v="3"/>
    <s v="KÜB8"/>
    <s v="EXP"/>
    <s v="Geräte"/>
    <x v="3"/>
    <n v="1"/>
    <n v="226"/>
    <n v="235"/>
    <n v="235"/>
    <n v="9"/>
    <n v="9"/>
    <n v="3.8297872340425532E-2"/>
    <n v="1"/>
    <m/>
    <x v="0"/>
    <s v="Nein"/>
    <x v="0"/>
  </r>
  <r>
    <n v="14573795"/>
    <x v="6"/>
    <x v="0"/>
    <n v="2000950"/>
    <s v="Sofortrechnung"/>
    <s v="EAM\Erdal.Bircan"/>
    <x v="0"/>
    <s v="30637"/>
    <s v="SC FANPLACE IT SRL"/>
    <x v="1"/>
    <s v="29"/>
    <s v="100690579"/>
    <x v="206"/>
    <s v="Xiaomi Redmi 13C 4GB/128GB"/>
    <n v="1"/>
    <n v="80.210499999999996"/>
    <n v="82"/>
    <n v="82"/>
    <n v="1.7895000000000001"/>
    <n v="1.79"/>
    <n v="2.1800000000000002"/>
    <s v="V0023"/>
    <x v="3"/>
    <s v="KÜB8"/>
    <s v="EXP"/>
    <s v="Geräte"/>
    <x v="3"/>
    <n v="1"/>
    <n v="80.210499999999996"/>
    <n v="82"/>
    <n v="82"/>
    <n v="1.7895000000000001"/>
    <n v="1.79"/>
    <n v="2.1829268292682929E-2"/>
    <n v="1"/>
    <m/>
    <x v="0"/>
    <s v="Nein"/>
    <x v="0"/>
  </r>
  <r>
    <n v="14573795"/>
    <x v="6"/>
    <x v="0"/>
    <n v="2000950"/>
    <s v="Sofortrechnung"/>
    <s v="EAM\Erdal.Bircan"/>
    <x v="0"/>
    <s v="30637"/>
    <s v="SC FANPLACE IT SRL"/>
    <x v="1"/>
    <s v="30"/>
    <s v="100690579"/>
    <x v="206"/>
    <s v="Xiaomi Redmi 13C 4GB/128GB"/>
    <n v="4"/>
    <n v="80.210499999999996"/>
    <n v="81"/>
    <n v="324"/>
    <n v="0.78949999999999998"/>
    <n v="3.16"/>
    <n v="0.97"/>
    <s v="V0023"/>
    <x v="3"/>
    <s v="KÜB8"/>
    <s v="EXP"/>
    <s v="Geräte"/>
    <x v="3"/>
    <n v="4"/>
    <n v="80.210499999999996"/>
    <n v="81"/>
    <n v="324"/>
    <n v="0.78949999999999998"/>
    <n v="3.16"/>
    <n v="9.7530864197530875E-3"/>
    <n v="1"/>
    <m/>
    <x v="0"/>
    <s v="Nein"/>
    <x v="0"/>
  </r>
  <r>
    <n v="14573795"/>
    <x v="6"/>
    <x v="0"/>
    <n v="2000950"/>
    <s v="Sofortrechnung"/>
    <s v="EAM\Erdal.Bircan"/>
    <x v="0"/>
    <s v="30637"/>
    <s v="SC FANPLACE IT SRL"/>
    <x v="0"/>
    <s v="31"/>
    <s v="200370064"/>
    <x v="66"/>
    <s v="Huawei Watch GT4 41mm (Aurora-B19M)"/>
    <n v="1"/>
    <n v="149.23050000000001"/>
    <n v="155"/>
    <n v="155"/>
    <n v="5.7694999999999999"/>
    <n v="5.77"/>
    <n v="3.72"/>
    <s v="V0023"/>
    <x v="3"/>
    <s v="KÜB8"/>
    <s v="EXP"/>
    <s v="Zubehör"/>
    <x v="3"/>
    <n v="1"/>
    <n v="149.23050000000001"/>
    <n v="155"/>
    <n v="155"/>
    <n v="5.7694999999999999"/>
    <n v="5.77"/>
    <n v="3.72258064516129E-2"/>
    <n v="1"/>
    <m/>
    <x v="0"/>
    <s v="Nein"/>
    <x v="0"/>
  </r>
  <r>
    <n v="14573795"/>
    <x v="6"/>
    <x v="0"/>
    <n v="2000950"/>
    <s v="Sofortrechnung"/>
    <s v="EAM\Erdal.Bircan"/>
    <x v="0"/>
    <s v="30637"/>
    <s v="SC FANPLACE IT SRL"/>
    <x v="1"/>
    <s v="32"/>
    <s v="101690341"/>
    <x v="607"/>
    <s v="Xiaomi POCO C75 4G 8GB/256GB"/>
    <n v="1"/>
    <n v="103.5"/>
    <n v="107"/>
    <n v="107"/>
    <n v="3.5"/>
    <n v="3.5"/>
    <n v="3.27"/>
    <s v="V0023"/>
    <x v="3"/>
    <s v="KÜB8"/>
    <s v="EXP"/>
    <s v="Geräte"/>
    <x v="3"/>
    <n v="1"/>
    <n v="103.5"/>
    <n v="107"/>
    <n v="107"/>
    <n v="3.5"/>
    <n v="3.5"/>
    <n v="3.2710280373831772E-2"/>
    <n v="1"/>
    <m/>
    <x v="0"/>
    <s v="Nein"/>
    <x v="0"/>
  </r>
  <r>
    <n v="14573795"/>
    <x v="6"/>
    <x v="0"/>
    <n v="2000950"/>
    <s v="Sofortrechnung"/>
    <s v="EAM\Erdal.Bircan"/>
    <x v="0"/>
    <s v="30637"/>
    <s v="SC FANPLACE IT SRL"/>
    <x v="1"/>
    <s v="33"/>
    <s v="100690666"/>
    <x v="363"/>
    <s v="Xiaomi Redmi 13C 5G 4GB/128GB"/>
    <n v="1"/>
    <n v="86"/>
    <n v="89"/>
    <n v="89"/>
    <n v="3"/>
    <n v="3"/>
    <n v="3.37"/>
    <s v="V0023"/>
    <x v="3"/>
    <s v="KÜB8"/>
    <s v="EXP"/>
    <s v="Geräte"/>
    <x v="3"/>
    <n v="1"/>
    <n v="86"/>
    <n v="89"/>
    <n v="89"/>
    <n v="3"/>
    <n v="3"/>
    <n v="3.3707865168539325E-2"/>
    <n v="1"/>
    <m/>
    <x v="0"/>
    <s v="Nein"/>
    <x v="0"/>
  </r>
  <r>
    <n v="14573459"/>
    <x v="6"/>
    <x v="0"/>
    <n v="2000951"/>
    <s v="Sofortrechnung"/>
    <s v="eam\bekir.ahmed"/>
    <x v="1"/>
    <s v="24203"/>
    <s v="expert klein GmbH"/>
    <x v="0"/>
    <s v="1"/>
    <s v="200300250"/>
    <x v="476"/>
    <s v="Apple Watch S9 LTE 45mm Alu M/L"/>
    <n v="1"/>
    <n v="317"/>
    <n v="350"/>
    <n v="350"/>
    <n v="33"/>
    <n v="33"/>
    <n v="9.42"/>
    <s v="V0020"/>
    <x v="6"/>
    <s v="KÜB30"/>
    <s v="GRK"/>
    <s v="Zubehör"/>
    <x v="6"/>
    <n v="1"/>
    <n v="317"/>
    <n v="350"/>
    <n v="350"/>
    <n v="33"/>
    <n v="33"/>
    <n v="9.4285714285714292E-2"/>
    <n v="1"/>
    <m/>
    <x v="0"/>
    <s v="Nein"/>
    <x v="0"/>
  </r>
  <r>
    <n v="14573459"/>
    <x v="6"/>
    <x v="0"/>
    <n v="2000951"/>
    <s v="Sofortrechnung"/>
    <s v="eam\bekir.ahmed"/>
    <x v="1"/>
    <s v="24203"/>
    <s v="expert klein GmbH"/>
    <x v="0"/>
    <s v="2"/>
    <s v="200300252"/>
    <x v="608"/>
    <s v="Apple Watch S9 LTE 45mm Alu M/L"/>
    <n v="2"/>
    <n v="320"/>
    <n v="350"/>
    <n v="700"/>
    <n v="30"/>
    <n v="60"/>
    <n v="8.57"/>
    <s v="V0020"/>
    <x v="6"/>
    <s v="KÜB30"/>
    <s v="GRK"/>
    <s v="Zubehör"/>
    <x v="6"/>
    <n v="2"/>
    <n v="320"/>
    <n v="350"/>
    <n v="700"/>
    <n v="30"/>
    <n v="60"/>
    <n v="8.5714285714285715E-2"/>
    <n v="1"/>
    <m/>
    <x v="0"/>
    <s v="Nein"/>
    <x v="0"/>
  </r>
  <r>
    <n v="14573459"/>
    <x v="6"/>
    <x v="0"/>
    <n v="2000951"/>
    <s v="Sofortrechnung"/>
    <s v="eam\bekir.ahmed"/>
    <x v="1"/>
    <s v="24203"/>
    <s v="expert klein GmbH"/>
    <x v="0"/>
    <s v="3"/>
    <s v="200300103"/>
    <x v="609"/>
    <s v="nach Aufnahme in Preisliste pflegen"/>
    <n v="40"/>
    <n v="171"/>
    <n v="220"/>
    <n v="8800"/>
    <n v="49"/>
    <n v="1960"/>
    <n v="22.27"/>
    <s v="V0020"/>
    <x v="6"/>
    <s v="KÜB30"/>
    <s v="GRK"/>
    <s v="Zubehör"/>
    <x v="6"/>
    <n v="40"/>
    <n v="171"/>
    <n v="220"/>
    <n v="8800"/>
    <n v="49"/>
    <n v="1960"/>
    <n v="0.22272727272727272"/>
    <n v="1"/>
    <m/>
    <x v="0"/>
    <s v="Nein"/>
    <x v="0"/>
  </r>
  <r>
    <n v="14573459"/>
    <x v="6"/>
    <x v="0"/>
    <n v="2000951"/>
    <s v="Sofortrechnung"/>
    <s v="eam\bekir.ahmed"/>
    <x v="1"/>
    <s v="24203"/>
    <s v="expert klein GmbH"/>
    <x v="0"/>
    <s v="4"/>
    <s v="200300094"/>
    <x v="183"/>
    <s v="Apple Watch SE 2022 GPS 40mm Alu"/>
    <n v="1"/>
    <n v="140"/>
    <n v="190"/>
    <n v="190"/>
    <n v="50"/>
    <n v="50"/>
    <n v="26.31"/>
    <s v="V0020"/>
    <x v="6"/>
    <s v="KÜB30"/>
    <s v="GRK"/>
    <s v="Zubehör"/>
    <x v="6"/>
    <n v="1"/>
    <n v="140"/>
    <n v="190"/>
    <n v="190"/>
    <n v="50"/>
    <n v="50"/>
    <n v="0.26315789473684209"/>
    <n v="1"/>
    <m/>
    <x v="0"/>
    <s v="Nein"/>
    <x v="0"/>
  </r>
  <r>
    <n v="14573459"/>
    <x v="6"/>
    <x v="0"/>
    <n v="2000951"/>
    <s v="Sofortrechnung"/>
    <s v="eam\bekir.ahmed"/>
    <x v="1"/>
    <s v="24203"/>
    <s v="expert klein GmbH"/>
    <x v="0"/>
    <s v="5"/>
    <s v="200300101"/>
    <x v="311"/>
    <s v="Apple Watch SE 2022 LTE 40mm Alu"/>
    <n v="30"/>
    <n v="171"/>
    <n v="220"/>
    <n v="6600"/>
    <n v="49"/>
    <n v="1470"/>
    <n v="22.27"/>
    <s v="V0020"/>
    <x v="6"/>
    <s v="KÜB30"/>
    <s v="GRK"/>
    <s v="Zubehör"/>
    <x v="6"/>
    <n v="30"/>
    <n v="171"/>
    <n v="220"/>
    <n v="6600"/>
    <n v="49"/>
    <n v="1470"/>
    <n v="0.22272727272727272"/>
    <n v="1"/>
    <m/>
    <x v="0"/>
    <s v="Nein"/>
    <x v="0"/>
  </r>
  <r>
    <n v="14573459"/>
    <x v="6"/>
    <x v="0"/>
    <n v="2000951"/>
    <s v="Sofortrechnung"/>
    <s v="eam\bekir.ahmed"/>
    <x v="1"/>
    <s v="24203"/>
    <s v="expert klein GmbH"/>
    <x v="0"/>
    <s v="6"/>
    <s v="200300232"/>
    <x v="469"/>
    <s v="Apple Watch S9 LTE 41mm Alu S/M"/>
    <n v="1"/>
    <n v="300"/>
    <n v="350"/>
    <n v="350"/>
    <n v="50"/>
    <n v="50"/>
    <n v="14.28"/>
    <s v="V0020"/>
    <x v="6"/>
    <s v="KÜB30"/>
    <s v="GRK"/>
    <s v="Zubehör"/>
    <x v="6"/>
    <n v="1"/>
    <n v="300"/>
    <n v="350"/>
    <n v="350"/>
    <n v="50"/>
    <n v="50"/>
    <n v="0.14285714285714285"/>
    <n v="1"/>
    <m/>
    <x v="0"/>
    <s v="Nein"/>
    <x v="0"/>
  </r>
  <r>
    <n v="14573459"/>
    <x v="6"/>
    <x v="0"/>
    <n v="2000951"/>
    <s v="Sofortrechnung"/>
    <s v="eam\bekir.ahmed"/>
    <x v="1"/>
    <s v="24203"/>
    <s v="expert klein GmbH"/>
    <x v="0"/>
    <s v="7"/>
    <s v="200300239"/>
    <x v="245"/>
    <s v="Apple Watch S9 LTE 41mm Alu M/L"/>
    <n v="15"/>
    <n v="280"/>
    <n v="350"/>
    <n v="5250"/>
    <n v="70"/>
    <n v="1050"/>
    <n v="20"/>
    <s v="V0020"/>
    <x v="6"/>
    <s v="KÜB30"/>
    <s v="GRK"/>
    <s v="Zubehör"/>
    <x v="6"/>
    <n v="15"/>
    <n v="280"/>
    <n v="350"/>
    <n v="5250"/>
    <n v="70"/>
    <n v="1050"/>
    <n v="0.2"/>
    <n v="1"/>
    <m/>
    <x v="0"/>
    <s v="Nein"/>
    <x v="0"/>
  </r>
  <r>
    <n v="14573459"/>
    <x v="6"/>
    <x v="0"/>
    <n v="2000951"/>
    <s v="Sofortrechnung"/>
    <s v="eam\bekir.ahmed"/>
    <x v="1"/>
    <s v="24203"/>
    <s v="expert klein GmbH"/>
    <x v="0"/>
    <s v="8"/>
    <s v="200300253"/>
    <x v="610"/>
    <s v="Apple Watch S9 LTE 45mm Alu M/L"/>
    <n v="4"/>
    <n v="280"/>
    <n v="360"/>
    <n v="1440"/>
    <n v="80"/>
    <n v="320"/>
    <n v="22.22"/>
    <s v="V0020"/>
    <x v="6"/>
    <s v="KÜB30"/>
    <s v="GRK"/>
    <s v="Zubehör"/>
    <x v="6"/>
    <n v="4"/>
    <n v="280"/>
    <n v="360"/>
    <n v="1440"/>
    <n v="80"/>
    <n v="320"/>
    <n v="0.22222222222222221"/>
    <n v="1"/>
    <m/>
    <x v="0"/>
    <s v="Nein"/>
    <x v="0"/>
  </r>
  <r>
    <n v="14573459"/>
    <x v="6"/>
    <x v="0"/>
    <n v="2000951"/>
    <s v="Sofortrechnung"/>
    <s v="eam\bekir.ahmed"/>
    <x v="1"/>
    <s v="24203"/>
    <s v="expert klein GmbH"/>
    <x v="0"/>
    <s v="9"/>
    <s v="200300249"/>
    <x v="177"/>
    <s v="Apple Watch S9 LTE 45mm Alu M/L"/>
    <n v="4"/>
    <n v="280"/>
    <n v="350"/>
    <n v="1400"/>
    <n v="70"/>
    <n v="280"/>
    <n v="20"/>
    <s v="V0020"/>
    <x v="6"/>
    <s v="KÜB30"/>
    <s v="GRK"/>
    <s v="Zubehör"/>
    <x v="6"/>
    <n v="4"/>
    <n v="280"/>
    <n v="350"/>
    <n v="1400"/>
    <n v="70"/>
    <n v="280"/>
    <n v="0.2"/>
    <n v="1"/>
    <m/>
    <x v="0"/>
    <s v="Nein"/>
    <x v="0"/>
  </r>
  <r>
    <n v="14573904"/>
    <x v="6"/>
    <x v="0"/>
    <n v="2000952"/>
    <s v="Sofortrechnung"/>
    <s v="eam\mustafa.oezer"/>
    <x v="1"/>
    <s v="30779"/>
    <s v="EINSNULL GmbH"/>
    <x v="1"/>
    <s v="1"/>
    <s v="101030419"/>
    <x v="22"/>
    <s v="Samsung G556B Xcover 7 128GB EE"/>
    <n v="20"/>
    <n v="197.0257"/>
    <n v="215"/>
    <n v="4300"/>
    <n v="17.974299999999999"/>
    <n v="359.49"/>
    <n v="8.36"/>
    <s v="V0164"/>
    <x v="4"/>
    <s v="KÜB0"/>
    <s v="GRK"/>
    <s v="Geräte"/>
    <x v="4"/>
    <n v="20"/>
    <n v="197.0257"/>
    <n v="215"/>
    <n v="4300"/>
    <n v="17.974299999999999"/>
    <n v="359.49"/>
    <n v="8.3602325581395354E-2"/>
    <n v="1"/>
    <m/>
    <x v="0"/>
    <s v="Nein"/>
    <x v="0"/>
  </r>
  <r>
    <n v="14573813"/>
    <x v="6"/>
    <x v="0"/>
    <n v="2000953"/>
    <s v="Sofortrechnung"/>
    <s v="eam\mustafa.oezer"/>
    <x v="0"/>
    <s v="30252"/>
    <s v="Czechia Electronics s.r.o."/>
    <x v="1"/>
    <s v="1"/>
    <s v="100034474"/>
    <x v="284"/>
    <s v="Samsung S921B S24 5G 128GB"/>
    <n v="2"/>
    <n v="484.77780000000001"/>
    <n v="495"/>
    <n v="990"/>
    <n v="10.222200000000001"/>
    <n v="20.440000000000001"/>
    <n v="2.06"/>
    <s v="V0164"/>
    <x v="4"/>
    <s v="KPUD"/>
    <s v="EXP"/>
    <s v="Geräte"/>
    <x v="4"/>
    <n v="2"/>
    <n v="484.77780000000001"/>
    <n v="495"/>
    <n v="990"/>
    <n v="10.222200000000001"/>
    <n v="20.440000000000001"/>
    <n v="2.0646464646464649E-2"/>
    <n v="1"/>
    <m/>
    <x v="0"/>
    <s v="Nein"/>
    <x v="0"/>
  </r>
  <r>
    <n v="14573813"/>
    <x v="6"/>
    <x v="0"/>
    <n v="2000953"/>
    <s v="Sofortrechnung"/>
    <s v="eam\mustafa.oezer"/>
    <x v="0"/>
    <s v="30252"/>
    <s v="Czechia Electronics s.r.o."/>
    <x v="1"/>
    <s v="2"/>
    <s v="101030382"/>
    <x v="28"/>
    <s v="Samsung S921B S24 5G 256GB"/>
    <n v="1"/>
    <n v="530.07069999999999"/>
    <n v="555"/>
    <n v="555"/>
    <n v="24.929300000000001"/>
    <n v="24.93"/>
    <n v="4.49"/>
    <s v="V0164"/>
    <x v="4"/>
    <s v="KPUD"/>
    <s v="EXP"/>
    <s v="Geräte"/>
    <x v="4"/>
    <n v="1"/>
    <n v="530.07069999999999"/>
    <n v="555"/>
    <n v="555"/>
    <n v="24.929300000000001"/>
    <n v="24.93"/>
    <n v="4.4918918918918915E-2"/>
    <n v="1"/>
    <m/>
    <x v="0"/>
    <s v="Nein"/>
    <x v="0"/>
  </r>
  <r>
    <n v="14573813"/>
    <x v="6"/>
    <x v="0"/>
    <n v="2000953"/>
    <s v="Sofortrechnung"/>
    <s v="eam\mustafa.oezer"/>
    <x v="0"/>
    <s v="30252"/>
    <s v="Czechia Electronics s.r.o."/>
    <x v="0"/>
    <s v="3"/>
    <s v="200370116"/>
    <x v="396"/>
    <s v="Huawei Watch GT5 46mm (Vili-B19W)"/>
    <n v="1"/>
    <n v="188.0086"/>
    <n v="194"/>
    <n v="194"/>
    <n v="5.9913999999999996"/>
    <n v="5.99"/>
    <n v="3.08"/>
    <s v="V0164"/>
    <x v="4"/>
    <s v="KPUD"/>
    <s v="EXP"/>
    <s v="Zubehör"/>
    <x v="4"/>
    <n v="1"/>
    <n v="188.0086"/>
    <n v="194"/>
    <n v="194"/>
    <n v="5.9913999999999996"/>
    <n v="5.99"/>
    <n v="3.0876288659793815E-2"/>
    <n v="1"/>
    <m/>
    <x v="0"/>
    <s v="Nein"/>
    <x v="0"/>
  </r>
  <r>
    <n v="14573901"/>
    <x v="6"/>
    <x v="0"/>
    <n v="2000954"/>
    <s v="Sofortrechnung"/>
    <s v="eam\mustafa.oezer"/>
    <x v="0"/>
    <s v="30252"/>
    <s v="Czechia Electronics s.r.o."/>
    <x v="1"/>
    <s v="1"/>
    <s v="101050013"/>
    <x v="176"/>
    <s v="Motorola Moto G24 8GB/128GB"/>
    <n v="1"/>
    <n v="78"/>
    <n v="85"/>
    <n v="85"/>
    <n v="7"/>
    <n v="7"/>
    <n v="8.23"/>
    <s v="V0164"/>
    <x v="4"/>
    <s v="KPUD"/>
    <s v="EXP"/>
    <s v="Geräte"/>
    <x v="4"/>
    <n v="1"/>
    <n v="78"/>
    <n v="85"/>
    <n v="85"/>
    <n v="7"/>
    <n v="7"/>
    <n v="8.2352941176470587E-2"/>
    <n v="1"/>
    <m/>
    <x v="0"/>
    <s v="Nein"/>
    <x v="0"/>
  </r>
  <r>
    <n v="14567565"/>
    <x v="6"/>
    <x v="0"/>
    <n v="2000955"/>
    <s v="Rechnungskorrektur Retoure"/>
    <s v="EAM\Kai.Herzberger"/>
    <x v="3"/>
    <s v="40009"/>
    <s v="Salomon Dreibach"/>
    <x v="1"/>
    <s v="1"/>
    <s v="100302940"/>
    <x v="422"/>
    <s v="Apple iPhone 15 Pro 256GB"/>
    <n v="1"/>
    <n v="880"/>
    <n v="1228.8"/>
    <n v="1228.8"/>
    <n v="348.8"/>
    <n v="152.61000000000001"/>
    <n v="28.38"/>
    <s v="V0159"/>
    <x v="12"/>
    <s v="O-COFI"/>
    <s v="FHK"/>
    <s v="Geräte"/>
    <x v="2"/>
    <n v="-1"/>
    <n v="880"/>
    <n v="1228.8"/>
    <n v="-1228.8"/>
    <n v="-348.8"/>
    <n v="-152.61000000000001"/>
    <n v="-0.12419433593750001"/>
    <n v="-1"/>
    <m/>
    <x v="0"/>
    <s v="Nein"/>
    <x v="1"/>
  </r>
  <r>
    <n v="14573636"/>
    <x v="6"/>
    <x v="0"/>
    <n v="2000956"/>
    <s v="Sofortrechnung"/>
    <s v="eam\mustafa.oezer"/>
    <x v="0"/>
    <s v="23361"/>
    <s v="Celular Iberia SL"/>
    <x v="1"/>
    <s v="1"/>
    <s v="101030353"/>
    <x v="38"/>
    <s v="Samsung A256B A25 5G 128GB"/>
    <n v="1"/>
    <n v="164.89410000000001"/>
    <n v="177"/>
    <n v="177"/>
    <n v="12.1059"/>
    <n v="12.11"/>
    <n v="6.83"/>
    <s v="V0018"/>
    <x v="16"/>
    <s v="KÜB14"/>
    <s v="EXP"/>
    <s v="Geräte"/>
    <x v="11"/>
    <n v="1"/>
    <n v="164.89410000000001"/>
    <n v="177"/>
    <n v="177"/>
    <n v="12.1059"/>
    <n v="12.11"/>
    <n v="6.8418079096045192E-2"/>
    <n v="1"/>
    <m/>
    <x v="0"/>
    <s v="Nein"/>
    <x v="0"/>
  </r>
  <r>
    <n v="14573636"/>
    <x v="6"/>
    <x v="0"/>
    <n v="2000956"/>
    <s v="Sofortrechnung"/>
    <s v="eam\mustafa.oezer"/>
    <x v="0"/>
    <s v="23361"/>
    <s v="Celular Iberia SL"/>
    <x v="1"/>
    <s v="2"/>
    <s v="101030357"/>
    <x v="341"/>
    <s v="Samsung A057G A05s 64GB"/>
    <n v="10"/>
    <n v="80.004400000000004"/>
    <n v="93"/>
    <n v="930"/>
    <n v="12.9956"/>
    <n v="129.96"/>
    <n v="13.97"/>
    <s v="V0018"/>
    <x v="16"/>
    <s v="KÜB14"/>
    <s v="EXP"/>
    <s v="Geräte"/>
    <x v="11"/>
    <n v="10"/>
    <n v="80.004400000000004"/>
    <n v="93"/>
    <n v="930"/>
    <n v="12.9956"/>
    <n v="129.96"/>
    <n v="0.13974193548387098"/>
    <n v="1"/>
    <m/>
    <x v="0"/>
    <s v="Nein"/>
    <x v="0"/>
  </r>
  <r>
    <n v="14573636"/>
    <x v="6"/>
    <x v="0"/>
    <n v="2000956"/>
    <s v="Sofortrechnung"/>
    <s v="eam\mustafa.oezer"/>
    <x v="0"/>
    <s v="23361"/>
    <s v="Celular Iberia SL"/>
    <x v="1"/>
    <s v="3"/>
    <s v="101030623"/>
    <x v="513"/>
    <s v="Samsung S721B S24 FE 5G 128GB"/>
    <n v="3"/>
    <n v="399"/>
    <n v="435"/>
    <n v="1305"/>
    <n v="36"/>
    <n v="108"/>
    <n v="8.27"/>
    <s v="V0018"/>
    <x v="16"/>
    <s v="KÜB14"/>
    <s v="EXP"/>
    <s v="Geräte"/>
    <x v="11"/>
    <n v="3"/>
    <n v="399"/>
    <n v="435"/>
    <n v="1305"/>
    <n v="36"/>
    <n v="108"/>
    <n v="8.2758620689655171E-2"/>
    <n v="1"/>
    <m/>
    <x v="0"/>
    <s v="Nein"/>
    <x v="0"/>
  </r>
  <r>
    <n v="14573636"/>
    <x v="6"/>
    <x v="0"/>
    <n v="2000956"/>
    <s v="Sofortrechnung"/>
    <s v="eam\mustafa.oezer"/>
    <x v="0"/>
    <s v="23361"/>
    <s v="Celular Iberia SL"/>
    <x v="1"/>
    <s v="4"/>
    <s v="101030626"/>
    <x v="516"/>
    <s v="Samsung S721B S24 FE 5G 128GB"/>
    <n v="3"/>
    <n v="399"/>
    <n v="435"/>
    <n v="1305"/>
    <n v="36"/>
    <n v="108"/>
    <n v="8.27"/>
    <s v="V0018"/>
    <x v="16"/>
    <s v="KÜB14"/>
    <s v="EXP"/>
    <s v="Geräte"/>
    <x v="11"/>
    <n v="3"/>
    <n v="399"/>
    <n v="435"/>
    <n v="1305"/>
    <n v="36"/>
    <n v="108"/>
    <n v="8.2758620689655171E-2"/>
    <n v="1"/>
    <m/>
    <x v="0"/>
    <s v="Nein"/>
    <x v="0"/>
  </r>
  <r>
    <n v="14573541"/>
    <x v="6"/>
    <x v="0"/>
    <n v="2000957"/>
    <s v="Sofortrechnung"/>
    <s v="eam\mustafa.oezer"/>
    <x v="0"/>
    <s v="24859"/>
    <s v="PHONE 18 SARL"/>
    <x v="1"/>
    <s v="1"/>
    <s v="100690588"/>
    <x v="135"/>
    <s v="Xiaomi Redmi Note 13 5G 6GB/128GB"/>
    <n v="8"/>
    <n v="134"/>
    <n v="147"/>
    <n v="1176"/>
    <n v="13"/>
    <n v="104"/>
    <n v="8.84"/>
    <s v="V0140"/>
    <x v="15"/>
    <s v="KPUD"/>
    <s v="EXP"/>
    <s v="Geräte"/>
    <x v="10"/>
    <n v="8"/>
    <n v="134"/>
    <n v="147"/>
    <n v="1176"/>
    <n v="13"/>
    <n v="104"/>
    <n v="8.8435374149659865E-2"/>
    <n v="1"/>
    <m/>
    <x v="0"/>
    <s v="Nein"/>
    <x v="0"/>
  </r>
  <r>
    <n v="14573541"/>
    <x v="6"/>
    <x v="0"/>
    <n v="2000957"/>
    <s v="Sofortrechnung"/>
    <s v="eam\mustafa.oezer"/>
    <x v="0"/>
    <s v="24859"/>
    <s v="PHONE 18 SARL"/>
    <x v="1"/>
    <s v="2"/>
    <s v="101030485"/>
    <x v="39"/>
    <s v="Samsung A556B A55 5G 128GB"/>
    <n v="2"/>
    <n v="254.48859999999999"/>
    <n v="269"/>
    <n v="538"/>
    <n v="14.5114"/>
    <n v="29.02"/>
    <n v="5.39"/>
    <s v="V0140"/>
    <x v="15"/>
    <s v="KPUD"/>
    <s v="EXP"/>
    <s v="Geräte"/>
    <x v="10"/>
    <n v="2"/>
    <n v="254.48859999999999"/>
    <n v="269"/>
    <n v="538"/>
    <n v="14.5114"/>
    <n v="29.02"/>
    <n v="5.3940520446096651E-2"/>
    <n v="1"/>
    <m/>
    <x v="0"/>
    <s v="Nein"/>
    <x v="0"/>
  </r>
  <r>
    <n v="14573541"/>
    <x v="6"/>
    <x v="0"/>
    <n v="2000957"/>
    <s v="Sofortrechnung"/>
    <s v="eam\mustafa.oezer"/>
    <x v="0"/>
    <s v="24859"/>
    <s v="PHONE 18 SARL"/>
    <x v="1"/>
    <s v="3"/>
    <s v="100303121"/>
    <x v="121"/>
    <s v="Apple iPhone 16 Pro 128GB"/>
    <n v="2"/>
    <n v="912.70759999999996"/>
    <n v="918"/>
    <n v="1836"/>
    <n v="5.2923999999999998"/>
    <n v="10.58"/>
    <n v="0.56999999999999995"/>
    <s v="V0140"/>
    <x v="15"/>
    <s v="KPUD"/>
    <s v="EXP"/>
    <s v="Geräte"/>
    <x v="10"/>
    <n v="2"/>
    <n v="912.70759999999996"/>
    <n v="918"/>
    <n v="1836"/>
    <n v="5.2923999999999998"/>
    <n v="10.58"/>
    <n v="5.7625272331154687E-3"/>
    <n v="1"/>
    <m/>
    <x v="0"/>
    <s v="Nein"/>
    <x v="0"/>
  </r>
  <r>
    <n v="14573541"/>
    <x v="6"/>
    <x v="0"/>
    <n v="2000957"/>
    <s v="Sofortrechnung"/>
    <s v="eam\mustafa.oezer"/>
    <x v="0"/>
    <s v="24859"/>
    <s v="PHONE 18 SARL"/>
    <x v="1"/>
    <s v="4"/>
    <s v="100034506"/>
    <x v="249"/>
    <s v="Samsung A236B A23 5G 128GB EE"/>
    <n v="5"/>
    <n v="149"/>
    <n v="159"/>
    <n v="795"/>
    <n v="10"/>
    <n v="50"/>
    <n v="6.28"/>
    <s v="V0140"/>
    <x v="15"/>
    <s v="KPUD"/>
    <s v="EXP"/>
    <s v="Geräte"/>
    <x v="10"/>
    <n v="5"/>
    <n v="149"/>
    <n v="159"/>
    <n v="795"/>
    <n v="10"/>
    <n v="50"/>
    <n v="6.2893081761006289E-2"/>
    <n v="1"/>
    <m/>
    <x v="0"/>
    <s v="Nein"/>
    <x v="0"/>
  </r>
  <r>
    <n v="14573541"/>
    <x v="6"/>
    <x v="0"/>
    <n v="2000957"/>
    <s v="Sofortrechnung"/>
    <s v="eam\mustafa.oezer"/>
    <x v="0"/>
    <s v="24859"/>
    <s v="PHONE 18 SARL"/>
    <x v="1"/>
    <s v="5"/>
    <s v="101310025"/>
    <x v="492"/>
    <s v="Honor 200 Lite 256GB"/>
    <n v="8"/>
    <n v="153"/>
    <n v="154"/>
    <n v="1232"/>
    <n v="1"/>
    <n v="8"/>
    <n v="0.64"/>
    <s v="V0140"/>
    <x v="15"/>
    <s v="KPUD"/>
    <s v="EXP"/>
    <s v="Geräte"/>
    <x v="10"/>
    <n v="8"/>
    <n v="153"/>
    <n v="154"/>
    <n v="1232"/>
    <n v="1"/>
    <n v="8"/>
    <n v="6.4935064935064939E-3"/>
    <n v="1"/>
    <m/>
    <x v="0"/>
    <s v="Nein"/>
    <x v="0"/>
  </r>
  <r>
    <n v="14573886"/>
    <x v="6"/>
    <x v="0"/>
    <n v="2000958"/>
    <s v="Sofortrechnung"/>
    <s v="eam\mustafa.oezer"/>
    <x v="0"/>
    <s v="30900"/>
    <s v="Goden Sp. z.o.o"/>
    <x v="1"/>
    <s v="1"/>
    <s v="100034570"/>
    <x v="482"/>
    <s v="Samsung A556B A55 5G 256GB"/>
    <n v="5"/>
    <n v="292.2"/>
    <n v="299"/>
    <n v="1495"/>
    <n v="6.8"/>
    <n v="34"/>
    <n v="2.27"/>
    <s v="V0027"/>
    <x v="9"/>
    <s v="VKASSE"/>
    <s v="EXP"/>
    <s v="Geräte"/>
    <x v="7"/>
    <n v="5"/>
    <n v="292.2"/>
    <n v="299"/>
    <n v="1495"/>
    <n v="6.8"/>
    <n v="34"/>
    <n v="2.2742474916387961E-2"/>
    <n v="1"/>
    <m/>
    <x v="0"/>
    <s v="Nein"/>
    <x v="0"/>
  </r>
  <r>
    <n v="14573886"/>
    <x v="6"/>
    <x v="0"/>
    <n v="2000958"/>
    <s v="Sofortrechnung"/>
    <s v="eam\mustafa.oezer"/>
    <x v="0"/>
    <s v="30900"/>
    <s v="Goden Sp. z.o.o"/>
    <x v="1"/>
    <s v="2"/>
    <s v="101030458"/>
    <x v="218"/>
    <s v="Samsung A556B A55 5G 256GB"/>
    <n v="10"/>
    <n v="291.64530000000002"/>
    <n v="305"/>
    <n v="3050"/>
    <n v="13.354699999999999"/>
    <n v="133.55000000000001"/>
    <n v="4.37"/>
    <s v="V0027"/>
    <x v="9"/>
    <s v="VKASSE"/>
    <s v="EXP"/>
    <s v="Geräte"/>
    <x v="7"/>
    <n v="10"/>
    <n v="291.64530000000002"/>
    <n v="305"/>
    <n v="3050"/>
    <n v="13.354699999999999"/>
    <n v="133.55000000000001"/>
    <n v="4.3786885245901644E-2"/>
    <n v="1"/>
    <m/>
    <x v="0"/>
    <s v="Nein"/>
    <x v="0"/>
  </r>
  <r>
    <n v="14573886"/>
    <x v="6"/>
    <x v="0"/>
    <n v="2000958"/>
    <s v="Sofortrechnung"/>
    <s v="eam\mustafa.oezer"/>
    <x v="0"/>
    <s v="30900"/>
    <s v="Goden Sp. z.o.o"/>
    <x v="1"/>
    <s v="3"/>
    <s v="101030274"/>
    <x v="349"/>
    <s v="Samsung A546B A54 5G 128GB"/>
    <n v="1"/>
    <n v="228.01779999999999"/>
    <n v="229"/>
    <n v="229"/>
    <n v="0.98219999999999996"/>
    <n v="0.98"/>
    <n v="0.42"/>
    <s v="V0027"/>
    <x v="9"/>
    <s v="VKASSE"/>
    <s v="EXP"/>
    <s v="Geräte"/>
    <x v="7"/>
    <n v="1"/>
    <n v="228.01779999999999"/>
    <n v="229"/>
    <n v="229"/>
    <n v="0.98219999999999996"/>
    <n v="0.98"/>
    <n v="4.2794759825327509E-3"/>
    <n v="1"/>
    <m/>
    <x v="0"/>
    <s v="Nein"/>
    <x v="0"/>
  </r>
  <r>
    <n v="14573886"/>
    <x v="6"/>
    <x v="0"/>
    <n v="2000958"/>
    <s v="Sofortrechnung"/>
    <s v="eam\mustafa.oezer"/>
    <x v="0"/>
    <s v="30900"/>
    <s v="Goden Sp. z.o.o"/>
    <x v="1"/>
    <s v="4"/>
    <s v="100034500"/>
    <x v="247"/>
    <s v="Samsung A546B A54 5G 128GB"/>
    <n v="4"/>
    <n v="227.03649999999999"/>
    <n v="234"/>
    <n v="936"/>
    <n v="6.9634999999999998"/>
    <n v="27.85"/>
    <n v="2.97"/>
    <s v="V0027"/>
    <x v="9"/>
    <s v="VKASSE"/>
    <s v="EXP"/>
    <s v="Geräte"/>
    <x v="7"/>
    <n v="4"/>
    <n v="227.03649999999999"/>
    <n v="234"/>
    <n v="936"/>
    <n v="6.9634999999999998"/>
    <n v="27.85"/>
    <n v="2.9754273504273506E-2"/>
    <n v="1"/>
    <m/>
    <x v="0"/>
    <s v="Nein"/>
    <x v="0"/>
  </r>
  <r>
    <n v="14573898"/>
    <x v="6"/>
    <x v="0"/>
    <n v="2000959"/>
    <s v="Sofortrechnung"/>
    <s v="eam\mustafa.oezer"/>
    <x v="1"/>
    <s v="24559"/>
    <s v="faro Import Export GmbH &amp; Co. KG"/>
    <x v="0"/>
    <s v="1"/>
    <s v="200060082"/>
    <x v="436"/>
    <s v="Google Pixel 9/9 Pro Case"/>
    <n v="10"/>
    <n v="16.010000000000002"/>
    <n v="17.5"/>
    <n v="175"/>
    <n v="1.49"/>
    <n v="14.9"/>
    <n v="8.51"/>
    <s v="V0012"/>
    <x v="1"/>
    <s v="KÜB8"/>
    <s v="GRK"/>
    <s v="Zubehör"/>
    <x v="1"/>
    <n v="10"/>
    <n v="16.010000000000002"/>
    <n v="17.5"/>
    <n v="175"/>
    <n v="1.49"/>
    <n v="14.9"/>
    <n v="8.5142857142857145E-2"/>
    <n v="1"/>
    <m/>
    <x v="0"/>
    <s v="Nein"/>
    <x v="0"/>
  </r>
  <r>
    <n v="14573898"/>
    <x v="6"/>
    <x v="0"/>
    <n v="2000959"/>
    <s v="Sofortrechnung"/>
    <s v="eam\mustafa.oezer"/>
    <x v="1"/>
    <s v="24559"/>
    <s v="faro Import Export GmbH &amp; Co. KG"/>
    <x v="0"/>
    <s v="2"/>
    <s v="200060086"/>
    <x v="299"/>
    <s v="Google Pixel 9 Pro XL Case"/>
    <n v="8"/>
    <n v="16.010000000000002"/>
    <n v="17.5"/>
    <n v="140"/>
    <n v="1.49"/>
    <n v="11.92"/>
    <n v="8.51"/>
    <s v="V0012"/>
    <x v="1"/>
    <s v="KÜB8"/>
    <s v="GRK"/>
    <s v="Zubehör"/>
    <x v="1"/>
    <n v="8"/>
    <n v="16.010000000000002"/>
    <n v="17.5"/>
    <n v="140"/>
    <n v="1.49"/>
    <n v="11.92"/>
    <n v="8.5142857142857145E-2"/>
    <n v="1"/>
    <m/>
    <x v="0"/>
    <s v="Nein"/>
    <x v="0"/>
  </r>
  <r>
    <n v="14573899"/>
    <x v="6"/>
    <x v="0"/>
    <n v="2000960"/>
    <s v="Sofortrechnung"/>
    <s v="eam\bekir.ahmed"/>
    <x v="0"/>
    <s v="27586"/>
    <s v="Jupiter GSM FZCO"/>
    <x v="1"/>
    <s v="1"/>
    <s v="100034495"/>
    <x v="306"/>
    <s v="Samsung S928B S24 Ultra 5G 512GB"/>
    <n v="150"/>
    <n v="795"/>
    <n v="837"/>
    <n v="125550"/>
    <n v="42"/>
    <n v="6300"/>
    <n v="5.01"/>
    <s v="V0027"/>
    <x v="9"/>
    <s v="VKASSE"/>
    <s v="EXP"/>
    <s v="Geräte"/>
    <x v="7"/>
    <n v="150"/>
    <n v="795"/>
    <n v="837"/>
    <n v="125550"/>
    <n v="42"/>
    <n v="6300"/>
    <n v="5.0179211469534052E-2"/>
    <n v="1"/>
    <m/>
    <x v="0"/>
    <s v="Nein"/>
    <x v="0"/>
  </r>
  <r>
    <n v="14573899"/>
    <x v="6"/>
    <x v="0"/>
    <n v="2000960"/>
    <s v="Sofortrechnung"/>
    <s v="eam\bekir.ahmed"/>
    <x v="0"/>
    <s v="27586"/>
    <s v="Jupiter GSM FZCO"/>
    <x v="1"/>
    <s v="2"/>
    <s v="101030398"/>
    <x v="274"/>
    <s v="Samsung S928B S24 Ultra 5G 512GB"/>
    <n v="200"/>
    <n v="863.52620000000002"/>
    <n v="837"/>
    <n v="167400"/>
    <n v="-26.526199999999999"/>
    <n v="-5305.24"/>
    <n v="-3.16"/>
    <s v="V0027"/>
    <x v="9"/>
    <s v="VKASSE"/>
    <s v="EXP"/>
    <s v="Geräte"/>
    <x v="7"/>
    <n v="200"/>
    <n v="863.52620000000002"/>
    <n v="837"/>
    <n v="167400"/>
    <n v="-26.526199999999999"/>
    <n v="-5305.24"/>
    <n v="-3.1691995221027475E-2"/>
    <n v="1"/>
    <m/>
    <x v="0"/>
    <s v="Nein"/>
    <x v="1"/>
  </r>
  <r>
    <n v="14573799"/>
    <x v="6"/>
    <x v="0"/>
    <n v="2000961"/>
    <s v="Sofortrechnung"/>
    <s v="eam\mustafa.oezer"/>
    <x v="1"/>
    <s v="20096"/>
    <s v="KOMSA AG"/>
    <x v="0"/>
    <s v="1"/>
    <s v="200300334"/>
    <x v="611"/>
    <s v="Apple Silicone Case"/>
    <n v="2"/>
    <n v="37.700000000000003"/>
    <n v="39.700000000000003"/>
    <n v="79.400000000000006"/>
    <n v="2"/>
    <n v="4"/>
    <n v="5.03"/>
    <s v="V0020"/>
    <x v="6"/>
    <s v="KÜB8"/>
    <s v="GRK"/>
    <s v="Zubehör"/>
    <x v="6"/>
    <n v="2"/>
    <n v="37.700000000000003"/>
    <n v="39.700000000000003"/>
    <n v="79.400000000000006"/>
    <n v="2"/>
    <n v="4"/>
    <n v="5.037783375314861E-2"/>
    <n v="1"/>
    <m/>
    <x v="0"/>
    <s v="Nein"/>
    <x v="0"/>
  </r>
  <r>
    <n v="14573799"/>
    <x v="6"/>
    <x v="0"/>
    <n v="2000961"/>
    <s v="Sofortrechnung"/>
    <s v="eam\mustafa.oezer"/>
    <x v="1"/>
    <s v="20096"/>
    <s v="KOMSA AG"/>
    <x v="0"/>
    <s v="2"/>
    <s v="200300336"/>
    <x v="612"/>
    <s v="Apple Silicone Case"/>
    <n v="2"/>
    <n v="38.9"/>
    <n v="40.9"/>
    <n v="81.8"/>
    <n v="2"/>
    <n v="4"/>
    <n v="4.88"/>
    <s v="V0020"/>
    <x v="6"/>
    <s v="KÜB8"/>
    <s v="GRK"/>
    <s v="Zubehör"/>
    <x v="6"/>
    <n v="2"/>
    <n v="38.9"/>
    <n v="40.9"/>
    <n v="81.8"/>
    <n v="2"/>
    <n v="4"/>
    <n v="4.8899755501222497E-2"/>
    <n v="1"/>
    <m/>
    <x v="0"/>
    <s v="Nein"/>
    <x v="0"/>
  </r>
  <r>
    <n v="14573799"/>
    <x v="6"/>
    <x v="0"/>
    <n v="2000961"/>
    <s v="Sofortrechnung"/>
    <s v="eam\mustafa.oezer"/>
    <x v="1"/>
    <s v="20096"/>
    <s v="KOMSA AG"/>
    <x v="0"/>
    <s v="3"/>
    <s v="200300342"/>
    <x v="613"/>
    <s v="Apple Silicone Case"/>
    <n v="2"/>
    <n v="36.9"/>
    <n v="38.9"/>
    <n v="77.8"/>
    <n v="2"/>
    <n v="4"/>
    <n v="5.14"/>
    <s v="V0020"/>
    <x v="6"/>
    <s v="KÜB8"/>
    <s v="GRK"/>
    <s v="Zubehör"/>
    <x v="6"/>
    <n v="2"/>
    <n v="36.9"/>
    <n v="38.9"/>
    <n v="77.8"/>
    <n v="2"/>
    <n v="4"/>
    <n v="5.1413881748071981E-2"/>
    <n v="1"/>
    <m/>
    <x v="0"/>
    <s v="Nein"/>
    <x v="0"/>
  </r>
  <r>
    <n v="14573799"/>
    <x v="6"/>
    <x v="0"/>
    <n v="2000961"/>
    <s v="Sofortrechnung"/>
    <s v="eam\mustafa.oezer"/>
    <x v="1"/>
    <s v="20096"/>
    <s v="KOMSA AG"/>
    <x v="0"/>
    <s v="4"/>
    <s v="200300322"/>
    <x v="614"/>
    <s v="Apple Silicone Case"/>
    <n v="2"/>
    <n v="38.35"/>
    <n v="40.35"/>
    <n v="80.7"/>
    <n v="2"/>
    <n v="4"/>
    <n v="4.95"/>
    <s v="V0020"/>
    <x v="6"/>
    <s v="KÜB8"/>
    <s v="GRK"/>
    <s v="Zubehör"/>
    <x v="6"/>
    <n v="2"/>
    <n v="38.35"/>
    <n v="40.35"/>
    <n v="80.7"/>
    <n v="2"/>
    <n v="4"/>
    <n v="4.9566294919454766E-2"/>
    <n v="1"/>
    <m/>
    <x v="0"/>
    <s v="Nein"/>
    <x v="0"/>
  </r>
  <r>
    <n v="14573799"/>
    <x v="6"/>
    <x v="0"/>
    <n v="2000961"/>
    <s v="Sofortrechnung"/>
    <s v="eam\mustafa.oezer"/>
    <x v="1"/>
    <s v="20096"/>
    <s v="KOMSA AG"/>
    <x v="0"/>
    <s v="5"/>
    <s v="200300504"/>
    <x v="615"/>
    <s v="Apple Magic Keyboard iPad Pro 12.9 und Air 13 M2"/>
    <n v="1"/>
    <n v="359"/>
    <n v="365"/>
    <n v="365"/>
    <n v="6"/>
    <n v="6"/>
    <n v="1.64"/>
    <s v="V0020"/>
    <x v="6"/>
    <s v="KÜB8"/>
    <s v="GRK"/>
    <s v="Zubehör"/>
    <x v="6"/>
    <n v="1"/>
    <n v="359"/>
    <n v="365"/>
    <n v="365"/>
    <n v="6"/>
    <n v="6"/>
    <n v="1.643835616438356E-2"/>
    <n v="1"/>
    <m/>
    <x v="0"/>
    <s v="Nein"/>
    <x v="0"/>
  </r>
  <r>
    <n v="14573799"/>
    <x v="6"/>
    <x v="0"/>
    <n v="2000961"/>
    <s v="Sofortrechnung"/>
    <s v="eam\mustafa.oezer"/>
    <x v="1"/>
    <s v="20096"/>
    <s v="KOMSA AG"/>
    <x v="0"/>
    <s v="6"/>
    <s v="200300413"/>
    <x v="555"/>
    <s v="nach Aufnahme in Preisliste pflegen"/>
    <n v="2"/>
    <n v="343"/>
    <n v="350"/>
    <n v="700"/>
    <n v="7"/>
    <n v="14"/>
    <n v="2"/>
    <s v="V0020"/>
    <x v="6"/>
    <s v="KÜB8"/>
    <s v="GRK"/>
    <s v="Zubehör"/>
    <x v="6"/>
    <n v="2"/>
    <n v="343"/>
    <n v="350"/>
    <n v="700"/>
    <n v="7"/>
    <n v="14"/>
    <n v="0.02"/>
    <n v="1"/>
    <m/>
    <x v="0"/>
    <s v="Nein"/>
    <x v="0"/>
  </r>
  <r>
    <n v="14573912"/>
    <x v="6"/>
    <x v="0"/>
    <n v="2000962"/>
    <s v="Sofortrechnung"/>
    <s v="eam\mustafa.oezer"/>
    <x v="0"/>
    <s v="24156"/>
    <s v="Global Multimedia SAS"/>
    <x v="1"/>
    <s v="1"/>
    <s v="101690238"/>
    <x v="105"/>
    <s v="Xiaomi Redmi Note 13 8GB/256GB"/>
    <n v="15"/>
    <n v="120.9417"/>
    <n v="127"/>
    <n v="1905"/>
    <n v="6.0583"/>
    <n v="90.87"/>
    <n v="4.7699999999999996"/>
    <s v="V0027"/>
    <x v="9"/>
    <s v="KPUD"/>
    <s v="EXP"/>
    <s v="Geräte"/>
    <x v="7"/>
    <n v="15"/>
    <n v="120.9417"/>
    <n v="127"/>
    <n v="1905"/>
    <n v="6.0583"/>
    <n v="90.87"/>
    <n v="4.7700787401574803E-2"/>
    <n v="1"/>
    <m/>
    <x v="0"/>
    <s v="Nein"/>
    <x v="0"/>
  </r>
  <r>
    <n v="14573912"/>
    <x v="6"/>
    <x v="0"/>
    <n v="2000962"/>
    <s v="Sofortrechnung"/>
    <s v="eam\mustafa.oezer"/>
    <x v="0"/>
    <s v="24156"/>
    <s v="Global Multimedia SAS"/>
    <x v="1"/>
    <s v="2"/>
    <s v="101300220"/>
    <x v="548"/>
    <s v="Apple iPhone 16 128GB"/>
    <n v="10"/>
    <n v="695"/>
    <n v="720"/>
    <n v="7200"/>
    <n v="25"/>
    <n v="250"/>
    <n v="3.47"/>
    <s v="V0027"/>
    <x v="9"/>
    <s v="KPUD"/>
    <s v="EXP"/>
    <s v="Geräte"/>
    <x v="7"/>
    <n v="10"/>
    <n v="695"/>
    <n v="720"/>
    <n v="7200"/>
    <n v="25"/>
    <n v="250"/>
    <n v="3.4722222222222224E-2"/>
    <n v="1"/>
    <m/>
    <x v="0"/>
    <s v="Nein"/>
    <x v="0"/>
  </r>
  <r>
    <n v="14573936"/>
    <x v="6"/>
    <x v="0"/>
    <n v="2000963"/>
    <s v="Sofortrechnung"/>
    <s v="eam\mustafa.oezer"/>
    <x v="0"/>
    <s v="29312"/>
    <s v="SASU GPDIS FRANCE"/>
    <x v="1"/>
    <s v="1"/>
    <s v="100034490"/>
    <x v="219"/>
    <s v="Samsung S928B S24 Ultra 5G 256GB"/>
    <n v="20"/>
    <n v="821.67439999999999"/>
    <n v="799"/>
    <n v="15980"/>
    <n v="-22.674399999999999"/>
    <n v="-453.49"/>
    <n v="-2.83"/>
    <s v="V0140"/>
    <x v="15"/>
    <s v="KPUD"/>
    <s v="EXP"/>
    <s v="Geräte"/>
    <x v="10"/>
    <n v="20"/>
    <n v="821.67439999999999"/>
    <n v="799"/>
    <n v="15980"/>
    <n v="-22.674399999999999"/>
    <n v="-453.49"/>
    <n v="-2.8378598247809764E-2"/>
    <n v="1"/>
    <m/>
    <x v="0"/>
    <s v="Nein"/>
    <x v="1"/>
  </r>
  <r>
    <n v="14573808"/>
    <x v="6"/>
    <x v="0"/>
    <n v="2000964"/>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808"/>
    <x v="6"/>
    <x v="0"/>
    <n v="2000964"/>
    <s v="Sofortrechnung"/>
    <s v="eam\mustafa.oezer"/>
    <x v="1"/>
    <s v="23433"/>
    <s v="Jacob Elektronik GmbH"/>
    <x v="1"/>
    <s v="2"/>
    <s v="101030582"/>
    <x v="181"/>
    <s v="Samsung P620N Tab S6 lite 128GB [WiFi]"/>
    <n v="1"/>
    <n v="181"/>
    <n v="195"/>
    <n v="195"/>
    <n v="14"/>
    <n v="14"/>
    <n v="7.17"/>
    <s v="V0042"/>
    <x v="5"/>
    <s v="KÜB30"/>
    <s v="GRK"/>
    <s v="Geräte"/>
    <x v="5"/>
    <n v="1"/>
    <n v="181"/>
    <n v="195"/>
    <n v="195"/>
    <n v="14"/>
    <n v="14"/>
    <n v="7.179487179487179E-2"/>
    <n v="1"/>
    <m/>
    <x v="0"/>
    <s v="Nein"/>
    <x v="0"/>
  </r>
  <r>
    <n v="14573824"/>
    <x v="6"/>
    <x v="0"/>
    <n v="2000965"/>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824"/>
    <x v="6"/>
    <x v="0"/>
    <n v="2000965"/>
    <s v="Sofortrechnung"/>
    <s v="eam\mustafa.oezer"/>
    <x v="1"/>
    <s v="23433"/>
    <s v="Jacob Elektronik GmbH"/>
    <x v="1"/>
    <s v="2"/>
    <s v="101310033"/>
    <x v="455"/>
    <s v="Honor X6B 128GB"/>
    <n v="1"/>
    <n v="71"/>
    <n v="77"/>
    <n v="77"/>
    <n v="6"/>
    <n v="6"/>
    <n v="7.79"/>
    <s v="V0042"/>
    <x v="5"/>
    <s v="KÜB30"/>
    <s v="GRK"/>
    <s v="Geräte"/>
    <x v="5"/>
    <n v="1"/>
    <n v="71"/>
    <n v="77"/>
    <n v="77"/>
    <n v="6"/>
    <n v="6"/>
    <n v="7.792207792207792E-2"/>
    <n v="1"/>
    <m/>
    <x v="0"/>
    <s v="Nein"/>
    <x v="0"/>
  </r>
  <r>
    <n v="14573846"/>
    <x v="6"/>
    <x v="0"/>
    <n v="2000966"/>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846"/>
    <x v="6"/>
    <x v="0"/>
    <n v="2000966"/>
    <s v="Sofortrechnung"/>
    <s v="eam\mustafa.oezer"/>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3825"/>
    <x v="6"/>
    <x v="0"/>
    <n v="2000967"/>
    <s v="Sofortrechnung"/>
    <s v="eam\mustafa.oezer"/>
    <x v="0"/>
    <s v="30944"/>
    <s v="Hope Trading 2016 LTD"/>
    <x v="1"/>
    <s v="1"/>
    <s v="101310031"/>
    <x v="381"/>
    <s v="Honor 200 Pro 512GB"/>
    <n v="1"/>
    <n v="360.71789999999999"/>
    <n v="379"/>
    <n v="379"/>
    <n v="18.2821"/>
    <n v="18.28"/>
    <n v="4.82"/>
    <s v="V0023"/>
    <x v="3"/>
    <s v="VKASSE"/>
    <s v="EXP"/>
    <s v="Geräte"/>
    <x v="3"/>
    <n v="1"/>
    <n v="360.71789999999999"/>
    <n v="379"/>
    <n v="379"/>
    <n v="18.2821"/>
    <n v="18.28"/>
    <n v="4.8232189973614781E-2"/>
    <n v="1"/>
    <m/>
    <x v="0"/>
    <s v="Nein"/>
    <x v="0"/>
  </r>
  <r>
    <n v="14573825"/>
    <x v="6"/>
    <x v="0"/>
    <n v="2000967"/>
    <s v="Sofortrechnung"/>
    <s v="eam\mustafa.oezer"/>
    <x v="0"/>
    <s v="30944"/>
    <s v="Hope Trading 2016 LTD"/>
    <x v="1"/>
    <s v="2"/>
    <s v="100302793"/>
    <x v="50"/>
    <s v="Apple iPhone 14 Pro 256GB"/>
    <n v="2"/>
    <n v="830"/>
    <n v="849"/>
    <n v="1698"/>
    <n v="19"/>
    <n v="38"/>
    <n v="2.23"/>
    <s v="V0023"/>
    <x v="3"/>
    <s v="VKASSE"/>
    <s v="EXP"/>
    <s v="Geräte"/>
    <x v="3"/>
    <n v="2"/>
    <n v="830"/>
    <n v="849"/>
    <n v="1698"/>
    <n v="19"/>
    <n v="38"/>
    <n v="2.237926972909305E-2"/>
    <n v="1"/>
    <m/>
    <x v="0"/>
    <s v="Nein"/>
    <x v="0"/>
  </r>
  <r>
    <n v="14573825"/>
    <x v="6"/>
    <x v="0"/>
    <n v="2000967"/>
    <s v="Sofortrechnung"/>
    <s v="eam\mustafa.oezer"/>
    <x v="0"/>
    <s v="30944"/>
    <s v="Hope Trading 2016 LTD"/>
    <x v="1"/>
    <s v="3"/>
    <s v="101030382"/>
    <x v="28"/>
    <s v="Samsung S921B S24 5G 256GB"/>
    <n v="3"/>
    <n v="530.07069999999999"/>
    <n v="555"/>
    <n v="1665"/>
    <n v="24.929300000000001"/>
    <n v="74.790000000000006"/>
    <n v="4.49"/>
    <s v="V0023"/>
    <x v="3"/>
    <s v="VKASSE"/>
    <s v="EXP"/>
    <s v="Geräte"/>
    <x v="3"/>
    <n v="3"/>
    <n v="530.07069999999999"/>
    <n v="555"/>
    <n v="1665"/>
    <n v="24.929300000000001"/>
    <n v="74.790000000000006"/>
    <n v="4.4918918918918922E-2"/>
    <n v="1"/>
    <m/>
    <x v="0"/>
    <s v="Nein"/>
    <x v="0"/>
  </r>
  <r>
    <n v="14573825"/>
    <x v="6"/>
    <x v="0"/>
    <n v="2000967"/>
    <s v="Sofortrechnung"/>
    <s v="eam\mustafa.oezer"/>
    <x v="0"/>
    <s v="30944"/>
    <s v="Hope Trading 2016 LTD"/>
    <x v="1"/>
    <s v="4"/>
    <s v="100302954"/>
    <x v="338"/>
    <s v="Apple iPhone 15 128GB"/>
    <n v="1"/>
    <n v="615"/>
    <n v="629"/>
    <n v="629"/>
    <n v="14"/>
    <n v="14"/>
    <n v="2.2200000000000002"/>
    <s v="V0023"/>
    <x v="3"/>
    <s v="VKASSE"/>
    <s v="EXP"/>
    <s v="Geräte"/>
    <x v="3"/>
    <n v="1"/>
    <n v="615"/>
    <n v="629"/>
    <n v="629"/>
    <n v="14"/>
    <n v="14"/>
    <n v="2.2257551669316374E-2"/>
    <n v="1"/>
    <m/>
    <x v="0"/>
    <s v="Nein"/>
    <x v="0"/>
  </r>
  <r>
    <n v="14573825"/>
    <x v="6"/>
    <x v="0"/>
    <n v="2000967"/>
    <s v="Sofortrechnung"/>
    <s v="eam\mustafa.oezer"/>
    <x v="0"/>
    <s v="30944"/>
    <s v="Hope Trading 2016 LTD"/>
    <x v="1"/>
    <s v="5"/>
    <s v="100303089"/>
    <x v="496"/>
    <s v="Apple iPhone 16 128GB"/>
    <n v="3"/>
    <n v="704"/>
    <n v="722"/>
    <n v="2166"/>
    <n v="18"/>
    <n v="54"/>
    <n v="2.4900000000000002"/>
    <s v="V0023"/>
    <x v="3"/>
    <s v="VKASSE"/>
    <s v="EXP"/>
    <s v="Geräte"/>
    <x v="3"/>
    <n v="3"/>
    <n v="704"/>
    <n v="722"/>
    <n v="2166"/>
    <n v="18"/>
    <n v="54"/>
    <n v="2.4930747922437674E-2"/>
    <n v="1"/>
    <m/>
    <x v="0"/>
    <s v="Nein"/>
    <x v="0"/>
  </r>
  <r>
    <n v="14573825"/>
    <x v="6"/>
    <x v="0"/>
    <n v="2000967"/>
    <s v="Sofortrechnung"/>
    <s v="eam\mustafa.oezer"/>
    <x v="0"/>
    <s v="30944"/>
    <s v="Hope Trading 2016 LTD"/>
    <x v="1"/>
    <s v="6"/>
    <s v="101310020"/>
    <x v="448"/>
    <s v="Honor Magic6 Pro 5G 12GB/256GB"/>
    <n v="1"/>
    <n v="673"/>
    <n v="699"/>
    <n v="699"/>
    <n v="26"/>
    <n v="26"/>
    <n v="3.71"/>
    <s v="V0023"/>
    <x v="3"/>
    <s v="VKASSE"/>
    <s v="EXP"/>
    <s v="Geräte"/>
    <x v="3"/>
    <n v="1"/>
    <n v="673"/>
    <n v="699"/>
    <n v="699"/>
    <n v="26"/>
    <n v="26"/>
    <n v="3.7195994277539342E-2"/>
    <n v="1"/>
    <m/>
    <x v="0"/>
    <s v="Nein"/>
    <x v="0"/>
  </r>
  <r>
    <n v="14573825"/>
    <x v="6"/>
    <x v="0"/>
    <n v="2000967"/>
    <s v="Sofortrechnung"/>
    <s v="eam\mustafa.oezer"/>
    <x v="0"/>
    <s v="30944"/>
    <s v="Hope Trading 2016 LTD"/>
    <x v="1"/>
    <s v="7"/>
    <s v="101310020"/>
    <x v="448"/>
    <s v="Honor Magic6 Pro 5G 12GB/256GB"/>
    <n v="1"/>
    <n v="673"/>
    <n v="699"/>
    <n v="699"/>
    <n v="26"/>
    <n v="26"/>
    <n v="3.71"/>
    <s v="V0023"/>
    <x v="3"/>
    <s v="VKASSE"/>
    <s v="EXP"/>
    <s v="Geräte"/>
    <x v="3"/>
    <n v="1"/>
    <n v="673"/>
    <n v="699"/>
    <n v="699"/>
    <n v="26"/>
    <n v="26"/>
    <n v="3.7195994277539342E-2"/>
    <n v="1"/>
    <m/>
    <x v="0"/>
    <s v="Nein"/>
    <x v="0"/>
  </r>
  <r>
    <n v="14573825"/>
    <x v="6"/>
    <x v="0"/>
    <n v="2000967"/>
    <s v="Sofortrechnung"/>
    <s v="eam\mustafa.oezer"/>
    <x v="0"/>
    <s v="30944"/>
    <s v="Hope Trading 2016 LTD"/>
    <x v="1"/>
    <s v="8"/>
    <s v="100310870"/>
    <x v="616"/>
    <s v="HMD Barbie Phone 4G 128MB"/>
    <n v="1"/>
    <n v="95"/>
    <n v="89"/>
    <n v="89"/>
    <n v="-6"/>
    <n v="-6"/>
    <n v="-6.74"/>
    <s v="V0023"/>
    <x v="3"/>
    <s v="VKASSE"/>
    <s v="EXP"/>
    <s v="Geräte"/>
    <x v="3"/>
    <n v="1"/>
    <n v="95"/>
    <n v="89"/>
    <n v="89"/>
    <n v="-6"/>
    <n v="-6"/>
    <n v="-6.741573033707865E-2"/>
    <n v="1"/>
    <m/>
    <x v="0"/>
    <s v="Nein"/>
    <x v="1"/>
  </r>
  <r>
    <n v="14573825"/>
    <x v="6"/>
    <x v="0"/>
    <n v="2000967"/>
    <s v="Sofortrechnung"/>
    <s v="eam\mustafa.oezer"/>
    <x v="0"/>
    <s v="30944"/>
    <s v="Hope Trading 2016 LTD"/>
    <x v="1"/>
    <s v="9"/>
    <s v="100302987"/>
    <x v="287"/>
    <s v="Apple iPhone 15 Pro Max 1TB"/>
    <n v="1"/>
    <n v="1106.2745"/>
    <n v="1105"/>
    <n v="1105"/>
    <n v="-1.2745"/>
    <n v="-1.27"/>
    <n v="-0.11"/>
    <s v="V0023"/>
    <x v="3"/>
    <s v="VKASSE"/>
    <s v="EXP"/>
    <s v="Geräte"/>
    <x v="3"/>
    <n v="1"/>
    <n v="1106.2745"/>
    <n v="1105"/>
    <n v="1105"/>
    <n v="-1.2745"/>
    <n v="-1.27"/>
    <n v="-1.1493212669683257E-3"/>
    <n v="1"/>
    <m/>
    <x v="0"/>
    <s v="Nein"/>
    <x v="1"/>
  </r>
  <r>
    <n v="14573825"/>
    <x v="6"/>
    <x v="0"/>
    <n v="2000967"/>
    <s v="Sofortrechnung"/>
    <s v="eam\mustafa.oezer"/>
    <x v="0"/>
    <s v="30944"/>
    <s v="Hope Trading 2016 LTD"/>
    <x v="1"/>
    <s v="10"/>
    <s v="101030383"/>
    <x v="106"/>
    <s v="Samsung S921B S24 5G 256GB"/>
    <n v="2"/>
    <n v="540"/>
    <n v="555"/>
    <n v="1110"/>
    <n v="15"/>
    <n v="30"/>
    <n v="2.7"/>
    <s v="V0023"/>
    <x v="3"/>
    <s v="VKASSE"/>
    <s v="EXP"/>
    <s v="Geräte"/>
    <x v="3"/>
    <n v="2"/>
    <n v="540"/>
    <n v="555"/>
    <n v="1110"/>
    <n v="15"/>
    <n v="30"/>
    <n v="2.7027027027027029E-2"/>
    <n v="1"/>
    <m/>
    <x v="0"/>
    <s v="Nein"/>
    <x v="0"/>
  </r>
  <r>
    <n v="14573825"/>
    <x v="6"/>
    <x v="0"/>
    <n v="2000967"/>
    <s v="Sofortrechnung"/>
    <s v="eam\mustafa.oezer"/>
    <x v="0"/>
    <s v="30944"/>
    <s v="Hope Trading 2016 LTD"/>
    <x v="1"/>
    <s v="11"/>
    <s v="100034413"/>
    <x v="151"/>
    <s v="Samsung S911B S23 5G 256GB"/>
    <n v="2"/>
    <n v="471"/>
    <n v="495"/>
    <n v="990"/>
    <n v="24"/>
    <n v="48"/>
    <n v="4.84"/>
    <s v="V0023"/>
    <x v="3"/>
    <s v="VKASSE"/>
    <s v="EXP"/>
    <s v="Geräte"/>
    <x v="3"/>
    <n v="2"/>
    <n v="471"/>
    <n v="495"/>
    <n v="990"/>
    <n v="24"/>
    <n v="48"/>
    <n v="4.8484848484848485E-2"/>
    <n v="1"/>
    <m/>
    <x v="0"/>
    <s v="Nein"/>
    <x v="0"/>
  </r>
  <r>
    <n v="14573825"/>
    <x v="6"/>
    <x v="0"/>
    <n v="2000967"/>
    <s v="Sofortrechnung"/>
    <s v="eam\mustafa.oezer"/>
    <x v="0"/>
    <s v="30944"/>
    <s v="Hope Trading 2016 LTD"/>
    <x v="0"/>
    <s v="12"/>
    <s v="200300053"/>
    <x v="487"/>
    <s v="Apple Pencil (2. Generation)"/>
    <n v="1"/>
    <n v="85"/>
    <n v="86"/>
    <n v="86"/>
    <n v="1"/>
    <n v="1"/>
    <n v="1.1599999999999999"/>
    <s v="V0023"/>
    <x v="3"/>
    <s v="VKASSE"/>
    <s v="EXP"/>
    <s v="Zubehör"/>
    <x v="3"/>
    <n v="1"/>
    <n v="85"/>
    <n v="86"/>
    <n v="86"/>
    <n v="1"/>
    <n v="1"/>
    <n v="1.1627906976744186E-2"/>
    <n v="1"/>
    <m/>
    <x v="0"/>
    <s v="Nein"/>
    <x v="0"/>
  </r>
  <r>
    <n v="14573825"/>
    <x v="6"/>
    <x v="0"/>
    <n v="2000967"/>
    <s v="Sofortrechnung"/>
    <s v="eam\mustafa.oezer"/>
    <x v="0"/>
    <s v="30944"/>
    <s v="Hope Trading 2016 LTD"/>
    <x v="1"/>
    <s v="13"/>
    <s v="101300220"/>
    <x v="548"/>
    <s v="Apple iPhone 16 128GB"/>
    <n v="3"/>
    <n v="695"/>
    <n v="720"/>
    <n v="2160"/>
    <n v="25"/>
    <n v="75"/>
    <n v="3.47"/>
    <s v="V0023"/>
    <x v="3"/>
    <s v="VKASSE"/>
    <s v="EXP"/>
    <s v="Geräte"/>
    <x v="3"/>
    <n v="3"/>
    <n v="695"/>
    <n v="720"/>
    <n v="2160"/>
    <n v="25"/>
    <n v="75"/>
    <n v="3.4722222222222224E-2"/>
    <n v="1"/>
    <m/>
    <x v="0"/>
    <s v="Nein"/>
    <x v="0"/>
  </r>
  <r>
    <n v="14573921"/>
    <x v="6"/>
    <x v="0"/>
    <n v="2000968"/>
    <s v="Sofortrechnung"/>
    <s v="Yasar.Yigitbilek"/>
    <x v="0"/>
    <s v="30159"/>
    <s v="UNITECH DI HUANG LEIDI"/>
    <x v="3"/>
    <s v="1"/>
    <s v="900010011"/>
    <x v="36"/>
    <s v="Sonstiges"/>
    <n v="1"/>
    <n v="0"/>
    <n v="20"/>
    <n v="20"/>
    <n v="20"/>
    <n v="20"/>
    <m/>
    <s v="V0023"/>
    <x v="3"/>
    <s v="VKASSE"/>
    <s v="EXP"/>
    <s v="Sonstige"/>
    <x v="3"/>
    <n v="1"/>
    <n v="0"/>
    <n v="20"/>
    <n v="20"/>
    <n v="20"/>
    <n v="20"/>
    <n v="1"/>
    <n v="1"/>
    <m/>
    <x v="2"/>
    <s v="Ja"/>
    <x v="0"/>
  </r>
  <r>
    <n v="14573921"/>
    <x v="6"/>
    <x v="0"/>
    <n v="2000968"/>
    <s v="Sofortrechnung"/>
    <s v="Yasar.Yigitbilek"/>
    <x v="0"/>
    <s v="30159"/>
    <s v="UNITECH DI HUANG LEIDI"/>
    <x v="1"/>
    <s v="2"/>
    <s v="101700041"/>
    <x v="380"/>
    <s v="Oppo Reno 12F 4G 256GB"/>
    <n v="2"/>
    <n v="135.57140000000001"/>
    <n v="143"/>
    <n v="286"/>
    <n v="7.4286000000000003"/>
    <n v="14.86"/>
    <n v="5.19"/>
    <s v="V0023"/>
    <x v="3"/>
    <s v="VKASSE"/>
    <s v="EXP"/>
    <s v="Geräte"/>
    <x v="3"/>
    <n v="2"/>
    <n v="135.57140000000001"/>
    <n v="143"/>
    <n v="286"/>
    <n v="7.4286000000000003"/>
    <n v="14.86"/>
    <n v="5.1958041958041955E-2"/>
    <n v="1"/>
    <m/>
    <x v="0"/>
    <s v="Nein"/>
    <x v="0"/>
  </r>
  <r>
    <n v="14573921"/>
    <x v="6"/>
    <x v="0"/>
    <n v="2000968"/>
    <s v="Sofortrechnung"/>
    <s v="Yasar.Yigitbilek"/>
    <x v="0"/>
    <s v="30159"/>
    <s v="UNITECH DI HUANG LEIDI"/>
    <x v="0"/>
    <s v="3"/>
    <s v="201300062"/>
    <x v="336"/>
    <s v="Apple AirPods Pro (2. Generation)"/>
    <n v="5"/>
    <n v="181.29769999999999"/>
    <n v="192"/>
    <n v="960"/>
    <n v="10.702299999999999"/>
    <n v="53.51"/>
    <n v="5.57"/>
    <s v="V0023"/>
    <x v="3"/>
    <s v="VKASSE"/>
    <s v="EXP"/>
    <s v="Zubehör"/>
    <x v="3"/>
    <n v="5"/>
    <n v="181.29769999999999"/>
    <n v="192"/>
    <n v="960"/>
    <n v="10.702299999999999"/>
    <n v="53.51"/>
    <n v="5.5739583333333328E-2"/>
    <n v="1"/>
    <m/>
    <x v="0"/>
    <s v="Nein"/>
    <x v="0"/>
  </r>
  <r>
    <n v="14573921"/>
    <x v="6"/>
    <x v="0"/>
    <n v="2000968"/>
    <s v="Sofortrechnung"/>
    <s v="Yasar.Yigitbilek"/>
    <x v="0"/>
    <s v="30159"/>
    <s v="UNITECH DI HUANG LEIDI"/>
    <x v="1"/>
    <s v="4"/>
    <s v="101300342"/>
    <x v="130"/>
    <s v="Apple iPhone 15 Pro 1TB"/>
    <n v="1"/>
    <n v="1010"/>
    <n v="1097"/>
    <n v="1097"/>
    <n v="87"/>
    <n v="87"/>
    <n v="7.93"/>
    <s v="V0023"/>
    <x v="3"/>
    <s v="VKASSE"/>
    <s v="EXP"/>
    <s v="Geräte"/>
    <x v="3"/>
    <n v="1"/>
    <n v="1010"/>
    <n v="1097"/>
    <n v="1097"/>
    <n v="87"/>
    <n v="87"/>
    <n v="7.9307201458523241E-2"/>
    <n v="1"/>
    <m/>
    <x v="0"/>
    <s v="Nein"/>
    <x v="0"/>
  </r>
  <r>
    <n v="14573921"/>
    <x v="6"/>
    <x v="0"/>
    <n v="2000968"/>
    <s v="Sofortrechnung"/>
    <s v="Yasar.Yigitbilek"/>
    <x v="0"/>
    <s v="30159"/>
    <s v="UNITECH DI HUANG LEIDI"/>
    <x v="1"/>
    <s v="5"/>
    <s v="101690316"/>
    <x v="282"/>
    <s v="Xiaomi 14T 5G 12GB/256GB"/>
    <n v="2"/>
    <n v="349.0795"/>
    <n v="356"/>
    <n v="712"/>
    <n v="6.9204999999999997"/>
    <n v="13.84"/>
    <n v="1.94"/>
    <s v="V0023"/>
    <x v="3"/>
    <s v="VKASSE"/>
    <s v="EXP"/>
    <s v="Geräte"/>
    <x v="3"/>
    <n v="2"/>
    <n v="349.0795"/>
    <n v="356"/>
    <n v="712"/>
    <n v="6.9204999999999997"/>
    <n v="13.84"/>
    <n v="1.9438202247191012E-2"/>
    <n v="1"/>
    <m/>
    <x v="0"/>
    <s v="Nein"/>
    <x v="0"/>
  </r>
  <r>
    <n v="14573921"/>
    <x v="6"/>
    <x v="0"/>
    <n v="2000968"/>
    <s v="Sofortrechnung"/>
    <s v="Yasar.Yigitbilek"/>
    <x v="0"/>
    <s v="30159"/>
    <s v="UNITECH DI HUANG LEIDI"/>
    <x v="1"/>
    <s v="6"/>
    <s v="101700045"/>
    <x v="617"/>
    <s v="Oppo Reno 12FS 5G 512GB"/>
    <n v="1"/>
    <n v="209"/>
    <n v="217"/>
    <n v="217"/>
    <n v="8"/>
    <n v="8"/>
    <n v="3.68"/>
    <s v="V0023"/>
    <x v="3"/>
    <s v="VKASSE"/>
    <s v="EXP"/>
    <s v="Geräte"/>
    <x v="3"/>
    <n v="1"/>
    <n v="209"/>
    <n v="217"/>
    <n v="217"/>
    <n v="8"/>
    <n v="8"/>
    <n v="3.6866359447004608E-2"/>
    <n v="1"/>
    <m/>
    <x v="0"/>
    <s v="Nein"/>
    <x v="0"/>
  </r>
  <r>
    <n v="14573921"/>
    <x v="6"/>
    <x v="0"/>
    <n v="2000968"/>
    <s v="Sofortrechnung"/>
    <s v="Yasar.Yigitbilek"/>
    <x v="0"/>
    <s v="30159"/>
    <s v="UNITECH DI HUANG LEIDI"/>
    <x v="1"/>
    <s v="7"/>
    <s v="101300052"/>
    <x v="618"/>
    <s v="Apple iPhone 14 Plus 256GB"/>
    <n v="1"/>
    <n v="591"/>
    <n v="647"/>
    <n v="647"/>
    <n v="56"/>
    <n v="56"/>
    <n v="8.65"/>
    <s v="V0023"/>
    <x v="3"/>
    <s v="VKASSE"/>
    <s v="EXP"/>
    <s v="Geräte"/>
    <x v="3"/>
    <n v="1"/>
    <n v="591"/>
    <n v="647"/>
    <n v="647"/>
    <n v="56"/>
    <n v="56"/>
    <n v="8.6553323029366303E-2"/>
    <n v="1"/>
    <m/>
    <x v="0"/>
    <s v="Nein"/>
    <x v="0"/>
  </r>
  <r>
    <n v="14573921"/>
    <x v="6"/>
    <x v="0"/>
    <n v="2000968"/>
    <s v="Sofortrechnung"/>
    <s v="Yasar.Yigitbilek"/>
    <x v="0"/>
    <s v="30159"/>
    <s v="UNITECH DI HUANG LEIDI"/>
    <x v="1"/>
    <s v="8"/>
    <s v="101700047"/>
    <x v="619"/>
    <s v="Oppo Find X8 Pro 16GB/512GB"/>
    <n v="1"/>
    <n v="839"/>
    <n v="829"/>
    <n v="829"/>
    <n v="-10"/>
    <n v="-10"/>
    <n v="-1.2"/>
    <s v="V0023"/>
    <x v="3"/>
    <s v="VKASSE"/>
    <s v="EXP"/>
    <s v="Geräte"/>
    <x v="3"/>
    <n v="1"/>
    <n v="839"/>
    <n v="829"/>
    <n v="829"/>
    <n v="-10"/>
    <n v="-10"/>
    <n v="-1.2062726176115802E-2"/>
    <n v="1"/>
    <m/>
    <x v="0"/>
    <s v="Nein"/>
    <x v="1"/>
  </r>
  <r>
    <n v="14573921"/>
    <x v="6"/>
    <x v="0"/>
    <n v="2000968"/>
    <s v="Sofortrechnung"/>
    <s v="Yasar.Yigitbilek"/>
    <x v="0"/>
    <s v="30159"/>
    <s v="UNITECH DI HUANG LEIDI"/>
    <x v="1"/>
    <s v="9"/>
    <s v="100302477"/>
    <x v="83"/>
    <s v="Apple iPhone 13 128GB"/>
    <n v="2"/>
    <n v="411.96159999999998"/>
    <n v="426"/>
    <n v="852"/>
    <n v="14.038399999999999"/>
    <n v="28.08"/>
    <n v="3.29"/>
    <s v="V0023"/>
    <x v="3"/>
    <s v="VKASSE"/>
    <s v="EXP"/>
    <s v="Geräte"/>
    <x v="3"/>
    <n v="2"/>
    <n v="411.96159999999998"/>
    <n v="426"/>
    <n v="852"/>
    <n v="14.038399999999999"/>
    <n v="28.08"/>
    <n v="3.2957746478873236E-2"/>
    <n v="1"/>
    <m/>
    <x v="0"/>
    <s v="Nein"/>
    <x v="0"/>
  </r>
  <r>
    <n v="14573921"/>
    <x v="6"/>
    <x v="0"/>
    <n v="2000968"/>
    <s v="Sofortrechnung"/>
    <s v="Yasar.Yigitbilek"/>
    <x v="0"/>
    <s v="30159"/>
    <s v="UNITECH DI HUANG LEIDI"/>
    <x v="1"/>
    <s v="10"/>
    <s v="101690262"/>
    <x v="290"/>
    <s v="Xiaomi Redmi Note 13 Pro 8GB/256GB"/>
    <n v="2"/>
    <n v="157"/>
    <n v="167"/>
    <n v="334"/>
    <n v="10"/>
    <n v="20"/>
    <n v="5.98"/>
    <s v="V0023"/>
    <x v="3"/>
    <s v="VKASSE"/>
    <s v="EXP"/>
    <s v="Geräte"/>
    <x v="3"/>
    <n v="2"/>
    <n v="157"/>
    <n v="167"/>
    <n v="334"/>
    <n v="10"/>
    <n v="20"/>
    <n v="5.9880239520958084E-2"/>
    <n v="1"/>
    <m/>
    <x v="0"/>
    <s v="Nein"/>
    <x v="0"/>
  </r>
  <r>
    <n v="14573921"/>
    <x v="6"/>
    <x v="0"/>
    <n v="2000968"/>
    <s v="Sofortrechnung"/>
    <s v="Yasar.Yigitbilek"/>
    <x v="0"/>
    <s v="30159"/>
    <s v="UNITECH DI HUANG LEIDI"/>
    <x v="0"/>
    <s v="11"/>
    <s v="200311492"/>
    <x v="620"/>
    <s v="Apple AirPods (3rd Gen.) Lightning Ladecase"/>
    <n v="5"/>
    <n v="117.26600000000001"/>
    <n v="127"/>
    <n v="635"/>
    <n v="9.734"/>
    <n v="48.67"/>
    <n v="7.66"/>
    <s v="V0023"/>
    <x v="3"/>
    <s v="VKASSE"/>
    <s v="EXP"/>
    <s v="Zubehör"/>
    <x v="3"/>
    <n v="5"/>
    <n v="117.26600000000001"/>
    <n v="127"/>
    <n v="635"/>
    <n v="9.734"/>
    <n v="48.67"/>
    <n v="7.6645669291338592E-2"/>
    <n v="1"/>
    <m/>
    <x v="0"/>
    <s v="Nein"/>
    <x v="0"/>
  </r>
  <r>
    <n v="14573921"/>
    <x v="6"/>
    <x v="0"/>
    <n v="2000968"/>
    <s v="Sofortrechnung"/>
    <s v="Yasar.Yigitbilek"/>
    <x v="0"/>
    <s v="30159"/>
    <s v="UNITECH DI HUANG LEIDI"/>
    <x v="1"/>
    <s v="12"/>
    <s v="101300220"/>
    <x v="548"/>
    <s v="Apple iPhone 16 128GB"/>
    <n v="1"/>
    <n v="695"/>
    <n v="720"/>
    <n v="720"/>
    <n v="25"/>
    <n v="25"/>
    <n v="3.47"/>
    <s v="V0023"/>
    <x v="3"/>
    <s v="VKASSE"/>
    <s v="EXP"/>
    <s v="Geräte"/>
    <x v="3"/>
    <n v="1"/>
    <n v="695"/>
    <n v="720"/>
    <n v="720"/>
    <n v="25"/>
    <n v="25"/>
    <n v="3.4722222222222224E-2"/>
    <n v="1"/>
    <m/>
    <x v="0"/>
    <s v="Nein"/>
    <x v="0"/>
  </r>
  <r>
    <n v="14573921"/>
    <x v="6"/>
    <x v="0"/>
    <n v="2000968"/>
    <s v="Sofortrechnung"/>
    <s v="Yasar.Yigitbilek"/>
    <x v="0"/>
    <s v="30159"/>
    <s v="UNITECH DI HUANG LEIDI"/>
    <x v="1"/>
    <s v="13"/>
    <s v="100302926"/>
    <x v="111"/>
    <s v="Apple iPhone 15 Pro Max 256GB"/>
    <n v="1"/>
    <n v="980.38649999999996"/>
    <n v="1035"/>
    <n v="1035"/>
    <n v="54.613500000000002"/>
    <n v="54.61"/>
    <n v="5.27"/>
    <s v="V0023"/>
    <x v="3"/>
    <s v="VKASSE"/>
    <s v="EXP"/>
    <s v="Geräte"/>
    <x v="3"/>
    <n v="1"/>
    <n v="980.38649999999996"/>
    <n v="1035"/>
    <n v="1035"/>
    <n v="54.613500000000002"/>
    <n v="54.61"/>
    <n v="5.2763285024154588E-2"/>
    <n v="1"/>
    <m/>
    <x v="0"/>
    <s v="Nein"/>
    <x v="0"/>
  </r>
  <r>
    <n v="14573921"/>
    <x v="6"/>
    <x v="0"/>
    <n v="2000968"/>
    <s v="Sofortrechnung"/>
    <s v="Yasar.Yigitbilek"/>
    <x v="0"/>
    <s v="30159"/>
    <s v="UNITECH DI HUANG LEIDI"/>
    <x v="1"/>
    <s v="14"/>
    <s v="100302782"/>
    <x v="241"/>
    <s v="Apple iPhone 14 Plus 256GB"/>
    <n v="1"/>
    <n v="591"/>
    <n v="647"/>
    <n v="647"/>
    <n v="56"/>
    <n v="56"/>
    <n v="8.65"/>
    <s v="V0023"/>
    <x v="3"/>
    <s v="VKASSE"/>
    <s v="EXP"/>
    <s v="Geräte"/>
    <x v="3"/>
    <n v="1"/>
    <n v="591"/>
    <n v="647"/>
    <n v="647"/>
    <n v="56"/>
    <n v="56"/>
    <n v="8.6553323029366303E-2"/>
    <n v="1"/>
    <m/>
    <x v="0"/>
    <s v="Nein"/>
    <x v="0"/>
  </r>
  <r>
    <n v="14573572"/>
    <x v="6"/>
    <x v="0"/>
    <n v="2000969"/>
    <s v="Sofortrechnung"/>
    <s v="eam\mustafa.oezer"/>
    <x v="1"/>
    <s v="10013"/>
    <s v="H-o-t-phone GmbH"/>
    <x v="1"/>
    <s v="1"/>
    <s v="101030671"/>
    <x v="423"/>
    <s v="Samsung A165F A16 128GB"/>
    <n v="40"/>
    <n v="109"/>
    <n v="120"/>
    <n v="4800"/>
    <n v="11"/>
    <n v="440"/>
    <n v="9.16"/>
    <s v="V0012"/>
    <x v="1"/>
    <s v="KÜB0"/>
    <s v="GRK"/>
    <s v="Geräte"/>
    <x v="1"/>
    <n v="40"/>
    <n v="109"/>
    <n v="120"/>
    <n v="4800"/>
    <n v="11"/>
    <n v="440"/>
    <n v="9.166666666666666E-2"/>
    <n v="1"/>
    <m/>
    <x v="0"/>
    <s v="Nein"/>
    <x v="0"/>
  </r>
  <r>
    <n v="14573572"/>
    <x v="6"/>
    <x v="0"/>
    <n v="2000969"/>
    <s v="Sofortrechnung"/>
    <s v="eam\mustafa.oezer"/>
    <x v="1"/>
    <s v="10013"/>
    <s v="H-o-t-phone GmbH"/>
    <x v="1"/>
    <s v="2"/>
    <s v="101030661"/>
    <x v="146"/>
    <s v="Samsung A165F A16 128GB"/>
    <n v="80"/>
    <n v="110.11790000000001"/>
    <n v="120"/>
    <n v="9600"/>
    <n v="9.8820999999999994"/>
    <n v="790.57"/>
    <n v="8.23"/>
    <s v="V0012"/>
    <x v="1"/>
    <s v="KÜB0"/>
    <s v="GRK"/>
    <s v="Geräte"/>
    <x v="1"/>
    <n v="80"/>
    <n v="110.11790000000001"/>
    <n v="120"/>
    <n v="9600"/>
    <n v="9.8820999999999994"/>
    <n v="790.57"/>
    <n v="8.2351041666666666E-2"/>
    <n v="1"/>
    <m/>
    <x v="0"/>
    <s v="Nein"/>
    <x v="0"/>
  </r>
  <r>
    <n v="14573913"/>
    <x v="6"/>
    <x v="0"/>
    <n v="2000970"/>
    <s v="Sofortrechnung"/>
    <s v="eam\bekir.ahmed"/>
    <x v="0"/>
    <s v="27898"/>
    <s v="Websend BV"/>
    <x v="1"/>
    <s v="1"/>
    <s v="100690673"/>
    <x v="568"/>
    <s v="Xiaomi 14T 5G 12GB/256GB"/>
    <n v="2"/>
    <n v="327"/>
    <n v="348"/>
    <n v="696"/>
    <n v="21"/>
    <n v="42"/>
    <n v="6.03"/>
    <s v="V0164"/>
    <x v="4"/>
    <s v="KPUD"/>
    <s v="EXP"/>
    <s v="Geräte"/>
    <x v="4"/>
    <n v="2"/>
    <n v="327"/>
    <n v="348"/>
    <n v="696"/>
    <n v="21"/>
    <n v="42"/>
    <n v="6.0344827586206899E-2"/>
    <n v="1"/>
    <m/>
    <x v="0"/>
    <s v="Nein"/>
    <x v="0"/>
  </r>
  <r>
    <n v="14573913"/>
    <x v="6"/>
    <x v="0"/>
    <n v="2000970"/>
    <s v="Sofortrechnung"/>
    <s v="eam\bekir.ahmed"/>
    <x v="0"/>
    <s v="27898"/>
    <s v="Websend BV"/>
    <x v="1"/>
    <s v="2"/>
    <s v="101030425"/>
    <x v="207"/>
    <s v="Samsung A256B A25 5G 128GB"/>
    <n v="3"/>
    <n v="160.5256"/>
    <n v="167"/>
    <n v="501"/>
    <n v="6.4744000000000002"/>
    <n v="19.420000000000002"/>
    <n v="3.87"/>
    <s v="V0164"/>
    <x v="4"/>
    <s v="KPUD"/>
    <s v="EXP"/>
    <s v="Geräte"/>
    <x v="4"/>
    <n v="3"/>
    <n v="160.5256"/>
    <n v="167"/>
    <n v="501"/>
    <n v="6.4744000000000002"/>
    <n v="19.420000000000002"/>
    <n v="3.87624750499002E-2"/>
    <n v="1"/>
    <m/>
    <x v="0"/>
    <s v="Nein"/>
    <x v="0"/>
  </r>
  <r>
    <n v="14573913"/>
    <x v="6"/>
    <x v="0"/>
    <n v="2000970"/>
    <s v="Sofortrechnung"/>
    <s v="eam\bekir.ahmed"/>
    <x v="0"/>
    <s v="27898"/>
    <s v="Websend BV"/>
    <x v="1"/>
    <s v="3"/>
    <s v="101030353"/>
    <x v="38"/>
    <s v="Samsung A256B A25 5G 128GB"/>
    <n v="15"/>
    <n v="164.89410000000001"/>
    <n v="172"/>
    <n v="2580"/>
    <n v="7.1059000000000001"/>
    <n v="106.59"/>
    <n v="4.13"/>
    <s v="V0164"/>
    <x v="4"/>
    <s v="KPUD"/>
    <s v="EXP"/>
    <s v="Geräte"/>
    <x v="4"/>
    <n v="15"/>
    <n v="164.89410000000001"/>
    <n v="172"/>
    <n v="2580"/>
    <n v="7.1059000000000001"/>
    <n v="106.59"/>
    <n v="4.1313953488372093E-2"/>
    <n v="1"/>
    <m/>
    <x v="0"/>
    <s v="Nein"/>
    <x v="0"/>
  </r>
  <r>
    <n v="14573913"/>
    <x v="6"/>
    <x v="0"/>
    <n v="2000970"/>
    <s v="Sofortrechnung"/>
    <s v="eam\bekir.ahmed"/>
    <x v="0"/>
    <s v="27898"/>
    <s v="Websend BV"/>
    <x v="1"/>
    <s v="4"/>
    <s v="100302478"/>
    <x v="79"/>
    <s v="Apple iPhone 13 128GB"/>
    <n v="50"/>
    <n v="417.46170000000001"/>
    <n v="422"/>
    <n v="21100"/>
    <n v="4.5382999999999996"/>
    <n v="226.91"/>
    <n v="1.07"/>
    <s v="V0164"/>
    <x v="4"/>
    <s v="KPUD"/>
    <s v="EXP"/>
    <s v="Geräte"/>
    <x v="4"/>
    <n v="50"/>
    <n v="417.46170000000001"/>
    <n v="422"/>
    <n v="21100"/>
    <n v="4.5382999999999996"/>
    <n v="226.91"/>
    <n v="1.0754028436018958E-2"/>
    <n v="1"/>
    <m/>
    <x v="0"/>
    <s v="Nein"/>
    <x v="0"/>
  </r>
  <r>
    <n v="14573913"/>
    <x v="6"/>
    <x v="0"/>
    <n v="2000970"/>
    <s v="Sofortrechnung"/>
    <s v="eam\bekir.ahmed"/>
    <x v="0"/>
    <s v="27898"/>
    <s v="Websend BV"/>
    <x v="1"/>
    <s v="5"/>
    <s v="101030449"/>
    <x v="62"/>
    <s v="Samsung A155F A15 128GB"/>
    <n v="20"/>
    <n v="112.0598"/>
    <n v="119"/>
    <n v="2380"/>
    <n v="6.9401999999999999"/>
    <n v="138.80000000000001"/>
    <n v="5.83"/>
    <s v="V0164"/>
    <x v="4"/>
    <s v="KPUD"/>
    <s v="EXP"/>
    <s v="Geräte"/>
    <x v="4"/>
    <n v="20"/>
    <n v="112.0598"/>
    <n v="119"/>
    <n v="2380"/>
    <n v="6.9401999999999999"/>
    <n v="138.80000000000001"/>
    <n v="5.8319327731092441E-2"/>
    <n v="1"/>
    <m/>
    <x v="0"/>
    <s v="Nein"/>
    <x v="0"/>
  </r>
  <r>
    <n v="14573913"/>
    <x v="6"/>
    <x v="0"/>
    <n v="2000970"/>
    <s v="Sofortrechnung"/>
    <s v="eam\bekir.ahmed"/>
    <x v="0"/>
    <s v="27898"/>
    <s v="Websend BV"/>
    <x v="1"/>
    <s v="6"/>
    <s v="100050287"/>
    <x v="96"/>
    <s v="Motorola Moto G75 5G 256GB"/>
    <n v="6"/>
    <n v="181"/>
    <n v="192"/>
    <n v="1152"/>
    <n v="11"/>
    <n v="66"/>
    <n v="5.72"/>
    <s v="V0164"/>
    <x v="4"/>
    <s v="KPUD"/>
    <s v="EXP"/>
    <s v="Geräte"/>
    <x v="4"/>
    <n v="6"/>
    <n v="181"/>
    <n v="192"/>
    <n v="1152"/>
    <n v="11"/>
    <n v="66"/>
    <n v="5.7291666666666664E-2"/>
    <n v="1"/>
    <m/>
    <x v="0"/>
    <s v="Nein"/>
    <x v="0"/>
  </r>
  <r>
    <n v="14573913"/>
    <x v="6"/>
    <x v="0"/>
    <n v="2000970"/>
    <s v="Sofortrechnung"/>
    <s v="eam\bekir.ahmed"/>
    <x v="0"/>
    <s v="27898"/>
    <s v="Websend BV"/>
    <x v="1"/>
    <s v="7"/>
    <s v="101690242"/>
    <x v="43"/>
    <s v="Xiaomi Redmi Note 13 Pro 5G 8GB/256GB"/>
    <n v="5"/>
    <n v="204.57390000000001"/>
    <n v="211"/>
    <n v="1055"/>
    <n v="6.4260999999999999"/>
    <n v="32.130000000000003"/>
    <n v="3.04"/>
    <s v="V0164"/>
    <x v="4"/>
    <s v="KPUD"/>
    <s v="EXP"/>
    <s v="Geräte"/>
    <x v="4"/>
    <n v="5"/>
    <n v="204.57390000000001"/>
    <n v="211"/>
    <n v="1055"/>
    <n v="6.4260999999999999"/>
    <n v="32.130000000000003"/>
    <n v="3.0454976303317539E-2"/>
    <n v="1"/>
    <m/>
    <x v="0"/>
    <s v="Nein"/>
    <x v="0"/>
  </r>
  <r>
    <n v="14573913"/>
    <x v="6"/>
    <x v="0"/>
    <n v="2000970"/>
    <s v="Sofortrechnung"/>
    <s v="eam\bekir.ahmed"/>
    <x v="0"/>
    <s v="27898"/>
    <s v="Websend BV"/>
    <x v="1"/>
    <s v="8"/>
    <s v="100050289"/>
    <x v="21"/>
    <s v="Motorola Moto G55 5G 256GB"/>
    <n v="4"/>
    <n v="149"/>
    <n v="158"/>
    <n v="632"/>
    <n v="9"/>
    <n v="36"/>
    <n v="5.69"/>
    <s v="V0164"/>
    <x v="4"/>
    <s v="KPUD"/>
    <s v="EXP"/>
    <s v="Geräte"/>
    <x v="4"/>
    <n v="4"/>
    <n v="149"/>
    <n v="158"/>
    <n v="632"/>
    <n v="9"/>
    <n v="36"/>
    <n v="5.6962025316455694E-2"/>
    <n v="1"/>
    <m/>
    <x v="0"/>
    <s v="Nein"/>
    <x v="0"/>
  </r>
  <r>
    <n v="14573913"/>
    <x v="6"/>
    <x v="0"/>
    <n v="2000970"/>
    <s v="Sofortrechnung"/>
    <s v="eam\bekir.ahmed"/>
    <x v="0"/>
    <s v="27898"/>
    <s v="Websend BV"/>
    <x v="1"/>
    <s v="9"/>
    <s v="101030357"/>
    <x v="341"/>
    <s v="Samsung A057G A05s 64GB"/>
    <n v="3"/>
    <n v="80.004400000000004"/>
    <n v="86"/>
    <n v="258"/>
    <n v="5.9955999999999996"/>
    <n v="17.989999999999998"/>
    <n v="6.97"/>
    <s v="V0164"/>
    <x v="4"/>
    <s v="KPUD"/>
    <s v="EXP"/>
    <s v="Geräte"/>
    <x v="4"/>
    <n v="3"/>
    <n v="80.004400000000004"/>
    <n v="86"/>
    <n v="258"/>
    <n v="5.9955999999999996"/>
    <n v="17.989999999999998"/>
    <n v="6.9728682170542636E-2"/>
    <n v="1"/>
    <m/>
    <x v="0"/>
    <s v="Nein"/>
    <x v="0"/>
  </r>
  <r>
    <n v="14573913"/>
    <x v="6"/>
    <x v="0"/>
    <n v="2000970"/>
    <s v="Sofortrechnung"/>
    <s v="eam\bekir.ahmed"/>
    <x v="0"/>
    <s v="27898"/>
    <s v="Websend BV"/>
    <x v="1"/>
    <s v="10"/>
    <s v="101030587"/>
    <x v="361"/>
    <s v="Samsung A256B A25 5G 256GB"/>
    <n v="5"/>
    <n v="180.64879999999999"/>
    <n v="195"/>
    <n v="975"/>
    <n v="14.3512"/>
    <n v="71.760000000000005"/>
    <n v="7.35"/>
    <s v="V0164"/>
    <x v="4"/>
    <s v="KPUD"/>
    <s v="EXP"/>
    <s v="Geräte"/>
    <x v="4"/>
    <n v="5"/>
    <n v="180.64879999999999"/>
    <n v="195"/>
    <n v="975"/>
    <n v="14.3512"/>
    <n v="71.760000000000005"/>
    <n v="7.3599999999999999E-2"/>
    <n v="1"/>
    <m/>
    <x v="0"/>
    <s v="Nein"/>
    <x v="0"/>
  </r>
  <r>
    <n v="14573913"/>
    <x v="6"/>
    <x v="0"/>
    <n v="2000970"/>
    <s v="Sofortrechnung"/>
    <s v="eam\bekir.ahmed"/>
    <x v="0"/>
    <s v="27898"/>
    <s v="Websend BV"/>
    <x v="1"/>
    <s v="11"/>
    <s v="101690237"/>
    <x v="515"/>
    <s v="Xiaomi Redmi Note 13 Pro+ 5G 8GB/256GB"/>
    <n v="5"/>
    <n v="232"/>
    <n v="240"/>
    <n v="1200"/>
    <n v="8"/>
    <n v="40"/>
    <n v="3.33"/>
    <s v="V0164"/>
    <x v="4"/>
    <s v="KPUD"/>
    <s v="EXP"/>
    <s v="Geräte"/>
    <x v="4"/>
    <n v="5"/>
    <n v="232"/>
    <n v="240"/>
    <n v="1200"/>
    <n v="8"/>
    <n v="40"/>
    <n v="3.3333333333333333E-2"/>
    <n v="1"/>
    <m/>
    <x v="0"/>
    <s v="Nein"/>
    <x v="0"/>
  </r>
  <r>
    <n v="14573913"/>
    <x v="6"/>
    <x v="0"/>
    <n v="2000970"/>
    <s v="Sofortrechnung"/>
    <s v="eam\bekir.ahmed"/>
    <x v="0"/>
    <s v="27898"/>
    <s v="Websend BV"/>
    <x v="1"/>
    <s v="12"/>
    <s v="101690236"/>
    <x v="123"/>
    <s v="Xiaomi Redmi Note 13 Pro+ 5G 8GB/256GB"/>
    <n v="5"/>
    <n v="233.6053"/>
    <n v="240"/>
    <n v="1200"/>
    <n v="6.3947000000000003"/>
    <n v="31.97"/>
    <n v="2.66"/>
    <s v="V0164"/>
    <x v="4"/>
    <s v="KPUD"/>
    <s v="EXP"/>
    <s v="Geräte"/>
    <x v="4"/>
    <n v="5"/>
    <n v="233.6053"/>
    <n v="240"/>
    <n v="1200"/>
    <n v="6.3947000000000003"/>
    <n v="31.97"/>
    <n v="2.6641666666666664E-2"/>
    <n v="1"/>
    <m/>
    <x v="0"/>
    <s v="Nein"/>
    <x v="0"/>
  </r>
  <r>
    <n v="14573913"/>
    <x v="6"/>
    <x v="0"/>
    <n v="2000970"/>
    <s v="Sofortrechnung"/>
    <s v="eam\bekir.ahmed"/>
    <x v="0"/>
    <s v="27898"/>
    <s v="Websend BV"/>
    <x v="1"/>
    <s v="13"/>
    <s v="101690238"/>
    <x v="105"/>
    <s v="Xiaomi Redmi Note 13 8GB/256GB"/>
    <n v="5"/>
    <n v="120.9417"/>
    <n v="124"/>
    <n v="620"/>
    <n v="3.0583"/>
    <n v="15.29"/>
    <n v="2.46"/>
    <s v="V0164"/>
    <x v="4"/>
    <s v="KPUD"/>
    <s v="EXP"/>
    <s v="Geräte"/>
    <x v="4"/>
    <n v="5"/>
    <n v="120.9417"/>
    <n v="124"/>
    <n v="620"/>
    <n v="3.0583"/>
    <n v="15.29"/>
    <n v="2.4661290322580645E-2"/>
    <n v="1"/>
    <m/>
    <x v="0"/>
    <s v="Nein"/>
    <x v="0"/>
  </r>
  <r>
    <n v="14573913"/>
    <x v="6"/>
    <x v="0"/>
    <n v="2000970"/>
    <s v="Sofortrechnung"/>
    <s v="eam\bekir.ahmed"/>
    <x v="0"/>
    <s v="27898"/>
    <s v="Websend BV"/>
    <x v="1"/>
    <s v="14"/>
    <s v="101030273"/>
    <x v="409"/>
    <s v="Samsung A346B A34 5G 128GB EE"/>
    <n v="15"/>
    <n v="169.4264"/>
    <n v="172"/>
    <n v="2580"/>
    <n v="2.5735999999999999"/>
    <n v="38.6"/>
    <n v="1.49"/>
    <s v="V0164"/>
    <x v="4"/>
    <s v="KPUD"/>
    <s v="EXP"/>
    <s v="Geräte"/>
    <x v="4"/>
    <n v="15"/>
    <n v="169.4264"/>
    <n v="172"/>
    <n v="2580"/>
    <n v="2.5735999999999999"/>
    <n v="38.6"/>
    <n v="1.496124031007752E-2"/>
    <n v="1"/>
    <m/>
    <x v="0"/>
    <s v="Nein"/>
    <x v="0"/>
  </r>
  <r>
    <n v="14573913"/>
    <x v="6"/>
    <x v="0"/>
    <n v="2000970"/>
    <s v="Sofortrechnung"/>
    <s v="eam\bekir.ahmed"/>
    <x v="0"/>
    <s v="27898"/>
    <s v="Websend BV"/>
    <x v="1"/>
    <s v="15"/>
    <s v="100302784"/>
    <x v="328"/>
    <s v="Apple iPhone 14 Plus 256GB"/>
    <n v="3"/>
    <n v="581"/>
    <n v="630"/>
    <n v="1890"/>
    <n v="49"/>
    <n v="147"/>
    <n v="7.77"/>
    <s v="V0164"/>
    <x v="4"/>
    <s v="KPUD"/>
    <s v="EXP"/>
    <s v="Geräte"/>
    <x v="4"/>
    <n v="3"/>
    <n v="581"/>
    <n v="630"/>
    <n v="1890"/>
    <n v="49"/>
    <n v="147"/>
    <n v="7.7777777777777779E-2"/>
    <n v="1"/>
    <m/>
    <x v="0"/>
    <s v="Nein"/>
    <x v="0"/>
  </r>
  <r>
    <n v="14573919"/>
    <x v="6"/>
    <x v="0"/>
    <n v="2000971"/>
    <s v="Sofortrechnung"/>
    <s v="EAM\Erdal.Bircan"/>
    <x v="0"/>
    <s v="27716"/>
    <s v="Telefonshoppen Norden AB"/>
    <x v="1"/>
    <s v="1"/>
    <s v="100034554"/>
    <x v="621"/>
    <s v="Samsung X510N Tab S9 FE 128GB [WiFi]"/>
    <n v="1"/>
    <n v="305"/>
    <n v="315"/>
    <n v="315"/>
    <n v="10"/>
    <n v="10"/>
    <n v="3.17"/>
    <s v="V0027"/>
    <x v="9"/>
    <s v="KPUD"/>
    <s v="EXP"/>
    <s v="Geräte"/>
    <x v="7"/>
    <n v="1"/>
    <n v="305"/>
    <n v="315"/>
    <n v="315"/>
    <n v="10"/>
    <n v="10"/>
    <n v="3.1746031746031744E-2"/>
    <n v="1"/>
    <m/>
    <x v="0"/>
    <s v="Nein"/>
    <x v="0"/>
  </r>
  <r>
    <n v="14573919"/>
    <x v="6"/>
    <x v="0"/>
    <n v="2000971"/>
    <s v="Sofortrechnung"/>
    <s v="EAM\Erdal.Bircan"/>
    <x v="0"/>
    <s v="27716"/>
    <s v="Telefonshoppen Norden AB"/>
    <x v="1"/>
    <s v="2"/>
    <s v="100302478"/>
    <x v="79"/>
    <s v="Apple iPhone 13 128GB"/>
    <n v="30"/>
    <n v="417.46170000000001"/>
    <n v="424"/>
    <n v="12720"/>
    <n v="6.5382999999999996"/>
    <n v="196.15"/>
    <n v="1.54"/>
    <s v="V0027"/>
    <x v="9"/>
    <s v="KPUD"/>
    <s v="EXP"/>
    <s v="Geräte"/>
    <x v="7"/>
    <n v="30"/>
    <n v="417.46170000000001"/>
    <n v="424"/>
    <n v="12720"/>
    <n v="6.5382999999999996"/>
    <n v="196.15"/>
    <n v="1.5420597484276729E-2"/>
    <n v="1"/>
    <m/>
    <x v="0"/>
    <s v="Nein"/>
    <x v="0"/>
  </r>
  <r>
    <n v="14573919"/>
    <x v="6"/>
    <x v="0"/>
    <n v="2000971"/>
    <s v="Sofortrechnung"/>
    <s v="EAM\Erdal.Bircan"/>
    <x v="0"/>
    <s v="27716"/>
    <s v="Telefonshoppen Norden AB"/>
    <x v="1"/>
    <s v="3"/>
    <s v="100034474"/>
    <x v="284"/>
    <s v="Samsung S921B S24 5G 128GB"/>
    <n v="15"/>
    <n v="484.77780000000001"/>
    <n v="494"/>
    <n v="7410"/>
    <n v="9.2222000000000008"/>
    <n v="138.33000000000001"/>
    <n v="1.86"/>
    <s v="V0027"/>
    <x v="9"/>
    <s v="KPUD"/>
    <s v="EXP"/>
    <s v="Geräte"/>
    <x v="7"/>
    <n v="15"/>
    <n v="484.77780000000001"/>
    <n v="494"/>
    <n v="7410"/>
    <n v="9.2222000000000008"/>
    <n v="138.33000000000001"/>
    <n v="1.8668016194331987E-2"/>
    <n v="1"/>
    <m/>
    <x v="0"/>
    <s v="Nein"/>
    <x v="0"/>
  </r>
  <r>
    <n v="14573919"/>
    <x v="6"/>
    <x v="0"/>
    <n v="2000971"/>
    <s v="Sofortrechnung"/>
    <s v="EAM\Erdal.Bircan"/>
    <x v="0"/>
    <s v="27716"/>
    <s v="Telefonshoppen Norden AB"/>
    <x v="1"/>
    <s v="4"/>
    <s v="100034470"/>
    <x v="622"/>
    <s v="Samsung X110N Tab A9 64GB [WiFi]"/>
    <n v="1"/>
    <n v="91"/>
    <n v="99"/>
    <n v="99"/>
    <n v="8"/>
    <n v="8"/>
    <n v="8.08"/>
    <s v="V0027"/>
    <x v="9"/>
    <s v="KPUD"/>
    <s v="EXP"/>
    <s v="Geräte"/>
    <x v="7"/>
    <n v="1"/>
    <n v="91"/>
    <n v="99"/>
    <n v="99"/>
    <n v="8"/>
    <n v="8"/>
    <n v="8.0808080808080815E-2"/>
    <n v="1"/>
    <m/>
    <x v="0"/>
    <s v="Nein"/>
    <x v="0"/>
  </r>
  <r>
    <n v="14573919"/>
    <x v="6"/>
    <x v="0"/>
    <n v="2000971"/>
    <s v="Sofortrechnung"/>
    <s v="EAM\Erdal.Bircan"/>
    <x v="0"/>
    <s v="27716"/>
    <s v="Telefonshoppen Norden AB"/>
    <x v="1"/>
    <s v="5"/>
    <s v="101030380"/>
    <x v="92"/>
    <s v="Samsung S921B S24 5G 128GB"/>
    <n v="3"/>
    <n v="478.80900000000003"/>
    <n v="493"/>
    <n v="1479"/>
    <n v="14.191000000000001"/>
    <n v="42.57"/>
    <n v="2.87"/>
    <s v="V0027"/>
    <x v="9"/>
    <s v="KPUD"/>
    <s v="EXP"/>
    <s v="Geräte"/>
    <x v="7"/>
    <n v="3"/>
    <n v="478.80900000000003"/>
    <n v="493"/>
    <n v="1479"/>
    <n v="14.191000000000001"/>
    <n v="42.57"/>
    <n v="2.8782961460446246E-2"/>
    <n v="1"/>
    <m/>
    <x v="0"/>
    <s v="Nein"/>
    <x v="0"/>
  </r>
  <r>
    <n v="14573919"/>
    <x v="6"/>
    <x v="0"/>
    <n v="2000971"/>
    <s v="Sofortrechnung"/>
    <s v="EAM\Erdal.Bircan"/>
    <x v="0"/>
    <s v="27716"/>
    <s v="Telefonshoppen Norden AB"/>
    <x v="1"/>
    <s v="6"/>
    <s v="101030419"/>
    <x v="22"/>
    <s v="Samsung G556B Xcover 7 128GB EE"/>
    <n v="100"/>
    <n v="197.0257"/>
    <n v="211"/>
    <n v="21100"/>
    <n v="13.974299999999999"/>
    <n v="1397.43"/>
    <n v="6.62"/>
    <s v="V0027"/>
    <x v="9"/>
    <s v="KPUD"/>
    <s v="EXP"/>
    <s v="Geräte"/>
    <x v="7"/>
    <n v="100"/>
    <n v="197.0257"/>
    <n v="211"/>
    <n v="21100"/>
    <n v="13.974299999999999"/>
    <n v="1397.43"/>
    <n v="6.6228909952606635E-2"/>
    <n v="1"/>
    <m/>
    <x v="0"/>
    <s v="Nein"/>
    <x v="0"/>
  </r>
  <r>
    <n v="14573878"/>
    <x v="6"/>
    <x v="0"/>
    <n v="2000972"/>
    <s v="Sofortrechnung"/>
    <s v="eam\bekir.ahmed"/>
    <x v="0"/>
    <s v="30280"/>
    <s v="Sapak SAS"/>
    <x v="0"/>
    <s v="1"/>
    <s v="201300063"/>
    <x v="229"/>
    <s v="Apple AirPods 4"/>
    <n v="20"/>
    <n v="105.0431"/>
    <n v="110"/>
    <n v="2200"/>
    <n v="4.9569000000000001"/>
    <n v="99.14"/>
    <n v="4.5"/>
    <s v="V0164"/>
    <x v="4"/>
    <s v="VKASSE"/>
    <s v="EXP"/>
    <s v="Zubehör"/>
    <x v="4"/>
    <n v="20"/>
    <n v="105.0431"/>
    <n v="110"/>
    <n v="2200"/>
    <n v="4.9569000000000001"/>
    <n v="99.14"/>
    <n v="4.5063636363636361E-2"/>
    <n v="1"/>
    <m/>
    <x v="0"/>
    <s v="Nein"/>
    <x v="0"/>
  </r>
  <r>
    <n v="14573906"/>
    <x v="6"/>
    <x v="0"/>
    <n v="2000973"/>
    <s v="Sofortrechnung"/>
    <s v="EAM\Erdal.Bircan"/>
    <x v="0"/>
    <s v="29511"/>
    <s v="PhoneTrading 365 Ltd"/>
    <x v="1"/>
    <s v="1"/>
    <s v="101030458"/>
    <x v="218"/>
    <s v="Samsung A556B A55 5G 256GB"/>
    <n v="60"/>
    <n v="291.64530000000002"/>
    <n v="309"/>
    <n v="18540"/>
    <n v="17.354700000000001"/>
    <n v="1041.28"/>
    <n v="5.61"/>
    <s v="V0022"/>
    <x v="13"/>
    <s v="O-SOFORTÜB"/>
    <s v="EXP"/>
    <s v="Geräte"/>
    <x v="8"/>
    <n v="60"/>
    <n v="291.64530000000002"/>
    <n v="309"/>
    <n v="18540"/>
    <n v="17.354700000000001"/>
    <n v="1041.28"/>
    <n v="5.6163969795037752E-2"/>
    <n v="1"/>
    <m/>
    <x v="0"/>
    <s v="Nein"/>
    <x v="0"/>
  </r>
  <r>
    <n v="14573937"/>
    <x v="6"/>
    <x v="0"/>
    <n v="2000974"/>
    <s v="Sofortrechnung"/>
    <s v="Yasar.Yigitbilek"/>
    <x v="1"/>
    <s v="24927"/>
    <s v="LogiTel GmbH"/>
    <x v="1"/>
    <s v="1"/>
    <s v="101030516"/>
    <x v="137"/>
    <s v="Samsung S928B S24 Ultra 5G 512GB"/>
    <n v="3"/>
    <n v="848.8066"/>
    <n v="839"/>
    <n v="2517"/>
    <n v="-9.8065999999999995"/>
    <n v="-29.42"/>
    <n v="-1.1599999999999999"/>
    <s v="V0012"/>
    <x v="1"/>
    <s v="KABB0"/>
    <s v="GRK"/>
    <s v="Geräte"/>
    <x v="1"/>
    <n v="3"/>
    <n v="848.8066"/>
    <n v="839"/>
    <n v="2517"/>
    <n v="-9.8065999999999995"/>
    <n v="-29.42"/>
    <n v="-1.1688518077075884E-2"/>
    <n v="1"/>
    <m/>
    <x v="0"/>
    <s v="Nein"/>
    <x v="1"/>
  </r>
  <r>
    <n v="14573937"/>
    <x v="6"/>
    <x v="0"/>
    <n v="2000974"/>
    <s v="Sofortrechnung"/>
    <s v="Yasar.Yigitbilek"/>
    <x v="1"/>
    <s v="24927"/>
    <s v="LogiTel GmbH"/>
    <x v="1"/>
    <s v="2"/>
    <s v="101300040"/>
    <x v="84"/>
    <s v="Apple iPhone 14 128GB"/>
    <n v="5"/>
    <n v="494.59449999999998"/>
    <n v="509"/>
    <n v="2545"/>
    <n v="14.4055"/>
    <n v="72.03"/>
    <n v="2.83"/>
    <s v="V0012"/>
    <x v="1"/>
    <s v="KABB0"/>
    <s v="GRK"/>
    <s v="Geräte"/>
    <x v="1"/>
    <n v="5"/>
    <n v="494.59449999999998"/>
    <n v="509"/>
    <n v="2545"/>
    <n v="14.4055"/>
    <n v="72.03"/>
    <n v="2.8302554027504912E-2"/>
    <n v="1"/>
    <m/>
    <x v="0"/>
    <s v="Nein"/>
    <x v="0"/>
  </r>
  <r>
    <n v="14573937"/>
    <x v="6"/>
    <x v="0"/>
    <n v="2000974"/>
    <s v="Sofortrechnung"/>
    <s v="Yasar.Yigitbilek"/>
    <x v="1"/>
    <s v="24927"/>
    <s v="LogiTel GmbH"/>
    <x v="1"/>
    <s v="3"/>
    <s v="101030401"/>
    <x v="339"/>
    <s v="Samsung S928B S24 Ultra 5G 512GB"/>
    <n v="2"/>
    <n v="869.41409999999996"/>
    <n v="839"/>
    <n v="1678"/>
    <n v="-30.414100000000001"/>
    <n v="-60.83"/>
    <n v="-3.62"/>
    <s v="V0012"/>
    <x v="1"/>
    <s v="KABB0"/>
    <s v="GRK"/>
    <s v="Geräte"/>
    <x v="1"/>
    <n v="2"/>
    <n v="869.41409999999996"/>
    <n v="839"/>
    <n v="1678"/>
    <n v="-30.414100000000001"/>
    <n v="-60.83"/>
    <n v="-3.625148986889154E-2"/>
    <n v="1"/>
    <m/>
    <x v="0"/>
    <s v="Nein"/>
    <x v="1"/>
  </r>
  <r>
    <n v="14573937"/>
    <x v="6"/>
    <x v="0"/>
    <n v="2000974"/>
    <s v="Sofortrechnung"/>
    <s v="Yasar.Yigitbilek"/>
    <x v="1"/>
    <s v="24927"/>
    <s v="LogiTel GmbH"/>
    <x v="1"/>
    <s v="4"/>
    <s v="100034595"/>
    <x v="213"/>
    <s v="Samsung S928B S24 Ultra 5G 256GB EE"/>
    <n v="30"/>
    <n v="780.90909999999997"/>
    <n v="762"/>
    <n v="22860"/>
    <n v="-18.909099999999999"/>
    <n v="-567.27"/>
    <n v="-2.48"/>
    <s v="V0012"/>
    <x v="1"/>
    <s v="KABB0"/>
    <s v="GRK"/>
    <s v="Geräte"/>
    <x v="1"/>
    <n v="30"/>
    <n v="780.90909999999997"/>
    <n v="762"/>
    <n v="22860"/>
    <n v="-18.909099999999999"/>
    <n v="-567.27"/>
    <n v="-2.4814960629921258E-2"/>
    <n v="1"/>
    <m/>
    <x v="0"/>
    <s v="Nein"/>
    <x v="1"/>
  </r>
  <r>
    <n v="14573937"/>
    <x v="6"/>
    <x v="0"/>
    <n v="2000974"/>
    <s v="Sofortrechnung"/>
    <s v="Yasar.Yigitbilek"/>
    <x v="1"/>
    <s v="24927"/>
    <s v="LogiTel GmbH"/>
    <x v="1"/>
    <s v="5"/>
    <s v="101300037"/>
    <x v="91"/>
    <s v="Apple iPhone 14 128GB"/>
    <n v="20"/>
    <n v="492.00850000000003"/>
    <n v="509"/>
    <n v="10180"/>
    <n v="16.991499999999998"/>
    <n v="339.83"/>
    <n v="3.33"/>
    <s v="V0012"/>
    <x v="1"/>
    <s v="KABB0"/>
    <s v="GRK"/>
    <s v="Geräte"/>
    <x v="1"/>
    <n v="20"/>
    <n v="492.00850000000003"/>
    <n v="509"/>
    <n v="10180"/>
    <n v="16.991499999999998"/>
    <n v="339.83"/>
    <n v="3.3382121807465616E-2"/>
    <n v="1"/>
    <m/>
    <x v="0"/>
    <s v="Nein"/>
    <x v="0"/>
  </r>
  <r>
    <n v="14573937"/>
    <x v="6"/>
    <x v="0"/>
    <n v="2000974"/>
    <s v="Sofortrechnung"/>
    <s v="Yasar.Yigitbilek"/>
    <x v="1"/>
    <s v="24927"/>
    <s v="LogiTel GmbH"/>
    <x v="0"/>
    <s v="6"/>
    <s v="201230001"/>
    <x v="208"/>
    <s v="Sony Playstation 5 Slim Disc Edition"/>
    <n v="10"/>
    <n v="405.41669999999999"/>
    <n v="415"/>
    <n v="4150"/>
    <n v="9.5832999999999995"/>
    <n v="95.83"/>
    <n v="2.2999999999999998"/>
    <s v="V0012"/>
    <x v="1"/>
    <s v="KABB0"/>
    <s v="GRK"/>
    <s v="Zubehör"/>
    <x v="1"/>
    <n v="10"/>
    <n v="405.41669999999999"/>
    <n v="415"/>
    <n v="4150"/>
    <n v="9.5832999999999995"/>
    <n v="95.83"/>
    <n v="2.3091566265060242E-2"/>
    <n v="1"/>
    <m/>
    <x v="0"/>
    <s v="Nein"/>
    <x v="0"/>
  </r>
  <r>
    <n v="14573944"/>
    <x v="6"/>
    <x v="0"/>
    <n v="2000975"/>
    <s v="Sofortrechnung"/>
    <s v="eam\mustafa.oezer"/>
    <x v="0"/>
    <s v="30221"/>
    <s v="DCS ApS"/>
    <x v="1"/>
    <s v="1"/>
    <s v="100690673"/>
    <x v="568"/>
    <s v="Xiaomi 14T 5G 12GB/256GB"/>
    <n v="2"/>
    <n v="327"/>
    <n v="349"/>
    <n v="698"/>
    <n v="22"/>
    <n v="44"/>
    <n v="6.3"/>
    <s v="V0164"/>
    <x v="4"/>
    <s v="KPUD"/>
    <s v="EXP"/>
    <s v="Geräte"/>
    <x v="4"/>
    <n v="2"/>
    <n v="327"/>
    <n v="349"/>
    <n v="698"/>
    <n v="22"/>
    <n v="44"/>
    <n v="6.3037249283667621E-2"/>
    <n v="1"/>
    <m/>
    <x v="0"/>
    <s v="Nein"/>
    <x v="0"/>
  </r>
  <r>
    <n v="14573944"/>
    <x v="6"/>
    <x v="0"/>
    <n v="2000975"/>
    <s v="Sofortrechnung"/>
    <s v="eam\mustafa.oezer"/>
    <x v="0"/>
    <s v="30221"/>
    <s v="DCS ApS"/>
    <x v="1"/>
    <s v="2"/>
    <s v="101030582"/>
    <x v="181"/>
    <s v="Samsung P620N Tab S6 lite 128GB [WiFi]"/>
    <n v="2"/>
    <n v="181"/>
    <n v="195"/>
    <n v="390"/>
    <n v="14"/>
    <n v="28"/>
    <n v="7.17"/>
    <s v="V0164"/>
    <x v="4"/>
    <s v="KPUD"/>
    <s v="EXP"/>
    <s v="Geräte"/>
    <x v="4"/>
    <n v="2"/>
    <n v="181"/>
    <n v="195"/>
    <n v="390"/>
    <n v="14"/>
    <n v="28"/>
    <n v="7.179487179487179E-2"/>
    <n v="1"/>
    <m/>
    <x v="0"/>
    <s v="Nein"/>
    <x v="0"/>
  </r>
  <r>
    <n v="14573944"/>
    <x v="6"/>
    <x v="0"/>
    <n v="2000975"/>
    <s v="Sofortrechnung"/>
    <s v="eam\mustafa.oezer"/>
    <x v="0"/>
    <s v="30221"/>
    <s v="DCS ApS"/>
    <x v="1"/>
    <s v="3"/>
    <s v="101030483"/>
    <x v="228"/>
    <s v="Samsung A057G A05s 128GB"/>
    <n v="10"/>
    <n v="90.364699999999999"/>
    <n v="103"/>
    <n v="1030"/>
    <n v="12.635300000000001"/>
    <n v="126.35"/>
    <n v="12.26"/>
    <s v="V0164"/>
    <x v="4"/>
    <s v="KPUD"/>
    <s v="EXP"/>
    <s v="Geräte"/>
    <x v="4"/>
    <n v="10"/>
    <n v="90.364699999999999"/>
    <n v="103"/>
    <n v="1030"/>
    <n v="12.635300000000001"/>
    <n v="126.35"/>
    <n v="0.12266990291262135"/>
    <n v="1"/>
    <m/>
    <x v="0"/>
    <s v="Nein"/>
    <x v="0"/>
  </r>
  <r>
    <n v="14573944"/>
    <x v="6"/>
    <x v="0"/>
    <n v="2000975"/>
    <s v="Sofortrechnung"/>
    <s v="eam\mustafa.oezer"/>
    <x v="0"/>
    <s v="30221"/>
    <s v="DCS ApS"/>
    <x v="1"/>
    <s v="4"/>
    <s v="100060638"/>
    <x v="102"/>
    <s v="Google Pixel 7 256GB"/>
    <n v="3"/>
    <n v="304.62150000000003"/>
    <n v="315"/>
    <n v="945"/>
    <n v="10.378500000000001"/>
    <n v="31.14"/>
    <n v="3.29"/>
    <s v="V0164"/>
    <x v="4"/>
    <s v="KPUD"/>
    <s v="EXP"/>
    <s v="Geräte"/>
    <x v="4"/>
    <n v="3"/>
    <n v="304.62150000000003"/>
    <n v="315"/>
    <n v="945"/>
    <n v="10.378500000000001"/>
    <n v="31.14"/>
    <n v="3.2952380952380955E-2"/>
    <n v="1"/>
    <m/>
    <x v="0"/>
    <s v="Nein"/>
    <x v="0"/>
  </r>
  <r>
    <n v="14573944"/>
    <x v="6"/>
    <x v="0"/>
    <n v="2000975"/>
    <s v="Sofortrechnung"/>
    <s v="eam\mustafa.oezer"/>
    <x v="0"/>
    <s v="30221"/>
    <s v="DCS ApS"/>
    <x v="1"/>
    <s v="5"/>
    <s v="100034469"/>
    <x v="623"/>
    <s v="Samsung X110N Tab A9 64GB [WiFi]"/>
    <n v="10"/>
    <n v="91"/>
    <n v="99"/>
    <n v="990"/>
    <n v="8"/>
    <n v="80"/>
    <n v="8.08"/>
    <s v="V0164"/>
    <x v="4"/>
    <s v="KPUD"/>
    <s v="EXP"/>
    <s v="Geräte"/>
    <x v="4"/>
    <n v="10"/>
    <n v="91"/>
    <n v="99"/>
    <n v="990"/>
    <n v="8"/>
    <n v="80"/>
    <n v="8.0808080808080815E-2"/>
    <n v="1"/>
    <m/>
    <x v="0"/>
    <s v="Nein"/>
    <x v="0"/>
  </r>
  <r>
    <n v="14573944"/>
    <x v="6"/>
    <x v="0"/>
    <n v="2000975"/>
    <s v="Sofortrechnung"/>
    <s v="eam\mustafa.oezer"/>
    <x v="0"/>
    <s v="30221"/>
    <s v="DCS ApS"/>
    <x v="0"/>
    <s v="6"/>
    <s v="200300423"/>
    <x v="624"/>
    <s v="nach Aufnahme in Preisliste pflegen"/>
    <n v="1"/>
    <n v="437"/>
    <n v="448"/>
    <n v="448"/>
    <n v="11"/>
    <n v="11"/>
    <n v="2.4500000000000002"/>
    <s v="V0164"/>
    <x v="4"/>
    <s v="KPUD"/>
    <s v="EXP"/>
    <s v="Zubehör"/>
    <x v="4"/>
    <n v="1"/>
    <n v="437"/>
    <n v="448"/>
    <n v="448"/>
    <n v="11"/>
    <n v="11"/>
    <n v="2.4553571428571428E-2"/>
    <n v="1"/>
    <m/>
    <x v="0"/>
    <s v="Nein"/>
    <x v="0"/>
  </r>
  <r>
    <n v="14573944"/>
    <x v="6"/>
    <x v="0"/>
    <n v="2000975"/>
    <s v="Sofortrechnung"/>
    <s v="eam\mustafa.oezer"/>
    <x v="0"/>
    <s v="30221"/>
    <s v="DCS ApS"/>
    <x v="0"/>
    <s v="7"/>
    <s v="200370098"/>
    <x v="445"/>
    <s v="Huawei Watch Fit 3 (Solo-B09S)"/>
    <n v="2"/>
    <n v="91.93"/>
    <n v="99"/>
    <n v="198"/>
    <n v="7.07"/>
    <n v="14.14"/>
    <n v="7.14"/>
    <s v="V0164"/>
    <x v="4"/>
    <s v="KPUD"/>
    <s v="EXP"/>
    <s v="Zubehör"/>
    <x v="4"/>
    <n v="2"/>
    <n v="91.93"/>
    <n v="99"/>
    <n v="198"/>
    <n v="7.07"/>
    <n v="14.14"/>
    <n v="7.1414141414141416E-2"/>
    <n v="1"/>
    <m/>
    <x v="0"/>
    <s v="Nein"/>
    <x v="0"/>
  </r>
  <r>
    <n v="14573944"/>
    <x v="6"/>
    <x v="0"/>
    <n v="2000975"/>
    <s v="Sofortrechnung"/>
    <s v="eam\mustafa.oezer"/>
    <x v="0"/>
    <s v="30221"/>
    <s v="DCS ApS"/>
    <x v="1"/>
    <s v="8"/>
    <s v="101690259"/>
    <x v="240"/>
    <s v="Xiaomi Redmi Note 13 Pro+ 5G 8GB/256GB"/>
    <n v="2"/>
    <n v="238"/>
    <n v="245"/>
    <n v="490"/>
    <n v="7"/>
    <n v="14"/>
    <n v="2.85"/>
    <s v="V0164"/>
    <x v="4"/>
    <s v="KPUD"/>
    <s v="EXP"/>
    <s v="Geräte"/>
    <x v="4"/>
    <n v="2"/>
    <n v="238"/>
    <n v="245"/>
    <n v="490"/>
    <n v="7"/>
    <n v="14"/>
    <n v="2.8571428571428571E-2"/>
    <n v="1"/>
    <m/>
    <x v="0"/>
    <s v="Nein"/>
    <x v="0"/>
  </r>
  <r>
    <n v="14573944"/>
    <x v="6"/>
    <x v="0"/>
    <n v="2000975"/>
    <s v="Sofortrechnung"/>
    <s v="eam\mustafa.oezer"/>
    <x v="0"/>
    <s v="30221"/>
    <s v="DCS ApS"/>
    <x v="0"/>
    <s v="9"/>
    <s v="200370095"/>
    <x v="161"/>
    <s v="Huawei Band 9 (Kimi-B19)"/>
    <n v="5"/>
    <n v="29.5"/>
    <n v="31"/>
    <n v="155"/>
    <n v="1.5"/>
    <n v="7.5"/>
    <n v="4.83"/>
    <s v="V0164"/>
    <x v="4"/>
    <s v="KPUD"/>
    <s v="EXP"/>
    <s v="Zubehör"/>
    <x v="4"/>
    <n v="5"/>
    <n v="29.5"/>
    <n v="31"/>
    <n v="155"/>
    <n v="1.5"/>
    <n v="7.5"/>
    <n v="4.8387096774193547E-2"/>
    <n v="1"/>
    <m/>
    <x v="0"/>
    <s v="Nein"/>
    <x v="0"/>
  </r>
  <r>
    <n v="14573897"/>
    <x v="6"/>
    <x v="0"/>
    <n v="2000976"/>
    <s v="Sofortrechnung"/>
    <s v="EAM\Erdal.Bircan"/>
    <x v="1"/>
    <s v="24948"/>
    <s v="Bechtle Logistik &amp; Service GmbH"/>
    <x v="1"/>
    <s v="1"/>
    <s v="101030596"/>
    <x v="467"/>
    <s v="Samsung A556B A55 5G 128GB EE"/>
    <n v="200"/>
    <n v="252"/>
    <n v="265"/>
    <n v="53000"/>
    <n v="13"/>
    <n v="2600"/>
    <n v="4.9000000000000004"/>
    <s v="V0042"/>
    <x v="5"/>
    <s v="KÜB30"/>
    <s v="GRK"/>
    <s v="Geräte"/>
    <x v="5"/>
    <n v="200"/>
    <n v="252"/>
    <n v="265"/>
    <n v="53000"/>
    <n v="13"/>
    <n v="2600"/>
    <n v="4.9056603773584909E-2"/>
    <n v="1"/>
    <m/>
    <x v="0"/>
    <s v="Nein"/>
    <x v="0"/>
  </r>
  <r>
    <n v="14573931"/>
    <x v="6"/>
    <x v="0"/>
    <n v="2000977"/>
    <s v="Sofortrechnung"/>
    <s v="eam\bekir.ahmed"/>
    <x v="0"/>
    <s v="28123"/>
    <s v="S4D LTD"/>
    <x v="1"/>
    <s v="1"/>
    <s v="100302477"/>
    <x v="83"/>
    <s v="Apple iPhone 13 128GB"/>
    <n v="15"/>
    <n v="411.96159999999998"/>
    <n v="419"/>
    <n v="6285"/>
    <n v="7.0384000000000002"/>
    <n v="105.58"/>
    <n v="1.67"/>
    <s v="V0022"/>
    <x v="13"/>
    <s v="KÜB8"/>
    <s v="EXP"/>
    <s v="Geräte"/>
    <x v="8"/>
    <n v="15"/>
    <n v="411.96159999999998"/>
    <n v="419"/>
    <n v="6285"/>
    <n v="7.0384000000000002"/>
    <n v="105.58"/>
    <n v="1.6798727128082735E-2"/>
    <n v="1"/>
    <m/>
    <x v="0"/>
    <s v="Nein"/>
    <x v="0"/>
  </r>
  <r>
    <n v="14573931"/>
    <x v="6"/>
    <x v="0"/>
    <n v="2000977"/>
    <s v="Sofortrechnung"/>
    <s v="eam\bekir.ahmed"/>
    <x v="0"/>
    <s v="28123"/>
    <s v="S4D LTD"/>
    <x v="1"/>
    <s v="2"/>
    <s v="101300037"/>
    <x v="91"/>
    <s v="Apple iPhone 14 128GB"/>
    <n v="20"/>
    <n v="492.00850000000003"/>
    <n v="507"/>
    <n v="10140"/>
    <n v="14.9915"/>
    <n v="299.83"/>
    <n v="2.95"/>
    <s v="V0022"/>
    <x v="13"/>
    <s v="KÜB8"/>
    <s v="EXP"/>
    <s v="Geräte"/>
    <x v="8"/>
    <n v="20"/>
    <n v="492.00850000000003"/>
    <n v="507"/>
    <n v="10140"/>
    <n v="14.9915"/>
    <n v="299.83"/>
    <n v="2.9569033530571991E-2"/>
    <n v="1"/>
    <m/>
    <x v="0"/>
    <s v="Nein"/>
    <x v="0"/>
  </r>
  <r>
    <n v="14573973"/>
    <x v="6"/>
    <x v="0"/>
    <n v="2000978"/>
    <s v="Sofortrechnung"/>
    <s v="eam\ruhcan.onatca"/>
    <x v="2"/>
    <s v="30373"/>
    <s v="Technic Ass GmbH"/>
    <x v="7"/>
    <s v="1"/>
    <s v="700970491"/>
    <x v="377"/>
    <m/>
    <n v="1"/>
    <n v="0"/>
    <n v="0"/>
    <n v="0"/>
    <m/>
    <n v="0"/>
    <m/>
    <s v="V0162"/>
    <x v="8"/>
    <s v="KABB0"/>
    <s v="FHK"/>
    <s v="Marketing"/>
    <x v="2"/>
    <n v="1"/>
    <n v="0"/>
    <n v="0"/>
    <n v="0"/>
    <n v="0"/>
    <n v="0"/>
    <n v="0"/>
    <n v="1"/>
    <m/>
    <x v="0"/>
    <s v="Nein"/>
    <x v="0"/>
  </r>
  <r>
    <n v="14573951"/>
    <x v="6"/>
    <x v="0"/>
    <n v="2000979"/>
    <s v="Sofortrechnung"/>
    <s v="eam\ruhcan.onatca"/>
    <x v="2"/>
    <s v="20194"/>
    <s v="45E GmbH"/>
    <x v="7"/>
    <s v="1"/>
    <s v="700970491"/>
    <x v="377"/>
    <m/>
    <n v="1"/>
    <n v="0"/>
    <n v="0"/>
    <n v="0"/>
    <m/>
    <n v="0"/>
    <m/>
    <s v="V0162"/>
    <x v="8"/>
    <s v="KABB0"/>
    <s v="FHK"/>
    <s v="Marketing"/>
    <x v="2"/>
    <n v="1"/>
    <n v="0"/>
    <n v="0"/>
    <n v="0"/>
    <n v="0"/>
    <n v="0"/>
    <n v="0"/>
    <n v="1"/>
    <m/>
    <x v="0"/>
    <s v="Nein"/>
    <x v="0"/>
  </r>
  <r>
    <n v="14573952"/>
    <x v="6"/>
    <x v="0"/>
    <n v="2000980"/>
    <s v="Sofortrechnung"/>
    <s v="eam\ruhcan.onatca"/>
    <x v="2"/>
    <s v="28849"/>
    <s v="Shop Coes-Tel UG (haftungsbeschränkt)"/>
    <x v="7"/>
    <s v="1"/>
    <s v="700970491"/>
    <x v="377"/>
    <m/>
    <n v="1"/>
    <n v="0"/>
    <n v="0"/>
    <n v="0"/>
    <m/>
    <n v="0"/>
    <m/>
    <s v="V0162"/>
    <x v="8"/>
    <s v="KABB5"/>
    <s v="FHK"/>
    <s v="Marketing"/>
    <x v="2"/>
    <n v="1"/>
    <n v="0"/>
    <n v="0"/>
    <n v="0"/>
    <n v="0"/>
    <n v="0"/>
    <n v="0"/>
    <n v="1"/>
    <m/>
    <x v="0"/>
    <s v="Nein"/>
    <x v="0"/>
  </r>
  <r>
    <n v="14573273"/>
    <x v="6"/>
    <x v="0"/>
    <n v="2000981"/>
    <s v="Sofortrechnung"/>
    <s v="eam\bekir.ahmed"/>
    <x v="1"/>
    <s v="26096"/>
    <s v="WAVE Distribution &amp; Computersysteme GmbH"/>
    <x v="0"/>
    <s v="1"/>
    <s v="200370062"/>
    <x v="625"/>
    <s v="Huawei Watch GT4 41mm (Aurora-B19L)"/>
    <n v="2"/>
    <n v="127.46"/>
    <n v="135"/>
    <n v="270"/>
    <n v="7.54"/>
    <n v="15.08"/>
    <n v="5.58"/>
    <s v="V0012"/>
    <x v="1"/>
    <m/>
    <s v="GRK"/>
    <s v="Zubehör"/>
    <x v="1"/>
    <n v="2"/>
    <n v="127.46"/>
    <n v="135"/>
    <n v="270"/>
    <n v="7.54"/>
    <n v="15.08"/>
    <n v="5.5851851851851854E-2"/>
    <n v="1"/>
    <m/>
    <x v="0"/>
    <s v="Nein"/>
    <x v="0"/>
  </r>
  <r>
    <n v="14573273"/>
    <x v="6"/>
    <x v="0"/>
    <n v="2000981"/>
    <s v="Sofortrechnung"/>
    <s v="eam\bekir.ahmed"/>
    <x v="1"/>
    <s v="26096"/>
    <s v="WAVE Distribution &amp; Computersysteme GmbH"/>
    <x v="0"/>
    <s v="2"/>
    <s v="200370067"/>
    <x v="374"/>
    <s v="Huawei Watch GT4 46mm (Phoinix-B19F)"/>
    <n v="1"/>
    <n v="125.39"/>
    <n v="130"/>
    <n v="130"/>
    <n v="4.6100000000000003"/>
    <n v="4.6100000000000003"/>
    <n v="3.54"/>
    <s v="V0012"/>
    <x v="1"/>
    <m/>
    <s v="GRK"/>
    <s v="Zubehör"/>
    <x v="1"/>
    <n v="1"/>
    <n v="125.39"/>
    <n v="130"/>
    <n v="130"/>
    <n v="4.6100000000000003"/>
    <n v="4.6100000000000003"/>
    <n v="3.5461538461538461E-2"/>
    <n v="1"/>
    <m/>
    <x v="0"/>
    <s v="Nein"/>
    <x v="0"/>
  </r>
  <r>
    <n v="14573273"/>
    <x v="6"/>
    <x v="0"/>
    <n v="2000981"/>
    <s v="Sofortrechnung"/>
    <s v="eam\bekir.ahmed"/>
    <x v="1"/>
    <s v="26096"/>
    <s v="WAVE Distribution &amp; Computersysteme GmbH"/>
    <x v="0"/>
    <s v="3"/>
    <s v="200370049"/>
    <x v="626"/>
    <s v="Huawei Watch Ultimate Titan"/>
    <n v="2"/>
    <n v="450.96"/>
    <n v="460"/>
    <n v="920"/>
    <n v="9.0399999999999991"/>
    <n v="18.079999999999998"/>
    <n v="1.96"/>
    <s v="V0012"/>
    <x v="1"/>
    <m/>
    <s v="GRK"/>
    <s v="Zubehör"/>
    <x v="1"/>
    <n v="2"/>
    <n v="450.96"/>
    <n v="460"/>
    <n v="920"/>
    <n v="9.0399999999999991"/>
    <n v="18.079999999999998"/>
    <n v="1.9652173913043476E-2"/>
    <n v="1"/>
    <m/>
    <x v="0"/>
    <s v="Nein"/>
    <x v="0"/>
  </r>
  <r>
    <n v="14573918"/>
    <x v="6"/>
    <x v="0"/>
    <n v="2000982"/>
    <s v="Sofortrechnung"/>
    <s v="eam\bekir.ahmed"/>
    <x v="1"/>
    <s v="26096"/>
    <s v="WAVE Distribution &amp; Computersysteme GmbH"/>
    <x v="0"/>
    <s v="1"/>
    <s v="200370111"/>
    <x v="627"/>
    <s v="Huawei Watch GT5 41mm (Jana-B19L)"/>
    <n v="2"/>
    <n v="176.01"/>
    <n v="183"/>
    <n v="366"/>
    <n v="6.99"/>
    <n v="13.98"/>
    <n v="3.81"/>
    <s v="V0012"/>
    <x v="1"/>
    <m/>
    <s v="GRK"/>
    <s v="Zubehör"/>
    <x v="1"/>
    <n v="2"/>
    <n v="176.01"/>
    <n v="183"/>
    <n v="366"/>
    <n v="6.99"/>
    <n v="13.98"/>
    <n v="3.8196721311475411E-2"/>
    <n v="1"/>
    <m/>
    <x v="0"/>
    <s v="Nein"/>
    <x v="0"/>
  </r>
  <r>
    <n v="14573918"/>
    <x v="6"/>
    <x v="0"/>
    <n v="2000982"/>
    <s v="Sofortrechnung"/>
    <s v="eam\bekir.ahmed"/>
    <x v="1"/>
    <s v="26096"/>
    <s v="WAVE Distribution &amp; Computersysteme GmbH"/>
    <x v="1"/>
    <s v="2"/>
    <s v="101050013"/>
    <x v="176"/>
    <s v="Motorola Moto G24 8GB/128GB"/>
    <n v="2"/>
    <n v="78"/>
    <n v="86"/>
    <n v="172"/>
    <n v="8"/>
    <n v="16"/>
    <n v="9.3000000000000007"/>
    <s v="V0012"/>
    <x v="1"/>
    <m/>
    <s v="GRK"/>
    <s v="Geräte"/>
    <x v="1"/>
    <n v="2"/>
    <n v="78"/>
    <n v="86"/>
    <n v="172"/>
    <n v="8"/>
    <n v="16"/>
    <n v="9.3023255813953487E-2"/>
    <n v="1"/>
    <m/>
    <x v="0"/>
    <s v="Nein"/>
    <x v="0"/>
  </r>
  <r>
    <n v="14573918"/>
    <x v="6"/>
    <x v="0"/>
    <n v="2000982"/>
    <s v="Sofortrechnung"/>
    <s v="eam\bekir.ahmed"/>
    <x v="1"/>
    <s v="26096"/>
    <s v="WAVE Distribution &amp; Computersysteme GmbH"/>
    <x v="1"/>
    <s v="3"/>
    <s v="101030526"/>
    <x v="628"/>
    <s v="Samsung X110N Tab A9 128GB [WiFi]"/>
    <n v="5"/>
    <n v="117"/>
    <n v="127"/>
    <n v="635"/>
    <n v="10"/>
    <n v="50"/>
    <n v="7.87"/>
    <s v="V0012"/>
    <x v="1"/>
    <m/>
    <s v="GRK"/>
    <s v="Geräte"/>
    <x v="1"/>
    <n v="5"/>
    <n v="117"/>
    <n v="127"/>
    <n v="635"/>
    <n v="10"/>
    <n v="50"/>
    <n v="7.874015748031496E-2"/>
    <n v="1"/>
    <m/>
    <x v="0"/>
    <s v="Nein"/>
    <x v="0"/>
  </r>
  <r>
    <n v="14573918"/>
    <x v="6"/>
    <x v="0"/>
    <n v="2000982"/>
    <s v="Sofortrechnung"/>
    <s v="eam\bekir.ahmed"/>
    <x v="1"/>
    <s v="26096"/>
    <s v="WAVE Distribution &amp; Computersysteme GmbH"/>
    <x v="1"/>
    <s v="4"/>
    <s v="101030412"/>
    <x v="56"/>
    <s v="Samsung A057G A05s 128GB"/>
    <n v="2"/>
    <n v="93.245800000000003"/>
    <n v="99"/>
    <n v="198"/>
    <n v="5.7542"/>
    <n v="11.51"/>
    <n v="5.81"/>
    <s v="V0012"/>
    <x v="1"/>
    <m/>
    <s v="GRK"/>
    <s v="Geräte"/>
    <x v="1"/>
    <n v="2"/>
    <n v="93.245800000000003"/>
    <n v="99"/>
    <n v="198"/>
    <n v="5.7542"/>
    <n v="11.51"/>
    <n v="5.8131313131313131E-2"/>
    <n v="1"/>
    <m/>
    <x v="0"/>
    <s v="Nein"/>
    <x v="0"/>
  </r>
  <r>
    <n v="14573918"/>
    <x v="6"/>
    <x v="0"/>
    <n v="2000982"/>
    <s v="Sofortrechnung"/>
    <s v="eam\bekir.ahmed"/>
    <x v="1"/>
    <s v="26096"/>
    <s v="WAVE Distribution &amp; Computersysteme GmbH"/>
    <x v="0"/>
    <s v="5"/>
    <s v="200370093"/>
    <x v="160"/>
    <s v="Huawei Band 9 (Kimi-B19)"/>
    <n v="5"/>
    <n v="28.57"/>
    <n v="31"/>
    <n v="155"/>
    <n v="2.4300000000000002"/>
    <n v="12.15"/>
    <n v="7.83"/>
    <s v="V0012"/>
    <x v="1"/>
    <m/>
    <s v="GRK"/>
    <s v="Zubehör"/>
    <x v="1"/>
    <n v="5"/>
    <n v="28.57"/>
    <n v="31"/>
    <n v="155"/>
    <n v="2.4300000000000002"/>
    <n v="12.15"/>
    <n v="7.8387096774193546E-2"/>
    <n v="1"/>
    <m/>
    <x v="0"/>
    <s v="Nein"/>
    <x v="0"/>
  </r>
  <r>
    <n v="14571503"/>
    <x v="6"/>
    <x v="0"/>
    <n v="2000983"/>
    <s v="Sofortrechnung"/>
    <s v="eam\mustafa.oezer"/>
    <x v="0"/>
    <s v="30768"/>
    <s v="Univerzal N.C. S.R.O"/>
    <x v="1"/>
    <s v="1"/>
    <s v="100303119"/>
    <x v="118"/>
    <s v="Apple iPhone 16 Pro 128GB"/>
    <n v="2"/>
    <n v="895.92759999999998"/>
    <n v="928"/>
    <n v="1856"/>
    <n v="32.072400000000002"/>
    <n v="64.14"/>
    <n v="3.45"/>
    <s v="V0164"/>
    <x v="4"/>
    <s v="KPUD"/>
    <s v="EXP"/>
    <s v="Geräte"/>
    <x v="4"/>
    <n v="2"/>
    <n v="895.92759999999998"/>
    <n v="928"/>
    <n v="1856"/>
    <n v="32.072400000000002"/>
    <n v="64.14"/>
    <n v="3.4558189655172412E-2"/>
    <n v="1"/>
    <m/>
    <x v="0"/>
    <s v="Nein"/>
    <x v="0"/>
  </r>
  <r>
    <n v="14571503"/>
    <x v="6"/>
    <x v="0"/>
    <n v="2000983"/>
    <s v="Sofortrechnung"/>
    <s v="eam\mustafa.oezer"/>
    <x v="0"/>
    <s v="30768"/>
    <s v="Univerzal N.C. S.R.O"/>
    <x v="1"/>
    <s v="2"/>
    <s v="101030465"/>
    <x v="17"/>
    <s v="Samsung A356B A35 5G 256GB"/>
    <n v="2"/>
    <n v="220"/>
    <n v="238"/>
    <n v="476"/>
    <n v="18"/>
    <n v="36"/>
    <n v="7.56"/>
    <s v="V0164"/>
    <x v="4"/>
    <s v="KPUD"/>
    <s v="EXP"/>
    <s v="Geräte"/>
    <x v="4"/>
    <n v="2"/>
    <n v="220"/>
    <n v="238"/>
    <n v="476"/>
    <n v="18"/>
    <n v="36"/>
    <n v="7.5630252100840331E-2"/>
    <n v="1"/>
    <m/>
    <x v="0"/>
    <s v="Nein"/>
    <x v="0"/>
  </r>
  <r>
    <n v="14571503"/>
    <x v="6"/>
    <x v="0"/>
    <n v="2000983"/>
    <s v="Sofortrechnung"/>
    <s v="eam\mustafa.oezer"/>
    <x v="0"/>
    <s v="30768"/>
    <s v="Univerzal N.C. S.R.O"/>
    <x v="1"/>
    <s v="3"/>
    <s v="100302478"/>
    <x v="79"/>
    <s v="Apple iPhone 13 128GB"/>
    <n v="2"/>
    <n v="417.46170000000001"/>
    <n v="425"/>
    <n v="850"/>
    <n v="7.5382999999999996"/>
    <n v="15.08"/>
    <n v="1.77"/>
    <s v="V0164"/>
    <x v="4"/>
    <s v="KPUD"/>
    <s v="EXP"/>
    <s v="Geräte"/>
    <x v="4"/>
    <n v="2"/>
    <n v="417.46170000000001"/>
    <n v="425"/>
    <n v="850"/>
    <n v="7.5382999999999996"/>
    <n v="15.08"/>
    <n v="1.7741176470588236E-2"/>
    <n v="1"/>
    <m/>
    <x v="0"/>
    <s v="Nein"/>
    <x v="0"/>
  </r>
  <r>
    <n v="14571503"/>
    <x v="6"/>
    <x v="0"/>
    <n v="2000983"/>
    <s v="Sofortrechnung"/>
    <s v="eam\mustafa.oezer"/>
    <x v="0"/>
    <s v="30768"/>
    <s v="Univerzal N.C. S.R.O"/>
    <x v="1"/>
    <s v="4"/>
    <s v="100302952"/>
    <x v="20"/>
    <s v="Apple iPhone 15 128GB"/>
    <n v="2"/>
    <n v="605"/>
    <n v="625"/>
    <n v="1250"/>
    <n v="20"/>
    <n v="40"/>
    <n v="3.2"/>
    <s v="V0164"/>
    <x v="4"/>
    <s v="KPUD"/>
    <s v="EXP"/>
    <s v="Geräte"/>
    <x v="4"/>
    <n v="2"/>
    <n v="605"/>
    <n v="625"/>
    <n v="1250"/>
    <n v="20"/>
    <n v="40"/>
    <n v="3.2000000000000001E-2"/>
    <n v="1"/>
    <m/>
    <x v="0"/>
    <s v="Nein"/>
    <x v="0"/>
  </r>
  <r>
    <n v="14571503"/>
    <x v="6"/>
    <x v="0"/>
    <n v="2000983"/>
    <s v="Sofortrechnung"/>
    <s v="eam\mustafa.oezer"/>
    <x v="0"/>
    <s v="30768"/>
    <s v="Univerzal N.C. S.R.O"/>
    <x v="1"/>
    <s v="5"/>
    <s v="101690244"/>
    <x v="256"/>
    <s v="Xiaomi POCO X6 Pro 5G 12GB/512GB"/>
    <n v="1"/>
    <n v="246.00569999999999"/>
    <n v="267"/>
    <n v="267"/>
    <n v="20.994299999999999"/>
    <n v="20.99"/>
    <n v="7.86"/>
    <s v="V0164"/>
    <x v="4"/>
    <s v="KPUD"/>
    <s v="EXP"/>
    <s v="Geräte"/>
    <x v="4"/>
    <n v="1"/>
    <n v="246.00569999999999"/>
    <n v="267"/>
    <n v="267"/>
    <n v="20.994299999999999"/>
    <n v="20.99"/>
    <n v="7.8614232209737817E-2"/>
    <n v="1"/>
    <m/>
    <x v="0"/>
    <s v="Nein"/>
    <x v="0"/>
  </r>
  <r>
    <n v="14571503"/>
    <x v="6"/>
    <x v="0"/>
    <n v="2000983"/>
    <s v="Sofortrechnung"/>
    <s v="eam\mustafa.oezer"/>
    <x v="0"/>
    <s v="30768"/>
    <s v="Univerzal N.C. S.R.O"/>
    <x v="1"/>
    <s v="6"/>
    <s v="101030492"/>
    <x v="138"/>
    <s v="Samsung A356B A35 5G 256GB"/>
    <n v="2"/>
    <n v="228.69569999999999"/>
    <n v="237"/>
    <n v="474"/>
    <n v="8.3042999999999996"/>
    <n v="16.61"/>
    <n v="3.5"/>
    <s v="V0164"/>
    <x v="4"/>
    <s v="KPUD"/>
    <s v="EXP"/>
    <s v="Geräte"/>
    <x v="4"/>
    <n v="2"/>
    <n v="228.69569999999999"/>
    <n v="237"/>
    <n v="474"/>
    <n v="8.3042999999999996"/>
    <n v="16.61"/>
    <n v="3.5042194092827002E-2"/>
    <n v="1"/>
    <m/>
    <x v="0"/>
    <s v="Nein"/>
    <x v="0"/>
  </r>
  <r>
    <n v="14571503"/>
    <x v="6"/>
    <x v="0"/>
    <n v="2000983"/>
    <s v="Sofortrechnung"/>
    <s v="eam\mustafa.oezer"/>
    <x v="0"/>
    <s v="30768"/>
    <s v="Univerzal N.C. S.R.O"/>
    <x v="1"/>
    <s v="7"/>
    <s v="101690269"/>
    <x v="197"/>
    <s v="Xiaomi POCO X6 Pro 5G 12GB/512GB"/>
    <n v="1"/>
    <n v="246"/>
    <n v="262"/>
    <n v="262"/>
    <n v="16"/>
    <n v="16"/>
    <n v="6.1"/>
    <s v="V0164"/>
    <x v="4"/>
    <s v="KPUD"/>
    <s v="EXP"/>
    <s v="Geräte"/>
    <x v="4"/>
    <n v="1"/>
    <n v="246"/>
    <n v="262"/>
    <n v="262"/>
    <n v="16"/>
    <n v="16"/>
    <n v="6.1068702290076333E-2"/>
    <n v="1"/>
    <m/>
    <x v="0"/>
    <s v="Nein"/>
    <x v="0"/>
  </r>
  <r>
    <n v="14571503"/>
    <x v="6"/>
    <x v="0"/>
    <n v="2000983"/>
    <s v="Sofortrechnung"/>
    <s v="eam\mustafa.oezer"/>
    <x v="0"/>
    <s v="30768"/>
    <s v="Univerzal N.C. S.R.O"/>
    <x v="1"/>
    <s v="8"/>
    <s v="101030382"/>
    <x v="28"/>
    <s v="Samsung S921B S24 5G 256GB"/>
    <n v="3"/>
    <n v="530.07069999999999"/>
    <n v="553"/>
    <n v="1659"/>
    <n v="22.929300000000001"/>
    <n v="68.790000000000006"/>
    <n v="4.1399999999999997"/>
    <s v="V0164"/>
    <x v="4"/>
    <s v="KPUD"/>
    <s v="EXP"/>
    <s v="Geräte"/>
    <x v="4"/>
    <n v="3"/>
    <n v="530.07069999999999"/>
    <n v="553"/>
    <n v="1659"/>
    <n v="22.929300000000001"/>
    <n v="68.790000000000006"/>
    <n v="4.1464737793851722E-2"/>
    <n v="1"/>
    <m/>
    <x v="0"/>
    <s v="Nein"/>
    <x v="0"/>
  </r>
  <r>
    <n v="14571503"/>
    <x v="6"/>
    <x v="0"/>
    <n v="2000983"/>
    <s v="Sofortrechnung"/>
    <s v="eam\mustafa.oezer"/>
    <x v="0"/>
    <s v="30768"/>
    <s v="Univerzal N.C. S.R.O"/>
    <x v="1"/>
    <s v="9"/>
    <s v="100302481"/>
    <x v="81"/>
    <s v="Apple iPhone 13 128GB"/>
    <n v="3"/>
    <n v="416"/>
    <n v="425"/>
    <n v="1275"/>
    <n v="9"/>
    <n v="27"/>
    <n v="2.11"/>
    <s v="V0164"/>
    <x v="4"/>
    <s v="KPUD"/>
    <s v="EXP"/>
    <s v="Geräte"/>
    <x v="4"/>
    <n v="3"/>
    <n v="416"/>
    <n v="425"/>
    <n v="1275"/>
    <n v="9"/>
    <n v="27"/>
    <n v="2.1176470588235293E-2"/>
    <n v="1"/>
    <m/>
    <x v="0"/>
    <s v="Nein"/>
    <x v="0"/>
  </r>
  <r>
    <n v="14571503"/>
    <x v="6"/>
    <x v="0"/>
    <n v="2000983"/>
    <s v="Sofortrechnung"/>
    <s v="eam\mustafa.oezer"/>
    <x v="0"/>
    <s v="30768"/>
    <s v="Univerzal N.C. S.R.O"/>
    <x v="1"/>
    <s v="10"/>
    <s v="100303121"/>
    <x v="121"/>
    <s v="Apple iPhone 16 Pro 128GB"/>
    <n v="1"/>
    <n v="912.70759999999996"/>
    <n v="928"/>
    <n v="928"/>
    <n v="15.292400000000001"/>
    <n v="15.29"/>
    <n v="1.64"/>
    <s v="V0164"/>
    <x v="4"/>
    <s v="KPUD"/>
    <s v="EXP"/>
    <s v="Geräte"/>
    <x v="4"/>
    <n v="1"/>
    <n v="912.70759999999996"/>
    <n v="928"/>
    <n v="928"/>
    <n v="15.292400000000001"/>
    <n v="15.29"/>
    <n v="1.6476293103448274E-2"/>
    <n v="1"/>
    <m/>
    <x v="0"/>
    <s v="Nein"/>
    <x v="0"/>
  </r>
  <r>
    <n v="14571503"/>
    <x v="6"/>
    <x v="0"/>
    <n v="2000983"/>
    <s v="Sofortrechnung"/>
    <s v="eam\mustafa.oezer"/>
    <x v="0"/>
    <s v="30768"/>
    <s v="Univerzal N.C. S.R.O"/>
    <x v="1"/>
    <s v="11"/>
    <s v="101300040"/>
    <x v="84"/>
    <s v="Apple iPhone 14 128GB"/>
    <n v="1"/>
    <n v="494.59449999999998"/>
    <n v="517"/>
    <n v="517"/>
    <n v="22.4055"/>
    <n v="22.41"/>
    <n v="4.33"/>
    <s v="V0164"/>
    <x v="4"/>
    <s v="KPUD"/>
    <s v="EXP"/>
    <s v="Geräte"/>
    <x v="4"/>
    <n v="1"/>
    <n v="494.59449999999998"/>
    <n v="517"/>
    <n v="517"/>
    <n v="22.4055"/>
    <n v="22.41"/>
    <n v="4.3346228239845262E-2"/>
    <n v="1"/>
    <m/>
    <x v="0"/>
    <s v="Nein"/>
    <x v="0"/>
  </r>
  <r>
    <n v="14571503"/>
    <x v="6"/>
    <x v="0"/>
    <n v="2000983"/>
    <s v="Sofortrechnung"/>
    <s v="eam\mustafa.oezer"/>
    <x v="0"/>
    <s v="30768"/>
    <s v="Univerzal N.C. S.R.O"/>
    <x v="1"/>
    <s v="12"/>
    <s v="101690262"/>
    <x v="290"/>
    <s v="Xiaomi Redmi Note 13 Pro 8GB/256GB"/>
    <n v="4"/>
    <n v="157"/>
    <n v="167"/>
    <n v="668"/>
    <n v="10"/>
    <n v="40"/>
    <n v="5.98"/>
    <s v="V0164"/>
    <x v="4"/>
    <s v="KPUD"/>
    <s v="EXP"/>
    <s v="Geräte"/>
    <x v="4"/>
    <n v="4"/>
    <n v="157"/>
    <n v="167"/>
    <n v="668"/>
    <n v="10"/>
    <n v="40"/>
    <n v="5.9880239520958084E-2"/>
    <n v="1"/>
    <m/>
    <x v="0"/>
    <s v="Nein"/>
    <x v="0"/>
  </r>
  <r>
    <n v="14571503"/>
    <x v="6"/>
    <x v="0"/>
    <n v="2000983"/>
    <s v="Sofortrechnung"/>
    <s v="eam\mustafa.oezer"/>
    <x v="0"/>
    <s v="30768"/>
    <s v="Univerzal N.C. S.R.O"/>
    <x v="1"/>
    <s v="13"/>
    <s v="101300212"/>
    <x v="41"/>
    <s v="Apple iPhone 16 128GB"/>
    <n v="1"/>
    <n v="646.71050000000002"/>
    <n v="707"/>
    <n v="707"/>
    <n v="60.289499999999997"/>
    <n v="60.29"/>
    <n v="8.52"/>
    <s v="V0164"/>
    <x v="4"/>
    <s v="KPUD"/>
    <s v="EXP"/>
    <s v="Geräte"/>
    <x v="4"/>
    <n v="1"/>
    <n v="646.71050000000002"/>
    <n v="707"/>
    <n v="707"/>
    <n v="60.289499999999997"/>
    <n v="60.29"/>
    <n v="8.5275813295615274E-2"/>
    <n v="1"/>
    <m/>
    <x v="0"/>
    <s v="Nein"/>
    <x v="0"/>
  </r>
  <r>
    <n v="14571503"/>
    <x v="6"/>
    <x v="0"/>
    <n v="2000983"/>
    <s v="Sofortrechnung"/>
    <s v="eam\mustafa.oezer"/>
    <x v="0"/>
    <s v="30768"/>
    <s v="Univerzal N.C. S.R.O"/>
    <x v="1"/>
    <s v="14"/>
    <s v="101030274"/>
    <x v="349"/>
    <s v="Samsung A546B A54 5G 128GB"/>
    <n v="3"/>
    <n v="228.01779999999999"/>
    <n v="228"/>
    <n v="684"/>
    <n v="-1.78E-2"/>
    <n v="-0.05"/>
    <n v="0"/>
    <s v="V0164"/>
    <x v="4"/>
    <s v="KPUD"/>
    <s v="EXP"/>
    <s v="Geräte"/>
    <x v="4"/>
    <n v="3"/>
    <n v="228.01779999999999"/>
    <n v="228"/>
    <n v="684"/>
    <n v="-1.78E-2"/>
    <n v="-0.05"/>
    <n v="-7.3099415204678364E-5"/>
    <n v="1"/>
    <m/>
    <x v="0"/>
    <s v="Nein"/>
    <x v="1"/>
  </r>
  <r>
    <n v="14571503"/>
    <x v="6"/>
    <x v="0"/>
    <n v="2000983"/>
    <s v="Sofortrechnung"/>
    <s v="eam\mustafa.oezer"/>
    <x v="0"/>
    <s v="30768"/>
    <s v="Univerzal N.C. S.R.O"/>
    <x v="1"/>
    <s v="15"/>
    <s v="101300037"/>
    <x v="91"/>
    <s v="Apple iPhone 14 128GB"/>
    <n v="1"/>
    <n v="492.00850000000003"/>
    <n v="517"/>
    <n v="517"/>
    <n v="24.991499999999998"/>
    <n v="24.99"/>
    <n v="4.83"/>
    <s v="V0164"/>
    <x v="4"/>
    <s v="KPUD"/>
    <s v="EXP"/>
    <s v="Geräte"/>
    <x v="4"/>
    <n v="1"/>
    <n v="492.00850000000003"/>
    <n v="517"/>
    <n v="517"/>
    <n v="24.991499999999998"/>
    <n v="24.99"/>
    <n v="4.8336557059961309E-2"/>
    <n v="1"/>
    <m/>
    <x v="0"/>
    <s v="Nein"/>
    <x v="0"/>
  </r>
  <r>
    <n v="14571503"/>
    <x v="6"/>
    <x v="0"/>
    <n v="2000983"/>
    <s v="Sofortrechnung"/>
    <s v="eam\mustafa.oezer"/>
    <x v="0"/>
    <s v="30768"/>
    <s v="Univerzal N.C. S.R.O"/>
    <x v="1"/>
    <s v="16"/>
    <s v="101030478"/>
    <x v="42"/>
    <s v="Samsung A356B A35 5G 128GB"/>
    <n v="1"/>
    <n v="194"/>
    <n v="205"/>
    <n v="205"/>
    <n v="11"/>
    <n v="11"/>
    <n v="5.36"/>
    <s v="V0164"/>
    <x v="4"/>
    <s v="KPUD"/>
    <s v="EXP"/>
    <s v="Geräte"/>
    <x v="4"/>
    <n v="1"/>
    <n v="194"/>
    <n v="205"/>
    <n v="205"/>
    <n v="11"/>
    <n v="11"/>
    <n v="5.3658536585365853E-2"/>
    <n v="1"/>
    <m/>
    <x v="0"/>
    <s v="Nein"/>
    <x v="0"/>
  </r>
  <r>
    <n v="14571503"/>
    <x v="6"/>
    <x v="0"/>
    <n v="2000983"/>
    <s v="Sofortrechnung"/>
    <s v="eam\mustafa.oezer"/>
    <x v="0"/>
    <s v="30768"/>
    <s v="Univerzal N.C. S.R.O"/>
    <x v="1"/>
    <s v="17"/>
    <s v="101030419"/>
    <x v="22"/>
    <s v="Samsung G556B Xcover 7 128GB EE"/>
    <n v="1"/>
    <n v="197.0257"/>
    <n v="217"/>
    <n v="217"/>
    <n v="19.974299999999999"/>
    <n v="19.97"/>
    <n v="9.1999999999999993"/>
    <s v="V0164"/>
    <x v="4"/>
    <s v="KPUD"/>
    <s v="EXP"/>
    <s v="Geräte"/>
    <x v="4"/>
    <n v="1"/>
    <n v="197.0257"/>
    <n v="217"/>
    <n v="217"/>
    <n v="19.974299999999999"/>
    <n v="19.97"/>
    <n v="9.2027649769585246E-2"/>
    <n v="1"/>
    <m/>
    <x v="0"/>
    <s v="Nein"/>
    <x v="0"/>
  </r>
  <r>
    <n v="14572076"/>
    <x v="6"/>
    <x v="0"/>
    <n v="2000984"/>
    <s v="Sofortrechnung"/>
    <s v="Yasar.Yigitbilek"/>
    <x v="1"/>
    <s v="20014"/>
    <s v="ENO Telecom GmbH"/>
    <x v="1"/>
    <s v="1"/>
    <s v="100034591"/>
    <x v="629"/>
    <s v="Samsung A256B A25 5G 128GB"/>
    <n v="100"/>
    <n v="164.44829999999999"/>
    <n v="170"/>
    <n v="17000"/>
    <n v="5.5517000000000003"/>
    <n v="555.16999999999996"/>
    <n v="3.26"/>
    <s v="V0003"/>
    <x v="14"/>
    <s v="KÜB8"/>
    <s v="GRK"/>
    <s v="Geräte"/>
    <x v="9"/>
    <n v="100"/>
    <n v="164.44829999999999"/>
    <n v="170"/>
    <n v="17000"/>
    <n v="5.5517000000000003"/>
    <n v="555.16999999999996"/>
    <n v="3.2657058823529407E-2"/>
    <n v="1"/>
    <m/>
    <x v="0"/>
    <s v="Nein"/>
    <x v="0"/>
  </r>
  <r>
    <n v="14572076"/>
    <x v="6"/>
    <x v="0"/>
    <n v="2000984"/>
    <s v="Sofortrechnung"/>
    <s v="Yasar.Yigitbilek"/>
    <x v="1"/>
    <s v="20014"/>
    <s v="ENO Telecom GmbH"/>
    <x v="1"/>
    <s v="2"/>
    <s v="100034582"/>
    <x v="630"/>
    <s v="Samsung A256B A25 5G 128GB"/>
    <n v="100"/>
    <n v="165.5"/>
    <n v="170"/>
    <n v="17000"/>
    <n v="4.5"/>
    <n v="450"/>
    <n v="2.64"/>
    <s v="V0003"/>
    <x v="14"/>
    <s v="KÜB8"/>
    <s v="GRK"/>
    <s v="Geräte"/>
    <x v="9"/>
    <n v="100"/>
    <n v="165.5"/>
    <n v="170"/>
    <n v="17000"/>
    <n v="4.5"/>
    <n v="450"/>
    <n v="2.6470588235294117E-2"/>
    <n v="1"/>
    <m/>
    <x v="0"/>
    <s v="Nein"/>
    <x v="0"/>
  </r>
  <r>
    <n v="14573484"/>
    <x v="6"/>
    <x v="0"/>
    <n v="2000985"/>
    <s v="Sofortrechnung"/>
    <s v="EAM\Erdal.Bircan"/>
    <x v="0"/>
    <s v="30720"/>
    <s v="Orbitel SRLS"/>
    <x v="0"/>
    <s v="1"/>
    <s v="201030057"/>
    <x v="182"/>
    <s v="Samsung Watch7 Ultra SM-L705 47mm LTE"/>
    <n v="1"/>
    <n v="333.97"/>
    <n v="339"/>
    <n v="339"/>
    <n v="5.03"/>
    <n v="5.03"/>
    <n v="1.48"/>
    <s v="V0022"/>
    <x v="13"/>
    <s v="VKASSE"/>
    <s v="EXP"/>
    <s v="Zubehör"/>
    <x v="8"/>
    <n v="1"/>
    <n v="333.97"/>
    <n v="339"/>
    <n v="339"/>
    <n v="5.03"/>
    <n v="5.03"/>
    <n v="1.4837758112094396E-2"/>
    <n v="1"/>
    <m/>
    <x v="0"/>
    <s v="Nein"/>
    <x v="0"/>
  </r>
  <r>
    <n v="14573484"/>
    <x v="6"/>
    <x v="0"/>
    <n v="2000985"/>
    <s v="Sofortrechnung"/>
    <s v="EAM\Erdal.Bircan"/>
    <x v="0"/>
    <s v="30720"/>
    <s v="Orbitel SRLS"/>
    <x v="1"/>
    <s v="2"/>
    <s v="101030417"/>
    <x v="301"/>
    <s v="Samsung A057G A05s 64GB"/>
    <n v="3"/>
    <n v="80.008700000000005"/>
    <n v="93"/>
    <n v="279"/>
    <n v="12.991300000000001"/>
    <n v="38.97"/>
    <n v="13.96"/>
    <s v="V0022"/>
    <x v="13"/>
    <s v="VKASSE"/>
    <s v="EXP"/>
    <s v="Geräte"/>
    <x v="8"/>
    <n v="3"/>
    <n v="80.008700000000005"/>
    <n v="93"/>
    <n v="279"/>
    <n v="12.991300000000001"/>
    <n v="38.97"/>
    <n v="0.13967741935483871"/>
    <n v="1"/>
    <m/>
    <x v="0"/>
    <s v="Nein"/>
    <x v="0"/>
  </r>
  <r>
    <n v="14573484"/>
    <x v="6"/>
    <x v="0"/>
    <n v="2000985"/>
    <s v="Sofortrechnung"/>
    <s v="EAM\Erdal.Bircan"/>
    <x v="0"/>
    <s v="30720"/>
    <s v="Orbitel SRLS"/>
    <x v="1"/>
    <s v="3"/>
    <s v="101030483"/>
    <x v="228"/>
    <s v="Samsung A057G A05s 128GB"/>
    <n v="1"/>
    <n v="90.364699999999999"/>
    <n v="103"/>
    <n v="103"/>
    <n v="12.635300000000001"/>
    <n v="12.64"/>
    <n v="12.26"/>
    <s v="V0022"/>
    <x v="13"/>
    <s v="VKASSE"/>
    <s v="EXP"/>
    <s v="Geräte"/>
    <x v="8"/>
    <n v="1"/>
    <n v="90.364699999999999"/>
    <n v="103"/>
    <n v="103"/>
    <n v="12.635300000000001"/>
    <n v="12.64"/>
    <n v="0.12271844660194176"/>
    <n v="1"/>
    <m/>
    <x v="0"/>
    <s v="Nein"/>
    <x v="0"/>
  </r>
  <r>
    <n v="14573484"/>
    <x v="6"/>
    <x v="0"/>
    <n v="2000985"/>
    <s v="Sofortrechnung"/>
    <s v="EAM\Erdal.Bircan"/>
    <x v="0"/>
    <s v="30720"/>
    <s v="Orbitel SRLS"/>
    <x v="1"/>
    <s v="4"/>
    <s v="101030327"/>
    <x v="296"/>
    <s v="Samsung T636B Tab Active4 Pro 5G 64GB"/>
    <n v="12"/>
    <n v="399.14030000000002"/>
    <n v="419"/>
    <n v="5028"/>
    <n v="19.8597"/>
    <n v="238.32"/>
    <n v="4.7300000000000004"/>
    <s v="V0022"/>
    <x v="13"/>
    <s v="VKASSE"/>
    <s v="EXP"/>
    <s v="Geräte"/>
    <x v="8"/>
    <n v="12"/>
    <n v="399.14030000000002"/>
    <n v="419"/>
    <n v="5028"/>
    <n v="19.8597"/>
    <n v="238.32"/>
    <n v="4.7398568019093076E-2"/>
    <n v="1"/>
    <m/>
    <x v="0"/>
    <s v="Nein"/>
    <x v="0"/>
  </r>
  <r>
    <n v="14573484"/>
    <x v="6"/>
    <x v="0"/>
    <n v="2000985"/>
    <s v="Sofortrechnung"/>
    <s v="EAM\Erdal.Bircan"/>
    <x v="0"/>
    <s v="30720"/>
    <s v="Orbitel SRLS"/>
    <x v="1"/>
    <s v="5"/>
    <s v="101030481"/>
    <x v="82"/>
    <s v="Samsung A556B A55 5G 128GB"/>
    <n v="1"/>
    <n v="253.2636"/>
    <n v="265"/>
    <n v="265"/>
    <n v="11.7364"/>
    <n v="11.74"/>
    <n v="4.42"/>
    <s v="V0022"/>
    <x v="13"/>
    <s v="VKASSE"/>
    <s v="EXP"/>
    <s v="Geräte"/>
    <x v="8"/>
    <n v="1"/>
    <n v="253.2636"/>
    <n v="265"/>
    <n v="265"/>
    <n v="11.7364"/>
    <n v="11.74"/>
    <n v="4.4301886792452831E-2"/>
    <n v="1"/>
    <m/>
    <x v="0"/>
    <s v="Nein"/>
    <x v="0"/>
  </r>
  <r>
    <n v="14573960"/>
    <x v="6"/>
    <x v="0"/>
    <n v="2000986"/>
    <s v="Sofortrechnung"/>
    <s v="EAM\Erdal.Bircan"/>
    <x v="0"/>
    <s v="28081"/>
    <s v="Proshop AS"/>
    <x v="1"/>
    <s v="1"/>
    <s v="101690287"/>
    <x v="272"/>
    <s v="Xiaomi POCO X6 5G 8GB/256GB"/>
    <n v="2"/>
    <n v="177"/>
    <n v="189"/>
    <n v="378"/>
    <n v="12"/>
    <n v="24"/>
    <n v="6.34"/>
    <s v="V0012"/>
    <x v="1"/>
    <s v="KÜB30"/>
    <s v="EXP"/>
    <s v="Geräte"/>
    <x v="1"/>
    <n v="2"/>
    <n v="177"/>
    <n v="189"/>
    <n v="378"/>
    <n v="12"/>
    <n v="24"/>
    <n v="6.3492063492063489E-2"/>
    <n v="1"/>
    <m/>
    <x v="0"/>
    <s v="Nein"/>
    <x v="0"/>
  </r>
  <r>
    <n v="14573960"/>
    <x v="6"/>
    <x v="0"/>
    <n v="2000986"/>
    <s v="Sofortrechnung"/>
    <s v="EAM\Erdal.Bircan"/>
    <x v="0"/>
    <s v="28081"/>
    <s v="Proshop AS"/>
    <x v="1"/>
    <s v="2"/>
    <s v="100302778"/>
    <x v="166"/>
    <s v="Apple iPhone 14 Plus 128GB"/>
    <n v="3"/>
    <n v="541"/>
    <n v="565"/>
    <n v="1695"/>
    <n v="24"/>
    <n v="72"/>
    <n v="4.24"/>
    <s v="V0012"/>
    <x v="1"/>
    <s v="KÜB30"/>
    <s v="EXP"/>
    <s v="Geräte"/>
    <x v="1"/>
    <n v="3"/>
    <n v="541"/>
    <n v="565"/>
    <n v="1695"/>
    <n v="24"/>
    <n v="72"/>
    <n v="4.247787610619469E-2"/>
    <n v="1"/>
    <m/>
    <x v="0"/>
    <s v="Nein"/>
    <x v="0"/>
  </r>
  <r>
    <n v="14573960"/>
    <x v="6"/>
    <x v="0"/>
    <n v="2000986"/>
    <s v="Sofortrechnung"/>
    <s v="EAM\Erdal.Bircan"/>
    <x v="0"/>
    <s v="28081"/>
    <s v="Proshop AS"/>
    <x v="1"/>
    <s v="3"/>
    <s v="100302987"/>
    <x v="287"/>
    <s v="Apple iPhone 15 Pro Max 1TB"/>
    <n v="1"/>
    <n v="1106.2745"/>
    <n v="1105"/>
    <n v="1105"/>
    <n v="-1.2745"/>
    <n v="-1.27"/>
    <n v="-0.11"/>
    <s v="V0012"/>
    <x v="1"/>
    <s v="KÜB30"/>
    <s v="EXP"/>
    <s v="Geräte"/>
    <x v="1"/>
    <n v="1"/>
    <n v="1106.2745"/>
    <n v="1105"/>
    <n v="1105"/>
    <n v="-1.2745"/>
    <n v="-1.27"/>
    <n v="-1.1493212669683257E-3"/>
    <n v="1"/>
    <m/>
    <x v="0"/>
    <s v="Nein"/>
    <x v="1"/>
  </r>
  <r>
    <n v="14573960"/>
    <x v="6"/>
    <x v="0"/>
    <n v="2000986"/>
    <s v="Sofortrechnung"/>
    <s v="EAM\Erdal.Bircan"/>
    <x v="0"/>
    <s v="28081"/>
    <s v="Proshop AS"/>
    <x v="0"/>
    <s v="4"/>
    <s v="200690091"/>
    <x v="351"/>
    <s v="Xiaomi Smart Band 9 Active"/>
    <n v="1"/>
    <n v="15.21"/>
    <n v="18"/>
    <n v="18"/>
    <n v="2.79"/>
    <n v="2.79"/>
    <n v="15.5"/>
    <s v="V0012"/>
    <x v="1"/>
    <s v="KÜB30"/>
    <s v="EXP"/>
    <s v="Zubehör"/>
    <x v="1"/>
    <n v="1"/>
    <n v="15.21"/>
    <n v="18"/>
    <n v="18"/>
    <n v="2.79"/>
    <n v="2.79"/>
    <n v="0.155"/>
    <n v="1"/>
    <m/>
    <x v="0"/>
    <s v="Nein"/>
    <x v="0"/>
  </r>
  <r>
    <n v="14573615"/>
    <x v="6"/>
    <x v="0"/>
    <n v="2000987"/>
    <s v="Sofortrechnung"/>
    <s v="EAM\Erdal.Bircan"/>
    <x v="1"/>
    <s v="21493"/>
    <s v="Cyberport SE"/>
    <x v="0"/>
    <s v="1"/>
    <s v="200060082"/>
    <x v="436"/>
    <s v="Google Pixel 9/9 Pro Case"/>
    <n v="1"/>
    <n v="16.010000000000002"/>
    <n v="18"/>
    <n v="18"/>
    <n v="1.99"/>
    <n v="1.99"/>
    <n v="11.05"/>
    <s v="V0012"/>
    <x v="1"/>
    <s v="KÜB14"/>
    <s v="GRK"/>
    <s v="Zubehör"/>
    <x v="1"/>
    <n v="1"/>
    <n v="16.010000000000002"/>
    <n v="18"/>
    <n v="18"/>
    <n v="1.99"/>
    <n v="1.99"/>
    <n v="0.11055555555555556"/>
    <n v="1"/>
    <m/>
    <x v="0"/>
    <s v="Nein"/>
    <x v="0"/>
  </r>
  <r>
    <n v="14573615"/>
    <x v="6"/>
    <x v="0"/>
    <n v="2000987"/>
    <s v="Sofortrechnung"/>
    <s v="EAM\Erdal.Bircan"/>
    <x v="1"/>
    <s v="21493"/>
    <s v="Cyberport SE"/>
    <x v="0"/>
    <s v="2"/>
    <s v="200060078"/>
    <x v="547"/>
    <s v="Google Pixel 9/9 Pro Case"/>
    <n v="2"/>
    <n v="16.010000000000002"/>
    <n v="18"/>
    <n v="36"/>
    <n v="1.99"/>
    <n v="3.98"/>
    <n v="11.05"/>
    <s v="V0012"/>
    <x v="1"/>
    <s v="KÜB14"/>
    <s v="GRK"/>
    <s v="Zubehör"/>
    <x v="1"/>
    <n v="2"/>
    <n v="16.010000000000002"/>
    <n v="18"/>
    <n v="36"/>
    <n v="1.99"/>
    <n v="3.98"/>
    <n v="0.11055555555555556"/>
    <n v="1"/>
    <m/>
    <x v="0"/>
    <s v="Nein"/>
    <x v="0"/>
  </r>
  <r>
    <n v="14573615"/>
    <x v="6"/>
    <x v="0"/>
    <n v="2000987"/>
    <s v="Sofortrechnung"/>
    <s v="EAM\Erdal.Bircan"/>
    <x v="1"/>
    <s v="21493"/>
    <s v="Cyberport SE"/>
    <x v="0"/>
    <s v="3"/>
    <s v="200060086"/>
    <x v="299"/>
    <s v="Google Pixel 9 Pro XL Case"/>
    <n v="1"/>
    <n v="16.010000000000002"/>
    <n v="18"/>
    <n v="18"/>
    <n v="1.99"/>
    <n v="1.99"/>
    <n v="11.05"/>
    <s v="V0012"/>
    <x v="1"/>
    <s v="KÜB14"/>
    <s v="GRK"/>
    <s v="Zubehör"/>
    <x v="1"/>
    <n v="1"/>
    <n v="16.010000000000002"/>
    <n v="18"/>
    <n v="18"/>
    <n v="1.99"/>
    <n v="1.99"/>
    <n v="0.11055555555555556"/>
    <n v="1"/>
    <m/>
    <x v="0"/>
    <s v="Nein"/>
    <x v="0"/>
  </r>
  <r>
    <n v="14573953"/>
    <x v="6"/>
    <x v="0"/>
    <n v="2000988"/>
    <s v="Sofortrechnung"/>
    <s v="eam\mustafa.oezer"/>
    <x v="0"/>
    <s v="30765"/>
    <s v="SAS AJT PRO"/>
    <x v="1"/>
    <s v="1"/>
    <s v="101690336"/>
    <x v="342"/>
    <s v="Xiaomi Redmi 14C 4GB/128GB"/>
    <n v="10"/>
    <n v="74.5"/>
    <n v="79"/>
    <n v="790"/>
    <n v="4.5"/>
    <n v="45"/>
    <n v="5.69"/>
    <s v="V0140"/>
    <x v="15"/>
    <s v="KPUD"/>
    <s v="EXP"/>
    <s v="Geräte"/>
    <x v="10"/>
    <n v="10"/>
    <n v="74.5"/>
    <n v="79"/>
    <n v="790"/>
    <n v="4.5"/>
    <n v="45"/>
    <n v="5.6962025316455694E-2"/>
    <n v="1"/>
    <m/>
    <x v="0"/>
    <s v="Nein"/>
    <x v="0"/>
  </r>
  <r>
    <n v="14573953"/>
    <x v="6"/>
    <x v="0"/>
    <n v="2000988"/>
    <s v="Sofortrechnung"/>
    <s v="eam\mustafa.oezer"/>
    <x v="0"/>
    <s v="30765"/>
    <s v="SAS AJT PRO"/>
    <x v="1"/>
    <s v="2"/>
    <s v="101690331"/>
    <x v="252"/>
    <s v="Xiaomi Redmi 14C 4GB/128GB"/>
    <n v="20"/>
    <n v="74.601299999999995"/>
    <n v="79"/>
    <n v="1580"/>
    <n v="4.3986999999999998"/>
    <n v="87.97"/>
    <n v="5.56"/>
    <s v="V0140"/>
    <x v="15"/>
    <s v="KPUD"/>
    <s v="EXP"/>
    <s v="Geräte"/>
    <x v="10"/>
    <n v="20"/>
    <n v="74.601299999999995"/>
    <n v="79"/>
    <n v="1580"/>
    <n v="4.3986999999999998"/>
    <n v="87.97"/>
    <n v="5.5677215189873418E-2"/>
    <n v="1"/>
    <m/>
    <x v="0"/>
    <s v="Nein"/>
    <x v="0"/>
  </r>
  <r>
    <n v="14573953"/>
    <x v="6"/>
    <x v="0"/>
    <n v="2000988"/>
    <s v="Sofortrechnung"/>
    <s v="eam\mustafa.oezer"/>
    <x v="0"/>
    <s v="30765"/>
    <s v="SAS AJT PRO"/>
    <x v="1"/>
    <s v="3"/>
    <s v="101030516"/>
    <x v="137"/>
    <s v="Samsung S928B S24 Ultra 5G 512GB"/>
    <n v="1"/>
    <n v="848.8066"/>
    <n v="839"/>
    <n v="839"/>
    <n v="-9.8065999999999995"/>
    <n v="-9.81"/>
    <n v="-1.1599999999999999"/>
    <s v="V0140"/>
    <x v="15"/>
    <s v="KPUD"/>
    <s v="EXP"/>
    <s v="Geräte"/>
    <x v="10"/>
    <n v="1"/>
    <n v="848.8066"/>
    <n v="839"/>
    <n v="839"/>
    <n v="-9.8065999999999995"/>
    <n v="-9.81"/>
    <n v="-1.1692491060786651E-2"/>
    <n v="1"/>
    <m/>
    <x v="0"/>
    <s v="Nein"/>
    <x v="1"/>
  </r>
  <r>
    <n v="14573953"/>
    <x v="6"/>
    <x v="0"/>
    <n v="2000988"/>
    <s v="Sofortrechnung"/>
    <s v="eam\mustafa.oezer"/>
    <x v="0"/>
    <s v="30765"/>
    <s v="SAS AJT PRO"/>
    <x v="1"/>
    <s v="4"/>
    <s v="101690337"/>
    <x v="385"/>
    <s v="Xiaomi Redmi 14C 4GB/128GB"/>
    <n v="10"/>
    <n v="74.944500000000005"/>
    <n v="79"/>
    <n v="790"/>
    <n v="4.0555000000000003"/>
    <n v="40.549999999999997"/>
    <n v="5.13"/>
    <s v="V0140"/>
    <x v="15"/>
    <s v="KPUD"/>
    <s v="EXP"/>
    <s v="Geräte"/>
    <x v="10"/>
    <n v="10"/>
    <n v="74.944500000000005"/>
    <n v="79"/>
    <n v="790"/>
    <n v="4.0555000000000003"/>
    <n v="40.549999999999997"/>
    <n v="5.132911392405063E-2"/>
    <n v="1"/>
    <m/>
    <x v="0"/>
    <s v="Nein"/>
    <x v="0"/>
  </r>
  <r>
    <n v="14573953"/>
    <x v="6"/>
    <x v="0"/>
    <n v="2000988"/>
    <s v="Sofortrechnung"/>
    <s v="eam\mustafa.oezer"/>
    <x v="0"/>
    <s v="30765"/>
    <s v="SAS AJT PRO"/>
    <x v="1"/>
    <s v="5"/>
    <s v="101690238"/>
    <x v="105"/>
    <s v="Xiaomi Redmi Note 13 8GB/256GB"/>
    <n v="13"/>
    <n v="120.9417"/>
    <n v="126"/>
    <n v="1638"/>
    <n v="5.0583"/>
    <n v="65.760000000000005"/>
    <n v="4.01"/>
    <s v="V0140"/>
    <x v="15"/>
    <s v="KPUD"/>
    <s v="EXP"/>
    <s v="Geräte"/>
    <x v="10"/>
    <n v="13"/>
    <n v="120.9417"/>
    <n v="126"/>
    <n v="1638"/>
    <n v="5.0583"/>
    <n v="65.760000000000005"/>
    <n v="4.0146520146520148E-2"/>
    <n v="1"/>
    <m/>
    <x v="0"/>
    <s v="Nein"/>
    <x v="0"/>
  </r>
  <r>
    <n v="14573924"/>
    <x v="6"/>
    <x v="0"/>
    <n v="2000989"/>
    <s v="Sofortrechnung"/>
    <s v="Yasar.Yigitbilek"/>
    <x v="1"/>
    <s v="23287"/>
    <s v="Nesatec GmbH &amp; Co. KG"/>
    <x v="1"/>
    <s v="1"/>
    <s v="101030419"/>
    <x v="22"/>
    <s v="Samsung G556B Xcover 7 128GB EE"/>
    <n v="150"/>
    <n v="197.0257"/>
    <n v="210"/>
    <n v="31500"/>
    <n v="12.974299999999999"/>
    <n v="1946.14"/>
    <n v="6.17"/>
    <s v="V0020"/>
    <x v="6"/>
    <s v="KÜB8"/>
    <s v="GRK"/>
    <s v="Geräte"/>
    <x v="6"/>
    <n v="150"/>
    <n v="197.0257"/>
    <n v="210"/>
    <n v="31500"/>
    <n v="12.974299999999999"/>
    <n v="1946.14"/>
    <n v="6.1782222222222224E-2"/>
    <n v="1"/>
    <m/>
    <x v="0"/>
    <s v="Nein"/>
    <x v="0"/>
  </r>
  <r>
    <n v="14573984"/>
    <x v="6"/>
    <x v="0"/>
    <n v="2000990"/>
    <s v="Sofortrechnung"/>
    <s v="eam\ruhcan.onatca"/>
    <x v="2"/>
    <s v="28729"/>
    <s v="Telefonhaus – Shop Gardelegen"/>
    <x v="7"/>
    <s v="1"/>
    <s v="700970491"/>
    <x v="377"/>
    <m/>
    <n v="1"/>
    <n v="0"/>
    <n v="0"/>
    <n v="0"/>
    <m/>
    <n v="0"/>
    <m/>
    <s v="V0162"/>
    <x v="8"/>
    <s v="KABB5"/>
    <s v="FHK"/>
    <s v="Marketing"/>
    <x v="2"/>
    <n v="1"/>
    <n v="0"/>
    <n v="0"/>
    <n v="0"/>
    <n v="0"/>
    <n v="0"/>
    <n v="0"/>
    <n v="1"/>
    <m/>
    <x v="0"/>
    <s v="Nein"/>
    <x v="0"/>
  </r>
  <r>
    <n v="14573971"/>
    <x v="6"/>
    <x v="0"/>
    <n v="2000991"/>
    <s v="Sofortrechnung"/>
    <s v="eam\mustafa.oezer"/>
    <x v="0"/>
    <s v="30571"/>
    <s v="Ritel Electronics B.V."/>
    <x v="1"/>
    <s v="1"/>
    <s v="101030485"/>
    <x v="39"/>
    <s v="Samsung A556B A55 5G 128GB"/>
    <n v="10"/>
    <n v="254.48859999999999"/>
    <n v="265"/>
    <n v="2650"/>
    <n v="10.5114"/>
    <n v="105.11"/>
    <n v="3.96"/>
    <s v="V0023"/>
    <x v="3"/>
    <s v="KPUD"/>
    <s v="EXP"/>
    <s v="Geräte"/>
    <x v="3"/>
    <n v="10"/>
    <n v="254.48859999999999"/>
    <n v="265"/>
    <n v="2650"/>
    <n v="10.5114"/>
    <n v="105.11"/>
    <n v="3.9664150943396224E-2"/>
    <n v="1"/>
    <m/>
    <x v="0"/>
    <s v="Nein"/>
    <x v="0"/>
  </r>
  <r>
    <n v="14573971"/>
    <x v="6"/>
    <x v="0"/>
    <n v="2000991"/>
    <s v="Sofortrechnung"/>
    <s v="eam\mustafa.oezer"/>
    <x v="0"/>
    <s v="30571"/>
    <s v="Ritel Electronics B.V."/>
    <x v="1"/>
    <s v="2"/>
    <s v="101030458"/>
    <x v="218"/>
    <s v="Samsung A556B A55 5G 256GB"/>
    <n v="10"/>
    <n v="291.64530000000002"/>
    <n v="305"/>
    <n v="3050"/>
    <n v="13.354699999999999"/>
    <n v="133.55000000000001"/>
    <n v="4.37"/>
    <s v="V0023"/>
    <x v="3"/>
    <s v="KPUD"/>
    <s v="EXP"/>
    <s v="Geräte"/>
    <x v="3"/>
    <n v="10"/>
    <n v="291.64530000000002"/>
    <n v="305"/>
    <n v="3050"/>
    <n v="13.354699999999999"/>
    <n v="133.55000000000001"/>
    <n v="4.3786885245901644E-2"/>
    <n v="1"/>
    <m/>
    <x v="0"/>
    <s v="Nein"/>
    <x v="0"/>
  </r>
  <r>
    <n v="14573971"/>
    <x v="6"/>
    <x v="0"/>
    <n v="2000991"/>
    <s v="Sofortrechnung"/>
    <s v="eam\mustafa.oezer"/>
    <x v="0"/>
    <s v="30571"/>
    <s v="Ritel Electronics B.V."/>
    <x v="1"/>
    <s v="3"/>
    <s v="100302477"/>
    <x v="83"/>
    <s v="Apple iPhone 13 128GB"/>
    <n v="6"/>
    <n v="411.96159999999998"/>
    <n v="425"/>
    <n v="2550"/>
    <n v="13.038399999999999"/>
    <n v="78.23"/>
    <n v="3.06"/>
    <s v="V0023"/>
    <x v="3"/>
    <s v="KPUD"/>
    <s v="EXP"/>
    <s v="Geräte"/>
    <x v="3"/>
    <n v="6"/>
    <n v="411.96159999999998"/>
    <n v="425"/>
    <n v="2550"/>
    <n v="13.038399999999999"/>
    <n v="78.23"/>
    <n v="3.0678431372549022E-2"/>
    <n v="1"/>
    <m/>
    <x v="0"/>
    <s v="Nein"/>
    <x v="0"/>
  </r>
  <r>
    <n v="14573971"/>
    <x v="6"/>
    <x v="0"/>
    <n v="2000991"/>
    <s v="Sofortrechnung"/>
    <s v="eam\mustafa.oezer"/>
    <x v="0"/>
    <s v="30571"/>
    <s v="Ritel Electronics B.V."/>
    <x v="1"/>
    <s v="4"/>
    <s v="101700035"/>
    <x v="587"/>
    <s v="Oppo A40 4GB/128GB"/>
    <n v="5"/>
    <n v="93"/>
    <n v="89"/>
    <n v="445"/>
    <n v="-4"/>
    <n v="-20"/>
    <n v="-4.49"/>
    <s v="V0023"/>
    <x v="3"/>
    <s v="KPUD"/>
    <s v="EXP"/>
    <s v="Geräte"/>
    <x v="3"/>
    <n v="5"/>
    <n v="93"/>
    <n v="89"/>
    <n v="445"/>
    <n v="-4"/>
    <n v="-20"/>
    <n v="-4.49438202247191E-2"/>
    <n v="1"/>
    <m/>
    <x v="0"/>
    <s v="Nein"/>
    <x v="1"/>
  </r>
  <r>
    <n v="14573971"/>
    <x v="6"/>
    <x v="0"/>
    <n v="2000991"/>
    <s v="Sofortrechnung"/>
    <s v="eam\mustafa.oezer"/>
    <x v="0"/>
    <s v="30571"/>
    <s v="Ritel Electronics B.V."/>
    <x v="1"/>
    <s v="5"/>
    <s v="101030380"/>
    <x v="92"/>
    <s v="Samsung S921B S24 5G 128GB"/>
    <n v="3"/>
    <n v="478.80900000000003"/>
    <n v="495"/>
    <n v="1485"/>
    <n v="16.190999999999999"/>
    <n v="48.57"/>
    <n v="3.27"/>
    <s v="V0023"/>
    <x v="3"/>
    <s v="KPUD"/>
    <s v="EXP"/>
    <s v="Geräte"/>
    <x v="3"/>
    <n v="3"/>
    <n v="478.80900000000003"/>
    <n v="495"/>
    <n v="1485"/>
    <n v="16.190999999999999"/>
    <n v="48.57"/>
    <n v="3.2707070707070705E-2"/>
    <n v="1"/>
    <m/>
    <x v="0"/>
    <s v="Nein"/>
    <x v="0"/>
  </r>
  <r>
    <n v="14573945"/>
    <x v="6"/>
    <x v="0"/>
    <n v="2000992"/>
    <s v="Sofortrechnung"/>
    <s v="eam\bekir.ahmed"/>
    <x v="1"/>
    <s v="24696"/>
    <s v="reichelt elektronik GmbH &amp; Co. KG"/>
    <x v="1"/>
    <s v="1"/>
    <s v="100060677"/>
    <x v="115"/>
    <s v="Google Pixel 8 Pro 128GB"/>
    <n v="2"/>
    <n v="414.75200000000001"/>
    <n v="449"/>
    <n v="898"/>
    <n v="34.247999999999998"/>
    <n v="68.5"/>
    <n v="7.62"/>
    <s v="V0042"/>
    <x v="5"/>
    <s v="KÜB14"/>
    <s v="GRK"/>
    <s v="Geräte"/>
    <x v="5"/>
    <n v="2"/>
    <n v="414.75200000000001"/>
    <n v="449"/>
    <n v="898"/>
    <n v="34.247999999999998"/>
    <n v="68.5"/>
    <n v="7.6280623608017822E-2"/>
    <n v="1"/>
    <m/>
    <x v="0"/>
    <s v="Nein"/>
    <x v="0"/>
  </r>
  <r>
    <n v="14573948"/>
    <x v="6"/>
    <x v="0"/>
    <n v="2000993"/>
    <s v="Sofortrechnung"/>
    <s v="eam\bekir.ahmed"/>
    <x v="1"/>
    <s v="22416"/>
    <s v="Inocent Kessler GmbH"/>
    <x v="1"/>
    <s v="1"/>
    <s v="101300037"/>
    <x v="91"/>
    <s v="Apple iPhone 14 128GB"/>
    <n v="12"/>
    <n v="492.00850000000003"/>
    <n v="517"/>
    <n v="6204"/>
    <n v="24.991499999999998"/>
    <n v="299.89999999999998"/>
    <n v="4.83"/>
    <s v="V0042"/>
    <x v="5"/>
    <s v="KÜB8"/>
    <s v="GRK"/>
    <s v="Geräte"/>
    <x v="5"/>
    <n v="12"/>
    <n v="492.00850000000003"/>
    <n v="517"/>
    <n v="6204"/>
    <n v="24.991499999999998"/>
    <n v="299.89999999999998"/>
    <n v="4.8339780786589293E-2"/>
    <n v="1"/>
    <m/>
    <x v="0"/>
    <s v="Nein"/>
    <x v="0"/>
  </r>
  <r>
    <n v="14573975"/>
    <x v="6"/>
    <x v="0"/>
    <n v="2000994"/>
    <s v="Sofortrechnung"/>
    <s v="eam\bekir.ahmed"/>
    <x v="1"/>
    <s v="20096"/>
    <s v="KOMSA AG"/>
    <x v="1"/>
    <s v="1"/>
    <s v="100034514"/>
    <x v="289"/>
    <s v="Samsung S921B S24 5G 128GB EE"/>
    <n v="2"/>
    <n v="495.77140000000003"/>
    <n v="499"/>
    <n v="998"/>
    <n v="3.2286000000000001"/>
    <n v="6.46"/>
    <n v="0.64"/>
    <s v="V0020"/>
    <x v="6"/>
    <s v="KÜB8"/>
    <s v="GRK"/>
    <s v="Geräte"/>
    <x v="6"/>
    <n v="2"/>
    <n v="495.77140000000003"/>
    <n v="499"/>
    <n v="998"/>
    <n v="3.2286000000000001"/>
    <n v="6.46"/>
    <n v="6.472945891783567E-3"/>
    <n v="1"/>
    <m/>
    <x v="0"/>
    <s v="Nein"/>
    <x v="0"/>
  </r>
  <r>
    <n v="14573975"/>
    <x v="6"/>
    <x v="0"/>
    <n v="2000994"/>
    <s v="Sofortrechnung"/>
    <s v="eam\bekir.ahmed"/>
    <x v="1"/>
    <s v="20096"/>
    <s v="KOMSA AG"/>
    <x v="1"/>
    <s v="2"/>
    <s v="101030317"/>
    <x v="279"/>
    <s v="Samsung A546B A54 5G 128GB"/>
    <n v="2"/>
    <n v="240.00970000000001"/>
    <n v="244"/>
    <n v="488"/>
    <n v="3.9903"/>
    <n v="7.98"/>
    <n v="1.63"/>
    <s v="V0020"/>
    <x v="6"/>
    <s v="KÜB8"/>
    <s v="GRK"/>
    <s v="Geräte"/>
    <x v="6"/>
    <n v="2"/>
    <n v="240.00970000000001"/>
    <n v="244"/>
    <n v="488"/>
    <n v="3.9903"/>
    <n v="7.98"/>
    <n v="1.6352459016393442E-2"/>
    <n v="1"/>
    <m/>
    <x v="0"/>
    <s v="Nein"/>
    <x v="0"/>
  </r>
  <r>
    <n v="14573975"/>
    <x v="6"/>
    <x v="0"/>
    <n v="2000994"/>
    <s v="Sofortrechnung"/>
    <s v="eam\bekir.ahmed"/>
    <x v="1"/>
    <s v="20096"/>
    <s v="KOMSA AG"/>
    <x v="1"/>
    <s v="3"/>
    <s v="100302546"/>
    <x v="631"/>
    <s v="Apple iPad 10.2&quot; 2021 256GB"/>
    <n v="2"/>
    <n v="411"/>
    <n v="435"/>
    <n v="870"/>
    <n v="24"/>
    <n v="48"/>
    <n v="5.51"/>
    <s v="V0020"/>
    <x v="6"/>
    <s v="KÜB8"/>
    <s v="GRK"/>
    <s v="Geräte"/>
    <x v="6"/>
    <n v="2"/>
    <n v="411"/>
    <n v="435"/>
    <n v="870"/>
    <n v="24"/>
    <n v="48"/>
    <n v="5.5172413793103448E-2"/>
    <n v="1"/>
    <m/>
    <x v="0"/>
    <s v="Nein"/>
    <x v="0"/>
  </r>
  <r>
    <n v="14573982"/>
    <x v="6"/>
    <x v="0"/>
    <n v="2000995"/>
    <s v="Sofortrechnung"/>
    <s v="eam\bekir.ahmed"/>
    <x v="2"/>
    <s v="27416"/>
    <s v="Funkladen Koch GmbH"/>
    <x v="1"/>
    <s v="1"/>
    <s v="101030661"/>
    <x v="146"/>
    <s v="Samsung A165F A16 128GB"/>
    <n v="2"/>
    <n v="110.11790000000001"/>
    <n v="129"/>
    <n v="258"/>
    <n v="18.882100000000001"/>
    <n v="37.76"/>
    <n v="14.63"/>
    <s v="V0161"/>
    <x v="7"/>
    <s v="KABB5"/>
    <s v="FHK"/>
    <s v="Geräte"/>
    <x v="2"/>
    <n v="2"/>
    <n v="110.11790000000001"/>
    <n v="129"/>
    <n v="258"/>
    <n v="18.882100000000001"/>
    <n v="37.76"/>
    <n v="0.1463565891472868"/>
    <n v="1"/>
    <m/>
    <x v="0"/>
    <s v="Nein"/>
    <x v="0"/>
  </r>
  <r>
    <n v="14573982"/>
    <x v="6"/>
    <x v="0"/>
    <n v="2000995"/>
    <s v="Sofortrechnung"/>
    <s v="eam\bekir.ahmed"/>
    <x v="2"/>
    <s v="27416"/>
    <s v="Funkladen Koch GmbH"/>
    <x v="1"/>
    <s v="2"/>
    <s v="101030658"/>
    <x v="424"/>
    <s v="Samsung A165F A16 128GB"/>
    <n v="2"/>
    <n v="109"/>
    <n v="129"/>
    <n v="258"/>
    <n v="20"/>
    <n v="40"/>
    <n v="15.5"/>
    <s v="V0161"/>
    <x v="7"/>
    <s v="KABB5"/>
    <s v="FHK"/>
    <s v="Geräte"/>
    <x v="2"/>
    <n v="2"/>
    <n v="109"/>
    <n v="129"/>
    <n v="258"/>
    <n v="20"/>
    <n v="40"/>
    <n v="0.15503875968992248"/>
    <n v="1"/>
    <m/>
    <x v="0"/>
    <s v="Nein"/>
    <x v="0"/>
  </r>
  <r>
    <n v="14573703"/>
    <x v="6"/>
    <x v="0"/>
    <n v="2000996"/>
    <s v="Sofortrechnung"/>
    <s v="eam\bekir.ahmed"/>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3703"/>
    <x v="6"/>
    <x v="0"/>
    <n v="2000996"/>
    <s v="Sofortrechnung"/>
    <s v="eam\bekir.ahmed"/>
    <x v="1"/>
    <s v="23701"/>
    <s v="DastroMedia GmbH"/>
    <x v="1"/>
    <s v="2"/>
    <s v="100034611"/>
    <x v="585"/>
    <s v="Samsung X510N Tab S9 FE 256GB [WiFi]"/>
    <n v="1"/>
    <n v="332"/>
    <n v="349"/>
    <n v="349"/>
    <n v="17"/>
    <n v="17"/>
    <n v="4.87"/>
    <s v="V0042"/>
    <x v="5"/>
    <s v="KABB5"/>
    <s v="GRK"/>
    <s v="Geräte"/>
    <x v="5"/>
    <n v="1"/>
    <n v="332"/>
    <n v="349"/>
    <n v="349"/>
    <n v="17"/>
    <n v="17"/>
    <n v="4.8710601719197708E-2"/>
    <n v="1"/>
    <m/>
    <x v="0"/>
    <s v="Nein"/>
    <x v="0"/>
  </r>
  <r>
    <n v="14573930"/>
    <x v="6"/>
    <x v="0"/>
    <n v="2000997"/>
    <s v="Sofortrechnung"/>
    <s v="eam\bekir.ahmed"/>
    <x v="2"/>
    <s v="21408"/>
    <s v="COM-CENTER GmbH"/>
    <x v="1"/>
    <s v="1"/>
    <s v="100690672"/>
    <x v="379"/>
    <s v="Xiaomi 14T Pro 5G 12GB/512GB"/>
    <n v="1"/>
    <n v="485"/>
    <n v="509"/>
    <n v="509"/>
    <n v="24"/>
    <n v="24"/>
    <n v="4.71"/>
    <s v="V0163"/>
    <x v="11"/>
    <s v="KABB14"/>
    <s v="FHK"/>
    <s v="Geräte"/>
    <x v="2"/>
    <n v="1"/>
    <n v="485"/>
    <n v="509"/>
    <n v="509"/>
    <n v="24"/>
    <n v="24"/>
    <n v="4.7151277013752456E-2"/>
    <n v="1"/>
    <m/>
    <x v="0"/>
    <s v="Nein"/>
    <x v="0"/>
  </r>
  <r>
    <n v="14573862"/>
    <x v="6"/>
    <x v="0"/>
    <n v="2000998"/>
    <s v="Sofortrechnung"/>
    <s v="eam\bekir.ahmed"/>
    <x v="2"/>
    <s v="25499"/>
    <s v="APP GmbH"/>
    <x v="1"/>
    <s v="1"/>
    <s v="101030455"/>
    <x v="234"/>
    <s v="Samsung A356B A35 5G 128GB"/>
    <n v="3"/>
    <n v="190.3897"/>
    <n v="209"/>
    <n v="627"/>
    <n v="18.610299999999999"/>
    <n v="55.83"/>
    <n v="8.9"/>
    <s v="V0161"/>
    <x v="7"/>
    <s v="KABB0"/>
    <s v="FHK"/>
    <s v="Geräte"/>
    <x v="2"/>
    <n v="3"/>
    <n v="190.3897"/>
    <n v="209"/>
    <n v="627"/>
    <n v="18.610299999999999"/>
    <n v="55.83"/>
    <n v="8.9043062200956938E-2"/>
    <n v="1"/>
    <m/>
    <x v="0"/>
    <s v="Nein"/>
    <x v="0"/>
  </r>
  <r>
    <n v="14573940"/>
    <x v="6"/>
    <x v="0"/>
    <n v="2000999"/>
    <s v="Sofortrechnung"/>
    <s v="eam\bekir.ahmed"/>
    <x v="1"/>
    <s v="21568"/>
    <s v="A.M.D. Telekommunications GmbH"/>
    <x v="1"/>
    <s v="1"/>
    <s v="100302928"/>
    <x v="103"/>
    <s v="Apple iPhone 15 Pro Max 256GB"/>
    <n v="1"/>
    <n v="991.57889999999998"/>
    <n v="1039"/>
    <n v="1039"/>
    <n v="47.421100000000003"/>
    <n v="47.42"/>
    <n v="4.5599999999999996"/>
    <s v="V0042"/>
    <x v="5"/>
    <s v="KÜB14"/>
    <s v="GRK"/>
    <s v="Geräte"/>
    <x v="5"/>
    <n v="1"/>
    <n v="991.57889999999998"/>
    <n v="1039"/>
    <n v="1039"/>
    <n v="47.421100000000003"/>
    <n v="47.42"/>
    <n v="4.5640038498556308E-2"/>
    <n v="1"/>
    <m/>
    <x v="0"/>
    <s v="Nein"/>
    <x v="0"/>
  </r>
  <r>
    <n v="14573940"/>
    <x v="6"/>
    <x v="0"/>
    <n v="2000999"/>
    <s v="Sofortrechnung"/>
    <s v="eam\bekir.ahmed"/>
    <x v="1"/>
    <s v="21568"/>
    <s v="A.M.D. Telekommunications GmbH"/>
    <x v="1"/>
    <s v="2"/>
    <s v="100302993"/>
    <x v="439"/>
    <s v="Apple iPhone 15 Pro Max 1TB"/>
    <n v="1"/>
    <n v="1135"/>
    <n v="1105"/>
    <n v="1105"/>
    <n v="-30"/>
    <n v="-30"/>
    <n v="-2.71"/>
    <s v="V0042"/>
    <x v="5"/>
    <s v="KÜB14"/>
    <s v="GRK"/>
    <s v="Geräte"/>
    <x v="5"/>
    <n v="1"/>
    <n v="1135"/>
    <n v="1105"/>
    <n v="1105"/>
    <n v="-30"/>
    <n v="-30"/>
    <n v="-2.7149321266968326E-2"/>
    <n v="1"/>
    <m/>
    <x v="0"/>
    <s v="Nein"/>
    <x v="1"/>
  </r>
  <r>
    <n v="14572280"/>
    <x v="6"/>
    <x v="0"/>
    <n v="2001000"/>
    <s v="Sofortrechnung"/>
    <s v="Yasar.Yigitbilek"/>
    <x v="0"/>
    <s v="30781"/>
    <s v="TECHNOSPHERE S.R.L."/>
    <x v="1"/>
    <s v="1"/>
    <s v="100303138"/>
    <x v="357"/>
    <s v="Apple iPhone 16 Pro Max 256GB"/>
    <n v="5"/>
    <n v="1088.1931999999999"/>
    <n v="1120"/>
    <n v="5600"/>
    <n v="31.806799999999999"/>
    <n v="159.03"/>
    <n v="2.83"/>
    <s v="V0022"/>
    <x v="13"/>
    <s v="KÜB14"/>
    <s v="EXP"/>
    <s v="Geräte"/>
    <x v="8"/>
    <n v="5"/>
    <n v="1088.1931999999999"/>
    <n v="1120"/>
    <n v="5600"/>
    <n v="31.806799999999999"/>
    <n v="159.03"/>
    <n v="2.8398214285714287E-2"/>
    <n v="1"/>
    <m/>
    <x v="0"/>
    <s v="Nein"/>
    <x v="0"/>
  </r>
  <r>
    <n v="14572280"/>
    <x v="6"/>
    <x v="0"/>
    <n v="2001000"/>
    <s v="Sofortrechnung"/>
    <s v="Yasar.Yigitbilek"/>
    <x v="0"/>
    <s v="30781"/>
    <s v="TECHNOSPHERE S.R.L."/>
    <x v="1"/>
    <s v="2"/>
    <s v="101300314"/>
    <x v="186"/>
    <s v="Apple iPhone 16 Pro Max 512GB"/>
    <n v="5"/>
    <n v="1207"/>
    <n v="1275"/>
    <n v="6375"/>
    <n v="68"/>
    <n v="340"/>
    <n v="5.33"/>
    <s v="V0022"/>
    <x v="13"/>
    <s v="KÜB14"/>
    <s v="EXP"/>
    <s v="Geräte"/>
    <x v="8"/>
    <n v="5"/>
    <n v="1207"/>
    <n v="1275"/>
    <n v="6375"/>
    <n v="68"/>
    <n v="340"/>
    <n v="5.3333333333333337E-2"/>
    <n v="1"/>
    <m/>
    <x v="0"/>
    <s v="Nein"/>
    <x v="0"/>
  </r>
  <r>
    <n v="14572280"/>
    <x v="6"/>
    <x v="0"/>
    <n v="2001000"/>
    <s v="Sofortrechnung"/>
    <s v="Yasar.Yigitbilek"/>
    <x v="0"/>
    <s v="30781"/>
    <s v="TECHNOSPHERE S.R.L."/>
    <x v="1"/>
    <s v="3"/>
    <s v="101300308"/>
    <x v="80"/>
    <s v="Apple iPhone 16 Pro Max 256GB"/>
    <n v="20"/>
    <n v="1065.5192"/>
    <n v="1095"/>
    <n v="21900"/>
    <n v="29.480799999999999"/>
    <n v="589.62"/>
    <n v="2.69"/>
    <s v="V0022"/>
    <x v="13"/>
    <s v="KÜB14"/>
    <s v="EXP"/>
    <s v="Geräte"/>
    <x v="8"/>
    <n v="20"/>
    <n v="1065.5192"/>
    <n v="1095"/>
    <n v="21900"/>
    <n v="29.480799999999999"/>
    <n v="589.62"/>
    <n v="2.6923287671232875E-2"/>
    <n v="1"/>
    <m/>
    <x v="0"/>
    <s v="Nein"/>
    <x v="0"/>
  </r>
  <r>
    <n v="14572280"/>
    <x v="6"/>
    <x v="0"/>
    <n v="2001000"/>
    <s v="Sofortrechnung"/>
    <s v="Yasar.Yigitbilek"/>
    <x v="0"/>
    <s v="30781"/>
    <s v="TECHNOSPHERE S.R.L."/>
    <x v="1"/>
    <s v="4"/>
    <s v="101300316"/>
    <x v="217"/>
    <s v="Apple iPhone 16 Pro Max 512GB"/>
    <n v="10"/>
    <n v="1207"/>
    <n v="1270"/>
    <n v="12700"/>
    <n v="63"/>
    <n v="630"/>
    <n v="4.96"/>
    <s v="V0022"/>
    <x v="13"/>
    <s v="KÜB14"/>
    <s v="EXP"/>
    <s v="Geräte"/>
    <x v="8"/>
    <n v="10"/>
    <n v="1207"/>
    <n v="1270"/>
    <n v="12700"/>
    <n v="63"/>
    <n v="630"/>
    <n v="4.9606299212598425E-2"/>
    <n v="1"/>
    <m/>
    <x v="0"/>
    <s v="Nein"/>
    <x v="0"/>
  </r>
  <r>
    <n v="14572280"/>
    <x v="6"/>
    <x v="0"/>
    <n v="2001000"/>
    <s v="Sofortrechnung"/>
    <s v="Yasar.Yigitbilek"/>
    <x v="0"/>
    <s v="30781"/>
    <s v="TECHNOSPHERE S.R.L."/>
    <x v="1"/>
    <s v="5"/>
    <s v="100303136"/>
    <x v="215"/>
    <s v="Apple iPhone 16 Pro Max 256GB"/>
    <n v="3"/>
    <n v="1087"/>
    <n v="1119"/>
    <n v="3357"/>
    <n v="32"/>
    <n v="96"/>
    <n v="2.85"/>
    <s v="V0022"/>
    <x v="13"/>
    <s v="KÜB14"/>
    <s v="EXP"/>
    <s v="Geräte"/>
    <x v="8"/>
    <n v="3"/>
    <n v="1087"/>
    <n v="1119"/>
    <n v="3357"/>
    <n v="32"/>
    <n v="96"/>
    <n v="2.8596961572832886E-2"/>
    <n v="1"/>
    <m/>
    <x v="0"/>
    <s v="Nein"/>
    <x v="0"/>
  </r>
  <r>
    <n v="14572280"/>
    <x v="6"/>
    <x v="0"/>
    <n v="2001000"/>
    <s v="Sofortrechnung"/>
    <s v="Yasar.Yigitbilek"/>
    <x v="0"/>
    <s v="30781"/>
    <s v="TECHNOSPHERE S.R.L."/>
    <x v="1"/>
    <s v="6"/>
    <s v="101300312"/>
    <x v="86"/>
    <s v="Apple iPhone 16 Pro Max 512GB"/>
    <n v="10"/>
    <n v="1207"/>
    <n v="1280"/>
    <n v="12800"/>
    <n v="73"/>
    <n v="730"/>
    <n v="5.7"/>
    <s v="V0022"/>
    <x v="13"/>
    <s v="KÜB14"/>
    <s v="EXP"/>
    <s v="Geräte"/>
    <x v="8"/>
    <n v="10"/>
    <n v="1207"/>
    <n v="1280"/>
    <n v="12800"/>
    <n v="73"/>
    <n v="730"/>
    <n v="5.7031249999999999E-2"/>
    <n v="1"/>
    <m/>
    <x v="0"/>
    <s v="Nein"/>
    <x v="0"/>
  </r>
  <r>
    <n v="14572280"/>
    <x v="6"/>
    <x v="0"/>
    <n v="2001000"/>
    <s v="Sofortrechnung"/>
    <s v="Yasar.Yigitbilek"/>
    <x v="0"/>
    <s v="30781"/>
    <s v="TECHNOSPHERE S.R.L."/>
    <x v="1"/>
    <s v="7"/>
    <s v="100303135"/>
    <x v="359"/>
    <s v="Apple iPhone 16 Pro Max 256GB"/>
    <n v="23"/>
    <n v="1087"/>
    <n v="1120"/>
    <n v="25760"/>
    <n v="33"/>
    <n v="759"/>
    <n v="2.94"/>
    <s v="V0022"/>
    <x v="13"/>
    <s v="KÜB14"/>
    <s v="EXP"/>
    <s v="Geräte"/>
    <x v="8"/>
    <n v="23"/>
    <n v="1087"/>
    <n v="1120"/>
    <n v="25760"/>
    <n v="33"/>
    <n v="759"/>
    <n v="2.9464285714285714E-2"/>
    <n v="1"/>
    <m/>
    <x v="0"/>
    <s v="Nein"/>
    <x v="0"/>
  </r>
  <r>
    <n v="14573917"/>
    <x v="6"/>
    <x v="0"/>
    <n v="2001001"/>
    <s v="Sofortrechnung"/>
    <s v="eam\mustafa.oezer"/>
    <x v="2"/>
    <s v="20183"/>
    <s v="Astelmedia"/>
    <x v="0"/>
    <s v="1"/>
    <s v="200301014"/>
    <x v="127"/>
    <s v="Samsung Watch 6 SM-R965 47mm LTE"/>
    <n v="1"/>
    <n v="170"/>
    <n v="215"/>
    <n v="215"/>
    <n v="45"/>
    <n v="45"/>
    <n v="20.93"/>
    <s v="V0163"/>
    <x v="11"/>
    <s v="KABB5"/>
    <s v="FHK"/>
    <s v="Zubehör"/>
    <x v="2"/>
    <n v="1"/>
    <n v="170"/>
    <n v="215"/>
    <n v="215"/>
    <n v="45"/>
    <n v="45"/>
    <n v="0.20930232558139536"/>
    <n v="1"/>
    <m/>
    <x v="0"/>
    <s v="Nein"/>
    <x v="0"/>
  </r>
  <r>
    <n v="14573917"/>
    <x v="6"/>
    <x v="0"/>
    <n v="2001001"/>
    <s v="Sofortrechnung"/>
    <s v="eam\mustafa.oezer"/>
    <x v="2"/>
    <s v="20183"/>
    <s v="Astelmedia"/>
    <x v="1"/>
    <s v="2"/>
    <s v="101030457"/>
    <x v="203"/>
    <s v="Samsung A556B A55 5G 128GB"/>
    <n v="1"/>
    <n v="253.26820000000001"/>
    <n v="275"/>
    <n v="275"/>
    <n v="21.7318"/>
    <n v="21.73"/>
    <n v="7.9"/>
    <s v="V0163"/>
    <x v="11"/>
    <s v="KABB5"/>
    <s v="FHK"/>
    <s v="Geräte"/>
    <x v="2"/>
    <n v="1"/>
    <n v="253.26820000000001"/>
    <n v="275"/>
    <n v="275"/>
    <n v="21.7318"/>
    <n v="21.73"/>
    <n v="7.9018181818181821E-2"/>
    <n v="1"/>
    <m/>
    <x v="0"/>
    <s v="Nein"/>
    <x v="0"/>
  </r>
  <r>
    <n v="14573917"/>
    <x v="6"/>
    <x v="0"/>
    <n v="2001001"/>
    <s v="Sofortrechnung"/>
    <s v="eam\mustafa.oezer"/>
    <x v="2"/>
    <s v="20183"/>
    <s v="Astelmedia"/>
    <x v="1"/>
    <s v="3"/>
    <s v="101030458"/>
    <x v="218"/>
    <s v="Samsung A556B A55 5G 256GB"/>
    <n v="1"/>
    <n v="291.64530000000002"/>
    <n v="309"/>
    <n v="309"/>
    <n v="17.354700000000001"/>
    <n v="17.350000000000001"/>
    <n v="5.61"/>
    <s v="V0163"/>
    <x v="11"/>
    <s v="KABB5"/>
    <s v="FHK"/>
    <s v="Geräte"/>
    <x v="2"/>
    <n v="1"/>
    <n v="291.64530000000002"/>
    <n v="309"/>
    <n v="309"/>
    <n v="17.354700000000001"/>
    <n v="17.350000000000001"/>
    <n v="5.6148867313915864E-2"/>
    <n v="1"/>
    <m/>
    <x v="0"/>
    <s v="Nein"/>
    <x v="0"/>
  </r>
  <r>
    <n v="14573550"/>
    <x v="6"/>
    <x v="0"/>
    <n v="2001002"/>
    <s v="Sofortrechnung"/>
    <s v="Yasar.Yigitbilek"/>
    <x v="0"/>
    <s v="30781"/>
    <s v="TECHNOSPHERE S.R.L."/>
    <x v="1"/>
    <s v="1"/>
    <s v="100303119"/>
    <x v="118"/>
    <s v="Apple iPhone 16 Pro 128GB"/>
    <n v="3"/>
    <n v="895.92759999999998"/>
    <n v="909"/>
    <n v="2727"/>
    <n v="13.0724"/>
    <n v="39.22"/>
    <n v="1.43"/>
    <s v="V0022"/>
    <x v="13"/>
    <s v="KÜB14"/>
    <s v="EXP"/>
    <s v="Geräte"/>
    <x v="8"/>
    <n v="3"/>
    <n v="895.92759999999998"/>
    <n v="909"/>
    <n v="2727"/>
    <n v="13.0724"/>
    <n v="39.22"/>
    <n v="1.4382104877154382E-2"/>
    <n v="1"/>
    <m/>
    <x v="0"/>
    <s v="Nein"/>
    <x v="0"/>
  </r>
  <r>
    <n v="14573550"/>
    <x v="6"/>
    <x v="0"/>
    <n v="2001002"/>
    <s v="Sofortrechnung"/>
    <s v="Yasar.Yigitbilek"/>
    <x v="0"/>
    <s v="30781"/>
    <s v="TECHNOSPHERE S.R.L."/>
    <x v="1"/>
    <s v="2"/>
    <s v="100302478"/>
    <x v="79"/>
    <s v="Apple iPhone 13 128GB"/>
    <n v="2"/>
    <n v="417.46170000000001"/>
    <n v="425"/>
    <n v="850"/>
    <n v="7.5382999999999996"/>
    <n v="15.08"/>
    <n v="1.77"/>
    <s v="V0022"/>
    <x v="13"/>
    <s v="KÜB14"/>
    <s v="EXP"/>
    <s v="Geräte"/>
    <x v="8"/>
    <n v="2"/>
    <n v="417.46170000000001"/>
    <n v="425"/>
    <n v="850"/>
    <n v="7.5382999999999996"/>
    <n v="15.08"/>
    <n v="1.7741176470588236E-2"/>
    <n v="1"/>
    <m/>
    <x v="0"/>
    <s v="Nein"/>
    <x v="0"/>
  </r>
  <r>
    <n v="14573550"/>
    <x v="6"/>
    <x v="0"/>
    <n v="2001002"/>
    <s v="Sofortrechnung"/>
    <s v="Yasar.Yigitbilek"/>
    <x v="0"/>
    <s v="30781"/>
    <s v="TECHNOSPHERE S.R.L."/>
    <x v="0"/>
    <s v="3"/>
    <s v="200300390"/>
    <x v="216"/>
    <s v="nach Aufnahme in Preisliste pflegen"/>
    <n v="1"/>
    <n v="660"/>
    <n v="679"/>
    <n v="679"/>
    <n v="19"/>
    <n v="19"/>
    <n v="2.79"/>
    <s v="V0022"/>
    <x v="13"/>
    <s v="KÜB14"/>
    <s v="EXP"/>
    <s v="Zubehör"/>
    <x v="8"/>
    <n v="1"/>
    <n v="660"/>
    <n v="679"/>
    <n v="679"/>
    <n v="19"/>
    <n v="19"/>
    <n v="2.7982326951399118E-2"/>
    <n v="1"/>
    <m/>
    <x v="0"/>
    <s v="Nein"/>
    <x v="0"/>
  </r>
  <r>
    <n v="14573550"/>
    <x v="6"/>
    <x v="0"/>
    <n v="2001002"/>
    <s v="Sofortrechnung"/>
    <s v="Yasar.Yigitbilek"/>
    <x v="0"/>
    <s v="30781"/>
    <s v="TECHNOSPHERE S.R.L."/>
    <x v="1"/>
    <s v="4"/>
    <s v="100302481"/>
    <x v="81"/>
    <s v="Apple iPhone 13 128GB"/>
    <n v="2"/>
    <n v="416"/>
    <n v="425"/>
    <n v="850"/>
    <n v="9"/>
    <n v="18"/>
    <n v="2.11"/>
    <s v="V0022"/>
    <x v="13"/>
    <s v="KÜB14"/>
    <s v="EXP"/>
    <s v="Geräte"/>
    <x v="8"/>
    <n v="2"/>
    <n v="416"/>
    <n v="425"/>
    <n v="850"/>
    <n v="9"/>
    <n v="18"/>
    <n v="2.1176470588235293E-2"/>
    <n v="1"/>
    <m/>
    <x v="0"/>
    <s v="Nein"/>
    <x v="0"/>
  </r>
  <r>
    <n v="14573550"/>
    <x v="6"/>
    <x v="0"/>
    <n v="2001002"/>
    <s v="Sofortrechnung"/>
    <s v="Yasar.Yigitbilek"/>
    <x v="0"/>
    <s v="30781"/>
    <s v="TECHNOSPHERE S.R.L."/>
    <x v="0"/>
    <s v="5"/>
    <s v="200300298"/>
    <x v="632"/>
    <s v="Apple Watch SE 23 GPS 44mm LOOP"/>
    <n v="5"/>
    <n v="170"/>
    <n v="185"/>
    <n v="925"/>
    <n v="15"/>
    <n v="75"/>
    <n v="8.1"/>
    <s v="V0022"/>
    <x v="13"/>
    <s v="KÜB14"/>
    <s v="EXP"/>
    <s v="Zubehör"/>
    <x v="8"/>
    <n v="5"/>
    <n v="170"/>
    <n v="185"/>
    <n v="925"/>
    <n v="15"/>
    <n v="75"/>
    <n v="8.1081081081081086E-2"/>
    <n v="1"/>
    <m/>
    <x v="0"/>
    <s v="Nein"/>
    <x v="0"/>
  </r>
  <r>
    <n v="14573550"/>
    <x v="6"/>
    <x v="0"/>
    <n v="2001002"/>
    <s v="Sofortrechnung"/>
    <s v="Yasar.Yigitbilek"/>
    <x v="0"/>
    <s v="30781"/>
    <s v="TECHNOSPHERE S.R.L."/>
    <x v="1"/>
    <s v="6"/>
    <s v="100302477"/>
    <x v="83"/>
    <s v="Apple iPhone 13 128GB"/>
    <n v="1"/>
    <n v="411.96159999999998"/>
    <n v="425"/>
    <n v="425"/>
    <n v="13.038399999999999"/>
    <n v="13.04"/>
    <n v="3.06"/>
    <s v="V0022"/>
    <x v="13"/>
    <s v="KÜB14"/>
    <s v="EXP"/>
    <s v="Geräte"/>
    <x v="8"/>
    <n v="1"/>
    <n v="411.96159999999998"/>
    <n v="425"/>
    <n v="425"/>
    <n v="13.038399999999999"/>
    <n v="13.04"/>
    <n v="3.068235294117647E-2"/>
    <n v="1"/>
    <m/>
    <x v="0"/>
    <s v="Nein"/>
    <x v="0"/>
  </r>
  <r>
    <n v="14573550"/>
    <x v="6"/>
    <x v="0"/>
    <n v="2001002"/>
    <s v="Sofortrechnung"/>
    <s v="Yasar.Yigitbilek"/>
    <x v="0"/>
    <s v="30781"/>
    <s v="TECHNOSPHERE S.R.L."/>
    <x v="1"/>
    <s v="7"/>
    <s v="101300220"/>
    <x v="548"/>
    <s v="Apple iPhone 16 128GB"/>
    <n v="3"/>
    <n v="695"/>
    <n v="709"/>
    <n v="2127"/>
    <n v="14"/>
    <n v="42"/>
    <n v="1.97"/>
    <s v="V0022"/>
    <x v="13"/>
    <s v="KÜB14"/>
    <s v="EXP"/>
    <s v="Geräte"/>
    <x v="8"/>
    <n v="3"/>
    <n v="695"/>
    <n v="709"/>
    <n v="2127"/>
    <n v="14"/>
    <n v="42"/>
    <n v="1.9746121297602257E-2"/>
    <n v="1"/>
    <m/>
    <x v="0"/>
    <s v="Nein"/>
    <x v="0"/>
  </r>
  <r>
    <n v="14573550"/>
    <x v="6"/>
    <x v="0"/>
    <n v="2001002"/>
    <s v="Sofortrechnung"/>
    <s v="Yasar.Yigitbilek"/>
    <x v="0"/>
    <s v="30781"/>
    <s v="TECHNOSPHERE S.R.L."/>
    <x v="1"/>
    <s v="8"/>
    <s v="100034595"/>
    <x v="213"/>
    <s v="Samsung S928B S24 Ultra 5G 256GB EE"/>
    <n v="3"/>
    <n v="780.90909999999997"/>
    <n v="785"/>
    <n v="2355"/>
    <n v="4.0909000000000004"/>
    <n v="12.27"/>
    <n v="0.52"/>
    <s v="V0022"/>
    <x v="13"/>
    <s v="KÜB14"/>
    <s v="EXP"/>
    <s v="Geräte"/>
    <x v="8"/>
    <n v="3"/>
    <n v="780.90909999999997"/>
    <n v="785"/>
    <n v="2355"/>
    <n v="4.0909000000000004"/>
    <n v="12.27"/>
    <n v="5.2101910828025472E-3"/>
    <n v="1"/>
    <m/>
    <x v="0"/>
    <s v="Nein"/>
    <x v="0"/>
  </r>
  <r>
    <n v="14573550"/>
    <x v="6"/>
    <x v="0"/>
    <n v="2001002"/>
    <s v="Sofortrechnung"/>
    <s v="Yasar.Yigitbilek"/>
    <x v="0"/>
    <s v="30781"/>
    <s v="TECHNOSPHERE S.R.L."/>
    <x v="1"/>
    <s v="9"/>
    <s v="101300037"/>
    <x v="91"/>
    <s v="Apple iPhone 14 128GB"/>
    <n v="3"/>
    <n v="492.00850000000003"/>
    <n v="509"/>
    <n v="1527"/>
    <n v="16.991499999999998"/>
    <n v="50.97"/>
    <n v="3.33"/>
    <s v="V0022"/>
    <x v="13"/>
    <s v="KÜB14"/>
    <s v="EXP"/>
    <s v="Geräte"/>
    <x v="8"/>
    <n v="3"/>
    <n v="492.00850000000003"/>
    <n v="509"/>
    <n v="1527"/>
    <n v="16.991499999999998"/>
    <n v="50.97"/>
    <n v="3.3379174852652259E-2"/>
    <n v="1"/>
    <m/>
    <x v="0"/>
    <s v="Nein"/>
    <x v="0"/>
  </r>
  <r>
    <n v="14573841"/>
    <x v="6"/>
    <x v="0"/>
    <n v="2001003"/>
    <s v="Sofortrechnung"/>
    <s v="eam\bekir.ahmed"/>
    <x v="1"/>
    <s v="24575"/>
    <s v="Paketfabrik"/>
    <x v="1"/>
    <s v="1"/>
    <s v="100034613"/>
    <x v="633"/>
    <s v="Samsung X510N Tab S9 FE 256GB [WiFi]"/>
    <n v="2"/>
    <n v="332"/>
    <n v="349"/>
    <n v="698"/>
    <n v="17"/>
    <n v="34"/>
    <n v="4.87"/>
    <s v="V0042"/>
    <x v="5"/>
    <s v="KÜB0"/>
    <s v="GRK"/>
    <s v="Geräte"/>
    <x v="5"/>
    <n v="2"/>
    <n v="332"/>
    <n v="349"/>
    <n v="698"/>
    <n v="17"/>
    <n v="34"/>
    <n v="4.8710601719197708E-2"/>
    <n v="1"/>
    <m/>
    <x v="0"/>
    <s v="Nein"/>
    <x v="0"/>
  </r>
  <r>
    <n v="14573841"/>
    <x v="6"/>
    <x v="0"/>
    <n v="2001003"/>
    <s v="Sofortrechnung"/>
    <s v="eam\bekir.ahmed"/>
    <x v="1"/>
    <s v="24575"/>
    <s v="Paketfabrik"/>
    <x v="1"/>
    <s v="2"/>
    <s v="100280019"/>
    <x v="167"/>
    <s v="CAT S62 Pro 128GB"/>
    <n v="1"/>
    <n v="333"/>
    <n v="352"/>
    <n v="352"/>
    <n v="19"/>
    <n v="19"/>
    <n v="5.39"/>
    <s v="V0042"/>
    <x v="5"/>
    <s v="KÜB0"/>
    <s v="GRK"/>
    <s v="Geräte"/>
    <x v="5"/>
    <n v="1"/>
    <n v="333"/>
    <n v="352"/>
    <n v="352"/>
    <n v="19"/>
    <n v="19"/>
    <n v="5.3977272727272728E-2"/>
    <n v="1"/>
    <m/>
    <x v="0"/>
    <s v="Nein"/>
    <x v="0"/>
  </r>
  <r>
    <n v="14573191"/>
    <x v="6"/>
    <x v="0"/>
    <n v="2001004"/>
    <s v="Sofortrechnung"/>
    <s v="eam\mustafa.oezer"/>
    <x v="0"/>
    <s v="30817"/>
    <s v="RLH s. r. o."/>
    <x v="1"/>
    <s v="1"/>
    <s v="100303105"/>
    <x v="533"/>
    <s v="Apple iPhone 16 Plus 128GB"/>
    <n v="1"/>
    <n v="819"/>
    <n v="840"/>
    <n v="840"/>
    <n v="21"/>
    <n v="21"/>
    <n v="2.5"/>
    <s v="V0164"/>
    <x v="4"/>
    <s v="VKASSE"/>
    <s v="EXP"/>
    <s v="Geräte"/>
    <x v="4"/>
    <n v="1"/>
    <n v="819"/>
    <n v="840"/>
    <n v="840"/>
    <n v="21"/>
    <n v="21"/>
    <n v="2.5000000000000001E-2"/>
    <n v="1"/>
    <m/>
    <x v="0"/>
    <s v="Nein"/>
    <x v="0"/>
  </r>
  <r>
    <n v="14573191"/>
    <x v="6"/>
    <x v="0"/>
    <n v="2001004"/>
    <s v="Sofortrechnung"/>
    <s v="eam\mustafa.oezer"/>
    <x v="0"/>
    <s v="30817"/>
    <s v="RLH s. r. o."/>
    <x v="1"/>
    <s v="2"/>
    <s v="100303090"/>
    <x v="495"/>
    <s v="Apple iPhone 16 128GB"/>
    <n v="1"/>
    <n v="704"/>
    <n v="719"/>
    <n v="719"/>
    <n v="15"/>
    <n v="15"/>
    <n v="2.08"/>
    <s v="V0164"/>
    <x v="4"/>
    <s v="VKASSE"/>
    <s v="EXP"/>
    <s v="Geräte"/>
    <x v="4"/>
    <n v="1"/>
    <n v="704"/>
    <n v="719"/>
    <n v="719"/>
    <n v="15"/>
    <n v="15"/>
    <n v="2.0862308762169681E-2"/>
    <n v="1"/>
    <m/>
    <x v="0"/>
    <s v="Nein"/>
    <x v="0"/>
  </r>
  <r>
    <n v="14573191"/>
    <x v="6"/>
    <x v="0"/>
    <n v="2001004"/>
    <s v="Sofortrechnung"/>
    <s v="eam\mustafa.oezer"/>
    <x v="0"/>
    <s v="30817"/>
    <s v="RLH s. r. o."/>
    <x v="1"/>
    <s v="3"/>
    <s v="101300308"/>
    <x v="80"/>
    <s v="Apple iPhone 16 Pro Max 256GB"/>
    <n v="1"/>
    <n v="1065.5192"/>
    <n v="1099"/>
    <n v="1099"/>
    <n v="33.480800000000002"/>
    <n v="33.479999999999997"/>
    <n v="3.04"/>
    <s v="V0164"/>
    <x v="4"/>
    <s v="VKASSE"/>
    <s v="EXP"/>
    <s v="Geräte"/>
    <x v="4"/>
    <n v="1"/>
    <n v="1065.5192"/>
    <n v="1099"/>
    <n v="1099"/>
    <n v="33.480800000000002"/>
    <n v="33.479999999999997"/>
    <n v="3.0464058234758867E-2"/>
    <n v="1"/>
    <m/>
    <x v="0"/>
    <s v="Nein"/>
    <x v="0"/>
  </r>
  <r>
    <n v="14573191"/>
    <x v="6"/>
    <x v="0"/>
    <n v="2001004"/>
    <s v="Sofortrechnung"/>
    <s v="eam\mustafa.oezer"/>
    <x v="0"/>
    <s v="30817"/>
    <s v="RLH s. r. o."/>
    <x v="1"/>
    <s v="4"/>
    <s v="100303089"/>
    <x v="496"/>
    <s v="Apple iPhone 16 128GB"/>
    <n v="1"/>
    <n v="704"/>
    <n v="719"/>
    <n v="719"/>
    <n v="15"/>
    <n v="15"/>
    <n v="2.08"/>
    <s v="V0164"/>
    <x v="4"/>
    <s v="VKASSE"/>
    <s v="EXP"/>
    <s v="Geräte"/>
    <x v="4"/>
    <n v="1"/>
    <n v="704"/>
    <n v="719"/>
    <n v="719"/>
    <n v="15"/>
    <n v="15"/>
    <n v="2.0862308762169681E-2"/>
    <n v="1"/>
    <m/>
    <x v="0"/>
    <s v="Nein"/>
    <x v="0"/>
  </r>
  <r>
    <n v="14573888"/>
    <x v="6"/>
    <x v="0"/>
    <n v="2001005"/>
    <s v="Sofortrechnung"/>
    <s v="eam\bekir.ahmed"/>
    <x v="2"/>
    <s v="24627"/>
    <s v="PhoneStore Coburg"/>
    <x v="1"/>
    <s v="1"/>
    <s v="101300220"/>
    <x v="548"/>
    <s v="Apple iPhone 16 128GB"/>
    <n v="1"/>
    <n v="695"/>
    <n v="720"/>
    <n v="720"/>
    <n v="25"/>
    <n v="25"/>
    <n v="3.47"/>
    <s v="V0163"/>
    <x v="11"/>
    <s v="KABB0"/>
    <s v="FHK"/>
    <s v="Geräte"/>
    <x v="2"/>
    <n v="1"/>
    <n v="695"/>
    <n v="720"/>
    <n v="720"/>
    <n v="25"/>
    <n v="25"/>
    <n v="3.4722222222222224E-2"/>
    <n v="1"/>
    <m/>
    <x v="0"/>
    <s v="Nein"/>
    <x v="0"/>
  </r>
  <r>
    <n v="14573966"/>
    <x v="6"/>
    <x v="0"/>
    <n v="2001006"/>
    <s v="Sofortrechnung"/>
    <s v="eam\bekir.ahmed"/>
    <x v="2"/>
    <s v="10089"/>
    <s v="Mobilfunk Schmidtchen"/>
    <x v="1"/>
    <s v="1"/>
    <s v="101030656"/>
    <x v="389"/>
    <s v="Samsung S721B S24 FE 5G 256GB"/>
    <n v="1"/>
    <n v="492"/>
    <n v="509"/>
    <n v="509"/>
    <n v="17"/>
    <n v="17"/>
    <n v="3.33"/>
    <s v="V0163"/>
    <x v="11"/>
    <s v="KABB5"/>
    <s v="FHK"/>
    <s v="Geräte"/>
    <x v="2"/>
    <n v="1"/>
    <n v="492"/>
    <n v="509"/>
    <n v="509"/>
    <n v="17"/>
    <n v="17"/>
    <n v="3.3398821218074658E-2"/>
    <n v="1"/>
    <m/>
    <x v="0"/>
    <s v="Nein"/>
    <x v="0"/>
  </r>
  <r>
    <n v="14573881"/>
    <x v="6"/>
    <x v="0"/>
    <n v="2001007"/>
    <s v="Sofortrechnung"/>
    <s v="eam\bekir.ahmed"/>
    <x v="2"/>
    <s v="23522"/>
    <s v="Baytel"/>
    <x v="1"/>
    <s v="1"/>
    <s v="100303119"/>
    <x v="118"/>
    <s v="Apple iPhone 16 Pro 128GB"/>
    <n v="1"/>
    <n v="895.92759999999998"/>
    <n v="919"/>
    <n v="919"/>
    <n v="23.072399999999998"/>
    <n v="23.07"/>
    <n v="2.5099999999999998"/>
    <s v="V0163"/>
    <x v="11"/>
    <s v="KVAB30"/>
    <s v="FHK"/>
    <s v="Geräte"/>
    <x v="2"/>
    <n v="1"/>
    <n v="895.92759999999998"/>
    <n v="919"/>
    <n v="919"/>
    <n v="23.072399999999998"/>
    <n v="23.07"/>
    <n v="2.5103373231773668E-2"/>
    <n v="1"/>
    <m/>
    <x v="0"/>
    <s v="Nein"/>
    <x v="0"/>
  </r>
  <r>
    <n v="14573814"/>
    <x v="6"/>
    <x v="0"/>
    <n v="2001008"/>
    <s v="Sofortrechnung"/>
    <s v="eam\bekir.ahmed"/>
    <x v="2"/>
    <s v="27134"/>
    <s v="N.V. Kommunikation- &amp; Vertriebs GmbH"/>
    <x v="1"/>
    <s v="1"/>
    <s v="100690673"/>
    <x v="568"/>
    <s v="Xiaomi 14T 5G 12GB/256GB"/>
    <n v="1"/>
    <n v="327"/>
    <n v="365"/>
    <n v="365"/>
    <n v="38"/>
    <n v="38"/>
    <n v="10.41"/>
    <s v="V0161"/>
    <x v="7"/>
    <s v="KABB0"/>
    <s v="FHK"/>
    <s v="Geräte"/>
    <x v="2"/>
    <n v="1"/>
    <n v="327"/>
    <n v="365"/>
    <n v="365"/>
    <n v="38"/>
    <n v="38"/>
    <n v="0.10410958904109589"/>
    <n v="1"/>
    <m/>
    <x v="0"/>
    <s v="Nein"/>
    <x v="0"/>
  </r>
  <r>
    <n v="14572824"/>
    <x v="6"/>
    <x v="0"/>
    <n v="2001009"/>
    <s v="Sofortrechnung"/>
    <s v="eam\mustafa.oezer"/>
    <x v="0"/>
    <s v="30766"/>
    <s v="TKTP PROTEL s.r.o."/>
    <x v="1"/>
    <s v="1"/>
    <s v="100303119"/>
    <x v="118"/>
    <s v="Apple iPhone 16 Pro 128GB"/>
    <n v="5"/>
    <n v="895.92759999999998"/>
    <n v="915"/>
    <n v="4575"/>
    <n v="19.072399999999998"/>
    <n v="95.36"/>
    <n v="2.08"/>
    <s v="V0164"/>
    <x v="4"/>
    <s v="VKASSE"/>
    <s v="EXP"/>
    <s v="Geräte"/>
    <x v="4"/>
    <n v="5"/>
    <n v="895.92759999999998"/>
    <n v="915"/>
    <n v="4575"/>
    <n v="19.072399999999998"/>
    <n v="95.36"/>
    <n v="2.0843715846994536E-2"/>
    <n v="1"/>
    <m/>
    <x v="0"/>
    <s v="Nein"/>
    <x v="0"/>
  </r>
  <r>
    <n v="14572824"/>
    <x v="6"/>
    <x v="0"/>
    <n v="2001009"/>
    <s v="Sofortrechnung"/>
    <s v="eam\mustafa.oezer"/>
    <x v="0"/>
    <s v="30766"/>
    <s v="TKTP PROTEL s.r.o."/>
    <x v="1"/>
    <s v="2"/>
    <s v="101300308"/>
    <x v="80"/>
    <s v="Apple iPhone 16 Pro Max 256GB"/>
    <n v="1"/>
    <n v="1065.5192"/>
    <n v="1099"/>
    <n v="1099"/>
    <n v="33.480800000000002"/>
    <n v="33.479999999999997"/>
    <n v="3.04"/>
    <s v="V0164"/>
    <x v="4"/>
    <s v="VKASSE"/>
    <s v="EXP"/>
    <s v="Geräte"/>
    <x v="4"/>
    <n v="1"/>
    <n v="1065.5192"/>
    <n v="1099"/>
    <n v="1099"/>
    <n v="33.480800000000002"/>
    <n v="33.479999999999997"/>
    <n v="3.0464058234758867E-2"/>
    <n v="1"/>
    <m/>
    <x v="0"/>
    <s v="Nein"/>
    <x v="0"/>
  </r>
  <r>
    <n v="14572824"/>
    <x v="6"/>
    <x v="0"/>
    <n v="2001009"/>
    <s v="Sofortrechnung"/>
    <s v="eam\mustafa.oezer"/>
    <x v="0"/>
    <s v="30766"/>
    <s v="TKTP PROTEL s.r.o."/>
    <x v="1"/>
    <s v="3"/>
    <s v="100303122"/>
    <x v="376"/>
    <s v="Apple iPhone 16 Pro 128GB"/>
    <n v="5"/>
    <n v="894"/>
    <n v="915"/>
    <n v="4575"/>
    <n v="21"/>
    <n v="105"/>
    <n v="2.29"/>
    <s v="V0164"/>
    <x v="4"/>
    <s v="VKASSE"/>
    <s v="EXP"/>
    <s v="Geräte"/>
    <x v="4"/>
    <n v="5"/>
    <n v="894"/>
    <n v="915"/>
    <n v="4575"/>
    <n v="21"/>
    <n v="105"/>
    <n v="2.2950819672131147E-2"/>
    <n v="1"/>
    <m/>
    <x v="0"/>
    <s v="Nein"/>
    <x v="0"/>
  </r>
  <r>
    <n v="14572824"/>
    <x v="6"/>
    <x v="0"/>
    <n v="2001009"/>
    <s v="Sofortrechnung"/>
    <s v="eam\mustafa.oezer"/>
    <x v="0"/>
    <s v="30766"/>
    <s v="TKTP PROTEL s.r.o."/>
    <x v="1"/>
    <s v="4"/>
    <s v="100303121"/>
    <x v="121"/>
    <s v="Apple iPhone 16 Pro 128GB"/>
    <n v="5"/>
    <n v="912.70759999999996"/>
    <n v="915"/>
    <n v="4575"/>
    <n v="2.2924000000000002"/>
    <n v="11.46"/>
    <n v="0.25"/>
    <s v="V0164"/>
    <x v="4"/>
    <s v="VKASSE"/>
    <s v="EXP"/>
    <s v="Geräte"/>
    <x v="4"/>
    <n v="5"/>
    <n v="912.70759999999996"/>
    <n v="915"/>
    <n v="4575"/>
    <n v="2.2924000000000002"/>
    <n v="11.46"/>
    <n v="2.5049180327868853E-3"/>
    <n v="1"/>
    <m/>
    <x v="0"/>
    <s v="Nein"/>
    <x v="0"/>
  </r>
  <r>
    <n v="14573957"/>
    <x v="6"/>
    <x v="0"/>
    <n v="2001010"/>
    <s v="Sofortrechnung"/>
    <s v="eam\bekir.ahmed"/>
    <x v="2"/>
    <s v="29364"/>
    <s v="Gültekin GmbH"/>
    <x v="1"/>
    <s v="1"/>
    <s v="100302793"/>
    <x v="50"/>
    <s v="Apple iPhone 14 Pro 256GB"/>
    <n v="1"/>
    <n v="830"/>
    <n v="849"/>
    <n v="849"/>
    <n v="19"/>
    <n v="19"/>
    <n v="2.23"/>
    <s v="V0162"/>
    <x v="8"/>
    <s v="KVAB30"/>
    <s v="FHK"/>
    <s v="Geräte"/>
    <x v="2"/>
    <n v="1"/>
    <n v="830"/>
    <n v="849"/>
    <n v="849"/>
    <n v="19"/>
    <n v="19"/>
    <n v="2.237926972909305E-2"/>
    <n v="1"/>
    <m/>
    <x v="0"/>
    <s v="Nein"/>
    <x v="0"/>
  </r>
  <r>
    <n v="14573955"/>
    <x v="6"/>
    <x v="0"/>
    <n v="2001011"/>
    <s v="Sofortrechnung"/>
    <s v="eam\mustafa.oezer"/>
    <x v="1"/>
    <s v="25907"/>
    <s v="Red Tech GmbH"/>
    <x v="1"/>
    <s v="1"/>
    <s v="101690242"/>
    <x v="43"/>
    <s v="Xiaomi Redmi Note 13 Pro 5G 8GB/256GB"/>
    <n v="1"/>
    <n v="204.57390000000001"/>
    <n v="216"/>
    <n v="216"/>
    <n v="11.4261"/>
    <n v="11.43"/>
    <n v="5.28"/>
    <s v="V0012"/>
    <x v="1"/>
    <s v="KABB0"/>
    <s v="GRK"/>
    <s v="Geräte"/>
    <x v="1"/>
    <n v="1"/>
    <n v="204.57390000000001"/>
    <n v="216"/>
    <n v="216"/>
    <n v="11.4261"/>
    <n v="11.43"/>
    <n v="5.2916666666666667E-2"/>
    <n v="1"/>
    <m/>
    <x v="0"/>
    <s v="Nein"/>
    <x v="0"/>
  </r>
  <r>
    <n v="14573955"/>
    <x v="6"/>
    <x v="0"/>
    <n v="2001011"/>
    <s v="Sofortrechnung"/>
    <s v="eam\mustafa.oezer"/>
    <x v="1"/>
    <s v="25907"/>
    <s v="Red Tech GmbH"/>
    <x v="1"/>
    <s v="2"/>
    <s v="100034501"/>
    <x v="295"/>
    <s v="Samsung G556B Xcover 7 128GB EE"/>
    <n v="1"/>
    <n v="219"/>
    <n v="246"/>
    <n v="246"/>
    <n v="27"/>
    <n v="27"/>
    <n v="10.97"/>
    <s v="V0012"/>
    <x v="1"/>
    <s v="KABB0"/>
    <s v="GRK"/>
    <s v="Geräte"/>
    <x v="1"/>
    <n v="1"/>
    <n v="219"/>
    <n v="246"/>
    <n v="246"/>
    <n v="27"/>
    <n v="27"/>
    <n v="0.10975609756097561"/>
    <n v="1"/>
    <m/>
    <x v="0"/>
    <s v="Nein"/>
    <x v="0"/>
  </r>
  <r>
    <n v="14573955"/>
    <x v="6"/>
    <x v="0"/>
    <n v="2001011"/>
    <s v="Sofortrechnung"/>
    <s v="eam\mustafa.oezer"/>
    <x v="1"/>
    <s v="25907"/>
    <s v="Red Tech GmbH"/>
    <x v="1"/>
    <s v="3"/>
    <s v="101690237"/>
    <x v="515"/>
    <s v="Xiaomi Redmi Note 13 Pro+ 5G 8GB/256GB"/>
    <n v="1"/>
    <n v="232"/>
    <n v="246"/>
    <n v="246"/>
    <n v="14"/>
    <n v="14"/>
    <n v="5.69"/>
    <s v="V0012"/>
    <x v="1"/>
    <s v="KABB0"/>
    <s v="GRK"/>
    <s v="Geräte"/>
    <x v="1"/>
    <n v="1"/>
    <n v="232"/>
    <n v="246"/>
    <n v="246"/>
    <n v="14"/>
    <n v="14"/>
    <n v="5.6910569105691054E-2"/>
    <n v="1"/>
    <m/>
    <x v="0"/>
    <s v="Nein"/>
    <x v="0"/>
  </r>
  <r>
    <n v="14573955"/>
    <x v="6"/>
    <x v="0"/>
    <n v="2001011"/>
    <s v="Sofortrechnung"/>
    <s v="eam\mustafa.oezer"/>
    <x v="1"/>
    <s v="25907"/>
    <s v="Red Tech GmbH"/>
    <x v="1"/>
    <s v="4"/>
    <s v="101690243"/>
    <x v="308"/>
    <s v="Xiaomi POCO X6 Pro 5G 12GB/512GB"/>
    <n v="1"/>
    <n v="246.17310000000001"/>
    <n v="266"/>
    <n v="266"/>
    <n v="19.826899999999998"/>
    <n v="19.829999999999998"/>
    <n v="7.45"/>
    <s v="V0012"/>
    <x v="1"/>
    <s v="KABB0"/>
    <s v="GRK"/>
    <s v="Geräte"/>
    <x v="1"/>
    <n v="1"/>
    <n v="246.17310000000001"/>
    <n v="266"/>
    <n v="266"/>
    <n v="19.826899999999998"/>
    <n v="19.829999999999998"/>
    <n v="7.4548872180451115E-2"/>
    <n v="1"/>
    <m/>
    <x v="0"/>
    <s v="Nein"/>
    <x v="0"/>
  </r>
  <r>
    <n v="14573956"/>
    <x v="6"/>
    <x v="0"/>
    <n v="2001012"/>
    <s v="Sofortrechnung"/>
    <s v="eam\bekir.ahmed"/>
    <x v="2"/>
    <s v="20135"/>
    <s v="Phone Store"/>
    <x v="1"/>
    <s v="1"/>
    <s v="101030399"/>
    <x v="171"/>
    <s v="Samsung S928B S24 Ultra 5G 512GB"/>
    <n v="1"/>
    <n v="901.34349999999995"/>
    <n v="855"/>
    <n v="855"/>
    <n v="-46.343499999999999"/>
    <n v="-46.34"/>
    <n v="-5.42"/>
    <s v="V0162"/>
    <x v="8"/>
    <s v="KABB0"/>
    <s v="FHK"/>
    <s v="Geräte"/>
    <x v="2"/>
    <n v="1"/>
    <n v="901.34349999999995"/>
    <n v="855"/>
    <n v="855"/>
    <n v="-46.343499999999999"/>
    <n v="-46.34"/>
    <n v="-5.4198830409356732E-2"/>
    <n v="1"/>
    <m/>
    <x v="0"/>
    <s v="Nein"/>
    <x v="1"/>
  </r>
  <r>
    <n v="14573956"/>
    <x v="6"/>
    <x v="0"/>
    <n v="2001012"/>
    <s v="Sofortrechnung"/>
    <s v="eam\bekir.ahmed"/>
    <x v="2"/>
    <s v="20135"/>
    <s v="Phone Store"/>
    <x v="1"/>
    <s v="2"/>
    <s v="101030623"/>
    <x v="513"/>
    <s v="Samsung S721B S24 FE 5G 128GB"/>
    <n v="1"/>
    <n v="399"/>
    <n v="439"/>
    <n v="439"/>
    <n v="40"/>
    <n v="40"/>
    <n v="9.11"/>
    <s v="V0162"/>
    <x v="8"/>
    <s v="KABB0"/>
    <s v="FHK"/>
    <s v="Geräte"/>
    <x v="2"/>
    <n v="1"/>
    <n v="399"/>
    <n v="439"/>
    <n v="439"/>
    <n v="40"/>
    <n v="40"/>
    <n v="9.1116173120728935E-2"/>
    <n v="1"/>
    <m/>
    <x v="0"/>
    <s v="Nein"/>
    <x v="0"/>
  </r>
  <r>
    <n v="14573942"/>
    <x v="6"/>
    <x v="0"/>
    <n v="2001013"/>
    <s v="Sofortrechnung"/>
    <s v="eam\mustafa.oezer"/>
    <x v="2"/>
    <s v="28349"/>
    <s v="PhoneWorld"/>
    <x v="1"/>
    <s v="1"/>
    <s v="101030458"/>
    <x v="218"/>
    <s v="Samsung A556B A55 5G 256GB"/>
    <n v="1"/>
    <n v="291.64530000000002"/>
    <n v="309"/>
    <n v="309"/>
    <n v="17.354700000000001"/>
    <n v="17.350000000000001"/>
    <n v="5.61"/>
    <s v="V0162"/>
    <x v="8"/>
    <s v="KABB5"/>
    <s v="FHK"/>
    <s v="Geräte"/>
    <x v="2"/>
    <n v="1"/>
    <n v="291.64530000000002"/>
    <n v="309"/>
    <n v="309"/>
    <n v="17.354700000000001"/>
    <n v="17.350000000000001"/>
    <n v="5.6148867313915864E-2"/>
    <n v="1"/>
    <m/>
    <x v="0"/>
    <s v="Nein"/>
    <x v="0"/>
  </r>
  <r>
    <n v="14573942"/>
    <x v="6"/>
    <x v="0"/>
    <n v="2001013"/>
    <s v="Sofortrechnung"/>
    <s v="eam\mustafa.oezer"/>
    <x v="2"/>
    <s v="28349"/>
    <s v="PhoneWorld"/>
    <x v="1"/>
    <s v="2"/>
    <s v="101030623"/>
    <x v="513"/>
    <s v="Samsung S721B S24 FE 5G 128GB"/>
    <n v="1"/>
    <n v="399"/>
    <n v="439"/>
    <n v="439"/>
    <n v="40"/>
    <n v="40"/>
    <n v="9.11"/>
    <s v="V0162"/>
    <x v="8"/>
    <s v="KABB5"/>
    <s v="FHK"/>
    <s v="Geräte"/>
    <x v="2"/>
    <n v="1"/>
    <n v="399"/>
    <n v="439"/>
    <n v="439"/>
    <n v="40"/>
    <n v="40"/>
    <n v="9.1116173120728935E-2"/>
    <n v="1"/>
    <m/>
    <x v="0"/>
    <s v="Nein"/>
    <x v="0"/>
  </r>
  <r>
    <n v="14573942"/>
    <x v="6"/>
    <x v="0"/>
    <n v="2001013"/>
    <s v="Sofortrechnung"/>
    <s v="eam\mustafa.oezer"/>
    <x v="2"/>
    <s v="28349"/>
    <s v="PhoneWorld"/>
    <x v="1"/>
    <s v="3"/>
    <s v="100302766"/>
    <x v="370"/>
    <s v="Apple iPhone 14 128GB"/>
    <n v="1"/>
    <n v="512.11659999999995"/>
    <n v="522"/>
    <n v="522"/>
    <n v="9.8834"/>
    <n v="9.8800000000000008"/>
    <n v="1.89"/>
    <s v="V0162"/>
    <x v="8"/>
    <s v="KABB5"/>
    <s v="FHK"/>
    <s v="Geräte"/>
    <x v="2"/>
    <n v="1"/>
    <n v="512.11659999999995"/>
    <n v="522"/>
    <n v="522"/>
    <n v="9.8834"/>
    <n v="9.8800000000000008"/>
    <n v="1.89272030651341E-2"/>
    <n v="1"/>
    <m/>
    <x v="0"/>
    <s v="Nein"/>
    <x v="0"/>
  </r>
  <r>
    <n v="14573967"/>
    <x v="6"/>
    <x v="0"/>
    <n v="2001014"/>
    <s v="Sofortrechnung"/>
    <s v="eam\bekir.ahmed"/>
    <x v="2"/>
    <s v="26185"/>
    <s v="Vodafone Shop Stadtallendorf"/>
    <x v="1"/>
    <s v="1"/>
    <s v="101300040"/>
    <x v="84"/>
    <s v="Apple iPhone 14 128GB"/>
    <n v="1"/>
    <n v="494.59449999999998"/>
    <n v="522"/>
    <n v="522"/>
    <n v="27.4055"/>
    <n v="27.41"/>
    <n v="5.25"/>
    <s v="V0163"/>
    <x v="11"/>
    <s v="KABB14"/>
    <s v="FHK"/>
    <s v="Geräte"/>
    <x v="2"/>
    <n v="1"/>
    <n v="494.59449999999998"/>
    <n v="522"/>
    <n v="522"/>
    <n v="27.4055"/>
    <n v="27.41"/>
    <n v="5.2509578544061304E-2"/>
    <n v="1"/>
    <m/>
    <x v="0"/>
    <s v="Nein"/>
    <x v="0"/>
  </r>
  <r>
    <n v="14573926"/>
    <x v="6"/>
    <x v="0"/>
    <n v="2001015"/>
    <s v="Sofortrechnung"/>
    <s v="eam\mustafa.oezer"/>
    <x v="1"/>
    <s v="28570"/>
    <s v="Galaxus Deutschland GmbH"/>
    <x v="1"/>
    <s v="1"/>
    <s v="100302555"/>
    <x v="395"/>
    <s v="Apple iPad mini 2021 64GB"/>
    <n v="1"/>
    <n v="385"/>
    <n v="417.07"/>
    <n v="417.07"/>
    <n v="32.07"/>
    <n v="32.07"/>
    <n v="7.68"/>
    <s v="V0019"/>
    <x v="0"/>
    <s v="KÜB14"/>
    <s v="GRK"/>
    <s v="Geräte"/>
    <x v="0"/>
    <n v="1"/>
    <n v="385"/>
    <n v="417.07"/>
    <n v="417.07"/>
    <n v="32.07"/>
    <n v="32.07"/>
    <n v="7.6893567027117748E-2"/>
    <n v="1"/>
    <m/>
    <x v="0"/>
    <s v="Nein"/>
    <x v="0"/>
  </r>
  <r>
    <n v="14573926"/>
    <x v="6"/>
    <x v="0"/>
    <n v="2001015"/>
    <s v="Sofortrechnung"/>
    <s v="eam\mustafa.oezer"/>
    <x v="1"/>
    <s v="28570"/>
    <s v="Galaxus Deutschland GmbH"/>
    <x v="1"/>
    <s v="2"/>
    <s v="100302999"/>
    <x v="582"/>
    <s v="Apple iPad Pro 11&quot; (M4) 5G 512GB"/>
    <n v="1"/>
    <n v="1076"/>
    <n v="1180.8699999999999"/>
    <n v="1180.8699999999999"/>
    <n v="104.87"/>
    <n v="104.87"/>
    <n v="8.8800000000000008"/>
    <s v="V0019"/>
    <x v="0"/>
    <s v="KÜB14"/>
    <s v="GRK"/>
    <s v="Geräte"/>
    <x v="0"/>
    <n v="1"/>
    <n v="1076"/>
    <n v="1180.8699999999999"/>
    <n v="1180.8699999999999"/>
    <n v="104.87"/>
    <n v="104.87"/>
    <n v="8.8807404710086649E-2"/>
    <n v="1"/>
    <m/>
    <x v="0"/>
    <s v="Nein"/>
    <x v="0"/>
  </r>
  <r>
    <n v="14573926"/>
    <x v="6"/>
    <x v="0"/>
    <n v="2001015"/>
    <s v="Sofortrechnung"/>
    <s v="eam\mustafa.oezer"/>
    <x v="1"/>
    <s v="28570"/>
    <s v="Galaxus Deutschland GmbH"/>
    <x v="0"/>
    <s v="3"/>
    <s v="200370098"/>
    <x v="445"/>
    <s v="Huawei Watch Fit 3 (Solo-B09S)"/>
    <n v="2"/>
    <n v="91.93"/>
    <n v="99.49"/>
    <n v="198.98"/>
    <n v="7.56"/>
    <n v="15.12"/>
    <n v="7.59"/>
    <s v="V0019"/>
    <x v="0"/>
    <s v="KÜB14"/>
    <s v="GRK"/>
    <s v="Zubehör"/>
    <x v="0"/>
    <n v="2"/>
    <n v="91.93"/>
    <n v="99.49"/>
    <n v="198.98"/>
    <n v="7.56"/>
    <n v="15.12"/>
    <n v="7.5987536435822692E-2"/>
    <n v="1"/>
    <m/>
    <x v="0"/>
    <s v="Nein"/>
    <x v="0"/>
  </r>
  <r>
    <n v="14573926"/>
    <x v="6"/>
    <x v="0"/>
    <n v="2001015"/>
    <s v="Sofortrechnung"/>
    <s v="eam\mustafa.oezer"/>
    <x v="1"/>
    <s v="28570"/>
    <s v="Galaxus Deutschland GmbH"/>
    <x v="1"/>
    <s v="4"/>
    <s v="100690666"/>
    <x v="363"/>
    <s v="Xiaomi Redmi 13C 5G 4GB/128GB"/>
    <n v="2"/>
    <n v="86"/>
    <n v="89.45"/>
    <n v="178.9"/>
    <n v="3.45"/>
    <n v="6.9"/>
    <n v="3.85"/>
    <s v="V0019"/>
    <x v="0"/>
    <s v="KÜB14"/>
    <s v="GRK"/>
    <s v="Geräte"/>
    <x v="0"/>
    <n v="2"/>
    <n v="86"/>
    <n v="89.45"/>
    <n v="178.9"/>
    <n v="3.45"/>
    <n v="6.9"/>
    <n v="3.8569032979318053E-2"/>
    <n v="1"/>
    <m/>
    <x v="0"/>
    <s v="Nein"/>
    <x v="0"/>
  </r>
  <r>
    <n v="14573150"/>
    <x v="6"/>
    <x v="0"/>
    <n v="2001016"/>
    <s v="Sofortrechnung"/>
    <s v="eam\mustafa.oezer"/>
    <x v="0"/>
    <s v="30943"/>
    <s v="A2Z Logistics BV"/>
    <x v="1"/>
    <s v="1"/>
    <s v="101030457"/>
    <x v="203"/>
    <s v="Samsung A556B A55 5G 128GB"/>
    <n v="60"/>
    <n v="253.26820000000001"/>
    <n v="264"/>
    <n v="15840"/>
    <n v="10.7318"/>
    <n v="643.91"/>
    <n v="4.0599999999999996"/>
    <s v="V0027"/>
    <x v="9"/>
    <s v="VKASSE"/>
    <s v="EXP"/>
    <s v="Geräte"/>
    <x v="7"/>
    <n v="60"/>
    <n v="253.26820000000001"/>
    <n v="264"/>
    <n v="15840"/>
    <n v="10.7318"/>
    <n v="643.91"/>
    <n v="4.0650883838383833E-2"/>
    <n v="1"/>
    <m/>
    <x v="0"/>
    <s v="Nein"/>
    <x v="0"/>
  </r>
  <r>
    <n v="14573150"/>
    <x v="6"/>
    <x v="0"/>
    <n v="2001016"/>
    <s v="Sofortrechnung"/>
    <s v="eam\mustafa.oezer"/>
    <x v="0"/>
    <s v="30943"/>
    <s v="A2Z Logistics BV"/>
    <x v="1"/>
    <s v="2"/>
    <s v="101030458"/>
    <x v="218"/>
    <s v="Samsung A556B A55 5G 256GB"/>
    <n v="55"/>
    <n v="291.64530000000002"/>
    <n v="300"/>
    <n v="16500"/>
    <n v="8.3546999999999993"/>
    <n v="459.51"/>
    <n v="2.78"/>
    <s v="V0027"/>
    <x v="9"/>
    <s v="VKASSE"/>
    <s v="EXP"/>
    <s v="Geräte"/>
    <x v="7"/>
    <n v="55"/>
    <n v="291.64530000000002"/>
    <n v="300"/>
    <n v="16500"/>
    <n v="8.3546999999999993"/>
    <n v="459.51"/>
    <n v="2.784909090909091E-2"/>
    <n v="1"/>
    <m/>
    <x v="0"/>
    <s v="Nein"/>
    <x v="0"/>
  </r>
  <r>
    <n v="14573828"/>
    <x v="6"/>
    <x v="0"/>
    <n v="2001017"/>
    <s v="Sofortrechnung"/>
    <s v="Yasar.Yigitbilek"/>
    <x v="0"/>
    <s v="30119"/>
    <s v="EMMEVI SRL"/>
    <x v="1"/>
    <s v="1"/>
    <s v="100303139"/>
    <x v="443"/>
    <s v="Apple iPhone 16 Pro Max 512GB"/>
    <n v="5"/>
    <n v="1320"/>
    <n v="1315"/>
    <n v="6575"/>
    <n v="-5"/>
    <n v="-25"/>
    <n v="-0.38"/>
    <s v="V0022"/>
    <x v="13"/>
    <s v="KPUD"/>
    <s v="EXP"/>
    <s v="Geräte"/>
    <x v="8"/>
    <n v="5"/>
    <n v="1320"/>
    <n v="1315"/>
    <n v="6575"/>
    <n v="-5"/>
    <n v="-25"/>
    <n v="-3.8022813688212928E-3"/>
    <n v="1"/>
    <m/>
    <x v="0"/>
    <s v="Nein"/>
    <x v="1"/>
  </r>
  <r>
    <n v="14573828"/>
    <x v="6"/>
    <x v="0"/>
    <n v="2001017"/>
    <s v="Sofortrechnung"/>
    <s v="Yasar.Yigitbilek"/>
    <x v="0"/>
    <s v="30119"/>
    <s v="EMMEVI SRL"/>
    <x v="1"/>
    <s v="2"/>
    <s v="101690329"/>
    <x v="288"/>
    <s v="Xiaomi Redmi 14C 8GB/256GB"/>
    <n v="5"/>
    <n v="101"/>
    <n v="104"/>
    <n v="520"/>
    <n v="3"/>
    <n v="15"/>
    <n v="2.88"/>
    <s v="V0022"/>
    <x v="13"/>
    <s v="KPUD"/>
    <s v="EXP"/>
    <s v="Geräte"/>
    <x v="8"/>
    <n v="5"/>
    <n v="101"/>
    <n v="104"/>
    <n v="520"/>
    <n v="3"/>
    <n v="15"/>
    <n v="2.8846153846153848E-2"/>
    <n v="1"/>
    <m/>
    <x v="0"/>
    <s v="Nein"/>
    <x v="0"/>
  </r>
  <r>
    <n v="14573828"/>
    <x v="6"/>
    <x v="0"/>
    <n v="2001017"/>
    <s v="Sofortrechnung"/>
    <s v="Yasar.Yigitbilek"/>
    <x v="0"/>
    <s v="30119"/>
    <s v="EMMEVI SRL"/>
    <x v="1"/>
    <s v="3"/>
    <s v="100303119"/>
    <x v="118"/>
    <s v="Apple iPhone 16 Pro 128GB"/>
    <n v="10"/>
    <n v="895.92759999999998"/>
    <n v="909"/>
    <n v="9090"/>
    <n v="13.0724"/>
    <n v="130.72"/>
    <n v="1.43"/>
    <s v="V0022"/>
    <x v="13"/>
    <s v="KPUD"/>
    <s v="EXP"/>
    <s v="Geräte"/>
    <x v="8"/>
    <n v="10"/>
    <n v="895.92759999999998"/>
    <n v="909"/>
    <n v="9090"/>
    <n v="13.0724"/>
    <n v="130.72"/>
    <n v="1.438063806380638E-2"/>
    <n v="1"/>
    <m/>
    <x v="0"/>
    <s v="Nein"/>
    <x v="0"/>
  </r>
  <r>
    <n v="14573828"/>
    <x v="6"/>
    <x v="0"/>
    <n v="2001017"/>
    <s v="Sofortrechnung"/>
    <s v="Yasar.Yigitbilek"/>
    <x v="0"/>
    <s v="30119"/>
    <s v="EMMEVI SRL"/>
    <x v="1"/>
    <s v="4"/>
    <s v="101690323"/>
    <x v="517"/>
    <s v="Xiaomi Redmi 14C 8GB/256GB"/>
    <n v="5"/>
    <n v="105.4256"/>
    <n v="104"/>
    <n v="520"/>
    <n v="-1.4256"/>
    <n v="-7.13"/>
    <n v="-1.37"/>
    <s v="V0022"/>
    <x v="13"/>
    <s v="KPUD"/>
    <s v="EXP"/>
    <s v="Geräte"/>
    <x v="8"/>
    <n v="5"/>
    <n v="105.4256"/>
    <n v="104"/>
    <n v="520"/>
    <n v="-1.4256"/>
    <n v="-7.13"/>
    <n v="-1.3711538461538461E-2"/>
    <n v="1"/>
    <m/>
    <x v="0"/>
    <s v="Nein"/>
    <x v="1"/>
  </r>
  <r>
    <n v="14573828"/>
    <x v="6"/>
    <x v="0"/>
    <n v="2001017"/>
    <s v="Sofortrechnung"/>
    <s v="Yasar.Yigitbilek"/>
    <x v="0"/>
    <s v="30119"/>
    <s v="EMMEVI SRL"/>
    <x v="1"/>
    <s v="5"/>
    <s v="101030492"/>
    <x v="138"/>
    <s v="Samsung A356B A35 5G 256GB"/>
    <n v="5"/>
    <n v="228.69569999999999"/>
    <n v="237"/>
    <n v="1185"/>
    <n v="8.3042999999999996"/>
    <n v="41.52"/>
    <n v="3.5"/>
    <s v="V0022"/>
    <x v="13"/>
    <s v="KPUD"/>
    <s v="EXP"/>
    <s v="Geräte"/>
    <x v="8"/>
    <n v="5"/>
    <n v="228.69569999999999"/>
    <n v="237"/>
    <n v="1185"/>
    <n v="8.3042999999999996"/>
    <n v="41.52"/>
    <n v="3.5037974683544304E-2"/>
    <n v="1"/>
    <m/>
    <x v="0"/>
    <s v="Nein"/>
    <x v="0"/>
  </r>
  <r>
    <n v="14573828"/>
    <x v="6"/>
    <x v="0"/>
    <n v="2001017"/>
    <s v="Sofortrechnung"/>
    <s v="Yasar.Yigitbilek"/>
    <x v="0"/>
    <s v="30119"/>
    <s v="EMMEVI SRL"/>
    <x v="1"/>
    <s v="6"/>
    <s v="101690346"/>
    <x v="291"/>
    <s v="Xiaomi Redmi A3 4GB/128GB"/>
    <n v="10"/>
    <n v="64"/>
    <n v="67"/>
    <n v="670"/>
    <n v="3"/>
    <n v="30"/>
    <n v="4.47"/>
    <s v="V0022"/>
    <x v="13"/>
    <s v="KPUD"/>
    <s v="EXP"/>
    <s v="Geräte"/>
    <x v="8"/>
    <n v="10"/>
    <n v="64"/>
    <n v="67"/>
    <n v="670"/>
    <n v="3"/>
    <n v="30"/>
    <n v="4.4776119402985072E-2"/>
    <n v="1"/>
    <m/>
    <x v="0"/>
    <s v="Nein"/>
    <x v="0"/>
  </r>
  <r>
    <n v="14573828"/>
    <x v="6"/>
    <x v="0"/>
    <n v="2001017"/>
    <s v="Sofortrechnung"/>
    <s v="Yasar.Yigitbilek"/>
    <x v="0"/>
    <s v="30119"/>
    <s v="EMMEVI SRL"/>
    <x v="1"/>
    <s v="7"/>
    <s v="101300308"/>
    <x v="80"/>
    <s v="Apple iPhone 16 Pro Max 256GB"/>
    <n v="5"/>
    <n v="1065.5192"/>
    <n v="1100"/>
    <n v="5500"/>
    <n v="34.480800000000002"/>
    <n v="172.4"/>
    <n v="3.13"/>
    <s v="V0022"/>
    <x v="13"/>
    <s v="KPUD"/>
    <s v="EXP"/>
    <s v="Geräte"/>
    <x v="8"/>
    <n v="5"/>
    <n v="1065.5192"/>
    <n v="1100"/>
    <n v="5500"/>
    <n v="34.480800000000002"/>
    <n v="172.4"/>
    <n v="3.1345454545454544E-2"/>
    <n v="1"/>
    <m/>
    <x v="0"/>
    <s v="Nein"/>
    <x v="0"/>
  </r>
  <r>
    <n v="14573828"/>
    <x v="6"/>
    <x v="0"/>
    <n v="2001017"/>
    <s v="Sofortrechnung"/>
    <s v="Yasar.Yigitbilek"/>
    <x v="0"/>
    <s v="30119"/>
    <s v="EMMEVI SRL"/>
    <x v="1"/>
    <s v="8"/>
    <s v="101030483"/>
    <x v="228"/>
    <s v="Samsung A057G A05s 128GB"/>
    <n v="5"/>
    <n v="90.364699999999999"/>
    <n v="97"/>
    <n v="485"/>
    <n v="6.6353"/>
    <n v="33.18"/>
    <n v="6.84"/>
    <s v="V0022"/>
    <x v="13"/>
    <s v="KPUD"/>
    <s v="EXP"/>
    <s v="Geräte"/>
    <x v="8"/>
    <n v="5"/>
    <n v="90.364699999999999"/>
    <n v="97"/>
    <n v="485"/>
    <n v="6.6353"/>
    <n v="33.18"/>
    <n v="6.8412371134020614E-2"/>
    <n v="1"/>
    <m/>
    <x v="0"/>
    <s v="Nein"/>
    <x v="0"/>
  </r>
  <r>
    <n v="14573828"/>
    <x v="6"/>
    <x v="0"/>
    <n v="2001017"/>
    <s v="Sofortrechnung"/>
    <s v="Yasar.Yigitbilek"/>
    <x v="0"/>
    <s v="30119"/>
    <s v="EMMEVI SRL"/>
    <x v="1"/>
    <s v="9"/>
    <s v="101030458"/>
    <x v="218"/>
    <s v="Samsung A556B A55 5G 256GB"/>
    <n v="10"/>
    <n v="291.64530000000002"/>
    <n v="307"/>
    <n v="3070"/>
    <n v="15.354699999999999"/>
    <n v="153.55000000000001"/>
    <n v="5"/>
    <s v="V0022"/>
    <x v="13"/>
    <s v="KPUD"/>
    <s v="EXP"/>
    <s v="Geräte"/>
    <x v="8"/>
    <n v="10"/>
    <n v="291.64530000000002"/>
    <n v="307"/>
    <n v="3070"/>
    <n v="15.354699999999999"/>
    <n v="153.55000000000001"/>
    <n v="5.0016286644951141E-2"/>
    <n v="1"/>
    <m/>
    <x v="0"/>
    <s v="Nein"/>
    <x v="0"/>
  </r>
  <r>
    <n v="14573828"/>
    <x v="6"/>
    <x v="0"/>
    <n v="2001017"/>
    <s v="Sofortrechnung"/>
    <s v="Yasar.Yigitbilek"/>
    <x v="0"/>
    <s v="30119"/>
    <s v="EMMEVI SRL"/>
    <x v="1"/>
    <s v="10"/>
    <s v="101300040"/>
    <x v="84"/>
    <s v="Apple iPhone 14 128GB"/>
    <n v="5"/>
    <n v="494.59449999999998"/>
    <n v="509"/>
    <n v="2545"/>
    <n v="14.4055"/>
    <n v="72.03"/>
    <n v="2.83"/>
    <s v="V0022"/>
    <x v="13"/>
    <s v="KPUD"/>
    <s v="EXP"/>
    <s v="Geräte"/>
    <x v="8"/>
    <n v="5"/>
    <n v="494.59449999999998"/>
    <n v="509"/>
    <n v="2545"/>
    <n v="14.4055"/>
    <n v="72.03"/>
    <n v="2.8302554027504912E-2"/>
    <n v="1"/>
    <m/>
    <x v="0"/>
    <s v="Nein"/>
    <x v="0"/>
  </r>
  <r>
    <n v="14573990"/>
    <x v="6"/>
    <x v="0"/>
    <n v="2001018"/>
    <s v="Sofortrechnung"/>
    <s v="eam\ruhcan.onatca"/>
    <x v="2"/>
    <s v="30403"/>
    <s v="Weyhe-Mobile"/>
    <x v="7"/>
    <s v="1"/>
    <s v="700970491"/>
    <x v="377"/>
    <m/>
    <n v="1"/>
    <n v="0"/>
    <n v="0"/>
    <n v="0"/>
    <m/>
    <n v="0"/>
    <m/>
    <s v="V0162"/>
    <x v="8"/>
    <s v="KABB0"/>
    <s v="FHK"/>
    <s v="Marketing"/>
    <x v="2"/>
    <n v="1"/>
    <n v="0"/>
    <n v="0"/>
    <n v="0"/>
    <n v="0"/>
    <n v="0"/>
    <n v="0"/>
    <n v="1"/>
    <m/>
    <x v="0"/>
    <s v="Nein"/>
    <x v="0"/>
  </r>
  <r>
    <n v="14573836"/>
    <x v="6"/>
    <x v="0"/>
    <n v="2001019"/>
    <s v="Sofortrechnung"/>
    <s v="eam\mustafa.oezer"/>
    <x v="0"/>
    <s v="29989"/>
    <s v="ADN Connexion SARL"/>
    <x v="1"/>
    <s v="1"/>
    <s v="101690336"/>
    <x v="342"/>
    <s v="Xiaomi Redmi 14C 4GB/128GB"/>
    <n v="12"/>
    <n v="74.5"/>
    <n v="81"/>
    <n v="972"/>
    <n v="6.5"/>
    <n v="78"/>
    <n v="8.02"/>
    <s v="V0018"/>
    <x v="16"/>
    <s v="KPUD"/>
    <s v="EXP"/>
    <s v="Geräte"/>
    <x v="11"/>
    <n v="12"/>
    <n v="74.5"/>
    <n v="81"/>
    <n v="972"/>
    <n v="6.5"/>
    <n v="78"/>
    <n v="8.0246913580246909E-2"/>
    <n v="1"/>
    <m/>
    <x v="0"/>
    <s v="Nein"/>
    <x v="0"/>
  </r>
  <r>
    <n v="14573836"/>
    <x v="6"/>
    <x v="0"/>
    <n v="2001019"/>
    <s v="Sofortrechnung"/>
    <s v="eam\mustafa.oezer"/>
    <x v="0"/>
    <s v="29989"/>
    <s v="ADN Connexion SARL"/>
    <x v="1"/>
    <s v="2"/>
    <s v="101690331"/>
    <x v="252"/>
    <s v="Xiaomi Redmi 14C 4GB/128GB"/>
    <n v="12"/>
    <n v="74.601299999999995"/>
    <n v="81"/>
    <n v="972"/>
    <n v="6.3986999999999998"/>
    <n v="76.78"/>
    <n v="7.89"/>
    <s v="V0018"/>
    <x v="16"/>
    <s v="KPUD"/>
    <s v="EXP"/>
    <s v="Geräte"/>
    <x v="11"/>
    <n v="12"/>
    <n v="74.601299999999995"/>
    <n v="81"/>
    <n v="972"/>
    <n v="6.3986999999999998"/>
    <n v="76.78"/>
    <n v="7.8991769547325105E-2"/>
    <n v="1"/>
    <m/>
    <x v="0"/>
    <s v="Nein"/>
    <x v="0"/>
  </r>
  <r>
    <n v="14573836"/>
    <x v="6"/>
    <x v="0"/>
    <n v="2001019"/>
    <s v="Sofortrechnung"/>
    <s v="eam\mustafa.oezer"/>
    <x v="0"/>
    <s v="29989"/>
    <s v="ADN Connexion SARL"/>
    <x v="1"/>
    <s v="3"/>
    <s v="101030357"/>
    <x v="341"/>
    <s v="Samsung A057G A05s 64GB"/>
    <n v="10"/>
    <n v="80.004400000000004"/>
    <n v="93"/>
    <n v="930"/>
    <n v="12.9956"/>
    <n v="129.96"/>
    <n v="13.97"/>
    <s v="V0018"/>
    <x v="16"/>
    <s v="KPUD"/>
    <s v="EXP"/>
    <s v="Geräte"/>
    <x v="11"/>
    <n v="10"/>
    <n v="80.004400000000004"/>
    <n v="93"/>
    <n v="930"/>
    <n v="12.9956"/>
    <n v="129.96"/>
    <n v="0.13974193548387098"/>
    <n v="1"/>
    <m/>
    <x v="0"/>
    <s v="Nein"/>
    <x v="0"/>
  </r>
  <r>
    <n v="14573836"/>
    <x v="6"/>
    <x v="0"/>
    <n v="2001019"/>
    <s v="Sofortrechnung"/>
    <s v="eam\mustafa.oezer"/>
    <x v="0"/>
    <s v="29989"/>
    <s v="ADN Connexion SARL"/>
    <x v="1"/>
    <s v="4"/>
    <s v="100034578"/>
    <x v="470"/>
    <s v="Samsung A356B A35 5G 128GB EE"/>
    <n v="1"/>
    <n v="197.1934"/>
    <n v="209"/>
    <n v="209"/>
    <n v="11.8066"/>
    <n v="11.81"/>
    <n v="5.64"/>
    <s v="V0018"/>
    <x v="16"/>
    <s v="KPUD"/>
    <s v="EXP"/>
    <s v="Geräte"/>
    <x v="11"/>
    <n v="1"/>
    <n v="197.1934"/>
    <n v="209"/>
    <n v="209"/>
    <n v="11.8066"/>
    <n v="11.81"/>
    <n v="5.6507177033492825E-2"/>
    <n v="1"/>
    <m/>
    <x v="0"/>
    <s v="Nein"/>
    <x v="0"/>
  </r>
  <r>
    <n v="14573836"/>
    <x v="6"/>
    <x v="0"/>
    <n v="2001019"/>
    <s v="Sofortrechnung"/>
    <s v="eam\mustafa.oezer"/>
    <x v="0"/>
    <s v="29989"/>
    <s v="ADN Connexion SARL"/>
    <x v="1"/>
    <s v="5"/>
    <s v="101300182"/>
    <x v="442"/>
    <s v="Apple iPad 10.2&quot; 2021 64GB [WiFi]"/>
    <n v="1"/>
    <n v="264.87009999999998"/>
    <n v="265"/>
    <n v="265"/>
    <n v="0.12989999999999999"/>
    <n v="0.13"/>
    <n v="0.04"/>
    <s v="V0018"/>
    <x v="16"/>
    <s v="KPUD"/>
    <s v="EXP"/>
    <s v="Geräte"/>
    <x v="11"/>
    <n v="1"/>
    <n v="264.87009999999998"/>
    <n v="265"/>
    <n v="265"/>
    <n v="0.12989999999999999"/>
    <n v="0.13"/>
    <n v="4.9056603773584906E-4"/>
    <n v="1"/>
    <m/>
    <x v="0"/>
    <s v="Nein"/>
    <x v="0"/>
  </r>
  <r>
    <n v="14573836"/>
    <x v="6"/>
    <x v="0"/>
    <n v="2001019"/>
    <s v="Sofortrechnung"/>
    <s v="eam\mustafa.oezer"/>
    <x v="0"/>
    <s v="29989"/>
    <s v="ADN Connexion SARL"/>
    <x v="1"/>
    <s v="6"/>
    <s v="101700027"/>
    <x v="420"/>
    <s v="Oppo A79 5G 4GB/128GB"/>
    <n v="1"/>
    <n v="110.79989999999999"/>
    <n v="115"/>
    <n v="115"/>
    <n v="4.2000999999999999"/>
    <n v="4.2"/>
    <n v="3.65"/>
    <s v="V0018"/>
    <x v="16"/>
    <s v="KPUD"/>
    <s v="EXP"/>
    <s v="Geräte"/>
    <x v="11"/>
    <n v="1"/>
    <n v="110.79989999999999"/>
    <n v="115"/>
    <n v="115"/>
    <n v="4.2000999999999999"/>
    <n v="4.2"/>
    <n v="3.6521739130434785E-2"/>
    <n v="1"/>
    <m/>
    <x v="0"/>
    <s v="Nein"/>
    <x v="0"/>
  </r>
  <r>
    <n v="14573836"/>
    <x v="6"/>
    <x v="0"/>
    <n v="2001019"/>
    <s v="Sofortrechnung"/>
    <s v="eam\mustafa.oezer"/>
    <x v="0"/>
    <s v="29989"/>
    <s v="ADN Connexion SARL"/>
    <x v="1"/>
    <s v="7"/>
    <s v="101690201"/>
    <x v="460"/>
    <s v="Xiaomi Redmi 13C 4GB/128GB"/>
    <n v="10"/>
    <n v="76"/>
    <n v="82"/>
    <n v="820"/>
    <n v="6"/>
    <n v="60"/>
    <n v="7.31"/>
    <s v="V0018"/>
    <x v="16"/>
    <s v="KPUD"/>
    <s v="EXP"/>
    <s v="Geräte"/>
    <x v="11"/>
    <n v="10"/>
    <n v="76"/>
    <n v="82"/>
    <n v="820"/>
    <n v="6"/>
    <n v="60"/>
    <n v="7.3170731707317069E-2"/>
    <n v="1"/>
    <m/>
    <x v="0"/>
    <s v="Nein"/>
    <x v="0"/>
  </r>
  <r>
    <n v="14573836"/>
    <x v="6"/>
    <x v="0"/>
    <n v="2001019"/>
    <s v="Sofortrechnung"/>
    <s v="eam\mustafa.oezer"/>
    <x v="0"/>
    <s v="29989"/>
    <s v="ADN Connexion SARL"/>
    <x v="0"/>
    <s v="8"/>
    <s v="201300063"/>
    <x v="229"/>
    <s v="Apple AirPods 4"/>
    <n v="6"/>
    <n v="105.0431"/>
    <n v="114"/>
    <n v="684"/>
    <n v="8.9568999999999992"/>
    <n v="53.74"/>
    <n v="7.85"/>
    <s v="V0018"/>
    <x v="16"/>
    <s v="KPUD"/>
    <s v="EXP"/>
    <s v="Zubehör"/>
    <x v="11"/>
    <n v="6"/>
    <n v="105.0431"/>
    <n v="114"/>
    <n v="684"/>
    <n v="8.9568999999999992"/>
    <n v="53.74"/>
    <n v="7.8567251461988313E-2"/>
    <n v="1"/>
    <m/>
    <x v="0"/>
    <s v="Nein"/>
    <x v="0"/>
  </r>
  <r>
    <n v="14573836"/>
    <x v="6"/>
    <x v="0"/>
    <n v="2001019"/>
    <s v="Sofortrechnung"/>
    <s v="eam\mustafa.oezer"/>
    <x v="0"/>
    <s v="29989"/>
    <s v="ADN Connexion SARL"/>
    <x v="1"/>
    <s v="9"/>
    <s v="101700035"/>
    <x v="587"/>
    <s v="Oppo A40 4GB/128GB"/>
    <n v="5"/>
    <n v="93"/>
    <n v="89"/>
    <n v="445"/>
    <n v="-4"/>
    <n v="-20"/>
    <n v="-4.49"/>
    <s v="V0018"/>
    <x v="16"/>
    <s v="KPUD"/>
    <s v="EXP"/>
    <s v="Geräte"/>
    <x v="11"/>
    <n v="5"/>
    <n v="93"/>
    <n v="89"/>
    <n v="445"/>
    <n v="-4"/>
    <n v="-20"/>
    <n v="-4.49438202247191E-2"/>
    <n v="1"/>
    <m/>
    <x v="0"/>
    <s v="Nein"/>
    <x v="1"/>
  </r>
  <r>
    <n v="14574004"/>
    <x v="6"/>
    <x v="0"/>
    <n v="2001020"/>
    <s v="Sofortrechnung"/>
    <s v="Yasar.Yigitbilek"/>
    <x v="0"/>
    <s v="29367"/>
    <s v="Mobitrade B.V."/>
    <x v="0"/>
    <s v="1"/>
    <s v="201300062"/>
    <x v="336"/>
    <s v="Apple AirPods Pro (2. Generation)"/>
    <n v="3"/>
    <n v="181.29769999999999"/>
    <n v="189"/>
    <n v="567"/>
    <n v="7.7023000000000001"/>
    <n v="23.11"/>
    <n v="4.07"/>
    <s v="V0164"/>
    <x v="4"/>
    <s v="KPUD"/>
    <s v="EXP"/>
    <s v="Zubehör"/>
    <x v="4"/>
    <n v="3"/>
    <n v="181.29769999999999"/>
    <n v="189"/>
    <n v="567"/>
    <n v="7.7023000000000001"/>
    <n v="23.11"/>
    <n v="4.0758377425044089E-2"/>
    <n v="1"/>
    <m/>
    <x v="0"/>
    <s v="Nein"/>
    <x v="0"/>
  </r>
  <r>
    <n v="14574004"/>
    <x v="6"/>
    <x v="0"/>
    <n v="2001020"/>
    <s v="Sofortrechnung"/>
    <s v="Yasar.Yigitbilek"/>
    <x v="0"/>
    <s v="29367"/>
    <s v="Mobitrade B.V."/>
    <x v="1"/>
    <s v="2"/>
    <s v="101030489"/>
    <x v="392"/>
    <s v="Samsung A057G A05s 64GB"/>
    <n v="1"/>
    <n v="80.665300000000002"/>
    <n v="84"/>
    <n v="84"/>
    <n v="3.3347000000000002"/>
    <n v="3.33"/>
    <n v="3.96"/>
    <s v="V0164"/>
    <x v="4"/>
    <s v="KPUD"/>
    <s v="EXP"/>
    <s v="Geräte"/>
    <x v="4"/>
    <n v="1"/>
    <n v="80.665300000000002"/>
    <n v="84"/>
    <n v="84"/>
    <n v="3.3347000000000002"/>
    <n v="3.33"/>
    <n v="3.9642857142857146E-2"/>
    <n v="1"/>
    <m/>
    <x v="0"/>
    <s v="Nein"/>
    <x v="0"/>
  </r>
  <r>
    <n v="14574004"/>
    <x v="6"/>
    <x v="0"/>
    <n v="2001020"/>
    <s v="Sofortrechnung"/>
    <s v="Yasar.Yigitbilek"/>
    <x v="0"/>
    <s v="29367"/>
    <s v="Mobitrade B.V."/>
    <x v="1"/>
    <s v="3"/>
    <s v="101030353"/>
    <x v="38"/>
    <s v="Samsung A256B A25 5G 128GB"/>
    <n v="30"/>
    <n v="164.89410000000001"/>
    <n v="170"/>
    <n v="5100"/>
    <n v="5.1059000000000001"/>
    <n v="153.18"/>
    <n v="3"/>
    <s v="V0164"/>
    <x v="4"/>
    <s v="KPUD"/>
    <s v="EXP"/>
    <s v="Geräte"/>
    <x v="4"/>
    <n v="30"/>
    <n v="164.89410000000001"/>
    <n v="170"/>
    <n v="5100"/>
    <n v="5.1059000000000001"/>
    <n v="153.18"/>
    <n v="3.0035294117647059E-2"/>
    <n v="1"/>
    <m/>
    <x v="0"/>
    <s v="Nein"/>
    <x v="0"/>
  </r>
  <r>
    <n v="14574004"/>
    <x v="6"/>
    <x v="0"/>
    <n v="2001020"/>
    <s v="Sofortrechnung"/>
    <s v="Yasar.Yigitbilek"/>
    <x v="0"/>
    <s v="29367"/>
    <s v="Mobitrade B.V."/>
    <x v="1"/>
    <s v="4"/>
    <s v="101030417"/>
    <x v="301"/>
    <s v="Samsung A057G A05s 64GB"/>
    <n v="3"/>
    <n v="80.008700000000005"/>
    <n v="84"/>
    <n v="252"/>
    <n v="3.9912999999999998"/>
    <n v="11.97"/>
    <n v="4.75"/>
    <s v="V0164"/>
    <x v="4"/>
    <s v="KPUD"/>
    <s v="EXP"/>
    <s v="Geräte"/>
    <x v="4"/>
    <n v="3"/>
    <n v="80.008700000000005"/>
    <n v="84"/>
    <n v="252"/>
    <n v="3.9912999999999998"/>
    <n v="11.97"/>
    <n v="4.7500000000000001E-2"/>
    <n v="1"/>
    <m/>
    <x v="0"/>
    <s v="Nein"/>
    <x v="0"/>
  </r>
  <r>
    <n v="14574004"/>
    <x v="6"/>
    <x v="0"/>
    <n v="2001020"/>
    <s v="Sofortrechnung"/>
    <s v="Yasar.Yigitbilek"/>
    <x v="0"/>
    <s v="29367"/>
    <s v="Mobitrade B.V."/>
    <x v="0"/>
    <s v="5"/>
    <s v="201300064"/>
    <x v="116"/>
    <s v="Apple AirPods 4 ANC"/>
    <n v="1"/>
    <n v="145.5"/>
    <n v="149"/>
    <n v="149"/>
    <n v="3.5"/>
    <n v="3.5"/>
    <n v="2.34"/>
    <s v="V0164"/>
    <x v="4"/>
    <s v="KPUD"/>
    <s v="EXP"/>
    <s v="Zubehör"/>
    <x v="4"/>
    <n v="1"/>
    <n v="145.5"/>
    <n v="149"/>
    <n v="149"/>
    <n v="3.5"/>
    <n v="3.5"/>
    <n v="2.3489932885906041E-2"/>
    <n v="1"/>
    <m/>
    <x v="0"/>
    <s v="Nein"/>
    <x v="0"/>
  </r>
  <r>
    <n v="14573310"/>
    <x v="6"/>
    <x v="0"/>
    <n v="2001021"/>
    <s v="Sofortrechnung"/>
    <s v="Yasar.Yigitbilek"/>
    <x v="0"/>
    <s v="22913"/>
    <s v="Mobile Trade OÜ"/>
    <x v="1"/>
    <s v="1"/>
    <s v="100980025"/>
    <x v="634"/>
    <s v="Apple iPhone SE (2022) 64GB"/>
    <n v="2"/>
    <n v="246.6"/>
    <n v="289"/>
    <n v="578"/>
    <n v="42.4"/>
    <n v="84.8"/>
    <n v="14.67"/>
    <s v="V0018"/>
    <x v="16"/>
    <s v="KPUD"/>
    <s v="EXP"/>
    <s v="Geräte"/>
    <x v="11"/>
    <n v="2"/>
    <n v="246.6"/>
    <n v="289"/>
    <n v="578"/>
    <n v="42.4"/>
    <n v="84.8"/>
    <n v="0.14671280276816609"/>
    <n v="1"/>
    <m/>
    <x v="0"/>
    <s v="Nein"/>
    <x v="0"/>
  </r>
  <r>
    <n v="14573310"/>
    <x v="6"/>
    <x v="0"/>
    <n v="2001021"/>
    <s v="Sofortrechnung"/>
    <s v="Yasar.Yigitbilek"/>
    <x v="0"/>
    <s v="22913"/>
    <s v="Mobile Trade OÜ"/>
    <x v="1"/>
    <s v="2"/>
    <s v="100980026"/>
    <x v="635"/>
    <s v="Samsung F741B Z Flip6 5G 256GB"/>
    <n v="3"/>
    <n v="593"/>
    <n v="649"/>
    <n v="1947"/>
    <n v="56"/>
    <n v="168"/>
    <n v="8.6199999999999992"/>
    <s v="V0018"/>
    <x v="16"/>
    <s v="KPUD"/>
    <s v="EXP"/>
    <s v="Geräte"/>
    <x v="11"/>
    <n v="3"/>
    <n v="593"/>
    <n v="649"/>
    <n v="1947"/>
    <n v="56"/>
    <n v="168"/>
    <n v="8.6286594761171037E-2"/>
    <n v="1"/>
    <m/>
    <x v="0"/>
    <s v="Nein"/>
    <x v="0"/>
  </r>
  <r>
    <n v="14573310"/>
    <x v="6"/>
    <x v="0"/>
    <n v="2001021"/>
    <s v="Sofortrechnung"/>
    <s v="Yasar.Yigitbilek"/>
    <x v="0"/>
    <s v="22913"/>
    <s v="Mobile Trade OÜ"/>
    <x v="1"/>
    <s v="3"/>
    <s v="100690673"/>
    <x v="568"/>
    <s v="Xiaomi 14T 5G 12GB/256GB"/>
    <n v="2"/>
    <n v="327"/>
    <n v="355"/>
    <n v="710"/>
    <n v="28"/>
    <n v="56"/>
    <n v="7.88"/>
    <s v="V0018"/>
    <x v="16"/>
    <s v="KPUD"/>
    <s v="EXP"/>
    <s v="Geräte"/>
    <x v="11"/>
    <n v="2"/>
    <n v="327"/>
    <n v="355"/>
    <n v="710"/>
    <n v="28"/>
    <n v="56"/>
    <n v="7.8873239436619724E-2"/>
    <n v="1"/>
    <m/>
    <x v="0"/>
    <s v="Nein"/>
    <x v="0"/>
  </r>
  <r>
    <n v="14573310"/>
    <x v="6"/>
    <x v="0"/>
    <n v="2001021"/>
    <s v="Sofortrechnung"/>
    <s v="Yasar.Yigitbilek"/>
    <x v="0"/>
    <s v="22913"/>
    <s v="Mobile Trade OÜ"/>
    <x v="1"/>
    <s v="4"/>
    <s v="101030379"/>
    <x v="100"/>
    <s v="Samsung S921B S24 5G 128GB"/>
    <n v="2"/>
    <n v="483.93950000000001"/>
    <n v="495"/>
    <n v="990"/>
    <n v="11.060499999999999"/>
    <n v="22.12"/>
    <n v="2.23"/>
    <s v="V0018"/>
    <x v="16"/>
    <s v="KPUD"/>
    <s v="EXP"/>
    <s v="Geräte"/>
    <x v="11"/>
    <n v="2"/>
    <n v="483.93950000000001"/>
    <n v="495"/>
    <n v="990"/>
    <n v="11.060499999999999"/>
    <n v="22.12"/>
    <n v="2.2343434343434346E-2"/>
    <n v="1"/>
    <m/>
    <x v="0"/>
    <s v="Nein"/>
    <x v="0"/>
  </r>
  <r>
    <n v="14573310"/>
    <x v="6"/>
    <x v="0"/>
    <n v="2001021"/>
    <s v="Sofortrechnung"/>
    <s v="Yasar.Yigitbilek"/>
    <x v="0"/>
    <s v="22913"/>
    <s v="Mobile Trade OÜ"/>
    <x v="0"/>
    <s v="5"/>
    <s v="200300455"/>
    <x v="198"/>
    <s v="nach Aufnahme in Preisliste pflegen"/>
    <n v="1"/>
    <n v="660"/>
    <n v="674"/>
    <n v="674"/>
    <n v="14"/>
    <n v="14"/>
    <n v="2.0699999999999998"/>
    <s v="V0018"/>
    <x v="16"/>
    <s v="KPUD"/>
    <s v="EXP"/>
    <s v="Zubehör"/>
    <x v="11"/>
    <n v="1"/>
    <n v="660"/>
    <n v="674"/>
    <n v="674"/>
    <n v="14"/>
    <n v="14"/>
    <n v="2.0771513353115726E-2"/>
    <n v="1"/>
    <m/>
    <x v="0"/>
    <s v="Nein"/>
    <x v="0"/>
  </r>
  <r>
    <n v="14573310"/>
    <x v="6"/>
    <x v="0"/>
    <n v="2001021"/>
    <s v="Sofortrechnung"/>
    <s v="Yasar.Yigitbilek"/>
    <x v="0"/>
    <s v="22913"/>
    <s v="Mobile Trade OÜ"/>
    <x v="1"/>
    <s v="6"/>
    <s v="101300332"/>
    <x v="250"/>
    <s v="Apple iPad 10.2&quot; 2021 64GB [WiFi]"/>
    <n v="2"/>
    <n v="202"/>
    <n v="219"/>
    <n v="438"/>
    <n v="17"/>
    <n v="34"/>
    <n v="7.76"/>
    <s v="V0018"/>
    <x v="16"/>
    <s v="KPUD"/>
    <s v="EXP"/>
    <s v="Geräte"/>
    <x v="11"/>
    <n v="2"/>
    <n v="202"/>
    <n v="219"/>
    <n v="438"/>
    <n v="17"/>
    <n v="34"/>
    <n v="7.7625570776255703E-2"/>
    <n v="1"/>
    <m/>
    <x v="0"/>
    <s v="Nein"/>
    <x v="0"/>
  </r>
  <r>
    <n v="14573310"/>
    <x v="6"/>
    <x v="0"/>
    <n v="2001021"/>
    <s v="Sofortrechnung"/>
    <s v="Yasar.Yigitbilek"/>
    <x v="0"/>
    <s v="22913"/>
    <s v="Mobile Trade OÜ"/>
    <x v="0"/>
    <s v="7"/>
    <s v="201030052"/>
    <x v="114"/>
    <s v="Samsung Watch7 SM-L300 40mm BT"/>
    <n v="2"/>
    <n v="157.7662"/>
    <n v="161"/>
    <n v="322"/>
    <n v="3.2338"/>
    <n v="6.47"/>
    <n v="2"/>
    <s v="V0018"/>
    <x v="16"/>
    <s v="KPUD"/>
    <s v="EXP"/>
    <s v="Zubehör"/>
    <x v="11"/>
    <n v="2"/>
    <n v="157.7662"/>
    <n v="161"/>
    <n v="322"/>
    <n v="3.2338"/>
    <n v="6.47"/>
    <n v="2.0093167701863354E-2"/>
    <n v="1"/>
    <m/>
    <x v="0"/>
    <s v="Nein"/>
    <x v="0"/>
  </r>
  <r>
    <n v="14573310"/>
    <x v="6"/>
    <x v="0"/>
    <n v="2001021"/>
    <s v="Sofortrechnung"/>
    <s v="Yasar.Yigitbilek"/>
    <x v="0"/>
    <s v="22913"/>
    <s v="Mobile Trade OÜ"/>
    <x v="0"/>
    <s v="8"/>
    <s v="201030062"/>
    <x v="158"/>
    <s v="Samsung Watch7 SM-L305 44mm BT"/>
    <n v="2"/>
    <n v="190"/>
    <n v="195"/>
    <n v="390"/>
    <n v="5"/>
    <n v="10"/>
    <n v="2.56"/>
    <s v="V0018"/>
    <x v="16"/>
    <s v="KPUD"/>
    <s v="EXP"/>
    <s v="Zubehör"/>
    <x v="11"/>
    <n v="2"/>
    <n v="190"/>
    <n v="195"/>
    <n v="390"/>
    <n v="5"/>
    <n v="10"/>
    <n v="2.564102564102564E-2"/>
    <n v="1"/>
    <m/>
    <x v="0"/>
    <s v="Nein"/>
    <x v="0"/>
  </r>
  <r>
    <n v="14574007"/>
    <x v="6"/>
    <x v="0"/>
    <n v="2001022"/>
    <s v="Sofortrechnung"/>
    <s v="Yasar.Yigitbilek"/>
    <x v="2"/>
    <s v="27416"/>
    <s v="Funkladen Koch GmbH"/>
    <x v="1"/>
    <s v="1"/>
    <s v="101030448"/>
    <x v="636"/>
    <s v="Samsung A256B A25 5G 128GB"/>
    <n v="1"/>
    <n v="166"/>
    <n v="172"/>
    <n v="172"/>
    <n v="6"/>
    <n v="6"/>
    <n v="3.48"/>
    <s v="V0161"/>
    <x v="7"/>
    <s v="KABB5"/>
    <s v="FHK"/>
    <s v="Geräte"/>
    <x v="2"/>
    <n v="1"/>
    <n v="166"/>
    <n v="172"/>
    <n v="172"/>
    <n v="6"/>
    <n v="6"/>
    <n v="3.4883720930232558E-2"/>
    <n v="1"/>
    <m/>
    <x v="0"/>
    <s v="Nein"/>
    <x v="0"/>
  </r>
  <r>
    <n v="14574007"/>
    <x v="6"/>
    <x v="0"/>
    <n v="2001022"/>
    <s v="Sofortrechnung"/>
    <s v="Yasar.Yigitbilek"/>
    <x v="2"/>
    <s v="27416"/>
    <s v="Funkladen Koch GmbH"/>
    <x v="1"/>
    <s v="2"/>
    <s v="101030485"/>
    <x v="39"/>
    <s v="Samsung A556B A55 5G 128GB"/>
    <n v="2"/>
    <n v="254.48859999999999"/>
    <n v="275"/>
    <n v="550"/>
    <n v="20.511399999999998"/>
    <n v="41.02"/>
    <n v="7.45"/>
    <s v="V0161"/>
    <x v="7"/>
    <s v="KABB5"/>
    <s v="FHK"/>
    <s v="Geräte"/>
    <x v="2"/>
    <n v="2"/>
    <n v="254.48859999999999"/>
    <n v="275"/>
    <n v="550"/>
    <n v="20.511399999999998"/>
    <n v="41.02"/>
    <n v="7.4581818181818194E-2"/>
    <n v="1"/>
    <m/>
    <x v="0"/>
    <s v="Nein"/>
    <x v="0"/>
  </r>
  <r>
    <n v="14574007"/>
    <x v="6"/>
    <x v="0"/>
    <n v="2001022"/>
    <s v="Sofortrechnung"/>
    <s v="Yasar.Yigitbilek"/>
    <x v="2"/>
    <s v="27416"/>
    <s v="Funkladen Koch GmbH"/>
    <x v="1"/>
    <s v="3"/>
    <s v="100034591"/>
    <x v="629"/>
    <s v="Samsung A256B A25 5G 128GB"/>
    <n v="1"/>
    <n v="164.44829999999999"/>
    <n v="175"/>
    <n v="175"/>
    <n v="10.5517"/>
    <n v="10.55"/>
    <n v="6.02"/>
    <s v="V0161"/>
    <x v="7"/>
    <s v="KABB5"/>
    <s v="FHK"/>
    <s v="Geräte"/>
    <x v="2"/>
    <n v="1"/>
    <n v="164.44829999999999"/>
    <n v="175"/>
    <n v="175"/>
    <n v="10.5517"/>
    <n v="10.55"/>
    <n v="6.028571428571429E-2"/>
    <n v="1"/>
    <m/>
    <x v="0"/>
    <s v="Nein"/>
    <x v="0"/>
  </r>
  <r>
    <n v="14574008"/>
    <x v="6"/>
    <x v="0"/>
    <n v="2001023"/>
    <s v="Sofortrechnung"/>
    <s v="Yasar.Yigitbilek"/>
    <x v="2"/>
    <s v="27416"/>
    <s v="Funkladen Koch GmbH"/>
    <x v="1"/>
    <s v="1"/>
    <s v="101300037"/>
    <x v="91"/>
    <s v="Apple iPhone 14 128GB"/>
    <n v="1"/>
    <n v="492.00850000000003"/>
    <n v="517"/>
    <n v="517"/>
    <n v="24.991499999999998"/>
    <n v="24.99"/>
    <n v="4.83"/>
    <s v="V0161"/>
    <x v="7"/>
    <s v="KABB5"/>
    <s v="FHK"/>
    <s v="Geräte"/>
    <x v="2"/>
    <n v="1"/>
    <n v="492.00850000000003"/>
    <n v="517"/>
    <n v="517"/>
    <n v="24.991499999999998"/>
    <n v="24.99"/>
    <n v="4.8336557059961309E-2"/>
    <n v="1"/>
    <m/>
    <x v="0"/>
    <s v="Nein"/>
    <x v="0"/>
  </r>
  <r>
    <n v="14573603"/>
    <x v="6"/>
    <x v="0"/>
    <n v="2001024"/>
    <s v="Sofortrechnung"/>
    <s v="eam\bekir.ahmed"/>
    <x v="0"/>
    <s v="30408"/>
    <s v="Widezone Intl (Uk) LTD"/>
    <x v="0"/>
    <s v="1"/>
    <s v="201030057"/>
    <x v="182"/>
    <s v="Samsung Watch7 Ultra SM-L705 47mm LTE"/>
    <n v="5"/>
    <n v="333.97"/>
    <n v="335"/>
    <n v="1675"/>
    <n v="1.03"/>
    <n v="5.15"/>
    <n v="0.3"/>
    <s v="V0022"/>
    <x v="13"/>
    <s v="VKASSE"/>
    <s v="EXP"/>
    <s v="Zubehör"/>
    <x v="8"/>
    <n v="5"/>
    <n v="333.97"/>
    <n v="335"/>
    <n v="1675"/>
    <n v="1.03"/>
    <n v="5.15"/>
    <n v="3.074626865671642E-3"/>
    <n v="1"/>
    <m/>
    <x v="0"/>
    <s v="Nein"/>
    <x v="0"/>
  </r>
  <r>
    <n v="14573603"/>
    <x v="6"/>
    <x v="0"/>
    <n v="2001024"/>
    <s v="Sofortrechnung"/>
    <s v="eam\bekir.ahmed"/>
    <x v="0"/>
    <s v="30408"/>
    <s v="Widezone Intl (Uk) LTD"/>
    <x v="1"/>
    <s v="2"/>
    <s v="101700038"/>
    <x v="488"/>
    <s v="Oppo Reno 12 256GB"/>
    <n v="2"/>
    <n v="249"/>
    <n v="256"/>
    <n v="512"/>
    <n v="7"/>
    <n v="14"/>
    <n v="2.73"/>
    <s v="V0022"/>
    <x v="13"/>
    <s v="VKASSE"/>
    <s v="EXP"/>
    <s v="Geräte"/>
    <x v="8"/>
    <n v="2"/>
    <n v="249"/>
    <n v="256"/>
    <n v="512"/>
    <n v="7"/>
    <n v="14"/>
    <n v="2.734375E-2"/>
    <n v="1"/>
    <m/>
    <x v="0"/>
    <s v="Nein"/>
    <x v="0"/>
  </r>
  <r>
    <n v="14573603"/>
    <x v="6"/>
    <x v="0"/>
    <n v="2001024"/>
    <s v="Sofortrechnung"/>
    <s v="eam\bekir.ahmed"/>
    <x v="0"/>
    <s v="30408"/>
    <s v="Widezone Intl (Uk) LTD"/>
    <x v="1"/>
    <s v="3"/>
    <s v="101690329"/>
    <x v="288"/>
    <s v="Xiaomi Redmi 14C 8GB/256GB"/>
    <n v="5"/>
    <n v="101"/>
    <n v="106"/>
    <n v="530"/>
    <n v="5"/>
    <n v="25"/>
    <n v="4.71"/>
    <s v="V0022"/>
    <x v="13"/>
    <s v="VKASSE"/>
    <s v="EXP"/>
    <s v="Geräte"/>
    <x v="8"/>
    <n v="5"/>
    <n v="101"/>
    <n v="106"/>
    <n v="530"/>
    <n v="5"/>
    <n v="25"/>
    <n v="4.716981132075472E-2"/>
    <n v="1"/>
    <m/>
    <x v="0"/>
    <s v="Nein"/>
    <x v="0"/>
  </r>
  <r>
    <n v="14573603"/>
    <x v="6"/>
    <x v="0"/>
    <n v="2001024"/>
    <s v="Sofortrechnung"/>
    <s v="eam\bekir.ahmed"/>
    <x v="0"/>
    <s v="30408"/>
    <s v="Widezone Intl (Uk) LTD"/>
    <x v="0"/>
    <s v="4"/>
    <s v="201030051"/>
    <x v="77"/>
    <s v="Samsung Watch7 Ultra SM-L705 47mm LTE"/>
    <n v="5"/>
    <n v="333.74"/>
    <n v="335"/>
    <n v="1675"/>
    <n v="1.26"/>
    <n v="6.3"/>
    <n v="0.37"/>
    <s v="V0022"/>
    <x v="13"/>
    <s v="VKASSE"/>
    <s v="EXP"/>
    <s v="Zubehör"/>
    <x v="8"/>
    <n v="5"/>
    <n v="333.74"/>
    <n v="335"/>
    <n v="1675"/>
    <n v="1.26"/>
    <n v="6.3"/>
    <n v="3.7611940298507463E-3"/>
    <n v="1"/>
    <m/>
    <x v="0"/>
    <s v="Nein"/>
    <x v="0"/>
  </r>
  <r>
    <n v="14573603"/>
    <x v="6"/>
    <x v="0"/>
    <n v="2001024"/>
    <s v="Sofortrechnung"/>
    <s v="eam\bekir.ahmed"/>
    <x v="0"/>
    <s v="30408"/>
    <s v="Widezone Intl (Uk) LTD"/>
    <x v="1"/>
    <s v="5"/>
    <s v="100690588"/>
    <x v="135"/>
    <s v="Xiaomi Redmi Note 13 5G 6GB/128GB"/>
    <n v="3"/>
    <n v="134"/>
    <n v="149"/>
    <n v="447"/>
    <n v="15"/>
    <n v="45"/>
    <n v="10.06"/>
    <s v="V0022"/>
    <x v="13"/>
    <s v="VKASSE"/>
    <s v="EXP"/>
    <s v="Geräte"/>
    <x v="8"/>
    <n v="3"/>
    <n v="134"/>
    <n v="149"/>
    <n v="447"/>
    <n v="15"/>
    <n v="45"/>
    <n v="0.10067114093959731"/>
    <n v="1"/>
    <m/>
    <x v="0"/>
    <s v="Nein"/>
    <x v="0"/>
  </r>
  <r>
    <n v="14573603"/>
    <x v="6"/>
    <x v="0"/>
    <n v="2001024"/>
    <s v="Sofortrechnung"/>
    <s v="eam\bekir.ahmed"/>
    <x v="0"/>
    <s v="30408"/>
    <s v="Widezone Intl (Uk) LTD"/>
    <x v="0"/>
    <s v="6"/>
    <s v="201300062"/>
    <x v="336"/>
    <s v="Apple AirPods Pro (2. Generation)"/>
    <n v="5"/>
    <n v="181.29769999999999"/>
    <n v="190"/>
    <n v="950"/>
    <n v="8.7022999999999993"/>
    <n v="43.51"/>
    <n v="4.58"/>
    <s v="V0022"/>
    <x v="13"/>
    <s v="VKASSE"/>
    <s v="EXP"/>
    <s v="Zubehör"/>
    <x v="8"/>
    <n v="5"/>
    <n v="181.29769999999999"/>
    <n v="190"/>
    <n v="950"/>
    <n v="8.7022999999999993"/>
    <n v="43.51"/>
    <n v="4.58E-2"/>
    <n v="1"/>
    <m/>
    <x v="0"/>
    <s v="Nein"/>
    <x v="0"/>
  </r>
  <r>
    <n v="14573603"/>
    <x v="6"/>
    <x v="0"/>
    <n v="2001024"/>
    <s v="Sofortrechnung"/>
    <s v="eam\bekir.ahmed"/>
    <x v="0"/>
    <s v="30408"/>
    <s v="Widezone Intl (Uk) LTD"/>
    <x v="1"/>
    <s v="7"/>
    <s v="101690298"/>
    <x v="327"/>
    <s v="Xiaomi Redmi Note 13 Pro+ 5G 12GB/512GB"/>
    <n v="5"/>
    <n v="272"/>
    <n v="276"/>
    <n v="1380"/>
    <n v="4"/>
    <n v="20"/>
    <n v="1.44"/>
    <s v="V0022"/>
    <x v="13"/>
    <s v="VKASSE"/>
    <s v="EXP"/>
    <s v="Geräte"/>
    <x v="8"/>
    <n v="5"/>
    <n v="272"/>
    <n v="276"/>
    <n v="1380"/>
    <n v="4"/>
    <n v="20"/>
    <n v="1.4492753623188406E-2"/>
    <n v="1"/>
    <m/>
    <x v="0"/>
    <s v="Nein"/>
    <x v="0"/>
  </r>
  <r>
    <n v="14573603"/>
    <x v="6"/>
    <x v="0"/>
    <n v="2001024"/>
    <s v="Sofortrechnung"/>
    <s v="eam\bekir.ahmed"/>
    <x v="0"/>
    <s v="30408"/>
    <s v="Widezone Intl (Uk) LTD"/>
    <x v="1"/>
    <s v="8"/>
    <s v="101690331"/>
    <x v="252"/>
    <s v="Xiaomi Redmi 14C 4GB/128GB"/>
    <n v="5"/>
    <n v="74.601299999999995"/>
    <n v="81"/>
    <n v="405"/>
    <n v="6.3986999999999998"/>
    <n v="31.99"/>
    <n v="7.89"/>
    <s v="V0022"/>
    <x v="13"/>
    <s v="VKASSE"/>
    <s v="EXP"/>
    <s v="Geräte"/>
    <x v="8"/>
    <n v="5"/>
    <n v="74.601299999999995"/>
    <n v="81"/>
    <n v="405"/>
    <n v="6.3986999999999998"/>
    <n v="31.99"/>
    <n v="7.8987654320987644E-2"/>
    <n v="1"/>
    <m/>
    <x v="0"/>
    <s v="Nein"/>
    <x v="0"/>
  </r>
  <r>
    <n v="14573603"/>
    <x v="6"/>
    <x v="0"/>
    <n v="2001024"/>
    <s v="Sofortrechnung"/>
    <s v="eam\bekir.ahmed"/>
    <x v="0"/>
    <s v="30408"/>
    <s v="Widezone Intl (Uk) LTD"/>
    <x v="1"/>
    <s v="9"/>
    <s v="100690599"/>
    <x v="337"/>
    <s v="Xiaomi Redmi Note 13 6GB/128GB"/>
    <n v="20"/>
    <n v="105"/>
    <n v="109"/>
    <n v="2180"/>
    <n v="4"/>
    <n v="80"/>
    <n v="3.66"/>
    <s v="V0022"/>
    <x v="13"/>
    <s v="VKASSE"/>
    <s v="EXP"/>
    <s v="Geräte"/>
    <x v="8"/>
    <n v="20"/>
    <n v="105"/>
    <n v="109"/>
    <n v="2180"/>
    <n v="4"/>
    <n v="80"/>
    <n v="3.669724770642202E-2"/>
    <n v="1"/>
    <m/>
    <x v="0"/>
    <s v="Nein"/>
    <x v="0"/>
  </r>
  <r>
    <n v="14573603"/>
    <x v="6"/>
    <x v="0"/>
    <n v="2001024"/>
    <s v="Sofortrechnung"/>
    <s v="eam\bekir.ahmed"/>
    <x v="0"/>
    <s v="30408"/>
    <s v="Widezone Intl (Uk) LTD"/>
    <x v="1"/>
    <s v="10"/>
    <s v="101690318"/>
    <x v="202"/>
    <s v="Xiaomi 14T 5G 12GB/256GB"/>
    <n v="5"/>
    <n v="350"/>
    <n v="359"/>
    <n v="1795"/>
    <n v="9"/>
    <n v="45"/>
    <n v="2.5"/>
    <s v="V0022"/>
    <x v="13"/>
    <s v="VKASSE"/>
    <s v="EXP"/>
    <s v="Geräte"/>
    <x v="8"/>
    <n v="5"/>
    <n v="350"/>
    <n v="359"/>
    <n v="1795"/>
    <n v="9"/>
    <n v="45"/>
    <n v="2.5069637883008356E-2"/>
    <n v="1"/>
    <m/>
    <x v="0"/>
    <s v="Nein"/>
    <x v="0"/>
  </r>
  <r>
    <n v="14573603"/>
    <x v="6"/>
    <x v="0"/>
    <n v="2001024"/>
    <s v="Sofortrechnung"/>
    <s v="eam\bekir.ahmed"/>
    <x v="0"/>
    <s v="30408"/>
    <s v="Widezone Intl (Uk) LTD"/>
    <x v="1"/>
    <s v="11"/>
    <s v="101690316"/>
    <x v="282"/>
    <s v="Xiaomi 14T 5G 12GB/256GB"/>
    <n v="3"/>
    <n v="349.0795"/>
    <n v="359"/>
    <n v="1077"/>
    <n v="9.9205000000000005"/>
    <n v="29.76"/>
    <n v="2.76"/>
    <s v="V0022"/>
    <x v="13"/>
    <s v="VKASSE"/>
    <s v="EXP"/>
    <s v="Geräte"/>
    <x v="8"/>
    <n v="3"/>
    <n v="349.0795"/>
    <n v="359"/>
    <n v="1077"/>
    <n v="9.9205000000000005"/>
    <n v="29.76"/>
    <n v="2.763231197771588E-2"/>
    <n v="1"/>
    <m/>
    <x v="0"/>
    <s v="Nein"/>
    <x v="0"/>
  </r>
  <r>
    <n v="14573603"/>
    <x v="6"/>
    <x v="0"/>
    <n v="2001024"/>
    <s v="Sofortrechnung"/>
    <s v="eam\bekir.ahmed"/>
    <x v="0"/>
    <s v="30408"/>
    <s v="Widezone Intl (Uk) LTD"/>
    <x v="1"/>
    <s v="12"/>
    <s v="101310033"/>
    <x v="455"/>
    <s v="Honor X6B 128GB"/>
    <n v="2"/>
    <n v="71"/>
    <n v="73"/>
    <n v="146"/>
    <n v="2"/>
    <n v="4"/>
    <n v="2.73"/>
    <s v="V0022"/>
    <x v="13"/>
    <s v="VKASSE"/>
    <s v="EXP"/>
    <s v="Geräte"/>
    <x v="8"/>
    <n v="2"/>
    <n v="71"/>
    <n v="73"/>
    <n v="146"/>
    <n v="2"/>
    <n v="4"/>
    <n v="2.7397260273972601E-2"/>
    <n v="1"/>
    <m/>
    <x v="0"/>
    <s v="Nein"/>
    <x v="0"/>
  </r>
  <r>
    <n v="14573603"/>
    <x v="6"/>
    <x v="0"/>
    <n v="2001024"/>
    <s v="Sofortrechnung"/>
    <s v="eam\bekir.ahmed"/>
    <x v="0"/>
    <s v="30408"/>
    <s v="Widezone Intl (Uk) LTD"/>
    <x v="1"/>
    <s v="13"/>
    <s v="101690323"/>
    <x v="517"/>
    <s v="Xiaomi Redmi 14C 8GB/256GB"/>
    <n v="5"/>
    <n v="105.4256"/>
    <n v="106"/>
    <n v="530"/>
    <n v="0.57440000000000002"/>
    <n v="2.87"/>
    <n v="0.54"/>
    <s v="V0022"/>
    <x v="13"/>
    <s v="VKASSE"/>
    <s v="EXP"/>
    <s v="Geräte"/>
    <x v="8"/>
    <n v="5"/>
    <n v="105.4256"/>
    <n v="106"/>
    <n v="530"/>
    <n v="0.57440000000000002"/>
    <n v="2.87"/>
    <n v="5.4150943396226413E-3"/>
    <n v="1"/>
    <m/>
    <x v="0"/>
    <s v="Nein"/>
    <x v="0"/>
  </r>
  <r>
    <n v="14573603"/>
    <x v="6"/>
    <x v="0"/>
    <n v="2001024"/>
    <s v="Sofortrechnung"/>
    <s v="eam\bekir.ahmed"/>
    <x v="0"/>
    <s v="30408"/>
    <s v="Widezone Intl (Uk) LTD"/>
    <x v="1"/>
    <s v="14"/>
    <s v="101690244"/>
    <x v="256"/>
    <s v="Xiaomi POCO X6 Pro 5G 12GB/512GB"/>
    <n v="2"/>
    <n v="246.00569999999999"/>
    <n v="265"/>
    <n v="530"/>
    <n v="18.994299999999999"/>
    <n v="37.99"/>
    <n v="7.16"/>
    <s v="V0022"/>
    <x v="13"/>
    <s v="VKASSE"/>
    <s v="EXP"/>
    <s v="Geräte"/>
    <x v="8"/>
    <n v="2"/>
    <n v="246.00569999999999"/>
    <n v="265"/>
    <n v="530"/>
    <n v="18.994299999999999"/>
    <n v="37.99"/>
    <n v="7.1679245283018875E-2"/>
    <n v="1"/>
    <m/>
    <x v="0"/>
    <s v="Nein"/>
    <x v="0"/>
  </r>
  <r>
    <n v="14573603"/>
    <x v="6"/>
    <x v="0"/>
    <n v="2001024"/>
    <s v="Sofortrechnung"/>
    <s v="eam\bekir.ahmed"/>
    <x v="0"/>
    <s v="30408"/>
    <s v="Widezone Intl (Uk) LTD"/>
    <x v="1"/>
    <s v="15"/>
    <s v="100050291"/>
    <x v="294"/>
    <s v="Motorola Moto G55 5G 256GB"/>
    <n v="2"/>
    <n v="149"/>
    <n v="157"/>
    <n v="314"/>
    <n v="8"/>
    <n v="16"/>
    <n v="5.09"/>
    <s v="V0022"/>
    <x v="13"/>
    <s v="VKASSE"/>
    <s v="EXP"/>
    <s v="Geräte"/>
    <x v="8"/>
    <n v="2"/>
    <n v="149"/>
    <n v="157"/>
    <n v="314"/>
    <n v="8"/>
    <n v="16"/>
    <n v="5.0955414012738856E-2"/>
    <n v="1"/>
    <m/>
    <x v="0"/>
    <s v="Nein"/>
    <x v="0"/>
  </r>
  <r>
    <n v="14573603"/>
    <x v="6"/>
    <x v="0"/>
    <n v="2001024"/>
    <s v="Sofortrechnung"/>
    <s v="eam\bekir.ahmed"/>
    <x v="0"/>
    <s v="30408"/>
    <s v="Widezone Intl (Uk) LTD"/>
    <x v="1"/>
    <s v="16"/>
    <s v="100690670"/>
    <x v="540"/>
    <s v="Xiaomi Redmi 14C 4GB/128GB"/>
    <n v="5"/>
    <n v="77.5"/>
    <n v="81"/>
    <n v="405"/>
    <n v="3.5"/>
    <n v="17.5"/>
    <n v="4.32"/>
    <s v="V0022"/>
    <x v="13"/>
    <s v="VKASSE"/>
    <s v="EXP"/>
    <s v="Geräte"/>
    <x v="8"/>
    <n v="5"/>
    <n v="77.5"/>
    <n v="81"/>
    <n v="405"/>
    <n v="3.5"/>
    <n v="17.5"/>
    <n v="4.3209876543209874E-2"/>
    <n v="1"/>
    <m/>
    <x v="0"/>
    <s v="Nein"/>
    <x v="0"/>
  </r>
  <r>
    <n v="14573603"/>
    <x v="6"/>
    <x v="0"/>
    <n v="2001024"/>
    <s v="Sofortrechnung"/>
    <s v="eam\bekir.ahmed"/>
    <x v="0"/>
    <s v="30408"/>
    <s v="Widezone Intl (Uk) LTD"/>
    <x v="1"/>
    <s v="17"/>
    <s v="101310032"/>
    <x v="384"/>
    <s v="Honor X6B 128GB"/>
    <n v="2"/>
    <n v="71"/>
    <n v="73"/>
    <n v="146"/>
    <n v="2"/>
    <n v="4"/>
    <n v="2.73"/>
    <s v="V0022"/>
    <x v="13"/>
    <s v="VKASSE"/>
    <s v="EXP"/>
    <s v="Geräte"/>
    <x v="8"/>
    <n v="2"/>
    <n v="71"/>
    <n v="73"/>
    <n v="146"/>
    <n v="2"/>
    <n v="4"/>
    <n v="2.7397260273972601E-2"/>
    <n v="1"/>
    <m/>
    <x v="0"/>
    <s v="Nein"/>
    <x v="0"/>
  </r>
  <r>
    <n v="14573603"/>
    <x v="6"/>
    <x v="0"/>
    <n v="2001024"/>
    <s v="Sofortrechnung"/>
    <s v="eam\bekir.ahmed"/>
    <x v="0"/>
    <s v="30408"/>
    <s v="Widezone Intl (Uk) LTD"/>
    <x v="1"/>
    <s v="18"/>
    <s v="101690242"/>
    <x v="43"/>
    <s v="Xiaomi Redmi Note 13 Pro 5G 8GB/256GB"/>
    <n v="25"/>
    <n v="204.57390000000001"/>
    <n v="214"/>
    <n v="5350"/>
    <n v="9.4260999999999999"/>
    <n v="235.65"/>
    <n v="4.4000000000000004"/>
    <s v="V0022"/>
    <x v="13"/>
    <s v="VKASSE"/>
    <s v="EXP"/>
    <s v="Geräte"/>
    <x v="8"/>
    <n v="25"/>
    <n v="204.57390000000001"/>
    <n v="214"/>
    <n v="5350"/>
    <n v="9.4260999999999999"/>
    <n v="235.65"/>
    <n v="4.4046728971962615E-2"/>
    <n v="1"/>
    <m/>
    <x v="0"/>
    <s v="Nein"/>
    <x v="0"/>
  </r>
  <r>
    <n v="14573603"/>
    <x v="6"/>
    <x v="0"/>
    <n v="2001024"/>
    <s v="Sofortrechnung"/>
    <s v="eam\bekir.ahmed"/>
    <x v="0"/>
    <s v="30408"/>
    <s v="Widezone Intl (Uk) LTD"/>
    <x v="1"/>
    <s v="19"/>
    <s v="100050289"/>
    <x v="21"/>
    <s v="Motorola Moto G55 5G 256GB"/>
    <n v="2"/>
    <n v="149"/>
    <n v="157"/>
    <n v="314"/>
    <n v="8"/>
    <n v="16"/>
    <n v="5.09"/>
    <s v="V0022"/>
    <x v="13"/>
    <s v="VKASSE"/>
    <s v="EXP"/>
    <s v="Geräte"/>
    <x v="8"/>
    <n v="2"/>
    <n v="149"/>
    <n v="157"/>
    <n v="314"/>
    <n v="8"/>
    <n v="16"/>
    <n v="5.0955414012738856E-2"/>
    <n v="1"/>
    <m/>
    <x v="0"/>
    <s v="Nein"/>
    <x v="0"/>
  </r>
  <r>
    <n v="14573603"/>
    <x v="6"/>
    <x v="0"/>
    <n v="2001024"/>
    <s v="Sofortrechnung"/>
    <s v="eam\bekir.ahmed"/>
    <x v="0"/>
    <s v="30408"/>
    <s v="Widezone Intl (Uk) LTD"/>
    <x v="1"/>
    <s v="20"/>
    <s v="101690328"/>
    <x v="521"/>
    <s v="Xiaomi Redmi 14C 8GB/256GB"/>
    <n v="5"/>
    <n v="101.1905"/>
    <n v="106"/>
    <n v="530"/>
    <n v="4.8094999999999999"/>
    <n v="24.05"/>
    <n v="4.53"/>
    <s v="V0022"/>
    <x v="13"/>
    <s v="VKASSE"/>
    <s v="EXP"/>
    <s v="Geräte"/>
    <x v="8"/>
    <n v="5"/>
    <n v="101.1905"/>
    <n v="106"/>
    <n v="530"/>
    <n v="4.8094999999999999"/>
    <n v="24.05"/>
    <n v="4.5377358490566039E-2"/>
    <n v="1"/>
    <m/>
    <x v="0"/>
    <s v="Nein"/>
    <x v="0"/>
  </r>
  <r>
    <n v="14573603"/>
    <x v="6"/>
    <x v="0"/>
    <n v="2001024"/>
    <s v="Sofortrechnung"/>
    <s v="eam\bekir.ahmed"/>
    <x v="0"/>
    <s v="30408"/>
    <s v="Widezone Intl (Uk) LTD"/>
    <x v="1"/>
    <s v="21"/>
    <s v="101310028"/>
    <x v="238"/>
    <s v="Honor 200 512GB"/>
    <n v="2"/>
    <n v="276.61900000000003"/>
    <n v="282"/>
    <n v="564"/>
    <n v="5.3810000000000002"/>
    <n v="10.76"/>
    <n v="1.9"/>
    <s v="V0022"/>
    <x v="13"/>
    <s v="VKASSE"/>
    <s v="EXP"/>
    <s v="Geräte"/>
    <x v="8"/>
    <n v="2"/>
    <n v="276.61900000000003"/>
    <n v="282"/>
    <n v="564"/>
    <n v="5.3810000000000002"/>
    <n v="10.76"/>
    <n v="1.9078014184397162E-2"/>
    <n v="1"/>
    <m/>
    <x v="0"/>
    <s v="Nein"/>
    <x v="0"/>
  </r>
  <r>
    <n v="14573603"/>
    <x v="6"/>
    <x v="0"/>
    <n v="2001024"/>
    <s v="Sofortrechnung"/>
    <s v="eam\bekir.ahmed"/>
    <x v="0"/>
    <s v="30408"/>
    <s v="Widezone Intl (Uk) LTD"/>
    <x v="1"/>
    <s v="22"/>
    <s v="101700034"/>
    <x v="314"/>
    <s v="Oppo A40 6GB/128GB"/>
    <n v="2"/>
    <n v="99.490700000000004"/>
    <n v="91"/>
    <n v="182"/>
    <n v="-8.4907000000000004"/>
    <n v="-16.98"/>
    <n v="-9.33"/>
    <s v="V0022"/>
    <x v="13"/>
    <s v="VKASSE"/>
    <s v="EXP"/>
    <s v="Geräte"/>
    <x v="8"/>
    <n v="2"/>
    <n v="99.490700000000004"/>
    <n v="91"/>
    <n v="182"/>
    <n v="-8.4907000000000004"/>
    <n v="-16.98"/>
    <n v="-9.3296703296703296E-2"/>
    <n v="1"/>
    <m/>
    <x v="0"/>
    <s v="Nein"/>
    <x v="1"/>
  </r>
  <r>
    <n v="14573603"/>
    <x v="6"/>
    <x v="0"/>
    <n v="2001024"/>
    <s v="Sofortrechnung"/>
    <s v="eam\bekir.ahmed"/>
    <x v="0"/>
    <s v="30408"/>
    <s v="Widezone Intl (Uk) LTD"/>
    <x v="1"/>
    <s v="23"/>
    <s v="101690337"/>
    <x v="385"/>
    <s v="Xiaomi Redmi 14C 4GB/128GB"/>
    <n v="10"/>
    <n v="74.944500000000005"/>
    <n v="81"/>
    <n v="810"/>
    <n v="6.0555000000000003"/>
    <n v="60.55"/>
    <n v="7.47"/>
    <s v="V0022"/>
    <x v="13"/>
    <s v="VKASSE"/>
    <s v="EXP"/>
    <s v="Geräte"/>
    <x v="8"/>
    <n v="10"/>
    <n v="74.944500000000005"/>
    <n v="81"/>
    <n v="810"/>
    <n v="6.0555000000000003"/>
    <n v="60.55"/>
    <n v="7.475308641975309E-2"/>
    <n v="1"/>
    <m/>
    <x v="0"/>
    <s v="Nein"/>
    <x v="0"/>
  </r>
  <r>
    <n v="14573603"/>
    <x v="6"/>
    <x v="0"/>
    <n v="2001024"/>
    <s v="Sofortrechnung"/>
    <s v="eam\bekir.ahmed"/>
    <x v="0"/>
    <s v="30408"/>
    <s v="Widezone Intl (Uk) LTD"/>
    <x v="1"/>
    <s v="24"/>
    <s v="101690237"/>
    <x v="515"/>
    <s v="Xiaomi Redmi Note 13 Pro+ 5G 8GB/256GB"/>
    <n v="10"/>
    <n v="232"/>
    <n v="243"/>
    <n v="2430"/>
    <n v="11"/>
    <n v="110"/>
    <n v="4.5199999999999996"/>
    <s v="V0022"/>
    <x v="13"/>
    <s v="VKASSE"/>
    <s v="EXP"/>
    <s v="Geräte"/>
    <x v="8"/>
    <n v="10"/>
    <n v="232"/>
    <n v="243"/>
    <n v="2430"/>
    <n v="11"/>
    <n v="110"/>
    <n v="4.5267489711934158E-2"/>
    <n v="1"/>
    <m/>
    <x v="0"/>
    <s v="Nein"/>
    <x v="0"/>
  </r>
  <r>
    <n v="14573603"/>
    <x v="6"/>
    <x v="0"/>
    <n v="2001024"/>
    <s v="Sofortrechnung"/>
    <s v="eam\bekir.ahmed"/>
    <x v="0"/>
    <s v="30408"/>
    <s v="Widezone Intl (Uk) LTD"/>
    <x v="1"/>
    <s v="25"/>
    <s v="101060028"/>
    <x v="191"/>
    <s v="Google Pixel 8 Pro 128GB"/>
    <n v="5"/>
    <n v="417"/>
    <n v="435"/>
    <n v="2175"/>
    <n v="18"/>
    <n v="90"/>
    <n v="4.13"/>
    <s v="V0022"/>
    <x v="13"/>
    <s v="VKASSE"/>
    <s v="EXP"/>
    <s v="Geräte"/>
    <x v="8"/>
    <n v="5"/>
    <n v="417"/>
    <n v="435"/>
    <n v="2175"/>
    <n v="18"/>
    <n v="90"/>
    <n v="4.1379310344827586E-2"/>
    <n v="1"/>
    <m/>
    <x v="0"/>
    <s v="Nein"/>
    <x v="0"/>
  </r>
  <r>
    <n v="14573603"/>
    <x v="6"/>
    <x v="0"/>
    <n v="2001024"/>
    <s v="Sofortrechnung"/>
    <s v="eam\bekir.ahmed"/>
    <x v="0"/>
    <s v="30408"/>
    <s v="Widezone Intl (Uk) LTD"/>
    <x v="1"/>
    <s v="26"/>
    <s v="100690590"/>
    <x v="141"/>
    <s v="Xiaomi Redmi Note 13 5G 6GB/128GB"/>
    <n v="3"/>
    <n v="134"/>
    <n v="149"/>
    <n v="447"/>
    <n v="15"/>
    <n v="45"/>
    <n v="10.06"/>
    <s v="V0022"/>
    <x v="13"/>
    <s v="VKASSE"/>
    <s v="EXP"/>
    <s v="Geräte"/>
    <x v="8"/>
    <n v="3"/>
    <n v="134"/>
    <n v="149"/>
    <n v="447"/>
    <n v="15"/>
    <n v="45"/>
    <n v="0.10067114093959731"/>
    <n v="1"/>
    <m/>
    <x v="0"/>
    <s v="Nein"/>
    <x v="0"/>
  </r>
  <r>
    <n v="14573603"/>
    <x v="6"/>
    <x v="0"/>
    <n v="2001024"/>
    <s v="Sofortrechnung"/>
    <s v="eam\bekir.ahmed"/>
    <x v="0"/>
    <s v="30408"/>
    <s v="Widezone Intl (Uk) LTD"/>
    <x v="1"/>
    <s v="27"/>
    <s v="101700047"/>
    <x v="619"/>
    <s v="Oppo Find X8 Pro 16GB/512GB"/>
    <n v="2"/>
    <n v="839"/>
    <n v="824"/>
    <n v="1648"/>
    <n v="-15"/>
    <n v="-30"/>
    <n v="-1.82"/>
    <s v="V0022"/>
    <x v="13"/>
    <s v="VKASSE"/>
    <s v="EXP"/>
    <s v="Geräte"/>
    <x v="8"/>
    <n v="2"/>
    <n v="839"/>
    <n v="824"/>
    <n v="1648"/>
    <n v="-15"/>
    <n v="-30"/>
    <n v="-1.820388349514563E-2"/>
    <n v="1"/>
    <m/>
    <x v="0"/>
    <s v="Nein"/>
    <x v="1"/>
  </r>
  <r>
    <n v="14573603"/>
    <x v="6"/>
    <x v="0"/>
    <n v="2001024"/>
    <s v="Sofortrechnung"/>
    <s v="eam\bekir.ahmed"/>
    <x v="0"/>
    <s v="30408"/>
    <s v="Widezone Intl (Uk) LTD"/>
    <x v="1"/>
    <s v="28"/>
    <s v="101280001"/>
    <x v="125"/>
    <s v="CAT S75 128GB"/>
    <n v="5"/>
    <n v="218.56469999999999"/>
    <n v="255"/>
    <n v="1275"/>
    <n v="36.435299999999998"/>
    <n v="182.18"/>
    <n v="14.28"/>
    <s v="V0022"/>
    <x v="13"/>
    <s v="VKASSE"/>
    <s v="EXP"/>
    <s v="Geräte"/>
    <x v="8"/>
    <n v="5"/>
    <n v="218.56469999999999"/>
    <n v="255"/>
    <n v="1275"/>
    <n v="36.435299999999998"/>
    <n v="182.18"/>
    <n v="0.14288627450980393"/>
    <n v="1"/>
    <m/>
    <x v="0"/>
    <s v="Nein"/>
    <x v="0"/>
  </r>
  <r>
    <n v="14573603"/>
    <x v="6"/>
    <x v="0"/>
    <n v="2001024"/>
    <s v="Sofortrechnung"/>
    <s v="eam\bekir.ahmed"/>
    <x v="0"/>
    <s v="30408"/>
    <s v="Widezone Intl (Uk) LTD"/>
    <x v="1"/>
    <s v="29"/>
    <s v="101690236"/>
    <x v="123"/>
    <s v="Xiaomi Redmi Note 13 Pro+ 5G 8GB/256GB"/>
    <n v="10"/>
    <n v="233.6053"/>
    <n v="243"/>
    <n v="2430"/>
    <n v="9.3947000000000003"/>
    <n v="93.95"/>
    <n v="3.86"/>
    <s v="V0022"/>
    <x v="13"/>
    <s v="VKASSE"/>
    <s v="EXP"/>
    <s v="Geräte"/>
    <x v="8"/>
    <n v="10"/>
    <n v="233.6053"/>
    <n v="243"/>
    <n v="2430"/>
    <n v="9.3947000000000003"/>
    <n v="93.95"/>
    <n v="3.8662551440329221E-2"/>
    <n v="1"/>
    <m/>
    <x v="0"/>
    <s v="Nein"/>
    <x v="0"/>
  </r>
  <r>
    <n v="14573603"/>
    <x v="6"/>
    <x v="0"/>
    <n v="2001024"/>
    <s v="Sofortrechnung"/>
    <s v="eam\bekir.ahmed"/>
    <x v="0"/>
    <s v="30408"/>
    <s v="Widezone Intl (Uk) LTD"/>
    <x v="1"/>
    <s v="30"/>
    <s v="100690625"/>
    <x v="486"/>
    <s v="Xiaomi Redmi Note 13 Pro 8GB/256GB"/>
    <n v="15"/>
    <n v="208.5"/>
    <n v="212"/>
    <n v="3180"/>
    <n v="3.5"/>
    <n v="52.5"/>
    <n v="1.65"/>
    <s v="V0022"/>
    <x v="13"/>
    <s v="VKASSE"/>
    <s v="EXP"/>
    <s v="Geräte"/>
    <x v="8"/>
    <n v="15"/>
    <n v="208.5"/>
    <n v="212"/>
    <n v="3180"/>
    <n v="3.5"/>
    <n v="52.5"/>
    <n v="1.6509433962264151E-2"/>
    <n v="1"/>
    <m/>
    <x v="0"/>
    <s v="Nein"/>
    <x v="0"/>
  </r>
  <r>
    <n v="14573603"/>
    <x v="6"/>
    <x v="0"/>
    <n v="2001024"/>
    <s v="Sofortrechnung"/>
    <s v="eam\bekir.ahmed"/>
    <x v="0"/>
    <s v="30408"/>
    <s v="Widezone Intl (Uk) LTD"/>
    <x v="1"/>
    <s v="31"/>
    <s v="101690243"/>
    <x v="308"/>
    <s v="Xiaomi POCO X6 Pro 5G 12GB/512GB"/>
    <n v="2"/>
    <n v="246.17310000000001"/>
    <n v="265"/>
    <n v="530"/>
    <n v="18.826899999999998"/>
    <n v="37.65"/>
    <n v="7.1"/>
    <s v="V0022"/>
    <x v="13"/>
    <s v="VKASSE"/>
    <s v="EXP"/>
    <s v="Geräte"/>
    <x v="8"/>
    <n v="2"/>
    <n v="246.17310000000001"/>
    <n v="265"/>
    <n v="530"/>
    <n v="18.826899999999998"/>
    <n v="37.65"/>
    <n v="7.1037735849056607E-2"/>
    <n v="1"/>
    <m/>
    <x v="0"/>
    <s v="Nein"/>
    <x v="0"/>
  </r>
  <r>
    <n v="14573603"/>
    <x v="6"/>
    <x v="0"/>
    <n v="2001024"/>
    <s v="Sofortrechnung"/>
    <s v="eam\bekir.ahmed"/>
    <x v="0"/>
    <s v="30408"/>
    <s v="Widezone Intl (Uk) LTD"/>
    <x v="1"/>
    <s v="32"/>
    <s v="100690597"/>
    <x v="531"/>
    <s v="Xiaomi Redmi Note 13 6GB/128GB"/>
    <n v="3"/>
    <n v="95"/>
    <n v="109"/>
    <n v="327"/>
    <n v="14"/>
    <n v="42"/>
    <n v="12.84"/>
    <s v="V0022"/>
    <x v="13"/>
    <s v="VKASSE"/>
    <s v="EXP"/>
    <s v="Geräte"/>
    <x v="8"/>
    <n v="3"/>
    <n v="95"/>
    <n v="109"/>
    <n v="327"/>
    <n v="14"/>
    <n v="42"/>
    <n v="0.12844036697247707"/>
    <n v="1"/>
    <m/>
    <x v="0"/>
    <s v="Nein"/>
    <x v="0"/>
  </r>
  <r>
    <n v="14573603"/>
    <x v="6"/>
    <x v="0"/>
    <n v="2001024"/>
    <s v="Sofortrechnung"/>
    <s v="eam\bekir.ahmed"/>
    <x v="0"/>
    <s v="30408"/>
    <s v="Widezone Intl (Uk) LTD"/>
    <x v="1"/>
    <s v="33"/>
    <s v="101700036"/>
    <x v="315"/>
    <s v="Oppo A40 4GB/128GB"/>
    <n v="2"/>
    <n v="93"/>
    <n v="89"/>
    <n v="178"/>
    <n v="-4"/>
    <n v="-8"/>
    <n v="-4.49"/>
    <s v="V0022"/>
    <x v="13"/>
    <s v="VKASSE"/>
    <s v="EXP"/>
    <s v="Geräte"/>
    <x v="8"/>
    <n v="2"/>
    <n v="93"/>
    <n v="89"/>
    <n v="178"/>
    <n v="-4"/>
    <n v="-8"/>
    <n v="-4.49438202247191E-2"/>
    <n v="1"/>
    <m/>
    <x v="0"/>
    <s v="Nein"/>
    <x v="1"/>
  </r>
  <r>
    <n v="14573603"/>
    <x v="6"/>
    <x v="0"/>
    <n v="2001024"/>
    <s v="Sofortrechnung"/>
    <s v="eam\bekir.ahmed"/>
    <x v="0"/>
    <s v="30408"/>
    <s v="Widezone Intl (Uk) LTD"/>
    <x v="0"/>
    <s v="34"/>
    <s v="200790000"/>
    <x v="546"/>
    <s v="Fitbit Versa 4"/>
    <n v="5"/>
    <n v="105.3721"/>
    <n v="120"/>
    <n v="600"/>
    <n v="14.6279"/>
    <n v="73.14"/>
    <n v="12.18"/>
    <s v="V0022"/>
    <x v="13"/>
    <s v="VKASSE"/>
    <s v="EXP"/>
    <s v="Zubehör"/>
    <x v="8"/>
    <n v="5"/>
    <n v="105.3721"/>
    <n v="120"/>
    <n v="600"/>
    <n v="14.6279"/>
    <n v="73.14"/>
    <n v="0.12189999999999999"/>
    <n v="1"/>
    <m/>
    <x v="0"/>
    <s v="Nein"/>
    <x v="0"/>
  </r>
  <r>
    <n v="14573603"/>
    <x v="6"/>
    <x v="0"/>
    <n v="2001024"/>
    <s v="Sofortrechnung"/>
    <s v="eam\bekir.ahmed"/>
    <x v="0"/>
    <s v="30408"/>
    <s v="Widezone Intl (Uk) LTD"/>
    <x v="1"/>
    <s v="35"/>
    <s v="101700033"/>
    <x v="590"/>
    <s v="Oppo A40 6GB/128GB"/>
    <n v="2"/>
    <n v="99.490700000000004"/>
    <n v="91"/>
    <n v="182"/>
    <n v="-8.4907000000000004"/>
    <n v="-16.98"/>
    <n v="-9.33"/>
    <s v="V0022"/>
    <x v="13"/>
    <s v="VKASSE"/>
    <s v="EXP"/>
    <s v="Geräte"/>
    <x v="8"/>
    <n v="2"/>
    <n v="99.490700000000004"/>
    <n v="91"/>
    <n v="182"/>
    <n v="-8.4907000000000004"/>
    <n v="-16.98"/>
    <n v="-9.3296703296703296E-2"/>
    <n v="1"/>
    <m/>
    <x v="0"/>
    <s v="Nein"/>
    <x v="1"/>
  </r>
  <r>
    <n v="14573603"/>
    <x v="6"/>
    <x v="0"/>
    <n v="2001024"/>
    <s v="Sofortrechnung"/>
    <s v="eam\bekir.ahmed"/>
    <x v="0"/>
    <s v="30408"/>
    <s v="Widezone Intl (Uk) LTD"/>
    <x v="1"/>
    <s v="36"/>
    <s v="100280019"/>
    <x v="167"/>
    <s v="CAT S62 Pro 128GB"/>
    <n v="5"/>
    <n v="333"/>
    <n v="349"/>
    <n v="1745"/>
    <n v="16"/>
    <n v="80"/>
    <n v="4.58"/>
    <s v="V0022"/>
    <x v="13"/>
    <s v="VKASSE"/>
    <s v="EXP"/>
    <s v="Geräte"/>
    <x v="8"/>
    <n v="5"/>
    <n v="333"/>
    <n v="349"/>
    <n v="1745"/>
    <n v="16"/>
    <n v="80"/>
    <n v="4.5845272206303724E-2"/>
    <n v="1"/>
    <m/>
    <x v="0"/>
    <s v="Nein"/>
    <x v="0"/>
  </r>
  <r>
    <n v="14573603"/>
    <x v="6"/>
    <x v="0"/>
    <n v="2001024"/>
    <s v="Sofortrechnung"/>
    <s v="eam\bekir.ahmed"/>
    <x v="0"/>
    <s v="30408"/>
    <s v="Widezone Intl (Uk) LTD"/>
    <x v="1"/>
    <s v="37"/>
    <s v="101690262"/>
    <x v="290"/>
    <s v="Xiaomi Redmi Note 13 Pro 8GB/256GB"/>
    <n v="15"/>
    <n v="157"/>
    <n v="166"/>
    <n v="2490"/>
    <n v="9"/>
    <n v="135"/>
    <n v="5.42"/>
    <s v="V0022"/>
    <x v="13"/>
    <s v="VKASSE"/>
    <s v="EXP"/>
    <s v="Geräte"/>
    <x v="8"/>
    <n v="15"/>
    <n v="157"/>
    <n v="166"/>
    <n v="2490"/>
    <n v="9"/>
    <n v="135"/>
    <n v="5.4216867469879519E-2"/>
    <n v="1"/>
    <m/>
    <x v="0"/>
    <s v="Nein"/>
    <x v="0"/>
  </r>
  <r>
    <n v="14573603"/>
    <x v="6"/>
    <x v="0"/>
    <n v="2001024"/>
    <s v="Sofortrechnung"/>
    <s v="eam\bekir.ahmed"/>
    <x v="0"/>
    <s v="30408"/>
    <s v="Widezone Intl (Uk) LTD"/>
    <x v="0"/>
    <s v="38"/>
    <s v="200030239"/>
    <x v="122"/>
    <s v="Samsung SmartTag2 1er-Pack EI-T5600B"/>
    <n v="10"/>
    <n v="13.5015"/>
    <n v="14"/>
    <n v="140"/>
    <n v="0.4985"/>
    <n v="4.9800000000000004"/>
    <n v="3.56"/>
    <s v="V0022"/>
    <x v="13"/>
    <s v="VKASSE"/>
    <s v="EXP"/>
    <s v="Zubehör"/>
    <x v="8"/>
    <n v="10"/>
    <n v="13.5015"/>
    <n v="14"/>
    <n v="140"/>
    <n v="0.4985"/>
    <n v="4.9800000000000004"/>
    <n v="3.5571428571428573E-2"/>
    <n v="1"/>
    <m/>
    <x v="0"/>
    <s v="Nein"/>
    <x v="0"/>
  </r>
  <r>
    <n v="14573603"/>
    <x v="6"/>
    <x v="0"/>
    <n v="2001024"/>
    <s v="Sofortrechnung"/>
    <s v="eam\bekir.ahmed"/>
    <x v="0"/>
    <s v="30408"/>
    <s v="Widezone Intl (Uk) LTD"/>
    <x v="1"/>
    <s v="39"/>
    <s v="101690238"/>
    <x v="105"/>
    <s v="Xiaomi Redmi Note 13 8GB/256GB"/>
    <n v="30"/>
    <n v="120.9417"/>
    <n v="125"/>
    <n v="3750"/>
    <n v="4.0583"/>
    <n v="121.75"/>
    <n v="3.24"/>
    <s v="V0022"/>
    <x v="13"/>
    <s v="VKASSE"/>
    <s v="EXP"/>
    <s v="Geräte"/>
    <x v="8"/>
    <n v="30"/>
    <n v="120.9417"/>
    <n v="125"/>
    <n v="3750"/>
    <n v="4.0583"/>
    <n v="121.75"/>
    <n v="3.2466666666666665E-2"/>
    <n v="1"/>
    <m/>
    <x v="0"/>
    <s v="Nein"/>
    <x v="0"/>
  </r>
  <r>
    <n v="14573603"/>
    <x v="6"/>
    <x v="0"/>
    <n v="2001024"/>
    <s v="Sofortrechnung"/>
    <s v="eam\bekir.ahmed"/>
    <x v="0"/>
    <s v="30408"/>
    <s v="Widezone Intl (Uk) LTD"/>
    <x v="1"/>
    <s v="40"/>
    <s v="101050017"/>
    <x v="320"/>
    <s v="Motorola Moto G84 5G 8GB/256GB"/>
    <n v="5"/>
    <n v="149.0078"/>
    <n v="167"/>
    <n v="835"/>
    <n v="17.9922"/>
    <n v="89.96"/>
    <n v="10.77"/>
    <s v="V0022"/>
    <x v="13"/>
    <s v="VKASSE"/>
    <s v="EXP"/>
    <s v="Geräte"/>
    <x v="8"/>
    <n v="5"/>
    <n v="149.0078"/>
    <n v="167"/>
    <n v="835"/>
    <n v="17.9922"/>
    <n v="89.96"/>
    <n v="0.10773652694610777"/>
    <n v="1"/>
    <m/>
    <x v="0"/>
    <s v="Nein"/>
    <x v="0"/>
  </r>
  <r>
    <n v="14573603"/>
    <x v="6"/>
    <x v="0"/>
    <n v="2001024"/>
    <s v="Sofortrechnung"/>
    <s v="eam\bekir.ahmed"/>
    <x v="0"/>
    <s v="30408"/>
    <s v="Widezone Intl (Uk) LTD"/>
    <x v="0"/>
    <s v="41"/>
    <s v="201030062"/>
    <x v="158"/>
    <s v="Samsung Watch7 SM-L305 44mm BT"/>
    <n v="5"/>
    <n v="190"/>
    <n v="192"/>
    <n v="960"/>
    <n v="2"/>
    <n v="10"/>
    <n v="1.04"/>
    <s v="V0022"/>
    <x v="13"/>
    <s v="VKASSE"/>
    <s v="EXP"/>
    <s v="Zubehör"/>
    <x v="8"/>
    <n v="5"/>
    <n v="190"/>
    <n v="192"/>
    <n v="960"/>
    <n v="2"/>
    <n v="10"/>
    <n v="1.0416666666666666E-2"/>
    <n v="1"/>
    <m/>
    <x v="0"/>
    <s v="Nein"/>
    <x v="0"/>
  </r>
  <r>
    <n v="14573603"/>
    <x v="6"/>
    <x v="0"/>
    <n v="2001024"/>
    <s v="Sofortrechnung"/>
    <s v="eam\bekir.ahmed"/>
    <x v="0"/>
    <s v="30408"/>
    <s v="Widezone Intl (Uk) LTD"/>
    <x v="1"/>
    <s v="42"/>
    <s v="101700035"/>
    <x v="587"/>
    <s v="Oppo A40 4GB/128GB"/>
    <n v="2"/>
    <n v="93"/>
    <n v="89"/>
    <n v="178"/>
    <n v="-4"/>
    <n v="-8"/>
    <n v="-4.49"/>
    <s v="V0022"/>
    <x v="13"/>
    <s v="VKASSE"/>
    <s v="EXP"/>
    <s v="Geräte"/>
    <x v="8"/>
    <n v="2"/>
    <n v="93"/>
    <n v="89"/>
    <n v="178"/>
    <n v="-4"/>
    <n v="-8"/>
    <n v="-4.49438202247191E-2"/>
    <n v="1"/>
    <m/>
    <x v="0"/>
    <s v="Nein"/>
    <x v="1"/>
  </r>
  <r>
    <n v="14573603"/>
    <x v="6"/>
    <x v="0"/>
    <n v="2001024"/>
    <s v="Sofortrechnung"/>
    <s v="eam\bekir.ahmed"/>
    <x v="0"/>
    <s v="30408"/>
    <s v="Widezone Intl (Uk) LTD"/>
    <x v="1"/>
    <s v="43"/>
    <s v="100370952"/>
    <x v="637"/>
    <s v="Huawei Pura 70 Pro 512GB"/>
    <n v="2"/>
    <n v="644"/>
    <n v="679"/>
    <n v="1358"/>
    <n v="35"/>
    <n v="70"/>
    <n v="5.15"/>
    <s v="V0022"/>
    <x v="13"/>
    <s v="VKASSE"/>
    <s v="EXP"/>
    <s v="Geräte"/>
    <x v="8"/>
    <n v="2"/>
    <n v="644"/>
    <n v="679"/>
    <n v="1358"/>
    <n v="35"/>
    <n v="70"/>
    <n v="5.1546391752577317E-2"/>
    <n v="1"/>
    <m/>
    <x v="0"/>
    <s v="Nein"/>
    <x v="0"/>
  </r>
  <r>
    <n v="14573603"/>
    <x v="6"/>
    <x v="0"/>
    <n v="2001024"/>
    <s v="Sofortrechnung"/>
    <s v="eam\bekir.ahmed"/>
    <x v="0"/>
    <s v="30408"/>
    <s v="Widezone Intl (Uk) LTD"/>
    <x v="1"/>
    <s v="44"/>
    <s v="101690278"/>
    <x v="110"/>
    <s v="Xiaomi POCO F6 5G 12GB/512GB"/>
    <n v="4"/>
    <n v="277"/>
    <n v="295"/>
    <n v="1180"/>
    <n v="18"/>
    <n v="72"/>
    <n v="6.1"/>
    <s v="V0022"/>
    <x v="13"/>
    <s v="VKASSE"/>
    <s v="EXP"/>
    <s v="Geräte"/>
    <x v="8"/>
    <n v="4"/>
    <n v="277"/>
    <n v="295"/>
    <n v="1180"/>
    <n v="18"/>
    <n v="72"/>
    <n v="6.1016949152542375E-2"/>
    <n v="1"/>
    <m/>
    <x v="0"/>
    <s v="Nein"/>
    <x v="0"/>
  </r>
  <r>
    <n v="14573603"/>
    <x v="6"/>
    <x v="0"/>
    <n v="2001024"/>
    <s v="Sofortrechnung"/>
    <s v="eam\bekir.ahmed"/>
    <x v="0"/>
    <s v="30408"/>
    <s v="Widezone Intl (Uk) LTD"/>
    <x v="1"/>
    <s v="45"/>
    <s v="100370951"/>
    <x v="638"/>
    <s v="Huawei Pura 70 Pro 512GB"/>
    <n v="3"/>
    <n v="644"/>
    <n v="679"/>
    <n v="2037"/>
    <n v="35"/>
    <n v="105"/>
    <n v="5.15"/>
    <s v="V0022"/>
    <x v="13"/>
    <s v="VKASSE"/>
    <s v="EXP"/>
    <s v="Geräte"/>
    <x v="8"/>
    <n v="3"/>
    <n v="644"/>
    <n v="679"/>
    <n v="2037"/>
    <n v="35"/>
    <n v="105"/>
    <n v="5.1546391752577317E-2"/>
    <n v="1"/>
    <m/>
    <x v="0"/>
    <s v="Nein"/>
    <x v="0"/>
  </r>
  <r>
    <n v="14573603"/>
    <x v="6"/>
    <x v="0"/>
    <n v="2001024"/>
    <s v="Sofortrechnung"/>
    <s v="eam\bekir.ahmed"/>
    <x v="0"/>
    <s v="30408"/>
    <s v="Widezone Intl (Uk) LTD"/>
    <x v="1"/>
    <s v="46"/>
    <s v="101690259"/>
    <x v="240"/>
    <s v="Xiaomi Redmi Note 13 Pro+ 5G 8GB/256GB"/>
    <n v="10"/>
    <n v="238"/>
    <n v="243"/>
    <n v="2430"/>
    <n v="5"/>
    <n v="50"/>
    <n v="2.0499999999999998"/>
    <s v="V0022"/>
    <x v="13"/>
    <s v="VKASSE"/>
    <s v="EXP"/>
    <s v="Geräte"/>
    <x v="8"/>
    <n v="10"/>
    <n v="238"/>
    <n v="243"/>
    <n v="2430"/>
    <n v="5"/>
    <n v="50"/>
    <n v="2.0576131687242798E-2"/>
    <n v="1"/>
    <m/>
    <x v="0"/>
    <s v="Nein"/>
    <x v="0"/>
  </r>
  <r>
    <n v="14573603"/>
    <x v="6"/>
    <x v="0"/>
    <n v="2001024"/>
    <s v="Sofortrechnung"/>
    <s v="eam\bekir.ahmed"/>
    <x v="0"/>
    <s v="30408"/>
    <s v="Widezone Intl (Uk) LTD"/>
    <x v="1"/>
    <s v="47"/>
    <s v="100370953"/>
    <x v="639"/>
    <s v="Huawei Pura 70 256GB"/>
    <n v="5"/>
    <n v="544"/>
    <n v="569"/>
    <n v="2845"/>
    <n v="25"/>
    <n v="125"/>
    <n v="4.3899999999999997"/>
    <s v="V0022"/>
    <x v="13"/>
    <s v="VKASSE"/>
    <s v="EXP"/>
    <s v="Geräte"/>
    <x v="8"/>
    <n v="5"/>
    <n v="544"/>
    <n v="569"/>
    <n v="2845"/>
    <n v="25"/>
    <n v="125"/>
    <n v="4.3936731107205626E-2"/>
    <n v="1"/>
    <m/>
    <x v="0"/>
    <s v="Nein"/>
    <x v="0"/>
  </r>
  <r>
    <n v="14573457"/>
    <x v="6"/>
    <x v="0"/>
    <n v="2001025"/>
    <s v="Sofortrechnung"/>
    <s v="eam\mustafa.oezer"/>
    <x v="0"/>
    <s v="22168"/>
    <s v="Max-G-Mobile SL"/>
    <x v="1"/>
    <s v="1"/>
    <s v="100034495"/>
    <x v="306"/>
    <s v="Samsung S928B S24 Ultra 5G 512GB"/>
    <n v="2"/>
    <n v="795"/>
    <n v="833"/>
    <n v="1666"/>
    <n v="38"/>
    <n v="76"/>
    <n v="4.5599999999999996"/>
    <s v="V0018"/>
    <x v="16"/>
    <s v="KÜB8"/>
    <s v="EXP"/>
    <s v="Geräte"/>
    <x v="11"/>
    <n v="2"/>
    <n v="795"/>
    <n v="833"/>
    <n v="1666"/>
    <n v="38"/>
    <n v="76"/>
    <n v="4.561824729891957E-2"/>
    <n v="1"/>
    <m/>
    <x v="0"/>
    <s v="Nein"/>
    <x v="0"/>
  </r>
  <r>
    <n v="14573457"/>
    <x v="6"/>
    <x v="0"/>
    <n v="2001025"/>
    <s v="Sofortrechnung"/>
    <s v="eam\mustafa.oezer"/>
    <x v="0"/>
    <s v="22168"/>
    <s v="Max-G-Mobile SL"/>
    <x v="1"/>
    <s v="2"/>
    <s v="101690347"/>
    <x v="353"/>
    <s v="Xiaomi 13 lite 5G 8GB/128GB"/>
    <n v="2"/>
    <n v="190"/>
    <n v="197"/>
    <n v="394"/>
    <n v="7"/>
    <n v="14"/>
    <n v="3.55"/>
    <s v="V0018"/>
    <x v="16"/>
    <s v="KÜB8"/>
    <s v="EXP"/>
    <s v="Geräte"/>
    <x v="11"/>
    <n v="2"/>
    <n v="190"/>
    <n v="197"/>
    <n v="394"/>
    <n v="7"/>
    <n v="14"/>
    <n v="3.553299492385787E-2"/>
    <n v="1"/>
    <m/>
    <x v="0"/>
    <s v="Nein"/>
    <x v="0"/>
  </r>
  <r>
    <n v="14573457"/>
    <x v="6"/>
    <x v="0"/>
    <n v="2001025"/>
    <s v="Sofortrechnung"/>
    <s v="eam\mustafa.oezer"/>
    <x v="0"/>
    <s v="22168"/>
    <s v="Max-G-Mobile SL"/>
    <x v="0"/>
    <s v="3"/>
    <s v="200060010"/>
    <x v="254"/>
    <s v="Google Pixel Buds Pro"/>
    <n v="5"/>
    <n v="78.2"/>
    <n v="81.5"/>
    <n v="407.5"/>
    <n v="3.3"/>
    <n v="16.5"/>
    <n v="4.04"/>
    <s v="V0018"/>
    <x v="16"/>
    <s v="KÜB8"/>
    <s v="EXP"/>
    <s v="Zubehör"/>
    <x v="11"/>
    <n v="5"/>
    <n v="78.2"/>
    <n v="81.5"/>
    <n v="407.5"/>
    <n v="3.3"/>
    <n v="16.5"/>
    <n v="4.0490797546012272E-2"/>
    <n v="1"/>
    <m/>
    <x v="0"/>
    <s v="Nein"/>
    <x v="0"/>
  </r>
  <r>
    <n v="14573457"/>
    <x v="6"/>
    <x v="0"/>
    <n v="2001025"/>
    <s v="Sofortrechnung"/>
    <s v="eam\mustafa.oezer"/>
    <x v="0"/>
    <s v="22168"/>
    <s v="Max-G-Mobile SL"/>
    <x v="1"/>
    <s v="4"/>
    <s v="101030517"/>
    <x v="329"/>
    <s v="Samsung X810N Tab S9+ 256GB [WiFi]"/>
    <n v="3"/>
    <n v="555"/>
    <n v="642"/>
    <n v="1926"/>
    <n v="87"/>
    <n v="261"/>
    <n v="13.55"/>
    <s v="V0018"/>
    <x v="16"/>
    <s v="KÜB8"/>
    <s v="EXP"/>
    <s v="Geräte"/>
    <x v="11"/>
    <n v="3"/>
    <n v="555"/>
    <n v="642"/>
    <n v="1926"/>
    <n v="87"/>
    <n v="261"/>
    <n v="0.13551401869158877"/>
    <n v="1"/>
    <m/>
    <x v="0"/>
    <s v="Nein"/>
    <x v="0"/>
  </r>
  <r>
    <n v="14573457"/>
    <x v="6"/>
    <x v="0"/>
    <n v="2001025"/>
    <s v="Sofortrechnung"/>
    <s v="eam\mustafa.oezer"/>
    <x v="0"/>
    <s v="22168"/>
    <s v="Max-G-Mobile SL"/>
    <x v="1"/>
    <s v="5"/>
    <s v="100690599"/>
    <x v="337"/>
    <s v="Xiaomi Redmi Note 13 6GB/128GB"/>
    <n v="4"/>
    <n v="105"/>
    <n v="109"/>
    <n v="436"/>
    <n v="4"/>
    <n v="16"/>
    <n v="3.66"/>
    <s v="V0018"/>
    <x v="16"/>
    <s v="KÜB8"/>
    <s v="EXP"/>
    <s v="Geräte"/>
    <x v="11"/>
    <n v="4"/>
    <n v="105"/>
    <n v="109"/>
    <n v="436"/>
    <n v="4"/>
    <n v="16"/>
    <n v="3.669724770642202E-2"/>
    <n v="1"/>
    <m/>
    <x v="0"/>
    <s v="Nein"/>
    <x v="0"/>
  </r>
  <r>
    <n v="14573457"/>
    <x v="6"/>
    <x v="0"/>
    <n v="2001025"/>
    <s v="Sofortrechnung"/>
    <s v="eam\mustafa.oezer"/>
    <x v="0"/>
    <s v="22168"/>
    <s v="Max-G-Mobile SL"/>
    <x v="1"/>
    <s v="6"/>
    <s v="101030092"/>
    <x v="269"/>
    <s v="Samsung P613N Tab S6 lite 2022 64GB [WiFi]"/>
    <n v="5"/>
    <n v="171.95509999999999"/>
    <n v="185"/>
    <n v="925"/>
    <n v="13.0449"/>
    <n v="65.22"/>
    <n v="7.05"/>
    <s v="V0018"/>
    <x v="16"/>
    <s v="KÜB8"/>
    <s v="EXP"/>
    <s v="Geräte"/>
    <x v="11"/>
    <n v="5"/>
    <n v="171.95509999999999"/>
    <n v="185"/>
    <n v="925"/>
    <n v="13.0449"/>
    <n v="65.22"/>
    <n v="7.0508108108108106E-2"/>
    <n v="1"/>
    <m/>
    <x v="0"/>
    <s v="Nein"/>
    <x v="0"/>
  </r>
  <r>
    <n v="14573457"/>
    <x v="6"/>
    <x v="0"/>
    <n v="2001025"/>
    <s v="Sofortrechnung"/>
    <s v="eam\mustafa.oezer"/>
    <x v="0"/>
    <s v="22168"/>
    <s v="Max-G-Mobile SL"/>
    <x v="1"/>
    <s v="7"/>
    <s v="101300308"/>
    <x v="80"/>
    <s v="Apple iPhone 16 Pro Max 256GB"/>
    <n v="1"/>
    <n v="1065.5192"/>
    <n v="1105"/>
    <n v="1105"/>
    <n v="39.480800000000002"/>
    <n v="39.479999999999997"/>
    <n v="3.57"/>
    <s v="V0018"/>
    <x v="16"/>
    <s v="KÜB8"/>
    <s v="EXP"/>
    <s v="Geräte"/>
    <x v="11"/>
    <n v="1"/>
    <n v="1065.5192"/>
    <n v="1105"/>
    <n v="1105"/>
    <n v="39.480800000000002"/>
    <n v="39.479999999999997"/>
    <n v="3.5728506787330312E-2"/>
    <n v="1"/>
    <m/>
    <x v="0"/>
    <s v="Nein"/>
    <x v="0"/>
  </r>
  <r>
    <n v="14573457"/>
    <x v="6"/>
    <x v="0"/>
    <n v="2001025"/>
    <s v="Sofortrechnung"/>
    <s v="eam\mustafa.oezer"/>
    <x v="0"/>
    <s v="22168"/>
    <s v="Max-G-Mobile SL"/>
    <x v="1"/>
    <s v="8"/>
    <s v="100050279"/>
    <x v="258"/>
    <s v="Motorola Edge 50 Neo 5G 512GB"/>
    <n v="4"/>
    <n v="235"/>
    <n v="253"/>
    <n v="1012"/>
    <n v="18"/>
    <n v="72"/>
    <n v="7.11"/>
    <s v="V0018"/>
    <x v="16"/>
    <s v="KÜB8"/>
    <s v="EXP"/>
    <s v="Geräte"/>
    <x v="11"/>
    <n v="4"/>
    <n v="235"/>
    <n v="253"/>
    <n v="1012"/>
    <n v="18"/>
    <n v="72"/>
    <n v="7.1146245059288543E-2"/>
    <n v="1"/>
    <m/>
    <x v="0"/>
    <s v="Nein"/>
    <x v="0"/>
  </r>
  <r>
    <n v="14573457"/>
    <x v="6"/>
    <x v="0"/>
    <n v="2001025"/>
    <s v="Sofortrechnung"/>
    <s v="eam\mustafa.oezer"/>
    <x v="0"/>
    <s v="22168"/>
    <s v="Max-G-Mobile SL"/>
    <x v="1"/>
    <s v="9"/>
    <s v="100050277"/>
    <x v="267"/>
    <s v="Motorola Edge 50 Neo 5G 512GB"/>
    <n v="10"/>
    <n v="235"/>
    <n v="253"/>
    <n v="2530"/>
    <n v="18"/>
    <n v="180"/>
    <n v="7.11"/>
    <s v="V0018"/>
    <x v="16"/>
    <s v="KÜB8"/>
    <s v="EXP"/>
    <s v="Geräte"/>
    <x v="11"/>
    <n v="10"/>
    <n v="235"/>
    <n v="253"/>
    <n v="2530"/>
    <n v="18"/>
    <n v="180"/>
    <n v="7.1146245059288543E-2"/>
    <n v="1"/>
    <m/>
    <x v="0"/>
    <s v="Nein"/>
    <x v="0"/>
  </r>
  <r>
    <n v="14573457"/>
    <x v="6"/>
    <x v="0"/>
    <n v="2001025"/>
    <s v="Sofortrechnung"/>
    <s v="eam\mustafa.oezer"/>
    <x v="0"/>
    <s v="22168"/>
    <s v="Max-G-Mobile SL"/>
    <x v="1"/>
    <s v="10"/>
    <s v="101030392"/>
    <x v="558"/>
    <s v="Samsung S926B S24+ 5G 512GB"/>
    <n v="2"/>
    <n v="730"/>
    <n v="758"/>
    <n v="1516"/>
    <n v="28"/>
    <n v="56"/>
    <n v="3.69"/>
    <s v="V0018"/>
    <x v="16"/>
    <s v="KÜB8"/>
    <s v="EXP"/>
    <s v="Geräte"/>
    <x v="11"/>
    <n v="2"/>
    <n v="730"/>
    <n v="758"/>
    <n v="1516"/>
    <n v="28"/>
    <n v="56"/>
    <n v="3.6939313984168866E-2"/>
    <n v="1"/>
    <m/>
    <x v="0"/>
    <s v="Nein"/>
    <x v="0"/>
  </r>
  <r>
    <n v="14573457"/>
    <x v="6"/>
    <x v="0"/>
    <n v="2001025"/>
    <s v="Sofortrechnung"/>
    <s v="eam\mustafa.oezer"/>
    <x v="0"/>
    <s v="22168"/>
    <s v="Max-G-Mobile SL"/>
    <x v="1"/>
    <s v="11"/>
    <s v="101030626"/>
    <x v="516"/>
    <s v="Samsung S721B S24 FE 5G 128GB"/>
    <n v="5"/>
    <n v="399"/>
    <n v="437"/>
    <n v="2185"/>
    <n v="38"/>
    <n v="190"/>
    <n v="8.69"/>
    <s v="V0018"/>
    <x v="16"/>
    <s v="KÜB8"/>
    <s v="EXP"/>
    <s v="Geräte"/>
    <x v="11"/>
    <n v="5"/>
    <n v="399"/>
    <n v="437"/>
    <n v="2185"/>
    <n v="38"/>
    <n v="190"/>
    <n v="8.6956521739130432E-2"/>
    <n v="1"/>
    <m/>
    <x v="0"/>
    <s v="Nein"/>
    <x v="0"/>
  </r>
  <r>
    <n v="14573457"/>
    <x v="6"/>
    <x v="0"/>
    <n v="2001025"/>
    <s v="Sofortrechnung"/>
    <s v="eam\mustafa.oezer"/>
    <x v="0"/>
    <s v="22168"/>
    <s v="Max-G-Mobile SL"/>
    <x v="1"/>
    <s v="12"/>
    <s v="101030248"/>
    <x v="152"/>
    <s v="Samsung A546B A54 5G 128GB"/>
    <n v="3"/>
    <n v="220"/>
    <n v="244"/>
    <n v="732"/>
    <n v="24"/>
    <n v="72"/>
    <n v="9.83"/>
    <s v="V0018"/>
    <x v="16"/>
    <s v="KÜB8"/>
    <s v="EXP"/>
    <s v="Geräte"/>
    <x v="11"/>
    <n v="3"/>
    <n v="220"/>
    <n v="244"/>
    <n v="732"/>
    <n v="24"/>
    <n v="72"/>
    <n v="9.8360655737704916E-2"/>
    <n v="1"/>
    <m/>
    <x v="0"/>
    <s v="Nein"/>
    <x v="0"/>
  </r>
  <r>
    <n v="14573457"/>
    <x v="6"/>
    <x v="0"/>
    <n v="2001025"/>
    <s v="Sofortrechnung"/>
    <s v="eam\mustafa.oezer"/>
    <x v="0"/>
    <s v="22168"/>
    <s v="Max-G-Mobile SL"/>
    <x v="0"/>
    <s v="13"/>
    <s v="200370093"/>
    <x v="160"/>
    <s v="Huawei Band 9 (Kimi-B19)"/>
    <n v="50"/>
    <n v="28.57"/>
    <n v="31.5"/>
    <n v="1575"/>
    <n v="2.93"/>
    <n v="146.5"/>
    <n v="9.3000000000000007"/>
    <s v="V0018"/>
    <x v="16"/>
    <s v="KÜB8"/>
    <s v="EXP"/>
    <s v="Zubehör"/>
    <x v="11"/>
    <n v="50"/>
    <n v="28.57"/>
    <n v="31.5"/>
    <n v="1575"/>
    <n v="2.93"/>
    <n v="146.5"/>
    <n v="9.301587301587301E-2"/>
    <n v="1"/>
    <m/>
    <x v="0"/>
    <s v="Nein"/>
    <x v="0"/>
  </r>
  <r>
    <n v="14574000"/>
    <x v="6"/>
    <x v="0"/>
    <n v="2001026"/>
    <s v="Sofortrechnung"/>
    <s v="Yasar.Yigitbilek"/>
    <x v="2"/>
    <s v="10069"/>
    <s v="Basar Telekommunikations Center"/>
    <x v="1"/>
    <s v="1"/>
    <s v="101030417"/>
    <x v="301"/>
    <s v="Samsung A057G A05s 64GB"/>
    <n v="1"/>
    <n v="80.008700000000005"/>
    <n v="97"/>
    <n v="97"/>
    <n v="16.991299999999999"/>
    <n v="16.989999999999998"/>
    <n v="17.510000000000002"/>
    <s v="V0163"/>
    <x v="11"/>
    <s v="KÜB8"/>
    <s v="FHK"/>
    <s v="Geräte"/>
    <x v="2"/>
    <n v="1"/>
    <n v="80.008700000000005"/>
    <n v="97"/>
    <n v="97"/>
    <n v="16.991299999999999"/>
    <n v="16.989999999999998"/>
    <n v="0.17515463917525773"/>
    <n v="1"/>
    <m/>
    <x v="0"/>
    <s v="Nein"/>
    <x v="0"/>
  </r>
  <r>
    <n v="14574000"/>
    <x v="6"/>
    <x v="0"/>
    <n v="2001026"/>
    <s v="Sofortrechnung"/>
    <s v="Yasar.Yigitbilek"/>
    <x v="2"/>
    <s v="10069"/>
    <s v="Basar Telekommunikations Center"/>
    <x v="1"/>
    <s v="2"/>
    <s v="101030671"/>
    <x v="423"/>
    <s v="Samsung A165F A16 128GB"/>
    <n v="2"/>
    <n v="109"/>
    <n v="125"/>
    <n v="250"/>
    <n v="16"/>
    <n v="32"/>
    <n v="12.8"/>
    <s v="V0163"/>
    <x v="11"/>
    <s v="KÜB8"/>
    <s v="FHK"/>
    <s v="Geräte"/>
    <x v="2"/>
    <n v="2"/>
    <n v="109"/>
    <n v="125"/>
    <n v="250"/>
    <n v="16"/>
    <n v="32"/>
    <n v="0.128"/>
    <n v="1"/>
    <m/>
    <x v="0"/>
    <s v="Nein"/>
    <x v="0"/>
  </r>
  <r>
    <n v="14574000"/>
    <x v="6"/>
    <x v="0"/>
    <n v="2001026"/>
    <s v="Sofortrechnung"/>
    <s v="Yasar.Yigitbilek"/>
    <x v="2"/>
    <s v="10069"/>
    <s v="Basar Telekommunikations Center"/>
    <x v="1"/>
    <s v="3"/>
    <s v="101030658"/>
    <x v="424"/>
    <s v="Samsung A165F A16 128GB"/>
    <n v="5"/>
    <n v="109"/>
    <n v="129"/>
    <n v="645"/>
    <n v="20"/>
    <n v="100"/>
    <n v="15.5"/>
    <s v="V0163"/>
    <x v="11"/>
    <s v="KÜB8"/>
    <s v="FHK"/>
    <s v="Geräte"/>
    <x v="2"/>
    <n v="5"/>
    <n v="109"/>
    <n v="129"/>
    <n v="645"/>
    <n v="20"/>
    <n v="100"/>
    <n v="0.15503875968992248"/>
    <n v="1"/>
    <m/>
    <x v="0"/>
    <s v="Nein"/>
    <x v="0"/>
  </r>
  <r>
    <n v="14573950"/>
    <x v="6"/>
    <x v="0"/>
    <n v="2001027"/>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950"/>
    <x v="6"/>
    <x v="0"/>
    <n v="2001027"/>
    <s v="Sofortrechnung"/>
    <s v="eam\mustafa.oezer"/>
    <x v="1"/>
    <s v="23433"/>
    <s v="Jacob Elektronik GmbH"/>
    <x v="1"/>
    <s v="2"/>
    <s v="101030104"/>
    <x v="304"/>
    <s v="Samsung G736B Xcover 6 Pro 5G 128GB EE"/>
    <n v="2"/>
    <n v="300.59789999999998"/>
    <n v="315"/>
    <n v="630"/>
    <n v="14.402100000000001"/>
    <n v="28.8"/>
    <n v="4.57"/>
    <s v="V0042"/>
    <x v="5"/>
    <s v="KÜB30"/>
    <s v="GRK"/>
    <s v="Geräte"/>
    <x v="5"/>
    <n v="2"/>
    <n v="300.59789999999998"/>
    <n v="315"/>
    <n v="630"/>
    <n v="14.402100000000001"/>
    <n v="28.8"/>
    <n v="4.5714285714285714E-2"/>
    <n v="1"/>
    <m/>
    <x v="0"/>
    <s v="Nein"/>
    <x v="0"/>
  </r>
  <r>
    <n v="14573962"/>
    <x v="6"/>
    <x v="0"/>
    <n v="2001028"/>
    <s v="Sofortrechnung"/>
    <s v="eam\mustafa.oezer"/>
    <x v="1"/>
    <s v="23433"/>
    <s v="Jacob Elektronik GmbH"/>
    <x v="3"/>
    <s v="1"/>
    <s v="900010024"/>
    <x v="73"/>
    <s v="Sonstiges"/>
    <n v="1"/>
    <n v="0"/>
    <n v="6.35"/>
    <n v="6.35"/>
    <n v="6.35"/>
    <n v="6.35"/>
    <m/>
    <s v="V0042"/>
    <x v="5"/>
    <s v="KÜB30"/>
    <s v="GRK"/>
    <s v="Sonstige"/>
    <x v="5"/>
    <n v="1"/>
    <n v="0"/>
    <n v="6.35"/>
    <n v="6.35"/>
    <n v="6.35"/>
    <n v="6.35"/>
    <n v="1"/>
    <n v="1"/>
    <m/>
    <x v="2"/>
    <s v="Ja"/>
    <x v="0"/>
  </r>
  <r>
    <n v="14573962"/>
    <x v="6"/>
    <x v="0"/>
    <n v="2001028"/>
    <s v="Sofortrechnung"/>
    <s v="eam\mustafa.oezer"/>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3981"/>
    <x v="6"/>
    <x v="0"/>
    <n v="2001029"/>
    <s v="Sofortrechnung"/>
    <s v="eam\mustafa.oezer"/>
    <x v="1"/>
    <s v="23433"/>
    <s v="Jacob Elektronik GmbH"/>
    <x v="1"/>
    <s v="1"/>
    <s v="101030104"/>
    <x v="304"/>
    <s v="Samsung G736B Xcover 6 Pro 5G 128GB EE"/>
    <n v="3"/>
    <n v="300.59789999999998"/>
    <n v="315"/>
    <n v="945"/>
    <n v="14.402100000000001"/>
    <n v="43.21"/>
    <n v="4.57"/>
    <s v="V0042"/>
    <x v="5"/>
    <s v="KÜB30"/>
    <s v="GRK"/>
    <s v="Geräte"/>
    <x v="5"/>
    <n v="3"/>
    <n v="300.59789999999998"/>
    <n v="315"/>
    <n v="945"/>
    <n v="14.402100000000001"/>
    <n v="43.21"/>
    <n v="4.5724867724867724E-2"/>
    <n v="1"/>
    <m/>
    <x v="0"/>
    <s v="Nein"/>
    <x v="0"/>
  </r>
  <r>
    <n v="14573981"/>
    <x v="6"/>
    <x v="0"/>
    <n v="2001029"/>
    <s v="Sofortrechnung"/>
    <s v="eam\mustafa.oezer"/>
    <x v="1"/>
    <s v="23433"/>
    <s v="Jacob Elektronik GmbH"/>
    <x v="1"/>
    <s v="2"/>
    <s v="100034494"/>
    <x v="453"/>
    <s v="Samsung S928B S24 Ultra 5G 512GB"/>
    <n v="1"/>
    <n v="910.47659999999996"/>
    <n v="845"/>
    <n v="845"/>
    <n v="-65.476600000000005"/>
    <n v="-65.48"/>
    <n v="-7.74"/>
    <s v="V0042"/>
    <x v="5"/>
    <s v="KÜB30"/>
    <s v="GRK"/>
    <s v="Geräte"/>
    <x v="5"/>
    <n v="1"/>
    <n v="910.47659999999996"/>
    <n v="845"/>
    <n v="845"/>
    <n v="-65.476600000000005"/>
    <n v="-65.48"/>
    <n v="-7.7491124260355038E-2"/>
    <n v="1"/>
    <m/>
    <x v="0"/>
    <s v="Nein"/>
    <x v="1"/>
  </r>
  <r>
    <n v="14574013"/>
    <x v="6"/>
    <x v="0"/>
    <n v="2001030"/>
    <s v="Sofortrechnung"/>
    <s v="eam\mustafa.oezer"/>
    <x v="2"/>
    <s v="27134"/>
    <s v="N.V. Kommunikation- &amp; Vertriebs GmbH"/>
    <x v="1"/>
    <s v="1"/>
    <s v="100690673"/>
    <x v="568"/>
    <s v="Xiaomi 14T 5G 12GB/256GB"/>
    <n v="1"/>
    <n v="327"/>
    <n v="365"/>
    <n v="365"/>
    <n v="38"/>
    <n v="38"/>
    <n v="10.41"/>
    <s v="V0161"/>
    <x v="7"/>
    <s v="KABB0"/>
    <s v="FHK"/>
    <s v="Geräte"/>
    <x v="2"/>
    <n v="1"/>
    <n v="327"/>
    <n v="365"/>
    <n v="365"/>
    <n v="38"/>
    <n v="38"/>
    <n v="0.10410958904109589"/>
    <n v="1"/>
    <m/>
    <x v="0"/>
    <s v="Nein"/>
    <x v="0"/>
  </r>
  <r>
    <n v="14574016"/>
    <x v="6"/>
    <x v="0"/>
    <n v="2001031"/>
    <s v="Sofortrechnung"/>
    <s v="eam\bekir.ahmed"/>
    <x v="1"/>
    <s v="20193"/>
    <s v="Michael Telecom AG"/>
    <x v="1"/>
    <s v="1"/>
    <s v="101030449"/>
    <x v="62"/>
    <s v="Samsung A155F A15 128GB"/>
    <n v="100"/>
    <n v="112.0598"/>
    <n v="122"/>
    <n v="12200"/>
    <n v="9.9402000000000008"/>
    <n v="994.02"/>
    <n v="8.14"/>
    <s v="V0012"/>
    <x v="1"/>
    <m/>
    <s v="GRK"/>
    <s v="Geräte"/>
    <x v="1"/>
    <n v="100"/>
    <n v="112.0598"/>
    <n v="122"/>
    <n v="12200"/>
    <n v="9.9402000000000008"/>
    <n v="994.02"/>
    <n v="8.1477049180327873E-2"/>
    <n v="1"/>
    <m/>
    <x v="0"/>
    <s v="Nein"/>
    <x v="0"/>
  </r>
  <r>
    <n v="14574016"/>
    <x v="6"/>
    <x v="0"/>
    <n v="2001031"/>
    <s v="Sofortrechnung"/>
    <s v="eam\bekir.ahmed"/>
    <x v="1"/>
    <s v="20193"/>
    <s v="Michael Telecom AG"/>
    <x v="1"/>
    <s v="2"/>
    <s v="101030671"/>
    <x v="423"/>
    <s v="Samsung A165F A16 128GB"/>
    <n v="20"/>
    <n v="109"/>
    <n v="122"/>
    <n v="2440"/>
    <n v="13"/>
    <n v="260"/>
    <n v="10.65"/>
    <s v="V0012"/>
    <x v="1"/>
    <m/>
    <s v="GRK"/>
    <s v="Geräte"/>
    <x v="1"/>
    <n v="20"/>
    <n v="109"/>
    <n v="122"/>
    <n v="2440"/>
    <n v="13"/>
    <n v="260"/>
    <n v="0.10655737704918032"/>
    <n v="1"/>
    <m/>
    <x v="0"/>
    <s v="Nein"/>
    <x v="0"/>
  </r>
  <r>
    <n v="14574016"/>
    <x v="6"/>
    <x v="0"/>
    <n v="2001031"/>
    <s v="Sofortrechnung"/>
    <s v="eam\bekir.ahmed"/>
    <x v="1"/>
    <s v="20193"/>
    <s v="Michael Telecom AG"/>
    <x v="1"/>
    <s v="3"/>
    <s v="101030658"/>
    <x v="424"/>
    <s v="Samsung A165F A16 128GB"/>
    <n v="100"/>
    <n v="109"/>
    <n v="122"/>
    <n v="12200"/>
    <n v="13"/>
    <n v="1300"/>
    <n v="10.65"/>
    <s v="V0012"/>
    <x v="1"/>
    <m/>
    <s v="GRK"/>
    <s v="Geräte"/>
    <x v="1"/>
    <n v="100"/>
    <n v="109"/>
    <n v="122"/>
    <n v="12200"/>
    <n v="13"/>
    <n v="1300"/>
    <n v="0.10655737704918032"/>
    <n v="1"/>
    <m/>
    <x v="0"/>
    <s v="Nein"/>
    <x v="0"/>
  </r>
  <r>
    <n v="14573995"/>
    <x v="6"/>
    <x v="0"/>
    <n v="2001032"/>
    <s v="Sofortrechnung"/>
    <s v="eam\mustafa.oezer"/>
    <x v="2"/>
    <s v="29110"/>
    <s v="Ashop Schloß Holte - Stukenbrock"/>
    <x v="1"/>
    <s v="1"/>
    <s v="100060677"/>
    <x v="115"/>
    <s v="Google Pixel 8 Pro 128GB"/>
    <n v="1"/>
    <n v="414.75200000000001"/>
    <n v="444"/>
    <n v="444"/>
    <n v="29.248000000000001"/>
    <n v="29.25"/>
    <n v="6.58"/>
    <s v="V0162"/>
    <x v="8"/>
    <s v="KABB14"/>
    <s v="FHK"/>
    <s v="Geräte"/>
    <x v="2"/>
    <n v="1"/>
    <n v="414.75200000000001"/>
    <n v="444"/>
    <n v="444"/>
    <n v="29.248000000000001"/>
    <n v="29.25"/>
    <n v="6.5878378378378372E-2"/>
    <n v="1"/>
    <m/>
    <x v="0"/>
    <s v="Nein"/>
    <x v="0"/>
  </r>
  <r>
    <n v="14574018"/>
    <x v="6"/>
    <x v="0"/>
    <n v="2001033"/>
    <s v="Sofortrechnung"/>
    <s v="eam\mustafa.oezer"/>
    <x v="2"/>
    <s v="28849"/>
    <s v="Shop Coes-Tel UG (haftungsbeschränkt)"/>
    <x v="1"/>
    <s v="1"/>
    <s v="101030658"/>
    <x v="424"/>
    <s v="Samsung A165F A16 128GB"/>
    <n v="5"/>
    <n v="109"/>
    <n v="129"/>
    <n v="645"/>
    <n v="20"/>
    <n v="100"/>
    <n v="15.5"/>
    <s v="V0162"/>
    <x v="8"/>
    <s v="KABB5"/>
    <s v="FHK"/>
    <s v="Geräte"/>
    <x v="2"/>
    <n v="5"/>
    <n v="109"/>
    <n v="129"/>
    <n v="645"/>
    <n v="20"/>
    <n v="100"/>
    <n v="0.15503875968992248"/>
    <n v="1"/>
    <m/>
    <x v="0"/>
    <s v="Nein"/>
    <x v="0"/>
  </r>
  <r>
    <n v="14573976"/>
    <x v="6"/>
    <x v="0"/>
    <n v="2001034"/>
    <s v="Sofortrechnung"/>
    <s v="eam\mustafa.oezer"/>
    <x v="2"/>
    <s v="29484"/>
    <s v="ibuy GmbH"/>
    <x v="7"/>
    <s v="1"/>
    <s v="700970495"/>
    <x v="640"/>
    <s v="Aktion MaMo: 3BEARS Porridge"/>
    <n v="12"/>
    <n v="0"/>
    <n v="0"/>
    <n v="0"/>
    <m/>
    <n v="0"/>
    <m/>
    <s v="V0161"/>
    <x v="7"/>
    <s v="KABB14"/>
    <s v="FHK"/>
    <s v="Marketing"/>
    <x v="2"/>
    <n v="12"/>
    <n v="0"/>
    <n v="0"/>
    <n v="0"/>
    <n v="0"/>
    <n v="0"/>
    <n v="0"/>
    <n v="1"/>
    <m/>
    <x v="0"/>
    <s v="Nein"/>
    <x v="0"/>
  </r>
  <r>
    <n v="14573978"/>
    <x v="6"/>
    <x v="0"/>
    <n v="2001035"/>
    <s v="Sofortrechnung"/>
    <s v="eam\mustafa.oezer"/>
    <x v="2"/>
    <s v="29484"/>
    <s v="ibuy GmbH"/>
    <x v="7"/>
    <s v="1"/>
    <s v="700970495"/>
    <x v="640"/>
    <s v="Aktion MaMo: 3BEARS Porridge"/>
    <n v="12"/>
    <n v="0"/>
    <n v="0"/>
    <n v="0"/>
    <m/>
    <n v="0"/>
    <m/>
    <s v="V0161"/>
    <x v="7"/>
    <s v="KABB14"/>
    <s v="FHK"/>
    <s v="Marketing"/>
    <x v="2"/>
    <n v="12"/>
    <n v="0"/>
    <n v="0"/>
    <n v="0"/>
    <n v="0"/>
    <n v="0"/>
    <n v="0"/>
    <n v="1"/>
    <m/>
    <x v="0"/>
    <s v="Nein"/>
    <x v="0"/>
  </r>
  <r>
    <n v="14573907"/>
    <x v="6"/>
    <x v="0"/>
    <n v="2001036"/>
    <s v="Sofortrechnung"/>
    <s v="Yasar.Yigitbilek"/>
    <x v="0"/>
    <s v="31008"/>
    <s v="Smarterstore Srl"/>
    <x v="1"/>
    <s v="1"/>
    <s v="101310031"/>
    <x v="381"/>
    <s v="Honor 200 Pro 512GB"/>
    <n v="3"/>
    <n v="360.71789999999999"/>
    <n v="375"/>
    <n v="1125"/>
    <n v="14.2821"/>
    <n v="42.85"/>
    <n v="3.8"/>
    <s v="V0140"/>
    <x v="15"/>
    <s v="KPUD"/>
    <s v="EXP"/>
    <s v="Geräte"/>
    <x v="10"/>
    <n v="3"/>
    <n v="360.71789999999999"/>
    <n v="375"/>
    <n v="1125"/>
    <n v="14.2821"/>
    <n v="42.85"/>
    <n v="3.8088888888888887E-2"/>
    <n v="1"/>
    <m/>
    <x v="0"/>
    <s v="Nein"/>
    <x v="0"/>
  </r>
  <r>
    <n v="14573907"/>
    <x v="6"/>
    <x v="0"/>
    <n v="2001036"/>
    <s v="Sofortrechnung"/>
    <s v="Yasar.Yigitbilek"/>
    <x v="0"/>
    <s v="31008"/>
    <s v="Smarterstore Srl"/>
    <x v="1"/>
    <s v="2"/>
    <s v="100303119"/>
    <x v="118"/>
    <s v="Apple iPhone 16 Pro 128GB"/>
    <n v="1"/>
    <n v="895.92759999999998"/>
    <n v="915"/>
    <n v="915"/>
    <n v="19.072399999999998"/>
    <n v="19.07"/>
    <n v="2.08"/>
    <s v="V0140"/>
    <x v="15"/>
    <s v="KPUD"/>
    <s v="EXP"/>
    <s v="Geräte"/>
    <x v="10"/>
    <n v="1"/>
    <n v="895.92759999999998"/>
    <n v="915"/>
    <n v="915"/>
    <n v="19.072399999999998"/>
    <n v="19.07"/>
    <n v="2.084153005464481E-2"/>
    <n v="1"/>
    <m/>
    <x v="0"/>
    <s v="Nein"/>
    <x v="0"/>
  </r>
  <r>
    <n v="14573907"/>
    <x v="6"/>
    <x v="0"/>
    <n v="2001036"/>
    <s v="Sofortrechnung"/>
    <s v="Yasar.Yigitbilek"/>
    <x v="0"/>
    <s v="31008"/>
    <s v="Smarterstore Srl"/>
    <x v="1"/>
    <s v="3"/>
    <s v="100302478"/>
    <x v="79"/>
    <s v="Apple iPhone 13 128GB"/>
    <n v="1"/>
    <n v="417.46170000000001"/>
    <n v="428"/>
    <n v="428"/>
    <n v="10.5383"/>
    <n v="10.54"/>
    <n v="2.46"/>
    <s v="V0140"/>
    <x v="15"/>
    <s v="KPUD"/>
    <s v="EXP"/>
    <s v="Geräte"/>
    <x v="10"/>
    <n v="1"/>
    <n v="417.46170000000001"/>
    <n v="428"/>
    <n v="428"/>
    <n v="10.5383"/>
    <n v="10.54"/>
    <n v="2.4626168224299062E-2"/>
    <n v="1"/>
    <m/>
    <x v="0"/>
    <s v="Nein"/>
    <x v="0"/>
  </r>
  <r>
    <n v="14573907"/>
    <x v="6"/>
    <x v="0"/>
    <n v="2001036"/>
    <s v="Sofortrechnung"/>
    <s v="Yasar.Yigitbilek"/>
    <x v="0"/>
    <s v="31008"/>
    <s v="Smarterstore Srl"/>
    <x v="1"/>
    <s v="4"/>
    <s v="101690209"/>
    <x v="12"/>
    <s v="Xiaomi Redmi Pad SE 8GB/256GB [WiFi]"/>
    <n v="1"/>
    <n v="129.98869999999999"/>
    <n v="145"/>
    <n v="145"/>
    <n v="15.0113"/>
    <n v="15.01"/>
    <n v="10.35"/>
    <s v="V0140"/>
    <x v="15"/>
    <s v="KPUD"/>
    <s v="EXP"/>
    <s v="Geräte"/>
    <x v="10"/>
    <n v="1"/>
    <n v="129.98869999999999"/>
    <n v="145"/>
    <n v="145"/>
    <n v="15.0113"/>
    <n v="15.01"/>
    <n v="0.10351724137931034"/>
    <n v="1"/>
    <m/>
    <x v="0"/>
    <s v="Nein"/>
    <x v="0"/>
  </r>
  <r>
    <n v="14573907"/>
    <x v="6"/>
    <x v="0"/>
    <n v="2001036"/>
    <s v="Sofortrechnung"/>
    <s v="Yasar.Yigitbilek"/>
    <x v="0"/>
    <s v="31008"/>
    <s v="Smarterstore Srl"/>
    <x v="1"/>
    <s v="5"/>
    <s v="101030457"/>
    <x v="203"/>
    <s v="Samsung A556B A55 5G 128GB"/>
    <n v="4"/>
    <n v="253.26820000000001"/>
    <n v="269"/>
    <n v="1076"/>
    <n v="15.7318"/>
    <n v="62.93"/>
    <n v="5.84"/>
    <s v="V0140"/>
    <x v="15"/>
    <s v="KPUD"/>
    <s v="EXP"/>
    <s v="Geräte"/>
    <x v="10"/>
    <n v="4"/>
    <n v="253.26820000000001"/>
    <n v="269"/>
    <n v="1076"/>
    <n v="15.7318"/>
    <n v="62.93"/>
    <n v="5.8485130111524161E-2"/>
    <n v="1"/>
    <m/>
    <x v="0"/>
    <s v="Nein"/>
    <x v="0"/>
  </r>
  <r>
    <n v="14573907"/>
    <x v="6"/>
    <x v="0"/>
    <n v="2001036"/>
    <s v="Sofortrechnung"/>
    <s v="Yasar.Yigitbilek"/>
    <x v="0"/>
    <s v="31008"/>
    <s v="Smarterstore Srl"/>
    <x v="1"/>
    <s v="6"/>
    <s v="101030492"/>
    <x v="138"/>
    <s v="Samsung A356B A35 5G 256GB"/>
    <n v="3"/>
    <n v="228.69569999999999"/>
    <n v="236"/>
    <n v="708"/>
    <n v="7.3042999999999996"/>
    <n v="21.91"/>
    <n v="3.09"/>
    <s v="V0140"/>
    <x v="15"/>
    <s v="KPUD"/>
    <s v="EXP"/>
    <s v="Geräte"/>
    <x v="10"/>
    <n v="3"/>
    <n v="228.69569999999999"/>
    <n v="236"/>
    <n v="708"/>
    <n v="7.3042999999999996"/>
    <n v="21.91"/>
    <n v="3.0946327683615819E-2"/>
    <n v="1"/>
    <m/>
    <x v="0"/>
    <s v="Nein"/>
    <x v="0"/>
  </r>
  <r>
    <n v="14573907"/>
    <x v="6"/>
    <x v="0"/>
    <n v="2001036"/>
    <s v="Sofortrechnung"/>
    <s v="Yasar.Yigitbilek"/>
    <x v="0"/>
    <s v="31008"/>
    <s v="Smarterstore Srl"/>
    <x v="1"/>
    <s v="7"/>
    <s v="101690242"/>
    <x v="43"/>
    <s v="Xiaomi Redmi Note 13 Pro 5G 8GB/256GB"/>
    <n v="5"/>
    <n v="204.57390000000001"/>
    <n v="210"/>
    <n v="1050"/>
    <n v="5.4260999999999999"/>
    <n v="27.13"/>
    <n v="2.58"/>
    <s v="V0140"/>
    <x v="15"/>
    <s v="KPUD"/>
    <s v="EXP"/>
    <s v="Geräte"/>
    <x v="10"/>
    <n v="5"/>
    <n v="204.57390000000001"/>
    <n v="210"/>
    <n v="1050"/>
    <n v="5.4260999999999999"/>
    <n v="27.13"/>
    <n v="2.5838095238095236E-2"/>
    <n v="1"/>
    <m/>
    <x v="0"/>
    <s v="Nein"/>
    <x v="0"/>
  </r>
  <r>
    <n v="14573907"/>
    <x v="6"/>
    <x v="0"/>
    <n v="2001036"/>
    <s v="Sofortrechnung"/>
    <s v="Yasar.Yigitbilek"/>
    <x v="0"/>
    <s v="31008"/>
    <s v="Smarterstore Srl"/>
    <x v="1"/>
    <s v="8"/>
    <s v="100034474"/>
    <x v="284"/>
    <s v="Samsung S921B S24 5G 128GB"/>
    <n v="2"/>
    <n v="484.77780000000001"/>
    <n v="495"/>
    <n v="990"/>
    <n v="10.222200000000001"/>
    <n v="20.440000000000001"/>
    <n v="2.06"/>
    <s v="V0140"/>
    <x v="15"/>
    <s v="KPUD"/>
    <s v="EXP"/>
    <s v="Geräte"/>
    <x v="10"/>
    <n v="2"/>
    <n v="484.77780000000001"/>
    <n v="495"/>
    <n v="990"/>
    <n v="10.222200000000001"/>
    <n v="20.440000000000001"/>
    <n v="2.0646464646464649E-2"/>
    <n v="1"/>
    <m/>
    <x v="0"/>
    <s v="Nein"/>
    <x v="0"/>
  </r>
  <r>
    <n v="14573907"/>
    <x v="6"/>
    <x v="0"/>
    <n v="2001036"/>
    <s v="Sofortrechnung"/>
    <s v="Yasar.Yigitbilek"/>
    <x v="0"/>
    <s v="31008"/>
    <s v="Smarterstore Srl"/>
    <x v="1"/>
    <s v="9"/>
    <s v="101030382"/>
    <x v="28"/>
    <s v="Samsung S921B S24 5G 256GB"/>
    <n v="2"/>
    <n v="530.07069999999999"/>
    <n v="555"/>
    <n v="1110"/>
    <n v="24.929300000000001"/>
    <n v="49.86"/>
    <n v="4.49"/>
    <s v="V0140"/>
    <x v="15"/>
    <s v="KPUD"/>
    <s v="EXP"/>
    <s v="Geräte"/>
    <x v="10"/>
    <n v="2"/>
    <n v="530.07069999999999"/>
    <n v="555"/>
    <n v="1110"/>
    <n v="24.929300000000001"/>
    <n v="49.86"/>
    <n v="4.4918918918918915E-2"/>
    <n v="1"/>
    <m/>
    <x v="0"/>
    <s v="Nein"/>
    <x v="0"/>
  </r>
  <r>
    <n v="14573907"/>
    <x v="6"/>
    <x v="0"/>
    <n v="2001036"/>
    <s v="Sofortrechnung"/>
    <s v="Yasar.Yigitbilek"/>
    <x v="0"/>
    <s v="31008"/>
    <s v="Smarterstore Srl"/>
    <x v="1"/>
    <s v="10"/>
    <s v="101690287"/>
    <x v="272"/>
    <s v="Xiaomi POCO X6 5G 8GB/256GB"/>
    <n v="1"/>
    <n v="177"/>
    <n v="189"/>
    <n v="189"/>
    <n v="12"/>
    <n v="12"/>
    <n v="6.34"/>
    <s v="V0140"/>
    <x v="15"/>
    <s v="KPUD"/>
    <s v="EXP"/>
    <s v="Geräte"/>
    <x v="10"/>
    <n v="1"/>
    <n v="177"/>
    <n v="189"/>
    <n v="189"/>
    <n v="12"/>
    <n v="12"/>
    <n v="6.3492063492063489E-2"/>
    <n v="1"/>
    <m/>
    <x v="0"/>
    <s v="Nein"/>
    <x v="0"/>
  </r>
  <r>
    <n v="14573907"/>
    <x v="6"/>
    <x v="0"/>
    <n v="2001036"/>
    <s v="Sofortrechnung"/>
    <s v="Yasar.Yigitbilek"/>
    <x v="0"/>
    <s v="31008"/>
    <s v="Smarterstore Srl"/>
    <x v="1"/>
    <s v="11"/>
    <s v="101030654"/>
    <x v="44"/>
    <s v="Samsung X216B Tab A9+ 5G 128GB"/>
    <n v="1"/>
    <n v="179"/>
    <n v="205"/>
    <n v="205"/>
    <n v="26"/>
    <n v="26"/>
    <n v="12.68"/>
    <s v="V0140"/>
    <x v="15"/>
    <s v="KPUD"/>
    <s v="EXP"/>
    <s v="Geräte"/>
    <x v="10"/>
    <n v="1"/>
    <n v="179"/>
    <n v="205"/>
    <n v="205"/>
    <n v="26"/>
    <n v="26"/>
    <n v="0.12682926829268293"/>
    <n v="1"/>
    <m/>
    <x v="0"/>
    <s v="Nein"/>
    <x v="0"/>
  </r>
  <r>
    <n v="14573907"/>
    <x v="6"/>
    <x v="0"/>
    <n v="2001036"/>
    <s v="Sofortrechnung"/>
    <s v="Yasar.Yigitbilek"/>
    <x v="0"/>
    <s v="31008"/>
    <s v="Smarterstore Srl"/>
    <x v="1"/>
    <s v="12"/>
    <s v="101300308"/>
    <x v="80"/>
    <s v="Apple iPhone 16 Pro Max 256GB"/>
    <n v="10"/>
    <n v="1065.5192"/>
    <n v="1105"/>
    <n v="11050"/>
    <n v="39.480800000000002"/>
    <n v="394.81"/>
    <n v="3.57"/>
    <s v="V0140"/>
    <x v="15"/>
    <s v="KPUD"/>
    <s v="EXP"/>
    <s v="Geräte"/>
    <x v="10"/>
    <n v="10"/>
    <n v="1065.5192"/>
    <n v="1105"/>
    <n v="11050"/>
    <n v="39.480800000000002"/>
    <n v="394.81"/>
    <n v="3.5729411764705885E-2"/>
    <n v="1"/>
    <m/>
    <x v="0"/>
    <s v="Nein"/>
    <x v="0"/>
  </r>
  <r>
    <n v="14573907"/>
    <x v="6"/>
    <x v="0"/>
    <n v="2001036"/>
    <s v="Sofortrechnung"/>
    <s v="Yasar.Yigitbilek"/>
    <x v="0"/>
    <s v="31008"/>
    <s v="Smarterstore Srl"/>
    <x v="0"/>
    <s v="13"/>
    <s v="200300390"/>
    <x v="216"/>
    <s v="nach Aufnahme in Preisliste pflegen"/>
    <n v="1"/>
    <n v="660"/>
    <n v="679"/>
    <n v="679"/>
    <n v="19"/>
    <n v="19"/>
    <n v="2.79"/>
    <s v="V0140"/>
    <x v="15"/>
    <s v="KPUD"/>
    <s v="EXP"/>
    <s v="Zubehör"/>
    <x v="10"/>
    <n v="1"/>
    <n v="660"/>
    <n v="679"/>
    <n v="679"/>
    <n v="19"/>
    <n v="19"/>
    <n v="2.7982326951399118E-2"/>
    <n v="1"/>
    <m/>
    <x v="0"/>
    <s v="Nein"/>
    <x v="0"/>
  </r>
  <r>
    <n v="14573907"/>
    <x v="6"/>
    <x v="0"/>
    <n v="2001036"/>
    <s v="Sofortrechnung"/>
    <s v="Yasar.Yigitbilek"/>
    <x v="0"/>
    <s v="31008"/>
    <s v="Smarterstore Srl"/>
    <x v="1"/>
    <s v="14"/>
    <s v="101030379"/>
    <x v="100"/>
    <s v="Samsung S921B S24 5G 128GB"/>
    <n v="1"/>
    <n v="483.93950000000001"/>
    <n v="495"/>
    <n v="495"/>
    <n v="11.060499999999999"/>
    <n v="11.06"/>
    <n v="2.23"/>
    <s v="V0140"/>
    <x v="15"/>
    <s v="KPUD"/>
    <s v="EXP"/>
    <s v="Geräte"/>
    <x v="10"/>
    <n v="1"/>
    <n v="483.93950000000001"/>
    <n v="495"/>
    <n v="495"/>
    <n v="11.060499999999999"/>
    <n v="11.06"/>
    <n v="2.2343434343434346E-2"/>
    <n v="1"/>
    <m/>
    <x v="0"/>
    <s v="Nein"/>
    <x v="0"/>
  </r>
  <r>
    <n v="14573907"/>
    <x v="6"/>
    <x v="0"/>
    <n v="2001036"/>
    <s v="Sofortrechnung"/>
    <s v="Yasar.Yigitbilek"/>
    <x v="0"/>
    <s v="31008"/>
    <s v="Smarterstore Srl"/>
    <x v="1"/>
    <s v="15"/>
    <s v="101060028"/>
    <x v="191"/>
    <s v="Google Pixel 8 Pro 128GB"/>
    <n v="2"/>
    <n v="417"/>
    <n v="438"/>
    <n v="876"/>
    <n v="21"/>
    <n v="42"/>
    <n v="4.79"/>
    <s v="V0140"/>
    <x v="15"/>
    <s v="KPUD"/>
    <s v="EXP"/>
    <s v="Geräte"/>
    <x v="10"/>
    <n v="2"/>
    <n v="417"/>
    <n v="438"/>
    <n v="876"/>
    <n v="21"/>
    <n v="42"/>
    <n v="4.7945205479452052E-2"/>
    <n v="1"/>
    <m/>
    <x v="0"/>
    <s v="Nein"/>
    <x v="0"/>
  </r>
  <r>
    <n v="14573907"/>
    <x v="6"/>
    <x v="0"/>
    <n v="2001036"/>
    <s v="Sofortrechnung"/>
    <s v="Yasar.Yigitbilek"/>
    <x v="0"/>
    <s v="31008"/>
    <s v="Smarterstore Srl"/>
    <x v="1"/>
    <s v="16"/>
    <s v="100303121"/>
    <x v="121"/>
    <s v="Apple iPhone 16 Pro 128GB"/>
    <n v="1"/>
    <n v="912.70759999999996"/>
    <n v="915"/>
    <n v="915"/>
    <n v="2.2924000000000002"/>
    <n v="2.29"/>
    <n v="0.25"/>
    <s v="V0140"/>
    <x v="15"/>
    <s v="KPUD"/>
    <s v="EXP"/>
    <s v="Geräte"/>
    <x v="10"/>
    <n v="1"/>
    <n v="912.70759999999996"/>
    <n v="915"/>
    <n v="915"/>
    <n v="2.2924000000000002"/>
    <n v="2.29"/>
    <n v="2.5027322404371586E-3"/>
    <n v="1"/>
    <m/>
    <x v="0"/>
    <s v="Nein"/>
    <x v="0"/>
  </r>
  <r>
    <n v="14573907"/>
    <x v="6"/>
    <x v="0"/>
    <n v="2001036"/>
    <s v="Sofortrechnung"/>
    <s v="Yasar.Yigitbilek"/>
    <x v="0"/>
    <s v="31008"/>
    <s v="Smarterstore Srl"/>
    <x v="1"/>
    <s v="17"/>
    <s v="100690625"/>
    <x v="486"/>
    <s v="Xiaomi Redmi Note 13 Pro 8GB/256GB"/>
    <n v="5"/>
    <n v="208.5"/>
    <n v="210"/>
    <n v="1050"/>
    <n v="1.5"/>
    <n v="7.5"/>
    <n v="0.71"/>
    <s v="V0140"/>
    <x v="15"/>
    <s v="KPUD"/>
    <s v="EXP"/>
    <s v="Geräte"/>
    <x v="10"/>
    <n v="5"/>
    <n v="208.5"/>
    <n v="210"/>
    <n v="1050"/>
    <n v="1.5"/>
    <n v="7.5"/>
    <n v="7.1428571428571426E-3"/>
    <n v="1"/>
    <m/>
    <x v="0"/>
    <s v="Nein"/>
    <x v="0"/>
  </r>
  <r>
    <n v="14573907"/>
    <x v="6"/>
    <x v="0"/>
    <n v="2001036"/>
    <s v="Sofortrechnung"/>
    <s v="Yasar.Yigitbilek"/>
    <x v="0"/>
    <s v="31008"/>
    <s v="Smarterstore Srl"/>
    <x v="1"/>
    <s v="18"/>
    <s v="100302987"/>
    <x v="287"/>
    <s v="Apple iPhone 15 Pro Max 1TB"/>
    <n v="1"/>
    <n v="1106.2745"/>
    <n v="1105"/>
    <n v="1105"/>
    <n v="-1.2745"/>
    <n v="-1.27"/>
    <n v="-0.11"/>
    <s v="V0140"/>
    <x v="15"/>
    <s v="KPUD"/>
    <s v="EXP"/>
    <s v="Geräte"/>
    <x v="10"/>
    <n v="1"/>
    <n v="1106.2745"/>
    <n v="1105"/>
    <n v="1105"/>
    <n v="-1.2745"/>
    <n v="-1.27"/>
    <n v="-1.1493212669683257E-3"/>
    <n v="1"/>
    <m/>
    <x v="0"/>
    <s v="Nein"/>
    <x v="1"/>
  </r>
  <r>
    <n v="14573907"/>
    <x v="6"/>
    <x v="0"/>
    <n v="2001036"/>
    <s v="Sofortrechnung"/>
    <s v="Yasar.Yigitbilek"/>
    <x v="0"/>
    <s v="31008"/>
    <s v="Smarterstore Srl"/>
    <x v="1"/>
    <s v="19"/>
    <s v="101030399"/>
    <x v="171"/>
    <s v="Samsung S928B S24 Ultra 5G 512GB"/>
    <n v="1"/>
    <n v="901.34349999999995"/>
    <n v="835"/>
    <n v="835"/>
    <n v="-66.343500000000006"/>
    <n v="-66.34"/>
    <n v="-7.94"/>
    <s v="V0140"/>
    <x v="15"/>
    <s v="KPUD"/>
    <s v="EXP"/>
    <s v="Geräte"/>
    <x v="10"/>
    <n v="1"/>
    <n v="901.34349999999995"/>
    <n v="835"/>
    <n v="835"/>
    <n v="-66.343500000000006"/>
    <n v="-66.34"/>
    <n v="-7.9449101796407184E-2"/>
    <n v="1"/>
    <m/>
    <x v="0"/>
    <s v="Nein"/>
    <x v="1"/>
  </r>
  <r>
    <n v="14573907"/>
    <x v="6"/>
    <x v="0"/>
    <n v="2001036"/>
    <s v="Sofortrechnung"/>
    <s v="Yasar.Yigitbilek"/>
    <x v="0"/>
    <s v="31008"/>
    <s v="Smarterstore Srl"/>
    <x v="1"/>
    <s v="20"/>
    <s v="101300040"/>
    <x v="84"/>
    <s v="Apple iPhone 14 128GB"/>
    <n v="3"/>
    <n v="494.59449999999998"/>
    <n v="520"/>
    <n v="1560"/>
    <n v="25.4055"/>
    <n v="76.22"/>
    <n v="4.88"/>
    <s v="V0140"/>
    <x v="15"/>
    <s v="KPUD"/>
    <s v="EXP"/>
    <s v="Geräte"/>
    <x v="10"/>
    <n v="3"/>
    <n v="494.59449999999998"/>
    <n v="520"/>
    <n v="1560"/>
    <n v="25.4055"/>
    <n v="76.22"/>
    <n v="4.8858974358974357E-2"/>
    <n v="1"/>
    <m/>
    <x v="0"/>
    <s v="Nein"/>
    <x v="0"/>
  </r>
  <r>
    <n v="14573907"/>
    <x v="6"/>
    <x v="0"/>
    <n v="2001036"/>
    <s v="Sofortrechnung"/>
    <s v="Yasar.Yigitbilek"/>
    <x v="0"/>
    <s v="31008"/>
    <s v="Smarterstore Srl"/>
    <x v="1"/>
    <s v="21"/>
    <s v="101690262"/>
    <x v="290"/>
    <s v="Xiaomi Redmi Note 13 Pro 8GB/256GB"/>
    <n v="10"/>
    <n v="157"/>
    <n v="165"/>
    <n v="1650"/>
    <n v="8"/>
    <n v="80"/>
    <n v="4.84"/>
    <s v="V0140"/>
    <x v="15"/>
    <s v="KPUD"/>
    <s v="EXP"/>
    <s v="Geräte"/>
    <x v="10"/>
    <n v="10"/>
    <n v="157"/>
    <n v="165"/>
    <n v="1650"/>
    <n v="8"/>
    <n v="80"/>
    <n v="4.8484848484848485E-2"/>
    <n v="1"/>
    <m/>
    <x v="0"/>
    <s v="Nein"/>
    <x v="0"/>
  </r>
  <r>
    <n v="14573907"/>
    <x v="6"/>
    <x v="0"/>
    <n v="2001036"/>
    <s v="Sofortrechnung"/>
    <s v="Yasar.Yigitbilek"/>
    <x v="0"/>
    <s v="31008"/>
    <s v="Smarterstore Srl"/>
    <x v="1"/>
    <s v="22"/>
    <s v="100034490"/>
    <x v="219"/>
    <s v="Samsung S928B S24 Ultra 5G 256GB"/>
    <n v="2"/>
    <n v="821.67439999999999"/>
    <n v="799"/>
    <n v="1598"/>
    <n v="-22.674399999999999"/>
    <n v="-45.35"/>
    <n v="-2.83"/>
    <s v="V0140"/>
    <x v="15"/>
    <s v="KPUD"/>
    <s v="EXP"/>
    <s v="Geräte"/>
    <x v="10"/>
    <n v="2"/>
    <n v="821.67439999999999"/>
    <n v="799"/>
    <n v="1598"/>
    <n v="-22.674399999999999"/>
    <n v="-45.35"/>
    <n v="-2.8379224030037547E-2"/>
    <n v="1"/>
    <m/>
    <x v="0"/>
    <s v="Nein"/>
    <x v="1"/>
  </r>
  <r>
    <n v="14573907"/>
    <x v="6"/>
    <x v="0"/>
    <n v="2001036"/>
    <s v="Sofortrechnung"/>
    <s v="Yasar.Yigitbilek"/>
    <x v="0"/>
    <s v="31008"/>
    <s v="Smarterstore Srl"/>
    <x v="1"/>
    <s v="23"/>
    <s v="101300220"/>
    <x v="548"/>
    <s v="Apple iPhone 16 128GB"/>
    <n v="1"/>
    <n v="695"/>
    <n v="720"/>
    <n v="720"/>
    <n v="25"/>
    <n v="25"/>
    <n v="3.47"/>
    <s v="V0140"/>
    <x v="15"/>
    <s v="KPUD"/>
    <s v="EXP"/>
    <s v="Geräte"/>
    <x v="10"/>
    <n v="1"/>
    <n v="695"/>
    <n v="720"/>
    <n v="720"/>
    <n v="25"/>
    <n v="25"/>
    <n v="3.4722222222222224E-2"/>
    <n v="1"/>
    <m/>
    <x v="0"/>
    <s v="Nein"/>
    <x v="0"/>
  </r>
  <r>
    <n v="14573907"/>
    <x v="6"/>
    <x v="0"/>
    <n v="2001036"/>
    <s v="Sofortrechnung"/>
    <s v="Yasar.Yigitbilek"/>
    <x v="0"/>
    <s v="31008"/>
    <s v="Smarterstore Srl"/>
    <x v="0"/>
    <s v="24"/>
    <s v="201300063"/>
    <x v="229"/>
    <s v="Apple AirPods 4"/>
    <n v="1"/>
    <n v="105.0431"/>
    <n v="114"/>
    <n v="114"/>
    <n v="8.9568999999999992"/>
    <n v="8.9600000000000009"/>
    <n v="7.85"/>
    <s v="V0140"/>
    <x v="15"/>
    <s v="KPUD"/>
    <s v="EXP"/>
    <s v="Zubehör"/>
    <x v="10"/>
    <n v="1"/>
    <n v="105.0431"/>
    <n v="114"/>
    <n v="114"/>
    <n v="8.9568999999999992"/>
    <n v="8.9600000000000009"/>
    <n v="7.8596491228070178E-2"/>
    <n v="1"/>
    <m/>
    <x v="0"/>
    <s v="Nein"/>
    <x v="0"/>
  </r>
  <r>
    <n v="14573907"/>
    <x v="6"/>
    <x v="0"/>
    <n v="2001036"/>
    <s v="Sofortrechnung"/>
    <s v="Yasar.Yigitbilek"/>
    <x v="0"/>
    <s v="31008"/>
    <s v="Smarterstore Srl"/>
    <x v="1"/>
    <s v="25"/>
    <s v="101300037"/>
    <x v="91"/>
    <s v="Apple iPhone 14 128GB"/>
    <n v="8"/>
    <n v="492.00850000000003"/>
    <n v="514"/>
    <n v="4112"/>
    <n v="21.991499999999998"/>
    <n v="175.93"/>
    <n v="4.2699999999999996"/>
    <s v="V0140"/>
    <x v="15"/>
    <s v="KPUD"/>
    <s v="EXP"/>
    <s v="Geräte"/>
    <x v="10"/>
    <n v="8"/>
    <n v="492.00850000000003"/>
    <n v="514"/>
    <n v="4112"/>
    <n v="21.991499999999998"/>
    <n v="175.93"/>
    <n v="4.2784533073929966E-2"/>
    <n v="1"/>
    <m/>
    <x v="0"/>
    <s v="Nein"/>
    <x v="0"/>
  </r>
  <r>
    <n v="14573907"/>
    <x v="6"/>
    <x v="0"/>
    <n v="2001036"/>
    <s v="Sofortrechnung"/>
    <s v="Yasar.Yigitbilek"/>
    <x v="0"/>
    <s v="31008"/>
    <s v="Smarterstore Srl"/>
    <x v="1"/>
    <s v="26"/>
    <s v="101690259"/>
    <x v="240"/>
    <s v="Xiaomi Redmi Note 13 Pro+ 5G 8GB/256GB"/>
    <n v="1"/>
    <n v="238"/>
    <n v="245"/>
    <n v="245"/>
    <n v="7"/>
    <n v="7"/>
    <n v="2.85"/>
    <s v="V0140"/>
    <x v="15"/>
    <s v="KPUD"/>
    <s v="EXP"/>
    <s v="Geräte"/>
    <x v="10"/>
    <n v="1"/>
    <n v="238"/>
    <n v="245"/>
    <n v="245"/>
    <n v="7"/>
    <n v="7"/>
    <n v="2.8571428571428571E-2"/>
    <n v="1"/>
    <m/>
    <x v="0"/>
    <s v="Nein"/>
    <x v="0"/>
  </r>
  <r>
    <n v="14573907"/>
    <x v="6"/>
    <x v="0"/>
    <n v="2001036"/>
    <s v="Sofortrechnung"/>
    <s v="Yasar.Yigitbilek"/>
    <x v="0"/>
    <s v="31008"/>
    <s v="Smarterstore Srl"/>
    <x v="1"/>
    <s v="27"/>
    <s v="100034500"/>
    <x v="247"/>
    <s v="Samsung A546B A54 5G 128GB"/>
    <n v="1"/>
    <n v="227.03649999999999"/>
    <n v="235"/>
    <n v="235"/>
    <n v="7.9634999999999998"/>
    <n v="7.96"/>
    <n v="3.38"/>
    <s v="V0140"/>
    <x v="15"/>
    <s v="KPUD"/>
    <s v="EXP"/>
    <s v="Geräte"/>
    <x v="10"/>
    <n v="1"/>
    <n v="227.03649999999999"/>
    <n v="235"/>
    <n v="235"/>
    <n v="7.9634999999999998"/>
    <n v="7.96"/>
    <n v="3.3872340425531916E-2"/>
    <n v="1"/>
    <m/>
    <x v="0"/>
    <s v="Nein"/>
    <x v="0"/>
  </r>
  <r>
    <n v="14573907"/>
    <x v="6"/>
    <x v="0"/>
    <n v="2001036"/>
    <s v="Sofortrechnung"/>
    <s v="Yasar.Yigitbilek"/>
    <x v="0"/>
    <s v="31008"/>
    <s v="Smarterstore Srl"/>
    <x v="1"/>
    <s v="28"/>
    <s v="101030419"/>
    <x v="22"/>
    <s v="Samsung G556B Xcover 7 128GB EE"/>
    <n v="2"/>
    <n v="197.0257"/>
    <n v="219"/>
    <n v="438"/>
    <n v="21.974299999999999"/>
    <n v="43.95"/>
    <n v="10.029999999999999"/>
    <s v="V0140"/>
    <x v="15"/>
    <s v="KPUD"/>
    <s v="EXP"/>
    <s v="Geräte"/>
    <x v="10"/>
    <n v="2"/>
    <n v="197.0257"/>
    <n v="219"/>
    <n v="438"/>
    <n v="21.974299999999999"/>
    <n v="43.95"/>
    <n v="0.10034246575342466"/>
    <n v="1"/>
    <m/>
    <x v="0"/>
    <s v="Nein"/>
    <x v="0"/>
  </r>
  <r>
    <n v="14573907"/>
    <x v="6"/>
    <x v="0"/>
    <n v="2001036"/>
    <s v="Sofortrechnung"/>
    <s v="Yasar.Yigitbilek"/>
    <x v="0"/>
    <s v="31008"/>
    <s v="Smarterstore Srl"/>
    <x v="1"/>
    <s v="29"/>
    <s v="101030479"/>
    <x v="276"/>
    <s v="Samsung A356B A35 5G 128GB"/>
    <n v="1"/>
    <n v="196.0857"/>
    <n v="207"/>
    <n v="207"/>
    <n v="10.914300000000001"/>
    <n v="10.91"/>
    <n v="5.27"/>
    <s v="V0140"/>
    <x v="15"/>
    <s v="KPUD"/>
    <s v="EXP"/>
    <s v="Geräte"/>
    <x v="10"/>
    <n v="1"/>
    <n v="196.0857"/>
    <n v="207"/>
    <n v="207"/>
    <n v="10.914300000000001"/>
    <n v="10.91"/>
    <n v="5.2705314009661837E-2"/>
    <n v="1"/>
    <m/>
    <x v="0"/>
    <s v="Nein"/>
    <x v="0"/>
  </r>
  <r>
    <n v="14573907"/>
    <x v="6"/>
    <x v="0"/>
    <n v="2001036"/>
    <s v="Sofortrechnung"/>
    <s v="Yasar.Yigitbilek"/>
    <x v="0"/>
    <s v="31008"/>
    <s v="Smarterstore Srl"/>
    <x v="1"/>
    <s v="30"/>
    <s v="101030471"/>
    <x v="129"/>
    <s v="Samsung A356B A35 5G 256GB"/>
    <n v="3"/>
    <n v="223.98009999999999"/>
    <n v="236"/>
    <n v="708"/>
    <n v="12.0199"/>
    <n v="36.06"/>
    <n v="5.09"/>
    <s v="V0140"/>
    <x v="15"/>
    <s v="KPUD"/>
    <s v="EXP"/>
    <s v="Geräte"/>
    <x v="10"/>
    <n v="3"/>
    <n v="223.98009999999999"/>
    <n v="236"/>
    <n v="708"/>
    <n v="12.0199"/>
    <n v="36.06"/>
    <n v="5.093220338983051E-2"/>
    <n v="1"/>
    <m/>
    <x v="0"/>
    <s v="Nein"/>
    <x v="0"/>
  </r>
  <r>
    <n v="14573985"/>
    <x v="6"/>
    <x v="0"/>
    <n v="2001037"/>
    <s v="Sofortrechnung"/>
    <s v="eam\mustafa.oezer"/>
    <x v="2"/>
    <s v="29484"/>
    <s v="ibuy GmbH"/>
    <x v="7"/>
    <s v="1"/>
    <s v="700970495"/>
    <x v="640"/>
    <s v="Aktion MaMo: 3BEARS Porridge"/>
    <n v="12"/>
    <n v="0"/>
    <n v="0"/>
    <n v="0"/>
    <m/>
    <n v="0"/>
    <m/>
    <s v="V0161"/>
    <x v="7"/>
    <s v="KABB14"/>
    <s v="FHK"/>
    <s v="Marketing"/>
    <x v="2"/>
    <n v="12"/>
    <n v="0"/>
    <n v="0"/>
    <n v="0"/>
    <n v="0"/>
    <n v="0"/>
    <n v="0"/>
    <n v="1"/>
    <m/>
    <x v="0"/>
    <s v="Nein"/>
    <x v="0"/>
  </r>
  <r>
    <n v="14573987"/>
    <x v="6"/>
    <x v="0"/>
    <n v="2001038"/>
    <s v="Sofortrechnung"/>
    <s v="eam\mustafa.oezer"/>
    <x v="2"/>
    <s v="29484"/>
    <s v="ibuy GmbH"/>
    <x v="7"/>
    <s v="1"/>
    <s v="700970495"/>
    <x v="640"/>
    <s v="Aktion MaMo: 3BEARS Porridge"/>
    <n v="12"/>
    <n v="0"/>
    <n v="0"/>
    <n v="0"/>
    <m/>
    <n v="0"/>
    <m/>
    <s v="V0161"/>
    <x v="7"/>
    <s v="KABB14"/>
    <s v="FHK"/>
    <s v="Marketing"/>
    <x v="2"/>
    <n v="12"/>
    <n v="0"/>
    <n v="0"/>
    <n v="0"/>
    <n v="0"/>
    <n v="0"/>
    <n v="0"/>
    <n v="1"/>
    <m/>
    <x v="0"/>
    <s v="Nein"/>
    <x v="0"/>
  </r>
  <r>
    <n v="14573991"/>
    <x v="6"/>
    <x v="0"/>
    <n v="2001039"/>
    <s v="Sofortrechnung"/>
    <s v="eam\mustafa.oezer"/>
    <x v="2"/>
    <s v="29484"/>
    <s v="ibuy GmbH"/>
    <x v="7"/>
    <s v="1"/>
    <s v="700970495"/>
    <x v="640"/>
    <s v="Aktion MaMo: 3BEARS Porridge"/>
    <n v="12"/>
    <n v="0"/>
    <n v="0"/>
    <n v="0"/>
    <m/>
    <n v="0"/>
    <m/>
    <s v="V0161"/>
    <x v="7"/>
    <s v="KABB14"/>
    <s v="FHK"/>
    <s v="Marketing"/>
    <x v="2"/>
    <n v="12"/>
    <n v="0"/>
    <n v="0"/>
    <n v="0"/>
    <n v="0"/>
    <n v="0"/>
    <n v="0"/>
    <n v="1"/>
    <m/>
    <x v="0"/>
    <s v="Nein"/>
    <x v="0"/>
  </r>
  <r>
    <n v="14573992"/>
    <x v="6"/>
    <x v="0"/>
    <n v="2001040"/>
    <s v="Sofortrechnung"/>
    <s v="eam\mustafa.oezer"/>
    <x v="2"/>
    <s v="29484"/>
    <s v="ibuy GmbH"/>
    <x v="7"/>
    <s v="1"/>
    <s v="700970495"/>
    <x v="640"/>
    <s v="Aktion MaMo: 3BEARS Porridge"/>
    <n v="12"/>
    <n v="0"/>
    <n v="0"/>
    <n v="0"/>
    <m/>
    <n v="0"/>
    <m/>
    <s v="V0161"/>
    <x v="7"/>
    <s v="KABB14"/>
    <s v="FHK"/>
    <s v="Marketing"/>
    <x v="2"/>
    <n v="12"/>
    <n v="0"/>
    <n v="0"/>
    <n v="0"/>
    <n v="0"/>
    <n v="0"/>
    <n v="0"/>
    <n v="1"/>
    <m/>
    <x v="0"/>
    <s v="Nein"/>
    <x v="0"/>
  </r>
  <r>
    <n v="14573993"/>
    <x v="6"/>
    <x v="0"/>
    <n v="2001041"/>
    <s v="Sofortrechnung"/>
    <s v="eam\mustafa.oezer"/>
    <x v="2"/>
    <s v="29484"/>
    <s v="ibuy GmbH"/>
    <x v="7"/>
    <s v="1"/>
    <s v="700970495"/>
    <x v="640"/>
    <s v="Aktion MaMo: 3BEARS Porridge"/>
    <n v="12"/>
    <n v="0"/>
    <n v="0"/>
    <n v="0"/>
    <m/>
    <n v="0"/>
    <m/>
    <s v="V0161"/>
    <x v="7"/>
    <s v="KABB14"/>
    <s v="FHK"/>
    <s v="Marketing"/>
    <x v="2"/>
    <n v="12"/>
    <n v="0"/>
    <n v="0"/>
    <n v="0"/>
    <n v="0"/>
    <n v="0"/>
    <n v="0"/>
    <n v="1"/>
    <m/>
    <x v="0"/>
    <s v="Nein"/>
    <x v="0"/>
  </r>
  <r>
    <n v="14573965"/>
    <x v="6"/>
    <x v="0"/>
    <n v="2001042"/>
    <s v="Sofortrechnung"/>
    <s v="Yasar.Yigitbilek"/>
    <x v="2"/>
    <s v="30087"/>
    <s v="DSW-Telekommunikation GmbH"/>
    <x v="7"/>
    <s v="1"/>
    <s v="700970495"/>
    <x v="640"/>
    <s v="Aktion MaMo: 3BEARS Porridge"/>
    <n v="12"/>
    <n v="0"/>
    <n v="0"/>
    <n v="0"/>
    <m/>
    <n v="0"/>
    <m/>
    <s v="V0161"/>
    <x v="7"/>
    <s v="KVAB30"/>
    <s v="FHK"/>
    <s v="Marketing"/>
    <x v="2"/>
    <n v="12"/>
    <n v="0"/>
    <n v="0"/>
    <n v="0"/>
    <n v="0"/>
    <n v="0"/>
    <n v="0"/>
    <n v="1"/>
    <m/>
    <x v="0"/>
    <s v="Nein"/>
    <x v="0"/>
  </r>
  <r>
    <n v="14573968"/>
    <x v="6"/>
    <x v="0"/>
    <n v="2001043"/>
    <s v="Sofortrechnung"/>
    <s v="Yasar.Yigitbilek"/>
    <x v="2"/>
    <s v="30087"/>
    <s v="DSW-Telekommunikation GmbH"/>
    <x v="7"/>
    <s v="1"/>
    <s v="700970495"/>
    <x v="640"/>
    <s v="Aktion MaMo: 3BEARS Porridge"/>
    <n v="12"/>
    <n v="0"/>
    <n v="0"/>
    <n v="0"/>
    <m/>
    <n v="0"/>
    <m/>
    <s v="V0161"/>
    <x v="7"/>
    <s v="KVAB30"/>
    <s v="FHK"/>
    <s v="Marketing"/>
    <x v="2"/>
    <n v="12"/>
    <n v="0"/>
    <n v="0"/>
    <n v="0"/>
    <n v="0"/>
    <n v="0"/>
    <n v="0"/>
    <n v="1"/>
    <m/>
    <x v="0"/>
    <s v="Nein"/>
    <x v="0"/>
  </r>
  <r>
    <n v="14573969"/>
    <x v="6"/>
    <x v="0"/>
    <n v="2001044"/>
    <s v="Sofortrechnung"/>
    <s v="Yasar.Yigitbilek"/>
    <x v="2"/>
    <s v="30087"/>
    <s v="DSW-Telekommunikation GmbH"/>
    <x v="7"/>
    <s v="1"/>
    <s v="700970495"/>
    <x v="640"/>
    <s v="Aktion MaMo: 3BEARS Porridge"/>
    <n v="12"/>
    <n v="0"/>
    <n v="0"/>
    <n v="0"/>
    <m/>
    <n v="0"/>
    <m/>
    <s v="V0161"/>
    <x v="7"/>
    <s v="KVAB30"/>
    <s v="FHK"/>
    <s v="Marketing"/>
    <x v="2"/>
    <n v="12"/>
    <n v="0"/>
    <n v="0"/>
    <n v="0"/>
    <n v="0"/>
    <n v="0"/>
    <n v="0"/>
    <n v="1"/>
    <m/>
    <x v="0"/>
    <s v="Nein"/>
    <x v="0"/>
  </r>
  <r>
    <n v="14573970"/>
    <x v="6"/>
    <x v="0"/>
    <n v="2001045"/>
    <s v="Sofortrechnung"/>
    <s v="Yasar.Yigitbilek"/>
    <x v="2"/>
    <s v="30087"/>
    <s v="DSW-Telekommunikation GmbH"/>
    <x v="7"/>
    <s v="1"/>
    <s v="700970495"/>
    <x v="640"/>
    <s v="Aktion MaMo: 3BEARS Porridge"/>
    <n v="12"/>
    <n v="0"/>
    <n v="0"/>
    <n v="0"/>
    <m/>
    <n v="0"/>
    <m/>
    <s v="V0161"/>
    <x v="7"/>
    <s v="KVAB30"/>
    <s v="FHK"/>
    <s v="Marketing"/>
    <x v="2"/>
    <n v="12"/>
    <n v="0"/>
    <n v="0"/>
    <n v="0"/>
    <n v="0"/>
    <n v="0"/>
    <n v="0"/>
    <n v="1"/>
    <m/>
    <x v="0"/>
    <s v="Nein"/>
    <x v="0"/>
  </r>
  <r>
    <n v="14573943"/>
    <x v="6"/>
    <x v="0"/>
    <n v="2001046"/>
    <s v="Sofortrechnung"/>
    <s v="eam\mustafa.oezer"/>
    <x v="2"/>
    <s v="29484"/>
    <s v="ibuy GmbH"/>
    <x v="3"/>
    <s v="1"/>
    <s v="900311029"/>
    <x v="594"/>
    <m/>
    <n v="30"/>
    <n v="0"/>
    <n v="0"/>
    <n v="0"/>
    <m/>
    <n v="0"/>
    <m/>
    <s v="V0161"/>
    <x v="7"/>
    <s v="KABB14"/>
    <s v="FHK"/>
    <s v="Sonstige"/>
    <x v="2"/>
    <n v="30"/>
    <n v="0"/>
    <n v="0"/>
    <n v="0"/>
    <n v="0"/>
    <n v="0"/>
    <n v="0"/>
    <n v="1"/>
    <m/>
    <x v="0"/>
    <s v="Nein"/>
    <x v="0"/>
  </r>
  <r>
    <n v="14573943"/>
    <x v="6"/>
    <x v="0"/>
    <n v="2001046"/>
    <s v="Sofortrechnung"/>
    <s v="eam\mustafa.oezer"/>
    <x v="2"/>
    <s v="29484"/>
    <s v="ibuy GmbH"/>
    <x v="3"/>
    <s v="2"/>
    <s v="900140010"/>
    <x v="523"/>
    <m/>
    <n v="20"/>
    <n v="0"/>
    <n v="0"/>
    <n v="0"/>
    <m/>
    <n v="0"/>
    <m/>
    <s v="V0161"/>
    <x v="7"/>
    <s v="KABB14"/>
    <s v="FHK"/>
    <s v="Sonstige"/>
    <x v="2"/>
    <n v="20"/>
    <n v="0"/>
    <n v="0"/>
    <n v="0"/>
    <n v="0"/>
    <n v="0"/>
    <n v="0"/>
    <n v="1"/>
    <m/>
    <x v="0"/>
    <s v="Nein"/>
    <x v="0"/>
  </r>
  <r>
    <n v="14573943"/>
    <x v="6"/>
    <x v="0"/>
    <n v="2001046"/>
    <s v="Sofortrechnung"/>
    <s v="eam\mustafa.oezer"/>
    <x v="2"/>
    <s v="29484"/>
    <s v="ibuy GmbH"/>
    <x v="3"/>
    <s v="3"/>
    <s v="900140009"/>
    <x v="595"/>
    <m/>
    <n v="100"/>
    <n v="0"/>
    <n v="0"/>
    <n v="0"/>
    <m/>
    <n v="0"/>
    <m/>
    <s v="V0161"/>
    <x v="7"/>
    <s v="KABB14"/>
    <s v="FHK"/>
    <s v="Sonstige"/>
    <x v="2"/>
    <n v="100"/>
    <n v="0"/>
    <n v="0"/>
    <n v="0"/>
    <n v="0"/>
    <n v="0"/>
    <n v="0"/>
    <n v="1"/>
    <m/>
    <x v="0"/>
    <s v="Nein"/>
    <x v="0"/>
  </r>
  <r>
    <n v="14573908"/>
    <x v="6"/>
    <x v="0"/>
    <n v="2001047"/>
    <s v="Sofortrechnung"/>
    <s v="Yasar.Yigitbilek"/>
    <x v="2"/>
    <s v="30763"/>
    <s v="Techboxx Shop RM GmbH"/>
    <x v="7"/>
    <s v="1"/>
    <s v="700970494"/>
    <x v="641"/>
    <s v="Theke Telekom, schwarzlackiert [Promotion]"/>
    <n v="1"/>
    <n v="229"/>
    <n v="0"/>
    <n v="0"/>
    <m/>
    <n v="-229"/>
    <m/>
    <s v="V0157"/>
    <x v="18"/>
    <s v="KÜB14"/>
    <s v="FHK"/>
    <s v="Marketing"/>
    <x v="12"/>
    <n v="1"/>
    <n v="229"/>
    <n v="0"/>
    <n v="0"/>
    <n v="0"/>
    <n v="-229"/>
    <n v="0"/>
    <n v="1"/>
    <m/>
    <x v="0"/>
    <s v="Nein"/>
    <x v="1"/>
  </r>
  <r>
    <n v="14573859"/>
    <x v="6"/>
    <x v="0"/>
    <n v="2001048"/>
    <s v="Sofortrechnung"/>
    <s v="Yasar.Yigitbilek"/>
    <x v="2"/>
    <s v="30763"/>
    <s v="Techboxx Shop RM GmbH"/>
    <x v="1"/>
    <s v="1"/>
    <s v="101030658"/>
    <x v="424"/>
    <s v="Samsung A165F A16 128GB"/>
    <n v="1"/>
    <n v="109"/>
    <n v="129"/>
    <n v="129"/>
    <n v="20"/>
    <n v="20"/>
    <n v="15.5"/>
    <s v="V0157"/>
    <x v="18"/>
    <s v="KÜB14"/>
    <s v="FHK"/>
    <s v="Geräte"/>
    <x v="12"/>
    <n v="1"/>
    <n v="109"/>
    <n v="129"/>
    <n v="129"/>
    <n v="20"/>
    <n v="20"/>
    <n v="0.15503875968992248"/>
    <n v="1"/>
    <m/>
    <x v="0"/>
    <s v="Nein"/>
    <x v="0"/>
  </r>
  <r>
    <n v="14573947"/>
    <x v="6"/>
    <x v="0"/>
    <n v="2001049"/>
    <s v="Sofortrechnung"/>
    <s v="Yasar.Yigitbilek"/>
    <x v="2"/>
    <s v="30763"/>
    <s v="Techboxx Shop RM GmbH"/>
    <x v="3"/>
    <s v="1"/>
    <s v="900311029"/>
    <x v="594"/>
    <m/>
    <n v="30"/>
    <n v="0"/>
    <n v="0"/>
    <n v="0"/>
    <m/>
    <n v="0"/>
    <m/>
    <s v="V0157"/>
    <x v="18"/>
    <s v="KÜB14"/>
    <s v="FHK"/>
    <s v="Sonstige"/>
    <x v="12"/>
    <n v="30"/>
    <n v="0"/>
    <n v="0"/>
    <n v="0"/>
    <n v="0"/>
    <n v="0"/>
    <n v="0"/>
    <n v="1"/>
    <m/>
    <x v="0"/>
    <s v="Nein"/>
    <x v="0"/>
  </r>
  <r>
    <n v="14573947"/>
    <x v="6"/>
    <x v="0"/>
    <n v="2001049"/>
    <s v="Sofortrechnung"/>
    <s v="Yasar.Yigitbilek"/>
    <x v="2"/>
    <s v="30763"/>
    <s v="Techboxx Shop RM GmbH"/>
    <x v="3"/>
    <s v="2"/>
    <s v="900140010"/>
    <x v="523"/>
    <m/>
    <n v="20"/>
    <n v="0"/>
    <n v="0"/>
    <n v="0"/>
    <m/>
    <n v="0"/>
    <m/>
    <s v="V0157"/>
    <x v="18"/>
    <s v="KÜB14"/>
    <s v="FHK"/>
    <s v="Sonstige"/>
    <x v="12"/>
    <n v="20"/>
    <n v="0"/>
    <n v="0"/>
    <n v="0"/>
    <n v="0"/>
    <n v="0"/>
    <n v="0"/>
    <n v="1"/>
    <m/>
    <x v="0"/>
    <s v="Nein"/>
    <x v="0"/>
  </r>
  <r>
    <n v="14573947"/>
    <x v="6"/>
    <x v="0"/>
    <n v="2001049"/>
    <s v="Sofortrechnung"/>
    <s v="Yasar.Yigitbilek"/>
    <x v="2"/>
    <s v="30763"/>
    <s v="Techboxx Shop RM GmbH"/>
    <x v="3"/>
    <s v="3"/>
    <s v="900140009"/>
    <x v="595"/>
    <m/>
    <n v="100"/>
    <n v="0"/>
    <n v="0"/>
    <n v="0"/>
    <m/>
    <n v="0"/>
    <m/>
    <s v="V0157"/>
    <x v="18"/>
    <s v="KÜB14"/>
    <s v="FHK"/>
    <s v="Sonstige"/>
    <x v="12"/>
    <n v="100"/>
    <n v="0"/>
    <n v="0"/>
    <n v="0"/>
    <n v="0"/>
    <n v="0"/>
    <n v="0"/>
    <n v="1"/>
    <m/>
    <x v="0"/>
    <s v="Nein"/>
    <x v="0"/>
  </r>
  <r>
    <n v="14573974"/>
    <x v="6"/>
    <x v="0"/>
    <n v="2001050"/>
    <s v="Sofortrechnung"/>
    <s v="Yasar.Yigitbilek"/>
    <x v="2"/>
    <s v="30763"/>
    <s v="Techboxx Shop RM GmbH"/>
    <x v="7"/>
    <s v="1"/>
    <s v="700970495"/>
    <x v="640"/>
    <s v="Aktion MaMo: 3BEARS Porridge"/>
    <n v="12"/>
    <n v="0"/>
    <n v="0"/>
    <n v="0"/>
    <m/>
    <n v="0"/>
    <m/>
    <s v="V0157"/>
    <x v="18"/>
    <s v="KÜB14"/>
    <s v="FHK"/>
    <s v="Marketing"/>
    <x v="12"/>
    <n v="12"/>
    <n v="0"/>
    <n v="0"/>
    <n v="0"/>
    <n v="0"/>
    <n v="0"/>
    <n v="0"/>
    <n v="1"/>
    <m/>
    <x v="0"/>
    <s v="Nein"/>
    <x v="0"/>
  </r>
  <r>
    <n v="14573986"/>
    <x v="6"/>
    <x v="0"/>
    <n v="2001051"/>
    <s v="Sofortrechnung"/>
    <s v="Yasar.Yigitbilek"/>
    <x v="2"/>
    <s v="21835"/>
    <s v="Verbindungspunkt Mohs-Römer-Dosik GbR"/>
    <x v="7"/>
    <s v="1"/>
    <s v="700970491"/>
    <x v="377"/>
    <m/>
    <n v="1"/>
    <n v="0"/>
    <n v="0"/>
    <n v="0"/>
    <m/>
    <n v="0"/>
    <m/>
    <s v="V0162"/>
    <x v="8"/>
    <s v="KABB0"/>
    <s v="FHK"/>
    <s v="Marketing"/>
    <x v="2"/>
    <n v="1"/>
    <n v="0"/>
    <n v="0"/>
    <n v="0"/>
    <n v="0"/>
    <n v="0"/>
    <n v="0"/>
    <n v="1"/>
    <m/>
    <x v="0"/>
    <s v="Nein"/>
    <x v="0"/>
  </r>
  <r>
    <n v="14573896"/>
    <x v="6"/>
    <x v="0"/>
    <n v="2001052"/>
    <s v="Sofortrechnung"/>
    <s v="Yasar.Yigitbilek"/>
    <x v="2"/>
    <s v="29577"/>
    <s v="Tele-Media"/>
    <x v="1"/>
    <s v="1"/>
    <s v="101030457"/>
    <x v="203"/>
    <s v="Samsung A556B A55 5G 128GB"/>
    <n v="2"/>
    <n v="253.26820000000001"/>
    <n v="275"/>
    <n v="550"/>
    <n v="21.7318"/>
    <n v="43.46"/>
    <n v="7.9"/>
    <s v="V0162"/>
    <x v="8"/>
    <s v="KVAB30"/>
    <s v="FHK"/>
    <s v="Geräte"/>
    <x v="2"/>
    <n v="2"/>
    <n v="253.26820000000001"/>
    <n v="275"/>
    <n v="550"/>
    <n v="21.7318"/>
    <n v="43.46"/>
    <n v="7.9018181818181821E-2"/>
    <n v="1"/>
    <m/>
    <x v="0"/>
    <s v="Nein"/>
    <x v="0"/>
  </r>
  <r>
    <n v="14573646"/>
    <x v="6"/>
    <x v="0"/>
    <n v="2001053"/>
    <s v="Sofortrechnung"/>
    <s v="Yasar.Yigitbilek"/>
    <x v="2"/>
    <s v="20205"/>
    <s v="friends mobile cc GmbH &amp; Co. KG"/>
    <x v="1"/>
    <s v="1"/>
    <s v="101030626"/>
    <x v="516"/>
    <s v="Samsung S721B S24 FE 5G 128GB"/>
    <n v="1"/>
    <n v="399"/>
    <n v="439"/>
    <n v="439"/>
    <n v="40"/>
    <n v="40"/>
    <n v="9.11"/>
    <s v="V0163"/>
    <x v="11"/>
    <s v="KABB30"/>
    <s v="FHK"/>
    <s v="Geräte"/>
    <x v="2"/>
    <n v="1"/>
    <n v="399"/>
    <n v="439"/>
    <n v="439"/>
    <n v="40"/>
    <n v="40"/>
    <n v="9.1116173120728935E-2"/>
    <n v="1"/>
    <m/>
    <x v="0"/>
    <s v="Nein"/>
    <x v="0"/>
  </r>
  <r>
    <n v="14574001"/>
    <x v="6"/>
    <x v="0"/>
    <n v="2001054"/>
    <s v="Sofortrechnung"/>
    <s v="Yasar.Yigitbilek"/>
    <x v="2"/>
    <s v="20205"/>
    <s v="friends mobile cc GmbH &amp; Co. KG"/>
    <x v="1"/>
    <s v="1"/>
    <s v="101030485"/>
    <x v="39"/>
    <s v="Samsung A556B A55 5G 128GB"/>
    <n v="1"/>
    <n v="254.48859999999999"/>
    <n v="275"/>
    <n v="275"/>
    <n v="20.511399999999998"/>
    <n v="20.51"/>
    <n v="7.45"/>
    <s v="V0163"/>
    <x v="11"/>
    <s v="KABB30"/>
    <s v="FHK"/>
    <s v="Geräte"/>
    <x v="2"/>
    <n v="1"/>
    <n v="254.48859999999999"/>
    <n v="275"/>
    <n v="275"/>
    <n v="20.511399999999998"/>
    <n v="20.51"/>
    <n v="7.4581818181818194E-2"/>
    <n v="1"/>
    <m/>
    <x v="0"/>
    <s v="Nein"/>
    <x v="0"/>
  </r>
  <r>
    <n v="14574001"/>
    <x v="6"/>
    <x v="0"/>
    <n v="2001054"/>
    <s v="Sofortrechnung"/>
    <s v="Yasar.Yigitbilek"/>
    <x v="2"/>
    <s v="20205"/>
    <s v="friends mobile cc GmbH &amp; Co. KG"/>
    <x v="1"/>
    <s v="2"/>
    <s v="101300272"/>
    <x v="188"/>
    <s v="Apple iPhone 16 Pro 128GB"/>
    <n v="1"/>
    <n v="912"/>
    <n v="919"/>
    <n v="919"/>
    <n v="7"/>
    <n v="7"/>
    <n v="0.76"/>
    <s v="V0163"/>
    <x v="11"/>
    <s v="KABB30"/>
    <s v="FHK"/>
    <s v="Geräte"/>
    <x v="2"/>
    <n v="1"/>
    <n v="912"/>
    <n v="919"/>
    <n v="919"/>
    <n v="7"/>
    <n v="7"/>
    <n v="7.6169749727965181E-3"/>
    <n v="1"/>
    <m/>
    <x v="0"/>
    <s v="Nein"/>
    <x v="0"/>
  </r>
  <r>
    <n v="14573196"/>
    <x v="7"/>
    <x v="0"/>
    <n v="2001055"/>
    <s v="Sofortrechnung"/>
    <s v="Yasar.Yigitbilek"/>
    <x v="2"/>
    <s v="23779"/>
    <s v="Yucom Mobile"/>
    <x v="1"/>
    <s v="1"/>
    <s v="100303138"/>
    <x v="357"/>
    <s v="Apple iPhone 16 Pro Max 256GB"/>
    <n v="1"/>
    <n v="1082.0512000000001"/>
    <n v="1125"/>
    <n v="1125"/>
    <n v="42.948799999999999"/>
    <n v="42.95"/>
    <n v="3.81"/>
    <s v="V0151"/>
    <x v="20"/>
    <s v="KVAB30"/>
    <s v="FHK"/>
    <s v="Geräte"/>
    <x v="2"/>
    <n v="1"/>
    <n v="1082.0512000000001"/>
    <n v="1125"/>
    <n v="1125"/>
    <n v="42.948799999999999"/>
    <n v="42.95"/>
    <n v="3.8177777777777783E-2"/>
    <n v="1"/>
    <m/>
    <x v="0"/>
    <s v="Nein"/>
    <x v="0"/>
  </r>
  <r>
    <n v="14573277"/>
    <x v="7"/>
    <x v="0"/>
    <n v="2001056"/>
    <s v="Sofortrechnung"/>
    <s v="Yasar.Yigitbilek"/>
    <x v="0"/>
    <s v="30646"/>
    <s v="APX Technology+"/>
    <x v="3"/>
    <s v="1"/>
    <s v="900010011"/>
    <x v="36"/>
    <s v="Sonstiges"/>
    <n v="1"/>
    <n v="0"/>
    <n v="20"/>
    <n v="20"/>
    <n v="20"/>
    <n v="20"/>
    <m/>
    <s v="V0018"/>
    <x v="16"/>
    <s v="KPUD"/>
    <s v="EXP"/>
    <s v="Sonstige"/>
    <x v="11"/>
    <n v="1"/>
    <n v="0"/>
    <n v="20"/>
    <n v="20"/>
    <n v="20"/>
    <n v="20"/>
    <n v="1"/>
    <n v="1"/>
    <m/>
    <x v="2"/>
    <s v="Ja"/>
    <x v="0"/>
  </r>
  <r>
    <n v="14573277"/>
    <x v="7"/>
    <x v="0"/>
    <n v="2001056"/>
    <s v="Sofortrechnung"/>
    <s v="Yasar.Yigitbilek"/>
    <x v="0"/>
    <s v="30646"/>
    <s v="APX Technology+"/>
    <x v="1"/>
    <s v="2"/>
    <s v="100034474"/>
    <x v="284"/>
    <s v="Samsung S921B S24 5G 128GB"/>
    <n v="2"/>
    <n v="484.77780000000001"/>
    <n v="495"/>
    <n v="990"/>
    <n v="10.222200000000001"/>
    <n v="20.440000000000001"/>
    <n v="2.06"/>
    <s v="V0018"/>
    <x v="16"/>
    <s v="KPUD"/>
    <s v="EXP"/>
    <s v="Geräte"/>
    <x v="11"/>
    <n v="2"/>
    <n v="484.77780000000001"/>
    <n v="495"/>
    <n v="990"/>
    <n v="10.222200000000001"/>
    <n v="20.440000000000001"/>
    <n v="2.0646464646464649E-2"/>
    <n v="1"/>
    <m/>
    <x v="0"/>
    <s v="Nein"/>
    <x v="0"/>
  </r>
  <r>
    <n v="14573277"/>
    <x v="7"/>
    <x v="0"/>
    <n v="2001056"/>
    <s v="Sofortrechnung"/>
    <s v="Yasar.Yigitbilek"/>
    <x v="0"/>
    <s v="30646"/>
    <s v="APX Technology+"/>
    <x v="1"/>
    <s v="3"/>
    <s v="101030411"/>
    <x v="642"/>
    <s v="Samsung X216B Tab A9+ 5G 64GB"/>
    <n v="1"/>
    <n v="158"/>
    <n v="167"/>
    <n v="167"/>
    <n v="9"/>
    <n v="9"/>
    <n v="5.38"/>
    <s v="V0018"/>
    <x v="16"/>
    <s v="KPUD"/>
    <s v="EXP"/>
    <s v="Geräte"/>
    <x v="11"/>
    <n v="1"/>
    <n v="158"/>
    <n v="167"/>
    <n v="167"/>
    <n v="9"/>
    <n v="9"/>
    <n v="5.3892215568862277E-2"/>
    <n v="1"/>
    <m/>
    <x v="0"/>
    <s v="Nein"/>
    <x v="0"/>
  </r>
  <r>
    <n v="14574151"/>
    <x v="7"/>
    <x v="0"/>
    <n v="2001057"/>
    <s v="Sofortrechnung"/>
    <s v="Yasar.Yigitbilek"/>
    <x v="0"/>
    <s v="27327"/>
    <s v="Smart Mobile GmbH"/>
    <x v="1"/>
    <s v="1"/>
    <s v="100980025"/>
    <x v="634"/>
    <s v="Apple iPhone SE (2022) 64GB"/>
    <n v="3"/>
    <n v="246.6"/>
    <n v="279"/>
    <n v="837"/>
    <n v="32.4"/>
    <n v="97.2"/>
    <n v="11.61"/>
    <s v="V0019"/>
    <x v="0"/>
    <s v="KPUD"/>
    <s v="EXP"/>
    <s v="Geräte"/>
    <x v="0"/>
    <n v="3"/>
    <n v="246.6"/>
    <n v="279"/>
    <n v="837"/>
    <n v="32.4"/>
    <n v="97.2"/>
    <n v="0.11612903225806452"/>
    <n v="1"/>
    <m/>
    <x v="0"/>
    <s v="Nein"/>
    <x v="0"/>
  </r>
  <r>
    <n v="14573432"/>
    <x v="7"/>
    <x v="0"/>
    <n v="2001058"/>
    <s v="Sofortrechnung"/>
    <s v="Yasar.Yigitbilek"/>
    <x v="0"/>
    <s v="30905"/>
    <s v="Saturn Vanity LDA"/>
    <x v="1"/>
    <s v="1"/>
    <s v="100303138"/>
    <x v="357"/>
    <s v="Apple iPhone 16 Pro Max 256GB"/>
    <n v="5"/>
    <n v="1082.0512000000001"/>
    <n v="1122"/>
    <n v="5610"/>
    <n v="39.948799999999999"/>
    <n v="199.74"/>
    <n v="3.56"/>
    <s v="V0027"/>
    <x v="9"/>
    <s v="KPUD"/>
    <s v="EXP"/>
    <s v="Geräte"/>
    <x v="7"/>
    <n v="5"/>
    <n v="1082.0512000000001"/>
    <n v="1122"/>
    <n v="5610"/>
    <n v="39.948799999999999"/>
    <n v="199.74"/>
    <n v="3.5604278074866311E-2"/>
    <n v="1"/>
    <m/>
    <x v="0"/>
    <s v="Nein"/>
    <x v="0"/>
  </r>
  <r>
    <n v="14573158"/>
    <x v="7"/>
    <x v="0"/>
    <n v="2001059"/>
    <s v="Sofortrechnung"/>
    <s v="EAM\Erdal.Bircan"/>
    <x v="0"/>
    <s v="30359"/>
    <s v="Megatrade Comp. Kft"/>
    <x v="1"/>
    <s v="1"/>
    <s v="101300131"/>
    <x v="643"/>
    <s v="Apple iPhone 14 256GB"/>
    <n v="1"/>
    <n v="585.26670000000001"/>
    <n v="592"/>
    <n v="592"/>
    <n v="6.7332999999999998"/>
    <n v="6.73"/>
    <n v="1.1299999999999999"/>
    <s v="V0164"/>
    <x v="4"/>
    <s v="KPUD"/>
    <s v="EXP"/>
    <s v="Geräte"/>
    <x v="4"/>
    <n v="1"/>
    <n v="585.26670000000001"/>
    <n v="592"/>
    <n v="592"/>
    <n v="6.7332999999999998"/>
    <n v="6.73"/>
    <n v="1.1368243243243243E-2"/>
    <n v="1"/>
    <m/>
    <x v="0"/>
    <s v="Nein"/>
    <x v="0"/>
  </r>
  <r>
    <n v="14573158"/>
    <x v="7"/>
    <x v="0"/>
    <n v="2001059"/>
    <s v="Sofortrechnung"/>
    <s v="EAM\Erdal.Bircan"/>
    <x v="0"/>
    <s v="30359"/>
    <s v="Megatrade Comp. Kft"/>
    <x v="0"/>
    <s v="2"/>
    <s v="201030051"/>
    <x v="77"/>
    <s v="Samsung Watch7 Ultra SM-L705 47mm LTE"/>
    <n v="1"/>
    <n v="333.74"/>
    <n v="335"/>
    <n v="335"/>
    <n v="1.26"/>
    <n v="1.26"/>
    <n v="0.37"/>
    <s v="V0164"/>
    <x v="4"/>
    <s v="KPUD"/>
    <s v="EXP"/>
    <s v="Zubehör"/>
    <x v="4"/>
    <n v="1"/>
    <n v="333.74"/>
    <n v="335"/>
    <n v="335"/>
    <n v="1.26"/>
    <n v="1.26"/>
    <n v="3.7611940298507463E-3"/>
    <n v="1"/>
    <m/>
    <x v="0"/>
    <s v="Nein"/>
    <x v="0"/>
  </r>
  <r>
    <n v="14573158"/>
    <x v="7"/>
    <x v="0"/>
    <n v="2001059"/>
    <s v="Sofortrechnung"/>
    <s v="EAM\Erdal.Bircan"/>
    <x v="0"/>
    <s v="30359"/>
    <s v="Megatrade Comp. Kft"/>
    <x v="1"/>
    <s v="3"/>
    <s v="101310031"/>
    <x v="381"/>
    <s v="Honor 200 Pro 512GB"/>
    <n v="1"/>
    <n v="360.71789999999999"/>
    <n v="375"/>
    <n v="375"/>
    <n v="14.2821"/>
    <n v="14.28"/>
    <n v="3.8"/>
    <s v="V0164"/>
    <x v="4"/>
    <s v="KPUD"/>
    <s v="EXP"/>
    <s v="Geräte"/>
    <x v="4"/>
    <n v="1"/>
    <n v="360.71789999999999"/>
    <n v="375"/>
    <n v="375"/>
    <n v="14.2821"/>
    <n v="14.28"/>
    <n v="3.8079999999999996E-2"/>
    <n v="1"/>
    <m/>
    <x v="0"/>
    <s v="Nein"/>
    <x v="0"/>
  </r>
  <r>
    <n v="14573158"/>
    <x v="7"/>
    <x v="0"/>
    <n v="2001059"/>
    <s v="Sofortrechnung"/>
    <s v="EAM\Erdal.Bircan"/>
    <x v="0"/>
    <s v="30359"/>
    <s v="Megatrade Comp. Kft"/>
    <x v="1"/>
    <s v="4"/>
    <s v="100303119"/>
    <x v="118"/>
    <s v="Apple iPhone 16 Pro 128GB"/>
    <n v="2"/>
    <n v="890.63509999999997"/>
    <n v="915"/>
    <n v="1830"/>
    <n v="24.364899999999999"/>
    <n v="48.73"/>
    <n v="2.66"/>
    <s v="V0164"/>
    <x v="4"/>
    <s v="KPUD"/>
    <s v="EXP"/>
    <s v="Geräte"/>
    <x v="4"/>
    <n v="2"/>
    <n v="890.63509999999997"/>
    <n v="915"/>
    <n v="1830"/>
    <n v="24.364899999999999"/>
    <n v="48.73"/>
    <n v="2.6628415300546448E-2"/>
    <n v="1"/>
    <m/>
    <x v="0"/>
    <s v="Nein"/>
    <x v="0"/>
  </r>
  <r>
    <n v="14573158"/>
    <x v="7"/>
    <x v="0"/>
    <n v="2001059"/>
    <s v="Sofortrechnung"/>
    <s v="EAM\Erdal.Bircan"/>
    <x v="0"/>
    <s v="30359"/>
    <s v="Megatrade Comp. Kft"/>
    <x v="1"/>
    <s v="5"/>
    <s v="100303119"/>
    <x v="118"/>
    <s v="Apple iPhone 16 Pro 128GB"/>
    <n v="1"/>
    <n v="890.63509999999997"/>
    <n v="915"/>
    <n v="915"/>
    <n v="24.364899999999999"/>
    <n v="24.36"/>
    <n v="2.66"/>
    <s v="V0164"/>
    <x v="4"/>
    <s v="KPUD"/>
    <s v="EXP"/>
    <s v="Geräte"/>
    <x v="4"/>
    <n v="1"/>
    <n v="890.63509999999997"/>
    <n v="915"/>
    <n v="915"/>
    <n v="24.364899999999999"/>
    <n v="24.36"/>
    <n v="2.6622950819672132E-2"/>
    <n v="1"/>
    <m/>
    <x v="0"/>
    <s v="Nein"/>
    <x v="0"/>
  </r>
  <r>
    <n v="14573158"/>
    <x v="7"/>
    <x v="0"/>
    <n v="2001059"/>
    <s v="Sofortrechnung"/>
    <s v="EAM\Erdal.Bircan"/>
    <x v="0"/>
    <s v="30359"/>
    <s v="Megatrade Comp. Kft"/>
    <x v="1"/>
    <s v="6"/>
    <s v="100303119"/>
    <x v="118"/>
    <s v="Apple iPhone 16 Pro 128GB"/>
    <n v="1"/>
    <n v="890.63509999999997"/>
    <n v="915"/>
    <n v="915"/>
    <n v="24.364899999999999"/>
    <n v="24.36"/>
    <n v="2.66"/>
    <s v="V0164"/>
    <x v="4"/>
    <s v="KPUD"/>
    <s v="EXP"/>
    <s v="Geräte"/>
    <x v="4"/>
    <n v="1"/>
    <n v="890.63509999999997"/>
    <n v="915"/>
    <n v="915"/>
    <n v="24.364899999999999"/>
    <n v="24.36"/>
    <n v="2.6622950819672132E-2"/>
    <n v="1"/>
    <m/>
    <x v="0"/>
    <s v="Nein"/>
    <x v="0"/>
  </r>
  <r>
    <n v="14573158"/>
    <x v="7"/>
    <x v="0"/>
    <n v="2001059"/>
    <s v="Sofortrechnung"/>
    <s v="EAM\Erdal.Bircan"/>
    <x v="0"/>
    <s v="30359"/>
    <s v="Megatrade Comp. Kft"/>
    <x v="1"/>
    <s v="7"/>
    <s v="100303105"/>
    <x v="533"/>
    <s v="Apple iPhone 16 Plus 128GB"/>
    <n v="1"/>
    <n v="819"/>
    <n v="835"/>
    <n v="835"/>
    <n v="16"/>
    <n v="16"/>
    <n v="1.91"/>
    <s v="V0164"/>
    <x v="4"/>
    <s v="KPUD"/>
    <s v="EXP"/>
    <s v="Geräte"/>
    <x v="4"/>
    <n v="1"/>
    <n v="819"/>
    <n v="835"/>
    <n v="835"/>
    <n v="16"/>
    <n v="16"/>
    <n v="1.9161676646706587E-2"/>
    <n v="1"/>
    <m/>
    <x v="0"/>
    <s v="Nein"/>
    <x v="0"/>
  </r>
  <r>
    <n v="14573158"/>
    <x v="7"/>
    <x v="0"/>
    <n v="2001059"/>
    <s v="Sofortrechnung"/>
    <s v="EAM\Erdal.Bircan"/>
    <x v="0"/>
    <s v="30359"/>
    <s v="Megatrade Comp. Kft"/>
    <x v="1"/>
    <s v="8"/>
    <s v="100690599"/>
    <x v="337"/>
    <s v="Xiaomi Redmi Note 13 6GB/128GB"/>
    <n v="1"/>
    <n v="105"/>
    <n v="107"/>
    <n v="107"/>
    <n v="2"/>
    <n v="2"/>
    <n v="1.86"/>
    <s v="V0164"/>
    <x v="4"/>
    <s v="KPUD"/>
    <s v="EXP"/>
    <s v="Geräte"/>
    <x v="4"/>
    <n v="1"/>
    <n v="105"/>
    <n v="107"/>
    <n v="107"/>
    <n v="2"/>
    <n v="2"/>
    <n v="1.8691588785046728E-2"/>
    <n v="1"/>
    <m/>
    <x v="0"/>
    <s v="Nein"/>
    <x v="0"/>
  </r>
  <r>
    <n v="14573158"/>
    <x v="7"/>
    <x v="0"/>
    <n v="2001059"/>
    <s v="Sofortrechnung"/>
    <s v="EAM\Erdal.Bircan"/>
    <x v="0"/>
    <s v="30359"/>
    <s v="Megatrade Comp. Kft"/>
    <x v="0"/>
    <s v="9"/>
    <s v="200030297"/>
    <x v="644"/>
    <s v="Samsung Watch7 Ultra SM-L705 47mm LTE"/>
    <n v="2"/>
    <n v="302"/>
    <n v="333"/>
    <n v="666"/>
    <n v="31"/>
    <n v="62"/>
    <n v="9.3000000000000007"/>
    <s v="V0164"/>
    <x v="4"/>
    <s v="KPUD"/>
    <s v="EXP"/>
    <s v="Zubehör"/>
    <x v="4"/>
    <n v="2"/>
    <n v="302"/>
    <n v="333"/>
    <n v="666"/>
    <n v="31"/>
    <n v="62"/>
    <n v="9.3093093093093091E-2"/>
    <n v="1"/>
    <m/>
    <x v="0"/>
    <s v="Nein"/>
    <x v="0"/>
  </r>
  <r>
    <n v="14573158"/>
    <x v="7"/>
    <x v="0"/>
    <n v="2001059"/>
    <s v="Sofortrechnung"/>
    <s v="EAM\Erdal.Bircan"/>
    <x v="0"/>
    <s v="30359"/>
    <s v="Megatrade Comp. Kft"/>
    <x v="1"/>
    <s v="10"/>
    <s v="100303090"/>
    <x v="495"/>
    <s v="Apple iPhone 16 128GB"/>
    <n v="1"/>
    <n v="704"/>
    <n v="715"/>
    <n v="715"/>
    <n v="11"/>
    <n v="11"/>
    <n v="1.53"/>
    <s v="V0164"/>
    <x v="4"/>
    <s v="KPUD"/>
    <s v="EXP"/>
    <s v="Geräte"/>
    <x v="4"/>
    <n v="1"/>
    <n v="704"/>
    <n v="715"/>
    <n v="715"/>
    <n v="11"/>
    <n v="11"/>
    <n v="1.5384615384615385E-2"/>
    <n v="1"/>
    <m/>
    <x v="0"/>
    <s v="Nein"/>
    <x v="0"/>
  </r>
  <r>
    <n v="14573158"/>
    <x v="7"/>
    <x v="0"/>
    <n v="2001059"/>
    <s v="Sofortrechnung"/>
    <s v="EAM\Erdal.Bircan"/>
    <x v="0"/>
    <s v="30359"/>
    <s v="Megatrade Comp. Kft"/>
    <x v="1"/>
    <s v="11"/>
    <s v="100303090"/>
    <x v="495"/>
    <s v="Apple iPhone 16 128GB"/>
    <n v="1"/>
    <n v="704"/>
    <n v="715"/>
    <n v="715"/>
    <n v="11"/>
    <n v="11"/>
    <n v="1.53"/>
    <s v="V0164"/>
    <x v="4"/>
    <s v="KPUD"/>
    <s v="EXP"/>
    <s v="Geräte"/>
    <x v="4"/>
    <n v="1"/>
    <n v="704"/>
    <n v="715"/>
    <n v="715"/>
    <n v="11"/>
    <n v="11"/>
    <n v="1.5384615384615385E-2"/>
    <n v="1"/>
    <m/>
    <x v="0"/>
    <s v="Nein"/>
    <x v="0"/>
  </r>
  <r>
    <n v="14573158"/>
    <x v="7"/>
    <x v="0"/>
    <n v="2001059"/>
    <s v="Sofortrechnung"/>
    <s v="EAM\Erdal.Bircan"/>
    <x v="0"/>
    <s v="30359"/>
    <s v="Megatrade Comp. Kft"/>
    <x v="1"/>
    <s v="12"/>
    <s v="100302478"/>
    <x v="79"/>
    <s v="Apple iPhone 13 128GB"/>
    <n v="1"/>
    <n v="416.53640000000001"/>
    <n v="425"/>
    <n v="425"/>
    <n v="8.4635999999999996"/>
    <n v="8.4600000000000009"/>
    <n v="1.99"/>
    <s v="V0164"/>
    <x v="4"/>
    <s v="KPUD"/>
    <s v="EXP"/>
    <s v="Geräte"/>
    <x v="4"/>
    <n v="1"/>
    <n v="416.53640000000001"/>
    <n v="425"/>
    <n v="425"/>
    <n v="8.4635999999999996"/>
    <n v="8.4600000000000009"/>
    <n v="1.9905882352941179E-2"/>
    <n v="1"/>
    <m/>
    <x v="0"/>
    <s v="Nein"/>
    <x v="0"/>
  </r>
  <r>
    <n v="14573158"/>
    <x v="7"/>
    <x v="0"/>
    <n v="2001059"/>
    <s v="Sofortrechnung"/>
    <s v="EAM\Erdal.Bircan"/>
    <x v="0"/>
    <s v="30359"/>
    <s v="Megatrade Comp. Kft"/>
    <x v="1"/>
    <s v="13"/>
    <s v="100302478"/>
    <x v="79"/>
    <s v="Apple iPhone 13 128GB"/>
    <n v="1"/>
    <n v="416.53640000000001"/>
    <n v="425"/>
    <n v="425"/>
    <n v="8.4635999999999996"/>
    <n v="8.4600000000000009"/>
    <n v="1.99"/>
    <s v="V0164"/>
    <x v="4"/>
    <s v="KPUD"/>
    <s v="EXP"/>
    <s v="Geräte"/>
    <x v="4"/>
    <n v="1"/>
    <n v="416.53640000000001"/>
    <n v="425"/>
    <n v="425"/>
    <n v="8.4635999999999996"/>
    <n v="8.4600000000000009"/>
    <n v="1.9905882352941179E-2"/>
    <n v="1"/>
    <m/>
    <x v="0"/>
    <s v="Nein"/>
    <x v="0"/>
  </r>
  <r>
    <n v="14573158"/>
    <x v="7"/>
    <x v="0"/>
    <n v="2001059"/>
    <s v="Sofortrechnung"/>
    <s v="EAM\Erdal.Bircan"/>
    <x v="0"/>
    <s v="30359"/>
    <s v="Megatrade Comp. Kft"/>
    <x v="1"/>
    <s v="14"/>
    <s v="100302478"/>
    <x v="79"/>
    <s v="Apple iPhone 13 128GB"/>
    <n v="2"/>
    <n v="416.53640000000001"/>
    <n v="425"/>
    <n v="850"/>
    <n v="8.4635999999999996"/>
    <n v="16.93"/>
    <n v="1.99"/>
    <s v="V0164"/>
    <x v="4"/>
    <s v="KPUD"/>
    <s v="EXP"/>
    <s v="Geräte"/>
    <x v="4"/>
    <n v="2"/>
    <n v="416.53640000000001"/>
    <n v="425"/>
    <n v="850"/>
    <n v="8.4635999999999996"/>
    <n v="16.93"/>
    <n v="1.991764705882353E-2"/>
    <n v="1"/>
    <m/>
    <x v="0"/>
    <s v="Nein"/>
    <x v="0"/>
  </r>
  <r>
    <n v="14573158"/>
    <x v="7"/>
    <x v="0"/>
    <n v="2001059"/>
    <s v="Sofortrechnung"/>
    <s v="EAM\Erdal.Bircan"/>
    <x v="0"/>
    <s v="30359"/>
    <s v="Megatrade Comp. Kft"/>
    <x v="1"/>
    <s v="15"/>
    <s v="100302478"/>
    <x v="79"/>
    <s v="Apple iPhone 13 128GB"/>
    <n v="1"/>
    <n v="416.53640000000001"/>
    <n v="423"/>
    <n v="423"/>
    <n v="6.4635999999999996"/>
    <n v="6.46"/>
    <n v="1.52"/>
    <s v="V0164"/>
    <x v="4"/>
    <s v="KPUD"/>
    <s v="EXP"/>
    <s v="Geräte"/>
    <x v="4"/>
    <n v="1"/>
    <n v="416.53640000000001"/>
    <n v="423"/>
    <n v="423"/>
    <n v="6.4635999999999996"/>
    <n v="6.46"/>
    <n v="1.5271867612293145E-2"/>
    <n v="1"/>
    <m/>
    <x v="0"/>
    <s v="Nein"/>
    <x v="0"/>
  </r>
  <r>
    <n v="14573158"/>
    <x v="7"/>
    <x v="0"/>
    <n v="2001059"/>
    <s v="Sofortrechnung"/>
    <s v="EAM\Erdal.Bircan"/>
    <x v="0"/>
    <s v="30359"/>
    <s v="Megatrade Comp. Kft"/>
    <x v="1"/>
    <s v="16"/>
    <s v="100302952"/>
    <x v="20"/>
    <s v="Apple iPhone 15 128GB"/>
    <n v="3"/>
    <n v="605"/>
    <n v="620"/>
    <n v="1860"/>
    <n v="15"/>
    <n v="45"/>
    <n v="2.41"/>
    <s v="V0164"/>
    <x v="4"/>
    <s v="KPUD"/>
    <s v="EXP"/>
    <s v="Geräte"/>
    <x v="4"/>
    <n v="3"/>
    <n v="605"/>
    <n v="620"/>
    <n v="1860"/>
    <n v="15"/>
    <n v="45"/>
    <n v="2.4193548387096774E-2"/>
    <n v="1"/>
    <m/>
    <x v="0"/>
    <s v="Nein"/>
    <x v="0"/>
  </r>
  <r>
    <n v="14573158"/>
    <x v="7"/>
    <x v="0"/>
    <n v="2001059"/>
    <s v="Sofortrechnung"/>
    <s v="EAM\Erdal.Bircan"/>
    <x v="0"/>
    <s v="30359"/>
    <s v="Megatrade Comp. Kft"/>
    <x v="1"/>
    <s v="17"/>
    <s v="100303128"/>
    <x v="225"/>
    <s v="Apple iPhone 16 Pro 512GB"/>
    <n v="1"/>
    <n v="1218"/>
    <n v="1215"/>
    <n v="1215"/>
    <n v="-3"/>
    <n v="-3"/>
    <n v="-0.24"/>
    <s v="V0164"/>
    <x v="4"/>
    <s v="KPUD"/>
    <s v="EXP"/>
    <s v="Geräte"/>
    <x v="4"/>
    <n v="1"/>
    <n v="1218"/>
    <n v="1215"/>
    <n v="1215"/>
    <n v="-3"/>
    <n v="-3"/>
    <n v="-2.4691358024691358E-3"/>
    <n v="1"/>
    <m/>
    <x v="0"/>
    <s v="Nein"/>
    <x v="1"/>
  </r>
  <r>
    <n v="14573158"/>
    <x v="7"/>
    <x v="0"/>
    <n v="2001059"/>
    <s v="Sofortrechnung"/>
    <s v="EAM\Erdal.Bircan"/>
    <x v="0"/>
    <s v="30359"/>
    <s v="Megatrade Comp. Kft"/>
    <x v="0"/>
    <s v="18"/>
    <s v="201300064"/>
    <x v="116"/>
    <s v="Apple AirPods 4 ANC"/>
    <n v="1"/>
    <n v="145.5"/>
    <n v="149"/>
    <n v="149"/>
    <n v="3.5"/>
    <n v="3.5"/>
    <n v="2.34"/>
    <s v="V0164"/>
    <x v="4"/>
    <s v="KPUD"/>
    <s v="EXP"/>
    <s v="Zubehör"/>
    <x v="4"/>
    <n v="1"/>
    <n v="145.5"/>
    <n v="149"/>
    <n v="149"/>
    <n v="3.5"/>
    <n v="3.5"/>
    <n v="2.3489932885906041E-2"/>
    <n v="1"/>
    <m/>
    <x v="0"/>
    <s v="Nein"/>
    <x v="0"/>
  </r>
  <r>
    <n v="14573158"/>
    <x v="7"/>
    <x v="0"/>
    <n v="2001059"/>
    <s v="Sofortrechnung"/>
    <s v="EAM\Erdal.Bircan"/>
    <x v="0"/>
    <s v="30359"/>
    <s v="Megatrade Comp. Kft"/>
    <x v="0"/>
    <s v="19"/>
    <s v="201300064"/>
    <x v="116"/>
    <s v="Apple AirPods 4 ANC"/>
    <n v="1"/>
    <n v="145.5"/>
    <n v="149"/>
    <n v="149"/>
    <n v="3.5"/>
    <n v="3.5"/>
    <n v="2.34"/>
    <s v="V0164"/>
    <x v="4"/>
    <s v="KPUD"/>
    <s v="EXP"/>
    <s v="Zubehör"/>
    <x v="4"/>
    <n v="1"/>
    <n v="145.5"/>
    <n v="149"/>
    <n v="149"/>
    <n v="3.5"/>
    <n v="3.5"/>
    <n v="2.3489932885906041E-2"/>
    <n v="1"/>
    <m/>
    <x v="0"/>
    <s v="Nein"/>
    <x v="0"/>
  </r>
  <r>
    <n v="14573158"/>
    <x v="7"/>
    <x v="0"/>
    <n v="2001059"/>
    <s v="Sofortrechnung"/>
    <s v="EAM\Erdal.Bircan"/>
    <x v="0"/>
    <s v="30359"/>
    <s v="Megatrade Comp. Kft"/>
    <x v="1"/>
    <s v="20"/>
    <s v="101690320"/>
    <x v="184"/>
    <s v="Xiaomi 14T Pro 5G 12GB/512GB"/>
    <n v="1"/>
    <n v="495"/>
    <n v="505"/>
    <n v="505"/>
    <n v="10"/>
    <n v="10"/>
    <n v="1.98"/>
    <s v="V0164"/>
    <x v="4"/>
    <s v="KPUD"/>
    <s v="EXP"/>
    <s v="Geräte"/>
    <x v="4"/>
    <n v="1"/>
    <n v="495"/>
    <n v="505"/>
    <n v="505"/>
    <n v="10"/>
    <n v="10"/>
    <n v="1.9801980198019802E-2"/>
    <n v="1"/>
    <m/>
    <x v="0"/>
    <s v="Nein"/>
    <x v="0"/>
  </r>
  <r>
    <n v="14573158"/>
    <x v="7"/>
    <x v="0"/>
    <n v="2001059"/>
    <s v="Sofortrechnung"/>
    <s v="EAM\Erdal.Bircan"/>
    <x v="0"/>
    <s v="30359"/>
    <s v="Megatrade Comp. Kft"/>
    <x v="1"/>
    <s v="21"/>
    <s v="100034474"/>
    <x v="284"/>
    <s v="Samsung S921B S24 5G 128GB"/>
    <n v="1"/>
    <n v="484.77780000000001"/>
    <n v="490"/>
    <n v="490"/>
    <n v="5.2222"/>
    <n v="5.22"/>
    <n v="1.06"/>
    <s v="V0164"/>
    <x v="4"/>
    <s v="KPUD"/>
    <s v="EXP"/>
    <s v="Geräte"/>
    <x v="4"/>
    <n v="1"/>
    <n v="484.77780000000001"/>
    <n v="490"/>
    <n v="490"/>
    <n v="5.2222"/>
    <n v="5.22"/>
    <n v="1.0653061224489795E-2"/>
    <n v="1"/>
    <m/>
    <x v="0"/>
    <s v="Nein"/>
    <x v="0"/>
  </r>
  <r>
    <n v="14573158"/>
    <x v="7"/>
    <x v="0"/>
    <n v="2001059"/>
    <s v="Sofortrechnung"/>
    <s v="EAM\Erdal.Bircan"/>
    <x v="0"/>
    <s v="30359"/>
    <s v="Megatrade Comp. Kft"/>
    <x v="1"/>
    <s v="22"/>
    <s v="101030382"/>
    <x v="28"/>
    <s v="Samsung S921B S24 5G 256GB"/>
    <n v="1"/>
    <n v="530.07069999999999"/>
    <n v="545"/>
    <n v="545"/>
    <n v="14.9293"/>
    <n v="14.93"/>
    <n v="2.73"/>
    <s v="V0164"/>
    <x v="4"/>
    <s v="KPUD"/>
    <s v="EXP"/>
    <s v="Geräte"/>
    <x v="4"/>
    <n v="1"/>
    <n v="530.07069999999999"/>
    <n v="545"/>
    <n v="545"/>
    <n v="14.9293"/>
    <n v="14.93"/>
    <n v="2.7394495412844035E-2"/>
    <n v="1"/>
    <m/>
    <x v="0"/>
    <s v="Nein"/>
    <x v="0"/>
  </r>
  <r>
    <n v="14573158"/>
    <x v="7"/>
    <x v="0"/>
    <n v="2001059"/>
    <s v="Sofortrechnung"/>
    <s v="EAM\Erdal.Bircan"/>
    <x v="0"/>
    <s v="30359"/>
    <s v="Megatrade Comp. Kft"/>
    <x v="1"/>
    <s v="23"/>
    <s v="100302932"/>
    <x v="187"/>
    <s v="Apple iPhone 15 Pro Max 512GB"/>
    <n v="1"/>
    <n v="1037.0621000000001"/>
    <n v="1079"/>
    <n v="1079"/>
    <n v="41.937899999999999"/>
    <n v="41.94"/>
    <n v="3.88"/>
    <s v="V0164"/>
    <x v="4"/>
    <s v="KPUD"/>
    <s v="EXP"/>
    <s v="Geräte"/>
    <x v="4"/>
    <n v="1"/>
    <n v="1037.0621000000001"/>
    <n v="1079"/>
    <n v="1079"/>
    <n v="41.937899999999999"/>
    <n v="41.94"/>
    <n v="3.8869323447636696E-2"/>
    <n v="1"/>
    <m/>
    <x v="0"/>
    <s v="Nein"/>
    <x v="0"/>
  </r>
  <r>
    <n v="14573158"/>
    <x v="7"/>
    <x v="0"/>
    <n v="2001059"/>
    <s v="Sofortrechnung"/>
    <s v="EAM\Erdal.Bircan"/>
    <x v="0"/>
    <s v="30359"/>
    <s v="Megatrade Comp. Kft"/>
    <x v="1"/>
    <s v="24"/>
    <s v="101300308"/>
    <x v="80"/>
    <s v="Apple iPhone 16 Pro Max 256GB"/>
    <n v="1"/>
    <n v="1065.5192"/>
    <n v="1095"/>
    <n v="1095"/>
    <n v="29.480799999999999"/>
    <n v="29.48"/>
    <n v="2.69"/>
    <s v="V0164"/>
    <x v="4"/>
    <s v="KPUD"/>
    <s v="EXP"/>
    <s v="Geräte"/>
    <x v="4"/>
    <n v="1"/>
    <n v="1065.5192"/>
    <n v="1095"/>
    <n v="1095"/>
    <n v="29.480799999999999"/>
    <n v="29.48"/>
    <n v="2.6922374429223746E-2"/>
    <n v="1"/>
    <m/>
    <x v="0"/>
    <s v="Nein"/>
    <x v="0"/>
  </r>
  <r>
    <n v="14573158"/>
    <x v="7"/>
    <x v="0"/>
    <n v="2001059"/>
    <s v="Sofortrechnung"/>
    <s v="EAM\Erdal.Bircan"/>
    <x v="0"/>
    <s v="30359"/>
    <s v="Megatrade Comp. Kft"/>
    <x v="1"/>
    <s v="25"/>
    <s v="100302944"/>
    <x v="398"/>
    <s v="Apple iPhone 15 Plus 128GB"/>
    <n v="1"/>
    <n v="685"/>
    <n v="699"/>
    <n v="699"/>
    <n v="14"/>
    <n v="14"/>
    <n v="2"/>
    <s v="V0164"/>
    <x v="4"/>
    <s v="KPUD"/>
    <s v="EXP"/>
    <s v="Geräte"/>
    <x v="4"/>
    <n v="1"/>
    <n v="685"/>
    <n v="699"/>
    <n v="699"/>
    <n v="14"/>
    <n v="14"/>
    <n v="2.0028612303290415E-2"/>
    <n v="1"/>
    <m/>
    <x v="0"/>
    <s v="Nein"/>
    <x v="0"/>
  </r>
  <r>
    <n v="14573158"/>
    <x v="7"/>
    <x v="0"/>
    <n v="2001059"/>
    <s v="Sofortrechnung"/>
    <s v="EAM\Erdal.Bircan"/>
    <x v="0"/>
    <s v="30359"/>
    <s v="Megatrade Comp. Kft"/>
    <x v="1"/>
    <s v="26"/>
    <s v="100302778"/>
    <x v="166"/>
    <s v="Apple iPhone 14 Plus 128GB"/>
    <n v="1"/>
    <n v="541"/>
    <n v="559"/>
    <n v="559"/>
    <n v="18"/>
    <n v="18"/>
    <n v="3.22"/>
    <s v="V0164"/>
    <x v="4"/>
    <s v="KPUD"/>
    <s v="EXP"/>
    <s v="Geräte"/>
    <x v="4"/>
    <n v="1"/>
    <n v="541"/>
    <n v="559"/>
    <n v="559"/>
    <n v="18"/>
    <n v="18"/>
    <n v="3.2200357781753133E-2"/>
    <n v="1"/>
    <m/>
    <x v="0"/>
    <s v="Nein"/>
    <x v="0"/>
  </r>
  <r>
    <n v="14573158"/>
    <x v="7"/>
    <x v="0"/>
    <n v="2001059"/>
    <s v="Sofortrechnung"/>
    <s v="EAM\Erdal.Bircan"/>
    <x v="0"/>
    <s v="30359"/>
    <s v="Megatrade Comp. Kft"/>
    <x v="1"/>
    <s v="27"/>
    <s v="100302778"/>
    <x v="166"/>
    <s v="Apple iPhone 14 Plus 128GB"/>
    <n v="1"/>
    <n v="541"/>
    <n v="559"/>
    <n v="559"/>
    <n v="18"/>
    <n v="18"/>
    <n v="3.22"/>
    <s v="V0164"/>
    <x v="4"/>
    <s v="KPUD"/>
    <s v="EXP"/>
    <s v="Geräte"/>
    <x v="4"/>
    <n v="1"/>
    <n v="541"/>
    <n v="559"/>
    <n v="559"/>
    <n v="18"/>
    <n v="18"/>
    <n v="3.2200357781753133E-2"/>
    <n v="1"/>
    <m/>
    <x v="0"/>
    <s v="Nein"/>
    <x v="0"/>
  </r>
  <r>
    <n v="14573158"/>
    <x v="7"/>
    <x v="0"/>
    <n v="2001059"/>
    <s v="Sofortrechnung"/>
    <s v="EAM\Erdal.Bircan"/>
    <x v="0"/>
    <s v="30359"/>
    <s v="Megatrade Comp. Kft"/>
    <x v="1"/>
    <s v="28"/>
    <s v="101300272"/>
    <x v="188"/>
    <s v="Apple iPhone 16 Pro 128GB"/>
    <n v="1"/>
    <n v="912"/>
    <n v="912"/>
    <n v="912"/>
    <n v="0"/>
    <n v="0"/>
    <n v="0"/>
    <s v="V0164"/>
    <x v="4"/>
    <s v="KPUD"/>
    <s v="EXP"/>
    <s v="Geräte"/>
    <x v="4"/>
    <n v="1"/>
    <n v="912"/>
    <n v="912"/>
    <n v="912"/>
    <n v="0"/>
    <n v="0"/>
    <n v="0"/>
    <n v="1"/>
    <m/>
    <x v="0"/>
    <s v="Nein"/>
    <x v="0"/>
  </r>
  <r>
    <n v="14573158"/>
    <x v="7"/>
    <x v="0"/>
    <n v="2001059"/>
    <s v="Sofortrechnung"/>
    <s v="EAM\Erdal.Bircan"/>
    <x v="0"/>
    <s v="30359"/>
    <s v="Megatrade Comp. Kft"/>
    <x v="1"/>
    <s v="29"/>
    <s v="101060028"/>
    <x v="191"/>
    <s v="Google Pixel 8 Pro 128GB"/>
    <n v="3"/>
    <n v="417"/>
    <n v="429"/>
    <n v="1287"/>
    <n v="12"/>
    <n v="36"/>
    <n v="2.79"/>
    <s v="V0164"/>
    <x v="4"/>
    <s v="KPUD"/>
    <s v="EXP"/>
    <s v="Geräte"/>
    <x v="4"/>
    <n v="3"/>
    <n v="417"/>
    <n v="429"/>
    <n v="1287"/>
    <n v="12"/>
    <n v="36"/>
    <n v="2.7972027972027972E-2"/>
    <n v="1"/>
    <m/>
    <x v="0"/>
    <s v="Nein"/>
    <x v="0"/>
  </r>
  <r>
    <n v="14573158"/>
    <x v="7"/>
    <x v="0"/>
    <n v="2001059"/>
    <s v="Sofortrechnung"/>
    <s v="EAM\Erdal.Bircan"/>
    <x v="0"/>
    <s v="30359"/>
    <s v="Megatrade Comp. Kft"/>
    <x v="1"/>
    <s v="30"/>
    <s v="101060028"/>
    <x v="191"/>
    <s v="Google Pixel 8 Pro 128GB"/>
    <n v="2"/>
    <n v="417"/>
    <n v="430"/>
    <n v="860"/>
    <n v="13"/>
    <n v="26"/>
    <n v="3.02"/>
    <s v="V0164"/>
    <x v="4"/>
    <s v="KPUD"/>
    <s v="EXP"/>
    <s v="Geräte"/>
    <x v="4"/>
    <n v="2"/>
    <n v="417"/>
    <n v="430"/>
    <n v="860"/>
    <n v="13"/>
    <n v="26"/>
    <n v="3.0232558139534883E-2"/>
    <n v="1"/>
    <m/>
    <x v="0"/>
    <s v="Nein"/>
    <x v="0"/>
  </r>
  <r>
    <n v="14573158"/>
    <x v="7"/>
    <x v="0"/>
    <n v="2001059"/>
    <s v="Sofortrechnung"/>
    <s v="EAM\Erdal.Bircan"/>
    <x v="0"/>
    <s v="30359"/>
    <s v="Megatrade Comp. Kft"/>
    <x v="1"/>
    <s v="31"/>
    <s v="100302928"/>
    <x v="103"/>
    <s v="Apple iPhone 15 Pro Max 256GB"/>
    <n v="1"/>
    <n v="991.57889999999998"/>
    <n v="1019"/>
    <n v="1019"/>
    <n v="27.421099999999999"/>
    <n v="27.42"/>
    <n v="2.69"/>
    <s v="V0164"/>
    <x v="4"/>
    <s v="KPUD"/>
    <s v="EXP"/>
    <s v="Geräte"/>
    <x v="4"/>
    <n v="1"/>
    <n v="991.57889999999998"/>
    <n v="1019"/>
    <n v="1019"/>
    <n v="27.421099999999999"/>
    <n v="27.42"/>
    <n v="2.6908734052993131E-2"/>
    <n v="1"/>
    <m/>
    <x v="0"/>
    <s v="Nein"/>
    <x v="0"/>
  </r>
  <r>
    <n v="14573158"/>
    <x v="7"/>
    <x v="0"/>
    <n v="2001059"/>
    <s v="Sofortrechnung"/>
    <s v="EAM\Erdal.Bircan"/>
    <x v="0"/>
    <s v="30359"/>
    <s v="Megatrade Comp. Kft"/>
    <x v="1"/>
    <s v="32"/>
    <s v="100303091"/>
    <x v="358"/>
    <s v="Apple iPhone 16 128GB"/>
    <n v="1"/>
    <n v="704"/>
    <n v="715"/>
    <n v="715"/>
    <n v="11"/>
    <n v="11"/>
    <n v="1.53"/>
    <s v="V0164"/>
    <x v="4"/>
    <s v="KPUD"/>
    <s v="EXP"/>
    <s v="Geräte"/>
    <x v="4"/>
    <n v="1"/>
    <n v="704"/>
    <n v="715"/>
    <n v="715"/>
    <n v="11"/>
    <n v="11"/>
    <n v="1.5384615384615385E-2"/>
    <n v="1"/>
    <m/>
    <x v="0"/>
    <s v="Nein"/>
    <x v="0"/>
  </r>
  <r>
    <n v="14573158"/>
    <x v="7"/>
    <x v="0"/>
    <n v="2001059"/>
    <s v="Sofortrechnung"/>
    <s v="EAM\Erdal.Bircan"/>
    <x v="0"/>
    <s v="30359"/>
    <s v="Megatrade Comp. Kft"/>
    <x v="1"/>
    <s v="33"/>
    <s v="101700047"/>
    <x v="619"/>
    <s v="Oppo Find X8 Pro 16GB/512GB"/>
    <n v="1"/>
    <n v="839"/>
    <n v="825"/>
    <n v="825"/>
    <n v="-14"/>
    <n v="-14"/>
    <n v="-1.69"/>
    <s v="V0164"/>
    <x v="4"/>
    <s v="KPUD"/>
    <s v="EXP"/>
    <s v="Geräte"/>
    <x v="4"/>
    <n v="1"/>
    <n v="839"/>
    <n v="825"/>
    <n v="825"/>
    <n v="-14"/>
    <n v="-14"/>
    <n v="-1.6969696969696971E-2"/>
    <n v="1"/>
    <m/>
    <x v="0"/>
    <s v="Nein"/>
    <x v="1"/>
  </r>
  <r>
    <n v="14573158"/>
    <x v="7"/>
    <x v="0"/>
    <n v="2001059"/>
    <s v="Sofortrechnung"/>
    <s v="EAM\Erdal.Bircan"/>
    <x v="0"/>
    <s v="30359"/>
    <s v="Megatrade Comp. Kft"/>
    <x v="1"/>
    <s v="34"/>
    <s v="101310020"/>
    <x v="448"/>
    <s v="Honor Magic6 Pro 5G 12GB/256GB"/>
    <n v="1"/>
    <n v="673"/>
    <n v="690"/>
    <n v="690"/>
    <n v="17"/>
    <n v="17"/>
    <n v="2.46"/>
    <s v="V0164"/>
    <x v="4"/>
    <s v="KPUD"/>
    <s v="EXP"/>
    <s v="Geräte"/>
    <x v="4"/>
    <n v="1"/>
    <n v="673"/>
    <n v="690"/>
    <n v="690"/>
    <n v="17"/>
    <n v="17"/>
    <n v="2.4637681159420291E-2"/>
    <n v="1"/>
    <m/>
    <x v="0"/>
    <s v="Nein"/>
    <x v="0"/>
  </r>
  <r>
    <n v="14573158"/>
    <x v="7"/>
    <x v="0"/>
    <n v="2001059"/>
    <s v="Sofortrechnung"/>
    <s v="EAM\Erdal.Bircan"/>
    <x v="0"/>
    <s v="30359"/>
    <s v="Megatrade Comp. Kft"/>
    <x v="1"/>
    <s v="35"/>
    <s v="100303121"/>
    <x v="121"/>
    <s v="Apple iPhone 16 Pro 128GB"/>
    <n v="1"/>
    <n v="898.15139999999997"/>
    <n v="915"/>
    <n v="915"/>
    <n v="16.848600000000001"/>
    <n v="16.850000000000001"/>
    <n v="1.84"/>
    <s v="V0164"/>
    <x v="4"/>
    <s v="KPUD"/>
    <s v="EXP"/>
    <s v="Geräte"/>
    <x v="4"/>
    <n v="1"/>
    <n v="898.15139999999997"/>
    <n v="915"/>
    <n v="915"/>
    <n v="16.848600000000001"/>
    <n v="16.850000000000001"/>
    <n v="1.8415300546448091E-2"/>
    <n v="1"/>
    <m/>
    <x v="0"/>
    <s v="Nein"/>
    <x v="0"/>
  </r>
  <r>
    <n v="14573158"/>
    <x v="7"/>
    <x v="0"/>
    <n v="2001059"/>
    <s v="Sofortrechnung"/>
    <s v="EAM\Erdal.Bircan"/>
    <x v="0"/>
    <s v="30359"/>
    <s v="Megatrade Comp. Kft"/>
    <x v="1"/>
    <s v="36"/>
    <s v="101030649"/>
    <x v="144"/>
    <s v="Samsung X920N Tab S10 Ultra 256GB [WiFi]"/>
    <n v="1"/>
    <n v="774.13789999999995"/>
    <n v="795"/>
    <n v="795"/>
    <n v="20.862100000000002"/>
    <n v="20.86"/>
    <n v="2.62"/>
    <s v="V0164"/>
    <x v="4"/>
    <s v="KPUD"/>
    <s v="EXP"/>
    <s v="Geräte"/>
    <x v="4"/>
    <n v="1"/>
    <n v="774.13789999999995"/>
    <n v="795"/>
    <n v="795"/>
    <n v="20.862100000000002"/>
    <n v="20.86"/>
    <n v="2.6238993710691823E-2"/>
    <n v="1"/>
    <m/>
    <x v="0"/>
    <s v="Nein"/>
    <x v="0"/>
  </r>
  <r>
    <n v="14573158"/>
    <x v="7"/>
    <x v="0"/>
    <n v="2001059"/>
    <s v="Sofortrechnung"/>
    <s v="EAM\Erdal.Bircan"/>
    <x v="0"/>
    <s v="30359"/>
    <s v="Megatrade Comp. Kft"/>
    <x v="1"/>
    <s v="37"/>
    <s v="100303150"/>
    <x v="503"/>
    <s v="Apple iPhone 14 Plus 512GB"/>
    <n v="1"/>
    <n v="631"/>
    <n v="675"/>
    <n v="675"/>
    <n v="44"/>
    <n v="44"/>
    <n v="6.51"/>
    <s v="V0164"/>
    <x v="4"/>
    <s v="KPUD"/>
    <s v="EXP"/>
    <s v="Geräte"/>
    <x v="4"/>
    <n v="1"/>
    <n v="631"/>
    <n v="675"/>
    <n v="675"/>
    <n v="44"/>
    <n v="44"/>
    <n v="6.5185185185185179E-2"/>
    <n v="1"/>
    <m/>
    <x v="0"/>
    <s v="Nein"/>
    <x v="0"/>
  </r>
  <r>
    <n v="14573158"/>
    <x v="7"/>
    <x v="0"/>
    <n v="2001059"/>
    <s v="Sofortrechnung"/>
    <s v="EAM\Erdal.Bircan"/>
    <x v="0"/>
    <s v="30359"/>
    <s v="Megatrade Comp. Kft"/>
    <x v="1"/>
    <s v="38"/>
    <s v="100302477"/>
    <x v="83"/>
    <s v="Apple iPhone 13 128GB"/>
    <n v="1"/>
    <n v="411.96159999999998"/>
    <n v="420"/>
    <n v="420"/>
    <n v="8.0383999999999993"/>
    <n v="8.0399999999999991"/>
    <n v="1.91"/>
    <s v="V0164"/>
    <x v="4"/>
    <s v="KPUD"/>
    <s v="EXP"/>
    <s v="Geräte"/>
    <x v="4"/>
    <n v="1"/>
    <n v="411.96159999999998"/>
    <n v="420"/>
    <n v="420"/>
    <n v="8.0383999999999993"/>
    <n v="8.0399999999999991"/>
    <n v="1.9142857142857142E-2"/>
    <n v="1"/>
    <m/>
    <x v="0"/>
    <s v="Nein"/>
    <x v="0"/>
  </r>
  <r>
    <n v="14573158"/>
    <x v="7"/>
    <x v="0"/>
    <n v="2001059"/>
    <s v="Sofortrechnung"/>
    <s v="EAM\Erdal.Bircan"/>
    <x v="0"/>
    <s v="30359"/>
    <s v="Megatrade Comp. Kft"/>
    <x v="1"/>
    <s v="39"/>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3158"/>
    <x v="7"/>
    <x v="0"/>
    <n v="2001059"/>
    <s v="Sofortrechnung"/>
    <s v="EAM\Erdal.Bircan"/>
    <x v="0"/>
    <s v="30359"/>
    <s v="Megatrade Comp. Kft"/>
    <x v="1"/>
    <s v="40"/>
    <s v="101300040"/>
    <x v="84"/>
    <s v="Apple iPhone 14 128GB"/>
    <n v="1"/>
    <n v="494.59449999999998"/>
    <n v="515"/>
    <n v="515"/>
    <n v="20.4055"/>
    <n v="20.41"/>
    <n v="3.96"/>
    <s v="V0164"/>
    <x v="4"/>
    <s v="KPUD"/>
    <s v="EXP"/>
    <s v="Geräte"/>
    <x v="4"/>
    <n v="1"/>
    <n v="494.59449999999998"/>
    <n v="515"/>
    <n v="515"/>
    <n v="20.4055"/>
    <n v="20.41"/>
    <n v="3.9631067961165049E-2"/>
    <n v="1"/>
    <m/>
    <x v="0"/>
    <s v="Nein"/>
    <x v="0"/>
  </r>
  <r>
    <n v="14573158"/>
    <x v="7"/>
    <x v="0"/>
    <n v="2001059"/>
    <s v="Sofortrechnung"/>
    <s v="EAM\Erdal.Bircan"/>
    <x v="0"/>
    <s v="30359"/>
    <s v="Megatrade Comp. Kft"/>
    <x v="1"/>
    <s v="41"/>
    <s v="101030401"/>
    <x v="339"/>
    <s v="Samsung S928B S24 Ultra 5G 512GB"/>
    <n v="1"/>
    <n v="869.41409999999996"/>
    <n v="835"/>
    <n v="835"/>
    <n v="-34.414099999999998"/>
    <n v="-34.409999999999997"/>
    <n v="-4.12"/>
    <s v="V0164"/>
    <x v="4"/>
    <s v="KPUD"/>
    <s v="EXP"/>
    <s v="Geräte"/>
    <x v="4"/>
    <n v="1"/>
    <n v="869.41409999999996"/>
    <n v="835"/>
    <n v="835"/>
    <n v="-34.414099999999998"/>
    <n v="-34.409999999999997"/>
    <n v="-4.1209580838323351E-2"/>
    <n v="1"/>
    <m/>
    <x v="0"/>
    <s v="Nein"/>
    <x v="1"/>
  </r>
  <r>
    <n v="14573158"/>
    <x v="7"/>
    <x v="0"/>
    <n v="2001059"/>
    <s v="Sofortrechnung"/>
    <s v="EAM\Erdal.Bircan"/>
    <x v="0"/>
    <s v="30359"/>
    <s v="Megatrade Comp. Kft"/>
    <x v="1"/>
    <s v="42"/>
    <s v="100034490"/>
    <x v="219"/>
    <s v="Samsung S928B S24 Ultra 5G 256GB"/>
    <n v="1"/>
    <n v="821.67439999999999"/>
    <n v="785"/>
    <n v="785"/>
    <n v="-36.674399999999999"/>
    <n v="-36.67"/>
    <n v="-4.67"/>
    <s v="V0164"/>
    <x v="4"/>
    <s v="KPUD"/>
    <s v="EXP"/>
    <s v="Geräte"/>
    <x v="4"/>
    <n v="1"/>
    <n v="821.67439999999999"/>
    <n v="785"/>
    <n v="785"/>
    <n v="-36.674399999999999"/>
    <n v="-36.67"/>
    <n v="-4.6713375796178347E-2"/>
    <n v="1"/>
    <m/>
    <x v="0"/>
    <s v="Nein"/>
    <x v="1"/>
  </r>
  <r>
    <n v="14573158"/>
    <x v="7"/>
    <x v="0"/>
    <n v="2001059"/>
    <s v="Sofortrechnung"/>
    <s v="EAM\Erdal.Bircan"/>
    <x v="0"/>
    <s v="30359"/>
    <s v="Megatrade Comp. Kft"/>
    <x v="1"/>
    <s v="43"/>
    <s v="101300332"/>
    <x v="250"/>
    <s v="Apple iPad 10.2&quot; 2021 64GB [WiFi]"/>
    <n v="1"/>
    <n v="202"/>
    <n v="209"/>
    <n v="209"/>
    <n v="7"/>
    <n v="7"/>
    <n v="3.34"/>
    <s v="V0164"/>
    <x v="4"/>
    <s v="KPUD"/>
    <s v="EXP"/>
    <s v="Geräte"/>
    <x v="4"/>
    <n v="1"/>
    <n v="202"/>
    <n v="209"/>
    <n v="209"/>
    <n v="7"/>
    <n v="7"/>
    <n v="3.3492822966507178E-2"/>
    <n v="1"/>
    <m/>
    <x v="0"/>
    <s v="Nein"/>
    <x v="0"/>
  </r>
  <r>
    <n v="14573158"/>
    <x v="7"/>
    <x v="0"/>
    <n v="2001059"/>
    <s v="Sofortrechnung"/>
    <s v="EAM\Erdal.Bircan"/>
    <x v="0"/>
    <s v="30359"/>
    <s v="Megatrade Comp. Kft"/>
    <x v="0"/>
    <s v="44"/>
    <s v="201300063"/>
    <x v="229"/>
    <s v="Apple AirPods 4"/>
    <n v="1"/>
    <n v="105.0431"/>
    <n v="110"/>
    <n v="110"/>
    <n v="4.9569000000000001"/>
    <n v="4.96"/>
    <n v="4.5"/>
    <s v="V0164"/>
    <x v="4"/>
    <s v="KPUD"/>
    <s v="EXP"/>
    <s v="Zubehör"/>
    <x v="4"/>
    <n v="1"/>
    <n v="105.0431"/>
    <n v="110"/>
    <n v="110"/>
    <n v="4.9569000000000001"/>
    <n v="4.96"/>
    <n v="4.5090909090909091E-2"/>
    <n v="1"/>
    <m/>
    <x v="0"/>
    <s v="Nein"/>
    <x v="0"/>
  </r>
  <r>
    <n v="14573158"/>
    <x v="7"/>
    <x v="0"/>
    <n v="2001059"/>
    <s v="Sofortrechnung"/>
    <s v="EAM\Erdal.Bircan"/>
    <x v="0"/>
    <s v="30359"/>
    <s v="Megatrade Comp. Kft"/>
    <x v="0"/>
    <s v="45"/>
    <s v="201300063"/>
    <x v="229"/>
    <s v="Apple AirPods 4"/>
    <n v="1"/>
    <n v="105.0431"/>
    <n v="110"/>
    <n v="110"/>
    <n v="4.9569000000000001"/>
    <n v="4.96"/>
    <n v="4.5"/>
    <s v="V0164"/>
    <x v="4"/>
    <s v="KPUD"/>
    <s v="EXP"/>
    <s v="Zubehör"/>
    <x v="4"/>
    <n v="1"/>
    <n v="105.0431"/>
    <n v="110"/>
    <n v="110"/>
    <n v="4.9569000000000001"/>
    <n v="4.96"/>
    <n v="4.5090909090909091E-2"/>
    <n v="1"/>
    <m/>
    <x v="0"/>
    <s v="Nein"/>
    <x v="0"/>
  </r>
  <r>
    <n v="14573158"/>
    <x v="7"/>
    <x v="0"/>
    <n v="2001059"/>
    <s v="Sofortrechnung"/>
    <s v="EAM\Erdal.Bircan"/>
    <x v="0"/>
    <s v="30359"/>
    <s v="Megatrade Comp. Kft"/>
    <x v="1"/>
    <s v="46"/>
    <s v="101300037"/>
    <x v="91"/>
    <s v="Apple iPhone 14 128GB"/>
    <n v="1"/>
    <n v="492.00850000000003"/>
    <n v="515"/>
    <n v="515"/>
    <n v="22.991499999999998"/>
    <n v="22.99"/>
    <n v="4.46"/>
    <s v="V0164"/>
    <x v="4"/>
    <s v="KPUD"/>
    <s v="EXP"/>
    <s v="Geräte"/>
    <x v="4"/>
    <n v="1"/>
    <n v="492.00850000000003"/>
    <n v="515"/>
    <n v="515"/>
    <n v="22.991499999999998"/>
    <n v="22.99"/>
    <n v="4.4640776699029126E-2"/>
    <n v="1"/>
    <m/>
    <x v="0"/>
    <s v="Nein"/>
    <x v="0"/>
  </r>
  <r>
    <n v="14573158"/>
    <x v="7"/>
    <x v="0"/>
    <n v="2001059"/>
    <s v="Sofortrechnung"/>
    <s v="EAM\Erdal.Bircan"/>
    <x v="0"/>
    <s v="30359"/>
    <s v="Megatrade Comp. Kft"/>
    <x v="1"/>
    <s v="47"/>
    <s v="101300333"/>
    <x v="5"/>
    <s v="Apple iPad 10.2&quot; 2021 64GB [WiFi]"/>
    <n v="1"/>
    <n v="202"/>
    <n v="209"/>
    <n v="209"/>
    <n v="7"/>
    <n v="7"/>
    <n v="3.34"/>
    <s v="V0164"/>
    <x v="4"/>
    <s v="KPUD"/>
    <s v="EXP"/>
    <s v="Geräte"/>
    <x v="4"/>
    <n v="1"/>
    <n v="202"/>
    <n v="209"/>
    <n v="209"/>
    <n v="7"/>
    <n v="7"/>
    <n v="3.3492822966507178E-2"/>
    <n v="1"/>
    <m/>
    <x v="0"/>
    <s v="Nein"/>
    <x v="0"/>
  </r>
  <r>
    <n v="14573158"/>
    <x v="7"/>
    <x v="0"/>
    <n v="2001059"/>
    <s v="Sofortrechnung"/>
    <s v="EAM\Erdal.Bircan"/>
    <x v="0"/>
    <s v="30359"/>
    <s v="Megatrade Comp. Kft"/>
    <x v="1"/>
    <s v="48"/>
    <s v="100303092"/>
    <x v="472"/>
    <s v="Apple iPhone 16 128GB"/>
    <n v="1"/>
    <n v="699.95960000000002"/>
    <n v="715"/>
    <n v="715"/>
    <n v="15.0404"/>
    <n v="15.04"/>
    <n v="2.1"/>
    <s v="V0164"/>
    <x v="4"/>
    <s v="KPUD"/>
    <s v="EXP"/>
    <s v="Geräte"/>
    <x v="4"/>
    <n v="1"/>
    <n v="699.95960000000002"/>
    <n v="715"/>
    <n v="715"/>
    <n v="15.0404"/>
    <n v="15.04"/>
    <n v="2.1034965034965034E-2"/>
    <n v="1"/>
    <m/>
    <x v="0"/>
    <s v="Nein"/>
    <x v="0"/>
  </r>
  <r>
    <n v="14573158"/>
    <x v="7"/>
    <x v="0"/>
    <n v="2001059"/>
    <s v="Sofortrechnung"/>
    <s v="EAM\Erdal.Bircan"/>
    <x v="0"/>
    <s v="30359"/>
    <s v="Megatrade Comp. Kft"/>
    <x v="1"/>
    <s v="49"/>
    <s v="100690672"/>
    <x v="379"/>
    <s v="Xiaomi 14T Pro 5G 12GB/512GB"/>
    <n v="1"/>
    <n v="485"/>
    <n v="499"/>
    <n v="499"/>
    <n v="14"/>
    <n v="14"/>
    <n v="2.8"/>
    <s v="V0164"/>
    <x v="4"/>
    <s v="KPUD"/>
    <s v="EXP"/>
    <s v="Geräte"/>
    <x v="4"/>
    <n v="1"/>
    <n v="485"/>
    <n v="499"/>
    <n v="499"/>
    <n v="14"/>
    <n v="14"/>
    <n v="2.8056112224448898E-2"/>
    <n v="1"/>
    <m/>
    <x v="0"/>
    <s v="Nein"/>
    <x v="0"/>
  </r>
  <r>
    <n v="14573158"/>
    <x v="7"/>
    <x v="0"/>
    <n v="2001059"/>
    <s v="Sofortrechnung"/>
    <s v="EAM\Erdal.Bircan"/>
    <x v="0"/>
    <s v="30359"/>
    <s v="Megatrade Comp. Kft"/>
    <x v="1"/>
    <s v="50"/>
    <s v="100690672"/>
    <x v="379"/>
    <s v="Xiaomi 14T Pro 5G 12GB/512GB"/>
    <n v="1"/>
    <n v="485"/>
    <n v="499"/>
    <n v="499"/>
    <n v="14"/>
    <n v="14"/>
    <n v="2.8"/>
    <s v="V0164"/>
    <x v="4"/>
    <s v="KPUD"/>
    <s v="EXP"/>
    <s v="Geräte"/>
    <x v="4"/>
    <n v="1"/>
    <n v="485"/>
    <n v="499"/>
    <n v="499"/>
    <n v="14"/>
    <n v="14"/>
    <n v="2.8056112224448898E-2"/>
    <n v="1"/>
    <m/>
    <x v="0"/>
    <s v="Nein"/>
    <x v="0"/>
  </r>
  <r>
    <n v="14574179"/>
    <x v="7"/>
    <x v="0"/>
    <n v="2001060"/>
    <s v="Sofortrechnung"/>
    <s v="Yasar.Yigitbilek"/>
    <x v="1"/>
    <s v="24173"/>
    <s v="STK AG"/>
    <x v="3"/>
    <s v="1"/>
    <s v="900010024"/>
    <x v="73"/>
    <s v="Sonstiges"/>
    <n v="1"/>
    <n v="0"/>
    <n v="4.9000000000000004"/>
    <n v="4.9000000000000004"/>
    <n v="4.9000000000000004"/>
    <n v="4.9000000000000004"/>
    <m/>
    <s v="V0012"/>
    <x v="1"/>
    <s v="KÜB0"/>
    <s v="GRK"/>
    <s v="Sonstige"/>
    <x v="1"/>
    <n v="1"/>
    <n v="0"/>
    <n v="4.9000000000000004"/>
    <n v="4.9000000000000004"/>
    <n v="4.9000000000000004"/>
    <n v="4.9000000000000004"/>
    <n v="1"/>
    <n v="1"/>
    <m/>
    <x v="2"/>
    <s v="Ja"/>
    <x v="0"/>
  </r>
  <r>
    <n v="14574179"/>
    <x v="7"/>
    <x v="0"/>
    <n v="2001060"/>
    <s v="Sofortrechnung"/>
    <s v="Yasar.Yigitbilek"/>
    <x v="1"/>
    <s v="24173"/>
    <s v="STK AG"/>
    <x v="0"/>
    <s v="2"/>
    <s v="200790000"/>
    <x v="546"/>
    <s v="Fitbit Versa 4"/>
    <n v="1"/>
    <n v="105.3721"/>
    <n v="120"/>
    <n v="120"/>
    <n v="14.6279"/>
    <n v="14.63"/>
    <n v="12.18"/>
    <s v="V0012"/>
    <x v="1"/>
    <s v="KÜB0"/>
    <s v="GRK"/>
    <s v="Zubehör"/>
    <x v="1"/>
    <n v="1"/>
    <n v="105.3721"/>
    <n v="120"/>
    <n v="120"/>
    <n v="14.6279"/>
    <n v="14.63"/>
    <n v="0.12191666666666667"/>
    <n v="1"/>
    <m/>
    <x v="0"/>
    <s v="Nein"/>
    <x v="0"/>
  </r>
  <r>
    <n v="14574179"/>
    <x v="7"/>
    <x v="0"/>
    <n v="2001060"/>
    <s v="Sofortrechnung"/>
    <s v="Yasar.Yigitbilek"/>
    <x v="1"/>
    <s v="24173"/>
    <s v="STK AG"/>
    <x v="1"/>
    <s v="3"/>
    <s v="100690666"/>
    <x v="363"/>
    <s v="Xiaomi Redmi 13C 5G 4GB/128GB"/>
    <n v="2"/>
    <n v="86"/>
    <n v="89"/>
    <n v="178"/>
    <n v="3"/>
    <n v="6"/>
    <n v="3.37"/>
    <s v="V0012"/>
    <x v="1"/>
    <s v="KÜB0"/>
    <s v="GRK"/>
    <s v="Geräte"/>
    <x v="1"/>
    <n v="2"/>
    <n v="86"/>
    <n v="89"/>
    <n v="178"/>
    <n v="3"/>
    <n v="6"/>
    <n v="3.3707865168539325E-2"/>
    <n v="1"/>
    <m/>
    <x v="0"/>
    <s v="Nein"/>
    <x v="0"/>
  </r>
  <r>
    <n v="14574179"/>
    <x v="7"/>
    <x v="0"/>
    <n v="2001060"/>
    <s v="Sofortrechnung"/>
    <s v="Yasar.Yigitbilek"/>
    <x v="1"/>
    <s v="24173"/>
    <s v="STK AG"/>
    <x v="0"/>
    <s v="4"/>
    <s v="200690087"/>
    <x v="14"/>
    <s v="Xiaomi Truclean W20 Wet Dry Vacuum"/>
    <n v="1"/>
    <n v="115.7"/>
    <n v="140"/>
    <n v="140"/>
    <n v="24.3"/>
    <n v="24.3"/>
    <n v="17.350000000000001"/>
    <s v="V0012"/>
    <x v="1"/>
    <s v="KÜB0"/>
    <s v="GRK"/>
    <s v="Zubehör"/>
    <x v="1"/>
    <n v="1"/>
    <n v="115.7"/>
    <n v="140"/>
    <n v="140"/>
    <n v="24.3"/>
    <n v="24.3"/>
    <n v="0.17357142857142857"/>
    <n v="1"/>
    <m/>
    <x v="0"/>
    <s v="Nein"/>
    <x v="0"/>
  </r>
  <r>
    <n v="14573500"/>
    <x v="7"/>
    <x v="0"/>
    <n v="2001061"/>
    <s v="Sofortrechnung"/>
    <s v="Yasar.Yigitbilek"/>
    <x v="2"/>
    <s v="23522"/>
    <s v="Baytel"/>
    <x v="1"/>
    <s v="1"/>
    <s v="100303135"/>
    <x v="359"/>
    <s v="Apple iPhone 16 Pro Max 256GB"/>
    <n v="1"/>
    <n v="1082.098"/>
    <n v="1135"/>
    <n v="1135"/>
    <n v="52.902000000000001"/>
    <n v="52.9"/>
    <n v="4.66"/>
    <s v="V0163"/>
    <x v="11"/>
    <s v="KVAB30"/>
    <s v="FHK"/>
    <s v="Geräte"/>
    <x v="2"/>
    <n v="1"/>
    <n v="1082.098"/>
    <n v="1135"/>
    <n v="1135"/>
    <n v="52.902000000000001"/>
    <n v="52.9"/>
    <n v="4.6607929515418499E-2"/>
    <n v="1"/>
    <m/>
    <x v="0"/>
    <s v="Nein"/>
    <x v="0"/>
  </r>
  <r>
    <n v="14573581"/>
    <x v="7"/>
    <x v="0"/>
    <n v="2001062"/>
    <s v="Sofortrechnung"/>
    <s v="Yasar.Yigitbilek"/>
    <x v="2"/>
    <s v="23522"/>
    <s v="Baytel"/>
    <x v="1"/>
    <s v="1"/>
    <s v="100303123"/>
    <x v="334"/>
    <s v="Apple iPhone 16 Pro 256GB"/>
    <n v="1"/>
    <n v="990.39639999999997"/>
    <n v="1025"/>
    <n v="1025"/>
    <n v="34.6036"/>
    <n v="34.6"/>
    <n v="3.37"/>
    <s v="V0163"/>
    <x v="11"/>
    <s v="KVAB30"/>
    <s v="FHK"/>
    <s v="Geräte"/>
    <x v="2"/>
    <n v="1"/>
    <n v="990.39639999999997"/>
    <n v="1025"/>
    <n v="1025"/>
    <n v="34.6036"/>
    <n v="34.6"/>
    <n v="3.3756097560975612E-2"/>
    <n v="1"/>
    <m/>
    <x v="0"/>
    <s v="Nein"/>
    <x v="0"/>
  </r>
  <r>
    <n v="14573627"/>
    <x v="7"/>
    <x v="0"/>
    <n v="2001063"/>
    <s v="Sofortrechnung"/>
    <s v="Yasar.Yigitbilek"/>
    <x v="2"/>
    <s v="23522"/>
    <s v="Baytel"/>
    <x v="1"/>
    <s v="1"/>
    <s v="100303122"/>
    <x v="376"/>
    <s v="Apple iPhone 16 Pro 128GB"/>
    <n v="1"/>
    <n v="890.04939999999999"/>
    <n v="929"/>
    <n v="929"/>
    <n v="38.950600000000001"/>
    <n v="38.950000000000003"/>
    <n v="4.1900000000000004"/>
    <s v="V0163"/>
    <x v="11"/>
    <s v="KVAB30"/>
    <s v="FHK"/>
    <s v="Geräte"/>
    <x v="2"/>
    <n v="1"/>
    <n v="890.04939999999999"/>
    <n v="929"/>
    <n v="929"/>
    <n v="38.950600000000001"/>
    <n v="38.950000000000003"/>
    <n v="4.1926803013993541E-2"/>
    <n v="1"/>
    <m/>
    <x v="0"/>
    <s v="Nein"/>
    <x v="0"/>
  </r>
  <r>
    <n v="14573647"/>
    <x v="7"/>
    <x v="0"/>
    <n v="2001064"/>
    <s v="Sofortrechnung"/>
    <s v="Yasar.Yigitbilek"/>
    <x v="2"/>
    <s v="27024"/>
    <s v="Euronics Schmidtke"/>
    <x v="1"/>
    <s v="1"/>
    <s v="100303089"/>
    <x v="496"/>
    <s v="Apple iPhone 16 128GB"/>
    <n v="1"/>
    <n v="699.65219999999999"/>
    <n v="722"/>
    <n v="722"/>
    <n v="22.347799999999999"/>
    <n v="22.35"/>
    <n v="3.09"/>
    <s v="V0162"/>
    <x v="8"/>
    <s v="KABB5"/>
    <s v="FHK"/>
    <s v="Geräte"/>
    <x v="2"/>
    <n v="1"/>
    <n v="699.65219999999999"/>
    <n v="722"/>
    <n v="722"/>
    <n v="22.347799999999999"/>
    <n v="22.35"/>
    <n v="3.0955678670360112E-2"/>
    <n v="1"/>
    <m/>
    <x v="0"/>
    <s v="Nein"/>
    <x v="0"/>
  </r>
  <r>
    <n v="14573983"/>
    <x v="7"/>
    <x v="0"/>
    <n v="2001065"/>
    <s v="Sofortrechnung"/>
    <s v="Yasar.Yigitbilek"/>
    <x v="1"/>
    <s v="29414"/>
    <s v="Hirsch und Ille Media Center GmbH"/>
    <x v="1"/>
    <s v="1"/>
    <s v="101300272"/>
    <x v="188"/>
    <s v="Apple iPhone 16 Pro 128GB"/>
    <n v="1"/>
    <n v="912"/>
    <n v="919"/>
    <n v="919"/>
    <n v="7"/>
    <n v="7"/>
    <n v="0.76"/>
    <s v="V0012"/>
    <x v="1"/>
    <s v="KÜB0"/>
    <s v="GRK"/>
    <s v="Geräte"/>
    <x v="1"/>
    <n v="1"/>
    <n v="912"/>
    <n v="919"/>
    <n v="919"/>
    <n v="7"/>
    <n v="7"/>
    <n v="7.6169749727965181E-3"/>
    <n v="1"/>
    <m/>
    <x v="0"/>
    <s v="Nein"/>
    <x v="0"/>
  </r>
  <r>
    <n v="14574178"/>
    <x v="7"/>
    <x v="0"/>
    <n v="2001066"/>
    <s v="Sofortrechnung"/>
    <s v="Yasar.Yigitbilek"/>
    <x v="3"/>
    <s v="40009"/>
    <s v="Erich Bäcker"/>
    <x v="1"/>
    <s v="1"/>
    <s v="101030390"/>
    <x v="348"/>
    <s v="Samsung S926B S24+ 5G 512GB"/>
    <n v="1"/>
    <n v="690"/>
    <n v="928.8"/>
    <n v="928.8"/>
    <n v="238.8"/>
    <n v="90.5"/>
    <n v="25.71"/>
    <s v="V0159"/>
    <x v="12"/>
    <s v="O-COFI"/>
    <s v="FHK"/>
    <s v="Geräte"/>
    <x v="2"/>
    <n v="1"/>
    <n v="690"/>
    <n v="928.8"/>
    <n v="928.8"/>
    <n v="238.8"/>
    <n v="90.5"/>
    <n v="9.7437553832902674E-2"/>
    <n v="1"/>
    <m/>
    <x v="0"/>
    <s v="Nein"/>
    <x v="0"/>
  </r>
  <r>
    <n v="14573830"/>
    <x v="7"/>
    <x v="0"/>
    <n v="2001067"/>
    <s v="Sofortrechnung"/>
    <s v="eam\bekir.ahmed"/>
    <x v="0"/>
    <s v="25617"/>
    <s v="Robert Tabone - &quot;Top Choice&quot;"/>
    <x v="1"/>
    <s v="1"/>
    <s v="101690329"/>
    <x v="288"/>
    <s v="Xiaomi Redmi 14C 8GB/256GB"/>
    <n v="6"/>
    <n v="101"/>
    <n v="105"/>
    <n v="630"/>
    <n v="4"/>
    <n v="24"/>
    <n v="3.8"/>
    <s v="V0018"/>
    <x v="16"/>
    <s v="KÜB5"/>
    <s v="EXP"/>
    <s v="Geräte"/>
    <x v="11"/>
    <n v="6"/>
    <n v="101"/>
    <n v="105"/>
    <n v="630"/>
    <n v="4"/>
    <n v="24"/>
    <n v="3.8095238095238099E-2"/>
    <n v="1"/>
    <m/>
    <x v="0"/>
    <s v="Nein"/>
    <x v="0"/>
  </r>
  <r>
    <n v="14573830"/>
    <x v="7"/>
    <x v="0"/>
    <n v="2001067"/>
    <s v="Sofortrechnung"/>
    <s v="eam\bekir.ahmed"/>
    <x v="0"/>
    <s v="25617"/>
    <s v="Robert Tabone - &quot;Top Choice&quot;"/>
    <x v="1"/>
    <s v="2"/>
    <s v="101690336"/>
    <x v="342"/>
    <s v="Xiaomi Redmi 14C 4GB/128GB"/>
    <n v="6"/>
    <n v="74.5"/>
    <n v="81"/>
    <n v="486"/>
    <n v="6.5"/>
    <n v="39"/>
    <n v="8.02"/>
    <s v="V0018"/>
    <x v="16"/>
    <s v="KÜB5"/>
    <s v="EXP"/>
    <s v="Geräte"/>
    <x v="11"/>
    <n v="6"/>
    <n v="74.5"/>
    <n v="81"/>
    <n v="486"/>
    <n v="6.5"/>
    <n v="39"/>
    <n v="8.0246913580246909E-2"/>
    <n v="1"/>
    <m/>
    <x v="0"/>
    <s v="Nein"/>
    <x v="0"/>
  </r>
  <r>
    <n v="14573830"/>
    <x v="7"/>
    <x v="0"/>
    <n v="2001067"/>
    <s v="Sofortrechnung"/>
    <s v="eam\bekir.ahmed"/>
    <x v="0"/>
    <s v="25617"/>
    <s v="Robert Tabone - &quot;Top Choice&quot;"/>
    <x v="0"/>
    <s v="3"/>
    <s v="200690082"/>
    <x v="119"/>
    <s v="Xiaomi Redmi Watch 5 Active"/>
    <n v="5"/>
    <n v="19.79"/>
    <n v="23"/>
    <n v="115"/>
    <n v="3.21"/>
    <n v="16.05"/>
    <n v="13.95"/>
    <s v="V0018"/>
    <x v="16"/>
    <s v="KÜB5"/>
    <s v="EXP"/>
    <s v="Zubehör"/>
    <x v="11"/>
    <n v="5"/>
    <n v="19.79"/>
    <n v="23"/>
    <n v="115"/>
    <n v="3.21"/>
    <n v="16.05"/>
    <n v="0.13956521739130434"/>
    <n v="1"/>
    <m/>
    <x v="0"/>
    <s v="Nein"/>
    <x v="0"/>
  </r>
  <r>
    <n v="14573830"/>
    <x v="7"/>
    <x v="0"/>
    <n v="2001067"/>
    <s v="Sofortrechnung"/>
    <s v="eam\bekir.ahmed"/>
    <x v="0"/>
    <s v="25617"/>
    <s v="Robert Tabone - &quot;Top Choice&quot;"/>
    <x v="1"/>
    <s v="4"/>
    <s v="101030489"/>
    <x v="392"/>
    <s v="Samsung A057G A05s 64GB"/>
    <n v="6"/>
    <n v="80.665300000000002"/>
    <n v="90"/>
    <n v="540"/>
    <n v="9.3346999999999998"/>
    <n v="56.01"/>
    <n v="10.37"/>
    <s v="V0018"/>
    <x v="16"/>
    <s v="KÜB5"/>
    <s v="EXP"/>
    <s v="Geräte"/>
    <x v="11"/>
    <n v="6"/>
    <n v="80.665300000000002"/>
    <n v="90"/>
    <n v="540"/>
    <n v="9.3346999999999998"/>
    <n v="56.01"/>
    <n v="0.10372222222222222"/>
    <n v="1"/>
    <m/>
    <x v="0"/>
    <s v="Nein"/>
    <x v="0"/>
  </r>
  <r>
    <n v="14573830"/>
    <x v="7"/>
    <x v="0"/>
    <n v="2001067"/>
    <s v="Sofortrechnung"/>
    <s v="eam\bekir.ahmed"/>
    <x v="0"/>
    <s v="25617"/>
    <s v="Robert Tabone - &quot;Top Choice&quot;"/>
    <x v="1"/>
    <s v="5"/>
    <s v="101690331"/>
    <x v="252"/>
    <s v="Xiaomi Redmi 14C 4GB/128GB"/>
    <n v="4"/>
    <n v="74.601299999999995"/>
    <n v="81"/>
    <n v="324"/>
    <n v="6.3986999999999998"/>
    <n v="25.59"/>
    <n v="7.89"/>
    <s v="V0018"/>
    <x v="16"/>
    <s v="KÜB5"/>
    <s v="EXP"/>
    <s v="Geräte"/>
    <x v="11"/>
    <n v="4"/>
    <n v="74.601299999999995"/>
    <n v="81"/>
    <n v="324"/>
    <n v="6.3986999999999998"/>
    <n v="25.59"/>
    <n v="7.8981481481481486E-2"/>
    <n v="1"/>
    <m/>
    <x v="0"/>
    <s v="Nein"/>
    <x v="0"/>
  </r>
  <r>
    <n v="14573830"/>
    <x v="7"/>
    <x v="0"/>
    <n v="2001067"/>
    <s v="Sofortrechnung"/>
    <s v="eam\bekir.ahmed"/>
    <x v="0"/>
    <s v="25617"/>
    <s v="Robert Tabone - &quot;Top Choice&quot;"/>
    <x v="1"/>
    <s v="6"/>
    <s v="100690599"/>
    <x v="337"/>
    <s v="Xiaomi Redmi Note 13 6GB/128GB"/>
    <n v="3"/>
    <n v="105"/>
    <n v="109"/>
    <n v="327"/>
    <n v="4"/>
    <n v="12"/>
    <n v="3.66"/>
    <s v="V0018"/>
    <x v="16"/>
    <s v="KÜB5"/>
    <s v="EXP"/>
    <s v="Geräte"/>
    <x v="11"/>
    <n v="3"/>
    <n v="105"/>
    <n v="109"/>
    <n v="327"/>
    <n v="4"/>
    <n v="12"/>
    <n v="3.669724770642202E-2"/>
    <n v="1"/>
    <m/>
    <x v="0"/>
    <s v="Nein"/>
    <x v="0"/>
  </r>
  <r>
    <n v="14573830"/>
    <x v="7"/>
    <x v="0"/>
    <n v="2001067"/>
    <s v="Sofortrechnung"/>
    <s v="eam\bekir.ahmed"/>
    <x v="0"/>
    <s v="25617"/>
    <s v="Robert Tabone - &quot;Top Choice&quot;"/>
    <x v="1"/>
    <s v="7"/>
    <s v="101690209"/>
    <x v="12"/>
    <s v="Xiaomi Redmi Pad SE 8GB/256GB [WiFi]"/>
    <n v="6"/>
    <n v="129.98869999999999"/>
    <n v="145"/>
    <n v="870"/>
    <n v="15.0113"/>
    <n v="90.07"/>
    <n v="10.35"/>
    <s v="V0018"/>
    <x v="16"/>
    <s v="KÜB5"/>
    <s v="EXP"/>
    <s v="Geräte"/>
    <x v="11"/>
    <n v="6"/>
    <n v="129.98869999999999"/>
    <n v="145"/>
    <n v="870"/>
    <n v="15.0113"/>
    <n v="90.07"/>
    <n v="0.1035287356321839"/>
    <n v="1"/>
    <m/>
    <x v="0"/>
    <s v="Nein"/>
    <x v="0"/>
  </r>
  <r>
    <n v="14573830"/>
    <x v="7"/>
    <x v="0"/>
    <n v="2001067"/>
    <s v="Sofortrechnung"/>
    <s v="eam\bekir.ahmed"/>
    <x v="0"/>
    <s v="25617"/>
    <s v="Robert Tabone - &quot;Top Choice&quot;"/>
    <x v="1"/>
    <s v="8"/>
    <s v="101030417"/>
    <x v="301"/>
    <s v="Samsung A057G A05s 64GB"/>
    <n v="6"/>
    <n v="80.008700000000005"/>
    <n v="90"/>
    <n v="540"/>
    <n v="9.9913000000000007"/>
    <n v="59.95"/>
    <n v="11.1"/>
    <s v="V0018"/>
    <x v="16"/>
    <s v="KÜB5"/>
    <s v="EXP"/>
    <s v="Geräte"/>
    <x v="11"/>
    <n v="6"/>
    <n v="80.008700000000005"/>
    <n v="90"/>
    <n v="540"/>
    <n v="9.9913000000000007"/>
    <n v="59.95"/>
    <n v="0.11101851851851853"/>
    <n v="1"/>
    <m/>
    <x v="0"/>
    <s v="Nein"/>
    <x v="0"/>
  </r>
  <r>
    <n v="14573830"/>
    <x v="7"/>
    <x v="0"/>
    <n v="2001067"/>
    <s v="Sofortrechnung"/>
    <s v="eam\bekir.ahmed"/>
    <x v="0"/>
    <s v="25617"/>
    <s v="Robert Tabone - &quot;Top Choice&quot;"/>
    <x v="1"/>
    <s v="9"/>
    <s v="101030492"/>
    <x v="138"/>
    <s v="Samsung A356B A35 5G 256GB"/>
    <n v="3"/>
    <n v="228.69569999999999"/>
    <n v="239"/>
    <n v="717"/>
    <n v="10.3043"/>
    <n v="30.91"/>
    <n v="4.3099999999999996"/>
    <s v="V0018"/>
    <x v="16"/>
    <s v="KÜB5"/>
    <s v="EXP"/>
    <s v="Geräte"/>
    <x v="11"/>
    <n v="3"/>
    <n v="228.69569999999999"/>
    <n v="239"/>
    <n v="717"/>
    <n v="10.3043"/>
    <n v="30.91"/>
    <n v="4.3110181311018132E-2"/>
    <n v="1"/>
    <m/>
    <x v="0"/>
    <s v="Nein"/>
    <x v="0"/>
  </r>
  <r>
    <n v="14573830"/>
    <x v="7"/>
    <x v="0"/>
    <n v="2001067"/>
    <s v="Sofortrechnung"/>
    <s v="eam\bekir.ahmed"/>
    <x v="0"/>
    <s v="25617"/>
    <s v="Robert Tabone - &quot;Top Choice&quot;"/>
    <x v="1"/>
    <s v="10"/>
    <s v="101690346"/>
    <x v="291"/>
    <s v="Xiaomi Redmi A3 4GB/128GB"/>
    <n v="6"/>
    <n v="64"/>
    <n v="69"/>
    <n v="414"/>
    <n v="5"/>
    <n v="30"/>
    <n v="7.24"/>
    <s v="V0018"/>
    <x v="16"/>
    <s v="KÜB5"/>
    <s v="EXP"/>
    <s v="Geräte"/>
    <x v="11"/>
    <n v="6"/>
    <n v="64"/>
    <n v="69"/>
    <n v="414"/>
    <n v="5"/>
    <n v="30"/>
    <n v="7.2463768115942032E-2"/>
    <n v="1"/>
    <m/>
    <x v="0"/>
    <s v="Nein"/>
    <x v="0"/>
  </r>
  <r>
    <n v="14573830"/>
    <x v="7"/>
    <x v="0"/>
    <n v="2001067"/>
    <s v="Sofortrechnung"/>
    <s v="eam\bekir.ahmed"/>
    <x v="0"/>
    <s v="25617"/>
    <s v="Robert Tabone - &quot;Top Choice&quot;"/>
    <x v="0"/>
    <s v="11"/>
    <s v="201760002"/>
    <x v="537"/>
    <s v="AMAZFIT GTR 3 Pro Smartwatch GPS"/>
    <n v="6"/>
    <n v="87.799099999999996"/>
    <n v="102"/>
    <n v="612"/>
    <n v="14.200900000000001"/>
    <n v="85.21"/>
    <n v="13.92"/>
    <s v="V0018"/>
    <x v="16"/>
    <s v="KÜB5"/>
    <s v="EXP"/>
    <s v="Zubehör"/>
    <x v="11"/>
    <n v="6"/>
    <n v="87.799099999999996"/>
    <n v="102"/>
    <n v="612"/>
    <n v="14.200900000000001"/>
    <n v="85.21"/>
    <n v="0.13923202614379085"/>
    <n v="1"/>
    <m/>
    <x v="0"/>
    <s v="Nein"/>
    <x v="0"/>
  </r>
  <r>
    <n v="14573830"/>
    <x v="7"/>
    <x v="0"/>
    <n v="2001067"/>
    <s v="Sofortrechnung"/>
    <s v="eam\bekir.ahmed"/>
    <x v="0"/>
    <s v="25617"/>
    <s v="Robert Tabone - &quot;Top Choice&quot;"/>
    <x v="0"/>
    <s v="12"/>
    <s v="201760001"/>
    <x v="165"/>
    <s v="AMAZFIT GTR 3 Smartwatch GPS"/>
    <n v="6"/>
    <n v="70.083299999999994"/>
    <n v="79"/>
    <n v="474"/>
    <n v="8.9167000000000005"/>
    <n v="53.5"/>
    <n v="11.28"/>
    <s v="V0018"/>
    <x v="16"/>
    <s v="KÜB5"/>
    <s v="EXP"/>
    <s v="Zubehör"/>
    <x v="11"/>
    <n v="6"/>
    <n v="70.083299999999994"/>
    <n v="79"/>
    <n v="474"/>
    <n v="8.9167000000000005"/>
    <n v="53.5"/>
    <n v="0.11286919831223628"/>
    <n v="1"/>
    <m/>
    <x v="0"/>
    <s v="Nein"/>
    <x v="0"/>
  </r>
  <r>
    <n v="14573830"/>
    <x v="7"/>
    <x v="0"/>
    <n v="2001067"/>
    <s v="Sofortrechnung"/>
    <s v="eam\bekir.ahmed"/>
    <x v="0"/>
    <s v="25617"/>
    <s v="Robert Tabone - &quot;Top Choice&quot;"/>
    <x v="1"/>
    <s v="13"/>
    <s v="101690342"/>
    <x v="227"/>
    <s v="Xiaomi POCO C75 4G 8GB/256GB"/>
    <n v="6"/>
    <n v="104"/>
    <n v="107"/>
    <n v="642"/>
    <n v="3"/>
    <n v="18"/>
    <n v="2.8"/>
    <s v="V0018"/>
    <x v="16"/>
    <s v="KÜB5"/>
    <s v="EXP"/>
    <s v="Geräte"/>
    <x v="11"/>
    <n v="6"/>
    <n v="104"/>
    <n v="107"/>
    <n v="642"/>
    <n v="3"/>
    <n v="18"/>
    <n v="2.8037383177570093E-2"/>
    <n v="1"/>
    <m/>
    <x v="0"/>
    <s v="Nein"/>
    <x v="0"/>
  </r>
  <r>
    <n v="14573830"/>
    <x v="7"/>
    <x v="0"/>
    <n v="2001067"/>
    <s v="Sofortrechnung"/>
    <s v="eam\bekir.ahmed"/>
    <x v="0"/>
    <s v="25617"/>
    <s v="Robert Tabone - &quot;Top Choice&quot;"/>
    <x v="1"/>
    <s v="14"/>
    <s v="101030526"/>
    <x v="628"/>
    <s v="Samsung X110N Tab A9 128GB [WiFi]"/>
    <n v="6"/>
    <n v="117"/>
    <n v="127"/>
    <n v="762"/>
    <n v="10"/>
    <n v="60"/>
    <n v="7.87"/>
    <s v="V0018"/>
    <x v="16"/>
    <s v="KÜB5"/>
    <s v="EXP"/>
    <s v="Geräte"/>
    <x v="11"/>
    <n v="6"/>
    <n v="117"/>
    <n v="127"/>
    <n v="762"/>
    <n v="10"/>
    <n v="60"/>
    <n v="7.874015748031496E-2"/>
    <n v="1"/>
    <m/>
    <x v="0"/>
    <s v="Nein"/>
    <x v="0"/>
  </r>
  <r>
    <n v="14573830"/>
    <x v="7"/>
    <x v="0"/>
    <n v="2001067"/>
    <s v="Sofortrechnung"/>
    <s v="eam\bekir.ahmed"/>
    <x v="0"/>
    <s v="25617"/>
    <s v="Robert Tabone - &quot;Top Choice&quot;"/>
    <x v="1"/>
    <s v="15"/>
    <s v="101030483"/>
    <x v="228"/>
    <s v="Samsung A057G A05s 128GB"/>
    <n v="4"/>
    <n v="90.364699999999999"/>
    <n v="103"/>
    <n v="412"/>
    <n v="12.635300000000001"/>
    <n v="50.54"/>
    <n v="12.26"/>
    <s v="V0018"/>
    <x v="16"/>
    <s v="KÜB5"/>
    <s v="EXP"/>
    <s v="Geräte"/>
    <x v="11"/>
    <n v="4"/>
    <n v="90.364699999999999"/>
    <n v="103"/>
    <n v="412"/>
    <n v="12.635300000000001"/>
    <n v="50.54"/>
    <n v="0.12266990291262135"/>
    <n v="1"/>
    <m/>
    <x v="0"/>
    <s v="Nein"/>
    <x v="0"/>
  </r>
  <r>
    <n v="14573830"/>
    <x v="7"/>
    <x v="0"/>
    <n v="2001067"/>
    <s v="Sofortrechnung"/>
    <s v="eam\bekir.ahmed"/>
    <x v="0"/>
    <s v="25617"/>
    <s v="Robert Tabone - &quot;Top Choice&quot;"/>
    <x v="1"/>
    <s v="16"/>
    <s v="101690340"/>
    <x v="604"/>
    <s v="Xiaomi POCO C75 4G 8GB/256GB"/>
    <n v="6"/>
    <n v="104"/>
    <n v="107"/>
    <n v="642"/>
    <n v="3"/>
    <n v="18"/>
    <n v="2.8"/>
    <s v="V0018"/>
    <x v="16"/>
    <s v="KÜB5"/>
    <s v="EXP"/>
    <s v="Geräte"/>
    <x v="11"/>
    <n v="6"/>
    <n v="104"/>
    <n v="107"/>
    <n v="642"/>
    <n v="3"/>
    <n v="18"/>
    <n v="2.8037383177570093E-2"/>
    <n v="1"/>
    <m/>
    <x v="0"/>
    <s v="Nein"/>
    <x v="0"/>
  </r>
  <r>
    <n v="14573830"/>
    <x v="7"/>
    <x v="0"/>
    <n v="2001067"/>
    <s v="Sofortrechnung"/>
    <s v="eam\bekir.ahmed"/>
    <x v="0"/>
    <s v="25617"/>
    <s v="Robert Tabone - &quot;Top Choice&quot;"/>
    <x v="0"/>
    <s v="17"/>
    <s v="201760000"/>
    <x v="168"/>
    <s v="AMAZFIT GTR 3 Smartwatch GPS"/>
    <n v="5"/>
    <n v="69.111099999999993"/>
    <n v="79"/>
    <n v="395"/>
    <n v="9.8888999999999996"/>
    <n v="49.44"/>
    <n v="12.51"/>
    <s v="V0018"/>
    <x v="16"/>
    <s v="KÜB5"/>
    <s v="EXP"/>
    <s v="Zubehör"/>
    <x v="11"/>
    <n v="5"/>
    <n v="69.111099999999993"/>
    <n v="79"/>
    <n v="395"/>
    <n v="9.8888999999999996"/>
    <n v="49.44"/>
    <n v="0.1251645569620253"/>
    <n v="1"/>
    <m/>
    <x v="0"/>
    <s v="Nein"/>
    <x v="0"/>
  </r>
  <r>
    <n v="14573830"/>
    <x v="7"/>
    <x v="0"/>
    <n v="2001067"/>
    <s v="Sofortrechnung"/>
    <s v="eam\bekir.ahmed"/>
    <x v="0"/>
    <s v="25617"/>
    <s v="Robert Tabone - &quot;Top Choice&quot;"/>
    <x v="1"/>
    <s v="18"/>
    <s v="101030640"/>
    <x v="645"/>
    <s v="Samsung A166B A16 5G 128GB"/>
    <n v="2"/>
    <n v="141"/>
    <n v="152"/>
    <n v="304"/>
    <n v="11"/>
    <n v="22"/>
    <n v="7.23"/>
    <s v="V0018"/>
    <x v="16"/>
    <s v="KÜB5"/>
    <s v="EXP"/>
    <s v="Geräte"/>
    <x v="11"/>
    <n v="2"/>
    <n v="141"/>
    <n v="152"/>
    <n v="304"/>
    <n v="11"/>
    <n v="22"/>
    <n v="7.2368421052631582E-2"/>
    <n v="1"/>
    <m/>
    <x v="0"/>
    <s v="Nein"/>
    <x v="0"/>
  </r>
  <r>
    <n v="14573830"/>
    <x v="7"/>
    <x v="0"/>
    <n v="2001067"/>
    <s v="Sofortrechnung"/>
    <s v="eam\bekir.ahmed"/>
    <x v="0"/>
    <s v="25617"/>
    <s v="Robert Tabone - &quot;Top Choice&quot;"/>
    <x v="1"/>
    <s v="19"/>
    <s v="101030639"/>
    <x v="340"/>
    <s v="Samsung A166B A16 5G 128GB"/>
    <n v="4"/>
    <n v="139"/>
    <n v="149"/>
    <n v="596"/>
    <n v="10"/>
    <n v="40"/>
    <n v="6.71"/>
    <s v="V0018"/>
    <x v="16"/>
    <s v="KÜB5"/>
    <s v="EXP"/>
    <s v="Geräte"/>
    <x v="11"/>
    <n v="4"/>
    <n v="139"/>
    <n v="149"/>
    <n v="596"/>
    <n v="10"/>
    <n v="40"/>
    <n v="6.7114093959731544E-2"/>
    <n v="1"/>
    <m/>
    <x v="0"/>
    <s v="Nein"/>
    <x v="0"/>
  </r>
  <r>
    <n v="14573830"/>
    <x v="7"/>
    <x v="0"/>
    <n v="2001067"/>
    <s v="Sofortrechnung"/>
    <s v="eam\bekir.ahmed"/>
    <x v="0"/>
    <s v="25617"/>
    <s v="Robert Tabone - &quot;Top Choice&quot;"/>
    <x v="1"/>
    <s v="20"/>
    <s v="100690597"/>
    <x v="531"/>
    <s v="Xiaomi Redmi Note 13 6GB/128GB"/>
    <n v="3"/>
    <n v="95"/>
    <n v="109"/>
    <n v="327"/>
    <n v="14"/>
    <n v="42"/>
    <n v="12.84"/>
    <s v="V0018"/>
    <x v="16"/>
    <s v="KÜB5"/>
    <s v="EXP"/>
    <s v="Geräte"/>
    <x v="11"/>
    <n v="3"/>
    <n v="95"/>
    <n v="109"/>
    <n v="327"/>
    <n v="14"/>
    <n v="42"/>
    <n v="0.12844036697247707"/>
    <n v="1"/>
    <m/>
    <x v="0"/>
    <s v="Nein"/>
    <x v="0"/>
  </r>
  <r>
    <n v="14573830"/>
    <x v="7"/>
    <x v="0"/>
    <n v="2001067"/>
    <s v="Sofortrechnung"/>
    <s v="eam\bekir.ahmed"/>
    <x v="0"/>
    <s v="25617"/>
    <s v="Robert Tabone - &quot;Top Choice&quot;"/>
    <x v="1"/>
    <s v="21"/>
    <s v="101680029"/>
    <x v="275"/>
    <s v="OnePlus Nord CE4 5G 8GB/256GB"/>
    <n v="5"/>
    <n v="158.58330000000001"/>
    <n v="165"/>
    <n v="825"/>
    <n v="6.4166999999999996"/>
    <n v="32.08"/>
    <n v="3.88"/>
    <s v="V0018"/>
    <x v="16"/>
    <s v="KÜB5"/>
    <s v="EXP"/>
    <s v="Geräte"/>
    <x v="11"/>
    <n v="5"/>
    <n v="158.58330000000001"/>
    <n v="165"/>
    <n v="825"/>
    <n v="6.4166999999999996"/>
    <n v="32.08"/>
    <n v="3.888484848484848E-2"/>
    <n v="1"/>
    <m/>
    <x v="0"/>
    <s v="Nein"/>
    <x v="0"/>
  </r>
  <r>
    <n v="14573830"/>
    <x v="7"/>
    <x v="0"/>
    <n v="2001067"/>
    <s v="Sofortrechnung"/>
    <s v="eam\bekir.ahmed"/>
    <x v="0"/>
    <s v="25617"/>
    <s v="Robert Tabone - &quot;Top Choice&quot;"/>
    <x v="1"/>
    <s v="22"/>
    <s v="101680028"/>
    <x v="458"/>
    <s v="OnePlus Nord CE4 5G 8GB/256GB"/>
    <n v="5"/>
    <n v="159"/>
    <n v="165"/>
    <n v="825"/>
    <n v="6"/>
    <n v="30"/>
    <n v="3.63"/>
    <s v="V0018"/>
    <x v="16"/>
    <s v="KÜB5"/>
    <s v="EXP"/>
    <s v="Geräte"/>
    <x v="11"/>
    <n v="5"/>
    <n v="159"/>
    <n v="165"/>
    <n v="825"/>
    <n v="6"/>
    <n v="30"/>
    <n v="3.6363636363636362E-2"/>
    <n v="1"/>
    <m/>
    <x v="0"/>
    <s v="Nein"/>
    <x v="0"/>
  </r>
  <r>
    <n v="14573830"/>
    <x v="7"/>
    <x v="0"/>
    <n v="2001067"/>
    <s v="Sofortrechnung"/>
    <s v="eam\bekir.ahmed"/>
    <x v="0"/>
    <s v="25617"/>
    <s v="Robert Tabone - &quot;Top Choice&quot;"/>
    <x v="1"/>
    <s v="23"/>
    <s v="101690201"/>
    <x v="460"/>
    <s v="Xiaomi Redmi 13C 4GB/128GB"/>
    <n v="6"/>
    <n v="76"/>
    <n v="82"/>
    <n v="492"/>
    <n v="6"/>
    <n v="36"/>
    <n v="7.31"/>
    <s v="V0018"/>
    <x v="16"/>
    <s v="KÜB5"/>
    <s v="EXP"/>
    <s v="Geräte"/>
    <x v="11"/>
    <n v="6"/>
    <n v="76"/>
    <n v="82"/>
    <n v="492"/>
    <n v="6"/>
    <n v="36"/>
    <n v="7.3170731707317069E-2"/>
    <n v="1"/>
    <m/>
    <x v="0"/>
    <s v="Nein"/>
    <x v="0"/>
  </r>
  <r>
    <n v="14573830"/>
    <x v="7"/>
    <x v="0"/>
    <n v="2001067"/>
    <s v="Sofortrechnung"/>
    <s v="eam\bekir.ahmed"/>
    <x v="0"/>
    <s v="25617"/>
    <s v="Robert Tabone - &quot;Top Choice&quot;"/>
    <x v="1"/>
    <s v="24"/>
    <s v="101690272"/>
    <x v="248"/>
    <s v="Xiaomi Redmi A3 3GB/64GB"/>
    <n v="9"/>
    <n v="54"/>
    <n v="59"/>
    <n v="531"/>
    <n v="5"/>
    <n v="45"/>
    <n v="8.4700000000000006"/>
    <s v="V0018"/>
    <x v="16"/>
    <s v="KÜB5"/>
    <s v="EXP"/>
    <s v="Geräte"/>
    <x v="11"/>
    <n v="9"/>
    <n v="54"/>
    <n v="59"/>
    <n v="531"/>
    <n v="5"/>
    <n v="45"/>
    <n v="8.4745762711864403E-2"/>
    <n v="1"/>
    <m/>
    <x v="0"/>
    <s v="Nein"/>
    <x v="0"/>
  </r>
  <r>
    <n v="14573830"/>
    <x v="7"/>
    <x v="0"/>
    <n v="2001067"/>
    <s v="Sofortrechnung"/>
    <s v="eam\bekir.ahmed"/>
    <x v="0"/>
    <s v="25617"/>
    <s v="Robert Tabone - &quot;Top Choice&quot;"/>
    <x v="0"/>
    <s v="25"/>
    <s v="200690090"/>
    <x v="479"/>
    <s v="Xiaomi Smart Band 9 Active"/>
    <n v="6"/>
    <n v="15.21"/>
    <n v="18"/>
    <n v="108"/>
    <n v="2.79"/>
    <n v="16.739999999999998"/>
    <n v="15.5"/>
    <s v="V0018"/>
    <x v="16"/>
    <s v="KÜB5"/>
    <s v="EXP"/>
    <s v="Zubehör"/>
    <x v="11"/>
    <n v="6"/>
    <n v="15.21"/>
    <n v="18"/>
    <n v="108"/>
    <n v="2.79"/>
    <n v="16.739999999999998"/>
    <n v="0.155"/>
    <n v="1"/>
    <m/>
    <x v="0"/>
    <s v="Nein"/>
    <x v="0"/>
  </r>
  <r>
    <n v="14573830"/>
    <x v="7"/>
    <x v="0"/>
    <n v="2001067"/>
    <s v="Sofortrechnung"/>
    <s v="eam\bekir.ahmed"/>
    <x v="0"/>
    <s v="25617"/>
    <s v="Robert Tabone - &quot;Top Choice&quot;"/>
    <x v="0"/>
    <s v="26"/>
    <s v="201760003"/>
    <x v="535"/>
    <s v="AMAZFIT GTR 3 Pro Smartwatch GPS"/>
    <n v="5"/>
    <n v="91.571399999999997"/>
    <n v="105"/>
    <n v="525"/>
    <n v="13.428599999999999"/>
    <n v="67.14"/>
    <n v="12.78"/>
    <s v="V0018"/>
    <x v="16"/>
    <s v="KÜB5"/>
    <s v="EXP"/>
    <s v="Zubehör"/>
    <x v="11"/>
    <n v="5"/>
    <n v="91.571399999999997"/>
    <n v="105"/>
    <n v="525"/>
    <n v="13.428599999999999"/>
    <n v="67.14"/>
    <n v="0.1278857142857143"/>
    <n v="1"/>
    <m/>
    <x v="0"/>
    <s v="Nein"/>
    <x v="0"/>
  </r>
  <r>
    <n v="14573830"/>
    <x v="7"/>
    <x v="0"/>
    <n v="2001067"/>
    <s v="Sofortrechnung"/>
    <s v="eam\bekir.ahmed"/>
    <x v="0"/>
    <s v="25617"/>
    <s v="Robert Tabone - &quot;Top Choice&quot;"/>
    <x v="0"/>
    <s v="27"/>
    <s v="200690091"/>
    <x v="351"/>
    <s v="Xiaomi Smart Band 9 Active"/>
    <n v="6"/>
    <n v="15.21"/>
    <n v="18"/>
    <n v="108"/>
    <n v="2.79"/>
    <n v="16.739999999999998"/>
    <n v="15.5"/>
    <s v="V0018"/>
    <x v="16"/>
    <s v="KÜB5"/>
    <s v="EXP"/>
    <s v="Zubehör"/>
    <x v="11"/>
    <n v="6"/>
    <n v="15.21"/>
    <n v="18"/>
    <n v="108"/>
    <n v="2.79"/>
    <n v="16.739999999999998"/>
    <n v="0.155"/>
    <n v="1"/>
    <m/>
    <x v="0"/>
    <s v="Nein"/>
    <x v="0"/>
  </r>
  <r>
    <n v="14573830"/>
    <x v="7"/>
    <x v="0"/>
    <n v="2001067"/>
    <s v="Sofortrechnung"/>
    <s v="eam\bekir.ahmed"/>
    <x v="0"/>
    <s v="25617"/>
    <s v="Robert Tabone - &quot;Top Choice&quot;"/>
    <x v="1"/>
    <s v="28"/>
    <s v="101030658"/>
    <x v="424"/>
    <s v="Samsung A165F A16 128GB"/>
    <n v="6"/>
    <n v="109"/>
    <n v="123"/>
    <n v="738"/>
    <n v="14"/>
    <n v="84"/>
    <n v="11.38"/>
    <s v="V0018"/>
    <x v="16"/>
    <s v="KÜB5"/>
    <s v="EXP"/>
    <s v="Geräte"/>
    <x v="11"/>
    <n v="6"/>
    <n v="109"/>
    <n v="123"/>
    <n v="738"/>
    <n v="14"/>
    <n v="84"/>
    <n v="0.11382113821138211"/>
    <n v="1"/>
    <m/>
    <x v="0"/>
    <s v="Nein"/>
    <x v="0"/>
  </r>
  <r>
    <n v="14573830"/>
    <x v="7"/>
    <x v="0"/>
    <n v="2001067"/>
    <s v="Sofortrechnung"/>
    <s v="eam\bekir.ahmed"/>
    <x v="0"/>
    <s v="25617"/>
    <s v="Robert Tabone - &quot;Top Choice&quot;"/>
    <x v="1"/>
    <s v="29"/>
    <s v="100690598"/>
    <x v="577"/>
    <s v="Xiaomi Redmi Note 13 6GB/128GB"/>
    <n v="2"/>
    <n v="95"/>
    <n v="109"/>
    <n v="218"/>
    <n v="14"/>
    <n v="28"/>
    <n v="12.84"/>
    <s v="V0018"/>
    <x v="16"/>
    <s v="KÜB5"/>
    <s v="EXP"/>
    <s v="Geräte"/>
    <x v="11"/>
    <n v="2"/>
    <n v="95"/>
    <n v="109"/>
    <n v="218"/>
    <n v="14"/>
    <n v="28"/>
    <n v="0.12844036697247707"/>
    <n v="1"/>
    <m/>
    <x v="0"/>
    <s v="Nein"/>
    <x v="0"/>
  </r>
  <r>
    <n v="14573830"/>
    <x v="7"/>
    <x v="0"/>
    <n v="2001067"/>
    <s v="Sofortrechnung"/>
    <s v="eam\bekir.ahmed"/>
    <x v="0"/>
    <s v="25617"/>
    <s v="Robert Tabone - &quot;Top Choice&quot;"/>
    <x v="1"/>
    <s v="30"/>
    <s v="100034603"/>
    <x v="19"/>
    <s v="Samsung A166B A16 5G 128GB"/>
    <n v="6"/>
    <n v="143.50120000000001"/>
    <n v="150"/>
    <n v="900"/>
    <n v="6.4988000000000001"/>
    <n v="38.99"/>
    <n v="4.33"/>
    <s v="V0018"/>
    <x v="16"/>
    <s v="KÜB5"/>
    <s v="EXP"/>
    <s v="Geräte"/>
    <x v="11"/>
    <n v="6"/>
    <n v="143.50120000000001"/>
    <n v="150"/>
    <n v="900"/>
    <n v="6.4988000000000001"/>
    <n v="38.99"/>
    <n v="4.3322222222222227E-2"/>
    <n v="1"/>
    <m/>
    <x v="0"/>
    <s v="Nein"/>
    <x v="0"/>
  </r>
  <r>
    <n v="14573830"/>
    <x v="7"/>
    <x v="0"/>
    <n v="2001067"/>
    <s v="Sofortrechnung"/>
    <s v="eam\bekir.ahmed"/>
    <x v="0"/>
    <s v="25617"/>
    <s v="Robert Tabone - &quot;Top Choice&quot;"/>
    <x v="1"/>
    <s v="31"/>
    <s v="101690341"/>
    <x v="607"/>
    <s v="Xiaomi POCO C75 4G 8GB/256GB"/>
    <n v="6"/>
    <n v="103.5"/>
    <n v="107"/>
    <n v="642"/>
    <n v="3.5"/>
    <n v="21"/>
    <n v="3.27"/>
    <s v="V0018"/>
    <x v="16"/>
    <s v="KÜB5"/>
    <s v="EXP"/>
    <s v="Geräte"/>
    <x v="11"/>
    <n v="6"/>
    <n v="103.5"/>
    <n v="107"/>
    <n v="642"/>
    <n v="3.5"/>
    <n v="21"/>
    <n v="3.2710280373831772E-2"/>
    <n v="1"/>
    <m/>
    <x v="0"/>
    <s v="Nein"/>
    <x v="0"/>
  </r>
  <r>
    <n v="14573830"/>
    <x v="7"/>
    <x v="0"/>
    <n v="2001067"/>
    <s v="Sofortrechnung"/>
    <s v="eam\bekir.ahmed"/>
    <x v="0"/>
    <s v="25617"/>
    <s v="Robert Tabone - &quot;Top Choice&quot;"/>
    <x v="1"/>
    <s v="32"/>
    <s v="100690666"/>
    <x v="363"/>
    <s v="Xiaomi Redmi 13C 5G 4GB/128GB"/>
    <n v="4"/>
    <n v="86"/>
    <n v="89"/>
    <n v="356"/>
    <n v="3"/>
    <n v="12"/>
    <n v="3.37"/>
    <s v="V0018"/>
    <x v="16"/>
    <s v="KÜB5"/>
    <s v="EXP"/>
    <s v="Geräte"/>
    <x v="11"/>
    <n v="4"/>
    <n v="86"/>
    <n v="89"/>
    <n v="356"/>
    <n v="3"/>
    <n v="12"/>
    <n v="3.3707865168539325E-2"/>
    <n v="1"/>
    <m/>
    <x v="0"/>
    <s v="Nein"/>
    <x v="0"/>
  </r>
  <r>
    <n v="14573830"/>
    <x v="7"/>
    <x v="0"/>
    <n v="2001067"/>
    <s v="Sofortrechnung"/>
    <s v="eam\bekir.ahmed"/>
    <x v="0"/>
    <s v="25617"/>
    <s v="Robert Tabone - &quot;Top Choice&quot;"/>
    <x v="1"/>
    <s v="33"/>
    <s v="100690666"/>
    <x v="363"/>
    <s v="Xiaomi Redmi 13C 5G 4GB/128GB"/>
    <n v="5"/>
    <n v="86"/>
    <n v="89"/>
    <n v="445"/>
    <n v="3"/>
    <n v="15"/>
    <n v="3.37"/>
    <s v="V0018"/>
    <x v="16"/>
    <s v="KÜB5"/>
    <s v="EXP"/>
    <s v="Geräte"/>
    <x v="11"/>
    <n v="5"/>
    <n v="86"/>
    <n v="89"/>
    <n v="445"/>
    <n v="3"/>
    <n v="15"/>
    <n v="3.3707865168539325E-2"/>
    <n v="1"/>
    <m/>
    <x v="0"/>
    <s v="Nein"/>
    <x v="0"/>
  </r>
  <r>
    <n v="14574209"/>
    <x v="7"/>
    <x v="0"/>
    <n v="2001068"/>
    <s v="Prov. Gutschrift"/>
    <s v="Sage"/>
    <x v="2"/>
    <s v="29354"/>
    <s v="Tell4u GmbH"/>
    <x v="4"/>
    <s v="1"/>
    <s v="400310015"/>
    <x v="222"/>
    <s v="Provisionen"/>
    <n v="1"/>
    <n v="0"/>
    <n v="355"/>
    <n v="355"/>
    <n v="355"/>
    <n v="355"/>
    <m/>
    <s v="V0134"/>
    <x v="10"/>
    <s v="KABB0"/>
    <s v="FHK"/>
    <s v="Provisionen"/>
    <x v="2"/>
    <n v="-1"/>
    <n v="0"/>
    <n v="355"/>
    <n v="-355"/>
    <n v="-355"/>
    <n v="-355"/>
    <n v="-1"/>
    <n v="-1"/>
    <m/>
    <x v="3"/>
    <s v="Nein"/>
    <x v="1"/>
  </r>
  <r>
    <n v="14574210"/>
    <x v="7"/>
    <x v="0"/>
    <n v="2001069"/>
    <s v="Prov. Gutschrift"/>
    <s v="Sage"/>
    <x v="2"/>
    <s v="30419"/>
    <s v="HandyPoint Cuxhaven"/>
    <x v="4"/>
    <s v="1"/>
    <s v="400310015"/>
    <x v="222"/>
    <s v="Provisionen"/>
    <n v="1"/>
    <n v="0"/>
    <n v="220"/>
    <n v="220"/>
    <n v="220"/>
    <n v="220"/>
    <m/>
    <s v="V0162"/>
    <x v="8"/>
    <s v="KABB0"/>
    <s v="FHK"/>
    <s v="Provisionen"/>
    <x v="2"/>
    <n v="-1"/>
    <n v="0"/>
    <n v="220"/>
    <n v="-220"/>
    <n v="-220"/>
    <n v="-220"/>
    <n v="-1"/>
    <n v="-1"/>
    <m/>
    <x v="3"/>
    <s v="Nein"/>
    <x v="1"/>
  </r>
  <r>
    <n v="14574211"/>
    <x v="7"/>
    <x v="0"/>
    <n v="2001070"/>
    <s v="Prov. Gutschrift"/>
    <s v="Sage"/>
    <x v="2"/>
    <s v="30419"/>
    <s v="HandyPoint Cuxhaven"/>
    <x v="4"/>
    <s v="1"/>
    <s v="400150099"/>
    <x v="221"/>
    <s v="Provisionen"/>
    <n v="1"/>
    <n v="0"/>
    <n v="695"/>
    <n v="695"/>
    <n v="695"/>
    <n v="695"/>
    <m/>
    <s v="V0162"/>
    <x v="8"/>
    <s v="KABB0"/>
    <s v="FHK"/>
    <s v="Provisionen"/>
    <x v="2"/>
    <n v="-1"/>
    <n v="0"/>
    <n v="695"/>
    <n v="-695"/>
    <n v="-695"/>
    <n v="-695"/>
    <n v="-1"/>
    <n v="-1"/>
    <m/>
    <x v="3"/>
    <s v="Nein"/>
    <x v="1"/>
  </r>
  <r>
    <n v="14574212"/>
    <x v="7"/>
    <x v="0"/>
    <n v="2001071"/>
    <s v="Prov. Gutschrift"/>
    <s v="Sage"/>
    <x v="2"/>
    <s v="29339"/>
    <s v="Tarifwerk24.de"/>
    <x v="4"/>
    <s v="1"/>
    <s v="400310015"/>
    <x v="222"/>
    <s v="Provisionen"/>
    <n v="1"/>
    <n v="0"/>
    <n v="245"/>
    <n v="245"/>
    <n v="245"/>
    <n v="245"/>
    <m/>
    <s v="V0163"/>
    <x v="11"/>
    <s v="KVAB30"/>
    <s v="FHK"/>
    <s v="Provisionen"/>
    <x v="2"/>
    <n v="-1"/>
    <n v="0"/>
    <n v="245"/>
    <n v="-245"/>
    <n v="-245"/>
    <n v="-245"/>
    <n v="-1"/>
    <n v="-1"/>
    <m/>
    <x v="3"/>
    <s v="Nein"/>
    <x v="1"/>
  </r>
  <r>
    <n v="14574213"/>
    <x v="7"/>
    <x v="0"/>
    <n v="2001072"/>
    <s v="Prov. Gutschrift"/>
    <s v="Sage"/>
    <x v="2"/>
    <s v="29354"/>
    <s v="Tell4u GmbH"/>
    <x v="4"/>
    <s v="1"/>
    <s v="400150099"/>
    <x v="221"/>
    <s v="Provisionen"/>
    <n v="1"/>
    <n v="0"/>
    <n v="2310"/>
    <n v="2310"/>
    <n v="2310"/>
    <n v="2310"/>
    <m/>
    <s v="V0134"/>
    <x v="10"/>
    <s v="KABB0"/>
    <s v="FHK"/>
    <s v="Provisionen"/>
    <x v="2"/>
    <n v="-1"/>
    <n v="0"/>
    <n v="2310"/>
    <n v="-2310"/>
    <n v="-2310"/>
    <n v="-2310"/>
    <n v="-1"/>
    <n v="-1"/>
    <m/>
    <x v="3"/>
    <s v="Nein"/>
    <x v="1"/>
  </r>
  <r>
    <n v="14574214"/>
    <x v="7"/>
    <x v="0"/>
    <n v="2001073"/>
    <s v="Prov. Gutschrift"/>
    <s v="Sage"/>
    <x v="2"/>
    <s v="29690"/>
    <s v="Tps Thomas Phone Shop"/>
    <x v="4"/>
    <s v="1"/>
    <s v="400310015"/>
    <x v="222"/>
    <s v="Provisionen"/>
    <n v="1"/>
    <n v="0"/>
    <n v="220"/>
    <n v="220"/>
    <n v="220"/>
    <n v="220"/>
    <m/>
    <s v="V0162"/>
    <x v="8"/>
    <s v="KABB0"/>
    <s v="FHK"/>
    <s v="Provisionen"/>
    <x v="2"/>
    <n v="-1"/>
    <n v="0"/>
    <n v="220"/>
    <n v="-220"/>
    <n v="-220"/>
    <n v="-220"/>
    <n v="-1"/>
    <n v="-1"/>
    <m/>
    <x v="3"/>
    <s v="Nein"/>
    <x v="1"/>
  </r>
  <r>
    <n v="14419977"/>
    <x v="7"/>
    <x v="0"/>
    <n v="2001074"/>
    <s v="Rechnungskorrektur Retoure"/>
    <s v="EAM\Aylin.Pehlivan"/>
    <x v="1"/>
    <s v="28570"/>
    <s v="Galaxus Deutschland GmbH"/>
    <x v="1"/>
    <s v="3"/>
    <s v="101690116"/>
    <x v="646"/>
    <s v="Xiaomi Redmi Note 12 Pro 5G 8GB/256GB"/>
    <n v="1"/>
    <n v="0"/>
    <n v="232.15"/>
    <n v="232.15"/>
    <n v="232.15"/>
    <n v="232.15"/>
    <m/>
    <s v="V0019"/>
    <x v="0"/>
    <s v="KÜB14"/>
    <s v="GRK"/>
    <s v="Geräte"/>
    <x v="0"/>
    <n v="-1"/>
    <n v="0"/>
    <n v="232.15"/>
    <n v="-232.15"/>
    <n v="-232.15"/>
    <n v="-232.15"/>
    <n v="-1"/>
    <n v="-1"/>
    <m/>
    <x v="0"/>
    <s v="Nein"/>
    <x v="1"/>
  </r>
  <r>
    <n v="14574207"/>
    <x v="7"/>
    <x v="0"/>
    <n v="2001075"/>
    <s v="Sofortrechnung"/>
    <s v="Yasar.Yigitbilek"/>
    <x v="1"/>
    <s v="20014"/>
    <s v="ENO Telecom GmbH"/>
    <x v="1"/>
    <s v="1"/>
    <s v="100050287"/>
    <x v="96"/>
    <s v="Motorola Moto G75 5G 256GB"/>
    <n v="20"/>
    <n v="181"/>
    <n v="189"/>
    <n v="3780"/>
    <n v="8"/>
    <n v="160"/>
    <n v="4.2300000000000004"/>
    <s v="V0003"/>
    <x v="14"/>
    <s v="KÜB8"/>
    <s v="GRK"/>
    <s v="Geräte"/>
    <x v="9"/>
    <n v="20"/>
    <n v="181"/>
    <n v="189"/>
    <n v="3780"/>
    <n v="8"/>
    <n v="160"/>
    <n v="4.2328042328042326E-2"/>
    <n v="1"/>
    <m/>
    <x v="0"/>
    <s v="Nein"/>
    <x v="0"/>
  </r>
  <r>
    <n v="14574207"/>
    <x v="7"/>
    <x v="0"/>
    <n v="2001075"/>
    <s v="Sofortrechnung"/>
    <s v="Yasar.Yigitbilek"/>
    <x v="1"/>
    <s v="20014"/>
    <s v="ENO Telecom GmbH"/>
    <x v="1"/>
    <s v="2"/>
    <s v="100050277"/>
    <x v="267"/>
    <s v="Motorola Edge 50 Neo 5G 512GB"/>
    <n v="30"/>
    <n v="235"/>
    <n v="252"/>
    <n v="7560"/>
    <n v="17"/>
    <n v="510"/>
    <n v="6.74"/>
    <s v="V0003"/>
    <x v="14"/>
    <s v="KÜB8"/>
    <s v="GRK"/>
    <s v="Geräte"/>
    <x v="9"/>
    <n v="30"/>
    <n v="235"/>
    <n v="252"/>
    <n v="7560"/>
    <n v="17"/>
    <n v="510"/>
    <n v="6.7460317460317457E-2"/>
    <n v="1"/>
    <m/>
    <x v="0"/>
    <s v="Nein"/>
    <x v="0"/>
  </r>
  <r>
    <n v="14432923"/>
    <x v="7"/>
    <x v="0"/>
    <n v="2001076"/>
    <s v="Rechnungskorrektur Retoure"/>
    <s v="EAM\Aylin.Pehlivan"/>
    <x v="1"/>
    <s v="20454"/>
    <s v="Motion TM Vertriebs GmbH"/>
    <x v="1"/>
    <s v="1"/>
    <s v="101690170"/>
    <x v="647"/>
    <s v="Xiaomi Redmi Pad SE 4GB/128GB WiFi"/>
    <n v="1"/>
    <n v="128"/>
    <n v="136"/>
    <n v="136"/>
    <n v="8"/>
    <n v="8"/>
    <n v="5.88"/>
    <s v="V0164"/>
    <x v="4"/>
    <s v="KABB14"/>
    <s v="GRK"/>
    <s v="Geräte"/>
    <x v="4"/>
    <n v="-1"/>
    <n v="128"/>
    <n v="136"/>
    <n v="-136"/>
    <n v="-8"/>
    <n v="-8"/>
    <n v="-5.8823529411764705E-2"/>
    <n v="-1"/>
    <m/>
    <x v="0"/>
    <s v="Nein"/>
    <x v="1"/>
  </r>
  <r>
    <n v="14415728"/>
    <x v="7"/>
    <x v="0"/>
    <n v="2001077"/>
    <s v="Rechnungskorrektur Retoure"/>
    <s v="EAM\Aylin.Pehlivan"/>
    <x v="1"/>
    <s v="24575"/>
    <s v="Paketfabrik"/>
    <x v="1"/>
    <s v="1"/>
    <s v="101690139"/>
    <x v="648"/>
    <s v="Xiaomi Redmi Note 12 8GB/256GB"/>
    <n v="1"/>
    <n v="131"/>
    <n v="144"/>
    <n v="144"/>
    <n v="13"/>
    <n v="13"/>
    <n v="9.02"/>
    <s v="V0042"/>
    <x v="5"/>
    <s v="KÜB0"/>
    <s v="GRK"/>
    <s v="Geräte"/>
    <x v="5"/>
    <n v="-1"/>
    <n v="131"/>
    <n v="144"/>
    <n v="-144"/>
    <n v="-13"/>
    <n v="-13"/>
    <n v="-9.0277777777777776E-2"/>
    <n v="-1"/>
    <m/>
    <x v="0"/>
    <s v="Nein"/>
    <x v="1"/>
  </r>
  <r>
    <n v="14560895"/>
    <x v="7"/>
    <x v="0"/>
    <n v="2001078"/>
    <s v="Rechnungskorrektur Retoure"/>
    <s v="EAM\Kai.Herzberger"/>
    <x v="0"/>
    <s v="30730"/>
    <s v="UNITED FOOD WHOLESALE Kft."/>
    <x v="1"/>
    <s v="1"/>
    <s v="101030627"/>
    <x v="170"/>
    <s v="Samsung X920N Tab S10 Ultra 512GB [WiFi]"/>
    <n v="1"/>
    <n v="830"/>
    <n v="859"/>
    <n v="859"/>
    <n v="29"/>
    <n v="29"/>
    <n v="3.37"/>
    <s v="V0023"/>
    <x v="3"/>
    <s v="KPUD"/>
    <s v="EXP"/>
    <s v="Geräte"/>
    <x v="3"/>
    <n v="-1"/>
    <n v="830"/>
    <n v="859"/>
    <n v="-859"/>
    <n v="-29"/>
    <n v="-29"/>
    <n v="-3.3760186263096625E-2"/>
    <n v="-1"/>
    <m/>
    <x v="0"/>
    <s v="Nein"/>
    <x v="1"/>
  </r>
  <r>
    <n v="14560895"/>
    <x v="7"/>
    <x v="0"/>
    <n v="2001078"/>
    <s v="Rechnungskorrektur Retoure"/>
    <s v="EAM\Kai.Herzberger"/>
    <x v="0"/>
    <s v="30730"/>
    <s v="UNITED FOOD WHOLESALE Kft."/>
    <x v="1"/>
    <s v="2"/>
    <s v="101690247"/>
    <x v="107"/>
    <s v="Xiaomi Redmi Note 13 Pro 5G 8GB/256GB"/>
    <n v="15"/>
    <n v="202"/>
    <n v="229"/>
    <n v="3435"/>
    <n v="27"/>
    <n v="405"/>
    <n v="11.79"/>
    <s v="V0023"/>
    <x v="3"/>
    <s v="KPUD"/>
    <s v="EXP"/>
    <s v="Geräte"/>
    <x v="3"/>
    <n v="-15"/>
    <n v="202"/>
    <n v="229"/>
    <n v="-3435"/>
    <n v="-27"/>
    <n v="-405"/>
    <n v="-0.11790393013100436"/>
    <n v="-1"/>
    <m/>
    <x v="0"/>
    <s v="Nein"/>
    <x v="1"/>
  </r>
  <r>
    <n v="14560895"/>
    <x v="7"/>
    <x v="0"/>
    <n v="2001078"/>
    <s v="Rechnungskorrektur Retoure"/>
    <s v="EAM\Kai.Herzberger"/>
    <x v="0"/>
    <s v="30730"/>
    <s v="UNITED FOOD WHOLESALE Kft."/>
    <x v="1"/>
    <s v="3"/>
    <s v="101690316"/>
    <x v="282"/>
    <s v="Xiaomi 14T 5G 12GB/256GB"/>
    <n v="10"/>
    <n v="349.0795"/>
    <n v="366"/>
    <n v="3660"/>
    <n v="16.920500000000001"/>
    <n v="169.2"/>
    <n v="4.62"/>
    <s v="V0023"/>
    <x v="3"/>
    <s v="KPUD"/>
    <s v="EXP"/>
    <s v="Geräte"/>
    <x v="3"/>
    <n v="-10"/>
    <n v="349.0795"/>
    <n v="366"/>
    <n v="-3660"/>
    <n v="-16.920500000000001"/>
    <n v="-169.2"/>
    <n v="-4.6229508196721308E-2"/>
    <n v="-1"/>
    <m/>
    <x v="0"/>
    <s v="Nein"/>
    <x v="1"/>
  </r>
  <r>
    <n v="14560895"/>
    <x v="7"/>
    <x v="0"/>
    <n v="2001078"/>
    <s v="Rechnungskorrektur Retoure"/>
    <s v="EAM\Kai.Herzberger"/>
    <x v="0"/>
    <s v="30730"/>
    <s v="UNITED FOOD WHOLESALE Kft."/>
    <x v="1"/>
    <s v="4"/>
    <s v="101690236"/>
    <x v="123"/>
    <s v="Xiaomi Redmi Note 13 Pro+ 5G 8GB/256GB"/>
    <n v="5"/>
    <n v="233.6053"/>
    <n v="249"/>
    <n v="1245"/>
    <n v="15.3947"/>
    <n v="76.97"/>
    <n v="6.18"/>
    <s v="V0023"/>
    <x v="3"/>
    <s v="KPUD"/>
    <s v="EXP"/>
    <s v="Geräte"/>
    <x v="3"/>
    <n v="-5"/>
    <n v="233.6053"/>
    <n v="249"/>
    <n v="-1245"/>
    <n v="-15.3947"/>
    <n v="-76.97"/>
    <n v="-6.1823293172690759E-2"/>
    <n v="-1"/>
    <m/>
    <x v="0"/>
    <s v="Nein"/>
    <x v="1"/>
  </r>
  <r>
    <n v="14560895"/>
    <x v="7"/>
    <x v="0"/>
    <n v="2001078"/>
    <s v="Rechnungskorrektur Retoure"/>
    <s v="EAM\Kai.Herzberger"/>
    <x v="0"/>
    <s v="30730"/>
    <s v="UNITED FOOD WHOLESALE Kft."/>
    <x v="1"/>
    <s v="5"/>
    <s v="101690237"/>
    <x v="515"/>
    <s v="Xiaomi Redmi Note 13 Pro+ 5G 8GB/256GB"/>
    <n v="5"/>
    <n v="232"/>
    <n v="249"/>
    <n v="1245"/>
    <n v="17"/>
    <n v="85"/>
    <n v="6.82"/>
    <s v="V0023"/>
    <x v="3"/>
    <s v="KPUD"/>
    <s v="EXP"/>
    <s v="Geräte"/>
    <x v="3"/>
    <n v="-5"/>
    <n v="232"/>
    <n v="249"/>
    <n v="-1245"/>
    <n v="-17"/>
    <n v="-85"/>
    <n v="-6.8273092369477914E-2"/>
    <n v="-1"/>
    <m/>
    <x v="0"/>
    <s v="Nein"/>
    <x v="1"/>
  </r>
  <r>
    <n v="14560895"/>
    <x v="7"/>
    <x v="0"/>
    <n v="2001078"/>
    <s v="Rechnungskorrektur Retoure"/>
    <s v="EAM\Kai.Herzberger"/>
    <x v="0"/>
    <s v="30730"/>
    <s v="UNITED FOOD WHOLESALE Kft."/>
    <x v="1"/>
    <s v="6"/>
    <s v="101690259"/>
    <x v="240"/>
    <s v="Xiaomi Redmi Note 13 Pro+ 5G 8GB/256GB"/>
    <n v="5"/>
    <n v="238"/>
    <n v="249"/>
    <n v="1245"/>
    <n v="11"/>
    <n v="55"/>
    <n v="4.41"/>
    <s v="V0023"/>
    <x v="3"/>
    <s v="KPUD"/>
    <s v="EXP"/>
    <s v="Geräte"/>
    <x v="3"/>
    <n v="-5"/>
    <n v="238"/>
    <n v="249"/>
    <n v="-1245"/>
    <n v="-11"/>
    <n v="-55"/>
    <n v="-4.4176706827309238E-2"/>
    <n v="-1"/>
    <m/>
    <x v="0"/>
    <s v="Nein"/>
    <x v="1"/>
  </r>
  <r>
    <n v="14560895"/>
    <x v="7"/>
    <x v="0"/>
    <n v="2001078"/>
    <s v="Rechnungskorrektur Retoure"/>
    <s v="EAM\Kai.Herzberger"/>
    <x v="0"/>
    <s v="30730"/>
    <s v="UNITED FOOD WHOLESALE Kft."/>
    <x v="1"/>
    <s v="7"/>
    <s v="100690591"/>
    <x v="649"/>
    <s v="Xiaomi Redmi Note 13 5G 8GB/256GB"/>
    <n v="2"/>
    <n v="151"/>
    <n v="165"/>
    <n v="330"/>
    <n v="14"/>
    <n v="28"/>
    <n v="8.48"/>
    <s v="V0023"/>
    <x v="3"/>
    <s v="KPUD"/>
    <s v="EXP"/>
    <s v="Geräte"/>
    <x v="3"/>
    <n v="-2"/>
    <n v="151"/>
    <n v="165"/>
    <n v="-330"/>
    <n v="-14"/>
    <n v="-28"/>
    <n v="-8.4848484848484854E-2"/>
    <n v="-1"/>
    <m/>
    <x v="0"/>
    <s v="Nein"/>
    <x v="1"/>
  </r>
  <r>
    <n v="14573913"/>
    <x v="7"/>
    <x v="0"/>
    <n v="2001079"/>
    <s v="Sofortrechnung"/>
    <s v="Yasar.Yigitbilek"/>
    <x v="0"/>
    <s v="27898"/>
    <s v="Websend BV"/>
    <x v="1"/>
    <s v="1"/>
    <s v="101300175"/>
    <x v="278"/>
    <s v="Apple iPhone 15 256GB"/>
    <n v="5"/>
    <n v="703.91589999999997"/>
    <n v="723"/>
    <n v="3615"/>
    <n v="19.084099999999999"/>
    <n v="95.42"/>
    <n v="2.63"/>
    <s v="V0164"/>
    <x v="4"/>
    <s v="KPUD"/>
    <s v="EXP"/>
    <s v="Geräte"/>
    <x v="4"/>
    <n v="5"/>
    <n v="703.91589999999997"/>
    <n v="723"/>
    <n v="3615"/>
    <n v="19.084099999999999"/>
    <n v="95.42"/>
    <n v="2.6395573997233749E-2"/>
    <n v="1"/>
    <m/>
    <x v="0"/>
    <s v="Nein"/>
    <x v="0"/>
  </r>
  <r>
    <n v="14560902"/>
    <x v="7"/>
    <x v="0"/>
    <n v="2001080"/>
    <s v="Rechnungskorrektur Retoure"/>
    <s v="EAM\Kai.Herzberger"/>
    <x v="0"/>
    <s v="30730"/>
    <s v="UNITED FOOD WHOLESALE Kft."/>
    <x v="1"/>
    <s v="1"/>
    <s v="101300305"/>
    <x v="650"/>
    <s v="Apple iPhone 16 Pro Max 256GB"/>
    <n v="1"/>
    <n v="1119"/>
    <n v="1139"/>
    <n v="1139"/>
    <n v="20"/>
    <n v="20"/>
    <n v="1.75"/>
    <s v="V0023"/>
    <x v="3"/>
    <s v="KPUD"/>
    <s v="EXP"/>
    <s v="Geräte"/>
    <x v="3"/>
    <n v="-1"/>
    <n v="1119"/>
    <n v="1139"/>
    <n v="-1139"/>
    <n v="-20"/>
    <n v="-20"/>
    <n v="-1.755926251097454E-2"/>
    <n v="-1"/>
    <m/>
    <x v="0"/>
    <s v="Nein"/>
    <x v="1"/>
  </r>
  <r>
    <n v="14560902"/>
    <x v="7"/>
    <x v="0"/>
    <n v="2001080"/>
    <s v="Rechnungskorrektur Retoure"/>
    <s v="EAM\Kai.Herzberger"/>
    <x v="0"/>
    <s v="30730"/>
    <s v="UNITED FOOD WHOLESALE Kft."/>
    <x v="1"/>
    <s v="2"/>
    <s v="101030383"/>
    <x v="106"/>
    <s v="Samsung S921B S24 5G 256GB"/>
    <n v="3"/>
    <n v="540"/>
    <n v="565"/>
    <n v="1695"/>
    <n v="25"/>
    <n v="75"/>
    <n v="4.42"/>
    <s v="V0023"/>
    <x v="3"/>
    <s v="KPUD"/>
    <s v="EXP"/>
    <s v="Geräte"/>
    <x v="3"/>
    <n v="-3"/>
    <n v="540"/>
    <n v="565"/>
    <n v="-1695"/>
    <n v="-25"/>
    <n v="-75"/>
    <n v="-4.4247787610619468E-2"/>
    <n v="-1"/>
    <m/>
    <x v="0"/>
    <s v="Nein"/>
    <x v="1"/>
  </r>
  <r>
    <n v="14560902"/>
    <x v="7"/>
    <x v="0"/>
    <n v="2001080"/>
    <s v="Rechnungskorrektur Retoure"/>
    <s v="EAM\Kai.Herzberger"/>
    <x v="0"/>
    <s v="30730"/>
    <s v="UNITED FOOD WHOLESALE Kft."/>
    <x v="1"/>
    <s v="3"/>
    <s v="101030382"/>
    <x v="28"/>
    <s v="Samsung S921B S24 5G 256GB"/>
    <n v="5"/>
    <n v="530.07069999999999"/>
    <n v="565"/>
    <n v="2825"/>
    <n v="34.929299999999998"/>
    <n v="174.65"/>
    <n v="6.18"/>
    <s v="V0023"/>
    <x v="3"/>
    <s v="KPUD"/>
    <s v="EXP"/>
    <s v="Geräte"/>
    <x v="3"/>
    <n v="-5"/>
    <n v="530.07069999999999"/>
    <n v="565"/>
    <n v="-2825"/>
    <n v="-34.929299999999998"/>
    <n v="-174.65"/>
    <n v="-6.1823008849557527E-2"/>
    <n v="-1"/>
    <m/>
    <x v="0"/>
    <s v="Nein"/>
    <x v="1"/>
  </r>
  <r>
    <n v="14560902"/>
    <x v="7"/>
    <x v="0"/>
    <n v="2001080"/>
    <s v="Rechnungskorrektur Retoure"/>
    <s v="EAM\Kai.Herzberger"/>
    <x v="0"/>
    <s v="30730"/>
    <s v="UNITED FOOD WHOLESALE Kft."/>
    <x v="1"/>
    <s v="4"/>
    <s v="101030379"/>
    <x v="100"/>
    <s v="Samsung S921B S24 5G 128GB"/>
    <n v="4"/>
    <n v="483.93950000000001"/>
    <n v="509"/>
    <n v="2036"/>
    <n v="25.060500000000001"/>
    <n v="100.24"/>
    <n v="4.92"/>
    <s v="V0023"/>
    <x v="3"/>
    <s v="KPUD"/>
    <s v="EXP"/>
    <s v="Geräte"/>
    <x v="3"/>
    <n v="-4"/>
    <n v="483.93950000000001"/>
    <n v="509"/>
    <n v="-2036"/>
    <n v="-25.060500000000001"/>
    <n v="-100.24"/>
    <n v="-4.9233791748526518E-2"/>
    <n v="-1"/>
    <m/>
    <x v="0"/>
    <s v="Nein"/>
    <x v="1"/>
  </r>
  <r>
    <n v="14560902"/>
    <x v="7"/>
    <x v="0"/>
    <n v="2001080"/>
    <s v="Rechnungskorrektur Retoure"/>
    <s v="EAM\Kai.Herzberger"/>
    <x v="0"/>
    <s v="30730"/>
    <s v="UNITED FOOD WHOLESALE Kft."/>
    <x v="1"/>
    <s v="5"/>
    <s v="100034479"/>
    <x v="651"/>
    <s v="Samsung S921B S24 5G 256GB"/>
    <n v="2"/>
    <n v="552"/>
    <n v="565"/>
    <n v="1130"/>
    <n v="13"/>
    <n v="26"/>
    <n v="2.2999999999999998"/>
    <s v="V0023"/>
    <x v="3"/>
    <s v="KPUD"/>
    <s v="EXP"/>
    <s v="Geräte"/>
    <x v="3"/>
    <n v="-2"/>
    <n v="552"/>
    <n v="565"/>
    <n v="-1130"/>
    <n v="-13"/>
    <n v="-26"/>
    <n v="-2.3008849557522124E-2"/>
    <n v="-1"/>
    <m/>
    <x v="0"/>
    <s v="Nein"/>
    <x v="1"/>
  </r>
  <r>
    <n v="14574240"/>
    <x v="7"/>
    <x v="0"/>
    <n v="2001081"/>
    <s v="Sofortrechnung"/>
    <s v="EAM\Kai.Herzberger"/>
    <x v="4"/>
    <s v="29353"/>
    <s v="Zwischenkonto Transportschäden"/>
    <x v="1"/>
    <s v="1"/>
    <s v="101030627"/>
    <x v="170"/>
    <s v="Samsung X920N Tab S10 Ultra 512GB [WiFi]"/>
    <n v="1"/>
    <n v="830"/>
    <n v="840"/>
    <n v="840"/>
    <n v="10"/>
    <n v="10"/>
    <n v="1.19"/>
    <s v="V9999"/>
    <x v="2"/>
    <s v="KÜB30"/>
    <s v="FHK"/>
    <s v="Geräte"/>
    <x v="2"/>
    <n v="1"/>
    <n v="830"/>
    <n v="840"/>
    <n v="840"/>
    <n v="10"/>
    <n v="10"/>
    <n v="1.1904761904761904E-2"/>
    <n v="1"/>
    <m/>
    <x v="0"/>
    <s v="Nein"/>
    <x v="0"/>
  </r>
  <r>
    <n v="14574240"/>
    <x v="7"/>
    <x v="0"/>
    <n v="2001081"/>
    <s v="Sofortrechnung"/>
    <s v="EAM\Kai.Herzberger"/>
    <x v="4"/>
    <s v="29353"/>
    <s v="Zwischenkonto Transportschäden"/>
    <x v="1"/>
    <s v="2"/>
    <s v="101690247"/>
    <x v="107"/>
    <s v="Xiaomi Redmi Note 13 Pro 5G 8GB/256GB"/>
    <n v="15"/>
    <n v="202"/>
    <n v="203"/>
    <n v="3045"/>
    <n v="1"/>
    <n v="15"/>
    <n v="0.49"/>
    <s v="V9999"/>
    <x v="2"/>
    <s v="KÜB30"/>
    <s v="FHK"/>
    <s v="Geräte"/>
    <x v="2"/>
    <n v="15"/>
    <n v="202"/>
    <n v="203"/>
    <n v="3045"/>
    <n v="1"/>
    <n v="15"/>
    <n v="4.9261083743842365E-3"/>
    <n v="1"/>
    <m/>
    <x v="0"/>
    <s v="Nein"/>
    <x v="0"/>
  </r>
  <r>
    <n v="14574240"/>
    <x v="7"/>
    <x v="0"/>
    <n v="2001081"/>
    <s v="Sofortrechnung"/>
    <s v="EAM\Kai.Herzberger"/>
    <x v="4"/>
    <s v="29353"/>
    <s v="Zwischenkonto Transportschäden"/>
    <x v="1"/>
    <s v="3"/>
    <s v="101690316"/>
    <x v="282"/>
    <s v="Xiaomi 14T 5G 12GB/256GB"/>
    <n v="10"/>
    <n v="349.0795"/>
    <n v="349"/>
    <n v="3490"/>
    <n v="-7.9500000000000001E-2"/>
    <n v="-0.8"/>
    <n v="-0.02"/>
    <s v="V9999"/>
    <x v="2"/>
    <s v="KÜB30"/>
    <s v="FHK"/>
    <s v="Geräte"/>
    <x v="2"/>
    <n v="10"/>
    <n v="349.0795"/>
    <n v="349"/>
    <n v="3490"/>
    <n v="-7.9500000000000001E-2"/>
    <n v="-0.8"/>
    <n v="-2.2922636103151864E-4"/>
    <n v="1"/>
    <m/>
    <x v="0"/>
    <s v="Nein"/>
    <x v="1"/>
  </r>
  <r>
    <n v="14574240"/>
    <x v="7"/>
    <x v="0"/>
    <n v="2001081"/>
    <s v="Sofortrechnung"/>
    <s v="EAM\Kai.Herzberger"/>
    <x v="4"/>
    <s v="29353"/>
    <s v="Zwischenkonto Transportschäden"/>
    <x v="1"/>
    <s v="4"/>
    <s v="101690236"/>
    <x v="123"/>
    <s v="Xiaomi Redmi Note 13 Pro+ 5G 8GB/256GB"/>
    <n v="5"/>
    <n v="233.6053"/>
    <n v="238"/>
    <n v="1190"/>
    <n v="4.3947000000000003"/>
    <n v="21.97"/>
    <n v="1.84"/>
    <s v="V9999"/>
    <x v="2"/>
    <s v="KÜB30"/>
    <s v="FHK"/>
    <s v="Geräte"/>
    <x v="2"/>
    <n v="5"/>
    <n v="233.6053"/>
    <n v="238"/>
    <n v="1190"/>
    <n v="4.3947000000000003"/>
    <n v="21.97"/>
    <n v="1.8462184873949579E-2"/>
    <n v="1"/>
    <m/>
    <x v="0"/>
    <s v="Nein"/>
    <x v="0"/>
  </r>
  <r>
    <n v="14574240"/>
    <x v="7"/>
    <x v="0"/>
    <n v="2001081"/>
    <s v="Sofortrechnung"/>
    <s v="EAM\Kai.Herzberger"/>
    <x v="4"/>
    <s v="29353"/>
    <s v="Zwischenkonto Transportschäden"/>
    <x v="1"/>
    <s v="5"/>
    <s v="101690237"/>
    <x v="515"/>
    <s v="Xiaomi Redmi Note 13 Pro+ 5G 8GB/256GB"/>
    <n v="5"/>
    <n v="232"/>
    <n v="238"/>
    <n v="1190"/>
    <n v="6"/>
    <n v="30"/>
    <n v="2.52"/>
    <s v="V9999"/>
    <x v="2"/>
    <s v="KÜB30"/>
    <s v="FHK"/>
    <s v="Geräte"/>
    <x v="2"/>
    <n v="5"/>
    <n v="232"/>
    <n v="238"/>
    <n v="1190"/>
    <n v="6"/>
    <n v="30"/>
    <n v="2.5210084033613446E-2"/>
    <n v="1"/>
    <m/>
    <x v="0"/>
    <s v="Nein"/>
    <x v="0"/>
  </r>
  <r>
    <n v="14574240"/>
    <x v="7"/>
    <x v="0"/>
    <n v="2001081"/>
    <s v="Sofortrechnung"/>
    <s v="EAM\Kai.Herzberger"/>
    <x v="4"/>
    <s v="29353"/>
    <s v="Zwischenkonto Transportschäden"/>
    <x v="1"/>
    <s v="6"/>
    <s v="101690259"/>
    <x v="240"/>
    <s v="Xiaomi Redmi Note 13 Pro+ 5G 8GB/256GB"/>
    <n v="5"/>
    <n v="238"/>
    <n v="238"/>
    <n v="1190"/>
    <n v="0"/>
    <n v="0"/>
    <n v="0"/>
    <s v="V9999"/>
    <x v="2"/>
    <s v="KÜB30"/>
    <s v="FHK"/>
    <s v="Geräte"/>
    <x v="2"/>
    <n v="5"/>
    <n v="238"/>
    <n v="238"/>
    <n v="1190"/>
    <n v="0"/>
    <n v="0"/>
    <n v="0"/>
    <n v="1"/>
    <m/>
    <x v="0"/>
    <s v="Nein"/>
    <x v="0"/>
  </r>
  <r>
    <n v="14574240"/>
    <x v="7"/>
    <x v="0"/>
    <n v="2001081"/>
    <s v="Sofortrechnung"/>
    <s v="EAM\Kai.Herzberger"/>
    <x v="4"/>
    <s v="29353"/>
    <s v="Zwischenkonto Transportschäden"/>
    <x v="1"/>
    <s v="7"/>
    <s v="100690591"/>
    <x v="649"/>
    <s v="Xiaomi Redmi Note 13 5G 8GB/256GB"/>
    <n v="2"/>
    <n v="151"/>
    <n v="151"/>
    <n v="302"/>
    <n v="0"/>
    <n v="0"/>
    <n v="0"/>
    <s v="V9999"/>
    <x v="2"/>
    <s v="KÜB30"/>
    <s v="FHK"/>
    <s v="Geräte"/>
    <x v="2"/>
    <n v="2"/>
    <n v="151"/>
    <n v="151"/>
    <n v="302"/>
    <n v="0"/>
    <n v="0"/>
    <n v="0"/>
    <n v="1"/>
    <m/>
    <x v="0"/>
    <s v="Nein"/>
    <x v="0"/>
  </r>
  <r>
    <n v="14574240"/>
    <x v="7"/>
    <x v="0"/>
    <n v="2001081"/>
    <s v="Sofortrechnung"/>
    <s v="EAM\Kai.Herzberger"/>
    <x v="4"/>
    <s v="29353"/>
    <s v="Zwischenkonto Transportschäden"/>
    <x v="1"/>
    <s v="8"/>
    <s v="101300305"/>
    <x v="650"/>
    <s v="Apple iPhone 16 Pro Max 256GB"/>
    <n v="1"/>
    <n v="1119"/>
    <n v="1119"/>
    <n v="1119"/>
    <n v="0"/>
    <n v="0"/>
    <n v="0"/>
    <s v="V9999"/>
    <x v="2"/>
    <s v="KÜB30"/>
    <s v="FHK"/>
    <s v="Geräte"/>
    <x v="2"/>
    <n v="1"/>
    <n v="1119"/>
    <n v="1119"/>
    <n v="1119"/>
    <n v="0"/>
    <n v="0"/>
    <n v="0"/>
    <n v="1"/>
    <m/>
    <x v="0"/>
    <s v="Nein"/>
    <x v="0"/>
  </r>
  <r>
    <n v="14574240"/>
    <x v="7"/>
    <x v="0"/>
    <n v="2001081"/>
    <s v="Sofortrechnung"/>
    <s v="EAM\Kai.Herzberger"/>
    <x v="4"/>
    <s v="29353"/>
    <s v="Zwischenkonto Transportschäden"/>
    <x v="1"/>
    <s v="9"/>
    <s v="101030383"/>
    <x v="106"/>
    <s v="Samsung S921B S24 5G 256GB"/>
    <n v="3"/>
    <n v="540"/>
    <n v="535"/>
    <n v="1605"/>
    <n v="-5"/>
    <n v="-15"/>
    <n v="-0.93"/>
    <s v="V9999"/>
    <x v="2"/>
    <s v="KÜB30"/>
    <s v="FHK"/>
    <s v="Geräte"/>
    <x v="2"/>
    <n v="3"/>
    <n v="540"/>
    <n v="535"/>
    <n v="1605"/>
    <n v="-5"/>
    <n v="-15"/>
    <n v="-9.3457943925233638E-3"/>
    <n v="1"/>
    <m/>
    <x v="0"/>
    <s v="Nein"/>
    <x v="1"/>
  </r>
  <r>
    <n v="14574240"/>
    <x v="7"/>
    <x v="0"/>
    <n v="2001081"/>
    <s v="Sofortrechnung"/>
    <s v="EAM\Kai.Herzberger"/>
    <x v="4"/>
    <s v="29353"/>
    <s v="Zwischenkonto Transportschäden"/>
    <x v="1"/>
    <s v="10"/>
    <s v="101030382"/>
    <x v="28"/>
    <s v="Samsung S921B S24 5G 256GB"/>
    <n v="5"/>
    <n v="530.07069999999999"/>
    <n v="535"/>
    <n v="2675"/>
    <n v="4.9292999999999996"/>
    <n v="24.65"/>
    <n v="0.92"/>
    <s v="V9999"/>
    <x v="2"/>
    <s v="KÜB30"/>
    <s v="FHK"/>
    <s v="Geräte"/>
    <x v="2"/>
    <n v="5"/>
    <n v="530.07069999999999"/>
    <n v="535"/>
    <n v="2675"/>
    <n v="4.9292999999999996"/>
    <n v="24.65"/>
    <n v="9.2149532710280365E-3"/>
    <n v="1"/>
    <m/>
    <x v="0"/>
    <s v="Nein"/>
    <x v="0"/>
  </r>
  <r>
    <n v="14574240"/>
    <x v="7"/>
    <x v="0"/>
    <n v="2001081"/>
    <s v="Sofortrechnung"/>
    <s v="EAM\Kai.Herzberger"/>
    <x v="4"/>
    <s v="29353"/>
    <s v="Zwischenkonto Transportschäden"/>
    <x v="1"/>
    <s v="11"/>
    <s v="101030379"/>
    <x v="100"/>
    <s v="Samsung S921B S24 5G 128GB"/>
    <n v="4"/>
    <n v="483.93950000000001"/>
    <n v="499"/>
    <n v="1996"/>
    <n v="15.060499999999999"/>
    <n v="60.24"/>
    <n v="3.01"/>
    <s v="V9999"/>
    <x v="2"/>
    <s v="KÜB30"/>
    <s v="FHK"/>
    <s v="Geräte"/>
    <x v="2"/>
    <n v="4"/>
    <n v="483.93950000000001"/>
    <n v="499"/>
    <n v="1996"/>
    <n v="15.060499999999999"/>
    <n v="60.24"/>
    <n v="3.0180360721442888E-2"/>
    <n v="1"/>
    <m/>
    <x v="0"/>
    <s v="Nein"/>
    <x v="0"/>
  </r>
  <r>
    <n v="14574240"/>
    <x v="7"/>
    <x v="0"/>
    <n v="2001081"/>
    <s v="Sofortrechnung"/>
    <s v="EAM\Kai.Herzberger"/>
    <x v="4"/>
    <s v="29353"/>
    <s v="Zwischenkonto Transportschäden"/>
    <x v="1"/>
    <s v="12"/>
    <s v="100034479"/>
    <x v="651"/>
    <s v="Samsung S921B S24 5G 256GB"/>
    <n v="2"/>
    <n v="552"/>
    <n v="552"/>
    <n v="1104"/>
    <n v="0"/>
    <n v="0"/>
    <n v="0"/>
    <s v="V9999"/>
    <x v="2"/>
    <s v="KÜB30"/>
    <s v="FHK"/>
    <s v="Geräte"/>
    <x v="2"/>
    <n v="2"/>
    <n v="552"/>
    <n v="552"/>
    <n v="1104"/>
    <n v="0"/>
    <n v="0"/>
    <n v="0"/>
    <n v="1"/>
    <m/>
    <x v="0"/>
    <s v="Nein"/>
    <x v="0"/>
  </r>
  <r>
    <n v="14574239"/>
    <x v="7"/>
    <x v="0"/>
    <n v="2001082"/>
    <s v="Sofortrechnung"/>
    <s v="Yasar.Yigitbilek"/>
    <x v="0"/>
    <s v="24156"/>
    <s v="Global Multimedia SAS"/>
    <x v="1"/>
    <s v="1"/>
    <s v="100303119"/>
    <x v="118"/>
    <s v="Apple iPhone 16 Pro 128GB"/>
    <n v="20"/>
    <n v="890.63509999999997"/>
    <n v="910"/>
    <n v="18200"/>
    <n v="19.364899999999999"/>
    <n v="387.3"/>
    <n v="2.12"/>
    <s v="V0027"/>
    <x v="9"/>
    <s v="KPUD"/>
    <s v="EXP"/>
    <s v="Geräte"/>
    <x v="7"/>
    <n v="20"/>
    <n v="890.63509999999997"/>
    <n v="910"/>
    <n v="18200"/>
    <n v="19.364899999999999"/>
    <n v="387.3"/>
    <n v="2.1280219780219781E-2"/>
    <n v="1"/>
    <m/>
    <x v="0"/>
    <s v="Nein"/>
    <x v="0"/>
  </r>
  <r>
    <n v="14574239"/>
    <x v="7"/>
    <x v="0"/>
    <n v="2001082"/>
    <s v="Sofortrechnung"/>
    <s v="Yasar.Yigitbilek"/>
    <x v="0"/>
    <s v="24156"/>
    <s v="Global Multimedia SAS"/>
    <x v="1"/>
    <s v="2"/>
    <s v="100302928"/>
    <x v="103"/>
    <s v="Apple iPhone 15 Pro Max 256GB"/>
    <n v="3"/>
    <n v="991.57889999999998"/>
    <n v="1029"/>
    <n v="3087"/>
    <n v="37.421100000000003"/>
    <n v="112.26"/>
    <n v="3.63"/>
    <s v="V0027"/>
    <x v="9"/>
    <s v="KPUD"/>
    <s v="EXP"/>
    <s v="Geräte"/>
    <x v="7"/>
    <n v="3"/>
    <n v="991.57889999999998"/>
    <n v="1029"/>
    <n v="3087"/>
    <n v="37.421100000000003"/>
    <n v="112.26"/>
    <n v="3.6365403304178819E-2"/>
    <n v="1"/>
    <m/>
    <x v="0"/>
    <s v="Nein"/>
    <x v="0"/>
  </r>
  <r>
    <n v="14574239"/>
    <x v="7"/>
    <x v="0"/>
    <n v="2001082"/>
    <s v="Sofortrechnung"/>
    <s v="Yasar.Yigitbilek"/>
    <x v="0"/>
    <s v="24156"/>
    <s v="Global Multimedia SAS"/>
    <x v="1"/>
    <s v="3"/>
    <s v="100303136"/>
    <x v="215"/>
    <s v="Apple iPhone 16 Pro Max 256GB"/>
    <n v="3"/>
    <n v="1082"/>
    <n v="1115"/>
    <n v="3345"/>
    <n v="33"/>
    <n v="99"/>
    <n v="2.95"/>
    <s v="V0027"/>
    <x v="9"/>
    <s v="KPUD"/>
    <s v="EXP"/>
    <s v="Geräte"/>
    <x v="7"/>
    <n v="3"/>
    <n v="1082"/>
    <n v="1115"/>
    <n v="3345"/>
    <n v="33"/>
    <n v="99"/>
    <n v="2.9596412556053813E-2"/>
    <n v="1"/>
    <m/>
    <x v="0"/>
    <s v="Nein"/>
    <x v="0"/>
  </r>
  <r>
    <n v="14574239"/>
    <x v="7"/>
    <x v="0"/>
    <n v="2001082"/>
    <s v="Sofortrechnung"/>
    <s v="Yasar.Yigitbilek"/>
    <x v="0"/>
    <s v="24156"/>
    <s v="Global Multimedia SAS"/>
    <x v="1"/>
    <s v="4"/>
    <s v="100302926"/>
    <x v="111"/>
    <s v="Apple iPhone 15 Pro Max 256GB"/>
    <n v="3"/>
    <n v="980.38649999999996"/>
    <n v="1029"/>
    <n v="3087"/>
    <n v="48.613500000000002"/>
    <n v="145.84"/>
    <n v="4.72"/>
    <s v="V0027"/>
    <x v="9"/>
    <s v="KPUD"/>
    <s v="EXP"/>
    <s v="Geräte"/>
    <x v="7"/>
    <n v="3"/>
    <n v="980.38649999999996"/>
    <n v="1029"/>
    <n v="3087"/>
    <n v="48.613500000000002"/>
    <n v="145.84"/>
    <n v="4.7243278263686427E-2"/>
    <n v="1"/>
    <m/>
    <x v="0"/>
    <s v="Nein"/>
    <x v="0"/>
  </r>
  <r>
    <n v="14574230"/>
    <x v="7"/>
    <x v="0"/>
    <n v="2001083"/>
    <s v="Sofortrechnung"/>
    <s v="eam\mustafa.oezer"/>
    <x v="0"/>
    <s v="27898"/>
    <s v="Websend BV"/>
    <x v="1"/>
    <s v="1"/>
    <s v="101300171"/>
    <x v="652"/>
    <s v="Apple iPhone 15 128GB"/>
    <n v="10"/>
    <n v="610"/>
    <n v="623"/>
    <n v="6230"/>
    <n v="13"/>
    <n v="130"/>
    <n v="2.08"/>
    <s v="V0164"/>
    <x v="4"/>
    <s v="KPUD"/>
    <s v="EXP"/>
    <s v="Geräte"/>
    <x v="4"/>
    <n v="10"/>
    <n v="610"/>
    <n v="623"/>
    <n v="6230"/>
    <n v="13"/>
    <n v="130"/>
    <n v="2.0866773675762441E-2"/>
    <n v="1"/>
    <m/>
    <x v="0"/>
    <s v="Nein"/>
    <x v="0"/>
  </r>
  <r>
    <n v="14574230"/>
    <x v="7"/>
    <x v="0"/>
    <n v="2001083"/>
    <s v="Sofortrechnung"/>
    <s v="eam\mustafa.oezer"/>
    <x v="0"/>
    <s v="27898"/>
    <s v="Websend BV"/>
    <x v="1"/>
    <s v="2"/>
    <s v="101300172"/>
    <x v="85"/>
    <s v="Apple iPhone 15 256GB"/>
    <n v="30"/>
    <n v="703"/>
    <n v="722"/>
    <n v="21660"/>
    <n v="19"/>
    <n v="570"/>
    <n v="2.63"/>
    <s v="V0164"/>
    <x v="4"/>
    <s v="KPUD"/>
    <s v="EXP"/>
    <s v="Geräte"/>
    <x v="4"/>
    <n v="30"/>
    <n v="703"/>
    <n v="722"/>
    <n v="21660"/>
    <n v="19"/>
    <n v="570"/>
    <n v="2.6315789473684209E-2"/>
    <n v="1"/>
    <m/>
    <x v="0"/>
    <s v="Nein"/>
    <x v="0"/>
  </r>
  <r>
    <n v="14574230"/>
    <x v="7"/>
    <x v="0"/>
    <n v="2001083"/>
    <s v="Sofortrechnung"/>
    <s v="eam\mustafa.oezer"/>
    <x v="0"/>
    <s v="27898"/>
    <s v="Websend BV"/>
    <x v="1"/>
    <s v="3"/>
    <s v="101690287"/>
    <x v="272"/>
    <s v="Xiaomi POCO X6 5G 8GB/256GB"/>
    <n v="15"/>
    <n v="177"/>
    <n v="183"/>
    <n v="2745"/>
    <n v="6"/>
    <n v="90"/>
    <n v="3.27"/>
    <s v="V0164"/>
    <x v="4"/>
    <s v="KPUD"/>
    <s v="EXP"/>
    <s v="Geräte"/>
    <x v="4"/>
    <n v="15"/>
    <n v="177"/>
    <n v="183"/>
    <n v="2745"/>
    <n v="6"/>
    <n v="90"/>
    <n v="3.2786885245901641E-2"/>
    <n v="1"/>
    <m/>
    <x v="0"/>
    <s v="Nein"/>
    <x v="0"/>
  </r>
  <r>
    <n v="14574230"/>
    <x v="7"/>
    <x v="0"/>
    <n v="2001083"/>
    <s v="Sofortrechnung"/>
    <s v="eam\mustafa.oezer"/>
    <x v="0"/>
    <s v="27898"/>
    <s v="Websend BV"/>
    <x v="1"/>
    <s v="4"/>
    <s v="101300175"/>
    <x v="278"/>
    <s v="Apple iPhone 15 256GB"/>
    <n v="10"/>
    <n v="703.91589999999997"/>
    <n v="722"/>
    <n v="7220"/>
    <n v="18.084099999999999"/>
    <n v="180.84"/>
    <n v="2.5"/>
    <s v="V0164"/>
    <x v="4"/>
    <s v="KPUD"/>
    <s v="EXP"/>
    <s v="Geräte"/>
    <x v="4"/>
    <n v="10"/>
    <n v="703.91589999999997"/>
    <n v="722"/>
    <n v="7220"/>
    <n v="18.084099999999999"/>
    <n v="180.84"/>
    <n v="2.5047091412742382E-2"/>
    <n v="1"/>
    <m/>
    <x v="0"/>
    <s v="Nein"/>
    <x v="0"/>
  </r>
  <r>
    <n v="14574230"/>
    <x v="7"/>
    <x v="0"/>
    <n v="2001083"/>
    <s v="Sofortrechnung"/>
    <s v="eam\mustafa.oezer"/>
    <x v="0"/>
    <s v="27898"/>
    <s v="Websend BV"/>
    <x v="1"/>
    <s v="5"/>
    <s v="101300037"/>
    <x v="91"/>
    <s v="Apple iPhone 14 128GB"/>
    <n v="35"/>
    <n v="492.00850000000003"/>
    <n v="509"/>
    <n v="17815"/>
    <n v="16.991499999999998"/>
    <n v="594.70000000000005"/>
    <n v="3.33"/>
    <s v="V0164"/>
    <x v="4"/>
    <s v="KPUD"/>
    <s v="EXP"/>
    <s v="Geräte"/>
    <x v="4"/>
    <n v="35"/>
    <n v="492.00850000000003"/>
    <n v="509"/>
    <n v="17815"/>
    <n v="16.991499999999998"/>
    <n v="594.70000000000005"/>
    <n v="3.3381981476284031E-2"/>
    <n v="1"/>
    <m/>
    <x v="0"/>
    <s v="Nein"/>
    <x v="0"/>
  </r>
  <r>
    <n v="14574230"/>
    <x v="7"/>
    <x v="0"/>
    <n v="2001083"/>
    <s v="Sofortrechnung"/>
    <s v="eam\mustafa.oezer"/>
    <x v="0"/>
    <s v="27898"/>
    <s v="Websend BV"/>
    <x v="1"/>
    <s v="6"/>
    <s v="101690229"/>
    <x v="49"/>
    <s v="Xiaomi POCO X6 5G 8GB/256GB"/>
    <n v="5"/>
    <n v="177"/>
    <n v="184"/>
    <n v="920"/>
    <n v="7"/>
    <n v="35"/>
    <n v="3.8"/>
    <s v="V0164"/>
    <x v="4"/>
    <s v="KPUD"/>
    <s v="EXP"/>
    <s v="Geräte"/>
    <x v="4"/>
    <n v="5"/>
    <n v="177"/>
    <n v="184"/>
    <n v="920"/>
    <n v="7"/>
    <n v="35"/>
    <n v="3.8043478260869568E-2"/>
    <n v="1"/>
    <m/>
    <x v="0"/>
    <s v="Nein"/>
    <x v="0"/>
  </r>
  <r>
    <n v="14574157"/>
    <x v="7"/>
    <x v="0"/>
    <n v="2001084"/>
    <s v="Sofortrechnung"/>
    <s v="Yasar.Yigitbilek"/>
    <x v="0"/>
    <s v="24752"/>
    <s v="THE NEW WHOLESALE COMPANY BV"/>
    <x v="1"/>
    <s v="1"/>
    <s v="100303123"/>
    <x v="334"/>
    <s v="Apple iPhone 16 Pro 256GB"/>
    <n v="30"/>
    <n v="990.39639999999997"/>
    <n v="1025"/>
    <n v="30750"/>
    <n v="34.6036"/>
    <n v="1038.1099999999999"/>
    <n v="3.37"/>
    <s v="V0140"/>
    <x v="15"/>
    <s v="KPUD"/>
    <s v="EXP"/>
    <s v="Geräte"/>
    <x v="10"/>
    <n v="30"/>
    <n v="990.39639999999997"/>
    <n v="1025"/>
    <n v="30750"/>
    <n v="34.6036"/>
    <n v="1038.1099999999999"/>
    <n v="3.3759674796747963E-2"/>
    <n v="1"/>
    <m/>
    <x v="0"/>
    <s v="Nein"/>
    <x v="0"/>
  </r>
  <r>
    <n v="14573922"/>
    <x v="7"/>
    <x v="0"/>
    <n v="2001085"/>
    <s v="Sofortrechnung"/>
    <s v="eam\mustafa.oezer"/>
    <x v="0"/>
    <s v="30947"/>
    <s v="New Technologies Sp. z.o.o."/>
    <x v="1"/>
    <s v="1"/>
    <s v="100050277"/>
    <x v="267"/>
    <s v="Motorola Edge 50 Neo 5G 512GB"/>
    <n v="60"/>
    <n v="235"/>
    <n v="253"/>
    <n v="15180"/>
    <n v="18"/>
    <n v="1080"/>
    <n v="7.11"/>
    <s v="V0027"/>
    <x v="9"/>
    <s v="VKASSE"/>
    <s v="EXP"/>
    <s v="Geräte"/>
    <x v="7"/>
    <n v="60"/>
    <n v="235"/>
    <n v="253"/>
    <n v="15180"/>
    <n v="18"/>
    <n v="1080"/>
    <n v="7.1146245059288543E-2"/>
    <n v="1"/>
    <m/>
    <x v="0"/>
    <s v="Nein"/>
    <x v="0"/>
  </r>
  <r>
    <n v="14574003"/>
    <x v="7"/>
    <x v="0"/>
    <n v="2001086"/>
    <s v="Sofortrechnung"/>
    <s v="eam\bekir.ahmed"/>
    <x v="0"/>
    <s v="23854"/>
    <s v="Digitec Galaxus AG"/>
    <x v="1"/>
    <s v="1"/>
    <s v="100302543"/>
    <x v="7"/>
    <s v="Apple iPad 10.2&quot; 2021 LTE 64GB"/>
    <n v="6"/>
    <n v="377.28570000000002"/>
    <n v="427.12"/>
    <n v="2562.7199999999998"/>
    <n v="49.834299999999999"/>
    <n v="299.01"/>
    <n v="11.66"/>
    <s v="V0019"/>
    <x v="0"/>
    <s v="KÜB14"/>
    <s v="EXP"/>
    <s v="Geräte"/>
    <x v="0"/>
    <n v="6"/>
    <n v="377.28570000000002"/>
    <n v="427.12"/>
    <n v="2562.7199999999998"/>
    <n v="49.834299999999999"/>
    <n v="299.01"/>
    <n v="0.11667681213710433"/>
    <n v="1"/>
    <m/>
    <x v="0"/>
    <s v="Nein"/>
    <x v="0"/>
  </r>
  <r>
    <n v="14574003"/>
    <x v="7"/>
    <x v="0"/>
    <n v="2001086"/>
    <s v="Sofortrechnung"/>
    <s v="eam\bekir.ahmed"/>
    <x v="0"/>
    <s v="23854"/>
    <s v="Digitec Galaxus AG"/>
    <x v="0"/>
    <s v="2"/>
    <s v="200060012"/>
    <x v="95"/>
    <s v="Google Pixel Buds Pro"/>
    <n v="4"/>
    <n v="80"/>
    <n v="83.42"/>
    <n v="333.68"/>
    <n v="3.42"/>
    <n v="13.68"/>
    <n v="4.09"/>
    <s v="V0019"/>
    <x v="0"/>
    <s v="KÜB14"/>
    <s v="EXP"/>
    <s v="Zubehör"/>
    <x v="0"/>
    <n v="4"/>
    <n v="80"/>
    <n v="83.42"/>
    <n v="333.68"/>
    <n v="3.42"/>
    <n v="13.68"/>
    <n v="4.099736274274754E-2"/>
    <n v="1"/>
    <m/>
    <x v="0"/>
    <s v="Nein"/>
    <x v="0"/>
  </r>
  <r>
    <n v="14574003"/>
    <x v="7"/>
    <x v="0"/>
    <n v="2001086"/>
    <s v="Sofortrechnung"/>
    <s v="eam\bekir.ahmed"/>
    <x v="0"/>
    <s v="23854"/>
    <s v="Digitec Galaxus AG"/>
    <x v="0"/>
    <s v="3"/>
    <s v="200370094"/>
    <x v="257"/>
    <s v="Huawei Band 9 (Kimi-B19)"/>
    <n v="5"/>
    <n v="29.5"/>
    <n v="31.15"/>
    <n v="155.75"/>
    <n v="1.65"/>
    <n v="8.25"/>
    <n v="5.29"/>
    <s v="V0019"/>
    <x v="0"/>
    <s v="KÜB14"/>
    <s v="EXP"/>
    <s v="Zubehör"/>
    <x v="0"/>
    <n v="5"/>
    <n v="29.5"/>
    <n v="31.15"/>
    <n v="155.75"/>
    <n v="1.65"/>
    <n v="8.25"/>
    <n v="5.2969502407704656E-2"/>
    <n v="1"/>
    <m/>
    <x v="0"/>
    <s v="Nein"/>
    <x v="0"/>
  </r>
  <r>
    <n v="14574003"/>
    <x v="7"/>
    <x v="0"/>
    <n v="2001086"/>
    <s v="Sofortrechnung"/>
    <s v="eam\bekir.ahmed"/>
    <x v="0"/>
    <s v="23854"/>
    <s v="Digitec Galaxus AG"/>
    <x v="1"/>
    <s v="4"/>
    <s v="100690669"/>
    <x v="367"/>
    <s v="Xiaomi Redmi 14C 4GB/128GB"/>
    <n v="11"/>
    <n v="77.5"/>
    <n v="81.400000000000006"/>
    <n v="895.4"/>
    <n v="3.9"/>
    <n v="42.9"/>
    <n v="4.79"/>
    <s v="V0019"/>
    <x v="0"/>
    <s v="KÜB14"/>
    <s v="EXP"/>
    <s v="Geräte"/>
    <x v="0"/>
    <n v="11"/>
    <n v="77.5"/>
    <n v="81.400000000000006"/>
    <n v="895.4"/>
    <n v="3.9"/>
    <n v="42.9"/>
    <n v="4.7911547911547912E-2"/>
    <n v="1"/>
    <m/>
    <x v="0"/>
    <s v="Nein"/>
    <x v="0"/>
  </r>
  <r>
    <n v="14574003"/>
    <x v="7"/>
    <x v="0"/>
    <n v="2001086"/>
    <s v="Sofortrechnung"/>
    <s v="eam\bekir.ahmed"/>
    <x v="0"/>
    <s v="23854"/>
    <s v="Digitec Galaxus AG"/>
    <x v="0"/>
    <s v="5"/>
    <s v="200370116"/>
    <x v="396"/>
    <s v="Huawei Watch GT5 46mm (Vili-B19W)"/>
    <n v="4"/>
    <n v="188.0086"/>
    <n v="194.97"/>
    <n v="779.88"/>
    <n v="6.9614000000000003"/>
    <n v="27.85"/>
    <n v="3.57"/>
    <s v="V0019"/>
    <x v="0"/>
    <s v="KÜB14"/>
    <s v="EXP"/>
    <s v="Zubehör"/>
    <x v="0"/>
    <n v="4"/>
    <n v="188.0086"/>
    <n v="194.97"/>
    <n v="779.88"/>
    <n v="6.9614000000000003"/>
    <n v="27.85"/>
    <n v="3.5710622146996975E-2"/>
    <n v="1"/>
    <m/>
    <x v="0"/>
    <s v="Nein"/>
    <x v="0"/>
  </r>
  <r>
    <n v="14574003"/>
    <x v="7"/>
    <x v="0"/>
    <n v="2001086"/>
    <s v="Sofortrechnung"/>
    <s v="eam\bekir.ahmed"/>
    <x v="0"/>
    <s v="23854"/>
    <s v="Digitec Galaxus AG"/>
    <x v="0"/>
    <s v="6"/>
    <s v="200370115"/>
    <x v="475"/>
    <s v="Huawei Watch GT5 46mm (Vili-B19F)"/>
    <n v="7"/>
    <n v="167.54900000000001"/>
    <n v="185.93"/>
    <n v="1301.51"/>
    <n v="18.381"/>
    <n v="128.66999999999999"/>
    <n v="9.8800000000000008"/>
    <s v="V0019"/>
    <x v="0"/>
    <s v="KÜB14"/>
    <s v="EXP"/>
    <s v="Zubehör"/>
    <x v="0"/>
    <n v="7"/>
    <n v="167.54900000000001"/>
    <n v="185.93"/>
    <n v="1301.51"/>
    <n v="18.381"/>
    <n v="128.66999999999999"/>
    <n v="9.8862090955889687E-2"/>
    <n v="1"/>
    <m/>
    <x v="0"/>
    <s v="Nein"/>
    <x v="0"/>
  </r>
  <r>
    <n v="14574003"/>
    <x v="7"/>
    <x v="0"/>
    <n v="2001086"/>
    <s v="Sofortrechnung"/>
    <s v="eam\bekir.ahmed"/>
    <x v="0"/>
    <s v="23854"/>
    <s v="Digitec Galaxus AG"/>
    <x v="0"/>
    <s v="7"/>
    <s v="200370064"/>
    <x v="66"/>
    <s v="Huawei Watch GT4 41mm (Aurora-B19M)"/>
    <n v="7"/>
    <n v="149.23050000000001"/>
    <n v="157.79"/>
    <n v="1104.53"/>
    <n v="8.5594999999999999"/>
    <n v="59.92"/>
    <n v="5.42"/>
    <s v="V0019"/>
    <x v="0"/>
    <s v="KÜB14"/>
    <s v="EXP"/>
    <s v="Zubehör"/>
    <x v="0"/>
    <n v="7"/>
    <n v="149.23050000000001"/>
    <n v="157.79"/>
    <n v="1104.53"/>
    <n v="8.5594999999999999"/>
    <n v="59.92"/>
    <n v="5.4249318714747453E-2"/>
    <n v="1"/>
    <m/>
    <x v="0"/>
    <s v="Nein"/>
    <x v="0"/>
  </r>
  <r>
    <n v="14572835"/>
    <x v="7"/>
    <x v="0"/>
    <n v="2001087"/>
    <s v="Sofortrechnung"/>
    <s v="EAM\Erdal.Bircan"/>
    <x v="0"/>
    <s v="30505"/>
    <s v="RT Mobile Logistics S.R.O."/>
    <x v="1"/>
    <s v="1"/>
    <s v="101030425"/>
    <x v="207"/>
    <s v="Samsung A256B A25 5G 128GB"/>
    <n v="6"/>
    <n v="160.5256"/>
    <n v="167"/>
    <n v="1002"/>
    <n v="6.4744000000000002"/>
    <n v="38.85"/>
    <n v="3.87"/>
    <s v="V0164"/>
    <x v="4"/>
    <s v="VKASSE"/>
    <s v="EXP"/>
    <s v="Geräte"/>
    <x v="4"/>
    <n v="6"/>
    <n v="160.5256"/>
    <n v="167"/>
    <n v="1002"/>
    <n v="6.4744000000000002"/>
    <n v="38.85"/>
    <n v="3.8772455089820364E-2"/>
    <n v="1"/>
    <m/>
    <x v="0"/>
    <s v="Nein"/>
    <x v="0"/>
  </r>
  <r>
    <n v="14572835"/>
    <x v="7"/>
    <x v="0"/>
    <n v="2001087"/>
    <s v="Sofortrechnung"/>
    <s v="EAM\Erdal.Bircan"/>
    <x v="0"/>
    <s v="30505"/>
    <s v="RT Mobile Logistics S.R.O."/>
    <x v="1"/>
    <s v="2"/>
    <s v="101030496"/>
    <x v="292"/>
    <s v="Samsung X216B Tab A9+ 5G 128GB"/>
    <n v="5"/>
    <n v="182.7586"/>
    <n v="203"/>
    <n v="1015"/>
    <n v="20.241399999999999"/>
    <n v="101.21"/>
    <n v="9.9700000000000006"/>
    <s v="V0164"/>
    <x v="4"/>
    <s v="VKASSE"/>
    <s v="EXP"/>
    <s v="Geräte"/>
    <x v="4"/>
    <n v="5"/>
    <n v="182.7586"/>
    <n v="203"/>
    <n v="1015"/>
    <n v="20.241399999999999"/>
    <n v="101.21"/>
    <n v="9.9714285714285714E-2"/>
    <n v="1"/>
    <m/>
    <x v="0"/>
    <s v="Nein"/>
    <x v="0"/>
  </r>
  <r>
    <n v="14572835"/>
    <x v="7"/>
    <x v="0"/>
    <n v="2001087"/>
    <s v="Sofortrechnung"/>
    <s v="EAM\Erdal.Bircan"/>
    <x v="0"/>
    <s v="30505"/>
    <s v="RT Mobile Logistics S.R.O."/>
    <x v="1"/>
    <s v="3"/>
    <s v="101310031"/>
    <x v="381"/>
    <s v="Honor 200 Pro 512GB"/>
    <n v="3"/>
    <n v="360.71789999999999"/>
    <n v="378"/>
    <n v="1134"/>
    <n v="17.2821"/>
    <n v="51.85"/>
    <n v="4.57"/>
    <s v="V0164"/>
    <x v="4"/>
    <s v="VKASSE"/>
    <s v="EXP"/>
    <s v="Geräte"/>
    <x v="4"/>
    <n v="3"/>
    <n v="360.71789999999999"/>
    <n v="378"/>
    <n v="1134"/>
    <n v="17.2821"/>
    <n v="51.85"/>
    <n v="4.572310405643739E-2"/>
    <n v="1"/>
    <m/>
    <x v="0"/>
    <s v="Nein"/>
    <x v="0"/>
  </r>
  <r>
    <n v="14572835"/>
    <x v="7"/>
    <x v="0"/>
    <n v="2001087"/>
    <s v="Sofortrechnung"/>
    <s v="EAM\Erdal.Bircan"/>
    <x v="0"/>
    <s v="30505"/>
    <s v="RT Mobile Logistics S.R.O."/>
    <x v="1"/>
    <s v="4"/>
    <s v="101300192"/>
    <x v="164"/>
    <s v="Apple iPad 10.9&quot; 2022 64GB [WiFi]"/>
    <n v="1"/>
    <n v="294.17809999999997"/>
    <n v="305"/>
    <n v="305"/>
    <n v="10.821899999999999"/>
    <n v="10.82"/>
    <n v="3.54"/>
    <s v="V0164"/>
    <x v="4"/>
    <s v="VKASSE"/>
    <s v="EXP"/>
    <s v="Geräte"/>
    <x v="4"/>
    <n v="1"/>
    <n v="294.17809999999997"/>
    <n v="305"/>
    <n v="305"/>
    <n v="10.821899999999999"/>
    <n v="10.82"/>
    <n v="3.5475409836065577E-2"/>
    <n v="1"/>
    <m/>
    <x v="0"/>
    <s v="Nein"/>
    <x v="0"/>
  </r>
  <r>
    <n v="14572835"/>
    <x v="7"/>
    <x v="0"/>
    <n v="2001087"/>
    <s v="Sofortrechnung"/>
    <s v="EAM\Erdal.Bircan"/>
    <x v="0"/>
    <s v="30505"/>
    <s v="RT Mobile Logistics S.R.O."/>
    <x v="1"/>
    <s v="5"/>
    <s v="101690336"/>
    <x v="342"/>
    <s v="Xiaomi Redmi 14C 4GB/128GB"/>
    <n v="2"/>
    <n v="74.5"/>
    <n v="82"/>
    <n v="164"/>
    <n v="7.5"/>
    <n v="15"/>
    <n v="9.14"/>
    <s v="V0164"/>
    <x v="4"/>
    <s v="VKASSE"/>
    <s v="EXP"/>
    <s v="Geräte"/>
    <x v="4"/>
    <n v="2"/>
    <n v="74.5"/>
    <n v="82"/>
    <n v="164"/>
    <n v="7.5"/>
    <n v="15"/>
    <n v="9.1463414634146339E-2"/>
    <n v="1"/>
    <m/>
    <x v="0"/>
    <s v="Nein"/>
    <x v="0"/>
  </r>
  <r>
    <n v="14572835"/>
    <x v="7"/>
    <x v="0"/>
    <n v="2001087"/>
    <s v="Sofortrechnung"/>
    <s v="EAM\Erdal.Bircan"/>
    <x v="0"/>
    <s v="30505"/>
    <s v="RT Mobile Logistics S.R.O."/>
    <x v="1"/>
    <s v="6"/>
    <s v="100302543"/>
    <x v="7"/>
    <s v="Apple iPad 10.2&quot; 2021 LTE 64GB"/>
    <n v="2"/>
    <n v="377.28570000000002"/>
    <n v="423"/>
    <n v="846"/>
    <n v="45.714300000000001"/>
    <n v="91.43"/>
    <n v="10.8"/>
    <s v="V0164"/>
    <x v="4"/>
    <s v="VKASSE"/>
    <s v="EXP"/>
    <s v="Geräte"/>
    <x v="4"/>
    <n v="2"/>
    <n v="377.28570000000002"/>
    <n v="423"/>
    <n v="846"/>
    <n v="45.714300000000001"/>
    <n v="91.43"/>
    <n v="0.10807328605200947"/>
    <n v="1"/>
    <m/>
    <x v="0"/>
    <s v="Nein"/>
    <x v="0"/>
  </r>
  <r>
    <n v="14572835"/>
    <x v="7"/>
    <x v="0"/>
    <n v="2001087"/>
    <s v="Sofortrechnung"/>
    <s v="EAM\Erdal.Bircan"/>
    <x v="0"/>
    <s v="30505"/>
    <s v="RT Mobile Logistics S.R.O."/>
    <x v="1"/>
    <s v="7"/>
    <s v="101030480"/>
    <x v="37"/>
    <s v="Samsung A356B A35 5G 128GB"/>
    <n v="2"/>
    <n v="188.4658"/>
    <n v="203"/>
    <n v="406"/>
    <n v="14.5342"/>
    <n v="29.07"/>
    <n v="7.15"/>
    <s v="V0164"/>
    <x v="4"/>
    <s v="VKASSE"/>
    <s v="EXP"/>
    <s v="Geräte"/>
    <x v="4"/>
    <n v="2"/>
    <n v="188.4658"/>
    <n v="203"/>
    <n v="406"/>
    <n v="14.5342"/>
    <n v="29.07"/>
    <n v="7.1600985221674879E-2"/>
    <n v="1"/>
    <m/>
    <x v="0"/>
    <s v="Nein"/>
    <x v="0"/>
  </r>
  <r>
    <n v="14572835"/>
    <x v="7"/>
    <x v="0"/>
    <n v="2001087"/>
    <s v="Sofortrechnung"/>
    <s v="EAM\Erdal.Bircan"/>
    <x v="0"/>
    <s v="30505"/>
    <s v="RT Mobile Logistics S.R.O."/>
    <x v="1"/>
    <s v="8"/>
    <s v="101030489"/>
    <x v="392"/>
    <s v="Samsung A057G A05s 64GB"/>
    <n v="2"/>
    <n v="80.665300000000002"/>
    <n v="89"/>
    <n v="178"/>
    <n v="8.3346999999999998"/>
    <n v="16.670000000000002"/>
    <n v="9.36"/>
    <s v="V0164"/>
    <x v="4"/>
    <s v="VKASSE"/>
    <s v="EXP"/>
    <s v="Geräte"/>
    <x v="4"/>
    <n v="2"/>
    <n v="80.665300000000002"/>
    <n v="89"/>
    <n v="178"/>
    <n v="8.3346999999999998"/>
    <n v="16.670000000000002"/>
    <n v="9.3651685393258438E-2"/>
    <n v="1"/>
    <m/>
    <x v="0"/>
    <s v="Nein"/>
    <x v="0"/>
  </r>
  <r>
    <n v="14572835"/>
    <x v="7"/>
    <x v="0"/>
    <n v="2001087"/>
    <s v="Sofortrechnung"/>
    <s v="EAM\Erdal.Bircan"/>
    <x v="0"/>
    <s v="30505"/>
    <s v="RT Mobile Logistics S.R.O."/>
    <x v="1"/>
    <s v="9"/>
    <s v="101690298"/>
    <x v="327"/>
    <s v="Xiaomi Redmi Note 13 Pro+ 5G 12GB/512GB"/>
    <n v="2"/>
    <n v="272"/>
    <n v="277"/>
    <n v="554"/>
    <n v="5"/>
    <n v="10"/>
    <n v="1.8"/>
    <s v="V0164"/>
    <x v="4"/>
    <s v="VKASSE"/>
    <s v="EXP"/>
    <s v="Geräte"/>
    <x v="4"/>
    <n v="2"/>
    <n v="272"/>
    <n v="277"/>
    <n v="554"/>
    <n v="5"/>
    <n v="10"/>
    <n v="1.8050541516245487E-2"/>
    <n v="1"/>
    <m/>
    <x v="0"/>
    <s v="Nein"/>
    <x v="0"/>
  </r>
  <r>
    <n v="14572835"/>
    <x v="7"/>
    <x v="0"/>
    <n v="2001087"/>
    <s v="Sofortrechnung"/>
    <s v="EAM\Erdal.Bircan"/>
    <x v="0"/>
    <s v="30505"/>
    <s v="RT Mobile Logistics S.R.O."/>
    <x v="1"/>
    <s v="10"/>
    <s v="101690331"/>
    <x v="252"/>
    <s v="Xiaomi Redmi 14C 4GB/128GB"/>
    <n v="5"/>
    <n v="74.601299999999995"/>
    <n v="80"/>
    <n v="400"/>
    <n v="5.3986999999999998"/>
    <n v="26.99"/>
    <n v="6.74"/>
    <s v="V0164"/>
    <x v="4"/>
    <s v="VKASSE"/>
    <s v="EXP"/>
    <s v="Geräte"/>
    <x v="4"/>
    <n v="5"/>
    <n v="74.601299999999995"/>
    <n v="80"/>
    <n v="400"/>
    <n v="5.3986999999999998"/>
    <n v="26.99"/>
    <n v="6.7474999999999993E-2"/>
    <n v="1"/>
    <m/>
    <x v="0"/>
    <s v="Nein"/>
    <x v="0"/>
  </r>
  <r>
    <n v="14572835"/>
    <x v="7"/>
    <x v="0"/>
    <n v="2001087"/>
    <s v="Sofortrechnung"/>
    <s v="EAM\Erdal.Bircan"/>
    <x v="0"/>
    <s v="30505"/>
    <s v="RT Mobile Logistics S.R.O."/>
    <x v="1"/>
    <s v="11"/>
    <s v="100302478"/>
    <x v="79"/>
    <s v="Apple iPhone 13 128GB"/>
    <n v="7"/>
    <n v="416.53640000000001"/>
    <n v="426"/>
    <n v="2982"/>
    <n v="9.4635999999999996"/>
    <n v="66.25"/>
    <n v="2.2200000000000002"/>
    <s v="V0164"/>
    <x v="4"/>
    <s v="VKASSE"/>
    <s v="EXP"/>
    <s v="Geräte"/>
    <x v="4"/>
    <n v="7"/>
    <n v="416.53640000000001"/>
    <n v="426"/>
    <n v="2982"/>
    <n v="9.4635999999999996"/>
    <n v="66.25"/>
    <n v="2.2216633132126091E-2"/>
    <n v="1"/>
    <m/>
    <x v="0"/>
    <s v="Nein"/>
    <x v="0"/>
  </r>
  <r>
    <n v="14572835"/>
    <x v="7"/>
    <x v="0"/>
    <n v="2001087"/>
    <s v="Sofortrechnung"/>
    <s v="EAM\Erdal.Bircan"/>
    <x v="0"/>
    <s v="30505"/>
    <s v="RT Mobile Logistics S.R.O."/>
    <x v="1"/>
    <s v="12"/>
    <s v="100302952"/>
    <x v="20"/>
    <s v="Apple iPhone 15 128GB"/>
    <n v="7"/>
    <n v="605"/>
    <n v="627"/>
    <n v="4389"/>
    <n v="22"/>
    <n v="154"/>
    <n v="3.5"/>
    <s v="V0164"/>
    <x v="4"/>
    <s v="VKASSE"/>
    <s v="EXP"/>
    <s v="Geräte"/>
    <x v="4"/>
    <n v="7"/>
    <n v="605"/>
    <n v="627"/>
    <n v="4389"/>
    <n v="22"/>
    <n v="154"/>
    <n v="3.5087719298245612E-2"/>
    <n v="1"/>
    <m/>
    <x v="0"/>
    <s v="Nein"/>
    <x v="0"/>
  </r>
  <r>
    <n v="14572835"/>
    <x v="7"/>
    <x v="0"/>
    <n v="2001087"/>
    <s v="Sofortrechnung"/>
    <s v="EAM\Erdal.Bircan"/>
    <x v="0"/>
    <s v="30505"/>
    <s v="RT Mobile Logistics S.R.O."/>
    <x v="1"/>
    <s v="13"/>
    <s v="101690209"/>
    <x v="12"/>
    <s v="Xiaomi Redmi Pad SE 8GB/256GB [WiFi]"/>
    <n v="2"/>
    <n v="129.98869999999999"/>
    <n v="144"/>
    <n v="288"/>
    <n v="14.0113"/>
    <n v="28.02"/>
    <n v="9.73"/>
    <s v="V0164"/>
    <x v="4"/>
    <s v="VKASSE"/>
    <s v="EXP"/>
    <s v="Geräte"/>
    <x v="4"/>
    <n v="2"/>
    <n v="129.98869999999999"/>
    <n v="144"/>
    <n v="288"/>
    <n v="14.0113"/>
    <n v="28.02"/>
    <n v="9.7291666666666665E-2"/>
    <n v="1"/>
    <m/>
    <x v="0"/>
    <s v="Nein"/>
    <x v="0"/>
  </r>
  <r>
    <n v="14572835"/>
    <x v="7"/>
    <x v="0"/>
    <n v="2001087"/>
    <s v="Sofortrechnung"/>
    <s v="EAM\Erdal.Bircan"/>
    <x v="0"/>
    <s v="30505"/>
    <s v="RT Mobile Logistics S.R.O."/>
    <x v="1"/>
    <s v="14"/>
    <s v="101030457"/>
    <x v="203"/>
    <s v="Samsung A556B A55 5G 128GB"/>
    <n v="5"/>
    <n v="253.26820000000001"/>
    <n v="265"/>
    <n v="1325"/>
    <n v="11.7318"/>
    <n v="58.66"/>
    <n v="4.42"/>
    <s v="V0164"/>
    <x v="4"/>
    <s v="VKASSE"/>
    <s v="EXP"/>
    <s v="Geräte"/>
    <x v="4"/>
    <n v="5"/>
    <n v="253.26820000000001"/>
    <n v="265"/>
    <n v="1325"/>
    <n v="11.7318"/>
    <n v="58.66"/>
    <n v="4.4271698113207546E-2"/>
    <n v="1"/>
    <m/>
    <x v="0"/>
    <s v="Nein"/>
    <x v="0"/>
  </r>
  <r>
    <n v="14572835"/>
    <x v="7"/>
    <x v="0"/>
    <n v="2001087"/>
    <s v="Sofortrechnung"/>
    <s v="EAM\Erdal.Bircan"/>
    <x v="0"/>
    <s v="30505"/>
    <s v="RT Mobile Logistics S.R.O."/>
    <x v="1"/>
    <s v="15"/>
    <s v="101030449"/>
    <x v="62"/>
    <s v="Samsung A155F A15 128GB"/>
    <n v="4"/>
    <n v="112.0598"/>
    <n v="127"/>
    <n v="508"/>
    <n v="14.940200000000001"/>
    <n v="59.76"/>
    <n v="11.76"/>
    <s v="V0164"/>
    <x v="4"/>
    <s v="VKASSE"/>
    <s v="EXP"/>
    <s v="Geräte"/>
    <x v="4"/>
    <n v="4"/>
    <n v="112.0598"/>
    <n v="127"/>
    <n v="508"/>
    <n v="14.940200000000001"/>
    <n v="59.76"/>
    <n v="0.11763779527559055"/>
    <n v="1"/>
    <m/>
    <x v="0"/>
    <s v="Nein"/>
    <x v="0"/>
  </r>
  <r>
    <n v="14572835"/>
    <x v="7"/>
    <x v="0"/>
    <n v="2001087"/>
    <s v="Sofortrechnung"/>
    <s v="EAM\Erdal.Bircan"/>
    <x v="0"/>
    <s v="30505"/>
    <s v="RT Mobile Logistics S.R.O."/>
    <x v="1"/>
    <s v="16"/>
    <s v="101030449"/>
    <x v="62"/>
    <s v="Samsung A155F A15 128GB"/>
    <n v="1"/>
    <n v="112.0598"/>
    <n v="129"/>
    <n v="129"/>
    <n v="16.940200000000001"/>
    <n v="16.940000000000001"/>
    <n v="13.13"/>
    <s v="V0164"/>
    <x v="4"/>
    <s v="VKASSE"/>
    <s v="EXP"/>
    <s v="Geräte"/>
    <x v="4"/>
    <n v="1"/>
    <n v="112.0598"/>
    <n v="129"/>
    <n v="129"/>
    <n v="16.940200000000001"/>
    <n v="16.940000000000001"/>
    <n v="0.13131782945736434"/>
    <n v="1"/>
    <m/>
    <x v="0"/>
    <s v="Nein"/>
    <x v="0"/>
  </r>
  <r>
    <n v="14572835"/>
    <x v="7"/>
    <x v="0"/>
    <n v="2001087"/>
    <s v="Sofortrechnung"/>
    <s v="EAM\Erdal.Bircan"/>
    <x v="0"/>
    <s v="30505"/>
    <s v="RT Mobile Logistics S.R.O."/>
    <x v="1"/>
    <s v="17"/>
    <s v="101690323"/>
    <x v="517"/>
    <s v="Xiaomi Redmi 14C 8GB/256GB"/>
    <n v="1"/>
    <n v="105.4256"/>
    <n v="107"/>
    <n v="107"/>
    <n v="1.5744"/>
    <n v="1.57"/>
    <n v="1.47"/>
    <s v="V0164"/>
    <x v="4"/>
    <s v="VKASSE"/>
    <s v="EXP"/>
    <s v="Geräte"/>
    <x v="4"/>
    <n v="1"/>
    <n v="105.4256"/>
    <n v="107"/>
    <n v="107"/>
    <n v="1.5744"/>
    <n v="1.57"/>
    <n v="1.4672897196261683E-2"/>
    <n v="1"/>
    <m/>
    <x v="0"/>
    <s v="Nein"/>
    <x v="0"/>
  </r>
  <r>
    <n v="14572835"/>
    <x v="7"/>
    <x v="0"/>
    <n v="2001087"/>
    <s v="Sofortrechnung"/>
    <s v="EAM\Erdal.Bircan"/>
    <x v="0"/>
    <s v="30505"/>
    <s v="RT Mobile Logistics S.R.O."/>
    <x v="1"/>
    <s v="18"/>
    <s v="101690244"/>
    <x v="256"/>
    <s v="Xiaomi POCO X6 Pro 5G 12GB/512GB"/>
    <n v="1"/>
    <n v="246.00569999999999"/>
    <n v="267"/>
    <n v="267"/>
    <n v="20.994299999999999"/>
    <n v="20.99"/>
    <n v="7.86"/>
    <s v="V0164"/>
    <x v="4"/>
    <s v="VKASSE"/>
    <s v="EXP"/>
    <s v="Geräte"/>
    <x v="4"/>
    <n v="1"/>
    <n v="246.00569999999999"/>
    <n v="267"/>
    <n v="267"/>
    <n v="20.994299999999999"/>
    <n v="20.99"/>
    <n v="7.8614232209737817E-2"/>
    <n v="1"/>
    <m/>
    <x v="0"/>
    <s v="Nein"/>
    <x v="0"/>
  </r>
  <r>
    <n v="14572835"/>
    <x v="7"/>
    <x v="0"/>
    <n v="2001087"/>
    <s v="Sofortrechnung"/>
    <s v="EAM\Erdal.Bircan"/>
    <x v="0"/>
    <s v="30505"/>
    <s v="RT Mobile Logistics S.R.O."/>
    <x v="1"/>
    <s v="19"/>
    <s v="101030104"/>
    <x v="304"/>
    <s v="Samsung G736B Xcover 6 Pro 5G 128GB EE"/>
    <n v="1"/>
    <n v="300.59789999999998"/>
    <n v="315"/>
    <n v="315"/>
    <n v="14.402100000000001"/>
    <n v="14.4"/>
    <n v="4.57"/>
    <s v="V0164"/>
    <x v="4"/>
    <s v="VKASSE"/>
    <s v="EXP"/>
    <s v="Geräte"/>
    <x v="4"/>
    <n v="1"/>
    <n v="300.59789999999998"/>
    <n v="315"/>
    <n v="315"/>
    <n v="14.402100000000001"/>
    <n v="14.4"/>
    <n v="4.5714285714285714E-2"/>
    <n v="1"/>
    <m/>
    <x v="0"/>
    <s v="Nein"/>
    <x v="0"/>
  </r>
  <r>
    <n v="14572835"/>
    <x v="7"/>
    <x v="0"/>
    <n v="2001087"/>
    <s v="Sofortrechnung"/>
    <s v="EAM\Erdal.Bircan"/>
    <x v="0"/>
    <s v="30505"/>
    <s v="RT Mobile Logistics S.R.O."/>
    <x v="1"/>
    <s v="20"/>
    <s v="101030492"/>
    <x v="138"/>
    <s v="Samsung A356B A35 5G 256GB"/>
    <n v="1"/>
    <n v="228.69569999999999"/>
    <n v="239"/>
    <n v="239"/>
    <n v="10.3043"/>
    <n v="10.3"/>
    <n v="4.3099999999999996"/>
    <s v="V0164"/>
    <x v="4"/>
    <s v="VKASSE"/>
    <s v="EXP"/>
    <s v="Geräte"/>
    <x v="4"/>
    <n v="1"/>
    <n v="228.69569999999999"/>
    <n v="239"/>
    <n v="239"/>
    <n v="10.3043"/>
    <n v="10.3"/>
    <n v="4.3096234309623435E-2"/>
    <n v="1"/>
    <m/>
    <x v="0"/>
    <s v="Nein"/>
    <x v="0"/>
  </r>
  <r>
    <n v="14572835"/>
    <x v="7"/>
    <x v="0"/>
    <n v="2001087"/>
    <s v="Sofortrechnung"/>
    <s v="EAM\Erdal.Bircan"/>
    <x v="0"/>
    <s v="30505"/>
    <s v="RT Mobile Logistics S.R.O."/>
    <x v="1"/>
    <s v="21"/>
    <s v="101690269"/>
    <x v="197"/>
    <s v="Xiaomi POCO X6 Pro 5G 12GB/512GB"/>
    <n v="6"/>
    <n v="246"/>
    <n v="260"/>
    <n v="1560"/>
    <n v="14"/>
    <n v="84"/>
    <n v="5.38"/>
    <s v="V0164"/>
    <x v="4"/>
    <s v="VKASSE"/>
    <s v="EXP"/>
    <s v="Geräte"/>
    <x v="4"/>
    <n v="6"/>
    <n v="246"/>
    <n v="260"/>
    <n v="1560"/>
    <n v="14"/>
    <n v="84"/>
    <n v="5.3846153846153849E-2"/>
    <n v="1"/>
    <m/>
    <x v="0"/>
    <s v="Nein"/>
    <x v="0"/>
  </r>
  <r>
    <n v="14572835"/>
    <x v="7"/>
    <x v="0"/>
    <n v="2001087"/>
    <s v="Sofortrechnung"/>
    <s v="EAM\Erdal.Bircan"/>
    <x v="0"/>
    <s v="30505"/>
    <s v="RT Mobile Logistics S.R.O."/>
    <x v="1"/>
    <s v="22"/>
    <s v="100050289"/>
    <x v="21"/>
    <s v="Motorola Moto G55 5G 256GB"/>
    <n v="1"/>
    <n v="149"/>
    <n v="159"/>
    <n v="159"/>
    <n v="10"/>
    <n v="10"/>
    <n v="6.28"/>
    <s v="V0164"/>
    <x v="4"/>
    <s v="VKASSE"/>
    <s v="EXP"/>
    <s v="Geräte"/>
    <x v="4"/>
    <n v="1"/>
    <n v="149"/>
    <n v="159"/>
    <n v="159"/>
    <n v="10"/>
    <n v="10"/>
    <n v="6.2893081761006289E-2"/>
    <n v="1"/>
    <m/>
    <x v="0"/>
    <s v="Nein"/>
    <x v="0"/>
  </r>
  <r>
    <n v="14572835"/>
    <x v="7"/>
    <x v="0"/>
    <n v="2001087"/>
    <s v="Sofortrechnung"/>
    <s v="EAM\Erdal.Bircan"/>
    <x v="0"/>
    <s v="30505"/>
    <s v="RT Mobile Logistics S.R.O."/>
    <x v="1"/>
    <s v="23"/>
    <s v="100034474"/>
    <x v="284"/>
    <s v="Samsung S921B S24 5G 128GB"/>
    <n v="1"/>
    <n v="484.77780000000001"/>
    <n v="495"/>
    <n v="495"/>
    <n v="10.222200000000001"/>
    <n v="10.220000000000001"/>
    <n v="2.06"/>
    <s v="V0164"/>
    <x v="4"/>
    <s v="VKASSE"/>
    <s v="EXP"/>
    <s v="Geräte"/>
    <x v="4"/>
    <n v="1"/>
    <n v="484.77780000000001"/>
    <n v="495"/>
    <n v="495"/>
    <n v="10.222200000000001"/>
    <n v="10.220000000000001"/>
    <n v="2.0646464646464649E-2"/>
    <n v="1"/>
    <m/>
    <x v="0"/>
    <s v="Nein"/>
    <x v="0"/>
  </r>
  <r>
    <n v="14572835"/>
    <x v="7"/>
    <x v="0"/>
    <n v="2001087"/>
    <s v="Sofortrechnung"/>
    <s v="EAM\Erdal.Bircan"/>
    <x v="0"/>
    <s v="30505"/>
    <s v="RT Mobile Logistics S.R.O."/>
    <x v="0"/>
    <s v="24"/>
    <s v="200370037"/>
    <x v="139"/>
    <s v="Huawei Watch GT3 Pro 46mm (Odin B19S)"/>
    <n v="1"/>
    <n v="164.98"/>
    <n v="169"/>
    <n v="169"/>
    <n v="4.0199999999999996"/>
    <n v="4.0199999999999996"/>
    <n v="2.37"/>
    <s v="V0164"/>
    <x v="4"/>
    <s v="VKASSE"/>
    <s v="EXP"/>
    <s v="Zubehör"/>
    <x v="4"/>
    <n v="1"/>
    <n v="164.98"/>
    <n v="169"/>
    <n v="169"/>
    <n v="4.0199999999999996"/>
    <n v="4.0199999999999996"/>
    <n v="2.3786982248520709E-2"/>
    <n v="1"/>
    <m/>
    <x v="0"/>
    <s v="Nein"/>
    <x v="0"/>
  </r>
  <r>
    <n v="14572835"/>
    <x v="7"/>
    <x v="0"/>
    <n v="2001087"/>
    <s v="Sofortrechnung"/>
    <s v="EAM\Erdal.Bircan"/>
    <x v="0"/>
    <s v="30505"/>
    <s v="RT Mobile Logistics S.R.O."/>
    <x v="1"/>
    <s v="25"/>
    <s v="101310028"/>
    <x v="238"/>
    <s v="Honor 200 512GB"/>
    <n v="2"/>
    <n v="276.61900000000003"/>
    <n v="280"/>
    <n v="560"/>
    <n v="3.3809999999999998"/>
    <n v="6.76"/>
    <n v="1.2"/>
    <s v="V0164"/>
    <x v="4"/>
    <s v="VKASSE"/>
    <s v="EXP"/>
    <s v="Geräte"/>
    <x v="4"/>
    <n v="2"/>
    <n v="276.61900000000003"/>
    <n v="280"/>
    <n v="560"/>
    <n v="3.3809999999999998"/>
    <n v="6.76"/>
    <n v="1.2071428571428571E-2"/>
    <n v="1"/>
    <m/>
    <x v="0"/>
    <s v="Nein"/>
    <x v="0"/>
  </r>
  <r>
    <n v="14572835"/>
    <x v="7"/>
    <x v="0"/>
    <n v="2001087"/>
    <s v="Sofortrechnung"/>
    <s v="EAM\Erdal.Bircan"/>
    <x v="0"/>
    <s v="30505"/>
    <s v="RT Mobile Logistics S.R.O."/>
    <x v="1"/>
    <s v="26"/>
    <s v="101030382"/>
    <x v="28"/>
    <s v="Samsung S921B S24 5G 256GB"/>
    <n v="1"/>
    <n v="530.07069999999999"/>
    <n v="555"/>
    <n v="555"/>
    <n v="24.929300000000001"/>
    <n v="24.93"/>
    <n v="4.49"/>
    <s v="V0164"/>
    <x v="4"/>
    <s v="VKASSE"/>
    <s v="EXP"/>
    <s v="Geräte"/>
    <x v="4"/>
    <n v="1"/>
    <n v="530.07069999999999"/>
    <n v="555"/>
    <n v="555"/>
    <n v="24.929300000000001"/>
    <n v="24.93"/>
    <n v="4.4918918918918915E-2"/>
    <n v="1"/>
    <m/>
    <x v="0"/>
    <s v="Nein"/>
    <x v="0"/>
  </r>
  <r>
    <n v="14572835"/>
    <x v="7"/>
    <x v="0"/>
    <n v="2001087"/>
    <s v="Sofortrechnung"/>
    <s v="EAM\Erdal.Bircan"/>
    <x v="0"/>
    <s v="30505"/>
    <s v="RT Mobile Logistics S.R.O."/>
    <x v="1"/>
    <s v="27"/>
    <s v="101030357"/>
    <x v="341"/>
    <s v="Samsung A057G A05s 64GB"/>
    <n v="1"/>
    <n v="80.004400000000004"/>
    <n v="93"/>
    <n v="93"/>
    <n v="12.9956"/>
    <n v="13"/>
    <n v="13.97"/>
    <s v="V0164"/>
    <x v="4"/>
    <s v="VKASSE"/>
    <s v="EXP"/>
    <s v="Geräte"/>
    <x v="4"/>
    <n v="1"/>
    <n v="80.004400000000004"/>
    <n v="93"/>
    <n v="93"/>
    <n v="12.9956"/>
    <n v="13"/>
    <n v="0.13978494623655913"/>
    <n v="1"/>
    <m/>
    <x v="0"/>
    <s v="Nein"/>
    <x v="0"/>
  </r>
  <r>
    <n v="14572835"/>
    <x v="7"/>
    <x v="0"/>
    <n v="2001087"/>
    <s v="Sofortrechnung"/>
    <s v="EAM\Erdal.Bircan"/>
    <x v="0"/>
    <s v="30505"/>
    <s v="RT Mobile Logistics S.R.O."/>
    <x v="1"/>
    <s v="28"/>
    <s v="101690346"/>
    <x v="291"/>
    <s v="Xiaomi Redmi A3 4GB/128GB"/>
    <n v="5"/>
    <n v="64"/>
    <n v="68"/>
    <n v="340"/>
    <n v="4"/>
    <n v="20"/>
    <n v="5.88"/>
    <s v="V0164"/>
    <x v="4"/>
    <s v="VKASSE"/>
    <s v="EXP"/>
    <s v="Geräte"/>
    <x v="4"/>
    <n v="5"/>
    <n v="64"/>
    <n v="68"/>
    <n v="340"/>
    <n v="4"/>
    <n v="20"/>
    <n v="5.8823529411764705E-2"/>
    <n v="1"/>
    <m/>
    <x v="0"/>
    <s v="Nein"/>
    <x v="0"/>
  </r>
  <r>
    <n v="14572835"/>
    <x v="7"/>
    <x v="0"/>
    <n v="2001087"/>
    <s v="Sofortrechnung"/>
    <s v="EAM\Erdal.Bircan"/>
    <x v="0"/>
    <s v="30505"/>
    <s v="RT Mobile Logistics S.R.O."/>
    <x v="0"/>
    <s v="29"/>
    <s v="200300501"/>
    <x v="98"/>
    <s v="Apple AirPods Max (2. Gen)"/>
    <n v="1"/>
    <n v="418.84620000000001"/>
    <n v="445"/>
    <n v="445"/>
    <n v="26.1538"/>
    <n v="26.15"/>
    <n v="5.87"/>
    <s v="V0164"/>
    <x v="4"/>
    <s v="VKASSE"/>
    <s v="EXP"/>
    <s v="Zubehör"/>
    <x v="4"/>
    <n v="1"/>
    <n v="418.84620000000001"/>
    <n v="445"/>
    <n v="445"/>
    <n v="26.1538"/>
    <n v="26.15"/>
    <n v="5.8764044943820225E-2"/>
    <n v="1"/>
    <m/>
    <x v="0"/>
    <s v="Nein"/>
    <x v="0"/>
  </r>
  <r>
    <n v="14572835"/>
    <x v="7"/>
    <x v="0"/>
    <n v="2001087"/>
    <s v="Sofortrechnung"/>
    <s v="EAM\Erdal.Bircan"/>
    <x v="0"/>
    <s v="30505"/>
    <s v="RT Mobile Logistics S.R.O."/>
    <x v="0"/>
    <s v="30"/>
    <s v="201760002"/>
    <x v="537"/>
    <s v="AMAZFIT GTR 3 Pro Smartwatch GPS"/>
    <n v="1"/>
    <n v="87.799099999999996"/>
    <n v="102"/>
    <n v="102"/>
    <n v="14.200900000000001"/>
    <n v="14.2"/>
    <n v="13.92"/>
    <s v="V0164"/>
    <x v="4"/>
    <s v="VKASSE"/>
    <s v="EXP"/>
    <s v="Zubehör"/>
    <x v="4"/>
    <n v="1"/>
    <n v="87.799099999999996"/>
    <n v="102"/>
    <n v="102"/>
    <n v="14.200900000000001"/>
    <n v="14.2"/>
    <n v="0.13921568627450981"/>
    <n v="1"/>
    <m/>
    <x v="0"/>
    <s v="Nein"/>
    <x v="0"/>
  </r>
  <r>
    <n v="14572835"/>
    <x v="7"/>
    <x v="0"/>
    <n v="2001087"/>
    <s v="Sofortrechnung"/>
    <s v="EAM\Erdal.Bircan"/>
    <x v="0"/>
    <s v="30505"/>
    <s v="RT Mobile Logistics S.R.O."/>
    <x v="1"/>
    <s v="31"/>
    <s v="101050013"/>
    <x v="176"/>
    <s v="Motorola Moto G24 8GB/128GB"/>
    <n v="1"/>
    <n v="78"/>
    <n v="85"/>
    <n v="85"/>
    <n v="7"/>
    <n v="7"/>
    <n v="8.23"/>
    <s v="V0164"/>
    <x v="4"/>
    <s v="VKASSE"/>
    <s v="EXP"/>
    <s v="Geräte"/>
    <x v="4"/>
    <n v="1"/>
    <n v="78"/>
    <n v="85"/>
    <n v="85"/>
    <n v="7"/>
    <n v="7"/>
    <n v="8.2352941176470587E-2"/>
    <n v="1"/>
    <m/>
    <x v="0"/>
    <s v="Nein"/>
    <x v="0"/>
  </r>
  <r>
    <n v="14572835"/>
    <x v="7"/>
    <x v="0"/>
    <n v="2001087"/>
    <s v="Sofortrechnung"/>
    <s v="EAM\Erdal.Bircan"/>
    <x v="0"/>
    <s v="30505"/>
    <s v="RT Mobile Logistics S.R.O."/>
    <x v="1"/>
    <s v="32"/>
    <s v="101050013"/>
    <x v="176"/>
    <s v="Motorola Moto G24 8GB/128GB"/>
    <n v="2"/>
    <n v="78"/>
    <n v="84"/>
    <n v="168"/>
    <n v="6"/>
    <n v="12"/>
    <n v="7.14"/>
    <s v="V0164"/>
    <x v="4"/>
    <s v="VKASSE"/>
    <s v="EXP"/>
    <s v="Geräte"/>
    <x v="4"/>
    <n v="2"/>
    <n v="78"/>
    <n v="84"/>
    <n v="168"/>
    <n v="6"/>
    <n v="12"/>
    <n v="7.1428571428571425E-2"/>
    <n v="1"/>
    <m/>
    <x v="0"/>
    <s v="Nein"/>
    <x v="0"/>
  </r>
  <r>
    <n v="14572835"/>
    <x v="7"/>
    <x v="0"/>
    <n v="2001087"/>
    <s v="Sofortrechnung"/>
    <s v="EAM\Erdal.Bircan"/>
    <x v="0"/>
    <s v="30505"/>
    <s v="RT Mobile Logistics S.R.O."/>
    <x v="1"/>
    <s v="33"/>
    <s v="101030455"/>
    <x v="234"/>
    <s v="Samsung A356B A35 5G 128GB"/>
    <n v="1"/>
    <n v="190.3897"/>
    <n v="205"/>
    <n v="205"/>
    <n v="14.610300000000001"/>
    <n v="14.61"/>
    <n v="7.12"/>
    <s v="V0164"/>
    <x v="4"/>
    <s v="VKASSE"/>
    <s v="EXP"/>
    <s v="Geräte"/>
    <x v="4"/>
    <n v="1"/>
    <n v="190.3897"/>
    <n v="205"/>
    <n v="205"/>
    <n v="14.610300000000001"/>
    <n v="14.61"/>
    <n v="7.1268292682926823E-2"/>
    <n v="1"/>
    <m/>
    <x v="0"/>
    <s v="Nein"/>
    <x v="0"/>
  </r>
  <r>
    <n v="14572835"/>
    <x v="7"/>
    <x v="0"/>
    <n v="2001087"/>
    <s v="Sofortrechnung"/>
    <s v="EAM\Erdal.Bircan"/>
    <x v="0"/>
    <s v="30505"/>
    <s v="RT Mobile Logistics S.R.O."/>
    <x v="1"/>
    <s v="34"/>
    <s v="101030654"/>
    <x v="44"/>
    <s v="Samsung X216B Tab A9+ 5G 128GB"/>
    <n v="2"/>
    <n v="179"/>
    <n v="203"/>
    <n v="406"/>
    <n v="24"/>
    <n v="48"/>
    <n v="11.82"/>
    <s v="V0164"/>
    <x v="4"/>
    <s v="VKASSE"/>
    <s v="EXP"/>
    <s v="Geräte"/>
    <x v="4"/>
    <n v="2"/>
    <n v="179"/>
    <n v="203"/>
    <n v="406"/>
    <n v="24"/>
    <n v="48"/>
    <n v="0.11822660098522167"/>
    <n v="1"/>
    <m/>
    <x v="0"/>
    <s v="Nein"/>
    <x v="0"/>
  </r>
  <r>
    <n v="14572835"/>
    <x v="7"/>
    <x v="0"/>
    <n v="2001087"/>
    <s v="Sofortrechnung"/>
    <s v="EAM\Erdal.Bircan"/>
    <x v="0"/>
    <s v="30505"/>
    <s v="RT Mobile Logistics S.R.O."/>
    <x v="1"/>
    <s v="35"/>
    <s v="100302944"/>
    <x v="398"/>
    <s v="Apple iPhone 15 Plus 128GB"/>
    <n v="1"/>
    <n v="685"/>
    <n v="705"/>
    <n v="705"/>
    <n v="20"/>
    <n v="20"/>
    <n v="2.83"/>
    <s v="V0164"/>
    <x v="4"/>
    <s v="VKASSE"/>
    <s v="EXP"/>
    <s v="Geräte"/>
    <x v="4"/>
    <n v="1"/>
    <n v="685"/>
    <n v="705"/>
    <n v="705"/>
    <n v="20"/>
    <n v="20"/>
    <n v="2.8368794326241134E-2"/>
    <n v="1"/>
    <m/>
    <x v="0"/>
    <s v="Nein"/>
    <x v="0"/>
  </r>
  <r>
    <n v="14572835"/>
    <x v="7"/>
    <x v="0"/>
    <n v="2001087"/>
    <s v="Sofortrechnung"/>
    <s v="EAM\Erdal.Bircan"/>
    <x v="0"/>
    <s v="30505"/>
    <s v="RT Mobile Logistics S.R.O."/>
    <x v="1"/>
    <s v="36"/>
    <s v="100302778"/>
    <x v="166"/>
    <s v="Apple iPhone 14 Plus 128GB"/>
    <n v="2"/>
    <n v="541"/>
    <n v="566"/>
    <n v="1132"/>
    <n v="25"/>
    <n v="50"/>
    <n v="4.41"/>
    <s v="V0164"/>
    <x v="4"/>
    <s v="VKASSE"/>
    <s v="EXP"/>
    <s v="Geräte"/>
    <x v="4"/>
    <n v="2"/>
    <n v="541"/>
    <n v="566"/>
    <n v="1132"/>
    <n v="25"/>
    <n v="50"/>
    <n v="4.4169611307420496E-2"/>
    <n v="1"/>
    <m/>
    <x v="0"/>
    <s v="Nein"/>
    <x v="0"/>
  </r>
  <r>
    <n v="14572835"/>
    <x v="7"/>
    <x v="0"/>
    <n v="2001087"/>
    <s v="Sofortrechnung"/>
    <s v="EAM\Erdal.Bircan"/>
    <x v="0"/>
    <s v="30505"/>
    <s v="RT Mobile Logistics S.R.O."/>
    <x v="1"/>
    <s v="37"/>
    <s v="101690340"/>
    <x v="604"/>
    <s v="Xiaomi POCO C75 4G 8GB/256GB"/>
    <n v="1"/>
    <n v="104"/>
    <n v="109"/>
    <n v="109"/>
    <n v="5"/>
    <n v="5"/>
    <n v="4.58"/>
    <s v="V0164"/>
    <x v="4"/>
    <s v="VKASSE"/>
    <s v="EXP"/>
    <s v="Geräte"/>
    <x v="4"/>
    <n v="1"/>
    <n v="104"/>
    <n v="109"/>
    <n v="109"/>
    <n v="5"/>
    <n v="5"/>
    <n v="4.5871559633027525E-2"/>
    <n v="1"/>
    <m/>
    <x v="0"/>
    <s v="Nein"/>
    <x v="0"/>
  </r>
  <r>
    <n v="14572835"/>
    <x v="7"/>
    <x v="0"/>
    <n v="2001087"/>
    <s v="Sofortrechnung"/>
    <s v="EAM\Erdal.Bircan"/>
    <x v="0"/>
    <s v="30505"/>
    <s v="RT Mobile Logistics S.R.O."/>
    <x v="1"/>
    <s v="38"/>
    <s v="101030458"/>
    <x v="218"/>
    <s v="Samsung A556B A55 5G 256GB"/>
    <n v="3"/>
    <n v="291.64530000000002"/>
    <n v="307"/>
    <n v="921"/>
    <n v="15.354699999999999"/>
    <n v="46.06"/>
    <n v="5"/>
    <s v="V0164"/>
    <x v="4"/>
    <s v="VKASSE"/>
    <s v="EXP"/>
    <s v="Geräte"/>
    <x v="4"/>
    <n v="3"/>
    <n v="291.64530000000002"/>
    <n v="307"/>
    <n v="921"/>
    <n v="15.354699999999999"/>
    <n v="46.06"/>
    <n v="5.0010857763300762E-2"/>
    <n v="1"/>
    <m/>
    <x v="0"/>
    <s v="Nein"/>
    <x v="0"/>
  </r>
  <r>
    <n v="14572835"/>
    <x v="7"/>
    <x v="0"/>
    <n v="2001087"/>
    <s v="Sofortrechnung"/>
    <s v="EAM\Erdal.Bircan"/>
    <x v="0"/>
    <s v="30505"/>
    <s v="RT Mobile Logistics S.R.O."/>
    <x v="1"/>
    <s v="39"/>
    <s v="101030458"/>
    <x v="218"/>
    <s v="Samsung A556B A55 5G 256GB"/>
    <n v="1"/>
    <n v="291.64530000000002"/>
    <n v="309"/>
    <n v="309"/>
    <n v="17.354700000000001"/>
    <n v="17.350000000000001"/>
    <n v="5.61"/>
    <s v="V0164"/>
    <x v="4"/>
    <s v="VKASSE"/>
    <s v="EXP"/>
    <s v="Geräte"/>
    <x v="4"/>
    <n v="1"/>
    <n v="291.64530000000002"/>
    <n v="309"/>
    <n v="309"/>
    <n v="17.354700000000001"/>
    <n v="17.350000000000001"/>
    <n v="5.6148867313915864E-2"/>
    <n v="1"/>
    <m/>
    <x v="0"/>
    <s v="Nein"/>
    <x v="0"/>
  </r>
  <r>
    <n v="14572835"/>
    <x v="7"/>
    <x v="0"/>
    <n v="2001087"/>
    <s v="Sofortrechnung"/>
    <s v="EAM\Erdal.Bircan"/>
    <x v="0"/>
    <s v="30505"/>
    <s v="RT Mobile Logistics S.R.O."/>
    <x v="1"/>
    <s v="40"/>
    <s v="101030664"/>
    <x v="31"/>
    <s v="Samsung X920N Tab S10 Ultra 512GB [WiFi]"/>
    <n v="1"/>
    <n v="814"/>
    <n v="859"/>
    <n v="859"/>
    <n v="45"/>
    <n v="45"/>
    <n v="5.23"/>
    <s v="V0164"/>
    <x v="4"/>
    <s v="VKASSE"/>
    <s v="EXP"/>
    <s v="Geräte"/>
    <x v="4"/>
    <n v="1"/>
    <n v="814"/>
    <n v="859"/>
    <n v="859"/>
    <n v="45"/>
    <n v="45"/>
    <n v="5.2386495925494762E-2"/>
    <n v="1"/>
    <m/>
    <x v="0"/>
    <s v="Nein"/>
    <x v="0"/>
  </r>
  <r>
    <n v="14572835"/>
    <x v="7"/>
    <x v="0"/>
    <n v="2001087"/>
    <s v="Sofortrechnung"/>
    <s v="EAM\Erdal.Bircan"/>
    <x v="0"/>
    <s v="30505"/>
    <s v="RT Mobile Logistics S.R.O."/>
    <x v="1"/>
    <s v="41"/>
    <s v="101030379"/>
    <x v="100"/>
    <s v="Samsung S921B S24 5G 128GB"/>
    <n v="1"/>
    <n v="483.93950000000001"/>
    <n v="495"/>
    <n v="495"/>
    <n v="11.060499999999999"/>
    <n v="11.06"/>
    <n v="2.23"/>
    <s v="V0164"/>
    <x v="4"/>
    <s v="VKASSE"/>
    <s v="EXP"/>
    <s v="Geräte"/>
    <x v="4"/>
    <n v="1"/>
    <n v="483.93950000000001"/>
    <n v="495"/>
    <n v="495"/>
    <n v="11.060499999999999"/>
    <n v="11.06"/>
    <n v="2.2343434343434346E-2"/>
    <n v="1"/>
    <m/>
    <x v="0"/>
    <s v="Nein"/>
    <x v="0"/>
  </r>
  <r>
    <n v="14572835"/>
    <x v="7"/>
    <x v="0"/>
    <n v="2001087"/>
    <s v="Sofortrechnung"/>
    <s v="EAM\Erdal.Bircan"/>
    <x v="0"/>
    <s v="30505"/>
    <s v="RT Mobile Logistics S.R.O."/>
    <x v="1"/>
    <s v="42"/>
    <s v="101030379"/>
    <x v="100"/>
    <s v="Samsung S921B S24 5G 128GB"/>
    <n v="1"/>
    <n v="483.93950000000001"/>
    <n v="495"/>
    <n v="495"/>
    <n v="11.060499999999999"/>
    <n v="11.06"/>
    <n v="2.23"/>
    <s v="V0164"/>
    <x v="4"/>
    <s v="VKASSE"/>
    <s v="EXP"/>
    <s v="Geräte"/>
    <x v="4"/>
    <n v="1"/>
    <n v="483.93950000000001"/>
    <n v="495"/>
    <n v="495"/>
    <n v="11.060499999999999"/>
    <n v="11.06"/>
    <n v="2.2343434343434346E-2"/>
    <n v="1"/>
    <m/>
    <x v="0"/>
    <s v="Nein"/>
    <x v="0"/>
  </r>
  <r>
    <n v="14572835"/>
    <x v="7"/>
    <x v="0"/>
    <n v="2001087"/>
    <s v="Sofortrechnung"/>
    <s v="EAM\Erdal.Bircan"/>
    <x v="0"/>
    <s v="30505"/>
    <s v="RT Mobile Logistics S.R.O."/>
    <x v="1"/>
    <s v="43"/>
    <s v="100302481"/>
    <x v="81"/>
    <s v="Apple iPhone 13 128GB"/>
    <n v="2"/>
    <n v="416"/>
    <n v="426"/>
    <n v="852"/>
    <n v="10"/>
    <n v="20"/>
    <n v="2.34"/>
    <s v="V0164"/>
    <x v="4"/>
    <s v="VKASSE"/>
    <s v="EXP"/>
    <s v="Geräte"/>
    <x v="4"/>
    <n v="2"/>
    <n v="416"/>
    <n v="426"/>
    <n v="852"/>
    <n v="10"/>
    <n v="20"/>
    <n v="2.3474178403755867E-2"/>
    <n v="1"/>
    <m/>
    <x v="0"/>
    <s v="Nein"/>
    <x v="0"/>
  </r>
  <r>
    <n v="14572835"/>
    <x v="7"/>
    <x v="0"/>
    <n v="2001087"/>
    <s v="Sofortrechnung"/>
    <s v="EAM\Erdal.Bircan"/>
    <x v="0"/>
    <s v="30505"/>
    <s v="RT Mobile Logistics S.R.O."/>
    <x v="1"/>
    <s v="44"/>
    <s v="100690590"/>
    <x v="141"/>
    <s v="Xiaomi Redmi Note 13 5G 6GB/128GB"/>
    <n v="1"/>
    <n v="134"/>
    <n v="149"/>
    <n v="149"/>
    <n v="15"/>
    <n v="15"/>
    <n v="10.06"/>
    <s v="V0164"/>
    <x v="4"/>
    <s v="VKASSE"/>
    <s v="EXP"/>
    <s v="Geräte"/>
    <x v="4"/>
    <n v="1"/>
    <n v="134"/>
    <n v="149"/>
    <n v="149"/>
    <n v="15"/>
    <n v="15"/>
    <n v="0.10067114093959731"/>
    <n v="1"/>
    <m/>
    <x v="0"/>
    <s v="Nein"/>
    <x v="0"/>
  </r>
  <r>
    <n v="14572835"/>
    <x v="7"/>
    <x v="0"/>
    <n v="2001087"/>
    <s v="Sofortrechnung"/>
    <s v="EAM\Erdal.Bircan"/>
    <x v="0"/>
    <s v="30505"/>
    <s v="RT Mobile Logistics S.R.O."/>
    <x v="1"/>
    <s v="45"/>
    <s v="101030481"/>
    <x v="82"/>
    <s v="Samsung A556B A55 5G 128GB"/>
    <n v="2"/>
    <n v="253.2636"/>
    <n v="265"/>
    <n v="530"/>
    <n v="11.7364"/>
    <n v="23.47"/>
    <n v="4.42"/>
    <s v="V0164"/>
    <x v="4"/>
    <s v="VKASSE"/>
    <s v="EXP"/>
    <s v="Geräte"/>
    <x v="4"/>
    <n v="2"/>
    <n v="253.2636"/>
    <n v="265"/>
    <n v="530"/>
    <n v="11.7364"/>
    <n v="23.47"/>
    <n v="4.4283018867924524E-2"/>
    <n v="1"/>
    <m/>
    <x v="0"/>
    <s v="Nein"/>
    <x v="0"/>
  </r>
  <r>
    <n v="14572835"/>
    <x v="7"/>
    <x v="0"/>
    <n v="2001087"/>
    <s v="Sofortrechnung"/>
    <s v="EAM\Erdal.Bircan"/>
    <x v="0"/>
    <s v="30505"/>
    <s v="RT Mobile Logistics S.R.O."/>
    <x v="1"/>
    <s v="46"/>
    <s v="100303091"/>
    <x v="358"/>
    <s v="Apple iPhone 16 128GB"/>
    <n v="1"/>
    <n v="704"/>
    <n v="719"/>
    <n v="719"/>
    <n v="15"/>
    <n v="15"/>
    <n v="2.08"/>
    <s v="V0164"/>
    <x v="4"/>
    <s v="VKASSE"/>
    <s v="EXP"/>
    <s v="Geräte"/>
    <x v="4"/>
    <n v="1"/>
    <n v="704"/>
    <n v="719"/>
    <n v="719"/>
    <n v="15"/>
    <n v="15"/>
    <n v="2.0862308762169681E-2"/>
    <n v="1"/>
    <m/>
    <x v="0"/>
    <s v="Nein"/>
    <x v="0"/>
  </r>
  <r>
    <n v="14572835"/>
    <x v="7"/>
    <x v="0"/>
    <n v="2001087"/>
    <s v="Sofortrechnung"/>
    <s v="EAM\Erdal.Bircan"/>
    <x v="0"/>
    <s v="30505"/>
    <s v="RT Mobile Logistics S.R.O."/>
    <x v="1"/>
    <s v="47"/>
    <s v="101690236"/>
    <x v="123"/>
    <s v="Xiaomi Redmi Note 13 Pro+ 5G 8GB/256GB"/>
    <n v="2"/>
    <n v="233.6053"/>
    <n v="244"/>
    <n v="488"/>
    <n v="10.3947"/>
    <n v="20.79"/>
    <n v="4.26"/>
    <s v="V0164"/>
    <x v="4"/>
    <s v="VKASSE"/>
    <s v="EXP"/>
    <s v="Geräte"/>
    <x v="4"/>
    <n v="2"/>
    <n v="233.6053"/>
    <n v="244"/>
    <n v="488"/>
    <n v="10.3947"/>
    <n v="20.79"/>
    <n v="4.2602459016393437E-2"/>
    <n v="1"/>
    <m/>
    <x v="0"/>
    <s v="Nein"/>
    <x v="0"/>
  </r>
  <r>
    <n v="14572835"/>
    <x v="7"/>
    <x v="0"/>
    <n v="2001087"/>
    <s v="Sofortrechnung"/>
    <s v="EAM\Erdal.Bircan"/>
    <x v="0"/>
    <s v="30505"/>
    <s v="RT Mobile Logistics S.R.O."/>
    <x v="1"/>
    <s v="48"/>
    <s v="100303150"/>
    <x v="503"/>
    <s v="Apple iPhone 14 Plus 512GB"/>
    <n v="1"/>
    <n v="631"/>
    <n v="709"/>
    <n v="709"/>
    <n v="78"/>
    <n v="78"/>
    <n v="11"/>
    <s v="V0164"/>
    <x v="4"/>
    <s v="VKASSE"/>
    <s v="EXP"/>
    <s v="Geräte"/>
    <x v="4"/>
    <n v="1"/>
    <n v="631"/>
    <n v="709"/>
    <n v="709"/>
    <n v="78"/>
    <n v="78"/>
    <n v="0.11001410437235543"/>
    <n v="1"/>
    <m/>
    <x v="0"/>
    <s v="Nein"/>
    <x v="0"/>
  </r>
  <r>
    <n v="14572835"/>
    <x v="7"/>
    <x v="0"/>
    <n v="2001087"/>
    <s v="Sofortrechnung"/>
    <s v="EAM\Erdal.Bircan"/>
    <x v="0"/>
    <s v="30505"/>
    <s v="RT Mobile Logistics S.R.O."/>
    <x v="1"/>
    <s v="49"/>
    <s v="101050022"/>
    <x v="347"/>
    <s v="Motorola Moto G34 5G 8GB/128GB"/>
    <n v="3"/>
    <n v="88"/>
    <n v="98"/>
    <n v="294"/>
    <n v="10"/>
    <n v="30"/>
    <n v="10.199999999999999"/>
    <s v="V0164"/>
    <x v="4"/>
    <s v="VKASSE"/>
    <s v="EXP"/>
    <s v="Geräte"/>
    <x v="4"/>
    <n v="3"/>
    <n v="88"/>
    <n v="98"/>
    <n v="294"/>
    <n v="10"/>
    <n v="30"/>
    <n v="0.10204081632653061"/>
    <n v="1"/>
    <m/>
    <x v="0"/>
    <s v="Nein"/>
    <x v="0"/>
  </r>
  <r>
    <n v="14572835"/>
    <x v="7"/>
    <x v="0"/>
    <n v="2001087"/>
    <s v="Sofortrechnung"/>
    <s v="EAM\Erdal.Bircan"/>
    <x v="0"/>
    <s v="30505"/>
    <s v="RT Mobile Logistics S.R.O."/>
    <x v="1"/>
    <s v="50"/>
    <s v="101690243"/>
    <x v="308"/>
    <s v="Xiaomi POCO X6 Pro 5G 12GB/512GB"/>
    <n v="1"/>
    <n v="246.17310000000001"/>
    <n v="267"/>
    <n v="267"/>
    <n v="20.826899999999998"/>
    <n v="20.83"/>
    <n v="7.8"/>
    <s v="V0164"/>
    <x v="4"/>
    <s v="VKASSE"/>
    <s v="EXP"/>
    <s v="Geräte"/>
    <x v="4"/>
    <n v="1"/>
    <n v="246.17310000000001"/>
    <n v="267"/>
    <n v="267"/>
    <n v="20.826899999999998"/>
    <n v="20.83"/>
    <n v="7.8014981273408238E-2"/>
    <n v="1"/>
    <m/>
    <x v="0"/>
    <s v="Nein"/>
    <x v="0"/>
  </r>
  <r>
    <n v="14572835"/>
    <x v="7"/>
    <x v="0"/>
    <n v="2001087"/>
    <s v="Sofortrechnung"/>
    <s v="EAM\Erdal.Bircan"/>
    <x v="0"/>
    <s v="30505"/>
    <s v="RT Mobile Logistics S.R.O."/>
    <x v="1"/>
    <s v="51"/>
    <s v="100690597"/>
    <x v="531"/>
    <s v="Xiaomi Redmi Note 13 6GB/128GB"/>
    <n v="5"/>
    <n v="95"/>
    <n v="107"/>
    <n v="535"/>
    <n v="12"/>
    <n v="60"/>
    <n v="11.21"/>
    <s v="V0164"/>
    <x v="4"/>
    <s v="VKASSE"/>
    <s v="EXP"/>
    <s v="Geräte"/>
    <x v="4"/>
    <n v="5"/>
    <n v="95"/>
    <n v="107"/>
    <n v="535"/>
    <n v="12"/>
    <n v="60"/>
    <n v="0.11214953271028037"/>
    <n v="1"/>
    <m/>
    <x v="0"/>
    <s v="Nein"/>
    <x v="0"/>
  </r>
  <r>
    <n v="14572835"/>
    <x v="7"/>
    <x v="0"/>
    <n v="2001087"/>
    <s v="Sofortrechnung"/>
    <s v="EAM\Erdal.Bircan"/>
    <x v="0"/>
    <s v="30505"/>
    <s v="RT Mobile Logistics S.R.O."/>
    <x v="1"/>
    <s v="52"/>
    <s v="100302477"/>
    <x v="83"/>
    <s v="Apple iPhone 13 128GB"/>
    <n v="1"/>
    <n v="411.96159999999998"/>
    <n v="428"/>
    <n v="428"/>
    <n v="16.038399999999999"/>
    <n v="16.04"/>
    <n v="3.74"/>
    <s v="V0164"/>
    <x v="4"/>
    <s v="VKASSE"/>
    <s v="EXP"/>
    <s v="Geräte"/>
    <x v="4"/>
    <n v="1"/>
    <n v="411.96159999999998"/>
    <n v="428"/>
    <n v="428"/>
    <n v="16.038399999999999"/>
    <n v="16.04"/>
    <n v="3.747663551401869E-2"/>
    <n v="1"/>
    <m/>
    <x v="0"/>
    <s v="Nein"/>
    <x v="0"/>
  </r>
  <r>
    <n v="14572835"/>
    <x v="7"/>
    <x v="0"/>
    <n v="2001087"/>
    <s v="Sofortrechnung"/>
    <s v="EAM\Erdal.Bircan"/>
    <x v="0"/>
    <s v="30505"/>
    <s v="RT Mobile Logistics S.R.O."/>
    <x v="1"/>
    <s v="53"/>
    <s v="100302477"/>
    <x v="83"/>
    <s v="Apple iPhone 13 128GB"/>
    <n v="4"/>
    <n v="411.96159999999998"/>
    <n v="426"/>
    <n v="1704"/>
    <n v="14.038399999999999"/>
    <n v="56.15"/>
    <n v="3.29"/>
    <s v="V0164"/>
    <x v="4"/>
    <s v="VKASSE"/>
    <s v="EXP"/>
    <s v="Geräte"/>
    <x v="4"/>
    <n v="4"/>
    <n v="411.96159999999998"/>
    <n v="426"/>
    <n v="1704"/>
    <n v="14.038399999999999"/>
    <n v="56.15"/>
    <n v="3.2951877934272303E-2"/>
    <n v="1"/>
    <m/>
    <x v="0"/>
    <s v="Nein"/>
    <x v="0"/>
  </r>
  <r>
    <n v="14572835"/>
    <x v="7"/>
    <x v="0"/>
    <n v="2001087"/>
    <s v="Sofortrechnung"/>
    <s v="EAM\Erdal.Bircan"/>
    <x v="0"/>
    <s v="30505"/>
    <s v="RT Mobile Logistics S.R.O."/>
    <x v="1"/>
    <s v="54"/>
    <s v="101030669"/>
    <x v="429"/>
    <s v="Samsung P620N Tab S6 lite 128GB [WiFi]"/>
    <n v="3"/>
    <n v="175"/>
    <n v="193"/>
    <n v="579"/>
    <n v="18"/>
    <n v="54"/>
    <n v="9.32"/>
    <s v="V0164"/>
    <x v="4"/>
    <s v="VKASSE"/>
    <s v="EXP"/>
    <s v="Geräte"/>
    <x v="4"/>
    <n v="3"/>
    <n v="175"/>
    <n v="193"/>
    <n v="579"/>
    <n v="18"/>
    <n v="54"/>
    <n v="9.3264248704663211E-2"/>
    <n v="1"/>
    <m/>
    <x v="0"/>
    <s v="Nein"/>
    <x v="0"/>
  </r>
  <r>
    <n v="14572835"/>
    <x v="7"/>
    <x v="0"/>
    <n v="2001087"/>
    <s v="Sofortrechnung"/>
    <s v="EAM\Erdal.Bircan"/>
    <x v="0"/>
    <s v="30505"/>
    <s v="RT Mobile Logistics S.R.O."/>
    <x v="1"/>
    <s v="55"/>
    <s v="101680029"/>
    <x v="275"/>
    <s v="OnePlus Nord CE4 5G 8GB/256GB"/>
    <n v="5"/>
    <n v="158.58330000000001"/>
    <n v="163"/>
    <n v="815"/>
    <n v="4.4166999999999996"/>
    <n v="22.08"/>
    <n v="2.7"/>
    <s v="V0164"/>
    <x v="4"/>
    <s v="VKASSE"/>
    <s v="EXP"/>
    <s v="Geräte"/>
    <x v="4"/>
    <n v="5"/>
    <n v="158.58330000000001"/>
    <n v="163"/>
    <n v="815"/>
    <n v="4.4166999999999996"/>
    <n v="22.08"/>
    <n v="2.7092024539877298E-2"/>
    <n v="1"/>
    <m/>
    <x v="0"/>
    <s v="Nein"/>
    <x v="0"/>
  </r>
  <r>
    <n v="14572835"/>
    <x v="7"/>
    <x v="0"/>
    <n v="2001087"/>
    <s v="Sofortrechnung"/>
    <s v="EAM\Erdal.Bircan"/>
    <x v="0"/>
    <s v="30505"/>
    <s v="RT Mobile Logistics S.R.O."/>
    <x v="1"/>
    <s v="56"/>
    <s v="101680029"/>
    <x v="275"/>
    <s v="OnePlus Nord CE4 5G 8GB/256GB"/>
    <n v="1"/>
    <n v="158.58330000000001"/>
    <n v="165"/>
    <n v="165"/>
    <n v="6.4166999999999996"/>
    <n v="6.42"/>
    <n v="3.88"/>
    <s v="V0164"/>
    <x v="4"/>
    <s v="VKASSE"/>
    <s v="EXP"/>
    <s v="Geräte"/>
    <x v="4"/>
    <n v="1"/>
    <n v="158.58330000000001"/>
    <n v="165"/>
    <n v="165"/>
    <n v="6.4166999999999996"/>
    <n v="6.42"/>
    <n v="3.8909090909090907E-2"/>
    <n v="1"/>
    <m/>
    <x v="0"/>
    <s v="Nein"/>
    <x v="0"/>
  </r>
  <r>
    <n v="14572835"/>
    <x v="7"/>
    <x v="0"/>
    <n v="2001087"/>
    <s v="Sofortrechnung"/>
    <s v="EAM\Erdal.Bircan"/>
    <x v="0"/>
    <s v="30505"/>
    <s v="RT Mobile Logistics S.R.O."/>
    <x v="1"/>
    <s v="57"/>
    <s v="101690201"/>
    <x v="460"/>
    <s v="Xiaomi Redmi 13C 4GB/128GB"/>
    <n v="9"/>
    <n v="76"/>
    <n v="81"/>
    <n v="729"/>
    <n v="5"/>
    <n v="45"/>
    <n v="6.17"/>
    <s v="V0164"/>
    <x v="4"/>
    <s v="VKASSE"/>
    <s v="EXP"/>
    <s v="Geräte"/>
    <x v="4"/>
    <n v="9"/>
    <n v="76"/>
    <n v="81"/>
    <n v="729"/>
    <n v="5"/>
    <n v="45"/>
    <n v="6.1728395061728392E-2"/>
    <n v="1"/>
    <m/>
    <x v="0"/>
    <s v="Nein"/>
    <x v="0"/>
  </r>
  <r>
    <n v="14572835"/>
    <x v="7"/>
    <x v="0"/>
    <n v="2001087"/>
    <s v="Sofortrechnung"/>
    <s v="EAM\Erdal.Bircan"/>
    <x v="0"/>
    <s v="30505"/>
    <s v="RT Mobile Logistics S.R.O."/>
    <x v="1"/>
    <s v="58"/>
    <s v="101030535"/>
    <x v="13"/>
    <s v="Samsung A155F A15 256GB"/>
    <n v="10"/>
    <n v="135"/>
    <n v="143"/>
    <n v="1430"/>
    <n v="8"/>
    <n v="80"/>
    <n v="5.59"/>
    <s v="V0164"/>
    <x v="4"/>
    <s v="VKASSE"/>
    <s v="EXP"/>
    <s v="Geräte"/>
    <x v="4"/>
    <n v="10"/>
    <n v="135"/>
    <n v="143"/>
    <n v="1430"/>
    <n v="8"/>
    <n v="80"/>
    <n v="5.5944055944055944E-2"/>
    <n v="1"/>
    <m/>
    <x v="0"/>
    <s v="Nein"/>
    <x v="0"/>
  </r>
  <r>
    <n v="14572835"/>
    <x v="7"/>
    <x v="0"/>
    <n v="2001087"/>
    <s v="Sofortrechnung"/>
    <s v="EAM\Erdal.Bircan"/>
    <x v="0"/>
    <s v="30505"/>
    <s v="RT Mobile Logistics S.R.O."/>
    <x v="0"/>
    <s v="59"/>
    <s v="200370092"/>
    <x v="65"/>
    <s v="Huawei Watch 4 Pro Space Edition (Medes-L19MN)"/>
    <n v="1"/>
    <n v="375.86"/>
    <n v="399"/>
    <n v="399"/>
    <n v="23.14"/>
    <n v="23.14"/>
    <n v="5.79"/>
    <s v="V0164"/>
    <x v="4"/>
    <s v="VKASSE"/>
    <s v="EXP"/>
    <s v="Zubehör"/>
    <x v="4"/>
    <n v="1"/>
    <n v="375.86"/>
    <n v="399"/>
    <n v="399"/>
    <n v="23.14"/>
    <n v="23.14"/>
    <n v="5.7994987468671683E-2"/>
    <n v="1"/>
    <m/>
    <x v="0"/>
    <s v="Nein"/>
    <x v="0"/>
  </r>
  <r>
    <n v="14572835"/>
    <x v="7"/>
    <x v="0"/>
    <n v="2001087"/>
    <s v="Sofortrechnung"/>
    <s v="EAM\Erdal.Bircan"/>
    <x v="0"/>
    <s v="30505"/>
    <s v="RT Mobile Logistics S.R.O."/>
    <x v="0"/>
    <s v="60"/>
    <s v="200370092"/>
    <x v="65"/>
    <s v="Huawei Watch 4 Pro Space Edition (Medes-L19MN)"/>
    <n v="1"/>
    <n v="375.86"/>
    <n v="399"/>
    <n v="399"/>
    <n v="23.14"/>
    <n v="23.14"/>
    <n v="5.79"/>
    <s v="V0164"/>
    <x v="4"/>
    <s v="VKASSE"/>
    <s v="EXP"/>
    <s v="Zubehör"/>
    <x v="4"/>
    <n v="1"/>
    <n v="375.86"/>
    <n v="399"/>
    <n v="399"/>
    <n v="23.14"/>
    <n v="23.14"/>
    <n v="5.7994987468671683E-2"/>
    <n v="1"/>
    <m/>
    <x v="0"/>
    <s v="Nein"/>
    <x v="0"/>
  </r>
  <r>
    <n v="14572835"/>
    <x v="7"/>
    <x v="0"/>
    <n v="2001087"/>
    <s v="Sofortrechnung"/>
    <s v="EAM\Erdal.Bircan"/>
    <x v="0"/>
    <s v="30505"/>
    <s v="RT Mobile Logistics S.R.O."/>
    <x v="1"/>
    <s v="61"/>
    <s v="100302993"/>
    <x v="439"/>
    <s v="Apple iPhone 15 Pro Max 1TB"/>
    <n v="1"/>
    <n v="1135"/>
    <n v="1105"/>
    <n v="1105"/>
    <n v="-30"/>
    <n v="-30"/>
    <n v="-2.71"/>
    <s v="V0164"/>
    <x v="4"/>
    <s v="VKASSE"/>
    <s v="EXP"/>
    <s v="Geräte"/>
    <x v="4"/>
    <n v="1"/>
    <n v="1135"/>
    <n v="1105"/>
    <n v="1105"/>
    <n v="-30"/>
    <n v="-30"/>
    <n v="-2.7149321266968326E-2"/>
    <n v="1"/>
    <m/>
    <x v="0"/>
    <s v="Nein"/>
    <x v="1"/>
  </r>
  <r>
    <n v="14572835"/>
    <x v="7"/>
    <x v="0"/>
    <n v="2001087"/>
    <s v="Sofortrechnung"/>
    <s v="EAM\Erdal.Bircan"/>
    <x v="0"/>
    <s v="30505"/>
    <s v="RT Mobile Logistics S.R.O."/>
    <x v="1"/>
    <s v="62"/>
    <s v="101690262"/>
    <x v="290"/>
    <s v="Xiaomi Redmi Note 13 Pro 8GB/256GB"/>
    <n v="12"/>
    <n v="157"/>
    <n v="166"/>
    <n v="1992"/>
    <n v="9"/>
    <n v="108"/>
    <n v="5.42"/>
    <s v="V0164"/>
    <x v="4"/>
    <s v="VKASSE"/>
    <s v="EXP"/>
    <s v="Geräte"/>
    <x v="4"/>
    <n v="12"/>
    <n v="157"/>
    <n v="166"/>
    <n v="1992"/>
    <n v="9"/>
    <n v="108"/>
    <n v="5.4216867469879519E-2"/>
    <n v="1"/>
    <m/>
    <x v="0"/>
    <s v="Nein"/>
    <x v="0"/>
  </r>
  <r>
    <n v="14572835"/>
    <x v="7"/>
    <x v="0"/>
    <n v="2001087"/>
    <s v="Sofortrechnung"/>
    <s v="EAM\Erdal.Bircan"/>
    <x v="0"/>
    <s v="30505"/>
    <s v="RT Mobile Logistics S.R.O."/>
    <x v="1"/>
    <s v="63"/>
    <s v="101690262"/>
    <x v="290"/>
    <s v="Xiaomi Redmi Note 13 Pro 8GB/256GB"/>
    <n v="1"/>
    <n v="157"/>
    <n v="166"/>
    <n v="166"/>
    <n v="9"/>
    <n v="9"/>
    <n v="5.42"/>
    <s v="V0164"/>
    <x v="4"/>
    <s v="VKASSE"/>
    <s v="EXP"/>
    <s v="Geräte"/>
    <x v="4"/>
    <n v="1"/>
    <n v="157"/>
    <n v="166"/>
    <n v="166"/>
    <n v="9"/>
    <n v="9"/>
    <n v="5.4216867469879519E-2"/>
    <n v="1"/>
    <m/>
    <x v="0"/>
    <s v="Nein"/>
    <x v="0"/>
  </r>
  <r>
    <n v="14572835"/>
    <x v="7"/>
    <x v="0"/>
    <n v="2001087"/>
    <s v="Sofortrechnung"/>
    <s v="EAM\Erdal.Bircan"/>
    <x v="0"/>
    <s v="30505"/>
    <s v="RT Mobile Logistics S.R.O."/>
    <x v="1"/>
    <s v="64"/>
    <s v="101690272"/>
    <x v="248"/>
    <s v="Xiaomi Redmi A3 3GB/64GB"/>
    <n v="1"/>
    <n v="54"/>
    <n v="59"/>
    <n v="59"/>
    <n v="5"/>
    <n v="5"/>
    <n v="8.4700000000000006"/>
    <s v="V0164"/>
    <x v="4"/>
    <s v="VKASSE"/>
    <s v="EXP"/>
    <s v="Geräte"/>
    <x v="4"/>
    <n v="1"/>
    <n v="54"/>
    <n v="59"/>
    <n v="59"/>
    <n v="5"/>
    <n v="5"/>
    <n v="8.4745762711864403E-2"/>
    <n v="1"/>
    <m/>
    <x v="0"/>
    <s v="Nein"/>
    <x v="0"/>
  </r>
  <r>
    <n v="14572835"/>
    <x v="7"/>
    <x v="0"/>
    <n v="2001087"/>
    <s v="Sofortrechnung"/>
    <s v="EAM\Erdal.Bircan"/>
    <x v="0"/>
    <s v="30505"/>
    <s v="RT Mobile Logistics S.R.O."/>
    <x v="1"/>
    <s v="65"/>
    <s v="100034413"/>
    <x v="151"/>
    <s v="Samsung S911B S23 5G 256GB"/>
    <n v="4"/>
    <n v="471"/>
    <n v="497"/>
    <n v="1988"/>
    <n v="26"/>
    <n v="104"/>
    <n v="5.23"/>
    <s v="V0164"/>
    <x v="4"/>
    <s v="VKASSE"/>
    <s v="EXP"/>
    <s v="Geräte"/>
    <x v="4"/>
    <n v="4"/>
    <n v="471"/>
    <n v="497"/>
    <n v="1988"/>
    <n v="26"/>
    <n v="104"/>
    <n v="5.2313883299798795E-2"/>
    <n v="1"/>
    <m/>
    <x v="0"/>
    <s v="Nein"/>
    <x v="0"/>
  </r>
  <r>
    <n v="14572835"/>
    <x v="7"/>
    <x v="0"/>
    <n v="2001087"/>
    <s v="Sofortrechnung"/>
    <s v="EAM\Erdal.Bircan"/>
    <x v="0"/>
    <s v="30505"/>
    <s v="RT Mobile Logistics S.R.O."/>
    <x v="1"/>
    <s v="66"/>
    <s v="100690534"/>
    <x v="261"/>
    <s v="Xiaomi Redmi A1 2GB/32GB"/>
    <n v="2"/>
    <n v="56.11"/>
    <n v="56"/>
    <n v="112"/>
    <n v="-0.11"/>
    <n v="-0.22"/>
    <n v="-0.19"/>
    <s v="V0164"/>
    <x v="4"/>
    <s v="VKASSE"/>
    <s v="EXP"/>
    <s v="Geräte"/>
    <x v="4"/>
    <n v="2"/>
    <n v="56.11"/>
    <n v="56"/>
    <n v="112"/>
    <n v="-0.11"/>
    <n v="-0.22"/>
    <n v="-1.9642857142857144E-3"/>
    <n v="1"/>
    <m/>
    <x v="0"/>
    <s v="Nein"/>
    <x v="1"/>
  </r>
  <r>
    <n v="14572835"/>
    <x v="7"/>
    <x v="0"/>
    <n v="2001087"/>
    <s v="Sofortrechnung"/>
    <s v="EAM\Erdal.Bircan"/>
    <x v="0"/>
    <s v="30505"/>
    <s v="RT Mobile Logistics S.R.O."/>
    <x v="1"/>
    <s v="67"/>
    <s v="101690238"/>
    <x v="105"/>
    <s v="Xiaomi Redmi Note 13 8GB/256GB"/>
    <n v="19"/>
    <n v="120.9417"/>
    <n v="125"/>
    <n v="2375"/>
    <n v="4.0583"/>
    <n v="77.11"/>
    <n v="3.24"/>
    <s v="V0164"/>
    <x v="4"/>
    <s v="VKASSE"/>
    <s v="EXP"/>
    <s v="Geräte"/>
    <x v="4"/>
    <n v="19"/>
    <n v="120.9417"/>
    <n v="125"/>
    <n v="2375"/>
    <n v="4.0583"/>
    <n v="77.11"/>
    <n v="3.2467368421052634E-2"/>
    <n v="1"/>
    <m/>
    <x v="0"/>
    <s v="Nein"/>
    <x v="0"/>
  </r>
  <r>
    <n v="14572835"/>
    <x v="7"/>
    <x v="0"/>
    <n v="2001087"/>
    <s v="Sofortrechnung"/>
    <s v="EAM\Erdal.Bircan"/>
    <x v="0"/>
    <s v="30505"/>
    <s v="RT Mobile Logistics S.R.O."/>
    <x v="1"/>
    <s v="68"/>
    <s v="101690238"/>
    <x v="105"/>
    <s v="Xiaomi Redmi Note 13 8GB/256GB"/>
    <n v="3"/>
    <n v="120.9417"/>
    <n v="125"/>
    <n v="375"/>
    <n v="4.0583"/>
    <n v="12.17"/>
    <n v="3.24"/>
    <s v="V0164"/>
    <x v="4"/>
    <s v="VKASSE"/>
    <s v="EXP"/>
    <s v="Geräte"/>
    <x v="4"/>
    <n v="3"/>
    <n v="120.9417"/>
    <n v="125"/>
    <n v="375"/>
    <n v="4.0583"/>
    <n v="12.17"/>
    <n v="3.2453333333333334E-2"/>
    <n v="1"/>
    <m/>
    <x v="0"/>
    <s v="Nein"/>
    <x v="0"/>
  </r>
  <r>
    <n v="14572835"/>
    <x v="7"/>
    <x v="0"/>
    <n v="2001087"/>
    <s v="Sofortrechnung"/>
    <s v="EAM\Erdal.Bircan"/>
    <x v="0"/>
    <s v="30505"/>
    <s v="RT Mobile Logistics S.R.O."/>
    <x v="1"/>
    <s v="69"/>
    <s v="101690307"/>
    <x v="108"/>
    <s v="Xiaomi POCO X6 Pro 5G 8GB/256GB"/>
    <n v="2"/>
    <n v="212"/>
    <n v="222"/>
    <n v="444"/>
    <n v="10"/>
    <n v="20"/>
    <n v="4.5"/>
    <s v="V0164"/>
    <x v="4"/>
    <s v="VKASSE"/>
    <s v="EXP"/>
    <s v="Geräte"/>
    <x v="4"/>
    <n v="2"/>
    <n v="212"/>
    <n v="222"/>
    <n v="444"/>
    <n v="10"/>
    <n v="20"/>
    <n v="4.5045045045045043E-2"/>
    <n v="1"/>
    <m/>
    <x v="0"/>
    <s v="Nein"/>
    <x v="0"/>
  </r>
  <r>
    <n v="14572835"/>
    <x v="7"/>
    <x v="0"/>
    <n v="2001087"/>
    <s v="Sofortrechnung"/>
    <s v="EAM\Erdal.Bircan"/>
    <x v="0"/>
    <s v="30505"/>
    <s v="RT Mobile Logistics S.R.O."/>
    <x v="1"/>
    <s v="70"/>
    <s v="101300332"/>
    <x v="250"/>
    <s v="Apple iPad 10.2&quot; 2021 64GB [WiFi]"/>
    <n v="15"/>
    <n v="202"/>
    <n v="217"/>
    <n v="3255"/>
    <n v="15"/>
    <n v="225"/>
    <n v="6.91"/>
    <s v="V0164"/>
    <x v="4"/>
    <s v="VKASSE"/>
    <s v="EXP"/>
    <s v="Geräte"/>
    <x v="4"/>
    <n v="15"/>
    <n v="202"/>
    <n v="217"/>
    <n v="3255"/>
    <n v="15"/>
    <n v="225"/>
    <n v="6.9124423963133647E-2"/>
    <n v="1"/>
    <m/>
    <x v="0"/>
    <s v="Nein"/>
    <x v="0"/>
  </r>
  <r>
    <n v="14572835"/>
    <x v="7"/>
    <x v="0"/>
    <n v="2001087"/>
    <s v="Sofortrechnung"/>
    <s v="EAM\Erdal.Bircan"/>
    <x v="0"/>
    <s v="30505"/>
    <s v="RT Mobile Logistics S.R.O."/>
    <x v="1"/>
    <s v="71"/>
    <s v="101030273"/>
    <x v="409"/>
    <s v="Samsung A346B A34 5G 128GB EE"/>
    <n v="1"/>
    <n v="169.4264"/>
    <n v="175"/>
    <n v="175"/>
    <n v="5.5735999999999999"/>
    <n v="5.57"/>
    <n v="3.18"/>
    <s v="V0164"/>
    <x v="4"/>
    <s v="VKASSE"/>
    <s v="EXP"/>
    <s v="Geräte"/>
    <x v="4"/>
    <n v="1"/>
    <n v="169.4264"/>
    <n v="175"/>
    <n v="175"/>
    <n v="5.5735999999999999"/>
    <n v="5.57"/>
    <n v="3.1828571428571428E-2"/>
    <n v="1"/>
    <m/>
    <x v="0"/>
    <s v="Nein"/>
    <x v="0"/>
  </r>
  <r>
    <n v="14572835"/>
    <x v="7"/>
    <x v="0"/>
    <n v="2001087"/>
    <s v="Sofortrechnung"/>
    <s v="EAM\Erdal.Bircan"/>
    <x v="0"/>
    <s v="30505"/>
    <s v="RT Mobile Logistics S.R.O."/>
    <x v="1"/>
    <s v="72"/>
    <s v="101030655"/>
    <x v="473"/>
    <s v="Samsung S721B S24 FE 5G 256GB"/>
    <n v="1"/>
    <n v="490.33330000000001"/>
    <n v="509"/>
    <n v="509"/>
    <n v="18.666699999999999"/>
    <n v="18.670000000000002"/>
    <n v="3.66"/>
    <s v="V0164"/>
    <x v="4"/>
    <s v="VKASSE"/>
    <s v="EXP"/>
    <s v="Geräte"/>
    <x v="4"/>
    <n v="1"/>
    <n v="490.33330000000001"/>
    <n v="509"/>
    <n v="509"/>
    <n v="18.666699999999999"/>
    <n v="18.670000000000002"/>
    <n v="3.6679764243614937E-2"/>
    <n v="1"/>
    <m/>
    <x v="0"/>
    <s v="Nein"/>
    <x v="0"/>
  </r>
  <r>
    <n v="14572835"/>
    <x v="7"/>
    <x v="0"/>
    <n v="2001087"/>
    <s v="Sofortrechnung"/>
    <s v="EAM\Erdal.Bircan"/>
    <x v="0"/>
    <s v="30505"/>
    <s v="RT Mobile Logistics S.R.O."/>
    <x v="1"/>
    <s v="73"/>
    <s v="100302775"/>
    <x v="34"/>
    <s v="Apple iPhone 14 512GB"/>
    <n v="1"/>
    <n v="633"/>
    <n v="659"/>
    <n v="659"/>
    <n v="26"/>
    <n v="26"/>
    <n v="3.94"/>
    <s v="V0164"/>
    <x v="4"/>
    <s v="VKASSE"/>
    <s v="EXP"/>
    <s v="Geräte"/>
    <x v="4"/>
    <n v="1"/>
    <n v="633"/>
    <n v="659"/>
    <n v="659"/>
    <n v="26"/>
    <n v="26"/>
    <n v="3.9453717754172987E-2"/>
    <n v="1"/>
    <m/>
    <x v="0"/>
    <s v="Nein"/>
    <x v="0"/>
  </r>
  <r>
    <n v="14572835"/>
    <x v="7"/>
    <x v="0"/>
    <n v="2001087"/>
    <s v="Sofortrechnung"/>
    <s v="EAM\Erdal.Bircan"/>
    <x v="0"/>
    <s v="30505"/>
    <s v="RT Mobile Logistics S.R.O."/>
    <x v="1"/>
    <s v="74"/>
    <s v="101030274"/>
    <x v="349"/>
    <s v="Samsung A546B A54 5G 128GB"/>
    <n v="2"/>
    <n v="228.01779999999999"/>
    <n v="227"/>
    <n v="454"/>
    <n v="-1.0178"/>
    <n v="-2.04"/>
    <n v="-0.44"/>
    <s v="V0164"/>
    <x v="4"/>
    <s v="VKASSE"/>
    <s v="EXP"/>
    <s v="Geräte"/>
    <x v="4"/>
    <n v="2"/>
    <n v="228.01779999999999"/>
    <n v="227"/>
    <n v="454"/>
    <n v="-1.0178"/>
    <n v="-2.04"/>
    <n v="-4.4933920704845814E-3"/>
    <n v="1"/>
    <m/>
    <x v="0"/>
    <s v="Nein"/>
    <x v="1"/>
  </r>
  <r>
    <n v="14572835"/>
    <x v="7"/>
    <x v="0"/>
    <n v="2001087"/>
    <s v="Sofortrechnung"/>
    <s v="EAM\Erdal.Bircan"/>
    <x v="0"/>
    <s v="30505"/>
    <s v="RT Mobile Logistics S.R.O."/>
    <x v="1"/>
    <s v="75"/>
    <s v="101030274"/>
    <x v="349"/>
    <s v="Samsung A546B A54 5G 128GB"/>
    <n v="1"/>
    <n v="228.01779999999999"/>
    <n v="229"/>
    <n v="229"/>
    <n v="0.98219999999999996"/>
    <n v="0.98"/>
    <n v="0.42"/>
    <s v="V0164"/>
    <x v="4"/>
    <s v="VKASSE"/>
    <s v="EXP"/>
    <s v="Geräte"/>
    <x v="4"/>
    <n v="1"/>
    <n v="228.01779999999999"/>
    <n v="229"/>
    <n v="229"/>
    <n v="0.98219999999999996"/>
    <n v="0.98"/>
    <n v="4.2794759825327509E-3"/>
    <n v="1"/>
    <m/>
    <x v="0"/>
    <s v="Nein"/>
    <x v="0"/>
  </r>
  <r>
    <n v="14572835"/>
    <x v="7"/>
    <x v="0"/>
    <n v="2001087"/>
    <s v="Sofortrechnung"/>
    <s v="EAM\Erdal.Bircan"/>
    <x v="0"/>
    <s v="30505"/>
    <s v="RT Mobile Logistics S.R.O."/>
    <x v="1"/>
    <s v="76"/>
    <s v="101310025"/>
    <x v="492"/>
    <s v="Honor 200 Lite 256GB"/>
    <n v="1"/>
    <n v="153"/>
    <n v="155"/>
    <n v="155"/>
    <n v="2"/>
    <n v="2"/>
    <n v="1.29"/>
    <s v="V0164"/>
    <x v="4"/>
    <s v="VKASSE"/>
    <s v="EXP"/>
    <s v="Geräte"/>
    <x v="4"/>
    <n v="1"/>
    <n v="153"/>
    <n v="155"/>
    <n v="155"/>
    <n v="2"/>
    <n v="2"/>
    <n v="1.2903225806451613E-2"/>
    <n v="1"/>
    <m/>
    <x v="0"/>
    <s v="Nein"/>
    <x v="0"/>
  </r>
  <r>
    <n v="14572835"/>
    <x v="7"/>
    <x v="0"/>
    <n v="2001087"/>
    <s v="Sofortrechnung"/>
    <s v="EAM\Erdal.Bircan"/>
    <x v="0"/>
    <s v="30505"/>
    <s v="RT Mobile Logistics S.R.O."/>
    <x v="1"/>
    <s v="77"/>
    <s v="101300175"/>
    <x v="278"/>
    <s v="Apple iPhone 15 256GB"/>
    <n v="5"/>
    <n v="703.91589999999997"/>
    <n v="727"/>
    <n v="3635"/>
    <n v="23.084099999999999"/>
    <n v="115.42"/>
    <n v="3.17"/>
    <s v="V0164"/>
    <x v="4"/>
    <s v="VKASSE"/>
    <s v="EXP"/>
    <s v="Geräte"/>
    <x v="4"/>
    <n v="5"/>
    <n v="703.91589999999997"/>
    <n v="727"/>
    <n v="3635"/>
    <n v="23.084099999999999"/>
    <n v="115.42"/>
    <n v="3.1752407152682259E-2"/>
    <n v="1"/>
    <m/>
    <x v="0"/>
    <s v="Nein"/>
    <x v="0"/>
  </r>
  <r>
    <n v="14572835"/>
    <x v="7"/>
    <x v="0"/>
    <n v="2001087"/>
    <s v="Sofortrechnung"/>
    <s v="EAM\Erdal.Bircan"/>
    <x v="0"/>
    <s v="30505"/>
    <s v="RT Mobile Logistics S.R.O."/>
    <x v="1"/>
    <s v="78"/>
    <s v="101690341"/>
    <x v="607"/>
    <s v="Xiaomi POCO C75 4G 8GB/256GB"/>
    <n v="2"/>
    <n v="103.5"/>
    <n v="105"/>
    <n v="210"/>
    <n v="1.5"/>
    <n v="3"/>
    <n v="1.42"/>
    <s v="V0164"/>
    <x v="4"/>
    <s v="VKASSE"/>
    <s v="EXP"/>
    <s v="Geräte"/>
    <x v="4"/>
    <n v="2"/>
    <n v="103.5"/>
    <n v="105"/>
    <n v="210"/>
    <n v="1.5"/>
    <n v="3"/>
    <n v="1.4285714285714285E-2"/>
    <n v="1"/>
    <m/>
    <x v="0"/>
    <s v="Nein"/>
    <x v="0"/>
  </r>
  <r>
    <n v="14572835"/>
    <x v="7"/>
    <x v="0"/>
    <n v="2001087"/>
    <s v="Sofortrechnung"/>
    <s v="EAM\Erdal.Bircan"/>
    <x v="0"/>
    <s v="30505"/>
    <s v="RT Mobile Logistics S.R.O."/>
    <x v="1"/>
    <s v="79"/>
    <s v="100690589"/>
    <x v="317"/>
    <s v="Xiaomi Redmi Note 13 5G 6GB/128GB"/>
    <n v="1"/>
    <n v="134"/>
    <n v="149"/>
    <n v="149"/>
    <n v="15"/>
    <n v="15"/>
    <n v="10.06"/>
    <s v="V0164"/>
    <x v="4"/>
    <s v="VKASSE"/>
    <s v="EXP"/>
    <s v="Geräte"/>
    <x v="4"/>
    <n v="1"/>
    <n v="134"/>
    <n v="149"/>
    <n v="149"/>
    <n v="15"/>
    <n v="15"/>
    <n v="0.10067114093959731"/>
    <n v="1"/>
    <m/>
    <x v="0"/>
    <s v="Nein"/>
    <x v="0"/>
  </r>
  <r>
    <n v="14572835"/>
    <x v="7"/>
    <x v="0"/>
    <n v="2001087"/>
    <s v="Sofortrechnung"/>
    <s v="EAM\Erdal.Bircan"/>
    <x v="0"/>
    <s v="30505"/>
    <s v="RT Mobile Logistics S.R.O."/>
    <x v="1"/>
    <s v="80"/>
    <s v="100034595"/>
    <x v="213"/>
    <s v="Samsung S928B S24 Ultra 5G 256GB EE"/>
    <n v="3"/>
    <n v="780.90909999999997"/>
    <n v="785"/>
    <n v="2355"/>
    <n v="4.0909000000000004"/>
    <n v="12.27"/>
    <n v="0.52"/>
    <s v="V0164"/>
    <x v="4"/>
    <s v="VKASSE"/>
    <s v="EXP"/>
    <s v="Geräte"/>
    <x v="4"/>
    <n v="3"/>
    <n v="780.90909999999997"/>
    <n v="785"/>
    <n v="2355"/>
    <n v="4.0909000000000004"/>
    <n v="12.27"/>
    <n v="5.2101910828025472E-3"/>
    <n v="1"/>
    <m/>
    <x v="0"/>
    <s v="Nein"/>
    <x v="0"/>
  </r>
  <r>
    <n v="14572835"/>
    <x v="7"/>
    <x v="0"/>
    <n v="2001087"/>
    <s v="Sofortrechnung"/>
    <s v="EAM\Erdal.Bircan"/>
    <x v="0"/>
    <s v="30505"/>
    <s v="RT Mobile Logistics S.R.O."/>
    <x v="1"/>
    <s v="81"/>
    <s v="100690672"/>
    <x v="379"/>
    <s v="Xiaomi 14T Pro 5G 12GB/512GB"/>
    <n v="5"/>
    <n v="485"/>
    <n v="503"/>
    <n v="2515"/>
    <n v="18"/>
    <n v="90"/>
    <n v="3.57"/>
    <s v="V0164"/>
    <x v="4"/>
    <s v="VKASSE"/>
    <s v="EXP"/>
    <s v="Geräte"/>
    <x v="4"/>
    <n v="5"/>
    <n v="485"/>
    <n v="503"/>
    <n v="2515"/>
    <n v="18"/>
    <n v="90"/>
    <n v="3.5785288270377733E-2"/>
    <n v="1"/>
    <m/>
    <x v="0"/>
    <s v="Nein"/>
    <x v="0"/>
  </r>
  <r>
    <n v="14572835"/>
    <x v="7"/>
    <x v="0"/>
    <n v="2001087"/>
    <s v="Sofortrechnung"/>
    <s v="EAM\Erdal.Bircan"/>
    <x v="0"/>
    <s v="30505"/>
    <s v="RT Mobile Logistics S.R.O."/>
    <x v="1"/>
    <s v="82"/>
    <s v="100690666"/>
    <x v="363"/>
    <s v="Xiaomi Redmi 13C 5G 4GB/128GB"/>
    <n v="1"/>
    <n v="86"/>
    <n v="89"/>
    <n v="89"/>
    <n v="3"/>
    <n v="3"/>
    <n v="3.37"/>
    <s v="V0164"/>
    <x v="4"/>
    <s v="VKASSE"/>
    <s v="EXP"/>
    <s v="Geräte"/>
    <x v="4"/>
    <n v="1"/>
    <n v="86"/>
    <n v="89"/>
    <n v="89"/>
    <n v="3"/>
    <n v="3"/>
    <n v="3.3707865168539325E-2"/>
    <n v="1"/>
    <m/>
    <x v="0"/>
    <s v="Nein"/>
    <x v="0"/>
  </r>
  <r>
    <n v="14574006"/>
    <x v="7"/>
    <x v="0"/>
    <n v="2001088"/>
    <s v="Sofortrechnung"/>
    <s v="eam\bekir.ahmed"/>
    <x v="0"/>
    <s v="23854"/>
    <s v="Digitec Galaxus AG"/>
    <x v="0"/>
    <s v="1"/>
    <s v="200311519"/>
    <x v="499"/>
    <s v="UREVO SpaceWalk Lite"/>
    <n v="3"/>
    <n v="148.1"/>
    <n v="199.99"/>
    <n v="599.97"/>
    <n v="51.89"/>
    <n v="155.66999999999999"/>
    <n v="25.94"/>
    <s v="V0019"/>
    <x v="0"/>
    <s v="KÜB14"/>
    <s v="EXP"/>
    <s v="Zubehör"/>
    <x v="0"/>
    <n v="3"/>
    <n v="148.1"/>
    <n v="199.99"/>
    <n v="599.97"/>
    <n v="51.89"/>
    <n v="155.66999999999999"/>
    <n v="0.25946297314865741"/>
    <n v="1"/>
    <m/>
    <x v="0"/>
    <s v="Nein"/>
    <x v="0"/>
  </r>
  <r>
    <n v="14572824"/>
    <x v="7"/>
    <x v="0"/>
    <n v="2001089"/>
    <s v="Sofortrechnung"/>
    <s v="eam\mustafa.oezer"/>
    <x v="0"/>
    <s v="30766"/>
    <s v="TKTP PROTEL s.r.o."/>
    <x v="1"/>
    <s v="1"/>
    <s v="100303125"/>
    <x v="277"/>
    <s v="Apple iPhone 16 Pro 256GB"/>
    <n v="5"/>
    <n v="991.36839999999995"/>
    <n v="1019"/>
    <n v="5095"/>
    <n v="27.631599999999999"/>
    <n v="138.16"/>
    <n v="2.71"/>
    <s v="V0164"/>
    <x v="4"/>
    <s v="VKASSE"/>
    <s v="EXP"/>
    <s v="Geräte"/>
    <x v="4"/>
    <n v="5"/>
    <n v="991.36839999999995"/>
    <n v="1019"/>
    <n v="5095"/>
    <n v="27.631599999999999"/>
    <n v="138.16"/>
    <n v="2.7116781157998038E-2"/>
    <n v="1"/>
    <m/>
    <x v="0"/>
    <s v="Nein"/>
    <x v="0"/>
  </r>
  <r>
    <n v="14572824"/>
    <x v="7"/>
    <x v="0"/>
    <n v="2001089"/>
    <s v="Sofortrechnung"/>
    <s v="eam\mustafa.oezer"/>
    <x v="0"/>
    <s v="30766"/>
    <s v="TKTP PROTEL s.r.o."/>
    <x v="1"/>
    <s v="2"/>
    <s v="100303138"/>
    <x v="357"/>
    <s v="Apple iPhone 16 Pro Max 256GB"/>
    <n v="10"/>
    <n v="1082.0512000000001"/>
    <n v="1119"/>
    <n v="11190"/>
    <n v="36.948799999999999"/>
    <n v="369.49"/>
    <n v="3.3"/>
    <s v="V0164"/>
    <x v="4"/>
    <s v="VKASSE"/>
    <s v="EXP"/>
    <s v="Geräte"/>
    <x v="4"/>
    <n v="10"/>
    <n v="1082.0512000000001"/>
    <n v="1119"/>
    <n v="11190"/>
    <n v="36.948799999999999"/>
    <n v="369.49"/>
    <n v="3.3019660411081321E-2"/>
    <n v="1"/>
    <m/>
    <x v="0"/>
    <s v="Nein"/>
    <x v="0"/>
  </r>
  <r>
    <n v="14572824"/>
    <x v="7"/>
    <x v="0"/>
    <n v="2001089"/>
    <s v="Sofortrechnung"/>
    <s v="eam\mustafa.oezer"/>
    <x v="0"/>
    <s v="30766"/>
    <s v="TKTP PROTEL s.r.o."/>
    <x v="1"/>
    <s v="3"/>
    <s v="100303135"/>
    <x v="359"/>
    <s v="Apple iPhone 16 Pro Max 256GB"/>
    <n v="5"/>
    <n v="1082.098"/>
    <n v="1119"/>
    <n v="5595"/>
    <n v="36.902000000000001"/>
    <n v="184.51"/>
    <n v="3.29"/>
    <s v="V0164"/>
    <x v="4"/>
    <s v="VKASSE"/>
    <s v="EXP"/>
    <s v="Geräte"/>
    <x v="4"/>
    <n v="5"/>
    <n v="1082.098"/>
    <n v="1119"/>
    <n v="5595"/>
    <n v="36.902000000000001"/>
    <n v="184.51"/>
    <n v="3.2977658623771222E-2"/>
    <n v="1"/>
    <m/>
    <x v="0"/>
    <s v="Nein"/>
    <x v="0"/>
  </r>
  <r>
    <n v="14572824"/>
    <x v="7"/>
    <x v="0"/>
    <n v="2001089"/>
    <s v="Sofortrechnung"/>
    <s v="eam\mustafa.oezer"/>
    <x v="0"/>
    <s v="30766"/>
    <s v="TKTP PROTEL s.r.o."/>
    <x v="1"/>
    <s v="4"/>
    <s v="100303123"/>
    <x v="334"/>
    <s v="Apple iPhone 16 Pro 256GB"/>
    <n v="5"/>
    <n v="990.39639999999997"/>
    <n v="1019"/>
    <n v="5095"/>
    <n v="28.6036"/>
    <n v="143.02000000000001"/>
    <n v="2.8"/>
    <s v="V0164"/>
    <x v="4"/>
    <s v="VKASSE"/>
    <s v="EXP"/>
    <s v="Geräte"/>
    <x v="4"/>
    <n v="5"/>
    <n v="990.39639999999997"/>
    <n v="1019"/>
    <n v="5095"/>
    <n v="28.6036"/>
    <n v="143.02000000000001"/>
    <n v="2.807065750736016E-2"/>
    <n v="1"/>
    <m/>
    <x v="0"/>
    <s v="Nein"/>
    <x v="0"/>
  </r>
  <r>
    <n v="14574184"/>
    <x v="7"/>
    <x v="0"/>
    <n v="2001090"/>
    <s v="Sofortrechnung"/>
    <s v="eam\bekir.ahmed"/>
    <x v="2"/>
    <s v="26240"/>
    <s v="Lau GmbH &amp; Co AV Markt KG"/>
    <x v="0"/>
    <s v="1"/>
    <s v="200030297"/>
    <x v="644"/>
    <s v="Samsung Watch7 Ultra SM-L705 47mm LTE"/>
    <n v="1"/>
    <n v="302"/>
    <n v="345"/>
    <n v="345"/>
    <n v="43"/>
    <n v="43"/>
    <n v="12.46"/>
    <s v="V0163"/>
    <x v="11"/>
    <s v="KABB0"/>
    <s v="FHK"/>
    <s v="Zubehör"/>
    <x v="2"/>
    <n v="1"/>
    <n v="302"/>
    <n v="345"/>
    <n v="345"/>
    <n v="43"/>
    <n v="43"/>
    <n v="0.1246376811594203"/>
    <n v="1"/>
    <m/>
    <x v="0"/>
    <s v="Nein"/>
    <x v="0"/>
  </r>
  <r>
    <n v="14574184"/>
    <x v="7"/>
    <x v="0"/>
    <n v="2001090"/>
    <s v="Sofortrechnung"/>
    <s v="eam\bekir.ahmed"/>
    <x v="2"/>
    <s v="26240"/>
    <s v="Lau GmbH &amp; Co AV Markt KG"/>
    <x v="1"/>
    <s v="2"/>
    <s v="101030458"/>
    <x v="218"/>
    <s v="Samsung A556B A55 5G 256GB"/>
    <n v="1"/>
    <n v="291.64530000000002"/>
    <n v="325"/>
    <n v="325"/>
    <n v="33.354700000000001"/>
    <n v="33.35"/>
    <n v="10.26"/>
    <s v="V0163"/>
    <x v="11"/>
    <s v="KABB0"/>
    <s v="FHK"/>
    <s v="Geräte"/>
    <x v="2"/>
    <n v="1"/>
    <n v="291.64530000000002"/>
    <n v="325"/>
    <n v="325"/>
    <n v="33.354700000000001"/>
    <n v="33.35"/>
    <n v="0.10261538461538462"/>
    <n v="1"/>
    <m/>
    <x v="0"/>
    <s v="Nein"/>
    <x v="0"/>
  </r>
  <r>
    <n v="14574227"/>
    <x v="7"/>
    <x v="0"/>
    <n v="2001091"/>
    <s v="Sofortrechnung"/>
    <s v="Yasar.Yigitbilek"/>
    <x v="1"/>
    <s v="21338"/>
    <s v="faro-com GmbH &amp; Co. KG"/>
    <x v="1"/>
    <s v="1"/>
    <s v="100690673"/>
    <x v="568"/>
    <s v="Xiaomi 14T 5G 12GB/256GB"/>
    <n v="3"/>
    <n v="327"/>
    <n v="355"/>
    <n v="1065"/>
    <n v="28"/>
    <n v="84"/>
    <n v="7.88"/>
    <s v="V0012"/>
    <x v="1"/>
    <s v="KÜB0"/>
    <s v="GRK"/>
    <s v="Geräte"/>
    <x v="1"/>
    <n v="3"/>
    <n v="327"/>
    <n v="355"/>
    <n v="1065"/>
    <n v="28"/>
    <n v="84"/>
    <n v="7.8873239436619724E-2"/>
    <n v="1"/>
    <m/>
    <x v="0"/>
    <s v="Nein"/>
    <x v="0"/>
  </r>
  <r>
    <n v="14574227"/>
    <x v="7"/>
    <x v="0"/>
    <n v="2001091"/>
    <s v="Sofortrechnung"/>
    <s v="Yasar.Yigitbilek"/>
    <x v="1"/>
    <s v="21338"/>
    <s v="faro-com GmbH &amp; Co. KG"/>
    <x v="1"/>
    <s v="2"/>
    <s v="100303119"/>
    <x v="118"/>
    <s v="Apple iPhone 16 Pro 128GB"/>
    <n v="5"/>
    <n v="890.63509999999997"/>
    <n v="909"/>
    <n v="4545"/>
    <n v="18.364899999999999"/>
    <n v="91.82"/>
    <n v="2.02"/>
    <s v="V0012"/>
    <x v="1"/>
    <s v="KÜB0"/>
    <s v="GRK"/>
    <s v="Geräte"/>
    <x v="1"/>
    <n v="5"/>
    <n v="890.63509999999997"/>
    <n v="909"/>
    <n v="4545"/>
    <n v="18.364899999999999"/>
    <n v="91.82"/>
    <n v="2.0202420242024201E-2"/>
    <n v="1"/>
    <m/>
    <x v="0"/>
    <s v="Nein"/>
    <x v="0"/>
  </r>
  <r>
    <n v="14574227"/>
    <x v="7"/>
    <x v="0"/>
    <n v="2001091"/>
    <s v="Sofortrechnung"/>
    <s v="Yasar.Yigitbilek"/>
    <x v="1"/>
    <s v="21338"/>
    <s v="faro-com GmbH &amp; Co. KG"/>
    <x v="1"/>
    <s v="3"/>
    <s v="101690242"/>
    <x v="43"/>
    <s v="Xiaomi Redmi Note 13 Pro 5G 8GB/256GB"/>
    <n v="5"/>
    <n v="204.57390000000001"/>
    <n v="214"/>
    <n v="1070"/>
    <n v="9.4260999999999999"/>
    <n v="47.13"/>
    <n v="4.4000000000000004"/>
    <s v="V0012"/>
    <x v="1"/>
    <s v="KÜB0"/>
    <s v="GRK"/>
    <s v="Geräte"/>
    <x v="1"/>
    <n v="5"/>
    <n v="204.57390000000001"/>
    <n v="214"/>
    <n v="1070"/>
    <n v="9.4260999999999999"/>
    <n v="47.13"/>
    <n v="4.4046728971962622E-2"/>
    <n v="1"/>
    <m/>
    <x v="0"/>
    <s v="Nein"/>
    <x v="0"/>
  </r>
  <r>
    <n v="14574227"/>
    <x v="7"/>
    <x v="0"/>
    <n v="2001091"/>
    <s v="Sofortrechnung"/>
    <s v="Yasar.Yigitbilek"/>
    <x v="1"/>
    <s v="21338"/>
    <s v="faro-com GmbH &amp; Co. KG"/>
    <x v="1"/>
    <s v="4"/>
    <s v="101030654"/>
    <x v="44"/>
    <s v="Samsung X216B Tab A9+ 5G 128GB"/>
    <n v="10"/>
    <n v="179"/>
    <n v="199"/>
    <n v="1990"/>
    <n v="20"/>
    <n v="200"/>
    <n v="10.050000000000001"/>
    <s v="V0012"/>
    <x v="1"/>
    <s v="KÜB0"/>
    <s v="GRK"/>
    <s v="Geräte"/>
    <x v="1"/>
    <n v="10"/>
    <n v="179"/>
    <n v="199"/>
    <n v="1990"/>
    <n v="20"/>
    <n v="200"/>
    <n v="0.10050251256281408"/>
    <n v="1"/>
    <m/>
    <x v="0"/>
    <s v="Nein"/>
    <x v="0"/>
  </r>
  <r>
    <n v="14574227"/>
    <x v="7"/>
    <x v="0"/>
    <n v="2001091"/>
    <s v="Sofortrechnung"/>
    <s v="Yasar.Yigitbilek"/>
    <x v="1"/>
    <s v="21338"/>
    <s v="faro-com GmbH &amp; Co. KG"/>
    <x v="1"/>
    <s v="5"/>
    <s v="100303089"/>
    <x v="496"/>
    <s v="Apple iPhone 16 128GB"/>
    <n v="5"/>
    <n v="699.65219999999999"/>
    <n v="709"/>
    <n v="3545"/>
    <n v="9.3477999999999994"/>
    <n v="46.74"/>
    <n v="1.31"/>
    <s v="V0012"/>
    <x v="1"/>
    <s v="KÜB0"/>
    <s v="GRK"/>
    <s v="Geräte"/>
    <x v="1"/>
    <n v="5"/>
    <n v="699.65219999999999"/>
    <n v="709"/>
    <n v="3545"/>
    <n v="9.3477999999999994"/>
    <n v="46.74"/>
    <n v="1.3184767277856136E-2"/>
    <n v="1"/>
    <m/>
    <x v="0"/>
    <s v="Nein"/>
    <x v="0"/>
  </r>
  <r>
    <n v="14574227"/>
    <x v="7"/>
    <x v="0"/>
    <n v="2001091"/>
    <s v="Sofortrechnung"/>
    <s v="Yasar.Yigitbilek"/>
    <x v="1"/>
    <s v="21338"/>
    <s v="faro-com GmbH &amp; Co. KG"/>
    <x v="1"/>
    <s v="6"/>
    <s v="100302766"/>
    <x v="370"/>
    <s v="Apple iPhone 14 128GB"/>
    <n v="5"/>
    <n v="512.11659999999995"/>
    <n v="517"/>
    <n v="2585"/>
    <n v="4.8834"/>
    <n v="24.42"/>
    <n v="0.94"/>
    <s v="V0012"/>
    <x v="1"/>
    <s v="KÜB0"/>
    <s v="GRK"/>
    <s v="Geräte"/>
    <x v="1"/>
    <n v="5"/>
    <n v="512.11659999999995"/>
    <n v="517"/>
    <n v="2585"/>
    <n v="4.8834"/>
    <n v="24.42"/>
    <n v="9.4468085106382983E-3"/>
    <n v="1"/>
    <m/>
    <x v="0"/>
    <s v="Nein"/>
    <x v="0"/>
  </r>
  <r>
    <n v="14574227"/>
    <x v="7"/>
    <x v="0"/>
    <n v="2001091"/>
    <s v="Sofortrechnung"/>
    <s v="Yasar.Yigitbilek"/>
    <x v="1"/>
    <s v="21338"/>
    <s v="faro-com GmbH &amp; Co. KG"/>
    <x v="1"/>
    <s v="7"/>
    <s v="101030658"/>
    <x v="424"/>
    <s v="Samsung A165F A16 128GB"/>
    <n v="20"/>
    <n v="109"/>
    <n v="121"/>
    <n v="2420"/>
    <n v="12"/>
    <n v="240"/>
    <n v="9.91"/>
    <s v="V0012"/>
    <x v="1"/>
    <s v="KÜB0"/>
    <s v="GRK"/>
    <s v="Geräte"/>
    <x v="1"/>
    <n v="20"/>
    <n v="109"/>
    <n v="121"/>
    <n v="2420"/>
    <n v="12"/>
    <n v="240"/>
    <n v="9.9173553719008267E-2"/>
    <n v="1"/>
    <m/>
    <x v="0"/>
    <s v="Nein"/>
    <x v="0"/>
  </r>
  <r>
    <n v="14574227"/>
    <x v="7"/>
    <x v="0"/>
    <n v="2001091"/>
    <s v="Sofortrechnung"/>
    <s v="Yasar.Yigitbilek"/>
    <x v="1"/>
    <s v="21338"/>
    <s v="faro-com GmbH &amp; Co. KG"/>
    <x v="1"/>
    <s v="8"/>
    <s v="100303093"/>
    <x v="510"/>
    <s v="Apple iPhone 16 128GB"/>
    <n v="4"/>
    <n v="699.61400000000003"/>
    <n v="709"/>
    <n v="2836"/>
    <n v="9.3859999999999992"/>
    <n v="37.54"/>
    <n v="1.32"/>
    <s v="V0012"/>
    <x v="1"/>
    <s v="KÜB0"/>
    <s v="GRK"/>
    <s v="Geräte"/>
    <x v="1"/>
    <n v="4"/>
    <n v="699.61400000000003"/>
    <n v="709"/>
    <n v="2836"/>
    <n v="9.3859999999999992"/>
    <n v="37.54"/>
    <n v="1.3236953455571228E-2"/>
    <n v="1"/>
    <m/>
    <x v="0"/>
    <s v="Nein"/>
    <x v="0"/>
  </r>
  <r>
    <n v="14574227"/>
    <x v="7"/>
    <x v="0"/>
    <n v="2001091"/>
    <s v="Sofortrechnung"/>
    <s v="Yasar.Yigitbilek"/>
    <x v="1"/>
    <s v="21338"/>
    <s v="faro-com GmbH &amp; Co. KG"/>
    <x v="1"/>
    <s v="9"/>
    <s v="100303153"/>
    <x v="532"/>
    <s v="Apple iPad Air 11 M2 256GB"/>
    <n v="4"/>
    <n v="750"/>
    <n v="764"/>
    <n v="3056"/>
    <n v="14"/>
    <n v="56"/>
    <n v="1.83"/>
    <s v="V0012"/>
    <x v="1"/>
    <s v="KÜB0"/>
    <s v="GRK"/>
    <s v="Geräte"/>
    <x v="1"/>
    <n v="4"/>
    <n v="750"/>
    <n v="764"/>
    <n v="3056"/>
    <n v="14"/>
    <n v="56"/>
    <n v="1.832460732984293E-2"/>
    <n v="1"/>
    <m/>
    <x v="0"/>
    <s v="Nein"/>
    <x v="0"/>
  </r>
  <r>
    <n v="14574227"/>
    <x v="7"/>
    <x v="0"/>
    <n v="2001091"/>
    <s v="Sofortrechnung"/>
    <s v="Yasar.Yigitbilek"/>
    <x v="1"/>
    <s v="21338"/>
    <s v="faro-com GmbH &amp; Co. KG"/>
    <x v="1"/>
    <s v="10"/>
    <s v="100303123"/>
    <x v="334"/>
    <s v="Apple iPhone 16 Pro 256GB"/>
    <n v="4"/>
    <n v="990.39639999999997"/>
    <n v="1015"/>
    <n v="4060"/>
    <n v="24.6036"/>
    <n v="98.41"/>
    <n v="2.42"/>
    <s v="V0012"/>
    <x v="1"/>
    <s v="KÜB0"/>
    <s v="GRK"/>
    <s v="Geräte"/>
    <x v="1"/>
    <n v="4"/>
    <n v="990.39639999999997"/>
    <n v="1015"/>
    <n v="4060"/>
    <n v="24.6036"/>
    <n v="98.41"/>
    <n v="2.4238916256157636E-2"/>
    <n v="1"/>
    <m/>
    <x v="0"/>
    <s v="Nein"/>
    <x v="0"/>
  </r>
  <r>
    <n v="14574205"/>
    <x v="7"/>
    <x v="0"/>
    <n v="2001092"/>
    <s v="Sofortrechnung"/>
    <s v="eam\bekir.ahmed"/>
    <x v="2"/>
    <s v="28845"/>
    <s v="TK-World AG"/>
    <x v="1"/>
    <s v="1"/>
    <s v="101030382"/>
    <x v="28"/>
    <s v="Samsung S921B S24 5G 256GB"/>
    <n v="1"/>
    <n v="530.07069999999999"/>
    <n v="559"/>
    <n v="559"/>
    <n v="28.929300000000001"/>
    <n v="28.93"/>
    <n v="5.17"/>
    <s v="V0163"/>
    <x v="11"/>
    <s v="KABB0"/>
    <s v="FHK"/>
    <s v="Geräte"/>
    <x v="2"/>
    <n v="1"/>
    <n v="530.07069999999999"/>
    <n v="559"/>
    <n v="559"/>
    <n v="28.929300000000001"/>
    <n v="28.93"/>
    <n v="5.1753130590339889E-2"/>
    <n v="1"/>
    <m/>
    <x v="0"/>
    <s v="Nein"/>
    <x v="0"/>
  </r>
  <r>
    <n v="14574205"/>
    <x v="7"/>
    <x v="0"/>
    <n v="2001092"/>
    <s v="Sofortrechnung"/>
    <s v="eam\bekir.ahmed"/>
    <x v="2"/>
    <s v="28845"/>
    <s v="TK-World AG"/>
    <x v="1"/>
    <s v="2"/>
    <s v="100034490"/>
    <x v="219"/>
    <s v="Samsung S928B S24 Ultra 5G 256GB"/>
    <n v="1"/>
    <n v="821.67439999999999"/>
    <n v="799"/>
    <n v="799"/>
    <n v="-22.674399999999999"/>
    <n v="-22.67"/>
    <n v="-2.83"/>
    <s v="V0163"/>
    <x v="11"/>
    <s v="KABB0"/>
    <s v="FHK"/>
    <s v="Geräte"/>
    <x v="2"/>
    <n v="1"/>
    <n v="821.67439999999999"/>
    <n v="799"/>
    <n v="799"/>
    <n v="-22.674399999999999"/>
    <n v="-22.67"/>
    <n v="-2.8372966207759701E-2"/>
    <n v="1"/>
    <m/>
    <x v="0"/>
    <s v="Nein"/>
    <x v="1"/>
  </r>
  <r>
    <n v="14574205"/>
    <x v="7"/>
    <x v="0"/>
    <n v="2001092"/>
    <s v="Sofortrechnung"/>
    <s v="eam\bekir.ahmed"/>
    <x v="2"/>
    <s v="28845"/>
    <s v="TK-World AG"/>
    <x v="1"/>
    <s v="3"/>
    <s v="101030658"/>
    <x v="424"/>
    <s v="Samsung A165F A16 128GB"/>
    <n v="1"/>
    <n v="109"/>
    <n v="129"/>
    <n v="129"/>
    <n v="20"/>
    <n v="20"/>
    <n v="15.5"/>
    <s v="V0163"/>
    <x v="11"/>
    <s v="KABB0"/>
    <s v="FHK"/>
    <s v="Geräte"/>
    <x v="2"/>
    <n v="1"/>
    <n v="109"/>
    <n v="129"/>
    <n v="129"/>
    <n v="20"/>
    <n v="20"/>
    <n v="0.15503875968992248"/>
    <n v="1"/>
    <m/>
    <x v="0"/>
    <s v="Nein"/>
    <x v="0"/>
  </r>
  <r>
    <n v="14574203"/>
    <x v="7"/>
    <x v="0"/>
    <n v="2001093"/>
    <s v="Sofortrechnung"/>
    <s v="eam\bekir.ahmed"/>
    <x v="1"/>
    <s v="21568"/>
    <s v="A.M.D. Telekommunications GmbH"/>
    <x v="1"/>
    <s v="1"/>
    <s v="100302993"/>
    <x v="439"/>
    <s v="Apple iPhone 15 Pro Max 1TB"/>
    <n v="1"/>
    <n v="1135"/>
    <n v="1105"/>
    <n v="1105"/>
    <n v="-30"/>
    <n v="-30"/>
    <n v="-2.71"/>
    <s v="V0042"/>
    <x v="5"/>
    <s v="KÜB14"/>
    <s v="GRK"/>
    <s v="Geräte"/>
    <x v="5"/>
    <n v="1"/>
    <n v="1135"/>
    <n v="1105"/>
    <n v="1105"/>
    <n v="-30"/>
    <n v="-30"/>
    <n v="-2.7149321266968326E-2"/>
    <n v="1"/>
    <m/>
    <x v="0"/>
    <s v="Nein"/>
    <x v="1"/>
  </r>
  <r>
    <n v="14574201"/>
    <x v="7"/>
    <x v="0"/>
    <n v="2001094"/>
    <s v="Sofortrechnung"/>
    <s v="EAM\Erdal.Bircan"/>
    <x v="1"/>
    <s v="10022"/>
    <s v="etronixx Sales GmbH"/>
    <x v="1"/>
    <s v="1"/>
    <s v="100034554"/>
    <x v="621"/>
    <s v="Samsung X510N Tab S9 FE 128GB [WiFi]"/>
    <n v="1"/>
    <n v="305"/>
    <n v="315"/>
    <n v="315"/>
    <n v="10"/>
    <n v="10"/>
    <n v="3.17"/>
    <s v="V0042"/>
    <x v="5"/>
    <s v="KÜB14"/>
    <s v="GRK"/>
    <s v="Geräte"/>
    <x v="5"/>
    <n v="1"/>
    <n v="305"/>
    <n v="315"/>
    <n v="315"/>
    <n v="10"/>
    <n v="10"/>
    <n v="3.1746031746031744E-2"/>
    <n v="1"/>
    <m/>
    <x v="0"/>
    <s v="Nein"/>
    <x v="0"/>
  </r>
  <r>
    <n v="14574201"/>
    <x v="7"/>
    <x v="0"/>
    <n v="2001094"/>
    <s v="Sofortrechnung"/>
    <s v="EAM\Erdal.Bircan"/>
    <x v="1"/>
    <s v="10022"/>
    <s v="etronixx Sales GmbH"/>
    <x v="0"/>
    <s v="2"/>
    <s v="200301014"/>
    <x v="127"/>
    <s v="Samsung Watch 6 SM-R965 47mm LTE"/>
    <n v="1"/>
    <n v="170"/>
    <n v="210"/>
    <n v="210"/>
    <n v="40"/>
    <n v="40"/>
    <n v="19.04"/>
    <s v="V0042"/>
    <x v="5"/>
    <s v="KÜB14"/>
    <s v="GRK"/>
    <s v="Zubehör"/>
    <x v="5"/>
    <n v="1"/>
    <n v="170"/>
    <n v="210"/>
    <n v="210"/>
    <n v="40"/>
    <n v="40"/>
    <n v="0.19047619047619047"/>
    <n v="1"/>
    <m/>
    <x v="0"/>
    <s v="Nein"/>
    <x v="0"/>
  </r>
  <r>
    <n v="14574201"/>
    <x v="7"/>
    <x v="0"/>
    <n v="2001094"/>
    <s v="Sofortrechnung"/>
    <s v="EAM\Erdal.Bircan"/>
    <x v="1"/>
    <s v="10022"/>
    <s v="etronixx Sales GmbH"/>
    <x v="1"/>
    <s v="3"/>
    <s v="100034474"/>
    <x v="284"/>
    <s v="Samsung S921B S24 5G 128GB"/>
    <n v="1"/>
    <n v="484.77780000000001"/>
    <n v="509"/>
    <n v="509"/>
    <n v="24.222200000000001"/>
    <n v="24.22"/>
    <n v="4.75"/>
    <s v="V0042"/>
    <x v="5"/>
    <s v="KÜB14"/>
    <s v="GRK"/>
    <s v="Geräte"/>
    <x v="5"/>
    <n v="1"/>
    <n v="484.77780000000001"/>
    <n v="509"/>
    <n v="509"/>
    <n v="24.222200000000001"/>
    <n v="24.22"/>
    <n v="4.7583497053045182E-2"/>
    <n v="1"/>
    <m/>
    <x v="0"/>
    <s v="Nein"/>
    <x v="0"/>
  </r>
  <r>
    <n v="14574201"/>
    <x v="7"/>
    <x v="0"/>
    <n v="2001094"/>
    <s v="Sofortrechnung"/>
    <s v="EAM\Erdal.Bircan"/>
    <x v="1"/>
    <s v="10022"/>
    <s v="etronixx Sales GmbH"/>
    <x v="1"/>
    <s v="4"/>
    <s v="100034506"/>
    <x v="249"/>
    <s v="Samsung A236B A23 5G 128GB EE"/>
    <n v="1"/>
    <n v="149"/>
    <n v="165"/>
    <n v="165"/>
    <n v="16"/>
    <n v="16"/>
    <n v="9.69"/>
    <s v="V0042"/>
    <x v="5"/>
    <s v="KÜB14"/>
    <s v="GRK"/>
    <s v="Geräte"/>
    <x v="5"/>
    <n v="1"/>
    <n v="149"/>
    <n v="165"/>
    <n v="165"/>
    <n v="16"/>
    <n v="16"/>
    <n v="9.696969696969697E-2"/>
    <n v="1"/>
    <m/>
    <x v="0"/>
    <s v="Nein"/>
    <x v="0"/>
  </r>
  <r>
    <n v="14574201"/>
    <x v="7"/>
    <x v="0"/>
    <n v="2001094"/>
    <s v="Sofortrechnung"/>
    <s v="EAM\Erdal.Bircan"/>
    <x v="1"/>
    <s v="10022"/>
    <s v="etronixx Sales GmbH"/>
    <x v="0"/>
    <s v="5"/>
    <s v="200030278"/>
    <x v="150"/>
    <s v="Samsung Galaxy Fit 3"/>
    <n v="5"/>
    <n v="35"/>
    <n v="38"/>
    <n v="190"/>
    <n v="3"/>
    <n v="15"/>
    <n v="7.89"/>
    <s v="V0042"/>
    <x v="5"/>
    <s v="KÜB14"/>
    <s v="GRK"/>
    <s v="Zubehör"/>
    <x v="5"/>
    <n v="5"/>
    <n v="35"/>
    <n v="38"/>
    <n v="190"/>
    <n v="3"/>
    <n v="15"/>
    <n v="7.8947368421052627E-2"/>
    <n v="1"/>
    <m/>
    <x v="0"/>
    <s v="Nein"/>
    <x v="0"/>
  </r>
  <r>
    <n v="14574201"/>
    <x v="7"/>
    <x v="0"/>
    <n v="2001094"/>
    <s v="Sofortrechnung"/>
    <s v="EAM\Erdal.Bircan"/>
    <x v="1"/>
    <s v="10022"/>
    <s v="etronixx Sales GmbH"/>
    <x v="1"/>
    <s v="6"/>
    <s v="100302998"/>
    <x v="195"/>
    <s v="Apple iPad Pro 11&quot; (M4) 5G 512GB"/>
    <n v="1"/>
    <n v="1076"/>
    <n v="1175"/>
    <n v="1175"/>
    <n v="99"/>
    <n v="99"/>
    <n v="8.42"/>
    <s v="V0042"/>
    <x v="5"/>
    <s v="KÜB14"/>
    <s v="GRK"/>
    <s v="Geräte"/>
    <x v="5"/>
    <n v="1"/>
    <n v="1076"/>
    <n v="1175"/>
    <n v="1175"/>
    <n v="99"/>
    <n v="99"/>
    <n v="8.4255319148936164E-2"/>
    <n v="1"/>
    <m/>
    <x v="0"/>
    <s v="Nein"/>
    <x v="0"/>
  </r>
  <r>
    <n v="14574201"/>
    <x v="7"/>
    <x v="0"/>
    <n v="2001094"/>
    <s v="Sofortrechnung"/>
    <s v="EAM\Erdal.Bircan"/>
    <x v="1"/>
    <s v="10022"/>
    <s v="etronixx Sales GmbH"/>
    <x v="0"/>
    <s v="7"/>
    <s v="201690005"/>
    <x v="163"/>
    <s v="Xiaomi Mi Robot Vacuum  E12"/>
    <n v="1"/>
    <n v="84.92"/>
    <n v="89"/>
    <n v="89"/>
    <n v="4.08"/>
    <n v="4.08"/>
    <n v="4.58"/>
    <s v="V0042"/>
    <x v="5"/>
    <s v="KÜB14"/>
    <s v="GRK"/>
    <s v="Zubehör"/>
    <x v="5"/>
    <n v="1"/>
    <n v="84.92"/>
    <n v="89"/>
    <n v="89"/>
    <n v="4.08"/>
    <n v="4.08"/>
    <n v="4.5842696629213482E-2"/>
    <n v="1"/>
    <m/>
    <x v="0"/>
    <s v="Nein"/>
    <x v="0"/>
  </r>
  <r>
    <n v="14573874"/>
    <x v="7"/>
    <x v="0"/>
    <n v="2001095"/>
    <s v="Sofortrechnung"/>
    <s v="eam\bekir.ahmed"/>
    <x v="0"/>
    <s v="31014"/>
    <s v="ELLEELLE TECHNOLOGY SRLS"/>
    <x v="3"/>
    <s v="1"/>
    <s v="900010011"/>
    <x v="36"/>
    <s v="Sonstiges"/>
    <n v="1"/>
    <n v="0"/>
    <n v="15"/>
    <n v="15"/>
    <n v="15"/>
    <n v="15"/>
    <m/>
    <s v="V0023"/>
    <x v="3"/>
    <s v="KPUD"/>
    <s v="EXP"/>
    <s v="Sonstige"/>
    <x v="3"/>
    <n v="1"/>
    <n v="0"/>
    <n v="15"/>
    <n v="15"/>
    <n v="15"/>
    <n v="15"/>
    <n v="1"/>
    <n v="1"/>
    <m/>
    <x v="2"/>
    <s v="Ja"/>
    <x v="0"/>
  </r>
  <r>
    <n v="14573874"/>
    <x v="7"/>
    <x v="0"/>
    <n v="2001095"/>
    <s v="Sofortrechnung"/>
    <s v="eam\bekir.ahmed"/>
    <x v="0"/>
    <s v="31014"/>
    <s v="ELLEELLE TECHNOLOGY SRLS"/>
    <x v="1"/>
    <s v="2"/>
    <s v="101300316"/>
    <x v="217"/>
    <s v="Apple iPhone 16 Pro Max 512GB"/>
    <n v="1"/>
    <n v="1207"/>
    <n v="1309"/>
    <n v="1309"/>
    <n v="102"/>
    <n v="102"/>
    <n v="7.79"/>
    <s v="V0023"/>
    <x v="3"/>
    <s v="KPUD"/>
    <s v="EXP"/>
    <s v="Geräte"/>
    <x v="3"/>
    <n v="1"/>
    <n v="1207"/>
    <n v="1309"/>
    <n v="1309"/>
    <n v="102"/>
    <n v="102"/>
    <n v="7.792207792207792E-2"/>
    <n v="1"/>
    <m/>
    <x v="0"/>
    <s v="Nein"/>
    <x v="0"/>
  </r>
  <r>
    <n v="14573874"/>
    <x v="7"/>
    <x v="0"/>
    <n v="2001095"/>
    <s v="Sofortrechnung"/>
    <s v="eam\bekir.ahmed"/>
    <x v="0"/>
    <s v="31014"/>
    <s v="ELLEELLE TECHNOLOGY SRLS"/>
    <x v="1"/>
    <s v="3"/>
    <s v="101300276"/>
    <x v="87"/>
    <s v="Apple iPhone 16 Pro 128GB"/>
    <n v="1"/>
    <n v="900"/>
    <n v="915"/>
    <n v="915"/>
    <n v="15"/>
    <n v="15"/>
    <n v="1.63"/>
    <s v="V0023"/>
    <x v="3"/>
    <s v="KPUD"/>
    <s v="EXP"/>
    <s v="Geräte"/>
    <x v="3"/>
    <n v="1"/>
    <n v="900"/>
    <n v="915"/>
    <n v="915"/>
    <n v="15"/>
    <n v="15"/>
    <n v="1.6393442622950821E-2"/>
    <n v="1"/>
    <m/>
    <x v="0"/>
    <s v="Nein"/>
    <x v="0"/>
  </r>
  <r>
    <n v="14573925"/>
    <x v="7"/>
    <x v="0"/>
    <n v="2001096"/>
    <s v="Sofortrechnung"/>
    <s v="Yasar.Yigitbilek"/>
    <x v="0"/>
    <s v="22302"/>
    <s v="AB GSMshop.at GmbH"/>
    <x v="1"/>
    <s v="1"/>
    <s v="101030485"/>
    <x v="39"/>
    <s v="Samsung A556B A55 5G 128GB"/>
    <n v="10"/>
    <n v="254.48859999999999"/>
    <n v="267"/>
    <n v="2670"/>
    <n v="12.5114"/>
    <n v="125.11"/>
    <n v="4.68"/>
    <s v="V0012"/>
    <x v="1"/>
    <s v="KPUD"/>
    <s v="EXP"/>
    <s v="Geräte"/>
    <x v="1"/>
    <n v="10"/>
    <n v="254.48859999999999"/>
    <n v="267"/>
    <n v="2670"/>
    <n v="12.5114"/>
    <n v="125.11"/>
    <n v="4.6857677902621721E-2"/>
    <n v="1"/>
    <m/>
    <x v="0"/>
    <s v="Nein"/>
    <x v="0"/>
  </r>
  <r>
    <n v="14574258"/>
    <x v="7"/>
    <x v="0"/>
    <n v="2001097"/>
    <s v="Sofortrechnung"/>
    <s v="eam\bekir.ahmed"/>
    <x v="2"/>
    <s v="26123"/>
    <s v="Der Handyladen"/>
    <x v="1"/>
    <s v="1"/>
    <s v="100034494"/>
    <x v="453"/>
    <s v="Samsung S928B S24 Ultra 5G 512GB"/>
    <n v="1"/>
    <n v="910.47659999999996"/>
    <n v="845"/>
    <n v="845"/>
    <n v="-65.476600000000005"/>
    <n v="-65.48"/>
    <n v="-7.74"/>
    <s v="V0163"/>
    <x v="11"/>
    <s v="KABB7"/>
    <s v="FHK"/>
    <s v="Geräte"/>
    <x v="2"/>
    <n v="1"/>
    <n v="910.47659999999996"/>
    <n v="845"/>
    <n v="845"/>
    <n v="-65.476600000000005"/>
    <n v="-65.48"/>
    <n v="-7.7491124260355038E-2"/>
    <n v="1"/>
    <m/>
    <x v="0"/>
    <s v="Nein"/>
    <x v="1"/>
  </r>
  <r>
    <n v="14574219"/>
    <x v="7"/>
    <x v="0"/>
    <n v="2001098"/>
    <s v="Sofortrechnung"/>
    <s v="EAM\Erdal.Bircan"/>
    <x v="0"/>
    <s v="30391"/>
    <s v="STARSHIP LINE SRL"/>
    <x v="3"/>
    <s v="1"/>
    <s v="900010011"/>
    <x v="36"/>
    <s v="Sonstiges"/>
    <n v="1"/>
    <n v="0"/>
    <n v="29"/>
    <n v="29"/>
    <n v="29"/>
    <n v="29"/>
    <m/>
    <s v="V0022"/>
    <x v="13"/>
    <s v="KPUD"/>
    <s v="EXP"/>
    <s v="Sonstige"/>
    <x v="8"/>
    <n v="1"/>
    <n v="0"/>
    <n v="29"/>
    <n v="29"/>
    <n v="29"/>
    <n v="29"/>
    <n v="1"/>
    <n v="1"/>
    <m/>
    <x v="2"/>
    <s v="Ja"/>
    <x v="0"/>
  </r>
  <r>
    <n v="14574219"/>
    <x v="7"/>
    <x v="0"/>
    <n v="2001098"/>
    <s v="Sofortrechnung"/>
    <s v="EAM\Erdal.Bircan"/>
    <x v="0"/>
    <s v="30391"/>
    <s v="STARSHIP LINE SRL"/>
    <x v="1"/>
    <s v="2"/>
    <s v="101700047"/>
    <x v="619"/>
    <s v="Oppo Find X8 Pro 16GB/512GB"/>
    <n v="11"/>
    <n v="839"/>
    <n v="829"/>
    <n v="9119"/>
    <n v="-10"/>
    <n v="-110"/>
    <n v="-1.2"/>
    <s v="V0022"/>
    <x v="13"/>
    <s v="KPUD"/>
    <s v="EXP"/>
    <s v="Geräte"/>
    <x v="8"/>
    <n v="11"/>
    <n v="839"/>
    <n v="829"/>
    <n v="9119"/>
    <n v="-10"/>
    <n v="-110"/>
    <n v="-1.2062726176115802E-2"/>
    <n v="1"/>
    <m/>
    <x v="0"/>
    <s v="Nein"/>
    <x v="1"/>
  </r>
  <r>
    <n v="14574257"/>
    <x v="7"/>
    <x v="0"/>
    <n v="2001099"/>
    <s v="Sofortrechnung"/>
    <s v="Yasar.Yigitbilek"/>
    <x v="0"/>
    <s v="30893"/>
    <s v="Mulleti Adrian"/>
    <x v="3"/>
    <s v="1"/>
    <s v="900010011"/>
    <x v="36"/>
    <s v="Sonstiges"/>
    <n v="1"/>
    <n v="0"/>
    <n v="29"/>
    <n v="29"/>
    <n v="29"/>
    <n v="29"/>
    <m/>
    <s v="V0027"/>
    <x v="9"/>
    <s v="VKASSE"/>
    <s v="EXP"/>
    <s v="Sonstige"/>
    <x v="7"/>
    <n v="1"/>
    <n v="0"/>
    <n v="29"/>
    <n v="29"/>
    <n v="29"/>
    <n v="29"/>
    <n v="1"/>
    <n v="1"/>
    <m/>
    <x v="2"/>
    <s v="Ja"/>
    <x v="0"/>
  </r>
  <r>
    <n v="14574257"/>
    <x v="7"/>
    <x v="0"/>
    <n v="2001099"/>
    <s v="Sofortrechnung"/>
    <s v="Yasar.Yigitbilek"/>
    <x v="0"/>
    <s v="30893"/>
    <s v="Mulleti Adrian"/>
    <x v="1"/>
    <s v="2"/>
    <s v="100302478"/>
    <x v="79"/>
    <s v="Apple iPhone 13 128GB"/>
    <n v="4"/>
    <n v="416.53640000000001"/>
    <n v="427"/>
    <n v="1708"/>
    <n v="10.4636"/>
    <n v="41.85"/>
    <n v="2.4500000000000002"/>
    <s v="V0027"/>
    <x v="9"/>
    <s v="VKASSE"/>
    <s v="EXP"/>
    <s v="Geräte"/>
    <x v="7"/>
    <n v="4"/>
    <n v="416.53640000000001"/>
    <n v="427"/>
    <n v="1708"/>
    <n v="10.4636"/>
    <n v="41.85"/>
    <n v="2.4502341920374707E-2"/>
    <n v="1"/>
    <m/>
    <x v="0"/>
    <s v="Nein"/>
    <x v="0"/>
  </r>
  <r>
    <n v="14573491"/>
    <x v="7"/>
    <x v="0"/>
    <n v="2001100"/>
    <s v="Sofortrechnung"/>
    <s v="eam\bekir.ahmed"/>
    <x v="0"/>
    <s v="30494"/>
    <s v="eD system A.S."/>
    <x v="1"/>
    <s v="1"/>
    <s v="101030355"/>
    <x v="57"/>
    <s v="Samsung A256B A25 5G 256GB"/>
    <n v="10"/>
    <n v="195"/>
    <n v="199"/>
    <n v="1990"/>
    <n v="4"/>
    <n v="40"/>
    <n v="2.0099999999999998"/>
    <s v="V0022"/>
    <x v="13"/>
    <s v="KPUD"/>
    <s v="EXP"/>
    <s v="Geräte"/>
    <x v="8"/>
    <n v="10"/>
    <n v="195"/>
    <n v="199"/>
    <n v="1990"/>
    <n v="4"/>
    <n v="40"/>
    <n v="2.0100502512562814E-2"/>
    <n v="1"/>
    <m/>
    <x v="0"/>
    <s v="Nein"/>
    <x v="0"/>
  </r>
  <r>
    <n v="14573491"/>
    <x v="7"/>
    <x v="0"/>
    <n v="2001100"/>
    <s v="Sofortrechnung"/>
    <s v="eam\bekir.ahmed"/>
    <x v="0"/>
    <s v="30494"/>
    <s v="eD system A.S."/>
    <x v="1"/>
    <s v="2"/>
    <s v="101030425"/>
    <x v="207"/>
    <s v="Samsung A256B A25 5G 128GB"/>
    <n v="5"/>
    <n v="160.5256"/>
    <n v="169"/>
    <n v="845"/>
    <n v="8.4743999999999993"/>
    <n v="42.37"/>
    <n v="5.01"/>
    <s v="V0022"/>
    <x v="13"/>
    <s v="KPUD"/>
    <s v="EXP"/>
    <s v="Geräte"/>
    <x v="8"/>
    <n v="5"/>
    <n v="160.5256"/>
    <n v="169"/>
    <n v="845"/>
    <n v="8.4743999999999993"/>
    <n v="42.37"/>
    <n v="5.0142011834319523E-2"/>
    <n v="1"/>
    <m/>
    <x v="0"/>
    <s v="Nein"/>
    <x v="0"/>
  </r>
  <r>
    <n v="14573491"/>
    <x v="7"/>
    <x v="0"/>
    <n v="2001100"/>
    <s v="Sofortrechnung"/>
    <s v="eam\bekir.ahmed"/>
    <x v="0"/>
    <s v="30494"/>
    <s v="eD system A.S."/>
    <x v="1"/>
    <s v="3"/>
    <s v="101030449"/>
    <x v="62"/>
    <s v="Samsung A155F A15 128GB"/>
    <n v="20"/>
    <n v="112.0598"/>
    <n v="129"/>
    <n v="2580"/>
    <n v="16.940200000000001"/>
    <n v="338.8"/>
    <n v="13.13"/>
    <s v="V0022"/>
    <x v="13"/>
    <s v="KPUD"/>
    <s v="EXP"/>
    <s v="Geräte"/>
    <x v="8"/>
    <n v="20"/>
    <n v="112.0598"/>
    <n v="129"/>
    <n v="2580"/>
    <n v="16.940200000000001"/>
    <n v="338.8"/>
    <n v="0.13131782945736434"/>
    <n v="1"/>
    <m/>
    <x v="0"/>
    <s v="Nein"/>
    <x v="0"/>
  </r>
  <r>
    <n v="14573491"/>
    <x v="7"/>
    <x v="0"/>
    <n v="2001100"/>
    <s v="Sofortrechnung"/>
    <s v="eam\bekir.ahmed"/>
    <x v="0"/>
    <s v="30494"/>
    <s v="eD system A.S."/>
    <x v="1"/>
    <s v="4"/>
    <s v="101030092"/>
    <x v="269"/>
    <s v="Samsung P613N Tab S6 lite 2022 64GB [WiFi]"/>
    <n v="5"/>
    <n v="171.95509999999999"/>
    <n v="187"/>
    <n v="935"/>
    <n v="15.0449"/>
    <n v="75.22"/>
    <n v="8.0399999999999991"/>
    <s v="V0022"/>
    <x v="13"/>
    <s v="KPUD"/>
    <s v="EXP"/>
    <s v="Geräte"/>
    <x v="8"/>
    <n v="5"/>
    <n v="171.95509999999999"/>
    <n v="187"/>
    <n v="935"/>
    <n v="15.0449"/>
    <n v="75.22"/>
    <n v="8.0449197860962565E-2"/>
    <n v="1"/>
    <m/>
    <x v="0"/>
    <s v="Nein"/>
    <x v="0"/>
  </r>
  <r>
    <n v="14573491"/>
    <x v="7"/>
    <x v="0"/>
    <n v="2001100"/>
    <s v="Sofortrechnung"/>
    <s v="eam\bekir.ahmed"/>
    <x v="0"/>
    <s v="30494"/>
    <s v="eD system A.S."/>
    <x v="1"/>
    <s v="5"/>
    <s v="101030247"/>
    <x v="324"/>
    <s v="Samsung A346B A34 5G 128GB"/>
    <n v="3"/>
    <n v="165"/>
    <n v="175"/>
    <n v="525"/>
    <n v="10"/>
    <n v="30"/>
    <n v="5.71"/>
    <s v="V0022"/>
    <x v="13"/>
    <s v="KPUD"/>
    <s v="EXP"/>
    <s v="Geräte"/>
    <x v="8"/>
    <n v="3"/>
    <n v="165"/>
    <n v="175"/>
    <n v="525"/>
    <n v="10"/>
    <n v="30"/>
    <n v="5.7142857142857141E-2"/>
    <n v="1"/>
    <m/>
    <x v="0"/>
    <s v="Nein"/>
    <x v="0"/>
  </r>
  <r>
    <n v="14573491"/>
    <x v="7"/>
    <x v="0"/>
    <n v="2001100"/>
    <s v="Sofortrechnung"/>
    <s v="eam\bekir.ahmed"/>
    <x v="0"/>
    <s v="30494"/>
    <s v="eD system A.S."/>
    <x v="1"/>
    <s v="6"/>
    <s v="101030381"/>
    <x v="408"/>
    <s v="Samsung S921B S24 5G 128GB"/>
    <n v="3"/>
    <n v="472"/>
    <n v="485"/>
    <n v="1455"/>
    <n v="13"/>
    <n v="39"/>
    <n v="2.68"/>
    <s v="V0022"/>
    <x v="13"/>
    <s v="KPUD"/>
    <s v="EXP"/>
    <s v="Geräte"/>
    <x v="8"/>
    <n v="3"/>
    <n v="472"/>
    <n v="485"/>
    <n v="1455"/>
    <n v="13"/>
    <n v="39"/>
    <n v="2.6804123711340205E-2"/>
    <n v="1"/>
    <m/>
    <x v="0"/>
    <s v="Nein"/>
    <x v="0"/>
  </r>
  <r>
    <n v="14574280"/>
    <x v="7"/>
    <x v="0"/>
    <n v="2001101"/>
    <s v="Sofortrechnung"/>
    <s v="EAM\Erdal.Bircan"/>
    <x v="1"/>
    <s v="23836"/>
    <s v="API GmbH"/>
    <x v="1"/>
    <s v="1"/>
    <s v="100034500"/>
    <x v="247"/>
    <s v="Samsung A546B A54 5G 128GB"/>
    <n v="50"/>
    <n v="227.03649999999999"/>
    <n v="229"/>
    <n v="11450"/>
    <n v="1.9635"/>
    <n v="98.17"/>
    <n v="0.85"/>
    <s v="V0012"/>
    <x v="1"/>
    <s v="KÜB30"/>
    <s v="GRK"/>
    <s v="Geräte"/>
    <x v="1"/>
    <n v="50"/>
    <n v="227.03649999999999"/>
    <n v="229"/>
    <n v="11450"/>
    <n v="1.9635"/>
    <n v="98.17"/>
    <n v="8.5737991266375546E-3"/>
    <n v="1"/>
    <m/>
    <x v="0"/>
    <s v="Nein"/>
    <x v="0"/>
  </r>
  <r>
    <n v="14574172"/>
    <x v="7"/>
    <x v="0"/>
    <n v="2001102"/>
    <s v="Sofortrechnung"/>
    <s v="Yasar.Yigitbilek"/>
    <x v="0"/>
    <s v="30749"/>
    <s v="Lemon Technologies GmbH"/>
    <x v="1"/>
    <s v="1"/>
    <s v="101690318"/>
    <x v="202"/>
    <s v="Xiaomi 14T 5G 12GB/256GB"/>
    <n v="1"/>
    <n v="350"/>
    <n v="358"/>
    <n v="358"/>
    <n v="8"/>
    <n v="8"/>
    <n v="2.23"/>
    <s v="V0012"/>
    <x v="1"/>
    <s v="KPUD"/>
    <s v="EXP"/>
    <s v="Geräte"/>
    <x v="1"/>
    <n v="1"/>
    <n v="350"/>
    <n v="358"/>
    <n v="358"/>
    <n v="8"/>
    <n v="8"/>
    <n v="2.23463687150838E-2"/>
    <n v="1"/>
    <m/>
    <x v="0"/>
    <s v="Nein"/>
    <x v="0"/>
  </r>
  <r>
    <n v="14574172"/>
    <x v="7"/>
    <x v="0"/>
    <n v="2001102"/>
    <s v="Sofortrechnung"/>
    <s v="Yasar.Yigitbilek"/>
    <x v="0"/>
    <s v="30749"/>
    <s v="Lemon Technologies GmbH"/>
    <x v="1"/>
    <s v="2"/>
    <s v="101030247"/>
    <x v="324"/>
    <s v="Samsung A346B A34 5G 128GB"/>
    <n v="1"/>
    <n v="165"/>
    <n v="175"/>
    <n v="175"/>
    <n v="10"/>
    <n v="10"/>
    <n v="5.71"/>
    <s v="V0012"/>
    <x v="1"/>
    <s v="KPUD"/>
    <s v="EXP"/>
    <s v="Geräte"/>
    <x v="1"/>
    <n v="1"/>
    <n v="165"/>
    <n v="175"/>
    <n v="175"/>
    <n v="10"/>
    <n v="10"/>
    <n v="5.7142857142857141E-2"/>
    <n v="1"/>
    <m/>
    <x v="0"/>
    <s v="Nein"/>
    <x v="0"/>
  </r>
  <r>
    <n v="14562049"/>
    <x v="7"/>
    <x v="0"/>
    <n v="2001103"/>
    <s v="Sofortrechnung"/>
    <s v="Yasar.Yigitbilek"/>
    <x v="0"/>
    <s v="27015"/>
    <s v="Electronic Partner Schweiz AG"/>
    <x v="1"/>
    <s v="1"/>
    <s v="101030656"/>
    <x v="389"/>
    <s v="Samsung S721B S24 FE 5G 256GB"/>
    <n v="1"/>
    <n v="492"/>
    <n v="505"/>
    <n v="505"/>
    <n v="13"/>
    <n v="13"/>
    <n v="2.57"/>
    <s v="V0012"/>
    <x v="1"/>
    <s v="KÜB14"/>
    <s v="EXP"/>
    <s v="Geräte"/>
    <x v="1"/>
    <n v="1"/>
    <n v="492"/>
    <n v="505"/>
    <n v="505"/>
    <n v="13"/>
    <n v="13"/>
    <n v="2.5742574257425741E-2"/>
    <n v="1"/>
    <m/>
    <x v="0"/>
    <s v="Nein"/>
    <x v="0"/>
  </r>
  <r>
    <n v="14573804"/>
    <x v="7"/>
    <x v="0"/>
    <n v="2001104"/>
    <s v="Sofortrechnung"/>
    <s v="eam\bekir.ahmed"/>
    <x v="0"/>
    <s v="28753"/>
    <s v="Bauer s.r.l."/>
    <x v="1"/>
    <s v="1"/>
    <s v="101300171"/>
    <x v="652"/>
    <s v="Apple iPhone 15 128GB"/>
    <n v="15"/>
    <n v="610"/>
    <n v="625"/>
    <n v="9375"/>
    <n v="15"/>
    <n v="225"/>
    <n v="2.4"/>
    <s v="V0022"/>
    <x v="13"/>
    <s v="KPUD"/>
    <s v="EXP"/>
    <s v="Geräte"/>
    <x v="8"/>
    <n v="15"/>
    <n v="610"/>
    <n v="625"/>
    <n v="9375"/>
    <n v="15"/>
    <n v="225"/>
    <n v="2.4E-2"/>
    <n v="1"/>
    <m/>
    <x v="0"/>
    <s v="Nein"/>
    <x v="0"/>
  </r>
  <r>
    <n v="14573877"/>
    <x v="7"/>
    <x v="0"/>
    <n v="2001105"/>
    <s v="Sofortrechnung"/>
    <s v="eam\bekir.ahmed"/>
    <x v="0"/>
    <s v="28753"/>
    <s v="Bauer s.r.l."/>
    <x v="1"/>
    <s v="1"/>
    <s v="101030412"/>
    <x v="56"/>
    <s v="Samsung A057G A05s 128GB"/>
    <n v="25"/>
    <n v="93.245800000000003"/>
    <n v="98"/>
    <n v="2450"/>
    <n v="4.7542"/>
    <n v="118.85"/>
    <n v="4.8499999999999996"/>
    <s v="V0022"/>
    <x v="13"/>
    <s v="KPUD"/>
    <s v="EXP"/>
    <s v="Geräte"/>
    <x v="8"/>
    <n v="25"/>
    <n v="93.245800000000003"/>
    <n v="98"/>
    <n v="2450"/>
    <n v="4.7542"/>
    <n v="118.85"/>
    <n v="4.8510204081632653E-2"/>
    <n v="1"/>
    <m/>
    <x v="0"/>
    <s v="Nein"/>
    <x v="0"/>
  </r>
  <r>
    <n v="14573877"/>
    <x v="7"/>
    <x v="0"/>
    <n v="2001105"/>
    <s v="Sofortrechnung"/>
    <s v="eam\bekir.ahmed"/>
    <x v="0"/>
    <s v="28753"/>
    <s v="Bauer s.r.l."/>
    <x v="1"/>
    <s v="2"/>
    <s v="101030483"/>
    <x v="228"/>
    <s v="Samsung A057G A05s 128GB"/>
    <n v="30"/>
    <n v="90.364699999999999"/>
    <n v="98"/>
    <n v="2940"/>
    <n v="7.6353"/>
    <n v="229.06"/>
    <n v="7.79"/>
    <s v="V0022"/>
    <x v="13"/>
    <s v="KPUD"/>
    <s v="EXP"/>
    <s v="Geräte"/>
    <x v="8"/>
    <n v="30"/>
    <n v="90.364699999999999"/>
    <n v="98"/>
    <n v="2940"/>
    <n v="7.6353"/>
    <n v="229.06"/>
    <n v="7.7911564625850346E-2"/>
    <n v="1"/>
    <m/>
    <x v="0"/>
    <s v="Nein"/>
    <x v="0"/>
  </r>
  <r>
    <n v="14573226"/>
    <x v="7"/>
    <x v="0"/>
    <n v="2001106"/>
    <s v="Sofortrechnung"/>
    <s v="Yasar.Yigitbilek"/>
    <x v="0"/>
    <s v="27015"/>
    <s v="Electronic Partner Schweiz AG"/>
    <x v="1"/>
    <s v="1"/>
    <s v="100034557"/>
    <x v="481"/>
    <s v="Samsung X510N Tab S9 FE 128GB [WiFi]"/>
    <n v="5"/>
    <n v="305"/>
    <n v="309"/>
    <n v="1545"/>
    <n v="4"/>
    <n v="20"/>
    <n v="1.29"/>
    <s v="V0012"/>
    <x v="1"/>
    <s v="KÜB14"/>
    <s v="EXP"/>
    <s v="Geräte"/>
    <x v="1"/>
    <n v="5"/>
    <n v="305"/>
    <n v="309"/>
    <n v="1545"/>
    <n v="4"/>
    <n v="20"/>
    <n v="1.2944983818770227E-2"/>
    <n v="1"/>
    <m/>
    <x v="0"/>
    <s v="Nein"/>
    <x v="0"/>
  </r>
  <r>
    <n v="14574163"/>
    <x v="7"/>
    <x v="0"/>
    <n v="2001107"/>
    <s v="Sofortrechnung"/>
    <s v="eam\mustafa.oezer"/>
    <x v="0"/>
    <s v="22168"/>
    <s v="Max-G-Mobile SL"/>
    <x v="3"/>
    <s v="1"/>
    <s v="900010011"/>
    <x v="36"/>
    <s v="Sonstiges"/>
    <n v="1"/>
    <n v="0"/>
    <n v="20"/>
    <n v="20"/>
    <n v="20"/>
    <n v="20"/>
    <m/>
    <s v="V0018"/>
    <x v="16"/>
    <s v="KÜB8"/>
    <s v="EXP"/>
    <s v="Sonstige"/>
    <x v="11"/>
    <n v="1"/>
    <n v="0"/>
    <n v="20"/>
    <n v="20"/>
    <n v="20"/>
    <n v="20"/>
    <n v="1"/>
    <n v="1"/>
    <m/>
    <x v="2"/>
    <s v="Ja"/>
    <x v="0"/>
  </r>
  <r>
    <n v="14574163"/>
    <x v="7"/>
    <x v="0"/>
    <n v="2001107"/>
    <s v="Sofortrechnung"/>
    <s v="eam\mustafa.oezer"/>
    <x v="0"/>
    <s v="22168"/>
    <s v="Max-G-Mobile SL"/>
    <x v="0"/>
    <s v="2"/>
    <s v="200370094"/>
    <x v="257"/>
    <s v="Huawei Band 9 (Kimi-B19)"/>
    <n v="10"/>
    <n v="29.5"/>
    <n v="30.5"/>
    <n v="305"/>
    <n v="1"/>
    <n v="10"/>
    <n v="3.27"/>
    <s v="V0018"/>
    <x v="16"/>
    <s v="KÜB8"/>
    <s v="EXP"/>
    <s v="Zubehör"/>
    <x v="11"/>
    <n v="10"/>
    <n v="29.5"/>
    <n v="30.5"/>
    <n v="305"/>
    <n v="1"/>
    <n v="10"/>
    <n v="3.2786885245901641E-2"/>
    <n v="1"/>
    <m/>
    <x v="0"/>
    <s v="Nein"/>
    <x v="0"/>
  </r>
  <r>
    <n v="14574163"/>
    <x v="7"/>
    <x v="0"/>
    <n v="2001107"/>
    <s v="Sofortrechnung"/>
    <s v="eam\mustafa.oezer"/>
    <x v="0"/>
    <s v="22168"/>
    <s v="Max-G-Mobile SL"/>
    <x v="1"/>
    <s v="3"/>
    <s v="101030296"/>
    <x v="653"/>
    <s v="Samsung F731B Z Flip5 5G 256GB"/>
    <n v="2"/>
    <n v="480"/>
    <n v="558"/>
    <n v="1116"/>
    <n v="78"/>
    <n v="156"/>
    <n v="13.97"/>
    <s v="V0018"/>
    <x v="16"/>
    <s v="KÜB8"/>
    <s v="EXP"/>
    <s v="Geräte"/>
    <x v="11"/>
    <n v="2"/>
    <n v="480"/>
    <n v="558"/>
    <n v="1116"/>
    <n v="78"/>
    <n v="156"/>
    <n v="0.13978494623655913"/>
    <n v="1"/>
    <m/>
    <x v="0"/>
    <s v="Nein"/>
    <x v="0"/>
  </r>
  <r>
    <n v="14574163"/>
    <x v="7"/>
    <x v="0"/>
    <n v="2001107"/>
    <s v="Sofortrechnung"/>
    <s v="eam\mustafa.oezer"/>
    <x v="0"/>
    <s v="22168"/>
    <s v="Max-G-Mobile SL"/>
    <x v="1"/>
    <s v="4"/>
    <s v="101300272"/>
    <x v="188"/>
    <s v="Apple iPhone 16 Pro 128GB"/>
    <n v="1"/>
    <n v="912"/>
    <n v="915"/>
    <n v="915"/>
    <n v="3"/>
    <n v="3"/>
    <n v="0.32"/>
    <s v="V0018"/>
    <x v="16"/>
    <s v="KÜB8"/>
    <s v="EXP"/>
    <s v="Geräte"/>
    <x v="11"/>
    <n v="1"/>
    <n v="912"/>
    <n v="915"/>
    <n v="915"/>
    <n v="3"/>
    <n v="3"/>
    <n v="3.2786885245901639E-3"/>
    <n v="1"/>
    <m/>
    <x v="0"/>
    <s v="Nein"/>
    <x v="0"/>
  </r>
  <r>
    <n v="14574163"/>
    <x v="7"/>
    <x v="0"/>
    <n v="2001107"/>
    <s v="Sofortrechnung"/>
    <s v="eam\mustafa.oezer"/>
    <x v="0"/>
    <s v="22168"/>
    <s v="Max-G-Mobile SL"/>
    <x v="1"/>
    <s v="5"/>
    <s v="101280001"/>
    <x v="125"/>
    <s v="CAT S75 128GB"/>
    <n v="2"/>
    <n v="218.56469999999999"/>
    <n v="257"/>
    <n v="514"/>
    <n v="38.435299999999998"/>
    <n v="76.87"/>
    <n v="14.95"/>
    <s v="V0018"/>
    <x v="16"/>
    <s v="KÜB8"/>
    <s v="EXP"/>
    <s v="Geräte"/>
    <x v="11"/>
    <n v="2"/>
    <n v="218.56469999999999"/>
    <n v="257"/>
    <n v="514"/>
    <n v="38.435299999999998"/>
    <n v="76.87"/>
    <n v="0.1495525291828794"/>
    <n v="1"/>
    <m/>
    <x v="0"/>
    <s v="Nein"/>
    <x v="0"/>
  </r>
  <r>
    <n v="14574250"/>
    <x v="7"/>
    <x v="0"/>
    <n v="2001108"/>
    <s v="Sofortrechnung"/>
    <s v="eam\mustafa.oezer"/>
    <x v="0"/>
    <s v="22168"/>
    <s v="Max-G-Mobile SL"/>
    <x v="1"/>
    <s v="1"/>
    <s v="101700027"/>
    <x v="420"/>
    <s v="Oppo A79 5G 4GB/128GB"/>
    <n v="4"/>
    <n v="110.79989999999999"/>
    <n v="115"/>
    <n v="460"/>
    <n v="4.2000999999999999"/>
    <n v="16.8"/>
    <n v="3.65"/>
    <s v="V0018"/>
    <x v="16"/>
    <s v="KÜB8"/>
    <s v="EXP"/>
    <s v="Geräte"/>
    <x v="11"/>
    <n v="4"/>
    <n v="110.79989999999999"/>
    <n v="115"/>
    <n v="460"/>
    <n v="4.2000999999999999"/>
    <n v="16.8"/>
    <n v="3.6521739130434785E-2"/>
    <n v="1"/>
    <m/>
    <x v="0"/>
    <s v="Nein"/>
    <x v="0"/>
  </r>
  <r>
    <n v="14574250"/>
    <x v="7"/>
    <x v="0"/>
    <n v="2001108"/>
    <s v="Sofortrechnung"/>
    <s v="eam\mustafa.oezer"/>
    <x v="0"/>
    <s v="22168"/>
    <s v="Max-G-Mobile SL"/>
    <x v="1"/>
    <s v="2"/>
    <s v="101280001"/>
    <x v="125"/>
    <s v="CAT S75 128GB"/>
    <n v="2"/>
    <n v="218.56469999999999"/>
    <n v="259"/>
    <n v="518"/>
    <n v="40.435299999999998"/>
    <n v="80.87"/>
    <n v="15.61"/>
    <s v="V0018"/>
    <x v="16"/>
    <s v="KÜB8"/>
    <s v="EXP"/>
    <s v="Geräte"/>
    <x v="11"/>
    <n v="2"/>
    <n v="218.56469999999999"/>
    <n v="259"/>
    <n v="518"/>
    <n v="40.435299999999998"/>
    <n v="80.87"/>
    <n v="0.15611969111969112"/>
    <n v="1"/>
    <m/>
    <x v="0"/>
    <s v="Nein"/>
    <x v="0"/>
  </r>
  <r>
    <n v="14574250"/>
    <x v="7"/>
    <x v="0"/>
    <n v="2001108"/>
    <s v="Sofortrechnung"/>
    <s v="eam\mustafa.oezer"/>
    <x v="0"/>
    <s v="22168"/>
    <s v="Max-G-Mobile SL"/>
    <x v="1"/>
    <s v="3"/>
    <s v="100303153"/>
    <x v="532"/>
    <s v="Apple iPad Air 11 M2 256GB"/>
    <n v="2"/>
    <n v="750"/>
    <n v="769"/>
    <n v="1538"/>
    <n v="19"/>
    <n v="38"/>
    <n v="2.4700000000000002"/>
    <s v="V0018"/>
    <x v="16"/>
    <s v="KÜB8"/>
    <s v="EXP"/>
    <s v="Geräte"/>
    <x v="11"/>
    <n v="2"/>
    <n v="750"/>
    <n v="769"/>
    <n v="1538"/>
    <n v="19"/>
    <n v="38"/>
    <n v="2.47074122236671E-2"/>
    <n v="1"/>
    <m/>
    <x v="0"/>
    <s v="Nein"/>
    <x v="0"/>
  </r>
  <r>
    <n v="14574154"/>
    <x v="7"/>
    <x v="0"/>
    <n v="2001109"/>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4154"/>
    <x v="7"/>
    <x v="0"/>
    <n v="2001109"/>
    <s v="Sofortrechnung"/>
    <s v="eam\bekir.ahmed"/>
    <x v="1"/>
    <s v="23433"/>
    <s v="Jacob Elektronik GmbH"/>
    <x v="1"/>
    <s v="2"/>
    <s v="101030353"/>
    <x v="38"/>
    <s v="Samsung A256B A25 5G 128GB"/>
    <n v="1"/>
    <n v="164.89410000000001"/>
    <n v="174"/>
    <n v="174"/>
    <n v="9.1059000000000001"/>
    <n v="9.11"/>
    <n v="5.23"/>
    <s v="V0042"/>
    <x v="5"/>
    <s v="KÜB30"/>
    <s v="GRK"/>
    <s v="Geräte"/>
    <x v="5"/>
    <n v="1"/>
    <n v="164.89410000000001"/>
    <n v="174"/>
    <n v="174"/>
    <n v="9.1059000000000001"/>
    <n v="9.11"/>
    <n v="5.2356321839080455E-2"/>
    <n v="1"/>
    <m/>
    <x v="0"/>
    <s v="Nein"/>
    <x v="0"/>
  </r>
  <r>
    <n v="14574164"/>
    <x v="7"/>
    <x v="0"/>
    <n v="2001110"/>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4164"/>
    <x v="7"/>
    <x v="0"/>
    <n v="2001110"/>
    <s v="Sofortrechnung"/>
    <s v="eam\bekir.ahmed"/>
    <x v="1"/>
    <s v="23433"/>
    <s v="Jacob Elektronik GmbH"/>
    <x v="1"/>
    <s v="2"/>
    <s v="101030353"/>
    <x v="38"/>
    <s v="Samsung A256B A25 5G 128GB"/>
    <n v="1"/>
    <n v="164.89410000000001"/>
    <n v="174"/>
    <n v="174"/>
    <n v="9.1059000000000001"/>
    <n v="9.11"/>
    <n v="5.23"/>
    <s v="V0042"/>
    <x v="5"/>
    <s v="KÜB30"/>
    <s v="GRK"/>
    <s v="Geräte"/>
    <x v="5"/>
    <n v="1"/>
    <n v="164.89410000000001"/>
    <n v="174"/>
    <n v="174"/>
    <n v="9.1059000000000001"/>
    <n v="9.11"/>
    <n v="5.2356321839080455E-2"/>
    <n v="1"/>
    <m/>
    <x v="0"/>
    <s v="Nein"/>
    <x v="0"/>
  </r>
  <r>
    <n v="14574294"/>
    <x v="7"/>
    <x v="0"/>
    <n v="2001111"/>
    <s v="Sofortrechnung"/>
    <s v="Yasar.Yigitbilek"/>
    <x v="0"/>
    <s v="24626"/>
    <s v="MobielWerkt B.V."/>
    <x v="1"/>
    <s v="1"/>
    <s v="101030092"/>
    <x v="269"/>
    <s v="Samsung P613N Tab S6 lite 2022 64GB [WiFi]"/>
    <n v="10"/>
    <n v="171.95509999999999"/>
    <n v="185"/>
    <n v="1850"/>
    <n v="13.0449"/>
    <n v="130.44999999999999"/>
    <n v="7.05"/>
    <s v="V0164"/>
    <x v="4"/>
    <s v="KPUD"/>
    <s v="EXP"/>
    <s v="Geräte"/>
    <x v="4"/>
    <n v="10"/>
    <n v="171.95509999999999"/>
    <n v="185"/>
    <n v="1850"/>
    <n v="13.0449"/>
    <n v="130.44999999999999"/>
    <n v="7.0513513513513509E-2"/>
    <n v="1"/>
    <m/>
    <x v="0"/>
    <s v="Nein"/>
    <x v="0"/>
  </r>
  <r>
    <n v="14574176"/>
    <x v="7"/>
    <x v="0"/>
    <n v="2001112"/>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4176"/>
    <x v="7"/>
    <x v="0"/>
    <n v="2001112"/>
    <s v="Sofortrechnung"/>
    <s v="eam\bekir.ahmed"/>
    <x v="1"/>
    <s v="23433"/>
    <s v="Jacob Elektronik GmbH"/>
    <x v="1"/>
    <s v="2"/>
    <s v="100050277"/>
    <x v="267"/>
    <s v="Motorola Edge 50 Neo 5G 512GB"/>
    <n v="1"/>
    <n v="235"/>
    <n v="255"/>
    <n v="255"/>
    <n v="20"/>
    <n v="20"/>
    <n v="7.84"/>
    <s v="V0042"/>
    <x v="5"/>
    <s v="KÜB30"/>
    <s v="GRK"/>
    <s v="Geräte"/>
    <x v="5"/>
    <n v="1"/>
    <n v="235"/>
    <n v="255"/>
    <n v="255"/>
    <n v="20"/>
    <n v="20"/>
    <n v="7.8431372549019607E-2"/>
    <n v="1"/>
    <m/>
    <x v="0"/>
    <s v="Nein"/>
    <x v="0"/>
  </r>
  <r>
    <n v="14574229"/>
    <x v="7"/>
    <x v="0"/>
    <n v="2001113"/>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4229"/>
    <x v="7"/>
    <x v="0"/>
    <n v="2001113"/>
    <s v="Sofortrechnung"/>
    <s v="eam\bekir.ahmed"/>
    <x v="1"/>
    <s v="23433"/>
    <s v="Jacob Elektronik GmbH"/>
    <x v="1"/>
    <s v="2"/>
    <s v="100302799"/>
    <x v="1"/>
    <s v="Apple iPhone 14 Pro 1TB"/>
    <n v="1"/>
    <n v="890"/>
    <n v="949"/>
    <n v="949"/>
    <n v="59"/>
    <n v="59"/>
    <n v="6.21"/>
    <s v="V0042"/>
    <x v="5"/>
    <s v="KÜB30"/>
    <s v="GRK"/>
    <s v="Geräte"/>
    <x v="5"/>
    <n v="1"/>
    <n v="890"/>
    <n v="949"/>
    <n v="949"/>
    <n v="59"/>
    <n v="59"/>
    <n v="6.2170706006322442E-2"/>
    <n v="1"/>
    <m/>
    <x v="0"/>
    <s v="Nein"/>
    <x v="0"/>
  </r>
  <r>
    <n v="14573905"/>
    <x v="7"/>
    <x v="0"/>
    <n v="2001114"/>
    <s v="Sofortrechnung"/>
    <s v="Yasar.Yigitbilek"/>
    <x v="0"/>
    <s v="24626"/>
    <s v="MobielWerkt B.V."/>
    <x v="1"/>
    <s v="1"/>
    <s v="101690342"/>
    <x v="227"/>
    <s v="Xiaomi POCO C75 4G 8GB/256GB"/>
    <n v="5"/>
    <n v="104"/>
    <n v="103"/>
    <n v="515"/>
    <n v="-1"/>
    <n v="-5"/>
    <n v="-0.97"/>
    <s v="V0164"/>
    <x v="4"/>
    <s v="KPUD"/>
    <s v="EXP"/>
    <s v="Geräte"/>
    <x v="4"/>
    <n v="5"/>
    <n v="104"/>
    <n v="103"/>
    <n v="515"/>
    <n v="-1"/>
    <n v="-5"/>
    <n v="-9.7087378640776691E-3"/>
    <n v="1"/>
    <m/>
    <x v="0"/>
    <s v="Nein"/>
    <x v="1"/>
  </r>
  <r>
    <n v="14573905"/>
    <x v="7"/>
    <x v="0"/>
    <n v="2001114"/>
    <s v="Sofortrechnung"/>
    <s v="Yasar.Yigitbilek"/>
    <x v="0"/>
    <s v="24626"/>
    <s v="MobielWerkt B.V."/>
    <x v="1"/>
    <s v="2"/>
    <s v="100690666"/>
    <x v="363"/>
    <s v="Xiaomi Redmi 13C 5G 4GB/128GB"/>
    <n v="5"/>
    <n v="86"/>
    <n v="89"/>
    <n v="445"/>
    <n v="3"/>
    <n v="15"/>
    <n v="3.37"/>
    <s v="V0164"/>
    <x v="4"/>
    <s v="KPUD"/>
    <s v="EXP"/>
    <s v="Geräte"/>
    <x v="4"/>
    <n v="5"/>
    <n v="86"/>
    <n v="89"/>
    <n v="445"/>
    <n v="3"/>
    <n v="15"/>
    <n v="3.3707865168539325E-2"/>
    <n v="1"/>
    <m/>
    <x v="0"/>
    <s v="Nein"/>
    <x v="0"/>
  </r>
  <r>
    <n v="14574253"/>
    <x v="7"/>
    <x v="0"/>
    <n v="2001115"/>
    <s v="Sofortrechnung"/>
    <s v="eam\bekir.ahmed"/>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253"/>
    <x v="7"/>
    <x v="0"/>
    <n v="2001115"/>
    <s v="Sofortrechnung"/>
    <s v="eam\bekir.ahmed"/>
    <x v="1"/>
    <s v="23701"/>
    <s v="DastroMedia GmbH"/>
    <x v="1"/>
    <s v="2"/>
    <s v="101030526"/>
    <x v="628"/>
    <s v="Samsung X110N Tab A9 128GB [WiFi]"/>
    <n v="1"/>
    <n v="117"/>
    <n v="129"/>
    <n v="129"/>
    <n v="12"/>
    <n v="12"/>
    <n v="9.3000000000000007"/>
    <s v="V0042"/>
    <x v="5"/>
    <s v="KABB5"/>
    <s v="GRK"/>
    <s v="Geräte"/>
    <x v="5"/>
    <n v="1"/>
    <n v="117"/>
    <n v="129"/>
    <n v="129"/>
    <n v="12"/>
    <n v="12"/>
    <n v="9.3023255813953487E-2"/>
    <n v="1"/>
    <m/>
    <x v="0"/>
    <s v="Nein"/>
    <x v="0"/>
  </r>
  <r>
    <n v="14574254"/>
    <x v="7"/>
    <x v="0"/>
    <n v="2001116"/>
    <s v="Sofortrechnung"/>
    <s v="eam\bekir.ahmed"/>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254"/>
    <x v="7"/>
    <x v="0"/>
    <n v="2001116"/>
    <s v="Sofortrechnung"/>
    <s v="eam\bekir.ahmed"/>
    <x v="1"/>
    <s v="23701"/>
    <s v="DastroMedia GmbH"/>
    <x v="1"/>
    <s v="2"/>
    <s v="100034611"/>
    <x v="585"/>
    <s v="Samsung X510N Tab S9 FE 256GB [WiFi]"/>
    <n v="1"/>
    <n v="332"/>
    <n v="349"/>
    <n v="349"/>
    <n v="17"/>
    <n v="17"/>
    <n v="4.87"/>
    <s v="V0042"/>
    <x v="5"/>
    <s v="KABB5"/>
    <s v="GRK"/>
    <s v="Geräte"/>
    <x v="5"/>
    <n v="1"/>
    <n v="332"/>
    <n v="349"/>
    <n v="349"/>
    <n v="17"/>
    <n v="17"/>
    <n v="4.8710601719197708E-2"/>
    <n v="1"/>
    <m/>
    <x v="0"/>
    <s v="Nein"/>
    <x v="0"/>
  </r>
  <r>
    <n v="14574268"/>
    <x v="7"/>
    <x v="0"/>
    <n v="2001117"/>
    <s v="Sofortrechnung"/>
    <s v="eam\bekir.ahmed"/>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268"/>
    <x v="7"/>
    <x v="0"/>
    <n v="2001117"/>
    <s v="Sofortrechnung"/>
    <s v="eam\bekir.ahmed"/>
    <x v="1"/>
    <s v="23701"/>
    <s v="DastroMedia GmbH"/>
    <x v="1"/>
    <s v="2"/>
    <s v="101690209"/>
    <x v="12"/>
    <s v="Xiaomi Redmi Pad SE 8GB/256GB [WiFi]"/>
    <n v="1"/>
    <n v="129.98869999999999"/>
    <n v="147"/>
    <n v="147"/>
    <n v="17.011299999999999"/>
    <n v="17.010000000000002"/>
    <n v="11.57"/>
    <s v="V0042"/>
    <x v="5"/>
    <s v="KABB5"/>
    <s v="GRK"/>
    <s v="Geräte"/>
    <x v="5"/>
    <n v="1"/>
    <n v="129.98869999999999"/>
    <n v="147"/>
    <n v="147"/>
    <n v="17.011299999999999"/>
    <n v="17.010000000000002"/>
    <n v="0.11571428571428573"/>
    <n v="1"/>
    <m/>
    <x v="0"/>
    <s v="Nein"/>
    <x v="0"/>
  </r>
  <r>
    <n v="14574292"/>
    <x v="7"/>
    <x v="0"/>
    <n v="2001118"/>
    <s v="Sofortrechnung"/>
    <s v="eam\bekir.ahmed"/>
    <x v="1"/>
    <s v="20454"/>
    <s v="Motion TM Vertriebs GmbH"/>
    <x v="0"/>
    <s v="1"/>
    <s v="200300448"/>
    <x v="59"/>
    <s v="nach Aufnahme in Preisliste pflegen"/>
    <n v="2"/>
    <n v="590"/>
    <n v="596"/>
    <n v="1192"/>
    <n v="6"/>
    <n v="12"/>
    <n v="1"/>
    <s v="V0164"/>
    <x v="4"/>
    <s v="KABB14"/>
    <s v="GRK"/>
    <s v="Zubehör"/>
    <x v="4"/>
    <n v="2"/>
    <n v="590"/>
    <n v="596"/>
    <n v="1192"/>
    <n v="6"/>
    <n v="12"/>
    <n v="1.0067114093959731E-2"/>
    <n v="1"/>
    <m/>
    <x v="0"/>
    <s v="Nein"/>
    <x v="0"/>
  </r>
  <r>
    <n v="14574274"/>
    <x v="7"/>
    <x v="0"/>
    <n v="2001119"/>
    <s v="Sofortrechnung"/>
    <s v="eam\bekir.ahmed"/>
    <x v="2"/>
    <s v="22343"/>
    <s v="GL Communication"/>
    <x v="1"/>
    <s v="1"/>
    <s v="101030457"/>
    <x v="203"/>
    <s v="Samsung A556B A55 5G 128GB"/>
    <n v="1"/>
    <n v="253.26820000000001"/>
    <n v="275"/>
    <n v="275"/>
    <n v="21.7318"/>
    <n v="21.73"/>
    <n v="7.9"/>
    <s v="V0162"/>
    <x v="8"/>
    <s v="KABB0"/>
    <s v="FHK"/>
    <s v="Geräte"/>
    <x v="2"/>
    <n v="1"/>
    <n v="253.26820000000001"/>
    <n v="275"/>
    <n v="275"/>
    <n v="21.7318"/>
    <n v="21.73"/>
    <n v="7.9018181818181821E-2"/>
    <n v="1"/>
    <m/>
    <x v="0"/>
    <s v="Nein"/>
    <x v="0"/>
  </r>
  <r>
    <n v="14574274"/>
    <x v="7"/>
    <x v="0"/>
    <n v="2001119"/>
    <s v="Sofortrechnung"/>
    <s v="eam\bekir.ahmed"/>
    <x v="2"/>
    <s v="22343"/>
    <s v="GL Communication"/>
    <x v="1"/>
    <s v="2"/>
    <s v="101030273"/>
    <x v="409"/>
    <s v="Samsung A346B A34 5G 128GB EE"/>
    <n v="1"/>
    <n v="169.4264"/>
    <n v="185"/>
    <n v="185"/>
    <n v="15.573600000000001"/>
    <n v="15.57"/>
    <n v="8.41"/>
    <s v="V0162"/>
    <x v="8"/>
    <s v="KABB0"/>
    <s v="FHK"/>
    <s v="Geräte"/>
    <x v="2"/>
    <n v="1"/>
    <n v="169.4264"/>
    <n v="185"/>
    <n v="185"/>
    <n v="15.573600000000001"/>
    <n v="15.57"/>
    <n v="8.4162162162162157E-2"/>
    <n v="1"/>
    <m/>
    <x v="0"/>
    <s v="Nein"/>
    <x v="0"/>
  </r>
  <r>
    <n v="14574034"/>
    <x v="7"/>
    <x v="0"/>
    <n v="2001120"/>
    <s v="Sofortrechnung"/>
    <s v="eam\bekir.ahmed"/>
    <x v="1"/>
    <s v="24575"/>
    <s v="Paketfabrik"/>
    <x v="0"/>
    <s v="1"/>
    <s v="200300455"/>
    <x v="198"/>
    <s v="nach Aufnahme in Preisliste pflegen"/>
    <n v="1"/>
    <n v="660"/>
    <n v="674"/>
    <n v="674"/>
    <n v="14"/>
    <n v="14"/>
    <n v="2.0699999999999998"/>
    <s v="V0042"/>
    <x v="5"/>
    <s v="KÜB0"/>
    <s v="GRK"/>
    <s v="Zubehör"/>
    <x v="5"/>
    <n v="1"/>
    <n v="660"/>
    <n v="674"/>
    <n v="674"/>
    <n v="14"/>
    <n v="14"/>
    <n v="2.0771513353115726E-2"/>
    <n v="1"/>
    <m/>
    <x v="0"/>
    <s v="Nein"/>
    <x v="0"/>
  </r>
  <r>
    <n v="14574168"/>
    <x v="7"/>
    <x v="0"/>
    <n v="2001121"/>
    <s v="Sofortrechnung"/>
    <s v="eam\bekir.ahmed"/>
    <x v="1"/>
    <s v="24575"/>
    <s v="Paketfabrik"/>
    <x v="1"/>
    <s v="1"/>
    <s v="101300040"/>
    <x v="84"/>
    <s v="Apple iPhone 14 128GB"/>
    <n v="1"/>
    <n v="494.59449999999998"/>
    <n v="519"/>
    <n v="519"/>
    <n v="24.4055"/>
    <n v="24.41"/>
    <n v="4.7"/>
    <s v="V0042"/>
    <x v="5"/>
    <s v="KÜB0"/>
    <s v="GRK"/>
    <s v="Geräte"/>
    <x v="5"/>
    <n v="1"/>
    <n v="494.59449999999998"/>
    <n v="519"/>
    <n v="519"/>
    <n v="24.4055"/>
    <n v="24.41"/>
    <n v="4.7032755298651252E-2"/>
    <n v="1"/>
    <m/>
    <x v="0"/>
    <s v="Nein"/>
    <x v="0"/>
  </r>
  <r>
    <n v="14574237"/>
    <x v="7"/>
    <x v="0"/>
    <n v="2001122"/>
    <s v="Sofortrechnung"/>
    <s v="eam\bekir.ahmed"/>
    <x v="1"/>
    <s v="24575"/>
    <s v="Paketfabrik"/>
    <x v="1"/>
    <s v="1"/>
    <s v="101690325"/>
    <x v="506"/>
    <s v="Xiaomi Redmi 13 6GB/128GB"/>
    <n v="1"/>
    <n v="90.689700000000002"/>
    <n v="103"/>
    <n v="103"/>
    <n v="12.3103"/>
    <n v="12.31"/>
    <n v="11.95"/>
    <s v="V0042"/>
    <x v="5"/>
    <s v="KÜB0"/>
    <s v="GRK"/>
    <s v="Geräte"/>
    <x v="5"/>
    <n v="1"/>
    <n v="90.689700000000002"/>
    <n v="103"/>
    <n v="103"/>
    <n v="12.3103"/>
    <n v="12.31"/>
    <n v="0.11951456310679612"/>
    <n v="1"/>
    <m/>
    <x v="0"/>
    <s v="Nein"/>
    <x v="0"/>
  </r>
  <r>
    <n v="14574237"/>
    <x v="7"/>
    <x v="0"/>
    <n v="2001122"/>
    <s v="Sofortrechnung"/>
    <s v="eam\bekir.ahmed"/>
    <x v="1"/>
    <s v="24575"/>
    <s v="Paketfabrik"/>
    <x v="1"/>
    <s v="2"/>
    <s v="100690651"/>
    <x v="654"/>
    <s v="Xiaomi POCO F5 5G 8GB/256GB"/>
    <n v="1"/>
    <n v="273"/>
    <n v="279"/>
    <n v="279"/>
    <n v="6"/>
    <n v="6"/>
    <n v="2.15"/>
    <s v="V0042"/>
    <x v="5"/>
    <s v="KÜB0"/>
    <s v="GRK"/>
    <s v="Geräte"/>
    <x v="5"/>
    <n v="1"/>
    <n v="273"/>
    <n v="279"/>
    <n v="279"/>
    <n v="6"/>
    <n v="6"/>
    <n v="2.1505376344086023E-2"/>
    <n v="1"/>
    <m/>
    <x v="0"/>
    <s v="Nein"/>
    <x v="0"/>
  </r>
  <r>
    <n v="14574237"/>
    <x v="7"/>
    <x v="0"/>
    <n v="2001122"/>
    <s v="Sofortrechnung"/>
    <s v="eam\bekir.ahmed"/>
    <x v="1"/>
    <s v="24575"/>
    <s v="Paketfabrik"/>
    <x v="1"/>
    <s v="3"/>
    <s v="100034406"/>
    <x v="655"/>
    <s v="Samsung S911B S23 5G 128GB"/>
    <n v="1"/>
    <n v="429"/>
    <n v="449"/>
    <n v="449"/>
    <n v="20"/>
    <n v="20"/>
    <n v="4.45"/>
    <s v="V0042"/>
    <x v="5"/>
    <s v="KÜB0"/>
    <s v="GRK"/>
    <s v="Geräte"/>
    <x v="5"/>
    <n v="1"/>
    <n v="429"/>
    <n v="449"/>
    <n v="449"/>
    <n v="20"/>
    <n v="20"/>
    <n v="4.4543429844097995E-2"/>
    <n v="1"/>
    <m/>
    <x v="0"/>
    <s v="Nein"/>
    <x v="0"/>
  </r>
  <r>
    <n v="14565145"/>
    <x v="7"/>
    <x v="0"/>
    <n v="2001123"/>
    <s v="Sofortrechnung"/>
    <s v="eam\bekir.ahmed"/>
    <x v="2"/>
    <s v="23779"/>
    <s v="Yucom Mobile"/>
    <x v="1"/>
    <s v="1"/>
    <s v="100303104"/>
    <x v="656"/>
    <s v="Apple iPhone 16 Plus 128GB"/>
    <n v="1"/>
    <n v="819"/>
    <n v="855"/>
    <n v="855"/>
    <n v="36"/>
    <n v="36"/>
    <n v="4.21"/>
    <s v="V0151"/>
    <x v="20"/>
    <s v="KVAB30"/>
    <s v="FHK"/>
    <s v="Geräte"/>
    <x v="2"/>
    <n v="1"/>
    <n v="819"/>
    <n v="855"/>
    <n v="855"/>
    <n v="36"/>
    <n v="36"/>
    <n v="4.2105263157894736E-2"/>
    <n v="1"/>
    <m/>
    <x v="0"/>
    <s v="Nein"/>
    <x v="0"/>
  </r>
  <r>
    <n v="14574286"/>
    <x v="7"/>
    <x v="0"/>
    <n v="2001124"/>
    <s v="Sofortrechnung"/>
    <s v="eam\bekir.ahmed"/>
    <x v="1"/>
    <s v="24354"/>
    <s v="Prämie Direkt GmbH"/>
    <x v="1"/>
    <s v="1"/>
    <s v="100303139"/>
    <x v="443"/>
    <s v="Apple iPhone 16 Pro Max 512GB"/>
    <n v="2"/>
    <n v="1320"/>
    <n v="1325"/>
    <n v="2650"/>
    <n v="5"/>
    <n v="10"/>
    <n v="0.37"/>
    <s v="V0042"/>
    <x v="5"/>
    <m/>
    <s v="GRK"/>
    <s v="Geräte"/>
    <x v="5"/>
    <n v="2"/>
    <n v="1320"/>
    <n v="1325"/>
    <n v="2650"/>
    <n v="5"/>
    <n v="10"/>
    <n v="3.7735849056603774E-3"/>
    <n v="1"/>
    <m/>
    <x v="0"/>
    <s v="Nein"/>
    <x v="0"/>
  </r>
  <r>
    <n v="14574286"/>
    <x v="7"/>
    <x v="0"/>
    <n v="2001124"/>
    <s v="Sofortrechnung"/>
    <s v="eam\bekir.ahmed"/>
    <x v="1"/>
    <s v="24354"/>
    <s v="Prämie Direkt GmbH"/>
    <x v="0"/>
    <s v="2"/>
    <s v="201300064"/>
    <x v="116"/>
    <s v="Apple AirPods 4 ANC"/>
    <n v="10"/>
    <n v="145.5"/>
    <n v="152"/>
    <n v="1520"/>
    <n v="6.5"/>
    <n v="65"/>
    <n v="4.2699999999999996"/>
    <s v="V0042"/>
    <x v="5"/>
    <m/>
    <s v="GRK"/>
    <s v="Zubehör"/>
    <x v="5"/>
    <n v="10"/>
    <n v="145.5"/>
    <n v="152"/>
    <n v="1520"/>
    <n v="6.5"/>
    <n v="65"/>
    <n v="4.2763157894736843E-2"/>
    <n v="1"/>
    <m/>
    <x v="0"/>
    <s v="Nein"/>
    <x v="0"/>
  </r>
  <r>
    <n v="14574286"/>
    <x v="7"/>
    <x v="0"/>
    <n v="2001124"/>
    <s v="Sofortrechnung"/>
    <s v="eam\bekir.ahmed"/>
    <x v="1"/>
    <s v="24354"/>
    <s v="Prämie Direkt GmbH"/>
    <x v="1"/>
    <s v="3"/>
    <s v="101300088"/>
    <x v="528"/>
    <s v="Apple iPad 10.2&quot; 2021 64GB [WiFi]"/>
    <n v="1"/>
    <n v="251.26669999999999"/>
    <n v="259"/>
    <n v="259"/>
    <n v="7.7332999999999998"/>
    <n v="7.73"/>
    <n v="2.98"/>
    <s v="V0042"/>
    <x v="5"/>
    <m/>
    <s v="GRK"/>
    <s v="Geräte"/>
    <x v="5"/>
    <n v="1"/>
    <n v="251.26669999999999"/>
    <n v="259"/>
    <n v="259"/>
    <n v="7.7332999999999998"/>
    <n v="7.73"/>
    <n v="2.9845559845559849E-2"/>
    <n v="1"/>
    <m/>
    <x v="0"/>
    <s v="Nein"/>
    <x v="0"/>
  </r>
  <r>
    <n v="14574286"/>
    <x v="7"/>
    <x v="0"/>
    <n v="2001124"/>
    <s v="Sofortrechnung"/>
    <s v="eam\bekir.ahmed"/>
    <x v="1"/>
    <s v="24354"/>
    <s v="Prämie Direkt GmbH"/>
    <x v="1"/>
    <s v="4"/>
    <s v="101030092"/>
    <x v="269"/>
    <s v="Samsung P613N Tab S6 lite 2022 64GB [WiFi]"/>
    <n v="1"/>
    <n v="171.95509999999999"/>
    <n v="189"/>
    <n v="189"/>
    <n v="17.044899999999998"/>
    <n v="17.04"/>
    <n v="9.01"/>
    <s v="V0042"/>
    <x v="5"/>
    <m/>
    <s v="GRK"/>
    <s v="Geräte"/>
    <x v="5"/>
    <n v="1"/>
    <n v="171.95509999999999"/>
    <n v="189"/>
    <n v="189"/>
    <n v="17.044899999999998"/>
    <n v="17.04"/>
    <n v="9.015873015873016E-2"/>
    <n v="1"/>
    <m/>
    <x v="0"/>
    <s v="Nein"/>
    <x v="0"/>
  </r>
  <r>
    <n v="14574286"/>
    <x v="7"/>
    <x v="0"/>
    <n v="2001124"/>
    <s v="Sofortrechnung"/>
    <s v="eam\bekir.ahmed"/>
    <x v="1"/>
    <s v="24354"/>
    <s v="Prämie Direkt GmbH"/>
    <x v="1"/>
    <s v="5"/>
    <s v="100034603"/>
    <x v="19"/>
    <s v="Samsung A166B A16 5G 128GB"/>
    <n v="1"/>
    <n v="143.50120000000001"/>
    <n v="155"/>
    <n v="155"/>
    <n v="11.498799999999999"/>
    <n v="11.5"/>
    <n v="7.41"/>
    <s v="V0042"/>
    <x v="5"/>
    <m/>
    <s v="GRK"/>
    <s v="Geräte"/>
    <x v="5"/>
    <n v="1"/>
    <n v="143.50120000000001"/>
    <n v="155"/>
    <n v="155"/>
    <n v="11.498799999999999"/>
    <n v="11.5"/>
    <n v="7.4193548387096769E-2"/>
    <n v="1"/>
    <m/>
    <x v="0"/>
    <s v="Nein"/>
    <x v="0"/>
  </r>
  <r>
    <n v="14574165"/>
    <x v="7"/>
    <x v="0"/>
    <n v="2001125"/>
    <s v="Sofortrechnung"/>
    <s v="eam\mustafa.oezer"/>
    <x v="0"/>
    <s v="24986"/>
    <s v="Al Fayaz Telecom Fzco"/>
    <x v="1"/>
    <s v="1"/>
    <s v="100050279"/>
    <x v="258"/>
    <s v="Motorola Edge 50 Neo 5G 512GB"/>
    <n v="80"/>
    <n v="235"/>
    <n v="245"/>
    <n v="19600"/>
    <n v="10"/>
    <n v="800"/>
    <n v="4.08"/>
    <s v="V0022"/>
    <x v="13"/>
    <s v="VKASSE"/>
    <s v="EXP"/>
    <s v="Geräte"/>
    <x v="8"/>
    <n v="80"/>
    <n v="235"/>
    <n v="245"/>
    <n v="19600"/>
    <n v="10"/>
    <n v="800"/>
    <n v="4.0816326530612242E-2"/>
    <n v="1"/>
    <m/>
    <x v="0"/>
    <s v="Nein"/>
    <x v="0"/>
  </r>
  <r>
    <n v="14574165"/>
    <x v="7"/>
    <x v="0"/>
    <n v="2001125"/>
    <s v="Sofortrechnung"/>
    <s v="eam\mustafa.oezer"/>
    <x v="0"/>
    <s v="24986"/>
    <s v="Al Fayaz Telecom Fzco"/>
    <x v="1"/>
    <s v="2"/>
    <s v="100050277"/>
    <x v="267"/>
    <s v="Motorola Edge 50 Neo 5G 512GB"/>
    <n v="120"/>
    <n v="235"/>
    <n v="245"/>
    <n v="29400"/>
    <n v="10"/>
    <n v="1200"/>
    <n v="4.08"/>
    <s v="V0022"/>
    <x v="13"/>
    <s v="VKASSE"/>
    <s v="EXP"/>
    <s v="Geräte"/>
    <x v="8"/>
    <n v="120"/>
    <n v="235"/>
    <n v="245"/>
    <n v="29400"/>
    <n v="10"/>
    <n v="1200"/>
    <n v="4.0816326530612242E-2"/>
    <n v="1"/>
    <m/>
    <x v="0"/>
    <s v="Nein"/>
    <x v="0"/>
  </r>
  <r>
    <n v="14574217"/>
    <x v="7"/>
    <x v="0"/>
    <n v="2001126"/>
    <s v="Sofortrechnung"/>
    <s v="eam\bekir.ahmed"/>
    <x v="0"/>
    <s v="30630"/>
    <s v="Media 3 Trading SRL"/>
    <x v="1"/>
    <s v="1"/>
    <s v="101690331"/>
    <x v="252"/>
    <s v="Xiaomi Redmi 14C 4GB/128GB"/>
    <n v="30"/>
    <n v="74.601299999999995"/>
    <n v="78"/>
    <n v="2340"/>
    <n v="3.3986999999999998"/>
    <n v="101.96"/>
    <n v="4.3499999999999996"/>
    <s v="V0022"/>
    <x v="13"/>
    <s v="VKASSE"/>
    <s v="EXP"/>
    <s v="Geräte"/>
    <x v="8"/>
    <n v="30"/>
    <n v="74.601299999999995"/>
    <n v="78"/>
    <n v="2340"/>
    <n v="3.3986999999999998"/>
    <n v="101.96"/>
    <n v="4.3572649572649572E-2"/>
    <n v="1"/>
    <m/>
    <x v="0"/>
    <s v="Nein"/>
    <x v="0"/>
  </r>
  <r>
    <n v="14574217"/>
    <x v="7"/>
    <x v="0"/>
    <n v="2001126"/>
    <s v="Sofortrechnung"/>
    <s v="eam\bekir.ahmed"/>
    <x v="0"/>
    <s v="30630"/>
    <s v="Media 3 Trading SRL"/>
    <x v="1"/>
    <s v="2"/>
    <s v="100690670"/>
    <x v="540"/>
    <s v="Xiaomi Redmi 14C 4GB/128GB"/>
    <n v="30"/>
    <n v="77.5"/>
    <n v="78"/>
    <n v="2340"/>
    <n v="0.5"/>
    <n v="15"/>
    <n v="0.64"/>
    <s v="V0022"/>
    <x v="13"/>
    <s v="VKASSE"/>
    <s v="EXP"/>
    <s v="Geräte"/>
    <x v="8"/>
    <n v="30"/>
    <n v="77.5"/>
    <n v="78"/>
    <n v="2340"/>
    <n v="0.5"/>
    <n v="15"/>
    <n v="6.41025641025641E-3"/>
    <n v="1"/>
    <m/>
    <x v="0"/>
    <s v="Nein"/>
    <x v="0"/>
  </r>
  <r>
    <n v="14574217"/>
    <x v="7"/>
    <x v="0"/>
    <n v="2001126"/>
    <s v="Sofortrechnung"/>
    <s v="eam\bekir.ahmed"/>
    <x v="0"/>
    <s v="30630"/>
    <s v="Media 3 Trading SRL"/>
    <x v="1"/>
    <s v="3"/>
    <s v="101700034"/>
    <x v="314"/>
    <s v="Oppo A40 6GB/128GB"/>
    <n v="30"/>
    <n v="99.490700000000004"/>
    <n v="89"/>
    <n v="2670"/>
    <n v="-10.4907"/>
    <n v="-314.72000000000003"/>
    <n v="-11.78"/>
    <s v="V0022"/>
    <x v="13"/>
    <s v="VKASSE"/>
    <s v="EXP"/>
    <s v="Geräte"/>
    <x v="8"/>
    <n v="30"/>
    <n v="99.490700000000004"/>
    <n v="89"/>
    <n v="2670"/>
    <n v="-10.4907"/>
    <n v="-314.72000000000003"/>
    <n v="-0.11787265917602997"/>
    <n v="1"/>
    <m/>
    <x v="0"/>
    <s v="Nein"/>
    <x v="1"/>
  </r>
  <r>
    <n v="14574217"/>
    <x v="7"/>
    <x v="0"/>
    <n v="2001126"/>
    <s v="Sofortrechnung"/>
    <s v="eam\bekir.ahmed"/>
    <x v="0"/>
    <s v="30630"/>
    <s v="Media 3 Trading SRL"/>
    <x v="1"/>
    <s v="4"/>
    <s v="101030382"/>
    <x v="28"/>
    <s v="Samsung S921B S24 5G 256GB"/>
    <n v="10"/>
    <n v="530.07069999999999"/>
    <n v="540"/>
    <n v="5400"/>
    <n v="9.9292999999999996"/>
    <n v="99.29"/>
    <n v="1.83"/>
    <s v="V0022"/>
    <x v="13"/>
    <s v="VKASSE"/>
    <s v="EXP"/>
    <s v="Geräte"/>
    <x v="8"/>
    <n v="10"/>
    <n v="530.07069999999999"/>
    <n v="540"/>
    <n v="5400"/>
    <n v="9.9292999999999996"/>
    <n v="99.29"/>
    <n v="1.8387037037037039E-2"/>
    <n v="1"/>
    <m/>
    <x v="0"/>
    <s v="Nein"/>
    <x v="0"/>
  </r>
  <r>
    <n v="14574217"/>
    <x v="7"/>
    <x v="0"/>
    <n v="2001126"/>
    <s v="Sofortrechnung"/>
    <s v="eam\bekir.ahmed"/>
    <x v="0"/>
    <s v="30630"/>
    <s v="Media 3 Trading SRL"/>
    <x v="1"/>
    <s v="5"/>
    <s v="101690337"/>
    <x v="385"/>
    <s v="Xiaomi Redmi 14C 4GB/128GB"/>
    <n v="30"/>
    <n v="74.944500000000005"/>
    <n v="78"/>
    <n v="2340"/>
    <n v="3.0554999999999999"/>
    <n v="91.66"/>
    <n v="3.91"/>
    <s v="V0022"/>
    <x v="13"/>
    <s v="VKASSE"/>
    <s v="EXP"/>
    <s v="Geräte"/>
    <x v="8"/>
    <n v="30"/>
    <n v="74.944500000000005"/>
    <n v="78"/>
    <n v="2340"/>
    <n v="3.0554999999999999"/>
    <n v="91.66"/>
    <n v="3.9170940170940166E-2"/>
    <n v="1"/>
    <m/>
    <x v="0"/>
    <s v="Nein"/>
    <x v="0"/>
  </r>
  <r>
    <n v="14574217"/>
    <x v="7"/>
    <x v="0"/>
    <n v="2001126"/>
    <s v="Sofortrechnung"/>
    <s v="eam\bekir.ahmed"/>
    <x v="0"/>
    <s v="30630"/>
    <s v="Media 3 Trading SRL"/>
    <x v="1"/>
    <s v="6"/>
    <s v="101030483"/>
    <x v="228"/>
    <s v="Samsung A057G A05s 128GB"/>
    <n v="20"/>
    <n v="90.364699999999999"/>
    <n v="97"/>
    <n v="1940"/>
    <n v="6.6353"/>
    <n v="132.71"/>
    <n v="6.84"/>
    <s v="V0022"/>
    <x v="13"/>
    <s v="VKASSE"/>
    <s v="EXP"/>
    <s v="Geräte"/>
    <x v="8"/>
    <n v="20"/>
    <n v="90.364699999999999"/>
    <n v="97"/>
    <n v="1940"/>
    <n v="6.6353"/>
    <n v="132.71"/>
    <n v="6.8407216494845366E-2"/>
    <n v="1"/>
    <m/>
    <x v="0"/>
    <s v="Nein"/>
    <x v="0"/>
  </r>
  <r>
    <n v="14574217"/>
    <x v="7"/>
    <x v="0"/>
    <n v="2001126"/>
    <s v="Sofortrechnung"/>
    <s v="eam\bekir.ahmed"/>
    <x v="0"/>
    <s v="30630"/>
    <s v="Media 3 Trading SRL"/>
    <x v="1"/>
    <s v="7"/>
    <s v="101030458"/>
    <x v="218"/>
    <s v="Samsung A556B A55 5G 256GB"/>
    <n v="20"/>
    <n v="291.64530000000002"/>
    <n v="310"/>
    <n v="6200"/>
    <n v="18.354700000000001"/>
    <n v="367.09"/>
    <n v="5.92"/>
    <s v="V0022"/>
    <x v="13"/>
    <s v="VKASSE"/>
    <s v="EXP"/>
    <s v="Geräte"/>
    <x v="8"/>
    <n v="20"/>
    <n v="291.64530000000002"/>
    <n v="310"/>
    <n v="6200"/>
    <n v="18.354700000000001"/>
    <n v="367.09"/>
    <n v="5.9208064516129026E-2"/>
    <n v="1"/>
    <m/>
    <x v="0"/>
    <s v="Nein"/>
    <x v="0"/>
  </r>
  <r>
    <n v="14574217"/>
    <x v="7"/>
    <x v="0"/>
    <n v="2001126"/>
    <s v="Sofortrechnung"/>
    <s v="eam\bekir.ahmed"/>
    <x v="0"/>
    <s v="30630"/>
    <s v="Media 3 Trading SRL"/>
    <x v="1"/>
    <s v="8"/>
    <s v="100303089"/>
    <x v="496"/>
    <s v="Apple iPhone 16 128GB"/>
    <n v="10"/>
    <n v="699.65219999999999"/>
    <n v="710"/>
    <n v="7100"/>
    <n v="10.347799999999999"/>
    <n v="103.48"/>
    <n v="1.45"/>
    <s v="V0022"/>
    <x v="13"/>
    <s v="VKASSE"/>
    <s v="EXP"/>
    <s v="Geräte"/>
    <x v="8"/>
    <n v="10"/>
    <n v="699.65219999999999"/>
    <n v="710"/>
    <n v="7100"/>
    <n v="10.347799999999999"/>
    <n v="103.48"/>
    <n v="1.4574647887323945E-2"/>
    <n v="1"/>
    <m/>
    <x v="0"/>
    <s v="Nein"/>
    <x v="0"/>
  </r>
  <r>
    <n v="14574217"/>
    <x v="7"/>
    <x v="0"/>
    <n v="2001126"/>
    <s v="Sofortrechnung"/>
    <s v="eam\bekir.ahmed"/>
    <x v="0"/>
    <s v="30630"/>
    <s v="Media 3 Trading SRL"/>
    <x v="1"/>
    <s v="9"/>
    <s v="101700033"/>
    <x v="590"/>
    <s v="Oppo A40 6GB/128GB"/>
    <n v="30"/>
    <n v="99.490700000000004"/>
    <n v="89"/>
    <n v="2670"/>
    <n v="-10.4907"/>
    <n v="-314.72000000000003"/>
    <n v="-11.78"/>
    <s v="V0022"/>
    <x v="13"/>
    <s v="VKASSE"/>
    <s v="EXP"/>
    <s v="Geräte"/>
    <x v="8"/>
    <n v="30"/>
    <n v="99.490700000000004"/>
    <n v="89"/>
    <n v="2670"/>
    <n v="-10.4907"/>
    <n v="-314.72000000000003"/>
    <n v="-0.11787265917602997"/>
    <n v="1"/>
    <m/>
    <x v="0"/>
    <s v="Nein"/>
    <x v="1"/>
  </r>
  <r>
    <n v="14574217"/>
    <x v="7"/>
    <x v="0"/>
    <n v="2001126"/>
    <s v="Sofortrechnung"/>
    <s v="eam\bekir.ahmed"/>
    <x v="0"/>
    <s v="30630"/>
    <s v="Media 3 Trading SRL"/>
    <x v="1"/>
    <s v="10"/>
    <s v="101300220"/>
    <x v="548"/>
    <s v="Apple iPhone 16 128GB"/>
    <n v="10"/>
    <n v="695"/>
    <n v="710"/>
    <n v="7100"/>
    <n v="15"/>
    <n v="150"/>
    <n v="2.11"/>
    <s v="V0022"/>
    <x v="13"/>
    <s v="VKASSE"/>
    <s v="EXP"/>
    <s v="Geräte"/>
    <x v="8"/>
    <n v="10"/>
    <n v="695"/>
    <n v="710"/>
    <n v="7100"/>
    <n v="15"/>
    <n v="150"/>
    <n v="2.1126760563380281E-2"/>
    <n v="1"/>
    <m/>
    <x v="0"/>
    <s v="Nein"/>
    <x v="0"/>
  </r>
  <r>
    <n v="14574217"/>
    <x v="7"/>
    <x v="0"/>
    <n v="2001126"/>
    <s v="Sofortrechnung"/>
    <s v="eam\bekir.ahmed"/>
    <x v="0"/>
    <s v="30630"/>
    <s v="Media 3 Trading SRL"/>
    <x v="1"/>
    <s v="11"/>
    <s v="100303092"/>
    <x v="472"/>
    <s v="Apple iPhone 16 128GB"/>
    <n v="5"/>
    <n v="699.95960000000002"/>
    <n v="710"/>
    <n v="3550"/>
    <n v="10.0404"/>
    <n v="50.2"/>
    <n v="1.41"/>
    <s v="V0022"/>
    <x v="13"/>
    <s v="VKASSE"/>
    <s v="EXP"/>
    <s v="Geräte"/>
    <x v="8"/>
    <n v="5"/>
    <n v="699.95960000000002"/>
    <n v="710"/>
    <n v="3550"/>
    <n v="10.0404"/>
    <n v="50.2"/>
    <n v="1.4140845070422537E-2"/>
    <n v="1"/>
    <m/>
    <x v="0"/>
    <s v="Nein"/>
    <x v="0"/>
  </r>
  <r>
    <n v="14574259"/>
    <x v="7"/>
    <x v="0"/>
    <n v="2001127"/>
    <s v="Sofortrechnung"/>
    <s v="Yasar.Yigitbilek"/>
    <x v="0"/>
    <s v="27716"/>
    <s v="Telefonshoppen Norden AB"/>
    <x v="1"/>
    <s v="1"/>
    <s v="100303104"/>
    <x v="656"/>
    <s v="Apple iPhone 16 Plus 128GB"/>
    <n v="5"/>
    <n v="819"/>
    <n v="848"/>
    <n v="4240"/>
    <n v="29"/>
    <n v="145"/>
    <n v="3.41"/>
    <s v="V0027"/>
    <x v="9"/>
    <s v="KPUD"/>
    <s v="EXP"/>
    <s v="Geräte"/>
    <x v="7"/>
    <n v="5"/>
    <n v="819"/>
    <n v="848"/>
    <n v="4240"/>
    <n v="29"/>
    <n v="145"/>
    <n v="3.4198113207547169E-2"/>
    <n v="1"/>
    <m/>
    <x v="0"/>
    <s v="Nein"/>
    <x v="0"/>
  </r>
  <r>
    <n v="14574259"/>
    <x v="7"/>
    <x v="0"/>
    <n v="2001127"/>
    <s v="Sofortrechnung"/>
    <s v="Yasar.Yigitbilek"/>
    <x v="0"/>
    <s v="27716"/>
    <s v="Telefonshoppen Norden AB"/>
    <x v="1"/>
    <s v="2"/>
    <s v="101300167"/>
    <x v="657"/>
    <s v="Apple iPhone 15 128GB"/>
    <n v="30"/>
    <n v="610"/>
    <n v="624"/>
    <n v="18720"/>
    <n v="14"/>
    <n v="420"/>
    <n v="2.2400000000000002"/>
    <s v="V0027"/>
    <x v="9"/>
    <s v="KPUD"/>
    <s v="EXP"/>
    <s v="Geräte"/>
    <x v="7"/>
    <n v="30"/>
    <n v="610"/>
    <n v="624"/>
    <n v="18720"/>
    <n v="14"/>
    <n v="420"/>
    <n v="2.2435897435897436E-2"/>
    <n v="1"/>
    <m/>
    <x v="0"/>
    <s v="Nein"/>
    <x v="0"/>
  </r>
  <r>
    <n v="14574259"/>
    <x v="7"/>
    <x v="0"/>
    <n v="2001127"/>
    <s v="Sofortrechnung"/>
    <s v="Yasar.Yigitbilek"/>
    <x v="0"/>
    <s v="27716"/>
    <s v="Telefonshoppen Norden AB"/>
    <x v="1"/>
    <s v="3"/>
    <s v="101030489"/>
    <x v="392"/>
    <s v="Samsung A057G A05s 64GB"/>
    <n v="2"/>
    <n v="80.665300000000002"/>
    <n v="88"/>
    <n v="176"/>
    <n v="7.3346999999999998"/>
    <n v="14.67"/>
    <n v="8.33"/>
    <s v="V0027"/>
    <x v="9"/>
    <s v="KPUD"/>
    <s v="EXP"/>
    <s v="Geräte"/>
    <x v="7"/>
    <n v="2"/>
    <n v="80.665300000000002"/>
    <n v="88"/>
    <n v="176"/>
    <n v="7.3346999999999998"/>
    <n v="14.67"/>
    <n v="8.3352272727272733E-2"/>
    <n v="1"/>
    <m/>
    <x v="0"/>
    <s v="Nein"/>
    <x v="0"/>
  </r>
  <r>
    <n v="14574259"/>
    <x v="7"/>
    <x v="0"/>
    <n v="2001127"/>
    <s v="Sofortrechnung"/>
    <s v="Yasar.Yigitbilek"/>
    <x v="0"/>
    <s v="27716"/>
    <s v="Telefonshoppen Norden AB"/>
    <x v="1"/>
    <s v="4"/>
    <s v="101300037"/>
    <x v="91"/>
    <s v="Apple iPhone 14 128GB"/>
    <n v="30"/>
    <n v="492.00850000000003"/>
    <n v="513"/>
    <n v="15390"/>
    <n v="20.991499999999998"/>
    <n v="629.74"/>
    <n v="4.09"/>
    <s v="V0027"/>
    <x v="9"/>
    <s v="KPUD"/>
    <s v="EXP"/>
    <s v="Geräte"/>
    <x v="7"/>
    <n v="30"/>
    <n v="492.00850000000003"/>
    <n v="513"/>
    <n v="15390"/>
    <n v="20.991499999999998"/>
    <n v="629.74"/>
    <n v="4.0918778427550359E-2"/>
    <n v="1"/>
    <m/>
    <x v="0"/>
    <s v="Nein"/>
    <x v="0"/>
  </r>
  <r>
    <n v="14371923"/>
    <x v="7"/>
    <x v="0"/>
    <n v="2001128"/>
    <s v="Rechnungskorrektur Retoure"/>
    <s v="EAM\Aylin.Pehlivan"/>
    <x v="0"/>
    <s v="24836"/>
    <s v="ACTION S.A."/>
    <x v="1"/>
    <s v="5"/>
    <s v="100280019"/>
    <x v="167"/>
    <s v="CAT S62 Pro 128GB"/>
    <n v="1"/>
    <n v="333"/>
    <n v="379"/>
    <n v="379"/>
    <n v="46"/>
    <n v="46"/>
    <n v="12.13"/>
    <s v="V0018"/>
    <x v="16"/>
    <s v="VKASSE"/>
    <s v="EXP"/>
    <s v="Geräte"/>
    <x v="11"/>
    <n v="-1"/>
    <n v="333"/>
    <n v="379"/>
    <n v="-379"/>
    <n v="-46"/>
    <n v="-46"/>
    <n v="-0.12137203166226913"/>
    <n v="-1"/>
    <m/>
    <x v="0"/>
    <s v="Nein"/>
    <x v="1"/>
  </r>
  <r>
    <n v="14574303"/>
    <x v="7"/>
    <x v="0"/>
    <n v="2001129"/>
    <s v="Sofortrechnung"/>
    <s v="Yasar.Yigitbilek"/>
    <x v="2"/>
    <s v="23779"/>
    <s v="Yucom Mobile"/>
    <x v="1"/>
    <s v="1"/>
    <s v="100303123"/>
    <x v="334"/>
    <s v="Apple iPhone 16 Pro 256GB"/>
    <n v="1"/>
    <n v="990.39639999999997"/>
    <n v="1025"/>
    <n v="1025"/>
    <n v="34.6036"/>
    <n v="34.6"/>
    <n v="3.37"/>
    <s v="V0151"/>
    <x v="20"/>
    <s v="KVAB30"/>
    <s v="FHK"/>
    <s v="Geräte"/>
    <x v="2"/>
    <n v="1"/>
    <n v="990.39639999999997"/>
    <n v="1025"/>
    <n v="1025"/>
    <n v="34.6036"/>
    <n v="34.6"/>
    <n v="3.3756097560975612E-2"/>
    <n v="1"/>
    <m/>
    <x v="0"/>
    <s v="Nein"/>
    <x v="0"/>
  </r>
  <r>
    <n v="14574303"/>
    <x v="7"/>
    <x v="0"/>
    <n v="2001129"/>
    <s v="Sofortrechnung"/>
    <s v="Yasar.Yigitbilek"/>
    <x v="2"/>
    <s v="23779"/>
    <s v="Yucom Mobile"/>
    <x v="1"/>
    <s v="2"/>
    <s v="100303124"/>
    <x v="76"/>
    <s v="Apple iPhone 16 Pro 256GB"/>
    <n v="1"/>
    <n v="991.82240000000002"/>
    <n v="1025"/>
    <n v="1025"/>
    <n v="33.177599999999998"/>
    <n v="33.18"/>
    <n v="3.23"/>
    <s v="V0151"/>
    <x v="20"/>
    <s v="KVAB30"/>
    <s v="FHK"/>
    <s v="Geräte"/>
    <x v="2"/>
    <n v="1"/>
    <n v="991.82240000000002"/>
    <n v="1025"/>
    <n v="1025"/>
    <n v="33.177599999999998"/>
    <n v="33.18"/>
    <n v="3.2370731707317073E-2"/>
    <n v="1"/>
    <m/>
    <x v="0"/>
    <s v="Nein"/>
    <x v="0"/>
  </r>
  <r>
    <n v="14574303"/>
    <x v="7"/>
    <x v="0"/>
    <n v="2001129"/>
    <s v="Sofortrechnung"/>
    <s v="Yasar.Yigitbilek"/>
    <x v="2"/>
    <s v="23779"/>
    <s v="Yucom Mobile"/>
    <x v="1"/>
    <s v="3"/>
    <s v="100303125"/>
    <x v="277"/>
    <s v="Apple iPhone 16 Pro 256GB"/>
    <n v="1"/>
    <n v="991.36839999999995"/>
    <n v="1025"/>
    <n v="1025"/>
    <n v="33.631599999999999"/>
    <n v="33.630000000000003"/>
    <n v="3.28"/>
    <s v="V0151"/>
    <x v="20"/>
    <s v="KVAB30"/>
    <s v="FHK"/>
    <s v="Geräte"/>
    <x v="2"/>
    <n v="1"/>
    <n v="991.36839999999995"/>
    <n v="1025"/>
    <n v="1025"/>
    <n v="33.631599999999999"/>
    <n v="33.630000000000003"/>
    <n v="3.2809756097560976E-2"/>
    <n v="1"/>
    <m/>
    <x v="0"/>
    <s v="Nein"/>
    <x v="0"/>
  </r>
  <r>
    <n v="14574186"/>
    <x v="7"/>
    <x v="0"/>
    <n v="2001130"/>
    <s v="Sofortrechnung"/>
    <s v="EAM\Erdal.Bircan"/>
    <x v="2"/>
    <s v="29484"/>
    <s v="ibuy GmbH"/>
    <x v="0"/>
    <s v="1"/>
    <s v="202140003"/>
    <x v="416"/>
    <s v="Telekom Speedport Smart 3  R"/>
    <n v="15"/>
    <n v="52.86"/>
    <n v="60"/>
    <n v="900"/>
    <n v="7.14"/>
    <n v="107.1"/>
    <n v="11.9"/>
    <s v="V0161"/>
    <x v="7"/>
    <s v="KABB14"/>
    <s v="FHK"/>
    <s v="Zubehör"/>
    <x v="2"/>
    <n v="15"/>
    <n v="52.86"/>
    <n v="60"/>
    <n v="900"/>
    <n v="7.14"/>
    <n v="107.1"/>
    <n v="0.11899999999999999"/>
    <n v="1"/>
    <m/>
    <x v="0"/>
    <s v="Nein"/>
    <x v="0"/>
  </r>
  <r>
    <n v="14574281"/>
    <x v="7"/>
    <x v="0"/>
    <n v="2001131"/>
    <s v="Sofortrechnung"/>
    <s v="eam\mustafa.oezer"/>
    <x v="0"/>
    <s v="30675"/>
    <s v="HORIZON CONSULTING SERVICES M IKE"/>
    <x v="1"/>
    <s v="1"/>
    <s v="101690242"/>
    <x v="43"/>
    <s v="Xiaomi Redmi Note 13 Pro 5G 8GB/256GB"/>
    <n v="25"/>
    <n v="204.57390000000001"/>
    <n v="211"/>
    <n v="5275"/>
    <n v="6.4260999999999999"/>
    <n v="160.65"/>
    <n v="3.04"/>
    <s v="V0022"/>
    <x v="13"/>
    <s v="KPUD"/>
    <s v="EXP"/>
    <s v="Geräte"/>
    <x v="8"/>
    <n v="25"/>
    <n v="204.57390000000001"/>
    <n v="211"/>
    <n v="5275"/>
    <n v="6.4260999999999999"/>
    <n v="160.65"/>
    <n v="3.0454976303317536E-2"/>
    <n v="1"/>
    <m/>
    <x v="0"/>
    <s v="Nein"/>
    <x v="0"/>
  </r>
  <r>
    <n v="14574281"/>
    <x v="7"/>
    <x v="0"/>
    <n v="2001131"/>
    <s v="Sofortrechnung"/>
    <s v="eam\mustafa.oezer"/>
    <x v="0"/>
    <s v="30675"/>
    <s v="HORIZON CONSULTING SERVICES M IKE"/>
    <x v="1"/>
    <s v="2"/>
    <s v="101690325"/>
    <x v="506"/>
    <s v="Xiaomi Redmi 13 6GB/128GB"/>
    <n v="5"/>
    <n v="90.689700000000002"/>
    <n v="98"/>
    <n v="490"/>
    <n v="7.3102999999999998"/>
    <n v="36.549999999999997"/>
    <n v="7.45"/>
    <s v="V0022"/>
    <x v="13"/>
    <s v="KPUD"/>
    <s v="EXP"/>
    <s v="Geräte"/>
    <x v="8"/>
    <n v="5"/>
    <n v="90.689700000000002"/>
    <n v="98"/>
    <n v="490"/>
    <n v="7.3102999999999998"/>
    <n v="36.549999999999997"/>
    <n v="7.459183673469387E-2"/>
    <n v="1"/>
    <m/>
    <x v="0"/>
    <s v="Nein"/>
    <x v="0"/>
  </r>
  <r>
    <n v="14574281"/>
    <x v="7"/>
    <x v="0"/>
    <n v="2001131"/>
    <s v="Sofortrechnung"/>
    <s v="eam\mustafa.oezer"/>
    <x v="0"/>
    <s v="30675"/>
    <s v="HORIZON CONSULTING SERVICES M IKE"/>
    <x v="1"/>
    <s v="3"/>
    <s v="101030458"/>
    <x v="218"/>
    <s v="Samsung A556B A55 5G 256GB"/>
    <n v="7"/>
    <n v="291.64530000000002"/>
    <n v="313"/>
    <n v="2191"/>
    <n v="21.354700000000001"/>
    <n v="149.47999999999999"/>
    <n v="6.82"/>
    <s v="V0022"/>
    <x v="13"/>
    <s v="KPUD"/>
    <s v="EXP"/>
    <s v="Geräte"/>
    <x v="8"/>
    <n v="7"/>
    <n v="291.64530000000002"/>
    <n v="313"/>
    <n v="2191"/>
    <n v="21.354700000000001"/>
    <n v="149.47999999999999"/>
    <n v="6.8224554997717929E-2"/>
    <n v="1"/>
    <m/>
    <x v="0"/>
    <s v="Nein"/>
    <x v="0"/>
  </r>
  <r>
    <n v="14574281"/>
    <x v="7"/>
    <x v="0"/>
    <n v="2001131"/>
    <s v="Sofortrechnung"/>
    <s v="eam\mustafa.oezer"/>
    <x v="0"/>
    <s v="30675"/>
    <s v="HORIZON CONSULTING SERVICES M IKE"/>
    <x v="1"/>
    <s v="4"/>
    <s v="100034582"/>
    <x v="630"/>
    <s v="Samsung A256B A25 5G 128GB"/>
    <n v="3"/>
    <n v="165.5"/>
    <n v="185"/>
    <n v="555"/>
    <n v="19.5"/>
    <n v="58.5"/>
    <n v="10.54"/>
    <s v="V0022"/>
    <x v="13"/>
    <s v="KPUD"/>
    <s v="EXP"/>
    <s v="Geräte"/>
    <x v="8"/>
    <n v="3"/>
    <n v="165.5"/>
    <n v="185"/>
    <n v="555"/>
    <n v="19.5"/>
    <n v="58.5"/>
    <n v="0.10540540540540541"/>
    <n v="1"/>
    <m/>
    <x v="0"/>
    <s v="Nein"/>
    <x v="0"/>
  </r>
  <r>
    <n v="14574298"/>
    <x v="7"/>
    <x v="0"/>
    <n v="2001132"/>
    <s v="Sofortrechnung"/>
    <s v="eam\bekir.ahmed"/>
    <x v="2"/>
    <s v="20390"/>
    <s v="U.S. Telecom"/>
    <x v="1"/>
    <s v="1"/>
    <s v="100690673"/>
    <x v="568"/>
    <s v="Xiaomi 14T 5G 12GB/256GB"/>
    <n v="1"/>
    <n v="327"/>
    <n v="365"/>
    <n v="365"/>
    <n v="38"/>
    <n v="38"/>
    <n v="10.41"/>
    <s v="V0163"/>
    <x v="11"/>
    <s v="KÜB14"/>
    <s v="FHK"/>
    <s v="Geräte"/>
    <x v="2"/>
    <n v="1"/>
    <n v="327"/>
    <n v="365"/>
    <n v="365"/>
    <n v="38"/>
    <n v="38"/>
    <n v="0.10410958904109589"/>
    <n v="1"/>
    <m/>
    <x v="0"/>
    <s v="Nein"/>
    <x v="0"/>
  </r>
  <r>
    <n v="14574298"/>
    <x v="7"/>
    <x v="0"/>
    <n v="2001132"/>
    <s v="Sofortrechnung"/>
    <s v="eam\bekir.ahmed"/>
    <x v="2"/>
    <s v="20390"/>
    <s v="U.S. Telecom"/>
    <x v="1"/>
    <s v="2"/>
    <s v="101030626"/>
    <x v="516"/>
    <s v="Samsung S721B S24 FE 5G 128GB"/>
    <n v="1"/>
    <n v="399"/>
    <n v="444"/>
    <n v="444"/>
    <n v="45"/>
    <n v="45"/>
    <n v="10.130000000000001"/>
    <s v="V0163"/>
    <x v="11"/>
    <s v="KÜB14"/>
    <s v="FHK"/>
    <s v="Geräte"/>
    <x v="2"/>
    <n v="1"/>
    <n v="399"/>
    <n v="444"/>
    <n v="444"/>
    <n v="45"/>
    <n v="45"/>
    <n v="0.10135135135135136"/>
    <n v="1"/>
    <m/>
    <x v="0"/>
    <s v="Nein"/>
    <x v="0"/>
  </r>
  <r>
    <n v="14574190"/>
    <x v="7"/>
    <x v="0"/>
    <n v="2001133"/>
    <s v="Sofortrechnung"/>
    <s v="Yasar.Yigitbilek"/>
    <x v="0"/>
    <s v="30126"/>
    <s v="GRUPO TECNOLOGICO LUCENSE SL"/>
    <x v="1"/>
    <s v="1"/>
    <s v="100034506"/>
    <x v="249"/>
    <s v="Samsung A236B A23 5G 128GB EE"/>
    <n v="120"/>
    <n v="149"/>
    <n v="155"/>
    <n v="18600"/>
    <n v="6"/>
    <n v="720"/>
    <n v="3.87"/>
    <s v="V0022"/>
    <x v="13"/>
    <s v="VKASSE"/>
    <s v="EXP"/>
    <s v="Geräte"/>
    <x v="8"/>
    <n v="120"/>
    <n v="149"/>
    <n v="155"/>
    <n v="18600"/>
    <n v="6"/>
    <n v="720"/>
    <n v="3.870967741935484E-2"/>
    <n v="1"/>
    <m/>
    <x v="0"/>
    <s v="Nein"/>
    <x v="0"/>
  </r>
  <r>
    <n v="14574273"/>
    <x v="7"/>
    <x v="0"/>
    <n v="2001134"/>
    <s v="Sofortrechnung"/>
    <s v="eam\bekir.ahmed"/>
    <x v="2"/>
    <s v="28849"/>
    <s v="Shop Coes-Tel UG (haftungsbeschränkt)"/>
    <x v="1"/>
    <s v="1"/>
    <s v="100034587"/>
    <x v="212"/>
    <s v="Samsung A556B A55 5G 128GB"/>
    <n v="1"/>
    <n v="263.57139999999998"/>
    <n v="272"/>
    <n v="272"/>
    <n v="8.4285999999999994"/>
    <n v="8.43"/>
    <n v="3.09"/>
    <s v="V0162"/>
    <x v="8"/>
    <s v="KABB5"/>
    <s v="FHK"/>
    <s v="Geräte"/>
    <x v="2"/>
    <n v="1"/>
    <n v="263.57139999999998"/>
    <n v="272"/>
    <n v="272"/>
    <n v="8.4285999999999994"/>
    <n v="8.43"/>
    <n v="3.0992647058823528E-2"/>
    <n v="1"/>
    <m/>
    <x v="0"/>
    <s v="Nein"/>
    <x v="0"/>
  </r>
  <r>
    <n v="14574273"/>
    <x v="7"/>
    <x v="0"/>
    <n v="2001134"/>
    <s v="Sofortrechnung"/>
    <s v="eam\bekir.ahmed"/>
    <x v="2"/>
    <s v="28849"/>
    <s v="Shop Coes-Tel UG (haftungsbeschränkt)"/>
    <x v="1"/>
    <s v="2"/>
    <s v="101030658"/>
    <x v="424"/>
    <s v="Samsung A165F A16 128GB"/>
    <n v="2"/>
    <n v="109"/>
    <n v="129"/>
    <n v="258"/>
    <n v="20"/>
    <n v="40"/>
    <n v="15.5"/>
    <s v="V0162"/>
    <x v="8"/>
    <s v="KABB5"/>
    <s v="FHK"/>
    <s v="Geräte"/>
    <x v="2"/>
    <n v="2"/>
    <n v="109"/>
    <n v="129"/>
    <n v="258"/>
    <n v="20"/>
    <n v="40"/>
    <n v="0.15503875968992248"/>
    <n v="1"/>
    <m/>
    <x v="0"/>
    <s v="Nein"/>
    <x v="0"/>
  </r>
  <r>
    <n v="14574199"/>
    <x v="7"/>
    <x v="0"/>
    <n v="2001135"/>
    <s v="Sofortrechnung"/>
    <s v="eam\bekir.ahmed"/>
    <x v="2"/>
    <s v="28727"/>
    <s v="Vobis AM Computer"/>
    <x v="1"/>
    <s v="1"/>
    <s v="101030658"/>
    <x v="424"/>
    <s v="Samsung A165F A16 128GB"/>
    <n v="1"/>
    <n v="109"/>
    <n v="129"/>
    <n v="129"/>
    <n v="20"/>
    <n v="20"/>
    <n v="15.5"/>
    <s v="V0162"/>
    <x v="8"/>
    <s v="KABB5"/>
    <s v="FHK"/>
    <s v="Geräte"/>
    <x v="2"/>
    <n v="1"/>
    <n v="109"/>
    <n v="129"/>
    <n v="129"/>
    <n v="20"/>
    <n v="20"/>
    <n v="0.15503875968992248"/>
    <n v="1"/>
    <m/>
    <x v="0"/>
    <s v="Nein"/>
    <x v="0"/>
  </r>
  <r>
    <n v="14574284"/>
    <x v="7"/>
    <x v="0"/>
    <n v="2001136"/>
    <s v="Sofortrechnung"/>
    <s v="eam\mustafa.oezer"/>
    <x v="0"/>
    <s v="30428"/>
    <s v="GOLDEN BYTE COMMERCE M. - IKE"/>
    <x v="1"/>
    <s v="1"/>
    <s v="100303125"/>
    <x v="277"/>
    <s v="Apple iPhone 16 Pro 256GB"/>
    <n v="1"/>
    <n v="991.36839999999995"/>
    <n v="1019"/>
    <n v="1019"/>
    <n v="27.631599999999999"/>
    <n v="27.63"/>
    <n v="2.71"/>
    <s v="V0164"/>
    <x v="4"/>
    <s v="KPUD"/>
    <s v="EXP"/>
    <s v="Geräte"/>
    <x v="4"/>
    <n v="1"/>
    <n v="991.36839999999995"/>
    <n v="1019"/>
    <n v="1019"/>
    <n v="27.631599999999999"/>
    <n v="27.63"/>
    <n v="2.7114818449460253E-2"/>
    <n v="1"/>
    <m/>
    <x v="0"/>
    <s v="Nein"/>
    <x v="0"/>
  </r>
  <r>
    <n v="14574284"/>
    <x v="7"/>
    <x v="0"/>
    <n v="2001136"/>
    <s v="Sofortrechnung"/>
    <s v="eam\mustafa.oezer"/>
    <x v="0"/>
    <s v="30428"/>
    <s v="GOLDEN BYTE COMMERCE M. - IKE"/>
    <x v="1"/>
    <s v="2"/>
    <s v="100302478"/>
    <x v="79"/>
    <s v="Apple iPhone 13 128GB"/>
    <n v="2"/>
    <n v="416.53640000000001"/>
    <n v="425"/>
    <n v="850"/>
    <n v="8.4635999999999996"/>
    <n v="16.93"/>
    <n v="1.99"/>
    <s v="V0164"/>
    <x v="4"/>
    <s v="KPUD"/>
    <s v="EXP"/>
    <s v="Geräte"/>
    <x v="4"/>
    <n v="2"/>
    <n v="416.53640000000001"/>
    <n v="425"/>
    <n v="850"/>
    <n v="8.4635999999999996"/>
    <n v="16.93"/>
    <n v="1.991764705882353E-2"/>
    <n v="1"/>
    <m/>
    <x v="0"/>
    <s v="Nein"/>
    <x v="0"/>
  </r>
  <r>
    <n v="14574284"/>
    <x v="7"/>
    <x v="0"/>
    <n v="2001136"/>
    <s v="Sofortrechnung"/>
    <s v="eam\mustafa.oezer"/>
    <x v="0"/>
    <s v="30428"/>
    <s v="GOLDEN BYTE COMMERCE M. - IKE"/>
    <x v="1"/>
    <s v="3"/>
    <s v="101030492"/>
    <x v="138"/>
    <s v="Samsung A356B A35 5G 256GB"/>
    <n v="4"/>
    <n v="227.2817"/>
    <n v="235"/>
    <n v="940"/>
    <n v="7.7183000000000002"/>
    <n v="30.87"/>
    <n v="3.28"/>
    <s v="V0164"/>
    <x v="4"/>
    <s v="KPUD"/>
    <s v="EXP"/>
    <s v="Geräte"/>
    <x v="4"/>
    <n v="4"/>
    <n v="227.2817"/>
    <n v="235"/>
    <n v="940"/>
    <n v="7.7183000000000002"/>
    <n v="30.87"/>
    <n v="3.2840425531914894E-2"/>
    <n v="1"/>
    <m/>
    <x v="0"/>
    <s v="Nein"/>
    <x v="0"/>
  </r>
  <r>
    <n v="14574284"/>
    <x v="7"/>
    <x v="0"/>
    <n v="2001136"/>
    <s v="Sofortrechnung"/>
    <s v="eam\mustafa.oezer"/>
    <x v="0"/>
    <s v="30428"/>
    <s v="GOLDEN BYTE COMMERCE M. - IKE"/>
    <x v="1"/>
    <s v="4"/>
    <s v="101030493"/>
    <x v="140"/>
    <s v="Samsung A356B A35 5G 256GB"/>
    <n v="5"/>
    <n v="224"/>
    <n v="235"/>
    <n v="1175"/>
    <n v="11"/>
    <n v="55"/>
    <n v="4.68"/>
    <s v="V0164"/>
    <x v="4"/>
    <s v="KPUD"/>
    <s v="EXP"/>
    <s v="Geräte"/>
    <x v="4"/>
    <n v="5"/>
    <n v="224"/>
    <n v="235"/>
    <n v="1175"/>
    <n v="11"/>
    <n v="55"/>
    <n v="4.6808510638297871E-2"/>
    <n v="1"/>
    <m/>
    <x v="0"/>
    <s v="Nein"/>
    <x v="0"/>
  </r>
  <r>
    <n v="14574284"/>
    <x v="7"/>
    <x v="0"/>
    <n v="2001136"/>
    <s v="Sofortrechnung"/>
    <s v="eam\mustafa.oezer"/>
    <x v="0"/>
    <s v="30428"/>
    <s v="GOLDEN BYTE COMMERCE M. - IKE"/>
    <x v="1"/>
    <s v="5"/>
    <s v="101030382"/>
    <x v="28"/>
    <s v="Samsung S921B S24 5G 256GB"/>
    <n v="1"/>
    <n v="530.07069999999999"/>
    <n v="545"/>
    <n v="545"/>
    <n v="14.9293"/>
    <n v="14.93"/>
    <n v="2.73"/>
    <s v="V0164"/>
    <x v="4"/>
    <s v="KPUD"/>
    <s v="EXP"/>
    <s v="Geräte"/>
    <x v="4"/>
    <n v="1"/>
    <n v="530.07069999999999"/>
    <n v="545"/>
    <n v="545"/>
    <n v="14.9293"/>
    <n v="14.93"/>
    <n v="2.7394495412844035E-2"/>
    <n v="1"/>
    <m/>
    <x v="0"/>
    <s v="Nein"/>
    <x v="0"/>
  </r>
  <r>
    <n v="14574284"/>
    <x v="7"/>
    <x v="0"/>
    <n v="2001136"/>
    <s v="Sofortrechnung"/>
    <s v="eam\mustafa.oezer"/>
    <x v="0"/>
    <s v="30428"/>
    <s v="GOLDEN BYTE COMMERCE M. - IKE"/>
    <x v="1"/>
    <s v="6"/>
    <s v="100690590"/>
    <x v="141"/>
    <s v="Xiaomi Redmi Note 13 5G 6GB/128GB"/>
    <n v="1"/>
    <n v="134"/>
    <n v="147"/>
    <n v="147"/>
    <n v="13"/>
    <n v="13"/>
    <n v="8.84"/>
    <s v="V0164"/>
    <x v="4"/>
    <s v="KPUD"/>
    <s v="EXP"/>
    <s v="Geräte"/>
    <x v="4"/>
    <n v="1"/>
    <n v="134"/>
    <n v="147"/>
    <n v="147"/>
    <n v="13"/>
    <n v="13"/>
    <n v="8.8435374149659865E-2"/>
    <n v="1"/>
    <m/>
    <x v="0"/>
    <s v="Nein"/>
    <x v="0"/>
  </r>
  <r>
    <n v="14574284"/>
    <x v="7"/>
    <x v="0"/>
    <n v="2001136"/>
    <s v="Sofortrechnung"/>
    <s v="eam\mustafa.oezer"/>
    <x v="0"/>
    <s v="30428"/>
    <s v="GOLDEN BYTE COMMERCE M. - IKE"/>
    <x v="1"/>
    <s v="7"/>
    <s v="100302477"/>
    <x v="83"/>
    <s v="Apple iPhone 13 128GB"/>
    <n v="1"/>
    <n v="411.96159999999998"/>
    <n v="422"/>
    <n v="422"/>
    <n v="10.038399999999999"/>
    <n v="10.039999999999999"/>
    <n v="2.37"/>
    <s v="V0164"/>
    <x v="4"/>
    <s v="KPUD"/>
    <s v="EXP"/>
    <s v="Geräte"/>
    <x v="4"/>
    <n v="1"/>
    <n v="411.96159999999998"/>
    <n v="422"/>
    <n v="422"/>
    <n v="10.038399999999999"/>
    <n v="10.039999999999999"/>
    <n v="2.3791469194312794E-2"/>
    <n v="1"/>
    <m/>
    <x v="0"/>
    <s v="Nein"/>
    <x v="0"/>
  </r>
  <r>
    <n v="14574284"/>
    <x v="7"/>
    <x v="0"/>
    <n v="2001136"/>
    <s v="Sofortrechnung"/>
    <s v="eam\mustafa.oezer"/>
    <x v="0"/>
    <s v="30428"/>
    <s v="GOLDEN BYTE COMMERCE M. - IKE"/>
    <x v="1"/>
    <s v="8"/>
    <s v="101300040"/>
    <x v="84"/>
    <s v="Apple iPhone 14 128GB"/>
    <n v="4"/>
    <n v="494.59449999999998"/>
    <n v="515"/>
    <n v="2060"/>
    <n v="20.4055"/>
    <n v="81.62"/>
    <n v="3.96"/>
    <s v="V0164"/>
    <x v="4"/>
    <s v="KPUD"/>
    <s v="EXP"/>
    <s v="Geräte"/>
    <x v="4"/>
    <n v="4"/>
    <n v="494.59449999999998"/>
    <n v="515"/>
    <n v="2060"/>
    <n v="20.4055"/>
    <n v="81.62"/>
    <n v="3.962135922330097E-2"/>
    <n v="1"/>
    <m/>
    <x v="0"/>
    <s v="Nein"/>
    <x v="0"/>
  </r>
  <r>
    <n v="14574284"/>
    <x v="7"/>
    <x v="0"/>
    <n v="2001136"/>
    <s v="Sofortrechnung"/>
    <s v="eam\mustafa.oezer"/>
    <x v="0"/>
    <s v="30428"/>
    <s v="GOLDEN BYTE COMMERCE M. - IKE"/>
    <x v="1"/>
    <s v="9"/>
    <s v="101030623"/>
    <x v="513"/>
    <s v="Samsung S721B S24 FE 5G 128GB"/>
    <n v="3"/>
    <n v="399"/>
    <n v="435"/>
    <n v="1305"/>
    <n v="36"/>
    <n v="108"/>
    <n v="8.27"/>
    <s v="V0164"/>
    <x v="4"/>
    <s v="KPUD"/>
    <s v="EXP"/>
    <s v="Geräte"/>
    <x v="4"/>
    <n v="3"/>
    <n v="399"/>
    <n v="435"/>
    <n v="1305"/>
    <n v="36"/>
    <n v="108"/>
    <n v="8.2758620689655171E-2"/>
    <n v="1"/>
    <m/>
    <x v="0"/>
    <s v="Nein"/>
    <x v="0"/>
  </r>
  <r>
    <n v="14574284"/>
    <x v="7"/>
    <x v="0"/>
    <n v="2001136"/>
    <s v="Sofortrechnung"/>
    <s v="eam\mustafa.oezer"/>
    <x v="0"/>
    <s v="30428"/>
    <s v="GOLDEN BYTE COMMERCE M. - IKE"/>
    <x v="0"/>
    <s v="10"/>
    <s v="200370098"/>
    <x v="445"/>
    <s v="Huawei Watch Fit 3 (Solo-B09S)"/>
    <n v="1"/>
    <n v="91.93"/>
    <n v="97"/>
    <n v="97"/>
    <n v="5.07"/>
    <n v="5.07"/>
    <n v="5.22"/>
    <s v="V0164"/>
    <x v="4"/>
    <s v="KPUD"/>
    <s v="EXP"/>
    <s v="Zubehör"/>
    <x v="4"/>
    <n v="1"/>
    <n v="91.93"/>
    <n v="97"/>
    <n v="97"/>
    <n v="5.07"/>
    <n v="5.07"/>
    <n v="5.2268041237113406E-2"/>
    <n v="1"/>
    <m/>
    <x v="0"/>
    <s v="Nein"/>
    <x v="0"/>
  </r>
  <r>
    <n v="14574284"/>
    <x v="7"/>
    <x v="0"/>
    <n v="2001136"/>
    <s v="Sofortrechnung"/>
    <s v="eam\mustafa.oezer"/>
    <x v="0"/>
    <s v="30428"/>
    <s v="GOLDEN BYTE COMMERCE M. - IKE"/>
    <x v="1"/>
    <s v="11"/>
    <s v="101030479"/>
    <x v="276"/>
    <s v="Samsung A356B A35 5G 128GB"/>
    <n v="5"/>
    <n v="196.0857"/>
    <n v="202"/>
    <n v="1010"/>
    <n v="5.9142999999999999"/>
    <n v="29.57"/>
    <n v="2.92"/>
    <s v="V0164"/>
    <x v="4"/>
    <s v="KPUD"/>
    <s v="EXP"/>
    <s v="Geräte"/>
    <x v="4"/>
    <n v="5"/>
    <n v="196.0857"/>
    <n v="202"/>
    <n v="1010"/>
    <n v="5.9142999999999999"/>
    <n v="29.57"/>
    <n v="2.9277227722772279E-2"/>
    <n v="1"/>
    <m/>
    <x v="0"/>
    <s v="Nein"/>
    <x v="0"/>
  </r>
  <r>
    <n v="14574284"/>
    <x v="7"/>
    <x v="0"/>
    <n v="2001136"/>
    <s v="Sofortrechnung"/>
    <s v="eam\mustafa.oezer"/>
    <x v="0"/>
    <s v="30428"/>
    <s v="GOLDEN BYTE COMMERCE M. - IKE"/>
    <x v="1"/>
    <s v="12"/>
    <s v="101030471"/>
    <x v="129"/>
    <s v="Samsung A356B A35 5G 256GB"/>
    <n v="5"/>
    <n v="223.98009999999999"/>
    <n v="235"/>
    <n v="1175"/>
    <n v="11.0199"/>
    <n v="55.1"/>
    <n v="4.68"/>
    <s v="V0164"/>
    <x v="4"/>
    <s v="KPUD"/>
    <s v="EXP"/>
    <s v="Geräte"/>
    <x v="4"/>
    <n v="5"/>
    <n v="223.98009999999999"/>
    <n v="235"/>
    <n v="1175"/>
    <n v="11.0199"/>
    <n v="55.1"/>
    <n v="4.6893617021276597E-2"/>
    <n v="1"/>
    <m/>
    <x v="0"/>
    <s v="Nein"/>
    <x v="0"/>
  </r>
  <r>
    <n v="14574275"/>
    <x v="7"/>
    <x v="0"/>
    <n v="2001137"/>
    <s v="Sofortrechnung"/>
    <s v="eam\bekir.ahmed"/>
    <x v="2"/>
    <s v="10089"/>
    <s v="Mobilfunk Schmidtchen"/>
    <x v="1"/>
    <s v="1"/>
    <s v="100303089"/>
    <x v="496"/>
    <s v="Apple iPhone 16 128GB"/>
    <n v="1"/>
    <n v="699.65219999999999"/>
    <n v="722"/>
    <n v="722"/>
    <n v="22.347799999999999"/>
    <n v="22.35"/>
    <n v="3.09"/>
    <s v="V0163"/>
    <x v="11"/>
    <s v="KABB5"/>
    <s v="FHK"/>
    <s v="Geräte"/>
    <x v="2"/>
    <n v="1"/>
    <n v="699.65219999999999"/>
    <n v="722"/>
    <n v="722"/>
    <n v="22.347799999999999"/>
    <n v="22.35"/>
    <n v="3.0955678670360112E-2"/>
    <n v="1"/>
    <m/>
    <x v="0"/>
    <s v="Nein"/>
    <x v="0"/>
  </r>
  <r>
    <n v="14574195"/>
    <x v="7"/>
    <x v="0"/>
    <n v="2001138"/>
    <s v="Sofortrechnung"/>
    <s v="EAM\Erdal.Bircan"/>
    <x v="2"/>
    <s v="29484"/>
    <s v="ibuy GmbH"/>
    <x v="0"/>
    <s v="1"/>
    <s v="202140003"/>
    <x v="416"/>
    <s v="Telekom Speedport Smart 3  R"/>
    <n v="20"/>
    <n v="52.86"/>
    <n v="60"/>
    <n v="1200"/>
    <n v="7.14"/>
    <n v="142.80000000000001"/>
    <n v="11.9"/>
    <s v="V0161"/>
    <x v="7"/>
    <s v="KABB14"/>
    <s v="FHK"/>
    <s v="Zubehör"/>
    <x v="2"/>
    <n v="20"/>
    <n v="52.86"/>
    <n v="60"/>
    <n v="1200"/>
    <n v="7.14"/>
    <n v="142.80000000000001"/>
    <n v="0.11900000000000001"/>
    <n v="1"/>
    <m/>
    <x v="0"/>
    <s v="Nein"/>
    <x v="0"/>
  </r>
  <r>
    <n v="14574232"/>
    <x v="7"/>
    <x v="0"/>
    <n v="2001139"/>
    <s v="Sofortrechnung"/>
    <s v="eam\bekir.ahmed"/>
    <x v="2"/>
    <s v="21224"/>
    <s v="Telekommunikation Sommer"/>
    <x v="1"/>
    <s v="1"/>
    <s v="101030658"/>
    <x v="424"/>
    <s v="Samsung A165F A16 128GB"/>
    <n v="2"/>
    <n v="109"/>
    <n v="129"/>
    <n v="258"/>
    <n v="20"/>
    <n v="40"/>
    <n v="15.5"/>
    <s v="V0163"/>
    <x v="11"/>
    <s v="KABB0"/>
    <s v="FHK"/>
    <s v="Geräte"/>
    <x v="2"/>
    <n v="2"/>
    <n v="109"/>
    <n v="129"/>
    <n v="258"/>
    <n v="20"/>
    <n v="40"/>
    <n v="0.15503875968992248"/>
    <n v="1"/>
    <m/>
    <x v="0"/>
    <s v="Nein"/>
    <x v="0"/>
  </r>
  <r>
    <n v="14574232"/>
    <x v="7"/>
    <x v="0"/>
    <n v="2001139"/>
    <s v="Sofortrechnung"/>
    <s v="eam\bekir.ahmed"/>
    <x v="2"/>
    <s v="21224"/>
    <s v="Telekommunikation Sommer"/>
    <x v="1"/>
    <s v="2"/>
    <s v="100690598"/>
    <x v="577"/>
    <s v="Xiaomi Redmi Note 13 6GB/128GB"/>
    <n v="1"/>
    <n v="95"/>
    <n v="115"/>
    <n v="115"/>
    <n v="20"/>
    <n v="20"/>
    <n v="17.39"/>
    <s v="V0163"/>
    <x v="11"/>
    <s v="KABB0"/>
    <s v="FHK"/>
    <s v="Geräte"/>
    <x v="2"/>
    <n v="1"/>
    <n v="95"/>
    <n v="115"/>
    <n v="115"/>
    <n v="20"/>
    <n v="20"/>
    <n v="0.17391304347826086"/>
    <n v="1"/>
    <m/>
    <x v="0"/>
    <s v="Nein"/>
    <x v="0"/>
  </r>
  <r>
    <n v="14574238"/>
    <x v="7"/>
    <x v="0"/>
    <n v="2001140"/>
    <s v="Sofortrechnung"/>
    <s v="EAM\Erdal.Bircan"/>
    <x v="2"/>
    <s v="29484"/>
    <s v="ibuy GmbH"/>
    <x v="0"/>
    <s v="1"/>
    <s v="202140003"/>
    <x v="416"/>
    <s v="Telekom Speedport Smart 3  R"/>
    <n v="10"/>
    <n v="52.86"/>
    <n v="60"/>
    <n v="600"/>
    <n v="7.14"/>
    <n v="71.400000000000006"/>
    <n v="11.9"/>
    <s v="V0161"/>
    <x v="7"/>
    <s v="KABB14"/>
    <s v="FHK"/>
    <s v="Zubehör"/>
    <x v="2"/>
    <n v="10"/>
    <n v="52.86"/>
    <n v="60"/>
    <n v="600"/>
    <n v="7.14"/>
    <n v="71.400000000000006"/>
    <n v="0.11900000000000001"/>
    <n v="1"/>
    <m/>
    <x v="0"/>
    <s v="Nein"/>
    <x v="0"/>
  </r>
  <r>
    <n v="14574251"/>
    <x v="7"/>
    <x v="0"/>
    <n v="2001141"/>
    <s v="Sofortrechnung"/>
    <s v="eam\bekir.ahmed"/>
    <x v="2"/>
    <s v="24291"/>
    <s v="MSPHONE"/>
    <x v="1"/>
    <s v="1"/>
    <s v="100303104"/>
    <x v="656"/>
    <s v="Apple iPhone 16 Plus 128GB"/>
    <n v="1"/>
    <n v="819"/>
    <n v="829"/>
    <n v="829"/>
    <n v="10"/>
    <n v="10"/>
    <n v="1.2"/>
    <s v="V0162"/>
    <x v="8"/>
    <s v="KABB5"/>
    <s v="FHK"/>
    <s v="Geräte"/>
    <x v="2"/>
    <n v="1"/>
    <n v="819"/>
    <n v="829"/>
    <n v="829"/>
    <n v="10"/>
    <n v="10"/>
    <n v="1.2062726176115802E-2"/>
    <n v="1"/>
    <m/>
    <x v="0"/>
    <s v="Nein"/>
    <x v="0"/>
  </r>
  <r>
    <n v="14574246"/>
    <x v="7"/>
    <x v="0"/>
    <n v="2001142"/>
    <s v="Sofortrechnung"/>
    <s v="eam\bekir.ahmed"/>
    <x v="2"/>
    <s v="29364"/>
    <s v="Gültekin GmbH"/>
    <x v="1"/>
    <s v="1"/>
    <s v="100034595"/>
    <x v="213"/>
    <s v="Samsung S928B S24 Ultra 5G 256GB EE"/>
    <n v="1"/>
    <n v="780.90909999999997"/>
    <n v="789"/>
    <n v="789"/>
    <n v="8.0908999999999995"/>
    <n v="8.09"/>
    <n v="1.02"/>
    <s v="V0162"/>
    <x v="8"/>
    <s v="KVAB30"/>
    <s v="FHK"/>
    <s v="Geräte"/>
    <x v="2"/>
    <n v="1"/>
    <n v="780.90909999999997"/>
    <n v="789"/>
    <n v="789"/>
    <n v="8.0908999999999995"/>
    <n v="8.09"/>
    <n v="1.0253485424588087E-2"/>
    <n v="1"/>
    <m/>
    <x v="0"/>
    <s v="Nein"/>
    <x v="0"/>
  </r>
  <r>
    <n v="14574289"/>
    <x v="7"/>
    <x v="0"/>
    <n v="2001143"/>
    <s v="Sofortrechnung"/>
    <s v="Yasar.Yigitbilek"/>
    <x v="1"/>
    <s v="28570"/>
    <s v="Galaxus Deutschland GmbH"/>
    <x v="0"/>
    <s v="1"/>
    <s v="200690082"/>
    <x v="119"/>
    <s v="Xiaomi Redmi Watch 5 Active"/>
    <n v="2"/>
    <n v="19.79"/>
    <n v="23.12"/>
    <n v="46.24"/>
    <n v="3.33"/>
    <n v="6.66"/>
    <n v="14.4"/>
    <s v="V0019"/>
    <x v="0"/>
    <s v="KÜB14"/>
    <s v="GRK"/>
    <s v="Zubehör"/>
    <x v="0"/>
    <n v="2"/>
    <n v="19.79"/>
    <n v="23.12"/>
    <n v="46.24"/>
    <n v="3.33"/>
    <n v="6.66"/>
    <n v="0.1440311418685121"/>
    <n v="1"/>
    <m/>
    <x v="0"/>
    <s v="Nein"/>
    <x v="0"/>
  </r>
  <r>
    <n v="14574289"/>
    <x v="7"/>
    <x v="0"/>
    <n v="2001143"/>
    <s v="Sofortrechnung"/>
    <s v="Yasar.Yigitbilek"/>
    <x v="1"/>
    <s v="28570"/>
    <s v="Galaxus Deutschland GmbH"/>
    <x v="1"/>
    <s v="2"/>
    <s v="100302999"/>
    <x v="582"/>
    <s v="Apple iPad Pro 11&quot; (M4) 5G 512GB"/>
    <n v="1"/>
    <n v="1076"/>
    <n v="1180.8699999999999"/>
    <n v="1180.8699999999999"/>
    <n v="104.87"/>
    <n v="104.87"/>
    <n v="8.8800000000000008"/>
    <s v="V0019"/>
    <x v="0"/>
    <s v="KÜB14"/>
    <s v="GRK"/>
    <s v="Geräte"/>
    <x v="0"/>
    <n v="1"/>
    <n v="1076"/>
    <n v="1180.8699999999999"/>
    <n v="1180.8699999999999"/>
    <n v="104.87"/>
    <n v="104.87"/>
    <n v="8.8807404710086649E-2"/>
    <n v="1"/>
    <m/>
    <x v="0"/>
    <s v="Nein"/>
    <x v="0"/>
  </r>
  <r>
    <n v="14574289"/>
    <x v="7"/>
    <x v="0"/>
    <n v="2001143"/>
    <s v="Sofortrechnung"/>
    <s v="Yasar.Yigitbilek"/>
    <x v="1"/>
    <s v="28570"/>
    <s v="Galaxus Deutschland GmbH"/>
    <x v="1"/>
    <s v="3"/>
    <s v="101030317"/>
    <x v="279"/>
    <s v="Samsung A546B A54 5G 128GB"/>
    <n v="21"/>
    <n v="240.00970000000001"/>
    <n v="245.22"/>
    <n v="5149.62"/>
    <n v="5.2103000000000002"/>
    <n v="109.42"/>
    <n v="2.12"/>
    <s v="V0019"/>
    <x v="0"/>
    <s v="KÜB14"/>
    <s v="GRK"/>
    <s v="Geräte"/>
    <x v="0"/>
    <n v="21"/>
    <n v="240.00970000000001"/>
    <n v="245.22"/>
    <n v="5149.62"/>
    <n v="5.2103000000000002"/>
    <n v="109.42"/>
    <n v="2.1248169767866368E-2"/>
    <n v="1"/>
    <m/>
    <x v="0"/>
    <s v="Nein"/>
    <x v="0"/>
  </r>
  <r>
    <n v="14573932"/>
    <x v="7"/>
    <x v="0"/>
    <n v="2001144"/>
    <s v="Sofortrechnung"/>
    <s v="eam\mustafa.oezer"/>
    <x v="1"/>
    <s v="30710"/>
    <s v="starmobile GmbH"/>
    <x v="1"/>
    <s v="1"/>
    <s v="100034474"/>
    <x v="284"/>
    <s v="Samsung S921B S24 5G 128GB"/>
    <n v="4"/>
    <n v="484.77780000000001"/>
    <n v="485.78"/>
    <n v="1943.12"/>
    <n v="1.0022"/>
    <n v="4.01"/>
    <n v="0.2"/>
    <s v="V0003"/>
    <x v="14"/>
    <s v="KVAB30"/>
    <s v="GRK"/>
    <s v="Geräte"/>
    <x v="9"/>
    <n v="4"/>
    <n v="484.77780000000001"/>
    <n v="485.78"/>
    <n v="1943.12"/>
    <n v="1.0022"/>
    <n v="4.01"/>
    <n v="2.0636913829305448E-3"/>
    <n v="1"/>
    <m/>
    <x v="0"/>
    <s v="Nein"/>
    <x v="0"/>
  </r>
  <r>
    <n v="14573932"/>
    <x v="7"/>
    <x v="0"/>
    <n v="2001144"/>
    <s v="Sofortrechnung"/>
    <s v="eam\mustafa.oezer"/>
    <x v="1"/>
    <s v="30710"/>
    <s v="starmobile GmbH"/>
    <x v="1"/>
    <s v="2"/>
    <s v="101030379"/>
    <x v="100"/>
    <s v="Samsung S921B S24 5G 128GB"/>
    <n v="2"/>
    <n v="483.93950000000001"/>
    <n v="489.94"/>
    <n v="979.88"/>
    <n v="6.0004999999999997"/>
    <n v="12"/>
    <n v="1.22"/>
    <s v="V0003"/>
    <x v="14"/>
    <s v="KVAB30"/>
    <s v="GRK"/>
    <s v="Geräte"/>
    <x v="9"/>
    <n v="2"/>
    <n v="483.93950000000001"/>
    <n v="489.94"/>
    <n v="979.88"/>
    <n v="6.0004999999999997"/>
    <n v="12"/>
    <n v="1.2246397518063437E-2"/>
    <n v="1"/>
    <m/>
    <x v="0"/>
    <s v="Nein"/>
    <x v="0"/>
  </r>
  <r>
    <n v="14573932"/>
    <x v="7"/>
    <x v="0"/>
    <n v="2001144"/>
    <s v="Sofortrechnung"/>
    <s v="eam\mustafa.oezer"/>
    <x v="1"/>
    <s v="30710"/>
    <s v="starmobile GmbH"/>
    <x v="1"/>
    <s v="3"/>
    <s v="101030317"/>
    <x v="279"/>
    <s v="Samsung A546B A54 5G 128GB"/>
    <n v="1"/>
    <n v="240.00970000000001"/>
    <n v="244"/>
    <n v="244"/>
    <n v="3.9903"/>
    <n v="3.99"/>
    <n v="1.63"/>
    <s v="V0003"/>
    <x v="14"/>
    <s v="KVAB30"/>
    <s v="GRK"/>
    <s v="Geräte"/>
    <x v="9"/>
    <n v="1"/>
    <n v="240.00970000000001"/>
    <n v="244"/>
    <n v="244"/>
    <n v="3.9903"/>
    <n v="3.99"/>
    <n v="1.6352459016393442E-2"/>
    <n v="1"/>
    <m/>
    <x v="0"/>
    <s v="Nein"/>
    <x v="0"/>
  </r>
  <r>
    <n v="14573932"/>
    <x v="7"/>
    <x v="0"/>
    <n v="2001144"/>
    <s v="Sofortrechnung"/>
    <s v="eam\mustafa.oezer"/>
    <x v="1"/>
    <s v="30710"/>
    <s v="starmobile GmbH"/>
    <x v="1"/>
    <s v="4"/>
    <s v="100034490"/>
    <x v="219"/>
    <s v="Samsung S928B S24 Ultra 5G 256GB"/>
    <n v="2"/>
    <n v="821.67439999999999"/>
    <n v="799"/>
    <n v="1598"/>
    <n v="-22.674399999999999"/>
    <n v="-45.35"/>
    <n v="-2.83"/>
    <s v="V0003"/>
    <x v="14"/>
    <s v="KVAB30"/>
    <s v="GRK"/>
    <s v="Geräte"/>
    <x v="9"/>
    <n v="2"/>
    <n v="821.67439999999999"/>
    <n v="799"/>
    <n v="1598"/>
    <n v="-22.674399999999999"/>
    <n v="-45.35"/>
    <n v="-2.8379224030037547E-2"/>
    <n v="1"/>
    <m/>
    <x v="0"/>
    <s v="Nein"/>
    <x v="1"/>
  </r>
  <r>
    <n v="14573932"/>
    <x v="7"/>
    <x v="0"/>
    <n v="2001144"/>
    <s v="Sofortrechnung"/>
    <s v="eam\mustafa.oezer"/>
    <x v="1"/>
    <s v="30710"/>
    <s v="starmobile GmbH"/>
    <x v="1"/>
    <s v="5"/>
    <s v="100303092"/>
    <x v="472"/>
    <s v="Apple iPhone 16 128GB"/>
    <n v="2"/>
    <n v="699.95960000000002"/>
    <n v="705"/>
    <n v="1410"/>
    <n v="5.0404"/>
    <n v="10.08"/>
    <n v="0.71"/>
    <s v="V0003"/>
    <x v="14"/>
    <s v="KVAB30"/>
    <s v="GRK"/>
    <s v="Geräte"/>
    <x v="9"/>
    <n v="2"/>
    <n v="699.95960000000002"/>
    <n v="705"/>
    <n v="1410"/>
    <n v="5.0404"/>
    <n v="10.08"/>
    <n v="7.1489361702127656E-3"/>
    <n v="1"/>
    <m/>
    <x v="0"/>
    <s v="Nein"/>
    <x v="0"/>
  </r>
  <r>
    <n v="14574224"/>
    <x v="7"/>
    <x v="0"/>
    <n v="2001145"/>
    <s v="Sofortrechnung"/>
    <s v="eam\mustafa.oezer"/>
    <x v="1"/>
    <s v="30710"/>
    <s v="starmobile GmbH"/>
    <x v="1"/>
    <s v="1"/>
    <s v="101300170"/>
    <x v="658"/>
    <s v="Apple iPhone 15 128GB"/>
    <n v="1"/>
    <n v="610"/>
    <n v="616"/>
    <n v="616"/>
    <n v="6"/>
    <n v="6"/>
    <n v="0.97"/>
    <s v="V0003"/>
    <x v="14"/>
    <s v="KVAB30"/>
    <s v="GRK"/>
    <s v="Geräte"/>
    <x v="9"/>
    <n v="1"/>
    <n v="610"/>
    <n v="616"/>
    <n v="616"/>
    <n v="6"/>
    <n v="6"/>
    <n v="9.74025974025974E-3"/>
    <n v="1"/>
    <m/>
    <x v="0"/>
    <s v="Nein"/>
    <x v="0"/>
  </r>
  <r>
    <n v="14574224"/>
    <x v="7"/>
    <x v="0"/>
    <n v="2001145"/>
    <s v="Sofortrechnung"/>
    <s v="eam\mustafa.oezer"/>
    <x v="1"/>
    <s v="30710"/>
    <s v="starmobile GmbH"/>
    <x v="1"/>
    <s v="2"/>
    <s v="100690672"/>
    <x v="379"/>
    <s v="Xiaomi 14T Pro 5G 12GB/512GB"/>
    <n v="3"/>
    <n v="485"/>
    <n v="486"/>
    <n v="1458"/>
    <n v="1"/>
    <n v="3"/>
    <n v="0.2"/>
    <s v="V0003"/>
    <x v="14"/>
    <s v="KVAB30"/>
    <s v="GRK"/>
    <s v="Geräte"/>
    <x v="9"/>
    <n v="3"/>
    <n v="485"/>
    <n v="486"/>
    <n v="1458"/>
    <n v="1"/>
    <n v="3"/>
    <n v="2.05761316872428E-3"/>
    <n v="1"/>
    <m/>
    <x v="0"/>
    <s v="Nein"/>
    <x v="0"/>
  </r>
  <r>
    <n v="14574301"/>
    <x v="7"/>
    <x v="0"/>
    <n v="2001146"/>
    <s v="Sofortrechnung"/>
    <s v="eam\bekir.ahmed"/>
    <x v="2"/>
    <s v="20194"/>
    <s v="45E GmbH"/>
    <x v="1"/>
    <s v="1"/>
    <s v="101030379"/>
    <x v="100"/>
    <s v="Samsung S921B S24 5G 128GB"/>
    <n v="1"/>
    <n v="483.93950000000001"/>
    <n v="499"/>
    <n v="499"/>
    <n v="15.060499999999999"/>
    <n v="15.06"/>
    <n v="3.01"/>
    <s v="V0162"/>
    <x v="8"/>
    <s v="KABB0"/>
    <s v="FHK"/>
    <s v="Geräte"/>
    <x v="2"/>
    <n v="1"/>
    <n v="483.93950000000001"/>
    <n v="499"/>
    <n v="499"/>
    <n v="15.060499999999999"/>
    <n v="15.06"/>
    <n v="3.0180360721442888E-2"/>
    <n v="1"/>
    <m/>
    <x v="0"/>
    <s v="Nein"/>
    <x v="0"/>
  </r>
  <r>
    <n v="14573826"/>
    <x v="7"/>
    <x v="0"/>
    <n v="2001147"/>
    <s v="Sofortrechnung"/>
    <s v="eam\mustafa.oezer"/>
    <x v="0"/>
    <s v="28130"/>
    <s v="Palaiologos Anestis LTD -A.P.Supplies &amp; Media LTD"/>
    <x v="1"/>
    <s v="1"/>
    <s v="100302999"/>
    <x v="582"/>
    <s v="Apple iPad Pro 11&quot; (M4) 5G 512GB"/>
    <n v="2"/>
    <n v="1076"/>
    <n v="1175"/>
    <n v="2350"/>
    <n v="99"/>
    <n v="198"/>
    <n v="8.42"/>
    <s v="V0140"/>
    <x v="15"/>
    <s v="KPUD"/>
    <s v="EXP"/>
    <s v="Geräte"/>
    <x v="10"/>
    <n v="2"/>
    <n v="1076"/>
    <n v="1175"/>
    <n v="2350"/>
    <n v="99"/>
    <n v="198"/>
    <n v="8.4255319148936164E-2"/>
    <n v="1"/>
    <m/>
    <x v="0"/>
    <s v="Nein"/>
    <x v="0"/>
  </r>
  <r>
    <n v="14573826"/>
    <x v="7"/>
    <x v="0"/>
    <n v="2001147"/>
    <s v="Sofortrechnung"/>
    <s v="eam\mustafa.oezer"/>
    <x v="0"/>
    <s v="28130"/>
    <s v="Palaiologos Anestis LTD -A.P.Supplies &amp; Media LTD"/>
    <x v="1"/>
    <s v="2"/>
    <s v="100302998"/>
    <x v="195"/>
    <s v="Apple iPad Pro 11&quot; (M4) 5G 512GB"/>
    <n v="2"/>
    <n v="1076"/>
    <n v="1175"/>
    <n v="2350"/>
    <n v="99"/>
    <n v="198"/>
    <n v="8.42"/>
    <s v="V0140"/>
    <x v="15"/>
    <s v="KPUD"/>
    <s v="EXP"/>
    <s v="Geräte"/>
    <x v="10"/>
    <n v="2"/>
    <n v="1076"/>
    <n v="1175"/>
    <n v="2350"/>
    <n v="99"/>
    <n v="198"/>
    <n v="8.4255319148936164E-2"/>
    <n v="1"/>
    <m/>
    <x v="0"/>
    <s v="Nein"/>
    <x v="0"/>
  </r>
  <r>
    <n v="14574188"/>
    <x v="7"/>
    <x v="0"/>
    <n v="2001148"/>
    <s v="Sofortrechnung"/>
    <s v="eam\bekir.ahmed"/>
    <x v="2"/>
    <s v="30087"/>
    <s v="DSW-Telekommunikation GmbH"/>
    <x v="1"/>
    <s v="1"/>
    <s v="101300172"/>
    <x v="85"/>
    <s v="Apple iPhone 15 256GB"/>
    <n v="1"/>
    <n v="703"/>
    <n v="729"/>
    <n v="729"/>
    <n v="26"/>
    <n v="26"/>
    <n v="3.56"/>
    <s v="V0161"/>
    <x v="7"/>
    <s v="KVAB30"/>
    <s v="FHK"/>
    <s v="Geräte"/>
    <x v="2"/>
    <n v="1"/>
    <n v="703"/>
    <n v="729"/>
    <n v="729"/>
    <n v="26"/>
    <n v="26"/>
    <n v="3.5665294924554183E-2"/>
    <n v="1"/>
    <m/>
    <x v="0"/>
    <s v="Nein"/>
    <x v="0"/>
  </r>
  <r>
    <n v="14574290"/>
    <x v="7"/>
    <x v="0"/>
    <n v="2001149"/>
    <s v="Sofortrechnung"/>
    <s v="eam\bekir.ahmed"/>
    <x v="2"/>
    <s v="30087"/>
    <s v="DSW-Telekommunikation GmbH"/>
    <x v="3"/>
    <s v="1"/>
    <s v="900140010"/>
    <x v="523"/>
    <m/>
    <n v="50"/>
    <n v="0"/>
    <n v="0"/>
    <n v="0"/>
    <m/>
    <n v="0"/>
    <m/>
    <s v="V0161"/>
    <x v="7"/>
    <s v="KVAB30"/>
    <s v="FHK"/>
    <s v="Sonstige"/>
    <x v="2"/>
    <n v="50"/>
    <n v="0"/>
    <n v="0"/>
    <n v="0"/>
    <n v="0"/>
    <n v="0"/>
    <n v="0"/>
    <n v="1"/>
    <m/>
    <x v="0"/>
    <s v="Nein"/>
    <x v="0"/>
  </r>
  <r>
    <n v="14573443"/>
    <x v="7"/>
    <x v="0"/>
    <n v="2001150"/>
    <s v="Sofortrechnung"/>
    <s v="eam\bekir.ahmed"/>
    <x v="0"/>
    <s v="30926"/>
    <s v="DWYN ELECTRONICS SRL"/>
    <x v="3"/>
    <s v="1"/>
    <s v="900010011"/>
    <x v="36"/>
    <s v="Sonstiges"/>
    <n v="1"/>
    <n v="0"/>
    <n v="20"/>
    <n v="20"/>
    <n v="20"/>
    <n v="20"/>
    <m/>
    <s v="V0027"/>
    <x v="9"/>
    <s v="VKASSE"/>
    <s v="EXP"/>
    <s v="Sonstige"/>
    <x v="7"/>
    <n v="1"/>
    <n v="0"/>
    <n v="20"/>
    <n v="20"/>
    <n v="20"/>
    <n v="20"/>
    <n v="1"/>
    <n v="1"/>
    <m/>
    <x v="2"/>
    <s v="Ja"/>
    <x v="0"/>
  </r>
  <r>
    <n v="14573443"/>
    <x v="7"/>
    <x v="0"/>
    <n v="2001150"/>
    <s v="Sofortrechnung"/>
    <s v="eam\bekir.ahmed"/>
    <x v="0"/>
    <s v="30926"/>
    <s v="DWYN ELECTRONICS SRL"/>
    <x v="0"/>
    <s v="2"/>
    <s v="201230002"/>
    <x v="343"/>
    <s v="Sony Playstation Portal Remote Player"/>
    <n v="2"/>
    <n v="175"/>
    <n v="194"/>
    <n v="388"/>
    <n v="19"/>
    <n v="38"/>
    <n v="9.7899999999999991"/>
    <s v="V0027"/>
    <x v="9"/>
    <s v="VKASSE"/>
    <s v="EXP"/>
    <s v="Zubehör"/>
    <x v="7"/>
    <n v="2"/>
    <n v="175"/>
    <n v="194"/>
    <n v="388"/>
    <n v="19"/>
    <n v="38"/>
    <n v="9.7938144329896906E-2"/>
    <n v="1"/>
    <m/>
    <x v="0"/>
    <s v="Nein"/>
    <x v="0"/>
  </r>
  <r>
    <n v="14574313"/>
    <x v="7"/>
    <x v="0"/>
    <n v="2001151"/>
    <s v="Sofortrechnung"/>
    <s v="Yasar.Yigitbilek"/>
    <x v="0"/>
    <s v="28081"/>
    <s v="Proshop AS"/>
    <x v="1"/>
    <s v="1"/>
    <s v="100302545"/>
    <x v="468"/>
    <s v="Apple iPad 10.2&quot; 2021 256GB"/>
    <n v="3"/>
    <n v="413"/>
    <n v="439"/>
    <n v="1317"/>
    <n v="26"/>
    <n v="78"/>
    <n v="5.92"/>
    <s v="V0012"/>
    <x v="1"/>
    <s v="KÜB30"/>
    <s v="EXP"/>
    <s v="Geräte"/>
    <x v="1"/>
    <n v="3"/>
    <n v="413"/>
    <n v="439"/>
    <n v="1317"/>
    <n v="26"/>
    <n v="78"/>
    <n v="5.9225512528473807E-2"/>
    <n v="1"/>
    <m/>
    <x v="0"/>
    <s v="Nein"/>
    <x v="0"/>
  </r>
  <r>
    <n v="14574313"/>
    <x v="7"/>
    <x v="0"/>
    <n v="2001151"/>
    <s v="Sofortrechnung"/>
    <s v="Yasar.Yigitbilek"/>
    <x v="0"/>
    <s v="28081"/>
    <s v="Proshop AS"/>
    <x v="1"/>
    <s v="2"/>
    <s v="100060638"/>
    <x v="102"/>
    <s v="Google Pixel 7 256GB"/>
    <n v="3"/>
    <n v="304.62150000000003"/>
    <n v="315"/>
    <n v="945"/>
    <n v="10.378500000000001"/>
    <n v="31.14"/>
    <n v="3.29"/>
    <s v="V0012"/>
    <x v="1"/>
    <s v="KÜB30"/>
    <s v="EXP"/>
    <s v="Geräte"/>
    <x v="1"/>
    <n v="3"/>
    <n v="304.62150000000003"/>
    <n v="315"/>
    <n v="945"/>
    <n v="10.378500000000001"/>
    <n v="31.14"/>
    <n v="3.2952380952380955E-2"/>
    <n v="1"/>
    <m/>
    <x v="0"/>
    <s v="Nein"/>
    <x v="0"/>
  </r>
  <r>
    <n v="14574313"/>
    <x v="7"/>
    <x v="0"/>
    <n v="2001151"/>
    <s v="Sofortrechnung"/>
    <s v="Yasar.Yigitbilek"/>
    <x v="0"/>
    <s v="28081"/>
    <s v="Proshop AS"/>
    <x v="0"/>
    <s v="3"/>
    <s v="201760000"/>
    <x v="168"/>
    <s v="AMAZFIT GTR 3 Smartwatch GPS"/>
    <n v="5"/>
    <n v="69.111099999999993"/>
    <n v="79"/>
    <n v="395"/>
    <n v="9.8888999999999996"/>
    <n v="49.44"/>
    <n v="12.51"/>
    <s v="V0012"/>
    <x v="1"/>
    <s v="KÜB30"/>
    <s v="EXP"/>
    <s v="Zubehör"/>
    <x v="1"/>
    <n v="5"/>
    <n v="69.111099999999993"/>
    <n v="79"/>
    <n v="395"/>
    <n v="9.8888999999999996"/>
    <n v="49.44"/>
    <n v="0.1251645569620253"/>
    <n v="1"/>
    <m/>
    <x v="0"/>
    <s v="Nein"/>
    <x v="0"/>
  </r>
  <r>
    <n v="14574313"/>
    <x v="7"/>
    <x v="0"/>
    <n v="2001151"/>
    <s v="Sofortrechnung"/>
    <s v="Yasar.Yigitbilek"/>
    <x v="0"/>
    <s v="28081"/>
    <s v="Proshop AS"/>
    <x v="1"/>
    <s v="4"/>
    <s v="100060669"/>
    <x v="33"/>
    <s v="Google Pixel 7a 128GB"/>
    <n v="10"/>
    <n v="226"/>
    <n v="235"/>
    <n v="2350"/>
    <n v="9"/>
    <n v="90"/>
    <n v="3.82"/>
    <s v="V0012"/>
    <x v="1"/>
    <s v="KÜB30"/>
    <s v="EXP"/>
    <s v="Geräte"/>
    <x v="1"/>
    <n v="10"/>
    <n v="226"/>
    <n v="235"/>
    <n v="2350"/>
    <n v="9"/>
    <n v="90"/>
    <n v="3.8297872340425532E-2"/>
    <n v="1"/>
    <m/>
    <x v="0"/>
    <s v="Nein"/>
    <x v="0"/>
  </r>
  <r>
    <n v="14574313"/>
    <x v="7"/>
    <x v="0"/>
    <n v="2001151"/>
    <s v="Sofortrechnung"/>
    <s v="Yasar.Yigitbilek"/>
    <x v="0"/>
    <s v="28081"/>
    <s v="Proshop AS"/>
    <x v="1"/>
    <s v="5"/>
    <s v="100302940"/>
    <x v="422"/>
    <s v="Apple iPhone 15 Pro 256GB"/>
    <n v="1"/>
    <n v="880"/>
    <n v="945"/>
    <n v="945"/>
    <n v="65"/>
    <n v="65"/>
    <n v="6.87"/>
    <s v="V0012"/>
    <x v="1"/>
    <s v="KÜB30"/>
    <s v="EXP"/>
    <s v="Geräte"/>
    <x v="1"/>
    <n v="1"/>
    <n v="880"/>
    <n v="945"/>
    <n v="945"/>
    <n v="65"/>
    <n v="65"/>
    <n v="6.8783068783068779E-2"/>
    <n v="1"/>
    <m/>
    <x v="0"/>
    <s v="Nein"/>
    <x v="0"/>
  </r>
  <r>
    <n v="14574315"/>
    <x v="7"/>
    <x v="0"/>
    <n v="2001152"/>
    <s v="Sofortrechnung"/>
    <s v="Yasar.Yigitbilek"/>
    <x v="0"/>
    <s v="29367"/>
    <s v="Mobitrade B.V."/>
    <x v="1"/>
    <s v="1"/>
    <s v="101300170"/>
    <x v="658"/>
    <s v="Apple iPhone 15 128GB"/>
    <n v="5"/>
    <n v="610"/>
    <n v="619"/>
    <n v="3095"/>
    <n v="9"/>
    <n v="45"/>
    <n v="1.45"/>
    <s v="V0164"/>
    <x v="4"/>
    <s v="KPUD"/>
    <s v="EXP"/>
    <s v="Geräte"/>
    <x v="4"/>
    <n v="5"/>
    <n v="610"/>
    <n v="619"/>
    <n v="3095"/>
    <n v="9"/>
    <n v="45"/>
    <n v="1.4539579967689823E-2"/>
    <n v="1"/>
    <m/>
    <x v="0"/>
    <s v="Nein"/>
    <x v="0"/>
  </r>
  <r>
    <n v="14574315"/>
    <x v="7"/>
    <x v="0"/>
    <n v="2001152"/>
    <s v="Sofortrechnung"/>
    <s v="Yasar.Yigitbilek"/>
    <x v="0"/>
    <s v="29367"/>
    <s v="Mobitrade B.V."/>
    <x v="1"/>
    <s v="2"/>
    <s v="101030358"/>
    <x v="465"/>
    <s v="Samsung X210N Tab A9+ 64GB [WiFi]"/>
    <n v="5"/>
    <n v="131"/>
    <n v="135"/>
    <n v="675"/>
    <n v="4"/>
    <n v="20"/>
    <n v="2.96"/>
    <s v="V0164"/>
    <x v="4"/>
    <s v="KPUD"/>
    <s v="EXP"/>
    <s v="Geräte"/>
    <x v="4"/>
    <n v="5"/>
    <n v="131"/>
    <n v="135"/>
    <n v="675"/>
    <n v="4"/>
    <n v="20"/>
    <n v="2.9629629629629631E-2"/>
    <n v="1"/>
    <m/>
    <x v="0"/>
    <s v="Nein"/>
    <x v="0"/>
  </r>
  <r>
    <n v="14574315"/>
    <x v="7"/>
    <x v="0"/>
    <n v="2001152"/>
    <s v="Sofortrechnung"/>
    <s v="Yasar.Yigitbilek"/>
    <x v="0"/>
    <s v="29367"/>
    <s v="Mobitrade B.V."/>
    <x v="0"/>
    <s v="3"/>
    <s v="201300062"/>
    <x v="336"/>
    <s v="Apple AirPods Pro (2. Generation)"/>
    <n v="8"/>
    <n v="181.29769999999999"/>
    <n v="189"/>
    <n v="1512"/>
    <n v="7.7023000000000001"/>
    <n v="61.62"/>
    <n v="4.07"/>
    <s v="V0164"/>
    <x v="4"/>
    <s v="KPUD"/>
    <s v="EXP"/>
    <s v="Zubehör"/>
    <x v="4"/>
    <n v="8"/>
    <n v="181.29769999999999"/>
    <n v="189"/>
    <n v="1512"/>
    <n v="7.7023000000000001"/>
    <n v="61.62"/>
    <n v="4.0753968253968251E-2"/>
    <n v="1"/>
    <m/>
    <x v="0"/>
    <s v="Nein"/>
    <x v="0"/>
  </r>
  <r>
    <n v="14574315"/>
    <x v="7"/>
    <x v="0"/>
    <n v="2001152"/>
    <s v="Sofortrechnung"/>
    <s v="Yasar.Yigitbilek"/>
    <x v="0"/>
    <s v="29367"/>
    <s v="Mobitrade B.V."/>
    <x v="1"/>
    <s v="4"/>
    <s v="101030465"/>
    <x v="17"/>
    <s v="Samsung A356B A35 5G 256GB"/>
    <n v="2"/>
    <n v="220"/>
    <n v="233"/>
    <n v="466"/>
    <n v="13"/>
    <n v="26"/>
    <n v="5.57"/>
    <s v="V0164"/>
    <x v="4"/>
    <s v="KPUD"/>
    <s v="EXP"/>
    <s v="Geräte"/>
    <x v="4"/>
    <n v="2"/>
    <n v="220"/>
    <n v="233"/>
    <n v="466"/>
    <n v="13"/>
    <n v="26"/>
    <n v="5.5793991416309016E-2"/>
    <n v="1"/>
    <m/>
    <x v="0"/>
    <s v="Nein"/>
    <x v="0"/>
  </r>
  <r>
    <n v="14574315"/>
    <x v="7"/>
    <x v="0"/>
    <n v="2001152"/>
    <s v="Sofortrechnung"/>
    <s v="Yasar.Yigitbilek"/>
    <x v="0"/>
    <s v="29367"/>
    <s v="Mobitrade B.V."/>
    <x v="1"/>
    <s v="5"/>
    <s v="101030485"/>
    <x v="39"/>
    <s v="Samsung A556B A55 5G 128GB"/>
    <n v="10"/>
    <n v="254.48859999999999"/>
    <n v="265"/>
    <n v="2650"/>
    <n v="10.5114"/>
    <n v="105.11"/>
    <n v="3.96"/>
    <s v="V0164"/>
    <x v="4"/>
    <s v="KPUD"/>
    <s v="EXP"/>
    <s v="Geräte"/>
    <x v="4"/>
    <n v="10"/>
    <n v="254.48859999999999"/>
    <n v="265"/>
    <n v="2650"/>
    <n v="10.5114"/>
    <n v="105.11"/>
    <n v="3.9664150943396224E-2"/>
    <n v="1"/>
    <m/>
    <x v="0"/>
    <s v="Nein"/>
    <x v="0"/>
  </r>
  <r>
    <n v="14574315"/>
    <x v="7"/>
    <x v="0"/>
    <n v="2001152"/>
    <s v="Sofortrechnung"/>
    <s v="Yasar.Yigitbilek"/>
    <x v="0"/>
    <s v="29367"/>
    <s v="Mobitrade B.V."/>
    <x v="1"/>
    <s v="6"/>
    <s v="101030417"/>
    <x v="301"/>
    <s v="Samsung A057G A05s 64GB"/>
    <n v="5"/>
    <n v="80.008700000000005"/>
    <n v="84"/>
    <n v="420"/>
    <n v="3.9912999999999998"/>
    <n v="19.96"/>
    <n v="4.75"/>
    <s v="V0164"/>
    <x v="4"/>
    <s v="KPUD"/>
    <s v="EXP"/>
    <s v="Geräte"/>
    <x v="4"/>
    <n v="5"/>
    <n v="80.008700000000005"/>
    <n v="84"/>
    <n v="420"/>
    <n v="3.9912999999999998"/>
    <n v="19.96"/>
    <n v="4.7523809523809524E-2"/>
    <n v="1"/>
    <m/>
    <x v="0"/>
    <s v="Nein"/>
    <x v="0"/>
  </r>
  <r>
    <n v="14574315"/>
    <x v="7"/>
    <x v="0"/>
    <n v="2001152"/>
    <s v="Sofortrechnung"/>
    <s v="Yasar.Yigitbilek"/>
    <x v="0"/>
    <s v="29367"/>
    <s v="Mobitrade B.V."/>
    <x v="0"/>
    <s v="7"/>
    <s v="201300064"/>
    <x v="116"/>
    <s v="Apple AirPods 4 ANC"/>
    <n v="2"/>
    <n v="145.5"/>
    <n v="149"/>
    <n v="298"/>
    <n v="3.5"/>
    <n v="7"/>
    <n v="2.34"/>
    <s v="V0164"/>
    <x v="4"/>
    <s v="KPUD"/>
    <s v="EXP"/>
    <s v="Zubehör"/>
    <x v="4"/>
    <n v="2"/>
    <n v="145.5"/>
    <n v="149"/>
    <n v="298"/>
    <n v="3.5"/>
    <n v="7"/>
    <n v="2.3489932885906041E-2"/>
    <n v="1"/>
    <m/>
    <x v="0"/>
    <s v="Nein"/>
    <x v="0"/>
  </r>
  <r>
    <n v="14574315"/>
    <x v="7"/>
    <x v="0"/>
    <n v="2001152"/>
    <s v="Sofortrechnung"/>
    <s v="Yasar.Yigitbilek"/>
    <x v="0"/>
    <s v="29367"/>
    <s v="Mobitrade B.V."/>
    <x v="1"/>
    <s v="8"/>
    <s v="101030492"/>
    <x v="138"/>
    <s v="Samsung A356B A35 5G 256GB"/>
    <n v="2"/>
    <n v="227.2817"/>
    <n v="233"/>
    <n v="466"/>
    <n v="5.7183000000000002"/>
    <n v="11.44"/>
    <n v="2.4500000000000002"/>
    <s v="V0164"/>
    <x v="4"/>
    <s v="KPUD"/>
    <s v="EXP"/>
    <s v="Geräte"/>
    <x v="4"/>
    <n v="2"/>
    <n v="227.2817"/>
    <n v="233"/>
    <n v="466"/>
    <n v="5.7183000000000002"/>
    <n v="11.44"/>
    <n v="2.4549356223175965E-2"/>
    <n v="1"/>
    <m/>
    <x v="0"/>
    <s v="Nein"/>
    <x v="0"/>
  </r>
  <r>
    <n v="14574315"/>
    <x v="7"/>
    <x v="0"/>
    <n v="2001152"/>
    <s v="Sofortrechnung"/>
    <s v="Yasar.Yigitbilek"/>
    <x v="0"/>
    <s v="29367"/>
    <s v="Mobitrade B.V."/>
    <x v="1"/>
    <s v="9"/>
    <s v="100302477"/>
    <x v="83"/>
    <s v="Apple iPhone 13 128GB"/>
    <n v="2"/>
    <n v="411.96159999999998"/>
    <n v="419"/>
    <n v="838"/>
    <n v="7.0384000000000002"/>
    <n v="14.08"/>
    <n v="1.67"/>
    <s v="V0164"/>
    <x v="4"/>
    <s v="KPUD"/>
    <s v="EXP"/>
    <s v="Geräte"/>
    <x v="4"/>
    <n v="2"/>
    <n v="411.96159999999998"/>
    <n v="419"/>
    <n v="838"/>
    <n v="7.0384000000000002"/>
    <n v="14.08"/>
    <n v="1.6801909307875895E-2"/>
    <n v="1"/>
    <m/>
    <x v="0"/>
    <s v="Nein"/>
    <x v="0"/>
  </r>
  <r>
    <n v="14574225"/>
    <x v="7"/>
    <x v="0"/>
    <n v="2001153"/>
    <s v="Sofortrechnung"/>
    <s v="eam\mustafa.oezer"/>
    <x v="0"/>
    <s v="30766"/>
    <s v="TKTP PROTEL s.r.o."/>
    <x v="1"/>
    <s v="1"/>
    <s v="100303120"/>
    <x v="117"/>
    <s v="Apple iPhone 16 Pro 128GB"/>
    <n v="10"/>
    <n v="906.88019999999995"/>
    <n v="915"/>
    <n v="9150"/>
    <n v="8.1197999999999997"/>
    <n v="81.2"/>
    <n v="0.88"/>
    <s v="V0164"/>
    <x v="4"/>
    <s v="VKASSE"/>
    <s v="EXP"/>
    <s v="Geräte"/>
    <x v="4"/>
    <n v="10"/>
    <n v="906.88019999999995"/>
    <n v="915"/>
    <n v="9150"/>
    <n v="8.1197999999999997"/>
    <n v="81.2"/>
    <n v="8.8743169398907105E-3"/>
    <n v="1"/>
    <m/>
    <x v="0"/>
    <s v="Nein"/>
    <x v="0"/>
  </r>
  <r>
    <n v="14574308"/>
    <x v="7"/>
    <x v="0"/>
    <n v="2001154"/>
    <s v="Sofortrechnung"/>
    <s v="eam\mustafa.oezer"/>
    <x v="2"/>
    <s v="27910"/>
    <s v="Euronics XXL - Medien-Markt Vater GmbH"/>
    <x v="1"/>
    <s v="1"/>
    <s v="101030583"/>
    <x v="211"/>
    <s v="Samsung A556B A55 5G 128GB EE"/>
    <n v="4"/>
    <n v="260"/>
    <n v="265"/>
    <n v="1060"/>
    <n v="5"/>
    <n v="20"/>
    <n v="1.88"/>
    <s v="V0134"/>
    <x v="10"/>
    <s v="KABB0"/>
    <s v="FHK"/>
    <s v="Geräte"/>
    <x v="2"/>
    <n v="4"/>
    <n v="260"/>
    <n v="265"/>
    <n v="1060"/>
    <n v="5"/>
    <n v="20"/>
    <n v="1.8867924528301886E-2"/>
    <n v="1"/>
    <m/>
    <x v="0"/>
    <s v="Nein"/>
    <x v="0"/>
  </r>
  <r>
    <n v="14574270"/>
    <x v="7"/>
    <x v="0"/>
    <n v="2001155"/>
    <s v="Sofortrechnung"/>
    <s v="eam\mustafa.oezer"/>
    <x v="0"/>
    <s v="30817"/>
    <s v="RLH s. r. o."/>
    <x v="1"/>
    <s v="1"/>
    <s v="100303119"/>
    <x v="118"/>
    <s v="Apple iPhone 16 Pro 128GB"/>
    <n v="10"/>
    <n v="890.63509999999997"/>
    <n v="909"/>
    <n v="9090"/>
    <n v="18.364899999999999"/>
    <n v="183.65"/>
    <n v="2.02"/>
    <s v="V0164"/>
    <x v="4"/>
    <s v="VKASSE"/>
    <s v="EXP"/>
    <s v="Geräte"/>
    <x v="4"/>
    <n v="10"/>
    <n v="890.63509999999997"/>
    <n v="909"/>
    <n v="9090"/>
    <n v="18.364899999999999"/>
    <n v="183.65"/>
    <n v="2.0203520352035206E-2"/>
    <n v="1"/>
    <m/>
    <x v="0"/>
    <s v="Nein"/>
    <x v="0"/>
  </r>
  <r>
    <n v="14574270"/>
    <x v="7"/>
    <x v="0"/>
    <n v="2001155"/>
    <s v="Sofortrechnung"/>
    <s v="eam\mustafa.oezer"/>
    <x v="0"/>
    <s v="30817"/>
    <s v="RLH s. r. o."/>
    <x v="1"/>
    <s v="2"/>
    <s v="100302928"/>
    <x v="103"/>
    <s v="Apple iPhone 15 Pro Max 256GB"/>
    <n v="5"/>
    <n v="991.57889999999998"/>
    <n v="1025"/>
    <n v="5125"/>
    <n v="33.421100000000003"/>
    <n v="167.11"/>
    <n v="3.26"/>
    <s v="V0164"/>
    <x v="4"/>
    <s v="VKASSE"/>
    <s v="EXP"/>
    <s v="Geräte"/>
    <x v="4"/>
    <n v="5"/>
    <n v="991.57889999999998"/>
    <n v="1025"/>
    <n v="5125"/>
    <n v="33.421100000000003"/>
    <n v="167.11"/>
    <n v="3.2606829268292684E-2"/>
    <n v="1"/>
    <m/>
    <x v="0"/>
    <s v="Nein"/>
    <x v="0"/>
  </r>
  <r>
    <n v="14574270"/>
    <x v="7"/>
    <x v="0"/>
    <n v="2001155"/>
    <s v="Sofortrechnung"/>
    <s v="eam\mustafa.oezer"/>
    <x v="0"/>
    <s v="30817"/>
    <s v="RLH s. r. o."/>
    <x v="1"/>
    <s v="3"/>
    <s v="100303121"/>
    <x v="121"/>
    <s v="Apple iPhone 16 Pro 128GB"/>
    <n v="10"/>
    <n v="898.15139999999997"/>
    <n v="909"/>
    <n v="9090"/>
    <n v="10.848599999999999"/>
    <n v="108.49"/>
    <n v="1.19"/>
    <s v="V0164"/>
    <x v="4"/>
    <s v="VKASSE"/>
    <s v="EXP"/>
    <s v="Geräte"/>
    <x v="4"/>
    <n v="10"/>
    <n v="898.15139999999997"/>
    <n v="909"/>
    <n v="9090"/>
    <n v="10.848599999999999"/>
    <n v="108.49"/>
    <n v="1.1935093509350934E-2"/>
    <n v="1"/>
    <m/>
    <x v="0"/>
    <s v="Nein"/>
    <x v="0"/>
  </r>
  <r>
    <n v="14574270"/>
    <x v="7"/>
    <x v="0"/>
    <n v="2001155"/>
    <s v="Sofortrechnung"/>
    <s v="eam\mustafa.oezer"/>
    <x v="0"/>
    <s v="30817"/>
    <s v="RLH s. r. o."/>
    <x v="1"/>
    <s v="4"/>
    <s v="100303093"/>
    <x v="510"/>
    <s v="Apple iPhone 16 128GB"/>
    <n v="5"/>
    <n v="699.61400000000003"/>
    <n v="717"/>
    <n v="3585"/>
    <n v="17.385999999999999"/>
    <n v="86.93"/>
    <n v="2.42"/>
    <s v="V0164"/>
    <x v="4"/>
    <s v="VKASSE"/>
    <s v="EXP"/>
    <s v="Geräte"/>
    <x v="4"/>
    <n v="5"/>
    <n v="699.61400000000003"/>
    <n v="717"/>
    <n v="3585"/>
    <n v="17.385999999999999"/>
    <n v="86.93"/>
    <n v="2.4248256624825663E-2"/>
    <n v="1"/>
    <m/>
    <x v="0"/>
    <s v="Nein"/>
    <x v="0"/>
  </r>
  <r>
    <n v="14574270"/>
    <x v="7"/>
    <x v="0"/>
    <n v="2001155"/>
    <s v="Sofortrechnung"/>
    <s v="eam\mustafa.oezer"/>
    <x v="0"/>
    <s v="30817"/>
    <s v="RLH s. r. o."/>
    <x v="1"/>
    <s v="5"/>
    <s v="100302926"/>
    <x v="111"/>
    <s v="Apple iPhone 15 Pro Max 256GB"/>
    <n v="5"/>
    <n v="980.38649999999996"/>
    <n v="1025"/>
    <n v="5125"/>
    <n v="44.613500000000002"/>
    <n v="223.07"/>
    <n v="4.3499999999999996"/>
    <s v="V0164"/>
    <x v="4"/>
    <s v="VKASSE"/>
    <s v="EXP"/>
    <s v="Geräte"/>
    <x v="4"/>
    <n v="5"/>
    <n v="980.38649999999996"/>
    <n v="1025"/>
    <n v="5125"/>
    <n v="44.613500000000002"/>
    <n v="223.07"/>
    <n v="4.3525853658536583E-2"/>
    <n v="1"/>
    <m/>
    <x v="0"/>
    <s v="Nein"/>
    <x v="0"/>
  </r>
  <r>
    <n v="14573088"/>
    <x v="7"/>
    <x v="0"/>
    <n v="2001156"/>
    <s v="Sofortrechnung"/>
    <s v="eam\bekir.ahmed"/>
    <x v="0"/>
    <s v="30712"/>
    <s v="Mira Tel OOD"/>
    <x v="1"/>
    <s v="1"/>
    <s v="100303124"/>
    <x v="76"/>
    <s v="Apple iPhone 16 Pro 256GB"/>
    <n v="1"/>
    <n v="991.82240000000002"/>
    <n v="1022"/>
    <n v="1022"/>
    <n v="30.177600000000002"/>
    <n v="30.18"/>
    <n v="2.95"/>
    <s v="V0023"/>
    <x v="3"/>
    <s v="KPUD"/>
    <s v="EXP"/>
    <s v="Geräte"/>
    <x v="3"/>
    <n v="1"/>
    <n v="991.82240000000002"/>
    <n v="1022"/>
    <n v="1022"/>
    <n v="30.177600000000002"/>
    <n v="30.18"/>
    <n v="2.9530332681017613E-2"/>
    <n v="1"/>
    <m/>
    <x v="0"/>
    <s v="Nein"/>
    <x v="0"/>
  </r>
  <r>
    <n v="14573088"/>
    <x v="7"/>
    <x v="0"/>
    <n v="2001156"/>
    <s v="Sofortrechnung"/>
    <s v="eam\bekir.ahmed"/>
    <x v="0"/>
    <s v="30712"/>
    <s v="Mira Tel OOD"/>
    <x v="1"/>
    <s v="2"/>
    <s v="100034514"/>
    <x v="289"/>
    <s v="Samsung S921B S24 5G 128GB EE"/>
    <n v="2"/>
    <n v="495.77140000000003"/>
    <n v="495"/>
    <n v="990"/>
    <n v="-0.77139999999999997"/>
    <n v="-1.54"/>
    <n v="-0.15"/>
    <s v="V0023"/>
    <x v="3"/>
    <s v="KPUD"/>
    <s v="EXP"/>
    <s v="Geräte"/>
    <x v="3"/>
    <n v="2"/>
    <n v="495.77140000000003"/>
    <n v="495"/>
    <n v="990"/>
    <n v="-0.77139999999999997"/>
    <n v="-1.54"/>
    <n v="-1.5555555555555557E-3"/>
    <n v="1"/>
    <m/>
    <x v="0"/>
    <s v="Nein"/>
    <x v="1"/>
  </r>
  <r>
    <n v="14573088"/>
    <x v="7"/>
    <x v="0"/>
    <n v="2001156"/>
    <s v="Sofortrechnung"/>
    <s v="eam\bekir.ahmed"/>
    <x v="0"/>
    <s v="30712"/>
    <s v="Mira Tel OOD"/>
    <x v="1"/>
    <s v="3"/>
    <s v="101030517"/>
    <x v="329"/>
    <s v="Samsung X810N Tab S9+ 256GB [WiFi]"/>
    <n v="1"/>
    <n v="555"/>
    <n v="640"/>
    <n v="640"/>
    <n v="85"/>
    <n v="85"/>
    <n v="13.28"/>
    <s v="V0023"/>
    <x v="3"/>
    <s v="KPUD"/>
    <s v="EXP"/>
    <s v="Geräte"/>
    <x v="3"/>
    <n v="1"/>
    <n v="555"/>
    <n v="640"/>
    <n v="640"/>
    <n v="85"/>
    <n v="85"/>
    <n v="0.1328125"/>
    <n v="1"/>
    <m/>
    <x v="0"/>
    <s v="Nein"/>
    <x v="0"/>
  </r>
  <r>
    <n v="14573088"/>
    <x v="7"/>
    <x v="0"/>
    <n v="2001156"/>
    <s v="Sofortrechnung"/>
    <s v="eam\bekir.ahmed"/>
    <x v="0"/>
    <s v="30712"/>
    <s v="Mira Tel OOD"/>
    <x v="1"/>
    <s v="4"/>
    <s v="101690270"/>
    <x v="659"/>
    <s v="Xiaomi Redmi Note 13 Pro 8GB/256GB"/>
    <n v="3"/>
    <n v="158.6944"/>
    <n v="165"/>
    <n v="495"/>
    <n v="6.3056000000000001"/>
    <n v="18.920000000000002"/>
    <n v="3.82"/>
    <s v="V0023"/>
    <x v="3"/>
    <s v="KPUD"/>
    <s v="EXP"/>
    <s v="Geräte"/>
    <x v="3"/>
    <n v="3"/>
    <n v="158.6944"/>
    <n v="165"/>
    <n v="495"/>
    <n v="6.3056000000000001"/>
    <n v="18.920000000000002"/>
    <n v="3.8222222222222227E-2"/>
    <n v="1"/>
    <m/>
    <x v="0"/>
    <s v="Nein"/>
    <x v="0"/>
  </r>
  <r>
    <n v="14573088"/>
    <x v="7"/>
    <x v="0"/>
    <n v="2001156"/>
    <s v="Sofortrechnung"/>
    <s v="eam\bekir.ahmed"/>
    <x v="0"/>
    <s v="30712"/>
    <s v="Mira Tel OOD"/>
    <x v="1"/>
    <s v="5"/>
    <s v="101030582"/>
    <x v="181"/>
    <s v="Samsung P620N Tab S6 lite 128GB [WiFi]"/>
    <n v="1"/>
    <n v="181"/>
    <n v="190"/>
    <n v="190"/>
    <n v="9"/>
    <n v="9"/>
    <n v="4.7300000000000004"/>
    <s v="V0023"/>
    <x v="3"/>
    <s v="KPUD"/>
    <s v="EXP"/>
    <s v="Geräte"/>
    <x v="3"/>
    <n v="1"/>
    <n v="181"/>
    <n v="190"/>
    <n v="190"/>
    <n v="9"/>
    <n v="9"/>
    <n v="4.736842105263158E-2"/>
    <n v="1"/>
    <m/>
    <x v="0"/>
    <s v="Nein"/>
    <x v="0"/>
  </r>
  <r>
    <n v="14573088"/>
    <x v="7"/>
    <x v="0"/>
    <n v="2001156"/>
    <s v="Sofortrechnung"/>
    <s v="eam\bekir.ahmed"/>
    <x v="0"/>
    <s v="30712"/>
    <s v="Mira Tel OOD"/>
    <x v="0"/>
    <s v="6"/>
    <s v="200370113"/>
    <x v="660"/>
    <s v="Huawei Watch GT5 Pro 46mm (Vili-B29F)"/>
    <n v="1"/>
    <n v="265.73"/>
    <n v="268"/>
    <n v="268"/>
    <n v="2.27"/>
    <n v="2.27"/>
    <n v="0.84"/>
    <s v="V0023"/>
    <x v="3"/>
    <s v="KPUD"/>
    <s v="EXP"/>
    <s v="Zubehör"/>
    <x v="3"/>
    <n v="1"/>
    <n v="265.73"/>
    <n v="268"/>
    <n v="268"/>
    <n v="2.27"/>
    <n v="2.27"/>
    <n v="8.470149253731343E-3"/>
    <n v="1"/>
    <m/>
    <x v="0"/>
    <s v="Nein"/>
    <x v="0"/>
  </r>
  <r>
    <n v="14573088"/>
    <x v="7"/>
    <x v="0"/>
    <n v="2001156"/>
    <s v="Sofortrechnung"/>
    <s v="eam\bekir.ahmed"/>
    <x v="0"/>
    <s v="30712"/>
    <s v="Mira Tel OOD"/>
    <x v="1"/>
    <s v="7"/>
    <s v="101030516"/>
    <x v="137"/>
    <s v="Samsung S928B S24 Ultra 5G 512GB"/>
    <n v="1"/>
    <n v="848.8066"/>
    <n v="835"/>
    <n v="835"/>
    <n v="-13.8066"/>
    <n v="-13.81"/>
    <n v="-1.65"/>
    <s v="V0023"/>
    <x v="3"/>
    <s v="KPUD"/>
    <s v="EXP"/>
    <s v="Geräte"/>
    <x v="3"/>
    <n v="1"/>
    <n v="848.8066"/>
    <n v="835"/>
    <n v="835"/>
    <n v="-13.8066"/>
    <n v="-13.81"/>
    <n v="-1.6538922155688623E-2"/>
    <n v="1"/>
    <m/>
    <x v="0"/>
    <s v="Nein"/>
    <x v="1"/>
  </r>
  <r>
    <n v="14573088"/>
    <x v="7"/>
    <x v="0"/>
    <n v="2001156"/>
    <s v="Sofortrechnung"/>
    <s v="eam\bekir.ahmed"/>
    <x v="0"/>
    <s v="30712"/>
    <s v="Mira Tel OOD"/>
    <x v="1"/>
    <s v="8"/>
    <s v="101030516"/>
    <x v="137"/>
    <s v="Samsung S928B S24 Ultra 5G 512GB"/>
    <n v="2"/>
    <n v="848.8066"/>
    <n v="840"/>
    <n v="1680"/>
    <n v="-8.8065999999999995"/>
    <n v="-17.61"/>
    <n v="-1.04"/>
    <s v="V0023"/>
    <x v="3"/>
    <s v="KPUD"/>
    <s v="EXP"/>
    <s v="Geräte"/>
    <x v="3"/>
    <n v="2"/>
    <n v="848.8066"/>
    <n v="840"/>
    <n v="1680"/>
    <n v="-8.8065999999999995"/>
    <n v="-17.61"/>
    <n v="-1.0482142857142857E-2"/>
    <n v="1"/>
    <m/>
    <x v="0"/>
    <s v="Nein"/>
    <x v="1"/>
  </r>
  <r>
    <n v="14573088"/>
    <x v="7"/>
    <x v="0"/>
    <n v="2001156"/>
    <s v="Sofortrechnung"/>
    <s v="eam\bekir.ahmed"/>
    <x v="0"/>
    <s v="30712"/>
    <s v="Mira Tel OOD"/>
    <x v="0"/>
    <s v="9"/>
    <s v="200060085"/>
    <x v="661"/>
    <s v="Google Pixel 9 Pro XL Case"/>
    <n v="2"/>
    <n v="16.010000000000002"/>
    <n v="18.5"/>
    <n v="37"/>
    <n v="2.4900000000000002"/>
    <n v="4.9800000000000004"/>
    <n v="13.45"/>
    <s v="V0023"/>
    <x v="3"/>
    <s v="KPUD"/>
    <s v="EXP"/>
    <s v="Zubehör"/>
    <x v="3"/>
    <n v="2"/>
    <n v="16.010000000000002"/>
    <n v="18.5"/>
    <n v="37"/>
    <n v="2.4900000000000002"/>
    <n v="4.9800000000000004"/>
    <n v="0.13459459459459461"/>
    <n v="1"/>
    <m/>
    <x v="0"/>
    <s v="Nein"/>
    <x v="0"/>
  </r>
  <r>
    <n v="14573088"/>
    <x v="7"/>
    <x v="0"/>
    <n v="2001156"/>
    <s v="Sofortrechnung"/>
    <s v="eam\bekir.ahmed"/>
    <x v="0"/>
    <s v="30712"/>
    <s v="Mira Tel OOD"/>
    <x v="1"/>
    <s v="10"/>
    <s v="101030214"/>
    <x v="259"/>
    <s v="Samsung S916B S23+ 5G 256GB"/>
    <n v="1"/>
    <n v="548.09519999999998"/>
    <n v="595"/>
    <n v="595"/>
    <n v="46.904800000000002"/>
    <n v="46.9"/>
    <n v="7.88"/>
    <s v="V0023"/>
    <x v="3"/>
    <s v="KPUD"/>
    <s v="EXP"/>
    <s v="Geräte"/>
    <x v="3"/>
    <n v="1"/>
    <n v="548.09519999999998"/>
    <n v="595"/>
    <n v="595"/>
    <n v="46.904800000000002"/>
    <n v="46.9"/>
    <n v="7.8823529411764709E-2"/>
    <n v="1"/>
    <m/>
    <x v="0"/>
    <s v="Nein"/>
    <x v="0"/>
  </r>
  <r>
    <n v="14573088"/>
    <x v="7"/>
    <x v="0"/>
    <n v="2001156"/>
    <s v="Sofortrechnung"/>
    <s v="eam\bekir.ahmed"/>
    <x v="0"/>
    <s v="30712"/>
    <s v="Mira Tel OOD"/>
    <x v="1"/>
    <s v="11"/>
    <s v="101310020"/>
    <x v="448"/>
    <s v="Honor Magic6 Pro 5G 12GB/256GB"/>
    <n v="1"/>
    <n v="673"/>
    <n v="690"/>
    <n v="690"/>
    <n v="17"/>
    <n v="17"/>
    <n v="2.46"/>
    <s v="V0023"/>
    <x v="3"/>
    <s v="KPUD"/>
    <s v="EXP"/>
    <s v="Geräte"/>
    <x v="3"/>
    <n v="1"/>
    <n v="673"/>
    <n v="690"/>
    <n v="690"/>
    <n v="17"/>
    <n v="17"/>
    <n v="2.4637681159420291E-2"/>
    <n v="1"/>
    <m/>
    <x v="0"/>
    <s v="Nein"/>
    <x v="0"/>
  </r>
  <r>
    <n v="14573088"/>
    <x v="7"/>
    <x v="0"/>
    <n v="2001156"/>
    <s v="Sofortrechnung"/>
    <s v="eam\bekir.ahmed"/>
    <x v="0"/>
    <s v="30712"/>
    <s v="Mira Tel OOD"/>
    <x v="1"/>
    <s v="12"/>
    <s v="101310020"/>
    <x v="448"/>
    <s v="Honor Magic6 Pro 5G 12GB/256GB"/>
    <n v="1"/>
    <n v="673"/>
    <n v="690"/>
    <n v="690"/>
    <n v="17"/>
    <n v="17"/>
    <n v="2.46"/>
    <s v="V0023"/>
    <x v="3"/>
    <s v="KPUD"/>
    <s v="EXP"/>
    <s v="Geräte"/>
    <x v="3"/>
    <n v="1"/>
    <n v="673"/>
    <n v="690"/>
    <n v="690"/>
    <n v="17"/>
    <n v="17"/>
    <n v="2.4637681159420291E-2"/>
    <n v="1"/>
    <m/>
    <x v="0"/>
    <s v="Nein"/>
    <x v="0"/>
  </r>
  <r>
    <n v="14573088"/>
    <x v="7"/>
    <x v="0"/>
    <n v="2001156"/>
    <s v="Sofortrechnung"/>
    <s v="eam\bekir.ahmed"/>
    <x v="0"/>
    <s v="30712"/>
    <s v="Mira Tel OOD"/>
    <x v="0"/>
    <s v="13"/>
    <s v="200060078"/>
    <x v="547"/>
    <s v="Google Pixel 9/9 Pro Case"/>
    <n v="2"/>
    <n v="16.010000000000002"/>
    <n v="18.5"/>
    <n v="37"/>
    <n v="2.4900000000000002"/>
    <n v="4.9800000000000004"/>
    <n v="13.45"/>
    <s v="V0023"/>
    <x v="3"/>
    <s v="KPUD"/>
    <s v="EXP"/>
    <s v="Zubehör"/>
    <x v="3"/>
    <n v="2"/>
    <n v="16.010000000000002"/>
    <n v="18.5"/>
    <n v="37"/>
    <n v="2.4900000000000002"/>
    <n v="4.9800000000000004"/>
    <n v="0.13459459459459461"/>
    <n v="1"/>
    <m/>
    <x v="0"/>
    <s v="Nein"/>
    <x v="0"/>
  </r>
  <r>
    <n v="14573088"/>
    <x v="7"/>
    <x v="0"/>
    <n v="2001156"/>
    <s v="Sofortrechnung"/>
    <s v="eam\bekir.ahmed"/>
    <x v="0"/>
    <s v="30712"/>
    <s v="Mira Tel OOD"/>
    <x v="0"/>
    <s v="14"/>
    <s v="200300461"/>
    <x v="430"/>
    <s v="nach Aufnahme in Preisliste pflegen"/>
    <n v="1"/>
    <n v="625"/>
    <n v="633"/>
    <n v="633"/>
    <n v="8"/>
    <n v="8"/>
    <n v="1.26"/>
    <s v="V0023"/>
    <x v="3"/>
    <s v="KPUD"/>
    <s v="EXP"/>
    <s v="Zubehör"/>
    <x v="3"/>
    <n v="1"/>
    <n v="625"/>
    <n v="633"/>
    <n v="633"/>
    <n v="8"/>
    <n v="8"/>
    <n v="1.2638230647709321E-2"/>
    <n v="1"/>
    <m/>
    <x v="0"/>
    <s v="Nein"/>
    <x v="0"/>
  </r>
  <r>
    <n v="14573088"/>
    <x v="7"/>
    <x v="0"/>
    <n v="2001156"/>
    <s v="Sofortrechnung"/>
    <s v="eam\bekir.ahmed"/>
    <x v="0"/>
    <s v="30712"/>
    <s v="Mira Tel OOD"/>
    <x v="0"/>
    <s v="15"/>
    <s v="200060084"/>
    <x v="64"/>
    <s v="Google Pixel 9 Pro XL Case"/>
    <n v="2"/>
    <n v="16.010000000000002"/>
    <n v="18.5"/>
    <n v="37"/>
    <n v="2.4900000000000002"/>
    <n v="4.9800000000000004"/>
    <n v="13.45"/>
    <s v="V0023"/>
    <x v="3"/>
    <s v="KPUD"/>
    <s v="EXP"/>
    <s v="Zubehör"/>
    <x v="3"/>
    <n v="2"/>
    <n v="16.010000000000002"/>
    <n v="18.5"/>
    <n v="37"/>
    <n v="2.4900000000000002"/>
    <n v="4.9800000000000004"/>
    <n v="0.13459459459459461"/>
    <n v="1"/>
    <m/>
    <x v="0"/>
    <s v="Nein"/>
    <x v="0"/>
  </r>
  <r>
    <n v="14573088"/>
    <x v="7"/>
    <x v="0"/>
    <n v="2001156"/>
    <s v="Sofortrechnung"/>
    <s v="eam\bekir.ahmed"/>
    <x v="0"/>
    <s v="30712"/>
    <s v="Mira Tel OOD"/>
    <x v="1"/>
    <s v="16"/>
    <s v="100690626"/>
    <x v="48"/>
    <s v="Xiaomi Redmi Note 13 Pro+ 5G 12GB/512GB"/>
    <n v="2"/>
    <n v="269.95"/>
    <n v="279"/>
    <n v="558"/>
    <n v="9.0500000000000007"/>
    <n v="18.100000000000001"/>
    <n v="3.24"/>
    <s v="V0023"/>
    <x v="3"/>
    <s v="KPUD"/>
    <s v="EXP"/>
    <s v="Geräte"/>
    <x v="3"/>
    <n v="2"/>
    <n v="269.95"/>
    <n v="279"/>
    <n v="558"/>
    <n v="9.0500000000000007"/>
    <n v="18.100000000000001"/>
    <n v="3.2437275985663087E-2"/>
    <n v="1"/>
    <m/>
    <x v="0"/>
    <s v="Nein"/>
    <x v="0"/>
  </r>
  <r>
    <n v="14573088"/>
    <x v="7"/>
    <x v="0"/>
    <n v="2001156"/>
    <s v="Sofortrechnung"/>
    <s v="eam\bekir.ahmed"/>
    <x v="0"/>
    <s v="30712"/>
    <s v="Mira Tel OOD"/>
    <x v="0"/>
    <s v="17"/>
    <s v="200300053"/>
    <x v="487"/>
    <s v="Apple Pencil (2. Generation)"/>
    <n v="2"/>
    <n v="85"/>
    <n v="85"/>
    <n v="170"/>
    <n v="0"/>
    <n v="0"/>
    <n v="0"/>
    <s v="V0023"/>
    <x v="3"/>
    <s v="KPUD"/>
    <s v="EXP"/>
    <s v="Zubehör"/>
    <x v="3"/>
    <n v="2"/>
    <n v="85"/>
    <n v="85"/>
    <n v="170"/>
    <n v="0"/>
    <n v="0"/>
    <n v="0"/>
    <n v="1"/>
    <m/>
    <x v="0"/>
    <s v="Nein"/>
    <x v="0"/>
  </r>
  <r>
    <n v="14573088"/>
    <x v="7"/>
    <x v="0"/>
    <n v="2001156"/>
    <s v="Sofortrechnung"/>
    <s v="eam\bekir.ahmed"/>
    <x v="0"/>
    <s v="30712"/>
    <s v="Mira Tel OOD"/>
    <x v="0"/>
    <s v="18"/>
    <s v="200060086"/>
    <x v="299"/>
    <s v="Google Pixel 9 Pro XL Case"/>
    <n v="2"/>
    <n v="16.010000000000002"/>
    <n v="18.5"/>
    <n v="37"/>
    <n v="2.4900000000000002"/>
    <n v="4.9800000000000004"/>
    <n v="13.45"/>
    <s v="V0023"/>
    <x v="3"/>
    <s v="KPUD"/>
    <s v="EXP"/>
    <s v="Zubehör"/>
    <x v="3"/>
    <n v="2"/>
    <n v="16.010000000000002"/>
    <n v="18.5"/>
    <n v="37"/>
    <n v="2.4900000000000002"/>
    <n v="4.9800000000000004"/>
    <n v="0.13459459459459461"/>
    <n v="1"/>
    <m/>
    <x v="0"/>
    <s v="Nein"/>
    <x v="0"/>
  </r>
  <r>
    <n v="14573088"/>
    <x v="7"/>
    <x v="0"/>
    <n v="2001156"/>
    <s v="Sofortrechnung"/>
    <s v="eam\bekir.ahmed"/>
    <x v="0"/>
    <s v="30712"/>
    <s v="Mira Tel OOD"/>
    <x v="1"/>
    <s v="19"/>
    <s v="101030658"/>
    <x v="424"/>
    <s v="Samsung A165F A16 128GB"/>
    <n v="3"/>
    <n v="109"/>
    <n v="122"/>
    <n v="366"/>
    <n v="13"/>
    <n v="39"/>
    <n v="10.65"/>
    <s v="V0023"/>
    <x v="3"/>
    <s v="KPUD"/>
    <s v="EXP"/>
    <s v="Geräte"/>
    <x v="3"/>
    <n v="3"/>
    <n v="109"/>
    <n v="122"/>
    <n v="366"/>
    <n v="13"/>
    <n v="39"/>
    <n v="0.10655737704918032"/>
    <n v="1"/>
    <m/>
    <x v="0"/>
    <s v="Nein"/>
    <x v="0"/>
  </r>
  <r>
    <n v="14573088"/>
    <x v="7"/>
    <x v="0"/>
    <n v="2001156"/>
    <s v="Sofortrechnung"/>
    <s v="eam\bekir.ahmed"/>
    <x v="0"/>
    <s v="30712"/>
    <s v="Mira Tel OOD"/>
    <x v="1"/>
    <s v="20"/>
    <s v="101030658"/>
    <x v="424"/>
    <s v="Samsung A165F A16 128GB"/>
    <n v="10"/>
    <n v="109"/>
    <n v="122"/>
    <n v="1220"/>
    <n v="13"/>
    <n v="130"/>
    <n v="10.65"/>
    <s v="V0023"/>
    <x v="3"/>
    <s v="KPUD"/>
    <s v="EXP"/>
    <s v="Geräte"/>
    <x v="3"/>
    <n v="10"/>
    <n v="109"/>
    <n v="122"/>
    <n v="1220"/>
    <n v="13"/>
    <n v="130"/>
    <n v="0.10655737704918032"/>
    <n v="1"/>
    <m/>
    <x v="0"/>
    <s v="Nein"/>
    <x v="0"/>
  </r>
  <r>
    <n v="14573088"/>
    <x v="7"/>
    <x v="0"/>
    <n v="2001156"/>
    <s v="Sofortrechnung"/>
    <s v="eam\bekir.ahmed"/>
    <x v="0"/>
    <s v="30712"/>
    <s v="Mira Tel OOD"/>
    <x v="1"/>
    <s v="21"/>
    <s v="100690598"/>
    <x v="577"/>
    <s v="Xiaomi Redmi Note 13 6GB/128GB"/>
    <n v="30"/>
    <n v="95"/>
    <n v="107"/>
    <n v="3210"/>
    <n v="12"/>
    <n v="360"/>
    <n v="11.21"/>
    <s v="V0023"/>
    <x v="3"/>
    <s v="KPUD"/>
    <s v="EXP"/>
    <s v="Geräte"/>
    <x v="3"/>
    <n v="30"/>
    <n v="95"/>
    <n v="107"/>
    <n v="3210"/>
    <n v="12"/>
    <n v="360"/>
    <n v="0.11214953271028037"/>
    <n v="1"/>
    <m/>
    <x v="0"/>
    <s v="Nein"/>
    <x v="0"/>
  </r>
  <r>
    <n v="14573088"/>
    <x v="7"/>
    <x v="0"/>
    <n v="2001156"/>
    <s v="Sofortrechnung"/>
    <s v="eam\bekir.ahmed"/>
    <x v="0"/>
    <s v="30712"/>
    <s v="Mira Tel OOD"/>
    <x v="1"/>
    <s v="22"/>
    <s v="101690278"/>
    <x v="110"/>
    <s v="Xiaomi POCO F6 5G 12GB/512GB"/>
    <n v="2"/>
    <n v="277"/>
    <n v="290"/>
    <n v="580"/>
    <n v="13"/>
    <n v="26"/>
    <n v="4.4800000000000004"/>
    <s v="V0023"/>
    <x v="3"/>
    <s v="KPUD"/>
    <s v="EXP"/>
    <s v="Geräte"/>
    <x v="3"/>
    <n v="2"/>
    <n v="277"/>
    <n v="290"/>
    <n v="580"/>
    <n v="13"/>
    <n v="26"/>
    <n v="4.4827586206896551E-2"/>
    <n v="1"/>
    <m/>
    <x v="0"/>
    <s v="Nein"/>
    <x v="0"/>
  </r>
  <r>
    <n v="14574248"/>
    <x v="7"/>
    <x v="0"/>
    <n v="2001157"/>
    <s v="Sofortrechnung"/>
    <s v="Yasar.Yigitbilek"/>
    <x v="0"/>
    <s v="30119"/>
    <s v="EMMEVI SRL"/>
    <x v="1"/>
    <s v="1"/>
    <s v="100303138"/>
    <x v="357"/>
    <s v="Apple iPhone 16 Pro Max 256GB"/>
    <n v="5"/>
    <n v="1082.0512000000001"/>
    <n v="1114"/>
    <n v="5570"/>
    <n v="31.948799999999999"/>
    <n v="159.74"/>
    <n v="2.86"/>
    <s v="V0022"/>
    <x v="13"/>
    <s v="KPUD"/>
    <s v="EXP"/>
    <s v="Geräte"/>
    <x v="8"/>
    <n v="5"/>
    <n v="1082.0512000000001"/>
    <n v="1114"/>
    <n v="5570"/>
    <n v="31.948799999999999"/>
    <n v="159.74"/>
    <n v="2.8678635547576305E-2"/>
    <n v="1"/>
    <m/>
    <x v="0"/>
    <s v="Nein"/>
    <x v="0"/>
  </r>
  <r>
    <n v="14574248"/>
    <x v="7"/>
    <x v="0"/>
    <n v="2001157"/>
    <s v="Sofortrechnung"/>
    <s v="Yasar.Yigitbilek"/>
    <x v="0"/>
    <s v="30119"/>
    <s v="EMMEVI SRL"/>
    <x v="1"/>
    <s v="2"/>
    <s v="100303124"/>
    <x v="76"/>
    <s v="Apple iPhone 16 Pro 256GB"/>
    <n v="5"/>
    <n v="991.82240000000002"/>
    <n v="1018"/>
    <n v="5090"/>
    <n v="26.177600000000002"/>
    <n v="130.88999999999999"/>
    <n v="2.57"/>
    <s v="V0022"/>
    <x v="13"/>
    <s v="KPUD"/>
    <s v="EXP"/>
    <s v="Geräte"/>
    <x v="8"/>
    <n v="5"/>
    <n v="991.82240000000002"/>
    <n v="1018"/>
    <n v="5090"/>
    <n v="26.177600000000002"/>
    <n v="130.88999999999999"/>
    <n v="2.5715127701375243E-2"/>
    <n v="1"/>
    <m/>
    <x v="0"/>
    <s v="Nein"/>
    <x v="0"/>
  </r>
  <r>
    <n v="14574248"/>
    <x v="7"/>
    <x v="0"/>
    <n v="2001157"/>
    <s v="Sofortrechnung"/>
    <s v="Yasar.Yigitbilek"/>
    <x v="0"/>
    <s v="30119"/>
    <s v="EMMEVI SRL"/>
    <x v="1"/>
    <s v="3"/>
    <s v="100303119"/>
    <x v="118"/>
    <s v="Apple iPhone 16 Pro 128GB"/>
    <n v="3"/>
    <n v="890.63509999999997"/>
    <n v="907"/>
    <n v="2721"/>
    <n v="16.364899999999999"/>
    <n v="49.09"/>
    <n v="1.8"/>
    <s v="V0022"/>
    <x v="13"/>
    <s v="KPUD"/>
    <s v="EXP"/>
    <s v="Geräte"/>
    <x v="8"/>
    <n v="3"/>
    <n v="890.63509999999997"/>
    <n v="907"/>
    <n v="2721"/>
    <n v="16.364899999999999"/>
    <n v="49.09"/>
    <n v="1.8041161337743479E-2"/>
    <n v="1"/>
    <m/>
    <x v="0"/>
    <s v="Nein"/>
    <x v="0"/>
  </r>
  <r>
    <n v="14574248"/>
    <x v="7"/>
    <x v="0"/>
    <n v="2001157"/>
    <s v="Sofortrechnung"/>
    <s v="Yasar.Yigitbilek"/>
    <x v="0"/>
    <s v="30119"/>
    <s v="EMMEVI SRL"/>
    <x v="1"/>
    <s v="4"/>
    <s v="100050281"/>
    <x v="293"/>
    <s v="Motorola Moto G35 5G 128GB"/>
    <n v="5"/>
    <n v="109.3682"/>
    <n v="112"/>
    <n v="560"/>
    <n v="2.6318000000000001"/>
    <n v="13.16"/>
    <n v="2.34"/>
    <s v="V0022"/>
    <x v="13"/>
    <s v="KPUD"/>
    <s v="EXP"/>
    <s v="Geräte"/>
    <x v="8"/>
    <n v="5"/>
    <n v="109.3682"/>
    <n v="112"/>
    <n v="560"/>
    <n v="2.6318000000000001"/>
    <n v="13.16"/>
    <n v="2.35E-2"/>
    <n v="1"/>
    <m/>
    <x v="0"/>
    <s v="Nein"/>
    <x v="0"/>
  </r>
  <r>
    <n v="14574248"/>
    <x v="7"/>
    <x v="0"/>
    <n v="2001157"/>
    <s v="Sofortrechnung"/>
    <s v="Yasar.Yigitbilek"/>
    <x v="0"/>
    <s v="30119"/>
    <s v="EMMEVI SRL"/>
    <x v="1"/>
    <s v="5"/>
    <s v="100050293"/>
    <x v="61"/>
    <s v="Motorola Moto G55 5G 256GB"/>
    <n v="5"/>
    <n v="149"/>
    <n v="152"/>
    <n v="760"/>
    <n v="3"/>
    <n v="15"/>
    <n v="1.97"/>
    <s v="V0022"/>
    <x v="13"/>
    <s v="KPUD"/>
    <s v="EXP"/>
    <s v="Geräte"/>
    <x v="8"/>
    <n v="5"/>
    <n v="149"/>
    <n v="152"/>
    <n v="760"/>
    <n v="3"/>
    <n v="15"/>
    <n v="1.9736842105263157E-2"/>
    <n v="1"/>
    <m/>
    <x v="0"/>
    <s v="Nein"/>
    <x v="0"/>
  </r>
  <r>
    <n v="14574248"/>
    <x v="7"/>
    <x v="0"/>
    <n v="2001157"/>
    <s v="Sofortrechnung"/>
    <s v="Yasar.Yigitbilek"/>
    <x v="0"/>
    <s v="30119"/>
    <s v="EMMEVI SRL"/>
    <x v="1"/>
    <s v="6"/>
    <s v="101050023"/>
    <x v="662"/>
    <s v="Motorola Moto G54 5G 256GB"/>
    <n v="3"/>
    <n v="118"/>
    <n v="124"/>
    <n v="372"/>
    <n v="6"/>
    <n v="18"/>
    <n v="4.83"/>
    <s v="V0022"/>
    <x v="13"/>
    <s v="KPUD"/>
    <s v="EXP"/>
    <s v="Geräte"/>
    <x v="8"/>
    <n v="3"/>
    <n v="118"/>
    <n v="124"/>
    <n v="372"/>
    <n v="6"/>
    <n v="18"/>
    <n v="4.8387096774193547E-2"/>
    <n v="1"/>
    <m/>
    <x v="0"/>
    <s v="Nein"/>
    <x v="0"/>
  </r>
  <r>
    <n v="14574248"/>
    <x v="7"/>
    <x v="0"/>
    <n v="2001157"/>
    <s v="Sofortrechnung"/>
    <s v="Yasar.Yigitbilek"/>
    <x v="0"/>
    <s v="30119"/>
    <s v="EMMEVI SRL"/>
    <x v="1"/>
    <s v="7"/>
    <s v="101050014"/>
    <x v="663"/>
    <s v="Motorola Moto G54 5G 256GB"/>
    <n v="7"/>
    <n v="118"/>
    <n v="124"/>
    <n v="868"/>
    <n v="6"/>
    <n v="42"/>
    <n v="4.83"/>
    <s v="V0022"/>
    <x v="13"/>
    <s v="KPUD"/>
    <s v="EXP"/>
    <s v="Geräte"/>
    <x v="8"/>
    <n v="7"/>
    <n v="118"/>
    <n v="124"/>
    <n v="868"/>
    <n v="6"/>
    <n v="42"/>
    <n v="4.8387096774193547E-2"/>
    <n v="1"/>
    <m/>
    <x v="0"/>
    <s v="Nein"/>
    <x v="0"/>
  </r>
  <r>
    <n v="14574248"/>
    <x v="7"/>
    <x v="0"/>
    <n v="2001157"/>
    <s v="Sofortrechnung"/>
    <s v="Yasar.Yigitbilek"/>
    <x v="0"/>
    <s v="30119"/>
    <s v="EMMEVI SRL"/>
    <x v="1"/>
    <s v="8"/>
    <s v="100050291"/>
    <x v="294"/>
    <s v="Motorola Moto G55 5G 256GB"/>
    <n v="5"/>
    <n v="149"/>
    <n v="152"/>
    <n v="760"/>
    <n v="3"/>
    <n v="15"/>
    <n v="1.97"/>
    <s v="V0022"/>
    <x v="13"/>
    <s v="KPUD"/>
    <s v="EXP"/>
    <s v="Geräte"/>
    <x v="8"/>
    <n v="5"/>
    <n v="149"/>
    <n v="152"/>
    <n v="760"/>
    <n v="3"/>
    <n v="15"/>
    <n v="1.9736842105263157E-2"/>
    <n v="1"/>
    <m/>
    <x v="0"/>
    <s v="Nein"/>
    <x v="0"/>
  </r>
  <r>
    <n v="14574248"/>
    <x v="7"/>
    <x v="0"/>
    <n v="2001157"/>
    <s v="Sofortrechnung"/>
    <s v="Yasar.Yigitbilek"/>
    <x v="0"/>
    <s v="30119"/>
    <s v="EMMEVI SRL"/>
    <x v="1"/>
    <s v="9"/>
    <s v="100303104"/>
    <x v="656"/>
    <s v="Apple iPhone 16 Plus 128GB"/>
    <n v="5"/>
    <n v="819"/>
    <n v="829"/>
    <n v="4145"/>
    <n v="10"/>
    <n v="50"/>
    <n v="1.2"/>
    <s v="V0022"/>
    <x v="13"/>
    <s v="KPUD"/>
    <s v="EXP"/>
    <s v="Geräte"/>
    <x v="8"/>
    <n v="5"/>
    <n v="819"/>
    <n v="829"/>
    <n v="4145"/>
    <n v="10"/>
    <n v="50"/>
    <n v="1.2062726176115802E-2"/>
    <n v="1"/>
    <m/>
    <x v="0"/>
    <s v="Nein"/>
    <x v="0"/>
  </r>
  <r>
    <n v="14574248"/>
    <x v="7"/>
    <x v="0"/>
    <n v="2001157"/>
    <s v="Sofortrechnung"/>
    <s v="Yasar.Yigitbilek"/>
    <x v="0"/>
    <s v="30119"/>
    <s v="EMMEVI SRL"/>
    <x v="1"/>
    <s v="10"/>
    <s v="100050289"/>
    <x v="21"/>
    <s v="Motorola Moto G55 5G 256GB"/>
    <n v="10"/>
    <n v="149"/>
    <n v="152"/>
    <n v="1520"/>
    <n v="3"/>
    <n v="30"/>
    <n v="1.97"/>
    <s v="V0022"/>
    <x v="13"/>
    <s v="KPUD"/>
    <s v="EXP"/>
    <s v="Geräte"/>
    <x v="8"/>
    <n v="10"/>
    <n v="149"/>
    <n v="152"/>
    <n v="1520"/>
    <n v="3"/>
    <n v="30"/>
    <n v="1.9736842105263157E-2"/>
    <n v="1"/>
    <m/>
    <x v="0"/>
    <s v="Nein"/>
    <x v="0"/>
  </r>
  <r>
    <n v="14574248"/>
    <x v="7"/>
    <x v="0"/>
    <n v="2001157"/>
    <s v="Sofortrechnung"/>
    <s v="Yasar.Yigitbilek"/>
    <x v="0"/>
    <s v="30119"/>
    <s v="EMMEVI SRL"/>
    <x v="1"/>
    <s v="11"/>
    <s v="100050298"/>
    <x v="664"/>
    <s v="Motorola Moto G05 64GB"/>
    <n v="5"/>
    <n v="84.56"/>
    <n v="88"/>
    <n v="440"/>
    <n v="3.44"/>
    <n v="17.2"/>
    <n v="3.9"/>
    <s v="V0022"/>
    <x v="13"/>
    <s v="KPUD"/>
    <s v="EXP"/>
    <s v="Geräte"/>
    <x v="8"/>
    <n v="5"/>
    <n v="84.56"/>
    <n v="88"/>
    <n v="440"/>
    <n v="3.44"/>
    <n v="17.2"/>
    <n v="3.9090909090909086E-2"/>
    <n v="1"/>
    <m/>
    <x v="0"/>
    <s v="Nein"/>
    <x v="0"/>
  </r>
  <r>
    <n v="14574248"/>
    <x v="7"/>
    <x v="0"/>
    <n v="2001157"/>
    <s v="Sofortrechnung"/>
    <s v="Yasar.Yigitbilek"/>
    <x v="0"/>
    <s v="30119"/>
    <s v="EMMEVI SRL"/>
    <x v="1"/>
    <s v="12"/>
    <s v="100050296"/>
    <x v="665"/>
    <s v="Motorola Moto G05 64GB"/>
    <n v="5"/>
    <n v="84.56"/>
    <n v="88"/>
    <n v="440"/>
    <n v="3.44"/>
    <n v="17.2"/>
    <n v="3.9"/>
    <s v="V0022"/>
    <x v="13"/>
    <s v="KPUD"/>
    <s v="EXP"/>
    <s v="Geräte"/>
    <x v="8"/>
    <n v="5"/>
    <n v="84.56"/>
    <n v="88"/>
    <n v="440"/>
    <n v="3.44"/>
    <n v="17.2"/>
    <n v="3.9090909090909086E-2"/>
    <n v="1"/>
    <m/>
    <x v="0"/>
    <s v="Nein"/>
    <x v="0"/>
  </r>
  <r>
    <n v="14574248"/>
    <x v="7"/>
    <x v="0"/>
    <n v="2001157"/>
    <s v="Sofortrechnung"/>
    <s v="Yasar.Yigitbilek"/>
    <x v="0"/>
    <s v="30119"/>
    <s v="EMMEVI SRL"/>
    <x v="1"/>
    <s v="13"/>
    <s v="100303122"/>
    <x v="376"/>
    <s v="Apple iPhone 16 Pro 128GB"/>
    <n v="3"/>
    <n v="890.04939999999999"/>
    <n v="907"/>
    <n v="2721"/>
    <n v="16.950600000000001"/>
    <n v="50.85"/>
    <n v="1.86"/>
    <s v="V0022"/>
    <x v="13"/>
    <s v="KPUD"/>
    <s v="EXP"/>
    <s v="Geräte"/>
    <x v="8"/>
    <n v="3"/>
    <n v="890.04939999999999"/>
    <n v="907"/>
    <n v="2721"/>
    <n v="16.950600000000001"/>
    <n v="50.85"/>
    <n v="1.8687982359426682E-2"/>
    <n v="1"/>
    <m/>
    <x v="0"/>
    <s v="Nein"/>
    <x v="0"/>
  </r>
  <r>
    <n v="14574248"/>
    <x v="7"/>
    <x v="0"/>
    <n v="2001157"/>
    <s v="Sofortrechnung"/>
    <s v="Yasar.Yigitbilek"/>
    <x v="0"/>
    <s v="30119"/>
    <s v="EMMEVI SRL"/>
    <x v="1"/>
    <s v="14"/>
    <s v="100050285"/>
    <x v="297"/>
    <s v="Motorola Moto G35 5G 128GB"/>
    <n v="5"/>
    <n v="107.4945"/>
    <n v="112"/>
    <n v="560"/>
    <n v="4.5054999999999996"/>
    <n v="22.53"/>
    <n v="4.0199999999999996"/>
    <s v="V0022"/>
    <x v="13"/>
    <s v="KPUD"/>
    <s v="EXP"/>
    <s v="Geräte"/>
    <x v="8"/>
    <n v="5"/>
    <n v="107.4945"/>
    <n v="112"/>
    <n v="560"/>
    <n v="4.5054999999999996"/>
    <n v="22.53"/>
    <n v="4.0232142857142862E-2"/>
    <n v="1"/>
    <m/>
    <x v="0"/>
    <s v="Nein"/>
    <x v="0"/>
  </r>
  <r>
    <n v="14574248"/>
    <x v="7"/>
    <x v="0"/>
    <n v="2001157"/>
    <s v="Sofortrechnung"/>
    <s v="Yasar.Yigitbilek"/>
    <x v="0"/>
    <s v="30119"/>
    <s v="EMMEVI SRL"/>
    <x v="1"/>
    <s v="15"/>
    <s v="100303121"/>
    <x v="121"/>
    <s v="Apple iPhone 16 Pro 128GB"/>
    <n v="3"/>
    <n v="898.15139999999997"/>
    <n v="907"/>
    <n v="2721"/>
    <n v="8.8485999999999994"/>
    <n v="26.55"/>
    <n v="0.97"/>
    <s v="V0022"/>
    <x v="13"/>
    <s v="KPUD"/>
    <s v="EXP"/>
    <s v="Geräte"/>
    <x v="8"/>
    <n v="3"/>
    <n v="898.15139999999997"/>
    <n v="907"/>
    <n v="2721"/>
    <n v="8.8485999999999994"/>
    <n v="26.55"/>
    <n v="9.7574421168687992E-3"/>
    <n v="1"/>
    <m/>
    <x v="0"/>
    <s v="Nein"/>
    <x v="0"/>
  </r>
  <r>
    <n v="14574248"/>
    <x v="7"/>
    <x v="0"/>
    <n v="2001157"/>
    <s v="Sofortrechnung"/>
    <s v="Yasar.Yigitbilek"/>
    <x v="0"/>
    <s v="30119"/>
    <s v="EMMEVI SRL"/>
    <x v="1"/>
    <s v="16"/>
    <s v="100303136"/>
    <x v="215"/>
    <s v="Apple iPhone 16 Pro Max 256GB"/>
    <n v="5"/>
    <n v="1082"/>
    <n v="1114"/>
    <n v="5570"/>
    <n v="32"/>
    <n v="160"/>
    <n v="2.87"/>
    <s v="V0022"/>
    <x v="13"/>
    <s v="KPUD"/>
    <s v="EXP"/>
    <s v="Geräte"/>
    <x v="8"/>
    <n v="5"/>
    <n v="1082"/>
    <n v="1114"/>
    <n v="5570"/>
    <n v="32"/>
    <n v="160"/>
    <n v="2.8725314183123879E-2"/>
    <n v="1"/>
    <m/>
    <x v="0"/>
    <s v="Nein"/>
    <x v="0"/>
  </r>
  <r>
    <n v="14574248"/>
    <x v="7"/>
    <x v="0"/>
    <n v="2001157"/>
    <s v="Sofortrechnung"/>
    <s v="Yasar.Yigitbilek"/>
    <x v="0"/>
    <s v="30119"/>
    <s v="EMMEVI SRL"/>
    <x v="1"/>
    <s v="17"/>
    <s v="100050283"/>
    <x v="298"/>
    <s v="Motorola Moto G35 5G 128GB"/>
    <n v="5"/>
    <n v="107.33"/>
    <n v="112"/>
    <n v="560"/>
    <n v="4.67"/>
    <n v="23.35"/>
    <n v="4.16"/>
    <s v="V0022"/>
    <x v="13"/>
    <s v="KPUD"/>
    <s v="EXP"/>
    <s v="Geräte"/>
    <x v="8"/>
    <n v="5"/>
    <n v="107.33"/>
    <n v="112"/>
    <n v="560"/>
    <n v="4.67"/>
    <n v="23.35"/>
    <n v="4.1696428571428572E-2"/>
    <n v="1"/>
    <m/>
    <x v="0"/>
    <s v="Nein"/>
    <x v="0"/>
  </r>
  <r>
    <n v="14574316"/>
    <x v="7"/>
    <x v="0"/>
    <n v="2001158"/>
    <s v="Sofortrechnung"/>
    <s v="eam\bekir.ahmed"/>
    <x v="0"/>
    <s v="31008"/>
    <s v="Smarterstore Srl"/>
    <x v="1"/>
    <s v="1"/>
    <s v="100303139"/>
    <x v="443"/>
    <s v="Apple iPhone 16 Pro Max 512GB"/>
    <n v="4"/>
    <n v="1320"/>
    <n v="1321"/>
    <n v="5284"/>
    <n v="1"/>
    <n v="4"/>
    <n v="7.0000000000000007E-2"/>
    <s v="V0140"/>
    <x v="15"/>
    <s v="KPUD"/>
    <s v="EXP"/>
    <s v="Geräte"/>
    <x v="10"/>
    <n v="4"/>
    <n v="1320"/>
    <n v="1321"/>
    <n v="5284"/>
    <n v="1"/>
    <n v="4"/>
    <n v="7.5700227100681302E-4"/>
    <n v="1"/>
    <m/>
    <x v="0"/>
    <s v="Nein"/>
    <x v="0"/>
  </r>
  <r>
    <n v="14574316"/>
    <x v="7"/>
    <x v="0"/>
    <n v="2001158"/>
    <s v="Sofortrechnung"/>
    <s v="eam\bekir.ahmed"/>
    <x v="0"/>
    <s v="31008"/>
    <s v="Smarterstore Srl"/>
    <x v="1"/>
    <s v="2"/>
    <s v="100302478"/>
    <x v="79"/>
    <s v="Apple iPhone 13 128GB"/>
    <n v="4"/>
    <n v="416.53640000000001"/>
    <n v="425"/>
    <n v="1700"/>
    <n v="8.4635999999999996"/>
    <n v="33.85"/>
    <n v="1.99"/>
    <s v="V0140"/>
    <x v="15"/>
    <s v="KPUD"/>
    <s v="EXP"/>
    <s v="Geräte"/>
    <x v="10"/>
    <n v="4"/>
    <n v="416.53640000000001"/>
    <n v="425"/>
    <n v="1700"/>
    <n v="8.4635999999999996"/>
    <n v="33.85"/>
    <n v="1.9911764705882355E-2"/>
    <n v="1"/>
    <m/>
    <x v="0"/>
    <s v="Nein"/>
    <x v="0"/>
  </r>
  <r>
    <n v="14574316"/>
    <x v="7"/>
    <x v="0"/>
    <n v="2001158"/>
    <s v="Sofortrechnung"/>
    <s v="eam\bekir.ahmed"/>
    <x v="0"/>
    <s v="31008"/>
    <s v="Smarterstore Srl"/>
    <x v="1"/>
    <s v="3"/>
    <s v="101030485"/>
    <x v="39"/>
    <s v="Samsung A556B A55 5G 128GB"/>
    <n v="6"/>
    <n v="254.48859999999999"/>
    <n v="271"/>
    <n v="1626"/>
    <n v="16.511399999999998"/>
    <n v="99.07"/>
    <n v="6.09"/>
    <s v="V0140"/>
    <x v="15"/>
    <s v="KPUD"/>
    <s v="EXP"/>
    <s v="Geräte"/>
    <x v="10"/>
    <n v="6"/>
    <n v="254.48859999999999"/>
    <n v="271"/>
    <n v="1626"/>
    <n v="16.511399999999998"/>
    <n v="99.07"/>
    <n v="6.0928659286592864E-2"/>
    <n v="1"/>
    <m/>
    <x v="0"/>
    <s v="Nein"/>
    <x v="0"/>
  </r>
  <r>
    <n v="14574316"/>
    <x v="7"/>
    <x v="0"/>
    <n v="2001158"/>
    <s v="Sofortrechnung"/>
    <s v="eam\bekir.ahmed"/>
    <x v="0"/>
    <s v="31008"/>
    <s v="Smarterstore Srl"/>
    <x v="1"/>
    <s v="4"/>
    <s v="101030449"/>
    <x v="62"/>
    <s v="Samsung A155F A15 128GB"/>
    <n v="1"/>
    <n v="112.0598"/>
    <n v="129"/>
    <n v="129"/>
    <n v="16.940200000000001"/>
    <n v="16.940000000000001"/>
    <n v="13.13"/>
    <s v="V0140"/>
    <x v="15"/>
    <s v="KPUD"/>
    <s v="EXP"/>
    <s v="Geräte"/>
    <x v="10"/>
    <n v="1"/>
    <n v="112.0598"/>
    <n v="129"/>
    <n v="129"/>
    <n v="16.940200000000001"/>
    <n v="16.940000000000001"/>
    <n v="0.13131782945736434"/>
    <n v="1"/>
    <m/>
    <x v="0"/>
    <s v="Nein"/>
    <x v="0"/>
  </r>
  <r>
    <n v="14574316"/>
    <x v="7"/>
    <x v="0"/>
    <n v="2001158"/>
    <s v="Sofortrechnung"/>
    <s v="eam\bekir.ahmed"/>
    <x v="0"/>
    <s v="31008"/>
    <s v="Smarterstore Srl"/>
    <x v="1"/>
    <s v="5"/>
    <s v="101030516"/>
    <x v="137"/>
    <s v="Samsung S928B S24 Ultra 5G 512GB"/>
    <n v="1"/>
    <n v="848.8066"/>
    <n v="845"/>
    <n v="845"/>
    <n v="-3.8066"/>
    <n v="-3.81"/>
    <n v="-0.45"/>
    <s v="V0140"/>
    <x v="15"/>
    <s v="KPUD"/>
    <s v="EXP"/>
    <s v="Geräte"/>
    <x v="10"/>
    <n v="1"/>
    <n v="848.8066"/>
    <n v="845"/>
    <n v="845"/>
    <n v="-3.8066"/>
    <n v="-3.81"/>
    <n v="-4.5088757396449701E-3"/>
    <n v="1"/>
    <m/>
    <x v="0"/>
    <s v="Nein"/>
    <x v="1"/>
  </r>
  <r>
    <n v="14574316"/>
    <x v="7"/>
    <x v="0"/>
    <n v="2001158"/>
    <s v="Sofortrechnung"/>
    <s v="eam\bekir.ahmed"/>
    <x v="0"/>
    <s v="31008"/>
    <s v="Smarterstore Srl"/>
    <x v="1"/>
    <s v="6"/>
    <s v="101690242"/>
    <x v="43"/>
    <s v="Xiaomi Redmi Note 13 Pro 5G 8GB/256GB"/>
    <n v="5"/>
    <n v="204.57390000000001"/>
    <n v="214"/>
    <n v="1070"/>
    <n v="9.4260999999999999"/>
    <n v="47.13"/>
    <n v="4.4000000000000004"/>
    <s v="V0140"/>
    <x v="15"/>
    <s v="KPUD"/>
    <s v="EXP"/>
    <s v="Geräte"/>
    <x v="10"/>
    <n v="5"/>
    <n v="204.57390000000001"/>
    <n v="214"/>
    <n v="1070"/>
    <n v="9.4260999999999999"/>
    <n v="47.13"/>
    <n v="4.4046728971962622E-2"/>
    <n v="1"/>
    <m/>
    <x v="0"/>
    <s v="Nein"/>
    <x v="0"/>
  </r>
  <r>
    <n v="14574316"/>
    <x v="7"/>
    <x v="0"/>
    <n v="2001158"/>
    <s v="Sofortrechnung"/>
    <s v="eam\bekir.ahmed"/>
    <x v="0"/>
    <s v="31008"/>
    <s v="Smarterstore Srl"/>
    <x v="1"/>
    <s v="7"/>
    <s v="101310028"/>
    <x v="238"/>
    <s v="Honor 200 512GB"/>
    <n v="1"/>
    <n v="276.61900000000003"/>
    <n v="282"/>
    <n v="282"/>
    <n v="5.3810000000000002"/>
    <n v="5.38"/>
    <n v="1.9"/>
    <s v="V0140"/>
    <x v="15"/>
    <s v="KPUD"/>
    <s v="EXP"/>
    <s v="Geräte"/>
    <x v="10"/>
    <n v="1"/>
    <n v="276.61900000000003"/>
    <n v="282"/>
    <n v="282"/>
    <n v="5.3810000000000002"/>
    <n v="5.38"/>
    <n v="1.9078014184397162E-2"/>
    <n v="1"/>
    <m/>
    <x v="0"/>
    <s v="Nein"/>
    <x v="0"/>
  </r>
  <r>
    <n v="14574316"/>
    <x v="7"/>
    <x v="0"/>
    <n v="2001158"/>
    <s v="Sofortrechnung"/>
    <s v="eam\bekir.ahmed"/>
    <x v="0"/>
    <s v="31008"/>
    <s v="Smarterstore Srl"/>
    <x v="1"/>
    <s v="8"/>
    <s v="101300314"/>
    <x v="186"/>
    <s v="Apple iPhone 16 Pro Max 512GB"/>
    <n v="1"/>
    <n v="1207"/>
    <n v="1315"/>
    <n v="1315"/>
    <n v="108"/>
    <n v="108"/>
    <n v="8.2100000000000009"/>
    <s v="V0140"/>
    <x v="15"/>
    <s v="KPUD"/>
    <s v="EXP"/>
    <s v="Geräte"/>
    <x v="10"/>
    <n v="1"/>
    <n v="1207"/>
    <n v="1315"/>
    <n v="1315"/>
    <n v="108"/>
    <n v="108"/>
    <n v="8.2129277566539927E-2"/>
    <n v="1"/>
    <m/>
    <x v="0"/>
    <s v="Nein"/>
    <x v="0"/>
  </r>
  <r>
    <n v="14574316"/>
    <x v="7"/>
    <x v="0"/>
    <n v="2001158"/>
    <s v="Sofortrechnung"/>
    <s v="eam\bekir.ahmed"/>
    <x v="0"/>
    <s v="31008"/>
    <s v="Smarterstore Srl"/>
    <x v="1"/>
    <s v="9"/>
    <s v="101030382"/>
    <x v="28"/>
    <s v="Samsung S921B S24 5G 256GB"/>
    <n v="3"/>
    <n v="530.07069999999999"/>
    <n v="555"/>
    <n v="1665"/>
    <n v="24.929300000000001"/>
    <n v="74.790000000000006"/>
    <n v="4.49"/>
    <s v="V0140"/>
    <x v="15"/>
    <s v="KPUD"/>
    <s v="EXP"/>
    <s v="Geräte"/>
    <x v="10"/>
    <n v="3"/>
    <n v="530.07069999999999"/>
    <n v="555"/>
    <n v="1665"/>
    <n v="24.929300000000001"/>
    <n v="74.790000000000006"/>
    <n v="4.4918918918918922E-2"/>
    <n v="1"/>
    <m/>
    <x v="0"/>
    <s v="Nein"/>
    <x v="0"/>
  </r>
  <r>
    <n v="14574316"/>
    <x v="7"/>
    <x v="0"/>
    <n v="2001158"/>
    <s v="Sofortrechnung"/>
    <s v="eam\bekir.ahmed"/>
    <x v="0"/>
    <s v="31008"/>
    <s v="Smarterstore Srl"/>
    <x v="1"/>
    <s v="10"/>
    <s v="100303089"/>
    <x v="496"/>
    <s v="Apple iPhone 16 128GB"/>
    <n v="5"/>
    <n v="699.65219999999999"/>
    <n v="720"/>
    <n v="3600"/>
    <n v="20.347799999999999"/>
    <n v="101.74"/>
    <n v="2.82"/>
    <s v="V0140"/>
    <x v="15"/>
    <s v="KPUD"/>
    <s v="EXP"/>
    <s v="Geräte"/>
    <x v="10"/>
    <n v="5"/>
    <n v="699.65219999999999"/>
    <n v="720"/>
    <n v="3600"/>
    <n v="20.347799999999999"/>
    <n v="101.74"/>
    <n v="2.8261111111111108E-2"/>
    <n v="1"/>
    <m/>
    <x v="0"/>
    <s v="Nein"/>
    <x v="0"/>
  </r>
  <r>
    <n v="14574316"/>
    <x v="7"/>
    <x v="0"/>
    <n v="2001158"/>
    <s v="Sofortrechnung"/>
    <s v="eam\bekir.ahmed"/>
    <x v="0"/>
    <s v="31008"/>
    <s v="Smarterstore Srl"/>
    <x v="1"/>
    <s v="11"/>
    <s v="101060028"/>
    <x v="191"/>
    <s v="Google Pixel 8 Pro 128GB"/>
    <n v="3"/>
    <n v="417"/>
    <n v="435"/>
    <n v="1305"/>
    <n v="18"/>
    <n v="54"/>
    <n v="4.13"/>
    <s v="V0140"/>
    <x v="15"/>
    <s v="KPUD"/>
    <s v="EXP"/>
    <s v="Geräte"/>
    <x v="10"/>
    <n v="3"/>
    <n v="417"/>
    <n v="435"/>
    <n v="1305"/>
    <n v="18"/>
    <n v="54"/>
    <n v="4.1379310344827586E-2"/>
    <n v="1"/>
    <m/>
    <x v="0"/>
    <s v="Nein"/>
    <x v="0"/>
  </r>
  <r>
    <n v="14574316"/>
    <x v="7"/>
    <x v="0"/>
    <n v="2001158"/>
    <s v="Sofortrechnung"/>
    <s v="eam\bekir.ahmed"/>
    <x v="0"/>
    <s v="31008"/>
    <s v="Smarterstore Srl"/>
    <x v="1"/>
    <s v="12"/>
    <s v="101280001"/>
    <x v="125"/>
    <s v="CAT S75 128GB"/>
    <n v="1"/>
    <n v="218.56469999999999"/>
    <n v="259"/>
    <n v="259"/>
    <n v="40.435299999999998"/>
    <n v="40.44"/>
    <n v="15.61"/>
    <s v="V0140"/>
    <x v="15"/>
    <s v="KPUD"/>
    <s v="EXP"/>
    <s v="Geräte"/>
    <x v="10"/>
    <n v="1"/>
    <n v="218.56469999999999"/>
    <n v="259"/>
    <n v="259"/>
    <n v="40.435299999999998"/>
    <n v="40.44"/>
    <n v="0.15613899613899612"/>
    <n v="1"/>
    <m/>
    <x v="0"/>
    <s v="Nein"/>
    <x v="0"/>
  </r>
  <r>
    <n v="14574316"/>
    <x v="7"/>
    <x v="0"/>
    <n v="2001158"/>
    <s v="Sofortrechnung"/>
    <s v="eam\bekir.ahmed"/>
    <x v="0"/>
    <s v="31008"/>
    <s v="Smarterstore Srl"/>
    <x v="1"/>
    <s v="13"/>
    <s v="100303121"/>
    <x v="121"/>
    <s v="Apple iPhone 16 Pro 128GB"/>
    <n v="6"/>
    <n v="898.15139999999997"/>
    <n v="915"/>
    <n v="5490"/>
    <n v="16.848600000000001"/>
    <n v="101.09"/>
    <n v="1.84"/>
    <s v="V0140"/>
    <x v="15"/>
    <s v="KPUD"/>
    <s v="EXP"/>
    <s v="Geräte"/>
    <x v="10"/>
    <n v="6"/>
    <n v="898.15139999999997"/>
    <n v="915"/>
    <n v="5490"/>
    <n v="16.848600000000001"/>
    <n v="101.09"/>
    <n v="1.8413479052823315E-2"/>
    <n v="1"/>
    <m/>
    <x v="0"/>
    <s v="Nein"/>
    <x v="0"/>
  </r>
  <r>
    <n v="14574316"/>
    <x v="7"/>
    <x v="0"/>
    <n v="2001158"/>
    <s v="Sofortrechnung"/>
    <s v="eam\bekir.ahmed"/>
    <x v="0"/>
    <s v="31008"/>
    <s v="Smarterstore Srl"/>
    <x v="1"/>
    <s v="14"/>
    <s v="100690625"/>
    <x v="486"/>
    <s v="Xiaomi Redmi Note 13 Pro 8GB/256GB"/>
    <n v="5"/>
    <n v="208.5"/>
    <n v="214"/>
    <n v="1070"/>
    <n v="5.5"/>
    <n v="27.5"/>
    <n v="2.57"/>
    <s v="V0140"/>
    <x v="15"/>
    <s v="KPUD"/>
    <s v="EXP"/>
    <s v="Geräte"/>
    <x v="10"/>
    <n v="5"/>
    <n v="208.5"/>
    <n v="214"/>
    <n v="1070"/>
    <n v="5.5"/>
    <n v="27.5"/>
    <n v="2.5700934579439252E-2"/>
    <n v="1"/>
    <m/>
    <x v="0"/>
    <s v="Nein"/>
    <x v="0"/>
  </r>
  <r>
    <n v="14574316"/>
    <x v="7"/>
    <x v="0"/>
    <n v="2001158"/>
    <s v="Sofortrechnung"/>
    <s v="eam\bekir.ahmed"/>
    <x v="0"/>
    <s v="31008"/>
    <s v="Smarterstore Srl"/>
    <x v="1"/>
    <s v="15"/>
    <s v="101300040"/>
    <x v="84"/>
    <s v="Apple iPhone 14 128GB"/>
    <n v="3"/>
    <n v="494.59449999999998"/>
    <n v="519"/>
    <n v="1557"/>
    <n v="24.4055"/>
    <n v="73.22"/>
    <n v="4.7"/>
    <s v="V0140"/>
    <x v="15"/>
    <s v="KPUD"/>
    <s v="EXP"/>
    <s v="Geräte"/>
    <x v="10"/>
    <n v="3"/>
    <n v="494.59449999999998"/>
    <n v="519"/>
    <n v="1557"/>
    <n v="24.4055"/>
    <n v="73.22"/>
    <n v="4.7026332691072578E-2"/>
    <n v="1"/>
    <m/>
    <x v="0"/>
    <s v="Nein"/>
    <x v="0"/>
  </r>
  <r>
    <n v="14574316"/>
    <x v="7"/>
    <x v="0"/>
    <n v="2001158"/>
    <s v="Sofortrechnung"/>
    <s v="eam\bekir.ahmed"/>
    <x v="0"/>
    <s v="31008"/>
    <s v="Smarterstore Srl"/>
    <x v="1"/>
    <s v="16"/>
    <s v="100690626"/>
    <x v="48"/>
    <s v="Xiaomi Redmi Note 13 Pro+ 5G 12GB/512GB"/>
    <n v="5"/>
    <n v="269.95"/>
    <n v="279"/>
    <n v="1395"/>
    <n v="9.0500000000000007"/>
    <n v="45.25"/>
    <n v="3.24"/>
    <s v="V0140"/>
    <x v="15"/>
    <s v="KPUD"/>
    <s v="EXP"/>
    <s v="Geräte"/>
    <x v="10"/>
    <n v="5"/>
    <n v="269.95"/>
    <n v="279"/>
    <n v="1395"/>
    <n v="9.0500000000000007"/>
    <n v="45.25"/>
    <n v="3.243727598566308E-2"/>
    <n v="1"/>
    <m/>
    <x v="0"/>
    <s v="Nein"/>
    <x v="0"/>
  </r>
  <r>
    <n v="14574316"/>
    <x v="7"/>
    <x v="0"/>
    <n v="2001158"/>
    <s v="Sofortrechnung"/>
    <s v="eam\bekir.ahmed"/>
    <x v="0"/>
    <s v="31008"/>
    <s v="Smarterstore Srl"/>
    <x v="1"/>
    <s v="17"/>
    <s v="101300220"/>
    <x v="548"/>
    <s v="Apple iPhone 16 128GB"/>
    <n v="1"/>
    <n v="695"/>
    <n v="720"/>
    <n v="720"/>
    <n v="25"/>
    <n v="25"/>
    <n v="3.47"/>
    <s v="V0140"/>
    <x v="15"/>
    <s v="KPUD"/>
    <s v="EXP"/>
    <s v="Geräte"/>
    <x v="10"/>
    <n v="1"/>
    <n v="695"/>
    <n v="720"/>
    <n v="720"/>
    <n v="25"/>
    <n v="25"/>
    <n v="3.4722222222222224E-2"/>
    <n v="1"/>
    <m/>
    <x v="0"/>
    <s v="Nein"/>
    <x v="0"/>
  </r>
  <r>
    <n v="14574316"/>
    <x v="7"/>
    <x v="0"/>
    <n v="2001158"/>
    <s v="Sofortrechnung"/>
    <s v="eam\bekir.ahmed"/>
    <x v="0"/>
    <s v="31008"/>
    <s v="Smarterstore Srl"/>
    <x v="0"/>
    <s v="18"/>
    <s v="201300063"/>
    <x v="229"/>
    <s v="Apple AirPods 4"/>
    <n v="1"/>
    <n v="105.0431"/>
    <n v="114"/>
    <n v="114"/>
    <n v="8.9568999999999992"/>
    <n v="8.9600000000000009"/>
    <n v="7.85"/>
    <s v="V0140"/>
    <x v="15"/>
    <s v="KPUD"/>
    <s v="EXP"/>
    <s v="Zubehör"/>
    <x v="10"/>
    <n v="1"/>
    <n v="105.0431"/>
    <n v="114"/>
    <n v="114"/>
    <n v="8.9568999999999992"/>
    <n v="8.9600000000000009"/>
    <n v="7.8596491228070178E-2"/>
    <n v="1"/>
    <m/>
    <x v="0"/>
    <s v="Nein"/>
    <x v="0"/>
  </r>
  <r>
    <n v="14574316"/>
    <x v="7"/>
    <x v="0"/>
    <n v="2001158"/>
    <s v="Sofortrechnung"/>
    <s v="eam\bekir.ahmed"/>
    <x v="0"/>
    <s v="31008"/>
    <s v="Smarterstore Srl"/>
    <x v="1"/>
    <s v="19"/>
    <s v="100303135"/>
    <x v="359"/>
    <s v="Apple iPhone 16 Pro Max 256GB"/>
    <n v="1"/>
    <n v="1082.098"/>
    <n v="1135"/>
    <n v="1135"/>
    <n v="52.902000000000001"/>
    <n v="52.9"/>
    <n v="4.66"/>
    <s v="V0140"/>
    <x v="15"/>
    <s v="KPUD"/>
    <s v="EXP"/>
    <s v="Geräte"/>
    <x v="10"/>
    <n v="1"/>
    <n v="1082.098"/>
    <n v="1135"/>
    <n v="1135"/>
    <n v="52.902000000000001"/>
    <n v="52.9"/>
    <n v="4.6607929515418499E-2"/>
    <n v="1"/>
    <m/>
    <x v="0"/>
    <s v="Nein"/>
    <x v="0"/>
  </r>
  <r>
    <n v="14574316"/>
    <x v="7"/>
    <x v="0"/>
    <n v="2001158"/>
    <s v="Sofortrechnung"/>
    <s v="eam\bekir.ahmed"/>
    <x v="0"/>
    <s v="31008"/>
    <s v="Smarterstore Srl"/>
    <x v="0"/>
    <s v="20"/>
    <s v="201030062"/>
    <x v="158"/>
    <s v="Samsung Watch7 SM-L305 44mm BT"/>
    <n v="1"/>
    <n v="190"/>
    <n v="195"/>
    <n v="195"/>
    <n v="5"/>
    <n v="5"/>
    <n v="2.56"/>
    <s v="V0140"/>
    <x v="15"/>
    <s v="KPUD"/>
    <s v="EXP"/>
    <s v="Zubehör"/>
    <x v="10"/>
    <n v="1"/>
    <n v="190"/>
    <n v="195"/>
    <n v="195"/>
    <n v="5"/>
    <n v="5"/>
    <n v="2.564102564102564E-2"/>
    <n v="1"/>
    <m/>
    <x v="0"/>
    <s v="Nein"/>
    <x v="0"/>
  </r>
  <r>
    <n v="14574316"/>
    <x v="7"/>
    <x v="0"/>
    <n v="2001158"/>
    <s v="Sofortrechnung"/>
    <s v="eam\bekir.ahmed"/>
    <x v="0"/>
    <s v="31008"/>
    <s v="Smarterstore Srl"/>
    <x v="1"/>
    <s v="21"/>
    <s v="101300037"/>
    <x v="91"/>
    <s v="Apple iPhone 14 128GB"/>
    <n v="3"/>
    <n v="492.00850000000003"/>
    <n v="517"/>
    <n v="1551"/>
    <n v="24.991499999999998"/>
    <n v="74.97"/>
    <n v="4.83"/>
    <s v="V0140"/>
    <x v="15"/>
    <s v="KPUD"/>
    <s v="EXP"/>
    <s v="Geräte"/>
    <x v="10"/>
    <n v="3"/>
    <n v="492.00850000000003"/>
    <n v="517"/>
    <n v="1551"/>
    <n v="24.991499999999998"/>
    <n v="74.97"/>
    <n v="4.8336557059961316E-2"/>
    <n v="1"/>
    <m/>
    <x v="0"/>
    <s v="Nein"/>
    <x v="0"/>
  </r>
  <r>
    <n v="14574316"/>
    <x v="7"/>
    <x v="0"/>
    <n v="2001158"/>
    <s v="Sofortrechnung"/>
    <s v="eam\bekir.ahmed"/>
    <x v="0"/>
    <s v="31008"/>
    <s v="Smarterstore Srl"/>
    <x v="1"/>
    <s v="22"/>
    <s v="100303092"/>
    <x v="472"/>
    <s v="Apple iPhone 16 128GB"/>
    <n v="5"/>
    <n v="699.95960000000002"/>
    <n v="720"/>
    <n v="3600"/>
    <n v="20.040400000000002"/>
    <n v="100.2"/>
    <n v="2.78"/>
    <s v="V0140"/>
    <x v="15"/>
    <s v="KPUD"/>
    <s v="EXP"/>
    <s v="Geräte"/>
    <x v="10"/>
    <n v="5"/>
    <n v="699.95960000000002"/>
    <n v="720"/>
    <n v="3600"/>
    <n v="20.040400000000002"/>
    <n v="100.2"/>
    <n v="2.7833333333333335E-2"/>
    <n v="1"/>
    <m/>
    <x v="0"/>
    <s v="Nein"/>
    <x v="0"/>
  </r>
  <r>
    <n v="14574316"/>
    <x v="7"/>
    <x v="0"/>
    <n v="2001158"/>
    <s v="Sofortrechnung"/>
    <s v="eam\bekir.ahmed"/>
    <x v="0"/>
    <s v="31008"/>
    <s v="Smarterstore Srl"/>
    <x v="1"/>
    <s v="23"/>
    <s v="100303123"/>
    <x v="334"/>
    <s v="Apple iPhone 16 Pro 256GB"/>
    <n v="10"/>
    <n v="990.39639999999997"/>
    <n v="1025"/>
    <n v="10250"/>
    <n v="34.6036"/>
    <n v="346.04"/>
    <n v="3.37"/>
    <s v="V0140"/>
    <x v="15"/>
    <s v="KPUD"/>
    <s v="EXP"/>
    <s v="Geräte"/>
    <x v="10"/>
    <n v="10"/>
    <n v="990.39639999999997"/>
    <n v="1025"/>
    <n v="10250"/>
    <n v="34.6036"/>
    <n v="346.04"/>
    <n v="3.3760000000000005E-2"/>
    <n v="1"/>
    <m/>
    <x v="0"/>
    <s v="Nein"/>
    <x v="0"/>
  </r>
  <r>
    <n v="14574316"/>
    <x v="7"/>
    <x v="0"/>
    <n v="2001158"/>
    <s v="Sofortrechnung"/>
    <s v="eam\bekir.ahmed"/>
    <x v="0"/>
    <s v="31008"/>
    <s v="Smarterstore Srl"/>
    <x v="1"/>
    <s v="24"/>
    <s v="100690672"/>
    <x v="379"/>
    <s v="Xiaomi 14T Pro 5G 12GB/512GB"/>
    <n v="2"/>
    <n v="485"/>
    <n v="505"/>
    <n v="1010"/>
    <n v="20"/>
    <n v="40"/>
    <n v="3.96"/>
    <s v="V0140"/>
    <x v="15"/>
    <s v="KPUD"/>
    <s v="EXP"/>
    <s v="Geräte"/>
    <x v="10"/>
    <n v="2"/>
    <n v="485"/>
    <n v="505"/>
    <n v="1010"/>
    <n v="20"/>
    <n v="40"/>
    <n v="3.9603960396039604E-2"/>
    <n v="1"/>
    <m/>
    <x v="0"/>
    <s v="Nein"/>
    <x v="0"/>
  </r>
  <r>
    <n v="14574316"/>
    <x v="7"/>
    <x v="0"/>
    <n v="2001158"/>
    <s v="Sofortrechnung"/>
    <s v="eam\bekir.ahmed"/>
    <x v="0"/>
    <s v="31008"/>
    <s v="Smarterstore Srl"/>
    <x v="1"/>
    <s v="25"/>
    <s v="101030479"/>
    <x v="276"/>
    <s v="Samsung A356B A35 5G 128GB"/>
    <n v="1"/>
    <n v="196.0857"/>
    <n v="207"/>
    <n v="207"/>
    <n v="10.914300000000001"/>
    <n v="10.91"/>
    <n v="5.27"/>
    <s v="V0140"/>
    <x v="15"/>
    <s v="KPUD"/>
    <s v="EXP"/>
    <s v="Geräte"/>
    <x v="10"/>
    <n v="1"/>
    <n v="196.0857"/>
    <n v="207"/>
    <n v="207"/>
    <n v="10.914300000000001"/>
    <n v="10.91"/>
    <n v="5.2705314009661837E-2"/>
    <n v="1"/>
    <m/>
    <x v="0"/>
    <s v="Nein"/>
    <x v="0"/>
  </r>
  <r>
    <n v="14574316"/>
    <x v="7"/>
    <x v="0"/>
    <n v="2001158"/>
    <s v="Sofortrechnung"/>
    <s v="eam\bekir.ahmed"/>
    <x v="0"/>
    <s v="31008"/>
    <s v="Smarterstore Srl"/>
    <x v="1"/>
    <s v="26"/>
    <s v="101300309"/>
    <x v="318"/>
    <s v="Apple iPhone 16 Pro Max 256GB"/>
    <n v="7"/>
    <n v="1114"/>
    <n v="1109"/>
    <n v="7763"/>
    <n v="-5"/>
    <n v="-35"/>
    <n v="-0.45"/>
    <s v="V0140"/>
    <x v="15"/>
    <s v="KPUD"/>
    <s v="EXP"/>
    <s v="Geräte"/>
    <x v="10"/>
    <n v="7"/>
    <n v="1114"/>
    <n v="1109"/>
    <n v="7763"/>
    <n v="-5"/>
    <n v="-35"/>
    <n v="-4.508566275924256E-3"/>
    <n v="1"/>
    <m/>
    <x v="0"/>
    <s v="Nein"/>
    <x v="1"/>
  </r>
  <r>
    <n v="14574162"/>
    <x v="7"/>
    <x v="0"/>
    <n v="2001159"/>
    <s v="Sofortrechnung"/>
    <s v="Yasar.Yigitbilek"/>
    <x v="0"/>
    <s v="30925"/>
    <s v="AB FOTO Sp.Z.o.o."/>
    <x v="1"/>
    <s v="1"/>
    <s v="100690673"/>
    <x v="568"/>
    <s v="Xiaomi 14T 5G 12GB/256GB"/>
    <n v="1"/>
    <n v="327"/>
    <n v="356"/>
    <n v="356"/>
    <n v="29"/>
    <n v="29"/>
    <n v="8.14"/>
    <s v="V0027"/>
    <x v="9"/>
    <s v="VKASSE"/>
    <s v="EXP"/>
    <s v="Geräte"/>
    <x v="7"/>
    <n v="1"/>
    <n v="327"/>
    <n v="356"/>
    <n v="356"/>
    <n v="29"/>
    <n v="29"/>
    <n v="8.1460674157303375E-2"/>
    <n v="1"/>
    <m/>
    <x v="0"/>
    <s v="Nein"/>
    <x v="0"/>
  </r>
  <r>
    <n v="14574162"/>
    <x v="7"/>
    <x v="0"/>
    <n v="2001159"/>
    <s v="Sofortrechnung"/>
    <s v="Yasar.Yigitbilek"/>
    <x v="0"/>
    <s v="30925"/>
    <s v="AB FOTO Sp.Z.o.o."/>
    <x v="0"/>
    <s v="2"/>
    <s v="200030261"/>
    <x v="23"/>
    <s v="Samsung Schnellladegerät EP-T2510X ohne Kabel"/>
    <n v="1"/>
    <n v="7.5"/>
    <n v="7.5"/>
    <n v="7.5"/>
    <n v="0"/>
    <n v="0"/>
    <n v="0"/>
    <s v="V0027"/>
    <x v="9"/>
    <s v="VKASSE"/>
    <s v="EXP"/>
    <s v="Zubehör"/>
    <x v="7"/>
    <n v="1"/>
    <n v="7.5"/>
    <n v="7.5"/>
    <n v="7.5"/>
    <n v="0"/>
    <n v="0"/>
    <n v="0"/>
    <n v="1"/>
    <m/>
    <x v="0"/>
    <s v="Nein"/>
    <x v="0"/>
  </r>
  <r>
    <n v="14574162"/>
    <x v="7"/>
    <x v="0"/>
    <n v="2001159"/>
    <s v="Sofortrechnung"/>
    <s v="Yasar.Yigitbilek"/>
    <x v="0"/>
    <s v="30925"/>
    <s v="AB FOTO Sp.Z.o.o."/>
    <x v="1"/>
    <s v="3"/>
    <s v="101310031"/>
    <x v="381"/>
    <s v="Honor 200 Pro 512GB"/>
    <n v="1"/>
    <n v="360.71789999999999"/>
    <n v="378"/>
    <n v="378"/>
    <n v="17.2821"/>
    <n v="17.28"/>
    <n v="4.57"/>
    <s v="V0027"/>
    <x v="9"/>
    <s v="VKASSE"/>
    <s v="EXP"/>
    <s v="Geräte"/>
    <x v="7"/>
    <n v="1"/>
    <n v="360.71789999999999"/>
    <n v="378"/>
    <n v="378"/>
    <n v="17.2821"/>
    <n v="17.28"/>
    <n v="4.5714285714285714E-2"/>
    <n v="1"/>
    <m/>
    <x v="0"/>
    <s v="Nein"/>
    <x v="0"/>
  </r>
  <r>
    <n v="14574162"/>
    <x v="7"/>
    <x v="0"/>
    <n v="2001159"/>
    <s v="Sofortrechnung"/>
    <s v="Yasar.Yigitbilek"/>
    <x v="0"/>
    <s v="30925"/>
    <s v="AB FOTO Sp.Z.o.o."/>
    <x v="1"/>
    <s v="4"/>
    <s v="101030485"/>
    <x v="39"/>
    <s v="Samsung A556B A55 5G 128GB"/>
    <n v="1"/>
    <n v="254.48859999999999"/>
    <n v="269"/>
    <n v="269"/>
    <n v="14.5114"/>
    <n v="14.51"/>
    <n v="5.39"/>
    <s v="V0027"/>
    <x v="9"/>
    <s v="VKASSE"/>
    <s v="EXP"/>
    <s v="Geräte"/>
    <x v="7"/>
    <n v="1"/>
    <n v="254.48859999999999"/>
    <n v="269"/>
    <n v="269"/>
    <n v="14.5114"/>
    <n v="14.51"/>
    <n v="5.3940520446096651E-2"/>
    <n v="1"/>
    <m/>
    <x v="0"/>
    <s v="Nein"/>
    <x v="0"/>
  </r>
  <r>
    <n v="14574162"/>
    <x v="7"/>
    <x v="0"/>
    <n v="2001159"/>
    <s v="Sofortrechnung"/>
    <s v="Yasar.Yigitbilek"/>
    <x v="0"/>
    <s v="30925"/>
    <s v="AB FOTO Sp.Z.o.o."/>
    <x v="1"/>
    <s v="5"/>
    <s v="101690209"/>
    <x v="12"/>
    <s v="Xiaomi Redmi Pad SE 8GB/256GB [WiFi]"/>
    <n v="2"/>
    <n v="129.98869999999999"/>
    <n v="143"/>
    <n v="286"/>
    <n v="13.0113"/>
    <n v="26.02"/>
    <n v="9.09"/>
    <s v="V0027"/>
    <x v="9"/>
    <s v="VKASSE"/>
    <s v="EXP"/>
    <s v="Geräte"/>
    <x v="7"/>
    <n v="2"/>
    <n v="129.98869999999999"/>
    <n v="143"/>
    <n v="286"/>
    <n v="13.0113"/>
    <n v="26.02"/>
    <n v="9.0979020979020983E-2"/>
    <n v="1"/>
    <m/>
    <x v="0"/>
    <s v="Nein"/>
    <x v="0"/>
  </r>
  <r>
    <n v="14574162"/>
    <x v="7"/>
    <x v="0"/>
    <n v="2001159"/>
    <s v="Sofortrechnung"/>
    <s v="Yasar.Yigitbilek"/>
    <x v="0"/>
    <s v="30925"/>
    <s v="AB FOTO Sp.Z.o.o."/>
    <x v="1"/>
    <s v="6"/>
    <s v="101030303"/>
    <x v="246"/>
    <s v="Samsung X710N Tab S9 128GB [WiFi]"/>
    <n v="2"/>
    <n v="445"/>
    <n v="463"/>
    <n v="926"/>
    <n v="18"/>
    <n v="36"/>
    <n v="3.88"/>
    <s v="V0027"/>
    <x v="9"/>
    <s v="VKASSE"/>
    <s v="EXP"/>
    <s v="Geräte"/>
    <x v="7"/>
    <n v="2"/>
    <n v="445"/>
    <n v="463"/>
    <n v="926"/>
    <n v="18"/>
    <n v="36"/>
    <n v="3.8876889848812095E-2"/>
    <n v="1"/>
    <m/>
    <x v="0"/>
    <s v="Nein"/>
    <x v="0"/>
  </r>
  <r>
    <n v="14574162"/>
    <x v="7"/>
    <x v="0"/>
    <n v="2001159"/>
    <s v="Sofortrechnung"/>
    <s v="Yasar.Yigitbilek"/>
    <x v="0"/>
    <s v="30925"/>
    <s v="AB FOTO Sp.Z.o.o."/>
    <x v="1"/>
    <s v="7"/>
    <s v="101060028"/>
    <x v="191"/>
    <s v="Google Pixel 8 Pro 128GB"/>
    <n v="1"/>
    <n v="417"/>
    <n v="437"/>
    <n v="437"/>
    <n v="20"/>
    <n v="20"/>
    <n v="4.57"/>
    <s v="V0027"/>
    <x v="9"/>
    <s v="VKASSE"/>
    <s v="EXP"/>
    <s v="Geräte"/>
    <x v="7"/>
    <n v="1"/>
    <n v="417"/>
    <n v="437"/>
    <n v="437"/>
    <n v="20"/>
    <n v="20"/>
    <n v="4.5766590389016017E-2"/>
    <n v="1"/>
    <m/>
    <x v="0"/>
    <s v="Nein"/>
    <x v="0"/>
  </r>
  <r>
    <n v="14574162"/>
    <x v="7"/>
    <x v="0"/>
    <n v="2001159"/>
    <s v="Sofortrechnung"/>
    <s v="Yasar.Yigitbilek"/>
    <x v="0"/>
    <s v="30925"/>
    <s v="AB FOTO Sp.Z.o.o."/>
    <x v="1"/>
    <s v="8"/>
    <s v="101030381"/>
    <x v="408"/>
    <s v="Samsung S921B S24 5G 128GB"/>
    <n v="1"/>
    <n v="472"/>
    <n v="484"/>
    <n v="484"/>
    <n v="12"/>
    <n v="12"/>
    <n v="2.4700000000000002"/>
    <s v="V0027"/>
    <x v="9"/>
    <s v="VKASSE"/>
    <s v="EXP"/>
    <s v="Geräte"/>
    <x v="7"/>
    <n v="1"/>
    <n v="472"/>
    <n v="484"/>
    <n v="484"/>
    <n v="12"/>
    <n v="12"/>
    <n v="2.4793388429752067E-2"/>
    <n v="1"/>
    <m/>
    <x v="0"/>
    <s v="Nein"/>
    <x v="0"/>
  </r>
  <r>
    <n v="14574162"/>
    <x v="7"/>
    <x v="0"/>
    <n v="2001159"/>
    <s v="Sofortrechnung"/>
    <s v="Yasar.Yigitbilek"/>
    <x v="0"/>
    <s v="30925"/>
    <s v="AB FOTO Sp.Z.o.o."/>
    <x v="1"/>
    <s v="9"/>
    <s v="101030401"/>
    <x v="339"/>
    <s v="Samsung S928B S24 Ultra 5G 512GB"/>
    <n v="2"/>
    <n v="869.41409999999996"/>
    <n v="838"/>
    <n v="1676"/>
    <n v="-31.414100000000001"/>
    <n v="-62.83"/>
    <n v="-3.74"/>
    <s v="V0027"/>
    <x v="9"/>
    <s v="VKASSE"/>
    <s v="EXP"/>
    <s v="Geräte"/>
    <x v="7"/>
    <n v="2"/>
    <n v="869.41409999999996"/>
    <n v="838"/>
    <n v="1676"/>
    <n v="-31.414100000000001"/>
    <n v="-62.83"/>
    <n v="-3.7488066825775657E-2"/>
    <n v="1"/>
    <m/>
    <x v="0"/>
    <s v="Nein"/>
    <x v="1"/>
  </r>
  <r>
    <n v="14574162"/>
    <x v="7"/>
    <x v="0"/>
    <n v="2001159"/>
    <s v="Sofortrechnung"/>
    <s v="Yasar.Yigitbilek"/>
    <x v="0"/>
    <s v="30925"/>
    <s v="AB FOTO Sp.Z.o.o."/>
    <x v="0"/>
    <s v="10"/>
    <s v="200030239"/>
    <x v="122"/>
    <s v="Samsung SmartTag2 1er-Pack EI-T5600B"/>
    <n v="1"/>
    <n v="13.5015"/>
    <n v="14.4"/>
    <n v="14.4"/>
    <n v="0.89849999999999997"/>
    <n v="0.9"/>
    <n v="6.23"/>
    <s v="V0027"/>
    <x v="9"/>
    <s v="VKASSE"/>
    <s v="EXP"/>
    <s v="Zubehör"/>
    <x v="7"/>
    <n v="1"/>
    <n v="13.5015"/>
    <n v="14.4"/>
    <n v="14.4"/>
    <n v="0.89849999999999997"/>
    <n v="0.9"/>
    <n v="6.25E-2"/>
    <n v="1"/>
    <m/>
    <x v="0"/>
    <s v="Nein"/>
    <x v="0"/>
  </r>
  <r>
    <n v="14574162"/>
    <x v="7"/>
    <x v="0"/>
    <n v="2001159"/>
    <s v="Sofortrechnung"/>
    <s v="Yasar.Yigitbilek"/>
    <x v="0"/>
    <s v="30925"/>
    <s v="AB FOTO Sp.Z.o.o."/>
    <x v="1"/>
    <s v="11"/>
    <s v="101030380"/>
    <x v="92"/>
    <s v="Samsung S921B S24 5G 128GB"/>
    <n v="1"/>
    <n v="478.80900000000003"/>
    <n v="494"/>
    <n v="494"/>
    <n v="15.191000000000001"/>
    <n v="15.19"/>
    <n v="3.07"/>
    <s v="V0027"/>
    <x v="9"/>
    <s v="VKASSE"/>
    <s v="EXP"/>
    <s v="Geräte"/>
    <x v="7"/>
    <n v="1"/>
    <n v="478.80900000000003"/>
    <n v="494"/>
    <n v="494"/>
    <n v="15.191000000000001"/>
    <n v="15.19"/>
    <n v="3.0748987854251012E-2"/>
    <n v="1"/>
    <m/>
    <x v="0"/>
    <s v="Nein"/>
    <x v="0"/>
  </r>
  <r>
    <n v="14574162"/>
    <x v="7"/>
    <x v="0"/>
    <n v="2001159"/>
    <s v="Sofortrechnung"/>
    <s v="Yasar.Yigitbilek"/>
    <x v="0"/>
    <s v="30925"/>
    <s v="AB FOTO Sp.Z.o.o."/>
    <x v="1"/>
    <s v="12"/>
    <s v="101300309"/>
    <x v="318"/>
    <s v="Apple iPhone 16 Pro Max 256GB"/>
    <n v="1"/>
    <n v="1114"/>
    <n v="1115"/>
    <n v="1115"/>
    <n v="1"/>
    <n v="1"/>
    <n v="0.08"/>
    <s v="V0027"/>
    <x v="9"/>
    <s v="VKASSE"/>
    <s v="EXP"/>
    <s v="Geräte"/>
    <x v="7"/>
    <n v="1"/>
    <n v="1114"/>
    <n v="1115"/>
    <n v="1115"/>
    <n v="1"/>
    <n v="1"/>
    <n v="8.9686098654708521E-4"/>
    <n v="1"/>
    <m/>
    <x v="0"/>
    <s v="Nein"/>
    <x v="0"/>
  </r>
  <r>
    <n v="14574285"/>
    <x v="7"/>
    <x v="0"/>
    <n v="2001160"/>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4285"/>
    <x v="7"/>
    <x v="0"/>
    <n v="2001160"/>
    <s v="Sofortrechnung"/>
    <s v="eam\bekir.ahmed"/>
    <x v="1"/>
    <s v="23433"/>
    <s v="Jacob Elektronik GmbH"/>
    <x v="1"/>
    <s v="2"/>
    <s v="101680029"/>
    <x v="275"/>
    <s v="OnePlus Nord CE4 5G 8GB/256GB"/>
    <n v="1"/>
    <n v="158.58330000000001"/>
    <n v="169"/>
    <n v="169"/>
    <n v="10.416700000000001"/>
    <n v="10.42"/>
    <n v="6.16"/>
    <s v="V0042"/>
    <x v="5"/>
    <s v="KÜB30"/>
    <s v="GRK"/>
    <s v="Geräte"/>
    <x v="5"/>
    <n v="1"/>
    <n v="158.58330000000001"/>
    <n v="169"/>
    <n v="169"/>
    <n v="10.416700000000001"/>
    <n v="10.42"/>
    <n v="6.165680473372781E-2"/>
    <n v="1"/>
    <m/>
    <x v="0"/>
    <s v="Nein"/>
    <x v="0"/>
  </r>
  <r>
    <n v="14574197"/>
    <x v="7"/>
    <x v="0"/>
    <n v="2001161"/>
    <s v="Sofortrechnung"/>
    <s v="Yasar.Yigitbilek"/>
    <x v="0"/>
    <s v="30831"/>
    <s v="SHOPBAK SRL"/>
    <x v="3"/>
    <s v="1"/>
    <s v="900010011"/>
    <x v="36"/>
    <s v="Sonstiges"/>
    <n v="1"/>
    <n v="0"/>
    <n v="29"/>
    <n v="29"/>
    <n v="29"/>
    <n v="29"/>
    <m/>
    <s v="V0022"/>
    <x v="13"/>
    <s v="VKASSE"/>
    <s v="EXP"/>
    <s v="Sonstige"/>
    <x v="8"/>
    <n v="1"/>
    <n v="0"/>
    <n v="29"/>
    <n v="29"/>
    <n v="29"/>
    <n v="29"/>
    <n v="1"/>
    <n v="1"/>
    <m/>
    <x v="2"/>
    <s v="Ja"/>
    <x v="0"/>
  </r>
  <r>
    <n v="14574197"/>
    <x v="7"/>
    <x v="0"/>
    <n v="2001161"/>
    <s v="Sofortrechnung"/>
    <s v="Yasar.Yigitbilek"/>
    <x v="0"/>
    <s v="30831"/>
    <s v="SHOPBAK SRL"/>
    <x v="1"/>
    <s v="2"/>
    <s v="101690320"/>
    <x v="184"/>
    <s v="Xiaomi 14T Pro 5G 12GB/512GB"/>
    <n v="1"/>
    <n v="495"/>
    <n v="509"/>
    <n v="509"/>
    <n v="14"/>
    <n v="14"/>
    <n v="2.75"/>
    <s v="V0022"/>
    <x v="13"/>
    <s v="VKASSE"/>
    <s v="EXP"/>
    <s v="Geräte"/>
    <x v="8"/>
    <n v="1"/>
    <n v="495"/>
    <n v="509"/>
    <n v="509"/>
    <n v="14"/>
    <n v="14"/>
    <n v="2.75049115913556E-2"/>
    <n v="1"/>
    <m/>
    <x v="0"/>
    <s v="Nein"/>
    <x v="0"/>
  </r>
  <r>
    <n v="14574197"/>
    <x v="7"/>
    <x v="0"/>
    <n v="2001161"/>
    <s v="Sofortrechnung"/>
    <s v="Yasar.Yigitbilek"/>
    <x v="0"/>
    <s v="30831"/>
    <s v="SHOPBAK SRL"/>
    <x v="1"/>
    <s v="3"/>
    <s v="100302993"/>
    <x v="439"/>
    <s v="Apple iPhone 15 Pro Max 1TB"/>
    <n v="1"/>
    <n v="1135"/>
    <n v="1105"/>
    <n v="1105"/>
    <n v="-30"/>
    <n v="-30"/>
    <n v="-2.71"/>
    <s v="V0022"/>
    <x v="13"/>
    <s v="VKASSE"/>
    <s v="EXP"/>
    <s v="Geräte"/>
    <x v="8"/>
    <n v="1"/>
    <n v="1135"/>
    <n v="1105"/>
    <n v="1105"/>
    <n v="-30"/>
    <n v="-30"/>
    <n v="-2.7149321266968326E-2"/>
    <n v="1"/>
    <m/>
    <x v="0"/>
    <s v="Nein"/>
    <x v="1"/>
  </r>
  <r>
    <n v="14574323"/>
    <x v="7"/>
    <x v="0"/>
    <n v="2001162"/>
    <s v="Sofortrechnung"/>
    <s v="eam\bekir.ahmed"/>
    <x v="1"/>
    <s v="23433"/>
    <s v="Jacob Elektronik GmbH"/>
    <x v="1"/>
    <s v="1"/>
    <s v="100050281"/>
    <x v="293"/>
    <s v="Motorola Moto G35 5G 128GB"/>
    <n v="1"/>
    <n v="109.3682"/>
    <n v="115"/>
    <n v="115"/>
    <n v="5.6318000000000001"/>
    <n v="5.63"/>
    <n v="4.8899999999999997"/>
    <s v="V0042"/>
    <x v="5"/>
    <s v="KÜB30"/>
    <s v="GRK"/>
    <s v="Geräte"/>
    <x v="5"/>
    <n v="1"/>
    <n v="109.3682"/>
    <n v="115"/>
    <n v="115"/>
    <n v="5.6318000000000001"/>
    <n v="5.63"/>
    <n v="4.8956521739130433E-2"/>
    <n v="1"/>
    <m/>
    <x v="0"/>
    <s v="Nein"/>
    <x v="0"/>
  </r>
  <r>
    <n v="14574323"/>
    <x v="7"/>
    <x v="0"/>
    <n v="2001162"/>
    <s v="Sofortrechnung"/>
    <s v="eam\bekir.ahmed"/>
    <x v="1"/>
    <s v="23433"/>
    <s v="Jacob Elektronik GmbH"/>
    <x v="1"/>
    <s v="2"/>
    <s v="101030582"/>
    <x v="181"/>
    <s v="Samsung P620N Tab S6 lite 128GB [WiFi]"/>
    <n v="5"/>
    <n v="181"/>
    <n v="195"/>
    <n v="975"/>
    <n v="14"/>
    <n v="70"/>
    <n v="7.17"/>
    <s v="V0042"/>
    <x v="5"/>
    <s v="KÜB30"/>
    <s v="GRK"/>
    <s v="Geräte"/>
    <x v="5"/>
    <n v="5"/>
    <n v="181"/>
    <n v="195"/>
    <n v="975"/>
    <n v="14"/>
    <n v="70"/>
    <n v="7.179487179487179E-2"/>
    <n v="1"/>
    <m/>
    <x v="0"/>
    <s v="Nein"/>
    <x v="0"/>
  </r>
  <r>
    <n v="14574323"/>
    <x v="7"/>
    <x v="0"/>
    <n v="2001162"/>
    <s v="Sofortrechnung"/>
    <s v="eam\bekir.ahmed"/>
    <x v="1"/>
    <s v="23433"/>
    <s v="Jacob Elektronik GmbH"/>
    <x v="1"/>
    <s v="3"/>
    <s v="100050277"/>
    <x v="267"/>
    <s v="Motorola Edge 50 Neo 5G 512GB"/>
    <n v="1"/>
    <n v="235"/>
    <n v="255"/>
    <n v="255"/>
    <n v="20"/>
    <n v="20"/>
    <n v="7.84"/>
    <s v="V0042"/>
    <x v="5"/>
    <s v="KÜB30"/>
    <s v="GRK"/>
    <s v="Geräte"/>
    <x v="5"/>
    <n v="1"/>
    <n v="235"/>
    <n v="255"/>
    <n v="255"/>
    <n v="20"/>
    <n v="20"/>
    <n v="7.8431372549019607E-2"/>
    <n v="1"/>
    <m/>
    <x v="0"/>
    <s v="Nein"/>
    <x v="0"/>
  </r>
  <r>
    <n v="14574327"/>
    <x v="7"/>
    <x v="0"/>
    <n v="2001163"/>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4327"/>
    <x v="7"/>
    <x v="0"/>
    <n v="2001163"/>
    <s v="Sofortrechnung"/>
    <s v="eam\bekir.ahmed"/>
    <x v="1"/>
    <s v="23433"/>
    <s v="Jacob Elektronik GmbH"/>
    <x v="1"/>
    <s v="2"/>
    <s v="100060692"/>
    <x v="271"/>
    <s v="Google Pixel 9 Pro 256GB"/>
    <n v="1"/>
    <n v="829.95"/>
    <n v="809"/>
    <n v="809"/>
    <n v="-20.95"/>
    <n v="-20.95"/>
    <n v="-2.58"/>
    <s v="V0042"/>
    <x v="5"/>
    <s v="KÜB30"/>
    <s v="GRK"/>
    <s v="Geräte"/>
    <x v="5"/>
    <n v="1"/>
    <n v="829.95"/>
    <n v="809"/>
    <n v="809"/>
    <n v="-20.95"/>
    <n v="-20.95"/>
    <n v="-2.5896168108776266E-2"/>
    <n v="1"/>
    <m/>
    <x v="0"/>
    <s v="Nein"/>
    <x v="1"/>
  </r>
  <r>
    <n v="14574330"/>
    <x v="7"/>
    <x v="0"/>
    <n v="2001164"/>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4330"/>
    <x v="7"/>
    <x v="0"/>
    <n v="2001164"/>
    <s v="Sofortrechnung"/>
    <s v="eam\bekir.ahmed"/>
    <x v="1"/>
    <s v="23433"/>
    <s v="Jacob Elektronik GmbH"/>
    <x v="1"/>
    <s v="2"/>
    <s v="100034613"/>
    <x v="633"/>
    <s v="Samsung X510N Tab S9 FE 256GB [WiFi]"/>
    <n v="2"/>
    <n v="332"/>
    <n v="349"/>
    <n v="698"/>
    <n v="17"/>
    <n v="34"/>
    <n v="4.87"/>
    <s v="V0042"/>
    <x v="5"/>
    <s v="KÜB30"/>
    <s v="GRK"/>
    <s v="Geräte"/>
    <x v="5"/>
    <n v="2"/>
    <n v="332"/>
    <n v="349"/>
    <n v="698"/>
    <n v="17"/>
    <n v="34"/>
    <n v="4.8710601719197708E-2"/>
    <n v="1"/>
    <m/>
    <x v="0"/>
    <s v="Nein"/>
    <x v="0"/>
  </r>
  <r>
    <n v="14574318"/>
    <x v="7"/>
    <x v="0"/>
    <n v="2001165"/>
    <s v="Sofortrechnung"/>
    <s v="eam\bekir.ahmed"/>
    <x v="5"/>
    <s v="30946"/>
    <s v="HD Agentur UG"/>
    <x v="7"/>
    <s v="1"/>
    <s v="700970479"/>
    <x v="666"/>
    <s v="Telekom Lanyards Schlüsselband [Promotion]"/>
    <n v="1"/>
    <n v="4.5199999999999997E-2"/>
    <n v="0"/>
    <n v="0"/>
    <m/>
    <n v="-0.05"/>
    <m/>
    <s v="V0157"/>
    <x v="18"/>
    <s v="KÜB14"/>
    <s v="FHK"/>
    <s v="Marketing"/>
    <x v="12"/>
    <n v="1"/>
    <n v="4.5199999999999997E-2"/>
    <n v="0"/>
    <n v="0"/>
    <n v="0"/>
    <n v="-0.05"/>
    <n v="0"/>
    <n v="1"/>
    <m/>
    <x v="0"/>
    <s v="Nein"/>
    <x v="1"/>
  </r>
  <r>
    <n v="14574318"/>
    <x v="7"/>
    <x v="0"/>
    <n v="2001165"/>
    <s v="Sofortrechnung"/>
    <s v="eam\bekir.ahmed"/>
    <x v="5"/>
    <s v="30946"/>
    <s v="HD Agentur UG"/>
    <x v="3"/>
    <s v="2"/>
    <s v="900311029"/>
    <x v="594"/>
    <m/>
    <n v="10"/>
    <n v="0"/>
    <n v="0"/>
    <n v="0"/>
    <m/>
    <n v="0"/>
    <m/>
    <s v="V0157"/>
    <x v="18"/>
    <s v="KÜB14"/>
    <s v="FHK"/>
    <s v="Sonstige"/>
    <x v="12"/>
    <n v="10"/>
    <n v="0"/>
    <n v="0"/>
    <n v="0"/>
    <n v="0"/>
    <n v="0"/>
    <n v="0"/>
    <n v="1"/>
    <m/>
    <x v="0"/>
    <s v="Nein"/>
    <x v="0"/>
  </r>
  <r>
    <n v="14574318"/>
    <x v="7"/>
    <x v="0"/>
    <n v="2001165"/>
    <s v="Sofortrechnung"/>
    <s v="eam\bekir.ahmed"/>
    <x v="5"/>
    <s v="30946"/>
    <s v="HD Agentur UG"/>
    <x v="3"/>
    <s v="3"/>
    <s v="900140009"/>
    <x v="595"/>
    <m/>
    <n v="15"/>
    <n v="0"/>
    <n v="0"/>
    <n v="0"/>
    <m/>
    <n v="0"/>
    <m/>
    <s v="V0157"/>
    <x v="18"/>
    <s v="KÜB14"/>
    <s v="FHK"/>
    <s v="Sonstige"/>
    <x v="12"/>
    <n v="15"/>
    <n v="0"/>
    <n v="0"/>
    <n v="0"/>
    <n v="0"/>
    <n v="0"/>
    <n v="0"/>
    <n v="1"/>
    <m/>
    <x v="0"/>
    <s v="Nein"/>
    <x v="0"/>
  </r>
  <r>
    <n v="14574318"/>
    <x v="7"/>
    <x v="0"/>
    <n v="2001165"/>
    <s v="Sofortrechnung"/>
    <s v="eam\bekir.ahmed"/>
    <x v="5"/>
    <s v="30946"/>
    <s v="HD Agentur UG"/>
    <x v="0"/>
    <s v="4"/>
    <s v="200311474"/>
    <x v="667"/>
    <s v="Ausweishülle ID-Card"/>
    <n v="1"/>
    <n v="0.16800000000000001"/>
    <n v="0"/>
    <n v="0"/>
    <m/>
    <n v="-0.17"/>
    <m/>
    <s v="V0157"/>
    <x v="18"/>
    <s v="KÜB14"/>
    <s v="FHK"/>
    <s v="Zubehör"/>
    <x v="12"/>
    <n v="1"/>
    <n v="0.16800000000000001"/>
    <n v="0"/>
    <n v="0"/>
    <n v="0"/>
    <n v="-0.17"/>
    <n v="0"/>
    <n v="1"/>
    <m/>
    <x v="0"/>
    <s v="Nein"/>
    <x v="1"/>
  </r>
  <r>
    <n v="14574296"/>
    <x v="7"/>
    <x v="0"/>
    <n v="2001166"/>
    <s v="Sofortrechnung"/>
    <s v="Yasar.Yigitbilek"/>
    <x v="0"/>
    <s v="30594"/>
    <s v="Dynamic Trading SRL"/>
    <x v="1"/>
    <s v="1"/>
    <s v="100303125"/>
    <x v="277"/>
    <s v="Apple iPhone 16 Pro 256GB"/>
    <n v="5"/>
    <n v="991.36839999999995"/>
    <n v="1015"/>
    <n v="5075"/>
    <n v="23.631599999999999"/>
    <n v="118.16"/>
    <n v="2.3199999999999998"/>
    <s v="V0022"/>
    <x v="13"/>
    <s v="KPUD"/>
    <s v="EXP"/>
    <s v="Geräte"/>
    <x v="8"/>
    <n v="5"/>
    <n v="991.36839999999995"/>
    <n v="1015"/>
    <n v="5075"/>
    <n v="23.631599999999999"/>
    <n v="118.16"/>
    <n v="2.3282758620689653E-2"/>
    <n v="1"/>
    <m/>
    <x v="0"/>
    <s v="Nein"/>
    <x v="0"/>
  </r>
  <r>
    <n v="14574296"/>
    <x v="7"/>
    <x v="0"/>
    <n v="2001166"/>
    <s v="Sofortrechnung"/>
    <s v="Yasar.Yigitbilek"/>
    <x v="0"/>
    <s v="30594"/>
    <s v="Dynamic Trading SRL"/>
    <x v="1"/>
    <s v="2"/>
    <s v="100303138"/>
    <x v="357"/>
    <s v="Apple iPhone 16 Pro Max 256GB"/>
    <n v="5"/>
    <n v="1082.0512000000001"/>
    <n v="1120"/>
    <n v="5600"/>
    <n v="37.948799999999999"/>
    <n v="189.74"/>
    <n v="3.38"/>
    <s v="V0022"/>
    <x v="13"/>
    <s v="KPUD"/>
    <s v="EXP"/>
    <s v="Geräte"/>
    <x v="8"/>
    <n v="5"/>
    <n v="1082.0512000000001"/>
    <n v="1120"/>
    <n v="5600"/>
    <n v="37.948799999999999"/>
    <n v="189.74"/>
    <n v="3.3882142857142861E-2"/>
    <n v="1"/>
    <m/>
    <x v="0"/>
    <s v="Nein"/>
    <x v="0"/>
  </r>
  <r>
    <n v="14574296"/>
    <x v="7"/>
    <x v="0"/>
    <n v="2001166"/>
    <s v="Sofortrechnung"/>
    <s v="Yasar.Yigitbilek"/>
    <x v="0"/>
    <s v="30594"/>
    <s v="Dynamic Trading SRL"/>
    <x v="1"/>
    <s v="3"/>
    <s v="100303124"/>
    <x v="76"/>
    <s v="Apple iPhone 16 Pro 256GB"/>
    <n v="5"/>
    <n v="991.82240000000002"/>
    <n v="1015"/>
    <n v="5075"/>
    <n v="23.177600000000002"/>
    <n v="115.89"/>
    <n v="2.2799999999999998"/>
    <s v="V0022"/>
    <x v="13"/>
    <s v="KPUD"/>
    <s v="EXP"/>
    <s v="Geräte"/>
    <x v="8"/>
    <n v="5"/>
    <n v="991.82240000000002"/>
    <n v="1015"/>
    <n v="5075"/>
    <n v="23.177600000000002"/>
    <n v="115.89"/>
    <n v="2.2835467980295565E-2"/>
    <n v="1"/>
    <m/>
    <x v="0"/>
    <s v="Nein"/>
    <x v="0"/>
  </r>
  <r>
    <n v="14574296"/>
    <x v="7"/>
    <x v="0"/>
    <n v="2001166"/>
    <s v="Sofortrechnung"/>
    <s v="Yasar.Yigitbilek"/>
    <x v="0"/>
    <s v="30594"/>
    <s v="Dynamic Trading SRL"/>
    <x v="1"/>
    <s v="4"/>
    <s v="100303139"/>
    <x v="443"/>
    <s v="Apple iPhone 16 Pro Max 512GB"/>
    <n v="5"/>
    <n v="1320"/>
    <n v="1315"/>
    <n v="6575"/>
    <n v="-5"/>
    <n v="-25"/>
    <n v="-0.38"/>
    <s v="V0022"/>
    <x v="13"/>
    <s v="KPUD"/>
    <s v="EXP"/>
    <s v="Geräte"/>
    <x v="8"/>
    <n v="5"/>
    <n v="1320"/>
    <n v="1315"/>
    <n v="6575"/>
    <n v="-5"/>
    <n v="-25"/>
    <n v="-3.8022813688212928E-3"/>
    <n v="1"/>
    <m/>
    <x v="0"/>
    <s v="Nein"/>
    <x v="1"/>
  </r>
  <r>
    <n v="14574296"/>
    <x v="7"/>
    <x v="0"/>
    <n v="2001166"/>
    <s v="Sofortrechnung"/>
    <s v="Yasar.Yigitbilek"/>
    <x v="0"/>
    <s v="30594"/>
    <s v="Dynamic Trading SRL"/>
    <x v="1"/>
    <s v="5"/>
    <s v="100303137"/>
    <x v="209"/>
    <s v="Apple iPhone 16 Pro Max 256GB"/>
    <n v="5"/>
    <n v="1101.0044"/>
    <n v="1110"/>
    <n v="5550"/>
    <n v="8.9955999999999996"/>
    <n v="44.98"/>
    <n v="0.81"/>
    <s v="V0022"/>
    <x v="13"/>
    <s v="KPUD"/>
    <s v="EXP"/>
    <s v="Geräte"/>
    <x v="8"/>
    <n v="5"/>
    <n v="1101.0044"/>
    <n v="1110"/>
    <n v="5550"/>
    <n v="8.9955999999999996"/>
    <n v="44.98"/>
    <n v="8.1045045045045044E-3"/>
    <n v="1"/>
    <m/>
    <x v="0"/>
    <s v="Nein"/>
    <x v="0"/>
  </r>
  <r>
    <n v="14574296"/>
    <x v="7"/>
    <x v="0"/>
    <n v="2001166"/>
    <s v="Sofortrechnung"/>
    <s v="Yasar.Yigitbilek"/>
    <x v="0"/>
    <s v="30594"/>
    <s v="Dynamic Trading SRL"/>
    <x v="1"/>
    <s v="6"/>
    <s v="100303119"/>
    <x v="118"/>
    <s v="Apple iPhone 16 Pro 128GB"/>
    <n v="5"/>
    <n v="890.63509999999997"/>
    <n v="910"/>
    <n v="4550"/>
    <n v="19.364899999999999"/>
    <n v="96.82"/>
    <n v="2.12"/>
    <s v="V0022"/>
    <x v="13"/>
    <s v="KPUD"/>
    <s v="EXP"/>
    <s v="Geräte"/>
    <x v="8"/>
    <n v="5"/>
    <n v="890.63509999999997"/>
    <n v="910"/>
    <n v="4550"/>
    <n v="19.364899999999999"/>
    <n v="96.82"/>
    <n v="2.1279120879120879E-2"/>
    <n v="1"/>
    <m/>
    <x v="0"/>
    <s v="Nein"/>
    <x v="0"/>
  </r>
  <r>
    <n v="14574296"/>
    <x v="7"/>
    <x v="0"/>
    <n v="2001166"/>
    <s v="Sofortrechnung"/>
    <s v="Yasar.Yigitbilek"/>
    <x v="0"/>
    <s v="30594"/>
    <s v="Dynamic Trading SRL"/>
    <x v="1"/>
    <s v="7"/>
    <s v="100303104"/>
    <x v="656"/>
    <s v="Apple iPhone 16 Plus 128GB"/>
    <n v="10"/>
    <n v="819"/>
    <n v="835"/>
    <n v="8350"/>
    <n v="16"/>
    <n v="160"/>
    <n v="1.91"/>
    <s v="V0022"/>
    <x v="13"/>
    <s v="KPUD"/>
    <s v="EXP"/>
    <s v="Geräte"/>
    <x v="8"/>
    <n v="10"/>
    <n v="819"/>
    <n v="835"/>
    <n v="8350"/>
    <n v="16"/>
    <n v="160"/>
    <n v="1.9161676646706587E-2"/>
    <n v="1"/>
    <m/>
    <x v="0"/>
    <s v="Nein"/>
    <x v="0"/>
  </r>
  <r>
    <n v="14574296"/>
    <x v="7"/>
    <x v="0"/>
    <n v="2001166"/>
    <s v="Sofortrechnung"/>
    <s v="Yasar.Yigitbilek"/>
    <x v="0"/>
    <s v="30594"/>
    <s v="Dynamic Trading SRL"/>
    <x v="1"/>
    <s v="8"/>
    <s v="100303089"/>
    <x v="496"/>
    <s v="Apple iPhone 16 128GB"/>
    <n v="20"/>
    <n v="699.65219999999999"/>
    <n v="709"/>
    <n v="14180"/>
    <n v="9.3477999999999994"/>
    <n v="186.96"/>
    <n v="1.31"/>
    <s v="V0022"/>
    <x v="13"/>
    <s v="KPUD"/>
    <s v="EXP"/>
    <s v="Geräte"/>
    <x v="8"/>
    <n v="20"/>
    <n v="699.65219999999999"/>
    <n v="709"/>
    <n v="14180"/>
    <n v="9.3477999999999994"/>
    <n v="186.96"/>
    <n v="1.3184767277856136E-2"/>
    <n v="1"/>
    <m/>
    <x v="0"/>
    <s v="Nein"/>
    <x v="0"/>
  </r>
  <r>
    <n v="14574296"/>
    <x v="7"/>
    <x v="0"/>
    <n v="2001166"/>
    <s v="Sofortrechnung"/>
    <s v="Yasar.Yigitbilek"/>
    <x v="0"/>
    <s v="30594"/>
    <s v="Dynamic Trading SRL"/>
    <x v="1"/>
    <s v="9"/>
    <s v="100303121"/>
    <x v="121"/>
    <s v="Apple iPhone 16 Pro 128GB"/>
    <n v="5"/>
    <n v="898.15139999999997"/>
    <n v="910"/>
    <n v="4550"/>
    <n v="11.848599999999999"/>
    <n v="59.24"/>
    <n v="1.3"/>
    <s v="V0022"/>
    <x v="13"/>
    <s v="KPUD"/>
    <s v="EXP"/>
    <s v="Geräte"/>
    <x v="8"/>
    <n v="5"/>
    <n v="898.15139999999997"/>
    <n v="910"/>
    <n v="4550"/>
    <n v="11.848599999999999"/>
    <n v="59.24"/>
    <n v="1.301978021978022E-2"/>
    <n v="1"/>
    <m/>
    <x v="0"/>
    <s v="Nein"/>
    <x v="0"/>
  </r>
  <r>
    <n v="14574296"/>
    <x v="7"/>
    <x v="0"/>
    <n v="2001166"/>
    <s v="Sofortrechnung"/>
    <s v="Yasar.Yigitbilek"/>
    <x v="0"/>
    <s v="30594"/>
    <s v="Dynamic Trading SRL"/>
    <x v="1"/>
    <s v="10"/>
    <s v="101300220"/>
    <x v="548"/>
    <s v="Apple iPhone 16 128GB"/>
    <n v="10"/>
    <n v="695"/>
    <n v="709"/>
    <n v="7090"/>
    <n v="14"/>
    <n v="140"/>
    <n v="1.97"/>
    <s v="V0022"/>
    <x v="13"/>
    <s v="KPUD"/>
    <s v="EXP"/>
    <s v="Geräte"/>
    <x v="8"/>
    <n v="10"/>
    <n v="695"/>
    <n v="709"/>
    <n v="7090"/>
    <n v="14"/>
    <n v="140"/>
    <n v="1.9746121297602257E-2"/>
    <n v="1"/>
    <m/>
    <x v="0"/>
    <s v="Nein"/>
    <x v="0"/>
  </r>
  <r>
    <n v="14574296"/>
    <x v="7"/>
    <x v="0"/>
    <n v="2001166"/>
    <s v="Sofortrechnung"/>
    <s v="Yasar.Yigitbilek"/>
    <x v="0"/>
    <s v="30594"/>
    <s v="Dynamic Trading SRL"/>
    <x v="1"/>
    <s v="11"/>
    <s v="100303135"/>
    <x v="359"/>
    <s v="Apple iPhone 16 Pro Max 256GB"/>
    <n v="5"/>
    <n v="1082.098"/>
    <n v="1120"/>
    <n v="5600"/>
    <n v="37.902000000000001"/>
    <n v="189.51"/>
    <n v="3.38"/>
    <s v="V0022"/>
    <x v="13"/>
    <s v="KPUD"/>
    <s v="EXP"/>
    <s v="Geräte"/>
    <x v="8"/>
    <n v="5"/>
    <n v="1082.098"/>
    <n v="1120"/>
    <n v="5600"/>
    <n v="37.902000000000001"/>
    <n v="189.51"/>
    <n v="3.3841071428571429E-2"/>
    <n v="1"/>
    <m/>
    <x v="0"/>
    <s v="Nein"/>
    <x v="0"/>
  </r>
  <r>
    <n v="14574296"/>
    <x v="7"/>
    <x v="0"/>
    <n v="2001166"/>
    <s v="Sofortrechnung"/>
    <s v="Yasar.Yigitbilek"/>
    <x v="0"/>
    <s v="30594"/>
    <s v="Dynamic Trading SRL"/>
    <x v="1"/>
    <s v="12"/>
    <s v="100303092"/>
    <x v="472"/>
    <s v="Apple iPhone 16 128GB"/>
    <n v="10"/>
    <n v="699.95960000000002"/>
    <n v="709"/>
    <n v="7090"/>
    <n v="9.0404"/>
    <n v="90.4"/>
    <n v="1.27"/>
    <s v="V0022"/>
    <x v="13"/>
    <s v="KPUD"/>
    <s v="EXP"/>
    <s v="Geräte"/>
    <x v="8"/>
    <n v="10"/>
    <n v="699.95960000000002"/>
    <n v="709"/>
    <n v="7090"/>
    <n v="9.0404"/>
    <n v="90.4"/>
    <n v="1.2750352609308886E-2"/>
    <n v="1"/>
    <m/>
    <x v="0"/>
    <s v="Nein"/>
    <x v="0"/>
  </r>
  <r>
    <n v="14574296"/>
    <x v="7"/>
    <x v="0"/>
    <n v="2001166"/>
    <s v="Sofortrechnung"/>
    <s v="Yasar.Yigitbilek"/>
    <x v="0"/>
    <s v="30594"/>
    <s v="Dynamic Trading SRL"/>
    <x v="1"/>
    <s v="13"/>
    <s v="100303123"/>
    <x v="334"/>
    <s v="Apple iPhone 16 Pro 256GB"/>
    <n v="5"/>
    <n v="990.39639999999997"/>
    <n v="1015"/>
    <n v="5075"/>
    <n v="24.6036"/>
    <n v="123.02"/>
    <n v="2.42"/>
    <s v="V0022"/>
    <x v="13"/>
    <s v="KPUD"/>
    <s v="EXP"/>
    <s v="Geräte"/>
    <x v="8"/>
    <n v="5"/>
    <n v="990.39639999999997"/>
    <n v="1015"/>
    <n v="5075"/>
    <n v="24.6036"/>
    <n v="123.02"/>
    <n v="2.4240394088669948E-2"/>
    <n v="1"/>
    <m/>
    <x v="0"/>
    <s v="Nein"/>
    <x v="0"/>
  </r>
  <r>
    <n v="14532748"/>
    <x v="7"/>
    <x v="0"/>
    <n v="2001167"/>
    <s v="Rechnungskorrektur Retoure"/>
    <s v="EAM\Kai.Herzberger"/>
    <x v="2"/>
    <s v="29484"/>
    <s v="ibuy GmbH"/>
    <x v="1"/>
    <s v="1"/>
    <s v="102140324"/>
    <x v="668"/>
    <s v="Apple iPhone 14 128GB"/>
    <n v="1"/>
    <n v="634.22"/>
    <n v="597.29"/>
    <n v="597.29"/>
    <n v="-36.93"/>
    <n v="-36.93"/>
    <n v="-6.18"/>
    <s v="V0161"/>
    <x v="7"/>
    <s v="KABB14"/>
    <s v="FHK"/>
    <s v="Geräte"/>
    <x v="2"/>
    <n v="-1"/>
    <n v="634.22"/>
    <n v="597.29"/>
    <n v="-597.29"/>
    <n v="36.93"/>
    <n v="36.93"/>
    <n v="6.182926216745635E-2"/>
    <n v="-1"/>
    <m/>
    <x v="0"/>
    <s v="Nein"/>
    <x v="0"/>
  </r>
  <r>
    <n v="14574333"/>
    <x v="7"/>
    <x v="0"/>
    <n v="2001168"/>
    <s v="Sofortrechnung"/>
    <s v="eam\mustafa.oezer"/>
    <x v="0"/>
    <s v="29065"/>
    <s v="KONECT SAS"/>
    <x v="1"/>
    <s v="1"/>
    <s v="101030358"/>
    <x v="465"/>
    <s v="Samsung X210N Tab A9+ 64GB [WiFi]"/>
    <n v="10"/>
    <n v="131"/>
    <n v="135"/>
    <n v="1350"/>
    <n v="4"/>
    <n v="40"/>
    <n v="2.96"/>
    <s v="V0012"/>
    <x v="1"/>
    <s v="KÜB8"/>
    <s v="EXP"/>
    <s v="Geräte"/>
    <x v="1"/>
    <n v="10"/>
    <n v="131"/>
    <n v="135"/>
    <n v="1350"/>
    <n v="4"/>
    <n v="40"/>
    <n v="2.9629629629629631E-2"/>
    <n v="1"/>
    <m/>
    <x v="0"/>
    <s v="Nein"/>
    <x v="0"/>
  </r>
  <r>
    <n v="14574333"/>
    <x v="7"/>
    <x v="0"/>
    <n v="2001168"/>
    <s v="Sofortrechnung"/>
    <s v="eam\mustafa.oezer"/>
    <x v="0"/>
    <s v="29065"/>
    <s v="KONECT SAS"/>
    <x v="1"/>
    <s v="2"/>
    <s v="100303119"/>
    <x v="118"/>
    <s v="Apple iPhone 16 Pro 128GB"/>
    <n v="1"/>
    <n v="890.63509999999997"/>
    <n v="909"/>
    <n v="909"/>
    <n v="18.364899999999999"/>
    <n v="18.36"/>
    <n v="2.02"/>
    <s v="V0012"/>
    <x v="1"/>
    <s v="KÜB8"/>
    <s v="EXP"/>
    <s v="Geräte"/>
    <x v="1"/>
    <n v="1"/>
    <n v="890.63509999999997"/>
    <n v="909"/>
    <n v="909"/>
    <n v="18.364899999999999"/>
    <n v="18.36"/>
    <n v="2.0198019801980199E-2"/>
    <n v="1"/>
    <m/>
    <x v="0"/>
    <s v="Nein"/>
    <x v="0"/>
  </r>
  <r>
    <n v="14574333"/>
    <x v="7"/>
    <x v="0"/>
    <n v="2001168"/>
    <s v="Sofortrechnung"/>
    <s v="eam\mustafa.oezer"/>
    <x v="0"/>
    <s v="29065"/>
    <s v="KONECT SAS"/>
    <x v="1"/>
    <s v="3"/>
    <s v="101030382"/>
    <x v="28"/>
    <s v="Samsung S921B S24 5G 256GB"/>
    <n v="1"/>
    <n v="530.07069999999999"/>
    <n v="545"/>
    <n v="545"/>
    <n v="14.9293"/>
    <n v="14.93"/>
    <n v="2.73"/>
    <s v="V0012"/>
    <x v="1"/>
    <s v="KÜB8"/>
    <s v="EXP"/>
    <s v="Geräte"/>
    <x v="1"/>
    <n v="1"/>
    <n v="530.07069999999999"/>
    <n v="545"/>
    <n v="545"/>
    <n v="14.9293"/>
    <n v="14.93"/>
    <n v="2.7394495412844035E-2"/>
    <n v="1"/>
    <m/>
    <x v="0"/>
    <s v="Nein"/>
    <x v="0"/>
  </r>
  <r>
    <n v="14574333"/>
    <x v="7"/>
    <x v="0"/>
    <n v="2001168"/>
    <s v="Sofortrechnung"/>
    <s v="eam\mustafa.oezer"/>
    <x v="0"/>
    <s v="29065"/>
    <s v="KONECT SAS"/>
    <x v="1"/>
    <s v="4"/>
    <s v="100034557"/>
    <x v="481"/>
    <s v="Samsung X510N Tab S9 FE 128GB [WiFi]"/>
    <n v="1"/>
    <n v="305"/>
    <n v="310"/>
    <n v="310"/>
    <n v="5"/>
    <n v="5"/>
    <n v="1.61"/>
    <s v="V0012"/>
    <x v="1"/>
    <s v="KÜB8"/>
    <s v="EXP"/>
    <s v="Geräte"/>
    <x v="1"/>
    <n v="1"/>
    <n v="305"/>
    <n v="310"/>
    <n v="310"/>
    <n v="5"/>
    <n v="5"/>
    <n v="1.6129032258064516E-2"/>
    <n v="1"/>
    <m/>
    <x v="0"/>
    <s v="Nein"/>
    <x v="0"/>
  </r>
  <r>
    <n v="14574333"/>
    <x v="7"/>
    <x v="0"/>
    <n v="2001168"/>
    <s v="Sofortrechnung"/>
    <s v="eam\mustafa.oezer"/>
    <x v="0"/>
    <s v="29065"/>
    <s v="KONECT SAS"/>
    <x v="1"/>
    <s v="5"/>
    <s v="100034595"/>
    <x v="213"/>
    <s v="Samsung S928B S24 Ultra 5G 256GB EE"/>
    <n v="1"/>
    <n v="780.90909999999997"/>
    <n v="769"/>
    <n v="769"/>
    <n v="-11.9091"/>
    <n v="-11.91"/>
    <n v="-1.54"/>
    <s v="V0012"/>
    <x v="1"/>
    <s v="KÜB8"/>
    <s v="EXP"/>
    <s v="Geräte"/>
    <x v="1"/>
    <n v="1"/>
    <n v="780.90909999999997"/>
    <n v="769"/>
    <n v="769"/>
    <n v="-11.9091"/>
    <n v="-11.91"/>
    <n v="-1.5487646293888166E-2"/>
    <n v="1"/>
    <m/>
    <x v="0"/>
    <s v="Nein"/>
    <x v="1"/>
  </r>
  <r>
    <n v="14574333"/>
    <x v="7"/>
    <x v="0"/>
    <n v="2001168"/>
    <s v="Sofortrechnung"/>
    <s v="eam\mustafa.oezer"/>
    <x v="0"/>
    <s v="29065"/>
    <s v="KONECT SAS"/>
    <x v="1"/>
    <s v="6"/>
    <s v="100034500"/>
    <x v="247"/>
    <s v="Samsung A546B A54 5G 128GB"/>
    <n v="40"/>
    <n v="227.03649999999999"/>
    <n v="229"/>
    <n v="9160"/>
    <n v="1.9635"/>
    <n v="78.540000000000006"/>
    <n v="0.85"/>
    <s v="V0012"/>
    <x v="1"/>
    <s v="KÜB8"/>
    <s v="EXP"/>
    <s v="Geräte"/>
    <x v="1"/>
    <n v="40"/>
    <n v="227.03649999999999"/>
    <n v="229"/>
    <n v="9160"/>
    <n v="1.9635"/>
    <n v="78.540000000000006"/>
    <n v="8.5742358078602626E-3"/>
    <n v="1"/>
    <m/>
    <x v="0"/>
    <s v="Nein"/>
    <x v="0"/>
  </r>
  <r>
    <n v="14574340"/>
    <x v="7"/>
    <x v="0"/>
    <n v="2001169"/>
    <s v="Sofortrechnung"/>
    <s v="EAM\Kai.Herzberger"/>
    <x v="4"/>
    <s v="29353"/>
    <s v="Zwischenkonto Transportschäden"/>
    <x v="1"/>
    <s v="1"/>
    <s v="102140324"/>
    <x v="668"/>
    <s v="Apple iPhone 14 128GB"/>
    <n v="1"/>
    <n v="634.22"/>
    <n v="805.92"/>
    <n v="805.92"/>
    <n v="171.7"/>
    <n v="171.7"/>
    <n v="21.3"/>
    <s v="V9999"/>
    <x v="2"/>
    <s v="KÜB30"/>
    <s v="FHK"/>
    <s v="Geräte"/>
    <x v="2"/>
    <n v="1"/>
    <n v="634.22"/>
    <n v="805.92"/>
    <n v="805.92"/>
    <n v="171.7"/>
    <n v="171.7"/>
    <n v="0.21304844153265831"/>
    <n v="1"/>
    <m/>
    <x v="0"/>
    <s v="Nein"/>
    <x v="0"/>
  </r>
  <r>
    <n v="14573873"/>
    <x v="7"/>
    <x v="0"/>
    <n v="2001170"/>
    <s v="Sofortrechnung"/>
    <s v="eam\bekir.ahmed"/>
    <x v="0"/>
    <s v="30937"/>
    <s v="MG Manager S.A."/>
    <x v="1"/>
    <s v="1"/>
    <s v="100034555"/>
    <x v="669"/>
    <s v="Samsung X510N Tab S9 FE 128GB [WiFi]"/>
    <n v="3"/>
    <n v="305"/>
    <n v="314"/>
    <n v="942"/>
    <n v="9"/>
    <n v="27"/>
    <n v="2.86"/>
    <s v="V0027"/>
    <x v="9"/>
    <s v="KPUD"/>
    <s v="EXP"/>
    <s v="Geräte"/>
    <x v="7"/>
    <n v="3"/>
    <n v="305"/>
    <n v="314"/>
    <n v="942"/>
    <n v="9"/>
    <n v="27"/>
    <n v="2.8662420382165606E-2"/>
    <n v="1"/>
    <m/>
    <x v="0"/>
    <s v="Nein"/>
    <x v="0"/>
  </r>
  <r>
    <n v="14573873"/>
    <x v="7"/>
    <x v="0"/>
    <n v="2001170"/>
    <s v="Sofortrechnung"/>
    <s v="eam\bekir.ahmed"/>
    <x v="0"/>
    <s v="30937"/>
    <s v="MG Manager S.A."/>
    <x v="1"/>
    <s v="2"/>
    <s v="100034554"/>
    <x v="621"/>
    <s v="Samsung X510N Tab S9 FE 128GB [WiFi]"/>
    <n v="3"/>
    <n v="305"/>
    <n v="314"/>
    <n v="942"/>
    <n v="9"/>
    <n v="27"/>
    <n v="2.86"/>
    <s v="V0027"/>
    <x v="9"/>
    <s v="KPUD"/>
    <s v="EXP"/>
    <s v="Geräte"/>
    <x v="7"/>
    <n v="3"/>
    <n v="305"/>
    <n v="314"/>
    <n v="942"/>
    <n v="9"/>
    <n v="27"/>
    <n v="2.8662420382165606E-2"/>
    <n v="1"/>
    <m/>
    <x v="0"/>
    <s v="Nein"/>
    <x v="0"/>
  </r>
  <r>
    <n v="14573873"/>
    <x v="7"/>
    <x v="0"/>
    <n v="2001170"/>
    <s v="Sofortrechnung"/>
    <s v="eam\bekir.ahmed"/>
    <x v="0"/>
    <s v="30937"/>
    <s v="MG Manager S.A."/>
    <x v="0"/>
    <s v="3"/>
    <s v="200370058"/>
    <x v="136"/>
    <s v="Huawei Watch 4 Pro Elite (Medes-L19M)"/>
    <n v="2"/>
    <n v="348.25630000000001"/>
    <n v="354"/>
    <n v="708"/>
    <n v="5.7436999999999996"/>
    <n v="11.49"/>
    <n v="1.62"/>
    <s v="V0027"/>
    <x v="9"/>
    <s v="KPUD"/>
    <s v="EXP"/>
    <s v="Zubehör"/>
    <x v="7"/>
    <n v="2"/>
    <n v="348.25630000000001"/>
    <n v="354"/>
    <n v="708"/>
    <n v="5.7436999999999996"/>
    <n v="11.49"/>
    <n v="1.6228813559322035E-2"/>
    <n v="1"/>
    <m/>
    <x v="0"/>
    <s v="Nein"/>
    <x v="0"/>
  </r>
  <r>
    <n v="14573873"/>
    <x v="7"/>
    <x v="0"/>
    <n v="2001170"/>
    <s v="Sofortrechnung"/>
    <s v="eam\bekir.ahmed"/>
    <x v="0"/>
    <s v="30937"/>
    <s v="MG Manager S.A."/>
    <x v="1"/>
    <s v="4"/>
    <s v="101030492"/>
    <x v="138"/>
    <s v="Samsung A356B A35 5G 256GB"/>
    <n v="5"/>
    <n v="227.2817"/>
    <n v="237"/>
    <n v="1185"/>
    <n v="9.7182999999999993"/>
    <n v="48.59"/>
    <n v="4.0999999999999996"/>
    <s v="V0027"/>
    <x v="9"/>
    <s v="KPUD"/>
    <s v="EXP"/>
    <s v="Geräte"/>
    <x v="7"/>
    <n v="5"/>
    <n v="227.2817"/>
    <n v="237"/>
    <n v="1185"/>
    <n v="9.7182999999999993"/>
    <n v="48.59"/>
    <n v="4.1004219409282706E-2"/>
    <n v="1"/>
    <m/>
    <x v="0"/>
    <s v="Nein"/>
    <x v="0"/>
  </r>
  <r>
    <n v="14573873"/>
    <x v="7"/>
    <x v="0"/>
    <n v="2001170"/>
    <s v="Sofortrechnung"/>
    <s v="eam\bekir.ahmed"/>
    <x v="0"/>
    <s v="30937"/>
    <s v="MG Manager S.A."/>
    <x v="1"/>
    <s v="5"/>
    <s v="101030493"/>
    <x v="140"/>
    <s v="Samsung A356B A35 5G 256GB"/>
    <n v="2"/>
    <n v="224"/>
    <n v="239"/>
    <n v="478"/>
    <n v="15"/>
    <n v="30"/>
    <n v="6.27"/>
    <s v="V0027"/>
    <x v="9"/>
    <s v="KPUD"/>
    <s v="EXP"/>
    <s v="Geräte"/>
    <x v="7"/>
    <n v="2"/>
    <n v="224"/>
    <n v="239"/>
    <n v="478"/>
    <n v="15"/>
    <n v="30"/>
    <n v="6.2761506276150625E-2"/>
    <n v="1"/>
    <m/>
    <x v="0"/>
    <s v="Nein"/>
    <x v="0"/>
  </r>
  <r>
    <n v="14573873"/>
    <x v="7"/>
    <x v="0"/>
    <n v="2001170"/>
    <s v="Sofortrechnung"/>
    <s v="eam\bekir.ahmed"/>
    <x v="0"/>
    <s v="30937"/>
    <s v="MG Manager S.A."/>
    <x v="1"/>
    <s v="6"/>
    <s v="100034557"/>
    <x v="481"/>
    <s v="Samsung X510N Tab S9 FE 128GB [WiFi]"/>
    <n v="5"/>
    <n v="305"/>
    <n v="314"/>
    <n v="1570"/>
    <n v="9"/>
    <n v="45"/>
    <n v="2.86"/>
    <s v="V0027"/>
    <x v="9"/>
    <s v="KPUD"/>
    <s v="EXP"/>
    <s v="Geräte"/>
    <x v="7"/>
    <n v="5"/>
    <n v="305"/>
    <n v="314"/>
    <n v="1570"/>
    <n v="9"/>
    <n v="45"/>
    <n v="2.8662420382165606E-2"/>
    <n v="1"/>
    <m/>
    <x v="0"/>
    <s v="Nein"/>
    <x v="0"/>
  </r>
  <r>
    <n v="14573873"/>
    <x v="7"/>
    <x v="0"/>
    <n v="2001170"/>
    <s v="Sofortrechnung"/>
    <s v="eam\bekir.ahmed"/>
    <x v="0"/>
    <s v="30937"/>
    <s v="MG Manager S.A."/>
    <x v="1"/>
    <s v="7"/>
    <s v="100050279"/>
    <x v="258"/>
    <s v="Motorola Edge 50 Neo 5G 512GB"/>
    <n v="2"/>
    <n v="235"/>
    <n v="253"/>
    <n v="506"/>
    <n v="18"/>
    <n v="36"/>
    <n v="7.11"/>
    <s v="V0027"/>
    <x v="9"/>
    <s v="KPUD"/>
    <s v="EXP"/>
    <s v="Geräte"/>
    <x v="7"/>
    <n v="2"/>
    <n v="235"/>
    <n v="253"/>
    <n v="506"/>
    <n v="18"/>
    <n v="36"/>
    <n v="7.1146245059288543E-2"/>
    <n v="1"/>
    <m/>
    <x v="0"/>
    <s v="Nein"/>
    <x v="0"/>
  </r>
  <r>
    <n v="14573873"/>
    <x v="7"/>
    <x v="0"/>
    <n v="2001170"/>
    <s v="Sofortrechnung"/>
    <s v="eam\bekir.ahmed"/>
    <x v="0"/>
    <s v="30937"/>
    <s v="MG Manager S.A."/>
    <x v="1"/>
    <s v="8"/>
    <s v="101690343"/>
    <x v="589"/>
    <s v="Xiaomi Redmi Pad SE 8.7&quot; 4G 4GB/128GB"/>
    <n v="10"/>
    <n v="95.736900000000006"/>
    <n v="99"/>
    <n v="990"/>
    <n v="3.2631000000000001"/>
    <n v="32.630000000000003"/>
    <n v="3.29"/>
    <s v="V0027"/>
    <x v="9"/>
    <s v="KPUD"/>
    <s v="EXP"/>
    <s v="Geräte"/>
    <x v="7"/>
    <n v="10"/>
    <n v="95.736900000000006"/>
    <n v="99"/>
    <n v="990"/>
    <n v="3.2631000000000001"/>
    <n v="32.630000000000003"/>
    <n v="3.295959595959596E-2"/>
    <n v="1"/>
    <m/>
    <x v="0"/>
    <s v="Nein"/>
    <x v="0"/>
  </r>
  <r>
    <n v="14573873"/>
    <x v="7"/>
    <x v="0"/>
    <n v="2001170"/>
    <s v="Sofortrechnung"/>
    <s v="eam\bekir.ahmed"/>
    <x v="0"/>
    <s v="30937"/>
    <s v="MG Manager S.A."/>
    <x v="1"/>
    <s v="9"/>
    <s v="100034612"/>
    <x v="670"/>
    <s v="Samsung X510N Tab S9 FE 256GB [WiFi]"/>
    <n v="2"/>
    <n v="332"/>
    <n v="347"/>
    <n v="694"/>
    <n v="15"/>
    <n v="30"/>
    <n v="4.32"/>
    <s v="V0027"/>
    <x v="9"/>
    <s v="KPUD"/>
    <s v="EXP"/>
    <s v="Geräte"/>
    <x v="7"/>
    <n v="2"/>
    <n v="332"/>
    <n v="347"/>
    <n v="694"/>
    <n v="15"/>
    <n v="30"/>
    <n v="4.3227665706051875E-2"/>
    <n v="1"/>
    <m/>
    <x v="0"/>
    <s v="Nein"/>
    <x v="0"/>
  </r>
  <r>
    <n v="14573873"/>
    <x v="7"/>
    <x v="0"/>
    <n v="2001170"/>
    <s v="Sofortrechnung"/>
    <s v="eam\bekir.ahmed"/>
    <x v="0"/>
    <s v="30937"/>
    <s v="MG Manager S.A."/>
    <x v="1"/>
    <s v="10"/>
    <s v="100034611"/>
    <x v="585"/>
    <s v="Samsung X510N Tab S9 FE 256GB [WiFi]"/>
    <n v="2"/>
    <n v="332"/>
    <n v="347"/>
    <n v="694"/>
    <n v="15"/>
    <n v="30"/>
    <n v="4.32"/>
    <s v="V0027"/>
    <x v="9"/>
    <s v="KPUD"/>
    <s v="EXP"/>
    <s v="Geräte"/>
    <x v="7"/>
    <n v="2"/>
    <n v="332"/>
    <n v="347"/>
    <n v="694"/>
    <n v="15"/>
    <n v="30"/>
    <n v="4.3227665706051875E-2"/>
    <n v="1"/>
    <m/>
    <x v="0"/>
    <s v="Nein"/>
    <x v="0"/>
  </r>
  <r>
    <n v="14573873"/>
    <x v="7"/>
    <x v="0"/>
    <n v="2001170"/>
    <s v="Sofortrechnung"/>
    <s v="eam\bekir.ahmed"/>
    <x v="0"/>
    <s v="30937"/>
    <s v="MG Manager S.A."/>
    <x v="1"/>
    <s v="11"/>
    <s v="101030623"/>
    <x v="513"/>
    <s v="Samsung S721B S24 FE 5G 128GB"/>
    <n v="2"/>
    <n v="399"/>
    <n v="437"/>
    <n v="874"/>
    <n v="38"/>
    <n v="76"/>
    <n v="8.69"/>
    <s v="V0027"/>
    <x v="9"/>
    <s v="KPUD"/>
    <s v="EXP"/>
    <s v="Geräte"/>
    <x v="7"/>
    <n v="2"/>
    <n v="399"/>
    <n v="437"/>
    <n v="874"/>
    <n v="38"/>
    <n v="76"/>
    <n v="8.6956521739130432E-2"/>
    <n v="1"/>
    <m/>
    <x v="0"/>
    <s v="Nein"/>
    <x v="0"/>
  </r>
  <r>
    <n v="14573873"/>
    <x v="7"/>
    <x v="0"/>
    <n v="2001170"/>
    <s v="Sofortrechnung"/>
    <s v="eam\bekir.ahmed"/>
    <x v="0"/>
    <s v="30937"/>
    <s v="MG Manager S.A."/>
    <x v="1"/>
    <s v="12"/>
    <s v="100050277"/>
    <x v="267"/>
    <s v="Motorola Edge 50 Neo 5G 512GB"/>
    <n v="2"/>
    <n v="235"/>
    <n v="253"/>
    <n v="506"/>
    <n v="18"/>
    <n v="36"/>
    <n v="7.11"/>
    <s v="V0027"/>
    <x v="9"/>
    <s v="KPUD"/>
    <s v="EXP"/>
    <s v="Geräte"/>
    <x v="7"/>
    <n v="2"/>
    <n v="235"/>
    <n v="253"/>
    <n v="506"/>
    <n v="18"/>
    <n v="36"/>
    <n v="7.1146245059288543E-2"/>
    <n v="1"/>
    <m/>
    <x v="0"/>
    <s v="Nein"/>
    <x v="0"/>
  </r>
  <r>
    <n v="14573873"/>
    <x v="7"/>
    <x v="0"/>
    <n v="2001170"/>
    <s v="Sofortrechnung"/>
    <s v="eam\bekir.ahmed"/>
    <x v="0"/>
    <s v="30937"/>
    <s v="MG Manager S.A."/>
    <x v="0"/>
    <s v="13"/>
    <s v="200370059"/>
    <x v="417"/>
    <s v="Huawei Watch 4 Pro Classic (Medes-L19L)"/>
    <n v="2"/>
    <n v="285.78070000000002"/>
    <n v="288"/>
    <n v="576"/>
    <n v="2.2193000000000001"/>
    <n v="4.4400000000000004"/>
    <n v="0.77"/>
    <s v="V0027"/>
    <x v="9"/>
    <s v="KPUD"/>
    <s v="EXP"/>
    <s v="Zubehör"/>
    <x v="7"/>
    <n v="2"/>
    <n v="285.78070000000002"/>
    <n v="288"/>
    <n v="576"/>
    <n v="2.2193000000000001"/>
    <n v="4.4400000000000004"/>
    <n v="7.7083333333333344E-3"/>
    <n v="1"/>
    <m/>
    <x v="0"/>
    <s v="Nein"/>
    <x v="0"/>
  </r>
  <r>
    <n v="14573873"/>
    <x v="7"/>
    <x v="0"/>
    <n v="2001170"/>
    <s v="Sofortrechnung"/>
    <s v="eam\bekir.ahmed"/>
    <x v="0"/>
    <s v="30937"/>
    <s v="MG Manager S.A."/>
    <x v="1"/>
    <s v="14"/>
    <s v="100060669"/>
    <x v="33"/>
    <s v="Google Pixel 7a 128GB"/>
    <n v="5"/>
    <n v="226"/>
    <n v="234"/>
    <n v="1170"/>
    <n v="8"/>
    <n v="40"/>
    <n v="3.41"/>
    <s v="V0027"/>
    <x v="9"/>
    <s v="KPUD"/>
    <s v="EXP"/>
    <s v="Geräte"/>
    <x v="7"/>
    <n v="5"/>
    <n v="226"/>
    <n v="234"/>
    <n v="1170"/>
    <n v="8"/>
    <n v="40"/>
    <n v="3.4188034188034191E-2"/>
    <n v="1"/>
    <m/>
    <x v="0"/>
    <s v="Nein"/>
    <x v="0"/>
  </r>
  <r>
    <n v="14573873"/>
    <x v="7"/>
    <x v="0"/>
    <n v="2001170"/>
    <s v="Sofortrechnung"/>
    <s v="eam\bekir.ahmed"/>
    <x v="0"/>
    <s v="30937"/>
    <s v="MG Manager S.A."/>
    <x v="1"/>
    <s v="15"/>
    <s v="101030655"/>
    <x v="473"/>
    <s v="Samsung S721B S24 FE 5G 256GB"/>
    <n v="1"/>
    <n v="490.33330000000001"/>
    <n v="508"/>
    <n v="508"/>
    <n v="17.666699999999999"/>
    <n v="17.670000000000002"/>
    <n v="3.47"/>
    <s v="V0027"/>
    <x v="9"/>
    <s v="KPUD"/>
    <s v="EXP"/>
    <s v="Geräte"/>
    <x v="7"/>
    <n v="1"/>
    <n v="490.33330000000001"/>
    <n v="508"/>
    <n v="508"/>
    <n v="17.666699999999999"/>
    <n v="17.670000000000002"/>
    <n v="3.4783464566929136E-2"/>
    <n v="1"/>
    <m/>
    <x v="0"/>
    <s v="Nein"/>
    <x v="0"/>
  </r>
  <r>
    <n v="14573873"/>
    <x v="7"/>
    <x v="0"/>
    <n v="2001170"/>
    <s v="Sofortrechnung"/>
    <s v="eam\bekir.ahmed"/>
    <x v="0"/>
    <s v="30937"/>
    <s v="MG Manager S.A."/>
    <x v="0"/>
    <s v="16"/>
    <s v="200370064"/>
    <x v="66"/>
    <s v="Huawei Watch GT4 41mm (Aurora-B19M)"/>
    <n v="20"/>
    <n v="149.23050000000001"/>
    <n v="153"/>
    <n v="3060"/>
    <n v="3.7694999999999999"/>
    <n v="75.39"/>
    <n v="2.46"/>
    <s v="V0027"/>
    <x v="9"/>
    <s v="KPUD"/>
    <s v="EXP"/>
    <s v="Zubehör"/>
    <x v="7"/>
    <n v="20"/>
    <n v="149.23050000000001"/>
    <n v="153"/>
    <n v="3060"/>
    <n v="3.7694999999999999"/>
    <n v="75.39"/>
    <n v="2.4637254901960785E-2"/>
    <n v="1"/>
    <m/>
    <x v="0"/>
    <s v="Nein"/>
    <x v="0"/>
  </r>
  <r>
    <n v="14573873"/>
    <x v="7"/>
    <x v="0"/>
    <n v="2001170"/>
    <s v="Sofortrechnung"/>
    <s v="eam\bekir.ahmed"/>
    <x v="0"/>
    <s v="30937"/>
    <s v="MG Manager S.A."/>
    <x v="1"/>
    <s v="17"/>
    <s v="100034595"/>
    <x v="213"/>
    <s v="Samsung S928B S24 Ultra 5G 256GB EE"/>
    <n v="2"/>
    <n v="780.90909999999997"/>
    <n v="787"/>
    <n v="1574"/>
    <n v="6.0909000000000004"/>
    <n v="12.18"/>
    <n v="0.77"/>
    <s v="V0027"/>
    <x v="9"/>
    <s v="KPUD"/>
    <s v="EXP"/>
    <s v="Geräte"/>
    <x v="7"/>
    <n v="2"/>
    <n v="780.90909999999997"/>
    <n v="787"/>
    <n v="1574"/>
    <n v="6.0909000000000004"/>
    <n v="12.18"/>
    <n v="7.7382465057179162E-3"/>
    <n v="1"/>
    <m/>
    <x v="0"/>
    <s v="Nein"/>
    <x v="0"/>
  </r>
  <r>
    <n v="14574345"/>
    <x v="7"/>
    <x v="0"/>
    <n v="2001171"/>
    <s v="Sofortrechnung"/>
    <s v="EAM\Kai.Herzberger"/>
    <x v="4"/>
    <s v="25848"/>
    <s v="Allianz Versicherungs AG"/>
    <x v="6"/>
    <s v="1"/>
    <s v="910010001"/>
    <x v="224"/>
    <m/>
    <n v="1"/>
    <n v="0"/>
    <n v="109.5"/>
    <n v="109.5"/>
    <n v="109.5"/>
    <n v="109.5"/>
    <m/>
    <s v="V9999"/>
    <x v="2"/>
    <s v="KÜB30"/>
    <s v="FHK"/>
    <s v="Transportverluste"/>
    <x v="2"/>
    <n v="1"/>
    <n v="0"/>
    <n v="109.5"/>
    <n v="109.5"/>
    <n v="109.5"/>
    <n v="109.5"/>
    <n v="1"/>
    <n v="1"/>
    <m/>
    <x v="0"/>
    <s v="Nein"/>
    <x v="0"/>
  </r>
  <r>
    <n v="14574336"/>
    <x v="7"/>
    <x v="0"/>
    <n v="2001172"/>
    <s v="Sofortrechnung"/>
    <s v="eam\mustafa.oezer"/>
    <x v="2"/>
    <s v="21629"/>
    <s v="DHP IT Service"/>
    <x v="1"/>
    <s v="1"/>
    <s v="101030583"/>
    <x v="211"/>
    <s v="Samsung A556B A55 5G 128GB EE"/>
    <n v="1"/>
    <n v="260"/>
    <n v="265"/>
    <n v="265"/>
    <n v="5"/>
    <n v="5"/>
    <n v="1.88"/>
    <s v="V0163"/>
    <x v="11"/>
    <s v="KABB0"/>
    <s v="FHK"/>
    <s v="Geräte"/>
    <x v="2"/>
    <n v="1"/>
    <n v="260"/>
    <n v="265"/>
    <n v="265"/>
    <n v="5"/>
    <n v="5"/>
    <n v="1.8867924528301886E-2"/>
    <n v="1"/>
    <m/>
    <x v="0"/>
    <s v="Nein"/>
    <x v="0"/>
  </r>
  <r>
    <n v="14574336"/>
    <x v="7"/>
    <x v="0"/>
    <n v="2001172"/>
    <s v="Sofortrechnung"/>
    <s v="eam\mustafa.oezer"/>
    <x v="2"/>
    <s v="21629"/>
    <s v="DHP IT Service"/>
    <x v="1"/>
    <s v="2"/>
    <s v="100034591"/>
    <x v="629"/>
    <s v="Samsung A256B A25 5G 128GB"/>
    <n v="1"/>
    <n v="164.44829999999999"/>
    <n v="175"/>
    <n v="175"/>
    <n v="10.5517"/>
    <n v="10.55"/>
    <n v="6.02"/>
    <s v="V0163"/>
    <x v="11"/>
    <s v="KABB0"/>
    <s v="FHK"/>
    <s v="Geräte"/>
    <x v="2"/>
    <n v="1"/>
    <n v="164.44829999999999"/>
    <n v="175"/>
    <n v="175"/>
    <n v="10.5517"/>
    <n v="10.55"/>
    <n v="6.028571428571429E-2"/>
    <n v="1"/>
    <m/>
    <x v="0"/>
    <s v="Nein"/>
    <x v="0"/>
  </r>
  <r>
    <n v="14574325"/>
    <x v="7"/>
    <x v="0"/>
    <n v="2001173"/>
    <s v="Sofortrechnung"/>
    <s v="eam\mustafa.oezer"/>
    <x v="2"/>
    <s v="30921"/>
    <s v="Mobilfunk Oase"/>
    <x v="1"/>
    <s v="1"/>
    <s v="101690236"/>
    <x v="123"/>
    <s v="Xiaomi Redmi Note 13 Pro+ 5G 8GB/256GB"/>
    <n v="1"/>
    <n v="233.6053"/>
    <n v="249"/>
    <n v="249"/>
    <n v="15.3947"/>
    <n v="15.39"/>
    <n v="6.18"/>
    <s v="V0162"/>
    <x v="8"/>
    <s v="KABB0"/>
    <s v="FHK"/>
    <s v="Geräte"/>
    <x v="2"/>
    <n v="1"/>
    <n v="233.6053"/>
    <n v="249"/>
    <n v="249"/>
    <n v="15.3947"/>
    <n v="15.39"/>
    <n v="6.1807228915662656E-2"/>
    <n v="1"/>
    <m/>
    <x v="0"/>
    <s v="Nein"/>
    <x v="0"/>
  </r>
  <r>
    <n v="14574326"/>
    <x v="7"/>
    <x v="0"/>
    <n v="2001174"/>
    <s v="Sofortrechnung"/>
    <s v="eam\mustafa.oezer"/>
    <x v="2"/>
    <s v="30921"/>
    <s v="Mobilfunk Oase"/>
    <x v="1"/>
    <s v="1"/>
    <s v="100034578"/>
    <x v="470"/>
    <s v="Samsung A356B A35 5G 128GB EE"/>
    <n v="1"/>
    <n v="197.0719"/>
    <n v="219"/>
    <n v="219"/>
    <n v="21.928100000000001"/>
    <n v="21.93"/>
    <n v="10.01"/>
    <s v="V0162"/>
    <x v="8"/>
    <s v="KABB0"/>
    <s v="FHK"/>
    <s v="Geräte"/>
    <x v="2"/>
    <n v="1"/>
    <n v="197.0719"/>
    <n v="219"/>
    <n v="219"/>
    <n v="21.928100000000001"/>
    <n v="21.93"/>
    <n v="0.10013698630136986"/>
    <n v="1"/>
    <m/>
    <x v="0"/>
    <s v="Nein"/>
    <x v="0"/>
  </r>
  <r>
    <n v="14567718"/>
    <x v="7"/>
    <x v="0"/>
    <n v="2001175"/>
    <s v="Sofortrechnung"/>
    <s v="eam\bekir.ahmed"/>
    <x v="2"/>
    <s v="24170"/>
    <s v="Dial Isie GmbH"/>
    <x v="1"/>
    <s v="1"/>
    <s v="101300170"/>
    <x v="658"/>
    <s v="Apple iPhone 15 128GB"/>
    <n v="1"/>
    <n v="610"/>
    <n v="629"/>
    <n v="629"/>
    <n v="19"/>
    <n v="19"/>
    <n v="3.02"/>
    <s v="V0162"/>
    <x v="8"/>
    <s v="KVAB30"/>
    <s v="FHK"/>
    <s v="Geräte"/>
    <x v="2"/>
    <n v="1"/>
    <n v="610"/>
    <n v="629"/>
    <n v="629"/>
    <n v="19"/>
    <n v="19"/>
    <n v="3.0206677265500796E-2"/>
    <n v="1"/>
    <m/>
    <x v="0"/>
    <s v="Nein"/>
    <x v="0"/>
  </r>
  <r>
    <n v="14574329"/>
    <x v="7"/>
    <x v="0"/>
    <n v="2001176"/>
    <s v="Sofortrechnung"/>
    <s v="eam\mustafa.oezer"/>
    <x v="2"/>
    <s v="24627"/>
    <s v="PhoneStore Coburg"/>
    <x v="1"/>
    <s v="1"/>
    <s v="100690673"/>
    <x v="568"/>
    <s v="Xiaomi 14T 5G 12GB/256GB"/>
    <n v="1"/>
    <n v="327"/>
    <n v="365"/>
    <n v="365"/>
    <n v="38"/>
    <n v="38"/>
    <n v="10.41"/>
    <s v="V0163"/>
    <x v="11"/>
    <s v="KABB0"/>
    <s v="FHK"/>
    <s v="Geräte"/>
    <x v="2"/>
    <n v="1"/>
    <n v="327"/>
    <n v="365"/>
    <n v="365"/>
    <n v="38"/>
    <n v="38"/>
    <n v="0.10410958904109589"/>
    <n v="1"/>
    <m/>
    <x v="0"/>
    <s v="Nein"/>
    <x v="0"/>
  </r>
  <r>
    <n v="14574332"/>
    <x v="7"/>
    <x v="0"/>
    <n v="2001177"/>
    <s v="Sofortrechnung"/>
    <s v="eam\mustafa.oezer"/>
    <x v="2"/>
    <s v="27134"/>
    <s v="N.V. Kommunikation- &amp; Vertriebs GmbH"/>
    <x v="1"/>
    <s v="1"/>
    <s v="101030419"/>
    <x v="22"/>
    <s v="Samsung G556B Xcover 7 128GB EE"/>
    <n v="1"/>
    <n v="197.0257"/>
    <n v="219"/>
    <n v="219"/>
    <n v="21.974299999999999"/>
    <n v="21.97"/>
    <n v="10.029999999999999"/>
    <s v="V0161"/>
    <x v="7"/>
    <s v="KABB0"/>
    <s v="FHK"/>
    <s v="Geräte"/>
    <x v="2"/>
    <n v="1"/>
    <n v="197.0257"/>
    <n v="219"/>
    <n v="219"/>
    <n v="21.974299999999999"/>
    <n v="21.97"/>
    <n v="0.10031963470319634"/>
    <n v="1"/>
    <m/>
    <x v="0"/>
    <s v="Nein"/>
    <x v="0"/>
  </r>
  <r>
    <n v="14574322"/>
    <x v="7"/>
    <x v="0"/>
    <n v="2001178"/>
    <s v="Sofortrechnung"/>
    <s v="Yasar.Yigitbilek"/>
    <x v="1"/>
    <s v="26898"/>
    <s v="Wortmann Telecom GmbH"/>
    <x v="1"/>
    <s v="1"/>
    <s v="101030465"/>
    <x v="17"/>
    <s v="Samsung A356B A35 5G 256GB"/>
    <n v="20"/>
    <n v="220"/>
    <n v="234"/>
    <n v="4680"/>
    <n v="14"/>
    <n v="280"/>
    <n v="5.98"/>
    <s v="V0012"/>
    <x v="1"/>
    <s v="KÜB8"/>
    <s v="GRK"/>
    <s v="Geräte"/>
    <x v="1"/>
    <n v="20"/>
    <n v="220"/>
    <n v="234"/>
    <n v="4680"/>
    <n v="14"/>
    <n v="280"/>
    <n v="5.9829059829059832E-2"/>
    <n v="1"/>
    <m/>
    <x v="0"/>
    <s v="Nein"/>
    <x v="0"/>
  </r>
  <r>
    <n v="14574322"/>
    <x v="7"/>
    <x v="0"/>
    <n v="2001178"/>
    <s v="Sofortrechnung"/>
    <s v="Yasar.Yigitbilek"/>
    <x v="1"/>
    <s v="26898"/>
    <s v="Wortmann Telecom GmbH"/>
    <x v="1"/>
    <s v="2"/>
    <s v="100303152"/>
    <x v="461"/>
    <s v="Apple iPad Air 13 128GB [WiFi]"/>
    <n v="20"/>
    <n v="705"/>
    <n v="715"/>
    <n v="14300"/>
    <n v="10"/>
    <n v="200"/>
    <n v="1.39"/>
    <s v="V0012"/>
    <x v="1"/>
    <s v="KÜB8"/>
    <s v="GRK"/>
    <s v="Geräte"/>
    <x v="1"/>
    <n v="20"/>
    <n v="705"/>
    <n v="715"/>
    <n v="14300"/>
    <n v="10"/>
    <n v="200"/>
    <n v="1.3986013986013986E-2"/>
    <n v="1"/>
    <m/>
    <x v="0"/>
    <s v="Nein"/>
    <x v="0"/>
  </r>
  <r>
    <n v="14574322"/>
    <x v="7"/>
    <x v="0"/>
    <n v="2001178"/>
    <s v="Sofortrechnung"/>
    <s v="Yasar.Yigitbilek"/>
    <x v="1"/>
    <s v="26898"/>
    <s v="Wortmann Telecom GmbH"/>
    <x v="1"/>
    <s v="3"/>
    <s v="100034583"/>
    <x v="574"/>
    <s v="Samsung G556B Xcover 7 128GB EE"/>
    <n v="30"/>
    <n v="221.75"/>
    <n v="230"/>
    <n v="6900"/>
    <n v="8.25"/>
    <n v="247.5"/>
    <n v="3.58"/>
    <s v="V0012"/>
    <x v="1"/>
    <s v="KÜB8"/>
    <s v="GRK"/>
    <s v="Geräte"/>
    <x v="1"/>
    <n v="30"/>
    <n v="221.75"/>
    <n v="230"/>
    <n v="6900"/>
    <n v="8.25"/>
    <n v="247.5"/>
    <n v="3.5869565217391305E-2"/>
    <n v="1"/>
    <m/>
    <x v="0"/>
    <s v="Nein"/>
    <x v="0"/>
  </r>
  <r>
    <n v="14574167"/>
    <x v="7"/>
    <x v="0"/>
    <n v="2001179"/>
    <s v="Sofortrechnung"/>
    <s v="eam\mustafa.oezer"/>
    <x v="2"/>
    <s v="29147"/>
    <s v="Telecity Leipzig"/>
    <x v="1"/>
    <s v="1"/>
    <s v="100303135"/>
    <x v="359"/>
    <s v="Apple iPhone 16 Pro Max 256GB"/>
    <n v="2"/>
    <n v="1082.098"/>
    <n v="1135"/>
    <n v="2270"/>
    <n v="52.902000000000001"/>
    <n v="105.8"/>
    <n v="4.66"/>
    <s v="V0162"/>
    <x v="8"/>
    <s v="KABB14"/>
    <s v="FHK"/>
    <s v="Geräte"/>
    <x v="2"/>
    <n v="2"/>
    <n v="1082.098"/>
    <n v="1135"/>
    <n v="2270"/>
    <n v="52.902000000000001"/>
    <n v="105.8"/>
    <n v="4.6607929515418499E-2"/>
    <n v="1"/>
    <m/>
    <x v="0"/>
    <s v="Nein"/>
    <x v="0"/>
  </r>
  <r>
    <n v="14574342"/>
    <x v="7"/>
    <x v="0"/>
    <n v="2001180"/>
    <s v="Sofortrechnung"/>
    <s v="eam\mustafa.oezer"/>
    <x v="2"/>
    <s v="29985"/>
    <s v="Handyworld Dorum"/>
    <x v="1"/>
    <s v="1"/>
    <s v="100034514"/>
    <x v="289"/>
    <s v="Samsung S921B S24 5G 128GB EE"/>
    <n v="2"/>
    <n v="495.77140000000003"/>
    <n v="499"/>
    <n v="998"/>
    <n v="3.2286000000000001"/>
    <n v="6.46"/>
    <n v="0.64"/>
    <s v="V0162"/>
    <x v="8"/>
    <s v="KÜB14"/>
    <s v="FHK"/>
    <s v="Geräte"/>
    <x v="2"/>
    <n v="2"/>
    <n v="495.77140000000003"/>
    <n v="499"/>
    <n v="998"/>
    <n v="3.2286000000000001"/>
    <n v="6.46"/>
    <n v="6.472945891783567E-3"/>
    <n v="1"/>
    <m/>
    <x v="0"/>
    <s v="Nein"/>
    <x v="0"/>
  </r>
  <r>
    <n v="14574338"/>
    <x v="7"/>
    <x v="0"/>
    <n v="2001181"/>
    <s v="Sofortrechnung"/>
    <s v="Yasar.Yigitbilek"/>
    <x v="0"/>
    <s v="23854"/>
    <s v="Digitec Galaxus AG"/>
    <x v="1"/>
    <s v="1"/>
    <s v="100050298"/>
    <x v="664"/>
    <s v="Motorola Moto G05 64GB"/>
    <n v="1"/>
    <n v="84.56"/>
    <n v="93.46"/>
    <n v="93.46"/>
    <n v="8.9"/>
    <n v="8.9"/>
    <n v="9.52"/>
    <s v="V0019"/>
    <x v="0"/>
    <s v="KÜB14"/>
    <s v="EXP"/>
    <s v="Geräte"/>
    <x v="0"/>
    <n v="1"/>
    <n v="84.56"/>
    <n v="93.46"/>
    <n v="93.46"/>
    <n v="8.9"/>
    <n v="8.9"/>
    <n v="9.5227904986090323E-2"/>
    <n v="1"/>
    <m/>
    <x v="0"/>
    <s v="Nein"/>
    <x v="0"/>
  </r>
  <r>
    <n v="14574338"/>
    <x v="7"/>
    <x v="0"/>
    <n v="2001181"/>
    <s v="Sofortrechnung"/>
    <s v="Yasar.Yigitbilek"/>
    <x v="0"/>
    <s v="23854"/>
    <s v="Digitec Galaxus AG"/>
    <x v="1"/>
    <s v="2"/>
    <s v="100690669"/>
    <x v="367"/>
    <s v="Xiaomi Redmi 14C 4GB/128GB"/>
    <n v="15"/>
    <n v="77.5"/>
    <n v="81.400000000000006"/>
    <n v="1221"/>
    <n v="3.9"/>
    <n v="58.5"/>
    <n v="4.79"/>
    <s v="V0019"/>
    <x v="0"/>
    <s v="KÜB14"/>
    <s v="EXP"/>
    <s v="Geräte"/>
    <x v="0"/>
    <n v="15"/>
    <n v="77.5"/>
    <n v="81.400000000000006"/>
    <n v="1221"/>
    <n v="3.9"/>
    <n v="58.5"/>
    <n v="4.7911547911547912E-2"/>
    <n v="1"/>
    <m/>
    <x v="0"/>
    <s v="Nein"/>
    <x v="0"/>
  </r>
  <r>
    <n v="14574338"/>
    <x v="7"/>
    <x v="0"/>
    <n v="2001181"/>
    <s v="Sofortrechnung"/>
    <s v="Yasar.Yigitbilek"/>
    <x v="0"/>
    <s v="23854"/>
    <s v="Digitec Galaxus AG"/>
    <x v="0"/>
    <s v="3"/>
    <s v="200370060"/>
    <x v="149"/>
    <s v="Huawei Watch 4 Active (Archi-L19F)"/>
    <n v="1"/>
    <n v="222.61"/>
    <n v="230.15"/>
    <n v="230.15"/>
    <n v="7.54"/>
    <n v="7.54"/>
    <n v="3.27"/>
    <s v="V0019"/>
    <x v="0"/>
    <s v="KÜB14"/>
    <s v="EXP"/>
    <s v="Zubehör"/>
    <x v="0"/>
    <n v="1"/>
    <n v="222.61"/>
    <n v="230.15"/>
    <n v="230.15"/>
    <n v="7.54"/>
    <n v="7.54"/>
    <n v="3.2761242667825333E-2"/>
    <n v="1"/>
    <m/>
    <x v="0"/>
    <s v="Nein"/>
    <x v="0"/>
  </r>
  <r>
    <n v="14574352"/>
    <x v="7"/>
    <x v="0"/>
    <n v="2001182"/>
    <s v="Sofortrechnung"/>
    <s v="EAM\Kai.Herzberger"/>
    <x v="4"/>
    <s v="29353"/>
    <s v="Zwischenkonto Transportschäden"/>
    <x v="6"/>
    <s v="1"/>
    <s v="910010001"/>
    <x v="224"/>
    <m/>
    <n v="2"/>
    <n v="0"/>
    <n v="109.5"/>
    <n v="219"/>
    <n v="109.5"/>
    <n v="219"/>
    <m/>
    <s v="V9999"/>
    <x v="2"/>
    <s v="KÜB30"/>
    <s v="FHK"/>
    <s v="Transportverluste"/>
    <x v="2"/>
    <n v="2"/>
    <n v="0"/>
    <n v="109.5"/>
    <n v="219"/>
    <n v="109.5"/>
    <n v="219"/>
    <n v="1"/>
    <n v="1"/>
    <m/>
    <x v="0"/>
    <s v="Nein"/>
    <x v="0"/>
  </r>
  <r>
    <n v="14574347"/>
    <x v="7"/>
    <x v="0"/>
    <n v="2001183"/>
    <s v="Sofortrechnung"/>
    <s v="Yasar.Yigitbilek"/>
    <x v="2"/>
    <s v="29233"/>
    <s v="Happy Mobile"/>
    <x v="1"/>
    <s v="1"/>
    <s v="101030583"/>
    <x v="211"/>
    <s v="Samsung A556B A55 5G 128GB EE"/>
    <n v="1"/>
    <n v="260"/>
    <n v="265"/>
    <n v="265"/>
    <n v="5"/>
    <n v="5"/>
    <n v="1.88"/>
    <s v="V0162"/>
    <x v="8"/>
    <s v="KABB7"/>
    <s v="FHK"/>
    <s v="Geräte"/>
    <x v="2"/>
    <n v="1"/>
    <n v="260"/>
    <n v="265"/>
    <n v="265"/>
    <n v="5"/>
    <n v="5"/>
    <n v="1.8867924528301886E-2"/>
    <n v="1"/>
    <m/>
    <x v="0"/>
    <s v="Nein"/>
    <x v="0"/>
  </r>
  <r>
    <n v="14574347"/>
    <x v="7"/>
    <x v="0"/>
    <n v="2001183"/>
    <s v="Sofortrechnung"/>
    <s v="Yasar.Yigitbilek"/>
    <x v="2"/>
    <s v="29233"/>
    <s v="Happy Mobile"/>
    <x v="1"/>
    <s v="2"/>
    <s v="100690672"/>
    <x v="379"/>
    <s v="Xiaomi 14T Pro 5G 12GB/512GB"/>
    <n v="1"/>
    <n v="485"/>
    <n v="509"/>
    <n v="509"/>
    <n v="24"/>
    <n v="24"/>
    <n v="4.71"/>
    <s v="V0162"/>
    <x v="8"/>
    <s v="KABB7"/>
    <s v="FHK"/>
    <s v="Geräte"/>
    <x v="2"/>
    <n v="1"/>
    <n v="485"/>
    <n v="509"/>
    <n v="509"/>
    <n v="24"/>
    <n v="24"/>
    <n v="4.7151277013752456E-2"/>
    <n v="1"/>
    <m/>
    <x v="0"/>
    <s v="Nein"/>
    <x v="0"/>
  </r>
  <r>
    <n v="14574350"/>
    <x v="7"/>
    <x v="0"/>
    <n v="2001184"/>
    <s v="Sofortrechnung"/>
    <s v="Yasar.Yigitbilek"/>
    <x v="2"/>
    <s v="23522"/>
    <s v="Baytel"/>
    <x v="1"/>
    <s v="1"/>
    <s v="100303138"/>
    <x v="357"/>
    <s v="Apple iPhone 16 Pro Max 256GB"/>
    <n v="1"/>
    <n v="1082.0512000000001"/>
    <n v="1125"/>
    <n v="1125"/>
    <n v="42.948799999999999"/>
    <n v="42.95"/>
    <n v="3.81"/>
    <s v="V0163"/>
    <x v="11"/>
    <s v="KVAB30"/>
    <s v="FHK"/>
    <s v="Geräte"/>
    <x v="2"/>
    <n v="1"/>
    <n v="1082.0512000000001"/>
    <n v="1125"/>
    <n v="1125"/>
    <n v="42.948799999999999"/>
    <n v="42.95"/>
    <n v="3.8177777777777783E-2"/>
    <n v="1"/>
    <m/>
    <x v="0"/>
    <s v="Nein"/>
    <x v="0"/>
  </r>
  <r>
    <n v="14574926"/>
    <x v="8"/>
    <x v="0"/>
    <n v="2001185"/>
    <s v="Sofortrechnung"/>
    <s v="Yasar.Yigitbilek"/>
    <x v="1"/>
    <s v="24173"/>
    <s v="STK AG"/>
    <x v="3"/>
    <s v="1"/>
    <s v="900010024"/>
    <x v="73"/>
    <s v="Sonstiges"/>
    <n v="1"/>
    <n v="0"/>
    <n v="4.9000000000000004"/>
    <n v="4.9000000000000004"/>
    <n v="4.9000000000000004"/>
    <n v="4.9000000000000004"/>
    <m/>
    <s v="V0012"/>
    <x v="1"/>
    <s v="KÜB0"/>
    <s v="GRK"/>
    <s v="Sonstige"/>
    <x v="1"/>
    <n v="1"/>
    <n v="0"/>
    <n v="4.9000000000000004"/>
    <n v="4.9000000000000004"/>
    <n v="4.9000000000000004"/>
    <n v="4.9000000000000004"/>
    <n v="1"/>
    <n v="1"/>
    <m/>
    <x v="2"/>
    <s v="Ja"/>
    <x v="0"/>
  </r>
  <r>
    <n v="14574926"/>
    <x v="8"/>
    <x v="0"/>
    <n v="2001185"/>
    <s v="Sofortrechnung"/>
    <s v="Yasar.Yigitbilek"/>
    <x v="1"/>
    <s v="24173"/>
    <s v="STK AG"/>
    <x v="1"/>
    <s v="2"/>
    <s v="101310033"/>
    <x v="455"/>
    <s v="Honor X6B 128GB"/>
    <n v="1"/>
    <n v="71"/>
    <n v="77"/>
    <n v="77"/>
    <n v="6"/>
    <n v="6"/>
    <n v="7.79"/>
    <s v="V0012"/>
    <x v="1"/>
    <s v="KÜB0"/>
    <s v="GRK"/>
    <s v="Geräte"/>
    <x v="1"/>
    <n v="1"/>
    <n v="71"/>
    <n v="77"/>
    <n v="77"/>
    <n v="6"/>
    <n v="6"/>
    <n v="7.792207792207792E-2"/>
    <n v="1"/>
    <m/>
    <x v="0"/>
    <s v="Nein"/>
    <x v="0"/>
  </r>
  <r>
    <n v="14574926"/>
    <x v="8"/>
    <x v="0"/>
    <n v="2001185"/>
    <s v="Sofortrechnung"/>
    <s v="Yasar.Yigitbilek"/>
    <x v="1"/>
    <s v="24173"/>
    <s v="STK AG"/>
    <x v="0"/>
    <s v="3"/>
    <s v="200790000"/>
    <x v="546"/>
    <s v="Fitbit Versa 4"/>
    <n v="3"/>
    <n v="105.3721"/>
    <n v="120"/>
    <n v="360"/>
    <n v="14.6279"/>
    <n v="43.88"/>
    <n v="12.18"/>
    <s v="V0012"/>
    <x v="1"/>
    <s v="KÜB0"/>
    <s v="GRK"/>
    <s v="Zubehör"/>
    <x v="1"/>
    <n v="3"/>
    <n v="105.3721"/>
    <n v="120"/>
    <n v="360"/>
    <n v="14.6279"/>
    <n v="43.88"/>
    <n v="0.12188888888888889"/>
    <n v="1"/>
    <m/>
    <x v="0"/>
    <s v="Nein"/>
    <x v="0"/>
  </r>
  <r>
    <n v="14574926"/>
    <x v="8"/>
    <x v="0"/>
    <n v="2001185"/>
    <s v="Sofortrechnung"/>
    <s v="Yasar.Yigitbilek"/>
    <x v="1"/>
    <s v="24173"/>
    <s v="STK AG"/>
    <x v="0"/>
    <s v="4"/>
    <s v="200370104"/>
    <x v="505"/>
    <s v="Huawei Watch D (Molly-B19)"/>
    <n v="1"/>
    <n v="218.75"/>
    <n v="226"/>
    <n v="226"/>
    <n v="7.25"/>
    <n v="7.25"/>
    <n v="3.2"/>
    <s v="V0012"/>
    <x v="1"/>
    <s v="KÜB0"/>
    <s v="GRK"/>
    <s v="Zubehör"/>
    <x v="1"/>
    <n v="1"/>
    <n v="218.75"/>
    <n v="226"/>
    <n v="226"/>
    <n v="7.25"/>
    <n v="7.25"/>
    <n v="3.2079646017699116E-2"/>
    <n v="1"/>
    <m/>
    <x v="0"/>
    <s v="Nein"/>
    <x v="0"/>
  </r>
  <r>
    <n v="14574926"/>
    <x v="8"/>
    <x v="0"/>
    <n v="2001185"/>
    <s v="Sofortrechnung"/>
    <s v="Yasar.Yigitbilek"/>
    <x v="1"/>
    <s v="24173"/>
    <s v="STK AG"/>
    <x v="1"/>
    <s v="5"/>
    <s v="100302779"/>
    <x v="364"/>
    <s v="Apple iPhone 14 Plus 128GB"/>
    <n v="1"/>
    <n v="531"/>
    <n v="559"/>
    <n v="559"/>
    <n v="28"/>
    <n v="28"/>
    <n v="5"/>
    <s v="V0012"/>
    <x v="1"/>
    <s v="KÜB0"/>
    <s v="GRK"/>
    <s v="Geräte"/>
    <x v="1"/>
    <n v="1"/>
    <n v="531"/>
    <n v="559"/>
    <n v="559"/>
    <n v="28"/>
    <n v="28"/>
    <n v="5.008944543828265E-2"/>
    <n v="1"/>
    <m/>
    <x v="0"/>
    <s v="Nein"/>
    <x v="0"/>
  </r>
  <r>
    <n v="14574926"/>
    <x v="8"/>
    <x v="0"/>
    <n v="2001185"/>
    <s v="Sofortrechnung"/>
    <s v="Yasar.Yigitbilek"/>
    <x v="1"/>
    <s v="24173"/>
    <s v="STK AG"/>
    <x v="1"/>
    <s v="6"/>
    <s v="100690666"/>
    <x v="363"/>
    <s v="Xiaomi Redmi 13C 5G 4GB/128GB"/>
    <n v="3"/>
    <n v="86"/>
    <n v="89"/>
    <n v="267"/>
    <n v="3"/>
    <n v="9"/>
    <n v="3.37"/>
    <s v="V0012"/>
    <x v="1"/>
    <s v="KÜB0"/>
    <s v="GRK"/>
    <s v="Geräte"/>
    <x v="1"/>
    <n v="3"/>
    <n v="86"/>
    <n v="89"/>
    <n v="267"/>
    <n v="3"/>
    <n v="9"/>
    <n v="3.3707865168539325E-2"/>
    <n v="1"/>
    <m/>
    <x v="0"/>
    <s v="Nein"/>
    <x v="0"/>
  </r>
  <r>
    <n v="14574015"/>
    <x v="8"/>
    <x v="0"/>
    <n v="2001186"/>
    <s v="Sofortrechnung"/>
    <s v="Yasar.Yigitbilek"/>
    <x v="0"/>
    <s v="28513"/>
    <s v="CASK BV"/>
    <x v="1"/>
    <s v="1"/>
    <s v="101030353"/>
    <x v="38"/>
    <s v="Samsung A256B A25 5G 128GB"/>
    <n v="100"/>
    <n v="166.95079999999999"/>
    <n v="175"/>
    <n v="17500"/>
    <n v="8.0492000000000008"/>
    <n v="804.92"/>
    <n v="4.59"/>
    <s v="V0022"/>
    <x v="13"/>
    <s v="KPUD"/>
    <s v="EXP"/>
    <s v="Geräte"/>
    <x v="8"/>
    <n v="100"/>
    <n v="166.95079999999999"/>
    <n v="175"/>
    <n v="17500"/>
    <n v="8.0492000000000008"/>
    <n v="804.92"/>
    <n v="4.5995428571428569E-2"/>
    <n v="1"/>
    <m/>
    <x v="0"/>
    <s v="Nein"/>
    <x v="0"/>
  </r>
  <r>
    <n v="14574930"/>
    <x v="8"/>
    <x v="0"/>
    <n v="2001187"/>
    <s v="Sofortrechnung"/>
    <s v="Yasar.Yigitbilek"/>
    <x v="1"/>
    <s v="24927"/>
    <s v="LogiTel GmbH"/>
    <x v="1"/>
    <s v="1"/>
    <s v="101030547"/>
    <x v="671"/>
    <s v="Samsung F956B Z Fold6 5G 512GB"/>
    <n v="5"/>
    <n v="1095"/>
    <n v="1105"/>
    <n v="5525"/>
    <n v="10"/>
    <n v="50"/>
    <n v="0.9"/>
    <s v="V0012"/>
    <x v="1"/>
    <s v="KABB0"/>
    <s v="GRK"/>
    <s v="Geräte"/>
    <x v="1"/>
    <n v="5"/>
    <n v="1095"/>
    <n v="1105"/>
    <n v="5525"/>
    <n v="10"/>
    <n v="50"/>
    <n v="9.0497737556561094E-3"/>
    <n v="1"/>
    <m/>
    <x v="0"/>
    <s v="Nein"/>
    <x v="0"/>
  </r>
  <r>
    <n v="14574930"/>
    <x v="8"/>
    <x v="0"/>
    <n v="2001187"/>
    <s v="Sofortrechnung"/>
    <s v="Yasar.Yigitbilek"/>
    <x v="1"/>
    <s v="24927"/>
    <s v="LogiTel GmbH"/>
    <x v="1"/>
    <s v="2"/>
    <s v="101030548"/>
    <x v="672"/>
    <s v="Samsung F956B Z Fold6 5G 512GB"/>
    <n v="5"/>
    <n v="1095"/>
    <n v="1105"/>
    <n v="5525"/>
    <n v="10"/>
    <n v="50"/>
    <n v="0.9"/>
    <s v="V0012"/>
    <x v="1"/>
    <s v="KABB0"/>
    <s v="GRK"/>
    <s v="Geräte"/>
    <x v="1"/>
    <n v="5"/>
    <n v="1095"/>
    <n v="1105"/>
    <n v="5525"/>
    <n v="10"/>
    <n v="50"/>
    <n v="9.0497737556561094E-3"/>
    <n v="1"/>
    <m/>
    <x v="0"/>
    <s v="Nein"/>
    <x v="0"/>
  </r>
  <r>
    <n v="14574932"/>
    <x v="8"/>
    <x v="0"/>
    <n v="2001188"/>
    <s v="Sofortrechnung"/>
    <s v="Yasar.Yigitbilek"/>
    <x v="0"/>
    <s v="30901"/>
    <s v="Danimani s.r.o"/>
    <x v="1"/>
    <s v="1"/>
    <s v="100060692"/>
    <x v="271"/>
    <s v="Google Pixel 9 Pro 256GB"/>
    <n v="1"/>
    <n v="829.95"/>
    <n v="809"/>
    <n v="809"/>
    <n v="-20.95"/>
    <n v="-20.95"/>
    <n v="-2.58"/>
    <s v="V0027"/>
    <x v="9"/>
    <s v="KPUD"/>
    <s v="EXP"/>
    <s v="Geräte"/>
    <x v="7"/>
    <n v="1"/>
    <n v="829.95"/>
    <n v="809"/>
    <n v="809"/>
    <n v="-20.95"/>
    <n v="-20.95"/>
    <n v="-2.5896168108776266E-2"/>
    <n v="1"/>
    <m/>
    <x v="0"/>
    <s v="Nein"/>
    <x v="1"/>
  </r>
  <r>
    <n v="14574932"/>
    <x v="8"/>
    <x v="0"/>
    <n v="2001188"/>
    <s v="Sofortrechnung"/>
    <s v="Yasar.Yigitbilek"/>
    <x v="0"/>
    <s v="30901"/>
    <s v="Danimani s.r.o"/>
    <x v="1"/>
    <s v="2"/>
    <s v="101060028"/>
    <x v="191"/>
    <s v="Google Pixel 8 Pro 128GB"/>
    <n v="4"/>
    <n v="417"/>
    <n v="436"/>
    <n v="1744"/>
    <n v="19"/>
    <n v="76"/>
    <n v="4.3499999999999996"/>
    <s v="V0027"/>
    <x v="9"/>
    <s v="KPUD"/>
    <s v="EXP"/>
    <s v="Geräte"/>
    <x v="7"/>
    <n v="4"/>
    <n v="417"/>
    <n v="436"/>
    <n v="1744"/>
    <n v="19"/>
    <n v="76"/>
    <n v="4.3577981651376149E-2"/>
    <n v="1"/>
    <m/>
    <x v="0"/>
    <s v="Nein"/>
    <x v="0"/>
  </r>
  <r>
    <n v="14574932"/>
    <x v="8"/>
    <x v="0"/>
    <n v="2001188"/>
    <s v="Sofortrechnung"/>
    <s v="Yasar.Yigitbilek"/>
    <x v="0"/>
    <s v="30901"/>
    <s v="Danimani s.r.o"/>
    <x v="1"/>
    <s v="3"/>
    <s v="100303136"/>
    <x v="215"/>
    <s v="Apple iPhone 16 Pro Max 256GB"/>
    <n v="2"/>
    <n v="1082"/>
    <n v="1115"/>
    <n v="2230"/>
    <n v="33"/>
    <n v="66"/>
    <n v="2.95"/>
    <s v="V0027"/>
    <x v="9"/>
    <s v="KPUD"/>
    <s v="EXP"/>
    <s v="Geräte"/>
    <x v="7"/>
    <n v="2"/>
    <n v="1082"/>
    <n v="1115"/>
    <n v="2230"/>
    <n v="33"/>
    <n v="66"/>
    <n v="2.9596412556053813E-2"/>
    <n v="1"/>
    <m/>
    <x v="0"/>
    <s v="Nein"/>
    <x v="0"/>
  </r>
  <r>
    <n v="14574932"/>
    <x v="8"/>
    <x v="0"/>
    <n v="2001188"/>
    <s v="Sofortrechnung"/>
    <s v="Yasar.Yigitbilek"/>
    <x v="0"/>
    <s v="30901"/>
    <s v="Danimani s.r.o"/>
    <x v="1"/>
    <s v="4"/>
    <s v="100050277"/>
    <x v="267"/>
    <s v="Motorola Edge 50 Neo 5G 512GB"/>
    <n v="5"/>
    <n v="235"/>
    <n v="252"/>
    <n v="1260"/>
    <n v="17"/>
    <n v="85"/>
    <n v="6.74"/>
    <s v="V0027"/>
    <x v="9"/>
    <s v="KPUD"/>
    <s v="EXP"/>
    <s v="Geräte"/>
    <x v="7"/>
    <n v="5"/>
    <n v="235"/>
    <n v="252"/>
    <n v="1260"/>
    <n v="17"/>
    <n v="85"/>
    <n v="6.7460317460317457E-2"/>
    <n v="1"/>
    <m/>
    <x v="0"/>
    <s v="Nein"/>
    <x v="0"/>
  </r>
  <r>
    <n v="14574910"/>
    <x v="8"/>
    <x v="0"/>
    <n v="2001189"/>
    <s v="Sofortrechnung"/>
    <s v="Yasar.Yigitbilek"/>
    <x v="0"/>
    <s v="30844"/>
    <s v="PC Options Ltd."/>
    <x v="1"/>
    <s v="1"/>
    <s v="101030465"/>
    <x v="17"/>
    <s v="Samsung A356B A35 5G 256GB"/>
    <n v="16"/>
    <n v="220"/>
    <n v="236"/>
    <n v="3776"/>
    <n v="16"/>
    <n v="256"/>
    <n v="6.77"/>
    <s v="V0023"/>
    <x v="3"/>
    <s v="KPUD"/>
    <s v="EXP"/>
    <s v="Geräte"/>
    <x v="3"/>
    <n v="16"/>
    <n v="220"/>
    <n v="236"/>
    <n v="3776"/>
    <n v="16"/>
    <n v="256"/>
    <n v="6.7796610169491525E-2"/>
    <n v="1"/>
    <m/>
    <x v="0"/>
    <s v="Nein"/>
    <x v="0"/>
  </r>
  <r>
    <n v="14574910"/>
    <x v="8"/>
    <x v="0"/>
    <n v="2001189"/>
    <s v="Sofortrechnung"/>
    <s v="Yasar.Yigitbilek"/>
    <x v="0"/>
    <s v="30844"/>
    <s v="PC Options Ltd."/>
    <x v="1"/>
    <s v="2"/>
    <s v="101680029"/>
    <x v="275"/>
    <s v="OnePlus Nord CE4 5G 8GB/256GB"/>
    <n v="20"/>
    <n v="158.58330000000001"/>
    <n v="163"/>
    <n v="3260"/>
    <n v="4.4166999999999996"/>
    <n v="88.33"/>
    <n v="2.7"/>
    <s v="V0023"/>
    <x v="3"/>
    <s v="KPUD"/>
    <s v="EXP"/>
    <s v="Geräte"/>
    <x v="3"/>
    <n v="20"/>
    <n v="158.58330000000001"/>
    <n v="163"/>
    <n v="3260"/>
    <n v="4.4166999999999996"/>
    <n v="88.33"/>
    <n v="2.7095092024539878E-2"/>
    <n v="1"/>
    <m/>
    <x v="0"/>
    <s v="Nein"/>
    <x v="0"/>
  </r>
  <r>
    <n v="14574910"/>
    <x v="8"/>
    <x v="0"/>
    <n v="2001189"/>
    <s v="Sofortrechnung"/>
    <s v="Yasar.Yigitbilek"/>
    <x v="0"/>
    <s v="30844"/>
    <s v="PC Options Ltd."/>
    <x v="1"/>
    <s v="3"/>
    <s v="101680031"/>
    <x v="673"/>
    <s v="OnePlus Nord 4 5G 12GB/256GB"/>
    <n v="10"/>
    <n v="305"/>
    <n v="325"/>
    <n v="3250"/>
    <n v="20"/>
    <n v="200"/>
    <n v="6.15"/>
    <s v="V0023"/>
    <x v="3"/>
    <s v="KPUD"/>
    <s v="EXP"/>
    <s v="Geräte"/>
    <x v="3"/>
    <n v="10"/>
    <n v="305"/>
    <n v="325"/>
    <n v="3250"/>
    <n v="20"/>
    <n v="200"/>
    <n v="6.1538461538461542E-2"/>
    <n v="1"/>
    <m/>
    <x v="0"/>
    <s v="Nein"/>
    <x v="0"/>
  </r>
  <r>
    <n v="14574910"/>
    <x v="8"/>
    <x v="0"/>
    <n v="2001189"/>
    <s v="Sofortrechnung"/>
    <s v="Yasar.Yigitbilek"/>
    <x v="0"/>
    <s v="30844"/>
    <s v="PC Options Ltd."/>
    <x v="1"/>
    <s v="4"/>
    <s v="101680032"/>
    <x v="674"/>
    <s v="OnePlus Nord 4 5G 12GB/256GB"/>
    <n v="10"/>
    <n v="305"/>
    <n v="325"/>
    <n v="3250"/>
    <n v="20"/>
    <n v="200"/>
    <n v="6.15"/>
    <s v="V0023"/>
    <x v="3"/>
    <s v="KPUD"/>
    <s v="EXP"/>
    <s v="Geräte"/>
    <x v="3"/>
    <n v="10"/>
    <n v="305"/>
    <n v="325"/>
    <n v="3250"/>
    <n v="20"/>
    <n v="200"/>
    <n v="6.1538461538461542E-2"/>
    <n v="1"/>
    <m/>
    <x v="0"/>
    <s v="Nein"/>
    <x v="0"/>
  </r>
  <r>
    <n v="14574910"/>
    <x v="8"/>
    <x v="0"/>
    <n v="2001189"/>
    <s v="Sofortrechnung"/>
    <s v="Yasar.Yigitbilek"/>
    <x v="0"/>
    <s v="30844"/>
    <s v="PC Options Ltd."/>
    <x v="1"/>
    <s v="5"/>
    <s v="101680035"/>
    <x v="675"/>
    <s v="OnePlus Nord 4 5G 16GB/512GB"/>
    <n v="5"/>
    <n v="350"/>
    <n v="369"/>
    <n v="1845"/>
    <n v="19"/>
    <n v="95"/>
    <n v="5.14"/>
    <s v="V0023"/>
    <x v="3"/>
    <s v="KPUD"/>
    <s v="EXP"/>
    <s v="Geräte"/>
    <x v="3"/>
    <n v="5"/>
    <n v="350"/>
    <n v="369"/>
    <n v="1845"/>
    <n v="19"/>
    <n v="95"/>
    <n v="5.1490514905149054E-2"/>
    <n v="1"/>
    <m/>
    <x v="0"/>
    <s v="Nein"/>
    <x v="0"/>
  </r>
  <r>
    <n v="14574220"/>
    <x v="8"/>
    <x v="0"/>
    <n v="2001190"/>
    <s v="Sofortrechnung"/>
    <s v="eam\bekir.ahmed"/>
    <x v="0"/>
    <s v="30862"/>
    <s v="POWERLINKS SRLS"/>
    <x v="1"/>
    <s v="1"/>
    <s v="100303137"/>
    <x v="209"/>
    <s v="Apple iPhone 16 Pro Max 256GB"/>
    <n v="20"/>
    <n v="1101.0044"/>
    <n v="1107"/>
    <n v="22140"/>
    <n v="5.9955999999999996"/>
    <n v="119.91"/>
    <n v="0.54"/>
    <s v="V0023"/>
    <x v="3"/>
    <s v="VKASSE"/>
    <s v="EXP"/>
    <s v="Geräte"/>
    <x v="3"/>
    <n v="20"/>
    <n v="1101.0044"/>
    <n v="1107"/>
    <n v="22140"/>
    <n v="5.9955999999999996"/>
    <n v="119.91"/>
    <n v="5.4159891598915986E-3"/>
    <n v="1"/>
    <m/>
    <x v="0"/>
    <s v="Nein"/>
    <x v="0"/>
  </r>
  <r>
    <n v="14574220"/>
    <x v="8"/>
    <x v="0"/>
    <n v="2001190"/>
    <s v="Sofortrechnung"/>
    <s v="eam\bekir.ahmed"/>
    <x v="0"/>
    <s v="30862"/>
    <s v="POWERLINKS SRLS"/>
    <x v="1"/>
    <s v="2"/>
    <s v="100302478"/>
    <x v="79"/>
    <s v="Apple iPhone 13 128GB"/>
    <n v="20"/>
    <n v="416.31569999999999"/>
    <n v="424"/>
    <n v="8480"/>
    <n v="7.6843000000000004"/>
    <n v="153.69"/>
    <n v="1.81"/>
    <s v="V0023"/>
    <x v="3"/>
    <s v="VKASSE"/>
    <s v="EXP"/>
    <s v="Geräte"/>
    <x v="3"/>
    <n v="20"/>
    <n v="416.31569999999999"/>
    <n v="424"/>
    <n v="8480"/>
    <n v="7.6843000000000004"/>
    <n v="153.69"/>
    <n v="1.8123820754716982E-2"/>
    <n v="1"/>
    <m/>
    <x v="0"/>
    <s v="Nein"/>
    <x v="0"/>
  </r>
  <r>
    <n v="14574220"/>
    <x v="8"/>
    <x v="0"/>
    <n v="2001190"/>
    <s v="Sofortrechnung"/>
    <s v="eam\bekir.ahmed"/>
    <x v="0"/>
    <s v="30862"/>
    <s v="POWERLINKS SRLS"/>
    <x v="1"/>
    <s v="3"/>
    <s v="100302477"/>
    <x v="83"/>
    <s v="Apple iPhone 13 128GB"/>
    <n v="20"/>
    <n v="411.96159999999998"/>
    <n v="424"/>
    <n v="8480"/>
    <n v="12.038399999999999"/>
    <n v="240.77"/>
    <n v="2.83"/>
    <s v="V0023"/>
    <x v="3"/>
    <s v="VKASSE"/>
    <s v="EXP"/>
    <s v="Geräte"/>
    <x v="3"/>
    <n v="20"/>
    <n v="411.96159999999998"/>
    <n v="424"/>
    <n v="8480"/>
    <n v="12.038399999999999"/>
    <n v="240.77"/>
    <n v="2.8392688679245284E-2"/>
    <n v="1"/>
    <m/>
    <x v="0"/>
    <s v="Nein"/>
    <x v="0"/>
  </r>
  <r>
    <n v="14574220"/>
    <x v="8"/>
    <x v="0"/>
    <n v="2001190"/>
    <s v="Sofortrechnung"/>
    <s v="eam\bekir.ahmed"/>
    <x v="0"/>
    <s v="30862"/>
    <s v="POWERLINKS SRLS"/>
    <x v="1"/>
    <s v="4"/>
    <s v="101300040"/>
    <x v="84"/>
    <s v="Apple iPhone 14 128GB"/>
    <n v="20"/>
    <n v="494.59449999999998"/>
    <n v="514"/>
    <n v="10280"/>
    <n v="19.4055"/>
    <n v="388.11"/>
    <n v="3.77"/>
    <s v="V0023"/>
    <x v="3"/>
    <s v="VKASSE"/>
    <s v="EXP"/>
    <s v="Geräte"/>
    <x v="3"/>
    <n v="20"/>
    <n v="494.59449999999998"/>
    <n v="514"/>
    <n v="10280"/>
    <n v="19.4055"/>
    <n v="388.11"/>
    <n v="3.775389105058366E-2"/>
    <n v="1"/>
    <m/>
    <x v="0"/>
    <s v="Nein"/>
    <x v="0"/>
  </r>
  <r>
    <n v="14574220"/>
    <x v="8"/>
    <x v="0"/>
    <n v="2001190"/>
    <s v="Sofortrechnung"/>
    <s v="eam\bekir.ahmed"/>
    <x v="0"/>
    <s v="30862"/>
    <s v="POWERLINKS SRLS"/>
    <x v="1"/>
    <s v="5"/>
    <s v="101300037"/>
    <x v="91"/>
    <s v="Apple iPhone 14 128GB"/>
    <n v="20"/>
    <n v="491.02229999999997"/>
    <n v="514"/>
    <n v="10280"/>
    <n v="22.977699999999999"/>
    <n v="459.55"/>
    <n v="4.47"/>
    <s v="V0023"/>
    <x v="3"/>
    <s v="VKASSE"/>
    <s v="EXP"/>
    <s v="Geräte"/>
    <x v="3"/>
    <n v="20"/>
    <n v="491.02229999999997"/>
    <n v="514"/>
    <n v="10280"/>
    <n v="22.977699999999999"/>
    <n v="459.55"/>
    <n v="4.4703307392996113E-2"/>
    <n v="1"/>
    <m/>
    <x v="0"/>
    <s v="Nein"/>
    <x v="0"/>
  </r>
  <r>
    <n v="14574233"/>
    <x v="8"/>
    <x v="0"/>
    <n v="2001191"/>
    <s v="Sofortrechnung"/>
    <s v="eam\bekir.ahmed"/>
    <x v="0"/>
    <s v="30884"/>
    <s v="CHIMERAREVO S.R.L."/>
    <x v="1"/>
    <s v="1"/>
    <s v="100303120"/>
    <x v="117"/>
    <s v="Apple iPhone 16 Pro 128GB"/>
    <n v="4"/>
    <n v="906.88019999999995"/>
    <n v="915"/>
    <n v="3660"/>
    <n v="8.1197999999999997"/>
    <n v="32.479999999999997"/>
    <n v="0.88"/>
    <s v="V0023"/>
    <x v="3"/>
    <s v="VKASSE"/>
    <s v="EXP"/>
    <s v="Geräte"/>
    <x v="3"/>
    <n v="4"/>
    <n v="906.88019999999995"/>
    <n v="915"/>
    <n v="3660"/>
    <n v="8.1197999999999997"/>
    <n v="32.479999999999997"/>
    <n v="8.8743169398907088E-3"/>
    <n v="1"/>
    <m/>
    <x v="0"/>
    <s v="Nein"/>
    <x v="0"/>
  </r>
  <r>
    <n v="14574233"/>
    <x v="8"/>
    <x v="0"/>
    <n v="2001191"/>
    <s v="Sofortrechnung"/>
    <s v="eam\bekir.ahmed"/>
    <x v="0"/>
    <s v="30884"/>
    <s v="CHIMERAREVO S.R.L."/>
    <x v="1"/>
    <s v="2"/>
    <s v="100303119"/>
    <x v="118"/>
    <s v="Apple iPhone 16 Pro 128GB"/>
    <n v="40"/>
    <n v="890.63509999999997"/>
    <n v="914"/>
    <n v="36560"/>
    <n v="23.364899999999999"/>
    <n v="934.6"/>
    <n v="2.5499999999999998"/>
    <s v="V0023"/>
    <x v="3"/>
    <s v="VKASSE"/>
    <s v="EXP"/>
    <s v="Geräte"/>
    <x v="3"/>
    <n v="40"/>
    <n v="890.63509999999997"/>
    <n v="914"/>
    <n v="36560"/>
    <n v="23.364899999999999"/>
    <n v="934.6"/>
    <n v="2.5563457330415755E-2"/>
    <n v="1"/>
    <m/>
    <x v="0"/>
    <s v="Nein"/>
    <x v="0"/>
  </r>
  <r>
    <n v="14574233"/>
    <x v="8"/>
    <x v="0"/>
    <n v="2001191"/>
    <s v="Sofortrechnung"/>
    <s v="eam\bekir.ahmed"/>
    <x v="0"/>
    <s v="30884"/>
    <s v="CHIMERAREVO S.R.L."/>
    <x v="1"/>
    <s v="3"/>
    <s v="101300272"/>
    <x v="188"/>
    <s v="Apple iPhone 16 Pro 128GB"/>
    <n v="20"/>
    <n v="912"/>
    <n v="914"/>
    <n v="18280"/>
    <n v="2"/>
    <n v="40"/>
    <n v="0.21"/>
    <s v="V0023"/>
    <x v="3"/>
    <s v="VKASSE"/>
    <s v="EXP"/>
    <s v="Geräte"/>
    <x v="3"/>
    <n v="20"/>
    <n v="912"/>
    <n v="914"/>
    <n v="18280"/>
    <n v="2"/>
    <n v="40"/>
    <n v="2.1881838074398249E-3"/>
    <n v="1"/>
    <m/>
    <x v="0"/>
    <s v="Nein"/>
    <x v="0"/>
  </r>
  <r>
    <n v="14574233"/>
    <x v="8"/>
    <x v="0"/>
    <n v="2001191"/>
    <s v="Sofortrechnung"/>
    <s v="eam\bekir.ahmed"/>
    <x v="0"/>
    <s v="30884"/>
    <s v="CHIMERAREVO S.R.L."/>
    <x v="1"/>
    <s v="4"/>
    <s v="100303121"/>
    <x v="121"/>
    <s v="Apple iPhone 16 Pro 128GB"/>
    <n v="20"/>
    <n v="898.15139999999997"/>
    <n v="913"/>
    <n v="18260"/>
    <n v="14.848599999999999"/>
    <n v="296.97000000000003"/>
    <n v="1.62"/>
    <s v="V0023"/>
    <x v="3"/>
    <s v="VKASSE"/>
    <s v="EXP"/>
    <s v="Geräte"/>
    <x v="3"/>
    <n v="20"/>
    <n v="898.15139999999997"/>
    <n v="913"/>
    <n v="18260"/>
    <n v="14.848599999999999"/>
    <n v="296.97000000000003"/>
    <n v="1.6263417305585982E-2"/>
    <n v="1"/>
    <m/>
    <x v="0"/>
    <s v="Nein"/>
    <x v="0"/>
  </r>
  <r>
    <n v="14574947"/>
    <x v="8"/>
    <x v="0"/>
    <n v="2001192"/>
    <s v="Sofortrechnung"/>
    <s v="eam\bekir.ahmed"/>
    <x v="1"/>
    <s v="30718"/>
    <s v="Tradenext GmbH"/>
    <x v="0"/>
    <s v="1"/>
    <s v="200370119"/>
    <x v="179"/>
    <s v="Huawei Watch D2 (Luca-B10L)"/>
    <n v="1"/>
    <n v="298.3"/>
    <n v="305"/>
    <n v="305"/>
    <n v="6.7"/>
    <n v="6.7"/>
    <n v="2.19"/>
    <s v="V0042"/>
    <x v="5"/>
    <s v="VKASSE"/>
    <s v="GRK"/>
    <s v="Zubehör"/>
    <x v="5"/>
    <n v="1"/>
    <n v="298.3"/>
    <n v="305"/>
    <n v="305"/>
    <n v="6.7"/>
    <n v="6.7"/>
    <n v="2.1967213114754098E-2"/>
    <n v="1"/>
    <m/>
    <x v="0"/>
    <s v="Nein"/>
    <x v="0"/>
  </r>
  <r>
    <n v="14555174"/>
    <x v="8"/>
    <x v="0"/>
    <n v="2001193"/>
    <s v="Rechnungskorrektur Retoure"/>
    <s v="EAM\Francisco.Naranjo"/>
    <x v="0"/>
    <s v="21074"/>
    <s v="New Way International Ltd."/>
    <x v="1"/>
    <s v="1"/>
    <s v="101030261"/>
    <x v="676"/>
    <s v="Samsung T636B Tab Active4 Pro 5G 128GB"/>
    <n v="2"/>
    <n v="419"/>
    <n v="407"/>
    <n v="814"/>
    <n v="-12"/>
    <n v="-24"/>
    <n v="-2.94"/>
    <s v="V0140"/>
    <x v="15"/>
    <s v="VKASSE"/>
    <s v="EXP"/>
    <s v="Geräte"/>
    <x v="10"/>
    <n v="-2"/>
    <n v="419"/>
    <n v="407"/>
    <n v="-814"/>
    <n v="12"/>
    <n v="24"/>
    <n v="2.9484029484029485E-2"/>
    <n v="-1"/>
    <m/>
    <x v="0"/>
    <s v="Nein"/>
    <x v="0"/>
  </r>
  <r>
    <n v="14574230"/>
    <x v="8"/>
    <x v="0"/>
    <n v="2001194"/>
    <s v="Sofortrechnung"/>
    <s v="Yasar.Yigitbilek"/>
    <x v="0"/>
    <s v="27898"/>
    <s v="Websend BV"/>
    <x v="1"/>
    <s v="1"/>
    <s v="101030353"/>
    <x v="38"/>
    <s v="Samsung A256B A25 5G 128GB"/>
    <n v="20"/>
    <n v="166.95079999999999"/>
    <n v="175"/>
    <n v="3500"/>
    <n v="8.0492000000000008"/>
    <n v="160.97999999999999"/>
    <n v="4.59"/>
    <s v="V0164"/>
    <x v="4"/>
    <s v="KPUD"/>
    <s v="EXP"/>
    <s v="Geräte"/>
    <x v="4"/>
    <n v="20"/>
    <n v="166.95079999999999"/>
    <n v="175"/>
    <n v="3500"/>
    <n v="8.0492000000000008"/>
    <n v="160.97999999999999"/>
    <n v="4.599428571428571E-2"/>
    <n v="1"/>
    <m/>
    <x v="0"/>
    <s v="Nein"/>
    <x v="0"/>
  </r>
  <r>
    <n v="14573866"/>
    <x v="8"/>
    <x v="0"/>
    <n v="2001195"/>
    <s v="Sofortrechnung"/>
    <s v="Yasar.Yigitbilek"/>
    <x v="0"/>
    <s v="28239"/>
    <s v="Fonua LTD"/>
    <x v="1"/>
    <s v="1"/>
    <s v="100302277"/>
    <x v="677"/>
    <s v="Apple iPhone 12 64GB"/>
    <n v="100"/>
    <n v="385"/>
    <n v="393"/>
    <n v="39300"/>
    <n v="8"/>
    <n v="800"/>
    <n v="2.0299999999999998"/>
    <s v="V0140"/>
    <x v="15"/>
    <s v="KPUD"/>
    <s v="EXP"/>
    <s v="Geräte"/>
    <x v="10"/>
    <n v="100"/>
    <n v="385"/>
    <n v="393"/>
    <n v="39300"/>
    <n v="8"/>
    <n v="800"/>
    <n v="2.0356234096692113E-2"/>
    <n v="1"/>
    <m/>
    <x v="0"/>
    <s v="Nein"/>
    <x v="0"/>
  </r>
  <r>
    <n v="14574980"/>
    <x v="8"/>
    <x v="0"/>
    <n v="2001196"/>
    <s v="Sofortrechnung"/>
    <s v="Yasar.Yigitbilek"/>
    <x v="1"/>
    <s v="10013"/>
    <s v="H-o-t-phone GmbH"/>
    <x v="1"/>
    <s v="1"/>
    <s v="100034495"/>
    <x v="306"/>
    <s v="Samsung S928B S24 Ultra 5G 512GB"/>
    <n v="20"/>
    <n v="795"/>
    <n v="835"/>
    <n v="16700"/>
    <n v="40"/>
    <n v="800"/>
    <n v="4.79"/>
    <s v="V0012"/>
    <x v="1"/>
    <s v="KÜB0"/>
    <s v="GRK"/>
    <s v="Geräte"/>
    <x v="1"/>
    <n v="20"/>
    <n v="795"/>
    <n v="835"/>
    <n v="16700"/>
    <n v="40"/>
    <n v="800"/>
    <n v="4.790419161676647E-2"/>
    <n v="1"/>
    <m/>
    <x v="0"/>
    <s v="Nein"/>
    <x v="0"/>
  </r>
  <r>
    <n v="14574980"/>
    <x v="8"/>
    <x v="0"/>
    <n v="2001196"/>
    <s v="Sofortrechnung"/>
    <s v="Yasar.Yigitbilek"/>
    <x v="1"/>
    <s v="10013"/>
    <s v="H-o-t-phone GmbH"/>
    <x v="1"/>
    <s v="2"/>
    <s v="101030516"/>
    <x v="137"/>
    <s v="Samsung S928B S24 Ultra 5G 512GB"/>
    <n v="20"/>
    <n v="848.8066"/>
    <n v="839"/>
    <n v="16780"/>
    <n v="-9.8065999999999995"/>
    <n v="-196.13"/>
    <n v="-1.1599999999999999"/>
    <s v="V0012"/>
    <x v="1"/>
    <s v="KÜB0"/>
    <s v="GRK"/>
    <s v="Geräte"/>
    <x v="1"/>
    <n v="20"/>
    <n v="848.8066"/>
    <n v="839"/>
    <n v="16780"/>
    <n v="-9.8065999999999995"/>
    <n v="-196.13"/>
    <n v="-1.1688319427890346E-2"/>
    <n v="1"/>
    <m/>
    <x v="0"/>
    <s v="Nein"/>
    <x v="1"/>
  </r>
  <r>
    <n v="14573898"/>
    <x v="8"/>
    <x v="0"/>
    <n v="2001197"/>
    <s v="Sofortrechnung"/>
    <s v="Yasar.Yigitbilek"/>
    <x v="1"/>
    <s v="24559"/>
    <s v="faro Import Export GmbH &amp; Co. KG"/>
    <x v="0"/>
    <s v="1"/>
    <s v="200060080"/>
    <x v="583"/>
    <s v="Google Pixel 9/9 Pro Case"/>
    <n v="10"/>
    <n v="16.010000000000002"/>
    <n v="17.5"/>
    <n v="175"/>
    <n v="1.49"/>
    <n v="14.9"/>
    <n v="8.51"/>
    <s v="V0012"/>
    <x v="1"/>
    <s v="KÜB8"/>
    <s v="GRK"/>
    <s v="Zubehör"/>
    <x v="1"/>
    <n v="10"/>
    <n v="16.010000000000002"/>
    <n v="17.5"/>
    <n v="175"/>
    <n v="1.49"/>
    <n v="14.9"/>
    <n v="8.5142857142857145E-2"/>
    <n v="1"/>
    <m/>
    <x v="0"/>
    <s v="Nein"/>
    <x v="0"/>
  </r>
  <r>
    <n v="14574925"/>
    <x v="8"/>
    <x v="0"/>
    <n v="2001198"/>
    <s v="Sofortrechnung"/>
    <s v="eam\bekir.ahmed"/>
    <x v="0"/>
    <s v="30428"/>
    <s v="GOLDEN BYTE COMMERCE M. - IKE"/>
    <x v="1"/>
    <s v="1"/>
    <s v="101690209"/>
    <x v="12"/>
    <s v="Xiaomi Redmi Pad SE 8GB/256GB [WiFi]"/>
    <n v="2"/>
    <n v="129.98869999999999"/>
    <n v="140"/>
    <n v="280"/>
    <n v="10.0113"/>
    <n v="20.02"/>
    <n v="7.15"/>
    <s v="V0164"/>
    <x v="4"/>
    <s v="KPUD"/>
    <s v="EXP"/>
    <s v="Geräte"/>
    <x v="4"/>
    <n v="2"/>
    <n v="129.98869999999999"/>
    <n v="140"/>
    <n v="280"/>
    <n v="10.0113"/>
    <n v="20.02"/>
    <n v="7.1499999999999994E-2"/>
    <n v="1"/>
    <m/>
    <x v="0"/>
    <s v="Nein"/>
    <x v="0"/>
  </r>
  <r>
    <n v="14574925"/>
    <x v="8"/>
    <x v="0"/>
    <n v="2001198"/>
    <s v="Sofortrechnung"/>
    <s v="eam\bekir.ahmed"/>
    <x v="0"/>
    <s v="30428"/>
    <s v="GOLDEN BYTE COMMERCE M. - IKE"/>
    <x v="0"/>
    <s v="2"/>
    <s v="200370119"/>
    <x v="179"/>
    <s v="Huawei Watch D2 (Luca-B10L)"/>
    <n v="1"/>
    <n v="298.3"/>
    <n v="303"/>
    <n v="303"/>
    <n v="4.7"/>
    <n v="4.7"/>
    <n v="1.55"/>
    <s v="V0164"/>
    <x v="4"/>
    <s v="KPUD"/>
    <s v="EXP"/>
    <s v="Zubehör"/>
    <x v="4"/>
    <n v="1"/>
    <n v="298.3"/>
    <n v="303"/>
    <n v="303"/>
    <n v="4.7"/>
    <n v="4.7"/>
    <n v="1.5511551155115513E-2"/>
    <n v="1"/>
    <m/>
    <x v="0"/>
    <s v="Nein"/>
    <x v="0"/>
  </r>
  <r>
    <n v="14574925"/>
    <x v="8"/>
    <x v="0"/>
    <n v="2001198"/>
    <s v="Sofortrechnung"/>
    <s v="eam\bekir.ahmed"/>
    <x v="0"/>
    <s v="30428"/>
    <s v="GOLDEN BYTE COMMERCE M. - IKE"/>
    <x v="0"/>
    <s v="3"/>
    <s v="200370120"/>
    <x v="678"/>
    <s v="Huawei Watch D2 (Luca-B10L)"/>
    <n v="1"/>
    <n v="298.3"/>
    <n v="303"/>
    <n v="303"/>
    <n v="4.7"/>
    <n v="4.7"/>
    <n v="1.55"/>
    <s v="V0164"/>
    <x v="4"/>
    <s v="KPUD"/>
    <s v="EXP"/>
    <s v="Zubehör"/>
    <x v="4"/>
    <n v="1"/>
    <n v="298.3"/>
    <n v="303"/>
    <n v="303"/>
    <n v="4.7"/>
    <n v="4.7"/>
    <n v="1.5511551155115513E-2"/>
    <n v="1"/>
    <m/>
    <x v="0"/>
    <s v="Nein"/>
    <x v="0"/>
  </r>
  <r>
    <n v="14574925"/>
    <x v="8"/>
    <x v="0"/>
    <n v="2001198"/>
    <s v="Sofortrechnung"/>
    <s v="eam\bekir.ahmed"/>
    <x v="0"/>
    <s v="30428"/>
    <s v="GOLDEN BYTE COMMERCE M. - IKE"/>
    <x v="1"/>
    <s v="4"/>
    <s v="101030382"/>
    <x v="28"/>
    <s v="Samsung S921B S24 5G 256GB"/>
    <n v="3"/>
    <n v="527.87900000000002"/>
    <n v="545"/>
    <n v="1635"/>
    <n v="17.120999999999999"/>
    <n v="51.36"/>
    <n v="3.14"/>
    <s v="V0164"/>
    <x v="4"/>
    <s v="KPUD"/>
    <s v="EXP"/>
    <s v="Geräte"/>
    <x v="4"/>
    <n v="3"/>
    <n v="527.87900000000002"/>
    <n v="545"/>
    <n v="1635"/>
    <n v="17.120999999999999"/>
    <n v="51.36"/>
    <n v="3.1412844036697245E-2"/>
    <n v="1"/>
    <m/>
    <x v="0"/>
    <s v="Nein"/>
    <x v="0"/>
  </r>
  <r>
    <n v="14574925"/>
    <x v="8"/>
    <x v="0"/>
    <n v="2001198"/>
    <s v="Sofortrechnung"/>
    <s v="eam\bekir.ahmed"/>
    <x v="0"/>
    <s v="30428"/>
    <s v="GOLDEN BYTE COMMERCE M. - IKE"/>
    <x v="0"/>
    <s v="5"/>
    <s v="200370101"/>
    <x v="120"/>
    <s v="Huawei Watch Fit 3 (Solo-B09S)"/>
    <n v="13"/>
    <n v="94.136499999999998"/>
    <n v="98"/>
    <n v="1274"/>
    <n v="3.8635000000000002"/>
    <n v="50.23"/>
    <n v="3.94"/>
    <s v="V0164"/>
    <x v="4"/>
    <s v="KPUD"/>
    <s v="EXP"/>
    <s v="Zubehör"/>
    <x v="4"/>
    <n v="13"/>
    <n v="94.136499999999998"/>
    <n v="98"/>
    <n v="1274"/>
    <n v="3.8635000000000002"/>
    <n v="50.23"/>
    <n v="3.9427001569858712E-2"/>
    <n v="1"/>
    <m/>
    <x v="0"/>
    <s v="Nein"/>
    <x v="0"/>
  </r>
  <r>
    <n v="14574925"/>
    <x v="8"/>
    <x v="0"/>
    <n v="2001198"/>
    <s v="Sofortrechnung"/>
    <s v="eam\bekir.ahmed"/>
    <x v="0"/>
    <s v="30428"/>
    <s v="GOLDEN BYTE COMMERCE M. - IKE"/>
    <x v="1"/>
    <s v="6"/>
    <s v="100302932"/>
    <x v="187"/>
    <s v="Apple iPhone 15 Pro Max 512GB"/>
    <n v="2"/>
    <n v="1037.0621000000001"/>
    <n v="1075"/>
    <n v="2150"/>
    <n v="37.937899999999999"/>
    <n v="75.88"/>
    <n v="3.52"/>
    <s v="V0164"/>
    <x v="4"/>
    <s v="KPUD"/>
    <s v="EXP"/>
    <s v="Geräte"/>
    <x v="4"/>
    <n v="2"/>
    <n v="1037.0621000000001"/>
    <n v="1075"/>
    <n v="2150"/>
    <n v="37.937899999999999"/>
    <n v="75.88"/>
    <n v="3.5293023255813953E-2"/>
    <n v="1"/>
    <m/>
    <x v="0"/>
    <s v="Nein"/>
    <x v="0"/>
  </r>
  <r>
    <n v="14574925"/>
    <x v="8"/>
    <x v="0"/>
    <n v="2001198"/>
    <s v="Sofortrechnung"/>
    <s v="eam\bekir.ahmed"/>
    <x v="0"/>
    <s v="30428"/>
    <s v="GOLDEN BYTE COMMERCE M. - IKE"/>
    <x v="1"/>
    <s v="7"/>
    <s v="101030395"/>
    <x v="602"/>
    <s v="Samsung S928B S24 Ultra 5G 256GB"/>
    <n v="4"/>
    <n v="759"/>
    <n v="768"/>
    <n v="3072"/>
    <n v="9"/>
    <n v="36"/>
    <n v="1.17"/>
    <s v="V0164"/>
    <x v="4"/>
    <s v="KPUD"/>
    <s v="EXP"/>
    <s v="Geräte"/>
    <x v="4"/>
    <n v="4"/>
    <n v="759"/>
    <n v="768"/>
    <n v="3072"/>
    <n v="9"/>
    <n v="36"/>
    <n v="1.171875E-2"/>
    <n v="1"/>
    <m/>
    <x v="0"/>
    <s v="Nein"/>
    <x v="0"/>
  </r>
  <r>
    <n v="14574925"/>
    <x v="8"/>
    <x v="0"/>
    <n v="2001198"/>
    <s v="Sofortrechnung"/>
    <s v="eam\bekir.ahmed"/>
    <x v="0"/>
    <s v="30428"/>
    <s v="GOLDEN BYTE COMMERCE M. - IKE"/>
    <x v="1"/>
    <s v="8"/>
    <s v="101030624"/>
    <x v="679"/>
    <s v="Samsung S721B S24 FE 5G 128GB"/>
    <n v="3"/>
    <n v="428"/>
    <n v="437"/>
    <n v="1311"/>
    <n v="9"/>
    <n v="27"/>
    <n v="2.0499999999999998"/>
    <s v="V0164"/>
    <x v="4"/>
    <s v="KPUD"/>
    <s v="EXP"/>
    <s v="Geräte"/>
    <x v="4"/>
    <n v="3"/>
    <n v="428"/>
    <n v="437"/>
    <n v="1311"/>
    <n v="9"/>
    <n v="27"/>
    <n v="2.0594965675057208E-2"/>
    <n v="1"/>
    <m/>
    <x v="0"/>
    <s v="Nein"/>
    <x v="0"/>
  </r>
  <r>
    <n v="14574925"/>
    <x v="8"/>
    <x v="0"/>
    <n v="2001198"/>
    <s v="Sofortrechnung"/>
    <s v="eam\bekir.ahmed"/>
    <x v="0"/>
    <s v="30428"/>
    <s v="GOLDEN BYTE COMMERCE M. - IKE"/>
    <x v="0"/>
    <s v="9"/>
    <s v="200370098"/>
    <x v="445"/>
    <s v="Huawei Watch Fit 3 (Solo-B09S)"/>
    <n v="6"/>
    <n v="91.93"/>
    <n v="98"/>
    <n v="588"/>
    <n v="6.07"/>
    <n v="36.42"/>
    <n v="6.19"/>
    <s v="V0164"/>
    <x v="4"/>
    <s v="KPUD"/>
    <s v="EXP"/>
    <s v="Zubehör"/>
    <x v="4"/>
    <n v="6"/>
    <n v="91.93"/>
    <n v="98"/>
    <n v="588"/>
    <n v="6.07"/>
    <n v="36.42"/>
    <n v="6.1938775510204082E-2"/>
    <n v="1"/>
    <m/>
    <x v="0"/>
    <s v="Nein"/>
    <x v="0"/>
  </r>
  <r>
    <n v="14574925"/>
    <x v="8"/>
    <x v="0"/>
    <n v="2001198"/>
    <s v="Sofortrechnung"/>
    <s v="eam\bekir.ahmed"/>
    <x v="0"/>
    <s v="30428"/>
    <s v="GOLDEN BYTE COMMERCE M. - IKE"/>
    <x v="0"/>
    <s v="10"/>
    <s v="200370098"/>
    <x v="445"/>
    <s v="Huawei Watch Fit 3 (Solo-B09S)"/>
    <n v="1"/>
    <n v="91.93"/>
    <n v="98"/>
    <n v="98"/>
    <n v="6.07"/>
    <n v="6.07"/>
    <n v="6.19"/>
    <s v="V0164"/>
    <x v="4"/>
    <s v="KPUD"/>
    <s v="EXP"/>
    <s v="Zubehör"/>
    <x v="4"/>
    <n v="1"/>
    <n v="91.93"/>
    <n v="98"/>
    <n v="98"/>
    <n v="6.07"/>
    <n v="6.07"/>
    <n v="6.1938775510204082E-2"/>
    <n v="1"/>
    <m/>
    <x v="0"/>
    <s v="Nein"/>
    <x v="0"/>
  </r>
  <r>
    <n v="14574925"/>
    <x v="8"/>
    <x v="0"/>
    <n v="2001198"/>
    <s v="Sofortrechnung"/>
    <s v="eam\bekir.ahmed"/>
    <x v="0"/>
    <s v="30428"/>
    <s v="GOLDEN BYTE COMMERCE M. - IKE"/>
    <x v="1"/>
    <s v="11"/>
    <s v="101030394"/>
    <x v="104"/>
    <s v="Samsung S928B S24 Ultra 5G 256GB"/>
    <n v="3"/>
    <n v="759"/>
    <n v="768"/>
    <n v="2304"/>
    <n v="9"/>
    <n v="27"/>
    <n v="1.17"/>
    <s v="V0164"/>
    <x v="4"/>
    <s v="KPUD"/>
    <s v="EXP"/>
    <s v="Geräte"/>
    <x v="4"/>
    <n v="3"/>
    <n v="759"/>
    <n v="768"/>
    <n v="2304"/>
    <n v="9"/>
    <n v="27"/>
    <n v="1.171875E-2"/>
    <n v="1"/>
    <m/>
    <x v="0"/>
    <s v="Nein"/>
    <x v="0"/>
  </r>
  <r>
    <n v="14574925"/>
    <x v="8"/>
    <x v="0"/>
    <n v="2001198"/>
    <s v="Sofortrechnung"/>
    <s v="eam\bekir.ahmed"/>
    <x v="0"/>
    <s v="30428"/>
    <s v="GOLDEN BYTE COMMERCE M. - IKE"/>
    <x v="0"/>
    <s v="12"/>
    <s v="201230001"/>
    <x v="208"/>
    <s v="Sony Playstation 5 Slim Disc Edition"/>
    <n v="4"/>
    <n v="405.41669999999999"/>
    <n v="430"/>
    <n v="1720"/>
    <n v="24.583300000000001"/>
    <n v="98.33"/>
    <n v="5.71"/>
    <s v="V0164"/>
    <x v="4"/>
    <s v="KPUD"/>
    <s v="EXP"/>
    <s v="Zubehör"/>
    <x v="4"/>
    <n v="4"/>
    <n v="405.41669999999999"/>
    <n v="430"/>
    <n v="1720"/>
    <n v="24.583300000000001"/>
    <n v="98.33"/>
    <n v="5.7168604651162788E-2"/>
    <n v="1"/>
    <m/>
    <x v="0"/>
    <s v="Nein"/>
    <x v="0"/>
  </r>
  <r>
    <n v="14574975"/>
    <x v="8"/>
    <x v="0"/>
    <n v="2001199"/>
    <s v="Sofortrechnung"/>
    <s v="Yasar.Yigitbilek"/>
    <x v="0"/>
    <s v="28753"/>
    <s v="Bauer s.r.l."/>
    <x v="1"/>
    <s v="1"/>
    <s v="101030353"/>
    <x v="38"/>
    <s v="Samsung A256B A25 5G 128GB"/>
    <n v="20"/>
    <n v="166.95079999999999"/>
    <n v="174"/>
    <n v="3480"/>
    <n v="7.0491999999999999"/>
    <n v="140.97999999999999"/>
    <n v="4.05"/>
    <s v="V0022"/>
    <x v="13"/>
    <s v="KPUD"/>
    <s v="EXP"/>
    <s v="Geräte"/>
    <x v="8"/>
    <n v="20"/>
    <n v="166.95079999999999"/>
    <n v="174"/>
    <n v="3480"/>
    <n v="7.0491999999999999"/>
    <n v="140.97999999999999"/>
    <n v="4.0511494252873557E-2"/>
    <n v="1"/>
    <m/>
    <x v="0"/>
    <s v="Nein"/>
    <x v="0"/>
  </r>
  <r>
    <n v="14574975"/>
    <x v="8"/>
    <x v="0"/>
    <n v="2001199"/>
    <s v="Sofortrechnung"/>
    <s v="Yasar.Yigitbilek"/>
    <x v="0"/>
    <s v="28753"/>
    <s v="Bauer s.r.l."/>
    <x v="1"/>
    <s v="2"/>
    <s v="101300172"/>
    <x v="85"/>
    <s v="Apple iPhone 15 256GB"/>
    <n v="20"/>
    <n v="703"/>
    <n v="715"/>
    <n v="14300"/>
    <n v="12"/>
    <n v="240"/>
    <n v="1.67"/>
    <s v="V0022"/>
    <x v="13"/>
    <s v="KPUD"/>
    <s v="EXP"/>
    <s v="Geräte"/>
    <x v="8"/>
    <n v="20"/>
    <n v="703"/>
    <n v="715"/>
    <n v="14300"/>
    <n v="12"/>
    <n v="240"/>
    <n v="1.6783216783216783E-2"/>
    <n v="1"/>
    <m/>
    <x v="0"/>
    <s v="Nein"/>
    <x v="0"/>
  </r>
  <r>
    <n v="14574975"/>
    <x v="8"/>
    <x v="0"/>
    <n v="2001199"/>
    <s v="Sofortrechnung"/>
    <s v="Yasar.Yigitbilek"/>
    <x v="0"/>
    <s v="28753"/>
    <s v="Bauer s.r.l."/>
    <x v="1"/>
    <s v="3"/>
    <s v="101030355"/>
    <x v="57"/>
    <s v="Samsung A256B A25 5G 256GB"/>
    <n v="30"/>
    <n v="195"/>
    <n v="204"/>
    <n v="6120"/>
    <n v="9"/>
    <n v="270"/>
    <n v="4.41"/>
    <s v="V0022"/>
    <x v="13"/>
    <s v="KPUD"/>
    <s v="EXP"/>
    <s v="Geräte"/>
    <x v="8"/>
    <n v="30"/>
    <n v="195"/>
    <n v="204"/>
    <n v="6120"/>
    <n v="9"/>
    <n v="270"/>
    <n v="4.4117647058823532E-2"/>
    <n v="1"/>
    <m/>
    <x v="0"/>
    <s v="Nein"/>
    <x v="0"/>
  </r>
  <r>
    <n v="14574975"/>
    <x v="8"/>
    <x v="0"/>
    <n v="2001199"/>
    <s v="Sofortrechnung"/>
    <s v="Yasar.Yigitbilek"/>
    <x v="0"/>
    <s v="28753"/>
    <s v="Bauer s.r.l."/>
    <x v="1"/>
    <s v="4"/>
    <s v="101300037"/>
    <x v="91"/>
    <s v="Apple iPhone 14 128GB"/>
    <n v="20"/>
    <n v="491.02229999999997"/>
    <n v="507"/>
    <n v="10140"/>
    <n v="15.9777"/>
    <n v="319.55"/>
    <n v="3.15"/>
    <s v="V0022"/>
    <x v="13"/>
    <s v="KPUD"/>
    <s v="EXP"/>
    <s v="Geräte"/>
    <x v="8"/>
    <n v="20"/>
    <n v="491.02229999999997"/>
    <n v="507"/>
    <n v="10140"/>
    <n v="15.9777"/>
    <n v="319.55"/>
    <n v="3.1513806706114401E-2"/>
    <n v="1"/>
    <m/>
    <x v="0"/>
    <s v="Nein"/>
    <x v="0"/>
  </r>
  <r>
    <n v="14573911"/>
    <x v="8"/>
    <x v="0"/>
    <n v="2001200"/>
    <s v="Sofortrechnung"/>
    <s v="eam\bekir.ahmed"/>
    <x v="5"/>
    <s v="30895"/>
    <s v="DCR Agentur für Verkaufsförderung &amp; Marketing GmbH"/>
    <x v="7"/>
    <s v="1"/>
    <s v="700970484"/>
    <x v="593"/>
    <s v="Telekom Tarifcheck Rollup System Promotion"/>
    <n v="2"/>
    <n v="94.317499999999995"/>
    <n v="94.32"/>
    <n v="188.64"/>
    <n v="2.5000000000000001E-3"/>
    <n v="0"/>
    <n v="0"/>
    <s v="V0157"/>
    <x v="18"/>
    <s v="KÜB14"/>
    <s v="FHK"/>
    <s v="Marketing"/>
    <x v="12"/>
    <n v="2"/>
    <n v="94.317499999999995"/>
    <n v="94.32"/>
    <n v="188.64"/>
    <n v="2.5000000000000001E-3"/>
    <n v="0"/>
    <n v="0"/>
    <n v="1"/>
    <m/>
    <x v="0"/>
    <s v="Nein"/>
    <x v="0"/>
  </r>
  <r>
    <n v="14573911"/>
    <x v="8"/>
    <x v="0"/>
    <n v="2001200"/>
    <s v="Sofortrechnung"/>
    <s v="eam\bekir.ahmed"/>
    <x v="5"/>
    <s v="30895"/>
    <s v="DCR Agentur für Verkaufsförderung &amp; Marketing GmbH"/>
    <x v="7"/>
    <s v="2"/>
    <s v="700970485"/>
    <x v="593"/>
    <s v="Telekom Tarifcheck Rollup System [Promotion]"/>
    <n v="2"/>
    <n v="94"/>
    <n v="94"/>
    <n v="188"/>
    <n v="0"/>
    <n v="0"/>
    <n v="0"/>
    <s v="V0157"/>
    <x v="18"/>
    <s v="KÜB14"/>
    <s v="FHK"/>
    <s v="Marketing"/>
    <x v="12"/>
    <n v="2"/>
    <n v="94"/>
    <n v="94"/>
    <n v="188"/>
    <n v="0"/>
    <n v="0"/>
    <n v="0"/>
    <n v="1"/>
    <m/>
    <x v="0"/>
    <s v="Nein"/>
    <x v="0"/>
  </r>
  <r>
    <n v="14573911"/>
    <x v="8"/>
    <x v="0"/>
    <n v="2001200"/>
    <s v="Sofortrechnung"/>
    <s v="eam\bekir.ahmed"/>
    <x v="5"/>
    <s v="30895"/>
    <s v="DCR Agentur für Verkaufsförderung &amp; Marketing GmbH"/>
    <x v="7"/>
    <s v="3"/>
    <s v="700970488"/>
    <x v="680"/>
    <s v="Theke Telekom Glasfaser, schwarz [Promotion]"/>
    <n v="2"/>
    <n v="199"/>
    <n v="199"/>
    <n v="398"/>
    <n v="0"/>
    <n v="0"/>
    <n v="0"/>
    <s v="V0157"/>
    <x v="18"/>
    <s v="KÜB14"/>
    <s v="FHK"/>
    <s v="Marketing"/>
    <x v="12"/>
    <n v="2"/>
    <n v="199"/>
    <n v="199"/>
    <n v="398"/>
    <n v="0"/>
    <n v="0"/>
    <n v="0"/>
    <n v="1"/>
    <m/>
    <x v="0"/>
    <s v="Nein"/>
    <x v="0"/>
  </r>
  <r>
    <n v="14573911"/>
    <x v="8"/>
    <x v="0"/>
    <n v="2001200"/>
    <s v="Sofortrechnung"/>
    <s v="eam\bekir.ahmed"/>
    <x v="5"/>
    <s v="30895"/>
    <s v="DCR Agentur für Verkaufsförderung &amp; Marketing GmbH"/>
    <x v="7"/>
    <s v="4"/>
    <s v="700970494"/>
    <x v="641"/>
    <s v="Theke Telekom, schwarzlackiert [Promotion]"/>
    <n v="2"/>
    <n v="229"/>
    <n v="229"/>
    <n v="458"/>
    <n v="0"/>
    <n v="0"/>
    <n v="0"/>
    <s v="V0157"/>
    <x v="18"/>
    <s v="KÜB14"/>
    <s v="FHK"/>
    <s v="Marketing"/>
    <x v="12"/>
    <n v="2"/>
    <n v="229"/>
    <n v="229"/>
    <n v="458"/>
    <n v="0"/>
    <n v="0"/>
    <n v="0"/>
    <n v="1"/>
    <m/>
    <x v="0"/>
    <s v="Nein"/>
    <x v="0"/>
  </r>
  <r>
    <n v="14574972"/>
    <x v="8"/>
    <x v="0"/>
    <n v="2001201"/>
    <s v="Sofortrechnung"/>
    <s v="EAM\Erdal.Bircan"/>
    <x v="0"/>
    <s v="23361"/>
    <s v="Celular Iberia SL"/>
    <x v="1"/>
    <s v="1"/>
    <s v="100302932"/>
    <x v="187"/>
    <s v="Apple iPhone 15 Pro Max 512GB"/>
    <n v="8"/>
    <n v="1037.0621000000001"/>
    <n v="1095"/>
    <n v="8760"/>
    <n v="57.937899999999999"/>
    <n v="463.5"/>
    <n v="5.29"/>
    <s v="V0018"/>
    <x v="16"/>
    <s v="KÜB14"/>
    <s v="EXP"/>
    <s v="Geräte"/>
    <x v="11"/>
    <n v="8"/>
    <n v="1037.0621000000001"/>
    <n v="1095"/>
    <n v="8760"/>
    <n v="57.937899999999999"/>
    <n v="463.5"/>
    <n v="5.2910958904109587E-2"/>
    <n v="1"/>
    <m/>
    <x v="0"/>
    <s v="Nein"/>
    <x v="0"/>
  </r>
  <r>
    <n v="14574972"/>
    <x v="8"/>
    <x v="0"/>
    <n v="2001201"/>
    <s v="Sofortrechnung"/>
    <s v="EAM\Erdal.Bircan"/>
    <x v="0"/>
    <s v="23361"/>
    <s v="Celular Iberia SL"/>
    <x v="1"/>
    <s v="2"/>
    <s v="100690579"/>
    <x v="206"/>
    <s v="Xiaomi Redmi 13C 4GB/128GB"/>
    <n v="5"/>
    <n v="80.210499999999996"/>
    <n v="82"/>
    <n v="410"/>
    <n v="1.7895000000000001"/>
    <n v="8.9499999999999993"/>
    <n v="2.1800000000000002"/>
    <s v="V0018"/>
    <x v="16"/>
    <s v="KÜB14"/>
    <s v="EXP"/>
    <s v="Geräte"/>
    <x v="11"/>
    <n v="5"/>
    <n v="80.210499999999996"/>
    <n v="82"/>
    <n v="410"/>
    <n v="1.7895000000000001"/>
    <n v="8.9499999999999993"/>
    <n v="2.1829268292682925E-2"/>
    <n v="1"/>
    <m/>
    <x v="0"/>
    <s v="Nein"/>
    <x v="0"/>
  </r>
  <r>
    <n v="14575011"/>
    <x v="8"/>
    <x v="0"/>
    <n v="2001202"/>
    <s v="Sofortrechnung"/>
    <s v="Yasar.Yigitbilek"/>
    <x v="0"/>
    <s v="30248"/>
    <s v="Etra Telecom ApS"/>
    <x v="3"/>
    <s v="1"/>
    <s v="900010011"/>
    <x v="36"/>
    <s v="Sonstiges"/>
    <n v="1"/>
    <n v="0"/>
    <n v="20"/>
    <n v="20"/>
    <n v="20"/>
    <n v="20"/>
    <m/>
    <s v="V0164"/>
    <x v="4"/>
    <s v="KPUD"/>
    <s v="EXP"/>
    <s v="Sonstige"/>
    <x v="4"/>
    <n v="1"/>
    <n v="0"/>
    <n v="20"/>
    <n v="20"/>
    <n v="20"/>
    <n v="20"/>
    <n v="1"/>
    <n v="1"/>
    <m/>
    <x v="2"/>
    <s v="Ja"/>
    <x v="0"/>
  </r>
  <r>
    <n v="14575011"/>
    <x v="8"/>
    <x v="0"/>
    <n v="2001202"/>
    <s v="Sofortrechnung"/>
    <s v="Yasar.Yigitbilek"/>
    <x v="0"/>
    <s v="30248"/>
    <s v="Etra Telecom ApS"/>
    <x v="1"/>
    <s v="2"/>
    <s v="100303089"/>
    <x v="496"/>
    <s v="Apple iPhone 16 128GB"/>
    <n v="2"/>
    <n v="699.65219999999999"/>
    <n v="713"/>
    <n v="1426"/>
    <n v="13.347799999999999"/>
    <n v="26.7"/>
    <n v="1.87"/>
    <s v="V0164"/>
    <x v="4"/>
    <s v="KPUD"/>
    <s v="EXP"/>
    <s v="Geräte"/>
    <x v="4"/>
    <n v="2"/>
    <n v="699.65219999999999"/>
    <n v="713"/>
    <n v="1426"/>
    <n v="13.347799999999999"/>
    <n v="26.7"/>
    <n v="1.8723702664796633E-2"/>
    <n v="1"/>
    <m/>
    <x v="0"/>
    <s v="Nein"/>
    <x v="0"/>
  </r>
  <r>
    <n v="14575011"/>
    <x v="8"/>
    <x v="0"/>
    <n v="2001202"/>
    <s v="Sofortrechnung"/>
    <s v="Yasar.Yigitbilek"/>
    <x v="0"/>
    <s v="30248"/>
    <s v="Etra Telecom ApS"/>
    <x v="1"/>
    <s v="3"/>
    <s v="100034595"/>
    <x v="213"/>
    <s v="Samsung S928B S24 Ultra 5G 256GB EE"/>
    <n v="1"/>
    <n v="780.90909999999997"/>
    <n v="785"/>
    <n v="785"/>
    <n v="4.0909000000000004"/>
    <n v="4.09"/>
    <n v="0.52"/>
    <s v="V0164"/>
    <x v="4"/>
    <s v="KPUD"/>
    <s v="EXP"/>
    <s v="Geräte"/>
    <x v="4"/>
    <n v="1"/>
    <n v="780.90909999999997"/>
    <n v="785"/>
    <n v="785"/>
    <n v="4.0909000000000004"/>
    <n v="4.09"/>
    <n v="5.2101910828025472E-3"/>
    <n v="1"/>
    <m/>
    <x v="0"/>
    <s v="Nein"/>
    <x v="0"/>
  </r>
  <r>
    <n v="14575008"/>
    <x v="8"/>
    <x v="0"/>
    <n v="2001203"/>
    <s v="Sofortrechnung"/>
    <s v="EAM\Erdal.Bircan"/>
    <x v="2"/>
    <s v="26742"/>
    <s v="Flat-com GmbH"/>
    <x v="1"/>
    <s v="1"/>
    <s v="101030353"/>
    <x v="38"/>
    <s v="Samsung A256B A25 5G 128GB"/>
    <n v="5"/>
    <n v="166.95079999999999"/>
    <n v="179"/>
    <n v="895"/>
    <n v="12.049200000000001"/>
    <n v="60.25"/>
    <n v="6.73"/>
    <s v="V0162"/>
    <x v="8"/>
    <s v="KABB0"/>
    <s v="FHK"/>
    <s v="Geräte"/>
    <x v="2"/>
    <n v="5"/>
    <n v="166.95079999999999"/>
    <n v="179"/>
    <n v="895"/>
    <n v="12.049200000000001"/>
    <n v="60.25"/>
    <n v="6.7318435754189943E-2"/>
    <n v="1"/>
    <m/>
    <x v="0"/>
    <s v="Nein"/>
    <x v="0"/>
  </r>
  <r>
    <n v="14575008"/>
    <x v="8"/>
    <x v="0"/>
    <n v="2001203"/>
    <s v="Sofortrechnung"/>
    <s v="EAM\Erdal.Bircan"/>
    <x v="2"/>
    <s v="26742"/>
    <s v="Flat-com GmbH"/>
    <x v="1"/>
    <s v="2"/>
    <s v="101030624"/>
    <x v="679"/>
    <s v="Samsung S721B S24 FE 5G 128GB"/>
    <n v="4"/>
    <n v="428"/>
    <n v="449"/>
    <n v="1796"/>
    <n v="21"/>
    <n v="84"/>
    <n v="4.67"/>
    <s v="V0162"/>
    <x v="8"/>
    <s v="KABB0"/>
    <s v="FHK"/>
    <s v="Geräte"/>
    <x v="2"/>
    <n v="4"/>
    <n v="428"/>
    <n v="449"/>
    <n v="1796"/>
    <n v="21"/>
    <n v="84"/>
    <n v="4.6770601336302897E-2"/>
    <n v="1"/>
    <m/>
    <x v="0"/>
    <s v="Nein"/>
    <x v="0"/>
  </r>
  <r>
    <n v="14574976"/>
    <x v="8"/>
    <x v="0"/>
    <n v="2001204"/>
    <s v="Sofortrechnung"/>
    <s v="Yasar.Yigitbilek"/>
    <x v="2"/>
    <s v="27137"/>
    <s v="Giordano Mobile"/>
    <x v="1"/>
    <s v="1"/>
    <s v="100303104"/>
    <x v="656"/>
    <s v="Apple iPhone 16 Plus 128GB"/>
    <n v="1"/>
    <n v="819"/>
    <n v="849"/>
    <n v="849"/>
    <n v="30"/>
    <n v="30"/>
    <n v="3.53"/>
    <s v="V0163"/>
    <x v="11"/>
    <s v="KABB0"/>
    <s v="FHK"/>
    <s v="Geräte"/>
    <x v="2"/>
    <n v="1"/>
    <n v="819"/>
    <n v="849"/>
    <n v="849"/>
    <n v="30"/>
    <n v="30"/>
    <n v="3.5335689045936397E-2"/>
    <n v="1"/>
    <m/>
    <x v="0"/>
    <s v="Nein"/>
    <x v="0"/>
  </r>
  <r>
    <n v="14575016"/>
    <x v="8"/>
    <x v="0"/>
    <n v="2001205"/>
    <s v="Sofortrechnung"/>
    <s v="eam\mustafa.oezer"/>
    <x v="1"/>
    <s v="24696"/>
    <s v="reichelt elektronik GmbH &amp; Co. KG"/>
    <x v="1"/>
    <s v="1"/>
    <s v="101030104"/>
    <x v="304"/>
    <s v="Samsung G736B Xcover 6 Pro 5G 128GB EE"/>
    <n v="1"/>
    <n v="300.59789999999998"/>
    <n v="319"/>
    <n v="319"/>
    <n v="18.402100000000001"/>
    <n v="18.399999999999999"/>
    <n v="5.76"/>
    <s v="V0042"/>
    <x v="5"/>
    <s v="KÜB14"/>
    <s v="GRK"/>
    <s v="Geräte"/>
    <x v="5"/>
    <n v="1"/>
    <n v="300.59789999999998"/>
    <n v="319"/>
    <n v="319"/>
    <n v="18.402100000000001"/>
    <n v="18.399999999999999"/>
    <n v="5.7680250783699052E-2"/>
    <n v="1"/>
    <m/>
    <x v="0"/>
    <s v="Nein"/>
    <x v="0"/>
  </r>
  <r>
    <n v="14575016"/>
    <x v="8"/>
    <x v="0"/>
    <n v="2001205"/>
    <s v="Sofortrechnung"/>
    <s v="eam\mustafa.oezer"/>
    <x v="1"/>
    <s v="24696"/>
    <s v="reichelt elektronik GmbH &amp; Co. KG"/>
    <x v="1"/>
    <s v="2"/>
    <s v="101030623"/>
    <x v="513"/>
    <s v="Samsung S721B S24 FE 5G 128GB"/>
    <n v="1"/>
    <n v="399"/>
    <n v="439"/>
    <n v="439"/>
    <n v="40"/>
    <n v="40"/>
    <n v="9.11"/>
    <s v="V0042"/>
    <x v="5"/>
    <s v="KÜB14"/>
    <s v="GRK"/>
    <s v="Geräte"/>
    <x v="5"/>
    <n v="1"/>
    <n v="399"/>
    <n v="439"/>
    <n v="439"/>
    <n v="40"/>
    <n v="40"/>
    <n v="9.1116173120728935E-2"/>
    <n v="1"/>
    <m/>
    <x v="0"/>
    <s v="Nein"/>
    <x v="0"/>
  </r>
  <r>
    <n v="14575016"/>
    <x v="8"/>
    <x v="0"/>
    <n v="2001205"/>
    <s v="Sofortrechnung"/>
    <s v="eam\mustafa.oezer"/>
    <x v="1"/>
    <s v="24696"/>
    <s v="reichelt elektronik GmbH &amp; Co. KG"/>
    <x v="1"/>
    <s v="3"/>
    <s v="101030273"/>
    <x v="409"/>
    <s v="Samsung A346B A34 5G 128GB EE"/>
    <n v="5"/>
    <n v="169.4264"/>
    <n v="180"/>
    <n v="900"/>
    <n v="10.573600000000001"/>
    <n v="52.87"/>
    <n v="5.87"/>
    <s v="V0042"/>
    <x v="5"/>
    <s v="KÜB14"/>
    <s v="GRK"/>
    <s v="Geräte"/>
    <x v="5"/>
    <n v="5"/>
    <n v="169.4264"/>
    <n v="180"/>
    <n v="900"/>
    <n v="10.573600000000001"/>
    <n v="52.87"/>
    <n v="5.8744444444444439E-2"/>
    <n v="1"/>
    <m/>
    <x v="0"/>
    <s v="Nein"/>
    <x v="0"/>
  </r>
  <r>
    <n v="14574377"/>
    <x v="8"/>
    <x v="0"/>
    <n v="2001206"/>
    <s v="Sofortrechnung"/>
    <s v="Yasar.Yigitbilek"/>
    <x v="2"/>
    <s v="23668"/>
    <s v="KS Com"/>
    <x v="1"/>
    <s v="1"/>
    <s v="100303141"/>
    <x v="681"/>
    <s v="Apple iPhone 16 Pro Max 512GB"/>
    <n v="1"/>
    <n v="1322.1507999999999"/>
    <n v="1319"/>
    <n v="1319"/>
    <n v="-3.1507999999999998"/>
    <n v="-3.15"/>
    <n v="-0.23"/>
    <s v="V0163"/>
    <x v="11"/>
    <s v="KABB5"/>
    <s v="FHK"/>
    <s v="Geräte"/>
    <x v="2"/>
    <n v="1"/>
    <n v="1322.1507999999999"/>
    <n v="1319"/>
    <n v="1319"/>
    <n v="-3.1507999999999998"/>
    <n v="-3.15"/>
    <n v="-2.3881728582259287E-3"/>
    <n v="1"/>
    <m/>
    <x v="0"/>
    <s v="Nein"/>
    <x v="1"/>
  </r>
  <r>
    <n v="14575019"/>
    <x v="8"/>
    <x v="0"/>
    <n v="2001207"/>
    <s v="Sofortrechnung"/>
    <s v="eam\mustafa.oezer"/>
    <x v="1"/>
    <s v="24696"/>
    <s v="reichelt elektronik GmbH &amp; Co. KG"/>
    <x v="1"/>
    <s v="1"/>
    <s v="101030104"/>
    <x v="304"/>
    <s v="Samsung G736B Xcover 6 Pro 5G 128GB EE"/>
    <n v="1"/>
    <n v="300.59789999999998"/>
    <n v="315"/>
    <n v="315"/>
    <n v="14.402100000000001"/>
    <n v="14.4"/>
    <n v="4.57"/>
    <s v="V0042"/>
    <x v="5"/>
    <s v="KÜB14"/>
    <s v="GRK"/>
    <s v="Geräte"/>
    <x v="5"/>
    <n v="1"/>
    <n v="300.59789999999998"/>
    <n v="315"/>
    <n v="315"/>
    <n v="14.402100000000001"/>
    <n v="14.4"/>
    <n v="4.5714285714285714E-2"/>
    <n v="1"/>
    <m/>
    <x v="0"/>
    <s v="Nein"/>
    <x v="0"/>
  </r>
  <r>
    <n v="14575019"/>
    <x v="8"/>
    <x v="0"/>
    <n v="2001207"/>
    <s v="Sofortrechnung"/>
    <s v="eam\mustafa.oezer"/>
    <x v="1"/>
    <s v="24696"/>
    <s v="reichelt elektronik GmbH &amp; Co. KG"/>
    <x v="1"/>
    <s v="2"/>
    <s v="101030273"/>
    <x v="409"/>
    <s v="Samsung A346B A34 5G 128GB EE"/>
    <n v="4"/>
    <n v="169.4264"/>
    <n v="179"/>
    <n v="716"/>
    <n v="9.5736000000000008"/>
    <n v="38.29"/>
    <n v="5.34"/>
    <s v="V0042"/>
    <x v="5"/>
    <s v="KÜB14"/>
    <s v="GRK"/>
    <s v="Geräte"/>
    <x v="5"/>
    <n v="4"/>
    <n v="169.4264"/>
    <n v="179"/>
    <n v="716"/>
    <n v="9.5736000000000008"/>
    <n v="38.29"/>
    <n v="5.3477653631284913E-2"/>
    <n v="1"/>
    <m/>
    <x v="0"/>
    <s v="Nein"/>
    <x v="0"/>
  </r>
  <r>
    <n v="14574516"/>
    <x v="8"/>
    <x v="0"/>
    <n v="2001208"/>
    <s v="Sofortrechnung"/>
    <s v="Yasar.Yigitbilek"/>
    <x v="2"/>
    <s v="30057"/>
    <s v="Dressmobile"/>
    <x v="1"/>
    <s v="1"/>
    <s v="101030624"/>
    <x v="679"/>
    <s v="Samsung S721B S24 FE 5G 128GB"/>
    <n v="1"/>
    <n v="428"/>
    <n v="449"/>
    <n v="449"/>
    <n v="21"/>
    <n v="21"/>
    <n v="4.67"/>
    <s v="V0162"/>
    <x v="8"/>
    <s v="KVAB30"/>
    <s v="FHK"/>
    <s v="Geräte"/>
    <x v="2"/>
    <n v="1"/>
    <n v="428"/>
    <n v="449"/>
    <n v="449"/>
    <n v="21"/>
    <n v="21"/>
    <n v="4.6770601336302897E-2"/>
    <n v="1"/>
    <m/>
    <x v="0"/>
    <s v="Nein"/>
    <x v="0"/>
  </r>
  <r>
    <n v="14574986"/>
    <x v="8"/>
    <x v="0"/>
    <n v="2001209"/>
    <s v="Sofortrechnung"/>
    <s v="Yasar.Yigitbilek"/>
    <x v="2"/>
    <s v="30383"/>
    <s v="Festnetz Stadter Nootz Mobilfunk UG &amp; Co. KG"/>
    <x v="1"/>
    <s v="1"/>
    <s v="100303123"/>
    <x v="334"/>
    <s v="Apple iPhone 16 Pro 256GB"/>
    <n v="1"/>
    <n v="990.39639999999997"/>
    <n v="1025"/>
    <n v="1025"/>
    <n v="34.6036"/>
    <n v="34.6"/>
    <n v="3.37"/>
    <s v="V0162"/>
    <x v="8"/>
    <s v="KABB0"/>
    <s v="FHK"/>
    <s v="Geräte"/>
    <x v="2"/>
    <n v="1"/>
    <n v="990.39639999999997"/>
    <n v="1025"/>
    <n v="1025"/>
    <n v="34.6036"/>
    <n v="34.6"/>
    <n v="3.3756097560975612E-2"/>
    <n v="1"/>
    <m/>
    <x v="0"/>
    <s v="Nein"/>
    <x v="0"/>
  </r>
  <r>
    <n v="14575014"/>
    <x v="8"/>
    <x v="0"/>
    <n v="2001210"/>
    <s v="Sofortrechnung"/>
    <s v="Yasar.Yigitbilek"/>
    <x v="2"/>
    <s v="28412"/>
    <s v="Ashop Erkelenz"/>
    <x v="1"/>
    <s v="1"/>
    <s v="101030624"/>
    <x v="679"/>
    <s v="Samsung S721B S24 FE 5G 128GB"/>
    <n v="1"/>
    <n v="428"/>
    <n v="449"/>
    <n v="449"/>
    <n v="21"/>
    <n v="21"/>
    <n v="4.67"/>
    <s v="V0162"/>
    <x v="8"/>
    <s v="KABB5"/>
    <s v="FHK"/>
    <s v="Geräte"/>
    <x v="2"/>
    <n v="1"/>
    <n v="428"/>
    <n v="449"/>
    <n v="449"/>
    <n v="21"/>
    <n v="21"/>
    <n v="4.6770601336302897E-2"/>
    <n v="1"/>
    <m/>
    <x v="0"/>
    <s v="Nein"/>
    <x v="0"/>
  </r>
  <r>
    <n v="14575006"/>
    <x v="8"/>
    <x v="0"/>
    <n v="2001211"/>
    <s v="Sofortrechnung"/>
    <s v="eam\mustafa.oezer"/>
    <x v="1"/>
    <s v="24694"/>
    <s v="IPO PrämienServices GmbH"/>
    <x v="0"/>
    <s v="1"/>
    <s v="200300455"/>
    <x v="198"/>
    <s v="nach Aufnahme in Preisliste pflegen"/>
    <n v="5"/>
    <n v="660"/>
    <n v="694.84"/>
    <n v="3474.2"/>
    <n v="34.840000000000003"/>
    <n v="174.2"/>
    <n v="5.01"/>
    <s v="V0042"/>
    <x v="5"/>
    <m/>
    <s v="GRK"/>
    <s v="Zubehör"/>
    <x v="5"/>
    <n v="5"/>
    <n v="660"/>
    <n v="694.84"/>
    <n v="3474.2"/>
    <n v="34.840000000000003"/>
    <n v="174.2"/>
    <n v="5.0141039663807493E-2"/>
    <n v="1"/>
    <m/>
    <x v="0"/>
    <s v="Nein"/>
    <x v="0"/>
  </r>
  <r>
    <n v="14574961"/>
    <x v="8"/>
    <x v="0"/>
    <n v="2001212"/>
    <s v="Sofortrechnung"/>
    <s v="Yasar.Yigitbilek"/>
    <x v="2"/>
    <s v="30362"/>
    <s v="Ashop Bad Homburg"/>
    <x v="1"/>
    <s v="1"/>
    <s v="100303089"/>
    <x v="496"/>
    <s v="Apple iPhone 16 128GB"/>
    <n v="1"/>
    <n v="699.65219999999999"/>
    <n v="719"/>
    <n v="719"/>
    <n v="19.347799999999999"/>
    <n v="19.350000000000001"/>
    <n v="2.69"/>
    <s v="V0163"/>
    <x v="11"/>
    <s v="KVAB30"/>
    <s v="FHK"/>
    <s v="Geräte"/>
    <x v="2"/>
    <n v="1"/>
    <n v="699.65219999999999"/>
    <n v="719"/>
    <n v="719"/>
    <n v="19.347799999999999"/>
    <n v="19.350000000000001"/>
    <n v="2.691237830319889E-2"/>
    <n v="1"/>
    <m/>
    <x v="0"/>
    <s v="Nein"/>
    <x v="0"/>
  </r>
  <r>
    <n v="14574506"/>
    <x v="8"/>
    <x v="0"/>
    <n v="2001213"/>
    <s v="Sofortrechnung"/>
    <s v="Yasar.Yigitbilek"/>
    <x v="2"/>
    <s v="26123"/>
    <s v="Der Handyladen"/>
    <x v="1"/>
    <s v="1"/>
    <s v="101030382"/>
    <x v="28"/>
    <s v="Samsung S921B S24 5G 256GB"/>
    <n v="1"/>
    <n v="527.87900000000002"/>
    <n v="559"/>
    <n v="559"/>
    <n v="31.120999999999999"/>
    <n v="31.12"/>
    <n v="5.56"/>
    <s v="V0163"/>
    <x v="11"/>
    <s v="KABB7"/>
    <s v="FHK"/>
    <s v="Geräte"/>
    <x v="2"/>
    <n v="1"/>
    <n v="527.87900000000002"/>
    <n v="559"/>
    <n v="559"/>
    <n v="31.120999999999999"/>
    <n v="31.12"/>
    <n v="5.5670840787119862E-2"/>
    <n v="1"/>
    <m/>
    <x v="0"/>
    <s v="Nein"/>
    <x v="0"/>
  </r>
  <r>
    <n v="14574953"/>
    <x v="8"/>
    <x v="0"/>
    <n v="2001214"/>
    <s v="Sofortrechnung"/>
    <s v="EAM\Erdal.Bircan"/>
    <x v="2"/>
    <s v="30087"/>
    <s v="DSW-Telekommunikation GmbH"/>
    <x v="0"/>
    <s v="1"/>
    <s v="200140054"/>
    <x v="231"/>
    <s v="Telekom Sinus 207"/>
    <n v="2"/>
    <n v="20.079999999999998"/>
    <n v="23.5"/>
    <n v="47"/>
    <n v="3.42"/>
    <n v="6.84"/>
    <n v="14.55"/>
    <s v="V0161"/>
    <x v="7"/>
    <s v="KVAB30"/>
    <s v="FHK"/>
    <s v="Zubehör"/>
    <x v="2"/>
    <n v="2"/>
    <n v="20.079999999999998"/>
    <n v="23.5"/>
    <n v="47"/>
    <n v="3.42"/>
    <n v="6.84"/>
    <n v="0.14553191489361703"/>
    <n v="1"/>
    <m/>
    <x v="0"/>
    <s v="Nein"/>
    <x v="0"/>
  </r>
  <r>
    <n v="14574953"/>
    <x v="8"/>
    <x v="0"/>
    <n v="2001214"/>
    <s v="Sofortrechnung"/>
    <s v="EAM\Erdal.Bircan"/>
    <x v="2"/>
    <s v="30087"/>
    <s v="DSW-Telekommunikation GmbH"/>
    <x v="0"/>
    <s v="2"/>
    <s v="202140003"/>
    <x v="416"/>
    <s v="Telekom Speedport Smart 3  R"/>
    <n v="8"/>
    <n v="52.86"/>
    <n v="60"/>
    <n v="480"/>
    <n v="7.14"/>
    <n v="57.12"/>
    <n v="11.9"/>
    <s v="V0161"/>
    <x v="7"/>
    <s v="KVAB30"/>
    <s v="FHK"/>
    <s v="Zubehör"/>
    <x v="2"/>
    <n v="8"/>
    <n v="52.86"/>
    <n v="60"/>
    <n v="480"/>
    <n v="7.14"/>
    <n v="57.12"/>
    <n v="0.11899999999999999"/>
    <n v="1"/>
    <m/>
    <x v="0"/>
    <s v="Nein"/>
    <x v="0"/>
  </r>
  <r>
    <n v="14575022"/>
    <x v="8"/>
    <x v="0"/>
    <n v="2001215"/>
    <s v="Sofortrechnung"/>
    <s v="eam\mustafa.oezer"/>
    <x v="3"/>
    <s v="40009"/>
    <s v="Yasmine El Alaoui-El Abbasi"/>
    <x v="0"/>
    <s v="1"/>
    <s v="200230055"/>
    <x v="682"/>
    <s v="Sony Playstation 5 DualSense Controller"/>
    <n v="1"/>
    <n v="58.823300000000003"/>
    <n v="0"/>
    <n v="0"/>
    <m/>
    <n v="-58.82"/>
    <m/>
    <s v="V0159"/>
    <x v="12"/>
    <s v="O-COFI"/>
    <s v="FHK"/>
    <s v="Zubehör"/>
    <x v="2"/>
    <n v="1"/>
    <n v="58.823300000000003"/>
    <n v="0"/>
    <n v="0"/>
    <n v="0"/>
    <n v="-58.82"/>
    <n v="0"/>
    <n v="1"/>
    <m/>
    <x v="0"/>
    <s v="Nein"/>
    <x v="1"/>
  </r>
  <r>
    <n v="14575022"/>
    <x v="8"/>
    <x v="0"/>
    <n v="2001215"/>
    <s v="Sofortrechnung"/>
    <s v="eam\mustafa.oezer"/>
    <x v="3"/>
    <s v="40009"/>
    <s v="Yasmine El Alaoui-El Abbasi"/>
    <x v="0"/>
    <s v="2"/>
    <s v="201230001"/>
    <x v="208"/>
    <s v="Sony Playstation 5 Slim Disc Edition"/>
    <n v="1"/>
    <n v="405.41669999999999"/>
    <n v="658.92"/>
    <n v="658.92"/>
    <n v="253.5033"/>
    <n v="148.29"/>
    <n v="38.47"/>
    <s v="V0159"/>
    <x v="12"/>
    <s v="O-COFI"/>
    <s v="FHK"/>
    <s v="Zubehör"/>
    <x v="2"/>
    <n v="1"/>
    <n v="405.41669999999999"/>
    <n v="658.92"/>
    <n v="658.92"/>
    <n v="253.5033"/>
    <n v="148.29"/>
    <n v="0.22505008195228557"/>
    <n v="1"/>
    <m/>
    <x v="0"/>
    <s v="Nein"/>
    <x v="0"/>
  </r>
  <r>
    <n v="14575021"/>
    <x v="8"/>
    <x v="0"/>
    <n v="2001216"/>
    <s v="Sofortrechnung"/>
    <s v="eam\bekir.ahmed"/>
    <x v="0"/>
    <s v="30571"/>
    <s v="Ritel Electronics B.V."/>
    <x v="1"/>
    <s v="1"/>
    <s v="101030465"/>
    <x v="17"/>
    <s v="Samsung A356B A35 5G 256GB"/>
    <n v="3"/>
    <n v="220"/>
    <n v="237"/>
    <n v="711"/>
    <n v="17"/>
    <n v="51"/>
    <n v="7.17"/>
    <s v="V0023"/>
    <x v="3"/>
    <s v="KPUD"/>
    <s v="EXP"/>
    <s v="Geräte"/>
    <x v="3"/>
    <n v="3"/>
    <n v="220"/>
    <n v="237"/>
    <n v="711"/>
    <n v="17"/>
    <n v="51"/>
    <n v="7.1729957805907171E-2"/>
    <n v="1"/>
    <m/>
    <x v="0"/>
    <s v="Nein"/>
    <x v="0"/>
  </r>
  <r>
    <n v="14575021"/>
    <x v="8"/>
    <x v="0"/>
    <n v="2001216"/>
    <s v="Sofortrechnung"/>
    <s v="eam\bekir.ahmed"/>
    <x v="0"/>
    <s v="30571"/>
    <s v="Ritel Electronics B.V."/>
    <x v="1"/>
    <s v="2"/>
    <s v="101030492"/>
    <x v="138"/>
    <s v="Samsung A356B A35 5G 256GB"/>
    <n v="3"/>
    <n v="227.2817"/>
    <n v="237"/>
    <n v="711"/>
    <n v="9.7182999999999993"/>
    <n v="29.15"/>
    <n v="4.0999999999999996"/>
    <s v="V0023"/>
    <x v="3"/>
    <s v="KPUD"/>
    <s v="EXP"/>
    <s v="Geräte"/>
    <x v="3"/>
    <n v="3"/>
    <n v="227.2817"/>
    <n v="237"/>
    <n v="711"/>
    <n v="9.7182999999999993"/>
    <n v="29.15"/>
    <n v="4.0998593530239096E-2"/>
    <n v="1"/>
    <m/>
    <x v="0"/>
    <s v="Nein"/>
    <x v="0"/>
  </r>
  <r>
    <n v="14575021"/>
    <x v="8"/>
    <x v="0"/>
    <n v="2001216"/>
    <s v="Sofortrechnung"/>
    <s v="eam\bekir.ahmed"/>
    <x v="0"/>
    <s v="30571"/>
    <s v="Ritel Electronics B.V."/>
    <x v="1"/>
    <s v="3"/>
    <s v="101030382"/>
    <x v="28"/>
    <s v="Samsung S921B S24 5G 256GB"/>
    <n v="5"/>
    <n v="527.87900000000002"/>
    <n v="550"/>
    <n v="2750"/>
    <n v="22.120999999999999"/>
    <n v="110.6"/>
    <n v="4.0199999999999996"/>
    <s v="V0023"/>
    <x v="3"/>
    <s v="KPUD"/>
    <s v="EXP"/>
    <s v="Geräte"/>
    <x v="3"/>
    <n v="5"/>
    <n v="527.87900000000002"/>
    <n v="550"/>
    <n v="2750"/>
    <n v="22.120999999999999"/>
    <n v="110.6"/>
    <n v="4.0218181818181813E-2"/>
    <n v="1"/>
    <m/>
    <x v="0"/>
    <s v="Nein"/>
    <x v="0"/>
  </r>
  <r>
    <n v="14575021"/>
    <x v="8"/>
    <x v="0"/>
    <n v="2001216"/>
    <s v="Sofortrechnung"/>
    <s v="eam\bekir.ahmed"/>
    <x v="0"/>
    <s v="30571"/>
    <s v="Ritel Electronics B.V."/>
    <x v="1"/>
    <s v="4"/>
    <s v="101030658"/>
    <x v="424"/>
    <s v="Samsung A165F A16 128GB"/>
    <n v="10"/>
    <n v="109"/>
    <n v="120"/>
    <n v="1200"/>
    <n v="11"/>
    <n v="110"/>
    <n v="9.16"/>
    <s v="V0023"/>
    <x v="3"/>
    <s v="KPUD"/>
    <s v="EXP"/>
    <s v="Geräte"/>
    <x v="3"/>
    <n v="10"/>
    <n v="109"/>
    <n v="120"/>
    <n v="1200"/>
    <n v="11"/>
    <n v="110"/>
    <n v="9.166666666666666E-2"/>
    <n v="1"/>
    <m/>
    <x v="0"/>
    <s v="Nein"/>
    <x v="0"/>
  </r>
  <r>
    <n v="14574998"/>
    <x v="8"/>
    <x v="0"/>
    <n v="2001217"/>
    <s v="Sofortrechnung"/>
    <s v="Yasar.Yigitbilek"/>
    <x v="2"/>
    <s v="30872"/>
    <s v="Ankom Mobile GmbH"/>
    <x v="1"/>
    <s v="1"/>
    <s v="100303122"/>
    <x v="376"/>
    <s v="Apple iPhone 16 Pro 128GB"/>
    <n v="1"/>
    <n v="890.04939999999999"/>
    <n v="919"/>
    <n v="919"/>
    <n v="28.950600000000001"/>
    <n v="28.95"/>
    <n v="3.15"/>
    <s v="V0163"/>
    <x v="11"/>
    <s v="KVAB30"/>
    <s v="FHK"/>
    <s v="Geräte"/>
    <x v="2"/>
    <n v="1"/>
    <n v="890.04939999999999"/>
    <n v="919"/>
    <n v="919"/>
    <n v="28.950600000000001"/>
    <n v="28.95"/>
    <n v="3.1501632208922742E-2"/>
    <n v="1"/>
    <m/>
    <x v="0"/>
    <s v="Nein"/>
    <x v="0"/>
  </r>
  <r>
    <n v="14574232"/>
    <x v="8"/>
    <x v="0"/>
    <n v="2001218"/>
    <s v="Sofortrechnung"/>
    <s v="EAM\Erdal.Bircan"/>
    <x v="2"/>
    <s v="21224"/>
    <s v="Telekommunikation Sommer"/>
    <x v="1"/>
    <s v="1"/>
    <s v="101030455"/>
    <x v="234"/>
    <s v="Samsung A356B A35 5G 128GB"/>
    <n v="1"/>
    <n v="196"/>
    <n v="209"/>
    <n v="209"/>
    <n v="13"/>
    <n v="13"/>
    <n v="6.22"/>
    <s v="V0163"/>
    <x v="11"/>
    <s v="KABB0"/>
    <s v="FHK"/>
    <s v="Geräte"/>
    <x v="2"/>
    <n v="1"/>
    <n v="196"/>
    <n v="209"/>
    <n v="209"/>
    <n v="13"/>
    <n v="13"/>
    <n v="6.2200956937799042E-2"/>
    <n v="1"/>
    <m/>
    <x v="0"/>
    <s v="Nein"/>
    <x v="0"/>
  </r>
  <r>
    <n v="14574928"/>
    <x v="8"/>
    <x v="0"/>
    <n v="2001219"/>
    <s v="Sofortrechnung"/>
    <s v="EAM\Erdal.Bircan"/>
    <x v="2"/>
    <s v="21224"/>
    <s v="Telekommunikation Sommer"/>
    <x v="1"/>
    <s v="1"/>
    <s v="100690673"/>
    <x v="568"/>
    <s v="Xiaomi 14T 5G 12GB/256GB"/>
    <n v="1"/>
    <n v="327"/>
    <n v="365"/>
    <n v="365"/>
    <n v="38"/>
    <n v="38"/>
    <n v="10.41"/>
    <s v="V0163"/>
    <x v="11"/>
    <s v="KABB0"/>
    <s v="FHK"/>
    <s v="Geräte"/>
    <x v="2"/>
    <n v="1"/>
    <n v="327"/>
    <n v="365"/>
    <n v="365"/>
    <n v="38"/>
    <n v="38"/>
    <n v="0.10410958904109589"/>
    <n v="1"/>
    <m/>
    <x v="0"/>
    <s v="Nein"/>
    <x v="0"/>
  </r>
  <r>
    <n v="14574928"/>
    <x v="8"/>
    <x v="0"/>
    <n v="2001219"/>
    <s v="Sofortrechnung"/>
    <s v="EAM\Erdal.Bircan"/>
    <x v="2"/>
    <s v="21224"/>
    <s v="Telekommunikation Sommer"/>
    <x v="1"/>
    <s v="2"/>
    <s v="101030658"/>
    <x v="424"/>
    <s v="Samsung A165F A16 128GB"/>
    <n v="1"/>
    <n v="109"/>
    <n v="129"/>
    <n v="129"/>
    <n v="20"/>
    <n v="20"/>
    <n v="15.5"/>
    <s v="V0163"/>
    <x v="11"/>
    <s v="KABB0"/>
    <s v="FHK"/>
    <s v="Geräte"/>
    <x v="2"/>
    <n v="1"/>
    <n v="109"/>
    <n v="129"/>
    <n v="129"/>
    <n v="20"/>
    <n v="20"/>
    <n v="0.15503875968992248"/>
    <n v="1"/>
    <m/>
    <x v="0"/>
    <s v="Nein"/>
    <x v="0"/>
  </r>
  <r>
    <n v="14575033"/>
    <x v="8"/>
    <x v="0"/>
    <n v="2001220"/>
    <s v="Sofortrechnung"/>
    <s v="Yasar.Yigitbilek"/>
    <x v="2"/>
    <s v="26428"/>
    <s v="egMobilfunk"/>
    <x v="1"/>
    <s v="1"/>
    <s v="100303093"/>
    <x v="510"/>
    <s v="Apple iPhone 16 128GB"/>
    <n v="1"/>
    <n v="699.61400000000003"/>
    <n v="719"/>
    <n v="719"/>
    <n v="19.385999999999999"/>
    <n v="19.39"/>
    <n v="2.69"/>
    <s v="V0162"/>
    <x v="8"/>
    <s v="KABB0"/>
    <s v="FHK"/>
    <s v="Geräte"/>
    <x v="2"/>
    <n v="1"/>
    <n v="699.61400000000003"/>
    <n v="719"/>
    <n v="719"/>
    <n v="19.385999999999999"/>
    <n v="19.39"/>
    <n v="2.6968011126564675E-2"/>
    <n v="1"/>
    <m/>
    <x v="0"/>
    <s v="Nein"/>
    <x v="0"/>
  </r>
  <r>
    <n v="14575028"/>
    <x v="8"/>
    <x v="0"/>
    <n v="2001221"/>
    <s v="Sofortrechnung"/>
    <s v="eam\mustafa.oezer"/>
    <x v="3"/>
    <s v="40009"/>
    <s v="_x0009_Lee-Ann Krupp"/>
    <x v="0"/>
    <s v="1"/>
    <s v="201230001"/>
    <x v="208"/>
    <s v="Sony Playstation 5 Slim Disc Edition"/>
    <n v="1"/>
    <n v="405.41669999999999"/>
    <n v="578.88"/>
    <n v="578.88"/>
    <n v="173.4633"/>
    <n v="81.03"/>
    <n v="29.96"/>
    <s v="V0159"/>
    <x v="12"/>
    <s v="O-COFI"/>
    <s v="FHK"/>
    <s v="Zubehör"/>
    <x v="2"/>
    <n v="1"/>
    <n v="405.41669999999999"/>
    <n v="578.88"/>
    <n v="578.88"/>
    <n v="173.4633"/>
    <n v="81.03"/>
    <n v="0.13997719734660033"/>
    <n v="1"/>
    <m/>
    <x v="0"/>
    <s v="Nein"/>
    <x v="0"/>
  </r>
  <r>
    <n v="14575001"/>
    <x v="8"/>
    <x v="0"/>
    <n v="2001222"/>
    <s v="Sofortrechnung"/>
    <s v="EAM\Erdal.Bircan"/>
    <x v="2"/>
    <s v="21224"/>
    <s v="Telekommunikation Sommer"/>
    <x v="1"/>
    <s v="1"/>
    <s v="101030455"/>
    <x v="234"/>
    <s v="Samsung A356B A35 5G 128GB"/>
    <n v="1"/>
    <n v="196"/>
    <n v="209"/>
    <n v="209"/>
    <n v="13"/>
    <n v="13"/>
    <n v="6.22"/>
    <s v="V0163"/>
    <x v="11"/>
    <s v="KABB0"/>
    <s v="FHK"/>
    <s v="Geräte"/>
    <x v="2"/>
    <n v="1"/>
    <n v="196"/>
    <n v="209"/>
    <n v="209"/>
    <n v="13"/>
    <n v="13"/>
    <n v="6.2200956937799042E-2"/>
    <n v="1"/>
    <m/>
    <x v="0"/>
    <s v="Nein"/>
    <x v="0"/>
  </r>
  <r>
    <n v="14575001"/>
    <x v="8"/>
    <x v="0"/>
    <n v="2001222"/>
    <s v="Sofortrechnung"/>
    <s v="EAM\Erdal.Bircan"/>
    <x v="2"/>
    <s v="21224"/>
    <s v="Telekommunikation Sommer"/>
    <x v="1"/>
    <s v="2"/>
    <s v="101030419"/>
    <x v="22"/>
    <s v="Samsung G556B Xcover 7 128GB EE"/>
    <n v="1"/>
    <n v="197.0257"/>
    <n v="219"/>
    <n v="219"/>
    <n v="21.974299999999999"/>
    <n v="21.97"/>
    <n v="10.029999999999999"/>
    <s v="V0163"/>
    <x v="11"/>
    <s v="KABB0"/>
    <s v="FHK"/>
    <s v="Geräte"/>
    <x v="2"/>
    <n v="1"/>
    <n v="197.0257"/>
    <n v="219"/>
    <n v="219"/>
    <n v="21.974299999999999"/>
    <n v="21.97"/>
    <n v="0.10031963470319634"/>
    <n v="1"/>
    <m/>
    <x v="0"/>
    <s v="Nein"/>
    <x v="0"/>
  </r>
  <r>
    <n v="14574521"/>
    <x v="8"/>
    <x v="0"/>
    <n v="2001223"/>
    <s v="Sofortrechnung"/>
    <s v="eam\mustafa.oezer"/>
    <x v="2"/>
    <s v="23522"/>
    <s v="Baytel"/>
    <x v="1"/>
    <s v="1"/>
    <s v="100303122"/>
    <x v="376"/>
    <s v="Apple iPhone 16 Pro 128GB"/>
    <n v="1"/>
    <n v="890.04939999999999"/>
    <n v="929"/>
    <n v="929"/>
    <n v="38.950600000000001"/>
    <n v="38.950000000000003"/>
    <n v="4.1900000000000004"/>
    <s v="V0163"/>
    <x v="11"/>
    <s v="KVAB30"/>
    <s v="FHK"/>
    <s v="Geräte"/>
    <x v="2"/>
    <n v="1"/>
    <n v="890.04939999999999"/>
    <n v="929"/>
    <n v="929"/>
    <n v="38.950600000000001"/>
    <n v="38.950000000000003"/>
    <n v="4.1926803013993541E-2"/>
    <n v="1"/>
    <m/>
    <x v="0"/>
    <s v="Nein"/>
    <x v="0"/>
  </r>
  <r>
    <n v="14574547"/>
    <x v="8"/>
    <x v="0"/>
    <n v="2001224"/>
    <s v="Sofortrechnung"/>
    <s v="eam\mustafa.oezer"/>
    <x v="2"/>
    <s v="23522"/>
    <s v="Baytel"/>
    <x v="1"/>
    <s v="1"/>
    <s v="101030624"/>
    <x v="679"/>
    <s v="Samsung S721B S24 FE 5G 128GB"/>
    <n v="1"/>
    <n v="428"/>
    <n v="449"/>
    <n v="449"/>
    <n v="21"/>
    <n v="21"/>
    <n v="4.67"/>
    <s v="V0163"/>
    <x v="11"/>
    <s v="KVAB30"/>
    <s v="FHK"/>
    <s v="Geräte"/>
    <x v="2"/>
    <n v="1"/>
    <n v="428"/>
    <n v="449"/>
    <n v="449"/>
    <n v="21"/>
    <n v="21"/>
    <n v="4.6770601336302897E-2"/>
    <n v="1"/>
    <m/>
    <x v="0"/>
    <s v="Nein"/>
    <x v="0"/>
  </r>
  <r>
    <n v="14575023"/>
    <x v="8"/>
    <x v="0"/>
    <n v="2001225"/>
    <s v="Sofortrechnung"/>
    <s v="eam\bekir.ahmed"/>
    <x v="1"/>
    <s v="21338"/>
    <s v="faro-com GmbH &amp; Co. KG"/>
    <x v="1"/>
    <s v="1"/>
    <s v="100302952"/>
    <x v="20"/>
    <s v="Apple iPhone 15 128GB"/>
    <n v="10"/>
    <n v="617.76790000000005"/>
    <n v="627"/>
    <n v="6270"/>
    <n v="9.2321000000000009"/>
    <n v="92.32"/>
    <n v="1.47"/>
    <s v="V0012"/>
    <x v="1"/>
    <s v="KÜB0"/>
    <s v="GRK"/>
    <s v="Geräte"/>
    <x v="1"/>
    <n v="10"/>
    <n v="617.76790000000005"/>
    <n v="627"/>
    <n v="6270"/>
    <n v="9.2321000000000009"/>
    <n v="92.32"/>
    <n v="1.4724082934609249E-2"/>
    <n v="1"/>
    <m/>
    <x v="0"/>
    <s v="Nein"/>
    <x v="0"/>
  </r>
  <r>
    <n v="14575023"/>
    <x v="8"/>
    <x v="0"/>
    <n v="2001225"/>
    <s v="Sofortrechnung"/>
    <s v="eam\bekir.ahmed"/>
    <x v="1"/>
    <s v="21338"/>
    <s v="faro-com GmbH &amp; Co. KG"/>
    <x v="1"/>
    <s v="2"/>
    <s v="101030104"/>
    <x v="304"/>
    <s v="Samsung G736B Xcover 6 Pro 5G 128GB EE"/>
    <n v="10"/>
    <n v="300.59789999999998"/>
    <n v="310"/>
    <n v="3100"/>
    <n v="9.4021000000000008"/>
    <n v="94.02"/>
    <n v="3.03"/>
    <s v="V0012"/>
    <x v="1"/>
    <s v="KÜB0"/>
    <s v="GRK"/>
    <s v="Geräte"/>
    <x v="1"/>
    <n v="10"/>
    <n v="300.59789999999998"/>
    <n v="310"/>
    <n v="3100"/>
    <n v="9.4021000000000008"/>
    <n v="94.02"/>
    <n v="3.0329032258064516E-2"/>
    <n v="1"/>
    <m/>
    <x v="0"/>
    <s v="Nein"/>
    <x v="0"/>
  </r>
  <r>
    <n v="14575023"/>
    <x v="8"/>
    <x v="0"/>
    <n v="2001225"/>
    <s v="Sofortrechnung"/>
    <s v="eam\bekir.ahmed"/>
    <x v="1"/>
    <s v="21338"/>
    <s v="faro-com GmbH &amp; Co. KG"/>
    <x v="1"/>
    <s v="3"/>
    <s v="101280001"/>
    <x v="125"/>
    <s v="CAT S75 128GB"/>
    <n v="50"/>
    <n v="218.56469999999999"/>
    <n v="255"/>
    <n v="12750"/>
    <n v="36.435299999999998"/>
    <n v="1821.76"/>
    <n v="14.28"/>
    <s v="V0012"/>
    <x v="1"/>
    <s v="KÜB0"/>
    <s v="GRK"/>
    <s v="Geräte"/>
    <x v="1"/>
    <n v="50"/>
    <n v="218.56469999999999"/>
    <n v="255"/>
    <n v="12750"/>
    <n v="36.435299999999998"/>
    <n v="1821.76"/>
    <n v="0.14288313725490195"/>
    <n v="1"/>
    <m/>
    <x v="0"/>
    <s v="Nein"/>
    <x v="0"/>
  </r>
  <r>
    <n v="14575023"/>
    <x v="8"/>
    <x v="0"/>
    <n v="2001225"/>
    <s v="Sofortrechnung"/>
    <s v="eam\bekir.ahmed"/>
    <x v="1"/>
    <s v="21338"/>
    <s v="faro-com GmbH &amp; Co. KG"/>
    <x v="1"/>
    <s v="4"/>
    <s v="100280019"/>
    <x v="167"/>
    <s v="CAT S62 Pro 128GB"/>
    <n v="15"/>
    <n v="333"/>
    <n v="349"/>
    <n v="5235"/>
    <n v="16"/>
    <n v="240"/>
    <n v="4.58"/>
    <s v="V0012"/>
    <x v="1"/>
    <s v="KÜB0"/>
    <s v="GRK"/>
    <s v="Geräte"/>
    <x v="1"/>
    <n v="15"/>
    <n v="333"/>
    <n v="349"/>
    <n v="5235"/>
    <n v="16"/>
    <n v="240"/>
    <n v="4.5845272206303724E-2"/>
    <n v="1"/>
    <m/>
    <x v="0"/>
    <s v="Nein"/>
    <x v="0"/>
  </r>
  <r>
    <n v="14574320"/>
    <x v="8"/>
    <x v="0"/>
    <n v="2001226"/>
    <s v="Sofortrechnung"/>
    <s v="EAM\Erdal.Bircan"/>
    <x v="0"/>
    <s v="30765"/>
    <s v="SAS AJT PRO"/>
    <x v="1"/>
    <s v="1"/>
    <s v="100303138"/>
    <x v="357"/>
    <s v="Apple iPhone 16 Pro Max 256GB"/>
    <n v="10"/>
    <n v="1082.0512000000001"/>
    <n v="1117"/>
    <n v="11170"/>
    <n v="34.948799999999999"/>
    <n v="349.49"/>
    <n v="3.12"/>
    <s v="V0140"/>
    <x v="15"/>
    <s v="KPUD"/>
    <s v="EXP"/>
    <s v="Geräte"/>
    <x v="10"/>
    <n v="10"/>
    <n v="1082.0512000000001"/>
    <n v="1117"/>
    <n v="11170"/>
    <n v="34.948799999999999"/>
    <n v="349.49"/>
    <n v="3.1288272157564904E-2"/>
    <n v="1"/>
    <m/>
    <x v="0"/>
    <s v="Nein"/>
    <x v="0"/>
  </r>
  <r>
    <n v="14574320"/>
    <x v="8"/>
    <x v="0"/>
    <n v="2001226"/>
    <s v="Sofortrechnung"/>
    <s v="EAM\Erdal.Bircan"/>
    <x v="0"/>
    <s v="30765"/>
    <s v="SAS AJT PRO"/>
    <x v="1"/>
    <s v="2"/>
    <s v="100303137"/>
    <x v="209"/>
    <s v="Apple iPhone 16 Pro Max 256GB"/>
    <n v="5"/>
    <n v="1101.0044"/>
    <n v="1108"/>
    <n v="5540"/>
    <n v="6.9955999999999996"/>
    <n v="34.979999999999997"/>
    <n v="0.63"/>
    <s v="V0140"/>
    <x v="15"/>
    <s v="KPUD"/>
    <s v="EXP"/>
    <s v="Geräte"/>
    <x v="10"/>
    <n v="5"/>
    <n v="1101.0044"/>
    <n v="1108"/>
    <n v="5540"/>
    <n v="6.9955999999999996"/>
    <n v="34.979999999999997"/>
    <n v="6.3140794223826707E-3"/>
    <n v="1"/>
    <m/>
    <x v="0"/>
    <s v="Nein"/>
    <x v="0"/>
  </r>
  <r>
    <n v="14574320"/>
    <x v="8"/>
    <x v="0"/>
    <n v="2001226"/>
    <s v="Sofortrechnung"/>
    <s v="EAM\Erdal.Bircan"/>
    <x v="0"/>
    <s v="30765"/>
    <s v="SAS AJT PRO"/>
    <x v="1"/>
    <s v="3"/>
    <s v="100303135"/>
    <x v="359"/>
    <s v="Apple iPhone 16 Pro Max 256GB"/>
    <n v="5"/>
    <n v="1082.098"/>
    <n v="1121"/>
    <n v="5605"/>
    <n v="38.902000000000001"/>
    <n v="194.51"/>
    <n v="3.47"/>
    <s v="V0140"/>
    <x v="15"/>
    <s v="KPUD"/>
    <s v="EXP"/>
    <s v="Geräte"/>
    <x v="10"/>
    <n v="5"/>
    <n v="1082.098"/>
    <n v="1121"/>
    <n v="5605"/>
    <n v="38.902000000000001"/>
    <n v="194.51"/>
    <n v="3.470294380017841E-2"/>
    <n v="1"/>
    <m/>
    <x v="0"/>
    <s v="Nein"/>
    <x v="0"/>
  </r>
  <r>
    <n v="14574994"/>
    <x v="8"/>
    <x v="0"/>
    <n v="2001227"/>
    <s v="Sofortrechnung"/>
    <s v="Yasar.Yigitbilek"/>
    <x v="0"/>
    <s v="24953"/>
    <s v="Leask S.L.U."/>
    <x v="3"/>
    <s v="1"/>
    <s v="900010011"/>
    <x v="36"/>
    <s v="Sonstiges"/>
    <n v="1"/>
    <n v="0"/>
    <n v="29"/>
    <n v="29"/>
    <n v="29"/>
    <n v="29"/>
    <m/>
    <s v="V0022"/>
    <x v="13"/>
    <s v="KPUD"/>
    <s v="EXP"/>
    <s v="Sonstige"/>
    <x v="8"/>
    <n v="1"/>
    <n v="0"/>
    <n v="29"/>
    <n v="29"/>
    <n v="29"/>
    <n v="29"/>
    <n v="1"/>
    <n v="1"/>
    <m/>
    <x v="2"/>
    <s v="Ja"/>
    <x v="0"/>
  </r>
  <r>
    <n v="14574994"/>
    <x v="8"/>
    <x v="0"/>
    <n v="2001227"/>
    <s v="Sofortrechnung"/>
    <s v="Yasar.Yigitbilek"/>
    <x v="0"/>
    <s v="24953"/>
    <s v="Leask S.L.U."/>
    <x v="0"/>
    <s v="2"/>
    <s v="200370109"/>
    <x v="683"/>
    <s v="Huawei Watch GT5 41mm (Jana-B19FC)"/>
    <n v="1"/>
    <n v="167.5"/>
    <n v="174"/>
    <n v="174"/>
    <n v="6.5"/>
    <n v="6.5"/>
    <n v="3.73"/>
    <s v="V0022"/>
    <x v="13"/>
    <s v="KPUD"/>
    <s v="EXP"/>
    <s v="Zubehör"/>
    <x v="8"/>
    <n v="1"/>
    <n v="167.5"/>
    <n v="174"/>
    <n v="174"/>
    <n v="6.5"/>
    <n v="6.5"/>
    <n v="3.7356321839080463E-2"/>
    <n v="1"/>
    <m/>
    <x v="0"/>
    <s v="Nein"/>
    <x v="0"/>
  </r>
  <r>
    <n v="14574994"/>
    <x v="8"/>
    <x v="0"/>
    <n v="2001227"/>
    <s v="Sofortrechnung"/>
    <s v="Yasar.Yigitbilek"/>
    <x v="0"/>
    <s v="24953"/>
    <s v="Leask S.L.U."/>
    <x v="1"/>
    <s v="3"/>
    <s v="101280001"/>
    <x v="125"/>
    <s v="CAT S75 128GB"/>
    <n v="2"/>
    <n v="218.56469999999999"/>
    <n v="259"/>
    <n v="518"/>
    <n v="40.435299999999998"/>
    <n v="80.87"/>
    <n v="15.61"/>
    <s v="V0022"/>
    <x v="13"/>
    <s v="KPUD"/>
    <s v="EXP"/>
    <s v="Geräte"/>
    <x v="8"/>
    <n v="2"/>
    <n v="218.56469999999999"/>
    <n v="259"/>
    <n v="518"/>
    <n v="40.435299999999998"/>
    <n v="80.87"/>
    <n v="0.15611969111969112"/>
    <n v="1"/>
    <m/>
    <x v="0"/>
    <s v="Nein"/>
    <x v="0"/>
  </r>
  <r>
    <n v="14574994"/>
    <x v="8"/>
    <x v="0"/>
    <n v="2001227"/>
    <s v="Sofortrechnung"/>
    <s v="Yasar.Yigitbilek"/>
    <x v="0"/>
    <s v="24953"/>
    <s v="Leask S.L.U."/>
    <x v="0"/>
    <s v="4"/>
    <s v="200370093"/>
    <x v="160"/>
    <s v="Huawei Band 9 (Kimi-B19)"/>
    <n v="2"/>
    <n v="28.57"/>
    <n v="33"/>
    <n v="66"/>
    <n v="4.43"/>
    <n v="8.86"/>
    <n v="13.42"/>
    <s v="V0022"/>
    <x v="13"/>
    <s v="KPUD"/>
    <s v="EXP"/>
    <s v="Zubehör"/>
    <x v="8"/>
    <n v="2"/>
    <n v="28.57"/>
    <n v="33"/>
    <n v="66"/>
    <n v="4.43"/>
    <n v="8.86"/>
    <n v="0.13424242424242425"/>
    <n v="1"/>
    <m/>
    <x v="0"/>
    <s v="Nein"/>
    <x v="0"/>
  </r>
  <r>
    <n v="14574994"/>
    <x v="8"/>
    <x v="0"/>
    <n v="2001227"/>
    <s v="Sofortrechnung"/>
    <s v="Yasar.Yigitbilek"/>
    <x v="0"/>
    <s v="24953"/>
    <s v="Leask S.L.U."/>
    <x v="1"/>
    <s v="5"/>
    <s v="101680035"/>
    <x v="675"/>
    <s v="OnePlus Nord 4 5G 16GB/512GB"/>
    <n v="5"/>
    <n v="350"/>
    <n v="369"/>
    <n v="1845"/>
    <n v="19"/>
    <n v="95"/>
    <n v="5.14"/>
    <s v="V0022"/>
    <x v="13"/>
    <s v="KPUD"/>
    <s v="EXP"/>
    <s v="Geräte"/>
    <x v="8"/>
    <n v="5"/>
    <n v="350"/>
    <n v="369"/>
    <n v="1845"/>
    <n v="19"/>
    <n v="95"/>
    <n v="5.1490514905149054E-2"/>
    <n v="1"/>
    <m/>
    <x v="0"/>
    <s v="Nein"/>
    <x v="0"/>
  </r>
  <r>
    <n v="14574994"/>
    <x v="8"/>
    <x v="0"/>
    <n v="2001227"/>
    <s v="Sofortrechnung"/>
    <s v="Yasar.Yigitbilek"/>
    <x v="0"/>
    <s v="24953"/>
    <s v="Leask S.L.U."/>
    <x v="0"/>
    <s v="6"/>
    <s v="200370063"/>
    <x v="591"/>
    <s v="Huawei Watch GT4 41mm (Aurora-B19T)"/>
    <n v="1"/>
    <n v="184.23"/>
    <n v="190"/>
    <n v="190"/>
    <n v="5.77"/>
    <n v="5.77"/>
    <n v="3.03"/>
    <s v="V0022"/>
    <x v="13"/>
    <s v="KPUD"/>
    <s v="EXP"/>
    <s v="Zubehör"/>
    <x v="8"/>
    <n v="1"/>
    <n v="184.23"/>
    <n v="190"/>
    <n v="190"/>
    <n v="5.77"/>
    <n v="5.77"/>
    <n v="3.0368421052631576E-2"/>
    <n v="1"/>
    <m/>
    <x v="0"/>
    <s v="Nein"/>
    <x v="0"/>
  </r>
  <r>
    <n v="14562499"/>
    <x v="8"/>
    <x v="0"/>
    <n v="2001228"/>
    <s v="Rechnungskorrektur Retoure"/>
    <s v="EAM\Francisco.Naranjo"/>
    <x v="2"/>
    <s v="24170"/>
    <s v="Dial Isie GmbH"/>
    <x v="1"/>
    <s v="1"/>
    <s v="100303135"/>
    <x v="359"/>
    <s v="Apple iPhone 16 Pro Max 256GB"/>
    <n v="1"/>
    <n v="1082.098"/>
    <n v="1149"/>
    <n v="1149"/>
    <n v="66.902000000000001"/>
    <n v="66.900000000000006"/>
    <n v="5.82"/>
    <s v="V0162"/>
    <x v="8"/>
    <s v="KVAB30"/>
    <s v="FHK"/>
    <s v="Geräte"/>
    <x v="2"/>
    <n v="-1"/>
    <n v="1082.098"/>
    <n v="1149"/>
    <n v="-1149"/>
    <n v="-66.902000000000001"/>
    <n v="-66.900000000000006"/>
    <n v="-5.8224543080939953E-2"/>
    <n v="-1"/>
    <m/>
    <x v="0"/>
    <s v="Nein"/>
    <x v="1"/>
  </r>
  <r>
    <n v="14574996"/>
    <x v="8"/>
    <x v="0"/>
    <n v="2001229"/>
    <s v="Sofortrechnung"/>
    <s v="eam\mustafa.oezer"/>
    <x v="1"/>
    <s v="23836"/>
    <s v="API GmbH"/>
    <x v="1"/>
    <s v="1"/>
    <s v="101030419"/>
    <x v="22"/>
    <s v="Samsung G556B Xcover 7 128GB EE"/>
    <n v="150"/>
    <n v="197.0257"/>
    <n v="214"/>
    <n v="32100"/>
    <n v="16.974299999999999"/>
    <n v="2546.14"/>
    <n v="7.93"/>
    <s v="V0012"/>
    <x v="1"/>
    <s v="KÜB30"/>
    <s v="GRK"/>
    <s v="Geräte"/>
    <x v="1"/>
    <n v="150"/>
    <n v="197.0257"/>
    <n v="214"/>
    <n v="32100"/>
    <n v="16.974299999999999"/>
    <n v="2546.14"/>
    <n v="7.9319003115264797E-2"/>
    <n v="1"/>
    <m/>
    <x v="0"/>
    <s v="Nein"/>
    <x v="0"/>
  </r>
  <r>
    <n v="14574236"/>
    <x v="8"/>
    <x v="0"/>
    <n v="2001230"/>
    <s v="Sofortrechnung"/>
    <s v="eam\bekir.ahmed"/>
    <x v="0"/>
    <s v="30720"/>
    <s v="Orbitel SRLS"/>
    <x v="3"/>
    <s v="1"/>
    <s v="900010011"/>
    <x v="36"/>
    <s v="Sonstiges"/>
    <n v="1"/>
    <n v="0"/>
    <n v="29"/>
    <n v="29"/>
    <n v="29"/>
    <n v="29"/>
    <m/>
    <s v="V0022"/>
    <x v="13"/>
    <s v="VKASSE"/>
    <s v="EXP"/>
    <s v="Sonstige"/>
    <x v="8"/>
    <n v="1"/>
    <n v="0"/>
    <n v="29"/>
    <n v="29"/>
    <n v="29"/>
    <n v="29"/>
    <n v="1"/>
    <n v="1"/>
    <m/>
    <x v="2"/>
    <s v="Ja"/>
    <x v="0"/>
  </r>
  <r>
    <n v="14574236"/>
    <x v="8"/>
    <x v="0"/>
    <n v="2001230"/>
    <s v="Sofortrechnung"/>
    <s v="eam\bekir.ahmed"/>
    <x v="0"/>
    <s v="30720"/>
    <s v="Orbitel SRLS"/>
    <x v="1"/>
    <s v="2"/>
    <s v="101690336"/>
    <x v="342"/>
    <s v="Xiaomi Redmi 14C 4GB/128GB"/>
    <n v="3"/>
    <n v="74.5"/>
    <n v="81"/>
    <n v="243"/>
    <n v="6.5"/>
    <n v="19.5"/>
    <n v="8.02"/>
    <s v="V0022"/>
    <x v="13"/>
    <s v="VKASSE"/>
    <s v="EXP"/>
    <s v="Geräte"/>
    <x v="8"/>
    <n v="3"/>
    <n v="74.5"/>
    <n v="81"/>
    <n v="243"/>
    <n v="6.5"/>
    <n v="19.5"/>
    <n v="8.0246913580246909E-2"/>
    <n v="1"/>
    <m/>
    <x v="0"/>
    <s v="Nein"/>
    <x v="0"/>
  </r>
  <r>
    <n v="14574236"/>
    <x v="8"/>
    <x v="0"/>
    <n v="2001230"/>
    <s v="Sofortrechnung"/>
    <s v="eam\bekir.ahmed"/>
    <x v="0"/>
    <s v="30720"/>
    <s v="Orbitel SRLS"/>
    <x v="1"/>
    <s v="3"/>
    <s v="101030489"/>
    <x v="392"/>
    <s v="Samsung A057G A05s 64GB"/>
    <n v="2"/>
    <n v="80.665300000000002"/>
    <n v="90"/>
    <n v="180"/>
    <n v="9.3346999999999998"/>
    <n v="18.670000000000002"/>
    <n v="10.37"/>
    <s v="V0022"/>
    <x v="13"/>
    <s v="VKASSE"/>
    <s v="EXP"/>
    <s v="Geräte"/>
    <x v="8"/>
    <n v="2"/>
    <n v="80.665300000000002"/>
    <n v="90"/>
    <n v="180"/>
    <n v="9.3346999999999998"/>
    <n v="18.670000000000002"/>
    <n v="0.10372222222222223"/>
    <n v="1"/>
    <m/>
    <x v="0"/>
    <s v="Nein"/>
    <x v="0"/>
  </r>
  <r>
    <n v="14574236"/>
    <x v="8"/>
    <x v="0"/>
    <n v="2001230"/>
    <s v="Sofortrechnung"/>
    <s v="eam\bekir.ahmed"/>
    <x v="0"/>
    <s v="30720"/>
    <s v="Orbitel SRLS"/>
    <x v="0"/>
    <s v="4"/>
    <s v="200370062"/>
    <x v="625"/>
    <s v="Huawei Watch GT4 41mm (Aurora-B19L)"/>
    <n v="1"/>
    <n v="127.46"/>
    <n v="135"/>
    <n v="135"/>
    <n v="7.54"/>
    <n v="7.54"/>
    <n v="5.58"/>
    <s v="V0022"/>
    <x v="13"/>
    <s v="VKASSE"/>
    <s v="EXP"/>
    <s v="Zubehör"/>
    <x v="8"/>
    <n v="1"/>
    <n v="127.46"/>
    <n v="135"/>
    <n v="135"/>
    <n v="7.54"/>
    <n v="7.54"/>
    <n v="5.5851851851851854E-2"/>
    <n v="1"/>
    <m/>
    <x v="0"/>
    <s v="Nein"/>
    <x v="0"/>
  </r>
  <r>
    <n v="14574236"/>
    <x v="8"/>
    <x v="0"/>
    <n v="2001230"/>
    <s v="Sofortrechnung"/>
    <s v="eam\bekir.ahmed"/>
    <x v="0"/>
    <s v="30720"/>
    <s v="Orbitel SRLS"/>
    <x v="0"/>
    <s v="5"/>
    <s v="200060067"/>
    <x v="60"/>
    <s v="Google Pixel 8a Case"/>
    <n v="1"/>
    <n v="14.01"/>
    <n v="14"/>
    <n v="14"/>
    <n v="-0.01"/>
    <n v="-0.01"/>
    <n v="-7.0000000000000007E-2"/>
    <s v="V0022"/>
    <x v="13"/>
    <s v="VKASSE"/>
    <s v="EXP"/>
    <s v="Zubehör"/>
    <x v="8"/>
    <n v="1"/>
    <n v="14.01"/>
    <n v="14"/>
    <n v="14"/>
    <n v="-0.01"/>
    <n v="-0.01"/>
    <n v="-7.1428571428571429E-4"/>
    <n v="1"/>
    <m/>
    <x v="0"/>
    <s v="Nein"/>
    <x v="1"/>
  </r>
  <r>
    <n v="14574236"/>
    <x v="8"/>
    <x v="0"/>
    <n v="2001230"/>
    <s v="Sofortrechnung"/>
    <s v="eam\bekir.ahmed"/>
    <x v="0"/>
    <s v="30720"/>
    <s v="Orbitel SRLS"/>
    <x v="0"/>
    <s v="6"/>
    <s v="200060069"/>
    <x v="428"/>
    <s v="Google Pixel 8a Case"/>
    <n v="1"/>
    <n v="14.01"/>
    <n v="14"/>
    <n v="14"/>
    <n v="-0.01"/>
    <n v="-0.01"/>
    <n v="-7.0000000000000007E-2"/>
    <s v="V0022"/>
    <x v="13"/>
    <s v="VKASSE"/>
    <s v="EXP"/>
    <s v="Zubehör"/>
    <x v="8"/>
    <n v="1"/>
    <n v="14.01"/>
    <n v="14"/>
    <n v="14"/>
    <n v="-0.01"/>
    <n v="-0.01"/>
    <n v="-7.1428571428571429E-4"/>
    <n v="1"/>
    <m/>
    <x v="0"/>
    <s v="Nein"/>
    <x v="1"/>
  </r>
  <r>
    <n v="14574236"/>
    <x v="8"/>
    <x v="0"/>
    <n v="2001230"/>
    <s v="Sofortrechnung"/>
    <s v="eam\bekir.ahmed"/>
    <x v="0"/>
    <s v="30720"/>
    <s v="Orbitel SRLS"/>
    <x v="1"/>
    <s v="7"/>
    <s v="101030485"/>
    <x v="39"/>
    <s v="Samsung A556B A55 5G 128GB"/>
    <n v="1"/>
    <n v="254.48859999999999"/>
    <n v="275"/>
    <n v="275"/>
    <n v="20.511399999999998"/>
    <n v="20.51"/>
    <n v="7.45"/>
    <s v="V0022"/>
    <x v="13"/>
    <s v="VKASSE"/>
    <s v="EXP"/>
    <s v="Geräte"/>
    <x v="8"/>
    <n v="1"/>
    <n v="254.48859999999999"/>
    <n v="275"/>
    <n v="275"/>
    <n v="20.511399999999998"/>
    <n v="20.51"/>
    <n v="7.4581818181818194E-2"/>
    <n v="1"/>
    <m/>
    <x v="0"/>
    <s v="Nein"/>
    <x v="0"/>
  </r>
  <r>
    <n v="14574236"/>
    <x v="8"/>
    <x v="0"/>
    <n v="2001230"/>
    <s v="Sofortrechnung"/>
    <s v="eam\bekir.ahmed"/>
    <x v="0"/>
    <s v="30720"/>
    <s v="Orbitel SRLS"/>
    <x v="1"/>
    <s v="8"/>
    <s v="101030417"/>
    <x v="301"/>
    <s v="Samsung A057G A05s 64GB"/>
    <n v="2"/>
    <n v="80.008700000000005"/>
    <n v="93"/>
    <n v="186"/>
    <n v="12.991300000000001"/>
    <n v="25.98"/>
    <n v="13.96"/>
    <s v="V0022"/>
    <x v="13"/>
    <s v="VKASSE"/>
    <s v="EXP"/>
    <s v="Geräte"/>
    <x v="8"/>
    <n v="2"/>
    <n v="80.008700000000005"/>
    <n v="93"/>
    <n v="186"/>
    <n v="12.991300000000001"/>
    <n v="25.98"/>
    <n v="0.13967741935483871"/>
    <n v="1"/>
    <m/>
    <x v="0"/>
    <s v="Nein"/>
    <x v="0"/>
  </r>
  <r>
    <n v="14574236"/>
    <x v="8"/>
    <x v="0"/>
    <n v="2001230"/>
    <s v="Sofortrechnung"/>
    <s v="eam\bekir.ahmed"/>
    <x v="0"/>
    <s v="30720"/>
    <s v="Orbitel SRLS"/>
    <x v="1"/>
    <s v="9"/>
    <s v="101690242"/>
    <x v="43"/>
    <s v="Xiaomi Redmi Note 13 Pro 5G 8GB/256GB"/>
    <n v="1"/>
    <n v="204.57390000000001"/>
    <n v="214"/>
    <n v="214"/>
    <n v="9.4260999999999999"/>
    <n v="9.43"/>
    <n v="4.4000000000000004"/>
    <s v="V0022"/>
    <x v="13"/>
    <s v="VKASSE"/>
    <s v="EXP"/>
    <s v="Geräte"/>
    <x v="8"/>
    <n v="1"/>
    <n v="204.57390000000001"/>
    <n v="214"/>
    <n v="214"/>
    <n v="9.4260999999999999"/>
    <n v="9.43"/>
    <n v="4.4065420560747665E-2"/>
    <n v="1"/>
    <m/>
    <x v="0"/>
    <s v="Nein"/>
    <x v="0"/>
  </r>
  <r>
    <n v="14574236"/>
    <x v="8"/>
    <x v="0"/>
    <n v="2001230"/>
    <s v="Sofortrechnung"/>
    <s v="eam\bekir.ahmed"/>
    <x v="0"/>
    <s v="30720"/>
    <s v="Orbitel SRLS"/>
    <x v="1"/>
    <s v="10"/>
    <s v="101700034"/>
    <x v="314"/>
    <s v="Oppo A40 6GB/128GB"/>
    <n v="2"/>
    <n v="99.490700000000004"/>
    <n v="91"/>
    <n v="182"/>
    <n v="-8.4907000000000004"/>
    <n v="-16.98"/>
    <n v="-9.33"/>
    <s v="V0022"/>
    <x v="13"/>
    <s v="VKASSE"/>
    <s v="EXP"/>
    <s v="Geräte"/>
    <x v="8"/>
    <n v="2"/>
    <n v="99.490700000000004"/>
    <n v="91"/>
    <n v="182"/>
    <n v="-8.4907000000000004"/>
    <n v="-16.98"/>
    <n v="-9.3296703296703296E-2"/>
    <n v="1"/>
    <m/>
    <x v="0"/>
    <s v="Nein"/>
    <x v="1"/>
  </r>
  <r>
    <n v="14574236"/>
    <x v="8"/>
    <x v="0"/>
    <n v="2001230"/>
    <s v="Sofortrechnung"/>
    <s v="eam\bekir.ahmed"/>
    <x v="0"/>
    <s v="30720"/>
    <s v="Orbitel SRLS"/>
    <x v="1"/>
    <s v="11"/>
    <s v="101690287"/>
    <x v="272"/>
    <s v="Xiaomi POCO X6 5G 8GB/256GB"/>
    <n v="1"/>
    <n v="177"/>
    <n v="189"/>
    <n v="189"/>
    <n v="12"/>
    <n v="12"/>
    <n v="6.34"/>
    <s v="V0022"/>
    <x v="13"/>
    <s v="VKASSE"/>
    <s v="EXP"/>
    <s v="Geräte"/>
    <x v="8"/>
    <n v="1"/>
    <n v="177"/>
    <n v="189"/>
    <n v="189"/>
    <n v="12"/>
    <n v="12"/>
    <n v="6.3492063492063489E-2"/>
    <n v="1"/>
    <m/>
    <x v="0"/>
    <s v="Nein"/>
    <x v="0"/>
  </r>
  <r>
    <n v="14574236"/>
    <x v="8"/>
    <x v="0"/>
    <n v="2001230"/>
    <s v="Sofortrechnung"/>
    <s v="eam\bekir.ahmed"/>
    <x v="0"/>
    <s v="30720"/>
    <s v="Orbitel SRLS"/>
    <x v="0"/>
    <s v="12"/>
    <s v="200690086"/>
    <x v="345"/>
    <s v="Xiaomi Buds 5"/>
    <n v="1"/>
    <n v="53.94"/>
    <n v="57"/>
    <n v="57"/>
    <n v="3.06"/>
    <n v="3.06"/>
    <n v="5.36"/>
    <s v="V0022"/>
    <x v="13"/>
    <s v="VKASSE"/>
    <s v="EXP"/>
    <s v="Zubehör"/>
    <x v="8"/>
    <n v="1"/>
    <n v="53.94"/>
    <n v="57"/>
    <n v="57"/>
    <n v="3.06"/>
    <n v="3.06"/>
    <n v="5.3684210526315793E-2"/>
    <n v="1"/>
    <m/>
    <x v="0"/>
    <s v="Nein"/>
    <x v="0"/>
  </r>
  <r>
    <n v="14574236"/>
    <x v="8"/>
    <x v="0"/>
    <n v="2001230"/>
    <s v="Sofortrechnung"/>
    <s v="eam\bekir.ahmed"/>
    <x v="0"/>
    <s v="30720"/>
    <s v="Orbitel SRLS"/>
    <x v="1"/>
    <s v="13"/>
    <s v="101050013"/>
    <x v="176"/>
    <s v="Motorola Moto G24 8GB/128GB"/>
    <n v="6"/>
    <n v="78"/>
    <n v="85"/>
    <n v="510"/>
    <n v="7"/>
    <n v="42"/>
    <n v="8.23"/>
    <s v="V0022"/>
    <x v="13"/>
    <s v="VKASSE"/>
    <s v="EXP"/>
    <s v="Geräte"/>
    <x v="8"/>
    <n v="6"/>
    <n v="78"/>
    <n v="85"/>
    <n v="510"/>
    <n v="7"/>
    <n v="42"/>
    <n v="8.2352941176470587E-2"/>
    <n v="1"/>
    <m/>
    <x v="0"/>
    <s v="Nein"/>
    <x v="0"/>
  </r>
  <r>
    <n v="14574236"/>
    <x v="8"/>
    <x v="0"/>
    <n v="2001230"/>
    <s v="Sofortrechnung"/>
    <s v="eam\bekir.ahmed"/>
    <x v="0"/>
    <s v="30720"/>
    <s v="Orbitel SRLS"/>
    <x v="0"/>
    <s v="14"/>
    <s v="200300390"/>
    <x v="216"/>
    <s v="nach Aufnahme in Preisliste pflegen"/>
    <n v="1"/>
    <n v="660"/>
    <n v="679"/>
    <n v="679"/>
    <n v="19"/>
    <n v="19"/>
    <n v="2.79"/>
    <s v="V0022"/>
    <x v="13"/>
    <s v="VKASSE"/>
    <s v="EXP"/>
    <s v="Zubehör"/>
    <x v="8"/>
    <n v="1"/>
    <n v="660"/>
    <n v="679"/>
    <n v="679"/>
    <n v="19"/>
    <n v="19"/>
    <n v="2.7982326951399118E-2"/>
    <n v="1"/>
    <m/>
    <x v="0"/>
    <s v="Nein"/>
    <x v="0"/>
  </r>
  <r>
    <n v="14574236"/>
    <x v="8"/>
    <x v="0"/>
    <n v="2001230"/>
    <s v="Sofortrechnung"/>
    <s v="eam\bekir.ahmed"/>
    <x v="0"/>
    <s v="30720"/>
    <s v="Orbitel SRLS"/>
    <x v="1"/>
    <s v="15"/>
    <s v="101030671"/>
    <x v="423"/>
    <s v="Samsung A165F A16 128GB"/>
    <n v="3"/>
    <n v="109"/>
    <n v="123"/>
    <n v="369"/>
    <n v="14"/>
    <n v="42"/>
    <n v="11.38"/>
    <s v="V0022"/>
    <x v="13"/>
    <s v="VKASSE"/>
    <s v="EXP"/>
    <s v="Geräte"/>
    <x v="8"/>
    <n v="3"/>
    <n v="109"/>
    <n v="123"/>
    <n v="369"/>
    <n v="14"/>
    <n v="42"/>
    <n v="0.11382113821138211"/>
    <n v="1"/>
    <m/>
    <x v="0"/>
    <s v="Nein"/>
    <x v="0"/>
  </r>
  <r>
    <n v="14574236"/>
    <x v="8"/>
    <x v="0"/>
    <n v="2001230"/>
    <s v="Sofortrechnung"/>
    <s v="eam\bekir.ahmed"/>
    <x v="0"/>
    <s v="30720"/>
    <s v="Orbitel SRLS"/>
    <x v="0"/>
    <s v="16"/>
    <s v="200300440"/>
    <x v="550"/>
    <s v="nach Aufnahme in Preisliste pflegen"/>
    <n v="1"/>
    <n v="465.20400000000001"/>
    <n v="469"/>
    <n v="469"/>
    <n v="3.7959999999999998"/>
    <n v="3.8"/>
    <n v="0.8"/>
    <s v="V0022"/>
    <x v="13"/>
    <s v="VKASSE"/>
    <s v="EXP"/>
    <s v="Zubehör"/>
    <x v="8"/>
    <n v="1"/>
    <n v="465.20400000000001"/>
    <n v="469"/>
    <n v="469"/>
    <n v="3.7959999999999998"/>
    <n v="3.8"/>
    <n v="8.1023454157782508E-3"/>
    <n v="1"/>
    <m/>
    <x v="0"/>
    <s v="Nein"/>
    <x v="0"/>
  </r>
  <r>
    <n v="14574236"/>
    <x v="8"/>
    <x v="0"/>
    <n v="2001230"/>
    <s v="Sofortrechnung"/>
    <s v="eam\bekir.ahmed"/>
    <x v="0"/>
    <s v="30720"/>
    <s v="Orbitel SRLS"/>
    <x v="0"/>
    <s v="17"/>
    <s v="200790000"/>
    <x v="546"/>
    <s v="Fitbit Versa 4"/>
    <n v="1"/>
    <n v="105.3721"/>
    <n v="120"/>
    <n v="120"/>
    <n v="14.6279"/>
    <n v="14.63"/>
    <n v="12.18"/>
    <s v="V0022"/>
    <x v="13"/>
    <s v="VKASSE"/>
    <s v="EXP"/>
    <s v="Zubehör"/>
    <x v="8"/>
    <n v="1"/>
    <n v="105.3721"/>
    <n v="120"/>
    <n v="120"/>
    <n v="14.6279"/>
    <n v="14.63"/>
    <n v="0.12191666666666667"/>
    <n v="1"/>
    <m/>
    <x v="0"/>
    <s v="Nein"/>
    <x v="0"/>
  </r>
  <r>
    <n v="14574236"/>
    <x v="8"/>
    <x v="0"/>
    <n v="2001230"/>
    <s v="Sofortrechnung"/>
    <s v="eam\bekir.ahmed"/>
    <x v="0"/>
    <s v="30720"/>
    <s v="Orbitel SRLS"/>
    <x v="1"/>
    <s v="18"/>
    <s v="101690228"/>
    <x v="47"/>
    <s v="Xiaomi POCO X6 5G 8GB/256GB"/>
    <n v="5"/>
    <n v="177"/>
    <n v="189"/>
    <n v="945"/>
    <n v="12"/>
    <n v="60"/>
    <n v="6.34"/>
    <s v="V0022"/>
    <x v="13"/>
    <s v="VKASSE"/>
    <s v="EXP"/>
    <s v="Geräte"/>
    <x v="8"/>
    <n v="5"/>
    <n v="177"/>
    <n v="189"/>
    <n v="945"/>
    <n v="12"/>
    <n v="60"/>
    <n v="6.3492063492063489E-2"/>
    <n v="1"/>
    <m/>
    <x v="0"/>
    <s v="Nein"/>
    <x v="0"/>
  </r>
  <r>
    <n v="14574236"/>
    <x v="8"/>
    <x v="0"/>
    <n v="2001230"/>
    <s v="Sofortrechnung"/>
    <s v="eam\bekir.ahmed"/>
    <x v="0"/>
    <s v="30720"/>
    <s v="Orbitel SRLS"/>
    <x v="0"/>
    <s v="19"/>
    <s v="201030062"/>
    <x v="158"/>
    <s v="Samsung Watch7 SM-L305 44mm BT"/>
    <n v="1"/>
    <n v="190"/>
    <n v="195"/>
    <n v="195"/>
    <n v="5"/>
    <n v="5"/>
    <n v="2.56"/>
    <s v="V0022"/>
    <x v="13"/>
    <s v="VKASSE"/>
    <s v="EXP"/>
    <s v="Zubehör"/>
    <x v="8"/>
    <n v="1"/>
    <n v="190"/>
    <n v="195"/>
    <n v="195"/>
    <n v="5"/>
    <n v="5"/>
    <n v="2.564102564102564E-2"/>
    <n v="1"/>
    <m/>
    <x v="0"/>
    <s v="Nein"/>
    <x v="0"/>
  </r>
  <r>
    <n v="14574236"/>
    <x v="8"/>
    <x v="0"/>
    <n v="2001230"/>
    <s v="Sofortrechnung"/>
    <s v="eam\bekir.ahmed"/>
    <x v="0"/>
    <s v="30720"/>
    <s v="Orbitel SRLS"/>
    <x v="1"/>
    <s v="20"/>
    <s v="101300037"/>
    <x v="91"/>
    <s v="Apple iPhone 14 128GB"/>
    <n v="1"/>
    <n v="491.02229999999997"/>
    <n v="517"/>
    <n v="517"/>
    <n v="25.977699999999999"/>
    <n v="25.98"/>
    <n v="5.0199999999999996"/>
    <s v="V0022"/>
    <x v="13"/>
    <s v="VKASSE"/>
    <s v="EXP"/>
    <s v="Geräte"/>
    <x v="8"/>
    <n v="1"/>
    <n v="491.02229999999997"/>
    <n v="517"/>
    <n v="517"/>
    <n v="25.977699999999999"/>
    <n v="25.98"/>
    <n v="5.0251450676982591E-2"/>
    <n v="1"/>
    <m/>
    <x v="0"/>
    <s v="Nein"/>
    <x v="0"/>
  </r>
  <r>
    <n v="14574236"/>
    <x v="8"/>
    <x v="0"/>
    <n v="2001230"/>
    <s v="Sofortrechnung"/>
    <s v="eam\bekir.ahmed"/>
    <x v="0"/>
    <s v="30720"/>
    <s v="Orbitel SRLS"/>
    <x v="1"/>
    <s v="21"/>
    <s v="100770011"/>
    <x v="280"/>
    <s v="Nothing Phone (2a) 5G 128GB"/>
    <n v="2"/>
    <n v="212"/>
    <n v="239"/>
    <n v="478"/>
    <n v="27"/>
    <n v="54"/>
    <n v="11.29"/>
    <s v="V0022"/>
    <x v="13"/>
    <s v="VKASSE"/>
    <s v="EXP"/>
    <s v="Geräte"/>
    <x v="8"/>
    <n v="2"/>
    <n v="212"/>
    <n v="239"/>
    <n v="478"/>
    <n v="27"/>
    <n v="54"/>
    <n v="0.11297071129707113"/>
    <n v="1"/>
    <m/>
    <x v="0"/>
    <s v="Nein"/>
    <x v="0"/>
  </r>
  <r>
    <n v="14573084"/>
    <x v="8"/>
    <x v="0"/>
    <n v="2001231"/>
    <s v="Sofortrechnung"/>
    <s v="Yasar.Yigitbilek"/>
    <x v="0"/>
    <s v="30768"/>
    <s v="Univerzal N.C. S.R.O"/>
    <x v="1"/>
    <s v="1"/>
    <s v="101300218"/>
    <x v="459"/>
    <s v="Apple iPhone 16 128GB"/>
    <n v="1"/>
    <n v="695.1961"/>
    <n v="716"/>
    <n v="716"/>
    <n v="20.803899999999999"/>
    <n v="20.8"/>
    <n v="2.9"/>
    <s v="V0164"/>
    <x v="4"/>
    <s v="KPUD"/>
    <s v="EXP"/>
    <s v="Geräte"/>
    <x v="4"/>
    <n v="1"/>
    <n v="695.1961"/>
    <n v="716"/>
    <n v="716"/>
    <n v="20.803899999999999"/>
    <n v="20.8"/>
    <n v="2.9050279329608939E-2"/>
    <n v="1"/>
    <m/>
    <x v="0"/>
    <s v="Nein"/>
    <x v="0"/>
  </r>
  <r>
    <n v="14573084"/>
    <x v="8"/>
    <x v="0"/>
    <n v="2001231"/>
    <s v="Sofortrechnung"/>
    <s v="Yasar.Yigitbilek"/>
    <x v="0"/>
    <s v="30768"/>
    <s v="Univerzal N.C. S.R.O"/>
    <x v="1"/>
    <s v="2"/>
    <s v="100303090"/>
    <x v="495"/>
    <s v="Apple iPhone 16 128GB"/>
    <n v="1"/>
    <n v="704"/>
    <n v="720"/>
    <n v="720"/>
    <n v="16"/>
    <n v="16"/>
    <n v="2.2200000000000002"/>
    <s v="V0164"/>
    <x v="4"/>
    <s v="KPUD"/>
    <s v="EXP"/>
    <s v="Geräte"/>
    <x v="4"/>
    <n v="1"/>
    <n v="704"/>
    <n v="720"/>
    <n v="720"/>
    <n v="16"/>
    <n v="16"/>
    <n v="2.2222222222222223E-2"/>
    <n v="1"/>
    <m/>
    <x v="0"/>
    <s v="Nein"/>
    <x v="0"/>
  </r>
  <r>
    <n v="14573084"/>
    <x v="8"/>
    <x v="0"/>
    <n v="2001231"/>
    <s v="Sofortrechnung"/>
    <s v="Yasar.Yigitbilek"/>
    <x v="0"/>
    <s v="30768"/>
    <s v="Univerzal N.C. S.R.O"/>
    <x v="1"/>
    <s v="3"/>
    <s v="101300088"/>
    <x v="528"/>
    <s v="Apple iPad 10.2&quot; 2021 64GB [WiFi]"/>
    <n v="1"/>
    <n v="251.26669999999999"/>
    <n v="263"/>
    <n v="263"/>
    <n v="11.7333"/>
    <n v="11.73"/>
    <n v="4.46"/>
    <s v="V0164"/>
    <x v="4"/>
    <s v="KPUD"/>
    <s v="EXP"/>
    <s v="Geräte"/>
    <x v="4"/>
    <n v="1"/>
    <n v="251.26669999999999"/>
    <n v="263"/>
    <n v="263"/>
    <n v="11.7333"/>
    <n v="11.73"/>
    <n v="4.4600760456273765E-2"/>
    <n v="1"/>
    <m/>
    <x v="0"/>
    <s v="Nein"/>
    <x v="0"/>
  </r>
  <r>
    <n v="14573084"/>
    <x v="8"/>
    <x v="0"/>
    <n v="2001231"/>
    <s v="Sofortrechnung"/>
    <s v="Yasar.Yigitbilek"/>
    <x v="0"/>
    <s v="30768"/>
    <s v="Univerzal N.C. S.R.O"/>
    <x v="1"/>
    <s v="4"/>
    <s v="101690242"/>
    <x v="43"/>
    <s v="Xiaomi Redmi Note 13 Pro 5G 8GB/256GB"/>
    <n v="7"/>
    <n v="204.57390000000001"/>
    <n v="212"/>
    <n v="1484"/>
    <n v="7.4260999999999999"/>
    <n v="51.98"/>
    <n v="3.5"/>
    <s v="V0164"/>
    <x v="4"/>
    <s v="KPUD"/>
    <s v="EXP"/>
    <s v="Geräte"/>
    <x v="4"/>
    <n v="7"/>
    <n v="204.57390000000001"/>
    <n v="212"/>
    <n v="1484"/>
    <n v="7.4260999999999999"/>
    <n v="51.98"/>
    <n v="3.5026954177897571E-2"/>
    <n v="1"/>
    <m/>
    <x v="0"/>
    <s v="Nein"/>
    <x v="0"/>
  </r>
  <r>
    <n v="14573084"/>
    <x v="8"/>
    <x v="0"/>
    <n v="2001231"/>
    <s v="Sofortrechnung"/>
    <s v="Yasar.Yigitbilek"/>
    <x v="0"/>
    <s v="30768"/>
    <s v="Univerzal N.C. S.R.O"/>
    <x v="1"/>
    <s v="5"/>
    <s v="100034474"/>
    <x v="284"/>
    <s v="Samsung S921B S24 5G 128GB"/>
    <n v="2"/>
    <n v="484.77780000000001"/>
    <n v="493"/>
    <n v="986"/>
    <n v="8.2222000000000008"/>
    <n v="16.440000000000001"/>
    <n v="1.66"/>
    <s v="V0164"/>
    <x v="4"/>
    <s v="KPUD"/>
    <s v="EXP"/>
    <s v="Geräte"/>
    <x v="4"/>
    <n v="2"/>
    <n v="484.77780000000001"/>
    <n v="493"/>
    <n v="986"/>
    <n v="8.2222000000000008"/>
    <n v="16.440000000000001"/>
    <n v="1.6673427991886411E-2"/>
    <n v="1"/>
    <m/>
    <x v="0"/>
    <s v="Nein"/>
    <x v="0"/>
  </r>
  <r>
    <n v="14573084"/>
    <x v="8"/>
    <x v="0"/>
    <n v="2001231"/>
    <s v="Sofortrechnung"/>
    <s v="Yasar.Yigitbilek"/>
    <x v="0"/>
    <s v="30768"/>
    <s v="Univerzal N.C. S.R.O"/>
    <x v="1"/>
    <s v="6"/>
    <s v="101030379"/>
    <x v="100"/>
    <s v="Samsung S921B S24 5G 128GB"/>
    <n v="2"/>
    <n v="483.93950000000001"/>
    <n v="493"/>
    <n v="986"/>
    <n v="9.0604999999999993"/>
    <n v="18.12"/>
    <n v="1.83"/>
    <s v="V0164"/>
    <x v="4"/>
    <s v="KPUD"/>
    <s v="EXP"/>
    <s v="Geräte"/>
    <x v="4"/>
    <n v="2"/>
    <n v="483.93950000000001"/>
    <n v="493"/>
    <n v="986"/>
    <n v="9.0604999999999993"/>
    <n v="18.12"/>
    <n v="1.8377281947261664E-2"/>
    <n v="1"/>
    <m/>
    <x v="0"/>
    <s v="Nein"/>
    <x v="0"/>
  </r>
  <r>
    <n v="14573084"/>
    <x v="8"/>
    <x v="0"/>
    <n v="2001231"/>
    <s v="Sofortrechnung"/>
    <s v="Yasar.Yigitbilek"/>
    <x v="0"/>
    <s v="30768"/>
    <s v="Univerzal N.C. S.R.O"/>
    <x v="1"/>
    <s v="7"/>
    <s v="100303122"/>
    <x v="376"/>
    <s v="Apple iPhone 16 Pro 128GB"/>
    <n v="1"/>
    <n v="890.04939999999999"/>
    <n v="917"/>
    <n v="917"/>
    <n v="26.950600000000001"/>
    <n v="26.95"/>
    <n v="2.93"/>
    <s v="V0164"/>
    <x v="4"/>
    <s v="KPUD"/>
    <s v="EXP"/>
    <s v="Geräte"/>
    <x v="4"/>
    <n v="1"/>
    <n v="890.04939999999999"/>
    <n v="917"/>
    <n v="917"/>
    <n v="26.950600000000001"/>
    <n v="26.95"/>
    <n v="2.9389312977099236E-2"/>
    <n v="1"/>
    <m/>
    <x v="0"/>
    <s v="Nein"/>
    <x v="0"/>
  </r>
  <r>
    <n v="14573084"/>
    <x v="8"/>
    <x v="0"/>
    <n v="2001231"/>
    <s v="Sofortrechnung"/>
    <s v="Yasar.Yigitbilek"/>
    <x v="0"/>
    <s v="30768"/>
    <s v="Univerzal N.C. S.R.O"/>
    <x v="1"/>
    <s v="8"/>
    <s v="100690625"/>
    <x v="486"/>
    <s v="Xiaomi Redmi Note 13 Pro 8GB/256GB"/>
    <n v="2"/>
    <n v="208.5"/>
    <n v="212"/>
    <n v="424"/>
    <n v="3.5"/>
    <n v="7"/>
    <n v="1.65"/>
    <s v="V0164"/>
    <x v="4"/>
    <s v="KPUD"/>
    <s v="EXP"/>
    <s v="Geräte"/>
    <x v="4"/>
    <n v="2"/>
    <n v="208.5"/>
    <n v="212"/>
    <n v="424"/>
    <n v="3.5"/>
    <n v="7"/>
    <n v="1.6509433962264151E-2"/>
    <n v="1"/>
    <m/>
    <x v="0"/>
    <s v="Nein"/>
    <x v="0"/>
  </r>
  <r>
    <n v="14573084"/>
    <x v="8"/>
    <x v="0"/>
    <n v="2001231"/>
    <s v="Sofortrechnung"/>
    <s v="Yasar.Yigitbilek"/>
    <x v="0"/>
    <s v="30768"/>
    <s v="Univerzal N.C. S.R.O"/>
    <x v="1"/>
    <s v="9"/>
    <s v="101300220"/>
    <x v="548"/>
    <s v="Apple iPhone 16 128GB"/>
    <n v="1"/>
    <n v="695"/>
    <n v="717"/>
    <n v="717"/>
    <n v="22"/>
    <n v="22"/>
    <n v="3.06"/>
    <s v="V0164"/>
    <x v="4"/>
    <s v="KPUD"/>
    <s v="EXP"/>
    <s v="Geräte"/>
    <x v="4"/>
    <n v="1"/>
    <n v="695"/>
    <n v="717"/>
    <n v="717"/>
    <n v="22"/>
    <n v="22"/>
    <n v="3.0683403068340307E-2"/>
    <n v="1"/>
    <m/>
    <x v="0"/>
    <s v="Nein"/>
    <x v="0"/>
  </r>
  <r>
    <n v="14573084"/>
    <x v="8"/>
    <x v="0"/>
    <n v="2001231"/>
    <s v="Sofortrechnung"/>
    <s v="Yasar.Yigitbilek"/>
    <x v="0"/>
    <s v="30768"/>
    <s v="Univerzal N.C. S.R.O"/>
    <x v="0"/>
    <s v="10"/>
    <s v="201300063"/>
    <x v="229"/>
    <s v="Apple AirPods 4"/>
    <n v="3"/>
    <n v="105.0431"/>
    <n v="112"/>
    <n v="336"/>
    <n v="6.9569000000000001"/>
    <n v="20.87"/>
    <n v="6.21"/>
    <s v="V0164"/>
    <x v="4"/>
    <s v="KPUD"/>
    <s v="EXP"/>
    <s v="Zubehör"/>
    <x v="4"/>
    <n v="3"/>
    <n v="105.0431"/>
    <n v="112"/>
    <n v="336"/>
    <n v="6.9569000000000001"/>
    <n v="20.87"/>
    <n v="6.2113095238095238E-2"/>
    <n v="1"/>
    <m/>
    <x v="0"/>
    <s v="Nein"/>
    <x v="0"/>
  </r>
  <r>
    <n v="14573084"/>
    <x v="8"/>
    <x v="0"/>
    <n v="2001231"/>
    <s v="Sofortrechnung"/>
    <s v="Yasar.Yigitbilek"/>
    <x v="0"/>
    <s v="30768"/>
    <s v="Univerzal N.C. S.R.O"/>
    <x v="1"/>
    <s v="11"/>
    <s v="100303092"/>
    <x v="472"/>
    <s v="Apple iPhone 16 128GB"/>
    <n v="1"/>
    <n v="699.95960000000002"/>
    <n v="720"/>
    <n v="720"/>
    <n v="20.040400000000002"/>
    <n v="20.04"/>
    <n v="2.78"/>
    <s v="V0164"/>
    <x v="4"/>
    <s v="KPUD"/>
    <s v="EXP"/>
    <s v="Geräte"/>
    <x v="4"/>
    <n v="1"/>
    <n v="699.95960000000002"/>
    <n v="720"/>
    <n v="720"/>
    <n v="20.040400000000002"/>
    <n v="20.04"/>
    <n v="2.7833333333333331E-2"/>
    <n v="1"/>
    <m/>
    <x v="0"/>
    <s v="Nein"/>
    <x v="0"/>
  </r>
  <r>
    <n v="14573593"/>
    <x v="8"/>
    <x v="0"/>
    <n v="2001232"/>
    <s v="Sofortrechnung"/>
    <s v="Yasar.Yigitbilek"/>
    <x v="0"/>
    <s v="30505"/>
    <s v="RT Mobile Logistics S.R.O."/>
    <x v="1"/>
    <s v="1"/>
    <s v="101030425"/>
    <x v="207"/>
    <s v="Samsung A256B A25 5G 128GB"/>
    <n v="3"/>
    <n v="160.5256"/>
    <n v="167"/>
    <n v="501"/>
    <n v="6.4744000000000002"/>
    <n v="19.420000000000002"/>
    <n v="3.87"/>
    <s v="V0164"/>
    <x v="4"/>
    <s v="VKASSE"/>
    <s v="EXP"/>
    <s v="Geräte"/>
    <x v="4"/>
    <n v="3"/>
    <n v="160.5256"/>
    <n v="167"/>
    <n v="501"/>
    <n v="6.4744000000000002"/>
    <n v="19.420000000000002"/>
    <n v="3.87624750499002E-2"/>
    <n v="1"/>
    <m/>
    <x v="0"/>
    <s v="Nein"/>
    <x v="0"/>
  </r>
  <r>
    <n v="14573593"/>
    <x v="8"/>
    <x v="0"/>
    <n v="2001232"/>
    <s v="Sofortrechnung"/>
    <s v="Yasar.Yigitbilek"/>
    <x v="0"/>
    <s v="30505"/>
    <s v="RT Mobile Logistics S.R.O."/>
    <x v="1"/>
    <s v="2"/>
    <s v="101030496"/>
    <x v="292"/>
    <s v="Samsung X216B Tab A9+ 5G 128GB"/>
    <n v="2"/>
    <n v="182.7586"/>
    <n v="203"/>
    <n v="406"/>
    <n v="20.241399999999999"/>
    <n v="40.479999999999997"/>
    <n v="9.9700000000000006"/>
    <s v="V0164"/>
    <x v="4"/>
    <s v="VKASSE"/>
    <s v="EXP"/>
    <s v="Geräte"/>
    <x v="4"/>
    <n v="2"/>
    <n v="182.7586"/>
    <n v="203"/>
    <n v="406"/>
    <n v="20.241399999999999"/>
    <n v="40.479999999999997"/>
    <n v="9.9704433497536937E-2"/>
    <n v="1"/>
    <m/>
    <x v="0"/>
    <s v="Nein"/>
    <x v="0"/>
  </r>
  <r>
    <n v="14573593"/>
    <x v="8"/>
    <x v="0"/>
    <n v="2001232"/>
    <s v="Sofortrechnung"/>
    <s v="Yasar.Yigitbilek"/>
    <x v="0"/>
    <s v="30505"/>
    <s v="RT Mobile Logistics S.R.O."/>
    <x v="1"/>
    <s v="3"/>
    <s v="101690336"/>
    <x v="342"/>
    <s v="Xiaomi Redmi 14C 4GB/128GB"/>
    <n v="1"/>
    <n v="74.5"/>
    <n v="83"/>
    <n v="83"/>
    <n v="8.5"/>
    <n v="8.5"/>
    <n v="10.24"/>
    <s v="V0164"/>
    <x v="4"/>
    <s v="VKASSE"/>
    <s v="EXP"/>
    <s v="Geräte"/>
    <x v="4"/>
    <n v="1"/>
    <n v="74.5"/>
    <n v="83"/>
    <n v="83"/>
    <n v="8.5"/>
    <n v="8.5"/>
    <n v="0.10240963855421686"/>
    <n v="1"/>
    <m/>
    <x v="0"/>
    <s v="Nein"/>
    <x v="0"/>
  </r>
  <r>
    <n v="14573593"/>
    <x v="8"/>
    <x v="0"/>
    <n v="2001232"/>
    <s v="Sofortrechnung"/>
    <s v="Yasar.Yigitbilek"/>
    <x v="0"/>
    <s v="30505"/>
    <s v="RT Mobile Logistics S.R.O."/>
    <x v="1"/>
    <s v="4"/>
    <s v="101030489"/>
    <x v="392"/>
    <s v="Samsung A057G A05s 64GB"/>
    <n v="1"/>
    <n v="80.665300000000002"/>
    <n v="90"/>
    <n v="90"/>
    <n v="9.3346999999999998"/>
    <n v="9.33"/>
    <n v="10.37"/>
    <s v="V0164"/>
    <x v="4"/>
    <s v="VKASSE"/>
    <s v="EXP"/>
    <s v="Geräte"/>
    <x v="4"/>
    <n v="1"/>
    <n v="80.665300000000002"/>
    <n v="90"/>
    <n v="90"/>
    <n v="9.3346999999999998"/>
    <n v="9.33"/>
    <n v="0.10366666666666667"/>
    <n v="1"/>
    <m/>
    <x v="0"/>
    <s v="Nein"/>
    <x v="0"/>
  </r>
  <r>
    <n v="14573593"/>
    <x v="8"/>
    <x v="0"/>
    <n v="2001232"/>
    <s v="Sofortrechnung"/>
    <s v="Yasar.Yigitbilek"/>
    <x v="0"/>
    <s v="30505"/>
    <s v="RT Mobile Logistics S.R.O."/>
    <x v="1"/>
    <s v="5"/>
    <s v="100302793"/>
    <x v="50"/>
    <s v="Apple iPhone 14 Pro 256GB"/>
    <n v="1"/>
    <n v="830"/>
    <n v="849"/>
    <n v="849"/>
    <n v="19"/>
    <n v="19"/>
    <n v="2.23"/>
    <s v="V0164"/>
    <x v="4"/>
    <s v="VKASSE"/>
    <s v="EXP"/>
    <s v="Geräte"/>
    <x v="4"/>
    <n v="1"/>
    <n v="830"/>
    <n v="849"/>
    <n v="849"/>
    <n v="19"/>
    <n v="19"/>
    <n v="2.237926972909305E-2"/>
    <n v="1"/>
    <m/>
    <x v="0"/>
    <s v="Nein"/>
    <x v="0"/>
  </r>
  <r>
    <n v="14573593"/>
    <x v="8"/>
    <x v="0"/>
    <n v="2001232"/>
    <s v="Sofortrechnung"/>
    <s v="Yasar.Yigitbilek"/>
    <x v="0"/>
    <s v="30505"/>
    <s v="RT Mobile Logistics S.R.O."/>
    <x v="1"/>
    <s v="6"/>
    <s v="101690331"/>
    <x v="252"/>
    <s v="Xiaomi Redmi 14C 4GB/128GB"/>
    <n v="3"/>
    <n v="74.601299999999995"/>
    <n v="80"/>
    <n v="240"/>
    <n v="5.3986999999999998"/>
    <n v="16.2"/>
    <n v="6.74"/>
    <s v="V0164"/>
    <x v="4"/>
    <s v="VKASSE"/>
    <s v="EXP"/>
    <s v="Geräte"/>
    <x v="4"/>
    <n v="3"/>
    <n v="74.601299999999995"/>
    <n v="80"/>
    <n v="240"/>
    <n v="5.3986999999999998"/>
    <n v="16.2"/>
    <n v="6.7499999999999991E-2"/>
    <n v="1"/>
    <m/>
    <x v="0"/>
    <s v="Nein"/>
    <x v="0"/>
  </r>
  <r>
    <n v="14573593"/>
    <x v="8"/>
    <x v="0"/>
    <n v="2001232"/>
    <s v="Sofortrechnung"/>
    <s v="Yasar.Yigitbilek"/>
    <x v="0"/>
    <s v="30505"/>
    <s v="RT Mobile Logistics S.R.O."/>
    <x v="1"/>
    <s v="7"/>
    <s v="101030465"/>
    <x v="17"/>
    <s v="Samsung A356B A35 5G 256GB"/>
    <n v="1"/>
    <n v="220"/>
    <n v="239"/>
    <n v="239"/>
    <n v="19"/>
    <n v="19"/>
    <n v="7.94"/>
    <s v="V0164"/>
    <x v="4"/>
    <s v="VKASSE"/>
    <s v="EXP"/>
    <s v="Geräte"/>
    <x v="4"/>
    <n v="1"/>
    <n v="220"/>
    <n v="239"/>
    <n v="239"/>
    <n v="19"/>
    <n v="19"/>
    <n v="7.9497907949790794E-2"/>
    <n v="1"/>
    <m/>
    <x v="0"/>
    <s v="Nein"/>
    <x v="0"/>
  </r>
  <r>
    <n v="14573593"/>
    <x v="8"/>
    <x v="0"/>
    <n v="2001232"/>
    <s v="Sofortrechnung"/>
    <s v="Yasar.Yigitbilek"/>
    <x v="0"/>
    <s v="30505"/>
    <s v="RT Mobile Logistics S.R.O."/>
    <x v="1"/>
    <s v="8"/>
    <s v="100302478"/>
    <x v="79"/>
    <s v="Apple iPhone 13 128GB"/>
    <n v="10"/>
    <n v="416.31569999999999"/>
    <n v="425"/>
    <n v="4250"/>
    <n v="8.6843000000000004"/>
    <n v="86.84"/>
    <n v="2.04"/>
    <s v="V0164"/>
    <x v="4"/>
    <s v="VKASSE"/>
    <s v="EXP"/>
    <s v="Geräte"/>
    <x v="4"/>
    <n v="10"/>
    <n v="416.31569999999999"/>
    <n v="425"/>
    <n v="4250"/>
    <n v="8.6843000000000004"/>
    <n v="86.84"/>
    <n v="2.0432941176470588E-2"/>
    <n v="1"/>
    <m/>
    <x v="0"/>
    <s v="Nein"/>
    <x v="0"/>
  </r>
  <r>
    <n v="14573593"/>
    <x v="8"/>
    <x v="0"/>
    <n v="2001232"/>
    <s v="Sofortrechnung"/>
    <s v="Yasar.Yigitbilek"/>
    <x v="0"/>
    <s v="30505"/>
    <s v="RT Mobile Logistics S.R.O."/>
    <x v="1"/>
    <s v="9"/>
    <s v="101030485"/>
    <x v="39"/>
    <s v="Samsung A556B A55 5G 128GB"/>
    <n v="4"/>
    <n v="254.48859999999999"/>
    <n v="267"/>
    <n v="1068"/>
    <n v="12.5114"/>
    <n v="50.05"/>
    <n v="4.68"/>
    <s v="V0164"/>
    <x v="4"/>
    <s v="VKASSE"/>
    <s v="EXP"/>
    <s v="Geräte"/>
    <x v="4"/>
    <n v="4"/>
    <n v="254.48859999999999"/>
    <n v="267"/>
    <n v="1068"/>
    <n v="12.5114"/>
    <n v="50.05"/>
    <n v="4.6863295880149813E-2"/>
    <n v="1"/>
    <m/>
    <x v="0"/>
    <s v="Nein"/>
    <x v="0"/>
  </r>
  <r>
    <n v="14573593"/>
    <x v="8"/>
    <x v="0"/>
    <n v="2001232"/>
    <s v="Sofortrechnung"/>
    <s v="Yasar.Yigitbilek"/>
    <x v="0"/>
    <s v="30505"/>
    <s v="RT Mobile Logistics S.R.O."/>
    <x v="1"/>
    <s v="10"/>
    <s v="100302545"/>
    <x v="468"/>
    <s v="Apple iPad 10.2&quot; 2021 256GB"/>
    <n v="1"/>
    <n v="413"/>
    <n v="439"/>
    <n v="439"/>
    <n v="26"/>
    <n v="26"/>
    <n v="5.92"/>
    <s v="V0164"/>
    <x v="4"/>
    <s v="VKASSE"/>
    <s v="EXP"/>
    <s v="Geräte"/>
    <x v="4"/>
    <n v="1"/>
    <n v="413"/>
    <n v="439"/>
    <n v="439"/>
    <n v="26"/>
    <n v="26"/>
    <n v="5.9225512528473807E-2"/>
    <n v="1"/>
    <m/>
    <x v="0"/>
    <s v="Nein"/>
    <x v="0"/>
  </r>
  <r>
    <n v="14573593"/>
    <x v="8"/>
    <x v="0"/>
    <n v="2001232"/>
    <s v="Sofortrechnung"/>
    <s v="Yasar.Yigitbilek"/>
    <x v="0"/>
    <s v="30505"/>
    <s v="RT Mobile Logistics S.R.O."/>
    <x v="1"/>
    <s v="11"/>
    <s v="101690209"/>
    <x v="12"/>
    <s v="Xiaomi Redmi Pad SE 8GB/256GB [WiFi]"/>
    <n v="3"/>
    <n v="129.98869999999999"/>
    <n v="144"/>
    <n v="432"/>
    <n v="14.0113"/>
    <n v="42.03"/>
    <n v="9.73"/>
    <s v="V0164"/>
    <x v="4"/>
    <s v="VKASSE"/>
    <s v="EXP"/>
    <s v="Geräte"/>
    <x v="4"/>
    <n v="3"/>
    <n v="129.98869999999999"/>
    <n v="144"/>
    <n v="432"/>
    <n v="14.0113"/>
    <n v="42.03"/>
    <n v="9.7291666666666665E-2"/>
    <n v="1"/>
    <m/>
    <x v="0"/>
    <s v="Nein"/>
    <x v="0"/>
  </r>
  <r>
    <n v="14573593"/>
    <x v="8"/>
    <x v="0"/>
    <n v="2001232"/>
    <s v="Sofortrechnung"/>
    <s v="Yasar.Yigitbilek"/>
    <x v="0"/>
    <s v="30505"/>
    <s v="RT Mobile Logistics S.R.O."/>
    <x v="1"/>
    <s v="12"/>
    <s v="101030449"/>
    <x v="62"/>
    <s v="Samsung A155F A15 128GB"/>
    <n v="1"/>
    <n v="112.0598"/>
    <n v="129"/>
    <n v="129"/>
    <n v="16.940200000000001"/>
    <n v="16.940000000000001"/>
    <n v="13.13"/>
    <s v="V0164"/>
    <x v="4"/>
    <s v="VKASSE"/>
    <s v="EXP"/>
    <s v="Geräte"/>
    <x v="4"/>
    <n v="1"/>
    <n v="112.0598"/>
    <n v="129"/>
    <n v="129"/>
    <n v="16.940200000000001"/>
    <n v="16.940000000000001"/>
    <n v="0.13131782945736434"/>
    <n v="1"/>
    <m/>
    <x v="0"/>
    <s v="Nein"/>
    <x v="0"/>
  </r>
  <r>
    <n v="14573593"/>
    <x v="8"/>
    <x v="0"/>
    <n v="2001232"/>
    <s v="Sofortrechnung"/>
    <s v="Yasar.Yigitbilek"/>
    <x v="0"/>
    <s v="30505"/>
    <s v="RT Mobile Logistics S.R.O."/>
    <x v="1"/>
    <s v="13"/>
    <s v="101030516"/>
    <x v="137"/>
    <s v="Samsung S928B S24 Ultra 5G 512GB"/>
    <n v="1"/>
    <n v="848.8066"/>
    <n v="839"/>
    <n v="839"/>
    <n v="-9.8065999999999995"/>
    <n v="-9.81"/>
    <n v="-1.1599999999999999"/>
    <s v="V0164"/>
    <x v="4"/>
    <s v="VKASSE"/>
    <s v="EXP"/>
    <s v="Geräte"/>
    <x v="4"/>
    <n v="1"/>
    <n v="848.8066"/>
    <n v="839"/>
    <n v="839"/>
    <n v="-9.8065999999999995"/>
    <n v="-9.81"/>
    <n v="-1.1692491060786651E-2"/>
    <n v="1"/>
    <m/>
    <x v="0"/>
    <s v="Nein"/>
    <x v="1"/>
  </r>
  <r>
    <n v="14573593"/>
    <x v="8"/>
    <x v="0"/>
    <n v="2001232"/>
    <s v="Sofortrechnung"/>
    <s v="Yasar.Yigitbilek"/>
    <x v="0"/>
    <s v="30505"/>
    <s v="RT Mobile Logistics S.R.O."/>
    <x v="1"/>
    <s v="14"/>
    <s v="101030492"/>
    <x v="138"/>
    <s v="Samsung A356B A35 5G 256GB"/>
    <n v="1"/>
    <n v="227.2817"/>
    <n v="239"/>
    <n v="239"/>
    <n v="11.718299999999999"/>
    <n v="11.72"/>
    <n v="4.9000000000000004"/>
    <s v="V0164"/>
    <x v="4"/>
    <s v="VKASSE"/>
    <s v="EXP"/>
    <s v="Geräte"/>
    <x v="4"/>
    <n v="1"/>
    <n v="227.2817"/>
    <n v="239"/>
    <n v="239"/>
    <n v="11.718299999999999"/>
    <n v="11.72"/>
    <n v="4.9037656903765693E-2"/>
    <n v="1"/>
    <m/>
    <x v="0"/>
    <s v="Nein"/>
    <x v="0"/>
  </r>
  <r>
    <n v="14573593"/>
    <x v="8"/>
    <x v="0"/>
    <n v="2001232"/>
    <s v="Sofortrechnung"/>
    <s v="Yasar.Yigitbilek"/>
    <x v="0"/>
    <s v="30505"/>
    <s v="RT Mobile Logistics S.R.O."/>
    <x v="1"/>
    <s v="15"/>
    <s v="100050287"/>
    <x v="96"/>
    <s v="Motorola Moto G75 5G 256GB"/>
    <n v="1"/>
    <n v="181"/>
    <n v="199"/>
    <n v="199"/>
    <n v="18"/>
    <n v="18"/>
    <n v="9.0399999999999991"/>
    <s v="V0164"/>
    <x v="4"/>
    <s v="VKASSE"/>
    <s v="EXP"/>
    <s v="Geräte"/>
    <x v="4"/>
    <n v="1"/>
    <n v="181"/>
    <n v="199"/>
    <n v="199"/>
    <n v="18"/>
    <n v="18"/>
    <n v="9.0452261306532666E-2"/>
    <n v="1"/>
    <m/>
    <x v="0"/>
    <s v="Nein"/>
    <x v="0"/>
  </r>
  <r>
    <n v="14573593"/>
    <x v="8"/>
    <x v="0"/>
    <n v="2001232"/>
    <s v="Sofortrechnung"/>
    <s v="Yasar.Yigitbilek"/>
    <x v="0"/>
    <s v="30505"/>
    <s v="RT Mobile Logistics S.R.O."/>
    <x v="1"/>
    <s v="16"/>
    <s v="101690242"/>
    <x v="43"/>
    <s v="Xiaomi Redmi Note 13 Pro 5G 8GB/256GB"/>
    <n v="2"/>
    <n v="204.57390000000001"/>
    <n v="213"/>
    <n v="426"/>
    <n v="8.4260999999999999"/>
    <n v="16.850000000000001"/>
    <n v="3.95"/>
    <s v="V0164"/>
    <x v="4"/>
    <s v="VKASSE"/>
    <s v="EXP"/>
    <s v="Geräte"/>
    <x v="4"/>
    <n v="2"/>
    <n v="204.57390000000001"/>
    <n v="213"/>
    <n v="426"/>
    <n v="8.4260999999999999"/>
    <n v="16.850000000000001"/>
    <n v="3.9553990610328639E-2"/>
    <n v="1"/>
    <m/>
    <x v="0"/>
    <s v="Nein"/>
    <x v="0"/>
  </r>
  <r>
    <n v="14573593"/>
    <x v="8"/>
    <x v="0"/>
    <n v="2001232"/>
    <s v="Sofortrechnung"/>
    <s v="Yasar.Yigitbilek"/>
    <x v="0"/>
    <s v="30505"/>
    <s v="RT Mobile Logistics S.R.O."/>
    <x v="1"/>
    <s v="17"/>
    <s v="100034474"/>
    <x v="284"/>
    <s v="Samsung S921B S24 5G 128GB"/>
    <n v="1"/>
    <n v="484.77780000000001"/>
    <n v="495"/>
    <n v="495"/>
    <n v="10.222200000000001"/>
    <n v="10.220000000000001"/>
    <n v="2.06"/>
    <s v="V0164"/>
    <x v="4"/>
    <s v="VKASSE"/>
    <s v="EXP"/>
    <s v="Geräte"/>
    <x v="4"/>
    <n v="1"/>
    <n v="484.77780000000001"/>
    <n v="495"/>
    <n v="495"/>
    <n v="10.222200000000001"/>
    <n v="10.220000000000001"/>
    <n v="2.0646464646464649E-2"/>
    <n v="1"/>
    <m/>
    <x v="0"/>
    <s v="Nein"/>
    <x v="0"/>
  </r>
  <r>
    <n v="14573593"/>
    <x v="8"/>
    <x v="0"/>
    <n v="2001232"/>
    <s v="Sofortrechnung"/>
    <s v="Yasar.Yigitbilek"/>
    <x v="0"/>
    <s v="30505"/>
    <s v="RT Mobile Logistics S.R.O."/>
    <x v="1"/>
    <s v="18"/>
    <s v="101030382"/>
    <x v="28"/>
    <s v="Samsung S921B S24 5G 256GB"/>
    <n v="1"/>
    <n v="527.87900000000002"/>
    <n v="555"/>
    <n v="555"/>
    <n v="27.120999999999999"/>
    <n v="27.12"/>
    <n v="4.88"/>
    <s v="V0164"/>
    <x v="4"/>
    <s v="VKASSE"/>
    <s v="EXP"/>
    <s v="Geräte"/>
    <x v="4"/>
    <n v="1"/>
    <n v="527.87900000000002"/>
    <n v="555"/>
    <n v="555"/>
    <n v="27.120999999999999"/>
    <n v="27.12"/>
    <n v="4.8864864864864868E-2"/>
    <n v="1"/>
    <m/>
    <x v="0"/>
    <s v="Nein"/>
    <x v="0"/>
  </r>
  <r>
    <n v="14573593"/>
    <x v="8"/>
    <x v="0"/>
    <n v="2001232"/>
    <s v="Sofortrechnung"/>
    <s v="Yasar.Yigitbilek"/>
    <x v="0"/>
    <s v="30505"/>
    <s v="RT Mobile Logistics S.R.O."/>
    <x v="1"/>
    <s v="19"/>
    <s v="101690324"/>
    <x v="410"/>
    <s v="Xiaomi Redmi 13 6GB/128GB"/>
    <n v="2"/>
    <n v="91.187200000000004"/>
    <n v="98"/>
    <n v="196"/>
    <n v="6.8128000000000002"/>
    <n v="13.63"/>
    <n v="6.95"/>
    <s v="V0164"/>
    <x v="4"/>
    <s v="VKASSE"/>
    <s v="EXP"/>
    <s v="Geräte"/>
    <x v="4"/>
    <n v="2"/>
    <n v="91.187200000000004"/>
    <n v="98"/>
    <n v="196"/>
    <n v="6.8128000000000002"/>
    <n v="13.63"/>
    <n v="6.9540816326530613E-2"/>
    <n v="1"/>
    <m/>
    <x v="0"/>
    <s v="Nein"/>
    <x v="0"/>
  </r>
  <r>
    <n v="14573593"/>
    <x v="8"/>
    <x v="0"/>
    <n v="2001232"/>
    <s v="Sofortrechnung"/>
    <s v="Yasar.Yigitbilek"/>
    <x v="0"/>
    <s v="30505"/>
    <s v="RT Mobile Logistics S.R.O."/>
    <x v="1"/>
    <s v="20"/>
    <s v="101030092"/>
    <x v="269"/>
    <s v="Samsung P613N Tab S6 lite 2022 64GB [WiFi]"/>
    <n v="1"/>
    <n v="171.95509999999999"/>
    <n v="187"/>
    <n v="187"/>
    <n v="15.0449"/>
    <n v="15.04"/>
    <n v="8.0399999999999991"/>
    <s v="V0164"/>
    <x v="4"/>
    <s v="VKASSE"/>
    <s v="EXP"/>
    <s v="Geräte"/>
    <x v="4"/>
    <n v="1"/>
    <n v="171.95509999999999"/>
    <n v="187"/>
    <n v="187"/>
    <n v="15.0449"/>
    <n v="15.04"/>
    <n v="8.0427807486631017E-2"/>
    <n v="1"/>
    <m/>
    <x v="0"/>
    <s v="Nein"/>
    <x v="0"/>
  </r>
  <r>
    <n v="14573593"/>
    <x v="8"/>
    <x v="0"/>
    <n v="2001232"/>
    <s v="Sofortrechnung"/>
    <s v="Yasar.Yigitbilek"/>
    <x v="0"/>
    <s v="30505"/>
    <s v="RT Mobile Logistics S.R.O."/>
    <x v="1"/>
    <s v="21"/>
    <s v="101690346"/>
    <x v="291"/>
    <s v="Xiaomi Redmi A3 4GB/128GB"/>
    <n v="1"/>
    <n v="64"/>
    <n v="69"/>
    <n v="69"/>
    <n v="5"/>
    <n v="5"/>
    <n v="7.24"/>
    <s v="V0164"/>
    <x v="4"/>
    <s v="VKASSE"/>
    <s v="EXP"/>
    <s v="Geräte"/>
    <x v="4"/>
    <n v="1"/>
    <n v="64"/>
    <n v="69"/>
    <n v="69"/>
    <n v="5"/>
    <n v="5"/>
    <n v="7.2463768115942032E-2"/>
    <n v="1"/>
    <m/>
    <x v="0"/>
    <s v="Nein"/>
    <x v="0"/>
  </r>
  <r>
    <n v="14573593"/>
    <x v="8"/>
    <x v="0"/>
    <n v="2001232"/>
    <s v="Sofortrechnung"/>
    <s v="Yasar.Yigitbilek"/>
    <x v="0"/>
    <s v="30505"/>
    <s v="RT Mobile Logistics S.R.O."/>
    <x v="1"/>
    <s v="22"/>
    <s v="101050013"/>
    <x v="176"/>
    <s v="Motorola Moto G24 8GB/128GB"/>
    <n v="1"/>
    <n v="78"/>
    <n v="85"/>
    <n v="85"/>
    <n v="7"/>
    <n v="7"/>
    <n v="8.23"/>
    <s v="V0164"/>
    <x v="4"/>
    <s v="VKASSE"/>
    <s v="EXP"/>
    <s v="Geräte"/>
    <x v="4"/>
    <n v="1"/>
    <n v="78"/>
    <n v="85"/>
    <n v="85"/>
    <n v="7"/>
    <n v="7"/>
    <n v="8.2352941176470587E-2"/>
    <n v="1"/>
    <m/>
    <x v="0"/>
    <s v="Nein"/>
    <x v="0"/>
  </r>
  <r>
    <n v="14573593"/>
    <x v="8"/>
    <x v="0"/>
    <n v="2001232"/>
    <s v="Sofortrechnung"/>
    <s v="Yasar.Yigitbilek"/>
    <x v="0"/>
    <s v="30505"/>
    <s v="RT Mobile Logistics S.R.O."/>
    <x v="1"/>
    <s v="23"/>
    <s v="101030654"/>
    <x v="44"/>
    <s v="Samsung X216B Tab A9+ 5G 128GB"/>
    <n v="5"/>
    <n v="179"/>
    <n v="203"/>
    <n v="1015"/>
    <n v="24"/>
    <n v="120"/>
    <n v="11.82"/>
    <s v="V0164"/>
    <x v="4"/>
    <s v="VKASSE"/>
    <s v="EXP"/>
    <s v="Geräte"/>
    <x v="4"/>
    <n v="5"/>
    <n v="179"/>
    <n v="203"/>
    <n v="1015"/>
    <n v="24"/>
    <n v="120"/>
    <n v="0.11822660098522167"/>
    <n v="1"/>
    <m/>
    <x v="0"/>
    <s v="Nein"/>
    <x v="0"/>
  </r>
  <r>
    <n v="14573593"/>
    <x v="8"/>
    <x v="0"/>
    <n v="2001232"/>
    <s v="Sofortrechnung"/>
    <s v="Yasar.Yigitbilek"/>
    <x v="0"/>
    <s v="30505"/>
    <s v="RT Mobile Logistics S.R.O."/>
    <x v="1"/>
    <s v="24"/>
    <s v="101030412"/>
    <x v="56"/>
    <s v="Samsung A057G A05s 128GB"/>
    <n v="1"/>
    <n v="93.245800000000003"/>
    <n v="103"/>
    <n v="103"/>
    <n v="9.7542000000000009"/>
    <n v="9.75"/>
    <n v="9.4700000000000006"/>
    <s v="V0164"/>
    <x v="4"/>
    <s v="VKASSE"/>
    <s v="EXP"/>
    <s v="Geräte"/>
    <x v="4"/>
    <n v="1"/>
    <n v="93.245800000000003"/>
    <n v="103"/>
    <n v="103"/>
    <n v="9.7542000000000009"/>
    <n v="9.75"/>
    <n v="9.4660194174757281E-2"/>
    <n v="1"/>
    <m/>
    <x v="0"/>
    <s v="Nein"/>
    <x v="0"/>
  </r>
  <r>
    <n v="14573593"/>
    <x v="8"/>
    <x v="0"/>
    <n v="2001232"/>
    <s v="Sofortrechnung"/>
    <s v="Yasar.Yigitbilek"/>
    <x v="0"/>
    <s v="30505"/>
    <s v="RT Mobile Logistics S.R.O."/>
    <x v="1"/>
    <s v="25"/>
    <s v="100034184"/>
    <x v="529"/>
    <s v="Samsung T736B Tab S7 FE 5G 64GB"/>
    <n v="1"/>
    <n v="318"/>
    <n v="339"/>
    <n v="339"/>
    <n v="21"/>
    <n v="21"/>
    <n v="6.19"/>
    <s v="V0164"/>
    <x v="4"/>
    <s v="VKASSE"/>
    <s v="EXP"/>
    <s v="Geräte"/>
    <x v="4"/>
    <n v="1"/>
    <n v="318"/>
    <n v="339"/>
    <n v="339"/>
    <n v="21"/>
    <n v="21"/>
    <n v="6.1946902654867256E-2"/>
    <n v="1"/>
    <m/>
    <x v="0"/>
    <s v="Nein"/>
    <x v="0"/>
  </r>
  <r>
    <n v="14573593"/>
    <x v="8"/>
    <x v="0"/>
    <n v="2001232"/>
    <s v="Sofortrechnung"/>
    <s v="Yasar.Yigitbilek"/>
    <x v="0"/>
    <s v="30505"/>
    <s v="RT Mobile Logistics S.R.O."/>
    <x v="1"/>
    <s v="26"/>
    <s v="100690590"/>
    <x v="141"/>
    <s v="Xiaomi Redmi Note 13 5G 6GB/128GB"/>
    <n v="1"/>
    <n v="134"/>
    <n v="149"/>
    <n v="149"/>
    <n v="15"/>
    <n v="15"/>
    <n v="10.06"/>
    <s v="V0164"/>
    <x v="4"/>
    <s v="VKASSE"/>
    <s v="EXP"/>
    <s v="Geräte"/>
    <x v="4"/>
    <n v="1"/>
    <n v="134"/>
    <n v="149"/>
    <n v="149"/>
    <n v="15"/>
    <n v="15"/>
    <n v="0.10067114093959731"/>
    <n v="1"/>
    <m/>
    <x v="0"/>
    <s v="Nein"/>
    <x v="0"/>
  </r>
  <r>
    <n v="14573593"/>
    <x v="8"/>
    <x v="0"/>
    <n v="2001232"/>
    <s v="Sofortrechnung"/>
    <s v="Yasar.Yigitbilek"/>
    <x v="0"/>
    <s v="30505"/>
    <s v="RT Mobile Logistics S.R.O."/>
    <x v="1"/>
    <s v="27"/>
    <s v="101030481"/>
    <x v="82"/>
    <s v="Samsung A556B A55 5G 128GB"/>
    <n v="1"/>
    <n v="253.2636"/>
    <n v="265"/>
    <n v="265"/>
    <n v="11.7364"/>
    <n v="11.74"/>
    <n v="4.42"/>
    <s v="V0164"/>
    <x v="4"/>
    <s v="VKASSE"/>
    <s v="EXP"/>
    <s v="Geräte"/>
    <x v="4"/>
    <n v="1"/>
    <n v="253.2636"/>
    <n v="265"/>
    <n v="265"/>
    <n v="11.7364"/>
    <n v="11.74"/>
    <n v="4.4301886792452831E-2"/>
    <n v="1"/>
    <m/>
    <x v="0"/>
    <s v="Nein"/>
    <x v="0"/>
  </r>
  <r>
    <n v="14573593"/>
    <x v="8"/>
    <x v="0"/>
    <n v="2001232"/>
    <s v="Sofortrechnung"/>
    <s v="Yasar.Yigitbilek"/>
    <x v="0"/>
    <s v="30505"/>
    <s v="RT Mobile Logistics S.R.O."/>
    <x v="1"/>
    <s v="28"/>
    <s v="101030661"/>
    <x v="146"/>
    <s v="Samsung A165F A16 128GB"/>
    <n v="1"/>
    <n v="110.11790000000001"/>
    <n v="123"/>
    <n v="123"/>
    <n v="12.882099999999999"/>
    <n v="12.88"/>
    <n v="10.47"/>
    <s v="V0164"/>
    <x v="4"/>
    <s v="VKASSE"/>
    <s v="EXP"/>
    <s v="Geräte"/>
    <x v="4"/>
    <n v="1"/>
    <n v="110.11790000000001"/>
    <n v="123"/>
    <n v="123"/>
    <n v="12.882099999999999"/>
    <n v="12.88"/>
    <n v="0.10471544715447155"/>
    <n v="1"/>
    <m/>
    <x v="0"/>
    <s v="Nein"/>
    <x v="0"/>
  </r>
  <r>
    <n v="14573593"/>
    <x v="8"/>
    <x v="0"/>
    <n v="2001232"/>
    <s v="Sofortrechnung"/>
    <s v="Yasar.Yigitbilek"/>
    <x v="0"/>
    <s v="30505"/>
    <s v="RT Mobile Logistics S.R.O."/>
    <x v="1"/>
    <s v="29"/>
    <s v="101030317"/>
    <x v="279"/>
    <s v="Samsung A546B A54 5G 128GB"/>
    <n v="1"/>
    <n v="240.00970000000001"/>
    <n v="244"/>
    <n v="244"/>
    <n v="3.9903"/>
    <n v="3.99"/>
    <n v="1.63"/>
    <s v="V0164"/>
    <x v="4"/>
    <s v="VKASSE"/>
    <s v="EXP"/>
    <s v="Geräte"/>
    <x v="4"/>
    <n v="1"/>
    <n v="240.00970000000001"/>
    <n v="244"/>
    <n v="244"/>
    <n v="3.9903"/>
    <n v="3.99"/>
    <n v="1.6352459016393442E-2"/>
    <n v="1"/>
    <m/>
    <x v="0"/>
    <s v="Nein"/>
    <x v="0"/>
  </r>
  <r>
    <n v="14573593"/>
    <x v="8"/>
    <x v="0"/>
    <n v="2001232"/>
    <s v="Sofortrechnung"/>
    <s v="Yasar.Yigitbilek"/>
    <x v="0"/>
    <s v="30505"/>
    <s v="RT Mobile Logistics S.R.O."/>
    <x v="1"/>
    <s v="30"/>
    <s v="101030399"/>
    <x v="171"/>
    <s v="Samsung S928B S24 Ultra 5G 512GB"/>
    <n v="1"/>
    <n v="901.34349999999995"/>
    <n v="835"/>
    <n v="835"/>
    <n v="-66.343500000000006"/>
    <n v="-66.34"/>
    <n v="-7.94"/>
    <s v="V0164"/>
    <x v="4"/>
    <s v="VKASSE"/>
    <s v="EXP"/>
    <s v="Geräte"/>
    <x v="4"/>
    <n v="1"/>
    <n v="901.34349999999995"/>
    <n v="835"/>
    <n v="835"/>
    <n v="-66.343500000000006"/>
    <n v="-66.34"/>
    <n v="-7.9449101796407184E-2"/>
    <n v="1"/>
    <m/>
    <x v="0"/>
    <s v="Nein"/>
    <x v="1"/>
  </r>
  <r>
    <n v="14573593"/>
    <x v="8"/>
    <x v="0"/>
    <n v="2001232"/>
    <s v="Sofortrechnung"/>
    <s v="Yasar.Yigitbilek"/>
    <x v="0"/>
    <s v="30505"/>
    <s v="RT Mobile Logistics S.R.O."/>
    <x v="1"/>
    <s v="31"/>
    <s v="101700036"/>
    <x v="315"/>
    <s v="Oppo A40 4GB/128GB"/>
    <n v="1"/>
    <n v="93"/>
    <n v="89"/>
    <n v="89"/>
    <n v="-4"/>
    <n v="-4"/>
    <n v="-4.49"/>
    <s v="V0164"/>
    <x v="4"/>
    <s v="VKASSE"/>
    <s v="EXP"/>
    <s v="Geräte"/>
    <x v="4"/>
    <n v="1"/>
    <n v="93"/>
    <n v="89"/>
    <n v="89"/>
    <n v="-4"/>
    <n v="-4"/>
    <n v="-4.49438202247191E-2"/>
    <n v="1"/>
    <m/>
    <x v="0"/>
    <s v="Nein"/>
    <x v="1"/>
  </r>
  <r>
    <n v="14573593"/>
    <x v="8"/>
    <x v="0"/>
    <n v="2001232"/>
    <s v="Sofortrechnung"/>
    <s v="Yasar.Yigitbilek"/>
    <x v="0"/>
    <s v="30505"/>
    <s v="RT Mobile Logistics S.R.O."/>
    <x v="1"/>
    <s v="32"/>
    <s v="101680029"/>
    <x v="275"/>
    <s v="OnePlus Nord CE4 5G 8GB/256GB"/>
    <n v="1"/>
    <n v="158.58330000000001"/>
    <n v="165"/>
    <n v="165"/>
    <n v="6.4166999999999996"/>
    <n v="6.42"/>
    <n v="3.88"/>
    <s v="V0164"/>
    <x v="4"/>
    <s v="VKASSE"/>
    <s v="EXP"/>
    <s v="Geräte"/>
    <x v="4"/>
    <n v="1"/>
    <n v="158.58330000000001"/>
    <n v="165"/>
    <n v="165"/>
    <n v="6.4166999999999996"/>
    <n v="6.42"/>
    <n v="3.8909090909090907E-2"/>
    <n v="1"/>
    <m/>
    <x v="0"/>
    <s v="Nein"/>
    <x v="0"/>
  </r>
  <r>
    <n v="14573593"/>
    <x v="8"/>
    <x v="0"/>
    <n v="2001232"/>
    <s v="Sofortrechnung"/>
    <s v="Yasar.Yigitbilek"/>
    <x v="0"/>
    <s v="30505"/>
    <s v="RT Mobile Logistics S.R.O."/>
    <x v="1"/>
    <s v="33"/>
    <s v="101690201"/>
    <x v="460"/>
    <s v="Xiaomi Redmi 13C 4GB/128GB"/>
    <n v="3"/>
    <n v="76"/>
    <n v="81"/>
    <n v="243"/>
    <n v="5"/>
    <n v="15"/>
    <n v="6.17"/>
    <s v="V0164"/>
    <x v="4"/>
    <s v="VKASSE"/>
    <s v="EXP"/>
    <s v="Geräte"/>
    <x v="4"/>
    <n v="3"/>
    <n v="76"/>
    <n v="81"/>
    <n v="243"/>
    <n v="5"/>
    <n v="15"/>
    <n v="6.1728395061728392E-2"/>
    <n v="1"/>
    <m/>
    <x v="0"/>
    <s v="Nein"/>
    <x v="0"/>
  </r>
  <r>
    <n v="14573593"/>
    <x v="8"/>
    <x v="0"/>
    <n v="2001232"/>
    <s v="Sofortrechnung"/>
    <s v="Yasar.Yigitbilek"/>
    <x v="0"/>
    <s v="30505"/>
    <s v="RT Mobile Logistics S.R.O."/>
    <x v="1"/>
    <s v="34"/>
    <s v="101690262"/>
    <x v="290"/>
    <s v="Xiaomi Redmi Note 13 Pro 8GB/256GB"/>
    <n v="2"/>
    <n v="157"/>
    <n v="167"/>
    <n v="334"/>
    <n v="10"/>
    <n v="20"/>
    <n v="5.98"/>
    <s v="V0164"/>
    <x v="4"/>
    <s v="VKASSE"/>
    <s v="EXP"/>
    <s v="Geräte"/>
    <x v="4"/>
    <n v="2"/>
    <n v="157"/>
    <n v="167"/>
    <n v="334"/>
    <n v="10"/>
    <n v="20"/>
    <n v="5.9880239520958084E-2"/>
    <n v="1"/>
    <m/>
    <x v="0"/>
    <s v="Nein"/>
    <x v="0"/>
  </r>
  <r>
    <n v="14573593"/>
    <x v="8"/>
    <x v="0"/>
    <n v="2001232"/>
    <s v="Sofortrechnung"/>
    <s v="Yasar.Yigitbilek"/>
    <x v="0"/>
    <s v="30505"/>
    <s v="RT Mobile Logistics S.R.O."/>
    <x v="1"/>
    <s v="35"/>
    <s v="101300173"/>
    <x v="131"/>
    <s v="Apple iPhone 15 256GB"/>
    <n v="1"/>
    <n v="717"/>
    <n v="729"/>
    <n v="729"/>
    <n v="12"/>
    <n v="12"/>
    <n v="1.64"/>
    <s v="V0164"/>
    <x v="4"/>
    <s v="VKASSE"/>
    <s v="EXP"/>
    <s v="Geräte"/>
    <x v="4"/>
    <n v="1"/>
    <n v="717"/>
    <n v="729"/>
    <n v="729"/>
    <n v="12"/>
    <n v="12"/>
    <n v="1.646090534979424E-2"/>
    <n v="1"/>
    <m/>
    <x v="0"/>
    <s v="Nein"/>
    <x v="0"/>
  </r>
  <r>
    <n v="14573593"/>
    <x v="8"/>
    <x v="0"/>
    <n v="2001232"/>
    <s v="Sofortrechnung"/>
    <s v="Yasar.Yigitbilek"/>
    <x v="0"/>
    <s v="30505"/>
    <s v="RT Mobile Logistics S.R.O."/>
    <x v="1"/>
    <s v="36"/>
    <s v="101690238"/>
    <x v="105"/>
    <s v="Xiaomi Redmi Note 13 8GB/256GB"/>
    <n v="5"/>
    <n v="120.1156"/>
    <n v="125"/>
    <n v="625"/>
    <n v="4.8844000000000003"/>
    <n v="24.42"/>
    <n v="3.9"/>
    <s v="V0164"/>
    <x v="4"/>
    <s v="VKASSE"/>
    <s v="EXP"/>
    <s v="Geräte"/>
    <x v="4"/>
    <n v="5"/>
    <n v="120.1156"/>
    <n v="125"/>
    <n v="625"/>
    <n v="4.8844000000000003"/>
    <n v="24.42"/>
    <n v="3.9072000000000003E-2"/>
    <n v="1"/>
    <m/>
    <x v="0"/>
    <s v="Nein"/>
    <x v="0"/>
  </r>
  <r>
    <n v="14573593"/>
    <x v="8"/>
    <x v="0"/>
    <n v="2001232"/>
    <s v="Sofortrechnung"/>
    <s v="Yasar.Yigitbilek"/>
    <x v="0"/>
    <s v="30505"/>
    <s v="RT Mobile Logistics S.R.O."/>
    <x v="1"/>
    <s v="37"/>
    <s v="101030520"/>
    <x v="251"/>
    <s v="Samsung A356B A35 5G 128GB EE"/>
    <n v="2"/>
    <n v="192.4376"/>
    <n v="207"/>
    <n v="414"/>
    <n v="14.5624"/>
    <n v="29.12"/>
    <n v="7.03"/>
    <s v="V0164"/>
    <x v="4"/>
    <s v="VKASSE"/>
    <s v="EXP"/>
    <s v="Geräte"/>
    <x v="4"/>
    <n v="2"/>
    <n v="192.4376"/>
    <n v="207"/>
    <n v="414"/>
    <n v="14.5624"/>
    <n v="29.12"/>
    <n v="7.033816425120773E-2"/>
    <n v="1"/>
    <m/>
    <x v="0"/>
    <s v="Nein"/>
    <x v="0"/>
  </r>
  <r>
    <n v="14573593"/>
    <x v="8"/>
    <x v="0"/>
    <n v="2001232"/>
    <s v="Sofortrechnung"/>
    <s v="Yasar.Yigitbilek"/>
    <x v="0"/>
    <s v="30505"/>
    <s v="RT Mobile Logistics S.R.O."/>
    <x v="1"/>
    <s v="38"/>
    <s v="101300332"/>
    <x v="250"/>
    <s v="Apple iPad 10.2&quot; 2021 64GB [WiFi]"/>
    <n v="9"/>
    <n v="202"/>
    <n v="217"/>
    <n v="1953"/>
    <n v="15"/>
    <n v="135"/>
    <n v="6.91"/>
    <s v="V0164"/>
    <x v="4"/>
    <s v="VKASSE"/>
    <s v="EXP"/>
    <s v="Geräte"/>
    <x v="4"/>
    <n v="9"/>
    <n v="202"/>
    <n v="217"/>
    <n v="1953"/>
    <n v="15"/>
    <n v="135"/>
    <n v="6.9124423963133647E-2"/>
    <n v="1"/>
    <m/>
    <x v="0"/>
    <s v="Nein"/>
    <x v="0"/>
  </r>
  <r>
    <n v="14573593"/>
    <x v="8"/>
    <x v="0"/>
    <n v="2001232"/>
    <s v="Sofortrechnung"/>
    <s v="Yasar.Yigitbilek"/>
    <x v="0"/>
    <s v="30505"/>
    <s v="RT Mobile Logistics S.R.O."/>
    <x v="1"/>
    <s v="39"/>
    <s v="101030274"/>
    <x v="349"/>
    <s v="Samsung A546B A54 5G 128GB"/>
    <n v="1"/>
    <n v="228.01779999999999"/>
    <n v="229"/>
    <n v="229"/>
    <n v="0.98219999999999996"/>
    <n v="0.98"/>
    <n v="0.42"/>
    <s v="V0164"/>
    <x v="4"/>
    <s v="VKASSE"/>
    <s v="EXP"/>
    <s v="Geräte"/>
    <x v="4"/>
    <n v="1"/>
    <n v="228.01779999999999"/>
    <n v="229"/>
    <n v="229"/>
    <n v="0.98219999999999996"/>
    <n v="0.98"/>
    <n v="4.2794759825327509E-3"/>
    <n v="1"/>
    <m/>
    <x v="0"/>
    <s v="Nein"/>
    <x v="0"/>
  </r>
  <r>
    <n v="14573593"/>
    <x v="8"/>
    <x v="0"/>
    <n v="2001232"/>
    <s v="Sofortrechnung"/>
    <s v="Yasar.Yigitbilek"/>
    <x v="0"/>
    <s v="30505"/>
    <s v="RT Mobile Logistics S.R.O."/>
    <x v="1"/>
    <s v="40"/>
    <s v="101030596"/>
    <x v="467"/>
    <s v="Samsung A556B A55 5G 128GB EE"/>
    <n v="2"/>
    <n v="252"/>
    <n v="267"/>
    <n v="534"/>
    <n v="15"/>
    <n v="30"/>
    <n v="5.61"/>
    <s v="V0164"/>
    <x v="4"/>
    <s v="VKASSE"/>
    <s v="EXP"/>
    <s v="Geräte"/>
    <x v="4"/>
    <n v="2"/>
    <n v="252"/>
    <n v="267"/>
    <n v="534"/>
    <n v="15"/>
    <n v="30"/>
    <n v="5.6179775280898875E-2"/>
    <n v="1"/>
    <m/>
    <x v="0"/>
    <s v="Nein"/>
    <x v="0"/>
  </r>
  <r>
    <n v="14573593"/>
    <x v="8"/>
    <x v="0"/>
    <n v="2001232"/>
    <s v="Sofortrechnung"/>
    <s v="Yasar.Yigitbilek"/>
    <x v="0"/>
    <s v="30505"/>
    <s v="RT Mobile Logistics S.R.O."/>
    <x v="1"/>
    <s v="41"/>
    <s v="100034595"/>
    <x v="213"/>
    <s v="Samsung S928B S24 Ultra 5G 256GB EE"/>
    <n v="1"/>
    <n v="780.90909999999997"/>
    <n v="787"/>
    <n v="787"/>
    <n v="6.0909000000000004"/>
    <n v="6.09"/>
    <n v="0.77"/>
    <s v="V0164"/>
    <x v="4"/>
    <s v="VKASSE"/>
    <s v="EXP"/>
    <s v="Geräte"/>
    <x v="4"/>
    <n v="1"/>
    <n v="780.90909999999997"/>
    <n v="787"/>
    <n v="787"/>
    <n v="6.0909000000000004"/>
    <n v="6.09"/>
    <n v="7.7382465057179162E-3"/>
    <n v="1"/>
    <m/>
    <x v="0"/>
    <s v="Nein"/>
    <x v="0"/>
  </r>
  <r>
    <n v="14573593"/>
    <x v="8"/>
    <x v="0"/>
    <n v="2001232"/>
    <s v="Sofortrechnung"/>
    <s v="Yasar.Yigitbilek"/>
    <x v="0"/>
    <s v="30505"/>
    <s v="RT Mobile Logistics S.R.O."/>
    <x v="1"/>
    <s v="42"/>
    <s v="101030479"/>
    <x v="276"/>
    <s v="Samsung A356B A35 5G 128GB"/>
    <n v="1"/>
    <n v="196.0857"/>
    <n v="207"/>
    <n v="207"/>
    <n v="10.914300000000001"/>
    <n v="10.91"/>
    <n v="5.27"/>
    <s v="V0164"/>
    <x v="4"/>
    <s v="VKASSE"/>
    <s v="EXP"/>
    <s v="Geräte"/>
    <x v="4"/>
    <n v="1"/>
    <n v="196.0857"/>
    <n v="207"/>
    <n v="207"/>
    <n v="10.914300000000001"/>
    <n v="10.91"/>
    <n v="5.2705314009661837E-2"/>
    <n v="1"/>
    <m/>
    <x v="0"/>
    <s v="Nein"/>
    <x v="0"/>
  </r>
  <r>
    <n v="14573593"/>
    <x v="8"/>
    <x v="0"/>
    <n v="2001232"/>
    <s v="Sofortrechnung"/>
    <s v="Yasar.Yigitbilek"/>
    <x v="0"/>
    <s v="30505"/>
    <s v="RT Mobile Logistics S.R.O."/>
    <x v="1"/>
    <s v="43"/>
    <s v="100690645"/>
    <x v="263"/>
    <s v="Xiaomi POCO X5 5G 6GB/128GB"/>
    <n v="1"/>
    <n v="156"/>
    <n v="159"/>
    <n v="159"/>
    <n v="3"/>
    <n v="3"/>
    <n v="1.88"/>
    <s v="V0164"/>
    <x v="4"/>
    <s v="VKASSE"/>
    <s v="EXP"/>
    <s v="Geräte"/>
    <x v="4"/>
    <n v="1"/>
    <n v="156"/>
    <n v="159"/>
    <n v="159"/>
    <n v="3"/>
    <n v="3"/>
    <n v="1.8867924528301886E-2"/>
    <n v="1"/>
    <m/>
    <x v="0"/>
    <s v="Nein"/>
    <x v="0"/>
  </r>
  <r>
    <n v="14572076"/>
    <x v="8"/>
    <x v="0"/>
    <n v="2001233"/>
    <s v="Sofortrechnung"/>
    <s v="Yasar.Yigitbilek"/>
    <x v="1"/>
    <s v="20014"/>
    <s v="ENO Telecom GmbH"/>
    <x v="1"/>
    <s v="1"/>
    <s v="100034591"/>
    <x v="629"/>
    <s v="Samsung A256B A25 5G 128GB"/>
    <n v="94"/>
    <n v="165.9367"/>
    <n v="170"/>
    <n v="15980"/>
    <n v="4.0632999999999999"/>
    <n v="381.95"/>
    <n v="2.39"/>
    <s v="V0003"/>
    <x v="14"/>
    <s v="KÜB8"/>
    <s v="GRK"/>
    <s v="Geräte"/>
    <x v="9"/>
    <n v="94"/>
    <n v="165.9367"/>
    <n v="170"/>
    <n v="15980"/>
    <n v="4.0632999999999999"/>
    <n v="381.95"/>
    <n v="2.3901752190237796E-2"/>
    <n v="1"/>
    <m/>
    <x v="0"/>
    <s v="Nein"/>
    <x v="0"/>
  </r>
  <r>
    <n v="14574959"/>
    <x v="8"/>
    <x v="0"/>
    <n v="2001234"/>
    <s v="Sofortrechnung"/>
    <s v="Yasar.Yigitbilek"/>
    <x v="0"/>
    <s v="31014"/>
    <s v="ELLEELLE TECHNOLOGY SRLS"/>
    <x v="3"/>
    <s v="1"/>
    <s v="900010011"/>
    <x v="36"/>
    <s v="Sonstiges"/>
    <n v="1"/>
    <n v="0"/>
    <n v="15"/>
    <n v="15"/>
    <n v="15"/>
    <n v="15"/>
    <m/>
    <s v="V0023"/>
    <x v="3"/>
    <s v="KPUD"/>
    <s v="EXP"/>
    <s v="Sonstige"/>
    <x v="3"/>
    <n v="1"/>
    <n v="0"/>
    <n v="15"/>
    <n v="15"/>
    <n v="15"/>
    <n v="15"/>
    <n v="1"/>
    <n v="1"/>
    <m/>
    <x v="2"/>
    <s v="Ja"/>
    <x v="0"/>
  </r>
  <r>
    <n v="14574959"/>
    <x v="8"/>
    <x v="0"/>
    <n v="2001234"/>
    <s v="Sofortrechnung"/>
    <s v="Yasar.Yigitbilek"/>
    <x v="0"/>
    <s v="31014"/>
    <s v="ELLEELLE TECHNOLOGY SRLS"/>
    <x v="1"/>
    <s v="2"/>
    <s v="100690599"/>
    <x v="337"/>
    <s v="Xiaomi Redmi Note 13 6GB/128GB"/>
    <n v="1"/>
    <n v="105"/>
    <n v="109"/>
    <n v="109"/>
    <n v="4"/>
    <n v="4"/>
    <n v="3.66"/>
    <s v="V0023"/>
    <x v="3"/>
    <s v="KPUD"/>
    <s v="EXP"/>
    <s v="Geräte"/>
    <x v="3"/>
    <n v="1"/>
    <n v="105"/>
    <n v="109"/>
    <n v="109"/>
    <n v="4"/>
    <n v="4"/>
    <n v="3.669724770642202E-2"/>
    <n v="1"/>
    <m/>
    <x v="0"/>
    <s v="Nein"/>
    <x v="0"/>
  </r>
  <r>
    <n v="14574959"/>
    <x v="8"/>
    <x v="0"/>
    <n v="2001234"/>
    <s v="Sofortrechnung"/>
    <s v="Yasar.Yigitbilek"/>
    <x v="0"/>
    <s v="31014"/>
    <s v="ELLEELLE TECHNOLOGY SRLS"/>
    <x v="1"/>
    <s v="3"/>
    <s v="101030449"/>
    <x v="62"/>
    <s v="Samsung A155F A15 128GB"/>
    <n v="2"/>
    <n v="112.0598"/>
    <n v="127"/>
    <n v="254"/>
    <n v="14.940200000000001"/>
    <n v="29.88"/>
    <n v="11.76"/>
    <s v="V0023"/>
    <x v="3"/>
    <s v="KPUD"/>
    <s v="EXP"/>
    <s v="Geräte"/>
    <x v="3"/>
    <n v="2"/>
    <n v="112.0598"/>
    <n v="127"/>
    <n v="254"/>
    <n v="14.940200000000001"/>
    <n v="29.88"/>
    <n v="0.11763779527559055"/>
    <n v="1"/>
    <m/>
    <x v="0"/>
    <s v="Nein"/>
    <x v="0"/>
  </r>
  <r>
    <n v="14574959"/>
    <x v="8"/>
    <x v="0"/>
    <n v="2001234"/>
    <s v="Sofortrechnung"/>
    <s v="Yasar.Yigitbilek"/>
    <x v="0"/>
    <s v="31014"/>
    <s v="ELLEELLE TECHNOLOGY SRLS"/>
    <x v="1"/>
    <s v="4"/>
    <s v="101030636"/>
    <x v="684"/>
    <s v="Samsung A166B A16 5G 128GB"/>
    <n v="2"/>
    <n v="140"/>
    <n v="152"/>
    <n v="304"/>
    <n v="12"/>
    <n v="24"/>
    <n v="7.89"/>
    <s v="V0023"/>
    <x v="3"/>
    <s v="KPUD"/>
    <s v="EXP"/>
    <s v="Geräte"/>
    <x v="3"/>
    <n v="2"/>
    <n v="140"/>
    <n v="152"/>
    <n v="304"/>
    <n v="12"/>
    <n v="24"/>
    <n v="7.8947368421052627E-2"/>
    <n v="1"/>
    <m/>
    <x v="0"/>
    <s v="Nein"/>
    <x v="0"/>
  </r>
  <r>
    <n v="14574959"/>
    <x v="8"/>
    <x v="0"/>
    <n v="2001234"/>
    <s v="Sofortrechnung"/>
    <s v="Yasar.Yigitbilek"/>
    <x v="0"/>
    <s v="31014"/>
    <s v="ELLEELLE TECHNOLOGY SRLS"/>
    <x v="1"/>
    <s v="5"/>
    <s v="101690262"/>
    <x v="290"/>
    <s v="Xiaomi Redmi Note 13 Pro 8GB/256GB"/>
    <n v="2"/>
    <n v="157"/>
    <n v="169"/>
    <n v="338"/>
    <n v="12"/>
    <n v="24"/>
    <n v="7.1"/>
    <s v="V0023"/>
    <x v="3"/>
    <s v="KPUD"/>
    <s v="EXP"/>
    <s v="Geräte"/>
    <x v="3"/>
    <n v="2"/>
    <n v="157"/>
    <n v="169"/>
    <n v="338"/>
    <n v="12"/>
    <n v="24"/>
    <n v="7.1005917159763315E-2"/>
    <n v="1"/>
    <m/>
    <x v="0"/>
    <s v="Nein"/>
    <x v="0"/>
  </r>
  <r>
    <n v="14574959"/>
    <x v="8"/>
    <x v="0"/>
    <n v="2001234"/>
    <s v="Sofortrechnung"/>
    <s v="Yasar.Yigitbilek"/>
    <x v="0"/>
    <s v="31014"/>
    <s v="ELLEELLE TECHNOLOGY SRLS"/>
    <x v="1"/>
    <s v="6"/>
    <s v="101030355"/>
    <x v="57"/>
    <s v="Samsung A256B A25 5G 256GB"/>
    <n v="2"/>
    <n v="195"/>
    <n v="203"/>
    <n v="406"/>
    <n v="8"/>
    <n v="16"/>
    <n v="3.94"/>
    <s v="V0023"/>
    <x v="3"/>
    <s v="KPUD"/>
    <s v="EXP"/>
    <s v="Geräte"/>
    <x v="3"/>
    <n v="2"/>
    <n v="195"/>
    <n v="203"/>
    <n v="406"/>
    <n v="8"/>
    <n v="16"/>
    <n v="3.9408866995073892E-2"/>
    <n v="1"/>
    <m/>
    <x v="0"/>
    <s v="Nein"/>
    <x v="0"/>
  </r>
  <r>
    <n v="14574959"/>
    <x v="8"/>
    <x v="0"/>
    <n v="2001234"/>
    <s v="Sofortrechnung"/>
    <s v="Yasar.Yigitbilek"/>
    <x v="0"/>
    <s v="31014"/>
    <s v="ELLEELLE TECHNOLOGY SRLS"/>
    <x v="1"/>
    <s v="7"/>
    <s v="101690238"/>
    <x v="105"/>
    <s v="Xiaomi Redmi Note 13 8GB/256GB"/>
    <n v="1"/>
    <n v="120.1156"/>
    <n v="127"/>
    <n v="127"/>
    <n v="6.8844000000000003"/>
    <n v="6.88"/>
    <n v="5.42"/>
    <s v="V0023"/>
    <x v="3"/>
    <s v="KPUD"/>
    <s v="EXP"/>
    <s v="Geräte"/>
    <x v="3"/>
    <n v="1"/>
    <n v="120.1156"/>
    <n v="127"/>
    <n v="127"/>
    <n v="6.8844000000000003"/>
    <n v="6.88"/>
    <n v="5.4173228346456694E-2"/>
    <n v="1"/>
    <m/>
    <x v="0"/>
    <s v="Nein"/>
    <x v="0"/>
  </r>
  <r>
    <n v="14574937"/>
    <x v="8"/>
    <x v="0"/>
    <n v="2001235"/>
    <s v="Sofortrechnung"/>
    <s v="Yasar.Yigitbilek"/>
    <x v="0"/>
    <s v="30925"/>
    <s v="AB FOTO Sp.Z.o.o."/>
    <x v="1"/>
    <s v="1"/>
    <s v="101030449"/>
    <x v="62"/>
    <s v="Samsung A155F A15 128GB"/>
    <n v="1"/>
    <n v="112.0598"/>
    <n v="128"/>
    <n v="128"/>
    <n v="15.940200000000001"/>
    <n v="15.94"/>
    <n v="12.45"/>
    <s v="V0027"/>
    <x v="9"/>
    <s v="VKASSE"/>
    <s v="EXP"/>
    <s v="Geräte"/>
    <x v="7"/>
    <n v="1"/>
    <n v="112.0598"/>
    <n v="128"/>
    <n v="128"/>
    <n v="15.940200000000001"/>
    <n v="15.94"/>
    <n v="0.12453125"/>
    <n v="1"/>
    <m/>
    <x v="0"/>
    <s v="Nein"/>
    <x v="0"/>
  </r>
  <r>
    <n v="14574937"/>
    <x v="8"/>
    <x v="0"/>
    <n v="2001235"/>
    <s v="Sofortrechnung"/>
    <s v="Yasar.Yigitbilek"/>
    <x v="0"/>
    <s v="30925"/>
    <s v="AB FOTO Sp.Z.o.o."/>
    <x v="1"/>
    <s v="2"/>
    <s v="101680028"/>
    <x v="458"/>
    <s v="OnePlus Nord CE4 5G 8GB/256GB"/>
    <n v="1"/>
    <n v="159"/>
    <n v="165"/>
    <n v="165"/>
    <n v="6"/>
    <n v="6"/>
    <n v="3.63"/>
    <s v="V0027"/>
    <x v="9"/>
    <s v="VKASSE"/>
    <s v="EXP"/>
    <s v="Geräte"/>
    <x v="7"/>
    <n v="1"/>
    <n v="159"/>
    <n v="165"/>
    <n v="165"/>
    <n v="6"/>
    <n v="6"/>
    <n v="3.6363636363636362E-2"/>
    <n v="1"/>
    <m/>
    <x v="0"/>
    <s v="Nein"/>
    <x v="0"/>
  </r>
  <r>
    <n v="14574937"/>
    <x v="8"/>
    <x v="0"/>
    <n v="2001235"/>
    <s v="Sofortrechnung"/>
    <s v="Yasar.Yigitbilek"/>
    <x v="0"/>
    <s v="30925"/>
    <s v="AB FOTO Sp.Z.o.o."/>
    <x v="0"/>
    <s v="3"/>
    <s v="200030239"/>
    <x v="122"/>
    <s v="Samsung SmartTag2 1er-Pack EI-T5600B"/>
    <n v="3"/>
    <n v="13.5015"/>
    <n v="14.5"/>
    <n v="43.5"/>
    <n v="0.99850000000000005"/>
    <n v="3"/>
    <n v="6.88"/>
    <s v="V0027"/>
    <x v="9"/>
    <s v="VKASSE"/>
    <s v="EXP"/>
    <s v="Zubehör"/>
    <x v="7"/>
    <n v="3"/>
    <n v="13.5015"/>
    <n v="14.5"/>
    <n v="43.5"/>
    <n v="0.99850000000000005"/>
    <n v="3"/>
    <n v="6.8965517241379309E-2"/>
    <n v="1"/>
    <m/>
    <x v="0"/>
    <s v="Nein"/>
    <x v="0"/>
  </r>
  <r>
    <n v="14574225"/>
    <x v="8"/>
    <x v="0"/>
    <n v="2001236"/>
    <s v="Sofortrechnung"/>
    <s v="Yasar.Yigitbilek"/>
    <x v="0"/>
    <s v="30766"/>
    <s v="TKTP PROTEL s.r.o."/>
    <x v="1"/>
    <s v="1"/>
    <s v="100303119"/>
    <x v="118"/>
    <s v="Apple iPhone 16 Pro 128GB"/>
    <n v="6"/>
    <n v="890.63509999999997"/>
    <n v="909"/>
    <n v="5454"/>
    <n v="18.364899999999999"/>
    <n v="110.19"/>
    <n v="2.02"/>
    <s v="V0164"/>
    <x v="4"/>
    <s v="VKASSE"/>
    <s v="EXP"/>
    <s v="Geräte"/>
    <x v="4"/>
    <n v="6"/>
    <n v="890.63509999999997"/>
    <n v="909"/>
    <n v="5454"/>
    <n v="18.364899999999999"/>
    <n v="110.19"/>
    <n v="2.0203520352035202E-2"/>
    <n v="1"/>
    <m/>
    <x v="0"/>
    <s v="Nein"/>
    <x v="0"/>
  </r>
  <r>
    <n v="14574225"/>
    <x v="8"/>
    <x v="0"/>
    <n v="2001236"/>
    <s v="Sofortrechnung"/>
    <s v="Yasar.Yigitbilek"/>
    <x v="0"/>
    <s v="30766"/>
    <s v="TKTP PROTEL s.r.o."/>
    <x v="1"/>
    <s v="2"/>
    <s v="100303121"/>
    <x v="121"/>
    <s v="Apple iPhone 16 Pro 128GB"/>
    <n v="10"/>
    <n v="898.15139999999997"/>
    <n v="909"/>
    <n v="9090"/>
    <n v="10.848599999999999"/>
    <n v="108.49"/>
    <n v="1.19"/>
    <s v="V0164"/>
    <x v="4"/>
    <s v="VKASSE"/>
    <s v="EXP"/>
    <s v="Geräte"/>
    <x v="4"/>
    <n v="10"/>
    <n v="898.15139999999997"/>
    <n v="909"/>
    <n v="9090"/>
    <n v="10.848599999999999"/>
    <n v="108.49"/>
    <n v="1.1935093509350934E-2"/>
    <n v="1"/>
    <m/>
    <x v="0"/>
    <s v="Nein"/>
    <x v="0"/>
  </r>
  <r>
    <n v="14574311"/>
    <x v="8"/>
    <x v="0"/>
    <n v="2001237"/>
    <s v="Sofortrechnung"/>
    <s v="eam\mustafa.oezer"/>
    <x v="0"/>
    <s v="30944"/>
    <s v="Hope Trading 2016 LTD"/>
    <x v="1"/>
    <s v="1"/>
    <s v="101300167"/>
    <x v="657"/>
    <s v="Apple iPhone 15 128GB"/>
    <n v="1"/>
    <n v="610"/>
    <n v="629"/>
    <n v="629"/>
    <n v="19"/>
    <n v="19"/>
    <n v="3.02"/>
    <s v="V0023"/>
    <x v="3"/>
    <s v="VKASSE"/>
    <s v="EXP"/>
    <s v="Geräte"/>
    <x v="3"/>
    <n v="1"/>
    <n v="610"/>
    <n v="629"/>
    <n v="629"/>
    <n v="19"/>
    <n v="19"/>
    <n v="3.0206677265500796E-2"/>
    <n v="1"/>
    <m/>
    <x v="0"/>
    <s v="Nein"/>
    <x v="0"/>
  </r>
  <r>
    <n v="14574311"/>
    <x v="8"/>
    <x v="0"/>
    <n v="2001237"/>
    <s v="Sofortrechnung"/>
    <s v="eam\mustafa.oezer"/>
    <x v="0"/>
    <s v="30944"/>
    <s v="Hope Trading 2016 LTD"/>
    <x v="1"/>
    <s v="2"/>
    <s v="100303122"/>
    <x v="376"/>
    <s v="Apple iPhone 16 Pro 128GB"/>
    <n v="2"/>
    <n v="890.04939999999999"/>
    <n v="909"/>
    <n v="1818"/>
    <n v="18.950600000000001"/>
    <n v="37.9"/>
    <n v="2.08"/>
    <s v="V0023"/>
    <x v="3"/>
    <s v="VKASSE"/>
    <s v="EXP"/>
    <s v="Geräte"/>
    <x v="3"/>
    <n v="2"/>
    <n v="890.04939999999999"/>
    <n v="909"/>
    <n v="1818"/>
    <n v="18.950600000000001"/>
    <n v="37.9"/>
    <n v="2.0847084708470846E-2"/>
    <n v="1"/>
    <m/>
    <x v="0"/>
    <s v="Nein"/>
    <x v="0"/>
  </r>
  <r>
    <n v="14574311"/>
    <x v="8"/>
    <x v="0"/>
    <n v="2001237"/>
    <s v="Sofortrechnung"/>
    <s v="eam\mustafa.oezer"/>
    <x v="0"/>
    <s v="30944"/>
    <s v="Hope Trading 2016 LTD"/>
    <x v="1"/>
    <s v="3"/>
    <s v="100303089"/>
    <x v="496"/>
    <s v="Apple iPhone 16 128GB"/>
    <n v="1"/>
    <n v="699.65219999999999"/>
    <n v="715"/>
    <n v="715"/>
    <n v="15.347799999999999"/>
    <n v="15.35"/>
    <n v="2.14"/>
    <s v="V0023"/>
    <x v="3"/>
    <s v="VKASSE"/>
    <s v="EXP"/>
    <s v="Geräte"/>
    <x v="3"/>
    <n v="1"/>
    <n v="699.65219999999999"/>
    <n v="715"/>
    <n v="715"/>
    <n v="15.347799999999999"/>
    <n v="15.35"/>
    <n v="2.146853146853147E-2"/>
    <n v="1"/>
    <m/>
    <x v="0"/>
    <s v="Nein"/>
    <x v="0"/>
  </r>
  <r>
    <n v="14574311"/>
    <x v="8"/>
    <x v="0"/>
    <n v="2001237"/>
    <s v="Sofortrechnung"/>
    <s v="eam\mustafa.oezer"/>
    <x v="0"/>
    <s v="30944"/>
    <s v="Hope Trading 2016 LTD"/>
    <x v="1"/>
    <s v="4"/>
    <s v="100303089"/>
    <x v="496"/>
    <s v="Apple iPhone 16 128GB"/>
    <n v="1"/>
    <n v="699.65219999999999"/>
    <n v="715"/>
    <n v="715"/>
    <n v="15.347799999999999"/>
    <n v="15.35"/>
    <n v="2.14"/>
    <s v="V0023"/>
    <x v="3"/>
    <s v="VKASSE"/>
    <s v="EXP"/>
    <s v="Geräte"/>
    <x v="3"/>
    <n v="1"/>
    <n v="699.65219999999999"/>
    <n v="715"/>
    <n v="715"/>
    <n v="15.347799999999999"/>
    <n v="15.35"/>
    <n v="2.146853146853147E-2"/>
    <n v="1"/>
    <m/>
    <x v="0"/>
    <s v="Nein"/>
    <x v="0"/>
  </r>
  <r>
    <n v="14574311"/>
    <x v="8"/>
    <x v="0"/>
    <n v="2001237"/>
    <s v="Sofortrechnung"/>
    <s v="eam\mustafa.oezer"/>
    <x v="0"/>
    <s v="30944"/>
    <s v="Hope Trading 2016 LTD"/>
    <x v="1"/>
    <s v="5"/>
    <s v="100310870"/>
    <x v="616"/>
    <s v="HMD Barbie Phone 4G 128MB"/>
    <n v="2"/>
    <n v="95"/>
    <n v="89"/>
    <n v="178"/>
    <n v="-6"/>
    <n v="-12"/>
    <n v="-6.74"/>
    <s v="V0023"/>
    <x v="3"/>
    <s v="VKASSE"/>
    <s v="EXP"/>
    <s v="Geräte"/>
    <x v="3"/>
    <n v="2"/>
    <n v="95"/>
    <n v="89"/>
    <n v="178"/>
    <n v="-6"/>
    <n v="-12"/>
    <n v="-6.741573033707865E-2"/>
    <n v="1"/>
    <m/>
    <x v="0"/>
    <s v="Nein"/>
    <x v="1"/>
  </r>
  <r>
    <n v="14574311"/>
    <x v="8"/>
    <x v="0"/>
    <n v="2001237"/>
    <s v="Sofortrechnung"/>
    <s v="eam\mustafa.oezer"/>
    <x v="0"/>
    <s v="30944"/>
    <s v="Hope Trading 2016 LTD"/>
    <x v="1"/>
    <s v="6"/>
    <s v="100302975"/>
    <x v="685"/>
    <s v="Apple iPad Air 11 M2 128GB"/>
    <n v="1"/>
    <n v="650"/>
    <n v="669"/>
    <n v="669"/>
    <n v="19"/>
    <n v="19"/>
    <n v="2.84"/>
    <s v="V0023"/>
    <x v="3"/>
    <s v="VKASSE"/>
    <s v="EXP"/>
    <s v="Geräte"/>
    <x v="3"/>
    <n v="1"/>
    <n v="650"/>
    <n v="669"/>
    <n v="669"/>
    <n v="19"/>
    <n v="19"/>
    <n v="2.8400597907324365E-2"/>
    <n v="1"/>
    <m/>
    <x v="0"/>
    <s v="Nein"/>
    <x v="0"/>
  </r>
  <r>
    <n v="14574311"/>
    <x v="8"/>
    <x v="0"/>
    <n v="2001237"/>
    <s v="Sofortrechnung"/>
    <s v="eam\mustafa.oezer"/>
    <x v="0"/>
    <s v="30944"/>
    <s v="Hope Trading 2016 LTD"/>
    <x v="1"/>
    <s v="7"/>
    <s v="101030395"/>
    <x v="602"/>
    <s v="Samsung S928B S24 Ultra 5G 256GB"/>
    <n v="1"/>
    <n v="759"/>
    <n v="769"/>
    <n v="769"/>
    <n v="10"/>
    <n v="10"/>
    <n v="1.3"/>
    <s v="V0023"/>
    <x v="3"/>
    <s v="VKASSE"/>
    <s v="EXP"/>
    <s v="Geräte"/>
    <x v="3"/>
    <n v="1"/>
    <n v="759"/>
    <n v="769"/>
    <n v="769"/>
    <n v="10"/>
    <n v="10"/>
    <n v="1.3003901170351105E-2"/>
    <n v="1"/>
    <m/>
    <x v="0"/>
    <s v="Nein"/>
    <x v="0"/>
  </r>
  <r>
    <n v="14574311"/>
    <x v="8"/>
    <x v="0"/>
    <n v="2001237"/>
    <s v="Sofortrechnung"/>
    <s v="eam\mustafa.oezer"/>
    <x v="0"/>
    <s v="30944"/>
    <s v="Hope Trading 2016 LTD"/>
    <x v="1"/>
    <s v="8"/>
    <s v="101030626"/>
    <x v="516"/>
    <s v="Samsung S721B S24 FE 5G 128GB"/>
    <n v="1"/>
    <n v="399"/>
    <n v="439"/>
    <n v="439"/>
    <n v="40"/>
    <n v="40"/>
    <n v="9.11"/>
    <s v="V0023"/>
    <x v="3"/>
    <s v="VKASSE"/>
    <s v="EXP"/>
    <s v="Geräte"/>
    <x v="3"/>
    <n v="1"/>
    <n v="399"/>
    <n v="439"/>
    <n v="439"/>
    <n v="40"/>
    <n v="40"/>
    <n v="9.1116173120728935E-2"/>
    <n v="1"/>
    <m/>
    <x v="0"/>
    <s v="Nein"/>
    <x v="0"/>
  </r>
  <r>
    <n v="14574311"/>
    <x v="8"/>
    <x v="0"/>
    <n v="2001237"/>
    <s v="Sofortrechnung"/>
    <s v="eam\mustafa.oezer"/>
    <x v="0"/>
    <s v="30944"/>
    <s v="Hope Trading 2016 LTD"/>
    <x v="1"/>
    <s v="9"/>
    <s v="100303123"/>
    <x v="334"/>
    <s v="Apple iPhone 16 Pro 256GB"/>
    <n v="5"/>
    <n v="990.39639999999997"/>
    <n v="1025"/>
    <n v="5125"/>
    <n v="34.6036"/>
    <n v="173.02"/>
    <n v="3.37"/>
    <s v="V0023"/>
    <x v="3"/>
    <s v="VKASSE"/>
    <s v="EXP"/>
    <s v="Geräte"/>
    <x v="3"/>
    <n v="5"/>
    <n v="990.39639999999997"/>
    <n v="1025"/>
    <n v="5125"/>
    <n v="34.6036"/>
    <n v="173.02"/>
    <n v="3.3760000000000005E-2"/>
    <n v="1"/>
    <m/>
    <x v="0"/>
    <s v="Nein"/>
    <x v="0"/>
  </r>
  <r>
    <n v="14575040"/>
    <x v="8"/>
    <x v="0"/>
    <n v="2001238"/>
    <s v="Sofortrechnung"/>
    <s v="eam\mustafa.oezer"/>
    <x v="0"/>
    <s v="27948"/>
    <s v="Galactica Alianca S.A. - Spain"/>
    <x v="0"/>
    <s v="1"/>
    <s v="200030302"/>
    <x v="180"/>
    <s v="Samsung Galaxy SM-R530 Buds3"/>
    <n v="2"/>
    <n v="78.054900000000004"/>
    <n v="80"/>
    <n v="160"/>
    <n v="1.9451000000000001"/>
    <n v="3.89"/>
    <n v="2.4300000000000002"/>
    <s v="V0164"/>
    <x v="4"/>
    <s v="KPUD"/>
    <s v="EXP"/>
    <s v="Zubehör"/>
    <x v="4"/>
    <n v="2"/>
    <n v="78.054900000000004"/>
    <n v="80"/>
    <n v="160"/>
    <n v="1.9451000000000001"/>
    <n v="3.89"/>
    <n v="2.4312500000000001E-2"/>
    <n v="1"/>
    <m/>
    <x v="0"/>
    <s v="Nein"/>
    <x v="0"/>
  </r>
  <r>
    <n v="14575040"/>
    <x v="8"/>
    <x v="0"/>
    <n v="2001238"/>
    <s v="Sofortrechnung"/>
    <s v="eam\mustafa.oezer"/>
    <x v="0"/>
    <s v="27948"/>
    <s v="Galactica Alianca S.A. - Spain"/>
    <x v="0"/>
    <s v="2"/>
    <s v="200370113"/>
    <x v="660"/>
    <s v="Huawei Watch GT5 Pro 46mm (Vili-B29F)"/>
    <n v="2"/>
    <n v="265.73"/>
    <n v="268"/>
    <n v="536"/>
    <n v="2.27"/>
    <n v="4.54"/>
    <n v="0.84"/>
    <s v="V0164"/>
    <x v="4"/>
    <s v="KPUD"/>
    <s v="EXP"/>
    <s v="Zubehör"/>
    <x v="4"/>
    <n v="2"/>
    <n v="265.73"/>
    <n v="268"/>
    <n v="536"/>
    <n v="2.27"/>
    <n v="4.54"/>
    <n v="8.470149253731343E-3"/>
    <n v="1"/>
    <m/>
    <x v="0"/>
    <s v="Nein"/>
    <x v="0"/>
  </r>
  <r>
    <n v="14575040"/>
    <x v="8"/>
    <x v="0"/>
    <n v="2001238"/>
    <s v="Sofortrechnung"/>
    <s v="eam\mustafa.oezer"/>
    <x v="0"/>
    <s v="27948"/>
    <s v="Galactica Alianca S.A. - Spain"/>
    <x v="0"/>
    <s v="3"/>
    <s v="200030288"/>
    <x v="606"/>
    <s v="Samsung Galaxy SM-R630 Buds3 Pro"/>
    <n v="2"/>
    <n v="130"/>
    <n v="137"/>
    <n v="274"/>
    <n v="7"/>
    <n v="14"/>
    <n v="5.0999999999999996"/>
    <s v="V0164"/>
    <x v="4"/>
    <s v="KPUD"/>
    <s v="EXP"/>
    <s v="Zubehör"/>
    <x v="4"/>
    <n v="2"/>
    <n v="130"/>
    <n v="137"/>
    <n v="274"/>
    <n v="7"/>
    <n v="14"/>
    <n v="5.1094890510948905E-2"/>
    <n v="1"/>
    <m/>
    <x v="0"/>
    <s v="Nein"/>
    <x v="0"/>
  </r>
  <r>
    <n v="14575040"/>
    <x v="8"/>
    <x v="0"/>
    <n v="2001238"/>
    <s v="Sofortrechnung"/>
    <s v="eam\mustafa.oezer"/>
    <x v="0"/>
    <s v="27948"/>
    <s v="Galactica Alianca S.A. - Spain"/>
    <x v="0"/>
    <s v="4"/>
    <s v="200030301"/>
    <x v="319"/>
    <s v="Samsung Galaxy SM-R530 Buds3"/>
    <n v="2"/>
    <n v="66.728300000000004"/>
    <n v="80"/>
    <n v="160"/>
    <n v="13.271699999999999"/>
    <n v="26.54"/>
    <n v="16.579999999999998"/>
    <s v="V0164"/>
    <x v="4"/>
    <s v="KPUD"/>
    <s v="EXP"/>
    <s v="Zubehör"/>
    <x v="4"/>
    <n v="2"/>
    <n v="66.728300000000004"/>
    <n v="80"/>
    <n v="160"/>
    <n v="13.271699999999999"/>
    <n v="26.54"/>
    <n v="0.16587499999999999"/>
    <n v="1"/>
    <m/>
    <x v="0"/>
    <s v="Nein"/>
    <x v="0"/>
  </r>
  <r>
    <n v="14575040"/>
    <x v="8"/>
    <x v="0"/>
    <n v="2001238"/>
    <s v="Sofortrechnung"/>
    <s v="eam\mustafa.oezer"/>
    <x v="0"/>
    <s v="27948"/>
    <s v="Galactica Alianca S.A. - Spain"/>
    <x v="1"/>
    <s v="5"/>
    <s v="101300332"/>
    <x v="250"/>
    <s v="Apple iPad 10.2&quot; 2021 64GB [WiFi]"/>
    <n v="5"/>
    <n v="202"/>
    <n v="217"/>
    <n v="1085"/>
    <n v="15"/>
    <n v="75"/>
    <n v="6.91"/>
    <s v="V0164"/>
    <x v="4"/>
    <s v="KPUD"/>
    <s v="EXP"/>
    <s v="Geräte"/>
    <x v="4"/>
    <n v="5"/>
    <n v="202"/>
    <n v="217"/>
    <n v="1085"/>
    <n v="15"/>
    <n v="75"/>
    <n v="6.9124423963133647E-2"/>
    <n v="1"/>
    <m/>
    <x v="0"/>
    <s v="Nein"/>
    <x v="0"/>
  </r>
  <r>
    <n v="14574983"/>
    <x v="8"/>
    <x v="0"/>
    <n v="2001239"/>
    <s v="Sofortrechnung"/>
    <s v="EAM\Erdal.Bircan"/>
    <x v="0"/>
    <s v="27611"/>
    <s v="EOL INNOVATIONS INTERNATIONAL SL"/>
    <x v="1"/>
    <s v="1"/>
    <s v="100303125"/>
    <x v="277"/>
    <s v="Apple iPhone 16 Pro 256GB"/>
    <n v="3"/>
    <n v="991.36839999999995"/>
    <n v="1025"/>
    <n v="3075"/>
    <n v="33.631599999999999"/>
    <n v="100.89"/>
    <n v="3.28"/>
    <s v="V0018"/>
    <x v="16"/>
    <s v="KÜB14"/>
    <s v="EXP"/>
    <s v="Geräte"/>
    <x v="11"/>
    <n v="3"/>
    <n v="991.36839999999995"/>
    <n v="1025"/>
    <n v="3075"/>
    <n v="33.631599999999999"/>
    <n v="100.89"/>
    <n v="3.2809756097560976E-2"/>
    <n v="1"/>
    <m/>
    <x v="0"/>
    <s v="Nein"/>
    <x v="0"/>
  </r>
  <r>
    <n v="14574983"/>
    <x v="8"/>
    <x v="0"/>
    <n v="2001239"/>
    <s v="Sofortrechnung"/>
    <s v="EAM\Erdal.Bircan"/>
    <x v="0"/>
    <s v="27611"/>
    <s v="EOL INNOVATIONS INTERNATIONAL SL"/>
    <x v="1"/>
    <s v="2"/>
    <s v="101300171"/>
    <x v="652"/>
    <s v="Apple iPhone 15 128GB"/>
    <n v="10"/>
    <n v="610"/>
    <n v="629"/>
    <n v="6290"/>
    <n v="19"/>
    <n v="190"/>
    <n v="3.02"/>
    <s v="V0018"/>
    <x v="16"/>
    <s v="KÜB14"/>
    <s v="EXP"/>
    <s v="Geräte"/>
    <x v="11"/>
    <n v="10"/>
    <n v="610"/>
    <n v="629"/>
    <n v="6290"/>
    <n v="19"/>
    <n v="190"/>
    <n v="3.0206677265500796E-2"/>
    <n v="1"/>
    <m/>
    <x v="0"/>
    <s v="Nein"/>
    <x v="0"/>
  </r>
  <r>
    <n v="14574983"/>
    <x v="8"/>
    <x v="0"/>
    <n v="2001239"/>
    <s v="Sofortrechnung"/>
    <s v="EAM\Erdal.Bircan"/>
    <x v="0"/>
    <s v="27611"/>
    <s v="EOL INNOVATIONS INTERNATIONAL SL"/>
    <x v="1"/>
    <s v="3"/>
    <s v="100303119"/>
    <x v="118"/>
    <s v="Apple iPhone 16 Pro 128GB"/>
    <n v="4"/>
    <n v="890.63509999999997"/>
    <n v="909"/>
    <n v="3636"/>
    <n v="18.364899999999999"/>
    <n v="73.459999999999994"/>
    <n v="2.02"/>
    <s v="V0018"/>
    <x v="16"/>
    <s v="KÜB14"/>
    <s v="EXP"/>
    <s v="Geräte"/>
    <x v="11"/>
    <n v="4"/>
    <n v="890.63509999999997"/>
    <n v="909"/>
    <n v="3636"/>
    <n v="18.364899999999999"/>
    <n v="73.459999999999994"/>
    <n v="2.0203520352035202E-2"/>
    <n v="1"/>
    <m/>
    <x v="0"/>
    <s v="Nein"/>
    <x v="0"/>
  </r>
  <r>
    <n v="14574983"/>
    <x v="8"/>
    <x v="0"/>
    <n v="2001239"/>
    <s v="Sofortrechnung"/>
    <s v="EAM\Erdal.Bircan"/>
    <x v="0"/>
    <s v="27611"/>
    <s v="EOL INNOVATIONS INTERNATIONAL SL"/>
    <x v="1"/>
    <s v="4"/>
    <s v="100303090"/>
    <x v="495"/>
    <s v="Apple iPhone 16 128GB"/>
    <n v="2"/>
    <n v="704"/>
    <n v="722"/>
    <n v="1444"/>
    <n v="18"/>
    <n v="36"/>
    <n v="2.4900000000000002"/>
    <s v="V0018"/>
    <x v="16"/>
    <s v="KÜB14"/>
    <s v="EXP"/>
    <s v="Geräte"/>
    <x v="11"/>
    <n v="2"/>
    <n v="704"/>
    <n v="722"/>
    <n v="1444"/>
    <n v="18"/>
    <n v="36"/>
    <n v="2.4930747922437674E-2"/>
    <n v="1"/>
    <m/>
    <x v="0"/>
    <s v="Nein"/>
    <x v="0"/>
  </r>
  <r>
    <n v="14574983"/>
    <x v="8"/>
    <x v="0"/>
    <n v="2001239"/>
    <s v="Sofortrechnung"/>
    <s v="EAM\Erdal.Bircan"/>
    <x v="0"/>
    <s v="27611"/>
    <s v="EOL INNOVATIONS INTERNATIONAL SL"/>
    <x v="1"/>
    <s v="5"/>
    <s v="100302478"/>
    <x v="79"/>
    <s v="Apple iPhone 13 128GB"/>
    <n v="10"/>
    <n v="416.31569999999999"/>
    <n v="428"/>
    <n v="4280"/>
    <n v="11.6843"/>
    <n v="116.84"/>
    <n v="2.72"/>
    <s v="V0018"/>
    <x v="16"/>
    <s v="KÜB14"/>
    <s v="EXP"/>
    <s v="Geräte"/>
    <x v="11"/>
    <n v="10"/>
    <n v="416.31569999999999"/>
    <n v="428"/>
    <n v="4280"/>
    <n v="11.6843"/>
    <n v="116.84"/>
    <n v="2.7299065420560747E-2"/>
    <n v="1"/>
    <m/>
    <x v="0"/>
    <s v="Nein"/>
    <x v="0"/>
  </r>
  <r>
    <n v="14574983"/>
    <x v="8"/>
    <x v="0"/>
    <n v="2001239"/>
    <s v="Sofortrechnung"/>
    <s v="EAM\Erdal.Bircan"/>
    <x v="0"/>
    <s v="27611"/>
    <s v="EOL INNOVATIONS INTERNATIONAL SL"/>
    <x v="1"/>
    <s v="6"/>
    <s v="100302952"/>
    <x v="20"/>
    <s v="Apple iPhone 15 128GB"/>
    <n v="50"/>
    <n v="617.76790000000005"/>
    <n v="629"/>
    <n v="31450"/>
    <n v="11.232100000000001"/>
    <n v="561.6"/>
    <n v="1.78"/>
    <s v="V0018"/>
    <x v="16"/>
    <s v="KÜB14"/>
    <s v="EXP"/>
    <s v="Geräte"/>
    <x v="11"/>
    <n v="50"/>
    <n v="617.76790000000005"/>
    <n v="629"/>
    <n v="31450"/>
    <n v="11.232100000000001"/>
    <n v="561.6"/>
    <n v="1.7856915739268682E-2"/>
    <n v="1"/>
    <m/>
    <x v="0"/>
    <s v="Nein"/>
    <x v="0"/>
  </r>
  <r>
    <n v="14574983"/>
    <x v="8"/>
    <x v="0"/>
    <n v="2001239"/>
    <s v="Sofortrechnung"/>
    <s v="EAM\Erdal.Bircan"/>
    <x v="0"/>
    <s v="27611"/>
    <s v="EOL INNOVATIONS INTERNATIONAL SL"/>
    <x v="1"/>
    <s v="7"/>
    <s v="100303104"/>
    <x v="656"/>
    <s v="Apple iPhone 16 Plus 128GB"/>
    <n v="5"/>
    <n v="819"/>
    <n v="849"/>
    <n v="4245"/>
    <n v="30"/>
    <n v="150"/>
    <n v="3.53"/>
    <s v="V0018"/>
    <x v="16"/>
    <s v="KÜB14"/>
    <s v="EXP"/>
    <s v="Geräte"/>
    <x v="11"/>
    <n v="5"/>
    <n v="819"/>
    <n v="849"/>
    <n v="4245"/>
    <n v="30"/>
    <n v="150"/>
    <n v="3.5335689045936397E-2"/>
    <n v="1"/>
    <m/>
    <x v="0"/>
    <s v="Nein"/>
    <x v="0"/>
  </r>
  <r>
    <n v="14574983"/>
    <x v="8"/>
    <x v="0"/>
    <n v="2001239"/>
    <s v="Sofortrechnung"/>
    <s v="EAM\Erdal.Bircan"/>
    <x v="0"/>
    <s v="27611"/>
    <s v="EOL INNOVATIONS INTERNATIONAL SL"/>
    <x v="1"/>
    <s v="8"/>
    <s v="100302481"/>
    <x v="81"/>
    <s v="Apple iPhone 13 128GB"/>
    <n v="5"/>
    <n v="416"/>
    <n v="428"/>
    <n v="2140"/>
    <n v="12"/>
    <n v="60"/>
    <n v="2.8"/>
    <s v="V0018"/>
    <x v="16"/>
    <s v="KÜB14"/>
    <s v="EXP"/>
    <s v="Geräte"/>
    <x v="11"/>
    <n v="5"/>
    <n v="416"/>
    <n v="428"/>
    <n v="2140"/>
    <n v="12"/>
    <n v="60"/>
    <n v="2.8037383177570093E-2"/>
    <n v="1"/>
    <m/>
    <x v="0"/>
    <s v="Nein"/>
    <x v="0"/>
  </r>
  <r>
    <n v="14574983"/>
    <x v="8"/>
    <x v="0"/>
    <n v="2001239"/>
    <s v="Sofortrechnung"/>
    <s v="EAM\Erdal.Bircan"/>
    <x v="0"/>
    <s v="27611"/>
    <s v="EOL INNOVATIONS INTERNATIONAL SL"/>
    <x v="1"/>
    <s v="9"/>
    <s v="101300272"/>
    <x v="188"/>
    <s v="Apple iPhone 16 Pro 128GB"/>
    <n v="4"/>
    <n v="912"/>
    <n v="909"/>
    <n v="3636"/>
    <n v="-3"/>
    <n v="-12"/>
    <n v="-0.33"/>
    <s v="V0018"/>
    <x v="16"/>
    <s v="KÜB14"/>
    <s v="EXP"/>
    <s v="Geräte"/>
    <x v="11"/>
    <n v="4"/>
    <n v="912"/>
    <n v="909"/>
    <n v="3636"/>
    <n v="-3"/>
    <n v="-12"/>
    <n v="-3.3003300330033004E-3"/>
    <n v="1"/>
    <m/>
    <x v="0"/>
    <s v="Nein"/>
    <x v="1"/>
  </r>
  <r>
    <n v="14574983"/>
    <x v="8"/>
    <x v="0"/>
    <n v="2001239"/>
    <s v="Sofortrechnung"/>
    <s v="EAM\Erdal.Bircan"/>
    <x v="0"/>
    <s v="27611"/>
    <s v="EOL INNOVATIONS INTERNATIONAL SL"/>
    <x v="1"/>
    <s v="10"/>
    <s v="100303123"/>
    <x v="334"/>
    <s v="Apple iPhone 16 Pro 256GB"/>
    <n v="3"/>
    <n v="990.39639999999997"/>
    <n v="1025"/>
    <n v="3075"/>
    <n v="34.6036"/>
    <n v="103.81"/>
    <n v="3.37"/>
    <s v="V0018"/>
    <x v="16"/>
    <s v="KÜB14"/>
    <s v="EXP"/>
    <s v="Geräte"/>
    <x v="11"/>
    <n v="3"/>
    <n v="990.39639999999997"/>
    <n v="1025"/>
    <n v="3075"/>
    <n v="34.6036"/>
    <n v="103.81"/>
    <n v="3.3759349593495934E-2"/>
    <n v="1"/>
    <m/>
    <x v="0"/>
    <s v="Nein"/>
    <x v="0"/>
  </r>
  <r>
    <n v="14574937"/>
    <x v="8"/>
    <x v="0"/>
    <n v="2001240"/>
    <s v="Sofortrechnung"/>
    <s v="eam\bekir.ahmed"/>
    <x v="0"/>
    <s v="30925"/>
    <s v="AB FOTO Sp.Z.o.o."/>
    <x v="1"/>
    <s v="1"/>
    <s v="100303138"/>
    <x v="357"/>
    <s v="Apple iPhone 16 Pro Max 256GB"/>
    <n v="1"/>
    <n v="1082.0512000000001"/>
    <n v="1123"/>
    <n v="1123"/>
    <n v="40.948799999999999"/>
    <n v="40.950000000000003"/>
    <n v="3.64"/>
    <s v="V0027"/>
    <x v="9"/>
    <s v="VKASSE"/>
    <s v="EXP"/>
    <s v="Geräte"/>
    <x v="7"/>
    <n v="1"/>
    <n v="1082.0512000000001"/>
    <n v="1123"/>
    <n v="1123"/>
    <n v="40.948799999999999"/>
    <n v="40.950000000000003"/>
    <n v="3.6464826357969729E-2"/>
    <n v="1"/>
    <m/>
    <x v="0"/>
    <s v="Nein"/>
    <x v="0"/>
  </r>
  <r>
    <n v="14574937"/>
    <x v="8"/>
    <x v="0"/>
    <n v="2001240"/>
    <s v="Sofortrechnung"/>
    <s v="eam\bekir.ahmed"/>
    <x v="0"/>
    <s v="30925"/>
    <s v="AB FOTO Sp.Z.o.o."/>
    <x v="1"/>
    <s v="2"/>
    <s v="100303124"/>
    <x v="76"/>
    <s v="Apple iPhone 16 Pro 256GB"/>
    <n v="3"/>
    <n v="991.82240000000002"/>
    <n v="1023"/>
    <n v="3069"/>
    <n v="31.177600000000002"/>
    <n v="93.53"/>
    <n v="3.04"/>
    <s v="V0027"/>
    <x v="9"/>
    <s v="VKASSE"/>
    <s v="EXP"/>
    <s v="Geräte"/>
    <x v="7"/>
    <n v="3"/>
    <n v="991.82240000000002"/>
    <n v="1023"/>
    <n v="3069"/>
    <n v="31.177600000000002"/>
    <n v="93.53"/>
    <n v="3.0475724991854025E-2"/>
    <n v="1"/>
    <m/>
    <x v="0"/>
    <s v="Nein"/>
    <x v="0"/>
  </r>
  <r>
    <n v="14574937"/>
    <x v="8"/>
    <x v="0"/>
    <n v="2001240"/>
    <s v="Sofortrechnung"/>
    <s v="eam\bekir.ahmed"/>
    <x v="0"/>
    <s v="30925"/>
    <s v="AB FOTO Sp.Z.o.o."/>
    <x v="1"/>
    <s v="3"/>
    <s v="100303139"/>
    <x v="443"/>
    <s v="Apple iPhone 16 Pro Max 512GB"/>
    <n v="2"/>
    <n v="1320"/>
    <n v="1323"/>
    <n v="2646"/>
    <n v="3"/>
    <n v="6"/>
    <n v="0.22"/>
    <s v="V0027"/>
    <x v="9"/>
    <s v="VKASSE"/>
    <s v="EXP"/>
    <s v="Geräte"/>
    <x v="7"/>
    <n v="2"/>
    <n v="1320"/>
    <n v="1323"/>
    <n v="2646"/>
    <n v="3"/>
    <n v="6"/>
    <n v="2.2675736961451248E-3"/>
    <n v="1"/>
    <m/>
    <x v="0"/>
    <s v="Nein"/>
    <x v="0"/>
  </r>
  <r>
    <n v="14574937"/>
    <x v="8"/>
    <x v="0"/>
    <n v="2001240"/>
    <s v="Sofortrechnung"/>
    <s v="eam\bekir.ahmed"/>
    <x v="0"/>
    <s v="30925"/>
    <s v="AB FOTO Sp.Z.o.o."/>
    <x v="1"/>
    <s v="4"/>
    <s v="101690298"/>
    <x v="327"/>
    <s v="Xiaomi Redmi Note 13 Pro+ 5G 12GB/512GB"/>
    <n v="2"/>
    <n v="272"/>
    <n v="278"/>
    <n v="556"/>
    <n v="6"/>
    <n v="12"/>
    <n v="2.15"/>
    <s v="V0027"/>
    <x v="9"/>
    <s v="VKASSE"/>
    <s v="EXP"/>
    <s v="Geräte"/>
    <x v="7"/>
    <n v="2"/>
    <n v="272"/>
    <n v="278"/>
    <n v="556"/>
    <n v="6"/>
    <n v="12"/>
    <n v="2.1582733812949641E-2"/>
    <n v="1"/>
    <m/>
    <x v="0"/>
    <s v="Nein"/>
    <x v="0"/>
  </r>
  <r>
    <n v="14574937"/>
    <x v="8"/>
    <x v="0"/>
    <n v="2001240"/>
    <s v="Sofortrechnung"/>
    <s v="eam\bekir.ahmed"/>
    <x v="0"/>
    <s v="30925"/>
    <s v="AB FOTO Sp.Z.o.o."/>
    <x v="1"/>
    <s v="5"/>
    <s v="101690209"/>
    <x v="12"/>
    <s v="Xiaomi Redmi Pad SE 8GB/256GB [WiFi]"/>
    <n v="2"/>
    <n v="129.98869999999999"/>
    <n v="143"/>
    <n v="286"/>
    <n v="13.0113"/>
    <n v="26.02"/>
    <n v="9.09"/>
    <s v="V0027"/>
    <x v="9"/>
    <s v="VKASSE"/>
    <s v="EXP"/>
    <s v="Geräte"/>
    <x v="7"/>
    <n v="2"/>
    <n v="129.98869999999999"/>
    <n v="143"/>
    <n v="286"/>
    <n v="13.0113"/>
    <n v="26.02"/>
    <n v="9.0979020979020983E-2"/>
    <n v="1"/>
    <m/>
    <x v="0"/>
    <s v="Nein"/>
    <x v="0"/>
  </r>
  <r>
    <n v="14574937"/>
    <x v="8"/>
    <x v="0"/>
    <n v="2001240"/>
    <s v="Sofortrechnung"/>
    <s v="eam\bekir.ahmed"/>
    <x v="0"/>
    <s v="30925"/>
    <s v="AB FOTO Sp.Z.o.o."/>
    <x v="1"/>
    <s v="6"/>
    <s v="101690242"/>
    <x v="43"/>
    <s v="Xiaomi Redmi Note 13 Pro 5G 8GB/256GB"/>
    <n v="1"/>
    <n v="204.57390000000001"/>
    <n v="213"/>
    <n v="213"/>
    <n v="8.4260999999999999"/>
    <n v="8.43"/>
    <n v="3.95"/>
    <s v="V0027"/>
    <x v="9"/>
    <s v="VKASSE"/>
    <s v="EXP"/>
    <s v="Geräte"/>
    <x v="7"/>
    <n v="1"/>
    <n v="204.57390000000001"/>
    <n v="213"/>
    <n v="213"/>
    <n v="8.4260999999999999"/>
    <n v="8.43"/>
    <n v="3.9577464788732392E-2"/>
    <n v="1"/>
    <m/>
    <x v="0"/>
    <s v="Nein"/>
    <x v="0"/>
  </r>
  <r>
    <n v="14574937"/>
    <x v="8"/>
    <x v="0"/>
    <n v="2001240"/>
    <s v="Sofortrechnung"/>
    <s v="eam\bekir.ahmed"/>
    <x v="0"/>
    <s v="30925"/>
    <s v="AB FOTO Sp.Z.o.o."/>
    <x v="1"/>
    <s v="7"/>
    <s v="101030303"/>
    <x v="246"/>
    <s v="Samsung X710N Tab S9 128GB [WiFi]"/>
    <n v="1"/>
    <n v="445"/>
    <n v="464"/>
    <n v="464"/>
    <n v="19"/>
    <n v="19"/>
    <n v="4.09"/>
    <s v="V0027"/>
    <x v="9"/>
    <s v="VKASSE"/>
    <s v="EXP"/>
    <s v="Geräte"/>
    <x v="7"/>
    <n v="1"/>
    <n v="445"/>
    <n v="464"/>
    <n v="464"/>
    <n v="19"/>
    <n v="19"/>
    <n v="4.0948275862068964E-2"/>
    <n v="1"/>
    <m/>
    <x v="0"/>
    <s v="Nein"/>
    <x v="0"/>
  </r>
  <r>
    <n v="14574937"/>
    <x v="8"/>
    <x v="0"/>
    <n v="2001240"/>
    <s v="Sofortrechnung"/>
    <s v="eam\bekir.ahmed"/>
    <x v="0"/>
    <s v="30925"/>
    <s v="AB FOTO Sp.Z.o.o."/>
    <x v="1"/>
    <s v="8"/>
    <s v="100311010"/>
    <x v="99"/>
    <s v="Honor Magic V2 5G 512GB"/>
    <n v="1"/>
    <n v="826.48779999999999"/>
    <n v="775"/>
    <n v="775"/>
    <n v="-51.4878"/>
    <n v="-51.49"/>
    <n v="-6.64"/>
    <s v="V0027"/>
    <x v="9"/>
    <s v="VKASSE"/>
    <s v="EXP"/>
    <s v="Geräte"/>
    <x v="7"/>
    <n v="1"/>
    <n v="826.48779999999999"/>
    <n v="775"/>
    <n v="775"/>
    <n v="-51.4878"/>
    <n v="-51.49"/>
    <n v="-6.6438709677419355E-2"/>
    <n v="1"/>
    <m/>
    <x v="0"/>
    <s v="Nein"/>
    <x v="1"/>
  </r>
  <r>
    <n v="14574937"/>
    <x v="8"/>
    <x v="0"/>
    <n v="2001240"/>
    <s v="Sofortrechnung"/>
    <s v="eam\bekir.ahmed"/>
    <x v="0"/>
    <s v="30925"/>
    <s v="AB FOTO Sp.Z.o.o."/>
    <x v="1"/>
    <s v="9"/>
    <s v="101060028"/>
    <x v="191"/>
    <s v="Google Pixel 8 Pro 128GB"/>
    <n v="7"/>
    <n v="417"/>
    <n v="438"/>
    <n v="3066"/>
    <n v="21"/>
    <n v="147"/>
    <n v="4.79"/>
    <s v="V0027"/>
    <x v="9"/>
    <s v="VKASSE"/>
    <s v="EXP"/>
    <s v="Geräte"/>
    <x v="7"/>
    <n v="7"/>
    <n v="417"/>
    <n v="438"/>
    <n v="3066"/>
    <n v="21"/>
    <n v="147"/>
    <n v="4.7945205479452052E-2"/>
    <n v="1"/>
    <m/>
    <x v="0"/>
    <s v="Nein"/>
    <x v="0"/>
  </r>
  <r>
    <n v="14574937"/>
    <x v="8"/>
    <x v="0"/>
    <n v="2001240"/>
    <s v="Sofortrechnung"/>
    <s v="eam\bekir.ahmed"/>
    <x v="0"/>
    <s v="30925"/>
    <s v="AB FOTO Sp.Z.o.o."/>
    <x v="1"/>
    <s v="10"/>
    <s v="100303121"/>
    <x v="121"/>
    <s v="Apple iPhone 16 Pro 128GB"/>
    <n v="1"/>
    <n v="898.15139999999997"/>
    <n v="909"/>
    <n v="909"/>
    <n v="10.848599999999999"/>
    <n v="10.85"/>
    <n v="1.19"/>
    <s v="V0027"/>
    <x v="9"/>
    <s v="VKASSE"/>
    <s v="EXP"/>
    <s v="Geräte"/>
    <x v="7"/>
    <n v="1"/>
    <n v="898.15139999999997"/>
    <n v="909"/>
    <n v="909"/>
    <n v="10.848599999999999"/>
    <n v="10.85"/>
    <n v="1.1936193619361936E-2"/>
    <n v="1"/>
    <m/>
    <x v="0"/>
    <s v="Nein"/>
    <x v="0"/>
  </r>
  <r>
    <n v="14574937"/>
    <x v="8"/>
    <x v="0"/>
    <n v="2001240"/>
    <s v="Sofortrechnung"/>
    <s v="eam\bekir.ahmed"/>
    <x v="0"/>
    <s v="30925"/>
    <s v="AB FOTO Sp.Z.o.o."/>
    <x v="1"/>
    <s v="11"/>
    <s v="101030623"/>
    <x v="513"/>
    <s v="Samsung S721B S24 FE 5G 128GB"/>
    <n v="2"/>
    <n v="399"/>
    <n v="437"/>
    <n v="874"/>
    <n v="38"/>
    <n v="76"/>
    <n v="8.69"/>
    <s v="V0027"/>
    <x v="9"/>
    <s v="VKASSE"/>
    <s v="EXP"/>
    <s v="Geräte"/>
    <x v="7"/>
    <n v="2"/>
    <n v="399"/>
    <n v="437"/>
    <n v="874"/>
    <n v="38"/>
    <n v="76"/>
    <n v="8.6956521739130432E-2"/>
    <n v="1"/>
    <m/>
    <x v="0"/>
    <s v="Nein"/>
    <x v="0"/>
  </r>
  <r>
    <n v="14574937"/>
    <x v="8"/>
    <x v="0"/>
    <n v="2001240"/>
    <s v="Sofortrechnung"/>
    <s v="eam\bekir.ahmed"/>
    <x v="0"/>
    <s v="30925"/>
    <s v="AB FOTO Sp.Z.o.o."/>
    <x v="1"/>
    <s v="12"/>
    <s v="101030381"/>
    <x v="408"/>
    <s v="Samsung S921B S24 5G 128GB"/>
    <n v="1"/>
    <n v="472"/>
    <n v="485"/>
    <n v="485"/>
    <n v="13"/>
    <n v="13"/>
    <n v="2.68"/>
    <s v="V0027"/>
    <x v="9"/>
    <s v="VKASSE"/>
    <s v="EXP"/>
    <s v="Geräte"/>
    <x v="7"/>
    <n v="1"/>
    <n v="472"/>
    <n v="485"/>
    <n v="485"/>
    <n v="13"/>
    <n v="13"/>
    <n v="2.6804123711340205E-2"/>
    <n v="1"/>
    <m/>
    <x v="0"/>
    <s v="Nein"/>
    <x v="0"/>
  </r>
  <r>
    <n v="14574937"/>
    <x v="8"/>
    <x v="0"/>
    <n v="2001240"/>
    <s v="Sofortrechnung"/>
    <s v="eam\bekir.ahmed"/>
    <x v="0"/>
    <s v="30925"/>
    <s v="AB FOTO Sp.Z.o.o."/>
    <x v="1"/>
    <s v="13"/>
    <s v="101030624"/>
    <x v="679"/>
    <s v="Samsung S721B S24 FE 5G 128GB"/>
    <n v="10"/>
    <n v="428"/>
    <n v="438"/>
    <n v="4380"/>
    <n v="10"/>
    <n v="100"/>
    <n v="2.2799999999999998"/>
    <s v="V0027"/>
    <x v="9"/>
    <s v="VKASSE"/>
    <s v="EXP"/>
    <s v="Geräte"/>
    <x v="7"/>
    <n v="10"/>
    <n v="428"/>
    <n v="438"/>
    <n v="4380"/>
    <n v="10"/>
    <n v="100"/>
    <n v="2.2831050228310501E-2"/>
    <n v="1"/>
    <m/>
    <x v="0"/>
    <s v="Nein"/>
    <x v="0"/>
  </r>
  <r>
    <n v="14574937"/>
    <x v="8"/>
    <x v="0"/>
    <n v="2001240"/>
    <s v="Sofortrechnung"/>
    <s v="eam\bekir.ahmed"/>
    <x v="0"/>
    <s v="30925"/>
    <s v="AB FOTO Sp.Z.o.o."/>
    <x v="1"/>
    <s v="14"/>
    <s v="101030657"/>
    <x v="686"/>
    <s v="Samsung S721B S24 FE 5G 256GB"/>
    <n v="1"/>
    <n v="490.33330000000001"/>
    <n v="508"/>
    <n v="508"/>
    <n v="17.666699999999999"/>
    <n v="17.670000000000002"/>
    <n v="3.47"/>
    <s v="V0027"/>
    <x v="9"/>
    <s v="VKASSE"/>
    <s v="EXP"/>
    <s v="Geräte"/>
    <x v="7"/>
    <n v="1"/>
    <n v="490.33330000000001"/>
    <n v="508"/>
    <n v="508"/>
    <n v="17.666699999999999"/>
    <n v="17.670000000000002"/>
    <n v="3.4783464566929136E-2"/>
    <n v="1"/>
    <m/>
    <x v="0"/>
    <s v="Nein"/>
    <x v="0"/>
  </r>
  <r>
    <n v="14574957"/>
    <x v="8"/>
    <x v="0"/>
    <n v="2001241"/>
    <s v="Sofortrechnung"/>
    <s v="EAM\Erdal.Bircan"/>
    <x v="0"/>
    <s v="30391"/>
    <s v="STARSHIP LINE SRL"/>
    <x v="3"/>
    <s v="1"/>
    <s v="900010011"/>
    <x v="36"/>
    <s v="Sonstiges"/>
    <n v="1"/>
    <n v="0"/>
    <n v="29"/>
    <n v="29"/>
    <n v="29"/>
    <n v="29"/>
    <m/>
    <s v="V0022"/>
    <x v="13"/>
    <s v="KPUD"/>
    <s v="EXP"/>
    <s v="Sonstige"/>
    <x v="8"/>
    <n v="1"/>
    <n v="0"/>
    <n v="29"/>
    <n v="29"/>
    <n v="29"/>
    <n v="29"/>
    <n v="1"/>
    <n v="1"/>
    <m/>
    <x v="2"/>
    <s v="Ja"/>
    <x v="0"/>
  </r>
  <r>
    <n v="14574957"/>
    <x v="8"/>
    <x v="0"/>
    <n v="2001241"/>
    <s v="Sofortrechnung"/>
    <s v="EAM\Erdal.Bircan"/>
    <x v="0"/>
    <s v="30391"/>
    <s v="STARSHIP LINE SRL"/>
    <x v="1"/>
    <s v="2"/>
    <s v="101690298"/>
    <x v="327"/>
    <s v="Xiaomi Redmi Note 13 Pro+ 5G 12GB/512GB"/>
    <n v="10"/>
    <n v="272"/>
    <n v="279"/>
    <n v="2790"/>
    <n v="7"/>
    <n v="70"/>
    <n v="2.5"/>
    <s v="V0022"/>
    <x v="13"/>
    <s v="KPUD"/>
    <s v="EXP"/>
    <s v="Geräte"/>
    <x v="8"/>
    <n v="10"/>
    <n v="272"/>
    <n v="279"/>
    <n v="2790"/>
    <n v="7"/>
    <n v="70"/>
    <n v="2.5089605734767026E-2"/>
    <n v="1"/>
    <m/>
    <x v="0"/>
    <s v="Nein"/>
    <x v="0"/>
  </r>
  <r>
    <n v="14574957"/>
    <x v="8"/>
    <x v="0"/>
    <n v="2001241"/>
    <s v="Sofortrechnung"/>
    <s v="EAM\Erdal.Bircan"/>
    <x v="0"/>
    <s v="30391"/>
    <s v="STARSHIP LINE SRL"/>
    <x v="1"/>
    <s v="3"/>
    <s v="101030465"/>
    <x v="17"/>
    <s v="Samsung A356B A35 5G 256GB"/>
    <n v="1"/>
    <n v="220"/>
    <n v="239"/>
    <n v="239"/>
    <n v="19"/>
    <n v="19"/>
    <n v="7.94"/>
    <s v="V0022"/>
    <x v="13"/>
    <s v="KPUD"/>
    <s v="EXP"/>
    <s v="Geräte"/>
    <x v="8"/>
    <n v="1"/>
    <n v="220"/>
    <n v="239"/>
    <n v="239"/>
    <n v="19"/>
    <n v="19"/>
    <n v="7.9497907949790794E-2"/>
    <n v="1"/>
    <m/>
    <x v="0"/>
    <s v="Nein"/>
    <x v="0"/>
  </r>
  <r>
    <n v="14574957"/>
    <x v="8"/>
    <x v="0"/>
    <n v="2001241"/>
    <s v="Sofortrechnung"/>
    <s v="EAM\Erdal.Bircan"/>
    <x v="0"/>
    <s v="30391"/>
    <s v="STARSHIP LINE SRL"/>
    <x v="0"/>
    <s v="4"/>
    <s v="200370119"/>
    <x v="179"/>
    <s v="Huawei Watch D2 (Luca-B10L)"/>
    <n v="1"/>
    <n v="298.3"/>
    <n v="305"/>
    <n v="305"/>
    <n v="6.7"/>
    <n v="6.7"/>
    <n v="2.19"/>
    <s v="V0022"/>
    <x v="13"/>
    <s v="KPUD"/>
    <s v="EXP"/>
    <s v="Zubehör"/>
    <x v="8"/>
    <n v="1"/>
    <n v="298.3"/>
    <n v="305"/>
    <n v="305"/>
    <n v="6.7"/>
    <n v="6.7"/>
    <n v="2.1967213114754098E-2"/>
    <n v="1"/>
    <m/>
    <x v="0"/>
    <s v="Nein"/>
    <x v="0"/>
  </r>
  <r>
    <n v="14574957"/>
    <x v="8"/>
    <x v="0"/>
    <n v="2001241"/>
    <s v="Sofortrechnung"/>
    <s v="EAM\Erdal.Bircan"/>
    <x v="0"/>
    <s v="30391"/>
    <s v="STARSHIP LINE SRL"/>
    <x v="1"/>
    <s v="5"/>
    <s v="101310020"/>
    <x v="448"/>
    <s v="Honor Magic6 Pro 5G 12GB/256GB"/>
    <n v="3"/>
    <n v="673"/>
    <n v="695"/>
    <n v="2085"/>
    <n v="22"/>
    <n v="66"/>
    <n v="3.16"/>
    <s v="V0022"/>
    <x v="13"/>
    <s v="KPUD"/>
    <s v="EXP"/>
    <s v="Geräte"/>
    <x v="8"/>
    <n v="3"/>
    <n v="673"/>
    <n v="695"/>
    <n v="2085"/>
    <n v="22"/>
    <n v="66"/>
    <n v="3.1654676258992806E-2"/>
    <n v="1"/>
    <m/>
    <x v="0"/>
    <s v="Nein"/>
    <x v="0"/>
  </r>
  <r>
    <n v="14574957"/>
    <x v="8"/>
    <x v="0"/>
    <n v="2001241"/>
    <s v="Sofortrechnung"/>
    <s v="EAM\Erdal.Bircan"/>
    <x v="0"/>
    <s v="30391"/>
    <s v="STARSHIP LINE SRL"/>
    <x v="1"/>
    <s v="6"/>
    <s v="101680021"/>
    <x v="687"/>
    <s v="OnePlus 12 5G 16GB/512GB"/>
    <n v="3"/>
    <n v="585"/>
    <n v="649"/>
    <n v="1947"/>
    <n v="64"/>
    <n v="192"/>
    <n v="9.86"/>
    <s v="V0022"/>
    <x v="13"/>
    <s v="KPUD"/>
    <s v="EXP"/>
    <s v="Geräte"/>
    <x v="8"/>
    <n v="3"/>
    <n v="585"/>
    <n v="649"/>
    <n v="1947"/>
    <n v="64"/>
    <n v="192"/>
    <n v="9.861325115562404E-2"/>
    <n v="1"/>
    <m/>
    <x v="0"/>
    <s v="Nein"/>
    <x v="0"/>
  </r>
  <r>
    <n v="14575068"/>
    <x v="8"/>
    <x v="0"/>
    <n v="2001242"/>
    <s v="Sofortrechnung"/>
    <s v="EAM\Erdal.Bircan"/>
    <x v="0"/>
    <s v="29116"/>
    <s v="Felix Trade P.C"/>
    <x v="1"/>
    <s v="1"/>
    <s v="100303138"/>
    <x v="357"/>
    <s v="Apple iPhone 16 Pro Max 256GB"/>
    <n v="2"/>
    <n v="1082.0512000000001"/>
    <n v="1118"/>
    <n v="2236"/>
    <n v="35.948799999999999"/>
    <n v="71.900000000000006"/>
    <n v="3.21"/>
    <s v="V0012"/>
    <x v="1"/>
    <s v="VKASSE"/>
    <s v="EXP"/>
    <s v="Geräte"/>
    <x v="1"/>
    <n v="2"/>
    <n v="1082.0512000000001"/>
    <n v="1118"/>
    <n v="2236"/>
    <n v="35.948799999999999"/>
    <n v="71.900000000000006"/>
    <n v="3.2155635062611806E-2"/>
    <n v="1"/>
    <m/>
    <x v="0"/>
    <s v="Nein"/>
    <x v="0"/>
  </r>
  <r>
    <n v="14575068"/>
    <x v="8"/>
    <x v="0"/>
    <n v="2001242"/>
    <s v="Sofortrechnung"/>
    <s v="EAM\Erdal.Bircan"/>
    <x v="0"/>
    <s v="29116"/>
    <s v="Felix Trade P.C"/>
    <x v="0"/>
    <s v="2"/>
    <s v="200060088"/>
    <x v="101"/>
    <s v="Google Power Charger USB-C NP10"/>
    <n v="10"/>
    <n v="16.25"/>
    <n v="19.5"/>
    <n v="195"/>
    <n v="3.25"/>
    <n v="32.5"/>
    <n v="16.66"/>
    <s v="V0012"/>
    <x v="1"/>
    <s v="VKASSE"/>
    <s v="EXP"/>
    <s v="Zubehör"/>
    <x v="1"/>
    <n v="10"/>
    <n v="16.25"/>
    <n v="19.5"/>
    <n v="195"/>
    <n v="3.25"/>
    <n v="32.5"/>
    <n v="0.16666666666666666"/>
    <n v="1"/>
    <m/>
    <x v="0"/>
    <s v="Nein"/>
    <x v="0"/>
  </r>
  <r>
    <n v="14575068"/>
    <x v="8"/>
    <x v="0"/>
    <n v="2001242"/>
    <s v="Sofortrechnung"/>
    <s v="EAM\Erdal.Bircan"/>
    <x v="0"/>
    <s v="29116"/>
    <s v="Felix Trade P.C"/>
    <x v="1"/>
    <s v="3"/>
    <s v="101300040"/>
    <x v="84"/>
    <s v="Apple iPhone 14 128GB"/>
    <n v="2"/>
    <n v="494.59449999999998"/>
    <n v="518"/>
    <n v="1036"/>
    <n v="23.4055"/>
    <n v="46.81"/>
    <n v="4.51"/>
    <s v="V0012"/>
    <x v="1"/>
    <s v="VKASSE"/>
    <s v="EXP"/>
    <s v="Geräte"/>
    <x v="1"/>
    <n v="2"/>
    <n v="494.59449999999998"/>
    <n v="518"/>
    <n v="1036"/>
    <n v="23.4055"/>
    <n v="46.81"/>
    <n v="4.5183397683397686E-2"/>
    <n v="1"/>
    <m/>
    <x v="0"/>
    <s v="Nein"/>
    <x v="0"/>
  </r>
  <r>
    <n v="14575068"/>
    <x v="8"/>
    <x v="0"/>
    <n v="2001242"/>
    <s v="Sofortrechnung"/>
    <s v="EAM\Erdal.Bircan"/>
    <x v="0"/>
    <s v="29116"/>
    <s v="Felix Trade P.C"/>
    <x v="1"/>
    <s v="4"/>
    <s v="101300037"/>
    <x v="91"/>
    <s v="Apple iPhone 14 128GB"/>
    <n v="2"/>
    <n v="491.02229999999997"/>
    <n v="518"/>
    <n v="1036"/>
    <n v="26.977699999999999"/>
    <n v="53.96"/>
    <n v="5.2"/>
    <s v="V0012"/>
    <x v="1"/>
    <s v="VKASSE"/>
    <s v="EXP"/>
    <s v="Geräte"/>
    <x v="1"/>
    <n v="2"/>
    <n v="491.02229999999997"/>
    <n v="518"/>
    <n v="1036"/>
    <n v="26.977699999999999"/>
    <n v="53.96"/>
    <n v="5.2084942084942083E-2"/>
    <n v="1"/>
    <m/>
    <x v="0"/>
    <s v="Nein"/>
    <x v="0"/>
  </r>
  <r>
    <n v="14575004"/>
    <x v="8"/>
    <x v="0"/>
    <n v="2001243"/>
    <s v="Sofortrechnung"/>
    <s v="eam\mustafa.oezer"/>
    <x v="0"/>
    <s v="30422"/>
    <s v="PC Distribution SPA"/>
    <x v="1"/>
    <s v="1"/>
    <s v="101030413"/>
    <x v="162"/>
    <s v="Samsung A057G A05s 128GB"/>
    <n v="10"/>
    <n v="94"/>
    <n v="101"/>
    <n v="1010"/>
    <n v="7"/>
    <n v="70"/>
    <n v="6.93"/>
    <s v="V0022"/>
    <x v="13"/>
    <s v="KPUD"/>
    <s v="EXP"/>
    <s v="Geräte"/>
    <x v="8"/>
    <n v="10"/>
    <n v="94"/>
    <n v="101"/>
    <n v="1010"/>
    <n v="7"/>
    <n v="70"/>
    <n v="6.9306930693069313E-2"/>
    <n v="1"/>
    <m/>
    <x v="0"/>
    <s v="Nein"/>
    <x v="0"/>
  </r>
  <r>
    <n v="14575004"/>
    <x v="8"/>
    <x v="0"/>
    <n v="2001243"/>
    <s v="Sofortrechnung"/>
    <s v="eam\mustafa.oezer"/>
    <x v="0"/>
    <s v="30422"/>
    <s v="PC Distribution SPA"/>
    <x v="1"/>
    <s v="2"/>
    <s v="100690673"/>
    <x v="568"/>
    <s v="Xiaomi 14T 5G 12GB/256GB"/>
    <n v="7"/>
    <n v="327"/>
    <n v="345"/>
    <n v="2415"/>
    <n v="18"/>
    <n v="126"/>
    <n v="5.21"/>
    <s v="V0022"/>
    <x v="13"/>
    <s v="KPUD"/>
    <s v="EXP"/>
    <s v="Geräte"/>
    <x v="8"/>
    <n v="7"/>
    <n v="327"/>
    <n v="345"/>
    <n v="2415"/>
    <n v="18"/>
    <n v="126"/>
    <n v="5.2173913043478258E-2"/>
    <n v="1"/>
    <m/>
    <x v="0"/>
    <s v="Nein"/>
    <x v="0"/>
  </r>
  <r>
    <n v="14575004"/>
    <x v="8"/>
    <x v="0"/>
    <n v="2001243"/>
    <s v="Sofortrechnung"/>
    <s v="eam\mustafa.oezer"/>
    <x v="0"/>
    <s v="30422"/>
    <s v="PC Distribution SPA"/>
    <x v="1"/>
    <s v="3"/>
    <s v="101690329"/>
    <x v="288"/>
    <s v="Xiaomi Redmi 14C 8GB/256GB"/>
    <n v="2"/>
    <n v="101"/>
    <n v="104"/>
    <n v="208"/>
    <n v="3"/>
    <n v="6"/>
    <n v="2.88"/>
    <s v="V0022"/>
    <x v="13"/>
    <s v="KPUD"/>
    <s v="EXP"/>
    <s v="Geräte"/>
    <x v="8"/>
    <n v="2"/>
    <n v="101"/>
    <n v="104"/>
    <n v="208"/>
    <n v="3"/>
    <n v="6"/>
    <n v="2.8846153846153848E-2"/>
    <n v="1"/>
    <m/>
    <x v="0"/>
    <s v="Nein"/>
    <x v="0"/>
  </r>
  <r>
    <n v="14575004"/>
    <x v="8"/>
    <x v="0"/>
    <n v="2001243"/>
    <s v="Sofortrechnung"/>
    <s v="eam\mustafa.oezer"/>
    <x v="0"/>
    <s v="30422"/>
    <s v="PC Distribution SPA"/>
    <x v="1"/>
    <s v="4"/>
    <s v="101030465"/>
    <x v="17"/>
    <s v="Samsung A356B A35 5G 256GB"/>
    <n v="2"/>
    <n v="220"/>
    <n v="242"/>
    <n v="484"/>
    <n v="22"/>
    <n v="44"/>
    <n v="9.09"/>
    <s v="V0022"/>
    <x v="13"/>
    <s v="KPUD"/>
    <s v="EXP"/>
    <s v="Geräte"/>
    <x v="8"/>
    <n v="2"/>
    <n v="220"/>
    <n v="242"/>
    <n v="484"/>
    <n v="22"/>
    <n v="44"/>
    <n v="9.0909090909090912E-2"/>
    <n v="1"/>
    <m/>
    <x v="0"/>
    <s v="Nein"/>
    <x v="0"/>
  </r>
  <r>
    <n v="14575004"/>
    <x v="8"/>
    <x v="0"/>
    <n v="2001243"/>
    <s v="Sofortrechnung"/>
    <s v="eam\mustafa.oezer"/>
    <x v="0"/>
    <s v="30422"/>
    <s v="PC Distribution SPA"/>
    <x v="1"/>
    <s v="5"/>
    <s v="101310024"/>
    <x v="526"/>
    <s v="Honor 200 Lite 256GB"/>
    <n v="16"/>
    <n v="153"/>
    <n v="153"/>
    <n v="2448"/>
    <n v="0"/>
    <n v="0"/>
    <n v="0"/>
    <s v="V0022"/>
    <x v="13"/>
    <s v="KPUD"/>
    <s v="EXP"/>
    <s v="Geräte"/>
    <x v="8"/>
    <n v="16"/>
    <n v="153"/>
    <n v="153"/>
    <n v="2448"/>
    <n v="0"/>
    <n v="0"/>
    <n v="0"/>
    <n v="1"/>
    <m/>
    <x v="0"/>
    <s v="Nein"/>
    <x v="0"/>
  </r>
  <r>
    <n v="14575004"/>
    <x v="8"/>
    <x v="0"/>
    <n v="2001243"/>
    <s v="Sofortrechnung"/>
    <s v="eam\mustafa.oezer"/>
    <x v="0"/>
    <s v="30422"/>
    <s v="PC Distribution SPA"/>
    <x v="1"/>
    <s v="6"/>
    <s v="101030492"/>
    <x v="138"/>
    <s v="Samsung A356B A35 5G 256GB"/>
    <n v="5"/>
    <n v="227.2817"/>
    <n v="242"/>
    <n v="1210"/>
    <n v="14.718299999999999"/>
    <n v="73.59"/>
    <n v="6.08"/>
    <s v="V0022"/>
    <x v="13"/>
    <s v="KPUD"/>
    <s v="EXP"/>
    <s v="Geräte"/>
    <x v="8"/>
    <n v="5"/>
    <n v="227.2817"/>
    <n v="242"/>
    <n v="1210"/>
    <n v="14.718299999999999"/>
    <n v="73.59"/>
    <n v="6.081818181818182E-2"/>
    <n v="1"/>
    <m/>
    <x v="0"/>
    <s v="Nein"/>
    <x v="0"/>
  </r>
  <r>
    <n v="14575004"/>
    <x v="8"/>
    <x v="0"/>
    <n v="2001243"/>
    <s v="Sofortrechnung"/>
    <s v="eam\mustafa.oezer"/>
    <x v="0"/>
    <s v="30422"/>
    <s v="PC Distribution SPA"/>
    <x v="1"/>
    <s v="7"/>
    <s v="100690670"/>
    <x v="540"/>
    <s v="Xiaomi Redmi 14C 4GB/128GB"/>
    <n v="15"/>
    <n v="77.5"/>
    <n v="81"/>
    <n v="1215"/>
    <n v="3.5"/>
    <n v="52.5"/>
    <n v="4.32"/>
    <s v="V0022"/>
    <x v="13"/>
    <s v="KPUD"/>
    <s v="EXP"/>
    <s v="Geräte"/>
    <x v="8"/>
    <n v="15"/>
    <n v="77.5"/>
    <n v="81"/>
    <n v="1215"/>
    <n v="3.5"/>
    <n v="52.5"/>
    <n v="4.3209876543209874E-2"/>
    <n v="1"/>
    <m/>
    <x v="0"/>
    <s v="Nein"/>
    <x v="0"/>
  </r>
  <r>
    <n v="14575004"/>
    <x v="8"/>
    <x v="0"/>
    <n v="2001243"/>
    <s v="Sofortrechnung"/>
    <s v="eam\mustafa.oezer"/>
    <x v="0"/>
    <s v="30422"/>
    <s v="PC Distribution SPA"/>
    <x v="1"/>
    <s v="8"/>
    <s v="101690337"/>
    <x v="385"/>
    <s v="Xiaomi Redmi 14C 4GB/128GB"/>
    <n v="1"/>
    <n v="74.944500000000005"/>
    <n v="81"/>
    <n v="81"/>
    <n v="6.0555000000000003"/>
    <n v="6.06"/>
    <n v="7.47"/>
    <s v="V0022"/>
    <x v="13"/>
    <s v="KPUD"/>
    <s v="EXP"/>
    <s v="Geräte"/>
    <x v="8"/>
    <n v="1"/>
    <n v="74.944500000000005"/>
    <n v="81"/>
    <n v="81"/>
    <n v="6.0555000000000003"/>
    <n v="6.06"/>
    <n v="7.4814814814814806E-2"/>
    <n v="1"/>
    <m/>
    <x v="0"/>
    <s v="Nein"/>
    <x v="0"/>
  </r>
  <r>
    <n v="14575004"/>
    <x v="8"/>
    <x v="0"/>
    <n v="2001243"/>
    <s v="Sofortrechnung"/>
    <s v="eam\mustafa.oezer"/>
    <x v="0"/>
    <s v="30422"/>
    <s v="PC Distribution SPA"/>
    <x v="1"/>
    <s v="9"/>
    <s v="101680034"/>
    <x v="688"/>
    <s v="OnePlus Nord 4 5G 16GB/512GB"/>
    <n v="3"/>
    <n v="350"/>
    <n v="369"/>
    <n v="1107"/>
    <n v="19"/>
    <n v="57"/>
    <n v="5.14"/>
    <s v="V0022"/>
    <x v="13"/>
    <s v="KPUD"/>
    <s v="EXP"/>
    <s v="Geräte"/>
    <x v="8"/>
    <n v="3"/>
    <n v="350"/>
    <n v="369"/>
    <n v="1107"/>
    <n v="19"/>
    <n v="57"/>
    <n v="5.1490514905149054E-2"/>
    <n v="1"/>
    <m/>
    <x v="0"/>
    <s v="Nein"/>
    <x v="0"/>
  </r>
  <r>
    <n v="14575004"/>
    <x v="8"/>
    <x v="0"/>
    <n v="2001243"/>
    <s v="Sofortrechnung"/>
    <s v="eam\mustafa.oezer"/>
    <x v="0"/>
    <s v="30422"/>
    <s v="PC Distribution SPA"/>
    <x v="1"/>
    <s v="10"/>
    <s v="101310025"/>
    <x v="492"/>
    <s v="Honor 200 Lite 256GB"/>
    <n v="11"/>
    <n v="153"/>
    <n v="153"/>
    <n v="1683"/>
    <n v="0"/>
    <n v="0"/>
    <n v="0"/>
    <s v="V0022"/>
    <x v="13"/>
    <s v="KPUD"/>
    <s v="EXP"/>
    <s v="Geräte"/>
    <x v="8"/>
    <n v="11"/>
    <n v="153"/>
    <n v="153"/>
    <n v="1683"/>
    <n v="0"/>
    <n v="0"/>
    <n v="0"/>
    <n v="1"/>
    <m/>
    <x v="0"/>
    <s v="Nein"/>
    <x v="0"/>
  </r>
  <r>
    <n v="14575004"/>
    <x v="8"/>
    <x v="0"/>
    <n v="2001243"/>
    <s v="Sofortrechnung"/>
    <s v="eam\mustafa.oezer"/>
    <x v="0"/>
    <s v="30422"/>
    <s v="PC Distribution SPA"/>
    <x v="1"/>
    <s v="11"/>
    <s v="100303123"/>
    <x v="334"/>
    <s v="Apple iPhone 16 Pro 256GB"/>
    <n v="15"/>
    <n v="990.39639999999997"/>
    <n v="1025"/>
    <n v="15375"/>
    <n v="34.6036"/>
    <n v="519.04999999999995"/>
    <n v="3.37"/>
    <s v="V0022"/>
    <x v="13"/>
    <s v="KPUD"/>
    <s v="EXP"/>
    <s v="Geräte"/>
    <x v="8"/>
    <n v="15"/>
    <n v="990.39639999999997"/>
    <n v="1025"/>
    <n v="15375"/>
    <n v="34.6036"/>
    <n v="519.04999999999995"/>
    <n v="3.3759349593495934E-2"/>
    <n v="1"/>
    <m/>
    <x v="0"/>
    <s v="Nein"/>
    <x v="0"/>
  </r>
  <r>
    <n v="14575004"/>
    <x v="8"/>
    <x v="0"/>
    <n v="2001243"/>
    <s v="Sofortrechnung"/>
    <s v="eam\mustafa.oezer"/>
    <x v="0"/>
    <s v="30422"/>
    <s v="PC Distribution SPA"/>
    <x v="1"/>
    <s v="12"/>
    <s v="101030419"/>
    <x v="22"/>
    <s v="Samsung G556B Xcover 7 128GB EE"/>
    <n v="1"/>
    <n v="197.0257"/>
    <n v="219"/>
    <n v="219"/>
    <n v="21.974299999999999"/>
    <n v="21.97"/>
    <n v="10.029999999999999"/>
    <s v="V0022"/>
    <x v="13"/>
    <s v="KPUD"/>
    <s v="EXP"/>
    <s v="Geräte"/>
    <x v="8"/>
    <n v="1"/>
    <n v="197.0257"/>
    <n v="219"/>
    <n v="219"/>
    <n v="21.974299999999999"/>
    <n v="21.97"/>
    <n v="0.10031963470319634"/>
    <n v="1"/>
    <m/>
    <x v="0"/>
    <s v="Nein"/>
    <x v="0"/>
  </r>
  <r>
    <n v="14575072"/>
    <x v="8"/>
    <x v="0"/>
    <n v="2001244"/>
    <s v="Sofortrechnung"/>
    <s v="EAM\Erdal.Bircan"/>
    <x v="0"/>
    <s v="24156"/>
    <s v="Global Multimedia SAS"/>
    <x v="1"/>
    <s v="1"/>
    <s v="101030548"/>
    <x v="672"/>
    <s v="Samsung F956B Z Fold6 5G 512GB"/>
    <n v="3"/>
    <n v="1095"/>
    <n v="1115"/>
    <n v="3345"/>
    <n v="20"/>
    <n v="60"/>
    <n v="1.79"/>
    <s v="V0027"/>
    <x v="9"/>
    <s v="KPUD"/>
    <s v="EXP"/>
    <s v="Geräte"/>
    <x v="7"/>
    <n v="3"/>
    <n v="1095"/>
    <n v="1115"/>
    <n v="3345"/>
    <n v="20"/>
    <n v="60"/>
    <n v="1.7937219730941704E-2"/>
    <n v="1"/>
    <m/>
    <x v="0"/>
    <s v="Nein"/>
    <x v="0"/>
  </r>
  <r>
    <n v="14575072"/>
    <x v="8"/>
    <x v="0"/>
    <n v="2001244"/>
    <s v="Sofortrechnung"/>
    <s v="EAM\Erdal.Bircan"/>
    <x v="0"/>
    <s v="24156"/>
    <s v="Global Multimedia SAS"/>
    <x v="1"/>
    <s v="2"/>
    <s v="100034469"/>
    <x v="623"/>
    <s v="Samsung X110N Tab A9 64GB [WiFi]"/>
    <n v="30"/>
    <n v="91"/>
    <n v="98"/>
    <n v="2940"/>
    <n v="7"/>
    <n v="210"/>
    <n v="7.14"/>
    <s v="V0027"/>
    <x v="9"/>
    <s v="KPUD"/>
    <s v="EXP"/>
    <s v="Geräte"/>
    <x v="7"/>
    <n v="30"/>
    <n v="91"/>
    <n v="98"/>
    <n v="2940"/>
    <n v="7"/>
    <n v="210"/>
    <n v="7.1428571428571425E-2"/>
    <n v="1"/>
    <m/>
    <x v="0"/>
    <s v="Nein"/>
    <x v="0"/>
  </r>
  <r>
    <n v="14575042"/>
    <x v="8"/>
    <x v="0"/>
    <n v="2001245"/>
    <s v="Sofortrechnung"/>
    <s v="eam\mustafa.oezer"/>
    <x v="0"/>
    <s v="27898"/>
    <s v="Websend BV"/>
    <x v="1"/>
    <s v="1"/>
    <s v="101300171"/>
    <x v="652"/>
    <s v="Apple iPhone 15 128GB"/>
    <n v="3"/>
    <n v="610"/>
    <n v="621"/>
    <n v="1863"/>
    <n v="11"/>
    <n v="33"/>
    <n v="1.77"/>
    <s v="V0164"/>
    <x v="4"/>
    <s v="KPUD"/>
    <s v="EXP"/>
    <s v="Geräte"/>
    <x v="4"/>
    <n v="3"/>
    <n v="610"/>
    <n v="621"/>
    <n v="1863"/>
    <n v="11"/>
    <n v="33"/>
    <n v="1.7713365539452495E-2"/>
    <n v="1"/>
    <m/>
    <x v="0"/>
    <s v="Nein"/>
    <x v="0"/>
  </r>
  <r>
    <n v="14575042"/>
    <x v="8"/>
    <x v="0"/>
    <n v="2001245"/>
    <s v="Sofortrechnung"/>
    <s v="eam\mustafa.oezer"/>
    <x v="0"/>
    <s v="27898"/>
    <s v="Websend BV"/>
    <x v="1"/>
    <s v="2"/>
    <s v="101300170"/>
    <x v="658"/>
    <s v="Apple iPhone 15 128GB"/>
    <n v="10"/>
    <n v="610"/>
    <n v="620"/>
    <n v="6200"/>
    <n v="10"/>
    <n v="100"/>
    <n v="1.61"/>
    <s v="V0164"/>
    <x v="4"/>
    <s v="KPUD"/>
    <s v="EXP"/>
    <s v="Geräte"/>
    <x v="4"/>
    <n v="10"/>
    <n v="610"/>
    <n v="620"/>
    <n v="6200"/>
    <n v="10"/>
    <n v="100"/>
    <n v="1.6129032258064516E-2"/>
    <n v="1"/>
    <m/>
    <x v="0"/>
    <s v="Nein"/>
    <x v="0"/>
  </r>
  <r>
    <n v="14575042"/>
    <x v="8"/>
    <x v="0"/>
    <n v="2001245"/>
    <s v="Sofortrechnung"/>
    <s v="eam\mustafa.oezer"/>
    <x v="0"/>
    <s v="27898"/>
    <s v="Websend BV"/>
    <x v="1"/>
    <s v="3"/>
    <s v="100302952"/>
    <x v="20"/>
    <s v="Apple iPhone 15 128GB"/>
    <n v="100"/>
    <n v="617.76790000000005"/>
    <n v="625"/>
    <n v="62500"/>
    <n v="7.2321"/>
    <n v="723.21"/>
    <n v="1.1499999999999999"/>
    <s v="V0164"/>
    <x v="4"/>
    <s v="KPUD"/>
    <s v="EXP"/>
    <s v="Geräte"/>
    <x v="4"/>
    <n v="100"/>
    <n v="617.76790000000005"/>
    <n v="625"/>
    <n v="62500"/>
    <n v="7.2321"/>
    <n v="723.21"/>
    <n v="1.1571360000000001E-2"/>
    <n v="1"/>
    <m/>
    <x v="0"/>
    <s v="Nein"/>
    <x v="0"/>
  </r>
  <r>
    <n v="14575042"/>
    <x v="8"/>
    <x v="0"/>
    <n v="2001245"/>
    <s v="Sofortrechnung"/>
    <s v="eam\mustafa.oezer"/>
    <x v="0"/>
    <s v="27898"/>
    <s v="Websend BV"/>
    <x v="1"/>
    <s v="4"/>
    <s v="100302481"/>
    <x v="81"/>
    <s v="Apple iPhone 13 128GB"/>
    <n v="15"/>
    <n v="416"/>
    <n v="424"/>
    <n v="6360"/>
    <n v="8"/>
    <n v="120"/>
    <n v="1.88"/>
    <s v="V0164"/>
    <x v="4"/>
    <s v="KPUD"/>
    <s v="EXP"/>
    <s v="Geräte"/>
    <x v="4"/>
    <n v="15"/>
    <n v="416"/>
    <n v="424"/>
    <n v="6360"/>
    <n v="8"/>
    <n v="120"/>
    <n v="1.8867924528301886E-2"/>
    <n v="1"/>
    <m/>
    <x v="0"/>
    <s v="Nein"/>
    <x v="0"/>
  </r>
  <r>
    <n v="14575042"/>
    <x v="8"/>
    <x v="0"/>
    <n v="2001245"/>
    <s v="Sofortrechnung"/>
    <s v="eam\mustafa.oezer"/>
    <x v="0"/>
    <s v="27898"/>
    <s v="Websend BV"/>
    <x v="1"/>
    <s v="5"/>
    <s v="100302926"/>
    <x v="111"/>
    <s v="Apple iPhone 15 Pro Max 256GB"/>
    <n v="5"/>
    <n v="980.38649999999996"/>
    <n v="1029"/>
    <n v="5145"/>
    <n v="48.613500000000002"/>
    <n v="243.07"/>
    <n v="4.72"/>
    <s v="V0164"/>
    <x v="4"/>
    <s v="KPUD"/>
    <s v="EXP"/>
    <s v="Geräte"/>
    <x v="4"/>
    <n v="5"/>
    <n v="980.38649999999996"/>
    <n v="1029"/>
    <n v="5145"/>
    <n v="48.613500000000002"/>
    <n v="243.07"/>
    <n v="4.7243926141885322E-2"/>
    <n v="1"/>
    <m/>
    <x v="0"/>
    <s v="Nein"/>
    <x v="0"/>
  </r>
  <r>
    <n v="14575046"/>
    <x v="8"/>
    <x v="0"/>
    <n v="2001246"/>
    <s v="Sofortrechnung"/>
    <s v="eam\mustafa.oezer"/>
    <x v="0"/>
    <s v="27898"/>
    <s v="Websend BV"/>
    <x v="0"/>
    <s v="1"/>
    <s v="200030239"/>
    <x v="122"/>
    <s v="Samsung SmartTag2 1er-Pack EI-T5600B"/>
    <n v="40"/>
    <n v="13.5015"/>
    <n v="14.5"/>
    <n v="580"/>
    <n v="0.99850000000000005"/>
    <n v="39.94"/>
    <n v="6.88"/>
    <s v="V0164"/>
    <x v="4"/>
    <s v="KPUD"/>
    <s v="EXP"/>
    <s v="Zubehör"/>
    <x v="4"/>
    <n v="40"/>
    <n v="13.5015"/>
    <n v="14.5"/>
    <n v="580"/>
    <n v="0.99850000000000005"/>
    <n v="39.94"/>
    <n v="6.8862068965517234E-2"/>
    <n v="1"/>
    <m/>
    <x v="0"/>
    <s v="Nein"/>
    <x v="0"/>
  </r>
  <r>
    <n v="14573456"/>
    <x v="8"/>
    <x v="0"/>
    <n v="2001247"/>
    <s v="Sofortrechnung"/>
    <s v="eam\bekir.ahmed"/>
    <x v="0"/>
    <s v="30505"/>
    <s v="RT Mobile Logistics S.R.O."/>
    <x v="1"/>
    <s v="1"/>
    <s v="101030425"/>
    <x v="207"/>
    <s v="Samsung A256B A25 5G 128GB"/>
    <n v="1"/>
    <n v="160.5256"/>
    <n v="169"/>
    <n v="169"/>
    <n v="8.4743999999999993"/>
    <n v="8.4700000000000006"/>
    <n v="5.01"/>
    <s v="V0164"/>
    <x v="4"/>
    <s v="VKASSE"/>
    <s v="EXP"/>
    <s v="Geräte"/>
    <x v="4"/>
    <n v="1"/>
    <n v="160.5256"/>
    <n v="169"/>
    <n v="169"/>
    <n v="8.4743999999999993"/>
    <n v="8.4700000000000006"/>
    <n v="5.0118343195266278E-2"/>
    <n v="1"/>
    <m/>
    <x v="0"/>
    <s v="Nein"/>
    <x v="0"/>
  </r>
  <r>
    <n v="14573456"/>
    <x v="8"/>
    <x v="0"/>
    <n v="2001247"/>
    <s v="Sofortrechnung"/>
    <s v="eam\bekir.ahmed"/>
    <x v="0"/>
    <s v="30505"/>
    <s v="RT Mobile Logistics S.R.O."/>
    <x v="1"/>
    <s v="2"/>
    <s v="101030496"/>
    <x v="292"/>
    <s v="Samsung X216B Tab A9+ 5G 128GB"/>
    <n v="1"/>
    <n v="182.7586"/>
    <n v="205"/>
    <n v="205"/>
    <n v="22.241399999999999"/>
    <n v="22.24"/>
    <n v="10.84"/>
    <s v="V0164"/>
    <x v="4"/>
    <s v="VKASSE"/>
    <s v="EXP"/>
    <s v="Geräte"/>
    <x v="4"/>
    <n v="1"/>
    <n v="182.7586"/>
    <n v="205"/>
    <n v="205"/>
    <n v="22.241399999999999"/>
    <n v="22.24"/>
    <n v="0.10848780487804878"/>
    <n v="1"/>
    <m/>
    <x v="0"/>
    <s v="Nein"/>
    <x v="0"/>
  </r>
  <r>
    <n v="14573456"/>
    <x v="8"/>
    <x v="0"/>
    <n v="2001247"/>
    <s v="Sofortrechnung"/>
    <s v="eam\bekir.ahmed"/>
    <x v="0"/>
    <s v="30505"/>
    <s v="RT Mobile Logistics S.R.O."/>
    <x v="1"/>
    <s v="3"/>
    <s v="101310031"/>
    <x v="381"/>
    <s v="Honor 200 Pro 512GB"/>
    <n v="2"/>
    <n v="360.71789999999999"/>
    <n v="377"/>
    <n v="754"/>
    <n v="16.2821"/>
    <n v="32.56"/>
    <n v="4.3099999999999996"/>
    <s v="V0164"/>
    <x v="4"/>
    <s v="VKASSE"/>
    <s v="EXP"/>
    <s v="Geräte"/>
    <x v="4"/>
    <n v="2"/>
    <n v="360.71789999999999"/>
    <n v="377"/>
    <n v="754"/>
    <n v="16.2821"/>
    <n v="32.56"/>
    <n v="4.3183023872679048E-2"/>
    <n v="1"/>
    <m/>
    <x v="0"/>
    <s v="Nein"/>
    <x v="0"/>
  </r>
  <r>
    <n v="14573456"/>
    <x v="8"/>
    <x v="0"/>
    <n v="2001247"/>
    <s v="Sofortrechnung"/>
    <s v="eam\bekir.ahmed"/>
    <x v="0"/>
    <s v="30505"/>
    <s v="RT Mobile Logistics S.R.O."/>
    <x v="1"/>
    <s v="4"/>
    <s v="100690588"/>
    <x v="135"/>
    <s v="Xiaomi Redmi Note 13 5G 6GB/128GB"/>
    <n v="1"/>
    <n v="134"/>
    <n v="149"/>
    <n v="149"/>
    <n v="15"/>
    <n v="15"/>
    <n v="10.06"/>
    <s v="V0164"/>
    <x v="4"/>
    <s v="VKASSE"/>
    <s v="EXP"/>
    <s v="Geräte"/>
    <x v="4"/>
    <n v="1"/>
    <n v="134"/>
    <n v="149"/>
    <n v="149"/>
    <n v="15"/>
    <n v="15"/>
    <n v="0.10067114093959731"/>
    <n v="1"/>
    <m/>
    <x v="0"/>
    <s v="Nein"/>
    <x v="0"/>
  </r>
  <r>
    <n v="14573456"/>
    <x v="8"/>
    <x v="0"/>
    <n v="2001247"/>
    <s v="Sofortrechnung"/>
    <s v="eam\bekir.ahmed"/>
    <x v="0"/>
    <s v="30505"/>
    <s v="RT Mobile Logistics S.R.O."/>
    <x v="1"/>
    <s v="5"/>
    <s v="101030489"/>
    <x v="392"/>
    <s v="Samsung A057G A05s 64GB"/>
    <n v="3"/>
    <n v="80.665300000000002"/>
    <n v="89"/>
    <n v="267"/>
    <n v="8.3346999999999998"/>
    <n v="25"/>
    <n v="9.36"/>
    <s v="V0164"/>
    <x v="4"/>
    <s v="VKASSE"/>
    <s v="EXP"/>
    <s v="Geräte"/>
    <x v="4"/>
    <n v="3"/>
    <n v="80.665300000000002"/>
    <n v="89"/>
    <n v="267"/>
    <n v="8.3346999999999998"/>
    <n v="25"/>
    <n v="9.3632958801498134E-2"/>
    <n v="1"/>
    <m/>
    <x v="0"/>
    <s v="Nein"/>
    <x v="0"/>
  </r>
  <r>
    <n v="14573456"/>
    <x v="8"/>
    <x v="0"/>
    <n v="2001247"/>
    <s v="Sofortrechnung"/>
    <s v="eam\bekir.ahmed"/>
    <x v="0"/>
    <s v="30505"/>
    <s v="RT Mobile Logistics S.R.O."/>
    <x v="1"/>
    <s v="6"/>
    <s v="101690331"/>
    <x v="252"/>
    <s v="Xiaomi Redmi 14C 4GB/128GB"/>
    <n v="1"/>
    <n v="74.601299999999995"/>
    <n v="81"/>
    <n v="81"/>
    <n v="6.3986999999999998"/>
    <n v="6.4"/>
    <n v="7.89"/>
    <s v="V0164"/>
    <x v="4"/>
    <s v="VKASSE"/>
    <s v="EXP"/>
    <s v="Geräte"/>
    <x v="4"/>
    <n v="1"/>
    <n v="74.601299999999995"/>
    <n v="81"/>
    <n v="81"/>
    <n v="6.3986999999999998"/>
    <n v="6.4"/>
    <n v="7.9012345679012344E-2"/>
    <n v="1"/>
    <m/>
    <x v="0"/>
    <s v="Nein"/>
    <x v="0"/>
  </r>
  <r>
    <n v="14573456"/>
    <x v="8"/>
    <x v="0"/>
    <n v="2001247"/>
    <s v="Sofortrechnung"/>
    <s v="eam\bekir.ahmed"/>
    <x v="0"/>
    <s v="30505"/>
    <s v="RT Mobile Logistics S.R.O."/>
    <x v="1"/>
    <s v="7"/>
    <s v="100303090"/>
    <x v="495"/>
    <s v="Apple iPhone 16 128GB"/>
    <n v="3"/>
    <n v="704"/>
    <n v="720"/>
    <n v="2160"/>
    <n v="16"/>
    <n v="48"/>
    <n v="2.2200000000000002"/>
    <s v="V0164"/>
    <x v="4"/>
    <s v="VKASSE"/>
    <s v="EXP"/>
    <s v="Geräte"/>
    <x v="4"/>
    <n v="3"/>
    <n v="704"/>
    <n v="720"/>
    <n v="2160"/>
    <n v="16"/>
    <n v="48"/>
    <n v="2.2222222222222223E-2"/>
    <n v="1"/>
    <m/>
    <x v="0"/>
    <s v="Nein"/>
    <x v="0"/>
  </r>
  <r>
    <n v="14573456"/>
    <x v="8"/>
    <x v="0"/>
    <n v="2001247"/>
    <s v="Sofortrechnung"/>
    <s v="eam\bekir.ahmed"/>
    <x v="0"/>
    <s v="30505"/>
    <s v="RT Mobile Logistics S.R.O."/>
    <x v="0"/>
    <s v="8"/>
    <s v="200300103"/>
    <x v="609"/>
    <s v="nach Aufnahme in Preisliste pflegen"/>
    <n v="1"/>
    <n v="171"/>
    <n v="240"/>
    <n v="240"/>
    <n v="69"/>
    <n v="69"/>
    <n v="28.75"/>
    <s v="V0164"/>
    <x v="4"/>
    <s v="VKASSE"/>
    <s v="EXP"/>
    <s v="Zubehör"/>
    <x v="4"/>
    <n v="1"/>
    <n v="171"/>
    <n v="240"/>
    <n v="240"/>
    <n v="69"/>
    <n v="69"/>
    <n v="0.28749999999999998"/>
    <n v="1"/>
    <m/>
    <x v="0"/>
    <s v="Nein"/>
    <x v="0"/>
  </r>
  <r>
    <n v="14573456"/>
    <x v="8"/>
    <x v="0"/>
    <n v="2001247"/>
    <s v="Sofortrechnung"/>
    <s v="eam\bekir.ahmed"/>
    <x v="0"/>
    <s v="30505"/>
    <s v="RT Mobile Logistics S.R.O."/>
    <x v="1"/>
    <s v="9"/>
    <s v="101030353"/>
    <x v="38"/>
    <s v="Samsung A256B A25 5G 128GB"/>
    <n v="10"/>
    <n v="166.95079999999999"/>
    <n v="177"/>
    <n v="1770"/>
    <n v="10.049200000000001"/>
    <n v="100.49"/>
    <n v="5.67"/>
    <s v="V0164"/>
    <x v="4"/>
    <s v="VKASSE"/>
    <s v="EXP"/>
    <s v="Geräte"/>
    <x v="4"/>
    <n v="10"/>
    <n v="166.95079999999999"/>
    <n v="177"/>
    <n v="1770"/>
    <n v="10.049200000000001"/>
    <n v="100.49"/>
    <n v="5.6774011299435025E-2"/>
    <n v="1"/>
    <m/>
    <x v="0"/>
    <s v="Nein"/>
    <x v="0"/>
  </r>
  <r>
    <n v="14573456"/>
    <x v="8"/>
    <x v="0"/>
    <n v="2001247"/>
    <s v="Sofortrechnung"/>
    <s v="eam\bekir.ahmed"/>
    <x v="0"/>
    <s v="30505"/>
    <s v="RT Mobile Logistics S.R.O."/>
    <x v="1"/>
    <s v="10"/>
    <s v="101300089"/>
    <x v="411"/>
    <s v="Apple iPad 10.2&quot; 2021 64GB [WiFi]"/>
    <n v="1"/>
    <n v="261.30360000000002"/>
    <n v="265"/>
    <n v="265"/>
    <n v="3.6964000000000001"/>
    <n v="3.7"/>
    <n v="1.39"/>
    <s v="V0164"/>
    <x v="4"/>
    <s v="VKASSE"/>
    <s v="EXP"/>
    <s v="Geräte"/>
    <x v="4"/>
    <n v="1"/>
    <n v="261.30360000000002"/>
    <n v="265"/>
    <n v="265"/>
    <n v="3.6964000000000001"/>
    <n v="3.7"/>
    <n v="1.3962264150943397E-2"/>
    <n v="1"/>
    <m/>
    <x v="0"/>
    <s v="Nein"/>
    <x v="0"/>
  </r>
  <r>
    <n v="14573456"/>
    <x v="8"/>
    <x v="0"/>
    <n v="2001247"/>
    <s v="Sofortrechnung"/>
    <s v="eam\bekir.ahmed"/>
    <x v="0"/>
    <s v="30505"/>
    <s v="RT Mobile Logistics S.R.O."/>
    <x v="1"/>
    <s v="11"/>
    <s v="100302952"/>
    <x v="20"/>
    <s v="Apple iPhone 15 128GB"/>
    <n v="3"/>
    <n v="617.76790000000005"/>
    <n v="627"/>
    <n v="1881"/>
    <n v="9.2321000000000009"/>
    <n v="27.7"/>
    <n v="1.47"/>
    <s v="V0164"/>
    <x v="4"/>
    <s v="VKASSE"/>
    <s v="EXP"/>
    <s v="Geräte"/>
    <x v="4"/>
    <n v="3"/>
    <n v="617.76790000000005"/>
    <n v="627"/>
    <n v="1881"/>
    <n v="9.2321000000000009"/>
    <n v="27.7"/>
    <n v="1.4726209463051568E-2"/>
    <n v="1"/>
    <m/>
    <x v="0"/>
    <s v="Nein"/>
    <x v="0"/>
  </r>
  <r>
    <n v="14573456"/>
    <x v="8"/>
    <x v="0"/>
    <n v="2001247"/>
    <s v="Sofortrechnung"/>
    <s v="eam\bekir.ahmed"/>
    <x v="0"/>
    <s v="30505"/>
    <s v="RT Mobile Logistics S.R.O."/>
    <x v="1"/>
    <s v="12"/>
    <s v="101690209"/>
    <x v="12"/>
    <s v="Xiaomi Redmi Pad SE 8GB/256GB [WiFi]"/>
    <n v="2"/>
    <n v="129.98869999999999"/>
    <n v="145"/>
    <n v="290"/>
    <n v="15.0113"/>
    <n v="30.02"/>
    <n v="10.35"/>
    <s v="V0164"/>
    <x v="4"/>
    <s v="VKASSE"/>
    <s v="EXP"/>
    <s v="Geräte"/>
    <x v="4"/>
    <n v="2"/>
    <n v="129.98869999999999"/>
    <n v="145"/>
    <n v="290"/>
    <n v="15.0113"/>
    <n v="30.02"/>
    <n v="0.10351724137931034"/>
    <n v="1"/>
    <m/>
    <x v="0"/>
    <s v="Nein"/>
    <x v="0"/>
  </r>
  <r>
    <n v="14573456"/>
    <x v="8"/>
    <x v="0"/>
    <n v="2001247"/>
    <s v="Sofortrechnung"/>
    <s v="eam\bekir.ahmed"/>
    <x v="0"/>
    <s v="30505"/>
    <s v="RT Mobile Logistics S.R.O."/>
    <x v="1"/>
    <s v="13"/>
    <s v="101030457"/>
    <x v="203"/>
    <s v="Samsung A556B A55 5G 128GB"/>
    <n v="4"/>
    <n v="258.7989"/>
    <n v="267"/>
    <n v="1068"/>
    <n v="8.2011000000000003"/>
    <n v="32.799999999999997"/>
    <n v="3.07"/>
    <s v="V0164"/>
    <x v="4"/>
    <s v="VKASSE"/>
    <s v="EXP"/>
    <s v="Geräte"/>
    <x v="4"/>
    <n v="4"/>
    <n v="258.7989"/>
    <n v="267"/>
    <n v="1068"/>
    <n v="8.2011000000000003"/>
    <n v="32.799999999999997"/>
    <n v="3.0711610486891382E-2"/>
    <n v="1"/>
    <m/>
    <x v="0"/>
    <s v="Nein"/>
    <x v="0"/>
  </r>
  <r>
    <n v="14573456"/>
    <x v="8"/>
    <x v="0"/>
    <n v="2001247"/>
    <s v="Sofortrechnung"/>
    <s v="eam\bekir.ahmed"/>
    <x v="0"/>
    <s v="30505"/>
    <s v="RT Mobile Logistics S.R.O."/>
    <x v="1"/>
    <s v="14"/>
    <s v="101030449"/>
    <x v="62"/>
    <s v="Samsung A155F A15 128GB"/>
    <n v="2"/>
    <n v="112.0598"/>
    <n v="128"/>
    <n v="256"/>
    <n v="15.940200000000001"/>
    <n v="31.88"/>
    <n v="12.45"/>
    <s v="V0164"/>
    <x v="4"/>
    <s v="VKASSE"/>
    <s v="EXP"/>
    <s v="Geräte"/>
    <x v="4"/>
    <n v="2"/>
    <n v="112.0598"/>
    <n v="128"/>
    <n v="256"/>
    <n v="15.940200000000001"/>
    <n v="31.88"/>
    <n v="0.12453125"/>
    <n v="1"/>
    <m/>
    <x v="0"/>
    <s v="Nein"/>
    <x v="0"/>
  </r>
  <r>
    <n v="14573456"/>
    <x v="8"/>
    <x v="0"/>
    <n v="2001247"/>
    <s v="Sofortrechnung"/>
    <s v="eam\bekir.ahmed"/>
    <x v="0"/>
    <s v="30505"/>
    <s v="RT Mobile Logistics S.R.O."/>
    <x v="1"/>
    <s v="15"/>
    <s v="101030582"/>
    <x v="181"/>
    <s v="Samsung P620N Tab S6 lite 128GB [WiFi]"/>
    <n v="3"/>
    <n v="181"/>
    <n v="192"/>
    <n v="576"/>
    <n v="11"/>
    <n v="33"/>
    <n v="5.72"/>
    <s v="V0164"/>
    <x v="4"/>
    <s v="VKASSE"/>
    <s v="EXP"/>
    <s v="Geräte"/>
    <x v="4"/>
    <n v="3"/>
    <n v="181"/>
    <n v="192"/>
    <n v="576"/>
    <n v="11"/>
    <n v="33"/>
    <n v="5.7291666666666664E-2"/>
    <n v="1"/>
    <m/>
    <x v="0"/>
    <s v="Nein"/>
    <x v="0"/>
  </r>
  <r>
    <n v="14573456"/>
    <x v="8"/>
    <x v="0"/>
    <n v="2001247"/>
    <s v="Sofortrechnung"/>
    <s v="eam\bekir.ahmed"/>
    <x v="0"/>
    <s v="30505"/>
    <s v="RT Mobile Logistics S.R.O."/>
    <x v="1"/>
    <s v="16"/>
    <s v="101690323"/>
    <x v="517"/>
    <s v="Xiaomi Redmi 14C 8GB/256GB"/>
    <n v="2"/>
    <n v="99.305999999999997"/>
    <n v="105"/>
    <n v="210"/>
    <n v="5.694"/>
    <n v="11.39"/>
    <n v="5.42"/>
    <s v="V0164"/>
    <x v="4"/>
    <s v="VKASSE"/>
    <s v="EXP"/>
    <s v="Geräte"/>
    <x v="4"/>
    <n v="2"/>
    <n v="99.305999999999997"/>
    <n v="105"/>
    <n v="210"/>
    <n v="5.694"/>
    <n v="11.39"/>
    <n v="5.4238095238095238E-2"/>
    <n v="1"/>
    <m/>
    <x v="0"/>
    <s v="Nein"/>
    <x v="0"/>
  </r>
  <r>
    <n v="14573456"/>
    <x v="8"/>
    <x v="0"/>
    <n v="2001247"/>
    <s v="Sofortrechnung"/>
    <s v="eam\bekir.ahmed"/>
    <x v="0"/>
    <s v="30505"/>
    <s v="RT Mobile Logistics S.R.O."/>
    <x v="1"/>
    <s v="17"/>
    <s v="101030516"/>
    <x v="137"/>
    <s v="Samsung S928B S24 Ultra 5G 512GB"/>
    <n v="1"/>
    <n v="848.8066"/>
    <n v="839"/>
    <n v="839"/>
    <n v="-9.8065999999999995"/>
    <n v="-9.81"/>
    <n v="-1.1599999999999999"/>
    <s v="V0164"/>
    <x v="4"/>
    <s v="VKASSE"/>
    <s v="EXP"/>
    <s v="Geräte"/>
    <x v="4"/>
    <n v="1"/>
    <n v="848.8066"/>
    <n v="839"/>
    <n v="839"/>
    <n v="-9.8065999999999995"/>
    <n v="-9.81"/>
    <n v="-1.1692491060786651E-2"/>
    <n v="1"/>
    <m/>
    <x v="0"/>
    <s v="Nein"/>
    <x v="1"/>
  </r>
  <r>
    <n v="14573456"/>
    <x v="8"/>
    <x v="0"/>
    <n v="2001247"/>
    <s v="Sofortrechnung"/>
    <s v="eam\bekir.ahmed"/>
    <x v="0"/>
    <s v="30505"/>
    <s v="RT Mobile Logistics S.R.O."/>
    <x v="1"/>
    <s v="18"/>
    <s v="101030492"/>
    <x v="138"/>
    <s v="Samsung A356B A35 5G 256GB"/>
    <n v="2"/>
    <n v="227.2817"/>
    <n v="238"/>
    <n v="476"/>
    <n v="10.718299999999999"/>
    <n v="21.44"/>
    <n v="4.5"/>
    <s v="V0164"/>
    <x v="4"/>
    <s v="VKASSE"/>
    <s v="EXP"/>
    <s v="Geräte"/>
    <x v="4"/>
    <n v="2"/>
    <n v="227.2817"/>
    <n v="238"/>
    <n v="476"/>
    <n v="10.718299999999999"/>
    <n v="21.44"/>
    <n v="4.5042016806722693E-2"/>
    <n v="1"/>
    <m/>
    <x v="0"/>
    <s v="Nein"/>
    <x v="0"/>
  </r>
  <r>
    <n v="14573456"/>
    <x v="8"/>
    <x v="0"/>
    <n v="2001247"/>
    <s v="Sofortrechnung"/>
    <s v="eam\bekir.ahmed"/>
    <x v="0"/>
    <s v="30505"/>
    <s v="RT Mobile Logistics S.R.O."/>
    <x v="1"/>
    <s v="19"/>
    <s v="100034474"/>
    <x v="284"/>
    <s v="Samsung S921B S24 5G 128GB"/>
    <n v="3"/>
    <n v="484.77780000000001"/>
    <n v="495"/>
    <n v="1485"/>
    <n v="10.222200000000001"/>
    <n v="30.67"/>
    <n v="2.06"/>
    <s v="V0164"/>
    <x v="4"/>
    <s v="VKASSE"/>
    <s v="EXP"/>
    <s v="Geräte"/>
    <x v="4"/>
    <n v="3"/>
    <n v="484.77780000000001"/>
    <n v="495"/>
    <n v="1485"/>
    <n v="10.222200000000001"/>
    <n v="30.67"/>
    <n v="2.0653198653198656E-2"/>
    <n v="1"/>
    <m/>
    <x v="0"/>
    <s v="Nein"/>
    <x v="0"/>
  </r>
  <r>
    <n v="14573456"/>
    <x v="8"/>
    <x v="0"/>
    <n v="2001247"/>
    <s v="Sofortrechnung"/>
    <s v="eam\bekir.ahmed"/>
    <x v="0"/>
    <s v="30505"/>
    <s v="RT Mobile Logistics S.R.O."/>
    <x v="1"/>
    <s v="20"/>
    <s v="101690346"/>
    <x v="291"/>
    <s v="Xiaomi Redmi A3 4GB/128GB"/>
    <n v="2"/>
    <n v="64"/>
    <n v="68"/>
    <n v="136"/>
    <n v="4"/>
    <n v="8"/>
    <n v="5.88"/>
    <s v="V0164"/>
    <x v="4"/>
    <s v="VKASSE"/>
    <s v="EXP"/>
    <s v="Geräte"/>
    <x v="4"/>
    <n v="2"/>
    <n v="64"/>
    <n v="68"/>
    <n v="136"/>
    <n v="4"/>
    <n v="8"/>
    <n v="5.8823529411764705E-2"/>
    <n v="1"/>
    <m/>
    <x v="0"/>
    <s v="Nein"/>
    <x v="0"/>
  </r>
  <r>
    <n v="14573456"/>
    <x v="8"/>
    <x v="0"/>
    <n v="2001247"/>
    <s v="Sofortrechnung"/>
    <s v="eam\bekir.ahmed"/>
    <x v="0"/>
    <s v="30505"/>
    <s v="RT Mobile Logistics S.R.O."/>
    <x v="1"/>
    <s v="21"/>
    <s v="101030412"/>
    <x v="56"/>
    <s v="Samsung A057G A05s 128GB"/>
    <n v="1"/>
    <n v="93.245800000000003"/>
    <n v="103"/>
    <n v="103"/>
    <n v="9.7542000000000009"/>
    <n v="9.75"/>
    <n v="9.4700000000000006"/>
    <s v="V0164"/>
    <x v="4"/>
    <s v="VKASSE"/>
    <s v="EXP"/>
    <s v="Geräte"/>
    <x v="4"/>
    <n v="1"/>
    <n v="93.245800000000003"/>
    <n v="103"/>
    <n v="103"/>
    <n v="9.7542000000000009"/>
    <n v="9.75"/>
    <n v="9.4660194174757281E-2"/>
    <n v="1"/>
    <m/>
    <x v="0"/>
    <s v="Nein"/>
    <x v="0"/>
  </r>
  <r>
    <n v="14573456"/>
    <x v="8"/>
    <x v="0"/>
    <n v="2001247"/>
    <s v="Sofortrechnung"/>
    <s v="eam\bekir.ahmed"/>
    <x v="0"/>
    <s v="30505"/>
    <s v="RT Mobile Logistics S.R.O."/>
    <x v="1"/>
    <s v="22"/>
    <s v="100311010"/>
    <x v="99"/>
    <s v="Honor Magic V2 5G 512GB"/>
    <n v="1"/>
    <n v="826.48779999999999"/>
    <n v="775"/>
    <n v="775"/>
    <n v="-51.4878"/>
    <n v="-51.49"/>
    <n v="-6.64"/>
    <s v="V0164"/>
    <x v="4"/>
    <s v="VKASSE"/>
    <s v="EXP"/>
    <s v="Geräte"/>
    <x v="4"/>
    <n v="1"/>
    <n v="826.48779999999999"/>
    <n v="775"/>
    <n v="775"/>
    <n v="-51.4878"/>
    <n v="-51.49"/>
    <n v="-6.6438709677419355E-2"/>
    <n v="1"/>
    <m/>
    <x v="0"/>
    <s v="Nein"/>
    <x v="1"/>
  </r>
  <r>
    <n v="14573456"/>
    <x v="8"/>
    <x v="0"/>
    <n v="2001247"/>
    <s v="Sofortrechnung"/>
    <s v="eam\bekir.ahmed"/>
    <x v="0"/>
    <s v="30505"/>
    <s v="RT Mobile Logistics S.R.O."/>
    <x v="1"/>
    <s v="23"/>
    <s v="100303089"/>
    <x v="496"/>
    <s v="Apple iPhone 16 128GB"/>
    <n v="10"/>
    <n v="699.65219999999999"/>
    <n v="720"/>
    <n v="7200"/>
    <n v="20.347799999999999"/>
    <n v="203.48"/>
    <n v="2.82"/>
    <s v="V0164"/>
    <x v="4"/>
    <s v="VKASSE"/>
    <s v="EXP"/>
    <s v="Geräte"/>
    <x v="4"/>
    <n v="10"/>
    <n v="699.65219999999999"/>
    <n v="720"/>
    <n v="7200"/>
    <n v="20.347799999999999"/>
    <n v="203.48"/>
    <n v="2.8261111111111108E-2"/>
    <n v="1"/>
    <m/>
    <x v="0"/>
    <s v="Nein"/>
    <x v="0"/>
  </r>
  <r>
    <n v="14573456"/>
    <x v="8"/>
    <x v="0"/>
    <n v="2001247"/>
    <s v="Sofortrechnung"/>
    <s v="eam\bekir.ahmed"/>
    <x v="0"/>
    <s v="30505"/>
    <s v="RT Mobile Logistics S.R.O."/>
    <x v="1"/>
    <s v="24"/>
    <s v="100690590"/>
    <x v="141"/>
    <s v="Xiaomi Redmi Note 13 5G 6GB/128GB"/>
    <n v="3"/>
    <n v="134"/>
    <n v="147"/>
    <n v="441"/>
    <n v="13"/>
    <n v="39"/>
    <n v="8.84"/>
    <s v="V0164"/>
    <x v="4"/>
    <s v="VKASSE"/>
    <s v="EXP"/>
    <s v="Geräte"/>
    <x v="4"/>
    <n v="3"/>
    <n v="134"/>
    <n v="147"/>
    <n v="441"/>
    <n v="13"/>
    <n v="39"/>
    <n v="8.8435374149659865E-2"/>
    <n v="1"/>
    <m/>
    <x v="0"/>
    <s v="Nein"/>
    <x v="0"/>
  </r>
  <r>
    <n v="14573456"/>
    <x v="8"/>
    <x v="0"/>
    <n v="2001247"/>
    <s v="Sofortrechnung"/>
    <s v="eam\bekir.ahmed"/>
    <x v="0"/>
    <s v="30505"/>
    <s v="RT Mobile Logistics S.R.O."/>
    <x v="1"/>
    <s v="25"/>
    <s v="101690236"/>
    <x v="123"/>
    <s v="Xiaomi Redmi Note 13 Pro+ 5G 8GB/256GB"/>
    <n v="1"/>
    <n v="233.6053"/>
    <n v="245"/>
    <n v="245"/>
    <n v="11.3947"/>
    <n v="11.39"/>
    <n v="4.6500000000000004"/>
    <s v="V0164"/>
    <x v="4"/>
    <s v="VKASSE"/>
    <s v="EXP"/>
    <s v="Geräte"/>
    <x v="4"/>
    <n v="1"/>
    <n v="233.6053"/>
    <n v="245"/>
    <n v="245"/>
    <n v="11.3947"/>
    <n v="11.39"/>
    <n v="4.6489795918367348E-2"/>
    <n v="1"/>
    <m/>
    <x v="0"/>
    <s v="Nein"/>
    <x v="0"/>
  </r>
  <r>
    <n v="14573456"/>
    <x v="8"/>
    <x v="0"/>
    <n v="2001247"/>
    <s v="Sofortrechnung"/>
    <s v="eam\bekir.ahmed"/>
    <x v="0"/>
    <s v="30505"/>
    <s v="RT Mobile Logistics S.R.O."/>
    <x v="1"/>
    <s v="26"/>
    <s v="101030661"/>
    <x v="146"/>
    <s v="Samsung A165F A16 128GB"/>
    <n v="2"/>
    <n v="110.11790000000001"/>
    <n v="122"/>
    <n v="244"/>
    <n v="11.882099999999999"/>
    <n v="23.76"/>
    <n v="9.73"/>
    <s v="V0164"/>
    <x v="4"/>
    <s v="VKASSE"/>
    <s v="EXP"/>
    <s v="Geräte"/>
    <x v="4"/>
    <n v="2"/>
    <n v="110.11790000000001"/>
    <n v="122"/>
    <n v="244"/>
    <n v="11.882099999999999"/>
    <n v="23.76"/>
    <n v="9.7377049180327871E-2"/>
    <n v="1"/>
    <m/>
    <x v="0"/>
    <s v="Nein"/>
    <x v="0"/>
  </r>
  <r>
    <n v="14573456"/>
    <x v="8"/>
    <x v="0"/>
    <n v="2001247"/>
    <s v="Sofortrechnung"/>
    <s v="eam\bekir.ahmed"/>
    <x v="0"/>
    <s v="30505"/>
    <s v="RT Mobile Logistics S.R.O."/>
    <x v="1"/>
    <s v="27"/>
    <s v="101050022"/>
    <x v="347"/>
    <s v="Motorola Moto G34 5G 8GB/128GB"/>
    <n v="1"/>
    <n v="88"/>
    <n v="99"/>
    <n v="99"/>
    <n v="11"/>
    <n v="11"/>
    <n v="11.11"/>
    <s v="V0164"/>
    <x v="4"/>
    <s v="VKASSE"/>
    <s v="EXP"/>
    <s v="Geräte"/>
    <x v="4"/>
    <n v="1"/>
    <n v="88"/>
    <n v="99"/>
    <n v="99"/>
    <n v="11"/>
    <n v="11"/>
    <n v="0.1111111111111111"/>
    <n v="1"/>
    <m/>
    <x v="0"/>
    <s v="Nein"/>
    <x v="0"/>
  </r>
  <r>
    <n v="14573456"/>
    <x v="8"/>
    <x v="0"/>
    <n v="2001247"/>
    <s v="Sofortrechnung"/>
    <s v="eam\bekir.ahmed"/>
    <x v="0"/>
    <s v="30505"/>
    <s v="RT Mobile Logistics S.R.O."/>
    <x v="1"/>
    <s v="28"/>
    <s v="101690243"/>
    <x v="308"/>
    <s v="Xiaomi POCO X6 Pro 5G 12GB/512GB"/>
    <n v="1"/>
    <n v="246.17310000000001"/>
    <n v="267"/>
    <n v="267"/>
    <n v="20.826899999999998"/>
    <n v="20.83"/>
    <n v="7.8"/>
    <s v="V0164"/>
    <x v="4"/>
    <s v="VKASSE"/>
    <s v="EXP"/>
    <s v="Geräte"/>
    <x v="4"/>
    <n v="1"/>
    <n v="246.17310000000001"/>
    <n v="267"/>
    <n v="267"/>
    <n v="20.826899999999998"/>
    <n v="20.83"/>
    <n v="7.8014981273408238E-2"/>
    <n v="1"/>
    <m/>
    <x v="0"/>
    <s v="Nein"/>
    <x v="0"/>
  </r>
  <r>
    <n v="14573456"/>
    <x v="8"/>
    <x v="0"/>
    <n v="2001247"/>
    <s v="Sofortrechnung"/>
    <s v="eam\bekir.ahmed"/>
    <x v="0"/>
    <s v="30505"/>
    <s v="RT Mobile Logistics S.R.O."/>
    <x v="1"/>
    <s v="29"/>
    <s v="100302477"/>
    <x v="83"/>
    <s v="Apple iPhone 13 128GB"/>
    <n v="2"/>
    <n v="411.96159999999998"/>
    <n v="426"/>
    <n v="852"/>
    <n v="14.038399999999999"/>
    <n v="28.08"/>
    <n v="3.29"/>
    <s v="V0164"/>
    <x v="4"/>
    <s v="VKASSE"/>
    <s v="EXP"/>
    <s v="Geräte"/>
    <x v="4"/>
    <n v="2"/>
    <n v="411.96159999999998"/>
    <n v="426"/>
    <n v="852"/>
    <n v="14.038399999999999"/>
    <n v="28.08"/>
    <n v="3.2957746478873236E-2"/>
    <n v="1"/>
    <m/>
    <x v="0"/>
    <s v="Nein"/>
    <x v="0"/>
  </r>
  <r>
    <n v="14573456"/>
    <x v="8"/>
    <x v="0"/>
    <n v="2001247"/>
    <s v="Sofortrechnung"/>
    <s v="eam\bekir.ahmed"/>
    <x v="0"/>
    <s v="30505"/>
    <s v="RT Mobile Logistics S.R.O."/>
    <x v="1"/>
    <s v="30"/>
    <s v="101680029"/>
    <x v="275"/>
    <s v="OnePlus Nord CE4 5G 8GB/256GB"/>
    <n v="1"/>
    <n v="158.58330000000001"/>
    <n v="165"/>
    <n v="165"/>
    <n v="6.4166999999999996"/>
    <n v="6.42"/>
    <n v="3.88"/>
    <s v="V0164"/>
    <x v="4"/>
    <s v="VKASSE"/>
    <s v="EXP"/>
    <s v="Geräte"/>
    <x v="4"/>
    <n v="1"/>
    <n v="158.58330000000001"/>
    <n v="165"/>
    <n v="165"/>
    <n v="6.4166999999999996"/>
    <n v="6.42"/>
    <n v="3.8909090909090907E-2"/>
    <n v="1"/>
    <m/>
    <x v="0"/>
    <s v="Nein"/>
    <x v="0"/>
  </r>
  <r>
    <n v="14573456"/>
    <x v="8"/>
    <x v="0"/>
    <n v="2001247"/>
    <s v="Sofortrechnung"/>
    <s v="eam\bekir.ahmed"/>
    <x v="0"/>
    <s v="30505"/>
    <s v="RT Mobile Logistics S.R.O."/>
    <x v="1"/>
    <s v="31"/>
    <s v="101700033"/>
    <x v="590"/>
    <s v="Oppo A40 6GB/128GB"/>
    <n v="1"/>
    <n v="99.490700000000004"/>
    <n v="91"/>
    <n v="91"/>
    <n v="-8.4907000000000004"/>
    <n v="-8.49"/>
    <n v="-9.33"/>
    <s v="V0164"/>
    <x v="4"/>
    <s v="VKASSE"/>
    <s v="EXP"/>
    <s v="Geräte"/>
    <x v="4"/>
    <n v="1"/>
    <n v="99.490700000000004"/>
    <n v="91"/>
    <n v="91"/>
    <n v="-8.4907000000000004"/>
    <n v="-8.49"/>
    <n v="-9.3296703296703296E-2"/>
    <n v="1"/>
    <m/>
    <x v="0"/>
    <s v="Nein"/>
    <x v="1"/>
  </r>
  <r>
    <n v="14573456"/>
    <x v="8"/>
    <x v="0"/>
    <n v="2001247"/>
    <s v="Sofortrechnung"/>
    <s v="eam\bekir.ahmed"/>
    <x v="0"/>
    <s v="30505"/>
    <s v="RT Mobile Logistics S.R.O."/>
    <x v="1"/>
    <s v="32"/>
    <s v="101690201"/>
    <x v="460"/>
    <s v="Xiaomi Redmi 13C 4GB/128GB"/>
    <n v="2"/>
    <n v="76"/>
    <n v="81"/>
    <n v="162"/>
    <n v="5"/>
    <n v="10"/>
    <n v="6.17"/>
    <s v="V0164"/>
    <x v="4"/>
    <s v="VKASSE"/>
    <s v="EXP"/>
    <s v="Geräte"/>
    <x v="4"/>
    <n v="2"/>
    <n v="76"/>
    <n v="81"/>
    <n v="162"/>
    <n v="5"/>
    <n v="10"/>
    <n v="6.1728395061728392E-2"/>
    <n v="1"/>
    <m/>
    <x v="0"/>
    <s v="Nein"/>
    <x v="0"/>
  </r>
  <r>
    <n v="14573456"/>
    <x v="8"/>
    <x v="0"/>
    <n v="2001247"/>
    <s v="Sofortrechnung"/>
    <s v="eam\bekir.ahmed"/>
    <x v="0"/>
    <s v="30505"/>
    <s v="RT Mobile Logistics S.R.O."/>
    <x v="1"/>
    <s v="33"/>
    <s v="101690262"/>
    <x v="290"/>
    <s v="Xiaomi Redmi Note 13 Pro 8GB/256GB"/>
    <n v="1"/>
    <n v="157"/>
    <n v="169"/>
    <n v="169"/>
    <n v="12"/>
    <n v="12"/>
    <n v="7.1"/>
    <s v="V0164"/>
    <x v="4"/>
    <s v="VKASSE"/>
    <s v="EXP"/>
    <s v="Geräte"/>
    <x v="4"/>
    <n v="1"/>
    <n v="157"/>
    <n v="169"/>
    <n v="169"/>
    <n v="12"/>
    <n v="12"/>
    <n v="7.1005917159763315E-2"/>
    <n v="1"/>
    <m/>
    <x v="0"/>
    <s v="Nein"/>
    <x v="0"/>
  </r>
  <r>
    <n v="14573456"/>
    <x v="8"/>
    <x v="0"/>
    <n v="2001247"/>
    <s v="Sofortrechnung"/>
    <s v="eam\bekir.ahmed"/>
    <x v="0"/>
    <s v="30505"/>
    <s v="RT Mobile Logistics S.R.O."/>
    <x v="1"/>
    <s v="34"/>
    <s v="101310034"/>
    <x v="316"/>
    <s v="Honor 200 Lite 5G 256GB"/>
    <n v="1"/>
    <n v="152"/>
    <n v="155"/>
    <n v="155"/>
    <n v="3"/>
    <n v="3"/>
    <n v="1.93"/>
    <s v="V0164"/>
    <x v="4"/>
    <s v="VKASSE"/>
    <s v="EXP"/>
    <s v="Geräte"/>
    <x v="4"/>
    <n v="1"/>
    <n v="152"/>
    <n v="155"/>
    <n v="155"/>
    <n v="3"/>
    <n v="3"/>
    <n v="1.935483870967742E-2"/>
    <n v="1"/>
    <m/>
    <x v="0"/>
    <s v="Nein"/>
    <x v="0"/>
  </r>
  <r>
    <n v="14573456"/>
    <x v="8"/>
    <x v="0"/>
    <n v="2001247"/>
    <s v="Sofortrechnung"/>
    <s v="eam\bekir.ahmed"/>
    <x v="0"/>
    <s v="30505"/>
    <s v="RT Mobile Logistics S.R.O."/>
    <x v="1"/>
    <s v="35"/>
    <s v="100690534"/>
    <x v="261"/>
    <s v="Xiaomi Redmi A1 2GB/32GB"/>
    <n v="1"/>
    <n v="56.11"/>
    <n v="57"/>
    <n v="57"/>
    <n v="0.89"/>
    <n v="0.89"/>
    <n v="1.56"/>
    <s v="V0164"/>
    <x v="4"/>
    <s v="VKASSE"/>
    <s v="EXP"/>
    <s v="Geräte"/>
    <x v="4"/>
    <n v="1"/>
    <n v="56.11"/>
    <n v="57"/>
    <n v="57"/>
    <n v="0.89"/>
    <n v="0.89"/>
    <n v="1.5614035087719299E-2"/>
    <n v="1"/>
    <m/>
    <x v="0"/>
    <s v="Nein"/>
    <x v="0"/>
  </r>
  <r>
    <n v="14573456"/>
    <x v="8"/>
    <x v="0"/>
    <n v="2001247"/>
    <s v="Sofortrechnung"/>
    <s v="eam\bekir.ahmed"/>
    <x v="0"/>
    <s v="30505"/>
    <s v="RT Mobile Logistics S.R.O."/>
    <x v="1"/>
    <s v="36"/>
    <s v="101690238"/>
    <x v="105"/>
    <s v="Xiaomi Redmi Note 13 8GB/256GB"/>
    <n v="9"/>
    <n v="120.1156"/>
    <n v="125"/>
    <n v="1125"/>
    <n v="4.8844000000000003"/>
    <n v="43.96"/>
    <n v="3.9"/>
    <s v="V0164"/>
    <x v="4"/>
    <s v="VKASSE"/>
    <s v="EXP"/>
    <s v="Geräte"/>
    <x v="4"/>
    <n v="9"/>
    <n v="120.1156"/>
    <n v="125"/>
    <n v="1125"/>
    <n v="4.8844000000000003"/>
    <n v="43.96"/>
    <n v="3.9075555555555558E-2"/>
    <n v="1"/>
    <m/>
    <x v="0"/>
    <s v="Nein"/>
    <x v="0"/>
  </r>
  <r>
    <n v="14573456"/>
    <x v="8"/>
    <x v="0"/>
    <n v="2001247"/>
    <s v="Sofortrechnung"/>
    <s v="eam\bekir.ahmed"/>
    <x v="0"/>
    <s v="30505"/>
    <s v="RT Mobile Logistics S.R.O."/>
    <x v="1"/>
    <s v="37"/>
    <s v="101300332"/>
    <x v="250"/>
    <s v="Apple iPad 10.2&quot; 2021 64GB [WiFi]"/>
    <n v="7"/>
    <n v="202"/>
    <n v="217"/>
    <n v="1519"/>
    <n v="15"/>
    <n v="105"/>
    <n v="6.91"/>
    <s v="V0164"/>
    <x v="4"/>
    <s v="VKASSE"/>
    <s v="EXP"/>
    <s v="Geräte"/>
    <x v="4"/>
    <n v="7"/>
    <n v="202"/>
    <n v="217"/>
    <n v="1519"/>
    <n v="15"/>
    <n v="105"/>
    <n v="6.9124423963133647E-2"/>
    <n v="1"/>
    <m/>
    <x v="0"/>
    <s v="Nein"/>
    <x v="0"/>
  </r>
  <r>
    <n v="14573456"/>
    <x v="8"/>
    <x v="0"/>
    <n v="2001247"/>
    <s v="Sofortrechnung"/>
    <s v="eam\bekir.ahmed"/>
    <x v="0"/>
    <s v="30505"/>
    <s v="RT Mobile Logistics S.R.O."/>
    <x v="1"/>
    <s v="38"/>
    <s v="101300220"/>
    <x v="548"/>
    <s v="Apple iPhone 16 128GB"/>
    <n v="7"/>
    <n v="695"/>
    <n v="718"/>
    <n v="5026"/>
    <n v="23"/>
    <n v="161"/>
    <n v="3.2"/>
    <s v="V0164"/>
    <x v="4"/>
    <s v="VKASSE"/>
    <s v="EXP"/>
    <s v="Geräte"/>
    <x v="4"/>
    <n v="7"/>
    <n v="695"/>
    <n v="718"/>
    <n v="5026"/>
    <n v="23"/>
    <n v="161"/>
    <n v="3.2033426183844013E-2"/>
    <n v="1"/>
    <m/>
    <x v="0"/>
    <s v="Nein"/>
    <x v="0"/>
  </r>
  <r>
    <n v="14573456"/>
    <x v="8"/>
    <x v="0"/>
    <n v="2001247"/>
    <s v="Sofortrechnung"/>
    <s v="eam\bekir.ahmed"/>
    <x v="0"/>
    <s v="30505"/>
    <s v="RT Mobile Logistics S.R.O."/>
    <x v="1"/>
    <s v="39"/>
    <s v="101030274"/>
    <x v="349"/>
    <s v="Samsung A546B A54 5G 128GB"/>
    <n v="6"/>
    <n v="228.01779999999999"/>
    <n v="228"/>
    <n v="1368"/>
    <n v="-1.78E-2"/>
    <n v="-0.11"/>
    <n v="0"/>
    <s v="V0164"/>
    <x v="4"/>
    <s v="VKASSE"/>
    <s v="EXP"/>
    <s v="Geräte"/>
    <x v="4"/>
    <n v="6"/>
    <n v="228.01779999999999"/>
    <n v="228"/>
    <n v="1368"/>
    <n v="-1.78E-2"/>
    <n v="-0.11"/>
    <n v="-8.0409356725146203E-5"/>
    <n v="1"/>
    <m/>
    <x v="0"/>
    <s v="Nein"/>
    <x v="1"/>
  </r>
  <r>
    <n v="14573456"/>
    <x v="8"/>
    <x v="0"/>
    <n v="2001247"/>
    <s v="Sofortrechnung"/>
    <s v="eam\bekir.ahmed"/>
    <x v="0"/>
    <s v="30505"/>
    <s v="RT Mobile Logistics S.R.O."/>
    <x v="1"/>
    <s v="40"/>
    <s v="100034595"/>
    <x v="213"/>
    <s v="Samsung S928B S24 Ultra 5G 256GB EE"/>
    <n v="2"/>
    <n v="780.90909999999997"/>
    <n v="785"/>
    <n v="1570"/>
    <n v="4.0909000000000004"/>
    <n v="8.18"/>
    <n v="0.52"/>
    <s v="V0164"/>
    <x v="4"/>
    <s v="VKASSE"/>
    <s v="EXP"/>
    <s v="Geräte"/>
    <x v="4"/>
    <n v="2"/>
    <n v="780.90909999999997"/>
    <n v="785"/>
    <n v="1570"/>
    <n v="4.0909000000000004"/>
    <n v="8.18"/>
    <n v="5.2101910828025472E-3"/>
    <n v="1"/>
    <m/>
    <x v="0"/>
    <s v="Nein"/>
    <x v="0"/>
  </r>
  <r>
    <n v="14573456"/>
    <x v="8"/>
    <x v="0"/>
    <n v="2001247"/>
    <s v="Sofortrechnung"/>
    <s v="eam\bekir.ahmed"/>
    <x v="0"/>
    <s v="30505"/>
    <s v="RT Mobile Logistics S.R.O."/>
    <x v="1"/>
    <s v="41"/>
    <s v="101030471"/>
    <x v="129"/>
    <s v="Samsung A356B A35 5G 256GB"/>
    <n v="1"/>
    <n v="223.98009999999999"/>
    <n v="239"/>
    <n v="239"/>
    <n v="15.0199"/>
    <n v="15.02"/>
    <n v="6.28"/>
    <s v="V0164"/>
    <x v="4"/>
    <s v="VKASSE"/>
    <s v="EXP"/>
    <s v="Geräte"/>
    <x v="4"/>
    <n v="1"/>
    <n v="223.98009999999999"/>
    <n v="239"/>
    <n v="239"/>
    <n v="15.0199"/>
    <n v="15.02"/>
    <n v="6.2845188284518821E-2"/>
    <n v="1"/>
    <m/>
    <x v="0"/>
    <s v="Nein"/>
    <x v="0"/>
  </r>
  <r>
    <n v="14573891"/>
    <x v="8"/>
    <x v="0"/>
    <n v="2001248"/>
    <s v="Sofortrechnung"/>
    <s v="Yasar.Yigitbilek"/>
    <x v="0"/>
    <s v="30932"/>
    <s v="ENOXGSM B.V."/>
    <x v="1"/>
    <s v="1"/>
    <s v="101030419"/>
    <x v="22"/>
    <s v="Samsung G556B Xcover 7 128GB EE"/>
    <n v="50"/>
    <n v="197.0257"/>
    <n v="211"/>
    <n v="10550"/>
    <n v="13.974299999999999"/>
    <n v="698.71"/>
    <n v="6.62"/>
    <s v="V0027"/>
    <x v="9"/>
    <s v="VKASSE"/>
    <s v="EXP"/>
    <s v="Geräte"/>
    <x v="7"/>
    <n v="50"/>
    <n v="197.0257"/>
    <n v="211"/>
    <n v="10550"/>
    <n v="13.974299999999999"/>
    <n v="698.71"/>
    <n v="6.6228436018957351E-2"/>
    <n v="1"/>
    <m/>
    <x v="0"/>
    <s v="Nein"/>
    <x v="0"/>
  </r>
  <r>
    <n v="14574952"/>
    <x v="8"/>
    <x v="0"/>
    <n v="2001249"/>
    <s v="Sofortrechnung"/>
    <s v="Yasar.Yigitbilek"/>
    <x v="0"/>
    <s v="30217"/>
    <s v="NANO­COMP Michal Czembrowski"/>
    <x v="0"/>
    <s v="1"/>
    <s v="200370062"/>
    <x v="625"/>
    <s v="Huawei Watch GT4 41mm (Aurora-B19L)"/>
    <n v="45"/>
    <n v="127.46"/>
    <n v="134"/>
    <n v="6030"/>
    <n v="6.54"/>
    <n v="294.3"/>
    <n v="4.88"/>
    <s v="V0164"/>
    <x v="4"/>
    <s v="KPUD"/>
    <s v="EXP"/>
    <s v="Zubehör"/>
    <x v="4"/>
    <n v="45"/>
    <n v="127.46"/>
    <n v="134"/>
    <n v="6030"/>
    <n v="6.54"/>
    <n v="294.3"/>
    <n v="4.8805970149253732E-2"/>
    <n v="1"/>
    <m/>
    <x v="0"/>
    <s v="Nein"/>
    <x v="0"/>
  </r>
  <r>
    <n v="14572710"/>
    <x v="8"/>
    <x v="0"/>
    <n v="2001250"/>
    <s v="Sofortrechnung"/>
    <s v="eam\mustafa.oezer"/>
    <x v="0"/>
    <s v="30637"/>
    <s v="SC FANPLACE IT SRL"/>
    <x v="0"/>
    <s v="1"/>
    <s v="200690084"/>
    <x v="391"/>
    <s v="Xiaomi Redmi Watch 5 Lite"/>
    <n v="2"/>
    <n v="30.32"/>
    <n v="33"/>
    <n v="66"/>
    <n v="2.68"/>
    <n v="5.36"/>
    <n v="8.1199999999999992"/>
    <s v="V0023"/>
    <x v="3"/>
    <s v="KÜB8"/>
    <s v="EXP"/>
    <s v="Zubehör"/>
    <x v="3"/>
    <n v="2"/>
    <n v="30.32"/>
    <n v="33"/>
    <n v="66"/>
    <n v="2.68"/>
    <n v="5.36"/>
    <n v="8.1212121212121222E-2"/>
    <n v="1"/>
    <m/>
    <x v="0"/>
    <s v="Nein"/>
    <x v="0"/>
  </r>
  <r>
    <n v="14574269"/>
    <x v="8"/>
    <x v="0"/>
    <n v="2001251"/>
    <s v="Sofortrechnung"/>
    <s v="Yasar.Yigitbilek"/>
    <x v="0"/>
    <s v="26467"/>
    <s v="Bamboo Distribution Ltd"/>
    <x v="3"/>
    <s v="1"/>
    <s v="900010011"/>
    <x v="36"/>
    <s v="Sonstiges"/>
    <n v="1"/>
    <n v="0"/>
    <n v="50"/>
    <n v="50"/>
    <n v="50"/>
    <n v="50"/>
    <m/>
    <s v="V0023"/>
    <x v="3"/>
    <s v="KPUD"/>
    <s v="EXP"/>
    <s v="Sonstige"/>
    <x v="3"/>
    <n v="1"/>
    <n v="0"/>
    <n v="50"/>
    <n v="50"/>
    <n v="50"/>
    <n v="50"/>
    <n v="1"/>
    <n v="1"/>
    <m/>
    <x v="2"/>
    <s v="Ja"/>
    <x v="0"/>
  </r>
  <r>
    <n v="14574269"/>
    <x v="8"/>
    <x v="0"/>
    <n v="2001251"/>
    <s v="Sofortrechnung"/>
    <s v="Yasar.Yigitbilek"/>
    <x v="0"/>
    <s v="26467"/>
    <s v="Bamboo Distribution Ltd"/>
    <x v="1"/>
    <s v="2"/>
    <s v="101030290"/>
    <x v="330"/>
    <s v="Samsung F731B Z Flip5 5G 512GB"/>
    <n v="1"/>
    <n v="595"/>
    <n v="645"/>
    <n v="645"/>
    <n v="50"/>
    <n v="50"/>
    <n v="7.75"/>
    <s v="V0023"/>
    <x v="3"/>
    <s v="KPUD"/>
    <s v="EXP"/>
    <s v="Geräte"/>
    <x v="3"/>
    <n v="1"/>
    <n v="595"/>
    <n v="645"/>
    <n v="645"/>
    <n v="50"/>
    <n v="50"/>
    <n v="7.7519379844961239E-2"/>
    <n v="1"/>
    <m/>
    <x v="0"/>
    <s v="Nein"/>
    <x v="0"/>
  </r>
  <r>
    <n v="14574269"/>
    <x v="8"/>
    <x v="0"/>
    <n v="2001251"/>
    <s v="Sofortrechnung"/>
    <s v="Yasar.Yigitbilek"/>
    <x v="0"/>
    <s v="26467"/>
    <s v="Bamboo Distribution Ltd"/>
    <x v="1"/>
    <s v="3"/>
    <s v="100050296"/>
    <x v="665"/>
    <s v="Motorola Moto G05 64GB"/>
    <n v="6"/>
    <n v="84.56"/>
    <n v="92"/>
    <n v="552"/>
    <n v="7.44"/>
    <n v="44.64"/>
    <n v="8.08"/>
    <s v="V0023"/>
    <x v="3"/>
    <s v="KPUD"/>
    <s v="EXP"/>
    <s v="Geräte"/>
    <x v="3"/>
    <n v="6"/>
    <n v="84.56"/>
    <n v="92"/>
    <n v="552"/>
    <n v="7.44"/>
    <n v="44.64"/>
    <n v="8.0869565217391304E-2"/>
    <n v="1"/>
    <m/>
    <x v="0"/>
    <s v="Nein"/>
    <x v="0"/>
  </r>
  <r>
    <n v="14574269"/>
    <x v="8"/>
    <x v="0"/>
    <n v="2001251"/>
    <s v="Sofortrechnung"/>
    <s v="Yasar.Yigitbilek"/>
    <x v="0"/>
    <s v="26467"/>
    <s v="Bamboo Distribution Ltd"/>
    <x v="1"/>
    <s v="4"/>
    <s v="101690236"/>
    <x v="123"/>
    <s v="Xiaomi Redmi Note 13 Pro+ 5G 8GB/256GB"/>
    <n v="1"/>
    <n v="233.6053"/>
    <n v="245"/>
    <n v="245"/>
    <n v="11.3947"/>
    <n v="11.39"/>
    <n v="4.6500000000000004"/>
    <s v="V0023"/>
    <x v="3"/>
    <s v="KPUD"/>
    <s v="EXP"/>
    <s v="Geräte"/>
    <x v="3"/>
    <n v="1"/>
    <n v="233.6053"/>
    <n v="245"/>
    <n v="245"/>
    <n v="11.3947"/>
    <n v="11.39"/>
    <n v="4.6489795918367348E-2"/>
    <n v="1"/>
    <m/>
    <x v="0"/>
    <s v="Nein"/>
    <x v="0"/>
  </r>
  <r>
    <n v="14573082"/>
    <x v="8"/>
    <x v="0"/>
    <n v="2001252"/>
    <s v="Sofortrechnung"/>
    <s v="eam\mustafa.oezer"/>
    <x v="0"/>
    <s v="30637"/>
    <s v="SC FANPLACE IT SRL"/>
    <x v="0"/>
    <s v="1"/>
    <s v="200690084"/>
    <x v="391"/>
    <s v="Xiaomi Redmi Watch 5 Lite"/>
    <n v="1"/>
    <n v="30.32"/>
    <n v="33.5"/>
    <n v="33.5"/>
    <n v="3.18"/>
    <n v="3.18"/>
    <n v="9.49"/>
    <s v="V0023"/>
    <x v="3"/>
    <s v="KÜB8"/>
    <s v="EXP"/>
    <s v="Zubehör"/>
    <x v="3"/>
    <n v="1"/>
    <n v="30.32"/>
    <n v="33.5"/>
    <n v="33.5"/>
    <n v="3.18"/>
    <n v="3.18"/>
    <n v="9.4925373134328361E-2"/>
    <n v="1"/>
    <m/>
    <x v="0"/>
    <s v="Nein"/>
    <x v="0"/>
  </r>
  <r>
    <n v="14574276"/>
    <x v="8"/>
    <x v="0"/>
    <n v="2001253"/>
    <s v="Sofortrechnung"/>
    <s v="eam\mustafa.oezer"/>
    <x v="0"/>
    <s v="30637"/>
    <s v="SC FANPLACE IT SRL"/>
    <x v="3"/>
    <s v="1"/>
    <s v="900010011"/>
    <x v="36"/>
    <s v="Sonstiges"/>
    <n v="1"/>
    <n v="0"/>
    <n v="15"/>
    <n v="15"/>
    <n v="15"/>
    <n v="15"/>
    <m/>
    <s v="V0023"/>
    <x v="3"/>
    <s v="KÜB8"/>
    <s v="EXP"/>
    <s v="Sonstige"/>
    <x v="3"/>
    <n v="1"/>
    <n v="0"/>
    <n v="15"/>
    <n v="15"/>
    <n v="15"/>
    <n v="15"/>
    <n v="1"/>
    <n v="1"/>
    <m/>
    <x v="2"/>
    <s v="Ja"/>
    <x v="0"/>
  </r>
  <r>
    <n v="14574276"/>
    <x v="8"/>
    <x v="0"/>
    <n v="2001253"/>
    <s v="Sofortrechnung"/>
    <s v="eam\mustafa.oezer"/>
    <x v="0"/>
    <s v="30637"/>
    <s v="SC FANPLACE IT SRL"/>
    <x v="1"/>
    <s v="2"/>
    <s v="101030496"/>
    <x v="292"/>
    <s v="Samsung X216B Tab A9+ 5G 128GB"/>
    <n v="1"/>
    <n v="182.7586"/>
    <n v="205"/>
    <n v="205"/>
    <n v="22.241399999999999"/>
    <n v="22.24"/>
    <n v="10.84"/>
    <s v="V0023"/>
    <x v="3"/>
    <s v="KÜB8"/>
    <s v="EXP"/>
    <s v="Geräte"/>
    <x v="3"/>
    <n v="1"/>
    <n v="182.7586"/>
    <n v="205"/>
    <n v="205"/>
    <n v="22.241399999999999"/>
    <n v="22.24"/>
    <n v="0.10848780487804878"/>
    <n v="1"/>
    <m/>
    <x v="0"/>
    <s v="Nein"/>
    <x v="0"/>
  </r>
  <r>
    <n v="14574276"/>
    <x v="8"/>
    <x v="0"/>
    <n v="2001253"/>
    <s v="Sofortrechnung"/>
    <s v="eam\mustafa.oezer"/>
    <x v="0"/>
    <s v="30637"/>
    <s v="SC FANPLACE IT SRL"/>
    <x v="1"/>
    <s v="3"/>
    <s v="101690336"/>
    <x v="342"/>
    <s v="Xiaomi Redmi 14C 4GB/128GB"/>
    <n v="3"/>
    <n v="74.5"/>
    <n v="81"/>
    <n v="243"/>
    <n v="6.5"/>
    <n v="19.5"/>
    <n v="8.02"/>
    <s v="V0023"/>
    <x v="3"/>
    <s v="KÜB8"/>
    <s v="EXP"/>
    <s v="Geräte"/>
    <x v="3"/>
    <n v="3"/>
    <n v="74.5"/>
    <n v="81"/>
    <n v="243"/>
    <n v="6.5"/>
    <n v="19.5"/>
    <n v="8.0246913580246909E-2"/>
    <n v="1"/>
    <m/>
    <x v="0"/>
    <s v="Nein"/>
    <x v="0"/>
  </r>
  <r>
    <n v="14574276"/>
    <x v="8"/>
    <x v="0"/>
    <n v="2001253"/>
    <s v="Sofortrechnung"/>
    <s v="eam\mustafa.oezer"/>
    <x v="0"/>
    <s v="30637"/>
    <s v="SC FANPLACE IT SRL"/>
    <x v="1"/>
    <s v="4"/>
    <s v="101690336"/>
    <x v="342"/>
    <s v="Xiaomi Redmi 14C 4GB/128GB"/>
    <n v="4"/>
    <n v="74.5"/>
    <n v="81"/>
    <n v="324"/>
    <n v="6.5"/>
    <n v="26"/>
    <n v="8.02"/>
    <s v="V0023"/>
    <x v="3"/>
    <s v="KÜB8"/>
    <s v="EXP"/>
    <s v="Geräte"/>
    <x v="3"/>
    <n v="4"/>
    <n v="74.5"/>
    <n v="81"/>
    <n v="324"/>
    <n v="6.5"/>
    <n v="26"/>
    <n v="8.0246913580246909E-2"/>
    <n v="1"/>
    <m/>
    <x v="0"/>
    <s v="Nein"/>
    <x v="0"/>
  </r>
  <r>
    <n v="14574276"/>
    <x v="8"/>
    <x v="0"/>
    <n v="2001253"/>
    <s v="Sofortrechnung"/>
    <s v="eam\mustafa.oezer"/>
    <x v="0"/>
    <s v="30637"/>
    <s v="SC FANPLACE IT SRL"/>
    <x v="1"/>
    <s v="5"/>
    <s v="100302793"/>
    <x v="50"/>
    <s v="Apple iPhone 14 Pro 256GB"/>
    <n v="1"/>
    <n v="830"/>
    <n v="849"/>
    <n v="849"/>
    <n v="19"/>
    <n v="19"/>
    <n v="2.23"/>
    <s v="V0023"/>
    <x v="3"/>
    <s v="KÜB8"/>
    <s v="EXP"/>
    <s v="Geräte"/>
    <x v="3"/>
    <n v="1"/>
    <n v="830"/>
    <n v="849"/>
    <n v="849"/>
    <n v="19"/>
    <n v="19"/>
    <n v="2.237926972909305E-2"/>
    <n v="1"/>
    <m/>
    <x v="0"/>
    <s v="Nein"/>
    <x v="0"/>
  </r>
  <r>
    <n v="14574276"/>
    <x v="8"/>
    <x v="0"/>
    <n v="2001253"/>
    <s v="Sofortrechnung"/>
    <s v="eam\mustafa.oezer"/>
    <x v="0"/>
    <s v="30637"/>
    <s v="SC FANPLACE IT SRL"/>
    <x v="0"/>
    <s v="6"/>
    <s v="200050024"/>
    <x v="173"/>
    <s v="Motorola Moto Buds"/>
    <n v="1"/>
    <n v="18.688199999999998"/>
    <n v="22"/>
    <n v="22"/>
    <n v="3.3117999999999999"/>
    <n v="3.31"/>
    <n v="15.05"/>
    <s v="V0023"/>
    <x v="3"/>
    <s v="KÜB8"/>
    <s v="EXP"/>
    <s v="Zubehör"/>
    <x v="3"/>
    <n v="1"/>
    <n v="18.688199999999998"/>
    <n v="22"/>
    <n v="22"/>
    <n v="3.3117999999999999"/>
    <n v="3.31"/>
    <n v="0.15045454545454545"/>
    <n v="1"/>
    <m/>
    <x v="0"/>
    <s v="Nein"/>
    <x v="0"/>
  </r>
  <r>
    <n v="14574276"/>
    <x v="8"/>
    <x v="0"/>
    <n v="2001253"/>
    <s v="Sofortrechnung"/>
    <s v="eam\mustafa.oezer"/>
    <x v="0"/>
    <s v="30637"/>
    <s v="SC FANPLACE IT SRL"/>
    <x v="0"/>
    <s v="7"/>
    <s v="200050024"/>
    <x v="173"/>
    <s v="Motorola Moto Buds"/>
    <n v="1"/>
    <n v="18.688199999999998"/>
    <n v="22"/>
    <n v="22"/>
    <n v="3.3117999999999999"/>
    <n v="3.31"/>
    <n v="15.05"/>
    <s v="V0023"/>
    <x v="3"/>
    <s v="KÜB8"/>
    <s v="EXP"/>
    <s v="Zubehör"/>
    <x v="3"/>
    <n v="1"/>
    <n v="18.688199999999998"/>
    <n v="22"/>
    <n v="22"/>
    <n v="3.3117999999999999"/>
    <n v="3.31"/>
    <n v="0.15045454545454545"/>
    <n v="1"/>
    <m/>
    <x v="0"/>
    <s v="Nein"/>
    <x v="0"/>
  </r>
  <r>
    <n v="14574276"/>
    <x v="8"/>
    <x v="0"/>
    <n v="2001253"/>
    <s v="Sofortrechnung"/>
    <s v="eam\mustafa.oezer"/>
    <x v="0"/>
    <s v="30637"/>
    <s v="SC FANPLACE IT SRL"/>
    <x v="0"/>
    <s v="8"/>
    <s v="200370111"/>
    <x v="627"/>
    <s v="Huawei Watch GT5 41mm (Jana-B19L)"/>
    <n v="1"/>
    <n v="176.01"/>
    <n v="180"/>
    <n v="180"/>
    <n v="3.99"/>
    <n v="3.99"/>
    <n v="2.21"/>
    <s v="V0023"/>
    <x v="3"/>
    <s v="KÜB8"/>
    <s v="EXP"/>
    <s v="Zubehör"/>
    <x v="3"/>
    <n v="1"/>
    <n v="176.01"/>
    <n v="180"/>
    <n v="180"/>
    <n v="3.99"/>
    <n v="3.99"/>
    <n v="2.2166666666666668E-2"/>
    <n v="1"/>
    <m/>
    <x v="0"/>
    <s v="Nein"/>
    <x v="0"/>
  </r>
  <r>
    <n v="14574276"/>
    <x v="8"/>
    <x v="0"/>
    <n v="2001253"/>
    <s v="Sofortrechnung"/>
    <s v="eam\mustafa.oezer"/>
    <x v="0"/>
    <s v="30637"/>
    <s v="SC FANPLACE IT SRL"/>
    <x v="0"/>
    <s v="9"/>
    <s v="200370067"/>
    <x v="374"/>
    <s v="Huawei Watch GT4 46mm (Phoinix-B19F)"/>
    <n v="1"/>
    <n v="125.39"/>
    <n v="133"/>
    <n v="133"/>
    <n v="7.61"/>
    <n v="7.61"/>
    <n v="5.72"/>
    <s v="V0023"/>
    <x v="3"/>
    <s v="KÜB8"/>
    <s v="EXP"/>
    <s v="Zubehör"/>
    <x v="3"/>
    <n v="1"/>
    <n v="125.39"/>
    <n v="133"/>
    <n v="133"/>
    <n v="7.61"/>
    <n v="7.61"/>
    <n v="5.7218045112781959E-2"/>
    <n v="1"/>
    <m/>
    <x v="0"/>
    <s v="Nein"/>
    <x v="0"/>
  </r>
  <r>
    <n v="14574276"/>
    <x v="8"/>
    <x v="0"/>
    <n v="2001253"/>
    <s v="Sofortrechnung"/>
    <s v="eam\mustafa.oezer"/>
    <x v="0"/>
    <s v="30637"/>
    <s v="SC FANPLACE IT SRL"/>
    <x v="1"/>
    <s v="10"/>
    <s v="101690244"/>
    <x v="256"/>
    <s v="Xiaomi POCO X6 Pro 5G 12GB/512GB"/>
    <n v="1"/>
    <n v="246.00569999999999"/>
    <n v="267"/>
    <n v="267"/>
    <n v="20.994299999999999"/>
    <n v="20.99"/>
    <n v="7.86"/>
    <s v="V0023"/>
    <x v="3"/>
    <s v="KÜB8"/>
    <s v="EXP"/>
    <s v="Geräte"/>
    <x v="3"/>
    <n v="1"/>
    <n v="246.00569999999999"/>
    <n v="267"/>
    <n v="267"/>
    <n v="20.994299999999999"/>
    <n v="20.99"/>
    <n v="7.8614232209737817E-2"/>
    <n v="1"/>
    <m/>
    <x v="0"/>
    <s v="Nein"/>
    <x v="0"/>
  </r>
  <r>
    <n v="14574276"/>
    <x v="8"/>
    <x v="0"/>
    <n v="2001253"/>
    <s v="Sofortrechnung"/>
    <s v="eam\mustafa.oezer"/>
    <x v="0"/>
    <s v="30637"/>
    <s v="SC FANPLACE IT SRL"/>
    <x v="1"/>
    <s v="11"/>
    <s v="101690244"/>
    <x v="256"/>
    <s v="Xiaomi POCO X6 Pro 5G 12GB/512GB"/>
    <n v="2"/>
    <n v="246.00569999999999"/>
    <n v="265"/>
    <n v="530"/>
    <n v="18.994299999999999"/>
    <n v="37.99"/>
    <n v="7.16"/>
    <s v="V0023"/>
    <x v="3"/>
    <s v="KÜB8"/>
    <s v="EXP"/>
    <s v="Geräte"/>
    <x v="3"/>
    <n v="2"/>
    <n v="246.00569999999999"/>
    <n v="265"/>
    <n v="530"/>
    <n v="18.994299999999999"/>
    <n v="37.99"/>
    <n v="7.1679245283018875E-2"/>
    <n v="1"/>
    <m/>
    <x v="0"/>
    <s v="Nein"/>
    <x v="0"/>
  </r>
  <r>
    <n v="14574276"/>
    <x v="8"/>
    <x v="0"/>
    <n v="2001253"/>
    <s v="Sofortrechnung"/>
    <s v="eam\mustafa.oezer"/>
    <x v="0"/>
    <s v="30637"/>
    <s v="SC FANPLACE IT SRL"/>
    <x v="1"/>
    <s v="12"/>
    <s v="101030492"/>
    <x v="138"/>
    <s v="Samsung A356B A35 5G 256GB"/>
    <n v="1"/>
    <n v="227.2817"/>
    <n v="239"/>
    <n v="239"/>
    <n v="11.718299999999999"/>
    <n v="11.72"/>
    <n v="4.9000000000000004"/>
    <s v="V0023"/>
    <x v="3"/>
    <s v="KÜB8"/>
    <s v="EXP"/>
    <s v="Geräte"/>
    <x v="3"/>
    <n v="1"/>
    <n v="227.2817"/>
    <n v="239"/>
    <n v="239"/>
    <n v="11.718299999999999"/>
    <n v="11.72"/>
    <n v="4.9037656903765693E-2"/>
    <n v="1"/>
    <m/>
    <x v="0"/>
    <s v="Nein"/>
    <x v="0"/>
  </r>
  <r>
    <n v="14574276"/>
    <x v="8"/>
    <x v="0"/>
    <n v="2001253"/>
    <s v="Sofortrechnung"/>
    <s v="eam\mustafa.oezer"/>
    <x v="0"/>
    <s v="30637"/>
    <s v="SC FANPLACE IT SRL"/>
    <x v="1"/>
    <s v="13"/>
    <s v="101690242"/>
    <x v="43"/>
    <s v="Xiaomi Redmi Note 13 Pro 5G 8GB/256GB"/>
    <n v="1"/>
    <n v="204.57390000000001"/>
    <n v="214"/>
    <n v="214"/>
    <n v="9.4260999999999999"/>
    <n v="9.43"/>
    <n v="4.4000000000000004"/>
    <s v="V0023"/>
    <x v="3"/>
    <s v="KÜB8"/>
    <s v="EXP"/>
    <s v="Geräte"/>
    <x v="3"/>
    <n v="1"/>
    <n v="204.57390000000001"/>
    <n v="214"/>
    <n v="214"/>
    <n v="9.4260999999999999"/>
    <n v="9.43"/>
    <n v="4.4065420560747665E-2"/>
    <n v="1"/>
    <m/>
    <x v="0"/>
    <s v="Nein"/>
    <x v="0"/>
  </r>
  <r>
    <n v="14574276"/>
    <x v="8"/>
    <x v="0"/>
    <n v="2001253"/>
    <s v="Sofortrechnung"/>
    <s v="eam\mustafa.oezer"/>
    <x v="0"/>
    <s v="30637"/>
    <s v="SC FANPLACE IT SRL"/>
    <x v="1"/>
    <s v="14"/>
    <s v="101700034"/>
    <x v="314"/>
    <s v="Oppo A40 6GB/128GB"/>
    <n v="1"/>
    <n v="99.490700000000004"/>
    <n v="91"/>
    <n v="91"/>
    <n v="-8.4907000000000004"/>
    <n v="-8.49"/>
    <n v="-9.33"/>
    <s v="V0023"/>
    <x v="3"/>
    <s v="KÜB8"/>
    <s v="EXP"/>
    <s v="Geräte"/>
    <x v="3"/>
    <n v="1"/>
    <n v="99.490700000000004"/>
    <n v="91"/>
    <n v="91"/>
    <n v="-8.4907000000000004"/>
    <n v="-8.49"/>
    <n v="-9.3296703296703296E-2"/>
    <n v="1"/>
    <m/>
    <x v="0"/>
    <s v="Nein"/>
    <x v="1"/>
  </r>
  <r>
    <n v="14574276"/>
    <x v="8"/>
    <x v="0"/>
    <n v="2001253"/>
    <s v="Sofortrechnung"/>
    <s v="eam\mustafa.oezer"/>
    <x v="0"/>
    <s v="30637"/>
    <s v="SC FANPLACE IT SRL"/>
    <x v="1"/>
    <s v="15"/>
    <s v="101690346"/>
    <x v="291"/>
    <s v="Xiaomi Redmi A3 4GB/128GB"/>
    <n v="2"/>
    <n v="64"/>
    <n v="69"/>
    <n v="138"/>
    <n v="5"/>
    <n v="10"/>
    <n v="7.24"/>
    <s v="V0023"/>
    <x v="3"/>
    <s v="KÜB8"/>
    <s v="EXP"/>
    <s v="Geräte"/>
    <x v="3"/>
    <n v="2"/>
    <n v="64"/>
    <n v="69"/>
    <n v="138"/>
    <n v="5"/>
    <n v="10"/>
    <n v="7.2463768115942032E-2"/>
    <n v="1"/>
    <m/>
    <x v="0"/>
    <s v="Nein"/>
    <x v="0"/>
  </r>
  <r>
    <n v="14574276"/>
    <x v="8"/>
    <x v="0"/>
    <n v="2001253"/>
    <s v="Sofortrechnung"/>
    <s v="eam\mustafa.oezer"/>
    <x v="0"/>
    <s v="30637"/>
    <s v="SC FANPLACE IT SRL"/>
    <x v="1"/>
    <s v="16"/>
    <s v="101060028"/>
    <x v="191"/>
    <s v="Google Pixel 8 Pro 128GB"/>
    <n v="1"/>
    <n v="417"/>
    <n v="438"/>
    <n v="438"/>
    <n v="21"/>
    <n v="21"/>
    <n v="4.79"/>
    <s v="V0023"/>
    <x v="3"/>
    <s v="KÜB8"/>
    <s v="EXP"/>
    <s v="Geräte"/>
    <x v="3"/>
    <n v="1"/>
    <n v="417"/>
    <n v="438"/>
    <n v="438"/>
    <n v="21"/>
    <n v="21"/>
    <n v="4.7945205479452052E-2"/>
    <n v="1"/>
    <m/>
    <x v="0"/>
    <s v="Nein"/>
    <x v="0"/>
  </r>
  <r>
    <n v="14574276"/>
    <x v="8"/>
    <x v="0"/>
    <n v="2001253"/>
    <s v="Sofortrechnung"/>
    <s v="eam\mustafa.oezer"/>
    <x v="0"/>
    <s v="30637"/>
    <s v="SC FANPLACE IT SRL"/>
    <x v="1"/>
    <s v="17"/>
    <s v="101060028"/>
    <x v="191"/>
    <s v="Google Pixel 8 Pro 128GB"/>
    <n v="1"/>
    <n v="417"/>
    <n v="438"/>
    <n v="438"/>
    <n v="21"/>
    <n v="21"/>
    <n v="4.79"/>
    <s v="V0023"/>
    <x v="3"/>
    <s v="KÜB8"/>
    <s v="EXP"/>
    <s v="Geräte"/>
    <x v="3"/>
    <n v="1"/>
    <n v="417"/>
    <n v="438"/>
    <n v="438"/>
    <n v="21"/>
    <n v="21"/>
    <n v="4.7945205479452052E-2"/>
    <n v="1"/>
    <m/>
    <x v="0"/>
    <s v="Nein"/>
    <x v="0"/>
  </r>
  <r>
    <n v="14574276"/>
    <x v="8"/>
    <x v="0"/>
    <n v="2001253"/>
    <s v="Sofortrechnung"/>
    <s v="eam\mustafa.oezer"/>
    <x v="0"/>
    <s v="30637"/>
    <s v="SC FANPLACE IT SRL"/>
    <x v="1"/>
    <s v="18"/>
    <s v="100302986"/>
    <x v="463"/>
    <s v="Apple iPhone 15 Pro Max 1TB"/>
    <n v="2"/>
    <n v="1127.0915"/>
    <n v="1103"/>
    <n v="2206"/>
    <n v="-24.0915"/>
    <n v="-48.18"/>
    <n v="-2.1800000000000002"/>
    <s v="V0023"/>
    <x v="3"/>
    <s v="KÜB8"/>
    <s v="EXP"/>
    <s v="Geräte"/>
    <x v="3"/>
    <n v="2"/>
    <n v="1127.0915"/>
    <n v="1103"/>
    <n v="2206"/>
    <n v="-24.0915"/>
    <n v="-48.18"/>
    <n v="-2.184043517679057E-2"/>
    <n v="1"/>
    <m/>
    <x v="0"/>
    <s v="Nein"/>
    <x v="1"/>
  </r>
  <r>
    <n v="14574276"/>
    <x v="8"/>
    <x v="0"/>
    <n v="2001253"/>
    <s v="Sofortrechnung"/>
    <s v="eam\mustafa.oezer"/>
    <x v="0"/>
    <s v="30637"/>
    <s v="SC FANPLACE IT SRL"/>
    <x v="0"/>
    <s v="19"/>
    <s v="201760000"/>
    <x v="168"/>
    <s v="AMAZFIT GTR 3 Smartwatch GPS"/>
    <n v="1"/>
    <n v="69.111099999999993"/>
    <n v="79"/>
    <n v="79"/>
    <n v="9.8888999999999996"/>
    <n v="9.89"/>
    <n v="12.51"/>
    <s v="V0023"/>
    <x v="3"/>
    <s v="KÜB8"/>
    <s v="EXP"/>
    <s v="Zubehör"/>
    <x v="3"/>
    <n v="1"/>
    <n v="69.111099999999993"/>
    <n v="79"/>
    <n v="79"/>
    <n v="9.8888999999999996"/>
    <n v="9.89"/>
    <n v="0.12518987341772153"/>
    <n v="1"/>
    <m/>
    <x v="0"/>
    <s v="Nein"/>
    <x v="0"/>
  </r>
  <r>
    <n v="14574276"/>
    <x v="8"/>
    <x v="0"/>
    <n v="2001253"/>
    <s v="Sofortrechnung"/>
    <s v="eam\mustafa.oezer"/>
    <x v="0"/>
    <s v="30637"/>
    <s v="SC FANPLACE IT SRL"/>
    <x v="1"/>
    <s v="20"/>
    <s v="101030399"/>
    <x v="171"/>
    <s v="Samsung S928B S24 Ultra 5G 512GB"/>
    <n v="1"/>
    <n v="901.34349999999995"/>
    <n v="835"/>
    <n v="835"/>
    <n v="-66.343500000000006"/>
    <n v="-66.34"/>
    <n v="-7.94"/>
    <s v="V0023"/>
    <x v="3"/>
    <s v="KÜB8"/>
    <s v="EXP"/>
    <s v="Geräte"/>
    <x v="3"/>
    <n v="1"/>
    <n v="901.34349999999995"/>
    <n v="835"/>
    <n v="835"/>
    <n v="-66.343500000000006"/>
    <n v="-66.34"/>
    <n v="-7.9449101796407184E-2"/>
    <n v="1"/>
    <m/>
    <x v="0"/>
    <s v="Nein"/>
    <x v="1"/>
  </r>
  <r>
    <n v="14574276"/>
    <x v="8"/>
    <x v="0"/>
    <n v="2001253"/>
    <s v="Sofortrechnung"/>
    <s v="eam\mustafa.oezer"/>
    <x v="0"/>
    <s v="30637"/>
    <s v="SC FANPLACE IT SRL"/>
    <x v="1"/>
    <s v="21"/>
    <s v="101030399"/>
    <x v="171"/>
    <s v="Samsung S928B S24 Ultra 5G 512GB"/>
    <n v="1"/>
    <n v="901.34349999999995"/>
    <n v="835"/>
    <n v="835"/>
    <n v="-66.343500000000006"/>
    <n v="-66.34"/>
    <n v="-7.94"/>
    <s v="V0023"/>
    <x v="3"/>
    <s v="KÜB8"/>
    <s v="EXP"/>
    <s v="Geräte"/>
    <x v="3"/>
    <n v="1"/>
    <n v="901.34349999999995"/>
    <n v="835"/>
    <n v="835"/>
    <n v="-66.343500000000006"/>
    <n v="-66.34"/>
    <n v="-7.9449101796407184E-2"/>
    <n v="1"/>
    <m/>
    <x v="0"/>
    <s v="Nein"/>
    <x v="1"/>
  </r>
  <r>
    <n v="14574276"/>
    <x v="8"/>
    <x v="0"/>
    <n v="2001253"/>
    <s v="Sofortrechnung"/>
    <s v="eam\mustafa.oezer"/>
    <x v="0"/>
    <s v="30637"/>
    <s v="SC FANPLACE IT SRL"/>
    <x v="1"/>
    <s v="22"/>
    <s v="101690228"/>
    <x v="47"/>
    <s v="Xiaomi POCO X6 5G 8GB/256GB"/>
    <n v="1"/>
    <n v="177"/>
    <n v="189"/>
    <n v="189"/>
    <n v="12"/>
    <n v="12"/>
    <n v="6.34"/>
    <s v="V0023"/>
    <x v="3"/>
    <s v="KÜB8"/>
    <s v="EXP"/>
    <s v="Geräte"/>
    <x v="3"/>
    <n v="1"/>
    <n v="177"/>
    <n v="189"/>
    <n v="189"/>
    <n v="12"/>
    <n v="12"/>
    <n v="6.3492063492063489E-2"/>
    <n v="1"/>
    <m/>
    <x v="0"/>
    <s v="Nein"/>
    <x v="0"/>
  </r>
  <r>
    <n v="14574276"/>
    <x v="8"/>
    <x v="0"/>
    <n v="2001253"/>
    <s v="Sofortrechnung"/>
    <s v="eam\mustafa.oezer"/>
    <x v="0"/>
    <s v="30637"/>
    <s v="SC FANPLACE IT SRL"/>
    <x v="0"/>
    <s v="23"/>
    <s v="200060084"/>
    <x v="64"/>
    <s v="Google Pixel 9 Pro XL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4276"/>
    <x v="8"/>
    <x v="0"/>
    <n v="2001253"/>
    <s v="Sofortrechnung"/>
    <s v="eam\mustafa.oezer"/>
    <x v="0"/>
    <s v="30637"/>
    <s v="SC FANPLACE IT SRL"/>
    <x v="1"/>
    <s v="24"/>
    <s v="101690262"/>
    <x v="290"/>
    <s v="Xiaomi Redmi Note 13 Pro 8GB/256GB"/>
    <n v="2"/>
    <n v="157"/>
    <n v="167"/>
    <n v="334"/>
    <n v="10"/>
    <n v="20"/>
    <n v="5.98"/>
    <s v="V0023"/>
    <x v="3"/>
    <s v="KÜB8"/>
    <s v="EXP"/>
    <s v="Geräte"/>
    <x v="3"/>
    <n v="2"/>
    <n v="157"/>
    <n v="167"/>
    <n v="334"/>
    <n v="10"/>
    <n v="20"/>
    <n v="5.9880239520958084E-2"/>
    <n v="1"/>
    <m/>
    <x v="0"/>
    <s v="Nein"/>
    <x v="0"/>
  </r>
  <r>
    <n v="14574276"/>
    <x v="8"/>
    <x v="0"/>
    <n v="2001253"/>
    <s v="Sofortrechnung"/>
    <s v="eam\mustafa.oezer"/>
    <x v="0"/>
    <s v="30637"/>
    <s v="SC FANPLACE IT SRL"/>
    <x v="1"/>
    <s v="25"/>
    <s v="101030401"/>
    <x v="339"/>
    <s v="Samsung S928B S24 Ultra 5G 512GB"/>
    <n v="1"/>
    <n v="869.41409999999996"/>
    <n v="839"/>
    <n v="839"/>
    <n v="-30.414100000000001"/>
    <n v="-30.41"/>
    <n v="-3.62"/>
    <s v="V0023"/>
    <x v="3"/>
    <s v="KÜB8"/>
    <s v="EXP"/>
    <s v="Geräte"/>
    <x v="3"/>
    <n v="1"/>
    <n v="869.41409999999996"/>
    <n v="839"/>
    <n v="839"/>
    <n v="-30.414100000000001"/>
    <n v="-30.41"/>
    <n v="-3.6245530393325384E-2"/>
    <n v="1"/>
    <m/>
    <x v="0"/>
    <s v="Nein"/>
    <x v="1"/>
  </r>
  <r>
    <n v="14574276"/>
    <x v="8"/>
    <x v="0"/>
    <n v="2001253"/>
    <s v="Sofortrechnung"/>
    <s v="eam\mustafa.oezer"/>
    <x v="0"/>
    <s v="30637"/>
    <s v="SC FANPLACE IT SRL"/>
    <x v="0"/>
    <s v="26"/>
    <s v="200370065"/>
    <x v="689"/>
    <s v="Huawei Watch GT4 46mm (Phoinix-B19M)"/>
    <n v="2"/>
    <n v="175.87"/>
    <n v="182"/>
    <n v="364"/>
    <n v="6.13"/>
    <n v="12.26"/>
    <n v="3.36"/>
    <s v="V0023"/>
    <x v="3"/>
    <s v="KÜB8"/>
    <s v="EXP"/>
    <s v="Zubehör"/>
    <x v="3"/>
    <n v="2"/>
    <n v="175.87"/>
    <n v="182"/>
    <n v="364"/>
    <n v="6.13"/>
    <n v="12.26"/>
    <n v="3.3681318681318684E-2"/>
    <n v="1"/>
    <m/>
    <x v="0"/>
    <s v="Nein"/>
    <x v="0"/>
  </r>
  <r>
    <n v="14574276"/>
    <x v="8"/>
    <x v="0"/>
    <n v="2001253"/>
    <s v="Sofortrechnung"/>
    <s v="eam\mustafa.oezer"/>
    <x v="0"/>
    <s v="30637"/>
    <s v="SC FANPLACE IT SRL"/>
    <x v="1"/>
    <s v="27"/>
    <s v="101300332"/>
    <x v="250"/>
    <s v="Apple iPad 10.2&quot; 2021 64GB [WiFi]"/>
    <n v="3"/>
    <n v="202"/>
    <n v="216"/>
    <n v="648"/>
    <n v="14"/>
    <n v="42"/>
    <n v="6.48"/>
    <s v="V0023"/>
    <x v="3"/>
    <s v="KÜB8"/>
    <s v="EXP"/>
    <s v="Geräte"/>
    <x v="3"/>
    <n v="3"/>
    <n v="202"/>
    <n v="216"/>
    <n v="648"/>
    <n v="14"/>
    <n v="42"/>
    <n v="6.4814814814814811E-2"/>
    <n v="1"/>
    <m/>
    <x v="0"/>
    <s v="Nein"/>
    <x v="0"/>
  </r>
  <r>
    <n v="14574276"/>
    <x v="8"/>
    <x v="0"/>
    <n v="2001253"/>
    <s v="Sofortrechnung"/>
    <s v="eam\mustafa.oezer"/>
    <x v="0"/>
    <s v="30637"/>
    <s v="SC FANPLACE IT SRL"/>
    <x v="0"/>
    <s v="28"/>
    <s v="201030062"/>
    <x v="158"/>
    <s v="Samsung Watch7 SM-L305 44mm BT"/>
    <n v="1"/>
    <n v="190"/>
    <n v="195"/>
    <n v="195"/>
    <n v="5"/>
    <n v="5"/>
    <n v="2.56"/>
    <s v="V0023"/>
    <x v="3"/>
    <s v="KÜB8"/>
    <s v="EXP"/>
    <s v="Zubehör"/>
    <x v="3"/>
    <n v="1"/>
    <n v="190"/>
    <n v="195"/>
    <n v="195"/>
    <n v="5"/>
    <n v="5"/>
    <n v="2.564102564102564E-2"/>
    <n v="1"/>
    <m/>
    <x v="0"/>
    <s v="Nein"/>
    <x v="0"/>
  </r>
  <r>
    <n v="14574276"/>
    <x v="8"/>
    <x v="0"/>
    <n v="2001253"/>
    <s v="Sofortrechnung"/>
    <s v="eam\mustafa.oezer"/>
    <x v="0"/>
    <s v="30637"/>
    <s v="SC FANPLACE IT SRL"/>
    <x v="0"/>
    <s v="29"/>
    <s v="200370064"/>
    <x v="66"/>
    <s v="Huawei Watch GT4 41mm (Aurora-B19M)"/>
    <n v="5"/>
    <n v="149.23050000000001"/>
    <n v="153"/>
    <n v="765"/>
    <n v="3.7694999999999999"/>
    <n v="18.850000000000001"/>
    <n v="2.46"/>
    <s v="V0023"/>
    <x v="3"/>
    <s v="KÜB8"/>
    <s v="EXP"/>
    <s v="Zubehör"/>
    <x v="3"/>
    <n v="5"/>
    <n v="149.23050000000001"/>
    <n v="153"/>
    <n v="765"/>
    <n v="3.7694999999999999"/>
    <n v="18.850000000000001"/>
    <n v="2.4640522875816997E-2"/>
    <n v="1"/>
    <m/>
    <x v="0"/>
    <s v="Nein"/>
    <x v="0"/>
  </r>
  <r>
    <n v="14574276"/>
    <x v="8"/>
    <x v="0"/>
    <n v="2001253"/>
    <s v="Sofortrechnung"/>
    <s v="eam\mustafa.oezer"/>
    <x v="0"/>
    <s v="30637"/>
    <s v="SC FANPLACE IT SRL"/>
    <x v="1"/>
    <s v="30"/>
    <s v="101030471"/>
    <x v="129"/>
    <s v="Samsung A356B A35 5G 256GB"/>
    <n v="1"/>
    <n v="223.98009999999999"/>
    <n v="239"/>
    <n v="239"/>
    <n v="15.0199"/>
    <n v="15.02"/>
    <n v="6.28"/>
    <s v="V0023"/>
    <x v="3"/>
    <s v="KÜB8"/>
    <s v="EXP"/>
    <s v="Geräte"/>
    <x v="3"/>
    <n v="1"/>
    <n v="223.98009999999999"/>
    <n v="239"/>
    <n v="239"/>
    <n v="15.0199"/>
    <n v="15.02"/>
    <n v="6.2845188284518821E-2"/>
    <n v="1"/>
    <m/>
    <x v="0"/>
    <s v="Nein"/>
    <x v="0"/>
  </r>
  <r>
    <n v="14574266"/>
    <x v="8"/>
    <x v="0"/>
    <n v="2001254"/>
    <s v="Sofortrechnung"/>
    <s v="Yasar.Yigitbilek"/>
    <x v="0"/>
    <s v="29313"/>
    <s v="Dylan Vella"/>
    <x v="1"/>
    <s v="1"/>
    <s v="100303125"/>
    <x v="277"/>
    <s v="Apple iPhone 16 Pro 256GB"/>
    <n v="1"/>
    <n v="991.36839999999995"/>
    <n v="1025"/>
    <n v="1025"/>
    <n v="33.631599999999999"/>
    <n v="33.630000000000003"/>
    <n v="3.28"/>
    <s v="V0164"/>
    <x v="4"/>
    <s v="KPUD"/>
    <s v="EXP"/>
    <s v="Geräte"/>
    <x v="4"/>
    <n v="1"/>
    <n v="991.36839999999995"/>
    <n v="1025"/>
    <n v="1025"/>
    <n v="33.631599999999999"/>
    <n v="33.630000000000003"/>
    <n v="3.2809756097560976E-2"/>
    <n v="1"/>
    <m/>
    <x v="0"/>
    <s v="Nein"/>
    <x v="0"/>
  </r>
  <r>
    <n v="14574266"/>
    <x v="8"/>
    <x v="0"/>
    <n v="2001254"/>
    <s v="Sofortrechnung"/>
    <s v="Yasar.Yigitbilek"/>
    <x v="0"/>
    <s v="29313"/>
    <s v="Dylan Vella"/>
    <x v="1"/>
    <s v="2"/>
    <s v="101300167"/>
    <x v="657"/>
    <s v="Apple iPhone 15 128GB"/>
    <n v="1"/>
    <n v="610"/>
    <n v="629"/>
    <n v="629"/>
    <n v="19"/>
    <n v="19"/>
    <n v="3.02"/>
    <s v="V0164"/>
    <x v="4"/>
    <s v="KPUD"/>
    <s v="EXP"/>
    <s v="Geräte"/>
    <x v="4"/>
    <n v="1"/>
    <n v="610"/>
    <n v="629"/>
    <n v="629"/>
    <n v="19"/>
    <n v="19"/>
    <n v="3.0206677265500796E-2"/>
    <n v="1"/>
    <m/>
    <x v="0"/>
    <s v="Nein"/>
    <x v="0"/>
  </r>
  <r>
    <n v="14574266"/>
    <x v="8"/>
    <x v="0"/>
    <n v="2001254"/>
    <s v="Sofortrechnung"/>
    <s v="Yasar.Yigitbilek"/>
    <x v="0"/>
    <s v="29313"/>
    <s v="Dylan Vella"/>
    <x v="1"/>
    <s v="3"/>
    <s v="100303126"/>
    <x v="333"/>
    <s v="Apple iPhone 16 Pro 256GB"/>
    <n v="3"/>
    <n v="990"/>
    <n v="1025"/>
    <n v="3075"/>
    <n v="35"/>
    <n v="105"/>
    <n v="3.41"/>
    <s v="V0164"/>
    <x v="4"/>
    <s v="KPUD"/>
    <s v="EXP"/>
    <s v="Geräte"/>
    <x v="4"/>
    <n v="3"/>
    <n v="990"/>
    <n v="1025"/>
    <n v="3075"/>
    <n v="35"/>
    <n v="105"/>
    <n v="3.4146341463414637E-2"/>
    <n v="1"/>
    <m/>
    <x v="0"/>
    <s v="Nein"/>
    <x v="0"/>
  </r>
  <r>
    <n v="14574266"/>
    <x v="8"/>
    <x v="0"/>
    <n v="2001254"/>
    <s v="Sofortrechnung"/>
    <s v="Yasar.Yigitbilek"/>
    <x v="0"/>
    <s v="29313"/>
    <s v="Dylan Vella"/>
    <x v="1"/>
    <s v="4"/>
    <s v="101300170"/>
    <x v="658"/>
    <s v="Apple iPhone 15 128GB"/>
    <n v="1"/>
    <n v="610"/>
    <n v="625"/>
    <n v="625"/>
    <n v="15"/>
    <n v="15"/>
    <n v="2.4"/>
    <s v="V0164"/>
    <x v="4"/>
    <s v="KPUD"/>
    <s v="EXP"/>
    <s v="Geräte"/>
    <x v="4"/>
    <n v="1"/>
    <n v="610"/>
    <n v="625"/>
    <n v="625"/>
    <n v="15"/>
    <n v="15"/>
    <n v="2.4E-2"/>
    <n v="1"/>
    <m/>
    <x v="0"/>
    <s v="Nein"/>
    <x v="0"/>
  </r>
  <r>
    <n v="14574266"/>
    <x v="8"/>
    <x v="0"/>
    <n v="2001254"/>
    <s v="Sofortrechnung"/>
    <s v="Yasar.Yigitbilek"/>
    <x v="0"/>
    <s v="29313"/>
    <s v="Dylan Vella"/>
    <x v="1"/>
    <s v="5"/>
    <s v="100303104"/>
    <x v="656"/>
    <s v="Apple iPhone 16 Plus 128GB"/>
    <n v="1"/>
    <n v="819"/>
    <n v="849"/>
    <n v="849"/>
    <n v="30"/>
    <n v="30"/>
    <n v="3.53"/>
    <s v="V0164"/>
    <x v="4"/>
    <s v="KPUD"/>
    <s v="EXP"/>
    <s v="Geräte"/>
    <x v="4"/>
    <n v="1"/>
    <n v="819"/>
    <n v="849"/>
    <n v="849"/>
    <n v="30"/>
    <n v="30"/>
    <n v="3.5335689045936397E-2"/>
    <n v="1"/>
    <m/>
    <x v="0"/>
    <s v="Nein"/>
    <x v="0"/>
  </r>
  <r>
    <n v="14574266"/>
    <x v="8"/>
    <x v="0"/>
    <n v="2001254"/>
    <s v="Sofortrechnung"/>
    <s v="Yasar.Yigitbilek"/>
    <x v="0"/>
    <s v="29313"/>
    <s v="Dylan Vella"/>
    <x v="1"/>
    <s v="6"/>
    <s v="100303104"/>
    <x v="656"/>
    <s v="Apple iPhone 16 Plus 128GB"/>
    <n v="1"/>
    <n v="819"/>
    <n v="855"/>
    <n v="855"/>
    <n v="36"/>
    <n v="36"/>
    <n v="4.21"/>
    <s v="V0164"/>
    <x v="4"/>
    <s v="KPUD"/>
    <s v="EXP"/>
    <s v="Geräte"/>
    <x v="4"/>
    <n v="1"/>
    <n v="819"/>
    <n v="855"/>
    <n v="855"/>
    <n v="36"/>
    <n v="36"/>
    <n v="4.2105263157894736E-2"/>
    <n v="1"/>
    <m/>
    <x v="0"/>
    <s v="Nein"/>
    <x v="0"/>
  </r>
  <r>
    <n v="14574266"/>
    <x v="8"/>
    <x v="0"/>
    <n v="2001254"/>
    <s v="Sofortrechnung"/>
    <s v="Yasar.Yigitbilek"/>
    <x v="0"/>
    <s v="29313"/>
    <s v="Dylan Vella"/>
    <x v="1"/>
    <s v="7"/>
    <s v="101300272"/>
    <x v="188"/>
    <s v="Apple iPhone 16 Pro 128GB"/>
    <n v="1"/>
    <n v="912"/>
    <n v="915"/>
    <n v="915"/>
    <n v="3"/>
    <n v="3"/>
    <n v="0.32"/>
    <s v="V0164"/>
    <x v="4"/>
    <s v="KPUD"/>
    <s v="EXP"/>
    <s v="Geräte"/>
    <x v="4"/>
    <n v="1"/>
    <n v="912"/>
    <n v="915"/>
    <n v="915"/>
    <n v="3"/>
    <n v="3"/>
    <n v="3.2786885245901639E-3"/>
    <n v="1"/>
    <m/>
    <x v="0"/>
    <s v="Nein"/>
    <x v="0"/>
  </r>
  <r>
    <n v="14574266"/>
    <x v="8"/>
    <x v="0"/>
    <n v="2001254"/>
    <s v="Sofortrechnung"/>
    <s v="Yasar.Yigitbilek"/>
    <x v="0"/>
    <s v="29313"/>
    <s v="Dylan Vella"/>
    <x v="1"/>
    <s v="8"/>
    <s v="100303122"/>
    <x v="376"/>
    <s v="Apple iPhone 16 Pro 128GB"/>
    <n v="2"/>
    <n v="890.04939999999999"/>
    <n v="919"/>
    <n v="1838"/>
    <n v="28.950600000000001"/>
    <n v="57.9"/>
    <n v="3.15"/>
    <s v="V0164"/>
    <x v="4"/>
    <s v="KPUD"/>
    <s v="EXP"/>
    <s v="Geräte"/>
    <x v="4"/>
    <n v="2"/>
    <n v="890.04939999999999"/>
    <n v="919"/>
    <n v="1838"/>
    <n v="28.950600000000001"/>
    <n v="57.9"/>
    <n v="3.1501632208922742E-2"/>
    <n v="1"/>
    <m/>
    <x v="0"/>
    <s v="Nein"/>
    <x v="0"/>
  </r>
  <r>
    <n v="14574266"/>
    <x v="8"/>
    <x v="0"/>
    <n v="2001254"/>
    <s v="Sofortrechnung"/>
    <s v="Yasar.Yigitbilek"/>
    <x v="0"/>
    <s v="29313"/>
    <s v="Dylan Vella"/>
    <x v="1"/>
    <s v="9"/>
    <s v="101300040"/>
    <x v="84"/>
    <s v="Apple iPhone 14 128GB"/>
    <n v="1"/>
    <n v="494.59449999999998"/>
    <n v="519"/>
    <n v="519"/>
    <n v="24.4055"/>
    <n v="24.41"/>
    <n v="4.7"/>
    <s v="V0164"/>
    <x v="4"/>
    <s v="KPUD"/>
    <s v="EXP"/>
    <s v="Geräte"/>
    <x v="4"/>
    <n v="1"/>
    <n v="494.59449999999998"/>
    <n v="519"/>
    <n v="519"/>
    <n v="24.4055"/>
    <n v="24.41"/>
    <n v="4.7032755298651252E-2"/>
    <n v="1"/>
    <m/>
    <x v="0"/>
    <s v="Nein"/>
    <x v="0"/>
  </r>
  <r>
    <n v="14574266"/>
    <x v="8"/>
    <x v="0"/>
    <n v="2001254"/>
    <s v="Sofortrechnung"/>
    <s v="Yasar.Yigitbilek"/>
    <x v="0"/>
    <s v="29313"/>
    <s v="Dylan Vella"/>
    <x v="1"/>
    <s v="10"/>
    <s v="100302926"/>
    <x v="111"/>
    <s v="Apple iPhone 15 Pro Max 256GB"/>
    <n v="1"/>
    <n v="980.38649999999996"/>
    <n v="1037"/>
    <n v="1037"/>
    <n v="56.613500000000002"/>
    <n v="56.61"/>
    <n v="5.45"/>
    <s v="V0164"/>
    <x v="4"/>
    <s v="KPUD"/>
    <s v="EXP"/>
    <s v="Geräte"/>
    <x v="4"/>
    <n v="1"/>
    <n v="980.38649999999996"/>
    <n v="1037"/>
    <n v="1037"/>
    <n v="56.613500000000002"/>
    <n v="56.61"/>
    <n v="5.4590163934426228E-2"/>
    <n v="1"/>
    <m/>
    <x v="0"/>
    <s v="Nein"/>
    <x v="0"/>
  </r>
  <r>
    <n v="14575080"/>
    <x v="8"/>
    <x v="0"/>
    <n v="2001255"/>
    <s v="Sofortrechnung"/>
    <s v="Yasar.Yigitbilek"/>
    <x v="0"/>
    <s v="30222"/>
    <s v="VOF A&amp;Z Telecom"/>
    <x v="3"/>
    <s v="1"/>
    <s v="900010011"/>
    <x v="36"/>
    <s v="Sonstiges"/>
    <n v="1"/>
    <n v="0"/>
    <n v="10"/>
    <n v="10"/>
    <n v="10"/>
    <n v="10"/>
    <m/>
    <s v="V0164"/>
    <x v="4"/>
    <s v="KPUD"/>
    <s v="EXP"/>
    <s v="Sonstige"/>
    <x v="4"/>
    <n v="1"/>
    <n v="0"/>
    <n v="10"/>
    <n v="10"/>
    <n v="10"/>
    <n v="10"/>
    <n v="1"/>
    <n v="1"/>
    <m/>
    <x v="2"/>
    <s v="Ja"/>
    <x v="0"/>
  </r>
  <r>
    <n v="14575080"/>
    <x v="8"/>
    <x v="0"/>
    <n v="2001255"/>
    <s v="Sofortrechnung"/>
    <s v="Yasar.Yigitbilek"/>
    <x v="0"/>
    <s v="30222"/>
    <s v="VOF A&amp;Z Telecom"/>
    <x v="1"/>
    <s v="2"/>
    <s v="100303104"/>
    <x v="656"/>
    <s v="Apple iPhone 16 Plus 128GB"/>
    <n v="1"/>
    <n v="819"/>
    <n v="847"/>
    <n v="847"/>
    <n v="28"/>
    <n v="28"/>
    <n v="3.3"/>
    <s v="V0164"/>
    <x v="4"/>
    <s v="KPUD"/>
    <s v="EXP"/>
    <s v="Geräte"/>
    <x v="4"/>
    <n v="1"/>
    <n v="819"/>
    <n v="847"/>
    <n v="847"/>
    <n v="28"/>
    <n v="28"/>
    <n v="3.3057851239669422E-2"/>
    <n v="1"/>
    <m/>
    <x v="0"/>
    <s v="Nein"/>
    <x v="0"/>
  </r>
  <r>
    <n v="14575080"/>
    <x v="8"/>
    <x v="0"/>
    <n v="2001255"/>
    <s v="Sofortrechnung"/>
    <s v="Yasar.Yigitbilek"/>
    <x v="0"/>
    <s v="30222"/>
    <s v="VOF A&amp;Z Telecom"/>
    <x v="1"/>
    <s v="3"/>
    <s v="101030626"/>
    <x v="516"/>
    <s v="Samsung S721B S24 FE 5G 128GB"/>
    <n v="1"/>
    <n v="399"/>
    <n v="435"/>
    <n v="435"/>
    <n v="36"/>
    <n v="36"/>
    <n v="8.27"/>
    <s v="V0164"/>
    <x v="4"/>
    <s v="KPUD"/>
    <s v="EXP"/>
    <s v="Geräte"/>
    <x v="4"/>
    <n v="1"/>
    <n v="399"/>
    <n v="435"/>
    <n v="435"/>
    <n v="36"/>
    <n v="36"/>
    <n v="8.2758620689655171E-2"/>
    <n v="1"/>
    <m/>
    <x v="0"/>
    <s v="Nein"/>
    <x v="0"/>
  </r>
  <r>
    <n v="14575067"/>
    <x v="8"/>
    <x v="0"/>
    <n v="2001256"/>
    <s v="Sofortrechnung"/>
    <s v="Yasar.Yigitbilek"/>
    <x v="0"/>
    <s v="26401"/>
    <s v="Phonetastic GSM SRL"/>
    <x v="3"/>
    <s v="1"/>
    <s v="900010011"/>
    <x v="36"/>
    <s v="Sonstiges"/>
    <n v="1"/>
    <n v="0"/>
    <n v="15"/>
    <n v="15"/>
    <n v="15"/>
    <n v="15"/>
    <m/>
    <s v="V0027"/>
    <x v="9"/>
    <s v="KPUD"/>
    <s v="EXP"/>
    <s v="Sonstige"/>
    <x v="7"/>
    <n v="1"/>
    <n v="0"/>
    <n v="15"/>
    <n v="15"/>
    <n v="15"/>
    <n v="15"/>
    <n v="1"/>
    <n v="1"/>
    <m/>
    <x v="2"/>
    <s v="Ja"/>
    <x v="0"/>
  </r>
  <r>
    <n v="14575067"/>
    <x v="8"/>
    <x v="0"/>
    <n v="2001256"/>
    <s v="Sofortrechnung"/>
    <s v="Yasar.Yigitbilek"/>
    <x v="0"/>
    <s v="26401"/>
    <s v="Phonetastic GSM SRL"/>
    <x v="1"/>
    <s v="2"/>
    <s v="100303137"/>
    <x v="209"/>
    <s v="Apple iPhone 16 Pro Max 256GB"/>
    <n v="1"/>
    <n v="1101.0044"/>
    <n v="1119"/>
    <n v="1119"/>
    <n v="17.9956"/>
    <n v="18"/>
    <n v="1.6"/>
    <s v="V0027"/>
    <x v="9"/>
    <s v="KPUD"/>
    <s v="EXP"/>
    <s v="Geräte"/>
    <x v="7"/>
    <n v="1"/>
    <n v="1101.0044"/>
    <n v="1119"/>
    <n v="1119"/>
    <n v="17.9956"/>
    <n v="18"/>
    <n v="1.6085790884718499E-2"/>
    <n v="1"/>
    <m/>
    <x v="0"/>
    <s v="Nein"/>
    <x v="0"/>
  </r>
  <r>
    <n v="14575067"/>
    <x v="8"/>
    <x v="0"/>
    <n v="2001256"/>
    <s v="Sofortrechnung"/>
    <s v="Yasar.Yigitbilek"/>
    <x v="0"/>
    <s v="26401"/>
    <s v="Phonetastic GSM SRL"/>
    <x v="1"/>
    <s v="3"/>
    <s v="101300220"/>
    <x v="548"/>
    <s v="Apple iPhone 16 128GB"/>
    <n v="2"/>
    <n v="695"/>
    <n v="714"/>
    <n v="1428"/>
    <n v="19"/>
    <n v="38"/>
    <n v="2.66"/>
    <s v="V0027"/>
    <x v="9"/>
    <s v="KPUD"/>
    <s v="EXP"/>
    <s v="Geräte"/>
    <x v="7"/>
    <n v="2"/>
    <n v="695"/>
    <n v="714"/>
    <n v="1428"/>
    <n v="19"/>
    <n v="38"/>
    <n v="2.661064425770308E-2"/>
    <n v="1"/>
    <m/>
    <x v="0"/>
    <s v="Nein"/>
    <x v="0"/>
  </r>
  <r>
    <n v="14575071"/>
    <x v="8"/>
    <x v="0"/>
    <n v="2001257"/>
    <s v="Sofortrechnung"/>
    <s v="eam\mustafa.oezer"/>
    <x v="1"/>
    <s v="26096"/>
    <s v="WAVE Distribution &amp; Computersysteme GmbH"/>
    <x v="1"/>
    <s v="1"/>
    <s v="101030649"/>
    <x v="144"/>
    <s v="Samsung X920N Tab S10 Ultra 256GB [WiFi]"/>
    <n v="21"/>
    <n v="774.13789999999995"/>
    <n v="809"/>
    <n v="16989"/>
    <n v="34.862099999999998"/>
    <n v="732.1"/>
    <n v="4.3"/>
    <s v="V0012"/>
    <x v="1"/>
    <m/>
    <s v="GRK"/>
    <s v="Geräte"/>
    <x v="1"/>
    <n v="21"/>
    <n v="774.13789999999995"/>
    <n v="809"/>
    <n v="16989"/>
    <n v="34.862099999999998"/>
    <n v="732.1"/>
    <n v="4.3092589322502796E-2"/>
    <n v="1"/>
    <m/>
    <x v="0"/>
    <s v="Nein"/>
    <x v="0"/>
  </r>
  <r>
    <n v="14575105"/>
    <x v="8"/>
    <x v="0"/>
    <n v="2001258"/>
    <s v="Sofortrechnung"/>
    <s v="eam\mustafa.oezer"/>
    <x v="1"/>
    <s v="26096"/>
    <s v="WAVE Distribution &amp; Computersysteme GmbH"/>
    <x v="0"/>
    <s v="1"/>
    <s v="200370037"/>
    <x v="139"/>
    <s v="Huawei Watch GT3 Pro 46mm (Odin B19S)"/>
    <n v="5"/>
    <n v="164.98"/>
    <n v="168"/>
    <n v="840"/>
    <n v="3.02"/>
    <n v="15.1"/>
    <n v="1.79"/>
    <s v="V0012"/>
    <x v="1"/>
    <m/>
    <s v="GRK"/>
    <s v="Zubehör"/>
    <x v="1"/>
    <n v="5"/>
    <n v="164.98"/>
    <n v="168"/>
    <n v="840"/>
    <n v="3.02"/>
    <n v="15.1"/>
    <n v="1.7976190476190475E-2"/>
    <n v="1"/>
    <m/>
    <x v="0"/>
    <s v="Nein"/>
    <x v="0"/>
  </r>
  <r>
    <n v="14575105"/>
    <x v="8"/>
    <x v="0"/>
    <n v="2001258"/>
    <s v="Sofortrechnung"/>
    <s v="eam\mustafa.oezer"/>
    <x v="1"/>
    <s v="26096"/>
    <s v="WAVE Distribution &amp; Computersysteme GmbH"/>
    <x v="1"/>
    <s v="2"/>
    <s v="100060638"/>
    <x v="102"/>
    <s v="Google Pixel 7 256GB"/>
    <n v="5"/>
    <n v="304.62150000000003"/>
    <n v="319"/>
    <n v="1595"/>
    <n v="14.378500000000001"/>
    <n v="71.89"/>
    <n v="4.5"/>
    <s v="V0012"/>
    <x v="1"/>
    <m/>
    <s v="GRK"/>
    <s v="Geräte"/>
    <x v="1"/>
    <n v="5"/>
    <n v="304.62150000000003"/>
    <n v="319"/>
    <n v="1595"/>
    <n v="14.378500000000001"/>
    <n v="71.89"/>
    <n v="4.5072100313479621E-2"/>
    <n v="1"/>
    <m/>
    <x v="0"/>
    <s v="Nein"/>
    <x v="0"/>
  </r>
  <r>
    <n v="14575064"/>
    <x v="8"/>
    <x v="0"/>
    <n v="2001259"/>
    <s v="Sofortrechnung"/>
    <s v="eam\mustafa.oezer"/>
    <x v="0"/>
    <s v="30675"/>
    <s v="HORIZON CONSULTING SERVICES M IKE"/>
    <x v="1"/>
    <s v="1"/>
    <s v="101030449"/>
    <x v="62"/>
    <s v="Samsung A155F A15 128GB"/>
    <n v="10"/>
    <n v="112.0598"/>
    <n v="125"/>
    <n v="1250"/>
    <n v="12.940200000000001"/>
    <n v="129.4"/>
    <n v="10.35"/>
    <s v="V0022"/>
    <x v="13"/>
    <s v="KPUD"/>
    <s v="EXP"/>
    <s v="Geräte"/>
    <x v="8"/>
    <n v="10"/>
    <n v="112.0598"/>
    <n v="125"/>
    <n v="1250"/>
    <n v="12.940200000000001"/>
    <n v="129.4"/>
    <n v="0.10352"/>
    <n v="1"/>
    <m/>
    <x v="0"/>
    <s v="Nein"/>
    <x v="0"/>
  </r>
  <r>
    <n v="14575064"/>
    <x v="8"/>
    <x v="0"/>
    <n v="2001259"/>
    <s v="Sofortrechnung"/>
    <s v="eam\mustafa.oezer"/>
    <x v="0"/>
    <s v="30675"/>
    <s v="HORIZON CONSULTING SERVICES M IKE"/>
    <x v="1"/>
    <s v="2"/>
    <s v="101690244"/>
    <x v="256"/>
    <s v="Xiaomi POCO X6 Pro 5G 12GB/512GB"/>
    <n v="15"/>
    <n v="246.00569999999999"/>
    <n v="264"/>
    <n v="3960"/>
    <n v="17.994299999999999"/>
    <n v="269.91000000000003"/>
    <n v="6.81"/>
    <s v="V0022"/>
    <x v="13"/>
    <s v="KPUD"/>
    <s v="EXP"/>
    <s v="Geräte"/>
    <x v="8"/>
    <n v="15"/>
    <n v="246.00569999999999"/>
    <n v="264"/>
    <n v="3960"/>
    <n v="17.994299999999999"/>
    <n v="269.91000000000003"/>
    <n v="6.8159090909090919E-2"/>
    <n v="1"/>
    <m/>
    <x v="0"/>
    <s v="Nein"/>
    <x v="0"/>
  </r>
  <r>
    <n v="14575064"/>
    <x v="8"/>
    <x v="0"/>
    <n v="2001259"/>
    <s v="Sofortrechnung"/>
    <s v="eam\mustafa.oezer"/>
    <x v="0"/>
    <s v="30675"/>
    <s v="HORIZON CONSULTING SERVICES M IKE"/>
    <x v="1"/>
    <s v="3"/>
    <s v="101690346"/>
    <x v="291"/>
    <s v="Xiaomi Redmi A3 4GB/128GB"/>
    <n v="15"/>
    <n v="64"/>
    <n v="67"/>
    <n v="1005"/>
    <n v="3"/>
    <n v="45"/>
    <n v="4.47"/>
    <s v="V0022"/>
    <x v="13"/>
    <s v="KPUD"/>
    <s v="EXP"/>
    <s v="Geräte"/>
    <x v="8"/>
    <n v="15"/>
    <n v="64"/>
    <n v="67"/>
    <n v="1005"/>
    <n v="3"/>
    <n v="45"/>
    <n v="4.4776119402985072E-2"/>
    <n v="1"/>
    <m/>
    <x v="0"/>
    <s v="Nein"/>
    <x v="0"/>
  </r>
  <r>
    <n v="14575064"/>
    <x v="8"/>
    <x v="0"/>
    <n v="2001259"/>
    <s v="Sofortrechnung"/>
    <s v="eam\mustafa.oezer"/>
    <x v="0"/>
    <s v="30675"/>
    <s v="HORIZON CONSULTING SERVICES M IKE"/>
    <x v="1"/>
    <s v="4"/>
    <s v="101050013"/>
    <x v="176"/>
    <s v="Motorola Moto G24 8GB/128GB"/>
    <n v="10"/>
    <n v="78"/>
    <n v="82"/>
    <n v="820"/>
    <n v="4"/>
    <n v="40"/>
    <n v="4.87"/>
    <s v="V0022"/>
    <x v="13"/>
    <s v="KPUD"/>
    <s v="EXP"/>
    <s v="Geräte"/>
    <x v="8"/>
    <n v="10"/>
    <n v="78"/>
    <n v="82"/>
    <n v="820"/>
    <n v="4"/>
    <n v="40"/>
    <n v="4.878048780487805E-2"/>
    <n v="1"/>
    <m/>
    <x v="0"/>
    <s v="Nein"/>
    <x v="0"/>
  </r>
  <r>
    <n v="14575064"/>
    <x v="8"/>
    <x v="0"/>
    <n v="2001259"/>
    <s v="Sofortrechnung"/>
    <s v="eam\mustafa.oezer"/>
    <x v="0"/>
    <s v="30675"/>
    <s v="HORIZON CONSULTING SERVICES M IKE"/>
    <x v="1"/>
    <s v="5"/>
    <s v="101030483"/>
    <x v="228"/>
    <s v="Samsung A057G A05s 128GB"/>
    <n v="10"/>
    <n v="90.364699999999999"/>
    <n v="102"/>
    <n v="1020"/>
    <n v="11.635300000000001"/>
    <n v="116.35"/>
    <n v="11.4"/>
    <s v="V0022"/>
    <x v="13"/>
    <s v="KPUD"/>
    <s v="EXP"/>
    <s v="Geräte"/>
    <x v="8"/>
    <n v="10"/>
    <n v="90.364699999999999"/>
    <n v="102"/>
    <n v="1020"/>
    <n v="11.635300000000001"/>
    <n v="116.35"/>
    <n v="0.11406862745098038"/>
    <n v="1"/>
    <m/>
    <x v="0"/>
    <s v="Nein"/>
    <x v="0"/>
  </r>
  <r>
    <n v="14575064"/>
    <x v="8"/>
    <x v="0"/>
    <n v="2001259"/>
    <s v="Sofortrechnung"/>
    <s v="eam\mustafa.oezer"/>
    <x v="0"/>
    <s v="30675"/>
    <s v="HORIZON CONSULTING SERVICES M IKE"/>
    <x v="1"/>
    <s v="6"/>
    <s v="101030355"/>
    <x v="57"/>
    <s v="Samsung A256B A25 5G 256GB"/>
    <n v="5"/>
    <n v="195"/>
    <n v="203"/>
    <n v="1015"/>
    <n v="8"/>
    <n v="40"/>
    <n v="3.94"/>
    <s v="V0022"/>
    <x v="13"/>
    <s v="KPUD"/>
    <s v="EXP"/>
    <s v="Geräte"/>
    <x v="8"/>
    <n v="5"/>
    <n v="195"/>
    <n v="203"/>
    <n v="1015"/>
    <n v="8"/>
    <n v="40"/>
    <n v="3.9408866995073892E-2"/>
    <n v="1"/>
    <m/>
    <x v="0"/>
    <s v="Nein"/>
    <x v="0"/>
  </r>
  <r>
    <n v="14575064"/>
    <x v="8"/>
    <x v="0"/>
    <n v="2001259"/>
    <s v="Sofortrechnung"/>
    <s v="eam\mustafa.oezer"/>
    <x v="0"/>
    <s v="30675"/>
    <s v="HORIZON CONSULTING SERVICES M IKE"/>
    <x v="0"/>
    <s v="7"/>
    <s v="201300063"/>
    <x v="229"/>
    <s v="Apple AirPods 4"/>
    <n v="6"/>
    <n v="105.0431"/>
    <n v="112"/>
    <n v="672"/>
    <n v="6.9569000000000001"/>
    <n v="41.74"/>
    <n v="6.21"/>
    <s v="V0022"/>
    <x v="13"/>
    <s v="KPUD"/>
    <s v="EXP"/>
    <s v="Zubehör"/>
    <x v="8"/>
    <n v="6"/>
    <n v="105.0431"/>
    <n v="112"/>
    <n v="672"/>
    <n v="6.9569000000000001"/>
    <n v="41.74"/>
    <n v="6.2113095238095238E-2"/>
    <n v="1"/>
    <m/>
    <x v="0"/>
    <s v="Nein"/>
    <x v="0"/>
  </r>
  <r>
    <n v="14575064"/>
    <x v="8"/>
    <x v="0"/>
    <n v="2001259"/>
    <s v="Sofortrechnung"/>
    <s v="eam\mustafa.oezer"/>
    <x v="0"/>
    <s v="30675"/>
    <s v="HORIZON CONSULTING SERVICES M IKE"/>
    <x v="1"/>
    <s v="8"/>
    <s v="101030419"/>
    <x v="22"/>
    <s v="Samsung G556B Xcover 7 128GB EE"/>
    <n v="1"/>
    <n v="197.0257"/>
    <n v="216"/>
    <n v="216"/>
    <n v="18.974299999999999"/>
    <n v="18.97"/>
    <n v="8.7799999999999994"/>
    <s v="V0022"/>
    <x v="13"/>
    <s v="KPUD"/>
    <s v="EXP"/>
    <s v="Geräte"/>
    <x v="8"/>
    <n v="1"/>
    <n v="197.0257"/>
    <n v="216"/>
    <n v="216"/>
    <n v="18.974299999999999"/>
    <n v="18.97"/>
    <n v="8.7824074074074068E-2"/>
    <n v="1"/>
    <m/>
    <x v="0"/>
    <s v="Nein"/>
    <x v="0"/>
  </r>
  <r>
    <n v="14575064"/>
    <x v="8"/>
    <x v="0"/>
    <n v="2001259"/>
    <s v="Sofortrechnung"/>
    <s v="eam\mustafa.oezer"/>
    <x v="0"/>
    <s v="30675"/>
    <s v="HORIZON CONSULTING SERVICES M IKE"/>
    <x v="1"/>
    <s v="9"/>
    <s v="100690672"/>
    <x v="379"/>
    <s v="Xiaomi 14T Pro 5G 12GB/512GB"/>
    <n v="1"/>
    <n v="485"/>
    <n v="490"/>
    <n v="490"/>
    <n v="5"/>
    <n v="5"/>
    <n v="1.02"/>
    <s v="V0022"/>
    <x v="13"/>
    <s v="KPUD"/>
    <s v="EXP"/>
    <s v="Geräte"/>
    <x v="8"/>
    <n v="1"/>
    <n v="485"/>
    <n v="490"/>
    <n v="490"/>
    <n v="5"/>
    <n v="5"/>
    <n v="1.020408163265306E-2"/>
    <n v="1"/>
    <m/>
    <x v="0"/>
    <s v="Nein"/>
    <x v="0"/>
  </r>
  <r>
    <n v="14575093"/>
    <x v="8"/>
    <x v="0"/>
    <n v="2001260"/>
    <s v="Sofortrechnung"/>
    <s v="Yasar.Yigitbilek"/>
    <x v="0"/>
    <s v="27804"/>
    <s v="ARCOM SARL"/>
    <x v="1"/>
    <s v="1"/>
    <s v="100303104"/>
    <x v="656"/>
    <s v="Apple iPhone 16 Plus 128GB"/>
    <n v="1"/>
    <n v="819"/>
    <n v="829"/>
    <n v="829"/>
    <n v="10"/>
    <n v="10"/>
    <n v="1.2"/>
    <s v="V0022"/>
    <x v="13"/>
    <s v="KPUD"/>
    <s v="EXP"/>
    <s v="Geräte"/>
    <x v="8"/>
    <n v="1"/>
    <n v="819"/>
    <n v="829"/>
    <n v="829"/>
    <n v="10"/>
    <n v="10"/>
    <n v="1.2062726176115802E-2"/>
    <n v="1"/>
    <m/>
    <x v="0"/>
    <s v="Nein"/>
    <x v="0"/>
  </r>
  <r>
    <n v="14575093"/>
    <x v="8"/>
    <x v="0"/>
    <n v="2001260"/>
    <s v="Sofortrechnung"/>
    <s v="Yasar.Yigitbilek"/>
    <x v="0"/>
    <s v="27804"/>
    <s v="ARCOM SARL"/>
    <x v="1"/>
    <s v="2"/>
    <s v="101030663"/>
    <x v="175"/>
    <s v="Samsung X920N Tab S10 Ultra 256GB [WiFi]"/>
    <n v="2"/>
    <n v="770"/>
    <n v="795"/>
    <n v="1590"/>
    <n v="25"/>
    <n v="50"/>
    <n v="3.14"/>
    <s v="V0022"/>
    <x v="13"/>
    <s v="KPUD"/>
    <s v="EXP"/>
    <s v="Geräte"/>
    <x v="8"/>
    <n v="2"/>
    <n v="770"/>
    <n v="795"/>
    <n v="1590"/>
    <n v="25"/>
    <n v="50"/>
    <n v="3.1446540880503145E-2"/>
    <n v="1"/>
    <m/>
    <x v="0"/>
    <s v="Nein"/>
    <x v="0"/>
  </r>
  <r>
    <n v="14575093"/>
    <x v="8"/>
    <x v="0"/>
    <n v="2001260"/>
    <s v="Sofortrechnung"/>
    <s v="Yasar.Yigitbilek"/>
    <x v="0"/>
    <s v="27804"/>
    <s v="ARCOM SARL"/>
    <x v="1"/>
    <s v="3"/>
    <s v="101690236"/>
    <x v="123"/>
    <s v="Xiaomi Redmi Note 13 Pro+ 5G 8GB/256GB"/>
    <n v="1"/>
    <n v="233.6053"/>
    <n v="243"/>
    <n v="243"/>
    <n v="9.3947000000000003"/>
    <n v="9.39"/>
    <n v="3.86"/>
    <s v="V0022"/>
    <x v="13"/>
    <s v="KPUD"/>
    <s v="EXP"/>
    <s v="Geräte"/>
    <x v="8"/>
    <n v="1"/>
    <n v="233.6053"/>
    <n v="243"/>
    <n v="243"/>
    <n v="9.3947000000000003"/>
    <n v="9.39"/>
    <n v="3.8641975308641975E-2"/>
    <n v="1"/>
    <m/>
    <x v="0"/>
    <s v="Nein"/>
    <x v="0"/>
  </r>
  <r>
    <n v="14575093"/>
    <x v="8"/>
    <x v="0"/>
    <n v="2001260"/>
    <s v="Sofortrechnung"/>
    <s v="Yasar.Yigitbilek"/>
    <x v="0"/>
    <s v="27804"/>
    <s v="ARCOM SARL"/>
    <x v="1"/>
    <s v="4"/>
    <s v="101300037"/>
    <x v="91"/>
    <s v="Apple iPhone 14 128GB"/>
    <n v="3"/>
    <n v="491.02229999999997"/>
    <n v="509"/>
    <n v="1527"/>
    <n v="17.977699999999999"/>
    <n v="53.93"/>
    <n v="3.53"/>
    <s v="V0022"/>
    <x v="13"/>
    <s v="KPUD"/>
    <s v="EXP"/>
    <s v="Geräte"/>
    <x v="8"/>
    <n v="3"/>
    <n v="491.02229999999997"/>
    <n v="509"/>
    <n v="1527"/>
    <n v="17.977699999999999"/>
    <n v="53.93"/>
    <n v="3.5317616240995414E-2"/>
    <n v="1"/>
    <m/>
    <x v="0"/>
    <s v="Nein"/>
    <x v="0"/>
  </r>
  <r>
    <n v="14575093"/>
    <x v="8"/>
    <x v="0"/>
    <n v="2001260"/>
    <s v="Sofortrechnung"/>
    <s v="Yasar.Yigitbilek"/>
    <x v="0"/>
    <s v="27804"/>
    <s v="ARCOM SARL"/>
    <x v="1"/>
    <s v="5"/>
    <s v="101690259"/>
    <x v="240"/>
    <s v="Xiaomi Redmi Note 13 Pro+ 5G 8GB/256GB"/>
    <n v="3"/>
    <n v="238"/>
    <n v="243"/>
    <n v="729"/>
    <n v="5"/>
    <n v="15"/>
    <n v="2.0499999999999998"/>
    <s v="V0022"/>
    <x v="13"/>
    <s v="KPUD"/>
    <s v="EXP"/>
    <s v="Geräte"/>
    <x v="8"/>
    <n v="3"/>
    <n v="238"/>
    <n v="243"/>
    <n v="729"/>
    <n v="5"/>
    <n v="15"/>
    <n v="2.0576131687242798E-2"/>
    <n v="1"/>
    <m/>
    <x v="0"/>
    <s v="Nein"/>
    <x v="0"/>
  </r>
  <r>
    <n v="14575093"/>
    <x v="8"/>
    <x v="0"/>
    <n v="2001260"/>
    <s v="Sofortrechnung"/>
    <s v="Yasar.Yigitbilek"/>
    <x v="0"/>
    <s v="27804"/>
    <s v="ARCOM SARL"/>
    <x v="1"/>
    <s v="6"/>
    <s v="101030419"/>
    <x v="22"/>
    <s v="Samsung G556B Xcover 7 128GB EE"/>
    <n v="5"/>
    <n v="197.0257"/>
    <n v="215"/>
    <n v="1075"/>
    <n v="17.974299999999999"/>
    <n v="89.87"/>
    <n v="8.36"/>
    <s v="V0022"/>
    <x v="13"/>
    <s v="KPUD"/>
    <s v="EXP"/>
    <s v="Geräte"/>
    <x v="8"/>
    <n v="5"/>
    <n v="197.0257"/>
    <n v="215"/>
    <n v="1075"/>
    <n v="17.974299999999999"/>
    <n v="89.87"/>
    <n v="8.3600000000000008E-2"/>
    <n v="1"/>
    <m/>
    <x v="0"/>
    <s v="Nein"/>
    <x v="0"/>
  </r>
  <r>
    <n v="14575096"/>
    <x v="8"/>
    <x v="0"/>
    <n v="2001261"/>
    <s v="Sofortrechnung"/>
    <s v="eam\mustafa.oezer"/>
    <x v="0"/>
    <s v="30558"/>
    <s v="ALTERNATE Belgie bv"/>
    <x v="1"/>
    <s v="1"/>
    <s v="100303138"/>
    <x v="357"/>
    <s v="Apple iPhone 16 Pro Max 256GB"/>
    <n v="1"/>
    <n v="1082.0512000000001"/>
    <n v="1119"/>
    <n v="1119"/>
    <n v="36.948799999999999"/>
    <n v="36.950000000000003"/>
    <n v="3.3"/>
    <s v="V0023"/>
    <x v="3"/>
    <s v="KÜB14"/>
    <s v="EXP"/>
    <s v="Geräte"/>
    <x v="3"/>
    <n v="1"/>
    <n v="1082.0512000000001"/>
    <n v="1119"/>
    <n v="1119"/>
    <n v="36.948799999999999"/>
    <n v="36.950000000000003"/>
    <n v="3.3020554066130477E-2"/>
    <n v="1"/>
    <m/>
    <x v="0"/>
    <s v="Nein"/>
    <x v="0"/>
  </r>
  <r>
    <n v="14575096"/>
    <x v="8"/>
    <x v="0"/>
    <n v="2001261"/>
    <s v="Sofortrechnung"/>
    <s v="eam\mustafa.oezer"/>
    <x v="0"/>
    <s v="30558"/>
    <s v="ALTERNATE Belgie bv"/>
    <x v="1"/>
    <s v="2"/>
    <s v="101690331"/>
    <x v="252"/>
    <s v="Xiaomi Redmi 14C 4GB/128GB"/>
    <n v="2"/>
    <n v="74.601299999999995"/>
    <n v="81"/>
    <n v="162"/>
    <n v="6.3986999999999998"/>
    <n v="12.8"/>
    <n v="7.89"/>
    <s v="V0023"/>
    <x v="3"/>
    <s v="KÜB14"/>
    <s v="EXP"/>
    <s v="Geräte"/>
    <x v="3"/>
    <n v="2"/>
    <n v="74.601299999999995"/>
    <n v="81"/>
    <n v="162"/>
    <n v="6.3986999999999998"/>
    <n v="12.8"/>
    <n v="7.9012345679012344E-2"/>
    <n v="1"/>
    <m/>
    <x v="0"/>
    <s v="Nein"/>
    <x v="0"/>
  </r>
  <r>
    <n v="14575096"/>
    <x v="8"/>
    <x v="0"/>
    <n v="2001261"/>
    <s v="Sofortrechnung"/>
    <s v="eam\mustafa.oezer"/>
    <x v="0"/>
    <s v="30558"/>
    <s v="ALTERNATE Belgie bv"/>
    <x v="1"/>
    <s v="3"/>
    <s v="101690209"/>
    <x v="12"/>
    <s v="Xiaomi Redmi Pad SE 8GB/256GB [WiFi]"/>
    <n v="2"/>
    <n v="129.98869999999999"/>
    <n v="142"/>
    <n v="284"/>
    <n v="12.0113"/>
    <n v="24.02"/>
    <n v="8.4499999999999993"/>
    <s v="V0023"/>
    <x v="3"/>
    <s v="KÜB14"/>
    <s v="EXP"/>
    <s v="Geräte"/>
    <x v="3"/>
    <n v="2"/>
    <n v="129.98869999999999"/>
    <n v="142"/>
    <n v="284"/>
    <n v="12.0113"/>
    <n v="24.02"/>
    <n v="8.457746478873239E-2"/>
    <n v="1"/>
    <m/>
    <x v="0"/>
    <s v="Nein"/>
    <x v="0"/>
  </r>
  <r>
    <n v="14575096"/>
    <x v="8"/>
    <x v="0"/>
    <n v="2001261"/>
    <s v="Sofortrechnung"/>
    <s v="eam\mustafa.oezer"/>
    <x v="0"/>
    <s v="30558"/>
    <s v="ALTERNATE Belgie bv"/>
    <x v="1"/>
    <s v="4"/>
    <s v="101690323"/>
    <x v="517"/>
    <s v="Xiaomi Redmi 14C 8GB/256GB"/>
    <n v="1"/>
    <n v="99.305999999999997"/>
    <n v="103"/>
    <n v="103"/>
    <n v="3.694"/>
    <n v="3.69"/>
    <n v="3.58"/>
    <s v="V0023"/>
    <x v="3"/>
    <s v="KÜB14"/>
    <s v="EXP"/>
    <s v="Geräte"/>
    <x v="3"/>
    <n v="1"/>
    <n v="99.305999999999997"/>
    <n v="103"/>
    <n v="103"/>
    <n v="3.694"/>
    <n v="3.69"/>
    <n v="3.5825242718446601E-2"/>
    <n v="1"/>
    <m/>
    <x v="0"/>
    <s v="Nein"/>
    <x v="0"/>
  </r>
  <r>
    <n v="14575096"/>
    <x v="8"/>
    <x v="0"/>
    <n v="2001261"/>
    <s v="Sofortrechnung"/>
    <s v="eam\mustafa.oezer"/>
    <x v="0"/>
    <s v="30558"/>
    <s v="ALTERNATE Belgie bv"/>
    <x v="1"/>
    <s v="5"/>
    <s v="100050287"/>
    <x v="96"/>
    <s v="Motorola Moto G75 5G 256GB"/>
    <n v="4"/>
    <n v="181"/>
    <n v="190"/>
    <n v="760"/>
    <n v="9"/>
    <n v="36"/>
    <n v="4.7300000000000004"/>
    <s v="V0023"/>
    <x v="3"/>
    <s v="KÜB14"/>
    <s v="EXP"/>
    <s v="Geräte"/>
    <x v="3"/>
    <n v="4"/>
    <n v="181"/>
    <n v="190"/>
    <n v="760"/>
    <n v="9"/>
    <n v="36"/>
    <n v="4.736842105263158E-2"/>
    <n v="1"/>
    <m/>
    <x v="0"/>
    <s v="Nein"/>
    <x v="0"/>
  </r>
  <r>
    <n v="14575096"/>
    <x v="8"/>
    <x v="0"/>
    <n v="2001261"/>
    <s v="Sofortrechnung"/>
    <s v="eam\mustafa.oezer"/>
    <x v="0"/>
    <s v="30558"/>
    <s v="ALTERNATE Belgie bv"/>
    <x v="1"/>
    <s v="6"/>
    <s v="101030303"/>
    <x v="246"/>
    <s v="Samsung X710N Tab S9 128GB [WiFi]"/>
    <n v="2"/>
    <n v="445"/>
    <n v="465"/>
    <n v="930"/>
    <n v="20"/>
    <n v="40"/>
    <n v="4.3"/>
    <s v="V0023"/>
    <x v="3"/>
    <s v="KÜB14"/>
    <s v="EXP"/>
    <s v="Geräte"/>
    <x v="3"/>
    <n v="2"/>
    <n v="445"/>
    <n v="465"/>
    <n v="930"/>
    <n v="20"/>
    <n v="40"/>
    <n v="4.3010752688172046E-2"/>
    <n v="1"/>
    <m/>
    <x v="0"/>
    <s v="Nein"/>
    <x v="0"/>
  </r>
  <r>
    <n v="14575096"/>
    <x v="8"/>
    <x v="0"/>
    <n v="2001261"/>
    <s v="Sofortrechnung"/>
    <s v="eam\mustafa.oezer"/>
    <x v="0"/>
    <s v="30558"/>
    <s v="ALTERNATE Belgie bv"/>
    <x v="1"/>
    <s v="7"/>
    <s v="100050277"/>
    <x v="267"/>
    <s v="Motorola Edge 50 Neo 5G 512GB"/>
    <n v="7"/>
    <n v="235"/>
    <n v="250"/>
    <n v="1750"/>
    <n v="15"/>
    <n v="105"/>
    <n v="6"/>
    <s v="V0023"/>
    <x v="3"/>
    <s v="KÜB14"/>
    <s v="EXP"/>
    <s v="Geräte"/>
    <x v="3"/>
    <n v="7"/>
    <n v="235"/>
    <n v="250"/>
    <n v="1750"/>
    <n v="15"/>
    <n v="105"/>
    <n v="0.06"/>
    <n v="1"/>
    <m/>
    <x v="0"/>
    <s v="Nein"/>
    <x v="0"/>
  </r>
  <r>
    <n v="14575096"/>
    <x v="8"/>
    <x v="0"/>
    <n v="2001261"/>
    <s v="Sofortrechnung"/>
    <s v="eam\mustafa.oezer"/>
    <x v="0"/>
    <s v="30558"/>
    <s v="ALTERNATE Belgie bv"/>
    <x v="1"/>
    <s v="8"/>
    <s v="101690316"/>
    <x v="282"/>
    <s v="Xiaomi 14T 5G 12GB/256GB"/>
    <n v="2"/>
    <n v="327"/>
    <n v="347"/>
    <n v="694"/>
    <n v="20"/>
    <n v="40"/>
    <n v="5.76"/>
    <s v="V0023"/>
    <x v="3"/>
    <s v="KÜB14"/>
    <s v="EXP"/>
    <s v="Geräte"/>
    <x v="3"/>
    <n v="2"/>
    <n v="327"/>
    <n v="347"/>
    <n v="694"/>
    <n v="20"/>
    <n v="40"/>
    <n v="5.7636887608069162E-2"/>
    <n v="1"/>
    <m/>
    <x v="0"/>
    <s v="Nein"/>
    <x v="0"/>
  </r>
  <r>
    <n v="14575096"/>
    <x v="8"/>
    <x v="0"/>
    <n v="2001261"/>
    <s v="Sofortrechnung"/>
    <s v="eam\mustafa.oezer"/>
    <x v="0"/>
    <s v="30558"/>
    <s v="ALTERNATE Belgie bv"/>
    <x v="1"/>
    <s v="9"/>
    <s v="101030419"/>
    <x v="22"/>
    <s v="Samsung G556B Xcover 7 128GB EE"/>
    <n v="4"/>
    <n v="197.0257"/>
    <n v="215"/>
    <n v="860"/>
    <n v="17.974299999999999"/>
    <n v="71.900000000000006"/>
    <n v="8.36"/>
    <s v="V0023"/>
    <x v="3"/>
    <s v="KÜB14"/>
    <s v="EXP"/>
    <s v="Geräte"/>
    <x v="3"/>
    <n v="4"/>
    <n v="197.0257"/>
    <n v="215"/>
    <n v="860"/>
    <n v="17.974299999999999"/>
    <n v="71.900000000000006"/>
    <n v="8.36046511627907E-2"/>
    <n v="1"/>
    <m/>
    <x v="0"/>
    <s v="Nein"/>
    <x v="0"/>
  </r>
  <r>
    <n v="14574174"/>
    <x v="8"/>
    <x v="0"/>
    <n v="2001262"/>
    <s v="Sofortrechnung"/>
    <s v="eam\mustafa.oezer"/>
    <x v="0"/>
    <s v="30912"/>
    <s v="BH PHONE SARL"/>
    <x v="1"/>
    <s v="1"/>
    <s v="101690242"/>
    <x v="43"/>
    <s v="Xiaomi Redmi Note 13 Pro 5G 8GB/256GB"/>
    <n v="10"/>
    <n v="204.57390000000001"/>
    <n v="212"/>
    <n v="2120"/>
    <n v="7.4260999999999999"/>
    <n v="74.260000000000005"/>
    <n v="3.5"/>
    <s v="V0164"/>
    <x v="4"/>
    <s v="VKASSE"/>
    <s v="EXP"/>
    <s v="Geräte"/>
    <x v="4"/>
    <n v="10"/>
    <n v="204.57390000000001"/>
    <n v="212"/>
    <n v="2120"/>
    <n v="7.4260999999999999"/>
    <n v="74.260000000000005"/>
    <n v="3.5028301886792457E-2"/>
    <n v="1"/>
    <m/>
    <x v="0"/>
    <s v="Nein"/>
    <x v="0"/>
  </r>
  <r>
    <n v="14574174"/>
    <x v="8"/>
    <x v="0"/>
    <n v="2001262"/>
    <s v="Sofortrechnung"/>
    <s v="eam\mustafa.oezer"/>
    <x v="0"/>
    <s v="30912"/>
    <s v="BH PHONE SARL"/>
    <x v="1"/>
    <s v="2"/>
    <s v="101690262"/>
    <x v="290"/>
    <s v="Xiaomi Redmi Note 13 Pro 8GB/256GB"/>
    <n v="20"/>
    <n v="157"/>
    <n v="169"/>
    <n v="3380"/>
    <n v="12"/>
    <n v="240"/>
    <n v="7.1"/>
    <s v="V0164"/>
    <x v="4"/>
    <s v="VKASSE"/>
    <s v="EXP"/>
    <s v="Geräte"/>
    <x v="4"/>
    <n v="20"/>
    <n v="157"/>
    <n v="169"/>
    <n v="3380"/>
    <n v="12"/>
    <n v="240"/>
    <n v="7.1005917159763315E-2"/>
    <n v="1"/>
    <m/>
    <x v="0"/>
    <s v="Nein"/>
    <x v="0"/>
  </r>
  <r>
    <n v="14574174"/>
    <x v="8"/>
    <x v="0"/>
    <n v="2001262"/>
    <s v="Sofortrechnung"/>
    <s v="eam\mustafa.oezer"/>
    <x v="0"/>
    <s v="30912"/>
    <s v="BH PHONE SARL"/>
    <x v="1"/>
    <s v="3"/>
    <s v="100302926"/>
    <x v="111"/>
    <s v="Apple iPhone 15 Pro Max 256GB"/>
    <n v="5"/>
    <n v="980.38649999999996"/>
    <n v="1029"/>
    <n v="5145"/>
    <n v="48.613500000000002"/>
    <n v="243.07"/>
    <n v="4.72"/>
    <s v="V0164"/>
    <x v="4"/>
    <s v="VKASSE"/>
    <s v="EXP"/>
    <s v="Geräte"/>
    <x v="4"/>
    <n v="5"/>
    <n v="980.38649999999996"/>
    <n v="1029"/>
    <n v="5145"/>
    <n v="48.613500000000002"/>
    <n v="243.07"/>
    <n v="4.7243926141885322E-2"/>
    <n v="1"/>
    <m/>
    <x v="0"/>
    <s v="Nein"/>
    <x v="0"/>
  </r>
  <r>
    <n v="14575078"/>
    <x v="8"/>
    <x v="0"/>
    <n v="2001263"/>
    <s v="Sofortrechnung"/>
    <s v="Yasar.Yigitbilek"/>
    <x v="1"/>
    <s v="21493"/>
    <s v="Cyberport SE"/>
    <x v="0"/>
    <s v="1"/>
    <s v="200060079"/>
    <x v="382"/>
    <s v="Google Pixel 9/9 Pro Case"/>
    <n v="3"/>
    <n v="16.010000000000002"/>
    <n v="18"/>
    <n v="54"/>
    <n v="1.99"/>
    <n v="5.97"/>
    <n v="11.05"/>
    <s v="V0012"/>
    <x v="1"/>
    <s v="KÜB14"/>
    <s v="GRK"/>
    <s v="Zubehör"/>
    <x v="1"/>
    <n v="3"/>
    <n v="16.010000000000002"/>
    <n v="18"/>
    <n v="54"/>
    <n v="1.99"/>
    <n v="5.97"/>
    <n v="0.11055555555555555"/>
    <n v="1"/>
    <m/>
    <x v="0"/>
    <s v="Nein"/>
    <x v="0"/>
  </r>
  <r>
    <n v="14575078"/>
    <x v="8"/>
    <x v="0"/>
    <n v="2001263"/>
    <s v="Sofortrechnung"/>
    <s v="Yasar.Yigitbilek"/>
    <x v="1"/>
    <s v="21493"/>
    <s v="Cyberport SE"/>
    <x v="0"/>
    <s v="2"/>
    <s v="200060080"/>
    <x v="583"/>
    <s v="Google Pixel 9/9 Pro Case"/>
    <n v="7"/>
    <n v="16.010000000000002"/>
    <n v="18"/>
    <n v="126"/>
    <n v="1.99"/>
    <n v="13.93"/>
    <n v="11.05"/>
    <s v="V0012"/>
    <x v="1"/>
    <s v="KÜB14"/>
    <s v="GRK"/>
    <s v="Zubehör"/>
    <x v="1"/>
    <n v="7"/>
    <n v="16.010000000000002"/>
    <n v="18"/>
    <n v="126"/>
    <n v="1.99"/>
    <n v="13.93"/>
    <n v="0.11055555555555556"/>
    <n v="1"/>
    <m/>
    <x v="0"/>
    <s v="Nein"/>
    <x v="0"/>
  </r>
  <r>
    <n v="14575085"/>
    <x v="8"/>
    <x v="0"/>
    <n v="2001264"/>
    <s v="Sofortrechnung"/>
    <s v="Yasar.Yigitbilek"/>
    <x v="1"/>
    <s v="21493"/>
    <s v="Cyberport SE"/>
    <x v="1"/>
    <s v="1"/>
    <s v="100034514"/>
    <x v="289"/>
    <s v="Samsung S921B S24 5G 128GB EE"/>
    <n v="50"/>
    <n v="495.77140000000003"/>
    <n v="499"/>
    <n v="24950"/>
    <n v="3.2286000000000001"/>
    <n v="161.43"/>
    <n v="0.64"/>
    <s v="V0012"/>
    <x v="1"/>
    <s v="KÜB14"/>
    <s v="GRK"/>
    <s v="Geräte"/>
    <x v="1"/>
    <n v="50"/>
    <n v="495.77140000000003"/>
    <n v="499"/>
    <n v="24950"/>
    <n v="3.2286000000000001"/>
    <n v="161.43"/>
    <n v="6.4701402805611222E-3"/>
    <n v="1"/>
    <m/>
    <x v="0"/>
    <s v="Nein"/>
    <x v="0"/>
  </r>
  <r>
    <n v="14575085"/>
    <x v="8"/>
    <x v="0"/>
    <n v="2001264"/>
    <s v="Sofortrechnung"/>
    <s v="Yasar.Yigitbilek"/>
    <x v="1"/>
    <s v="21493"/>
    <s v="Cyberport SE"/>
    <x v="1"/>
    <s v="2"/>
    <s v="100050281"/>
    <x v="293"/>
    <s v="Motorola Moto G35 5G 128GB"/>
    <n v="20"/>
    <n v="109.3682"/>
    <n v="109"/>
    <n v="2180"/>
    <n v="-0.36820000000000003"/>
    <n v="-7.36"/>
    <n v="-0.33"/>
    <s v="V0012"/>
    <x v="1"/>
    <s v="KÜB14"/>
    <s v="GRK"/>
    <s v="Geräte"/>
    <x v="1"/>
    <n v="20"/>
    <n v="109.3682"/>
    <n v="109"/>
    <n v="2180"/>
    <n v="-0.36820000000000003"/>
    <n v="-7.36"/>
    <n v="-3.3761467889908258E-3"/>
    <n v="1"/>
    <m/>
    <x v="0"/>
    <s v="Nein"/>
    <x v="1"/>
  </r>
  <r>
    <n v="14575085"/>
    <x v="8"/>
    <x v="0"/>
    <n v="2001264"/>
    <s v="Sofortrechnung"/>
    <s v="Yasar.Yigitbilek"/>
    <x v="1"/>
    <s v="21493"/>
    <s v="Cyberport SE"/>
    <x v="1"/>
    <s v="3"/>
    <s v="101030516"/>
    <x v="137"/>
    <s v="Samsung S928B S24 Ultra 5G 512GB"/>
    <n v="40"/>
    <n v="848.8066"/>
    <n v="839"/>
    <n v="33560"/>
    <n v="-9.8065999999999995"/>
    <n v="-392.26"/>
    <n v="-1.1599999999999999"/>
    <s v="V0012"/>
    <x v="1"/>
    <s v="KÜB14"/>
    <s v="GRK"/>
    <s v="Geräte"/>
    <x v="1"/>
    <n v="40"/>
    <n v="848.8066"/>
    <n v="839"/>
    <n v="33560"/>
    <n v="-9.8065999999999995"/>
    <n v="-392.26"/>
    <n v="-1.1688319427890346E-2"/>
    <n v="1"/>
    <m/>
    <x v="0"/>
    <s v="Nein"/>
    <x v="1"/>
  </r>
  <r>
    <n v="14575085"/>
    <x v="8"/>
    <x v="0"/>
    <n v="2001264"/>
    <s v="Sofortrechnung"/>
    <s v="Yasar.Yigitbilek"/>
    <x v="1"/>
    <s v="21493"/>
    <s v="Cyberport SE"/>
    <x v="1"/>
    <s v="4"/>
    <s v="101030382"/>
    <x v="28"/>
    <s v="Samsung S921B S24 5G 256GB"/>
    <n v="5"/>
    <n v="527.87900000000002"/>
    <n v="545"/>
    <n v="2725"/>
    <n v="17.120999999999999"/>
    <n v="85.6"/>
    <n v="3.14"/>
    <s v="V0012"/>
    <x v="1"/>
    <s v="KÜB14"/>
    <s v="GRK"/>
    <s v="Geräte"/>
    <x v="1"/>
    <n v="5"/>
    <n v="527.87900000000002"/>
    <n v="545"/>
    <n v="2725"/>
    <n v="17.120999999999999"/>
    <n v="85.6"/>
    <n v="3.1412844036697245E-2"/>
    <n v="1"/>
    <m/>
    <x v="0"/>
    <s v="Nein"/>
    <x v="0"/>
  </r>
  <r>
    <n v="14575085"/>
    <x v="8"/>
    <x v="0"/>
    <n v="2001264"/>
    <s v="Sofortrechnung"/>
    <s v="Yasar.Yigitbilek"/>
    <x v="1"/>
    <s v="21493"/>
    <s v="Cyberport SE"/>
    <x v="1"/>
    <s v="5"/>
    <s v="101680031"/>
    <x v="673"/>
    <s v="OnePlus Nord 4 5G 12GB/256GB"/>
    <n v="1"/>
    <n v="305"/>
    <n v="325"/>
    <n v="325"/>
    <n v="20"/>
    <n v="20"/>
    <n v="6.15"/>
    <s v="V0012"/>
    <x v="1"/>
    <s v="KÜB14"/>
    <s v="GRK"/>
    <s v="Geräte"/>
    <x v="1"/>
    <n v="1"/>
    <n v="305"/>
    <n v="325"/>
    <n v="325"/>
    <n v="20"/>
    <n v="20"/>
    <n v="6.1538461538461542E-2"/>
    <n v="1"/>
    <m/>
    <x v="0"/>
    <s v="Nein"/>
    <x v="0"/>
  </r>
  <r>
    <n v="14575085"/>
    <x v="8"/>
    <x v="0"/>
    <n v="2001264"/>
    <s v="Sofortrechnung"/>
    <s v="Yasar.Yigitbilek"/>
    <x v="1"/>
    <s v="21493"/>
    <s v="Cyberport SE"/>
    <x v="1"/>
    <s v="6"/>
    <s v="101680021"/>
    <x v="687"/>
    <s v="OnePlus 12 5G 16GB/512GB"/>
    <n v="8"/>
    <n v="585"/>
    <n v="627"/>
    <n v="5016"/>
    <n v="42"/>
    <n v="336"/>
    <n v="6.69"/>
    <s v="V0012"/>
    <x v="1"/>
    <s v="KÜB14"/>
    <s v="GRK"/>
    <s v="Geräte"/>
    <x v="1"/>
    <n v="8"/>
    <n v="585"/>
    <n v="627"/>
    <n v="5016"/>
    <n v="42"/>
    <n v="336"/>
    <n v="6.6985645933014357E-2"/>
    <n v="1"/>
    <m/>
    <x v="0"/>
    <s v="Nein"/>
    <x v="0"/>
  </r>
  <r>
    <n v="14575085"/>
    <x v="8"/>
    <x v="0"/>
    <n v="2001264"/>
    <s v="Sofortrechnung"/>
    <s v="Yasar.Yigitbilek"/>
    <x v="1"/>
    <s v="21493"/>
    <s v="Cyberport SE"/>
    <x v="1"/>
    <s v="7"/>
    <s v="100034603"/>
    <x v="19"/>
    <s v="Samsung A166B A16 5G 128GB"/>
    <n v="20"/>
    <n v="143.50120000000001"/>
    <n v="148"/>
    <n v="2960"/>
    <n v="4.4988000000000001"/>
    <n v="89.98"/>
    <n v="3.03"/>
    <s v="V0012"/>
    <x v="1"/>
    <s v="KÜB14"/>
    <s v="GRK"/>
    <s v="Geräte"/>
    <x v="1"/>
    <n v="20"/>
    <n v="143.50120000000001"/>
    <n v="148"/>
    <n v="2960"/>
    <n v="4.4988000000000001"/>
    <n v="89.98"/>
    <n v="3.0398648648648649E-2"/>
    <n v="1"/>
    <m/>
    <x v="0"/>
    <s v="Nein"/>
    <x v="0"/>
  </r>
  <r>
    <n v="14575129"/>
    <x v="8"/>
    <x v="0"/>
    <n v="2001265"/>
    <s v="Sofortrechnung"/>
    <s v="eam\mustafa.oezer"/>
    <x v="0"/>
    <s v="27015"/>
    <s v="Electronic Partner Schweiz AG"/>
    <x v="1"/>
    <s v="1"/>
    <s v="101030485"/>
    <x v="39"/>
    <s v="Samsung A556B A55 5G 128GB"/>
    <n v="5"/>
    <n v="254.48859999999999"/>
    <n v="275"/>
    <n v="1375"/>
    <n v="20.511399999999998"/>
    <n v="102.56"/>
    <n v="7.45"/>
    <s v="V0012"/>
    <x v="1"/>
    <s v="KÜB14"/>
    <s v="EXP"/>
    <s v="Geräte"/>
    <x v="1"/>
    <n v="5"/>
    <n v="254.48859999999999"/>
    <n v="275"/>
    <n v="1375"/>
    <n v="20.511399999999998"/>
    <n v="102.56"/>
    <n v="7.458909090909091E-2"/>
    <n v="1"/>
    <m/>
    <x v="0"/>
    <s v="Nein"/>
    <x v="0"/>
  </r>
  <r>
    <n v="14575129"/>
    <x v="8"/>
    <x v="0"/>
    <n v="2001265"/>
    <s v="Sofortrechnung"/>
    <s v="eam\mustafa.oezer"/>
    <x v="0"/>
    <s v="27015"/>
    <s v="Electronic Partner Schweiz AG"/>
    <x v="1"/>
    <s v="2"/>
    <s v="101030455"/>
    <x v="234"/>
    <s v="Samsung A356B A35 5G 128GB"/>
    <n v="10"/>
    <n v="196"/>
    <n v="207"/>
    <n v="2070"/>
    <n v="11"/>
    <n v="110"/>
    <n v="5.31"/>
    <s v="V0012"/>
    <x v="1"/>
    <s v="KÜB14"/>
    <s v="EXP"/>
    <s v="Geräte"/>
    <x v="1"/>
    <n v="10"/>
    <n v="196"/>
    <n v="207"/>
    <n v="2070"/>
    <n v="11"/>
    <n v="110"/>
    <n v="5.3140096618357488E-2"/>
    <n v="1"/>
    <m/>
    <x v="0"/>
    <s v="Nein"/>
    <x v="0"/>
  </r>
  <r>
    <n v="14575129"/>
    <x v="8"/>
    <x v="0"/>
    <n v="2001265"/>
    <s v="Sofortrechnung"/>
    <s v="eam\mustafa.oezer"/>
    <x v="0"/>
    <s v="27015"/>
    <s v="Electronic Partner Schweiz AG"/>
    <x v="1"/>
    <s v="3"/>
    <s v="100303089"/>
    <x v="496"/>
    <s v="Apple iPhone 16 128GB"/>
    <n v="5"/>
    <n v="699.65219999999999"/>
    <n v="714"/>
    <n v="3570"/>
    <n v="14.347799999999999"/>
    <n v="71.739999999999995"/>
    <n v="2"/>
    <s v="V0012"/>
    <x v="1"/>
    <s v="KÜB14"/>
    <s v="EXP"/>
    <s v="Geräte"/>
    <x v="1"/>
    <n v="5"/>
    <n v="699.65219999999999"/>
    <n v="714"/>
    <n v="3570"/>
    <n v="14.347799999999999"/>
    <n v="71.739999999999995"/>
    <n v="2.0095238095238093E-2"/>
    <n v="1"/>
    <m/>
    <x v="0"/>
    <s v="Nein"/>
    <x v="0"/>
  </r>
  <r>
    <n v="14575129"/>
    <x v="8"/>
    <x v="0"/>
    <n v="2001265"/>
    <s v="Sofortrechnung"/>
    <s v="eam\mustafa.oezer"/>
    <x v="0"/>
    <s v="27015"/>
    <s v="Electronic Partner Schweiz AG"/>
    <x v="1"/>
    <s v="4"/>
    <s v="101030408"/>
    <x v="204"/>
    <s v="Samsung X110N Tab A9 64GB [WiFi]"/>
    <n v="5"/>
    <n v="90.957800000000006"/>
    <n v="96"/>
    <n v="480"/>
    <n v="5.0422000000000002"/>
    <n v="25.21"/>
    <n v="5.25"/>
    <s v="V0012"/>
    <x v="1"/>
    <s v="KÜB14"/>
    <s v="EXP"/>
    <s v="Geräte"/>
    <x v="1"/>
    <n v="5"/>
    <n v="90.957800000000006"/>
    <n v="96"/>
    <n v="480"/>
    <n v="5.0422000000000002"/>
    <n v="25.21"/>
    <n v="5.2520833333333336E-2"/>
    <n v="1"/>
    <m/>
    <x v="0"/>
    <s v="Nein"/>
    <x v="0"/>
  </r>
  <r>
    <n v="14575129"/>
    <x v="8"/>
    <x v="0"/>
    <n v="2001265"/>
    <s v="Sofortrechnung"/>
    <s v="eam\mustafa.oezer"/>
    <x v="0"/>
    <s v="27015"/>
    <s v="Electronic Partner Schweiz AG"/>
    <x v="1"/>
    <s v="5"/>
    <s v="101030661"/>
    <x v="146"/>
    <s v="Samsung A165F A16 128GB"/>
    <n v="1"/>
    <n v="110.11790000000001"/>
    <n v="119"/>
    <n v="119"/>
    <n v="8.8820999999999994"/>
    <n v="8.8800000000000008"/>
    <n v="7.46"/>
    <s v="V0012"/>
    <x v="1"/>
    <s v="KÜB14"/>
    <s v="EXP"/>
    <s v="Geräte"/>
    <x v="1"/>
    <n v="1"/>
    <n v="110.11790000000001"/>
    <n v="119"/>
    <n v="119"/>
    <n v="8.8820999999999994"/>
    <n v="8.8800000000000008"/>
    <n v="7.4621848739495802E-2"/>
    <n v="1"/>
    <m/>
    <x v="0"/>
    <s v="Nein"/>
    <x v="0"/>
  </r>
  <r>
    <n v="14575129"/>
    <x v="8"/>
    <x v="0"/>
    <n v="2001265"/>
    <s v="Sofortrechnung"/>
    <s v="eam\mustafa.oezer"/>
    <x v="0"/>
    <s v="27015"/>
    <s v="Electronic Partner Schweiz AG"/>
    <x v="1"/>
    <s v="6"/>
    <s v="101030355"/>
    <x v="57"/>
    <s v="Samsung A256B A25 5G 256GB"/>
    <n v="1"/>
    <n v="195"/>
    <n v="202"/>
    <n v="202"/>
    <n v="7"/>
    <n v="7"/>
    <n v="3.46"/>
    <s v="V0012"/>
    <x v="1"/>
    <s v="KÜB14"/>
    <s v="EXP"/>
    <s v="Geräte"/>
    <x v="1"/>
    <n v="1"/>
    <n v="195"/>
    <n v="202"/>
    <n v="202"/>
    <n v="7"/>
    <n v="7"/>
    <n v="3.4653465346534656E-2"/>
    <n v="1"/>
    <m/>
    <x v="0"/>
    <s v="Nein"/>
    <x v="0"/>
  </r>
  <r>
    <n v="14575129"/>
    <x v="8"/>
    <x v="0"/>
    <n v="2001265"/>
    <s v="Sofortrechnung"/>
    <s v="eam\mustafa.oezer"/>
    <x v="0"/>
    <s v="27015"/>
    <s v="Electronic Partner Schweiz AG"/>
    <x v="1"/>
    <s v="7"/>
    <s v="101030394"/>
    <x v="104"/>
    <s v="Samsung S928B S24 Ultra 5G 256GB"/>
    <n v="5"/>
    <n v="759"/>
    <n v="769"/>
    <n v="3845"/>
    <n v="10"/>
    <n v="50"/>
    <n v="1.3"/>
    <s v="V0012"/>
    <x v="1"/>
    <s v="KÜB14"/>
    <s v="EXP"/>
    <s v="Geräte"/>
    <x v="1"/>
    <n v="5"/>
    <n v="759"/>
    <n v="769"/>
    <n v="3845"/>
    <n v="10"/>
    <n v="50"/>
    <n v="1.3003901170351105E-2"/>
    <n v="1"/>
    <m/>
    <x v="0"/>
    <s v="Nein"/>
    <x v="0"/>
  </r>
  <r>
    <n v="14575129"/>
    <x v="8"/>
    <x v="0"/>
    <n v="2001265"/>
    <s v="Sofortrechnung"/>
    <s v="eam\mustafa.oezer"/>
    <x v="0"/>
    <s v="27015"/>
    <s v="Electronic Partner Schweiz AG"/>
    <x v="1"/>
    <s v="8"/>
    <s v="101030658"/>
    <x v="424"/>
    <s v="Samsung A165F A16 128GB"/>
    <n v="2"/>
    <n v="109"/>
    <n v="119"/>
    <n v="238"/>
    <n v="10"/>
    <n v="20"/>
    <n v="8.4"/>
    <s v="V0012"/>
    <x v="1"/>
    <s v="KÜB14"/>
    <s v="EXP"/>
    <s v="Geräte"/>
    <x v="1"/>
    <n v="2"/>
    <n v="109"/>
    <n v="119"/>
    <n v="238"/>
    <n v="10"/>
    <n v="20"/>
    <n v="8.4033613445378158E-2"/>
    <n v="1"/>
    <m/>
    <x v="0"/>
    <s v="Nein"/>
    <x v="0"/>
  </r>
  <r>
    <n v="14575129"/>
    <x v="8"/>
    <x v="0"/>
    <n v="2001265"/>
    <s v="Sofortrechnung"/>
    <s v="eam\mustafa.oezer"/>
    <x v="0"/>
    <s v="27015"/>
    <s v="Electronic Partner Schweiz AG"/>
    <x v="1"/>
    <s v="9"/>
    <s v="101030419"/>
    <x v="22"/>
    <s v="Samsung G556B Xcover 7 128GB EE"/>
    <n v="5"/>
    <n v="197.0257"/>
    <n v="209"/>
    <n v="1045"/>
    <n v="11.974299999999999"/>
    <n v="59.87"/>
    <n v="5.72"/>
    <s v="V0012"/>
    <x v="1"/>
    <s v="KÜB14"/>
    <s v="EXP"/>
    <s v="Geräte"/>
    <x v="1"/>
    <n v="5"/>
    <n v="197.0257"/>
    <n v="209"/>
    <n v="1045"/>
    <n v="11.974299999999999"/>
    <n v="59.87"/>
    <n v="5.729186602870813E-2"/>
    <n v="1"/>
    <m/>
    <x v="0"/>
    <s v="Nein"/>
    <x v="0"/>
  </r>
  <r>
    <n v="14575100"/>
    <x v="8"/>
    <x v="0"/>
    <n v="2001266"/>
    <s v="Sofortrechnung"/>
    <s v="Yasar.Yigitbilek"/>
    <x v="1"/>
    <s v="21493"/>
    <s v="Cyberport SE"/>
    <x v="0"/>
    <s v="1"/>
    <s v="200030297"/>
    <x v="644"/>
    <s v="Samsung Watch7 Ultra SM-L705 47mm LTE"/>
    <n v="1"/>
    <n v="302"/>
    <n v="340"/>
    <n v="340"/>
    <n v="38"/>
    <n v="38"/>
    <n v="11.17"/>
    <s v="V0012"/>
    <x v="1"/>
    <s v="KÜB14"/>
    <s v="GRK"/>
    <s v="Zubehör"/>
    <x v="1"/>
    <n v="1"/>
    <n v="302"/>
    <n v="340"/>
    <n v="340"/>
    <n v="38"/>
    <n v="38"/>
    <n v="0.11176470588235295"/>
    <n v="1"/>
    <m/>
    <x v="0"/>
    <s v="Nein"/>
    <x v="0"/>
  </r>
  <r>
    <n v="14575015"/>
    <x v="8"/>
    <x v="0"/>
    <n v="2001267"/>
    <s v="Sofortrechnung"/>
    <s v="Yasar.Yigitbilek"/>
    <x v="1"/>
    <s v="10022"/>
    <s v="etronixx Sales GmbH"/>
    <x v="1"/>
    <s v="1"/>
    <s v="100034554"/>
    <x v="621"/>
    <s v="Samsung X510N Tab S9 FE 128GB [WiFi]"/>
    <n v="3"/>
    <n v="305"/>
    <n v="315"/>
    <n v="945"/>
    <n v="10"/>
    <n v="30"/>
    <n v="3.17"/>
    <s v="V0042"/>
    <x v="5"/>
    <s v="KÜB14"/>
    <s v="GRK"/>
    <s v="Geräte"/>
    <x v="5"/>
    <n v="3"/>
    <n v="305"/>
    <n v="315"/>
    <n v="945"/>
    <n v="10"/>
    <n v="30"/>
    <n v="3.1746031746031744E-2"/>
    <n v="1"/>
    <m/>
    <x v="0"/>
    <s v="Nein"/>
    <x v="0"/>
  </r>
  <r>
    <n v="14575015"/>
    <x v="8"/>
    <x v="0"/>
    <n v="2001267"/>
    <s v="Sofortrechnung"/>
    <s v="Yasar.Yigitbilek"/>
    <x v="1"/>
    <s v="10022"/>
    <s v="etronixx Sales GmbH"/>
    <x v="1"/>
    <s v="2"/>
    <s v="101690209"/>
    <x v="12"/>
    <s v="Xiaomi Redmi Pad SE 8GB/256GB [WiFi]"/>
    <n v="1"/>
    <n v="129.98869999999999"/>
    <n v="147"/>
    <n v="147"/>
    <n v="17.011299999999999"/>
    <n v="17.010000000000002"/>
    <n v="11.57"/>
    <s v="V0042"/>
    <x v="5"/>
    <s v="KÜB14"/>
    <s v="GRK"/>
    <s v="Geräte"/>
    <x v="5"/>
    <n v="1"/>
    <n v="129.98869999999999"/>
    <n v="147"/>
    <n v="147"/>
    <n v="17.011299999999999"/>
    <n v="17.010000000000002"/>
    <n v="0.11571428571428573"/>
    <n v="1"/>
    <m/>
    <x v="0"/>
    <s v="Nein"/>
    <x v="0"/>
  </r>
  <r>
    <n v="14575015"/>
    <x v="8"/>
    <x v="0"/>
    <n v="2001267"/>
    <s v="Sofortrechnung"/>
    <s v="Yasar.Yigitbilek"/>
    <x v="1"/>
    <s v="10022"/>
    <s v="etronixx Sales GmbH"/>
    <x v="1"/>
    <s v="3"/>
    <s v="101030492"/>
    <x v="138"/>
    <s v="Samsung A356B A35 5G 256GB"/>
    <n v="7"/>
    <n v="227.2817"/>
    <n v="239"/>
    <n v="1673"/>
    <n v="11.718299999999999"/>
    <n v="82.03"/>
    <n v="4.9000000000000004"/>
    <s v="V0042"/>
    <x v="5"/>
    <s v="KÜB14"/>
    <s v="GRK"/>
    <s v="Geräte"/>
    <x v="5"/>
    <n v="7"/>
    <n v="227.2817"/>
    <n v="239"/>
    <n v="1673"/>
    <n v="11.718299999999999"/>
    <n v="82.03"/>
    <n v="4.903167961745368E-2"/>
    <n v="1"/>
    <m/>
    <x v="0"/>
    <s v="Nein"/>
    <x v="0"/>
  </r>
  <r>
    <n v="14575015"/>
    <x v="8"/>
    <x v="0"/>
    <n v="2001267"/>
    <s v="Sofortrechnung"/>
    <s v="Yasar.Yigitbilek"/>
    <x v="1"/>
    <s v="10022"/>
    <s v="etronixx Sales GmbH"/>
    <x v="1"/>
    <s v="4"/>
    <s v="101030526"/>
    <x v="628"/>
    <s v="Samsung X110N Tab A9 128GB [WiFi]"/>
    <n v="1"/>
    <n v="117"/>
    <n v="129"/>
    <n v="129"/>
    <n v="12"/>
    <n v="12"/>
    <n v="9.3000000000000007"/>
    <s v="V0042"/>
    <x v="5"/>
    <s v="KÜB14"/>
    <s v="GRK"/>
    <s v="Geräte"/>
    <x v="5"/>
    <n v="1"/>
    <n v="117"/>
    <n v="129"/>
    <n v="129"/>
    <n v="12"/>
    <n v="12"/>
    <n v="9.3023255813953487E-2"/>
    <n v="1"/>
    <m/>
    <x v="0"/>
    <s v="Nein"/>
    <x v="0"/>
  </r>
  <r>
    <n v="14575015"/>
    <x v="8"/>
    <x v="0"/>
    <n v="2001267"/>
    <s v="Sofortrechnung"/>
    <s v="Yasar.Yigitbilek"/>
    <x v="1"/>
    <s v="10022"/>
    <s v="etronixx Sales GmbH"/>
    <x v="1"/>
    <s v="5"/>
    <s v="100034470"/>
    <x v="622"/>
    <s v="Samsung X110N Tab A9 64GB [WiFi]"/>
    <n v="1"/>
    <n v="91"/>
    <n v="99"/>
    <n v="99"/>
    <n v="8"/>
    <n v="8"/>
    <n v="8.08"/>
    <s v="V0042"/>
    <x v="5"/>
    <s v="KÜB14"/>
    <s v="GRK"/>
    <s v="Geräte"/>
    <x v="5"/>
    <n v="1"/>
    <n v="91"/>
    <n v="99"/>
    <n v="99"/>
    <n v="8"/>
    <n v="8"/>
    <n v="8.0808080808080815E-2"/>
    <n v="1"/>
    <m/>
    <x v="0"/>
    <s v="Nein"/>
    <x v="0"/>
  </r>
  <r>
    <n v="14575015"/>
    <x v="8"/>
    <x v="0"/>
    <n v="2001267"/>
    <s v="Sofortrechnung"/>
    <s v="Yasar.Yigitbilek"/>
    <x v="1"/>
    <s v="10022"/>
    <s v="etronixx Sales GmbH"/>
    <x v="1"/>
    <s v="6"/>
    <s v="100034506"/>
    <x v="249"/>
    <s v="Samsung A236B A23 5G 128GB EE"/>
    <n v="1"/>
    <n v="149"/>
    <n v="165"/>
    <n v="165"/>
    <n v="16"/>
    <n v="16"/>
    <n v="9.69"/>
    <s v="V0042"/>
    <x v="5"/>
    <s v="KÜB14"/>
    <s v="GRK"/>
    <s v="Geräte"/>
    <x v="5"/>
    <n v="1"/>
    <n v="149"/>
    <n v="165"/>
    <n v="165"/>
    <n v="16"/>
    <n v="16"/>
    <n v="9.696969696969697E-2"/>
    <n v="1"/>
    <m/>
    <x v="0"/>
    <s v="Nein"/>
    <x v="0"/>
  </r>
  <r>
    <n v="14575015"/>
    <x v="8"/>
    <x v="0"/>
    <n v="2001267"/>
    <s v="Sofortrechnung"/>
    <s v="Yasar.Yigitbilek"/>
    <x v="1"/>
    <s v="10022"/>
    <s v="etronixx Sales GmbH"/>
    <x v="1"/>
    <s v="7"/>
    <s v="101030317"/>
    <x v="279"/>
    <s v="Samsung A546B A54 5G 128GB"/>
    <n v="4"/>
    <n v="240.00970000000001"/>
    <n v="244"/>
    <n v="976"/>
    <n v="3.9903"/>
    <n v="15.96"/>
    <n v="1.63"/>
    <s v="V0042"/>
    <x v="5"/>
    <s v="KÜB14"/>
    <s v="GRK"/>
    <s v="Geräte"/>
    <x v="5"/>
    <n v="4"/>
    <n v="240.00970000000001"/>
    <n v="244"/>
    <n v="976"/>
    <n v="3.9903"/>
    <n v="15.96"/>
    <n v="1.6352459016393442E-2"/>
    <n v="1"/>
    <m/>
    <x v="0"/>
    <s v="Nein"/>
    <x v="0"/>
  </r>
  <r>
    <n v="14575015"/>
    <x v="8"/>
    <x v="0"/>
    <n v="2001267"/>
    <s v="Sofortrechnung"/>
    <s v="Yasar.Yigitbilek"/>
    <x v="1"/>
    <s v="10022"/>
    <s v="etronixx Sales GmbH"/>
    <x v="0"/>
    <s v="8"/>
    <s v="200300461"/>
    <x v="430"/>
    <s v="nach Aufnahme in Preisliste pflegen"/>
    <n v="1"/>
    <n v="625"/>
    <n v="638"/>
    <n v="638"/>
    <n v="13"/>
    <n v="13"/>
    <n v="2.0299999999999998"/>
    <s v="V0042"/>
    <x v="5"/>
    <s v="KÜB14"/>
    <s v="GRK"/>
    <s v="Zubehör"/>
    <x v="5"/>
    <n v="1"/>
    <n v="625"/>
    <n v="638"/>
    <n v="638"/>
    <n v="13"/>
    <n v="13"/>
    <n v="2.037617554858934E-2"/>
    <n v="1"/>
    <m/>
    <x v="0"/>
    <s v="Nein"/>
    <x v="0"/>
  </r>
  <r>
    <n v="14575015"/>
    <x v="8"/>
    <x v="0"/>
    <n v="2001267"/>
    <s v="Sofortrechnung"/>
    <s v="Yasar.Yigitbilek"/>
    <x v="1"/>
    <s v="10022"/>
    <s v="etronixx Sales GmbH"/>
    <x v="0"/>
    <s v="9"/>
    <s v="200060084"/>
    <x v="64"/>
    <s v="Google Pixel 9 Pro XL Case"/>
    <n v="1"/>
    <n v="16.010000000000002"/>
    <n v="18"/>
    <n v="18"/>
    <n v="1.99"/>
    <n v="1.99"/>
    <n v="11.05"/>
    <s v="V0042"/>
    <x v="5"/>
    <s v="KÜB14"/>
    <s v="GRK"/>
    <s v="Zubehör"/>
    <x v="5"/>
    <n v="1"/>
    <n v="16.010000000000002"/>
    <n v="18"/>
    <n v="18"/>
    <n v="1.99"/>
    <n v="1.99"/>
    <n v="0.11055555555555556"/>
    <n v="1"/>
    <m/>
    <x v="0"/>
    <s v="Nein"/>
    <x v="0"/>
  </r>
  <r>
    <n v="14575015"/>
    <x v="8"/>
    <x v="0"/>
    <n v="2001267"/>
    <s v="Sofortrechnung"/>
    <s v="Yasar.Yigitbilek"/>
    <x v="1"/>
    <s v="10022"/>
    <s v="etronixx Sales GmbH"/>
    <x v="0"/>
    <s v="10"/>
    <s v="200030239"/>
    <x v="122"/>
    <s v="Samsung SmartTag2 1er-Pack EI-T5600B"/>
    <n v="1"/>
    <n v="13.5015"/>
    <n v="14.5"/>
    <n v="14.5"/>
    <n v="0.99850000000000005"/>
    <n v="1"/>
    <n v="6.88"/>
    <s v="V0042"/>
    <x v="5"/>
    <s v="KÜB14"/>
    <s v="GRK"/>
    <s v="Zubehör"/>
    <x v="5"/>
    <n v="1"/>
    <n v="13.5015"/>
    <n v="14.5"/>
    <n v="14.5"/>
    <n v="0.99850000000000005"/>
    <n v="1"/>
    <n v="6.8965517241379309E-2"/>
    <n v="1"/>
    <m/>
    <x v="0"/>
    <s v="Nein"/>
    <x v="0"/>
  </r>
  <r>
    <n v="14575015"/>
    <x v="8"/>
    <x v="0"/>
    <n v="2001267"/>
    <s v="Sofortrechnung"/>
    <s v="Yasar.Yigitbilek"/>
    <x v="1"/>
    <s v="10022"/>
    <s v="etronixx Sales GmbH"/>
    <x v="1"/>
    <s v="11"/>
    <s v="101300332"/>
    <x v="250"/>
    <s v="Apple iPad 10.2&quot; 2021 64GB [WiFi]"/>
    <n v="5"/>
    <n v="202"/>
    <n v="217"/>
    <n v="1085"/>
    <n v="15"/>
    <n v="75"/>
    <n v="6.91"/>
    <s v="V0042"/>
    <x v="5"/>
    <s v="KÜB14"/>
    <s v="GRK"/>
    <s v="Geräte"/>
    <x v="5"/>
    <n v="5"/>
    <n v="202"/>
    <n v="217"/>
    <n v="1085"/>
    <n v="15"/>
    <n v="75"/>
    <n v="6.9124423963133647E-2"/>
    <n v="1"/>
    <m/>
    <x v="0"/>
    <s v="Nein"/>
    <x v="0"/>
  </r>
  <r>
    <n v="14575015"/>
    <x v="8"/>
    <x v="0"/>
    <n v="2001267"/>
    <s v="Sofortrechnung"/>
    <s v="Yasar.Yigitbilek"/>
    <x v="1"/>
    <s v="10022"/>
    <s v="etronixx Sales GmbH"/>
    <x v="1"/>
    <s v="12"/>
    <s v="100690579"/>
    <x v="206"/>
    <s v="Xiaomi Redmi 13C 4GB/128GB"/>
    <n v="2"/>
    <n v="80.210499999999996"/>
    <n v="85"/>
    <n v="170"/>
    <n v="4.7895000000000003"/>
    <n v="9.58"/>
    <n v="5.63"/>
    <s v="V0042"/>
    <x v="5"/>
    <s v="KÜB14"/>
    <s v="GRK"/>
    <s v="Geräte"/>
    <x v="5"/>
    <n v="2"/>
    <n v="80.210499999999996"/>
    <n v="85"/>
    <n v="170"/>
    <n v="4.7895000000000003"/>
    <n v="9.58"/>
    <n v="5.6352941176470592E-2"/>
    <n v="1"/>
    <m/>
    <x v="0"/>
    <s v="Nein"/>
    <x v="0"/>
  </r>
  <r>
    <n v="14573565"/>
    <x v="8"/>
    <x v="0"/>
    <n v="2001268"/>
    <s v="Sofortrechnung"/>
    <s v="eam\mustafa.oezer"/>
    <x v="0"/>
    <s v="30147"/>
    <s v="JB Trade d.o.o."/>
    <x v="3"/>
    <s v="1"/>
    <s v="900010011"/>
    <x v="36"/>
    <s v="Sonstiges"/>
    <n v="1"/>
    <n v="0"/>
    <n v="20"/>
    <n v="20"/>
    <n v="20"/>
    <n v="20"/>
    <m/>
    <s v="V0023"/>
    <x v="3"/>
    <s v="VKASSE"/>
    <s v="EXP"/>
    <s v="Sonstige"/>
    <x v="3"/>
    <n v="1"/>
    <n v="0"/>
    <n v="20"/>
    <n v="20"/>
    <n v="20"/>
    <n v="20"/>
    <n v="1"/>
    <n v="1"/>
    <m/>
    <x v="2"/>
    <s v="Ja"/>
    <x v="0"/>
  </r>
  <r>
    <n v="14573565"/>
    <x v="8"/>
    <x v="0"/>
    <n v="2001268"/>
    <s v="Sofortrechnung"/>
    <s v="eam\mustafa.oezer"/>
    <x v="0"/>
    <s v="30147"/>
    <s v="JB Trade d.o.o."/>
    <x v="3"/>
    <s v="2"/>
    <s v="900010011"/>
    <x v="36"/>
    <s v="Sonstiges"/>
    <n v="1"/>
    <n v="0"/>
    <n v="20"/>
    <n v="20"/>
    <n v="20"/>
    <n v="20"/>
    <m/>
    <s v="V0023"/>
    <x v="3"/>
    <s v="VKASSE"/>
    <s v="EXP"/>
    <s v="Sonstige"/>
    <x v="3"/>
    <n v="1"/>
    <n v="0"/>
    <n v="20"/>
    <n v="20"/>
    <n v="20"/>
    <n v="20"/>
    <n v="1"/>
    <n v="1"/>
    <m/>
    <x v="2"/>
    <s v="Ja"/>
    <x v="0"/>
  </r>
  <r>
    <n v="14573565"/>
    <x v="8"/>
    <x v="0"/>
    <n v="2001268"/>
    <s v="Sofortrechnung"/>
    <s v="eam\mustafa.oezer"/>
    <x v="0"/>
    <s v="30147"/>
    <s v="JB Trade d.o.o."/>
    <x v="0"/>
    <s v="3"/>
    <s v="201300062"/>
    <x v="336"/>
    <s v="Apple AirPods Pro (2. Generation)"/>
    <n v="1"/>
    <n v="181.29769999999999"/>
    <n v="193"/>
    <n v="193"/>
    <n v="11.702299999999999"/>
    <n v="11.7"/>
    <n v="6.06"/>
    <s v="V0023"/>
    <x v="3"/>
    <s v="VKASSE"/>
    <s v="EXP"/>
    <s v="Zubehör"/>
    <x v="3"/>
    <n v="1"/>
    <n v="181.29769999999999"/>
    <n v="193"/>
    <n v="193"/>
    <n v="11.702299999999999"/>
    <n v="11.7"/>
    <n v="6.0621761658031084E-2"/>
    <n v="1"/>
    <m/>
    <x v="0"/>
    <s v="Nein"/>
    <x v="0"/>
  </r>
  <r>
    <n v="14573565"/>
    <x v="8"/>
    <x v="0"/>
    <n v="2001268"/>
    <s v="Sofortrechnung"/>
    <s v="eam\mustafa.oezer"/>
    <x v="0"/>
    <s v="30147"/>
    <s v="JB Trade d.o.o."/>
    <x v="0"/>
    <s v="4"/>
    <s v="201300062"/>
    <x v="336"/>
    <s v="Apple AirPods Pro (2. Generation)"/>
    <n v="1"/>
    <n v="181.29769999999999"/>
    <n v="193"/>
    <n v="193"/>
    <n v="11.702299999999999"/>
    <n v="11.7"/>
    <n v="6.06"/>
    <s v="V0023"/>
    <x v="3"/>
    <s v="VKASSE"/>
    <s v="EXP"/>
    <s v="Zubehör"/>
    <x v="3"/>
    <n v="1"/>
    <n v="181.29769999999999"/>
    <n v="193"/>
    <n v="193"/>
    <n v="11.702299999999999"/>
    <n v="11.7"/>
    <n v="6.0621761658031084E-2"/>
    <n v="1"/>
    <m/>
    <x v="0"/>
    <s v="Nein"/>
    <x v="0"/>
  </r>
  <r>
    <n v="14573565"/>
    <x v="8"/>
    <x v="0"/>
    <n v="2001268"/>
    <s v="Sofortrechnung"/>
    <s v="eam\mustafa.oezer"/>
    <x v="0"/>
    <s v="30147"/>
    <s v="JB Trade d.o.o."/>
    <x v="1"/>
    <s v="5"/>
    <s v="101030457"/>
    <x v="203"/>
    <s v="Samsung A556B A55 5G 128GB"/>
    <n v="1"/>
    <n v="258.7989"/>
    <n v="269"/>
    <n v="269"/>
    <n v="10.2011"/>
    <n v="10.199999999999999"/>
    <n v="3.79"/>
    <s v="V0023"/>
    <x v="3"/>
    <s v="VKASSE"/>
    <s v="EXP"/>
    <s v="Geräte"/>
    <x v="3"/>
    <n v="1"/>
    <n v="258.7989"/>
    <n v="269"/>
    <n v="269"/>
    <n v="10.2011"/>
    <n v="10.199999999999999"/>
    <n v="3.7918215613382898E-2"/>
    <n v="1"/>
    <m/>
    <x v="0"/>
    <s v="Nein"/>
    <x v="0"/>
  </r>
  <r>
    <n v="14573565"/>
    <x v="8"/>
    <x v="0"/>
    <n v="2001268"/>
    <s v="Sofortrechnung"/>
    <s v="eam\mustafa.oezer"/>
    <x v="0"/>
    <s v="30147"/>
    <s v="JB Trade d.o.o."/>
    <x v="1"/>
    <s v="6"/>
    <s v="100690670"/>
    <x v="540"/>
    <s v="Xiaomi Redmi 14C 4GB/128GB"/>
    <n v="5"/>
    <n v="77.5"/>
    <n v="83"/>
    <n v="415"/>
    <n v="5.5"/>
    <n v="27.5"/>
    <n v="6.62"/>
    <s v="V0023"/>
    <x v="3"/>
    <s v="VKASSE"/>
    <s v="EXP"/>
    <s v="Geräte"/>
    <x v="3"/>
    <n v="5"/>
    <n v="77.5"/>
    <n v="83"/>
    <n v="415"/>
    <n v="5.5"/>
    <n v="27.5"/>
    <n v="6.6265060240963861E-2"/>
    <n v="1"/>
    <m/>
    <x v="0"/>
    <s v="Nein"/>
    <x v="0"/>
  </r>
  <r>
    <n v="14573565"/>
    <x v="8"/>
    <x v="0"/>
    <n v="2001268"/>
    <s v="Sofortrechnung"/>
    <s v="eam\mustafa.oezer"/>
    <x v="0"/>
    <s v="30147"/>
    <s v="JB Trade d.o.o."/>
    <x v="1"/>
    <s v="7"/>
    <s v="100034591"/>
    <x v="629"/>
    <s v="Samsung A256B A25 5G 128GB"/>
    <n v="4"/>
    <n v="165.9367"/>
    <n v="179"/>
    <n v="716"/>
    <n v="13.0633"/>
    <n v="52.25"/>
    <n v="7.29"/>
    <s v="V0023"/>
    <x v="3"/>
    <s v="VKASSE"/>
    <s v="EXP"/>
    <s v="Geräte"/>
    <x v="3"/>
    <n v="4"/>
    <n v="165.9367"/>
    <n v="179"/>
    <n v="716"/>
    <n v="13.0633"/>
    <n v="52.25"/>
    <n v="7.2974860335195527E-2"/>
    <n v="1"/>
    <m/>
    <x v="0"/>
    <s v="Nein"/>
    <x v="0"/>
  </r>
  <r>
    <n v="14573565"/>
    <x v="8"/>
    <x v="0"/>
    <n v="2001268"/>
    <s v="Sofortrechnung"/>
    <s v="eam\mustafa.oezer"/>
    <x v="0"/>
    <s v="30147"/>
    <s v="JB Trade d.o.o."/>
    <x v="1"/>
    <s v="8"/>
    <s v="101300037"/>
    <x v="91"/>
    <s v="Apple iPhone 14 128GB"/>
    <n v="1"/>
    <n v="491.02229999999997"/>
    <n v="517"/>
    <n v="517"/>
    <n v="25.977699999999999"/>
    <n v="25.98"/>
    <n v="5.0199999999999996"/>
    <s v="V0023"/>
    <x v="3"/>
    <s v="VKASSE"/>
    <s v="EXP"/>
    <s v="Geräte"/>
    <x v="3"/>
    <n v="1"/>
    <n v="491.02229999999997"/>
    <n v="517"/>
    <n v="517"/>
    <n v="25.977699999999999"/>
    <n v="25.98"/>
    <n v="5.0251450676982591E-2"/>
    <n v="1"/>
    <m/>
    <x v="0"/>
    <s v="Nein"/>
    <x v="0"/>
  </r>
  <r>
    <n v="14573565"/>
    <x v="8"/>
    <x v="0"/>
    <n v="2001268"/>
    <s v="Sofortrechnung"/>
    <s v="eam\mustafa.oezer"/>
    <x v="0"/>
    <s v="30147"/>
    <s v="JB Trade d.o.o."/>
    <x v="1"/>
    <s v="9"/>
    <s v="101300037"/>
    <x v="91"/>
    <s v="Apple iPhone 14 128GB"/>
    <n v="3"/>
    <n v="491.02229999999997"/>
    <n v="519"/>
    <n v="1557"/>
    <n v="27.977699999999999"/>
    <n v="83.93"/>
    <n v="5.39"/>
    <s v="V0023"/>
    <x v="3"/>
    <s v="VKASSE"/>
    <s v="EXP"/>
    <s v="Geräte"/>
    <x v="3"/>
    <n v="3"/>
    <n v="491.02229999999997"/>
    <n v="519"/>
    <n v="1557"/>
    <n v="27.977699999999999"/>
    <n v="83.93"/>
    <n v="5.3904945407835587E-2"/>
    <n v="1"/>
    <m/>
    <x v="0"/>
    <s v="Nein"/>
    <x v="0"/>
  </r>
  <r>
    <n v="14574987"/>
    <x v="8"/>
    <x v="0"/>
    <n v="2001269"/>
    <s v="Sofortrechnung"/>
    <s v="Yasar.Yigitbilek"/>
    <x v="0"/>
    <s v="30900"/>
    <s v="Goden Sp. z.o.o"/>
    <x v="1"/>
    <s v="1"/>
    <s v="100034495"/>
    <x v="306"/>
    <s v="Samsung S928B S24 Ultra 5G 512GB"/>
    <n v="3"/>
    <n v="795"/>
    <n v="833"/>
    <n v="2499"/>
    <n v="38"/>
    <n v="114"/>
    <n v="4.5599999999999996"/>
    <s v="V0027"/>
    <x v="9"/>
    <s v="VKASSE"/>
    <s v="EXP"/>
    <s v="Geräte"/>
    <x v="7"/>
    <n v="3"/>
    <n v="795"/>
    <n v="833"/>
    <n v="2499"/>
    <n v="38"/>
    <n v="114"/>
    <n v="4.561824729891957E-2"/>
    <n v="1"/>
    <m/>
    <x v="0"/>
    <s v="Nein"/>
    <x v="0"/>
  </r>
  <r>
    <n v="14574987"/>
    <x v="8"/>
    <x v="0"/>
    <n v="2001269"/>
    <s v="Sofortrechnung"/>
    <s v="Yasar.Yigitbilek"/>
    <x v="0"/>
    <s v="30900"/>
    <s v="Goden Sp. z.o.o"/>
    <x v="1"/>
    <s v="2"/>
    <s v="101680024"/>
    <x v="690"/>
    <s v="OnePlus 12R 5G 16GB/256GB"/>
    <n v="3"/>
    <n v="406"/>
    <n v="425"/>
    <n v="1275"/>
    <n v="19"/>
    <n v="57"/>
    <n v="4.47"/>
    <s v="V0027"/>
    <x v="9"/>
    <s v="VKASSE"/>
    <s v="EXP"/>
    <s v="Geräte"/>
    <x v="7"/>
    <n v="3"/>
    <n v="406"/>
    <n v="425"/>
    <n v="1275"/>
    <n v="19"/>
    <n v="57"/>
    <n v="4.4705882352941179E-2"/>
    <n v="1"/>
    <m/>
    <x v="0"/>
    <s v="Nein"/>
    <x v="0"/>
  </r>
  <r>
    <n v="14574987"/>
    <x v="8"/>
    <x v="0"/>
    <n v="2001269"/>
    <s v="Sofortrechnung"/>
    <s v="Yasar.Yigitbilek"/>
    <x v="0"/>
    <s v="30900"/>
    <s v="Goden Sp. z.o.o"/>
    <x v="1"/>
    <s v="3"/>
    <s v="101030485"/>
    <x v="39"/>
    <s v="Samsung A556B A55 5G 128GB"/>
    <n v="5"/>
    <n v="254.48859999999999"/>
    <n v="272"/>
    <n v="1360"/>
    <n v="17.511399999999998"/>
    <n v="87.56"/>
    <n v="6.43"/>
    <s v="V0027"/>
    <x v="9"/>
    <s v="VKASSE"/>
    <s v="EXP"/>
    <s v="Geräte"/>
    <x v="7"/>
    <n v="5"/>
    <n v="254.48859999999999"/>
    <n v="272"/>
    <n v="1360"/>
    <n v="17.511399999999998"/>
    <n v="87.56"/>
    <n v="6.4382352941176474E-2"/>
    <n v="1"/>
    <m/>
    <x v="0"/>
    <s v="Nein"/>
    <x v="0"/>
  </r>
  <r>
    <n v="14574987"/>
    <x v="8"/>
    <x v="0"/>
    <n v="2001269"/>
    <s v="Sofortrechnung"/>
    <s v="Yasar.Yigitbilek"/>
    <x v="0"/>
    <s v="30900"/>
    <s v="Goden Sp. z.o.o"/>
    <x v="1"/>
    <s v="4"/>
    <s v="101030382"/>
    <x v="28"/>
    <s v="Samsung S921B S24 5G 256GB"/>
    <n v="5"/>
    <n v="527.87900000000002"/>
    <n v="550"/>
    <n v="2750"/>
    <n v="22.120999999999999"/>
    <n v="110.6"/>
    <n v="4.0199999999999996"/>
    <s v="V0027"/>
    <x v="9"/>
    <s v="VKASSE"/>
    <s v="EXP"/>
    <s v="Geräte"/>
    <x v="7"/>
    <n v="5"/>
    <n v="527.87900000000002"/>
    <n v="550"/>
    <n v="2750"/>
    <n v="22.120999999999999"/>
    <n v="110.6"/>
    <n v="4.0218181818181813E-2"/>
    <n v="1"/>
    <m/>
    <x v="0"/>
    <s v="Nein"/>
    <x v="0"/>
  </r>
  <r>
    <n v="14574987"/>
    <x v="8"/>
    <x v="0"/>
    <n v="2001269"/>
    <s v="Sofortrechnung"/>
    <s v="Yasar.Yigitbilek"/>
    <x v="0"/>
    <s v="30900"/>
    <s v="Goden Sp. z.o.o"/>
    <x v="1"/>
    <s v="5"/>
    <s v="101030303"/>
    <x v="246"/>
    <s v="Samsung X710N Tab S9 128GB [WiFi]"/>
    <n v="1"/>
    <n v="445"/>
    <n v="463"/>
    <n v="463"/>
    <n v="18"/>
    <n v="18"/>
    <n v="3.88"/>
    <s v="V0027"/>
    <x v="9"/>
    <s v="VKASSE"/>
    <s v="EXP"/>
    <s v="Geräte"/>
    <x v="7"/>
    <n v="1"/>
    <n v="445"/>
    <n v="463"/>
    <n v="463"/>
    <n v="18"/>
    <n v="18"/>
    <n v="3.8876889848812095E-2"/>
    <n v="1"/>
    <m/>
    <x v="0"/>
    <s v="Nein"/>
    <x v="0"/>
  </r>
  <r>
    <n v="14575128"/>
    <x v="8"/>
    <x v="0"/>
    <n v="2001270"/>
    <s v="Sofortrechnung"/>
    <s v="Yasar.Yigitbilek"/>
    <x v="0"/>
    <s v="24156"/>
    <s v="Global Multimedia SAS"/>
    <x v="1"/>
    <s v="1"/>
    <s v="101690343"/>
    <x v="589"/>
    <s v="Xiaomi Redmi Pad SE 8.7&quot; 4G 4GB/128GB"/>
    <n v="10"/>
    <n v="95.736900000000006"/>
    <n v="99"/>
    <n v="990"/>
    <n v="3.2631000000000001"/>
    <n v="32.630000000000003"/>
    <n v="3.29"/>
    <s v="V0027"/>
    <x v="9"/>
    <s v="KPUD"/>
    <s v="EXP"/>
    <s v="Geräte"/>
    <x v="7"/>
    <n v="10"/>
    <n v="95.736900000000006"/>
    <n v="99"/>
    <n v="990"/>
    <n v="3.2631000000000001"/>
    <n v="32.630000000000003"/>
    <n v="3.295959595959596E-2"/>
    <n v="1"/>
    <m/>
    <x v="0"/>
    <s v="Nein"/>
    <x v="0"/>
  </r>
  <r>
    <n v="14574010"/>
    <x v="8"/>
    <x v="0"/>
    <n v="2001271"/>
    <s v="Sofortrechnung"/>
    <s v="Yasar.Yigitbilek"/>
    <x v="2"/>
    <s v="23779"/>
    <s v="Yucom Mobile"/>
    <x v="1"/>
    <s v="1"/>
    <s v="100303126"/>
    <x v="333"/>
    <s v="Apple iPhone 16 Pro 256GB"/>
    <n v="1"/>
    <n v="990"/>
    <n v="1025"/>
    <n v="1025"/>
    <n v="35"/>
    <n v="35"/>
    <n v="3.41"/>
    <s v="V0151"/>
    <x v="20"/>
    <s v="KVAB30"/>
    <s v="FHK"/>
    <s v="Geräte"/>
    <x v="2"/>
    <n v="1"/>
    <n v="990"/>
    <n v="1025"/>
    <n v="1025"/>
    <n v="35"/>
    <n v="35"/>
    <n v="3.4146341463414637E-2"/>
    <n v="1"/>
    <m/>
    <x v="0"/>
    <s v="Nein"/>
    <x v="0"/>
  </r>
  <r>
    <n v="14575120"/>
    <x v="8"/>
    <x v="0"/>
    <n v="2001272"/>
    <s v="Sofortrechnung"/>
    <s v="Yasar.Yigitbilek"/>
    <x v="2"/>
    <s v="23779"/>
    <s v="Yucom Mobile"/>
    <x v="1"/>
    <s v="1"/>
    <s v="100303138"/>
    <x v="357"/>
    <s v="Apple iPhone 16 Pro Max 256GB"/>
    <n v="2"/>
    <n v="1082.0512000000001"/>
    <n v="1125"/>
    <n v="2250"/>
    <n v="42.948799999999999"/>
    <n v="85.9"/>
    <n v="3.81"/>
    <s v="V0151"/>
    <x v="20"/>
    <s v="KVAB30"/>
    <s v="FHK"/>
    <s v="Geräte"/>
    <x v="2"/>
    <n v="2"/>
    <n v="1082.0512000000001"/>
    <n v="1125"/>
    <n v="2250"/>
    <n v="42.948799999999999"/>
    <n v="85.9"/>
    <n v="3.8177777777777783E-2"/>
    <n v="1"/>
    <m/>
    <x v="0"/>
    <s v="Nein"/>
    <x v="0"/>
  </r>
  <r>
    <n v="14575092"/>
    <x v="8"/>
    <x v="0"/>
    <n v="2001273"/>
    <s v="Sofortrechnung"/>
    <s v="eam\mustafa.oezer"/>
    <x v="0"/>
    <s v="24626"/>
    <s v="MobielWerkt B.V."/>
    <x v="1"/>
    <s v="1"/>
    <s v="101680024"/>
    <x v="690"/>
    <s v="OnePlus 12R 5G 16GB/256GB"/>
    <n v="1"/>
    <n v="406"/>
    <n v="420"/>
    <n v="420"/>
    <n v="14"/>
    <n v="14"/>
    <n v="3.33"/>
    <s v="V0164"/>
    <x v="4"/>
    <s v="KPUD"/>
    <s v="EXP"/>
    <s v="Geräte"/>
    <x v="4"/>
    <n v="1"/>
    <n v="406"/>
    <n v="420"/>
    <n v="420"/>
    <n v="14"/>
    <n v="14"/>
    <n v="3.3333333333333333E-2"/>
    <n v="1"/>
    <m/>
    <x v="0"/>
    <s v="Nein"/>
    <x v="0"/>
  </r>
  <r>
    <n v="14575092"/>
    <x v="8"/>
    <x v="0"/>
    <n v="2001273"/>
    <s v="Sofortrechnung"/>
    <s v="eam\mustafa.oezer"/>
    <x v="0"/>
    <s v="24626"/>
    <s v="MobielWerkt B.V."/>
    <x v="1"/>
    <s v="2"/>
    <s v="100302545"/>
    <x v="468"/>
    <s v="Apple iPad 10.2&quot; 2021 256GB"/>
    <n v="20"/>
    <n v="413"/>
    <n v="435"/>
    <n v="8700"/>
    <n v="22"/>
    <n v="440"/>
    <n v="5.05"/>
    <s v="V0164"/>
    <x v="4"/>
    <s v="KPUD"/>
    <s v="EXP"/>
    <s v="Geräte"/>
    <x v="4"/>
    <n v="20"/>
    <n v="413"/>
    <n v="435"/>
    <n v="8700"/>
    <n v="22"/>
    <n v="440"/>
    <n v="5.057471264367816E-2"/>
    <n v="1"/>
    <m/>
    <x v="0"/>
    <s v="Nein"/>
    <x v="0"/>
  </r>
  <r>
    <n v="14575092"/>
    <x v="8"/>
    <x v="0"/>
    <n v="2001273"/>
    <s v="Sofortrechnung"/>
    <s v="eam\mustafa.oezer"/>
    <x v="0"/>
    <s v="24626"/>
    <s v="MobielWerkt B.V."/>
    <x v="1"/>
    <s v="3"/>
    <s v="100050296"/>
    <x v="665"/>
    <s v="Motorola Moto G05 64GB"/>
    <n v="5"/>
    <n v="84.56"/>
    <n v="90"/>
    <n v="450"/>
    <n v="5.44"/>
    <n v="27.2"/>
    <n v="6.04"/>
    <s v="V0164"/>
    <x v="4"/>
    <s v="KPUD"/>
    <s v="EXP"/>
    <s v="Geräte"/>
    <x v="4"/>
    <n v="5"/>
    <n v="84.56"/>
    <n v="90"/>
    <n v="450"/>
    <n v="5.44"/>
    <n v="27.2"/>
    <n v="6.044444444444444E-2"/>
    <n v="1"/>
    <m/>
    <x v="0"/>
    <s v="Nein"/>
    <x v="0"/>
  </r>
  <r>
    <n v="14575092"/>
    <x v="8"/>
    <x v="0"/>
    <n v="2001273"/>
    <s v="Sofortrechnung"/>
    <s v="eam\mustafa.oezer"/>
    <x v="0"/>
    <s v="24626"/>
    <s v="MobielWerkt B.V."/>
    <x v="1"/>
    <s v="4"/>
    <s v="101690243"/>
    <x v="308"/>
    <s v="Xiaomi POCO X6 Pro 5G 12GB/512GB"/>
    <n v="20"/>
    <n v="246.17310000000001"/>
    <n v="258"/>
    <n v="5160"/>
    <n v="11.8269"/>
    <n v="236.54"/>
    <n v="4.58"/>
    <s v="V0164"/>
    <x v="4"/>
    <s v="KPUD"/>
    <s v="EXP"/>
    <s v="Geräte"/>
    <x v="4"/>
    <n v="20"/>
    <n v="246.17310000000001"/>
    <n v="258"/>
    <n v="5160"/>
    <n v="11.8269"/>
    <n v="236.54"/>
    <n v="4.5841085271317826E-2"/>
    <n v="1"/>
    <m/>
    <x v="0"/>
    <s v="Nein"/>
    <x v="0"/>
  </r>
  <r>
    <n v="14575092"/>
    <x v="8"/>
    <x v="0"/>
    <n v="2001273"/>
    <s v="Sofortrechnung"/>
    <s v="eam\mustafa.oezer"/>
    <x v="0"/>
    <s v="24626"/>
    <s v="MobielWerkt B.V."/>
    <x v="1"/>
    <s v="5"/>
    <s v="101700036"/>
    <x v="315"/>
    <s v="Oppo A40 4GB/128GB"/>
    <n v="30"/>
    <n v="93"/>
    <n v="89"/>
    <n v="2670"/>
    <n v="-4"/>
    <n v="-120"/>
    <n v="-4.49"/>
    <s v="V0164"/>
    <x v="4"/>
    <s v="KPUD"/>
    <s v="EXP"/>
    <s v="Geräte"/>
    <x v="4"/>
    <n v="30"/>
    <n v="93"/>
    <n v="89"/>
    <n v="2670"/>
    <n v="-4"/>
    <n v="-120"/>
    <n v="-4.49438202247191E-2"/>
    <n v="1"/>
    <m/>
    <x v="0"/>
    <s v="Nein"/>
    <x v="1"/>
  </r>
  <r>
    <n v="14575092"/>
    <x v="8"/>
    <x v="0"/>
    <n v="2001273"/>
    <s v="Sofortrechnung"/>
    <s v="eam\mustafa.oezer"/>
    <x v="0"/>
    <s v="24626"/>
    <s v="MobielWerkt B.V."/>
    <x v="1"/>
    <s v="6"/>
    <s v="101680023"/>
    <x v="691"/>
    <s v="OnePlus 12R 5G 16GB/256GB"/>
    <n v="10"/>
    <n v="406"/>
    <n v="420"/>
    <n v="4200"/>
    <n v="14"/>
    <n v="140"/>
    <n v="3.33"/>
    <s v="V0164"/>
    <x v="4"/>
    <s v="KPUD"/>
    <s v="EXP"/>
    <s v="Geräte"/>
    <x v="4"/>
    <n v="10"/>
    <n v="406"/>
    <n v="420"/>
    <n v="4200"/>
    <n v="14"/>
    <n v="140"/>
    <n v="3.3333333333333333E-2"/>
    <n v="1"/>
    <m/>
    <x v="0"/>
    <s v="Nein"/>
    <x v="0"/>
  </r>
  <r>
    <n v="14575092"/>
    <x v="8"/>
    <x v="0"/>
    <n v="2001273"/>
    <s v="Sofortrechnung"/>
    <s v="eam\mustafa.oezer"/>
    <x v="0"/>
    <s v="24626"/>
    <s v="MobielWerkt B.V."/>
    <x v="1"/>
    <s v="7"/>
    <s v="101680021"/>
    <x v="687"/>
    <s v="OnePlus 12 5G 16GB/512GB"/>
    <n v="35"/>
    <n v="585"/>
    <n v="635"/>
    <n v="22225"/>
    <n v="50"/>
    <n v="1750"/>
    <n v="7.87"/>
    <s v="V0164"/>
    <x v="4"/>
    <s v="KPUD"/>
    <s v="EXP"/>
    <s v="Geräte"/>
    <x v="4"/>
    <n v="35"/>
    <n v="585"/>
    <n v="635"/>
    <n v="22225"/>
    <n v="50"/>
    <n v="1750"/>
    <n v="7.874015748031496E-2"/>
    <n v="1"/>
    <m/>
    <x v="0"/>
    <s v="Nein"/>
    <x v="0"/>
  </r>
  <r>
    <n v="14575092"/>
    <x v="8"/>
    <x v="0"/>
    <n v="2001273"/>
    <s v="Sofortrechnung"/>
    <s v="eam\mustafa.oezer"/>
    <x v="0"/>
    <s v="24626"/>
    <s v="MobielWerkt B.V."/>
    <x v="1"/>
    <s v="8"/>
    <s v="101300037"/>
    <x v="91"/>
    <s v="Apple iPhone 14 128GB"/>
    <n v="200"/>
    <n v="491.02229999999997"/>
    <n v="507"/>
    <n v="101400"/>
    <n v="15.9777"/>
    <n v="3195.54"/>
    <n v="3.15"/>
    <s v="V0164"/>
    <x v="4"/>
    <s v="KPUD"/>
    <s v="EXP"/>
    <s v="Geräte"/>
    <x v="4"/>
    <n v="200"/>
    <n v="491.02229999999997"/>
    <n v="507"/>
    <n v="101400"/>
    <n v="15.9777"/>
    <n v="3195.54"/>
    <n v="3.1514201183431956E-2"/>
    <n v="1"/>
    <m/>
    <x v="0"/>
    <s v="Nein"/>
    <x v="0"/>
  </r>
  <r>
    <n v="14574988"/>
    <x v="8"/>
    <x v="0"/>
    <n v="2001274"/>
    <s v="Sofortrechnung"/>
    <s v="eam\bekir.ahmed"/>
    <x v="0"/>
    <s v="30730"/>
    <s v="UNITED FOOD WHOLESALE Kft."/>
    <x v="1"/>
    <s v="1"/>
    <s v="101310031"/>
    <x v="381"/>
    <s v="Honor 200 Pro 512GB"/>
    <n v="1"/>
    <n v="360.71789999999999"/>
    <n v="375"/>
    <n v="375"/>
    <n v="14.2821"/>
    <n v="14.28"/>
    <n v="3.8"/>
    <s v="V0023"/>
    <x v="3"/>
    <s v="KPUD"/>
    <s v="EXP"/>
    <s v="Geräte"/>
    <x v="3"/>
    <n v="1"/>
    <n v="360.71789999999999"/>
    <n v="375"/>
    <n v="375"/>
    <n v="14.2821"/>
    <n v="14.28"/>
    <n v="3.8079999999999996E-2"/>
    <n v="1"/>
    <m/>
    <x v="0"/>
    <s v="Nein"/>
    <x v="0"/>
  </r>
  <r>
    <n v="14574988"/>
    <x v="8"/>
    <x v="0"/>
    <n v="2001274"/>
    <s v="Sofortrechnung"/>
    <s v="eam\bekir.ahmed"/>
    <x v="0"/>
    <s v="30730"/>
    <s v="UNITED FOOD WHOLESALE Kft."/>
    <x v="1"/>
    <s v="2"/>
    <s v="101030517"/>
    <x v="329"/>
    <s v="Samsung X810N Tab S9+ 256GB [WiFi]"/>
    <n v="1"/>
    <n v="555"/>
    <n v="595"/>
    <n v="595"/>
    <n v="40"/>
    <n v="40"/>
    <n v="6.72"/>
    <s v="V0023"/>
    <x v="3"/>
    <s v="KPUD"/>
    <s v="EXP"/>
    <s v="Geräte"/>
    <x v="3"/>
    <n v="1"/>
    <n v="555"/>
    <n v="595"/>
    <n v="595"/>
    <n v="40"/>
    <n v="40"/>
    <n v="6.7226890756302518E-2"/>
    <n v="1"/>
    <m/>
    <x v="0"/>
    <s v="Nein"/>
    <x v="0"/>
  </r>
  <r>
    <n v="14574988"/>
    <x v="8"/>
    <x v="0"/>
    <n v="2001274"/>
    <s v="Sofortrechnung"/>
    <s v="eam\bekir.ahmed"/>
    <x v="0"/>
    <s v="30730"/>
    <s v="UNITED FOOD WHOLESALE Kft."/>
    <x v="1"/>
    <s v="3"/>
    <s v="101310028"/>
    <x v="238"/>
    <s v="Honor 200 512GB"/>
    <n v="1"/>
    <n v="276.61900000000003"/>
    <n v="282"/>
    <n v="282"/>
    <n v="5.3810000000000002"/>
    <n v="5.38"/>
    <n v="1.9"/>
    <s v="V0023"/>
    <x v="3"/>
    <s v="KPUD"/>
    <s v="EXP"/>
    <s v="Geräte"/>
    <x v="3"/>
    <n v="1"/>
    <n v="276.61900000000003"/>
    <n v="282"/>
    <n v="282"/>
    <n v="5.3810000000000002"/>
    <n v="5.38"/>
    <n v="1.9078014184397162E-2"/>
    <n v="1"/>
    <m/>
    <x v="0"/>
    <s v="Nein"/>
    <x v="0"/>
  </r>
  <r>
    <n v="14574988"/>
    <x v="8"/>
    <x v="0"/>
    <n v="2001274"/>
    <s v="Sofortrechnung"/>
    <s v="eam\bekir.ahmed"/>
    <x v="0"/>
    <s v="30730"/>
    <s v="UNITED FOOD WHOLESALE Kft."/>
    <x v="1"/>
    <s v="4"/>
    <s v="101060028"/>
    <x v="191"/>
    <s v="Google Pixel 8 Pro 128GB"/>
    <n v="1"/>
    <n v="417"/>
    <n v="439"/>
    <n v="439"/>
    <n v="22"/>
    <n v="22"/>
    <n v="5.01"/>
    <s v="V0023"/>
    <x v="3"/>
    <s v="KPUD"/>
    <s v="EXP"/>
    <s v="Geräte"/>
    <x v="3"/>
    <n v="1"/>
    <n v="417"/>
    <n v="439"/>
    <n v="439"/>
    <n v="22"/>
    <n v="22"/>
    <n v="5.011389521640091E-2"/>
    <n v="1"/>
    <m/>
    <x v="0"/>
    <s v="Nein"/>
    <x v="0"/>
  </r>
  <r>
    <n v="14574988"/>
    <x v="8"/>
    <x v="0"/>
    <n v="2001274"/>
    <s v="Sofortrechnung"/>
    <s v="eam\bekir.ahmed"/>
    <x v="0"/>
    <s v="30730"/>
    <s v="UNITED FOOD WHOLESALE Kft."/>
    <x v="1"/>
    <s v="5"/>
    <s v="101030661"/>
    <x v="146"/>
    <s v="Samsung A165F A16 128GB"/>
    <n v="1"/>
    <n v="110.11790000000001"/>
    <n v="121"/>
    <n v="121"/>
    <n v="10.882099999999999"/>
    <n v="10.88"/>
    <n v="8.99"/>
    <s v="V0023"/>
    <x v="3"/>
    <s v="KPUD"/>
    <s v="EXP"/>
    <s v="Geräte"/>
    <x v="3"/>
    <n v="1"/>
    <n v="110.11790000000001"/>
    <n v="121"/>
    <n v="121"/>
    <n v="10.882099999999999"/>
    <n v="10.88"/>
    <n v="8.9917355371900834E-2"/>
    <n v="1"/>
    <m/>
    <x v="0"/>
    <s v="Nein"/>
    <x v="0"/>
  </r>
  <r>
    <n v="14574988"/>
    <x v="8"/>
    <x v="0"/>
    <n v="2001274"/>
    <s v="Sofortrechnung"/>
    <s v="eam\bekir.ahmed"/>
    <x v="0"/>
    <s v="30730"/>
    <s v="UNITED FOOD WHOLESALE Kft."/>
    <x v="1"/>
    <s v="6"/>
    <s v="101300040"/>
    <x v="84"/>
    <s v="Apple iPhone 14 128GB"/>
    <n v="1"/>
    <n v="494.59449999999998"/>
    <n v="520"/>
    <n v="520"/>
    <n v="25.4055"/>
    <n v="25.41"/>
    <n v="4.88"/>
    <s v="V0023"/>
    <x v="3"/>
    <s v="KPUD"/>
    <s v="EXP"/>
    <s v="Geräte"/>
    <x v="3"/>
    <n v="1"/>
    <n v="494.59449999999998"/>
    <n v="520"/>
    <n v="520"/>
    <n v="25.4055"/>
    <n v="25.41"/>
    <n v="4.8865384615384616E-2"/>
    <n v="1"/>
    <m/>
    <x v="0"/>
    <s v="Nein"/>
    <x v="0"/>
  </r>
  <r>
    <n v="14574988"/>
    <x v="8"/>
    <x v="0"/>
    <n v="2001274"/>
    <s v="Sofortrechnung"/>
    <s v="eam\bekir.ahmed"/>
    <x v="0"/>
    <s v="30730"/>
    <s v="UNITED FOOD WHOLESALE Kft."/>
    <x v="1"/>
    <s v="7"/>
    <s v="100034582"/>
    <x v="630"/>
    <s v="Samsung A256B A25 5G 128GB"/>
    <n v="1"/>
    <n v="165.5"/>
    <n v="175"/>
    <n v="175"/>
    <n v="9.5"/>
    <n v="9.5"/>
    <n v="5.42"/>
    <s v="V0023"/>
    <x v="3"/>
    <s v="KPUD"/>
    <s v="EXP"/>
    <s v="Geräte"/>
    <x v="3"/>
    <n v="1"/>
    <n v="165.5"/>
    <n v="175"/>
    <n v="175"/>
    <n v="9.5"/>
    <n v="9.5"/>
    <n v="5.4285714285714284E-2"/>
    <n v="1"/>
    <m/>
    <x v="0"/>
    <s v="Nein"/>
    <x v="0"/>
  </r>
  <r>
    <n v="14574988"/>
    <x v="8"/>
    <x v="0"/>
    <n v="2001274"/>
    <s v="Sofortrechnung"/>
    <s v="eam\bekir.ahmed"/>
    <x v="0"/>
    <s v="30730"/>
    <s v="UNITED FOOD WHOLESALE Kft."/>
    <x v="1"/>
    <s v="8"/>
    <s v="100034500"/>
    <x v="247"/>
    <s v="Samsung A546B A54 5G 128GB"/>
    <n v="1"/>
    <n v="227.03649999999999"/>
    <n v="235"/>
    <n v="235"/>
    <n v="7.9634999999999998"/>
    <n v="7.96"/>
    <n v="3.38"/>
    <s v="V0023"/>
    <x v="3"/>
    <s v="KPUD"/>
    <s v="EXP"/>
    <s v="Geräte"/>
    <x v="3"/>
    <n v="1"/>
    <n v="227.03649999999999"/>
    <n v="235"/>
    <n v="235"/>
    <n v="7.9634999999999998"/>
    <n v="7.96"/>
    <n v="3.3872340425531916E-2"/>
    <n v="1"/>
    <m/>
    <x v="0"/>
    <s v="Nein"/>
    <x v="0"/>
  </r>
  <r>
    <n v="14574991"/>
    <x v="8"/>
    <x v="0"/>
    <n v="2001275"/>
    <s v="Sofortrechnung"/>
    <s v="eam\bekir.ahmed"/>
    <x v="0"/>
    <s v="30730"/>
    <s v="UNITED FOOD WHOLESALE Kft."/>
    <x v="1"/>
    <s v="1"/>
    <s v="101690298"/>
    <x v="327"/>
    <s v="Xiaomi Redmi Note 13 Pro+ 5G 12GB/512GB"/>
    <n v="15"/>
    <n v="272"/>
    <n v="279"/>
    <n v="4185"/>
    <n v="7"/>
    <n v="105"/>
    <n v="2.5"/>
    <s v="V0023"/>
    <x v="3"/>
    <s v="KPUD"/>
    <s v="EXP"/>
    <s v="Geräte"/>
    <x v="3"/>
    <n v="15"/>
    <n v="272"/>
    <n v="279"/>
    <n v="4185"/>
    <n v="7"/>
    <n v="105"/>
    <n v="2.5089605734767026E-2"/>
    <n v="1"/>
    <m/>
    <x v="0"/>
    <s v="Nein"/>
    <x v="0"/>
  </r>
  <r>
    <n v="14574991"/>
    <x v="8"/>
    <x v="0"/>
    <n v="2001275"/>
    <s v="Sofortrechnung"/>
    <s v="eam\bekir.ahmed"/>
    <x v="0"/>
    <s v="30730"/>
    <s v="UNITED FOOD WHOLESALE Kft."/>
    <x v="1"/>
    <s v="2"/>
    <s v="101690242"/>
    <x v="43"/>
    <s v="Xiaomi Redmi Note 13 Pro 5G 8GB/256GB"/>
    <n v="20"/>
    <n v="204.57390000000001"/>
    <n v="214"/>
    <n v="4280"/>
    <n v="9.4260999999999999"/>
    <n v="188.52"/>
    <n v="4.4000000000000004"/>
    <s v="V0023"/>
    <x v="3"/>
    <s v="KPUD"/>
    <s v="EXP"/>
    <s v="Geräte"/>
    <x v="3"/>
    <n v="20"/>
    <n v="204.57390000000001"/>
    <n v="214"/>
    <n v="4280"/>
    <n v="9.4260999999999999"/>
    <n v="188.52"/>
    <n v="4.4046728971962622E-2"/>
    <n v="1"/>
    <m/>
    <x v="0"/>
    <s v="Nein"/>
    <x v="0"/>
  </r>
  <r>
    <n v="14574991"/>
    <x v="8"/>
    <x v="0"/>
    <n v="2001275"/>
    <s v="Sofortrechnung"/>
    <s v="eam\bekir.ahmed"/>
    <x v="0"/>
    <s v="30730"/>
    <s v="UNITED FOOD WHOLESALE Kft."/>
    <x v="1"/>
    <s v="3"/>
    <s v="101690237"/>
    <x v="515"/>
    <s v="Xiaomi Redmi Note 13 Pro+ 5G 8GB/256GB"/>
    <n v="10"/>
    <n v="232"/>
    <n v="244"/>
    <n v="2440"/>
    <n v="12"/>
    <n v="120"/>
    <n v="4.91"/>
    <s v="V0023"/>
    <x v="3"/>
    <s v="KPUD"/>
    <s v="EXP"/>
    <s v="Geräte"/>
    <x v="3"/>
    <n v="10"/>
    <n v="232"/>
    <n v="244"/>
    <n v="2440"/>
    <n v="12"/>
    <n v="120"/>
    <n v="4.9180327868852458E-2"/>
    <n v="1"/>
    <m/>
    <x v="0"/>
    <s v="Nein"/>
    <x v="0"/>
  </r>
  <r>
    <n v="14574991"/>
    <x v="8"/>
    <x v="0"/>
    <n v="2001275"/>
    <s v="Sofortrechnung"/>
    <s v="eam\bekir.ahmed"/>
    <x v="0"/>
    <s v="30730"/>
    <s v="UNITED FOOD WHOLESALE Kft."/>
    <x v="1"/>
    <s v="4"/>
    <s v="101690236"/>
    <x v="123"/>
    <s v="Xiaomi Redmi Note 13 Pro+ 5G 8GB/256GB"/>
    <n v="15"/>
    <n v="233.6053"/>
    <n v="245"/>
    <n v="3675"/>
    <n v="11.3947"/>
    <n v="170.92"/>
    <n v="4.6500000000000004"/>
    <s v="V0023"/>
    <x v="3"/>
    <s v="KPUD"/>
    <s v="EXP"/>
    <s v="Geräte"/>
    <x v="3"/>
    <n v="15"/>
    <n v="233.6053"/>
    <n v="245"/>
    <n v="3675"/>
    <n v="11.3947"/>
    <n v="170.92"/>
    <n v="4.6508843537414961E-2"/>
    <n v="1"/>
    <m/>
    <x v="0"/>
    <s v="Nein"/>
    <x v="0"/>
  </r>
  <r>
    <n v="14574991"/>
    <x v="8"/>
    <x v="0"/>
    <n v="2001275"/>
    <s v="Sofortrechnung"/>
    <s v="eam\bekir.ahmed"/>
    <x v="0"/>
    <s v="30730"/>
    <s v="UNITED FOOD WHOLESALE Kft."/>
    <x v="1"/>
    <s v="5"/>
    <s v="101690238"/>
    <x v="105"/>
    <s v="Xiaomi Redmi Note 13 8GB/256GB"/>
    <n v="10"/>
    <n v="120.1156"/>
    <n v="127"/>
    <n v="1270"/>
    <n v="6.8844000000000003"/>
    <n v="68.84"/>
    <n v="5.42"/>
    <s v="V0023"/>
    <x v="3"/>
    <s v="KPUD"/>
    <s v="EXP"/>
    <s v="Geräte"/>
    <x v="3"/>
    <n v="10"/>
    <n v="120.1156"/>
    <n v="127"/>
    <n v="1270"/>
    <n v="6.8844000000000003"/>
    <n v="68.84"/>
    <n v="5.4204724409448825E-2"/>
    <n v="1"/>
    <m/>
    <x v="0"/>
    <s v="Nein"/>
    <x v="0"/>
  </r>
  <r>
    <n v="14574991"/>
    <x v="8"/>
    <x v="0"/>
    <n v="2001275"/>
    <s v="Sofortrechnung"/>
    <s v="eam\bekir.ahmed"/>
    <x v="0"/>
    <s v="30730"/>
    <s v="UNITED FOOD WHOLESALE Kft."/>
    <x v="1"/>
    <s v="6"/>
    <s v="101690259"/>
    <x v="240"/>
    <s v="Xiaomi Redmi Note 13 Pro+ 5G 8GB/256GB"/>
    <n v="10"/>
    <n v="238"/>
    <n v="244"/>
    <n v="2440"/>
    <n v="6"/>
    <n v="60"/>
    <n v="2.4500000000000002"/>
    <s v="V0023"/>
    <x v="3"/>
    <s v="KPUD"/>
    <s v="EXP"/>
    <s v="Geräte"/>
    <x v="3"/>
    <n v="10"/>
    <n v="238"/>
    <n v="244"/>
    <n v="2440"/>
    <n v="6"/>
    <n v="60"/>
    <n v="2.4590163934426229E-2"/>
    <n v="1"/>
    <m/>
    <x v="0"/>
    <s v="Nein"/>
    <x v="0"/>
  </r>
  <r>
    <n v="14575074"/>
    <x v="8"/>
    <x v="0"/>
    <n v="2001276"/>
    <s v="Sofortrechnung"/>
    <s v="Yasar.Yigitbilek"/>
    <x v="2"/>
    <s v="26185"/>
    <s v="Vodafone Shop Stadtallendorf"/>
    <x v="1"/>
    <s v="1"/>
    <s v="101030457"/>
    <x v="203"/>
    <s v="Samsung A556B A55 5G 128GB"/>
    <n v="1"/>
    <n v="258.7989"/>
    <n v="279"/>
    <n v="279"/>
    <n v="20.2011"/>
    <n v="20.2"/>
    <n v="7.24"/>
    <s v="V0163"/>
    <x v="11"/>
    <s v="KABB14"/>
    <s v="FHK"/>
    <s v="Geräte"/>
    <x v="2"/>
    <n v="1"/>
    <n v="258.7989"/>
    <n v="279"/>
    <n v="279"/>
    <n v="20.2011"/>
    <n v="20.2"/>
    <n v="7.2401433691756265E-2"/>
    <n v="1"/>
    <m/>
    <x v="0"/>
    <s v="Nein"/>
    <x v="0"/>
  </r>
  <r>
    <n v="14574992"/>
    <x v="8"/>
    <x v="0"/>
    <n v="2001277"/>
    <s v="Sofortrechnung"/>
    <s v="eam\bekir.ahmed"/>
    <x v="0"/>
    <s v="30730"/>
    <s v="UNITED FOOD WHOLESALE Kft."/>
    <x v="1"/>
    <s v="1"/>
    <s v="101300170"/>
    <x v="658"/>
    <s v="Apple iPhone 15 128GB"/>
    <n v="2"/>
    <n v="610"/>
    <n v="625"/>
    <n v="1250"/>
    <n v="15"/>
    <n v="30"/>
    <n v="2.4"/>
    <s v="V0023"/>
    <x v="3"/>
    <s v="KPUD"/>
    <s v="EXP"/>
    <s v="Geräte"/>
    <x v="3"/>
    <n v="2"/>
    <n v="610"/>
    <n v="625"/>
    <n v="1250"/>
    <n v="15"/>
    <n v="30"/>
    <n v="2.4E-2"/>
    <n v="1"/>
    <m/>
    <x v="0"/>
    <s v="Nein"/>
    <x v="0"/>
  </r>
  <r>
    <n v="14574992"/>
    <x v="8"/>
    <x v="0"/>
    <n v="2001277"/>
    <s v="Sofortrechnung"/>
    <s v="eam\bekir.ahmed"/>
    <x v="0"/>
    <s v="30730"/>
    <s v="UNITED FOOD WHOLESALE Kft."/>
    <x v="1"/>
    <s v="2"/>
    <s v="100303089"/>
    <x v="496"/>
    <s v="Apple iPhone 16 128GB"/>
    <n v="1"/>
    <n v="699.65219999999999"/>
    <n v="715"/>
    <n v="715"/>
    <n v="15.347799999999999"/>
    <n v="15.35"/>
    <n v="2.14"/>
    <s v="V0023"/>
    <x v="3"/>
    <s v="KPUD"/>
    <s v="EXP"/>
    <s v="Geräte"/>
    <x v="3"/>
    <n v="1"/>
    <n v="699.65219999999999"/>
    <n v="715"/>
    <n v="715"/>
    <n v="15.347799999999999"/>
    <n v="15.35"/>
    <n v="2.146853146853147E-2"/>
    <n v="1"/>
    <m/>
    <x v="0"/>
    <s v="Nein"/>
    <x v="0"/>
  </r>
  <r>
    <n v="14574992"/>
    <x v="8"/>
    <x v="0"/>
    <n v="2001277"/>
    <s v="Sofortrechnung"/>
    <s v="eam\bekir.ahmed"/>
    <x v="0"/>
    <s v="30730"/>
    <s v="UNITED FOOD WHOLESALE Kft."/>
    <x v="1"/>
    <s v="3"/>
    <s v="101300332"/>
    <x v="250"/>
    <s v="Apple iPad 10.2&quot; 2021 64GB [WiFi]"/>
    <n v="30"/>
    <n v="202"/>
    <n v="219"/>
    <n v="6570"/>
    <n v="17"/>
    <n v="510"/>
    <n v="7.76"/>
    <s v="V0023"/>
    <x v="3"/>
    <s v="KPUD"/>
    <s v="EXP"/>
    <s v="Geräte"/>
    <x v="3"/>
    <n v="30"/>
    <n v="202"/>
    <n v="219"/>
    <n v="6570"/>
    <n v="17"/>
    <n v="510"/>
    <n v="7.7625570776255703E-2"/>
    <n v="1"/>
    <m/>
    <x v="0"/>
    <s v="Nein"/>
    <x v="0"/>
  </r>
  <r>
    <n v="14575126"/>
    <x v="8"/>
    <x v="0"/>
    <n v="2001278"/>
    <s v="Sofortrechnung"/>
    <s v="Yasar.Yigitbilek"/>
    <x v="2"/>
    <s v="27601"/>
    <s v="HandyService RS Reiser Manfred &amp; Soma Salamon GbR"/>
    <x v="1"/>
    <s v="1"/>
    <s v="100302477"/>
    <x v="83"/>
    <s v="Apple iPhone 13 128GB"/>
    <n v="1"/>
    <n v="411.96159999999998"/>
    <n v="428"/>
    <n v="428"/>
    <n v="16.038399999999999"/>
    <n v="16.04"/>
    <n v="3.74"/>
    <s v="V0163"/>
    <x v="11"/>
    <s v="KABB0"/>
    <s v="FHK"/>
    <s v="Geräte"/>
    <x v="2"/>
    <n v="1"/>
    <n v="411.96159999999998"/>
    <n v="428"/>
    <n v="428"/>
    <n v="16.038399999999999"/>
    <n v="16.04"/>
    <n v="3.747663551401869E-2"/>
    <n v="1"/>
    <m/>
    <x v="0"/>
    <s v="Nein"/>
    <x v="0"/>
  </r>
  <r>
    <n v="14575104"/>
    <x v="8"/>
    <x v="0"/>
    <n v="2001279"/>
    <s v="Sofortrechnung"/>
    <s v="Yasar.Yigitbilek"/>
    <x v="2"/>
    <s v="23549"/>
    <s v="Smart Phone House"/>
    <x v="1"/>
    <s v="1"/>
    <s v="101030395"/>
    <x v="602"/>
    <s v="Samsung S928B S24 Ultra 5G 256GB"/>
    <n v="1"/>
    <n v="759"/>
    <n v="789"/>
    <n v="789"/>
    <n v="30"/>
    <n v="30"/>
    <n v="3.8"/>
    <s v="V0134"/>
    <x v="10"/>
    <s v="KABB5"/>
    <s v="FHK"/>
    <s v="Geräte"/>
    <x v="2"/>
    <n v="1"/>
    <n v="759"/>
    <n v="789"/>
    <n v="789"/>
    <n v="30"/>
    <n v="30"/>
    <n v="3.8022813688212927E-2"/>
    <n v="1"/>
    <m/>
    <x v="0"/>
    <s v="Nein"/>
    <x v="0"/>
  </r>
  <r>
    <n v="14575069"/>
    <x v="8"/>
    <x v="0"/>
    <n v="2001280"/>
    <s v="Sofortrechnung"/>
    <s v="Yasar.Yigitbilek"/>
    <x v="1"/>
    <s v="21568"/>
    <s v="A.M.D. Telekommunications GmbH"/>
    <x v="1"/>
    <s v="1"/>
    <s v="100302986"/>
    <x v="463"/>
    <s v="Apple iPhone 15 Pro Max 1TB"/>
    <n v="1"/>
    <n v="1127.0915"/>
    <n v="1099"/>
    <n v="1099"/>
    <n v="-28.0915"/>
    <n v="-28.09"/>
    <n v="-2.5499999999999998"/>
    <s v="V0042"/>
    <x v="5"/>
    <s v="KÜB14"/>
    <s v="GRK"/>
    <s v="Geräte"/>
    <x v="5"/>
    <n v="1"/>
    <n v="1127.0915"/>
    <n v="1099"/>
    <n v="1099"/>
    <n v="-28.0915"/>
    <n v="-28.09"/>
    <n v="-2.5559599636032757E-2"/>
    <n v="1"/>
    <m/>
    <x v="0"/>
    <s v="Nein"/>
    <x v="1"/>
  </r>
  <r>
    <n v="14575118"/>
    <x v="8"/>
    <x v="0"/>
    <n v="2001281"/>
    <s v="Sofortrechnung"/>
    <s v="Yasar.Yigitbilek"/>
    <x v="2"/>
    <s v="30419"/>
    <s v="HandyPoint Cuxhaven"/>
    <x v="1"/>
    <s v="1"/>
    <s v="100303089"/>
    <x v="496"/>
    <s v="Apple iPhone 16 128GB"/>
    <n v="1"/>
    <n v="699.65219999999999"/>
    <n v="719"/>
    <n v="719"/>
    <n v="19.347799999999999"/>
    <n v="19.350000000000001"/>
    <n v="2.69"/>
    <s v="V0162"/>
    <x v="8"/>
    <s v="KABB14"/>
    <s v="FHK"/>
    <s v="Geräte"/>
    <x v="2"/>
    <n v="1"/>
    <n v="699.65219999999999"/>
    <n v="719"/>
    <n v="719"/>
    <n v="19.347799999999999"/>
    <n v="19.350000000000001"/>
    <n v="2.691237830319889E-2"/>
    <n v="1"/>
    <m/>
    <x v="0"/>
    <s v="Nein"/>
    <x v="0"/>
  </r>
  <r>
    <n v="14575089"/>
    <x v="8"/>
    <x v="0"/>
    <n v="2001282"/>
    <s v="Sofortrechnung"/>
    <s v="eam\bekir.ahmed"/>
    <x v="0"/>
    <s v="30730"/>
    <s v="UNITED FOOD WHOLESALE Kft."/>
    <x v="1"/>
    <s v="1"/>
    <s v="101690236"/>
    <x v="123"/>
    <s v="Xiaomi Redmi Note 13 Pro+ 5G 8GB/256GB"/>
    <n v="15"/>
    <n v="233.6053"/>
    <n v="245"/>
    <n v="3675"/>
    <n v="11.3947"/>
    <n v="170.92"/>
    <n v="4.6500000000000004"/>
    <s v="V0023"/>
    <x v="3"/>
    <s v="KPUD"/>
    <s v="EXP"/>
    <s v="Geräte"/>
    <x v="3"/>
    <n v="15"/>
    <n v="233.6053"/>
    <n v="245"/>
    <n v="3675"/>
    <n v="11.3947"/>
    <n v="170.92"/>
    <n v="4.6508843537414961E-2"/>
    <n v="1"/>
    <m/>
    <x v="0"/>
    <s v="Nein"/>
    <x v="0"/>
  </r>
  <r>
    <n v="14390447"/>
    <x v="8"/>
    <x v="0"/>
    <n v="2001283"/>
    <s v="Rechnungskorrektur Retoure"/>
    <s v="EAM\Aylin.Pehlivan"/>
    <x v="1"/>
    <s v="21493"/>
    <s v="Cyberport SE"/>
    <x v="1"/>
    <s v="1"/>
    <s v="101690082"/>
    <x v="692"/>
    <s v="Xiaomi POCO X5 Pro 5G 8GB/256GB"/>
    <n v="1"/>
    <n v="187"/>
    <n v="252"/>
    <n v="252"/>
    <n v="65"/>
    <n v="65"/>
    <n v="25.79"/>
    <s v="V0012"/>
    <x v="1"/>
    <s v="KÜB14"/>
    <s v="GRK"/>
    <s v="Geräte"/>
    <x v="1"/>
    <n v="-1"/>
    <n v="187"/>
    <n v="252"/>
    <n v="-252"/>
    <n v="-65"/>
    <n v="-65"/>
    <n v="-0.25793650793650796"/>
    <n v="-1"/>
    <m/>
    <x v="0"/>
    <s v="Nein"/>
    <x v="1"/>
  </r>
  <r>
    <n v="14575057"/>
    <x v="8"/>
    <x v="0"/>
    <n v="2001284"/>
    <s v="Sofortrechnung"/>
    <s v="Yasar.Yigitbilek"/>
    <x v="2"/>
    <s v="24486"/>
    <s v="i-online"/>
    <x v="1"/>
    <s v="1"/>
    <s v="100303089"/>
    <x v="496"/>
    <s v="Apple iPhone 16 128GB"/>
    <n v="1"/>
    <n v="699.65219999999999"/>
    <n v="719"/>
    <n v="719"/>
    <n v="19.347799999999999"/>
    <n v="19.350000000000001"/>
    <n v="2.69"/>
    <s v="V0163"/>
    <x v="11"/>
    <s v="KVAB30"/>
    <s v="FHK"/>
    <s v="Geräte"/>
    <x v="2"/>
    <n v="1"/>
    <n v="699.65219999999999"/>
    <n v="719"/>
    <n v="719"/>
    <n v="19.347799999999999"/>
    <n v="19.350000000000001"/>
    <n v="2.691237830319889E-2"/>
    <n v="1"/>
    <m/>
    <x v="0"/>
    <s v="Nein"/>
    <x v="0"/>
  </r>
  <r>
    <n v="14575052"/>
    <x v="8"/>
    <x v="0"/>
    <n v="2001285"/>
    <s v="Sofortrechnung"/>
    <s v="Yasar.Yigitbilek"/>
    <x v="2"/>
    <s v="23294"/>
    <s v="Vodafone Fachhandel"/>
    <x v="1"/>
    <s v="1"/>
    <s v="100303089"/>
    <x v="496"/>
    <s v="Apple iPhone 16 128GB"/>
    <n v="1"/>
    <n v="699.65219999999999"/>
    <n v="719"/>
    <n v="719"/>
    <n v="19.347799999999999"/>
    <n v="19.350000000000001"/>
    <n v="2.69"/>
    <s v="V0162"/>
    <x v="8"/>
    <s v="KABB0"/>
    <s v="FHK"/>
    <s v="Geräte"/>
    <x v="2"/>
    <n v="1"/>
    <n v="699.65219999999999"/>
    <n v="719"/>
    <n v="719"/>
    <n v="19.347799999999999"/>
    <n v="19.350000000000001"/>
    <n v="2.691237830319889E-2"/>
    <n v="1"/>
    <m/>
    <x v="0"/>
    <s v="Nein"/>
    <x v="0"/>
  </r>
  <r>
    <n v="14575112"/>
    <x v="8"/>
    <x v="0"/>
    <n v="2001286"/>
    <s v="Sofortrechnung"/>
    <s v="eam\bekir.ahmed"/>
    <x v="0"/>
    <s v="30730"/>
    <s v="UNITED FOOD WHOLESALE Kft."/>
    <x v="0"/>
    <s v="1"/>
    <s v="201300062"/>
    <x v="336"/>
    <s v="Apple AirPods Pro (2. Generation)"/>
    <n v="10"/>
    <n v="181.29769999999999"/>
    <n v="193"/>
    <n v="1930"/>
    <n v="11.702299999999999"/>
    <n v="117.02"/>
    <n v="6.06"/>
    <s v="V0023"/>
    <x v="3"/>
    <s v="KPUD"/>
    <s v="EXP"/>
    <s v="Zubehör"/>
    <x v="3"/>
    <n v="10"/>
    <n v="181.29769999999999"/>
    <n v="193"/>
    <n v="1930"/>
    <n v="11.702299999999999"/>
    <n v="117.02"/>
    <n v="6.0632124352331604E-2"/>
    <n v="1"/>
    <m/>
    <x v="0"/>
    <s v="Nein"/>
    <x v="0"/>
  </r>
  <r>
    <n v="14575112"/>
    <x v="8"/>
    <x v="0"/>
    <n v="2001286"/>
    <s v="Sofortrechnung"/>
    <s v="eam\bekir.ahmed"/>
    <x v="0"/>
    <s v="30730"/>
    <s v="UNITED FOOD WHOLESALE Kft."/>
    <x v="1"/>
    <s v="2"/>
    <s v="101690298"/>
    <x v="327"/>
    <s v="Xiaomi Redmi Note 13 Pro+ 5G 12GB/512GB"/>
    <n v="7"/>
    <n v="272"/>
    <n v="279"/>
    <n v="1953"/>
    <n v="7"/>
    <n v="49"/>
    <n v="2.5"/>
    <s v="V0023"/>
    <x v="3"/>
    <s v="KPUD"/>
    <s v="EXP"/>
    <s v="Geräte"/>
    <x v="3"/>
    <n v="7"/>
    <n v="272"/>
    <n v="279"/>
    <n v="1953"/>
    <n v="7"/>
    <n v="49"/>
    <n v="2.5089605734767026E-2"/>
    <n v="1"/>
    <m/>
    <x v="0"/>
    <s v="Nein"/>
    <x v="0"/>
  </r>
  <r>
    <n v="14575112"/>
    <x v="8"/>
    <x v="0"/>
    <n v="2001286"/>
    <s v="Sofortrechnung"/>
    <s v="eam\bekir.ahmed"/>
    <x v="0"/>
    <s v="30730"/>
    <s v="UNITED FOOD WHOLESALE Kft."/>
    <x v="0"/>
    <s v="3"/>
    <s v="200370067"/>
    <x v="374"/>
    <s v="Huawei Watch GT4 46mm (Phoinix-B19F)"/>
    <n v="3"/>
    <n v="125.39"/>
    <n v="133"/>
    <n v="399"/>
    <n v="7.61"/>
    <n v="22.83"/>
    <n v="5.72"/>
    <s v="V0023"/>
    <x v="3"/>
    <s v="KPUD"/>
    <s v="EXP"/>
    <s v="Zubehör"/>
    <x v="3"/>
    <n v="3"/>
    <n v="125.39"/>
    <n v="133"/>
    <n v="399"/>
    <n v="7.61"/>
    <n v="22.83"/>
    <n v="5.7218045112781953E-2"/>
    <n v="1"/>
    <m/>
    <x v="0"/>
    <s v="Nein"/>
    <x v="0"/>
  </r>
  <r>
    <n v="14575112"/>
    <x v="8"/>
    <x v="0"/>
    <n v="2001286"/>
    <s v="Sofortrechnung"/>
    <s v="eam\bekir.ahmed"/>
    <x v="0"/>
    <s v="30730"/>
    <s v="UNITED FOOD WHOLESALE Kft."/>
    <x v="1"/>
    <s v="4"/>
    <s v="101690209"/>
    <x v="12"/>
    <s v="Xiaomi Redmi Pad SE 8GB/256GB [WiFi]"/>
    <n v="7"/>
    <n v="129.98869999999999"/>
    <n v="145"/>
    <n v="1015"/>
    <n v="15.0113"/>
    <n v="105.08"/>
    <n v="10.35"/>
    <s v="V0023"/>
    <x v="3"/>
    <s v="KPUD"/>
    <s v="EXP"/>
    <s v="Geräte"/>
    <x v="3"/>
    <n v="7"/>
    <n v="129.98869999999999"/>
    <n v="145"/>
    <n v="1015"/>
    <n v="15.0113"/>
    <n v="105.08"/>
    <n v="0.10352709359605911"/>
    <n v="1"/>
    <m/>
    <x v="0"/>
    <s v="Nein"/>
    <x v="0"/>
  </r>
  <r>
    <n v="14575112"/>
    <x v="8"/>
    <x v="0"/>
    <n v="2001286"/>
    <s v="Sofortrechnung"/>
    <s v="eam\bekir.ahmed"/>
    <x v="0"/>
    <s v="30730"/>
    <s v="UNITED FOOD WHOLESALE Kft."/>
    <x v="0"/>
    <s v="5"/>
    <s v="201300064"/>
    <x v="116"/>
    <s v="Apple AirPods 4 ANC"/>
    <n v="20"/>
    <n v="145.5"/>
    <n v="152"/>
    <n v="3040"/>
    <n v="6.5"/>
    <n v="130"/>
    <n v="4.2699999999999996"/>
    <s v="V0023"/>
    <x v="3"/>
    <s v="KPUD"/>
    <s v="EXP"/>
    <s v="Zubehör"/>
    <x v="3"/>
    <n v="20"/>
    <n v="145.5"/>
    <n v="152"/>
    <n v="3040"/>
    <n v="6.5"/>
    <n v="130"/>
    <n v="4.2763157894736843E-2"/>
    <n v="1"/>
    <m/>
    <x v="0"/>
    <s v="Nein"/>
    <x v="0"/>
  </r>
  <r>
    <n v="14575112"/>
    <x v="8"/>
    <x v="0"/>
    <n v="2001286"/>
    <s v="Sofortrechnung"/>
    <s v="eam\bekir.ahmed"/>
    <x v="0"/>
    <s v="30730"/>
    <s v="UNITED FOOD WHOLESALE Kft."/>
    <x v="1"/>
    <s v="6"/>
    <s v="101690242"/>
    <x v="43"/>
    <s v="Xiaomi Redmi Note 13 Pro 5G 8GB/256GB"/>
    <n v="20"/>
    <n v="204.57390000000001"/>
    <n v="214"/>
    <n v="4280"/>
    <n v="9.4260999999999999"/>
    <n v="188.52"/>
    <n v="4.4000000000000004"/>
    <s v="V0023"/>
    <x v="3"/>
    <s v="KPUD"/>
    <s v="EXP"/>
    <s v="Geräte"/>
    <x v="3"/>
    <n v="20"/>
    <n v="204.57390000000001"/>
    <n v="214"/>
    <n v="4280"/>
    <n v="9.4260999999999999"/>
    <n v="188.52"/>
    <n v="4.4046728971962622E-2"/>
    <n v="1"/>
    <m/>
    <x v="0"/>
    <s v="Nein"/>
    <x v="0"/>
  </r>
  <r>
    <n v="14575112"/>
    <x v="8"/>
    <x v="0"/>
    <n v="2001286"/>
    <s v="Sofortrechnung"/>
    <s v="eam\bekir.ahmed"/>
    <x v="0"/>
    <s v="30730"/>
    <s v="UNITED FOOD WHOLESALE Kft."/>
    <x v="1"/>
    <s v="7"/>
    <s v="101690237"/>
    <x v="515"/>
    <s v="Xiaomi Redmi Note 13 Pro+ 5G 8GB/256GB"/>
    <n v="3"/>
    <n v="232"/>
    <n v="244"/>
    <n v="732"/>
    <n v="12"/>
    <n v="36"/>
    <n v="4.91"/>
    <s v="V0023"/>
    <x v="3"/>
    <s v="KPUD"/>
    <s v="EXP"/>
    <s v="Geräte"/>
    <x v="3"/>
    <n v="3"/>
    <n v="232"/>
    <n v="244"/>
    <n v="732"/>
    <n v="12"/>
    <n v="36"/>
    <n v="4.9180327868852458E-2"/>
    <n v="1"/>
    <m/>
    <x v="0"/>
    <s v="Nein"/>
    <x v="0"/>
  </r>
  <r>
    <n v="14575112"/>
    <x v="8"/>
    <x v="0"/>
    <n v="2001286"/>
    <s v="Sofortrechnung"/>
    <s v="eam\bekir.ahmed"/>
    <x v="0"/>
    <s v="30730"/>
    <s v="UNITED FOOD WHOLESALE Kft."/>
    <x v="1"/>
    <s v="8"/>
    <s v="100690625"/>
    <x v="486"/>
    <s v="Xiaomi Redmi Note 13 Pro 8GB/256GB"/>
    <n v="20"/>
    <n v="208.5"/>
    <n v="214"/>
    <n v="4280"/>
    <n v="5.5"/>
    <n v="110"/>
    <n v="2.57"/>
    <s v="V0023"/>
    <x v="3"/>
    <s v="KPUD"/>
    <s v="EXP"/>
    <s v="Geräte"/>
    <x v="3"/>
    <n v="20"/>
    <n v="208.5"/>
    <n v="214"/>
    <n v="4280"/>
    <n v="5.5"/>
    <n v="110"/>
    <n v="2.5700934579439252E-2"/>
    <n v="1"/>
    <m/>
    <x v="0"/>
    <s v="Nein"/>
    <x v="0"/>
  </r>
  <r>
    <n v="14575112"/>
    <x v="8"/>
    <x v="0"/>
    <n v="2001286"/>
    <s v="Sofortrechnung"/>
    <s v="eam\bekir.ahmed"/>
    <x v="0"/>
    <s v="30730"/>
    <s v="UNITED FOOD WHOLESALE Kft."/>
    <x v="1"/>
    <s v="9"/>
    <s v="100690597"/>
    <x v="531"/>
    <s v="Xiaomi Redmi Note 13 6GB/128GB"/>
    <n v="20"/>
    <n v="95"/>
    <n v="107"/>
    <n v="2140"/>
    <n v="12"/>
    <n v="240"/>
    <n v="11.21"/>
    <s v="V0023"/>
    <x v="3"/>
    <s v="KPUD"/>
    <s v="EXP"/>
    <s v="Geräte"/>
    <x v="3"/>
    <n v="20"/>
    <n v="95"/>
    <n v="107"/>
    <n v="2140"/>
    <n v="12"/>
    <n v="240"/>
    <n v="0.11214953271028037"/>
    <n v="1"/>
    <m/>
    <x v="0"/>
    <s v="Nein"/>
    <x v="0"/>
  </r>
  <r>
    <n v="14575112"/>
    <x v="8"/>
    <x v="0"/>
    <n v="2001286"/>
    <s v="Sofortrechnung"/>
    <s v="eam\bekir.ahmed"/>
    <x v="0"/>
    <s v="30730"/>
    <s v="UNITED FOOD WHOLESALE Kft."/>
    <x v="1"/>
    <s v="10"/>
    <s v="100690598"/>
    <x v="577"/>
    <s v="Xiaomi Redmi Note 13 6GB/128GB"/>
    <n v="20"/>
    <n v="95"/>
    <n v="107"/>
    <n v="2140"/>
    <n v="12"/>
    <n v="240"/>
    <n v="11.21"/>
    <s v="V0023"/>
    <x v="3"/>
    <s v="KPUD"/>
    <s v="EXP"/>
    <s v="Geräte"/>
    <x v="3"/>
    <n v="20"/>
    <n v="95"/>
    <n v="107"/>
    <n v="2140"/>
    <n v="12"/>
    <n v="240"/>
    <n v="0.11214953271028037"/>
    <n v="1"/>
    <m/>
    <x v="0"/>
    <s v="Nein"/>
    <x v="0"/>
  </r>
  <r>
    <n v="14395050"/>
    <x v="8"/>
    <x v="0"/>
    <n v="2001287"/>
    <s v="Rechnungskorrektur Retoure"/>
    <s v="EAM\Aylin.Pehlivan"/>
    <x v="1"/>
    <s v="21493"/>
    <s v="Cyberport SE"/>
    <x v="1"/>
    <s v="2"/>
    <s v="101690129"/>
    <x v="693"/>
    <s v="Xiaomi 13 lite 5G 8GB/128GB"/>
    <n v="1"/>
    <n v="277.5"/>
    <n v="292"/>
    <n v="292"/>
    <n v="14.5"/>
    <n v="14.5"/>
    <n v="4.96"/>
    <s v="V0012"/>
    <x v="1"/>
    <s v="KÜB14"/>
    <s v="GRK"/>
    <s v="Geräte"/>
    <x v="1"/>
    <n v="-1"/>
    <n v="277.5"/>
    <n v="292"/>
    <n v="-292"/>
    <n v="-14.5"/>
    <n v="-14.5"/>
    <n v="-4.965753424657534E-2"/>
    <n v="-1"/>
    <m/>
    <x v="0"/>
    <s v="Nein"/>
    <x v="1"/>
  </r>
  <r>
    <n v="14575137"/>
    <x v="8"/>
    <x v="0"/>
    <n v="2001288"/>
    <s v="Sofortrechnung"/>
    <s v="Yasar.Yigitbilek"/>
    <x v="1"/>
    <s v="10013"/>
    <s v="H-o-t-phone GmbH"/>
    <x v="1"/>
    <s v="1"/>
    <s v="101030626"/>
    <x v="516"/>
    <s v="Samsung S721B S24 FE 5G 128GB"/>
    <n v="50"/>
    <n v="399"/>
    <n v="420"/>
    <n v="21000"/>
    <n v="21"/>
    <n v="1050"/>
    <n v="5"/>
    <s v="V0012"/>
    <x v="1"/>
    <s v="KÜB0"/>
    <s v="GRK"/>
    <s v="Geräte"/>
    <x v="1"/>
    <n v="50"/>
    <n v="399"/>
    <n v="420"/>
    <n v="21000"/>
    <n v="21"/>
    <n v="1050"/>
    <n v="0.05"/>
    <n v="1"/>
    <m/>
    <x v="0"/>
    <s v="Nein"/>
    <x v="0"/>
  </r>
  <r>
    <n v="14575137"/>
    <x v="8"/>
    <x v="0"/>
    <n v="2001288"/>
    <s v="Sofortrechnung"/>
    <s v="Yasar.Yigitbilek"/>
    <x v="1"/>
    <s v="10013"/>
    <s v="H-o-t-phone GmbH"/>
    <x v="1"/>
    <s v="2"/>
    <s v="100034603"/>
    <x v="19"/>
    <s v="Samsung A166B A16 5G 128GB"/>
    <n v="40"/>
    <n v="143.50120000000001"/>
    <n v="148"/>
    <n v="5920"/>
    <n v="4.4988000000000001"/>
    <n v="179.95"/>
    <n v="3.03"/>
    <s v="V0012"/>
    <x v="1"/>
    <s v="KÜB0"/>
    <s v="GRK"/>
    <s v="Geräte"/>
    <x v="1"/>
    <n v="40"/>
    <n v="143.50120000000001"/>
    <n v="148"/>
    <n v="5920"/>
    <n v="4.4988000000000001"/>
    <n v="179.95"/>
    <n v="3.0396959459459458E-2"/>
    <n v="1"/>
    <m/>
    <x v="0"/>
    <s v="Nein"/>
    <x v="0"/>
  </r>
  <r>
    <n v="14575088"/>
    <x v="8"/>
    <x v="0"/>
    <n v="2001289"/>
    <s v="Sofortrechnung"/>
    <s v="eam\bekir.ahmed"/>
    <x v="0"/>
    <s v="30730"/>
    <s v="UNITED FOOD WHOLESALE Kft."/>
    <x v="1"/>
    <s v="1"/>
    <s v="100303125"/>
    <x v="277"/>
    <s v="Apple iPhone 16 Pro 256GB"/>
    <n v="3"/>
    <n v="991.36839999999995"/>
    <n v="1025"/>
    <n v="3075"/>
    <n v="33.631599999999999"/>
    <n v="100.89"/>
    <n v="3.28"/>
    <s v="V0023"/>
    <x v="3"/>
    <s v="KPUD"/>
    <s v="EXP"/>
    <s v="Geräte"/>
    <x v="3"/>
    <n v="3"/>
    <n v="991.36839999999995"/>
    <n v="1025"/>
    <n v="3075"/>
    <n v="33.631599999999999"/>
    <n v="100.89"/>
    <n v="3.2809756097560976E-2"/>
    <n v="1"/>
    <m/>
    <x v="0"/>
    <s v="Nein"/>
    <x v="0"/>
  </r>
  <r>
    <n v="14575088"/>
    <x v="8"/>
    <x v="0"/>
    <n v="2001289"/>
    <s v="Sofortrechnung"/>
    <s v="eam\bekir.ahmed"/>
    <x v="0"/>
    <s v="30730"/>
    <s v="UNITED FOOD WHOLESALE Kft."/>
    <x v="1"/>
    <s v="2"/>
    <s v="100690673"/>
    <x v="568"/>
    <s v="Xiaomi 14T 5G 12GB/256GB"/>
    <n v="3"/>
    <n v="327"/>
    <n v="347"/>
    <n v="1041"/>
    <n v="20"/>
    <n v="60"/>
    <n v="5.76"/>
    <s v="V0023"/>
    <x v="3"/>
    <s v="KPUD"/>
    <s v="EXP"/>
    <s v="Geräte"/>
    <x v="3"/>
    <n v="3"/>
    <n v="327"/>
    <n v="347"/>
    <n v="1041"/>
    <n v="20"/>
    <n v="60"/>
    <n v="5.7636887608069162E-2"/>
    <n v="1"/>
    <m/>
    <x v="0"/>
    <s v="Nein"/>
    <x v="0"/>
  </r>
  <r>
    <n v="14575088"/>
    <x v="8"/>
    <x v="0"/>
    <n v="2001289"/>
    <s v="Sofortrechnung"/>
    <s v="eam\bekir.ahmed"/>
    <x v="0"/>
    <s v="30730"/>
    <s v="UNITED FOOD WHOLESALE Kft."/>
    <x v="1"/>
    <s v="3"/>
    <s v="101030425"/>
    <x v="207"/>
    <s v="Samsung A256B A25 5G 128GB"/>
    <n v="10"/>
    <n v="160.5256"/>
    <n v="169"/>
    <n v="1690"/>
    <n v="8.4743999999999993"/>
    <n v="84.74"/>
    <n v="5.01"/>
    <s v="V0023"/>
    <x v="3"/>
    <s v="KPUD"/>
    <s v="EXP"/>
    <s v="Geräte"/>
    <x v="3"/>
    <n v="10"/>
    <n v="160.5256"/>
    <n v="169"/>
    <n v="1690"/>
    <n v="8.4743999999999993"/>
    <n v="84.74"/>
    <n v="5.0142011834319523E-2"/>
    <n v="1"/>
    <m/>
    <x v="0"/>
    <s v="Nein"/>
    <x v="0"/>
  </r>
  <r>
    <n v="14575088"/>
    <x v="8"/>
    <x v="0"/>
    <n v="2001289"/>
    <s v="Sofortrechnung"/>
    <s v="eam\bekir.ahmed"/>
    <x v="0"/>
    <s v="30730"/>
    <s v="UNITED FOOD WHOLESALE Kft."/>
    <x v="1"/>
    <s v="4"/>
    <s v="101300167"/>
    <x v="657"/>
    <s v="Apple iPhone 15 128GB"/>
    <n v="3"/>
    <n v="610"/>
    <n v="629"/>
    <n v="1887"/>
    <n v="19"/>
    <n v="57"/>
    <n v="3.02"/>
    <s v="V0023"/>
    <x v="3"/>
    <s v="KPUD"/>
    <s v="EXP"/>
    <s v="Geräte"/>
    <x v="3"/>
    <n v="3"/>
    <n v="610"/>
    <n v="629"/>
    <n v="1887"/>
    <n v="19"/>
    <n v="57"/>
    <n v="3.0206677265500796E-2"/>
    <n v="1"/>
    <m/>
    <x v="0"/>
    <s v="Nein"/>
    <x v="0"/>
  </r>
  <r>
    <n v="14575088"/>
    <x v="8"/>
    <x v="0"/>
    <n v="2001289"/>
    <s v="Sofortrechnung"/>
    <s v="eam\bekir.ahmed"/>
    <x v="0"/>
    <s v="30730"/>
    <s v="UNITED FOOD WHOLESALE Kft."/>
    <x v="1"/>
    <s v="5"/>
    <s v="100303124"/>
    <x v="76"/>
    <s v="Apple iPhone 16 Pro 256GB"/>
    <n v="3"/>
    <n v="991.82240000000002"/>
    <n v="1025"/>
    <n v="3075"/>
    <n v="33.177599999999998"/>
    <n v="99.53"/>
    <n v="3.23"/>
    <s v="V0023"/>
    <x v="3"/>
    <s v="KPUD"/>
    <s v="EXP"/>
    <s v="Geräte"/>
    <x v="3"/>
    <n v="3"/>
    <n v="991.82240000000002"/>
    <n v="1025"/>
    <n v="3075"/>
    <n v="33.177599999999998"/>
    <n v="99.53"/>
    <n v="3.2367479674796751E-2"/>
    <n v="1"/>
    <m/>
    <x v="0"/>
    <s v="Nein"/>
    <x v="0"/>
  </r>
  <r>
    <n v="14575088"/>
    <x v="8"/>
    <x v="0"/>
    <n v="2001289"/>
    <s v="Sofortrechnung"/>
    <s v="eam\bekir.ahmed"/>
    <x v="0"/>
    <s v="30730"/>
    <s v="UNITED FOOD WHOLESALE Kft."/>
    <x v="1"/>
    <s v="6"/>
    <s v="101300170"/>
    <x v="658"/>
    <s v="Apple iPhone 15 128GB"/>
    <n v="10"/>
    <n v="610"/>
    <n v="625"/>
    <n v="6250"/>
    <n v="15"/>
    <n v="150"/>
    <n v="2.4"/>
    <s v="V0023"/>
    <x v="3"/>
    <s v="KPUD"/>
    <s v="EXP"/>
    <s v="Geräte"/>
    <x v="3"/>
    <n v="10"/>
    <n v="610"/>
    <n v="625"/>
    <n v="6250"/>
    <n v="15"/>
    <n v="150"/>
    <n v="2.4E-2"/>
    <n v="1"/>
    <m/>
    <x v="0"/>
    <s v="Nein"/>
    <x v="0"/>
  </r>
  <r>
    <n v="14575088"/>
    <x v="8"/>
    <x v="0"/>
    <n v="2001289"/>
    <s v="Sofortrechnung"/>
    <s v="eam\bekir.ahmed"/>
    <x v="0"/>
    <s v="30730"/>
    <s v="UNITED FOOD WHOLESALE Kft."/>
    <x v="1"/>
    <s v="7"/>
    <s v="101690329"/>
    <x v="288"/>
    <s v="Xiaomi Redmi 14C 8GB/256GB"/>
    <n v="5"/>
    <n v="101"/>
    <n v="105"/>
    <n v="525"/>
    <n v="4"/>
    <n v="20"/>
    <n v="3.8"/>
    <s v="V0023"/>
    <x v="3"/>
    <s v="KPUD"/>
    <s v="EXP"/>
    <s v="Geräte"/>
    <x v="3"/>
    <n v="5"/>
    <n v="101"/>
    <n v="105"/>
    <n v="525"/>
    <n v="4"/>
    <n v="20"/>
    <n v="3.8095238095238099E-2"/>
    <n v="1"/>
    <m/>
    <x v="0"/>
    <s v="Nein"/>
    <x v="0"/>
  </r>
  <r>
    <n v="14575088"/>
    <x v="8"/>
    <x v="0"/>
    <n v="2001289"/>
    <s v="Sofortrechnung"/>
    <s v="eam\bekir.ahmed"/>
    <x v="0"/>
    <s v="30730"/>
    <s v="UNITED FOOD WHOLESALE Kft."/>
    <x v="1"/>
    <s v="8"/>
    <s v="101310031"/>
    <x v="381"/>
    <s v="Honor 200 Pro 512GB"/>
    <n v="3"/>
    <n v="360.71789999999999"/>
    <n v="375"/>
    <n v="1125"/>
    <n v="14.2821"/>
    <n v="42.85"/>
    <n v="3.8"/>
    <s v="V0023"/>
    <x v="3"/>
    <s v="KPUD"/>
    <s v="EXP"/>
    <s v="Geräte"/>
    <x v="3"/>
    <n v="3"/>
    <n v="360.71789999999999"/>
    <n v="375"/>
    <n v="1125"/>
    <n v="14.2821"/>
    <n v="42.85"/>
    <n v="3.8088888888888887E-2"/>
    <n v="1"/>
    <m/>
    <x v="0"/>
    <s v="Nein"/>
    <x v="0"/>
  </r>
  <r>
    <n v="14575088"/>
    <x v="8"/>
    <x v="0"/>
    <n v="2001289"/>
    <s v="Sofortrechnung"/>
    <s v="eam\bekir.ahmed"/>
    <x v="0"/>
    <s v="30730"/>
    <s v="UNITED FOOD WHOLESALE Kft."/>
    <x v="1"/>
    <s v="9"/>
    <s v="100303137"/>
    <x v="209"/>
    <s v="Apple iPhone 16 Pro Max 256GB"/>
    <n v="2"/>
    <n v="1101.0044"/>
    <n v="1119"/>
    <n v="2238"/>
    <n v="17.9956"/>
    <n v="35.99"/>
    <n v="1.6"/>
    <s v="V0023"/>
    <x v="3"/>
    <s v="KPUD"/>
    <s v="EXP"/>
    <s v="Geräte"/>
    <x v="3"/>
    <n v="2"/>
    <n v="1101.0044"/>
    <n v="1119"/>
    <n v="2238"/>
    <n v="17.9956"/>
    <n v="35.99"/>
    <n v="1.6081322609472745E-2"/>
    <n v="1"/>
    <m/>
    <x v="0"/>
    <s v="Nein"/>
    <x v="0"/>
  </r>
  <r>
    <n v="14575088"/>
    <x v="8"/>
    <x v="0"/>
    <n v="2001289"/>
    <s v="Sofortrechnung"/>
    <s v="eam\bekir.ahmed"/>
    <x v="0"/>
    <s v="30730"/>
    <s v="UNITED FOOD WHOLESALE Kft."/>
    <x v="1"/>
    <s v="10"/>
    <s v="101030489"/>
    <x v="392"/>
    <s v="Samsung A057G A05s 64GB"/>
    <n v="10"/>
    <n v="80.665300000000002"/>
    <n v="90"/>
    <n v="900"/>
    <n v="9.3346999999999998"/>
    <n v="93.35"/>
    <n v="10.37"/>
    <s v="V0023"/>
    <x v="3"/>
    <s v="KPUD"/>
    <s v="EXP"/>
    <s v="Geräte"/>
    <x v="3"/>
    <n v="10"/>
    <n v="80.665300000000002"/>
    <n v="90"/>
    <n v="900"/>
    <n v="9.3346999999999998"/>
    <n v="93.35"/>
    <n v="0.10372222222222222"/>
    <n v="1"/>
    <m/>
    <x v="0"/>
    <s v="Nein"/>
    <x v="0"/>
  </r>
  <r>
    <n v="14575088"/>
    <x v="8"/>
    <x v="0"/>
    <n v="2001289"/>
    <s v="Sofortrechnung"/>
    <s v="eam\bekir.ahmed"/>
    <x v="0"/>
    <s v="30730"/>
    <s v="UNITED FOOD WHOLESALE Kft."/>
    <x v="1"/>
    <s v="11"/>
    <s v="101690331"/>
    <x v="252"/>
    <s v="Xiaomi Redmi 14C 4GB/128GB"/>
    <n v="20"/>
    <n v="74.601299999999995"/>
    <n v="81"/>
    <n v="1620"/>
    <n v="6.3986999999999998"/>
    <n v="127.97"/>
    <n v="7.89"/>
    <s v="V0023"/>
    <x v="3"/>
    <s v="KPUD"/>
    <s v="EXP"/>
    <s v="Geräte"/>
    <x v="3"/>
    <n v="20"/>
    <n v="74.601299999999995"/>
    <n v="81"/>
    <n v="1620"/>
    <n v="6.3986999999999998"/>
    <n v="127.97"/>
    <n v="7.8993827160493829E-2"/>
    <n v="1"/>
    <m/>
    <x v="0"/>
    <s v="Nein"/>
    <x v="0"/>
  </r>
  <r>
    <n v="14575088"/>
    <x v="8"/>
    <x v="0"/>
    <n v="2001289"/>
    <s v="Sofortrechnung"/>
    <s v="eam\bekir.ahmed"/>
    <x v="0"/>
    <s v="30730"/>
    <s v="UNITED FOOD WHOLESALE Kft."/>
    <x v="1"/>
    <s v="12"/>
    <s v="101690318"/>
    <x v="202"/>
    <s v="Xiaomi 14T 5G 12GB/256GB"/>
    <n v="3"/>
    <n v="350"/>
    <n v="347"/>
    <n v="1041"/>
    <n v="-3"/>
    <n v="-9"/>
    <n v="-0.86"/>
    <s v="V0023"/>
    <x v="3"/>
    <s v="KPUD"/>
    <s v="EXP"/>
    <s v="Geräte"/>
    <x v="3"/>
    <n v="3"/>
    <n v="350"/>
    <n v="347"/>
    <n v="1041"/>
    <n v="-3"/>
    <n v="-9"/>
    <n v="-8.6455331412103754E-3"/>
    <n v="1"/>
    <m/>
    <x v="0"/>
    <s v="Nein"/>
    <x v="1"/>
  </r>
  <r>
    <n v="14575088"/>
    <x v="8"/>
    <x v="0"/>
    <n v="2001289"/>
    <s v="Sofortrechnung"/>
    <s v="eam\bekir.ahmed"/>
    <x v="0"/>
    <s v="30730"/>
    <s v="UNITED FOOD WHOLESALE Kft."/>
    <x v="1"/>
    <s v="13"/>
    <s v="101030465"/>
    <x v="17"/>
    <s v="Samsung A356B A35 5G 256GB"/>
    <n v="10"/>
    <n v="220"/>
    <n v="239"/>
    <n v="2390"/>
    <n v="19"/>
    <n v="190"/>
    <n v="7.94"/>
    <s v="V0023"/>
    <x v="3"/>
    <s v="KPUD"/>
    <s v="EXP"/>
    <s v="Geräte"/>
    <x v="3"/>
    <n v="10"/>
    <n v="220"/>
    <n v="239"/>
    <n v="2390"/>
    <n v="19"/>
    <n v="190"/>
    <n v="7.9497907949790794E-2"/>
    <n v="1"/>
    <m/>
    <x v="0"/>
    <s v="Nein"/>
    <x v="0"/>
  </r>
  <r>
    <n v="14575088"/>
    <x v="8"/>
    <x v="0"/>
    <n v="2001289"/>
    <s v="Sofortrechnung"/>
    <s v="eam\bekir.ahmed"/>
    <x v="0"/>
    <s v="30730"/>
    <s v="UNITED FOOD WHOLESALE Kft."/>
    <x v="1"/>
    <s v="14"/>
    <s v="100302478"/>
    <x v="79"/>
    <s v="Apple iPhone 13 128GB"/>
    <n v="5"/>
    <n v="416.31569999999999"/>
    <n v="428"/>
    <n v="2140"/>
    <n v="11.6843"/>
    <n v="58.42"/>
    <n v="2.72"/>
    <s v="V0023"/>
    <x v="3"/>
    <s v="KPUD"/>
    <s v="EXP"/>
    <s v="Geräte"/>
    <x v="3"/>
    <n v="5"/>
    <n v="416.31569999999999"/>
    <n v="428"/>
    <n v="2140"/>
    <n v="11.6843"/>
    <n v="58.42"/>
    <n v="2.7299065420560747E-2"/>
    <n v="1"/>
    <m/>
    <x v="0"/>
    <s v="Nein"/>
    <x v="0"/>
  </r>
  <r>
    <n v="14575088"/>
    <x v="8"/>
    <x v="0"/>
    <n v="2001289"/>
    <s v="Sofortrechnung"/>
    <s v="eam\bekir.ahmed"/>
    <x v="0"/>
    <s v="30730"/>
    <s v="UNITED FOOD WHOLESALE Kft."/>
    <x v="1"/>
    <s v="15"/>
    <s v="101030582"/>
    <x v="181"/>
    <s v="Samsung P620N Tab S6 lite 128GB [WiFi]"/>
    <n v="5"/>
    <n v="181"/>
    <n v="195"/>
    <n v="975"/>
    <n v="14"/>
    <n v="70"/>
    <n v="7.17"/>
    <s v="V0023"/>
    <x v="3"/>
    <s v="KPUD"/>
    <s v="EXP"/>
    <s v="Geräte"/>
    <x v="3"/>
    <n v="5"/>
    <n v="181"/>
    <n v="195"/>
    <n v="975"/>
    <n v="14"/>
    <n v="70"/>
    <n v="7.179487179487179E-2"/>
    <n v="1"/>
    <m/>
    <x v="0"/>
    <s v="Nein"/>
    <x v="0"/>
  </r>
  <r>
    <n v="14575088"/>
    <x v="8"/>
    <x v="0"/>
    <n v="2001289"/>
    <s v="Sofortrechnung"/>
    <s v="eam\bekir.ahmed"/>
    <x v="0"/>
    <s v="30730"/>
    <s v="UNITED FOOD WHOLESALE Kft."/>
    <x v="1"/>
    <s v="16"/>
    <s v="101690323"/>
    <x v="517"/>
    <s v="Xiaomi Redmi 14C 8GB/256GB"/>
    <n v="5"/>
    <n v="99.305999999999997"/>
    <n v="105"/>
    <n v="525"/>
    <n v="5.694"/>
    <n v="28.47"/>
    <n v="5.42"/>
    <s v="V0023"/>
    <x v="3"/>
    <s v="KPUD"/>
    <s v="EXP"/>
    <s v="Geräte"/>
    <x v="3"/>
    <n v="5"/>
    <n v="99.305999999999997"/>
    <n v="105"/>
    <n v="525"/>
    <n v="5.694"/>
    <n v="28.47"/>
    <n v="5.4228571428571425E-2"/>
    <n v="1"/>
    <m/>
    <x v="0"/>
    <s v="Nein"/>
    <x v="0"/>
  </r>
  <r>
    <n v="14575088"/>
    <x v="8"/>
    <x v="0"/>
    <n v="2001289"/>
    <s v="Sofortrechnung"/>
    <s v="eam\bekir.ahmed"/>
    <x v="0"/>
    <s v="30730"/>
    <s v="UNITED FOOD WHOLESALE Kft."/>
    <x v="1"/>
    <s v="17"/>
    <s v="101310024"/>
    <x v="526"/>
    <s v="Honor 200 Lite 256GB"/>
    <n v="2"/>
    <n v="153"/>
    <n v="149"/>
    <n v="298"/>
    <n v="-4"/>
    <n v="-8"/>
    <n v="-2.68"/>
    <s v="V0023"/>
    <x v="3"/>
    <s v="KPUD"/>
    <s v="EXP"/>
    <s v="Geräte"/>
    <x v="3"/>
    <n v="2"/>
    <n v="153"/>
    <n v="149"/>
    <n v="298"/>
    <n v="-4"/>
    <n v="-8"/>
    <n v="-2.6845637583892617E-2"/>
    <n v="1"/>
    <m/>
    <x v="0"/>
    <s v="Nein"/>
    <x v="1"/>
  </r>
  <r>
    <n v="14575088"/>
    <x v="8"/>
    <x v="0"/>
    <n v="2001289"/>
    <s v="Sofortrechnung"/>
    <s v="eam\bekir.ahmed"/>
    <x v="0"/>
    <s v="30730"/>
    <s v="UNITED FOOD WHOLESALE Kft."/>
    <x v="1"/>
    <s v="18"/>
    <s v="101030492"/>
    <x v="138"/>
    <s v="Samsung A356B A35 5G 256GB"/>
    <n v="10"/>
    <n v="227.2817"/>
    <n v="239"/>
    <n v="2390"/>
    <n v="11.718299999999999"/>
    <n v="117.18"/>
    <n v="4.9000000000000004"/>
    <s v="V0023"/>
    <x v="3"/>
    <s v="KPUD"/>
    <s v="EXP"/>
    <s v="Geräte"/>
    <x v="3"/>
    <n v="10"/>
    <n v="227.2817"/>
    <n v="239"/>
    <n v="2390"/>
    <n v="11.718299999999999"/>
    <n v="117.18"/>
    <n v="4.9029288702928872E-2"/>
    <n v="1"/>
    <m/>
    <x v="0"/>
    <s v="Nein"/>
    <x v="0"/>
  </r>
  <r>
    <n v="14575088"/>
    <x v="8"/>
    <x v="0"/>
    <n v="2001289"/>
    <s v="Sofortrechnung"/>
    <s v="eam\bekir.ahmed"/>
    <x v="0"/>
    <s v="30730"/>
    <s v="UNITED FOOD WHOLESALE Kft."/>
    <x v="1"/>
    <s v="19"/>
    <s v="100034474"/>
    <x v="284"/>
    <s v="Samsung S921B S24 5G 128GB"/>
    <n v="2"/>
    <n v="484.77780000000001"/>
    <n v="495"/>
    <n v="990"/>
    <n v="10.222200000000001"/>
    <n v="20.440000000000001"/>
    <n v="2.06"/>
    <s v="V0023"/>
    <x v="3"/>
    <s v="KPUD"/>
    <s v="EXP"/>
    <s v="Geräte"/>
    <x v="3"/>
    <n v="2"/>
    <n v="484.77780000000001"/>
    <n v="495"/>
    <n v="990"/>
    <n v="10.222200000000001"/>
    <n v="20.440000000000001"/>
    <n v="2.0646464646464649E-2"/>
    <n v="1"/>
    <m/>
    <x v="0"/>
    <s v="Nein"/>
    <x v="0"/>
  </r>
  <r>
    <n v="14575088"/>
    <x v="8"/>
    <x v="0"/>
    <n v="2001289"/>
    <s v="Sofortrechnung"/>
    <s v="eam\bekir.ahmed"/>
    <x v="0"/>
    <s v="30730"/>
    <s v="UNITED FOOD WHOLESALE Kft."/>
    <x v="1"/>
    <s v="20"/>
    <s v="101690324"/>
    <x v="410"/>
    <s v="Xiaomi Redmi 13 6GB/128GB"/>
    <n v="20"/>
    <n v="91.187200000000004"/>
    <n v="96"/>
    <n v="1920"/>
    <n v="4.8128000000000002"/>
    <n v="96.26"/>
    <n v="5.01"/>
    <s v="V0023"/>
    <x v="3"/>
    <s v="KPUD"/>
    <s v="EXP"/>
    <s v="Geräte"/>
    <x v="3"/>
    <n v="20"/>
    <n v="91.187200000000004"/>
    <n v="96"/>
    <n v="1920"/>
    <n v="4.8128000000000002"/>
    <n v="96.26"/>
    <n v="5.0135416666666668E-2"/>
    <n v="1"/>
    <m/>
    <x v="0"/>
    <s v="Nein"/>
    <x v="0"/>
  </r>
  <r>
    <n v="14575088"/>
    <x v="8"/>
    <x v="0"/>
    <n v="2001289"/>
    <s v="Sofortrechnung"/>
    <s v="eam\bekir.ahmed"/>
    <x v="0"/>
    <s v="30730"/>
    <s v="UNITED FOOD WHOLESALE Kft."/>
    <x v="1"/>
    <s v="21"/>
    <s v="101690325"/>
    <x v="506"/>
    <s v="Xiaomi Redmi 13 6GB/128GB"/>
    <n v="20"/>
    <n v="90.689700000000002"/>
    <n v="96"/>
    <n v="1920"/>
    <n v="5.3102999999999998"/>
    <n v="106.21"/>
    <n v="5.53"/>
    <s v="V0023"/>
    <x v="3"/>
    <s v="KPUD"/>
    <s v="EXP"/>
    <s v="Geräte"/>
    <x v="3"/>
    <n v="20"/>
    <n v="90.689700000000002"/>
    <n v="96"/>
    <n v="1920"/>
    <n v="5.3102999999999998"/>
    <n v="106.21"/>
    <n v="5.5317708333333333E-2"/>
    <n v="1"/>
    <m/>
    <x v="0"/>
    <s v="Nein"/>
    <x v="0"/>
  </r>
  <r>
    <n v="14575088"/>
    <x v="8"/>
    <x v="0"/>
    <n v="2001289"/>
    <s v="Sofortrechnung"/>
    <s v="eam\bekir.ahmed"/>
    <x v="0"/>
    <s v="30730"/>
    <s v="UNITED FOOD WHOLESALE Kft."/>
    <x v="1"/>
    <s v="22"/>
    <s v="100302481"/>
    <x v="81"/>
    <s v="Apple iPhone 13 128GB"/>
    <n v="5"/>
    <n v="416"/>
    <n v="428"/>
    <n v="2140"/>
    <n v="12"/>
    <n v="60"/>
    <n v="2.8"/>
    <s v="V0023"/>
    <x v="3"/>
    <s v="KPUD"/>
    <s v="EXP"/>
    <s v="Geräte"/>
    <x v="3"/>
    <n v="5"/>
    <n v="416"/>
    <n v="428"/>
    <n v="2140"/>
    <n v="12"/>
    <n v="60"/>
    <n v="2.8037383177570093E-2"/>
    <n v="1"/>
    <m/>
    <x v="0"/>
    <s v="Nein"/>
    <x v="0"/>
  </r>
  <r>
    <n v="14575088"/>
    <x v="8"/>
    <x v="0"/>
    <n v="2001289"/>
    <s v="Sofortrechnung"/>
    <s v="eam\bekir.ahmed"/>
    <x v="0"/>
    <s v="30730"/>
    <s v="UNITED FOOD WHOLESALE Kft."/>
    <x v="1"/>
    <s v="23"/>
    <s v="100303089"/>
    <x v="496"/>
    <s v="Apple iPhone 16 128GB"/>
    <n v="10"/>
    <n v="699.65219999999999"/>
    <n v="715"/>
    <n v="7150"/>
    <n v="15.347799999999999"/>
    <n v="153.47999999999999"/>
    <n v="2.14"/>
    <s v="V0023"/>
    <x v="3"/>
    <s v="KPUD"/>
    <s v="EXP"/>
    <s v="Geräte"/>
    <x v="3"/>
    <n v="10"/>
    <n v="699.65219999999999"/>
    <n v="715"/>
    <n v="7150"/>
    <n v="15.347799999999999"/>
    <n v="153.47999999999999"/>
    <n v="2.1465734265734265E-2"/>
    <n v="1"/>
    <m/>
    <x v="0"/>
    <s v="Nein"/>
    <x v="0"/>
  </r>
  <r>
    <n v="14575088"/>
    <x v="8"/>
    <x v="0"/>
    <n v="2001289"/>
    <s v="Sofortrechnung"/>
    <s v="eam\bekir.ahmed"/>
    <x v="0"/>
    <s v="30730"/>
    <s v="UNITED FOOD WHOLESALE Kft."/>
    <x v="1"/>
    <s v="24"/>
    <s v="101060028"/>
    <x v="191"/>
    <s v="Google Pixel 8 Pro 128GB"/>
    <n v="10"/>
    <n v="417"/>
    <n v="439"/>
    <n v="4390"/>
    <n v="22"/>
    <n v="220"/>
    <n v="5.01"/>
    <s v="V0023"/>
    <x v="3"/>
    <s v="KPUD"/>
    <s v="EXP"/>
    <s v="Geräte"/>
    <x v="3"/>
    <n v="10"/>
    <n v="417"/>
    <n v="439"/>
    <n v="4390"/>
    <n v="22"/>
    <n v="220"/>
    <n v="5.011389521640091E-2"/>
    <n v="1"/>
    <m/>
    <x v="0"/>
    <s v="Nein"/>
    <x v="0"/>
  </r>
  <r>
    <n v="14575088"/>
    <x v="8"/>
    <x v="0"/>
    <n v="2001289"/>
    <s v="Sofortrechnung"/>
    <s v="eam\bekir.ahmed"/>
    <x v="0"/>
    <s v="30730"/>
    <s v="UNITED FOOD WHOLESALE Kft."/>
    <x v="1"/>
    <s v="25"/>
    <s v="101030481"/>
    <x v="82"/>
    <s v="Samsung A556B A55 5G 128GB"/>
    <n v="10"/>
    <n v="253.2636"/>
    <n v="275"/>
    <n v="2750"/>
    <n v="21.7364"/>
    <n v="217.36"/>
    <n v="7.9"/>
    <s v="V0023"/>
    <x v="3"/>
    <s v="KPUD"/>
    <s v="EXP"/>
    <s v="Geräte"/>
    <x v="3"/>
    <n v="10"/>
    <n v="253.2636"/>
    <n v="275"/>
    <n v="2750"/>
    <n v="21.7364"/>
    <n v="217.36"/>
    <n v="7.9039999999999999E-2"/>
    <n v="1"/>
    <m/>
    <x v="0"/>
    <s v="Nein"/>
    <x v="0"/>
  </r>
  <r>
    <n v="14575088"/>
    <x v="8"/>
    <x v="0"/>
    <n v="2001289"/>
    <s v="Sofortrechnung"/>
    <s v="eam\bekir.ahmed"/>
    <x v="0"/>
    <s v="30730"/>
    <s v="UNITED FOOD WHOLESALE Kft."/>
    <x v="1"/>
    <s v="26"/>
    <s v="100034470"/>
    <x v="622"/>
    <s v="Samsung X110N Tab A9 64GB [WiFi]"/>
    <n v="5"/>
    <n v="91"/>
    <n v="98"/>
    <n v="490"/>
    <n v="7"/>
    <n v="35"/>
    <n v="7.14"/>
    <s v="V0023"/>
    <x v="3"/>
    <s v="KPUD"/>
    <s v="EXP"/>
    <s v="Geräte"/>
    <x v="3"/>
    <n v="5"/>
    <n v="91"/>
    <n v="98"/>
    <n v="490"/>
    <n v="7"/>
    <n v="35"/>
    <n v="7.1428571428571425E-2"/>
    <n v="1"/>
    <m/>
    <x v="0"/>
    <s v="Nein"/>
    <x v="0"/>
  </r>
  <r>
    <n v="14575088"/>
    <x v="8"/>
    <x v="0"/>
    <n v="2001289"/>
    <s v="Sofortrechnung"/>
    <s v="eam\bekir.ahmed"/>
    <x v="0"/>
    <s v="30730"/>
    <s v="UNITED FOOD WHOLESALE Kft."/>
    <x v="1"/>
    <s v="27"/>
    <s v="101030408"/>
    <x v="204"/>
    <s v="Samsung X110N Tab A9 64GB [WiFi]"/>
    <n v="5"/>
    <n v="90.957800000000006"/>
    <n v="98"/>
    <n v="490"/>
    <n v="7.0422000000000002"/>
    <n v="35.21"/>
    <n v="7.18"/>
    <s v="V0023"/>
    <x v="3"/>
    <s v="KPUD"/>
    <s v="EXP"/>
    <s v="Geräte"/>
    <x v="3"/>
    <n v="5"/>
    <n v="90.957800000000006"/>
    <n v="98"/>
    <n v="490"/>
    <n v="7.0422000000000002"/>
    <n v="35.21"/>
    <n v="7.1857142857142856E-2"/>
    <n v="1"/>
    <m/>
    <x v="0"/>
    <s v="Nein"/>
    <x v="0"/>
  </r>
  <r>
    <n v="14575088"/>
    <x v="8"/>
    <x v="0"/>
    <n v="2001289"/>
    <s v="Sofortrechnung"/>
    <s v="eam\bekir.ahmed"/>
    <x v="0"/>
    <s v="30730"/>
    <s v="UNITED FOOD WHOLESALE Kft."/>
    <x v="1"/>
    <s v="28"/>
    <s v="100034469"/>
    <x v="623"/>
    <s v="Samsung X110N Tab A9 64GB [WiFi]"/>
    <n v="5"/>
    <n v="91"/>
    <n v="98"/>
    <n v="490"/>
    <n v="7"/>
    <n v="35"/>
    <n v="7.14"/>
    <s v="V0023"/>
    <x v="3"/>
    <s v="KPUD"/>
    <s v="EXP"/>
    <s v="Geräte"/>
    <x v="3"/>
    <n v="5"/>
    <n v="91"/>
    <n v="98"/>
    <n v="490"/>
    <n v="7"/>
    <n v="35"/>
    <n v="7.1428571428571425E-2"/>
    <n v="1"/>
    <m/>
    <x v="0"/>
    <s v="Nein"/>
    <x v="0"/>
  </r>
  <r>
    <n v="14575088"/>
    <x v="8"/>
    <x v="0"/>
    <n v="2001289"/>
    <s v="Sofortrechnung"/>
    <s v="eam\bekir.ahmed"/>
    <x v="0"/>
    <s v="30730"/>
    <s v="UNITED FOOD WHOLESALE Kft."/>
    <x v="1"/>
    <s v="29"/>
    <s v="100302477"/>
    <x v="83"/>
    <s v="Apple iPhone 13 128GB"/>
    <n v="5"/>
    <n v="411.96159999999998"/>
    <n v="424"/>
    <n v="2120"/>
    <n v="12.038399999999999"/>
    <n v="60.19"/>
    <n v="2.83"/>
    <s v="V0023"/>
    <x v="3"/>
    <s v="KPUD"/>
    <s v="EXP"/>
    <s v="Geräte"/>
    <x v="3"/>
    <n v="5"/>
    <n v="411.96159999999998"/>
    <n v="424"/>
    <n v="2120"/>
    <n v="12.038399999999999"/>
    <n v="60.19"/>
    <n v="2.8391509433962264E-2"/>
    <n v="1"/>
    <m/>
    <x v="0"/>
    <s v="Nein"/>
    <x v="0"/>
  </r>
  <r>
    <n v="14575088"/>
    <x v="8"/>
    <x v="0"/>
    <n v="2001289"/>
    <s v="Sofortrechnung"/>
    <s v="eam\bekir.ahmed"/>
    <x v="0"/>
    <s v="30730"/>
    <s v="UNITED FOOD WHOLESALE Kft."/>
    <x v="1"/>
    <s v="30"/>
    <s v="101300040"/>
    <x v="84"/>
    <s v="Apple iPhone 14 128GB"/>
    <n v="5"/>
    <n v="494.59449999999998"/>
    <n v="520"/>
    <n v="2600"/>
    <n v="25.4055"/>
    <n v="127.03"/>
    <n v="4.88"/>
    <s v="V0023"/>
    <x v="3"/>
    <s v="KPUD"/>
    <s v="EXP"/>
    <s v="Geräte"/>
    <x v="3"/>
    <n v="5"/>
    <n v="494.59449999999998"/>
    <n v="520"/>
    <n v="2600"/>
    <n v="25.4055"/>
    <n v="127.03"/>
    <n v="4.885769230769231E-2"/>
    <n v="1"/>
    <m/>
    <x v="0"/>
    <s v="Nein"/>
    <x v="0"/>
  </r>
  <r>
    <n v="14575088"/>
    <x v="8"/>
    <x v="0"/>
    <n v="2001289"/>
    <s v="Sofortrechnung"/>
    <s v="eam\bekir.ahmed"/>
    <x v="0"/>
    <s v="30730"/>
    <s v="UNITED FOOD WHOLESALE Kft."/>
    <x v="1"/>
    <s v="31"/>
    <s v="101690201"/>
    <x v="460"/>
    <s v="Xiaomi Redmi 13C 4GB/128GB"/>
    <n v="3"/>
    <n v="76"/>
    <n v="82"/>
    <n v="246"/>
    <n v="6"/>
    <n v="18"/>
    <n v="7.31"/>
    <s v="V0023"/>
    <x v="3"/>
    <s v="KPUD"/>
    <s v="EXP"/>
    <s v="Geräte"/>
    <x v="3"/>
    <n v="3"/>
    <n v="76"/>
    <n v="82"/>
    <n v="246"/>
    <n v="6"/>
    <n v="18"/>
    <n v="7.3170731707317069E-2"/>
    <n v="1"/>
    <m/>
    <x v="0"/>
    <s v="Nein"/>
    <x v="0"/>
  </r>
  <r>
    <n v="14575088"/>
    <x v="8"/>
    <x v="0"/>
    <n v="2001289"/>
    <s v="Sofortrechnung"/>
    <s v="eam\bekir.ahmed"/>
    <x v="0"/>
    <s v="30730"/>
    <s v="UNITED FOOD WHOLESALE Kft."/>
    <x v="1"/>
    <s v="32"/>
    <s v="101030626"/>
    <x v="516"/>
    <s v="Samsung S721B S24 FE 5G 128GB"/>
    <n v="5"/>
    <n v="399"/>
    <n v="439"/>
    <n v="2195"/>
    <n v="40"/>
    <n v="200"/>
    <n v="9.11"/>
    <s v="V0023"/>
    <x v="3"/>
    <s v="KPUD"/>
    <s v="EXP"/>
    <s v="Geräte"/>
    <x v="3"/>
    <n v="5"/>
    <n v="399"/>
    <n v="439"/>
    <n v="2195"/>
    <n v="40"/>
    <n v="200"/>
    <n v="9.1116173120728935E-2"/>
    <n v="1"/>
    <m/>
    <x v="0"/>
    <s v="Nein"/>
    <x v="0"/>
  </r>
  <r>
    <n v="14575088"/>
    <x v="8"/>
    <x v="0"/>
    <n v="2001289"/>
    <s v="Sofortrechnung"/>
    <s v="eam\bekir.ahmed"/>
    <x v="0"/>
    <s v="30730"/>
    <s v="UNITED FOOD WHOLESALE Kft."/>
    <x v="1"/>
    <s v="33"/>
    <s v="101030534"/>
    <x v="694"/>
    <s v="Samsung A057G A05s 64GB"/>
    <n v="1"/>
    <n v="81"/>
    <n v="93"/>
    <n v="93"/>
    <n v="12"/>
    <n v="12"/>
    <n v="12.9"/>
    <s v="V0023"/>
    <x v="3"/>
    <s v="KPUD"/>
    <s v="EXP"/>
    <s v="Geräte"/>
    <x v="3"/>
    <n v="1"/>
    <n v="81"/>
    <n v="93"/>
    <n v="93"/>
    <n v="12"/>
    <n v="12"/>
    <n v="0.12903225806451613"/>
    <n v="1"/>
    <m/>
    <x v="0"/>
    <s v="Nein"/>
    <x v="0"/>
  </r>
  <r>
    <n v="14575088"/>
    <x v="8"/>
    <x v="0"/>
    <n v="2001289"/>
    <s v="Sofortrechnung"/>
    <s v="eam\bekir.ahmed"/>
    <x v="0"/>
    <s v="30730"/>
    <s v="UNITED FOOD WHOLESALE Kft."/>
    <x v="1"/>
    <s v="34"/>
    <s v="101300220"/>
    <x v="548"/>
    <s v="Apple iPhone 16 128GB"/>
    <n v="3"/>
    <n v="695"/>
    <n v="715"/>
    <n v="2145"/>
    <n v="20"/>
    <n v="60"/>
    <n v="2.79"/>
    <s v="V0023"/>
    <x v="3"/>
    <s v="KPUD"/>
    <s v="EXP"/>
    <s v="Geräte"/>
    <x v="3"/>
    <n v="3"/>
    <n v="695"/>
    <n v="715"/>
    <n v="2145"/>
    <n v="20"/>
    <n v="60"/>
    <n v="2.7972027972027972E-2"/>
    <n v="1"/>
    <m/>
    <x v="0"/>
    <s v="Nein"/>
    <x v="0"/>
  </r>
  <r>
    <n v="14575088"/>
    <x v="8"/>
    <x v="0"/>
    <n v="2001289"/>
    <s v="Sofortrechnung"/>
    <s v="eam\bekir.ahmed"/>
    <x v="0"/>
    <s v="30730"/>
    <s v="UNITED FOOD WHOLESALE Kft."/>
    <x v="1"/>
    <s v="35"/>
    <s v="100303135"/>
    <x v="359"/>
    <s v="Apple iPhone 16 Pro Max 256GB"/>
    <n v="1"/>
    <n v="1082.098"/>
    <n v="1115"/>
    <n v="1115"/>
    <n v="32.902000000000001"/>
    <n v="32.9"/>
    <n v="2.95"/>
    <s v="V0023"/>
    <x v="3"/>
    <s v="KPUD"/>
    <s v="EXP"/>
    <s v="Geräte"/>
    <x v="3"/>
    <n v="1"/>
    <n v="1082.098"/>
    <n v="1115"/>
    <n v="1115"/>
    <n v="32.902000000000001"/>
    <n v="32.9"/>
    <n v="2.9506726457399102E-2"/>
    <n v="1"/>
    <m/>
    <x v="0"/>
    <s v="Nein"/>
    <x v="0"/>
  </r>
  <r>
    <n v="14575088"/>
    <x v="8"/>
    <x v="0"/>
    <n v="2001289"/>
    <s v="Sofortrechnung"/>
    <s v="eam\bekir.ahmed"/>
    <x v="0"/>
    <s v="30730"/>
    <s v="UNITED FOOD WHOLESALE Kft."/>
    <x v="1"/>
    <s v="36"/>
    <s v="101310025"/>
    <x v="492"/>
    <s v="Honor 200 Lite 256GB"/>
    <n v="2"/>
    <n v="153"/>
    <n v="149"/>
    <n v="298"/>
    <n v="-4"/>
    <n v="-8"/>
    <n v="-2.68"/>
    <s v="V0023"/>
    <x v="3"/>
    <s v="KPUD"/>
    <s v="EXP"/>
    <s v="Geräte"/>
    <x v="3"/>
    <n v="2"/>
    <n v="153"/>
    <n v="149"/>
    <n v="298"/>
    <n v="-4"/>
    <n v="-8"/>
    <n v="-2.6845637583892617E-2"/>
    <n v="1"/>
    <m/>
    <x v="0"/>
    <s v="Nein"/>
    <x v="1"/>
  </r>
  <r>
    <n v="14575088"/>
    <x v="8"/>
    <x v="0"/>
    <n v="2001289"/>
    <s v="Sofortrechnung"/>
    <s v="eam\bekir.ahmed"/>
    <x v="0"/>
    <s v="30730"/>
    <s v="UNITED FOOD WHOLESALE Kft."/>
    <x v="1"/>
    <s v="37"/>
    <s v="100690579"/>
    <x v="206"/>
    <s v="Xiaomi Redmi 13C 4GB/128GB"/>
    <n v="6"/>
    <n v="80.210499999999996"/>
    <n v="82"/>
    <n v="492"/>
    <n v="1.7895000000000001"/>
    <n v="10.74"/>
    <n v="2.1800000000000002"/>
    <s v="V0023"/>
    <x v="3"/>
    <s v="KPUD"/>
    <s v="EXP"/>
    <s v="Geräte"/>
    <x v="3"/>
    <n v="6"/>
    <n v="80.210499999999996"/>
    <n v="82"/>
    <n v="492"/>
    <n v="1.7895000000000001"/>
    <n v="10.74"/>
    <n v="2.1829268292682929E-2"/>
    <n v="1"/>
    <m/>
    <x v="0"/>
    <s v="Nein"/>
    <x v="0"/>
  </r>
  <r>
    <n v="14575088"/>
    <x v="8"/>
    <x v="0"/>
    <n v="2001289"/>
    <s v="Sofortrechnung"/>
    <s v="eam\bekir.ahmed"/>
    <x v="0"/>
    <s v="30730"/>
    <s v="UNITED FOOD WHOLESALE Kft."/>
    <x v="1"/>
    <s v="38"/>
    <s v="100302687"/>
    <x v="695"/>
    <s v="Apple iPad Air 2022 64GB [WiFi]"/>
    <n v="3"/>
    <n v="425"/>
    <n v="439"/>
    <n v="1317"/>
    <n v="14"/>
    <n v="42"/>
    <n v="3.18"/>
    <s v="V0023"/>
    <x v="3"/>
    <s v="KPUD"/>
    <s v="EXP"/>
    <s v="Geräte"/>
    <x v="3"/>
    <n v="3"/>
    <n v="425"/>
    <n v="439"/>
    <n v="1317"/>
    <n v="14"/>
    <n v="42"/>
    <n v="3.1890660592255128E-2"/>
    <n v="1"/>
    <m/>
    <x v="0"/>
    <s v="Nein"/>
    <x v="0"/>
  </r>
  <r>
    <n v="14575088"/>
    <x v="8"/>
    <x v="0"/>
    <n v="2001289"/>
    <s v="Sofortrechnung"/>
    <s v="eam\bekir.ahmed"/>
    <x v="0"/>
    <s v="30730"/>
    <s v="UNITED FOOD WHOLESALE Kft."/>
    <x v="1"/>
    <s v="39"/>
    <s v="101300037"/>
    <x v="91"/>
    <s v="Apple iPhone 14 128GB"/>
    <n v="5"/>
    <n v="491.02229999999997"/>
    <n v="519"/>
    <n v="2595"/>
    <n v="27.977699999999999"/>
    <n v="139.88999999999999"/>
    <n v="5.39"/>
    <s v="V0023"/>
    <x v="3"/>
    <s v="KPUD"/>
    <s v="EXP"/>
    <s v="Geräte"/>
    <x v="3"/>
    <n v="5"/>
    <n v="491.02229999999997"/>
    <n v="519"/>
    <n v="2595"/>
    <n v="27.977699999999999"/>
    <n v="139.88999999999999"/>
    <n v="5.3907514450867049E-2"/>
    <n v="1"/>
    <m/>
    <x v="0"/>
    <s v="Nein"/>
    <x v="0"/>
  </r>
  <r>
    <n v="14575088"/>
    <x v="8"/>
    <x v="0"/>
    <n v="2001289"/>
    <s v="Sofortrechnung"/>
    <s v="eam\bekir.ahmed"/>
    <x v="0"/>
    <s v="30730"/>
    <s v="UNITED FOOD WHOLESALE Kft."/>
    <x v="1"/>
    <s v="40"/>
    <s v="100034500"/>
    <x v="247"/>
    <s v="Samsung A546B A54 5G 128GB"/>
    <n v="10"/>
    <n v="227.03649999999999"/>
    <n v="235"/>
    <n v="2350"/>
    <n v="7.9634999999999998"/>
    <n v="79.63"/>
    <n v="3.38"/>
    <s v="V0023"/>
    <x v="3"/>
    <s v="KPUD"/>
    <s v="EXP"/>
    <s v="Geräte"/>
    <x v="3"/>
    <n v="10"/>
    <n v="227.03649999999999"/>
    <n v="235"/>
    <n v="2350"/>
    <n v="7.9634999999999998"/>
    <n v="79.63"/>
    <n v="3.3885106382978723E-2"/>
    <n v="1"/>
    <m/>
    <x v="0"/>
    <s v="Nein"/>
    <x v="0"/>
  </r>
  <r>
    <n v="14575088"/>
    <x v="8"/>
    <x v="0"/>
    <n v="2001289"/>
    <s v="Sofortrechnung"/>
    <s v="eam\bekir.ahmed"/>
    <x v="0"/>
    <s v="30730"/>
    <s v="UNITED FOOD WHOLESALE Kft."/>
    <x v="1"/>
    <s v="41"/>
    <s v="101030419"/>
    <x v="22"/>
    <s v="Samsung G556B Xcover 7 128GB EE"/>
    <n v="10"/>
    <n v="197.0257"/>
    <n v="219"/>
    <n v="2190"/>
    <n v="21.974299999999999"/>
    <n v="219.74"/>
    <n v="10.029999999999999"/>
    <s v="V0023"/>
    <x v="3"/>
    <s v="KPUD"/>
    <s v="EXP"/>
    <s v="Geräte"/>
    <x v="3"/>
    <n v="10"/>
    <n v="197.0257"/>
    <n v="219"/>
    <n v="2190"/>
    <n v="21.974299999999999"/>
    <n v="219.74"/>
    <n v="0.100337899543379"/>
    <n v="1"/>
    <m/>
    <x v="0"/>
    <s v="Nein"/>
    <x v="0"/>
  </r>
  <r>
    <n v="14575088"/>
    <x v="8"/>
    <x v="0"/>
    <n v="2001289"/>
    <s v="Sofortrechnung"/>
    <s v="eam\bekir.ahmed"/>
    <x v="0"/>
    <s v="30730"/>
    <s v="UNITED FOOD WHOLESALE Kft."/>
    <x v="1"/>
    <s v="42"/>
    <s v="101030479"/>
    <x v="276"/>
    <s v="Samsung A356B A35 5G 128GB"/>
    <n v="10"/>
    <n v="196.0857"/>
    <n v="209"/>
    <n v="2090"/>
    <n v="12.914300000000001"/>
    <n v="129.13999999999999"/>
    <n v="6.17"/>
    <s v="V0023"/>
    <x v="3"/>
    <s v="KPUD"/>
    <s v="EXP"/>
    <s v="Geräte"/>
    <x v="3"/>
    <n v="10"/>
    <n v="196.0857"/>
    <n v="209"/>
    <n v="2090"/>
    <n v="12.914300000000001"/>
    <n v="129.13999999999999"/>
    <n v="6.1789473684210519E-2"/>
    <n v="1"/>
    <m/>
    <x v="0"/>
    <s v="Nein"/>
    <x v="0"/>
  </r>
  <r>
    <n v="14511978"/>
    <x v="8"/>
    <x v="0"/>
    <n v="2001290"/>
    <s v="Rechnungskorrektur Retoure"/>
    <s v="EAM\Aylin.Pehlivan"/>
    <x v="1"/>
    <s v="21493"/>
    <s v="Cyberport SE"/>
    <x v="1"/>
    <s v="1"/>
    <s v="101690233"/>
    <x v="696"/>
    <s v="Xiaomi Redmi Note 13 5G 8GB/256GB"/>
    <n v="1"/>
    <n v="159"/>
    <n v="176"/>
    <n v="176"/>
    <n v="17"/>
    <n v="17"/>
    <n v="9.65"/>
    <s v="V0012"/>
    <x v="1"/>
    <s v="KÜB14"/>
    <s v="GRK"/>
    <s v="Geräte"/>
    <x v="1"/>
    <n v="-1"/>
    <n v="159"/>
    <n v="176"/>
    <n v="-176"/>
    <n v="-17"/>
    <n v="-17"/>
    <n v="-9.6590909090909088E-2"/>
    <n v="-1"/>
    <m/>
    <x v="0"/>
    <s v="Nein"/>
    <x v="1"/>
  </r>
  <r>
    <n v="14575152"/>
    <x v="8"/>
    <x v="0"/>
    <n v="2001291"/>
    <s v="Sofortrechnung"/>
    <s v="Yasar.Yigitbilek"/>
    <x v="2"/>
    <s v="21208"/>
    <s v="MEGA-COMPANY GMBH"/>
    <x v="1"/>
    <s v="1"/>
    <s v="101030626"/>
    <x v="516"/>
    <s v="Samsung S721B S24 FE 5G 128GB"/>
    <n v="1"/>
    <n v="399"/>
    <n v="444"/>
    <n v="444"/>
    <n v="45"/>
    <n v="45"/>
    <n v="10.130000000000001"/>
    <s v="V0162"/>
    <x v="8"/>
    <s v="KABB0"/>
    <s v="FHK"/>
    <s v="Geräte"/>
    <x v="2"/>
    <n v="1"/>
    <n v="399"/>
    <n v="444"/>
    <n v="444"/>
    <n v="45"/>
    <n v="45"/>
    <n v="0.10135135135135136"/>
    <n v="1"/>
    <m/>
    <x v="0"/>
    <s v="Nein"/>
    <x v="0"/>
  </r>
  <r>
    <n v="14574944"/>
    <x v="8"/>
    <x v="0"/>
    <n v="2001292"/>
    <s v="Sofortrechnung"/>
    <s v="Yasar.Yigitbilek"/>
    <x v="0"/>
    <s v="30119"/>
    <s v="EMMEVI SRL"/>
    <x v="1"/>
    <s v="1"/>
    <s v="100303138"/>
    <x v="357"/>
    <s v="Apple iPhone 16 Pro Max 256GB"/>
    <n v="5"/>
    <n v="1082.0512000000001"/>
    <n v="1114"/>
    <n v="5570"/>
    <n v="31.948799999999999"/>
    <n v="159.74"/>
    <n v="2.86"/>
    <s v="V0022"/>
    <x v="13"/>
    <s v="KPUD"/>
    <s v="EXP"/>
    <s v="Geräte"/>
    <x v="8"/>
    <n v="5"/>
    <n v="1082.0512000000001"/>
    <n v="1114"/>
    <n v="5570"/>
    <n v="31.948799999999999"/>
    <n v="159.74"/>
    <n v="2.8678635547576305E-2"/>
    <n v="1"/>
    <m/>
    <x v="0"/>
    <s v="Nein"/>
    <x v="0"/>
  </r>
  <r>
    <n v="14574944"/>
    <x v="8"/>
    <x v="0"/>
    <n v="2001292"/>
    <s v="Sofortrechnung"/>
    <s v="Yasar.Yigitbilek"/>
    <x v="0"/>
    <s v="30119"/>
    <s v="EMMEVI SRL"/>
    <x v="1"/>
    <s v="2"/>
    <s v="100303124"/>
    <x v="76"/>
    <s v="Apple iPhone 16 Pro 256GB"/>
    <n v="10"/>
    <n v="991.82240000000002"/>
    <n v="1014"/>
    <n v="10140"/>
    <n v="22.177600000000002"/>
    <n v="221.78"/>
    <n v="2.1800000000000002"/>
    <s v="V0022"/>
    <x v="13"/>
    <s v="KPUD"/>
    <s v="EXP"/>
    <s v="Geräte"/>
    <x v="8"/>
    <n v="10"/>
    <n v="991.82240000000002"/>
    <n v="1014"/>
    <n v="10140"/>
    <n v="22.177600000000002"/>
    <n v="221.78"/>
    <n v="2.1871794871794872E-2"/>
    <n v="1"/>
    <m/>
    <x v="0"/>
    <s v="Nein"/>
    <x v="0"/>
  </r>
  <r>
    <n v="14574944"/>
    <x v="8"/>
    <x v="0"/>
    <n v="2001292"/>
    <s v="Sofortrechnung"/>
    <s v="Yasar.Yigitbilek"/>
    <x v="0"/>
    <s v="30119"/>
    <s v="EMMEVI SRL"/>
    <x v="1"/>
    <s v="3"/>
    <s v="100303126"/>
    <x v="333"/>
    <s v="Apple iPhone 16 Pro 256GB"/>
    <n v="3"/>
    <n v="990"/>
    <n v="1018"/>
    <n v="3054"/>
    <n v="28"/>
    <n v="84"/>
    <n v="2.75"/>
    <s v="V0022"/>
    <x v="13"/>
    <s v="KPUD"/>
    <s v="EXP"/>
    <s v="Geräte"/>
    <x v="8"/>
    <n v="3"/>
    <n v="990"/>
    <n v="1018"/>
    <n v="3054"/>
    <n v="28"/>
    <n v="84"/>
    <n v="2.75049115913556E-2"/>
    <n v="1"/>
    <m/>
    <x v="0"/>
    <s v="Nein"/>
    <x v="0"/>
  </r>
  <r>
    <n v="14574944"/>
    <x v="8"/>
    <x v="0"/>
    <n v="2001292"/>
    <s v="Sofortrechnung"/>
    <s v="Yasar.Yigitbilek"/>
    <x v="0"/>
    <s v="30119"/>
    <s v="EMMEVI SRL"/>
    <x v="1"/>
    <s v="4"/>
    <s v="100303136"/>
    <x v="215"/>
    <s v="Apple iPhone 16 Pro Max 256GB"/>
    <n v="10"/>
    <n v="1082"/>
    <n v="1105"/>
    <n v="11050"/>
    <n v="23"/>
    <n v="230"/>
    <n v="2.08"/>
    <s v="V0022"/>
    <x v="13"/>
    <s v="KPUD"/>
    <s v="EXP"/>
    <s v="Geräte"/>
    <x v="8"/>
    <n v="10"/>
    <n v="1082"/>
    <n v="1105"/>
    <n v="11050"/>
    <n v="23"/>
    <n v="230"/>
    <n v="2.0814479638009049E-2"/>
    <n v="1"/>
    <m/>
    <x v="0"/>
    <s v="Nein"/>
    <x v="0"/>
  </r>
  <r>
    <n v="14574944"/>
    <x v="8"/>
    <x v="0"/>
    <n v="2001292"/>
    <s v="Sofortrechnung"/>
    <s v="Yasar.Yigitbilek"/>
    <x v="0"/>
    <s v="30119"/>
    <s v="EMMEVI SRL"/>
    <x v="1"/>
    <s v="5"/>
    <s v="101030394"/>
    <x v="104"/>
    <s v="Samsung S928B S24 Ultra 5G 256GB"/>
    <n v="3"/>
    <n v="759"/>
    <n v="759"/>
    <n v="2277"/>
    <n v="0"/>
    <n v="0"/>
    <n v="0"/>
    <s v="V0022"/>
    <x v="13"/>
    <s v="KPUD"/>
    <s v="EXP"/>
    <s v="Geräte"/>
    <x v="8"/>
    <n v="3"/>
    <n v="759"/>
    <n v="759"/>
    <n v="2277"/>
    <n v="0"/>
    <n v="0"/>
    <n v="0"/>
    <n v="1"/>
    <m/>
    <x v="0"/>
    <s v="Nein"/>
    <x v="0"/>
  </r>
  <r>
    <n v="14574944"/>
    <x v="8"/>
    <x v="0"/>
    <n v="2001292"/>
    <s v="Sofortrechnung"/>
    <s v="Yasar.Yigitbilek"/>
    <x v="0"/>
    <s v="30119"/>
    <s v="EMMEVI SRL"/>
    <x v="1"/>
    <s v="6"/>
    <s v="101030355"/>
    <x v="57"/>
    <s v="Samsung A256B A25 5G 256GB"/>
    <n v="5"/>
    <n v="195"/>
    <n v="202"/>
    <n v="1010"/>
    <n v="7"/>
    <n v="35"/>
    <n v="3.46"/>
    <s v="V0022"/>
    <x v="13"/>
    <s v="KPUD"/>
    <s v="EXP"/>
    <s v="Geräte"/>
    <x v="8"/>
    <n v="5"/>
    <n v="195"/>
    <n v="202"/>
    <n v="1010"/>
    <n v="7"/>
    <n v="35"/>
    <n v="3.4653465346534656E-2"/>
    <n v="1"/>
    <m/>
    <x v="0"/>
    <s v="Nein"/>
    <x v="0"/>
  </r>
  <r>
    <n v="14574944"/>
    <x v="8"/>
    <x v="0"/>
    <n v="2001292"/>
    <s v="Sofortrechnung"/>
    <s v="Yasar.Yigitbilek"/>
    <x v="0"/>
    <s v="30119"/>
    <s v="EMMEVI SRL"/>
    <x v="1"/>
    <s v="7"/>
    <s v="101300037"/>
    <x v="91"/>
    <s v="Apple iPhone 14 128GB"/>
    <n v="5"/>
    <n v="491.02229999999997"/>
    <n v="509"/>
    <n v="2545"/>
    <n v="17.977699999999999"/>
    <n v="89.89"/>
    <n v="3.53"/>
    <s v="V0022"/>
    <x v="13"/>
    <s v="KPUD"/>
    <s v="EXP"/>
    <s v="Geräte"/>
    <x v="8"/>
    <n v="5"/>
    <n v="491.02229999999997"/>
    <n v="509"/>
    <n v="2545"/>
    <n v="17.977699999999999"/>
    <n v="89.89"/>
    <n v="3.5320235756385071E-2"/>
    <n v="1"/>
    <m/>
    <x v="0"/>
    <s v="Nein"/>
    <x v="0"/>
  </r>
  <r>
    <n v="14574944"/>
    <x v="8"/>
    <x v="0"/>
    <n v="2001292"/>
    <s v="Sofortrechnung"/>
    <s v="Yasar.Yigitbilek"/>
    <x v="0"/>
    <s v="30119"/>
    <s v="EMMEVI SRL"/>
    <x v="1"/>
    <s v="8"/>
    <s v="100303123"/>
    <x v="334"/>
    <s v="Apple iPhone 16 Pro 256GB"/>
    <n v="3"/>
    <n v="990.39639999999997"/>
    <n v="1018"/>
    <n v="3054"/>
    <n v="27.6036"/>
    <n v="82.81"/>
    <n v="2.71"/>
    <s v="V0022"/>
    <x v="13"/>
    <s v="KPUD"/>
    <s v="EXP"/>
    <s v="Geräte"/>
    <x v="8"/>
    <n v="3"/>
    <n v="990.39639999999997"/>
    <n v="1018"/>
    <n v="3054"/>
    <n v="27.6036"/>
    <n v="82.81"/>
    <n v="2.7115258677144729E-2"/>
    <n v="1"/>
    <m/>
    <x v="0"/>
    <s v="Nein"/>
    <x v="0"/>
  </r>
  <r>
    <n v="14575119"/>
    <x v="8"/>
    <x v="0"/>
    <n v="2001293"/>
    <s v="Sofortrechnung"/>
    <s v="eam\mustafa.oezer"/>
    <x v="2"/>
    <s v="28349"/>
    <s v="PhoneWorld"/>
    <x v="1"/>
    <s v="1"/>
    <s v="101030493"/>
    <x v="140"/>
    <s v="Samsung A356B A35 5G 256GB"/>
    <n v="2"/>
    <n v="224"/>
    <n v="239"/>
    <n v="478"/>
    <n v="15"/>
    <n v="30"/>
    <n v="6.27"/>
    <s v="V0162"/>
    <x v="8"/>
    <s v="KABB5"/>
    <s v="FHK"/>
    <s v="Geräte"/>
    <x v="2"/>
    <n v="2"/>
    <n v="224"/>
    <n v="239"/>
    <n v="478"/>
    <n v="15"/>
    <n v="30"/>
    <n v="6.2761506276150625E-2"/>
    <n v="1"/>
    <m/>
    <x v="0"/>
    <s v="Nein"/>
    <x v="0"/>
  </r>
  <r>
    <n v="14575119"/>
    <x v="8"/>
    <x v="0"/>
    <n v="2001293"/>
    <s v="Sofortrechnung"/>
    <s v="eam\mustafa.oezer"/>
    <x v="2"/>
    <s v="28349"/>
    <s v="PhoneWorld"/>
    <x v="1"/>
    <s v="2"/>
    <s v="101030658"/>
    <x v="424"/>
    <s v="Samsung A165F A16 128GB"/>
    <n v="1"/>
    <n v="109"/>
    <n v="129"/>
    <n v="129"/>
    <n v="20"/>
    <n v="20"/>
    <n v="15.5"/>
    <s v="V0162"/>
    <x v="8"/>
    <s v="KABB5"/>
    <s v="FHK"/>
    <s v="Geräte"/>
    <x v="2"/>
    <n v="1"/>
    <n v="109"/>
    <n v="129"/>
    <n v="129"/>
    <n v="20"/>
    <n v="20"/>
    <n v="0.15503875968992248"/>
    <n v="1"/>
    <m/>
    <x v="0"/>
    <s v="Nein"/>
    <x v="0"/>
  </r>
  <r>
    <n v="14574945"/>
    <x v="8"/>
    <x v="0"/>
    <n v="2001294"/>
    <s v="Sofortrechnung"/>
    <s v="Yasar.Yigitbilek"/>
    <x v="0"/>
    <s v="22168"/>
    <s v="Max-G-Mobile SL"/>
    <x v="1"/>
    <s v="1"/>
    <s v="100302799"/>
    <x v="1"/>
    <s v="Apple iPhone 14 Pro 1TB"/>
    <n v="1"/>
    <n v="890"/>
    <n v="947"/>
    <n v="947"/>
    <n v="57"/>
    <n v="57"/>
    <n v="6.01"/>
    <s v="V0018"/>
    <x v="16"/>
    <s v="KÜB8"/>
    <s v="EXP"/>
    <s v="Geräte"/>
    <x v="11"/>
    <n v="1"/>
    <n v="890"/>
    <n v="947"/>
    <n v="947"/>
    <n v="57"/>
    <n v="57"/>
    <n v="6.0190073917634639E-2"/>
    <n v="1"/>
    <m/>
    <x v="0"/>
    <s v="Nein"/>
    <x v="0"/>
  </r>
  <r>
    <n v="14574945"/>
    <x v="8"/>
    <x v="0"/>
    <n v="2001294"/>
    <s v="Sofortrechnung"/>
    <s v="Yasar.Yigitbilek"/>
    <x v="0"/>
    <s v="22168"/>
    <s v="Max-G-Mobile SL"/>
    <x v="1"/>
    <s v="2"/>
    <s v="101300342"/>
    <x v="130"/>
    <s v="Apple iPhone 15 Pro 1TB"/>
    <n v="1"/>
    <n v="1010"/>
    <n v="1095"/>
    <n v="1095"/>
    <n v="85"/>
    <n v="85"/>
    <n v="7.76"/>
    <s v="V0018"/>
    <x v="16"/>
    <s v="KÜB8"/>
    <s v="EXP"/>
    <s v="Geräte"/>
    <x v="11"/>
    <n v="1"/>
    <n v="1010"/>
    <n v="1095"/>
    <n v="1095"/>
    <n v="85"/>
    <n v="85"/>
    <n v="7.7625570776255703E-2"/>
    <n v="1"/>
    <m/>
    <x v="0"/>
    <s v="Nein"/>
    <x v="0"/>
  </r>
  <r>
    <n v="14574945"/>
    <x v="8"/>
    <x v="0"/>
    <n v="2001294"/>
    <s v="Sofortrechnung"/>
    <s v="Yasar.Yigitbilek"/>
    <x v="0"/>
    <s v="22168"/>
    <s v="Max-G-Mobile SL"/>
    <x v="1"/>
    <s v="3"/>
    <s v="100050302"/>
    <x v="697"/>
    <s v="Motorola Edge 50 Ultra 5G 1TB"/>
    <n v="2"/>
    <n v="580"/>
    <n v="597"/>
    <n v="1194"/>
    <n v="17"/>
    <n v="34"/>
    <n v="2.84"/>
    <s v="V0018"/>
    <x v="16"/>
    <s v="KÜB8"/>
    <s v="EXP"/>
    <s v="Geräte"/>
    <x v="11"/>
    <n v="2"/>
    <n v="580"/>
    <n v="597"/>
    <n v="1194"/>
    <n v="17"/>
    <n v="34"/>
    <n v="2.8475711892797319E-2"/>
    <n v="1"/>
    <m/>
    <x v="0"/>
    <s v="Nein"/>
    <x v="0"/>
  </r>
  <r>
    <n v="14574945"/>
    <x v="8"/>
    <x v="0"/>
    <n v="2001294"/>
    <s v="Sofortrechnung"/>
    <s v="Yasar.Yigitbilek"/>
    <x v="0"/>
    <s v="22168"/>
    <s v="Max-G-Mobile SL"/>
    <x v="1"/>
    <s v="4"/>
    <s v="101030516"/>
    <x v="137"/>
    <s v="Samsung S928B S24 Ultra 5G 512GB"/>
    <n v="2"/>
    <n v="848.8066"/>
    <n v="842"/>
    <n v="1684"/>
    <n v="-6.8066000000000004"/>
    <n v="-13.61"/>
    <n v="-0.8"/>
    <s v="V0018"/>
    <x v="16"/>
    <s v="KÜB8"/>
    <s v="EXP"/>
    <s v="Geräte"/>
    <x v="11"/>
    <n v="2"/>
    <n v="848.8066"/>
    <n v="842"/>
    <n v="1684"/>
    <n v="-6.8066000000000004"/>
    <n v="-13.61"/>
    <n v="-8.0819477434679338E-3"/>
    <n v="1"/>
    <m/>
    <x v="0"/>
    <s v="Nein"/>
    <x v="1"/>
  </r>
  <r>
    <n v="14574945"/>
    <x v="8"/>
    <x v="0"/>
    <n v="2001294"/>
    <s v="Sofortrechnung"/>
    <s v="Yasar.Yigitbilek"/>
    <x v="0"/>
    <s v="22168"/>
    <s v="Max-G-Mobile SL"/>
    <x v="1"/>
    <s v="5"/>
    <s v="101690242"/>
    <x v="43"/>
    <s v="Xiaomi Redmi Note 13 Pro 5G 8GB/256GB"/>
    <n v="12"/>
    <n v="204.57390000000001"/>
    <n v="211"/>
    <n v="2532"/>
    <n v="6.4260999999999999"/>
    <n v="77.11"/>
    <n v="3.04"/>
    <s v="V0018"/>
    <x v="16"/>
    <s v="KÜB8"/>
    <s v="EXP"/>
    <s v="Geräte"/>
    <x v="11"/>
    <n v="12"/>
    <n v="204.57390000000001"/>
    <n v="211"/>
    <n v="2532"/>
    <n v="6.4260999999999999"/>
    <n v="77.11"/>
    <n v="3.0454186413902053E-2"/>
    <n v="1"/>
    <m/>
    <x v="0"/>
    <s v="Nein"/>
    <x v="0"/>
  </r>
  <r>
    <n v="14574945"/>
    <x v="8"/>
    <x v="0"/>
    <n v="2001294"/>
    <s v="Sofortrechnung"/>
    <s v="Yasar.Yigitbilek"/>
    <x v="0"/>
    <s v="22168"/>
    <s v="Max-G-Mobile SL"/>
    <x v="1"/>
    <s v="6"/>
    <s v="100690669"/>
    <x v="367"/>
    <s v="Xiaomi Redmi 14C 4GB/128GB"/>
    <n v="6"/>
    <n v="77.5"/>
    <n v="81"/>
    <n v="486"/>
    <n v="3.5"/>
    <n v="21"/>
    <n v="4.32"/>
    <s v="V0018"/>
    <x v="16"/>
    <s v="KÜB8"/>
    <s v="EXP"/>
    <s v="Geräte"/>
    <x v="11"/>
    <n v="6"/>
    <n v="77.5"/>
    <n v="81"/>
    <n v="486"/>
    <n v="3.5"/>
    <n v="21"/>
    <n v="4.3209876543209874E-2"/>
    <n v="1"/>
    <m/>
    <x v="0"/>
    <s v="Nein"/>
    <x v="0"/>
  </r>
  <r>
    <n v="14574945"/>
    <x v="8"/>
    <x v="0"/>
    <n v="2001294"/>
    <s v="Sofortrechnung"/>
    <s v="Yasar.Yigitbilek"/>
    <x v="0"/>
    <s v="22168"/>
    <s v="Max-G-Mobile SL"/>
    <x v="0"/>
    <s v="7"/>
    <s v="200300390"/>
    <x v="216"/>
    <s v="nach Aufnahme in Preisliste pflegen"/>
    <n v="1"/>
    <n v="660"/>
    <n v="677"/>
    <n v="677"/>
    <n v="17"/>
    <n v="17"/>
    <n v="2.5099999999999998"/>
    <s v="V0018"/>
    <x v="16"/>
    <s v="KÜB8"/>
    <s v="EXP"/>
    <s v="Zubehör"/>
    <x v="11"/>
    <n v="1"/>
    <n v="660"/>
    <n v="677"/>
    <n v="677"/>
    <n v="17"/>
    <n v="17"/>
    <n v="2.5110782865583457E-2"/>
    <n v="1"/>
    <m/>
    <x v="0"/>
    <s v="Nein"/>
    <x v="0"/>
  </r>
  <r>
    <n v="14574945"/>
    <x v="8"/>
    <x v="0"/>
    <n v="2001294"/>
    <s v="Sofortrechnung"/>
    <s v="Yasar.Yigitbilek"/>
    <x v="0"/>
    <s v="22168"/>
    <s v="Max-G-Mobile SL"/>
    <x v="1"/>
    <s v="8"/>
    <s v="101030548"/>
    <x v="672"/>
    <s v="Samsung F956B Z Fold6 5G 512GB"/>
    <n v="2"/>
    <n v="1095"/>
    <n v="1107"/>
    <n v="2214"/>
    <n v="12"/>
    <n v="24"/>
    <n v="1.08"/>
    <s v="V0018"/>
    <x v="16"/>
    <s v="KÜB8"/>
    <s v="EXP"/>
    <s v="Geräte"/>
    <x v="11"/>
    <n v="2"/>
    <n v="1095"/>
    <n v="1107"/>
    <n v="2214"/>
    <n v="12"/>
    <n v="24"/>
    <n v="1.0840108401084011E-2"/>
    <n v="1"/>
    <m/>
    <x v="0"/>
    <s v="Nein"/>
    <x v="0"/>
  </r>
  <r>
    <n v="14574945"/>
    <x v="8"/>
    <x v="0"/>
    <n v="2001294"/>
    <s v="Sofortrechnung"/>
    <s v="Yasar.Yigitbilek"/>
    <x v="0"/>
    <s v="22168"/>
    <s v="Max-G-Mobile SL"/>
    <x v="1"/>
    <s v="9"/>
    <s v="101690228"/>
    <x v="47"/>
    <s v="Xiaomi POCO X6 5G 8GB/256GB"/>
    <n v="4"/>
    <n v="177"/>
    <n v="187"/>
    <n v="748"/>
    <n v="10"/>
    <n v="40"/>
    <n v="5.34"/>
    <s v="V0018"/>
    <x v="16"/>
    <s v="KÜB8"/>
    <s v="EXP"/>
    <s v="Geräte"/>
    <x v="11"/>
    <n v="4"/>
    <n v="177"/>
    <n v="187"/>
    <n v="748"/>
    <n v="10"/>
    <n v="40"/>
    <n v="5.3475935828877004E-2"/>
    <n v="1"/>
    <m/>
    <x v="0"/>
    <s v="Nein"/>
    <x v="0"/>
  </r>
  <r>
    <n v="14574945"/>
    <x v="8"/>
    <x v="0"/>
    <n v="2001294"/>
    <s v="Sofortrechnung"/>
    <s v="Yasar.Yigitbilek"/>
    <x v="0"/>
    <s v="22168"/>
    <s v="Max-G-Mobile SL"/>
    <x v="1"/>
    <s v="10"/>
    <s v="101030394"/>
    <x v="104"/>
    <s v="Samsung S928B S24 Ultra 5G 256GB"/>
    <n v="30"/>
    <n v="759"/>
    <n v="767"/>
    <n v="23010"/>
    <n v="8"/>
    <n v="240"/>
    <n v="1.04"/>
    <s v="V0018"/>
    <x v="16"/>
    <s v="KÜB8"/>
    <s v="EXP"/>
    <s v="Geräte"/>
    <x v="11"/>
    <n v="30"/>
    <n v="759"/>
    <n v="767"/>
    <n v="23010"/>
    <n v="8"/>
    <n v="240"/>
    <n v="1.0430247718383311E-2"/>
    <n v="1"/>
    <m/>
    <x v="0"/>
    <s v="Nein"/>
    <x v="0"/>
  </r>
  <r>
    <n v="14574945"/>
    <x v="8"/>
    <x v="0"/>
    <n v="2001294"/>
    <s v="Sofortrechnung"/>
    <s v="Yasar.Yigitbilek"/>
    <x v="0"/>
    <s v="22168"/>
    <s v="Max-G-Mobile SL"/>
    <x v="0"/>
    <s v="11"/>
    <s v="200370064"/>
    <x v="66"/>
    <s v="Huawei Watch GT4 41mm (Aurora-B19M)"/>
    <n v="5"/>
    <n v="149.23050000000001"/>
    <n v="154"/>
    <n v="770"/>
    <n v="4.7694999999999999"/>
    <n v="23.85"/>
    <n v="3.09"/>
    <s v="V0018"/>
    <x v="16"/>
    <s v="KÜB8"/>
    <s v="EXP"/>
    <s v="Zubehör"/>
    <x v="11"/>
    <n v="5"/>
    <n v="149.23050000000001"/>
    <n v="154"/>
    <n v="770"/>
    <n v="4.7694999999999999"/>
    <n v="23.85"/>
    <n v="3.0974025974025977E-2"/>
    <n v="1"/>
    <m/>
    <x v="0"/>
    <s v="Nein"/>
    <x v="0"/>
  </r>
  <r>
    <n v="14575000"/>
    <x v="8"/>
    <x v="0"/>
    <n v="2001295"/>
    <s v="Sofortrechnung"/>
    <s v="eam\mustafa.oezer"/>
    <x v="2"/>
    <s v="30722"/>
    <s v="Enn Mobile"/>
    <x v="1"/>
    <s v="1"/>
    <s v="101030483"/>
    <x v="228"/>
    <s v="Samsung A057G A05s 128GB"/>
    <n v="1"/>
    <n v="90.364699999999999"/>
    <n v="105"/>
    <n v="105"/>
    <n v="14.635300000000001"/>
    <n v="14.64"/>
    <n v="13.93"/>
    <s v="V0163"/>
    <x v="11"/>
    <s v="KVAB30"/>
    <s v="FHK"/>
    <s v="Geräte"/>
    <x v="2"/>
    <n v="1"/>
    <n v="90.364699999999999"/>
    <n v="105"/>
    <n v="105"/>
    <n v="14.635300000000001"/>
    <n v="14.64"/>
    <n v="0.13942857142857143"/>
    <n v="1"/>
    <m/>
    <x v="0"/>
    <s v="Nein"/>
    <x v="0"/>
  </r>
  <r>
    <n v="14575148"/>
    <x v="8"/>
    <x v="0"/>
    <n v="2001296"/>
    <s v="Sofortrechnung"/>
    <s v="eam\mustafa.oezer"/>
    <x v="1"/>
    <s v="20096"/>
    <s v="KOMSA AG"/>
    <x v="1"/>
    <s v="1"/>
    <s v="100303153"/>
    <x v="532"/>
    <s v="Apple iPad Air 11 M2 256GB"/>
    <n v="5"/>
    <n v="750"/>
    <n v="765"/>
    <n v="3825"/>
    <n v="15"/>
    <n v="75"/>
    <n v="1.96"/>
    <s v="V0020"/>
    <x v="6"/>
    <s v="KÜB8"/>
    <s v="GRK"/>
    <s v="Geräte"/>
    <x v="6"/>
    <n v="5"/>
    <n v="750"/>
    <n v="765"/>
    <n v="3825"/>
    <n v="15"/>
    <n v="75"/>
    <n v="1.9607843137254902E-2"/>
    <n v="1"/>
    <m/>
    <x v="0"/>
    <s v="Nein"/>
    <x v="0"/>
  </r>
  <r>
    <n v="14575066"/>
    <x v="8"/>
    <x v="0"/>
    <n v="2001297"/>
    <s v="Sofortrechnung"/>
    <s v="eam\mustafa.oezer"/>
    <x v="2"/>
    <s v="10089"/>
    <s v="Mobilfunk Schmidtchen"/>
    <x v="1"/>
    <s v="1"/>
    <s v="101030457"/>
    <x v="203"/>
    <s v="Samsung A556B A55 5G 128GB"/>
    <n v="1"/>
    <n v="258.7989"/>
    <n v="279"/>
    <n v="279"/>
    <n v="20.2011"/>
    <n v="20.2"/>
    <n v="7.24"/>
    <s v="V0163"/>
    <x v="11"/>
    <s v="KABB5"/>
    <s v="FHK"/>
    <s v="Geräte"/>
    <x v="2"/>
    <n v="1"/>
    <n v="258.7989"/>
    <n v="279"/>
    <n v="279"/>
    <n v="20.2011"/>
    <n v="20.2"/>
    <n v="7.2401433691756265E-2"/>
    <n v="1"/>
    <m/>
    <x v="0"/>
    <s v="Nein"/>
    <x v="0"/>
  </r>
  <r>
    <n v="14575066"/>
    <x v="8"/>
    <x v="0"/>
    <n v="2001297"/>
    <s v="Sofortrechnung"/>
    <s v="eam\mustafa.oezer"/>
    <x v="2"/>
    <s v="10089"/>
    <s v="Mobilfunk Schmidtchen"/>
    <x v="1"/>
    <s v="2"/>
    <s v="101030658"/>
    <x v="424"/>
    <s v="Samsung A165F A16 128GB"/>
    <n v="3"/>
    <n v="109"/>
    <n v="129"/>
    <n v="387"/>
    <n v="20"/>
    <n v="60"/>
    <n v="15.5"/>
    <s v="V0163"/>
    <x v="11"/>
    <s v="KABB5"/>
    <s v="FHK"/>
    <s v="Geräte"/>
    <x v="2"/>
    <n v="3"/>
    <n v="109"/>
    <n v="129"/>
    <n v="387"/>
    <n v="20"/>
    <n v="60"/>
    <n v="0.15503875968992248"/>
    <n v="1"/>
    <m/>
    <x v="0"/>
    <s v="Nein"/>
    <x v="0"/>
  </r>
  <r>
    <n v="14575108"/>
    <x v="8"/>
    <x v="0"/>
    <n v="2001298"/>
    <s v="Sofortrechnung"/>
    <s v="eam\mustafa.oezer"/>
    <x v="2"/>
    <s v="10089"/>
    <s v="Mobilfunk Schmidtchen"/>
    <x v="1"/>
    <s v="1"/>
    <s v="101030656"/>
    <x v="389"/>
    <s v="Samsung S721B S24 FE 5G 256GB"/>
    <n v="1"/>
    <n v="492"/>
    <n v="509"/>
    <n v="509"/>
    <n v="17"/>
    <n v="17"/>
    <n v="3.33"/>
    <s v="V0163"/>
    <x v="11"/>
    <s v="KABB5"/>
    <s v="FHK"/>
    <s v="Geräte"/>
    <x v="2"/>
    <n v="1"/>
    <n v="492"/>
    <n v="509"/>
    <n v="509"/>
    <n v="17"/>
    <n v="17"/>
    <n v="3.3398821218074658E-2"/>
    <n v="1"/>
    <m/>
    <x v="0"/>
    <s v="Nein"/>
    <x v="0"/>
  </r>
  <r>
    <n v="14574223"/>
    <x v="8"/>
    <x v="0"/>
    <n v="2001299"/>
    <s v="Sofortrechnung"/>
    <s v="Yasar.Yigitbilek"/>
    <x v="0"/>
    <s v="30252"/>
    <s v="Czechia Electronics s.r.o."/>
    <x v="1"/>
    <s v="1"/>
    <s v="101030448"/>
    <x v="636"/>
    <s v="Samsung A256B A25 5G 128GB"/>
    <n v="1"/>
    <n v="166"/>
    <n v="179"/>
    <n v="179"/>
    <n v="13"/>
    <n v="13"/>
    <n v="7.26"/>
    <s v="V0164"/>
    <x v="4"/>
    <s v="KPUD"/>
    <s v="EXP"/>
    <s v="Geräte"/>
    <x v="4"/>
    <n v="1"/>
    <n v="166"/>
    <n v="179"/>
    <n v="179"/>
    <n v="13"/>
    <n v="13"/>
    <n v="7.2625698324022353E-2"/>
    <n v="1"/>
    <m/>
    <x v="0"/>
    <s v="Nein"/>
    <x v="0"/>
  </r>
  <r>
    <n v="14574223"/>
    <x v="8"/>
    <x v="0"/>
    <n v="2001299"/>
    <s v="Sofortrechnung"/>
    <s v="Yasar.Yigitbilek"/>
    <x v="0"/>
    <s v="30252"/>
    <s v="Czechia Electronics s.r.o."/>
    <x v="1"/>
    <s v="2"/>
    <s v="101030419"/>
    <x v="22"/>
    <s v="Samsung G556B Xcover 7 128GB EE"/>
    <n v="2"/>
    <n v="197.0257"/>
    <n v="219"/>
    <n v="438"/>
    <n v="21.974299999999999"/>
    <n v="43.95"/>
    <n v="10.029999999999999"/>
    <s v="V0164"/>
    <x v="4"/>
    <s v="KPUD"/>
    <s v="EXP"/>
    <s v="Geräte"/>
    <x v="4"/>
    <n v="2"/>
    <n v="197.0257"/>
    <n v="219"/>
    <n v="438"/>
    <n v="21.974299999999999"/>
    <n v="43.95"/>
    <n v="0.10034246575342466"/>
    <n v="1"/>
    <m/>
    <x v="0"/>
    <s v="Nein"/>
    <x v="0"/>
  </r>
  <r>
    <n v="14574288"/>
    <x v="8"/>
    <x v="0"/>
    <n v="2001300"/>
    <s v="Sofortrechnung"/>
    <s v="Yasar.Yigitbilek"/>
    <x v="0"/>
    <s v="30252"/>
    <s v="Czechia Electronics s.r.o."/>
    <x v="0"/>
    <s v="1"/>
    <s v="200311296"/>
    <x v="194"/>
    <s v="Apple USB Charger 20W Netzteil (Blister) MHJE3"/>
    <n v="1"/>
    <n v="12"/>
    <n v="14"/>
    <n v="14"/>
    <n v="2"/>
    <n v="2"/>
    <n v="14.28"/>
    <s v="V0164"/>
    <x v="4"/>
    <s v="KPUD"/>
    <s v="EXP"/>
    <s v="Zubehör"/>
    <x v="4"/>
    <n v="1"/>
    <n v="12"/>
    <n v="14"/>
    <n v="14"/>
    <n v="2"/>
    <n v="2"/>
    <n v="0.14285714285714285"/>
    <n v="1"/>
    <m/>
    <x v="0"/>
    <s v="Nein"/>
    <x v="0"/>
  </r>
  <r>
    <n v="14574951"/>
    <x v="8"/>
    <x v="0"/>
    <n v="2001301"/>
    <s v="Sofortrechnung"/>
    <s v="Yasar.Yigitbilek"/>
    <x v="0"/>
    <s v="30252"/>
    <s v="Czechia Electronics s.r.o."/>
    <x v="0"/>
    <s v="1"/>
    <s v="200060010"/>
    <x v="254"/>
    <s v="Google Pixel Buds Pro"/>
    <n v="1"/>
    <n v="78.2"/>
    <n v="81.5"/>
    <n v="81.5"/>
    <n v="3.3"/>
    <n v="3.3"/>
    <n v="4.04"/>
    <s v="V0164"/>
    <x v="4"/>
    <s v="KPUD"/>
    <s v="EXP"/>
    <s v="Zubehör"/>
    <x v="4"/>
    <n v="1"/>
    <n v="78.2"/>
    <n v="81.5"/>
    <n v="81.5"/>
    <n v="3.3"/>
    <n v="3.3"/>
    <n v="4.0490797546012265E-2"/>
    <n v="1"/>
    <m/>
    <x v="0"/>
    <s v="Nein"/>
    <x v="0"/>
  </r>
  <r>
    <n v="14574951"/>
    <x v="8"/>
    <x v="0"/>
    <n v="2001301"/>
    <s v="Sofortrechnung"/>
    <s v="Yasar.Yigitbilek"/>
    <x v="0"/>
    <s v="30252"/>
    <s v="Czechia Electronics s.r.o."/>
    <x v="1"/>
    <s v="2"/>
    <s v="100050293"/>
    <x v="61"/>
    <s v="Motorola Moto G55 5G 256GB"/>
    <n v="1"/>
    <n v="149"/>
    <n v="155"/>
    <n v="155"/>
    <n v="6"/>
    <n v="6"/>
    <n v="3.87"/>
    <s v="V0164"/>
    <x v="4"/>
    <s v="KPUD"/>
    <s v="EXP"/>
    <s v="Geräte"/>
    <x v="4"/>
    <n v="1"/>
    <n v="149"/>
    <n v="155"/>
    <n v="155"/>
    <n v="6"/>
    <n v="6"/>
    <n v="3.870967741935484E-2"/>
    <n v="1"/>
    <m/>
    <x v="0"/>
    <s v="Nein"/>
    <x v="0"/>
  </r>
  <r>
    <n v="14574951"/>
    <x v="8"/>
    <x v="0"/>
    <n v="2001301"/>
    <s v="Sofortrechnung"/>
    <s v="Yasar.Yigitbilek"/>
    <x v="0"/>
    <s v="30252"/>
    <s v="Czechia Electronics s.r.o."/>
    <x v="1"/>
    <s v="3"/>
    <s v="100034612"/>
    <x v="670"/>
    <s v="Samsung X510N Tab S9 FE 256GB [WiFi]"/>
    <n v="3"/>
    <n v="332"/>
    <n v="349"/>
    <n v="1047"/>
    <n v="17"/>
    <n v="51"/>
    <n v="4.87"/>
    <s v="V0164"/>
    <x v="4"/>
    <s v="KPUD"/>
    <s v="EXP"/>
    <s v="Geräte"/>
    <x v="4"/>
    <n v="3"/>
    <n v="332"/>
    <n v="349"/>
    <n v="1047"/>
    <n v="17"/>
    <n v="51"/>
    <n v="4.8710601719197708E-2"/>
    <n v="1"/>
    <m/>
    <x v="0"/>
    <s v="Nein"/>
    <x v="0"/>
  </r>
  <r>
    <n v="14574951"/>
    <x v="8"/>
    <x v="0"/>
    <n v="2001301"/>
    <s v="Sofortrechnung"/>
    <s v="Yasar.Yigitbilek"/>
    <x v="0"/>
    <s v="30252"/>
    <s v="Czechia Electronics s.r.o."/>
    <x v="0"/>
    <s v="4"/>
    <s v="200370095"/>
    <x v="161"/>
    <s v="Huawei Band 9 (Kimi-B19)"/>
    <n v="1"/>
    <n v="29.5"/>
    <n v="31"/>
    <n v="31"/>
    <n v="1.5"/>
    <n v="1.5"/>
    <n v="4.83"/>
    <s v="V0164"/>
    <x v="4"/>
    <s v="KPUD"/>
    <s v="EXP"/>
    <s v="Zubehör"/>
    <x v="4"/>
    <n v="1"/>
    <n v="29.5"/>
    <n v="31"/>
    <n v="31"/>
    <n v="1.5"/>
    <n v="1.5"/>
    <n v="4.8387096774193547E-2"/>
    <n v="1"/>
    <m/>
    <x v="0"/>
    <s v="Nein"/>
    <x v="0"/>
  </r>
  <r>
    <n v="14575091"/>
    <x v="8"/>
    <x v="0"/>
    <n v="2001302"/>
    <s v="Sofortrechnung"/>
    <s v="eam\mustafa.oezer"/>
    <x v="2"/>
    <s v="24627"/>
    <s v="PhoneStore Coburg"/>
    <x v="1"/>
    <s v="1"/>
    <s v="100690672"/>
    <x v="379"/>
    <s v="Xiaomi 14T Pro 5G 12GB/512GB"/>
    <n v="1"/>
    <n v="485"/>
    <n v="509"/>
    <n v="509"/>
    <n v="24"/>
    <n v="24"/>
    <n v="4.71"/>
    <s v="V0163"/>
    <x v="11"/>
    <s v="KABB0"/>
    <s v="FHK"/>
    <s v="Geräte"/>
    <x v="2"/>
    <n v="1"/>
    <n v="485"/>
    <n v="509"/>
    <n v="509"/>
    <n v="24"/>
    <n v="24"/>
    <n v="4.7151277013752456E-2"/>
    <n v="1"/>
    <m/>
    <x v="0"/>
    <s v="Nein"/>
    <x v="0"/>
  </r>
  <r>
    <n v="14575059"/>
    <x v="8"/>
    <x v="0"/>
    <n v="2001303"/>
    <s v="Sofortrechnung"/>
    <s v="Yasar.Yigitbilek"/>
    <x v="0"/>
    <s v="30252"/>
    <s v="Czechia Electronics s.r.o."/>
    <x v="1"/>
    <s v="1"/>
    <s v="101310033"/>
    <x v="455"/>
    <s v="Honor X6B 128GB"/>
    <n v="1"/>
    <n v="71"/>
    <n v="75"/>
    <n v="75"/>
    <n v="4"/>
    <n v="4"/>
    <n v="5.33"/>
    <s v="V0164"/>
    <x v="4"/>
    <s v="KPUD"/>
    <s v="EXP"/>
    <s v="Geräte"/>
    <x v="4"/>
    <n v="1"/>
    <n v="71"/>
    <n v="75"/>
    <n v="75"/>
    <n v="4"/>
    <n v="4"/>
    <n v="5.3333333333333337E-2"/>
    <n v="1"/>
    <m/>
    <x v="0"/>
    <s v="Nein"/>
    <x v="0"/>
  </r>
  <r>
    <n v="14575059"/>
    <x v="8"/>
    <x v="0"/>
    <n v="2001303"/>
    <s v="Sofortrechnung"/>
    <s v="Yasar.Yigitbilek"/>
    <x v="0"/>
    <s v="30252"/>
    <s v="Czechia Electronics s.r.o."/>
    <x v="1"/>
    <s v="2"/>
    <s v="101690244"/>
    <x v="256"/>
    <s v="Xiaomi POCO X6 Pro 5G 12GB/512GB"/>
    <n v="1"/>
    <n v="246.00569999999999"/>
    <n v="267"/>
    <n v="267"/>
    <n v="20.994299999999999"/>
    <n v="20.99"/>
    <n v="7.86"/>
    <s v="V0164"/>
    <x v="4"/>
    <s v="KPUD"/>
    <s v="EXP"/>
    <s v="Geräte"/>
    <x v="4"/>
    <n v="1"/>
    <n v="246.00569999999999"/>
    <n v="267"/>
    <n v="267"/>
    <n v="20.994299999999999"/>
    <n v="20.99"/>
    <n v="7.8614232209737817E-2"/>
    <n v="1"/>
    <m/>
    <x v="0"/>
    <s v="Nein"/>
    <x v="0"/>
  </r>
  <r>
    <n v="14575059"/>
    <x v="8"/>
    <x v="0"/>
    <n v="2001303"/>
    <s v="Sofortrechnung"/>
    <s v="Yasar.Yigitbilek"/>
    <x v="0"/>
    <s v="30252"/>
    <s v="Czechia Electronics s.r.o."/>
    <x v="1"/>
    <s v="3"/>
    <s v="101050014"/>
    <x v="663"/>
    <s v="Motorola Moto G54 5G 256GB"/>
    <n v="1"/>
    <n v="118"/>
    <n v="127"/>
    <n v="127"/>
    <n v="9"/>
    <n v="9"/>
    <n v="7.08"/>
    <s v="V0164"/>
    <x v="4"/>
    <s v="KPUD"/>
    <s v="EXP"/>
    <s v="Geräte"/>
    <x v="4"/>
    <n v="1"/>
    <n v="118"/>
    <n v="127"/>
    <n v="127"/>
    <n v="9"/>
    <n v="9"/>
    <n v="7.0866141732283464E-2"/>
    <n v="1"/>
    <m/>
    <x v="0"/>
    <s v="Nein"/>
    <x v="0"/>
  </r>
  <r>
    <n v="14575059"/>
    <x v="8"/>
    <x v="0"/>
    <n v="2001303"/>
    <s v="Sofortrechnung"/>
    <s v="Yasar.Yigitbilek"/>
    <x v="0"/>
    <s v="30252"/>
    <s v="Czechia Electronics s.r.o."/>
    <x v="1"/>
    <s v="4"/>
    <s v="101030382"/>
    <x v="28"/>
    <s v="Samsung S921B S24 5G 256GB"/>
    <n v="1"/>
    <n v="527.87900000000002"/>
    <n v="555"/>
    <n v="555"/>
    <n v="27.120999999999999"/>
    <n v="27.12"/>
    <n v="4.88"/>
    <s v="V0164"/>
    <x v="4"/>
    <s v="KPUD"/>
    <s v="EXP"/>
    <s v="Geräte"/>
    <x v="4"/>
    <n v="1"/>
    <n v="527.87900000000002"/>
    <n v="555"/>
    <n v="555"/>
    <n v="27.120999999999999"/>
    <n v="27.12"/>
    <n v="4.8864864864864868E-2"/>
    <n v="1"/>
    <m/>
    <x v="0"/>
    <s v="Nein"/>
    <x v="0"/>
  </r>
  <r>
    <n v="14575059"/>
    <x v="8"/>
    <x v="0"/>
    <n v="2001303"/>
    <s v="Sofortrechnung"/>
    <s v="Yasar.Yigitbilek"/>
    <x v="0"/>
    <s v="30252"/>
    <s v="Czechia Electronics s.r.o."/>
    <x v="1"/>
    <s v="5"/>
    <s v="101050013"/>
    <x v="176"/>
    <s v="Motorola Moto G24 8GB/128GB"/>
    <n v="1"/>
    <n v="78"/>
    <n v="85"/>
    <n v="85"/>
    <n v="7"/>
    <n v="7"/>
    <n v="8.23"/>
    <s v="V0164"/>
    <x v="4"/>
    <s v="KPUD"/>
    <s v="EXP"/>
    <s v="Geräte"/>
    <x v="4"/>
    <n v="1"/>
    <n v="78"/>
    <n v="85"/>
    <n v="85"/>
    <n v="7"/>
    <n v="7"/>
    <n v="8.2352941176470587E-2"/>
    <n v="1"/>
    <m/>
    <x v="0"/>
    <s v="Nein"/>
    <x v="0"/>
  </r>
  <r>
    <n v="14575059"/>
    <x v="8"/>
    <x v="0"/>
    <n v="2001303"/>
    <s v="Sofortrechnung"/>
    <s v="Yasar.Yigitbilek"/>
    <x v="0"/>
    <s v="30252"/>
    <s v="Czechia Electronics s.r.o."/>
    <x v="1"/>
    <s v="6"/>
    <s v="100034614"/>
    <x v="29"/>
    <s v="Samsung X510N Tab S9 FE 256GB [WiFi]"/>
    <n v="1"/>
    <n v="332"/>
    <n v="359"/>
    <n v="359"/>
    <n v="27"/>
    <n v="27"/>
    <n v="7.52"/>
    <s v="V0164"/>
    <x v="4"/>
    <s v="KPUD"/>
    <s v="EXP"/>
    <s v="Geräte"/>
    <x v="4"/>
    <n v="1"/>
    <n v="332"/>
    <n v="359"/>
    <n v="359"/>
    <n v="27"/>
    <n v="27"/>
    <n v="7.5208913649025072E-2"/>
    <n v="1"/>
    <m/>
    <x v="0"/>
    <s v="Nein"/>
    <x v="0"/>
  </r>
  <r>
    <n v="14575059"/>
    <x v="8"/>
    <x v="0"/>
    <n v="2001303"/>
    <s v="Sofortrechnung"/>
    <s v="Yasar.Yigitbilek"/>
    <x v="0"/>
    <s v="30252"/>
    <s v="Czechia Electronics s.r.o."/>
    <x v="1"/>
    <s v="7"/>
    <s v="100060669"/>
    <x v="33"/>
    <s v="Google Pixel 7a 128GB"/>
    <n v="2"/>
    <n v="226"/>
    <n v="235"/>
    <n v="470"/>
    <n v="9"/>
    <n v="18"/>
    <n v="3.82"/>
    <s v="V0164"/>
    <x v="4"/>
    <s v="KPUD"/>
    <s v="EXP"/>
    <s v="Geräte"/>
    <x v="4"/>
    <n v="2"/>
    <n v="226"/>
    <n v="235"/>
    <n v="470"/>
    <n v="9"/>
    <n v="18"/>
    <n v="3.8297872340425532E-2"/>
    <n v="1"/>
    <m/>
    <x v="0"/>
    <s v="Nein"/>
    <x v="0"/>
  </r>
  <r>
    <n v="14575059"/>
    <x v="8"/>
    <x v="0"/>
    <n v="2001303"/>
    <s v="Sofortrechnung"/>
    <s v="Yasar.Yigitbilek"/>
    <x v="0"/>
    <s v="30252"/>
    <s v="Czechia Electronics s.r.o."/>
    <x v="1"/>
    <s v="8"/>
    <s v="100034500"/>
    <x v="247"/>
    <s v="Samsung A546B A54 5G 128GB"/>
    <n v="1"/>
    <n v="227.03649999999999"/>
    <n v="235"/>
    <n v="235"/>
    <n v="7.9634999999999998"/>
    <n v="7.96"/>
    <n v="3.38"/>
    <s v="V0164"/>
    <x v="4"/>
    <s v="KPUD"/>
    <s v="EXP"/>
    <s v="Geräte"/>
    <x v="4"/>
    <n v="1"/>
    <n v="227.03649999999999"/>
    <n v="235"/>
    <n v="235"/>
    <n v="7.9634999999999998"/>
    <n v="7.96"/>
    <n v="3.3872340425531916E-2"/>
    <n v="1"/>
    <m/>
    <x v="0"/>
    <s v="Nein"/>
    <x v="0"/>
  </r>
  <r>
    <n v="14575127"/>
    <x v="8"/>
    <x v="0"/>
    <n v="2001304"/>
    <s v="Sofortrechnung"/>
    <s v="eam\mustafa.oezer"/>
    <x v="2"/>
    <s v="24627"/>
    <s v="PhoneStore Coburg"/>
    <x v="1"/>
    <s v="1"/>
    <s v="100302952"/>
    <x v="20"/>
    <s v="Apple iPhone 15 128GB"/>
    <n v="1"/>
    <n v="617.76790000000005"/>
    <n v="633"/>
    <n v="633"/>
    <n v="15.232100000000001"/>
    <n v="15.23"/>
    <n v="2.4"/>
    <s v="V0163"/>
    <x v="11"/>
    <s v="KABB0"/>
    <s v="FHK"/>
    <s v="Geräte"/>
    <x v="2"/>
    <n v="1"/>
    <n v="617.76790000000005"/>
    <n v="633"/>
    <n v="633"/>
    <n v="15.232100000000001"/>
    <n v="15.23"/>
    <n v="2.4060031595576618E-2"/>
    <n v="1"/>
    <m/>
    <x v="0"/>
    <s v="Nein"/>
    <x v="0"/>
  </r>
  <r>
    <n v="14573480"/>
    <x v="8"/>
    <x v="0"/>
    <n v="2001305"/>
    <s v="Sofortrechnung"/>
    <s v="Yasar.Yigitbilek"/>
    <x v="0"/>
    <s v="30817"/>
    <s v="RLH s. r. o."/>
    <x v="1"/>
    <s v="1"/>
    <s v="100303120"/>
    <x v="117"/>
    <s v="Apple iPhone 16 Pro 128GB"/>
    <n v="1"/>
    <n v="906.88019999999995"/>
    <n v="915"/>
    <n v="915"/>
    <n v="8.1197999999999997"/>
    <n v="8.1199999999999992"/>
    <n v="0.88"/>
    <s v="V0164"/>
    <x v="4"/>
    <s v="VKASSE"/>
    <s v="EXP"/>
    <s v="Geräte"/>
    <x v="4"/>
    <n v="1"/>
    <n v="906.88019999999995"/>
    <n v="915"/>
    <n v="915"/>
    <n v="8.1197999999999997"/>
    <n v="8.1199999999999992"/>
    <n v="8.8743169398907088E-3"/>
    <n v="1"/>
    <m/>
    <x v="0"/>
    <s v="Nein"/>
    <x v="0"/>
  </r>
  <r>
    <n v="14573480"/>
    <x v="8"/>
    <x v="0"/>
    <n v="2001305"/>
    <s v="Sofortrechnung"/>
    <s v="Yasar.Yigitbilek"/>
    <x v="0"/>
    <s v="30817"/>
    <s v="RLH s. r. o."/>
    <x v="1"/>
    <s v="2"/>
    <s v="101300308"/>
    <x v="80"/>
    <s v="Apple iPhone 16 Pro Max 256GB"/>
    <n v="1"/>
    <n v="1065.5192"/>
    <n v="1099"/>
    <n v="1099"/>
    <n v="33.480800000000002"/>
    <n v="33.479999999999997"/>
    <n v="3.04"/>
    <s v="V0164"/>
    <x v="4"/>
    <s v="VKASSE"/>
    <s v="EXP"/>
    <s v="Geräte"/>
    <x v="4"/>
    <n v="1"/>
    <n v="1065.5192"/>
    <n v="1099"/>
    <n v="1099"/>
    <n v="33.480800000000002"/>
    <n v="33.479999999999997"/>
    <n v="3.0464058234758867E-2"/>
    <n v="1"/>
    <m/>
    <x v="0"/>
    <s v="Nein"/>
    <x v="0"/>
  </r>
  <r>
    <n v="14573480"/>
    <x v="8"/>
    <x v="0"/>
    <n v="2001305"/>
    <s v="Sofortrechnung"/>
    <s v="Yasar.Yigitbilek"/>
    <x v="0"/>
    <s v="30817"/>
    <s v="RLH s. r. o."/>
    <x v="1"/>
    <s v="3"/>
    <s v="100034595"/>
    <x v="213"/>
    <s v="Samsung S928B S24 Ultra 5G 256GB EE"/>
    <n v="1"/>
    <n v="780.90909999999997"/>
    <n v="785"/>
    <n v="785"/>
    <n v="4.0909000000000004"/>
    <n v="4.09"/>
    <n v="0.52"/>
    <s v="V0164"/>
    <x v="4"/>
    <s v="VKASSE"/>
    <s v="EXP"/>
    <s v="Geräte"/>
    <x v="4"/>
    <n v="1"/>
    <n v="780.90909999999997"/>
    <n v="785"/>
    <n v="785"/>
    <n v="4.0909000000000004"/>
    <n v="4.09"/>
    <n v="5.2101910828025472E-3"/>
    <n v="1"/>
    <m/>
    <x v="0"/>
    <s v="Nein"/>
    <x v="0"/>
  </r>
  <r>
    <n v="14573860"/>
    <x v="8"/>
    <x v="0"/>
    <n v="2001306"/>
    <s v="Sofortrechnung"/>
    <s v="Yasar.Yigitbilek"/>
    <x v="0"/>
    <s v="30817"/>
    <s v="RLH s. r. o."/>
    <x v="1"/>
    <s v="1"/>
    <s v="100303120"/>
    <x v="117"/>
    <s v="Apple iPhone 16 Pro 128GB"/>
    <n v="1"/>
    <n v="906.88019999999995"/>
    <n v="915"/>
    <n v="915"/>
    <n v="8.1197999999999997"/>
    <n v="8.1199999999999992"/>
    <n v="0.88"/>
    <s v="V0164"/>
    <x v="4"/>
    <s v="VKASSE"/>
    <s v="EXP"/>
    <s v="Geräte"/>
    <x v="4"/>
    <n v="1"/>
    <n v="906.88019999999995"/>
    <n v="915"/>
    <n v="915"/>
    <n v="8.1197999999999997"/>
    <n v="8.1199999999999992"/>
    <n v="8.8743169398907088E-3"/>
    <n v="1"/>
    <m/>
    <x v="0"/>
    <s v="Nein"/>
    <x v="0"/>
  </r>
  <r>
    <n v="14573183"/>
    <x v="8"/>
    <x v="0"/>
    <n v="2001307"/>
    <s v="Sofortrechnung"/>
    <s v="Yasar.Yigitbilek"/>
    <x v="0"/>
    <s v="30766"/>
    <s v="TKTP PROTEL s.r.o."/>
    <x v="1"/>
    <s v="1"/>
    <s v="100302478"/>
    <x v="79"/>
    <s v="Apple iPhone 13 128GB"/>
    <n v="1"/>
    <n v="416.31569999999999"/>
    <n v="422"/>
    <n v="422"/>
    <n v="5.6843000000000004"/>
    <n v="5.68"/>
    <n v="1.34"/>
    <s v="V0164"/>
    <x v="4"/>
    <s v="VKASSE"/>
    <s v="EXP"/>
    <s v="Geräte"/>
    <x v="4"/>
    <n v="1"/>
    <n v="416.31569999999999"/>
    <n v="422"/>
    <n v="422"/>
    <n v="5.6843000000000004"/>
    <n v="5.68"/>
    <n v="1.3459715639810426E-2"/>
    <n v="1"/>
    <m/>
    <x v="0"/>
    <s v="Nein"/>
    <x v="0"/>
  </r>
  <r>
    <n v="14573183"/>
    <x v="8"/>
    <x v="0"/>
    <n v="2001307"/>
    <s v="Sofortrechnung"/>
    <s v="Yasar.Yigitbilek"/>
    <x v="0"/>
    <s v="30766"/>
    <s v="TKTP PROTEL s.r.o."/>
    <x v="0"/>
    <s v="2"/>
    <s v="200300390"/>
    <x v="216"/>
    <s v="nach Aufnahme in Preisliste pflegen"/>
    <n v="2"/>
    <n v="660"/>
    <n v="675"/>
    <n v="1350"/>
    <n v="15"/>
    <n v="30"/>
    <n v="2.2200000000000002"/>
    <s v="V0164"/>
    <x v="4"/>
    <s v="VKASSE"/>
    <s v="EXP"/>
    <s v="Zubehör"/>
    <x v="4"/>
    <n v="2"/>
    <n v="660"/>
    <n v="675"/>
    <n v="1350"/>
    <n v="15"/>
    <n v="30"/>
    <n v="2.2222222222222223E-2"/>
    <n v="1"/>
    <m/>
    <x v="0"/>
    <s v="Nein"/>
    <x v="0"/>
  </r>
  <r>
    <n v="14575079"/>
    <x v="8"/>
    <x v="0"/>
    <n v="2001308"/>
    <s v="Sofortrechnung"/>
    <s v="Yasar.Yigitbilek"/>
    <x v="1"/>
    <s v="26898"/>
    <s v="Wortmann Telecom GmbH"/>
    <x v="1"/>
    <s v="1"/>
    <s v="100034495"/>
    <x v="306"/>
    <s v="Samsung S928B S24 Ultra 5G 512GB"/>
    <n v="10"/>
    <n v="795"/>
    <n v="835"/>
    <n v="8350"/>
    <n v="40"/>
    <n v="400"/>
    <n v="4.79"/>
    <s v="V0012"/>
    <x v="1"/>
    <s v="KÜB8"/>
    <s v="GRK"/>
    <s v="Geräte"/>
    <x v="1"/>
    <n v="10"/>
    <n v="795"/>
    <n v="835"/>
    <n v="8350"/>
    <n v="40"/>
    <n v="400"/>
    <n v="4.790419161676647E-2"/>
    <n v="1"/>
    <m/>
    <x v="0"/>
    <s v="Nein"/>
    <x v="0"/>
  </r>
  <r>
    <n v="14575079"/>
    <x v="8"/>
    <x v="0"/>
    <n v="2001308"/>
    <s v="Sofortrechnung"/>
    <s v="Yasar.Yigitbilek"/>
    <x v="1"/>
    <s v="26898"/>
    <s v="Wortmann Telecom GmbH"/>
    <x v="1"/>
    <s v="2"/>
    <s v="101030328"/>
    <x v="698"/>
    <s v="Samsung S911B S23 5G 256GB"/>
    <n v="20"/>
    <n v="485"/>
    <n v="504"/>
    <n v="10080"/>
    <n v="19"/>
    <n v="380"/>
    <n v="3.76"/>
    <s v="V0012"/>
    <x v="1"/>
    <s v="KÜB8"/>
    <s v="GRK"/>
    <s v="Geräte"/>
    <x v="1"/>
    <n v="20"/>
    <n v="485"/>
    <n v="504"/>
    <n v="10080"/>
    <n v="19"/>
    <n v="380"/>
    <n v="3.7698412698412696E-2"/>
    <n v="1"/>
    <m/>
    <x v="0"/>
    <s v="Nein"/>
    <x v="0"/>
  </r>
  <r>
    <n v="14575026"/>
    <x v="8"/>
    <x v="0"/>
    <n v="2001309"/>
    <s v="Sofortrechnung"/>
    <s v="Yasar.Yigitbilek"/>
    <x v="1"/>
    <s v="25907"/>
    <s v="Red Tech GmbH"/>
    <x v="1"/>
    <s v="1"/>
    <s v="101690237"/>
    <x v="515"/>
    <s v="Xiaomi Redmi Note 13 Pro+ 5G 8GB/256GB"/>
    <n v="1"/>
    <n v="232"/>
    <n v="246"/>
    <n v="246"/>
    <n v="14"/>
    <n v="14"/>
    <n v="5.69"/>
    <s v="V0012"/>
    <x v="1"/>
    <s v="KABB0"/>
    <s v="GRK"/>
    <s v="Geräte"/>
    <x v="1"/>
    <n v="1"/>
    <n v="232"/>
    <n v="246"/>
    <n v="246"/>
    <n v="14"/>
    <n v="14"/>
    <n v="5.6910569105691054E-2"/>
    <n v="1"/>
    <m/>
    <x v="0"/>
    <s v="Nein"/>
    <x v="0"/>
  </r>
  <r>
    <n v="14575026"/>
    <x v="8"/>
    <x v="0"/>
    <n v="2001309"/>
    <s v="Sofortrechnung"/>
    <s v="Yasar.Yigitbilek"/>
    <x v="1"/>
    <s v="25907"/>
    <s v="Red Tech GmbH"/>
    <x v="1"/>
    <s v="2"/>
    <s v="100690585"/>
    <x v="489"/>
    <s v="Xiaomi Redmi Note 12 Pro+ 5G 8GB/256GB"/>
    <n v="1"/>
    <n v="233.99080000000001"/>
    <n v="196"/>
    <n v="196"/>
    <n v="-37.9908"/>
    <n v="-37.99"/>
    <n v="-19.38"/>
    <s v="V0012"/>
    <x v="1"/>
    <s v="KABB0"/>
    <s v="GRK"/>
    <s v="Geräte"/>
    <x v="1"/>
    <n v="1"/>
    <n v="233.99080000000001"/>
    <n v="196"/>
    <n v="196"/>
    <n v="-37.9908"/>
    <n v="-37.99"/>
    <n v="-0.19382653061224492"/>
    <n v="1"/>
    <m/>
    <x v="0"/>
    <s v="Nein"/>
    <x v="1"/>
  </r>
  <r>
    <n v="14575026"/>
    <x v="8"/>
    <x v="0"/>
    <n v="2001309"/>
    <s v="Sofortrechnung"/>
    <s v="Yasar.Yigitbilek"/>
    <x v="1"/>
    <s v="25907"/>
    <s v="Red Tech GmbH"/>
    <x v="1"/>
    <s v="3"/>
    <s v="101030355"/>
    <x v="57"/>
    <s v="Samsung A256B A25 5G 256GB"/>
    <n v="1"/>
    <n v="195"/>
    <n v="202"/>
    <n v="202"/>
    <n v="7"/>
    <n v="7"/>
    <n v="3.46"/>
    <s v="V0012"/>
    <x v="1"/>
    <s v="KABB0"/>
    <s v="GRK"/>
    <s v="Geräte"/>
    <x v="1"/>
    <n v="1"/>
    <n v="195"/>
    <n v="202"/>
    <n v="202"/>
    <n v="7"/>
    <n v="7"/>
    <n v="3.4653465346534656E-2"/>
    <n v="1"/>
    <m/>
    <x v="0"/>
    <s v="Nein"/>
    <x v="0"/>
  </r>
  <r>
    <n v="14575026"/>
    <x v="8"/>
    <x v="0"/>
    <n v="2001309"/>
    <s v="Sofortrechnung"/>
    <s v="Yasar.Yigitbilek"/>
    <x v="1"/>
    <s v="25907"/>
    <s v="Red Tech GmbH"/>
    <x v="1"/>
    <s v="4"/>
    <s v="100690534"/>
    <x v="261"/>
    <s v="Xiaomi Redmi A1 2GB/32GB"/>
    <n v="5"/>
    <n v="56.11"/>
    <n v="59"/>
    <n v="295"/>
    <n v="2.89"/>
    <n v="14.45"/>
    <n v="4.8899999999999997"/>
    <s v="V0012"/>
    <x v="1"/>
    <s v="KABB0"/>
    <s v="GRK"/>
    <s v="Geräte"/>
    <x v="1"/>
    <n v="5"/>
    <n v="56.11"/>
    <n v="59"/>
    <n v="295"/>
    <n v="2.89"/>
    <n v="14.45"/>
    <n v="4.8983050847457625E-2"/>
    <n v="1"/>
    <m/>
    <x v="0"/>
    <s v="Nein"/>
    <x v="0"/>
  </r>
  <r>
    <n v="14575154"/>
    <x v="8"/>
    <x v="0"/>
    <n v="2001310"/>
    <s v="Sofortrechnung"/>
    <s v="Yasar.Yigitbilek"/>
    <x v="1"/>
    <s v="25907"/>
    <s v="Red Tech GmbH"/>
    <x v="1"/>
    <s v="1"/>
    <s v="101030424"/>
    <x v="393"/>
    <s v="Samsung X210N Tab A9+ 128GB [WiFi]"/>
    <n v="4"/>
    <n v="164.9"/>
    <n v="182"/>
    <n v="728"/>
    <n v="17.100000000000001"/>
    <n v="68.400000000000006"/>
    <n v="9.39"/>
    <s v="V0012"/>
    <x v="1"/>
    <s v="KABB0"/>
    <s v="GRK"/>
    <s v="Geräte"/>
    <x v="1"/>
    <n v="4"/>
    <n v="164.9"/>
    <n v="182"/>
    <n v="728"/>
    <n v="17.100000000000001"/>
    <n v="68.400000000000006"/>
    <n v="9.3956043956043969E-2"/>
    <n v="1"/>
    <m/>
    <x v="0"/>
    <s v="Nein"/>
    <x v="0"/>
  </r>
  <r>
    <n v="14575175"/>
    <x v="8"/>
    <x v="0"/>
    <n v="2001311"/>
    <s v="Sofortrechnung"/>
    <s v="Yasar.Yigitbilek"/>
    <x v="0"/>
    <s v="25771"/>
    <s v="Azibao SARL"/>
    <x v="1"/>
    <s v="1"/>
    <s v="101030455"/>
    <x v="234"/>
    <s v="Samsung A356B A35 5G 128GB"/>
    <n v="50"/>
    <n v="196"/>
    <n v="206"/>
    <n v="10300"/>
    <n v="10"/>
    <n v="500"/>
    <n v="4.8499999999999996"/>
    <s v="V0140"/>
    <x v="15"/>
    <s v="KPUD"/>
    <s v="EXP"/>
    <s v="Geräte"/>
    <x v="10"/>
    <n v="50"/>
    <n v="196"/>
    <n v="206"/>
    <n v="10300"/>
    <n v="10"/>
    <n v="500"/>
    <n v="4.8543689320388349E-2"/>
    <n v="1"/>
    <m/>
    <x v="0"/>
    <s v="Nein"/>
    <x v="0"/>
  </r>
  <r>
    <n v="14575088"/>
    <x v="8"/>
    <x v="0"/>
    <n v="2001312"/>
    <s v="Sofortrechnung"/>
    <s v="Yasar.Yigitbilek"/>
    <x v="0"/>
    <s v="30730"/>
    <s v="UNITED FOOD WHOLESALE Kft."/>
    <x v="1"/>
    <s v="1"/>
    <s v="101030358"/>
    <x v="465"/>
    <s v="Samsung X210N Tab A9+ 64GB [WiFi]"/>
    <n v="4"/>
    <n v="131"/>
    <n v="137"/>
    <n v="548"/>
    <n v="6"/>
    <n v="24"/>
    <n v="4.37"/>
    <s v="V0023"/>
    <x v="3"/>
    <s v="KPUD"/>
    <s v="EXP"/>
    <s v="Geräte"/>
    <x v="3"/>
    <n v="4"/>
    <n v="131"/>
    <n v="137"/>
    <n v="548"/>
    <n v="6"/>
    <n v="24"/>
    <n v="4.3795620437956206E-2"/>
    <n v="1"/>
    <m/>
    <x v="0"/>
    <s v="Nein"/>
    <x v="0"/>
  </r>
  <r>
    <n v="14575166"/>
    <x v="8"/>
    <x v="0"/>
    <n v="2001313"/>
    <s v="Sofortrechnung"/>
    <s v="Yasar.Yigitbilek"/>
    <x v="0"/>
    <s v="29028"/>
    <s v="SAS BIPREM"/>
    <x v="3"/>
    <s v="1"/>
    <s v="900010011"/>
    <x v="36"/>
    <s v="Sonstiges"/>
    <n v="1"/>
    <n v="0"/>
    <n v="15"/>
    <n v="15"/>
    <n v="15"/>
    <n v="15"/>
    <m/>
    <s v="V0012"/>
    <x v="1"/>
    <s v="KPUD"/>
    <s v="EXP"/>
    <s v="Sonstige"/>
    <x v="1"/>
    <n v="1"/>
    <n v="0"/>
    <n v="15"/>
    <n v="15"/>
    <n v="15"/>
    <n v="15"/>
    <n v="1"/>
    <n v="1"/>
    <m/>
    <x v="2"/>
    <s v="Ja"/>
    <x v="0"/>
  </r>
  <r>
    <n v="14575166"/>
    <x v="8"/>
    <x v="0"/>
    <n v="2001313"/>
    <s v="Sofortrechnung"/>
    <s v="Yasar.Yigitbilek"/>
    <x v="0"/>
    <s v="29028"/>
    <s v="SAS BIPREM"/>
    <x v="1"/>
    <s v="2"/>
    <s v="100034554"/>
    <x v="621"/>
    <s v="Samsung X510N Tab S9 FE 128GB [WiFi]"/>
    <n v="2"/>
    <n v="305"/>
    <n v="312"/>
    <n v="624"/>
    <n v="7"/>
    <n v="14"/>
    <n v="2.2400000000000002"/>
    <s v="V0012"/>
    <x v="1"/>
    <s v="KPUD"/>
    <s v="EXP"/>
    <s v="Geräte"/>
    <x v="1"/>
    <n v="2"/>
    <n v="305"/>
    <n v="312"/>
    <n v="624"/>
    <n v="7"/>
    <n v="14"/>
    <n v="2.2435897435897436E-2"/>
    <n v="1"/>
    <m/>
    <x v="0"/>
    <s v="Nein"/>
    <x v="0"/>
  </r>
  <r>
    <n v="14575166"/>
    <x v="8"/>
    <x v="0"/>
    <n v="2001313"/>
    <s v="Sofortrechnung"/>
    <s v="Yasar.Yigitbilek"/>
    <x v="0"/>
    <s v="29028"/>
    <s v="SAS BIPREM"/>
    <x v="1"/>
    <s v="3"/>
    <s v="100034557"/>
    <x v="481"/>
    <s v="Samsung X510N Tab S9 FE 128GB [WiFi]"/>
    <n v="2"/>
    <n v="305"/>
    <n v="312"/>
    <n v="624"/>
    <n v="7"/>
    <n v="14"/>
    <n v="2.2400000000000002"/>
    <s v="V0012"/>
    <x v="1"/>
    <s v="KPUD"/>
    <s v="EXP"/>
    <s v="Geräte"/>
    <x v="1"/>
    <n v="2"/>
    <n v="305"/>
    <n v="312"/>
    <n v="624"/>
    <n v="7"/>
    <n v="14"/>
    <n v="2.2435897435897436E-2"/>
    <n v="1"/>
    <m/>
    <x v="0"/>
    <s v="Nein"/>
    <x v="0"/>
  </r>
  <r>
    <n v="14574941"/>
    <x v="8"/>
    <x v="0"/>
    <n v="2001314"/>
    <s v="Sofortrechnung"/>
    <s v="eam\mustafa.oezer"/>
    <x v="0"/>
    <s v="30637"/>
    <s v="SC FANPLACE IT SRL"/>
    <x v="3"/>
    <s v="1"/>
    <s v="900010011"/>
    <x v="36"/>
    <s v="Sonstiges"/>
    <n v="1"/>
    <n v="0"/>
    <n v="15"/>
    <n v="15"/>
    <n v="15"/>
    <n v="15"/>
    <m/>
    <s v="V0023"/>
    <x v="3"/>
    <s v="KÜB8"/>
    <s v="EXP"/>
    <s v="Sonstige"/>
    <x v="3"/>
    <n v="1"/>
    <n v="0"/>
    <n v="15"/>
    <n v="15"/>
    <n v="15"/>
    <n v="15"/>
    <n v="1"/>
    <n v="1"/>
    <m/>
    <x v="2"/>
    <s v="Ja"/>
    <x v="0"/>
  </r>
  <r>
    <n v="14574941"/>
    <x v="8"/>
    <x v="0"/>
    <n v="2001314"/>
    <s v="Sofortrechnung"/>
    <s v="eam\mustafa.oezer"/>
    <x v="0"/>
    <s v="30637"/>
    <s v="SC FANPLACE IT SRL"/>
    <x v="1"/>
    <s v="2"/>
    <s v="101030496"/>
    <x v="292"/>
    <s v="Samsung X216B Tab A9+ 5G 128GB"/>
    <n v="1"/>
    <n v="182.7586"/>
    <n v="205"/>
    <n v="205"/>
    <n v="22.241399999999999"/>
    <n v="22.24"/>
    <n v="10.84"/>
    <s v="V0023"/>
    <x v="3"/>
    <s v="KÜB8"/>
    <s v="EXP"/>
    <s v="Geräte"/>
    <x v="3"/>
    <n v="1"/>
    <n v="182.7586"/>
    <n v="205"/>
    <n v="205"/>
    <n v="22.241399999999999"/>
    <n v="22.24"/>
    <n v="0.10848780487804878"/>
    <n v="1"/>
    <m/>
    <x v="0"/>
    <s v="Nein"/>
    <x v="0"/>
  </r>
  <r>
    <n v="14574941"/>
    <x v="8"/>
    <x v="0"/>
    <n v="2001314"/>
    <s v="Sofortrechnung"/>
    <s v="eam\mustafa.oezer"/>
    <x v="0"/>
    <s v="30637"/>
    <s v="SC FANPLACE IT SRL"/>
    <x v="0"/>
    <s v="3"/>
    <s v="200690082"/>
    <x v="119"/>
    <s v="Xiaomi Redmi Watch 5 Active"/>
    <n v="1"/>
    <n v="19.79"/>
    <n v="23"/>
    <n v="23"/>
    <n v="3.21"/>
    <n v="3.21"/>
    <n v="13.95"/>
    <s v="V0023"/>
    <x v="3"/>
    <s v="KÜB8"/>
    <s v="EXP"/>
    <s v="Zubehör"/>
    <x v="3"/>
    <n v="1"/>
    <n v="19.79"/>
    <n v="23"/>
    <n v="23"/>
    <n v="3.21"/>
    <n v="3.21"/>
    <n v="0.13956521739130434"/>
    <n v="1"/>
    <m/>
    <x v="0"/>
    <s v="Nein"/>
    <x v="0"/>
  </r>
  <r>
    <n v="14574941"/>
    <x v="8"/>
    <x v="0"/>
    <n v="2001314"/>
    <s v="Sofortrechnung"/>
    <s v="eam\mustafa.oezer"/>
    <x v="0"/>
    <s v="30637"/>
    <s v="SC FANPLACE IT SRL"/>
    <x v="1"/>
    <s v="4"/>
    <s v="100302793"/>
    <x v="50"/>
    <s v="Apple iPhone 14 Pro 256GB"/>
    <n v="1"/>
    <n v="830"/>
    <n v="849"/>
    <n v="849"/>
    <n v="19"/>
    <n v="19"/>
    <n v="2.23"/>
    <s v="V0023"/>
    <x v="3"/>
    <s v="KÜB8"/>
    <s v="EXP"/>
    <s v="Geräte"/>
    <x v="3"/>
    <n v="1"/>
    <n v="830"/>
    <n v="849"/>
    <n v="849"/>
    <n v="19"/>
    <n v="19"/>
    <n v="2.237926972909305E-2"/>
    <n v="1"/>
    <m/>
    <x v="0"/>
    <s v="Nein"/>
    <x v="0"/>
  </r>
  <r>
    <n v="14574941"/>
    <x v="8"/>
    <x v="0"/>
    <n v="2001314"/>
    <s v="Sofortrechnung"/>
    <s v="eam\mustafa.oezer"/>
    <x v="0"/>
    <s v="30637"/>
    <s v="SC FANPLACE IT SRL"/>
    <x v="0"/>
    <s v="5"/>
    <s v="200050024"/>
    <x v="173"/>
    <s v="Motorola Moto Buds"/>
    <n v="1"/>
    <n v="18.688199999999998"/>
    <n v="22"/>
    <n v="22"/>
    <n v="3.3117999999999999"/>
    <n v="3.31"/>
    <n v="15.05"/>
    <s v="V0023"/>
    <x v="3"/>
    <s v="KÜB8"/>
    <s v="EXP"/>
    <s v="Zubehör"/>
    <x v="3"/>
    <n v="1"/>
    <n v="18.688199999999998"/>
    <n v="22"/>
    <n v="22"/>
    <n v="3.3117999999999999"/>
    <n v="3.31"/>
    <n v="0.15045454545454545"/>
    <n v="1"/>
    <m/>
    <x v="0"/>
    <s v="Nein"/>
    <x v="0"/>
  </r>
  <r>
    <n v="14574941"/>
    <x v="8"/>
    <x v="0"/>
    <n v="2001314"/>
    <s v="Sofortrechnung"/>
    <s v="eam\mustafa.oezer"/>
    <x v="0"/>
    <s v="30637"/>
    <s v="SC FANPLACE IT SRL"/>
    <x v="1"/>
    <s v="6"/>
    <s v="101300342"/>
    <x v="130"/>
    <s v="Apple iPhone 15 Pro 1TB"/>
    <n v="1"/>
    <n v="1010"/>
    <n v="1099"/>
    <n v="1099"/>
    <n v="89"/>
    <n v="89"/>
    <n v="8.09"/>
    <s v="V0023"/>
    <x v="3"/>
    <s v="KÜB8"/>
    <s v="EXP"/>
    <s v="Geräte"/>
    <x v="3"/>
    <n v="1"/>
    <n v="1010"/>
    <n v="1099"/>
    <n v="1099"/>
    <n v="89"/>
    <n v="89"/>
    <n v="8.0982711555959958E-2"/>
    <n v="1"/>
    <m/>
    <x v="0"/>
    <s v="Nein"/>
    <x v="0"/>
  </r>
  <r>
    <n v="14574941"/>
    <x v="8"/>
    <x v="0"/>
    <n v="2001314"/>
    <s v="Sofortrechnung"/>
    <s v="eam\mustafa.oezer"/>
    <x v="0"/>
    <s v="30637"/>
    <s v="SC FANPLACE IT SRL"/>
    <x v="0"/>
    <s v="7"/>
    <s v="200370067"/>
    <x v="374"/>
    <s v="Huawei Watch GT4 46mm (Phoinix-B19F)"/>
    <n v="5"/>
    <n v="125.39"/>
    <n v="132"/>
    <n v="660"/>
    <n v="6.61"/>
    <n v="33.049999999999997"/>
    <n v="5"/>
    <s v="V0023"/>
    <x v="3"/>
    <s v="KÜB8"/>
    <s v="EXP"/>
    <s v="Zubehör"/>
    <x v="3"/>
    <n v="5"/>
    <n v="125.39"/>
    <n v="132"/>
    <n v="660"/>
    <n v="6.61"/>
    <n v="33.049999999999997"/>
    <n v="5.0075757575757572E-2"/>
    <n v="1"/>
    <m/>
    <x v="0"/>
    <s v="Nein"/>
    <x v="0"/>
  </r>
  <r>
    <n v="14574941"/>
    <x v="8"/>
    <x v="0"/>
    <n v="2001314"/>
    <s v="Sofortrechnung"/>
    <s v="eam\mustafa.oezer"/>
    <x v="0"/>
    <s v="30637"/>
    <s v="SC FANPLACE IT SRL"/>
    <x v="0"/>
    <s v="8"/>
    <s v="200760002"/>
    <x v="578"/>
    <s v="Amazfit GTR Mini A2174 Smartwatch"/>
    <n v="1"/>
    <n v="68.231499999999997"/>
    <n v="78"/>
    <n v="78"/>
    <n v="9.7684999999999995"/>
    <n v="9.77"/>
    <n v="12.52"/>
    <s v="V0023"/>
    <x v="3"/>
    <s v="KÜB8"/>
    <s v="EXP"/>
    <s v="Zubehör"/>
    <x v="3"/>
    <n v="1"/>
    <n v="68.231499999999997"/>
    <n v="78"/>
    <n v="78"/>
    <n v="9.7684999999999995"/>
    <n v="9.77"/>
    <n v="0.12525641025641024"/>
    <n v="1"/>
    <m/>
    <x v="0"/>
    <s v="Nein"/>
    <x v="0"/>
  </r>
  <r>
    <n v="14574941"/>
    <x v="8"/>
    <x v="0"/>
    <n v="2001314"/>
    <s v="Sofortrechnung"/>
    <s v="eam\mustafa.oezer"/>
    <x v="0"/>
    <s v="30637"/>
    <s v="SC FANPLACE IT SRL"/>
    <x v="1"/>
    <s v="9"/>
    <s v="101690209"/>
    <x v="12"/>
    <s v="Xiaomi Redmi Pad SE 8GB/256GB [WiFi]"/>
    <n v="1"/>
    <n v="129.98869999999999"/>
    <n v="145"/>
    <n v="145"/>
    <n v="15.0113"/>
    <n v="15.01"/>
    <n v="10.35"/>
    <s v="V0023"/>
    <x v="3"/>
    <s v="KÜB8"/>
    <s v="EXP"/>
    <s v="Geräte"/>
    <x v="3"/>
    <n v="1"/>
    <n v="129.98869999999999"/>
    <n v="145"/>
    <n v="145"/>
    <n v="15.0113"/>
    <n v="15.01"/>
    <n v="0.10351724137931034"/>
    <n v="1"/>
    <m/>
    <x v="0"/>
    <s v="Nein"/>
    <x v="0"/>
  </r>
  <r>
    <n v="14574941"/>
    <x v="8"/>
    <x v="0"/>
    <n v="2001314"/>
    <s v="Sofortrechnung"/>
    <s v="eam\mustafa.oezer"/>
    <x v="0"/>
    <s v="30637"/>
    <s v="SC FANPLACE IT SRL"/>
    <x v="1"/>
    <s v="10"/>
    <s v="101690209"/>
    <x v="12"/>
    <s v="Xiaomi Redmi Pad SE 8GB/256GB [WiFi]"/>
    <n v="1"/>
    <n v="129.98869999999999"/>
    <n v="145"/>
    <n v="145"/>
    <n v="15.0113"/>
    <n v="15.01"/>
    <n v="10.35"/>
    <s v="V0023"/>
    <x v="3"/>
    <s v="KÜB8"/>
    <s v="EXP"/>
    <s v="Geräte"/>
    <x v="3"/>
    <n v="1"/>
    <n v="129.98869999999999"/>
    <n v="145"/>
    <n v="145"/>
    <n v="15.0113"/>
    <n v="15.01"/>
    <n v="0.10351724137931034"/>
    <n v="1"/>
    <m/>
    <x v="0"/>
    <s v="Nein"/>
    <x v="0"/>
  </r>
  <r>
    <n v="14574941"/>
    <x v="8"/>
    <x v="0"/>
    <n v="2001314"/>
    <s v="Sofortrechnung"/>
    <s v="eam\mustafa.oezer"/>
    <x v="0"/>
    <s v="30637"/>
    <s v="SC FANPLACE IT SRL"/>
    <x v="1"/>
    <s v="11"/>
    <s v="101310033"/>
    <x v="455"/>
    <s v="Honor X6B 128GB"/>
    <n v="1"/>
    <n v="71"/>
    <n v="75"/>
    <n v="75"/>
    <n v="4"/>
    <n v="4"/>
    <n v="5.33"/>
    <s v="V0023"/>
    <x v="3"/>
    <s v="KÜB8"/>
    <s v="EXP"/>
    <s v="Geräte"/>
    <x v="3"/>
    <n v="1"/>
    <n v="71"/>
    <n v="75"/>
    <n v="75"/>
    <n v="4"/>
    <n v="4"/>
    <n v="5.3333333333333337E-2"/>
    <n v="1"/>
    <m/>
    <x v="0"/>
    <s v="Nein"/>
    <x v="0"/>
  </r>
  <r>
    <n v="14574941"/>
    <x v="8"/>
    <x v="0"/>
    <n v="2001314"/>
    <s v="Sofortrechnung"/>
    <s v="eam\mustafa.oezer"/>
    <x v="0"/>
    <s v="30637"/>
    <s v="SC FANPLACE IT SRL"/>
    <x v="1"/>
    <s v="12"/>
    <s v="101030582"/>
    <x v="181"/>
    <s v="Samsung P620N Tab S6 lite 128GB [WiFi]"/>
    <n v="3"/>
    <n v="181"/>
    <n v="193"/>
    <n v="579"/>
    <n v="12"/>
    <n v="36"/>
    <n v="6.21"/>
    <s v="V0023"/>
    <x v="3"/>
    <s v="KÜB8"/>
    <s v="EXP"/>
    <s v="Geräte"/>
    <x v="3"/>
    <n v="3"/>
    <n v="181"/>
    <n v="193"/>
    <n v="579"/>
    <n v="12"/>
    <n v="36"/>
    <n v="6.2176165803108807E-2"/>
    <n v="1"/>
    <m/>
    <x v="0"/>
    <s v="Nein"/>
    <x v="0"/>
  </r>
  <r>
    <n v="14574941"/>
    <x v="8"/>
    <x v="0"/>
    <n v="2001314"/>
    <s v="Sofortrechnung"/>
    <s v="eam\mustafa.oezer"/>
    <x v="0"/>
    <s v="30637"/>
    <s v="SC FANPLACE IT SRL"/>
    <x v="1"/>
    <s v="13"/>
    <s v="101690244"/>
    <x v="256"/>
    <s v="Xiaomi POCO X6 Pro 5G 12GB/512GB"/>
    <n v="2"/>
    <n v="246.00569999999999"/>
    <n v="267"/>
    <n v="534"/>
    <n v="20.994299999999999"/>
    <n v="41.99"/>
    <n v="7.86"/>
    <s v="V0023"/>
    <x v="3"/>
    <s v="KÜB8"/>
    <s v="EXP"/>
    <s v="Geräte"/>
    <x v="3"/>
    <n v="2"/>
    <n v="246.00569999999999"/>
    <n v="267"/>
    <n v="534"/>
    <n v="20.994299999999999"/>
    <n v="41.99"/>
    <n v="7.8632958801498135E-2"/>
    <n v="1"/>
    <m/>
    <x v="0"/>
    <s v="Nein"/>
    <x v="0"/>
  </r>
  <r>
    <n v="14574941"/>
    <x v="8"/>
    <x v="0"/>
    <n v="2001314"/>
    <s v="Sofortrechnung"/>
    <s v="eam\mustafa.oezer"/>
    <x v="0"/>
    <s v="30637"/>
    <s v="SC FANPLACE IT SRL"/>
    <x v="1"/>
    <s v="14"/>
    <s v="101690244"/>
    <x v="256"/>
    <s v="Xiaomi POCO X6 Pro 5G 12GB/512GB"/>
    <n v="1"/>
    <n v="246.00569999999999"/>
    <n v="267"/>
    <n v="267"/>
    <n v="20.994299999999999"/>
    <n v="20.99"/>
    <n v="7.86"/>
    <s v="V0023"/>
    <x v="3"/>
    <s v="KÜB8"/>
    <s v="EXP"/>
    <s v="Geräte"/>
    <x v="3"/>
    <n v="1"/>
    <n v="246.00569999999999"/>
    <n v="267"/>
    <n v="267"/>
    <n v="20.994299999999999"/>
    <n v="20.99"/>
    <n v="7.8614232209737817E-2"/>
    <n v="1"/>
    <m/>
    <x v="0"/>
    <s v="Nein"/>
    <x v="0"/>
  </r>
  <r>
    <n v="14574941"/>
    <x v="8"/>
    <x v="0"/>
    <n v="2001314"/>
    <s v="Sofortrechnung"/>
    <s v="eam\mustafa.oezer"/>
    <x v="0"/>
    <s v="30637"/>
    <s v="SC FANPLACE IT SRL"/>
    <x v="1"/>
    <s v="15"/>
    <s v="101690320"/>
    <x v="184"/>
    <s v="Xiaomi 14T Pro 5G 12GB/512GB"/>
    <n v="1"/>
    <n v="495"/>
    <n v="509"/>
    <n v="509"/>
    <n v="14"/>
    <n v="14"/>
    <n v="2.75"/>
    <s v="V0023"/>
    <x v="3"/>
    <s v="KÜB8"/>
    <s v="EXP"/>
    <s v="Geräte"/>
    <x v="3"/>
    <n v="1"/>
    <n v="495"/>
    <n v="509"/>
    <n v="509"/>
    <n v="14"/>
    <n v="14"/>
    <n v="2.75049115913556E-2"/>
    <n v="1"/>
    <m/>
    <x v="0"/>
    <s v="Nein"/>
    <x v="0"/>
  </r>
  <r>
    <n v="14574941"/>
    <x v="8"/>
    <x v="0"/>
    <n v="2001314"/>
    <s v="Sofortrechnung"/>
    <s v="eam\mustafa.oezer"/>
    <x v="0"/>
    <s v="30637"/>
    <s v="SC FANPLACE IT SRL"/>
    <x v="1"/>
    <s v="16"/>
    <s v="100050287"/>
    <x v="96"/>
    <s v="Motorola Moto G75 5G 256GB"/>
    <n v="1"/>
    <n v="181"/>
    <n v="195"/>
    <n v="195"/>
    <n v="14"/>
    <n v="14"/>
    <n v="7.17"/>
    <s v="V0023"/>
    <x v="3"/>
    <s v="KÜB8"/>
    <s v="EXP"/>
    <s v="Geräte"/>
    <x v="3"/>
    <n v="1"/>
    <n v="181"/>
    <n v="195"/>
    <n v="195"/>
    <n v="14"/>
    <n v="14"/>
    <n v="7.179487179487179E-2"/>
    <n v="1"/>
    <m/>
    <x v="0"/>
    <s v="Nein"/>
    <x v="0"/>
  </r>
  <r>
    <n v="14574941"/>
    <x v="8"/>
    <x v="0"/>
    <n v="2001314"/>
    <s v="Sofortrechnung"/>
    <s v="eam\mustafa.oezer"/>
    <x v="0"/>
    <s v="30637"/>
    <s v="SC FANPLACE IT SRL"/>
    <x v="1"/>
    <s v="17"/>
    <s v="101310032"/>
    <x v="384"/>
    <s v="Honor X6B 128GB"/>
    <n v="3"/>
    <n v="71"/>
    <n v="74"/>
    <n v="222"/>
    <n v="3"/>
    <n v="9"/>
    <n v="4.05"/>
    <s v="V0023"/>
    <x v="3"/>
    <s v="KÜB8"/>
    <s v="EXP"/>
    <s v="Geräte"/>
    <x v="3"/>
    <n v="3"/>
    <n v="71"/>
    <n v="74"/>
    <n v="222"/>
    <n v="3"/>
    <n v="9"/>
    <n v="4.0540540540540543E-2"/>
    <n v="1"/>
    <m/>
    <x v="0"/>
    <s v="Nein"/>
    <x v="0"/>
  </r>
  <r>
    <n v="14574941"/>
    <x v="8"/>
    <x v="0"/>
    <n v="2001314"/>
    <s v="Sofortrechnung"/>
    <s v="eam\mustafa.oezer"/>
    <x v="0"/>
    <s v="30637"/>
    <s v="SC FANPLACE IT SRL"/>
    <x v="1"/>
    <s v="18"/>
    <s v="101700034"/>
    <x v="314"/>
    <s v="Oppo A40 6GB/128GB"/>
    <n v="1"/>
    <n v="99.490700000000004"/>
    <n v="91"/>
    <n v="91"/>
    <n v="-8.4907000000000004"/>
    <n v="-8.49"/>
    <n v="-9.33"/>
    <s v="V0023"/>
    <x v="3"/>
    <s v="KÜB8"/>
    <s v="EXP"/>
    <s v="Geräte"/>
    <x v="3"/>
    <n v="1"/>
    <n v="99.490700000000004"/>
    <n v="91"/>
    <n v="91"/>
    <n v="-8.4907000000000004"/>
    <n v="-8.49"/>
    <n v="-9.3296703296703296E-2"/>
    <n v="1"/>
    <m/>
    <x v="0"/>
    <s v="Nein"/>
    <x v="1"/>
  </r>
  <r>
    <n v="14574941"/>
    <x v="8"/>
    <x v="0"/>
    <n v="2001314"/>
    <s v="Sofortrechnung"/>
    <s v="eam\mustafa.oezer"/>
    <x v="0"/>
    <s v="30637"/>
    <s v="SC FANPLACE IT SRL"/>
    <x v="1"/>
    <s v="19"/>
    <s v="100690669"/>
    <x v="367"/>
    <s v="Xiaomi Redmi 14C 4GB/128GB"/>
    <n v="1"/>
    <n v="77.5"/>
    <n v="81"/>
    <n v="81"/>
    <n v="3.5"/>
    <n v="3.5"/>
    <n v="4.32"/>
    <s v="V0023"/>
    <x v="3"/>
    <s v="KÜB8"/>
    <s v="EXP"/>
    <s v="Geräte"/>
    <x v="3"/>
    <n v="1"/>
    <n v="77.5"/>
    <n v="81"/>
    <n v="81"/>
    <n v="3.5"/>
    <n v="3.5"/>
    <n v="4.3209876543209874E-2"/>
    <n v="1"/>
    <m/>
    <x v="0"/>
    <s v="Nein"/>
    <x v="0"/>
  </r>
  <r>
    <n v="14574941"/>
    <x v="8"/>
    <x v="0"/>
    <n v="2001314"/>
    <s v="Sofortrechnung"/>
    <s v="eam\mustafa.oezer"/>
    <x v="0"/>
    <s v="30637"/>
    <s v="SC FANPLACE IT SRL"/>
    <x v="1"/>
    <s v="20"/>
    <s v="100690669"/>
    <x v="367"/>
    <s v="Xiaomi Redmi 14C 4GB/128GB"/>
    <n v="4"/>
    <n v="77.5"/>
    <n v="81"/>
    <n v="324"/>
    <n v="3.5"/>
    <n v="14"/>
    <n v="4.32"/>
    <s v="V0023"/>
    <x v="3"/>
    <s v="KÜB8"/>
    <s v="EXP"/>
    <s v="Geräte"/>
    <x v="3"/>
    <n v="4"/>
    <n v="77.5"/>
    <n v="81"/>
    <n v="324"/>
    <n v="3.5"/>
    <n v="14"/>
    <n v="4.3209876543209874E-2"/>
    <n v="1"/>
    <m/>
    <x v="0"/>
    <s v="Nein"/>
    <x v="0"/>
  </r>
  <r>
    <n v="14574941"/>
    <x v="8"/>
    <x v="0"/>
    <n v="2001314"/>
    <s v="Sofortrechnung"/>
    <s v="eam\mustafa.oezer"/>
    <x v="0"/>
    <s v="30637"/>
    <s v="SC FANPLACE IT SRL"/>
    <x v="1"/>
    <s v="21"/>
    <s v="101690346"/>
    <x v="291"/>
    <s v="Xiaomi Redmi A3 4GB/128GB"/>
    <n v="15"/>
    <n v="64"/>
    <n v="68"/>
    <n v="1020"/>
    <n v="4"/>
    <n v="60"/>
    <n v="5.88"/>
    <s v="V0023"/>
    <x v="3"/>
    <s v="KÜB8"/>
    <s v="EXP"/>
    <s v="Geräte"/>
    <x v="3"/>
    <n v="15"/>
    <n v="64"/>
    <n v="68"/>
    <n v="1020"/>
    <n v="4"/>
    <n v="60"/>
    <n v="5.8823529411764705E-2"/>
    <n v="1"/>
    <m/>
    <x v="0"/>
    <s v="Nein"/>
    <x v="0"/>
  </r>
  <r>
    <n v="14574941"/>
    <x v="8"/>
    <x v="0"/>
    <n v="2001314"/>
    <s v="Sofortrechnung"/>
    <s v="eam\mustafa.oezer"/>
    <x v="0"/>
    <s v="30637"/>
    <s v="SC FANPLACE IT SRL"/>
    <x v="1"/>
    <s v="22"/>
    <s v="100302481"/>
    <x v="81"/>
    <s v="Apple iPhone 13 128GB"/>
    <n v="1"/>
    <n v="416"/>
    <n v="428"/>
    <n v="428"/>
    <n v="12"/>
    <n v="12"/>
    <n v="2.8"/>
    <s v="V0023"/>
    <x v="3"/>
    <s v="KÜB8"/>
    <s v="EXP"/>
    <s v="Geräte"/>
    <x v="3"/>
    <n v="1"/>
    <n v="416"/>
    <n v="428"/>
    <n v="428"/>
    <n v="12"/>
    <n v="12"/>
    <n v="2.8037383177570093E-2"/>
    <n v="1"/>
    <m/>
    <x v="0"/>
    <s v="Nein"/>
    <x v="0"/>
  </r>
  <r>
    <n v="14574941"/>
    <x v="8"/>
    <x v="0"/>
    <n v="2001314"/>
    <s v="Sofortrechnung"/>
    <s v="eam\mustafa.oezer"/>
    <x v="0"/>
    <s v="30637"/>
    <s v="SC FANPLACE IT SRL"/>
    <x v="1"/>
    <s v="23"/>
    <s v="100034611"/>
    <x v="585"/>
    <s v="Samsung X510N Tab S9 FE 256GB [WiFi]"/>
    <n v="1"/>
    <n v="332"/>
    <n v="349"/>
    <n v="349"/>
    <n v="17"/>
    <n v="17"/>
    <n v="4.87"/>
    <s v="V0023"/>
    <x v="3"/>
    <s v="KÜB8"/>
    <s v="EXP"/>
    <s v="Geräte"/>
    <x v="3"/>
    <n v="1"/>
    <n v="332"/>
    <n v="349"/>
    <n v="349"/>
    <n v="17"/>
    <n v="17"/>
    <n v="4.8710601719197708E-2"/>
    <n v="1"/>
    <m/>
    <x v="0"/>
    <s v="Nein"/>
    <x v="0"/>
  </r>
  <r>
    <n v="14574941"/>
    <x v="8"/>
    <x v="0"/>
    <n v="2001314"/>
    <s v="Sofortrechnung"/>
    <s v="eam\mustafa.oezer"/>
    <x v="0"/>
    <s v="30637"/>
    <s v="SC FANPLACE IT SRL"/>
    <x v="1"/>
    <s v="24"/>
    <s v="101060028"/>
    <x v="191"/>
    <s v="Google Pixel 8 Pro 128GB"/>
    <n v="1"/>
    <n v="417"/>
    <n v="438"/>
    <n v="438"/>
    <n v="21"/>
    <n v="21"/>
    <n v="4.79"/>
    <s v="V0023"/>
    <x v="3"/>
    <s v="KÜB8"/>
    <s v="EXP"/>
    <s v="Geräte"/>
    <x v="3"/>
    <n v="1"/>
    <n v="417"/>
    <n v="438"/>
    <n v="438"/>
    <n v="21"/>
    <n v="21"/>
    <n v="4.7945205479452052E-2"/>
    <n v="1"/>
    <m/>
    <x v="0"/>
    <s v="Nein"/>
    <x v="0"/>
  </r>
  <r>
    <n v="14574941"/>
    <x v="8"/>
    <x v="0"/>
    <n v="2001314"/>
    <s v="Sofortrechnung"/>
    <s v="eam\mustafa.oezer"/>
    <x v="0"/>
    <s v="30637"/>
    <s v="SC FANPLACE IT SRL"/>
    <x v="1"/>
    <s v="25"/>
    <s v="100302986"/>
    <x v="463"/>
    <s v="Apple iPhone 15 Pro Max 1TB"/>
    <n v="5"/>
    <n v="1127.0915"/>
    <n v="1095"/>
    <n v="5475"/>
    <n v="-32.091500000000003"/>
    <n v="-160.46"/>
    <n v="-2.93"/>
    <s v="V0023"/>
    <x v="3"/>
    <s v="KÜB8"/>
    <s v="EXP"/>
    <s v="Geräte"/>
    <x v="3"/>
    <n v="5"/>
    <n v="1127.0915"/>
    <n v="1095"/>
    <n v="5475"/>
    <n v="-32.091500000000003"/>
    <n v="-160.46"/>
    <n v="-2.9307762557077628E-2"/>
    <n v="1"/>
    <m/>
    <x v="0"/>
    <s v="Nein"/>
    <x v="1"/>
  </r>
  <r>
    <n v="14574941"/>
    <x v="8"/>
    <x v="0"/>
    <n v="2001314"/>
    <s v="Sofortrechnung"/>
    <s v="eam\mustafa.oezer"/>
    <x v="0"/>
    <s v="30637"/>
    <s v="SC FANPLACE IT SRL"/>
    <x v="1"/>
    <s v="26"/>
    <s v="100690585"/>
    <x v="489"/>
    <s v="Xiaomi Redmi Note 12 Pro+ 5G 8GB/256GB"/>
    <n v="2"/>
    <n v="233.99080000000001"/>
    <n v="185"/>
    <n v="370"/>
    <n v="-48.9908"/>
    <n v="-97.98"/>
    <n v="-26.48"/>
    <s v="V0023"/>
    <x v="3"/>
    <s v="KÜB8"/>
    <s v="EXP"/>
    <s v="Geräte"/>
    <x v="3"/>
    <n v="2"/>
    <n v="233.99080000000001"/>
    <n v="185"/>
    <n v="370"/>
    <n v="-48.9908"/>
    <n v="-97.98"/>
    <n v="-0.26481081081081081"/>
    <n v="1"/>
    <m/>
    <x v="0"/>
    <s v="Nein"/>
    <x v="1"/>
  </r>
  <r>
    <n v="14574941"/>
    <x v="8"/>
    <x v="0"/>
    <n v="2001314"/>
    <s v="Sofortrechnung"/>
    <s v="eam\mustafa.oezer"/>
    <x v="0"/>
    <s v="30637"/>
    <s v="SC FANPLACE IT SRL"/>
    <x v="1"/>
    <s v="27"/>
    <s v="101280001"/>
    <x v="125"/>
    <s v="CAT S75 128GB"/>
    <n v="2"/>
    <n v="218.56469999999999"/>
    <n v="259"/>
    <n v="518"/>
    <n v="40.435299999999998"/>
    <n v="80.87"/>
    <n v="15.61"/>
    <s v="V0023"/>
    <x v="3"/>
    <s v="KÜB8"/>
    <s v="EXP"/>
    <s v="Geräte"/>
    <x v="3"/>
    <n v="2"/>
    <n v="218.56469999999999"/>
    <n v="259"/>
    <n v="518"/>
    <n v="40.435299999999998"/>
    <n v="80.87"/>
    <n v="0.15611969111969112"/>
    <n v="1"/>
    <m/>
    <x v="0"/>
    <s v="Nein"/>
    <x v="0"/>
  </r>
  <r>
    <n v="14574941"/>
    <x v="8"/>
    <x v="0"/>
    <n v="2001314"/>
    <s v="Sofortrechnung"/>
    <s v="eam\mustafa.oezer"/>
    <x v="0"/>
    <s v="30637"/>
    <s v="SC FANPLACE IT SRL"/>
    <x v="1"/>
    <s v="28"/>
    <s v="101280001"/>
    <x v="125"/>
    <s v="CAT S75 128GB"/>
    <n v="1"/>
    <n v="218.56469999999999"/>
    <n v="259"/>
    <n v="259"/>
    <n v="40.435299999999998"/>
    <n v="40.44"/>
    <n v="15.61"/>
    <s v="V0023"/>
    <x v="3"/>
    <s v="KÜB8"/>
    <s v="EXP"/>
    <s v="Geräte"/>
    <x v="3"/>
    <n v="1"/>
    <n v="218.56469999999999"/>
    <n v="259"/>
    <n v="259"/>
    <n v="40.435299999999998"/>
    <n v="40.44"/>
    <n v="0.15613899613899612"/>
    <n v="1"/>
    <m/>
    <x v="0"/>
    <s v="Nein"/>
    <x v="0"/>
  </r>
  <r>
    <n v="14574941"/>
    <x v="8"/>
    <x v="0"/>
    <n v="2001314"/>
    <s v="Sofortrechnung"/>
    <s v="eam\mustafa.oezer"/>
    <x v="0"/>
    <s v="30637"/>
    <s v="SC FANPLACE IT SRL"/>
    <x v="1"/>
    <s v="29"/>
    <s v="101030671"/>
    <x v="423"/>
    <s v="Samsung A165F A16 128GB"/>
    <n v="3"/>
    <n v="109"/>
    <n v="120"/>
    <n v="360"/>
    <n v="11"/>
    <n v="33"/>
    <n v="9.16"/>
    <s v="V0023"/>
    <x v="3"/>
    <s v="KÜB8"/>
    <s v="EXP"/>
    <s v="Geräte"/>
    <x v="3"/>
    <n v="3"/>
    <n v="109"/>
    <n v="120"/>
    <n v="360"/>
    <n v="11"/>
    <n v="33"/>
    <n v="9.166666666666666E-2"/>
    <n v="1"/>
    <m/>
    <x v="0"/>
    <s v="Nein"/>
    <x v="0"/>
  </r>
  <r>
    <n v="14574941"/>
    <x v="8"/>
    <x v="0"/>
    <n v="2001314"/>
    <s v="Sofortrechnung"/>
    <s v="eam\mustafa.oezer"/>
    <x v="0"/>
    <s v="30637"/>
    <s v="SC FANPLACE IT SRL"/>
    <x v="1"/>
    <s v="30"/>
    <s v="100033988"/>
    <x v="143"/>
    <s v="Samsung G998B S21 Ultra 5G 128GB"/>
    <n v="1"/>
    <n v="479"/>
    <n v="489"/>
    <n v="489"/>
    <n v="10"/>
    <n v="10"/>
    <n v="2.04"/>
    <s v="V0023"/>
    <x v="3"/>
    <s v="KÜB8"/>
    <s v="EXP"/>
    <s v="Geräte"/>
    <x v="3"/>
    <n v="1"/>
    <n v="479"/>
    <n v="489"/>
    <n v="489"/>
    <n v="10"/>
    <n v="10"/>
    <n v="2.0449897750511249E-2"/>
    <n v="1"/>
    <m/>
    <x v="0"/>
    <s v="Nein"/>
    <x v="0"/>
  </r>
  <r>
    <n v="14574941"/>
    <x v="8"/>
    <x v="0"/>
    <n v="2001314"/>
    <s v="Sofortrechnung"/>
    <s v="eam\mustafa.oezer"/>
    <x v="0"/>
    <s v="30637"/>
    <s v="SC FANPLACE IT SRL"/>
    <x v="1"/>
    <s v="31"/>
    <s v="101030661"/>
    <x v="146"/>
    <s v="Samsung A165F A16 128GB"/>
    <n v="1"/>
    <n v="110.11790000000001"/>
    <n v="121"/>
    <n v="121"/>
    <n v="10.882099999999999"/>
    <n v="10.88"/>
    <n v="8.99"/>
    <s v="V0023"/>
    <x v="3"/>
    <s v="KÜB8"/>
    <s v="EXP"/>
    <s v="Geräte"/>
    <x v="3"/>
    <n v="1"/>
    <n v="110.11790000000001"/>
    <n v="121"/>
    <n v="121"/>
    <n v="10.882099999999999"/>
    <n v="10.88"/>
    <n v="8.9917355371900834E-2"/>
    <n v="1"/>
    <m/>
    <x v="0"/>
    <s v="Nein"/>
    <x v="0"/>
  </r>
  <r>
    <n v="14574941"/>
    <x v="8"/>
    <x v="0"/>
    <n v="2001314"/>
    <s v="Sofortrechnung"/>
    <s v="eam\mustafa.oezer"/>
    <x v="0"/>
    <s v="30637"/>
    <s v="SC FANPLACE IT SRL"/>
    <x v="1"/>
    <s v="32"/>
    <s v="101050022"/>
    <x v="347"/>
    <s v="Motorola Moto G34 5G 8GB/128GB"/>
    <n v="2"/>
    <n v="88"/>
    <n v="98"/>
    <n v="196"/>
    <n v="10"/>
    <n v="20"/>
    <n v="10.199999999999999"/>
    <s v="V0023"/>
    <x v="3"/>
    <s v="KÜB8"/>
    <s v="EXP"/>
    <s v="Geräte"/>
    <x v="3"/>
    <n v="2"/>
    <n v="88"/>
    <n v="98"/>
    <n v="196"/>
    <n v="10"/>
    <n v="20"/>
    <n v="0.10204081632653061"/>
    <n v="1"/>
    <m/>
    <x v="0"/>
    <s v="Nein"/>
    <x v="0"/>
  </r>
  <r>
    <n v="14574941"/>
    <x v="8"/>
    <x v="0"/>
    <n v="2001314"/>
    <s v="Sofortrechnung"/>
    <s v="eam\mustafa.oezer"/>
    <x v="0"/>
    <s v="30637"/>
    <s v="SC FANPLACE IT SRL"/>
    <x v="0"/>
    <s v="33"/>
    <s v="201760000"/>
    <x v="168"/>
    <s v="AMAZFIT GTR 3 Smartwatch GPS"/>
    <n v="1"/>
    <n v="69.111099999999993"/>
    <n v="79"/>
    <n v="79"/>
    <n v="9.8888999999999996"/>
    <n v="9.89"/>
    <n v="12.51"/>
    <s v="V0023"/>
    <x v="3"/>
    <s v="KÜB8"/>
    <s v="EXP"/>
    <s v="Zubehör"/>
    <x v="3"/>
    <n v="1"/>
    <n v="69.111099999999993"/>
    <n v="79"/>
    <n v="79"/>
    <n v="9.8888999999999996"/>
    <n v="9.89"/>
    <n v="0.12518987341772153"/>
    <n v="1"/>
    <m/>
    <x v="0"/>
    <s v="Nein"/>
    <x v="0"/>
  </r>
  <r>
    <n v="14574941"/>
    <x v="8"/>
    <x v="0"/>
    <n v="2001314"/>
    <s v="Sofortrechnung"/>
    <s v="eam\mustafa.oezer"/>
    <x v="0"/>
    <s v="30637"/>
    <s v="SC FANPLACE IT SRL"/>
    <x v="1"/>
    <s v="34"/>
    <s v="100302987"/>
    <x v="287"/>
    <s v="Apple iPhone 15 Pro Max 1TB"/>
    <n v="1"/>
    <n v="1106.2745"/>
    <n v="1099"/>
    <n v="1099"/>
    <n v="-7.2744999999999997"/>
    <n v="-7.27"/>
    <n v="-0.66"/>
    <s v="V0023"/>
    <x v="3"/>
    <s v="KÜB8"/>
    <s v="EXP"/>
    <s v="Geräte"/>
    <x v="3"/>
    <n v="1"/>
    <n v="1106.2745"/>
    <n v="1099"/>
    <n v="1099"/>
    <n v="-7.2744999999999997"/>
    <n v="-7.27"/>
    <n v="-6.6151046405823468E-3"/>
    <n v="1"/>
    <m/>
    <x v="0"/>
    <s v="Nein"/>
    <x v="1"/>
  </r>
  <r>
    <n v="14574941"/>
    <x v="8"/>
    <x v="0"/>
    <n v="2001314"/>
    <s v="Sofortrechnung"/>
    <s v="eam\mustafa.oezer"/>
    <x v="0"/>
    <s v="30637"/>
    <s v="SC FANPLACE IT SRL"/>
    <x v="1"/>
    <s v="35"/>
    <s v="101030399"/>
    <x v="171"/>
    <s v="Samsung S928B S24 Ultra 5G 512GB"/>
    <n v="6"/>
    <n v="901.34349999999995"/>
    <n v="833"/>
    <n v="4998"/>
    <n v="-68.343500000000006"/>
    <n v="-410.06"/>
    <n v="-8.1999999999999993"/>
    <s v="V0023"/>
    <x v="3"/>
    <s v="KÜB8"/>
    <s v="EXP"/>
    <s v="Geräte"/>
    <x v="3"/>
    <n v="6"/>
    <n v="901.34349999999995"/>
    <n v="833"/>
    <n v="4998"/>
    <n v="-68.343500000000006"/>
    <n v="-410.06"/>
    <n v="-8.2044817927170874E-2"/>
    <n v="1"/>
    <m/>
    <x v="0"/>
    <s v="Nein"/>
    <x v="1"/>
  </r>
  <r>
    <n v="14574941"/>
    <x v="8"/>
    <x v="0"/>
    <n v="2001314"/>
    <s v="Sofortrechnung"/>
    <s v="eam\mustafa.oezer"/>
    <x v="0"/>
    <s v="30637"/>
    <s v="SC FANPLACE IT SRL"/>
    <x v="1"/>
    <s v="36"/>
    <s v="100302477"/>
    <x v="83"/>
    <s v="Apple iPhone 13 128GB"/>
    <n v="1"/>
    <n v="411.96159999999998"/>
    <n v="424"/>
    <n v="424"/>
    <n v="12.038399999999999"/>
    <n v="12.04"/>
    <n v="2.83"/>
    <s v="V0023"/>
    <x v="3"/>
    <s v="KÜB8"/>
    <s v="EXP"/>
    <s v="Geräte"/>
    <x v="3"/>
    <n v="1"/>
    <n v="411.96159999999998"/>
    <n v="424"/>
    <n v="424"/>
    <n v="12.038399999999999"/>
    <n v="12.04"/>
    <n v="2.8396226415094337E-2"/>
    <n v="1"/>
    <m/>
    <x v="0"/>
    <s v="Nein"/>
    <x v="0"/>
  </r>
  <r>
    <n v="14574941"/>
    <x v="8"/>
    <x v="0"/>
    <n v="2001314"/>
    <s v="Sofortrechnung"/>
    <s v="eam\mustafa.oezer"/>
    <x v="0"/>
    <s v="30637"/>
    <s v="SC FANPLACE IT SRL"/>
    <x v="1"/>
    <s v="37"/>
    <s v="100050277"/>
    <x v="267"/>
    <s v="Motorola Edge 50 Neo 5G 512GB"/>
    <n v="3"/>
    <n v="235"/>
    <n v="255"/>
    <n v="765"/>
    <n v="20"/>
    <n v="60"/>
    <n v="7.84"/>
    <s v="V0023"/>
    <x v="3"/>
    <s v="KÜB8"/>
    <s v="EXP"/>
    <s v="Geräte"/>
    <x v="3"/>
    <n v="3"/>
    <n v="235"/>
    <n v="255"/>
    <n v="765"/>
    <n v="20"/>
    <n v="60"/>
    <n v="7.8431372549019607E-2"/>
    <n v="1"/>
    <m/>
    <x v="0"/>
    <s v="Nein"/>
    <x v="0"/>
  </r>
  <r>
    <n v="14574941"/>
    <x v="8"/>
    <x v="0"/>
    <n v="2001314"/>
    <s v="Sofortrechnung"/>
    <s v="eam\mustafa.oezer"/>
    <x v="0"/>
    <s v="30637"/>
    <s v="SC FANPLACE IT SRL"/>
    <x v="0"/>
    <s v="38"/>
    <s v="200060080"/>
    <x v="583"/>
    <s v="Google Pixel 9/9 Pro Case"/>
    <n v="3"/>
    <n v="16.010000000000002"/>
    <n v="18.5"/>
    <n v="55.5"/>
    <n v="2.4900000000000002"/>
    <n v="7.47"/>
    <n v="13.45"/>
    <s v="V0023"/>
    <x v="3"/>
    <s v="KÜB8"/>
    <s v="EXP"/>
    <s v="Zubehör"/>
    <x v="3"/>
    <n v="3"/>
    <n v="16.010000000000002"/>
    <n v="18.5"/>
    <n v="55.5"/>
    <n v="2.4900000000000002"/>
    <n v="7.47"/>
    <n v="0.13459459459459458"/>
    <n v="1"/>
    <m/>
    <x v="0"/>
    <s v="Nein"/>
    <x v="0"/>
  </r>
  <r>
    <n v="14574941"/>
    <x v="8"/>
    <x v="0"/>
    <n v="2001314"/>
    <s v="Sofortrechnung"/>
    <s v="eam\mustafa.oezer"/>
    <x v="0"/>
    <s v="30637"/>
    <s v="SC FANPLACE IT SRL"/>
    <x v="0"/>
    <s v="39"/>
    <s v="200790000"/>
    <x v="546"/>
    <s v="Fitbit Versa 4"/>
    <n v="1"/>
    <n v="105.3721"/>
    <n v="120"/>
    <n v="120"/>
    <n v="14.6279"/>
    <n v="14.63"/>
    <n v="12.18"/>
    <s v="V0023"/>
    <x v="3"/>
    <s v="KÜB8"/>
    <s v="EXP"/>
    <s v="Zubehör"/>
    <x v="3"/>
    <n v="1"/>
    <n v="105.3721"/>
    <n v="120"/>
    <n v="120"/>
    <n v="14.6279"/>
    <n v="14.63"/>
    <n v="0.12191666666666667"/>
    <n v="1"/>
    <m/>
    <x v="0"/>
    <s v="Nein"/>
    <x v="0"/>
  </r>
  <r>
    <n v="14574941"/>
    <x v="8"/>
    <x v="0"/>
    <n v="2001314"/>
    <s v="Sofortrechnung"/>
    <s v="eam\mustafa.oezer"/>
    <x v="0"/>
    <s v="30637"/>
    <s v="SC FANPLACE IT SRL"/>
    <x v="1"/>
    <s v="40"/>
    <s v="101700033"/>
    <x v="590"/>
    <s v="Oppo A40 6GB/128GB"/>
    <n v="1"/>
    <n v="99.490700000000004"/>
    <n v="91"/>
    <n v="91"/>
    <n v="-8.4907000000000004"/>
    <n v="-8.49"/>
    <n v="-9.33"/>
    <s v="V0023"/>
    <x v="3"/>
    <s v="KÜB8"/>
    <s v="EXP"/>
    <s v="Geräte"/>
    <x v="3"/>
    <n v="1"/>
    <n v="99.490700000000004"/>
    <n v="91"/>
    <n v="91"/>
    <n v="-8.4907000000000004"/>
    <n v="-8.49"/>
    <n v="-9.3296703296703296E-2"/>
    <n v="1"/>
    <m/>
    <x v="0"/>
    <s v="Nein"/>
    <x v="1"/>
  </r>
  <r>
    <n v="14574941"/>
    <x v="8"/>
    <x v="0"/>
    <n v="2001314"/>
    <s v="Sofortrechnung"/>
    <s v="eam\mustafa.oezer"/>
    <x v="0"/>
    <s v="30637"/>
    <s v="SC FANPLACE IT SRL"/>
    <x v="1"/>
    <s v="41"/>
    <s v="101030395"/>
    <x v="602"/>
    <s v="Samsung S928B S24 Ultra 5G 256GB"/>
    <n v="1"/>
    <n v="759"/>
    <n v="769"/>
    <n v="769"/>
    <n v="10"/>
    <n v="10"/>
    <n v="1.3"/>
    <s v="V0023"/>
    <x v="3"/>
    <s v="KÜB8"/>
    <s v="EXP"/>
    <s v="Geräte"/>
    <x v="3"/>
    <n v="1"/>
    <n v="759"/>
    <n v="769"/>
    <n v="769"/>
    <n v="10"/>
    <n v="10"/>
    <n v="1.3003901170351105E-2"/>
    <n v="1"/>
    <m/>
    <x v="0"/>
    <s v="Nein"/>
    <x v="0"/>
  </r>
  <r>
    <n v="14574941"/>
    <x v="8"/>
    <x v="0"/>
    <n v="2001314"/>
    <s v="Sofortrechnung"/>
    <s v="eam\mustafa.oezer"/>
    <x v="0"/>
    <s v="30637"/>
    <s v="SC FANPLACE IT SRL"/>
    <x v="1"/>
    <s v="42"/>
    <s v="101680023"/>
    <x v="691"/>
    <s v="OnePlus 12R 5G 16GB/256GB"/>
    <n v="1"/>
    <n v="406"/>
    <n v="427"/>
    <n v="427"/>
    <n v="21"/>
    <n v="21"/>
    <n v="4.91"/>
    <s v="V0023"/>
    <x v="3"/>
    <s v="KÜB8"/>
    <s v="EXP"/>
    <s v="Geräte"/>
    <x v="3"/>
    <n v="1"/>
    <n v="406"/>
    <n v="427"/>
    <n v="427"/>
    <n v="21"/>
    <n v="21"/>
    <n v="4.9180327868852458E-2"/>
    <n v="1"/>
    <m/>
    <x v="0"/>
    <s v="Nein"/>
    <x v="0"/>
  </r>
  <r>
    <n v="14574941"/>
    <x v="8"/>
    <x v="0"/>
    <n v="2001314"/>
    <s v="Sofortrechnung"/>
    <s v="eam\mustafa.oezer"/>
    <x v="0"/>
    <s v="30637"/>
    <s v="SC FANPLACE IT SRL"/>
    <x v="0"/>
    <s v="43"/>
    <s v="200060084"/>
    <x v="64"/>
    <s v="Google Pixel 9 Pro XL Case"/>
    <n v="2"/>
    <n v="16.010000000000002"/>
    <n v="18.5"/>
    <n v="37"/>
    <n v="2.4900000000000002"/>
    <n v="4.9800000000000004"/>
    <n v="13.45"/>
    <s v="V0023"/>
    <x v="3"/>
    <s v="KÜB8"/>
    <s v="EXP"/>
    <s v="Zubehör"/>
    <x v="3"/>
    <n v="2"/>
    <n v="16.010000000000002"/>
    <n v="18.5"/>
    <n v="37"/>
    <n v="2.4900000000000002"/>
    <n v="4.9800000000000004"/>
    <n v="0.13459459459459461"/>
    <n v="1"/>
    <m/>
    <x v="0"/>
    <s v="Nein"/>
    <x v="0"/>
  </r>
  <r>
    <n v="14574941"/>
    <x v="8"/>
    <x v="0"/>
    <n v="2001314"/>
    <s v="Sofortrechnung"/>
    <s v="eam\mustafa.oezer"/>
    <x v="0"/>
    <s v="30637"/>
    <s v="SC FANPLACE IT SRL"/>
    <x v="0"/>
    <s v="44"/>
    <s v="200370092"/>
    <x v="65"/>
    <s v="Huawei Watch 4 Pro Space Edition (Medes-L19MN)"/>
    <n v="1"/>
    <n v="375.86"/>
    <n v="399"/>
    <n v="399"/>
    <n v="23.14"/>
    <n v="23.14"/>
    <n v="5.79"/>
    <s v="V0023"/>
    <x v="3"/>
    <s v="KÜB8"/>
    <s v="EXP"/>
    <s v="Zubehör"/>
    <x v="3"/>
    <n v="1"/>
    <n v="375.86"/>
    <n v="399"/>
    <n v="399"/>
    <n v="23.14"/>
    <n v="23.14"/>
    <n v="5.7994987468671683E-2"/>
    <n v="1"/>
    <m/>
    <x v="0"/>
    <s v="Nein"/>
    <x v="0"/>
  </r>
  <r>
    <n v="14574941"/>
    <x v="8"/>
    <x v="0"/>
    <n v="2001314"/>
    <s v="Sofortrechnung"/>
    <s v="eam\mustafa.oezer"/>
    <x v="0"/>
    <s v="30637"/>
    <s v="SC FANPLACE IT SRL"/>
    <x v="0"/>
    <s v="45"/>
    <s v="201760003"/>
    <x v="535"/>
    <s v="AMAZFIT GTR 3 Pro Smartwatch GPS"/>
    <n v="1"/>
    <n v="91.571399999999997"/>
    <n v="105"/>
    <n v="105"/>
    <n v="13.428599999999999"/>
    <n v="13.43"/>
    <n v="12.78"/>
    <s v="V0023"/>
    <x v="3"/>
    <s v="KÜB8"/>
    <s v="EXP"/>
    <s v="Zubehör"/>
    <x v="3"/>
    <n v="1"/>
    <n v="91.571399999999997"/>
    <n v="105"/>
    <n v="105"/>
    <n v="13.428599999999999"/>
    <n v="13.43"/>
    <n v="0.12790476190476191"/>
    <n v="1"/>
    <m/>
    <x v="0"/>
    <s v="Nein"/>
    <x v="0"/>
  </r>
  <r>
    <n v="14574941"/>
    <x v="8"/>
    <x v="0"/>
    <n v="2001314"/>
    <s v="Sofortrechnung"/>
    <s v="eam\mustafa.oezer"/>
    <x v="0"/>
    <s v="30637"/>
    <s v="SC FANPLACE IT SRL"/>
    <x v="1"/>
    <s v="46"/>
    <s v="101310035"/>
    <x v="699"/>
    <s v="Honor 90 Smart 128GB"/>
    <n v="1"/>
    <n v="91"/>
    <n v="98"/>
    <n v="98"/>
    <n v="7"/>
    <n v="7"/>
    <n v="7.14"/>
    <s v="V0023"/>
    <x v="3"/>
    <s v="KÜB8"/>
    <s v="EXP"/>
    <s v="Geräte"/>
    <x v="3"/>
    <n v="1"/>
    <n v="91"/>
    <n v="98"/>
    <n v="98"/>
    <n v="7"/>
    <n v="7"/>
    <n v="7.1428571428571425E-2"/>
    <n v="1"/>
    <m/>
    <x v="0"/>
    <s v="Nein"/>
    <x v="0"/>
  </r>
  <r>
    <n v="14574941"/>
    <x v="8"/>
    <x v="0"/>
    <n v="2001314"/>
    <s v="Sofortrechnung"/>
    <s v="eam\mustafa.oezer"/>
    <x v="0"/>
    <s v="30637"/>
    <s v="SC FANPLACE IT SRL"/>
    <x v="1"/>
    <s v="47"/>
    <s v="101300332"/>
    <x v="250"/>
    <s v="Apple iPad 10.2&quot; 2021 64GB [WiFi]"/>
    <n v="3"/>
    <n v="202"/>
    <n v="218"/>
    <n v="654"/>
    <n v="16"/>
    <n v="48"/>
    <n v="7.33"/>
    <s v="V0023"/>
    <x v="3"/>
    <s v="KÜB8"/>
    <s v="EXP"/>
    <s v="Geräte"/>
    <x v="3"/>
    <n v="3"/>
    <n v="202"/>
    <n v="218"/>
    <n v="654"/>
    <n v="16"/>
    <n v="48"/>
    <n v="7.3394495412844041E-2"/>
    <n v="1"/>
    <m/>
    <x v="0"/>
    <s v="Nein"/>
    <x v="0"/>
  </r>
  <r>
    <n v="14574941"/>
    <x v="8"/>
    <x v="0"/>
    <n v="2001314"/>
    <s v="Sofortrechnung"/>
    <s v="eam\mustafa.oezer"/>
    <x v="0"/>
    <s v="30637"/>
    <s v="SC FANPLACE IT SRL"/>
    <x v="1"/>
    <s v="48"/>
    <s v="101300332"/>
    <x v="250"/>
    <s v="Apple iPad 10.2&quot; 2021 64GB [WiFi]"/>
    <n v="2"/>
    <n v="202"/>
    <n v="219"/>
    <n v="438"/>
    <n v="17"/>
    <n v="34"/>
    <n v="7.76"/>
    <s v="V0023"/>
    <x v="3"/>
    <s v="KÜB8"/>
    <s v="EXP"/>
    <s v="Geräte"/>
    <x v="3"/>
    <n v="2"/>
    <n v="202"/>
    <n v="219"/>
    <n v="438"/>
    <n v="17"/>
    <n v="34"/>
    <n v="7.7625570776255703E-2"/>
    <n v="1"/>
    <m/>
    <x v="0"/>
    <s v="Nein"/>
    <x v="0"/>
  </r>
  <r>
    <n v="14574941"/>
    <x v="8"/>
    <x v="0"/>
    <n v="2001314"/>
    <s v="Sofortrechnung"/>
    <s v="eam\mustafa.oezer"/>
    <x v="0"/>
    <s v="30637"/>
    <s v="SC FANPLACE IT SRL"/>
    <x v="1"/>
    <s v="49"/>
    <s v="100060669"/>
    <x v="33"/>
    <s v="Google Pixel 7a 128GB"/>
    <n v="2"/>
    <n v="226"/>
    <n v="233"/>
    <n v="466"/>
    <n v="7"/>
    <n v="14"/>
    <n v="3"/>
    <s v="V0023"/>
    <x v="3"/>
    <s v="KÜB8"/>
    <s v="EXP"/>
    <s v="Geräte"/>
    <x v="3"/>
    <n v="2"/>
    <n v="226"/>
    <n v="233"/>
    <n v="466"/>
    <n v="7"/>
    <n v="14"/>
    <n v="3.0042918454935622E-2"/>
    <n v="1"/>
    <m/>
    <x v="0"/>
    <s v="Nein"/>
    <x v="0"/>
  </r>
  <r>
    <n v="14574941"/>
    <x v="8"/>
    <x v="0"/>
    <n v="2001314"/>
    <s v="Sofortrechnung"/>
    <s v="eam\mustafa.oezer"/>
    <x v="0"/>
    <s v="30637"/>
    <s v="SC FANPLACE IT SRL"/>
    <x v="1"/>
    <s v="50"/>
    <s v="100060669"/>
    <x v="33"/>
    <s v="Google Pixel 7a 128GB"/>
    <n v="1"/>
    <n v="226"/>
    <n v="235"/>
    <n v="235"/>
    <n v="9"/>
    <n v="9"/>
    <n v="3.82"/>
    <s v="V0023"/>
    <x v="3"/>
    <s v="KÜB8"/>
    <s v="EXP"/>
    <s v="Geräte"/>
    <x v="3"/>
    <n v="1"/>
    <n v="226"/>
    <n v="235"/>
    <n v="235"/>
    <n v="9"/>
    <n v="9"/>
    <n v="3.8297872340425532E-2"/>
    <n v="1"/>
    <m/>
    <x v="0"/>
    <s v="Nein"/>
    <x v="0"/>
  </r>
  <r>
    <n v="14574941"/>
    <x v="8"/>
    <x v="0"/>
    <n v="2001314"/>
    <s v="Sofortrechnung"/>
    <s v="eam\mustafa.oezer"/>
    <x v="0"/>
    <s v="30637"/>
    <s v="SC FANPLACE IT SRL"/>
    <x v="1"/>
    <s v="51"/>
    <s v="100690579"/>
    <x v="206"/>
    <s v="Xiaomi Redmi 13C 4GB/128GB"/>
    <n v="1"/>
    <n v="80.210499999999996"/>
    <n v="82"/>
    <n v="82"/>
    <n v="1.7895000000000001"/>
    <n v="1.79"/>
    <n v="2.1800000000000002"/>
    <s v="V0023"/>
    <x v="3"/>
    <s v="KÜB8"/>
    <s v="EXP"/>
    <s v="Geräte"/>
    <x v="3"/>
    <n v="1"/>
    <n v="80.210499999999996"/>
    <n v="82"/>
    <n v="82"/>
    <n v="1.7895000000000001"/>
    <n v="1.79"/>
    <n v="2.1829268292682929E-2"/>
    <n v="1"/>
    <m/>
    <x v="0"/>
    <s v="Nein"/>
    <x v="0"/>
  </r>
  <r>
    <n v="14574941"/>
    <x v="8"/>
    <x v="0"/>
    <n v="2001314"/>
    <s v="Sofortrechnung"/>
    <s v="eam\mustafa.oezer"/>
    <x v="0"/>
    <s v="30637"/>
    <s v="SC FANPLACE IT SRL"/>
    <x v="0"/>
    <s v="52"/>
    <s v="200370064"/>
    <x v="66"/>
    <s v="Huawei Watch GT4 41mm (Aurora-B19M)"/>
    <n v="15"/>
    <n v="149.23050000000001"/>
    <n v="153"/>
    <n v="2295"/>
    <n v="3.7694999999999999"/>
    <n v="56.54"/>
    <n v="2.46"/>
    <s v="V0023"/>
    <x v="3"/>
    <s v="KÜB8"/>
    <s v="EXP"/>
    <s v="Zubehör"/>
    <x v="3"/>
    <n v="15"/>
    <n v="149.23050000000001"/>
    <n v="153"/>
    <n v="2295"/>
    <n v="3.7694999999999999"/>
    <n v="56.54"/>
    <n v="2.4636165577342047E-2"/>
    <n v="1"/>
    <m/>
    <x v="0"/>
    <s v="Nein"/>
    <x v="0"/>
  </r>
  <r>
    <n v="14574941"/>
    <x v="8"/>
    <x v="0"/>
    <n v="2001314"/>
    <s v="Sofortrechnung"/>
    <s v="eam\mustafa.oezer"/>
    <x v="0"/>
    <s v="30637"/>
    <s v="SC FANPLACE IT SRL"/>
    <x v="1"/>
    <s v="53"/>
    <s v="101690229"/>
    <x v="49"/>
    <s v="Xiaomi POCO X6 5G 8GB/256GB"/>
    <n v="1"/>
    <n v="177"/>
    <n v="189"/>
    <n v="189"/>
    <n v="12"/>
    <n v="12"/>
    <n v="6.34"/>
    <s v="V0023"/>
    <x v="3"/>
    <s v="KÜB8"/>
    <s v="EXP"/>
    <s v="Geräte"/>
    <x v="3"/>
    <n v="1"/>
    <n v="177"/>
    <n v="189"/>
    <n v="189"/>
    <n v="12"/>
    <n v="12"/>
    <n v="6.3492063492063489E-2"/>
    <n v="1"/>
    <m/>
    <x v="0"/>
    <s v="Nein"/>
    <x v="0"/>
  </r>
  <r>
    <n v="14574941"/>
    <x v="8"/>
    <x v="0"/>
    <n v="2001314"/>
    <s v="Sofortrechnung"/>
    <s v="eam\mustafa.oezer"/>
    <x v="0"/>
    <s v="30637"/>
    <s v="SC FANPLACE IT SRL"/>
    <x v="0"/>
    <s v="54"/>
    <s v="200690080"/>
    <x v="580"/>
    <s v="Xiaomi Smart Band 9"/>
    <n v="1"/>
    <n v="24.026199999999999"/>
    <n v="27"/>
    <n v="27"/>
    <n v="2.9738000000000002"/>
    <n v="2.97"/>
    <n v="11.01"/>
    <s v="V0023"/>
    <x v="3"/>
    <s v="KÜB8"/>
    <s v="EXP"/>
    <s v="Zubehör"/>
    <x v="3"/>
    <n v="1"/>
    <n v="24.026199999999999"/>
    <n v="27"/>
    <n v="27"/>
    <n v="2.9738000000000002"/>
    <n v="2.97"/>
    <n v="0.11"/>
    <n v="1"/>
    <m/>
    <x v="0"/>
    <s v="Nein"/>
    <x v="0"/>
  </r>
  <r>
    <n v="14575181"/>
    <x v="8"/>
    <x v="0"/>
    <n v="2001315"/>
    <s v="Sofortrechnung"/>
    <s v="eam\bekir.ahmed"/>
    <x v="0"/>
    <s v="29367"/>
    <s v="Mobitrade B.V."/>
    <x v="1"/>
    <s v="1"/>
    <s v="101030456"/>
    <x v="305"/>
    <s v="Samsung A356B A35 5G 256GB"/>
    <n v="5"/>
    <n v="225.5"/>
    <n v="235"/>
    <n v="1175"/>
    <n v="9.5"/>
    <n v="47.5"/>
    <n v="4.04"/>
    <s v="V0164"/>
    <x v="4"/>
    <s v="KPUD"/>
    <s v="EXP"/>
    <s v="Geräte"/>
    <x v="4"/>
    <n v="5"/>
    <n v="225.5"/>
    <n v="235"/>
    <n v="1175"/>
    <n v="9.5"/>
    <n v="47.5"/>
    <n v="4.042553191489362E-2"/>
    <n v="1"/>
    <m/>
    <x v="0"/>
    <s v="Nein"/>
    <x v="0"/>
  </r>
  <r>
    <n v="14575181"/>
    <x v="8"/>
    <x v="0"/>
    <n v="2001315"/>
    <s v="Sofortrechnung"/>
    <s v="eam\bekir.ahmed"/>
    <x v="0"/>
    <s v="29367"/>
    <s v="Mobitrade B.V."/>
    <x v="1"/>
    <s v="2"/>
    <s v="101030382"/>
    <x v="28"/>
    <s v="Samsung S921B S24 5G 256GB"/>
    <n v="10"/>
    <n v="527.87900000000002"/>
    <n v="544"/>
    <n v="5440"/>
    <n v="16.120999999999999"/>
    <n v="161.21"/>
    <n v="2.96"/>
    <s v="V0164"/>
    <x v="4"/>
    <s v="KPUD"/>
    <s v="EXP"/>
    <s v="Geräte"/>
    <x v="4"/>
    <n v="10"/>
    <n v="527.87900000000002"/>
    <n v="544"/>
    <n v="5440"/>
    <n v="16.120999999999999"/>
    <n v="161.21"/>
    <n v="2.9634191176470589E-2"/>
    <n v="1"/>
    <m/>
    <x v="0"/>
    <s v="Nein"/>
    <x v="0"/>
  </r>
  <r>
    <n v="14575181"/>
    <x v="8"/>
    <x v="0"/>
    <n v="2001315"/>
    <s v="Sofortrechnung"/>
    <s v="eam\bekir.ahmed"/>
    <x v="0"/>
    <s v="29367"/>
    <s v="Mobitrade B.V."/>
    <x v="1"/>
    <s v="3"/>
    <s v="101030395"/>
    <x v="602"/>
    <s v="Samsung S928B S24 Ultra 5G 256GB"/>
    <n v="2"/>
    <n v="759"/>
    <n v="765"/>
    <n v="1530"/>
    <n v="6"/>
    <n v="12"/>
    <n v="0.78"/>
    <s v="V0164"/>
    <x v="4"/>
    <s v="KPUD"/>
    <s v="EXP"/>
    <s v="Geräte"/>
    <x v="4"/>
    <n v="2"/>
    <n v="759"/>
    <n v="765"/>
    <n v="1530"/>
    <n v="6"/>
    <n v="12"/>
    <n v="7.8431372549019607E-3"/>
    <n v="1"/>
    <m/>
    <x v="0"/>
    <s v="Nein"/>
    <x v="0"/>
  </r>
  <r>
    <n v="14575181"/>
    <x v="8"/>
    <x v="0"/>
    <n v="2001315"/>
    <s v="Sofortrechnung"/>
    <s v="eam\bekir.ahmed"/>
    <x v="0"/>
    <s v="29367"/>
    <s v="Mobitrade B.V."/>
    <x v="1"/>
    <s v="4"/>
    <s v="101030355"/>
    <x v="57"/>
    <s v="Samsung A256B A25 5G 256GB"/>
    <n v="7"/>
    <n v="195"/>
    <n v="199"/>
    <n v="1393"/>
    <n v="4"/>
    <n v="28"/>
    <n v="2.0099999999999998"/>
    <s v="V0164"/>
    <x v="4"/>
    <s v="KPUD"/>
    <s v="EXP"/>
    <s v="Geräte"/>
    <x v="4"/>
    <n v="7"/>
    <n v="195"/>
    <n v="199"/>
    <n v="1393"/>
    <n v="4"/>
    <n v="28"/>
    <n v="2.0100502512562814E-2"/>
    <n v="1"/>
    <m/>
    <x v="0"/>
    <s v="Nein"/>
    <x v="0"/>
  </r>
  <r>
    <n v="14575181"/>
    <x v="8"/>
    <x v="0"/>
    <n v="2001315"/>
    <s v="Sofortrechnung"/>
    <s v="eam\bekir.ahmed"/>
    <x v="0"/>
    <s v="29367"/>
    <s v="Mobitrade B.V."/>
    <x v="1"/>
    <s v="5"/>
    <s v="101030419"/>
    <x v="22"/>
    <s v="Samsung G556B Xcover 7 128GB EE"/>
    <n v="20"/>
    <n v="197.0257"/>
    <n v="209"/>
    <n v="4180"/>
    <n v="11.974299999999999"/>
    <n v="239.49"/>
    <n v="5.72"/>
    <s v="V0164"/>
    <x v="4"/>
    <s v="KPUD"/>
    <s v="EXP"/>
    <s v="Geräte"/>
    <x v="4"/>
    <n v="20"/>
    <n v="197.0257"/>
    <n v="209"/>
    <n v="4180"/>
    <n v="11.974299999999999"/>
    <n v="239.49"/>
    <n v="5.7294258373205745E-2"/>
    <n v="1"/>
    <m/>
    <x v="0"/>
    <s v="Nein"/>
    <x v="0"/>
  </r>
  <r>
    <n v="14575181"/>
    <x v="8"/>
    <x v="0"/>
    <n v="2001315"/>
    <s v="Sofortrechnung"/>
    <s v="eam\bekir.ahmed"/>
    <x v="0"/>
    <s v="29367"/>
    <s v="Mobitrade B.V."/>
    <x v="1"/>
    <s v="6"/>
    <s v="101030479"/>
    <x v="276"/>
    <s v="Samsung A356B A35 5G 128GB"/>
    <n v="2"/>
    <n v="196.0857"/>
    <n v="199"/>
    <n v="398"/>
    <n v="2.9142999999999999"/>
    <n v="5.83"/>
    <n v="1.46"/>
    <s v="V0164"/>
    <x v="4"/>
    <s v="KPUD"/>
    <s v="EXP"/>
    <s v="Geräte"/>
    <x v="4"/>
    <n v="2"/>
    <n v="196.0857"/>
    <n v="199"/>
    <n v="398"/>
    <n v="2.9142999999999999"/>
    <n v="5.83"/>
    <n v="1.4648241206030151E-2"/>
    <n v="1"/>
    <m/>
    <x v="0"/>
    <s v="Nein"/>
    <x v="0"/>
  </r>
  <r>
    <n v="14575158"/>
    <x v="8"/>
    <x v="0"/>
    <n v="2001316"/>
    <s v="Sofortrechnung"/>
    <s v="eam\mustafa.oezer"/>
    <x v="0"/>
    <s v="24679"/>
    <s v="European 7 Seas Marketing B.V."/>
    <x v="1"/>
    <s v="1"/>
    <s v="100303138"/>
    <x v="357"/>
    <s v="Apple iPhone 16 Pro Max 256GB"/>
    <n v="40"/>
    <n v="1082.0512000000001"/>
    <n v="1105"/>
    <n v="44200"/>
    <n v="22.948799999999999"/>
    <n v="917.95"/>
    <n v="2.0699999999999998"/>
    <s v="V0022"/>
    <x v="13"/>
    <s v="KÜB8"/>
    <s v="EXP"/>
    <s v="Geräte"/>
    <x v="8"/>
    <n v="40"/>
    <n v="1082.0512000000001"/>
    <n v="1105"/>
    <n v="44200"/>
    <n v="22.948799999999999"/>
    <n v="917.95"/>
    <n v="2.0768099547511312E-2"/>
    <n v="1"/>
    <m/>
    <x v="0"/>
    <s v="Nein"/>
    <x v="0"/>
  </r>
  <r>
    <n v="14575158"/>
    <x v="8"/>
    <x v="0"/>
    <n v="2001316"/>
    <s v="Sofortrechnung"/>
    <s v="eam\mustafa.oezer"/>
    <x v="0"/>
    <s v="24679"/>
    <s v="European 7 Seas Marketing B.V."/>
    <x v="1"/>
    <s v="2"/>
    <s v="101300308"/>
    <x v="80"/>
    <s v="Apple iPhone 16 Pro Max 256GB"/>
    <n v="30"/>
    <n v="1065.5192"/>
    <n v="1090"/>
    <n v="32700"/>
    <n v="24.480799999999999"/>
    <n v="734.42"/>
    <n v="2.2400000000000002"/>
    <s v="V0022"/>
    <x v="13"/>
    <s v="KÜB8"/>
    <s v="EXP"/>
    <s v="Geräte"/>
    <x v="8"/>
    <n v="30"/>
    <n v="1065.5192"/>
    <n v="1090"/>
    <n v="32700"/>
    <n v="24.480799999999999"/>
    <n v="734.42"/>
    <n v="2.2459327217125381E-2"/>
    <n v="1"/>
    <m/>
    <x v="0"/>
    <s v="Nein"/>
    <x v="0"/>
  </r>
  <r>
    <n v="14575158"/>
    <x v="8"/>
    <x v="0"/>
    <n v="2001316"/>
    <s v="Sofortrechnung"/>
    <s v="eam\mustafa.oezer"/>
    <x v="0"/>
    <s v="24679"/>
    <s v="European 7 Seas Marketing B.V."/>
    <x v="1"/>
    <s v="3"/>
    <s v="100303135"/>
    <x v="359"/>
    <s v="Apple iPhone 16 Pro Max 256GB"/>
    <n v="30"/>
    <n v="1082.098"/>
    <n v="1110"/>
    <n v="33300"/>
    <n v="27.902000000000001"/>
    <n v="837.06"/>
    <n v="2.5099999999999998"/>
    <s v="V0022"/>
    <x v="13"/>
    <s v="KÜB8"/>
    <s v="EXP"/>
    <s v="Geräte"/>
    <x v="8"/>
    <n v="30"/>
    <n v="1082.098"/>
    <n v="1110"/>
    <n v="33300"/>
    <n v="27.902000000000001"/>
    <n v="837.06"/>
    <n v="2.5136936936936936E-2"/>
    <n v="1"/>
    <m/>
    <x v="0"/>
    <s v="Nein"/>
    <x v="0"/>
  </r>
  <r>
    <n v="14575049"/>
    <x v="8"/>
    <x v="0"/>
    <n v="2001317"/>
    <s v="Sofortrechnung"/>
    <s v="eam\bekir.ahmed"/>
    <x v="0"/>
    <s v="27409"/>
    <s v="Mobitel AG"/>
    <x v="1"/>
    <s v="1"/>
    <s v="100034557"/>
    <x v="481"/>
    <s v="Samsung X510N Tab S9 FE 128GB [WiFi]"/>
    <n v="40"/>
    <n v="305"/>
    <n v="312"/>
    <n v="12480"/>
    <n v="7"/>
    <n v="280"/>
    <n v="2.2400000000000002"/>
    <s v="V0020"/>
    <x v="6"/>
    <s v="KPUD"/>
    <s v="EXP"/>
    <s v="Geräte"/>
    <x v="6"/>
    <n v="40"/>
    <n v="305"/>
    <n v="312"/>
    <n v="12480"/>
    <n v="7"/>
    <n v="280"/>
    <n v="2.2435897435897436E-2"/>
    <n v="1"/>
    <m/>
    <x v="0"/>
    <s v="Nein"/>
    <x v="0"/>
  </r>
  <r>
    <n v="14575049"/>
    <x v="8"/>
    <x v="0"/>
    <n v="2001317"/>
    <s v="Sofortrechnung"/>
    <s v="eam\bekir.ahmed"/>
    <x v="0"/>
    <s v="27409"/>
    <s v="Mobitel AG"/>
    <x v="0"/>
    <s v="2"/>
    <s v="200300503"/>
    <x v="433"/>
    <s v="Apple AirPods 4"/>
    <n v="10"/>
    <n v="113"/>
    <n v="115"/>
    <n v="1150"/>
    <n v="2"/>
    <n v="20"/>
    <n v="1.73"/>
    <s v="V0020"/>
    <x v="6"/>
    <s v="KPUD"/>
    <s v="EXP"/>
    <s v="Zubehör"/>
    <x v="6"/>
    <n v="10"/>
    <n v="113"/>
    <n v="115"/>
    <n v="1150"/>
    <n v="2"/>
    <n v="20"/>
    <n v="1.7391304347826087E-2"/>
    <n v="1"/>
    <m/>
    <x v="0"/>
    <s v="Nein"/>
    <x v="0"/>
  </r>
  <r>
    <n v="14573585"/>
    <x v="8"/>
    <x v="0"/>
    <n v="2001318"/>
    <s v="Sofortrechnung"/>
    <s v="eam\mustafa.oezer"/>
    <x v="0"/>
    <s v="22530"/>
    <s v="G.A. Talky Mobile Solutions LTD"/>
    <x v="3"/>
    <s v="1"/>
    <s v="900010011"/>
    <x v="36"/>
    <s v="Sonstiges"/>
    <n v="1"/>
    <n v="0"/>
    <n v="25"/>
    <n v="25"/>
    <n v="25"/>
    <n v="25"/>
    <m/>
    <s v="V0018"/>
    <x v="16"/>
    <s v="KPUD"/>
    <s v="EXP"/>
    <s v="Sonstige"/>
    <x v="11"/>
    <n v="1"/>
    <n v="0"/>
    <n v="25"/>
    <n v="25"/>
    <n v="25"/>
    <n v="25"/>
    <n v="1"/>
    <n v="1"/>
    <m/>
    <x v="2"/>
    <s v="Ja"/>
    <x v="0"/>
  </r>
  <r>
    <n v="14573585"/>
    <x v="8"/>
    <x v="0"/>
    <n v="2001318"/>
    <s v="Sofortrechnung"/>
    <s v="eam\mustafa.oezer"/>
    <x v="0"/>
    <s v="22530"/>
    <s v="G.A. Talky Mobile Solutions LTD"/>
    <x v="1"/>
    <s v="2"/>
    <s v="101030358"/>
    <x v="465"/>
    <s v="Samsung X210N Tab A9+ 64GB [WiFi]"/>
    <n v="1"/>
    <n v="131"/>
    <n v="137"/>
    <n v="137"/>
    <n v="6"/>
    <n v="6"/>
    <n v="4.37"/>
    <s v="V0018"/>
    <x v="16"/>
    <s v="KPUD"/>
    <s v="EXP"/>
    <s v="Geräte"/>
    <x v="11"/>
    <n v="1"/>
    <n v="131"/>
    <n v="137"/>
    <n v="137"/>
    <n v="6"/>
    <n v="6"/>
    <n v="4.3795620437956206E-2"/>
    <n v="1"/>
    <m/>
    <x v="0"/>
    <s v="Nein"/>
    <x v="0"/>
  </r>
  <r>
    <n v="14573585"/>
    <x v="8"/>
    <x v="0"/>
    <n v="2001318"/>
    <s v="Sofortrechnung"/>
    <s v="eam\mustafa.oezer"/>
    <x v="0"/>
    <s v="22530"/>
    <s v="G.A. Talky Mobile Solutions LTD"/>
    <x v="1"/>
    <s v="3"/>
    <s v="101690331"/>
    <x v="252"/>
    <s v="Xiaomi Redmi 14C 4GB/128GB"/>
    <n v="1"/>
    <n v="74.601299999999995"/>
    <n v="81"/>
    <n v="81"/>
    <n v="6.3986999999999998"/>
    <n v="6.4"/>
    <n v="7.89"/>
    <s v="V0018"/>
    <x v="16"/>
    <s v="KPUD"/>
    <s v="EXP"/>
    <s v="Geräte"/>
    <x v="11"/>
    <n v="1"/>
    <n v="74.601299999999995"/>
    <n v="81"/>
    <n v="81"/>
    <n v="6.3986999999999998"/>
    <n v="6.4"/>
    <n v="7.9012345679012344E-2"/>
    <n v="1"/>
    <m/>
    <x v="0"/>
    <s v="Nein"/>
    <x v="0"/>
  </r>
  <r>
    <n v="14573585"/>
    <x v="8"/>
    <x v="0"/>
    <n v="2001318"/>
    <s v="Sofortrechnung"/>
    <s v="eam\mustafa.oezer"/>
    <x v="0"/>
    <s v="22530"/>
    <s v="G.A. Talky Mobile Solutions LTD"/>
    <x v="1"/>
    <s v="4"/>
    <s v="101690323"/>
    <x v="517"/>
    <s v="Xiaomi Redmi 14C 8GB/256GB"/>
    <n v="1"/>
    <n v="99.305999999999997"/>
    <n v="105"/>
    <n v="105"/>
    <n v="5.694"/>
    <n v="5.69"/>
    <n v="5.42"/>
    <s v="V0018"/>
    <x v="16"/>
    <s v="KPUD"/>
    <s v="EXP"/>
    <s v="Geräte"/>
    <x v="11"/>
    <n v="1"/>
    <n v="99.305999999999997"/>
    <n v="105"/>
    <n v="105"/>
    <n v="5.694"/>
    <n v="5.69"/>
    <n v="5.4190476190476192E-2"/>
    <n v="1"/>
    <m/>
    <x v="0"/>
    <s v="Nein"/>
    <x v="0"/>
  </r>
  <r>
    <n v="14573585"/>
    <x v="8"/>
    <x v="0"/>
    <n v="2001318"/>
    <s v="Sofortrechnung"/>
    <s v="eam\mustafa.oezer"/>
    <x v="0"/>
    <s v="22530"/>
    <s v="G.A. Talky Mobile Solutions LTD"/>
    <x v="1"/>
    <s v="5"/>
    <s v="101700034"/>
    <x v="314"/>
    <s v="Oppo A40 6GB/128GB"/>
    <n v="1"/>
    <n v="99.490700000000004"/>
    <n v="91"/>
    <n v="91"/>
    <n v="-8.4907000000000004"/>
    <n v="-8.49"/>
    <n v="-9.33"/>
    <s v="V0018"/>
    <x v="16"/>
    <s v="KPUD"/>
    <s v="EXP"/>
    <s v="Geräte"/>
    <x v="11"/>
    <n v="1"/>
    <n v="99.490700000000004"/>
    <n v="91"/>
    <n v="91"/>
    <n v="-8.4907000000000004"/>
    <n v="-8.49"/>
    <n v="-9.3296703296703296E-2"/>
    <n v="1"/>
    <m/>
    <x v="0"/>
    <s v="Nein"/>
    <x v="1"/>
  </r>
  <r>
    <n v="14573585"/>
    <x v="8"/>
    <x v="0"/>
    <n v="2001318"/>
    <s v="Sofortrechnung"/>
    <s v="eam\mustafa.oezer"/>
    <x v="0"/>
    <s v="22530"/>
    <s v="G.A. Talky Mobile Solutions LTD"/>
    <x v="1"/>
    <s v="6"/>
    <s v="101690324"/>
    <x v="410"/>
    <s v="Xiaomi Redmi 13 6GB/128GB"/>
    <n v="1"/>
    <n v="91.187200000000004"/>
    <n v="96"/>
    <n v="96"/>
    <n v="4.8128000000000002"/>
    <n v="4.8099999999999996"/>
    <n v="5.01"/>
    <s v="V0018"/>
    <x v="16"/>
    <s v="KPUD"/>
    <s v="EXP"/>
    <s v="Geräte"/>
    <x v="11"/>
    <n v="1"/>
    <n v="91.187200000000004"/>
    <n v="96"/>
    <n v="96"/>
    <n v="4.8128000000000002"/>
    <n v="4.8099999999999996"/>
    <n v="5.0104166666666665E-2"/>
    <n v="1"/>
    <m/>
    <x v="0"/>
    <s v="Nein"/>
    <x v="0"/>
  </r>
  <r>
    <n v="14573585"/>
    <x v="8"/>
    <x v="0"/>
    <n v="2001318"/>
    <s v="Sofortrechnung"/>
    <s v="eam\mustafa.oezer"/>
    <x v="0"/>
    <s v="22530"/>
    <s v="G.A. Talky Mobile Solutions LTD"/>
    <x v="1"/>
    <s v="7"/>
    <s v="101690346"/>
    <x v="291"/>
    <s v="Xiaomi Redmi A3 4GB/128GB"/>
    <n v="5"/>
    <n v="64"/>
    <n v="69"/>
    <n v="345"/>
    <n v="5"/>
    <n v="25"/>
    <n v="7.24"/>
    <s v="V0018"/>
    <x v="16"/>
    <s v="KPUD"/>
    <s v="EXP"/>
    <s v="Geräte"/>
    <x v="11"/>
    <n v="5"/>
    <n v="64"/>
    <n v="69"/>
    <n v="345"/>
    <n v="5"/>
    <n v="25"/>
    <n v="7.2463768115942032E-2"/>
    <n v="1"/>
    <m/>
    <x v="0"/>
    <s v="Nein"/>
    <x v="0"/>
  </r>
  <r>
    <n v="14573585"/>
    <x v="8"/>
    <x v="0"/>
    <n v="2001318"/>
    <s v="Sofortrechnung"/>
    <s v="eam\mustafa.oezer"/>
    <x v="0"/>
    <s v="22530"/>
    <s v="G.A. Talky Mobile Solutions LTD"/>
    <x v="1"/>
    <s v="8"/>
    <s v="101300308"/>
    <x v="80"/>
    <s v="Apple iPhone 16 Pro Max 256GB"/>
    <n v="1"/>
    <n v="1065.5192"/>
    <n v="1109"/>
    <n v="1109"/>
    <n v="43.480800000000002"/>
    <n v="43.48"/>
    <n v="3.92"/>
    <s v="V0018"/>
    <x v="16"/>
    <s v="KPUD"/>
    <s v="EXP"/>
    <s v="Geräte"/>
    <x v="11"/>
    <n v="1"/>
    <n v="1065.5192"/>
    <n v="1109"/>
    <n v="1109"/>
    <n v="43.480800000000002"/>
    <n v="43.48"/>
    <n v="3.9206492335437326E-2"/>
    <n v="1"/>
    <m/>
    <x v="0"/>
    <s v="Nein"/>
    <x v="0"/>
  </r>
  <r>
    <n v="14573585"/>
    <x v="8"/>
    <x v="0"/>
    <n v="2001318"/>
    <s v="Sofortrechnung"/>
    <s v="eam\mustafa.oezer"/>
    <x v="0"/>
    <s v="22530"/>
    <s v="G.A. Talky Mobile Solutions LTD"/>
    <x v="1"/>
    <s v="9"/>
    <s v="101300339"/>
    <x v="522"/>
    <s v="Apple iPhone 13 128GB"/>
    <n v="1"/>
    <n v="409.5"/>
    <n v="427"/>
    <n v="427"/>
    <n v="17.5"/>
    <n v="17.5"/>
    <n v="4.09"/>
    <s v="V0018"/>
    <x v="16"/>
    <s v="KPUD"/>
    <s v="EXP"/>
    <s v="Geräte"/>
    <x v="11"/>
    <n v="1"/>
    <n v="409.5"/>
    <n v="427"/>
    <n v="427"/>
    <n v="17.5"/>
    <n v="17.5"/>
    <n v="4.0983606557377046E-2"/>
    <n v="1"/>
    <m/>
    <x v="0"/>
    <s v="Nein"/>
    <x v="0"/>
  </r>
  <r>
    <n v="14573585"/>
    <x v="8"/>
    <x v="0"/>
    <n v="2001318"/>
    <s v="Sofortrechnung"/>
    <s v="eam\mustafa.oezer"/>
    <x v="0"/>
    <s v="22530"/>
    <s v="G.A. Talky Mobile Solutions LTD"/>
    <x v="1"/>
    <s v="10"/>
    <s v="101030481"/>
    <x v="82"/>
    <s v="Samsung A556B A55 5G 128GB"/>
    <n v="1"/>
    <n v="253.2636"/>
    <n v="275"/>
    <n v="275"/>
    <n v="21.7364"/>
    <n v="21.74"/>
    <n v="7.9"/>
    <s v="V0018"/>
    <x v="16"/>
    <s v="KPUD"/>
    <s v="EXP"/>
    <s v="Geräte"/>
    <x v="11"/>
    <n v="1"/>
    <n v="253.2636"/>
    <n v="275"/>
    <n v="275"/>
    <n v="21.7364"/>
    <n v="21.74"/>
    <n v="7.9054545454545447E-2"/>
    <n v="1"/>
    <m/>
    <x v="0"/>
    <s v="Nein"/>
    <x v="0"/>
  </r>
  <r>
    <n v="14573585"/>
    <x v="8"/>
    <x v="0"/>
    <n v="2001318"/>
    <s v="Sofortrechnung"/>
    <s v="eam\mustafa.oezer"/>
    <x v="0"/>
    <s v="22530"/>
    <s v="G.A. Talky Mobile Solutions LTD"/>
    <x v="1"/>
    <s v="11"/>
    <s v="101030671"/>
    <x v="423"/>
    <s v="Samsung A165F A16 128GB"/>
    <n v="1"/>
    <n v="109"/>
    <n v="121"/>
    <n v="121"/>
    <n v="12"/>
    <n v="12"/>
    <n v="9.91"/>
    <s v="V0018"/>
    <x v="16"/>
    <s v="KPUD"/>
    <s v="EXP"/>
    <s v="Geräte"/>
    <x v="11"/>
    <n v="1"/>
    <n v="109"/>
    <n v="121"/>
    <n v="121"/>
    <n v="12"/>
    <n v="12"/>
    <n v="9.9173553719008267E-2"/>
    <n v="1"/>
    <m/>
    <x v="0"/>
    <s v="Nein"/>
    <x v="0"/>
  </r>
  <r>
    <n v="14573585"/>
    <x v="8"/>
    <x v="0"/>
    <n v="2001318"/>
    <s v="Sofortrechnung"/>
    <s v="eam\mustafa.oezer"/>
    <x v="0"/>
    <s v="22530"/>
    <s v="G.A. Talky Mobile Solutions LTD"/>
    <x v="1"/>
    <s v="12"/>
    <s v="101030661"/>
    <x v="146"/>
    <s v="Samsung A165F A16 128GB"/>
    <n v="1"/>
    <n v="110.11790000000001"/>
    <n v="121"/>
    <n v="121"/>
    <n v="10.882099999999999"/>
    <n v="10.88"/>
    <n v="8.99"/>
    <s v="V0018"/>
    <x v="16"/>
    <s v="KPUD"/>
    <s v="EXP"/>
    <s v="Geräte"/>
    <x v="11"/>
    <n v="1"/>
    <n v="110.11790000000001"/>
    <n v="121"/>
    <n v="121"/>
    <n v="10.882099999999999"/>
    <n v="10.88"/>
    <n v="8.9917355371900834E-2"/>
    <n v="1"/>
    <m/>
    <x v="0"/>
    <s v="Nein"/>
    <x v="0"/>
  </r>
  <r>
    <n v="14573585"/>
    <x v="8"/>
    <x v="0"/>
    <n v="2001318"/>
    <s v="Sofortrechnung"/>
    <s v="eam\mustafa.oezer"/>
    <x v="0"/>
    <s v="22530"/>
    <s v="G.A. Talky Mobile Solutions LTD"/>
    <x v="1"/>
    <s v="13"/>
    <s v="100690534"/>
    <x v="261"/>
    <s v="Xiaomi Redmi A1 2GB/32GB"/>
    <n v="2"/>
    <n v="56.11"/>
    <n v="57"/>
    <n v="114"/>
    <n v="0.89"/>
    <n v="1.78"/>
    <n v="1.56"/>
    <s v="V0018"/>
    <x v="16"/>
    <s v="KPUD"/>
    <s v="EXP"/>
    <s v="Geräte"/>
    <x v="11"/>
    <n v="2"/>
    <n v="56.11"/>
    <n v="57"/>
    <n v="114"/>
    <n v="0.89"/>
    <n v="1.78"/>
    <n v="1.5614035087719299E-2"/>
    <n v="1"/>
    <m/>
    <x v="0"/>
    <s v="Nein"/>
    <x v="0"/>
  </r>
  <r>
    <n v="14573585"/>
    <x v="8"/>
    <x v="0"/>
    <n v="2001318"/>
    <s v="Sofortrechnung"/>
    <s v="eam\mustafa.oezer"/>
    <x v="0"/>
    <s v="22530"/>
    <s v="G.A. Talky Mobile Solutions LTD"/>
    <x v="1"/>
    <s v="14"/>
    <s v="101030658"/>
    <x v="424"/>
    <s v="Samsung A165F A16 128GB"/>
    <n v="1"/>
    <n v="109"/>
    <n v="121"/>
    <n v="121"/>
    <n v="12"/>
    <n v="12"/>
    <n v="9.91"/>
    <s v="V0018"/>
    <x v="16"/>
    <s v="KPUD"/>
    <s v="EXP"/>
    <s v="Geräte"/>
    <x v="11"/>
    <n v="1"/>
    <n v="109"/>
    <n v="121"/>
    <n v="121"/>
    <n v="12"/>
    <n v="12"/>
    <n v="9.9173553719008267E-2"/>
    <n v="1"/>
    <m/>
    <x v="0"/>
    <s v="Nein"/>
    <x v="0"/>
  </r>
  <r>
    <n v="14573585"/>
    <x v="8"/>
    <x v="0"/>
    <n v="2001318"/>
    <s v="Sofortrechnung"/>
    <s v="eam\mustafa.oezer"/>
    <x v="0"/>
    <s v="22530"/>
    <s v="G.A. Talky Mobile Solutions LTD"/>
    <x v="1"/>
    <s v="15"/>
    <s v="101030273"/>
    <x v="409"/>
    <s v="Samsung A346B A34 5G 128GB EE"/>
    <n v="1"/>
    <n v="169.4264"/>
    <n v="175"/>
    <n v="175"/>
    <n v="5.5735999999999999"/>
    <n v="5.57"/>
    <n v="3.18"/>
    <s v="V0018"/>
    <x v="16"/>
    <s v="KPUD"/>
    <s v="EXP"/>
    <s v="Geräte"/>
    <x v="11"/>
    <n v="1"/>
    <n v="169.4264"/>
    <n v="175"/>
    <n v="175"/>
    <n v="5.5735999999999999"/>
    <n v="5.57"/>
    <n v="3.1828571428571428E-2"/>
    <n v="1"/>
    <m/>
    <x v="0"/>
    <s v="Nein"/>
    <x v="0"/>
  </r>
  <r>
    <n v="14573585"/>
    <x v="8"/>
    <x v="0"/>
    <n v="2001318"/>
    <s v="Sofortrechnung"/>
    <s v="eam\mustafa.oezer"/>
    <x v="0"/>
    <s v="22530"/>
    <s v="G.A. Talky Mobile Solutions LTD"/>
    <x v="0"/>
    <s v="16"/>
    <s v="200311296"/>
    <x v="194"/>
    <s v="Apple USB Charger 20W Netzteil (Blister) MHJE3"/>
    <n v="2"/>
    <n v="12"/>
    <n v="14"/>
    <n v="28"/>
    <n v="2"/>
    <n v="4"/>
    <n v="14.28"/>
    <s v="V0018"/>
    <x v="16"/>
    <s v="KPUD"/>
    <s v="EXP"/>
    <s v="Zubehör"/>
    <x v="11"/>
    <n v="2"/>
    <n v="12"/>
    <n v="14"/>
    <n v="28"/>
    <n v="2"/>
    <n v="4"/>
    <n v="0.14285714285714285"/>
    <n v="1"/>
    <m/>
    <x v="0"/>
    <s v="Nein"/>
    <x v="0"/>
  </r>
  <r>
    <n v="14575030"/>
    <x v="8"/>
    <x v="0"/>
    <n v="2001319"/>
    <s v="Sofortrechnung"/>
    <s v="eam\bekir.ahmed"/>
    <x v="2"/>
    <s v="27416"/>
    <s v="Funkladen Koch GmbH"/>
    <x v="1"/>
    <s v="1"/>
    <s v="100302481"/>
    <x v="81"/>
    <s v="Apple iPhone 13 128GB"/>
    <n v="1"/>
    <n v="416"/>
    <n v="428"/>
    <n v="428"/>
    <n v="12"/>
    <n v="12"/>
    <n v="2.8"/>
    <s v="V0161"/>
    <x v="7"/>
    <s v="KABB5"/>
    <s v="FHK"/>
    <s v="Geräte"/>
    <x v="2"/>
    <n v="1"/>
    <n v="416"/>
    <n v="428"/>
    <n v="428"/>
    <n v="12"/>
    <n v="12"/>
    <n v="2.8037383177570093E-2"/>
    <n v="1"/>
    <m/>
    <x v="0"/>
    <s v="Nein"/>
    <x v="0"/>
  </r>
  <r>
    <n v="14575030"/>
    <x v="8"/>
    <x v="0"/>
    <n v="2001319"/>
    <s v="Sofortrechnung"/>
    <s v="eam\bekir.ahmed"/>
    <x v="2"/>
    <s v="27416"/>
    <s v="Funkladen Koch GmbH"/>
    <x v="1"/>
    <s v="2"/>
    <s v="100303092"/>
    <x v="472"/>
    <s v="Apple iPhone 16 128GB"/>
    <n v="1"/>
    <n v="699.95960000000002"/>
    <n v="719"/>
    <n v="719"/>
    <n v="19.040400000000002"/>
    <n v="19.04"/>
    <n v="2.64"/>
    <s v="V0161"/>
    <x v="7"/>
    <s v="KABB5"/>
    <s v="FHK"/>
    <s v="Geräte"/>
    <x v="2"/>
    <n v="1"/>
    <n v="699.95960000000002"/>
    <n v="719"/>
    <n v="719"/>
    <n v="19.040400000000002"/>
    <n v="19.04"/>
    <n v="2.6481223922114046E-2"/>
    <n v="1"/>
    <m/>
    <x v="0"/>
    <s v="Nein"/>
    <x v="0"/>
  </r>
  <r>
    <n v="14575030"/>
    <x v="8"/>
    <x v="0"/>
    <n v="2001319"/>
    <s v="Sofortrechnung"/>
    <s v="eam\bekir.ahmed"/>
    <x v="2"/>
    <s v="27416"/>
    <s v="Funkladen Koch GmbH"/>
    <x v="1"/>
    <s v="3"/>
    <s v="101030419"/>
    <x v="22"/>
    <s v="Samsung G556B Xcover 7 128GB EE"/>
    <n v="1"/>
    <n v="197.0257"/>
    <n v="219"/>
    <n v="219"/>
    <n v="21.974299999999999"/>
    <n v="21.97"/>
    <n v="10.029999999999999"/>
    <s v="V0161"/>
    <x v="7"/>
    <s v="KABB5"/>
    <s v="FHK"/>
    <s v="Geräte"/>
    <x v="2"/>
    <n v="1"/>
    <n v="197.0257"/>
    <n v="219"/>
    <n v="219"/>
    <n v="21.974299999999999"/>
    <n v="21.97"/>
    <n v="0.10031963470319634"/>
    <n v="1"/>
    <m/>
    <x v="0"/>
    <s v="Nein"/>
    <x v="0"/>
  </r>
  <r>
    <n v="14575030"/>
    <x v="8"/>
    <x v="0"/>
    <n v="2001319"/>
    <s v="Sofortrechnung"/>
    <s v="eam\bekir.ahmed"/>
    <x v="2"/>
    <s v="27416"/>
    <s v="Funkladen Koch GmbH"/>
    <x v="7"/>
    <s v="4"/>
    <s v="700970491"/>
    <x v="377"/>
    <m/>
    <n v="1"/>
    <n v="0"/>
    <n v="0"/>
    <n v="0"/>
    <m/>
    <n v="0"/>
    <m/>
    <s v="V0161"/>
    <x v="7"/>
    <s v="KABB5"/>
    <s v="FHK"/>
    <s v="Marketing"/>
    <x v="2"/>
    <n v="1"/>
    <n v="0"/>
    <n v="0"/>
    <n v="0"/>
    <n v="0"/>
    <n v="0"/>
    <n v="0"/>
    <n v="1"/>
    <m/>
    <x v="0"/>
    <s v="Nein"/>
    <x v="0"/>
  </r>
  <r>
    <n v="14575003"/>
    <x v="8"/>
    <x v="0"/>
    <n v="2001320"/>
    <s v="Sofortrechnung"/>
    <s v="eam\mustafa.oezer"/>
    <x v="0"/>
    <s v="22913"/>
    <s v="Mobile Trade OÜ"/>
    <x v="1"/>
    <s v="1"/>
    <s v="101680024"/>
    <x v="690"/>
    <s v="OnePlus 12R 5G 16GB/256GB"/>
    <n v="1"/>
    <n v="406"/>
    <n v="427"/>
    <n v="427"/>
    <n v="21"/>
    <n v="21"/>
    <n v="4.91"/>
    <s v="V0018"/>
    <x v="16"/>
    <s v="KPUD"/>
    <s v="EXP"/>
    <s v="Geräte"/>
    <x v="11"/>
    <n v="1"/>
    <n v="406"/>
    <n v="427"/>
    <n v="427"/>
    <n v="21"/>
    <n v="21"/>
    <n v="4.9180327868852458E-2"/>
    <n v="1"/>
    <m/>
    <x v="0"/>
    <s v="Nein"/>
    <x v="0"/>
  </r>
  <r>
    <n v="14575003"/>
    <x v="8"/>
    <x v="0"/>
    <n v="2001320"/>
    <s v="Sofortrechnung"/>
    <s v="eam\mustafa.oezer"/>
    <x v="0"/>
    <s v="22913"/>
    <s v="Mobile Trade OÜ"/>
    <x v="1"/>
    <s v="2"/>
    <s v="101030433"/>
    <x v="700"/>
    <s v="Samsung X306B Tab Active5 5G 128GB EE"/>
    <n v="1"/>
    <n v="323"/>
    <n v="339"/>
    <n v="339"/>
    <n v="16"/>
    <n v="16"/>
    <n v="4.71"/>
    <s v="V0018"/>
    <x v="16"/>
    <s v="KPUD"/>
    <s v="EXP"/>
    <s v="Geräte"/>
    <x v="11"/>
    <n v="1"/>
    <n v="323"/>
    <n v="339"/>
    <n v="339"/>
    <n v="16"/>
    <n v="16"/>
    <n v="4.71976401179941E-2"/>
    <n v="1"/>
    <m/>
    <x v="0"/>
    <s v="Nein"/>
    <x v="0"/>
  </r>
  <r>
    <n v="14575003"/>
    <x v="8"/>
    <x v="0"/>
    <n v="2001320"/>
    <s v="Sofortrechnung"/>
    <s v="eam\mustafa.oezer"/>
    <x v="0"/>
    <s v="22913"/>
    <s v="Mobile Trade OÜ"/>
    <x v="1"/>
    <s v="3"/>
    <s v="101030548"/>
    <x v="672"/>
    <s v="Samsung F956B Z Fold6 5G 512GB"/>
    <n v="1"/>
    <n v="1095"/>
    <n v="1109"/>
    <n v="1109"/>
    <n v="14"/>
    <n v="14"/>
    <n v="1.26"/>
    <s v="V0018"/>
    <x v="16"/>
    <s v="KPUD"/>
    <s v="EXP"/>
    <s v="Geräte"/>
    <x v="11"/>
    <n v="1"/>
    <n v="1095"/>
    <n v="1109"/>
    <n v="1109"/>
    <n v="14"/>
    <n v="14"/>
    <n v="1.2623985572587917E-2"/>
    <n v="1"/>
    <m/>
    <x v="0"/>
    <s v="Nein"/>
    <x v="0"/>
  </r>
  <r>
    <n v="14575003"/>
    <x v="8"/>
    <x v="0"/>
    <n v="2001320"/>
    <s v="Sofortrechnung"/>
    <s v="eam\mustafa.oezer"/>
    <x v="0"/>
    <s v="22913"/>
    <s v="Mobile Trade OÜ"/>
    <x v="1"/>
    <s v="4"/>
    <s v="101680031"/>
    <x v="673"/>
    <s v="OnePlus Nord 4 5G 12GB/256GB"/>
    <n v="1"/>
    <n v="305"/>
    <n v="329"/>
    <n v="329"/>
    <n v="24"/>
    <n v="24"/>
    <n v="7.29"/>
    <s v="V0018"/>
    <x v="16"/>
    <s v="KPUD"/>
    <s v="EXP"/>
    <s v="Geräte"/>
    <x v="11"/>
    <n v="1"/>
    <n v="305"/>
    <n v="329"/>
    <n v="329"/>
    <n v="24"/>
    <n v="24"/>
    <n v="7.29483282674772E-2"/>
    <n v="1"/>
    <m/>
    <x v="0"/>
    <s v="Nein"/>
    <x v="0"/>
  </r>
  <r>
    <n v="14575003"/>
    <x v="8"/>
    <x v="0"/>
    <n v="2001320"/>
    <s v="Sofortrechnung"/>
    <s v="eam\mustafa.oezer"/>
    <x v="0"/>
    <s v="22913"/>
    <s v="Mobile Trade OÜ"/>
    <x v="0"/>
    <s v="5"/>
    <s v="200370104"/>
    <x v="505"/>
    <s v="Huawei Watch D (Molly-B19)"/>
    <n v="2"/>
    <n v="218.75"/>
    <n v="226"/>
    <n v="452"/>
    <n v="7.25"/>
    <n v="14.5"/>
    <n v="3.2"/>
    <s v="V0018"/>
    <x v="16"/>
    <s v="KPUD"/>
    <s v="EXP"/>
    <s v="Zubehör"/>
    <x v="11"/>
    <n v="2"/>
    <n v="218.75"/>
    <n v="226"/>
    <n v="452"/>
    <n v="7.25"/>
    <n v="14.5"/>
    <n v="3.2079646017699116E-2"/>
    <n v="1"/>
    <m/>
    <x v="0"/>
    <s v="Nein"/>
    <x v="0"/>
  </r>
  <r>
    <n v="14575003"/>
    <x v="8"/>
    <x v="0"/>
    <n v="2001320"/>
    <s v="Sofortrechnung"/>
    <s v="eam\mustafa.oezer"/>
    <x v="0"/>
    <s v="22913"/>
    <s v="Mobile Trade OÜ"/>
    <x v="1"/>
    <s v="6"/>
    <s v="101030328"/>
    <x v="698"/>
    <s v="Samsung S911B S23 5G 256GB"/>
    <n v="1"/>
    <n v="485"/>
    <n v="525"/>
    <n v="525"/>
    <n v="40"/>
    <n v="40"/>
    <n v="7.61"/>
    <s v="V0018"/>
    <x v="16"/>
    <s v="KPUD"/>
    <s v="EXP"/>
    <s v="Geräte"/>
    <x v="11"/>
    <n v="1"/>
    <n v="485"/>
    <n v="525"/>
    <n v="525"/>
    <n v="40"/>
    <n v="40"/>
    <n v="7.6190476190476197E-2"/>
    <n v="1"/>
    <m/>
    <x v="0"/>
    <s v="Nein"/>
    <x v="0"/>
  </r>
  <r>
    <n v="14575003"/>
    <x v="8"/>
    <x v="0"/>
    <n v="2001320"/>
    <s v="Sofortrechnung"/>
    <s v="eam\mustafa.oezer"/>
    <x v="0"/>
    <s v="22913"/>
    <s v="Mobile Trade OÜ"/>
    <x v="1"/>
    <s v="7"/>
    <s v="101030380"/>
    <x v="92"/>
    <s v="Samsung S921B S24 5G 128GB"/>
    <n v="1"/>
    <n v="478.80900000000003"/>
    <n v="489"/>
    <n v="489"/>
    <n v="10.191000000000001"/>
    <n v="10.19"/>
    <n v="2.08"/>
    <s v="V0018"/>
    <x v="16"/>
    <s v="KPUD"/>
    <s v="EXP"/>
    <s v="Geräte"/>
    <x v="11"/>
    <n v="1"/>
    <n v="478.80900000000003"/>
    <n v="489"/>
    <n v="489"/>
    <n v="10.191000000000001"/>
    <n v="10.19"/>
    <n v="2.0838445807770962E-2"/>
    <n v="1"/>
    <m/>
    <x v="0"/>
    <s v="Nein"/>
    <x v="0"/>
  </r>
  <r>
    <n v="14575160"/>
    <x v="8"/>
    <x v="0"/>
    <n v="2001321"/>
    <s v="Sofortrechnung"/>
    <s v="eam\mustafa.oezer"/>
    <x v="2"/>
    <s v="20194"/>
    <s v="45E GmbH"/>
    <x v="1"/>
    <s v="1"/>
    <s v="100303138"/>
    <x v="357"/>
    <s v="Apple iPhone 16 Pro Max 256GB"/>
    <n v="1"/>
    <n v="1082.0512000000001"/>
    <n v="1125"/>
    <n v="1125"/>
    <n v="42.948799999999999"/>
    <n v="42.95"/>
    <n v="3.81"/>
    <s v="V0162"/>
    <x v="8"/>
    <s v="KABB0"/>
    <s v="FHK"/>
    <s v="Geräte"/>
    <x v="2"/>
    <n v="1"/>
    <n v="1082.0512000000001"/>
    <n v="1125"/>
    <n v="1125"/>
    <n v="42.948799999999999"/>
    <n v="42.95"/>
    <n v="3.8177777777777783E-2"/>
    <n v="1"/>
    <m/>
    <x v="0"/>
    <s v="Nein"/>
    <x v="0"/>
  </r>
  <r>
    <n v="14575171"/>
    <x v="8"/>
    <x v="0"/>
    <n v="2001322"/>
    <s v="Sofortrechnung"/>
    <s v="eam\mustafa.oezer"/>
    <x v="2"/>
    <s v="27934"/>
    <s v="Euronics XXL Lebach - Mega Company GmbH"/>
    <x v="0"/>
    <s v="1"/>
    <s v="201300062"/>
    <x v="336"/>
    <s v="Apple AirPods Pro (2. Generation)"/>
    <n v="3"/>
    <n v="181.29769999999999"/>
    <n v="193"/>
    <n v="579"/>
    <n v="11.702299999999999"/>
    <n v="35.11"/>
    <n v="6.06"/>
    <s v="V0134"/>
    <x v="10"/>
    <s v="KABB7"/>
    <s v="FHK"/>
    <s v="Zubehör"/>
    <x v="2"/>
    <n v="3"/>
    <n v="181.29769999999999"/>
    <n v="193"/>
    <n v="579"/>
    <n v="11.702299999999999"/>
    <n v="35.11"/>
    <n v="6.0639032815198619E-2"/>
    <n v="1"/>
    <m/>
    <x v="0"/>
    <s v="Nein"/>
    <x v="0"/>
  </r>
  <r>
    <n v="14575171"/>
    <x v="8"/>
    <x v="0"/>
    <n v="2001322"/>
    <s v="Sofortrechnung"/>
    <s v="eam\mustafa.oezer"/>
    <x v="2"/>
    <s v="27934"/>
    <s v="Euronics XXL Lebach - Mega Company GmbH"/>
    <x v="0"/>
    <s v="2"/>
    <s v="201300063"/>
    <x v="229"/>
    <s v="Apple AirPods 4"/>
    <n v="3"/>
    <n v="105.0431"/>
    <n v="119"/>
    <n v="357"/>
    <n v="13.956899999999999"/>
    <n v="41.87"/>
    <n v="11.72"/>
    <s v="V0134"/>
    <x v="10"/>
    <s v="KABB7"/>
    <s v="FHK"/>
    <s v="Zubehör"/>
    <x v="2"/>
    <n v="3"/>
    <n v="105.0431"/>
    <n v="119"/>
    <n v="357"/>
    <n v="13.956899999999999"/>
    <n v="41.87"/>
    <n v="0.1172829131652661"/>
    <n v="1"/>
    <m/>
    <x v="0"/>
    <s v="Nein"/>
    <x v="0"/>
  </r>
  <r>
    <n v="14575185"/>
    <x v="8"/>
    <x v="0"/>
    <n v="2001323"/>
    <s v="Sofortrechnung"/>
    <s v="eam\mustafa.oezer"/>
    <x v="2"/>
    <s v="30525"/>
    <s v="Eddy Mobile GmbH"/>
    <x v="1"/>
    <s v="1"/>
    <s v="100303089"/>
    <x v="496"/>
    <s v="Apple iPhone 16 128GB"/>
    <n v="1"/>
    <n v="699.65219999999999"/>
    <n v="719"/>
    <n v="719"/>
    <n v="19.347799999999999"/>
    <n v="19.350000000000001"/>
    <n v="2.69"/>
    <s v="V0163"/>
    <x v="11"/>
    <s v="KABB0"/>
    <s v="FHK"/>
    <s v="Geräte"/>
    <x v="2"/>
    <n v="1"/>
    <n v="699.65219999999999"/>
    <n v="719"/>
    <n v="719"/>
    <n v="19.347799999999999"/>
    <n v="19.350000000000001"/>
    <n v="2.691237830319889E-2"/>
    <n v="1"/>
    <m/>
    <x v="0"/>
    <s v="Nein"/>
    <x v="0"/>
  </r>
  <r>
    <n v="14575185"/>
    <x v="8"/>
    <x v="0"/>
    <n v="2001323"/>
    <s v="Sofortrechnung"/>
    <s v="eam\mustafa.oezer"/>
    <x v="2"/>
    <s v="30525"/>
    <s v="Eddy Mobile GmbH"/>
    <x v="1"/>
    <s v="2"/>
    <s v="101030395"/>
    <x v="602"/>
    <s v="Samsung S928B S24 Ultra 5G 256GB"/>
    <n v="1"/>
    <n v="759"/>
    <n v="789"/>
    <n v="789"/>
    <n v="30"/>
    <n v="30"/>
    <n v="3.8"/>
    <s v="V0163"/>
    <x v="11"/>
    <s v="KABB0"/>
    <s v="FHK"/>
    <s v="Geräte"/>
    <x v="2"/>
    <n v="1"/>
    <n v="759"/>
    <n v="789"/>
    <n v="789"/>
    <n v="30"/>
    <n v="30"/>
    <n v="3.8022813688212927E-2"/>
    <n v="1"/>
    <m/>
    <x v="0"/>
    <s v="Nein"/>
    <x v="0"/>
  </r>
  <r>
    <n v="14575178"/>
    <x v="8"/>
    <x v="0"/>
    <n v="2001324"/>
    <s v="Sofortrechnung"/>
    <s v="eam\mustafa.oezer"/>
    <x v="2"/>
    <s v="24627"/>
    <s v="PhoneStore Coburg"/>
    <x v="1"/>
    <s v="1"/>
    <s v="101030395"/>
    <x v="602"/>
    <s v="Samsung S928B S24 Ultra 5G 256GB"/>
    <n v="1"/>
    <n v="759"/>
    <n v="789"/>
    <n v="789"/>
    <n v="30"/>
    <n v="30"/>
    <n v="3.8"/>
    <s v="V0163"/>
    <x v="11"/>
    <s v="KABB0"/>
    <s v="FHK"/>
    <s v="Geräte"/>
    <x v="2"/>
    <n v="1"/>
    <n v="759"/>
    <n v="789"/>
    <n v="789"/>
    <n v="30"/>
    <n v="30"/>
    <n v="3.8022813688212927E-2"/>
    <n v="1"/>
    <m/>
    <x v="0"/>
    <s v="Nein"/>
    <x v="0"/>
  </r>
  <r>
    <n v="14575161"/>
    <x v="8"/>
    <x v="0"/>
    <n v="2001325"/>
    <s v="Sofortrechnung"/>
    <s v="eam\mustafa.oezer"/>
    <x v="1"/>
    <s v="24354"/>
    <s v="Prämie Direkt GmbH"/>
    <x v="1"/>
    <s v="1"/>
    <s v="101300089"/>
    <x v="411"/>
    <s v="Apple iPad 10.2&quot; 2021 64GB [WiFi]"/>
    <n v="1"/>
    <n v="261.30360000000002"/>
    <n v="269"/>
    <n v="269"/>
    <n v="7.6963999999999997"/>
    <n v="7.7"/>
    <n v="2.86"/>
    <s v="V0042"/>
    <x v="5"/>
    <m/>
    <s v="GRK"/>
    <s v="Geräte"/>
    <x v="5"/>
    <n v="1"/>
    <n v="261.30360000000002"/>
    <n v="269"/>
    <n v="269"/>
    <n v="7.6963999999999997"/>
    <n v="7.7"/>
    <n v="2.862453531598513E-2"/>
    <n v="1"/>
    <m/>
    <x v="0"/>
    <s v="Nein"/>
    <x v="0"/>
  </r>
  <r>
    <n v="14575161"/>
    <x v="8"/>
    <x v="0"/>
    <n v="2001325"/>
    <s v="Sofortrechnung"/>
    <s v="eam\mustafa.oezer"/>
    <x v="1"/>
    <s v="24354"/>
    <s v="Prämie Direkt GmbH"/>
    <x v="1"/>
    <s v="2"/>
    <s v="100303089"/>
    <x v="496"/>
    <s v="Apple iPhone 16 128GB"/>
    <n v="2"/>
    <n v="699.65219999999999"/>
    <n v="714"/>
    <n v="1428"/>
    <n v="14.347799999999999"/>
    <n v="28.7"/>
    <n v="2"/>
    <s v="V0042"/>
    <x v="5"/>
    <m/>
    <s v="GRK"/>
    <s v="Geräte"/>
    <x v="5"/>
    <n v="2"/>
    <n v="699.65219999999999"/>
    <n v="714"/>
    <n v="1428"/>
    <n v="14.347799999999999"/>
    <n v="28.7"/>
    <n v="2.0098039215686272E-2"/>
    <n v="1"/>
    <m/>
    <x v="0"/>
    <s v="Nein"/>
    <x v="0"/>
  </r>
  <r>
    <n v="14575161"/>
    <x v="8"/>
    <x v="0"/>
    <n v="2001325"/>
    <s v="Sofortrechnung"/>
    <s v="eam\mustafa.oezer"/>
    <x v="1"/>
    <s v="24354"/>
    <s v="Prämie Direkt GmbH"/>
    <x v="1"/>
    <s v="3"/>
    <s v="101030232"/>
    <x v="485"/>
    <s v="Samsung A546B A54 5G 128GB"/>
    <n v="1"/>
    <n v="220"/>
    <n v="244"/>
    <n v="244"/>
    <n v="24"/>
    <n v="24"/>
    <n v="9.83"/>
    <s v="V0042"/>
    <x v="5"/>
    <m/>
    <s v="GRK"/>
    <s v="Geräte"/>
    <x v="5"/>
    <n v="1"/>
    <n v="220"/>
    <n v="244"/>
    <n v="244"/>
    <n v="24"/>
    <n v="24"/>
    <n v="9.8360655737704916E-2"/>
    <n v="1"/>
    <m/>
    <x v="0"/>
    <s v="Nein"/>
    <x v="0"/>
  </r>
  <r>
    <n v="14574933"/>
    <x v="8"/>
    <x v="0"/>
    <n v="2001326"/>
    <s v="Sofortrechnung"/>
    <s v="eam\bekir.ahmed"/>
    <x v="0"/>
    <s v="31008"/>
    <s v="Smarterstore Srl"/>
    <x v="1"/>
    <s v="1"/>
    <s v="100303125"/>
    <x v="277"/>
    <s v="Apple iPhone 16 Pro 256GB"/>
    <n v="10"/>
    <n v="991.36839999999995"/>
    <n v="1015"/>
    <n v="10150"/>
    <n v="23.631599999999999"/>
    <n v="236.32"/>
    <n v="2.3199999999999998"/>
    <s v="V0140"/>
    <x v="15"/>
    <s v="KPUD"/>
    <s v="EXP"/>
    <s v="Geräte"/>
    <x v="10"/>
    <n v="10"/>
    <n v="991.36839999999995"/>
    <n v="1015"/>
    <n v="10150"/>
    <n v="23.631599999999999"/>
    <n v="236.32"/>
    <n v="2.3282758620689653E-2"/>
    <n v="1"/>
    <m/>
    <x v="0"/>
    <s v="Nein"/>
    <x v="0"/>
  </r>
  <r>
    <n v="14574933"/>
    <x v="8"/>
    <x v="0"/>
    <n v="2001326"/>
    <s v="Sofortrechnung"/>
    <s v="eam\bekir.ahmed"/>
    <x v="0"/>
    <s v="31008"/>
    <s v="Smarterstore Srl"/>
    <x v="1"/>
    <s v="2"/>
    <s v="100303138"/>
    <x v="357"/>
    <s v="Apple iPhone 16 Pro Max 256GB"/>
    <n v="1"/>
    <n v="1082.0512000000001"/>
    <n v="1125"/>
    <n v="1125"/>
    <n v="42.948799999999999"/>
    <n v="42.95"/>
    <n v="3.81"/>
    <s v="V0140"/>
    <x v="15"/>
    <s v="KPUD"/>
    <s v="EXP"/>
    <s v="Geräte"/>
    <x v="10"/>
    <n v="1"/>
    <n v="1082.0512000000001"/>
    <n v="1125"/>
    <n v="1125"/>
    <n v="42.948799999999999"/>
    <n v="42.95"/>
    <n v="3.8177777777777783E-2"/>
    <n v="1"/>
    <m/>
    <x v="0"/>
    <s v="Nein"/>
    <x v="0"/>
  </r>
  <r>
    <n v="14574933"/>
    <x v="8"/>
    <x v="0"/>
    <n v="2001326"/>
    <s v="Sofortrechnung"/>
    <s v="eam\bekir.ahmed"/>
    <x v="0"/>
    <s v="31008"/>
    <s v="Smarterstore Srl"/>
    <x v="1"/>
    <s v="3"/>
    <s v="100303139"/>
    <x v="443"/>
    <s v="Apple iPhone 16 Pro Max 512GB"/>
    <n v="2"/>
    <n v="1320"/>
    <n v="1320"/>
    <n v="2640"/>
    <n v="0"/>
    <n v="0"/>
    <n v="0"/>
    <s v="V0140"/>
    <x v="15"/>
    <s v="KPUD"/>
    <s v="EXP"/>
    <s v="Geräte"/>
    <x v="10"/>
    <n v="2"/>
    <n v="1320"/>
    <n v="1320"/>
    <n v="2640"/>
    <n v="0"/>
    <n v="0"/>
    <n v="0"/>
    <n v="1"/>
    <m/>
    <x v="0"/>
    <s v="Nein"/>
    <x v="0"/>
  </r>
  <r>
    <n v="14574933"/>
    <x v="8"/>
    <x v="0"/>
    <n v="2001326"/>
    <s v="Sofortrechnung"/>
    <s v="eam\bekir.ahmed"/>
    <x v="0"/>
    <s v="31008"/>
    <s v="Smarterstore Srl"/>
    <x v="1"/>
    <s v="4"/>
    <s v="100303137"/>
    <x v="209"/>
    <s v="Apple iPhone 16 Pro Max 256GB"/>
    <n v="10"/>
    <n v="1101.0044"/>
    <n v="1115"/>
    <n v="11150"/>
    <n v="13.9956"/>
    <n v="139.96"/>
    <n v="1.25"/>
    <s v="V0140"/>
    <x v="15"/>
    <s v="KPUD"/>
    <s v="EXP"/>
    <s v="Geräte"/>
    <x v="10"/>
    <n v="10"/>
    <n v="1101.0044"/>
    <n v="1115"/>
    <n v="11150"/>
    <n v="13.9956"/>
    <n v="139.96"/>
    <n v="1.2552466367713006E-2"/>
    <n v="1"/>
    <m/>
    <x v="0"/>
    <s v="Nein"/>
    <x v="0"/>
  </r>
  <r>
    <n v="14574933"/>
    <x v="8"/>
    <x v="0"/>
    <n v="2001326"/>
    <s v="Sofortrechnung"/>
    <s v="eam\bekir.ahmed"/>
    <x v="0"/>
    <s v="31008"/>
    <s v="Smarterstore Srl"/>
    <x v="1"/>
    <s v="5"/>
    <s v="101030489"/>
    <x v="392"/>
    <s v="Samsung A057G A05s 64GB"/>
    <n v="2"/>
    <n v="80.665300000000002"/>
    <n v="90"/>
    <n v="180"/>
    <n v="9.3346999999999998"/>
    <n v="18.670000000000002"/>
    <n v="10.37"/>
    <s v="V0140"/>
    <x v="15"/>
    <s v="KPUD"/>
    <s v="EXP"/>
    <s v="Geräte"/>
    <x v="10"/>
    <n v="2"/>
    <n v="80.665300000000002"/>
    <n v="90"/>
    <n v="180"/>
    <n v="9.3346999999999998"/>
    <n v="18.670000000000002"/>
    <n v="0.10372222222222223"/>
    <n v="1"/>
    <m/>
    <x v="0"/>
    <s v="Nein"/>
    <x v="0"/>
  </r>
  <r>
    <n v="14574933"/>
    <x v="8"/>
    <x v="0"/>
    <n v="2001326"/>
    <s v="Sofortrechnung"/>
    <s v="eam\bekir.ahmed"/>
    <x v="0"/>
    <s v="31008"/>
    <s v="Smarterstore Srl"/>
    <x v="1"/>
    <s v="6"/>
    <s v="100302478"/>
    <x v="79"/>
    <s v="Apple iPhone 13 128GB"/>
    <n v="10"/>
    <n v="416.31569999999999"/>
    <n v="425"/>
    <n v="4250"/>
    <n v="8.6843000000000004"/>
    <n v="86.84"/>
    <n v="2.04"/>
    <s v="V0140"/>
    <x v="15"/>
    <s v="KPUD"/>
    <s v="EXP"/>
    <s v="Geräte"/>
    <x v="10"/>
    <n v="10"/>
    <n v="416.31569999999999"/>
    <n v="425"/>
    <n v="4250"/>
    <n v="8.6843000000000004"/>
    <n v="86.84"/>
    <n v="2.0432941176470588E-2"/>
    <n v="1"/>
    <m/>
    <x v="0"/>
    <s v="Nein"/>
    <x v="0"/>
  </r>
  <r>
    <n v="14574933"/>
    <x v="8"/>
    <x v="0"/>
    <n v="2001326"/>
    <s v="Sofortrechnung"/>
    <s v="eam\bekir.ahmed"/>
    <x v="0"/>
    <s v="31008"/>
    <s v="Smarterstore Srl"/>
    <x v="1"/>
    <s v="7"/>
    <s v="101030485"/>
    <x v="39"/>
    <s v="Samsung A556B A55 5G 128GB"/>
    <n v="10"/>
    <n v="254.48859999999999"/>
    <n v="269"/>
    <n v="2690"/>
    <n v="14.5114"/>
    <n v="145.11000000000001"/>
    <n v="5.39"/>
    <s v="V0140"/>
    <x v="15"/>
    <s v="KPUD"/>
    <s v="EXP"/>
    <s v="Geräte"/>
    <x v="10"/>
    <n v="10"/>
    <n v="254.48859999999999"/>
    <n v="269"/>
    <n v="2690"/>
    <n v="14.5114"/>
    <n v="145.11000000000001"/>
    <n v="5.3944237918215621E-2"/>
    <n v="1"/>
    <m/>
    <x v="0"/>
    <s v="Nein"/>
    <x v="0"/>
  </r>
  <r>
    <n v="14574933"/>
    <x v="8"/>
    <x v="0"/>
    <n v="2001326"/>
    <s v="Sofortrechnung"/>
    <s v="eam\bekir.ahmed"/>
    <x v="0"/>
    <s v="31008"/>
    <s v="Smarterstore Srl"/>
    <x v="1"/>
    <s v="8"/>
    <s v="101690209"/>
    <x v="12"/>
    <s v="Xiaomi Redmi Pad SE 8GB/256GB [WiFi]"/>
    <n v="1"/>
    <n v="129.98869999999999"/>
    <n v="145"/>
    <n v="145"/>
    <n v="15.0113"/>
    <n v="15.01"/>
    <n v="10.35"/>
    <s v="V0140"/>
    <x v="15"/>
    <s v="KPUD"/>
    <s v="EXP"/>
    <s v="Geräte"/>
    <x v="10"/>
    <n v="1"/>
    <n v="129.98869999999999"/>
    <n v="145"/>
    <n v="145"/>
    <n v="15.0113"/>
    <n v="15.01"/>
    <n v="0.10351724137931034"/>
    <n v="1"/>
    <m/>
    <x v="0"/>
    <s v="Nein"/>
    <x v="0"/>
  </r>
  <r>
    <n v="14574933"/>
    <x v="8"/>
    <x v="0"/>
    <n v="2001326"/>
    <s v="Sofortrechnung"/>
    <s v="eam\bekir.ahmed"/>
    <x v="0"/>
    <s v="31008"/>
    <s v="Smarterstore Srl"/>
    <x v="1"/>
    <s v="9"/>
    <s v="101030457"/>
    <x v="203"/>
    <s v="Samsung A556B A55 5G 128GB"/>
    <n v="10"/>
    <n v="258.7989"/>
    <n v="272"/>
    <n v="2720"/>
    <n v="13.2011"/>
    <n v="132.01"/>
    <n v="4.8499999999999996"/>
    <s v="V0140"/>
    <x v="15"/>
    <s v="KPUD"/>
    <s v="EXP"/>
    <s v="Geräte"/>
    <x v="10"/>
    <n v="10"/>
    <n v="258.7989"/>
    <n v="272"/>
    <n v="2720"/>
    <n v="13.2011"/>
    <n v="132.01"/>
    <n v="4.8533088235294113E-2"/>
    <n v="1"/>
    <m/>
    <x v="0"/>
    <s v="Nein"/>
    <x v="0"/>
  </r>
  <r>
    <n v="14574933"/>
    <x v="8"/>
    <x v="0"/>
    <n v="2001326"/>
    <s v="Sofortrechnung"/>
    <s v="eam\bekir.ahmed"/>
    <x v="0"/>
    <s v="31008"/>
    <s v="Smarterstore Srl"/>
    <x v="1"/>
    <s v="10"/>
    <s v="101030492"/>
    <x v="138"/>
    <s v="Samsung A356B A35 5G 256GB"/>
    <n v="2"/>
    <n v="227.2817"/>
    <n v="239"/>
    <n v="478"/>
    <n v="11.718299999999999"/>
    <n v="23.44"/>
    <n v="4.9000000000000004"/>
    <s v="V0140"/>
    <x v="15"/>
    <s v="KPUD"/>
    <s v="EXP"/>
    <s v="Geräte"/>
    <x v="10"/>
    <n v="2"/>
    <n v="227.2817"/>
    <n v="239"/>
    <n v="478"/>
    <n v="11.718299999999999"/>
    <n v="23.44"/>
    <n v="4.9037656903765693E-2"/>
    <n v="1"/>
    <m/>
    <x v="0"/>
    <s v="Nein"/>
    <x v="0"/>
  </r>
  <r>
    <n v="14574933"/>
    <x v="8"/>
    <x v="0"/>
    <n v="2001326"/>
    <s v="Sofortrechnung"/>
    <s v="eam\bekir.ahmed"/>
    <x v="0"/>
    <s v="31008"/>
    <s v="Smarterstore Srl"/>
    <x v="1"/>
    <s v="11"/>
    <s v="101690242"/>
    <x v="43"/>
    <s v="Xiaomi Redmi Note 13 Pro 5G 8GB/256GB"/>
    <n v="7"/>
    <n v="204.57390000000001"/>
    <n v="210"/>
    <n v="1470"/>
    <n v="5.4260999999999999"/>
    <n v="37.979999999999997"/>
    <n v="2.58"/>
    <s v="V0140"/>
    <x v="15"/>
    <s v="KPUD"/>
    <s v="EXP"/>
    <s v="Geräte"/>
    <x v="10"/>
    <n v="7"/>
    <n v="204.57390000000001"/>
    <n v="210"/>
    <n v="1470"/>
    <n v="5.4260999999999999"/>
    <n v="37.979999999999997"/>
    <n v="2.5836734693877549E-2"/>
    <n v="1"/>
    <m/>
    <x v="0"/>
    <s v="Nein"/>
    <x v="0"/>
  </r>
  <r>
    <n v="14574933"/>
    <x v="8"/>
    <x v="0"/>
    <n v="2001326"/>
    <s v="Sofortrechnung"/>
    <s v="eam\bekir.ahmed"/>
    <x v="0"/>
    <s v="31008"/>
    <s v="Smarterstore Srl"/>
    <x v="1"/>
    <s v="12"/>
    <s v="101310028"/>
    <x v="238"/>
    <s v="Honor 200 512GB"/>
    <n v="2"/>
    <n v="276.61900000000003"/>
    <n v="279"/>
    <n v="558"/>
    <n v="2.3809999999999998"/>
    <n v="4.76"/>
    <n v="0.85"/>
    <s v="V0140"/>
    <x v="15"/>
    <s v="KPUD"/>
    <s v="EXP"/>
    <s v="Geräte"/>
    <x v="10"/>
    <n v="2"/>
    <n v="276.61900000000003"/>
    <n v="279"/>
    <n v="558"/>
    <n v="2.3809999999999998"/>
    <n v="4.76"/>
    <n v="8.530465949820789E-3"/>
    <n v="1"/>
    <m/>
    <x v="0"/>
    <s v="Nein"/>
    <x v="0"/>
  </r>
  <r>
    <n v="14574933"/>
    <x v="8"/>
    <x v="0"/>
    <n v="2001326"/>
    <s v="Sofortrechnung"/>
    <s v="eam\bekir.ahmed"/>
    <x v="0"/>
    <s v="31008"/>
    <s v="Smarterstore Srl"/>
    <x v="1"/>
    <s v="13"/>
    <s v="101050013"/>
    <x v="176"/>
    <s v="Motorola Moto G24 8GB/128GB"/>
    <n v="1"/>
    <n v="78"/>
    <n v="85"/>
    <n v="85"/>
    <n v="7"/>
    <n v="7"/>
    <n v="8.23"/>
    <s v="V0140"/>
    <x v="15"/>
    <s v="KPUD"/>
    <s v="EXP"/>
    <s v="Geräte"/>
    <x v="10"/>
    <n v="1"/>
    <n v="78"/>
    <n v="85"/>
    <n v="85"/>
    <n v="7"/>
    <n v="7"/>
    <n v="8.2352941176470587E-2"/>
    <n v="1"/>
    <m/>
    <x v="0"/>
    <s v="Nein"/>
    <x v="0"/>
  </r>
  <r>
    <n v="14574933"/>
    <x v="8"/>
    <x v="0"/>
    <n v="2001326"/>
    <s v="Sofortrechnung"/>
    <s v="eam\bekir.ahmed"/>
    <x v="0"/>
    <s v="31008"/>
    <s v="Smarterstore Srl"/>
    <x v="0"/>
    <s v="14"/>
    <s v="200300390"/>
    <x v="216"/>
    <s v="nach Aufnahme in Preisliste pflegen"/>
    <n v="1"/>
    <n v="660"/>
    <n v="679"/>
    <n v="679"/>
    <n v="19"/>
    <n v="19"/>
    <n v="2.79"/>
    <s v="V0140"/>
    <x v="15"/>
    <s v="KPUD"/>
    <s v="EXP"/>
    <s v="Zubehör"/>
    <x v="10"/>
    <n v="1"/>
    <n v="660"/>
    <n v="679"/>
    <n v="679"/>
    <n v="19"/>
    <n v="19"/>
    <n v="2.7982326951399118E-2"/>
    <n v="1"/>
    <m/>
    <x v="0"/>
    <s v="Nein"/>
    <x v="0"/>
  </r>
  <r>
    <n v="14574933"/>
    <x v="8"/>
    <x v="0"/>
    <n v="2001326"/>
    <s v="Sofortrechnung"/>
    <s v="eam\bekir.ahmed"/>
    <x v="0"/>
    <s v="31008"/>
    <s v="Smarterstore Srl"/>
    <x v="1"/>
    <s v="15"/>
    <s v="101030483"/>
    <x v="228"/>
    <s v="Samsung A057G A05s 128GB"/>
    <n v="1"/>
    <n v="90.364699999999999"/>
    <n v="103"/>
    <n v="103"/>
    <n v="12.635300000000001"/>
    <n v="12.64"/>
    <n v="12.26"/>
    <s v="V0140"/>
    <x v="15"/>
    <s v="KPUD"/>
    <s v="EXP"/>
    <s v="Geräte"/>
    <x v="10"/>
    <n v="1"/>
    <n v="90.364699999999999"/>
    <n v="103"/>
    <n v="103"/>
    <n v="12.635300000000001"/>
    <n v="12.64"/>
    <n v="0.12271844660194176"/>
    <n v="1"/>
    <m/>
    <x v="0"/>
    <s v="Nein"/>
    <x v="0"/>
  </r>
  <r>
    <n v="14574933"/>
    <x v="8"/>
    <x v="0"/>
    <n v="2001326"/>
    <s v="Sofortrechnung"/>
    <s v="eam\bekir.ahmed"/>
    <x v="0"/>
    <s v="31008"/>
    <s v="Smarterstore Srl"/>
    <x v="1"/>
    <s v="16"/>
    <s v="101060028"/>
    <x v="191"/>
    <s v="Google Pixel 8 Pro 128GB"/>
    <n v="2"/>
    <n v="417"/>
    <n v="438"/>
    <n v="876"/>
    <n v="21"/>
    <n v="42"/>
    <n v="4.79"/>
    <s v="V0140"/>
    <x v="15"/>
    <s v="KPUD"/>
    <s v="EXP"/>
    <s v="Geräte"/>
    <x v="10"/>
    <n v="2"/>
    <n v="417"/>
    <n v="438"/>
    <n v="876"/>
    <n v="21"/>
    <n v="42"/>
    <n v="4.7945205479452052E-2"/>
    <n v="1"/>
    <m/>
    <x v="0"/>
    <s v="Nein"/>
    <x v="0"/>
  </r>
  <r>
    <n v="14574933"/>
    <x v="8"/>
    <x v="0"/>
    <n v="2001326"/>
    <s v="Sofortrechnung"/>
    <s v="eam\bekir.ahmed"/>
    <x v="0"/>
    <s v="31008"/>
    <s v="Smarterstore Srl"/>
    <x v="1"/>
    <s v="17"/>
    <s v="101030481"/>
    <x v="82"/>
    <s v="Samsung A556B A55 5G 128GB"/>
    <n v="2"/>
    <n v="253.2636"/>
    <n v="269"/>
    <n v="538"/>
    <n v="15.7364"/>
    <n v="31.47"/>
    <n v="5.84"/>
    <s v="V0140"/>
    <x v="15"/>
    <s v="KPUD"/>
    <s v="EXP"/>
    <s v="Geräte"/>
    <x v="10"/>
    <n v="2"/>
    <n v="253.2636"/>
    <n v="269"/>
    <n v="538"/>
    <n v="15.7364"/>
    <n v="31.47"/>
    <n v="5.8494423791821556E-2"/>
    <n v="1"/>
    <m/>
    <x v="0"/>
    <s v="Nein"/>
    <x v="0"/>
  </r>
  <r>
    <n v="14574933"/>
    <x v="8"/>
    <x v="0"/>
    <n v="2001326"/>
    <s v="Sofortrechnung"/>
    <s v="eam\bekir.ahmed"/>
    <x v="0"/>
    <s v="31008"/>
    <s v="Smarterstore Srl"/>
    <x v="1"/>
    <s v="18"/>
    <s v="101030671"/>
    <x v="423"/>
    <s v="Samsung A165F A16 128GB"/>
    <n v="1"/>
    <n v="109"/>
    <n v="123"/>
    <n v="123"/>
    <n v="14"/>
    <n v="14"/>
    <n v="11.38"/>
    <s v="V0140"/>
    <x v="15"/>
    <s v="KPUD"/>
    <s v="EXP"/>
    <s v="Geräte"/>
    <x v="10"/>
    <n v="1"/>
    <n v="109"/>
    <n v="123"/>
    <n v="123"/>
    <n v="14"/>
    <n v="14"/>
    <n v="0.11382113821138211"/>
    <n v="1"/>
    <m/>
    <x v="0"/>
    <s v="Nein"/>
    <x v="0"/>
  </r>
  <r>
    <n v="14574933"/>
    <x v="8"/>
    <x v="0"/>
    <n v="2001326"/>
    <s v="Sofortrechnung"/>
    <s v="eam\bekir.ahmed"/>
    <x v="0"/>
    <s v="31008"/>
    <s v="Smarterstore Srl"/>
    <x v="1"/>
    <s v="19"/>
    <s v="100690625"/>
    <x v="486"/>
    <s v="Xiaomi Redmi Note 13 Pro 8GB/256GB"/>
    <n v="7"/>
    <n v="208.5"/>
    <n v="210"/>
    <n v="1470"/>
    <n v="1.5"/>
    <n v="10.5"/>
    <n v="0.71"/>
    <s v="V0140"/>
    <x v="15"/>
    <s v="KPUD"/>
    <s v="EXP"/>
    <s v="Geräte"/>
    <x v="10"/>
    <n v="7"/>
    <n v="208.5"/>
    <n v="210"/>
    <n v="1470"/>
    <n v="1.5"/>
    <n v="10.5"/>
    <n v="7.1428571428571426E-3"/>
    <n v="1"/>
    <m/>
    <x v="0"/>
    <s v="Nein"/>
    <x v="0"/>
  </r>
  <r>
    <n v="14574933"/>
    <x v="8"/>
    <x v="0"/>
    <n v="2001326"/>
    <s v="Sofortrechnung"/>
    <s v="eam\bekir.ahmed"/>
    <x v="0"/>
    <s v="31008"/>
    <s v="Smarterstore Srl"/>
    <x v="1"/>
    <s v="20"/>
    <s v="101300040"/>
    <x v="84"/>
    <s v="Apple iPhone 14 128GB"/>
    <n v="5"/>
    <n v="494.59449999999998"/>
    <n v="515"/>
    <n v="2575"/>
    <n v="20.4055"/>
    <n v="102.03"/>
    <n v="3.96"/>
    <s v="V0140"/>
    <x v="15"/>
    <s v="KPUD"/>
    <s v="EXP"/>
    <s v="Geräte"/>
    <x v="10"/>
    <n v="5"/>
    <n v="494.59449999999998"/>
    <n v="515"/>
    <n v="2575"/>
    <n v="20.4055"/>
    <n v="102.03"/>
    <n v="3.9623300970873784E-2"/>
    <n v="1"/>
    <m/>
    <x v="0"/>
    <s v="Nein"/>
    <x v="0"/>
  </r>
  <r>
    <n v="14574933"/>
    <x v="8"/>
    <x v="0"/>
    <n v="2001326"/>
    <s v="Sofortrechnung"/>
    <s v="eam\bekir.ahmed"/>
    <x v="0"/>
    <s v="31008"/>
    <s v="Smarterstore Srl"/>
    <x v="1"/>
    <s v="21"/>
    <s v="101700036"/>
    <x v="315"/>
    <s v="Oppo A40 4GB/128GB"/>
    <n v="2"/>
    <n v="93"/>
    <n v="89"/>
    <n v="178"/>
    <n v="-4"/>
    <n v="-8"/>
    <n v="-4.49"/>
    <s v="V0140"/>
    <x v="15"/>
    <s v="KPUD"/>
    <s v="EXP"/>
    <s v="Geräte"/>
    <x v="10"/>
    <n v="2"/>
    <n v="93"/>
    <n v="89"/>
    <n v="178"/>
    <n v="-4"/>
    <n v="-8"/>
    <n v="-4.49438202247191E-2"/>
    <n v="1"/>
    <m/>
    <x v="0"/>
    <s v="Nein"/>
    <x v="1"/>
  </r>
  <r>
    <n v="14574933"/>
    <x v="8"/>
    <x v="0"/>
    <n v="2001326"/>
    <s v="Sofortrechnung"/>
    <s v="eam\bekir.ahmed"/>
    <x v="0"/>
    <s v="31008"/>
    <s v="Smarterstore Srl"/>
    <x v="1"/>
    <s v="22"/>
    <s v="100050277"/>
    <x v="267"/>
    <s v="Motorola Edge 50 Neo 5G 512GB"/>
    <n v="1"/>
    <n v="235"/>
    <n v="255"/>
    <n v="255"/>
    <n v="20"/>
    <n v="20"/>
    <n v="7.84"/>
    <s v="V0140"/>
    <x v="15"/>
    <s v="KPUD"/>
    <s v="EXP"/>
    <s v="Geräte"/>
    <x v="10"/>
    <n v="1"/>
    <n v="235"/>
    <n v="255"/>
    <n v="255"/>
    <n v="20"/>
    <n v="20"/>
    <n v="7.8431372549019607E-2"/>
    <n v="1"/>
    <m/>
    <x v="0"/>
    <s v="Nein"/>
    <x v="0"/>
  </r>
  <r>
    <n v="14574933"/>
    <x v="8"/>
    <x v="0"/>
    <n v="2001326"/>
    <s v="Sofortrechnung"/>
    <s v="eam\bekir.ahmed"/>
    <x v="0"/>
    <s v="31008"/>
    <s v="Smarterstore Srl"/>
    <x v="1"/>
    <s v="23"/>
    <s v="101680029"/>
    <x v="275"/>
    <s v="OnePlus Nord CE4 5G 8GB/256GB"/>
    <n v="2"/>
    <n v="158.58330000000001"/>
    <n v="165"/>
    <n v="330"/>
    <n v="6.4166999999999996"/>
    <n v="12.83"/>
    <n v="3.88"/>
    <s v="V0140"/>
    <x v="15"/>
    <s v="KPUD"/>
    <s v="EXP"/>
    <s v="Geräte"/>
    <x v="10"/>
    <n v="2"/>
    <n v="158.58330000000001"/>
    <n v="165"/>
    <n v="330"/>
    <n v="6.4166999999999996"/>
    <n v="12.83"/>
    <n v="3.8878787878787881E-2"/>
    <n v="1"/>
    <m/>
    <x v="0"/>
    <s v="Nein"/>
    <x v="0"/>
  </r>
  <r>
    <n v="14574933"/>
    <x v="8"/>
    <x v="0"/>
    <n v="2001326"/>
    <s v="Sofortrechnung"/>
    <s v="eam\bekir.ahmed"/>
    <x v="0"/>
    <s v="31008"/>
    <s v="Smarterstore Srl"/>
    <x v="1"/>
    <s v="24"/>
    <s v="101030394"/>
    <x v="104"/>
    <s v="Samsung S928B S24 Ultra 5G 256GB"/>
    <n v="4"/>
    <n v="759"/>
    <n v="775"/>
    <n v="3100"/>
    <n v="16"/>
    <n v="64"/>
    <n v="2.06"/>
    <s v="V0140"/>
    <x v="15"/>
    <s v="KPUD"/>
    <s v="EXP"/>
    <s v="Geräte"/>
    <x v="10"/>
    <n v="4"/>
    <n v="759"/>
    <n v="775"/>
    <n v="3100"/>
    <n v="16"/>
    <n v="64"/>
    <n v="2.0645161290322581E-2"/>
    <n v="1"/>
    <m/>
    <x v="0"/>
    <s v="Nein"/>
    <x v="0"/>
  </r>
  <r>
    <n v="14574933"/>
    <x v="8"/>
    <x v="0"/>
    <n v="2001326"/>
    <s v="Sofortrechnung"/>
    <s v="eam\bekir.ahmed"/>
    <x v="0"/>
    <s v="31008"/>
    <s v="Smarterstore Srl"/>
    <x v="0"/>
    <s v="25"/>
    <s v="201300063"/>
    <x v="229"/>
    <s v="Apple AirPods 4"/>
    <n v="1"/>
    <n v="105.0431"/>
    <n v="114"/>
    <n v="114"/>
    <n v="8.9568999999999992"/>
    <n v="8.9600000000000009"/>
    <n v="7.85"/>
    <s v="V0140"/>
    <x v="15"/>
    <s v="KPUD"/>
    <s v="EXP"/>
    <s v="Zubehör"/>
    <x v="10"/>
    <n v="1"/>
    <n v="105.0431"/>
    <n v="114"/>
    <n v="114"/>
    <n v="8.9568999999999992"/>
    <n v="8.9600000000000009"/>
    <n v="7.8596491228070178E-2"/>
    <n v="1"/>
    <m/>
    <x v="0"/>
    <s v="Nein"/>
    <x v="0"/>
  </r>
  <r>
    <n v="14574933"/>
    <x v="8"/>
    <x v="0"/>
    <n v="2001326"/>
    <s v="Sofortrechnung"/>
    <s v="eam\bekir.ahmed"/>
    <x v="0"/>
    <s v="31008"/>
    <s v="Smarterstore Srl"/>
    <x v="1"/>
    <s v="26"/>
    <s v="101310025"/>
    <x v="492"/>
    <s v="Honor 200 Lite 256GB"/>
    <n v="1"/>
    <n v="153"/>
    <n v="149"/>
    <n v="149"/>
    <n v="-4"/>
    <n v="-4"/>
    <n v="-2.68"/>
    <s v="V0140"/>
    <x v="15"/>
    <s v="KPUD"/>
    <s v="EXP"/>
    <s v="Geräte"/>
    <x v="10"/>
    <n v="1"/>
    <n v="153"/>
    <n v="149"/>
    <n v="149"/>
    <n v="-4"/>
    <n v="-4"/>
    <n v="-2.6845637583892617E-2"/>
    <n v="1"/>
    <m/>
    <x v="0"/>
    <s v="Nein"/>
    <x v="1"/>
  </r>
  <r>
    <n v="14574933"/>
    <x v="8"/>
    <x v="0"/>
    <n v="2001326"/>
    <s v="Sofortrechnung"/>
    <s v="eam\bekir.ahmed"/>
    <x v="0"/>
    <s v="31008"/>
    <s v="Smarterstore Srl"/>
    <x v="0"/>
    <s v="27"/>
    <s v="201030062"/>
    <x v="158"/>
    <s v="Samsung Watch7 SM-L305 44mm BT"/>
    <n v="5"/>
    <n v="190"/>
    <n v="193"/>
    <n v="965"/>
    <n v="3"/>
    <n v="15"/>
    <n v="1.55"/>
    <s v="V0140"/>
    <x v="15"/>
    <s v="KPUD"/>
    <s v="EXP"/>
    <s v="Zubehör"/>
    <x v="10"/>
    <n v="5"/>
    <n v="190"/>
    <n v="193"/>
    <n v="965"/>
    <n v="3"/>
    <n v="15"/>
    <n v="1.5544041450777202E-2"/>
    <n v="1"/>
    <m/>
    <x v="0"/>
    <s v="Nein"/>
    <x v="0"/>
  </r>
  <r>
    <n v="14574933"/>
    <x v="8"/>
    <x v="0"/>
    <n v="2001326"/>
    <s v="Sofortrechnung"/>
    <s v="eam\bekir.ahmed"/>
    <x v="0"/>
    <s v="31008"/>
    <s v="Smarterstore Srl"/>
    <x v="1"/>
    <s v="28"/>
    <s v="101300037"/>
    <x v="91"/>
    <s v="Apple iPhone 14 128GB"/>
    <n v="5"/>
    <n v="491.02229999999997"/>
    <n v="515"/>
    <n v="2575"/>
    <n v="23.977699999999999"/>
    <n v="119.89"/>
    <n v="4.6500000000000004"/>
    <s v="V0140"/>
    <x v="15"/>
    <s v="KPUD"/>
    <s v="EXP"/>
    <s v="Geräte"/>
    <x v="10"/>
    <n v="5"/>
    <n v="491.02229999999997"/>
    <n v="515"/>
    <n v="2575"/>
    <n v="23.977699999999999"/>
    <n v="119.89"/>
    <n v="4.6559223300970877E-2"/>
    <n v="1"/>
    <m/>
    <x v="0"/>
    <s v="Nein"/>
    <x v="0"/>
  </r>
  <r>
    <n v="14574933"/>
    <x v="8"/>
    <x v="0"/>
    <n v="2001326"/>
    <s v="Sofortrechnung"/>
    <s v="eam\bekir.ahmed"/>
    <x v="0"/>
    <s v="31008"/>
    <s v="Smarterstore Srl"/>
    <x v="1"/>
    <s v="29"/>
    <s v="101690259"/>
    <x v="240"/>
    <s v="Xiaomi Redmi Note 13 Pro+ 5G 8GB/256GB"/>
    <n v="3"/>
    <n v="238"/>
    <n v="244"/>
    <n v="732"/>
    <n v="6"/>
    <n v="18"/>
    <n v="2.4500000000000002"/>
    <s v="V0140"/>
    <x v="15"/>
    <s v="KPUD"/>
    <s v="EXP"/>
    <s v="Geräte"/>
    <x v="10"/>
    <n v="3"/>
    <n v="238"/>
    <n v="244"/>
    <n v="732"/>
    <n v="6"/>
    <n v="18"/>
    <n v="2.4590163934426229E-2"/>
    <n v="1"/>
    <m/>
    <x v="0"/>
    <s v="Nein"/>
    <x v="0"/>
  </r>
  <r>
    <n v="14574933"/>
    <x v="8"/>
    <x v="0"/>
    <n v="2001326"/>
    <s v="Sofortrechnung"/>
    <s v="eam\bekir.ahmed"/>
    <x v="0"/>
    <s v="31008"/>
    <s v="Smarterstore Srl"/>
    <x v="1"/>
    <s v="30"/>
    <s v="101030471"/>
    <x v="129"/>
    <s v="Samsung A356B A35 5G 256GB"/>
    <n v="5"/>
    <n v="223.98009999999999"/>
    <n v="236"/>
    <n v="1180"/>
    <n v="12.0199"/>
    <n v="60.1"/>
    <n v="5.09"/>
    <s v="V0140"/>
    <x v="15"/>
    <s v="KPUD"/>
    <s v="EXP"/>
    <s v="Geräte"/>
    <x v="10"/>
    <n v="5"/>
    <n v="223.98009999999999"/>
    <n v="236"/>
    <n v="1180"/>
    <n v="12.0199"/>
    <n v="60.1"/>
    <n v="5.093220338983051E-2"/>
    <n v="1"/>
    <m/>
    <x v="0"/>
    <s v="Nein"/>
    <x v="0"/>
  </r>
  <r>
    <n v="14575134"/>
    <x v="8"/>
    <x v="0"/>
    <n v="2001327"/>
    <s v="Sofortrechnung"/>
    <s v="eam\mustafa.oezer"/>
    <x v="3"/>
    <s v="40009"/>
    <s v="Milena Zimmermann"/>
    <x v="0"/>
    <s v="1"/>
    <s v="200300280"/>
    <x v="444"/>
    <s v="Apple AirPods Pro (2. Generation)"/>
    <n v="1"/>
    <n v="182"/>
    <n v="258.95999999999998"/>
    <n v="258.95999999999998"/>
    <n v="76.959999999999994"/>
    <n v="35.61"/>
    <n v="29.71"/>
    <s v="V0159"/>
    <x v="12"/>
    <s v="O-COFI"/>
    <s v="FHK"/>
    <s v="Zubehör"/>
    <x v="2"/>
    <n v="1"/>
    <n v="182"/>
    <n v="258.95999999999998"/>
    <n v="258.95999999999998"/>
    <n v="76.959999999999994"/>
    <n v="35.61"/>
    <n v="0.13751158480074144"/>
    <n v="1"/>
    <m/>
    <x v="0"/>
    <s v="Nein"/>
    <x v="0"/>
  </r>
  <r>
    <n v="14575138"/>
    <x v="8"/>
    <x v="0"/>
    <n v="2001328"/>
    <s v="Sofortrechnung"/>
    <s v="eam\mustafa.oezer"/>
    <x v="3"/>
    <s v="40009"/>
    <s v="Marcel Mantho"/>
    <x v="1"/>
    <s v="1"/>
    <s v="100034490"/>
    <x v="219"/>
    <s v="Samsung S928B S24 Ultra 5G 256GB"/>
    <n v="1"/>
    <n v="821.67439999999999"/>
    <n v="1128.96"/>
    <n v="1128.96"/>
    <n v="307.28559999999999"/>
    <n v="127.04"/>
    <n v="27.21"/>
    <s v="V0159"/>
    <x v="12"/>
    <s v="O-COFI"/>
    <s v="FHK"/>
    <s v="Geräte"/>
    <x v="2"/>
    <n v="1"/>
    <n v="821.67439999999999"/>
    <n v="1128.96"/>
    <n v="1128.96"/>
    <n v="307.28559999999999"/>
    <n v="127.04"/>
    <n v="0.11252834467120182"/>
    <n v="1"/>
    <m/>
    <x v="0"/>
    <s v="Nein"/>
    <x v="0"/>
  </r>
  <r>
    <n v="14575081"/>
    <x v="8"/>
    <x v="0"/>
    <n v="2001329"/>
    <s v="Sofortrechnung"/>
    <s v="eam\bekir.ahmed"/>
    <x v="0"/>
    <s v="31008"/>
    <s v="Smarterstore Srl"/>
    <x v="1"/>
    <s v="1"/>
    <s v="101030496"/>
    <x v="292"/>
    <s v="Samsung X216B Tab A9+ 5G 128GB"/>
    <n v="1"/>
    <n v="182.7586"/>
    <n v="205"/>
    <n v="205"/>
    <n v="22.241399999999999"/>
    <n v="22.24"/>
    <n v="10.84"/>
    <s v="V0140"/>
    <x v="15"/>
    <s v="KPUD"/>
    <s v="EXP"/>
    <s v="Geräte"/>
    <x v="10"/>
    <n v="1"/>
    <n v="182.7586"/>
    <n v="205"/>
    <n v="205"/>
    <n v="22.241399999999999"/>
    <n v="22.24"/>
    <n v="0.10848780487804878"/>
    <n v="1"/>
    <m/>
    <x v="0"/>
    <s v="Nein"/>
    <x v="0"/>
  </r>
  <r>
    <n v="14575081"/>
    <x v="8"/>
    <x v="0"/>
    <n v="2001329"/>
    <s v="Sofortrechnung"/>
    <s v="eam\bekir.ahmed"/>
    <x v="0"/>
    <s v="31008"/>
    <s v="Smarterstore Srl"/>
    <x v="1"/>
    <s v="2"/>
    <s v="100303137"/>
    <x v="209"/>
    <s v="Apple iPhone 16 Pro Max 256GB"/>
    <n v="2"/>
    <n v="1101.0044"/>
    <n v="1119"/>
    <n v="2238"/>
    <n v="17.9956"/>
    <n v="35.99"/>
    <n v="1.6"/>
    <s v="V0140"/>
    <x v="15"/>
    <s v="KPUD"/>
    <s v="EXP"/>
    <s v="Geräte"/>
    <x v="10"/>
    <n v="2"/>
    <n v="1101.0044"/>
    <n v="1119"/>
    <n v="2238"/>
    <n v="17.9956"/>
    <n v="35.99"/>
    <n v="1.6081322609472745E-2"/>
    <n v="1"/>
    <m/>
    <x v="0"/>
    <s v="Nein"/>
    <x v="0"/>
  </r>
  <r>
    <n v="14575081"/>
    <x v="8"/>
    <x v="0"/>
    <n v="2001329"/>
    <s v="Sofortrechnung"/>
    <s v="eam\bekir.ahmed"/>
    <x v="0"/>
    <s v="31008"/>
    <s v="Smarterstore Srl"/>
    <x v="1"/>
    <s v="3"/>
    <s v="100302952"/>
    <x v="20"/>
    <s v="Apple iPhone 15 128GB"/>
    <n v="3"/>
    <n v="617.76790000000005"/>
    <n v="625"/>
    <n v="1875"/>
    <n v="7.2321"/>
    <n v="21.7"/>
    <n v="1.1499999999999999"/>
    <s v="V0140"/>
    <x v="15"/>
    <s v="KPUD"/>
    <s v="EXP"/>
    <s v="Geräte"/>
    <x v="10"/>
    <n v="3"/>
    <n v="617.76790000000005"/>
    <n v="625"/>
    <n v="1875"/>
    <n v="7.2321"/>
    <n v="21.7"/>
    <n v="1.1573333333333333E-2"/>
    <n v="1"/>
    <m/>
    <x v="0"/>
    <s v="Nein"/>
    <x v="0"/>
  </r>
  <r>
    <n v="14575081"/>
    <x v="8"/>
    <x v="0"/>
    <n v="2001329"/>
    <s v="Sofortrechnung"/>
    <s v="eam\bekir.ahmed"/>
    <x v="0"/>
    <s v="31008"/>
    <s v="Smarterstore Srl"/>
    <x v="1"/>
    <s v="4"/>
    <s v="101690209"/>
    <x v="12"/>
    <s v="Xiaomi Redmi Pad SE 8GB/256GB [WiFi]"/>
    <n v="2"/>
    <n v="129.98869999999999"/>
    <n v="145"/>
    <n v="290"/>
    <n v="15.0113"/>
    <n v="30.02"/>
    <n v="10.35"/>
    <s v="V0140"/>
    <x v="15"/>
    <s v="KPUD"/>
    <s v="EXP"/>
    <s v="Geräte"/>
    <x v="10"/>
    <n v="2"/>
    <n v="129.98869999999999"/>
    <n v="145"/>
    <n v="290"/>
    <n v="15.0113"/>
    <n v="30.02"/>
    <n v="0.10351724137931034"/>
    <n v="1"/>
    <m/>
    <x v="0"/>
    <s v="Nein"/>
    <x v="0"/>
  </r>
  <r>
    <n v="14575081"/>
    <x v="8"/>
    <x v="0"/>
    <n v="2001329"/>
    <s v="Sofortrechnung"/>
    <s v="eam\bekir.ahmed"/>
    <x v="0"/>
    <s v="31008"/>
    <s v="Smarterstore Srl"/>
    <x v="1"/>
    <s v="5"/>
    <s v="101030516"/>
    <x v="137"/>
    <s v="Samsung S928B S24 Ultra 5G 512GB"/>
    <n v="11"/>
    <n v="848.8066"/>
    <n v="839"/>
    <n v="9229"/>
    <n v="-9.8065999999999995"/>
    <n v="-107.87"/>
    <n v="-1.1599999999999999"/>
    <s v="V0140"/>
    <x v="15"/>
    <s v="KPUD"/>
    <s v="EXP"/>
    <s v="Geräte"/>
    <x v="10"/>
    <n v="11"/>
    <n v="848.8066"/>
    <n v="839"/>
    <n v="9229"/>
    <n v="-9.8065999999999995"/>
    <n v="-107.87"/>
    <n v="-1.1688156896738543E-2"/>
    <n v="1"/>
    <m/>
    <x v="0"/>
    <s v="Nein"/>
    <x v="1"/>
  </r>
  <r>
    <n v="14575081"/>
    <x v="8"/>
    <x v="0"/>
    <n v="2001329"/>
    <s v="Sofortrechnung"/>
    <s v="eam\bekir.ahmed"/>
    <x v="0"/>
    <s v="31008"/>
    <s v="Smarterstore Srl"/>
    <x v="1"/>
    <s v="6"/>
    <s v="101030492"/>
    <x v="138"/>
    <s v="Samsung A356B A35 5G 256GB"/>
    <n v="3"/>
    <n v="227.2817"/>
    <n v="236"/>
    <n v="708"/>
    <n v="8.7182999999999993"/>
    <n v="26.15"/>
    <n v="3.69"/>
    <s v="V0140"/>
    <x v="15"/>
    <s v="KPUD"/>
    <s v="EXP"/>
    <s v="Geräte"/>
    <x v="10"/>
    <n v="3"/>
    <n v="227.2817"/>
    <n v="236"/>
    <n v="708"/>
    <n v="8.7182999999999993"/>
    <n v="26.15"/>
    <n v="3.6935028248587569E-2"/>
    <n v="1"/>
    <m/>
    <x v="0"/>
    <s v="Nein"/>
    <x v="0"/>
  </r>
  <r>
    <n v="14575081"/>
    <x v="8"/>
    <x v="0"/>
    <n v="2001329"/>
    <s v="Sofortrechnung"/>
    <s v="eam\bekir.ahmed"/>
    <x v="0"/>
    <s v="31008"/>
    <s v="Smarterstore Srl"/>
    <x v="1"/>
    <s v="7"/>
    <s v="101030382"/>
    <x v="28"/>
    <s v="Samsung S921B S24 5G 256GB"/>
    <n v="1"/>
    <n v="527.87900000000002"/>
    <n v="555"/>
    <n v="555"/>
    <n v="27.120999999999999"/>
    <n v="27.12"/>
    <n v="4.88"/>
    <s v="V0140"/>
    <x v="15"/>
    <s v="KPUD"/>
    <s v="EXP"/>
    <s v="Geräte"/>
    <x v="10"/>
    <n v="1"/>
    <n v="527.87900000000002"/>
    <n v="555"/>
    <n v="555"/>
    <n v="27.120999999999999"/>
    <n v="27.12"/>
    <n v="4.8864864864864868E-2"/>
    <n v="1"/>
    <m/>
    <x v="0"/>
    <s v="Nein"/>
    <x v="0"/>
  </r>
  <r>
    <n v="14575081"/>
    <x v="8"/>
    <x v="0"/>
    <n v="2001329"/>
    <s v="Sofortrechnung"/>
    <s v="eam\bekir.ahmed"/>
    <x v="0"/>
    <s v="31008"/>
    <s v="Smarterstore Srl"/>
    <x v="1"/>
    <s v="8"/>
    <s v="100050279"/>
    <x v="258"/>
    <s v="Motorola Edge 50 Neo 5G 512GB"/>
    <n v="1"/>
    <n v="235"/>
    <n v="255"/>
    <n v="255"/>
    <n v="20"/>
    <n v="20"/>
    <n v="7.84"/>
    <s v="V0140"/>
    <x v="15"/>
    <s v="KPUD"/>
    <s v="EXP"/>
    <s v="Geräte"/>
    <x v="10"/>
    <n v="1"/>
    <n v="235"/>
    <n v="255"/>
    <n v="255"/>
    <n v="20"/>
    <n v="20"/>
    <n v="7.8431372549019607E-2"/>
    <n v="1"/>
    <m/>
    <x v="0"/>
    <s v="Nein"/>
    <x v="0"/>
  </r>
  <r>
    <n v="14575081"/>
    <x v="8"/>
    <x v="0"/>
    <n v="2001329"/>
    <s v="Sofortrechnung"/>
    <s v="eam\bekir.ahmed"/>
    <x v="0"/>
    <s v="31008"/>
    <s v="Smarterstore Srl"/>
    <x v="0"/>
    <s v="9"/>
    <s v="200300390"/>
    <x v="216"/>
    <s v="nach Aufnahme in Preisliste pflegen"/>
    <n v="5"/>
    <n v="660"/>
    <n v="676"/>
    <n v="3380"/>
    <n v="16"/>
    <n v="80"/>
    <n v="2.36"/>
    <s v="V0140"/>
    <x v="15"/>
    <s v="KPUD"/>
    <s v="EXP"/>
    <s v="Zubehör"/>
    <x v="10"/>
    <n v="5"/>
    <n v="660"/>
    <n v="676"/>
    <n v="3380"/>
    <n v="16"/>
    <n v="80"/>
    <n v="2.3668639053254437E-2"/>
    <n v="1"/>
    <m/>
    <x v="0"/>
    <s v="Nein"/>
    <x v="0"/>
  </r>
  <r>
    <n v="14575081"/>
    <x v="8"/>
    <x v="0"/>
    <n v="2001329"/>
    <s v="Sofortrechnung"/>
    <s v="eam\bekir.ahmed"/>
    <x v="0"/>
    <s v="31008"/>
    <s v="Smarterstore Srl"/>
    <x v="1"/>
    <s v="10"/>
    <s v="101060028"/>
    <x v="191"/>
    <s v="Google Pixel 8 Pro 128GB"/>
    <n v="1"/>
    <n v="417"/>
    <n v="439"/>
    <n v="439"/>
    <n v="22"/>
    <n v="22"/>
    <n v="5.01"/>
    <s v="V0140"/>
    <x v="15"/>
    <s v="KPUD"/>
    <s v="EXP"/>
    <s v="Geräte"/>
    <x v="10"/>
    <n v="1"/>
    <n v="417"/>
    <n v="439"/>
    <n v="439"/>
    <n v="22"/>
    <n v="22"/>
    <n v="5.011389521640091E-2"/>
    <n v="1"/>
    <m/>
    <x v="0"/>
    <s v="Nein"/>
    <x v="0"/>
  </r>
  <r>
    <n v="14575081"/>
    <x v="8"/>
    <x v="0"/>
    <n v="2001329"/>
    <s v="Sofortrechnung"/>
    <s v="eam\bekir.ahmed"/>
    <x v="0"/>
    <s v="31008"/>
    <s v="Smarterstore Srl"/>
    <x v="1"/>
    <s v="11"/>
    <s v="100302928"/>
    <x v="103"/>
    <s v="Apple iPhone 15 Pro Max 256GB"/>
    <n v="1"/>
    <n v="991.57889999999998"/>
    <n v="1039"/>
    <n v="1039"/>
    <n v="47.421100000000003"/>
    <n v="47.42"/>
    <n v="4.5599999999999996"/>
    <s v="V0140"/>
    <x v="15"/>
    <s v="KPUD"/>
    <s v="EXP"/>
    <s v="Geräte"/>
    <x v="10"/>
    <n v="1"/>
    <n v="991.57889999999998"/>
    <n v="1039"/>
    <n v="1039"/>
    <n v="47.421100000000003"/>
    <n v="47.42"/>
    <n v="4.5640038498556308E-2"/>
    <n v="1"/>
    <m/>
    <x v="0"/>
    <s v="Nein"/>
    <x v="0"/>
  </r>
  <r>
    <n v="14575081"/>
    <x v="8"/>
    <x v="0"/>
    <n v="2001329"/>
    <s v="Sofortrechnung"/>
    <s v="eam\bekir.ahmed"/>
    <x v="0"/>
    <s v="31008"/>
    <s v="Smarterstore Srl"/>
    <x v="1"/>
    <s v="12"/>
    <s v="101030394"/>
    <x v="104"/>
    <s v="Samsung S928B S24 Ultra 5G 256GB"/>
    <n v="5"/>
    <n v="759"/>
    <n v="773"/>
    <n v="3865"/>
    <n v="14"/>
    <n v="70"/>
    <n v="1.81"/>
    <s v="V0140"/>
    <x v="15"/>
    <s v="KPUD"/>
    <s v="EXP"/>
    <s v="Geräte"/>
    <x v="10"/>
    <n v="5"/>
    <n v="759"/>
    <n v="773"/>
    <n v="3865"/>
    <n v="14"/>
    <n v="70"/>
    <n v="1.8111254851228976E-2"/>
    <n v="1"/>
    <m/>
    <x v="0"/>
    <s v="Nein"/>
    <x v="0"/>
  </r>
  <r>
    <n v="14575081"/>
    <x v="8"/>
    <x v="0"/>
    <n v="2001329"/>
    <s v="Sofortrechnung"/>
    <s v="eam\bekir.ahmed"/>
    <x v="0"/>
    <s v="31008"/>
    <s v="Smarterstore Srl"/>
    <x v="1"/>
    <s v="13"/>
    <s v="101680021"/>
    <x v="687"/>
    <s v="OnePlus 12 5G 16GB/512GB"/>
    <n v="1"/>
    <n v="585"/>
    <n v="649"/>
    <n v="649"/>
    <n v="64"/>
    <n v="64"/>
    <n v="9.86"/>
    <s v="V0140"/>
    <x v="15"/>
    <s v="KPUD"/>
    <s v="EXP"/>
    <s v="Geräte"/>
    <x v="10"/>
    <n v="1"/>
    <n v="585"/>
    <n v="649"/>
    <n v="649"/>
    <n v="64"/>
    <n v="64"/>
    <n v="9.861325115562404E-2"/>
    <n v="1"/>
    <m/>
    <x v="0"/>
    <s v="Nein"/>
    <x v="0"/>
  </r>
  <r>
    <n v="14575081"/>
    <x v="8"/>
    <x v="0"/>
    <n v="2001329"/>
    <s v="Sofortrechnung"/>
    <s v="eam\bekir.ahmed"/>
    <x v="0"/>
    <s v="31008"/>
    <s v="Smarterstore Srl"/>
    <x v="1"/>
    <s v="14"/>
    <s v="100060669"/>
    <x v="33"/>
    <s v="Google Pixel 7a 128GB"/>
    <n v="3"/>
    <n v="226"/>
    <n v="234"/>
    <n v="702"/>
    <n v="8"/>
    <n v="24"/>
    <n v="3.41"/>
    <s v="V0140"/>
    <x v="15"/>
    <s v="KPUD"/>
    <s v="EXP"/>
    <s v="Geräte"/>
    <x v="10"/>
    <n v="3"/>
    <n v="226"/>
    <n v="234"/>
    <n v="702"/>
    <n v="8"/>
    <n v="24"/>
    <n v="3.4188034188034191E-2"/>
    <n v="1"/>
    <m/>
    <x v="0"/>
    <s v="Nein"/>
    <x v="0"/>
  </r>
  <r>
    <n v="14575081"/>
    <x v="8"/>
    <x v="0"/>
    <n v="2001329"/>
    <s v="Sofortrechnung"/>
    <s v="eam\bekir.ahmed"/>
    <x v="0"/>
    <s v="31008"/>
    <s v="Smarterstore Srl"/>
    <x v="1"/>
    <s v="15"/>
    <s v="100690672"/>
    <x v="379"/>
    <s v="Xiaomi 14T Pro 5G 12GB/512GB"/>
    <n v="10"/>
    <n v="485"/>
    <n v="491"/>
    <n v="4910"/>
    <n v="6"/>
    <n v="60"/>
    <n v="1.22"/>
    <s v="V0140"/>
    <x v="15"/>
    <s v="KPUD"/>
    <s v="EXP"/>
    <s v="Geräte"/>
    <x v="10"/>
    <n v="10"/>
    <n v="485"/>
    <n v="491"/>
    <n v="4910"/>
    <n v="6"/>
    <n v="60"/>
    <n v="1.2219959266802444E-2"/>
    <n v="1"/>
    <m/>
    <x v="0"/>
    <s v="Nein"/>
    <x v="0"/>
  </r>
  <r>
    <n v="14575142"/>
    <x v="8"/>
    <x v="0"/>
    <n v="2001330"/>
    <s v="Sofortrechnung"/>
    <s v="eam\mustafa.oezer"/>
    <x v="3"/>
    <s v="40009"/>
    <s v="Joel Otto"/>
    <x v="0"/>
    <s v="1"/>
    <s v="201230001"/>
    <x v="208"/>
    <s v="Sony Playstation 5 Slim Disc Edition"/>
    <n v="1"/>
    <n v="405.41669999999999"/>
    <n v="579"/>
    <n v="579"/>
    <n v="173.58330000000001"/>
    <n v="81.13"/>
    <n v="29.97"/>
    <s v="V0159"/>
    <x v="12"/>
    <s v="O-COFI"/>
    <s v="FHK"/>
    <s v="Zubehör"/>
    <x v="2"/>
    <n v="1"/>
    <n v="405.41669999999999"/>
    <n v="579"/>
    <n v="579"/>
    <n v="173.58330000000001"/>
    <n v="81.13"/>
    <n v="0.1401208981001727"/>
    <n v="1"/>
    <m/>
    <x v="0"/>
    <s v="Nein"/>
    <x v="0"/>
  </r>
  <r>
    <n v="14575132"/>
    <x v="8"/>
    <x v="0"/>
    <n v="2001331"/>
    <s v="Sofortrechnung"/>
    <s v="eam\mustafa.oezer"/>
    <x v="2"/>
    <s v="22816"/>
    <s v="Conexus GmbH"/>
    <x v="0"/>
    <s v="1"/>
    <s v="200311491"/>
    <x v="474"/>
    <s v="Emporia Massagepistole MASS-GUN21-B"/>
    <n v="3"/>
    <n v="0"/>
    <n v="12"/>
    <n v="36"/>
    <n v="12"/>
    <n v="36"/>
    <m/>
    <s v="V0163"/>
    <x v="11"/>
    <s v="KABB5"/>
    <s v="FHK"/>
    <s v="Zubehör"/>
    <x v="2"/>
    <n v="3"/>
    <n v="0"/>
    <n v="12"/>
    <n v="36"/>
    <n v="12"/>
    <n v="36"/>
    <n v="1"/>
    <n v="1"/>
    <m/>
    <x v="0"/>
    <s v="Nein"/>
    <x v="0"/>
  </r>
  <r>
    <n v="14575132"/>
    <x v="8"/>
    <x v="0"/>
    <n v="2001331"/>
    <s v="Sofortrechnung"/>
    <s v="eam\mustafa.oezer"/>
    <x v="2"/>
    <s v="22816"/>
    <s v="Conexus GmbH"/>
    <x v="1"/>
    <s v="2"/>
    <s v="101690242"/>
    <x v="43"/>
    <s v="Xiaomi Redmi Note 13 Pro 5G 8GB/256GB"/>
    <n v="1"/>
    <n v="204.57390000000001"/>
    <n v="222"/>
    <n v="222"/>
    <n v="17.426100000000002"/>
    <n v="17.43"/>
    <n v="7.84"/>
    <s v="V0163"/>
    <x v="11"/>
    <s v="KABB5"/>
    <s v="FHK"/>
    <s v="Geräte"/>
    <x v="2"/>
    <n v="1"/>
    <n v="204.57390000000001"/>
    <n v="222"/>
    <n v="222"/>
    <n v="17.426100000000002"/>
    <n v="17.43"/>
    <n v="7.8513513513513516E-2"/>
    <n v="1"/>
    <m/>
    <x v="0"/>
    <s v="Nein"/>
    <x v="0"/>
  </r>
  <r>
    <n v="14575132"/>
    <x v="8"/>
    <x v="0"/>
    <n v="2001331"/>
    <s v="Sofortrechnung"/>
    <s v="eam\mustafa.oezer"/>
    <x v="2"/>
    <s v="22816"/>
    <s v="Conexus GmbH"/>
    <x v="1"/>
    <s v="3"/>
    <s v="101030379"/>
    <x v="100"/>
    <s v="Samsung S921B S24 5G 128GB"/>
    <n v="1"/>
    <n v="483.93950000000001"/>
    <n v="499"/>
    <n v="499"/>
    <n v="15.060499999999999"/>
    <n v="15.06"/>
    <n v="3.01"/>
    <s v="V0163"/>
    <x v="11"/>
    <s v="KABB5"/>
    <s v="FHK"/>
    <s v="Geräte"/>
    <x v="2"/>
    <n v="1"/>
    <n v="483.93950000000001"/>
    <n v="499"/>
    <n v="499"/>
    <n v="15.060499999999999"/>
    <n v="15.06"/>
    <n v="3.0180360721442888E-2"/>
    <n v="1"/>
    <m/>
    <x v="0"/>
    <s v="Nein"/>
    <x v="0"/>
  </r>
  <r>
    <n v="14575132"/>
    <x v="8"/>
    <x v="0"/>
    <n v="2001331"/>
    <s v="Sofortrechnung"/>
    <s v="eam\mustafa.oezer"/>
    <x v="2"/>
    <s v="22816"/>
    <s v="Conexus GmbH"/>
    <x v="1"/>
    <s v="4"/>
    <s v="101030658"/>
    <x v="424"/>
    <s v="Samsung A165F A16 128GB"/>
    <n v="2"/>
    <n v="109"/>
    <n v="129"/>
    <n v="258"/>
    <n v="20"/>
    <n v="40"/>
    <n v="15.5"/>
    <s v="V0163"/>
    <x v="11"/>
    <s v="KABB5"/>
    <s v="FHK"/>
    <s v="Geräte"/>
    <x v="2"/>
    <n v="2"/>
    <n v="109"/>
    <n v="129"/>
    <n v="258"/>
    <n v="20"/>
    <n v="40"/>
    <n v="0.15503875968992248"/>
    <n v="1"/>
    <m/>
    <x v="0"/>
    <s v="Nein"/>
    <x v="0"/>
  </r>
  <r>
    <n v="14575132"/>
    <x v="8"/>
    <x v="0"/>
    <n v="2001331"/>
    <s v="Sofortrechnung"/>
    <s v="eam\mustafa.oezer"/>
    <x v="2"/>
    <s v="22816"/>
    <s v="Conexus GmbH"/>
    <x v="7"/>
    <s v="5"/>
    <s v="700970491"/>
    <x v="377"/>
    <m/>
    <n v="2"/>
    <n v="0"/>
    <n v="0"/>
    <n v="0"/>
    <m/>
    <n v="0"/>
    <m/>
    <s v="V0163"/>
    <x v="11"/>
    <s v="KABB5"/>
    <s v="FHK"/>
    <s v="Marketing"/>
    <x v="2"/>
    <n v="2"/>
    <n v="0"/>
    <n v="0"/>
    <n v="0"/>
    <n v="0"/>
    <n v="0"/>
    <n v="0"/>
    <n v="1"/>
    <m/>
    <x v="0"/>
    <s v="Nein"/>
    <x v="0"/>
  </r>
  <r>
    <n v="14573835"/>
    <x v="8"/>
    <x v="0"/>
    <n v="2001332"/>
    <s v="Sofortrechnung"/>
    <s v="eam\mustafa.oezer"/>
    <x v="0"/>
    <s v="29065"/>
    <s v="KONECT SAS"/>
    <x v="1"/>
    <s v="1"/>
    <s v="101030433"/>
    <x v="700"/>
    <s v="Samsung X306B Tab Active5 5G 128GB EE"/>
    <n v="20"/>
    <n v="323"/>
    <n v="329"/>
    <n v="6580"/>
    <n v="6"/>
    <n v="120"/>
    <n v="1.82"/>
    <s v="V0012"/>
    <x v="1"/>
    <s v="KÜB8"/>
    <s v="EXP"/>
    <s v="Geräte"/>
    <x v="1"/>
    <n v="20"/>
    <n v="323"/>
    <n v="329"/>
    <n v="6580"/>
    <n v="6"/>
    <n v="120"/>
    <n v="1.82370820668693E-2"/>
    <n v="1"/>
    <m/>
    <x v="0"/>
    <s v="Nein"/>
    <x v="0"/>
  </r>
  <r>
    <n v="14573835"/>
    <x v="8"/>
    <x v="0"/>
    <n v="2001332"/>
    <s v="Sofortrechnung"/>
    <s v="eam\mustafa.oezer"/>
    <x v="0"/>
    <s v="29065"/>
    <s v="KONECT SAS"/>
    <x v="1"/>
    <s v="2"/>
    <s v="101690343"/>
    <x v="589"/>
    <s v="Xiaomi Redmi Pad SE 8.7&quot; 4G 4GB/128GB"/>
    <n v="1"/>
    <n v="95.736900000000006"/>
    <n v="98"/>
    <n v="98"/>
    <n v="2.2631000000000001"/>
    <n v="2.2599999999999998"/>
    <n v="2.2999999999999998"/>
    <s v="V0012"/>
    <x v="1"/>
    <s v="KÜB8"/>
    <s v="EXP"/>
    <s v="Geräte"/>
    <x v="1"/>
    <n v="1"/>
    <n v="95.736900000000006"/>
    <n v="98"/>
    <n v="98"/>
    <n v="2.2631000000000001"/>
    <n v="2.2599999999999998"/>
    <n v="2.3061224489795917E-2"/>
    <n v="1"/>
    <m/>
    <x v="0"/>
    <s v="Nein"/>
    <x v="0"/>
  </r>
  <r>
    <n v="14573835"/>
    <x v="8"/>
    <x v="0"/>
    <n v="2001332"/>
    <s v="Sofortrechnung"/>
    <s v="eam\mustafa.oezer"/>
    <x v="0"/>
    <s v="29065"/>
    <s v="KONECT SAS"/>
    <x v="1"/>
    <s v="3"/>
    <s v="101030408"/>
    <x v="204"/>
    <s v="Samsung X110N Tab A9 64GB [WiFi]"/>
    <n v="10"/>
    <n v="90.957800000000006"/>
    <n v="96"/>
    <n v="960"/>
    <n v="5.0422000000000002"/>
    <n v="50.42"/>
    <n v="5.25"/>
    <s v="V0012"/>
    <x v="1"/>
    <s v="KÜB8"/>
    <s v="EXP"/>
    <s v="Geräte"/>
    <x v="1"/>
    <n v="10"/>
    <n v="90.957800000000006"/>
    <n v="96"/>
    <n v="960"/>
    <n v="5.0422000000000002"/>
    <n v="50.42"/>
    <n v="5.2520833333333336E-2"/>
    <n v="1"/>
    <m/>
    <x v="0"/>
    <s v="Nein"/>
    <x v="0"/>
  </r>
  <r>
    <n v="14573835"/>
    <x v="8"/>
    <x v="0"/>
    <n v="2001332"/>
    <s v="Sofortrechnung"/>
    <s v="eam\mustafa.oezer"/>
    <x v="0"/>
    <s v="29065"/>
    <s v="KONECT SAS"/>
    <x v="1"/>
    <s v="4"/>
    <s v="100034500"/>
    <x v="247"/>
    <s v="Samsung A546B A54 5G 128GB"/>
    <n v="40"/>
    <n v="227.03649999999999"/>
    <n v="229"/>
    <n v="9160"/>
    <n v="1.9635"/>
    <n v="78.540000000000006"/>
    <n v="0.85"/>
    <s v="V0012"/>
    <x v="1"/>
    <s v="KÜB8"/>
    <s v="EXP"/>
    <s v="Geräte"/>
    <x v="1"/>
    <n v="40"/>
    <n v="227.03649999999999"/>
    <n v="229"/>
    <n v="9160"/>
    <n v="1.9635"/>
    <n v="78.540000000000006"/>
    <n v="8.5742358078602626E-3"/>
    <n v="1"/>
    <m/>
    <x v="0"/>
    <s v="Nein"/>
    <x v="0"/>
  </r>
  <r>
    <n v="14573835"/>
    <x v="8"/>
    <x v="0"/>
    <n v="2001332"/>
    <s v="Sofortrechnung"/>
    <s v="eam\mustafa.oezer"/>
    <x v="0"/>
    <s v="29065"/>
    <s v="KONECT SAS"/>
    <x v="1"/>
    <s v="5"/>
    <s v="101030410"/>
    <x v="701"/>
    <s v="Samsung X216B Tab A9+ 5G 64GB"/>
    <n v="100"/>
    <n v="164.9"/>
    <n v="175"/>
    <n v="17500"/>
    <n v="10.1"/>
    <n v="1010"/>
    <n v="5.77"/>
    <s v="V0012"/>
    <x v="1"/>
    <s v="KÜB8"/>
    <s v="EXP"/>
    <s v="Geräte"/>
    <x v="1"/>
    <n v="100"/>
    <n v="164.9"/>
    <n v="175"/>
    <n v="17500"/>
    <n v="10.1"/>
    <n v="1010"/>
    <n v="5.7714285714285711E-2"/>
    <n v="1"/>
    <m/>
    <x v="0"/>
    <s v="Nein"/>
    <x v="0"/>
  </r>
  <r>
    <n v="14575217"/>
    <x v="8"/>
    <x v="0"/>
    <n v="2001333"/>
    <s v="Prov. Gutschrift"/>
    <s v="Sage"/>
    <x v="2"/>
    <s v="29760"/>
    <s v="Teleworld"/>
    <x v="4"/>
    <s v="1"/>
    <s v="400310015"/>
    <x v="222"/>
    <s v="Provisionen"/>
    <n v="1"/>
    <n v="0"/>
    <n v="60"/>
    <n v="60"/>
    <n v="60"/>
    <n v="60"/>
    <m/>
    <s v="V0162"/>
    <x v="8"/>
    <s v="KABB0"/>
    <s v="FHK"/>
    <s v="Provisionen"/>
    <x v="2"/>
    <n v="-1"/>
    <n v="0"/>
    <n v="60"/>
    <n v="-60"/>
    <n v="-60"/>
    <n v="-60"/>
    <n v="-1"/>
    <n v="-1"/>
    <m/>
    <x v="3"/>
    <s v="Nein"/>
    <x v="1"/>
  </r>
  <r>
    <n v="14575218"/>
    <x v="8"/>
    <x v="0"/>
    <n v="2001334"/>
    <s v="Prov. Gutschrift"/>
    <s v="Sage"/>
    <x v="2"/>
    <s v="29354"/>
    <s v="Tell4u GmbH"/>
    <x v="4"/>
    <s v="1"/>
    <s v="400150099"/>
    <x v="221"/>
    <s v="Provisionen"/>
    <n v="1"/>
    <n v="0"/>
    <n v="735"/>
    <n v="735"/>
    <n v="735"/>
    <n v="735"/>
    <m/>
    <s v="V0134"/>
    <x v="10"/>
    <s v="KABB0"/>
    <s v="FHK"/>
    <s v="Provisionen"/>
    <x v="2"/>
    <n v="-1"/>
    <n v="0"/>
    <n v="735"/>
    <n v="-735"/>
    <n v="-735"/>
    <n v="-735"/>
    <n v="-1"/>
    <n v="-1"/>
    <m/>
    <x v="3"/>
    <s v="Nein"/>
    <x v="1"/>
  </r>
  <r>
    <n v="14575219"/>
    <x v="8"/>
    <x v="0"/>
    <n v="2001335"/>
    <s v="Prov. Gutschrift"/>
    <s v="Sage"/>
    <x v="2"/>
    <s v="20390"/>
    <s v="U.S. Telecom"/>
    <x v="4"/>
    <s v="1"/>
    <s v="400150099"/>
    <x v="221"/>
    <s v="Provisionen"/>
    <n v="1"/>
    <n v="0"/>
    <n v="385"/>
    <n v="385"/>
    <n v="385"/>
    <n v="385"/>
    <m/>
    <s v="V0163"/>
    <x v="11"/>
    <s v="KABB0"/>
    <s v="FHK"/>
    <s v="Provisionen"/>
    <x v="2"/>
    <n v="-1"/>
    <n v="0"/>
    <n v="385"/>
    <n v="-385"/>
    <n v="-385"/>
    <n v="-385"/>
    <n v="-1"/>
    <n v="-1"/>
    <m/>
    <x v="3"/>
    <s v="Nein"/>
    <x v="1"/>
  </r>
  <r>
    <n v="14575055"/>
    <x v="9"/>
    <x v="0"/>
    <n v="2001336"/>
    <s v="Sofortrechnung"/>
    <s v="EAM\Peter.Pietrzyk"/>
    <x v="1"/>
    <s v="20313"/>
    <s v="Kontra GmbH"/>
    <x v="1"/>
    <s v="1"/>
    <s v="100311009"/>
    <x v="702"/>
    <s v="Zubehör Posten diverse Modelle 2"/>
    <n v="1"/>
    <n v="18031.68"/>
    <n v="24000"/>
    <n v="24000"/>
    <n v="5968.32"/>
    <n v="5968.32"/>
    <n v="24.86"/>
    <s v="V0020"/>
    <x v="6"/>
    <m/>
    <s v="GRK"/>
    <s v="Geräte"/>
    <x v="6"/>
    <n v="1"/>
    <n v="18031.68"/>
    <n v="24000"/>
    <n v="24000"/>
    <n v="5968.32"/>
    <n v="5968.32"/>
    <n v="0.24867999999999998"/>
    <n v="1"/>
    <m/>
    <x v="0"/>
    <s v="Nein"/>
    <x v="0"/>
  </r>
  <r>
    <n v="14575077"/>
    <x v="9"/>
    <x v="0"/>
    <n v="2001337"/>
    <s v="Sofortrechnung"/>
    <s v="EAM\Erdal.Bircan"/>
    <x v="1"/>
    <s v="28570"/>
    <s v="Galaxus Deutschland GmbH"/>
    <x v="0"/>
    <s v="1"/>
    <s v="200311472"/>
    <x v="0"/>
    <s v="Shark Dampfreiniger S6005EU, grey"/>
    <n v="1"/>
    <n v="56.911099999999998"/>
    <n v="63.31"/>
    <n v="63.31"/>
    <n v="6.3989000000000003"/>
    <n v="6.4"/>
    <n v="10.1"/>
    <s v="V0019"/>
    <x v="0"/>
    <s v="KÜB14"/>
    <s v="GRK"/>
    <s v="Zubehör"/>
    <x v="0"/>
    <n v="1"/>
    <n v="56.911099999999998"/>
    <n v="63.31"/>
    <n v="63.31"/>
    <n v="6.3989000000000003"/>
    <n v="6.4"/>
    <n v="0.10108987521718528"/>
    <n v="1"/>
    <m/>
    <x v="0"/>
    <s v="Nein"/>
    <x v="0"/>
  </r>
  <r>
    <n v="14575077"/>
    <x v="9"/>
    <x v="0"/>
    <n v="2001337"/>
    <s v="Sofortrechnung"/>
    <s v="EAM\Erdal.Bircan"/>
    <x v="1"/>
    <s v="28570"/>
    <s v="Galaxus Deutschland GmbH"/>
    <x v="1"/>
    <s v="2"/>
    <s v="100302543"/>
    <x v="7"/>
    <s v="Apple iPad 10.2&quot; 2021 LTE 64GB"/>
    <n v="1"/>
    <n v="377.28570000000002"/>
    <n v="427.12"/>
    <n v="427.12"/>
    <n v="49.834299999999999"/>
    <n v="49.83"/>
    <n v="11.66"/>
    <s v="V0019"/>
    <x v="0"/>
    <s v="KÜB14"/>
    <s v="GRK"/>
    <s v="Geräte"/>
    <x v="0"/>
    <n v="1"/>
    <n v="377.28570000000002"/>
    <n v="427.12"/>
    <n v="427.12"/>
    <n v="49.834299999999999"/>
    <n v="49.83"/>
    <n v="0.11666510582506087"/>
    <n v="1"/>
    <m/>
    <x v="0"/>
    <s v="Nein"/>
    <x v="0"/>
  </r>
  <r>
    <n v="14575077"/>
    <x v="9"/>
    <x v="0"/>
    <n v="2001337"/>
    <s v="Sofortrechnung"/>
    <s v="EAM\Erdal.Bircan"/>
    <x v="1"/>
    <s v="28570"/>
    <s v="Galaxus Deutschland GmbH"/>
    <x v="0"/>
    <s v="3"/>
    <s v="200690082"/>
    <x v="119"/>
    <s v="Xiaomi Redmi Watch 5 Active"/>
    <n v="3"/>
    <n v="19.79"/>
    <n v="23.12"/>
    <n v="69.36"/>
    <n v="3.33"/>
    <n v="9.99"/>
    <n v="14.4"/>
    <s v="V0019"/>
    <x v="0"/>
    <s v="KÜB14"/>
    <s v="GRK"/>
    <s v="Zubehör"/>
    <x v="0"/>
    <n v="3"/>
    <n v="19.79"/>
    <n v="23.12"/>
    <n v="69.36"/>
    <n v="3.33"/>
    <n v="9.99"/>
    <n v="0.14403114186851212"/>
    <n v="1"/>
    <m/>
    <x v="0"/>
    <s v="Nein"/>
    <x v="0"/>
  </r>
  <r>
    <n v="14575077"/>
    <x v="9"/>
    <x v="0"/>
    <n v="2001337"/>
    <s v="Sofortrechnung"/>
    <s v="EAM\Erdal.Bircan"/>
    <x v="1"/>
    <s v="28570"/>
    <s v="Galaxus Deutschland GmbH"/>
    <x v="1"/>
    <s v="4"/>
    <s v="100302555"/>
    <x v="395"/>
    <s v="Apple iPad mini 2021 64GB"/>
    <n v="1"/>
    <n v="385"/>
    <n v="417.07"/>
    <n v="417.07"/>
    <n v="32.07"/>
    <n v="32.07"/>
    <n v="7.68"/>
    <s v="V0019"/>
    <x v="0"/>
    <s v="KÜB14"/>
    <s v="GRK"/>
    <s v="Geräte"/>
    <x v="0"/>
    <n v="1"/>
    <n v="385"/>
    <n v="417.07"/>
    <n v="417.07"/>
    <n v="32.07"/>
    <n v="32.07"/>
    <n v="7.6893567027117748E-2"/>
    <n v="1"/>
    <m/>
    <x v="0"/>
    <s v="Nein"/>
    <x v="0"/>
  </r>
  <r>
    <n v="14575077"/>
    <x v="9"/>
    <x v="0"/>
    <n v="2001337"/>
    <s v="Sofortrechnung"/>
    <s v="EAM\Erdal.Bircan"/>
    <x v="1"/>
    <s v="28570"/>
    <s v="Galaxus Deutschland GmbH"/>
    <x v="0"/>
    <s v="5"/>
    <s v="200370062"/>
    <x v="625"/>
    <s v="Huawei Watch GT4 41mm (Aurora-B19L)"/>
    <n v="1"/>
    <n v="127.46"/>
    <n v="135.66999999999999"/>
    <n v="135.66999999999999"/>
    <n v="8.2100000000000009"/>
    <n v="8.2100000000000009"/>
    <n v="6.05"/>
    <s v="V0019"/>
    <x v="0"/>
    <s v="KÜB14"/>
    <s v="GRK"/>
    <s v="Zubehör"/>
    <x v="0"/>
    <n v="1"/>
    <n v="127.46"/>
    <n v="135.66999999999999"/>
    <n v="135.66999999999999"/>
    <n v="8.2100000000000009"/>
    <n v="8.2100000000000009"/>
    <n v="6.0514483673619827E-2"/>
    <n v="1"/>
    <m/>
    <x v="0"/>
    <s v="Nein"/>
    <x v="0"/>
  </r>
  <r>
    <n v="14575077"/>
    <x v="9"/>
    <x v="0"/>
    <n v="2001337"/>
    <s v="Sofortrechnung"/>
    <s v="EAM\Erdal.Bircan"/>
    <x v="1"/>
    <s v="28570"/>
    <s v="Galaxus Deutschland GmbH"/>
    <x v="0"/>
    <s v="6"/>
    <s v="200060059"/>
    <x v="441"/>
    <s v="Google Pixel Buds Pro"/>
    <n v="2"/>
    <n v="80"/>
    <n v="83.42"/>
    <n v="166.84"/>
    <n v="3.42"/>
    <n v="6.84"/>
    <n v="4.09"/>
    <s v="V0019"/>
    <x v="0"/>
    <s v="KÜB14"/>
    <s v="GRK"/>
    <s v="Zubehör"/>
    <x v="0"/>
    <n v="2"/>
    <n v="80"/>
    <n v="83.42"/>
    <n v="166.84"/>
    <n v="3.42"/>
    <n v="6.84"/>
    <n v="4.099736274274754E-2"/>
    <n v="1"/>
    <m/>
    <x v="0"/>
    <s v="Nein"/>
    <x v="0"/>
  </r>
  <r>
    <n v="14575077"/>
    <x v="9"/>
    <x v="0"/>
    <n v="2001337"/>
    <s v="Sofortrechnung"/>
    <s v="EAM\Erdal.Bircan"/>
    <x v="1"/>
    <s v="28570"/>
    <s v="Galaxus Deutschland GmbH"/>
    <x v="0"/>
    <s v="7"/>
    <s v="200060067"/>
    <x v="60"/>
    <s v="Google Pixel 8a Case"/>
    <n v="3"/>
    <n v="14.01"/>
    <n v="14.07"/>
    <n v="42.21"/>
    <n v="0.06"/>
    <n v="0.18"/>
    <n v="0.42"/>
    <s v="V0019"/>
    <x v="0"/>
    <s v="KÜB14"/>
    <s v="GRK"/>
    <s v="Zubehör"/>
    <x v="0"/>
    <n v="3"/>
    <n v="14.01"/>
    <n v="14.07"/>
    <n v="42.21"/>
    <n v="0.06"/>
    <n v="0.18"/>
    <n v="4.2643923240938165E-3"/>
    <n v="1"/>
    <m/>
    <x v="0"/>
    <s v="Nein"/>
    <x v="0"/>
  </r>
  <r>
    <n v="14575077"/>
    <x v="9"/>
    <x v="0"/>
    <n v="2001337"/>
    <s v="Sofortrechnung"/>
    <s v="EAM\Erdal.Bircan"/>
    <x v="1"/>
    <s v="28570"/>
    <s v="Galaxus Deutschland GmbH"/>
    <x v="1"/>
    <s v="8"/>
    <s v="100302986"/>
    <x v="463"/>
    <s v="Apple iPhone 15 Pro Max 1TB"/>
    <n v="1"/>
    <n v="1127.0915"/>
    <n v="1104.49"/>
    <n v="1104.49"/>
    <n v="-22.601500000000001"/>
    <n v="-22.6"/>
    <n v="-2.04"/>
    <s v="V0019"/>
    <x v="0"/>
    <s v="KÜB14"/>
    <s v="GRK"/>
    <s v="Geräte"/>
    <x v="0"/>
    <n v="1"/>
    <n v="1127.0915"/>
    <n v="1104.49"/>
    <n v="1104.49"/>
    <n v="-22.601500000000001"/>
    <n v="-22.6"/>
    <n v="-2.0461932656701286E-2"/>
    <n v="1"/>
    <m/>
    <x v="0"/>
    <s v="Nein"/>
    <x v="1"/>
  </r>
  <r>
    <n v="14575077"/>
    <x v="9"/>
    <x v="0"/>
    <n v="2001337"/>
    <s v="Sofortrechnung"/>
    <s v="EAM\Erdal.Bircan"/>
    <x v="1"/>
    <s v="28570"/>
    <s v="Galaxus Deutschland GmbH"/>
    <x v="1"/>
    <s v="9"/>
    <s v="100034590"/>
    <x v="243"/>
    <s v="Samsung A256B A25 5G 128GB"/>
    <n v="2"/>
    <n v="160.77459999999999"/>
    <n v="174.87"/>
    <n v="349.74"/>
    <n v="14.0954"/>
    <n v="28.19"/>
    <n v="8.06"/>
    <s v="V0019"/>
    <x v="0"/>
    <s v="KÜB14"/>
    <s v="GRK"/>
    <s v="Geräte"/>
    <x v="0"/>
    <n v="2"/>
    <n v="160.77459999999999"/>
    <n v="174.87"/>
    <n v="349.74"/>
    <n v="14.0954"/>
    <n v="28.19"/>
    <n v="8.0602733459141082E-2"/>
    <n v="1"/>
    <m/>
    <x v="0"/>
    <s v="Nein"/>
    <x v="0"/>
  </r>
  <r>
    <n v="14575077"/>
    <x v="9"/>
    <x v="0"/>
    <n v="2001337"/>
    <s v="Sofortrechnung"/>
    <s v="EAM\Erdal.Bircan"/>
    <x v="1"/>
    <s v="28570"/>
    <s v="Galaxus Deutschland GmbH"/>
    <x v="1"/>
    <s v="10"/>
    <s v="100302557"/>
    <x v="703"/>
    <s v="Apple iPad mini 2021 64GB"/>
    <n v="1"/>
    <n v="395"/>
    <n v="417.07"/>
    <n v="417.07"/>
    <n v="22.07"/>
    <n v="22.07"/>
    <n v="5.29"/>
    <s v="V0019"/>
    <x v="0"/>
    <s v="KÜB14"/>
    <s v="GRK"/>
    <s v="Geräte"/>
    <x v="0"/>
    <n v="1"/>
    <n v="395"/>
    <n v="417.07"/>
    <n v="417.07"/>
    <n v="22.07"/>
    <n v="22.07"/>
    <n v="5.291677656028964E-2"/>
    <n v="1"/>
    <m/>
    <x v="0"/>
    <s v="Nein"/>
    <x v="0"/>
  </r>
  <r>
    <n v="14575077"/>
    <x v="9"/>
    <x v="0"/>
    <n v="2001337"/>
    <s v="Sofortrechnung"/>
    <s v="EAM\Erdal.Bircan"/>
    <x v="1"/>
    <s v="28570"/>
    <s v="Galaxus Deutschland GmbH"/>
    <x v="0"/>
    <s v="11"/>
    <s v="200370098"/>
    <x v="445"/>
    <s v="Huawei Watch Fit 3 (Solo-B09S)"/>
    <n v="4"/>
    <n v="91.93"/>
    <n v="99.49"/>
    <n v="397.96"/>
    <n v="7.56"/>
    <n v="30.24"/>
    <n v="7.59"/>
    <s v="V0019"/>
    <x v="0"/>
    <s v="KÜB14"/>
    <s v="GRK"/>
    <s v="Zubehör"/>
    <x v="0"/>
    <n v="4"/>
    <n v="91.93"/>
    <n v="99.49"/>
    <n v="397.96"/>
    <n v="7.56"/>
    <n v="30.24"/>
    <n v="7.5987536435822692E-2"/>
    <n v="1"/>
    <m/>
    <x v="0"/>
    <s v="Nein"/>
    <x v="0"/>
  </r>
  <r>
    <n v="14575077"/>
    <x v="9"/>
    <x v="0"/>
    <n v="2001337"/>
    <s v="Sofortrechnung"/>
    <s v="EAM\Erdal.Bircan"/>
    <x v="1"/>
    <s v="28570"/>
    <s v="Galaxus Deutschland GmbH"/>
    <x v="0"/>
    <s v="12"/>
    <s v="200370092"/>
    <x v="65"/>
    <s v="Huawei Watch 4 Pro Space Edition (Medes-L19MN)"/>
    <n v="1"/>
    <n v="375.86"/>
    <n v="400.99"/>
    <n v="400.99"/>
    <n v="25.13"/>
    <n v="25.13"/>
    <n v="6.26"/>
    <s v="V0019"/>
    <x v="0"/>
    <s v="KÜB14"/>
    <s v="GRK"/>
    <s v="Zubehör"/>
    <x v="0"/>
    <n v="1"/>
    <n v="375.86"/>
    <n v="400.99"/>
    <n v="400.99"/>
    <n v="25.13"/>
    <n v="25.13"/>
    <n v="6.2669892017257284E-2"/>
    <n v="1"/>
    <m/>
    <x v="0"/>
    <s v="Nein"/>
    <x v="0"/>
  </r>
  <r>
    <n v="14575077"/>
    <x v="9"/>
    <x v="0"/>
    <n v="2001337"/>
    <s v="Sofortrechnung"/>
    <s v="EAM\Erdal.Bircan"/>
    <x v="1"/>
    <s v="28570"/>
    <s v="Galaxus Deutschland GmbH"/>
    <x v="0"/>
    <s v="13"/>
    <s v="200370093"/>
    <x v="160"/>
    <s v="Huawei Band 9 (Kimi-B19)"/>
    <n v="4"/>
    <n v="28.57"/>
    <n v="32.159999999999997"/>
    <n v="128.63999999999999"/>
    <n v="3.59"/>
    <n v="14.36"/>
    <n v="11.16"/>
    <s v="V0019"/>
    <x v="0"/>
    <s v="KÜB14"/>
    <s v="GRK"/>
    <s v="Zubehör"/>
    <x v="0"/>
    <n v="4"/>
    <n v="28.57"/>
    <n v="32.159999999999997"/>
    <n v="128.63999999999999"/>
    <n v="3.59"/>
    <n v="14.36"/>
    <n v="0.11162935323383086"/>
    <n v="1"/>
    <m/>
    <x v="0"/>
    <s v="Nein"/>
    <x v="0"/>
  </r>
  <r>
    <n v="14575077"/>
    <x v="9"/>
    <x v="0"/>
    <n v="2001337"/>
    <s v="Sofortrechnung"/>
    <s v="EAM\Erdal.Bircan"/>
    <x v="1"/>
    <s v="28570"/>
    <s v="Galaxus Deutschland GmbH"/>
    <x v="1"/>
    <s v="14"/>
    <s v="100302784"/>
    <x v="328"/>
    <s v="Apple iPhone 14 Plus 256GB"/>
    <n v="1"/>
    <n v="581"/>
    <n v="642.19000000000005"/>
    <n v="642.19000000000005"/>
    <n v="61.19"/>
    <n v="61.19"/>
    <n v="9.52"/>
    <s v="V0019"/>
    <x v="0"/>
    <s v="KÜB14"/>
    <s v="GRK"/>
    <s v="Geräte"/>
    <x v="0"/>
    <n v="1"/>
    <n v="581"/>
    <n v="642.19000000000005"/>
    <n v="642.19000000000005"/>
    <n v="61.19"/>
    <n v="61.19"/>
    <n v="9.5283327364175704E-2"/>
    <n v="1"/>
    <m/>
    <x v="0"/>
    <s v="Nein"/>
    <x v="0"/>
  </r>
  <r>
    <n v="14575077"/>
    <x v="9"/>
    <x v="0"/>
    <n v="2001337"/>
    <s v="Sofortrechnung"/>
    <s v="EAM\Erdal.Bircan"/>
    <x v="1"/>
    <s v="28570"/>
    <s v="Galaxus Deutschland GmbH"/>
    <x v="0"/>
    <s v="15"/>
    <s v="200370085"/>
    <x v="584"/>
    <s v="Huawei Watch Fit Special Edition (Stia-B39)"/>
    <n v="2"/>
    <n v="40.409999999999997"/>
    <n v="44.22"/>
    <n v="88.44"/>
    <n v="3.81"/>
    <n v="7.62"/>
    <n v="8.61"/>
    <s v="V0019"/>
    <x v="0"/>
    <s v="KÜB14"/>
    <s v="GRK"/>
    <s v="Zubehör"/>
    <x v="0"/>
    <n v="2"/>
    <n v="40.409999999999997"/>
    <n v="44.22"/>
    <n v="88.44"/>
    <n v="3.81"/>
    <n v="7.62"/>
    <n v="8.616010854816826E-2"/>
    <n v="1"/>
    <m/>
    <x v="0"/>
    <s v="Nein"/>
    <x v="0"/>
  </r>
  <r>
    <n v="14575169"/>
    <x v="9"/>
    <x v="0"/>
    <n v="2001338"/>
    <s v="Sofortrechnung"/>
    <s v="Yasar.Yigitbilek"/>
    <x v="0"/>
    <s v="23854"/>
    <s v="Digitec Galaxus AG"/>
    <x v="0"/>
    <s v="1"/>
    <s v="200311516"/>
    <x v="493"/>
    <s v="UREVO SpaceWalk Lite"/>
    <n v="4"/>
    <n v="114.1"/>
    <n v="170.85"/>
    <n v="683.4"/>
    <n v="56.75"/>
    <n v="227"/>
    <n v="33.21"/>
    <s v="V0019"/>
    <x v="0"/>
    <s v="KÜB14"/>
    <s v="EXP"/>
    <s v="Zubehör"/>
    <x v="0"/>
    <n v="4"/>
    <n v="114.1"/>
    <n v="170.85"/>
    <n v="683.4"/>
    <n v="56.75"/>
    <n v="227"/>
    <n v="0.33216271583260171"/>
    <n v="1"/>
    <m/>
    <x v="0"/>
    <s v="Nein"/>
    <x v="0"/>
  </r>
  <r>
    <n v="14575170"/>
    <x v="9"/>
    <x v="0"/>
    <n v="2001339"/>
    <s v="Sofortrechnung"/>
    <s v="Yasar.Yigitbilek"/>
    <x v="0"/>
    <s v="23854"/>
    <s v="Digitec Galaxus AG"/>
    <x v="0"/>
    <s v="1"/>
    <s v="200311491"/>
    <x v="474"/>
    <s v="Emporia Massagepistole MASS-GUN21-B"/>
    <n v="1"/>
    <n v="0"/>
    <n v="12.06"/>
    <n v="12.06"/>
    <n v="12.06"/>
    <n v="12.06"/>
    <m/>
    <s v="V0019"/>
    <x v="0"/>
    <s v="KÜB14"/>
    <s v="EXP"/>
    <s v="Zubehör"/>
    <x v="0"/>
    <n v="1"/>
    <n v="0"/>
    <n v="12.06"/>
    <n v="12.06"/>
    <n v="12.06"/>
    <n v="12.06"/>
    <n v="1"/>
    <n v="1"/>
    <m/>
    <x v="0"/>
    <s v="Nein"/>
    <x v="0"/>
  </r>
  <r>
    <n v="14575170"/>
    <x v="9"/>
    <x v="0"/>
    <n v="2001339"/>
    <s v="Sofortrechnung"/>
    <s v="Yasar.Yigitbilek"/>
    <x v="0"/>
    <s v="23854"/>
    <s v="Digitec Galaxus AG"/>
    <x v="1"/>
    <s v="2"/>
    <s v="100302543"/>
    <x v="7"/>
    <s v="Apple iPad 10.2&quot; 2021 LTE 64GB"/>
    <n v="7"/>
    <n v="377.28570000000002"/>
    <n v="427.12"/>
    <n v="2989.84"/>
    <n v="49.834299999999999"/>
    <n v="348.84"/>
    <n v="11.66"/>
    <s v="V0019"/>
    <x v="0"/>
    <s v="KÜB14"/>
    <s v="EXP"/>
    <s v="Geräte"/>
    <x v="0"/>
    <n v="7"/>
    <n v="377.28570000000002"/>
    <n v="427.12"/>
    <n v="2989.84"/>
    <n v="49.834299999999999"/>
    <n v="348.84"/>
    <n v="0.11667513980681239"/>
    <n v="1"/>
    <m/>
    <x v="0"/>
    <s v="Nein"/>
    <x v="0"/>
  </r>
  <r>
    <n v="14575170"/>
    <x v="9"/>
    <x v="0"/>
    <n v="2001339"/>
    <s v="Sofortrechnung"/>
    <s v="Yasar.Yigitbilek"/>
    <x v="0"/>
    <s v="23854"/>
    <s v="Digitec Galaxus AG"/>
    <x v="0"/>
    <s v="3"/>
    <s v="200060012"/>
    <x v="95"/>
    <s v="Google Pixel Buds Pro"/>
    <n v="4"/>
    <n v="80"/>
    <n v="83.42"/>
    <n v="333.68"/>
    <n v="3.42"/>
    <n v="13.68"/>
    <n v="4.09"/>
    <s v="V0019"/>
    <x v="0"/>
    <s v="KÜB14"/>
    <s v="EXP"/>
    <s v="Zubehör"/>
    <x v="0"/>
    <n v="4"/>
    <n v="80"/>
    <n v="83.42"/>
    <n v="333.68"/>
    <n v="3.42"/>
    <n v="13.68"/>
    <n v="4.099736274274754E-2"/>
    <n v="1"/>
    <m/>
    <x v="0"/>
    <s v="Nein"/>
    <x v="0"/>
  </r>
  <r>
    <n v="14575170"/>
    <x v="9"/>
    <x v="0"/>
    <n v="2001339"/>
    <s v="Sofortrechnung"/>
    <s v="Yasar.Yigitbilek"/>
    <x v="0"/>
    <s v="23854"/>
    <s v="Digitec Galaxus AG"/>
    <x v="1"/>
    <s v="4"/>
    <s v="100050293"/>
    <x v="61"/>
    <s v="Motorola Moto G55 5G 256GB"/>
    <n v="1"/>
    <n v="149"/>
    <n v="159.79"/>
    <n v="159.79"/>
    <n v="10.79"/>
    <n v="10.79"/>
    <n v="6.75"/>
    <s v="V0019"/>
    <x v="0"/>
    <s v="KÜB14"/>
    <s v="EXP"/>
    <s v="Geräte"/>
    <x v="0"/>
    <n v="1"/>
    <n v="149"/>
    <n v="159.79"/>
    <n v="159.79"/>
    <n v="10.79"/>
    <n v="10.79"/>
    <n v="6.7526128043056508E-2"/>
    <n v="1"/>
    <m/>
    <x v="0"/>
    <s v="Nein"/>
    <x v="0"/>
  </r>
  <r>
    <n v="14575170"/>
    <x v="9"/>
    <x v="0"/>
    <n v="2001339"/>
    <s v="Sofortrechnung"/>
    <s v="Yasar.Yigitbilek"/>
    <x v="0"/>
    <s v="23854"/>
    <s v="Digitec Galaxus AG"/>
    <x v="0"/>
    <s v="5"/>
    <s v="200370112"/>
    <x v="704"/>
    <s v="Huawei Watch GT5 41mm (Jana-B19F)"/>
    <n v="1"/>
    <n v="175"/>
    <n v="195.97"/>
    <n v="195.97"/>
    <n v="20.97"/>
    <n v="20.97"/>
    <n v="10.7"/>
    <s v="V0019"/>
    <x v="0"/>
    <s v="KÜB14"/>
    <s v="EXP"/>
    <s v="Zubehör"/>
    <x v="0"/>
    <n v="1"/>
    <n v="175"/>
    <n v="195.97"/>
    <n v="195.97"/>
    <n v="20.97"/>
    <n v="20.97"/>
    <n v="0.10700617441445119"/>
    <n v="1"/>
    <m/>
    <x v="0"/>
    <s v="Nein"/>
    <x v="0"/>
  </r>
  <r>
    <n v="14575170"/>
    <x v="9"/>
    <x v="0"/>
    <n v="2001339"/>
    <s v="Sofortrechnung"/>
    <s v="Yasar.Yigitbilek"/>
    <x v="0"/>
    <s v="23854"/>
    <s v="Digitec Galaxus AG"/>
    <x v="1"/>
    <s v="6"/>
    <s v="100034470"/>
    <x v="622"/>
    <s v="Samsung X110N Tab A9 64GB [WiFi]"/>
    <n v="6"/>
    <n v="91"/>
    <n v="99.49"/>
    <n v="596.94000000000005"/>
    <n v="8.49"/>
    <n v="50.94"/>
    <n v="8.5299999999999994"/>
    <s v="V0019"/>
    <x v="0"/>
    <s v="KÜB14"/>
    <s v="EXP"/>
    <s v="Geräte"/>
    <x v="0"/>
    <n v="6"/>
    <n v="91"/>
    <n v="99.49"/>
    <n v="596.94000000000005"/>
    <n v="8.49"/>
    <n v="50.94"/>
    <n v="8.5335209568800877E-2"/>
    <n v="1"/>
    <m/>
    <x v="0"/>
    <s v="Nein"/>
    <x v="0"/>
  </r>
  <r>
    <n v="14575170"/>
    <x v="9"/>
    <x v="0"/>
    <n v="2001339"/>
    <s v="Sofortrechnung"/>
    <s v="Yasar.Yigitbilek"/>
    <x v="0"/>
    <s v="23854"/>
    <s v="Digitec Galaxus AG"/>
    <x v="0"/>
    <s v="7"/>
    <s v="200060080"/>
    <x v="583"/>
    <s v="Google Pixel 9/9 Pro Case"/>
    <n v="14"/>
    <n v="16.010000000000002"/>
    <n v="18.09"/>
    <n v="253.26"/>
    <n v="2.08"/>
    <n v="29.12"/>
    <n v="11.49"/>
    <s v="V0019"/>
    <x v="0"/>
    <s v="KÜB14"/>
    <s v="EXP"/>
    <s v="Zubehör"/>
    <x v="0"/>
    <n v="14"/>
    <n v="16.010000000000002"/>
    <n v="18.09"/>
    <n v="253.26"/>
    <n v="2.08"/>
    <n v="29.12"/>
    <n v="0.11498065229408513"/>
    <n v="1"/>
    <m/>
    <x v="0"/>
    <s v="Nein"/>
    <x v="0"/>
  </r>
  <r>
    <n v="14575170"/>
    <x v="9"/>
    <x v="0"/>
    <n v="2001339"/>
    <s v="Sofortrechnung"/>
    <s v="Yasar.Yigitbilek"/>
    <x v="0"/>
    <s v="23854"/>
    <s v="Digitec Galaxus AG"/>
    <x v="0"/>
    <s v="8"/>
    <s v="200030267"/>
    <x v="500"/>
    <s v="Samsung Armband für Smartwatch TYR930"/>
    <n v="2"/>
    <n v="0"/>
    <n v="99.49"/>
    <n v="198.98"/>
    <n v="99.49"/>
    <n v="198.98"/>
    <m/>
    <s v="V0019"/>
    <x v="0"/>
    <s v="KÜB14"/>
    <s v="EXP"/>
    <s v="Zubehör"/>
    <x v="0"/>
    <n v="2"/>
    <n v="0"/>
    <n v="99.49"/>
    <n v="198.98"/>
    <n v="99.49"/>
    <n v="198.98"/>
    <n v="1"/>
    <n v="1"/>
    <m/>
    <x v="0"/>
    <s v="Nein"/>
    <x v="0"/>
  </r>
  <r>
    <n v="14575170"/>
    <x v="9"/>
    <x v="0"/>
    <n v="2001339"/>
    <s v="Sofortrechnung"/>
    <s v="Yasar.Yigitbilek"/>
    <x v="0"/>
    <s v="23854"/>
    <s v="Digitec Galaxus AG"/>
    <x v="0"/>
    <s v="9"/>
    <s v="200060061"/>
    <x v="705"/>
    <s v="Google Pixel Buds A-Series"/>
    <n v="3"/>
    <n v="43"/>
    <n v="60.3"/>
    <n v="180.9"/>
    <n v="17.3"/>
    <n v="51.9"/>
    <n v="28.68"/>
    <s v="V0019"/>
    <x v="0"/>
    <s v="KÜB14"/>
    <s v="EXP"/>
    <s v="Zubehör"/>
    <x v="0"/>
    <n v="3"/>
    <n v="43"/>
    <n v="60.3"/>
    <n v="180.9"/>
    <n v="17.3"/>
    <n v="51.9"/>
    <n v="0.28689883913764508"/>
    <n v="1"/>
    <m/>
    <x v="0"/>
    <s v="Nein"/>
    <x v="0"/>
  </r>
  <r>
    <n v="14575170"/>
    <x v="9"/>
    <x v="0"/>
    <n v="2001339"/>
    <s v="Sofortrechnung"/>
    <s v="Yasar.Yigitbilek"/>
    <x v="0"/>
    <s v="23854"/>
    <s v="Digitec Galaxus AG"/>
    <x v="0"/>
    <s v="10"/>
    <s v="200370085"/>
    <x v="584"/>
    <s v="Huawei Watch Fit Special Edition (Stia-B39)"/>
    <n v="4"/>
    <n v="40.409999999999997"/>
    <n v="44.22"/>
    <n v="176.88"/>
    <n v="3.81"/>
    <n v="15.24"/>
    <n v="8.61"/>
    <s v="V0019"/>
    <x v="0"/>
    <s v="KÜB14"/>
    <s v="EXP"/>
    <s v="Zubehör"/>
    <x v="0"/>
    <n v="4"/>
    <n v="40.409999999999997"/>
    <n v="44.22"/>
    <n v="176.88"/>
    <n v="3.81"/>
    <n v="15.24"/>
    <n v="8.616010854816826E-2"/>
    <n v="1"/>
    <m/>
    <x v="0"/>
    <s v="Nein"/>
    <x v="0"/>
  </r>
  <r>
    <n v="14574279"/>
    <x v="9"/>
    <x v="0"/>
    <n v="2001340"/>
    <s v="Sofortrechnung"/>
    <s v="eam\mustafa.oezer"/>
    <x v="1"/>
    <s v="27196"/>
    <s v="Memoryworld GmbH &amp; Co. KG"/>
    <x v="1"/>
    <s v="1"/>
    <s v="101030424"/>
    <x v="393"/>
    <s v="Samsung X210N Tab A9+ 128GB [WiFi]"/>
    <n v="100"/>
    <n v="164.9"/>
    <n v="174"/>
    <n v="17400"/>
    <n v="9.1"/>
    <n v="910"/>
    <n v="5.22"/>
    <s v="V0022"/>
    <x v="13"/>
    <s v="KÜB14"/>
    <s v="GRK"/>
    <s v="Geräte"/>
    <x v="8"/>
    <n v="100"/>
    <n v="164.9"/>
    <n v="174"/>
    <n v="17400"/>
    <n v="9.1"/>
    <n v="910"/>
    <n v="5.2298850574712646E-2"/>
    <n v="1"/>
    <m/>
    <x v="0"/>
    <s v="Nein"/>
    <x v="0"/>
  </r>
  <r>
    <n v="14574958"/>
    <x v="9"/>
    <x v="0"/>
    <n v="2001341"/>
    <s v="Sofortrechnung"/>
    <s v="EAM\Erdal.Bircan"/>
    <x v="0"/>
    <s v="30886"/>
    <s v="TUSCIA SERVICE SRLS"/>
    <x v="1"/>
    <s v="1"/>
    <s v="101030448"/>
    <x v="636"/>
    <s v="Samsung A256B A25 5G 128GB"/>
    <n v="1"/>
    <n v="166"/>
    <n v="174"/>
    <n v="174"/>
    <n v="8"/>
    <n v="8"/>
    <n v="4.59"/>
    <s v="V0027"/>
    <x v="9"/>
    <s v="VKASSE"/>
    <s v="EXP"/>
    <s v="Geräte"/>
    <x v="7"/>
    <n v="1"/>
    <n v="166"/>
    <n v="174"/>
    <n v="174"/>
    <n v="8"/>
    <n v="8"/>
    <n v="4.5977011494252873E-2"/>
    <n v="1"/>
    <m/>
    <x v="0"/>
    <s v="Nein"/>
    <x v="0"/>
  </r>
  <r>
    <n v="14574958"/>
    <x v="9"/>
    <x v="0"/>
    <n v="2001341"/>
    <s v="Sofortrechnung"/>
    <s v="EAM\Erdal.Bircan"/>
    <x v="0"/>
    <s v="30886"/>
    <s v="TUSCIA SERVICE SRLS"/>
    <x v="1"/>
    <s v="2"/>
    <s v="101300167"/>
    <x v="657"/>
    <s v="Apple iPhone 15 128GB"/>
    <n v="1"/>
    <n v="610"/>
    <n v="628"/>
    <n v="628"/>
    <n v="18"/>
    <n v="18"/>
    <n v="2.86"/>
    <s v="V0027"/>
    <x v="9"/>
    <s v="VKASSE"/>
    <s v="EXP"/>
    <s v="Geräte"/>
    <x v="7"/>
    <n v="1"/>
    <n v="610"/>
    <n v="628"/>
    <n v="628"/>
    <n v="18"/>
    <n v="18"/>
    <n v="2.8662420382165606E-2"/>
    <n v="1"/>
    <m/>
    <x v="0"/>
    <s v="Nein"/>
    <x v="0"/>
  </r>
  <r>
    <n v="14574958"/>
    <x v="9"/>
    <x v="0"/>
    <n v="2001341"/>
    <s v="Sofortrechnung"/>
    <s v="EAM\Erdal.Bircan"/>
    <x v="0"/>
    <s v="30886"/>
    <s v="TUSCIA SERVICE SRLS"/>
    <x v="1"/>
    <s v="3"/>
    <s v="101030358"/>
    <x v="465"/>
    <s v="Samsung X210N Tab A9+ 64GB [WiFi]"/>
    <n v="2"/>
    <n v="131"/>
    <n v="136"/>
    <n v="272"/>
    <n v="5"/>
    <n v="10"/>
    <n v="3.67"/>
    <s v="V0027"/>
    <x v="9"/>
    <s v="VKASSE"/>
    <s v="EXP"/>
    <s v="Geräte"/>
    <x v="7"/>
    <n v="2"/>
    <n v="131"/>
    <n v="136"/>
    <n v="272"/>
    <n v="5"/>
    <n v="10"/>
    <n v="3.6764705882352942E-2"/>
    <n v="1"/>
    <m/>
    <x v="0"/>
    <s v="Nein"/>
    <x v="0"/>
  </r>
  <r>
    <n v="14574958"/>
    <x v="9"/>
    <x v="0"/>
    <n v="2001341"/>
    <s v="Sofortrechnung"/>
    <s v="EAM\Erdal.Bircan"/>
    <x v="0"/>
    <s v="30886"/>
    <s v="TUSCIA SERVICE SRLS"/>
    <x v="1"/>
    <s v="4"/>
    <s v="100303137"/>
    <x v="209"/>
    <s v="Apple iPhone 16 Pro Max 256GB"/>
    <n v="1"/>
    <n v="1101.0044"/>
    <n v="1118"/>
    <n v="1118"/>
    <n v="16.9956"/>
    <n v="17"/>
    <n v="1.52"/>
    <s v="V0027"/>
    <x v="9"/>
    <s v="VKASSE"/>
    <s v="EXP"/>
    <s v="Geräte"/>
    <x v="7"/>
    <n v="1"/>
    <n v="1101.0044"/>
    <n v="1118"/>
    <n v="1118"/>
    <n v="16.9956"/>
    <n v="17"/>
    <n v="1.520572450805009E-2"/>
    <n v="1"/>
    <m/>
    <x v="0"/>
    <s v="Nein"/>
    <x v="0"/>
  </r>
  <r>
    <n v="14574958"/>
    <x v="9"/>
    <x v="0"/>
    <n v="2001341"/>
    <s v="Sofortrechnung"/>
    <s v="EAM\Erdal.Bircan"/>
    <x v="0"/>
    <s v="30886"/>
    <s v="TUSCIA SERVICE SRLS"/>
    <x v="1"/>
    <s v="5"/>
    <s v="101030485"/>
    <x v="39"/>
    <s v="Samsung A556B A55 5G 128GB"/>
    <n v="2"/>
    <n v="254.48859999999999"/>
    <n v="276"/>
    <n v="552"/>
    <n v="21.511399999999998"/>
    <n v="43.02"/>
    <n v="7.79"/>
    <s v="V0027"/>
    <x v="9"/>
    <s v="VKASSE"/>
    <s v="EXP"/>
    <s v="Geräte"/>
    <x v="7"/>
    <n v="2"/>
    <n v="254.48859999999999"/>
    <n v="276"/>
    <n v="552"/>
    <n v="21.511399999999998"/>
    <n v="43.02"/>
    <n v="7.7934782608695657E-2"/>
    <n v="1"/>
    <m/>
    <x v="0"/>
    <s v="Nein"/>
    <x v="0"/>
  </r>
  <r>
    <n v="14574958"/>
    <x v="9"/>
    <x v="0"/>
    <n v="2001341"/>
    <s v="Sofortrechnung"/>
    <s v="EAM\Erdal.Bircan"/>
    <x v="0"/>
    <s v="30886"/>
    <s v="TUSCIA SERVICE SRLS"/>
    <x v="1"/>
    <s v="6"/>
    <s v="100034578"/>
    <x v="470"/>
    <s v="Samsung A356B A35 5G 128GB EE"/>
    <n v="2"/>
    <n v="197.0719"/>
    <n v="214"/>
    <n v="428"/>
    <n v="16.928100000000001"/>
    <n v="33.86"/>
    <n v="7.91"/>
    <s v="V0027"/>
    <x v="9"/>
    <s v="VKASSE"/>
    <s v="EXP"/>
    <s v="Geräte"/>
    <x v="7"/>
    <n v="2"/>
    <n v="197.0719"/>
    <n v="214"/>
    <n v="428"/>
    <n v="16.928100000000001"/>
    <n v="33.86"/>
    <n v="7.9112149532710285E-2"/>
    <n v="1"/>
    <m/>
    <x v="0"/>
    <s v="Nein"/>
    <x v="0"/>
  </r>
  <r>
    <n v="14574958"/>
    <x v="9"/>
    <x v="0"/>
    <n v="2001341"/>
    <s v="Sofortrechnung"/>
    <s v="EAM\Erdal.Bircan"/>
    <x v="0"/>
    <s v="30886"/>
    <s v="TUSCIA SERVICE SRLS"/>
    <x v="1"/>
    <s v="7"/>
    <s v="101030636"/>
    <x v="684"/>
    <s v="Samsung A166B A16 5G 128GB"/>
    <n v="1"/>
    <n v="140"/>
    <n v="148"/>
    <n v="148"/>
    <n v="8"/>
    <n v="8"/>
    <n v="5.4"/>
    <s v="V0027"/>
    <x v="9"/>
    <s v="VKASSE"/>
    <s v="EXP"/>
    <s v="Geräte"/>
    <x v="7"/>
    <n v="1"/>
    <n v="140"/>
    <n v="148"/>
    <n v="148"/>
    <n v="8"/>
    <n v="8"/>
    <n v="5.4054054054054057E-2"/>
    <n v="1"/>
    <m/>
    <x v="0"/>
    <s v="Nein"/>
    <x v="0"/>
  </r>
  <r>
    <n v="14574958"/>
    <x v="9"/>
    <x v="0"/>
    <n v="2001341"/>
    <s v="Sofortrechnung"/>
    <s v="EAM\Erdal.Bircan"/>
    <x v="0"/>
    <s v="30886"/>
    <s v="TUSCIA SERVICE SRLS"/>
    <x v="1"/>
    <s v="8"/>
    <s v="100034590"/>
    <x v="243"/>
    <s v="Samsung A256B A25 5G 128GB"/>
    <n v="2"/>
    <n v="160.77459999999999"/>
    <n v="168"/>
    <n v="336"/>
    <n v="7.2253999999999996"/>
    <n v="14.45"/>
    <n v="4.3"/>
    <s v="V0027"/>
    <x v="9"/>
    <s v="VKASSE"/>
    <s v="EXP"/>
    <s v="Geräte"/>
    <x v="7"/>
    <n v="2"/>
    <n v="160.77459999999999"/>
    <n v="168"/>
    <n v="336"/>
    <n v="7.2253999999999996"/>
    <n v="14.45"/>
    <n v="4.3005952380952381E-2"/>
    <n v="1"/>
    <m/>
    <x v="0"/>
    <s v="Nein"/>
    <x v="0"/>
  </r>
  <r>
    <n v="14574958"/>
    <x v="9"/>
    <x v="0"/>
    <n v="2001341"/>
    <s v="Sofortrechnung"/>
    <s v="EAM\Erdal.Bircan"/>
    <x v="0"/>
    <s v="30886"/>
    <s v="TUSCIA SERVICE SRLS"/>
    <x v="1"/>
    <s v="9"/>
    <s v="100034582"/>
    <x v="630"/>
    <s v="Samsung A256B A25 5G 128GB"/>
    <n v="1"/>
    <n v="165.5"/>
    <n v="174"/>
    <n v="174"/>
    <n v="8.5"/>
    <n v="8.5"/>
    <n v="4.88"/>
    <s v="V0027"/>
    <x v="9"/>
    <s v="VKASSE"/>
    <s v="EXP"/>
    <s v="Geräte"/>
    <x v="7"/>
    <n v="1"/>
    <n v="165.5"/>
    <n v="174"/>
    <n v="174"/>
    <n v="8.5"/>
    <n v="8.5"/>
    <n v="4.8850574712643681E-2"/>
    <n v="1"/>
    <m/>
    <x v="0"/>
    <s v="Nein"/>
    <x v="0"/>
  </r>
  <r>
    <n v="14574958"/>
    <x v="9"/>
    <x v="0"/>
    <n v="2001341"/>
    <s v="Sofortrechnung"/>
    <s v="EAM\Erdal.Bircan"/>
    <x v="0"/>
    <s v="30886"/>
    <s v="TUSCIA SERVICE SRLS"/>
    <x v="1"/>
    <s v="10"/>
    <s v="101680028"/>
    <x v="458"/>
    <s v="OnePlus Nord CE4 5G 8GB/256GB"/>
    <n v="2"/>
    <n v="159"/>
    <n v="164"/>
    <n v="328"/>
    <n v="5"/>
    <n v="10"/>
    <n v="3.04"/>
    <s v="V0027"/>
    <x v="9"/>
    <s v="VKASSE"/>
    <s v="EXP"/>
    <s v="Geräte"/>
    <x v="7"/>
    <n v="2"/>
    <n v="159"/>
    <n v="164"/>
    <n v="328"/>
    <n v="5"/>
    <n v="10"/>
    <n v="3.048780487804878E-2"/>
    <n v="1"/>
    <m/>
    <x v="0"/>
    <s v="Nein"/>
    <x v="0"/>
  </r>
  <r>
    <n v="14574958"/>
    <x v="9"/>
    <x v="0"/>
    <n v="2001341"/>
    <s v="Sofortrechnung"/>
    <s v="EAM\Erdal.Bircan"/>
    <x v="0"/>
    <s v="30886"/>
    <s v="TUSCIA SERVICE SRLS"/>
    <x v="1"/>
    <s v="11"/>
    <s v="101030395"/>
    <x v="602"/>
    <s v="Samsung S928B S24 Ultra 5G 256GB"/>
    <n v="1"/>
    <n v="759"/>
    <n v="769"/>
    <n v="769"/>
    <n v="10"/>
    <n v="10"/>
    <n v="1.3"/>
    <s v="V0027"/>
    <x v="9"/>
    <s v="VKASSE"/>
    <s v="EXP"/>
    <s v="Geräte"/>
    <x v="7"/>
    <n v="1"/>
    <n v="759"/>
    <n v="769"/>
    <n v="769"/>
    <n v="10"/>
    <n v="10"/>
    <n v="1.3003901170351105E-2"/>
    <n v="1"/>
    <m/>
    <x v="0"/>
    <s v="Nein"/>
    <x v="0"/>
  </r>
  <r>
    <n v="14574958"/>
    <x v="9"/>
    <x v="0"/>
    <n v="2001341"/>
    <s v="Sofortrechnung"/>
    <s v="EAM\Erdal.Bircan"/>
    <x v="0"/>
    <s v="30886"/>
    <s v="TUSCIA SERVICE SRLS"/>
    <x v="1"/>
    <s v="12"/>
    <s v="101030583"/>
    <x v="211"/>
    <s v="Samsung A556B A55 5G 128GB EE"/>
    <n v="2"/>
    <n v="260"/>
    <n v="276"/>
    <n v="552"/>
    <n v="16"/>
    <n v="32"/>
    <n v="5.79"/>
    <s v="V0027"/>
    <x v="9"/>
    <s v="VKASSE"/>
    <s v="EXP"/>
    <s v="Geräte"/>
    <x v="7"/>
    <n v="2"/>
    <n v="260"/>
    <n v="276"/>
    <n v="552"/>
    <n v="16"/>
    <n v="32"/>
    <n v="5.7971014492753624E-2"/>
    <n v="1"/>
    <m/>
    <x v="0"/>
    <s v="Nein"/>
    <x v="0"/>
  </r>
  <r>
    <n v="14574958"/>
    <x v="9"/>
    <x v="0"/>
    <n v="2001341"/>
    <s v="Sofortrechnung"/>
    <s v="EAM\Erdal.Bircan"/>
    <x v="0"/>
    <s v="30886"/>
    <s v="TUSCIA SERVICE SRLS"/>
    <x v="1"/>
    <s v="13"/>
    <s v="101030355"/>
    <x v="57"/>
    <s v="Samsung A256B A25 5G 256GB"/>
    <n v="2"/>
    <n v="195"/>
    <n v="204"/>
    <n v="408"/>
    <n v="9"/>
    <n v="18"/>
    <n v="4.41"/>
    <s v="V0027"/>
    <x v="9"/>
    <s v="VKASSE"/>
    <s v="EXP"/>
    <s v="Geräte"/>
    <x v="7"/>
    <n v="2"/>
    <n v="195"/>
    <n v="204"/>
    <n v="408"/>
    <n v="9"/>
    <n v="18"/>
    <n v="4.4117647058823532E-2"/>
    <n v="1"/>
    <m/>
    <x v="0"/>
    <s v="Nein"/>
    <x v="0"/>
  </r>
  <r>
    <n v="14574958"/>
    <x v="9"/>
    <x v="0"/>
    <n v="2001341"/>
    <s v="Sofortrechnung"/>
    <s v="EAM\Erdal.Bircan"/>
    <x v="0"/>
    <s v="30886"/>
    <s v="TUSCIA SERVICE SRLS"/>
    <x v="1"/>
    <s v="14"/>
    <s v="100303123"/>
    <x v="334"/>
    <s v="Apple iPhone 16 Pro 256GB"/>
    <n v="1"/>
    <n v="990.39639999999997"/>
    <n v="1024"/>
    <n v="1024"/>
    <n v="33.6036"/>
    <n v="33.6"/>
    <n v="3.28"/>
    <s v="V0027"/>
    <x v="9"/>
    <s v="VKASSE"/>
    <s v="EXP"/>
    <s v="Geräte"/>
    <x v="7"/>
    <n v="1"/>
    <n v="990.39639999999997"/>
    <n v="1024"/>
    <n v="1024"/>
    <n v="33.6036"/>
    <n v="33.6"/>
    <n v="3.2812500000000001E-2"/>
    <n v="1"/>
    <m/>
    <x v="0"/>
    <s v="Nein"/>
    <x v="0"/>
  </r>
  <r>
    <n v="14575347"/>
    <x v="9"/>
    <x v="0"/>
    <n v="2001342"/>
    <s v="Sofortrechnung"/>
    <s v="Yasar.Yigitbilek"/>
    <x v="2"/>
    <s v="26937"/>
    <s v="HAMMER GmbH &amp; Co. KG"/>
    <x v="1"/>
    <s v="1"/>
    <s v="101030411"/>
    <x v="642"/>
    <s v="Samsung X216B Tab A9+ 5G 64GB"/>
    <n v="1"/>
    <n v="158"/>
    <n v="177"/>
    <n v="177"/>
    <n v="19"/>
    <n v="19"/>
    <n v="10.73"/>
    <s v="V0163"/>
    <x v="11"/>
    <s v="KABB0"/>
    <s v="FHK"/>
    <s v="Geräte"/>
    <x v="2"/>
    <n v="1"/>
    <n v="158"/>
    <n v="177"/>
    <n v="177"/>
    <n v="19"/>
    <n v="19"/>
    <n v="0.10734463276836158"/>
    <n v="1"/>
    <m/>
    <x v="0"/>
    <s v="Nein"/>
    <x v="0"/>
  </r>
  <r>
    <n v="14574955"/>
    <x v="9"/>
    <x v="0"/>
    <n v="2001343"/>
    <s v="Sofortrechnung"/>
    <s v="eam\mustafa.oezer"/>
    <x v="1"/>
    <s v="24575"/>
    <s v="Paketfabrik"/>
    <x v="1"/>
    <s v="1"/>
    <s v="100302852"/>
    <x v="452"/>
    <s v="Apple iPhone 14 512GB"/>
    <n v="1"/>
    <n v="625"/>
    <n v="659"/>
    <n v="659"/>
    <n v="34"/>
    <n v="34"/>
    <n v="5.15"/>
    <s v="V0042"/>
    <x v="5"/>
    <s v="KÜB0"/>
    <s v="GRK"/>
    <s v="Geräte"/>
    <x v="5"/>
    <n v="1"/>
    <n v="625"/>
    <n v="659"/>
    <n v="659"/>
    <n v="34"/>
    <n v="34"/>
    <n v="5.1593323216995446E-2"/>
    <n v="1"/>
    <m/>
    <x v="0"/>
    <s v="Nein"/>
    <x v="0"/>
  </r>
  <r>
    <n v="14574782"/>
    <x v="9"/>
    <x v="0"/>
    <n v="2001344"/>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782"/>
    <x v="9"/>
    <x v="0"/>
    <n v="2001344"/>
    <s v="Sofortrechnung"/>
    <s v="Yasar.Yigitbilek"/>
    <x v="1"/>
    <s v="23701"/>
    <s v="DastroMedia GmbH"/>
    <x v="0"/>
    <s v="2"/>
    <s v="200370104"/>
    <x v="505"/>
    <s v="Huawei Watch D (Molly-B19)"/>
    <n v="1"/>
    <n v="218.75"/>
    <n v="226"/>
    <n v="226"/>
    <n v="7.25"/>
    <n v="7.25"/>
    <n v="3.2"/>
    <s v="V0042"/>
    <x v="5"/>
    <s v="KABB5"/>
    <s v="GRK"/>
    <s v="Zubehör"/>
    <x v="5"/>
    <n v="1"/>
    <n v="218.75"/>
    <n v="226"/>
    <n v="226"/>
    <n v="7.25"/>
    <n v="7.25"/>
    <n v="3.2079646017699116E-2"/>
    <n v="1"/>
    <m/>
    <x v="0"/>
    <s v="Nein"/>
    <x v="0"/>
  </r>
  <r>
    <n v="14574783"/>
    <x v="9"/>
    <x v="0"/>
    <n v="2001345"/>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783"/>
    <x v="9"/>
    <x v="0"/>
    <n v="2001345"/>
    <s v="Sofortrechnung"/>
    <s v="Yasar.Yigitbilek"/>
    <x v="1"/>
    <s v="23701"/>
    <s v="DastroMedia GmbH"/>
    <x v="0"/>
    <s v="2"/>
    <s v="200370104"/>
    <x v="505"/>
    <s v="Huawei Watch D (Molly-B19)"/>
    <n v="1"/>
    <n v="218.75"/>
    <n v="226"/>
    <n v="226"/>
    <n v="7.25"/>
    <n v="7.25"/>
    <n v="3.2"/>
    <s v="V0042"/>
    <x v="5"/>
    <s v="KABB5"/>
    <s v="GRK"/>
    <s v="Zubehör"/>
    <x v="5"/>
    <n v="1"/>
    <n v="218.75"/>
    <n v="226"/>
    <n v="226"/>
    <n v="7.25"/>
    <n v="7.25"/>
    <n v="3.2079646017699116E-2"/>
    <n v="1"/>
    <m/>
    <x v="0"/>
    <s v="Nein"/>
    <x v="0"/>
  </r>
  <r>
    <n v="14574786"/>
    <x v="9"/>
    <x v="0"/>
    <n v="2001346"/>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786"/>
    <x v="9"/>
    <x v="0"/>
    <n v="2001346"/>
    <s v="Sofortrechnung"/>
    <s v="Yasar.Yigitbilek"/>
    <x v="1"/>
    <s v="23701"/>
    <s v="DastroMedia GmbH"/>
    <x v="0"/>
    <s v="2"/>
    <s v="200370104"/>
    <x v="505"/>
    <s v="Huawei Watch D (Molly-B19)"/>
    <n v="1"/>
    <n v="218.75"/>
    <n v="226"/>
    <n v="226"/>
    <n v="7.25"/>
    <n v="7.25"/>
    <n v="3.2"/>
    <s v="V0042"/>
    <x v="5"/>
    <s v="KABB5"/>
    <s v="GRK"/>
    <s v="Zubehör"/>
    <x v="5"/>
    <n v="1"/>
    <n v="218.75"/>
    <n v="226"/>
    <n v="226"/>
    <n v="7.25"/>
    <n v="7.25"/>
    <n v="3.2079646017699116E-2"/>
    <n v="1"/>
    <m/>
    <x v="0"/>
    <s v="Nein"/>
    <x v="0"/>
  </r>
  <r>
    <n v="14574985"/>
    <x v="9"/>
    <x v="0"/>
    <n v="2001347"/>
    <s v="Sofortrechnung"/>
    <s v="eam\mustafa.oezer"/>
    <x v="1"/>
    <s v="24575"/>
    <s v="Paketfabrik"/>
    <x v="1"/>
    <s v="1"/>
    <s v="101030657"/>
    <x v="686"/>
    <s v="Samsung S721B S24 FE 5G 256GB"/>
    <n v="1"/>
    <n v="490.33330000000001"/>
    <n v="509"/>
    <n v="509"/>
    <n v="18.666699999999999"/>
    <n v="18.670000000000002"/>
    <n v="3.66"/>
    <s v="V0042"/>
    <x v="5"/>
    <s v="KÜB0"/>
    <s v="GRK"/>
    <s v="Geräte"/>
    <x v="5"/>
    <n v="1"/>
    <n v="490.33330000000001"/>
    <n v="509"/>
    <n v="509"/>
    <n v="18.666699999999999"/>
    <n v="18.670000000000002"/>
    <n v="3.6679764243614937E-2"/>
    <n v="1"/>
    <m/>
    <x v="0"/>
    <s v="Nein"/>
    <x v="0"/>
  </r>
  <r>
    <n v="14574822"/>
    <x v="9"/>
    <x v="0"/>
    <n v="2001348"/>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822"/>
    <x v="9"/>
    <x v="0"/>
    <n v="2001348"/>
    <s v="Sofortrechnung"/>
    <s v="Yasar.Yigitbilek"/>
    <x v="1"/>
    <s v="23701"/>
    <s v="DastroMedia GmbH"/>
    <x v="1"/>
    <s v="2"/>
    <s v="100770011"/>
    <x v="280"/>
    <s v="Nothing Phone (2a) 5G 128GB"/>
    <n v="1"/>
    <n v="212"/>
    <n v="239"/>
    <n v="239"/>
    <n v="27"/>
    <n v="27"/>
    <n v="11.29"/>
    <s v="V0042"/>
    <x v="5"/>
    <s v="KABB5"/>
    <s v="GRK"/>
    <s v="Geräte"/>
    <x v="5"/>
    <n v="1"/>
    <n v="212"/>
    <n v="239"/>
    <n v="239"/>
    <n v="27"/>
    <n v="27"/>
    <n v="0.11297071129707113"/>
    <n v="1"/>
    <m/>
    <x v="0"/>
    <s v="Nein"/>
    <x v="0"/>
  </r>
  <r>
    <n v="14575095"/>
    <x v="9"/>
    <x v="0"/>
    <n v="2001349"/>
    <s v="Sofortrechnung"/>
    <s v="eam\mustafa.oezer"/>
    <x v="1"/>
    <s v="24575"/>
    <s v="Paketfabrik"/>
    <x v="1"/>
    <s v="1"/>
    <s v="101030628"/>
    <x v="706"/>
    <s v="Samsung X820N Tab S10+ 256GB [WiFi]"/>
    <n v="1"/>
    <n v="638"/>
    <n v="699"/>
    <n v="699"/>
    <n v="61"/>
    <n v="61"/>
    <n v="8.7200000000000006"/>
    <s v="V0042"/>
    <x v="5"/>
    <s v="KÜB0"/>
    <s v="GRK"/>
    <s v="Geräte"/>
    <x v="5"/>
    <n v="1"/>
    <n v="638"/>
    <n v="699"/>
    <n v="699"/>
    <n v="61"/>
    <n v="61"/>
    <n v="8.7267525035765375E-2"/>
    <n v="1"/>
    <m/>
    <x v="0"/>
    <s v="Nein"/>
    <x v="0"/>
  </r>
  <r>
    <n v="14574825"/>
    <x v="9"/>
    <x v="0"/>
    <n v="2001350"/>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4825"/>
    <x v="9"/>
    <x v="0"/>
    <n v="2001350"/>
    <s v="Sofortrechnung"/>
    <s v="Yasar.Yigitbilek"/>
    <x v="1"/>
    <s v="23701"/>
    <s v="DastroMedia GmbH"/>
    <x v="1"/>
    <s v="2"/>
    <s v="101030526"/>
    <x v="628"/>
    <s v="Samsung X110N Tab A9 128GB [WiFi]"/>
    <n v="1"/>
    <n v="117"/>
    <n v="129"/>
    <n v="129"/>
    <n v="12"/>
    <n v="12"/>
    <n v="9.3000000000000007"/>
    <s v="V0042"/>
    <x v="5"/>
    <s v="KABB5"/>
    <s v="GRK"/>
    <s v="Geräte"/>
    <x v="5"/>
    <n v="1"/>
    <n v="117"/>
    <n v="129"/>
    <n v="129"/>
    <n v="12"/>
    <n v="12"/>
    <n v="9.3023255813953487E-2"/>
    <n v="1"/>
    <m/>
    <x v="0"/>
    <s v="Nein"/>
    <x v="0"/>
  </r>
  <r>
    <n v="14574962"/>
    <x v="9"/>
    <x v="0"/>
    <n v="2001351"/>
    <s v="Sofortrechnung"/>
    <s v="eam\bekir.ahmed"/>
    <x v="0"/>
    <s v="30712"/>
    <s v="Mira Tel OOD"/>
    <x v="1"/>
    <s v="1"/>
    <s v="101300167"/>
    <x v="657"/>
    <s v="Apple iPhone 15 128GB"/>
    <n v="2"/>
    <n v="610"/>
    <n v="625"/>
    <n v="1250"/>
    <n v="15"/>
    <n v="30"/>
    <n v="2.4"/>
    <s v="V0023"/>
    <x v="3"/>
    <s v="KPUD"/>
    <s v="EXP"/>
    <s v="Geräte"/>
    <x v="3"/>
    <n v="2"/>
    <n v="610"/>
    <n v="625"/>
    <n v="1250"/>
    <n v="15"/>
    <n v="30"/>
    <n v="2.4E-2"/>
    <n v="1"/>
    <m/>
    <x v="0"/>
    <s v="Nein"/>
    <x v="0"/>
  </r>
  <r>
    <n v="14574962"/>
    <x v="9"/>
    <x v="0"/>
    <n v="2001351"/>
    <s v="Sofortrechnung"/>
    <s v="eam\bekir.ahmed"/>
    <x v="0"/>
    <s v="30712"/>
    <s v="Mira Tel OOD"/>
    <x v="1"/>
    <s v="2"/>
    <s v="101300171"/>
    <x v="652"/>
    <s v="Apple iPhone 15 128GB"/>
    <n v="1"/>
    <n v="610"/>
    <n v="625"/>
    <n v="625"/>
    <n v="15"/>
    <n v="15"/>
    <n v="2.4"/>
    <s v="V0023"/>
    <x v="3"/>
    <s v="KPUD"/>
    <s v="EXP"/>
    <s v="Geräte"/>
    <x v="3"/>
    <n v="1"/>
    <n v="610"/>
    <n v="625"/>
    <n v="625"/>
    <n v="15"/>
    <n v="15"/>
    <n v="2.4E-2"/>
    <n v="1"/>
    <m/>
    <x v="0"/>
    <s v="Nein"/>
    <x v="0"/>
  </r>
  <r>
    <n v="14574962"/>
    <x v="9"/>
    <x v="0"/>
    <n v="2001351"/>
    <s v="Sofortrechnung"/>
    <s v="eam\bekir.ahmed"/>
    <x v="0"/>
    <s v="30712"/>
    <s v="Mira Tel OOD"/>
    <x v="1"/>
    <s v="3"/>
    <s v="101300170"/>
    <x v="658"/>
    <s v="Apple iPhone 15 128GB"/>
    <n v="2"/>
    <n v="610"/>
    <n v="620"/>
    <n v="1240"/>
    <n v="10"/>
    <n v="20"/>
    <n v="1.61"/>
    <s v="V0023"/>
    <x v="3"/>
    <s v="KPUD"/>
    <s v="EXP"/>
    <s v="Geräte"/>
    <x v="3"/>
    <n v="2"/>
    <n v="610"/>
    <n v="620"/>
    <n v="1240"/>
    <n v="10"/>
    <n v="20"/>
    <n v="1.6129032258064516E-2"/>
    <n v="1"/>
    <m/>
    <x v="0"/>
    <s v="Nein"/>
    <x v="0"/>
  </r>
  <r>
    <n v="14574962"/>
    <x v="9"/>
    <x v="0"/>
    <n v="2001351"/>
    <s v="Sofortrechnung"/>
    <s v="eam\bekir.ahmed"/>
    <x v="0"/>
    <s v="30712"/>
    <s v="Mira Tel OOD"/>
    <x v="0"/>
    <s v="4"/>
    <s v="200060010"/>
    <x v="254"/>
    <s v="Google Pixel Buds Pro"/>
    <n v="1"/>
    <n v="78.2"/>
    <n v="80"/>
    <n v="80"/>
    <n v="1.8"/>
    <n v="1.8"/>
    <n v="2.25"/>
    <s v="V0023"/>
    <x v="3"/>
    <s v="KPUD"/>
    <s v="EXP"/>
    <s v="Zubehör"/>
    <x v="3"/>
    <n v="1"/>
    <n v="78.2"/>
    <n v="80"/>
    <n v="80"/>
    <n v="1.8"/>
    <n v="1.8"/>
    <n v="2.2499999999999999E-2"/>
    <n v="1"/>
    <m/>
    <x v="0"/>
    <s v="Nein"/>
    <x v="0"/>
  </r>
  <r>
    <n v="14574962"/>
    <x v="9"/>
    <x v="0"/>
    <n v="2001351"/>
    <s v="Sofortrechnung"/>
    <s v="eam\bekir.ahmed"/>
    <x v="0"/>
    <s v="30712"/>
    <s v="Mira Tel OOD"/>
    <x v="1"/>
    <s v="5"/>
    <s v="101300172"/>
    <x v="85"/>
    <s v="Apple iPhone 15 256GB"/>
    <n v="2"/>
    <n v="703"/>
    <n v="720"/>
    <n v="1440"/>
    <n v="17"/>
    <n v="34"/>
    <n v="2.36"/>
    <s v="V0023"/>
    <x v="3"/>
    <s v="KPUD"/>
    <s v="EXP"/>
    <s v="Geräte"/>
    <x v="3"/>
    <n v="2"/>
    <n v="703"/>
    <n v="720"/>
    <n v="1440"/>
    <n v="17"/>
    <n v="34"/>
    <n v="2.361111111111111E-2"/>
    <n v="1"/>
    <m/>
    <x v="0"/>
    <s v="Nein"/>
    <x v="0"/>
  </r>
  <r>
    <n v="14574962"/>
    <x v="9"/>
    <x v="0"/>
    <n v="2001351"/>
    <s v="Sofortrechnung"/>
    <s v="eam\bekir.ahmed"/>
    <x v="0"/>
    <s v="30712"/>
    <s v="Mira Tel OOD"/>
    <x v="1"/>
    <s v="6"/>
    <s v="101690302"/>
    <x v="707"/>
    <s v="Xiaomi 14 5G 12GB/512GB"/>
    <n v="4"/>
    <n v="529"/>
    <n v="545"/>
    <n v="2180"/>
    <n v="16"/>
    <n v="64"/>
    <n v="2.93"/>
    <s v="V0023"/>
    <x v="3"/>
    <s v="KPUD"/>
    <s v="EXP"/>
    <s v="Geräte"/>
    <x v="3"/>
    <n v="4"/>
    <n v="529"/>
    <n v="545"/>
    <n v="2180"/>
    <n v="16"/>
    <n v="64"/>
    <n v="2.9357798165137616E-2"/>
    <n v="1"/>
    <m/>
    <x v="0"/>
    <s v="Nein"/>
    <x v="0"/>
  </r>
  <r>
    <n v="14574962"/>
    <x v="9"/>
    <x v="0"/>
    <n v="2001351"/>
    <s v="Sofortrechnung"/>
    <s v="eam\bekir.ahmed"/>
    <x v="0"/>
    <s v="30712"/>
    <s v="Mira Tel OOD"/>
    <x v="1"/>
    <s v="7"/>
    <s v="101030664"/>
    <x v="31"/>
    <s v="Samsung X920N Tab S10 Ultra 512GB [WiFi]"/>
    <n v="1"/>
    <n v="814"/>
    <n v="840"/>
    <n v="840"/>
    <n v="26"/>
    <n v="26"/>
    <n v="3.09"/>
    <s v="V0023"/>
    <x v="3"/>
    <s v="KPUD"/>
    <s v="EXP"/>
    <s v="Geräte"/>
    <x v="3"/>
    <n v="1"/>
    <n v="814"/>
    <n v="840"/>
    <n v="840"/>
    <n v="26"/>
    <n v="26"/>
    <n v="3.0952380952380953E-2"/>
    <n v="1"/>
    <m/>
    <x v="0"/>
    <s v="Nein"/>
    <x v="0"/>
  </r>
  <r>
    <n v="14574962"/>
    <x v="9"/>
    <x v="0"/>
    <n v="2001351"/>
    <s v="Sofortrechnung"/>
    <s v="eam\bekir.ahmed"/>
    <x v="0"/>
    <s v="30712"/>
    <s v="Mira Tel OOD"/>
    <x v="1"/>
    <s v="8"/>
    <s v="100303089"/>
    <x v="496"/>
    <s v="Apple iPhone 16 128GB"/>
    <n v="3"/>
    <n v="699.65219999999999"/>
    <n v="710"/>
    <n v="2130"/>
    <n v="10.347799999999999"/>
    <n v="31.04"/>
    <n v="1.45"/>
    <s v="V0023"/>
    <x v="3"/>
    <s v="KPUD"/>
    <s v="EXP"/>
    <s v="Geräte"/>
    <x v="3"/>
    <n v="3"/>
    <n v="699.65219999999999"/>
    <n v="710"/>
    <n v="2130"/>
    <n v="10.347799999999999"/>
    <n v="31.04"/>
    <n v="1.4572769953051642E-2"/>
    <n v="1"/>
    <m/>
    <x v="0"/>
    <s v="Nein"/>
    <x v="0"/>
  </r>
  <r>
    <n v="14574962"/>
    <x v="9"/>
    <x v="0"/>
    <n v="2001351"/>
    <s v="Sofortrechnung"/>
    <s v="eam\bekir.ahmed"/>
    <x v="0"/>
    <s v="30712"/>
    <s v="Mira Tel OOD"/>
    <x v="1"/>
    <s v="9"/>
    <s v="101060028"/>
    <x v="191"/>
    <s v="Google Pixel 8 Pro 128GB"/>
    <n v="1"/>
    <n v="417"/>
    <n v="435"/>
    <n v="435"/>
    <n v="18"/>
    <n v="18"/>
    <n v="4.13"/>
    <s v="V0023"/>
    <x v="3"/>
    <s v="KPUD"/>
    <s v="EXP"/>
    <s v="Geräte"/>
    <x v="3"/>
    <n v="1"/>
    <n v="417"/>
    <n v="435"/>
    <n v="435"/>
    <n v="18"/>
    <n v="18"/>
    <n v="4.1379310344827586E-2"/>
    <n v="1"/>
    <m/>
    <x v="0"/>
    <s v="Nein"/>
    <x v="0"/>
  </r>
  <r>
    <n v="14574962"/>
    <x v="9"/>
    <x v="0"/>
    <n v="2001351"/>
    <s v="Sofortrechnung"/>
    <s v="eam\bekir.ahmed"/>
    <x v="0"/>
    <s v="30712"/>
    <s v="Mira Tel OOD"/>
    <x v="1"/>
    <s v="10"/>
    <s v="101030671"/>
    <x v="423"/>
    <s v="Samsung A165F A16 128GB"/>
    <n v="5"/>
    <n v="109"/>
    <n v="119"/>
    <n v="595"/>
    <n v="10"/>
    <n v="50"/>
    <n v="8.4"/>
    <s v="V0023"/>
    <x v="3"/>
    <s v="KPUD"/>
    <s v="EXP"/>
    <s v="Geräte"/>
    <x v="3"/>
    <n v="5"/>
    <n v="109"/>
    <n v="119"/>
    <n v="595"/>
    <n v="10"/>
    <n v="50"/>
    <n v="8.4033613445378158E-2"/>
    <n v="1"/>
    <m/>
    <x v="0"/>
    <s v="Nein"/>
    <x v="0"/>
  </r>
  <r>
    <n v="14574962"/>
    <x v="9"/>
    <x v="0"/>
    <n v="2001351"/>
    <s v="Sofortrechnung"/>
    <s v="eam\bekir.ahmed"/>
    <x v="0"/>
    <s v="30712"/>
    <s v="Mira Tel OOD"/>
    <x v="1"/>
    <s v="11"/>
    <s v="101030661"/>
    <x v="146"/>
    <s v="Samsung A165F A16 128GB"/>
    <n v="5"/>
    <n v="110.11790000000001"/>
    <n v="119"/>
    <n v="595"/>
    <n v="8.8820999999999994"/>
    <n v="44.41"/>
    <n v="7.46"/>
    <s v="V0023"/>
    <x v="3"/>
    <s v="KPUD"/>
    <s v="EXP"/>
    <s v="Geräte"/>
    <x v="3"/>
    <n v="5"/>
    <n v="110.11790000000001"/>
    <n v="119"/>
    <n v="595"/>
    <n v="8.8820999999999994"/>
    <n v="44.41"/>
    <n v="7.4638655462184872E-2"/>
    <n v="1"/>
    <m/>
    <x v="0"/>
    <s v="Nein"/>
    <x v="0"/>
  </r>
  <r>
    <n v="14574962"/>
    <x v="9"/>
    <x v="0"/>
    <n v="2001351"/>
    <s v="Sofortrechnung"/>
    <s v="eam\bekir.ahmed"/>
    <x v="0"/>
    <s v="30712"/>
    <s v="Mira Tel OOD"/>
    <x v="0"/>
    <s v="12"/>
    <s v="200300455"/>
    <x v="198"/>
    <s v="nach Aufnahme in Preisliste pflegen"/>
    <n v="1"/>
    <n v="660"/>
    <n v="670"/>
    <n v="670"/>
    <n v="10"/>
    <n v="10"/>
    <n v="1.49"/>
    <s v="V0023"/>
    <x v="3"/>
    <s v="KPUD"/>
    <s v="EXP"/>
    <s v="Zubehör"/>
    <x v="3"/>
    <n v="1"/>
    <n v="660"/>
    <n v="670"/>
    <n v="670"/>
    <n v="10"/>
    <n v="10"/>
    <n v="1.4925373134328358E-2"/>
    <n v="1"/>
    <m/>
    <x v="0"/>
    <s v="Nein"/>
    <x v="0"/>
  </r>
  <r>
    <n v="14574962"/>
    <x v="9"/>
    <x v="0"/>
    <n v="2001351"/>
    <s v="Sofortrechnung"/>
    <s v="eam\bekir.ahmed"/>
    <x v="0"/>
    <s v="30712"/>
    <s v="Mira Tel OOD"/>
    <x v="0"/>
    <s v="13"/>
    <s v="200030301"/>
    <x v="319"/>
    <s v="Samsung Galaxy SM-R530 Buds3"/>
    <n v="6"/>
    <n v="66.728300000000004"/>
    <n v="79"/>
    <n v="474"/>
    <n v="12.271699999999999"/>
    <n v="73.63"/>
    <n v="15.53"/>
    <s v="V0023"/>
    <x v="3"/>
    <s v="KPUD"/>
    <s v="EXP"/>
    <s v="Zubehör"/>
    <x v="3"/>
    <n v="6"/>
    <n v="66.728300000000004"/>
    <n v="79"/>
    <n v="474"/>
    <n v="12.271699999999999"/>
    <n v="73.63"/>
    <n v="0.15533755274261601"/>
    <n v="1"/>
    <m/>
    <x v="0"/>
    <s v="Nein"/>
    <x v="0"/>
  </r>
  <r>
    <n v="14574962"/>
    <x v="9"/>
    <x v="0"/>
    <n v="2001351"/>
    <s v="Sofortrechnung"/>
    <s v="eam\bekir.ahmed"/>
    <x v="0"/>
    <s v="30712"/>
    <s v="Mira Tel OOD"/>
    <x v="1"/>
    <s v="14"/>
    <s v="101030658"/>
    <x v="424"/>
    <s v="Samsung A165F A16 128GB"/>
    <n v="5"/>
    <n v="109"/>
    <n v="119"/>
    <n v="595"/>
    <n v="10"/>
    <n v="50"/>
    <n v="8.4"/>
    <s v="V0023"/>
    <x v="3"/>
    <s v="KPUD"/>
    <s v="EXP"/>
    <s v="Geräte"/>
    <x v="3"/>
    <n v="5"/>
    <n v="109"/>
    <n v="119"/>
    <n v="595"/>
    <n v="10"/>
    <n v="50"/>
    <n v="8.4033613445378158E-2"/>
    <n v="1"/>
    <m/>
    <x v="0"/>
    <s v="Nein"/>
    <x v="0"/>
  </r>
  <r>
    <n v="14574962"/>
    <x v="9"/>
    <x v="0"/>
    <n v="2001351"/>
    <s v="Sofortrechnung"/>
    <s v="eam\bekir.ahmed"/>
    <x v="0"/>
    <s v="30712"/>
    <s v="Mira Tel OOD"/>
    <x v="1"/>
    <s v="15"/>
    <s v="101300220"/>
    <x v="548"/>
    <s v="Apple iPhone 16 128GB"/>
    <n v="1"/>
    <n v="695"/>
    <n v="710"/>
    <n v="710"/>
    <n v="15"/>
    <n v="15"/>
    <n v="2.11"/>
    <s v="V0023"/>
    <x v="3"/>
    <s v="KPUD"/>
    <s v="EXP"/>
    <s v="Geräte"/>
    <x v="3"/>
    <n v="1"/>
    <n v="695"/>
    <n v="710"/>
    <n v="710"/>
    <n v="15"/>
    <n v="15"/>
    <n v="2.1126760563380281E-2"/>
    <n v="1"/>
    <m/>
    <x v="0"/>
    <s v="Nein"/>
    <x v="0"/>
  </r>
  <r>
    <n v="14574962"/>
    <x v="9"/>
    <x v="0"/>
    <n v="2001351"/>
    <s v="Sofortrechnung"/>
    <s v="eam\bekir.ahmed"/>
    <x v="0"/>
    <s v="30712"/>
    <s v="Mira Tel OOD"/>
    <x v="1"/>
    <s v="16"/>
    <s v="101300037"/>
    <x v="91"/>
    <s v="Apple iPhone 14 128GB"/>
    <n v="3"/>
    <n v="491.02229999999997"/>
    <n v="510"/>
    <n v="1530"/>
    <n v="18.977699999999999"/>
    <n v="56.93"/>
    <n v="3.72"/>
    <s v="V0023"/>
    <x v="3"/>
    <s v="KPUD"/>
    <s v="EXP"/>
    <s v="Geräte"/>
    <x v="3"/>
    <n v="3"/>
    <n v="491.02229999999997"/>
    <n v="510"/>
    <n v="1530"/>
    <n v="18.977699999999999"/>
    <n v="56.93"/>
    <n v="3.7209150326797384E-2"/>
    <n v="1"/>
    <m/>
    <x v="0"/>
    <s v="Nein"/>
    <x v="0"/>
  </r>
  <r>
    <n v="14574962"/>
    <x v="9"/>
    <x v="0"/>
    <n v="2001351"/>
    <s v="Sofortrechnung"/>
    <s v="eam\bekir.ahmed"/>
    <x v="0"/>
    <s v="30712"/>
    <s v="Mira Tel OOD"/>
    <x v="1"/>
    <s v="17"/>
    <s v="100303123"/>
    <x v="334"/>
    <s v="Apple iPhone 16 Pro 256GB"/>
    <n v="2"/>
    <n v="990.39639999999997"/>
    <n v="1019"/>
    <n v="2038"/>
    <n v="28.6036"/>
    <n v="57.21"/>
    <n v="2.8"/>
    <s v="V0023"/>
    <x v="3"/>
    <s v="KPUD"/>
    <s v="EXP"/>
    <s v="Geräte"/>
    <x v="3"/>
    <n v="2"/>
    <n v="990.39639999999997"/>
    <n v="1019"/>
    <n v="2038"/>
    <n v="28.6036"/>
    <n v="57.21"/>
    <n v="2.8071638861629049E-2"/>
    <n v="1"/>
    <m/>
    <x v="0"/>
    <s v="Nein"/>
    <x v="0"/>
  </r>
  <r>
    <n v="14575133"/>
    <x v="9"/>
    <x v="0"/>
    <n v="2001352"/>
    <s v="Sofortrechnung"/>
    <s v="eam\mustafa.oezer"/>
    <x v="1"/>
    <s v="24575"/>
    <s v="Paketfabrik"/>
    <x v="1"/>
    <s v="1"/>
    <s v="101050015"/>
    <x v="313"/>
    <s v="Motorola Moto G84 5G 8GB/256GB"/>
    <n v="1"/>
    <n v="148"/>
    <n v="169"/>
    <n v="169"/>
    <n v="21"/>
    <n v="21"/>
    <n v="12.42"/>
    <s v="V0042"/>
    <x v="5"/>
    <s v="KÜB0"/>
    <s v="GRK"/>
    <s v="Geräte"/>
    <x v="5"/>
    <n v="1"/>
    <n v="148"/>
    <n v="169"/>
    <n v="169"/>
    <n v="21"/>
    <n v="21"/>
    <n v="0.1242603550295858"/>
    <n v="1"/>
    <m/>
    <x v="0"/>
    <s v="Nein"/>
    <x v="0"/>
  </r>
  <r>
    <n v="14575133"/>
    <x v="9"/>
    <x v="0"/>
    <n v="2001352"/>
    <s v="Sofortrechnung"/>
    <s v="eam\mustafa.oezer"/>
    <x v="1"/>
    <s v="24575"/>
    <s v="Paketfabrik"/>
    <x v="1"/>
    <s v="2"/>
    <s v="101030303"/>
    <x v="246"/>
    <s v="Samsung X710N Tab S9 128GB [WiFi]"/>
    <n v="2"/>
    <n v="445"/>
    <n v="465"/>
    <n v="930"/>
    <n v="20"/>
    <n v="40"/>
    <n v="4.3"/>
    <s v="V0042"/>
    <x v="5"/>
    <s v="KÜB0"/>
    <s v="GRK"/>
    <s v="Geräte"/>
    <x v="5"/>
    <n v="2"/>
    <n v="445"/>
    <n v="465"/>
    <n v="930"/>
    <n v="20"/>
    <n v="40"/>
    <n v="4.3010752688172046E-2"/>
    <n v="1"/>
    <m/>
    <x v="0"/>
    <s v="Nein"/>
    <x v="0"/>
  </r>
  <r>
    <n v="14575133"/>
    <x v="9"/>
    <x v="0"/>
    <n v="2001352"/>
    <s v="Sofortrechnung"/>
    <s v="eam\mustafa.oezer"/>
    <x v="1"/>
    <s v="24575"/>
    <s v="Paketfabrik"/>
    <x v="1"/>
    <s v="3"/>
    <s v="100050277"/>
    <x v="267"/>
    <s v="Motorola Edge 50 Neo 5G 512GB"/>
    <n v="1"/>
    <n v="235"/>
    <n v="255"/>
    <n v="255"/>
    <n v="20"/>
    <n v="20"/>
    <n v="7.84"/>
    <s v="V0042"/>
    <x v="5"/>
    <s v="KÜB0"/>
    <s v="GRK"/>
    <s v="Geräte"/>
    <x v="5"/>
    <n v="1"/>
    <n v="235"/>
    <n v="255"/>
    <n v="255"/>
    <n v="20"/>
    <n v="20"/>
    <n v="7.8431372549019607E-2"/>
    <n v="1"/>
    <m/>
    <x v="0"/>
    <s v="Nein"/>
    <x v="0"/>
  </r>
  <r>
    <n v="14575018"/>
    <x v="9"/>
    <x v="0"/>
    <n v="2001353"/>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5018"/>
    <x v="9"/>
    <x v="0"/>
    <n v="2001353"/>
    <s v="Sofortrechnung"/>
    <s v="Yasar.Yigitbilek"/>
    <x v="1"/>
    <s v="23701"/>
    <s v="DastroMedia GmbH"/>
    <x v="1"/>
    <s v="2"/>
    <s v="101030331"/>
    <x v="514"/>
    <s v="Samsung X516B Tab S9 FE 5G 128GB"/>
    <n v="1"/>
    <n v="368"/>
    <n v="399"/>
    <n v="399"/>
    <n v="31"/>
    <n v="31"/>
    <n v="7.76"/>
    <s v="V0042"/>
    <x v="5"/>
    <s v="KABB5"/>
    <s v="GRK"/>
    <s v="Geräte"/>
    <x v="5"/>
    <n v="1"/>
    <n v="368"/>
    <n v="399"/>
    <n v="399"/>
    <n v="31"/>
    <n v="31"/>
    <n v="7.7694235588972427E-2"/>
    <n v="1"/>
    <m/>
    <x v="0"/>
    <s v="Nein"/>
    <x v="0"/>
  </r>
  <r>
    <n v="14575136"/>
    <x v="9"/>
    <x v="0"/>
    <n v="2001354"/>
    <s v="Sofortrechnung"/>
    <s v="EAM\Erdal.Bircan"/>
    <x v="0"/>
    <s v="27547"/>
    <s v="ANYTECH DISTRIBUTION LTD"/>
    <x v="1"/>
    <s v="1"/>
    <s v="101690331"/>
    <x v="252"/>
    <s v="Xiaomi Redmi 14C 4GB/128GB"/>
    <n v="9"/>
    <n v="74.601299999999995"/>
    <n v="81"/>
    <n v="729"/>
    <n v="6.3986999999999998"/>
    <n v="57.59"/>
    <n v="7.89"/>
    <s v="V0018"/>
    <x v="16"/>
    <s v="KPUD"/>
    <s v="EXP"/>
    <s v="Geräte"/>
    <x v="11"/>
    <n v="9"/>
    <n v="74.601299999999995"/>
    <n v="81"/>
    <n v="729"/>
    <n v="6.3986999999999998"/>
    <n v="57.59"/>
    <n v="7.8998628257887518E-2"/>
    <n v="1"/>
    <m/>
    <x v="0"/>
    <s v="Nein"/>
    <x v="0"/>
  </r>
  <r>
    <n v="14575136"/>
    <x v="9"/>
    <x v="0"/>
    <n v="2001354"/>
    <s v="Sofortrechnung"/>
    <s v="EAM\Erdal.Bircan"/>
    <x v="0"/>
    <s v="27547"/>
    <s v="ANYTECH DISTRIBUTION LTD"/>
    <x v="1"/>
    <s v="2"/>
    <s v="101030353"/>
    <x v="38"/>
    <s v="Samsung A256B A25 5G 128GB"/>
    <n v="3"/>
    <n v="166.95079999999999"/>
    <n v="179"/>
    <n v="537"/>
    <n v="12.049200000000001"/>
    <n v="36.15"/>
    <n v="6.73"/>
    <s v="V0018"/>
    <x v="16"/>
    <s v="KPUD"/>
    <s v="EXP"/>
    <s v="Geräte"/>
    <x v="11"/>
    <n v="3"/>
    <n v="166.95079999999999"/>
    <n v="179"/>
    <n v="537"/>
    <n v="12.049200000000001"/>
    <n v="36.15"/>
    <n v="6.7318435754189943E-2"/>
    <n v="1"/>
    <m/>
    <x v="0"/>
    <s v="Nein"/>
    <x v="0"/>
  </r>
  <r>
    <n v="14575136"/>
    <x v="9"/>
    <x v="0"/>
    <n v="2001354"/>
    <s v="Sofortrechnung"/>
    <s v="EAM\Erdal.Bircan"/>
    <x v="0"/>
    <s v="27547"/>
    <s v="ANYTECH DISTRIBUTION LTD"/>
    <x v="1"/>
    <s v="3"/>
    <s v="100690670"/>
    <x v="540"/>
    <s v="Xiaomi Redmi 14C 4GB/128GB"/>
    <n v="6"/>
    <n v="77.5"/>
    <n v="83"/>
    <n v="498"/>
    <n v="5.5"/>
    <n v="33"/>
    <n v="6.62"/>
    <s v="V0018"/>
    <x v="16"/>
    <s v="KPUD"/>
    <s v="EXP"/>
    <s v="Geräte"/>
    <x v="11"/>
    <n v="6"/>
    <n v="77.5"/>
    <n v="83"/>
    <n v="498"/>
    <n v="5.5"/>
    <n v="33"/>
    <n v="6.6265060240963861E-2"/>
    <n v="1"/>
    <m/>
    <x v="0"/>
    <s v="Nein"/>
    <x v="0"/>
  </r>
  <r>
    <n v="14575136"/>
    <x v="9"/>
    <x v="0"/>
    <n v="2001354"/>
    <s v="Sofortrechnung"/>
    <s v="EAM\Erdal.Bircan"/>
    <x v="0"/>
    <s v="27547"/>
    <s v="ANYTECH DISTRIBUTION LTD"/>
    <x v="1"/>
    <s v="4"/>
    <s v="101690242"/>
    <x v="43"/>
    <s v="Xiaomi Redmi Note 13 Pro 5G 8GB/256GB"/>
    <n v="10"/>
    <n v="204.57390000000001"/>
    <n v="214"/>
    <n v="2140"/>
    <n v="9.4260999999999999"/>
    <n v="94.26"/>
    <n v="4.4000000000000004"/>
    <s v="V0018"/>
    <x v="16"/>
    <s v="KPUD"/>
    <s v="EXP"/>
    <s v="Geräte"/>
    <x v="11"/>
    <n v="10"/>
    <n v="204.57390000000001"/>
    <n v="214"/>
    <n v="2140"/>
    <n v="9.4260999999999999"/>
    <n v="94.26"/>
    <n v="4.4046728971962622E-2"/>
    <n v="1"/>
    <m/>
    <x v="0"/>
    <s v="Nein"/>
    <x v="0"/>
  </r>
  <r>
    <n v="14575136"/>
    <x v="9"/>
    <x v="0"/>
    <n v="2001354"/>
    <s v="Sofortrechnung"/>
    <s v="EAM\Erdal.Bircan"/>
    <x v="0"/>
    <s v="27547"/>
    <s v="ANYTECH DISTRIBUTION LTD"/>
    <x v="1"/>
    <s v="5"/>
    <s v="101690343"/>
    <x v="589"/>
    <s v="Xiaomi Redmi Pad SE 8.7&quot; 4G 4GB/128GB"/>
    <n v="5"/>
    <n v="95.736900000000006"/>
    <n v="99"/>
    <n v="495"/>
    <n v="3.2631000000000001"/>
    <n v="16.32"/>
    <n v="3.29"/>
    <s v="V0018"/>
    <x v="16"/>
    <s v="KPUD"/>
    <s v="EXP"/>
    <s v="Geräte"/>
    <x v="11"/>
    <n v="5"/>
    <n v="95.736900000000006"/>
    <n v="99"/>
    <n v="495"/>
    <n v="3.2631000000000001"/>
    <n v="16.32"/>
    <n v="3.2969696969696968E-2"/>
    <n v="1"/>
    <m/>
    <x v="0"/>
    <s v="Nein"/>
    <x v="0"/>
  </r>
  <r>
    <n v="14575136"/>
    <x v="9"/>
    <x v="0"/>
    <n v="2001354"/>
    <s v="Sofortrechnung"/>
    <s v="EAM\Erdal.Bircan"/>
    <x v="0"/>
    <s v="27547"/>
    <s v="ANYTECH DISTRIBUTION LTD"/>
    <x v="1"/>
    <s v="6"/>
    <s v="100690625"/>
    <x v="486"/>
    <s v="Xiaomi Redmi Note 13 Pro 8GB/256GB"/>
    <n v="10"/>
    <n v="208.5"/>
    <n v="214"/>
    <n v="2140"/>
    <n v="5.5"/>
    <n v="55"/>
    <n v="2.57"/>
    <s v="V0018"/>
    <x v="16"/>
    <s v="KPUD"/>
    <s v="EXP"/>
    <s v="Geräte"/>
    <x v="11"/>
    <n v="10"/>
    <n v="208.5"/>
    <n v="214"/>
    <n v="2140"/>
    <n v="5.5"/>
    <n v="55"/>
    <n v="2.5700934579439252E-2"/>
    <n v="1"/>
    <m/>
    <x v="0"/>
    <s v="Nein"/>
    <x v="0"/>
  </r>
  <r>
    <n v="14575136"/>
    <x v="9"/>
    <x v="0"/>
    <n v="2001354"/>
    <s v="Sofortrechnung"/>
    <s v="EAM\Erdal.Bircan"/>
    <x v="0"/>
    <s v="27547"/>
    <s v="ANYTECH DISTRIBUTION LTD"/>
    <x v="1"/>
    <s v="7"/>
    <s v="100690597"/>
    <x v="531"/>
    <s v="Xiaomi Redmi Note 13 6GB/128GB"/>
    <n v="5"/>
    <n v="95"/>
    <n v="107"/>
    <n v="535"/>
    <n v="12"/>
    <n v="60"/>
    <n v="11.21"/>
    <s v="V0018"/>
    <x v="16"/>
    <s v="KPUD"/>
    <s v="EXP"/>
    <s v="Geräte"/>
    <x v="11"/>
    <n v="5"/>
    <n v="95"/>
    <n v="107"/>
    <n v="535"/>
    <n v="12"/>
    <n v="60"/>
    <n v="0.11214953271028037"/>
    <n v="1"/>
    <m/>
    <x v="0"/>
    <s v="Nein"/>
    <x v="0"/>
  </r>
  <r>
    <n v="14575136"/>
    <x v="9"/>
    <x v="0"/>
    <n v="2001354"/>
    <s v="Sofortrechnung"/>
    <s v="EAM\Erdal.Bircan"/>
    <x v="0"/>
    <s v="27547"/>
    <s v="ANYTECH DISTRIBUTION LTD"/>
    <x v="1"/>
    <s v="8"/>
    <s v="100690598"/>
    <x v="577"/>
    <s v="Xiaomi Redmi Note 13 6GB/128GB"/>
    <n v="5"/>
    <n v="95"/>
    <n v="107"/>
    <n v="535"/>
    <n v="12"/>
    <n v="60"/>
    <n v="11.21"/>
    <s v="V0018"/>
    <x v="16"/>
    <s v="KPUD"/>
    <s v="EXP"/>
    <s v="Geräte"/>
    <x v="11"/>
    <n v="5"/>
    <n v="95"/>
    <n v="107"/>
    <n v="535"/>
    <n v="12"/>
    <n v="60"/>
    <n v="0.11214953271028037"/>
    <n v="1"/>
    <m/>
    <x v="0"/>
    <s v="Nein"/>
    <x v="0"/>
  </r>
  <r>
    <n v="14575186"/>
    <x v="9"/>
    <x v="0"/>
    <n v="2001355"/>
    <s v="Sofortrechnung"/>
    <s v="eam\mustafa.oezer"/>
    <x v="1"/>
    <s v="24575"/>
    <s v="Paketfabrik"/>
    <x v="3"/>
    <s v="1"/>
    <s v="900010024"/>
    <x v="73"/>
    <s v="Sonstiges"/>
    <n v="1"/>
    <n v="0"/>
    <n v="19.899999999999999"/>
    <n v="19.899999999999999"/>
    <n v="19.899999999999999"/>
    <n v="19.899999999999999"/>
    <m/>
    <s v="V0042"/>
    <x v="5"/>
    <s v="KÜB0"/>
    <s v="GRK"/>
    <s v="Sonstige"/>
    <x v="5"/>
    <n v="1"/>
    <n v="0"/>
    <n v="19.899999999999999"/>
    <n v="19.899999999999999"/>
    <n v="19.899999999999999"/>
    <n v="19.899999999999999"/>
    <n v="1"/>
    <n v="1"/>
    <m/>
    <x v="2"/>
    <s v="Ja"/>
    <x v="0"/>
  </r>
  <r>
    <n v="14575186"/>
    <x v="9"/>
    <x v="0"/>
    <n v="2001355"/>
    <s v="Sofortrechnung"/>
    <s v="eam\mustafa.oezer"/>
    <x v="1"/>
    <s v="24575"/>
    <s v="Paketfabrik"/>
    <x v="1"/>
    <s v="2"/>
    <s v="100302545"/>
    <x v="468"/>
    <s v="Apple iPad 10.2&quot; 2021 256GB"/>
    <n v="1"/>
    <n v="413"/>
    <n v="439"/>
    <n v="439"/>
    <n v="26"/>
    <n v="26"/>
    <n v="5.92"/>
    <s v="V0042"/>
    <x v="5"/>
    <s v="KÜB0"/>
    <s v="GRK"/>
    <s v="Geräte"/>
    <x v="5"/>
    <n v="1"/>
    <n v="413"/>
    <n v="439"/>
    <n v="439"/>
    <n v="26"/>
    <n v="26"/>
    <n v="5.9225512528473807E-2"/>
    <n v="1"/>
    <m/>
    <x v="0"/>
    <s v="Nein"/>
    <x v="0"/>
  </r>
  <r>
    <n v="14574982"/>
    <x v="9"/>
    <x v="0"/>
    <n v="2001356"/>
    <s v="Sofortrechnung"/>
    <s v="eam\mustafa.oezer"/>
    <x v="1"/>
    <s v="24575"/>
    <s v="Paketfabrik"/>
    <x v="0"/>
    <s v="1"/>
    <s v="200370062"/>
    <x v="625"/>
    <s v="Huawei Watch GT4 41mm (Aurora-B19L)"/>
    <n v="1"/>
    <n v="127.46"/>
    <n v="135"/>
    <n v="135"/>
    <n v="7.54"/>
    <n v="7.54"/>
    <n v="5.58"/>
    <s v="V0042"/>
    <x v="5"/>
    <s v="KÜB0"/>
    <s v="GRK"/>
    <s v="Zubehör"/>
    <x v="5"/>
    <n v="1"/>
    <n v="127.46"/>
    <n v="135"/>
    <n v="135"/>
    <n v="7.54"/>
    <n v="7.54"/>
    <n v="5.5851851851851854E-2"/>
    <n v="1"/>
    <m/>
    <x v="0"/>
    <s v="Nein"/>
    <x v="0"/>
  </r>
  <r>
    <n v="14574982"/>
    <x v="9"/>
    <x v="0"/>
    <n v="2001356"/>
    <s v="Sofortrechnung"/>
    <s v="eam\mustafa.oezer"/>
    <x v="1"/>
    <s v="24575"/>
    <s v="Paketfabrik"/>
    <x v="1"/>
    <s v="2"/>
    <s v="101030449"/>
    <x v="62"/>
    <s v="Samsung A155F A15 128GB"/>
    <n v="1"/>
    <n v="112.0598"/>
    <n v="129"/>
    <n v="129"/>
    <n v="16.940200000000001"/>
    <n v="16.940000000000001"/>
    <n v="13.13"/>
    <s v="V0042"/>
    <x v="5"/>
    <s v="KÜB0"/>
    <s v="GRK"/>
    <s v="Geräte"/>
    <x v="5"/>
    <n v="1"/>
    <n v="112.0598"/>
    <n v="129"/>
    <n v="129"/>
    <n v="16.940200000000001"/>
    <n v="16.940000000000001"/>
    <n v="0.13131782945736434"/>
    <n v="1"/>
    <m/>
    <x v="0"/>
    <s v="Nein"/>
    <x v="0"/>
  </r>
  <r>
    <n v="14574982"/>
    <x v="9"/>
    <x v="0"/>
    <n v="2001356"/>
    <s v="Sofortrechnung"/>
    <s v="eam\mustafa.oezer"/>
    <x v="1"/>
    <s v="24575"/>
    <s v="Paketfabrik"/>
    <x v="1"/>
    <s v="3"/>
    <s v="101030104"/>
    <x v="304"/>
    <s v="Samsung G736B Xcover 6 Pro 5G 128GB EE"/>
    <n v="1"/>
    <n v="300.59789999999998"/>
    <n v="315"/>
    <n v="315"/>
    <n v="14.402100000000001"/>
    <n v="14.4"/>
    <n v="4.57"/>
    <s v="V0042"/>
    <x v="5"/>
    <s v="KÜB0"/>
    <s v="GRK"/>
    <s v="Geräte"/>
    <x v="5"/>
    <n v="1"/>
    <n v="300.59789999999998"/>
    <n v="315"/>
    <n v="315"/>
    <n v="14.402100000000001"/>
    <n v="14.4"/>
    <n v="4.5714285714285714E-2"/>
    <n v="1"/>
    <m/>
    <x v="0"/>
    <s v="Nein"/>
    <x v="0"/>
  </r>
  <r>
    <n v="14574982"/>
    <x v="9"/>
    <x v="0"/>
    <n v="2001356"/>
    <s v="Sofortrechnung"/>
    <s v="eam\mustafa.oezer"/>
    <x v="1"/>
    <s v="24575"/>
    <s v="Paketfabrik"/>
    <x v="1"/>
    <s v="4"/>
    <s v="101030332"/>
    <x v="581"/>
    <s v="Samsung X516B Tab S9 FE 5G 128GB"/>
    <n v="1"/>
    <n v="368"/>
    <n v="399"/>
    <n v="399"/>
    <n v="31"/>
    <n v="31"/>
    <n v="7.76"/>
    <s v="V0042"/>
    <x v="5"/>
    <s v="KÜB0"/>
    <s v="GRK"/>
    <s v="Geräte"/>
    <x v="5"/>
    <n v="1"/>
    <n v="368"/>
    <n v="399"/>
    <n v="399"/>
    <n v="31"/>
    <n v="31"/>
    <n v="7.7694235588972427E-2"/>
    <n v="1"/>
    <m/>
    <x v="0"/>
    <s v="Nein"/>
    <x v="0"/>
  </r>
  <r>
    <n v="14574982"/>
    <x v="9"/>
    <x v="0"/>
    <n v="2001356"/>
    <s v="Sofortrechnung"/>
    <s v="eam\mustafa.oezer"/>
    <x v="1"/>
    <s v="24575"/>
    <s v="Paketfabrik"/>
    <x v="1"/>
    <s v="5"/>
    <s v="100034613"/>
    <x v="633"/>
    <s v="Samsung X510N Tab S9 FE 256GB [WiFi]"/>
    <n v="3"/>
    <n v="332"/>
    <n v="349"/>
    <n v="1047"/>
    <n v="17"/>
    <n v="51"/>
    <n v="4.87"/>
    <s v="V0042"/>
    <x v="5"/>
    <s v="KÜB0"/>
    <s v="GRK"/>
    <s v="Geräte"/>
    <x v="5"/>
    <n v="3"/>
    <n v="332"/>
    <n v="349"/>
    <n v="1047"/>
    <n v="17"/>
    <n v="51"/>
    <n v="4.8710601719197708E-2"/>
    <n v="1"/>
    <m/>
    <x v="0"/>
    <s v="Nein"/>
    <x v="0"/>
  </r>
  <r>
    <n v="14575032"/>
    <x v="9"/>
    <x v="0"/>
    <n v="2001357"/>
    <s v="Sofortrechnung"/>
    <s v="Yasar.Yigitbilek"/>
    <x v="2"/>
    <s v="30763"/>
    <s v="Techboxx Shop RM GmbH"/>
    <x v="1"/>
    <s v="1"/>
    <s v="100302952"/>
    <x v="20"/>
    <s v="Apple iPhone 15 128GB"/>
    <n v="1"/>
    <n v="617.99360000000001"/>
    <n v="633"/>
    <n v="633"/>
    <n v="15.006399999999999"/>
    <n v="15.01"/>
    <n v="2.37"/>
    <s v="V0157"/>
    <x v="18"/>
    <s v="KÜB14"/>
    <s v="FHK"/>
    <s v="Geräte"/>
    <x v="12"/>
    <n v="1"/>
    <n v="617.99360000000001"/>
    <n v="633"/>
    <n v="633"/>
    <n v="15.006399999999999"/>
    <n v="15.01"/>
    <n v="2.3712480252764612E-2"/>
    <n v="1"/>
    <m/>
    <x v="0"/>
    <s v="Nein"/>
    <x v="0"/>
  </r>
  <r>
    <n v="14575032"/>
    <x v="9"/>
    <x v="0"/>
    <n v="2001357"/>
    <s v="Sofortrechnung"/>
    <s v="Yasar.Yigitbilek"/>
    <x v="2"/>
    <s v="30763"/>
    <s v="Techboxx Shop RM GmbH"/>
    <x v="1"/>
    <s v="2"/>
    <s v="101030485"/>
    <x v="39"/>
    <s v="Samsung A556B A55 5G 128GB"/>
    <n v="1"/>
    <n v="254.48859999999999"/>
    <n v="279"/>
    <n v="279"/>
    <n v="24.511399999999998"/>
    <n v="24.51"/>
    <n v="8.7799999999999994"/>
    <s v="V0157"/>
    <x v="18"/>
    <s v="KÜB14"/>
    <s v="FHK"/>
    <s v="Geräte"/>
    <x v="12"/>
    <n v="1"/>
    <n v="254.48859999999999"/>
    <n v="279"/>
    <n v="279"/>
    <n v="24.511399999999998"/>
    <n v="24.51"/>
    <n v="8.7849462365591408E-2"/>
    <n v="1"/>
    <m/>
    <x v="0"/>
    <s v="Nein"/>
    <x v="0"/>
  </r>
  <r>
    <n v="14575144"/>
    <x v="9"/>
    <x v="0"/>
    <n v="2001358"/>
    <s v="Sofortrechnung"/>
    <s v="eam\mustafa.oezer"/>
    <x v="2"/>
    <s v="20849"/>
    <s v="Kettemann &amp; Püschel GmbH"/>
    <x v="1"/>
    <s v="1"/>
    <s v="101030626"/>
    <x v="516"/>
    <s v="Samsung S721B S24 FE 5G 128GB"/>
    <n v="1"/>
    <n v="399"/>
    <n v="439"/>
    <n v="439"/>
    <n v="40"/>
    <n v="40"/>
    <n v="9.11"/>
    <s v="V0163"/>
    <x v="11"/>
    <s v="KABB0"/>
    <s v="FHK"/>
    <s v="Geräte"/>
    <x v="2"/>
    <n v="1"/>
    <n v="399"/>
    <n v="439"/>
    <n v="439"/>
    <n v="40"/>
    <n v="40"/>
    <n v="9.1116173120728935E-2"/>
    <n v="1"/>
    <m/>
    <x v="0"/>
    <s v="Nein"/>
    <x v="0"/>
  </r>
  <r>
    <n v="14575144"/>
    <x v="9"/>
    <x v="0"/>
    <n v="2001358"/>
    <s v="Sofortrechnung"/>
    <s v="eam\mustafa.oezer"/>
    <x v="2"/>
    <s v="20849"/>
    <s v="Kettemann &amp; Püschel GmbH"/>
    <x v="1"/>
    <s v="2"/>
    <s v="101300037"/>
    <x v="91"/>
    <s v="Apple iPhone 14 128GB"/>
    <n v="1"/>
    <n v="491.02229999999997"/>
    <n v="518"/>
    <n v="518"/>
    <n v="26.977699999999999"/>
    <n v="26.98"/>
    <n v="5.2"/>
    <s v="V0163"/>
    <x v="11"/>
    <s v="KABB0"/>
    <s v="FHK"/>
    <s v="Geräte"/>
    <x v="2"/>
    <n v="1"/>
    <n v="491.02229999999997"/>
    <n v="518"/>
    <n v="518"/>
    <n v="26.977699999999999"/>
    <n v="26.98"/>
    <n v="5.2084942084942083E-2"/>
    <n v="1"/>
    <m/>
    <x v="0"/>
    <s v="Nein"/>
    <x v="0"/>
  </r>
  <r>
    <n v="14574917"/>
    <x v="9"/>
    <x v="0"/>
    <n v="2001359"/>
    <s v="Sofortrechnung"/>
    <s v="Yasar.Yigitbilek"/>
    <x v="2"/>
    <s v="29147"/>
    <s v="Telecity Leipzig"/>
    <x v="1"/>
    <s v="1"/>
    <s v="100303137"/>
    <x v="209"/>
    <s v="Apple iPhone 16 Pro Max 256GB"/>
    <n v="2"/>
    <n v="1101.0044"/>
    <n v="1119"/>
    <n v="2238"/>
    <n v="17.9956"/>
    <n v="35.99"/>
    <n v="1.6"/>
    <s v="V0162"/>
    <x v="8"/>
    <s v="KABB14"/>
    <s v="FHK"/>
    <s v="Geräte"/>
    <x v="2"/>
    <n v="2"/>
    <n v="1101.0044"/>
    <n v="1119"/>
    <n v="2238"/>
    <n v="17.9956"/>
    <n v="35.99"/>
    <n v="1.6081322609472745E-2"/>
    <n v="1"/>
    <m/>
    <x v="0"/>
    <s v="Nein"/>
    <x v="0"/>
  </r>
  <r>
    <n v="14574503"/>
    <x v="9"/>
    <x v="0"/>
    <n v="2001360"/>
    <s v="Sofortrechnung"/>
    <s v="Yasar.Yigitbilek"/>
    <x v="2"/>
    <s v="29985"/>
    <s v="Handyworld Dorum"/>
    <x v="1"/>
    <s v="1"/>
    <s v="101030658"/>
    <x v="424"/>
    <s v="Samsung A165F A16 128GB"/>
    <n v="3"/>
    <n v="109"/>
    <n v="129"/>
    <n v="387"/>
    <n v="20"/>
    <n v="60"/>
    <n v="15.5"/>
    <s v="V0162"/>
    <x v="8"/>
    <s v="KÜB14"/>
    <s v="FHK"/>
    <s v="Geräte"/>
    <x v="2"/>
    <n v="3"/>
    <n v="109"/>
    <n v="129"/>
    <n v="387"/>
    <n v="20"/>
    <n v="60"/>
    <n v="0.15503875968992248"/>
    <n v="1"/>
    <m/>
    <x v="0"/>
    <s v="Nein"/>
    <x v="0"/>
  </r>
  <r>
    <n v="14575137"/>
    <x v="9"/>
    <x v="0"/>
    <n v="2001361"/>
    <s v="Sofortrechnung"/>
    <s v="eam\bekir.ahmed"/>
    <x v="1"/>
    <s v="10013"/>
    <s v="H-o-t-phone GmbH"/>
    <x v="1"/>
    <s v="1"/>
    <s v="101030623"/>
    <x v="513"/>
    <s v="Samsung S721B S24 FE 5G 128GB"/>
    <n v="11"/>
    <n v="399"/>
    <n v="420"/>
    <n v="4620"/>
    <n v="21"/>
    <n v="231"/>
    <n v="5"/>
    <s v="V0012"/>
    <x v="1"/>
    <s v="KÜB0"/>
    <s v="GRK"/>
    <s v="Geräte"/>
    <x v="1"/>
    <n v="11"/>
    <n v="399"/>
    <n v="420"/>
    <n v="4620"/>
    <n v="21"/>
    <n v="231"/>
    <n v="0.05"/>
    <n v="1"/>
    <m/>
    <x v="0"/>
    <s v="Nein"/>
    <x v="0"/>
  </r>
  <r>
    <n v="14574351"/>
    <x v="9"/>
    <x v="0"/>
    <n v="2001362"/>
    <s v="Sofortrechnung"/>
    <s v="Yasar.Yigitbilek"/>
    <x v="2"/>
    <s v="29778"/>
    <s v="PRO n PHONE"/>
    <x v="1"/>
    <s v="1"/>
    <s v="101300167"/>
    <x v="657"/>
    <s v="Apple iPhone 15 128GB"/>
    <n v="1"/>
    <n v="610"/>
    <n v="635"/>
    <n v="635"/>
    <n v="25"/>
    <n v="25"/>
    <n v="3.93"/>
    <s v="V0163"/>
    <x v="11"/>
    <s v="KVAB30"/>
    <s v="FHK"/>
    <s v="Geräte"/>
    <x v="2"/>
    <n v="1"/>
    <n v="610"/>
    <n v="635"/>
    <n v="635"/>
    <n v="25"/>
    <n v="25"/>
    <n v="3.937007874015748E-2"/>
    <n v="1"/>
    <m/>
    <x v="0"/>
    <s v="Nein"/>
    <x v="0"/>
  </r>
  <r>
    <n v="14573855"/>
    <x v="9"/>
    <x v="0"/>
    <n v="2001363"/>
    <s v="Sofortrechnung"/>
    <s v="eam\mustafa.oezer"/>
    <x v="0"/>
    <s v="30715"/>
    <s v="NH Products B.V."/>
    <x v="1"/>
    <s v="1"/>
    <s v="100034116"/>
    <x v="172"/>
    <s v="Samsung G525F Xcover 5 64GB"/>
    <n v="1"/>
    <n v="180"/>
    <n v="199"/>
    <n v="199"/>
    <n v="19"/>
    <n v="19"/>
    <n v="9.5399999999999991"/>
    <s v="V0018"/>
    <x v="16"/>
    <s v="KPUD"/>
    <s v="EXP"/>
    <s v="Geräte"/>
    <x v="11"/>
    <n v="1"/>
    <n v="180"/>
    <n v="199"/>
    <n v="199"/>
    <n v="19"/>
    <n v="19"/>
    <n v="9.5477386934673364E-2"/>
    <n v="1"/>
    <m/>
    <x v="0"/>
    <s v="Nein"/>
    <x v="0"/>
  </r>
  <r>
    <n v="14573855"/>
    <x v="9"/>
    <x v="0"/>
    <n v="2001363"/>
    <s v="Sofortrechnung"/>
    <s v="eam\mustafa.oezer"/>
    <x v="0"/>
    <s v="30715"/>
    <s v="NH Products B.V."/>
    <x v="1"/>
    <s v="2"/>
    <s v="100302999"/>
    <x v="582"/>
    <s v="Apple iPad Pro 11&quot; (M4) 5G 512GB"/>
    <n v="3"/>
    <n v="1076"/>
    <n v="1175"/>
    <n v="3525"/>
    <n v="99"/>
    <n v="297"/>
    <n v="8.42"/>
    <s v="V0018"/>
    <x v="16"/>
    <s v="KPUD"/>
    <s v="EXP"/>
    <s v="Geräte"/>
    <x v="11"/>
    <n v="3"/>
    <n v="1076"/>
    <n v="1175"/>
    <n v="3525"/>
    <n v="99"/>
    <n v="297"/>
    <n v="8.4255319148936164E-2"/>
    <n v="1"/>
    <m/>
    <x v="0"/>
    <s v="Nein"/>
    <x v="0"/>
  </r>
  <r>
    <n v="14573855"/>
    <x v="9"/>
    <x v="0"/>
    <n v="2001363"/>
    <s v="Sofortrechnung"/>
    <s v="eam\mustafa.oezer"/>
    <x v="0"/>
    <s v="30715"/>
    <s v="NH Products B.V."/>
    <x v="1"/>
    <s v="3"/>
    <s v="100050277"/>
    <x v="267"/>
    <s v="Motorola Edge 50 Neo 5G 512GB"/>
    <n v="50"/>
    <n v="235"/>
    <n v="250"/>
    <n v="12500"/>
    <n v="15"/>
    <n v="750"/>
    <n v="6"/>
    <s v="V0018"/>
    <x v="16"/>
    <s v="KPUD"/>
    <s v="EXP"/>
    <s v="Geräte"/>
    <x v="11"/>
    <n v="50"/>
    <n v="235"/>
    <n v="250"/>
    <n v="12500"/>
    <n v="15"/>
    <n v="750"/>
    <n v="0.06"/>
    <n v="1"/>
    <m/>
    <x v="0"/>
    <s v="Nein"/>
    <x v="0"/>
  </r>
  <r>
    <n v="14573855"/>
    <x v="9"/>
    <x v="0"/>
    <n v="2001363"/>
    <s v="Sofortrechnung"/>
    <s v="eam\mustafa.oezer"/>
    <x v="0"/>
    <s v="30715"/>
    <s v="NH Products B.V."/>
    <x v="1"/>
    <s v="4"/>
    <s v="100302998"/>
    <x v="195"/>
    <s v="Apple iPad Pro 11&quot; (M4) 5G 512GB"/>
    <n v="3"/>
    <n v="1076"/>
    <n v="1175"/>
    <n v="3525"/>
    <n v="99"/>
    <n v="297"/>
    <n v="8.42"/>
    <s v="V0018"/>
    <x v="16"/>
    <s v="KPUD"/>
    <s v="EXP"/>
    <s v="Geräte"/>
    <x v="11"/>
    <n v="3"/>
    <n v="1076"/>
    <n v="1175"/>
    <n v="3525"/>
    <n v="99"/>
    <n v="297"/>
    <n v="8.4255319148936164E-2"/>
    <n v="1"/>
    <m/>
    <x v="0"/>
    <s v="Nein"/>
    <x v="0"/>
  </r>
  <r>
    <n v="14574937"/>
    <x v="9"/>
    <x v="0"/>
    <n v="2001364"/>
    <s v="Sofortrechnung"/>
    <s v="Yasar.Yigitbilek"/>
    <x v="0"/>
    <s v="30925"/>
    <s v="AB FOTO Sp.Z.o.o."/>
    <x v="1"/>
    <s v="1"/>
    <s v="101300309"/>
    <x v="318"/>
    <s v="Apple iPhone 16 Pro Max 256GB"/>
    <n v="4"/>
    <n v="1114"/>
    <n v="1115"/>
    <n v="4460"/>
    <n v="1"/>
    <n v="4"/>
    <n v="0.08"/>
    <s v="V0027"/>
    <x v="9"/>
    <s v="VKASSE"/>
    <s v="EXP"/>
    <s v="Geräte"/>
    <x v="7"/>
    <n v="4"/>
    <n v="1114"/>
    <n v="1115"/>
    <n v="4460"/>
    <n v="1"/>
    <n v="4"/>
    <n v="8.9686098654708521E-4"/>
    <n v="1"/>
    <m/>
    <x v="0"/>
    <s v="Nein"/>
    <x v="0"/>
  </r>
  <r>
    <n v="14575010"/>
    <x v="9"/>
    <x v="0"/>
    <n v="2001365"/>
    <s v="Sofortrechnung"/>
    <s v="eam\mustafa.oezer"/>
    <x v="1"/>
    <s v="24667"/>
    <s v="Duttenhofer GmbH &amp; Co. KG"/>
    <x v="0"/>
    <s v="1"/>
    <s v="200690082"/>
    <x v="119"/>
    <s v="Xiaomi Redmi Watch 5 Active"/>
    <n v="10"/>
    <n v="19.79"/>
    <n v="23"/>
    <n v="230"/>
    <n v="3.21"/>
    <n v="32.1"/>
    <n v="13.95"/>
    <s v="V0042"/>
    <x v="5"/>
    <s v="KÜB30"/>
    <s v="GRK"/>
    <s v="Zubehör"/>
    <x v="5"/>
    <n v="10"/>
    <n v="19.79"/>
    <n v="23"/>
    <n v="230"/>
    <n v="3.21"/>
    <n v="32.1"/>
    <n v="0.13956521739130434"/>
    <n v="1"/>
    <m/>
    <x v="0"/>
    <s v="Nein"/>
    <x v="0"/>
  </r>
  <r>
    <n v="14575010"/>
    <x v="9"/>
    <x v="0"/>
    <n v="2001365"/>
    <s v="Sofortrechnung"/>
    <s v="eam\mustafa.oezer"/>
    <x v="1"/>
    <s v="24667"/>
    <s v="Duttenhofer GmbH &amp; Co. KG"/>
    <x v="0"/>
    <s v="2"/>
    <s v="200690081"/>
    <x v="390"/>
    <s v="Xiaomi Redmi Watch 5 Active"/>
    <n v="10"/>
    <n v="19.79"/>
    <n v="23"/>
    <n v="230"/>
    <n v="3.21"/>
    <n v="32.1"/>
    <n v="13.95"/>
    <s v="V0042"/>
    <x v="5"/>
    <s v="KÜB30"/>
    <s v="GRK"/>
    <s v="Zubehör"/>
    <x v="5"/>
    <n v="10"/>
    <n v="19.79"/>
    <n v="23"/>
    <n v="230"/>
    <n v="3.21"/>
    <n v="32.1"/>
    <n v="0.13956521739130434"/>
    <n v="1"/>
    <m/>
    <x v="0"/>
    <s v="Nein"/>
    <x v="0"/>
  </r>
  <r>
    <n v="14575010"/>
    <x v="9"/>
    <x v="0"/>
    <n v="2001365"/>
    <s v="Sofortrechnung"/>
    <s v="eam\mustafa.oezer"/>
    <x v="1"/>
    <s v="24667"/>
    <s v="Duttenhofer GmbH &amp; Co. KG"/>
    <x v="0"/>
    <s v="3"/>
    <s v="200690090"/>
    <x v="479"/>
    <s v="Xiaomi Smart Band 9 Active"/>
    <n v="4"/>
    <n v="15.21"/>
    <n v="18"/>
    <n v="72"/>
    <n v="2.79"/>
    <n v="11.16"/>
    <n v="15.5"/>
    <s v="V0042"/>
    <x v="5"/>
    <s v="KÜB30"/>
    <s v="GRK"/>
    <s v="Zubehör"/>
    <x v="5"/>
    <n v="4"/>
    <n v="15.21"/>
    <n v="18"/>
    <n v="72"/>
    <n v="2.79"/>
    <n v="11.16"/>
    <n v="0.155"/>
    <n v="1"/>
    <m/>
    <x v="0"/>
    <s v="Nein"/>
    <x v="0"/>
  </r>
  <r>
    <n v="14575010"/>
    <x v="9"/>
    <x v="0"/>
    <n v="2001365"/>
    <s v="Sofortrechnung"/>
    <s v="eam\mustafa.oezer"/>
    <x v="1"/>
    <s v="24667"/>
    <s v="Duttenhofer GmbH &amp; Co. KG"/>
    <x v="0"/>
    <s v="4"/>
    <s v="200690091"/>
    <x v="351"/>
    <s v="Xiaomi Smart Band 9 Active"/>
    <n v="10"/>
    <n v="15.21"/>
    <n v="18"/>
    <n v="180"/>
    <n v="2.79"/>
    <n v="27.9"/>
    <n v="15.5"/>
    <s v="V0042"/>
    <x v="5"/>
    <s v="KÜB30"/>
    <s v="GRK"/>
    <s v="Zubehör"/>
    <x v="5"/>
    <n v="10"/>
    <n v="15.21"/>
    <n v="18"/>
    <n v="180"/>
    <n v="2.79"/>
    <n v="27.9"/>
    <n v="0.155"/>
    <n v="1"/>
    <m/>
    <x v="0"/>
    <s v="Nein"/>
    <x v="0"/>
  </r>
  <r>
    <n v="14575010"/>
    <x v="9"/>
    <x v="0"/>
    <n v="2001365"/>
    <s v="Sofortrechnung"/>
    <s v="eam\mustafa.oezer"/>
    <x v="1"/>
    <s v="24667"/>
    <s v="Duttenhofer GmbH &amp; Co. KG"/>
    <x v="0"/>
    <s v="5"/>
    <s v="200690080"/>
    <x v="580"/>
    <s v="Xiaomi Smart Band 9"/>
    <n v="10"/>
    <n v="24.026199999999999"/>
    <n v="26.5"/>
    <n v="265"/>
    <n v="2.4738000000000002"/>
    <n v="24.74"/>
    <n v="9.33"/>
    <s v="V0042"/>
    <x v="5"/>
    <s v="KÜB30"/>
    <s v="GRK"/>
    <s v="Zubehör"/>
    <x v="5"/>
    <n v="10"/>
    <n v="24.026199999999999"/>
    <n v="26.5"/>
    <n v="265"/>
    <n v="2.4738000000000002"/>
    <n v="24.74"/>
    <n v="9.3358490566037733E-2"/>
    <n v="1"/>
    <m/>
    <x v="0"/>
    <s v="Nein"/>
    <x v="0"/>
  </r>
  <r>
    <n v="14574995"/>
    <x v="9"/>
    <x v="0"/>
    <n v="2001366"/>
    <s v="Sofortrechnung"/>
    <s v="EAM\Erdal.Bircan"/>
    <x v="0"/>
    <s v="20320"/>
    <s v="Smaccess SA"/>
    <x v="3"/>
    <s v="1"/>
    <s v="900010011"/>
    <x v="36"/>
    <s v="Sonstiges"/>
    <n v="1"/>
    <n v="0"/>
    <n v="7.9"/>
    <n v="7.9"/>
    <n v="7.9"/>
    <n v="7.9"/>
    <m/>
    <s v="V0018"/>
    <x v="16"/>
    <s v="KPUD"/>
    <s v="EXP"/>
    <s v="Sonstige"/>
    <x v="11"/>
    <n v="1"/>
    <n v="0"/>
    <n v="7.9"/>
    <n v="7.9"/>
    <n v="7.9"/>
    <n v="7.9"/>
    <n v="1"/>
    <n v="1"/>
    <m/>
    <x v="2"/>
    <s v="Ja"/>
    <x v="0"/>
  </r>
  <r>
    <n v="14574995"/>
    <x v="9"/>
    <x v="0"/>
    <n v="2001366"/>
    <s v="Sofortrechnung"/>
    <s v="EAM\Erdal.Bircan"/>
    <x v="0"/>
    <s v="20320"/>
    <s v="Smaccess SA"/>
    <x v="1"/>
    <s v="2"/>
    <s v="101980018"/>
    <x v="708"/>
    <s v="Samsung S921B S24 5G 128GB"/>
    <n v="1"/>
    <n v="465.85"/>
    <n v="475"/>
    <n v="475"/>
    <n v="9.15"/>
    <n v="9.15"/>
    <n v="1.92"/>
    <s v="V0018"/>
    <x v="16"/>
    <s v="KPUD"/>
    <s v="EXP"/>
    <s v="Geräte"/>
    <x v="11"/>
    <n v="1"/>
    <n v="465.85"/>
    <n v="475"/>
    <n v="475"/>
    <n v="9.15"/>
    <n v="9.15"/>
    <n v="1.9263157894736843E-2"/>
    <n v="1"/>
    <m/>
    <x v="0"/>
    <s v="Nein"/>
    <x v="0"/>
  </r>
  <r>
    <n v="14574995"/>
    <x v="9"/>
    <x v="0"/>
    <n v="2001366"/>
    <s v="Sofortrechnung"/>
    <s v="EAM\Erdal.Bircan"/>
    <x v="0"/>
    <s v="20320"/>
    <s v="Smaccess SA"/>
    <x v="1"/>
    <s v="3"/>
    <s v="100302478"/>
    <x v="79"/>
    <s v="Apple iPhone 13 128GB"/>
    <n v="1"/>
    <n v="416.31569999999999"/>
    <n v="427"/>
    <n v="427"/>
    <n v="10.6843"/>
    <n v="10.68"/>
    <n v="2.5"/>
    <s v="V0018"/>
    <x v="16"/>
    <s v="KPUD"/>
    <s v="EXP"/>
    <s v="Geräte"/>
    <x v="11"/>
    <n v="1"/>
    <n v="416.31569999999999"/>
    <n v="427"/>
    <n v="427"/>
    <n v="10.6843"/>
    <n v="10.68"/>
    <n v="2.5011709601873537E-2"/>
    <n v="1"/>
    <m/>
    <x v="0"/>
    <s v="Nein"/>
    <x v="0"/>
  </r>
  <r>
    <n v="14574995"/>
    <x v="9"/>
    <x v="0"/>
    <n v="2001366"/>
    <s v="Sofortrechnung"/>
    <s v="EAM\Erdal.Bircan"/>
    <x v="0"/>
    <s v="20320"/>
    <s v="Smaccess SA"/>
    <x v="1"/>
    <s v="4"/>
    <s v="100303089"/>
    <x v="496"/>
    <s v="Apple iPhone 16 128GB"/>
    <n v="4"/>
    <n v="699.65219999999999"/>
    <n v="712"/>
    <n v="2848"/>
    <n v="12.347799999999999"/>
    <n v="49.39"/>
    <n v="1.73"/>
    <s v="V0018"/>
    <x v="16"/>
    <s v="KPUD"/>
    <s v="EXP"/>
    <s v="Geräte"/>
    <x v="11"/>
    <n v="4"/>
    <n v="699.65219999999999"/>
    <n v="712"/>
    <n v="2848"/>
    <n v="12.347799999999999"/>
    <n v="49.39"/>
    <n v="1.7341994382022472E-2"/>
    <n v="1"/>
    <m/>
    <x v="0"/>
    <s v="Nein"/>
    <x v="0"/>
  </r>
  <r>
    <n v="14574995"/>
    <x v="9"/>
    <x v="0"/>
    <n v="2001366"/>
    <s v="Sofortrechnung"/>
    <s v="EAM\Erdal.Bircan"/>
    <x v="0"/>
    <s v="20320"/>
    <s v="Smaccess SA"/>
    <x v="1"/>
    <s v="5"/>
    <s v="100303123"/>
    <x v="334"/>
    <s v="Apple iPhone 16 Pro 256GB"/>
    <n v="1"/>
    <n v="990.39639999999997"/>
    <n v="1025"/>
    <n v="1025"/>
    <n v="34.6036"/>
    <n v="34.6"/>
    <n v="3.37"/>
    <s v="V0018"/>
    <x v="16"/>
    <s v="KPUD"/>
    <s v="EXP"/>
    <s v="Geräte"/>
    <x v="11"/>
    <n v="1"/>
    <n v="990.39639999999997"/>
    <n v="1025"/>
    <n v="1025"/>
    <n v="34.6036"/>
    <n v="34.6"/>
    <n v="3.3756097560975612E-2"/>
    <n v="1"/>
    <m/>
    <x v="0"/>
    <s v="Nein"/>
    <x v="0"/>
  </r>
  <r>
    <n v="14575097"/>
    <x v="9"/>
    <x v="0"/>
    <n v="2001367"/>
    <s v="Sofortrechnung"/>
    <s v="eam\bekir.ahmed"/>
    <x v="0"/>
    <s v="30690"/>
    <s v="MYPHONE MARKET LOGISTICS S.R.L."/>
    <x v="1"/>
    <s v="1"/>
    <s v="101300167"/>
    <x v="657"/>
    <s v="Apple iPhone 15 128GB"/>
    <n v="1"/>
    <n v="610"/>
    <n v="622"/>
    <n v="622"/>
    <n v="12"/>
    <n v="12"/>
    <n v="1.92"/>
    <s v="V0164"/>
    <x v="4"/>
    <s v="KPUD"/>
    <s v="EXP"/>
    <s v="Geräte"/>
    <x v="4"/>
    <n v="1"/>
    <n v="610"/>
    <n v="622"/>
    <n v="622"/>
    <n v="12"/>
    <n v="12"/>
    <n v="1.9292604501607719E-2"/>
    <n v="1"/>
    <m/>
    <x v="0"/>
    <s v="Nein"/>
    <x v="0"/>
  </r>
  <r>
    <n v="14575097"/>
    <x v="9"/>
    <x v="0"/>
    <n v="2001367"/>
    <s v="Sofortrechnung"/>
    <s v="eam\bekir.ahmed"/>
    <x v="0"/>
    <s v="30690"/>
    <s v="MYPHONE MARKET LOGISTICS S.R.L."/>
    <x v="1"/>
    <s v="2"/>
    <s v="100303138"/>
    <x v="357"/>
    <s v="Apple iPhone 16 Pro Max 256GB"/>
    <n v="1"/>
    <n v="1082.0512000000001"/>
    <n v="1109"/>
    <n v="1109"/>
    <n v="26.948799999999999"/>
    <n v="26.95"/>
    <n v="2.4300000000000002"/>
    <s v="V0164"/>
    <x v="4"/>
    <s v="KPUD"/>
    <s v="EXP"/>
    <s v="Geräte"/>
    <x v="4"/>
    <n v="1"/>
    <n v="1082.0512000000001"/>
    <n v="1109"/>
    <n v="1109"/>
    <n v="26.948799999999999"/>
    <n v="26.95"/>
    <n v="2.430117222723174E-2"/>
    <n v="1"/>
    <m/>
    <x v="0"/>
    <s v="Nein"/>
    <x v="0"/>
  </r>
  <r>
    <n v="14575097"/>
    <x v="9"/>
    <x v="0"/>
    <n v="2001367"/>
    <s v="Sofortrechnung"/>
    <s v="eam\bekir.ahmed"/>
    <x v="0"/>
    <s v="30690"/>
    <s v="MYPHONE MARKET LOGISTICS S.R.L."/>
    <x v="1"/>
    <s v="3"/>
    <s v="100303137"/>
    <x v="209"/>
    <s v="Apple iPhone 16 Pro Max 256GB"/>
    <n v="1"/>
    <n v="1101.0044"/>
    <n v="1105"/>
    <n v="1105"/>
    <n v="3.9956"/>
    <n v="4"/>
    <n v="0.36"/>
    <s v="V0164"/>
    <x v="4"/>
    <s v="KPUD"/>
    <s v="EXP"/>
    <s v="Geräte"/>
    <x v="4"/>
    <n v="1"/>
    <n v="1101.0044"/>
    <n v="1105"/>
    <n v="1105"/>
    <n v="3.9956"/>
    <n v="4"/>
    <n v="3.6199095022624436E-3"/>
    <n v="1"/>
    <m/>
    <x v="0"/>
    <s v="Nein"/>
    <x v="0"/>
  </r>
  <r>
    <n v="14575097"/>
    <x v="9"/>
    <x v="0"/>
    <n v="2001367"/>
    <s v="Sofortrechnung"/>
    <s v="eam\bekir.ahmed"/>
    <x v="0"/>
    <s v="30690"/>
    <s v="MYPHONE MARKET LOGISTICS S.R.L."/>
    <x v="1"/>
    <s v="4"/>
    <s v="100303137"/>
    <x v="209"/>
    <s v="Apple iPhone 16 Pro Max 256GB"/>
    <n v="1"/>
    <n v="1101.0044"/>
    <n v="1109"/>
    <n v="1109"/>
    <n v="7.9955999999999996"/>
    <n v="8"/>
    <n v="0.72"/>
    <s v="V0164"/>
    <x v="4"/>
    <s v="KPUD"/>
    <s v="EXP"/>
    <s v="Geräte"/>
    <x v="4"/>
    <n v="1"/>
    <n v="1101.0044"/>
    <n v="1109"/>
    <n v="1109"/>
    <n v="7.9955999999999996"/>
    <n v="8"/>
    <n v="7.2137060414788094E-3"/>
    <n v="1"/>
    <m/>
    <x v="0"/>
    <s v="Nein"/>
    <x v="0"/>
  </r>
  <r>
    <n v="14575097"/>
    <x v="9"/>
    <x v="0"/>
    <n v="2001367"/>
    <s v="Sofortrechnung"/>
    <s v="eam\bekir.ahmed"/>
    <x v="0"/>
    <s v="30690"/>
    <s v="MYPHONE MARKET LOGISTICS S.R.L."/>
    <x v="1"/>
    <s v="5"/>
    <s v="101030092"/>
    <x v="269"/>
    <s v="Samsung P613N Tab S6 lite 2022 64GB [WiFi]"/>
    <n v="1"/>
    <n v="171.95509999999999"/>
    <n v="180"/>
    <n v="180"/>
    <n v="8.0449000000000002"/>
    <n v="8.0399999999999991"/>
    <n v="4.46"/>
    <s v="V0164"/>
    <x v="4"/>
    <s v="KPUD"/>
    <s v="EXP"/>
    <s v="Geräte"/>
    <x v="4"/>
    <n v="1"/>
    <n v="171.95509999999999"/>
    <n v="180"/>
    <n v="180"/>
    <n v="8.0449000000000002"/>
    <n v="8.0399999999999991"/>
    <n v="4.466666666666666E-2"/>
    <n v="1"/>
    <m/>
    <x v="0"/>
    <s v="Nein"/>
    <x v="0"/>
  </r>
  <r>
    <n v="14575097"/>
    <x v="9"/>
    <x v="0"/>
    <n v="2001367"/>
    <s v="Sofortrechnung"/>
    <s v="eam\bekir.ahmed"/>
    <x v="0"/>
    <s v="30690"/>
    <s v="MYPHONE MARKET LOGISTICS S.R.L."/>
    <x v="0"/>
    <s v="6"/>
    <s v="200300390"/>
    <x v="216"/>
    <s v="nach Aufnahme in Preisliste pflegen"/>
    <n v="1"/>
    <n v="660"/>
    <n v="675"/>
    <n v="675"/>
    <n v="15"/>
    <n v="15"/>
    <n v="2.2200000000000002"/>
    <s v="V0164"/>
    <x v="4"/>
    <s v="KPUD"/>
    <s v="EXP"/>
    <s v="Zubehör"/>
    <x v="4"/>
    <n v="1"/>
    <n v="660"/>
    <n v="675"/>
    <n v="675"/>
    <n v="15"/>
    <n v="15"/>
    <n v="2.2222222222222223E-2"/>
    <n v="1"/>
    <m/>
    <x v="0"/>
    <s v="Nein"/>
    <x v="0"/>
  </r>
  <r>
    <n v="14575097"/>
    <x v="9"/>
    <x v="0"/>
    <n v="2001367"/>
    <s v="Sofortrechnung"/>
    <s v="eam\bekir.ahmed"/>
    <x v="0"/>
    <s v="30690"/>
    <s v="MYPHONE MARKET LOGISTICS S.R.L."/>
    <x v="1"/>
    <s v="7"/>
    <s v="101030664"/>
    <x v="31"/>
    <s v="Samsung X920N Tab S10 Ultra 512GB [WiFi]"/>
    <n v="1"/>
    <n v="814"/>
    <n v="845"/>
    <n v="845"/>
    <n v="31"/>
    <n v="31"/>
    <n v="3.66"/>
    <s v="V0164"/>
    <x v="4"/>
    <s v="KPUD"/>
    <s v="EXP"/>
    <s v="Geräte"/>
    <x v="4"/>
    <n v="1"/>
    <n v="814"/>
    <n v="845"/>
    <n v="845"/>
    <n v="31"/>
    <n v="31"/>
    <n v="3.6686390532544376E-2"/>
    <n v="1"/>
    <m/>
    <x v="0"/>
    <s v="Nein"/>
    <x v="0"/>
  </r>
  <r>
    <n v="14575097"/>
    <x v="9"/>
    <x v="0"/>
    <n v="2001367"/>
    <s v="Sofortrechnung"/>
    <s v="eam\bekir.ahmed"/>
    <x v="0"/>
    <s v="30690"/>
    <s v="MYPHONE MARKET LOGISTICS S.R.L."/>
    <x v="1"/>
    <s v="8"/>
    <s v="101300316"/>
    <x v="217"/>
    <s v="Apple iPhone 16 Pro Max 512GB"/>
    <n v="1"/>
    <n v="1207"/>
    <n v="1275"/>
    <n v="1275"/>
    <n v="68"/>
    <n v="68"/>
    <n v="5.33"/>
    <s v="V0164"/>
    <x v="4"/>
    <s v="KPUD"/>
    <s v="EXP"/>
    <s v="Geräte"/>
    <x v="4"/>
    <n v="1"/>
    <n v="1207"/>
    <n v="1275"/>
    <n v="1275"/>
    <n v="68"/>
    <n v="68"/>
    <n v="5.3333333333333337E-2"/>
    <n v="1"/>
    <m/>
    <x v="0"/>
    <s v="Nein"/>
    <x v="0"/>
  </r>
  <r>
    <n v="14575097"/>
    <x v="9"/>
    <x v="0"/>
    <n v="2001367"/>
    <s v="Sofortrechnung"/>
    <s v="eam\bekir.ahmed"/>
    <x v="0"/>
    <s v="30690"/>
    <s v="MYPHONE MARKET LOGISTICS S.R.L."/>
    <x v="1"/>
    <s v="9"/>
    <s v="100303122"/>
    <x v="376"/>
    <s v="Apple iPhone 16 Pro 128GB"/>
    <n v="1"/>
    <n v="890.04939999999999"/>
    <n v="905"/>
    <n v="905"/>
    <n v="14.9506"/>
    <n v="14.95"/>
    <n v="1.65"/>
    <s v="V0164"/>
    <x v="4"/>
    <s v="KPUD"/>
    <s v="EXP"/>
    <s v="Geräte"/>
    <x v="4"/>
    <n v="1"/>
    <n v="890.04939999999999"/>
    <n v="905"/>
    <n v="905"/>
    <n v="14.9506"/>
    <n v="14.95"/>
    <n v="1.6519337016574584E-2"/>
    <n v="1"/>
    <m/>
    <x v="0"/>
    <s v="Nein"/>
    <x v="0"/>
  </r>
  <r>
    <n v="14575097"/>
    <x v="9"/>
    <x v="0"/>
    <n v="2001367"/>
    <s v="Sofortrechnung"/>
    <s v="eam\bekir.ahmed"/>
    <x v="0"/>
    <s v="30690"/>
    <s v="MYPHONE MARKET LOGISTICS S.R.L."/>
    <x v="1"/>
    <s v="10"/>
    <s v="101060028"/>
    <x v="191"/>
    <s v="Google Pixel 8 Pro 128GB"/>
    <n v="1"/>
    <n v="417"/>
    <n v="429"/>
    <n v="429"/>
    <n v="12"/>
    <n v="12"/>
    <n v="2.79"/>
    <s v="V0164"/>
    <x v="4"/>
    <s v="KPUD"/>
    <s v="EXP"/>
    <s v="Geräte"/>
    <x v="4"/>
    <n v="1"/>
    <n v="417"/>
    <n v="429"/>
    <n v="429"/>
    <n v="12"/>
    <n v="12"/>
    <n v="2.7972027972027972E-2"/>
    <n v="1"/>
    <m/>
    <x v="0"/>
    <s v="Nein"/>
    <x v="0"/>
  </r>
  <r>
    <n v="14575097"/>
    <x v="9"/>
    <x v="0"/>
    <n v="2001367"/>
    <s v="Sofortrechnung"/>
    <s v="eam\bekir.ahmed"/>
    <x v="0"/>
    <s v="30690"/>
    <s v="MYPHONE MARKET LOGISTICS S.R.L."/>
    <x v="1"/>
    <s v="11"/>
    <s v="100034494"/>
    <x v="453"/>
    <s v="Samsung S928B S24 Ultra 5G 512GB"/>
    <n v="1"/>
    <n v="910.47659999999996"/>
    <n v="840"/>
    <n v="840"/>
    <n v="-70.476600000000005"/>
    <n v="-70.48"/>
    <n v="-8.39"/>
    <s v="V0164"/>
    <x v="4"/>
    <s v="KPUD"/>
    <s v="EXP"/>
    <s v="Geräte"/>
    <x v="4"/>
    <n v="1"/>
    <n v="910.47659999999996"/>
    <n v="840"/>
    <n v="840"/>
    <n v="-70.476600000000005"/>
    <n v="-70.48"/>
    <n v="-8.3904761904761913E-2"/>
    <n v="1"/>
    <m/>
    <x v="0"/>
    <s v="Nein"/>
    <x v="1"/>
  </r>
  <r>
    <n v="14575097"/>
    <x v="9"/>
    <x v="0"/>
    <n v="2001367"/>
    <s v="Sofortrechnung"/>
    <s v="eam\bekir.ahmed"/>
    <x v="0"/>
    <s v="30690"/>
    <s v="MYPHONE MARKET LOGISTICS S.R.L."/>
    <x v="0"/>
    <s v="12"/>
    <s v="200300422"/>
    <x v="466"/>
    <s v="nach Aufnahme in Preisliste pflegen"/>
    <n v="1"/>
    <n v="369"/>
    <n v="375"/>
    <n v="375"/>
    <n v="6"/>
    <n v="6"/>
    <n v="1.6"/>
    <s v="V0164"/>
    <x v="4"/>
    <s v="KPUD"/>
    <s v="EXP"/>
    <s v="Zubehör"/>
    <x v="4"/>
    <n v="1"/>
    <n v="369"/>
    <n v="375"/>
    <n v="375"/>
    <n v="6"/>
    <n v="6"/>
    <n v="1.6E-2"/>
    <n v="1"/>
    <m/>
    <x v="0"/>
    <s v="Nein"/>
    <x v="0"/>
  </r>
  <r>
    <n v="14575097"/>
    <x v="9"/>
    <x v="0"/>
    <n v="2001367"/>
    <s v="Sofortrechnung"/>
    <s v="eam\bekir.ahmed"/>
    <x v="0"/>
    <s v="30690"/>
    <s v="MYPHONE MARKET LOGISTICS S.R.L."/>
    <x v="1"/>
    <s v="13"/>
    <s v="100303121"/>
    <x v="121"/>
    <s v="Apple iPhone 16 Pro 128GB"/>
    <n v="1"/>
    <n v="898.15139999999997"/>
    <n v="905"/>
    <n v="905"/>
    <n v="6.8486000000000002"/>
    <n v="6.85"/>
    <n v="0.75"/>
    <s v="V0164"/>
    <x v="4"/>
    <s v="KPUD"/>
    <s v="EXP"/>
    <s v="Geräte"/>
    <x v="4"/>
    <n v="1"/>
    <n v="898.15139999999997"/>
    <n v="905"/>
    <n v="905"/>
    <n v="6.8486000000000002"/>
    <n v="6.85"/>
    <n v="7.5690607734806622E-3"/>
    <n v="1"/>
    <m/>
    <x v="0"/>
    <s v="Nein"/>
    <x v="0"/>
  </r>
  <r>
    <n v="14575097"/>
    <x v="9"/>
    <x v="0"/>
    <n v="2001367"/>
    <s v="Sofortrechnung"/>
    <s v="eam\bekir.ahmed"/>
    <x v="0"/>
    <s v="30690"/>
    <s v="MYPHONE MARKET LOGISTICS S.R.L."/>
    <x v="1"/>
    <s v="14"/>
    <s v="100303136"/>
    <x v="215"/>
    <s v="Apple iPhone 16 Pro Max 256GB"/>
    <n v="1"/>
    <n v="1082"/>
    <n v="1105"/>
    <n v="1105"/>
    <n v="23"/>
    <n v="23"/>
    <n v="2.08"/>
    <s v="V0164"/>
    <x v="4"/>
    <s v="KPUD"/>
    <s v="EXP"/>
    <s v="Geräte"/>
    <x v="4"/>
    <n v="1"/>
    <n v="1082"/>
    <n v="1105"/>
    <n v="1105"/>
    <n v="23"/>
    <n v="23"/>
    <n v="2.0814479638009049E-2"/>
    <n v="1"/>
    <m/>
    <x v="0"/>
    <s v="Nein"/>
    <x v="0"/>
  </r>
  <r>
    <n v="14575097"/>
    <x v="9"/>
    <x v="0"/>
    <n v="2001367"/>
    <s v="Sofortrechnung"/>
    <s v="eam\bekir.ahmed"/>
    <x v="0"/>
    <s v="30690"/>
    <s v="MYPHONE MARKET LOGISTICS S.R.L."/>
    <x v="1"/>
    <s v="15"/>
    <s v="100302477"/>
    <x v="83"/>
    <s v="Apple iPhone 13 128GB"/>
    <n v="1"/>
    <n v="411.96159999999998"/>
    <n v="420"/>
    <n v="420"/>
    <n v="8.0383999999999993"/>
    <n v="8.0399999999999991"/>
    <n v="1.91"/>
    <s v="V0164"/>
    <x v="4"/>
    <s v="KPUD"/>
    <s v="EXP"/>
    <s v="Geräte"/>
    <x v="4"/>
    <n v="1"/>
    <n v="411.96159999999998"/>
    <n v="420"/>
    <n v="420"/>
    <n v="8.0383999999999993"/>
    <n v="8.0399999999999991"/>
    <n v="1.9142857142857142E-2"/>
    <n v="1"/>
    <m/>
    <x v="0"/>
    <s v="Nein"/>
    <x v="0"/>
  </r>
  <r>
    <n v="14575097"/>
    <x v="9"/>
    <x v="0"/>
    <n v="2001367"/>
    <s v="Sofortrechnung"/>
    <s v="eam\bekir.ahmed"/>
    <x v="0"/>
    <s v="30690"/>
    <s v="MYPHONE MARKET LOGISTICS S.R.L."/>
    <x v="1"/>
    <s v="16"/>
    <s v="101030626"/>
    <x v="516"/>
    <s v="Samsung S721B S24 FE 5G 128GB"/>
    <n v="1"/>
    <n v="399"/>
    <n v="429"/>
    <n v="429"/>
    <n v="30"/>
    <n v="30"/>
    <n v="6.99"/>
    <s v="V0164"/>
    <x v="4"/>
    <s v="KPUD"/>
    <s v="EXP"/>
    <s v="Geräte"/>
    <x v="4"/>
    <n v="1"/>
    <n v="399"/>
    <n v="429"/>
    <n v="429"/>
    <n v="30"/>
    <n v="30"/>
    <n v="6.9930069930069935E-2"/>
    <n v="1"/>
    <m/>
    <x v="0"/>
    <s v="Nein"/>
    <x v="0"/>
  </r>
  <r>
    <n v="14575097"/>
    <x v="9"/>
    <x v="0"/>
    <n v="2001367"/>
    <s v="Sofortrechnung"/>
    <s v="eam\bekir.ahmed"/>
    <x v="0"/>
    <s v="30690"/>
    <s v="MYPHONE MARKET LOGISTICS S.R.L."/>
    <x v="1"/>
    <s v="17"/>
    <s v="101300175"/>
    <x v="278"/>
    <s v="Apple iPhone 15 256GB"/>
    <n v="1"/>
    <n v="703.91589999999997"/>
    <n v="719"/>
    <n v="719"/>
    <n v="15.084099999999999"/>
    <n v="15.08"/>
    <n v="2.09"/>
    <s v="V0164"/>
    <x v="4"/>
    <s v="KPUD"/>
    <s v="EXP"/>
    <s v="Geräte"/>
    <x v="4"/>
    <n v="1"/>
    <n v="703.91589999999997"/>
    <n v="719"/>
    <n v="719"/>
    <n v="15.084099999999999"/>
    <n v="15.08"/>
    <n v="2.0973574408901251E-2"/>
    <n v="1"/>
    <m/>
    <x v="0"/>
    <s v="Nein"/>
    <x v="0"/>
  </r>
  <r>
    <n v="14575097"/>
    <x v="9"/>
    <x v="0"/>
    <n v="2001367"/>
    <s v="Sofortrechnung"/>
    <s v="eam\bekir.ahmed"/>
    <x v="0"/>
    <s v="30690"/>
    <s v="MYPHONE MARKET LOGISTICS S.R.L."/>
    <x v="1"/>
    <s v="18"/>
    <s v="101300037"/>
    <x v="91"/>
    <s v="Apple iPhone 14 128GB"/>
    <n v="1"/>
    <n v="491.02229999999997"/>
    <n v="515"/>
    <n v="515"/>
    <n v="23.977699999999999"/>
    <n v="23.98"/>
    <n v="4.6500000000000004"/>
    <s v="V0164"/>
    <x v="4"/>
    <s v="KPUD"/>
    <s v="EXP"/>
    <s v="Geräte"/>
    <x v="4"/>
    <n v="1"/>
    <n v="491.02229999999997"/>
    <n v="515"/>
    <n v="515"/>
    <n v="23.977699999999999"/>
    <n v="23.98"/>
    <n v="4.6563106796116506E-2"/>
    <n v="1"/>
    <m/>
    <x v="0"/>
    <s v="Nein"/>
    <x v="0"/>
  </r>
  <r>
    <n v="14575097"/>
    <x v="9"/>
    <x v="0"/>
    <n v="2001367"/>
    <s v="Sofortrechnung"/>
    <s v="eam\bekir.ahmed"/>
    <x v="0"/>
    <s v="30690"/>
    <s v="MYPHONE MARKET LOGISTICS S.R.L."/>
    <x v="1"/>
    <s v="19"/>
    <s v="100303092"/>
    <x v="472"/>
    <s v="Apple iPhone 16 128GB"/>
    <n v="1"/>
    <n v="699.95960000000002"/>
    <n v="710"/>
    <n v="710"/>
    <n v="10.0404"/>
    <n v="10.039999999999999"/>
    <n v="1.41"/>
    <s v="V0164"/>
    <x v="4"/>
    <s v="KPUD"/>
    <s v="EXP"/>
    <s v="Geräte"/>
    <x v="4"/>
    <n v="1"/>
    <n v="699.95960000000002"/>
    <n v="710"/>
    <n v="710"/>
    <n v="10.0404"/>
    <n v="10.039999999999999"/>
    <n v="1.4140845070422533E-2"/>
    <n v="1"/>
    <m/>
    <x v="0"/>
    <s v="Nein"/>
    <x v="0"/>
  </r>
  <r>
    <n v="14574378"/>
    <x v="9"/>
    <x v="0"/>
    <n v="2001368"/>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378"/>
    <x v="9"/>
    <x v="0"/>
    <n v="2001368"/>
    <s v="Sofortrechnung"/>
    <s v="Yasar.Yigitbilek"/>
    <x v="1"/>
    <s v="23433"/>
    <s v="Jacob Elektronik GmbH"/>
    <x v="1"/>
    <s v="2"/>
    <s v="101030526"/>
    <x v="628"/>
    <s v="Samsung X110N Tab A9 128GB [WiFi]"/>
    <n v="1"/>
    <n v="117"/>
    <n v="129"/>
    <n v="129"/>
    <n v="12"/>
    <n v="12"/>
    <n v="9.3000000000000007"/>
    <s v="V0042"/>
    <x v="5"/>
    <s v="KÜB30"/>
    <s v="GRK"/>
    <s v="Geräte"/>
    <x v="5"/>
    <n v="1"/>
    <n v="117"/>
    <n v="129"/>
    <n v="129"/>
    <n v="12"/>
    <n v="12"/>
    <n v="9.3023255813953487E-2"/>
    <n v="1"/>
    <m/>
    <x v="0"/>
    <s v="Nein"/>
    <x v="0"/>
  </r>
  <r>
    <n v="14574575"/>
    <x v="9"/>
    <x v="0"/>
    <n v="2001369"/>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575"/>
    <x v="9"/>
    <x v="0"/>
    <n v="2001369"/>
    <s v="Sofortrechnung"/>
    <s v="Yasar.Yigitbilek"/>
    <x v="1"/>
    <s v="23433"/>
    <s v="Jacob Elektronik GmbH"/>
    <x v="1"/>
    <s v="2"/>
    <s v="100050277"/>
    <x v="267"/>
    <s v="Motorola Edge 50 Neo 5G 512GB"/>
    <n v="1"/>
    <n v="235"/>
    <n v="255"/>
    <n v="255"/>
    <n v="20"/>
    <n v="20"/>
    <n v="7.84"/>
    <s v="V0042"/>
    <x v="5"/>
    <s v="KÜB30"/>
    <s v="GRK"/>
    <s v="Geräte"/>
    <x v="5"/>
    <n v="1"/>
    <n v="235"/>
    <n v="255"/>
    <n v="255"/>
    <n v="20"/>
    <n v="20"/>
    <n v="7.8431372549019607E-2"/>
    <n v="1"/>
    <m/>
    <x v="0"/>
    <s v="Nein"/>
    <x v="0"/>
  </r>
  <r>
    <n v="14574718"/>
    <x v="9"/>
    <x v="0"/>
    <n v="2001370"/>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718"/>
    <x v="9"/>
    <x v="0"/>
    <n v="2001370"/>
    <s v="Sofortrechnung"/>
    <s v="Yasar.Yigitbilek"/>
    <x v="1"/>
    <s v="23433"/>
    <s v="Jacob Elektronik GmbH"/>
    <x v="1"/>
    <s v="2"/>
    <s v="100050277"/>
    <x v="267"/>
    <s v="Motorola Edge 50 Neo 5G 512GB"/>
    <n v="1"/>
    <n v="235"/>
    <n v="255"/>
    <n v="255"/>
    <n v="20"/>
    <n v="20"/>
    <n v="7.84"/>
    <s v="V0042"/>
    <x v="5"/>
    <s v="KÜB30"/>
    <s v="GRK"/>
    <s v="Geräte"/>
    <x v="5"/>
    <n v="1"/>
    <n v="235"/>
    <n v="255"/>
    <n v="255"/>
    <n v="20"/>
    <n v="20"/>
    <n v="7.8431372549019607E-2"/>
    <n v="1"/>
    <m/>
    <x v="0"/>
    <s v="Nein"/>
    <x v="0"/>
  </r>
  <r>
    <n v="14574791"/>
    <x v="9"/>
    <x v="0"/>
    <n v="2001371"/>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791"/>
    <x v="9"/>
    <x v="0"/>
    <n v="2001371"/>
    <s v="Sofortrechnung"/>
    <s v="Yasar.Yigitbilek"/>
    <x v="1"/>
    <s v="23433"/>
    <s v="Jacob Elektronik GmbH"/>
    <x v="1"/>
    <s v="2"/>
    <s v="101030582"/>
    <x v="181"/>
    <s v="Samsung P620N Tab S6 lite 128GB [WiFi]"/>
    <n v="1"/>
    <n v="181"/>
    <n v="195"/>
    <n v="195"/>
    <n v="14"/>
    <n v="14"/>
    <n v="7.17"/>
    <s v="V0042"/>
    <x v="5"/>
    <s v="KÜB30"/>
    <s v="GRK"/>
    <s v="Geräte"/>
    <x v="5"/>
    <n v="1"/>
    <n v="181"/>
    <n v="195"/>
    <n v="195"/>
    <n v="14"/>
    <n v="14"/>
    <n v="7.179487179487179E-2"/>
    <n v="1"/>
    <m/>
    <x v="0"/>
    <s v="Nein"/>
    <x v="0"/>
  </r>
  <r>
    <n v="14574801"/>
    <x v="9"/>
    <x v="0"/>
    <n v="2001372"/>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801"/>
    <x v="9"/>
    <x v="0"/>
    <n v="2001372"/>
    <s v="Sofortrechnung"/>
    <s v="Yasar.Yigitbilek"/>
    <x v="1"/>
    <s v="23433"/>
    <s v="Jacob Elektronik GmbH"/>
    <x v="1"/>
    <s v="2"/>
    <s v="101030582"/>
    <x v="181"/>
    <s v="Samsung P620N Tab S6 lite 128GB [WiFi]"/>
    <n v="1"/>
    <n v="181"/>
    <n v="195"/>
    <n v="195"/>
    <n v="14"/>
    <n v="14"/>
    <n v="7.17"/>
    <s v="V0042"/>
    <x v="5"/>
    <s v="KÜB30"/>
    <s v="GRK"/>
    <s v="Geräte"/>
    <x v="5"/>
    <n v="1"/>
    <n v="181"/>
    <n v="195"/>
    <n v="195"/>
    <n v="14"/>
    <n v="14"/>
    <n v="7.179487179487179E-2"/>
    <n v="1"/>
    <m/>
    <x v="0"/>
    <s v="Nein"/>
    <x v="0"/>
  </r>
  <r>
    <n v="14574809"/>
    <x v="9"/>
    <x v="0"/>
    <n v="2001373"/>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809"/>
    <x v="9"/>
    <x v="0"/>
    <n v="2001373"/>
    <s v="Sofortrechnung"/>
    <s v="Yasar.Yigitbilek"/>
    <x v="1"/>
    <s v="23433"/>
    <s v="Jacob Elektronik GmbH"/>
    <x v="1"/>
    <s v="2"/>
    <s v="101030582"/>
    <x v="181"/>
    <s v="Samsung P620N Tab S6 lite 128GB [WiFi]"/>
    <n v="1"/>
    <n v="181"/>
    <n v="195"/>
    <n v="195"/>
    <n v="14"/>
    <n v="14"/>
    <n v="7.17"/>
    <s v="V0042"/>
    <x v="5"/>
    <s v="KÜB30"/>
    <s v="GRK"/>
    <s v="Geräte"/>
    <x v="5"/>
    <n v="1"/>
    <n v="181"/>
    <n v="195"/>
    <n v="195"/>
    <n v="14"/>
    <n v="14"/>
    <n v="7.179487179487179E-2"/>
    <n v="1"/>
    <m/>
    <x v="0"/>
    <s v="Nein"/>
    <x v="0"/>
  </r>
  <r>
    <n v="14574913"/>
    <x v="9"/>
    <x v="0"/>
    <n v="2001374"/>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913"/>
    <x v="9"/>
    <x v="0"/>
    <n v="2001374"/>
    <s v="Sofortrechnung"/>
    <s v="Yasar.Yigitbilek"/>
    <x v="1"/>
    <s v="23433"/>
    <s v="Jacob Elektronik GmbH"/>
    <x v="1"/>
    <s v="2"/>
    <s v="100050277"/>
    <x v="267"/>
    <s v="Motorola Edge 50 Neo 5G 512GB"/>
    <n v="1"/>
    <n v="235"/>
    <n v="255"/>
    <n v="255"/>
    <n v="20"/>
    <n v="20"/>
    <n v="7.84"/>
    <s v="V0042"/>
    <x v="5"/>
    <s v="KÜB30"/>
    <s v="GRK"/>
    <s v="Geräte"/>
    <x v="5"/>
    <n v="1"/>
    <n v="235"/>
    <n v="255"/>
    <n v="255"/>
    <n v="20"/>
    <n v="20"/>
    <n v="7.8431372549019607E-2"/>
    <n v="1"/>
    <m/>
    <x v="0"/>
    <s v="Nein"/>
    <x v="0"/>
  </r>
  <r>
    <n v="14574929"/>
    <x v="9"/>
    <x v="0"/>
    <n v="2001375"/>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929"/>
    <x v="9"/>
    <x v="0"/>
    <n v="2001375"/>
    <s v="Sofortrechnung"/>
    <s v="Yasar.Yigitbilek"/>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4943"/>
    <x v="9"/>
    <x v="0"/>
    <n v="2001376"/>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943"/>
    <x v="9"/>
    <x v="0"/>
    <n v="2001376"/>
    <s v="Sofortrechnung"/>
    <s v="Yasar.Yigitbilek"/>
    <x v="1"/>
    <s v="23433"/>
    <s v="Jacob Elektronik GmbH"/>
    <x v="1"/>
    <s v="2"/>
    <s v="100050277"/>
    <x v="267"/>
    <s v="Motorola Edge 50 Neo 5G 512GB"/>
    <n v="1"/>
    <n v="235"/>
    <n v="255"/>
    <n v="255"/>
    <n v="20"/>
    <n v="20"/>
    <n v="7.84"/>
    <s v="V0042"/>
    <x v="5"/>
    <s v="KÜB30"/>
    <s v="GRK"/>
    <s v="Geräte"/>
    <x v="5"/>
    <n v="1"/>
    <n v="235"/>
    <n v="255"/>
    <n v="255"/>
    <n v="20"/>
    <n v="20"/>
    <n v="7.8431372549019607E-2"/>
    <n v="1"/>
    <m/>
    <x v="0"/>
    <s v="Nein"/>
    <x v="0"/>
  </r>
  <r>
    <n v="14574964"/>
    <x v="9"/>
    <x v="0"/>
    <n v="2001377"/>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4964"/>
    <x v="9"/>
    <x v="0"/>
    <n v="2001377"/>
    <s v="Sofortrechnung"/>
    <s v="Yasar.Yigitbilek"/>
    <x v="1"/>
    <s v="23433"/>
    <s v="Jacob Elektronik GmbH"/>
    <x v="1"/>
    <s v="2"/>
    <s v="101030649"/>
    <x v="144"/>
    <s v="Samsung X920N Tab S10 Ultra 256GB [WiFi]"/>
    <n v="1"/>
    <n v="774.13789999999995"/>
    <n v="815"/>
    <n v="815"/>
    <n v="40.862099999999998"/>
    <n v="40.86"/>
    <n v="5.01"/>
    <s v="V0042"/>
    <x v="5"/>
    <s v="KÜB30"/>
    <s v="GRK"/>
    <s v="Geräte"/>
    <x v="5"/>
    <n v="1"/>
    <n v="774.13789999999995"/>
    <n v="815"/>
    <n v="815"/>
    <n v="40.862099999999998"/>
    <n v="40.86"/>
    <n v="5.0134969325153371E-2"/>
    <n v="1"/>
    <m/>
    <x v="0"/>
    <s v="Nein"/>
    <x v="0"/>
  </r>
  <r>
    <n v="14574977"/>
    <x v="9"/>
    <x v="0"/>
    <n v="2001378"/>
    <s v="Sofortrechnung"/>
    <s v="Yasar.Yigitbilek"/>
    <x v="1"/>
    <s v="23433"/>
    <s v="Jacob Elektronik GmbH"/>
    <x v="1"/>
    <s v="1"/>
    <s v="100302793"/>
    <x v="50"/>
    <s v="Apple iPhone 14 Pro 256GB"/>
    <n v="1"/>
    <n v="830"/>
    <n v="849"/>
    <n v="849"/>
    <n v="19"/>
    <n v="19"/>
    <n v="2.23"/>
    <s v="V0042"/>
    <x v="5"/>
    <s v="KÜB30"/>
    <s v="GRK"/>
    <s v="Geräte"/>
    <x v="5"/>
    <n v="1"/>
    <n v="830"/>
    <n v="849"/>
    <n v="849"/>
    <n v="19"/>
    <n v="19"/>
    <n v="2.237926972909305E-2"/>
    <n v="1"/>
    <m/>
    <x v="0"/>
    <s v="Nein"/>
    <x v="0"/>
  </r>
  <r>
    <n v="14575027"/>
    <x v="9"/>
    <x v="0"/>
    <n v="2001379"/>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027"/>
    <x v="9"/>
    <x v="0"/>
    <n v="2001379"/>
    <s v="Sofortrechnung"/>
    <s v="Yasar.Yigitbilek"/>
    <x v="1"/>
    <s v="23433"/>
    <s v="Jacob Elektronik GmbH"/>
    <x v="1"/>
    <s v="2"/>
    <s v="101030548"/>
    <x v="672"/>
    <s v="Samsung F956B Z Fold6 5G 512GB"/>
    <n v="1"/>
    <n v="1095"/>
    <n v="1109"/>
    <n v="1109"/>
    <n v="14"/>
    <n v="14"/>
    <n v="1.26"/>
    <s v="V0042"/>
    <x v="5"/>
    <s v="KÜB30"/>
    <s v="GRK"/>
    <s v="Geräte"/>
    <x v="5"/>
    <n v="1"/>
    <n v="1095"/>
    <n v="1109"/>
    <n v="1109"/>
    <n v="14"/>
    <n v="14"/>
    <n v="1.2623985572587917E-2"/>
    <n v="1"/>
    <m/>
    <x v="0"/>
    <s v="Nein"/>
    <x v="0"/>
  </r>
  <r>
    <n v="14575098"/>
    <x v="9"/>
    <x v="0"/>
    <n v="2001380"/>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098"/>
    <x v="9"/>
    <x v="0"/>
    <n v="2001380"/>
    <s v="Sofortrechnung"/>
    <s v="Yasar.Yigitbilek"/>
    <x v="1"/>
    <s v="23433"/>
    <s v="Jacob Elektronik GmbH"/>
    <x v="1"/>
    <s v="2"/>
    <s v="101680023"/>
    <x v="691"/>
    <s v="OnePlus 12R 5G 16GB/256GB"/>
    <n v="1"/>
    <n v="406"/>
    <n v="427"/>
    <n v="427"/>
    <n v="21"/>
    <n v="21"/>
    <n v="4.91"/>
    <s v="V0042"/>
    <x v="5"/>
    <s v="KÜB30"/>
    <s v="GRK"/>
    <s v="Geräte"/>
    <x v="5"/>
    <n v="1"/>
    <n v="406"/>
    <n v="427"/>
    <n v="427"/>
    <n v="21"/>
    <n v="21"/>
    <n v="4.9180327868852458E-2"/>
    <n v="1"/>
    <m/>
    <x v="0"/>
    <s v="Nein"/>
    <x v="0"/>
  </r>
  <r>
    <n v="14575102"/>
    <x v="9"/>
    <x v="0"/>
    <n v="2001381"/>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102"/>
    <x v="9"/>
    <x v="0"/>
    <n v="2001381"/>
    <s v="Sofortrechnung"/>
    <s v="Yasar.Yigitbilek"/>
    <x v="1"/>
    <s v="23433"/>
    <s v="Jacob Elektronik GmbH"/>
    <x v="1"/>
    <s v="2"/>
    <s v="100050281"/>
    <x v="293"/>
    <s v="Motorola Moto G35 5G 128GB"/>
    <n v="5"/>
    <n v="109.3682"/>
    <n v="115"/>
    <n v="575"/>
    <n v="5.6318000000000001"/>
    <n v="28.16"/>
    <n v="4.8899999999999997"/>
    <s v="V0042"/>
    <x v="5"/>
    <s v="KÜB30"/>
    <s v="GRK"/>
    <s v="Geräte"/>
    <x v="5"/>
    <n v="5"/>
    <n v="109.3682"/>
    <n v="115"/>
    <n v="575"/>
    <n v="5.6318000000000001"/>
    <n v="28.16"/>
    <n v="4.8973913043478264E-2"/>
    <n v="1"/>
    <m/>
    <x v="0"/>
    <s v="Nein"/>
    <x v="0"/>
  </r>
  <r>
    <n v="14575109"/>
    <x v="9"/>
    <x v="0"/>
    <n v="2001382"/>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109"/>
    <x v="9"/>
    <x v="0"/>
    <n v="2001382"/>
    <s v="Sofortrechnung"/>
    <s v="Yasar.Yigitbilek"/>
    <x v="1"/>
    <s v="23433"/>
    <s v="Jacob Elektronik GmbH"/>
    <x v="1"/>
    <s v="2"/>
    <s v="100034506"/>
    <x v="249"/>
    <s v="Samsung A236B A23 5G 128GB EE"/>
    <n v="3"/>
    <n v="149"/>
    <n v="165"/>
    <n v="495"/>
    <n v="16"/>
    <n v="48"/>
    <n v="9.69"/>
    <s v="V0042"/>
    <x v="5"/>
    <s v="KÜB30"/>
    <s v="GRK"/>
    <s v="Geräte"/>
    <x v="5"/>
    <n v="3"/>
    <n v="149"/>
    <n v="165"/>
    <n v="495"/>
    <n v="16"/>
    <n v="48"/>
    <n v="9.696969696969697E-2"/>
    <n v="1"/>
    <m/>
    <x v="0"/>
    <s v="Nein"/>
    <x v="0"/>
  </r>
  <r>
    <n v="14575141"/>
    <x v="9"/>
    <x v="0"/>
    <n v="2001383"/>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141"/>
    <x v="9"/>
    <x v="0"/>
    <n v="2001383"/>
    <s v="Sofortrechnung"/>
    <s v="Yasar.Yigitbilek"/>
    <x v="1"/>
    <s v="23433"/>
    <s v="Jacob Elektronik GmbH"/>
    <x v="1"/>
    <s v="2"/>
    <s v="101030526"/>
    <x v="628"/>
    <s v="Samsung X110N Tab A9 128GB [WiFi]"/>
    <n v="1"/>
    <n v="117"/>
    <n v="129"/>
    <n v="129"/>
    <n v="12"/>
    <n v="12"/>
    <n v="9.3000000000000007"/>
    <s v="V0042"/>
    <x v="5"/>
    <s v="KÜB30"/>
    <s v="GRK"/>
    <s v="Geräte"/>
    <x v="5"/>
    <n v="1"/>
    <n v="117"/>
    <n v="129"/>
    <n v="129"/>
    <n v="12"/>
    <n v="12"/>
    <n v="9.3023255813953487E-2"/>
    <n v="1"/>
    <m/>
    <x v="0"/>
    <s v="Nein"/>
    <x v="0"/>
  </r>
  <r>
    <n v="14573212"/>
    <x v="9"/>
    <x v="0"/>
    <n v="2001384"/>
    <s v="Sofortrechnung"/>
    <s v="EAM\Erdal.Bircan"/>
    <x v="1"/>
    <s v="30710"/>
    <s v="starmobile GmbH"/>
    <x v="0"/>
    <s v="1"/>
    <s v="202140005"/>
    <x v="709"/>
    <s v="Telekom Akkupack 2x AAA 1,2V/850mAh"/>
    <n v="500"/>
    <n v="3.39"/>
    <n v="4.2"/>
    <n v="2100"/>
    <n v="0.81"/>
    <n v="405"/>
    <n v="19.28"/>
    <s v="V0003"/>
    <x v="14"/>
    <s v="KVAB30"/>
    <s v="GRK"/>
    <s v="Zubehör"/>
    <x v="9"/>
    <n v="500"/>
    <n v="3.39"/>
    <n v="4.2"/>
    <n v="2100"/>
    <n v="0.81"/>
    <n v="405"/>
    <n v="0.19285714285714287"/>
    <n v="1"/>
    <m/>
    <x v="0"/>
    <s v="Nein"/>
    <x v="0"/>
  </r>
  <r>
    <n v="14574193"/>
    <x v="9"/>
    <x v="0"/>
    <n v="2001385"/>
    <s v="Sofortrechnung"/>
    <s v="EAM\Erdal.Bircan"/>
    <x v="1"/>
    <s v="30710"/>
    <s v="starmobile GmbH"/>
    <x v="0"/>
    <s v="1"/>
    <s v="200311304"/>
    <x v="232"/>
    <s v="Telekom Speed Home WLAN"/>
    <n v="420"/>
    <n v="61.066200000000002"/>
    <n v="62.5"/>
    <n v="26250"/>
    <n v="1.4338"/>
    <n v="602.20000000000005"/>
    <n v="2.29"/>
    <s v="V0003"/>
    <x v="14"/>
    <s v="KVAB30"/>
    <s v="GRK"/>
    <s v="Zubehör"/>
    <x v="9"/>
    <n v="420"/>
    <n v="61.066200000000002"/>
    <n v="62.5"/>
    <n v="26250"/>
    <n v="1.4338"/>
    <n v="602.20000000000005"/>
    <n v="2.2940952380952381E-2"/>
    <n v="1"/>
    <m/>
    <x v="0"/>
    <s v="Nein"/>
    <x v="0"/>
  </r>
  <r>
    <n v="14574193"/>
    <x v="9"/>
    <x v="0"/>
    <n v="2001385"/>
    <s v="Sofortrechnung"/>
    <s v="EAM\Erdal.Bircan"/>
    <x v="1"/>
    <s v="30710"/>
    <s v="starmobile GmbH"/>
    <x v="0"/>
    <s v="2"/>
    <s v="200140043"/>
    <x v="360"/>
    <s v="Telekom Glasfaser Modem 2"/>
    <n v="50"/>
    <n v="32.430900000000001"/>
    <n v="34"/>
    <n v="1700"/>
    <n v="1.5690999999999999"/>
    <n v="78.45"/>
    <n v="4.6100000000000003"/>
    <s v="V0003"/>
    <x v="14"/>
    <s v="KVAB30"/>
    <s v="GRK"/>
    <s v="Zubehör"/>
    <x v="9"/>
    <n v="50"/>
    <n v="32.430900000000001"/>
    <n v="34"/>
    <n v="1700"/>
    <n v="1.5690999999999999"/>
    <n v="78.45"/>
    <n v="4.6147058823529416E-2"/>
    <n v="1"/>
    <m/>
    <x v="0"/>
    <s v="Nein"/>
    <x v="0"/>
  </r>
  <r>
    <n v="14574193"/>
    <x v="9"/>
    <x v="0"/>
    <n v="2001385"/>
    <s v="Sofortrechnung"/>
    <s v="EAM\Erdal.Bircan"/>
    <x v="1"/>
    <s v="30710"/>
    <s v="starmobile GmbH"/>
    <x v="0"/>
    <s v="3"/>
    <s v="200140054"/>
    <x v="231"/>
    <s v="Telekom Sinus 207"/>
    <n v="120"/>
    <n v="20.079999999999998"/>
    <n v="21.58"/>
    <n v="2589.6"/>
    <n v="1.5"/>
    <n v="180"/>
    <n v="6.95"/>
    <s v="V0003"/>
    <x v="14"/>
    <s v="KVAB30"/>
    <s v="GRK"/>
    <s v="Zubehör"/>
    <x v="9"/>
    <n v="120"/>
    <n v="20.079999999999998"/>
    <n v="21.58"/>
    <n v="2589.6"/>
    <n v="1.5"/>
    <n v="180"/>
    <n v="6.9508804448563485E-2"/>
    <n v="1"/>
    <m/>
    <x v="0"/>
    <s v="Nein"/>
    <x v="0"/>
  </r>
  <r>
    <n v="14574193"/>
    <x v="9"/>
    <x v="0"/>
    <n v="2001385"/>
    <s v="Sofortrechnung"/>
    <s v="EAM\Erdal.Bircan"/>
    <x v="1"/>
    <s v="30710"/>
    <s v="starmobile GmbH"/>
    <x v="0"/>
    <s v="4"/>
    <s v="200140051"/>
    <x v="542"/>
    <s v="Telekom Digitalisierungsbox Premium 2"/>
    <n v="4"/>
    <n v="272.49"/>
    <n v="276.05"/>
    <n v="1104.2"/>
    <n v="3.56"/>
    <n v="14.24"/>
    <n v="1.28"/>
    <s v="V0003"/>
    <x v="14"/>
    <s v="KVAB30"/>
    <s v="GRK"/>
    <s v="Zubehör"/>
    <x v="9"/>
    <n v="4"/>
    <n v="272.49"/>
    <n v="276.05"/>
    <n v="1104.2"/>
    <n v="3.56"/>
    <n v="14.24"/>
    <n v="1.2896214453903277E-2"/>
    <n v="1"/>
    <m/>
    <x v="0"/>
    <s v="Nein"/>
    <x v="0"/>
  </r>
  <r>
    <n v="14575043"/>
    <x v="9"/>
    <x v="0"/>
    <n v="2001386"/>
    <s v="Sofortrechnung"/>
    <s v="EAM\Erdal.Bircan"/>
    <x v="1"/>
    <s v="30710"/>
    <s v="starmobile GmbH"/>
    <x v="0"/>
    <s v="1"/>
    <s v="200311472"/>
    <x v="0"/>
    <s v="Shark Dampfreiniger S6005EU, grey"/>
    <n v="4"/>
    <n v="56.911099999999998"/>
    <n v="59.41"/>
    <n v="237.64"/>
    <n v="2.4988999999999999"/>
    <n v="10"/>
    <n v="4.2"/>
    <s v="V0003"/>
    <x v="14"/>
    <s v="KVAB30"/>
    <s v="GRK"/>
    <s v="Zubehör"/>
    <x v="9"/>
    <n v="4"/>
    <n v="56.911099999999998"/>
    <n v="59.41"/>
    <n v="237.64"/>
    <n v="2.4988999999999999"/>
    <n v="10"/>
    <n v="4.2080457835381252E-2"/>
    <n v="1"/>
    <m/>
    <x v="0"/>
    <s v="Nein"/>
    <x v="0"/>
  </r>
  <r>
    <n v="14575043"/>
    <x v="9"/>
    <x v="0"/>
    <n v="2001386"/>
    <s v="Sofortrechnung"/>
    <s v="EAM\Erdal.Bircan"/>
    <x v="1"/>
    <s v="30710"/>
    <s v="starmobile GmbH"/>
    <x v="0"/>
    <s v="2"/>
    <s v="200311461"/>
    <x v="710"/>
    <s v="SOLUM Smart Warmer incl. Qi Wireless Charging"/>
    <n v="10"/>
    <n v="55.47"/>
    <n v="56.47"/>
    <n v="564.70000000000005"/>
    <n v="1"/>
    <n v="10"/>
    <n v="1.77"/>
    <s v="V0003"/>
    <x v="14"/>
    <s v="KVAB30"/>
    <s v="GRK"/>
    <s v="Zubehör"/>
    <x v="9"/>
    <n v="10"/>
    <n v="55.47"/>
    <n v="56.47"/>
    <n v="564.70000000000005"/>
    <n v="1"/>
    <n v="10"/>
    <n v="1.7708517797060383E-2"/>
    <n v="1"/>
    <m/>
    <x v="0"/>
    <s v="Nein"/>
    <x v="0"/>
  </r>
  <r>
    <n v="14575043"/>
    <x v="9"/>
    <x v="0"/>
    <n v="2001386"/>
    <s v="Sofortrechnung"/>
    <s v="EAM\Erdal.Bircan"/>
    <x v="1"/>
    <s v="30710"/>
    <s v="starmobile GmbH"/>
    <x v="1"/>
    <s v="3"/>
    <s v="101030516"/>
    <x v="137"/>
    <s v="Samsung S928B S24 Ultra 5G 512GB"/>
    <n v="1"/>
    <n v="848.8066"/>
    <n v="845"/>
    <n v="845"/>
    <n v="-3.8066"/>
    <n v="-3.81"/>
    <n v="-0.45"/>
    <s v="V0003"/>
    <x v="14"/>
    <s v="KVAB30"/>
    <s v="GRK"/>
    <s v="Geräte"/>
    <x v="9"/>
    <n v="1"/>
    <n v="848.8066"/>
    <n v="845"/>
    <n v="845"/>
    <n v="-3.8066"/>
    <n v="-3.81"/>
    <n v="-4.5088757396449701E-3"/>
    <n v="1"/>
    <m/>
    <x v="0"/>
    <s v="Nein"/>
    <x v="1"/>
  </r>
  <r>
    <n v="14575043"/>
    <x v="9"/>
    <x v="0"/>
    <n v="2001386"/>
    <s v="Sofortrechnung"/>
    <s v="EAM\Erdal.Bircan"/>
    <x v="1"/>
    <s v="30710"/>
    <s v="starmobile GmbH"/>
    <x v="0"/>
    <s v="4"/>
    <s v="200230058"/>
    <x v="711"/>
    <s v="Sony Playstation 5 Pro Digital Edition 2 TB"/>
    <n v="1"/>
    <n v="668.07"/>
    <n v="673.07"/>
    <n v="673.07"/>
    <n v="5"/>
    <n v="5"/>
    <n v="0.74"/>
    <s v="V0003"/>
    <x v="14"/>
    <s v="KVAB30"/>
    <s v="GRK"/>
    <s v="Zubehör"/>
    <x v="9"/>
    <n v="1"/>
    <n v="668.07"/>
    <n v="673.07"/>
    <n v="673.07"/>
    <n v="5"/>
    <n v="5"/>
    <n v="7.4286478375206137E-3"/>
    <n v="1"/>
    <m/>
    <x v="0"/>
    <s v="Nein"/>
    <x v="0"/>
  </r>
  <r>
    <n v="14575043"/>
    <x v="9"/>
    <x v="0"/>
    <n v="2001386"/>
    <s v="Sofortrechnung"/>
    <s v="EAM\Erdal.Bircan"/>
    <x v="1"/>
    <s v="30710"/>
    <s v="starmobile GmbH"/>
    <x v="1"/>
    <s v="5"/>
    <s v="101680023"/>
    <x v="691"/>
    <s v="OnePlus 12R 5G 16GB/256GB"/>
    <n v="1"/>
    <n v="406"/>
    <n v="412"/>
    <n v="412"/>
    <n v="6"/>
    <n v="6"/>
    <n v="1.45"/>
    <s v="V0003"/>
    <x v="14"/>
    <s v="KVAB30"/>
    <s v="GRK"/>
    <s v="Geräte"/>
    <x v="9"/>
    <n v="1"/>
    <n v="406"/>
    <n v="412"/>
    <n v="412"/>
    <n v="6"/>
    <n v="6"/>
    <n v="1.4563106796116505E-2"/>
    <n v="1"/>
    <m/>
    <x v="0"/>
    <s v="Nein"/>
    <x v="0"/>
  </r>
  <r>
    <n v="14575043"/>
    <x v="9"/>
    <x v="0"/>
    <n v="2001386"/>
    <s v="Sofortrechnung"/>
    <s v="EAM\Erdal.Bircan"/>
    <x v="1"/>
    <s v="30710"/>
    <s v="starmobile GmbH"/>
    <x v="1"/>
    <s v="6"/>
    <s v="101030394"/>
    <x v="104"/>
    <s v="Samsung S928B S24 Ultra 5G 256GB"/>
    <n v="6"/>
    <n v="759"/>
    <n v="765"/>
    <n v="4590"/>
    <n v="6"/>
    <n v="36"/>
    <n v="0.78"/>
    <s v="V0003"/>
    <x v="14"/>
    <s v="KVAB30"/>
    <s v="GRK"/>
    <s v="Geräte"/>
    <x v="9"/>
    <n v="6"/>
    <n v="759"/>
    <n v="765"/>
    <n v="4590"/>
    <n v="6"/>
    <n v="36"/>
    <n v="7.8431372549019607E-3"/>
    <n v="1"/>
    <m/>
    <x v="0"/>
    <s v="Nein"/>
    <x v="0"/>
  </r>
  <r>
    <n v="14575043"/>
    <x v="9"/>
    <x v="0"/>
    <n v="2001386"/>
    <s v="Sofortrechnung"/>
    <s v="EAM\Erdal.Bircan"/>
    <x v="1"/>
    <s v="30710"/>
    <s v="starmobile GmbH"/>
    <x v="1"/>
    <s v="7"/>
    <s v="101680021"/>
    <x v="687"/>
    <s v="OnePlus 12 5G 16GB/512GB"/>
    <n v="2"/>
    <n v="585"/>
    <n v="591"/>
    <n v="1182"/>
    <n v="6"/>
    <n v="12"/>
    <n v="1.01"/>
    <s v="V0003"/>
    <x v="14"/>
    <s v="KVAB30"/>
    <s v="GRK"/>
    <s v="Geräte"/>
    <x v="9"/>
    <n v="2"/>
    <n v="585"/>
    <n v="591"/>
    <n v="1182"/>
    <n v="6"/>
    <n v="12"/>
    <n v="1.015228426395939E-2"/>
    <n v="1"/>
    <m/>
    <x v="0"/>
    <s v="Nein"/>
    <x v="0"/>
  </r>
  <r>
    <n v="14575043"/>
    <x v="9"/>
    <x v="0"/>
    <n v="2001386"/>
    <s v="Sofortrechnung"/>
    <s v="EAM\Erdal.Bircan"/>
    <x v="1"/>
    <s v="30710"/>
    <s v="starmobile GmbH"/>
    <x v="0"/>
    <s v="8"/>
    <s v="200311417"/>
    <x v="544"/>
    <s v="SOFLOW SO myTIER 10.5 AH E-Scooter"/>
    <n v="4"/>
    <n v="412.2636"/>
    <n v="425"/>
    <n v="1700"/>
    <n v="12.7364"/>
    <n v="50.95"/>
    <n v="2.99"/>
    <s v="V0003"/>
    <x v="14"/>
    <s v="KVAB30"/>
    <s v="GRK"/>
    <s v="Zubehör"/>
    <x v="9"/>
    <n v="4"/>
    <n v="412.2636"/>
    <n v="425"/>
    <n v="1700"/>
    <n v="12.7364"/>
    <n v="50.95"/>
    <n v="2.997058823529412E-2"/>
    <n v="1"/>
    <m/>
    <x v="0"/>
    <s v="Nein"/>
    <x v="0"/>
  </r>
  <r>
    <n v="14575043"/>
    <x v="9"/>
    <x v="0"/>
    <n v="2001386"/>
    <s v="Sofortrechnung"/>
    <s v="EAM\Erdal.Bircan"/>
    <x v="1"/>
    <s v="30710"/>
    <s v="starmobile GmbH"/>
    <x v="0"/>
    <s v="9"/>
    <s v="200311415"/>
    <x v="373"/>
    <s v="SOFLOW SO myTIER 10.5 AH E-Scooter"/>
    <n v="4"/>
    <n v="414.06549999999999"/>
    <n v="489"/>
    <n v="1956"/>
    <n v="74.9345"/>
    <n v="299.74"/>
    <n v="15.32"/>
    <s v="V0003"/>
    <x v="14"/>
    <s v="KVAB30"/>
    <s v="GRK"/>
    <s v="Zubehör"/>
    <x v="9"/>
    <n v="4"/>
    <n v="414.06549999999999"/>
    <n v="489"/>
    <n v="1956"/>
    <n v="74.9345"/>
    <n v="299.74"/>
    <n v="0.15324130879345604"/>
    <n v="1"/>
    <m/>
    <x v="0"/>
    <s v="Nein"/>
    <x v="0"/>
  </r>
  <r>
    <n v="14575013"/>
    <x v="9"/>
    <x v="0"/>
    <n v="2001387"/>
    <s v="Sofortrechnung"/>
    <s v="eam\mustafa.oezer"/>
    <x v="0"/>
    <s v="30614"/>
    <s v="NEXT MOBILES SASU"/>
    <x v="1"/>
    <s v="1"/>
    <s v="100303125"/>
    <x v="277"/>
    <s v="Apple iPhone 16 Pro 256GB"/>
    <n v="3"/>
    <n v="991.36839999999995"/>
    <n v="1019"/>
    <n v="3057"/>
    <n v="27.631599999999999"/>
    <n v="82.89"/>
    <n v="2.71"/>
    <s v="V0140"/>
    <x v="15"/>
    <s v="KPUD"/>
    <s v="EXP"/>
    <s v="Geräte"/>
    <x v="10"/>
    <n v="3"/>
    <n v="991.36839999999995"/>
    <n v="1019"/>
    <n v="3057"/>
    <n v="27.631599999999999"/>
    <n v="82.89"/>
    <n v="2.7114818449460256E-2"/>
    <n v="1"/>
    <m/>
    <x v="0"/>
    <s v="Nein"/>
    <x v="0"/>
  </r>
  <r>
    <n v="14575013"/>
    <x v="9"/>
    <x v="0"/>
    <n v="2001387"/>
    <s v="Sofortrechnung"/>
    <s v="eam\mustafa.oezer"/>
    <x v="0"/>
    <s v="30614"/>
    <s v="NEXT MOBILES SASU"/>
    <x v="1"/>
    <s v="2"/>
    <s v="101300167"/>
    <x v="657"/>
    <s v="Apple iPhone 15 128GB"/>
    <n v="5"/>
    <n v="610"/>
    <n v="626"/>
    <n v="3130"/>
    <n v="16"/>
    <n v="80"/>
    <n v="2.5499999999999998"/>
    <s v="V0140"/>
    <x v="15"/>
    <s v="KPUD"/>
    <s v="EXP"/>
    <s v="Geräte"/>
    <x v="10"/>
    <n v="5"/>
    <n v="610"/>
    <n v="626"/>
    <n v="3130"/>
    <n v="16"/>
    <n v="80"/>
    <n v="2.5559105431309903E-2"/>
    <n v="1"/>
    <m/>
    <x v="0"/>
    <s v="Nein"/>
    <x v="0"/>
  </r>
  <r>
    <n v="14575013"/>
    <x v="9"/>
    <x v="0"/>
    <n v="2001387"/>
    <s v="Sofortrechnung"/>
    <s v="eam\mustafa.oezer"/>
    <x v="0"/>
    <s v="30614"/>
    <s v="NEXT MOBILES SASU"/>
    <x v="1"/>
    <s v="3"/>
    <s v="100303138"/>
    <x v="357"/>
    <s v="Apple iPhone 16 Pro Max 256GB"/>
    <n v="10"/>
    <n v="1082.0512000000001"/>
    <n v="1112"/>
    <n v="11120"/>
    <n v="29.948799999999999"/>
    <n v="299.49"/>
    <n v="2.69"/>
    <s v="V0140"/>
    <x v="15"/>
    <s v="KPUD"/>
    <s v="EXP"/>
    <s v="Geräte"/>
    <x v="10"/>
    <n v="10"/>
    <n v="1082.0512000000001"/>
    <n v="1112"/>
    <n v="11120"/>
    <n v="29.948799999999999"/>
    <n v="299.49"/>
    <n v="2.6932553956834533E-2"/>
    <n v="1"/>
    <m/>
    <x v="0"/>
    <s v="Nein"/>
    <x v="0"/>
  </r>
  <r>
    <n v="14575013"/>
    <x v="9"/>
    <x v="0"/>
    <n v="2001387"/>
    <s v="Sofortrechnung"/>
    <s v="eam\mustafa.oezer"/>
    <x v="0"/>
    <s v="30614"/>
    <s v="NEXT MOBILES SASU"/>
    <x v="1"/>
    <s v="4"/>
    <s v="101300170"/>
    <x v="658"/>
    <s v="Apple iPhone 15 128GB"/>
    <n v="5"/>
    <n v="610"/>
    <n v="626"/>
    <n v="3130"/>
    <n v="16"/>
    <n v="80"/>
    <n v="2.5499999999999998"/>
    <s v="V0140"/>
    <x v="15"/>
    <s v="KPUD"/>
    <s v="EXP"/>
    <s v="Geräte"/>
    <x v="10"/>
    <n v="5"/>
    <n v="610"/>
    <n v="626"/>
    <n v="3130"/>
    <n v="16"/>
    <n v="80"/>
    <n v="2.5559105431309903E-2"/>
    <n v="1"/>
    <m/>
    <x v="0"/>
    <s v="Nein"/>
    <x v="0"/>
  </r>
  <r>
    <n v="14575013"/>
    <x v="9"/>
    <x v="0"/>
    <n v="2001387"/>
    <s v="Sofortrechnung"/>
    <s v="eam\mustafa.oezer"/>
    <x v="0"/>
    <s v="30614"/>
    <s v="NEXT MOBILES SASU"/>
    <x v="1"/>
    <s v="5"/>
    <s v="100303137"/>
    <x v="209"/>
    <s v="Apple iPhone 16 Pro Max 256GB"/>
    <n v="5"/>
    <n v="1101.0044"/>
    <n v="1104"/>
    <n v="5520"/>
    <n v="2.9956"/>
    <n v="14.98"/>
    <n v="0.27"/>
    <s v="V0140"/>
    <x v="15"/>
    <s v="KPUD"/>
    <s v="EXP"/>
    <s v="Geräte"/>
    <x v="10"/>
    <n v="5"/>
    <n v="1101.0044"/>
    <n v="1104"/>
    <n v="5520"/>
    <n v="2.9956"/>
    <n v="14.98"/>
    <n v="2.7137681159420291E-3"/>
    <n v="1"/>
    <m/>
    <x v="0"/>
    <s v="Nein"/>
    <x v="0"/>
  </r>
  <r>
    <n v="14575013"/>
    <x v="9"/>
    <x v="0"/>
    <n v="2001387"/>
    <s v="Sofortrechnung"/>
    <s v="eam\mustafa.oezer"/>
    <x v="0"/>
    <s v="30614"/>
    <s v="NEXT MOBILES SASU"/>
    <x v="1"/>
    <s v="6"/>
    <s v="101300308"/>
    <x v="80"/>
    <s v="Apple iPhone 16 Pro Max 256GB"/>
    <n v="10"/>
    <n v="1065.5192"/>
    <n v="1104"/>
    <n v="11040"/>
    <n v="38.480800000000002"/>
    <n v="384.81"/>
    <n v="3.48"/>
    <s v="V0140"/>
    <x v="15"/>
    <s v="KPUD"/>
    <s v="EXP"/>
    <s v="Geräte"/>
    <x v="10"/>
    <n v="10"/>
    <n v="1065.5192"/>
    <n v="1104"/>
    <n v="11040"/>
    <n v="38.480800000000002"/>
    <n v="384.81"/>
    <n v="3.4855978260869565E-2"/>
    <n v="1"/>
    <m/>
    <x v="0"/>
    <s v="Nein"/>
    <x v="0"/>
  </r>
  <r>
    <n v="14575013"/>
    <x v="9"/>
    <x v="0"/>
    <n v="2001387"/>
    <s v="Sofortrechnung"/>
    <s v="eam\mustafa.oezer"/>
    <x v="0"/>
    <s v="30614"/>
    <s v="NEXT MOBILES SASU"/>
    <x v="1"/>
    <s v="7"/>
    <s v="101300316"/>
    <x v="217"/>
    <s v="Apple iPhone 16 Pro Max 512GB"/>
    <n v="2"/>
    <n v="1207"/>
    <n v="1295"/>
    <n v="2590"/>
    <n v="88"/>
    <n v="176"/>
    <n v="6.79"/>
    <s v="V0140"/>
    <x v="15"/>
    <s v="KPUD"/>
    <s v="EXP"/>
    <s v="Geräte"/>
    <x v="10"/>
    <n v="2"/>
    <n v="1207"/>
    <n v="1295"/>
    <n v="2590"/>
    <n v="88"/>
    <n v="176"/>
    <n v="6.7953667953667959E-2"/>
    <n v="1"/>
    <m/>
    <x v="0"/>
    <s v="Nein"/>
    <x v="0"/>
  </r>
  <r>
    <n v="14575013"/>
    <x v="9"/>
    <x v="0"/>
    <n v="2001387"/>
    <s v="Sofortrechnung"/>
    <s v="eam\mustafa.oezer"/>
    <x v="0"/>
    <s v="30614"/>
    <s v="NEXT MOBILES SASU"/>
    <x v="1"/>
    <s v="8"/>
    <s v="100303122"/>
    <x v="376"/>
    <s v="Apple iPhone 16 Pro 128GB"/>
    <n v="15"/>
    <n v="890.04939999999999"/>
    <n v="904"/>
    <n v="13560"/>
    <n v="13.9506"/>
    <n v="209.26"/>
    <n v="1.54"/>
    <s v="V0140"/>
    <x v="15"/>
    <s v="KPUD"/>
    <s v="EXP"/>
    <s v="Geräte"/>
    <x v="10"/>
    <n v="15"/>
    <n v="890.04939999999999"/>
    <n v="904"/>
    <n v="13560"/>
    <n v="13.9506"/>
    <n v="209.26"/>
    <n v="1.5432153392330382E-2"/>
    <n v="1"/>
    <m/>
    <x v="0"/>
    <s v="Nein"/>
    <x v="0"/>
  </r>
  <r>
    <n v="14575013"/>
    <x v="9"/>
    <x v="0"/>
    <n v="2001387"/>
    <s v="Sofortrechnung"/>
    <s v="eam\mustafa.oezer"/>
    <x v="0"/>
    <s v="30614"/>
    <s v="NEXT MOBILES SASU"/>
    <x v="1"/>
    <s v="9"/>
    <s v="100303089"/>
    <x v="496"/>
    <s v="Apple iPhone 16 128GB"/>
    <n v="5"/>
    <n v="699.65219999999999"/>
    <n v="711"/>
    <n v="3555"/>
    <n v="11.347799999999999"/>
    <n v="56.74"/>
    <n v="1.59"/>
    <s v="V0140"/>
    <x v="15"/>
    <s v="KPUD"/>
    <s v="EXP"/>
    <s v="Geräte"/>
    <x v="10"/>
    <n v="5"/>
    <n v="699.65219999999999"/>
    <n v="711"/>
    <n v="3555"/>
    <n v="11.347799999999999"/>
    <n v="56.74"/>
    <n v="1.5960618846694797E-2"/>
    <n v="1"/>
    <m/>
    <x v="0"/>
    <s v="Nein"/>
    <x v="0"/>
  </r>
  <r>
    <n v="14575013"/>
    <x v="9"/>
    <x v="0"/>
    <n v="2001387"/>
    <s v="Sofortrechnung"/>
    <s v="eam\mustafa.oezer"/>
    <x v="0"/>
    <s v="30614"/>
    <s v="NEXT MOBILES SASU"/>
    <x v="1"/>
    <s v="10"/>
    <s v="100303100"/>
    <x v="712"/>
    <s v="Apple iPhone 16 256GB"/>
    <n v="3"/>
    <n v="799"/>
    <n v="825"/>
    <n v="2475"/>
    <n v="26"/>
    <n v="78"/>
    <n v="3.15"/>
    <s v="V0140"/>
    <x v="15"/>
    <s v="KPUD"/>
    <s v="EXP"/>
    <s v="Geräte"/>
    <x v="10"/>
    <n v="3"/>
    <n v="799"/>
    <n v="825"/>
    <n v="2475"/>
    <n v="26"/>
    <n v="78"/>
    <n v="3.1515151515151517E-2"/>
    <n v="1"/>
    <m/>
    <x v="0"/>
    <s v="Nein"/>
    <x v="0"/>
  </r>
  <r>
    <n v="14575013"/>
    <x v="9"/>
    <x v="0"/>
    <n v="2001387"/>
    <s v="Sofortrechnung"/>
    <s v="eam\mustafa.oezer"/>
    <x v="0"/>
    <s v="30614"/>
    <s v="NEXT MOBILES SASU"/>
    <x v="1"/>
    <s v="11"/>
    <s v="101300175"/>
    <x v="278"/>
    <s v="Apple iPhone 15 256GB"/>
    <n v="5"/>
    <n v="703.91589999999997"/>
    <n v="722"/>
    <n v="3610"/>
    <n v="18.084099999999999"/>
    <n v="90.42"/>
    <n v="2.5"/>
    <s v="V0140"/>
    <x v="15"/>
    <s v="KPUD"/>
    <s v="EXP"/>
    <s v="Geräte"/>
    <x v="10"/>
    <n v="5"/>
    <n v="703.91589999999997"/>
    <n v="722"/>
    <n v="3610"/>
    <n v="18.084099999999999"/>
    <n v="90.42"/>
    <n v="2.5047091412742382E-2"/>
    <n v="1"/>
    <m/>
    <x v="0"/>
    <s v="Nein"/>
    <x v="0"/>
  </r>
  <r>
    <n v="14575013"/>
    <x v="9"/>
    <x v="0"/>
    <n v="2001387"/>
    <s v="Sofortrechnung"/>
    <s v="eam\mustafa.oezer"/>
    <x v="0"/>
    <s v="30614"/>
    <s v="NEXT MOBILES SASU"/>
    <x v="1"/>
    <s v="12"/>
    <s v="101300037"/>
    <x v="91"/>
    <s v="Apple iPhone 14 128GB"/>
    <n v="10"/>
    <n v="491.02229999999997"/>
    <n v="514"/>
    <n v="5140"/>
    <n v="22.977699999999999"/>
    <n v="229.78"/>
    <n v="4.47"/>
    <s v="V0140"/>
    <x v="15"/>
    <s v="KPUD"/>
    <s v="EXP"/>
    <s v="Geräte"/>
    <x v="10"/>
    <n v="10"/>
    <n v="491.02229999999997"/>
    <n v="514"/>
    <n v="5140"/>
    <n v="22.977699999999999"/>
    <n v="229.78"/>
    <n v="4.4704280155642026E-2"/>
    <n v="1"/>
    <m/>
    <x v="0"/>
    <s v="Nein"/>
    <x v="0"/>
  </r>
  <r>
    <n v="14575013"/>
    <x v="9"/>
    <x v="0"/>
    <n v="2001387"/>
    <s v="Sofortrechnung"/>
    <s v="eam\mustafa.oezer"/>
    <x v="0"/>
    <s v="30614"/>
    <s v="NEXT MOBILES SASU"/>
    <x v="1"/>
    <s v="13"/>
    <s v="100303092"/>
    <x v="472"/>
    <s v="Apple iPhone 16 128GB"/>
    <n v="5"/>
    <n v="699.95960000000002"/>
    <n v="711"/>
    <n v="3555"/>
    <n v="11.0404"/>
    <n v="55.2"/>
    <n v="1.55"/>
    <s v="V0140"/>
    <x v="15"/>
    <s v="KPUD"/>
    <s v="EXP"/>
    <s v="Geräte"/>
    <x v="10"/>
    <n v="5"/>
    <n v="699.95960000000002"/>
    <n v="711"/>
    <n v="3555"/>
    <n v="11.0404"/>
    <n v="55.2"/>
    <n v="1.5527426160337553E-2"/>
    <n v="1"/>
    <m/>
    <x v="0"/>
    <s v="Nein"/>
    <x v="0"/>
  </r>
  <r>
    <n v="14575013"/>
    <x v="9"/>
    <x v="0"/>
    <n v="2001387"/>
    <s v="Sofortrechnung"/>
    <s v="eam\mustafa.oezer"/>
    <x v="0"/>
    <s v="30614"/>
    <s v="NEXT MOBILES SASU"/>
    <x v="1"/>
    <s v="14"/>
    <s v="100303123"/>
    <x v="334"/>
    <s v="Apple iPhone 16 Pro 256GB"/>
    <n v="3"/>
    <n v="990.39639999999997"/>
    <n v="1019"/>
    <n v="3057"/>
    <n v="28.6036"/>
    <n v="85.81"/>
    <n v="2.8"/>
    <s v="V0140"/>
    <x v="15"/>
    <s v="KPUD"/>
    <s v="EXP"/>
    <s v="Geräte"/>
    <x v="10"/>
    <n v="3"/>
    <n v="990.39639999999997"/>
    <n v="1019"/>
    <n v="3057"/>
    <n v="28.6036"/>
    <n v="85.81"/>
    <n v="2.8070003271180897E-2"/>
    <n v="1"/>
    <m/>
    <x v="0"/>
    <s v="Nein"/>
    <x v="0"/>
  </r>
  <r>
    <n v="14575053"/>
    <x v="9"/>
    <x v="0"/>
    <n v="2001388"/>
    <s v="Sofortrechnung"/>
    <s v="EAM\Erdal.Bircan"/>
    <x v="1"/>
    <s v="30710"/>
    <s v="starmobile GmbH"/>
    <x v="0"/>
    <s v="1"/>
    <s v="200140043"/>
    <x v="360"/>
    <s v="Telekom Glasfaser Modem 2"/>
    <n v="10"/>
    <n v="32.430900000000001"/>
    <n v="34.090000000000003"/>
    <n v="340.9"/>
    <n v="1.6591"/>
    <n v="16.59"/>
    <n v="4.8600000000000003"/>
    <s v="V0003"/>
    <x v="14"/>
    <s v="KVAB30"/>
    <s v="GRK"/>
    <s v="Zubehör"/>
    <x v="9"/>
    <n v="10"/>
    <n v="32.430900000000001"/>
    <n v="34.090000000000003"/>
    <n v="340.9"/>
    <n v="1.6591"/>
    <n v="16.59"/>
    <n v="4.8665297741273102E-2"/>
    <n v="1"/>
    <m/>
    <x v="0"/>
    <s v="Nein"/>
    <x v="0"/>
  </r>
  <r>
    <n v="14575053"/>
    <x v="9"/>
    <x v="0"/>
    <n v="2001388"/>
    <s v="Sofortrechnung"/>
    <s v="EAM\Erdal.Bircan"/>
    <x v="1"/>
    <s v="30710"/>
    <s v="starmobile GmbH"/>
    <x v="0"/>
    <s v="2"/>
    <s v="200140049"/>
    <x v="562"/>
    <s v="Telekom Sinus 12"/>
    <n v="7"/>
    <n v="26.740100000000002"/>
    <n v="27.4"/>
    <n v="191.8"/>
    <n v="0.65990000000000004"/>
    <n v="4.62"/>
    <n v="2.4"/>
    <s v="V0003"/>
    <x v="14"/>
    <s v="KVAB30"/>
    <s v="GRK"/>
    <s v="Zubehör"/>
    <x v="9"/>
    <n v="7"/>
    <n v="26.740100000000002"/>
    <n v="27.4"/>
    <n v="191.8"/>
    <n v="0.65990000000000004"/>
    <n v="4.62"/>
    <n v="2.4087591240875911E-2"/>
    <n v="1"/>
    <m/>
    <x v="0"/>
    <s v="Nein"/>
    <x v="0"/>
  </r>
  <r>
    <n v="14575053"/>
    <x v="9"/>
    <x v="0"/>
    <n v="2001388"/>
    <s v="Sofortrechnung"/>
    <s v="EAM\Erdal.Bircan"/>
    <x v="1"/>
    <s v="30710"/>
    <s v="starmobile GmbH"/>
    <x v="0"/>
    <s v="3"/>
    <s v="200140054"/>
    <x v="231"/>
    <s v="Telekom Sinus 207"/>
    <n v="15"/>
    <n v="20.079999999999998"/>
    <n v="21.58"/>
    <n v="323.7"/>
    <n v="1.5"/>
    <n v="22.5"/>
    <n v="6.95"/>
    <s v="V0003"/>
    <x v="14"/>
    <s v="KVAB30"/>
    <s v="GRK"/>
    <s v="Zubehör"/>
    <x v="9"/>
    <n v="15"/>
    <n v="20.079999999999998"/>
    <n v="21.58"/>
    <n v="323.7"/>
    <n v="1.5"/>
    <n v="22.5"/>
    <n v="6.9508804448563485E-2"/>
    <n v="1"/>
    <m/>
    <x v="0"/>
    <s v="Nein"/>
    <x v="0"/>
  </r>
  <r>
    <n v="14575053"/>
    <x v="9"/>
    <x v="0"/>
    <n v="2001388"/>
    <s v="Sofortrechnung"/>
    <s v="EAM\Erdal.Bircan"/>
    <x v="1"/>
    <s v="30710"/>
    <s v="starmobile GmbH"/>
    <x v="0"/>
    <s v="4"/>
    <s v="200140038"/>
    <x v="74"/>
    <s v="Telekom Speedport Smart 4"/>
    <n v="3"/>
    <n v="110.054"/>
    <n v="112.55"/>
    <n v="337.65"/>
    <n v="2.496"/>
    <n v="7.49"/>
    <n v="2.21"/>
    <s v="V0003"/>
    <x v="14"/>
    <s v="KVAB30"/>
    <s v="GRK"/>
    <s v="Zubehör"/>
    <x v="9"/>
    <n v="3"/>
    <n v="110.054"/>
    <n v="112.55"/>
    <n v="337.65"/>
    <n v="2.496"/>
    <n v="7.49"/>
    <n v="2.2182733599881536E-2"/>
    <n v="1"/>
    <m/>
    <x v="0"/>
    <s v="Nein"/>
    <x v="0"/>
  </r>
  <r>
    <n v="14575053"/>
    <x v="9"/>
    <x v="0"/>
    <n v="2001388"/>
    <s v="Sofortrechnung"/>
    <s v="EAM\Erdal.Bircan"/>
    <x v="1"/>
    <s v="30710"/>
    <s v="starmobile GmbH"/>
    <x v="0"/>
    <s v="5"/>
    <s v="200140040"/>
    <x v="565"/>
    <s v="Telekom Sinus 12"/>
    <n v="13"/>
    <n v="26.697399999999998"/>
    <n v="27.4"/>
    <n v="356.2"/>
    <n v="0.7026"/>
    <n v="9.1300000000000008"/>
    <n v="2.56"/>
    <s v="V0003"/>
    <x v="14"/>
    <s v="KVAB30"/>
    <s v="GRK"/>
    <s v="Zubehör"/>
    <x v="9"/>
    <n v="13"/>
    <n v="26.697399999999998"/>
    <n v="27.4"/>
    <n v="356.2"/>
    <n v="0.7026"/>
    <n v="9.1300000000000008"/>
    <n v="2.5631667602470525E-2"/>
    <n v="1"/>
    <m/>
    <x v="0"/>
    <s v="Nein"/>
    <x v="0"/>
  </r>
  <r>
    <n v="14573435"/>
    <x v="9"/>
    <x v="0"/>
    <n v="2001389"/>
    <s v="Sofortrechnung"/>
    <s v="Yasar.Yigitbilek"/>
    <x v="0"/>
    <s v="30550"/>
    <s v="JMB Distribution SASU"/>
    <x v="1"/>
    <s v="1"/>
    <s v="100303090"/>
    <x v="495"/>
    <s v="Apple iPhone 16 128GB"/>
    <n v="20"/>
    <n v="704"/>
    <n v="714"/>
    <n v="14280"/>
    <n v="10"/>
    <n v="200"/>
    <n v="1.4"/>
    <s v="V0164"/>
    <x v="4"/>
    <s v="KPUD"/>
    <s v="EXP"/>
    <s v="Geräte"/>
    <x v="4"/>
    <n v="20"/>
    <n v="704"/>
    <n v="714"/>
    <n v="14280"/>
    <n v="10"/>
    <n v="200"/>
    <n v="1.4005602240896359E-2"/>
    <n v="1"/>
    <m/>
    <x v="0"/>
    <s v="Nein"/>
    <x v="0"/>
  </r>
  <r>
    <n v="14575107"/>
    <x v="9"/>
    <x v="0"/>
    <n v="2001390"/>
    <s v="Sofortrechnung"/>
    <s v="Yasar.Yigitbilek"/>
    <x v="1"/>
    <s v="23433"/>
    <s v="Jacob Elektronik GmbH"/>
    <x v="1"/>
    <s v="1"/>
    <s v="101030358"/>
    <x v="465"/>
    <s v="Samsung X210N Tab A9+ 64GB [WiFi]"/>
    <n v="2"/>
    <n v="131"/>
    <n v="135"/>
    <n v="270"/>
    <n v="4"/>
    <n v="8"/>
    <n v="2.96"/>
    <s v="V0042"/>
    <x v="5"/>
    <s v="KÜB30"/>
    <s v="GRK"/>
    <s v="Geräte"/>
    <x v="5"/>
    <n v="2"/>
    <n v="131"/>
    <n v="135"/>
    <n v="270"/>
    <n v="4"/>
    <n v="8"/>
    <n v="2.9629629629629631E-2"/>
    <n v="1"/>
    <m/>
    <x v="0"/>
    <s v="Nein"/>
    <x v="0"/>
  </r>
  <r>
    <n v="14573837"/>
    <x v="9"/>
    <x v="0"/>
    <n v="2001391"/>
    <s v="Sofortrechnung"/>
    <s v="eam\mustafa.oezer"/>
    <x v="0"/>
    <s v="30765"/>
    <s v="SAS AJT PRO"/>
    <x v="1"/>
    <s v="1"/>
    <s v="101030358"/>
    <x v="465"/>
    <s v="Samsung X210N Tab A9+ 64GB [WiFi]"/>
    <n v="60"/>
    <n v="131"/>
    <n v="135.5"/>
    <n v="8130"/>
    <n v="4.5"/>
    <n v="270"/>
    <n v="3.32"/>
    <s v="V0140"/>
    <x v="15"/>
    <s v="KPUD"/>
    <s v="EXP"/>
    <s v="Geräte"/>
    <x v="10"/>
    <n v="60"/>
    <n v="131"/>
    <n v="135.5"/>
    <n v="8130"/>
    <n v="4.5"/>
    <n v="270"/>
    <n v="3.3210332103321034E-2"/>
    <n v="1"/>
    <m/>
    <x v="0"/>
    <s v="Nein"/>
    <x v="0"/>
  </r>
  <r>
    <n v="14573837"/>
    <x v="9"/>
    <x v="0"/>
    <n v="2001391"/>
    <s v="Sofortrechnung"/>
    <s v="eam\mustafa.oezer"/>
    <x v="0"/>
    <s v="30765"/>
    <s v="SAS AJT PRO"/>
    <x v="1"/>
    <s v="2"/>
    <s v="101030547"/>
    <x v="671"/>
    <s v="Samsung F956B Z Fold6 5G 512GB"/>
    <n v="7"/>
    <n v="1085"/>
    <n v="1139"/>
    <n v="7973"/>
    <n v="54"/>
    <n v="378"/>
    <n v="4.74"/>
    <s v="V0140"/>
    <x v="15"/>
    <s v="KPUD"/>
    <s v="EXP"/>
    <s v="Geräte"/>
    <x v="10"/>
    <n v="7"/>
    <n v="1085"/>
    <n v="1139"/>
    <n v="7973"/>
    <n v="54"/>
    <n v="378"/>
    <n v="4.7410008779631259E-2"/>
    <n v="1"/>
    <m/>
    <x v="0"/>
    <s v="Nein"/>
    <x v="0"/>
  </r>
  <r>
    <n v="14573837"/>
    <x v="9"/>
    <x v="0"/>
    <n v="2001391"/>
    <s v="Sofortrechnung"/>
    <s v="eam\mustafa.oezer"/>
    <x v="0"/>
    <s v="30765"/>
    <s v="SAS AJT PRO"/>
    <x v="1"/>
    <s v="3"/>
    <s v="101030564"/>
    <x v="713"/>
    <s v="Samsung F956B Z Fold6 5G 256GB"/>
    <n v="2"/>
    <n v="985"/>
    <n v="1039"/>
    <n v="2078"/>
    <n v="54"/>
    <n v="108"/>
    <n v="5.19"/>
    <s v="V0140"/>
    <x v="15"/>
    <s v="KPUD"/>
    <s v="EXP"/>
    <s v="Geräte"/>
    <x v="10"/>
    <n v="2"/>
    <n v="985"/>
    <n v="1039"/>
    <n v="2078"/>
    <n v="54"/>
    <n v="108"/>
    <n v="5.19730510105871E-2"/>
    <n v="1"/>
    <m/>
    <x v="0"/>
    <s v="Nein"/>
    <x v="0"/>
  </r>
  <r>
    <n v="14573837"/>
    <x v="9"/>
    <x v="0"/>
    <n v="2001391"/>
    <s v="Sofortrechnung"/>
    <s v="eam\mustafa.oezer"/>
    <x v="0"/>
    <s v="30765"/>
    <s v="SAS AJT PRO"/>
    <x v="1"/>
    <s v="4"/>
    <s v="101030546"/>
    <x v="714"/>
    <s v="Samsung F956B Z Fold6 5G 256GB"/>
    <n v="2"/>
    <n v="985"/>
    <n v="1039"/>
    <n v="2078"/>
    <n v="54"/>
    <n v="108"/>
    <n v="5.19"/>
    <s v="V0140"/>
    <x v="15"/>
    <s v="KPUD"/>
    <s v="EXP"/>
    <s v="Geräte"/>
    <x v="10"/>
    <n v="2"/>
    <n v="985"/>
    <n v="1039"/>
    <n v="2078"/>
    <n v="54"/>
    <n v="108"/>
    <n v="5.19730510105871E-2"/>
    <n v="1"/>
    <m/>
    <x v="0"/>
    <s v="Nein"/>
    <x v="0"/>
  </r>
  <r>
    <n v="14575153"/>
    <x v="9"/>
    <x v="0"/>
    <n v="2001392"/>
    <s v="Sofortrechnung"/>
    <s v="eam\mustafa.oezer"/>
    <x v="0"/>
    <s v="30884"/>
    <s v="CHIMERAREVO S.R.L."/>
    <x v="1"/>
    <s v="1"/>
    <s v="100303125"/>
    <x v="277"/>
    <s v="Apple iPhone 16 Pro 256GB"/>
    <n v="10"/>
    <n v="991.36839999999995"/>
    <n v="1023"/>
    <n v="10230"/>
    <n v="31.631599999999999"/>
    <n v="316.32"/>
    <n v="3.09"/>
    <s v="V0023"/>
    <x v="3"/>
    <s v="VKASSE"/>
    <s v="EXP"/>
    <s v="Geräte"/>
    <x v="3"/>
    <n v="10"/>
    <n v="991.36839999999995"/>
    <n v="1023"/>
    <n v="10230"/>
    <n v="31.631599999999999"/>
    <n v="316.32"/>
    <n v="3.0920821114369501E-2"/>
    <n v="1"/>
    <m/>
    <x v="0"/>
    <s v="Nein"/>
    <x v="0"/>
  </r>
  <r>
    <n v="14575153"/>
    <x v="9"/>
    <x v="0"/>
    <n v="2001392"/>
    <s v="Sofortrechnung"/>
    <s v="eam\mustafa.oezer"/>
    <x v="0"/>
    <s v="30884"/>
    <s v="CHIMERAREVO S.R.L."/>
    <x v="1"/>
    <s v="2"/>
    <s v="100303124"/>
    <x v="76"/>
    <s v="Apple iPhone 16 Pro 256GB"/>
    <n v="5"/>
    <n v="991.82240000000002"/>
    <n v="1023"/>
    <n v="5115"/>
    <n v="31.177600000000002"/>
    <n v="155.88999999999999"/>
    <n v="3.04"/>
    <s v="V0023"/>
    <x v="3"/>
    <s v="VKASSE"/>
    <s v="EXP"/>
    <s v="Geräte"/>
    <x v="3"/>
    <n v="5"/>
    <n v="991.82240000000002"/>
    <n v="1023"/>
    <n v="5115"/>
    <n v="31.177600000000002"/>
    <n v="155.88999999999999"/>
    <n v="3.0477028347996087E-2"/>
    <n v="1"/>
    <m/>
    <x v="0"/>
    <s v="Nein"/>
    <x v="0"/>
  </r>
  <r>
    <n v="14575153"/>
    <x v="9"/>
    <x v="0"/>
    <n v="2001392"/>
    <s v="Sofortrechnung"/>
    <s v="eam\mustafa.oezer"/>
    <x v="0"/>
    <s v="30884"/>
    <s v="CHIMERAREVO S.R.L."/>
    <x v="1"/>
    <s v="3"/>
    <s v="100303126"/>
    <x v="333"/>
    <s v="Apple iPhone 16 Pro 256GB"/>
    <n v="20"/>
    <n v="990"/>
    <n v="1023"/>
    <n v="20460"/>
    <n v="33"/>
    <n v="660"/>
    <n v="3.22"/>
    <s v="V0023"/>
    <x v="3"/>
    <s v="VKASSE"/>
    <s v="EXP"/>
    <s v="Geräte"/>
    <x v="3"/>
    <n v="20"/>
    <n v="990"/>
    <n v="1023"/>
    <n v="20460"/>
    <n v="33"/>
    <n v="660"/>
    <n v="3.2258064516129031E-2"/>
    <n v="1"/>
    <m/>
    <x v="0"/>
    <s v="Nein"/>
    <x v="0"/>
  </r>
  <r>
    <n v="14557333"/>
    <x v="9"/>
    <x v="0"/>
    <n v="2001393"/>
    <s v="Rechnungskorrektur Retoure"/>
    <s v="EAM\Francisco.Naranjo"/>
    <x v="1"/>
    <s v="30004"/>
    <s v="METRO Markets GmbH"/>
    <x v="1"/>
    <s v="1"/>
    <s v="100060677"/>
    <x v="115"/>
    <s v="Google Pixel 8 Pro 128GB"/>
    <n v="1"/>
    <n v="414.75200000000001"/>
    <n v="449"/>
    <n v="449"/>
    <n v="34.247999999999998"/>
    <n v="34.25"/>
    <n v="7.62"/>
    <s v="V0042"/>
    <x v="5"/>
    <s v="KÜB60"/>
    <s v="GRK"/>
    <s v="Geräte"/>
    <x v="5"/>
    <n v="-1"/>
    <n v="414.75200000000001"/>
    <n v="449"/>
    <n v="-449"/>
    <n v="-34.247999999999998"/>
    <n v="-34.25"/>
    <n v="-7.6280623608017822E-2"/>
    <n v="-1"/>
    <m/>
    <x v="0"/>
    <s v="Nein"/>
    <x v="1"/>
  </r>
  <r>
    <n v="14575076"/>
    <x v="9"/>
    <x v="0"/>
    <n v="2001394"/>
    <s v="Sofortrechnung"/>
    <s v="Yasar.Yigitbilek"/>
    <x v="2"/>
    <s v="29484"/>
    <s v="ibuy GmbH"/>
    <x v="0"/>
    <s v="1"/>
    <s v="202140003"/>
    <x v="416"/>
    <s v="Telekom Speedport Smart 3  R"/>
    <n v="10"/>
    <n v="52.86"/>
    <n v="60"/>
    <n v="600"/>
    <n v="7.14"/>
    <n v="71.400000000000006"/>
    <n v="11.9"/>
    <s v="V0161"/>
    <x v="7"/>
    <s v="KABB14"/>
    <s v="FHK"/>
    <s v="Zubehör"/>
    <x v="2"/>
    <n v="10"/>
    <n v="52.86"/>
    <n v="60"/>
    <n v="600"/>
    <n v="7.14"/>
    <n v="71.400000000000006"/>
    <n v="0.11900000000000001"/>
    <n v="1"/>
    <m/>
    <x v="0"/>
    <s v="Nein"/>
    <x v="0"/>
  </r>
  <r>
    <n v="14572766"/>
    <x v="9"/>
    <x v="0"/>
    <n v="2001395"/>
    <s v="Sofortrechnung"/>
    <s v="Yasar.Yigitbilek"/>
    <x v="2"/>
    <s v="29484"/>
    <s v="ibuy GmbH"/>
    <x v="1"/>
    <s v="1"/>
    <s v="100303126"/>
    <x v="333"/>
    <s v="Apple iPhone 16 Pro 256GB"/>
    <n v="1"/>
    <n v="990"/>
    <n v="1025"/>
    <n v="1025"/>
    <n v="35"/>
    <n v="35"/>
    <n v="3.41"/>
    <s v="V0161"/>
    <x v="7"/>
    <s v="KABB14"/>
    <s v="FHK"/>
    <s v="Geräte"/>
    <x v="2"/>
    <n v="1"/>
    <n v="990"/>
    <n v="1025"/>
    <n v="1025"/>
    <n v="35"/>
    <n v="35"/>
    <n v="3.4146341463414637E-2"/>
    <n v="1"/>
    <m/>
    <x v="0"/>
    <s v="Nein"/>
    <x v="0"/>
  </r>
  <r>
    <n v="14572766"/>
    <x v="9"/>
    <x v="0"/>
    <n v="2001395"/>
    <s v="Sofortrechnung"/>
    <s v="Yasar.Yigitbilek"/>
    <x v="2"/>
    <s v="29484"/>
    <s v="ibuy GmbH"/>
    <x v="7"/>
    <s v="2"/>
    <s v="700970491"/>
    <x v="377"/>
    <m/>
    <n v="1"/>
    <n v="0"/>
    <n v="0"/>
    <n v="0"/>
    <m/>
    <n v="0"/>
    <m/>
    <s v="V0161"/>
    <x v="7"/>
    <s v="KABB14"/>
    <s v="FHK"/>
    <s v="Marketing"/>
    <x v="2"/>
    <n v="1"/>
    <n v="0"/>
    <n v="0"/>
    <n v="0"/>
    <n v="0"/>
    <n v="0"/>
    <n v="0"/>
    <n v="1"/>
    <m/>
    <x v="0"/>
    <s v="Nein"/>
    <x v="0"/>
  </r>
  <r>
    <n v="14575359"/>
    <x v="9"/>
    <x v="0"/>
    <n v="2001396"/>
    <s v="Sofortrechnung"/>
    <s v="eam\mustafa.oezer"/>
    <x v="1"/>
    <s v="22415"/>
    <s v="mobilezone GmbH"/>
    <x v="1"/>
    <s v="1"/>
    <s v="100034590"/>
    <x v="243"/>
    <s v="Samsung A256B A25 5G 128GB"/>
    <n v="20"/>
    <n v="160.77459999999999"/>
    <n v="165"/>
    <n v="3300"/>
    <n v="4.2253999999999996"/>
    <n v="84.51"/>
    <n v="2.56"/>
    <s v="V0020"/>
    <x v="6"/>
    <s v="KÜB0"/>
    <s v="GRK"/>
    <s v="Geräte"/>
    <x v="6"/>
    <n v="20"/>
    <n v="160.77459999999999"/>
    <n v="165"/>
    <n v="3300"/>
    <n v="4.2253999999999996"/>
    <n v="84.51"/>
    <n v="2.5609090909090911E-2"/>
    <n v="1"/>
    <m/>
    <x v="0"/>
    <s v="Nein"/>
    <x v="0"/>
  </r>
  <r>
    <n v="14575038"/>
    <x v="9"/>
    <x v="0"/>
    <n v="2001397"/>
    <s v="Sofortrechnung"/>
    <s v="Yasar.Yigitbilek"/>
    <x v="2"/>
    <s v="29484"/>
    <s v="ibuy GmbH"/>
    <x v="1"/>
    <s v="1"/>
    <s v="100303123"/>
    <x v="334"/>
    <s v="Apple iPhone 16 Pro 256GB"/>
    <n v="1"/>
    <n v="990.39639999999997"/>
    <n v="1025"/>
    <n v="1025"/>
    <n v="34.6036"/>
    <n v="34.6"/>
    <n v="3.37"/>
    <s v="V0161"/>
    <x v="7"/>
    <s v="KABB14"/>
    <s v="FHK"/>
    <s v="Geräte"/>
    <x v="2"/>
    <n v="1"/>
    <n v="990.39639999999997"/>
    <n v="1025"/>
    <n v="1025"/>
    <n v="34.6036"/>
    <n v="34.6"/>
    <n v="3.3756097560975612E-2"/>
    <n v="1"/>
    <m/>
    <x v="0"/>
    <s v="Nein"/>
    <x v="0"/>
  </r>
  <r>
    <n v="14575038"/>
    <x v="9"/>
    <x v="0"/>
    <n v="2001397"/>
    <s v="Sofortrechnung"/>
    <s v="Yasar.Yigitbilek"/>
    <x v="2"/>
    <s v="29484"/>
    <s v="ibuy GmbH"/>
    <x v="7"/>
    <s v="2"/>
    <s v="700970491"/>
    <x v="377"/>
    <m/>
    <n v="1"/>
    <n v="0"/>
    <n v="0"/>
    <n v="0"/>
    <m/>
    <n v="0"/>
    <m/>
    <s v="V0161"/>
    <x v="7"/>
    <s v="KABB14"/>
    <s v="FHK"/>
    <s v="Marketing"/>
    <x v="2"/>
    <n v="1"/>
    <n v="0"/>
    <n v="0"/>
    <n v="0"/>
    <n v="0"/>
    <n v="0"/>
    <n v="0"/>
    <n v="1"/>
    <m/>
    <x v="0"/>
    <s v="Nein"/>
    <x v="0"/>
  </r>
  <r>
    <n v="14574182"/>
    <x v="9"/>
    <x v="0"/>
    <n v="2001398"/>
    <s v="Sofortrechnung"/>
    <s v="EAM\Erdal.Bircan"/>
    <x v="0"/>
    <s v="27973"/>
    <s v="A.L.P. (AELIOTIS) TRADING LIMITED"/>
    <x v="1"/>
    <s v="1"/>
    <s v="100303137"/>
    <x v="209"/>
    <s v="Apple iPhone 16 Pro Max 256GB"/>
    <n v="3"/>
    <n v="1101.0044"/>
    <n v="1112"/>
    <n v="3336"/>
    <n v="10.9956"/>
    <n v="32.99"/>
    <n v="0.98"/>
    <s v="V0012"/>
    <x v="1"/>
    <s v="KPUD"/>
    <s v="EXP"/>
    <s v="Geräte"/>
    <x v="1"/>
    <n v="3"/>
    <n v="1101.0044"/>
    <n v="1112"/>
    <n v="3336"/>
    <n v="10.9956"/>
    <n v="32.99"/>
    <n v="9.8890887290167869E-3"/>
    <n v="1"/>
    <m/>
    <x v="0"/>
    <s v="Nein"/>
    <x v="0"/>
  </r>
  <r>
    <n v="14574182"/>
    <x v="9"/>
    <x v="0"/>
    <n v="2001398"/>
    <s v="Sofortrechnung"/>
    <s v="EAM\Erdal.Bircan"/>
    <x v="0"/>
    <s v="27973"/>
    <s v="A.L.P. (AELIOTIS) TRADING LIMITED"/>
    <x v="1"/>
    <s v="2"/>
    <s v="101030654"/>
    <x v="44"/>
    <s v="Samsung X216B Tab A9+ 5G 128GB"/>
    <n v="1"/>
    <n v="179"/>
    <n v="202"/>
    <n v="202"/>
    <n v="23"/>
    <n v="23"/>
    <n v="11.38"/>
    <s v="V0012"/>
    <x v="1"/>
    <s v="KPUD"/>
    <s v="EXP"/>
    <s v="Geräte"/>
    <x v="1"/>
    <n v="1"/>
    <n v="179"/>
    <n v="202"/>
    <n v="202"/>
    <n v="23"/>
    <n v="23"/>
    <n v="0.11386138613861387"/>
    <n v="1"/>
    <m/>
    <x v="0"/>
    <s v="Nein"/>
    <x v="0"/>
  </r>
  <r>
    <n v="14574182"/>
    <x v="9"/>
    <x v="0"/>
    <n v="2001398"/>
    <s v="Sofortrechnung"/>
    <s v="EAM\Erdal.Bircan"/>
    <x v="0"/>
    <s v="27973"/>
    <s v="A.L.P. (AELIOTIS) TRADING LIMITED"/>
    <x v="0"/>
    <s v="3"/>
    <s v="200300390"/>
    <x v="216"/>
    <s v="nach Aufnahme in Preisliste pflegen"/>
    <n v="2"/>
    <n v="660"/>
    <n v="676"/>
    <n v="1352"/>
    <n v="16"/>
    <n v="32"/>
    <n v="2.36"/>
    <s v="V0012"/>
    <x v="1"/>
    <s v="KPUD"/>
    <s v="EXP"/>
    <s v="Zubehör"/>
    <x v="1"/>
    <n v="2"/>
    <n v="660"/>
    <n v="676"/>
    <n v="1352"/>
    <n v="16"/>
    <n v="32"/>
    <n v="2.3668639053254437E-2"/>
    <n v="1"/>
    <m/>
    <x v="0"/>
    <s v="Nein"/>
    <x v="0"/>
  </r>
  <r>
    <n v="14574182"/>
    <x v="9"/>
    <x v="0"/>
    <n v="2001398"/>
    <s v="Sofortrechnung"/>
    <s v="EAM\Erdal.Bircan"/>
    <x v="0"/>
    <s v="27973"/>
    <s v="A.L.P. (AELIOTIS) TRADING LIMITED"/>
    <x v="1"/>
    <s v="4"/>
    <s v="101300316"/>
    <x v="217"/>
    <s v="Apple iPhone 16 Pro Max 512GB"/>
    <n v="1"/>
    <n v="1207"/>
    <n v="1292"/>
    <n v="1292"/>
    <n v="85"/>
    <n v="85"/>
    <n v="6.57"/>
    <s v="V0012"/>
    <x v="1"/>
    <s v="KPUD"/>
    <s v="EXP"/>
    <s v="Geräte"/>
    <x v="1"/>
    <n v="1"/>
    <n v="1207"/>
    <n v="1292"/>
    <n v="1292"/>
    <n v="85"/>
    <n v="85"/>
    <n v="6.5789473684210523E-2"/>
    <n v="1"/>
    <m/>
    <x v="0"/>
    <s v="Nein"/>
    <x v="0"/>
  </r>
  <r>
    <n v="14574182"/>
    <x v="9"/>
    <x v="0"/>
    <n v="2001398"/>
    <s v="Sofortrechnung"/>
    <s v="EAM\Erdal.Bircan"/>
    <x v="0"/>
    <s v="27973"/>
    <s v="A.L.P. (AELIOTIS) TRADING LIMITED"/>
    <x v="1"/>
    <s v="5"/>
    <s v="100303121"/>
    <x v="121"/>
    <s v="Apple iPhone 16 Pro 128GB"/>
    <n v="2"/>
    <n v="898.15139999999997"/>
    <n v="906"/>
    <n v="1812"/>
    <n v="7.8486000000000002"/>
    <n v="15.7"/>
    <n v="0.86"/>
    <s v="V0012"/>
    <x v="1"/>
    <s v="KPUD"/>
    <s v="EXP"/>
    <s v="Geräte"/>
    <x v="1"/>
    <n v="2"/>
    <n v="898.15139999999997"/>
    <n v="906"/>
    <n v="1812"/>
    <n v="7.8486000000000002"/>
    <n v="15.7"/>
    <n v="8.6644591611479017E-3"/>
    <n v="1"/>
    <m/>
    <x v="0"/>
    <s v="Nein"/>
    <x v="0"/>
  </r>
  <r>
    <n v="14574182"/>
    <x v="9"/>
    <x v="0"/>
    <n v="2001398"/>
    <s v="Sofortrechnung"/>
    <s v="EAM\Erdal.Bircan"/>
    <x v="0"/>
    <s v="27973"/>
    <s v="A.L.P. (AELIOTIS) TRADING LIMITED"/>
    <x v="1"/>
    <s v="6"/>
    <s v="100303136"/>
    <x v="215"/>
    <s v="Apple iPhone 16 Pro Max 256GB"/>
    <n v="2"/>
    <n v="1082"/>
    <n v="1112"/>
    <n v="2224"/>
    <n v="30"/>
    <n v="60"/>
    <n v="2.69"/>
    <s v="V0012"/>
    <x v="1"/>
    <s v="KPUD"/>
    <s v="EXP"/>
    <s v="Geräte"/>
    <x v="1"/>
    <n v="2"/>
    <n v="1082"/>
    <n v="1112"/>
    <n v="2224"/>
    <n v="30"/>
    <n v="60"/>
    <n v="2.6978417266187049E-2"/>
    <n v="1"/>
    <m/>
    <x v="0"/>
    <s v="Nein"/>
    <x v="0"/>
  </r>
  <r>
    <n v="14574182"/>
    <x v="9"/>
    <x v="0"/>
    <n v="2001398"/>
    <s v="Sofortrechnung"/>
    <s v="EAM\Erdal.Bircan"/>
    <x v="0"/>
    <s v="27973"/>
    <s v="A.L.P. (AELIOTIS) TRADING LIMITED"/>
    <x v="1"/>
    <s v="7"/>
    <s v="101300037"/>
    <x v="91"/>
    <s v="Apple iPhone 14 128GB"/>
    <n v="1"/>
    <n v="491.02229999999997"/>
    <n v="516"/>
    <n v="516"/>
    <n v="24.977699999999999"/>
    <n v="24.98"/>
    <n v="4.84"/>
    <s v="V0012"/>
    <x v="1"/>
    <s v="KPUD"/>
    <s v="EXP"/>
    <s v="Geräte"/>
    <x v="1"/>
    <n v="1"/>
    <n v="491.02229999999997"/>
    <n v="516"/>
    <n v="516"/>
    <n v="24.977699999999999"/>
    <n v="24.98"/>
    <n v="4.8410852713178298E-2"/>
    <n v="1"/>
    <m/>
    <x v="0"/>
    <s v="Nein"/>
    <x v="0"/>
  </r>
  <r>
    <n v="14575088"/>
    <x v="9"/>
    <x v="0"/>
    <n v="2001399"/>
    <s v="Sofortrechnung"/>
    <s v="EAM\Erdal.Bircan"/>
    <x v="0"/>
    <s v="30730"/>
    <s v="UNITED FOOD WHOLESALE Kft."/>
    <x v="1"/>
    <s v="1"/>
    <s v="101030358"/>
    <x v="465"/>
    <s v="Samsung X210N Tab A9+ 64GB [WiFi]"/>
    <n v="1"/>
    <n v="131"/>
    <n v="137"/>
    <n v="137"/>
    <n v="6"/>
    <n v="6"/>
    <n v="4.37"/>
    <s v="V0023"/>
    <x v="3"/>
    <s v="KPUD"/>
    <s v="EXP"/>
    <s v="Geräte"/>
    <x v="3"/>
    <n v="1"/>
    <n v="131"/>
    <n v="137"/>
    <n v="137"/>
    <n v="6"/>
    <n v="6"/>
    <n v="4.3795620437956206E-2"/>
    <n v="1"/>
    <m/>
    <x v="0"/>
    <s v="Nein"/>
    <x v="0"/>
  </r>
  <r>
    <n v="14575051"/>
    <x v="9"/>
    <x v="0"/>
    <n v="2001400"/>
    <s v="Sofortrechnung"/>
    <s v="Yasar.Yigitbilek"/>
    <x v="2"/>
    <s v="29484"/>
    <s v="ibuy GmbH"/>
    <x v="3"/>
    <s v="1"/>
    <s v="900140010"/>
    <x v="523"/>
    <m/>
    <n v="50"/>
    <n v="0"/>
    <n v="0"/>
    <n v="0"/>
    <m/>
    <n v="0"/>
    <m/>
    <s v="V0161"/>
    <x v="7"/>
    <s v="KABB14"/>
    <s v="FHK"/>
    <s v="Sonstige"/>
    <x v="2"/>
    <n v="50"/>
    <n v="0"/>
    <n v="0"/>
    <n v="0"/>
    <n v="0"/>
    <n v="0"/>
    <n v="0"/>
    <n v="1"/>
    <m/>
    <x v="0"/>
    <s v="Nein"/>
    <x v="0"/>
  </r>
  <r>
    <n v="14575051"/>
    <x v="9"/>
    <x v="0"/>
    <n v="2001400"/>
    <s v="Sofortrechnung"/>
    <s v="Yasar.Yigitbilek"/>
    <x v="2"/>
    <s v="29484"/>
    <s v="ibuy GmbH"/>
    <x v="3"/>
    <s v="2"/>
    <s v="900140009"/>
    <x v="595"/>
    <m/>
    <n v="100"/>
    <n v="0"/>
    <n v="0"/>
    <n v="0"/>
    <m/>
    <n v="0"/>
    <m/>
    <s v="V0161"/>
    <x v="7"/>
    <s v="KABB14"/>
    <s v="FHK"/>
    <s v="Sonstige"/>
    <x v="2"/>
    <n v="100"/>
    <n v="0"/>
    <n v="0"/>
    <n v="0"/>
    <n v="0"/>
    <n v="0"/>
    <n v="0"/>
    <n v="1"/>
    <m/>
    <x v="0"/>
    <s v="Nein"/>
    <x v="0"/>
  </r>
  <r>
    <n v="14575051"/>
    <x v="9"/>
    <x v="0"/>
    <n v="2001400"/>
    <s v="Sofortrechnung"/>
    <s v="Yasar.Yigitbilek"/>
    <x v="2"/>
    <s v="29484"/>
    <s v="ibuy GmbH"/>
    <x v="1"/>
    <s v="3"/>
    <s v="100034494"/>
    <x v="453"/>
    <s v="Samsung S928B S24 Ultra 5G 512GB"/>
    <n v="1"/>
    <n v="910.47659999999996"/>
    <n v="845"/>
    <n v="845"/>
    <n v="-65.476600000000005"/>
    <n v="-65.48"/>
    <n v="-7.74"/>
    <s v="V0161"/>
    <x v="7"/>
    <s v="KABB14"/>
    <s v="FHK"/>
    <s v="Geräte"/>
    <x v="2"/>
    <n v="1"/>
    <n v="910.47659999999996"/>
    <n v="845"/>
    <n v="845"/>
    <n v="-65.476600000000005"/>
    <n v="-65.48"/>
    <n v="-7.7491124260355038E-2"/>
    <n v="1"/>
    <m/>
    <x v="0"/>
    <s v="Nein"/>
    <x v="1"/>
  </r>
  <r>
    <n v="14575112"/>
    <x v="9"/>
    <x v="0"/>
    <n v="2001401"/>
    <s v="Sofortrechnung"/>
    <s v="EAM\Erdal.Bircan"/>
    <x v="0"/>
    <s v="30730"/>
    <s v="UNITED FOOD WHOLESALE Kft."/>
    <x v="0"/>
    <s v="1"/>
    <s v="200370113"/>
    <x v="660"/>
    <s v="Huawei Watch GT5 Pro 46mm (Vili-B29F)"/>
    <n v="3"/>
    <n v="265.73"/>
    <n v="270"/>
    <n v="810"/>
    <n v="4.2699999999999996"/>
    <n v="12.81"/>
    <n v="1.58"/>
    <s v="V0023"/>
    <x v="3"/>
    <s v="KPUD"/>
    <s v="EXP"/>
    <s v="Zubehör"/>
    <x v="3"/>
    <n v="3"/>
    <n v="265.73"/>
    <n v="270"/>
    <n v="810"/>
    <n v="4.2699999999999996"/>
    <n v="12.81"/>
    <n v="1.5814814814814816E-2"/>
    <n v="1"/>
    <m/>
    <x v="0"/>
    <s v="Nein"/>
    <x v="0"/>
  </r>
  <r>
    <n v="14575112"/>
    <x v="9"/>
    <x v="0"/>
    <n v="2001401"/>
    <s v="Sofortrechnung"/>
    <s v="EAM\Erdal.Bircan"/>
    <x v="0"/>
    <s v="30730"/>
    <s v="UNITED FOOD WHOLESALE Kft."/>
    <x v="0"/>
    <s v="2"/>
    <s v="200300390"/>
    <x v="216"/>
    <s v="nach Aufnahme in Preisliste pflegen"/>
    <n v="5"/>
    <n v="660"/>
    <n v="679"/>
    <n v="3395"/>
    <n v="19"/>
    <n v="95"/>
    <n v="2.79"/>
    <s v="V0023"/>
    <x v="3"/>
    <s v="KPUD"/>
    <s v="EXP"/>
    <s v="Zubehör"/>
    <x v="3"/>
    <n v="5"/>
    <n v="660"/>
    <n v="679"/>
    <n v="3395"/>
    <n v="19"/>
    <n v="95"/>
    <n v="2.7982326951399118E-2"/>
    <n v="1"/>
    <m/>
    <x v="0"/>
    <s v="Nein"/>
    <x v="0"/>
  </r>
  <r>
    <n v="14575112"/>
    <x v="9"/>
    <x v="0"/>
    <n v="2001401"/>
    <s v="Sofortrechnung"/>
    <s v="EAM\Erdal.Bircan"/>
    <x v="0"/>
    <s v="30730"/>
    <s v="UNITED FOOD WHOLESALE Kft."/>
    <x v="0"/>
    <s v="3"/>
    <s v="200370115"/>
    <x v="475"/>
    <s v="Huawei Watch GT5 46mm (Vili-B19F)"/>
    <n v="3"/>
    <n v="167.54900000000001"/>
    <n v="185"/>
    <n v="555"/>
    <n v="17.451000000000001"/>
    <n v="52.35"/>
    <n v="9.43"/>
    <s v="V0023"/>
    <x v="3"/>
    <s v="KPUD"/>
    <s v="EXP"/>
    <s v="Zubehör"/>
    <x v="3"/>
    <n v="3"/>
    <n v="167.54900000000001"/>
    <n v="185"/>
    <n v="555"/>
    <n v="17.451000000000001"/>
    <n v="52.35"/>
    <n v="9.4324324324324332E-2"/>
    <n v="1"/>
    <m/>
    <x v="0"/>
    <s v="Nein"/>
    <x v="0"/>
  </r>
  <r>
    <n v="14575350"/>
    <x v="9"/>
    <x v="0"/>
    <n v="2001402"/>
    <s v="Sofortrechnung"/>
    <s v="eam\bekir.ahmed"/>
    <x v="1"/>
    <s v="24173"/>
    <s v="STK AG"/>
    <x v="3"/>
    <s v="1"/>
    <s v="900010024"/>
    <x v="73"/>
    <s v="Sonstiges"/>
    <n v="1"/>
    <n v="0"/>
    <n v="4.9000000000000004"/>
    <n v="4.9000000000000004"/>
    <n v="4.9000000000000004"/>
    <n v="4.9000000000000004"/>
    <m/>
    <s v="V0012"/>
    <x v="1"/>
    <s v="KÜB0"/>
    <s v="GRK"/>
    <s v="Sonstige"/>
    <x v="1"/>
    <n v="1"/>
    <n v="0"/>
    <n v="4.9000000000000004"/>
    <n v="4.9000000000000004"/>
    <n v="4.9000000000000004"/>
    <n v="4.9000000000000004"/>
    <n v="1"/>
    <n v="1"/>
    <m/>
    <x v="2"/>
    <s v="Ja"/>
    <x v="0"/>
  </r>
  <r>
    <n v="14575350"/>
    <x v="9"/>
    <x v="0"/>
    <n v="2001402"/>
    <s v="Sofortrechnung"/>
    <s v="eam\bekir.ahmed"/>
    <x v="1"/>
    <s v="24173"/>
    <s v="STK AG"/>
    <x v="0"/>
    <s v="2"/>
    <s v="200311465"/>
    <x v="265"/>
    <s v="D-Link DCS-8300LHv2 Full HD Indoor Camera"/>
    <n v="2"/>
    <n v="31.31"/>
    <n v="33"/>
    <n v="66"/>
    <n v="1.69"/>
    <n v="3.38"/>
    <n v="5.12"/>
    <s v="V0012"/>
    <x v="1"/>
    <s v="KÜB0"/>
    <s v="GRK"/>
    <s v="Zubehör"/>
    <x v="1"/>
    <n v="2"/>
    <n v="31.31"/>
    <n v="33"/>
    <n v="66"/>
    <n v="1.69"/>
    <n v="3.38"/>
    <n v="5.1212121212121209E-2"/>
    <n v="1"/>
    <m/>
    <x v="0"/>
    <s v="Nein"/>
    <x v="0"/>
  </r>
  <r>
    <n v="14575350"/>
    <x v="9"/>
    <x v="0"/>
    <n v="2001402"/>
    <s v="Sofortrechnung"/>
    <s v="eam\bekir.ahmed"/>
    <x v="1"/>
    <s v="24173"/>
    <s v="STK AG"/>
    <x v="0"/>
    <s v="3"/>
    <s v="201760033"/>
    <x v="484"/>
    <s v="Amazfit Cheetah Smartwatch GPS"/>
    <n v="1"/>
    <n v="106"/>
    <n v="113"/>
    <n v="113"/>
    <n v="7"/>
    <n v="7"/>
    <n v="6.19"/>
    <s v="V0012"/>
    <x v="1"/>
    <s v="KÜB0"/>
    <s v="GRK"/>
    <s v="Zubehör"/>
    <x v="1"/>
    <n v="1"/>
    <n v="106"/>
    <n v="113"/>
    <n v="113"/>
    <n v="7"/>
    <n v="7"/>
    <n v="6.1946902654867256E-2"/>
    <n v="1"/>
    <m/>
    <x v="0"/>
    <s v="Nein"/>
    <x v="0"/>
  </r>
  <r>
    <n v="14575350"/>
    <x v="9"/>
    <x v="0"/>
    <n v="2001402"/>
    <s v="Sofortrechnung"/>
    <s v="eam\bekir.ahmed"/>
    <x v="1"/>
    <s v="24173"/>
    <s v="STK AG"/>
    <x v="1"/>
    <s v="4"/>
    <s v="100050277"/>
    <x v="267"/>
    <s v="Motorola Edge 50 Neo 5G 512GB"/>
    <n v="1"/>
    <n v="235"/>
    <n v="255"/>
    <n v="255"/>
    <n v="20"/>
    <n v="20"/>
    <n v="7.84"/>
    <s v="V0012"/>
    <x v="1"/>
    <s v="KÜB0"/>
    <s v="GRK"/>
    <s v="Geräte"/>
    <x v="1"/>
    <n v="1"/>
    <n v="235"/>
    <n v="255"/>
    <n v="255"/>
    <n v="20"/>
    <n v="20"/>
    <n v="7.8431372549019607E-2"/>
    <n v="1"/>
    <m/>
    <x v="0"/>
    <s v="Nein"/>
    <x v="0"/>
  </r>
  <r>
    <n v="14575387"/>
    <x v="9"/>
    <x v="0"/>
    <n v="2001403"/>
    <s v="Sofortrechnung"/>
    <s v="Yasar.Yigitbilek"/>
    <x v="0"/>
    <s v="30634"/>
    <s v="FEM S.R.L."/>
    <x v="1"/>
    <s v="1"/>
    <s v="101030456"/>
    <x v="305"/>
    <s v="Samsung A356B A35 5G 256GB"/>
    <n v="30"/>
    <n v="225.5"/>
    <n v="235"/>
    <n v="7050"/>
    <n v="9.5"/>
    <n v="285"/>
    <n v="4.04"/>
    <s v="V0023"/>
    <x v="3"/>
    <s v="VKASSE"/>
    <s v="EXP"/>
    <s v="Geräte"/>
    <x v="3"/>
    <n v="30"/>
    <n v="225.5"/>
    <n v="235"/>
    <n v="7050"/>
    <n v="9.5"/>
    <n v="285"/>
    <n v="4.042553191489362E-2"/>
    <n v="1"/>
    <m/>
    <x v="0"/>
    <s v="Nein"/>
    <x v="0"/>
  </r>
  <r>
    <n v="14575387"/>
    <x v="9"/>
    <x v="0"/>
    <n v="2001403"/>
    <s v="Sofortrechnung"/>
    <s v="Yasar.Yigitbilek"/>
    <x v="0"/>
    <s v="30634"/>
    <s v="FEM S.R.L."/>
    <x v="1"/>
    <s v="2"/>
    <s v="101030465"/>
    <x v="17"/>
    <s v="Samsung A356B A35 5G 256GB"/>
    <n v="20"/>
    <n v="220"/>
    <n v="235"/>
    <n v="4700"/>
    <n v="15"/>
    <n v="300"/>
    <n v="6.38"/>
    <s v="V0023"/>
    <x v="3"/>
    <s v="VKASSE"/>
    <s v="EXP"/>
    <s v="Geräte"/>
    <x v="3"/>
    <n v="20"/>
    <n v="220"/>
    <n v="235"/>
    <n v="4700"/>
    <n v="15"/>
    <n v="300"/>
    <n v="6.3829787234042548E-2"/>
    <n v="1"/>
    <m/>
    <x v="0"/>
    <s v="Nein"/>
    <x v="0"/>
  </r>
  <r>
    <n v="14575387"/>
    <x v="9"/>
    <x v="0"/>
    <n v="2001403"/>
    <s v="Sofortrechnung"/>
    <s v="Yasar.Yigitbilek"/>
    <x v="0"/>
    <s v="30634"/>
    <s v="FEM S.R.L."/>
    <x v="1"/>
    <s v="3"/>
    <s v="101030492"/>
    <x v="138"/>
    <s v="Samsung A356B A35 5G 256GB"/>
    <n v="30"/>
    <n v="227.2817"/>
    <n v="235"/>
    <n v="7050"/>
    <n v="7.7183000000000002"/>
    <n v="231.55"/>
    <n v="3.28"/>
    <s v="V0023"/>
    <x v="3"/>
    <s v="VKASSE"/>
    <s v="EXP"/>
    <s v="Geräte"/>
    <x v="3"/>
    <n v="30"/>
    <n v="227.2817"/>
    <n v="235"/>
    <n v="7050"/>
    <n v="7.7183000000000002"/>
    <n v="231.55"/>
    <n v="3.2843971631205678E-2"/>
    <n v="1"/>
    <m/>
    <x v="0"/>
    <s v="Nein"/>
    <x v="0"/>
  </r>
  <r>
    <n v="14575408"/>
    <x v="9"/>
    <x v="0"/>
    <n v="2001404"/>
    <s v="Sofortrechnung"/>
    <s v="eam\bekir.ahmed"/>
    <x v="0"/>
    <s v="30228"/>
    <s v="ELECTROSMART WEGRZYN SP.K."/>
    <x v="1"/>
    <s v="1"/>
    <s v="100690585"/>
    <x v="489"/>
    <s v="Xiaomi Redmi Note 12 Pro+ 5G 8GB/256GB"/>
    <n v="100"/>
    <n v="233.99080000000001"/>
    <n v="181"/>
    <n v="18100"/>
    <n v="-52.9908"/>
    <n v="-5299.08"/>
    <n v="-29.27"/>
    <s v="V0022"/>
    <x v="13"/>
    <s v="KPUD"/>
    <s v="EXP"/>
    <s v="Geräte"/>
    <x v="8"/>
    <n v="100"/>
    <n v="233.99080000000001"/>
    <n v="181"/>
    <n v="18100"/>
    <n v="-52.9908"/>
    <n v="-5299.08"/>
    <n v="-0.29276685082872927"/>
    <n v="1"/>
    <m/>
    <x v="0"/>
    <s v="Nein"/>
    <x v="1"/>
  </r>
  <r>
    <n v="14575020"/>
    <x v="9"/>
    <x v="0"/>
    <n v="2001405"/>
    <s v="Sofortrechnung"/>
    <s v="Yasar.Yigitbilek"/>
    <x v="3"/>
    <s v="40009"/>
    <s v="Zacil Marie Schalk"/>
    <x v="0"/>
    <s v="1"/>
    <s v="200220014"/>
    <x v="715"/>
    <s v="Nintendo Switch (OLED-Modell)"/>
    <n v="1"/>
    <n v="268.07"/>
    <n v="348.96"/>
    <n v="348.96"/>
    <n v="80.89"/>
    <n v="25.17"/>
    <n v="23.18"/>
    <s v="V0159"/>
    <x v="12"/>
    <s v="O-COFI"/>
    <s v="FHK"/>
    <s v="Zubehör"/>
    <x v="2"/>
    <n v="1"/>
    <n v="268.07"/>
    <n v="348.96"/>
    <n v="348.96"/>
    <n v="80.89"/>
    <n v="25.17"/>
    <n v="7.2128610729023393E-2"/>
    <n v="1"/>
    <m/>
    <x v="0"/>
    <s v="Nein"/>
    <x v="0"/>
  </r>
  <r>
    <n v="14575418"/>
    <x v="9"/>
    <x v="0"/>
    <n v="2001406"/>
    <s v="Sofortrechnung"/>
    <s v="Yasar.Yigitbilek"/>
    <x v="1"/>
    <s v="24696"/>
    <s v="reichelt elektronik GmbH &amp; Co. KG"/>
    <x v="1"/>
    <s v="1"/>
    <s v="101030104"/>
    <x v="304"/>
    <s v="Samsung G736B Xcover 6 Pro 5G 128GB EE"/>
    <n v="2"/>
    <n v="300.59789999999998"/>
    <n v="315"/>
    <n v="630"/>
    <n v="14.402100000000001"/>
    <n v="28.8"/>
    <n v="4.57"/>
    <s v="V0042"/>
    <x v="5"/>
    <s v="KÜB14"/>
    <s v="GRK"/>
    <s v="Geräte"/>
    <x v="5"/>
    <n v="2"/>
    <n v="300.59789999999998"/>
    <n v="315"/>
    <n v="630"/>
    <n v="14.402100000000001"/>
    <n v="28.8"/>
    <n v="4.5714285714285714E-2"/>
    <n v="1"/>
    <m/>
    <x v="0"/>
    <s v="Nein"/>
    <x v="0"/>
  </r>
  <r>
    <n v="14573997"/>
    <x v="9"/>
    <x v="0"/>
    <n v="2001407"/>
    <s v="Sofortrechnung"/>
    <s v="eam\bekir.ahmed"/>
    <x v="2"/>
    <s v="30773"/>
    <s v="CB GmbH"/>
    <x v="1"/>
    <s v="1"/>
    <s v="101030395"/>
    <x v="602"/>
    <s v="Samsung S928B S24 Ultra 5G 256GB"/>
    <n v="1"/>
    <n v="759"/>
    <n v="775"/>
    <n v="775"/>
    <n v="16"/>
    <n v="16"/>
    <n v="2.06"/>
    <s v="V0163"/>
    <x v="11"/>
    <s v="VKASSE"/>
    <s v="FHK"/>
    <s v="Geräte"/>
    <x v="2"/>
    <n v="1"/>
    <n v="759"/>
    <n v="775"/>
    <n v="775"/>
    <n v="16"/>
    <n v="16"/>
    <n v="2.0645161290322581E-2"/>
    <n v="1"/>
    <m/>
    <x v="0"/>
    <s v="Nein"/>
    <x v="0"/>
  </r>
  <r>
    <n v="14575123"/>
    <x v="9"/>
    <x v="0"/>
    <n v="2001408"/>
    <s v="Sofortrechnung"/>
    <s v="eam\bekir.ahmed"/>
    <x v="2"/>
    <s v="30948"/>
    <s v="Telefoncenter Herbst"/>
    <x v="1"/>
    <s v="1"/>
    <s v="101030424"/>
    <x v="393"/>
    <s v="Samsung X210N Tab A9+ 128GB [WiFi]"/>
    <n v="1"/>
    <n v="164.9"/>
    <n v="184"/>
    <n v="184"/>
    <n v="19.100000000000001"/>
    <n v="19.100000000000001"/>
    <n v="10.38"/>
    <s v="V0155"/>
    <x v="21"/>
    <s v="VKASSE"/>
    <s v="FHK"/>
    <s v="Geräte"/>
    <x v="2"/>
    <n v="1"/>
    <n v="164.9"/>
    <n v="184"/>
    <n v="184"/>
    <n v="19.100000000000001"/>
    <n v="19.100000000000001"/>
    <n v="0.10380434782608697"/>
    <n v="1"/>
    <m/>
    <x v="0"/>
    <s v="Nein"/>
    <x v="0"/>
  </r>
  <r>
    <n v="14575381"/>
    <x v="9"/>
    <x v="0"/>
    <n v="2001409"/>
    <s v="Sofortrechnung"/>
    <s v="eam\mustafa.oezer"/>
    <x v="1"/>
    <s v="24948"/>
    <s v="Bechtle Logistik &amp; Service GmbH"/>
    <x v="1"/>
    <s v="1"/>
    <s v="100034505"/>
    <x v="716"/>
    <s v="Samsung X306B Tab Active5 5G 128GB EE"/>
    <n v="40"/>
    <n v="295"/>
    <n v="339"/>
    <n v="13560"/>
    <n v="44"/>
    <n v="1760"/>
    <n v="12.97"/>
    <s v="V0042"/>
    <x v="5"/>
    <s v="KÜB30"/>
    <s v="GRK"/>
    <s v="Geräte"/>
    <x v="5"/>
    <n v="40"/>
    <n v="295"/>
    <n v="339"/>
    <n v="13560"/>
    <n v="44"/>
    <n v="1760"/>
    <n v="0.12979351032448377"/>
    <n v="1"/>
    <m/>
    <x v="0"/>
    <s v="Nein"/>
    <x v="0"/>
  </r>
  <r>
    <n v="14575381"/>
    <x v="9"/>
    <x v="0"/>
    <n v="2001409"/>
    <s v="Sofortrechnung"/>
    <s v="eam\mustafa.oezer"/>
    <x v="1"/>
    <s v="24948"/>
    <s v="Bechtle Logistik &amp; Service GmbH"/>
    <x v="1"/>
    <s v="2"/>
    <s v="100034500"/>
    <x v="247"/>
    <s v="Samsung A546B A54 5G 128GB"/>
    <n v="60"/>
    <n v="227.03649999999999"/>
    <n v="239"/>
    <n v="14340"/>
    <n v="11.9635"/>
    <n v="717.81"/>
    <n v="5"/>
    <s v="V0042"/>
    <x v="5"/>
    <s v="KÜB30"/>
    <s v="GRK"/>
    <s v="Geräte"/>
    <x v="5"/>
    <n v="60"/>
    <n v="227.03649999999999"/>
    <n v="239"/>
    <n v="14340"/>
    <n v="11.9635"/>
    <n v="717.81"/>
    <n v="5.0056485355648529E-2"/>
    <n v="1"/>
    <m/>
    <x v="0"/>
    <s v="Nein"/>
    <x v="0"/>
  </r>
  <r>
    <n v="14575124"/>
    <x v="9"/>
    <x v="0"/>
    <n v="2001410"/>
    <s v="Sofortrechnung"/>
    <s v="eam\bekir.ahmed"/>
    <x v="2"/>
    <s v="30948"/>
    <s v="Telefoncenter Herbst"/>
    <x v="1"/>
    <s v="1"/>
    <s v="101030583"/>
    <x v="211"/>
    <s v="Samsung A556B A55 5G 128GB EE"/>
    <n v="1"/>
    <n v="260"/>
    <n v="279"/>
    <n v="279"/>
    <n v="19"/>
    <n v="19"/>
    <n v="6.81"/>
    <s v="V0155"/>
    <x v="21"/>
    <s v="VKASSE"/>
    <s v="FHK"/>
    <s v="Geräte"/>
    <x v="2"/>
    <n v="1"/>
    <n v="260"/>
    <n v="279"/>
    <n v="279"/>
    <n v="19"/>
    <n v="19"/>
    <n v="6.8100358422939072E-2"/>
    <n v="1"/>
    <m/>
    <x v="0"/>
    <s v="Nein"/>
    <x v="0"/>
  </r>
  <r>
    <n v="14575354"/>
    <x v="9"/>
    <x v="0"/>
    <n v="2001411"/>
    <s v="Sofortrechnung"/>
    <s v="eam\bekir.ahmed"/>
    <x v="1"/>
    <s v="24575"/>
    <s v="Paketfabrik"/>
    <x v="0"/>
    <s v="1"/>
    <s v="200300448"/>
    <x v="59"/>
    <s v="nach Aufnahme in Preisliste pflegen"/>
    <n v="1"/>
    <n v="590"/>
    <n v="595"/>
    <n v="595"/>
    <n v="5"/>
    <n v="5"/>
    <n v="0.84"/>
    <s v="V0042"/>
    <x v="5"/>
    <s v="KÜB0"/>
    <s v="GRK"/>
    <s v="Zubehör"/>
    <x v="5"/>
    <n v="1"/>
    <n v="590"/>
    <n v="595"/>
    <n v="595"/>
    <n v="5"/>
    <n v="5"/>
    <n v="8.4033613445378148E-3"/>
    <n v="1"/>
    <m/>
    <x v="0"/>
    <s v="Nein"/>
    <x v="0"/>
  </r>
  <r>
    <n v="14575355"/>
    <x v="9"/>
    <x v="0"/>
    <n v="2001412"/>
    <s v="Sofortrechnung"/>
    <s v="eam\bekir.ahmed"/>
    <x v="1"/>
    <s v="24575"/>
    <s v="Paketfabrik"/>
    <x v="1"/>
    <s v="1"/>
    <s v="100050279"/>
    <x v="258"/>
    <s v="Motorola Edge 50 Neo 5G 512GB"/>
    <n v="2"/>
    <n v="235"/>
    <n v="255"/>
    <n v="510"/>
    <n v="20"/>
    <n v="40"/>
    <n v="7.84"/>
    <s v="V0042"/>
    <x v="5"/>
    <s v="KÜB0"/>
    <s v="GRK"/>
    <s v="Geräte"/>
    <x v="5"/>
    <n v="2"/>
    <n v="235"/>
    <n v="255"/>
    <n v="510"/>
    <n v="20"/>
    <n v="40"/>
    <n v="7.8431372549019607E-2"/>
    <n v="1"/>
    <m/>
    <x v="0"/>
    <s v="Nein"/>
    <x v="0"/>
  </r>
  <r>
    <n v="14575375"/>
    <x v="9"/>
    <x v="0"/>
    <n v="2001413"/>
    <s v="Sofortrechnung"/>
    <s v="eam\bekir.ahmed"/>
    <x v="1"/>
    <s v="24575"/>
    <s v="Paketfabrik"/>
    <x v="1"/>
    <s v="1"/>
    <s v="101030104"/>
    <x v="304"/>
    <s v="Samsung G736B Xcover 6 Pro 5G 128GB EE"/>
    <n v="3"/>
    <n v="300.59789999999998"/>
    <n v="315"/>
    <n v="945"/>
    <n v="14.402100000000001"/>
    <n v="43.21"/>
    <n v="4.57"/>
    <s v="V0042"/>
    <x v="5"/>
    <s v="KÜB0"/>
    <s v="GRK"/>
    <s v="Geräte"/>
    <x v="5"/>
    <n v="3"/>
    <n v="300.59789999999998"/>
    <n v="315"/>
    <n v="945"/>
    <n v="14.402100000000001"/>
    <n v="43.21"/>
    <n v="4.5724867724867724E-2"/>
    <n v="1"/>
    <m/>
    <x v="0"/>
    <s v="Nein"/>
    <x v="0"/>
  </r>
  <r>
    <n v="14575375"/>
    <x v="9"/>
    <x v="0"/>
    <n v="2001413"/>
    <s v="Sofortrechnung"/>
    <s v="eam\bekir.ahmed"/>
    <x v="1"/>
    <s v="24575"/>
    <s v="Paketfabrik"/>
    <x v="1"/>
    <s v="2"/>
    <s v="100034614"/>
    <x v="29"/>
    <s v="Samsung X510N Tab S9 FE 256GB [WiFi]"/>
    <n v="2"/>
    <n v="332"/>
    <n v="349"/>
    <n v="698"/>
    <n v="17"/>
    <n v="34"/>
    <n v="4.87"/>
    <s v="V0042"/>
    <x v="5"/>
    <s v="KÜB0"/>
    <s v="GRK"/>
    <s v="Geräte"/>
    <x v="5"/>
    <n v="2"/>
    <n v="332"/>
    <n v="349"/>
    <n v="698"/>
    <n v="17"/>
    <n v="34"/>
    <n v="4.8710601719197708E-2"/>
    <n v="1"/>
    <m/>
    <x v="0"/>
    <s v="Nein"/>
    <x v="0"/>
  </r>
  <r>
    <n v="14575375"/>
    <x v="9"/>
    <x v="0"/>
    <n v="2001413"/>
    <s v="Sofortrechnung"/>
    <s v="eam\bekir.ahmed"/>
    <x v="1"/>
    <s v="24575"/>
    <s v="Paketfabrik"/>
    <x v="1"/>
    <s v="3"/>
    <s v="100050277"/>
    <x v="267"/>
    <s v="Motorola Edge 50 Neo 5G 512GB"/>
    <n v="1"/>
    <n v="235"/>
    <n v="255"/>
    <n v="255"/>
    <n v="20"/>
    <n v="20"/>
    <n v="7.84"/>
    <s v="V0042"/>
    <x v="5"/>
    <s v="KÜB0"/>
    <s v="GRK"/>
    <s v="Geräte"/>
    <x v="5"/>
    <n v="1"/>
    <n v="235"/>
    <n v="255"/>
    <n v="255"/>
    <n v="20"/>
    <n v="20"/>
    <n v="7.8431372549019607E-2"/>
    <n v="1"/>
    <m/>
    <x v="0"/>
    <s v="Nein"/>
    <x v="0"/>
  </r>
  <r>
    <n v="14575390"/>
    <x v="9"/>
    <x v="0"/>
    <n v="2001414"/>
    <s v="Sofortrechnung"/>
    <s v="Yasar.Yigitbilek"/>
    <x v="2"/>
    <s v="29484"/>
    <s v="ibuy GmbH"/>
    <x v="0"/>
    <s v="1"/>
    <s v="202140003"/>
    <x v="416"/>
    <s v="Telekom Speedport Smart 3  R"/>
    <n v="10"/>
    <n v="52.86"/>
    <n v="60"/>
    <n v="600"/>
    <n v="7.14"/>
    <n v="71.400000000000006"/>
    <n v="11.9"/>
    <s v="V0161"/>
    <x v="7"/>
    <s v="KABB14"/>
    <s v="FHK"/>
    <s v="Zubehör"/>
    <x v="2"/>
    <n v="10"/>
    <n v="52.86"/>
    <n v="60"/>
    <n v="600"/>
    <n v="7.14"/>
    <n v="71.400000000000006"/>
    <n v="0.11900000000000001"/>
    <n v="1"/>
    <m/>
    <x v="0"/>
    <s v="Nein"/>
    <x v="0"/>
  </r>
  <r>
    <n v="14575393"/>
    <x v="9"/>
    <x v="0"/>
    <n v="2001415"/>
    <s v="Sofortrechnung"/>
    <s v="Yasar.Yigitbilek"/>
    <x v="2"/>
    <s v="29484"/>
    <s v="ibuy GmbH"/>
    <x v="0"/>
    <s v="1"/>
    <s v="202140003"/>
    <x v="416"/>
    <s v="Telekom Speedport Smart 3  R"/>
    <n v="10"/>
    <n v="52.86"/>
    <n v="60"/>
    <n v="600"/>
    <n v="7.14"/>
    <n v="71.400000000000006"/>
    <n v="11.9"/>
    <s v="V0161"/>
    <x v="7"/>
    <s v="KABB14"/>
    <s v="FHK"/>
    <s v="Zubehör"/>
    <x v="2"/>
    <n v="10"/>
    <n v="52.86"/>
    <n v="60"/>
    <n v="600"/>
    <n v="7.14"/>
    <n v="71.400000000000006"/>
    <n v="0.11900000000000001"/>
    <n v="1"/>
    <m/>
    <x v="0"/>
    <s v="Nein"/>
    <x v="0"/>
  </r>
  <r>
    <n v="14575422"/>
    <x v="9"/>
    <x v="0"/>
    <n v="2001416"/>
    <s v="Sofortrechnung"/>
    <s v="Yasar.Yigitbilek"/>
    <x v="2"/>
    <s v="29484"/>
    <s v="ibuy GmbH"/>
    <x v="1"/>
    <s v="1"/>
    <s v="101030394"/>
    <x v="104"/>
    <s v="Samsung S928B S24 Ultra 5G 256GB"/>
    <n v="1"/>
    <n v="759"/>
    <n v="775"/>
    <n v="775"/>
    <n v="16"/>
    <n v="16"/>
    <n v="2.06"/>
    <s v="V0161"/>
    <x v="7"/>
    <s v="KABB14"/>
    <s v="FHK"/>
    <s v="Geräte"/>
    <x v="2"/>
    <n v="1"/>
    <n v="759"/>
    <n v="775"/>
    <n v="775"/>
    <n v="16"/>
    <n v="16"/>
    <n v="2.0645161290322581E-2"/>
    <n v="1"/>
    <m/>
    <x v="0"/>
    <s v="Nein"/>
    <x v="0"/>
  </r>
  <r>
    <n v="14575413"/>
    <x v="9"/>
    <x v="0"/>
    <n v="2001417"/>
    <s v="Sofortrechnung"/>
    <s v="EAM\Francisco.Naranjo"/>
    <x v="2"/>
    <s v="30763"/>
    <s v="Techboxx Shop RM GmbH"/>
    <x v="8"/>
    <s v="1"/>
    <s v="130010003"/>
    <x v="471"/>
    <s v="Sonstiges"/>
    <n v="1"/>
    <n v="0"/>
    <n v="105"/>
    <n v="105"/>
    <n v="105"/>
    <n v="105"/>
    <m/>
    <s v="V0157"/>
    <x v="18"/>
    <s v="KÜB14"/>
    <s v="FHK"/>
    <s v="Weiterbelastungen"/>
    <x v="12"/>
    <n v="1"/>
    <n v="0"/>
    <n v="105"/>
    <n v="105"/>
    <n v="105"/>
    <n v="105"/>
    <n v="1"/>
    <n v="1"/>
    <m/>
    <x v="0"/>
    <s v="Nein"/>
    <x v="0"/>
  </r>
  <r>
    <n v="14575345"/>
    <x v="9"/>
    <x v="0"/>
    <n v="2001418"/>
    <s v="Sofortrechnung"/>
    <s v="Yasar.Yigitbilek"/>
    <x v="0"/>
    <s v="30925"/>
    <s v="AB FOTO Sp.Z.o.o."/>
    <x v="1"/>
    <s v="1"/>
    <s v="100303138"/>
    <x v="357"/>
    <s v="Apple iPhone 16 Pro Max 256GB"/>
    <n v="3"/>
    <n v="1082.0512000000001"/>
    <n v="1117"/>
    <n v="3351"/>
    <n v="34.948799999999999"/>
    <n v="104.85"/>
    <n v="3.12"/>
    <s v="V0027"/>
    <x v="9"/>
    <s v="VKASSE"/>
    <s v="EXP"/>
    <s v="Geräte"/>
    <x v="7"/>
    <n v="3"/>
    <n v="1082.0512000000001"/>
    <n v="1117"/>
    <n v="3351"/>
    <n v="34.948799999999999"/>
    <n v="104.85"/>
    <n v="3.1289167412712621E-2"/>
    <n v="1"/>
    <m/>
    <x v="0"/>
    <s v="Nein"/>
    <x v="0"/>
  </r>
  <r>
    <n v="14575345"/>
    <x v="9"/>
    <x v="0"/>
    <n v="2001418"/>
    <s v="Sofortrechnung"/>
    <s v="Yasar.Yigitbilek"/>
    <x v="0"/>
    <s v="30925"/>
    <s v="AB FOTO Sp.Z.o.o."/>
    <x v="1"/>
    <s v="2"/>
    <s v="100303137"/>
    <x v="209"/>
    <s v="Apple iPhone 16 Pro Max 256GB"/>
    <n v="1"/>
    <n v="1101.0044"/>
    <n v="1114"/>
    <n v="1114"/>
    <n v="12.9956"/>
    <n v="13"/>
    <n v="1.1599999999999999"/>
    <s v="V0027"/>
    <x v="9"/>
    <s v="VKASSE"/>
    <s v="EXP"/>
    <s v="Geräte"/>
    <x v="7"/>
    <n v="1"/>
    <n v="1101.0044"/>
    <n v="1114"/>
    <n v="1114"/>
    <n v="12.9956"/>
    <n v="13"/>
    <n v="1.1669658886894075E-2"/>
    <n v="1"/>
    <m/>
    <x v="0"/>
    <s v="Nein"/>
    <x v="0"/>
  </r>
  <r>
    <n v="14575345"/>
    <x v="9"/>
    <x v="0"/>
    <n v="2001418"/>
    <s v="Sofortrechnung"/>
    <s v="Yasar.Yigitbilek"/>
    <x v="0"/>
    <s v="30925"/>
    <s v="AB FOTO Sp.Z.o.o."/>
    <x v="1"/>
    <s v="3"/>
    <s v="101690242"/>
    <x v="43"/>
    <s v="Xiaomi Redmi Note 13 Pro 5G 8GB/256GB"/>
    <n v="1"/>
    <n v="204.57390000000001"/>
    <n v="214"/>
    <n v="214"/>
    <n v="9.4260999999999999"/>
    <n v="9.43"/>
    <n v="4.4000000000000004"/>
    <s v="V0027"/>
    <x v="9"/>
    <s v="VKASSE"/>
    <s v="EXP"/>
    <s v="Geräte"/>
    <x v="7"/>
    <n v="1"/>
    <n v="204.57390000000001"/>
    <n v="214"/>
    <n v="214"/>
    <n v="9.4260999999999999"/>
    <n v="9.43"/>
    <n v="4.4065420560747665E-2"/>
    <n v="1"/>
    <m/>
    <x v="0"/>
    <s v="Nein"/>
    <x v="0"/>
  </r>
  <r>
    <n v="14575345"/>
    <x v="9"/>
    <x v="0"/>
    <n v="2001418"/>
    <s v="Sofortrechnung"/>
    <s v="Yasar.Yigitbilek"/>
    <x v="0"/>
    <s v="30925"/>
    <s v="AB FOTO Sp.Z.o.o."/>
    <x v="1"/>
    <s v="4"/>
    <s v="101300314"/>
    <x v="186"/>
    <s v="Apple iPhone 16 Pro Max 512GB"/>
    <n v="1"/>
    <n v="1207"/>
    <n v="1292"/>
    <n v="1292"/>
    <n v="85"/>
    <n v="85"/>
    <n v="6.57"/>
    <s v="V0027"/>
    <x v="9"/>
    <s v="VKASSE"/>
    <s v="EXP"/>
    <s v="Geräte"/>
    <x v="7"/>
    <n v="1"/>
    <n v="1207"/>
    <n v="1292"/>
    <n v="1292"/>
    <n v="85"/>
    <n v="85"/>
    <n v="6.5789473684210523E-2"/>
    <n v="1"/>
    <m/>
    <x v="0"/>
    <s v="Nein"/>
    <x v="0"/>
  </r>
  <r>
    <n v="14575345"/>
    <x v="9"/>
    <x v="0"/>
    <n v="2001418"/>
    <s v="Sofortrechnung"/>
    <s v="Yasar.Yigitbilek"/>
    <x v="0"/>
    <s v="30925"/>
    <s v="AB FOTO Sp.Z.o.o."/>
    <x v="1"/>
    <s v="5"/>
    <s v="100303122"/>
    <x v="376"/>
    <s v="Apple iPhone 16 Pro 128GB"/>
    <n v="3"/>
    <n v="890.04939999999999"/>
    <n v="908"/>
    <n v="2724"/>
    <n v="17.950600000000001"/>
    <n v="53.85"/>
    <n v="1.97"/>
    <s v="V0027"/>
    <x v="9"/>
    <s v="VKASSE"/>
    <s v="EXP"/>
    <s v="Geräte"/>
    <x v="7"/>
    <n v="3"/>
    <n v="890.04939999999999"/>
    <n v="908"/>
    <n v="2724"/>
    <n v="17.950600000000001"/>
    <n v="53.85"/>
    <n v="1.9768722466960351E-2"/>
    <n v="1"/>
    <m/>
    <x v="0"/>
    <s v="Nein"/>
    <x v="0"/>
  </r>
  <r>
    <n v="14575345"/>
    <x v="9"/>
    <x v="0"/>
    <n v="2001418"/>
    <s v="Sofortrechnung"/>
    <s v="Yasar.Yigitbilek"/>
    <x v="0"/>
    <s v="30925"/>
    <s v="AB FOTO Sp.Z.o.o."/>
    <x v="1"/>
    <s v="6"/>
    <s v="100302928"/>
    <x v="103"/>
    <s v="Apple iPhone 15 Pro Max 256GB"/>
    <n v="2"/>
    <n v="991.57889999999998"/>
    <n v="1037"/>
    <n v="2074"/>
    <n v="45.421100000000003"/>
    <n v="90.84"/>
    <n v="4.38"/>
    <s v="V0027"/>
    <x v="9"/>
    <s v="VKASSE"/>
    <s v="EXP"/>
    <s v="Geräte"/>
    <x v="7"/>
    <n v="2"/>
    <n v="991.57889999999998"/>
    <n v="1037"/>
    <n v="2074"/>
    <n v="45.421100000000003"/>
    <n v="90.84"/>
    <n v="4.3799421407907428E-2"/>
    <n v="1"/>
    <m/>
    <x v="0"/>
    <s v="Nein"/>
    <x v="0"/>
  </r>
  <r>
    <n v="14575345"/>
    <x v="9"/>
    <x v="0"/>
    <n v="2001418"/>
    <s v="Sofortrechnung"/>
    <s v="Yasar.Yigitbilek"/>
    <x v="0"/>
    <s v="30925"/>
    <s v="AB FOTO Sp.Z.o.o."/>
    <x v="1"/>
    <s v="7"/>
    <s v="100303121"/>
    <x v="121"/>
    <s v="Apple iPhone 16 Pro 128GB"/>
    <n v="4"/>
    <n v="898.15139999999997"/>
    <n v="908"/>
    <n v="3632"/>
    <n v="9.8485999999999994"/>
    <n v="39.39"/>
    <n v="1.08"/>
    <s v="V0027"/>
    <x v="9"/>
    <s v="VKASSE"/>
    <s v="EXP"/>
    <s v="Geräte"/>
    <x v="7"/>
    <n v="4"/>
    <n v="898.15139999999997"/>
    <n v="908"/>
    <n v="3632"/>
    <n v="9.8485999999999994"/>
    <n v="39.39"/>
    <n v="1.0845264317180617E-2"/>
    <n v="1"/>
    <m/>
    <x v="0"/>
    <s v="Nein"/>
    <x v="0"/>
  </r>
  <r>
    <n v="14575345"/>
    <x v="9"/>
    <x v="0"/>
    <n v="2001418"/>
    <s v="Sofortrechnung"/>
    <s v="Yasar.Yigitbilek"/>
    <x v="0"/>
    <s v="30925"/>
    <s v="AB FOTO Sp.Z.o.o."/>
    <x v="1"/>
    <s v="8"/>
    <s v="100303136"/>
    <x v="215"/>
    <s v="Apple iPhone 16 Pro Max 256GB"/>
    <n v="1"/>
    <n v="1082"/>
    <n v="1113"/>
    <n v="1113"/>
    <n v="31"/>
    <n v="31"/>
    <n v="2.78"/>
    <s v="V0027"/>
    <x v="9"/>
    <s v="VKASSE"/>
    <s v="EXP"/>
    <s v="Geräte"/>
    <x v="7"/>
    <n v="1"/>
    <n v="1082"/>
    <n v="1113"/>
    <n v="1113"/>
    <n v="31"/>
    <n v="31"/>
    <n v="2.7852650494159928E-2"/>
    <n v="1"/>
    <m/>
    <x v="0"/>
    <s v="Nein"/>
    <x v="0"/>
  </r>
  <r>
    <n v="14575345"/>
    <x v="9"/>
    <x v="0"/>
    <n v="2001418"/>
    <s v="Sofortrechnung"/>
    <s v="Yasar.Yigitbilek"/>
    <x v="0"/>
    <s v="30925"/>
    <s v="AB FOTO Sp.Z.o.o."/>
    <x v="1"/>
    <s v="9"/>
    <s v="100690625"/>
    <x v="486"/>
    <s v="Xiaomi Redmi Note 13 Pro 8GB/256GB"/>
    <n v="2"/>
    <n v="208.5"/>
    <n v="214"/>
    <n v="428"/>
    <n v="5.5"/>
    <n v="11"/>
    <n v="2.57"/>
    <s v="V0027"/>
    <x v="9"/>
    <s v="VKASSE"/>
    <s v="EXP"/>
    <s v="Geräte"/>
    <x v="7"/>
    <n v="2"/>
    <n v="208.5"/>
    <n v="214"/>
    <n v="428"/>
    <n v="5.5"/>
    <n v="11"/>
    <n v="2.5700934579439252E-2"/>
    <n v="1"/>
    <m/>
    <x v="0"/>
    <s v="Nein"/>
    <x v="0"/>
  </r>
  <r>
    <n v="14575345"/>
    <x v="9"/>
    <x v="0"/>
    <n v="2001418"/>
    <s v="Sofortrechnung"/>
    <s v="Yasar.Yigitbilek"/>
    <x v="0"/>
    <s v="30925"/>
    <s v="AB FOTO Sp.Z.o.o."/>
    <x v="1"/>
    <s v="10"/>
    <s v="100302987"/>
    <x v="287"/>
    <s v="Apple iPhone 15 Pro Max 1TB"/>
    <n v="1"/>
    <n v="1106.2745"/>
    <n v="1099"/>
    <n v="1099"/>
    <n v="-7.2744999999999997"/>
    <n v="-7.27"/>
    <n v="-0.66"/>
    <s v="V0027"/>
    <x v="9"/>
    <s v="VKASSE"/>
    <s v="EXP"/>
    <s v="Geräte"/>
    <x v="7"/>
    <n v="1"/>
    <n v="1106.2745"/>
    <n v="1099"/>
    <n v="1099"/>
    <n v="-7.2744999999999997"/>
    <n v="-7.27"/>
    <n v="-6.6151046405823468E-3"/>
    <n v="1"/>
    <m/>
    <x v="0"/>
    <s v="Nein"/>
    <x v="1"/>
  </r>
  <r>
    <n v="14575345"/>
    <x v="9"/>
    <x v="0"/>
    <n v="2001418"/>
    <s v="Sofortrechnung"/>
    <s v="Yasar.Yigitbilek"/>
    <x v="0"/>
    <s v="30925"/>
    <s v="AB FOTO Sp.Z.o.o."/>
    <x v="1"/>
    <s v="11"/>
    <s v="101680028"/>
    <x v="458"/>
    <s v="OnePlus Nord CE4 5G 8GB/256GB"/>
    <n v="1"/>
    <n v="159"/>
    <n v="164"/>
    <n v="164"/>
    <n v="5"/>
    <n v="5"/>
    <n v="3.04"/>
    <s v="V0027"/>
    <x v="9"/>
    <s v="VKASSE"/>
    <s v="EXP"/>
    <s v="Geräte"/>
    <x v="7"/>
    <n v="1"/>
    <n v="159"/>
    <n v="164"/>
    <n v="164"/>
    <n v="5"/>
    <n v="5"/>
    <n v="3.048780487804878E-2"/>
    <n v="1"/>
    <m/>
    <x v="0"/>
    <s v="Nein"/>
    <x v="0"/>
  </r>
  <r>
    <n v="14575345"/>
    <x v="9"/>
    <x v="0"/>
    <n v="2001418"/>
    <s v="Sofortrechnung"/>
    <s v="Yasar.Yigitbilek"/>
    <x v="0"/>
    <s v="30925"/>
    <s v="AB FOTO Sp.Z.o.o."/>
    <x v="1"/>
    <s v="12"/>
    <s v="100303093"/>
    <x v="510"/>
    <s v="Apple iPhone 16 128GB"/>
    <n v="1"/>
    <n v="699.61400000000003"/>
    <n v="714"/>
    <n v="714"/>
    <n v="14.385999999999999"/>
    <n v="14.39"/>
    <n v="2.0099999999999998"/>
    <s v="V0027"/>
    <x v="9"/>
    <s v="VKASSE"/>
    <s v="EXP"/>
    <s v="Geräte"/>
    <x v="7"/>
    <n v="1"/>
    <n v="699.61400000000003"/>
    <n v="714"/>
    <n v="714"/>
    <n v="14.385999999999999"/>
    <n v="14.39"/>
    <n v="2.0154061624649861E-2"/>
    <n v="1"/>
    <m/>
    <x v="0"/>
    <s v="Nein"/>
    <x v="0"/>
  </r>
  <r>
    <n v="14575345"/>
    <x v="9"/>
    <x v="0"/>
    <n v="2001418"/>
    <s v="Sofortrechnung"/>
    <s v="Yasar.Yigitbilek"/>
    <x v="0"/>
    <s v="30925"/>
    <s v="AB FOTO Sp.Z.o.o."/>
    <x v="1"/>
    <s v="13"/>
    <s v="101030380"/>
    <x v="92"/>
    <s v="Samsung S921B S24 5G 128GB"/>
    <n v="1"/>
    <n v="478.80900000000003"/>
    <n v="488"/>
    <n v="488"/>
    <n v="9.1910000000000007"/>
    <n v="9.19"/>
    <n v="1.88"/>
    <s v="V0027"/>
    <x v="9"/>
    <s v="VKASSE"/>
    <s v="EXP"/>
    <s v="Geräte"/>
    <x v="7"/>
    <n v="1"/>
    <n v="478.80900000000003"/>
    <n v="488"/>
    <n v="488"/>
    <n v="9.1910000000000007"/>
    <n v="9.19"/>
    <n v="1.8831967213114753E-2"/>
    <n v="1"/>
    <m/>
    <x v="0"/>
    <s v="Nein"/>
    <x v="0"/>
  </r>
  <r>
    <n v="14575345"/>
    <x v="9"/>
    <x v="0"/>
    <n v="2001418"/>
    <s v="Sofortrechnung"/>
    <s v="Yasar.Yigitbilek"/>
    <x v="0"/>
    <s v="30925"/>
    <s v="AB FOTO Sp.Z.o.o."/>
    <x v="1"/>
    <s v="14"/>
    <s v="100690672"/>
    <x v="379"/>
    <s v="Xiaomi 14T Pro 5G 12GB/512GB"/>
    <n v="1"/>
    <n v="485"/>
    <n v="494"/>
    <n v="494"/>
    <n v="9"/>
    <n v="9"/>
    <n v="1.82"/>
    <s v="V0027"/>
    <x v="9"/>
    <s v="VKASSE"/>
    <s v="EXP"/>
    <s v="Geräte"/>
    <x v="7"/>
    <n v="1"/>
    <n v="485"/>
    <n v="494"/>
    <n v="494"/>
    <n v="9"/>
    <n v="9"/>
    <n v="1.8218623481781375E-2"/>
    <n v="1"/>
    <m/>
    <x v="0"/>
    <s v="Nein"/>
    <x v="0"/>
  </r>
  <r>
    <n v="14571693"/>
    <x v="9"/>
    <x v="0"/>
    <n v="2001419"/>
    <s v="Stornorechnung"/>
    <s v="EAM\Francisco.Naranjo"/>
    <x v="1"/>
    <s v="28774"/>
    <s v="Köhler Teledata GmbH &amp; Co. KG"/>
    <x v="1"/>
    <s v="1"/>
    <s v="100060692"/>
    <x v="271"/>
    <s v="Google Pixel 9 Pro 256GB"/>
    <n v="5"/>
    <n v="829.95"/>
    <n v="839"/>
    <n v="4195"/>
    <n v="9.0500000000000007"/>
    <n v="45.25"/>
    <n v="1.07"/>
    <s v="V0012"/>
    <x v="1"/>
    <s v="KABB5"/>
    <s v="GRK"/>
    <s v="Geräte"/>
    <x v="1"/>
    <n v="-5"/>
    <n v="829.95"/>
    <n v="839"/>
    <n v="-4195"/>
    <n v="-9.0500000000000007"/>
    <n v="-45.25"/>
    <n v="-1.0786650774731824E-2"/>
    <n v="-1"/>
    <m/>
    <x v="0"/>
    <s v="Nein"/>
    <x v="1"/>
  </r>
  <r>
    <n v="14575411"/>
    <x v="9"/>
    <x v="0"/>
    <n v="2001420"/>
    <s v="Sofortrechnung"/>
    <s v="Yasar.Yigitbilek"/>
    <x v="5"/>
    <s v="30949"/>
    <s v="Promoseller UG (haftungsbeschränkt)"/>
    <x v="7"/>
    <s v="1"/>
    <s v="700960077"/>
    <x v="717"/>
    <s v="Telekom Polo Shirt [Promotion]"/>
    <n v="2"/>
    <n v="9.4635999999999996"/>
    <n v="20.82"/>
    <n v="41.64"/>
    <n v="11.356400000000001"/>
    <n v="22.71"/>
    <n v="54.54"/>
    <s v="V0157"/>
    <x v="18"/>
    <s v="KÜB14"/>
    <s v="FHK"/>
    <s v="Marketing"/>
    <x v="12"/>
    <n v="2"/>
    <n v="9.4635999999999996"/>
    <n v="20.82"/>
    <n v="41.64"/>
    <n v="11.356400000000001"/>
    <n v="22.71"/>
    <n v="0.54538904899135443"/>
    <n v="1"/>
    <m/>
    <x v="0"/>
    <s v="Nein"/>
    <x v="0"/>
  </r>
  <r>
    <n v="14575411"/>
    <x v="9"/>
    <x v="0"/>
    <n v="2001420"/>
    <s v="Sofortrechnung"/>
    <s v="Yasar.Yigitbilek"/>
    <x v="5"/>
    <s v="30949"/>
    <s v="Promoseller UG (haftungsbeschränkt)"/>
    <x v="7"/>
    <s v="2"/>
    <s v="700970479"/>
    <x v="666"/>
    <s v="Telekom Lanyards Schlüsselband [Promotion]"/>
    <n v="2"/>
    <n v="4.5199999999999997E-2"/>
    <n v="0.75"/>
    <n v="1.5"/>
    <n v="0.70479999999999998"/>
    <n v="1.41"/>
    <n v="93.97"/>
    <s v="V0157"/>
    <x v="18"/>
    <s v="KÜB14"/>
    <s v="FHK"/>
    <s v="Marketing"/>
    <x v="12"/>
    <n v="2"/>
    <n v="4.5199999999999997E-2"/>
    <n v="0.75"/>
    <n v="1.5"/>
    <n v="0.70479999999999998"/>
    <n v="1.41"/>
    <n v="0.94"/>
    <n v="1"/>
    <m/>
    <x v="0"/>
    <s v="Nein"/>
    <x v="0"/>
  </r>
  <r>
    <n v="14575411"/>
    <x v="9"/>
    <x v="0"/>
    <n v="2001420"/>
    <s v="Sofortrechnung"/>
    <s v="Yasar.Yigitbilek"/>
    <x v="5"/>
    <s v="30949"/>
    <s v="Promoseller UG (haftungsbeschränkt)"/>
    <x v="3"/>
    <s v="3"/>
    <s v="900140009"/>
    <x v="595"/>
    <m/>
    <n v="20"/>
    <n v="0"/>
    <n v="0"/>
    <n v="0"/>
    <m/>
    <n v="0"/>
    <m/>
    <s v="V0157"/>
    <x v="18"/>
    <s v="KÜB14"/>
    <s v="FHK"/>
    <s v="Sonstige"/>
    <x v="12"/>
    <n v="20"/>
    <n v="0"/>
    <n v="0"/>
    <n v="0"/>
    <n v="0"/>
    <n v="0"/>
    <n v="0"/>
    <n v="1"/>
    <m/>
    <x v="0"/>
    <s v="Nein"/>
    <x v="0"/>
  </r>
  <r>
    <n v="14575411"/>
    <x v="9"/>
    <x v="0"/>
    <n v="2001420"/>
    <s v="Sofortrechnung"/>
    <s v="Yasar.Yigitbilek"/>
    <x v="5"/>
    <s v="30949"/>
    <s v="Promoseller UG (haftungsbeschränkt)"/>
    <x v="0"/>
    <s v="4"/>
    <s v="200311474"/>
    <x v="667"/>
    <s v="Ausweishülle ID-Card"/>
    <n v="2"/>
    <n v="0.16800000000000001"/>
    <n v="0.17"/>
    <n v="0.34"/>
    <n v="2E-3"/>
    <n v="0"/>
    <n v="1.17"/>
    <s v="V0157"/>
    <x v="18"/>
    <s v="KÜB14"/>
    <s v="FHK"/>
    <s v="Zubehör"/>
    <x v="12"/>
    <n v="2"/>
    <n v="0.16800000000000001"/>
    <n v="0.17"/>
    <n v="0.34"/>
    <n v="2E-3"/>
    <n v="0"/>
    <n v="0"/>
    <n v="1"/>
    <m/>
    <x v="0"/>
    <s v="Nein"/>
    <x v="0"/>
  </r>
  <r>
    <n v="14571693"/>
    <x v="9"/>
    <x v="0"/>
    <n v="2001421"/>
    <s v="Rechnung"/>
    <s v="EAM\Francisco.Naranjo"/>
    <x v="1"/>
    <s v="28774"/>
    <s v="Köhler Teledata GmbH &amp; Co. KG"/>
    <x v="1"/>
    <s v="1"/>
    <s v="100060692"/>
    <x v="271"/>
    <s v="Google Pixel 9 Pro 256GB"/>
    <n v="5"/>
    <n v="829.95"/>
    <n v="809"/>
    <n v="4045"/>
    <n v="-20.95"/>
    <n v="-104.75"/>
    <n v="-2.58"/>
    <s v="V0012"/>
    <x v="1"/>
    <s v="KABB5"/>
    <s v="GRK"/>
    <s v="Geräte"/>
    <x v="1"/>
    <n v="5"/>
    <n v="829.95"/>
    <n v="809"/>
    <n v="4045"/>
    <n v="-20.95"/>
    <n v="-104.75"/>
    <n v="-2.5896168108776266E-2"/>
    <n v="1"/>
    <m/>
    <x v="0"/>
    <s v="Nein"/>
    <x v="1"/>
  </r>
  <r>
    <n v="14557642"/>
    <x v="9"/>
    <x v="0"/>
    <n v="2001422"/>
    <s v="Stornorechnung"/>
    <s v="EAM\Francisco.Naranjo"/>
    <x v="0"/>
    <s v="28239"/>
    <s v="Fonua LTD"/>
    <x v="1"/>
    <s v="1"/>
    <s v="100060638"/>
    <x v="102"/>
    <s v="Google Pixel 7 256GB"/>
    <n v="1"/>
    <n v="319"/>
    <n v="319"/>
    <n v="319"/>
    <n v="0"/>
    <n v="0"/>
    <n v="0"/>
    <s v="V0140"/>
    <x v="15"/>
    <s v="KPUD"/>
    <s v="EXP"/>
    <s v="Geräte"/>
    <x v="10"/>
    <n v="-1"/>
    <n v="319"/>
    <n v="319"/>
    <n v="-319"/>
    <n v="0"/>
    <n v="0"/>
    <n v="0"/>
    <n v="-1"/>
    <m/>
    <x v="0"/>
    <s v="Nein"/>
    <x v="0"/>
  </r>
  <r>
    <n v="14557642"/>
    <x v="9"/>
    <x v="0"/>
    <n v="2001423"/>
    <s v="Rechnung"/>
    <s v="EAM\Francisco.Naranjo"/>
    <x v="0"/>
    <s v="28239"/>
    <s v="Fonua LTD"/>
    <x v="1"/>
    <s v="1"/>
    <s v="100060638"/>
    <x v="102"/>
    <s v="Google Pixel 7 256GB"/>
    <n v="1"/>
    <n v="304.62150000000003"/>
    <n v="318"/>
    <n v="318"/>
    <n v="13.378500000000001"/>
    <n v="13.38"/>
    <n v="4.2"/>
    <s v="V0140"/>
    <x v="15"/>
    <s v="KPUD"/>
    <s v="EXP"/>
    <s v="Geräte"/>
    <x v="10"/>
    <n v="1"/>
    <n v="304.62150000000003"/>
    <n v="318"/>
    <n v="318"/>
    <n v="13.378500000000001"/>
    <n v="13.38"/>
    <n v="4.2075471698113209E-2"/>
    <n v="1"/>
    <m/>
    <x v="0"/>
    <s v="Nein"/>
    <x v="0"/>
  </r>
  <r>
    <n v="14575353"/>
    <x v="9"/>
    <x v="0"/>
    <n v="2001424"/>
    <s v="Sofortrechnung"/>
    <s v="eam\mustafa.oezer"/>
    <x v="1"/>
    <s v="10013"/>
    <s v="H-o-t-phone GmbH"/>
    <x v="1"/>
    <s v="1"/>
    <s v="100303124"/>
    <x v="76"/>
    <s v="Apple iPhone 16 Pro 256GB"/>
    <n v="10"/>
    <n v="991.82240000000002"/>
    <n v="1009"/>
    <n v="10090"/>
    <n v="17.177600000000002"/>
    <n v="171.78"/>
    <n v="1.7"/>
    <s v="V0012"/>
    <x v="1"/>
    <s v="KÜB0"/>
    <s v="GRK"/>
    <s v="Geräte"/>
    <x v="1"/>
    <n v="10"/>
    <n v="991.82240000000002"/>
    <n v="1009"/>
    <n v="10090"/>
    <n v="17.177600000000002"/>
    <n v="171.78"/>
    <n v="1.7024777006937563E-2"/>
    <n v="1"/>
    <m/>
    <x v="0"/>
    <s v="Nein"/>
    <x v="0"/>
  </r>
  <r>
    <n v="14575440"/>
    <x v="9"/>
    <x v="0"/>
    <n v="2001425"/>
    <s v="Sofortrechnung"/>
    <s v="eam\bekir.ahmed"/>
    <x v="0"/>
    <s v="27898"/>
    <s v="Websend BV"/>
    <x v="1"/>
    <s v="1"/>
    <s v="101700038"/>
    <x v="488"/>
    <s v="Oppo Reno 12 256GB"/>
    <n v="5"/>
    <n v="235.66669999999999"/>
    <n v="244"/>
    <n v="1220"/>
    <n v="8.3332999999999995"/>
    <n v="41.67"/>
    <n v="3.41"/>
    <s v="V0164"/>
    <x v="4"/>
    <s v="KPUD"/>
    <s v="EXP"/>
    <s v="Geräte"/>
    <x v="4"/>
    <n v="5"/>
    <n v="235.66669999999999"/>
    <n v="244"/>
    <n v="1220"/>
    <n v="8.3332999999999995"/>
    <n v="41.67"/>
    <n v="3.4155737704918032E-2"/>
    <n v="1"/>
    <m/>
    <x v="0"/>
    <s v="Nein"/>
    <x v="0"/>
  </r>
  <r>
    <n v="14575440"/>
    <x v="9"/>
    <x v="0"/>
    <n v="2001425"/>
    <s v="Sofortrechnung"/>
    <s v="eam\bekir.ahmed"/>
    <x v="0"/>
    <s v="27898"/>
    <s v="Websend BV"/>
    <x v="1"/>
    <s v="2"/>
    <s v="101030353"/>
    <x v="38"/>
    <s v="Samsung A256B A25 5G 128GB"/>
    <n v="20"/>
    <n v="166.95079999999999"/>
    <n v="175"/>
    <n v="3500"/>
    <n v="8.0492000000000008"/>
    <n v="160.97999999999999"/>
    <n v="4.59"/>
    <s v="V0164"/>
    <x v="4"/>
    <s v="KPUD"/>
    <s v="EXP"/>
    <s v="Geräte"/>
    <x v="4"/>
    <n v="20"/>
    <n v="166.95079999999999"/>
    <n v="175"/>
    <n v="3500"/>
    <n v="8.0492000000000008"/>
    <n v="160.97999999999999"/>
    <n v="4.599428571428571E-2"/>
    <n v="1"/>
    <m/>
    <x v="0"/>
    <s v="Nein"/>
    <x v="0"/>
  </r>
  <r>
    <n v="14575440"/>
    <x v="9"/>
    <x v="0"/>
    <n v="2001425"/>
    <s v="Sofortrechnung"/>
    <s v="eam\bekir.ahmed"/>
    <x v="0"/>
    <s v="27898"/>
    <s v="Websend BV"/>
    <x v="1"/>
    <s v="3"/>
    <s v="100302952"/>
    <x v="20"/>
    <s v="Apple iPhone 15 128GB"/>
    <n v="17"/>
    <n v="618.79930000000002"/>
    <n v="625"/>
    <n v="10625"/>
    <n v="6.2007000000000003"/>
    <n v="105.41"/>
    <n v="0.99"/>
    <s v="V0164"/>
    <x v="4"/>
    <s v="KPUD"/>
    <s v="EXP"/>
    <s v="Geräte"/>
    <x v="4"/>
    <n v="17"/>
    <n v="618.79930000000002"/>
    <n v="625"/>
    <n v="10625"/>
    <n v="6.2007000000000003"/>
    <n v="105.41"/>
    <n v="9.9209411764705872E-3"/>
    <n v="1"/>
    <m/>
    <x v="0"/>
    <s v="Nein"/>
    <x v="0"/>
  </r>
  <r>
    <n v="14575440"/>
    <x v="9"/>
    <x v="0"/>
    <n v="2001425"/>
    <s v="Sofortrechnung"/>
    <s v="eam\bekir.ahmed"/>
    <x v="0"/>
    <s v="27898"/>
    <s v="Websend BV"/>
    <x v="1"/>
    <s v="4"/>
    <s v="101700040"/>
    <x v="718"/>
    <s v="Oppo Reno 12 Pro 512GB"/>
    <n v="10"/>
    <n v="315"/>
    <n v="324"/>
    <n v="3240"/>
    <n v="9"/>
    <n v="90"/>
    <n v="2.77"/>
    <s v="V0164"/>
    <x v="4"/>
    <s v="KPUD"/>
    <s v="EXP"/>
    <s v="Geräte"/>
    <x v="4"/>
    <n v="10"/>
    <n v="315"/>
    <n v="324"/>
    <n v="3240"/>
    <n v="9"/>
    <n v="90"/>
    <n v="2.7777777777777776E-2"/>
    <n v="1"/>
    <m/>
    <x v="0"/>
    <s v="Nein"/>
    <x v="0"/>
  </r>
  <r>
    <n v="14560529"/>
    <x v="9"/>
    <x v="0"/>
    <n v="2001426"/>
    <s v="Stornorechnung"/>
    <s v="EAM\Francisco.Naranjo"/>
    <x v="0"/>
    <s v="28239"/>
    <s v="Fonua LTD"/>
    <x v="1"/>
    <s v="1"/>
    <s v="100302952"/>
    <x v="20"/>
    <s v="Apple iPhone 15 128GB"/>
    <n v="50"/>
    <n v="619.9289"/>
    <n v="628"/>
    <n v="31400"/>
    <n v="8.0710999999999995"/>
    <n v="403.55"/>
    <n v="1.28"/>
    <s v="V0140"/>
    <x v="15"/>
    <s v="KPUD"/>
    <s v="EXP"/>
    <s v="Geräte"/>
    <x v="10"/>
    <n v="-50"/>
    <n v="619.9289"/>
    <n v="628"/>
    <n v="-31400"/>
    <n v="-8.0710999999999995"/>
    <n v="-403.55"/>
    <n v="-1.2851910828025477E-2"/>
    <n v="-1"/>
    <m/>
    <x v="0"/>
    <s v="Nein"/>
    <x v="1"/>
  </r>
  <r>
    <n v="14560529"/>
    <x v="9"/>
    <x v="0"/>
    <n v="2001427"/>
    <s v="Rechnung"/>
    <s v="EAM\Francisco.Naranjo"/>
    <x v="0"/>
    <s v="28239"/>
    <s v="Fonua LTD"/>
    <x v="1"/>
    <s v="1"/>
    <s v="100302952"/>
    <x v="20"/>
    <s v="Apple iPhone 15 128GB"/>
    <n v="50"/>
    <n v="618.79930000000002"/>
    <n v="626"/>
    <n v="31300"/>
    <n v="7.2007000000000003"/>
    <n v="360.03"/>
    <n v="1.1499999999999999"/>
    <s v="V0140"/>
    <x v="15"/>
    <s v="KPUD"/>
    <s v="EXP"/>
    <s v="Geräte"/>
    <x v="10"/>
    <n v="50"/>
    <n v="618.79930000000002"/>
    <n v="626"/>
    <n v="31300"/>
    <n v="7.2007000000000003"/>
    <n v="360.03"/>
    <n v="1.150255591054313E-2"/>
    <n v="1"/>
    <m/>
    <x v="0"/>
    <s v="Nein"/>
    <x v="0"/>
  </r>
  <r>
    <n v="14575438"/>
    <x v="9"/>
    <x v="0"/>
    <n v="2001428"/>
    <s v="Sofortrechnung"/>
    <s v="eam\mustafa.oezer"/>
    <x v="2"/>
    <s v="21956"/>
    <s v="DISATEL Kommunikations GmbH &amp; Co. KG"/>
    <x v="1"/>
    <s v="1"/>
    <s v="101030658"/>
    <x v="424"/>
    <s v="Samsung A165F A16 128GB"/>
    <n v="1"/>
    <n v="109"/>
    <n v="129"/>
    <n v="129"/>
    <n v="20"/>
    <n v="20"/>
    <n v="15.5"/>
    <s v="V0163"/>
    <x v="11"/>
    <s v="KABB0"/>
    <s v="FHK"/>
    <s v="Geräte"/>
    <x v="2"/>
    <n v="1"/>
    <n v="109"/>
    <n v="129"/>
    <n v="129"/>
    <n v="20"/>
    <n v="20"/>
    <n v="0.15503875968992248"/>
    <n v="1"/>
    <m/>
    <x v="0"/>
    <s v="Nein"/>
    <x v="0"/>
  </r>
  <r>
    <n v="14575085"/>
    <x v="9"/>
    <x v="0"/>
    <n v="2001429"/>
    <s v="Sofortrechnung"/>
    <s v="eam\mustafa.oezer"/>
    <x v="1"/>
    <s v="21493"/>
    <s v="Cyberport SE"/>
    <x v="1"/>
    <s v="1"/>
    <s v="101030553"/>
    <x v="719"/>
    <s v="Aktualisierung nach Preispflege"/>
    <n v="2"/>
    <n v="560"/>
    <n v="669"/>
    <n v="1338"/>
    <n v="109"/>
    <n v="218"/>
    <n v="16.29"/>
    <s v="V0012"/>
    <x v="1"/>
    <s v="KÜB14"/>
    <s v="GRK"/>
    <s v="Geräte"/>
    <x v="1"/>
    <n v="2"/>
    <n v="560"/>
    <n v="669"/>
    <n v="1338"/>
    <n v="109"/>
    <n v="218"/>
    <n v="0.16292974588938713"/>
    <n v="1"/>
    <m/>
    <x v="0"/>
    <s v="Nein"/>
    <x v="0"/>
  </r>
  <r>
    <n v="14574484"/>
    <x v="9"/>
    <x v="0"/>
    <n v="2001430"/>
    <s v="Sofortrechnung"/>
    <s v="eam\bekir.ahmed"/>
    <x v="0"/>
    <s v="30359"/>
    <s v="Megatrade Comp. Kft"/>
    <x v="1"/>
    <s v="1"/>
    <s v="100303125"/>
    <x v="277"/>
    <s v="Apple iPhone 16 Pro 256GB"/>
    <n v="1"/>
    <n v="991.36839999999995"/>
    <n v="1015"/>
    <n v="1015"/>
    <n v="23.631599999999999"/>
    <n v="23.63"/>
    <n v="2.3199999999999998"/>
    <s v="V0164"/>
    <x v="4"/>
    <s v="KPUD"/>
    <s v="EXP"/>
    <s v="Geräte"/>
    <x v="4"/>
    <n v="1"/>
    <n v="991.36839999999995"/>
    <n v="1015"/>
    <n v="1015"/>
    <n v="23.631599999999999"/>
    <n v="23.63"/>
    <n v="2.32807881773399E-2"/>
    <n v="1"/>
    <m/>
    <x v="0"/>
    <s v="Nein"/>
    <x v="0"/>
  </r>
  <r>
    <n v="14574484"/>
    <x v="9"/>
    <x v="0"/>
    <n v="2001430"/>
    <s v="Sofortrechnung"/>
    <s v="eam\bekir.ahmed"/>
    <x v="0"/>
    <s v="30359"/>
    <s v="Megatrade Comp. Kft"/>
    <x v="1"/>
    <s v="2"/>
    <s v="101300167"/>
    <x v="657"/>
    <s v="Apple iPhone 15 128GB"/>
    <n v="3"/>
    <n v="610"/>
    <n v="622"/>
    <n v="1866"/>
    <n v="12"/>
    <n v="36"/>
    <n v="1.92"/>
    <s v="V0164"/>
    <x v="4"/>
    <s v="KPUD"/>
    <s v="EXP"/>
    <s v="Geräte"/>
    <x v="4"/>
    <n v="3"/>
    <n v="610"/>
    <n v="622"/>
    <n v="1866"/>
    <n v="12"/>
    <n v="36"/>
    <n v="1.9292604501607719E-2"/>
    <n v="1"/>
    <m/>
    <x v="0"/>
    <s v="Nein"/>
    <x v="0"/>
  </r>
  <r>
    <n v="14574484"/>
    <x v="9"/>
    <x v="0"/>
    <n v="2001430"/>
    <s v="Sofortrechnung"/>
    <s v="eam\bekir.ahmed"/>
    <x v="0"/>
    <s v="30359"/>
    <s v="Megatrade Comp. Kft"/>
    <x v="1"/>
    <s v="3"/>
    <s v="101300167"/>
    <x v="657"/>
    <s v="Apple iPhone 15 128GB"/>
    <n v="1"/>
    <n v="610"/>
    <n v="622"/>
    <n v="622"/>
    <n v="12"/>
    <n v="12"/>
    <n v="1.92"/>
    <s v="V0164"/>
    <x v="4"/>
    <s v="KPUD"/>
    <s v="EXP"/>
    <s v="Geräte"/>
    <x v="4"/>
    <n v="1"/>
    <n v="610"/>
    <n v="622"/>
    <n v="622"/>
    <n v="12"/>
    <n v="12"/>
    <n v="1.9292604501607719E-2"/>
    <n v="1"/>
    <m/>
    <x v="0"/>
    <s v="Nein"/>
    <x v="0"/>
  </r>
  <r>
    <n v="14574484"/>
    <x v="9"/>
    <x v="0"/>
    <n v="2001430"/>
    <s v="Sofortrechnung"/>
    <s v="eam\bekir.ahmed"/>
    <x v="0"/>
    <s v="30359"/>
    <s v="Megatrade Comp. Kft"/>
    <x v="1"/>
    <s v="4"/>
    <s v="100303138"/>
    <x v="357"/>
    <s v="Apple iPhone 16 Pro Max 256GB"/>
    <n v="1"/>
    <n v="1082.0512000000001"/>
    <n v="1115"/>
    <n v="1115"/>
    <n v="32.948799999999999"/>
    <n v="32.950000000000003"/>
    <n v="2.95"/>
    <s v="V0164"/>
    <x v="4"/>
    <s v="KPUD"/>
    <s v="EXP"/>
    <s v="Geräte"/>
    <x v="4"/>
    <n v="1"/>
    <n v="1082.0512000000001"/>
    <n v="1115"/>
    <n v="1115"/>
    <n v="32.948799999999999"/>
    <n v="32.950000000000003"/>
    <n v="2.9551569506726459E-2"/>
    <n v="1"/>
    <m/>
    <x v="0"/>
    <s v="Nein"/>
    <x v="0"/>
  </r>
  <r>
    <n v="14574484"/>
    <x v="9"/>
    <x v="0"/>
    <n v="2001430"/>
    <s v="Sofortrechnung"/>
    <s v="eam\bekir.ahmed"/>
    <x v="0"/>
    <s v="30359"/>
    <s v="Megatrade Comp. Kft"/>
    <x v="1"/>
    <s v="5"/>
    <s v="100303124"/>
    <x v="76"/>
    <s v="Apple iPhone 16 Pro 256GB"/>
    <n v="2"/>
    <n v="991.82240000000002"/>
    <n v="1015"/>
    <n v="2030"/>
    <n v="23.177600000000002"/>
    <n v="46.36"/>
    <n v="2.2799999999999998"/>
    <s v="V0164"/>
    <x v="4"/>
    <s v="KPUD"/>
    <s v="EXP"/>
    <s v="Geräte"/>
    <x v="4"/>
    <n v="2"/>
    <n v="991.82240000000002"/>
    <n v="1015"/>
    <n v="2030"/>
    <n v="23.177600000000002"/>
    <n v="46.36"/>
    <n v="2.2837438423645318E-2"/>
    <n v="1"/>
    <m/>
    <x v="0"/>
    <s v="Nein"/>
    <x v="0"/>
  </r>
  <r>
    <n v="14574484"/>
    <x v="9"/>
    <x v="0"/>
    <n v="2001430"/>
    <s v="Sofortrechnung"/>
    <s v="eam\bekir.ahmed"/>
    <x v="0"/>
    <s v="30359"/>
    <s v="Megatrade Comp. Kft"/>
    <x v="1"/>
    <s v="6"/>
    <s v="100303124"/>
    <x v="76"/>
    <s v="Apple iPhone 16 Pro 256GB"/>
    <n v="2"/>
    <n v="991.82240000000002"/>
    <n v="1015"/>
    <n v="2030"/>
    <n v="23.177600000000002"/>
    <n v="46.36"/>
    <n v="2.2799999999999998"/>
    <s v="V0164"/>
    <x v="4"/>
    <s v="KPUD"/>
    <s v="EXP"/>
    <s v="Geräte"/>
    <x v="4"/>
    <n v="2"/>
    <n v="991.82240000000002"/>
    <n v="1015"/>
    <n v="2030"/>
    <n v="23.177600000000002"/>
    <n v="46.36"/>
    <n v="2.2837438423645318E-2"/>
    <n v="1"/>
    <m/>
    <x v="0"/>
    <s v="Nein"/>
    <x v="0"/>
  </r>
  <r>
    <n v="14574484"/>
    <x v="9"/>
    <x v="0"/>
    <n v="2001430"/>
    <s v="Sofortrechnung"/>
    <s v="eam\bekir.ahmed"/>
    <x v="0"/>
    <s v="30359"/>
    <s v="Megatrade Comp. Kft"/>
    <x v="1"/>
    <s v="7"/>
    <s v="101300170"/>
    <x v="658"/>
    <s v="Apple iPhone 15 128GB"/>
    <n v="1"/>
    <n v="610"/>
    <n v="619"/>
    <n v="619"/>
    <n v="9"/>
    <n v="9"/>
    <n v="1.45"/>
    <s v="V0164"/>
    <x v="4"/>
    <s v="KPUD"/>
    <s v="EXP"/>
    <s v="Geräte"/>
    <x v="4"/>
    <n v="1"/>
    <n v="610"/>
    <n v="619"/>
    <n v="619"/>
    <n v="9"/>
    <n v="9"/>
    <n v="1.4539579967689823E-2"/>
    <n v="1"/>
    <m/>
    <x v="0"/>
    <s v="Nein"/>
    <x v="0"/>
  </r>
  <r>
    <n v="14574484"/>
    <x v="9"/>
    <x v="0"/>
    <n v="2001430"/>
    <s v="Sofortrechnung"/>
    <s v="eam\bekir.ahmed"/>
    <x v="0"/>
    <s v="30359"/>
    <s v="Megatrade Comp. Kft"/>
    <x v="1"/>
    <s v="8"/>
    <s v="101300170"/>
    <x v="658"/>
    <s v="Apple iPhone 15 128GB"/>
    <n v="1"/>
    <n v="610"/>
    <n v="619"/>
    <n v="619"/>
    <n v="9"/>
    <n v="9"/>
    <n v="1.45"/>
    <s v="V0164"/>
    <x v="4"/>
    <s v="KPUD"/>
    <s v="EXP"/>
    <s v="Geräte"/>
    <x v="4"/>
    <n v="1"/>
    <n v="610"/>
    <n v="619"/>
    <n v="619"/>
    <n v="9"/>
    <n v="9"/>
    <n v="1.4539579967689823E-2"/>
    <n v="1"/>
    <m/>
    <x v="0"/>
    <s v="Nein"/>
    <x v="0"/>
  </r>
  <r>
    <n v="14574484"/>
    <x v="9"/>
    <x v="0"/>
    <n v="2001430"/>
    <s v="Sofortrechnung"/>
    <s v="eam\bekir.ahmed"/>
    <x v="0"/>
    <s v="30359"/>
    <s v="Megatrade Comp. Kft"/>
    <x v="0"/>
    <s v="9"/>
    <s v="201300062"/>
    <x v="336"/>
    <s v="Apple AirPods Pro (2. Generation)"/>
    <n v="1"/>
    <n v="181.29769999999999"/>
    <n v="189"/>
    <n v="189"/>
    <n v="7.7023000000000001"/>
    <n v="7.7"/>
    <n v="4.07"/>
    <s v="V0164"/>
    <x v="4"/>
    <s v="KPUD"/>
    <s v="EXP"/>
    <s v="Zubehör"/>
    <x v="4"/>
    <n v="1"/>
    <n v="181.29769999999999"/>
    <n v="189"/>
    <n v="189"/>
    <n v="7.7023000000000001"/>
    <n v="7.7"/>
    <n v="4.0740740740740744E-2"/>
    <n v="1"/>
    <m/>
    <x v="0"/>
    <s v="Nein"/>
    <x v="0"/>
  </r>
  <r>
    <n v="14574484"/>
    <x v="9"/>
    <x v="0"/>
    <n v="2001430"/>
    <s v="Sofortrechnung"/>
    <s v="eam\bekir.ahmed"/>
    <x v="0"/>
    <s v="30359"/>
    <s v="Megatrade Comp. Kft"/>
    <x v="1"/>
    <s v="10"/>
    <s v="101700046"/>
    <x v="344"/>
    <s v="Oppo Reno 12FS 5G 512GB"/>
    <n v="1"/>
    <n v="209"/>
    <n v="212"/>
    <n v="212"/>
    <n v="3"/>
    <n v="3"/>
    <n v="1.41"/>
    <s v="V0164"/>
    <x v="4"/>
    <s v="KPUD"/>
    <s v="EXP"/>
    <s v="Geräte"/>
    <x v="4"/>
    <n v="1"/>
    <n v="209"/>
    <n v="212"/>
    <n v="212"/>
    <n v="3"/>
    <n v="3"/>
    <n v="1.4150943396226415E-2"/>
    <n v="1"/>
    <m/>
    <x v="0"/>
    <s v="Nein"/>
    <x v="0"/>
  </r>
  <r>
    <n v="14574484"/>
    <x v="9"/>
    <x v="0"/>
    <n v="2001430"/>
    <s v="Sofortrechnung"/>
    <s v="eam\bekir.ahmed"/>
    <x v="0"/>
    <s v="30359"/>
    <s v="Megatrade Comp. Kft"/>
    <x v="1"/>
    <s v="11"/>
    <s v="101030382"/>
    <x v="28"/>
    <s v="Samsung S921B S24 5G 256GB"/>
    <n v="1"/>
    <n v="527.87900000000002"/>
    <n v="545"/>
    <n v="545"/>
    <n v="17.120999999999999"/>
    <n v="17.12"/>
    <n v="3.14"/>
    <s v="V0164"/>
    <x v="4"/>
    <s v="KPUD"/>
    <s v="EXP"/>
    <s v="Geräte"/>
    <x v="4"/>
    <n v="1"/>
    <n v="527.87900000000002"/>
    <n v="545"/>
    <n v="545"/>
    <n v="17.120999999999999"/>
    <n v="17.12"/>
    <n v="3.1412844036697252E-2"/>
    <n v="1"/>
    <m/>
    <x v="0"/>
    <s v="Nein"/>
    <x v="0"/>
  </r>
  <r>
    <n v="14574484"/>
    <x v="9"/>
    <x v="0"/>
    <n v="2001430"/>
    <s v="Sofortrechnung"/>
    <s v="eam\bekir.ahmed"/>
    <x v="0"/>
    <s v="30359"/>
    <s v="Megatrade Comp. Kft"/>
    <x v="1"/>
    <s v="12"/>
    <s v="101300308"/>
    <x v="80"/>
    <s v="Apple iPhone 16 Pro Max 256GB"/>
    <n v="2"/>
    <n v="1065.5192"/>
    <n v="1105"/>
    <n v="2210"/>
    <n v="39.480800000000002"/>
    <n v="78.959999999999994"/>
    <n v="3.57"/>
    <s v="V0164"/>
    <x v="4"/>
    <s v="KPUD"/>
    <s v="EXP"/>
    <s v="Geräte"/>
    <x v="4"/>
    <n v="2"/>
    <n v="1065.5192"/>
    <n v="1105"/>
    <n v="2210"/>
    <n v="39.480800000000002"/>
    <n v="78.959999999999994"/>
    <n v="3.5728506787330312E-2"/>
    <n v="1"/>
    <m/>
    <x v="0"/>
    <s v="Nein"/>
    <x v="0"/>
  </r>
  <r>
    <n v="14574484"/>
    <x v="9"/>
    <x v="0"/>
    <n v="2001430"/>
    <s v="Sofortrechnung"/>
    <s v="eam\bekir.ahmed"/>
    <x v="0"/>
    <s v="30359"/>
    <s v="Megatrade Comp. Kft"/>
    <x v="1"/>
    <s v="13"/>
    <s v="100302481"/>
    <x v="81"/>
    <s v="Apple iPhone 13 128GB"/>
    <n v="2"/>
    <n v="416"/>
    <n v="422"/>
    <n v="844"/>
    <n v="6"/>
    <n v="12"/>
    <n v="1.42"/>
    <s v="V0164"/>
    <x v="4"/>
    <s v="KPUD"/>
    <s v="EXP"/>
    <s v="Geräte"/>
    <x v="4"/>
    <n v="2"/>
    <n v="416"/>
    <n v="422"/>
    <n v="844"/>
    <n v="6"/>
    <n v="12"/>
    <n v="1.4218009478672985E-2"/>
    <n v="1"/>
    <m/>
    <x v="0"/>
    <s v="Nein"/>
    <x v="0"/>
  </r>
  <r>
    <n v="14574484"/>
    <x v="9"/>
    <x v="0"/>
    <n v="2001430"/>
    <s v="Sofortrechnung"/>
    <s v="eam\bekir.ahmed"/>
    <x v="0"/>
    <s v="30359"/>
    <s v="Megatrade Comp. Kft"/>
    <x v="1"/>
    <s v="14"/>
    <s v="101300272"/>
    <x v="188"/>
    <s v="Apple iPhone 16 Pro 128GB"/>
    <n v="1"/>
    <n v="912"/>
    <n v="905"/>
    <n v="905"/>
    <n v="-7"/>
    <n v="-7"/>
    <n v="-0.77"/>
    <s v="V0164"/>
    <x v="4"/>
    <s v="KPUD"/>
    <s v="EXP"/>
    <s v="Geräte"/>
    <x v="4"/>
    <n v="1"/>
    <n v="912"/>
    <n v="905"/>
    <n v="905"/>
    <n v="-7"/>
    <n v="-7"/>
    <n v="-7.7348066298342545E-3"/>
    <n v="1"/>
    <m/>
    <x v="0"/>
    <s v="Nein"/>
    <x v="1"/>
  </r>
  <r>
    <n v="14574484"/>
    <x v="9"/>
    <x v="0"/>
    <n v="2001430"/>
    <s v="Sofortrechnung"/>
    <s v="eam\bekir.ahmed"/>
    <x v="0"/>
    <s v="30359"/>
    <s v="Megatrade Comp. Kft"/>
    <x v="1"/>
    <s v="15"/>
    <s v="100303122"/>
    <x v="376"/>
    <s v="Apple iPhone 16 Pro 128GB"/>
    <n v="1"/>
    <n v="890.04939999999999"/>
    <n v="905"/>
    <n v="905"/>
    <n v="14.9506"/>
    <n v="14.95"/>
    <n v="1.65"/>
    <s v="V0164"/>
    <x v="4"/>
    <s v="KPUD"/>
    <s v="EXP"/>
    <s v="Geräte"/>
    <x v="4"/>
    <n v="1"/>
    <n v="890.04939999999999"/>
    <n v="905"/>
    <n v="905"/>
    <n v="14.9506"/>
    <n v="14.95"/>
    <n v="1.6519337016574584E-2"/>
    <n v="1"/>
    <m/>
    <x v="0"/>
    <s v="Nein"/>
    <x v="0"/>
  </r>
  <r>
    <n v="14574484"/>
    <x v="9"/>
    <x v="0"/>
    <n v="2001430"/>
    <s v="Sofortrechnung"/>
    <s v="eam\bekir.ahmed"/>
    <x v="0"/>
    <s v="30359"/>
    <s v="Megatrade Comp. Kft"/>
    <x v="1"/>
    <s v="16"/>
    <s v="100303122"/>
    <x v="376"/>
    <s v="Apple iPhone 16 Pro 128GB"/>
    <n v="1"/>
    <n v="890.04939999999999"/>
    <n v="905"/>
    <n v="905"/>
    <n v="14.9506"/>
    <n v="14.95"/>
    <n v="1.65"/>
    <s v="V0164"/>
    <x v="4"/>
    <s v="KPUD"/>
    <s v="EXP"/>
    <s v="Geräte"/>
    <x v="4"/>
    <n v="1"/>
    <n v="890.04939999999999"/>
    <n v="905"/>
    <n v="905"/>
    <n v="14.9506"/>
    <n v="14.95"/>
    <n v="1.6519337016574584E-2"/>
    <n v="1"/>
    <m/>
    <x v="0"/>
    <s v="Nein"/>
    <x v="0"/>
  </r>
  <r>
    <n v="14574484"/>
    <x v="9"/>
    <x v="0"/>
    <n v="2001430"/>
    <s v="Sofortrechnung"/>
    <s v="eam\bekir.ahmed"/>
    <x v="0"/>
    <s v="30359"/>
    <s v="Megatrade Comp. Kft"/>
    <x v="1"/>
    <s v="17"/>
    <s v="100303122"/>
    <x v="376"/>
    <s v="Apple iPhone 16 Pro 128GB"/>
    <n v="1"/>
    <n v="890.04939999999999"/>
    <n v="905"/>
    <n v="905"/>
    <n v="14.9506"/>
    <n v="14.95"/>
    <n v="1.65"/>
    <s v="V0164"/>
    <x v="4"/>
    <s v="KPUD"/>
    <s v="EXP"/>
    <s v="Geräte"/>
    <x v="4"/>
    <n v="1"/>
    <n v="890.04939999999999"/>
    <n v="905"/>
    <n v="905"/>
    <n v="14.9506"/>
    <n v="14.95"/>
    <n v="1.6519337016574584E-2"/>
    <n v="1"/>
    <m/>
    <x v="0"/>
    <s v="Nein"/>
    <x v="0"/>
  </r>
  <r>
    <n v="14574484"/>
    <x v="9"/>
    <x v="0"/>
    <n v="2001430"/>
    <s v="Sofortrechnung"/>
    <s v="eam\bekir.ahmed"/>
    <x v="0"/>
    <s v="30359"/>
    <s v="Megatrade Comp. Kft"/>
    <x v="1"/>
    <s v="18"/>
    <s v="100303122"/>
    <x v="376"/>
    <s v="Apple iPhone 16 Pro 128GB"/>
    <n v="1"/>
    <n v="890.04939999999999"/>
    <n v="905"/>
    <n v="905"/>
    <n v="14.9506"/>
    <n v="14.95"/>
    <n v="1.65"/>
    <s v="V0164"/>
    <x v="4"/>
    <s v="KPUD"/>
    <s v="EXP"/>
    <s v="Geräte"/>
    <x v="4"/>
    <n v="1"/>
    <n v="890.04939999999999"/>
    <n v="905"/>
    <n v="905"/>
    <n v="14.9506"/>
    <n v="14.95"/>
    <n v="1.6519337016574584E-2"/>
    <n v="1"/>
    <m/>
    <x v="0"/>
    <s v="Nein"/>
    <x v="0"/>
  </r>
  <r>
    <n v="14574484"/>
    <x v="9"/>
    <x v="0"/>
    <n v="2001430"/>
    <s v="Sofortrechnung"/>
    <s v="eam\bekir.ahmed"/>
    <x v="0"/>
    <s v="30359"/>
    <s v="Megatrade Comp. Kft"/>
    <x v="1"/>
    <s v="19"/>
    <s v="100303089"/>
    <x v="496"/>
    <s v="Apple iPhone 16 128GB"/>
    <n v="1"/>
    <n v="699.65219999999999"/>
    <n v="710"/>
    <n v="710"/>
    <n v="10.347799999999999"/>
    <n v="10.35"/>
    <n v="1.45"/>
    <s v="V0164"/>
    <x v="4"/>
    <s v="KPUD"/>
    <s v="EXP"/>
    <s v="Geräte"/>
    <x v="4"/>
    <n v="1"/>
    <n v="699.65219999999999"/>
    <n v="710"/>
    <n v="710"/>
    <n v="10.347799999999999"/>
    <n v="10.35"/>
    <n v="1.4577464788732394E-2"/>
    <n v="1"/>
    <m/>
    <x v="0"/>
    <s v="Nein"/>
    <x v="0"/>
  </r>
  <r>
    <n v="14574484"/>
    <x v="9"/>
    <x v="0"/>
    <n v="2001430"/>
    <s v="Sofortrechnung"/>
    <s v="eam\bekir.ahmed"/>
    <x v="0"/>
    <s v="30359"/>
    <s v="Megatrade Comp. Kft"/>
    <x v="1"/>
    <s v="20"/>
    <s v="100303121"/>
    <x v="121"/>
    <s v="Apple iPhone 16 Pro 128GB"/>
    <n v="1"/>
    <n v="898.15139999999997"/>
    <n v="905"/>
    <n v="905"/>
    <n v="6.8486000000000002"/>
    <n v="6.85"/>
    <n v="0.75"/>
    <s v="V0164"/>
    <x v="4"/>
    <s v="KPUD"/>
    <s v="EXP"/>
    <s v="Geräte"/>
    <x v="4"/>
    <n v="1"/>
    <n v="898.15139999999997"/>
    <n v="905"/>
    <n v="905"/>
    <n v="6.8486000000000002"/>
    <n v="6.85"/>
    <n v="7.5690607734806622E-3"/>
    <n v="1"/>
    <m/>
    <x v="0"/>
    <s v="Nein"/>
    <x v="0"/>
  </r>
  <r>
    <n v="14574484"/>
    <x v="9"/>
    <x v="0"/>
    <n v="2001430"/>
    <s v="Sofortrechnung"/>
    <s v="eam\bekir.ahmed"/>
    <x v="0"/>
    <s v="30359"/>
    <s v="Megatrade Comp. Kft"/>
    <x v="1"/>
    <s v="21"/>
    <s v="100303121"/>
    <x v="121"/>
    <s v="Apple iPhone 16 Pro 128GB"/>
    <n v="2"/>
    <n v="898.15139999999997"/>
    <n v="905"/>
    <n v="1810"/>
    <n v="6.8486000000000002"/>
    <n v="13.7"/>
    <n v="0.75"/>
    <s v="V0164"/>
    <x v="4"/>
    <s v="KPUD"/>
    <s v="EXP"/>
    <s v="Geräte"/>
    <x v="4"/>
    <n v="2"/>
    <n v="898.15139999999997"/>
    <n v="905"/>
    <n v="1810"/>
    <n v="6.8486000000000002"/>
    <n v="13.7"/>
    <n v="7.5690607734806622E-3"/>
    <n v="1"/>
    <m/>
    <x v="0"/>
    <s v="Nein"/>
    <x v="0"/>
  </r>
  <r>
    <n v="14574484"/>
    <x v="9"/>
    <x v="0"/>
    <n v="2001430"/>
    <s v="Sofortrechnung"/>
    <s v="eam\bekir.ahmed"/>
    <x v="0"/>
    <s v="30359"/>
    <s v="Megatrade Comp. Kft"/>
    <x v="1"/>
    <s v="22"/>
    <s v="100303136"/>
    <x v="215"/>
    <s v="Apple iPhone 16 Pro Max 256GB"/>
    <n v="1"/>
    <n v="1082"/>
    <n v="1105"/>
    <n v="1105"/>
    <n v="23"/>
    <n v="23"/>
    <n v="2.08"/>
    <s v="V0164"/>
    <x v="4"/>
    <s v="KPUD"/>
    <s v="EXP"/>
    <s v="Geräte"/>
    <x v="4"/>
    <n v="1"/>
    <n v="1082"/>
    <n v="1105"/>
    <n v="1105"/>
    <n v="23"/>
    <n v="23"/>
    <n v="2.0814479638009049E-2"/>
    <n v="1"/>
    <m/>
    <x v="0"/>
    <s v="Nein"/>
    <x v="0"/>
  </r>
  <r>
    <n v="14574484"/>
    <x v="9"/>
    <x v="0"/>
    <n v="2001430"/>
    <s v="Sofortrechnung"/>
    <s v="eam\bekir.ahmed"/>
    <x v="0"/>
    <s v="30359"/>
    <s v="Megatrade Comp. Kft"/>
    <x v="1"/>
    <s v="23"/>
    <s v="101300040"/>
    <x v="84"/>
    <s v="Apple iPhone 14 128GB"/>
    <n v="1"/>
    <n v="494.59449999999998"/>
    <n v="515"/>
    <n v="515"/>
    <n v="20.4055"/>
    <n v="20.41"/>
    <n v="3.96"/>
    <s v="V0164"/>
    <x v="4"/>
    <s v="KPUD"/>
    <s v="EXP"/>
    <s v="Geräte"/>
    <x v="4"/>
    <n v="1"/>
    <n v="494.59449999999998"/>
    <n v="515"/>
    <n v="515"/>
    <n v="20.4055"/>
    <n v="20.41"/>
    <n v="3.9631067961165049E-2"/>
    <n v="1"/>
    <m/>
    <x v="0"/>
    <s v="Nein"/>
    <x v="0"/>
  </r>
  <r>
    <n v="14574484"/>
    <x v="9"/>
    <x v="0"/>
    <n v="2001430"/>
    <s v="Sofortrechnung"/>
    <s v="eam\bekir.ahmed"/>
    <x v="0"/>
    <s v="30359"/>
    <s v="Megatrade Comp. Kft"/>
    <x v="1"/>
    <s v="24"/>
    <s v="101680034"/>
    <x v="688"/>
    <s v="OnePlus Nord 4 5G 16GB/512GB"/>
    <n v="1"/>
    <n v="350"/>
    <n v="363"/>
    <n v="363"/>
    <n v="13"/>
    <n v="13"/>
    <n v="3.58"/>
    <s v="V0164"/>
    <x v="4"/>
    <s v="KPUD"/>
    <s v="EXP"/>
    <s v="Geräte"/>
    <x v="4"/>
    <n v="1"/>
    <n v="350"/>
    <n v="363"/>
    <n v="363"/>
    <n v="13"/>
    <n v="13"/>
    <n v="3.5812672176308541E-2"/>
    <n v="1"/>
    <m/>
    <x v="0"/>
    <s v="Nein"/>
    <x v="0"/>
  </r>
  <r>
    <n v="14574484"/>
    <x v="9"/>
    <x v="0"/>
    <n v="2001430"/>
    <s v="Sofortrechnung"/>
    <s v="eam\bekir.ahmed"/>
    <x v="0"/>
    <s v="30359"/>
    <s v="Megatrade Comp. Kft"/>
    <x v="1"/>
    <s v="25"/>
    <s v="101680034"/>
    <x v="688"/>
    <s v="OnePlus Nord 4 5G 16GB/512GB"/>
    <n v="1"/>
    <n v="350"/>
    <n v="365"/>
    <n v="365"/>
    <n v="15"/>
    <n v="15"/>
    <n v="4.0999999999999996"/>
    <s v="V0164"/>
    <x v="4"/>
    <s v="KPUD"/>
    <s v="EXP"/>
    <s v="Geräte"/>
    <x v="4"/>
    <n v="1"/>
    <n v="350"/>
    <n v="365"/>
    <n v="365"/>
    <n v="15"/>
    <n v="15"/>
    <n v="4.1095890410958902E-2"/>
    <n v="1"/>
    <m/>
    <x v="0"/>
    <s v="Nein"/>
    <x v="0"/>
  </r>
  <r>
    <n v="14574484"/>
    <x v="9"/>
    <x v="0"/>
    <n v="2001430"/>
    <s v="Sofortrechnung"/>
    <s v="eam\bekir.ahmed"/>
    <x v="0"/>
    <s v="30359"/>
    <s v="Megatrade Comp. Kft"/>
    <x v="1"/>
    <s v="26"/>
    <s v="101030401"/>
    <x v="339"/>
    <s v="Samsung S928B S24 Ultra 5G 512GB"/>
    <n v="1"/>
    <n v="869.41409999999996"/>
    <n v="836"/>
    <n v="836"/>
    <n v="-33.414099999999998"/>
    <n v="-33.409999999999997"/>
    <n v="-3.99"/>
    <s v="V0164"/>
    <x v="4"/>
    <s v="KPUD"/>
    <s v="EXP"/>
    <s v="Geräte"/>
    <x v="4"/>
    <n v="1"/>
    <n v="869.41409999999996"/>
    <n v="836"/>
    <n v="836"/>
    <n v="-33.414099999999998"/>
    <n v="-33.409999999999997"/>
    <n v="-3.9964114832535882E-2"/>
    <n v="1"/>
    <m/>
    <x v="0"/>
    <s v="Nein"/>
    <x v="1"/>
  </r>
  <r>
    <n v="14574484"/>
    <x v="9"/>
    <x v="0"/>
    <n v="2001430"/>
    <s v="Sofortrechnung"/>
    <s v="eam\bekir.ahmed"/>
    <x v="0"/>
    <s v="30359"/>
    <s v="Megatrade Comp. Kft"/>
    <x v="0"/>
    <s v="27"/>
    <s v="200300413"/>
    <x v="555"/>
    <s v="nach Aufnahme in Preisliste pflegen"/>
    <n v="1"/>
    <n v="343"/>
    <n v="350"/>
    <n v="350"/>
    <n v="7"/>
    <n v="7"/>
    <n v="2"/>
    <s v="V0164"/>
    <x v="4"/>
    <s v="KPUD"/>
    <s v="EXP"/>
    <s v="Zubehör"/>
    <x v="4"/>
    <n v="1"/>
    <n v="343"/>
    <n v="350"/>
    <n v="350"/>
    <n v="7"/>
    <n v="7"/>
    <n v="0.02"/>
    <n v="1"/>
    <m/>
    <x v="0"/>
    <s v="Nein"/>
    <x v="0"/>
  </r>
  <r>
    <n v="14574484"/>
    <x v="9"/>
    <x v="0"/>
    <n v="2001430"/>
    <s v="Sofortrechnung"/>
    <s v="eam\bekir.ahmed"/>
    <x v="0"/>
    <s v="30359"/>
    <s v="Megatrade Comp. Kft"/>
    <x v="1"/>
    <s v="28"/>
    <s v="101680021"/>
    <x v="687"/>
    <s v="OnePlus 12 5G 16GB/512GB"/>
    <n v="1"/>
    <n v="585"/>
    <n v="635"/>
    <n v="635"/>
    <n v="50"/>
    <n v="50"/>
    <n v="7.87"/>
    <s v="V0164"/>
    <x v="4"/>
    <s v="KPUD"/>
    <s v="EXP"/>
    <s v="Geräte"/>
    <x v="4"/>
    <n v="1"/>
    <n v="585"/>
    <n v="635"/>
    <n v="635"/>
    <n v="50"/>
    <n v="50"/>
    <n v="7.874015748031496E-2"/>
    <n v="1"/>
    <m/>
    <x v="0"/>
    <s v="Nein"/>
    <x v="0"/>
  </r>
  <r>
    <n v="14574484"/>
    <x v="9"/>
    <x v="0"/>
    <n v="2001430"/>
    <s v="Sofortrechnung"/>
    <s v="eam\bekir.ahmed"/>
    <x v="0"/>
    <s v="30359"/>
    <s v="Megatrade Comp. Kft"/>
    <x v="1"/>
    <s v="29"/>
    <s v="101300220"/>
    <x v="548"/>
    <s v="Apple iPhone 16 128GB"/>
    <n v="1"/>
    <n v="695"/>
    <n v="710"/>
    <n v="710"/>
    <n v="15"/>
    <n v="15"/>
    <n v="2.11"/>
    <s v="V0164"/>
    <x v="4"/>
    <s v="KPUD"/>
    <s v="EXP"/>
    <s v="Geräte"/>
    <x v="4"/>
    <n v="1"/>
    <n v="695"/>
    <n v="710"/>
    <n v="710"/>
    <n v="15"/>
    <n v="15"/>
    <n v="2.1126760563380281E-2"/>
    <n v="1"/>
    <m/>
    <x v="0"/>
    <s v="Nein"/>
    <x v="0"/>
  </r>
  <r>
    <n v="14574484"/>
    <x v="9"/>
    <x v="0"/>
    <n v="2001430"/>
    <s v="Sofortrechnung"/>
    <s v="eam\bekir.ahmed"/>
    <x v="0"/>
    <s v="30359"/>
    <s v="Megatrade Comp. Kft"/>
    <x v="1"/>
    <s v="30"/>
    <s v="100303135"/>
    <x v="359"/>
    <s v="Apple iPhone 16 Pro Max 256GB"/>
    <n v="1"/>
    <n v="1082.098"/>
    <n v="1110"/>
    <n v="1110"/>
    <n v="27.902000000000001"/>
    <n v="27.9"/>
    <n v="2.5099999999999998"/>
    <s v="V0164"/>
    <x v="4"/>
    <s v="KPUD"/>
    <s v="EXP"/>
    <s v="Geräte"/>
    <x v="4"/>
    <n v="1"/>
    <n v="1082.098"/>
    <n v="1110"/>
    <n v="1110"/>
    <n v="27.902000000000001"/>
    <n v="27.9"/>
    <n v="2.5135135135135135E-2"/>
    <n v="1"/>
    <m/>
    <x v="0"/>
    <s v="Nein"/>
    <x v="0"/>
  </r>
  <r>
    <n v="14574484"/>
    <x v="9"/>
    <x v="0"/>
    <n v="2001430"/>
    <s v="Sofortrechnung"/>
    <s v="eam\bekir.ahmed"/>
    <x v="0"/>
    <s v="30359"/>
    <s v="Megatrade Comp. Kft"/>
    <x v="1"/>
    <s v="31"/>
    <s v="101300175"/>
    <x v="278"/>
    <s v="Apple iPhone 15 256GB"/>
    <n v="1"/>
    <n v="703.91589999999997"/>
    <n v="722"/>
    <n v="722"/>
    <n v="18.084099999999999"/>
    <n v="18.079999999999998"/>
    <n v="2.5"/>
    <s v="V0164"/>
    <x v="4"/>
    <s v="KPUD"/>
    <s v="EXP"/>
    <s v="Geräte"/>
    <x v="4"/>
    <n v="1"/>
    <n v="703.91589999999997"/>
    <n v="722"/>
    <n v="722"/>
    <n v="18.084099999999999"/>
    <n v="18.079999999999998"/>
    <n v="2.5041551246537393E-2"/>
    <n v="1"/>
    <m/>
    <x v="0"/>
    <s v="Nein"/>
    <x v="0"/>
  </r>
  <r>
    <n v="14574484"/>
    <x v="9"/>
    <x v="0"/>
    <n v="2001430"/>
    <s v="Sofortrechnung"/>
    <s v="eam\bekir.ahmed"/>
    <x v="0"/>
    <s v="30359"/>
    <s v="Megatrade Comp. Kft"/>
    <x v="1"/>
    <s v="32"/>
    <s v="101300037"/>
    <x v="91"/>
    <s v="Apple iPhone 14 128GB"/>
    <n v="1"/>
    <n v="491.02229999999997"/>
    <n v="512"/>
    <n v="512"/>
    <n v="20.977699999999999"/>
    <n v="20.98"/>
    <n v="4.09"/>
    <s v="V0164"/>
    <x v="4"/>
    <s v="KPUD"/>
    <s v="EXP"/>
    <s v="Geräte"/>
    <x v="4"/>
    <n v="1"/>
    <n v="491.02229999999997"/>
    <n v="512"/>
    <n v="512"/>
    <n v="20.977699999999999"/>
    <n v="20.98"/>
    <n v="4.0976562500000001E-2"/>
    <n v="1"/>
    <m/>
    <x v="0"/>
    <s v="Nein"/>
    <x v="0"/>
  </r>
  <r>
    <n v="14574484"/>
    <x v="9"/>
    <x v="0"/>
    <n v="2001430"/>
    <s v="Sofortrechnung"/>
    <s v="eam\bekir.ahmed"/>
    <x v="0"/>
    <s v="30359"/>
    <s v="Megatrade Comp. Kft"/>
    <x v="1"/>
    <s v="33"/>
    <s v="101300037"/>
    <x v="91"/>
    <s v="Apple iPhone 14 128GB"/>
    <n v="1"/>
    <n v="491.02229999999997"/>
    <n v="512"/>
    <n v="512"/>
    <n v="20.977699999999999"/>
    <n v="20.98"/>
    <n v="4.09"/>
    <s v="V0164"/>
    <x v="4"/>
    <s v="KPUD"/>
    <s v="EXP"/>
    <s v="Geräte"/>
    <x v="4"/>
    <n v="1"/>
    <n v="491.02229999999997"/>
    <n v="512"/>
    <n v="512"/>
    <n v="20.977699999999999"/>
    <n v="20.98"/>
    <n v="4.0976562500000001E-2"/>
    <n v="1"/>
    <m/>
    <x v="0"/>
    <s v="Nein"/>
    <x v="0"/>
  </r>
  <r>
    <n v="14574484"/>
    <x v="9"/>
    <x v="0"/>
    <n v="2001430"/>
    <s v="Sofortrechnung"/>
    <s v="eam\bekir.ahmed"/>
    <x v="0"/>
    <s v="30359"/>
    <s v="Megatrade Comp. Kft"/>
    <x v="1"/>
    <s v="34"/>
    <s v="100303092"/>
    <x v="472"/>
    <s v="Apple iPhone 16 128GB"/>
    <n v="3"/>
    <n v="699.95960000000002"/>
    <n v="710"/>
    <n v="2130"/>
    <n v="10.0404"/>
    <n v="30.12"/>
    <n v="1.41"/>
    <s v="V0164"/>
    <x v="4"/>
    <s v="KPUD"/>
    <s v="EXP"/>
    <s v="Geräte"/>
    <x v="4"/>
    <n v="3"/>
    <n v="699.95960000000002"/>
    <n v="710"/>
    <n v="2130"/>
    <n v="10.0404"/>
    <n v="30.12"/>
    <n v="1.4140845070422535E-2"/>
    <n v="1"/>
    <m/>
    <x v="0"/>
    <s v="Nein"/>
    <x v="0"/>
  </r>
  <r>
    <n v="14574484"/>
    <x v="9"/>
    <x v="0"/>
    <n v="2001430"/>
    <s v="Sofortrechnung"/>
    <s v="eam\bekir.ahmed"/>
    <x v="0"/>
    <s v="30359"/>
    <s v="Megatrade Comp. Kft"/>
    <x v="1"/>
    <s v="35"/>
    <s v="100303123"/>
    <x v="334"/>
    <s v="Apple iPhone 16 Pro 256GB"/>
    <n v="1"/>
    <n v="990.39639999999997"/>
    <n v="1015"/>
    <n v="1015"/>
    <n v="24.6036"/>
    <n v="24.6"/>
    <n v="2.42"/>
    <s v="V0164"/>
    <x v="4"/>
    <s v="KPUD"/>
    <s v="EXP"/>
    <s v="Geräte"/>
    <x v="4"/>
    <n v="1"/>
    <n v="990.39639999999997"/>
    <n v="1015"/>
    <n v="1015"/>
    <n v="24.6036"/>
    <n v="24.6"/>
    <n v="2.4236453201970445E-2"/>
    <n v="1"/>
    <m/>
    <x v="0"/>
    <s v="Nein"/>
    <x v="0"/>
  </r>
  <r>
    <n v="14574484"/>
    <x v="9"/>
    <x v="0"/>
    <n v="2001430"/>
    <s v="Sofortrechnung"/>
    <s v="eam\bekir.ahmed"/>
    <x v="0"/>
    <s v="30359"/>
    <s v="Megatrade Comp. Kft"/>
    <x v="1"/>
    <s v="36"/>
    <s v="100303123"/>
    <x v="334"/>
    <s v="Apple iPhone 16 Pro 256GB"/>
    <n v="2"/>
    <n v="990.39639999999997"/>
    <n v="1015"/>
    <n v="2030"/>
    <n v="24.6036"/>
    <n v="49.21"/>
    <n v="2.42"/>
    <s v="V0164"/>
    <x v="4"/>
    <s v="KPUD"/>
    <s v="EXP"/>
    <s v="Geräte"/>
    <x v="4"/>
    <n v="2"/>
    <n v="990.39639999999997"/>
    <n v="1015"/>
    <n v="2030"/>
    <n v="24.6036"/>
    <n v="49.21"/>
    <n v="2.4241379310344827E-2"/>
    <n v="1"/>
    <m/>
    <x v="0"/>
    <s v="Nein"/>
    <x v="0"/>
  </r>
  <r>
    <n v="14574484"/>
    <x v="9"/>
    <x v="0"/>
    <n v="2001430"/>
    <s v="Sofortrechnung"/>
    <s v="eam\bekir.ahmed"/>
    <x v="0"/>
    <s v="30359"/>
    <s v="Megatrade Comp. Kft"/>
    <x v="1"/>
    <s v="37"/>
    <s v="100690672"/>
    <x v="379"/>
    <s v="Xiaomi 14T Pro 5G 12GB/512GB"/>
    <n v="1"/>
    <n v="485"/>
    <n v="500"/>
    <n v="500"/>
    <n v="15"/>
    <n v="15"/>
    <n v="3"/>
    <s v="V0164"/>
    <x v="4"/>
    <s v="KPUD"/>
    <s v="EXP"/>
    <s v="Geräte"/>
    <x v="4"/>
    <n v="1"/>
    <n v="485"/>
    <n v="500"/>
    <n v="500"/>
    <n v="15"/>
    <n v="15"/>
    <n v="0.03"/>
    <n v="1"/>
    <m/>
    <x v="0"/>
    <s v="Nein"/>
    <x v="0"/>
  </r>
  <r>
    <n v="14574484"/>
    <x v="9"/>
    <x v="0"/>
    <n v="2001430"/>
    <s v="Sofortrechnung"/>
    <s v="eam\bekir.ahmed"/>
    <x v="0"/>
    <s v="30359"/>
    <s v="Megatrade Comp. Kft"/>
    <x v="1"/>
    <s v="38"/>
    <s v="101680020"/>
    <x v="720"/>
    <s v="OnePlus 12 5G 12GB/256GB"/>
    <n v="1"/>
    <n v="537"/>
    <n v="580"/>
    <n v="580"/>
    <n v="43"/>
    <n v="43"/>
    <n v="7.41"/>
    <s v="V0164"/>
    <x v="4"/>
    <s v="KPUD"/>
    <s v="EXP"/>
    <s v="Geräte"/>
    <x v="4"/>
    <n v="1"/>
    <n v="537"/>
    <n v="580"/>
    <n v="580"/>
    <n v="43"/>
    <n v="43"/>
    <n v="7.4137931034482754E-2"/>
    <n v="1"/>
    <m/>
    <x v="0"/>
    <s v="Nein"/>
    <x v="0"/>
  </r>
  <r>
    <n v="14575357"/>
    <x v="9"/>
    <x v="0"/>
    <n v="2001431"/>
    <s v="Sofortrechnung"/>
    <s v="eam\mustafa.oezer"/>
    <x v="0"/>
    <s v="25404"/>
    <s v="Edery International BV"/>
    <x v="1"/>
    <s v="1"/>
    <s v="101030303"/>
    <x v="246"/>
    <s v="Samsung X710N Tab S9 128GB [WiFi]"/>
    <n v="15"/>
    <n v="445"/>
    <n v="464"/>
    <n v="6960"/>
    <n v="19"/>
    <n v="285"/>
    <n v="4.09"/>
    <s v="V0164"/>
    <x v="4"/>
    <s v="KÜB8"/>
    <s v="EXP"/>
    <s v="Geräte"/>
    <x v="4"/>
    <n v="15"/>
    <n v="445"/>
    <n v="464"/>
    <n v="6960"/>
    <n v="19"/>
    <n v="285"/>
    <n v="4.0948275862068964E-2"/>
    <n v="1"/>
    <m/>
    <x v="0"/>
    <s v="Nein"/>
    <x v="0"/>
  </r>
  <r>
    <n v="14575163"/>
    <x v="9"/>
    <x v="0"/>
    <n v="2001432"/>
    <s v="Sofortrechnung"/>
    <s v="eam\mustafa.oezer"/>
    <x v="0"/>
    <s v="30766"/>
    <s v="TKTP PROTEL s.r.o."/>
    <x v="1"/>
    <s v="1"/>
    <s v="100303119"/>
    <x v="118"/>
    <s v="Apple iPhone 16 Pro 128GB"/>
    <n v="12"/>
    <n v="890.63509999999997"/>
    <n v="909"/>
    <n v="10908"/>
    <n v="18.364899999999999"/>
    <n v="220.38"/>
    <n v="2.02"/>
    <s v="V0164"/>
    <x v="4"/>
    <s v="VKASSE"/>
    <s v="EXP"/>
    <s v="Geräte"/>
    <x v="4"/>
    <n v="12"/>
    <n v="890.63509999999997"/>
    <n v="909"/>
    <n v="10908"/>
    <n v="18.364899999999999"/>
    <n v="220.38"/>
    <n v="2.0203520352035202E-2"/>
    <n v="1"/>
    <m/>
    <x v="0"/>
    <s v="Nein"/>
    <x v="0"/>
  </r>
  <r>
    <n v="14575163"/>
    <x v="9"/>
    <x v="0"/>
    <n v="2001432"/>
    <s v="Sofortrechnung"/>
    <s v="eam\mustafa.oezer"/>
    <x v="0"/>
    <s v="30766"/>
    <s v="TKTP PROTEL s.r.o."/>
    <x v="1"/>
    <s v="2"/>
    <s v="100302478"/>
    <x v="79"/>
    <s v="Apple iPhone 13 128GB"/>
    <n v="1"/>
    <n v="416.31569999999999"/>
    <n v="425"/>
    <n v="425"/>
    <n v="8.6843000000000004"/>
    <n v="8.68"/>
    <n v="2.04"/>
    <s v="V0164"/>
    <x v="4"/>
    <s v="VKASSE"/>
    <s v="EXP"/>
    <s v="Geräte"/>
    <x v="4"/>
    <n v="1"/>
    <n v="416.31569999999999"/>
    <n v="425"/>
    <n v="425"/>
    <n v="8.6843000000000004"/>
    <n v="8.68"/>
    <n v="2.0423529411764705E-2"/>
    <n v="1"/>
    <m/>
    <x v="0"/>
    <s v="Nein"/>
    <x v="0"/>
  </r>
  <r>
    <n v="14575163"/>
    <x v="9"/>
    <x v="0"/>
    <n v="2001432"/>
    <s v="Sofortrechnung"/>
    <s v="eam\mustafa.oezer"/>
    <x v="0"/>
    <s v="30766"/>
    <s v="TKTP PROTEL s.r.o."/>
    <x v="1"/>
    <s v="3"/>
    <s v="101030626"/>
    <x v="516"/>
    <s v="Samsung S721B S24 FE 5G 128GB"/>
    <n v="1"/>
    <n v="399"/>
    <n v="435"/>
    <n v="435"/>
    <n v="36"/>
    <n v="36"/>
    <n v="8.27"/>
    <s v="V0164"/>
    <x v="4"/>
    <s v="VKASSE"/>
    <s v="EXP"/>
    <s v="Geräte"/>
    <x v="4"/>
    <n v="1"/>
    <n v="399"/>
    <n v="435"/>
    <n v="435"/>
    <n v="36"/>
    <n v="36"/>
    <n v="8.2758620689655171E-2"/>
    <n v="1"/>
    <m/>
    <x v="0"/>
    <s v="Nein"/>
    <x v="0"/>
  </r>
  <r>
    <n v="14575163"/>
    <x v="9"/>
    <x v="0"/>
    <n v="2001432"/>
    <s v="Sofortrechnung"/>
    <s v="eam\mustafa.oezer"/>
    <x v="0"/>
    <s v="30766"/>
    <s v="TKTP PROTEL s.r.o."/>
    <x v="1"/>
    <s v="4"/>
    <s v="100303093"/>
    <x v="510"/>
    <s v="Apple iPhone 16 128GB"/>
    <n v="1"/>
    <n v="699.61400000000003"/>
    <n v="717"/>
    <n v="717"/>
    <n v="17.385999999999999"/>
    <n v="17.39"/>
    <n v="2.42"/>
    <s v="V0164"/>
    <x v="4"/>
    <s v="VKASSE"/>
    <s v="EXP"/>
    <s v="Geräte"/>
    <x v="4"/>
    <n v="1"/>
    <n v="699.61400000000003"/>
    <n v="717"/>
    <n v="717"/>
    <n v="17.385999999999999"/>
    <n v="17.39"/>
    <n v="2.4253835425383542E-2"/>
    <n v="1"/>
    <m/>
    <x v="0"/>
    <s v="Nein"/>
    <x v="0"/>
  </r>
  <r>
    <n v="14575433"/>
    <x v="9"/>
    <x v="0"/>
    <n v="2001433"/>
    <s v="Sofortrechnung"/>
    <s v="eam\bekir.ahmed"/>
    <x v="0"/>
    <s v="27611"/>
    <s v="EOL INNOVATIONS INTERNATIONAL SL"/>
    <x v="0"/>
    <s v="1"/>
    <s v="201230001"/>
    <x v="208"/>
    <s v="Sony Playstation 5 Slim Disc Edition"/>
    <n v="40"/>
    <n v="405.41669999999999"/>
    <n v="430"/>
    <n v="17200"/>
    <n v="24.583300000000001"/>
    <n v="983.33"/>
    <n v="5.71"/>
    <s v="V0018"/>
    <x v="16"/>
    <s v="KÜB14"/>
    <s v="EXP"/>
    <s v="Zubehör"/>
    <x v="11"/>
    <n v="40"/>
    <n v="405.41669999999999"/>
    <n v="430"/>
    <n v="17200"/>
    <n v="24.583300000000001"/>
    <n v="983.33"/>
    <n v="5.7170348837209305E-2"/>
    <n v="1"/>
    <m/>
    <x v="0"/>
    <s v="Nein"/>
    <x v="0"/>
  </r>
  <r>
    <n v="14575366"/>
    <x v="9"/>
    <x v="0"/>
    <n v="2001434"/>
    <s v="Sofortrechnung"/>
    <s v="eam\mustafa.oezer"/>
    <x v="0"/>
    <s v="30252"/>
    <s v="Czechia Electronics s.r.o."/>
    <x v="0"/>
    <s v="1"/>
    <s v="200301014"/>
    <x v="127"/>
    <s v="Samsung Watch 6 SM-R965 47mm LTE"/>
    <n v="1"/>
    <n v="170"/>
    <n v="210"/>
    <n v="210"/>
    <n v="40"/>
    <n v="40"/>
    <n v="19.04"/>
    <s v="V0164"/>
    <x v="4"/>
    <s v="KPUD"/>
    <s v="EXP"/>
    <s v="Zubehör"/>
    <x v="4"/>
    <n v="1"/>
    <n v="170"/>
    <n v="210"/>
    <n v="210"/>
    <n v="40"/>
    <n v="40"/>
    <n v="0.19047619047619047"/>
    <n v="1"/>
    <m/>
    <x v="0"/>
    <s v="Nein"/>
    <x v="0"/>
  </r>
  <r>
    <n v="14575366"/>
    <x v="9"/>
    <x v="0"/>
    <n v="2001434"/>
    <s v="Sofortrechnung"/>
    <s v="eam\mustafa.oezer"/>
    <x v="0"/>
    <s v="30252"/>
    <s v="Czechia Electronics s.r.o."/>
    <x v="0"/>
    <s v="2"/>
    <s v="200690085"/>
    <x v="383"/>
    <s v="Xiaomi Buds 5"/>
    <n v="2"/>
    <n v="53.94"/>
    <n v="57"/>
    <n v="114"/>
    <n v="3.06"/>
    <n v="6.12"/>
    <n v="5.36"/>
    <s v="V0164"/>
    <x v="4"/>
    <s v="KPUD"/>
    <s v="EXP"/>
    <s v="Zubehör"/>
    <x v="4"/>
    <n v="2"/>
    <n v="53.94"/>
    <n v="57"/>
    <n v="114"/>
    <n v="3.06"/>
    <n v="6.12"/>
    <n v="5.3684210526315793E-2"/>
    <n v="1"/>
    <m/>
    <x v="0"/>
    <s v="Nein"/>
    <x v="0"/>
  </r>
  <r>
    <n v="14575366"/>
    <x v="9"/>
    <x v="0"/>
    <n v="2001434"/>
    <s v="Sofortrechnung"/>
    <s v="eam\mustafa.oezer"/>
    <x v="0"/>
    <s v="30252"/>
    <s v="Czechia Electronics s.r.o."/>
    <x v="1"/>
    <s v="3"/>
    <s v="100050277"/>
    <x v="267"/>
    <s v="Motorola Edge 50 Neo 5G 512GB"/>
    <n v="1"/>
    <n v="235"/>
    <n v="255"/>
    <n v="255"/>
    <n v="20"/>
    <n v="20"/>
    <n v="7.84"/>
    <s v="V0164"/>
    <x v="4"/>
    <s v="KPUD"/>
    <s v="EXP"/>
    <s v="Geräte"/>
    <x v="4"/>
    <n v="1"/>
    <n v="235"/>
    <n v="255"/>
    <n v="255"/>
    <n v="20"/>
    <n v="20"/>
    <n v="7.8431372549019607E-2"/>
    <n v="1"/>
    <m/>
    <x v="0"/>
    <s v="Nein"/>
    <x v="0"/>
  </r>
  <r>
    <n v="14575366"/>
    <x v="9"/>
    <x v="0"/>
    <n v="2001434"/>
    <s v="Sofortrechnung"/>
    <s v="eam\mustafa.oezer"/>
    <x v="0"/>
    <s v="30252"/>
    <s v="Czechia Electronics s.r.o."/>
    <x v="0"/>
    <s v="4"/>
    <s v="200690084"/>
    <x v="391"/>
    <s v="Xiaomi Redmi Watch 5 Lite"/>
    <n v="1"/>
    <n v="30.32"/>
    <n v="33.5"/>
    <n v="33.5"/>
    <n v="3.18"/>
    <n v="3.18"/>
    <n v="9.49"/>
    <s v="V0164"/>
    <x v="4"/>
    <s v="KPUD"/>
    <s v="EXP"/>
    <s v="Zubehör"/>
    <x v="4"/>
    <n v="1"/>
    <n v="30.32"/>
    <n v="33.5"/>
    <n v="33.5"/>
    <n v="3.18"/>
    <n v="3.18"/>
    <n v="9.4925373134328361E-2"/>
    <n v="1"/>
    <m/>
    <x v="0"/>
    <s v="Nein"/>
    <x v="0"/>
  </r>
  <r>
    <n v="14575435"/>
    <x v="9"/>
    <x v="0"/>
    <n v="2001435"/>
    <s v="Sofortrechnung"/>
    <s v="eam\mustafa.oezer"/>
    <x v="0"/>
    <s v="30252"/>
    <s v="Czechia Electronics s.r.o."/>
    <x v="0"/>
    <s v="1"/>
    <s v="200060010"/>
    <x v="254"/>
    <s v="Google Pixel Buds Pro"/>
    <n v="2"/>
    <n v="78.2"/>
    <n v="81.5"/>
    <n v="163"/>
    <n v="3.3"/>
    <n v="6.6"/>
    <n v="4.04"/>
    <s v="V0164"/>
    <x v="4"/>
    <s v="KPUD"/>
    <s v="EXP"/>
    <s v="Zubehör"/>
    <x v="4"/>
    <n v="2"/>
    <n v="78.2"/>
    <n v="81.5"/>
    <n v="163"/>
    <n v="3.3"/>
    <n v="6.6"/>
    <n v="4.0490797546012265E-2"/>
    <n v="1"/>
    <m/>
    <x v="0"/>
    <s v="Nein"/>
    <x v="0"/>
  </r>
  <r>
    <n v="14575435"/>
    <x v="9"/>
    <x v="0"/>
    <n v="2001435"/>
    <s v="Sofortrechnung"/>
    <s v="eam\mustafa.oezer"/>
    <x v="0"/>
    <s v="30252"/>
    <s v="Czechia Electronics s.r.o."/>
    <x v="1"/>
    <s v="2"/>
    <s v="101050023"/>
    <x v="662"/>
    <s v="Motorola Moto G54 5G 256GB"/>
    <n v="1"/>
    <n v="118"/>
    <n v="127"/>
    <n v="127"/>
    <n v="9"/>
    <n v="9"/>
    <n v="7.08"/>
    <s v="V0164"/>
    <x v="4"/>
    <s v="KPUD"/>
    <s v="EXP"/>
    <s v="Geräte"/>
    <x v="4"/>
    <n v="1"/>
    <n v="118"/>
    <n v="127"/>
    <n v="127"/>
    <n v="9"/>
    <n v="9"/>
    <n v="7.0866141732283464E-2"/>
    <n v="1"/>
    <m/>
    <x v="0"/>
    <s v="Nein"/>
    <x v="0"/>
  </r>
  <r>
    <n v="14575435"/>
    <x v="9"/>
    <x v="0"/>
    <n v="2001435"/>
    <s v="Sofortrechnung"/>
    <s v="eam\mustafa.oezer"/>
    <x v="0"/>
    <s v="30252"/>
    <s v="Czechia Electronics s.r.o."/>
    <x v="0"/>
    <s v="3"/>
    <s v="200690084"/>
    <x v="391"/>
    <s v="Xiaomi Redmi Watch 5 Lite"/>
    <n v="2"/>
    <n v="30.32"/>
    <n v="33.5"/>
    <n v="67"/>
    <n v="3.18"/>
    <n v="6.36"/>
    <n v="9.49"/>
    <s v="V0164"/>
    <x v="4"/>
    <s v="KPUD"/>
    <s v="EXP"/>
    <s v="Zubehör"/>
    <x v="4"/>
    <n v="2"/>
    <n v="30.32"/>
    <n v="33.5"/>
    <n v="67"/>
    <n v="3.18"/>
    <n v="6.36"/>
    <n v="9.4925373134328361E-2"/>
    <n v="1"/>
    <m/>
    <x v="0"/>
    <s v="Nein"/>
    <x v="0"/>
  </r>
  <r>
    <n v="14575435"/>
    <x v="9"/>
    <x v="0"/>
    <n v="2001435"/>
    <s v="Sofortrechnung"/>
    <s v="eam\mustafa.oezer"/>
    <x v="0"/>
    <s v="30252"/>
    <s v="Czechia Electronics s.r.o."/>
    <x v="1"/>
    <s v="4"/>
    <s v="100060669"/>
    <x v="33"/>
    <s v="Google Pixel 7a 128GB"/>
    <n v="2"/>
    <n v="226"/>
    <n v="235"/>
    <n v="470"/>
    <n v="9"/>
    <n v="18"/>
    <n v="3.82"/>
    <s v="V0164"/>
    <x v="4"/>
    <s v="KPUD"/>
    <s v="EXP"/>
    <s v="Geräte"/>
    <x v="4"/>
    <n v="2"/>
    <n v="226"/>
    <n v="235"/>
    <n v="470"/>
    <n v="9"/>
    <n v="18"/>
    <n v="3.8297872340425532E-2"/>
    <n v="1"/>
    <m/>
    <x v="0"/>
    <s v="Nein"/>
    <x v="0"/>
  </r>
  <r>
    <n v="14575435"/>
    <x v="9"/>
    <x v="0"/>
    <n v="2001435"/>
    <s v="Sofortrechnung"/>
    <s v="eam\mustafa.oezer"/>
    <x v="0"/>
    <s v="30252"/>
    <s v="Czechia Electronics s.r.o."/>
    <x v="1"/>
    <s v="5"/>
    <s v="101690259"/>
    <x v="240"/>
    <s v="Xiaomi Redmi Note 13 Pro+ 5G 8GB/256GB"/>
    <n v="1"/>
    <n v="238"/>
    <n v="244"/>
    <n v="244"/>
    <n v="6"/>
    <n v="6"/>
    <n v="2.4500000000000002"/>
    <s v="V0164"/>
    <x v="4"/>
    <s v="KPUD"/>
    <s v="EXP"/>
    <s v="Geräte"/>
    <x v="4"/>
    <n v="1"/>
    <n v="238"/>
    <n v="244"/>
    <n v="244"/>
    <n v="6"/>
    <n v="6"/>
    <n v="2.4590163934426229E-2"/>
    <n v="1"/>
    <m/>
    <x v="0"/>
    <s v="Nein"/>
    <x v="0"/>
  </r>
  <r>
    <n v="14575410"/>
    <x v="9"/>
    <x v="0"/>
    <n v="2001436"/>
    <s v="Sofortrechnung"/>
    <s v="eam\mustafa.oezer"/>
    <x v="0"/>
    <s v="30159"/>
    <s v="UNITECH DI HUANG LEIDI"/>
    <x v="3"/>
    <s v="1"/>
    <s v="900010011"/>
    <x v="36"/>
    <s v="Sonstiges"/>
    <n v="1"/>
    <n v="0"/>
    <n v="20"/>
    <n v="20"/>
    <n v="20"/>
    <n v="20"/>
    <m/>
    <s v="V0023"/>
    <x v="3"/>
    <s v="VKASSE"/>
    <s v="EXP"/>
    <s v="Sonstige"/>
    <x v="3"/>
    <n v="1"/>
    <n v="0"/>
    <n v="20"/>
    <n v="20"/>
    <n v="20"/>
    <n v="20"/>
    <n v="1"/>
    <n v="1"/>
    <m/>
    <x v="2"/>
    <s v="Ja"/>
    <x v="0"/>
  </r>
  <r>
    <n v="14575410"/>
    <x v="9"/>
    <x v="0"/>
    <n v="2001436"/>
    <s v="Sofortrechnung"/>
    <s v="eam\mustafa.oezer"/>
    <x v="0"/>
    <s v="30159"/>
    <s v="UNITECH DI HUANG LEIDI"/>
    <x v="1"/>
    <s v="2"/>
    <s v="100303126"/>
    <x v="333"/>
    <s v="Apple iPhone 16 Pro 256GB"/>
    <n v="2"/>
    <n v="990"/>
    <n v="1023"/>
    <n v="2046"/>
    <n v="33"/>
    <n v="66"/>
    <n v="3.22"/>
    <s v="V0023"/>
    <x v="3"/>
    <s v="VKASSE"/>
    <s v="EXP"/>
    <s v="Geräte"/>
    <x v="3"/>
    <n v="2"/>
    <n v="990"/>
    <n v="1023"/>
    <n v="2046"/>
    <n v="33"/>
    <n v="66"/>
    <n v="3.2258064516129031E-2"/>
    <n v="1"/>
    <m/>
    <x v="0"/>
    <s v="Nein"/>
    <x v="0"/>
  </r>
  <r>
    <n v="14575410"/>
    <x v="9"/>
    <x v="0"/>
    <n v="2001436"/>
    <s v="Sofortrechnung"/>
    <s v="eam\mustafa.oezer"/>
    <x v="0"/>
    <s v="30159"/>
    <s v="UNITECH DI HUANG LEIDI"/>
    <x v="1"/>
    <s v="3"/>
    <s v="101690244"/>
    <x v="256"/>
    <s v="Xiaomi POCO X6 Pro 5G 12GB/512GB"/>
    <n v="2"/>
    <n v="246.00569999999999"/>
    <n v="265"/>
    <n v="530"/>
    <n v="18.994299999999999"/>
    <n v="37.99"/>
    <n v="7.16"/>
    <s v="V0023"/>
    <x v="3"/>
    <s v="VKASSE"/>
    <s v="EXP"/>
    <s v="Geräte"/>
    <x v="3"/>
    <n v="2"/>
    <n v="246.00569999999999"/>
    <n v="265"/>
    <n v="530"/>
    <n v="18.994299999999999"/>
    <n v="37.99"/>
    <n v="7.1679245283018875E-2"/>
    <n v="1"/>
    <m/>
    <x v="0"/>
    <s v="Nein"/>
    <x v="0"/>
  </r>
  <r>
    <n v="14575410"/>
    <x v="9"/>
    <x v="0"/>
    <n v="2001436"/>
    <s v="Sofortrechnung"/>
    <s v="eam\mustafa.oezer"/>
    <x v="0"/>
    <s v="30159"/>
    <s v="UNITECH DI HUANG LEIDI"/>
    <x v="1"/>
    <s v="4"/>
    <s v="101690324"/>
    <x v="410"/>
    <s v="Xiaomi Redmi 13 6GB/128GB"/>
    <n v="2"/>
    <n v="91.187200000000004"/>
    <n v="95"/>
    <n v="190"/>
    <n v="3.8128000000000002"/>
    <n v="7.63"/>
    <n v="4.01"/>
    <s v="V0023"/>
    <x v="3"/>
    <s v="VKASSE"/>
    <s v="EXP"/>
    <s v="Geräte"/>
    <x v="3"/>
    <n v="2"/>
    <n v="91.187200000000004"/>
    <n v="95"/>
    <n v="190"/>
    <n v="3.8128000000000002"/>
    <n v="7.63"/>
    <n v="4.0157894736842108E-2"/>
    <n v="1"/>
    <m/>
    <x v="0"/>
    <s v="Nein"/>
    <x v="0"/>
  </r>
  <r>
    <n v="14575410"/>
    <x v="9"/>
    <x v="0"/>
    <n v="2001436"/>
    <s v="Sofortrechnung"/>
    <s v="eam\mustafa.oezer"/>
    <x v="0"/>
    <s v="30159"/>
    <s v="UNITECH DI HUANG LEIDI"/>
    <x v="1"/>
    <s v="5"/>
    <s v="101690325"/>
    <x v="506"/>
    <s v="Xiaomi Redmi 13 6GB/128GB"/>
    <n v="2"/>
    <n v="90.689700000000002"/>
    <n v="95"/>
    <n v="190"/>
    <n v="4.3102999999999998"/>
    <n v="8.6199999999999992"/>
    <n v="4.53"/>
    <s v="V0023"/>
    <x v="3"/>
    <s v="VKASSE"/>
    <s v="EXP"/>
    <s v="Geräte"/>
    <x v="3"/>
    <n v="2"/>
    <n v="90.689700000000002"/>
    <n v="95"/>
    <n v="190"/>
    <n v="4.3102999999999998"/>
    <n v="8.6199999999999992"/>
    <n v="4.5368421052631572E-2"/>
    <n v="1"/>
    <m/>
    <x v="0"/>
    <s v="Nein"/>
    <x v="0"/>
  </r>
  <r>
    <n v="14575410"/>
    <x v="9"/>
    <x v="0"/>
    <n v="2001436"/>
    <s v="Sofortrechnung"/>
    <s v="eam\mustafa.oezer"/>
    <x v="0"/>
    <s v="30159"/>
    <s v="UNITECH DI HUANG LEIDI"/>
    <x v="0"/>
    <s v="6"/>
    <s v="201300063"/>
    <x v="229"/>
    <s v="Apple AirPods 4"/>
    <n v="10"/>
    <n v="105.0431"/>
    <n v="114"/>
    <n v="1140"/>
    <n v="8.9568999999999992"/>
    <n v="89.57"/>
    <n v="7.85"/>
    <s v="V0023"/>
    <x v="3"/>
    <s v="VKASSE"/>
    <s v="EXP"/>
    <s v="Zubehör"/>
    <x v="3"/>
    <n v="10"/>
    <n v="105.0431"/>
    <n v="114"/>
    <n v="1140"/>
    <n v="8.9568999999999992"/>
    <n v="89.57"/>
    <n v="7.8570175438596485E-2"/>
    <n v="1"/>
    <m/>
    <x v="0"/>
    <s v="Nein"/>
    <x v="0"/>
  </r>
  <r>
    <n v="14575410"/>
    <x v="9"/>
    <x v="0"/>
    <n v="2001436"/>
    <s v="Sofortrechnung"/>
    <s v="eam\mustafa.oezer"/>
    <x v="0"/>
    <s v="30159"/>
    <s v="UNITECH DI HUANG LEIDI"/>
    <x v="1"/>
    <s v="7"/>
    <s v="100690672"/>
    <x v="379"/>
    <s v="Xiaomi 14T Pro 5G 12GB/512GB"/>
    <n v="1"/>
    <n v="485"/>
    <n v="493"/>
    <n v="493"/>
    <n v="8"/>
    <n v="8"/>
    <n v="1.62"/>
    <s v="V0023"/>
    <x v="3"/>
    <s v="VKASSE"/>
    <s v="EXP"/>
    <s v="Geräte"/>
    <x v="3"/>
    <n v="1"/>
    <n v="485"/>
    <n v="493"/>
    <n v="493"/>
    <n v="8"/>
    <n v="8"/>
    <n v="1.6227180527383367E-2"/>
    <n v="1"/>
    <m/>
    <x v="0"/>
    <s v="Nein"/>
    <x v="0"/>
  </r>
  <r>
    <n v="14378362"/>
    <x v="9"/>
    <x v="0"/>
    <n v="2001437"/>
    <s v="Stornorechnung"/>
    <s v="EAM\Francisco.Naranjo"/>
    <x v="6"/>
    <s v="25292"/>
    <s v="Musterkonto Ruhcan Onatca"/>
    <x v="1"/>
    <s v="1"/>
    <s v="100991167"/>
    <x v="721"/>
    <s v="Keine Pflege (RB-Waren-Artikell)"/>
    <n v="1"/>
    <n v="0"/>
    <n v="0"/>
    <n v="0"/>
    <m/>
    <n v="0"/>
    <m/>
    <s v="V0137"/>
    <x v="22"/>
    <s v="KÜB8"/>
    <s v="FHK"/>
    <s v="Geräte"/>
    <x v="2"/>
    <n v="-1"/>
    <n v="0"/>
    <n v="0"/>
    <n v="0"/>
    <n v="0"/>
    <n v="0"/>
    <n v="0"/>
    <n v="-1"/>
    <m/>
    <x v="0"/>
    <s v="Nein"/>
    <x v="0"/>
  </r>
  <r>
    <n v="14378362"/>
    <x v="9"/>
    <x v="0"/>
    <n v="2001438"/>
    <s v="Rechnung"/>
    <s v="EAM\Francisco.Naranjo"/>
    <x v="6"/>
    <s v="25292"/>
    <s v="Musterkonto Ruhcan Onatca"/>
    <x v="1"/>
    <s v="1"/>
    <s v="100991167"/>
    <x v="721"/>
    <s v="Keine Pflege (RB-Waren-Artikell)"/>
    <n v="1"/>
    <n v="0"/>
    <n v="42.02"/>
    <n v="42.02"/>
    <n v="42.02"/>
    <n v="42.02"/>
    <m/>
    <s v="V0137"/>
    <x v="22"/>
    <s v="KÜB8"/>
    <s v="FHK"/>
    <s v="Geräte"/>
    <x v="2"/>
    <n v="1"/>
    <n v="0"/>
    <n v="42.02"/>
    <n v="42.02"/>
    <n v="42.02"/>
    <n v="42.02"/>
    <n v="1"/>
    <n v="1"/>
    <m/>
    <x v="0"/>
    <s v="Nein"/>
    <x v="0"/>
  </r>
  <r>
    <n v="14575388"/>
    <x v="9"/>
    <x v="0"/>
    <n v="2001439"/>
    <s v="Sofortrechnung"/>
    <s v="eam\mustafa.oezer"/>
    <x v="0"/>
    <s v="30675"/>
    <s v="HORIZON CONSULTING SERVICES M IKE"/>
    <x v="1"/>
    <s v="1"/>
    <s v="101030465"/>
    <x v="17"/>
    <s v="Samsung A356B A35 5G 256GB"/>
    <n v="15"/>
    <n v="220"/>
    <n v="237"/>
    <n v="3555"/>
    <n v="17"/>
    <n v="255"/>
    <n v="7.17"/>
    <s v="V0022"/>
    <x v="13"/>
    <s v="KPUD"/>
    <s v="EXP"/>
    <s v="Geräte"/>
    <x v="8"/>
    <n v="15"/>
    <n v="220"/>
    <n v="237"/>
    <n v="3555"/>
    <n v="17"/>
    <n v="255"/>
    <n v="7.1729957805907171E-2"/>
    <n v="1"/>
    <m/>
    <x v="0"/>
    <s v="Nein"/>
    <x v="0"/>
  </r>
  <r>
    <n v="14575388"/>
    <x v="9"/>
    <x v="0"/>
    <n v="2001439"/>
    <s v="Sofortrechnung"/>
    <s v="eam\mustafa.oezer"/>
    <x v="0"/>
    <s v="30675"/>
    <s v="HORIZON CONSULTING SERVICES M IKE"/>
    <x v="1"/>
    <s v="2"/>
    <s v="101030382"/>
    <x v="28"/>
    <s v="Samsung S921B S24 5G 256GB"/>
    <n v="1"/>
    <n v="527.87900000000002"/>
    <n v="550"/>
    <n v="550"/>
    <n v="22.120999999999999"/>
    <n v="22.12"/>
    <n v="4.0199999999999996"/>
    <s v="V0022"/>
    <x v="13"/>
    <s v="KPUD"/>
    <s v="EXP"/>
    <s v="Geräte"/>
    <x v="8"/>
    <n v="1"/>
    <n v="527.87900000000002"/>
    <n v="550"/>
    <n v="550"/>
    <n v="22.120999999999999"/>
    <n v="22.12"/>
    <n v="4.021818181818182E-2"/>
    <n v="1"/>
    <m/>
    <x v="0"/>
    <s v="Nein"/>
    <x v="0"/>
  </r>
  <r>
    <n v="14575388"/>
    <x v="9"/>
    <x v="0"/>
    <n v="2001439"/>
    <s v="Sofortrechnung"/>
    <s v="eam\mustafa.oezer"/>
    <x v="0"/>
    <s v="30675"/>
    <s v="HORIZON CONSULTING SERVICES M IKE"/>
    <x v="1"/>
    <s v="3"/>
    <s v="101050013"/>
    <x v="176"/>
    <s v="Motorola Moto G24 8GB/128GB"/>
    <n v="10"/>
    <n v="78"/>
    <n v="82"/>
    <n v="820"/>
    <n v="4"/>
    <n v="40"/>
    <n v="4.87"/>
    <s v="V0022"/>
    <x v="13"/>
    <s v="KPUD"/>
    <s v="EXP"/>
    <s v="Geräte"/>
    <x v="8"/>
    <n v="10"/>
    <n v="78"/>
    <n v="82"/>
    <n v="820"/>
    <n v="4"/>
    <n v="40"/>
    <n v="4.878048780487805E-2"/>
    <n v="1"/>
    <m/>
    <x v="0"/>
    <s v="Nein"/>
    <x v="0"/>
  </r>
  <r>
    <n v="14575388"/>
    <x v="9"/>
    <x v="0"/>
    <n v="2001439"/>
    <s v="Sofortrechnung"/>
    <s v="eam\mustafa.oezer"/>
    <x v="0"/>
    <s v="30675"/>
    <s v="HORIZON CONSULTING SERVICES M IKE"/>
    <x v="1"/>
    <s v="4"/>
    <s v="101030455"/>
    <x v="234"/>
    <s v="Samsung A356B A35 5G 128GB"/>
    <n v="15"/>
    <n v="196"/>
    <n v="206"/>
    <n v="3090"/>
    <n v="10"/>
    <n v="150"/>
    <n v="4.8499999999999996"/>
    <s v="V0022"/>
    <x v="13"/>
    <s v="KPUD"/>
    <s v="EXP"/>
    <s v="Geräte"/>
    <x v="8"/>
    <n v="15"/>
    <n v="196"/>
    <n v="206"/>
    <n v="3090"/>
    <n v="10"/>
    <n v="150"/>
    <n v="4.8543689320388349E-2"/>
    <n v="1"/>
    <m/>
    <x v="0"/>
    <s v="Nein"/>
    <x v="0"/>
  </r>
  <r>
    <n v="14575388"/>
    <x v="9"/>
    <x v="0"/>
    <n v="2001439"/>
    <s v="Sofortrechnung"/>
    <s v="eam\mustafa.oezer"/>
    <x v="0"/>
    <s v="30675"/>
    <s v="HORIZON CONSULTING SERVICES M IKE"/>
    <x v="1"/>
    <s v="5"/>
    <s v="101690342"/>
    <x v="227"/>
    <s v="Xiaomi POCO C75 4G 8GB/256GB"/>
    <n v="10"/>
    <n v="104"/>
    <n v="102"/>
    <n v="1020"/>
    <n v="-2"/>
    <n v="-20"/>
    <n v="-1.96"/>
    <s v="V0022"/>
    <x v="13"/>
    <s v="KPUD"/>
    <s v="EXP"/>
    <s v="Geräte"/>
    <x v="8"/>
    <n v="10"/>
    <n v="104"/>
    <n v="102"/>
    <n v="1020"/>
    <n v="-2"/>
    <n v="-20"/>
    <n v="-1.9607843137254902E-2"/>
    <n v="1"/>
    <m/>
    <x v="0"/>
    <s v="Nein"/>
    <x v="1"/>
  </r>
  <r>
    <n v="14575388"/>
    <x v="9"/>
    <x v="0"/>
    <n v="2001439"/>
    <s v="Sofortrechnung"/>
    <s v="eam\mustafa.oezer"/>
    <x v="0"/>
    <s v="30675"/>
    <s v="HORIZON CONSULTING SERVICES M IKE"/>
    <x v="1"/>
    <s v="6"/>
    <s v="101030587"/>
    <x v="361"/>
    <s v="Samsung A256B A25 5G 256GB"/>
    <n v="10"/>
    <n v="180.64879999999999"/>
    <n v="196"/>
    <n v="1960"/>
    <n v="15.3512"/>
    <n v="153.51"/>
    <n v="7.83"/>
    <s v="V0022"/>
    <x v="13"/>
    <s v="KPUD"/>
    <s v="EXP"/>
    <s v="Geräte"/>
    <x v="8"/>
    <n v="10"/>
    <n v="180.64879999999999"/>
    <n v="196"/>
    <n v="1960"/>
    <n v="15.3512"/>
    <n v="153.51"/>
    <n v="7.832142857142857E-2"/>
    <n v="1"/>
    <m/>
    <x v="0"/>
    <s v="Nein"/>
    <x v="0"/>
  </r>
  <r>
    <n v="14575388"/>
    <x v="9"/>
    <x v="0"/>
    <n v="2001439"/>
    <s v="Sofortrechnung"/>
    <s v="eam\mustafa.oezer"/>
    <x v="0"/>
    <s v="30675"/>
    <s v="HORIZON CONSULTING SERVICES M IKE"/>
    <x v="1"/>
    <s v="7"/>
    <s v="101030413"/>
    <x v="162"/>
    <s v="Samsung A057G A05s 128GB"/>
    <n v="15"/>
    <n v="94"/>
    <n v="101"/>
    <n v="1515"/>
    <n v="7"/>
    <n v="105"/>
    <n v="6.93"/>
    <s v="V0022"/>
    <x v="13"/>
    <s v="KPUD"/>
    <s v="EXP"/>
    <s v="Geräte"/>
    <x v="8"/>
    <n v="15"/>
    <n v="94"/>
    <n v="101"/>
    <n v="1515"/>
    <n v="7"/>
    <n v="105"/>
    <n v="6.9306930693069313E-2"/>
    <n v="1"/>
    <m/>
    <x v="0"/>
    <s v="Nein"/>
    <x v="0"/>
  </r>
  <r>
    <n v="14575388"/>
    <x v="9"/>
    <x v="0"/>
    <n v="2001439"/>
    <s v="Sofortrechnung"/>
    <s v="eam\mustafa.oezer"/>
    <x v="0"/>
    <s v="30675"/>
    <s v="HORIZON CONSULTING SERVICES M IKE"/>
    <x v="1"/>
    <s v="8"/>
    <s v="101030626"/>
    <x v="516"/>
    <s v="Samsung S721B S24 FE 5G 128GB"/>
    <n v="4"/>
    <n v="399"/>
    <n v="439"/>
    <n v="1756"/>
    <n v="40"/>
    <n v="160"/>
    <n v="9.11"/>
    <s v="V0022"/>
    <x v="13"/>
    <s v="KPUD"/>
    <s v="EXP"/>
    <s v="Geräte"/>
    <x v="8"/>
    <n v="4"/>
    <n v="399"/>
    <n v="439"/>
    <n v="1756"/>
    <n v="40"/>
    <n v="160"/>
    <n v="9.1116173120728935E-2"/>
    <n v="1"/>
    <m/>
    <x v="0"/>
    <s v="Nein"/>
    <x v="0"/>
  </r>
  <r>
    <n v="14575388"/>
    <x v="9"/>
    <x v="0"/>
    <n v="2001439"/>
    <s v="Sofortrechnung"/>
    <s v="eam\mustafa.oezer"/>
    <x v="0"/>
    <s v="30675"/>
    <s v="HORIZON CONSULTING SERVICES M IKE"/>
    <x v="1"/>
    <s v="9"/>
    <s v="100690672"/>
    <x v="379"/>
    <s v="Xiaomi 14T Pro 5G 12GB/512GB"/>
    <n v="3"/>
    <n v="485"/>
    <n v="490"/>
    <n v="1470"/>
    <n v="5"/>
    <n v="15"/>
    <n v="1.02"/>
    <s v="V0022"/>
    <x v="13"/>
    <s v="KPUD"/>
    <s v="EXP"/>
    <s v="Geräte"/>
    <x v="8"/>
    <n v="3"/>
    <n v="485"/>
    <n v="490"/>
    <n v="1470"/>
    <n v="5"/>
    <n v="15"/>
    <n v="1.020408163265306E-2"/>
    <n v="1"/>
    <m/>
    <x v="0"/>
    <s v="Nein"/>
    <x v="0"/>
  </r>
  <r>
    <n v="14575207"/>
    <x v="9"/>
    <x v="0"/>
    <n v="2001440"/>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5207"/>
    <x v="9"/>
    <x v="0"/>
    <n v="2001440"/>
    <s v="Sofortrechnung"/>
    <s v="Yasar.Yigitbilek"/>
    <x v="1"/>
    <s v="23701"/>
    <s v="DastroMedia GmbH"/>
    <x v="1"/>
    <s v="2"/>
    <s v="101030424"/>
    <x v="393"/>
    <s v="Samsung X210N Tab A9+ 128GB [WiFi]"/>
    <n v="1"/>
    <n v="164.9"/>
    <n v="184"/>
    <n v="184"/>
    <n v="19.100000000000001"/>
    <n v="19.100000000000001"/>
    <n v="10.38"/>
    <s v="V0042"/>
    <x v="5"/>
    <s v="KABB5"/>
    <s v="GRK"/>
    <s v="Geräte"/>
    <x v="5"/>
    <n v="1"/>
    <n v="164.9"/>
    <n v="184"/>
    <n v="184"/>
    <n v="19.100000000000001"/>
    <n v="19.100000000000001"/>
    <n v="0.10380434782608697"/>
    <n v="1"/>
    <m/>
    <x v="0"/>
    <s v="Nein"/>
    <x v="0"/>
  </r>
  <r>
    <n v="14575209"/>
    <x v="9"/>
    <x v="0"/>
    <n v="2001441"/>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5209"/>
    <x v="9"/>
    <x v="0"/>
    <n v="2001441"/>
    <s v="Sofortrechnung"/>
    <s v="Yasar.Yigitbilek"/>
    <x v="1"/>
    <s v="23701"/>
    <s v="DastroMedia GmbH"/>
    <x v="1"/>
    <s v="2"/>
    <s v="101030424"/>
    <x v="393"/>
    <s v="Samsung X210N Tab A9+ 128GB [WiFi]"/>
    <n v="1"/>
    <n v="164.9"/>
    <n v="184"/>
    <n v="184"/>
    <n v="19.100000000000001"/>
    <n v="19.100000000000001"/>
    <n v="10.38"/>
    <s v="V0042"/>
    <x v="5"/>
    <s v="KABB5"/>
    <s v="GRK"/>
    <s v="Geräte"/>
    <x v="5"/>
    <n v="1"/>
    <n v="164.9"/>
    <n v="184"/>
    <n v="184"/>
    <n v="19.100000000000001"/>
    <n v="19.100000000000001"/>
    <n v="0.10380434782608697"/>
    <n v="1"/>
    <m/>
    <x v="0"/>
    <s v="Nein"/>
    <x v="0"/>
  </r>
  <r>
    <n v="14575210"/>
    <x v="9"/>
    <x v="0"/>
    <n v="2001442"/>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5210"/>
    <x v="9"/>
    <x v="0"/>
    <n v="2001442"/>
    <s v="Sofortrechnung"/>
    <s v="Yasar.Yigitbilek"/>
    <x v="1"/>
    <s v="23701"/>
    <s v="DastroMedia GmbH"/>
    <x v="1"/>
    <s v="2"/>
    <s v="101030424"/>
    <x v="393"/>
    <s v="Samsung X210N Tab A9+ 128GB [WiFi]"/>
    <n v="1"/>
    <n v="164.9"/>
    <n v="184"/>
    <n v="184"/>
    <n v="19.100000000000001"/>
    <n v="19.100000000000001"/>
    <n v="10.38"/>
    <s v="V0042"/>
    <x v="5"/>
    <s v="KABB5"/>
    <s v="GRK"/>
    <s v="Geräte"/>
    <x v="5"/>
    <n v="1"/>
    <n v="164.9"/>
    <n v="184"/>
    <n v="184"/>
    <n v="19.100000000000001"/>
    <n v="19.100000000000001"/>
    <n v="0.10380434782608697"/>
    <n v="1"/>
    <m/>
    <x v="0"/>
    <s v="Nein"/>
    <x v="0"/>
  </r>
  <r>
    <n v="14575379"/>
    <x v="9"/>
    <x v="0"/>
    <n v="2001443"/>
    <s v="Sofortrechnung"/>
    <s v="eam\mustafa.oezer"/>
    <x v="2"/>
    <s v="29439"/>
    <s v="SafeToNet Family Store GmbH"/>
    <x v="0"/>
    <s v="1"/>
    <s v="202140003"/>
    <x v="416"/>
    <s v="Telekom Speedport Smart 3  R"/>
    <n v="2"/>
    <n v="52.86"/>
    <n v="60"/>
    <n v="120"/>
    <n v="7.14"/>
    <n v="14.28"/>
    <n v="11.9"/>
    <s v="V0162"/>
    <x v="8"/>
    <s v="KABB5"/>
    <s v="FHK"/>
    <s v="Zubehör"/>
    <x v="2"/>
    <n v="2"/>
    <n v="52.86"/>
    <n v="60"/>
    <n v="120"/>
    <n v="7.14"/>
    <n v="14.28"/>
    <n v="0.11899999999999999"/>
    <n v="1"/>
    <m/>
    <x v="0"/>
    <s v="Nein"/>
    <x v="0"/>
  </r>
  <r>
    <n v="14575213"/>
    <x v="9"/>
    <x v="0"/>
    <n v="2001444"/>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5213"/>
    <x v="9"/>
    <x v="0"/>
    <n v="2001444"/>
    <s v="Sofortrechnung"/>
    <s v="Yasar.Yigitbilek"/>
    <x v="1"/>
    <s v="23701"/>
    <s v="DastroMedia GmbH"/>
    <x v="1"/>
    <s v="2"/>
    <s v="101310031"/>
    <x v="381"/>
    <s v="Honor 200 Pro 512GB"/>
    <n v="1"/>
    <n v="360.71789999999999"/>
    <n v="379"/>
    <n v="379"/>
    <n v="18.2821"/>
    <n v="18.28"/>
    <n v="4.82"/>
    <s v="V0042"/>
    <x v="5"/>
    <s v="KABB5"/>
    <s v="GRK"/>
    <s v="Geräte"/>
    <x v="5"/>
    <n v="1"/>
    <n v="360.71789999999999"/>
    <n v="379"/>
    <n v="379"/>
    <n v="18.2821"/>
    <n v="18.28"/>
    <n v="4.8232189973614781E-2"/>
    <n v="1"/>
    <m/>
    <x v="0"/>
    <s v="Nein"/>
    <x v="0"/>
  </r>
  <r>
    <n v="14575464"/>
    <x v="9"/>
    <x v="0"/>
    <n v="2001445"/>
    <s v="Sofortrechnung"/>
    <s v="Yasar.Yigitbilek"/>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5464"/>
    <x v="9"/>
    <x v="0"/>
    <n v="2001445"/>
    <s v="Sofortrechnung"/>
    <s v="Yasar.Yigitbilek"/>
    <x v="1"/>
    <s v="23701"/>
    <s v="DastroMedia GmbH"/>
    <x v="1"/>
    <s v="2"/>
    <s v="101690302"/>
    <x v="707"/>
    <s v="Xiaomi 14 5G 12GB/512GB"/>
    <n v="1"/>
    <n v="529"/>
    <n v="549"/>
    <n v="549"/>
    <n v="20"/>
    <n v="20"/>
    <n v="3.64"/>
    <s v="V0042"/>
    <x v="5"/>
    <s v="KABB5"/>
    <s v="GRK"/>
    <s v="Geräte"/>
    <x v="5"/>
    <n v="1"/>
    <n v="529"/>
    <n v="549"/>
    <n v="549"/>
    <n v="20"/>
    <n v="20"/>
    <n v="3.6429872495446269E-2"/>
    <n v="1"/>
    <m/>
    <x v="0"/>
    <s v="Nein"/>
    <x v="0"/>
  </r>
  <r>
    <n v="14572741"/>
    <x v="9"/>
    <x v="0"/>
    <n v="2001446"/>
    <s v="Sofortrechnung"/>
    <s v="eam\mustafa.oezer"/>
    <x v="0"/>
    <s v="30614"/>
    <s v="NEXT MOBILES SASU"/>
    <x v="1"/>
    <s v="1"/>
    <s v="101030553"/>
    <x v="719"/>
    <s v="Aktualisierung nach Preispflege"/>
    <n v="3"/>
    <n v="560"/>
    <n v="625"/>
    <n v="1875"/>
    <n v="65"/>
    <n v="195"/>
    <n v="10.4"/>
    <s v="V0140"/>
    <x v="15"/>
    <s v="KPUD"/>
    <s v="EXP"/>
    <s v="Geräte"/>
    <x v="10"/>
    <n v="3"/>
    <n v="560"/>
    <n v="625"/>
    <n v="1875"/>
    <n v="65"/>
    <n v="195"/>
    <n v="0.104"/>
    <n v="1"/>
    <m/>
    <x v="0"/>
    <s v="Nein"/>
    <x v="0"/>
  </r>
  <r>
    <n v="14575401"/>
    <x v="9"/>
    <x v="0"/>
    <n v="2001447"/>
    <s v="Sofortrechnung"/>
    <s v="eam\mustafa.oezer"/>
    <x v="2"/>
    <s v="27416"/>
    <s v="Funkladen Koch GmbH"/>
    <x v="1"/>
    <s v="1"/>
    <s v="100302955"/>
    <x v="722"/>
    <s v="Apple iPhone 15 128GB"/>
    <n v="1"/>
    <n v="618.86519999999996"/>
    <n v="633"/>
    <n v="633"/>
    <n v="14.1348"/>
    <n v="14.13"/>
    <n v="2.23"/>
    <s v="V0161"/>
    <x v="7"/>
    <s v="KABB5"/>
    <s v="FHK"/>
    <s v="Geräte"/>
    <x v="2"/>
    <n v="1"/>
    <n v="618.86519999999996"/>
    <n v="633"/>
    <n v="633"/>
    <n v="14.1348"/>
    <n v="14.13"/>
    <n v="2.2322274881516588E-2"/>
    <n v="1"/>
    <m/>
    <x v="0"/>
    <s v="Nein"/>
    <x v="0"/>
  </r>
  <r>
    <n v="14575085"/>
    <x v="9"/>
    <x v="0"/>
    <n v="2001448"/>
    <s v="Sofortrechnung"/>
    <s v="eam\mustafa.oezer"/>
    <x v="1"/>
    <s v="21493"/>
    <s v="Cyberport SE"/>
    <x v="1"/>
    <s v="1"/>
    <s v="101030553"/>
    <x v="719"/>
    <s v="Aktualisierung nach Preispflege"/>
    <n v="3"/>
    <n v="560"/>
    <n v="669"/>
    <n v="2007"/>
    <n v="109"/>
    <n v="327"/>
    <n v="16.29"/>
    <s v="V0012"/>
    <x v="1"/>
    <s v="KÜB14"/>
    <s v="GRK"/>
    <s v="Geräte"/>
    <x v="1"/>
    <n v="3"/>
    <n v="560"/>
    <n v="669"/>
    <n v="2007"/>
    <n v="109"/>
    <n v="327"/>
    <n v="0.16292974588938713"/>
    <n v="1"/>
    <m/>
    <x v="0"/>
    <s v="Nein"/>
    <x v="0"/>
  </r>
  <r>
    <n v="14571957"/>
    <x v="9"/>
    <x v="0"/>
    <n v="2001449"/>
    <s v="Sofortrechnung"/>
    <s v="eam\mustafa.oezer"/>
    <x v="2"/>
    <s v="23549"/>
    <s v="Smart Phone House"/>
    <x v="1"/>
    <s v="1"/>
    <s v="101030478"/>
    <x v="42"/>
    <s v="Samsung A356B A35 5G 128GB"/>
    <n v="4"/>
    <n v="199"/>
    <n v="209"/>
    <n v="836"/>
    <n v="10"/>
    <n v="40"/>
    <n v="4.78"/>
    <s v="V0134"/>
    <x v="10"/>
    <s v="KABB5"/>
    <s v="FHK"/>
    <s v="Geräte"/>
    <x v="2"/>
    <n v="4"/>
    <n v="199"/>
    <n v="209"/>
    <n v="836"/>
    <n v="10"/>
    <n v="40"/>
    <n v="4.784688995215311E-2"/>
    <n v="1"/>
    <m/>
    <x v="0"/>
    <s v="Nein"/>
    <x v="0"/>
  </r>
  <r>
    <n v="14575378"/>
    <x v="9"/>
    <x v="0"/>
    <n v="2001450"/>
    <s v="Sofortrechnung"/>
    <s v="eam\mustafa.oezer"/>
    <x v="2"/>
    <s v="28727"/>
    <s v="Vobis AM Computer"/>
    <x v="1"/>
    <s v="1"/>
    <s v="101030583"/>
    <x v="211"/>
    <s v="Samsung A556B A55 5G 128GB EE"/>
    <n v="1"/>
    <n v="260"/>
    <n v="279"/>
    <n v="279"/>
    <n v="19"/>
    <n v="19"/>
    <n v="6.81"/>
    <s v="V0162"/>
    <x v="8"/>
    <s v="KABB5"/>
    <s v="FHK"/>
    <s v="Geräte"/>
    <x v="2"/>
    <n v="1"/>
    <n v="260"/>
    <n v="279"/>
    <n v="279"/>
    <n v="19"/>
    <n v="19"/>
    <n v="6.8100358422939072E-2"/>
    <n v="1"/>
    <m/>
    <x v="0"/>
    <s v="Nein"/>
    <x v="0"/>
  </r>
  <r>
    <n v="14573419"/>
    <x v="9"/>
    <x v="0"/>
    <n v="2001451"/>
    <s v="Sofortrechnung"/>
    <s v="Yasar.Yigitbilek"/>
    <x v="0"/>
    <s v="24156"/>
    <s v="Global Multimedia SAS"/>
    <x v="1"/>
    <s v="1"/>
    <s v="101030553"/>
    <x v="719"/>
    <s v="Aktualisierung nach Preispflege"/>
    <n v="80"/>
    <n v="560"/>
    <n v="619"/>
    <n v="49520"/>
    <n v="59"/>
    <n v="4720"/>
    <n v="9.5299999999999994"/>
    <s v="V0027"/>
    <x v="9"/>
    <s v="KPUD"/>
    <s v="EXP"/>
    <s v="Geräte"/>
    <x v="7"/>
    <n v="80"/>
    <n v="560"/>
    <n v="619"/>
    <n v="49520"/>
    <n v="59"/>
    <n v="4720"/>
    <n v="9.5315024232633286E-2"/>
    <n v="1"/>
    <m/>
    <x v="0"/>
    <s v="Nein"/>
    <x v="0"/>
  </r>
  <r>
    <n v="14575374"/>
    <x v="9"/>
    <x v="0"/>
    <n v="2001452"/>
    <s v="Sofortrechnung"/>
    <s v="eam\mustafa.oezer"/>
    <x v="2"/>
    <s v="29638"/>
    <s v="Handyshop Bassum"/>
    <x v="1"/>
    <s v="1"/>
    <s v="101030658"/>
    <x v="424"/>
    <s v="Samsung A165F A16 128GB"/>
    <n v="1"/>
    <n v="109"/>
    <n v="129"/>
    <n v="129"/>
    <n v="20"/>
    <n v="20"/>
    <n v="15.5"/>
    <s v="V0162"/>
    <x v="8"/>
    <s v="KABB0"/>
    <s v="FHK"/>
    <s v="Geräte"/>
    <x v="2"/>
    <n v="1"/>
    <n v="109"/>
    <n v="129"/>
    <n v="129"/>
    <n v="20"/>
    <n v="20"/>
    <n v="0.15503875968992248"/>
    <n v="1"/>
    <m/>
    <x v="0"/>
    <s v="Nein"/>
    <x v="0"/>
  </r>
  <r>
    <n v="14575380"/>
    <x v="9"/>
    <x v="0"/>
    <n v="2001453"/>
    <s v="Sofortrechnung"/>
    <s v="eam\mustafa.oezer"/>
    <x v="2"/>
    <s v="22540"/>
    <s v="DelTel"/>
    <x v="1"/>
    <s v="1"/>
    <s v="101690236"/>
    <x v="123"/>
    <s v="Xiaomi Redmi Note 13 Pro+ 5G 8GB/256GB"/>
    <n v="1"/>
    <n v="233.6053"/>
    <n v="249"/>
    <n v="249"/>
    <n v="15.3947"/>
    <n v="15.39"/>
    <n v="6.18"/>
    <s v="V0163"/>
    <x v="11"/>
    <s v="KVAB30"/>
    <s v="FHK"/>
    <s v="Geräte"/>
    <x v="2"/>
    <n v="1"/>
    <n v="233.6053"/>
    <n v="249"/>
    <n v="249"/>
    <n v="15.3947"/>
    <n v="15.39"/>
    <n v="6.1807228915662656E-2"/>
    <n v="1"/>
    <m/>
    <x v="0"/>
    <s v="Nein"/>
    <x v="0"/>
  </r>
  <r>
    <n v="14575414"/>
    <x v="9"/>
    <x v="0"/>
    <n v="2001454"/>
    <s v="Sofortrechnung"/>
    <s v="Yasar.Yigitbilek"/>
    <x v="0"/>
    <s v="30849"/>
    <s v="multibrand project 3,0 srl"/>
    <x v="1"/>
    <s v="1"/>
    <s v="100303138"/>
    <x v="357"/>
    <s v="Apple iPhone 16 Pro Max 256GB"/>
    <n v="2"/>
    <n v="1082.0512000000001"/>
    <n v="1119"/>
    <n v="2238"/>
    <n v="36.948799999999999"/>
    <n v="73.900000000000006"/>
    <n v="3.3"/>
    <s v="V0022"/>
    <x v="13"/>
    <s v="KPUD"/>
    <s v="EXP"/>
    <s v="Geräte"/>
    <x v="8"/>
    <n v="2"/>
    <n v="1082.0512000000001"/>
    <n v="1119"/>
    <n v="2238"/>
    <n v="36.948799999999999"/>
    <n v="73.900000000000006"/>
    <n v="3.3020554066130477E-2"/>
    <n v="1"/>
    <m/>
    <x v="0"/>
    <s v="Nein"/>
    <x v="0"/>
  </r>
  <r>
    <n v="14575414"/>
    <x v="9"/>
    <x v="0"/>
    <n v="2001454"/>
    <s v="Sofortrechnung"/>
    <s v="Yasar.Yigitbilek"/>
    <x v="0"/>
    <s v="30849"/>
    <s v="multibrand project 3,0 srl"/>
    <x v="1"/>
    <s v="2"/>
    <s v="101030517"/>
    <x v="329"/>
    <s v="Samsung X810N Tab S9+ 256GB [WiFi]"/>
    <n v="1"/>
    <n v="555"/>
    <n v="595"/>
    <n v="595"/>
    <n v="40"/>
    <n v="40"/>
    <n v="6.72"/>
    <s v="V0022"/>
    <x v="13"/>
    <s v="KPUD"/>
    <s v="EXP"/>
    <s v="Geräte"/>
    <x v="8"/>
    <n v="1"/>
    <n v="555"/>
    <n v="595"/>
    <n v="595"/>
    <n v="40"/>
    <n v="40"/>
    <n v="6.7226890756302518E-2"/>
    <n v="1"/>
    <m/>
    <x v="0"/>
    <s v="Nein"/>
    <x v="0"/>
  </r>
  <r>
    <n v="14575414"/>
    <x v="9"/>
    <x v="0"/>
    <n v="2001454"/>
    <s v="Sofortrechnung"/>
    <s v="Yasar.Yigitbilek"/>
    <x v="0"/>
    <s v="30849"/>
    <s v="multibrand project 3,0 srl"/>
    <x v="1"/>
    <s v="3"/>
    <s v="101300178"/>
    <x v="723"/>
    <s v="Apple iPhone 14 Plus 512GB"/>
    <n v="1"/>
    <n v="621"/>
    <n v="669"/>
    <n v="669"/>
    <n v="48"/>
    <n v="48"/>
    <n v="7.17"/>
    <s v="V0022"/>
    <x v="13"/>
    <s v="KPUD"/>
    <s v="EXP"/>
    <s v="Geräte"/>
    <x v="8"/>
    <n v="1"/>
    <n v="621"/>
    <n v="669"/>
    <n v="669"/>
    <n v="48"/>
    <n v="48"/>
    <n v="7.1748878923766815E-2"/>
    <n v="1"/>
    <m/>
    <x v="0"/>
    <s v="Nein"/>
    <x v="0"/>
  </r>
  <r>
    <n v="14575414"/>
    <x v="9"/>
    <x v="0"/>
    <n v="2001454"/>
    <s v="Sofortrechnung"/>
    <s v="Yasar.Yigitbilek"/>
    <x v="0"/>
    <s v="30849"/>
    <s v="multibrand project 3,0 srl"/>
    <x v="1"/>
    <s v="4"/>
    <s v="100302926"/>
    <x v="111"/>
    <s v="Apple iPhone 15 Pro Max 256GB"/>
    <n v="1"/>
    <n v="980.38649999999996"/>
    <n v="1025"/>
    <n v="1025"/>
    <n v="44.613500000000002"/>
    <n v="44.61"/>
    <n v="4.3499999999999996"/>
    <s v="V0022"/>
    <x v="13"/>
    <s v="KPUD"/>
    <s v="EXP"/>
    <s v="Geräte"/>
    <x v="8"/>
    <n v="1"/>
    <n v="980.38649999999996"/>
    <n v="1025"/>
    <n v="1025"/>
    <n v="44.613500000000002"/>
    <n v="44.61"/>
    <n v="4.3521951219512196E-2"/>
    <n v="1"/>
    <m/>
    <x v="0"/>
    <s v="Nein"/>
    <x v="0"/>
  </r>
  <r>
    <n v="14575264"/>
    <x v="9"/>
    <x v="0"/>
    <n v="2001455"/>
    <s v="Sofortrechnung"/>
    <s v="eam\bekir.ahmed"/>
    <x v="0"/>
    <s v="30597"/>
    <s v="MASTER ELE O.E."/>
    <x v="0"/>
    <s v="1"/>
    <s v="200690082"/>
    <x v="119"/>
    <s v="Xiaomi Redmi Watch 5 Active"/>
    <n v="20"/>
    <n v="19.79"/>
    <n v="23"/>
    <n v="460"/>
    <n v="3.21"/>
    <n v="64.2"/>
    <n v="13.95"/>
    <s v="V0164"/>
    <x v="4"/>
    <s v="VKASSE"/>
    <s v="EXP"/>
    <s v="Zubehör"/>
    <x v="4"/>
    <n v="20"/>
    <n v="19.79"/>
    <n v="23"/>
    <n v="460"/>
    <n v="3.21"/>
    <n v="64.2"/>
    <n v="0.13956521739130434"/>
    <n v="1"/>
    <m/>
    <x v="0"/>
    <s v="Nein"/>
    <x v="0"/>
  </r>
  <r>
    <n v="14575264"/>
    <x v="9"/>
    <x v="0"/>
    <n v="2001455"/>
    <s v="Sofortrechnung"/>
    <s v="eam\bekir.ahmed"/>
    <x v="0"/>
    <s v="30597"/>
    <s v="MASTER ELE O.E."/>
    <x v="0"/>
    <s v="2"/>
    <s v="200370119"/>
    <x v="179"/>
    <s v="Huawei Watch D2 (Luca-B10L)"/>
    <n v="1"/>
    <n v="298.3"/>
    <n v="305"/>
    <n v="305"/>
    <n v="6.7"/>
    <n v="6.7"/>
    <n v="2.19"/>
    <s v="V0164"/>
    <x v="4"/>
    <s v="VKASSE"/>
    <s v="EXP"/>
    <s v="Zubehör"/>
    <x v="4"/>
    <n v="1"/>
    <n v="298.3"/>
    <n v="305"/>
    <n v="305"/>
    <n v="6.7"/>
    <n v="6.7"/>
    <n v="2.1967213114754098E-2"/>
    <n v="1"/>
    <m/>
    <x v="0"/>
    <s v="Nein"/>
    <x v="0"/>
  </r>
  <r>
    <n v="14575264"/>
    <x v="9"/>
    <x v="0"/>
    <n v="2001455"/>
    <s v="Sofortrechnung"/>
    <s v="eam\bekir.ahmed"/>
    <x v="0"/>
    <s v="30597"/>
    <s v="MASTER ELE O.E."/>
    <x v="0"/>
    <s v="3"/>
    <s v="200370113"/>
    <x v="660"/>
    <s v="Huawei Watch GT5 Pro 46mm (Vili-B29F)"/>
    <n v="1"/>
    <n v="265.73"/>
    <n v="270"/>
    <n v="270"/>
    <n v="4.2699999999999996"/>
    <n v="4.2699999999999996"/>
    <n v="1.58"/>
    <s v="V0164"/>
    <x v="4"/>
    <s v="VKASSE"/>
    <s v="EXP"/>
    <s v="Zubehör"/>
    <x v="4"/>
    <n v="1"/>
    <n v="265.73"/>
    <n v="270"/>
    <n v="270"/>
    <n v="4.2699999999999996"/>
    <n v="4.2699999999999996"/>
    <n v="1.5814814814814813E-2"/>
    <n v="1"/>
    <m/>
    <x v="0"/>
    <s v="Nein"/>
    <x v="0"/>
  </r>
  <r>
    <n v="14575264"/>
    <x v="9"/>
    <x v="0"/>
    <n v="2001455"/>
    <s v="Sofortrechnung"/>
    <s v="eam\bekir.ahmed"/>
    <x v="0"/>
    <s v="30597"/>
    <s v="MASTER ELE O.E."/>
    <x v="0"/>
    <s v="4"/>
    <s v="200370115"/>
    <x v="475"/>
    <s v="Huawei Watch GT5 46mm (Vili-B19F)"/>
    <n v="2"/>
    <n v="167.54900000000001"/>
    <n v="185"/>
    <n v="370"/>
    <n v="17.451000000000001"/>
    <n v="34.9"/>
    <n v="9.43"/>
    <s v="V0164"/>
    <x v="4"/>
    <s v="VKASSE"/>
    <s v="EXP"/>
    <s v="Zubehör"/>
    <x v="4"/>
    <n v="2"/>
    <n v="167.54900000000001"/>
    <n v="185"/>
    <n v="370"/>
    <n v="17.451000000000001"/>
    <n v="34.9"/>
    <n v="9.4324324324324318E-2"/>
    <n v="1"/>
    <m/>
    <x v="0"/>
    <s v="Nein"/>
    <x v="0"/>
  </r>
  <r>
    <n v="14575264"/>
    <x v="9"/>
    <x v="0"/>
    <n v="2001455"/>
    <s v="Sofortrechnung"/>
    <s v="eam\bekir.ahmed"/>
    <x v="0"/>
    <s v="30597"/>
    <s v="MASTER ELE O.E."/>
    <x v="0"/>
    <s v="5"/>
    <s v="200690081"/>
    <x v="390"/>
    <s v="Xiaomi Redmi Watch 5 Active"/>
    <n v="20"/>
    <n v="19.79"/>
    <n v="23"/>
    <n v="460"/>
    <n v="3.21"/>
    <n v="64.2"/>
    <n v="13.95"/>
    <s v="V0164"/>
    <x v="4"/>
    <s v="VKASSE"/>
    <s v="EXP"/>
    <s v="Zubehör"/>
    <x v="4"/>
    <n v="20"/>
    <n v="19.79"/>
    <n v="23"/>
    <n v="460"/>
    <n v="3.21"/>
    <n v="64.2"/>
    <n v="0.13956521739130434"/>
    <n v="1"/>
    <m/>
    <x v="0"/>
    <s v="Nein"/>
    <x v="0"/>
  </r>
  <r>
    <n v="14575264"/>
    <x v="9"/>
    <x v="0"/>
    <n v="2001455"/>
    <s v="Sofortrechnung"/>
    <s v="eam\bekir.ahmed"/>
    <x v="0"/>
    <s v="30597"/>
    <s v="MASTER ELE O.E."/>
    <x v="0"/>
    <s v="6"/>
    <s v="200690083"/>
    <x v="724"/>
    <s v="Xiaomi Redmi Watch 5 Lite"/>
    <n v="10"/>
    <n v="30.32"/>
    <n v="33.5"/>
    <n v="335"/>
    <n v="3.18"/>
    <n v="31.8"/>
    <n v="9.49"/>
    <s v="V0164"/>
    <x v="4"/>
    <s v="VKASSE"/>
    <s v="EXP"/>
    <s v="Zubehör"/>
    <x v="4"/>
    <n v="10"/>
    <n v="30.32"/>
    <n v="33.5"/>
    <n v="335"/>
    <n v="3.18"/>
    <n v="31.8"/>
    <n v="9.4925373134328361E-2"/>
    <n v="1"/>
    <m/>
    <x v="0"/>
    <s v="Nein"/>
    <x v="0"/>
  </r>
  <r>
    <n v="14575264"/>
    <x v="9"/>
    <x v="0"/>
    <n v="2001455"/>
    <s v="Sofortrechnung"/>
    <s v="eam\bekir.ahmed"/>
    <x v="0"/>
    <s v="30597"/>
    <s v="MASTER ELE O.E."/>
    <x v="1"/>
    <s v="7"/>
    <s v="101030394"/>
    <x v="104"/>
    <s v="Samsung S928B S24 Ultra 5G 256GB"/>
    <n v="1"/>
    <n v="759"/>
    <n v="769"/>
    <n v="769"/>
    <n v="10"/>
    <n v="10"/>
    <n v="1.3"/>
    <s v="V0164"/>
    <x v="4"/>
    <s v="VKASSE"/>
    <s v="EXP"/>
    <s v="Geräte"/>
    <x v="4"/>
    <n v="1"/>
    <n v="759"/>
    <n v="769"/>
    <n v="769"/>
    <n v="10"/>
    <n v="10"/>
    <n v="1.3003901170351105E-2"/>
    <n v="1"/>
    <m/>
    <x v="0"/>
    <s v="Nein"/>
    <x v="0"/>
  </r>
  <r>
    <n v="14575264"/>
    <x v="9"/>
    <x v="0"/>
    <n v="2001455"/>
    <s v="Sofortrechnung"/>
    <s v="eam\bekir.ahmed"/>
    <x v="0"/>
    <s v="30597"/>
    <s v="MASTER ELE O.E."/>
    <x v="0"/>
    <s v="8"/>
    <s v="201300063"/>
    <x v="229"/>
    <s v="Apple AirPods 4"/>
    <n v="20"/>
    <n v="105.0431"/>
    <n v="114"/>
    <n v="2280"/>
    <n v="8.9568999999999992"/>
    <n v="179.14"/>
    <n v="7.85"/>
    <s v="V0164"/>
    <x v="4"/>
    <s v="VKASSE"/>
    <s v="EXP"/>
    <s v="Zubehör"/>
    <x v="4"/>
    <n v="20"/>
    <n v="105.0431"/>
    <n v="114"/>
    <n v="2280"/>
    <n v="8.9568999999999992"/>
    <n v="179.14"/>
    <n v="7.8570175438596485E-2"/>
    <n v="1"/>
    <m/>
    <x v="0"/>
    <s v="Nein"/>
    <x v="0"/>
  </r>
  <r>
    <n v="14575264"/>
    <x v="9"/>
    <x v="0"/>
    <n v="2001455"/>
    <s v="Sofortrechnung"/>
    <s v="eam\bekir.ahmed"/>
    <x v="0"/>
    <s v="30597"/>
    <s v="MASTER ELE O.E."/>
    <x v="0"/>
    <s v="9"/>
    <s v="200690080"/>
    <x v="580"/>
    <s v="Xiaomi Smart Band 9"/>
    <n v="10"/>
    <n v="24.026199999999999"/>
    <n v="27"/>
    <n v="270"/>
    <n v="2.9738000000000002"/>
    <n v="29.74"/>
    <n v="11.01"/>
    <s v="V0164"/>
    <x v="4"/>
    <s v="VKASSE"/>
    <s v="EXP"/>
    <s v="Zubehör"/>
    <x v="4"/>
    <n v="10"/>
    <n v="24.026199999999999"/>
    <n v="27"/>
    <n v="270"/>
    <n v="2.9738000000000002"/>
    <n v="29.74"/>
    <n v="0.11014814814814815"/>
    <n v="1"/>
    <m/>
    <x v="0"/>
    <s v="Nein"/>
    <x v="0"/>
  </r>
  <r>
    <n v="14575450"/>
    <x v="9"/>
    <x v="0"/>
    <n v="2001456"/>
    <s v="Sofortrechnung"/>
    <s v="eam\mustafa.oezer"/>
    <x v="2"/>
    <s v="27795"/>
    <s v="Ashop Neuwied"/>
    <x v="1"/>
    <s v="1"/>
    <s v="101030661"/>
    <x v="146"/>
    <s v="Samsung A165F A16 128GB"/>
    <n v="1"/>
    <n v="110.11790000000001"/>
    <n v="129"/>
    <n v="129"/>
    <n v="18.882100000000001"/>
    <n v="18.88"/>
    <n v="14.63"/>
    <s v="V0163"/>
    <x v="11"/>
    <s v="KABB5"/>
    <s v="FHK"/>
    <s v="Geräte"/>
    <x v="2"/>
    <n v="1"/>
    <n v="110.11790000000001"/>
    <n v="129"/>
    <n v="129"/>
    <n v="18.882100000000001"/>
    <n v="18.88"/>
    <n v="0.1463565891472868"/>
    <n v="1"/>
    <m/>
    <x v="0"/>
    <s v="Nein"/>
    <x v="0"/>
  </r>
  <r>
    <n v="14575450"/>
    <x v="9"/>
    <x v="0"/>
    <n v="2001456"/>
    <s v="Sofortrechnung"/>
    <s v="eam\mustafa.oezer"/>
    <x v="2"/>
    <s v="27795"/>
    <s v="Ashop Neuwied"/>
    <x v="1"/>
    <s v="2"/>
    <s v="101030658"/>
    <x v="424"/>
    <s v="Samsung A165F A16 128GB"/>
    <n v="1"/>
    <n v="109"/>
    <n v="129"/>
    <n v="129"/>
    <n v="20"/>
    <n v="20"/>
    <n v="15.5"/>
    <s v="V0163"/>
    <x v="11"/>
    <s v="KABB5"/>
    <s v="FHK"/>
    <s v="Geräte"/>
    <x v="2"/>
    <n v="1"/>
    <n v="109"/>
    <n v="129"/>
    <n v="129"/>
    <n v="20"/>
    <n v="20"/>
    <n v="0.15503875968992248"/>
    <n v="1"/>
    <m/>
    <x v="0"/>
    <s v="Nein"/>
    <x v="0"/>
  </r>
  <r>
    <n v="14574227"/>
    <x v="9"/>
    <x v="0"/>
    <n v="2001457"/>
    <s v="Sofortrechnung"/>
    <s v="eam\mustafa.oezer"/>
    <x v="1"/>
    <s v="21338"/>
    <s v="faro-com GmbH &amp; Co. KG"/>
    <x v="1"/>
    <s v="1"/>
    <s v="101030553"/>
    <x v="719"/>
    <s v="Aktualisierung nach Preispflege"/>
    <n v="3"/>
    <n v="560"/>
    <n v="669"/>
    <n v="2007"/>
    <n v="109"/>
    <n v="327"/>
    <n v="16.29"/>
    <s v="V0012"/>
    <x v="1"/>
    <s v="KÜB0"/>
    <s v="GRK"/>
    <s v="Geräte"/>
    <x v="1"/>
    <n v="3"/>
    <n v="560"/>
    <n v="669"/>
    <n v="2007"/>
    <n v="109"/>
    <n v="327"/>
    <n v="0.16292974588938713"/>
    <n v="1"/>
    <m/>
    <x v="0"/>
    <s v="Nein"/>
    <x v="0"/>
  </r>
  <r>
    <n v="14575405"/>
    <x v="9"/>
    <x v="0"/>
    <n v="2001458"/>
    <s v="Sofortrechnung"/>
    <s v="EAM\Erdal.Bircan"/>
    <x v="1"/>
    <s v="26898"/>
    <s v="Wortmann Telecom GmbH"/>
    <x v="1"/>
    <s v="1"/>
    <s v="100690585"/>
    <x v="489"/>
    <s v="Xiaomi Redmi Note 12 Pro+ 5G 8GB/256GB"/>
    <n v="1000"/>
    <n v="233.99080000000001"/>
    <n v="170"/>
    <n v="170000"/>
    <n v="-63.9908"/>
    <n v="-63990.8"/>
    <n v="-37.64"/>
    <s v="V0012"/>
    <x v="1"/>
    <s v="KÜB8"/>
    <s v="GRK"/>
    <s v="Geräte"/>
    <x v="1"/>
    <n v="1000"/>
    <n v="233.99080000000001"/>
    <n v="170"/>
    <n v="170000"/>
    <n v="-63.9908"/>
    <n v="-63990.8"/>
    <n v="-0.3764164705882353"/>
    <n v="1"/>
    <m/>
    <x v="0"/>
    <s v="Nein"/>
    <x v="1"/>
  </r>
  <r>
    <n v="14573261"/>
    <x v="9"/>
    <x v="0"/>
    <n v="2001459"/>
    <s v="Sofortrechnung"/>
    <s v="eam\mustafa.oezer"/>
    <x v="1"/>
    <s v="21338"/>
    <s v="faro-com GmbH &amp; Co. KG"/>
    <x v="1"/>
    <s v="1"/>
    <s v="100050285"/>
    <x v="297"/>
    <s v="Motorola Moto G35 5G 128GB"/>
    <n v="2"/>
    <n v="107.4945"/>
    <n v="112"/>
    <n v="224"/>
    <n v="4.5054999999999996"/>
    <n v="9.01"/>
    <n v="4.0199999999999996"/>
    <s v="V0012"/>
    <x v="1"/>
    <s v="KÜB0"/>
    <s v="GRK"/>
    <s v="Geräte"/>
    <x v="1"/>
    <n v="2"/>
    <n v="107.4945"/>
    <n v="112"/>
    <n v="224"/>
    <n v="4.5054999999999996"/>
    <n v="9.01"/>
    <n v="4.0223214285714286E-2"/>
    <n v="1"/>
    <m/>
    <x v="0"/>
    <s v="Nein"/>
    <x v="0"/>
  </r>
  <r>
    <n v="14575458"/>
    <x v="9"/>
    <x v="0"/>
    <n v="2001460"/>
    <s v="Sofortrechnung"/>
    <s v="eam\bekir.ahmed"/>
    <x v="1"/>
    <s v="10022"/>
    <s v="etronixx Sales GmbH"/>
    <x v="0"/>
    <s v="1"/>
    <s v="200060069"/>
    <x v="428"/>
    <s v="Google Pixel 8a Case"/>
    <n v="1"/>
    <n v="14.01"/>
    <n v="14"/>
    <n v="14"/>
    <n v="-0.01"/>
    <n v="-0.01"/>
    <n v="-7.0000000000000007E-2"/>
    <s v="V0042"/>
    <x v="5"/>
    <s v="KÜB14"/>
    <s v="GRK"/>
    <s v="Zubehör"/>
    <x v="5"/>
    <n v="1"/>
    <n v="14.01"/>
    <n v="14"/>
    <n v="14"/>
    <n v="-0.01"/>
    <n v="-0.01"/>
    <n v="-7.1428571428571429E-4"/>
    <n v="1"/>
    <m/>
    <x v="0"/>
    <s v="Nein"/>
    <x v="1"/>
  </r>
  <r>
    <n v="14575458"/>
    <x v="9"/>
    <x v="0"/>
    <n v="2001460"/>
    <s v="Sofortrechnung"/>
    <s v="eam\bekir.ahmed"/>
    <x v="1"/>
    <s v="10022"/>
    <s v="etronixx Sales GmbH"/>
    <x v="1"/>
    <s v="2"/>
    <s v="101030587"/>
    <x v="361"/>
    <s v="Samsung A256B A25 5G 256GB"/>
    <n v="1"/>
    <n v="180.64879999999999"/>
    <n v="199"/>
    <n v="199"/>
    <n v="18.351199999999999"/>
    <n v="18.350000000000001"/>
    <n v="9.2200000000000006"/>
    <s v="V0042"/>
    <x v="5"/>
    <s v="KÜB14"/>
    <s v="GRK"/>
    <s v="Geräte"/>
    <x v="5"/>
    <n v="1"/>
    <n v="180.64879999999999"/>
    <n v="199"/>
    <n v="199"/>
    <n v="18.351199999999999"/>
    <n v="18.350000000000001"/>
    <n v="9.2211055276381917E-2"/>
    <n v="1"/>
    <m/>
    <x v="0"/>
    <s v="Nein"/>
    <x v="0"/>
  </r>
  <r>
    <n v="14575458"/>
    <x v="9"/>
    <x v="0"/>
    <n v="2001460"/>
    <s v="Sofortrechnung"/>
    <s v="eam\bekir.ahmed"/>
    <x v="1"/>
    <s v="10022"/>
    <s v="etronixx Sales GmbH"/>
    <x v="0"/>
    <s v="3"/>
    <s v="200060083"/>
    <x v="725"/>
    <s v="Google Pixel 9/9 Pro Case"/>
    <n v="1"/>
    <n v="16.010000000000002"/>
    <n v="18"/>
    <n v="18"/>
    <n v="1.99"/>
    <n v="1.99"/>
    <n v="11.05"/>
    <s v="V0042"/>
    <x v="5"/>
    <s v="KÜB14"/>
    <s v="GRK"/>
    <s v="Zubehör"/>
    <x v="5"/>
    <n v="1"/>
    <n v="16.010000000000002"/>
    <n v="18"/>
    <n v="18"/>
    <n v="1.99"/>
    <n v="1.99"/>
    <n v="0.11055555555555556"/>
    <n v="1"/>
    <m/>
    <x v="0"/>
    <s v="Nein"/>
    <x v="0"/>
  </r>
  <r>
    <n v="14575458"/>
    <x v="9"/>
    <x v="0"/>
    <n v="2001460"/>
    <s v="Sofortrechnung"/>
    <s v="eam\bekir.ahmed"/>
    <x v="1"/>
    <s v="10022"/>
    <s v="etronixx Sales GmbH"/>
    <x v="1"/>
    <s v="4"/>
    <s v="101690243"/>
    <x v="308"/>
    <s v="Xiaomi POCO X6 Pro 5G 12GB/512GB"/>
    <n v="1"/>
    <n v="246.17310000000001"/>
    <n v="269"/>
    <n v="269"/>
    <n v="22.826899999999998"/>
    <n v="22.83"/>
    <n v="8.48"/>
    <s v="V0042"/>
    <x v="5"/>
    <s v="KÜB14"/>
    <s v="GRK"/>
    <s v="Geräte"/>
    <x v="5"/>
    <n v="1"/>
    <n v="246.17310000000001"/>
    <n v="269"/>
    <n v="269"/>
    <n v="22.826899999999998"/>
    <n v="22.83"/>
    <n v="8.486988847583643E-2"/>
    <n v="1"/>
    <m/>
    <x v="0"/>
    <s v="Nein"/>
    <x v="0"/>
  </r>
  <r>
    <n v="14575458"/>
    <x v="9"/>
    <x v="0"/>
    <n v="2001460"/>
    <s v="Sofortrechnung"/>
    <s v="eam\bekir.ahmed"/>
    <x v="1"/>
    <s v="10022"/>
    <s v="etronixx Sales GmbH"/>
    <x v="1"/>
    <s v="5"/>
    <s v="101030232"/>
    <x v="485"/>
    <s v="Samsung A546B A54 5G 128GB"/>
    <n v="1"/>
    <n v="220"/>
    <n v="244"/>
    <n v="244"/>
    <n v="24"/>
    <n v="24"/>
    <n v="9.83"/>
    <s v="V0042"/>
    <x v="5"/>
    <s v="KÜB14"/>
    <s v="GRK"/>
    <s v="Geräte"/>
    <x v="5"/>
    <n v="1"/>
    <n v="220"/>
    <n v="244"/>
    <n v="244"/>
    <n v="24"/>
    <n v="24"/>
    <n v="9.8360655737704916E-2"/>
    <n v="1"/>
    <m/>
    <x v="0"/>
    <s v="Nein"/>
    <x v="0"/>
  </r>
  <r>
    <n v="14575396"/>
    <x v="9"/>
    <x v="0"/>
    <n v="2001461"/>
    <s v="Sofortrechnung"/>
    <s v="eam\mustafa.oezer"/>
    <x v="2"/>
    <s v="29170"/>
    <s v="Mymobilestore"/>
    <x v="5"/>
    <s v="1"/>
    <s v="600130000"/>
    <x v="223"/>
    <m/>
    <n v="20"/>
    <n v="5.87"/>
    <n v="6"/>
    <n v="120"/>
    <n v="0.13"/>
    <n v="2.6"/>
    <n v="2.16"/>
    <s v="V0163"/>
    <x v="11"/>
    <s v="KABB14"/>
    <s v="FHK"/>
    <s v="Prepaid"/>
    <x v="2"/>
    <n v="20"/>
    <n v="5.87"/>
    <n v="6"/>
    <n v="120"/>
    <n v="0.13"/>
    <n v="2.6"/>
    <n v="2.1666666666666667E-2"/>
    <n v="1"/>
    <m/>
    <x v="0"/>
    <s v="Nein"/>
    <x v="0"/>
  </r>
  <r>
    <n v="14573810"/>
    <x v="9"/>
    <x v="0"/>
    <n v="2001462"/>
    <s v="Sofortrechnung"/>
    <s v="eam\mustafa.oezer"/>
    <x v="0"/>
    <s v="28239"/>
    <s v="Fonua LTD"/>
    <x v="1"/>
    <s v="1"/>
    <s v="101030564"/>
    <x v="713"/>
    <s v="Samsung F956B Z Fold6 5G 256GB"/>
    <n v="40"/>
    <n v="985"/>
    <n v="1049"/>
    <n v="41960"/>
    <n v="64"/>
    <n v="2560"/>
    <n v="6.1"/>
    <s v="V0140"/>
    <x v="15"/>
    <s v="KPUD"/>
    <s v="EXP"/>
    <s v="Geräte"/>
    <x v="10"/>
    <n v="40"/>
    <n v="985"/>
    <n v="1049"/>
    <n v="41960"/>
    <n v="64"/>
    <n v="2560"/>
    <n v="6.1010486177311724E-2"/>
    <n v="1"/>
    <m/>
    <x v="0"/>
    <s v="Nein"/>
    <x v="0"/>
  </r>
  <r>
    <n v="14573810"/>
    <x v="9"/>
    <x v="0"/>
    <n v="2001462"/>
    <s v="Sofortrechnung"/>
    <s v="eam\mustafa.oezer"/>
    <x v="0"/>
    <s v="28239"/>
    <s v="Fonua LTD"/>
    <x v="1"/>
    <s v="2"/>
    <s v="101030546"/>
    <x v="714"/>
    <s v="Samsung F956B Z Fold6 5G 256GB"/>
    <n v="20"/>
    <n v="985"/>
    <n v="1049"/>
    <n v="20980"/>
    <n v="64"/>
    <n v="1280"/>
    <n v="6.1"/>
    <s v="V0140"/>
    <x v="15"/>
    <s v="KPUD"/>
    <s v="EXP"/>
    <s v="Geräte"/>
    <x v="10"/>
    <n v="20"/>
    <n v="985"/>
    <n v="1049"/>
    <n v="20980"/>
    <n v="64"/>
    <n v="1280"/>
    <n v="6.1010486177311724E-2"/>
    <n v="1"/>
    <m/>
    <x v="0"/>
    <s v="Nein"/>
    <x v="0"/>
  </r>
  <r>
    <n v="14572024"/>
    <x v="9"/>
    <x v="0"/>
    <n v="2001463"/>
    <s v="Sofortrechnung"/>
    <s v="eam\mustafa.oezer"/>
    <x v="0"/>
    <s v="28239"/>
    <s v="Fonua LTD"/>
    <x v="1"/>
    <s v="1"/>
    <s v="101030553"/>
    <x v="719"/>
    <s v="Aktualisierung nach Preispflege"/>
    <n v="100"/>
    <n v="560"/>
    <n v="605"/>
    <n v="60500"/>
    <n v="45"/>
    <n v="4500"/>
    <n v="7.43"/>
    <s v="V0140"/>
    <x v="15"/>
    <s v="KPUD"/>
    <s v="EXP"/>
    <s v="Geräte"/>
    <x v="10"/>
    <n v="100"/>
    <n v="560"/>
    <n v="605"/>
    <n v="60500"/>
    <n v="45"/>
    <n v="4500"/>
    <n v="7.43801652892562E-2"/>
    <n v="1"/>
    <m/>
    <x v="0"/>
    <s v="Nein"/>
    <x v="0"/>
  </r>
  <r>
    <n v="14575468"/>
    <x v="9"/>
    <x v="0"/>
    <n v="2001464"/>
    <s v="Sofortrechnung"/>
    <s v="eam\mustafa.oezer"/>
    <x v="0"/>
    <s v="30881"/>
    <s v="EVOLUTION PREST SYSTEMS SRL"/>
    <x v="1"/>
    <s v="1"/>
    <s v="101030553"/>
    <x v="719"/>
    <s v="Aktualisierung nach Preispflege"/>
    <n v="40"/>
    <n v="560"/>
    <n v="664"/>
    <n v="26560"/>
    <n v="104"/>
    <n v="4160"/>
    <n v="15.66"/>
    <s v="V0027"/>
    <x v="9"/>
    <s v="VKASSE"/>
    <s v="EXP"/>
    <s v="Geräte"/>
    <x v="7"/>
    <n v="40"/>
    <n v="560"/>
    <n v="664"/>
    <n v="26560"/>
    <n v="104"/>
    <n v="4160"/>
    <n v="0.15662650602409639"/>
    <n v="1"/>
    <m/>
    <x v="0"/>
    <s v="Nein"/>
    <x v="0"/>
  </r>
  <r>
    <n v="14575364"/>
    <x v="9"/>
    <x v="0"/>
    <n v="2001465"/>
    <s v="Sofortrechnung"/>
    <s v="Yasar.Yigitbilek"/>
    <x v="0"/>
    <s v="30637"/>
    <s v="SC FANPLACE IT SRL"/>
    <x v="3"/>
    <s v="1"/>
    <s v="900010011"/>
    <x v="36"/>
    <s v="Sonstiges"/>
    <n v="1"/>
    <n v="0"/>
    <n v="15"/>
    <n v="15"/>
    <n v="15"/>
    <n v="15"/>
    <m/>
    <s v="V0023"/>
    <x v="3"/>
    <s v="KÜB8"/>
    <s v="EXP"/>
    <s v="Sonstige"/>
    <x v="3"/>
    <n v="1"/>
    <n v="0"/>
    <n v="15"/>
    <n v="15"/>
    <n v="15"/>
    <n v="15"/>
    <n v="1"/>
    <n v="1"/>
    <m/>
    <x v="2"/>
    <s v="Ja"/>
    <x v="0"/>
  </r>
  <r>
    <n v="14575364"/>
    <x v="9"/>
    <x v="0"/>
    <n v="2001465"/>
    <s v="Sofortrechnung"/>
    <s v="Yasar.Yigitbilek"/>
    <x v="0"/>
    <s v="30637"/>
    <s v="SC FANPLACE IT SRL"/>
    <x v="0"/>
    <s v="2"/>
    <s v="200050024"/>
    <x v="173"/>
    <s v="Motorola Moto Buds"/>
    <n v="2"/>
    <n v="18.688199999999998"/>
    <n v="22"/>
    <n v="44"/>
    <n v="3.3117999999999999"/>
    <n v="6.62"/>
    <n v="15.05"/>
    <s v="V0023"/>
    <x v="3"/>
    <s v="KÜB8"/>
    <s v="EXP"/>
    <s v="Zubehör"/>
    <x v="3"/>
    <n v="2"/>
    <n v="18.688199999999998"/>
    <n v="22"/>
    <n v="44"/>
    <n v="3.3117999999999999"/>
    <n v="6.62"/>
    <n v="0.15045454545454545"/>
    <n v="1"/>
    <m/>
    <x v="0"/>
    <s v="Nein"/>
    <x v="0"/>
  </r>
  <r>
    <n v="14575364"/>
    <x v="9"/>
    <x v="0"/>
    <n v="2001465"/>
    <s v="Sofortrechnung"/>
    <s v="Yasar.Yigitbilek"/>
    <x v="0"/>
    <s v="30637"/>
    <s v="SC FANPLACE IT SRL"/>
    <x v="0"/>
    <s v="3"/>
    <s v="200370049"/>
    <x v="626"/>
    <s v="Huawei Watch Ultimate Titan"/>
    <n v="1"/>
    <n v="450.96"/>
    <n v="465"/>
    <n v="465"/>
    <n v="14.04"/>
    <n v="14.04"/>
    <n v="3.01"/>
    <s v="V0023"/>
    <x v="3"/>
    <s v="KÜB8"/>
    <s v="EXP"/>
    <s v="Zubehör"/>
    <x v="3"/>
    <n v="1"/>
    <n v="450.96"/>
    <n v="465"/>
    <n v="465"/>
    <n v="14.04"/>
    <n v="14.04"/>
    <n v="3.0193548387096772E-2"/>
    <n v="1"/>
    <m/>
    <x v="0"/>
    <s v="Nein"/>
    <x v="0"/>
  </r>
  <r>
    <n v="14575364"/>
    <x v="9"/>
    <x v="0"/>
    <n v="2001465"/>
    <s v="Sofortrechnung"/>
    <s v="Yasar.Yigitbilek"/>
    <x v="0"/>
    <s v="30637"/>
    <s v="SC FANPLACE IT SRL"/>
    <x v="0"/>
    <s v="4"/>
    <s v="200370066"/>
    <x v="726"/>
    <s v="Huawei Watch GT4 46mm (Phoinix-B19W)"/>
    <n v="1"/>
    <n v="137.22"/>
    <n v="145"/>
    <n v="145"/>
    <n v="7.78"/>
    <n v="7.78"/>
    <n v="5.36"/>
    <s v="V0023"/>
    <x v="3"/>
    <s v="KÜB8"/>
    <s v="EXP"/>
    <s v="Zubehör"/>
    <x v="3"/>
    <n v="1"/>
    <n v="137.22"/>
    <n v="145"/>
    <n v="145"/>
    <n v="7.78"/>
    <n v="7.78"/>
    <n v="5.3655172413793105E-2"/>
    <n v="1"/>
    <m/>
    <x v="0"/>
    <s v="Nein"/>
    <x v="0"/>
  </r>
  <r>
    <n v="14575364"/>
    <x v="9"/>
    <x v="0"/>
    <n v="2001465"/>
    <s v="Sofortrechnung"/>
    <s v="Yasar.Yigitbilek"/>
    <x v="0"/>
    <s v="30637"/>
    <s v="SC FANPLACE IT SRL"/>
    <x v="1"/>
    <s v="5"/>
    <s v="101310033"/>
    <x v="455"/>
    <s v="Honor X6B 128GB"/>
    <n v="3"/>
    <n v="71"/>
    <n v="75"/>
    <n v="225"/>
    <n v="4"/>
    <n v="12"/>
    <n v="5.33"/>
    <s v="V0023"/>
    <x v="3"/>
    <s v="KÜB8"/>
    <s v="EXP"/>
    <s v="Geräte"/>
    <x v="3"/>
    <n v="3"/>
    <n v="71"/>
    <n v="75"/>
    <n v="225"/>
    <n v="4"/>
    <n v="12"/>
    <n v="5.3333333333333337E-2"/>
    <n v="1"/>
    <m/>
    <x v="0"/>
    <s v="Nein"/>
    <x v="0"/>
  </r>
  <r>
    <n v="14575364"/>
    <x v="9"/>
    <x v="0"/>
    <n v="2001465"/>
    <s v="Sofortrechnung"/>
    <s v="Yasar.Yigitbilek"/>
    <x v="0"/>
    <s v="30637"/>
    <s v="SC FANPLACE IT SRL"/>
    <x v="1"/>
    <s v="6"/>
    <s v="101690244"/>
    <x v="256"/>
    <s v="Xiaomi POCO X6 Pro 5G 12GB/512GB"/>
    <n v="1"/>
    <n v="246.00569999999999"/>
    <n v="267"/>
    <n v="267"/>
    <n v="20.994299999999999"/>
    <n v="20.99"/>
    <n v="7.86"/>
    <s v="V0023"/>
    <x v="3"/>
    <s v="KÜB8"/>
    <s v="EXP"/>
    <s v="Geräte"/>
    <x v="3"/>
    <n v="1"/>
    <n v="246.00569999999999"/>
    <n v="267"/>
    <n v="267"/>
    <n v="20.994299999999999"/>
    <n v="20.99"/>
    <n v="7.8614232209737817E-2"/>
    <n v="1"/>
    <m/>
    <x v="0"/>
    <s v="Nein"/>
    <x v="0"/>
  </r>
  <r>
    <n v="14575364"/>
    <x v="9"/>
    <x v="0"/>
    <n v="2001465"/>
    <s v="Sofortrechnung"/>
    <s v="Yasar.Yigitbilek"/>
    <x v="0"/>
    <s v="30637"/>
    <s v="SC FANPLACE IT SRL"/>
    <x v="1"/>
    <s v="7"/>
    <s v="101690302"/>
    <x v="707"/>
    <s v="Xiaomi 14 5G 12GB/512GB"/>
    <n v="1"/>
    <n v="529"/>
    <n v="545"/>
    <n v="545"/>
    <n v="16"/>
    <n v="16"/>
    <n v="2.93"/>
    <s v="V0023"/>
    <x v="3"/>
    <s v="KÜB8"/>
    <s v="EXP"/>
    <s v="Geräte"/>
    <x v="3"/>
    <n v="1"/>
    <n v="529"/>
    <n v="545"/>
    <n v="545"/>
    <n v="16"/>
    <n v="16"/>
    <n v="2.9357798165137616E-2"/>
    <n v="1"/>
    <m/>
    <x v="0"/>
    <s v="Nein"/>
    <x v="0"/>
  </r>
  <r>
    <n v="14575364"/>
    <x v="9"/>
    <x v="0"/>
    <n v="2001465"/>
    <s v="Sofortrechnung"/>
    <s v="Yasar.Yigitbilek"/>
    <x v="0"/>
    <s v="30637"/>
    <s v="SC FANPLACE IT SRL"/>
    <x v="1"/>
    <s v="8"/>
    <s v="101310028"/>
    <x v="238"/>
    <s v="Honor 200 512GB"/>
    <n v="1"/>
    <n v="276.61900000000003"/>
    <n v="282"/>
    <n v="282"/>
    <n v="5.3810000000000002"/>
    <n v="5.38"/>
    <n v="1.9"/>
    <s v="V0023"/>
    <x v="3"/>
    <s v="KÜB8"/>
    <s v="EXP"/>
    <s v="Geräte"/>
    <x v="3"/>
    <n v="1"/>
    <n v="276.61900000000003"/>
    <n v="282"/>
    <n v="282"/>
    <n v="5.3810000000000002"/>
    <n v="5.38"/>
    <n v="1.9078014184397162E-2"/>
    <n v="1"/>
    <m/>
    <x v="0"/>
    <s v="Nein"/>
    <x v="0"/>
  </r>
  <r>
    <n v="14575364"/>
    <x v="9"/>
    <x v="0"/>
    <n v="2001465"/>
    <s v="Sofortrechnung"/>
    <s v="Yasar.Yigitbilek"/>
    <x v="0"/>
    <s v="30637"/>
    <s v="SC FANPLACE IT SRL"/>
    <x v="1"/>
    <s v="9"/>
    <s v="101690346"/>
    <x v="291"/>
    <s v="Xiaomi Redmi A3 4GB/128GB"/>
    <n v="1"/>
    <n v="64"/>
    <n v="69"/>
    <n v="69"/>
    <n v="5"/>
    <n v="5"/>
    <n v="7.24"/>
    <s v="V0023"/>
    <x v="3"/>
    <s v="KÜB8"/>
    <s v="EXP"/>
    <s v="Geräte"/>
    <x v="3"/>
    <n v="1"/>
    <n v="64"/>
    <n v="69"/>
    <n v="69"/>
    <n v="5"/>
    <n v="5"/>
    <n v="7.2463768115942032E-2"/>
    <n v="1"/>
    <m/>
    <x v="0"/>
    <s v="Nein"/>
    <x v="0"/>
  </r>
  <r>
    <n v="14575364"/>
    <x v="9"/>
    <x v="0"/>
    <n v="2001465"/>
    <s v="Sofortrechnung"/>
    <s v="Yasar.Yigitbilek"/>
    <x v="0"/>
    <s v="30637"/>
    <s v="SC FANPLACE IT SRL"/>
    <x v="1"/>
    <s v="10"/>
    <s v="100690585"/>
    <x v="489"/>
    <s v="Xiaomi Redmi Note 12 Pro+ 5G 8GB/256GB"/>
    <n v="1"/>
    <n v="233.99080000000001"/>
    <n v="192"/>
    <n v="192"/>
    <n v="-41.9908"/>
    <n v="-41.99"/>
    <n v="-21.87"/>
    <s v="V0023"/>
    <x v="3"/>
    <s v="KÜB8"/>
    <s v="EXP"/>
    <s v="Geräte"/>
    <x v="3"/>
    <n v="1"/>
    <n v="233.99080000000001"/>
    <n v="192"/>
    <n v="192"/>
    <n v="-41.9908"/>
    <n v="-41.99"/>
    <n v="-0.21869791666666669"/>
    <n v="1"/>
    <m/>
    <x v="0"/>
    <s v="Nein"/>
    <x v="1"/>
  </r>
  <r>
    <n v="14575364"/>
    <x v="9"/>
    <x v="0"/>
    <n v="2001465"/>
    <s v="Sofortrechnung"/>
    <s v="Yasar.Yigitbilek"/>
    <x v="0"/>
    <s v="30637"/>
    <s v="SC FANPLACE IT SRL"/>
    <x v="0"/>
    <s v="11"/>
    <s v="200690081"/>
    <x v="390"/>
    <s v="Xiaomi Redmi Watch 5 Active"/>
    <n v="30"/>
    <n v="19.79"/>
    <n v="22"/>
    <n v="660"/>
    <n v="2.21"/>
    <n v="66.3"/>
    <n v="10.039999999999999"/>
    <s v="V0023"/>
    <x v="3"/>
    <s v="KÜB8"/>
    <s v="EXP"/>
    <s v="Zubehör"/>
    <x v="3"/>
    <n v="30"/>
    <n v="19.79"/>
    <n v="22"/>
    <n v="660"/>
    <n v="2.21"/>
    <n v="66.3"/>
    <n v="0.10045454545454545"/>
    <n v="1"/>
    <m/>
    <x v="0"/>
    <s v="Nein"/>
    <x v="0"/>
  </r>
  <r>
    <n v="14575364"/>
    <x v="9"/>
    <x v="0"/>
    <n v="2001465"/>
    <s v="Sofortrechnung"/>
    <s v="Yasar.Yigitbilek"/>
    <x v="0"/>
    <s v="30637"/>
    <s v="SC FANPLACE IT SRL"/>
    <x v="1"/>
    <s v="12"/>
    <s v="101030661"/>
    <x v="146"/>
    <s v="Samsung A165F A16 128GB"/>
    <n v="1"/>
    <n v="110.11790000000001"/>
    <n v="121"/>
    <n v="121"/>
    <n v="10.882099999999999"/>
    <n v="10.88"/>
    <n v="8.99"/>
    <s v="V0023"/>
    <x v="3"/>
    <s v="KÜB8"/>
    <s v="EXP"/>
    <s v="Geräte"/>
    <x v="3"/>
    <n v="1"/>
    <n v="110.11790000000001"/>
    <n v="121"/>
    <n v="121"/>
    <n v="10.882099999999999"/>
    <n v="10.88"/>
    <n v="8.9917355371900834E-2"/>
    <n v="1"/>
    <m/>
    <x v="0"/>
    <s v="Nein"/>
    <x v="0"/>
  </r>
  <r>
    <n v="14575364"/>
    <x v="9"/>
    <x v="0"/>
    <n v="2001465"/>
    <s v="Sofortrechnung"/>
    <s v="Yasar.Yigitbilek"/>
    <x v="0"/>
    <s v="30637"/>
    <s v="SC FANPLACE IT SRL"/>
    <x v="1"/>
    <s v="13"/>
    <s v="101030399"/>
    <x v="171"/>
    <s v="Samsung S928B S24 Ultra 5G 512GB"/>
    <n v="1"/>
    <n v="901.34349999999995"/>
    <n v="835"/>
    <n v="835"/>
    <n v="-66.343500000000006"/>
    <n v="-66.34"/>
    <n v="-7.94"/>
    <s v="V0023"/>
    <x v="3"/>
    <s v="KÜB8"/>
    <s v="EXP"/>
    <s v="Geräte"/>
    <x v="3"/>
    <n v="1"/>
    <n v="901.34349999999995"/>
    <n v="835"/>
    <n v="835"/>
    <n v="-66.343500000000006"/>
    <n v="-66.34"/>
    <n v="-7.9449101796407184E-2"/>
    <n v="1"/>
    <m/>
    <x v="0"/>
    <s v="Nein"/>
    <x v="1"/>
  </r>
  <r>
    <n v="14575364"/>
    <x v="9"/>
    <x v="0"/>
    <n v="2001465"/>
    <s v="Sofortrechnung"/>
    <s v="Yasar.Yigitbilek"/>
    <x v="0"/>
    <s v="30637"/>
    <s v="SC FANPLACE IT SRL"/>
    <x v="0"/>
    <s v="14"/>
    <s v="200060080"/>
    <x v="583"/>
    <s v="Google Pixel 9/9 Pro Case"/>
    <n v="1"/>
    <n v="16.010000000000002"/>
    <n v="18.5"/>
    <n v="18.5"/>
    <n v="2.4900000000000002"/>
    <n v="2.4900000000000002"/>
    <n v="13.45"/>
    <s v="V0023"/>
    <x v="3"/>
    <s v="KÜB8"/>
    <s v="EXP"/>
    <s v="Zubehör"/>
    <x v="3"/>
    <n v="1"/>
    <n v="16.010000000000002"/>
    <n v="18.5"/>
    <n v="18.5"/>
    <n v="2.4900000000000002"/>
    <n v="2.4900000000000002"/>
    <n v="0.13459459459459461"/>
    <n v="1"/>
    <m/>
    <x v="0"/>
    <s v="Nein"/>
    <x v="0"/>
  </r>
  <r>
    <n v="14575364"/>
    <x v="9"/>
    <x v="0"/>
    <n v="2001465"/>
    <s v="Sofortrechnung"/>
    <s v="Yasar.Yigitbilek"/>
    <x v="0"/>
    <s v="30637"/>
    <s v="SC FANPLACE IT SRL"/>
    <x v="1"/>
    <s v="15"/>
    <s v="101030395"/>
    <x v="602"/>
    <s v="Samsung S928B S24 Ultra 5G 256GB"/>
    <n v="1"/>
    <n v="759"/>
    <n v="769"/>
    <n v="769"/>
    <n v="10"/>
    <n v="10"/>
    <n v="1.3"/>
    <s v="V0023"/>
    <x v="3"/>
    <s v="KÜB8"/>
    <s v="EXP"/>
    <s v="Geräte"/>
    <x v="3"/>
    <n v="1"/>
    <n v="759"/>
    <n v="769"/>
    <n v="769"/>
    <n v="10"/>
    <n v="10"/>
    <n v="1.3003901170351105E-2"/>
    <n v="1"/>
    <m/>
    <x v="0"/>
    <s v="Nein"/>
    <x v="0"/>
  </r>
  <r>
    <n v="14575364"/>
    <x v="9"/>
    <x v="0"/>
    <n v="2001465"/>
    <s v="Sofortrechnung"/>
    <s v="Yasar.Yigitbilek"/>
    <x v="0"/>
    <s v="30637"/>
    <s v="SC FANPLACE IT SRL"/>
    <x v="0"/>
    <s v="16"/>
    <s v="200050026"/>
    <x v="449"/>
    <s v="Motorola Moto Buds"/>
    <n v="1"/>
    <n v="19.299299999999999"/>
    <n v="22"/>
    <n v="22"/>
    <n v="2.7006999999999999"/>
    <n v="2.7"/>
    <n v="12.27"/>
    <s v="V0023"/>
    <x v="3"/>
    <s v="KÜB8"/>
    <s v="EXP"/>
    <s v="Zubehör"/>
    <x v="3"/>
    <n v="1"/>
    <n v="19.299299999999999"/>
    <n v="22"/>
    <n v="22"/>
    <n v="2.7006999999999999"/>
    <n v="2.7"/>
    <n v="0.12272727272727274"/>
    <n v="1"/>
    <m/>
    <x v="0"/>
    <s v="Nein"/>
    <x v="0"/>
  </r>
  <r>
    <n v="14575364"/>
    <x v="9"/>
    <x v="0"/>
    <n v="2001465"/>
    <s v="Sofortrechnung"/>
    <s v="Yasar.Yigitbilek"/>
    <x v="0"/>
    <s v="30637"/>
    <s v="SC FANPLACE IT SRL"/>
    <x v="1"/>
    <s v="17"/>
    <s v="101680032"/>
    <x v="674"/>
    <s v="OnePlus Nord 4 5G 12GB/256GB"/>
    <n v="1"/>
    <n v="305"/>
    <n v="329"/>
    <n v="329"/>
    <n v="24"/>
    <n v="24"/>
    <n v="7.29"/>
    <s v="V0023"/>
    <x v="3"/>
    <s v="KÜB8"/>
    <s v="EXP"/>
    <s v="Geräte"/>
    <x v="3"/>
    <n v="1"/>
    <n v="305"/>
    <n v="329"/>
    <n v="329"/>
    <n v="24"/>
    <n v="24"/>
    <n v="7.29483282674772E-2"/>
    <n v="1"/>
    <m/>
    <x v="0"/>
    <s v="Nein"/>
    <x v="0"/>
  </r>
  <r>
    <n v="14575364"/>
    <x v="9"/>
    <x v="0"/>
    <n v="2001465"/>
    <s v="Sofortrechnung"/>
    <s v="Yasar.Yigitbilek"/>
    <x v="0"/>
    <s v="30637"/>
    <s v="SC FANPLACE IT SRL"/>
    <x v="0"/>
    <s v="18"/>
    <s v="200370064"/>
    <x v="66"/>
    <s v="Huawei Watch GT4 41mm (Aurora-B19M)"/>
    <n v="2"/>
    <n v="149.23050000000001"/>
    <n v="154"/>
    <n v="308"/>
    <n v="4.7694999999999999"/>
    <n v="9.5399999999999991"/>
    <n v="3.09"/>
    <s v="V0023"/>
    <x v="3"/>
    <s v="KÜB8"/>
    <s v="EXP"/>
    <s v="Zubehör"/>
    <x v="3"/>
    <n v="2"/>
    <n v="149.23050000000001"/>
    <n v="154"/>
    <n v="308"/>
    <n v="4.7694999999999999"/>
    <n v="9.5399999999999991"/>
    <n v="3.097402597402597E-2"/>
    <n v="1"/>
    <m/>
    <x v="0"/>
    <s v="Nein"/>
    <x v="0"/>
  </r>
  <r>
    <n v="14575364"/>
    <x v="9"/>
    <x v="0"/>
    <n v="2001465"/>
    <s v="Sofortrechnung"/>
    <s v="Yasar.Yigitbilek"/>
    <x v="0"/>
    <s v="30637"/>
    <s v="SC FANPLACE IT SRL"/>
    <x v="0"/>
    <s v="19"/>
    <s v="200370064"/>
    <x v="66"/>
    <s v="Huawei Watch GT4 41mm (Aurora-B19M)"/>
    <n v="1"/>
    <n v="149.23050000000001"/>
    <n v="155"/>
    <n v="155"/>
    <n v="5.7694999999999999"/>
    <n v="5.77"/>
    <n v="3.72"/>
    <s v="V0023"/>
    <x v="3"/>
    <s v="KÜB8"/>
    <s v="EXP"/>
    <s v="Zubehör"/>
    <x v="3"/>
    <n v="1"/>
    <n v="149.23050000000001"/>
    <n v="155"/>
    <n v="155"/>
    <n v="5.7694999999999999"/>
    <n v="5.77"/>
    <n v="3.72258064516129E-2"/>
    <n v="1"/>
    <m/>
    <x v="0"/>
    <s v="Nein"/>
    <x v="0"/>
  </r>
  <r>
    <n v="14575364"/>
    <x v="9"/>
    <x v="0"/>
    <n v="2001465"/>
    <s v="Sofortrechnung"/>
    <s v="Yasar.Yigitbilek"/>
    <x v="0"/>
    <s v="30637"/>
    <s v="SC FANPLACE IT SRL"/>
    <x v="1"/>
    <s v="20"/>
    <s v="101690278"/>
    <x v="110"/>
    <s v="Xiaomi POCO F6 5G 12GB/512GB"/>
    <n v="1"/>
    <n v="277"/>
    <n v="295"/>
    <n v="295"/>
    <n v="18"/>
    <n v="18"/>
    <n v="6.1"/>
    <s v="V0023"/>
    <x v="3"/>
    <s v="KÜB8"/>
    <s v="EXP"/>
    <s v="Geräte"/>
    <x v="3"/>
    <n v="1"/>
    <n v="277"/>
    <n v="295"/>
    <n v="295"/>
    <n v="18"/>
    <n v="18"/>
    <n v="6.1016949152542375E-2"/>
    <n v="1"/>
    <m/>
    <x v="0"/>
    <s v="Nein"/>
    <x v="0"/>
  </r>
  <r>
    <n v="14575494"/>
    <x v="9"/>
    <x v="0"/>
    <n v="2001466"/>
    <s v="Sofortrechnung"/>
    <s v="eam\mustafa.oezer"/>
    <x v="0"/>
    <s v="25404"/>
    <s v="Edery International BV"/>
    <x v="1"/>
    <s v="1"/>
    <s v="101030583"/>
    <x v="211"/>
    <s v="Samsung A556B A55 5G 128GB EE"/>
    <n v="60"/>
    <n v="260"/>
    <n v="272"/>
    <n v="16320"/>
    <n v="12"/>
    <n v="720"/>
    <n v="4.41"/>
    <s v="V0164"/>
    <x v="4"/>
    <s v="KÜB8"/>
    <s v="EXP"/>
    <s v="Geräte"/>
    <x v="4"/>
    <n v="60"/>
    <n v="260"/>
    <n v="272"/>
    <n v="16320"/>
    <n v="12"/>
    <n v="720"/>
    <n v="4.4117647058823532E-2"/>
    <n v="1"/>
    <m/>
    <x v="0"/>
    <s v="Nein"/>
    <x v="0"/>
  </r>
  <r>
    <n v="14575494"/>
    <x v="9"/>
    <x v="0"/>
    <n v="2001466"/>
    <s v="Sofortrechnung"/>
    <s v="eam\mustafa.oezer"/>
    <x v="0"/>
    <s v="25404"/>
    <s v="Edery International BV"/>
    <x v="1"/>
    <s v="2"/>
    <s v="101030419"/>
    <x v="22"/>
    <s v="Samsung G556B Xcover 7 128GB EE"/>
    <n v="100"/>
    <n v="199.45939999999999"/>
    <n v="209"/>
    <n v="20900"/>
    <n v="9.5405999999999995"/>
    <n v="954.06"/>
    <n v="4.5599999999999996"/>
    <s v="V0164"/>
    <x v="4"/>
    <s v="KÜB8"/>
    <s v="EXP"/>
    <s v="Geräte"/>
    <x v="4"/>
    <n v="100"/>
    <n v="199.45939999999999"/>
    <n v="209"/>
    <n v="20900"/>
    <n v="9.5405999999999995"/>
    <n v="954.06"/>
    <n v="4.5648803827751196E-2"/>
    <n v="1"/>
    <m/>
    <x v="0"/>
    <s v="Nein"/>
    <x v="0"/>
  </r>
  <r>
    <n v="14575469"/>
    <x v="9"/>
    <x v="0"/>
    <n v="2001467"/>
    <s v="Sofortrechnung"/>
    <s v="eam\bekir.ahmed"/>
    <x v="0"/>
    <s v="30221"/>
    <s v="DCS ApS"/>
    <x v="1"/>
    <s v="1"/>
    <s v="101030456"/>
    <x v="305"/>
    <s v="Samsung A356B A35 5G 256GB"/>
    <n v="20"/>
    <n v="225.5"/>
    <n v="238"/>
    <n v="4760"/>
    <n v="12.5"/>
    <n v="250"/>
    <n v="5.25"/>
    <s v="V0164"/>
    <x v="4"/>
    <s v="KPUD"/>
    <s v="EXP"/>
    <s v="Geräte"/>
    <x v="4"/>
    <n v="20"/>
    <n v="225.5"/>
    <n v="238"/>
    <n v="4760"/>
    <n v="12.5"/>
    <n v="250"/>
    <n v="5.2521008403361345E-2"/>
    <n v="1"/>
    <m/>
    <x v="0"/>
    <s v="Nein"/>
    <x v="0"/>
  </r>
  <r>
    <n v="14575469"/>
    <x v="9"/>
    <x v="0"/>
    <n v="2001467"/>
    <s v="Sofortrechnung"/>
    <s v="eam\bekir.ahmed"/>
    <x v="0"/>
    <s v="30221"/>
    <s v="DCS ApS"/>
    <x v="1"/>
    <s v="2"/>
    <s v="101310031"/>
    <x v="381"/>
    <s v="Honor 200 Pro 512GB"/>
    <n v="1"/>
    <n v="360.71789999999999"/>
    <n v="374"/>
    <n v="374"/>
    <n v="13.2821"/>
    <n v="13.28"/>
    <n v="3.55"/>
    <s v="V0164"/>
    <x v="4"/>
    <s v="KPUD"/>
    <s v="EXP"/>
    <s v="Geräte"/>
    <x v="4"/>
    <n v="1"/>
    <n v="360.71789999999999"/>
    <n v="374"/>
    <n v="374"/>
    <n v="13.2821"/>
    <n v="13.28"/>
    <n v="3.5508021390374331E-2"/>
    <n v="1"/>
    <m/>
    <x v="0"/>
    <s v="Nein"/>
    <x v="0"/>
  </r>
  <r>
    <n v="14575469"/>
    <x v="9"/>
    <x v="0"/>
    <n v="2001467"/>
    <s v="Sofortrechnung"/>
    <s v="eam\bekir.ahmed"/>
    <x v="0"/>
    <s v="30221"/>
    <s v="DCS ApS"/>
    <x v="1"/>
    <s v="3"/>
    <s v="101690244"/>
    <x v="256"/>
    <s v="Xiaomi POCO X6 Pro 5G 12GB/512GB"/>
    <n v="5"/>
    <n v="246.00569999999999"/>
    <n v="264"/>
    <n v="1320"/>
    <n v="17.994299999999999"/>
    <n v="89.97"/>
    <n v="6.81"/>
    <s v="V0164"/>
    <x v="4"/>
    <s v="KPUD"/>
    <s v="EXP"/>
    <s v="Geräte"/>
    <x v="4"/>
    <n v="5"/>
    <n v="246.00569999999999"/>
    <n v="264"/>
    <n v="1320"/>
    <n v="17.994299999999999"/>
    <n v="89.97"/>
    <n v="6.8159090909090905E-2"/>
    <n v="1"/>
    <m/>
    <x v="0"/>
    <s v="Nein"/>
    <x v="0"/>
  </r>
  <r>
    <n v="14575469"/>
    <x v="9"/>
    <x v="0"/>
    <n v="2001467"/>
    <s v="Sofortrechnung"/>
    <s v="eam\bekir.ahmed"/>
    <x v="0"/>
    <s v="30221"/>
    <s v="DCS ApS"/>
    <x v="1"/>
    <s v="4"/>
    <s v="101030526"/>
    <x v="628"/>
    <s v="Samsung X110N Tab A9 128GB [WiFi]"/>
    <n v="5"/>
    <n v="117"/>
    <n v="124"/>
    <n v="620"/>
    <n v="7"/>
    <n v="35"/>
    <n v="5.64"/>
    <s v="V0164"/>
    <x v="4"/>
    <s v="KPUD"/>
    <s v="EXP"/>
    <s v="Geräte"/>
    <x v="4"/>
    <n v="5"/>
    <n v="117"/>
    <n v="124"/>
    <n v="620"/>
    <n v="7"/>
    <n v="35"/>
    <n v="5.6451612903225805E-2"/>
    <n v="1"/>
    <m/>
    <x v="0"/>
    <s v="Nein"/>
    <x v="0"/>
  </r>
  <r>
    <n v="14575469"/>
    <x v="9"/>
    <x v="0"/>
    <n v="2001467"/>
    <s v="Sofortrechnung"/>
    <s v="eam\bekir.ahmed"/>
    <x v="0"/>
    <s v="30221"/>
    <s v="DCS ApS"/>
    <x v="1"/>
    <s v="5"/>
    <s v="101280001"/>
    <x v="125"/>
    <s v="CAT S75 128GB"/>
    <n v="10"/>
    <n v="218.56469999999999"/>
    <n v="258"/>
    <n v="2580"/>
    <n v="39.435299999999998"/>
    <n v="394.35"/>
    <n v="15.28"/>
    <s v="V0164"/>
    <x v="4"/>
    <s v="KPUD"/>
    <s v="EXP"/>
    <s v="Geräte"/>
    <x v="4"/>
    <n v="10"/>
    <n v="218.56469999999999"/>
    <n v="258"/>
    <n v="2580"/>
    <n v="39.435299999999998"/>
    <n v="394.35"/>
    <n v="0.15284883720930234"/>
    <n v="1"/>
    <m/>
    <x v="0"/>
    <s v="Nein"/>
    <x v="0"/>
  </r>
  <r>
    <n v="14575469"/>
    <x v="9"/>
    <x v="0"/>
    <n v="2001467"/>
    <s v="Sofortrechnung"/>
    <s v="eam\bekir.ahmed"/>
    <x v="0"/>
    <s v="30221"/>
    <s v="DCS ApS"/>
    <x v="1"/>
    <s v="6"/>
    <s v="101030424"/>
    <x v="393"/>
    <s v="Samsung X210N Tab A9+ 128GB [WiFi]"/>
    <n v="20"/>
    <n v="164.9"/>
    <n v="178"/>
    <n v="3560"/>
    <n v="13.1"/>
    <n v="262"/>
    <n v="7.35"/>
    <s v="V0164"/>
    <x v="4"/>
    <s v="KPUD"/>
    <s v="EXP"/>
    <s v="Geräte"/>
    <x v="4"/>
    <n v="20"/>
    <n v="164.9"/>
    <n v="178"/>
    <n v="3560"/>
    <n v="13.1"/>
    <n v="262"/>
    <n v="7.3595505617977522E-2"/>
    <n v="1"/>
    <m/>
    <x v="0"/>
    <s v="Nein"/>
    <x v="0"/>
  </r>
  <r>
    <n v="14575469"/>
    <x v="9"/>
    <x v="0"/>
    <n v="2001467"/>
    <s v="Sofortrechnung"/>
    <s v="eam\bekir.ahmed"/>
    <x v="0"/>
    <s v="30221"/>
    <s v="DCS ApS"/>
    <x v="1"/>
    <s v="7"/>
    <s v="101030583"/>
    <x v="211"/>
    <s v="Samsung A556B A55 5G 128GB EE"/>
    <n v="10"/>
    <n v="260"/>
    <n v="276"/>
    <n v="2760"/>
    <n v="16"/>
    <n v="160"/>
    <n v="5.79"/>
    <s v="V0164"/>
    <x v="4"/>
    <s v="KPUD"/>
    <s v="EXP"/>
    <s v="Geräte"/>
    <x v="4"/>
    <n v="10"/>
    <n v="260"/>
    <n v="276"/>
    <n v="2760"/>
    <n v="16"/>
    <n v="160"/>
    <n v="5.7971014492753624E-2"/>
    <n v="1"/>
    <m/>
    <x v="0"/>
    <s v="Nein"/>
    <x v="0"/>
  </r>
  <r>
    <n v="14575469"/>
    <x v="9"/>
    <x v="0"/>
    <n v="2001467"/>
    <s v="Sofortrechnung"/>
    <s v="eam\bekir.ahmed"/>
    <x v="0"/>
    <s v="30221"/>
    <s v="DCS ApS"/>
    <x v="1"/>
    <s v="8"/>
    <s v="101680031"/>
    <x v="673"/>
    <s v="OnePlus Nord 4 5G 12GB/256GB"/>
    <n v="5"/>
    <n v="305"/>
    <n v="324"/>
    <n v="1620"/>
    <n v="19"/>
    <n v="95"/>
    <n v="5.86"/>
    <s v="V0164"/>
    <x v="4"/>
    <s v="KPUD"/>
    <s v="EXP"/>
    <s v="Geräte"/>
    <x v="4"/>
    <n v="5"/>
    <n v="305"/>
    <n v="324"/>
    <n v="1620"/>
    <n v="19"/>
    <n v="95"/>
    <n v="5.8641975308641972E-2"/>
    <n v="1"/>
    <m/>
    <x v="0"/>
    <s v="Nein"/>
    <x v="0"/>
  </r>
  <r>
    <n v="14575469"/>
    <x v="9"/>
    <x v="0"/>
    <n v="2001467"/>
    <s v="Sofortrechnung"/>
    <s v="eam\bekir.ahmed"/>
    <x v="0"/>
    <s v="30221"/>
    <s v="DCS ApS"/>
    <x v="1"/>
    <s v="9"/>
    <s v="101680032"/>
    <x v="674"/>
    <s v="OnePlus Nord 4 5G 12GB/256GB"/>
    <n v="5"/>
    <n v="305"/>
    <n v="324"/>
    <n v="1620"/>
    <n v="19"/>
    <n v="95"/>
    <n v="5.86"/>
    <s v="V0164"/>
    <x v="4"/>
    <s v="KPUD"/>
    <s v="EXP"/>
    <s v="Geräte"/>
    <x v="4"/>
    <n v="5"/>
    <n v="305"/>
    <n v="324"/>
    <n v="1620"/>
    <n v="19"/>
    <n v="95"/>
    <n v="5.8641975308641972E-2"/>
    <n v="1"/>
    <m/>
    <x v="0"/>
    <s v="Nein"/>
    <x v="0"/>
  </r>
  <r>
    <n v="14575469"/>
    <x v="9"/>
    <x v="0"/>
    <n v="2001467"/>
    <s v="Sofortrechnung"/>
    <s v="eam\bekir.ahmed"/>
    <x v="0"/>
    <s v="30221"/>
    <s v="DCS ApS"/>
    <x v="1"/>
    <s v="10"/>
    <s v="100303153"/>
    <x v="532"/>
    <s v="Apple iPad Air 11 M2 256GB"/>
    <n v="3"/>
    <n v="750"/>
    <n v="764"/>
    <n v="2292"/>
    <n v="14"/>
    <n v="42"/>
    <n v="1.83"/>
    <s v="V0164"/>
    <x v="4"/>
    <s v="KPUD"/>
    <s v="EXP"/>
    <s v="Geräte"/>
    <x v="4"/>
    <n v="3"/>
    <n v="750"/>
    <n v="764"/>
    <n v="2292"/>
    <n v="14"/>
    <n v="42"/>
    <n v="1.832460732984293E-2"/>
    <n v="1"/>
    <m/>
    <x v="0"/>
    <s v="Nein"/>
    <x v="0"/>
  </r>
  <r>
    <n v="14575506"/>
    <x v="9"/>
    <x v="0"/>
    <n v="2001468"/>
    <s v="Sofortrechnung"/>
    <s v="eam\mustafa.oezer"/>
    <x v="1"/>
    <s v="26898"/>
    <s v="Wortmann Telecom GmbH"/>
    <x v="1"/>
    <s v="1"/>
    <s v="100034495"/>
    <x v="306"/>
    <s v="Samsung S928B S24 Ultra 5G 512GB"/>
    <n v="20"/>
    <n v="795"/>
    <n v="835"/>
    <n v="16700"/>
    <n v="40"/>
    <n v="800"/>
    <n v="4.79"/>
    <s v="V0012"/>
    <x v="1"/>
    <s v="KÜB8"/>
    <s v="GRK"/>
    <s v="Geräte"/>
    <x v="1"/>
    <n v="20"/>
    <n v="795"/>
    <n v="835"/>
    <n v="16700"/>
    <n v="40"/>
    <n v="800"/>
    <n v="4.790419161676647E-2"/>
    <n v="1"/>
    <m/>
    <x v="0"/>
    <s v="Nein"/>
    <x v="0"/>
  </r>
  <r>
    <n v="14575506"/>
    <x v="9"/>
    <x v="0"/>
    <n v="2001468"/>
    <s v="Sofortrechnung"/>
    <s v="eam\mustafa.oezer"/>
    <x v="1"/>
    <s v="26898"/>
    <s v="Wortmann Telecom GmbH"/>
    <x v="1"/>
    <s v="2"/>
    <s v="101030516"/>
    <x v="137"/>
    <s v="Samsung S928B S24 Ultra 5G 512GB"/>
    <n v="20"/>
    <n v="848.8066"/>
    <n v="839"/>
    <n v="16780"/>
    <n v="-9.8065999999999995"/>
    <n v="-196.13"/>
    <n v="-1.1599999999999999"/>
    <s v="V0012"/>
    <x v="1"/>
    <s v="KÜB8"/>
    <s v="GRK"/>
    <s v="Geräte"/>
    <x v="1"/>
    <n v="20"/>
    <n v="848.8066"/>
    <n v="839"/>
    <n v="16780"/>
    <n v="-9.8065999999999995"/>
    <n v="-196.13"/>
    <n v="-1.1688319427890346E-2"/>
    <n v="1"/>
    <m/>
    <x v="0"/>
    <s v="Nein"/>
    <x v="1"/>
  </r>
  <r>
    <n v="14575484"/>
    <x v="9"/>
    <x v="0"/>
    <n v="2001469"/>
    <s v="Sofortrechnung"/>
    <s v="eam\bekir.ahmed"/>
    <x v="1"/>
    <s v="28774"/>
    <s v="Köhler Teledata GmbH &amp; Co. KG"/>
    <x v="1"/>
    <s v="1"/>
    <s v="101030658"/>
    <x v="424"/>
    <s v="Samsung A165F A16 128GB"/>
    <n v="20"/>
    <n v="109"/>
    <n v="121"/>
    <n v="2420"/>
    <n v="12"/>
    <n v="240"/>
    <n v="9.91"/>
    <s v="V0012"/>
    <x v="1"/>
    <s v="KABB5"/>
    <s v="GRK"/>
    <s v="Geräte"/>
    <x v="1"/>
    <n v="20"/>
    <n v="109"/>
    <n v="121"/>
    <n v="2420"/>
    <n v="12"/>
    <n v="240"/>
    <n v="9.9173553719008267E-2"/>
    <n v="1"/>
    <m/>
    <x v="0"/>
    <s v="Nein"/>
    <x v="0"/>
  </r>
  <r>
    <n v="14575444"/>
    <x v="9"/>
    <x v="0"/>
    <n v="2001470"/>
    <s v="Sofortrechnung"/>
    <s v="Yasar.Yigitbilek"/>
    <x v="0"/>
    <s v="24626"/>
    <s v="MobielWerkt B.V."/>
    <x v="1"/>
    <s v="1"/>
    <s v="101690242"/>
    <x v="43"/>
    <s v="Xiaomi Redmi Note 13 Pro 5G 8GB/256GB"/>
    <n v="50"/>
    <n v="204.57390000000001"/>
    <n v="212"/>
    <n v="10600"/>
    <n v="7.4260999999999999"/>
    <n v="371.3"/>
    <n v="3.5"/>
    <s v="V0164"/>
    <x v="4"/>
    <s v="KPUD"/>
    <s v="EXP"/>
    <s v="Geräte"/>
    <x v="4"/>
    <n v="50"/>
    <n v="204.57390000000001"/>
    <n v="212"/>
    <n v="10600"/>
    <n v="7.4260999999999999"/>
    <n v="371.3"/>
    <n v="3.5028301886792457E-2"/>
    <n v="1"/>
    <m/>
    <x v="0"/>
    <s v="Nein"/>
    <x v="0"/>
  </r>
  <r>
    <n v="14575444"/>
    <x v="9"/>
    <x v="0"/>
    <n v="2001470"/>
    <s v="Sofortrechnung"/>
    <s v="Yasar.Yigitbilek"/>
    <x v="0"/>
    <s v="24626"/>
    <s v="MobielWerkt B.V."/>
    <x v="1"/>
    <s v="2"/>
    <s v="101690228"/>
    <x v="47"/>
    <s v="Xiaomi POCO X6 5G 8GB/256GB"/>
    <n v="10"/>
    <n v="177"/>
    <n v="185"/>
    <n v="1850"/>
    <n v="8"/>
    <n v="80"/>
    <n v="4.32"/>
    <s v="V0164"/>
    <x v="4"/>
    <s v="KPUD"/>
    <s v="EXP"/>
    <s v="Geräte"/>
    <x v="4"/>
    <n v="10"/>
    <n v="177"/>
    <n v="185"/>
    <n v="1850"/>
    <n v="8"/>
    <n v="80"/>
    <n v="4.3243243243243246E-2"/>
    <n v="1"/>
    <m/>
    <x v="0"/>
    <s v="Nein"/>
    <x v="0"/>
  </r>
  <r>
    <n v="14573937"/>
    <x v="9"/>
    <x v="0"/>
    <n v="2001471"/>
    <s v="Sofortrechnung"/>
    <s v="eam\mustafa.oezer"/>
    <x v="1"/>
    <s v="24927"/>
    <s v="LogiTel GmbH"/>
    <x v="1"/>
    <s v="1"/>
    <s v="101030553"/>
    <x v="719"/>
    <s v="Aktualisierung nach Preispflege"/>
    <n v="30"/>
    <n v="560"/>
    <n v="639"/>
    <n v="19170"/>
    <n v="79"/>
    <n v="2370"/>
    <n v="12.36"/>
    <s v="V0012"/>
    <x v="1"/>
    <s v="KABB0"/>
    <s v="GRK"/>
    <s v="Geräte"/>
    <x v="1"/>
    <n v="30"/>
    <n v="560"/>
    <n v="639"/>
    <n v="19170"/>
    <n v="79"/>
    <n v="2370"/>
    <n v="0.12363067292644757"/>
    <n v="1"/>
    <m/>
    <x v="0"/>
    <s v="Nein"/>
    <x v="0"/>
  </r>
  <r>
    <n v="14575440"/>
    <x v="9"/>
    <x v="0"/>
    <n v="2001472"/>
    <s v="Sofortrechnung"/>
    <s v="Yasar.Yigitbilek"/>
    <x v="0"/>
    <s v="27898"/>
    <s v="Websend BV"/>
    <x v="1"/>
    <s v="1"/>
    <s v="101030553"/>
    <x v="719"/>
    <s v="Aktualisierung nach Preispflege"/>
    <n v="30"/>
    <n v="560"/>
    <n v="668"/>
    <n v="20040"/>
    <n v="108"/>
    <n v="3240"/>
    <n v="16.16"/>
    <s v="V0164"/>
    <x v="4"/>
    <s v="KPUD"/>
    <s v="EXP"/>
    <s v="Geräte"/>
    <x v="4"/>
    <n v="30"/>
    <n v="560"/>
    <n v="668"/>
    <n v="20040"/>
    <n v="108"/>
    <n v="3240"/>
    <n v="0.16167664670658682"/>
    <n v="1"/>
    <m/>
    <x v="0"/>
    <s v="Nein"/>
    <x v="0"/>
  </r>
  <r>
    <n v="14575500"/>
    <x v="9"/>
    <x v="0"/>
    <n v="2001473"/>
    <s v="Sofortrechnung"/>
    <s v="eam\mustafa.oezer"/>
    <x v="0"/>
    <s v="26401"/>
    <s v="Phonetastic GSM SRL"/>
    <x v="1"/>
    <s v="1"/>
    <s v="100303089"/>
    <x v="496"/>
    <s v="Apple iPhone 16 128GB"/>
    <n v="8"/>
    <n v="699.65219999999999"/>
    <n v="709"/>
    <n v="5672"/>
    <n v="9.3477999999999994"/>
    <n v="74.78"/>
    <n v="1.31"/>
    <s v="V0027"/>
    <x v="9"/>
    <s v="KPUD"/>
    <s v="EXP"/>
    <s v="Geräte"/>
    <x v="7"/>
    <n v="8"/>
    <n v="699.65219999999999"/>
    <n v="709"/>
    <n v="5672"/>
    <n v="9.3477999999999994"/>
    <n v="74.78"/>
    <n v="1.3184062059238364E-2"/>
    <n v="1"/>
    <m/>
    <x v="0"/>
    <s v="Nein"/>
    <x v="0"/>
  </r>
  <r>
    <n v="14575500"/>
    <x v="9"/>
    <x v="0"/>
    <n v="2001473"/>
    <s v="Sofortrechnung"/>
    <s v="eam\mustafa.oezer"/>
    <x v="0"/>
    <s v="26401"/>
    <s v="Phonetastic GSM SRL"/>
    <x v="1"/>
    <s v="2"/>
    <s v="100303092"/>
    <x v="472"/>
    <s v="Apple iPhone 16 128GB"/>
    <n v="4"/>
    <n v="699.95960000000002"/>
    <n v="709"/>
    <n v="2836"/>
    <n v="9.0404"/>
    <n v="36.159999999999997"/>
    <n v="1.27"/>
    <s v="V0027"/>
    <x v="9"/>
    <s v="KPUD"/>
    <s v="EXP"/>
    <s v="Geräte"/>
    <x v="7"/>
    <n v="4"/>
    <n v="699.95960000000002"/>
    <n v="709"/>
    <n v="2836"/>
    <n v="9.0404"/>
    <n v="36.159999999999997"/>
    <n v="1.2750352609308884E-2"/>
    <n v="1"/>
    <m/>
    <x v="0"/>
    <s v="Nein"/>
    <x v="0"/>
  </r>
  <r>
    <n v="14575081"/>
    <x v="9"/>
    <x v="0"/>
    <n v="2001474"/>
    <s v="Sofortrechnung"/>
    <s v="EAM\Erdal.Bircan"/>
    <x v="0"/>
    <s v="31008"/>
    <s v="Smarterstore Srl"/>
    <x v="1"/>
    <s v="1"/>
    <s v="101300167"/>
    <x v="657"/>
    <s v="Apple iPhone 15 128GB"/>
    <n v="18"/>
    <n v="610"/>
    <n v="625"/>
    <n v="11250"/>
    <n v="15"/>
    <n v="270"/>
    <n v="2.4"/>
    <s v="V0140"/>
    <x v="15"/>
    <s v="KPUD"/>
    <s v="EXP"/>
    <s v="Geräte"/>
    <x v="10"/>
    <n v="18"/>
    <n v="610"/>
    <n v="625"/>
    <n v="11250"/>
    <n v="15"/>
    <n v="270"/>
    <n v="2.4E-2"/>
    <n v="1"/>
    <m/>
    <x v="0"/>
    <s v="Nein"/>
    <x v="0"/>
  </r>
  <r>
    <n v="14575479"/>
    <x v="9"/>
    <x v="0"/>
    <n v="2001475"/>
    <s v="Sofortrechnung"/>
    <s v="EAM\Erdal.Bircan"/>
    <x v="0"/>
    <s v="31008"/>
    <s v="Smarterstore Srl"/>
    <x v="1"/>
    <s v="1"/>
    <s v="101030480"/>
    <x v="37"/>
    <s v="Samsung A356B A35 5G 128GB"/>
    <n v="1"/>
    <n v="199"/>
    <n v="209"/>
    <n v="209"/>
    <n v="10"/>
    <n v="10"/>
    <n v="4.78"/>
    <s v="V0140"/>
    <x v="15"/>
    <s v="KPUD"/>
    <s v="EXP"/>
    <s v="Geräte"/>
    <x v="10"/>
    <n v="1"/>
    <n v="199"/>
    <n v="209"/>
    <n v="209"/>
    <n v="10"/>
    <n v="10"/>
    <n v="4.784688995215311E-2"/>
    <n v="1"/>
    <m/>
    <x v="0"/>
    <s v="Nein"/>
    <x v="0"/>
  </r>
  <r>
    <n v="14575479"/>
    <x v="9"/>
    <x v="0"/>
    <n v="2001475"/>
    <s v="Sofortrechnung"/>
    <s v="EAM\Erdal.Bircan"/>
    <x v="0"/>
    <s v="31008"/>
    <s v="Smarterstore Srl"/>
    <x v="1"/>
    <s v="2"/>
    <s v="101030496"/>
    <x v="292"/>
    <s v="Samsung X216B Tab A9+ 5G 128GB"/>
    <n v="1"/>
    <n v="182.7586"/>
    <n v="205"/>
    <n v="205"/>
    <n v="22.241399999999999"/>
    <n v="22.24"/>
    <n v="10.84"/>
    <s v="V0140"/>
    <x v="15"/>
    <s v="KPUD"/>
    <s v="EXP"/>
    <s v="Geräte"/>
    <x v="10"/>
    <n v="1"/>
    <n v="182.7586"/>
    <n v="205"/>
    <n v="205"/>
    <n v="22.241399999999999"/>
    <n v="22.24"/>
    <n v="0.10848780487804878"/>
    <n v="1"/>
    <m/>
    <x v="0"/>
    <s v="Nein"/>
    <x v="0"/>
  </r>
  <r>
    <n v="14575479"/>
    <x v="9"/>
    <x v="0"/>
    <n v="2001475"/>
    <s v="Sofortrechnung"/>
    <s v="EAM\Erdal.Bircan"/>
    <x v="0"/>
    <s v="31008"/>
    <s v="Smarterstore Srl"/>
    <x v="1"/>
    <s v="3"/>
    <s v="100303126"/>
    <x v="333"/>
    <s v="Apple iPhone 16 Pro 256GB"/>
    <n v="5"/>
    <n v="990"/>
    <n v="1021"/>
    <n v="5105"/>
    <n v="31"/>
    <n v="155"/>
    <n v="3.03"/>
    <s v="V0140"/>
    <x v="15"/>
    <s v="KPUD"/>
    <s v="EXP"/>
    <s v="Geräte"/>
    <x v="10"/>
    <n v="5"/>
    <n v="990"/>
    <n v="1021"/>
    <n v="5105"/>
    <n v="31"/>
    <n v="155"/>
    <n v="3.0362389813907934E-2"/>
    <n v="1"/>
    <m/>
    <x v="0"/>
    <s v="Nein"/>
    <x v="0"/>
  </r>
  <r>
    <n v="14575479"/>
    <x v="9"/>
    <x v="0"/>
    <n v="2001475"/>
    <s v="Sofortrechnung"/>
    <s v="EAM\Erdal.Bircan"/>
    <x v="0"/>
    <s v="31008"/>
    <s v="Smarterstore Srl"/>
    <x v="1"/>
    <s v="4"/>
    <s v="101310031"/>
    <x v="381"/>
    <s v="Honor 200 Pro 512GB"/>
    <n v="1"/>
    <n v="360.71789999999999"/>
    <n v="375"/>
    <n v="375"/>
    <n v="14.2821"/>
    <n v="14.28"/>
    <n v="3.8"/>
    <s v="V0140"/>
    <x v="15"/>
    <s v="KPUD"/>
    <s v="EXP"/>
    <s v="Geräte"/>
    <x v="10"/>
    <n v="1"/>
    <n v="360.71789999999999"/>
    <n v="375"/>
    <n v="375"/>
    <n v="14.2821"/>
    <n v="14.28"/>
    <n v="3.8079999999999996E-2"/>
    <n v="1"/>
    <m/>
    <x v="0"/>
    <s v="Nein"/>
    <x v="0"/>
  </r>
  <r>
    <n v="14575479"/>
    <x v="9"/>
    <x v="0"/>
    <n v="2001475"/>
    <s v="Sofortrechnung"/>
    <s v="EAM\Erdal.Bircan"/>
    <x v="0"/>
    <s v="31008"/>
    <s v="Smarterstore Srl"/>
    <x v="1"/>
    <s v="5"/>
    <s v="100303137"/>
    <x v="209"/>
    <s v="Apple iPhone 16 Pro Max 256GB"/>
    <n v="2"/>
    <n v="1101.0044"/>
    <n v="1115"/>
    <n v="2230"/>
    <n v="13.9956"/>
    <n v="27.99"/>
    <n v="1.25"/>
    <s v="V0140"/>
    <x v="15"/>
    <s v="KPUD"/>
    <s v="EXP"/>
    <s v="Geräte"/>
    <x v="10"/>
    <n v="2"/>
    <n v="1101.0044"/>
    <n v="1115"/>
    <n v="2230"/>
    <n v="13.9956"/>
    <n v="27.99"/>
    <n v="1.2551569506726456E-2"/>
    <n v="1"/>
    <m/>
    <x v="0"/>
    <s v="Nein"/>
    <x v="0"/>
  </r>
  <r>
    <n v="14575479"/>
    <x v="9"/>
    <x v="0"/>
    <n v="2001475"/>
    <s v="Sofortrechnung"/>
    <s v="EAM\Erdal.Bircan"/>
    <x v="0"/>
    <s v="31008"/>
    <s v="Smarterstore Srl"/>
    <x v="0"/>
    <s v="6"/>
    <s v="200300448"/>
    <x v="59"/>
    <s v="nach Aufnahme in Preisliste pflegen"/>
    <n v="1"/>
    <n v="590"/>
    <n v="595"/>
    <n v="595"/>
    <n v="5"/>
    <n v="5"/>
    <n v="0.84"/>
    <s v="V0140"/>
    <x v="15"/>
    <s v="KPUD"/>
    <s v="EXP"/>
    <s v="Zubehör"/>
    <x v="10"/>
    <n v="1"/>
    <n v="590"/>
    <n v="595"/>
    <n v="595"/>
    <n v="5"/>
    <n v="5"/>
    <n v="8.4033613445378148E-3"/>
    <n v="1"/>
    <m/>
    <x v="0"/>
    <s v="Nein"/>
    <x v="0"/>
  </r>
  <r>
    <n v="14575479"/>
    <x v="9"/>
    <x v="0"/>
    <n v="2001475"/>
    <s v="Sofortrechnung"/>
    <s v="EAM\Erdal.Bircan"/>
    <x v="0"/>
    <s v="31008"/>
    <s v="Smarterstore Srl"/>
    <x v="1"/>
    <s v="7"/>
    <s v="101030489"/>
    <x v="392"/>
    <s v="Samsung A057G A05s 64GB"/>
    <n v="1"/>
    <n v="80.665300000000002"/>
    <n v="90"/>
    <n v="90"/>
    <n v="9.3346999999999998"/>
    <n v="9.33"/>
    <n v="10.37"/>
    <s v="V0140"/>
    <x v="15"/>
    <s v="KPUD"/>
    <s v="EXP"/>
    <s v="Geräte"/>
    <x v="10"/>
    <n v="1"/>
    <n v="80.665300000000002"/>
    <n v="90"/>
    <n v="90"/>
    <n v="9.3346999999999998"/>
    <n v="9.33"/>
    <n v="0.10366666666666667"/>
    <n v="1"/>
    <m/>
    <x v="0"/>
    <s v="Nein"/>
    <x v="0"/>
  </r>
  <r>
    <n v="14575479"/>
    <x v="9"/>
    <x v="0"/>
    <n v="2001475"/>
    <s v="Sofortrechnung"/>
    <s v="EAM\Erdal.Bircan"/>
    <x v="0"/>
    <s v="31008"/>
    <s v="Smarterstore Srl"/>
    <x v="1"/>
    <s v="8"/>
    <s v="101030465"/>
    <x v="17"/>
    <s v="Samsung A356B A35 5G 256GB"/>
    <n v="2"/>
    <n v="220"/>
    <n v="239"/>
    <n v="478"/>
    <n v="19"/>
    <n v="38"/>
    <n v="7.94"/>
    <s v="V0140"/>
    <x v="15"/>
    <s v="KPUD"/>
    <s v="EXP"/>
    <s v="Geräte"/>
    <x v="10"/>
    <n v="2"/>
    <n v="220"/>
    <n v="239"/>
    <n v="478"/>
    <n v="19"/>
    <n v="38"/>
    <n v="7.9497907949790794E-2"/>
    <n v="1"/>
    <m/>
    <x v="0"/>
    <s v="Nein"/>
    <x v="0"/>
  </r>
  <r>
    <n v="14575479"/>
    <x v="9"/>
    <x v="0"/>
    <n v="2001475"/>
    <s v="Sofortrechnung"/>
    <s v="EAM\Erdal.Bircan"/>
    <x v="0"/>
    <s v="31008"/>
    <s v="Smarterstore Srl"/>
    <x v="1"/>
    <s v="9"/>
    <s v="101030485"/>
    <x v="39"/>
    <s v="Samsung A556B A55 5G 128GB"/>
    <n v="2"/>
    <n v="254.48859999999999"/>
    <n v="279"/>
    <n v="558"/>
    <n v="24.511399999999998"/>
    <n v="49.02"/>
    <n v="8.7799999999999994"/>
    <s v="V0140"/>
    <x v="15"/>
    <s v="KPUD"/>
    <s v="EXP"/>
    <s v="Geräte"/>
    <x v="10"/>
    <n v="2"/>
    <n v="254.48859999999999"/>
    <n v="279"/>
    <n v="558"/>
    <n v="24.511399999999998"/>
    <n v="49.02"/>
    <n v="8.7849462365591408E-2"/>
    <n v="1"/>
    <m/>
    <x v="0"/>
    <s v="Nein"/>
    <x v="0"/>
  </r>
  <r>
    <n v="14575479"/>
    <x v="9"/>
    <x v="0"/>
    <n v="2001475"/>
    <s v="Sofortrechnung"/>
    <s v="EAM\Erdal.Bircan"/>
    <x v="0"/>
    <s v="31008"/>
    <s v="Smarterstore Srl"/>
    <x v="1"/>
    <s v="10"/>
    <s v="101310024"/>
    <x v="526"/>
    <s v="Honor 200 Lite 256GB"/>
    <n v="2"/>
    <n v="153"/>
    <n v="149"/>
    <n v="298"/>
    <n v="-4"/>
    <n v="-8"/>
    <n v="-2.68"/>
    <s v="V0140"/>
    <x v="15"/>
    <s v="KPUD"/>
    <s v="EXP"/>
    <s v="Geräte"/>
    <x v="10"/>
    <n v="2"/>
    <n v="153"/>
    <n v="149"/>
    <n v="298"/>
    <n v="-4"/>
    <n v="-8"/>
    <n v="-2.6845637583892617E-2"/>
    <n v="1"/>
    <m/>
    <x v="0"/>
    <s v="Nein"/>
    <x v="1"/>
  </r>
  <r>
    <n v="14575479"/>
    <x v="9"/>
    <x v="0"/>
    <n v="2001475"/>
    <s v="Sofortrechnung"/>
    <s v="EAM\Erdal.Bircan"/>
    <x v="0"/>
    <s v="31008"/>
    <s v="Smarterstore Srl"/>
    <x v="1"/>
    <s v="11"/>
    <s v="101030516"/>
    <x v="137"/>
    <s v="Samsung S928B S24 Ultra 5G 512GB"/>
    <n v="2"/>
    <n v="848.8066"/>
    <n v="849"/>
    <n v="1698"/>
    <n v="0.19339999999999999"/>
    <n v="0.39"/>
    <n v="0.02"/>
    <s v="V0140"/>
    <x v="15"/>
    <s v="KPUD"/>
    <s v="EXP"/>
    <s v="Geräte"/>
    <x v="10"/>
    <n v="2"/>
    <n v="848.8066"/>
    <n v="849"/>
    <n v="1698"/>
    <n v="0.19339999999999999"/>
    <n v="0.39"/>
    <n v="2.2968197879858659E-4"/>
    <n v="1"/>
    <m/>
    <x v="0"/>
    <s v="Nein"/>
    <x v="0"/>
  </r>
  <r>
    <n v="14575479"/>
    <x v="9"/>
    <x v="0"/>
    <n v="2001475"/>
    <s v="Sofortrechnung"/>
    <s v="EAM\Erdal.Bircan"/>
    <x v="0"/>
    <s v="31008"/>
    <s v="Smarterstore Srl"/>
    <x v="1"/>
    <s v="12"/>
    <s v="101300172"/>
    <x v="85"/>
    <s v="Apple iPhone 15 256GB"/>
    <n v="1"/>
    <n v="703"/>
    <n v="725"/>
    <n v="725"/>
    <n v="22"/>
    <n v="22"/>
    <n v="3.03"/>
    <s v="V0140"/>
    <x v="15"/>
    <s v="KPUD"/>
    <s v="EXP"/>
    <s v="Geräte"/>
    <x v="10"/>
    <n v="1"/>
    <n v="703"/>
    <n v="725"/>
    <n v="725"/>
    <n v="22"/>
    <n v="22"/>
    <n v="3.0344827586206897E-2"/>
    <n v="1"/>
    <m/>
    <x v="0"/>
    <s v="Nein"/>
    <x v="0"/>
  </r>
  <r>
    <n v="14575479"/>
    <x v="9"/>
    <x v="0"/>
    <n v="2001475"/>
    <s v="Sofortrechnung"/>
    <s v="EAM\Erdal.Bircan"/>
    <x v="0"/>
    <s v="31008"/>
    <s v="Smarterstore Srl"/>
    <x v="1"/>
    <s v="13"/>
    <s v="101690242"/>
    <x v="43"/>
    <s v="Xiaomi Redmi Note 13 Pro 5G 8GB/256GB"/>
    <n v="10"/>
    <n v="204.57390000000001"/>
    <n v="210"/>
    <n v="2100"/>
    <n v="5.4260999999999999"/>
    <n v="54.26"/>
    <n v="2.58"/>
    <s v="V0140"/>
    <x v="15"/>
    <s v="KPUD"/>
    <s v="EXP"/>
    <s v="Geräte"/>
    <x v="10"/>
    <n v="10"/>
    <n v="204.57390000000001"/>
    <n v="210"/>
    <n v="2100"/>
    <n v="5.4260999999999999"/>
    <n v="54.26"/>
    <n v="2.5838095238095236E-2"/>
    <n v="1"/>
    <m/>
    <x v="0"/>
    <s v="Nein"/>
    <x v="0"/>
  </r>
  <r>
    <n v="14575479"/>
    <x v="9"/>
    <x v="0"/>
    <n v="2001475"/>
    <s v="Sofortrechnung"/>
    <s v="EAM\Erdal.Bircan"/>
    <x v="0"/>
    <s v="31008"/>
    <s v="Smarterstore Srl"/>
    <x v="1"/>
    <s v="14"/>
    <s v="101310028"/>
    <x v="238"/>
    <s v="Honor 200 512GB"/>
    <n v="1"/>
    <n v="276.61900000000003"/>
    <n v="282"/>
    <n v="282"/>
    <n v="5.3810000000000002"/>
    <n v="5.38"/>
    <n v="1.9"/>
    <s v="V0140"/>
    <x v="15"/>
    <s v="KPUD"/>
    <s v="EXP"/>
    <s v="Geräte"/>
    <x v="10"/>
    <n v="1"/>
    <n v="276.61900000000003"/>
    <n v="282"/>
    <n v="282"/>
    <n v="5.3810000000000002"/>
    <n v="5.38"/>
    <n v="1.9078014184397162E-2"/>
    <n v="1"/>
    <m/>
    <x v="0"/>
    <s v="Nein"/>
    <x v="0"/>
  </r>
  <r>
    <n v="14575479"/>
    <x v="9"/>
    <x v="0"/>
    <n v="2001475"/>
    <s v="Sofortrechnung"/>
    <s v="EAM\Erdal.Bircan"/>
    <x v="0"/>
    <s v="31008"/>
    <s v="Smarterstore Srl"/>
    <x v="1"/>
    <s v="15"/>
    <s v="101680018"/>
    <x v="266"/>
    <s v="OnePlus Nord CE 3 Lite 5G 8GB/128GB"/>
    <n v="1"/>
    <n v="122"/>
    <n v="135"/>
    <n v="135"/>
    <n v="13"/>
    <n v="13"/>
    <n v="9.6199999999999992"/>
    <s v="V0140"/>
    <x v="15"/>
    <s v="KPUD"/>
    <s v="EXP"/>
    <s v="Geräte"/>
    <x v="10"/>
    <n v="1"/>
    <n v="122"/>
    <n v="135"/>
    <n v="135"/>
    <n v="13"/>
    <n v="13"/>
    <n v="9.6296296296296297E-2"/>
    <n v="1"/>
    <m/>
    <x v="0"/>
    <s v="Nein"/>
    <x v="0"/>
  </r>
  <r>
    <n v="14575479"/>
    <x v="9"/>
    <x v="0"/>
    <n v="2001475"/>
    <s v="Sofortrechnung"/>
    <s v="EAM\Erdal.Bircan"/>
    <x v="0"/>
    <s v="31008"/>
    <s v="Smarterstore Srl"/>
    <x v="1"/>
    <s v="16"/>
    <s v="101050013"/>
    <x v="176"/>
    <s v="Motorola Moto G24 8GB/128GB"/>
    <n v="1"/>
    <n v="78"/>
    <n v="85"/>
    <n v="85"/>
    <n v="7"/>
    <n v="7"/>
    <n v="8.23"/>
    <s v="V0140"/>
    <x v="15"/>
    <s v="KPUD"/>
    <s v="EXP"/>
    <s v="Geräte"/>
    <x v="10"/>
    <n v="1"/>
    <n v="78"/>
    <n v="85"/>
    <n v="85"/>
    <n v="7"/>
    <n v="7"/>
    <n v="8.2352941176470587E-2"/>
    <n v="1"/>
    <m/>
    <x v="0"/>
    <s v="Nein"/>
    <x v="0"/>
  </r>
  <r>
    <n v="14575479"/>
    <x v="9"/>
    <x v="0"/>
    <n v="2001475"/>
    <s v="Sofortrechnung"/>
    <s v="EAM\Erdal.Bircan"/>
    <x v="0"/>
    <s v="31008"/>
    <s v="Smarterstore Srl"/>
    <x v="1"/>
    <s v="17"/>
    <s v="100050279"/>
    <x v="258"/>
    <s v="Motorola Edge 50 Neo 5G 512GB"/>
    <n v="2"/>
    <n v="235"/>
    <n v="255"/>
    <n v="510"/>
    <n v="20"/>
    <n v="40"/>
    <n v="7.84"/>
    <s v="V0140"/>
    <x v="15"/>
    <s v="KPUD"/>
    <s v="EXP"/>
    <s v="Geräte"/>
    <x v="10"/>
    <n v="2"/>
    <n v="235"/>
    <n v="255"/>
    <n v="510"/>
    <n v="20"/>
    <n v="40"/>
    <n v="7.8431372549019607E-2"/>
    <n v="1"/>
    <m/>
    <x v="0"/>
    <s v="Nein"/>
    <x v="0"/>
  </r>
  <r>
    <n v="14575479"/>
    <x v="9"/>
    <x v="0"/>
    <n v="2001475"/>
    <s v="Sofortrechnung"/>
    <s v="EAM\Erdal.Bircan"/>
    <x v="0"/>
    <s v="31008"/>
    <s v="Smarterstore Srl"/>
    <x v="1"/>
    <s v="18"/>
    <s v="101030526"/>
    <x v="628"/>
    <s v="Samsung X110N Tab A9 128GB [WiFi]"/>
    <n v="1"/>
    <n v="117"/>
    <n v="129"/>
    <n v="129"/>
    <n v="12"/>
    <n v="12"/>
    <n v="9.3000000000000007"/>
    <s v="V0140"/>
    <x v="15"/>
    <s v="KPUD"/>
    <s v="EXP"/>
    <s v="Geräte"/>
    <x v="10"/>
    <n v="1"/>
    <n v="117"/>
    <n v="129"/>
    <n v="129"/>
    <n v="12"/>
    <n v="12"/>
    <n v="9.3023255813953487E-2"/>
    <n v="1"/>
    <m/>
    <x v="0"/>
    <s v="Nein"/>
    <x v="0"/>
  </r>
  <r>
    <n v="14575479"/>
    <x v="9"/>
    <x v="0"/>
    <n v="2001475"/>
    <s v="Sofortrechnung"/>
    <s v="EAM\Erdal.Bircan"/>
    <x v="0"/>
    <s v="31008"/>
    <s v="Smarterstore Srl"/>
    <x v="1"/>
    <s v="19"/>
    <s v="100302481"/>
    <x v="81"/>
    <s v="Apple iPhone 13 128GB"/>
    <n v="2"/>
    <n v="416"/>
    <n v="429"/>
    <n v="858"/>
    <n v="13"/>
    <n v="26"/>
    <n v="3.03"/>
    <s v="V0140"/>
    <x v="15"/>
    <s v="KPUD"/>
    <s v="EXP"/>
    <s v="Geräte"/>
    <x v="10"/>
    <n v="2"/>
    <n v="416"/>
    <n v="429"/>
    <n v="858"/>
    <n v="13"/>
    <n v="26"/>
    <n v="3.0303030303030304E-2"/>
    <n v="1"/>
    <m/>
    <x v="0"/>
    <s v="Nein"/>
    <x v="0"/>
  </r>
  <r>
    <n v="14575479"/>
    <x v="9"/>
    <x v="0"/>
    <n v="2001475"/>
    <s v="Sofortrechnung"/>
    <s v="EAM\Erdal.Bircan"/>
    <x v="0"/>
    <s v="31008"/>
    <s v="Smarterstore Srl"/>
    <x v="1"/>
    <s v="20"/>
    <s v="100302477"/>
    <x v="83"/>
    <s v="Apple iPhone 13 128GB"/>
    <n v="2"/>
    <n v="411.96159999999998"/>
    <n v="429"/>
    <n v="858"/>
    <n v="17.038399999999999"/>
    <n v="34.08"/>
    <n v="3.97"/>
    <s v="V0140"/>
    <x v="15"/>
    <s v="KPUD"/>
    <s v="EXP"/>
    <s v="Geräte"/>
    <x v="10"/>
    <n v="2"/>
    <n v="411.96159999999998"/>
    <n v="429"/>
    <n v="858"/>
    <n v="17.038399999999999"/>
    <n v="34.08"/>
    <n v="3.9720279720279715E-2"/>
    <n v="1"/>
    <m/>
    <x v="0"/>
    <s v="Nein"/>
    <x v="0"/>
  </r>
  <r>
    <n v="14575479"/>
    <x v="9"/>
    <x v="0"/>
    <n v="2001475"/>
    <s v="Sofortrechnung"/>
    <s v="EAM\Erdal.Bircan"/>
    <x v="0"/>
    <s v="31008"/>
    <s v="Smarterstore Srl"/>
    <x v="1"/>
    <s v="21"/>
    <s v="101300040"/>
    <x v="84"/>
    <s v="Apple iPhone 14 128GB"/>
    <n v="1"/>
    <n v="494.59449999999998"/>
    <n v="522"/>
    <n v="522"/>
    <n v="27.4055"/>
    <n v="27.41"/>
    <n v="5.25"/>
    <s v="V0140"/>
    <x v="15"/>
    <s v="KPUD"/>
    <s v="EXP"/>
    <s v="Geräte"/>
    <x v="10"/>
    <n v="1"/>
    <n v="494.59449999999998"/>
    <n v="522"/>
    <n v="522"/>
    <n v="27.4055"/>
    <n v="27.41"/>
    <n v="5.2509578544061304E-2"/>
    <n v="1"/>
    <m/>
    <x v="0"/>
    <s v="Nein"/>
    <x v="0"/>
  </r>
  <r>
    <n v="14575479"/>
    <x v="9"/>
    <x v="0"/>
    <n v="2001475"/>
    <s v="Sofortrechnung"/>
    <s v="EAM\Erdal.Bircan"/>
    <x v="0"/>
    <s v="31008"/>
    <s v="Smarterstore Srl"/>
    <x v="1"/>
    <s v="22"/>
    <s v="101030410"/>
    <x v="701"/>
    <s v="Samsung X216B Tab A9+ 5G 64GB"/>
    <n v="1"/>
    <n v="164.9"/>
    <n v="179"/>
    <n v="179"/>
    <n v="14.1"/>
    <n v="14.1"/>
    <n v="7.87"/>
    <s v="V0140"/>
    <x v="15"/>
    <s v="KPUD"/>
    <s v="EXP"/>
    <s v="Geräte"/>
    <x v="10"/>
    <n v="1"/>
    <n v="164.9"/>
    <n v="179"/>
    <n v="179"/>
    <n v="14.1"/>
    <n v="14.1"/>
    <n v="7.8770949720670391E-2"/>
    <n v="1"/>
    <m/>
    <x v="0"/>
    <s v="Nein"/>
    <x v="0"/>
  </r>
  <r>
    <n v="14575479"/>
    <x v="9"/>
    <x v="0"/>
    <n v="2001475"/>
    <s v="Sofortrechnung"/>
    <s v="EAM\Erdal.Bircan"/>
    <x v="0"/>
    <s v="31008"/>
    <s v="Smarterstore Srl"/>
    <x v="1"/>
    <s v="23"/>
    <s v="100050277"/>
    <x v="267"/>
    <s v="Motorola Edge 50 Neo 5G 512GB"/>
    <n v="2"/>
    <n v="235"/>
    <n v="255"/>
    <n v="510"/>
    <n v="20"/>
    <n v="40"/>
    <n v="7.84"/>
    <s v="V0140"/>
    <x v="15"/>
    <s v="KPUD"/>
    <s v="EXP"/>
    <s v="Geräte"/>
    <x v="10"/>
    <n v="2"/>
    <n v="235"/>
    <n v="255"/>
    <n v="510"/>
    <n v="20"/>
    <n v="40"/>
    <n v="7.8431372549019607E-2"/>
    <n v="1"/>
    <m/>
    <x v="0"/>
    <s v="Nein"/>
    <x v="0"/>
  </r>
  <r>
    <n v="14575479"/>
    <x v="9"/>
    <x v="0"/>
    <n v="2001475"/>
    <s v="Sofortrechnung"/>
    <s v="EAM\Erdal.Bircan"/>
    <x v="0"/>
    <s v="31008"/>
    <s v="Smarterstore Srl"/>
    <x v="1"/>
    <s v="24"/>
    <s v="101030394"/>
    <x v="104"/>
    <s v="Samsung S928B S24 Ultra 5G 256GB"/>
    <n v="1"/>
    <n v="759"/>
    <n v="769"/>
    <n v="769"/>
    <n v="10"/>
    <n v="10"/>
    <n v="1.3"/>
    <s v="V0140"/>
    <x v="15"/>
    <s v="KPUD"/>
    <s v="EXP"/>
    <s v="Geräte"/>
    <x v="10"/>
    <n v="1"/>
    <n v="759"/>
    <n v="769"/>
    <n v="769"/>
    <n v="10"/>
    <n v="10"/>
    <n v="1.3003901170351105E-2"/>
    <n v="1"/>
    <m/>
    <x v="0"/>
    <s v="Nein"/>
    <x v="0"/>
  </r>
  <r>
    <n v="14575479"/>
    <x v="9"/>
    <x v="0"/>
    <n v="2001475"/>
    <s v="Sofortrechnung"/>
    <s v="EAM\Erdal.Bircan"/>
    <x v="0"/>
    <s v="31008"/>
    <s v="Smarterstore Srl"/>
    <x v="1"/>
    <s v="25"/>
    <s v="101680031"/>
    <x v="673"/>
    <s v="OnePlus Nord 4 5G 12GB/256GB"/>
    <n v="1"/>
    <n v="305"/>
    <n v="329"/>
    <n v="329"/>
    <n v="24"/>
    <n v="24"/>
    <n v="7.29"/>
    <s v="V0140"/>
    <x v="15"/>
    <s v="KPUD"/>
    <s v="EXP"/>
    <s v="Geräte"/>
    <x v="10"/>
    <n v="1"/>
    <n v="305"/>
    <n v="329"/>
    <n v="329"/>
    <n v="24"/>
    <n v="24"/>
    <n v="7.29483282674772E-2"/>
    <n v="1"/>
    <m/>
    <x v="0"/>
    <s v="Nein"/>
    <x v="0"/>
  </r>
  <r>
    <n v="14575479"/>
    <x v="9"/>
    <x v="0"/>
    <n v="2001475"/>
    <s v="Sofortrechnung"/>
    <s v="EAM\Erdal.Bircan"/>
    <x v="0"/>
    <s v="31008"/>
    <s v="Smarterstore Srl"/>
    <x v="1"/>
    <s v="26"/>
    <s v="100060669"/>
    <x v="33"/>
    <s v="Google Pixel 7a 128GB"/>
    <n v="2"/>
    <n v="226"/>
    <n v="235"/>
    <n v="470"/>
    <n v="9"/>
    <n v="18"/>
    <n v="3.82"/>
    <s v="V0140"/>
    <x v="15"/>
    <s v="KPUD"/>
    <s v="EXP"/>
    <s v="Geräte"/>
    <x v="10"/>
    <n v="2"/>
    <n v="226"/>
    <n v="235"/>
    <n v="470"/>
    <n v="9"/>
    <n v="18"/>
    <n v="3.8297872340425532E-2"/>
    <n v="1"/>
    <m/>
    <x v="0"/>
    <s v="Nein"/>
    <x v="0"/>
  </r>
  <r>
    <n v="14575479"/>
    <x v="9"/>
    <x v="0"/>
    <n v="2001475"/>
    <s v="Sofortrechnung"/>
    <s v="EAM\Erdal.Bircan"/>
    <x v="0"/>
    <s v="31008"/>
    <s v="Smarterstore Srl"/>
    <x v="0"/>
    <s v="27"/>
    <s v="201300063"/>
    <x v="229"/>
    <s v="Apple AirPods 4"/>
    <n v="3"/>
    <n v="105.0431"/>
    <n v="114"/>
    <n v="342"/>
    <n v="8.9568999999999992"/>
    <n v="26.87"/>
    <n v="7.85"/>
    <s v="V0140"/>
    <x v="15"/>
    <s v="KPUD"/>
    <s v="EXP"/>
    <s v="Zubehör"/>
    <x v="10"/>
    <n v="3"/>
    <n v="105.0431"/>
    <n v="114"/>
    <n v="342"/>
    <n v="8.9568999999999992"/>
    <n v="26.87"/>
    <n v="7.8567251461988313E-2"/>
    <n v="1"/>
    <m/>
    <x v="0"/>
    <s v="Nein"/>
    <x v="0"/>
  </r>
  <r>
    <n v="14575479"/>
    <x v="9"/>
    <x v="0"/>
    <n v="2001475"/>
    <s v="Sofortrechnung"/>
    <s v="EAM\Erdal.Bircan"/>
    <x v="0"/>
    <s v="31008"/>
    <s v="Smarterstore Srl"/>
    <x v="1"/>
    <s v="28"/>
    <s v="101310025"/>
    <x v="492"/>
    <s v="Honor 200 Lite 256GB"/>
    <n v="1"/>
    <n v="153"/>
    <n v="149"/>
    <n v="149"/>
    <n v="-4"/>
    <n v="-4"/>
    <n v="-2.68"/>
    <s v="V0140"/>
    <x v="15"/>
    <s v="KPUD"/>
    <s v="EXP"/>
    <s v="Geräte"/>
    <x v="10"/>
    <n v="1"/>
    <n v="153"/>
    <n v="149"/>
    <n v="149"/>
    <n v="-4"/>
    <n v="-4"/>
    <n v="-2.6845637583892617E-2"/>
    <n v="1"/>
    <m/>
    <x v="0"/>
    <s v="Nein"/>
    <x v="1"/>
  </r>
  <r>
    <n v="14575479"/>
    <x v="9"/>
    <x v="0"/>
    <n v="2001475"/>
    <s v="Sofortrechnung"/>
    <s v="EAM\Erdal.Bircan"/>
    <x v="0"/>
    <s v="31008"/>
    <s v="Smarterstore Srl"/>
    <x v="1"/>
    <s v="29"/>
    <s v="101300175"/>
    <x v="278"/>
    <s v="Apple iPhone 15 256GB"/>
    <n v="1"/>
    <n v="703.91589999999997"/>
    <n v="725"/>
    <n v="725"/>
    <n v="21.084099999999999"/>
    <n v="21.08"/>
    <n v="2.9"/>
    <s v="V0140"/>
    <x v="15"/>
    <s v="KPUD"/>
    <s v="EXP"/>
    <s v="Geräte"/>
    <x v="10"/>
    <n v="1"/>
    <n v="703.91589999999997"/>
    <n v="725"/>
    <n v="725"/>
    <n v="21.084099999999999"/>
    <n v="21.08"/>
    <n v="2.9075862068965515E-2"/>
    <n v="1"/>
    <m/>
    <x v="0"/>
    <s v="Nein"/>
    <x v="0"/>
  </r>
  <r>
    <n v="14575479"/>
    <x v="9"/>
    <x v="0"/>
    <n v="2001475"/>
    <s v="Sofortrechnung"/>
    <s v="EAM\Erdal.Bircan"/>
    <x v="0"/>
    <s v="31008"/>
    <s v="Smarterstore Srl"/>
    <x v="1"/>
    <s v="30"/>
    <s v="101690259"/>
    <x v="240"/>
    <s v="Xiaomi Redmi Note 13 Pro+ 5G 8GB/256GB"/>
    <n v="1"/>
    <n v="238"/>
    <n v="244"/>
    <n v="244"/>
    <n v="6"/>
    <n v="6"/>
    <n v="2.4500000000000002"/>
    <s v="V0140"/>
    <x v="15"/>
    <s v="KPUD"/>
    <s v="EXP"/>
    <s v="Geräte"/>
    <x v="10"/>
    <n v="1"/>
    <n v="238"/>
    <n v="244"/>
    <n v="244"/>
    <n v="6"/>
    <n v="6"/>
    <n v="2.4590163934426229E-2"/>
    <n v="1"/>
    <m/>
    <x v="0"/>
    <s v="Nein"/>
    <x v="0"/>
  </r>
  <r>
    <n v="14575479"/>
    <x v="9"/>
    <x v="0"/>
    <n v="2001475"/>
    <s v="Sofortrechnung"/>
    <s v="EAM\Erdal.Bircan"/>
    <x v="0"/>
    <s v="31008"/>
    <s v="Smarterstore Srl"/>
    <x v="1"/>
    <s v="31"/>
    <s v="101690316"/>
    <x v="282"/>
    <s v="Xiaomi 14T 5G 12GB/256GB"/>
    <n v="10"/>
    <n v="327"/>
    <n v="345"/>
    <n v="3450"/>
    <n v="18"/>
    <n v="180"/>
    <n v="5.21"/>
    <s v="V0140"/>
    <x v="15"/>
    <s v="KPUD"/>
    <s v="EXP"/>
    <s v="Geräte"/>
    <x v="10"/>
    <n v="10"/>
    <n v="327"/>
    <n v="345"/>
    <n v="3450"/>
    <n v="18"/>
    <n v="180"/>
    <n v="5.2173913043478258E-2"/>
    <n v="1"/>
    <m/>
    <x v="0"/>
    <s v="Nein"/>
    <x v="0"/>
  </r>
  <r>
    <n v="14575479"/>
    <x v="9"/>
    <x v="0"/>
    <n v="2001475"/>
    <s v="Sofortrechnung"/>
    <s v="EAM\Erdal.Bircan"/>
    <x v="0"/>
    <s v="31008"/>
    <s v="Smarterstore Srl"/>
    <x v="1"/>
    <s v="32"/>
    <s v="100690672"/>
    <x v="379"/>
    <s v="Xiaomi 14T Pro 5G 12GB/512GB"/>
    <n v="5"/>
    <n v="485"/>
    <n v="491"/>
    <n v="2455"/>
    <n v="6"/>
    <n v="30"/>
    <n v="1.22"/>
    <s v="V0140"/>
    <x v="15"/>
    <s v="KPUD"/>
    <s v="EXP"/>
    <s v="Geräte"/>
    <x v="10"/>
    <n v="5"/>
    <n v="485"/>
    <n v="491"/>
    <n v="2455"/>
    <n v="6"/>
    <n v="30"/>
    <n v="1.2219959266802444E-2"/>
    <n v="1"/>
    <m/>
    <x v="0"/>
    <s v="Nein"/>
    <x v="0"/>
  </r>
  <r>
    <n v="14575173"/>
    <x v="9"/>
    <x v="0"/>
    <n v="2001476"/>
    <s v="Sofortrechnung"/>
    <s v="eam\bekir.ahmed"/>
    <x v="0"/>
    <s v="30831"/>
    <s v="SHOPBAK SRL"/>
    <x v="3"/>
    <s v="1"/>
    <s v="900010011"/>
    <x v="36"/>
    <s v="Sonstiges"/>
    <n v="1"/>
    <n v="0"/>
    <n v="29"/>
    <n v="29"/>
    <n v="29"/>
    <n v="29"/>
    <m/>
    <s v="V0022"/>
    <x v="13"/>
    <s v="VKASSE"/>
    <s v="EXP"/>
    <s v="Sonstige"/>
    <x v="8"/>
    <n v="1"/>
    <n v="0"/>
    <n v="29"/>
    <n v="29"/>
    <n v="29"/>
    <n v="29"/>
    <n v="1"/>
    <n v="1"/>
    <m/>
    <x v="2"/>
    <s v="Ja"/>
    <x v="0"/>
  </r>
  <r>
    <n v="14575173"/>
    <x v="9"/>
    <x v="0"/>
    <n v="2001476"/>
    <s v="Sofortrechnung"/>
    <s v="eam\bekir.ahmed"/>
    <x v="0"/>
    <s v="30831"/>
    <s v="SHOPBAK SRL"/>
    <x v="1"/>
    <s v="2"/>
    <s v="100303138"/>
    <x v="357"/>
    <s v="Apple iPhone 16 Pro Max 256GB"/>
    <n v="1"/>
    <n v="1082.0512000000001"/>
    <n v="1119"/>
    <n v="1119"/>
    <n v="36.948799999999999"/>
    <n v="36.950000000000003"/>
    <n v="3.3"/>
    <s v="V0022"/>
    <x v="13"/>
    <s v="VKASSE"/>
    <s v="EXP"/>
    <s v="Geräte"/>
    <x v="8"/>
    <n v="1"/>
    <n v="1082.0512000000001"/>
    <n v="1119"/>
    <n v="1119"/>
    <n v="36.948799999999999"/>
    <n v="36.950000000000003"/>
    <n v="3.3020554066130477E-2"/>
    <n v="1"/>
    <m/>
    <x v="0"/>
    <s v="Nein"/>
    <x v="0"/>
  </r>
  <r>
    <n v="14575173"/>
    <x v="9"/>
    <x v="0"/>
    <n v="2001476"/>
    <s v="Sofortrechnung"/>
    <s v="eam\bekir.ahmed"/>
    <x v="0"/>
    <s v="30831"/>
    <s v="SHOPBAK SRL"/>
    <x v="1"/>
    <s v="3"/>
    <s v="100303126"/>
    <x v="333"/>
    <s v="Apple iPhone 16 Pro 256GB"/>
    <n v="2"/>
    <n v="990"/>
    <n v="1025"/>
    <n v="2050"/>
    <n v="35"/>
    <n v="70"/>
    <n v="3.41"/>
    <s v="V0022"/>
    <x v="13"/>
    <s v="VKASSE"/>
    <s v="EXP"/>
    <s v="Geräte"/>
    <x v="8"/>
    <n v="2"/>
    <n v="990"/>
    <n v="1025"/>
    <n v="2050"/>
    <n v="35"/>
    <n v="70"/>
    <n v="3.4146341463414637E-2"/>
    <n v="1"/>
    <m/>
    <x v="0"/>
    <s v="Nein"/>
    <x v="0"/>
  </r>
  <r>
    <n v="14575173"/>
    <x v="9"/>
    <x v="0"/>
    <n v="2001476"/>
    <s v="Sofortrechnung"/>
    <s v="eam\bekir.ahmed"/>
    <x v="0"/>
    <s v="30831"/>
    <s v="SHOPBAK SRL"/>
    <x v="1"/>
    <s v="4"/>
    <s v="101030456"/>
    <x v="305"/>
    <s v="Samsung A356B A35 5G 256GB"/>
    <n v="1"/>
    <n v="225.5"/>
    <n v="239"/>
    <n v="239"/>
    <n v="13.5"/>
    <n v="13.5"/>
    <n v="5.64"/>
    <s v="V0022"/>
    <x v="13"/>
    <s v="VKASSE"/>
    <s v="EXP"/>
    <s v="Geräte"/>
    <x v="8"/>
    <n v="1"/>
    <n v="225.5"/>
    <n v="239"/>
    <n v="239"/>
    <n v="13.5"/>
    <n v="13.5"/>
    <n v="5.6485355648535567E-2"/>
    <n v="1"/>
    <m/>
    <x v="0"/>
    <s v="Nein"/>
    <x v="0"/>
  </r>
  <r>
    <n v="14575173"/>
    <x v="9"/>
    <x v="0"/>
    <n v="2001476"/>
    <s v="Sofortrechnung"/>
    <s v="eam\bekir.ahmed"/>
    <x v="0"/>
    <s v="30831"/>
    <s v="SHOPBAK SRL"/>
    <x v="1"/>
    <s v="5"/>
    <s v="100303122"/>
    <x v="376"/>
    <s v="Apple iPhone 16 Pro 128GB"/>
    <n v="1"/>
    <n v="890.04939999999999"/>
    <n v="909"/>
    <n v="909"/>
    <n v="18.950600000000001"/>
    <n v="18.95"/>
    <n v="2.08"/>
    <s v="V0022"/>
    <x v="13"/>
    <s v="VKASSE"/>
    <s v="EXP"/>
    <s v="Geräte"/>
    <x v="8"/>
    <n v="1"/>
    <n v="890.04939999999999"/>
    <n v="909"/>
    <n v="909"/>
    <n v="18.950600000000001"/>
    <n v="18.95"/>
    <n v="2.0847084708470846E-2"/>
    <n v="1"/>
    <m/>
    <x v="0"/>
    <s v="Nein"/>
    <x v="0"/>
  </r>
  <r>
    <n v="14575173"/>
    <x v="9"/>
    <x v="0"/>
    <n v="2001476"/>
    <s v="Sofortrechnung"/>
    <s v="eam\bekir.ahmed"/>
    <x v="0"/>
    <s v="30831"/>
    <s v="SHOPBAK SRL"/>
    <x v="1"/>
    <s v="6"/>
    <s v="100303089"/>
    <x v="496"/>
    <s v="Apple iPhone 16 128GB"/>
    <n v="2"/>
    <n v="699.65219999999999"/>
    <n v="715"/>
    <n v="1430"/>
    <n v="15.347799999999999"/>
    <n v="30.7"/>
    <n v="2.14"/>
    <s v="V0022"/>
    <x v="13"/>
    <s v="VKASSE"/>
    <s v="EXP"/>
    <s v="Geräte"/>
    <x v="8"/>
    <n v="2"/>
    <n v="699.65219999999999"/>
    <n v="715"/>
    <n v="1430"/>
    <n v="15.347799999999999"/>
    <n v="30.7"/>
    <n v="2.146853146853147E-2"/>
    <n v="1"/>
    <m/>
    <x v="0"/>
    <s v="Nein"/>
    <x v="0"/>
  </r>
  <r>
    <n v="14575505"/>
    <x v="9"/>
    <x v="0"/>
    <n v="2001477"/>
    <s v="Sofortrechnung"/>
    <s v="EAM\Erdal.Bircan"/>
    <x v="0"/>
    <s v="31008"/>
    <s v="Smarterstore Srl"/>
    <x v="1"/>
    <s v="1"/>
    <s v="101030454"/>
    <x v="727"/>
    <s v="Samsung A556B A55 5G 128GB"/>
    <n v="125"/>
    <n v="255"/>
    <n v="272"/>
    <n v="34000"/>
    <n v="17"/>
    <n v="2125"/>
    <n v="6.25"/>
    <s v="V0140"/>
    <x v="15"/>
    <s v="KPUD"/>
    <s v="EXP"/>
    <s v="Geräte"/>
    <x v="10"/>
    <n v="125"/>
    <n v="255"/>
    <n v="272"/>
    <n v="34000"/>
    <n v="17"/>
    <n v="2125"/>
    <n v="6.25E-2"/>
    <n v="1"/>
    <m/>
    <x v="0"/>
    <s v="Nein"/>
    <x v="0"/>
  </r>
  <r>
    <n v="14575384"/>
    <x v="9"/>
    <x v="0"/>
    <n v="2001478"/>
    <s v="Sofortrechnung"/>
    <s v="eam\bekir.ahmed"/>
    <x v="0"/>
    <s v="30905"/>
    <s v="Saturn Vanity LDA"/>
    <x v="1"/>
    <s v="1"/>
    <s v="100303138"/>
    <x v="357"/>
    <s v="Apple iPhone 16 Pro Max 256GB"/>
    <n v="1"/>
    <n v="1082.0512000000001"/>
    <n v="1117"/>
    <n v="1117"/>
    <n v="34.948799999999999"/>
    <n v="34.950000000000003"/>
    <n v="3.12"/>
    <s v="V0027"/>
    <x v="9"/>
    <s v="KPUD"/>
    <s v="EXP"/>
    <s v="Geräte"/>
    <x v="7"/>
    <n v="1"/>
    <n v="1082.0512000000001"/>
    <n v="1117"/>
    <n v="1117"/>
    <n v="34.948799999999999"/>
    <n v="34.950000000000003"/>
    <n v="3.1289167412712628E-2"/>
    <n v="1"/>
    <m/>
    <x v="0"/>
    <s v="Nein"/>
    <x v="0"/>
  </r>
  <r>
    <n v="14575384"/>
    <x v="9"/>
    <x v="0"/>
    <n v="2001478"/>
    <s v="Sofortrechnung"/>
    <s v="eam\bekir.ahmed"/>
    <x v="0"/>
    <s v="30905"/>
    <s v="Saturn Vanity LDA"/>
    <x v="1"/>
    <s v="2"/>
    <s v="100303124"/>
    <x v="76"/>
    <s v="Apple iPhone 16 Pro 256GB"/>
    <n v="1"/>
    <n v="991.82240000000002"/>
    <n v="1023"/>
    <n v="1023"/>
    <n v="31.177600000000002"/>
    <n v="31.18"/>
    <n v="3.04"/>
    <s v="V0027"/>
    <x v="9"/>
    <s v="KPUD"/>
    <s v="EXP"/>
    <s v="Geräte"/>
    <x v="7"/>
    <n v="1"/>
    <n v="991.82240000000002"/>
    <n v="1023"/>
    <n v="1023"/>
    <n v="31.177600000000002"/>
    <n v="31.18"/>
    <n v="3.0478983382209189E-2"/>
    <n v="1"/>
    <m/>
    <x v="0"/>
    <s v="Nein"/>
    <x v="0"/>
  </r>
  <r>
    <n v="14575384"/>
    <x v="9"/>
    <x v="0"/>
    <n v="2001478"/>
    <s v="Sofortrechnung"/>
    <s v="eam\bekir.ahmed"/>
    <x v="0"/>
    <s v="30905"/>
    <s v="Saturn Vanity LDA"/>
    <x v="1"/>
    <s v="3"/>
    <s v="100303126"/>
    <x v="333"/>
    <s v="Apple iPhone 16 Pro 256GB"/>
    <n v="1"/>
    <n v="990"/>
    <n v="1023"/>
    <n v="1023"/>
    <n v="33"/>
    <n v="33"/>
    <n v="3.22"/>
    <s v="V0027"/>
    <x v="9"/>
    <s v="KPUD"/>
    <s v="EXP"/>
    <s v="Geräte"/>
    <x v="7"/>
    <n v="1"/>
    <n v="990"/>
    <n v="1023"/>
    <n v="1023"/>
    <n v="33"/>
    <n v="33"/>
    <n v="3.2258064516129031E-2"/>
    <n v="1"/>
    <m/>
    <x v="0"/>
    <s v="Nein"/>
    <x v="0"/>
  </r>
  <r>
    <n v="14575384"/>
    <x v="9"/>
    <x v="0"/>
    <n v="2001478"/>
    <s v="Sofortrechnung"/>
    <s v="eam\bekir.ahmed"/>
    <x v="0"/>
    <s v="30905"/>
    <s v="Saturn Vanity LDA"/>
    <x v="1"/>
    <s v="4"/>
    <s v="100303137"/>
    <x v="209"/>
    <s v="Apple iPhone 16 Pro Max 256GB"/>
    <n v="1"/>
    <n v="1101.0044"/>
    <n v="1113"/>
    <n v="1113"/>
    <n v="11.9956"/>
    <n v="12"/>
    <n v="1.07"/>
    <s v="V0027"/>
    <x v="9"/>
    <s v="KPUD"/>
    <s v="EXP"/>
    <s v="Geräte"/>
    <x v="7"/>
    <n v="1"/>
    <n v="1101.0044"/>
    <n v="1113"/>
    <n v="1113"/>
    <n v="11.9956"/>
    <n v="12"/>
    <n v="1.078167115902965E-2"/>
    <n v="1"/>
    <m/>
    <x v="0"/>
    <s v="Nein"/>
    <x v="0"/>
  </r>
  <r>
    <n v="14575384"/>
    <x v="9"/>
    <x v="0"/>
    <n v="2001478"/>
    <s v="Sofortrechnung"/>
    <s v="eam\bekir.ahmed"/>
    <x v="0"/>
    <s v="30905"/>
    <s v="Saturn Vanity LDA"/>
    <x v="1"/>
    <s v="5"/>
    <s v="100303136"/>
    <x v="215"/>
    <s v="Apple iPhone 16 Pro Max 256GB"/>
    <n v="1"/>
    <n v="1082"/>
    <n v="1113"/>
    <n v="1113"/>
    <n v="31"/>
    <n v="31"/>
    <n v="2.78"/>
    <s v="V0027"/>
    <x v="9"/>
    <s v="KPUD"/>
    <s v="EXP"/>
    <s v="Geräte"/>
    <x v="7"/>
    <n v="1"/>
    <n v="1082"/>
    <n v="1113"/>
    <n v="1113"/>
    <n v="31"/>
    <n v="31"/>
    <n v="2.7852650494159928E-2"/>
    <n v="1"/>
    <m/>
    <x v="0"/>
    <s v="Nein"/>
    <x v="0"/>
  </r>
  <r>
    <n v="14575384"/>
    <x v="9"/>
    <x v="0"/>
    <n v="2001478"/>
    <s v="Sofortrechnung"/>
    <s v="eam\bekir.ahmed"/>
    <x v="0"/>
    <s v="30905"/>
    <s v="Saturn Vanity LDA"/>
    <x v="1"/>
    <s v="6"/>
    <s v="100303100"/>
    <x v="712"/>
    <s v="Apple iPhone 16 256GB"/>
    <n v="1"/>
    <n v="799"/>
    <n v="827"/>
    <n v="827"/>
    <n v="28"/>
    <n v="28"/>
    <n v="3.38"/>
    <s v="V0027"/>
    <x v="9"/>
    <s v="KPUD"/>
    <s v="EXP"/>
    <s v="Geräte"/>
    <x v="7"/>
    <n v="1"/>
    <n v="799"/>
    <n v="827"/>
    <n v="827"/>
    <n v="28"/>
    <n v="28"/>
    <n v="3.3857315598548973E-2"/>
    <n v="1"/>
    <m/>
    <x v="0"/>
    <s v="Nein"/>
    <x v="0"/>
  </r>
  <r>
    <n v="14575502"/>
    <x v="9"/>
    <x v="0"/>
    <n v="2001479"/>
    <s v="Sofortrechnung"/>
    <s v="Yasar.Yigitbilek"/>
    <x v="0"/>
    <s v="28583"/>
    <s v="Parktel  Sp z o.o."/>
    <x v="1"/>
    <s v="1"/>
    <s v="101030553"/>
    <x v="719"/>
    <s v="Aktualisierung nach Preispflege"/>
    <n v="50"/>
    <n v="560"/>
    <n v="667"/>
    <n v="33350"/>
    <n v="107"/>
    <n v="5350"/>
    <n v="16.04"/>
    <s v="V0027"/>
    <x v="9"/>
    <s v="KPUD"/>
    <s v="EXP"/>
    <s v="Geräte"/>
    <x v="7"/>
    <n v="50"/>
    <n v="560"/>
    <n v="667"/>
    <n v="33350"/>
    <n v="107"/>
    <n v="5350"/>
    <n v="0.16041979010494753"/>
    <n v="1"/>
    <m/>
    <x v="0"/>
    <s v="Nein"/>
    <x v="0"/>
  </r>
  <r>
    <n v="14575087"/>
    <x v="9"/>
    <x v="0"/>
    <n v="2001480"/>
    <s v="Sofortrechnung"/>
    <s v="eam\bekir.ahmed"/>
    <x v="0"/>
    <s v="25781"/>
    <s v="Sky Mobil SARL"/>
    <x v="0"/>
    <s v="1"/>
    <s v="200300495"/>
    <x v="605"/>
    <s v="nach Aufnahme in Preisliste pflegen"/>
    <n v="1"/>
    <n v="257.3"/>
    <n v="262"/>
    <n v="262"/>
    <n v="4.7"/>
    <n v="4.7"/>
    <n v="1.79"/>
    <s v="V0140"/>
    <x v="15"/>
    <s v="VKASSE"/>
    <s v="EXP"/>
    <s v="Zubehör"/>
    <x v="10"/>
    <n v="1"/>
    <n v="257.3"/>
    <n v="262"/>
    <n v="262"/>
    <n v="4.7"/>
    <n v="4.7"/>
    <n v="1.7938931297709924E-2"/>
    <n v="1"/>
    <m/>
    <x v="0"/>
    <s v="Nein"/>
    <x v="0"/>
  </r>
  <r>
    <n v="14575087"/>
    <x v="9"/>
    <x v="0"/>
    <n v="2001480"/>
    <s v="Sofortrechnung"/>
    <s v="eam\bekir.ahmed"/>
    <x v="0"/>
    <s v="25781"/>
    <s v="Sky Mobil SARL"/>
    <x v="1"/>
    <s v="2"/>
    <s v="100303136"/>
    <x v="215"/>
    <s v="Apple iPhone 16 Pro Max 256GB"/>
    <n v="13"/>
    <n v="1082"/>
    <n v="1115"/>
    <n v="14495"/>
    <n v="33"/>
    <n v="429"/>
    <n v="2.95"/>
    <s v="V0140"/>
    <x v="15"/>
    <s v="VKASSE"/>
    <s v="EXP"/>
    <s v="Geräte"/>
    <x v="10"/>
    <n v="13"/>
    <n v="1082"/>
    <n v="1115"/>
    <n v="14495"/>
    <n v="33"/>
    <n v="429"/>
    <n v="2.9596412556053813E-2"/>
    <n v="1"/>
    <m/>
    <x v="0"/>
    <s v="Nein"/>
    <x v="0"/>
  </r>
  <r>
    <n v="14575498"/>
    <x v="9"/>
    <x v="0"/>
    <n v="2001481"/>
    <s v="Sofortrechnung"/>
    <s v="EAM\Erdal.Bircan"/>
    <x v="1"/>
    <s v="21493"/>
    <s v="Cyberport SE"/>
    <x v="0"/>
    <s v="1"/>
    <s v="201230001"/>
    <x v="208"/>
    <s v="Sony Playstation 5 Slim Disc Edition"/>
    <n v="20"/>
    <n v="405.41669999999999"/>
    <n v="420"/>
    <n v="8400"/>
    <n v="14.583299999999999"/>
    <n v="291.67"/>
    <n v="3.47"/>
    <s v="V0012"/>
    <x v="1"/>
    <s v="KÜB14"/>
    <s v="GRK"/>
    <s v="Zubehör"/>
    <x v="1"/>
    <n v="20"/>
    <n v="405.41669999999999"/>
    <n v="420"/>
    <n v="8400"/>
    <n v="14.583299999999999"/>
    <n v="291.67"/>
    <n v="3.4722619047619051E-2"/>
    <n v="1"/>
    <m/>
    <x v="0"/>
    <s v="Nein"/>
    <x v="0"/>
  </r>
  <r>
    <n v="14573877"/>
    <x v="9"/>
    <x v="0"/>
    <n v="2001482"/>
    <s v="Sofortrechnung"/>
    <s v="Yasar.Yigitbilek"/>
    <x v="0"/>
    <s v="28753"/>
    <s v="Bauer s.r.l."/>
    <x v="1"/>
    <s v="1"/>
    <s v="101030553"/>
    <x v="719"/>
    <s v="Aktualisierung nach Preispflege"/>
    <n v="20"/>
    <n v="560"/>
    <n v="625"/>
    <n v="12500"/>
    <n v="65"/>
    <n v="1300"/>
    <n v="10.4"/>
    <s v="V0022"/>
    <x v="13"/>
    <s v="KPUD"/>
    <s v="EXP"/>
    <s v="Geräte"/>
    <x v="8"/>
    <n v="20"/>
    <n v="560"/>
    <n v="625"/>
    <n v="12500"/>
    <n v="65"/>
    <n v="1300"/>
    <n v="0.104"/>
    <n v="1"/>
    <m/>
    <x v="0"/>
    <s v="Nein"/>
    <x v="0"/>
  </r>
  <r>
    <n v="14575520"/>
    <x v="9"/>
    <x v="0"/>
    <n v="2001483"/>
    <s v="Sofortrechnung"/>
    <s v="eam\bekir.ahmed"/>
    <x v="0"/>
    <s v="30222"/>
    <s v="VOF A&amp;Z Telecom"/>
    <x v="3"/>
    <s v="1"/>
    <s v="900010011"/>
    <x v="36"/>
    <s v="Sonstiges"/>
    <n v="1"/>
    <n v="0"/>
    <n v="10"/>
    <n v="10"/>
    <n v="10"/>
    <n v="10"/>
    <m/>
    <s v="V0164"/>
    <x v="4"/>
    <s v="KPUD"/>
    <s v="EXP"/>
    <s v="Sonstige"/>
    <x v="4"/>
    <n v="1"/>
    <n v="0"/>
    <n v="10"/>
    <n v="10"/>
    <n v="10"/>
    <n v="10"/>
    <n v="1"/>
    <n v="1"/>
    <m/>
    <x v="2"/>
    <s v="Ja"/>
    <x v="0"/>
  </r>
  <r>
    <n v="14575520"/>
    <x v="9"/>
    <x v="0"/>
    <n v="2001483"/>
    <s v="Sofortrechnung"/>
    <s v="eam\bekir.ahmed"/>
    <x v="0"/>
    <s v="30222"/>
    <s v="VOF A&amp;Z Telecom"/>
    <x v="1"/>
    <s v="2"/>
    <s v="101030382"/>
    <x v="28"/>
    <s v="Samsung S921B S24 5G 256GB"/>
    <n v="1"/>
    <n v="527.87900000000002"/>
    <n v="555"/>
    <n v="555"/>
    <n v="27.120999999999999"/>
    <n v="27.12"/>
    <n v="4.88"/>
    <s v="V0164"/>
    <x v="4"/>
    <s v="KPUD"/>
    <s v="EXP"/>
    <s v="Geräte"/>
    <x v="4"/>
    <n v="1"/>
    <n v="527.87900000000002"/>
    <n v="555"/>
    <n v="555"/>
    <n v="27.120999999999999"/>
    <n v="27.12"/>
    <n v="4.8864864864864868E-2"/>
    <n v="1"/>
    <m/>
    <x v="0"/>
    <s v="Nein"/>
    <x v="0"/>
  </r>
  <r>
    <n v="14573885"/>
    <x v="9"/>
    <x v="0"/>
    <n v="2001484"/>
    <s v="Sofortrechnung"/>
    <s v="Yasar.Yigitbilek"/>
    <x v="1"/>
    <s v="23287"/>
    <s v="Nesatec GmbH &amp; Co. KG"/>
    <x v="1"/>
    <s v="1"/>
    <s v="100302719"/>
    <x v="728"/>
    <m/>
    <n v="825"/>
    <n v="65"/>
    <n v="75"/>
    <n v="61875"/>
    <n v="10"/>
    <n v="8250"/>
    <n v="13.33"/>
    <s v="V0020"/>
    <x v="6"/>
    <s v="KÜB8"/>
    <s v="GRK"/>
    <s v="Geräte"/>
    <x v="6"/>
    <n v="825"/>
    <n v="65"/>
    <n v="75"/>
    <n v="61875"/>
    <n v="10"/>
    <n v="8250"/>
    <n v="0.13333333333333333"/>
    <n v="1"/>
    <m/>
    <x v="0"/>
    <s v="Nein"/>
    <x v="0"/>
  </r>
  <r>
    <n v="14575488"/>
    <x v="9"/>
    <x v="0"/>
    <n v="2001485"/>
    <s v="Sofortrechnung"/>
    <s v="EAM\Erdal.Bircan"/>
    <x v="0"/>
    <s v="30900"/>
    <s v="Goden Sp. z.o.o"/>
    <x v="1"/>
    <s v="1"/>
    <s v="101030485"/>
    <x v="39"/>
    <s v="Samsung A556B A55 5G 128GB"/>
    <n v="6"/>
    <n v="254.48859999999999"/>
    <n v="272"/>
    <n v="1632"/>
    <n v="17.511399999999998"/>
    <n v="105.07"/>
    <n v="6.43"/>
    <s v="V0027"/>
    <x v="9"/>
    <s v="VKASSE"/>
    <s v="EXP"/>
    <s v="Geräte"/>
    <x v="7"/>
    <n v="6"/>
    <n v="254.48859999999999"/>
    <n v="272"/>
    <n v="1632"/>
    <n v="17.511399999999998"/>
    <n v="105.07"/>
    <n v="6.4381127450980388E-2"/>
    <n v="1"/>
    <m/>
    <x v="0"/>
    <s v="Nein"/>
    <x v="0"/>
  </r>
  <r>
    <n v="14575488"/>
    <x v="9"/>
    <x v="0"/>
    <n v="2001485"/>
    <s v="Sofortrechnung"/>
    <s v="EAM\Erdal.Bircan"/>
    <x v="0"/>
    <s v="30900"/>
    <s v="Goden Sp. z.o.o"/>
    <x v="1"/>
    <s v="2"/>
    <s v="100302987"/>
    <x v="287"/>
    <s v="Apple iPhone 15 Pro Max 1TB"/>
    <n v="1"/>
    <n v="1106.2745"/>
    <n v="1099"/>
    <n v="1099"/>
    <n v="-7.2744999999999997"/>
    <n v="-7.27"/>
    <n v="-0.66"/>
    <s v="V0027"/>
    <x v="9"/>
    <s v="VKASSE"/>
    <s v="EXP"/>
    <s v="Geräte"/>
    <x v="7"/>
    <n v="1"/>
    <n v="1106.2745"/>
    <n v="1099"/>
    <n v="1099"/>
    <n v="-7.2744999999999997"/>
    <n v="-7.27"/>
    <n v="-6.6151046405823468E-3"/>
    <n v="1"/>
    <m/>
    <x v="0"/>
    <s v="Nein"/>
    <x v="1"/>
  </r>
  <r>
    <n v="14575488"/>
    <x v="9"/>
    <x v="0"/>
    <n v="2001485"/>
    <s v="Sofortrechnung"/>
    <s v="EAM\Erdal.Bircan"/>
    <x v="0"/>
    <s v="30900"/>
    <s v="Goden Sp. z.o.o"/>
    <x v="1"/>
    <s v="3"/>
    <s v="101030395"/>
    <x v="602"/>
    <s v="Samsung S928B S24 Ultra 5G 256GB"/>
    <n v="3"/>
    <n v="759"/>
    <n v="765"/>
    <n v="2295"/>
    <n v="6"/>
    <n v="18"/>
    <n v="0.78"/>
    <s v="V0027"/>
    <x v="9"/>
    <s v="VKASSE"/>
    <s v="EXP"/>
    <s v="Geräte"/>
    <x v="7"/>
    <n v="3"/>
    <n v="759"/>
    <n v="765"/>
    <n v="2295"/>
    <n v="6"/>
    <n v="18"/>
    <n v="7.8431372549019607E-3"/>
    <n v="1"/>
    <m/>
    <x v="0"/>
    <s v="Nein"/>
    <x v="0"/>
  </r>
  <r>
    <n v="14575488"/>
    <x v="9"/>
    <x v="0"/>
    <n v="2001485"/>
    <s v="Sofortrechnung"/>
    <s v="EAM\Erdal.Bircan"/>
    <x v="0"/>
    <s v="30900"/>
    <s v="Goden Sp. z.o.o"/>
    <x v="1"/>
    <s v="4"/>
    <s v="101030527"/>
    <x v="729"/>
    <s v="Samsung X216B Tab A9+ 5G 128GB"/>
    <n v="1"/>
    <n v="199"/>
    <n v="209"/>
    <n v="209"/>
    <n v="10"/>
    <n v="10"/>
    <n v="4.78"/>
    <s v="V0027"/>
    <x v="9"/>
    <s v="VKASSE"/>
    <s v="EXP"/>
    <s v="Geräte"/>
    <x v="7"/>
    <n v="1"/>
    <n v="199"/>
    <n v="209"/>
    <n v="209"/>
    <n v="10"/>
    <n v="10"/>
    <n v="4.784688995215311E-2"/>
    <n v="1"/>
    <m/>
    <x v="0"/>
    <s v="Nein"/>
    <x v="0"/>
  </r>
  <r>
    <n v="14575446"/>
    <x v="9"/>
    <x v="0"/>
    <n v="2001486"/>
    <s v="Sofortrechnung"/>
    <s v="eam\mustafa.oezer"/>
    <x v="0"/>
    <s v="29312"/>
    <s v="SASU GPDIS FRANCE"/>
    <x v="1"/>
    <s v="1"/>
    <s v="100303126"/>
    <x v="333"/>
    <s v="Apple iPhone 16 Pro 256GB"/>
    <n v="5"/>
    <n v="990"/>
    <n v="1025"/>
    <n v="5125"/>
    <n v="35"/>
    <n v="175"/>
    <n v="3.41"/>
    <s v="V0140"/>
    <x v="15"/>
    <s v="KPUD"/>
    <s v="EXP"/>
    <s v="Geräte"/>
    <x v="10"/>
    <n v="5"/>
    <n v="990"/>
    <n v="1025"/>
    <n v="5125"/>
    <n v="35"/>
    <n v="175"/>
    <n v="3.4146341463414637E-2"/>
    <n v="1"/>
    <m/>
    <x v="0"/>
    <s v="Nein"/>
    <x v="0"/>
  </r>
  <r>
    <n v="14575446"/>
    <x v="9"/>
    <x v="0"/>
    <n v="2001486"/>
    <s v="Sofortrechnung"/>
    <s v="eam\mustafa.oezer"/>
    <x v="0"/>
    <s v="29312"/>
    <s v="SASU GPDIS FRANCE"/>
    <x v="1"/>
    <s v="2"/>
    <s v="100303139"/>
    <x v="443"/>
    <s v="Apple iPhone 16 Pro Max 512GB"/>
    <n v="5"/>
    <n v="1320"/>
    <n v="1319"/>
    <n v="6595"/>
    <n v="-1"/>
    <n v="-5"/>
    <n v="-7.0000000000000007E-2"/>
    <s v="V0140"/>
    <x v="15"/>
    <s v="KPUD"/>
    <s v="EXP"/>
    <s v="Geräte"/>
    <x v="10"/>
    <n v="5"/>
    <n v="1320"/>
    <n v="1319"/>
    <n v="6595"/>
    <n v="-1"/>
    <n v="-5"/>
    <n v="-7.5815011372251705E-4"/>
    <n v="1"/>
    <m/>
    <x v="0"/>
    <s v="Nein"/>
    <x v="1"/>
  </r>
  <r>
    <n v="14575446"/>
    <x v="9"/>
    <x v="0"/>
    <n v="2001486"/>
    <s v="Sofortrechnung"/>
    <s v="eam\mustafa.oezer"/>
    <x v="0"/>
    <s v="29312"/>
    <s v="SASU GPDIS FRANCE"/>
    <x v="1"/>
    <s v="3"/>
    <s v="100303137"/>
    <x v="209"/>
    <s v="Apple iPhone 16 Pro Max 256GB"/>
    <n v="5"/>
    <n v="1101.0044"/>
    <n v="1115"/>
    <n v="5575"/>
    <n v="13.9956"/>
    <n v="69.98"/>
    <n v="1.25"/>
    <s v="V0140"/>
    <x v="15"/>
    <s v="KPUD"/>
    <s v="EXP"/>
    <s v="Geräte"/>
    <x v="10"/>
    <n v="5"/>
    <n v="1101.0044"/>
    <n v="1115"/>
    <n v="5575"/>
    <n v="13.9956"/>
    <n v="69.98"/>
    <n v="1.2552466367713006E-2"/>
    <n v="1"/>
    <m/>
    <x v="0"/>
    <s v="Nein"/>
    <x v="0"/>
  </r>
  <r>
    <n v="14575446"/>
    <x v="9"/>
    <x v="0"/>
    <n v="2001486"/>
    <s v="Sofortrechnung"/>
    <s v="eam\mustafa.oezer"/>
    <x v="0"/>
    <s v="29312"/>
    <s v="SASU GPDIS FRANCE"/>
    <x v="1"/>
    <s v="4"/>
    <s v="100302478"/>
    <x v="79"/>
    <s v="Apple iPhone 13 128GB"/>
    <n v="10"/>
    <n v="416.31569999999999"/>
    <n v="429"/>
    <n v="4290"/>
    <n v="12.6843"/>
    <n v="126.84"/>
    <n v="2.95"/>
    <s v="V0140"/>
    <x v="15"/>
    <s v="KPUD"/>
    <s v="EXP"/>
    <s v="Geräte"/>
    <x v="10"/>
    <n v="10"/>
    <n v="416.31569999999999"/>
    <n v="429"/>
    <n v="4290"/>
    <n v="12.6843"/>
    <n v="126.84"/>
    <n v="2.9566433566433566E-2"/>
    <n v="1"/>
    <m/>
    <x v="0"/>
    <s v="Nein"/>
    <x v="0"/>
  </r>
  <r>
    <n v="14575446"/>
    <x v="9"/>
    <x v="0"/>
    <n v="2001486"/>
    <s v="Sofortrechnung"/>
    <s v="eam\mustafa.oezer"/>
    <x v="0"/>
    <s v="29312"/>
    <s v="SASU GPDIS FRANCE"/>
    <x v="1"/>
    <s v="5"/>
    <s v="100303141"/>
    <x v="681"/>
    <s v="Apple iPhone 16 Pro Max 512GB"/>
    <n v="3"/>
    <n v="1322.1507999999999"/>
    <n v="1319"/>
    <n v="3957"/>
    <n v="-3.1507999999999998"/>
    <n v="-9.4499999999999993"/>
    <n v="-0.23"/>
    <s v="V0140"/>
    <x v="15"/>
    <s v="KPUD"/>
    <s v="EXP"/>
    <s v="Geräte"/>
    <x v="10"/>
    <n v="3"/>
    <n v="1322.1507999999999"/>
    <n v="1319"/>
    <n v="3957"/>
    <n v="-3.1507999999999998"/>
    <n v="-9.4499999999999993"/>
    <n v="-2.3881728582259287E-3"/>
    <n v="1"/>
    <m/>
    <x v="0"/>
    <s v="Nein"/>
    <x v="1"/>
  </r>
  <r>
    <n v="14575446"/>
    <x v="9"/>
    <x v="0"/>
    <n v="2001486"/>
    <s v="Sofortrechnung"/>
    <s v="eam\mustafa.oezer"/>
    <x v="0"/>
    <s v="29312"/>
    <s v="SASU GPDIS FRANCE"/>
    <x v="1"/>
    <s v="6"/>
    <s v="100303089"/>
    <x v="496"/>
    <s v="Apple iPhone 16 128GB"/>
    <n v="20"/>
    <n v="699.65219999999999"/>
    <n v="715"/>
    <n v="14300"/>
    <n v="15.347799999999999"/>
    <n v="306.95999999999998"/>
    <n v="2.14"/>
    <s v="V0140"/>
    <x v="15"/>
    <s v="KPUD"/>
    <s v="EXP"/>
    <s v="Geräte"/>
    <x v="10"/>
    <n v="20"/>
    <n v="699.65219999999999"/>
    <n v="715"/>
    <n v="14300"/>
    <n v="15.347799999999999"/>
    <n v="306.95999999999998"/>
    <n v="2.1465734265734265E-2"/>
    <n v="1"/>
    <m/>
    <x v="0"/>
    <s v="Nein"/>
    <x v="0"/>
  </r>
  <r>
    <n v="14575446"/>
    <x v="9"/>
    <x v="0"/>
    <n v="2001486"/>
    <s v="Sofortrechnung"/>
    <s v="eam\mustafa.oezer"/>
    <x v="0"/>
    <s v="29312"/>
    <s v="SASU GPDIS FRANCE"/>
    <x v="1"/>
    <s v="7"/>
    <s v="100302955"/>
    <x v="722"/>
    <s v="Apple iPhone 15 128GB"/>
    <n v="15"/>
    <n v="618.86519999999996"/>
    <n v="633"/>
    <n v="9495"/>
    <n v="14.1348"/>
    <n v="212.02"/>
    <n v="2.23"/>
    <s v="V0140"/>
    <x v="15"/>
    <s v="KPUD"/>
    <s v="EXP"/>
    <s v="Geräte"/>
    <x v="10"/>
    <n v="15"/>
    <n v="618.86519999999996"/>
    <n v="633"/>
    <n v="9495"/>
    <n v="14.1348"/>
    <n v="212.02"/>
    <n v="2.2329647182727754E-2"/>
    <n v="1"/>
    <m/>
    <x v="0"/>
    <s v="Nein"/>
    <x v="0"/>
  </r>
  <r>
    <n v="14575483"/>
    <x v="9"/>
    <x v="0"/>
    <n v="2001487"/>
    <s v="Sofortrechnung"/>
    <s v="EAM\Erdal.Bircan"/>
    <x v="2"/>
    <s v="30902"/>
    <s v="TECH.LOVERS GmbH"/>
    <x v="1"/>
    <s v="1"/>
    <s v="100302932"/>
    <x v="187"/>
    <s v="Apple iPhone 15 Pro Max 512GB"/>
    <n v="1"/>
    <n v="1037.0621000000001"/>
    <n v="1099"/>
    <n v="1099"/>
    <n v="61.937899999999999"/>
    <n v="61.94"/>
    <n v="5.63"/>
    <s v="V0163"/>
    <x v="11"/>
    <s v="KABB5"/>
    <s v="FHK"/>
    <s v="Geräte"/>
    <x v="2"/>
    <n v="1"/>
    <n v="1037.0621000000001"/>
    <n v="1099"/>
    <n v="1099"/>
    <n v="61.937899999999999"/>
    <n v="61.94"/>
    <n v="5.6360327570518648E-2"/>
    <n v="1"/>
    <m/>
    <x v="0"/>
    <s v="Nein"/>
    <x v="0"/>
  </r>
  <r>
    <n v="14575483"/>
    <x v="9"/>
    <x v="0"/>
    <n v="2001487"/>
    <s v="Sofortrechnung"/>
    <s v="EAM\Erdal.Bircan"/>
    <x v="2"/>
    <s v="30902"/>
    <s v="TECH.LOVERS GmbH"/>
    <x v="1"/>
    <s v="2"/>
    <s v="100302986"/>
    <x v="463"/>
    <s v="Apple iPhone 15 Pro Max 1TB"/>
    <n v="2"/>
    <n v="1127.0915"/>
    <n v="1099"/>
    <n v="2198"/>
    <n v="-28.0915"/>
    <n v="-56.18"/>
    <n v="-2.5499999999999998"/>
    <s v="V0163"/>
    <x v="11"/>
    <s v="KABB5"/>
    <s v="FHK"/>
    <s v="Geräte"/>
    <x v="2"/>
    <n v="2"/>
    <n v="1127.0915"/>
    <n v="1099"/>
    <n v="2198"/>
    <n v="-28.0915"/>
    <n v="-56.18"/>
    <n v="-2.5559599636032757E-2"/>
    <n v="1"/>
    <m/>
    <x v="0"/>
    <s v="Nein"/>
    <x v="1"/>
  </r>
  <r>
    <n v="14575483"/>
    <x v="9"/>
    <x v="0"/>
    <n v="2001487"/>
    <s v="Sofortrechnung"/>
    <s v="EAM\Erdal.Bircan"/>
    <x v="2"/>
    <s v="30902"/>
    <s v="TECH.LOVERS GmbH"/>
    <x v="1"/>
    <s v="3"/>
    <s v="100302987"/>
    <x v="287"/>
    <s v="Apple iPhone 15 Pro Max 1TB"/>
    <n v="2"/>
    <n v="1106.2745"/>
    <n v="1099"/>
    <n v="2198"/>
    <n v="-7.2744999999999997"/>
    <n v="-14.55"/>
    <n v="-0.66"/>
    <s v="V0163"/>
    <x v="11"/>
    <s v="KABB5"/>
    <s v="FHK"/>
    <s v="Geräte"/>
    <x v="2"/>
    <n v="2"/>
    <n v="1106.2745"/>
    <n v="1099"/>
    <n v="2198"/>
    <n v="-7.2744999999999997"/>
    <n v="-14.55"/>
    <n v="-6.6196542311191993E-3"/>
    <n v="1"/>
    <m/>
    <x v="0"/>
    <s v="Nein"/>
    <x v="1"/>
  </r>
  <r>
    <n v="14575471"/>
    <x v="9"/>
    <x v="0"/>
    <n v="2001488"/>
    <s v="Sofortrechnung"/>
    <s v="eam\mustafa.oezer"/>
    <x v="0"/>
    <s v="29312"/>
    <s v="SASU GPDIS FRANCE"/>
    <x v="1"/>
    <s v="1"/>
    <s v="100034501"/>
    <x v="295"/>
    <s v="Samsung G556B Xcover 7 128GB EE"/>
    <n v="50"/>
    <n v="219"/>
    <n v="227"/>
    <n v="11350"/>
    <n v="8"/>
    <n v="400"/>
    <n v="3.52"/>
    <s v="V0140"/>
    <x v="15"/>
    <s v="KPUD"/>
    <s v="EXP"/>
    <s v="Geräte"/>
    <x v="10"/>
    <n v="50"/>
    <n v="219"/>
    <n v="227"/>
    <n v="11350"/>
    <n v="8"/>
    <n v="400"/>
    <n v="3.5242290748898682E-2"/>
    <n v="1"/>
    <m/>
    <x v="0"/>
    <s v="Nein"/>
    <x v="0"/>
  </r>
  <r>
    <n v="14575485"/>
    <x v="9"/>
    <x v="0"/>
    <n v="2001489"/>
    <s v="Sofortrechnung"/>
    <s v="EAM\Erdal.Bircan"/>
    <x v="0"/>
    <s v="29989"/>
    <s v="ADN Connexion SARL"/>
    <x v="3"/>
    <s v="1"/>
    <s v="900010011"/>
    <x v="36"/>
    <s v="Sonstiges"/>
    <n v="1"/>
    <n v="0"/>
    <n v="25"/>
    <n v="25"/>
    <n v="25"/>
    <n v="25"/>
    <m/>
    <s v="V0018"/>
    <x v="16"/>
    <s v="KPUD"/>
    <s v="EXP"/>
    <s v="Sonstige"/>
    <x v="11"/>
    <n v="1"/>
    <n v="0"/>
    <n v="25"/>
    <n v="25"/>
    <n v="25"/>
    <n v="25"/>
    <n v="1"/>
    <n v="1"/>
    <m/>
    <x v="2"/>
    <s v="Ja"/>
    <x v="0"/>
  </r>
  <r>
    <n v="14575485"/>
    <x v="9"/>
    <x v="0"/>
    <n v="2001489"/>
    <s v="Sofortrechnung"/>
    <s v="EAM\Erdal.Bircan"/>
    <x v="0"/>
    <s v="29989"/>
    <s v="ADN Connexion SARL"/>
    <x v="1"/>
    <s v="2"/>
    <s v="101030425"/>
    <x v="207"/>
    <s v="Samsung A256B A25 5G 128GB"/>
    <n v="1"/>
    <n v="160.5256"/>
    <n v="169"/>
    <n v="169"/>
    <n v="8.4743999999999993"/>
    <n v="8.4700000000000006"/>
    <n v="5.01"/>
    <s v="V0018"/>
    <x v="16"/>
    <s v="KPUD"/>
    <s v="EXP"/>
    <s v="Geräte"/>
    <x v="11"/>
    <n v="1"/>
    <n v="160.5256"/>
    <n v="169"/>
    <n v="169"/>
    <n v="8.4743999999999993"/>
    <n v="8.4700000000000006"/>
    <n v="5.0118343195266278E-2"/>
    <n v="1"/>
    <m/>
    <x v="0"/>
    <s v="Nein"/>
    <x v="0"/>
  </r>
  <r>
    <n v="14575485"/>
    <x v="9"/>
    <x v="0"/>
    <n v="2001489"/>
    <s v="Sofortrechnung"/>
    <s v="EAM\Erdal.Bircan"/>
    <x v="0"/>
    <s v="29989"/>
    <s v="ADN Connexion SARL"/>
    <x v="1"/>
    <s v="3"/>
    <s v="101690331"/>
    <x v="252"/>
    <s v="Xiaomi Redmi 14C 4GB/128GB"/>
    <n v="5"/>
    <n v="74.601299999999995"/>
    <n v="81"/>
    <n v="405"/>
    <n v="6.3986999999999998"/>
    <n v="31.99"/>
    <n v="7.89"/>
    <s v="V0018"/>
    <x v="16"/>
    <s v="KPUD"/>
    <s v="EXP"/>
    <s v="Geräte"/>
    <x v="11"/>
    <n v="5"/>
    <n v="74.601299999999995"/>
    <n v="81"/>
    <n v="405"/>
    <n v="6.3986999999999998"/>
    <n v="31.99"/>
    <n v="7.8987654320987644E-2"/>
    <n v="1"/>
    <m/>
    <x v="0"/>
    <s v="Nein"/>
    <x v="0"/>
  </r>
  <r>
    <n v="14575485"/>
    <x v="9"/>
    <x v="0"/>
    <n v="2001489"/>
    <s v="Sofortrechnung"/>
    <s v="EAM\Erdal.Bircan"/>
    <x v="0"/>
    <s v="29989"/>
    <s v="ADN Connexion SARL"/>
    <x v="1"/>
    <s v="4"/>
    <s v="101030455"/>
    <x v="234"/>
    <s v="Samsung A356B A35 5G 128GB"/>
    <n v="1"/>
    <n v="196"/>
    <n v="209"/>
    <n v="209"/>
    <n v="13"/>
    <n v="13"/>
    <n v="6.22"/>
    <s v="V0018"/>
    <x v="16"/>
    <s v="KPUD"/>
    <s v="EXP"/>
    <s v="Geräte"/>
    <x v="11"/>
    <n v="1"/>
    <n v="196"/>
    <n v="209"/>
    <n v="209"/>
    <n v="13"/>
    <n v="13"/>
    <n v="6.2200956937799042E-2"/>
    <n v="1"/>
    <m/>
    <x v="0"/>
    <s v="Nein"/>
    <x v="0"/>
  </r>
  <r>
    <n v="14575485"/>
    <x v="9"/>
    <x v="0"/>
    <n v="2001489"/>
    <s v="Sofortrechnung"/>
    <s v="EAM\Erdal.Bircan"/>
    <x v="0"/>
    <s v="29989"/>
    <s v="ADN Connexion SARL"/>
    <x v="1"/>
    <s v="5"/>
    <s v="100034578"/>
    <x v="470"/>
    <s v="Samsung A356B A35 5G 128GB EE"/>
    <n v="3"/>
    <n v="197.0719"/>
    <n v="215"/>
    <n v="645"/>
    <n v="17.928100000000001"/>
    <n v="53.78"/>
    <n v="8.33"/>
    <s v="V0018"/>
    <x v="16"/>
    <s v="KPUD"/>
    <s v="EXP"/>
    <s v="Geräte"/>
    <x v="11"/>
    <n v="3"/>
    <n v="197.0719"/>
    <n v="215"/>
    <n v="645"/>
    <n v="17.928100000000001"/>
    <n v="53.78"/>
    <n v="8.3379844961240318E-2"/>
    <n v="1"/>
    <m/>
    <x v="0"/>
    <s v="Nein"/>
    <x v="0"/>
  </r>
  <r>
    <n v="14575485"/>
    <x v="9"/>
    <x v="0"/>
    <n v="2001489"/>
    <s v="Sofortrechnung"/>
    <s v="EAM\Erdal.Bircan"/>
    <x v="0"/>
    <s v="29989"/>
    <s v="ADN Connexion SARL"/>
    <x v="1"/>
    <s v="6"/>
    <s v="101030413"/>
    <x v="162"/>
    <s v="Samsung A057G A05s 128GB"/>
    <n v="2"/>
    <n v="94"/>
    <n v="103"/>
    <n v="206"/>
    <n v="9"/>
    <n v="18"/>
    <n v="8.73"/>
    <s v="V0018"/>
    <x v="16"/>
    <s v="KPUD"/>
    <s v="EXP"/>
    <s v="Geräte"/>
    <x v="11"/>
    <n v="2"/>
    <n v="94"/>
    <n v="103"/>
    <n v="206"/>
    <n v="9"/>
    <n v="18"/>
    <n v="8.7378640776699032E-2"/>
    <n v="1"/>
    <m/>
    <x v="0"/>
    <s v="Nein"/>
    <x v="0"/>
  </r>
  <r>
    <n v="14575053"/>
    <x v="9"/>
    <x v="0"/>
    <n v="2001490"/>
    <s v="Sofortrechnung"/>
    <s v="Yasar.Yigitbilek"/>
    <x v="1"/>
    <s v="30710"/>
    <s v="starmobile GmbH"/>
    <x v="0"/>
    <s v="1"/>
    <s v="200140043"/>
    <x v="360"/>
    <s v="Telekom Glasfaser Modem 2"/>
    <n v="65"/>
    <n v="32.488500000000002"/>
    <n v="34.090000000000003"/>
    <n v="2215.85"/>
    <n v="1.6014999999999999"/>
    <n v="104.1"/>
    <n v="4.6900000000000004"/>
    <s v="V0003"/>
    <x v="14"/>
    <s v="KVAB30"/>
    <s v="GRK"/>
    <s v="Zubehör"/>
    <x v="9"/>
    <n v="65"/>
    <n v="32.488500000000002"/>
    <n v="34.090000000000003"/>
    <n v="2215.85"/>
    <n v="1.6014999999999999"/>
    <n v="104.1"/>
    <n v="4.6979714330843692E-2"/>
    <n v="1"/>
    <m/>
    <x v="0"/>
    <s v="Nein"/>
    <x v="0"/>
  </r>
  <r>
    <n v="14575053"/>
    <x v="9"/>
    <x v="0"/>
    <n v="2001490"/>
    <s v="Sofortrechnung"/>
    <s v="Yasar.Yigitbilek"/>
    <x v="1"/>
    <s v="30710"/>
    <s v="starmobile GmbH"/>
    <x v="0"/>
    <s v="2"/>
    <s v="200140051"/>
    <x v="542"/>
    <s v="Telekom Digitalisierungsbox Premium 2"/>
    <n v="2"/>
    <n v="272.49"/>
    <n v="276"/>
    <n v="552"/>
    <n v="3.51"/>
    <n v="7.02"/>
    <n v="1.27"/>
    <s v="V0003"/>
    <x v="14"/>
    <s v="KVAB30"/>
    <s v="GRK"/>
    <s v="Zubehör"/>
    <x v="9"/>
    <n v="2"/>
    <n v="272.49"/>
    <n v="276"/>
    <n v="552"/>
    <n v="3.51"/>
    <n v="7.02"/>
    <n v="1.2717391304347824E-2"/>
    <n v="1"/>
    <m/>
    <x v="0"/>
    <s v="Nein"/>
    <x v="0"/>
  </r>
  <r>
    <n v="14575157"/>
    <x v="9"/>
    <x v="0"/>
    <n v="2001491"/>
    <s v="Sofortrechnung"/>
    <s v="Yasar.Yigitbilek"/>
    <x v="1"/>
    <s v="30710"/>
    <s v="starmobile GmbH"/>
    <x v="1"/>
    <s v="1"/>
    <s v="101690242"/>
    <x v="43"/>
    <s v="Xiaomi Redmi Note 13 Pro 5G 8GB/256GB"/>
    <n v="1"/>
    <n v="204.57390000000001"/>
    <n v="210.57"/>
    <n v="210.57"/>
    <n v="5.9961000000000002"/>
    <n v="6"/>
    <n v="2.84"/>
    <s v="V0003"/>
    <x v="14"/>
    <s v="KVAB30"/>
    <s v="GRK"/>
    <s v="Geräte"/>
    <x v="9"/>
    <n v="1"/>
    <n v="204.57390000000001"/>
    <n v="210.57"/>
    <n v="210.57"/>
    <n v="5.9961000000000002"/>
    <n v="6"/>
    <n v="2.8494087476848555E-2"/>
    <n v="1"/>
    <m/>
    <x v="0"/>
    <s v="Nein"/>
    <x v="0"/>
  </r>
  <r>
    <n v="14575157"/>
    <x v="9"/>
    <x v="0"/>
    <n v="2001491"/>
    <s v="Sofortrechnung"/>
    <s v="Yasar.Yigitbilek"/>
    <x v="1"/>
    <s v="30710"/>
    <s v="starmobile GmbH"/>
    <x v="1"/>
    <s v="2"/>
    <s v="100303089"/>
    <x v="496"/>
    <s v="Apple iPhone 16 128GB"/>
    <n v="2"/>
    <n v="699.65219999999999"/>
    <n v="700.65"/>
    <n v="1401.3"/>
    <n v="0.99780000000000002"/>
    <n v="2"/>
    <n v="0.14000000000000001"/>
    <s v="V0003"/>
    <x v="14"/>
    <s v="KVAB30"/>
    <s v="GRK"/>
    <s v="Geräte"/>
    <x v="9"/>
    <n v="2"/>
    <n v="699.65219999999999"/>
    <n v="700.65"/>
    <n v="1401.3"/>
    <n v="0.99780000000000002"/>
    <n v="2"/>
    <n v="1.4272461285948761E-3"/>
    <n v="1"/>
    <m/>
    <x v="0"/>
    <s v="Nein"/>
    <x v="0"/>
  </r>
  <r>
    <n v="14575157"/>
    <x v="9"/>
    <x v="0"/>
    <n v="2001491"/>
    <s v="Sofortrechnung"/>
    <s v="Yasar.Yigitbilek"/>
    <x v="1"/>
    <s v="30710"/>
    <s v="starmobile GmbH"/>
    <x v="1"/>
    <s v="3"/>
    <s v="100303093"/>
    <x v="510"/>
    <s v="Apple iPhone 16 128GB"/>
    <n v="2"/>
    <n v="699.61400000000003"/>
    <n v="700.61"/>
    <n v="1401.22"/>
    <n v="0.996"/>
    <n v="1.99"/>
    <n v="0.14000000000000001"/>
    <s v="V0003"/>
    <x v="14"/>
    <s v="KVAB30"/>
    <s v="GRK"/>
    <s v="Geräte"/>
    <x v="9"/>
    <n v="2"/>
    <n v="699.61400000000003"/>
    <n v="700.61"/>
    <n v="1401.22"/>
    <n v="0.996"/>
    <n v="1.99"/>
    <n v="1.420190976434821E-3"/>
    <n v="1"/>
    <m/>
    <x v="0"/>
    <s v="Nein"/>
    <x v="0"/>
  </r>
  <r>
    <n v="14575157"/>
    <x v="9"/>
    <x v="0"/>
    <n v="2001491"/>
    <s v="Sofortrechnung"/>
    <s v="Yasar.Yigitbilek"/>
    <x v="1"/>
    <s v="30710"/>
    <s v="starmobile GmbH"/>
    <x v="1"/>
    <s v="4"/>
    <s v="100303092"/>
    <x v="472"/>
    <s v="Apple iPhone 16 128GB"/>
    <n v="2"/>
    <n v="699.95960000000002"/>
    <n v="700.96"/>
    <n v="1401.92"/>
    <n v="1.0004"/>
    <n v="2"/>
    <n v="0.14000000000000001"/>
    <s v="V0003"/>
    <x v="14"/>
    <s v="KVAB30"/>
    <s v="GRK"/>
    <s v="Geräte"/>
    <x v="9"/>
    <n v="2"/>
    <n v="699.95960000000002"/>
    <n v="700.96"/>
    <n v="1401.92"/>
    <n v="1.0004"/>
    <n v="2"/>
    <n v="1.4266149280986076E-3"/>
    <n v="1"/>
    <m/>
    <x v="0"/>
    <s v="Nein"/>
    <x v="0"/>
  </r>
  <r>
    <n v="14575407"/>
    <x v="9"/>
    <x v="0"/>
    <n v="2001492"/>
    <s v="Sofortrechnung"/>
    <s v="eam\bekir.ahmed"/>
    <x v="0"/>
    <s v="30119"/>
    <s v="EMMEVI SRL"/>
    <x v="1"/>
    <s v="1"/>
    <s v="100303125"/>
    <x v="277"/>
    <s v="Apple iPhone 16 Pro 256GB"/>
    <n v="2"/>
    <n v="991.36839999999995"/>
    <n v="1009"/>
    <n v="2018"/>
    <n v="17.631599999999999"/>
    <n v="35.26"/>
    <n v="1.74"/>
    <s v="V0022"/>
    <x v="13"/>
    <s v="KPUD"/>
    <s v="EXP"/>
    <s v="Geräte"/>
    <x v="8"/>
    <n v="2"/>
    <n v="991.36839999999995"/>
    <n v="1009"/>
    <n v="2018"/>
    <n v="17.631599999999999"/>
    <n v="35.26"/>
    <n v="1.7472745292368679E-2"/>
    <n v="1"/>
    <m/>
    <x v="0"/>
    <s v="Nein"/>
    <x v="0"/>
  </r>
  <r>
    <n v="14575407"/>
    <x v="9"/>
    <x v="0"/>
    <n v="2001492"/>
    <s v="Sofortrechnung"/>
    <s v="eam\bekir.ahmed"/>
    <x v="0"/>
    <s v="30119"/>
    <s v="EMMEVI SRL"/>
    <x v="1"/>
    <s v="2"/>
    <s v="101030456"/>
    <x v="305"/>
    <s v="Samsung A356B A35 5G 256GB"/>
    <n v="5"/>
    <n v="225.5"/>
    <n v="235"/>
    <n v="1175"/>
    <n v="9.5"/>
    <n v="47.5"/>
    <n v="4.04"/>
    <s v="V0022"/>
    <x v="13"/>
    <s v="KPUD"/>
    <s v="EXP"/>
    <s v="Geräte"/>
    <x v="8"/>
    <n v="5"/>
    <n v="225.5"/>
    <n v="235"/>
    <n v="1175"/>
    <n v="9.5"/>
    <n v="47.5"/>
    <n v="4.042553191489362E-2"/>
    <n v="1"/>
    <m/>
    <x v="0"/>
    <s v="Nein"/>
    <x v="0"/>
  </r>
  <r>
    <n v="14575407"/>
    <x v="9"/>
    <x v="0"/>
    <n v="2001492"/>
    <s v="Sofortrechnung"/>
    <s v="eam\bekir.ahmed"/>
    <x v="0"/>
    <s v="30119"/>
    <s v="EMMEVI SRL"/>
    <x v="1"/>
    <s v="3"/>
    <s v="101030353"/>
    <x v="38"/>
    <s v="Samsung A256B A25 5G 128GB"/>
    <n v="5"/>
    <n v="166.95079999999999"/>
    <n v="174"/>
    <n v="870"/>
    <n v="7.0491999999999999"/>
    <n v="35.25"/>
    <n v="4.05"/>
    <s v="V0022"/>
    <x v="13"/>
    <s v="KPUD"/>
    <s v="EXP"/>
    <s v="Geräte"/>
    <x v="8"/>
    <n v="5"/>
    <n v="166.95079999999999"/>
    <n v="174"/>
    <n v="870"/>
    <n v="7.0491999999999999"/>
    <n v="35.25"/>
    <n v="4.0517241379310343E-2"/>
    <n v="1"/>
    <m/>
    <x v="0"/>
    <s v="Nein"/>
    <x v="0"/>
  </r>
  <r>
    <n v="14575407"/>
    <x v="9"/>
    <x v="0"/>
    <n v="2001492"/>
    <s v="Sofortrechnung"/>
    <s v="eam\bekir.ahmed"/>
    <x v="0"/>
    <s v="30119"/>
    <s v="EMMEVI SRL"/>
    <x v="1"/>
    <s v="4"/>
    <s v="100302478"/>
    <x v="79"/>
    <s v="Apple iPhone 13 128GB"/>
    <n v="5"/>
    <n v="416.31569999999999"/>
    <n v="422"/>
    <n v="2110"/>
    <n v="5.6843000000000004"/>
    <n v="28.42"/>
    <n v="1.34"/>
    <s v="V0022"/>
    <x v="13"/>
    <s v="KPUD"/>
    <s v="EXP"/>
    <s v="Geräte"/>
    <x v="8"/>
    <n v="5"/>
    <n v="416.31569999999999"/>
    <n v="422"/>
    <n v="2110"/>
    <n v="5.6843000000000004"/>
    <n v="28.42"/>
    <n v="1.3469194312796209E-2"/>
    <n v="1"/>
    <m/>
    <x v="0"/>
    <s v="Nein"/>
    <x v="0"/>
  </r>
  <r>
    <n v="14575407"/>
    <x v="9"/>
    <x v="0"/>
    <n v="2001492"/>
    <s v="Sofortrechnung"/>
    <s v="eam\bekir.ahmed"/>
    <x v="0"/>
    <s v="30119"/>
    <s v="EMMEVI SRL"/>
    <x v="1"/>
    <s v="5"/>
    <s v="101030516"/>
    <x v="137"/>
    <s v="Samsung S928B S24 Ultra 5G 512GB"/>
    <n v="3"/>
    <n v="848.8066"/>
    <n v="839"/>
    <n v="2517"/>
    <n v="-9.8065999999999995"/>
    <n v="-29.42"/>
    <n v="-1.1599999999999999"/>
    <s v="V0022"/>
    <x v="13"/>
    <s v="KPUD"/>
    <s v="EXP"/>
    <s v="Geräte"/>
    <x v="8"/>
    <n v="3"/>
    <n v="848.8066"/>
    <n v="839"/>
    <n v="2517"/>
    <n v="-9.8065999999999995"/>
    <n v="-29.42"/>
    <n v="-1.1688518077075884E-2"/>
    <n v="1"/>
    <m/>
    <x v="0"/>
    <s v="Nein"/>
    <x v="1"/>
  </r>
  <r>
    <n v="14575407"/>
    <x v="9"/>
    <x v="0"/>
    <n v="2001492"/>
    <s v="Sofortrechnung"/>
    <s v="eam\bekir.ahmed"/>
    <x v="0"/>
    <s v="30119"/>
    <s v="EMMEVI SRL"/>
    <x v="1"/>
    <s v="6"/>
    <s v="101030492"/>
    <x v="138"/>
    <s v="Samsung A356B A35 5G 256GB"/>
    <n v="5"/>
    <n v="227.2817"/>
    <n v="237"/>
    <n v="1185"/>
    <n v="9.7182999999999993"/>
    <n v="48.59"/>
    <n v="4.0999999999999996"/>
    <s v="V0022"/>
    <x v="13"/>
    <s v="KPUD"/>
    <s v="EXP"/>
    <s v="Geräte"/>
    <x v="8"/>
    <n v="5"/>
    <n v="227.2817"/>
    <n v="237"/>
    <n v="1185"/>
    <n v="9.7182999999999993"/>
    <n v="48.59"/>
    <n v="4.1004219409282706E-2"/>
    <n v="1"/>
    <m/>
    <x v="0"/>
    <s v="Nein"/>
    <x v="0"/>
  </r>
  <r>
    <n v="14575407"/>
    <x v="9"/>
    <x v="0"/>
    <n v="2001492"/>
    <s v="Sofortrechnung"/>
    <s v="eam\bekir.ahmed"/>
    <x v="0"/>
    <s v="30119"/>
    <s v="EMMEVI SRL"/>
    <x v="1"/>
    <s v="7"/>
    <s v="101030382"/>
    <x v="28"/>
    <s v="Samsung S921B S24 5G 256GB"/>
    <n v="5"/>
    <n v="527.87900000000002"/>
    <n v="544"/>
    <n v="2720"/>
    <n v="16.120999999999999"/>
    <n v="80.599999999999994"/>
    <n v="2.96"/>
    <s v="V0022"/>
    <x v="13"/>
    <s v="KPUD"/>
    <s v="EXP"/>
    <s v="Geräte"/>
    <x v="8"/>
    <n v="5"/>
    <n v="527.87900000000002"/>
    <n v="544"/>
    <n v="2720"/>
    <n v="16.120999999999999"/>
    <n v="80.599999999999994"/>
    <n v="2.9632352941176467E-2"/>
    <n v="1"/>
    <m/>
    <x v="0"/>
    <s v="Nein"/>
    <x v="0"/>
  </r>
  <r>
    <n v="14575407"/>
    <x v="9"/>
    <x v="0"/>
    <n v="2001492"/>
    <s v="Sofortrechnung"/>
    <s v="eam\bekir.ahmed"/>
    <x v="0"/>
    <s v="30119"/>
    <s v="EMMEVI SRL"/>
    <x v="1"/>
    <s v="8"/>
    <s v="101030455"/>
    <x v="234"/>
    <s v="Samsung A356B A35 5G 128GB"/>
    <n v="5"/>
    <n v="196"/>
    <n v="205"/>
    <n v="1025"/>
    <n v="9"/>
    <n v="45"/>
    <n v="4.3899999999999997"/>
    <s v="V0022"/>
    <x v="13"/>
    <s v="KPUD"/>
    <s v="EXP"/>
    <s v="Geräte"/>
    <x v="8"/>
    <n v="5"/>
    <n v="196"/>
    <n v="205"/>
    <n v="1025"/>
    <n v="9"/>
    <n v="45"/>
    <n v="4.3902439024390241E-2"/>
    <n v="1"/>
    <m/>
    <x v="0"/>
    <s v="Nein"/>
    <x v="0"/>
  </r>
  <r>
    <n v="14575407"/>
    <x v="9"/>
    <x v="0"/>
    <n v="2001492"/>
    <s v="Sofortrechnung"/>
    <s v="eam\bekir.ahmed"/>
    <x v="0"/>
    <s v="30119"/>
    <s v="EMMEVI SRL"/>
    <x v="1"/>
    <s v="9"/>
    <s v="100302481"/>
    <x v="81"/>
    <s v="Apple iPhone 13 128GB"/>
    <n v="5"/>
    <n v="416"/>
    <n v="422"/>
    <n v="2110"/>
    <n v="6"/>
    <n v="30"/>
    <n v="1.42"/>
    <s v="V0022"/>
    <x v="13"/>
    <s v="KPUD"/>
    <s v="EXP"/>
    <s v="Geräte"/>
    <x v="8"/>
    <n v="5"/>
    <n v="416"/>
    <n v="422"/>
    <n v="2110"/>
    <n v="6"/>
    <n v="30"/>
    <n v="1.4218009478672985E-2"/>
    <n v="1"/>
    <m/>
    <x v="0"/>
    <s v="Nein"/>
    <x v="0"/>
  </r>
  <r>
    <n v="14575407"/>
    <x v="9"/>
    <x v="0"/>
    <n v="2001492"/>
    <s v="Sofortrechnung"/>
    <s v="eam\bekir.ahmed"/>
    <x v="0"/>
    <s v="30119"/>
    <s v="EMMEVI SRL"/>
    <x v="1"/>
    <s v="10"/>
    <s v="100303089"/>
    <x v="496"/>
    <s v="Apple iPhone 16 128GB"/>
    <n v="10"/>
    <n v="699.65219999999999"/>
    <n v="707"/>
    <n v="7070"/>
    <n v="7.3478000000000003"/>
    <n v="73.48"/>
    <n v="1.03"/>
    <s v="V0022"/>
    <x v="13"/>
    <s v="KPUD"/>
    <s v="EXP"/>
    <s v="Geräte"/>
    <x v="8"/>
    <n v="10"/>
    <n v="699.65219999999999"/>
    <n v="707"/>
    <n v="7070"/>
    <n v="7.3478000000000003"/>
    <n v="73.48"/>
    <n v="1.0393210749646394E-2"/>
    <n v="1"/>
    <m/>
    <x v="0"/>
    <s v="Nein"/>
    <x v="0"/>
  </r>
  <r>
    <n v="14575407"/>
    <x v="9"/>
    <x v="0"/>
    <n v="2001492"/>
    <s v="Sofortrechnung"/>
    <s v="eam\bekir.ahmed"/>
    <x v="0"/>
    <s v="30119"/>
    <s v="EMMEVI SRL"/>
    <x v="1"/>
    <s v="11"/>
    <s v="100303121"/>
    <x v="121"/>
    <s v="Apple iPhone 16 Pro 128GB"/>
    <n v="3"/>
    <n v="898.15139999999997"/>
    <n v="905"/>
    <n v="2715"/>
    <n v="6.8486000000000002"/>
    <n v="20.55"/>
    <n v="0.75"/>
    <s v="V0022"/>
    <x v="13"/>
    <s v="KPUD"/>
    <s v="EXP"/>
    <s v="Geräte"/>
    <x v="8"/>
    <n v="3"/>
    <n v="898.15139999999997"/>
    <n v="905"/>
    <n v="2715"/>
    <n v="6.8486000000000002"/>
    <n v="20.55"/>
    <n v="7.569060773480663E-3"/>
    <n v="1"/>
    <m/>
    <x v="0"/>
    <s v="Nein"/>
    <x v="0"/>
  </r>
  <r>
    <n v="14575407"/>
    <x v="9"/>
    <x v="0"/>
    <n v="2001492"/>
    <s v="Sofortrechnung"/>
    <s v="eam\bekir.ahmed"/>
    <x v="0"/>
    <s v="30119"/>
    <s v="EMMEVI SRL"/>
    <x v="1"/>
    <s v="12"/>
    <s v="100302477"/>
    <x v="83"/>
    <s v="Apple iPhone 13 128GB"/>
    <n v="3"/>
    <n v="411.96159999999998"/>
    <n v="422"/>
    <n v="1266"/>
    <n v="10.038399999999999"/>
    <n v="30.12"/>
    <n v="2.37"/>
    <s v="V0022"/>
    <x v="13"/>
    <s v="KPUD"/>
    <s v="EXP"/>
    <s v="Geräte"/>
    <x v="8"/>
    <n v="3"/>
    <n v="411.96159999999998"/>
    <n v="422"/>
    <n v="1266"/>
    <n v="10.038399999999999"/>
    <n v="30.12"/>
    <n v="2.3791469194312798E-2"/>
    <n v="1"/>
    <m/>
    <x v="0"/>
    <s v="Nein"/>
    <x v="0"/>
  </r>
  <r>
    <n v="14575407"/>
    <x v="9"/>
    <x v="0"/>
    <n v="2001492"/>
    <s v="Sofortrechnung"/>
    <s v="eam\bekir.ahmed"/>
    <x v="0"/>
    <s v="30119"/>
    <s v="EMMEVI SRL"/>
    <x v="1"/>
    <s v="13"/>
    <s v="101030394"/>
    <x v="104"/>
    <s v="Samsung S928B S24 Ultra 5G 256GB"/>
    <n v="3"/>
    <n v="759"/>
    <n v="759"/>
    <n v="2277"/>
    <n v="0"/>
    <n v="0"/>
    <n v="0"/>
    <s v="V0022"/>
    <x v="13"/>
    <s v="KPUD"/>
    <s v="EXP"/>
    <s v="Geräte"/>
    <x v="8"/>
    <n v="3"/>
    <n v="759"/>
    <n v="759"/>
    <n v="2277"/>
    <n v="0"/>
    <n v="0"/>
    <n v="0"/>
    <n v="1"/>
    <m/>
    <x v="0"/>
    <s v="Nein"/>
    <x v="0"/>
  </r>
  <r>
    <n v="14575513"/>
    <x v="9"/>
    <x v="0"/>
    <n v="2001493"/>
    <s v="Sofortrechnung"/>
    <s v="eam\mustafa.oezer"/>
    <x v="0"/>
    <s v="29367"/>
    <s v="Mobitrade B.V."/>
    <x v="1"/>
    <s v="1"/>
    <s v="101030673"/>
    <x v="730"/>
    <s v="Samsung X210N Tab A9+ 64GB [WiFi]"/>
    <n v="5"/>
    <n v="126.5"/>
    <n v="135"/>
    <n v="675"/>
    <n v="8.5"/>
    <n v="42.5"/>
    <n v="6.29"/>
    <s v="V0164"/>
    <x v="4"/>
    <s v="KPUD"/>
    <s v="EXP"/>
    <s v="Geräte"/>
    <x v="4"/>
    <n v="5"/>
    <n v="126.5"/>
    <n v="135"/>
    <n v="675"/>
    <n v="8.5"/>
    <n v="42.5"/>
    <n v="6.2962962962962957E-2"/>
    <n v="1"/>
    <m/>
    <x v="0"/>
    <s v="Nein"/>
    <x v="0"/>
  </r>
  <r>
    <n v="14575513"/>
    <x v="9"/>
    <x v="0"/>
    <n v="2001493"/>
    <s v="Sofortrechnung"/>
    <s v="eam\mustafa.oezer"/>
    <x v="0"/>
    <s v="29367"/>
    <s v="Mobitrade B.V."/>
    <x v="1"/>
    <s v="2"/>
    <s v="101030347"/>
    <x v="731"/>
    <s v="Samsung X210N Tab A9+ 64GB [WiFi]"/>
    <n v="10"/>
    <n v="126.5"/>
    <n v="135"/>
    <n v="1350"/>
    <n v="8.5"/>
    <n v="85"/>
    <n v="6.29"/>
    <s v="V0164"/>
    <x v="4"/>
    <s v="KPUD"/>
    <s v="EXP"/>
    <s v="Geräte"/>
    <x v="4"/>
    <n v="10"/>
    <n v="126.5"/>
    <n v="135"/>
    <n v="1350"/>
    <n v="8.5"/>
    <n v="85"/>
    <n v="6.2962962962962957E-2"/>
    <n v="1"/>
    <m/>
    <x v="0"/>
    <s v="Nein"/>
    <x v="0"/>
  </r>
  <r>
    <n v="14575513"/>
    <x v="9"/>
    <x v="0"/>
    <n v="2001493"/>
    <s v="Sofortrechnung"/>
    <s v="eam\mustafa.oezer"/>
    <x v="0"/>
    <s v="29367"/>
    <s v="Mobitrade B.V."/>
    <x v="1"/>
    <s v="3"/>
    <s v="101030424"/>
    <x v="393"/>
    <s v="Samsung X210N Tab A9+ 128GB [WiFi]"/>
    <n v="5"/>
    <n v="164.9"/>
    <n v="172"/>
    <n v="860"/>
    <n v="7.1"/>
    <n v="35.5"/>
    <n v="4.12"/>
    <s v="V0164"/>
    <x v="4"/>
    <s v="KPUD"/>
    <s v="EXP"/>
    <s v="Geräte"/>
    <x v="4"/>
    <n v="5"/>
    <n v="164.9"/>
    <n v="172"/>
    <n v="860"/>
    <n v="7.1"/>
    <n v="35.5"/>
    <n v="4.1279069767441862E-2"/>
    <n v="1"/>
    <m/>
    <x v="0"/>
    <s v="Nein"/>
    <x v="0"/>
  </r>
  <r>
    <n v="14575519"/>
    <x v="9"/>
    <x v="0"/>
    <n v="2001494"/>
    <s v="Sofortrechnung"/>
    <s v="eam\mustafa.oezer"/>
    <x v="2"/>
    <s v="29644"/>
    <s v="Multimedia Store"/>
    <x v="1"/>
    <s v="1"/>
    <s v="101690302"/>
    <x v="707"/>
    <s v="Xiaomi 14 5G 12GB/512GB"/>
    <n v="1"/>
    <n v="529"/>
    <n v="549"/>
    <n v="549"/>
    <n v="20"/>
    <n v="20"/>
    <n v="3.64"/>
    <s v="V0163"/>
    <x v="11"/>
    <s v="KVAB30"/>
    <s v="FHK"/>
    <s v="Geräte"/>
    <x v="2"/>
    <n v="1"/>
    <n v="529"/>
    <n v="549"/>
    <n v="549"/>
    <n v="20"/>
    <n v="20"/>
    <n v="3.6429872495446269E-2"/>
    <n v="1"/>
    <m/>
    <x v="0"/>
    <s v="Nein"/>
    <x v="0"/>
  </r>
  <r>
    <n v="14575486"/>
    <x v="9"/>
    <x v="0"/>
    <n v="2001495"/>
    <s v="Sofortrechnung"/>
    <s v="EAM\Erdal.Bircan"/>
    <x v="0"/>
    <s v="30480"/>
    <s v="Tia-mobiteli d.o.o."/>
    <x v="3"/>
    <s v="1"/>
    <s v="900010011"/>
    <x v="36"/>
    <s v="Sonstiges"/>
    <n v="1"/>
    <n v="0"/>
    <n v="29"/>
    <n v="29"/>
    <n v="29"/>
    <n v="29"/>
    <m/>
    <s v="V0022"/>
    <x v="13"/>
    <s v="KPUD"/>
    <s v="EXP"/>
    <s v="Sonstige"/>
    <x v="8"/>
    <n v="1"/>
    <n v="0"/>
    <n v="29"/>
    <n v="29"/>
    <n v="29"/>
    <n v="29"/>
    <n v="1"/>
    <n v="1"/>
    <m/>
    <x v="2"/>
    <s v="Ja"/>
    <x v="0"/>
  </r>
  <r>
    <n v="14575486"/>
    <x v="9"/>
    <x v="0"/>
    <n v="2001495"/>
    <s v="Sofortrechnung"/>
    <s v="EAM\Erdal.Bircan"/>
    <x v="0"/>
    <s v="30480"/>
    <s v="Tia-mobiteli d.o.o."/>
    <x v="1"/>
    <s v="2"/>
    <s v="101030456"/>
    <x v="305"/>
    <s v="Samsung A356B A35 5G 256GB"/>
    <n v="1"/>
    <n v="225.5"/>
    <n v="239"/>
    <n v="239"/>
    <n v="13.5"/>
    <n v="13.5"/>
    <n v="5.64"/>
    <s v="V0022"/>
    <x v="13"/>
    <s v="KPUD"/>
    <s v="EXP"/>
    <s v="Geräte"/>
    <x v="8"/>
    <n v="1"/>
    <n v="225.5"/>
    <n v="239"/>
    <n v="239"/>
    <n v="13.5"/>
    <n v="13.5"/>
    <n v="5.6485355648535567E-2"/>
    <n v="1"/>
    <m/>
    <x v="0"/>
    <s v="Nein"/>
    <x v="0"/>
  </r>
  <r>
    <n v="14575486"/>
    <x v="9"/>
    <x v="0"/>
    <n v="2001495"/>
    <s v="Sofortrechnung"/>
    <s v="EAM\Erdal.Bircan"/>
    <x v="0"/>
    <s v="30480"/>
    <s v="Tia-mobiteli d.o.o."/>
    <x v="0"/>
    <s v="3"/>
    <s v="200370109"/>
    <x v="683"/>
    <s v="Huawei Watch GT5 41mm (Jana-B19FC)"/>
    <n v="1"/>
    <n v="167.5"/>
    <n v="174"/>
    <n v="174"/>
    <n v="6.5"/>
    <n v="6.5"/>
    <n v="3.73"/>
    <s v="V0022"/>
    <x v="13"/>
    <s v="KPUD"/>
    <s v="EXP"/>
    <s v="Zubehör"/>
    <x v="8"/>
    <n v="1"/>
    <n v="167.5"/>
    <n v="174"/>
    <n v="174"/>
    <n v="6.5"/>
    <n v="6.5"/>
    <n v="3.7356321839080463E-2"/>
    <n v="1"/>
    <m/>
    <x v="0"/>
    <s v="Nein"/>
    <x v="0"/>
  </r>
  <r>
    <n v="14575486"/>
    <x v="9"/>
    <x v="0"/>
    <n v="2001495"/>
    <s v="Sofortrechnung"/>
    <s v="EAM\Erdal.Bircan"/>
    <x v="0"/>
    <s v="30480"/>
    <s v="Tia-mobiteli d.o.o."/>
    <x v="0"/>
    <s v="4"/>
    <s v="200370111"/>
    <x v="627"/>
    <s v="Huawei Watch GT5 41mm (Jana-B19L)"/>
    <n v="1"/>
    <n v="176.01"/>
    <n v="180"/>
    <n v="180"/>
    <n v="3.99"/>
    <n v="3.99"/>
    <n v="2.21"/>
    <s v="V0022"/>
    <x v="13"/>
    <s v="KPUD"/>
    <s v="EXP"/>
    <s v="Zubehör"/>
    <x v="8"/>
    <n v="1"/>
    <n v="176.01"/>
    <n v="180"/>
    <n v="180"/>
    <n v="3.99"/>
    <n v="3.99"/>
    <n v="2.2166666666666668E-2"/>
    <n v="1"/>
    <m/>
    <x v="0"/>
    <s v="Nein"/>
    <x v="0"/>
  </r>
  <r>
    <n v="14575486"/>
    <x v="9"/>
    <x v="0"/>
    <n v="2001495"/>
    <s v="Sofortrechnung"/>
    <s v="EAM\Erdal.Bircan"/>
    <x v="0"/>
    <s v="30480"/>
    <s v="Tia-mobiteli d.o.o."/>
    <x v="1"/>
    <s v="5"/>
    <s v="101030455"/>
    <x v="234"/>
    <s v="Samsung A356B A35 5G 128GB"/>
    <n v="2"/>
    <n v="196"/>
    <n v="209"/>
    <n v="418"/>
    <n v="13"/>
    <n v="26"/>
    <n v="6.22"/>
    <s v="V0022"/>
    <x v="13"/>
    <s v="KPUD"/>
    <s v="EXP"/>
    <s v="Geräte"/>
    <x v="8"/>
    <n v="2"/>
    <n v="196"/>
    <n v="209"/>
    <n v="418"/>
    <n v="13"/>
    <n v="26"/>
    <n v="6.2200956937799042E-2"/>
    <n v="1"/>
    <m/>
    <x v="0"/>
    <s v="Nein"/>
    <x v="0"/>
  </r>
  <r>
    <n v="14575486"/>
    <x v="9"/>
    <x v="0"/>
    <n v="2001495"/>
    <s v="Sofortrechnung"/>
    <s v="EAM\Erdal.Bircan"/>
    <x v="0"/>
    <s v="30480"/>
    <s v="Tia-mobiteli d.o.o."/>
    <x v="0"/>
    <s v="6"/>
    <s v="200370115"/>
    <x v="475"/>
    <s v="Huawei Watch GT5 46mm (Vili-B19F)"/>
    <n v="2"/>
    <n v="167.54900000000001"/>
    <n v="185"/>
    <n v="370"/>
    <n v="17.451000000000001"/>
    <n v="34.9"/>
    <n v="9.43"/>
    <s v="V0022"/>
    <x v="13"/>
    <s v="KPUD"/>
    <s v="EXP"/>
    <s v="Zubehör"/>
    <x v="8"/>
    <n v="2"/>
    <n v="167.54900000000001"/>
    <n v="185"/>
    <n v="370"/>
    <n v="17.451000000000001"/>
    <n v="34.9"/>
    <n v="9.4324324324324318E-2"/>
    <n v="1"/>
    <m/>
    <x v="0"/>
    <s v="Nein"/>
    <x v="0"/>
  </r>
  <r>
    <n v="14575486"/>
    <x v="9"/>
    <x v="0"/>
    <n v="2001495"/>
    <s v="Sofortrechnung"/>
    <s v="EAM\Erdal.Bircan"/>
    <x v="0"/>
    <s v="30480"/>
    <s v="Tia-mobiteli d.o.o."/>
    <x v="1"/>
    <s v="7"/>
    <s v="101030640"/>
    <x v="645"/>
    <s v="Samsung A166B A16 5G 128GB"/>
    <n v="5"/>
    <n v="141"/>
    <n v="148"/>
    <n v="740"/>
    <n v="7"/>
    <n v="35"/>
    <n v="4.72"/>
    <s v="V0022"/>
    <x v="13"/>
    <s v="KPUD"/>
    <s v="EXP"/>
    <s v="Geräte"/>
    <x v="8"/>
    <n v="5"/>
    <n v="141"/>
    <n v="148"/>
    <n v="740"/>
    <n v="7"/>
    <n v="35"/>
    <n v="4.72972972972973E-2"/>
    <n v="1"/>
    <m/>
    <x v="0"/>
    <s v="Nein"/>
    <x v="0"/>
  </r>
  <r>
    <n v="14575486"/>
    <x v="9"/>
    <x v="0"/>
    <n v="2001495"/>
    <s v="Sofortrechnung"/>
    <s v="EAM\Erdal.Bircan"/>
    <x v="0"/>
    <s v="30480"/>
    <s v="Tia-mobiteli d.o.o."/>
    <x v="1"/>
    <s v="8"/>
    <s v="101030639"/>
    <x v="340"/>
    <s v="Samsung A166B A16 5G 128GB"/>
    <n v="5"/>
    <n v="139"/>
    <n v="148"/>
    <n v="740"/>
    <n v="9"/>
    <n v="45"/>
    <n v="6.08"/>
    <s v="V0022"/>
    <x v="13"/>
    <s v="KPUD"/>
    <s v="EXP"/>
    <s v="Geräte"/>
    <x v="8"/>
    <n v="5"/>
    <n v="139"/>
    <n v="148"/>
    <n v="740"/>
    <n v="9"/>
    <n v="45"/>
    <n v="6.0810810810810814E-2"/>
    <n v="1"/>
    <m/>
    <x v="0"/>
    <s v="Nein"/>
    <x v="0"/>
  </r>
  <r>
    <n v="14575486"/>
    <x v="9"/>
    <x v="0"/>
    <n v="2001495"/>
    <s v="Sofortrechnung"/>
    <s v="EAM\Erdal.Bircan"/>
    <x v="0"/>
    <s v="30480"/>
    <s v="Tia-mobiteli d.o.o."/>
    <x v="1"/>
    <s v="9"/>
    <s v="101030479"/>
    <x v="276"/>
    <s v="Samsung A356B A35 5G 128GB"/>
    <n v="1"/>
    <n v="196.0857"/>
    <n v="209"/>
    <n v="209"/>
    <n v="12.914300000000001"/>
    <n v="12.91"/>
    <n v="6.17"/>
    <s v="V0022"/>
    <x v="13"/>
    <s v="KPUD"/>
    <s v="EXP"/>
    <s v="Geräte"/>
    <x v="8"/>
    <n v="1"/>
    <n v="196.0857"/>
    <n v="209"/>
    <n v="209"/>
    <n v="12.914300000000001"/>
    <n v="12.91"/>
    <n v="6.1770334928229663E-2"/>
    <n v="1"/>
    <m/>
    <x v="0"/>
    <s v="Nein"/>
    <x v="0"/>
  </r>
  <r>
    <n v="14575486"/>
    <x v="9"/>
    <x v="0"/>
    <n v="2001495"/>
    <s v="Sofortrechnung"/>
    <s v="EAM\Erdal.Bircan"/>
    <x v="0"/>
    <s v="30480"/>
    <s v="Tia-mobiteli d.o.o."/>
    <x v="1"/>
    <s v="10"/>
    <s v="101030471"/>
    <x v="129"/>
    <s v="Samsung A356B A35 5G 256GB"/>
    <n v="1"/>
    <n v="223.98009999999999"/>
    <n v="239"/>
    <n v="239"/>
    <n v="15.0199"/>
    <n v="15.02"/>
    <n v="6.28"/>
    <s v="V0022"/>
    <x v="13"/>
    <s v="KPUD"/>
    <s v="EXP"/>
    <s v="Geräte"/>
    <x v="8"/>
    <n v="1"/>
    <n v="223.98009999999999"/>
    <n v="239"/>
    <n v="239"/>
    <n v="15.0199"/>
    <n v="15.02"/>
    <n v="6.2845188284518821E-2"/>
    <n v="1"/>
    <m/>
    <x v="0"/>
    <s v="Nein"/>
    <x v="0"/>
  </r>
  <r>
    <n v="14575524"/>
    <x v="9"/>
    <x v="0"/>
    <n v="2001496"/>
    <s v="Sofortrechnung"/>
    <s v="eam\mustafa.oezer"/>
    <x v="2"/>
    <s v="29690"/>
    <s v="Tps Thomas Phone Shop"/>
    <x v="0"/>
    <s v="1"/>
    <s v="200370050"/>
    <x v="732"/>
    <s v="Huawei Watch Ultimate Titan"/>
    <n v="1"/>
    <n v="549.61"/>
    <n v="570"/>
    <n v="570"/>
    <n v="20.39"/>
    <n v="20.39"/>
    <n v="3.57"/>
    <s v="V0162"/>
    <x v="8"/>
    <s v="KABB14"/>
    <s v="FHK"/>
    <s v="Zubehör"/>
    <x v="2"/>
    <n v="1"/>
    <n v="549.61"/>
    <n v="570"/>
    <n v="570"/>
    <n v="20.39"/>
    <n v="20.39"/>
    <n v="3.5771929824561406E-2"/>
    <n v="1"/>
    <m/>
    <x v="0"/>
    <s v="Nein"/>
    <x v="0"/>
  </r>
  <r>
    <n v="14575460"/>
    <x v="9"/>
    <x v="0"/>
    <n v="2001497"/>
    <s v="Sofortrechnung"/>
    <s v="eam\mustafa.oezer"/>
    <x v="0"/>
    <s v="27716"/>
    <s v="Telefonshoppen Norden AB"/>
    <x v="0"/>
    <s v="1"/>
    <s v="201030057"/>
    <x v="182"/>
    <s v="Samsung Watch7 Ultra SM-L705 47mm LTE"/>
    <n v="2"/>
    <n v="333.97"/>
    <n v="338"/>
    <n v="676"/>
    <n v="4.03"/>
    <n v="8.06"/>
    <n v="1.19"/>
    <s v="V0027"/>
    <x v="9"/>
    <s v="KPUD"/>
    <s v="EXP"/>
    <s v="Zubehör"/>
    <x v="7"/>
    <n v="2"/>
    <n v="333.97"/>
    <n v="338"/>
    <n v="676"/>
    <n v="4.03"/>
    <n v="8.06"/>
    <n v="1.1923076923076923E-2"/>
    <n v="1"/>
    <m/>
    <x v="0"/>
    <s v="Nein"/>
    <x v="0"/>
  </r>
  <r>
    <n v="14575460"/>
    <x v="9"/>
    <x v="0"/>
    <n v="2001497"/>
    <s v="Sofortrechnung"/>
    <s v="eam\mustafa.oezer"/>
    <x v="0"/>
    <s v="27716"/>
    <s v="Telefonshoppen Norden AB"/>
    <x v="1"/>
    <s v="2"/>
    <s v="101030489"/>
    <x v="392"/>
    <s v="Samsung A057G A05s 64GB"/>
    <n v="5"/>
    <n v="80.665300000000002"/>
    <n v="88"/>
    <n v="440"/>
    <n v="7.3346999999999998"/>
    <n v="36.67"/>
    <n v="8.33"/>
    <s v="V0027"/>
    <x v="9"/>
    <s v="KPUD"/>
    <s v="EXP"/>
    <s v="Geräte"/>
    <x v="7"/>
    <n v="5"/>
    <n v="80.665300000000002"/>
    <n v="88"/>
    <n v="440"/>
    <n v="7.3346999999999998"/>
    <n v="36.67"/>
    <n v="8.334090909090909E-2"/>
    <n v="1"/>
    <m/>
    <x v="0"/>
    <s v="Nein"/>
    <x v="0"/>
  </r>
  <r>
    <n v="14575460"/>
    <x v="9"/>
    <x v="0"/>
    <n v="2001497"/>
    <s v="Sofortrechnung"/>
    <s v="eam\mustafa.oezer"/>
    <x v="0"/>
    <s v="27716"/>
    <s v="Telefonshoppen Norden AB"/>
    <x v="1"/>
    <s v="3"/>
    <s v="101030410"/>
    <x v="701"/>
    <s v="Samsung X216B Tab A9+ 5G 64GB"/>
    <n v="10"/>
    <n v="164.9"/>
    <n v="177"/>
    <n v="1770"/>
    <n v="12.1"/>
    <n v="121"/>
    <n v="6.83"/>
    <s v="V0027"/>
    <x v="9"/>
    <s v="KPUD"/>
    <s v="EXP"/>
    <s v="Geräte"/>
    <x v="7"/>
    <n v="10"/>
    <n v="164.9"/>
    <n v="177"/>
    <n v="1770"/>
    <n v="12.1"/>
    <n v="121"/>
    <n v="6.8361581920903955E-2"/>
    <n v="1"/>
    <m/>
    <x v="0"/>
    <s v="Nein"/>
    <x v="0"/>
  </r>
  <r>
    <n v="14575460"/>
    <x v="9"/>
    <x v="0"/>
    <n v="2001497"/>
    <s v="Sofortrechnung"/>
    <s v="eam\mustafa.oezer"/>
    <x v="0"/>
    <s v="27716"/>
    <s v="Telefonshoppen Norden AB"/>
    <x v="1"/>
    <s v="4"/>
    <s v="101300220"/>
    <x v="548"/>
    <s v="Apple iPhone 16 128GB"/>
    <n v="3"/>
    <n v="695"/>
    <n v="712"/>
    <n v="2136"/>
    <n v="17"/>
    <n v="51"/>
    <n v="2.38"/>
    <s v="V0027"/>
    <x v="9"/>
    <s v="KPUD"/>
    <s v="EXP"/>
    <s v="Geräte"/>
    <x v="7"/>
    <n v="3"/>
    <n v="695"/>
    <n v="712"/>
    <n v="2136"/>
    <n v="17"/>
    <n v="51"/>
    <n v="2.3876404494382022E-2"/>
    <n v="1"/>
    <m/>
    <x v="0"/>
    <s v="Nein"/>
    <x v="0"/>
  </r>
  <r>
    <n v="14575448"/>
    <x v="9"/>
    <x v="0"/>
    <n v="2001498"/>
    <s v="Sofortrechnung"/>
    <s v="Yasar.Yigitbilek"/>
    <x v="0"/>
    <s v="22913"/>
    <s v="Mobile Trade OÜ"/>
    <x v="3"/>
    <s v="1"/>
    <s v="900010011"/>
    <x v="36"/>
    <s v="Sonstiges"/>
    <n v="1"/>
    <n v="0"/>
    <n v="25"/>
    <n v="25"/>
    <n v="25"/>
    <n v="25"/>
    <m/>
    <s v="V0018"/>
    <x v="16"/>
    <s v="KPUD"/>
    <s v="EXP"/>
    <s v="Sonstige"/>
    <x v="11"/>
    <n v="1"/>
    <n v="0"/>
    <n v="25"/>
    <n v="25"/>
    <n v="25"/>
    <n v="25"/>
    <n v="1"/>
    <n v="1"/>
    <m/>
    <x v="2"/>
    <s v="Ja"/>
    <x v="0"/>
  </r>
  <r>
    <n v="14575448"/>
    <x v="9"/>
    <x v="0"/>
    <n v="2001498"/>
    <s v="Sofortrechnung"/>
    <s v="Yasar.Yigitbilek"/>
    <x v="0"/>
    <s v="22913"/>
    <s v="Mobile Trade OÜ"/>
    <x v="1"/>
    <s v="2"/>
    <s v="101030456"/>
    <x v="305"/>
    <s v="Samsung A356B A35 5G 256GB"/>
    <n v="2"/>
    <n v="225.5"/>
    <n v="239"/>
    <n v="478"/>
    <n v="13.5"/>
    <n v="27"/>
    <n v="5.64"/>
    <s v="V0018"/>
    <x v="16"/>
    <s v="KPUD"/>
    <s v="EXP"/>
    <s v="Geräte"/>
    <x v="11"/>
    <n v="2"/>
    <n v="225.5"/>
    <n v="239"/>
    <n v="478"/>
    <n v="13.5"/>
    <n v="27"/>
    <n v="5.6485355648535567E-2"/>
    <n v="1"/>
    <m/>
    <x v="0"/>
    <s v="Nein"/>
    <x v="0"/>
  </r>
  <r>
    <n v="14575448"/>
    <x v="9"/>
    <x v="0"/>
    <n v="2001498"/>
    <s v="Sofortrechnung"/>
    <s v="Yasar.Yigitbilek"/>
    <x v="0"/>
    <s v="22913"/>
    <s v="Mobile Trade OÜ"/>
    <x v="1"/>
    <s v="3"/>
    <s v="100034587"/>
    <x v="212"/>
    <s v="Samsung A556B A55 5G 128GB"/>
    <n v="1"/>
    <n v="263.57139999999998"/>
    <n v="269"/>
    <n v="269"/>
    <n v="5.4286000000000003"/>
    <n v="5.43"/>
    <n v="2.0099999999999998"/>
    <s v="V0018"/>
    <x v="16"/>
    <s v="KPUD"/>
    <s v="EXP"/>
    <s v="Geräte"/>
    <x v="11"/>
    <n v="1"/>
    <n v="263.57139999999998"/>
    <n v="269"/>
    <n v="269"/>
    <n v="5.4286000000000003"/>
    <n v="5.43"/>
    <n v="2.0185873605947955E-2"/>
    <n v="1"/>
    <m/>
    <x v="0"/>
    <s v="Nein"/>
    <x v="0"/>
  </r>
  <r>
    <n v="14575448"/>
    <x v="9"/>
    <x v="0"/>
    <n v="2001498"/>
    <s v="Sofortrechnung"/>
    <s v="Yasar.Yigitbilek"/>
    <x v="0"/>
    <s v="22913"/>
    <s v="Mobile Trade OÜ"/>
    <x v="1"/>
    <s v="4"/>
    <s v="101030465"/>
    <x v="17"/>
    <s v="Samsung A356B A35 5G 256GB"/>
    <n v="1"/>
    <n v="220"/>
    <n v="239"/>
    <n v="239"/>
    <n v="19"/>
    <n v="19"/>
    <n v="7.94"/>
    <s v="V0018"/>
    <x v="16"/>
    <s v="KPUD"/>
    <s v="EXP"/>
    <s v="Geräte"/>
    <x v="11"/>
    <n v="1"/>
    <n v="220"/>
    <n v="239"/>
    <n v="239"/>
    <n v="19"/>
    <n v="19"/>
    <n v="7.9497907949790794E-2"/>
    <n v="1"/>
    <m/>
    <x v="0"/>
    <s v="Nein"/>
    <x v="0"/>
  </r>
  <r>
    <n v="14575448"/>
    <x v="9"/>
    <x v="0"/>
    <n v="2001498"/>
    <s v="Sofortrechnung"/>
    <s v="Yasar.Yigitbilek"/>
    <x v="0"/>
    <s v="22913"/>
    <s v="Mobile Trade OÜ"/>
    <x v="0"/>
    <s v="5"/>
    <s v="200311206"/>
    <x v="270"/>
    <s v="Apple AirTag 1er-Pack"/>
    <n v="1"/>
    <n v="25.15"/>
    <n v="25"/>
    <n v="25"/>
    <n v="-0.15"/>
    <n v="-0.15"/>
    <n v="-0.6"/>
    <s v="V0018"/>
    <x v="16"/>
    <s v="KPUD"/>
    <s v="EXP"/>
    <s v="Zubehör"/>
    <x v="11"/>
    <n v="1"/>
    <n v="25.15"/>
    <n v="25"/>
    <n v="25"/>
    <n v="-0.15"/>
    <n v="-0.15"/>
    <n v="-6.0000000000000001E-3"/>
    <n v="1"/>
    <m/>
    <x v="0"/>
    <s v="Nein"/>
    <x v="1"/>
  </r>
  <r>
    <n v="14575448"/>
    <x v="9"/>
    <x v="0"/>
    <n v="2001498"/>
    <s v="Sofortrechnung"/>
    <s v="Yasar.Yigitbilek"/>
    <x v="0"/>
    <s v="22913"/>
    <s v="Mobile Trade OÜ"/>
    <x v="0"/>
    <s v="6"/>
    <s v="201230001"/>
    <x v="208"/>
    <s v="Sony Playstation 5 Slim Disc Edition"/>
    <n v="2"/>
    <n v="405.41669999999999"/>
    <n v="430"/>
    <n v="860"/>
    <n v="24.583300000000001"/>
    <n v="49.17"/>
    <n v="5.71"/>
    <s v="V0018"/>
    <x v="16"/>
    <s v="KPUD"/>
    <s v="EXP"/>
    <s v="Zubehör"/>
    <x v="11"/>
    <n v="2"/>
    <n v="405.41669999999999"/>
    <n v="430"/>
    <n v="860"/>
    <n v="24.583300000000001"/>
    <n v="49.17"/>
    <n v="5.7174418604651167E-2"/>
    <n v="1"/>
    <m/>
    <x v="0"/>
    <s v="Nein"/>
    <x v="0"/>
  </r>
  <r>
    <n v="14575528"/>
    <x v="9"/>
    <x v="0"/>
    <n v="2001499"/>
    <s v="Sofortrechnung"/>
    <s v="eam\bekir.ahmed"/>
    <x v="0"/>
    <s v="27015"/>
    <s v="Electronic Partner Schweiz AG"/>
    <x v="1"/>
    <s v="1"/>
    <s v="101030480"/>
    <x v="37"/>
    <s v="Samsung A356B A35 5G 128GB"/>
    <n v="1"/>
    <n v="199"/>
    <n v="206"/>
    <n v="206"/>
    <n v="7"/>
    <n v="7"/>
    <n v="3.39"/>
    <s v="V0012"/>
    <x v="1"/>
    <s v="KÜB14"/>
    <s v="EXP"/>
    <s v="Geräte"/>
    <x v="1"/>
    <n v="1"/>
    <n v="199"/>
    <n v="206"/>
    <n v="206"/>
    <n v="7"/>
    <n v="7"/>
    <n v="3.3980582524271843E-2"/>
    <n v="1"/>
    <m/>
    <x v="0"/>
    <s v="Nein"/>
    <x v="0"/>
  </r>
  <r>
    <n v="14575528"/>
    <x v="9"/>
    <x v="0"/>
    <n v="2001499"/>
    <s v="Sofortrechnung"/>
    <s v="eam\bekir.ahmed"/>
    <x v="0"/>
    <s v="27015"/>
    <s v="Electronic Partner Schweiz AG"/>
    <x v="1"/>
    <s v="2"/>
    <s v="101030353"/>
    <x v="38"/>
    <s v="Samsung A256B A25 5G 128GB"/>
    <n v="10"/>
    <n v="166.95079999999999"/>
    <n v="174"/>
    <n v="1740"/>
    <n v="7.0491999999999999"/>
    <n v="70.489999999999995"/>
    <n v="4.05"/>
    <s v="V0012"/>
    <x v="1"/>
    <s v="KÜB14"/>
    <s v="EXP"/>
    <s v="Geräte"/>
    <x v="1"/>
    <n v="10"/>
    <n v="166.95079999999999"/>
    <n v="174"/>
    <n v="1740"/>
    <n v="7.0491999999999999"/>
    <n v="70.489999999999995"/>
    <n v="4.0511494252873557E-2"/>
    <n v="1"/>
    <m/>
    <x v="0"/>
    <s v="Nein"/>
    <x v="0"/>
  </r>
  <r>
    <n v="14575528"/>
    <x v="9"/>
    <x v="0"/>
    <n v="2001499"/>
    <s v="Sofortrechnung"/>
    <s v="eam\bekir.ahmed"/>
    <x v="0"/>
    <s v="27015"/>
    <s v="Electronic Partner Schweiz AG"/>
    <x v="1"/>
    <s v="3"/>
    <s v="100302481"/>
    <x v="81"/>
    <s v="Apple iPhone 13 128GB"/>
    <n v="1"/>
    <n v="416"/>
    <n v="424"/>
    <n v="424"/>
    <n v="8"/>
    <n v="8"/>
    <n v="1.88"/>
    <s v="V0012"/>
    <x v="1"/>
    <s v="KÜB14"/>
    <s v="EXP"/>
    <s v="Geräte"/>
    <x v="1"/>
    <n v="1"/>
    <n v="416"/>
    <n v="424"/>
    <n v="424"/>
    <n v="8"/>
    <n v="8"/>
    <n v="1.8867924528301886E-2"/>
    <n v="1"/>
    <m/>
    <x v="0"/>
    <s v="Nein"/>
    <x v="0"/>
  </r>
  <r>
    <n v="14575528"/>
    <x v="9"/>
    <x v="0"/>
    <n v="2001499"/>
    <s v="Sofortrechnung"/>
    <s v="eam\bekir.ahmed"/>
    <x v="0"/>
    <s v="27015"/>
    <s v="Electronic Partner Schweiz AG"/>
    <x v="1"/>
    <s v="4"/>
    <s v="101030639"/>
    <x v="340"/>
    <s v="Samsung A166B A16 5G 128GB"/>
    <n v="5"/>
    <n v="139"/>
    <n v="148"/>
    <n v="740"/>
    <n v="9"/>
    <n v="45"/>
    <n v="6.08"/>
    <s v="V0012"/>
    <x v="1"/>
    <s v="KÜB14"/>
    <s v="EXP"/>
    <s v="Geräte"/>
    <x v="1"/>
    <n v="5"/>
    <n v="139"/>
    <n v="148"/>
    <n v="740"/>
    <n v="9"/>
    <n v="45"/>
    <n v="6.0810810810810814E-2"/>
    <n v="1"/>
    <m/>
    <x v="0"/>
    <s v="Nein"/>
    <x v="0"/>
  </r>
  <r>
    <n v="14575528"/>
    <x v="9"/>
    <x v="0"/>
    <n v="2001499"/>
    <s v="Sofortrechnung"/>
    <s v="eam\bekir.ahmed"/>
    <x v="0"/>
    <s v="27015"/>
    <s v="Electronic Partner Schweiz AG"/>
    <x v="1"/>
    <s v="5"/>
    <s v="101030424"/>
    <x v="393"/>
    <s v="Samsung X210N Tab A9+ 128GB [WiFi]"/>
    <n v="4"/>
    <n v="164.9"/>
    <n v="175"/>
    <n v="700"/>
    <n v="10.1"/>
    <n v="40.4"/>
    <n v="5.77"/>
    <s v="V0012"/>
    <x v="1"/>
    <s v="KÜB14"/>
    <s v="EXP"/>
    <s v="Geräte"/>
    <x v="1"/>
    <n v="4"/>
    <n v="164.9"/>
    <n v="175"/>
    <n v="700"/>
    <n v="10.1"/>
    <n v="40.4"/>
    <n v="5.7714285714285711E-2"/>
    <n v="1"/>
    <m/>
    <x v="0"/>
    <s v="Nein"/>
    <x v="0"/>
  </r>
  <r>
    <n v="14575528"/>
    <x v="9"/>
    <x v="0"/>
    <n v="2001499"/>
    <s v="Sofortrechnung"/>
    <s v="eam\bekir.ahmed"/>
    <x v="0"/>
    <s v="27015"/>
    <s v="Electronic Partner Schweiz AG"/>
    <x v="1"/>
    <s v="6"/>
    <s v="100034603"/>
    <x v="19"/>
    <s v="Samsung A166B A16 5G 128GB"/>
    <n v="5"/>
    <n v="143.50120000000001"/>
    <n v="148"/>
    <n v="740"/>
    <n v="4.4988000000000001"/>
    <n v="22.49"/>
    <n v="3.03"/>
    <s v="V0012"/>
    <x v="1"/>
    <s v="KÜB14"/>
    <s v="EXP"/>
    <s v="Geräte"/>
    <x v="1"/>
    <n v="5"/>
    <n v="143.50120000000001"/>
    <n v="148"/>
    <n v="740"/>
    <n v="4.4988000000000001"/>
    <n v="22.49"/>
    <n v="3.0391891891891891E-2"/>
    <n v="1"/>
    <m/>
    <x v="0"/>
    <s v="Nein"/>
    <x v="0"/>
  </r>
  <r>
    <n v="14575528"/>
    <x v="9"/>
    <x v="0"/>
    <n v="2001499"/>
    <s v="Sofortrechnung"/>
    <s v="eam\bekir.ahmed"/>
    <x v="0"/>
    <s v="27015"/>
    <s v="Electronic Partner Schweiz AG"/>
    <x v="1"/>
    <s v="7"/>
    <s v="101030527"/>
    <x v="729"/>
    <s v="Samsung X216B Tab A9+ 5G 128GB"/>
    <n v="5"/>
    <n v="199"/>
    <n v="205"/>
    <n v="1025"/>
    <n v="6"/>
    <n v="30"/>
    <n v="2.92"/>
    <s v="V0012"/>
    <x v="1"/>
    <s v="KÜB14"/>
    <s v="EXP"/>
    <s v="Geräte"/>
    <x v="1"/>
    <n v="5"/>
    <n v="199"/>
    <n v="205"/>
    <n v="1025"/>
    <n v="6"/>
    <n v="30"/>
    <n v="2.9268292682926831E-2"/>
    <n v="1"/>
    <m/>
    <x v="0"/>
    <s v="Nein"/>
    <x v="0"/>
  </r>
  <r>
    <n v="14575179"/>
    <x v="9"/>
    <x v="0"/>
    <n v="2001500"/>
    <s v="Sofortrechnung"/>
    <s v="EAM\Erdal.Bircan"/>
    <x v="0"/>
    <s v="29065"/>
    <s v="KONECT SAS"/>
    <x v="1"/>
    <s v="1"/>
    <s v="101030449"/>
    <x v="62"/>
    <s v="Samsung A155F A15 128GB"/>
    <n v="3"/>
    <n v="112.0598"/>
    <n v="129"/>
    <n v="387"/>
    <n v="16.940200000000001"/>
    <n v="50.82"/>
    <n v="13.13"/>
    <s v="V0012"/>
    <x v="1"/>
    <s v="KÜB8"/>
    <s v="EXP"/>
    <s v="Geräte"/>
    <x v="1"/>
    <n v="3"/>
    <n v="112.0598"/>
    <n v="129"/>
    <n v="387"/>
    <n v="16.940200000000001"/>
    <n v="50.82"/>
    <n v="0.13131782945736434"/>
    <n v="1"/>
    <m/>
    <x v="0"/>
    <s v="Nein"/>
    <x v="0"/>
  </r>
  <r>
    <n v="14575510"/>
    <x v="9"/>
    <x v="0"/>
    <n v="2001501"/>
    <s v="Sofortrechnung"/>
    <s v="EAM\Erdal.Bircan"/>
    <x v="0"/>
    <s v="29065"/>
    <s v="KONECT SAS"/>
    <x v="1"/>
    <s v="1"/>
    <s v="101030353"/>
    <x v="38"/>
    <s v="Samsung A256B A25 5G 128GB"/>
    <n v="10"/>
    <n v="166.95079999999999"/>
    <n v="172"/>
    <n v="1720"/>
    <n v="5.0491999999999999"/>
    <n v="50.49"/>
    <n v="2.93"/>
    <s v="V0012"/>
    <x v="1"/>
    <s v="KÜB8"/>
    <s v="EXP"/>
    <s v="Geräte"/>
    <x v="1"/>
    <n v="10"/>
    <n v="166.95079999999999"/>
    <n v="172"/>
    <n v="1720"/>
    <n v="5.0491999999999999"/>
    <n v="50.49"/>
    <n v="2.93546511627907E-2"/>
    <n v="1"/>
    <m/>
    <x v="0"/>
    <s v="Nein"/>
    <x v="0"/>
  </r>
  <r>
    <n v="14575510"/>
    <x v="9"/>
    <x v="0"/>
    <n v="2001501"/>
    <s v="Sofortrechnung"/>
    <s v="EAM\Erdal.Bircan"/>
    <x v="0"/>
    <s v="29065"/>
    <s v="KONECT SAS"/>
    <x v="1"/>
    <s v="2"/>
    <s v="101030658"/>
    <x v="424"/>
    <s v="Samsung A165F A16 128GB"/>
    <n v="20"/>
    <n v="109"/>
    <n v="119"/>
    <n v="2380"/>
    <n v="10"/>
    <n v="200"/>
    <n v="8.4"/>
    <s v="V0012"/>
    <x v="1"/>
    <s v="KÜB8"/>
    <s v="EXP"/>
    <s v="Geräte"/>
    <x v="1"/>
    <n v="20"/>
    <n v="109"/>
    <n v="119"/>
    <n v="2380"/>
    <n v="10"/>
    <n v="200"/>
    <n v="8.4033613445378158E-2"/>
    <n v="1"/>
    <m/>
    <x v="0"/>
    <s v="Nein"/>
    <x v="0"/>
  </r>
  <r>
    <n v="14575510"/>
    <x v="9"/>
    <x v="0"/>
    <n v="2001501"/>
    <s v="Sofortrechnung"/>
    <s v="EAM\Erdal.Bircan"/>
    <x v="0"/>
    <s v="29065"/>
    <s v="KONECT SAS"/>
    <x v="0"/>
    <s v="3"/>
    <s v="201300063"/>
    <x v="229"/>
    <s v="Apple AirPods 4"/>
    <n v="100"/>
    <n v="105.0431"/>
    <n v="110"/>
    <n v="11000"/>
    <n v="4.9569000000000001"/>
    <n v="495.69"/>
    <n v="4.5"/>
    <s v="V0012"/>
    <x v="1"/>
    <s v="KÜB8"/>
    <s v="EXP"/>
    <s v="Zubehör"/>
    <x v="1"/>
    <n v="100"/>
    <n v="105.0431"/>
    <n v="110"/>
    <n v="11000"/>
    <n v="4.9569000000000001"/>
    <n v="495.69"/>
    <n v="4.5062727272727275E-2"/>
    <n v="1"/>
    <m/>
    <x v="0"/>
    <s v="Nein"/>
    <x v="0"/>
  </r>
  <r>
    <n v="14575510"/>
    <x v="9"/>
    <x v="0"/>
    <n v="2001501"/>
    <s v="Sofortrechnung"/>
    <s v="EAM\Erdal.Bircan"/>
    <x v="0"/>
    <s v="29065"/>
    <s v="KONECT SAS"/>
    <x v="1"/>
    <s v="4"/>
    <s v="101030273"/>
    <x v="409"/>
    <s v="Samsung A346B A34 5G 128GB EE"/>
    <n v="7"/>
    <n v="169.4264"/>
    <n v="174"/>
    <n v="1218"/>
    <n v="4.5735999999999999"/>
    <n v="32.020000000000003"/>
    <n v="2.62"/>
    <s v="V0012"/>
    <x v="1"/>
    <s v="KÜB8"/>
    <s v="EXP"/>
    <s v="Geräte"/>
    <x v="1"/>
    <n v="7"/>
    <n v="169.4264"/>
    <n v="174"/>
    <n v="1218"/>
    <n v="4.5735999999999999"/>
    <n v="32.020000000000003"/>
    <n v="2.6288998357963878E-2"/>
    <n v="1"/>
    <m/>
    <x v="0"/>
    <s v="Nein"/>
    <x v="0"/>
  </r>
  <r>
    <n v="14575466"/>
    <x v="9"/>
    <x v="0"/>
    <n v="2001502"/>
    <s v="Sofortrechnung"/>
    <s v="eam\mustafa.oezer"/>
    <x v="1"/>
    <s v="21568"/>
    <s v="A.M.D. Telekommunications GmbH"/>
    <x v="1"/>
    <s v="1"/>
    <s v="100302993"/>
    <x v="439"/>
    <s v="Apple iPhone 15 Pro Max 1TB"/>
    <n v="1"/>
    <n v="1135"/>
    <n v="1099"/>
    <n v="1099"/>
    <n v="-36"/>
    <n v="-36"/>
    <n v="-3.27"/>
    <s v="V0042"/>
    <x v="5"/>
    <s v="KÜB14"/>
    <s v="GRK"/>
    <s v="Geräte"/>
    <x v="5"/>
    <n v="1"/>
    <n v="1135"/>
    <n v="1099"/>
    <n v="1099"/>
    <n v="-36"/>
    <n v="-36"/>
    <n v="-3.2757051865332121E-2"/>
    <n v="1"/>
    <m/>
    <x v="0"/>
    <s v="Nein"/>
    <x v="1"/>
  </r>
  <r>
    <n v="14575492"/>
    <x v="9"/>
    <x v="0"/>
    <n v="2001503"/>
    <s v="Sofortrechnung"/>
    <s v="eam\mustafa.oezer"/>
    <x v="2"/>
    <s v="24257"/>
    <s v="Photo Point Mobile"/>
    <x v="1"/>
    <s v="1"/>
    <s v="101030353"/>
    <x v="38"/>
    <s v="Samsung A256B A25 5G 128GB"/>
    <n v="1"/>
    <n v="166.95079999999999"/>
    <n v="179"/>
    <n v="179"/>
    <n v="12.049200000000001"/>
    <n v="12.05"/>
    <n v="6.73"/>
    <s v="V0162"/>
    <x v="8"/>
    <s v="KABB0"/>
    <s v="FHK"/>
    <s v="Geräte"/>
    <x v="2"/>
    <n v="1"/>
    <n v="166.95079999999999"/>
    <n v="179"/>
    <n v="179"/>
    <n v="12.049200000000001"/>
    <n v="12.05"/>
    <n v="6.7318435754189943E-2"/>
    <n v="1"/>
    <m/>
    <x v="0"/>
    <s v="Nein"/>
    <x v="0"/>
  </r>
  <r>
    <n v="14575497"/>
    <x v="9"/>
    <x v="0"/>
    <n v="2001504"/>
    <s v="Sofortrechnung"/>
    <s v="eam\mustafa.oezer"/>
    <x v="2"/>
    <s v="24257"/>
    <s v="Photo Point Mobile"/>
    <x v="1"/>
    <s v="1"/>
    <s v="101030410"/>
    <x v="701"/>
    <s v="Samsung X216B Tab A9+ 5G 64GB"/>
    <n v="1"/>
    <n v="164.9"/>
    <n v="185"/>
    <n v="185"/>
    <n v="20.100000000000001"/>
    <n v="20.100000000000001"/>
    <n v="10.86"/>
    <s v="V0162"/>
    <x v="8"/>
    <s v="KABB0"/>
    <s v="FHK"/>
    <s v="Geräte"/>
    <x v="2"/>
    <n v="1"/>
    <n v="164.9"/>
    <n v="185"/>
    <n v="185"/>
    <n v="20.100000000000001"/>
    <n v="20.100000000000001"/>
    <n v="0.10864864864864866"/>
    <n v="1"/>
    <m/>
    <x v="0"/>
    <s v="Nein"/>
    <x v="0"/>
  </r>
  <r>
    <n v="14575449"/>
    <x v="9"/>
    <x v="0"/>
    <n v="2001505"/>
    <s v="Sofortrechnung"/>
    <s v="eam\mustafa.oezer"/>
    <x v="1"/>
    <s v="28570"/>
    <s v="Galaxus Deutschland GmbH"/>
    <x v="0"/>
    <s v="1"/>
    <s v="200690082"/>
    <x v="119"/>
    <s v="Xiaomi Redmi Watch 5 Active"/>
    <n v="3"/>
    <n v="19.79"/>
    <n v="23.12"/>
    <n v="69.36"/>
    <n v="3.33"/>
    <n v="9.99"/>
    <n v="14.4"/>
    <s v="V0019"/>
    <x v="0"/>
    <s v="KÜB14"/>
    <s v="GRK"/>
    <s v="Zubehör"/>
    <x v="0"/>
    <n v="3"/>
    <n v="19.79"/>
    <n v="23.12"/>
    <n v="69.36"/>
    <n v="3.33"/>
    <n v="9.99"/>
    <n v="0.14403114186851212"/>
    <n v="1"/>
    <m/>
    <x v="0"/>
    <s v="Nein"/>
    <x v="0"/>
  </r>
  <r>
    <n v="14575449"/>
    <x v="9"/>
    <x v="0"/>
    <n v="2001505"/>
    <s v="Sofortrechnung"/>
    <s v="eam\mustafa.oezer"/>
    <x v="1"/>
    <s v="28570"/>
    <s v="Galaxus Deutschland GmbH"/>
    <x v="1"/>
    <s v="2"/>
    <s v="101030317"/>
    <x v="279"/>
    <s v="Samsung A546B A54 5G 128GB"/>
    <n v="7"/>
    <n v="240.00970000000001"/>
    <n v="245.22"/>
    <n v="1716.54"/>
    <n v="5.2103000000000002"/>
    <n v="36.47"/>
    <n v="2.12"/>
    <s v="V0019"/>
    <x v="0"/>
    <s v="KÜB14"/>
    <s v="GRK"/>
    <s v="Geräte"/>
    <x v="0"/>
    <n v="7"/>
    <n v="240.00970000000001"/>
    <n v="245.22"/>
    <n v="1716.54"/>
    <n v="5.2103000000000002"/>
    <n v="36.47"/>
    <n v="2.1246227877008399E-2"/>
    <n v="1"/>
    <m/>
    <x v="0"/>
    <s v="Nein"/>
    <x v="0"/>
  </r>
  <r>
    <n v="14575449"/>
    <x v="9"/>
    <x v="0"/>
    <n v="2001505"/>
    <s v="Sofortrechnung"/>
    <s v="eam\mustafa.oezer"/>
    <x v="1"/>
    <s v="28570"/>
    <s v="Galaxus Deutschland GmbH"/>
    <x v="0"/>
    <s v="3"/>
    <s v="200370098"/>
    <x v="445"/>
    <s v="Huawei Watch Fit 3 (Solo-B09S)"/>
    <n v="4"/>
    <n v="91.93"/>
    <n v="99.49"/>
    <n v="397.96"/>
    <n v="7.56"/>
    <n v="30.24"/>
    <n v="7.59"/>
    <s v="V0019"/>
    <x v="0"/>
    <s v="KÜB14"/>
    <s v="GRK"/>
    <s v="Zubehör"/>
    <x v="0"/>
    <n v="4"/>
    <n v="91.93"/>
    <n v="99.49"/>
    <n v="397.96"/>
    <n v="7.56"/>
    <n v="30.24"/>
    <n v="7.5987536435822692E-2"/>
    <n v="1"/>
    <m/>
    <x v="0"/>
    <s v="Nein"/>
    <x v="0"/>
  </r>
  <r>
    <n v="14575455"/>
    <x v="9"/>
    <x v="0"/>
    <n v="2001506"/>
    <s v="Sofortrechnung"/>
    <s v="eam\mustafa.oezer"/>
    <x v="1"/>
    <s v="30115"/>
    <s v="Conrad ElectronicSE"/>
    <x v="1"/>
    <s v="1"/>
    <s v="100280019"/>
    <x v="167"/>
    <s v="CAT S62 Pro 128GB"/>
    <n v="2"/>
    <n v="333"/>
    <n v="384.77"/>
    <n v="769.54"/>
    <n v="51.77"/>
    <n v="103.54"/>
    <n v="13.45"/>
    <s v="V0042"/>
    <x v="5"/>
    <s v="KÜB30"/>
    <s v="GRK"/>
    <s v="Geräte"/>
    <x v="5"/>
    <n v="2"/>
    <n v="333"/>
    <n v="384.77"/>
    <n v="769.54"/>
    <n v="51.77"/>
    <n v="103.54"/>
    <n v="0.13454791173948075"/>
    <n v="1"/>
    <m/>
    <x v="0"/>
    <s v="Nein"/>
    <x v="0"/>
  </r>
  <r>
    <n v="14575474"/>
    <x v="9"/>
    <x v="0"/>
    <n v="2001507"/>
    <s v="Sofortrechnung"/>
    <s v="eam\mustafa.oezer"/>
    <x v="2"/>
    <s v="22042"/>
    <s v="Mobile Connect"/>
    <x v="1"/>
    <s v="1"/>
    <s v="101030626"/>
    <x v="516"/>
    <s v="Samsung S721B S24 FE 5G 128GB"/>
    <n v="1"/>
    <n v="399"/>
    <n v="444"/>
    <n v="444"/>
    <n v="45"/>
    <n v="45"/>
    <n v="10.130000000000001"/>
    <s v="V0162"/>
    <x v="8"/>
    <s v="KÜB14"/>
    <s v="FHK"/>
    <s v="Geräte"/>
    <x v="2"/>
    <n v="1"/>
    <n v="399"/>
    <n v="444"/>
    <n v="444"/>
    <n v="45"/>
    <n v="45"/>
    <n v="0.10135135135135136"/>
    <n v="1"/>
    <m/>
    <x v="0"/>
    <s v="Nein"/>
    <x v="0"/>
  </r>
  <r>
    <n v="14575491"/>
    <x v="9"/>
    <x v="0"/>
    <n v="2001508"/>
    <s v="Sofortrechnung"/>
    <s v="eam\mustafa.oezer"/>
    <x v="1"/>
    <s v="24575"/>
    <s v="Paketfabrik"/>
    <x v="1"/>
    <s v="1"/>
    <s v="100050277"/>
    <x v="267"/>
    <s v="Motorola Edge 50 Neo 5G 512GB"/>
    <n v="2"/>
    <n v="235"/>
    <n v="255"/>
    <n v="510"/>
    <n v="20"/>
    <n v="40"/>
    <n v="7.84"/>
    <s v="V0042"/>
    <x v="5"/>
    <s v="KÜB0"/>
    <s v="GRK"/>
    <s v="Geräte"/>
    <x v="5"/>
    <n v="2"/>
    <n v="235"/>
    <n v="255"/>
    <n v="510"/>
    <n v="20"/>
    <n v="40"/>
    <n v="7.8431372549019607E-2"/>
    <n v="1"/>
    <m/>
    <x v="0"/>
    <s v="Nein"/>
    <x v="0"/>
  </r>
  <r>
    <n v="14575493"/>
    <x v="9"/>
    <x v="0"/>
    <n v="2001509"/>
    <s v="Sofortrechnung"/>
    <s v="eam\mustafa.oezer"/>
    <x v="2"/>
    <s v="23779"/>
    <s v="Yucom Mobile"/>
    <x v="1"/>
    <s v="1"/>
    <s v="100303089"/>
    <x v="496"/>
    <s v="Apple iPhone 16 128GB"/>
    <n v="1"/>
    <n v="699.65219999999999"/>
    <n v="719"/>
    <n v="719"/>
    <n v="19.347799999999999"/>
    <n v="19.350000000000001"/>
    <n v="2.69"/>
    <s v="V0151"/>
    <x v="20"/>
    <s v="KVAB30"/>
    <s v="FHK"/>
    <s v="Geräte"/>
    <x v="2"/>
    <n v="1"/>
    <n v="699.65219999999999"/>
    <n v="719"/>
    <n v="719"/>
    <n v="19.347799999999999"/>
    <n v="19.350000000000001"/>
    <n v="2.691237830319889E-2"/>
    <n v="1"/>
    <m/>
    <x v="0"/>
    <s v="Nein"/>
    <x v="0"/>
  </r>
  <r>
    <n v="14575403"/>
    <x v="9"/>
    <x v="0"/>
    <n v="2001510"/>
    <s v="Sofortrechnung"/>
    <s v="eam\bekir.ahmed"/>
    <x v="0"/>
    <s v="30730"/>
    <s v="UNITED FOOD WHOLESALE Kft."/>
    <x v="1"/>
    <s v="1"/>
    <s v="101300167"/>
    <x v="657"/>
    <s v="Apple iPhone 15 128GB"/>
    <n v="1"/>
    <n v="610"/>
    <n v="629"/>
    <n v="629"/>
    <n v="19"/>
    <n v="19"/>
    <n v="3.02"/>
    <s v="V0023"/>
    <x v="3"/>
    <s v="KPUD"/>
    <s v="EXP"/>
    <s v="Geräte"/>
    <x v="3"/>
    <n v="1"/>
    <n v="610"/>
    <n v="629"/>
    <n v="629"/>
    <n v="19"/>
    <n v="19"/>
    <n v="3.0206677265500796E-2"/>
    <n v="1"/>
    <m/>
    <x v="0"/>
    <s v="Nein"/>
    <x v="0"/>
  </r>
  <r>
    <n v="14575403"/>
    <x v="9"/>
    <x v="0"/>
    <n v="2001510"/>
    <s v="Sofortrechnung"/>
    <s v="eam\bekir.ahmed"/>
    <x v="0"/>
    <s v="30730"/>
    <s v="UNITED FOOD WHOLESALE Kft."/>
    <x v="1"/>
    <s v="2"/>
    <s v="101030353"/>
    <x v="38"/>
    <s v="Samsung A256B A25 5G 128GB"/>
    <n v="10"/>
    <n v="166.95079999999999"/>
    <n v="179"/>
    <n v="1790"/>
    <n v="12.049200000000001"/>
    <n v="120.49"/>
    <n v="6.73"/>
    <s v="V0023"/>
    <x v="3"/>
    <s v="KPUD"/>
    <s v="EXP"/>
    <s v="Geräte"/>
    <x v="3"/>
    <n v="10"/>
    <n v="166.95079999999999"/>
    <n v="179"/>
    <n v="1790"/>
    <n v="12.049200000000001"/>
    <n v="120.49"/>
    <n v="6.7312849162011176E-2"/>
    <n v="1"/>
    <m/>
    <x v="0"/>
    <s v="Nein"/>
    <x v="0"/>
  </r>
  <r>
    <n v="14575403"/>
    <x v="9"/>
    <x v="0"/>
    <n v="2001510"/>
    <s v="Sofortrechnung"/>
    <s v="eam\bekir.ahmed"/>
    <x v="0"/>
    <s v="30730"/>
    <s v="UNITED FOOD WHOLESALE Kft."/>
    <x v="1"/>
    <s v="3"/>
    <s v="101300220"/>
    <x v="548"/>
    <s v="Apple iPhone 16 128GB"/>
    <n v="7"/>
    <n v="695"/>
    <n v="715"/>
    <n v="5005"/>
    <n v="20"/>
    <n v="140"/>
    <n v="2.79"/>
    <s v="V0023"/>
    <x v="3"/>
    <s v="KPUD"/>
    <s v="EXP"/>
    <s v="Geräte"/>
    <x v="3"/>
    <n v="7"/>
    <n v="695"/>
    <n v="715"/>
    <n v="5005"/>
    <n v="20"/>
    <n v="140"/>
    <n v="2.7972027972027972E-2"/>
    <n v="1"/>
    <m/>
    <x v="0"/>
    <s v="Nein"/>
    <x v="0"/>
  </r>
  <r>
    <n v="14575403"/>
    <x v="9"/>
    <x v="0"/>
    <n v="2001510"/>
    <s v="Sofortrechnung"/>
    <s v="eam\bekir.ahmed"/>
    <x v="0"/>
    <s v="30730"/>
    <s v="UNITED FOOD WHOLESALE Kft."/>
    <x v="1"/>
    <s v="4"/>
    <s v="100303135"/>
    <x v="359"/>
    <s v="Apple iPhone 16 Pro Max 256GB"/>
    <n v="1"/>
    <n v="1082.098"/>
    <n v="1115"/>
    <n v="1115"/>
    <n v="32.902000000000001"/>
    <n v="32.9"/>
    <n v="2.95"/>
    <s v="V0023"/>
    <x v="3"/>
    <s v="KPUD"/>
    <s v="EXP"/>
    <s v="Geräte"/>
    <x v="3"/>
    <n v="1"/>
    <n v="1082.098"/>
    <n v="1115"/>
    <n v="1115"/>
    <n v="32.902000000000001"/>
    <n v="32.9"/>
    <n v="2.9506726457399102E-2"/>
    <n v="1"/>
    <m/>
    <x v="0"/>
    <s v="Nein"/>
    <x v="0"/>
  </r>
  <r>
    <n v="14575403"/>
    <x v="9"/>
    <x v="0"/>
    <n v="2001510"/>
    <s v="Sofortrechnung"/>
    <s v="eam\bekir.ahmed"/>
    <x v="0"/>
    <s v="30730"/>
    <s v="UNITED FOOD WHOLESALE Kft."/>
    <x v="1"/>
    <s v="5"/>
    <s v="100303123"/>
    <x v="334"/>
    <s v="Apple iPhone 16 Pro 256GB"/>
    <n v="2"/>
    <n v="990.39639999999997"/>
    <n v="1025"/>
    <n v="2050"/>
    <n v="34.6036"/>
    <n v="69.209999999999994"/>
    <n v="3.37"/>
    <s v="V0023"/>
    <x v="3"/>
    <s v="KPUD"/>
    <s v="EXP"/>
    <s v="Geräte"/>
    <x v="3"/>
    <n v="2"/>
    <n v="990.39639999999997"/>
    <n v="1025"/>
    <n v="2050"/>
    <n v="34.6036"/>
    <n v="69.209999999999994"/>
    <n v="3.3760975609756091E-2"/>
    <n v="1"/>
    <m/>
    <x v="0"/>
    <s v="Nein"/>
    <x v="0"/>
  </r>
  <r>
    <n v="14575461"/>
    <x v="9"/>
    <x v="0"/>
    <n v="2001511"/>
    <s v="Sofortrechnung"/>
    <s v="eam\bekir.ahmed"/>
    <x v="0"/>
    <s v="30730"/>
    <s v="UNITED FOOD WHOLESALE Kft."/>
    <x v="1"/>
    <s v="1"/>
    <s v="101030492"/>
    <x v="138"/>
    <s v="Samsung A356B A35 5G 256GB"/>
    <n v="1"/>
    <n v="227.2817"/>
    <n v="239"/>
    <n v="239"/>
    <n v="11.718299999999999"/>
    <n v="11.72"/>
    <n v="4.9000000000000004"/>
    <s v="V0023"/>
    <x v="3"/>
    <s v="KPUD"/>
    <s v="EXP"/>
    <s v="Geräte"/>
    <x v="3"/>
    <n v="1"/>
    <n v="227.2817"/>
    <n v="239"/>
    <n v="239"/>
    <n v="11.718299999999999"/>
    <n v="11.72"/>
    <n v="4.9037656903765693E-2"/>
    <n v="1"/>
    <m/>
    <x v="0"/>
    <s v="Nein"/>
    <x v="0"/>
  </r>
  <r>
    <n v="14575461"/>
    <x v="9"/>
    <x v="0"/>
    <n v="2001511"/>
    <s v="Sofortrechnung"/>
    <s v="eam\bekir.ahmed"/>
    <x v="0"/>
    <s v="30730"/>
    <s v="UNITED FOOD WHOLESALE Kft."/>
    <x v="0"/>
    <s v="2"/>
    <s v="200300280"/>
    <x v="444"/>
    <s v="Apple AirPods Pro (2. Generation)"/>
    <n v="5"/>
    <n v="182"/>
    <n v="195"/>
    <n v="975"/>
    <n v="13"/>
    <n v="65"/>
    <n v="6.66"/>
    <s v="V0023"/>
    <x v="3"/>
    <s v="KPUD"/>
    <s v="EXP"/>
    <s v="Zubehör"/>
    <x v="3"/>
    <n v="5"/>
    <n v="182"/>
    <n v="195"/>
    <n v="975"/>
    <n v="13"/>
    <n v="65"/>
    <n v="6.6666666666666666E-2"/>
    <n v="1"/>
    <m/>
    <x v="0"/>
    <s v="Nein"/>
    <x v="0"/>
  </r>
  <r>
    <n v="14575465"/>
    <x v="9"/>
    <x v="0"/>
    <n v="2001512"/>
    <s v="Sofortrechnung"/>
    <s v="eam\bekir.ahmed"/>
    <x v="0"/>
    <s v="30730"/>
    <s v="UNITED FOOD WHOLESALE Kft."/>
    <x v="1"/>
    <s v="1"/>
    <s v="100034555"/>
    <x v="669"/>
    <s v="Samsung X510N Tab S9 FE 128GB [WiFi]"/>
    <n v="3"/>
    <n v="305"/>
    <n v="315"/>
    <n v="945"/>
    <n v="10"/>
    <n v="30"/>
    <n v="3.17"/>
    <s v="V0023"/>
    <x v="3"/>
    <s v="KPUD"/>
    <s v="EXP"/>
    <s v="Geräte"/>
    <x v="3"/>
    <n v="3"/>
    <n v="305"/>
    <n v="315"/>
    <n v="945"/>
    <n v="10"/>
    <n v="30"/>
    <n v="3.1746031746031744E-2"/>
    <n v="1"/>
    <m/>
    <x v="0"/>
    <s v="Nein"/>
    <x v="0"/>
  </r>
  <r>
    <n v="14575465"/>
    <x v="9"/>
    <x v="0"/>
    <n v="2001512"/>
    <s v="Sofortrechnung"/>
    <s v="eam\bekir.ahmed"/>
    <x v="0"/>
    <s v="30730"/>
    <s v="UNITED FOOD WHOLESALE Kft."/>
    <x v="1"/>
    <s v="2"/>
    <s v="101300171"/>
    <x v="652"/>
    <s v="Apple iPhone 15 128GB"/>
    <n v="1"/>
    <n v="610"/>
    <n v="629"/>
    <n v="629"/>
    <n v="19"/>
    <n v="19"/>
    <n v="3.02"/>
    <s v="V0023"/>
    <x v="3"/>
    <s v="KPUD"/>
    <s v="EXP"/>
    <s v="Geräte"/>
    <x v="3"/>
    <n v="1"/>
    <n v="610"/>
    <n v="629"/>
    <n v="629"/>
    <n v="19"/>
    <n v="19"/>
    <n v="3.0206677265500796E-2"/>
    <n v="1"/>
    <m/>
    <x v="0"/>
    <s v="Nein"/>
    <x v="0"/>
  </r>
  <r>
    <n v="14575465"/>
    <x v="9"/>
    <x v="0"/>
    <n v="2001512"/>
    <s v="Sofortrechnung"/>
    <s v="eam\bekir.ahmed"/>
    <x v="0"/>
    <s v="30730"/>
    <s v="UNITED FOOD WHOLESALE Kft."/>
    <x v="1"/>
    <s v="3"/>
    <s v="100034554"/>
    <x v="621"/>
    <s v="Samsung X510N Tab S9 FE 128GB [WiFi]"/>
    <n v="3"/>
    <n v="305"/>
    <n v="315"/>
    <n v="945"/>
    <n v="10"/>
    <n v="30"/>
    <n v="3.17"/>
    <s v="V0023"/>
    <x v="3"/>
    <s v="KPUD"/>
    <s v="EXP"/>
    <s v="Geräte"/>
    <x v="3"/>
    <n v="3"/>
    <n v="305"/>
    <n v="315"/>
    <n v="945"/>
    <n v="10"/>
    <n v="30"/>
    <n v="3.1746031746031744E-2"/>
    <n v="1"/>
    <m/>
    <x v="0"/>
    <s v="Nein"/>
    <x v="0"/>
  </r>
  <r>
    <n v="14575465"/>
    <x v="9"/>
    <x v="0"/>
    <n v="2001512"/>
    <s v="Sofortrechnung"/>
    <s v="eam\bekir.ahmed"/>
    <x v="0"/>
    <s v="30730"/>
    <s v="UNITED FOOD WHOLESALE Kft."/>
    <x v="0"/>
    <s v="4"/>
    <s v="200030302"/>
    <x v="180"/>
    <s v="Samsung Galaxy SM-R530 Buds3"/>
    <n v="3"/>
    <n v="78.054900000000004"/>
    <n v="81"/>
    <n v="243"/>
    <n v="2.9451000000000001"/>
    <n v="8.84"/>
    <n v="3.63"/>
    <s v="V0023"/>
    <x v="3"/>
    <s v="KPUD"/>
    <s v="EXP"/>
    <s v="Zubehör"/>
    <x v="3"/>
    <n v="3"/>
    <n v="78.054900000000004"/>
    <n v="81"/>
    <n v="243"/>
    <n v="2.9451000000000001"/>
    <n v="8.84"/>
    <n v="3.6378600823045268E-2"/>
    <n v="1"/>
    <m/>
    <x v="0"/>
    <s v="Nein"/>
    <x v="0"/>
  </r>
  <r>
    <n v="14575465"/>
    <x v="9"/>
    <x v="0"/>
    <n v="2001512"/>
    <s v="Sofortrechnung"/>
    <s v="eam\bekir.ahmed"/>
    <x v="0"/>
    <s v="30730"/>
    <s v="UNITED FOOD WHOLESALE Kft."/>
    <x v="1"/>
    <s v="5"/>
    <s v="101300172"/>
    <x v="85"/>
    <s v="Apple iPhone 15 256GB"/>
    <n v="3"/>
    <n v="703"/>
    <n v="725"/>
    <n v="2175"/>
    <n v="22"/>
    <n v="66"/>
    <n v="3.03"/>
    <s v="V0023"/>
    <x v="3"/>
    <s v="KPUD"/>
    <s v="EXP"/>
    <s v="Geräte"/>
    <x v="3"/>
    <n v="3"/>
    <n v="703"/>
    <n v="725"/>
    <n v="2175"/>
    <n v="22"/>
    <n v="66"/>
    <n v="3.0344827586206897E-2"/>
    <n v="1"/>
    <m/>
    <x v="0"/>
    <s v="Nein"/>
    <x v="0"/>
  </r>
  <r>
    <n v="14575465"/>
    <x v="9"/>
    <x v="0"/>
    <n v="2001512"/>
    <s v="Sofortrechnung"/>
    <s v="eam\bekir.ahmed"/>
    <x v="0"/>
    <s v="30730"/>
    <s v="UNITED FOOD WHOLESALE Kft."/>
    <x v="1"/>
    <s v="6"/>
    <s v="101030455"/>
    <x v="234"/>
    <s v="Samsung A356B A35 5G 128GB"/>
    <n v="20"/>
    <n v="196"/>
    <n v="209"/>
    <n v="4180"/>
    <n v="13"/>
    <n v="260"/>
    <n v="6.22"/>
    <s v="V0023"/>
    <x v="3"/>
    <s v="KPUD"/>
    <s v="EXP"/>
    <s v="Geräte"/>
    <x v="3"/>
    <n v="20"/>
    <n v="196"/>
    <n v="209"/>
    <n v="4180"/>
    <n v="13"/>
    <n v="260"/>
    <n v="6.2200956937799042E-2"/>
    <n v="1"/>
    <m/>
    <x v="0"/>
    <s v="Nein"/>
    <x v="0"/>
  </r>
  <r>
    <n v="14575465"/>
    <x v="9"/>
    <x v="0"/>
    <n v="2001512"/>
    <s v="Sofortrechnung"/>
    <s v="eam\bekir.ahmed"/>
    <x v="0"/>
    <s v="30730"/>
    <s v="UNITED FOOD WHOLESALE Kft."/>
    <x v="1"/>
    <s v="7"/>
    <s v="100034557"/>
    <x v="481"/>
    <s v="Samsung X510N Tab S9 FE 128GB [WiFi]"/>
    <n v="3"/>
    <n v="305"/>
    <n v="315"/>
    <n v="945"/>
    <n v="10"/>
    <n v="30"/>
    <n v="3.17"/>
    <s v="V0023"/>
    <x v="3"/>
    <s v="KPUD"/>
    <s v="EXP"/>
    <s v="Geräte"/>
    <x v="3"/>
    <n v="3"/>
    <n v="305"/>
    <n v="315"/>
    <n v="945"/>
    <n v="10"/>
    <n v="30"/>
    <n v="3.1746031746031744E-2"/>
    <n v="1"/>
    <m/>
    <x v="0"/>
    <s v="Nein"/>
    <x v="0"/>
  </r>
  <r>
    <n v="14575465"/>
    <x v="9"/>
    <x v="0"/>
    <n v="2001512"/>
    <s v="Sofortrechnung"/>
    <s v="eam\bekir.ahmed"/>
    <x v="0"/>
    <s v="30730"/>
    <s v="UNITED FOOD WHOLESALE Kft."/>
    <x v="1"/>
    <s v="8"/>
    <s v="101030526"/>
    <x v="628"/>
    <s v="Samsung X110N Tab A9 128GB [WiFi]"/>
    <n v="5"/>
    <n v="117"/>
    <n v="129"/>
    <n v="645"/>
    <n v="12"/>
    <n v="60"/>
    <n v="9.3000000000000007"/>
    <s v="V0023"/>
    <x v="3"/>
    <s v="KPUD"/>
    <s v="EXP"/>
    <s v="Geräte"/>
    <x v="3"/>
    <n v="5"/>
    <n v="117"/>
    <n v="129"/>
    <n v="645"/>
    <n v="12"/>
    <n v="60"/>
    <n v="9.3023255813953487E-2"/>
    <n v="1"/>
    <m/>
    <x v="0"/>
    <s v="Nein"/>
    <x v="0"/>
  </r>
  <r>
    <n v="14575465"/>
    <x v="9"/>
    <x v="0"/>
    <n v="2001512"/>
    <s v="Sofortrechnung"/>
    <s v="eam\bekir.ahmed"/>
    <x v="0"/>
    <s v="30730"/>
    <s v="UNITED FOOD WHOLESALE Kft."/>
    <x v="1"/>
    <s v="9"/>
    <s v="100034613"/>
    <x v="633"/>
    <s v="Samsung X510N Tab S9 FE 256GB [WiFi]"/>
    <n v="2"/>
    <n v="332"/>
    <n v="349"/>
    <n v="698"/>
    <n v="17"/>
    <n v="34"/>
    <n v="4.87"/>
    <s v="V0023"/>
    <x v="3"/>
    <s v="KPUD"/>
    <s v="EXP"/>
    <s v="Geräte"/>
    <x v="3"/>
    <n v="2"/>
    <n v="332"/>
    <n v="349"/>
    <n v="698"/>
    <n v="17"/>
    <n v="34"/>
    <n v="4.8710601719197708E-2"/>
    <n v="1"/>
    <m/>
    <x v="0"/>
    <s v="Nein"/>
    <x v="0"/>
  </r>
  <r>
    <n v="14575465"/>
    <x v="9"/>
    <x v="0"/>
    <n v="2001512"/>
    <s v="Sofortrechnung"/>
    <s v="eam\bekir.ahmed"/>
    <x v="0"/>
    <s v="30730"/>
    <s v="UNITED FOOD WHOLESALE Kft."/>
    <x v="1"/>
    <s v="10"/>
    <s v="100303121"/>
    <x v="121"/>
    <s v="Apple iPhone 16 Pro 128GB"/>
    <n v="2"/>
    <n v="898.15139999999997"/>
    <n v="909"/>
    <n v="1818"/>
    <n v="10.848599999999999"/>
    <n v="21.7"/>
    <n v="1.19"/>
    <s v="V0023"/>
    <x v="3"/>
    <s v="KPUD"/>
    <s v="EXP"/>
    <s v="Geräte"/>
    <x v="3"/>
    <n v="2"/>
    <n v="898.15139999999997"/>
    <n v="909"/>
    <n v="1818"/>
    <n v="10.848599999999999"/>
    <n v="21.7"/>
    <n v="1.1936193619361936E-2"/>
    <n v="1"/>
    <m/>
    <x v="0"/>
    <s v="Nein"/>
    <x v="0"/>
  </r>
  <r>
    <n v="14575465"/>
    <x v="9"/>
    <x v="0"/>
    <n v="2001512"/>
    <s v="Sofortrechnung"/>
    <s v="eam\bekir.ahmed"/>
    <x v="0"/>
    <s v="30730"/>
    <s v="UNITED FOOD WHOLESALE Kft."/>
    <x v="1"/>
    <s v="11"/>
    <s v="101690243"/>
    <x v="308"/>
    <s v="Xiaomi POCO X6 Pro 5G 12GB/512GB"/>
    <n v="5"/>
    <n v="246.17310000000001"/>
    <n v="267"/>
    <n v="1335"/>
    <n v="20.826899999999998"/>
    <n v="104.13"/>
    <n v="7.8"/>
    <s v="V0023"/>
    <x v="3"/>
    <s v="KPUD"/>
    <s v="EXP"/>
    <s v="Geräte"/>
    <x v="3"/>
    <n v="5"/>
    <n v="246.17310000000001"/>
    <n v="267"/>
    <n v="1335"/>
    <n v="20.826899999999998"/>
    <n v="104.13"/>
    <n v="7.8E-2"/>
    <n v="1"/>
    <m/>
    <x v="0"/>
    <s v="Nein"/>
    <x v="0"/>
  </r>
  <r>
    <n v="14575465"/>
    <x v="9"/>
    <x v="0"/>
    <n v="2001512"/>
    <s v="Sofortrechnung"/>
    <s v="eam\bekir.ahmed"/>
    <x v="0"/>
    <s v="30730"/>
    <s v="UNITED FOOD WHOLESALE Kft."/>
    <x v="1"/>
    <s v="12"/>
    <s v="101030424"/>
    <x v="393"/>
    <s v="Samsung X210N Tab A9+ 128GB [WiFi]"/>
    <n v="20"/>
    <n v="164.9"/>
    <n v="179"/>
    <n v="3580"/>
    <n v="14.1"/>
    <n v="282"/>
    <n v="7.87"/>
    <s v="V0023"/>
    <x v="3"/>
    <s v="KPUD"/>
    <s v="EXP"/>
    <s v="Geräte"/>
    <x v="3"/>
    <n v="20"/>
    <n v="164.9"/>
    <n v="179"/>
    <n v="3580"/>
    <n v="14.1"/>
    <n v="282"/>
    <n v="7.8770949720670391E-2"/>
    <n v="1"/>
    <m/>
    <x v="0"/>
    <s v="Nein"/>
    <x v="0"/>
  </r>
  <r>
    <n v="14575465"/>
    <x v="9"/>
    <x v="0"/>
    <n v="2001512"/>
    <s v="Sofortrechnung"/>
    <s v="eam\bekir.ahmed"/>
    <x v="0"/>
    <s v="30730"/>
    <s v="UNITED FOOD WHOLESALE Kft."/>
    <x v="1"/>
    <s v="13"/>
    <s v="101690238"/>
    <x v="105"/>
    <s v="Xiaomi Redmi Note 13 8GB/256GB"/>
    <n v="20"/>
    <n v="120.1156"/>
    <n v="127"/>
    <n v="2540"/>
    <n v="6.8844000000000003"/>
    <n v="137.69"/>
    <n v="5.42"/>
    <s v="V0023"/>
    <x v="3"/>
    <s v="KPUD"/>
    <s v="EXP"/>
    <s v="Geräte"/>
    <x v="3"/>
    <n v="20"/>
    <n v="120.1156"/>
    <n v="127"/>
    <n v="2540"/>
    <n v="6.8844000000000003"/>
    <n v="137.69"/>
    <n v="5.4208661417322834E-2"/>
    <n v="1"/>
    <m/>
    <x v="0"/>
    <s v="Nein"/>
    <x v="0"/>
  </r>
  <r>
    <n v="14575465"/>
    <x v="9"/>
    <x v="0"/>
    <n v="2001512"/>
    <s v="Sofortrechnung"/>
    <s v="eam\bekir.ahmed"/>
    <x v="0"/>
    <s v="30730"/>
    <s v="UNITED FOOD WHOLESALE Kft."/>
    <x v="1"/>
    <s v="14"/>
    <s v="100060669"/>
    <x v="33"/>
    <s v="Google Pixel 7a 128GB"/>
    <n v="3"/>
    <n v="226"/>
    <n v="235"/>
    <n v="705"/>
    <n v="9"/>
    <n v="27"/>
    <n v="3.82"/>
    <s v="V0023"/>
    <x v="3"/>
    <s v="KPUD"/>
    <s v="EXP"/>
    <s v="Geräte"/>
    <x v="3"/>
    <n v="3"/>
    <n v="226"/>
    <n v="235"/>
    <n v="705"/>
    <n v="9"/>
    <n v="27"/>
    <n v="3.8297872340425532E-2"/>
    <n v="1"/>
    <m/>
    <x v="0"/>
    <s v="Nein"/>
    <x v="0"/>
  </r>
  <r>
    <n v="14575465"/>
    <x v="9"/>
    <x v="0"/>
    <n v="2001512"/>
    <s v="Sofortrechnung"/>
    <s v="eam\bekir.ahmed"/>
    <x v="0"/>
    <s v="30730"/>
    <s v="UNITED FOOD WHOLESALE Kft."/>
    <x v="1"/>
    <s v="15"/>
    <s v="100690672"/>
    <x v="379"/>
    <s v="Xiaomi 14T Pro 5G 12GB/512GB"/>
    <n v="3"/>
    <n v="485"/>
    <n v="495"/>
    <n v="1485"/>
    <n v="10"/>
    <n v="30"/>
    <n v="2.02"/>
    <s v="V0023"/>
    <x v="3"/>
    <s v="KPUD"/>
    <s v="EXP"/>
    <s v="Geräte"/>
    <x v="3"/>
    <n v="3"/>
    <n v="485"/>
    <n v="495"/>
    <n v="1485"/>
    <n v="10"/>
    <n v="30"/>
    <n v="2.0202020202020204E-2"/>
    <n v="1"/>
    <m/>
    <x v="0"/>
    <s v="Nein"/>
    <x v="0"/>
  </r>
  <r>
    <n v="14575107"/>
    <x v="9"/>
    <x v="0"/>
    <n v="2001513"/>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107"/>
    <x v="9"/>
    <x v="0"/>
    <n v="2001513"/>
    <s v="Sofortrechnung"/>
    <s v="Yasar.Yigitbilek"/>
    <x v="1"/>
    <s v="23433"/>
    <s v="Jacob Elektronik GmbH"/>
    <x v="1"/>
    <s v="3"/>
    <s v="101030358"/>
    <x v="465"/>
    <s v="Samsung X210N Tab A9+ 64GB [WiFi]"/>
    <n v="7"/>
    <n v="131"/>
    <n v="135"/>
    <n v="945"/>
    <n v="4"/>
    <n v="28"/>
    <n v="2.96"/>
    <s v="V0042"/>
    <x v="5"/>
    <s v="KÜB30"/>
    <s v="GRK"/>
    <s v="Geräte"/>
    <x v="5"/>
    <n v="7"/>
    <n v="131"/>
    <n v="135"/>
    <n v="945"/>
    <n v="4"/>
    <n v="28"/>
    <n v="2.9629629629629631E-2"/>
    <n v="1"/>
    <m/>
    <x v="0"/>
    <s v="Nein"/>
    <x v="0"/>
  </r>
  <r>
    <n v="14575194"/>
    <x v="9"/>
    <x v="0"/>
    <n v="2001514"/>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194"/>
    <x v="9"/>
    <x v="0"/>
    <n v="2001514"/>
    <s v="Sofortrechnung"/>
    <s v="Yasar.Yigitbilek"/>
    <x v="1"/>
    <s v="23433"/>
    <s v="Jacob Elektronik GmbH"/>
    <x v="1"/>
    <s v="2"/>
    <s v="100050283"/>
    <x v="298"/>
    <s v="Motorola Moto G35 5G 128GB"/>
    <n v="1"/>
    <n v="107.33"/>
    <n v="115"/>
    <n v="115"/>
    <n v="7.67"/>
    <n v="7.67"/>
    <n v="6.66"/>
    <s v="V0042"/>
    <x v="5"/>
    <s v="KÜB30"/>
    <s v="GRK"/>
    <s v="Geräte"/>
    <x v="5"/>
    <n v="1"/>
    <n v="107.33"/>
    <n v="115"/>
    <n v="115"/>
    <n v="7.67"/>
    <n v="7.67"/>
    <n v="6.6695652173913045E-2"/>
    <n v="1"/>
    <m/>
    <x v="0"/>
    <s v="Nein"/>
    <x v="0"/>
  </r>
  <r>
    <n v="14575221"/>
    <x v="9"/>
    <x v="0"/>
    <n v="2001515"/>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221"/>
    <x v="9"/>
    <x v="0"/>
    <n v="2001515"/>
    <s v="Sofortrechnung"/>
    <s v="Yasar.Yigitbilek"/>
    <x v="1"/>
    <s v="23433"/>
    <s v="Jacob Elektronik GmbH"/>
    <x v="1"/>
    <s v="2"/>
    <s v="101310028"/>
    <x v="238"/>
    <s v="Honor 200 512GB"/>
    <n v="1"/>
    <n v="276.61900000000003"/>
    <n v="287"/>
    <n v="287"/>
    <n v="10.381"/>
    <n v="10.38"/>
    <n v="3.61"/>
    <s v="V0042"/>
    <x v="5"/>
    <s v="KÜB30"/>
    <s v="GRK"/>
    <s v="Geräte"/>
    <x v="5"/>
    <n v="1"/>
    <n v="276.61900000000003"/>
    <n v="287"/>
    <n v="287"/>
    <n v="10.381"/>
    <n v="10.38"/>
    <n v="3.6167247386759582E-2"/>
    <n v="1"/>
    <m/>
    <x v="0"/>
    <s v="Nein"/>
    <x v="0"/>
  </r>
  <r>
    <n v="14575226"/>
    <x v="9"/>
    <x v="0"/>
    <n v="2001516"/>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226"/>
    <x v="9"/>
    <x v="0"/>
    <n v="2001516"/>
    <s v="Sofortrechnung"/>
    <s v="Yasar.Yigitbilek"/>
    <x v="1"/>
    <s v="23433"/>
    <s v="Jacob Elektronik GmbH"/>
    <x v="1"/>
    <s v="2"/>
    <s v="100050277"/>
    <x v="267"/>
    <s v="Motorola Edge 50 Neo 5G 512GB"/>
    <n v="1"/>
    <n v="235"/>
    <n v="255"/>
    <n v="255"/>
    <n v="20"/>
    <n v="20"/>
    <n v="7.84"/>
    <s v="V0042"/>
    <x v="5"/>
    <s v="KÜB30"/>
    <s v="GRK"/>
    <s v="Geräte"/>
    <x v="5"/>
    <n v="1"/>
    <n v="235"/>
    <n v="255"/>
    <n v="255"/>
    <n v="20"/>
    <n v="20"/>
    <n v="7.8431372549019607E-2"/>
    <n v="1"/>
    <m/>
    <x v="0"/>
    <s v="Nein"/>
    <x v="0"/>
  </r>
  <r>
    <n v="14575227"/>
    <x v="9"/>
    <x v="0"/>
    <n v="2001517"/>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227"/>
    <x v="9"/>
    <x v="0"/>
    <n v="2001517"/>
    <s v="Sofortrechnung"/>
    <s v="Yasar.Yigitbilek"/>
    <x v="1"/>
    <s v="23433"/>
    <s v="Jacob Elektronik GmbH"/>
    <x v="1"/>
    <s v="2"/>
    <s v="100050277"/>
    <x v="267"/>
    <s v="Motorola Edge 50 Neo 5G 512GB"/>
    <n v="1"/>
    <n v="235"/>
    <n v="255"/>
    <n v="255"/>
    <n v="20"/>
    <n v="20"/>
    <n v="7.84"/>
    <s v="V0042"/>
    <x v="5"/>
    <s v="KÜB30"/>
    <s v="GRK"/>
    <s v="Geräte"/>
    <x v="5"/>
    <n v="1"/>
    <n v="235"/>
    <n v="255"/>
    <n v="255"/>
    <n v="20"/>
    <n v="20"/>
    <n v="7.8431372549019607E-2"/>
    <n v="1"/>
    <m/>
    <x v="0"/>
    <s v="Nein"/>
    <x v="0"/>
  </r>
  <r>
    <n v="14575237"/>
    <x v="9"/>
    <x v="0"/>
    <n v="2001518"/>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237"/>
    <x v="9"/>
    <x v="0"/>
    <n v="2001518"/>
    <s v="Sofortrechnung"/>
    <s v="Yasar.Yigitbilek"/>
    <x v="1"/>
    <s v="23433"/>
    <s v="Jacob Elektronik GmbH"/>
    <x v="1"/>
    <s v="2"/>
    <s v="100050283"/>
    <x v="298"/>
    <s v="Motorola Moto G35 5G 128GB"/>
    <n v="1"/>
    <n v="107.33"/>
    <n v="115"/>
    <n v="115"/>
    <n v="7.67"/>
    <n v="7.67"/>
    <n v="6.66"/>
    <s v="V0042"/>
    <x v="5"/>
    <s v="KÜB30"/>
    <s v="GRK"/>
    <s v="Geräte"/>
    <x v="5"/>
    <n v="1"/>
    <n v="107.33"/>
    <n v="115"/>
    <n v="115"/>
    <n v="7.67"/>
    <n v="7.67"/>
    <n v="6.6695652173913045E-2"/>
    <n v="1"/>
    <m/>
    <x v="0"/>
    <s v="Nein"/>
    <x v="0"/>
  </r>
  <r>
    <n v="14575243"/>
    <x v="9"/>
    <x v="0"/>
    <n v="2001519"/>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243"/>
    <x v="9"/>
    <x v="0"/>
    <n v="2001519"/>
    <s v="Sofortrechnung"/>
    <s v="Yasar.Yigitbilek"/>
    <x v="1"/>
    <s v="23433"/>
    <s v="Jacob Elektronik GmbH"/>
    <x v="1"/>
    <s v="2"/>
    <s v="101680033"/>
    <x v="733"/>
    <s v="OnePlus Nord 4 5G 16GB/512GB"/>
    <n v="1"/>
    <n v="350"/>
    <n v="369"/>
    <n v="369"/>
    <n v="19"/>
    <n v="19"/>
    <n v="5.14"/>
    <s v="V0042"/>
    <x v="5"/>
    <s v="KÜB30"/>
    <s v="GRK"/>
    <s v="Geräte"/>
    <x v="5"/>
    <n v="1"/>
    <n v="350"/>
    <n v="369"/>
    <n v="369"/>
    <n v="19"/>
    <n v="19"/>
    <n v="5.1490514905149054E-2"/>
    <n v="1"/>
    <m/>
    <x v="0"/>
    <s v="Nein"/>
    <x v="0"/>
  </r>
  <r>
    <n v="14575256"/>
    <x v="9"/>
    <x v="0"/>
    <n v="2001520"/>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256"/>
    <x v="9"/>
    <x v="0"/>
    <n v="2001520"/>
    <s v="Sofortrechnung"/>
    <s v="Yasar.Yigitbilek"/>
    <x v="1"/>
    <s v="23433"/>
    <s v="Jacob Elektronik GmbH"/>
    <x v="1"/>
    <s v="2"/>
    <s v="100050277"/>
    <x v="267"/>
    <s v="Motorola Edge 50 Neo 5G 512GB"/>
    <n v="1"/>
    <n v="235"/>
    <n v="257.60000000000002"/>
    <n v="257.60000000000002"/>
    <n v="22.6"/>
    <n v="22.6"/>
    <n v="8.77"/>
    <s v="V0042"/>
    <x v="5"/>
    <s v="KÜB30"/>
    <s v="GRK"/>
    <s v="Geräte"/>
    <x v="5"/>
    <n v="1"/>
    <n v="235"/>
    <n v="257.60000000000002"/>
    <n v="257.60000000000002"/>
    <n v="22.6"/>
    <n v="22.6"/>
    <n v="8.7732919254658384E-2"/>
    <n v="1"/>
    <m/>
    <x v="0"/>
    <s v="Nein"/>
    <x v="0"/>
  </r>
  <r>
    <n v="14575260"/>
    <x v="9"/>
    <x v="0"/>
    <n v="2001521"/>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260"/>
    <x v="9"/>
    <x v="0"/>
    <n v="2001521"/>
    <s v="Sofortrechnung"/>
    <s v="Yasar.Yigitbilek"/>
    <x v="1"/>
    <s v="23433"/>
    <s v="Jacob Elektronik GmbH"/>
    <x v="0"/>
    <s v="2"/>
    <s v="200370050"/>
    <x v="732"/>
    <s v="Huawei Watch Ultimate Titan"/>
    <n v="1"/>
    <n v="549.61"/>
    <n v="570.70000000000005"/>
    <n v="570.70000000000005"/>
    <n v="21.09"/>
    <n v="21.09"/>
    <n v="3.69"/>
    <s v="V0042"/>
    <x v="5"/>
    <s v="KÜB30"/>
    <s v="GRK"/>
    <s v="Zubehör"/>
    <x v="5"/>
    <n v="1"/>
    <n v="549.61"/>
    <n v="570.70000000000005"/>
    <n v="570.70000000000005"/>
    <n v="21.09"/>
    <n v="21.09"/>
    <n v="3.6954617136849478E-2"/>
    <n v="1"/>
    <m/>
    <x v="0"/>
    <s v="Nein"/>
    <x v="0"/>
  </r>
  <r>
    <n v="14575327"/>
    <x v="9"/>
    <x v="0"/>
    <n v="2001522"/>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327"/>
    <x v="9"/>
    <x v="0"/>
    <n v="2001522"/>
    <s v="Sofortrechnung"/>
    <s v="Yasar.Yigitbilek"/>
    <x v="1"/>
    <s v="23433"/>
    <s v="Jacob Elektronik GmbH"/>
    <x v="1"/>
    <s v="2"/>
    <s v="100050277"/>
    <x v="267"/>
    <s v="Motorola Edge 50 Neo 5G 512GB"/>
    <n v="1"/>
    <n v="235"/>
    <n v="257.60000000000002"/>
    <n v="257.60000000000002"/>
    <n v="22.6"/>
    <n v="22.6"/>
    <n v="8.77"/>
    <s v="V0042"/>
    <x v="5"/>
    <s v="KÜB30"/>
    <s v="GRK"/>
    <s v="Geräte"/>
    <x v="5"/>
    <n v="1"/>
    <n v="235"/>
    <n v="257.60000000000002"/>
    <n v="257.60000000000002"/>
    <n v="22.6"/>
    <n v="22.6"/>
    <n v="8.7732919254658384E-2"/>
    <n v="1"/>
    <m/>
    <x v="0"/>
    <s v="Nein"/>
    <x v="0"/>
  </r>
  <r>
    <n v="14575335"/>
    <x v="9"/>
    <x v="0"/>
    <n v="2001523"/>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335"/>
    <x v="9"/>
    <x v="0"/>
    <n v="2001523"/>
    <s v="Sofortrechnung"/>
    <s v="Yasar.Yigitbilek"/>
    <x v="1"/>
    <s v="23433"/>
    <s v="Jacob Elektronik GmbH"/>
    <x v="0"/>
    <s v="2"/>
    <s v="200300448"/>
    <x v="59"/>
    <s v="nach Aufnahme in Preisliste pflegen"/>
    <n v="1"/>
    <n v="590"/>
    <n v="601"/>
    <n v="601"/>
    <n v="11"/>
    <n v="11"/>
    <n v="1.83"/>
    <s v="V0042"/>
    <x v="5"/>
    <s v="KÜB30"/>
    <s v="GRK"/>
    <s v="Zubehör"/>
    <x v="5"/>
    <n v="1"/>
    <n v="590"/>
    <n v="601"/>
    <n v="601"/>
    <n v="11"/>
    <n v="11"/>
    <n v="1.8302828618968387E-2"/>
    <n v="1"/>
    <m/>
    <x v="0"/>
    <s v="Nein"/>
    <x v="0"/>
  </r>
  <r>
    <n v="14575391"/>
    <x v="9"/>
    <x v="0"/>
    <n v="2001524"/>
    <s v="Sofortrechnung"/>
    <s v="Yasar.Yigitbilek"/>
    <x v="1"/>
    <s v="23433"/>
    <s v="Jacob Elektronik GmbH"/>
    <x v="0"/>
    <s v="1"/>
    <s v="200300299"/>
    <x v="734"/>
    <s v="Apple Watch SE 23 LTE 40mm Alu"/>
    <n v="1"/>
    <n v="200"/>
    <n v="227.3"/>
    <n v="227.3"/>
    <n v="27.3"/>
    <n v="27.3"/>
    <n v="12.01"/>
    <s v="V0042"/>
    <x v="5"/>
    <s v="KÜB30"/>
    <s v="GRK"/>
    <s v="Zubehör"/>
    <x v="5"/>
    <n v="1"/>
    <n v="200"/>
    <n v="227.3"/>
    <n v="227.3"/>
    <n v="27.3"/>
    <n v="27.3"/>
    <n v="0.12010558732952045"/>
    <n v="1"/>
    <m/>
    <x v="0"/>
    <s v="Nein"/>
    <x v="0"/>
  </r>
  <r>
    <n v="14575391"/>
    <x v="9"/>
    <x v="0"/>
    <n v="2001524"/>
    <s v="Sofortrechnung"/>
    <s v="Yasar.Yigitbilek"/>
    <x v="1"/>
    <s v="23433"/>
    <s v="Jacob Elektronik GmbH"/>
    <x v="1"/>
    <s v="2"/>
    <s v="101680031"/>
    <x v="673"/>
    <s v="OnePlus Nord 4 5G 12GB/256GB"/>
    <n v="4"/>
    <n v="305"/>
    <n v="332.3"/>
    <n v="1329.2"/>
    <n v="27.3"/>
    <n v="109.2"/>
    <n v="8.2100000000000009"/>
    <s v="V0042"/>
    <x v="5"/>
    <s v="KÜB30"/>
    <s v="GRK"/>
    <s v="Geräte"/>
    <x v="5"/>
    <n v="4"/>
    <n v="305"/>
    <n v="332.3"/>
    <n v="1329.2"/>
    <n v="27.3"/>
    <n v="109.2"/>
    <n v="8.2154679506470055E-2"/>
    <n v="1"/>
    <m/>
    <x v="0"/>
    <s v="Nein"/>
    <x v="0"/>
  </r>
  <r>
    <n v="14575397"/>
    <x v="9"/>
    <x v="0"/>
    <n v="2001525"/>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397"/>
    <x v="9"/>
    <x v="0"/>
    <n v="2001525"/>
    <s v="Sofortrechnung"/>
    <s v="Yasar.Yigitbilek"/>
    <x v="1"/>
    <s v="23433"/>
    <s v="Jacob Elektronik GmbH"/>
    <x v="0"/>
    <s v="2"/>
    <s v="200030302"/>
    <x v="180"/>
    <s v="Samsung Galaxy SM-R530 Buds3"/>
    <n v="1"/>
    <n v="78.054900000000004"/>
    <n v="81.900000000000006"/>
    <n v="81.900000000000006"/>
    <n v="3.8451"/>
    <n v="3.85"/>
    <n v="4.6900000000000004"/>
    <s v="V0042"/>
    <x v="5"/>
    <s v="KÜB30"/>
    <s v="GRK"/>
    <s v="Zubehör"/>
    <x v="5"/>
    <n v="1"/>
    <n v="78.054900000000004"/>
    <n v="81.900000000000006"/>
    <n v="81.900000000000006"/>
    <n v="3.8451"/>
    <n v="3.85"/>
    <n v="4.7008547008547008E-2"/>
    <n v="1"/>
    <m/>
    <x v="0"/>
    <s v="Nein"/>
    <x v="0"/>
  </r>
  <r>
    <n v="14575514"/>
    <x v="9"/>
    <x v="0"/>
    <n v="2001526"/>
    <s v="Sofortrechnung"/>
    <s v="Yasar.Yigitbilek"/>
    <x v="1"/>
    <s v="23433"/>
    <s v="Jacob Elektronik GmbH"/>
    <x v="3"/>
    <s v="1"/>
    <s v="900010024"/>
    <x v="73"/>
    <s v="Sonstiges"/>
    <n v="1"/>
    <n v="0"/>
    <n v="6.35"/>
    <n v="6.35"/>
    <n v="6.35"/>
    <n v="6.35"/>
    <m/>
    <s v="V0042"/>
    <x v="5"/>
    <s v="KÜB30"/>
    <s v="GRK"/>
    <s v="Sonstige"/>
    <x v="5"/>
    <n v="1"/>
    <n v="0"/>
    <n v="6.35"/>
    <n v="6.35"/>
    <n v="6.35"/>
    <n v="6.35"/>
    <n v="1"/>
    <n v="1"/>
    <m/>
    <x v="2"/>
    <s v="Ja"/>
    <x v="0"/>
  </r>
  <r>
    <n v="14575514"/>
    <x v="9"/>
    <x v="0"/>
    <n v="2001526"/>
    <s v="Sofortrechnung"/>
    <s v="Yasar.Yigitbilek"/>
    <x v="1"/>
    <s v="23433"/>
    <s v="Jacob Elektronik GmbH"/>
    <x v="1"/>
    <s v="2"/>
    <s v="100034506"/>
    <x v="249"/>
    <s v="Samsung A236B A23 5G 128GB EE"/>
    <n v="1"/>
    <n v="149"/>
    <n v="166.7"/>
    <n v="166.7"/>
    <n v="17.7"/>
    <n v="17.7"/>
    <n v="10.61"/>
    <s v="V0042"/>
    <x v="5"/>
    <s v="KÜB30"/>
    <s v="GRK"/>
    <s v="Geräte"/>
    <x v="5"/>
    <n v="1"/>
    <n v="149"/>
    <n v="166.7"/>
    <n v="166.7"/>
    <n v="17.7"/>
    <n v="17.7"/>
    <n v="0.10617876424715057"/>
    <n v="1"/>
    <m/>
    <x v="0"/>
    <s v="Nein"/>
    <x v="0"/>
  </r>
  <r>
    <n v="14573915"/>
    <x v="9"/>
    <x v="0"/>
    <n v="2001527"/>
    <s v="Sofortrechnung"/>
    <s v="eam\bekir.ahmed"/>
    <x v="2"/>
    <s v="30811"/>
    <s v="Mobilfunk Shop Heske"/>
    <x v="7"/>
    <s v="1"/>
    <s v="700970491"/>
    <x v="377"/>
    <m/>
    <n v="1"/>
    <n v="0"/>
    <n v="0"/>
    <n v="0"/>
    <m/>
    <n v="0"/>
    <m/>
    <s v="V0162"/>
    <x v="8"/>
    <s v="KABB7"/>
    <s v="FHK"/>
    <s v="Marketing"/>
    <x v="2"/>
    <n v="1"/>
    <n v="0"/>
    <n v="0"/>
    <n v="0"/>
    <n v="0"/>
    <n v="0"/>
    <n v="0"/>
    <n v="1"/>
    <m/>
    <x v="0"/>
    <s v="Nein"/>
    <x v="0"/>
  </r>
  <r>
    <n v="14575424"/>
    <x v="9"/>
    <x v="0"/>
    <n v="2001528"/>
    <s v="Sofortrechnung"/>
    <s v="eam\bekir.ahmed"/>
    <x v="2"/>
    <s v="30811"/>
    <s v="Mobilfunk Shop Heske"/>
    <x v="1"/>
    <s v="1"/>
    <s v="101030455"/>
    <x v="234"/>
    <s v="Samsung A356B A35 5G 128GB"/>
    <n v="2"/>
    <n v="196"/>
    <n v="209"/>
    <n v="418"/>
    <n v="13"/>
    <n v="26"/>
    <n v="6.22"/>
    <s v="V0162"/>
    <x v="8"/>
    <s v="KABB7"/>
    <s v="FHK"/>
    <s v="Geräte"/>
    <x v="2"/>
    <n v="2"/>
    <n v="196"/>
    <n v="209"/>
    <n v="418"/>
    <n v="13"/>
    <n v="26"/>
    <n v="6.2200956937799042E-2"/>
    <n v="1"/>
    <m/>
    <x v="0"/>
    <s v="Nein"/>
    <x v="0"/>
  </r>
  <r>
    <n v="14575424"/>
    <x v="9"/>
    <x v="0"/>
    <n v="2001528"/>
    <s v="Sofortrechnung"/>
    <s v="eam\bekir.ahmed"/>
    <x v="2"/>
    <s v="30811"/>
    <s v="Mobilfunk Shop Heske"/>
    <x v="1"/>
    <s v="2"/>
    <s v="100303136"/>
    <x v="215"/>
    <s v="Apple iPhone 16 Pro Max 256GB"/>
    <n v="1"/>
    <n v="1082"/>
    <n v="1125"/>
    <n v="1125"/>
    <n v="43"/>
    <n v="43"/>
    <n v="3.82"/>
    <s v="V0162"/>
    <x v="8"/>
    <s v="KABB7"/>
    <s v="FHK"/>
    <s v="Geräte"/>
    <x v="2"/>
    <n v="1"/>
    <n v="1082"/>
    <n v="1125"/>
    <n v="1125"/>
    <n v="43"/>
    <n v="43"/>
    <n v="3.822222222222222E-2"/>
    <n v="1"/>
    <m/>
    <x v="0"/>
    <s v="Nein"/>
    <x v="0"/>
  </r>
  <r>
    <n v="14575424"/>
    <x v="9"/>
    <x v="0"/>
    <n v="2001528"/>
    <s v="Sofortrechnung"/>
    <s v="eam\bekir.ahmed"/>
    <x v="2"/>
    <s v="30811"/>
    <s v="Mobilfunk Shop Heske"/>
    <x v="1"/>
    <s v="3"/>
    <s v="100302766"/>
    <x v="370"/>
    <s v="Apple iPhone 14 128GB"/>
    <n v="1"/>
    <n v="512.11659999999995"/>
    <n v="522"/>
    <n v="522"/>
    <n v="9.8834"/>
    <n v="9.8800000000000008"/>
    <n v="1.89"/>
    <s v="V0162"/>
    <x v="8"/>
    <s v="KABB7"/>
    <s v="FHK"/>
    <s v="Geräte"/>
    <x v="2"/>
    <n v="1"/>
    <n v="512.11659999999995"/>
    <n v="522"/>
    <n v="522"/>
    <n v="9.8834"/>
    <n v="9.8800000000000008"/>
    <n v="1.89272030651341E-2"/>
    <n v="1"/>
    <m/>
    <x v="0"/>
    <s v="Nein"/>
    <x v="0"/>
  </r>
  <r>
    <n v="14575436"/>
    <x v="9"/>
    <x v="0"/>
    <n v="2001529"/>
    <s v="Sofortrechnung"/>
    <s v="Yasar.Yigitbilek"/>
    <x v="2"/>
    <s v="26123"/>
    <s v="Der Handyladen"/>
    <x v="1"/>
    <s v="1"/>
    <s v="101030485"/>
    <x v="39"/>
    <s v="Samsung A556B A55 5G 128GB"/>
    <n v="1"/>
    <n v="254.48859999999999"/>
    <n v="279"/>
    <n v="279"/>
    <n v="24.511399999999998"/>
    <n v="24.51"/>
    <n v="8.7799999999999994"/>
    <s v="V0163"/>
    <x v="11"/>
    <s v="KABB7"/>
    <s v="FHK"/>
    <s v="Geräte"/>
    <x v="2"/>
    <n v="1"/>
    <n v="254.48859999999999"/>
    <n v="279"/>
    <n v="279"/>
    <n v="24.511399999999998"/>
    <n v="24.51"/>
    <n v="8.7849462365591408E-2"/>
    <n v="1"/>
    <m/>
    <x v="0"/>
    <s v="Nein"/>
    <x v="0"/>
  </r>
  <r>
    <n v="14575436"/>
    <x v="9"/>
    <x v="0"/>
    <n v="2001529"/>
    <s v="Sofortrechnung"/>
    <s v="Yasar.Yigitbilek"/>
    <x v="2"/>
    <s v="26123"/>
    <s v="Der Handyladen"/>
    <x v="1"/>
    <s v="2"/>
    <s v="101030457"/>
    <x v="203"/>
    <s v="Samsung A556B A55 5G 128GB"/>
    <n v="2"/>
    <n v="258.83179999999999"/>
    <n v="279"/>
    <n v="558"/>
    <n v="20.168199999999999"/>
    <n v="40.340000000000003"/>
    <n v="7.22"/>
    <s v="V0163"/>
    <x v="11"/>
    <s v="KABB7"/>
    <s v="FHK"/>
    <s v="Geräte"/>
    <x v="2"/>
    <n v="2"/>
    <n v="258.83179999999999"/>
    <n v="279"/>
    <n v="558"/>
    <n v="20.168199999999999"/>
    <n v="40.340000000000003"/>
    <n v="7.2293906810035849E-2"/>
    <n v="1"/>
    <m/>
    <x v="0"/>
    <s v="Nein"/>
    <x v="0"/>
  </r>
  <r>
    <n v="14575436"/>
    <x v="9"/>
    <x v="0"/>
    <n v="2001529"/>
    <s v="Sofortrechnung"/>
    <s v="Yasar.Yigitbilek"/>
    <x v="2"/>
    <s v="26123"/>
    <s v="Der Handyladen"/>
    <x v="1"/>
    <s v="3"/>
    <s v="101030455"/>
    <x v="234"/>
    <s v="Samsung A356B A35 5G 128GB"/>
    <n v="2"/>
    <n v="196"/>
    <n v="209"/>
    <n v="418"/>
    <n v="13"/>
    <n v="26"/>
    <n v="6.22"/>
    <s v="V0163"/>
    <x v="11"/>
    <s v="KABB7"/>
    <s v="FHK"/>
    <s v="Geräte"/>
    <x v="2"/>
    <n v="2"/>
    <n v="196"/>
    <n v="209"/>
    <n v="418"/>
    <n v="13"/>
    <n v="26"/>
    <n v="6.2200956937799042E-2"/>
    <n v="1"/>
    <m/>
    <x v="0"/>
    <s v="Nein"/>
    <x v="0"/>
  </r>
  <r>
    <n v="14575532"/>
    <x v="9"/>
    <x v="0"/>
    <n v="2001530"/>
    <s v="Sofortrechnung"/>
    <s v="Yasar.Yigitbilek"/>
    <x v="2"/>
    <s v="29778"/>
    <s v="PRO n PHONE"/>
    <x v="0"/>
    <s v="1"/>
    <s v="200300503"/>
    <x v="433"/>
    <s v="Apple AirPods 4"/>
    <n v="3"/>
    <n v="113"/>
    <n v="119"/>
    <n v="357"/>
    <n v="6"/>
    <n v="18"/>
    <n v="5.04"/>
    <s v="V0163"/>
    <x v="11"/>
    <s v="KVAB30"/>
    <s v="FHK"/>
    <s v="Zubehör"/>
    <x v="2"/>
    <n v="3"/>
    <n v="113"/>
    <n v="119"/>
    <n v="357"/>
    <n v="6"/>
    <n v="18"/>
    <n v="5.0420168067226892E-2"/>
    <n v="1"/>
    <m/>
    <x v="0"/>
    <s v="Nein"/>
    <x v="0"/>
  </r>
  <r>
    <n v="14575376"/>
    <x v="9"/>
    <x v="0"/>
    <n v="2001531"/>
    <s v="Sofortrechnung"/>
    <s v="eam\bekir.ahmed"/>
    <x v="0"/>
    <s v="22168"/>
    <s v="Max-G-Mobile SL"/>
    <x v="1"/>
    <s v="1"/>
    <s v="100303137"/>
    <x v="209"/>
    <s v="Apple iPhone 16 Pro Max 256GB"/>
    <n v="2"/>
    <n v="1101.0044"/>
    <n v="1113"/>
    <n v="2226"/>
    <n v="11.9956"/>
    <n v="23.99"/>
    <n v="1.07"/>
    <s v="V0018"/>
    <x v="16"/>
    <s v="KÜB8"/>
    <s v="EXP"/>
    <s v="Geräte"/>
    <x v="11"/>
    <n v="2"/>
    <n v="1101.0044"/>
    <n v="1113"/>
    <n v="2226"/>
    <n v="11.9956"/>
    <n v="23.99"/>
    <n v="1.077717879604672E-2"/>
    <n v="1"/>
    <m/>
    <x v="0"/>
    <s v="Nein"/>
    <x v="0"/>
  </r>
  <r>
    <n v="14575376"/>
    <x v="9"/>
    <x v="0"/>
    <n v="2001531"/>
    <s v="Sofortrechnung"/>
    <s v="eam\bekir.ahmed"/>
    <x v="0"/>
    <s v="22168"/>
    <s v="Max-G-Mobile SL"/>
    <x v="1"/>
    <s v="2"/>
    <s v="100303104"/>
    <x v="656"/>
    <s v="Apple iPhone 16 Plus 128GB"/>
    <n v="2"/>
    <n v="819"/>
    <n v="833"/>
    <n v="1666"/>
    <n v="14"/>
    <n v="28"/>
    <n v="1.68"/>
    <s v="V0018"/>
    <x v="16"/>
    <s v="KÜB8"/>
    <s v="EXP"/>
    <s v="Geräte"/>
    <x v="11"/>
    <n v="2"/>
    <n v="819"/>
    <n v="833"/>
    <n v="1666"/>
    <n v="14"/>
    <n v="28"/>
    <n v="1.680672268907563E-2"/>
    <n v="1"/>
    <m/>
    <x v="0"/>
    <s v="Nein"/>
    <x v="0"/>
  </r>
  <r>
    <n v="14575376"/>
    <x v="9"/>
    <x v="0"/>
    <n v="2001531"/>
    <s v="Sofortrechnung"/>
    <s v="eam\bekir.ahmed"/>
    <x v="0"/>
    <s v="22168"/>
    <s v="Max-G-Mobile SL"/>
    <x v="1"/>
    <s v="3"/>
    <s v="100050287"/>
    <x v="96"/>
    <s v="Motorola Moto G75 5G 256GB"/>
    <n v="3"/>
    <n v="181"/>
    <n v="193"/>
    <n v="579"/>
    <n v="12"/>
    <n v="36"/>
    <n v="6.21"/>
    <s v="V0018"/>
    <x v="16"/>
    <s v="KÜB8"/>
    <s v="EXP"/>
    <s v="Geräte"/>
    <x v="11"/>
    <n v="3"/>
    <n v="181"/>
    <n v="193"/>
    <n v="579"/>
    <n v="12"/>
    <n v="36"/>
    <n v="6.2176165803108807E-2"/>
    <n v="1"/>
    <m/>
    <x v="0"/>
    <s v="Nein"/>
    <x v="0"/>
  </r>
  <r>
    <n v="14575376"/>
    <x v="9"/>
    <x v="0"/>
    <n v="2001531"/>
    <s v="Sofortrechnung"/>
    <s v="eam\bekir.ahmed"/>
    <x v="0"/>
    <s v="22168"/>
    <s v="Max-G-Mobile SL"/>
    <x v="1"/>
    <s v="4"/>
    <s v="101030654"/>
    <x v="44"/>
    <s v="Samsung X216B Tab A9+ 5G 128GB"/>
    <n v="4"/>
    <n v="179"/>
    <n v="203"/>
    <n v="812"/>
    <n v="24"/>
    <n v="96"/>
    <n v="11.82"/>
    <s v="V0018"/>
    <x v="16"/>
    <s v="KÜB8"/>
    <s v="EXP"/>
    <s v="Geräte"/>
    <x v="11"/>
    <n v="4"/>
    <n v="179"/>
    <n v="203"/>
    <n v="812"/>
    <n v="24"/>
    <n v="96"/>
    <n v="0.11822660098522167"/>
    <n v="1"/>
    <m/>
    <x v="0"/>
    <s v="Nein"/>
    <x v="0"/>
  </r>
  <r>
    <n v="14575376"/>
    <x v="9"/>
    <x v="0"/>
    <n v="2001531"/>
    <s v="Sofortrechnung"/>
    <s v="eam\bekir.ahmed"/>
    <x v="0"/>
    <s v="22168"/>
    <s v="Max-G-Mobile SL"/>
    <x v="1"/>
    <s v="5"/>
    <s v="100034612"/>
    <x v="670"/>
    <s v="Samsung X510N Tab S9 FE 256GB [WiFi]"/>
    <n v="3"/>
    <n v="332"/>
    <n v="347"/>
    <n v="1041"/>
    <n v="15"/>
    <n v="45"/>
    <n v="4.32"/>
    <s v="V0018"/>
    <x v="16"/>
    <s v="KÜB8"/>
    <s v="EXP"/>
    <s v="Geräte"/>
    <x v="11"/>
    <n v="3"/>
    <n v="332"/>
    <n v="347"/>
    <n v="1041"/>
    <n v="15"/>
    <n v="45"/>
    <n v="4.3227665706051875E-2"/>
    <n v="1"/>
    <m/>
    <x v="0"/>
    <s v="Nein"/>
    <x v="0"/>
  </r>
  <r>
    <n v="14575376"/>
    <x v="9"/>
    <x v="0"/>
    <n v="2001531"/>
    <s v="Sofortrechnung"/>
    <s v="eam\bekir.ahmed"/>
    <x v="0"/>
    <s v="22168"/>
    <s v="Max-G-Mobile SL"/>
    <x v="1"/>
    <s v="6"/>
    <s v="100303122"/>
    <x v="376"/>
    <s v="Apple iPhone 16 Pro 128GB"/>
    <n v="2"/>
    <n v="890.04939999999999"/>
    <n v="907"/>
    <n v="1814"/>
    <n v="16.950600000000001"/>
    <n v="33.9"/>
    <n v="1.86"/>
    <s v="V0018"/>
    <x v="16"/>
    <s v="KÜB8"/>
    <s v="EXP"/>
    <s v="Geräte"/>
    <x v="11"/>
    <n v="2"/>
    <n v="890.04939999999999"/>
    <n v="907"/>
    <n v="1814"/>
    <n v="16.950600000000001"/>
    <n v="33.9"/>
    <n v="1.8687982359426682E-2"/>
    <n v="1"/>
    <m/>
    <x v="0"/>
    <s v="Nein"/>
    <x v="0"/>
  </r>
  <r>
    <n v="14575376"/>
    <x v="9"/>
    <x v="0"/>
    <n v="2001531"/>
    <s v="Sofortrechnung"/>
    <s v="eam\bekir.ahmed"/>
    <x v="0"/>
    <s v="22168"/>
    <s v="Max-G-Mobile SL"/>
    <x v="1"/>
    <s v="7"/>
    <s v="100690590"/>
    <x v="141"/>
    <s v="Xiaomi Redmi Note 13 5G 6GB/128GB"/>
    <n v="4"/>
    <n v="134"/>
    <n v="147"/>
    <n v="588"/>
    <n v="13"/>
    <n v="52"/>
    <n v="8.84"/>
    <s v="V0018"/>
    <x v="16"/>
    <s v="KÜB8"/>
    <s v="EXP"/>
    <s v="Geräte"/>
    <x v="11"/>
    <n v="4"/>
    <n v="134"/>
    <n v="147"/>
    <n v="588"/>
    <n v="13"/>
    <n v="52"/>
    <n v="8.8435374149659865E-2"/>
    <n v="1"/>
    <m/>
    <x v="0"/>
    <s v="Nein"/>
    <x v="0"/>
  </r>
  <r>
    <n v="14575376"/>
    <x v="9"/>
    <x v="0"/>
    <n v="2001531"/>
    <s v="Sofortrechnung"/>
    <s v="eam\bekir.ahmed"/>
    <x v="0"/>
    <s v="22168"/>
    <s v="Max-G-Mobile SL"/>
    <x v="0"/>
    <s v="8"/>
    <s v="200030301"/>
    <x v="319"/>
    <s v="Samsung Galaxy SM-R530 Buds3"/>
    <n v="10"/>
    <n v="66.728300000000004"/>
    <n v="80"/>
    <n v="800"/>
    <n v="13.271699999999999"/>
    <n v="132.72"/>
    <n v="16.579999999999998"/>
    <s v="V0018"/>
    <x v="16"/>
    <s v="KÜB8"/>
    <s v="EXP"/>
    <s v="Zubehör"/>
    <x v="11"/>
    <n v="10"/>
    <n v="66.728300000000004"/>
    <n v="80"/>
    <n v="800"/>
    <n v="13.271699999999999"/>
    <n v="132.72"/>
    <n v="0.16589999999999999"/>
    <n v="1"/>
    <m/>
    <x v="0"/>
    <s v="Nein"/>
    <x v="0"/>
  </r>
  <r>
    <n v="14575376"/>
    <x v="9"/>
    <x v="0"/>
    <n v="2001531"/>
    <s v="Sofortrechnung"/>
    <s v="eam\bekir.ahmed"/>
    <x v="0"/>
    <s v="22168"/>
    <s v="Max-G-Mobile SL"/>
    <x v="0"/>
    <s v="9"/>
    <s v="200030239"/>
    <x v="122"/>
    <s v="Samsung SmartTag2 1er-Pack EI-T5600B"/>
    <n v="10"/>
    <n v="13.5015"/>
    <n v="14.5"/>
    <n v="145"/>
    <n v="0.99850000000000005"/>
    <n v="9.98"/>
    <n v="6.88"/>
    <s v="V0018"/>
    <x v="16"/>
    <s v="KÜB8"/>
    <s v="EXP"/>
    <s v="Zubehör"/>
    <x v="11"/>
    <n v="10"/>
    <n v="13.5015"/>
    <n v="14.5"/>
    <n v="145"/>
    <n v="0.99850000000000005"/>
    <n v="9.98"/>
    <n v="6.8827586206896552E-2"/>
    <n v="1"/>
    <m/>
    <x v="0"/>
    <s v="Nein"/>
    <x v="0"/>
  </r>
  <r>
    <n v="14575523"/>
    <x v="9"/>
    <x v="0"/>
    <n v="2001532"/>
    <s v="Sofortrechnung"/>
    <s v="eam\bekir.ahmed"/>
    <x v="0"/>
    <s v="23854"/>
    <s v="Digitec Galaxus AG"/>
    <x v="1"/>
    <s v="1"/>
    <s v="100302543"/>
    <x v="7"/>
    <s v="Apple iPad 10.2&quot; 2021 LTE 64GB"/>
    <n v="1"/>
    <n v="377.28570000000002"/>
    <n v="427.12"/>
    <n v="427.12"/>
    <n v="49.834299999999999"/>
    <n v="49.83"/>
    <n v="11.66"/>
    <s v="V0019"/>
    <x v="0"/>
    <s v="KÜB14"/>
    <s v="EXP"/>
    <s v="Geräte"/>
    <x v="0"/>
    <n v="1"/>
    <n v="377.28570000000002"/>
    <n v="427.12"/>
    <n v="427.12"/>
    <n v="49.834299999999999"/>
    <n v="49.83"/>
    <n v="0.11666510582506087"/>
    <n v="1"/>
    <m/>
    <x v="0"/>
    <s v="Nein"/>
    <x v="0"/>
  </r>
  <r>
    <n v="14575523"/>
    <x v="9"/>
    <x v="0"/>
    <n v="2001532"/>
    <s v="Sofortrechnung"/>
    <s v="eam\bekir.ahmed"/>
    <x v="0"/>
    <s v="23854"/>
    <s v="Digitec Galaxus AG"/>
    <x v="0"/>
    <s v="2"/>
    <s v="200690088"/>
    <x v="735"/>
    <s v="Xiaomi Buds 5"/>
    <n v="4"/>
    <n v="53.94"/>
    <n v="57.29"/>
    <n v="229.16"/>
    <n v="3.35"/>
    <n v="13.4"/>
    <n v="5.84"/>
    <s v="V0019"/>
    <x v="0"/>
    <s v="KÜB14"/>
    <s v="EXP"/>
    <s v="Zubehör"/>
    <x v="0"/>
    <n v="4"/>
    <n v="53.94"/>
    <n v="57.29"/>
    <n v="229.16"/>
    <n v="3.35"/>
    <n v="13.4"/>
    <n v="5.847442834700646E-2"/>
    <n v="1"/>
    <m/>
    <x v="0"/>
    <s v="Nein"/>
    <x v="0"/>
  </r>
  <r>
    <n v="14575523"/>
    <x v="9"/>
    <x v="0"/>
    <n v="2001532"/>
    <s v="Sofortrechnung"/>
    <s v="eam\bekir.ahmed"/>
    <x v="0"/>
    <s v="23854"/>
    <s v="Digitec Galaxus AG"/>
    <x v="1"/>
    <s v="3"/>
    <s v="100034470"/>
    <x v="622"/>
    <s v="Samsung X110N Tab A9 64GB [WiFi]"/>
    <n v="4"/>
    <n v="91"/>
    <n v="99.49"/>
    <n v="397.96"/>
    <n v="8.49"/>
    <n v="33.96"/>
    <n v="8.5299999999999994"/>
    <s v="V0019"/>
    <x v="0"/>
    <s v="KÜB14"/>
    <s v="EXP"/>
    <s v="Geräte"/>
    <x v="0"/>
    <n v="4"/>
    <n v="91"/>
    <n v="99.49"/>
    <n v="397.96"/>
    <n v="8.49"/>
    <n v="33.96"/>
    <n v="8.533520956880089E-2"/>
    <n v="1"/>
    <m/>
    <x v="0"/>
    <s v="Nein"/>
    <x v="0"/>
  </r>
  <r>
    <n v="14574947"/>
    <x v="9"/>
    <x v="0"/>
    <n v="2001533"/>
    <s v="Stornorechnung"/>
    <s v="EAM\Francisco.Naranjo"/>
    <x v="1"/>
    <s v="30718"/>
    <s v="Tradenext GmbH"/>
    <x v="0"/>
    <s v="1"/>
    <s v="200370119"/>
    <x v="179"/>
    <s v="Huawei Watch D2 (Luca-B10L)"/>
    <n v="1"/>
    <n v="298.3"/>
    <n v="305"/>
    <n v="305"/>
    <n v="6.7"/>
    <n v="6.7"/>
    <n v="2.19"/>
    <s v="V0042"/>
    <x v="5"/>
    <s v="VKASSE"/>
    <s v="GRK"/>
    <s v="Zubehör"/>
    <x v="5"/>
    <n v="-1"/>
    <n v="298.3"/>
    <n v="305"/>
    <n v="-305"/>
    <n v="-6.7"/>
    <n v="-6.7"/>
    <n v="-2.1967213114754098E-2"/>
    <n v="-1"/>
    <m/>
    <x v="0"/>
    <s v="Nein"/>
    <x v="1"/>
  </r>
  <r>
    <n v="14574947"/>
    <x v="9"/>
    <x v="0"/>
    <n v="2001534"/>
    <s v="Rechnung"/>
    <s v="EAM\Francisco.Naranjo"/>
    <x v="1"/>
    <s v="30718"/>
    <s v="Tradenext GmbH"/>
    <x v="0"/>
    <s v="1"/>
    <s v="200370119"/>
    <x v="179"/>
    <s v="Huawei Watch D2 (Luca-B10L)"/>
    <n v="1"/>
    <n v="298.3"/>
    <n v="305"/>
    <n v="305"/>
    <n v="6.7"/>
    <n v="6.7"/>
    <n v="2.19"/>
    <s v="V0042"/>
    <x v="5"/>
    <s v="VKASSE"/>
    <s v="GRK"/>
    <s v="Zubehör"/>
    <x v="5"/>
    <n v="1"/>
    <n v="298.3"/>
    <n v="305"/>
    <n v="305"/>
    <n v="6.7"/>
    <n v="6.7"/>
    <n v="2.1967213114754098E-2"/>
    <n v="1"/>
    <m/>
    <x v="0"/>
    <s v="Nein"/>
    <x v="0"/>
  </r>
  <r>
    <n v="14575679"/>
    <x v="10"/>
    <x v="0"/>
    <n v="2001535"/>
    <s v="Prov. Gutschrift"/>
    <s v="EAM\fifi.reguera"/>
    <x v="1"/>
    <s v="30710"/>
    <s v="starmobile GmbH"/>
    <x v="4"/>
    <s v="1"/>
    <s v="400140624"/>
    <x v="501"/>
    <s v="Provisionen"/>
    <n v="1"/>
    <n v="0"/>
    <n v="64845"/>
    <n v="64845"/>
    <n v="64845"/>
    <n v="64845"/>
    <m/>
    <s v="V0003"/>
    <x v="14"/>
    <s v="KVAB30"/>
    <s v="GRK"/>
    <s v="Provisionen"/>
    <x v="9"/>
    <n v="-1"/>
    <n v="0"/>
    <n v="64845"/>
    <n v="-64845"/>
    <n v="-64845"/>
    <n v="-64845"/>
    <n v="-1"/>
    <n v="-1"/>
    <m/>
    <x v="3"/>
    <s v="Nein"/>
    <x v="1"/>
  </r>
  <r>
    <n v="14575681"/>
    <x v="10"/>
    <x v="0"/>
    <n v="2001536"/>
    <s v="Prov. Gutschrift"/>
    <s v="EAM\fifi.reguera"/>
    <x v="1"/>
    <s v="30710"/>
    <s v="starmobile GmbH"/>
    <x v="4"/>
    <s v="1"/>
    <s v="400140624"/>
    <x v="501"/>
    <s v="Provisionen"/>
    <n v="1"/>
    <n v="0"/>
    <n v="300"/>
    <n v="300"/>
    <n v="300"/>
    <n v="300"/>
    <m/>
    <s v="V0003"/>
    <x v="14"/>
    <s v="KVAB30"/>
    <s v="GRK"/>
    <s v="Provisionen"/>
    <x v="9"/>
    <n v="-1"/>
    <n v="0"/>
    <n v="300"/>
    <n v="-300"/>
    <n v="-300"/>
    <n v="-300"/>
    <n v="-1"/>
    <n v="-1"/>
    <m/>
    <x v="3"/>
    <s v="Nein"/>
    <x v="1"/>
  </r>
  <r>
    <n v="14568009"/>
    <x v="10"/>
    <x v="0"/>
    <n v="2001537"/>
    <s v="Rechnungskorrektur Retoure"/>
    <s v="EAM\Kai.Herzberger"/>
    <x v="0"/>
    <s v="30480"/>
    <s v="Tia-mobiteli d.o.o."/>
    <x v="1"/>
    <s v="7"/>
    <s v="101030408"/>
    <x v="204"/>
    <s v="Samsung X110N Tab A9 64GB [WiFi]"/>
    <n v="5"/>
    <n v="90.957800000000006"/>
    <n v="97"/>
    <n v="485"/>
    <n v="6.0422000000000002"/>
    <n v="30.21"/>
    <n v="6.22"/>
    <s v="V0022"/>
    <x v="13"/>
    <s v="KPUD"/>
    <s v="EXP"/>
    <s v="Geräte"/>
    <x v="8"/>
    <n v="-5"/>
    <n v="90.957800000000006"/>
    <n v="97"/>
    <n v="-485"/>
    <n v="-6.0422000000000002"/>
    <n v="-30.21"/>
    <n v="-6.2288659793814434E-2"/>
    <n v="-1"/>
    <m/>
    <x v="0"/>
    <s v="Nein"/>
    <x v="1"/>
  </r>
  <r>
    <n v="14568009"/>
    <x v="10"/>
    <x v="0"/>
    <n v="2001537"/>
    <s v="Rechnungskorrektur Retoure"/>
    <s v="EAM\Kai.Herzberger"/>
    <x v="0"/>
    <s v="30480"/>
    <s v="Tia-mobiteli d.o.o."/>
    <x v="1"/>
    <s v="8"/>
    <s v="101030409"/>
    <x v="205"/>
    <s v="Samsung X110N Tab A9 64GB [WiFi]"/>
    <n v="5"/>
    <n v="90"/>
    <n v="96"/>
    <n v="480"/>
    <n v="6"/>
    <n v="30"/>
    <n v="6.25"/>
    <s v="V0022"/>
    <x v="13"/>
    <s v="KPUD"/>
    <s v="EXP"/>
    <s v="Geräte"/>
    <x v="8"/>
    <n v="-5"/>
    <n v="90"/>
    <n v="96"/>
    <n v="-480"/>
    <n v="-6"/>
    <n v="-30"/>
    <n v="-6.25E-2"/>
    <n v="-1"/>
    <m/>
    <x v="0"/>
    <s v="Nein"/>
    <x v="1"/>
  </r>
  <r>
    <n v="14568009"/>
    <x v="10"/>
    <x v="0"/>
    <n v="2001537"/>
    <s v="Rechnungskorrektur Retoure"/>
    <s v="EAM\Kai.Herzberger"/>
    <x v="0"/>
    <s v="30480"/>
    <s v="Tia-mobiteli d.o.o."/>
    <x v="1"/>
    <s v="9"/>
    <s v="101030424"/>
    <x v="393"/>
    <s v="Samsung X210N Tab A9+ 128GB [WiFi]"/>
    <n v="5"/>
    <n v="164.9"/>
    <n v="167"/>
    <n v="835"/>
    <n v="2.1"/>
    <n v="10.5"/>
    <n v="1.25"/>
    <s v="V0022"/>
    <x v="13"/>
    <s v="KPUD"/>
    <s v="EXP"/>
    <s v="Geräte"/>
    <x v="8"/>
    <n v="-5"/>
    <n v="164.9"/>
    <n v="167"/>
    <n v="-835"/>
    <n v="-2.1"/>
    <n v="-10.5"/>
    <n v="-1.2574850299401197E-2"/>
    <n v="-1"/>
    <m/>
    <x v="0"/>
    <s v="Nein"/>
    <x v="1"/>
  </r>
  <r>
    <n v="14575687"/>
    <x v="10"/>
    <x v="0"/>
    <n v="2001538"/>
    <s v="Sofortrechnung"/>
    <s v="EAM\Kai.Herzberger"/>
    <x v="4"/>
    <s v="29353"/>
    <s v="Zwischenkonto Transportschäden"/>
    <x v="1"/>
    <s v="1"/>
    <s v="101030408"/>
    <x v="204"/>
    <s v="Samsung X110N Tab A9 64GB [WiFi]"/>
    <n v="5"/>
    <n v="90.957800000000006"/>
    <n v="90"/>
    <n v="450"/>
    <n v="-0.95779999999999998"/>
    <n v="-4.79"/>
    <n v="-1.06"/>
    <s v="V9999"/>
    <x v="2"/>
    <s v="KÜB30"/>
    <s v="FHK"/>
    <s v="Geräte"/>
    <x v="2"/>
    <n v="5"/>
    <n v="90.957800000000006"/>
    <n v="90"/>
    <n v="450"/>
    <n v="-0.95779999999999998"/>
    <n v="-4.79"/>
    <n v="-1.0644444444444444E-2"/>
    <n v="1"/>
    <m/>
    <x v="0"/>
    <s v="Nein"/>
    <x v="1"/>
  </r>
  <r>
    <n v="14575687"/>
    <x v="10"/>
    <x v="0"/>
    <n v="2001538"/>
    <s v="Sofortrechnung"/>
    <s v="EAM\Kai.Herzberger"/>
    <x v="4"/>
    <s v="29353"/>
    <s v="Zwischenkonto Transportschäden"/>
    <x v="1"/>
    <s v="2"/>
    <s v="101030409"/>
    <x v="205"/>
    <s v="Samsung X110N Tab A9 64GB [WiFi]"/>
    <n v="5"/>
    <n v="90"/>
    <n v="90"/>
    <n v="450"/>
    <n v="0"/>
    <n v="0"/>
    <n v="0"/>
    <s v="V9999"/>
    <x v="2"/>
    <s v="KÜB30"/>
    <s v="FHK"/>
    <s v="Geräte"/>
    <x v="2"/>
    <n v="5"/>
    <n v="90"/>
    <n v="90"/>
    <n v="450"/>
    <n v="0"/>
    <n v="0"/>
    <n v="0"/>
    <n v="1"/>
    <m/>
    <x v="0"/>
    <s v="Nein"/>
    <x v="0"/>
  </r>
  <r>
    <n v="14575687"/>
    <x v="10"/>
    <x v="0"/>
    <n v="2001538"/>
    <s v="Sofortrechnung"/>
    <s v="EAM\Kai.Herzberger"/>
    <x v="4"/>
    <s v="29353"/>
    <s v="Zwischenkonto Transportschäden"/>
    <x v="1"/>
    <s v="3"/>
    <s v="101030424"/>
    <x v="393"/>
    <s v="Samsung X210N Tab A9+ 128GB [WiFi]"/>
    <n v="5"/>
    <n v="164.9"/>
    <n v="154.5"/>
    <n v="772.5"/>
    <n v="-10.4"/>
    <n v="-52"/>
    <n v="-6.73"/>
    <s v="V9999"/>
    <x v="2"/>
    <s v="KÜB30"/>
    <s v="FHK"/>
    <s v="Geräte"/>
    <x v="2"/>
    <n v="5"/>
    <n v="164.9"/>
    <n v="154.5"/>
    <n v="772.5"/>
    <n v="-10.4"/>
    <n v="-52"/>
    <n v="-6.7313915857605183E-2"/>
    <n v="1"/>
    <m/>
    <x v="0"/>
    <s v="Nein"/>
    <x v="1"/>
  </r>
  <r>
    <n v="14575454"/>
    <x v="10"/>
    <x v="0"/>
    <n v="2001539"/>
    <s v="Sofortrechnung"/>
    <s v="eam\mustafa.oezer"/>
    <x v="0"/>
    <s v="30952"/>
    <s v="SAS RHONE TRADING"/>
    <x v="1"/>
    <s v="1"/>
    <s v="101030419"/>
    <x v="22"/>
    <s v="Samsung G556B Xcover 7 128GB EE"/>
    <n v="122"/>
    <n v="199.45939999999999"/>
    <n v="219"/>
    <n v="26718"/>
    <n v="19.540600000000001"/>
    <n v="2383.9499999999998"/>
    <n v="8.92"/>
    <s v="V0140"/>
    <x v="15"/>
    <s v="VKASSE"/>
    <s v="EXP"/>
    <s v="Geräte"/>
    <x v="10"/>
    <n v="122"/>
    <n v="199.45939999999999"/>
    <n v="219"/>
    <n v="26718"/>
    <n v="19.540600000000001"/>
    <n v="2383.9499999999998"/>
    <n v="8.9226364248821008E-2"/>
    <n v="1"/>
    <m/>
    <x v="0"/>
    <s v="Nein"/>
    <x v="0"/>
  </r>
  <r>
    <n v="14575701"/>
    <x v="10"/>
    <x v="0"/>
    <n v="2001540"/>
    <s v="Prov. Gutschrift"/>
    <s v="EAM\fifi.reguera"/>
    <x v="2"/>
    <s v="29484"/>
    <s v="ibuy GmbH"/>
    <x v="4"/>
    <s v="1"/>
    <s v="400140103"/>
    <x v="736"/>
    <s v="Provisionen"/>
    <n v="1"/>
    <n v="0"/>
    <n v="20"/>
    <n v="20"/>
    <n v="20"/>
    <n v="20"/>
    <m/>
    <s v="V0161"/>
    <x v="7"/>
    <s v="KABB0"/>
    <s v="FHK"/>
    <s v="Provisionen"/>
    <x v="2"/>
    <n v="-1"/>
    <n v="0"/>
    <n v="20"/>
    <n v="-20"/>
    <n v="-20"/>
    <n v="-20"/>
    <n v="-1"/>
    <n v="-1"/>
    <m/>
    <x v="3"/>
    <s v="Nein"/>
    <x v="1"/>
  </r>
  <r>
    <n v="14575025"/>
    <x v="10"/>
    <x v="0"/>
    <n v="2001541"/>
    <s v="Sofortrechnung"/>
    <s v="Yasar.Yigitbilek"/>
    <x v="0"/>
    <s v="30720"/>
    <s v="Orbitel SRLS"/>
    <x v="3"/>
    <s v="1"/>
    <s v="900010011"/>
    <x v="36"/>
    <s v="Sonstiges"/>
    <n v="1"/>
    <n v="0"/>
    <n v="29"/>
    <n v="29"/>
    <n v="29"/>
    <n v="29"/>
    <m/>
    <s v="V0022"/>
    <x v="13"/>
    <s v="VKASSE"/>
    <s v="EXP"/>
    <s v="Sonstige"/>
    <x v="8"/>
    <n v="1"/>
    <n v="0"/>
    <n v="29"/>
    <n v="29"/>
    <n v="29"/>
    <n v="29"/>
    <n v="1"/>
    <n v="1"/>
    <m/>
    <x v="2"/>
    <s v="Ja"/>
    <x v="0"/>
  </r>
  <r>
    <n v="14575025"/>
    <x v="10"/>
    <x v="0"/>
    <n v="2001541"/>
    <s v="Sofortrechnung"/>
    <s v="Yasar.Yigitbilek"/>
    <x v="0"/>
    <s v="30720"/>
    <s v="Orbitel SRLS"/>
    <x v="0"/>
    <s v="2"/>
    <s v="200060010"/>
    <x v="254"/>
    <s v="Google Pixel Buds Pro"/>
    <n v="1"/>
    <n v="78.2"/>
    <n v="81.5"/>
    <n v="81.5"/>
    <n v="3.3"/>
    <n v="3.3"/>
    <n v="4.04"/>
    <s v="V0022"/>
    <x v="13"/>
    <s v="VKASSE"/>
    <s v="EXP"/>
    <s v="Zubehör"/>
    <x v="8"/>
    <n v="1"/>
    <n v="78.2"/>
    <n v="81.5"/>
    <n v="81.5"/>
    <n v="3.3"/>
    <n v="3.3"/>
    <n v="4.0490797546012265E-2"/>
    <n v="1"/>
    <m/>
    <x v="0"/>
    <s v="Nein"/>
    <x v="0"/>
  </r>
  <r>
    <n v="14575025"/>
    <x v="10"/>
    <x v="0"/>
    <n v="2001541"/>
    <s v="Sofortrechnung"/>
    <s v="Yasar.Yigitbilek"/>
    <x v="0"/>
    <s v="30720"/>
    <s v="Orbitel SRLS"/>
    <x v="1"/>
    <s v="3"/>
    <s v="101030489"/>
    <x v="392"/>
    <s v="Samsung A057G A05s 64GB"/>
    <n v="3"/>
    <n v="80.665300000000002"/>
    <n v="90"/>
    <n v="270"/>
    <n v="9.3346999999999998"/>
    <n v="28"/>
    <n v="10.37"/>
    <s v="V0022"/>
    <x v="13"/>
    <s v="VKASSE"/>
    <s v="EXP"/>
    <s v="Geräte"/>
    <x v="8"/>
    <n v="3"/>
    <n v="80.665300000000002"/>
    <n v="90"/>
    <n v="270"/>
    <n v="9.3346999999999998"/>
    <n v="28"/>
    <n v="0.1037037037037037"/>
    <n v="1"/>
    <m/>
    <x v="0"/>
    <s v="Nein"/>
    <x v="0"/>
  </r>
  <r>
    <n v="14575025"/>
    <x v="10"/>
    <x v="0"/>
    <n v="2001541"/>
    <s v="Sofortrechnung"/>
    <s v="Yasar.Yigitbilek"/>
    <x v="0"/>
    <s v="30720"/>
    <s v="Orbitel SRLS"/>
    <x v="0"/>
    <s v="4"/>
    <s v="200050024"/>
    <x v="173"/>
    <s v="Motorola Moto Buds"/>
    <n v="1"/>
    <n v="18.688199999999998"/>
    <n v="22"/>
    <n v="22"/>
    <n v="3.3117999999999999"/>
    <n v="3.31"/>
    <n v="15.05"/>
    <s v="V0022"/>
    <x v="13"/>
    <s v="VKASSE"/>
    <s v="EXP"/>
    <s v="Zubehör"/>
    <x v="8"/>
    <n v="1"/>
    <n v="18.688199999999998"/>
    <n v="22"/>
    <n v="22"/>
    <n v="3.3117999999999999"/>
    <n v="3.31"/>
    <n v="0.15045454545454545"/>
    <n v="1"/>
    <m/>
    <x v="0"/>
    <s v="Nein"/>
    <x v="0"/>
  </r>
  <r>
    <n v="14575025"/>
    <x v="10"/>
    <x v="0"/>
    <n v="2001541"/>
    <s v="Sofortrechnung"/>
    <s v="Yasar.Yigitbilek"/>
    <x v="0"/>
    <s v="30720"/>
    <s v="Orbitel SRLS"/>
    <x v="1"/>
    <s v="5"/>
    <s v="101030417"/>
    <x v="301"/>
    <s v="Samsung A057G A05s 64GB"/>
    <n v="4"/>
    <n v="80.008700000000005"/>
    <n v="93"/>
    <n v="372"/>
    <n v="12.991300000000001"/>
    <n v="51.97"/>
    <n v="13.96"/>
    <s v="V0022"/>
    <x v="13"/>
    <s v="VKASSE"/>
    <s v="EXP"/>
    <s v="Geräte"/>
    <x v="8"/>
    <n v="4"/>
    <n v="80.008700000000005"/>
    <n v="93"/>
    <n v="372"/>
    <n v="12.991300000000001"/>
    <n v="51.97"/>
    <n v="0.13970430107526882"/>
    <n v="1"/>
    <m/>
    <x v="0"/>
    <s v="Nein"/>
    <x v="0"/>
  </r>
  <r>
    <n v="14575025"/>
    <x v="10"/>
    <x v="0"/>
    <n v="2001541"/>
    <s v="Sofortrechnung"/>
    <s v="Yasar.Yigitbilek"/>
    <x v="0"/>
    <s v="30720"/>
    <s v="Orbitel SRLS"/>
    <x v="0"/>
    <s v="6"/>
    <s v="200370113"/>
    <x v="660"/>
    <s v="Huawei Watch GT5 Pro 46mm (Vili-B29F)"/>
    <n v="1"/>
    <n v="265.73"/>
    <n v="270"/>
    <n v="270"/>
    <n v="4.2699999999999996"/>
    <n v="4.2699999999999996"/>
    <n v="1.58"/>
    <s v="V0022"/>
    <x v="13"/>
    <s v="VKASSE"/>
    <s v="EXP"/>
    <s v="Zubehör"/>
    <x v="8"/>
    <n v="1"/>
    <n v="265.73"/>
    <n v="270"/>
    <n v="270"/>
    <n v="4.2699999999999996"/>
    <n v="4.2699999999999996"/>
    <n v="1.5814814814814813E-2"/>
    <n v="1"/>
    <m/>
    <x v="0"/>
    <s v="Nein"/>
    <x v="0"/>
  </r>
  <r>
    <n v="14575025"/>
    <x v="10"/>
    <x v="0"/>
    <n v="2001541"/>
    <s v="Sofortrechnung"/>
    <s v="Yasar.Yigitbilek"/>
    <x v="0"/>
    <s v="30720"/>
    <s v="Orbitel SRLS"/>
    <x v="1"/>
    <s v="7"/>
    <s v="100050291"/>
    <x v="294"/>
    <s v="Motorola Moto G55 5G 256GB"/>
    <n v="1"/>
    <n v="149"/>
    <n v="155"/>
    <n v="155"/>
    <n v="6"/>
    <n v="6"/>
    <n v="3.87"/>
    <s v="V0022"/>
    <x v="13"/>
    <s v="VKASSE"/>
    <s v="EXP"/>
    <s v="Geräte"/>
    <x v="8"/>
    <n v="1"/>
    <n v="149"/>
    <n v="155"/>
    <n v="155"/>
    <n v="6"/>
    <n v="6"/>
    <n v="3.870967741935484E-2"/>
    <n v="1"/>
    <m/>
    <x v="0"/>
    <s v="Nein"/>
    <x v="0"/>
  </r>
  <r>
    <n v="14575025"/>
    <x v="10"/>
    <x v="0"/>
    <n v="2001541"/>
    <s v="Sofortrechnung"/>
    <s v="Yasar.Yigitbilek"/>
    <x v="0"/>
    <s v="30720"/>
    <s v="Orbitel SRLS"/>
    <x v="1"/>
    <s v="8"/>
    <s v="101700034"/>
    <x v="314"/>
    <s v="Oppo A40 6GB/128GB"/>
    <n v="1"/>
    <n v="99.490700000000004"/>
    <n v="91"/>
    <n v="91"/>
    <n v="-8.4907000000000004"/>
    <n v="-8.49"/>
    <n v="-9.33"/>
    <s v="V0022"/>
    <x v="13"/>
    <s v="VKASSE"/>
    <s v="EXP"/>
    <s v="Geräte"/>
    <x v="8"/>
    <n v="1"/>
    <n v="99.490700000000004"/>
    <n v="91"/>
    <n v="91"/>
    <n v="-8.4907000000000004"/>
    <n v="-8.49"/>
    <n v="-9.3296703296703296E-2"/>
    <n v="1"/>
    <m/>
    <x v="0"/>
    <s v="Nein"/>
    <x v="1"/>
  </r>
  <r>
    <n v="14575025"/>
    <x v="10"/>
    <x v="0"/>
    <n v="2001541"/>
    <s v="Sofortrechnung"/>
    <s v="Yasar.Yigitbilek"/>
    <x v="0"/>
    <s v="30720"/>
    <s v="Orbitel SRLS"/>
    <x v="0"/>
    <s v="9"/>
    <s v="200300390"/>
    <x v="216"/>
    <s v="nach Aufnahme in Preisliste pflegen"/>
    <n v="2"/>
    <n v="660"/>
    <n v="679"/>
    <n v="1358"/>
    <n v="19"/>
    <n v="38"/>
    <n v="2.79"/>
    <s v="V0022"/>
    <x v="13"/>
    <s v="VKASSE"/>
    <s v="EXP"/>
    <s v="Zubehör"/>
    <x v="8"/>
    <n v="2"/>
    <n v="660"/>
    <n v="679"/>
    <n v="1358"/>
    <n v="19"/>
    <n v="38"/>
    <n v="2.7982326951399118E-2"/>
    <n v="1"/>
    <m/>
    <x v="0"/>
    <s v="Nein"/>
    <x v="0"/>
  </r>
  <r>
    <n v="14575025"/>
    <x v="10"/>
    <x v="0"/>
    <n v="2001541"/>
    <s v="Sofortrechnung"/>
    <s v="Yasar.Yigitbilek"/>
    <x v="0"/>
    <s v="30720"/>
    <s v="Orbitel SRLS"/>
    <x v="1"/>
    <s v="10"/>
    <s v="101030331"/>
    <x v="514"/>
    <s v="Samsung X516B Tab S9 FE 5G 128GB"/>
    <n v="4"/>
    <n v="368"/>
    <n v="399"/>
    <n v="1596"/>
    <n v="31"/>
    <n v="124"/>
    <n v="7.76"/>
    <s v="V0022"/>
    <x v="13"/>
    <s v="VKASSE"/>
    <s v="EXP"/>
    <s v="Geräte"/>
    <x v="8"/>
    <n v="4"/>
    <n v="368"/>
    <n v="399"/>
    <n v="1596"/>
    <n v="31"/>
    <n v="124"/>
    <n v="7.7694235588972427E-2"/>
    <n v="1"/>
    <m/>
    <x v="0"/>
    <s v="Nein"/>
    <x v="0"/>
  </r>
  <r>
    <n v="14575025"/>
    <x v="10"/>
    <x v="0"/>
    <n v="2001541"/>
    <s v="Sofortrechnung"/>
    <s v="Yasar.Yigitbilek"/>
    <x v="0"/>
    <s v="30720"/>
    <s v="Orbitel SRLS"/>
    <x v="1"/>
    <s v="11"/>
    <s v="100690585"/>
    <x v="489"/>
    <s v="Xiaomi Redmi Note 12 Pro+ 5G 8GB/256GB"/>
    <n v="3"/>
    <n v="233.99080000000001"/>
    <n v="192"/>
    <n v="576"/>
    <n v="-41.9908"/>
    <n v="-125.97"/>
    <n v="-21.87"/>
    <s v="V0022"/>
    <x v="13"/>
    <s v="VKASSE"/>
    <s v="EXP"/>
    <s v="Geräte"/>
    <x v="8"/>
    <n v="3"/>
    <n v="233.99080000000001"/>
    <n v="192"/>
    <n v="576"/>
    <n v="-41.9908"/>
    <n v="-125.97"/>
    <n v="-0.21869791666666666"/>
    <n v="1"/>
    <m/>
    <x v="0"/>
    <s v="Nein"/>
    <x v="1"/>
  </r>
  <r>
    <n v="14575025"/>
    <x v="10"/>
    <x v="0"/>
    <n v="2001541"/>
    <s v="Sofortrechnung"/>
    <s v="Yasar.Yigitbilek"/>
    <x v="0"/>
    <s v="30720"/>
    <s v="Orbitel SRLS"/>
    <x v="0"/>
    <s v="12"/>
    <s v="200060083"/>
    <x v="725"/>
    <s v="Google Pixel 9/9 Pro Case"/>
    <n v="1"/>
    <n v="16.010000000000002"/>
    <n v="18.5"/>
    <n v="18.5"/>
    <n v="2.4900000000000002"/>
    <n v="2.4900000000000002"/>
    <n v="13.45"/>
    <s v="V0022"/>
    <x v="13"/>
    <s v="VKASSE"/>
    <s v="EXP"/>
    <s v="Zubehör"/>
    <x v="8"/>
    <n v="1"/>
    <n v="16.010000000000002"/>
    <n v="18.5"/>
    <n v="18.5"/>
    <n v="2.4900000000000002"/>
    <n v="2.4900000000000002"/>
    <n v="0.13459459459459461"/>
    <n v="1"/>
    <m/>
    <x v="0"/>
    <s v="Nein"/>
    <x v="0"/>
  </r>
  <r>
    <n v="14575025"/>
    <x v="10"/>
    <x v="0"/>
    <n v="2001541"/>
    <s v="Sofortrechnung"/>
    <s v="Yasar.Yigitbilek"/>
    <x v="0"/>
    <s v="30720"/>
    <s v="Orbitel SRLS"/>
    <x v="1"/>
    <s v="13"/>
    <s v="100690625"/>
    <x v="486"/>
    <s v="Xiaomi Redmi Note 13 Pro 8GB/256GB"/>
    <n v="1"/>
    <n v="208.5"/>
    <n v="214"/>
    <n v="214"/>
    <n v="5.5"/>
    <n v="5.5"/>
    <n v="2.57"/>
    <s v="V0022"/>
    <x v="13"/>
    <s v="VKASSE"/>
    <s v="EXP"/>
    <s v="Geräte"/>
    <x v="8"/>
    <n v="1"/>
    <n v="208.5"/>
    <n v="214"/>
    <n v="214"/>
    <n v="5.5"/>
    <n v="5.5"/>
    <n v="2.5700934579439252E-2"/>
    <n v="1"/>
    <m/>
    <x v="0"/>
    <s v="Nein"/>
    <x v="0"/>
  </r>
  <r>
    <n v="14575025"/>
    <x v="10"/>
    <x v="0"/>
    <n v="2001541"/>
    <s v="Sofortrechnung"/>
    <s v="Yasar.Yigitbilek"/>
    <x v="0"/>
    <s v="30720"/>
    <s v="Orbitel SRLS"/>
    <x v="1"/>
    <s v="14"/>
    <s v="101030399"/>
    <x v="171"/>
    <s v="Samsung S928B S24 Ultra 5G 512GB"/>
    <n v="1"/>
    <n v="901.34349999999995"/>
    <n v="835"/>
    <n v="835"/>
    <n v="-66.343500000000006"/>
    <n v="-66.34"/>
    <n v="-7.94"/>
    <s v="V0022"/>
    <x v="13"/>
    <s v="VKASSE"/>
    <s v="EXP"/>
    <s v="Geräte"/>
    <x v="8"/>
    <n v="1"/>
    <n v="901.34349999999995"/>
    <n v="835"/>
    <n v="835"/>
    <n v="-66.343500000000006"/>
    <n v="-66.34"/>
    <n v="-7.9449101796407184E-2"/>
    <n v="1"/>
    <m/>
    <x v="0"/>
    <s v="Nein"/>
    <x v="1"/>
  </r>
  <r>
    <n v="14575025"/>
    <x v="10"/>
    <x v="0"/>
    <n v="2001541"/>
    <s v="Sofortrechnung"/>
    <s v="Yasar.Yigitbilek"/>
    <x v="0"/>
    <s v="30720"/>
    <s v="Orbitel SRLS"/>
    <x v="1"/>
    <s v="15"/>
    <s v="101700033"/>
    <x v="590"/>
    <s v="Oppo A40 6GB/128GB"/>
    <n v="3"/>
    <n v="99.490700000000004"/>
    <n v="91"/>
    <n v="273"/>
    <n v="-8.4907000000000004"/>
    <n v="-25.47"/>
    <n v="-9.33"/>
    <s v="V0022"/>
    <x v="13"/>
    <s v="VKASSE"/>
    <s v="EXP"/>
    <s v="Geräte"/>
    <x v="8"/>
    <n v="3"/>
    <n v="99.490700000000004"/>
    <n v="91"/>
    <n v="273"/>
    <n v="-8.4907000000000004"/>
    <n v="-25.47"/>
    <n v="-9.3296703296703296E-2"/>
    <n v="1"/>
    <m/>
    <x v="0"/>
    <s v="Nein"/>
    <x v="1"/>
  </r>
  <r>
    <n v="14575025"/>
    <x v="10"/>
    <x v="0"/>
    <n v="2001541"/>
    <s v="Sofortrechnung"/>
    <s v="Yasar.Yigitbilek"/>
    <x v="0"/>
    <s v="30720"/>
    <s v="Orbitel SRLS"/>
    <x v="0"/>
    <s v="16"/>
    <s v="200050026"/>
    <x v="449"/>
    <s v="Motorola Moto Buds"/>
    <n v="1"/>
    <n v="19.299299999999999"/>
    <n v="22"/>
    <n v="22"/>
    <n v="2.7006999999999999"/>
    <n v="2.7"/>
    <n v="12.27"/>
    <s v="V0022"/>
    <x v="13"/>
    <s v="VKASSE"/>
    <s v="EXP"/>
    <s v="Zubehör"/>
    <x v="8"/>
    <n v="1"/>
    <n v="19.299299999999999"/>
    <n v="22"/>
    <n v="22"/>
    <n v="2.7006999999999999"/>
    <n v="2.7"/>
    <n v="0.12272727272727274"/>
    <n v="1"/>
    <m/>
    <x v="0"/>
    <s v="Nein"/>
    <x v="0"/>
  </r>
  <r>
    <n v="14575025"/>
    <x v="10"/>
    <x v="0"/>
    <n v="2001541"/>
    <s v="Sofortrechnung"/>
    <s v="Yasar.Yigitbilek"/>
    <x v="0"/>
    <s v="30720"/>
    <s v="Orbitel SRLS"/>
    <x v="1"/>
    <s v="17"/>
    <s v="101680023"/>
    <x v="691"/>
    <s v="OnePlus 12R 5G 16GB/256GB"/>
    <n v="1"/>
    <n v="406"/>
    <n v="427"/>
    <n v="427"/>
    <n v="21"/>
    <n v="21"/>
    <n v="4.91"/>
    <s v="V0022"/>
    <x v="13"/>
    <s v="VKASSE"/>
    <s v="EXP"/>
    <s v="Geräte"/>
    <x v="8"/>
    <n v="1"/>
    <n v="406"/>
    <n v="427"/>
    <n v="427"/>
    <n v="21"/>
    <n v="21"/>
    <n v="4.9180327868852458E-2"/>
    <n v="1"/>
    <m/>
    <x v="0"/>
    <s v="Nein"/>
    <x v="0"/>
  </r>
  <r>
    <n v="14575025"/>
    <x v="10"/>
    <x v="0"/>
    <n v="2001541"/>
    <s v="Sofortrechnung"/>
    <s v="Yasar.Yigitbilek"/>
    <x v="0"/>
    <s v="30720"/>
    <s v="Orbitel SRLS"/>
    <x v="1"/>
    <s v="18"/>
    <s v="101030583"/>
    <x v="211"/>
    <s v="Samsung A556B A55 5G 128GB EE"/>
    <n v="1"/>
    <n v="260"/>
    <n v="277"/>
    <n v="277"/>
    <n v="17"/>
    <n v="17"/>
    <n v="6.13"/>
    <s v="V0022"/>
    <x v="13"/>
    <s v="VKASSE"/>
    <s v="EXP"/>
    <s v="Geräte"/>
    <x v="8"/>
    <n v="1"/>
    <n v="260"/>
    <n v="277"/>
    <n v="277"/>
    <n v="17"/>
    <n v="17"/>
    <n v="6.1371841155234655E-2"/>
    <n v="1"/>
    <m/>
    <x v="0"/>
    <s v="Nein"/>
    <x v="0"/>
  </r>
  <r>
    <n v="14575025"/>
    <x v="10"/>
    <x v="0"/>
    <n v="2001541"/>
    <s v="Sofortrechnung"/>
    <s v="Yasar.Yigitbilek"/>
    <x v="0"/>
    <s v="30720"/>
    <s v="Orbitel SRLS"/>
    <x v="0"/>
    <s v="19"/>
    <s v="200370092"/>
    <x v="65"/>
    <s v="Huawei Watch 4 Pro Space Edition (Medes-L19MN)"/>
    <n v="1"/>
    <n v="375.86"/>
    <n v="399"/>
    <n v="399"/>
    <n v="23.14"/>
    <n v="23.14"/>
    <n v="5.79"/>
    <s v="V0022"/>
    <x v="13"/>
    <s v="VKASSE"/>
    <s v="EXP"/>
    <s v="Zubehör"/>
    <x v="8"/>
    <n v="1"/>
    <n v="375.86"/>
    <n v="399"/>
    <n v="399"/>
    <n v="23.14"/>
    <n v="23.14"/>
    <n v="5.7994987468671683E-2"/>
    <n v="1"/>
    <m/>
    <x v="0"/>
    <s v="Nein"/>
    <x v="0"/>
  </r>
  <r>
    <n v="14575025"/>
    <x v="10"/>
    <x v="0"/>
    <n v="2001541"/>
    <s v="Sofortrechnung"/>
    <s v="Yasar.Yigitbilek"/>
    <x v="0"/>
    <s v="30720"/>
    <s v="Orbitel SRLS"/>
    <x v="1"/>
    <s v="20"/>
    <s v="100770011"/>
    <x v="280"/>
    <s v="Nothing Phone (2a) 5G 128GB"/>
    <n v="2"/>
    <n v="212"/>
    <n v="239"/>
    <n v="478"/>
    <n v="27"/>
    <n v="54"/>
    <n v="11.29"/>
    <s v="V0022"/>
    <x v="13"/>
    <s v="VKASSE"/>
    <s v="EXP"/>
    <s v="Geräte"/>
    <x v="8"/>
    <n v="2"/>
    <n v="212"/>
    <n v="239"/>
    <n v="478"/>
    <n v="27"/>
    <n v="54"/>
    <n v="0.11297071129707113"/>
    <n v="1"/>
    <m/>
    <x v="0"/>
    <s v="Nein"/>
    <x v="0"/>
  </r>
  <r>
    <n v="14575025"/>
    <x v="10"/>
    <x v="0"/>
    <n v="2001541"/>
    <s v="Sofortrechnung"/>
    <s v="Yasar.Yigitbilek"/>
    <x v="0"/>
    <s v="30720"/>
    <s v="Orbitel SRLS"/>
    <x v="1"/>
    <s v="21"/>
    <s v="100034500"/>
    <x v="247"/>
    <s v="Samsung A546B A54 5G 128GB"/>
    <n v="5"/>
    <n v="227.03649999999999"/>
    <n v="235"/>
    <n v="1175"/>
    <n v="7.9634999999999998"/>
    <n v="39.82"/>
    <n v="3.38"/>
    <s v="V0022"/>
    <x v="13"/>
    <s v="VKASSE"/>
    <s v="EXP"/>
    <s v="Geräte"/>
    <x v="8"/>
    <n v="5"/>
    <n v="227.03649999999999"/>
    <n v="235"/>
    <n v="1175"/>
    <n v="7.9634999999999998"/>
    <n v="39.82"/>
    <n v="3.3889361702127661E-2"/>
    <n v="1"/>
    <m/>
    <x v="0"/>
    <s v="Nein"/>
    <x v="0"/>
  </r>
  <r>
    <n v="14575703"/>
    <x v="10"/>
    <x v="0"/>
    <n v="2001542"/>
    <s v="Prov. Gutschrift"/>
    <s v="EAM\fifi.reguera"/>
    <x v="2"/>
    <s v="29216"/>
    <s v="Akia Airport Handyshop GmbH"/>
    <x v="4"/>
    <s v="1"/>
    <s v="400310018"/>
    <x v="737"/>
    <s v="Provisionen"/>
    <n v="1"/>
    <n v="0"/>
    <n v="250"/>
    <n v="250"/>
    <n v="250"/>
    <n v="250"/>
    <m/>
    <s v="V0162"/>
    <x v="8"/>
    <s v="KABB0"/>
    <s v="FHK"/>
    <s v="Provisionen"/>
    <x v="2"/>
    <n v="-1"/>
    <n v="0"/>
    <n v="250"/>
    <n v="-250"/>
    <n v="-250"/>
    <n v="-250"/>
    <n v="-1"/>
    <n v="-1"/>
    <m/>
    <x v="3"/>
    <s v="Nein"/>
    <x v="1"/>
  </r>
  <r>
    <n v="14575705"/>
    <x v="10"/>
    <x v="0"/>
    <n v="2001543"/>
    <s v="Prov. Gutschrift"/>
    <s v="EAM\fifi.reguera"/>
    <x v="2"/>
    <s v="29484"/>
    <s v="ibuy GmbH"/>
    <x v="4"/>
    <s v="1"/>
    <s v="400310018"/>
    <x v="737"/>
    <s v="Provisionen"/>
    <n v="1"/>
    <n v="0"/>
    <n v="35"/>
    <n v="35"/>
    <n v="35"/>
    <n v="35"/>
    <m/>
    <s v="V0161"/>
    <x v="7"/>
    <s v="KABB14"/>
    <s v="FHK"/>
    <s v="Provisionen"/>
    <x v="2"/>
    <n v="-1"/>
    <n v="0"/>
    <n v="35"/>
    <n v="-35"/>
    <n v="-35"/>
    <n v="-35"/>
    <n v="-1"/>
    <n v="-1"/>
    <m/>
    <x v="3"/>
    <s v="Nein"/>
    <x v="1"/>
  </r>
  <r>
    <n v="14575706"/>
    <x v="10"/>
    <x v="0"/>
    <n v="2001544"/>
    <s v="Prov. Gutschrift"/>
    <s v="EAM\fifi.reguera"/>
    <x v="2"/>
    <s v="29690"/>
    <s v="Tps Thomas Phone Shop"/>
    <x v="4"/>
    <s v="1"/>
    <s v="400310018"/>
    <x v="737"/>
    <s v="Provisionen"/>
    <n v="1"/>
    <n v="0"/>
    <n v="10"/>
    <n v="10"/>
    <n v="10"/>
    <n v="10"/>
    <m/>
    <s v="V0162"/>
    <x v="8"/>
    <s v="KABB0"/>
    <s v="FHK"/>
    <s v="Provisionen"/>
    <x v="2"/>
    <n v="-1"/>
    <n v="0"/>
    <n v="10"/>
    <n v="-10"/>
    <n v="-10"/>
    <n v="-10"/>
    <n v="-1"/>
    <n v="-1"/>
    <m/>
    <x v="3"/>
    <s v="Nein"/>
    <x v="1"/>
  </r>
  <r>
    <n v="14575075"/>
    <x v="10"/>
    <x v="0"/>
    <n v="2001545"/>
    <s v="Sofortrechnung"/>
    <s v="eam\bekir.ahmed"/>
    <x v="0"/>
    <s v="30858"/>
    <s v="GS-M Team S.R.O."/>
    <x v="1"/>
    <s v="1"/>
    <s v="100303124"/>
    <x v="76"/>
    <s v="Apple iPhone 16 Pro 256GB"/>
    <n v="1"/>
    <n v="991.82240000000002"/>
    <n v="1025"/>
    <n v="1025"/>
    <n v="33.177599999999998"/>
    <n v="33.18"/>
    <n v="3.23"/>
    <s v="V0022"/>
    <x v="13"/>
    <s v="VKASSE"/>
    <s v="EXP"/>
    <s v="Geräte"/>
    <x v="8"/>
    <n v="1"/>
    <n v="991.82240000000002"/>
    <n v="1025"/>
    <n v="1025"/>
    <n v="33.177599999999998"/>
    <n v="33.18"/>
    <n v="3.2370731707317073E-2"/>
    <n v="1"/>
    <m/>
    <x v="0"/>
    <s v="Nein"/>
    <x v="0"/>
  </r>
  <r>
    <n v="14575075"/>
    <x v="10"/>
    <x v="0"/>
    <n v="2001545"/>
    <s v="Sofortrechnung"/>
    <s v="eam\bekir.ahmed"/>
    <x v="0"/>
    <s v="30858"/>
    <s v="GS-M Team S.R.O."/>
    <x v="1"/>
    <s v="2"/>
    <s v="101700044"/>
    <x v="450"/>
    <s v="Oppo Reno 12F 5G 256GB"/>
    <n v="1"/>
    <n v="169"/>
    <n v="179"/>
    <n v="179"/>
    <n v="10"/>
    <n v="10"/>
    <n v="5.58"/>
    <s v="V0022"/>
    <x v="13"/>
    <s v="VKASSE"/>
    <s v="EXP"/>
    <s v="Geräte"/>
    <x v="8"/>
    <n v="1"/>
    <n v="169"/>
    <n v="179"/>
    <n v="179"/>
    <n v="10"/>
    <n v="10"/>
    <n v="5.5865921787709494E-2"/>
    <n v="1"/>
    <m/>
    <x v="0"/>
    <s v="Nein"/>
    <x v="0"/>
  </r>
  <r>
    <n v="14575075"/>
    <x v="10"/>
    <x v="0"/>
    <n v="2001545"/>
    <s v="Sofortrechnung"/>
    <s v="eam\bekir.ahmed"/>
    <x v="0"/>
    <s v="30858"/>
    <s v="GS-M Team S.R.O."/>
    <x v="0"/>
    <s v="3"/>
    <s v="200370062"/>
    <x v="625"/>
    <s v="Huawei Watch GT4 41mm (Aurora-B19L)"/>
    <n v="1"/>
    <n v="127.46"/>
    <n v="135"/>
    <n v="135"/>
    <n v="7.54"/>
    <n v="7.54"/>
    <n v="5.58"/>
    <s v="V0022"/>
    <x v="13"/>
    <s v="VKASSE"/>
    <s v="EXP"/>
    <s v="Zubehör"/>
    <x v="8"/>
    <n v="1"/>
    <n v="127.46"/>
    <n v="135"/>
    <n v="135"/>
    <n v="7.54"/>
    <n v="7.54"/>
    <n v="5.5851851851851854E-2"/>
    <n v="1"/>
    <m/>
    <x v="0"/>
    <s v="Nein"/>
    <x v="0"/>
  </r>
  <r>
    <n v="14575075"/>
    <x v="10"/>
    <x v="0"/>
    <n v="2001545"/>
    <s v="Sofortrechnung"/>
    <s v="eam\bekir.ahmed"/>
    <x v="0"/>
    <s v="30858"/>
    <s v="GS-M Team S.R.O."/>
    <x v="1"/>
    <s v="4"/>
    <s v="101300342"/>
    <x v="130"/>
    <s v="Apple iPhone 15 Pro 1TB"/>
    <n v="1"/>
    <n v="1010"/>
    <n v="1099"/>
    <n v="1099"/>
    <n v="89"/>
    <n v="89"/>
    <n v="8.09"/>
    <s v="V0022"/>
    <x v="13"/>
    <s v="VKASSE"/>
    <s v="EXP"/>
    <s v="Geräte"/>
    <x v="8"/>
    <n v="1"/>
    <n v="1010"/>
    <n v="1099"/>
    <n v="1099"/>
    <n v="89"/>
    <n v="89"/>
    <n v="8.0982711555959958E-2"/>
    <n v="1"/>
    <m/>
    <x v="0"/>
    <s v="Nein"/>
    <x v="0"/>
  </r>
  <r>
    <n v="14575075"/>
    <x v="10"/>
    <x v="0"/>
    <n v="2001545"/>
    <s v="Sofortrechnung"/>
    <s v="eam\bekir.ahmed"/>
    <x v="0"/>
    <s v="30858"/>
    <s v="GS-M Team S.R.O."/>
    <x v="0"/>
    <s v="5"/>
    <s v="200370067"/>
    <x v="374"/>
    <s v="Huawei Watch GT4 46mm (Phoinix-B19F)"/>
    <n v="1"/>
    <n v="125.39"/>
    <n v="133"/>
    <n v="133"/>
    <n v="7.61"/>
    <n v="7.61"/>
    <n v="5.72"/>
    <s v="V0022"/>
    <x v="13"/>
    <s v="VKASSE"/>
    <s v="EXP"/>
    <s v="Zubehör"/>
    <x v="8"/>
    <n v="1"/>
    <n v="125.39"/>
    <n v="133"/>
    <n v="133"/>
    <n v="7.61"/>
    <n v="7.61"/>
    <n v="5.7218045112781959E-2"/>
    <n v="1"/>
    <m/>
    <x v="0"/>
    <s v="Nein"/>
    <x v="0"/>
  </r>
  <r>
    <n v="14575075"/>
    <x v="10"/>
    <x v="0"/>
    <n v="2001545"/>
    <s v="Sofortrechnung"/>
    <s v="eam\bekir.ahmed"/>
    <x v="0"/>
    <s v="30858"/>
    <s v="GS-M Team S.R.O."/>
    <x v="1"/>
    <s v="6"/>
    <s v="101050023"/>
    <x v="662"/>
    <s v="Motorola Moto G54 5G 256GB"/>
    <n v="1"/>
    <n v="118"/>
    <n v="127"/>
    <n v="127"/>
    <n v="9"/>
    <n v="9"/>
    <n v="7.08"/>
    <s v="V0022"/>
    <x v="13"/>
    <s v="VKASSE"/>
    <s v="EXP"/>
    <s v="Geräte"/>
    <x v="8"/>
    <n v="1"/>
    <n v="118"/>
    <n v="127"/>
    <n v="127"/>
    <n v="9"/>
    <n v="9"/>
    <n v="7.0866141732283464E-2"/>
    <n v="1"/>
    <m/>
    <x v="0"/>
    <s v="Nein"/>
    <x v="0"/>
  </r>
  <r>
    <n v="14575075"/>
    <x v="10"/>
    <x v="0"/>
    <n v="2001545"/>
    <s v="Sofortrechnung"/>
    <s v="eam\bekir.ahmed"/>
    <x v="0"/>
    <s v="30858"/>
    <s v="GS-M Team S.R.O."/>
    <x v="1"/>
    <s v="7"/>
    <s v="101030465"/>
    <x v="17"/>
    <s v="Samsung A356B A35 5G 256GB"/>
    <n v="1"/>
    <n v="220"/>
    <n v="239"/>
    <n v="239"/>
    <n v="19"/>
    <n v="19"/>
    <n v="7.94"/>
    <s v="V0022"/>
    <x v="13"/>
    <s v="VKASSE"/>
    <s v="EXP"/>
    <s v="Geräte"/>
    <x v="8"/>
    <n v="1"/>
    <n v="220"/>
    <n v="239"/>
    <n v="239"/>
    <n v="19"/>
    <n v="19"/>
    <n v="7.9497907949790794E-2"/>
    <n v="1"/>
    <m/>
    <x v="0"/>
    <s v="Nein"/>
    <x v="0"/>
  </r>
  <r>
    <n v="14575075"/>
    <x v="10"/>
    <x v="0"/>
    <n v="2001545"/>
    <s v="Sofortrechnung"/>
    <s v="eam\bekir.ahmed"/>
    <x v="0"/>
    <s v="30858"/>
    <s v="GS-M Team S.R.O."/>
    <x v="1"/>
    <s v="8"/>
    <s v="100302478"/>
    <x v="79"/>
    <s v="Apple iPhone 13 128GB"/>
    <n v="1"/>
    <n v="416.31569999999999"/>
    <n v="428"/>
    <n v="428"/>
    <n v="11.6843"/>
    <n v="11.68"/>
    <n v="2.72"/>
    <s v="V0022"/>
    <x v="13"/>
    <s v="VKASSE"/>
    <s v="EXP"/>
    <s v="Geräte"/>
    <x v="8"/>
    <n v="1"/>
    <n v="416.31569999999999"/>
    <n v="428"/>
    <n v="428"/>
    <n v="11.6843"/>
    <n v="11.68"/>
    <n v="2.7289719626168222E-2"/>
    <n v="1"/>
    <m/>
    <x v="0"/>
    <s v="Nein"/>
    <x v="0"/>
  </r>
  <r>
    <n v="14575075"/>
    <x v="10"/>
    <x v="0"/>
    <n v="2001545"/>
    <s v="Sofortrechnung"/>
    <s v="eam\bekir.ahmed"/>
    <x v="0"/>
    <s v="30858"/>
    <s v="GS-M Team S.R.O."/>
    <x v="1"/>
    <s v="9"/>
    <s v="101030485"/>
    <x v="39"/>
    <s v="Samsung A556B A55 5G 128GB"/>
    <n v="2"/>
    <n v="254.48859999999999"/>
    <n v="277"/>
    <n v="554"/>
    <n v="22.511399999999998"/>
    <n v="45.02"/>
    <n v="8.1199999999999992"/>
    <s v="V0022"/>
    <x v="13"/>
    <s v="VKASSE"/>
    <s v="EXP"/>
    <s v="Geräte"/>
    <x v="8"/>
    <n v="2"/>
    <n v="254.48859999999999"/>
    <n v="277"/>
    <n v="554"/>
    <n v="22.511399999999998"/>
    <n v="45.02"/>
    <n v="8.126353790613719E-2"/>
    <n v="1"/>
    <m/>
    <x v="0"/>
    <s v="Nein"/>
    <x v="0"/>
  </r>
  <r>
    <n v="14575075"/>
    <x v="10"/>
    <x v="0"/>
    <n v="2001545"/>
    <s v="Sofortrechnung"/>
    <s v="eam\bekir.ahmed"/>
    <x v="0"/>
    <s v="30858"/>
    <s v="GS-M Team S.R.O."/>
    <x v="1"/>
    <s v="10"/>
    <s v="101030417"/>
    <x v="301"/>
    <s v="Samsung A057G A05s 64GB"/>
    <n v="3"/>
    <n v="80.008700000000005"/>
    <n v="93"/>
    <n v="279"/>
    <n v="12.991300000000001"/>
    <n v="38.97"/>
    <n v="13.96"/>
    <s v="V0022"/>
    <x v="13"/>
    <s v="VKASSE"/>
    <s v="EXP"/>
    <s v="Geräte"/>
    <x v="8"/>
    <n v="3"/>
    <n v="80.008700000000005"/>
    <n v="93"/>
    <n v="279"/>
    <n v="12.991300000000001"/>
    <n v="38.97"/>
    <n v="0.13967741935483871"/>
    <n v="1"/>
    <m/>
    <x v="0"/>
    <s v="Nein"/>
    <x v="0"/>
  </r>
  <r>
    <n v="14575075"/>
    <x v="10"/>
    <x v="0"/>
    <n v="2001545"/>
    <s v="Sofortrechnung"/>
    <s v="eam\bekir.ahmed"/>
    <x v="0"/>
    <s v="30858"/>
    <s v="GS-M Team S.R.O."/>
    <x v="1"/>
    <s v="11"/>
    <s v="101030449"/>
    <x v="62"/>
    <s v="Samsung A155F A15 128GB"/>
    <n v="4"/>
    <n v="112.0598"/>
    <n v="129"/>
    <n v="516"/>
    <n v="16.940200000000001"/>
    <n v="67.760000000000005"/>
    <n v="13.13"/>
    <s v="V0022"/>
    <x v="13"/>
    <s v="VKASSE"/>
    <s v="EXP"/>
    <s v="Geräte"/>
    <x v="8"/>
    <n v="4"/>
    <n v="112.0598"/>
    <n v="129"/>
    <n v="516"/>
    <n v="16.940200000000001"/>
    <n v="67.760000000000005"/>
    <n v="0.13131782945736434"/>
    <n v="1"/>
    <m/>
    <x v="0"/>
    <s v="Nein"/>
    <x v="0"/>
  </r>
  <r>
    <n v="14575075"/>
    <x v="10"/>
    <x v="0"/>
    <n v="2001545"/>
    <s v="Sofortrechnung"/>
    <s v="eam\bekir.ahmed"/>
    <x v="0"/>
    <s v="30858"/>
    <s v="GS-M Team S.R.O."/>
    <x v="1"/>
    <s v="12"/>
    <s v="100050291"/>
    <x v="294"/>
    <s v="Motorola Moto G55 5G 256GB"/>
    <n v="1"/>
    <n v="149"/>
    <n v="155"/>
    <n v="155"/>
    <n v="6"/>
    <n v="6"/>
    <n v="3.87"/>
    <s v="V0022"/>
    <x v="13"/>
    <s v="VKASSE"/>
    <s v="EXP"/>
    <s v="Geräte"/>
    <x v="8"/>
    <n v="1"/>
    <n v="149"/>
    <n v="155"/>
    <n v="155"/>
    <n v="6"/>
    <n v="6"/>
    <n v="3.870967741935484E-2"/>
    <n v="1"/>
    <m/>
    <x v="0"/>
    <s v="Nein"/>
    <x v="0"/>
  </r>
  <r>
    <n v="14575075"/>
    <x v="10"/>
    <x v="0"/>
    <n v="2001545"/>
    <s v="Sofortrechnung"/>
    <s v="eam\bekir.ahmed"/>
    <x v="0"/>
    <s v="30858"/>
    <s v="GS-M Team S.R.O."/>
    <x v="1"/>
    <s v="13"/>
    <s v="101030492"/>
    <x v="138"/>
    <s v="Samsung A356B A35 5G 256GB"/>
    <n v="1"/>
    <n v="227.2817"/>
    <n v="239"/>
    <n v="239"/>
    <n v="11.718299999999999"/>
    <n v="11.72"/>
    <n v="4.9000000000000004"/>
    <s v="V0022"/>
    <x v="13"/>
    <s v="VKASSE"/>
    <s v="EXP"/>
    <s v="Geräte"/>
    <x v="8"/>
    <n v="1"/>
    <n v="227.2817"/>
    <n v="239"/>
    <n v="239"/>
    <n v="11.718299999999999"/>
    <n v="11.72"/>
    <n v="4.9037656903765693E-2"/>
    <n v="1"/>
    <m/>
    <x v="0"/>
    <s v="Nein"/>
    <x v="0"/>
  </r>
  <r>
    <n v="14575075"/>
    <x v="10"/>
    <x v="0"/>
    <n v="2001545"/>
    <s v="Sofortrechnung"/>
    <s v="eam\bekir.ahmed"/>
    <x v="0"/>
    <s v="30858"/>
    <s v="GS-M Team S.R.O."/>
    <x v="1"/>
    <s v="14"/>
    <s v="101300172"/>
    <x v="85"/>
    <s v="Apple iPhone 15 256GB"/>
    <n v="3"/>
    <n v="703"/>
    <n v="725"/>
    <n v="2175"/>
    <n v="22"/>
    <n v="66"/>
    <n v="3.03"/>
    <s v="V0022"/>
    <x v="13"/>
    <s v="VKASSE"/>
    <s v="EXP"/>
    <s v="Geräte"/>
    <x v="8"/>
    <n v="3"/>
    <n v="703"/>
    <n v="725"/>
    <n v="2175"/>
    <n v="22"/>
    <n v="66"/>
    <n v="3.0344827586206897E-2"/>
    <n v="1"/>
    <m/>
    <x v="0"/>
    <s v="Nein"/>
    <x v="0"/>
  </r>
  <r>
    <n v="14575075"/>
    <x v="10"/>
    <x v="0"/>
    <n v="2001545"/>
    <s v="Sofortrechnung"/>
    <s v="eam\bekir.ahmed"/>
    <x v="0"/>
    <s v="30858"/>
    <s v="GS-M Team S.R.O."/>
    <x v="1"/>
    <s v="15"/>
    <s v="101690324"/>
    <x v="410"/>
    <s v="Xiaomi Redmi 13 6GB/128GB"/>
    <n v="1"/>
    <n v="91.187200000000004"/>
    <n v="96"/>
    <n v="96"/>
    <n v="4.8128000000000002"/>
    <n v="4.8099999999999996"/>
    <n v="5.01"/>
    <s v="V0022"/>
    <x v="13"/>
    <s v="VKASSE"/>
    <s v="EXP"/>
    <s v="Geräte"/>
    <x v="8"/>
    <n v="1"/>
    <n v="91.187200000000004"/>
    <n v="96"/>
    <n v="96"/>
    <n v="4.8128000000000002"/>
    <n v="4.8099999999999996"/>
    <n v="5.0104166666666665E-2"/>
    <n v="1"/>
    <m/>
    <x v="0"/>
    <s v="Nein"/>
    <x v="0"/>
  </r>
  <r>
    <n v="14575075"/>
    <x v="10"/>
    <x v="0"/>
    <n v="2001545"/>
    <s v="Sofortrechnung"/>
    <s v="eam\bekir.ahmed"/>
    <x v="0"/>
    <s v="30858"/>
    <s v="GS-M Team S.R.O."/>
    <x v="1"/>
    <s v="16"/>
    <s v="101690346"/>
    <x v="291"/>
    <s v="Xiaomi Redmi A3 4GB/128GB"/>
    <n v="4"/>
    <n v="64"/>
    <n v="69"/>
    <n v="276"/>
    <n v="5"/>
    <n v="20"/>
    <n v="7.24"/>
    <s v="V0022"/>
    <x v="13"/>
    <s v="VKASSE"/>
    <s v="EXP"/>
    <s v="Geräte"/>
    <x v="8"/>
    <n v="4"/>
    <n v="64"/>
    <n v="69"/>
    <n v="276"/>
    <n v="5"/>
    <n v="20"/>
    <n v="7.2463768115942032E-2"/>
    <n v="1"/>
    <m/>
    <x v="0"/>
    <s v="Nein"/>
    <x v="0"/>
  </r>
  <r>
    <n v="14575075"/>
    <x v="10"/>
    <x v="0"/>
    <n v="2001545"/>
    <s v="Sofortrechnung"/>
    <s v="eam\bekir.ahmed"/>
    <x v="0"/>
    <s v="30858"/>
    <s v="GS-M Team S.R.O."/>
    <x v="1"/>
    <s v="17"/>
    <s v="101030654"/>
    <x v="44"/>
    <s v="Samsung X216B Tab A9+ 5G 128GB"/>
    <n v="2"/>
    <n v="179"/>
    <n v="205"/>
    <n v="410"/>
    <n v="26"/>
    <n v="52"/>
    <n v="12.68"/>
    <s v="V0022"/>
    <x v="13"/>
    <s v="VKASSE"/>
    <s v="EXP"/>
    <s v="Geräte"/>
    <x v="8"/>
    <n v="2"/>
    <n v="179"/>
    <n v="205"/>
    <n v="410"/>
    <n v="26"/>
    <n v="52"/>
    <n v="0.12682926829268293"/>
    <n v="1"/>
    <m/>
    <x v="0"/>
    <s v="Nein"/>
    <x v="0"/>
  </r>
  <r>
    <n v="14575075"/>
    <x v="10"/>
    <x v="0"/>
    <n v="2001545"/>
    <s v="Sofortrechnung"/>
    <s v="eam\bekir.ahmed"/>
    <x v="0"/>
    <s v="30858"/>
    <s v="GS-M Team S.R.O."/>
    <x v="0"/>
    <s v="18"/>
    <s v="200300390"/>
    <x v="216"/>
    <s v="nach Aufnahme in Preisliste pflegen"/>
    <n v="1"/>
    <n v="660"/>
    <n v="679"/>
    <n v="679"/>
    <n v="19"/>
    <n v="19"/>
    <n v="2.79"/>
    <s v="V0022"/>
    <x v="13"/>
    <s v="VKASSE"/>
    <s v="EXP"/>
    <s v="Zubehör"/>
    <x v="8"/>
    <n v="1"/>
    <n v="660"/>
    <n v="679"/>
    <n v="679"/>
    <n v="19"/>
    <n v="19"/>
    <n v="2.7982326951399118E-2"/>
    <n v="1"/>
    <m/>
    <x v="0"/>
    <s v="Nein"/>
    <x v="0"/>
  </r>
  <r>
    <n v="14575075"/>
    <x v="10"/>
    <x v="0"/>
    <n v="2001545"/>
    <s v="Sofortrechnung"/>
    <s v="eam\bekir.ahmed"/>
    <x v="0"/>
    <s v="30858"/>
    <s v="GS-M Team S.R.O."/>
    <x v="1"/>
    <s v="19"/>
    <s v="100302481"/>
    <x v="81"/>
    <s v="Apple iPhone 13 128GB"/>
    <n v="1"/>
    <n v="416"/>
    <n v="428"/>
    <n v="428"/>
    <n v="12"/>
    <n v="12"/>
    <n v="2.8"/>
    <s v="V0022"/>
    <x v="13"/>
    <s v="VKASSE"/>
    <s v="EXP"/>
    <s v="Geräte"/>
    <x v="8"/>
    <n v="1"/>
    <n v="416"/>
    <n v="428"/>
    <n v="428"/>
    <n v="12"/>
    <n v="12"/>
    <n v="2.8037383177570093E-2"/>
    <n v="1"/>
    <m/>
    <x v="0"/>
    <s v="Nein"/>
    <x v="0"/>
  </r>
  <r>
    <n v="14575075"/>
    <x v="10"/>
    <x v="0"/>
    <n v="2001545"/>
    <s v="Sofortrechnung"/>
    <s v="eam\bekir.ahmed"/>
    <x v="0"/>
    <s v="30858"/>
    <s v="GS-M Team S.R.O."/>
    <x v="1"/>
    <s v="20"/>
    <s v="100302928"/>
    <x v="103"/>
    <s v="Apple iPhone 15 Pro Max 256GB"/>
    <n v="1"/>
    <n v="991.57889999999998"/>
    <n v="1039"/>
    <n v="1039"/>
    <n v="47.421100000000003"/>
    <n v="47.42"/>
    <n v="4.5599999999999996"/>
    <s v="V0022"/>
    <x v="13"/>
    <s v="VKASSE"/>
    <s v="EXP"/>
    <s v="Geräte"/>
    <x v="8"/>
    <n v="1"/>
    <n v="991.57889999999998"/>
    <n v="1039"/>
    <n v="1039"/>
    <n v="47.421100000000003"/>
    <n v="47.42"/>
    <n v="4.5640038498556308E-2"/>
    <n v="1"/>
    <m/>
    <x v="0"/>
    <s v="Nein"/>
    <x v="0"/>
  </r>
  <r>
    <n v="14575075"/>
    <x v="10"/>
    <x v="0"/>
    <n v="2001545"/>
    <s v="Sofortrechnung"/>
    <s v="eam\bekir.ahmed"/>
    <x v="0"/>
    <s v="30858"/>
    <s v="GS-M Team S.R.O."/>
    <x v="1"/>
    <s v="21"/>
    <s v="100690590"/>
    <x v="141"/>
    <s v="Xiaomi Redmi Note 13 5G 6GB/128GB"/>
    <n v="1"/>
    <n v="134"/>
    <n v="149"/>
    <n v="149"/>
    <n v="15"/>
    <n v="15"/>
    <n v="10.06"/>
    <s v="V0022"/>
    <x v="13"/>
    <s v="VKASSE"/>
    <s v="EXP"/>
    <s v="Geräte"/>
    <x v="8"/>
    <n v="1"/>
    <n v="134"/>
    <n v="149"/>
    <n v="149"/>
    <n v="15"/>
    <n v="15"/>
    <n v="0.10067114093959731"/>
    <n v="1"/>
    <m/>
    <x v="0"/>
    <s v="Nein"/>
    <x v="0"/>
  </r>
  <r>
    <n v="14575075"/>
    <x v="10"/>
    <x v="0"/>
    <n v="2001545"/>
    <s v="Sofortrechnung"/>
    <s v="eam\bekir.ahmed"/>
    <x v="0"/>
    <s v="30858"/>
    <s v="GS-M Team S.R.O."/>
    <x v="1"/>
    <s v="22"/>
    <s v="101030481"/>
    <x v="82"/>
    <s v="Samsung A556B A55 5G 128GB"/>
    <n v="1"/>
    <n v="253.2636"/>
    <n v="275"/>
    <n v="275"/>
    <n v="21.7364"/>
    <n v="21.74"/>
    <n v="7.9"/>
    <s v="V0022"/>
    <x v="13"/>
    <s v="VKASSE"/>
    <s v="EXP"/>
    <s v="Geräte"/>
    <x v="8"/>
    <n v="1"/>
    <n v="253.2636"/>
    <n v="275"/>
    <n v="275"/>
    <n v="21.7364"/>
    <n v="21.74"/>
    <n v="7.9054545454545447E-2"/>
    <n v="1"/>
    <m/>
    <x v="0"/>
    <s v="Nein"/>
    <x v="0"/>
  </r>
  <r>
    <n v="14575075"/>
    <x v="10"/>
    <x v="0"/>
    <n v="2001545"/>
    <s v="Sofortrechnung"/>
    <s v="eam\bekir.ahmed"/>
    <x v="0"/>
    <s v="30858"/>
    <s v="GS-M Team S.R.O."/>
    <x v="0"/>
    <s v="23"/>
    <s v="200370115"/>
    <x v="475"/>
    <s v="Huawei Watch GT5 46mm (Vili-B19F)"/>
    <n v="1"/>
    <n v="167.54900000000001"/>
    <n v="185"/>
    <n v="185"/>
    <n v="17.451000000000001"/>
    <n v="17.45"/>
    <n v="9.43"/>
    <s v="V0022"/>
    <x v="13"/>
    <s v="VKASSE"/>
    <s v="EXP"/>
    <s v="Zubehör"/>
    <x v="8"/>
    <n v="1"/>
    <n v="167.54900000000001"/>
    <n v="185"/>
    <n v="185"/>
    <n v="17.451000000000001"/>
    <n v="17.45"/>
    <n v="9.4324324324324318E-2"/>
    <n v="1"/>
    <m/>
    <x v="0"/>
    <s v="Nein"/>
    <x v="0"/>
  </r>
  <r>
    <n v="14575075"/>
    <x v="10"/>
    <x v="0"/>
    <n v="2001545"/>
    <s v="Sofortrechnung"/>
    <s v="eam\bekir.ahmed"/>
    <x v="0"/>
    <s v="30858"/>
    <s v="GS-M Team S.R.O."/>
    <x v="1"/>
    <s v="24"/>
    <s v="100034469"/>
    <x v="623"/>
    <s v="Samsung X110N Tab A9 64GB [WiFi]"/>
    <n v="1"/>
    <n v="91"/>
    <n v="98"/>
    <n v="98"/>
    <n v="7"/>
    <n v="7"/>
    <n v="7.14"/>
    <s v="V0022"/>
    <x v="13"/>
    <s v="VKASSE"/>
    <s v="EXP"/>
    <s v="Geräte"/>
    <x v="8"/>
    <n v="1"/>
    <n v="91"/>
    <n v="98"/>
    <n v="98"/>
    <n v="7"/>
    <n v="7"/>
    <n v="7.1428571428571425E-2"/>
    <n v="1"/>
    <m/>
    <x v="0"/>
    <s v="Nein"/>
    <x v="0"/>
  </r>
  <r>
    <n v="14575075"/>
    <x v="10"/>
    <x v="0"/>
    <n v="2001545"/>
    <s v="Sofortrechnung"/>
    <s v="eam\bekir.ahmed"/>
    <x v="0"/>
    <s v="30858"/>
    <s v="GS-M Team S.R.O."/>
    <x v="1"/>
    <s v="25"/>
    <s v="101030661"/>
    <x v="146"/>
    <s v="Samsung A165F A16 128GB"/>
    <n v="4"/>
    <n v="110.11790000000001"/>
    <n v="121"/>
    <n v="484"/>
    <n v="10.882099999999999"/>
    <n v="43.53"/>
    <n v="8.99"/>
    <s v="V0022"/>
    <x v="13"/>
    <s v="VKASSE"/>
    <s v="EXP"/>
    <s v="Geräte"/>
    <x v="8"/>
    <n v="4"/>
    <n v="110.11790000000001"/>
    <n v="121"/>
    <n v="484"/>
    <n v="10.882099999999999"/>
    <n v="43.53"/>
    <n v="8.9938016528925621E-2"/>
    <n v="1"/>
    <m/>
    <x v="0"/>
    <s v="Nein"/>
    <x v="0"/>
  </r>
  <r>
    <n v="14575075"/>
    <x v="10"/>
    <x v="0"/>
    <n v="2001545"/>
    <s v="Sofortrechnung"/>
    <s v="eam\bekir.ahmed"/>
    <x v="0"/>
    <s v="30858"/>
    <s v="GS-M Team S.R.O."/>
    <x v="1"/>
    <s v="26"/>
    <s v="101030317"/>
    <x v="279"/>
    <s v="Samsung A546B A54 5G 128GB"/>
    <n v="1"/>
    <n v="240.00970000000001"/>
    <n v="244"/>
    <n v="244"/>
    <n v="3.9903"/>
    <n v="3.99"/>
    <n v="1.63"/>
    <s v="V0022"/>
    <x v="13"/>
    <s v="VKASSE"/>
    <s v="EXP"/>
    <s v="Geräte"/>
    <x v="8"/>
    <n v="1"/>
    <n v="240.00970000000001"/>
    <n v="244"/>
    <n v="244"/>
    <n v="3.9903"/>
    <n v="3.99"/>
    <n v="1.6352459016393442E-2"/>
    <n v="1"/>
    <m/>
    <x v="0"/>
    <s v="Nein"/>
    <x v="0"/>
  </r>
  <r>
    <n v="14575075"/>
    <x v="10"/>
    <x v="0"/>
    <n v="2001545"/>
    <s v="Sofortrechnung"/>
    <s v="eam\bekir.ahmed"/>
    <x v="0"/>
    <s v="30858"/>
    <s v="GS-M Team S.R.O."/>
    <x v="1"/>
    <s v="27"/>
    <s v="101050022"/>
    <x v="347"/>
    <s v="Motorola Moto G34 5G 8GB/128GB"/>
    <n v="1"/>
    <n v="88"/>
    <n v="99"/>
    <n v="99"/>
    <n v="11"/>
    <n v="11"/>
    <n v="11.11"/>
    <s v="V0022"/>
    <x v="13"/>
    <s v="VKASSE"/>
    <s v="EXP"/>
    <s v="Geräte"/>
    <x v="8"/>
    <n v="1"/>
    <n v="88"/>
    <n v="99"/>
    <n v="99"/>
    <n v="11"/>
    <n v="11"/>
    <n v="0.1111111111111111"/>
    <n v="1"/>
    <m/>
    <x v="0"/>
    <s v="Nein"/>
    <x v="0"/>
  </r>
  <r>
    <n v="14575075"/>
    <x v="10"/>
    <x v="0"/>
    <n v="2001545"/>
    <s v="Sofortrechnung"/>
    <s v="eam\bekir.ahmed"/>
    <x v="0"/>
    <s v="30858"/>
    <s v="GS-M Team S.R.O."/>
    <x v="1"/>
    <s v="28"/>
    <s v="101030347"/>
    <x v="731"/>
    <s v="Samsung X210N Tab A9+ 64GB [WiFi]"/>
    <n v="5"/>
    <n v="126.5"/>
    <n v="137"/>
    <n v="685"/>
    <n v="10.5"/>
    <n v="52.5"/>
    <n v="7.66"/>
    <s v="V0022"/>
    <x v="13"/>
    <s v="VKASSE"/>
    <s v="EXP"/>
    <s v="Geräte"/>
    <x v="8"/>
    <n v="5"/>
    <n v="126.5"/>
    <n v="137"/>
    <n v="685"/>
    <n v="10.5"/>
    <n v="52.5"/>
    <n v="7.6642335766423361E-2"/>
    <n v="1"/>
    <m/>
    <x v="0"/>
    <s v="Nein"/>
    <x v="0"/>
  </r>
  <r>
    <n v="14575075"/>
    <x v="10"/>
    <x v="0"/>
    <n v="2001545"/>
    <s v="Sofortrechnung"/>
    <s v="eam\bekir.ahmed"/>
    <x v="0"/>
    <s v="30858"/>
    <s v="GS-M Team S.R.O."/>
    <x v="1"/>
    <s v="29"/>
    <s v="101690243"/>
    <x v="308"/>
    <s v="Xiaomi POCO X6 Pro 5G 12GB/512GB"/>
    <n v="1"/>
    <n v="246.17310000000001"/>
    <n v="267"/>
    <n v="267"/>
    <n v="20.826899999999998"/>
    <n v="20.83"/>
    <n v="7.8"/>
    <s v="V0022"/>
    <x v="13"/>
    <s v="VKASSE"/>
    <s v="EXP"/>
    <s v="Geräte"/>
    <x v="8"/>
    <n v="1"/>
    <n v="246.17310000000001"/>
    <n v="267"/>
    <n v="267"/>
    <n v="20.826899999999998"/>
    <n v="20.83"/>
    <n v="7.8014981273408238E-2"/>
    <n v="1"/>
    <m/>
    <x v="0"/>
    <s v="Nein"/>
    <x v="0"/>
  </r>
  <r>
    <n v="14575075"/>
    <x v="10"/>
    <x v="0"/>
    <n v="2001545"/>
    <s v="Sofortrechnung"/>
    <s v="eam\bekir.ahmed"/>
    <x v="0"/>
    <s v="30858"/>
    <s v="GS-M Team S.R.O."/>
    <x v="1"/>
    <s v="30"/>
    <s v="101680029"/>
    <x v="275"/>
    <s v="OnePlus Nord CE4 5G 8GB/256GB"/>
    <n v="1"/>
    <n v="158.58330000000001"/>
    <n v="165"/>
    <n v="165"/>
    <n v="6.4166999999999996"/>
    <n v="6.42"/>
    <n v="3.88"/>
    <s v="V0022"/>
    <x v="13"/>
    <s v="VKASSE"/>
    <s v="EXP"/>
    <s v="Geräte"/>
    <x v="8"/>
    <n v="1"/>
    <n v="158.58330000000001"/>
    <n v="165"/>
    <n v="165"/>
    <n v="6.4166999999999996"/>
    <n v="6.42"/>
    <n v="3.8909090909090907E-2"/>
    <n v="1"/>
    <m/>
    <x v="0"/>
    <s v="Nein"/>
    <x v="0"/>
  </r>
  <r>
    <n v="14575075"/>
    <x v="10"/>
    <x v="0"/>
    <n v="2001545"/>
    <s v="Sofortrechnung"/>
    <s v="eam\bekir.ahmed"/>
    <x v="0"/>
    <s v="30858"/>
    <s v="GS-M Team S.R.O."/>
    <x v="1"/>
    <s v="31"/>
    <s v="101680028"/>
    <x v="458"/>
    <s v="OnePlus Nord CE4 5G 8GB/256GB"/>
    <n v="3"/>
    <n v="159"/>
    <n v="165"/>
    <n v="495"/>
    <n v="6"/>
    <n v="18"/>
    <n v="3.63"/>
    <s v="V0022"/>
    <x v="13"/>
    <s v="VKASSE"/>
    <s v="EXP"/>
    <s v="Geräte"/>
    <x v="8"/>
    <n v="3"/>
    <n v="159"/>
    <n v="165"/>
    <n v="495"/>
    <n v="6"/>
    <n v="18"/>
    <n v="3.6363636363636362E-2"/>
    <n v="1"/>
    <m/>
    <x v="0"/>
    <s v="Nein"/>
    <x v="0"/>
  </r>
  <r>
    <n v="14575075"/>
    <x v="10"/>
    <x v="0"/>
    <n v="2001545"/>
    <s v="Sofortrechnung"/>
    <s v="eam\bekir.ahmed"/>
    <x v="0"/>
    <s v="30858"/>
    <s v="GS-M Team S.R.O."/>
    <x v="0"/>
    <s v="32"/>
    <s v="200370065"/>
    <x v="689"/>
    <s v="Huawei Watch GT4 46mm (Phoinix-B19M)"/>
    <n v="1"/>
    <n v="175.87"/>
    <n v="182"/>
    <n v="182"/>
    <n v="6.13"/>
    <n v="6.13"/>
    <n v="3.36"/>
    <s v="V0022"/>
    <x v="13"/>
    <s v="VKASSE"/>
    <s v="EXP"/>
    <s v="Zubehör"/>
    <x v="8"/>
    <n v="1"/>
    <n v="175.87"/>
    <n v="182"/>
    <n v="182"/>
    <n v="6.13"/>
    <n v="6.13"/>
    <n v="3.3681318681318684E-2"/>
    <n v="1"/>
    <m/>
    <x v="0"/>
    <s v="Nein"/>
    <x v="0"/>
  </r>
  <r>
    <n v="14575075"/>
    <x v="10"/>
    <x v="0"/>
    <n v="2001545"/>
    <s v="Sofortrechnung"/>
    <s v="eam\bekir.ahmed"/>
    <x v="0"/>
    <s v="30858"/>
    <s v="GS-M Team S.R.O."/>
    <x v="1"/>
    <s v="33"/>
    <s v="100303093"/>
    <x v="510"/>
    <s v="Apple iPhone 16 128GB"/>
    <n v="2"/>
    <n v="699.61400000000003"/>
    <n v="715"/>
    <n v="1430"/>
    <n v="15.385999999999999"/>
    <n v="30.77"/>
    <n v="2.15"/>
    <s v="V0022"/>
    <x v="13"/>
    <s v="VKASSE"/>
    <s v="EXP"/>
    <s v="Geräte"/>
    <x v="8"/>
    <n v="2"/>
    <n v="699.61400000000003"/>
    <n v="715"/>
    <n v="1430"/>
    <n v="15.385999999999999"/>
    <n v="30.77"/>
    <n v="2.1517482517482516E-2"/>
    <n v="1"/>
    <m/>
    <x v="0"/>
    <s v="Nein"/>
    <x v="0"/>
  </r>
  <r>
    <n v="14575075"/>
    <x v="10"/>
    <x v="0"/>
    <n v="2001545"/>
    <s v="Sofortrechnung"/>
    <s v="eam\bekir.ahmed"/>
    <x v="0"/>
    <s v="30858"/>
    <s v="GS-M Team S.R.O."/>
    <x v="0"/>
    <s v="34"/>
    <s v="200370093"/>
    <x v="160"/>
    <s v="Huawei Band 9 (Kimi-B19)"/>
    <n v="1"/>
    <n v="28.57"/>
    <n v="33"/>
    <n v="33"/>
    <n v="4.43"/>
    <n v="4.43"/>
    <n v="13.42"/>
    <s v="V0022"/>
    <x v="13"/>
    <s v="VKASSE"/>
    <s v="EXP"/>
    <s v="Zubehör"/>
    <x v="8"/>
    <n v="1"/>
    <n v="28.57"/>
    <n v="33"/>
    <n v="33"/>
    <n v="4.43"/>
    <n v="4.43"/>
    <n v="0.13424242424242425"/>
    <n v="1"/>
    <m/>
    <x v="0"/>
    <s v="Nein"/>
    <x v="0"/>
  </r>
  <r>
    <n v="14575075"/>
    <x v="10"/>
    <x v="0"/>
    <n v="2001545"/>
    <s v="Sofortrechnung"/>
    <s v="eam\bekir.ahmed"/>
    <x v="0"/>
    <s v="30858"/>
    <s v="GS-M Team S.R.O."/>
    <x v="1"/>
    <s v="35"/>
    <s v="101300332"/>
    <x v="250"/>
    <s v="Apple iPad 10.2&quot; 2021 64GB [WiFi]"/>
    <n v="3"/>
    <n v="202"/>
    <n v="219"/>
    <n v="657"/>
    <n v="17"/>
    <n v="51"/>
    <n v="7.76"/>
    <s v="V0022"/>
    <x v="13"/>
    <s v="VKASSE"/>
    <s v="EXP"/>
    <s v="Geräte"/>
    <x v="8"/>
    <n v="3"/>
    <n v="202"/>
    <n v="219"/>
    <n v="657"/>
    <n v="17"/>
    <n v="51"/>
    <n v="7.7625570776255703E-2"/>
    <n v="1"/>
    <m/>
    <x v="0"/>
    <s v="Nein"/>
    <x v="0"/>
  </r>
  <r>
    <n v="14575075"/>
    <x v="10"/>
    <x v="0"/>
    <n v="2001545"/>
    <s v="Sofortrechnung"/>
    <s v="eam\bekir.ahmed"/>
    <x v="0"/>
    <s v="30858"/>
    <s v="GS-M Team S.R.O."/>
    <x v="1"/>
    <s v="36"/>
    <s v="101030657"/>
    <x v="686"/>
    <s v="Samsung S721B S24 FE 5G 256GB"/>
    <n v="1"/>
    <n v="490.33330000000001"/>
    <n v="509"/>
    <n v="509"/>
    <n v="18.666699999999999"/>
    <n v="18.670000000000002"/>
    <n v="3.66"/>
    <s v="V0022"/>
    <x v="13"/>
    <s v="VKASSE"/>
    <s v="EXP"/>
    <s v="Geräte"/>
    <x v="8"/>
    <n v="1"/>
    <n v="490.33330000000001"/>
    <n v="509"/>
    <n v="509"/>
    <n v="18.666699999999999"/>
    <n v="18.670000000000002"/>
    <n v="3.6679764243614937E-2"/>
    <n v="1"/>
    <m/>
    <x v="0"/>
    <s v="Nein"/>
    <x v="0"/>
  </r>
  <r>
    <n v="14575075"/>
    <x v="10"/>
    <x v="0"/>
    <n v="2001545"/>
    <s v="Sofortrechnung"/>
    <s v="eam\bekir.ahmed"/>
    <x v="0"/>
    <s v="30858"/>
    <s v="GS-M Team S.R.O."/>
    <x v="1"/>
    <s v="37"/>
    <s v="100690666"/>
    <x v="363"/>
    <s v="Xiaomi Redmi 13C 5G 4GB/128GB"/>
    <n v="2"/>
    <n v="86"/>
    <n v="89"/>
    <n v="178"/>
    <n v="3"/>
    <n v="6"/>
    <n v="3.37"/>
    <s v="V0022"/>
    <x v="13"/>
    <s v="VKASSE"/>
    <s v="EXP"/>
    <s v="Geräte"/>
    <x v="8"/>
    <n v="2"/>
    <n v="86"/>
    <n v="89"/>
    <n v="178"/>
    <n v="3"/>
    <n v="6"/>
    <n v="3.3707865168539325E-2"/>
    <n v="1"/>
    <m/>
    <x v="0"/>
    <s v="Nein"/>
    <x v="0"/>
  </r>
  <r>
    <n v="14575075"/>
    <x v="10"/>
    <x v="0"/>
    <n v="2001545"/>
    <s v="Sofortrechnung"/>
    <s v="eam\bekir.ahmed"/>
    <x v="0"/>
    <s v="30858"/>
    <s v="GS-M Team S.R.O."/>
    <x v="0"/>
    <s v="38"/>
    <s v="201690005"/>
    <x v="163"/>
    <s v="Xiaomi Mi Robot Vacuum  E12"/>
    <n v="1"/>
    <n v="84.92"/>
    <n v="100"/>
    <n v="100"/>
    <n v="15.08"/>
    <n v="15.08"/>
    <n v="15.08"/>
    <s v="V0022"/>
    <x v="13"/>
    <s v="VKASSE"/>
    <s v="EXP"/>
    <s v="Zubehör"/>
    <x v="8"/>
    <n v="1"/>
    <n v="84.92"/>
    <n v="100"/>
    <n v="100"/>
    <n v="15.08"/>
    <n v="15.08"/>
    <n v="0.15079999999999999"/>
    <n v="1"/>
    <m/>
    <x v="0"/>
    <s v="Nein"/>
    <x v="0"/>
  </r>
  <r>
    <n v="14575696"/>
    <x v="10"/>
    <x v="0"/>
    <n v="2001546"/>
    <s v="Sofortrechnung"/>
    <s v="Yasar.Yigitbilek"/>
    <x v="1"/>
    <s v="23836"/>
    <s v="API GmbH"/>
    <x v="1"/>
    <s v="1"/>
    <s v="101030455"/>
    <x v="234"/>
    <s v="Samsung A356B A35 5G 128GB"/>
    <n v="30"/>
    <n v="196"/>
    <n v="206"/>
    <n v="6180"/>
    <n v="10"/>
    <n v="300"/>
    <n v="4.8499999999999996"/>
    <s v="V0012"/>
    <x v="1"/>
    <s v="KÜB30"/>
    <s v="GRK"/>
    <s v="Geräte"/>
    <x v="1"/>
    <n v="30"/>
    <n v="196"/>
    <n v="206"/>
    <n v="6180"/>
    <n v="10"/>
    <n v="300"/>
    <n v="4.8543689320388349E-2"/>
    <n v="1"/>
    <m/>
    <x v="0"/>
    <s v="Nein"/>
    <x v="0"/>
  </r>
  <r>
    <n v="14575709"/>
    <x v="10"/>
    <x v="0"/>
    <n v="2001547"/>
    <s v="Prov. Gutschrift"/>
    <s v="EAM\fifi.reguera"/>
    <x v="2"/>
    <s v="29728"/>
    <s v="Radio &amp; Fernsehtechnik"/>
    <x v="4"/>
    <s v="1"/>
    <s v="400310018"/>
    <x v="737"/>
    <s v="Provisionen"/>
    <n v="1"/>
    <n v="0"/>
    <n v="10"/>
    <n v="10"/>
    <n v="10"/>
    <n v="10"/>
    <m/>
    <s v="V0162"/>
    <x v="8"/>
    <s v="KABB0"/>
    <s v="FHK"/>
    <s v="Provisionen"/>
    <x v="2"/>
    <n v="-1"/>
    <n v="0"/>
    <n v="10"/>
    <n v="-10"/>
    <n v="-10"/>
    <n v="-10"/>
    <n v="-1"/>
    <n v="-1"/>
    <m/>
    <x v="3"/>
    <s v="Nein"/>
    <x v="1"/>
  </r>
  <r>
    <n v="14575529"/>
    <x v="10"/>
    <x v="0"/>
    <n v="2001548"/>
    <s v="Sofortrechnung"/>
    <s v="eam\mustafa.oezer"/>
    <x v="1"/>
    <s v="21493"/>
    <s v="Cyberport SE"/>
    <x v="1"/>
    <s v="1"/>
    <s v="101030454"/>
    <x v="727"/>
    <s v="Samsung A556B A55 5G 128GB"/>
    <n v="150"/>
    <n v="255"/>
    <n v="277"/>
    <n v="41550"/>
    <n v="22"/>
    <n v="3300"/>
    <n v="7.94"/>
    <s v="V0012"/>
    <x v="1"/>
    <s v="KÜB14"/>
    <s v="GRK"/>
    <s v="Geräte"/>
    <x v="1"/>
    <n v="150"/>
    <n v="255"/>
    <n v="277"/>
    <n v="41550"/>
    <n v="22"/>
    <n v="3300"/>
    <n v="7.9422382671480149E-2"/>
    <n v="1"/>
    <m/>
    <x v="0"/>
    <s v="Nein"/>
    <x v="0"/>
  </r>
  <r>
    <n v="14575529"/>
    <x v="10"/>
    <x v="0"/>
    <n v="2001548"/>
    <s v="Sofortrechnung"/>
    <s v="eam\mustafa.oezer"/>
    <x v="1"/>
    <s v="21493"/>
    <s v="Cyberport SE"/>
    <x v="1"/>
    <s v="2"/>
    <s v="100034578"/>
    <x v="470"/>
    <s v="Samsung A356B A35 5G 128GB EE"/>
    <n v="250"/>
    <n v="197.0719"/>
    <n v="207"/>
    <n v="51750"/>
    <n v="9.9281000000000006"/>
    <n v="2482.02"/>
    <n v="4.79"/>
    <s v="V0012"/>
    <x v="1"/>
    <s v="KÜB14"/>
    <s v="GRK"/>
    <s v="Geräte"/>
    <x v="1"/>
    <n v="250"/>
    <n v="197.0719"/>
    <n v="207"/>
    <n v="51750"/>
    <n v="9.9281000000000006"/>
    <n v="2482.02"/>
    <n v="4.7961739130434784E-2"/>
    <n v="1"/>
    <m/>
    <x v="0"/>
    <s v="Nein"/>
    <x v="0"/>
  </r>
  <r>
    <n v="14575712"/>
    <x v="10"/>
    <x v="0"/>
    <n v="2001549"/>
    <s v="Prov. Gutschrift"/>
    <s v="EAM\fifi.reguera"/>
    <x v="2"/>
    <s v="30087"/>
    <s v="DSW-Telekommunikation GmbH"/>
    <x v="4"/>
    <s v="1"/>
    <s v="400310018"/>
    <x v="737"/>
    <s v="Provisionen"/>
    <n v="1"/>
    <n v="0"/>
    <n v="45"/>
    <n v="45"/>
    <n v="45"/>
    <n v="45"/>
    <m/>
    <s v="V0161"/>
    <x v="7"/>
    <s v="KVAB30"/>
    <s v="FHK"/>
    <s v="Provisionen"/>
    <x v="2"/>
    <n v="-1"/>
    <n v="0"/>
    <n v="45"/>
    <n v="-45"/>
    <n v="-45"/>
    <n v="-45"/>
    <n v="-1"/>
    <n v="-1"/>
    <m/>
    <x v="3"/>
    <s v="Nein"/>
    <x v="1"/>
  </r>
  <r>
    <n v="14571999"/>
    <x v="10"/>
    <x v="0"/>
    <n v="2001550"/>
    <s v="Rechnungskorrektur Retoure"/>
    <s v="EAM\Maria.Naranjo"/>
    <x v="2"/>
    <s v="30618"/>
    <s v="Mobilfunkhaus Castrop GmbH &amp; Co. KG"/>
    <x v="1"/>
    <s v="1"/>
    <s v="100302944"/>
    <x v="398"/>
    <s v="Apple iPhone 15 Plus 128GB"/>
    <n v="1"/>
    <n v="685"/>
    <n v="705"/>
    <n v="705"/>
    <n v="20"/>
    <n v="20"/>
    <n v="2.83"/>
    <s v="V0162"/>
    <x v="8"/>
    <s v="KABB0"/>
    <s v="FHK"/>
    <s v="Geräte"/>
    <x v="2"/>
    <n v="-1"/>
    <n v="685"/>
    <n v="705"/>
    <n v="-705"/>
    <n v="-20"/>
    <n v="-20"/>
    <n v="-2.8368794326241134E-2"/>
    <n v="-1"/>
    <m/>
    <x v="0"/>
    <s v="Nein"/>
    <x v="1"/>
  </r>
  <r>
    <n v="14575692"/>
    <x v="10"/>
    <x v="0"/>
    <n v="2001551"/>
    <s v="Sofortrechnung"/>
    <s v="Yasar.Yigitbilek"/>
    <x v="1"/>
    <s v="24694"/>
    <s v="IPO PrämienServices GmbH"/>
    <x v="0"/>
    <s v="1"/>
    <s v="201230001"/>
    <x v="208"/>
    <s v="Sony Playstation 5 Slim Disc Edition"/>
    <n v="22"/>
    <n v="405.41669999999999"/>
    <n v="432.99"/>
    <n v="9525.7800000000007"/>
    <n v="27.5733"/>
    <n v="606.61"/>
    <n v="6.36"/>
    <s v="V0042"/>
    <x v="5"/>
    <m/>
    <s v="GRK"/>
    <s v="Zubehör"/>
    <x v="5"/>
    <n v="22"/>
    <n v="405.41669999999999"/>
    <n v="432.99"/>
    <n v="9525.7800000000007"/>
    <n v="27.5733"/>
    <n v="606.61"/>
    <n v="6.3680874427081036E-2"/>
    <n v="1"/>
    <m/>
    <x v="0"/>
    <s v="Nein"/>
    <x v="0"/>
  </r>
  <r>
    <n v="14575383"/>
    <x v="10"/>
    <x v="0"/>
    <n v="2001552"/>
    <s v="Sofortrechnung"/>
    <s v="eam\mustafa.oezer"/>
    <x v="3"/>
    <s v="40009"/>
    <s v="Yasin Avcibas"/>
    <x v="0"/>
    <s v="1"/>
    <s v="201230001"/>
    <x v="208"/>
    <s v="Sony Playstation 5 Slim Disc Edition"/>
    <n v="1"/>
    <n v="405.41669999999999"/>
    <n v="658.98"/>
    <n v="658.98"/>
    <n v="253.5633"/>
    <n v="148.34"/>
    <n v="38.47"/>
    <s v="V0159"/>
    <x v="12"/>
    <s v="O-COFI"/>
    <s v="FHK"/>
    <s v="Zubehör"/>
    <x v="2"/>
    <n v="1"/>
    <n v="405.41669999999999"/>
    <n v="658.98"/>
    <n v="658.98"/>
    <n v="253.5633"/>
    <n v="148.34"/>
    <n v="0.22510546602324805"/>
    <n v="1"/>
    <m/>
    <x v="0"/>
    <s v="Nein"/>
    <x v="0"/>
  </r>
  <r>
    <n v="14575385"/>
    <x v="10"/>
    <x v="0"/>
    <n v="2001553"/>
    <s v="Sofortrechnung"/>
    <s v="eam\mustafa.oezer"/>
    <x v="3"/>
    <s v="40009"/>
    <s v="Joel Otto"/>
    <x v="0"/>
    <s v="1"/>
    <s v="200230058"/>
    <x v="711"/>
    <s v="Sony Playstation 5 Pro Digital Edition 2 TB"/>
    <n v="1"/>
    <n v="671.43"/>
    <n v="898.92"/>
    <n v="898.92"/>
    <n v="227.49"/>
    <n v="83.96"/>
    <n v="25.3"/>
    <s v="V0159"/>
    <x v="12"/>
    <s v="O-COFI"/>
    <s v="FHK"/>
    <s v="Zubehör"/>
    <x v="2"/>
    <n v="1"/>
    <n v="671.43"/>
    <n v="898.92"/>
    <n v="898.92"/>
    <n v="227.49"/>
    <n v="83.96"/>
    <n v="9.3400970052952434E-2"/>
    <n v="1"/>
    <m/>
    <x v="0"/>
    <s v="Nein"/>
    <x v="0"/>
  </r>
  <r>
    <n v="14575693"/>
    <x v="10"/>
    <x v="0"/>
    <n v="2001554"/>
    <s v="Sofortrechnung"/>
    <s v="eam\mustafa.oezer"/>
    <x v="3"/>
    <s v="40009"/>
    <s v="Ilona Schröter"/>
    <x v="1"/>
    <s v="1"/>
    <s v="100303138"/>
    <x v="357"/>
    <s v="Apple iPhone 16 Pro Max 256GB"/>
    <n v="1"/>
    <n v="1082.0512000000001"/>
    <n v="1528.8"/>
    <n v="1528.8"/>
    <n v="446.74880000000002"/>
    <n v="202.66"/>
    <n v="29.22"/>
    <s v="V0159"/>
    <x v="12"/>
    <s v="O-COFI"/>
    <s v="FHK"/>
    <s v="Geräte"/>
    <x v="2"/>
    <n v="1"/>
    <n v="1082.0512000000001"/>
    <n v="1528.8"/>
    <n v="1528.8"/>
    <n v="446.74880000000002"/>
    <n v="202.66"/>
    <n v="0.13256148613291471"/>
    <n v="1"/>
    <m/>
    <x v="0"/>
    <s v="Nein"/>
    <x v="0"/>
  </r>
  <r>
    <n v="14575723"/>
    <x v="10"/>
    <x v="0"/>
    <n v="2001555"/>
    <s v="Sofortrechnung"/>
    <s v="EAM\Kai.Herzberger"/>
    <x v="4"/>
    <s v="25848"/>
    <s v="Allianz Versicherungs AG"/>
    <x v="6"/>
    <s v="1"/>
    <s v="910010001"/>
    <x v="224"/>
    <m/>
    <n v="2"/>
    <n v="0"/>
    <n v="71.75"/>
    <n v="143.5"/>
    <n v="71.75"/>
    <n v="143.5"/>
    <m/>
    <s v="V9999"/>
    <x v="2"/>
    <s v="KÜB30"/>
    <s v="FHK"/>
    <s v="Transportverluste"/>
    <x v="2"/>
    <n v="2"/>
    <n v="0"/>
    <n v="71.75"/>
    <n v="143.5"/>
    <n v="71.75"/>
    <n v="143.5"/>
    <n v="1"/>
    <n v="1"/>
    <m/>
    <x v="0"/>
    <s v="Nein"/>
    <x v="0"/>
  </r>
  <r>
    <n v="14575585"/>
    <x v="10"/>
    <x v="0"/>
    <n v="2001556"/>
    <s v="Sofortrechnung"/>
    <s v="eam\mustafa.oezer"/>
    <x v="1"/>
    <s v="23701"/>
    <s v="DastroMedia GmbH"/>
    <x v="3"/>
    <s v="1"/>
    <s v="900010024"/>
    <x v="73"/>
    <s v="Sonstiges"/>
    <n v="1"/>
    <n v="0"/>
    <n v="4.9000000000000004"/>
    <n v="4.9000000000000004"/>
    <n v="4.9000000000000004"/>
    <n v="4.9000000000000004"/>
    <m/>
    <s v="V0042"/>
    <x v="5"/>
    <s v="KABB5"/>
    <s v="GRK"/>
    <s v="Sonstige"/>
    <x v="5"/>
    <n v="1"/>
    <n v="0"/>
    <n v="4.9000000000000004"/>
    <n v="4.9000000000000004"/>
    <n v="4.9000000000000004"/>
    <n v="4.9000000000000004"/>
    <n v="1"/>
    <n v="1"/>
    <m/>
    <x v="2"/>
    <s v="Ja"/>
    <x v="0"/>
  </r>
  <r>
    <n v="14575585"/>
    <x v="10"/>
    <x v="0"/>
    <n v="2001556"/>
    <s v="Sofortrechnung"/>
    <s v="eam\mustafa.oezer"/>
    <x v="1"/>
    <s v="23701"/>
    <s v="DastroMedia GmbH"/>
    <x v="1"/>
    <s v="2"/>
    <s v="101690302"/>
    <x v="707"/>
    <s v="Xiaomi 14 5G 12GB/512GB"/>
    <n v="1"/>
    <n v="529"/>
    <n v="549"/>
    <n v="549"/>
    <n v="20"/>
    <n v="20"/>
    <n v="3.64"/>
    <s v="V0042"/>
    <x v="5"/>
    <s v="KABB5"/>
    <s v="GRK"/>
    <s v="Geräte"/>
    <x v="5"/>
    <n v="1"/>
    <n v="529"/>
    <n v="549"/>
    <n v="549"/>
    <n v="20"/>
    <n v="20"/>
    <n v="3.6429872495446269E-2"/>
    <n v="1"/>
    <m/>
    <x v="0"/>
    <s v="Nein"/>
    <x v="0"/>
  </r>
  <r>
    <n v="14574956"/>
    <x v="10"/>
    <x v="0"/>
    <n v="2001557"/>
    <s v="Sofortrechnung"/>
    <s v="eam\mustafa.oezer"/>
    <x v="0"/>
    <s v="30749"/>
    <s v="Lemon Technologies GmbH"/>
    <x v="1"/>
    <s v="1"/>
    <s v="100060692"/>
    <x v="271"/>
    <s v="Google Pixel 9 Pro 256GB"/>
    <n v="1"/>
    <n v="829.95"/>
    <n v="809"/>
    <n v="809"/>
    <n v="-20.95"/>
    <n v="-20.95"/>
    <n v="-2.58"/>
    <s v="V0012"/>
    <x v="1"/>
    <s v="KPUD"/>
    <s v="EXP"/>
    <s v="Geräte"/>
    <x v="1"/>
    <n v="1"/>
    <n v="829.95"/>
    <n v="809"/>
    <n v="809"/>
    <n v="-20.95"/>
    <n v="-20.95"/>
    <n v="-2.5896168108776266E-2"/>
    <n v="1"/>
    <m/>
    <x v="0"/>
    <s v="Nein"/>
    <x v="1"/>
  </r>
  <r>
    <n v="14574956"/>
    <x v="10"/>
    <x v="0"/>
    <n v="2001557"/>
    <s v="Sofortrechnung"/>
    <s v="eam\mustafa.oezer"/>
    <x v="0"/>
    <s v="30749"/>
    <s v="Lemon Technologies GmbH"/>
    <x v="1"/>
    <s v="2"/>
    <s v="101280001"/>
    <x v="125"/>
    <s v="CAT S75 128GB"/>
    <n v="1"/>
    <n v="218.56469999999999"/>
    <n v="259"/>
    <n v="259"/>
    <n v="40.435299999999998"/>
    <n v="40.44"/>
    <n v="15.61"/>
    <s v="V0012"/>
    <x v="1"/>
    <s v="KPUD"/>
    <s v="EXP"/>
    <s v="Geräte"/>
    <x v="1"/>
    <n v="1"/>
    <n v="218.56469999999999"/>
    <n v="259"/>
    <n v="259"/>
    <n v="40.435299999999998"/>
    <n v="40.44"/>
    <n v="0.15613899613899612"/>
    <n v="1"/>
    <m/>
    <x v="0"/>
    <s v="Nein"/>
    <x v="0"/>
  </r>
  <r>
    <n v="14575349"/>
    <x v="10"/>
    <x v="0"/>
    <n v="2001558"/>
    <s v="Sofortrechnung"/>
    <s v="eam\mustafa.oezer"/>
    <x v="0"/>
    <s v="30749"/>
    <s v="Lemon Technologies GmbH"/>
    <x v="1"/>
    <s v="1"/>
    <s v="100050287"/>
    <x v="96"/>
    <s v="Motorola Moto G75 5G 256GB"/>
    <n v="1"/>
    <n v="181"/>
    <n v="191"/>
    <n v="191"/>
    <n v="10"/>
    <n v="10"/>
    <n v="5.23"/>
    <s v="V0012"/>
    <x v="1"/>
    <s v="KPUD"/>
    <s v="EXP"/>
    <s v="Geräte"/>
    <x v="1"/>
    <n v="1"/>
    <n v="181"/>
    <n v="191"/>
    <n v="191"/>
    <n v="10"/>
    <n v="10"/>
    <n v="5.2356020942408377E-2"/>
    <n v="1"/>
    <m/>
    <x v="0"/>
    <s v="Nein"/>
    <x v="0"/>
  </r>
  <r>
    <n v="14575349"/>
    <x v="10"/>
    <x v="0"/>
    <n v="2001558"/>
    <s v="Sofortrechnung"/>
    <s v="eam\mustafa.oezer"/>
    <x v="0"/>
    <s v="30749"/>
    <s v="Lemon Technologies GmbH"/>
    <x v="1"/>
    <s v="2"/>
    <s v="101030424"/>
    <x v="393"/>
    <s v="Samsung X210N Tab A9+ 128GB [WiFi]"/>
    <n v="1"/>
    <n v="164.9"/>
    <n v="178"/>
    <n v="178"/>
    <n v="13.1"/>
    <n v="13.1"/>
    <n v="7.35"/>
    <s v="V0012"/>
    <x v="1"/>
    <s v="KPUD"/>
    <s v="EXP"/>
    <s v="Geräte"/>
    <x v="1"/>
    <n v="1"/>
    <n v="164.9"/>
    <n v="178"/>
    <n v="178"/>
    <n v="13.1"/>
    <n v="13.1"/>
    <n v="7.3595505617977522E-2"/>
    <n v="1"/>
    <m/>
    <x v="0"/>
    <s v="Nein"/>
    <x v="0"/>
  </r>
  <r>
    <n v="14567943"/>
    <x v="10"/>
    <x v="0"/>
    <n v="2001559"/>
    <s v="Sofortrechnung"/>
    <s v="Yasar.Yigitbilek"/>
    <x v="0"/>
    <s v="30933"/>
    <s v="LARGO SA"/>
    <x v="1"/>
    <s v="1"/>
    <s v="100034506"/>
    <x v="249"/>
    <s v="Samsung A236B A23 5G 128GB EE"/>
    <n v="100"/>
    <n v="149"/>
    <n v="159"/>
    <n v="15900"/>
    <n v="10"/>
    <n v="1000"/>
    <n v="6.28"/>
    <s v="V0023"/>
    <x v="3"/>
    <s v="VKASSE"/>
    <s v="EXP"/>
    <s v="Geräte"/>
    <x v="3"/>
    <n v="100"/>
    <n v="149"/>
    <n v="159"/>
    <n v="15900"/>
    <n v="10"/>
    <n v="1000"/>
    <n v="6.2893081761006289E-2"/>
    <n v="1"/>
    <m/>
    <x v="0"/>
    <s v="Nein"/>
    <x v="0"/>
  </r>
  <r>
    <n v="14575535"/>
    <x v="10"/>
    <x v="0"/>
    <n v="2001560"/>
    <s v="Sofortrechnung"/>
    <s v="EAM\Erdal.Bircan"/>
    <x v="0"/>
    <s v="29130"/>
    <s v="Revitalise Technology Ltd"/>
    <x v="1"/>
    <s v="1"/>
    <s v="100034578"/>
    <x v="470"/>
    <s v="Samsung A356B A35 5G 128GB EE"/>
    <n v="50"/>
    <n v="197.0719"/>
    <n v="215"/>
    <n v="10750"/>
    <n v="17.928100000000001"/>
    <n v="896.4"/>
    <n v="8.33"/>
    <s v="V0023"/>
    <x v="3"/>
    <s v="KPUD"/>
    <s v="EXP"/>
    <s v="Geräte"/>
    <x v="3"/>
    <n v="50"/>
    <n v="197.0719"/>
    <n v="215"/>
    <n v="10750"/>
    <n v="17.928100000000001"/>
    <n v="896.4"/>
    <n v="8.3386046511627898E-2"/>
    <n v="1"/>
    <m/>
    <x v="0"/>
    <s v="Nein"/>
    <x v="0"/>
  </r>
  <r>
    <n v="14575545"/>
    <x v="10"/>
    <x v="0"/>
    <n v="2001561"/>
    <s v="Sofortrechnung"/>
    <s v="eam\mustafa.oezer"/>
    <x v="2"/>
    <s v="30921"/>
    <s v="Mobilfunk Oase"/>
    <x v="1"/>
    <s v="1"/>
    <s v="101690236"/>
    <x v="123"/>
    <s v="Xiaomi Redmi Note 13 Pro+ 5G 8GB/256GB"/>
    <n v="1"/>
    <n v="233.6053"/>
    <n v="249"/>
    <n v="249"/>
    <n v="15.3947"/>
    <n v="15.39"/>
    <n v="6.18"/>
    <s v="V0162"/>
    <x v="8"/>
    <s v="KABB0"/>
    <s v="FHK"/>
    <s v="Geräte"/>
    <x v="2"/>
    <n v="1"/>
    <n v="233.6053"/>
    <n v="249"/>
    <n v="249"/>
    <n v="15.3947"/>
    <n v="15.39"/>
    <n v="6.1807228915662656E-2"/>
    <n v="1"/>
    <m/>
    <x v="0"/>
    <s v="Nein"/>
    <x v="0"/>
  </r>
  <r>
    <n v="14575545"/>
    <x v="10"/>
    <x v="0"/>
    <n v="2001561"/>
    <s v="Sofortrechnung"/>
    <s v="eam\mustafa.oezer"/>
    <x v="2"/>
    <s v="30921"/>
    <s v="Mobilfunk Oase"/>
    <x v="1"/>
    <s v="2"/>
    <s v="100034603"/>
    <x v="19"/>
    <s v="Samsung A166B A16 5G 128GB"/>
    <n v="1"/>
    <n v="143.50120000000001"/>
    <n v="157"/>
    <n v="157"/>
    <n v="13.498799999999999"/>
    <n v="13.5"/>
    <n v="8.59"/>
    <s v="V0162"/>
    <x v="8"/>
    <s v="KABB0"/>
    <s v="FHK"/>
    <s v="Geräte"/>
    <x v="2"/>
    <n v="1"/>
    <n v="143.50120000000001"/>
    <n v="157"/>
    <n v="157"/>
    <n v="13.498799999999999"/>
    <n v="13.5"/>
    <n v="8.598726114649681E-2"/>
    <n v="1"/>
    <m/>
    <x v="0"/>
    <s v="Nein"/>
    <x v="0"/>
  </r>
  <r>
    <n v="14575545"/>
    <x v="10"/>
    <x v="0"/>
    <n v="2001561"/>
    <s v="Sofortrechnung"/>
    <s v="eam\mustafa.oezer"/>
    <x v="2"/>
    <s v="30921"/>
    <s v="Mobilfunk Oase"/>
    <x v="1"/>
    <s v="3"/>
    <s v="100034604"/>
    <x v="128"/>
    <s v="Samsung A166B A16 5G 128GB"/>
    <n v="1"/>
    <n v="157.57689999999999"/>
    <n v="157"/>
    <n v="157"/>
    <n v="-0.57689999999999997"/>
    <n v="-0.57999999999999996"/>
    <n v="-0.36"/>
    <s v="V0162"/>
    <x v="8"/>
    <s v="KABB0"/>
    <s v="FHK"/>
    <s v="Geräte"/>
    <x v="2"/>
    <n v="1"/>
    <n v="157.57689999999999"/>
    <n v="157"/>
    <n v="157"/>
    <n v="-0.57689999999999997"/>
    <n v="-0.57999999999999996"/>
    <n v="-3.6942675159235667E-3"/>
    <n v="1"/>
    <m/>
    <x v="0"/>
    <s v="Nein"/>
    <x v="1"/>
  </r>
  <r>
    <n v="14575714"/>
    <x v="10"/>
    <x v="0"/>
    <n v="2001562"/>
    <s v="Sofortrechnung"/>
    <s v="eam\mustafa.oezer"/>
    <x v="1"/>
    <s v="30004"/>
    <s v="METRO Markets GmbH"/>
    <x v="3"/>
    <s v="1"/>
    <s v="900010024"/>
    <x v="73"/>
    <s v="Sonstiges"/>
    <n v="1"/>
    <n v="0"/>
    <n v="6.35"/>
    <n v="6.35"/>
    <n v="6.35"/>
    <n v="6.35"/>
    <m/>
    <s v="V0042"/>
    <x v="5"/>
    <s v="KÜB60"/>
    <s v="GRK"/>
    <s v="Sonstige"/>
    <x v="5"/>
    <n v="1"/>
    <n v="0"/>
    <n v="6.35"/>
    <n v="6.35"/>
    <n v="6.35"/>
    <n v="6.35"/>
    <n v="1"/>
    <n v="1"/>
    <m/>
    <x v="2"/>
    <s v="Ja"/>
    <x v="0"/>
  </r>
  <r>
    <n v="14575714"/>
    <x v="10"/>
    <x v="0"/>
    <n v="2001562"/>
    <s v="Sofortrechnung"/>
    <s v="eam\mustafa.oezer"/>
    <x v="1"/>
    <s v="30004"/>
    <s v="METRO Markets GmbH"/>
    <x v="0"/>
    <s v="2"/>
    <s v="200060010"/>
    <x v="254"/>
    <s v="Google Pixel Buds Pro"/>
    <n v="1"/>
    <n v="78.2"/>
    <n v="81.5"/>
    <n v="81.5"/>
    <n v="3.3"/>
    <n v="3.3"/>
    <n v="4.04"/>
    <s v="V0042"/>
    <x v="5"/>
    <s v="KÜB60"/>
    <s v="GRK"/>
    <s v="Zubehör"/>
    <x v="5"/>
    <n v="1"/>
    <n v="78.2"/>
    <n v="81.5"/>
    <n v="81.5"/>
    <n v="3.3"/>
    <n v="3.3"/>
    <n v="4.0490797546012265E-2"/>
    <n v="1"/>
    <m/>
    <x v="0"/>
    <s v="Nein"/>
    <x v="0"/>
  </r>
  <r>
    <n v="14575521"/>
    <x v="10"/>
    <x v="0"/>
    <n v="2001563"/>
    <s v="Sofortrechnung"/>
    <s v="eam\bekir.ahmed"/>
    <x v="0"/>
    <s v="24690"/>
    <s v="LABTECH LTDA"/>
    <x v="3"/>
    <s v="1"/>
    <s v="900010011"/>
    <x v="36"/>
    <s v="Sonstiges"/>
    <n v="1"/>
    <n v="0"/>
    <n v="150"/>
    <n v="150"/>
    <n v="150"/>
    <n v="150"/>
    <m/>
    <s v="V0027"/>
    <x v="9"/>
    <s v="KPUD"/>
    <s v="EXP"/>
    <s v="Sonstige"/>
    <x v="7"/>
    <n v="1"/>
    <n v="0"/>
    <n v="150"/>
    <n v="150"/>
    <n v="150"/>
    <n v="150"/>
    <n v="1"/>
    <n v="1"/>
    <m/>
    <x v="2"/>
    <s v="Ja"/>
    <x v="0"/>
  </r>
  <r>
    <n v="14575521"/>
    <x v="10"/>
    <x v="0"/>
    <n v="2001563"/>
    <s v="Sofortrechnung"/>
    <s v="eam\bekir.ahmed"/>
    <x v="0"/>
    <s v="24690"/>
    <s v="LABTECH LTDA"/>
    <x v="1"/>
    <s v="2"/>
    <s v="100034460"/>
    <x v="738"/>
    <s v="Samsung X710N Tab S9 128GB [WiFi]"/>
    <n v="5"/>
    <n v="541"/>
    <n v="469"/>
    <n v="2345"/>
    <n v="-72"/>
    <n v="-360"/>
    <n v="-15.35"/>
    <s v="V0027"/>
    <x v="9"/>
    <s v="KPUD"/>
    <s v="EXP"/>
    <s v="Geräte"/>
    <x v="7"/>
    <n v="5"/>
    <n v="541"/>
    <n v="469"/>
    <n v="2345"/>
    <n v="-72"/>
    <n v="-360"/>
    <n v="-0.15351812366737741"/>
    <n v="1"/>
    <m/>
    <x v="0"/>
    <s v="Nein"/>
    <x v="1"/>
  </r>
  <r>
    <n v="14575521"/>
    <x v="10"/>
    <x v="0"/>
    <n v="2001563"/>
    <s v="Sofortrechnung"/>
    <s v="eam\bekir.ahmed"/>
    <x v="0"/>
    <s v="24690"/>
    <s v="LABTECH LTDA"/>
    <x v="1"/>
    <s v="3"/>
    <s v="101030433"/>
    <x v="700"/>
    <s v="Samsung X306B Tab Active5 5G 128GB EE"/>
    <n v="5"/>
    <n v="322.90910000000002"/>
    <n v="339"/>
    <n v="1695"/>
    <n v="16.090900000000001"/>
    <n v="80.45"/>
    <n v="4.74"/>
    <s v="V0027"/>
    <x v="9"/>
    <s v="KPUD"/>
    <s v="EXP"/>
    <s v="Geräte"/>
    <x v="7"/>
    <n v="5"/>
    <n v="322.90910000000002"/>
    <n v="339"/>
    <n v="1695"/>
    <n v="16.090900000000001"/>
    <n v="80.45"/>
    <n v="4.7463126843657819E-2"/>
    <n v="1"/>
    <m/>
    <x v="0"/>
    <s v="Nein"/>
    <x v="0"/>
  </r>
  <r>
    <n v="14575521"/>
    <x v="10"/>
    <x v="0"/>
    <n v="2001563"/>
    <s v="Sofortrechnung"/>
    <s v="eam\bekir.ahmed"/>
    <x v="0"/>
    <s v="24690"/>
    <s v="LABTECH LTDA"/>
    <x v="1"/>
    <s v="4"/>
    <s v="101030663"/>
    <x v="175"/>
    <s v="Samsung X920N Tab S10 Ultra 256GB [WiFi]"/>
    <n v="2"/>
    <n v="770"/>
    <n v="809"/>
    <n v="1618"/>
    <n v="39"/>
    <n v="78"/>
    <n v="4.82"/>
    <s v="V0027"/>
    <x v="9"/>
    <s v="KPUD"/>
    <s v="EXP"/>
    <s v="Geräte"/>
    <x v="7"/>
    <n v="2"/>
    <n v="770"/>
    <n v="809"/>
    <n v="1618"/>
    <n v="39"/>
    <n v="78"/>
    <n v="4.8207663782447466E-2"/>
    <n v="1"/>
    <m/>
    <x v="0"/>
    <s v="Nein"/>
    <x v="0"/>
  </r>
  <r>
    <n v="14575521"/>
    <x v="10"/>
    <x v="0"/>
    <n v="2001563"/>
    <s v="Sofortrechnung"/>
    <s v="eam\bekir.ahmed"/>
    <x v="0"/>
    <s v="24690"/>
    <s v="LABTECH LTDA"/>
    <x v="1"/>
    <s v="5"/>
    <s v="101030666"/>
    <x v="739"/>
    <s v="Samsung X926N Tab S10 Ultra 5G 256GB"/>
    <n v="2"/>
    <n v="880"/>
    <n v="888"/>
    <n v="1776"/>
    <n v="8"/>
    <n v="16"/>
    <n v="0.9"/>
    <s v="V0027"/>
    <x v="9"/>
    <s v="KPUD"/>
    <s v="EXP"/>
    <s v="Geräte"/>
    <x v="7"/>
    <n v="2"/>
    <n v="880"/>
    <n v="888"/>
    <n v="1776"/>
    <n v="8"/>
    <n v="16"/>
    <n v="9.0090090090090089E-3"/>
    <n v="1"/>
    <m/>
    <x v="0"/>
    <s v="Nein"/>
    <x v="0"/>
  </r>
  <r>
    <n v="14575521"/>
    <x v="10"/>
    <x v="0"/>
    <n v="2001563"/>
    <s v="Sofortrechnung"/>
    <s v="eam\bekir.ahmed"/>
    <x v="0"/>
    <s v="24690"/>
    <s v="LABTECH LTDA"/>
    <x v="1"/>
    <s v="6"/>
    <s v="101030092"/>
    <x v="269"/>
    <s v="Samsung P613N Tab S6 lite 2022 64GB [WiFi]"/>
    <n v="8"/>
    <n v="171.95509999999999"/>
    <n v="187"/>
    <n v="1496"/>
    <n v="15.0449"/>
    <n v="120.36"/>
    <n v="8.0399999999999991"/>
    <s v="V0027"/>
    <x v="9"/>
    <s v="KPUD"/>
    <s v="EXP"/>
    <s v="Geräte"/>
    <x v="7"/>
    <n v="8"/>
    <n v="171.95509999999999"/>
    <n v="187"/>
    <n v="1496"/>
    <n v="15.0449"/>
    <n v="120.36"/>
    <n v="8.0454545454545459E-2"/>
    <n v="1"/>
    <m/>
    <x v="0"/>
    <s v="Nein"/>
    <x v="0"/>
  </r>
  <r>
    <n v="14575521"/>
    <x v="10"/>
    <x v="0"/>
    <n v="2001563"/>
    <s v="Sofortrechnung"/>
    <s v="eam\bekir.ahmed"/>
    <x v="0"/>
    <s v="24690"/>
    <s v="LABTECH LTDA"/>
    <x v="1"/>
    <s v="7"/>
    <s v="101030332"/>
    <x v="581"/>
    <s v="Samsung X516B Tab S9 FE 5G 128GB"/>
    <n v="1"/>
    <n v="368"/>
    <n v="395"/>
    <n v="395"/>
    <n v="27"/>
    <n v="27"/>
    <n v="6.83"/>
    <s v="V0027"/>
    <x v="9"/>
    <s v="KPUD"/>
    <s v="EXP"/>
    <s v="Geräte"/>
    <x v="7"/>
    <n v="1"/>
    <n v="368"/>
    <n v="395"/>
    <n v="395"/>
    <n v="27"/>
    <n v="27"/>
    <n v="6.8354430379746839E-2"/>
    <n v="1"/>
    <m/>
    <x v="0"/>
    <s v="Nein"/>
    <x v="0"/>
  </r>
  <r>
    <n v="14575521"/>
    <x v="10"/>
    <x v="0"/>
    <n v="2001563"/>
    <s v="Sofortrechnung"/>
    <s v="eam\bekir.ahmed"/>
    <x v="0"/>
    <s v="24690"/>
    <s v="LABTECH LTDA"/>
    <x v="1"/>
    <s v="8"/>
    <s v="100034614"/>
    <x v="29"/>
    <s v="Samsung X510N Tab S9 FE 256GB [WiFi]"/>
    <n v="5"/>
    <n v="332"/>
    <n v="359"/>
    <n v="1795"/>
    <n v="27"/>
    <n v="135"/>
    <n v="7.52"/>
    <s v="V0027"/>
    <x v="9"/>
    <s v="KPUD"/>
    <s v="EXP"/>
    <s v="Geräte"/>
    <x v="7"/>
    <n v="5"/>
    <n v="332"/>
    <n v="359"/>
    <n v="1795"/>
    <n v="27"/>
    <n v="135"/>
    <n v="7.5208913649025072E-2"/>
    <n v="1"/>
    <m/>
    <x v="0"/>
    <s v="Nein"/>
    <x v="0"/>
  </r>
  <r>
    <n v="14575521"/>
    <x v="10"/>
    <x v="0"/>
    <n v="2001563"/>
    <s v="Sofortrechnung"/>
    <s v="eam\bekir.ahmed"/>
    <x v="0"/>
    <s v="24690"/>
    <s v="LABTECH LTDA"/>
    <x v="1"/>
    <s v="9"/>
    <s v="101030526"/>
    <x v="628"/>
    <s v="Samsung X110N Tab A9 128GB [WiFi]"/>
    <n v="20"/>
    <n v="117"/>
    <n v="129"/>
    <n v="2580"/>
    <n v="12"/>
    <n v="240"/>
    <n v="9.3000000000000007"/>
    <s v="V0027"/>
    <x v="9"/>
    <s v="KPUD"/>
    <s v="EXP"/>
    <s v="Geräte"/>
    <x v="7"/>
    <n v="20"/>
    <n v="117"/>
    <n v="129"/>
    <n v="2580"/>
    <n v="12"/>
    <n v="240"/>
    <n v="9.3023255813953487E-2"/>
    <n v="1"/>
    <m/>
    <x v="0"/>
    <s v="Nein"/>
    <x v="0"/>
  </r>
  <r>
    <n v="14575521"/>
    <x v="10"/>
    <x v="0"/>
    <n v="2001563"/>
    <s v="Sofortrechnung"/>
    <s v="eam\bekir.ahmed"/>
    <x v="0"/>
    <s v="24690"/>
    <s v="LABTECH LTDA"/>
    <x v="1"/>
    <s v="10"/>
    <s v="101030331"/>
    <x v="514"/>
    <s v="Samsung X516B Tab S9 FE 5G 128GB"/>
    <n v="3"/>
    <n v="368"/>
    <n v="395"/>
    <n v="1185"/>
    <n v="27"/>
    <n v="81"/>
    <n v="6.83"/>
    <s v="V0027"/>
    <x v="9"/>
    <s v="KPUD"/>
    <s v="EXP"/>
    <s v="Geräte"/>
    <x v="7"/>
    <n v="3"/>
    <n v="368"/>
    <n v="395"/>
    <n v="1185"/>
    <n v="27"/>
    <n v="81"/>
    <n v="6.8354430379746839E-2"/>
    <n v="1"/>
    <m/>
    <x v="0"/>
    <s v="Nein"/>
    <x v="0"/>
  </r>
  <r>
    <n v="14575521"/>
    <x v="10"/>
    <x v="0"/>
    <n v="2001563"/>
    <s v="Sofortrechnung"/>
    <s v="eam\bekir.ahmed"/>
    <x v="0"/>
    <s v="24690"/>
    <s v="LABTECH LTDA"/>
    <x v="1"/>
    <s v="11"/>
    <s v="100034625"/>
    <x v="740"/>
    <s v="Samsung X516B Tab S9 FE 5G 128GB"/>
    <n v="10"/>
    <n v="374"/>
    <n v="395"/>
    <n v="3950"/>
    <n v="21"/>
    <n v="210"/>
    <n v="5.31"/>
    <s v="V0027"/>
    <x v="9"/>
    <s v="KPUD"/>
    <s v="EXP"/>
    <s v="Geräte"/>
    <x v="7"/>
    <n v="10"/>
    <n v="374"/>
    <n v="395"/>
    <n v="3950"/>
    <n v="21"/>
    <n v="210"/>
    <n v="5.3164556962025315E-2"/>
    <n v="1"/>
    <m/>
    <x v="0"/>
    <s v="Nein"/>
    <x v="0"/>
  </r>
  <r>
    <n v="14575521"/>
    <x v="10"/>
    <x v="0"/>
    <n v="2001563"/>
    <s v="Sofortrechnung"/>
    <s v="eam\bekir.ahmed"/>
    <x v="0"/>
    <s v="24690"/>
    <s v="LABTECH LTDA"/>
    <x v="1"/>
    <s v="12"/>
    <s v="101030628"/>
    <x v="706"/>
    <s v="Samsung X820N Tab S10+ 256GB [WiFi]"/>
    <n v="5"/>
    <n v="638"/>
    <n v="699"/>
    <n v="3495"/>
    <n v="61"/>
    <n v="305"/>
    <n v="8.7200000000000006"/>
    <s v="V0027"/>
    <x v="9"/>
    <s v="KPUD"/>
    <s v="EXP"/>
    <s v="Geräte"/>
    <x v="7"/>
    <n v="5"/>
    <n v="638"/>
    <n v="699"/>
    <n v="3495"/>
    <n v="61"/>
    <n v="305"/>
    <n v="8.7267525035765375E-2"/>
    <n v="1"/>
    <m/>
    <x v="0"/>
    <s v="Nein"/>
    <x v="0"/>
  </r>
  <r>
    <n v="14575521"/>
    <x v="10"/>
    <x v="0"/>
    <n v="2001563"/>
    <s v="Sofortrechnung"/>
    <s v="eam\bekir.ahmed"/>
    <x v="0"/>
    <s v="24690"/>
    <s v="LABTECH LTDA"/>
    <x v="1"/>
    <s v="13"/>
    <s v="100034576"/>
    <x v="509"/>
    <s v="Samsung X115N Tab A9 LTE 64GB"/>
    <n v="20"/>
    <n v="116.5"/>
    <n v="117"/>
    <n v="2340"/>
    <n v="0.5"/>
    <n v="10"/>
    <n v="0.42"/>
    <s v="V0027"/>
    <x v="9"/>
    <s v="KPUD"/>
    <s v="EXP"/>
    <s v="Geräte"/>
    <x v="7"/>
    <n v="20"/>
    <n v="116.5"/>
    <n v="117"/>
    <n v="2340"/>
    <n v="0.5"/>
    <n v="10"/>
    <n v="4.2735042735042739E-3"/>
    <n v="1"/>
    <m/>
    <x v="0"/>
    <s v="Nein"/>
    <x v="0"/>
  </r>
  <r>
    <n v="14575521"/>
    <x v="10"/>
    <x v="0"/>
    <n v="2001563"/>
    <s v="Sofortrechnung"/>
    <s v="eam\bekir.ahmed"/>
    <x v="0"/>
    <s v="24690"/>
    <s v="LABTECH LTDA"/>
    <x v="1"/>
    <s v="14"/>
    <s v="100034470"/>
    <x v="622"/>
    <s v="Samsung X110N Tab A9 64GB [WiFi]"/>
    <n v="10"/>
    <n v="91"/>
    <n v="98"/>
    <n v="980"/>
    <n v="7"/>
    <n v="70"/>
    <n v="7.14"/>
    <s v="V0027"/>
    <x v="9"/>
    <s v="KPUD"/>
    <s v="EXP"/>
    <s v="Geräte"/>
    <x v="7"/>
    <n v="10"/>
    <n v="91"/>
    <n v="98"/>
    <n v="980"/>
    <n v="7"/>
    <n v="70"/>
    <n v="7.1428571428571425E-2"/>
    <n v="1"/>
    <m/>
    <x v="0"/>
    <s v="Nein"/>
    <x v="0"/>
  </r>
  <r>
    <n v="14575521"/>
    <x v="10"/>
    <x v="0"/>
    <n v="2001563"/>
    <s v="Sofortrechnung"/>
    <s v="eam\bekir.ahmed"/>
    <x v="0"/>
    <s v="24690"/>
    <s v="LABTECH LTDA"/>
    <x v="1"/>
    <s v="15"/>
    <s v="101030408"/>
    <x v="204"/>
    <s v="Samsung X110N Tab A9 64GB [WiFi]"/>
    <n v="20"/>
    <n v="90.957800000000006"/>
    <n v="98"/>
    <n v="1960"/>
    <n v="7.0422000000000002"/>
    <n v="140.84"/>
    <n v="7.18"/>
    <s v="V0027"/>
    <x v="9"/>
    <s v="KPUD"/>
    <s v="EXP"/>
    <s v="Geräte"/>
    <x v="7"/>
    <n v="20"/>
    <n v="90.957800000000006"/>
    <n v="98"/>
    <n v="1960"/>
    <n v="7.0422000000000002"/>
    <n v="140.84"/>
    <n v="7.1857142857142856E-2"/>
    <n v="1"/>
    <m/>
    <x v="0"/>
    <s v="Nein"/>
    <x v="0"/>
  </r>
  <r>
    <n v="14575521"/>
    <x v="10"/>
    <x v="0"/>
    <n v="2001563"/>
    <s v="Sofortrechnung"/>
    <s v="eam\bekir.ahmed"/>
    <x v="0"/>
    <s v="24690"/>
    <s v="LABTECH LTDA"/>
    <x v="1"/>
    <s v="16"/>
    <s v="101030410"/>
    <x v="701"/>
    <s v="Samsung X216B Tab A9+ 5G 64GB"/>
    <n v="20"/>
    <n v="164.9"/>
    <n v="179"/>
    <n v="3580"/>
    <n v="14.1"/>
    <n v="282"/>
    <n v="7.87"/>
    <s v="V0027"/>
    <x v="9"/>
    <s v="KPUD"/>
    <s v="EXP"/>
    <s v="Geräte"/>
    <x v="7"/>
    <n v="20"/>
    <n v="164.9"/>
    <n v="179"/>
    <n v="3580"/>
    <n v="14.1"/>
    <n v="282"/>
    <n v="7.8770949720670391E-2"/>
    <n v="1"/>
    <m/>
    <x v="0"/>
    <s v="Nein"/>
    <x v="0"/>
  </r>
  <r>
    <n v="14575521"/>
    <x v="10"/>
    <x v="0"/>
    <n v="2001563"/>
    <s v="Sofortrechnung"/>
    <s v="eam\bekir.ahmed"/>
    <x v="0"/>
    <s v="24690"/>
    <s v="LABTECH LTDA"/>
    <x v="1"/>
    <s v="17"/>
    <s v="101030424"/>
    <x v="393"/>
    <s v="Samsung X210N Tab A9+ 128GB [WiFi]"/>
    <n v="20"/>
    <n v="164.9"/>
    <n v="179"/>
    <n v="3580"/>
    <n v="14.1"/>
    <n v="282"/>
    <n v="7.87"/>
    <s v="V0027"/>
    <x v="9"/>
    <s v="KPUD"/>
    <s v="EXP"/>
    <s v="Geräte"/>
    <x v="7"/>
    <n v="20"/>
    <n v="164.9"/>
    <n v="179"/>
    <n v="3580"/>
    <n v="14.1"/>
    <n v="282"/>
    <n v="7.8770949720670391E-2"/>
    <n v="1"/>
    <m/>
    <x v="0"/>
    <s v="Nein"/>
    <x v="0"/>
  </r>
  <r>
    <n v="14575521"/>
    <x v="10"/>
    <x v="0"/>
    <n v="2001563"/>
    <s v="Sofortrechnung"/>
    <s v="eam\bekir.ahmed"/>
    <x v="0"/>
    <s v="24690"/>
    <s v="LABTECH LTDA"/>
    <x v="1"/>
    <s v="18"/>
    <s v="100034512"/>
    <x v="113"/>
    <s v="Samsung X216B Tab A9+ 5G 128GB"/>
    <n v="20"/>
    <n v="202"/>
    <n v="205"/>
    <n v="4100"/>
    <n v="3"/>
    <n v="60"/>
    <n v="1.46"/>
    <s v="V0027"/>
    <x v="9"/>
    <s v="KPUD"/>
    <s v="EXP"/>
    <s v="Geräte"/>
    <x v="7"/>
    <n v="20"/>
    <n v="202"/>
    <n v="205"/>
    <n v="4100"/>
    <n v="3"/>
    <n v="60"/>
    <n v="1.4634146341463415E-2"/>
    <n v="1"/>
    <m/>
    <x v="0"/>
    <s v="Nein"/>
    <x v="0"/>
  </r>
  <r>
    <n v="14575732"/>
    <x v="10"/>
    <x v="0"/>
    <n v="2001564"/>
    <s v="Sofortrechnung"/>
    <s v="eam\bekir.ahmed"/>
    <x v="1"/>
    <s v="21338"/>
    <s v="faro-com GmbH &amp; Co. KG"/>
    <x v="1"/>
    <s v="1"/>
    <s v="100303126"/>
    <x v="333"/>
    <s v="Apple iPhone 16 Pro 256GB"/>
    <n v="3"/>
    <n v="990"/>
    <n v="1005"/>
    <n v="3015"/>
    <n v="15"/>
    <n v="45"/>
    <n v="1.49"/>
    <s v="V0012"/>
    <x v="1"/>
    <s v="KÜB0"/>
    <s v="GRK"/>
    <s v="Geräte"/>
    <x v="1"/>
    <n v="3"/>
    <n v="990"/>
    <n v="1005"/>
    <n v="3015"/>
    <n v="15"/>
    <n v="45"/>
    <n v="1.4925373134328358E-2"/>
    <n v="1"/>
    <m/>
    <x v="0"/>
    <s v="Nein"/>
    <x v="0"/>
  </r>
  <r>
    <n v="14575732"/>
    <x v="10"/>
    <x v="0"/>
    <n v="2001564"/>
    <s v="Sofortrechnung"/>
    <s v="eam\bekir.ahmed"/>
    <x v="1"/>
    <s v="21338"/>
    <s v="faro-com GmbH &amp; Co. KG"/>
    <x v="1"/>
    <s v="2"/>
    <s v="101690302"/>
    <x v="707"/>
    <s v="Xiaomi 14 5G 12GB/512GB"/>
    <n v="4"/>
    <n v="529"/>
    <n v="544"/>
    <n v="2176"/>
    <n v="15"/>
    <n v="60"/>
    <n v="2.75"/>
    <s v="V0012"/>
    <x v="1"/>
    <s v="KÜB0"/>
    <s v="GRK"/>
    <s v="Geräte"/>
    <x v="1"/>
    <n v="4"/>
    <n v="529"/>
    <n v="544"/>
    <n v="2176"/>
    <n v="15"/>
    <n v="60"/>
    <n v="2.7573529411764705E-2"/>
    <n v="1"/>
    <m/>
    <x v="0"/>
    <s v="Nein"/>
    <x v="0"/>
  </r>
  <r>
    <n v="14575732"/>
    <x v="10"/>
    <x v="0"/>
    <n v="2001564"/>
    <s v="Sofortrechnung"/>
    <s v="eam\bekir.ahmed"/>
    <x v="1"/>
    <s v="21338"/>
    <s v="faro-com GmbH &amp; Co. KG"/>
    <x v="1"/>
    <s v="3"/>
    <s v="100050298"/>
    <x v="664"/>
    <s v="Motorola Moto G05 64GB"/>
    <n v="8"/>
    <n v="84.56"/>
    <n v="87.5"/>
    <n v="700"/>
    <n v="2.94"/>
    <n v="23.52"/>
    <n v="3.36"/>
    <s v="V0012"/>
    <x v="1"/>
    <s v="KÜB0"/>
    <s v="GRK"/>
    <s v="Geräte"/>
    <x v="1"/>
    <n v="8"/>
    <n v="84.56"/>
    <n v="87.5"/>
    <n v="700"/>
    <n v="2.94"/>
    <n v="23.52"/>
    <n v="3.3599999999999998E-2"/>
    <n v="1"/>
    <m/>
    <x v="0"/>
    <s v="Nein"/>
    <x v="0"/>
  </r>
  <r>
    <n v="14575732"/>
    <x v="10"/>
    <x v="0"/>
    <n v="2001564"/>
    <s v="Sofortrechnung"/>
    <s v="eam\bekir.ahmed"/>
    <x v="1"/>
    <s v="21338"/>
    <s v="faro-com GmbH &amp; Co. KG"/>
    <x v="1"/>
    <s v="4"/>
    <s v="100050296"/>
    <x v="665"/>
    <s v="Motorola Moto G05 64GB"/>
    <n v="8"/>
    <n v="84.56"/>
    <n v="87.5"/>
    <n v="700"/>
    <n v="2.94"/>
    <n v="23.52"/>
    <n v="3.36"/>
    <s v="V0012"/>
    <x v="1"/>
    <s v="KÜB0"/>
    <s v="GRK"/>
    <s v="Geräte"/>
    <x v="1"/>
    <n v="8"/>
    <n v="84.56"/>
    <n v="87.5"/>
    <n v="700"/>
    <n v="2.94"/>
    <n v="23.52"/>
    <n v="3.3599999999999998E-2"/>
    <n v="1"/>
    <m/>
    <x v="0"/>
    <s v="Nein"/>
    <x v="0"/>
  </r>
  <r>
    <n v="14575732"/>
    <x v="10"/>
    <x v="0"/>
    <n v="2001564"/>
    <s v="Sofortrechnung"/>
    <s v="eam\bekir.ahmed"/>
    <x v="1"/>
    <s v="21338"/>
    <s v="faro-com GmbH &amp; Co. KG"/>
    <x v="1"/>
    <s v="5"/>
    <s v="100690671"/>
    <x v="541"/>
    <s v="Xiaomi Redmi 14C 4GB/128GB"/>
    <n v="5"/>
    <n v="77.5"/>
    <n v="79.5"/>
    <n v="397.5"/>
    <n v="2"/>
    <n v="10"/>
    <n v="2.5099999999999998"/>
    <s v="V0012"/>
    <x v="1"/>
    <s v="KÜB0"/>
    <s v="GRK"/>
    <s v="Geräte"/>
    <x v="1"/>
    <n v="5"/>
    <n v="77.5"/>
    <n v="79.5"/>
    <n v="397.5"/>
    <n v="2"/>
    <n v="10"/>
    <n v="2.5157232704402517E-2"/>
    <n v="1"/>
    <m/>
    <x v="0"/>
    <s v="Nein"/>
    <x v="0"/>
  </r>
  <r>
    <n v="14575732"/>
    <x v="10"/>
    <x v="0"/>
    <n v="2001564"/>
    <s v="Sofortrechnung"/>
    <s v="eam\bekir.ahmed"/>
    <x v="1"/>
    <s v="21338"/>
    <s v="faro-com GmbH &amp; Co. KG"/>
    <x v="1"/>
    <s v="6"/>
    <s v="100690669"/>
    <x v="367"/>
    <s v="Xiaomi Redmi 14C 4GB/128GB"/>
    <n v="10"/>
    <n v="77.5"/>
    <n v="79.5"/>
    <n v="795"/>
    <n v="2"/>
    <n v="20"/>
    <n v="2.5099999999999998"/>
    <s v="V0012"/>
    <x v="1"/>
    <s v="KÜB0"/>
    <s v="GRK"/>
    <s v="Geräte"/>
    <x v="1"/>
    <n v="10"/>
    <n v="77.5"/>
    <n v="79.5"/>
    <n v="795"/>
    <n v="2"/>
    <n v="20"/>
    <n v="2.5157232704402517E-2"/>
    <n v="1"/>
    <m/>
    <x v="0"/>
    <s v="Nein"/>
    <x v="0"/>
  </r>
  <r>
    <n v="14575732"/>
    <x v="10"/>
    <x v="0"/>
    <n v="2001564"/>
    <s v="Sofortrechnung"/>
    <s v="eam\bekir.ahmed"/>
    <x v="1"/>
    <s v="21338"/>
    <s v="faro-com GmbH &amp; Co. KG"/>
    <x v="1"/>
    <s v="7"/>
    <s v="101030673"/>
    <x v="730"/>
    <s v="Samsung X210N Tab A9+ 64GB [WiFi]"/>
    <n v="5"/>
    <n v="126.5"/>
    <n v="135"/>
    <n v="675"/>
    <n v="8.5"/>
    <n v="42.5"/>
    <n v="6.29"/>
    <s v="V0012"/>
    <x v="1"/>
    <s v="KÜB0"/>
    <s v="GRK"/>
    <s v="Geräte"/>
    <x v="1"/>
    <n v="5"/>
    <n v="126.5"/>
    <n v="135"/>
    <n v="675"/>
    <n v="8.5"/>
    <n v="42.5"/>
    <n v="6.2962962962962957E-2"/>
    <n v="1"/>
    <m/>
    <x v="0"/>
    <s v="Nein"/>
    <x v="0"/>
  </r>
  <r>
    <n v="14575732"/>
    <x v="10"/>
    <x v="0"/>
    <n v="2001564"/>
    <s v="Sofortrechnung"/>
    <s v="eam\bekir.ahmed"/>
    <x v="1"/>
    <s v="21338"/>
    <s v="faro-com GmbH &amp; Co. KG"/>
    <x v="1"/>
    <s v="8"/>
    <s v="100303089"/>
    <x v="496"/>
    <s v="Apple iPhone 16 128GB"/>
    <n v="5"/>
    <n v="699.65219999999999"/>
    <n v="709"/>
    <n v="3545"/>
    <n v="9.3477999999999994"/>
    <n v="46.74"/>
    <n v="1.31"/>
    <s v="V0012"/>
    <x v="1"/>
    <s v="KÜB0"/>
    <s v="GRK"/>
    <s v="Geräte"/>
    <x v="1"/>
    <n v="5"/>
    <n v="699.65219999999999"/>
    <n v="709"/>
    <n v="3545"/>
    <n v="9.3477999999999994"/>
    <n v="46.74"/>
    <n v="1.3184767277856136E-2"/>
    <n v="1"/>
    <m/>
    <x v="0"/>
    <s v="Nein"/>
    <x v="0"/>
  </r>
  <r>
    <n v="14575732"/>
    <x v="10"/>
    <x v="0"/>
    <n v="2001564"/>
    <s v="Sofortrechnung"/>
    <s v="eam\bekir.ahmed"/>
    <x v="1"/>
    <s v="21338"/>
    <s v="faro-com GmbH &amp; Co. KG"/>
    <x v="1"/>
    <s v="9"/>
    <s v="100690585"/>
    <x v="489"/>
    <s v="Xiaomi Redmi Note 12 Pro+ 5G 8GB/256GB"/>
    <n v="10"/>
    <n v="233.99080000000001"/>
    <n v="180"/>
    <n v="1800"/>
    <n v="-53.9908"/>
    <n v="-539.91"/>
    <n v="-29.99"/>
    <s v="V0012"/>
    <x v="1"/>
    <s v="KÜB0"/>
    <s v="GRK"/>
    <s v="Geräte"/>
    <x v="1"/>
    <n v="10"/>
    <n v="233.99080000000001"/>
    <n v="180"/>
    <n v="1800"/>
    <n v="-53.9908"/>
    <n v="-539.91"/>
    <n v="-0.29994999999999999"/>
    <n v="1"/>
    <m/>
    <x v="0"/>
    <s v="Nein"/>
    <x v="1"/>
  </r>
  <r>
    <n v="14575732"/>
    <x v="10"/>
    <x v="0"/>
    <n v="2001564"/>
    <s v="Sofortrechnung"/>
    <s v="eam\bekir.ahmed"/>
    <x v="1"/>
    <s v="21338"/>
    <s v="faro-com GmbH &amp; Co. KG"/>
    <x v="1"/>
    <s v="10"/>
    <s v="101030347"/>
    <x v="731"/>
    <s v="Samsung X210N Tab A9+ 64GB [WiFi]"/>
    <n v="10"/>
    <n v="126.5"/>
    <n v="135"/>
    <n v="1350"/>
    <n v="8.5"/>
    <n v="85"/>
    <n v="6.29"/>
    <s v="V0012"/>
    <x v="1"/>
    <s v="KÜB0"/>
    <s v="GRK"/>
    <s v="Geräte"/>
    <x v="1"/>
    <n v="10"/>
    <n v="126.5"/>
    <n v="135"/>
    <n v="1350"/>
    <n v="8.5"/>
    <n v="85"/>
    <n v="6.2962962962962957E-2"/>
    <n v="1"/>
    <m/>
    <x v="0"/>
    <s v="Nein"/>
    <x v="0"/>
  </r>
  <r>
    <n v="14575732"/>
    <x v="10"/>
    <x v="0"/>
    <n v="2001564"/>
    <s v="Sofortrechnung"/>
    <s v="eam\bekir.ahmed"/>
    <x v="1"/>
    <s v="21338"/>
    <s v="faro-com GmbH &amp; Co. KG"/>
    <x v="1"/>
    <s v="11"/>
    <s v="100302955"/>
    <x v="722"/>
    <s v="Apple iPhone 15 128GB"/>
    <n v="5"/>
    <n v="618.86519999999996"/>
    <n v="627"/>
    <n v="3135"/>
    <n v="8.1348000000000003"/>
    <n v="40.67"/>
    <n v="1.29"/>
    <s v="V0012"/>
    <x v="1"/>
    <s v="KÜB0"/>
    <s v="GRK"/>
    <s v="Geräte"/>
    <x v="1"/>
    <n v="5"/>
    <n v="618.86519999999996"/>
    <n v="627"/>
    <n v="3135"/>
    <n v="8.1348000000000003"/>
    <n v="40.67"/>
    <n v="1.2972886762360447E-2"/>
    <n v="1"/>
    <m/>
    <x v="0"/>
    <s v="Nein"/>
    <x v="0"/>
  </r>
  <r>
    <n v="14575732"/>
    <x v="10"/>
    <x v="0"/>
    <n v="2001564"/>
    <s v="Sofortrechnung"/>
    <s v="eam\bekir.ahmed"/>
    <x v="1"/>
    <s v="21338"/>
    <s v="faro-com GmbH &amp; Co. KG"/>
    <x v="1"/>
    <s v="12"/>
    <s v="100303123"/>
    <x v="334"/>
    <s v="Apple iPhone 16 Pro 256GB"/>
    <n v="4"/>
    <n v="990.02769999999998"/>
    <n v="1005"/>
    <n v="4020"/>
    <n v="14.972300000000001"/>
    <n v="59.89"/>
    <n v="1.48"/>
    <s v="V0012"/>
    <x v="1"/>
    <s v="KÜB0"/>
    <s v="GRK"/>
    <s v="Geräte"/>
    <x v="1"/>
    <n v="4"/>
    <n v="990.02769999999998"/>
    <n v="1005"/>
    <n v="4020"/>
    <n v="14.972300000000001"/>
    <n v="59.89"/>
    <n v="1.4898009950248757E-2"/>
    <n v="1"/>
    <m/>
    <x v="0"/>
    <s v="Nein"/>
    <x v="0"/>
  </r>
  <r>
    <n v="14575713"/>
    <x v="10"/>
    <x v="0"/>
    <n v="2001565"/>
    <s v="Sofortrechnung"/>
    <s v="eam\bekir.ahmed"/>
    <x v="0"/>
    <s v="30802"/>
    <s v="EPHESUS SEVEN B.V."/>
    <x v="3"/>
    <s v="1"/>
    <s v="900010011"/>
    <x v="36"/>
    <s v="Sonstiges"/>
    <n v="1"/>
    <n v="0"/>
    <n v="15"/>
    <n v="15"/>
    <n v="15"/>
    <n v="15"/>
    <m/>
    <s v="V0022"/>
    <x v="13"/>
    <s v="KPUD"/>
    <s v="EXP"/>
    <s v="Sonstige"/>
    <x v="8"/>
    <n v="1"/>
    <n v="0"/>
    <n v="15"/>
    <n v="15"/>
    <n v="15"/>
    <n v="15"/>
    <n v="1"/>
    <n v="1"/>
    <m/>
    <x v="2"/>
    <s v="Ja"/>
    <x v="0"/>
  </r>
  <r>
    <n v="14575713"/>
    <x v="10"/>
    <x v="0"/>
    <n v="2001565"/>
    <s v="Sofortrechnung"/>
    <s v="eam\bekir.ahmed"/>
    <x v="0"/>
    <s v="30802"/>
    <s v="EPHESUS SEVEN B.V."/>
    <x v="1"/>
    <s v="2"/>
    <s v="101030408"/>
    <x v="204"/>
    <s v="Samsung X110N Tab A9 64GB [WiFi]"/>
    <n v="1"/>
    <n v="90.957800000000006"/>
    <n v="98"/>
    <n v="98"/>
    <n v="7.0422000000000002"/>
    <n v="7.04"/>
    <n v="7.18"/>
    <s v="V0022"/>
    <x v="13"/>
    <s v="KPUD"/>
    <s v="EXP"/>
    <s v="Geräte"/>
    <x v="8"/>
    <n v="1"/>
    <n v="90.957800000000006"/>
    <n v="98"/>
    <n v="98"/>
    <n v="7.0422000000000002"/>
    <n v="7.04"/>
    <n v="7.1836734693877552E-2"/>
    <n v="1"/>
    <m/>
    <x v="0"/>
    <s v="Nein"/>
    <x v="0"/>
  </r>
  <r>
    <n v="14575713"/>
    <x v="10"/>
    <x v="0"/>
    <n v="2001565"/>
    <s v="Sofortrechnung"/>
    <s v="eam\bekir.ahmed"/>
    <x v="0"/>
    <s v="30802"/>
    <s v="EPHESUS SEVEN B.V."/>
    <x v="1"/>
    <s v="3"/>
    <s v="101030347"/>
    <x v="731"/>
    <s v="Samsung X210N Tab A9+ 64GB [WiFi]"/>
    <n v="3"/>
    <n v="126.5"/>
    <n v="139"/>
    <n v="417"/>
    <n v="12.5"/>
    <n v="37.5"/>
    <n v="8.99"/>
    <s v="V0022"/>
    <x v="13"/>
    <s v="KPUD"/>
    <s v="EXP"/>
    <s v="Geräte"/>
    <x v="8"/>
    <n v="3"/>
    <n v="126.5"/>
    <n v="139"/>
    <n v="417"/>
    <n v="12.5"/>
    <n v="37.5"/>
    <n v="8.9928057553956831E-2"/>
    <n v="1"/>
    <m/>
    <x v="0"/>
    <s v="Nein"/>
    <x v="0"/>
  </r>
  <r>
    <n v="14575105"/>
    <x v="10"/>
    <x v="0"/>
    <n v="2001566"/>
    <s v="Sofortrechnung"/>
    <s v="eam\mustafa.oezer"/>
    <x v="1"/>
    <s v="26096"/>
    <s v="WAVE Distribution &amp; Computersysteme GmbH"/>
    <x v="1"/>
    <s v="1"/>
    <s v="101060021"/>
    <x v="741"/>
    <s v="Google Pixel 8a 128GB"/>
    <n v="20"/>
    <n v="305"/>
    <n v="325"/>
    <n v="6500"/>
    <n v="20"/>
    <n v="400"/>
    <n v="6.15"/>
    <s v="V0012"/>
    <x v="1"/>
    <m/>
    <s v="GRK"/>
    <s v="Geräte"/>
    <x v="1"/>
    <n v="20"/>
    <n v="305"/>
    <n v="325"/>
    <n v="6500"/>
    <n v="20"/>
    <n v="400"/>
    <n v="6.1538461538461542E-2"/>
    <n v="1"/>
    <m/>
    <x v="0"/>
    <s v="Nein"/>
    <x v="0"/>
  </r>
  <r>
    <n v="14575741"/>
    <x v="10"/>
    <x v="0"/>
    <n v="2001567"/>
    <s v="Sofortrechnung"/>
    <s v="EAM\Erdal.Bircan"/>
    <x v="0"/>
    <s v="24953"/>
    <s v="Leask S.L.U."/>
    <x v="3"/>
    <s v="1"/>
    <s v="900010011"/>
    <x v="36"/>
    <s v="Sonstiges"/>
    <n v="1"/>
    <n v="0"/>
    <n v="29"/>
    <n v="29"/>
    <n v="29"/>
    <n v="29"/>
    <m/>
    <s v="V0022"/>
    <x v="13"/>
    <s v="KPUD"/>
    <s v="EXP"/>
    <s v="Sonstige"/>
    <x v="8"/>
    <n v="1"/>
    <n v="0"/>
    <n v="29"/>
    <n v="29"/>
    <n v="29"/>
    <n v="29"/>
    <n v="1"/>
    <n v="1"/>
    <m/>
    <x v="2"/>
    <s v="Ja"/>
    <x v="0"/>
  </r>
  <r>
    <n v="14575741"/>
    <x v="10"/>
    <x v="0"/>
    <n v="2001567"/>
    <s v="Sofortrechnung"/>
    <s v="EAM\Erdal.Bircan"/>
    <x v="0"/>
    <s v="24953"/>
    <s v="Leask S.L.U."/>
    <x v="1"/>
    <s v="2"/>
    <s v="101030496"/>
    <x v="292"/>
    <s v="Samsung X216B Tab A9+ 5G 128GB"/>
    <n v="1"/>
    <n v="182.7586"/>
    <n v="205"/>
    <n v="205"/>
    <n v="22.241399999999999"/>
    <n v="22.24"/>
    <n v="10.84"/>
    <s v="V0022"/>
    <x v="13"/>
    <s v="KPUD"/>
    <s v="EXP"/>
    <s v="Geräte"/>
    <x v="8"/>
    <n v="1"/>
    <n v="182.7586"/>
    <n v="205"/>
    <n v="205"/>
    <n v="22.241399999999999"/>
    <n v="22.24"/>
    <n v="0.10848780487804878"/>
    <n v="1"/>
    <m/>
    <x v="0"/>
    <s v="Nein"/>
    <x v="0"/>
  </r>
  <r>
    <n v="14575741"/>
    <x v="10"/>
    <x v="0"/>
    <n v="2001567"/>
    <s v="Sofortrechnung"/>
    <s v="EAM\Erdal.Bircan"/>
    <x v="0"/>
    <s v="24953"/>
    <s v="Leask S.L.U."/>
    <x v="1"/>
    <s v="3"/>
    <s v="100034495"/>
    <x v="306"/>
    <s v="Samsung S928B S24 Ultra 5G 512GB"/>
    <n v="2"/>
    <n v="795"/>
    <n v="835"/>
    <n v="1670"/>
    <n v="40"/>
    <n v="80"/>
    <n v="4.79"/>
    <s v="V0022"/>
    <x v="13"/>
    <s v="KPUD"/>
    <s v="EXP"/>
    <s v="Geräte"/>
    <x v="8"/>
    <n v="2"/>
    <n v="795"/>
    <n v="835"/>
    <n v="1670"/>
    <n v="40"/>
    <n v="80"/>
    <n v="4.790419161676647E-2"/>
    <n v="1"/>
    <m/>
    <x v="0"/>
    <s v="Nein"/>
    <x v="0"/>
  </r>
  <r>
    <n v="14575741"/>
    <x v="10"/>
    <x v="0"/>
    <n v="2001567"/>
    <s v="Sofortrechnung"/>
    <s v="EAM\Erdal.Bircan"/>
    <x v="0"/>
    <s v="24953"/>
    <s v="Leask S.L.U."/>
    <x v="0"/>
    <s v="4"/>
    <s v="200370109"/>
    <x v="683"/>
    <s v="Huawei Watch GT5 41mm (Jana-B19FC)"/>
    <n v="1"/>
    <n v="167.5"/>
    <n v="174"/>
    <n v="174"/>
    <n v="6.5"/>
    <n v="6.5"/>
    <n v="3.73"/>
    <s v="V0022"/>
    <x v="13"/>
    <s v="KPUD"/>
    <s v="EXP"/>
    <s v="Zubehör"/>
    <x v="8"/>
    <n v="1"/>
    <n v="167.5"/>
    <n v="174"/>
    <n v="174"/>
    <n v="6.5"/>
    <n v="6.5"/>
    <n v="3.7356321839080463E-2"/>
    <n v="1"/>
    <m/>
    <x v="0"/>
    <s v="Nein"/>
    <x v="0"/>
  </r>
  <r>
    <n v="14575741"/>
    <x v="10"/>
    <x v="0"/>
    <n v="2001567"/>
    <s v="Sofortrechnung"/>
    <s v="EAM\Erdal.Bircan"/>
    <x v="0"/>
    <s v="24953"/>
    <s v="Leask S.L.U."/>
    <x v="1"/>
    <s v="5"/>
    <s v="101700034"/>
    <x v="314"/>
    <s v="Oppo A40 6GB/128GB"/>
    <n v="1"/>
    <n v="99.490700000000004"/>
    <n v="91"/>
    <n v="91"/>
    <n v="-8.4907000000000004"/>
    <n v="-8.49"/>
    <n v="-9.33"/>
    <s v="V0022"/>
    <x v="13"/>
    <s v="KPUD"/>
    <s v="EXP"/>
    <s v="Geräte"/>
    <x v="8"/>
    <n v="1"/>
    <n v="99.490700000000004"/>
    <n v="91"/>
    <n v="91"/>
    <n v="-8.4907000000000004"/>
    <n v="-8.49"/>
    <n v="-9.3296703296703296E-2"/>
    <n v="1"/>
    <m/>
    <x v="0"/>
    <s v="Nein"/>
    <x v="1"/>
  </r>
  <r>
    <n v="14575741"/>
    <x v="10"/>
    <x v="0"/>
    <n v="2001567"/>
    <s v="Sofortrechnung"/>
    <s v="EAM\Erdal.Bircan"/>
    <x v="0"/>
    <s v="24953"/>
    <s v="Leask S.L.U."/>
    <x v="1"/>
    <s v="6"/>
    <s v="100034557"/>
    <x v="481"/>
    <s v="Samsung X510N Tab S9 FE 128GB [WiFi]"/>
    <n v="2"/>
    <n v="305"/>
    <n v="315"/>
    <n v="630"/>
    <n v="10"/>
    <n v="20"/>
    <n v="3.17"/>
    <s v="V0022"/>
    <x v="13"/>
    <s v="KPUD"/>
    <s v="EXP"/>
    <s v="Geräte"/>
    <x v="8"/>
    <n v="2"/>
    <n v="305"/>
    <n v="315"/>
    <n v="630"/>
    <n v="10"/>
    <n v="20"/>
    <n v="3.1746031746031744E-2"/>
    <n v="1"/>
    <m/>
    <x v="0"/>
    <s v="Nein"/>
    <x v="0"/>
  </r>
  <r>
    <n v="14575741"/>
    <x v="10"/>
    <x v="0"/>
    <n v="2001567"/>
    <s v="Sofortrechnung"/>
    <s v="EAM\Erdal.Bircan"/>
    <x v="0"/>
    <s v="24953"/>
    <s v="Leask S.L.U."/>
    <x v="1"/>
    <s v="7"/>
    <s v="100034612"/>
    <x v="670"/>
    <s v="Samsung X510N Tab S9 FE 256GB [WiFi]"/>
    <n v="1"/>
    <n v="332"/>
    <n v="349"/>
    <n v="349"/>
    <n v="17"/>
    <n v="17"/>
    <n v="4.87"/>
    <s v="V0022"/>
    <x v="13"/>
    <s v="KPUD"/>
    <s v="EXP"/>
    <s v="Geräte"/>
    <x v="8"/>
    <n v="1"/>
    <n v="332"/>
    <n v="349"/>
    <n v="349"/>
    <n v="17"/>
    <n v="17"/>
    <n v="4.8710601719197708E-2"/>
    <n v="1"/>
    <m/>
    <x v="0"/>
    <s v="Nein"/>
    <x v="0"/>
  </r>
  <r>
    <n v="14575741"/>
    <x v="10"/>
    <x v="0"/>
    <n v="2001567"/>
    <s v="Sofortrechnung"/>
    <s v="EAM\Erdal.Bircan"/>
    <x v="0"/>
    <s v="24953"/>
    <s v="Leask S.L.U."/>
    <x v="1"/>
    <s v="8"/>
    <s v="101280001"/>
    <x v="125"/>
    <s v="CAT S75 128GB"/>
    <n v="3"/>
    <n v="218.56469999999999"/>
    <n v="259"/>
    <n v="777"/>
    <n v="40.435299999999998"/>
    <n v="121.31"/>
    <n v="15.61"/>
    <s v="V0022"/>
    <x v="13"/>
    <s v="KPUD"/>
    <s v="EXP"/>
    <s v="Geräte"/>
    <x v="8"/>
    <n v="3"/>
    <n v="218.56469999999999"/>
    <n v="259"/>
    <n v="777"/>
    <n v="40.435299999999998"/>
    <n v="121.31"/>
    <n v="0.15612612612612614"/>
    <n v="1"/>
    <m/>
    <x v="0"/>
    <s v="Nein"/>
    <x v="0"/>
  </r>
  <r>
    <n v="14575741"/>
    <x v="10"/>
    <x v="0"/>
    <n v="2001567"/>
    <s v="Sofortrechnung"/>
    <s v="EAM\Erdal.Bircan"/>
    <x v="0"/>
    <s v="24953"/>
    <s v="Leask S.L.U."/>
    <x v="1"/>
    <s v="9"/>
    <s v="101300040"/>
    <x v="84"/>
    <s v="Apple iPhone 14 128GB"/>
    <n v="1"/>
    <n v="494.59449999999998"/>
    <n v="522"/>
    <n v="522"/>
    <n v="27.4055"/>
    <n v="27.41"/>
    <n v="5.25"/>
    <s v="V0022"/>
    <x v="13"/>
    <s v="KPUD"/>
    <s v="EXP"/>
    <s v="Geräte"/>
    <x v="8"/>
    <n v="1"/>
    <n v="494.59449999999998"/>
    <n v="522"/>
    <n v="522"/>
    <n v="27.4055"/>
    <n v="27.41"/>
    <n v="5.2509578544061304E-2"/>
    <n v="1"/>
    <m/>
    <x v="0"/>
    <s v="Nein"/>
    <x v="0"/>
  </r>
  <r>
    <n v="14575741"/>
    <x v="10"/>
    <x v="0"/>
    <n v="2001567"/>
    <s v="Sofortrechnung"/>
    <s v="EAM\Erdal.Bircan"/>
    <x v="0"/>
    <s v="24953"/>
    <s v="Leask S.L.U."/>
    <x v="1"/>
    <s v="10"/>
    <s v="100690672"/>
    <x v="379"/>
    <s v="Xiaomi 14T Pro 5G 12GB/512GB"/>
    <n v="5"/>
    <n v="485"/>
    <n v="495"/>
    <n v="2475"/>
    <n v="10"/>
    <n v="50"/>
    <n v="2.02"/>
    <s v="V0022"/>
    <x v="13"/>
    <s v="KPUD"/>
    <s v="EXP"/>
    <s v="Geräte"/>
    <x v="8"/>
    <n v="5"/>
    <n v="485"/>
    <n v="495"/>
    <n v="2475"/>
    <n v="10"/>
    <n v="50"/>
    <n v="2.0202020202020204E-2"/>
    <n v="1"/>
    <m/>
    <x v="0"/>
    <s v="Nein"/>
    <x v="0"/>
  </r>
  <r>
    <n v="14568035"/>
    <x v="10"/>
    <x v="0"/>
    <n v="2001568"/>
    <s v="Rechnungskorrektur Retoure"/>
    <s v="eam\sven.baron"/>
    <x v="1"/>
    <s v="26856"/>
    <s v="Kosatec Computer GmbH"/>
    <x v="1"/>
    <s v="3"/>
    <s v="100034603"/>
    <x v="19"/>
    <s v="Samsung A166B A16 5G 128GB"/>
    <n v="1"/>
    <n v="143.50120000000001"/>
    <n v="153"/>
    <n v="153"/>
    <n v="9.4987999999999992"/>
    <n v="9.5"/>
    <n v="6.2"/>
    <s v="V0042"/>
    <x v="5"/>
    <s v="KÜB30"/>
    <s v="GRK"/>
    <s v="Geräte"/>
    <x v="5"/>
    <n v="-1"/>
    <n v="143.50120000000001"/>
    <n v="153"/>
    <n v="-153"/>
    <n v="-9.4987999999999992"/>
    <n v="-9.5"/>
    <n v="-6.2091503267973858E-2"/>
    <n v="-1"/>
    <m/>
    <x v="0"/>
    <s v="Nein"/>
    <x v="1"/>
  </r>
  <r>
    <n v="14575684"/>
    <x v="10"/>
    <x v="0"/>
    <n v="2001569"/>
    <s v="Sofortrechnung"/>
    <s v="Yasar.Yigitbilek"/>
    <x v="0"/>
    <s v="30925"/>
    <s v="AB FOTO Sp.Z.o.o."/>
    <x v="1"/>
    <s v="1"/>
    <s v="101030496"/>
    <x v="292"/>
    <s v="Samsung X216B Tab A9+ 5G 128GB"/>
    <n v="1"/>
    <n v="182.7586"/>
    <n v="204"/>
    <n v="204"/>
    <n v="21.241399999999999"/>
    <n v="21.24"/>
    <n v="10.41"/>
    <s v="V0027"/>
    <x v="9"/>
    <s v="KPUD"/>
    <s v="EXP"/>
    <s v="Geräte"/>
    <x v="7"/>
    <n v="1"/>
    <n v="182.7586"/>
    <n v="204"/>
    <n v="204"/>
    <n v="21.241399999999999"/>
    <n v="21.24"/>
    <n v="0.10411764705882352"/>
    <n v="1"/>
    <m/>
    <x v="0"/>
    <s v="Nein"/>
    <x v="0"/>
  </r>
  <r>
    <n v="14575684"/>
    <x v="10"/>
    <x v="0"/>
    <n v="2001569"/>
    <s v="Sofortrechnung"/>
    <s v="Yasar.Yigitbilek"/>
    <x v="0"/>
    <s v="30925"/>
    <s v="AB FOTO Sp.Z.o.o."/>
    <x v="1"/>
    <s v="2"/>
    <s v="100034495"/>
    <x v="306"/>
    <s v="Samsung S928B S24 Ultra 5G 512GB"/>
    <n v="1"/>
    <n v="795"/>
    <n v="834"/>
    <n v="834"/>
    <n v="39"/>
    <n v="39"/>
    <n v="4.67"/>
    <s v="V0027"/>
    <x v="9"/>
    <s v="KPUD"/>
    <s v="EXP"/>
    <s v="Geräte"/>
    <x v="7"/>
    <n v="1"/>
    <n v="795"/>
    <n v="834"/>
    <n v="834"/>
    <n v="39"/>
    <n v="39"/>
    <n v="4.6762589928057555E-2"/>
    <n v="1"/>
    <m/>
    <x v="0"/>
    <s v="Nein"/>
    <x v="0"/>
  </r>
  <r>
    <n v="14575684"/>
    <x v="10"/>
    <x v="0"/>
    <n v="2001569"/>
    <s v="Sofortrechnung"/>
    <s v="Yasar.Yigitbilek"/>
    <x v="0"/>
    <s v="30925"/>
    <s v="AB FOTO Sp.Z.o.o."/>
    <x v="1"/>
    <s v="3"/>
    <s v="101030456"/>
    <x v="305"/>
    <s v="Samsung A356B A35 5G 256GB"/>
    <n v="2"/>
    <n v="225.5"/>
    <n v="238"/>
    <n v="476"/>
    <n v="12.5"/>
    <n v="25"/>
    <n v="5.25"/>
    <s v="V0027"/>
    <x v="9"/>
    <s v="KPUD"/>
    <s v="EXP"/>
    <s v="Geräte"/>
    <x v="7"/>
    <n v="2"/>
    <n v="225.5"/>
    <n v="238"/>
    <n v="476"/>
    <n v="12.5"/>
    <n v="25"/>
    <n v="5.2521008403361345E-2"/>
    <n v="1"/>
    <m/>
    <x v="0"/>
    <s v="Nein"/>
    <x v="0"/>
  </r>
  <r>
    <n v="14575684"/>
    <x v="10"/>
    <x v="0"/>
    <n v="2001569"/>
    <s v="Sofortrechnung"/>
    <s v="Yasar.Yigitbilek"/>
    <x v="0"/>
    <s v="30925"/>
    <s v="AB FOTO Sp.Z.o.o."/>
    <x v="1"/>
    <s v="4"/>
    <s v="101310031"/>
    <x v="381"/>
    <s v="Honor 200 Pro 512GB"/>
    <n v="2"/>
    <n v="360.71789999999999"/>
    <n v="374"/>
    <n v="748"/>
    <n v="13.2821"/>
    <n v="26.56"/>
    <n v="3.55"/>
    <s v="V0027"/>
    <x v="9"/>
    <s v="KPUD"/>
    <s v="EXP"/>
    <s v="Geräte"/>
    <x v="7"/>
    <n v="2"/>
    <n v="360.71789999999999"/>
    <n v="374"/>
    <n v="748"/>
    <n v="13.2821"/>
    <n v="26.56"/>
    <n v="3.5508021390374331E-2"/>
    <n v="1"/>
    <m/>
    <x v="0"/>
    <s v="Nein"/>
    <x v="0"/>
  </r>
  <r>
    <n v="14575684"/>
    <x v="10"/>
    <x v="0"/>
    <n v="2001569"/>
    <s v="Sofortrechnung"/>
    <s v="Yasar.Yigitbilek"/>
    <x v="0"/>
    <s v="30925"/>
    <s v="AB FOTO Sp.Z.o.o."/>
    <x v="1"/>
    <s v="5"/>
    <s v="100060692"/>
    <x v="271"/>
    <s v="Google Pixel 9 Pro 256GB"/>
    <n v="1"/>
    <n v="829.95"/>
    <n v="809"/>
    <n v="809"/>
    <n v="-20.95"/>
    <n v="-20.95"/>
    <n v="-2.58"/>
    <s v="V0027"/>
    <x v="9"/>
    <s v="KPUD"/>
    <s v="EXP"/>
    <s v="Geräte"/>
    <x v="7"/>
    <n v="1"/>
    <n v="829.95"/>
    <n v="809"/>
    <n v="809"/>
    <n v="-20.95"/>
    <n v="-20.95"/>
    <n v="-2.5896168108776266E-2"/>
    <n v="1"/>
    <m/>
    <x v="0"/>
    <s v="Nein"/>
    <x v="1"/>
  </r>
  <r>
    <n v="14575684"/>
    <x v="10"/>
    <x v="0"/>
    <n v="2001569"/>
    <s v="Sofortrechnung"/>
    <s v="Yasar.Yigitbilek"/>
    <x v="0"/>
    <s v="30925"/>
    <s v="AB FOTO Sp.Z.o.o."/>
    <x v="1"/>
    <s v="6"/>
    <s v="100303122"/>
    <x v="376"/>
    <s v="Apple iPhone 16 Pro 128GB"/>
    <n v="2"/>
    <n v="890.04939999999999"/>
    <n v="908"/>
    <n v="1816"/>
    <n v="17.950600000000001"/>
    <n v="35.9"/>
    <n v="1.97"/>
    <s v="V0027"/>
    <x v="9"/>
    <s v="KPUD"/>
    <s v="EXP"/>
    <s v="Geräte"/>
    <x v="7"/>
    <n v="2"/>
    <n v="890.04939999999999"/>
    <n v="908"/>
    <n v="1816"/>
    <n v="17.950600000000001"/>
    <n v="35.9"/>
    <n v="1.9768722466960351E-2"/>
    <n v="1"/>
    <m/>
    <x v="0"/>
    <s v="Nein"/>
    <x v="0"/>
  </r>
  <r>
    <n v="14575684"/>
    <x v="10"/>
    <x v="0"/>
    <n v="2001569"/>
    <s v="Sofortrechnung"/>
    <s v="Yasar.Yigitbilek"/>
    <x v="0"/>
    <s v="30925"/>
    <s v="AB FOTO Sp.Z.o.o."/>
    <x v="1"/>
    <s v="7"/>
    <s v="101060028"/>
    <x v="191"/>
    <s v="Google Pixel 8 Pro 128GB"/>
    <n v="2"/>
    <n v="417"/>
    <n v="437"/>
    <n v="874"/>
    <n v="20"/>
    <n v="40"/>
    <n v="4.57"/>
    <s v="V0027"/>
    <x v="9"/>
    <s v="KPUD"/>
    <s v="EXP"/>
    <s v="Geräte"/>
    <x v="7"/>
    <n v="2"/>
    <n v="417"/>
    <n v="437"/>
    <n v="874"/>
    <n v="20"/>
    <n v="40"/>
    <n v="4.5766590389016017E-2"/>
    <n v="1"/>
    <m/>
    <x v="0"/>
    <s v="Nein"/>
    <x v="0"/>
  </r>
  <r>
    <n v="14575684"/>
    <x v="10"/>
    <x v="0"/>
    <n v="2001569"/>
    <s v="Sofortrechnung"/>
    <s v="Yasar.Yigitbilek"/>
    <x v="0"/>
    <s v="30925"/>
    <s v="AB FOTO Sp.Z.o.o."/>
    <x v="1"/>
    <s v="8"/>
    <s v="100302928"/>
    <x v="103"/>
    <s v="Apple iPhone 15 Pro Max 256GB"/>
    <n v="1"/>
    <n v="991.57889999999998"/>
    <n v="1037"/>
    <n v="1037"/>
    <n v="45.421100000000003"/>
    <n v="45.42"/>
    <n v="4.38"/>
    <s v="V0027"/>
    <x v="9"/>
    <s v="KPUD"/>
    <s v="EXP"/>
    <s v="Geräte"/>
    <x v="7"/>
    <n v="1"/>
    <n v="991.57889999999998"/>
    <n v="1037"/>
    <n v="1037"/>
    <n v="45.421100000000003"/>
    <n v="45.42"/>
    <n v="4.3799421407907428E-2"/>
    <n v="1"/>
    <m/>
    <x v="0"/>
    <s v="Nein"/>
    <x v="0"/>
  </r>
  <r>
    <n v="14575684"/>
    <x v="10"/>
    <x v="0"/>
    <n v="2001569"/>
    <s v="Sofortrechnung"/>
    <s v="Yasar.Yigitbilek"/>
    <x v="0"/>
    <s v="30925"/>
    <s v="AB FOTO Sp.Z.o.o."/>
    <x v="1"/>
    <s v="9"/>
    <s v="101680029"/>
    <x v="275"/>
    <s v="OnePlus Nord CE4 5G 8GB/256GB"/>
    <n v="1"/>
    <n v="158.58330000000001"/>
    <n v="165"/>
    <n v="165"/>
    <n v="6.4166999999999996"/>
    <n v="6.42"/>
    <n v="3.88"/>
    <s v="V0027"/>
    <x v="9"/>
    <s v="KPUD"/>
    <s v="EXP"/>
    <s v="Geräte"/>
    <x v="7"/>
    <n v="1"/>
    <n v="158.58330000000001"/>
    <n v="165"/>
    <n v="165"/>
    <n v="6.4166999999999996"/>
    <n v="6.42"/>
    <n v="3.8909090909090907E-2"/>
    <n v="1"/>
    <m/>
    <x v="0"/>
    <s v="Nein"/>
    <x v="0"/>
  </r>
  <r>
    <n v="14575684"/>
    <x v="10"/>
    <x v="0"/>
    <n v="2001569"/>
    <s v="Sofortrechnung"/>
    <s v="Yasar.Yigitbilek"/>
    <x v="0"/>
    <s v="30925"/>
    <s v="AB FOTO Sp.Z.o.o."/>
    <x v="1"/>
    <s v="10"/>
    <s v="101030395"/>
    <x v="602"/>
    <s v="Samsung S928B S24 Ultra 5G 256GB"/>
    <n v="1"/>
    <n v="759"/>
    <n v="769"/>
    <n v="769"/>
    <n v="10"/>
    <n v="10"/>
    <n v="1.3"/>
    <s v="V0027"/>
    <x v="9"/>
    <s v="KPUD"/>
    <s v="EXP"/>
    <s v="Geräte"/>
    <x v="7"/>
    <n v="1"/>
    <n v="759"/>
    <n v="769"/>
    <n v="769"/>
    <n v="10"/>
    <n v="10"/>
    <n v="1.3003901170351105E-2"/>
    <n v="1"/>
    <m/>
    <x v="0"/>
    <s v="Nein"/>
    <x v="0"/>
  </r>
  <r>
    <n v="14575684"/>
    <x v="10"/>
    <x v="0"/>
    <n v="2001569"/>
    <s v="Sofortrechnung"/>
    <s v="Yasar.Yigitbilek"/>
    <x v="0"/>
    <s v="30925"/>
    <s v="AB FOTO Sp.Z.o.o."/>
    <x v="1"/>
    <s v="11"/>
    <s v="101690316"/>
    <x v="282"/>
    <s v="Xiaomi 14T 5G 12GB/256GB"/>
    <n v="1"/>
    <n v="327"/>
    <n v="346"/>
    <n v="346"/>
    <n v="19"/>
    <n v="19"/>
    <n v="5.49"/>
    <s v="V0027"/>
    <x v="9"/>
    <s v="KPUD"/>
    <s v="EXP"/>
    <s v="Geräte"/>
    <x v="7"/>
    <n v="1"/>
    <n v="327"/>
    <n v="346"/>
    <n v="346"/>
    <n v="19"/>
    <n v="19"/>
    <n v="5.4913294797687862E-2"/>
    <n v="1"/>
    <m/>
    <x v="0"/>
    <s v="Nein"/>
    <x v="0"/>
  </r>
  <r>
    <n v="14575684"/>
    <x v="10"/>
    <x v="0"/>
    <n v="2001569"/>
    <s v="Sofortrechnung"/>
    <s v="Yasar.Yigitbilek"/>
    <x v="0"/>
    <s v="30925"/>
    <s v="AB FOTO Sp.Z.o.o."/>
    <x v="1"/>
    <s v="12"/>
    <s v="100690672"/>
    <x v="379"/>
    <s v="Xiaomi 14T Pro 5G 12GB/512GB"/>
    <n v="1"/>
    <n v="485"/>
    <n v="495"/>
    <n v="495"/>
    <n v="10"/>
    <n v="10"/>
    <n v="2.02"/>
    <s v="V0027"/>
    <x v="9"/>
    <s v="KPUD"/>
    <s v="EXP"/>
    <s v="Geräte"/>
    <x v="7"/>
    <n v="1"/>
    <n v="485"/>
    <n v="495"/>
    <n v="495"/>
    <n v="10"/>
    <n v="10"/>
    <n v="2.0202020202020204E-2"/>
    <n v="1"/>
    <m/>
    <x v="0"/>
    <s v="Nein"/>
    <x v="0"/>
  </r>
  <r>
    <n v="14575710"/>
    <x v="10"/>
    <x v="0"/>
    <n v="2001570"/>
    <s v="Sofortrechnung"/>
    <s v="Yasar.Yigitbilek"/>
    <x v="1"/>
    <s v="24354"/>
    <s v="Prämie Direkt GmbH"/>
    <x v="1"/>
    <s v="1"/>
    <s v="101030353"/>
    <x v="38"/>
    <s v="Samsung A256B A25 5G 128GB"/>
    <n v="1"/>
    <n v="166.95079999999999"/>
    <n v="179"/>
    <n v="179"/>
    <n v="12.049200000000001"/>
    <n v="12.05"/>
    <n v="6.73"/>
    <s v="V0042"/>
    <x v="5"/>
    <m/>
    <s v="GRK"/>
    <s v="Geräte"/>
    <x v="5"/>
    <n v="1"/>
    <n v="166.95079999999999"/>
    <n v="179"/>
    <n v="179"/>
    <n v="12.049200000000001"/>
    <n v="12.05"/>
    <n v="6.7318435754189943E-2"/>
    <n v="1"/>
    <m/>
    <x v="0"/>
    <s v="Nein"/>
    <x v="0"/>
  </r>
  <r>
    <n v="14575710"/>
    <x v="10"/>
    <x v="0"/>
    <n v="2001570"/>
    <s v="Sofortrechnung"/>
    <s v="Yasar.Yigitbilek"/>
    <x v="1"/>
    <s v="24354"/>
    <s v="Prämie Direkt GmbH"/>
    <x v="1"/>
    <s v="2"/>
    <s v="101690236"/>
    <x v="123"/>
    <s v="Xiaomi Redmi Note 13 Pro+ 5G 8GB/256GB"/>
    <n v="2"/>
    <n v="233.6053"/>
    <n v="249"/>
    <n v="498"/>
    <n v="15.3947"/>
    <n v="30.79"/>
    <n v="6.18"/>
    <s v="V0042"/>
    <x v="5"/>
    <m/>
    <s v="GRK"/>
    <s v="Geräte"/>
    <x v="5"/>
    <n v="2"/>
    <n v="233.6053"/>
    <n v="249"/>
    <n v="498"/>
    <n v="15.3947"/>
    <n v="30.79"/>
    <n v="6.1827309236947792E-2"/>
    <n v="1"/>
    <m/>
    <x v="0"/>
    <s v="Nein"/>
    <x v="0"/>
  </r>
  <r>
    <n v="14575710"/>
    <x v="10"/>
    <x v="0"/>
    <n v="2001570"/>
    <s v="Sofortrechnung"/>
    <s v="Yasar.Yigitbilek"/>
    <x v="1"/>
    <s v="24354"/>
    <s v="Prämie Direkt GmbH"/>
    <x v="1"/>
    <s v="3"/>
    <s v="101030410"/>
    <x v="701"/>
    <s v="Samsung X216B Tab A9+ 5G 64GB"/>
    <n v="20"/>
    <n v="164.9"/>
    <n v="185"/>
    <n v="3700"/>
    <n v="20.100000000000001"/>
    <n v="402"/>
    <n v="10.86"/>
    <s v="V0042"/>
    <x v="5"/>
    <m/>
    <s v="GRK"/>
    <s v="Geräte"/>
    <x v="5"/>
    <n v="20"/>
    <n v="164.9"/>
    <n v="185"/>
    <n v="3700"/>
    <n v="20.100000000000001"/>
    <n v="402"/>
    <n v="0.10864864864864865"/>
    <n v="1"/>
    <m/>
    <x v="0"/>
    <s v="Nein"/>
    <x v="0"/>
  </r>
  <r>
    <n v="14575710"/>
    <x v="10"/>
    <x v="0"/>
    <n v="2001570"/>
    <s v="Sofortrechnung"/>
    <s v="Yasar.Yigitbilek"/>
    <x v="1"/>
    <s v="24354"/>
    <s v="Prämie Direkt GmbH"/>
    <x v="1"/>
    <s v="4"/>
    <s v="101030395"/>
    <x v="602"/>
    <s v="Samsung S928B S24 Ultra 5G 256GB"/>
    <n v="1"/>
    <n v="759"/>
    <n v="775"/>
    <n v="775"/>
    <n v="16"/>
    <n v="16"/>
    <n v="2.06"/>
    <s v="V0042"/>
    <x v="5"/>
    <m/>
    <s v="GRK"/>
    <s v="Geräte"/>
    <x v="5"/>
    <n v="1"/>
    <n v="759"/>
    <n v="775"/>
    <n v="775"/>
    <n v="16"/>
    <n v="16"/>
    <n v="2.0645161290322581E-2"/>
    <n v="1"/>
    <m/>
    <x v="0"/>
    <s v="Nein"/>
    <x v="0"/>
  </r>
  <r>
    <n v="14575161"/>
    <x v="10"/>
    <x v="0"/>
    <n v="2001571"/>
    <s v="Sofortrechnung"/>
    <s v="Yasar.Yigitbilek"/>
    <x v="1"/>
    <s v="24354"/>
    <s v="Prämie Direkt GmbH"/>
    <x v="1"/>
    <s v="1"/>
    <s v="100034474"/>
    <x v="284"/>
    <s v="Samsung S921B S24 5G 128GB"/>
    <n v="1"/>
    <n v="484.77780000000001"/>
    <n v="509"/>
    <n v="509"/>
    <n v="24.222200000000001"/>
    <n v="24.22"/>
    <n v="4.75"/>
    <s v="V0042"/>
    <x v="5"/>
    <m/>
    <s v="GRK"/>
    <s v="Geräte"/>
    <x v="5"/>
    <n v="1"/>
    <n v="484.77780000000001"/>
    <n v="509"/>
    <n v="509"/>
    <n v="24.222200000000001"/>
    <n v="24.22"/>
    <n v="4.7583497053045182E-2"/>
    <n v="1"/>
    <m/>
    <x v="0"/>
    <s v="Nein"/>
    <x v="0"/>
  </r>
  <r>
    <n v="14575583"/>
    <x v="10"/>
    <x v="0"/>
    <n v="2001572"/>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5583"/>
    <x v="10"/>
    <x v="0"/>
    <n v="2001572"/>
    <s v="Sofortrechnung"/>
    <s v="eam\bekir.ahmed"/>
    <x v="1"/>
    <s v="23433"/>
    <s v="Jacob Elektronik GmbH"/>
    <x v="1"/>
    <s v="2"/>
    <s v="100050277"/>
    <x v="267"/>
    <s v="Motorola Edge 50 Neo 5G 512GB"/>
    <n v="1"/>
    <n v="235"/>
    <n v="257.60000000000002"/>
    <n v="257.60000000000002"/>
    <n v="22.6"/>
    <n v="22.6"/>
    <n v="8.77"/>
    <s v="V0042"/>
    <x v="5"/>
    <s v="KÜB30"/>
    <s v="GRK"/>
    <s v="Geräte"/>
    <x v="5"/>
    <n v="1"/>
    <n v="235"/>
    <n v="257.60000000000002"/>
    <n v="257.60000000000002"/>
    <n v="22.6"/>
    <n v="22.6"/>
    <n v="8.7732919254658384E-2"/>
    <n v="1"/>
    <m/>
    <x v="0"/>
    <s v="Nein"/>
    <x v="0"/>
  </r>
  <r>
    <n v="14575721"/>
    <x v="10"/>
    <x v="0"/>
    <n v="2001573"/>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5721"/>
    <x v="10"/>
    <x v="0"/>
    <n v="2001573"/>
    <s v="Sofortrechnung"/>
    <s v="eam\bekir.ahmed"/>
    <x v="1"/>
    <s v="23433"/>
    <s v="Jacob Elektronik GmbH"/>
    <x v="1"/>
    <s v="2"/>
    <s v="101030596"/>
    <x v="467"/>
    <s v="Samsung A556B A55 5G 128GB EE"/>
    <n v="1"/>
    <n v="252"/>
    <n v="281.8"/>
    <n v="281.8"/>
    <n v="29.8"/>
    <n v="29.8"/>
    <n v="10.57"/>
    <s v="V0042"/>
    <x v="5"/>
    <s v="KÜB30"/>
    <s v="GRK"/>
    <s v="Geräte"/>
    <x v="5"/>
    <n v="1"/>
    <n v="252"/>
    <n v="281.8"/>
    <n v="281.8"/>
    <n v="29.8"/>
    <n v="29.8"/>
    <n v="0.10574875798438609"/>
    <n v="1"/>
    <m/>
    <x v="0"/>
    <s v="Nein"/>
    <x v="0"/>
  </r>
  <r>
    <n v="14575755"/>
    <x v="10"/>
    <x v="0"/>
    <n v="2001574"/>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5755"/>
    <x v="10"/>
    <x v="0"/>
    <n v="2001574"/>
    <s v="Sofortrechnung"/>
    <s v="eam\bekir.ahmed"/>
    <x v="1"/>
    <s v="23433"/>
    <s v="Jacob Elektronik GmbH"/>
    <x v="1"/>
    <s v="2"/>
    <s v="100302697"/>
    <x v="312"/>
    <s v="Apple iPad Air 2022 5G 64GB"/>
    <n v="1"/>
    <n v="363.5"/>
    <n v="645.4"/>
    <n v="645.4"/>
    <n v="281.89999999999998"/>
    <n v="281.89999999999998"/>
    <n v="43.67"/>
    <s v="V0042"/>
    <x v="5"/>
    <s v="KÜB30"/>
    <s v="GRK"/>
    <s v="Geräte"/>
    <x v="5"/>
    <n v="1"/>
    <n v="363.5"/>
    <n v="645.4"/>
    <n v="645.4"/>
    <n v="281.89999999999998"/>
    <n v="281.89999999999998"/>
    <n v="0.4367833901456461"/>
    <n v="1"/>
    <m/>
    <x v="0"/>
    <s v="Nein"/>
    <x v="0"/>
  </r>
  <r>
    <n v="14575759"/>
    <x v="10"/>
    <x v="0"/>
    <n v="2001575"/>
    <s v="Sofortrechnung"/>
    <s v="eam\bekir.ahmed"/>
    <x v="1"/>
    <s v="23433"/>
    <s v="Jacob Elektronik GmbH"/>
    <x v="3"/>
    <s v="1"/>
    <s v="900010024"/>
    <x v="73"/>
    <s v="Sonstiges"/>
    <n v="1"/>
    <n v="0"/>
    <n v="6.35"/>
    <n v="6.35"/>
    <n v="6.35"/>
    <n v="6.35"/>
    <m/>
    <s v="V0042"/>
    <x v="5"/>
    <s v="KÜB30"/>
    <s v="GRK"/>
    <s v="Sonstige"/>
    <x v="5"/>
    <n v="1"/>
    <n v="0"/>
    <n v="6.35"/>
    <n v="6.35"/>
    <n v="6.35"/>
    <n v="6.35"/>
    <n v="1"/>
    <n v="1"/>
    <m/>
    <x v="2"/>
    <s v="Ja"/>
    <x v="0"/>
  </r>
  <r>
    <n v="14575759"/>
    <x v="10"/>
    <x v="0"/>
    <n v="2001575"/>
    <s v="Sofortrechnung"/>
    <s v="eam\bekir.ahmed"/>
    <x v="1"/>
    <s v="23433"/>
    <s v="Jacob Elektronik GmbH"/>
    <x v="1"/>
    <s v="2"/>
    <s v="100050277"/>
    <x v="267"/>
    <s v="Motorola Edge 50 Neo 5G 512GB"/>
    <n v="1"/>
    <n v="235"/>
    <n v="257.60000000000002"/>
    <n v="257.60000000000002"/>
    <n v="22.6"/>
    <n v="22.6"/>
    <n v="8.77"/>
    <s v="V0042"/>
    <x v="5"/>
    <s v="KÜB30"/>
    <s v="GRK"/>
    <s v="Geräte"/>
    <x v="5"/>
    <n v="1"/>
    <n v="235"/>
    <n v="257.60000000000002"/>
    <n v="257.60000000000002"/>
    <n v="22.6"/>
    <n v="22.6"/>
    <n v="8.7732919254658384E-2"/>
    <n v="1"/>
    <m/>
    <x v="0"/>
    <s v="Nein"/>
    <x v="0"/>
  </r>
  <r>
    <n v="14575686"/>
    <x v="10"/>
    <x v="0"/>
    <n v="2001576"/>
    <s v="Sofortrechnung"/>
    <s v="eam\bekir.ahmed"/>
    <x v="1"/>
    <s v="24575"/>
    <s v="Paketfabrik"/>
    <x v="1"/>
    <s v="1"/>
    <s v="100302993"/>
    <x v="439"/>
    <s v="Apple iPhone 15 Pro Max 1TB"/>
    <n v="1"/>
    <n v="1135"/>
    <n v="1099"/>
    <n v="1099"/>
    <n v="-36"/>
    <n v="-36"/>
    <n v="-3.27"/>
    <s v="V0042"/>
    <x v="5"/>
    <s v="KÜB0"/>
    <s v="GRK"/>
    <s v="Geräte"/>
    <x v="5"/>
    <n v="1"/>
    <n v="1135"/>
    <n v="1099"/>
    <n v="1099"/>
    <n v="-36"/>
    <n v="-36"/>
    <n v="-3.2757051865332121E-2"/>
    <n v="1"/>
    <m/>
    <x v="0"/>
    <s v="Nein"/>
    <x v="1"/>
  </r>
  <r>
    <n v="14575729"/>
    <x v="10"/>
    <x v="0"/>
    <n v="2001577"/>
    <s v="Sofortrechnung"/>
    <s v="eam\bekir.ahmed"/>
    <x v="1"/>
    <s v="24667"/>
    <s v="Duttenhofer GmbH &amp; Co. KG"/>
    <x v="0"/>
    <s v="1"/>
    <s v="200370104"/>
    <x v="505"/>
    <s v="Huawei Watch D (Molly-B19)"/>
    <n v="10"/>
    <n v="218.75"/>
    <n v="226"/>
    <n v="2260"/>
    <n v="7.25"/>
    <n v="72.5"/>
    <n v="3.2"/>
    <s v="V0042"/>
    <x v="5"/>
    <s v="KÜB30"/>
    <s v="GRK"/>
    <s v="Zubehör"/>
    <x v="5"/>
    <n v="10"/>
    <n v="218.75"/>
    <n v="226"/>
    <n v="2260"/>
    <n v="7.25"/>
    <n v="72.5"/>
    <n v="3.2079646017699116E-2"/>
    <n v="1"/>
    <m/>
    <x v="0"/>
    <s v="Nein"/>
    <x v="0"/>
  </r>
  <r>
    <n v="14575742"/>
    <x v="10"/>
    <x v="0"/>
    <n v="2001578"/>
    <s v="Sofortrechnung"/>
    <s v="eam\bekir.ahmed"/>
    <x v="0"/>
    <s v="21074"/>
    <s v="New Way International Ltd."/>
    <x v="1"/>
    <s v="1"/>
    <s v="100034578"/>
    <x v="470"/>
    <s v="Samsung A356B A35 5G 128GB EE"/>
    <n v="150"/>
    <n v="197.0719"/>
    <n v="205"/>
    <n v="30750"/>
    <n v="7.9280999999999997"/>
    <n v="1189.21"/>
    <n v="3.86"/>
    <s v="V0140"/>
    <x v="15"/>
    <s v="KPUD"/>
    <s v="EXP"/>
    <s v="Geräte"/>
    <x v="10"/>
    <n v="150"/>
    <n v="197.0719"/>
    <n v="205"/>
    <n v="30750"/>
    <n v="7.9280999999999997"/>
    <n v="1189.21"/>
    <n v="3.8673495934959348E-2"/>
    <n v="1"/>
    <m/>
    <x v="0"/>
    <s v="Nein"/>
    <x v="0"/>
  </r>
  <r>
    <n v="14575716"/>
    <x v="10"/>
    <x v="0"/>
    <n v="2001579"/>
    <s v="Sofortrechnung"/>
    <s v="Yasar.Yigitbilek"/>
    <x v="2"/>
    <s v="30087"/>
    <s v="DSW-Telekommunikation GmbH"/>
    <x v="5"/>
    <s v="1"/>
    <s v="600310083"/>
    <x v="742"/>
    <s v="Prepaid - Congstar &quot;Wie ich will 2023&quot; (Wunschmix)"/>
    <n v="50"/>
    <n v="2"/>
    <n v="2.5"/>
    <n v="125"/>
    <n v="0.5"/>
    <n v="25"/>
    <n v="20"/>
    <s v="V0161"/>
    <x v="7"/>
    <s v="KVAB30"/>
    <s v="FHK"/>
    <s v="Prepaid"/>
    <x v="2"/>
    <n v="50"/>
    <n v="2"/>
    <n v="2.5"/>
    <n v="125"/>
    <n v="0.5"/>
    <n v="25"/>
    <n v="0.2"/>
    <n v="1"/>
    <m/>
    <x v="0"/>
    <s v="Nein"/>
    <x v="0"/>
  </r>
  <r>
    <n v="14575716"/>
    <x v="10"/>
    <x v="0"/>
    <n v="2001579"/>
    <s v="Sofortrechnung"/>
    <s v="Yasar.Yigitbilek"/>
    <x v="2"/>
    <s v="30087"/>
    <s v="DSW-Telekommunikation GmbH"/>
    <x v="1"/>
    <s v="2"/>
    <s v="101030671"/>
    <x v="423"/>
    <s v="Samsung A165F A16 128GB"/>
    <n v="2"/>
    <n v="109"/>
    <n v="129"/>
    <n v="258"/>
    <n v="20"/>
    <n v="40"/>
    <n v="15.5"/>
    <s v="V0161"/>
    <x v="7"/>
    <s v="KVAB30"/>
    <s v="FHK"/>
    <s v="Geräte"/>
    <x v="2"/>
    <n v="2"/>
    <n v="109"/>
    <n v="129"/>
    <n v="258"/>
    <n v="20"/>
    <n v="40"/>
    <n v="0.15503875968992248"/>
    <n v="1"/>
    <m/>
    <x v="0"/>
    <s v="Nein"/>
    <x v="0"/>
  </r>
  <r>
    <n v="14575716"/>
    <x v="10"/>
    <x v="0"/>
    <n v="2001579"/>
    <s v="Sofortrechnung"/>
    <s v="Yasar.Yigitbilek"/>
    <x v="2"/>
    <s v="30087"/>
    <s v="DSW-Telekommunikation GmbH"/>
    <x v="0"/>
    <s v="3"/>
    <s v="200311304"/>
    <x v="232"/>
    <s v="Telekom Speed Home WLAN"/>
    <n v="5"/>
    <n v="60.43"/>
    <n v="63"/>
    <n v="315"/>
    <n v="2.57"/>
    <n v="12.85"/>
    <n v="4.07"/>
    <s v="V0161"/>
    <x v="7"/>
    <s v="KVAB30"/>
    <s v="FHK"/>
    <s v="Zubehör"/>
    <x v="2"/>
    <n v="5"/>
    <n v="60.43"/>
    <n v="63"/>
    <n v="315"/>
    <n v="2.57"/>
    <n v="12.85"/>
    <n v="4.0793650793650792E-2"/>
    <n v="1"/>
    <m/>
    <x v="0"/>
    <s v="Nein"/>
    <x v="0"/>
  </r>
  <r>
    <n v="14574352"/>
    <x v="10"/>
    <x v="0"/>
    <n v="2001580"/>
    <s v="Rechnungskorrektur Retoure"/>
    <s v="EAM\Kai.Herzberger"/>
    <x v="4"/>
    <s v="29353"/>
    <s v="Zwischenkonto Transportschäden"/>
    <x v="6"/>
    <s v="1"/>
    <s v="910010001"/>
    <x v="224"/>
    <m/>
    <n v="2"/>
    <n v="0"/>
    <n v="109.5"/>
    <n v="219"/>
    <n v="109.5"/>
    <n v="219"/>
    <m/>
    <s v="V9999"/>
    <x v="2"/>
    <s v="KÜB30"/>
    <s v="FHK"/>
    <s v="Transportverluste"/>
    <x v="2"/>
    <n v="-2"/>
    <n v="0"/>
    <n v="109.5"/>
    <n v="-219"/>
    <n v="-109.5"/>
    <n v="-219"/>
    <n v="-1"/>
    <n v="-1"/>
    <m/>
    <x v="0"/>
    <s v="Nein"/>
    <x v="1"/>
  </r>
  <r>
    <n v="14575745"/>
    <x v="10"/>
    <x v="0"/>
    <n v="2001581"/>
    <s v="Sofortrechnung"/>
    <s v="Yasar.Yigitbilek"/>
    <x v="0"/>
    <s v="30893"/>
    <s v="Mulleti Adrian"/>
    <x v="3"/>
    <s v="1"/>
    <s v="900010011"/>
    <x v="36"/>
    <s v="Sonstiges"/>
    <n v="1"/>
    <n v="0"/>
    <n v="29"/>
    <n v="29"/>
    <n v="29"/>
    <n v="29"/>
    <m/>
    <s v="V0027"/>
    <x v="9"/>
    <s v="VKASSE"/>
    <s v="EXP"/>
    <s v="Sonstige"/>
    <x v="7"/>
    <n v="1"/>
    <n v="0"/>
    <n v="29"/>
    <n v="29"/>
    <n v="29"/>
    <n v="29"/>
    <n v="1"/>
    <n v="1"/>
    <m/>
    <x v="2"/>
    <s v="Ja"/>
    <x v="0"/>
  </r>
  <r>
    <n v="14575745"/>
    <x v="10"/>
    <x v="0"/>
    <n v="2001581"/>
    <s v="Sofortrechnung"/>
    <s v="Yasar.Yigitbilek"/>
    <x v="0"/>
    <s v="30893"/>
    <s v="Mulleti Adrian"/>
    <x v="1"/>
    <s v="2"/>
    <s v="100303126"/>
    <x v="333"/>
    <s v="Apple iPhone 16 Pro 256GB"/>
    <n v="1"/>
    <n v="990"/>
    <n v="1025"/>
    <n v="1025"/>
    <n v="35"/>
    <n v="35"/>
    <n v="3.41"/>
    <s v="V0027"/>
    <x v="9"/>
    <s v="VKASSE"/>
    <s v="EXP"/>
    <s v="Geräte"/>
    <x v="7"/>
    <n v="1"/>
    <n v="990"/>
    <n v="1025"/>
    <n v="1025"/>
    <n v="35"/>
    <n v="35"/>
    <n v="3.4146341463414637E-2"/>
    <n v="1"/>
    <m/>
    <x v="0"/>
    <s v="Nein"/>
    <x v="0"/>
  </r>
  <r>
    <n v="14575745"/>
    <x v="10"/>
    <x v="0"/>
    <n v="2001581"/>
    <s v="Sofortrechnung"/>
    <s v="Yasar.Yigitbilek"/>
    <x v="0"/>
    <s v="30893"/>
    <s v="Mulleti Adrian"/>
    <x v="1"/>
    <s v="3"/>
    <s v="100302477"/>
    <x v="83"/>
    <s v="Apple iPhone 13 128GB"/>
    <n v="1"/>
    <n v="411.96159999999998"/>
    <n v="429"/>
    <n v="429"/>
    <n v="17.038399999999999"/>
    <n v="17.04"/>
    <n v="3.97"/>
    <s v="V0027"/>
    <x v="9"/>
    <s v="VKASSE"/>
    <s v="EXP"/>
    <s v="Geräte"/>
    <x v="7"/>
    <n v="1"/>
    <n v="411.96159999999998"/>
    <n v="429"/>
    <n v="429"/>
    <n v="17.038399999999999"/>
    <n v="17.04"/>
    <n v="3.9720279720279715E-2"/>
    <n v="1"/>
    <m/>
    <x v="0"/>
    <s v="Nein"/>
    <x v="0"/>
  </r>
  <r>
    <n v="14575771"/>
    <x v="10"/>
    <x v="0"/>
    <n v="2001582"/>
    <s v="Sofortrechnung"/>
    <s v="EAM\Kai.Herzberger"/>
    <x v="4"/>
    <s v="25848"/>
    <s v="Allianz Versicherungs AG"/>
    <x v="6"/>
    <s v="1"/>
    <s v="910010001"/>
    <x v="224"/>
    <m/>
    <n v="2"/>
    <n v="0"/>
    <n v="109.5"/>
    <n v="219"/>
    <n v="109.5"/>
    <n v="219"/>
    <m/>
    <s v="V9999"/>
    <x v="2"/>
    <s v="KÜB30"/>
    <s v="FHK"/>
    <s v="Transportverluste"/>
    <x v="2"/>
    <n v="2"/>
    <n v="0"/>
    <n v="109.5"/>
    <n v="219"/>
    <n v="109.5"/>
    <n v="219"/>
    <n v="1"/>
    <n v="1"/>
    <m/>
    <x v="0"/>
    <s v="Nein"/>
    <x v="0"/>
  </r>
  <r>
    <n v="14573622"/>
    <x v="10"/>
    <x v="0"/>
    <n v="2001583"/>
    <s v="Sofortrechnung"/>
    <s v="Yasar.Yigitbilek"/>
    <x v="0"/>
    <s v="30781"/>
    <s v="TECHNOSPHERE S.R.L."/>
    <x v="1"/>
    <s v="1"/>
    <s v="101030631"/>
    <x v="743"/>
    <s v="Samsung S721B S24 FE 5G 128GB"/>
    <n v="200"/>
    <n v="419"/>
    <n v="439"/>
    <n v="87800"/>
    <n v="20"/>
    <n v="4000"/>
    <n v="4.55"/>
    <s v="V0022"/>
    <x v="13"/>
    <s v="KÜB14"/>
    <s v="EXP"/>
    <s v="Geräte"/>
    <x v="8"/>
    <n v="200"/>
    <n v="419"/>
    <n v="439"/>
    <n v="87800"/>
    <n v="20"/>
    <n v="4000"/>
    <n v="4.5558086560364468E-2"/>
    <n v="1"/>
    <m/>
    <x v="0"/>
    <s v="Nein"/>
    <x v="0"/>
  </r>
  <r>
    <n v="14575775"/>
    <x v="10"/>
    <x v="0"/>
    <n v="2001584"/>
    <s v="Sofortrechnung"/>
    <s v="EAM\Kai.Herzberger"/>
    <x v="2"/>
    <s v="30763"/>
    <s v="Techboxx Shop RM GmbH"/>
    <x v="7"/>
    <s v="1"/>
    <s v="700960112"/>
    <x v="744"/>
    <s v="Winterjacke Herren (XL) [Promotion]"/>
    <n v="1"/>
    <n v="106.02"/>
    <n v="106.02"/>
    <n v="106.02"/>
    <n v="0"/>
    <n v="0"/>
    <n v="0"/>
    <s v="V0157"/>
    <x v="18"/>
    <s v="KÜB14"/>
    <s v="FHK"/>
    <s v="Marketing"/>
    <x v="12"/>
    <n v="1"/>
    <n v="106.02"/>
    <n v="106.02"/>
    <n v="106.02"/>
    <n v="0"/>
    <n v="0"/>
    <n v="0"/>
    <n v="1"/>
    <m/>
    <x v="0"/>
    <s v="Nein"/>
    <x v="0"/>
  </r>
  <r>
    <n v="14575775"/>
    <x v="10"/>
    <x v="0"/>
    <n v="2001584"/>
    <s v="Sofortrechnung"/>
    <s v="EAM\Kai.Herzberger"/>
    <x v="2"/>
    <s v="30763"/>
    <s v="Techboxx Shop RM GmbH"/>
    <x v="7"/>
    <s v="2"/>
    <s v="700960113"/>
    <x v="745"/>
    <s v="Winterjacke Herren (2XL) [Promotion]"/>
    <n v="1"/>
    <n v="106.02"/>
    <n v="106.02"/>
    <n v="106.02"/>
    <n v="0"/>
    <n v="0"/>
    <n v="0"/>
    <s v="V0157"/>
    <x v="18"/>
    <s v="KÜB14"/>
    <s v="FHK"/>
    <s v="Marketing"/>
    <x v="12"/>
    <n v="1"/>
    <n v="106.02"/>
    <n v="106.02"/>
    <n v="106.02"/>
    <n v="0"/>
    <n v="0"/>
    <n v="0"/>
    <n v="1"/>
    <m/>
    <x v="0"/>
    <s v="Nein"/>
    <x v="0"/>
  </r>
  <r>
    <n v="14575775"/>
    <x v="10"/>
    <x v="0"/>
    <n v="2001584"/>
    <s v="Sofortrechnung"/>
    <s v="EAM\Kai.Herzberger"/>
    <x v="2"/>
    <s v="30763"/>
    <s v="Techboxx Shop RM GmbH"/>
    <x v="7"/>
    <s v="3"/>
    <s v="700960114"/>
    <x v="746"/>
    <s v="Winterjacke Herren (3XL) [Promotion]"/>
    <n v="1"/>
    <n v="106.02"/>
    <n v="106.02"/>
    <n v="106.02"/>
    <n v="0"/>
    <n v="0"/>
    <n v="0"/>
    <s v="V0157"/>
    <x v="18"/>
    <s v="KÜB14"/>
    <s v="FHK"/>
    <s v="Marketing"/>
    <x v="12"/>
    <n v="1"/>
    <n v="106.02"/>
    <n v="106.02"/>
    <n v="106.02"/>
    <n v="0"/>
    <n v="0"/>
    <n v="0"/>
    <n v="1"/>
    <m/>
    <x v="0"/>
    <s v="Nein"/>
    <x v="0"/>
  </r>
  <r>
    <n v="14573555"/>
    <x v="10"/>
    <x v="0"/>
    <n v="2001585"/>
    <s v="Sofortrechnung"/>
    <s v="Yasar.Yigitbilek"/>
    <x v="1"/>
    <s v="20193"/>
    <s v="Michael Telecom AG"/>
    <x v="1"/>
    <s v="1"/>
    <s v="101030631"/>
    <x v="743"/>
    <s v="Samsung S721B S24 FE 5G 128GB"/>
    <n v="300"/>
    <n v="419"/>
    <n v="435"/>
    <n v="130500"/>
    <n v="16"/>
    <n v="4800"/>
    <n v="3.67"/>
    <s v="V0012"/>
    <x v="1"/>
    <m/>
    <s v="GRK"/>
    <s v="Geräte"/>
    <x v="1"/>
    <n v="300"/>
    <n v="419"/>
    <n v="435"/>
    <n v="130500"/>
    <n v="16"/>
    <n v="4800"/>
    <n v="3.6781609195402298E-2"/>
    <n v="1"/>
    <m/>
    <x v="0"/>
    <s v="Nein"/>
    <x v="0"/>
  </r>
  <r>
    <n v="14575772"/>
    <x v="10"/>
    <x v="0"/>
    <n v="2001586"/>
    <s v="Sofortrechnung"/>
    <s v="Yasar.Yigitbilek"/>
    <x v="1"/>
    <s v="24948"/>
    <s v="Bechtle Logistik &amp; Service GmbH"/>
    <x v="1"/>
    <s v="1"/>
    <s v="100034505"/>
    <x v="716"/>
    <s v="Samsung X306B Tab Active5 5G 128GB EE"/>
    <n v="60"/>
    <n v="295"/>
    <n v="339"/>
    <n v="20340"/>
    <n v="44"/>
    <n v="2640"/>
    <n v="12.97"/>
    <s v="V0042"/>
    <x v="5"/>
    <s v="KÜB30"/>
    <s v="GRK"/>
    <s v="Geräte"/>
    <x v="5"/>
    <n v="60"/>
    <n v="295"/>
    <n v="339"/>
    <n v="20340"/>
    <n v="44"/>
    <n v="2640"/>
    <n v="0.12979351032448377"/>
    <n v="1"/>
    <m/>
    <x v="0"/>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F709B8-898A-4D3F-9F0E-97AB0ECA29B9}" name="PivotTable7"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H1:AI12"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axis="axisRow" showAll="0" measureFilter="1">
      <items count="748">
        <item x="432"/>
        <item x="431"/>
        <item x="566"/>
        <item x="480"/>
        <item x="640"/>
        <item x="6"/>
        <item x="156"/>
        <item x="603"/>
        <item x="484"/>
        <item x="537"/>
        <item x="535"/>
        <item x="168"/>
        <item x="165"/>
        <item x="578"/>
        <item x="538"/>
        <item x="551"/>
        <item x="561"/>
        <item x="620"/>
        <item x="286"/>
        <item x="116"/>
        <item x="433"/>
        <item x="229"/>
        <item x="214"/>
        <item x="98"/>
        <item x="444"/>
        <item x="336"/>
        <item x="270"/>
        <item x="124"/>
        <item x="468"/>
        <item x="631"/>
        <item x="371"/>
        <item x="528"/>
        <item x="442"/>
        <item x="250"/>
        <item x="411"/>
        <item x="5"/>
        <item x="7"/>
        <item x="285"/>
        <item x="164"/>
        <item x="685"/>
        <item x="532"/>
        <item x="312"/>
        <item x="695"/>
        <item x="461"/>
        <item x="169"/>
        <item x="395"/>
        <item x="703"/>
        <item x="195"/>
        <item x="582"/>
        <item x="477"/>
        <item x="575"/>
        <item x="677"/>
        <item x="83"/>
        <item x="79"/>
        <item x="522"/>
        <item x="81"/>
        <item x="88"/>
        <item x="370"/>
        <item x="91"/>
        <item x="668"/>
        <item x="145"/>
        <item x="84"/>
        <item x="643"/>
        <item x="34"/>
        <item x="452"/>
        <item x="332"/>
        <item x="45"/>
        <item x="166"/>
        <item x="364"/>
        <item x="426"/>
        <item x="241"/>
        <item x="210"/>
        <item x="618"/>
        <item x="328"/>
        <item x="302"/>
        <item x="502"/>
        <item x="281"/>
        <item x="503"/>
        <item x="723"/>
        <item x="273"/>
        <item x="53"/>
        <item x="1"/>
        <item x="54"/>
        <item x="52"/>
        <item x="50"/>
        <item x="55"/>
        <item x="51"/>
        <item x="20"/>
        <item x="657"/>
        <item x="722"/>
        <item x="658"/>
        <item x="434"/>
        <item x="652"/>
        <item x="338"/>
        <item x="85"/>
        <item x="278"/>
        <item x="131"/>
        <item x="192"/>
        <item x="153"/>
        <item x="398"/>
        <item x="239"/>
        <item x="394"/>
        <item x="130"/>
        <item x="112"/>
        <item x="190"/>
        <item x="422"/>
        <item x="75"/>
        <item x="196"/>
        <item x="193"/>
        <item x="287"/>
        <item x="439"/>
        <item x="463"/>
        <item x="464"/>
        <item x="111"/>
        <item x="414"/>
        <item x="103"/>
        <item x="109"/>
        <item x="187"/>
        <item x="69"/>
        <item x="496"/>
        <item x="41"/>
        <item x="358"/>
        <item x="459"/>
        <item x="495"/>
        <item x="472"/>
        <item x="510"/>
        <item x="548"/>
        <item x="93"/>
        <item x="712"/>
        <item x="656"/>
        <item x="497"/>
        <item x="533"/>
        <item x="494"/>
        <item x="118"/>
        <item x="188"/>
        <item x="376"/>
        <item x="121"/>
        <item x="87"/>
        <item x="117"/>
        <item x="334"/>
        <item x="333"/>
        <item x="277"/>
        <item x="90"/>
        <item x="76"/>
        <item x="225"/>
        <item x="359"/>
        <item x="650"/>
        <item x="357"/>
        <item x="209"/>
        <item x="80"/>
        <item x="318"/>
        <item x="215"/>
        <item x="189"/>
        <item x="443"/>
        <item x="86"/>
        <item x="681"/>
        <item x="217"/>
        <item x="78"/>
        <item x="186"/>
        <item x="634"/>
        <item x="615"/>
        <item x="487"/>
        <item x="611"/>
        <item x="613"/>
        <item x="612"/>
        <item x="614"/>
        <item x="728"/>
        <item x="194"/>
        <item x="89"/>
        <item x="556"/>
        <item x="555"/>
        <item x="553"/>
        <item x="466"/>
        <item x="549"/>
        <item x="554"/>
        <item x="511"/>
        <item x="624"/>
        <item x="512"/>
        <item x="59"/>
        <item x="550"/>
        <item x="430"/>
        <item x="198"/>
        <item x="148"/>
        <item x="201"/>
        <item x="199"/>
        <item x="310"/>
        <item x="200"/>
        <item x="245"/>
        <item x="3"/>
        <item x="469"/>
        <item x="134"/>
        <item x="177"/>
        <item x="476"/>
        <item x="608"/>
        <item x="610"/>
        <item x="183"/>
        <item x="534"/>
        <item x="311"/>
        <item x="609"/>
        <item x="2"/>
        <item x="346"/>
        <item x="142"/>
        <item x="63"/>
        <item x="632"/>
        <item x="734"/>
        <item x="605"/>
        <item x="9"/>
        <item x="552"/>
        <item x="178"/>
        <item x="356"/>
        <item x="216"/>
        <item x="447"/>
        <item x="10"/>
        <item x="462"/>
        <item x="667"/>
        <item x="586"/>
        <item x="471"/>
        <item x="16"/>
        <item x="598"/>
        <item x="167"/>
        <item x="125"/>
        <item x="427"/>
        <item x="265"/>
        <item x="377"/>
        <item x="579"/>
        <item x="474"/>
        <item x="546"/>
        <item x="102"/>
        <item x="451"/>
        <item x="33"/>
        <item x="191"/>
        <item x="115"/>
        <item x="35"/>
        <item x="11"/>
        <item x="741"/>
        <item x="32"/>
        <item x="60"/>
        <item x="428"/>
        <item x="25"/>
        <item x="271"/>
        <item x="299"/>
        <item x="64"/>
        <item x="661"/>
        <item x="583"/>
        <item x="547"/>
        <item x="436"/>
        <item x="382"/>
        <item x="725"/>
        <item x="705"/>
        <item x="254"/>
        <item x="425"/>
        <item x="95"/>
        <item x="441"/>
        <item x="386"/>
        <item x="440"/>
        <item x="101"/>
        <item x="616"/>
        <item x="238"/>
        <item x="526"/>
        <item x="492"/>
        <item x="316"/>
        <item x="381"/>
        <item x="699"/>
        <item x="448"/>
        <item x="99"/>
        <item x="384"/>
        <item x="455"/>
        <item x="160"/>
        <item x="257"/>
        <item x="161"/>
        <item x="352"/>
        <item x="478"/>
        <item x="639"/>
        <item x="638"/>
        <item x="637"/>
        <item x="149"/>
        <item x="417"/>
        <item x="136"/>
        <item x="65"/>
        <item x="505"/>
        <item x="179"/>
        <item x="678"/>
        <item x="445"/>
        <item x="120"/>
        <item x="584"/>
        <item x="58"/>
        <item x="335"/>
        <item x="139"/>
        <item x="625"/>
        <item x="66"/>
        <item x="591"/>
        <item x="374"/>
        <item x="689"/>
        <item x="726"/>
        <item x="704"/>
        <item x="683"/>
        <item x="627"/>
        <item x="557"/>
        <item x="530"/>
        <item x="475"/>
        <item x="396"/>
        <item x="260"/>
        <item x="660"/>
        <item x="8"/>
        <item x="626"/>
        <item x="732"/>
        <item x="362"/>
        <item x="300"/>
        <item x="267"/>
        <item x="258"/>
        <item x="518"/>
        <item x="697"/>
        <item x="173"/>
        <item x="449"/>
        <item x="309"/>
        <item x="665"/>
        <item x="664"/>
        <item x="307"/>
        <item x="176"/>
        <item x="347"/>
        <item x="293"/>
        <item x="298"/>
        <item x="297"/>
        <item x="663"/>
        <item x="662"/>
        <item x="294"/>
        <item x="21"/>
        <item x="61"/>
        <item x="96"/>
        <item x="313"/>
        <item x="320"/>
        <item x="715"/>
        <item x="413"/>
        <item x="483"/>
        <item x="220"/>
        <item x="280"/>
        <item x="720"/>
        <item x="687"/>
        <item x="691"/>
        <item x="690"/>
        <item x="673"/>
        <item x="674"/>
        <item x="733"/>
        <item x="688"/>
        <item x="675"/>
        <item x="266"/>
        <item x="458"/>
        <item x="275"/>
        <item x="587"/>
        <item x="315"/>
        <item x="590"/>
        <item x="314"/>
        <item x="420"/>
        <item x="619"/>
        <item x="488"/>
        <item x="718"/>
        <item x="380"/>
        <item x="236"/>
        <item x="450"/>
        <item x="617"/>
        <item x="344"/>
        <item x="223"/>
        <item x="742"/>
        <item x="596"/>
        <item x="415"/>
        <item x="597"/>
        <item x="438"/>
        <item x="520"/>
        <item x="519"/>
        <item x="737"/>
        <item x="501"/>
        <item x="222"/>
        <item x="321"/>
        <item x="412"/>
        <item x="736"/>
        <item x="221"/>
        <item x="559"/>
        <item x="570"/>
        <item x="573"/>
        <item x="572"/>
        <item x="571"/>
        <item x="545"/>
        <item x="15"/>
        <item x="56"/>
        <item x="228"/>
        <item x="162"/>
        <item x="341"/>
        <item x="694"/>
        <item x="392"/>
        <item x="301"/>
        <item x="126"/>
        <item x="401"/>
        <item x="62"/>
        <item x="235"/>
        <item x="13"/>
        <item x="435"/>
        <item x="424"/>
        <item x="423"/>
        <item x="146"/>
        <item x="19"/>
        <item x="684"/>
        <item x="340"/>
        <item x="128"/>
        <item x="645"/>
        <item x="249"/>
        <item x="629"/>
        <item x="38"/>
        <item x="588"/>
        <item x="400"/>
        <item x="630"/>
        <item x="636"/>
        <item x="243"/>
        <item x="207"/>
        <item x="57"/>
        <item x="40"/>
        <item x="361"/>
        <item x="409"/>
        <item x="30"/>
        <item x="324"/>
        <item x="323"/>
        <item x="470"/>
        <item x="251"/>
        <item x="72"/>
        <item x="234"/>
        <item x="71"/>
        <item x="42"/>
        <item x="406"/>
        <item x="276"/>
        <item x="37"/>
        <item x="539"/>
        <item x="305"/>
        <item x="129"/>
        <item x="17"/>
        <item x="140"/>
        <item x="138"/>
        <item x="247"/>
        <item x="349"/>
        <item x="485"/>
        <item x="279"/>
        <item x="152"/>
        <item x="326"/>
        <item x="70"/>
        <item x="211"/>
        <item x="467"/>
        <item x="18"/>
        <item x="203"/>
        <item x="727"/>
        <item x="403"/>
        <item x="457"/>
        <item x="39"/>
        <item x="369"/>
        <item x="212"/>
        <item x="82"/>
        <item x="482"/>
        <item x="218"/>
        <item x="397"/>
        <item x="159"/>
        <item x="500"/>
        <item x="132"/>
        <item x="653"/>
        <item x="330"/>
        <item x="635"/>
        <item x="504"/>
        <item x="719"/>
        <item x="27"/>
        <item x="713"/>
        <item x="714"/>
        <item x="671"/>
        <item x="253"/>
        <item x="672"/>
        <item x="172"/>
        <item x="574"/>
        <item x="22"/>
        <item x="295"/>
        <item x="402"/>
        <item x="304"/>
        <item x="599"/>
        <item x="490"/>
        <item x="569"/>
        <item x="143"/>
        <item x="150"/>
        <item x="319"/>
        <item x="180"/>
        <item x="378"/>
        <item x="606"/>
        <item x="269"/>
        <item x="181"/>
        <item x="429"/>
        <item x="516"/>
        <item x="679"/>
        <item x="743"/>
        <item x="513"/>
        <item x="473"/>
        <item x="155"/>
        <item x="389"/>
        <item x="686"/>
        <item x="655"/>
        <item x="527"/>
        <item x="244"/>
        <item x="325"/>
        <item x="491"/>
        <item x="698"/>
        <item x="151"/>
        <item x="259"/>
        <item x="322"/>
        <item x="721"/>
        <item x="289"/>
        <item x="284"/>
        <item x="97"/>
        <item x="708"/>
        <item x="100"/>
        <item x="92"/>
        <item x="408"/>
        <item x="28"/>
        <item x="651"/>
        <item x="106"/>
        <item x="508"/>
        <item x="600"/>
        <item x="268"/>
        <item x="24"/>
        <item x="348"/>
        <item x="388"/>
        <item x="147"/>
        <item x="558"/>
        <item x="94"/>
        <item x="213"/>
        <item x="219"/>
        <item x="104"/>
        <item x="602"/>
        <item x="133"/>
        <item x="453"/>
        <item x="274"/>
        <item x="137"/>
        <item x="306"/>
        <item x="171"/>
        <item x="339"/>
        <item x="23"/>
        <item x="122"/>
        <item x="264"/>
        <item x="296"/>
        <item x="676"/>
        <item x="529"/>
        <item x="366"/>
        <item x="365"/>
        <item x="262"/>
        <item x="507"/>
        <item x="26"/>
        <item x="536"/>
        <item x="127"/>
        <item x="114"/>
        <item x="158"/>
        <item x="644"/>
        <item x="77"/>
        <item x="182"/>
        <item x="628"/>
        <item x="204"/>
        <item x="623"/>
        <item x="622"/>
        <item x="205"/>
        <item x="509"/>
        <item x="255"/>
        <item x="393"/>
        <item x="465"/>
        <item x="731"/>
        <item x="372"/>
        <item x="303"/>
        <item x="730"/>
        <item x="729"/>
        <item x="44"/>
        <item x="113"/>
        <item x="292"/>
        <item x="701"/>
        <item x="642"/>
        <item x="716"/>
        <item x="700"/>
        <item x="669"/>
        <item x="405"/>
        <item x="481"/>
        <item x="621"/>
        <item x="585"/>
        <item x="29"/>
        <item x="670"/>
        <item x="633"/>
        <item x="514"/>
        <item x="740"/>
        <item x="581"/>
        <item x="404"/>
        <item x="407"/>
        <item x="738"/>
        <item x="246"/>
        <item x="601"/>
        <item x="329"/>
        <item x="706"/>
        <item x="174"/>
        <item x="331"/>
        <item x="144"/>
        <item x="175"/>
        <item x="170"/>
        <item x="31"/>
        <item x="242"/>
        <item x="739"/>
        <item x="224"/>
        <item x="0"/>
        <item x="594"/>
        <item x="523"/>
        <item x="595"/>
        <item x="373"/>
        <item x="544"/>
        <item x="498"/>
        <item x="710"/>
        <item x="343"/>
        <item x="682"/>
        <item x="711"/>
        <item x="437"/>
        <item x="208"/>
        <item x="399"/>
        <item x="709"/>
        <item x="542"/>
        <item x="360"/>
        <item x="666"/>
        <item x="157"/>
        <item x="543"/>
        <item x="717"/>
        <item x="565"/>
        <item x="562"/>
        <item x="231"/>
        <item x="560"/>
        <item x="232"/>
        <item x="233"/>
        <item x="416"/>
        <item x="74"/>
        <item x="446"/>
        <item x="593"/>
        <item x="592"/>
        <item x="680"/>
        <item x="641"/>
        <item x="454"/>
        <item x="499"/>
        <item x="564"/>
        <item x="493"/>
        <item x="563"/>
        <item x="73"/>
        <item x="36"/>
        <item x="525"/>
        <item x="745"/>
        <item x="746"/>
        <item x="744"/>
        <item x="67"/>
        <item x="68"/>
        <item x="353"/>
        <item x="693"/>
        <item x="707"/>
        <item x="568"/>
        <item x="282"/>
        <item x="202"/>
        <item x="184"/>
        <item x="185"/>
        <item x="379"/>
        <item x="283"/>
        <item x="383"/>
        <item x="735"/>
        <item x="345"/>
        <item x="163"/>
        <item x="607"/>
        <item x="604"/>
        <item x="227"/>
        <item x="387"/>
        <item x="456"/>
        <item x="654"/>
        <item x="110"/>
        <item x="230"/>
        <item x="418"/>
        <item x="263"/>
        <item x="350"/>
        <item x="421"/>
        <item x="692"/>
        <item x="47"/>
        <item x="49"/>
        <item x="272"/>
        <item x="256"/>
        <item x="308"/>
        <item x="197"/>
        <item x="108"/>
        <item x="410"/>
        <item x="506"/>
        <item x="206"/>
        <item x="460"/>
        <item x="419"/>
        <item x="375"/>
        <item x="368"/>
        <item x="363"/>
        <item x="154"/>
        <item x="367"/>
        <item x="252"/>
        <item x="540"/>
        <item x="342"/>
        <item x="541"/>
        <item x="385"/>
        <item x="517"/>
        <item x="288"/>
        <item x="521"/>
        <item x="261"/>
        <item x="46"/>
        <item x="248"/>
        <item x="291"/>
        <item x="524"/>
        <item x="4"/>
        <item x="648"/>
        <item x="646"/>
        <item x="489"/>
        <item x="317"/>
        <item x="141"/>
        <item x="135"/>
        <item x="696"/>
        <item x="649"/>
        <item x="577"/>
        <item x="531"/>
        <item x="337"/>
        <item x="105"/>
        <item x="237"/>
        <item x="43"/>
        <item x="486"/>
        <item x="107"/>
        <item x="290"/>
        <item x="659"/>
        <item x="226"/>
        <item x="48"/>
        <item x="327"/>
        <item x="123"/>
        <item x="240"/>
        <item x="515"/>
        <item x="647"/>
        <item x="589"/>
        <item x="12"/>
        <item x="576"/>
        <item x="390"/>
        <item x="119"/>
        <item x="724"/>
        <item x="391"/>
        <item x="479"/>
        <item x="354"/>
        <item x="351"/>
        <item x="580"/>
        <item x="14"/>
        <item x="355"/>
        <item x="567"/>
        <item x="702"/>
        <item t="default"/>
      </items>
    </pivotField>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showAll="0">
      <items count="14">
        <item x="0"/>
        <item x="12"/>
        <item x="9"/>
        <item x="3"/>
        <item x="6"/>
        <item x="10"/>
        <item x="7"/>
        <item x="4"/>
        <item x="5"/>
        <item x="1"/>
        <item x="8"/>
        <item x="11"/>
        <item x="2"/>
        <item t="default"/>
      </items>
    </pivotField>
    <pivotField numFmtId="166" showAll="0"/>
    <pivotField numFmtId="166" showAll="0"/>
    <pivotField numFmtId="166" showAll="0"/>
    <pivotField dataField="1" numFmtId="166" showAll="0"/>
    <pivotField numFmtId="166" showAll="0"/>
    <pivotField numFmtId="166" showAll="0"/>
    <pivotField numFmtId="10" showAll="0"/>
    <pivotField numFmtId="164" showAll="0"/>
    <pivotField showAll="0"/>
    <pivotField showAll="0">
      <items count="5">
        <item x="1"/>
        <item x="0"/>
        <item x="3"/>
        <item x="2"/>
        <item t="default"/>
      </items>
    </pivotField>
    <pivotField showAll="0"/>
    <pivotField showAll="0">
      <items count="3">
        <item x="1"/>
        <item x="0"/>
        <item t="default"/>
      </items>
    </pivotField>
  </pivotFields>
  <rowFields count="1">
    <field x="12"/>
  </rowFields>
  <rowItems count="11">
    <i>
      <x v="53"/>
    </i>
    <i>
      <x v="58"/>
    </i>
    <i>
      <x v="87"/>
    </i>
    <i>
      <x v="133"/>
    </i>
    <i>
      <x v="149"/>
    </i>
    <i>
      <x v="445"/>
    </i>
    <i>
      <x v="463"/>
    </i>
    <i>
      <x v="472"/>
    </i>
    <i>
      <x v="490"/>
    </i>
    <i>
      <x v="513"/>
    </i>
    <i t="grand">
      <x/>
    </i>
  </rowItems>
  <colItems count="1">
    <i/>
  </colItems>
  <dataFields count="1">
    <dataField name="Sum of Gesamtpreis_x000a_NEU" fld="30"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42821C-BC14-45BC-992F-189800E201C2}" name="PivotTable3"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J1:L14" firstHeaderRow="0"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axis="axisRow" showAll="0" measureFilter="1" sortType="descending">
      <items count="24">
        <item x="0"/>
        <item x="18"/>
        <item x="14"/>
        <item x="3"/>
        <item x="6"/>
        <item x="15"/>
        <item x="9"/>
        <item x="20"/>
        <item x="8"/>
        <item x="4"/>
        <item x="21"/>
        <item x="5"/>
        <item x="11"/>
        <item x="1"/>
        <item x="13"/>
        <item x="16"/>
        <item x="7"/>
        <item x="19"/>
        <item x="12"/>
        <item x="10"/>
        <item x="2"/>
        <item x="17"/>
        <item x="2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2"/>
        <item x="9"/>
        <item x="3"/>
        <item x="6"/>
        <item x="10"/>
        <item x="7"/>
        <item x="4"/>
        <item x="5"/>
        <item x="1"/>
        <item x="8"/>
        <item x="11"/>
        <item x="2"/>
        <item t="default"/>
      </items>
    </pivotField>
    <pivotField numFmtId="166" showAll="0"/>
    <pivotField numFmtId="166" showAll="0"/>
    <pivotField dataField="1" numFmtId="166" showAll="0"/>
    <pivotField numFmtId="166" showAll="0"/>
    <pivotField numFmtId="166" showAll="0"/>
    <pivotField dataField="1" numFmtId="166" showAll="0"/>
    <pivotField numFmtId="10" showAll="0"/>
    <pivotField numFmtId="164" showAll="0"/>
    <pivotField showAll="0"/>
    <pivotField showAll="0">
      <items count="5">
        <item x="1"/>
        <item x="0"/>
        <item x="3"/>
        <item x="2"/>
        <item t="default"/>
      </items>
    </pivotField>
    <pivotField showAll="0"/>
    <pivotField showAll="0">
      <items count="3">
        <item x="1"/>
        <item x="0"/>
        <item t="default"/>
      </items>
    </pivotField>
  </pivotFields>
  <rowFields count="1">
    <field x="22"/>
  </rowFields>
  <rowItems count="13">
    <i>
      <x v="9"/>
    </i>
    <i>
      <x v="3"/>
    </i>
    <i>
      <x v="5"/>
    </i>
    <i>
      <x v="14"/>
    </i>
    <i>
      <x v="13"/>
    </i>
    <i>
      <x v="11"/>
    </i>
    <i>
      <x v="6"/>
    </i>
    <i>
      <x v="12"/>
    </i>
    <i>
      <x v="20"/>
    </i>
    <i>
      <x v="2"/>
    </i>
    <i>
      <x v="15"/>
    </i>
    <i>
      <x v="8"/>
    </i>
    <i t="grand">
      <x/>
    </i>
  </rowItems>
  <colFields count="1">
    <field x="-2"/>
  </colFields>
  <colItems count="2">
    <i>
      <x/>
    </i>
    <i i="1">
      <x v="1"/>
    </i>
  </colItems>
  <dataFields count="2">
    <dataField name="Sum of Einzelpreis" fld="29" baseField="22" baseItem="0" numFmtId="167"/>
    <dataField name="Sum of RoherloesGESAMT_x000a_NEU" fld="32" baseField="0" baseItem="0"/>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Dark2" showRowHeaders="1" showColHeaders="1" showRowStripes="0" showColStripes="0" showLastColumn="1"/>
  <filters count="1">
    <filter fld="22" type="count" evalOrder="-1" id="1"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8729C3-E553-4E80-B3E9-DC73AFA1E342}" name="PivotTable2"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G2" firstHeaderRow="0" firstDataRow="1" firstDataCol="0"/>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showAll="0">
      <items count="14">
        <item x="0"/>
        <item x="12"/>
        <item x="9"/>
        <item x="3"/>
        <item x="6"/>
        <item x="10"/>
        <item x="7"/>
        <item x="4"/>
        <item x="5"/>
        <item x="1"/>
        <item x="8"/>
        <item x="11"/>
        <item x="2"/>
        <item t="default"/>
      </items>
    </pivotField>
    <pivotField dataField="1" numFmtId="166" showAll="0"/>
    <pivotField numFmtId="166" showAll="0"/>
    <pivotField numFmtId="166" showAll="0"/>
    <pivotField dataField="1" numFmtId="166" showAll="0"/>
    <pivotField numFmtId="166" showAll="0"/>
    <pivotField dataField="1" numFmtId="166" showAll="0"/>
    <pivotField numFmtId="10" showAll="0"/>
    <pivotField numFmtId="164" showAll="0"/>
    <pivotField showAll="0"/>
    <pivotField showAll="0">
      <items count="5">
        <item x="1"/>
        <item x="0"/>
        <item x="3"/>
        <item x="2"/>
        <item t="default"/>
      </items>
    </pivotField>
    <pivotField showAll="0"/>
    <pivotField showAll="0">
      <items count="3">
        <item x="1"/>
        <item x="0"/>
        <item t="default"/>
      </items>
    </pivotField>
  </pivotFields>
  <rowItems count="1">
    <i/>
  </rowItems>
  <colFields count="1">
    <field x="-2"/>
  </colFields>
  <colItems count="3">
    <i>
      <x/>
    </i>
    <i i="1">
      <x v="1"/>
    </i>
    <i i="2">
      <x v="2"/>
    </i>
  </colItems>
  <dataFields count="3">
    <dataField name="Sum of Gesamtpreis_x000a_NEU" fld="30" baseField="0" baseItem="0"/>
    <dataField name="Sum of RoherloesGESAMT_x000a_NEU" fld="32" baseField="0" baseItem="0"/>
    <dataField name="Sum of Menge_x000a_NEU" fld="27"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84C685-81A8-4346-872D-DEBC5CABA50E}" name="PivotTable10"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C1:AD6"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showAll="0">
      <items count="14">
        <item x="0"/>
        <item x="12"/>
        <item x="9"/>
        <item x="3"/>
        <item x="6"/>
        <item x="10"/>
        <item x="7"/>
        <item x="4"/>
        <item x="5"/>
        <item x="1"/>
        <item x="8"/>
        <item x="11"/>
        <item x="2"/>
        <item t="default"/>
      </items>
    </pivotField>
    <pivotField numFmtId="166" showAll="0"/>
    <pivotField numFmtId="166" showAll="0"/>
    <pivotField numFmtId="166" showAll="0"/>
    <pivotField dataField="1" numFmtId="166" showAll="0"/>
    <pivotField numFmtId="166" showAll="0"/>
    <pivotField numFmtId="166" showAll="0"/>
    <pivotField numFmtId="10" showAll="0"/>
    <pivotField numFmtId="164" showAll="0"/>
    <pivotField showAll="0"/>
    <pivotField axis="axisRow" showAll="0" sortType="descending">
      <items count="5">
        <item x="1"/>
        <item x="0"/>
        <item x="3"/>
        <item x="2"/>
        <item t="default"/>
      </items>
      <autoSortScope>
        <pivotArea dataOnly="0" outline="0" fieldPosition="0">
          <references count="1">
            <reference field="4294967294" count="1" selected="0">
              <x v="0"/>
            </reference>
          </references>
        </pivotArea>
      </autoSortScope>
    </pivotField>
    <pivotField showAll="0"/>
    <pivotField showAll="0">
      <items count="3">
        <item x="1"/>
        <item x="0"/>
        <item t="default"/>
      </items>
    </pivotField>
  </pivotFields>
  <rowFields count="1">
    <field x="36"/>
  </rowFields>
  <rowItems count="5">
    <i>
      <x v="1"/>
    </i>
    <i>
      <x/>
    </i>
    <i>
      <x v="3"/>
    </i>
    <i>
      <x v="2"/>
    </i>
    <i t="grand">
      <x/>
    </i>
  </rowItems>
  <colItems count="1">
    <i/>
  </colItems>
  <dataFields count="1">
    <dataField name="Sum of Gesamtpreis_x000a_NEU" fld="30" baseField="0" baseItem="0"/>
  </dataFields>
  <chartFormats count="6">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895F3F-1485-4112-AEED-9052A0814B33}" name="PivotTable6"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X1:Z13" firstHeaderRow="0" firstDataRow="1"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showAll="0">
      <items count="14">
        <item x="0"/>
        <item x="12"/>
        <item x="9"/>
        <item x="3"/>
        <item x="6"/>
        <item x="10"/>
        <item x="7"/>
        <item x="4"/>
        <item x="5"/>
        <item x="1"/>
        <item x="8"/>
        <item x="11"/>
        <item x="2"/>
        <item t="default"/>
      </items>
    </pivotField>
    <pivotField dataField="1" numFmtId="166" showAll="0"/>
    <pivotField numFmtId="166" showAll="0"/>
    <pivotField numFmtId="166" showAll="0"/>
    <pivotField numFmtId="166" showAll="0"/>
    <pivotField numFmtId="166" showAll="0"/>
    <pivotField dataField="1" numFmtId="166" showAll="0"/>
    <pivotField numFmtId="10" showAll="0"/>
    <pivotField numFmtId="164" showAll="0"/>
    <pivotField showAll="0"/>
    <pivotField showAll="0">
      <items count="5">
        <item x="1"/>
        <item x="0"/>
        <item x="3"/>
        <item x="2"/>
        <item t="default"/>
      </items>
    </pivotField>
    <pivotField showAll="0"/>
    <pivotField showAll="0">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_x000a_NEU" fld="27" baseField="0" baseItem="0"/>
    <dataField name="Sum of RoherloesGESAMT_x000a_NEU" fld="32"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3E430C5-32AC-454B-84AC-49D5A7F4D4FB}" name="PivotTable1"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1:B9"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axis="axisRow"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showAll="0">
      <items count="14">
        <item x="0"/>
        <item x="12"/>
        <item x="9"/>
        <item x="3"/>
        <item x="6"/>
        <item x="10"/>
        <item x="7"/>
        <item x="4"/>
        <item x="5"/>
        <item x="1"/>
        <item x="8"/>
        <item x="11"/>
        <item x="2"/>
        <item t="default"/>
      </items>
    </pivotField>
    <pivotField numFmtId="166" showAll="0"/>
    <pivotField numFmtId="166" showAll="0"/>
    <pivotField numFmtId="166" showAll="0"/>
    <pivotField dataField="1" numFmtId="166" showAll="0"/>
    <pivotField numFmtId="166" showAll="0"/>
    <pivotField numFmtId="166" showAll="0"/>
    <pivotField numFmtId="10" showAll="0"/>
    <pivotField numFmtId="164" showAll="0"/>
    <pivotField showAll="0"/>
    <pivotField showAll="0">
      <items count="5">
        <item x="1"/>
        <item x="0"/>
        <item x="3"/>
        <item x="2"/>
        <item t="default"/>
      </items>
    </pivotField>
    <pivotField showAll="0"/>
    <pivotField showAll="0">
      <items count="3">
        <item x="1"/>
        <item x="0"/>
        <item t="default"/>
      </items>
    </pivotField>
  </pivotFields>
  <rowFields count="1">
    <field x="6"/>
  </rowFields>
  <rowItems count="8">
    <i>
      <x/>
    </i>
    <i>
      <x v="1"/>
    </i>
    <i>
      <x v="2"/>
    </i>
    <i>
      <x v="3"/>
    </i>
    <i>
      <x v="4"/>
    </i>
    <i>
      <x v="5"/>
    </i>
    <i>
      <x v="6"/>
    </i>
    <i t="grand">
      <x/>
    </i>
  </rowItems>
  <colItems count="1">
    <i/>
  </colItems>
  <dataFields count="1">
    <dataField name="Sum of Gesamtpreis_x000a_NEU" fld="30" baseField="0" baseItem="0"/>
  </dataFields>
  <chartFormats count="9">
    <chartFormat chart="6" format="25" series="1">
      <pivotArea type="data" outline="0" fieldPosition="0">
        <references count="1">
          <reference field="4294967294" count="1" selected="0">
            <x v="0"/>
          </reference>
        </references>
      </pivotArea>
    </chartFormat>
    <chartFormat chart="6" format="26">
      <pivotArea type="data" outline="0" fieldPosition="0">
        <references count="2">
          <reference field="4294967294" count="1" selected="0">
            <x v="0"/>
          </reference>
          <reference field="6" count="1" selected="0">
            <x v="0"/>
          </reference>
        </references>
      </pivotArea>
    </chartFormat>
    <chartFormat chart="6" format="27">
      <pivotArea type="data" outline="0" fieldPosition="0">
        <references count="2">
          <reference field="4294967294" count="1" selected="0">
            <x v="0"/>
          </reference>
          <reference field="6" count="1" selected="0">
            <x v="1"/>
          </reference>
        </references>
      </pivotArea>
    </chartFormat>
    <chartFormat chart="6" format="28">
      <pivotArea type="data" outline="0" fieldPosition="0">
        <references count="2">
          <reference field="4294967294" count="1" selected="0">
            <x v="0"/>
          </reference>
          <reference field="6" count="1" selected="0">
            <x v="2"/>
          </reference>
        </references>
      </pivotArea>
    </chartFormat>
    <chartFormat chart="6" format="29">
      <pivotArea type="data" outline="0" fieldPosition="0">
        <references count="2">
          <reference field="4294967294" count="1" selected="0">
            <x v="0"/>
          </reference>
          <reference field="6" count="1" selected="0">
            <x v="3"/>
          </reference>
        </references>
      </pivotArea>
    </chartFormat>
    <chartFormat chart="6" format="30">
      <pivotArea type="data" outline="0" fieldPosition="0">
        <references count="2">
          <reference field="4294967294" count="1" selected="0">
            <x v="0"/>
          </reference>
          <reference field="6" count="1" selected="0">
            <x v="4"/>
          </reference>
        </references>
      </pivotArea>
    </chartFormat>
    <chartFormat chart="6" format="31">
      <pivotArea type="data" outline="0" fieldPosition="0">
        <references count="2">
          <reference field="4294967294" count="1" selected="0">
            <x v="0"/>
          </reference>
          <reference field="6" count="1" selected="0">
            <x v="5"/>
          </reference>
        </references>
      </pivotArea>
    </chartFormat>
    <chartFormat chart="6" format="32">
      <pivotArea type="data" outline="0" fieldPosition="0">
        <references count="2">
          <reference field="4294967294" count="1" selected="0">
            <x v="0"/>
          </reference>
          <reference field="6" count="1" selected="0">
            <x v="6"/>
          </reference>
        </references>
      </pivotArea>
    </chartFormat>
    <chartFormat chart="9"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EDE584-1A22-499D-B03C-CE7ADAD022B4}" name="PivotTable5"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R1:U14" firstHeaderRow="1" firstDataRow="2" firstDataCol="1"/>
  <pivotFields count="39">
    <pivotField numFmtId="1" showAll="0"/>
    <pivotField axis="axisRow"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showAll="0">
      <items count="14">
        <item x="0"/>
        <item x="12"/>
        <item x="9"/>
        <item x="3"/>
        <item x="6"/>
        <item x="10"/>
        <item x="7"/>
        <item x="4"/>
        <item x="5"/>
        <item x="1"/>
        <item x="8"/>
        <item x="11"/>
        <item x="2"/>
        <item t="default"/>
      </items>
    </pivotField>
    <pivotField numFmtId="166" showAll="0"/>
    <pivotField numFmtId="166" showAll="0"/>
    <pivotField numFmtId="166" showAll="0"/>
    <pivotField numFmtId="166" showAll="0"/>
    <pivotField numFmtId="166" showAll="0"/>
    <pivotField numFmtId="166" showAll="0"/>
    <pivotField numFmtId="10" showAll="0"/>
    <pivotField numFmtId="164" showAll="0"/>
    <pivotField showAll="0"/>
    <pivotField showAll="0">
      <items count="5">
        <item x="1"/>
        <item x="0"/>
        <item x="3"/>
        <item x="2"/>
        <item t="default"/>
      </items>
    </pivotField>
    <pivotField showAll="0"/>
    <pivotField axis="axisCol" dataField="1" showAll="0">
      <items count="3">
        <item x="1"/>
        <item x="0"/>
        <item t="default"/>
      </items>
    </pivotField>
  </pivotFields>
  <rowFields count="1">
    <field x="1"/>
  </rowFields>
  <rowItems count="12">
    <i>
      <x/>
    </i>
    <i>
      <x v="1"/>
    </i>
    <i>
      <x v="2"/>
    </i>
    <i>
      <x v="3"/>
    </i>
    <i>
      <x v="4"/>
    </i>
    <i>
      <x v="5"/>
    </i>
    <i>
      <x v="6"/>
    </i>
    <i>
      <x v="7"/>
    </i>
    <i>
      <x v="8"/>
    </i>
    <i>
      <x v="9"/>
    </i>
    <i>
      <x v="10"/>
    </i>
    <i t="grand">
      <x/>
    </i>
  </rowItems>
  <colFields count="1">
    <field x="38"/>
  </colFields>
  <colItems count="3">
    <i>
      <x/>
    </i>
    <i>
      <x v="1"/>
    </i>
    <i t="grand">
      <x/>
    </i>
  </colItems>
  <dataFields count="1">
    <dataField name="Count of Roherlös" fld="38" subtotal="count" baseField="0" baseItem="0"/>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411F760-7768-4110-8969-EF3F0C033CA8}" name="PivotTable4"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N1:O4" firstHeaderRow="1" firstDataRow="1" firstDataCol="1"/>
  <pivotFields count="39">
    <pivotField numFmtId="1" showAll="0"/>
    <pivotField showAll="0">
      <items count="12">
        <item x="0"/>
        <item x="1"/>
        <item x="2"/>
        <item x="3"/>
        <item x="4"/>
        <item x="5"/>
        <item x="6"/>
        <item x="7"/>
        <item x="8"/>
        <item x="9"/>
        <item x="10"/>
        <item t="default"/>
      </items>
    </pivotField>
    <pivotField numFmtId="1" showAll="0">
      <items count="2">
        <item x="0"/>
        <item t="default"/>
      </items>
    </pivotField>
    <pivotField numFmtId="1" showAll="0"/>
    <pivotField showAll="0"/>
    <pivotField showAll="0"/>
    <pivotField showAll="0">
      <items count="8">
        <item x="0"/>
        <item x="2"/>
        <item x="1"/>
        <item x="6"/>
        <item x="3"/>
        <item x="5"/>
        <item x="4"/>
        <item t="default"/>
      </items>
    </pivotField>
    <pivotField showAll="0"/>
    <pivotField showAll="0"/>
    <pivotField showAll="0">
      <items count="10">
        <item x="1"/>
        <item x="8"/>
        <item x="0"/>
        <item x="4"/>
        <item x="2"/>
        <item x="5"/>
        <item x="7"/>
        <item x="3"/>
        <item x="6"/>
        <item t="default"/>
      </items>
    </pivotField>
    <pivotField showAll="0"/>
    <pivotField showAll="0"/>
    <pivotField showAll="0"/>
    <pivotField showAll="0"/>
    <pivotField numFmtId="2" showAll="0"/>
    <pivotField numFmtId="2" showAll="0"/>
    <pivotField numFmtId="2" showAll="0"/>
    <pivotField numFmtId="2" showAll="0"/>
    <pivotField showAll="0"/>
    <pivotField numFmtId="2" showAll="0"/>
    <pivotField showAll="0"/>
    <pivotField showAll="0"/>
    <pivotField showAll="0"/>
    <pivotField showAll="0"/>
    <pivotField showAll="0"/>
    <pivotField showAll="0"/>
    <pivotField showAll="0">
      <items count="14">
        <item x="0"/>
        <item x="12"/>
        <item x="9"/>
        <item x="3"/>
        <item x="6"/>
        <item x="10"/>
        <item x="7"/>
        <item x="4"/>
        <item x="5"/>
        <item x="1"/>
        <item x="8"/>
        <item x="11"/>
        <item x="2"/>
        <item t="default"/>
      </items>
    </pivotField>
    <pivotField numFmtId="166" showAll="0"/>
    <pivotField numFmtId="166" showAll="0"/>
    <pivotField numFmtId="166" showAll="0"/>
    <pivotField numFmtId="166" showAll="0"/>
    <pivotField numFmtId="166" showAll="0"/>
    <pivotField dataField="1" numFmtId="166" showAll="0"/>
    <pivotField numFmtId="10" showAll="0"/>
    <pivotField numFmtId="164" showAll="0"/>
    <pivotField showAll="0"/>
    <pivotField showAll="0">
      <items count="5">
        <item x="1"/>
        <item x="0"/>
        <item x="3"/>
        <item x="2"/>
        <item t="default"/>
      </items>
    </pivotField>
    <pivotField showAll="0"/>
    <pivotField axis="axisRow" showAll="0">
      <items count="3">
        <item x="1"/>
        <item x="0"/>
        <item t="default"/>
      </items>
    </pivotField>
  </pivotFields>
  <rowFields count="1">
    <field x="38"/>
  </rowFields>
  <rowItems count="3">
    <i>
      <x/>
    </i>
    <i>
      <x v="1"/>
    </i>
    <i t="grand">
      <x/>
    </i>
  </rowItems>
  <colItems count="1">
    <i/>
  </colItems>
  <dataFields count="1">
    <dataField name="Sum of RoherloesGESAMT_x000a_NEU" fld="32" baseField="0" baseItem="0"/>
  </dataFields>
  <chartFormats count="3">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8" count="1" selected="0">
            <x v="0"/>
          </reference>
        </references>
      </pivotArea>
    </chartFormat>
    <chartFormat chart="3" format="9">
      <pivotArea type="data" outline="0" fieldPosition="0">
        <references count="2">
          <reference field="4294967294" count="1" selected="0">
            <x v="0"/>
          </reference>
          <reference field="38" count="1" selected="0">
            <x v="1"/>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 xr10:uid="{7F894DF2-884E-4AE6-9130-8CC68AA83A9A}" sourceName="Datum">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s>
  <data>
    <tabular pivotCacheId="1570790678">
      <items count="11">
        <i x="0" s="1"/>
        <i x="1" s="1"/>
        <i x="2" s="1"/>
        <i x="3" s="1"/>
        <i x="4"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e" xr10:uid="{E2B78507-96FF-475B-9979-684FBA9752CC}" sourceName="Periode">
  <pivotTables>
    <pivotTable tabId="14" name="PivotTable6"/>
    <pivotTable tabId="14" name="PivotTable1"/>
    <pivotTable tabId="14" name="PivotTable10"/>
    <pivotTable tabId="14" name="PivotTable2"/>
    <pivotTable tabId="14" name="PivotTable3"/>
    <pivotTable tabId="14" name="PivotTable4"/>
    <pivotTable tabId="14" name="PivotTable5"/>
    <pivotTable tabId="14" name="PivotTable7"/>
  </pivotTables>
  <data>
    <tabular pivotCacheId="1570790678">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_Gruppe" xr10:uid="{73B08B92-2D9C-4266-8077-3D41D0832B5F}" sourceName="Art-Gruppe">
  <pivotTables>
    <pivotTable tabId="14" name="PivotTable1"/>
    <pivotTable tabId="14" name="PivotTable10"/>
    <pivotTable tabId="14" name="PivotTable2"/>
    <pivotTable tabId="14" name="PivotTable3"/>
    <pivotTable tabId="14" name="PivotTable4"/>
    <pivotTable tabId="14" name="PivotTable5"/>
    <pivotTable tabId="14" name="PivotTable6"/>
    <pivotTable tabId="14" name="PivotTable7"/>
  </pivotTables>
  <data>
    <tabular pivotCacheId="1570790678">
      <items count="9">
        <i x="1" s="1"/>
        <i x="8" s="1"/>
        <i x="0" s="1"/>
        <i x="4" s="1"/>
        <i x="2" s="1"/>
        <i x="5" s="1"/>
        <i x="7" s="1"/>
        <i x="3"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herlös" xr10:uid="{3037329E-AA16-4A96-ACA7-5EFD47AADAFF}" sourceName="Roherlös">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_NEU" xr10:uid="{8AAAE1B3-382B-4499-B73D-C75345542275}" sourceName="Vertreter_x000a_NEU">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13">
        <i x="0" s="1"/>
        <i x="12" s="1"/>
        <i x="9" s="1"/>
        <i x="3" s="1"/>
        <i x="6" s="1"/>
        <i x="10" s="1"/>
        <i x="7" s="1"/>
        <i x="4" s="1"/>
        <i x="5" s="1"/>
        <i x="1" s="1"/>
        <i x="8" s="1"/>
        <i x="1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undengruppe" xr10:uid="{3320A423-CB4C-44DD-9D8A-82FB1134C517}" sourceName="Kundengruppe">
  <pivotTables>
    <pivotTable tabId="14" name="PivotTable1"/>
    <pivotTable tabId="14" name="PivotTable10"/>
    <pivotTable tabId="14" name="PivotTable2"/>
    <pivotTable tabId="14" name="PivotTable3"/>
    <pivotTable tabId="14" name="PivotTable4"/>
    <pivotTable tabId="14" name="PivotTable5"/>
    <pivotTable tabId="14" name="PivotTable6"/>
    <pivotTable tabId="14" name="PivotTable7"/>
  </pivotTables>
  <data>
    <tabular pivotCacheId="1570790678">
      <items count="7">
        <i x="0" s="1"/>
        <i x="2" s="1"/>
        <i x="1" s="1"/>
        <i x="6" s="1"/>
        <i x="3" s="1"/>
        <i x="5" s="1"/>
        <i x="4"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msatzart" xr10:uid="{8E02EDCC-1CCA-4850-AD46-B9B698DA9842}" sourceName="Umsatzart">
  <pivotTables>
    <pivotTable tabId="14" name="PivotTable3"/>
    <pivotTable tabId="14" name="PivotTable1"/>
    <pivotTable tabId="14" name="PivotTable10"/>
    <pivotTable tabId="14" name="PivotTable2"/>
    <pivotTable tabId="14" name="PivotTable4"/>
    <pivotTable tabId="14" name="PivotTable5"/>
    <pivotTable tabId="14" name="PivotTable6"/>
    <pivotTable tabId="14" name="PivotTable7"/>
  </pivotTables>
  <data>
    <tabular pivotCacheId="1570790678">
      <items count="4">
        <i x="1" s="1"/>
        <i x="0"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xr10:uid="{9DA80D38-0717-49E6-8E9C-46C40A969DAD}" cache="Slicer_Datum" caption="Datum" style="My New Style " rowHeight="548640"/>
  <slicer name="Periode" xr10:uid="{32E62FAE-BAF3-4430-A4A9-62C794F5A537}" cache="Slicer_Periode" caption="Periode" style="My New Style " rowHeight="548640"/>
  <slicer name="Art-Gruppe" xr10:uid="{2FB7C35F-BE6B-4E98-83BB-29C9935046E8}" cache="Slicer_Art_Gruppe" caption="Art-Gruppe" columnCount="5" style="My New Style " rowHeight="457200"/>
  <slicer name="Roherlös" xr10:uid="{88E25D42-9B93-419C-8837-99A93BFEFD01}" cache="Slicer_Roherlös" caption="Roherlös" style="My New Style " rowHeight="365760"/>
  <slicer name="Vertreter_x000a_NEU" xr10:uid="{F50F3697-BB30-4278-A462-9C00264C7C7F}" cache="Slicer_Vertreter_NEU" caption="Vertreter_x000a_NEU" style="My New Style " rowHeight="365760"/>
  <slicer name="Kundengruppe 1" xr10:uid="{BC8C4116-D737-4FCA-8DE4-A07FEF892E05}" cache="Slicer_Kundengruppe" caption="Kundengruppe" columnCount="2" style="My New Style " rowHeight="457200"/>
  <slicer name="Umsatzart" xr10:uid="{05075514-7D68-4C73-BD7F-2E131DDF58D8}" cache="Slicer_Umsatzart" caption="Umsatzart" style="My New Style "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M6204" totalsRowShown="0" headerRowDxfId="43" dataDxfId="42" tableBorderDxfId="41">
  <autoFilter ref="A2:AM6204" xr:uid="{00000000-0009-0000-0100-000001000000}"/>
  <tableColumns count="39">
    <tableColumn id="1" xr3:uid="{00000000-0010-0000-0000-000001000000}" name="VorID" dataDxfId="40"/>
    <tableColumn id="2" xr3:uid="{00000000-0010-0000-0000-000002000000}" name="Datum" dataDxfId="39"/>
    <tableColumn id="3" xr3:uid="{00000000-0010-0000-0000-000003000000}" name="Periode" dataDxfId="38"/>
    <tableColumn id="4" xr3:uid="{00000000-0010-0000-0000-000004000000}" name="Belegnummer" dataDxfId="37"/>
    <tableColumn id="5" xr3:uid="{00000000-0010-0000-0000-000005000000}" name="Belegart" dataDxfId="36"/>
    <tableColumn id="6" xr3:uid="{00000000-0010-0000-0000-000006000000}" name="Bearbeiter" dataDxfId="35"/>
    <tableColumn id="7" xr3:uid="{00000000-0010-0000-0000-000007000000}" name="Kundengruppe" dataDxfId="34"/>
    <tableColumn id="8" xr3:uid="{00000000-0010-0000-0000-000008000000}" name="A0Empfaenger" dataDxfId="33"/>
    <tableColumn id="9" xr3:uid="{00000000-0010-0000-0000-000009000000}" name="A0Name1" dataDxfId="32"/>
    <tableColumn id="38" xr3:uid="{4B0FCE69-5815-42D3-8D25-EB57D387124A}" name="Art-Gruppe" dataDxfId="31"/>
    <tableColumn id="10" xr3:uid="{00000000-0010-0000-0000-00000A000000}" name="Position" dataDxfId="30"/>
    <tableColumn id="11" xr3:uid="{00000000-0010-0000-0000-00000B000000}" name="Artikelnummer" dataDxfId="29"/>
    <tableColumn id="12" xr3:uid="{00000000-0010-0000-0000-00000C000000}" name="Artikel-Matchcode" dataDxfId="28"/>
    <tableColumn id="13" xr3:uid="{00000000-0010-0000-0000-00000D000000}" name="Modellgruppe" dataDxfId="27"/>
    <tableColumn id="14" xr3:uid="{00000000-0010-0000-0000-00000E000000}" name="Menge" dataDxfId="26"/>
    <tableColumn id="15" xr3:uid="{00000000-0010-0000-0000-00000F000000}" name="MittlererEK" dataDxfId="25"/>
    <tableColumn id="16" xr3:uid="{00000000-0010-0000-0000-000010000000}" name="Einzelpreis" dataDxfId="24"/>
    <tableColumn id="17" xr3:uid="{00000000-0010-0000-0000-000011000000}" name="Gesamtpreis" dataDxfId="23"/>
    <tableColumn id="18" xr3:uid="{00000000-0010-0000-0000-000012000000}" name="RoherloesStk" dataDxfId="22"/>
    <tableColumn id="19" xr3:uid="{00000000-0010-0000-0000-000013000000}" name="RoherloesGESAMT" dataDxfId="21"/>
    <tableColumn id="20" xr3:uid="{00000000-0010-0000-0000-000014000000}" name="RoherloesProzent" dataDxfId="20"/>
    <tableColumn id="21" xr3:uid="{00000000-0010-0000-0000-000015000000}" name="Vertreter" dataDxfId="19"/>
    <tableColumn id="22" xr3:uid="{00000000-0010-0000-0000-000016000000}" name="Vertretername" dataDxfId="18"/>
    <tableColumn id="23" xr3:uid="{00000000-0010-0000-0000-000017000000}" name="ZKD" dataDxfId="17"/>
    <tableColumn id="39" xr3:uid="{DDD0E430-3B76-4870-8AA5-B20E5883D865}" name="Kd-Gruppe_x000a_NEU" dataDxfId="16">
      <calculatedColumnFormula>VLOOKUP(G3,'Verweis Kd-Gruppe'!$A$2:$B$8,2,FALSE)</calculatedColumnFormula>
    </tableColumn>
    <tableColumn id="37" xr3:uid="{BAC57601-DA44-414C-AF1A-8C175940E53E}" name="Art-Gruppe_x000a_NEU" dataDxfId="15">
      <calculatedColumnFormula>VLOOKUP(J3,'Verweis Art-Gruppe'!$A$2:$B$15,2,FALSE)</calculatedColumnFormula>
    </tableColumn>
    <tableColumn id="36" xr3:uid="{700D1619-2769-4846-81D2-20993757D9D5}" name="Vertreter_x000a_NEU" dataDxfId="14">
      <calculatedColumnFormula>VLOOKUP(W3,'Verweis Vertreter'!$A$2:$B$24,2,FALSE)</calculatedColumnFormula>
    </tableColumn>
    <tableColumn id="24" xr3:uid="{00000000-0010-0000-0000-000018000000}" name="Menge_x000a_NEU" dataDxfId="13">
      <calculatedColumnFormula>$AI3*O3</calculatedColumnFormula>
    </tableColumn>
    <tableColumn id="25" xr3:uid="{00000000-0010-0000-0000-000019000000}" name="MittlererEK_x000a_NEU" dataDxfId="12">
      <calculatedColumnFormula>P3</calculatedColumnFormula>
    </tableColumn>
    <tableColumn id="26" xr3:uid="{00000000-0010-0000-0000-00001A000000}" name="Einzelpreis_x000a_NEU" dataDxfId="11">
      <calculatedColumnFormula>Q3</calculatedColumnFormula>
    </tableColumn>
    <tableColumn id="27" xr3:uid="{00000000-0010-0000-0000-00001B000000}" name="Gesamtpreis_x000a_NEU" dataDxfId="10">
      <calculatedColumnFormula>$AI3*R3</calculatedColumnFormula>
    </tableColumn>
    <tableColumn id="28" xr3:uid="{00000000-0010-0000-0000-00001C000000}" name="RoherloesStk_x000a_NEU" dataDxfId="9">
      <calculatedColumnFormula>$AI3*S3</calculatedColumnFormula>
    </tableColumn>
    <tableColumn id="29" xr3:uid="{00000000-0010-0000-0000-00001D000000}" name="RoherloesGESAMT_x000a_NEU" dataDxfId="8">
      <calculatedColumnFormula>$AI3*T3</calculatedColumnFormula>
    </tableColumn>
    <tableColumn id="30" xr3:uid="{00000000-0010-0000-0000-00001E000000}" name="RoherloesProzent_x000a_NEU" dataDxfId="7">
      <calculatedColumnFormula>IF(AF3=0,0,AG3/AE3*AI3)</calculatedColumnFormula>
    </tableColumn>
    <tableColumn id="31" xr3:uid="{00000000-0010-0000-0000-00001F000000}" name="Faktor" dataDxfId="6">
      <calculatedColumnFormula>VLOOKUP(E3,'Verweis Faktor'!$A:$B,2,FALSE)</calculatedColumnFormula>
    </tableColumn>
    <tableColumn id="32" xr3:uid="{00000000-0010-0000-0000-000020000000}" name="Faktor_x000a_Art.Gr." dataDxfId="5"/>
    <tableColumn id="33" xr3:uid="{00000000-0010-0000-0000-000021000000}" name="Umsatzart" dataDxfId="4">
      <calculatedColumnFormula>IF(AL3="Ja","Versandkosten",VLOOKUP(E3,'Verweis Belegart'!$A$2:$B$9,2,FALSE))</calculatedColumnFormula>
    </tableColumn>
    <tableColumn id="34" xr3:uid="{00000000-0010-0000-0000-000022000000}" name="Relavant_x000a_Versand" dataDxfId="3">
      <calculatedColumnFormula>IF(ISNUMBER(FIND("Versandkosten",M3)),"Ja","Nein")</calculatedColumnFormula>
    </tableColumn>
    <tableColumn id="35" xr3:uid="{00000000-0010-0000-0000-000023000000}" name="Roherlös" dataDxfId="2">
      <calculatedColumnFormula>IF(AG3&lt;0,"Negativ","Positiv")</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M63423"/>
  <sheetViews>
    <sheetView topLeftCell="Z1" workbookViewId="0">
      <pane ySplit="2" topLeftCell="A51" activePane="bottomLeft" state="frozen"/>
      <selection activeCell="J1" sqref="J1"/>
      <selection pane="bottomLeft" activeCell="Z40" sqref="Z40"/>
    </sheetView>
  </sheetViews>
  <sheetFormatPr defaultColWidth="9.26953125" defaultRowHeight="14.5" x14ac:dyDescent="0.35"/>
  <cols>
    <col min="1" max="1" width="7.7265625" bestFit="1" customWidth="1"/>
    <col min="2" max="2" width="9" bestFit="1" customWidth="1"/>
    <col min="3" max="3" width="8.54296875" customWidth="1"/>
    <col min="4" max="4" width="13.1796875" customWidth="1"/>
    <col min="5" max="5" width="21" bestFit="1" customWidth="1"/>
    <col min="6" max="6" width="17.26953125" bestFit="1" customWidth="1"/>
    <col min="7" max="7" width="13.54296875" customWidth="1"/>
    <col min="8" max="8" width="13.7265625" customWidth="1"/>
    <col min="9" max="9" width="39.453125" bestFit="1" customWidth="1"/>
    <col min="10" max="10" width="12.453125" bestFit="1" customWidth="1"/>
    <col min="11" max="11" width="8.7265625" customWidth="1"/>
    <col min="12" max="12" width="14" customWidth="1"/>
    <col min="13" max="13" width="40.54296875" bestFit="1" customWidth="1"/>
    <col min="14" max="14" width="39.453125" hidden="1" customWidth="1"/>
    <col min="15" max="15" width="7.7265625" customWidth="1"/>
    <col min="16" max="16" width="11.26953125" customWidth="1"/>
    <col min="17" max="17" width="10.81640625" customWidth="1"/>
    <col min="18" max="18" width="12.1796875" customWidth="1"/>
    <col min="19" max="19" width="12.7265625" customWidth="1"/>
    <col min="20" max="20" width="16.54296875" customWidth="1"/>
    <col min="21" max="21" width="16.1796875" customWidth="1"/>
    <col min="22" max="22" width="9.7265625" customWidth="1"/>
    <col min="23" max="23" width="18.7265625" bestFit="1" customWidth="1"/>
    <col min="24" max="24" width="10.453125" bestFit="1" customWidth="1"/>
    <col min="25" max="25" width="11.81640625" bestFit="1" customWidth="1"/>
    <col min="26" max="26" width="19.453125" bestFit="1" customWidth="1"/>
    <col min="27" max="27" width="13.54296875" bestFit="1" customWidth="1"/>
    <col min="28" max="28" width="7.26953125" bestFit="1" customWidth="1"/>
    <col min="29" max="29" width="10.26953125" bestFit="1" customWidth="1"/>
    <col min="30" max="30" width="9.7265625" bestFit="1" customWidth="1"/>
    <col min="31" max="31" width="11.453125" bestFit="1" customWidth="1"/>
    <col min="32" max="32" width="12" bestFit="1" customWidth="1"/>
    <col min="33" max="33" width="15.7265625" customWidth="1"/>
    <col min="34" max="34" width="15.453125" bestFit="1" customWidth="1"/>
    <col min="35" max="35" width="7.7265625" customWidth="1"/>
    <col min="36" max="36" width="10.54296875" customWidth="1"/>
    <col min="37" max="37" width="11.1796875" bestFit="1" customWidth="1"/>
    <col min="38" max="38" width="10.54296875" bestFit="1" customWidth="1"/>
    <col min="39" max="39" width="10.453125" bestFit="1" customWidth="1"/>
  </cols>
  <sheetData>
    <row r="1" spans="1:39" x14ac:dyDescent="0.35">
      <c r="B1" s="22" t="s">
        <v>2807</v>
      </c>
      <c r="C1" s="22" t="s">
        <v>2807</v>
      </c>
      <c r="Y1" s="21" t="s">
        <v>2807</v>
      </c>
      <c r="Z1" s="21" t="s">
        <v>2807</v>
      </c>
      <c r="AA1" s="21" t="s">
        <v>2807</v>
      </c>
      <c r="AB1" s="10">
        <f>SUBTOTAL(9,AB19:AB49999)</f>
        <v>49494</v>
      </c>
      <c r="AC1" s="11"/>
      <c r="AD1" s="11"/>
      <c r="AE1" s="10">
        <f>SUBTOTAL(9,AE19:AE49999)</f>
        <v>14006520.809999999</v>
      </c>
      <c r="AF1" s="11"/>
      <c r="AG1" s="10">
        <f>SUBTOTAL(9,AG19:AG49999)</f>
        <v>427322.26999999839</v>
      </c>
      <c r="AH1" s="9">
        <f>IF(AF1=0,0,AF1/AC1*AI1)</f>
        <v>0</v>
      </c>
      <c r="AI1" s="13"/>
      <c r="AJ1" s="13"/>
      <c r="AK1" s="21" t="s">
        <v>2807</v>
      </c>
      <c r="AL1" s="13"/>
      <c r="AM1" s="21" t="s">
        <v>2807</v>
      </c>
    </row>
    <row r="2" spans="1:39" ht="24.75" customHeight="1" x14ac:dyDescent="0.35">
      <c r="A2" s="16" t="s">
        <v>0</v>
      </c>
      <c r="B2" s="4" t="s">
        <v>1</v>
      </c>
      <c r="C2" s="4" t="s">
        <v>2</v>
      </c>
      <c r="D2" s="4" t="s">
        <v>3</v>
      </c>
      <c r="E2" s="4" t="s">
        <v>4</v>
      </c>
      <c r="F2" s="4" t="s">
        <v>5</v>
      </c>
      <c r="G2" s="4" t="s">
        <v>6</v>
      </c>
      <c r="H2" s="4" t="s">
        <v>7</v>
      </c>
      <c r="I2" s="4" t="s">
        <v>8</v>
      </c>
      <c r="J2" s="4" t="s">
        <v>2787</v>
      </c>
      <c r="K2" s="4" t="s">
        <v>9</v>
      </c>
      <c r="L2" s="4" t="s">
        <v>10</v>
      </c>
      <c r="M2" s="4" t="s">
        <v>11</v>
      </c>
      <c r="N2" s="4" t="s">
        <v>12</v>
      </c>
      <c r="O2" s="4" t="s">
        <v>13</v>
      </c>
      <c r="P2" s="4" t="s">
        <v>14</v>
      </c>
      <c r="Q2" s="4" t="s">
        <v>15</v>
      </c>
      <c r="R2" s="4" t="s">
        <v>16</v>
      </c>
      <c r="S2" s="4" t="s">
        <v>17</v>
      </c>
      <c r="T2" s="4" t="s">
        <v>2774</v>
      </c>
      <c r="U2" s="4" t="s">
        <v>18</v>
      </c>
      <c r="V2" s="4" t="s">
        <v>19</v>
      </c>
      <c r="W2" s="4" t="s">
        <v>20</v>
      </c>
      <c r="X2" s="4" t="s">
        <v>21</v>
      </c>
      <c r="Y2" s="5" t="s">
        <v>2805</v>
      </c>
      <c r="Z2" s="5" t="s">
        <v>2784</v>
      </c>
      <c r="AA2" s="5" t="s">
        <v>2782</v>
      </c>
      <c r="AB2" s="5" t="s">
        <v>2768</v>
      </c>
      <c r="AC2" s="5" t="s">
        <v>2769</v>
      </c>
      <c r="AD2" s="5" t="s">
        <v>2770</v>
      </c>
      <c r="AE2" s="5" t="s">
        <v>2771</v>
      </c>
      <c r="AF2" s="5" t="s">
        <v>2772</v>
      </c>
      <c r="AG2" s="5" t="s">
        <v>2777</v>
      </c>
      <c r="AH2" s="5" t="s">
        <v>2773</v>
      </c>
      <c r="AI2" s="4" t="s">
        <v>2775</v>
      </c>
      <c r="AJ2" s="5" t="s">
        <v>2776</v>
      </c>
      <c r="AK2" s="5" t="s">
        <v>2780</v>
      </c>
      <c r="AL2" s="5" t="s">
        <v>2779</v>
      </c>
      <c r="AM2" s="15" t="s">
        <v>2804</v>
      </c>
    </row>
    <row r="3" spans="1:39" ht="17.25" customHeight="1" x14ac:dyDescent="0.35">
      <c r="A3" s="17">
        <v>14570823</v>
      </c>
      <c r="B3" s="2" t="s">
        <v>22</v>
      </c>
      <c r="C3" s="1">
        <v>2025001</v>
      </c>
      <c r="D3" s="1">
        <v>2056447</v>
      </c>
      <c r="E3" s="2" t="s">
        <v>34</v>
      </c>
      <c r="F3" s="2" t="s">
        <v>182</v>
      </c>
      <c r="G3" s="2" t="s">
        <v>66</v>
      </c>
      <c r="H3" s="2" t="s">
        <v>640</v>
      </c>
      <c r="I3" s="2" t="s">
        <v>641</v>
      </c>
      <c r="J3" s="2" t="s">
        <v>304</v>
      </c>
      <c r="K3" s="2" t="s">
        <v>28</v>
      </c>
      <c r="L3" s="2" t="s">
        <v>439</v>
      </c>
      <c r="M3" s="2" t="s">
        <v>440</v>
      </c>
      <c r="N3" s="2" t="s">
        <v>440</v>
      </c>
      <c r="O3" s="3">
        <v>2</v>
      </c>
      <c r="P3" s="3">
        <v>56.911099999999998</v>
      </c>
      <c r="Q3" s="3">
        <v>63.31</v>
      </c>
      <c r="R3" s="3">
        <v>126.62</v>
      </c>
      <c r="S3" s="3">
        <v>6.3989000000000003</v>
      </c>
      <c r="T3" s="3">
        <v>12.8</v>
      </c>
      <c r="U3" s="3">
        <v>10.1</v>
      </c>
      <c r="V3" s="2" t="s">
        <v>195</v>
      </c>
      <c r="W3" s="2" t="s">
        <v>196</v>
      </c>
      <c r="X3" s="2" t="s">
        <v>197</v>
      </c>
      <c r="Y3" s="19" t="str">
        <f>VLOOKUP(G3,'Verweis Kd-Gruppe'!$A$2:$B$8,2,FALSE)</f>
        <v>EXP</v>
      </c>
      <c r="Z3" s="19" t="str">
        <f>VLOOKUP(J3,'Verweis Art-Gruppe'!$A$2:$B$15,2,FALSE)</f>
        <v>Zubehör</v>
      </c>
      <c r="AA3" s="19" t="str">
        <f>VLOOKUP(W3,'Verweis Vertreter'!$A$2:$B$24,2,FALSE)</f>
        <v>Akin Erdem</v>
      </c>
      <c r="AB3" s="12">
        <f t="shared" ref="AB3:AB66" si="0">$AI3*O3</f>
        <v>2</v>
      </c>
      <c r="AC3" s="12">
        <f>P3</f>
        <v>56.911099999999998</v>
      </c>
      <c r="AD3" s="12">
        <f>Q3</f>
        <v>63.31</v>
      </c>
      <c r="AE3" s="12">
        <f t="shared" ref="AE3:AE66" si="1">$AI3*R3</f>
        <v>126.62</v>
      </c>
      <c r="AF3" s="12">
        <f t="shared" ref="AF3:AF66" si="2">$AI3*S3</f>
        <v>6.3989000000000003</v>
      </c>
      <c r="AG3" s="12">
        <f t="shared" ref="AG3:AG66" si="3">$AI3*T3</f>
        <v>12.8</v>
      </c>
      <c r="AH3" s="9">
        <f>IF(AF3=0,0,AG3/AE3*AI3)</f>
        <v>0.10108987521718528</v>
      </c>
      <c r="AI3" s="14">
        <f>VLOOKUP(E3,'Verweis Faktor'!$A:$B,2,FALSE)</f>
        <v>1</v>
      </c>
      <c r="AJ3" s="14"/>
      <c r="AK3" s="14" t="str">
        <f>IF(AL3="Ja","Versandkosten",VLOOKUP(E3,'Verweis Belegart'!$A$2:$B$9,2,FALSE))</f>
        <v>Hardware</v>
      </c>
      <c r="AL3" s="14" t="str">
        <f>IF(ISNUMBER(FIND("Versandkosten",M3)),"Ja","Nein")</f>
        <v>Nein</v>
      </c>
      <c r="AM3" s="14" t="str">
        <f t="shared" ref="AM3:AM66" si="4">IF(AG3&lt;0,"Negativ","Positiv")</f>
        <v>Positiv</v>
      </c>
    </row>
    <row r="4" spans="1:39" ht="17.25" customHeight="1" x14ac:dyDescent="0.35">
      <c r="A4" s="17">
        <v>14570823</v>
      </c>
      <c r="B4" s="2" t="s">
        <v>22</v>
      </c>
      <c r="C4" s="1">
        <v>2025001</v>
      </c>
      <c r="D4" s="1">
        <v>2056447</v>
      </c>
      <c r="E4" s="2" t="s">
        <v>34</v>
      </c>
      <c r="F4" s="2" t="s">
        <v>182</v>
      </c>
      <c r="G4" s="2" t="s">
        <v>66</v>
      </c>
      <c r="H4" s="2" t="s">
        <v>640</v>
      </c>
      <c r="I4" s="2" t="s">
        <v>641</v>
      </c>
      <c r="J4" s="2" t="s">
        <v>103</v>
      </c>
      <c r="K4" s="2" t="s">
        <v>45</v>
      </c>
      <c r="L4" s="2" t="s">
        <v>2430</v>
      </c>
      <c r="M4" s="2" t="s">
        <v>2431</v>
      </c>
      <c r="N4" s="2" t="s">
        <v>2432</v>
      </c>
      <c r="O4" s="3">
        <v>1</v>
      </c>
      <c r="P4" s="3">
        <v>890</v>
      </c>
      <c r="Q4" s="3">
        <v>953.74</v>
      </c>
      <c r="R4" s="3">
        <v>953.74</v>
      </c>
      <c r="S4" s="3">
        <v>63.74</v>
      </c>
      <c r="T4" s="3">
        <v>63.74</v>
      </c>
      <c r="U4" s="3">
        <v>6.68</v>
      </c>
      <c r="V4" s="2" t="s">
        <v>195</v>
      </c>
      <c r="W4" s="2" t="s">
        <v>196</v>
      </c>
      <c r="X4" s="2" t="s">
        <v>197</v>
      </c>
      <c r="Y4" s="19" t="str">
        <f>VLOOKUP(G4,'Verweis Kd-Gruppe'!$A$2:$B$8,2,FALSE)</f>
        <v>EXP</v>
      </c>
      <c r="Z4" s="19" t="str">
        <f>VLOOKUP(J4,'Verweis Art-Gruppe'!$A$2:$B$15,2,FALSE)</f>
        <v>Geräte</v>
      </c>
      <c r="AA4" s="19" t="str">
        <f>VLOOKUP(W4,'Verweis Vertreter'!$A$2:$B$24,2,FALSE)</f>
        <v>Akin Erdem</v>
      </c>
      <c r="AB4" s="12">
        <f t="shared" si="0"/>
        <v>1</v>
      </c>
      <c r="AC4" s="12">
        <f t="shared" ref="AC4:AC67" si="5">P4</f>
        <v>890</v>
      </c>
      <c r="AD4" s="12">
        <f t="shared" ref="AD4:AD67" si="6">Q4</f>
        <v>953.74</v>
      </c>
      <c r="AE4" s="12">
        <f t="shared" si="1"/>
        <v>953.74</v>
      </c>
      <c r="AF4" s="12">
        <f t="shared" si="2"/>
        <v>63.74</v>
      </c>
      <c r="AG4" s="12">
        <f t="shared" si="3"/>
        <v>63.74</v>
      </c>
      <c r="AH4" s="9">
        <f t="shared" ref="AH4:AH67" si="7">IF(AF4=0,0,AG4/AE4*AI4)</f>
        <v>6.6831631262188856E-2</v>
      </c>
      <c r="AI4" s="14">
        <f>VLOOKUP(E4,'Verweis Faktor'!$A:$B,2,FALSE)</f>
        <v>1</v>
      </c>
      <c r="AJ4" s="14"/>
      <c r="AK4" s="14" t="str">
        <f>IF(AL4="Ja","Versandkosten",VLOOKUP(E4,'Verweis Belegart'!$A$2:$B$9,2,FALSE))</f>
        <v>Hardware</v>
      </c>
      <c r="AL4" s="14" t="str">
        <f t="shared" ref="AL4:AL67" si="8">IF(ISNUMBER(FIND("Versandkosten",M4)),"Ja","Nein")</f>
        <v>Nein</v>
      </c>
      <c r="AM4" s="14" t="str">
        <f t="shared" si="4"/>
        <v>Positiv</v>
      </c>
    </row>
    <row r="5" spans="1:39" ht="17.25" customHeight="1" x14ac:dyDescent="0.35">
      <c r="A5" s="17">
        <v>14570823</v>
      </c>
      <c r="B5" s="2" t="s">
        <v>22</v>
      </c>
      <c r="C5" s="1">
        <v>2025001</v>
      </c>
      <c r="D5" s="1">
        <v>2056447</v>
      </c>
      <c r="E5" s="2" t="s">
        <v>34</v>
      </c>
      <c r="F5" s="2" t="s">
        <v>182</v>
      </c>
      <c r="G5" s="2" t="s">
        <v>66</v>
      </c>
      <c r="H5" s="2" t="s">
        <v>640</v>
      </c>
      <c r="I5" s="2" t="s">
        <v>641</v>
      </c>
      <c r="J5" s="2" t="s">
        <v>304</v>
      </c>
      <c r="K5" s="2" t="s">
        <v>49</v>
      </c>
      <c r="L5" s="2" t="s">
        <v>1766</v>
      </c>
      <c r="M5" s="2" t="s">
        <v>1767</v>
      </c>
      <c r="N5" s="2" t="s">
        <v>1768</v>
      </c>
      <c r="O5" s="3">
        <v>1</v>
      </c>
      <c r="P5" s="3">
        <v>150</v>
      </c>
      <c r="Q5" s="3">
        <v>175.87</v>
      </c>
      <c r="R5" s="3">
        <v>175.87</v>
      </c>
      <c r="S5" s="3">
        <v>25.87</v>
      </c>
      <c r="T5" s="3">
        <v>25.87</v>
      </c>
      <c r="U5" s="3">
        <v>14.7</v>
      </c>
      <c r="V5" s="2" t="s">
        <v>195</v>
      </c>
      <c r="W5" s="2" t="s">
        <v>196</v>
      </c>
      <c r="X5" s="2" t="s">
        <v>197</v>
      </c>
      <c r="Y5" s="19" t="str">
        <f>VLOOKUP(G5,'Verweis Kd-Gruppe'!$A$2:$B$8,2,FALSE)</f>
        <v>EXP</v>
      </c>
      <c r="Z5" s="19" t="str">
        <f>VLOOKUP(J5,'Verweis Art-Gruppe'!$A$2:$B$15,2,FALSE)</f>
        <v>Zubehör</v>
      </c>
      <c r="AA5" s="19" t="str">
        <f>VLOOKUP(W5,'Verweis Vertreter'!$A$2:$B$24,2,FALSE)</f>
        <v>Akin Erdem</v>
      </c>
      <c r="AB5" s="12">
        <f t="shared" si="0"/>
        <v>1</v>
      </c>
      <c r="AC5" s="12">
        <f t="shared" si="5"/>
        <v>150</v>
      </c>
      <c r="AD5" s="12">
        <f t="shared" si="6"/>
        <v>175.87</v>
      </c>
      <c r="AE5" s="12">
        <f t="shared" si="1"/>
        <v>175.87</v>
      </c>
      <c r="AF5" s="12">
        <f t="shared" si="2"/>
        <v>25.87</v>
      </c>
      <c r="AG5" s="12">
        <f t="shared" si="3"/>
        <v>25.87</v>
      </c>
      <c r="AH5" s="9">
        <f t="shared" si="7"/>
        <v>0.14709728776937511</v>
      </c>
      <c r="AI5" s="14">
        <f>VLOOKUP(E5,'Verweis Faktor'!$A:$B,2,FALSE)</f>
        <v>1</v>
      </c>
      <c r="AJ5" s="14"/>
      <c r="AK5" s="14" t="str">
        <f>IF(AL5="Ja","Versandkosten",VLOOKUP(E5,'Verweis Belegart'!$A$2:$B$9,2,FALSE))</f>
        <v>Hardware</v>
      </c>
      <c r="AL5" s="14" t="str">
        <f t="shared" si="8"/>
        <v>Nein</v>
      </c>
      <c r="AM5" s="14" t="str">
        <f t="shared" si="4"/>
        <v>Positiv</v>
      </c>
    </row>
    <row r="6" spans="1:39" ht="17.25" customHeight="1" x14ac:dyDescent="0.35">
      <c r="A6" s="17">
        <v>14570823</v>
      </c>
      <c r="B6" s="2" t="s">
        <v>22</v>
      </c>
      <c r="C6" s="1">
        <v>2025001</v>
      </c>
      <c r="D6" s="1">
        <v>2056447</v>
      </c>
      <c r="E6" s="2" t="s">
        <v>34</v>
      </c>
      <c r="F6" s="2" t="s">
        <v>182</v>
      </c>
      <c r="G6" s="2" t="s">
        <v>66</v>
      </c>
      <c r="H6" s="2" t="s">
        <v>640</v>
      </c>
      <c r="I6" s="2" t="s">
        <v>641</v>
      </c>
      <c r="J6" s="2" t="s">
        <v>304</v>
      </c>
      <c r="K6" s="2" t="s">
        <v>79</v>
      </c>
      <c r="L6" s="2" t="s">
        <v>2758</v>
      </c>
      <c r="M6" s="2" t="s">
        <v>2759</v>
      </c>
      <c r="N6" s="2" t="s">
        <v>448</v>
      </c>
      <c r="O6" s="3">
        <v>1</v>
      </c>
      <c r="P6" s="3">
        <v>300</v>
      </c>
      <c r="Q6" s="3">
        <v>412.05</v>
      </c>
      <c r="R6" s="3">
        <v>412.05</v>
      </c>
      <c r="S6" s="3">
        <v>112.05</v>
      </c>
      <c r="T6" s="3">
        <v>112.05</v>
      </c>
      <c r="U6" s="3">
        <v>27.19</v>
      </c>
      <c r="V6" s="2" t="s">
        <v>195</v>
      </c>
      <c r="W6" s="2" t="s">
        <v>196</v>
      </c>
      <c r="X6" s="2" t="s">
        <v>197</v>
      </c>
      <c r="Y6" s="19" t="str">
        <f>VLOOKUP(G6,'Verweis Kd-Gruppe'!$A$2:$B$8,2,FALSE)</f>
        <v>EXP</v>
      </c>
      <c r="Z6" s="19" t="str">
        <f>VLOOKUP(J6,'Verweis Art-Gruppe'!$A$2:$B$15,2,FALSE)</f>
        <v>Zubehör</v>
      </c>
      <c r="AA6" s="19" t="str">
        <f>VLOOKUP(W6,'Verweis Vertreter'!$A$2:$B$24,2,FALSE)</f>
        <v>Akin Erdem</v>
      </c>
      <c r="AB6" s="12">
        <f t="shared" si="0"/>
        <v>1</v>
      </c>
      <c r="AC6" s="12">
        <f t="shared" si="5"/>
        <v>300</v>
      </c>
      <c r="AD6" s="12">
        <f t="shared" si="6"/>
        <v>412.05</v>
      </c>
      <c r="AE6" s="12">
        <f t="shared" si="1"/>
        <v>412.05</v>
      </c>
      <c r="AF6" s="12">
        <f t="shared" si="2"/>
        <v>112.05</v>
      </c>
      <c r="AG6" s="12">
        <f t="shared" si="3"/>
        <v>112.05</v>
      </c>
      <c r="AH6" s="9">
        <f t="shared" si="7"/>
        <v>0.27193301783764107</v>
      </c>
      <c r="AI6" s="14">
        <f>VLOOKUP(E6,'Verweis Faktor'!$A:$B,2,FALSE)</f>
        <v>1</v>
      </c>
      <c r="AJ6" s="14"/>
      <c r="AK6" s="14" t="str">
        <f>IF(AL6="Ja","Versandkosten",VLOOKUP(E6,'Verweis Belegart'!$A$2:$B$9,2,FALSE))</f>
        <v>Hardware</v>
      </c>
      <c r="AL6" s="14" t="str">
        <f t="shared" si="8"/>
        <v>Nein</v>
      </c>
      <c r="AM6" s="14" t="str">
        <f t="shared" si="4"/>
        <v>Positiv</v>
      </c>
    </row>
    <row r="7" spans="1:39" ht="17.25" customHeight="1" x14ac:dyDescent="0.35">
      <c r="A7" s="17">
        <v>14570823</v>
      </c>
      <c r="B7" s="2" t="s">
        <v>22</v>
      </c>
      <c r="C7" s="1">
        <v>2025001</v>
      </c>
      <c r="D7" s="1">
        <v>2056447</v>
      </c>
      <c r="E7" s="2" t="s">
        <v>34</v>
      </c>
      <c r="F7" s="2" t="s">
        <v>182</v>
      </c>
      <c r="G7" s="2" t="s">
        <v>66</v>
      </c>
      <c r="H7" s="2" t="s">
        <v>640</v>
      </c>
      <c r="I7" s="2" t="s">
        <v>641</v>
      </c>
      <c r="J7" s="2" t="s">
        <v>103</v>
      </c>
      <c r="K7" s="2" t="s">
        <v>83</v>
      </c>
      <c r="L7" s="2" t="s">
        <v>1691</v>
      </c>
      <c r="M7" s="2" t="s">
        <v>1692</v>
      </c>
      <c r="N7" s="2" t="s">
        <v>1693</v>
      </c>
      <c r="O7" s="3">
        <v>1</v>
      </c>
      <c r="P7" s="3">
        <v>121</v>
      </c>
      <c r="Q7" s="3">
        <v>125.62</v>
      </c>
      <c r="R7" s="3">
        <v>125.62</v>
      </c>
      <c r="S7" s="3">
        <v>4.62</v>
      </c>
      <c r="T7" s="3">
        <v>4.62</v>
      </c>
      <c r="U7" s="3">
        <v>3.67</v>
      </c>
      <c r="V7" s="2" t="s">
        <v>195</v>
      </c>
      <c r="W7" s="2" t="s">
        <v>196</v>
      </c>
      <c r="X7" s="2" t="s">
        <v>197</v>
      </c>
      <c r="Y7" s="19" t="str">
        <f>VLOOKUP(G7,'Verweis Kd-Gruppe'!$A$2:$B$8,2,FALSE)</f>
        <v>EXP</v>
      </c>
      <c r="Z7" s="19" t="str">
        <f>VLOOKUP(J7,'Verweis Art-Gruppe'!$A$2:$B$15,2,FALSE)</f>
        <v>Geräte</v>
      </c>
      <c r="AA7" s="19" t="str">
        <f>VLOOKUP(W7,'Verweis Vertreter'!$A$2:$B$24,2,FALSE)</f>
        <v>Akin Erdem</v>
      </c>
      <c r="AB7" s="12">
        <f t="shared" si="0"/>
        <v>1</v>
      </c>
      <c r="AC7" s="12">
        <f t="shared" si="5"/>
        <v>121</v>
      </c>
      <c r="AD7" s="12">
        <f t="shared" si="6"/>
        <v>125.62</v>
      </c>
      <c r="AE7" s="12">
        <f t="shared" si="1"/>
        <v>125.62</v>
      </c>
      <c r="AF7" s="12">
        <f t="shared" si="2"/>
        <v>4.62</v>
      </c>
      <c r="AG7" s="12">
        <f t="shared" si="3"/>
        <v>4.62</v>
      </c>
      <c r="AH7" s="9">
        <f t="shared" si="7"/>
        <v>3.6777583187390543E-2</v>
      </c>
      <c r="AI7" s="14">
        <f>VLOOKUP(E7,'Verweis Faktor'!$A:$B,2,FALSE)</f>
        <v>1</v>
      </c>
      <c r="AJ7" s="14"/>
      <c r="AK7" s="14" t="str">
        <f>IF(AL7="Ja","Versandkosten",VLOOKUP(E7,'Verweis Belegart'!$A$2:$B$9,2,FALSE))</f>
        <v>Hardware</v>
      </c>
      <c r="AL7" s="14" t="str">
        <f t="shared" si="8"/>
        <v>Nein</v>
      </c>
      <c r="AM7" s="14" t="str">
        <f t="shared" si="4"/>
        <v>Positiv</v>
      </c>
    </row>
    <row r="8" spans="1:39" ht="17.25" customHeight="1" x14ac:dyDescent="0.35">
      <c r="A8" s="17">
        <v>14570823</v>
      </c>
      <c r="B8" s="2" t="s">
        <v>22</v>
      </c>
      <c r="C8" s="1">
        <v>2025001</v>
      </c>
      <c r="D8" s="1">
        <v>2056447</v>
      </c>
      <c r="E8" s="2" t="s">
        <v>34</v>
      </c>
      <c r="F8" s="2" t="s">
        <v>182</v>
      </c>
      <c r="G8" s="2" t="s">
        <v>66</v>
      </c>
      <c r="H8" s="2" t="s">
        <v>640</v>
      </c>
      <c r="I8" s="2" t="s">
        <v>641</v>
      </c>
      <c r="J8" s="2" t="s">
        <v>103</v>
      </c>
      <c r="K8" s="2" t="s">
        <v>87</v>
      </c>
      <c r="L8" s="2" t="s">
        <v>650</v>
      </c>
      <c r="M8" s="2" t="s">
        <v>651</v>
      </c>
      <c r="N8" s="2" t="s">
        <v>652</v>
      </c>
      <c r="O8" s="3">
        <v>28</v>
      </c>
      <c r="P8" s="3">
        <v>202</v>
      </c>
      <c r="Q8" s="3">
        <v>220.09</v>
      </c>
      <c r="R8" s="3">
        <v>6162.52</v>
      </c>
      <c r="S8" s="3">
        <v>18.09</v>
      </c>
      <c r="T8" s="3">
        <v>506.52</v>
      </c>
      <c r="U8" s="3">
        <v>8.2100000000000009</v>
      </c>
      <c r="V8" s="2" t="s">
        <v>195</v>
      </c>
      <c r="W8" s="2" t="s">
        <v>196</v>
      </c>
      <c r="X8" s="2" t="s">
        <v>197</v>
      </c>
      <c r="Y8" s="19" t="str">
        <f>VLOOKUP(G8,'Verweis Kd-Gruppe'!$A$2:$B$8,2,FALSE)</f>
        <v>EXP</v>
      </c>
      <c r="Z8" s="19" t="str">
        <f>VLOOKUP(J8,'Verweis Art-Gruppe'!$A$2:$B$15,2,FALSE)</f>
        <v>Geräte</v>
      </c>
      <c r="AA8" s="19" t="str">
        <f>VLOOKUP(W8,'Verweis Vertreter'!$A$2:$B$24,2,FALSE)</f>
        <v>Akin Erdem</v>
      </c>
      <c r="AB8" s="12">
        <f t="shared" si="0"/>
        <v>28</v>
      </c>
      <c r="AC8" s="12">
        <f t="shared" si="5"/>
        <v>202</v>
      </c>
      <c r="AD8" s="12">
        <f t="shared" si="6"/>
        <v>220.09</v>
      </c>
      <c r="AE8" s="12">
        <f t="shared" si="1"/>
        <v>6162.52</v>
      </c>
      <c r="AF8" s="12">
        <f t="shared" si="2"/>
        <v>18.09</v>
      </c>
      <c r="AG8" s="12">
        <f t="shared" si="3"/>
        <v>506.52</v>
      </c>
      <c r="AH8" s="9">
        <f t="shared" si="7"/>
        <v>8.2193648053069196E-2</v>
      </c>
      <c r="AI8" s="14">
        <f>VLOOKUP(E8,'Verweis Faktor'!$A:$B,2,FALSE)</f>
        <v>1</v>
      </c>
      <c r="AJ8" s="14"/>
      <c r="AK8" s="14" t="str">
        <f>IF(AL8="Ja","Versandkosten",VLOOKUP(E8,'Verweis Belegart'!$A$2:$B$9,2,FALSE))</f>
        <v>Hardware</v>
      </c>
      <c r="AL8" s="14" t="str">
        <f t="shared" si="8"/>
        <v>Nein</v>
      </c>
      <c r="AM8" s="14" t="str">
        <f t="shared" si="4"/>
        <v>Positiv</v>
      </c>
    </row>
    <row r="9" spans="1:39" ht="17.25" customHeight="1" x14ac:dyDescent="0.35">
      <c r="A9" s="17">
        <v>14570823</v>
      </c>
      <c r="B9" s="2" t="s">
        <v>22</v>
      </c>
      <c r="C9" s="1">
        <v>2025001</v>
      </c>
      <c r="D9" s="1">
        <v>2056447</v>
      </c>
      <c r="E9" s="2" t="s">
        <v>34</v>
      </c>
      <c r="F9" s="2" t="s">
        <v>182</v>
      </c>
      <c r="G9" s="2" t="s">
        <v>66</v>
      </c>
      <c r="H9" s="2" t="s">
        <v>640</v>
      </c>
      <c r="I9" s="2" t="s">
        <v>641</v>
      </c>
      <c r="J9" s="2" t="s">
        <v>103</v>
      </c>
      <c r="K9" s="2" t="s">
        <v>91</v>
      </c>
      <c r="L9" s="2" t="s">
        <v>2760</v>
      </c>
      <c r="M9" s="2" t="s">
        <v>2761</v>
      </c>
      <c r="N9" s="2" t="s">
        <v>2762</v>
      </c>
      <c r="O9" s="3">
        <v>1</v>
      </c>
      <c r="P9" s="3">
        <v>23</v>
      </c>
      <c r="Q9" s="3">
        <v>29.14</v>
      </c>
      <c r="R9" s="3">
        <v>29.14</v>
      </c>
      <c r="S9" s="3">
        <v>6.14</v>
      </c>
      <c r="T9" s="3">
        <v>6.14</v>
      </c>
      <c r="U9" s="3">
        <v>21.07</v>
      </c>
      <c r="V9" s="2" t="s">
        <v>195</v>
      </c>
      <c r="W9" s="2" t="s">
        <v>196</v>
      </c>
      <c r="X9" s="2" t="s">
        <v>197</v>
      </c>
      <c r="Y9" s="19" t="str">
        <f>VLOOKUP(G9,'Verweis Kd-Gruppe'!$A$2:$B$8,2,FALSE)</f>
        <v>EXP</v>
      </c>
      <c r="Z9" s="19" t="str">
        <f>VLOOKUP(J9,'Verweis Art-Gruppe'!$A$2:$B$15,2,FALSE)</f>
        <v>Geräte</v>
      </c>
      <c r="AA9" s="19" t="str">
        <f>VLOOKUP(W9,'Verweis Vertreter'!$A$2:$B$24,2,FALSE)</f>
        <v>Akin Erdem</v>
      </c>
      <c r="AB9" s="12">
        <f t="shared" si="0"/>
        <v>1</v>
      </c>
      <c r="AC9" s="12">
        <f t="shared" si="5"/>
        <v>23</v>
      </c>
      <c r="AD9" s="12">
        <f t="shared" si="6"/>
        <v>29.14</v>
      </c>
      <c r="AE9" s="12">
        <f t="shared" si="1"/>
        <v>29.14</v>
      </c>
      <c r="AF9" s="12">
        <f t="shared" si="2"/>
        <v>6.14</v>
      </c>
      <c r="AG9" s="12">
        <f t="shared" si="3"/>
        <v>6.14</v>
      </c>
      <c r="AH9" s="9">
        <f t="shared" si="7"/>
        <v>0.21070693205216195</v>
      </c>
      <c r="AI9" s="14">
        <f>VLOOKUP(E9,'Verweis Faktor'!$A:$B,2,FALSE)</f>
        <v>1</v>
      </c>
      <c r="AJ9" s="14"/>
      <c r="AK9" s="14" t="str">
        <f>IF(AL9="Ja","Versandkosten",VLOOKUP(E9,'Verweis Belegart'!$A$2:$B$9,2,FALSE))</f>
        <v>Hardware</v>
      </c>
      <c r="AL9" s="14" t="str">
        <f t="shared" si="8"/>
        <v>Nein</v>
      </c>
      <c r="AM9" s="14" t="str">
        <f t="shared" si="4"/>
        <v>Positiv</v>
      </c>
    </row>
    <row r="10" spans="1:39" ht="17.25" customHeight="1" x14ac:dyDescent="0.35">
      <c r="A10" s="17">
        <v>14571285</v>
      </c>
      <c r="B10" s="2" t="s">
        <v>22</v>
      </c>
      <c r="C10" s="1">
        <v>2025001</v>
      </c>
      <c r="D10" s="1">
        <v>2056448</v>
      </c>
      <c r="E10" s="2" t="s">
        <v>34</v>
      </c>
      <c r="F10" s="2" t="s">
        <v>182</v>
      </c>
      <c r="G10" s="2" t="s">
        <v>66</v>
      </c>
      <c r="H10" s="2" t="s">
        <v>640</v>
      </c>
      <c r="I10" s="2" t="s">
        <v>641</v>
      </c>
      <c r="J10" s="2" t="s">
        <v>103</v>
      </c>
      <c r="K10" s="2" t="s">
        <v>28</v>
      </c>
      <c r="L10" s="2" t="s">
        <v>2091</v>
      </c>
      <c r="M10" s="2" t="s">
        <v>2092</v>
      </c>
      <c r="N10" s="2" t="s">
        <v>2093</v>
      </c>
      <c r="O10" s="3">
        <v>8</v>
      </c>
      <c r="P10" s="3">
        <v>377.28570000000002</v>
      </c>
      <c r="Q10" s="3">
        <v>427.12</v>
      </c>
      <c r="R10" s="3">
        <v>3416.96</v>
      </c>
      <c r="S10" s="3">
        <v>49.834299999999999</v>
      </c>
      <c r="T10" s="3">
        <v>398.67</v>
      </c>
      <c r="U10" s="3">
        <v>11.66</v>
      </c>
      <c r="V10" s="2" t="s">
        <v>195</v>
      </c>
      <c r="W10" s="2" t="s">
        <v>196</v>
      </c>
      <c r="X10" s="2" t="s">
        <v>197</v>
      </c>
      <c r="Y10" s="19" t="str">
        <f>VLOOKUP(G10,'Verweis Kd-Gruppe'!$A$2:$B$8,2,FALSE)</f>
        <v>EXP</v>
      </c>
      <c r="Z10" s="19" t="str">
        <f>VLOOKUP(J10,'Verweis Art-Gruppe'!$A$2:$B$15,2,FALSE)</f>
        <v>Geräte</v>
      </c>
      <c r="AA10" s="19" t="str">
        <f>VLOOKUP(W10,'Verweis Vertreter'!$A$2:$B$24,2,FALSE)</f>
        <v>Akin Erdem</v>
      </c>
      <c r="AB10" s="12">
        <f t="shared" si="0"/>
        <v>8</v>
      </c>
      <c r="AC10" s="12">
        <f t="shared" si="5"/>
        <v>377.28570000000002</v>
      </c>
      <c r="AD10" s="12">
        <f t="shared" si="6"/>
        <v>427.12</v>
      </c>
      <c r="AE10" s="12">
        <f t="shared" si="1"/>
        <v>3416.96</v>
      </c>
      <c r="AF10" s="12">
        <f t="shared" si="2"/>
        <v>49.834299999999999</v>
      </c>
      <c r="AG10" s="12">
        <f t="shared" si="3"/>
        <v>398.67</v>
      </c>
      <c r="AH10" s="9">
        <f t="shared" si="7"/>
        <v>0.11667388555909347</v>
      </c>
      <c r="AI10" s="14">
        <f>VLOOKUP(E10,'Verweis Faktor'!$A:$B,2,FALSE)</f>
        <v>1</v>
      </c>
      <c r="AJ10" s="14"/>
      <c r="AK10" s="14" t="str">
        <f>IF(AL10="Ja","Versandkosten",VLOOKUP(E10,'Verweis Belegart'!$A$2:$B$9,2,FALSE))</f>
        <v>Hardware</v>
      </c>
      <c r="AL10" s="14" t="str">
        <f t="shared" si="8"/>
        <v>Nein</v>
      </c>
      <c r="AM10" s="14" t="str">
        <f t="shared" si="4"/>
        <v>Positiv</v>
      </c>
    </row>
    <row r="11" spans="1:39" ht="17.25" customHeight="1" x14ac:dyDescent="0.35">
      <c r="A11" s="17">
        <v>14571285</v>
      </c>
      <c r="B11" s="2" t="s">
        <v>22</v>
      </c>
      <c r="C11" s="1">
        <v>2025001</v>
      </c>
      <c r="D11" s="1">
        <v>2056448</v>
      </c>
      <c r="E11" s="2" t="s">
        <v>34</v>
      </c>
      <c r="F11" s="2" t="s">
        <v>182</v>
      </c>
      <c r="G11" s="2" t="s">
        <v>66</v>
      </c>
      <c r="H11" s="2" t="s">
        <v>640</v>
      </c>
      <c r="I11" s="2" t="s">
        <v>641</v>
      </c>
      <c r="J11" s="2" t="s">
        <v>304</v>
      </c>
      <c r="K11" s="2" t="s">
        <v>45</v>
      </c>
      <c r="L11" s="2" t="s">
        <v>1784</v>
      </c>
      <c r="M11" s="2" t="s">
        <v>1785</v>
      </c>
      <c r="N11" s="2" t="s">
        <v>1786</v>
      </c>
      <c r="O11" s="3">
        <v>12</v>
      </c>
      <c r="P11" s="3">
        <v>345</v>
      </c>
      <c r="Q11" s="3">
        <v>361.8</v>
      </c>
      <c r="R11" s="3">
        <v>4341.6000000000004</v>
      </c>
      <c r="S11" s="3">
        <v>16.8</v>
      </c>
      <c r="T11" s="3">
        <v>201.6</v>
      </c>
      <c r="U11" s="3">
        <v>4.6399999999999997</v>
      </c>
      <c r="V11" s="2" t="s">
        <v>195</v>
      </c>
      <c r="W11" s="2" t="s">
        <v>196</v>
      </c>
      <c r="X11" s="2" t="s">
        <v>197</v>
      </c>
      <c r="Y11" s="19" t="str">
        <f>VLOOKUP(G11,'Verweis Kd-Gruppe'!$A$2:$B$8,2,FALSE)</f>
        <v>EXP</v>
      </c>
      <c r="Z11" s="19" t="str">
        <f>VLOOKUP(J11,'Verweis Art-Gruppe'!$A$2:$B$15,2,FALSE)</f>
        <v>Zubehör</v>
      </c>
      <c r="AA11" s="19" t="str">
        <f>VLOOKUP(W11,'Verweis Vertreter'!$A$2:$B$24,2,FALSE)</f>
        <v>Akin Erdem</v>
      </c>
      <c r="AB11" s="12">
        <f t="shared" si="0"/>
        <v>12</v>
      </c>
      <c r="AC11" s="12">
        <f t="shared" si="5"/>
        <v>345</v>
      </c>
      <c r="AD11" s="12">
        <f t="shared" si="6"/>
        <v>361.8</v>
      </c>
      <c r="AE11" s="12">
        <f t="shared" si="1"/>
        <v>4341.6000000000004</v>
      </c>
      <c r="AF11" s="12">
        <f t="shared" si="2"/>
        <v>16.8</v>
      </c>
      <c r="AG11" s="12">
        <f t="shared" si="3"/>
        <v>201.6</v>
      </c>
      <c r="AH11" s="9">
        <f t="shared" si="7"/>
        <v>4.6434494195688222E-2</v>
      </c>
      <c r="AI11" s="14">
        <f>VLOOKUP(E11,'Verweis Faktor'!$A:$B,2,FALSE)</f>
        <v>1</v>
      </c>
      <c r="AJ11" s="14"/>
      <c r="AK11" s="14" t="str">
        <f>IF(AL11="Ja","Versandkosten",VLOOKUP(E11,'Verweis Belegart'!$A$2:$B$9,2,FALSE))</f>
        <v>Hardware</v>
      </c>
      <c r="AL11" s="14" t="str">
        <f t="shared" si="8"/>
        <v>Nein</v>
      </c>
      <c r="AM11" s="14" t="str">
        <f t="shared" si="4"/>
        <v>Positiv</v>
      </c>
    </row>
    <row r="12" spans="1:39" ht="17.25" customHeight="1" x14ac:dyDescent="0.35">
      <c r="A12" s="17">
        <v>14571285</v>
      </c>
      <c r="B12" s="2" t="s">
        <v>22</v>
      </c>
      <c r="C12" s="1">
        <v>2025001</v>
      </c>
      <c r="D12" s="1">
        <v>2056448</v>
      </c>
      <c r="E12" s="2" t="s">
        <v>34</v>
      </c>
      <c r="F12" s="2" t="s">
        <v>182</v>
      </c>
      <c r="G12" s="2" t="s">
        <v>66</v>
      </c>
      <c r="H12" s="2" t="s">
        <v>640</v>
      </c>
      <c r="I12" s="2" t="s">
        <v>641</v>
      </c>
      <c r="J12" s="2" t="s">
        <v>304</v>
      </c>
      <c r="K12" s="2" t="s">
        <v>49</v>
      </c>
      <c r="L12" s="2" t="s">
        <v>645</v>
      </c>
      <c r="M12" s="2" t="s">
        <v>646</v>
      </c>
      <c r="N12" s="2" t="s">
        <v>647</v>
      </c>
      <c r="O12" s="3">
        <v>1</v>
      </c>
      <c r="P12" s="3">
        <v>550</v>
      </c>
      <c r="Q12" s="3">
        <v>603</v>
      </c>
      <c r="R12" s="3">
        <v>603</v>
      </c>
      <c r="S12" s="3">
        <v>53</v>
      </c>
      <c r="T12" s="3">
        <v>53</v>
      </c>
      <c r="U12" s="3">
        <v>8.7799999999999994</v>
      </c>
      <c r="V12" s="2" t="s">
        <v>195</v>
      </c>
      <c r="W12" s="2" t="s">
        <v>196</v>
      </c>
      <c r="X12" s="2" t="s">
        <v>197</v>
      </c>
      <c r="Y12" s="19" t="str">
        <f>VLOOKUP(G12,'Verweis Kd-Gruppe'!$A$2:$B$8,2,FALSE)</f>
        <v>EXP</v>
      </c>
      <c r="Z12" s="19" t="str">
        <f>VLOOKUP(J12,'Verweis Art-Gruppe'!$A$2:$B$15,2,FALSE)</f>
        <v>Zubehör</v>
      </c>
      <c r="AA12" s="19" t="str">
        <f>VLOOKUP(W12,'Verweis Vertreter'!$A$2:$B$24,2,FALSE)</f>
        <v>Akin Erdem</v>
      </c>
      <c r="AB12" s="12">
        <f t="shared" si="0"/>
        <v>1</v>
      </c>
      <c r="AC12" s="12">
        <f t="shared" si="5"/>
        <v>550</v>
      </c>
      <c r="AD12" s="12">
        <f t="shared" si="6"/>
        <v>603</v>
      </c>
      <c r="AE12" s="12">
        <f t="shared" si="1"/>
        <v>603</v>
      </c>
      <c r="AF12" s="12">
        <f t="shared" si="2"/>
        <v>53</v>
      </c>
      <c r="AG12" s="12">
        <f t="shared" si="3"/>
        <v>53</v>
      </c>
      <c r="AH12" s="9">
        <f t="shared" si="7"/>
        <v>8.7893864013267001E-2</v>
      </c>
      <c r="AI12" s="14">
        <f>VLOOKUP(E12,'Verweis Faktor'!$A:$B,2,FALSE)</f>
        <v>1</v>
      </c>
      <c r="AJ12" s="14"/>
      <c r="AK12" s="14" t="str">
        <f>IF(AL12="Ja","Versandkosten",VLOOKUP(E12,'Verweis Belegart'!$A$2:$B$9,2,FALSE))</f>
        <v>Hardware</v>
      </c>
      <c r="AL12" s="14" t="str">
        <f t="shared" si="8"/>
        <v>Nein</v>
      </c>
      <c r="AM12" s="14" t="str">
        <f t="shared" si="4"/>
        <v>Positiv</v>
      </c>
    </row>
    <row r="13" spans="1:39" ht="17.25" customHeight="1" x14ac:dyDescent="0.35">
      <c r="A13" s="17">
        <v>14571285</v>
      </c>
      <c r="B13" s="2" t="s">
        <v>22</v>
      </c>
      <c r="C13" s="1">
        <v>2025001</v>
      </c>
      <c r="D13" s="1">
        <v>2056448</v>
      </c>
      <c r="E13" s="2" t="s">
        <v>34</v>
      </c>
      <c r="F13" s="2" t="s">
        <v>182</v>
      </c>
      <c r="G13" s="2" t="s">
        <v>66</v>
      </c>
      <c r="H13" s="2" t="s">
        <v>640</v>
      </c>
      <c r="I13" s="2" t="s">
        <v>641</v>
      </c>
      <c r="J13" s="2" t="s">
        <v>304</v>
      </c>
      <c r="K13" s="2" t="s">
        <v>79</v>
      </c>
      <c r="L13" s="2" t="s">
        <v>2763</v>
      </c>
      <c r="M13" s="2" t="s">
        <v>2764</v>
      </c>
      <c r="N13" s="2" t="s">
        <v>2765</v>
      </c>
      <c r="O13" s="3">
        <v>2</v>
      </c>
      <c r="P13" s="3">
        <v>550</v>
      </c>
      <c r="Q13" s="3">
        <v>618.07000000000005</v>
      </c>
      <c r="R13" s="3">
        <v>1236.1400000000001</v>
      </c>
      <c r="S13" s="3">
        <v>68.069999999999993</v>
      </c>
      <c r="T13" s="3">
        <v>136.13999999999999</v>
      </c>
      <c r="U13" s="3">
        <v>11.01</v>
      </c>
      <c r="V13" s="2" t="s">
        <v>195</v>
      </c>
      <c r="W13" s="2" t="s">
        <v>196</v>
      </c>
      <c r="X13" s="2" t="s">
        <v>197</v>
      </c>
      <c r="Y13" s="19" t="str">
        <f>VLOOKUP(G13,'Verweis Kd-Gruppe'!$A$2:$B$8,2,FALSE)</f>
        <v>EXP</v>
      </c>
      <c r="Z13" s="19" t="str">
        <f>VLOOKUP(J13,'Verweis Art-Gruppe'!$A$2:$B$15,2,FALSE)</f>
        <v>Zubehör</v>
      </c>
      <c r="AA13" s="19" t="str">
        <f>VLOOKUP(W13,'Verweis Vertreter'!$A$2:$B$24,2,FALSE)</f>
        <v>Akin Erdem</v>
      </c>
      <c r="AB13" s="12">
        <f t="shared" si="0"/>
        <v>2</v>
      </c>
      <c r="AC13" s="12">
        <f t="shared" si="5"/>
        <v>550</v>
      </c>
      <c r="AD13" s="12">
        <f t="shared" si="6"/>
        <v>618.07000000000005</v>
      </c>
      <c r="AE13" s="12">
        <f t="shared" si="1"/>
        <v>1236.1400000000001</v>
      </c>
      <c r="AF13" s="12">
        <f t="shared" si="2"/>
        <v>68.069999999999993</v>
      </c>
      <c r="AG13" s="12">
        <f t="shared" si="3"/>
        <v>136.13999999999999</v>
      </c>
      <c r="AH13" s="9">
        <f t="shared" si="7"/>
        <v>0.11013315643859108</v>
      </c>
      <c r="AI13" s="14">
        <f>VLOOKUP(E13,'Verweis Faktor'!$A:$B,2,FALSE)</f>
        <v>1</v>
      </c>
      <c r="AJ13" s="14"/>
      <c r="AK13" s="14" t="str">
        <f>IF(AL13="Ja","Versandkosten",VLOOKUP(E13,'Verweis Belegart'!$A$2:$B$9,2,FALSE))</f>
        <v>Hardware</v>
      </c>
      <c r="AL13" s="14" t="str">
        <f t="shared" si="8"/>
        <v>Nein</v>
      </c>
      <c r="AM13" s="14" t="str">
        <f t="shared" si="4"/>
        <v>Positiv</v>
      </c>
    </row>
    <row r="14" spans="1:39" ht="17.25" customHeight="1" x14ac:dyDescent="0.35">
      <c r="A14" s="17">
        <v>14571440</v>
      </c>
      <c r="B14" s="2" t="s">
        <v>22</v>
      </c>
      <c r="C14" s="1">
        <v>2025001</v>
      </c>
      <c r="D14" s="1">
        <v>2056449</v>
      </c>
      <c r="E14" s="2" t="s">
        <v>34</v>
      </c>
      <c r="F14" s="2" t="s">
        <v>182</v>
      </c>
      <c r="G14" s="2" t="s">
        <v>36</v>
      </c>
      <c r="H14" s="2" t="s">
        <v>1202</v>
      </c>
      <c r="I14" s="2" t="s">
        <v>1203</v>
      </c>
      <c r="J14" s="2" t="s">
        <v>103</v>
      </c>
      <c r="K14" s="2" t="s">
        <v>28</v>
      </c>
      <c r="L14" s="2" t="s">
        <v>666</v>
      </c>
      <c r="M14" s="2" t="s">
        <v>667</v>
      </c>
      <c r="N14" s="2" t="s">
        <v>106</v>
      </c>
      <c r="O14" s="3">
        <v>2</v>
      </c>
      <c r="P14" s="3">
        <v>285</v>
      </c>
      <c r="Q14" s="3">
        <v>309</v>
      </c>
      <c r="R14" s="3">
        <v>618</v>
      </c>
      <c r="S14" s="3">
        <v>24</v>
      </c>
      <c r="T14" s="3">
        <v>48</v>
      </c>
      <c r="U14" s="3">
        <v>7.76</v>
      </c>
      <c r="V14" s="2" t="s">
        <v>42</v>
      </c>
      <c r="W14" s="2" t="s">
        <v>43</v>
      </c>
      <c r="X14" s="2" t="s">
        <v>59</v>
      </c>
      <c r="Y14" s="19" t="str">
        <f>VLOOKUP(G14,'Verweis Kd-Gruppe'!$A$2:$B$8,2,FALSE)</f>
        <v>GRK</v>
      </c>
      <c r="Z14" s="19" t="str">
        <f>VLOOKUP(J14,'Verweis Art-Gruppe'!$A$2:$B$15,2,FALSE)</f>
        <v>Geräte</v>
      </c>
      <c r="AA14" s="19" t="str">
        <f>VLOOKUP(W14,'Verweis Vertreter'!$A$2:$B$24,2,FALSE)</f>
        <v>Sebastian Faber</v>
      </c>
      <c r="AB14" s="12">
        <f t="shared" si="0"/>
        <v>2</v>
      </c>
      <c r="AC14" s="12">
        <f t="shared" si="5"/>
        <v>285</v>
      </c>
      <c r="AD14" s="12">
        <f t="shared" si="6"/>
        <v>309</v>
      </c>
      <c r="AE14" s="12">
        <f t="shared" si="1"/>
        <v>618</v>
      </c>
      <c r="AF14" s="12">
        <f t="shared" si="2"/>
        <v>24</v>
      </c>
      <c r="AG14" s="12">
        <f t="shared" si="3"/>
        <v>48</v>
      </c>
      <c r="AH14" s="9">
        <f t="shared" si="7"/>
        <v>7.7669902912621352E-2</v>
      </c>
      <c r="AI14" s="14">
        <f>VLOOKUP(E14,'Verweis Faktor'!$A:$B,2,FALSE)</f>
        <v>1</v>
      </c>
      <c r="AJ14" s="14"/>
      <c r="AK14" s="14" t="str">
        <f>IF(AL14="Ja","Versandkosten",VLOOKUP(E14,'Verweis Belegart'!$A$2:$B$9,2,FALSE))</f>
        <v>Hardware</v>
      </c>
      <c r="AL14" s="14" t="str">
        <f t="shared" si="8"/>
        <v>Nein</v>
      </c>
      <c r="AM14" s="14" t="str">
        <f t="shared" si="4"/>
        <v>Positiv</v>
      </c>
    </row>
    <row r="15" spans="1:39" ht="17.25" customHeight="1" x14ac:dyDescent="0.35">
      <c r="A15" s="17">
        <v>14571440</v>
      </c>
      <c r="B15" s="2" t="s">
        <v>22</v>
      </c>
      <c r="C15" s="1">
        <v>2025001</v>
      </c>
      <c r="D15" s="1">
        <v>2056449</v>
      </c>
      <c r="E15" s="2" t="s">
        <v>34</v>
      </c>
      <c r="F15" s="2" t="s">
        <v>182</v>
      </c>
      <c r="G15" s="2" t="s">
        <v>36</v>
      </c>
      <c r="H15" s="2" t="s">
        <v>1202</v>
      </c>
      <c r="I15" s="2" t="s">
        <v>1203</v>
      </c>
      <c r="J15" s="2" t="s">
        <v>103</v>
      </c>
      <c r="K15" s="2" t="s">
        <v>45</v>
      </c>
      <c r="L15" s="2" t="s">
        <v>1150</v>
      </c>
      <c r="M15" s="2" t="s">
        <v>1151</v>
      </c>
      <c r="N15" s="2" t="s">
        <v>1152</v>
      </c>
      <c r="O15" s="3">
        <v>2</v>
      </c>
      <c r="P15" s="3">
        <v>129.98869999999999</v>
      </c>
      <c r="Q15" s="3">
        <v>147</v>
      </c>
      <c r="R15" s="3">
        <v>294</v>
      </c>
      <c r="S15" s="3">
        <v>17.011299999999999</v>
      </c>
      <c r="T15" s="3">
        <v>34.020000000000003</v>
      </c>
      <c r="U15" s="3">
        <v>11.57</v>
      </c>
      <c r="V15" s="2" t="s">
        <v>42</v>
      </c>
      <c r="W15" s="2" t="s">
        <v>43</v>
      </c>
      <c r="X15" s="2" t="s">
        <v>59</v>
      </c>
      <c r="Y15" s="19" t="str">
        <f>VLOOKUP(G15,'Verweis Kd-Gruppe'!$A$2:$B$8,2,FALSE)</f>
        <v>GRK</v>
      </c>
      <c r="Z15" s="19" t="str">
        <f>VLOOKUP(J15,'Verweis Art-Gruppe'!$A$2:$B$15,2,FALSE)</f>
        <v>Geräte</v>
      </c>
      <c r="AA15" s="19" t="str">
        <f>VLOOKUP(W15,'Verweis Vertreter'!$A$2:$B$24,2,FALSE)</f>
        <v>Sebastian Faber</v>
      </c>
      <c r="AB15" s="12">
        <f t="shared" si="0"/>
        <v>2</v>
      </c>
      <c r="AC15" s="12">
        <f t="shared" si="5"/>
        <v>129.98869999999999</v>
      </c>
      <c r="AD15" s="12">
        <f t="shared" si="6"/>
        <v>147</v>
      </c>
      <c r="AE15" s="12">
        <f t="shared" si="1"/>
        <v>294</v>
      </c>
      <c r="AF15" s="12">
        <f t="shared" si="2"/>
        <v>17.011299999999999</v>
      </c>
      <c r="AG15" s="12">
        <f t="shared" si="3"/>
        <v>34.020000000000003</v>
      </c>
      <c r="AH15" s="9">
        <f t="shared" si="7"/>
        <v>0.11571428571428573</v>
      </c>
      <c r="AI15" s="14">
        <f>VLOOKUP(E15,'Verweis Faktor'!$A:$B,2,FALSE)</f>
        <v>1</v>
      </c>
      <c r="AJ15" s="14"/>
      <c r="AK15" s="14" t="str">
        <f>IF(AL15="Ja","Versandkosten",VLOOKUP(E15,'Verweis Belegart'!$A$2:$B$9,2,FALSE))</f>
        <v>Hardware</v>
      </c>
      <c r="AL15" s="14" t="str">
        <f t="shared" si="8"/>
        <v>Nein</v>
      </c>
      <c r="AM15" s="14" t="str">
        <f t="shared" si="4"/>
        <v>Positiv</v>
      </c>
    </row>
    <row r="16" spans="1:39" ht="17.25" customHeight="1" x14ac:dyDescent="0.35">
      <c r="A16" s="17">
        <v>14571440</v>
      </c>
      <c r="B16" s="2" t="s">
        <v>22</v>
      </c>
      <c r="C16" s="1">
        <v>2025001</v>
      </c>
      <c r="D16" s="1">
        <v>2056449</v>
      </c>
      <c r="E16" s="2" t="s">
        <v>34</v>
      </c>
      <c r="F16" s="2" t="s">
        <v>182</v>
      </c>
      <c r="G16" s="2" t="s">
        <v>36</v>
      </c>
      <c r="H16" s="2" t="s">
        <v>1202</v>
      </c>
      <c r="I16" s="2" t="s">
        <v>1203</v>
      </c>
      <c r="J16" s="2" t="s">
        <v>103</v>
      </c>
      <c r="K16" s="2" t="s">
        <v>49</v>
      </c>
      <c r="L16" s="2" t="s">
        <v>947</v>
      </c>
      <c r="M16" s="2" t="s">
        <v>948</v>
      </c>
      <c r="N16" s="2" t="s">
        <v>949</v>
      </c>
      <c r="O16" s="3">
        <v>6</v>
      </c>
      <c r="P16" s="3">
        <v>135</v>
      </c>
      <c r="Q16" s="3">
        <v>149</v>
      </c>
      <c r="R16" s="3">
        <v>894</v>
      </c>
      <c r="S16" s="3">
        <v>14</v>
      </c>
      <c r="T16" s="3">
        <v>84</v>
      </c>
      <c r="U16" s="3">
        <v>9.39</v>
      </c>
      <c r="V16" s="2" t="s">
        <v>42</v>
      </c>
      <c r="W16" s="2" t="s">
        <v>43</v>
      </c>
      <c r="X16" s="2" t="s">
        <v>59</v>
      </c>
      <c r="Y16" s="19" t="str">
        <f>VLOOKUP(G16,'Verweis Kd-Gruppe'!$A$2:$B$8,2,FALSE)</f>
        <v>GRK</v>
      </c>
      <c r="Z16" s="19" t="str">
        <f>VLOOKUP(J16,'Verweis Art-Gruppe'!$A$2:$B$15,2,FALSE)</f>
        <v>Geräte</v>
      </c>
      <c r="AA16" s="19" t="str">
        <f>VLOOKUP(W16,'Verweis Vertreter'!$A$2:$B$24,2,FALSE)</f>
        <v>Sebastian Faber</v>
      </c>
      <c r="AB16" s="12">
        <f t="shared" si="0"/>
        <v>6</v>
      </c>
      <c r="AC16" s="12">
        <f t="shared" si="5"/>
        <v>135</v>
      </c>
      <c r="AD16" s="12">
        <f t="shared" si="6"/>
        <v>149</v>
      </c>
      <c r="AE16" s="12">
        <f t="shared" si="1"/>
        <v>894</v>
      </c>
      <c r="AF16" s="12">
        <f t="shared" si="2"/>
        <v>14</v>
      </c>
      <c r="AG16" s="12">
        <f t="shared" si="3"/>
        <v>84</v>
      </c>
      <c r="AH16" s="9">
        <f t="shared" si="7"/>
        <v>9.3959731543624164E-2</v>
      </c>
      <c r="AI16" s="14">
        <f>VLOOKUP(E16,'Verweis Faktor'!$A:$B,2,FALSE)</f>
        <v>1</v>
      </c>
      <c r="AJ16" s="14"/>
      <c r="AK16" s="14" t="str">
        <f>IF(AL16="Ja","Versandkosten",VLOOKUP(E16,'Verweis Belegart'!$A$2:$B$9,2,FALSE))</f>
        <v>Hardware</v>
      </c>
      <c r="AL16" s="14" t="str">
        <f t="shared" si="8"/>
        <v>Nein</v>
      </c>
      <c r="AM16" s="14" t="str">
        <f t="shared" si="4"/>
        <v>Positiv</v>
      </c>
    </row>
    <row r="17" spans="1:39" ht="17.25" customHeight="1" x14ac:dyDescent="0.35">
      <c r="A17" s="17">
        <v>14571440</v>
      </c>
      <c r="B17" s="2" t="s">
        <v>22</v>
      </c>
      <c r="C17" s="1">
        <v>2025001</v>
      </c>
      <c r="D17" s="1">
        <v>2056449</v>
      </c>
      <c r="E17" s="2" t="s">
        <v>34</v>
      </c>
      <c r="F17" s="2" t="s">
        <v>182</v>
      </c>
      <c r="G17" s="2" t="s">
        <v>36</v>
      </c>
      <c r="H17" s="2" t="s">
        <v>1202</v>
      </c>
      <c r="I17" s="2" t="s">
        <v>1203</v>
      </c>
      <c r="J17" s="2" t="s">
        <v>304</v>
      </c>
      <c r="K17" s="2" t="s">
        <v>79</v>
      </c>
      <c r="L17" s="2" t="s">
        <v>2391</v>
      </c>
      <c r="M17" s="2" t="s">
        <v>2392</v>
      </c>
      <c r="N17" s="2" t="s">
        <v>2393</v>
      </c>
      <c r="O17" s="3">
        <v>1</v>
      </c>
      <c r="P17" s="3">
        <v>115.7</v>
      </c>
      <c r="Q17" s="3">
        <v>140</v>
      </c>
      <c r="R17" s="3">
        <v>140</v>
      </c>
      <c r="S17" s="3">
        <v>24.3</v>
      </c>
      <c r="T17" s="3">
        <v>24.3</v>
      </c>
      <c r="U17" s="3">
        <v>17.350000000000001</v>
      </c>
      <c r="V17" s="2" t="s">
        <v>42</v>
      </c>
      <c r="W17" s="2" t="s">
        <v>43</v>
      </c>
      <c r="X17" s="2" t="s">
        <v>59</v>
      </c>
      <c r="Y17" s="19" t="str">
        <f>VLOOKUP(G17,'Verweis Kd-Gruppe'!$A$2:$B$8,2,FALSE)</f>
        <v>GRK</v>
      </c>
      <c r="Z17" s="19" t="str">
        <f>VLOOKUP(J17,'Verweis Art-Gruppe'!$A$2:$B$15,2,FALSE)</f>
        <v>Zubehör</v>
      </c>
      <c r="AA17" s="19" t="str">
        <f>VLOOKUP(W17,'Verweis Vertreter'!$A$2:$B$24,2,FALSE)</f>
        <v>Sebastian Faber</v>
      </c>
      <c r="AB17" s="12">
        <f t="shared" si="0"/>
        <v>1</v>
      </c>
      <c r="AC17" s="12">
        <f t="shared" si="5"/>
        <v>115.7</v>
      </c>
      <c r="AD17" s="12">
        <f t="shared" si="6"/>
        <v>140</v>
      </c>
      <c r="AE17" s="12">
        <f t="shared" si="1"/>
        <v>140</v>
      </c>
      <c r="AF17" s="12">
        <f t="shared" si="2"/>
        <v>24.3</v>
      </c>
      <c r="AG17" s="12">
        <f t="shared" si="3"/>
        <v>24.3</v>
      </c>
      <c r="AH17" s="9">
        <f t="shared" si="7"/>
        <v>0.17357142857142857</v>
      </c>
      <c r="AI17" s="14">
        <f>VLOOKUP(E17,'Verweis Faktor'!$A:$B,2,FALSE)</f>
        <v>1</v>
      </c>
      <c r="AJ17" s="14"/>
      <c r="AK17" s="14" t="str">
        <f>IF(AL17="Ja","Versandkosten",VLOOKUP(E17,'Verweis Belegart'!$A$2:$B$9,2,FALSE))</f>
        <v>Hardware</v>
      </c>
      <c r="AL17" s="14" t="str">
        <f t="shared" si="8"/>
        <v>Nein</v>
      </c>
      <c r="AM17" s="14" t="str">
        <f t="shared" si="4"/>
        <v>Positiv</v>
      </c>
    </row>
    <row r="18" spans="1:39" ht="17.25" customHeight="1" x14ac:dyDescent="0.35">
      <c r="A18" s="17">
        <v>14571440</v>
      </c>
      <c r="B18" s="2" t="s">
        <v>22</v>
      </c>
      <c r="C18" s="1">
        <v>2025001</v>
      </c>
      <c r="D18" s="1">
        <v>2056449</v>
      </c>
      <c r="E18" s="2" t="s">
        <v>34</v>
      </c>
      <c r="F18" s="2" t="s">
        <v>182</v>
      </c>
      <c r="G18" s="2" t="s">
        <v>36</v>
      </c>
      <c r="H18" s="2" t="s">
        <v>1202</v>
      </c>
      <c r="I18" s="2" t="s">
        <v>1203</v>
      </c>
      <c r="J18" s="2" t="s">
        <v>304</v>
      </c>
      <c r="K18" s="2" t="s">
        <v>83</v>
      </c>
      <c r="L18" s="2" t="s">
        <v>2766</v>
      </c>
      <c r="M18" s="2" t="s">
        <v>2767</v>
      </c>
      <c r="N18" s="2" t="s">
        <v>1999</v>
      </c>
      <c r="O18" s="3">
        <v>1</v>
      </c>
      <c r="P18" s="3">
        <v>775</v>
      </c>
      <c r="Q18" s="3">
        <v>785</v>
      </c>
      <c r="R18" s="3">
        <v>785</v>
      </c>
      <c r="S18" s="3">
        <v>10</v>
      </c>
      <c r="T18" s="3">
        <v>10</v>
      </c>
      <c r="U18" s="3">
        <v>1.27</v>
      </c>
      <c r="V18" s="2" t="s">
        <v>42</v>
      </c>
      <c r="W18" s="2" t="s">
        <v>43</v>
      </c>
      <c r="X18" s="2" t="s">
        <v>59</v>
      </c>
      <c r="Y18" s="19" t="str">
        <f>VLOOKUP(G18,'Verweis Kd-Gruppe'!$A$2:$B$8,2,FALSE)</f>
        <v>GRK</v>
      </c>
      <c r="Z18" s="19" t="str">
        <f>VLOOKUP(J18,'Verweis Art-Gruppe'!$A$2:$B$15,2,FALSE)</f>
        <v>Zubehör</v>
      </c>
      <c r="AA18" s="19" t="str">
        <f>VLOOKUP(W18,'Verweis Vertreter'!$A$2:$B$24,2,FALSE)</f>
        <v>Sebastian Faber</v>
      </c>
      <c r="AB18" s="12">
        <f t="shared" si="0"/>
        <v>1</v>
      </c>
      <c r="AC18" s="12">
        <f t="shared" si="5"/>
        <v>775</v>
      </c>
      <c r="AD18" s="12">
        <f t="shared" si="6"/>
        <v>785</v>
      </c>
      <c r="AE18" s="12">
        <f t="shared" si="1"/>
        <v>785</v>
      </c>
      <c r="AF18" s="12">
        <f t="shared" si="2"/>
        <v>10</v>
      </c>
      <c r="AG18" s="12">
        <f t="shared" si="3"/>
        <v>10</v>
      </c>
      <c r="AH18" s="9">
        <f t="shared" si="7"/>
        <v>1.2738853503184714E-2</v>
      </c>
      <c r="AI18" s="14">
        <f>VLOOKUP(E18,'Verweis Faktor'!$A:$B,2,FALSE)</f>
        <v>1</v>
      </c>
      <c r="AJ18" s="14"/>
      <c r="AK18" s="14" t="str">
        <f>IF(AL18="Ja","Versandkosten",VLOOKUP(E18,'Verweis Belegart'!$A$2:$B$9,2,FALSE))</f>
        <v>Hardware</v>
      </c>
      <c r="AL18" s="14" t="str">
        <f t="shared" si="8"/>
        <v>Nein</v>
      </c>
      <c r="AM18" s="14" t="str">
        <f t="shared" si="4"/>
        <v>Positiv</v>
      </c>
    </row>
    <row r="19" spans="1:39" ht="17.25" customHeight="1" x14ac:dyDescent="0.35">
      <c r="A19" s="17">
        <v>14571447</v>
      </c>
      <c r="B19" s="2" t="s">
        <v>22</v>
      </c>
      <c r="C19" s="1">
        <v>2025001</v>
      </c>
      <c r="D19" s="1">
        <v>2000001</v>
      </c>
      <c r="E19" s="2" t="s">
        <v>23</v>
      </c>
      <c r="F19" s="2" t="s">
        <v>24</v>
      </c>
      <c r="G19" s="2" t="s">
        <v>25</v>
      </c>
      <c r="H19" s="2" t="s">
        <v>26</v>
      </c>
      <c r="I19" s="2" t="s">
        <v>27</v>
      </c>
      <c r="J19" s="2" t="s">
        <v>531</v>
      </c>
      <c r="K19" s="2" t="s">
        <v>28</v>
      </c>
      <c r="L19" s="2" t="s">
        <v>29</v>
      </c>
      <c r="M19" s="2" t="s">
        <v>30</v>
      </c>
      <c r="N19" s="2"/>
      <c r="O19" s="3">
        <v>1</v>
      </c>
      <c r="P19" s="3">
        <v>0</v>
      </c>
      <c r="Q19" s="3">
        <v>24600</v>
      </c>
      <c r="R19" s="3">
        <v>24600</v>
      </c>
      <c r="S19" s="3">
        <v>24600</v>
      </c>
      <c r="T19" s="3">
        <v>24600</v>
      </c>
      <c r="U19" s="3"/>
      <c r="V19" s="2" t="s">
        <v>31</v>
      </c>
      <c r="W19" s="2" t="s">
        <v>32</v>
      </c>
      <c r="X19" s="2" t="s">
        <v>33</v>
      </c>
      <c r="Y19" s="19" t="str">
        <f>VLOOKUP(G19,'Verweis Kd-Gruppe'!$A$2:$B$8,2,FALSE)</f>
        <v>FHK</v>
      </c>
      <c r="Z19" s="19" t="str">
        <f>VLOOKUP(J19,'Verweis Art-Gruppe'!$A$2:$B$15,2,FALSE)</f>
        <v>Belastungen Netzbetreiber</v>
      </c>
      <c r="AA19" s="19" t="str">
        <f>VLOOKUP(W19,'Verweis Vertreter'!$A$2:$B$24,2,FALSE)</f>
        <v>Zentrale</v>
      </c>
      <c r="AB19" s="12">
        <f t="shared" si="0"/>
        <v>1</v>
      </c>
      <c r="AC19" s="12">
        <f t="shared" si="5"/>
        <v>0</v>
      </c>
      <c r="AD19" s="12">
        <f t="shared" si="6"/>
        <v>24600</v>
      </c>
      <c r="AE19" s="12">
        <f t="shared" si="1"/>
        <v>24600</v>
      </c>
      <c r="AF19" s="12">
        <f t="shared" si="2"/>
        <v>24600</v>
      </c>
      <c r="AG19" s="12">
        <f t="shared" si="3"/>
        <v>24600</v>
      </c>
      <c r="AH19" s="9">
        <f t="shared" si="7"/>
        <v>1</v>
      </c>
      <c r="AI19" s="14">
        <f>VLOOKUP(E19,'Verweis Faktor'!$A:$B,2,FALSE)</f>
        <v>1</v>
      </c>
      <c r="AJ19" s="14"/>
      <c r="AK19" s="14" t="str">
        <f>IF(AL19="Ja","Versandkosten",VLOOKUP(E19,'Verweis Belegart'!$A$2:$B$9,2,FALSE))</f>
        <v>Belastung</v>
      </c>
      <c r="AL19" s="14" t="str">
        <f t="shared" si="8"/>
        <v>Nein</v>
      </c>
      <c r="AM19" s="14" t="str">
        <f t="shared" si="4"/>
        <v>Positiv</v>
      </c>
    </row>
    <row r="20" spans="1:39" ht="17.25" customHeight="1" x14ac:dyDescent="0.35">
      <c r="A20" s="17">
        <v>14571448</v>
      </c>
      <c r="B20" s="2" t="s">
        <v>22</v>
      </c>
      <c r="C20" s="1">
        <v>2025001</v>
      </c>
      <c r="D20" s="1">
        <v>2000002</v>
      </c>
      <c r="E20" s="2" t="s">
        <v>23</v>
      </c>
      <c r="F20" s="2" t="s">
        <v>24</v>
      </c>
      <c r="G20" s="2" t="s">
        <v>25</v>
      </c>
      <c r="H20" s="2" t="s">
        <v>26</v>
      </c>
      <c r="I20" s="2" t="s">
        <v>27</v>
      </c>
      <c r="J20" s="2" t="s">
        <v>531</v>
      </c>
      <c r="K20" s="2" t="s">
        <v>28</v>
      </c>
      <c r="L20" s="2" t="s">
        <v>29</v>
      </c>
      <c r="M20" s="2" t="s">
        <v>30</v>
      </c>
      <c r="N20" s="2"/>
      <c r="O20" s="3">
        <v>1</v>
      </c>
      <c r="P20" s="3">
        <v>0</v>
      </c>
      <c r="Q20" s="3">
        <v>20000</v>
      </c>
      <c r="R20" s="3">
        <v>20000</v>
      </c>
      <c r="S20" s="3">
        <v>20000</v>
      </c>
      <c r="T20" s="3">
        <v>20000</v>
      </c>
      <c r="U20" s="3"/>
      <c r="V20" s="2" t="s">
        <v>31</v>
      </c>
      <c r="W20" s="2" t="s">
        <v>32</v>
      </c>
      <c r="X20" s="2" t="s">
        <v>33</v>
      </c>
      <c r="Y20" s="19" t="str">
        <f>VLOOKUP(G20,'Verweis Kd-Gruppe'!$A$2:$B$8,2,FALSE)</f>
        <v>FHK</v>
      </c>
      <c r="Z20" s="19" t="str">
        <f>VLOOKUP(J20,'Verweis Art-Gruppe'!$A$2:$B$15,2,FALSE)</f>
        <v>Belastungen Netzbetreiber</v>
      </c>
      <c r="AA20" s="19" t="str">
        <f>VLOOKUP(W20,'Verweis Vertreter'!$A$2:$B$24,2,FALSE)</f>
        <v>Zentrale</v>
      </c>
      <c r="AB20" s="12">
        <f t="shared" si="0"/>
        <v>1</v>
      </c>
      <c r="AC20" s="12">
        <f t="shared" si="5"/>
        <v>0</v>
      </c>
      <c r="AD20" s="12">
        <f t="shared" si="6"/>
        <v>20000</v>
      </c>
      <c r="AE20" s="12">
        <f t="shared" si="1"/>
        <v>20000</v>
      </c>
      <c r="AF20" s="12">
        <f t="shared" si="2"/>
        <v>20000</v>
      </c>
      <c r="AG20" s="12">
        <f t="shared" si="3"/>
        <v>20000</v>
      </c>
      <c r="AH20" s="9">
        <f t="shared" si="7"/>
        <v>1</v>
      </c>
      <c r="AI20" s="14">
        <f>VLOOKUP(E20,'Verweis Faktor'!$A:$B,2,FALSE)</f>
        <v>1</v>
      </c>
      <c r="AJ20" s="14"/>
      <c r="AK20" s="14" t="str">
        <f>IF(AL20="Ja","Versandkosten",VLOOKUP(E20,'Verweis Belegart'!$A$2:$B$9,2,FALSE))</f>
        <v>Belastung</v>
      </c>
      <c r="AL20" s="14" t="str">
        <f t="shared" si="8"/>
        <v>Nein</v>
      </c>
      <c r="AM20" s="14" t="str">
        <f t="shared" si="4"/>
        <v>Positiv</v>
      </c>
    </row>
    <row r="21" spans="1:39" ht="17.25" customHeight="1" x14ac:dyDescent="0.35">
      <c r="A21" s="17">
        <v>14571455</v>
      </c>
      <c r="B21" s="2" t="s">
        <v>22</v>
      </c>
      <c r="C21" s="1">
        <v>2025001</v>
      </c>
      <c r="D21" s="1">
        <v>2000003</v>
      </c>
      <c r="E21" s="2" t="s">
        <v>23</v>
      </c>
      <c r="F21" s="2" t="s">
        <v>24</v>
      </c>
      <c r="G21" s="2" t="s">
        <v>25</v>
      </c>
      <c r="H21" s="2" t="s">
        <v>26</v>
      </c>
      <c r="I21" s="2" t="s">
        <v>27</v>
      </c>
      <c r="J21" s="2" t="s">
        <v>531</v>
      </c>
      <c r="K21" s="2" t="s">
        <v>28</v>
      </c>
      <c r="L21" s="2" t="s">
        <v>29</v>
      </c>
      <c r="M21" s="2" t="s">
        <v>30</v>
      </c>
      <c r="N21" s="2"/>
      <c r="O21" s="3">
        <v>1</v>
      </c>
      <c r="P21" s="3">
        <v>0</v>
      </c>
      <c r="Q21" s="3">
        <v>9500</v>
      </c>
      <c r="R21" s="3">
        <v>9500</v>
      </c>
      <c r="S21" s="3">
        <v>9500</v>
      </c>
      <c r="T21" s="3">
        <v>9500</v>
      </c>
      <c r="U21" s="3"/>
      <c r="V21" s="2" t="s">
        <v>31</v>
      </c>
      <c r="W21" s="2" t="s">
        <v>32</v>
      </c>
      <c r="X21" s="2" t="s">
        <v>33</v>
      </c>
      <c r="Y21" s="19" t="str">
        <f>VLOOKUP(G21,'Verweis Kd-Gruppe'!$A$2:$B$8,2,FALSE)</f>
        <v>FHK</v>
      </c>
      <c r="Z21" s="19" t="str">
        <f>VLOOKUP(J21,'Verweis Art-Gruppe'!$A$2:$B$15,2,FALSE)</f>
        <v>Belastungen Netzbetreiber</v>
      </c>
      <c r="AA21" s="19" t="str">
        <f>VLOOKUP(W21,'Verweis Vertreter'!$A$2:$B$24,2,FALSE)</f>
        <v>Zentrale</v>
      </c>
      <c r="AB21" s="12">
        <f t="shared" si="0"/>
        <v>1</v>
      </c>
      <c r="AC21" s="12">
        <f t="shared" si="5"/>
        <v>0</v>
      </c>
      <c r="AD21" s="12">
        <f t="shared" si="6"/>
        <v>9500</v>
      </c>
      <c r="AE21" s="12">
        <f t="shared" si="1"/>
        <v>9500</v>
      </c>
      <c r="AF21" s="12">
        <f t="shared" si="2"/>
        <v>9500</v>
      </c>
      <c r="AG21" s="12">
        <f t="shared" si="3"/>
        <v>9500</v>
      </c>
      <c r="AH21" s="9">
        <f t="shared" si="7"/>
        <v>1</v>
      </c>
      <c r="AI21" s="14">
        <f>VLOOKUP(E21,'Verweis Faktor'!$A:$B,2,FALSE)</f>
        <v>1</v>
      </c>
      <c r="AJ21" s="14"/>
      <c r="AK21" s="14" t="str">
        <f>IF(AL21="Ja","Versandkosten",VLOOKUP(E21,'Verweis Belegart'!$A$2:$B$9,2,FALSE))</f>
        <v>Belastung</v>
      </c>
      <c r="AL21" s="14" t="str">
        <f t="shared" si="8"/>
        <v>Nein</v>
      </c>
      <c r="AM21" s="14" t="str">
        <f t="shared" si="4"/>
        <v>Positiv</v>
      </c>
    </row>
    <row r="22" spans="1:39" ht="17.25" customHeight="1" x14ac:dyDescent="0.35">
      <c r="A22" s="17">
        <v>14571456</v>
      </c>
      <c r="B22" s="2" t="s">
        <v>22</v>
      </c>
      <c r="C22" s="1">
        <v>2025001</v>
      </c>
      <c r="D22" s="1">
        <v>2000004</v>
      </c>
      <c r="E22" s="2" t="s">
        <v>23</v>
      </c>
      <c r="F22" s="2" t="s">
        <v>24</v>
      </c>
      <c r="G22" s="2" t="s">
        <v>25</v>
      </c>
      <c r="H22" s="2" t="s">
        <v>26</v>
      </c>
      <c r="I22" s="2" t="s">
        <v>27</v>
      </c>
      <c r="J22" s="2" t="s">
        <v>531</v>
      </c>
      <c r="K22" s="2" t="s">
        <v>28</v>
      </c>
      <c r="L22" s="2" t="s">
        <v>29</v>
      </c>
      <c r="M22" s="2" t="s">
        <v>30</v>
      </c>
      <c r="N22" s="2"/>
      <c r="O22" s="3">
        <v>1</v>
      </c>
      <c r="P22" s="3">
        <v>0</v>
      </c>
      <c r="Q22" s="3">
        <v>20000</v>
      </c>
      <c r="R22" s="3">
        <v>20000</v>
      </c>
      <c r="S22" s="3">
        <v>20000</v>
      </c>
      <c r="T22" s="3">
        <v>20000</v>
      </c>
      <c r="U22" s="3"/>
      <c r="V22" s="2" t="s">
        <v>31</v>
      </c>
      <c r="W22" s="2" t="s">
        <v>32</v>
      </c>
      <c r="X22" s="2" t="s">
        <v>33</v>
      </c>
      <c r="Y22" s="19" t="str">
        <f>VLOOKUP(G22,'Verweis Kd-Gruppe'!$A$2:$B$8,2,FALSE)</f>
        <v>FHK</v>
      </c>
      <c r="Z22" s="19" t="str">
        <f>VLOOKUP(J22,'Verweis Art-Gruppe'!$A$2:$B$15,2,FALSE)</f>
        <v>Belastungen Netzbetreiber</v>
      </c>
      <c r="AA22" s="19" t="str">
        <f>VLOOKUP(W22,'Verweis Vertreter'!$A$2:$B$24,2,FALSE)</f>
        <v>Zentrale</v>
      </c>
      <c r="AB22" s="12">
        <f t="shared" si="0"/>
        <v>1</v>
      </c>
      <c r="AC22" s="12">
        <f t="shared" si="5"/>
        <v>0</v>
      </c>
      <c r="AD22" s="12">
        <f t="shared" si="6"/>
        <v>20000</v>
      </c>
      <c r="AE22" s="12">
        <f t="shared" si="1"/>
        <v>20000</v>
      </c>
      <c r="AF22" s="12">
        <f t="shared" si="2"/>
        <v>20000</v>
      </c>
      <c r="AG22" s="12">
        <f t="shared" si="3"/>
        <v>20000</v>
      </c>
      <c r="AH22" s="9">
        <f t="shared" si="7"/>
        <v>1</v>
      </c>
      <c r="AI22" s="14">
        <f>VLOOKUP(E22,'Verweis Faktor'!$A:$B,2,FALSE)</f>
        <v>1</v>
      </c>
      <c r="AJ22" s="14"/>
      <c r="AK22" s="14" t="str">
        <f>IF(AL22="Ja","Versandkosten",VLOOKUP(E22,'Verweis Belegart'!$A$2:$B$9,2,FALSE))</f>
        <v>Belastung</v>
      </c>
      <c r="AL22" s="14" t="str">
        <f t="shared" si="8"/>
        <v>Nein</v>
      </c>
      <c r="AM22" s="14" t="str">
        <f t="shared" si="4"/>
        <v>Positiv</v>
      </c>
    </row>
    <row r="23" spans="1:39" ht="17.25" customHeight="1" x14ac:dyDescent="0.35">
      <c r="A23" s="17">
        <v>14571461</v>
      </c>
      <c r="B23" s="2" t="s">
        <v>22</v>
      </c>
      <c r="C23" s="1">
        <v>2025001</v>
      </c>
      <c r="D23" s="1">
        <v>2000005</v>
      </c>
      <c r="E23" s="2" t="s">
        <v>23</v>
      </c>
      <c r="F23" s="2" t="s">
        <v>24</v>
      </c>
      <c r="G23" s="2" t="s">
        <v>25</v>
      </c>
      <c r="H23" s="2" t="s">
        <v>26</v>
      </c>
      <c r="I23" s="2" t="s">
        <v>27</v>
      </c>
      <c r="J23" s="2" t="s">
        <v>531</v>
      </c>
      <c r="K23" s="2" t="s">
        <v>28</v>
      </c>
      <c r="L23" s="2" t="s">
        <v>29</v>
      </c>
      <c r="M23" s="2" t="s">
        <v>30</v>
      </c>
      <c r="N23" s="2"/>
      <c r="O23" s="3">
        <v>1</v>
      </c>
      <c r="P23" s="3">
        <v>0</v>
      </c>
      <c r="Q23" s="3">
        <v>3900</v>
      </c>
      <c r="R23" s="3">
        <v>3900</v>
      </c>
      <c r="S23" s="3">
        <v>3900</v>
      </c>
      <c r="T23" s="3">
        <v>3900</v>
      </c>
      <c r="U23" s="3"/>
      <c r="V23" s="2" t="s">
        <v>31</v>
      </c>
      <c r="W23" s="2" t="s">
        <v>32</v>
      </c>
      <c r="X23" s="2" t="s">
        <v>33</v>
      </c>
      <c r="Y23" s="19" t="str">
        <f>VLOOKUP(G23,'Verweis Kd-Gruppe'!$A$2:$B$8,2,FALSE)</f>
        <v>FHK</v>
      </c>
      <c r="Z23" s="19" t="str">
        <f>VLOOKUP(J23,'Verweis Art-Gruppe'!$A$2:$B$15,2,FALSE)</f>
        <v>Belastungen Netzbetreiber</v>
      </c>
      <c r="AA23" s="19" t="str">
        <f>VLOOKUP(W23,'Verweis Vertreter'!$A$2:$B$24,2,FALSE)</f>
        <v>Zentrale</v>
      </c>
      <c r="AB23" s="12">
        <f t="shared" si="0"/>
        <v>1</v>
      </c>
      <c r="AC23" s="12">
        <f t="shared" si="5"/>
        <v>0</v>
      </c>
      <c r="AD23" s="12">
        <f t="shared" si="6"/>
        <v>3900</v>
      </c>
      <c r="AE23" s="12">
        <f t="shared" si="1"/>
        <v>3900</v>
      </c>
      <c r="AF23" s="12">
        <f t="shared" si="2"/>
        <v>3900</v>
      </c>
      <c r="AG23" s="12">
        <f t="shared" si="3"/>
        <v>3900</v>
      </c>
      <c r="AH23" s="9">
        <f t="shared" si="7"/>
        <v>1</v>
      </c>
      <c r="AI23" s="14">
        <f>VLOOKUP(E23,'Verweis Faktor'!$A:$B,2,FALSE)</f>
        <v>1</v>
      </c>
      <c r="AJ23" s="14"/>
      <c r="AK23" s="14" t="str">
        <f>IF(AL23="Ja","Versandkosten",VLOOKUP(E23,'Verweis Belegart'!$A$2:$B$9,2,FALSE))</f>
        <v>Belastung</v>
      </c>
      <c r="AL23" s="14" t="str">
        <f t="shared" si="8"/>
        <v>Nein</v>
      </c>
      <c r="AM23" s="14" t="str">
        <f t="shared" si="4"/>
        <v>Positiv</v>
      </c>
    </row>
    <row r="24" spans="1:39" ht="17.25" customHeight="1" x14ac:dyDescent="0.35">
      <c r="A24" s="17">
        <v>14571463</v>
      </c>
      <c r="B24" s="2" t="s">
        <v>22</v>
      </c>
      <c r="C24" s="1">
        <v>2025001</v>
      </c>
      <c r="D24" s="1">
        <v>2000006</v>
      </c>
      <c r="E24" s="2" t="s">
        <v>23</v>
      </c>
      <c r="F24" s="2" t="s">
        <v>24</v>
      </c>
      <c r="G24" s="2" t="s">
        <v>25</v>
      </c>
      <c r="H24" s="2" t="s">
        <v>26</v>
      </c>
      <c r="I24" s="2" t="s">
        <v>27</v>
      </c>
      <c r="J24" s="2" t="s">
        <v>531</v>
      </c>
      <c r="K24" s="2" t="s">
        <v>28</v>
      </c>
      <c r="L24" s="2" t="s">
        <v>29</v>
      </c>
      <c r="M24" s="2" t="s">
        <v>30</v>
      </c>
      <c r="N24" s="2"/>
      <c r="O24" s="3">
        <v>1</v>
      </c>
      <c r="P24" s="3">
        <v>0</v>
      </c>
      <c r="Q24" s="3">
        <v>10000</v>
      </c>
      <c r="R24" s="3">
        <v>10000</v>
      </c>
      <c r="S24" s="3">
        <v>10000</v>
      </c>
      <c r="T24" s="3">
        <v>10000</v>
      </c>
      <c r="U24" s="3"/>
      <c r="V24" s="2" t="s">
        <v>31</v>
      </c>
      <c r="W24" s="2" t="s">
        <v>32</v>
      </c>
      <c r="X24" s="2" t="s">
        <v>33</v>
      </c>
      <c r="Y24" s="19" t="str">
        <f>VLOOKUP(G24,'Verweis Kd-Gruppe'!$A$2:$B$8,2,FALSE)</f>
        <v>FHK</v>
      </c>
      <c r="Z24" s="19" t="str">
        <f>VLOOKUP(J24,'Verweis Art-Gruppe'!$A$2:$B$15,2,FALSE)</f>
        <v>Belastungen Netzbetreiber</v>
      </c>
      <c r="AA24" s="19" t="str">
        <f>VLOOKUP(W24,'Verweis Vertreter'!$A$2:$B$24,2,FALSE)</f>
        <v>Zentrale</v>
      </c>
      <c r="AB24" s="12">
        <f t="shared" si="0"/>
        <v>1</v>
      </c>
      <c r="AC24" s="12">
        <f t="shared" si="5"/>
        <v>0</v>
      </c>
      <c r="AD24" s="12">
        <f t="shared" si="6"/>
        <v>10000</v>
      </c>
      <c r="AE24" s="12">
        <f t="shared" si="1"/>
        <v>10000</v>
      </c>
      <c r="AF24" s="12">
        <f t="shared" si="2"/>
        <v>10000</v>
      </c>
      <c r="AG24" s="12">
        <f t="shared" si="3"/>
        <v>10000</v>
      </c>
      <c r="AH24" s="9">
        <f t="shared" si="7"/>
        <v>1</v>
      </c>
      <c r="AI24" s="14">
        <f>VLOOKUP(E24,'Verweis Faktor'!$A:$B,2,FALSE)</f>
        <v>1</v>
      </c>
      <c r="AJ24" s="14"/>
      <c r="AK24" s="14" t="str">
        <f>IF(AL24="Ja","Versandkosten",VLOOKUP(E24,'Verweis Belegart'!$A$2:$B$9,2,FALSE))</f>
        <v>Belastung</v>
      </c>
      <c r="AL24" s="14" t="str">
        <f t="shared" si="8"/>
        <v>Nein</v>
      </c>
      <c r="AM24" s="14" t="str">
        <f t="shared" si="4"/>
        <v>Positiv</v>
      </c>
    </row>
    <row r="25" spans="1:39" ht="17.25" customHeight="1" x14ac:dyDescent="0.35">
      <c r="A25" s="17">
        <v>14571468</v>
      </c>
      <c r="B25" s="2" t="s">
        <v>22</v>
      </c>
      <c r="C25" s="1">
        <v>2025001</v>
      </c>
      <c r="D25" s="1">
        <v>2000007</v>
      </c>
      <c r="E25" s="2" t="s">
        <v>23</v>
      </c>
      <c r="F25" s="2" t="s">
        <v>24</v>
      </c>
      <c r="G25" s="2" t="s">
        <v>25</v>
      </c>
      <c r="H25" s="2" t="s">
        <v>26</v>
      </c>
      <c r="I25" s="2" t="s">
        <v>27</v>
      </c>
      <c r="J25" s="2" t="s">
        <v>531</v>
      </c>
      <c r="K25" s="2" t="s">
        <v>28</v>
      </c>
      <c r="L25" s="2" t="s">
        <v>29</v>
      </c>
      <c r="M25" s="2" t="s">
        <v>30</v>
      </c>
      <c r="N25" s="2"/>
      <c r="O25" s="3">
        <v>1</v>
      </c>
      <c r="P25" s="3">
        <v>0</v>
      </c>
      <c r="Q25" s="3">
        <v>5000</v>
      </c>
      <c r="R25" s="3">
        <v>5000</v>
      </c>
      <c r="S25" s="3">
        <v>5000</v>
      </c>
      <c r="T25" s="3">
        <v>5000</v>
      </c>
      <c r="U25" s="3"/>
      <c r="V25" s="2" t="s">
        <v>31</v>
      </c>
      <c r="W25" s="2" t="s">
        <v>32</v>
      </c>
      <c r="X25" s="2" t="s">
        <v>33</v>
      </c>
      <c r="Y25" s="19" t="str">
        <f>VLOOKUP(G25,'Verweis Kd-Gruppe'!$A$2:$B$8,2,FALSE)</f>
        <v>FHK</v>
      </c>
      <c r="Z25" s="19" t="str">
        <f>VLOOKUP(J25,'Verweis Art-Gruppe'!$A$2:$B$15,2,FALSE)</f>
        <v>Belastungen Netzbetreiber</v>
      </c>
      <c r="AA25" s="19" t="str">
        <f>VLOOKUP(W25,'Verweis Vertreter'!$A$2:$B$24,2,FALSE)</f>
        <v>Zentrale</v>
      </c>
      <c r="AB25" s="12">
        <f t="shared" si="0"/>
        <v>1</v>
      </c>
      <c r="AC25" s="12">
        <f t="shared" si="5"/>
        <v>0</v>
      </c>
      <c r="AD25" s="12">
        <f t="shared" si="6"/>
        <v>5000</v>
      </c>
      <c r="AE25" s="12">
        <f t="shared" si="1"/>
        <v>5000</v>
      </c>
      <c r="AF25" s="12">
        <f t="shared" si="2"/>
        <v>5000</v>
      </c>
      <c r="AG25" s="12">
        <f t="shared" si="3"/>
        <v>5000</v>
      </c>
      <c r="AH25" s="9">
        <f t="shared" si="7"/>
        <v>1</v>
      </c>
      <c r="AI25" s="14">
        <f>VLOOKUP(E25,'Verweis Faktor'!$A:$B,2,FALSE)</f>
        <v>1</v>
      </c>
      <c r="AJ25" s="14"/>
      <c r="AK25" s="14" t="str">
        <f>IF(AL25="Ja","Versandkosten",VLOOKUP(E25,'Verweis Belegart'!$A$2:$B$9,2,FALSE))</f>
        <v>Belastung</v>
      </c>
      <c r="AL25" s="14" t="str">
        <f t="shared" si="8"/>
        <v>Nein</v>
      </c>
      <c r="AM25" s="14" t="str">
        <f t="shared" si="4"/>
        <v>Positiv</v>
      </c>
    </row>
    <row r="26" spans="1:39" ht="17.25" customHeight="1" x14ac:dyDescent="0.35">
      <c r="A26" s="17">
        <v>14569821</v>
      </c>
      <c r="B26" s="2" t="s">
        <v>22</v>
      </c>
      <c r="C26" s="1">
        <v>2025001</v>
      </c>
      <c r="D26" s="1">
        <v>2000008</v>
      </c>
      <c r="E26" s="2" t="s">
        <v>34</v>
      </c>
      <c r="F26" s="2" t="s">
        <v>35</v>
      </c>
      <c r="G26" s="2" t="s">
        <v>36</v>
      </c>
      <c r="H26" s="2" t="s">
        <v>37</v>
      </c>
      <c r="I26" s="2" t="s">
        <v>38</v>
      </c>
      <c r="J26" s="2" t="s">
        <v>103</v>
      </c>
      <c r="K26" s="2" t="s">
        <v>28</v>
      </c>
      <c r="L26" s="2" t="s">
        <v>39</v>
      </c>
      <c r="M26" s="2" t="s">
        <v>40</v>
      </c>
      <c r="N26" s="2" t="s">
        <v>41</v>
      </c>
      <c r="O26" s="3">
        <v>30</v>
      </c>
      <c r="P26" s="3">
        <v>220</v>
      </c>
      <c r="Q26" s="3">
        <v>232</v>
      </c>
      <c r="R26" s="3">
        <v>6960</v>
      </c>
      <c r="S26" s="3">
        <v>12</v>
      </c>
      <c r="T26" s="3">
        <v>360</v>
      </c>
      <c r="U26" s="3">
        <v>5.17</v>
      </c>
      <c r="V26" s="2" t="s">
        <v>42</v>
      </c>
      <c r="W26" s="2" t="s">
        <v>43</v>
      </c>
      <c r="X26" s="2" t="s">
        <v>44</v>
      </c>
      <c r="Y26" s="19" t="str">
        <f>VLOOKUP(G26,'Verweis Kd-Gruppe'!$A$2:$B$8,2,FALSE)</f>
        <v>GRK</v>
      </c>
      <c r="Z26" s="19" t="str">
        <f>VLOOKUP(J26,'Verweis Art-Gruppe'!$A$2:$B$15,2,FALSE)</f>
        <v>Geräte</v>
      </c>
      <c r="AA26" s="19" t="str">
        <f>VLOOKUP(W26,'Verweis Vertreter'!$A$2:$B$24,2,FALSE)</f>
        <v>Sebastian Faber</v>
      </c>
      <c r="AB26" s="12">
        <f t="shared" si="0"/>
        <v>30</v>
      </c>
      <c r="AC26" s="12">
        <f t="shared" si="5"/>
        <v>220</v>
      </c>
      <c r="AD26" s="12">
        <f t="shared" si="6"/>
        <v>232</v>
      </c>
      <c r="AE26" s="12">
        <f t="shared" si="1"/>
        <v>6960</v>
      </c>
      <c r="AF26" s="12">
        <f t="shared" si="2"/>
        <v>12</v>
      </c>
      <c r="AG26" s="12">
        <f t="shared" si="3"/>
        <v>360</v>
      </c>
      <c r="AH26" s="9">
        <f t="shared" si="7"/>
        <v>5.1724137931034482E-2</v>
      </c>
      <c r="AI26" s="14">
        <f>VLOOKUP(E26,'Verweis Faktor'!$A:$B,2,FALSE)</f>
        <v>1</v>
      </c>
      <c r="AJ26" s="14"/>
      <c r="AK26" s="14" t="str">
        <f>IF(AL26="Ja","Versandkosten",VLOOKUP(E26,'Verweis Belegart'!$A$2:$B$9,2,FALSE))</f>
        <v>Hardware</v>
      </c>
      <c r="AL26" s="14" t="str">
        <f t="shared" si="8"/>
        <v>Nein</v>
      </c>
      <c r="AM26" s="14" t="str">
        <f t="shared" si="4"/>
        <v>Positiv</v>
      </c>
    </row>
    <row r="27" spans="1:39" ht="17.25" customHeight="1" x14ac:dyDescent="0.35">
      <c r="A27" s="17">
        <v>14569821</v>
      </c>
      <c r="B27" s="2" t="s">
        <v>22</v>
      </c>
      <c r="C27" s="1">
        <v>2025001</v>
      </c>
      <c r="D27" s="1">
        <v>2000008</v>
      </c>
      <c r="E27" s="2" t="s">
        <v>34</v>
      </c>
      <c r="F27" s="2" t="s">
        <v>35</v>
      </c>
      <c r="G27" s="2" t="s">
        <v>36</v>
      </c>
      <c r="H27" s="2" t="s">
        <v>37</v>
      </c>
      <c r="I27" s="2" t="s">
        <v>38</v>
      </c>
      <c r="J27" s="2" t="s">
        <v>103</v>
      </c>
      <c r="K27" s="2" t="s">
        <v>45</v>
      </c>
      <c r="L27" s="2" t="s">
        <v>46</v>
      </c>
      <c r="M27" s="2" t="s">
        <v>47</v>
      </c>
      <c r="N27" s="2" t="s">
        <v>48</v>
      </c>
      <c r="O27" s="3">
        <v>20</v>
      </c>
      <c r="P27" s="3">
        <v>257</v>
      </c>
      <c r="Q27" s="3">
        <v>265</v>
      </c>
      <c r="R27" s="3">
        <v>5300</v>
      </c>
      <c r="S27" s="3">
        <v>8</v>
      </c>
      <c r="T27" s="3">
        <v>160</v>
      </c>
      <c r="U27" s="3">
        <v>3.01</v>
      </c>
      <c r="V27" s="2" t="s">
        <v>42</v>
      </c>
      <c r="W27" s="2" t="s">
        <v>43</v>
      </c>
      <c r="X27" s="2" t="s">
        <v>44</v>
      </c>
      <c r="Y27" s="19" t="str">
        <f>VLOOKUP(G27,'Verweis Kd-Gruppe'!$A$2:$B$8,2,FALSE)</f>
        <v>GRK</v>
      </c>
      <c r="Z27" s="19" t="str">
        <f>VLOOKUP(J27,'Verweis Art-Gruppe'!$A$2:$B$15,2,FALSE)</f>
        <v>Geräte</v>
      </c>
      <c r="AA27" s="19" t="str">
        <f>VLOOKUP(W27,'Verweis Vertreter'!$A$2:$B$24,2,FALSE)</f>
        <v>Sebastian Faber</v>
      </c>
      <c r="AB27" s="12">
        <f t="shared" si="0"/>
        <v>20</v>
      </c>
      <c r="AC27" s="12">
        <f t="shared" si="5"/>
        <v>257</v>
      </c>
      <c r="AD27" s="12">
        <f t="shared" si="6"/>
        <v>265</v>
      </c>
      <c r="AE27" s="12">
        <f t="shared" si="1"/>
        <v>5300</v>
      </c>
      <c r="AF27" s="12">
        <f t="shared" si="2"/>
        <v>8</v>
      </c>
      <c r="AG27" s="12">
        <f t="shared" si="3"/>
        <v>160</v>
      </c>
      <c r="AH27" s="9">
        <f t="shared" si="7"/>
        <v>3.0188679245283019E-2</v>
      </c>
      <c r="AI27" s="14">
        <f>VLOOKUP(E27,'Verweis Faktor'!$A:$B,2,FALSE)</f>
        <v>1</v>
      </c>
      <c r="AJ27" s="14"/>
      <c r="AK27" s="14" t="str">
        <f>IF(AL27="Ja","Versandkosten",VLOOKUP(E27,'Verweis Belegart'!$A$2:$B$9,2,FALSE))</f>
        <v>Hardware</v>
      </c>
      <c r="AL27" s="14" t="str">
        <f t="shared" si="8"/>
        <v>Nein</v>
      </c>
      <c r="AM27" s="14" t="str">
        <f t="shared" si="4"/>
        <v>Positiv</v>
      </c>
    </row>
    <row r="28" spans="1:39" ht="17.25" customHeight="1" x14ac:dyDescent="0.35">
      <c r="A28" s="17">
        <v>14569821</v>
      </c>
      <c r="B28" s="2" t="s">
        <v>22</v>
      </c>
      <c r="C28" s="1">
        <v>2025001</v>
      </c>
      <c r="D28" s="1">
        <v>2000008</v>
      </c>
      <c r="E28" s="2" t="s">
        <v>34</v>
      </c>
      <c r="F28" s="2" t="s">
        <v>35</v>
      </c>
      <c r="G28" s="2" t="s">
        <v>36</v>
      </c>
      <c r="H28" s="2" t="s">
        <v>37</v>
      </c>
      <c r="I28" s="2" t="s">
        <v>38</v>
      </c>
      <c r="J28" s="2" t="s">
        <v>103</v>
      </c>
      <c r="K28" s="2" t="s">
        <v>49</v>
      </c>
      <c r="L28" s="2" t="s">
        <v>50</v>
      </c>
      <c r="M28" s="2" t="s">
        <v>51</v>
      </c>
      <c r="N28" s="2" t="s">
        <v>52</v>
      </c>
      <c r="O28" s="3">
        <v>100</v>
      </c>
      <c r="P28" s="3">
        <v>143.50120000000001</v>
      </c>
      <c r="Q28" s="3">
        <v>149</v>
      </c>
      <c r="R28" s="3">
        <v>14900</v>
      </c>
      <c r="S28" s="3">
        <v>5.4988000000000001</v>
      </c>
      <c r="T28" s="3">
        <v>549.88</v>
      </c>
      <c r="U28" s="3">
        <v>3.69</v>
      </c>
      <c r="V28" s="2" t="s">
        <v>42</v>
      </c>
      <c r="W28" s="2" t="s">
        <v>43</v>
      </c>
      <c r="X28" s="2" t="s">
        <v>44</v>
      </c>
      <c r="Y28" s="19" t="str">
        <f>VLOOKUP(G28,'Verweis Kd-Gruppe'!$A$2:$B$8,2,FALSE)</f>
        <v>GRK</v>
      </c>
      <c r="Z28" s="19" t="str">
        <f>VLOOKUP(J28,'Verweis Art-Gruppe'!$A$2:$B$15,2,FALSE)</f>
        <v>Geräte</v>
      </c>
      <c r="AA28" s="19" t="str">
        <f>VLOOKUP(W28,'Verweis Vertreter'!$A$2:$B$24,2,FALSE)</f>
        <v>Sebastian Faber</v>
      </c>
      <c r="AB28" s="12">
        <f t="shared" si="0"/>
        <v>100</v>
      </c>
      <c r="AC28" s="12">
        <f t="shared" si="5"/>
        <v>143.50120000000001</v>
      </c>
      <c r="AD28" s="12">
        <f t="shared" si="6"/>
        <v>149</v>
      </c>
      <c r="AE28" s="12">
        <f t="shared" si="1"/>
        <v>14900</v>
      </c>
      <c r="AF28" s="12">
        <f t="shared" si="2"/>
        <v>5.4988000000000001</v>
      </c>
      <c r="AG28" s="12">
        <f t="shared" si="3"/>
        <v>549.88</v>
      </c>
      <c r="AH28" s="9">
        <f t="shared" si="7"/>
        <v>3.6904697986577181E-2</v>
      </c>
      <c r="AI28" s="14">
        <f>VLOOKUP(E28,'Verweis Faktor'!$A:$B,2,FALSE)</f>
        <v>1</v>
      </c>
      <c r="AJ28" s="14"/>
      <c r="AK28" s="14" t="str">
        <f>IF(AL28="Ja","Versandkosten",VLOOKUP(E28,'Verweis Belegart'!$A$2:$B$9,2,FALSE))</f>
        <v>Hardware</v>
      </c>
      <c r="AL28" s="14" t="str">
        <f t="shared" si="8"/>
        <v>Nein</v>
      </c>
      <c r="AM28" s="14" t="str">
        <f t="shared" si="4"/>
        <v>Positiv</v>
      </c>
    </row>
    <row r="29" spans="1:39" ht="17.25" customHeight="1" x14ac:dyDescent="0.35">
      <c r="A29" s="17">
        <v>14571471</v>
      </c>
      <c r="B29" s="2" t="s">
        <v>22</v>
      </c>
      <c r="C29" s="1">
        <v>2025001</v>
      </c>
      <c r="D29" s="1">
        <v>2000009</v>
      </c>
      <c r="E29" s="2" t="s">
        <v>34</v>
      </c>
      <c r="F29" s="2" t="s">
        <v>53</v>
      </c>
      <c r="G29" s="2" t="s">
        <v>36</v>
      </c>
      <c r="H29" s="2" t="s">
        <v>54</v>
      </c>
      <c r="I29" s="2" t="s">
        <v>55</v>
      </c>
      <c r="J29" s="2" t="s">
        <v>103</v>
      </c>
      <c r="K29" s="2" t="s">
        <v>28</v>
      </c>
      <c r="L29" s="2" t="s">
        <v>56</v>
      </c>
      <c r="M29" s="2" t="s">
        <v>57</v>
      </c>
      <c r="N29" s="2" t="s">
        <v>58</v>
      </c>
      <c r="O29" s="3">
        <v>20</v>
      </c>
      <c r="P29" s="3">
        <v>605</v>
      </c>
      <c r="Q29" s="3">
        <v>617</v>
      </c>
      <c r="R29" s="3">
        <v>12340</v>
      </c>
      <c r="S29" s="3">
        <v>12</v>
      </c>
      <c r="T29" s="3">
        <v>240</v>
      </c>
      <c r="U29" s="3">
        <v>1.94</v>
      </c>
      <c r="V29" s="2" t="s">
        <v>42</v>
      </c>
      <c r="W29" s="2" t="s">
        <v>43</v>
      </c>
      <c r="X29" s="2" t="s">
        <v>59</v>
      </c>
      <c r="Y29" s="19" t="str">
        <f>VLOOKUP(G29,'Verweis Kd-Gruppe'!$A$2:$B$8,2,FALSE)</f>
        <v>GRK</v>
      </c>
      <c r="Z29" s="19" t="str">
        <f>VLOOKUP(J29,'Verweis Art-Gruppe'!$A$2:$B$15,2,FALSE)</f>
        <v>Geräte</v>
      </c>
      <c r="AA29" s="19" t="str">
        <f>VLOOKUP(W29,'Verweis Vertreter'!$A$2:$B$24,2,FALSE)</f>
        <v>Sebastian Faber</v>
      </c>
      <c r="AB29" s="12">
        <f t="shared" si="0"/>
        <v>20</v>
      </c>
      <c r="AC29" s="12">
        <f t="shared" si="5"/>
        <v>605</v>
      </c>
      <c r="AD29" s="12">
        <f t="shared" si="6"/>
        <v>617</v>
      </c>
      <c r="AE29" s="12">
        <f t="shared" si="1"/>
        <v>12340</v>
      </c>
      <c r="AF29" s="12">
        <f t="shared" si="2"/>
        <v>12</v>
      </c>
      <c r="AG29" s="12">
        <f t="shared" si="3"/>
        <v>240</v>
      </c>
      <c r="AH29" s="9">
        <f t="shared" si="7"/>
        <v>1.9448946515397084E-2</v>
      </c>
      <c r="AI29" s="14">
        <f>VLOOKUP(E29,'Verweis Faktor'!$A:$B,2,FALSE)</f>
        <v>1</v>
      </c>
      <c r="AJ29" s="14"/>
      <c r="AK29" s="14" t="str">
        <f>IF(AL29="Ja","Versandkosten",VLOOKUP(E29,'Verweis Belegart'!$A$2:$B$9,2,FALSE))</f>
        <v>Hardware</v>
      </c>
      <c r="AL29" s="14" t="str">
        <f t="shared" si="8"/>
        <v>Nein</v>
      </c>
      <c r="AM29" s="14" t="str">
        <f t="shared" si="4"/>
        <v>Positiv</v>
      </c>
    </row>
    <row r="30" spans="1:39" ht="17.25" customHeight="1" x14ac:dyDescent="0.35">
      <c r="A30" s="17">
        <v>14571471</v>
      </c>
      <c r="B30" s="2" t="s">
        <v>22</v>
      </c>
      <c r="C30" s="1">
        <v>2025001</v>
      </c>
      <c r="D30" s="1">
        <v>2000009</v>
      </c>
      <c r="E30" s="2" t="s">
        <v>34</v>
      </c>
      <c r="F30" s="2" t="s">
        <v>53</v>
      </c>
      <c r="G30" s="2" t="s">
        <v>36</v>
      </c>
      <c r="H30" s="2" t="s">
        <v>54</v>
      </c>
      <c r="I30" s="2" t="s">
        <v>55</v>
      </c>
      <c r="J30" s="2" t="s">
        <v>103</v>
      </c>
      <c r="K30" s="2" t="s">
        <v>45</v>
      </c>
      <c r="L30" s="2" t="s">
        <v>60</v>
      </c>
      <c r="M30" s="2" t="s">
        <v>61</v>
      </c>
      <c r="N30" s="2" t="s">
        <v>62</v>
      </c>
      <c r="O30" s="3">
        <v>20</v>
      </c>
      <c r="P30" s="3">
        <v>149</v>
      </c>
      <c r="Q30" s="3">
        <v>152</v>
      </c>
      <c r="R30" s="3">
        <v>3040</v>
      </c>
      <c r="S30" s="3">
        <v>3</v>
      </c>
      <c r="T30" s="3">
        <v>60</v>
      </c>
      <c r="U30" s="3">
        <v>1.97</v>
      </c>
      <c r="V30" s="2" t="s">
        <v>42</v>
      </c>
      <c r="W30" s="2" t="s">
        <v>43</v>
      </c>
      <c r="X30" s="2" t="s">
        <v>59</v>
      </c>
      <c r="Y30" s="19" t="str">
        <f>VLOOKUP(G30,'Verweis Kd-Gruppe'!$A$2:$B$8,2,FALSE)</f>
        <v>GRK</v>
      </c>
      <c r="Z30" s="19" t="str">
        <f>VLOOKUP(J30,'Verweis Art-Gruppe'!$A$2:$B$15,2,FALSE)</f>
        <v>Geräte</v>
      </c>
      <c r="AA30" s="19" t="str">
        <f>VLOOKUP(W30,'Verweis Vertreter'!$A$2:$B$24,2,FALSE)</f>
        <v>Sebastian Faber</v>
      </c>
      <c r="AB30" s="12">
        <f t="shared" si="0"/>
        <v>20</v>
      </c>
      <c r="AC30" s="12">
        <f t="shared" si="5"/>
        <v>149</v>
      </c>
      <c r="AD30" s="12">
        <f t="shared" si="6"/>
        <v>152</v>
      </c>
      <c r="AE30" s="12">
        <f t="shared" si="1"/>
        <v>3040</v>
      </c>
      <c r="AF30" s="12">
        <f t="shared" si="2"/>
        <v>3</v>
      </c>
      <c r="AG30" s="12">
        <f t="shared" si="3"/>
        <v>60</v>
      </c>
      <c r="AH30" s="9">
        <f t="shared" si="7"/>
        <v>1.9736842105263157E-2</v>
      </c>
      <c r="AI30" s="14">
        <f>VLOOKUP(E30,'Verweis Faktor'!$A:$B,2,FALSE)</f>
        <v>1</v>
      </c>
      <c r="AJ30" s="14"/>
      <c r="AK30" s="14" t="str">
        <f>IF(AL30="Ja","Versandkosten",VLOOKUP(E30,'Verweis Belegart'!$A$2:$B$9,2,FALSE))</f>
        <v>Hardware</v>
      </c>
      <c r="AL30" s="14" t="str">
        <f t="shared" si="8"/>
        <v>Nein</v>
      </c>
      <c r="AM30" s="14" t="str">
        <f t="shared" si="4"/>
        <v>Positiv</v>
      </c>
    </row>
    <row r="31" spans="1:39" ht="17.25" customHeight="1" x14ac:dyDescent="0.35">
      <c r="A31" s="17">
        <v>14571471</v>
      </c>
      <c r="B31" s="2" t="s">
        <v>22</v>
      </c>
      <c r="C31" s="1">
        <v>2025001</v>
      </c>
      <c r="D31" s="1">
        <v>2000009</v>
      </c>
      <c r="E31" s="2" t="s">
        <v>34</v>
      </c>
      <c r="F31" s="2" t="s">
        <v>53</v>
      </c>
      <c r="G31" s="2" t="s">
        <v>36</v>
      </c>
      <c r="H31" s="2" t="s">
        <v>54</v>
      </c>
      <c r="I31" s="2" t="s">
        <v>55</v>
      </c>
      <c r="J31" s="2" t="s">
        <v>103</v>
      </c>
      <c r="K31" s="2" t="s">
        <v>49</v>
      </c>
      <c r="L31" s="2" t="s">
        <v>63</v>
      </c>
      <c r="M31" s="2" t="s">
        <v>64</v>
      </c>
      <c r="N31" s="2" t="s">
        <v>65</v>
      </c>
      <c r="O31" s="3">
        <v>40</v>
      </c>
      <c r="P31" s="3">
        <v>197.0257</v>
      </c>
      <c r="Q31" s="3">
        <v>209</v>
      </c>
      <c r="R31" s="3">
        <v>8360</v>
      </c>
      <c r="S31" s="3">
        <v>11.974299999999999</v>
      </c>
      <c r="T31" s="3">
        <v>478.97</v>
      </c>
      <c r="U31" s="3">
        <v>5.72</v>
      </c>
      <c r="V31" s="2" t="s">
        <v>42</v>
      </c>
      <c r="W31" s="2" t="s">
        <v>43</v>
      </c>
      <c r="X31" s="2" t="s">
        <v>59</v>
      </c>
      <c r="Y31" s="19" t="str">
        <f>VLOOKUP(G31,'Verweis Kd-Gruppe'!$A$2:$B$8,2,FALSE)</f>
        <v>GRK</v>
      </c>
      <c r="Z31" s="19" t="str">
        <f>VLOOKUP(J31,'Verweis Art-Gruppe'!$A$2:$B$15,2,FALSE)</f>
        <v>Geräte</v>
      </c>
      <c r="AA31" s="19" t="str">
        <f>VLOOKUP(W31,'Verweis Vertreter'!$A$2:$B$24,2,FALSE)</f>
        <v>Sebastian Faber</v>
      </c>
      <c r="AB31" s="12">
        <f t="shared" si="0"/>
        <v>40</v>
      </c>
      <c r="AC31" s="12">
        <f t="shared" si="5"/>
        <v>197.0257</v>
      </c>
      <c r="AD31" s="12">
        <f t="shared" si="6"/>
        <v>209</v>
      </c>
      <c r="AE31" s="12">
        <f t="shared" si="1"/>
        <v>8360</v>
      </c>
      <c r="AF31" s="12">
        <f t="shared" si="2"/>
        <v>11.974299999999999</v>
      </c>
      <c r="AG31" s="12">
        <f t="shared" si="3"/>
        <v>478.97</v>
      </c>
      <c r="AH31" s="9">
        <f t="shared" si="7"/>
        <v>5.7293062200956944E-2</v>
      </c>
      <c r="AI31" s="14">
        <f>VLOOKUP(E31,'Verweis Faktor'!$A:$B,2,FALSE)</f>
        <v>1</v>
      </c>
      <c r="AJ31" s="14"/>
      <c r="AK31" s="14" t="str">
        <f>IF(AL31="Ja","Versandkosten",VLOOKUP(E31,'Verweis Belegart'!$A$2:$B$9,2,FALSE))</f>
        <v>Hardware</v>
      </c>
      <c r="AL31" s="14" t="str">
        <f t="shared" si="8"/>
        <v>Nein</v>
      </c>
      <c r="AM31" s="14" t="str">
        <f t="shared" si="4"/>
        <v>Positiv</v>
      </c>
    </row>
    <row r="32" spans="1:39" ht="17.25" customHeight="1" x14ac:dyDescent="0.35">
      <c r="A32" s="17">
        <v>14571462</v>
      </c>
      <c r="B32" s="2" t="s">
        <v>22</v>
      </c>
      <c r="C32" s="1">
        <v>2025001</v>
      </c>
      <c r="D32" s="1">
        <v>2000010</v>
      </c>
      <c r="E32" s="2" t="s">
        <v>34</v>
      </c>
      <c r="F32" s="2" t="s">
        <v>35</v>
      </c>
      <c r="G32" s="2" t="s">
        <v>66</v>
      </c>
      <c r="H32" s="2" t="s">
        <v>67</v>
      </c>
      <c r="I32" s="2" t="s">
        <v>68</v>
      </c>
      <c r="J32" s="2" t="s">
        <v>304</v>
      </c>
      <c r="K32" s="2" t="s">
        <v>28</v>
      </c>
      <c r="L32" s="2" t="s">
        <v>69</v>
      </c>
      <c r="M32" s="2" t="s">
        <v>70</v>
      </c>
      <c r="N32" s="2" t="s">
        <v>71</v>
      </c>
      <c r="O32" s="3">
        <v>1</v>
      </c>
      <c r="P32" s="3">
        <v>7.5</v>
      </c>
      <c r="Q32" s="3">
        <v>7.5</v>
      </c>
      <c r="R32" s="3">
        <v>7.5</v>
      </c>
      <c r="S32" s="3">
        <v>0</v>
      </c>
      <c r="T32" s="3">
        <v>0</v>
      </c>
      <c r="U32" s="3">
        <v>0</v>
      </c>
      <c r="V32" s="2" t="s">
        <v>42</v>
      </c>
      <c r="W32" s="2" t="s">
        <v>43</v>
      </c>
      <c r="X32" s="2" t="s">
        <v>72</v>
      </c>
      <c r="Y32" s="19" t="str">
        <f>VLOOKUP(G32,'Verweis Kd-Gruppe'!$A$2:$B$8,2,FALSE)</f>
        <v>EXP</v>
      </c>
      <c r="Z32" s="19" t="str">
        <f>VLOOKUP(J32,'Verweis Art-Gruppe'!$A$2:$B$15,2,FALSE)</f>
        <v>Zubehör</v>
      </c>
      <c r="AA32" s="19" t="str">
        <f>VLOOKUP(W32,'Verweis Vertreter'!$A$2:$B$24,2,FALSE)</f>
        <v>Sebastian Faber</v>
      </c>
      <c r="AB32" s="12">
        <f t="shared" si="0"/>
        <v>1</v>
      </c>
      <c r="AC32" s="12">
        <f t="shared" si="5"/>
        <v>7.5</v>
      </c>
      <c r="AD32" s="12">
        <f t="shared" si="6"/>
        <v>7.5</v>
      </c>
      <c r="AE32" s="12">
        <f t="shared" si="1"/>
        <v>7.5</v>
      </c>
      <c r="AF32" s="12">
        <f t="shared" si="2"/>
        <v>0</v>
      </c>
      <c r="AG32" s="12">
        <f t="shared" si="3"/>
        <v>0</v>
      </c>
      <c r="AH32" s="9">
        <f t="shared" si="7"/>
        <v>0</v>
      </c>
      <c r="AI32" s="14">
        <f>VLOOKUP(E32,'Verweis Faktor'!$A:$B,2,FALSE)</f>
        <v>1</v>
      </c>
      <c r="AJ32" s="14"/>
      <c r="AK32" s="14" t="str">
        <f>IF(AL32="Ja","Versandkosten",VLOOKUP(E32,'Verweis Belegart'!$A$2:$B$9,2,FALSE))</f>
        <v>Hardware</v>
      </c>
      <c r="AL32" s="14" t="str">
        <f t="shared" si="8"/>
        <v>Nein</v>
      </c>
      <c r="AM32" s="14" t="str">
        <f t="shared" si="4"/>
        <v>Positiv</v>
      </c>
    </row>
    <row r="33" spans="1:39" ht="17.25" customHeight="1" x14ac:dyDescent="0.35">
      <c r="A33" s="17">
        <v>14571462</v>
      </c>
      <c r="B33" s="2" t="s">
        <v>22</v>
      </c>
      <c r="C33" s="1">
        <v>2025001</v>
      </c>
      <c r="D33" s="1">
        <v>2000010</v>
      </c>
      <c r="E33" s="2" t="s">
        <v>34</v>
      </c>
      <c r="F33" s="2" t="s">
        <v>35</v>
      </c>
      <c r="G33" s="2" t="s">
        <v>66</v>
      </c>
      <c r="H33" s="2" t="s">
        <v>67</v>
      </c>
      <c r="I33" s="2" t="s">
        <v>68</v>
      </c>
      <c r="J33" s="2" t="s">
        <v>103</v>
      </c>
      <c r="K33" s="2" t="s">
        <v>45</v>
      </c>
      <c r="L33" s="2" t="s">
        <v>73</v>
      </c>
      <c r="M33" s="2" t="s">
        <v>74</v>
      </c>
      <c r="N33" s="2" t="s">
        <v>75</v>
      </c>
      <c r="O33" s="3">
        <v>1</v>
      </c>
      <c r="P33" s="3">
        <v>637</v>
      </c>
      <c r="Q33" s="3">
        <v>669</v>
      </c>
      <c r="R33" s="3">
        <v>669</v>
      </c>
      <c r="S33" s="3">
        <v>32</v>
      </c>
      <c r="T33" s="3">
        <v>32</v>
      </c>
      <c r="U33" s="3">
        <v>4.78</v>
      </c>
      <c r="V33" s="2" t="s">
        <v>42</v>
      </c>
      <c r="W33" s="2" t="s">
        <v>43</v>
      </c>
      <c r="X33" s="2" t="s">
        <v>72</v>
      </c>
      <c r="Y33" s="19" t="str">
        <f>VLOOKUP(G33,'Verweis Kd-Gruppe'!$A$2:$B$8,2,FALSE)</f>
        <v>EXP</v>
      </c>
      <c r="Z33" s="19" t="str">
        <f>VLOOKUP(J33,'Verweis Art-Gruppe'!$A$2:$B$15,2,FALSE)</f>
        <v>Geräte</v>
      </c>
      <c r="AA33" s="19" t="str">
        <f>VLOOKUP(W33,'Verweis Vertreter'!$A$2:$B$24,2,FALSE)</f>
        <v>Sebastian Faber</v>
      </c>
      <c r="AB33" s="12">
        <f t="shared" si="0"/>
        <v>1</v>
      </c>
      <c r="AC33" s="12">
        <f t="shared" si="5"/>
        <v>637</v>
      </c>
      <c r="AD33" s="12">
        <f t="shared" si="6"/>
        <v>669</v>
      </c>
      <c r="AE33" s="12">
        <f t="shared" si="1"/>
        <v>669</v>
      </c>
      <c r="AF33" s="12">
        <f t="shared" si="2"/>
        <v>32</v>
      </c>
      <c r="AG33" s="12">
        <f t="shared" si="3"/>
        <v>32</v>
      </c>
      <c r="AH33" s="9">
        <f t="shared" si="7"/>
        <v>4.7832585949177879E-2</v>
      </c>
      <c r="AI33" s="14">
        <f>VLOOKUP(E33,'Verweis Faktor'!$A:$B,2,FALSE)</f>
        <v>1</v>
      </c>
      <c r="AJ33" s="14"/>
      <c r="AK33" s="14" t="str">
        <f>IF(AL33="Ja","Versandkosten",VLOOKUP(E33,'Verweis Belegart'!$A$2:$B$9,2,FALSE))</f>
        <v>Hardware</v>
      </c>
      <c r="AL33" s="14" t="str">
        <f t="shared" si="8"/>
        <v>Nein</v>
      </c>
      <c r="AM33" s="14" t="str">
        <f t="shared" si="4"/>
        <v>Positiv</v>
      </c>
    </row>
    <row r="34" spans="1:39" ht="17.25" customHeight="1" x14ac:dyDescent="0.35">
      <c r="A34" s="17">
        <v>14571462</v>
      </c>
      <c r="B34" s="2" t="s">
        <v>22</v>
      </c>
      <c r="C34" s="1">
        <v>2025001</v>
      </c>
      <c r="D34" s="1">
        <v>2000010</v>
      </c>
      <c r="E34" s="2" t="s">
        <v>34</v>
      </c>
      <c r="F34" s="2" t="s">
        <v>35</v>
      </c>
      <c r="G34" s="2" t="s">
        <v>66</v>
      </c>
      <c r="H34" s="2" t="s">
        <v>67</v>
      </c>
      <c r="I34" s="2" t="s">
        <v>68</v>
      </c>
      <c r="J34" s="2" t="s">
        <v>304</v>
      </c>
      <c r="K34" s="2" t="s">
        <v>49</v>
      </c>
      <c r="L34" s="2" t="s">
        <v>76</v>
      </c>
      <c r="M34" s="2" t="s">
        <v>77</v>
      </c>
      <c r="N34" s="2" t="s">
        <v>78</v>
      </c>
      <c r="O34" s="3">
        <v>1</v>
      </c>
      <c r="P34" s="3">
        <v>14.01</v>
      </c>
      <c r="Q34" s="3">
        <v>14</v>
      </c>
      <c r="R34" s="3">
        <v>14</v>
      </c>
      <c r="S34" s="3">
        <v>-0.01</v>
      </c>
      <c r="T34" s="3">
        <v>-0.01</v>
      </c>
      <c r="U34" s="3">
        <v>-7.0000000000000007E-2</v>
      </c>
      <c r="V34" s="2" t="s">
        <v>42</v>
      </c>
      <c r="W34" s="2" t="s">
        <v>43</v>
      </c>
      <c r="X34" s="2" t="s">
        <v>72</v>
      </c>
      <c r="Y34" s="19" t="str">
        <f>VLOOKUP(G34,'Verweis Kd-Gruppe'!$A$2:$B$8,2,FALSE)</f>
        <v>EXP</v>
      </c>
      <c r="Z34" s="19" t="str">
        <f>VLOOKUP(J34,'Verweis Art-Gruppe'!$A$2:$B$15,2,FALSE)</f>
        <v>Zubehör</v>
      </c>
      <c r="AA34" s="19" t="str">
        <f>VLOOKUP(W34,'Verweis Vertreter'!$A$2:$B$24,2,FALSE)</f>
        <v>Sebastian Faber</v>
      </c>
      <c r="AB34" s="12">
        <f t="shared" si="0"/>
        <v>1</v>
      </c>
      <c r="AC34" s="12">
        <f t="shared" si="5"/>
        <v>14.01</v>
      </c>
      <c r="AD34" s="12">
        <f t="shared" si="6"/>
        <v>14</v>
      </c>
      <c r="AE34" s="12">
        <f t="shared" si="1"/>
        <v>14</v>
      </c>
      <c r="AF34" s="12">
        <f t="shared" si="2"/>
        <v>-0.01</v>
      </c>
      <c r="AG34" s="12">
        <f t="shared" si="3"/>
        <v>-0.01</v>
      </c>
      <c r="AH34" s="9">
        <f t="shared" si="7"/>
        <v>-7.1428571428571429E-4</v>
      </c>
      <c r="AI34" s="14">
        <f>VLOOKUP(E34,'Verweis Faktor'!$A:$B,2,FALSE)</f>
        <v>1</v>
      </c>
      <c r="AJ34" s="14"/>
      <c r="AK34" s="14" t="str">
        <f>IF(AL34="Ja","Versandkosten",VLOOKUP(E34,'Verweis Belegart'!$A$2:$B$9,2,FALSE))</f>
        <v>Hardware</v>
      </c>
      <c r="AL34" s="14" t="str">
        <f t="shared" si="8"/>
        <v>Nein</v>
      </c>
      <c r="AM34" s="14" t="str">
        <f t="shared" si="4"/>
        <v>Negativ</v>
      </c>
    </row>
    <row r="35" spans="1:39" ht="17.25" customHeight="1" x14ac:dyDescent="0.35">
      <c r="A35" s="17">
        <v>14571462</v>
      </c>
      <c r="B35" s="2" t="s">
        <v>22</v>
      </c>
      <c r="C35" s="1">
        <v>2025001</v>
      </c>
      <c r="D35" s="1">
        <v>2000010</v>
      </c>
      <c r="E35" s="2" t="s">
        <v>34</v>
      </c>
      <c r="F35" s="2" t="s">
        <v>35</v>
      </c>
      <c r="G35" s="2" t="s">
        <v>66</v>
      </c>
      <c r="H35" s="2" t="s">
        <v>67</v>
      </c>
      <c r="I35" s="2" t="s">
        <v>68</v>
      </c>
      <c r="J35" s="2" t="s">
        <v>304</v>
      </c>
      <c r="K35" s="2" t="s">
        <v>79</v>
      </c>
      <c r="L35" s="2" t="s">
        <v>80</v>
      </c>
      <c r="M35" s="2" t="s">
        <v>81</v>
      </c>
      <c r="N35" s="2" t="s">
        <v>82</v>
      </c>
      <c r="O35" s="3">
        <v>1</v>
      </c>
      <c r="P35" s="3">
        <v>135</v>
      </c>
      <c r="Q35" s="3">
        <v>153</v>
      </c>
      <c r="R35" s="3">
        <v>153</v>
      </c>
      <c r="S35" s="3">
        <v>18</v>
      </c>
      <c r="T35" s="3">
        <v>18</v>
      </c>
      <c r="U35" s="3">
        <v>11.76</v>
      </c>
      <c r="V35" s="2" t="s">
        <v>42</v>
      </c>
      <c r="W35" s="2" t="s">
        <v>43</v>
      </c>
      <c r="X35" s="2" t="s">
        <v>72</v>
      </c>
      <c r="Y35" s="19" t="str">
        <f>VLOOKUP(G35,'Verweis Kd-Gruppe'!$A$2:$B$8,2,FALSE)</f>
        <v>EXP</v>
      </c>
      <c r="Z35" s="19" t="str">
        <f>VLOOKUP(J35,'Verweis Art-Gruppe'!$A$2:$B$15,2,FALSE)</f>
        <v>Zubehör</v>
      </c>
      <c r="AA35" s="19" t="str">
        <f>VLOOKUP(W35,'Verweis Vertreter'!$A$2:$B$24,2,FALSE)</f>
        <v>Sebastian Faber</v>
      </c>
      <c r="AB35" s="12">
        <f t="shared" si="0"/>
        <v>1</v>
      </c>
      <c r="AC35" s="12">
        <f t="shared" si="5"/>
        <v>135</v>
      </c>
      <c r="AD35" s="12">
        <f t="shared" si="6"/>
        <v>153</v>
      </c>
      <c r="AE35" s="12">
        <f t="shared" si="1"/>
        <v>153</v>
      </c>
      <c r="AF35" s="12">
        <f t="shared" si="2"/>
        <v>18</v>
      </c>
      <c r="AG35" s="12">
        <f t="shared" si="3"/>
        <v>18</v>
      </c>
      <c r="AH35" s="9">
        <f t="shared" si="7"/>
        <v>0.11764705882352941</v>
      </c>
      <c r="AI35" s="14">
        <f>VLOOKUP(E35,'Verweis Faktor'!$A:$B,2,FALSE)</f>
        <v>1</v>
      </c>
      <c r="AJ35" s="14"/>
      <c r="AK35" s="14" t="str">
        <f>IF(AL35="Ja","Versandkosten",VLOOKUP(E35,'Verweis Belegart'!$A$2:$B$9,2,FALSE))</f>
        <v>Hardware</v>
      </c>
      <c r="AL35" s="14" t="str">
        <f t="shared" si="8"/>
        <v>Nein</v>
      </c>
      <c r="AM35" s="14" t="str">
        <f t="shared" si="4"/>
        <v>Positiv</v>
      </c>
    </row>
    <row r="36" spans="1:39" ht="17.25" customHeight="1" x14ac:dyDescent="0.35">
      <c r="A36" s="17">
        <v>14571462</v>
      </c>
      <c r="B36" s="2" t="s">
        <v>22</v>
      </c>
      <c r="C36" s="1">
        <v>2025001</v>
      </c>
      <c r="D36" s="1">
        <v>2000010</v>
      </c>
      <c r="E36" s="2" t="s">
        <v>34</v>
      </c>
      <c r="F36" s="2" t="s">
        <v>35</v>
      </c>
      <c r="G36" s="2" t="s">
        <v>66</v>
      </c>
      <c r="H36" s="2" t="s">
        <v>67</v>
      </c>
      <c r="I36" s="2" t="s">
        <v>68</v>
      </c>
      <c r="J36" s="2" t="s">
        <v>103</v>
      </c>
      <c r="K36" s="2" t="s">
        <v>83</v>
      </c>
      <c r="L36" s="2" t="s">
        <v>84</v>
      </c>
      <c r="M36" s="2" t="s">
        <v>85</v>
      </c>
      <c r="N36" s="2" t="s">
        <v>86</v>
      </c>
      <c r="O36" s="3">
        <v>1</v>
      </c>
      <c r="P36" s="3">
        <v>970.94269999999995</v>
      </c>
      <c r="Q36" s="3">
        <v>825</v>
      </c>
      <c r="R36" s="3">
        <v>825</v>
      </c>
      <c r="S36" s="3">
        <v>-145.9427</v>
      </c>
      <c r="T36" s="3">
        <v>-145.94</v>
      </c>
      <c r="U36" s="3">
        <v>-17.690000000000001</v>
      </c>
      <c r="V36" s="2" t="s">
        <v>42</v>
      </c>
      <c r="W36" s="2" t="s">
        <v>43</v>
      </c>
      <c r="X36" s="2" t="s">
        <v>72</v>
      </c>
      <c r="Y36" s="19" t="str">
        <f>VLOOKUP(G36,'Verweis Kd-Gruppe'!$A$2:$B$8,2,FALSE)</f>
        <v>EXP</v>
      </c>
      <c r="Z36" s="19" t="str">
        <f>VLOOKUP(J36,'Verweis Art-Gruppe'!$A$2:$B$15,2,FALSE)</f>
        <v>Geräte</v>
      </c>
      <c r="AA36" s="19" t="str">
        <f>VLOOKUP(W36,'Verweis Vertreter'!$A$2:$B$24,2,FALSE)</f>
        <v>Sebastian Faber</v>
      </c>
      <c r="AB36" s="12">
        <f t="shared" si="0"/>
        <v>1</v>
      </c>
      <c r="AC36" s="12">
        <f t="shared" si="5"/>
        <v>970.94269999999995</v>
      </c>
      <c r="AD36" s="12">
        <f t="shared" si="6"/>
        <v>825</v>
      </c>
      <c r="AE36" s="12">
        <f t="shared" si="1"/>
        <v>825</v>
      </c>
      <c r="AF36" s="12">
        <f t="shared" si="2"/>
        <v>-145.9427</v>
      </c>
      <c r="AG36" s="12">
        <f t="shared" si="3"/>
        <v>-145.94</v>
      </c>
      <c r="AH36" s="9">
        <f t="shared" si="7"/>
        <v>-0.17689696969696969</v>
      </c>
      <c r="AI36" s="14">
        <f>VLOOKUP(E36,'Verweis Faktor'!$A:$B,2,FALSE)</f>
        <v>1</v>
      </c>
      <c r="AJ36" s="14"/>
      <c r="AK36" s="14" t="str">
        <f>IF(AL36="Ja","Versandkosten",VLOOKUP(E36,'Verweis Belegart'!$A$2:$B$9,2,FALSE))</f>
        <v>Hardware</v>
      </c>
      <c r="AL36" s="14" t="str">
        <f t="shared" si="8"/>
        <v>Nein</v>
      </c>
      <c r="AM36" s="14" t="str">
        <f t="shared" si="4"/>
        <v>Negativ</v>
      </c>
    </row>
    <row r="37" spans="1:39" ht="17.25" customHeight="1" x14ac:dyDescent="0.35">
      <c r="A37" s="17">
        <v>14571462</v>
      </c>
      <c r="B37" s="2" t="s">
        <v>22</v>
      </c>
      <c r="C37" s="1">
        <v>2025001</v>
      </c>
      <c r="D37" s="1">
        <v>2000010</v>
      </c>
      <c r="E37" s="2" t="s">
        <v>34</v>
      </c>
      <c r="F37" s="2" t="s">
        <v>35</v>
      </c>
      <c r="G37" s="2" t="s">
        <v>66</v>
      </c>
      <c r="H37" s="2" t="s">
        <v>67</v>
      </c>
      <c r="I37" s="2" t="s">
        <v>68</v>
      </c>
      <c r="J37" s="2" t="s">
        <v>103</v>
      </c>
      <c r="K37" s="2" t="s">
        <v>87</v>
      </c>
      <c r="L37" s="2" t="s">
        <v>88</v>
      </c>
      <c r="M37" s="2" t="s">
        <v>89</v>
      </c>
      <c r="N37" s="2" t="s">
        <v>90</v>
      </c>
      <c r="O37" s="3">
        <v>1</v>
      </c>
      <c r="P37" s="3">
        <v>530.07069999999999</v>
      </c>
      <c r="Q37" s="3">
        <v>552</v>
      </c>
      <c r="R37" s="3">
        <v>552</v>
      </c>
      <c r="S37" s="3">
        <v>21.929300000000001</v>
      </c>
      <c r="T37" s="3">
        <v>21.93</v>
      </c>
      <c r="U37" s="3">
        <v>3.97</v>
      </c>
      <c r="V37" s="2" t="s">
        <v>42</v>
      </c>
      <c r="W37" s="2" t="s">
        <v>43</v>
      </c>
      <c r="X37" s="2" t="s">
        <v>72</v>
      </c>
      <c r="Y37" s="19" t="str">
        <f>VLOOKUP(G37,'Verweis Kd-Gruppe'!$A$2:$B$8,2,FALSE)</f>
        <v>EXP</v>
      </c>
      <c r="Z37" s="19" t="str">
        <f>VLOOKUP(J37,'Verweis Art-Gruppe'!$A$2:$B$15,2,FALSE)</f>
        <v>Geräte</v>
      </c>
      <c r="AA37" s="19" t="str">
        <f>VLOOKUP(W37,'Verweis Vertreter'!$A$2:$B$24,2,FALSE)</f>
        <v>Sebastian Faber</v>
      </c>
      <c r="AB37" s="12">
        <f t="shared" si="0"/>
        <v>1</v>
      </c>
      <c r="AC37" s="12">
        <f t="shared" si="5"/>
        <v>530.07069999999999</v>
      </c>
      <c r="AD37" s="12">
        <f t="shared" si="6"/>
        <v>552</v>
      </c>
      <c r="AE37" s="12">
        <f t="shared" si="1"/>
        <v>552</v>
      </c>
      <c r="AF37" s="12">
        <f t="shared" si="2"/>
        <v>21.929300000000001</v>
      </c>
      <c r="AG37" s="12">
        <f t="shared" si="3"/>
        <v>21.93</v>
      </c>
      <c r="AH37" s="9">
        <f t="shared" si="7"/>
        <v>3.972826086956522E-2</v>
      </c>
      <c r="AI37" s="14">
        <f>VLOOKUP(E37,'Verweis Faktor'!$A:$B,2,FALSE)</f>
        <v>1</v>
      </c>
      <c r="AJ37" s="14"/>
      <c r="AK37" s="14" t="str">
        <f>IF(AL37="Ja","Versandkosten",VLOOKUP(E37,'Verweis Belegart'!$A$2:$B$9,2,FALSE))</f>
        <v>Hardware</v>
      </c>
      <c r="AL37" s="14" t="str">
        <f t="shared" si="8"/>
        <v>Nein</v>
      </c>
      <c r="AM37" s="14" t="str">
        <f t="shared" si="4"/>
        <v>Positiv</v>
      </c>
    </row>
    <row r="38" spans="1:39" ht="17.25" customHeight="1" x14ac:dyDescent="0.35">
      <c r="A38" s="17">
        <v>14571462</v>
      </c>
      <c r="B38" s="2" t="s">
        <v>22</v>
      </c>
      <c r="C38" s="1">
        <v>2025001</v>
      </c>
      <c r="D38" s="1">
        <v>2000010</v>
      </c>
      <c r="E38" s="2" t="s">
        <v>34</v>
      </c>
      <c r="F38" s="2" t="s">
        <v>35</v>
      </c>
      <c r="G38" s="2" t="s">
        <v>66</v>
      </c>
      <c r="H38" s="2" t="s">
        <v>67</v>
      </c>
      <c r="I38" s="2" t="s">
        <v>68</v>
      </c>
      <c r="J38" s="2" t="s">
        <v>103</v>
      </c>
      <c r="K38" s="2" t="s">
        <v>91</v>
      </c>
      <c r="L38" s="2" t="s">
        <v>92</v>
      </c>
      <c r="M38" s="2" t="s">
        <v>93</v>
      </c>
      <c r="N38" s="2" t="s">
        <v>94</v>
      </c>
      <c r="O38" s="3">
        <v>1</v>
      </c>
      <c r="P38" s="3">
        <v>332</v>
      </c>
      <c r="Q38" s="3">
        <v>359</v>
      </c>
      <c r="R38" s="3">
        <v>359</v>
      </c>
      <c r="S38" s="3">
        <v>27</v>
      </c>
      <c r="T38" s="3">
        <v>27</v>
      </c>
      <c r="U38" s="3">
        <v>7.52</v>
      </c>
      <c r="V38" s="2" t="s">
        <v>42</v>
      </c>
      <c r="W38" s="2" t="s">
        <v>43</v>
      </c>
      <c r="X38" s="2" t="s">
        <v>72</v>
      </c>
      <c r="Y38" s="19" t="str">
        <f>VLOOKUP(G38,'Verweis Kd-Gruppe'!$A$2:$B$8,2,FALSE)</f>
        <v>EXP</v>
      </c>
      <c r="Z38" s="19" t="str">
        <f>VLOOKUP(J38,'Verweis Art-Gruppe'!$A$2:$B$15,2,FALSE)</f>
        <v>Geräte</v>
      </c>
      <c r="AA38" s="19" t="str">
        <f>VLOOKUP(W38,'Verweis Vertreter'!$A$2:$B$24,2,FALSE)</f>
        <v>Sebastian Faber</v>
      </c>
      <c r="AB38" s="12">
        <f t="shared" si="0"/>
        <v>1</v>
      </c>
      <c r="AC38" s="12">
        <f t="shared" si="5"/>
        <v>332</v>
      </c>
      <c r="AD38" s="12">
        <f t="shared" si="6"/>
        <v>359</v>
      </c>
      <c r="AE38" s="12">
        <f t="shared" si="1"/>
        <v>359</v>
      </c>
      <c r="AF38" s="12">
        <f t="shared" si="2"/>
        <v>27</v>
      </c>
      <c r="AG38" s="12">
        <f t="shared" si="3"/>
        <v>27</v>
      </c>
      <c r="AH38" s="9">
        <f t="shared" si="7"/>
        <v>7.5208913649025072E-2</v>
      </c>
      <c r="AI38" s="14">
        <f>VLOOKUP(E38,'Verweis Faktor'!$A:$B,2,FALSE)</f>
        <v>1</v>
      </c>
      <c r="AJ38" s="14"/>
      <c r="AK38" s="14" t="str">
        <f>IF(AL38="Ja","Versandkosten",VLOOKUP(E38,'Verweis Belegart'!$A$2:$B$9,2,FALSE))</f>
        <v>Hardware</v>
      </c>
      <c r="AL38" s="14" t="str">
        <f t="shared" si="8"/>
        <v>Nein</v>
      </c>
      <c r="AM38" s="14" t="str">
        <f t="shared" si="4"/>
        <v>Positiv</v>
      </c>
    </row>
    <row r="39" spans="1:39" ht="17.25" customHeight="1" x14ac:dyDescent="0.35">
      <c r="A39" s="17">
        <v>14571462</v>
      </c>
      <c r="B39" s="2" t="s">
        <v>22</v>
      </c>
      <c r="C39" s="1">
        <v>2025001</v>
      </c>
      <c r="D39" s="1">
        <v>2000010</v>
      </c>
      <c r="E39" s="2" t="s">
        <v>34</v>
      </c>
      <c r="F39" s="2" t="s">
        <v>35</v>
      </c>
      <c r="G39" s="2" t="s">
        <v>66</v>
      </c>
      <c r="H39" s="2" t="s">
        <v>67</v>
      </c>
      <c r="I39" s="2" t="s">
        <v>68</v>
      </c>
      <c r="J39" s="2" t="s">
        <v>103</v>
      </c>
      <c r="K39" s="2" t="s">
        <v>95</v>
      </c>
      <c r="L39" s="2" t="s">
        <v>96</v>
      </c>
      <c r="M39" s="2" t="s">
        <v>97</v>
      </c>
      <c r="N39" s="2" t="s">
        <v>98</v>
      </c>
      <c r="O39" s="3">
        <v>1</v>
      </c>
      <c r="P39" s="3">
        <v>165</v>
      </c>
      <c r="Q39" s="3">
        <v>174</v>
      </c>
      <c r="R39" s="3">
        <v>174</v>
      </c>
      <c r="S39" s="3">
        <v>9</v>
      </c>
      <c r="T39" s="3">
        <v>9</v>
      </c>
      <c r="U39" s="3">
        <v>5.17</v>
      </c>
      <c r="V39" s="2" t="s">
        <v>42</v>
      </c>
      <c r="W39" s="2" t="s">
        <v>43</v>
      </c>
      <c r="X39" s="2" t="s">
        <v>72</v>
      </c>
      <c r="Y39" s="19" t="str">
        <f>VLOOKUP(G39,'Verweis Kd-Gruppe'!$A$2:$B$8,2,FALSE)</f>
        <v>EXP</v>
      </c>
      <c r="Z39" s="19" t="str">
        <f>VLOOKUP(J39,'Verweis Art-Gruppe'!$A$2:$B$15,2,FALSE)</f>
        <v>Geräte</v>
      </c>
      <c r="AA39" s="19" t="str">
        <f>VLOOKUP(W39,'Verweis Vertreter'!$A$2:$B$24,2,FALSE)</f>
        <v>Sebastian Faber</v>
      </c>
      <c r="AB39" s="12">
        <f t="shared" si="0"/>
        <v>1</v>
      </c>
      <c r="AC39" s="12">
        <f t="shared" si="5"/>
        <v>165</v>
      </c>
      <c r="AD39" s="12">
        <f t="shared" si="6"/>
        <v>174</v>
      </c>
      <c r="AE39" s="12">
        <f t="shared" si="1"/>
        <v>174</v>
      </c>
      <c r="AF39" s="12">
        <f t="shared" si="2"/>
        <v>9</v>
      </c>
      <c r="AG39" s="12">
        <f t="shared" si="3"/>
        <v>9</v>
      </c>
      <c r="AH39" s="9">
        <f t="shared" si="7"/>
        <v>5.1724137931034482E-2</v>
      </c>
      <c r="AI39" s="14">
        <f>VLOOKUP(E39,'Verweis Faktor'!$A:$B,2,FALSE)</f>
        <v>1</v>
      </c>
      <c r="AJ39" s="14"/>
      <c r="AK39" s="14" t="str">
        <f>IF(AL39="Ja","Versandkosten",VLOOKUP(E39,'Verweis Belegart'!$A$2:$B$9,2,FALSE))</f>
        <v>Hardware</v>
      </c>
      <c r="AL39" s="14" t="str">
        <f t="shared" si="8"/>
        <v>Nein</v>
      </c>
      <c r="AM39" s="14" t="str">
        <f t="shared" si="4"/>
        <v>Positiv</v>
      </c>
    </row>
    <row r="40" spans="1:39" ht="17.25" customHeight="1" x14ac:dyDescent="0.35">
      <c r="A40" s="17">
        <v>14571462</v>
      </c>
      <c r="B40" s="2" t="s">
        <v>22</v>
      </c>
      <c r="C40" s="1">
        <v>2025001</v>
      </c>
      <c r="D40" s="1">
        <v>2000010</v>
      </c>
      <c r="E40" s="2" t="s">
        <v>34</v>
      </c>
      <c r="F40" s="2" t="s">
        <v>35</v>
      </c>
      <c r="G40" s="2" t="s">
        <v>66</v>
      </c>
      <c r="H40" s="2" t="s">
        <v>67</v>
      </c>
      <c r="I40" s="2" t="s">
        <v>68</v>
      </c>
      <c r="J40" s="2" t="s">
        <v>103</v>
      </c>
      <c r="K40" s="2" t="s">
        <v>99</v>
      </c>
      <c r="L40" s="2" t="s">
        <v>100</v>
      </c>
      <c r="M40" s="2" t="s">
        <v>101</v>
      </c>
      <c r="N40" s="2" t="s">
        <v>102</v>
      </c>
      <c r="O40" s="3">
        <v>2</v>
      </c>
      <c r="P40" s="3">
        <v>814</v>
      </c>
      <c r="Q40" s="3">
        <v>859</v>
      </c>
      <c r="R40" s="3">
        <v>1718</v>
      </c>
      <c r="S40" s="3">
        <v>45</v>
      </c>
      <c r="T40" s="3">
        <v>90</v>
      </c>
      <c r="U40" s="3">
        <v>5.23</v>
      </c>
      <c r="V40" s="2" t="s">
        <v>42</v>
      </c>
      <c r="W40" s="2" t="s">
        <v>43</v>
      </c>
      <c r="X40" s="2" t="s">
        <v>72</v>
      </c>
      <c r="Y40" s="19" t="str">
        <f>VLOOKUP(G40,'Verweis Kd-Gruppe'!$A$2:$B$8,2,FALSE)</f>
        <v>EXP</v>
      </c>
      <c r="Z40" s="19" t="str">
        <f>VLOOKUP(J40,'Verweis Art-Gruppe'!$A$2:$B$15,2,FALSE)</f>
        <v>Geräte</v>
      </c>
      <c r="AA40" s="19" t="str">
        <f>VLOOKUP(W40,'Verweis Vertreter'!$A$2:$B$24,2,FALSE)</f>
        <v>Sebastian Faber</v>
      </c>
      <c r="AB40" s="12">
        <f t="shared" si="0"/>
        <v>2</v>
      </c>
      <c r="AC40" s="12">
        <f t="shared" si="5"/>
        <v>814</v>
      </c>
      <c r="AD40" s="12">
        <f t="shared" si="6"/>
        <v>859</v>
      </c>
      <c r="AE40" s="12">
        <f t="shared" si="1"/>
        <v>1718</v>
      </c>
      <c r="AF40" s="12">
        <f t="shared" si="2"/>
        <v>45</v>
      </c>
      <c r="AG40" s="12">
        <f t="shared" si="3"/>
        <v>90</v>
      </c>
      <c r="AH40" s="9">
        <f t="shared" si="7"/>
        <v>5.2386495925494762E-2</v>
      </c>
      <c r="AI40" s="14">
        <f>VLOOKUP(E40,'Verweis Faktor'!$A:$B,2,FALSE)</f>
        <v>1</v>
      </c>
      <c r="AJ40" s="14"/>
      <c r="AK40" s="14" t="str">
        <f>IF(AL40="Ja","Versandkosten",VLOOKUP(E40,'Verweis Belegart'!$A$2:$B$9,2,FALSE))</f>
        <v>Hardware</v>
      </c>
      <c r="AL40" s="14" t="str">
        <f t="shared" si="8"/>
        <v>Nein</v>
      </c>
      <c r="AM40" s="14" t="str">
        <f t="shared" si="4"/>
        <v>Positiv</v>
      </c>
    </row>
    <row r="41" spans="1:39" ht="17.25" customHeight="1" x14ac:dyDescent="0.35">
      <c r="A41" s="17">
        <v>14571462</v>
      </c>
      <c r="B41" s="2" t="s">
        <v>22</v>
      </c>
      <c r="C41" s="1">
        <v>2025001</v>
      </c>
      <c r="D41" s="1">
        <v>2000010</v>
      </c>
      <c r="E41" s="2" t="s">
        <v>34</v>
      </c>
      <c r="F41" s="2" t="s">
        <v>35</v>
      </c>
      <c r="G41" s="2" t="s">
        <v>66</v>
      </c>
      <c r="H41" s="2" t="s">
        <v>67</v>
      </c>
      <c r="I41" s="2" t="s">
        <v>68</v>
      </c>
      <c r="J41" s="2" t="s">
        <v>103</v>
      </c>
      <c r="K41" s="2" t="s">
        <v>103</v>
      </c>
      <c r="L41" s="2" t="s">
        <v>104</v>
      </c>
      <c r="M41" s="2" t="s">
        <v>105</v>
      </c>
      <c r="N41" s="2" t="s">
        <v>106</v>
      </c>
      <c r="O41" s="3">
        <v>1</v>
      </c>
      <c r="P41" s="3">
        <v>285</v>
      </c>
      <c r="Q41" s="3">
        <v>30</v>
      </c>
      <c r="R41" s="3">
        <v>30</v>
      </c>
      <c r="S41" s="3">
        <v>-255</v>
      </c>
      <c r="T41" s="3">
        <v>-255</v>
      </c>
      <c r="U41" s="3">
        <v>-850</v>
      </c>
      <c r="V41" s="2" t="s">
        <v>42</v>
      </c>
      <c r="W41" s="2" t="s">
        <v>43</v>
      </c>
      <c r="X41" s="2" t="s">
        <v>72</v>
      </c>
      <c r="Y41" s="19" t="str">
        <f>VLOOKUP(G41,'Verweis Kd-Gruppe'!$A$2:$B$8,2,FALSE)</f>
        <v>EXP</v>
      </c>
      <c r="Z41" s="19" t="str">
        <f>VLOOKUP(J41,'Verweis Art-Gruppe'!$A$2:$B$15,2,FALSE)</f>
        <v>Geräte</v>
      </c>
      <c r="AA41" s="19" t="str">
        <f>VLOOKUP(W41,'Verweis Vertreter'!$A$2:$B$24,2,FALSE)</f>
        <v>Sebastian Faber</v>
      </c>
      <c r="AB41" s="12">
        <f t="shared" si="0"/>
        <v>1</v>
      </c>
      <c r="AC41" s="12">
        <f t="shared" si="5"/>
        <v>285</v>
      </c>
      <c r="AD41" s="12">
        <f t="shared" si="6"/>
        <v>30</v>
      </c>
      <c r="AE41" s="12">
        <f t="shared" si="1"/>
        <v>30</v>
      </c>
      <c r="AF41" s="12">
        <f t="shared" si="2"/>
        <v>-255</v>
      </c>
      <c r="AG41" s="12">
        <f t="shared" si="3"/>
        <v>-255</v>
      </c>
      <c r="AH41" s="9">
        <f t="shared" si="7"/>
        <v>-8.5</v>
      </c>
      <c r="AI41" s="14">
        <f>VLOOKUP(E41,'Verweis Faktor'!$A:$B,2,FALSE)</f>
        <v>1</v>
      </c>
      <c r="AJ41" s="14"/>
      <c r="AK41" s="14" t="str">
        <f>IF(AL41="Ja","Versandkosten",VLOOKUP(E41,'Verweis Belegart'!$A$2:$B$9,2,FALSE))</f>
        <v>Hardware</v>
      </c>
      <c r="AL41" s="14" t="str">
        <f t="shared" si="8"/>
        <v>Nein</v>
      </c>
      <c r="AM41" s="14" t="str">
        <f t="shared" si="4"/>
        <v>Negativ</v>
      </c>
    </row>
    <row r="42" spans="1:39" ht="17.25" customHeight="1" x14ac:dyDescent="0.35">
      <c r="A42" s="17">
        <v>14571462</v>
      </c>
      <c r="B42" s="2" t="s">
        <v>22</v>
      </c>
      <c r="C42" s="1">
        <v>2025001</v>
      </c>
      <c r="D42" s="1">
        <v>2000010</v>
      </c>
      <c r="E42" s="2" t="s">
        <v>34</v>
      </c>
      <c r="F42" s="2" t="s">
        <v>35</v>
      </c>
      <c r="G42" s="2" t="s">
        <v>66</v>
      </c>
      <c r="H42" s="2" t="s">
        <v>67</v>
      </c>
      <c r="I42" s="2" t="s">
        <v>68</v>
      </c>
      <c r="J42" s="2" t="s">
        <v>103</v>
      </c>
      <c r="K42" s="2" t="s">
        <v>107</v>
      </c>
      <c r="L42" s="2" t="s">
        <v>108</v>
      </c>
      <c r="M42" s="2" t="s">
        <v>109</v>
      </c>
      <c r="N42" s="2" t="s">
        <v>110</v>
      </c>
      <c r="O42" s="3">
        <v>4</v>
      </c>
      <c r="P42" s="3">
        <v>227.09690000000001</v>
      </c>
      <c r="Q42" s="3">
        <v>235</v>
      </c>
      <c r="R42" s="3">
        <v>940</v>
      </c>
      <c r="S42" s="3">
        <v>7.9031000000000002</v>
      </c>
      <c r="T42" s="3">
        <v>31.61</v>
      </c>
      <c r="U42" s="3">
        <v>3.36</v>
      </c>
      <c r="V42" s="2" t="s">
        <v>42</v>
      </c>
      <c r="W42" s="2" t="s">
        <v>43</v>
      </c>
      <c r="X42" s="2" t="s">
        <v>72</v>
      </c>
      <c r="Y42" s="19" t="str">
        <f>VLOOKUP(G42,'Verweis Kd-Gruppe'!$A$2:$B$8,2,FALSE)</f>
        <v>EXP</v>
      </c>
      <c r="Z42" s="19" t="str">
        <f>VLOOKUP(J42,'Verweis Art-Gruppe'!$A$2:$B$15,2,FALSE)</f>
        <v>Geräte</v>
      </c>
      <c r="AA42" s="19" t="str">
        <f>VLOOKUP(W42,'Verweis Vertreter'!$A$2:$B$24,2,FALSE)</f>
        <v>Sebastian Faber</v>
      </c>
      <c r="AB42" s="12">
        <f t="shared" si="0"/>
        <v>4</v>
      </c>
      <c r="AC42" s="12">
        <f t="shared" si="5"/>
        <v>227.09690000000001</v>
      </c>
      <c r="AD42" s="12">
        <f t="shared" si="6"/>
        <v>235</v>
      </c>
      <c r="AE42" s="12">
        <f t="shared" si="1"/>
        <v>940</v>
      </c>
      <c r="AF42" s="12">
        <f t="shared" si="2"/>
        <v>7.9031000000000002</v>
      </c>
      <c r="AG42" s="12">
        <f t="shared" si="3"/>
        <v>31.61</v>
      </c>
      <c r="AH42" s="9">
        <f t="shared" si="7"/>
        <v>3.3627659574468081E-2</v>
      </c>
      <c r="AI42" s="14">
        <f>VLOOKUP(E42,'Verweis Faktor'!$A:$B,2,FALSE)</f>
        <v>1</v>
      </c>
      <c r="AJ42" s="14"/>
      <c r="AK42" s="14" t="str">
        <f>IF(AL42="Ja","Versandkosten",VLOOKUP(E42,'Verweis Belegart'!$A$2:$B$9,2,FALSE))</f>
        <v>Hardware</v>
      </c>
      <c r="AL42" s="14" t="str">
        <f t="shared" si="8"/>
        <v>Nein</v>
      </c>
      <c r="AM42" s="14" t="str">
        <f t="shared" si="4"/>
        <v>Positiv</v>
      </c>
    </row>
    <row r="43" spans="1:39" ht="17.25" customHeight="1" x14ac:dyDescent="0.35">
      <c r="A43" s="17">
        <v>14571462</v>
      </c>
      <c r="B43" s="2" t="s">
        <v>22</v>
      </c>
      <c r="C43" s="1">
        <v>2025001</v>
      </c>
      <c r="D43" s="1">
        <v>2000010</v>
      </c>
      <c r="E43" s="2" t="s">
        <v>34</v>
      </c>
      <c r="F43" s="2" t="s">
        <v>35</v>
      </c>
      <c r="G43" s="2" t="s">
        <v>66</v>
      </c>
      <c r="H43" s="2" t="s">
        <v>67</v>
      </c>
      <c r="I43" s="2" t="s">
        <v>68</v>
      </c>
      <c r="J43" s="2" t="s">
        <v>103</v>
      </c>
      <c r="K43" s="2" t="s">
        <v>111</v>
      </c>
      <c r="L43" s="2" t="s">
        <v>112</v>
      </c>
      <c r="M43" s="2" t="s">
        <v>113</v>
      </c>
      <c r="N43" s="2" t="s">
        <v>114</v>
      </c>
      <c r="O43" s="3">
        <v>1</v>
      </c>
      <c r="P43" s="3">
        <v>633</v>
      </c>
      <c r="Q43" s="3">
        <v>655</v>
      </c>
      <c r="R43" s="3">
        <v>655</v>
      </c>
      <c r="S43" s="3">
        <v>22</v>
      </c>
      <c r="T43" s="3">
        <v>22</v>
      </c>
      <c r="U43" s="3">
        <v>3.35</v>
      </c>
      <c r="V43" s="2" t="s">
        <v>42</v>
      </c>
      <c r="W43" s="2" t="s">
        <v>43</v>
      </c>
      <c r="X43" s="2" t="s">
        <v>72</v>
      </c>
      <c r="Y43" s="19" t="str">
        <f>VLOOKUP(G43,'Verweis Kd-Gruppe'!$A$2:$B$8,2,FALSE)</f>
        <v>EXP</v>
      </c>
      <c r="Z43" s="19" t="str">
        <f>VLOOKUP(J43,'Verweis Art-Gruppe'!$A$2:$B$15,2,FALSE)</f>
        <v>Geräte</v>
      </c>
      <c r="AA43" s="19" t="str">
        <f>VLOOKUP(W43,'Verweis Vertreter'!$A$2:$B$24,2,FALSE)</f>
        <v>Sebastian Faber</v>
      </c>
      <c r="AB43" s="12">
        <f t="shared" si="0"/>
        <v>1</v>
      </c>
      <c r="AC43" s="12">
        <f t="shared" si="5"/>
        <v>633</v>
      </c>
      <c r="AD43" s="12">
        <f t="shared" si="6"/>
        <v>655</v>
      </c>
      <c r="AE43" s="12">
        <f t="shared" si="1"/>
        <v>655</v>
      </c>
      <c r="AF43" s="12">
        <f t="shared" si="2"/>
        <v>22</v>
      </c>
      <c r="AG43" s="12">
        <f t="shared" si="3"/>
        <v>22</v>
      </c>
      <c r="AH43" s="9">
        <f t="shared" si="7"/>
        <v>3.3587786259541987E-2</v>
      </c>
      <c r="AI43" s="14">
        <f>VLOOKUP(E43,'Verweis Faktor'!$A:$B,2,FALSE)</f>
        <v>1</v>
      </c>
      <c r="AJ43" s="14"/>
      <c r="AK43" s="14" t="str">
        <f>IF(AL43="Ja","Versandkosten",VLOOKUP(E43,'Verweis Belegart'!$A$2:$B$9,2,FALSE))</f>
        <v>Hardware</v>
      </c>
      <c r="AL43" s="14" t="str">
        <f t="shared" si="8"/>
        <v>Nein</v>
      </c>
      <c r="AM43" s="14" t="str">
        <f t="shared" si="4"/>
        <v>Positiv</v>
      </c>
    </row>
    <row r="44" spans="1:39" ht="17.25" customHeight="1" x14ac:dyDescent="0.35">
      <c r="A44" s="17">
        <v>14571462</v>
      </c>
      <c r="B44" s="2" t="s">
        <v>22</v>
      </c>
      <c r="C44" s="1">
        <v>2025001</v>
      </c>
      <c r="D44" s="1">
        <v>2000010</v>
      </c>
      <c r="E44" s="2" t="s">
        <v>34</v>
      </c>
      <c r="F44" s="2" t="s">
        <v>35</v>
      </c>
      <c r="G44" s="2" t="s">
        <v>66</v>
      </c>
      <c r="H44" s="2" t="s">
        <v>67</v>
      </c>
      <c r="I44" s="2" t="s">
        <v>68</v>
      </c>
      <c r="J44" s="2" t="s">
        <v>103</v>
      </c>
      <c r="K44" s="2" t="s">
        <v>115</v>
      </c>
      <c r="L44" s="2" t="s">
        <v>116</v>
      </c>
      <c r="M44" s="2" t="s">
        <v>117</v>
      </c>
      <c r="N44" s="2" t="s">
        <v>106</v>
      </c>
      <c r="O44" s="3">
        <v>1</v>
      </c>
      <c r="P44" s="3">
        <v>285</v>
      </c>
      <c r="Q44" s="3">
        <v>309</v>
      </c>
      <c r="R44" s="3">
        <v>309</v>
      </c>
      <c r="S44" s="3">
        <v>24</v>
      </c>
      <c r="T44" s="3">
        <v>24</v>
      </c>
      <c r="U44" s="3">
        <v>7.76</v>
      </c>
      <c r="V44" s="2" t="s">
        <v>42</v>
      </c>
      <c r="W44" s="2" t="s">
        <v>43</v>
      </c>
      <c r="X44" s="2" t="s">
        <v>72</v>
      </c>
      <c r="Y44" s="19" t="str">
        <f>VLOOKUP(G44,'Verweis Kd-Gruppe'!$A$2:$B$8,2,FALSE)</f>
        <v>EXP</v>
      </c>
      <c r="Z44" s="19" t="str">
        <f>VLOOKUP(J44,'Verweis Art-Gruppe'!$A$2:$B$15,2,FALSE)</f>
        <v>Geräte</v>
      </c>
      <c r="AA44" s="19" t="str">
        <f>VLOOKUP(W44,'Verweis Vertreter'!$A$2:$B$24,2,FALSE)</f>
        <v>Sebastian Faber</v>
      </c>
      <c r="AB44" s="12">
        <f t="shared" si="0"/>
        <v>1</v>
      </c>
      <c r="AC44" s="12">
        <f t="shared" si="5"/>
        <v>285</v>
      </c>
      <c r="AD44" s="12">
        <f t="shared" si="6"/>
        <v>309</v>
      </c>
      <c r="AE44" s="12">
        <f t="shared" si="1"/>
        <v>309</v>
      </c>
      <c r="AF44" s="12">
        <f t="shared" si="2"/>
        <v>24</v>
      </c>
      <c r="AG44" s="12">
        <f t="shared" si="3"/>
        <v>24</v>
      </c>
      <c r="AH44" s="9">
        <f t="shared" si="7"/>
        <v>7.7669902912621352E-2</v>
      </c>
      <c r="AI44" s="14">
        <f>VLOOKUP(E44,'Verweis Faktor'!$A:$B,2,FALSE)</f>
        <v>1</v>
      </c>
      <c r="AJ44" s="14"/>
      <c r="AK44" s="14" t="str">
        <f>IF(AL44="Ja","Versandkosten",VLOOKUP(E44,'Verweis Belegart'!$A$2:$B$9,2,FALSE))</f>
        <v>Hardware</v>
      </c>
      <c r="AL44" s="14" t="str">
        <f t="shared" si="8"/>
        <v>Nein</v>
      </c>
      <c r="AM44" s="14" t="str">
        <f t="shared" si="4"/>
        <v>Positiv</v>
      </c>
    </row>
    <row r="45" spans="1:39" ht="17.25" customHeight="1" x14ac:dyDescent="0.35">
      <c r="A45" s="17">
        <v>14569811</v>
      </c>
      <c r="B45" s="2" t="s">
        <v>22</v>
      </c>
      <c r="C45" s="1">
        <v>2025001</v>
      </c>
      <c r="D45" s="1">
        <v>2000011</v>
      </c>
      <c r="E45" s="2" t="s">
        <v>34</v>
      </c>
      <c r="F45" s="2" t="s">
        <v>53</v>
      </c>
      <c r="G45" s="2" t="s">
        <v>66</v>
      </c>
      <c r="H45" s="2" t="s">
        <v>118</v>
      </c>
      <c r="I45" s="2" t="s">
        <v>119</v>
      </c>
      <c r="J45" s="2" t="s">
        <v>2791</v>
      </c>
      <c r="K45" s="2" t="s">
        <v>28</v>
      </c>
      <c r="L45" s="2" t="s">
        <v>120</v>
      </c>
      <c r="M45" s="2" t="s">
        <v>121</v>
      </c>
      <c r="N45" s="2" t="s">
        <v>122</v>
      </c>
      <c r="O45" s="3">
        <v>1</v>
      </c>
      <c r="P45" s="3">
        <v>0</v>
      </c>
      <c r="Q45" s="3">
        <v>20</v>
      </c>
      <c r="R45" s="3">
        <v>20</v>
      </c>
      <c r="S45" s="3">
        <v>20</v>
      </c>
      <c r="T45" s="3">
        <v>20</v>
      </c>
      <c r="U45" s="3"/>
      <c r="V45" s="2" t="s">
        <v>123</v>
      </c>
      <c r="W45" s="2" t="s">
        <v>124</v>
      </c>
      <c r="X45" s="2" t="s">
        <v>125</v>
      </c>
      <c r="Y45" s="19" t="str">
        <f>VLOOKUP(G45,'Verweis Kd-Gruppe'!$A$2:$B$8,2,FALSE)</f>
        <v>EXP</v>
      </c>
      <c r="Z45" s="19" t="str">
        <f>VLOOKUP(J45,'Verweis Art-Gruppe'!$A$2:$B$15,2,FALSE)</f>
        <v>Sonstige</v>
      </c>
      <c r="AA45" s="19" t="str">
        <f>VLOOKUP(W45,'Verweis Vertreter'!$A$2:$B$24,2,FALSE)</f>
        <v>Antonio Vuolo</v>
      </c>
      <c r="AB45" s="12">
        <f t="shared" si="0"/>
        <v>1</v>
      </c>
      <c r="AC45" s="12">
        <f t="shared" si="5"/>
        <v>0</v>
      </c>
      <c r="AD45" s="12">
        <f t="shared" si="6"/>
        <v>20</v>
      </c>
      <c r="AE45" s="12">
        <f t="shared" si="1"/>
        <v>20</v>
      </c>
      <c r="AF45" s="12">
        <f t="shared" si="2"/>
        <v>20</v>
      </c>
      <c r="AG45" s="12">
        <f t="shared" si="3"/>
        <v>20</v>
      </c>
      <c r="AH45" s="9">
        <f t="shared" si="7"/>
        <v>1</v>
      </c>
      <c r="AI45" s="14">
        <f>VLOOKUP(E45,'Verweis Faktor'!$A:$B,2,FALSE)</f>
        <v>1</v>
      </c>
      <c r="AJ45" s="14"/>
      <c r="AK45" s="14" t="str">
        <f>IF(AL45="Ja","Versandkosten",VLOOKUP(E45,'Verweis Belegart'!$A$2:$B$9,2,FALSE))</f>
        <v>Versandkosten</v>
      </c>
      <c r="AL45" s="14" t="str">
        <f t="shared" si="8"/>
        <v>Ja</v>
      </c>
      <c r="AM45" s="14" t="str">
        <f t="shared" si="4"/>
        <v>Positiv</v>
      </c>
    </row>
    <row r="46" spans="1:39" ht="17.25" customHeight="1" x14ac:dyDescent="0.35">
      <c r="A46" s="17">
        <v>14569811</v>
      </c>
      <c r="B46" s="2" t="s">
        <v>22</v>
      </c>
      <c r="C46" s="1">
        <v>2025001</v>
      </c>
      <c r="D46" s="1">
        <v>2000011</v>
      </c>
      <c r="E46" s="2" t="s">
        <v>34</v>
      </c>
      <c r="F46" s="2" t="s">
        <v>53</v>
      </c>
      <c r="G46" s="2" t="s">
        <v>66</v>
      </c>
      <c r="H46" s="2" t="s">
        <v>118</v>
      </c>
      <c r="I46" s="2" t="s">
        <v>119</v>
      </c>
      <c r="J46" s="2" t="s">
        <v>103</v>
      </c>
      <c r="K46" s="2" t="s">
        <v>45</v>
      </c>
      <c r="L46" s="2" t="s">
        <v>126</v>
      </c>
      <c r="M46" s="2" t="s">
        <v>127</v>
      </c>
      <c r="N46" s="2" t="s">
        <v>128</v>
      </c>
      <c r="O46" s="3">
        <v>1</v>
      </c>
      <c r="P46" s="3">
        <v>188.4658</v>
      </c>
      <c r="Q46" s="3">
        <v>205</v>
      </c>
      <c r="R46" s="3">
        <v>205</v>
      </c>
      <c r="S46" s="3">
        <v>16.534199999999998</v>
      </c>
      <c r="T46" s="3">
        <v>16.53</v>
      </c>
      <c r="U46" s="3">
        <v>8.06</v>
      </c>
      <c r="V46" s="2" t="s">
        <v>123</v>
      </c>
      <c r="W46" s="2" t="s">
        <v>124</v>
      </c>
      <c r="X46" s="2" t="s">
        <v>125</v>
      </c>
      <c r="Y46" s="19" t="str">
        <f>VLOOKUP(G46,'Verweis Kd-Gruppe'!$A$2:$B$8,2,FALSE)</f>
        <v>EXP</v>
      </c>
      <c r="Z46" s="19" t="str">
        <f>VLOOKUP(J46,'Verweis Art-Gruppe'!$A$2:$B$15,2,FALSE)</f>
        <v>Geräte</v>
      </c>
      <c r="AA46" s="19" t="str">
        <f>VLOOKUP(W46,'Verweis Vertreter'!$A$2:$B$24,2,FALSE)</f>
        <v>Antonio Vuolo</v>
      </c>
      <c r="AB46" s="12">
        <f t="shared" si="0"/>
        <v>1</v>
      </c>
      <c r="AC46" s="12">
        <f t="shared" si="5"/>
        <v>188.4658</v>
      </c>
      <c r="AD46" s="12">
        <f t="shared" si="6"/>
        <v>205</v>
      </c>
      <c r="AE46" s="12">
        <f t="shared" si="1"/>
        <v>205</v>
      </c>
      <c r="AF46" s="12">
        <f t="shared" si="2"/>
        <v>16.534199999999998</v>
      </c>
      <c r="AG46" s="12">
        <f t="shared" si="3"/>
        <v>16.53</v>
      </c>
      <c r="AH46" s="9">
        <f t="shared" si="7"/>
        <v>8.0634146341463417E-2</v>
      </c>
      <c r="AI46" s="14">
        <f>VLOOKUP(E46,'Verweis Faktor'!$A:$B,2,FALSE)</f>
        <v>1</v>
      </c>
      <c r="AJ46" s="14"/>
      <c r="AK46" s="14" t="str">
        <f>IF(AL46="Ja","Versandkosten",VLOOKUP(E46,'Verweis Belegart'!$A$2:$B$9,2,FALSE))</f>
        <v>Hardware</v>
      </c>
      <c r="AL46" s="14" t="str">
        <f t="shared" si="8"/>
        <v>Nein</v>
      </c>
      <c r="AM46" s="14" t="str">
        <f t="shared" si="4"/>
        <v>Positiv</v>
      </c>
    </row>
    <row r="47" spans="1:39" ht="17.25" customHeight="1" x14ac:dyDescent="0.35">
      <c r="A47" s="17">
        <v>14569811</v>
      </c>
      <c r="B47" s="2" t="s">
        <v>22</v>
      </c>
      <c r="C47" s="1">
        <v>2025001</v>
      </c>
      <c r="D47" s="1">
        <v>2000011</v>
      </c>
      <c r="E47" s="2" t="s">
        <v>34</v>
      </c>
      <c r="F47" s="2" t="s">
        <v>53</v>
      </c>
      <c r="G47" s="2" t="s">
        <v>66</v>
      </c>
      <c r="H47" s="2" t="s">
        <v>118</v>
      </c>
      <c r="I47" s="2" t="s">
        <v>119</v>
      </c>
      <c r="J47" s="2" t="s">
        <v>103</v>
      </c>
      <c r="K47" s="2" t="s">
        <v>49</v>
      </c>
      <c r="L47" s="2" t="s">
        <v>129</v>
      </c>
      <c r="M47" s="2" t="s">
        <v>130</v>
      </c>
      <c r="N47" s="2" t="s">
        <v>131</v>
      </c>
      <c r="O47" s="3">
        <v>1</v>
      </c>
      <c r="P47" s="3">
        <v>164.98509999999999</v>
      </c>
      <c r="Q47" s="3">
        <v>179</v>
      </c>
      <c r="R47" s="3">
        <v>179</v>
      </c>
      <c r="S47" s="3">
        <v>14.014900000000001</v>
      </c>
      <c r="T47" s="3">
        <v>14.01</v>
      </c>
      <c r="U47" s="3">
        <v>7.82</v>
      </c>
      <c r="V47" s="2" t="s">
        <v>123</v>
      </c>
      <c r="W47" s="2" t="s">
        <v>124</v>
      </c>
      <c r="X47" s="2" t="s">
        <v>125</v>
      </c>
      <c r="Y47" s="19" t="str">
        <f>VLOOKUP(G47,'Verweis Kd-Gruppe'!$A$2:$B$8,2,FALSE)</f>
        <v>EXP</v>
      </c>
      <c r="Z47" s="19" t="str">
        <f>VLOOKUP(J47,'Verweis Art-Gruppe'!$A$2:$B$15,2,FALSE)</f>
        <v>Geräte</v>
      </c>
      <c r="AA47" s="19" t="str">
        <f>VLOOKUP(W47,'Verweis Vertreter'!$A$2:$B$24,2,FALSE)</f>
        <v>Antonio Vuolo</v>
      </c>
      <c r="AB47" s="12">
        <f t="shared" si="0"/>
        <v>1</v>
      </c>
      <c r="AC47" s="12">
        <f t="shared" si="5"/>
        <v>164.98509999999999</v>
      </c>
      <c r="AD47" s="12">
        <f t="shared" si="6"/>
        <v>179</v>
      </c>
      <c r="AE47" s="12">
        <f t="shared" si="1"/>
        <v>179</v>
      </c>
      <c r="AF47" s="12">
        <f t="shared" si="2"/>
        <v>14.014900000000001</v>
      </c>
      <c r="AG47" s="12">
        <f t="shared" si="3"/>
        <v>14.01</v>
      </c>
      <c r="AH47" s="9">
        <f t="shared" si="7"/>
        <v>7.8268156424581001E-2</v>
      </c>
      <c r="AI47" s="14">
        <f>VLOOKUP(E47,'Verweis Faktor'!$A:$B,2,FALSE)</f>
        <v>1</v>
      </c>
      <c r="AJ47" s="14"/>
      <c r="AK47" s="14" t="str">
        <f>IF(AL47="Ja","Versandkosten",VLOOKUP(E47,'Verweis Belegart'!$A$2:$B$9,2,FALSE))</f>
        <v>Hardware</v>
      </c>
      <c r="AL47" s="14" t="str">
        <f t="shared" si="8"/>
        <v>Nein</v>
      </c>
      <c r="AM47" s="14" t="str">
        <f t="shared" si="4"/>
        <v>Positiv</v>
      </c>
    </row>
    <row r="48" spans="1:39" ht="17.25" customHeight="1" x14ac:dyDescent="0.35">
      <c r="A48" s="17">
        <v>14569811</v>
      </c>
      <c r="B48" s="2" t="s">
        <v>22</v>
      </c>
      <c r="C48" s="1">
        <v>2025001</v>
      </c>
      <c r="D48" s="1">
        <v>2000011</v>
      </c>
      <c r="E48" s="2" t="s">
        <v>34</v>
      </c>
      <c r="F48" s="2" t="s">
        <v>53</v>
      </c>
      <c r="G48" s="2" t="s">
        <v>66</v>
      </c>
      <c r="H48" s="2" t="s">
        <v>118</v>
      </c>
      <c r="I48" s="2" t="s">
        <v>119</v>
      </c>
      <c r="J48" s="2" t="s">
        <v>103</v>
      </c>
      <c r="K48" s="2" t="s">
        <v>79</v>
      </c>
      <c r="L48" s="2" t="s">
        <v>132</v>
      </c>
      <c r="M48" s="2" t="s">
        <v>133</v>
      </c>
      <c r="N48" s="2" t="s">
        <v>48</v>
      </c>
      <c r="O48" s="3">
        <v>1</v>
      </c>
      <c r="P48" s="3">
        <v>254.48859999999999</v>
      </c>
      <c r="Q48" s="3">
        <v>269</v>
      </c>
      <c r="R48" s="3">
        <v>269</v>
      </c>
      <c r="S48" s="3">
        <v>14.5114</v>
      </c>
      <c r="T48" s="3">
        <v>14.51</v>
      </c>
      <c r="U48" s="3">
        <v>5.39</v>
      </c>
      <c r="V48" s="2" t="s">
        <v>123</v>
      </c>
      <c r="W48" s="2" t="s">
        <v>124</v>
      </c>
      <c r="X48" s="2" t="s">
        <v>125</v>
      </c>
      <c r="Y48" s="19" t="str">
        <f>VLOOKUP(G48,'Verweis Kd-Gruppe'!$A$2:$B$8,2,FALSE)</f>
        <v>EXP</v>
      </c>
      <c r="Z48" s="19" t="str">
        <f>VLOOKUP(J48,'Verweis Art-Gruppe'!$A$2:$B$15,2,FALSE)</f>
        <v>Geräte</v>
      </c>
      <c r="AA48" s="19" t="str">
        <f>VLOOKUP(W48,'Verweis Vertreter'!$A$2:$B$24,2,FALSE)</f>
        <v>Antonio Vuolo</v>
      </c>
      <c r="AB48" s="12">
        <f t="shared" si="0"/>
        <v>1</v>
      </c>
      <c r="AC48" s="12">
        <f t="shared" si="5"/>
        <v>254.48859999999999</v>
      </c>
      <c r="AD48" s="12">
        <f t="shared" si="6"/>
        <v>269</v>
      </c>
      <c r="AE48" s="12">
        <f t="shared" si="1"/>
        <v>269</v>
      </c>
      <c r="AF48" s="12">
        <f t="shared" si="2"/>
        <v>14.5114</v>
      </c>
      <c r="AG48" s="12">
        <f t="shared" si="3"/>
        <v>14.51</v>
      </c>
      <c r="AH48" s="9">
        <f t="shared" si="7"/>
        <v>5.3940520446096651E-2</v>
      </c>
      <c r="AI48" s="14">
        <f>VLOOKUP(E48,'Verweis Faktor'!$A:$B,2,FALSE)</f>
        <v>1</v>
      </c>
      <c r="AJ48" s="14"/>
      <c r="AK48" s="14" t="str">
        <f>IF(AL48="Ja","Versandkosten",VLOOKUP(E48,'Verweis Belegart'!$A$2:$B$9,2,FALSE))</f>
        <v>Hardware</v>
      </c>
      <c r="AL48" s="14" t="str">
        <f t="shared" si="8"/>
        <v>Nein</v>
      </c>
      <c r="AM48" s="14" t="str">
        <f t="shared" si="4"/>
        <v>Positiv</v>
      </c>
    </row>
    <row r="49" spans="1:39" ht="17.25" customHeight="1" x14ac:dyDescent="0.35">
      <c r="A49" s="17">
        <v>14569811</v>
      </c>
      <c r="B49" s="2" t="s">
        <v>22</v>
      </c>
      <c r="C49" s="1">
        <v>2025001</v>
      </c>
      <c r="D49" s="1">
        <v>2000011</v>
      </c>
      <c r="E49" s="2" t="s">
        <v>34</v>
      </c>
      <c r="F49" s="2" t="s">
        <v>53</v>
      </c>
      <c r="G49" s="2" t="s">
        <v>66</v>
      </c>
      <c r="H49" s="2" t="s">
        <v>118</v>
      </c>
      <c r="I49" s="2" t="s">
        <v>119</v>
      </c>
      <c r="J49" s="2" t="s">
        <v>103</v>
      </c>
      <c r="K49" s="2" t="s">
        <v>83</v>
      </c>
      <c r="L49" s="2" t="s">
        <v>134</v>
      </c>
      <c r="M49" s="2" t="s">
        <v>135</v>
      </c>
      <c r="N49" s="2" t="s">
        <v>136</v>
      </c>
      <c r="O49" s="3">
        <v>1</v>
      </c>
      <c r="P49" s="3">
        <v>189</v>
      </c>
      <c r="Q49" s="3">
        <v>199</v>
      </c>
      <c r="R49" s="3">
        <v>199</v>
      </c>
      <c r="S49" s="3">
        <v>10</v>
      </c>
      <c r="T49" s="3">
        <v>10</v>
      </c>
      <c r="U49" s="3">
        <v>5.0199999999999996</v>
      </c>
      <c r="V49" s="2" t="s">
        <v>123</v>
      </c>
      <c r="W49" s="2" t="s">
        <v>124</v>
      </c>
      <c r="X49" s="2" t="s">
        <v>125</v>
      </c>
      <c r="Y49" s="19" t="str">
        <f>VLOOKUP(G49,'Verweis Kd-Gruppe'!$A$2:$B$8,2,FALSE)</f>
        <v>EXP</v>
      </c>
      <c r="Z49" s="19" t="str">
        <f>VLOOKUP(J49,'Verweis Art-Gruppe'!$A$2:$B$15,2,FALSE)</f>
        <v>Geräte</v>
      </c>
      <c r="AA49" s="19" t="str">
        <f>VLOOKUP(W49,'Verweis Vertreter'!$A$2:$B$24,2,FALSE)</f>
        <v>Antonio Vuolo</v>
      </c>
      <c r="AB49" s="12">
        <f t="shared" si="0"/>
        <v>1</v>
      </c>
      <c r="AC49" s="12">
        <f t="shared" si="5"/>
        <v>189</v>
      </c>
      <c r="AD49" s="12">
        <f t="shared" si="6"/>
        <v>199</v>
      </c>
      <c r="AE49" s="12">
        <f t="shared" si="1"/>
        <v>199</v>
      </c>
      <c r="AF49" s="12">
        <f t="shared" si="2"/>
        <v>10</v>
      </c>
      <c r="AG49" s="12">
        <f t="shared" si="3"/>
        <v>10</v>
      </c>
      <c r="AH49" s="9">
        <f t="shared" si="7"/>
        <v>5.0251256281407038E-2</v>
      </c>
      <c r="AI49" s="14">
        <f>VLOOKUP(E49,'Verweis Faktor'!$A:$B,2,FALSE)</f>
        <v>1</v>
      </c>
      <c r="AJ49" s="14"/>
      <c r="AK49" s="14" t="str">
        <f>IF(AL49="Ja","Versandkosten",VLOOKUP(E49,'Verweis Belegart'!$A$2:$B$9,2,FALSE))</f>
        <v>Hardware</v>
      </c>
      <c r="AL49" s="14" t="str">
        <f t="shared" si="8"/>
        <v>Nein</v>
      </c>
      <c r="AM49" s="14" t="str">
        <f t="shared" si="4"/>
        <v>Positiv</v>
      </c>
    </row>
    <row r="50" spans="1:39" ht="17.25" customHeight="1" x14ac:dyDescent="0.35">
      <c r="A50" s="17">
        <v>14569811</v>
      </c>
      <c r="B50" s="2" t="s">
        <v>22</v>
      </c>
      <c r="C50" s="1">
        <v>2025001</v>
      </c>
      <c r="D50" s="1">
        <v>2000011</v>
      </c>
      <c r="E50" s="2" t="s">
        <v>34</v>
      </c>
      <c r="F50" s="2" t="s">
        <v>53</v>
      </c>
      <c r="G50" s="2" t="s">
        <v>66</v>
      </c>
      <c r="H50" s="2" t="s">
        <v>118</v>
      </c>
      <c r="I50" s="2" t="s">
        <v>119</v>
      </c>
      <c r="J50" s="2" t="s">
        <v>103</v>
      </c>
      <c r="K50" s="2" t="s">
        <v>87</v>
      </c>
      <c r="L50" s="2" t="s">
        <v>137</v>
      </c>
      <c r="M50" s="2" t="s">
        <v>138</v>
      </c>
      <c r="N50" s="2" t="s">
        <v>139</v>
      </c>
      <c r="O50" s="3">
        <v>1</v>
      </c>
      <c r="P50" s="3">
        <v>646.71050000000002</v>
      </c>
      <c r="Q50" s="3">
        <v>714</v>
      </c>
      <c r="R50" s="3">
        <v>714</v>
      </c>
      <c r="S50" s="3">
        <v>67.289500000000004</v>
      </c>
      <c r="T50" s="3">
        <v>67.290000000000006</v>
      </c>
      <c r="U50" s="3">
        <v>9.42</v>
      </c>
      <c r="V50" s="2" t="s">
        <v>123</v>
      </c>
      <c r="W50" s="2" t="s">
        <v>124</v>
      </c>
      <c r="X50" s="2" t="s">
        <v>125</v>
      </c>
      <c r="Y50" s="19" t="str">
        <f>VLOOKUP(G50,'Verweis Kd-Gruppe'!$A$2:$B$8,2,FALSE)</f>
        <v>EXP</v>
      </c>
      <c r="Z50" s="19" t="str">
        <f>VLOOKUP(J50,'Verweis Art-Gruppe'!$A$2:$B$15,2,FALSE)</f>
        <v>Geräte</v>
      </c>
      <c r="AA50" s="19" t="str">
        <f>VLOOKUP(W50,'Verweis Vertreter'!$A$2:$B$24,2,FALSE)</f>
        <v>Antonio Vuolo</v>
      </c>
      <c r="AB50" s="12">
        <f t="shared" si="0"/>
        <v>1</v>
      </c>
      <c r="AC50" s="12">
        <f t="shared" si="5"/>
        <v>646.71050000000002</v>
      </c>
      <c r="AD50" s="12">
        <f t="shared" si="6"/>
        <v>714</v>
      </c>
      <c r="AE50" s="12">
        <f t="shared" si="1"/>
        <v>714</v>
      </c>
      <c r="AF50" s="12">
        <f t="shared" si="2"/>
        <v>67.289500000000004</v>
      </c>
      <c r="AG50" s="12">
        <f t="shared" si="3"/>
        <v>67.290000000000006</v>
      </c>
      <c r="AH50" s="9">
        <f t="shared" si="7"/>
        <v>9.4243697478991612E-2</v>
      </c>
      <c r="AI50" s="14">
        <f>VLOOKUP(E50,'Verweis Faktor'!$A:$B,2,FALSE)</f>
        <v>1</v>
      </c>
      <c r="AJ50" s="14"/>
      <c r="AK50" s="14" t="str">
        <f>IF(AL50="Ja","Versandkosten",VLOOKUP(E50,'Verweis Belegart'!$A$2:$B$9,2,FALSE))</f>
        <v>Hardware</v>
      </c>
      <c r="AL50" s="14" t="str">
        <f t="shared" si="8"/>
        <v>Nein</v>
      </c>
      <c r="AM50" s="14" t="str">
        <f t="shared" si="4"/>
        <v>Positiv</v>
      </c>
    </row>
    <row r="51" spans="1:39" ht="17.25" customHeight="1" x14ac:dyDescent="0.35">
      <c r="A51" s="17">
        <v>14569811</v>
      </c>
      <c r="B51" s="2" t="s">
        <v>22</v>
      </c>
      <c r="C51" s="1">
        <v>2025001</v>
      </c>
      <c r="D51" s="1">
        <v>2000011</v>
      </c>
      <c r="E51" s="2" t="s">
        <v>34</v>
      </c>
      <c r="F51" s="2" t="s">
        <v>53</v>
      </c>
      <c r="G51" s="2" t="s">
        <v>66</v>
      </c>
      <c r="H51" s="2" t="s">
        <v>118</v>
      </c>
      <c r="I51" s="2" t="s">
        <v>119</v>
      </c>
      <c r="J51" s="2" t="s">
        <v>103</v>
      </c>
      <c r="K51" s="2" t="s">
        <v>91</v>
      </c>
      <c r="L51" s="2" t="s">
        <v>140</v>
      </c>
      <c r="M51" s="2" t="s">
        <v>141</v>
      </c>
      <c r="N51" s="2" t="s">
        <v>128</v>
      </c>
      <c r="O51" s="3">
        <v>1</v>
      </c>
      <c r="P51" s="3">
        <v>194</v>
      </c>
      <c r="Q51" s="3">
        <v>205</v>
      </c>
      <c r="R51" s="3">
        <v>205</v>
      </c>
      <c r="S51" s="3">
        <v>11</v>
      </c>
      <c r="T51" s="3">
        <v>11</v>
      </c>
      <c r="U51" s="3">
        <v>5.36</v>
      </c>
      <c r="V51" s="2" t="s">
        <v>123</v>
      </c>
      <c r="W51" s="2" t="s">
        <v>124</v>
      </c>
      <c r="X51" s="2" t="s">
        <v>125</v>
      </c>
      <c r="Y51" s="19" t="str">
        <f>VLOOKUP(G51,'Verweis Kd-Gruppe'!$A$2:$B$8,2,FALSE)</f>
        <v>EXP</v>
      </c>
      <c r="Z51" s="19" t="str">
        <f>VLOOKUP(J51,'Verweis Art-Gruppe'!$A$2:$B$15,2,FALSE)</f>
        <v>Geräte</v>
      </c>
      <c r="AA51" s="19" t="str">
        <f>VLOOKUP(W51,'Verweis Vertreter'!$A$2:$B$24,2,FALSE)</f>
        <v>Antonio Vuolo</v>
      </c>
      <c r="AB51" s="12">
        <f t="shared" si="0"/>
        <v>1</v>
      </c>
      <c r="AC51" s="12">
        <f t="shared" si="5"/>
        <v>194</v>
      </c>
      <c r="AD51" s="12">
        <f t="shared" si="6"/>
        <v>205</v>
      </c>
      <c r="AE51" s="12">
        <f t="shared" si="1"/>
        <v>205</v>
      </c>
      <c r="AF51" s="12">
        <f t="shared" si="2"/>
        <v>11</v>
      </c>
      <c r="AG51" s="12">
        <f t="shared" si="3"/>
        <v>11</v>
      </c>
      <c r="AH51" s="9">
        <f t="shared" si="7"/>
        <v>5.3658536585365853E-2</v>
      </c>
      <c r="AI51" s="14">
        <f>VLOOKUP(E51,'Verweis Faktor'!$A:$B,2,FALSE)</f>
        <v>1</v>
      </c>
      <c r="AJ51" s="14"/>
      <c r="AK51" s="14" t="str">
        <f>IF(AL51="Ja","Versandkosten",VLOOKUP(E51,'Verweis Belegart'!$A$2:$B$9,2,FALSE))</f>
        <v>Hardware</v>
      </c>
      <c r="AL51" s="14" t="str">
        <f t="shared" si="8"/>
        <v>Nein</v>
      </c>
      <c r="AM51" s="14" t="str">
        <f t="shared" si="4"/>
        <v>Positiv</v>
      </c>
    </row>
    <row r="52" spans="1:39" ht="17.25" customHeight="1" x14ac:dyDescent="0.35">
      <c r="A52" s="17">
        <v>14570768</v>
      </c>
      <c r="B52" s="2" t="s">
        <v>22</v>
      </c>
      <c r="C52" s="1">
        <v>2025001</v>
      </c>
      <c r="D52" s="1">
        <v>2000012</v>
      </c>
      <c r="E52" s="2" t="s">
        <v>34</v>
      </c>
      <c r="F52" s="2" t="s">
        <v>142</v>
      </c>
      <c r="G52" s="2" t="s">
        <v>66</v>
      </c>
      <c r="H52" s="2" t="s">
        <v>143</v>
      </c>
      <c r="I52" s="2" t="s">
        <v>144</v>
      </c>
      <c r="J52" s="2" t="s">
        <v>103</v>
      </c>
      <c r="K52" s="2" t="s">
        <v>28</v>
      </c>
      <c r="L52" s="2" t="s">
        <v>39</v>
      </c>
      <c r="M52" s="2" t="s">
        <v>40</v>
      </c>
      <c r="N52" s="2" t="s">
        <v>41</v>
      </c>
      <c r="O52" s="3">
        <v>30</v>
      </c>
      <c r="P52" s="3">
        <v>220</v>
      </c>
      <c r="Q52" s="3">
        <v>235</v>
      </c>
      <c r="R52" s="3">
        <v>7050</v>
      </c>
      <c r="S52" s="3">
        <v>15</v>
      </c>
      <c r="T52" s="3">
        <v>450</v>
      </c>
      <c r="U52" s="3">
        <v>6.38</v>
      </c>
      <c r="V52" s="2" t="s">
        <v>145</v>
      </c>
      <c r="W52" s="2" t="s">
        <v>146</v>
      </c>
      <c r="X52" s="2" t="s">
        <v>72</v>
      </c>
      <c r="Y52" s="19" t="str">
        <f>VLOOKUP(G52,'Verweis Kd-Gruppe'!$A$2:$B$8,2,FALSE)</f>
        <v>EXP</v>
      </c>
      <c r="Z52" s="19" t="str">
        <f>VLOOKUP(J52,'Verweis Art-Gruppe'!$A$2:$B$15,2,FALSE)</f>
        <v>Geräte</v>
      </c>
      <c r="AA52" s="19" t="str">
        <f>VLOOKUP(W52,'Verweis Vertreter'!$A$2:$B$24,2,FALSE)</f>
        <v>Muhsin Yortanli</v>
      </c>
      <c r="AB52" s="12">
        <f t="shared" si="0"/>
        <v>30</v>
      </c>
      <c r="AC52" s="12">
        <f t="shared" si="5"/>
        <v>220</v>
      </c>
      <c r="AD52" s="12">
        <f t="shared" si="6"/>
        <v>235</v>
      </c>
      <c r="AE52" s="12">
        <f t="shared" si="1"/>
        <v>7050</v>
      </c>
      <c r="AF52" s="12">
        <f t="shared" si="2"/>
        <v>15</v>
      </c>
      <c r="AG52" s="12">
        <f t="shared" si="3"/>
        <v>450</v>
      </c>
      <c r="AH52" s="9">
        <f t="shared" si="7"/>
        <v>6.3829787234042548E-2</v>
      </c>
      <c r="AI52" s="14">
        <f>VLOOKUP(E52,'Verweis Faktor'!$A:$B,2,FALSE)</f>
        <v>1</v>
      </c>
      <c r="AJ52" s="14"/>
      <c r="AK52" s="14" t="str">
        <f>IF(AL52="Ja","Versandkosten",VLOOKUP(E52,'Verweis Belegart'!$A$2:$B$9,2,FALSE))</f>
        <v>Hardware</v>
      </c>
      <c r="AL52" s="14" t="str">
        <f t="shared" si="8"/>
        <v>Nein</v>
      </c>
      <c r="AM52" s="14" t="str">
        <f t="shared" si="4"/>
        <v>Positiv</v>
      </c>
    </row>
    <row r="53" spans="1:39" ht="17.25" customHeight="1" x14ac:dyDescent="0.35">
      <c r="A53" s="17">
        <v>14570768</v>
      </c>
      <c r="B53" s="2" t="s">
        <v>22</v>
      </c>
      <c r="C53" s="1">
        <v>2025001</v>
      </c>
      <c r="D53" s="1">
        <v>2000012</v>
      </c>
      <c r="E53" s="2" t="s">
        <v>34</v>
      </c>
      <c r="F53" s="2" t="s">
        <v>142</v>
      </c>
      <c r="G53" s="2" t="s">
        <v>66</v>
      </c>
      <c r="H53" s="2" t="s">
        <v>143</v>
      </c>
      <c r="I53" s="2" t="s">
        <v>144</v>
      </c>
      <c r="J53" s="2" t="s">
        <v>103</v>
      </c>
      <c r="K53" s="2" t="s">
        <v>45</v>
      </c>
      <c r="L53" s="2" t="s">
        <v>147</v>
      </c>
      <c r="M53" s="2" t="s">
        <v>148</v>
      </c>
      <c r="N53" s="2" t="s">
        <v>149</v>
      </c>
      <c r="O53" s="3">
        <v>30</v>
      </c>
      <c r="P53" s="3">
        <v>204.57390000000001</v>
      </c>
      <c r="Q53" s="3">
        <v>211</v>
      </c>
      <c r="R53" s="3">
        <v>6330</v>
      </c>
      <c r="S53" s="3">
        <v>6.4260999999999999</v>
      </c>
      <c r="T53" s="3">
        <v>192.78</v>
      </c>
      <c r="U53" s="3">
        <v>3.04</v>
      </c>
      <c r="V53" s="2" t="s">
        <v>145</v>
      </c>
      <c r="W53" s="2" t="s">
        <v>146</v>
      </c>
      <c r="X53" s="2" t="s">
        <v>72</v>
      </c>
      <c r="Y53" s="19" t="str">
        <f>VLOOKUP(G53,'Verweis Kd-Gruppe'!$A$2:$B$8,2,FALSE)</f>
        <v>EXP</v>
      </c>
      <c r="Z53" s="19" t="str">
        <f>VLOOKUP(J53,'Verweis Art-Gruppe'!$A$2:$B$15,2,FALSE)</f>
        <v>Geräte</v>
      </c>
      <c r="AA53" s="19" t="str">
        <f>VLOOKUP(W53,'Verweis Vertreter'!$A$2:$B$24,2,FALSE)</f>
        <v>Muhsin Yortanli</v>
      </c>
      <c r="AB53" s="12">
        <f t="shared" si="0"/>
        <v>30</v>
      </c>
      <c r="AC53" s="12">
        <f t="shared" si="5"/>
        <v>204.57390000000001</v>
      </c>
      <c r="AD53" s="12">
        <f t="shared" si="6"/>
        <v>211</v>
      </c>
      <c r="AE53" s="12">
        <f t="shared" si="1"/>
        <v>6330</v>
      </c>
      <c r="AF53" s="12">
        <f t="shared" si="2"/>
        <v>6.4260999999999999</v>
      </c>
      <c r="AG53" s="12">
        <f t="shared" si="3"/>
        <v>192.78</v>
      </c>
      <c r="AH53" s="9">
        <f t="shared" si="7"/>
        <v>3.0454976303317536E-2</v>
      </c>
      <c r="AI53" s="14">
        <f>VLOOKUP(E53,'Verweis Faktor'!$A:$B,2,FALSE)</f>
        <v>1</v>
      </c>
      <c r="AJ53" s="14"/>
      <c r="AK53" s="14" t="str">
        <f>IF(AL53="Ja","Versandkosten",VLOOKUP(E53,'Verweis Belegart'!$A$2:$B$9,2,FALSE))</f>
        <v>Hardware</v>
      </c>
      <c r="AL53" s="14" t="str">
        <f t="shared" si="8"/>
        <v>Nein</v>
      </c>
      <c r="AM53" s="14" t="str">
        <f t="shared" si="4"/>
        <v>Positiv</v>
      </c>
    </row>
    <row r="54" spans="1:39" ht="17.25" customHeight="1" x14ac:dyDescent="0.35">
      <c r="A54" s="17">
        <v>14570768</v>
      </c>
      <c r="B54" s="2" t="s">
        <v>22</v>
      </c>
      <c r="C54" s="1">
        <v>2025001</v>
      </c>
      <c r="D54" s="1">
        <v>2000012</v>
      </c>
      <c r="E54" s="2" t="s">
        <v>34</v>
      </c>
      <c r="F54" s="2" t="s">
        <v>142</v>
      </c>
      <c r="G54" s="2" t="s">
        <v>66</v>
      </c>
      <c r="H54" s="2" t="s">
        <v>143</v>
      </c>
      <c r="I54" s="2" t="s">
        <v>144</v>
      </c>
      <c r="J54" s="2" t="s">
        <v>103</v>
      </c>
      <c r="K54" s="2" t="s">
        <v>49</v>
      </c>
      <c r="L54" s="2" t="s">
        <v>150</v>
      </c>
      <c r="M54" s="2" t="s">
        <v>151</v>
      </c>
      <c r="N54" s="2" t="s">
        <v>152</v>
      </c>
      <c r="O54" s="3">
        <v>20</v>
      </c>
      <c r="P54" s="3">
        <v>179</v>
      </c>
      <c r="Q54" s="3">
        <v>200</v>
      </c>
      <c r="R54" s="3">
        <v>4000</v>
      </c>
      <c r="S54" s="3">
        <v>21</v>
      </c>
      <c r="T54" s="3">
        <v>420</v>
      </c>
      <c r="U54" s="3">
        <v>10.5</v>
      </c>
      <c r="V54" s="2" t="s">
        <v>145</v>
      </c>
      <c r="W54" s="2" t="s">
        <v>146</v>
      </c>
      <c r="X54" s="2" t="s">
        <v>72</v>
      </c>
      <c r="Y54" s="19" t="str">
        <f>VLOOKUP(G54,'Verweis Kd-Gruppe'!$A$2:$B$8,2,FALSE)</f>
        <v>EXP</v>
      </c>
      <c r="Z54" s="19" t="str">
        <f>VLOOKUP(J54,'Verweis Art-Gruppe'!$A$2:$B$15,2,FALSE)</f>
        <v>Geräte</v>
      </c>
      <c r="AA54" s="19" t="str">
        <f>VLOOKUP(W54,'Verweis Vertreter'!$A$2:$B$24,2,FALSE)</f>
        <v>Muhsin Yortanli</v>
      </c>
      <c r="AB54" s="12">
        <f t="shared" si="0"/>
        <v>20</v>
      </c>
      <c r="AC54" s="12">
        <f t="shared" si="5"/>
        <v>179</v>
      </c>
      <c r="AD54" s="12">
        <f t="shared" si="6"/>
        <v>200</v>
      </c>
      <c r="AE54" s="12">
        <f t="shared" si="1"/>
        <v>4000</v>
      </c>
      <c r="AF54" s="12">
        <f t="shared" si="2"/>
        <v>21</v>
      </c>
      <c r="AG54" s="12">
        <f t="shared" si="3"/>
        <v>420</v>
      </c>
      <c r="AH54" s="9">
        <f t="shared" si="7"/>
        <v>0.105</v>
      </c>
      <c r="AI54" s="14">
        <f>VLOOKUP(E54,'Verweis Faktor'!$A:$B,2,FALSE)</f>
        <v>1</v>
      </c>
      <c r="AJ54" s="14"/>
      <c r="AK54" s="14" t="str">
        <f>IF(AL54="Ja","Versandkosten",VLOOKUP(E54,'Verweis Belegart'!$A$2:$B$9,2,FALSE))</f>
        <v>Hardware</v>
      </c>
      <c r="AL54" s="14" t="str">
        <f t="shared" si="8"/>
        <v>Nein</v>
      </c>
      <c r="AM54" s="14" t="str">
        <f t="shared" si="4"/>
        <v>Positiv</v>
      </c>
    </row>
    <row r="55" spans="1:39" ht="17.25" customHeight="1" x14ac:dyDescent="0.35">
      <c r="A55" s="17">
        <v>14570768</v>
      </c>
      <c r="B55" s="2" t="s">
        <v>22</v>
      </c>
      <c r="C55" s="1">
        <v>2025001</v>
      </c>
      <c r="D55" s="1">
        <v>2000012</v>
      </c>
      <c r="E55" s="2" t="s">
        <v>34</v>
      </c>
      <c r="F55" s="2" t="s">
        <v>142</v>
      </c>
      <c r="G55" s="2" t="s">
        <v>66</v>
      </c>
      <c r="H55" s="2" t="s">
        <v>143</v>
      </c>
      <c r="I55" s="2" t="s">
        <v>144</v>
      </c>
      <c r="J55" s="2" t="s">
        <v>103</v>
      </c>
      <c r="K55" s="2" t="s">
        <v>79</v>
      </c>
      <c r="L55" s="2" t="s">
        <v>153</v>
      </c>
      <c r="M55" s="2" t="s">
        <v>154</v>
      </c>
      <c r="N55" s="2" t="s">
        <v>155</v>
      </c>
      <c r="O55" s="3">
        <v>5</v>
      </c>
      <c r="P55" s="3">
        <v>541</v>
      </c>
      <c r="Q55" s="3">
        <v>569</v>
      </c>
      <c r="R55" s="3">
        <v>2845</v>
      </c>
      <c r="S55" s="3">
        <v>28</v>
      </c>
      <c r="T55" s="3">
        <v>140</v>
      </c>
      <c r="U55" s="3">
        <v>4.92</v>
      </c>
      <c r="V55" s="2" t="s">
        <v>145</v>
      </c>
      <c r="W55" s="2" t="s">
        <v>146</v>
      </c>
      <c r="X55" s="2" t="s">
        <v>72</v>
      </c>
      <c r="Y55" s="19" t="str">
        <f>VLOOKUP(G55,'Verweis Kd-Gruppe'!$A$2:$B$8,2,FALSE)</f>
        <v>EXP</v>
      </c>
      <c r="Z55" s="19" t="str">
        <f>VLOOKUP(J55,'Verweis Art-Gruppe'!$A$2:$B$15,2,FALSE)</f>
        <v>Geräte</v>
      </c>
      <c r="AA55" s="19" t="str">
        <f>VLOOKUP(W55,'Verweis Vertreter'!$A$2:$B$24,2,FALSE)</f>
        <v>Muhsin Yortanli</v>
      </c>
      <c r="AB55" s="12">
        <f t="shared" si="0"/>
        <v>5</v>
      </c>
      <c r="AC55" s="12">
        <f t="shared" si="5"/>
        <v>541</v>
      </c>
      <c r="AD55" s="12">
        <f t="shared" si="6"/>
        <v>569</v>
      </c>
      <c r="AE55" s="12">
        <f t="shared" si="1"/>
        <v>2845</v>
      </c>
      <c r="AF55" s="12">
        <f t="shared" si="2"/>
        <v>28</v>
      </c>
      <c r="AG55" s="12">
        <f t="shared" si="3"/>
        <v>140</v>
      </c>
      <c r="AH55" s="9">
        <f t="shared" si="7"/>
        <v>4.9209138840070298E-2</v>
      </c>
      <c r="AI55" s="14">
        <f>VLOOKUP(E55,'Verweis Faktor'!$A:$B,2,FALSE)</f>
        <v>1</v>
      </c>
      <c r="AJ55" s="14"/>
      <c r="AK55" s="14" t="str">
        <f>IF(AL55="Ja","Versandkosten",VLOOKUP(E55,'Verweis Belegart'!$A$2:$B$9,2,FALSE))</f>
        <v>Hardware</v>
      </c>
      <c r="AL55" s="14" t="str">
        <f t="shared" si="8"/>
        <v>Nein</v>
      </c>
      <c r="AM55" s="14" t="str">
        <f t="shared" si="4"/>
        <v>Positiv</v>
      </c>
    </row>
    <row r="56" spans="1:39" ht="17.25" customHeight="1" x14ac:dyDescent="0.35">
      <c r="A56" s="17">
        <v>14570768</v>
      </c>
      <c r="B56" s="2" t="s">
        <v>22</v>
      </c>
      <c r="C56" s="1">
        <v>2025001</v>
      </c>
      <c r="D56" s="1">
        <v>2000012</v>
      </c>
      <c r="E56" s="2" t="s">
        <v>34</v>
      </c>
      <c r="F56" s="2" t="s">
        <v>142</v>
      </c>
      <c r="G56" s="2" t="s">
        <v>66</v>
      </c>
      <c r="H56" s="2" t="s">
        <v>143</v>
      </c>
      <c r="I56" s="2" t="s">
        <v>144</v>
      </c>
      <c r="J56" s="2" t="s">
        <v>103</v>
      </c>
      <c r="K56" s="2" t="s">
        <v>83</v>
      </c>
      <c r="L56" s="2" t="s">
        <v>92</v>
      </c>
      <c r="M56" s="2" t="s">
        <v>93</v>
      </c>
      <c r="N56" s="2" t="s">
        <v>94</v>
      </c>
      <c r="O56" s="3">
        <v>10</v>
      </c>
      <c r="P56" s="3">
        <v>332</v>
      </c>
      <c r="Q56" s="3">
        <v>355</v>
      </c>
      <c r="R56" s="3">
        <v>3550</v>
      </c>
      <c r="S56" s="3">
        <v>23</v>
      </c>
      <c r="T56" s="3">
        <v>230</v>
      </c>
      <c r="U56" s="3">
        <v>6.47</v>
      </c>
      <c r="V56" s="2" t="s">
        <v>145</v>
      </c>
      <c r="W56" s="2" t="s">
        <v>146</v>
      </c>
      <c r="X56" s="2" t="s">
        <v>72</v>
      </c>
      <c r="Y56" s="19" t="str">
        <f>VLOOKUP(G56,'Verweis Kd-Gruppe'!$A$2:$B$8,2,FALSE)</f>
        <v>EXP</v>
      </c>
      <c r="Z56" s="19" t="str">
        <f>VLOOKUP(J56,'Verweis Art-Gruppe'!$A$2:$B$15,2,FALSE)</f>
        <v>Geräte</v>
      </c>
      <c r="AA56" s="19" t="str">
        <f>VLOOKUP(W56,'Verweis Vertreter'!$A$2:$B$24,2,FALSE)</f>
        <v>Muhsin Yortanli</v>
      </c>
      <c r="AB56" s="12">
        <f t="shared" si="0"/>
        <v>10</v>
      </c>
      <c r="AC56" s="12">
        <f t="shared" si="5"/>
        <v>332</v>
      </c>
      <c r="AD56" s="12">
        <f t="shared" si="6"/>
        <v>355</v>
      </c>
      <c r="AE56" s="12">
        <f t="shared" si="1"/>
        <v>3550</v>
      </c>
      <c r="AF56" s="12">
        <f t="shared" si="2"/>
        <v>23</v>
      </c>
      <c r="AG56" s="12">
        <f t="shared" si="3"/>
        <v>230</v>
      </c>
      <c r="AH56" s="9">
        <f t="shared" si="7"/>
        <v>6.4788732394366194E-2</v>
      </c>
      <c r="AI56" s="14">
        <f>VLOOKUP(E56,'Verweis Faktor'!$A:$B,2,FALSE)</f>
        <v>1</v>
      </c>
      <c r="AJ56" s="14"/>
      <c r="AK56" s="14" t="str">
        <f>IF(AL56="Ja","Versandkosten",VLOOKUP(E56,'Verweis Belegart'!$A$2:$B$9,2,FALSE))</f>
        <v>Hardware</v>
      </c>
      <c r="AL56" s="14" t="str">
        <f t="shared" si="8"/>
        <v>Nein</v>
      </c>
      <c r="AM56" s="14" t="str">
        <f t="shared" si="4"/>
        <v>Positiv</v>
      </c>
    </row>
    <row r="57" spans="1:39" ht="17.25" customHeight="1" x14ac:dyDescent="0.35">
      <c r="A57" s="17">
        <v>14570768</v>
      </c>
      <c r="B57" s="2" t="s">
        <v>22</v>
      </c>
      <c r="C57" s="1">
        <v>2025001</v>
      </c>
      <c r="D57" s="1">
        <v>2000012</v>
      </c>
      <c r="E57" s="2" t="s">
        <v>34</v>
      </c>
      <c r="F57" s="2" t="s">
        <v>142</v>
      </c>
      <c r="G57" s="2" t="s">
        <v>66</v>
      </c>
      <c r="H57" s="2" t="s">
        <v>143</v>
      </c>
      <c r="I57" s="2" t="s">
        <v>144</v>
      </c>
      <c r="J57" s="2" t="s">
        <v>103</v>
      </c>
      <c r="K57" s="2" t="s">
        <v>87</v>
      </c>
      <c r="L57" s="2" t="s">
        <v>156</v>
      </c>
      <c r="M57" s="2" t="s">
        <v>157</v>
      </c>
      <c r="N57" s="2" t="s">
        <v>158</v>
      </c>
      <c r="O57" s="3">
        <v>10</v>
      </c>
      <c r="P57" s="3">
        <v>55</v>
      </c>
      <c r="Q57" s="3">
        <v>58</v>
      </c>
      <c r="R57" s="3">
        <v>580</v>
      </c>
      <c r="S57" s="3">
        <v>3</v>
      </c>
      <c r="T57" s="3">
        <v>30</v>
      </c>
      <c r="U57" s="3">
        <v>5.17</v>
      </c>
      <c r="V57" s="2" t="s">
        <v>145</v>
      </c>
      <c r="W57" s="2" t="s">
        <v>146</v>
      </c>
      <c r="X57" s="2" t="s">
        <v>72</v>
      </c>
      <c r="Y57" s="19" t="str">
        <f>VLOOKUP(G57,'Verweis Kd-Gruppe'!$A$2:$B$8,2,FALSE)</f>
        <v>EXP</v>
      </c>
      <c r="Z57" s="19" t="str">
        <f>VLOOKUP(J57,'Verweis Art-Gruppe'!$A$2:$B$15,2,FALSE)</f>
        <v>Geräte</v>
      </c>
      <c r="AA57" s="19" t="str">
        <f>VLOOKUP(W57,'Verweis Vertreter'!$A$2:$B$24,2,FALSE)</f>
        <v>Muhsin Yortanli</v>
      </c>
      <c r="AB57" s="12">
        <f t="shared" si="0"/>
        <v>10</v>
      </c>
      <c r="AC57" s="12">
        <f t="shared" si="5"/>
        <v>55</v>
      </c>
      <c r="AD57" s="12">
        <f t="shared" si="6"/>
        <v>58</v>
      </c>
      <c r="AE57" s="12">
        <f t="shared" si="1"/>
        <v>580</v>
      </c>
      <c r="AF57" s="12">
        <f t="shared" si="2"/>
        <v>3</v>
      </c>
      <c r="AG57" s="12">
        <f t="shared" si="3"/>
        <v>30</v>
      </c>
      <c r="AH57" s="9">
        <f t="shared" si="7"/>
        <v>5.1724137931034482E-2</v>
      </c>
      <c r="AI57" s="14">
        <f>VLOOKUP(E57,'Verweis Faktor'!$A:$B,2,FALSE)</f>
        <v>1</v>
      </c>
      <c r="AJ57" s="14"/>
      <c r="AK57" s="14" t="str">
        <f>IF(AL57="Ja","Versandkosten",VLOOKUP(E57,'Verweis Belegart'!$A$2:$B$9,2,FALSE))</f>
        <v>Hardware</v>
      </c>
      <c r="AL57" s="14" t="str">
        <f t="shared" si="8"/>
        <v>Nein</v>
      </c>
      <c r="AM57" s="14" t="str">
        <f t="shared" si="4"/>
        <v>Positiv</v>
      </c>
    </row>
    <row r="58" spans="1:39" ht="17.25" customHeight="1" x14ac:dyDescent="0.35">
      <c r="A58" s="17">
        <v>14570768</v>
      </c>
      <c r="B58" s="2" t="s">
        <v>22</v>
      </c>
      <c r="C58" s="1">
        <v>2025001</v>
      </c>
      <c r="D58" s="1">
        <v>2000012</v>
      </c>
      <c r="E58" s="2" t="s">
        <v>34</v>
      </c>
      <c r="F58" s="2" t="s">
        <v>142</v>
      </c>
      <c r="G58" s="2" t="s">
        <v>66</v>
      </c>
      <c r="H58" s="2" t="s">
        <v>143</v>
      </c>
      <c r="I58" s="2" t="s">
        <v>144</v>
      </c>
      <c r="J58" s="2" t="s">
        <v>103</v>
      </c>
      <c r="K58" s="2" t="s">
        <v>91</v>
      </c>
      <c r="L58" s="2" t="s">
        <v>159</v>
      </c>
      <c r="M58" s="2" t="s">
        <v>160</v>
      </c>
      <c r="N58" s="2" t="s">
        <v>161</v>
      </c>
      <c r="O58" s="3">
        <v>5</v>
      </c>
      <c r="P58" s="3">
        <v>177</v>
      </c>
      <c r="Q58" s="3">
        <v>189</v>
      </c>
      <c r="R58" s="3">
        <v>945</v>
      </c>
      <c r="S58" s="3">
        <v>12</v>
      </c>
      <c r="T58" s="3">
        <v>60</v>
      </c>
      <c r="U58" s="3">
        <v>6.34</v>
      </c>
      <c r="V58" s="2" t="s">
        <v>145</v>
      </c>
      <c r="W58" s="2" t="s">
        <v>146</v>
      </c>
      <c r="X58" s="2" t="s">
        <v>72</v>
      </c>
      <c r="Y58" s="19" t="str">
        <f>VLOOKUP(G58,'Verweis Kd-Gruppe'!$A$2:$B$8,2,FALSE)</f>
        <v>EXP</v>
      </c>
      <c r="Z58" s="19" t="str">
        <f>VLOOKUP(J58,'Verweis Art-Gruppe'!$A$2:$B$15,2,FALSE)</f>
        <v>Geräte</v>
      </c>
      <c r="AA58" s="19" t="str">
        <f>VLOOKUP(W58,'Verweis Vertreter'!$A$2:$B$24,2,FALSE)</f>
        <v>Muhsin Yortanli</v>
      </c>
      <c r="AB58" s="12">
        <f t="shared" si="0"/>
        <v>5</v>
      </c>
      <c r="AC58" s="12">
        <f t="shared" si="5"/>
        <v>177</v>
      </c>
      <c r="AD58" s="12">
        <f t="shared" si="6"/>
        <v>189</v>
      </c>
      <c r="AE58" s="12">
        <f t="shared" si="1"/>
        <v>945</v>
      </c>
      <c r="AF58" s="12">
        <f t="shared" si="2"/>
        <v>12</v>
      </c>
      <c r="AG58" s="12">
        <f t="shared" si="3"/>
        <v>60</v>
      </c>
      <c r="AH58" s="9">
        <f t="shared" si="7"/>
        <v>6.3492063492063489E-2</v>
      </c>
      <c r="AI58" s="14">
        <f>VLOOKUP(E58,'Verweis Faktor'!$A:$B,2,FALSE)</f>
        <v>1</v>
      </c>
      <c r="AJ58" s="14"/>
      <c r="AK58" s="14" t="str">
        <f>IF(AL58="Ja","Versandkosten",VLOOKUP(E58,'Verweis Belegart'!$A$2:$B$9,2,FALSE))</f>
        <v>Hardware</v>
      </c>
      <c r="AL58" s="14" t="str">
        <f t="shared" si="8"/>
        <v>Nein</v>
      </c>
      <c r="AM58" s="14" t="str">
        <f t="shared" si="4"/>
        <v>Positiv</v>
      </c>
    </row>
    <row r="59" spans="1:39" ht="17.25" customHeight="1" x14ac:dyDescent="0.35">
      <c r="A59" s="17">
        <v>14570768</v>
      </c>
      <c r="B59" s="2" t="s">
        <v>22</v>
      </c>
      <c r="C59" s="1">
        <v>2025001</v>
      </c>
      <c r="D59" s="1">
        <v>2000012</v>
      </c>
      <c r="E59" s="2" t="s">
        <v>34</v>
      </c>
      <c r="F59" s="2" t="s">
        <v>142</v>
      </c>
      <c r="G59" s="2" t="s">
        <v>66</v>
      </c>
      <c r="H59" s="2" t="s">
        <v>143</v>
      </c>
      <c r="I59" s="2" t="s">
        <v>144</v>
      </c>
      <c r="J59" s="2" t="s">
        <v>103</v>
      </c>
      <c r="K59" s="2" t="s">
        <v>95</v>
      </c>
      <c r="L59" s="2" t="s">
        <v>162</v>
      </c>
      <c r="M59" s="2" t="s">
        <v>163</v>
      </c>
      <c r="N59" s="2" t="s">
        <v>164</v>
      </c>
      <c r="O59" s="3">
        <v>10</v>
      </c>
      <c r="P59" s="3">
        <v>269.95</v>
      </c>
      <c r="Q59" s="3">
        <v>279</v>
      </c>
      <c r="R59" s="3">
        <v>2790</v>
      </c>
      <c r="S59" s="3">
        <v>9.0500000000000007</v>
      </c>
      <c r="T59" s="3">
        <v>90.5</v>
      </c>
      <c r="U59" s="3">
        <v>3.24</v>
      </c>
      <c r="V59" s="2" t="s">
        <v>145</v>
      </c>
      <c r="W59" s="2" t="s">
        <v>146</v>
      </c>
      <c r="X59" s="2" t="s">
        <v>72</v>
      </c>
      <c r="Y59" s="19" t="str">
        <f>VLOOKUP(G59,'Verweis Kd-Gruppe'!$A$2:$B$8,2,FALSE)</f>
        <v>EXP</v>
      </c>
      <c r="Z59" s="19" t="str">
        <f>VLOOKUP(J59,'Verweis Art-Gruppe'!$A$2:$B$15,2,FALSE)</f>
        <v>Geräte</v>
      </c>
      <c r="AA59" s="19" t="str">
        <f>VLOOKUP(W59,'Verweis Vertreter'!$A$2:$B$24,2,FALSE)</f>
        <v>Muhsin Yortanli</v>
      </c>
      <c r="AB59" s="12">
        <f t="shared" si="0"/>
        <v>10</v>
      </c>
      <c r="AC59" s="12">
        <f t="shared" si="5"/>
        <v>269.95</v>
      </c>
      <c r="AD59" s="12">
        <f t="shared" si="6"/>
        <v>279</v>
      </c>
      <c r="AE59" s="12">
        <f t="shared" si="1"/>
        <v>2790</v>
      </c>
      <c r="AF59" s="12">
        <f t="shared" si="2"/>
        <v>9.0500000000000007</v>
      </c>
      <c r="AG59" s="12">
        <f t="shared" si="3"/>
        <v>90.5</v>
      </c>
      <c r="AH59" s="9">
        <f t="shared" si="7"/>
        <v>3.243727598566308E-2</v>
      </c>
      <c r="AI59" s="14">
        <f>VLOOKUP(E59,'Verweis Faktor'!$A:$B,2,FALSE)</f>
        <v>1</v>
      </c>
      <c r="AJ59" s="14"/>
      <c r="AK59" s="14" t="str">
        <f>IF(AL59="Ja","Versandkosten",VLOOKUP(E59,'Verweis Belegart'!$A$2:$B$9,2,FALSE))</f>
        <v>Hardware</v>
      </c>
      <c r="AL59" s="14" t="str">
        <f t="shared" si="8"/>
        <v>Nein</v>
      </c>
      <c r="AM59" s="14" t="str">
        <f t="shared" si="4"/>
        <v>Positiv</v>
      </c>
    </row>
    <row r="60" spans="1:39" ht="17.25" customHeight="1" x14ac:dyDescent="0.35">
      <c r="A60" s="17">
        <v>14570768</v>
      </c>
      <c r="B60" s="2" t="s">
        <v>22</v>
      </c>
      <c r="C60" s="1">
        <v>2025001</v>
      </c>
      <c r="D60" s="1">
        <v>2000012</v>
      </c>
      <c r="E60" s="2" t="s">
        <v>34</v>
      </c>
      <c r="F60" s="2" t="s">
        <v>142</v>
      </c>
      <c r="G60" s="2" t="s">
        <v>66</v>
      </c>
      <c r="H60" s="2" t="s">
        <v>143</v>
      </c>
      <c r="I60" s="2" t="s">
        <v>144</v>
      </c>
      <c r="J60" s="2" t="s">
        <v>103</v>
      </c>
      <c r="K60" s="2" t="s">
        <v>99</v>
      </c>
      <c r="L60" s="2" t="s">
        <v>165</v>
      </c>
      <c r="M60" s="2" t="s">
        <v>166</v>
      </c>
      <c r="N60" s="2" t="s">
        <v>161</v>
      </c>
      <c r="O60" s="3">
        <v>5</v>
      </c>
      <c r="P60" s="3">
        <v>177</v>
      </c>
      <c r="Q60" s="3">
        <v>189</v>
      </c>
      <c r="R60" s="3">
        <v>945</v>
      </c>
      <c r="S60" s="3">
        <v>12</v>
      </c>
      <c r="T60" s="3">
        <v>60</v>
      </c>
      <c r="U60" s="3">
        <v>6.34</v>
      </c>
      <c r="V60" s="2" t="s">
        <v>145</v>
      </c>
      <c r="W60" s="2" t="s">
        <v>146</v>
      </c>
      <c r="X60" s="2" t="s">
        <v>72</v>
      </c>
      <c r="Y60" s="19" t="str">
        <f>VLOOKUP(G60,'Verweis Kd-Gruppe'!$A$2:$B$8,2,FALSE)</f>
        <v>EXP</v>
      </c>
      <c r="Z60" s="19" t="str">
        <f>VLOOKUP(J60,'Verweis Art-Gruppe'!$A$2:$B$15,2,FALSE)</f>
        <v>Geräte</v>
      </c>
      <c r="AA60" s="19" t="str">
        <f>VLOOKUP(W60,'Verweis Vertreter'!$A$2:$B$24,2,FALSE)</f>
        <v>Muhsin Yortanli</v>
      </c>
      <c r="AB60" s="12">
        <f t="shared" si="0"/>
        <v>5</v>
      </c>
      <c r="AC60" s="12">
        <f t="shared" si="5"/>
        <v>177</v>
      </c>
      <c r="AD60" s="12">
        <f t="shared" si="6"/>
        <v>189</v>
      </c>
      <c r="AE60" s="12">
        <f t="shared" si="1"/>
        <v>945</v>
      </c>
      <c r="AF60" s="12">
        <f t="shared" si="2"/>
        <v>12</v>
      </c>
      <c r="AG60" s="12">
        <f t="shared" si="3"/>
        <v>60</v>
      </c>
      <c r="AH60" s="9">
        <f t="shared" si="7"/>
        <v>6.3492063492063489E-2</v>
      </c>
      <c r="AI60" s="14">
        <f>VLOOKUP(E60,'Verweis Faktor'!$A:$B,2,FALSE)</f>
        <v>1</v>
      </c>
      <c r="AJ60" s="14"/>
      <c r="AK60" s="14" t="str">
        <f>IF(AL60="Ja","Versandkosten",VLOOKUP(E60,'Verweis Belegart'!$A$2:$B$9,2,FALSE))</f>
        <v>Hardware</v>
      </c>
      <c r="AL60" s="14" t="str">
        <f t="shared" si="8"/>
        <v>Nein</v>
      </c>
      <c r="AM60" s="14" t="str">
        <f t="shared" si="4"/>
        <v>Positiv</v>
      </c>
    </row>
    <row r="61" spans="1:39" ht="17.25" customHeight="1" x14ac:dyDescent="0.35">
      <c r="A61" s="17">
        <v>14567929</v>
      </c>
      <c r="B61" s="2" t="s">
        <v>22</v>
      </c>
      <c r="C61" s="1">
        <v>2025001</v>
      </c>
      <c r="D61" s="1">
        <v>2000013</v>
      </c>
      <c r="E61" s="2" t="s">
        <v>34</v>
      </c>
      <c r="F61" s="2" t="s">
        <v>142</v>
      </c>
      <c r="G61" s="2" t="s">
        <v>66</v>
      </c>
      <c r="H61" s="2" t="s">
        <v>143</v>
      </c>
      <c r="I61" s="2" t="s">
        <v>144</v>
      </c>
      <c r="J61" s="2" t="s">
        <v>103</v>
      </c>
      <c r="K61" s="2" t="s">
        <v>28</v>
      </c>
      <c r="L61" s="2" t="s">
        <v>167</v>
      </c>
      <c r="M61" s="2" t="s">
        <v>168</v>
      </c>
      <c r="N61" s="2" t="s">
        <v>169</v>
      </c>
      <c r="O61" s="3">
        <v>30</v>
      </c>
      <c r="P61" s="3">
        <v>830</v>
      </c>
      <c r="Q61" s="3">
        <v>835</v>
      </c>
      <c r="R61" s="3">
        <v>25050</v>
      </c>
      <c r="S61" s="3">
        <v>5</v>
      </c>
      <c r="T61" s="3">
        <v>150</v>
      </c>
      <c r="U61" s="3">
        <v>0.59</v>
      </c>
      <c r="V61" s="2" t="s">
        <v>145</v>
      </c>
      <c r="W61" s="2" t="s">
        <v>146</v>
      </c>
      <c r="X61" s="2" t="s">
        <v>72</v>
      </c>
      <c r="Y61" s="19" t="str">
        <f>VLOOKUP(G61,'Verweis Kd-Gruppe'!$A$2:$B$8,2,FALSE)</f>
        <v>EXP</v>
      </c>
      <c r="Z61" s="19" t="str">
        <f>VLOOKUP(J61,'Verweis Art-Gruppe'!$A$2:$B$15,2,FALSE)</f>
        <v>Geräte</v>
      </c>
      <c r="AA61" s="19" t="str">
        <f>VLOOKUP(W61,'Verweis Vertreter'!$A$2:$B$24,2,FALSE)</f>
        <v>Muhsin Yortanli</v>
      </c>
      <c r="AB61" s="12">
        <f t="shared" si="0"/>
        <v>30</v>
      </c>
      <c r="AC61" s="12">
        <f t="shared" si="5"/>
        <v>830</v>
      </c>
      <c r="AD61" s="12">
        <f t="shared" si="6"/>
        <v>835</v>
      </c>
      <c r="AE61" s="12">
        <f t="shared" si="1"/>
        <v>25050</v>
      </c>
      <c r="AF61" s="12">
        <f t="shared" si="2"/>
        <v>5</v>
      </c>
      <c r="AG61" s="12">
        <f t="shared" si="3"/>
        <v>150</v>
      </c>
      <c r="AH61" s="9">
        <f t="shared" si="7"/>
        <v>5.9880239520958087E-3</v>
      </c>
      <c r="AI61" s="14">
        <f>VLOOKUP(E61,'Verweis Faktor'!$A:$B,2,FALSE)</f>
        <v>1</v>
      </c>
      <c r="AJ61" s="14"/>
      <c r="AK61" s="14" t="str">
        <f>IF(AL61="Ja","Versandkosten",VLOOKUP(E61,'Verweis Belegart'!$A$2:$B$9,2,FALSE))</f>
        <v>Hardware</v>
      </c>
      <c r="AL61" s="14" t="str">
        <f t="shared" si="8"/>
        <v>Nein</v>
      </c>
      <c r="AM61" s="14" t="str">
        <f t="shared" si="4"/>
        <v>Positiv</v>
      </c>
    </row>
    <row r="62" spans="1:39" ht="17.25" customHeight="1" x14ac:dyDescent="0.35">
      <c r="A62" s="17">
        <v>14567929</v>
      </c>
      <c r="B62" s="2" t="s">
        <v>22</v>
      </c>
      <c r="C62" s="1">
        <v>2025001</v>
      </c>
      <c r="D62" s="1">
        <v>2000013</v>
      </c>
      <c r="E62" s="2" t="s">
        <v>34</v>
      </c>
      <c r="F62" s="2" t="s">
        <v>142</v>
      </c>
      <c r="G62" s="2" t="s">
        <v>66</v>
      </c>
      <c r="H62" s="2" t="s">
        <v>143</v>
      </c>
      <c r="I62" s="2" t="s">
        <v>144</v>
      </c>
      <c r="J62" s="2" t="s">
        <v>103</v>
      </c>
      <c r="K62" s="2" t="s">
        <v>45</v>
      </c>
      <c r="L62" s="2" t="s">
        <v>170</v>
      </c>
      <c r="M62" s="2" t="s">
        <v>171</v>
      </c>
      <c r="N62" s="2" t="s">
        <v>172</v>
      </c>
      <c r="O62" s="3">
        <v>18</v>
      </c>
      <c r="P62" s="3">
        <v>860</v>
      </c>
      <c r="Q62" s="3">
        <v>890</v>
      </c>
      <c r="R62" s="3">
        <v>16020</v>
      </c>
      <c r="S62" s="3">
        <v>30</v>
      </c>
      <c r="T62" s="3">
        <v>540</v>
      </c>
      <c r="U62" s="3">
        <v>3.37</v>
      </c>
      <c r="V62" s="2" t="s">
        <v>145</v>
      </c>
      <c r="W62" s="2" t="s">
        <v>146</v>
      </c>
      <c r="X62" s="2" t="s">
        <v>72</v>
      </c>
      <c r="Y62" s="19" t="str">
        <f>VLOOKUP(G62,'Verweis Kd-Gruppe'!$A$2:$B$8,2,FALSE)</f>
        <v>EXP</v>
      </c>
      <c r="Z62" s="19" t="str">
        <f>VLOOKUP(J62,'Verweis Art-Gruppe'!$A$2:$B$15,2,FALSE)</f>
        <v>Geräte</v>
      </c>
      <c r="AA62" s="19" t="str">
        <f>VLOOKUP(W62,'Verweis Vertreter'!$A$2:$B$24,2,FALSE)</f>
        <v>Muhsin Yortanli</v>
      </c>
      <c r="AB62" s="12">
        <f t="shared" si="0"/>
        <v>18</v>
      </c>
      <c r="AC62" s="12">
        <f t="shared" si="5"/>
        <v>860</v>
      </c>
      <c r="AD62" s="12">
        <f t="shared" si="6"/>
        <v>890</v>
      </c>
      <c r="AE62" s="12">
        <f t="shared" si="1"/>
        <v>16020</v>
      </c>
      <c r="AF62" s="12">
        <f t="shared" si="2"/>
        <v>30</v>
      </c>
      <c r="AG62" s="12">
        <f t="shared" si="3"/>
        <v>540</v>
      </c>
      <c r="AH62" s="9">
        <f t="shared" si="7"/>
        <v>3.3707865168539325E-2</v>
      </c>
      <c r="AI62" s="14">
        <f>VLOOKUP(E62,'Verweis Faktor'!$A:$B,2,FALSE)</f>
        <v>1</v>
      </c>
      <c r="AJ62" s="14"/>
      <c r="AK62" s="14" t="str">
        <f>IF(AL62="Ja","Versandkosten",VLOOKUP(E62,'Verweis Belegart'!$A$2:$B$9,2,FALSE))</f>
        <v>Hardware</v>
      </c>
      <c r="AL62" s="14" t="str">
        <f t="shared" si="8"/>
        <v>Nein</v>
      </c>
      <c r="AM62" s="14" t="str">
        <f t="shared" si="4"/>
        <v>Positiv</v>
      </c>
    </row>
    <row r="63" spans="1:39" ht="17.25" customHeight="1" x14ac:dyDescent="0.35">
      <c r="A63" s="17">
        <v>14567929</v>
      </c>
      <c r="B63" s="2" t="s">
        <v>22</v>
      </c>
      <c r="C63" s="1">
        <v>2025001</v>
      </c>
      <c r="D63" s="1">
        <v>2000013</v>
      </c>
      <c r="E63" s="2" t="s">
        <v>34</v>
      </c>
      <c r="F63" s="2" t="s">
        <v>142</v>
      </c>
      <c r="G63" s="2" t="s">
        <v>66</v>
      </c>
      <c r="H63" s="2" t="s">
        <v>143</v>
      </c>
      <c r="I63" s="2" t="s">
        <v>144</v>
      </c>
      <c r="J63" s="2" t="s">
        <v>103</v>
      </c>
      <c r="K63" s="2" t="s">
        <v>49</v>
      </c>
      <c r="L63" s="2" t="s">
        <v>173</v>
      </c>
      <c r="M63" s="2" t="s">
        <v>174</v>
      </c>
      <c r="N63" s="2" t="s">
        <v>169</v>
      </c>
      <c r="O63" s="3">
        <v>12</v>
      </c>
      <c r="P63" s="3">
        <v>830</v>
      </c>
      <c r="Q63" s="3">
        <v>845</v>
      </c>
      <c r="R63" s="3">
        <v>10140</v>
      </c>
      <c r="S63" s="3">
        <v>15</v>
      </c>
      <c r="T63" s="3">
        <v>180</v>
      </c>
      <c r="U63" s="3">
        <v>1.77</v>
      </c>
      <c r="V63" s="2" t="s">
        <v>145</v>
      </c>
      <c r="W63" s="2" t="s">
        <v>146</v>
      </c>
      <c r="X63" s="2" t="s">
        <v>72</v>
      </c>
      <c r="Y63" s="19" t="str">
        <f>VLOOKUP(G63,'Verweis Kd-Gruppe'!$A$2:$B$8,2,FALSE)</f>
        <v>EXP</v>
      </c>
      <c r="Z63" s="19" t="str">
        <f>VLOOKUP(J63,'Verweis Art-Gruppe'!$A$2:$B$15,2,FALSE)</f>
        <v>Geräte</v>
      </c>
      <c r="AA63" s="19" t="str">
        <f>VLOOKUP(W63,'Verweis Vertreter'!$A$2:$B$24,2,FALSE)</f>
        <v>Muhsin Yortanli</v>
      </c>
      <c r="AB63" s="12">
        <f t="shared" si="0"/>
        <v>12</v>
      </c>
      <c r="AC63" s="12">
        <f t="shared" si="5"/>
        <v>830</v>
      </c>
      <c r="AD63" s="12">
        <f t="shared" si="6"/>
        <v>845</v>
      </c>
      <c r="AE63" s="12">
        <f t="shared" si="1"/>
        <v>10140</v>
      </c>
      <c r="AF63" s="12">
        <f t="shared" si="2"/>
        <v>15</v>
      </c>
      <c r="AG63" s="12">
        <f t="shared" si="3"/>
        <v>180</v>
      </c>
      <c r="AH63" s="9">
        <f t="shared" si="7"/>
        <v>1.7751479289940829E-2</v>
      </c>
      <c r="AI63" s="14">
        <f>VLOOKUP(E63,'Verweis Faktor'!$A:$B,2,FALSE)</f>
        <v>1</v>
      </c>
      <c r="AJ63" s="14"/>
      <c r="AK63" s="14" t="str">
        <f>IF(AL63="Ja","Versandkosten",VLOOKUP(E63,'Verweis Belegart'!$A$2:$B$9,2,FALSE))</f>
        <v>Hardware</v>
      </c>
      <c r="AL63" s="14" t="str">
        <f t="shared" si="8"/>
        <v>Nein</v>
      </c>
      <c r="AM63" s="14" t="str">
        <f t="shared" si="4"/>
        <v>Positiv</v>
      </c>
    </row>
    <row r="64" spans="1:39" ht="17.25" customHeight="1" x14ac:dyDescent="0.35">
      <c r="A64" s="17">
        <v>14567929</v>
      </c>
      <c r="B64" s="2" t="s">
        <v>22</v>
      </c>
      <c r="C64" s="1">
        <v>2025001</v>
      </c>
      <c r="D64" s="1">
        <v>2000013</v>
      </c>
      <c r="E64" s="2" t="s">
        <v>34</v>
      </c>
      <c r="F64" s="2" t="s">
        <v>142</v>
      </c>
      <c r="G64" s="2" t="s">
        <v>66</v>
      </c>
      <c r="H64" s="2" t="s">
        <v>143</v>
      </c>
      <c r="I64" s="2" t="s">
        <v>144</v>
      </c>
      <c r="J64" s="2" t="s">
        <v>103</v>
      </c>
      <c r="K64" s="2" t="s">
        <v>79</v>
      </c>
      <c r="L64" s="2" t="s">
        <v>175</v>
      </c>
      <c r="M64" s="2" t="s">
        <v>176</v>
      </c>
      <c r="N64" s="2" t="s">
        <v>177</v>
      </c>
      <c r="O64" s="3">
        <v>7</v>
      </c>
      <c r="P64" s="3">
        <v>730</v>
      </c>
      <c r="Q64" s="3">
        <v>775</v>
      </c>
      <c r="R64" s="3">
        <v>5425</v>
      </c>
      <c r="S64" s="3">
        <v>45</v>
      </c>
      <c r="T64" s="3">
        <v>315</v>
      </c>
      <c r="U64" s="3">
        <v>5.8</v>
      </c>
      <c r="V64" s="2" t="s">
        <v>145</v>
      </c>
      <c r="W64" s="2" t="s">
        <v>146</v>
      </c>
      <c r="X64" s="2" t="s">
        <v>72</v>
      </c>
      <c r="Y64" s="19" t="str">
        <f>VLOOKUP(G64,'Verweis Kd-Gruppe'!$A$2:$B$8,2,FALSE)</f>
        <v>EXP</v>
      </c>
      <c r="Z64" s="19" t="str">
        <f>VLOOKUP(J64,'Verweis Art-Gruppe'!$A$2:$B$15,2,FALSE)</f>
        <v>Geräte</v>
      </c>
      <c r="AA64" s="19" t="str">
        <f>VLOOKUP(W64,'Verweis Vertreter'!$A$2:$B$24,2,FALSE)</f>
        <v>Muhsin Yortanli</v>
      </c>
      <c r="AB64" s="12">
        <f t="shared" si="0"/>
        <v>7</v>
      </c>
      <c r="AC64" s="12">
        <f t="shared" si="5"/>
        <v>730</v>
      </c>
      <c r="AD64" s="12">
        <f t="shared" si="6"/>
        <v>775</v>
      </c>
      <c r="AE64" s="12">
        <f t="shared" si="1"/>
        <v>5425</v>
      </c>
      <c r="AF64" s="12">
        <f t="shared" si="2"/>
        <v>45</v>
      </c>
      <c r="AG64" s="12">
        <f t="shared" si="3"/>
        <v>315</v>
      </c>
      <c r="AH64" s="9">
        <f t="shared" si="7"/>
        <v>5.8064516129032261E-2</v>
      </c>
      <c r="AI64" s="14">
        <f>VLOOKUP(E64,'Verweis Faktor'!$A:$B,2,FALSE)</f>
        <v>1</v>
      </c>
      <c r="AJ64" s="14"/>
      <c r="AK64" s="14" t="str">
        <f>IF(AL64="Ja","Versandkosten",VLOOKUP(E64,'Verweis Belegart'!$A$2:$B$9,2,FALSE))</f>
        <v>Hardware</v>
      </c>
      <c r="AL64" s="14" t="str">
        <f t="shared" si="8"/>
        <v>Nein</v>
      </c>
      <c r="AM64" s="14" t="str">
        <f t="shared" si="4"/>
        <v>Positiv</v>
      </c>
    </row>
    <row r="65" spans="1:39" ht="17.25" customHeight="1" x14ac:dyDescent="0.35">
      <c r="A65" s="17">
        <v>14567929</v>
      </c>
      <c r="B65" s="2" t="s">
        <v>22</v>
      </c>
      <c r="C65" s="1">
        <v>2025001</v>
      </c>
      <c r="D65" s="1">
        <v>2000013</v>
      </c>
      <c r="E65" s="2" t="s">
        <v>34</v>
      </c>
      <c r="F65" s="2" t="s">
        <v>142</v>
      </c>
      <c r="G65" s="2" t="s">
        <v>66</v>
      </c>
      <c r="H65" s="2" t="s">
        <v>143</v>
      </c>
      <c r="I65" s="2" t="s">
        <v>144</v>
      </c>
      <c r="J65" s="2" t="s">
        <v>103</v>
      </c>
      <c r="K65" s="2" t="s">
        <v>83</v>
      </c>
      <c r="L65" s="2" t="s">
        <v>178</v>
      </c>
      <c r="M65" s="2" t="s">
        <v>179</v>
      </c>
      <c r="N65" s="2" t="s">
        <v>169</v>
      </c>
      <c r="O65" s="3">
        <v>20</v>
      </c>
      <c r="P65" s="3">
        <v>830</v>
      </c>
      <c r="Q65" s="3">
        <v>845</v>
      </c>
      <c r="R65" s="3">
        <v>16900</v>
      </c>
      <c r="S65" s="3">
        <v>15</v>
      </c>
      <c r="T65" s="3">
        <v>300</v>
      </c>
      <c r="U65" s="3">
        <v>1.77</v>
      </c>
      <c r="V65" s="2" t="s">
        <v>145</v>
      </c>
      <c r="W65" s="2" t="s">
        <v>146</v>
      </c>
      <c r="X65" s="2" t="s">
        <v>72</v>
      </c>
      <c r="Y65" s="19" t="str">
        <f>VLOOKUP(G65,'Verweis Kd-Gruppe'!$A$2:$B$8,2,FALSE)</f>
        <v>EXP</v>
      </c>
      <c r="Z65" s="19" t="str">
        <f>VLOOKUP(J65,'Verweis Art-Gruppe'!$A$2:$B$15,2,FALSE)</f>
        <v>Geräte</v>
      </c>
      <c r="AA65" s="19" t="str">
        <f>VLOOKUP(W65,'Verweis Vertreter'!$A$2:$B$24,2,FALSE)</f>
        <v>Muhsin Yortanli</v>
      </c>
      <c r="AB65" s="12">
        <f t="shared" si="0"/>
        <v>20</v>
      </c>
      <c r="AC65" s="12">
        <f t="shared" si="5"/>
        <v>830</v>
      </c>
      <c r="AD65" s="12">
        <f t="shared" si="6"/>
        <v>845</v>
      </c>
      <c r="AE65" s="12">
        <f t="shared" si="1"/>
        <v>16900</v>
      </c>
      <c r="AF65" s="12">
        <f t="shared" si="2"/>
        <v>15</v>
      </c>
      <c r="AG65" s="12">
        <f t="shared" si="3"/>
        <v>300</v>
      </c>
      <c r="AH65" s="9">
        <f t="shared" si="7"/>
        <v>1.7751479289940829E-2</v>
      </c>
      <c r="AI65" s="14">
        <f>VLOOKUP(E65,'Verweis Faktor'!$A:$B,2,FALSE)</f>
        <v>1</v>
      </c>
      <c r="AJ65" s="14"/>
      <c r="AK65" s="14" t="str">
        <f>IF(AL65="Ja","Versandkosten",VLOOKUP(E65,'Verweis Belegart'!$A$2:$B$9,2,FALSE))</f>
        <v>Hardware</v>
      </c>
      <c r="AL65" s="14" t="str">
        <f t="shared" si="8"/>
        <v>Nein</v>
      </c>
      <c r="AM65" s="14" t="str">
        <f t="shared" si="4"/>
        <v>Positiv</v>
      </c>
    </row>
    <row r="66" spans="1:39" ht="17.25" customHeight="1" x14ac:dyDescent="0.35">
      <c r="A66" s="17">
        <v>14567929</v>
      </c>
      <c r="B66" s="2" t="s">
        <v>22</v>
      </c>
      <c r="C66" s="1">
        <v>2025001</v>
      </c>
      <c r="D66" s="1">
        <v>2000013</v>
      </c>
      <c r="E66" s="2" t="s">
        <v>34</v>
      </c>
      <c r="F66" s="2" t="s">
        <v>142</v>
      </c>
      <c r="G66" s="2" t="s">
        <v>66</v>
      </c>
      <c r="H66" s="2" t="s">
        <v>143</v>
      </c>
      <c r="I66" s="2" t="s">
        <v>144</v>
      </c>
      <c r="J66" s="2" t="s">
        <v>103</v>
      </c>
      <c r="K66" s="2" t="s">
        <v>87</v>
      </c>
      <c r="L66" s="2" t="s">
        <v>180</v>
      </c>
      <c r="M66" s="2" t="s">
        <v>181</v>
      </c>
      <c r="N66" s="2" t="s">
        <v>169</v>
      </c>
      <c r="O66" s="3">
        <v>9</v>
      </c>
      <c r="P66" s="3">
        <v>830</v>
      </c>
      <c r="Q66" s="3">
        <v>845</v>
      </c>
      <c r="R66" s="3">
        <v>7605</v>
      </c>
      <c r="S66" s="3">
        <v>15</v>
      </c>
      <c r="T66" s="3">
        <v>135</v>
      </c>
      <c r="U66" s="3">
        <v>1.77</v>
      </c>
      <c r="V66" s="2" t="s">
        <v>145</v>
      </c>
      <c r="W66" s="2" t="s">
        <v>146</v>
      </c>
      <c r="X66" s="2" t="s">
        <v>72</v>
      </c>
      <c r="Y66" s="19" t="str">
        <f>VLOOKUP(G66,'Verweis Kd-Gruppe'!$A$2:$B$8,2,FALSE)</f>
        <v>EXP</v>
      </c>
      <c r="Z66" s="19" t="str">
        <f>VLOOKUP(J66,'Verweis Art-Gruppe'!$A$2:$B$15,2,FALSE)</f>
        <v>Geräte</v>
      </c>
      <c r="AA66" s="19" t="str">
        <f>VLOOKUP(W66,'Verweis Vertreter'!$A$2:$B$24,2,FALSE)</f>
        <v>Muhsin Yortanli</v>
      </c>
      <c r="AB66" s="12">
        <f t="shared" si="0"/>
        <v>9</v>
      </c>
      <c r="AC66" s="12">
        <f t="shared" si="5"/>
        <v>830</v>
      </c>
      <c r="AD66" s="12">
        <f t="shared" si="6"/>
        <v>845</v>
      </c>
      <c r="AE66" s="12">
        <f t="shared" si="1"/>
        <v>7605</v>
      </c>
      <c r="AF66" s="12">
        <f t="shared" si="2"/>
        <v>15</v>
      </c>
      <c r="AG66" s="12">
        <f t="shared" si="3"/>
        <v>135</v>
      </c>
      <c r="AH66" s="9">
        <f t="shared" si="7"/>
        <v>1.7751479289940829E-2</v>
      </c>
      <c r="AI66" s="14">
        <f>VLOOKUP(E66,'Verweis Faktor'!$A:$B,2,FALSE)</f>
        <v>1</v>
      </c>
      <c r="AJ66" s="14"/>
      <c r="AK66" s="14" t="str">
        <f>IF(AL66="Ja","Versandkosten",VLOOKUP(E66,'Verweis Belegart'!$A$2:$B$9,2,FALSE))</f>
        <v>Hardware</v>
      </c>
      <c r="AL66" s="14" t="str">
        <f t="shared" si="8"/>
        <v>Nein</v>
      </c>
      <c r="AM66" s="14" t="str">
        <f t="shared" si="4"/>
        <v>Positiv</v>
      </c>
    </row>
    <row r="67" spans="1:39" ht="17.25" customHeight="1" x14ac:dyDescent="0.35">
      <c r="A67" s="17">
        <v>14569432</v>
      </c>
      <c r="B67" s="2" t="s">
        <v>22</v>
      </c>
      <c r="C67" s="1">
        <v>2025001</v>
      </c>
      <c r="D67" s="1">
        <v>2000014</v>
      </c>
      <c r="E67" s="2" t="s">
        <v>34</v>
      </c>
      <c r="F67" s="2" t="s">
        <v>182</v>
      </c>
      <c r="G67" s="2" t="s">
        <v>66</v>
      </c>
      <c r="H67" s="2" t="s">
        <v>183</v>
      </c>
      <c r="I67" s="2" t="s">
        <v>184</v>
      </c>
      <c r="J67" s="2" t="s">
        <v>103</v>
      </c>
      <c r="K67" s="2" t="s">
        <v>28</v>
      </c>
      <c r="L67" s="2" t="s">
        <v>126</v>
      </c>
      <c r="M67" s="2" t="s">
        <v>127</v>
      </c>
      <c r="N67" s="2" t="s">
        <v>128</v>
      </c>
      <c r="O67" s="3">
        <v>5</v>
      </c>
      <c r="P67" s="3">
        <v>188.4658</v>
      </c>
      <c r="Q67" s="3">
        <v>202</v>
      </c>
      <c r="R67" s="3">
        <v>1010</v>
      </c>
      <c r="S67" s="3">
        <v>13.5342</v>
      </c>
      <c r="T67" s="3">
        <v>67.67</v>
      </c>
      <c r="U67" s="3">
        <v>6.7</v>
      </c>
      <c r="V67" s="2" t="s">
        <v>123</v>
      </c>
      <c r="W67" s="2" t="s">
        <v>124</v>
      </c>
      <c r="X67" s="2" t="s">
        <v>72</v>
      </c>
      <c r="Y67" s="19" t="str">
        <f>VLOOKUP(G67,'Verweis Kd-Gruppe'!$A$2:$B$8,2,FALSE)</f>
        <v>EXP</v>
      </c>
      <c r="Z67" s="19" t="str">
        <f>VLOOKUP(J67,'Verweis Art-Gruppe'!$A$2:$B$15,2,FALSE)</f>
        <v>Geräte</v>
      </c>
      <c r="AA67" s="19" t="str">
        <f>VLOOKUP(W67,'Verweis Vertreter'!$A$2:$B$24,2,FALSE)</f>
        <v>Antonio Vuolo</v>
      </c>
      <c r="AB67" s="12">
        <f t="shared" ref="AB67:AB130" si="9">$AI67*O67</f>
        <v>5</v>
      </c>
      <c r="AC67" s="12">
        <f t="shared" si="5"/>
        <v>188.4658</v>
      </c>
      <c r="AD67" s="12">
        <f t="shared" si="6"/>
        <v>202</v>
      </c>
      <c r="AE67" s="12">
        <f t="shared" ref="AE67:AE130" si="10">$AI67*R67</f>
        <v>1010</v>
      </c>
      <c r="AF67" s="12">
        <f t="shared" ref="AF67:AF130" si="11">$AI67*S67</f>
        <v>13.5342</v>
      </c>
      <c r="AG67" s="12">
        <f t="shared" ref="AG67:AG130" si="12">$AI67*T67</f>
        <v>67.67</v>
      </c>
      <c r="AH67" s="9">
        <f t="shared" si="7"/>
        <v>6.7000000000000004E-2</v>
      </c>
      <c r="AI67" s="14">
        <f>VLOOKUP(E67,'Verweis Faktor'!$A:$B,2,FALSE)</f>
        <v>1</v>
      </c>
      <c r="AJ67" s="14"/>
      <c r="AK67" s="14" t="str">
        <f>IF(AL67="Ja","Versandkosten",VLOOKUP(E67,'Verweis Belegart'!$A$2:$B$9,2,FALSE))</f>
        <v>Hardware</v>
      </c>
      <c r="AL67" s="14" t="str">
        <f t="shared" si="8"/>
        <v>Nein</v>
      </c>
      <c r="AM67" s="14" t="str">
        <f t="shared" ref="AM67:AM130" si="13">IF(AG67&lt;0,"Negativ","Positiv")</f>
        <v>Positiv</v>
      </c>
    </row>
    <row r="68" spans="1:39" ht="17.25" customHeight="1" x14ac:dyDescent="0.35">
      <c r="A68" s="17">
        <v>14569432</v>
      </c>
      <c r="B68" s="2" t="s">
        <v>22</v>
      </c>
      <c r="C68" s="1">
        <v>2025001</v>
      </c>
      <c r="D68" s="1">
        <v>2000014</v>
      </c>
      <c r="E68" s="2" t="s">
        <v>34</v>
      </c>
      <c r="F68" s="2" t="s">
        <v>182</v>
      </c>
      <c r="G68" s="2" t="s">
        <v>66</v>
      </c>
      <c r="H68" s="2" t="s">
        <v>183</v>
      </c>
      <c r="I68" s="2" t="s">
        <v>184</v>
      </c>
      <c r="J68" s="2" t="s">
        <v>103</v>
      </c>
      <c r="K68" s="2" t="s">
        <v>45</v>
      </c>
      <c r="L68" s="2" t="s">
        <v>185</v>
      </c>
      <c r="M68" s="2" t="s">
        <v>186</v>
      </c>
      <c r="N68" s="2" t="s">
        <v>187</v>
      </c>
      <c r="O68" s="3">
        <v>30</v>
      </c>
      <c r="P68" s="3">
        <v>93.245800000000003</v>
      </c>
      <c r="Q68" s="3">
        <v>101</v>
      </c>
      <c r="R68" s="3">
        <v>3030</v>
      </c>
      <c r="S68" s="3">
        <v>7.7542</v>
      </c>
      <c r="T68" s="3">
        <v>232.63</v>
      </c>
      <c r="U68" s="3">
        <v>7.67</v>
      </c>
      <c r="V68" s="2" t="s">
        <v>123</v>
      </c>
      <c r="W68" s="2" t="s">
        <v>124</v>
      </c>
      <c r="X68" s="2" t="s">
        <v>72</v>
      </c>
      <c r="Y68" s="19" t="str">
        <f>VLOOKUP(G68,'Verweis Kd-Gruppe'!$A$2:$B$8,2,FALSE)</f>
        <v>EXP</v>
      </c>
      <c r="Z68" s="19" t="str">
        <f>VLOOKUP(J68,'Verweis Art-Gruppe'!$A$2:$B$15,2,FALSE)</f>
        <v>Geräte</v>
      </c>
      <c r="AA68" s="19" t="str">
        <f>VLOOKUP(W68,'Verweis Vertreter'!$A$2:$B$24,2,FALSE)</f>
        <v>Antonio Vuolo</v>
      </c>
      <c r="AB68" s="12">
        <f t="shared" si="9"/>
        <v>30</v>
      </c>
      <c r="AC68" s="12">
        <f t="shared" ref="AC68:AC131" si="14">P68</f>
        <v>93.245800000000003</v>
      </c>
      <c r="AD68" s="12">
        <f t="shared" ref="AD68:AD131" si="15">Q68</f>
        <v>101</v>
      </c>
      <c r="AE68" s="12">
        <f t="shared" si="10"/>
        <v>3030</v>
      </c>
      <c r="AF68" s="12">
        <f t="shared" si="11"/>
        <v>7.7542</v>
      </c>
      <c r="AG68" s="12">
        <f t="shared" si="12"/>
        <v>232.63</v>
      </c>
      <c r="AH68" s="9">
        <f t="shared" ref="AH68:AH131" si="16">IF(AF68=0,0,AG68/AE68*AI68)</f>
        <v>7.677557755775577E-2</v>
      </c>
      <c r="AI68" s="14">
        <f>VLOOKUP(E68,'Verweis Faktor'!$A:$B,2,FALSE)</f>
        <v>1</v>
      </c>
      <c r="AJ68" s="14"/>
      <c r="AK68" s="14" t="str">
        <f>IF(AL68="Ja","Versandkosten",VLOOKUP(E68,'Verweis Belegart'!$A$2:$B$9,2,FALSE))</f>
        <v>Hardware</v>
      </c>
      <c r="AL68" s="14" t="str">
        <f t="shared" ref="AL68:AL131" si="17">IF(ISNUMBER(FIND("Versandkosten",M68)),"Ja","Nein")</f>
        <v>Nein</v>
      </c>
      <c r="AM68" s="14" t="str">
        <f t="shared" si="13"/>
        <v>Positiv</v>
      </c>
    </row>
    <row r="69" spans="1:39" ht="17.25" customHeight="1" x14ac:dyDescent="0.35">
      <c r="A69" s="17">
        <v>14569432</v>
      </c>
      <c r="B69" s="2" t="s">
        <v>22</v>
      </c>
      <c r="C69" s="1">
        <v>2025001</v>
      </c>
      <c r="D69" s="1">
        <v>2000014</v>
      </c>
      <c r="E69" s="2" t="s">
        <v>34</v>
      </c>
      <c r="F69" s="2" t="s">
        <v>182</v>
      </c>
      <c r="G69" s="2" t="s">
        <v>66</v>
      </c>
      <c r="H69" s="2" t="s">
        <v>183</v>
      </c>
      <c r="I69" s="2" t="s">
        <v>184</v>
      </c>
      <c r="J69" s="2" t="s">
        <v>103</v>
      </c>
      <c r="K69" s="2" t="s">
        <v>49</v>
      </c>
      <c r="L69" s="2" t="s">
        <v>134</v>
      </c>
      <c r="M69" s="2" t="s">
        <v>135</v>
      </c>
      <c r="N69" s="2" t="s">
        <v>136</v>
      </c>
      <c r="O69" s="3">
        <v>10</v>
      </c>
      <c r="P69" s="3">
        <v>189</v>
      </c>
      <c r="Q69" s="3">
        <v>197</v>
      </c>
      <c r="R69" s="3">
        <v>1970</v>
      </c>
      <c r="S69" s="3">
        <v>8</v>
      </c>
      <c r="T69" s="3">
        <v>80</v>
      </c>
      <c r="U69" s="3">
        <v>4.0599999999999996</v>
      </c>
      <c r="V69" s="2" t="s">
        <v>123</v>
      </c>
      <c r="W69" s="2" t="s">
        <v>124</v>
      </c>
      <c r="X69" s="2" t="s">
        <v>72</v>
      </c>
      <c r="Y69" s="19" t="str">
        <f>VLOOKUP(G69,'Verweis Kd-Gruppe'!$A$2:$B$8,2,FALSE)</f>
        <v>EXP</v>
      </c>
      <c r="Z69" s="19" t="str">
        <f>VLOOKUP(J69,'Verweis Art-Gruppe'!$A$2:$B$15,2,FALSE)</f>
        <v>Geräte</v>
      </c>
      <c r="AA69" s="19" t="str">
        <f>VLOOKUP(W69,'Verweis Vertreter'!$A$2:$B$24,2,FALSE)</f>
        <v>Antonio Vuolo</v>
      </c>
      <c r="AB69" s="12">
        <f t="shared" si="9"/>
        <v>10</v>
      </c>
      <c r="AC69" s="12">
        <f t="shared" si="14"/>
        <v>189</v>
      </c>
      <c r="AD69" s="12">
        <f t="shared" si="15"/>
        <v>197</v>
      </c>
      <c r="AE69" s="12">
        <f t="shared" si="10"/>
        <v>1970</v>
      </c>
      <c r="AF69" s="12">
        <f t="shared" si="11"/>
        <v>8</v>
      </c>
      <c r="AG69" s="12">
        <f t="shared" si="12"/>
        <v>80</v>
      </c>
      <c r="AH69" s="9">
        <f t="shared" si="16"/>
        <v>4.060913705583756E-2</v>
      </c>
      <c r="AI69" s="14">
        <f>VLOOKUP(E69,'Verweis Faktor'!$A:$B,2,FALSE)</f>
        <v>1</v>
      </c>
      <c r="AJ69" s="14"/>
      <c r="AK69" s="14" t="str">
        <f>IF(AL69="Ja","Versandkosten",VLOOKUP(E69,'Verweis Belegart'!$A$2:$B$9,2,FALSE))</f>
        <v>Hardware</v>
      </c>
      <c r="AL69" s="14" t="str">
        <f t="shared" si="17"/>
        <v>Nein</v>
      </c>
      <c r="AM69" s="14" t="str">
        <f t="shared" si="13"/>
        <v>Positiv</v>
      </c>
    </row>
    <row r="70" spans="1:39" ht="17.25" customHeight="1" x14ac:dyDescent="0.35">
      <c r="A70" s="17">
        <v>14569432</v>
      </c>
      <c r="B70" s="2" t="s">
        <v>22</v>
      </c>
      <c r="C70" s="1">
        <v>2025001</v>
      </c>
      <c r="D70" s="1">
        <v>2000014</v>
      </c>
      <c r="E70" s="2" t="s">
        <v>34</v>
      </c>
      <c r="F70" s="2" t="s">
        <v>182</v>
      </c>
      <c r="G70" s="2" t="s">
        <v>66</v>
      </c>
      <c r="H70" s="2" t="s">
        <v>183</v>
      </c>
      <c r="I70" s="2" t="s">
        <v>184</v>
      </c>
      <c r="J70" s="2" t="s">
        <v>103</v>
      </c>
      <c r="K70" s="2" t="s">
        <v>79</v>
      </c>
      <c r="L70" s="2" t="s">
        <v>188</v>
      </c>
      <c r="M70" s="2" t="s">
        <v>189</v>
      </c>
      <c r="N70" s="2" t="s">
        <v>136</v>
      </c>
      <c r="O70" s="3">
        <v>10</v>
      </c>
      <c r="P70" s="3">
        <v>189</v>
      </c>
      <c r="Q70" s="3">
        <v>197</v>
      </c>
      <c r="R70" s="3">
        <v>1970</v>
      </c>
      <c r="S70" s="3">
        <v>8</v>
      </c>
      <c r="T70" s="3">
        <v>80</v>
      </c>
      <c r="U70" s="3">
        <v>4.0599999999999996</v>
      </c>
      <c r="V70" s="2" t="s">
        <v>123</v>
      </c>
      <c r="W70" s="2" t="s">
        <v>124</v>
      </c>
      <c r="X70" s="2" t="s">
        <v>72</v>
      </c>
      <c r="Y70" s="19" t="str">
        <f>VLOOKUP(G70,'Verweis Kd-Gruppe'!$A$2:$B$8,2,FALSE)</f>
        <v>EXP</v>
      </c>
      <c r="Z70" s="19" t="str">
        <f>VLOOKUP(J70,'Verweis Art-Gruppe'!$A$2:$B$15,2,FALSE)</f>
        <v>Geräte</v>
      </c>
      <c r="AA70" s="19" t="str">
        <f>VLOOKUP(W70,'Verweis Vertreter'!$A$2:$B$24,2,FALSE)</f>
        <v>Antonio Vuolo</v>
      </c>
      <c r="AB70" s="12">
        <f t="shared" si="9"/>
        <v>10</v>
      </c>
      <c r="AC70" s="12">
        <f t="shared" si="14"/>
        <v>189</v>
      </c>
      <c r="AD70" s="12">
        <f t="shared" si="15"/>
        <v>197</v>
      </c>
      <c r="AE70" s="12">
        <f t="shared" si="10"/>
        <v>1970</v>
      </c>
      <c r="AF70" s="12">
        <f t="shared" si="11"/>
        <v>8</v>
      </c>
      <c r="AG70" s="12">
        <f t="shared" si="12"/>
        <v>80</v>
      </c>
      <c r="AH70" s="9">
        <f t="shared" si="16"/>
        <v>4.060913705583756E-2</v>
      </c>
      <c r="AI70" s="14">
        <f>VLOOKUP(E70,'Verweis Faktor'!$A:$B,2,FALSE)</f>
        <v>1</v>
      </c>
      <c r="AJ70" s="14"/>
      <c r="AK70" s="14" t="str">
        <f>IF(AL70="Ja","Versandkosten",VLOOKUP(E70,'Verweis Belegart'!$A$2:$B$9,2,FALSE))</f>
        <v>Hardware</v>
      </c>
      <c r="AL70" s="14" t="str">
        <f t="shared" si="17"/>
        <v>Nein</v>
      </c>
      <c r="AM70" s="14" t="str">
        <f t="shared" si="13"/>
        <v>Positiv</v>
      </c>
    </row>
    <row r="71" spans="1:39" ht="17.25" customHeight="1" x14ac:dyDescent="0.35">
      <c r="A71" s="17">
        <v>14571050</v>
      </c>
      <c r="B71" s="2" t="s">
        <v>22</v>
      </c>
      <c r="C71" s="1">
        <v>2025001</v>
      </c>
      <c r="D71" s="1">
        <v>2000015</v>
      </c>
      <c r="E71" s="2" t="s">
        <v>34</v>
      </c>
      <c r="F71" s="2" t="s">
        <v>53</v>
      </c>
      <c r="G71" s="2" t="s">
        <v>36</v>
      </c>
      <c r="H71" s="2" t="s">
        <v>190</v>
      </c>
      <c r="I71" s="2" t="s">
        <v>191</v>
      </c>
      <c r="J71" s="2" t="s">
        <v>304</v>
      </c>
      <c r="K71" s="2" t="s">
        <v>28</v>
      </c>
      <c r="L71" s="2" t="s">
        <v>192</v>
      </c>
      <c r="M71" s="2" t="s">
        <v>193</v>
      </c>
      <c r="N71" s="2" t="s">
        <v>194</v>
      </c>
      <c r="O71" s="3">
        <v>1</v>
      </c>
      <c r="P71" s="3">
        <v>40.409999999999997</v>
      </c>
      <c r="Q71" s="3">
        <v>44.22</v>
      </c>
      <c r="R71" s="3">
        <v>44.22</v>
      </c>
      <c r="S71" s="3">
        <v>3.81</v>
      </c>
      <c r="T71" s="3">
        <v>3.81</v>
      </c>
      <c r="U71" s="3">
        <v>8.61</v>
      </c>
      <c r="V71" s="2" t="s">
        <v>195</v>
      </c>
      <c r="W71" s="2" t="s">
        <v>196</v>
      </c>
      <c r="X71" s="2" t="s">
        <v>197</v>
      </c>
      <c r="Y71" s="19" t="str">
        <f>VLOOKUP(G71,'Verweis Kd-Gruppe'!$A$2:$B$8,2,FALSE)</f>
        <v>GRK</v>
      </c>
      <c r="Z71" s="19" t="str">
        <f>VLOOKUP(J71,'Verweis Art-Gruppe'!$A$2:$B$15,2,FALSE)</f>
        <v>Zubehör</v>
      </c>
      <c r="AA71" s="19" t="str">
        <f>VLOOKUP(W71,'Verweis Vertreter'!$A$2:$B$24,2,FALSE)</f>
        <v>Akin Erdem</v>
      </c>
      <c r="AB71" s="12">
        <f t="shared" si="9"/>
        <v>1</v>
      </c>
      <c r="AC71" s="12">
        <f t="shared" si="14"/>
        <v>40.409999999999997</v>
      </c>
      <c r="AD71" s="12">
        <f t="shared" si="15"/>
        <v>44.22</v>
      </c>
      <c r="AE71" s="12">
        <f t="shared" si="10"/>
        <v>44.22</v>
      </c>
      <c r="AF71" s="12">
        <f t="shared" si="11"/>
        <v>3.81</v>
      </c>
      <c r="AG71" s="12">
        <f t="shared" si="12"/>
        <v>3.81</v>
      </c>
      <c r="AH71" s="9">
        <f t="shared" si="16"/>
        <v>8.616010854816826E-2</v>
      </c>
      <c r="AI71" s="14">
        <f>VLOOKUP(E71,'Verweis Faktor'!$A:$B,2,FALSE)</f>
        <v>1</v>
      </c>
      <c r="AJ71" s="14"/>
      <c r="AK71" s="14" t="str">
        <f>IF(AL71="Ja","Versandkosten",VLOOKUP(E71,'Verweis Belegart'!$A$2:$B$9,2,FALSE))</f>
        <v>Hardware</v>
      </c>
      <c r="AL71" s="14" t="str">
        <f t="shared" si="17"/>
        <v>Nein</v>
      </c>
      <c r="AM71" s="14" t="str">
        <f t="shared" si="13"/>
        <v>Positiv</v>
      </c>
    </row>
    <row r="72" spans="1:39" ht="17.25" customHeight="1" x14ac:dyDescent="0.35">
      <c r="A72" s="17">
        <v>14571050</v>
      </c>
      <c r="B72" s="2" t="s">
        <v>22</v>
      </c>
      <c r="C72" s="1">
        <v>2025001</v>
      </c>
      <c r="D72" s="1">
        <v>2000015</v>
      </c>
      <c r="E72" s="2" t="s">
        <v>34</v>
      </c>
      <c r="F72" s="2" t="s">
        <v>53</v>
      </c>
      <c r="G72" s="2" t="s">
        <v>36</v>
      </c>
      <c r="H72" s="2" t="s">
        <v>190</v>
      </c>
      <c r="I72" s="2" t="s">
        <v>191</v>
      </c>
      <c r="J72" s="2" t="s">
        <v>304</v>
      </c>
      <c r="K72" s="2" t="s">
        <v>45</v>
      </c>
      <c r="L72" s="2" t="s">
        <v>198</v>
      </c>
      <c r="M72" s="2" t="s">
        <v>199</v>
      </c>
      <c r="N72" s="2" t="s">
        <v>200</v>
      </c>
      <c r="O72" s="3">
        <v>4</v>
      </c>
      <c r="P72" s="3">
        <v>590</v>
      </c>
      <c r="Q72" s="3">
        <v>598.98</v>
      </c>
      <c r="R72" s="3">
        <v>2395.92</v>
      </c>
      <c r="S72" s="3">
        <v>8.98</v>
      </c>
      <c r="T72" s="3">
        <v>35.92</v>
      </c>
      <c r="U72" s="3">
        <v>1.49</v>
      </c>
      <c r="V72" s="2" t="s">
        <v>195</v>
      </c>
      <c r="W72" s="2" t="s">
        <v>196</v>
      </c>
      <c r="X72" s="2" t="s">
        <v>197</v>
      </c>
      <c r="Y72" s="19" t="str">
        <f>VLOOKUP(G72,'Verweis Kd-Gruppe'!$A$2:$B$8,2,FALSE)</f>
        <v>GRK</v>
      </c>
      <c r="Z72" s="19" t="str">
        <f>VLOOKUP(J72,'Verweis Art-Gruppe'!$A$2:$B$15,2,FALSE)</f>
        <v>Zubehör</v>
      </c>
      <c r="AA72" s="19" t="str">
        <f>VLOOKUP(W72,'Verweis Vertreter'!$A$2:$B$24,2,FALSE)</f>
        <v>Akin Erdem</v>
      </c>
      <c r="AB72" s="12">
        <f t="shared" si="9"/>
        <v>4</v>
      </c>
      <c r="AC72" s="12">
        <f t="shared" si="14"/>
        <v>590</v>
      </c>
      <c r="AD72" s="12">
        <f t="shared" si="15"/>
        <v>598.98</v>
      </c>
      <c r="AE72" s="12">
        <f t="shared" si="10"/>
        <v>2395.92</v>
      </c>
      <c r="AF72" s="12">
        <f t="shared" si="11"/>
        <v>8.98</v>
      </c>
      <c r="AG72" s="12">
        <f t="shared" si="12"/>
        <v>35.92</v>
      </c>
      <c r="AH72" s="9">
        <f t="shared" si="16"/>
        <v>1.4992153327323116E-2</v>
      </c>
      <c r="AI72" s="14">
        <f>VLOOKUP(E72,'Verweis Faktor'!$A:$B,2,FALSE)</f>
        <v>1</v>
      </c>
      <c r="AJ72" s="14"/>
      <c r="AK72" s="14" t="str">
        <f>IF(AL72="Ja","Versandkosten",VLOOKUP(E72,'Verweis Belegart'!$A$2:$B$9,2,FALSE))</f>
        <v>Hardware</v>
      </c>
      <c r="AL72" s="14" t="str">
        <f t="shared" si="17"/>
        <v>Nein</v>
      </c>
      <c r="AM72" s="14" t="str">
        <f t="shared" si="13"/>
        <v>Positiv</v>
      </c>
    </row>
    <row r="73" spans="1:39" ht="17.25" customHeight="1" x14ac:dyDescent="0.35">
      <c r="A73" s="17">
        <v>14571050</v>
      </c>
      <c r="B73" s="2" t="s">
        <v>22</v>
      </c>
      <c r="C73" s="1">
        <v>2025001</v>
      </c>
      <c r="D73" s="1">
        <v>2000015</v>
      </c>
      <c r="E73" s="2" t="s">
        <v>34</v>
      </c>
      <c r="F73" s="2" t="s">
        <v>53</v>
      </c>
      <c r="G73" s="2" t="s">
        <v>36</v>
      </c>
      <c r="H73" s="2" t="s">
        <v>190</v>
      </c>
      <c r="I73" s="2" t="s">
        <v>191</v>
      </c>
      <c r="J73" s="2" t="s">
        <v>304</v>
      </c>
      <c r="K73" s="2" t="s">
        <v>49</v>
      </c>
      <c r="L73" s="2" t="s">
        <v>201</v>
      </c>
      <c r="M73" s="2" t="s">
        <v>202</v>
      </c>
      <c r="N73" s="2" t="s">
        <v>78</v>
      </c>
      <c r="O73" s="3">
        <v>3</v>
      </c>
      <c r="P73" s="3">
        <v>14.01</v>
      </c>
      <c r="Q73" s="3">
        <v>14.07</v>
      </c>
      <c r="R73" s="3">
        <v>42.21</v>
      </c>
      <c r="S73" s="3">
        <v>0.06</v>
      </c>
      <c r="T73" s="3">
        <v>0.18</v>
      </c>
      <c r="U73" s="3">
        <v>0.42</v>
      </c>
      <c r="V73" s="2" t="s">
        <v>195</v>
      </c>
      <c r="W73" s="2" t="s">
        <v>196</v>
      </c>
      <c r="X73" s="2" t="s">
        <v>197</v>
      </c>
      <c r="Y73" s="19" t="str">
        <f>VLOOKUP(G73,'Verweis Kd-Gruppe'!$A$2:$B$8,2,FALSE)</f>
        <v>GRK</v>
      </c>
      <c r="Z73" s="19" t="str">
        <f>VLOOKUP(J73,'Verweis Art-Gruppe'!$A$2:$B$15,2,FALSE)</f>
        <v>Zubehör</v>
      </c>
      <c r="AA73" s="19" t="str">
        <f>VLOOKUP(W73,'Verweis Vertreter'!$A$2:$B$24,2,FALSE)</f>
        <v>Akin Erdem</v>
      </c>
      <c r="AB73" s="12">
        <f t="shared" si="9"/>
        <v>3</v>
      </c>
      <c r="AC73" s="12">
        <f t="shared" si="14"/>
        <v>14.01</v>
      </c>
      <c r="AD73" s="12">
        <f t="shared" si="15"/>
        <v>14.07</v>
      </c>
      <c r="AE73" s="12">
        <f t="shared" si="10"/>
        <v>42.21</v>
      </c>
      <c r="AF73" s="12">
        <f t="shared" si="11"/>
        <v>0.06</v>
      </c>
      <c r="AG73" s="12">
        <f t="shared" si="12"/>
        <v>0.18</v>
      </c>
      <c r="AH73" s="9">
        <f t="shared" si="16"/>
        <v>4.2643923240938165E-3</v>
      </c>
      <c r="AI73" s="14">
        <f>VLOOKUP(E73,'Verweis Faktor'!$A:$B,2,FALSE)</f>
        <v>1</v>
      </c>
      <c r="AJ73" s="14"/>
      <c r="AK73" s="14" t="str">
        <f>IF(AL73="Ja","Versandkosten",VLOOKUP(E73,'Verweis Belegart'!$A$2:$B$9,2,FALSE))</f>
        <v>Hardware</v>
      </c>
      <c r="AL73" s="14" t="str">
        <f t="shared" si="17"/>
        <v>Nein</v>
      </c>
      <c r="AM73" s="14" t="str">
        <f t="shared" si="13"/>
        <v>Positiv</v>
      </c>
    </row>
    <row r="74" spans="1:39" ht="17.25" customHeight="1" x14ac:dyDescent="0.35">
      <c r="A74" s="17">
        <v>14571050</v>
      </c>
      <c r="B74" s="2" t="s">
        <v>22</v>
      </c>
      <c r="C74" s="1">
        <v>2025001</v>
      </c>
      <c r="D74" s="1">
        <v>2000015</v>
      </c>
      <c r="E74" s="2" t="s">
        <v>34</v>
      </c>
      <c r="F74" s="2" t="s">
        <v>53</v>
      </c>
      <c r="G74" s="2" t="s">
        <v>36</v>
      </c>
      <c r="H74" s="2" t="s">
        <v>190</v>
      </c>
      <c r="I74" s="2" t="s">
        <v>191</v>
      </c>
      <c r="J74" s="2" t="s">
        <v>103</v>
      </c>
      <c r="K74" s="2" t="s">
        <v>79</v>
      </c>
      <c r="L74" s="2" t="s">
        <v>203</v>
      </c>
      <c r="M74" s="2" t="s">
        <v>204</v>
      </c>
      <c r="N74" s="2" t="s">
        <v>62</v>
      </c>
      <c r="O74" s="3">
        <v>1</v>
      </c>
      <c r="P74" s="3">
        <v>149</v>
      </c>
      <c r="Q74" s="3">
        <v>159.79</v>
      </c>
      <c r="R74" s="3">
        <v>159.79</v>
      </c>
      <c r="S74" s="3">
        <v>10.79</v>
      </c>
      <c r="T74" s="3">
        <v>10.79</v>
      </c>
      <c r="U74" s="3">
        <v>6.75</v>
      </c>
      <c r="V74" s="2" t="s">
        <v>195</v>
      </c>
      <c r="W74" s="2" t="s">
        <v>196</v>
      </c>
      <c r="X74" s="2" t="s">
        <v>197</v>
      </c>
      <c r="Y74" s="19" t="str">
        <f>VLOOKUP(G74,'Verweis Kd-Gruppe'!$A$2:$B$8,2,FALSE)</f>
        <v>GRK</v>
      </c>
      <c r="Z74" s="19" t="str">
        <f>VLOOKUP(J74,'Verweis Art-Gruppe'!$A$2:$B$15,2,FALSE)</f>
        <v>Geräte</v>
      </c>
      <c r="AA74" s="19" t="str">
        <f>VLOOKUP(W74,'Verweis Vertreter'!$A$2:$B$24,2,FALSE)</f>
        <v>Akin Erdem</v>
      </c>
      <c r="AB74" s="12">
        <f t="shared" si="9"/>
        <v>1</v>
      </c>
      <c r="AC74" s="12">
        <f t="shared" si="14"/>
        <v>149</v>
      </c>
      <c r="AD74" s="12">
        <f t="shared" si="15"/>
        <v>159.79</v>
      </c>
      <c r="AE74" s="12">
        <f t="shared" si="10"/>
        <v>159.79</v>
      </c>
      <c r="AF74" s="12">
        <f t="shared" si="11"/>
        <v>10.79</v>
      </c>
      <c r="AG74" s="12">
        <f t="shared" si="12"/>
        <v>10.79</v>
      </c>
      <c r="AH74" s="9">
        <f t="shared" si="16"/>
        <v>6.7526128043056508E-2</v>
      </c>
      <c r="AI74" s="14">
        <f>VLOOKUP(E74,'Verweis Faktor'!$A:$B,2,FALSE)</f>
        <v>1</v>
      </c>
      <c r="AJ74" s="14"/>
      <c r="AK74" s="14" t="str">
        <f>IF(AL74="Ja","Versandkosten",VLOOKUP(E74,'Verweis Belegart'!$A$2:$B$9,2,FALSE))</f>
        <v>Hardware</v>
      </c>
      <c r="AL74" s="14" t="str">
        <f t="shared" si="17"/>
        <v>Nein</v>
      </c>
      <c r="AM74" s="14" t="str">
        <f t="shared" si="13"/>
        <v>Positiv</v>
      </c>
    </row>
    <row r="75" spans="1:39" ht="17.25" customHeight="1" x14ac:dyDescent="0.35">
      <c r="A75" s="17">
        <v>14571050</v>
      </c>
      <c r="B75" s="2" t="s">
        <v>22</v>
      </c>
      <c r="C75" s="1">
        <v>2025001</v>
      </c>
      <c r="D75" s="1">
        <v>2000015</v>
      </c>
      <c r="E75" s="2" t="s">
        <v>34</v>
      </c>
      <c r="F75" s="2" t="s">
        <v>53</v>
      </c>
      <c r="G75" s="2" t="s">
        <v>36</v>
      </c>
      <c r="H75" s="2" t="s">
        <v>190</v>
      </c>
      <c r="I75" s="2" t="s">
        <v>191</v>
      </c>
      <c r="J75" s="2" t="s">
        <v>103</v>
      </c>
      <c r="K75" s="2" t="s">
        <v>83</v>
      </c>
      <c r="L75" s="2" t="s">
        <v>205</v>
      </c>
      <c r="M75" s="2" t="s">
        <v>206</v>
      </c>
      <c r="N75" s="2" t="s">
        <v>207</v>
      </c>
      <c r="O75" s="3">
        <v>14</v>
      </c>
      <c r="P75" s="3">
        <v>112.0598</v>
      </c>
      <c r="Q75" s="3">
        <v>129.63999999999999</v>
      </c>
      <c r="R75" s="3">
        <v>1814.96</v>
      </c>
      <c r="S75" s="3">
        <v>17.580200000000001</v>
      </c>
      <c r="T75" s="3">
        <v>246.12</v>
      </c>
      <c r="U75" s="3">
        <v>13.56</v>
      </c>
      <c r="V75" s="2" t="s">
        <v>195</v>
      </c>
      <c r="W75" s="2" t="s">
        <v>196</v>
      </c>
      <c r="X75" s="2" t="s">
        <v>197</v>
      </c>
      <c r="Y75" s="19" t="str">
        <f>VLOOKUP(G75,'Verweis Kd-Gruppe'!$A$2:$B$8,2,FALSE)</f>
        <v>GRK</v>
      </c>
      <c r="Z75" s="19" t="str">
        <f>VLOOKUP(J75,'Verweis Art-Gruppe'!$A$2:$B$15,2,FALSE)</f>
        <v>Geräte</v>
      </c>
      <c r="AA75" s="19" t="str">
        <f>VLOOKUP(W75,'Verweis Vertreter'!$A$2:$B$24,2,FALSE)</f>
        <v>Akin Erdem</v>
      </c>
      <c r="AB75" s="12">
        <f t="shared" si="9"/>
        <v>14</v>
      </c>
      <c r="AC75" s="12">
        <f t="shared" si="14"/>
        <v>112.0598</v>
      </c>
      <c r="AD75" s="12">
        <f t="shared" si="15"/>
        <v>129.63999999999999</v>
      </c>
      <c r="AE75" s="12">
        <f t="shared" si="10"/>
        <v>1814.96</v>
      </c>
      <c r="AF75" s="12">
        <f t="shared" si="11"/>
        <v>17.580200000000001</v>
      </c>
      <c r="AG75" s="12">
        <f t="shared" si="12"/>
        <v>246.12</v>
      </c>
      <c r="AH75" s="9">
        <f t="shared" si="16"/>
        <v>0.13560629435359456</v>
      </c>
      <c r="AI75" s="14">
        <f>VLOOKUP(E75,'Verweis Faktor'!$A:$B,2,FALSE)</f>
        <v>1</v>
      </c>
      <c r="AJ75" s="14"/>
      <c r="AK75" s="14" t="str">
        <f>IF(AL75="Ja","Versandkosten",VLOOKUP(E75,'Verweis Belegart'!$A$2:$B$9,2,FALSE))</f>
        <v>Hardware</v>
      </c>
      <c r="AL75" s="14" t="str">
        <f t="shared" si="17"/>
        <v>Nein</v>
      </c>
      <c r="AM75" s="14" t="str">
        <f t="shared" si="13"/>
        <v>Positiv</v>
      </c>
    </row>
    <row r="76" spans="1:39" ht="17.25" customHeight="1" x14ac:dyDescent="0.35">
      <c r="A76" s="17">
        <v>14571050</v>
      </c>
      <c r="B76" s="2" t="s">
        <v>22</v>
      </c>
      <c r="C76" s="1">
        <v>2025001</v>
      </c>
      <c r="D76" s="1">
        <v>2000015</v>
      </c>
      <c r="E76" s="2" t="s">
        <v>34</v>
      </c>
      <c r="F76" s="2" t="s">
        <v>53</v>
      </c>
      <c r="G76" s="2" t="s">
        <v>36</v>
      </c>
      <c r="H76" s="2" t="s">
        <v>190</v>
      </c>
      <c r="I76" s="2" t="s">
        <v>191</v>
      </c>
      <c r="J76" s="2" t="s">
        <v>304</v>
      </c>
      <c r="K76" s="2" t="s">
        <v>87</v>
      </c>
      <c r="L76" s="2" t="s">
        <v>208</v>
      </c>
      <c r="M76" s="2" t="s">
        <v>209</v>
      </c>
      <c r="N76" s="2" t="s">
        <v>210</v>
      </c>
      <c r="O76" s="3">
        <v>1</v>
      </c>
      <c r="P76" s="3">
        <v>170</v>
      </c>
      <c r="Q76" s="3">
        <v>190.95</v>
      </c>
      <c r="R76" s="3">
        <v>190.95</v>
      </c>
      <c r="S76" s="3">
        <v>20.95</v>
      </c>
      <c r="T76" s="3">
        <v>20.95</v>
      </c>
      <c r="U76" s="3">
        <v>10.97</v>
      </c>
      <c r="V76" s="2" t="s">
        <v>195</v>
      </c>
      <c r="W76" s="2" t="s">
        <v>196</v>
      </c>
      <c r="X76" s="2" t="s">
        <v>197</v>
      </c>
      <c r="Y76" s="19" t="str">
        <f>VLOOKUP(G76,'Verweis Kd-Gruppe'!$A$2:$B$8,2,FALSE)</f>
        <v>GRK</v>
      </c>
      <c r="Z76" s="19" t="str">
        <f>VLOOKUP(J76,'Verweis Art-Gruppe'!$A$2:$B$15,2,FALSE)</f>
        <v>Zubehör</v>
      </c>
      <c r="AA76" s="19" t="str">
        <f>VLOOKUP(W76,'Verweis Vertreter'!$A$2:$B$24,2,FALSE)</f>
        <v>Akin Erdem</v>
      </c>
      <c r="AB76" s="12">
        <f t="shared" si="9"/>
        <v>1</v>
      </c>
      <c r="AC76" s="12">
        <f t="shared" si="14"/>
        <v>170</v>
      </c>
      <c r="AD76" s="12">
        <f t="shared" si="15"/>
        <v>190.95</v>
      </c>
      <c r="AE76" s="12">
        <f t="shared" si="10"/>
        <v>190.95</v>
      </c>
      <c r="AF76" s="12">
        <f t="shared" si="11"/>
        <v>20.95</v>
      </c>
      <c r="AG76" s="12">
        <f t="shared" si="12"/>
        <v>20.95</v>
      </c>
      <c r="AH76" s="9">
        <f t="shared" si="16"/>
        <v>0.10971458496988741</v>
      </c>
      <c r="AI76" s="14">
        <f>VLOOKUP(E76,'Verweis Faktor'!$A:$B,2,FALSE)</f>
        <v>1</v>
      </c>
      <c r="AJ76" s="14"/>
      <c r="AK76" s="14" t="str">
        <f>IF(AL76="Ja","Versandkosten",VLOOKUP(E76,'Verweis Belegart'!$A$2:$B$9,2,FALSE))</f>
        <v>Hardware</v>
      </c>
      <c r="AL76" s="14" t="str">
        <f t="shared" si="17"/>
        <v>Nein</v>
      </c>
      <c r="AM76" s="14" t="str">
        <f t="shared" si="13"/>
        <v>Positiv</v>
      </c>
    </row>
    <row r="77" spans="1:39" ht="17.25" customHeight="1" x14ac:dyDescent="0.35">
      <c r="A77" s="17">
        <v>14571050</v>
      </c>
      <c r="B77" s="2" t="s">
        <v>22</v>
      </c>
      <c r="C77" s="1">
        <v>2025001</v>
      </c>
      <c r="D77" s="1">
        <v>2000015</v>
      </c>
      <c r="E77" s="2" t="s">
        <v>34</v>
      </c>
      <c r="F77" s="2" t="s">
        <v>53</v>
      </c>
      <c r="G77" s="2" t="s">
        <v>36</v>
      </c>
      <c r="H77" s="2" t="s">
        <v>190</v>
      </c>
      <c r="I77" s="2" t="s">
        <v>191</v>
      </c>
      <c r="J77" s="2" t="s">
        <v>304</v>
      </c>
      <c r="K77" s="2" t="s">
        <v>91</v>
      </c>
      <c r="L77" s="2" t="s">
        <v>211</v>
      </c>
      <c r="M77" s="2" t="s">
        <v>212</v>
      </c>
      <c r="N77" s="2" t="s">
        <v>213</v>
      </c>
      <c r="O77" s="3">
        <v>5</v>
      </c>
      <c r="P77" s="3">
        <v>16.010000000000002</v>
      </c>
      <c r="Q77" s="3">
        <v>18.09</v>
      </c>
      <c r="R77" s="3">
        <v>90.45</v>
      </c>
      <c r="S77" s="3">
        <v>2.08</v>
      </c>
      <c r="T77" s="3">
        <v>10.4</v>
      </c>
      <c r="U77" s="3">
        <v>11.49</v>
      </c>
      <c r="V77" s="2" t="s">
        <v>195</v>
      </c>
      <c r="W77" s="2" t="s">
        <v>196</v>
      </c>
      <c r="X77" s="2" t="s">
        <v>197</v>
      </c>
      <c r="Y77" s="19" t="str">
        <f>VLOOKUP(G77,'Verweis Kd-Gruppe'!$A$2:$B$8,2,FALSE)</f>
        <v>GRK</v>
      </c>
      <c r="Z77" s="19" t="str">
        <f>VLOOKUP(J77,'Verweis Art-Gruppe'!$A$2:$B$15,2,FALSE)</f>
        <v>Zubehör</v>
      </c>
      <c r="AA77" s="19" t="str">
        <f>VLOOKUP(W77,'Verweis Vertreter'!$A$2:$B$24,2,FALSE)</f>
        <v>Akin Erdem</v>
      </c>
      <c r="AB77" s="12">
        <f t="shared" si="9"/>
        <v>5</v>
      </c>
      <c r="AC77" s="12">
        <f t="shared" si="14"/>
        <v>16.010000000000002</v>
      </c>
      <c r="AD77" s="12">
        <f t="shared" si="15"/>
        <v>18.09</v>
      </c>
      <c r="AE77" s="12">
        <f t="shared" si="10"/>
        <v>90.45</v>
      </c>
      <c r="AF77" s="12">
        <f t="shared" si="11"/>
        <v>2.08</v>
      </c>
      <c r="AG77" s="12">
        <f t="shared" si="12"/>
        <v>10.4</v>
      </c>
      <c r="AH77" s="9">
        <f t="shared" si="16"/>
        <v>0.11498065229408513</v>
      </c>
      <c r="AI77" s="14">
        <f>VLOOKUP(E77,'Verweis Faktor'!$A:$B,2,FALSE)</f>
        <v>1</v>
      </c>
      <c r="AJ77" s="14"/>
      <c r="AK77" s="14" t="str">
        <f>IF(AL77="Ja","Versandkosten",VLOOKUP(E77,'Verweis Belegart'!$A$2:$B$9,2,FALSE))</f>
        <v>Hardware</v>
      </c>
      <c r="AL77" s="14" t="str">
        <f t="shared" si="17"/>
        <v>Nein</v>
      </c>
      <c r="AM77" s="14" t="str">
        <f t="shared" si="13"/>
        <v>Positiv</v>
      </c>
    </row>
    <row r="78" spans="1:39" ht="17.25" customHeight="1" x14ac:dyDescent="0.35">
      <c r="A78" s="17">
        <v>14571050</v>
      </c>
      <c r="B78" s="2" t="s">
        <v>22</v>
      </c>
      <c r="C78" s="1">
        <v>2025001</v>
      </c>
      <c r="D78" s="1">
        <v>2000015</v>
      </c>
      <c r="E78" s="2" t="s">
        <v>34</v>
      </c>
      <c r="F78" s="2" t="s">
        <v>53</v>
      </c>
      <c r="G78" s="2" t="s">
        <v>36</v>
      </c>
      <c r="H78" s="2" t="s">
        <v>190</v>
      </c>
      <c r="I78" s="2" t="s">
        <v>191</v>
      </c>
      <c r="J78" s="2" t="s">
        <v>304</v>
      </c>
      <c r="K78" s="2" t="s">
        <v>95</v>
      </c>
      <c r="L78" s="2" t="s">
        <v>214</v>
      </c>
      <c r="M78" s="2" t="s">
        <v>215</v>
      </c>
      <c r="N78" s="2" t="s">
        <v>216</v>
      </c>
      <c r="O78" s="3">
        <v>1</v>
      </c>
      <c r="P78" s="3">
        <v>375.86</v>
      </c>
      <c r="Q78" s="3">
        <v>400.99</v>
      </c>
      <c r="R78" s="3">
        <v>400.99</v>
      </c>
      <c r="S78" s="3">
        <v>25.13</v>
      </c>
      <c r="T78" s="3">
        <v>25.13</v>
      </c>
      <c r="U78" s="3">
        <v>6.26</v>
      </c>
      <c r="V78" s="2" t="s">
        <v>195</v>
      </c>
      <c r="W78" s="2" t="s">
        <v>196</v>
      </c>
      <c r="X78" s="2" t="s">
        <v>197</v>
      </c>
      <c r="Y78" s="19" t="str">
        <f>VLOOKUP(G78,'Verweis Kd-Gruppe'!$A$2:$B$8,2,FALSE)</f>
        <v>GRK</v>
      </c>
      <c r="Z78" s="19" t="str">
        <f>VLOOKUP(J78,'Verweis Art-Gruppe'!$A$2:$B$15,2,FALSE)</f>
        <v>Zubehör</v>
      </c>
      <c r="AA78" s="19" t="str">
        <f>VLOOKUP(W78,'Verweis Vertreter'!$A$2:$B$24,2,FALSE)</f>
        <v>Akin Erdem</v>
      </c>
      <c r="AB78" s="12">
        <f t="shared" si="9"/>
        <v>1</v>
      </c>
      <c r="AC78" s="12">
        <f t="shared" si="14"/>
        <v>375.86</v>
      </c>
      <c r="AD78" s="12">
        <f t="shared" si="15"/>
        <v>400.99</v>
      </c>
      <c r="AE78" s="12">
        <f t="shared" si="10"/>
        <v>400.99</v>
      </c>
      <c r="AF78" s="12">
        <f t="shared" si="11"/>
        <v>25.13</v>
      </c>
      <c r="AG78" s="12">
        <f t="shared" si="12"/>
        <v>25.13</v>
      </c>
      <c r="AH78" s="9">
        <f t="shared" si="16"/>
        <v>6.2669892017257284E-2</v>
      </c>
      <c r="AI78" s="14">
        <f>VLOOKUP(E78,'Verweis Faktor'!$A:$B,2,FALSE)</f>
        <v>1</v>
      </c>
      <c r="AJ78" s="14"/>
      <c r="AK78" s="14" t="str">
        <f>IF(AL78="Ja","Versandkosten",VLOOKUP(E78,'Verweis Belegart'!$A$2:$B$9,2,FALSE))</f>
        <v>Hardware</v>
      </c>
      <c r="AL78" s="14" t="str">
        <f t="shared" si="17"/>
        <v>Nein</v>
      </c>
      <c r="AM78" s="14" t="str">
        <f t="shared" si="13"/>
        <v>Positiv</v>
      </c>
    </row>
    <row r="79" spans="1:39" ht="17.25" customHeight="1" x14ac:dyDescent="0.35">
      <c r="A79" s="17">
        <v>14571050</v>
      </c>
      <c r="B79" s="2" t="s">
        <v>22</v>
      </c>
      <c r="C79" s="1">
        <v>2025001</v>
      </c>
      <c r="D79" s="1">
        <v>2000015</v>
      </c>
      <c r="E79" s="2" t="s">
        <v>34</v>
      </c>
      <c r="F79" s="2" t="s">
        <v>53</v>
      </c>
      <c r="G79" s="2" t="s">
        <v>36</v>
      </c>
      <c r="H79" s="2" t="s">
        <v>190</v>
      </c>
      <c r="I79" s="2" t="s">
        <v>191</v>
      </c>
      <c r="J79" s="2" t="s">
        <v>304</v>
      </c>
      <c r="K79" s="2" t="s">
        <v>99</v>
      </c>
      <c r="L79" s="2" t="s">
        <v>217</v>
      </c>
      <c r="M79" s="2" t="s">
        <v>218</v>
      </c>
      <c r="N79" s="2" t="s">
        <v>219</v>
      </c>
      <c r="O79" s="3">
        <v>1</v>
      </c>
      <c r="P79" s="3">
        <v>149.23050000000001</v>
      </c>
      <c r="Q79" s="3">
        <v>159.79</v>
      </c>
      <c r="R79" s="3">
        <v>159.79</v>
      </c>
      <c r="S79" s="3">
        <v>10.5595</v>
      </c>
      <c r="T79" s="3">
        <v>10.56</v>
      </c>
      <c r="U79" s="3">
        <v>6.6</v>
      </c>
      <c r="V79" s="2" t="s">
        <v>195</v>
      </c>
      <c r="W79" s="2" t="s">
        <v>196</v>
      </c>
      <c r="X79" s="2" t="s">
        <v>197</v>
      </c>
      <c r="Y79" s="19" t="str">
        <f>VLOOKUP(G79,'Verweis Kd-Gruppe'!$A$2:$B$8,2,FALSE)</f>
        <v>GRK</v>
      </c>
      <c r="Z79" s="19" t="str">
        <f>VLOOKUP(J79,'Verweis Art-Gruppe'!$A$2:$B$15,2,FALSE)</f>
        <v>Zubehör</v>
      </c>
      <c r="AA79" s="19" t="str">
        <f>VLOOKUP(W79,'Verweis Vertreter'!$A$2:$B$24,2,FALSE)</f>
        <v>Akin Erdem</v>
      </c>
      <c r="AB79" s="12">
        <f t="shared" si="9"/>
        <v>1</v>
      </c>
      <c r="AC79" s="12">
        <f t="shared" si="14"/>
        <v>149.23050000000001</v>
      </c>
      <c r="AD79" s="12">
        <f t="shared" si="15"/>
        <v>159.79</v>
      </c>
      <c r="AE79" s="12">
        <f t="shared" si="10"/>
        <v>159.79</v>
      </c>
      <c r="AF79" s="12">
        <f t="shared" si="11"/>
        <v>10.5595</v>
      </c>
      <c r="AG79" s="12">
        <f t="shared" si="12"/>
        <v>10.56</v>
      </c>
      <c r="AH79" s="9">
        <f t="shared" si="16"/>
        <v>6.608673884473372E-2</v>
      </c>
      <c r="AI79" s="14">
        <f>VLOOKUP(E79,'Verweis Faktor'!$A:$B,2,FALSE)</f>
        <v>1</v>
      </c>
      <c r="AJ79" s="14"/>
      <c r="AK79" s="14" t="str">
        <f>IF(AL79="Ja","Versandkosten",VLOOKUP(E79,'Verweis Belegart'!$A$2:$B$9,2,FALSE))</f>
        <v>Hardware</v>
      </c>
      <c r="AL79" s="14" t="str">
        <f t="shared" si="17"/>
        <v>Nein</v>
      </c>
      <c r="AM79" s="14" t="str">
        <f t="shared" si="13"/>
        <v>Positiv</v>
      </c>
    </row>
    <row r="80" spans="1:39" ht="17.25" customHeight="1" x14ac:dyDescent="0.35">
      <c r="A80" s="17">
        <v>14568043</v>
      </c>
      <c r="B80" s="2" t="s">
        <v>22</v>
      </c>
      <c r="C80" s="1">
        <v>2025001</v>
      </c>
      <c r="D80" s="1">
        <v>2000016</v>
      </c>
      <c r="E80" s="2" t="s">
        <v>34</v>
      </c>
      <c r="F80" s="2" t="s">
        <v>35</v>
      </c>
      <c r="G80" s="2" t="s">
        <v>36</v>
      </c>
      <c r="H80" s="2" t="s">
        <v>220</v>
      </c>
      <c r="I80" s="2" t="s">
        <v>221</v>
      </c>
      <c r="J80" s="2" t="s">
        <v>103</v>
      </c>
      <c r="K80" s="2" t="s">
        <v>28</v>
      </c>
      <c r="L80" s="2" t="s">
        <v>222</v>
      </c>
      <c r="M80" s="2" t="s">
        <v>223</v>
      </c>
      <c r="N80" s="2" t="s">
        <v>224</v>
      </c>
      <c r="O80" s="3">
        <v>50</v>
      </c>
      <c r="P80" s="3">
        <v>273.57709999999997</v>
      </c>
      <c r="Q80" s="3">
        <v>229</v>
      </c>
      <c r="R80" s="3">
        <v>11450</v>
      </c>
      <c r="S80" s="3">
        <v>-44.577100000000002</v>
      </c>
      <c r="T80" s="3">
        <v>-2228.86</v>
      </c>
      <c r="U80" s="3">
        <v>-19.46</v>
      </c>
      <c r="V80" s="2" t="s">
        <v>145</v>
      </c>
      <c r="W80" s="2" t="s">
        <v>146</v>
      </c>
      <c r="X80" s="2" t="s">
        <v>59</v>
      </c>
      <c r="Y80" s="19" t="str">
        <f>VLOOKUP(G80,'Verweis Kd-Gruppe'!$A$2:$B$8,2,FALSE)</f>
        <v>GRK</v>
      </c>
      <c r="Z80" s="19" t="str">
        <f>VLOOKUP(J80,'Verweis Art-Gruppe'!$A$2:$B$15,2,FALSE)</f>
        <v>Geräte</v>
      </c>
      <c r="AA80" s="19" t="str">
        <f>VLOOKUP(W80,'Verweis Vertreter'!$A$2:$B$24,2,FALSE)</f>
        <v>Muhsin Yortanli</v>
      </c>
      <c r="AB80" s="12">
        <f t="shared" si="9"/>
        <v>50</v>
      </c>
      <c r="AC80" s="12">
        <f t="shared" si="14"/>
        <v>273.57709999999997</v>
      </c>
      <c r="AD80" s="12">
        <f t="shared" si="15"/>
        <v>229</v>
      </c>
      <c r="AE80" s="12">
        <f t="shared" si="10"/>
        <v>11450</v>
      </c>
      <c r="AF80" s="12">
        <f t="shared" si="11"/>
        <v>-44.577100000000002</v>
      </c>
      <c r="AG80" s="12">
        <f t="shared" si="12"/>
        <v>-2228.86</v>
      </c>
      <c r="AH80" s="9">
        <f t="shared" si="16"/>
        <v>-0.19466026200873363</v>
      </c>
      <c r="AI80" s="14">
        <f>VLOOKUP(E80,'Verweis Faktor'!$A:$B,2,FALSE)</f>
        <v>1</v>
      </c>
      <c r="AJ80" s="14"/>
      <c r="AK80" s="14" t="str">
        <f>IF(AL80="Ja","Versandkosten",VLOOKUP(E80,'Verweis Belegart'!$A$2:$B$9,2,FALSE))</f>
        <v>Hardware</v>
      </c>
      <c r="AL80" s="14" t="str">
        <f t="shared" si="17"/>
        <v>Nein</v>
      </c>
      <c r="AM80" s="14" t="str">
        <f t="shared" si="13"/>
        <v>Negativ</v>
      </c>
    </row>
    <row r="81" spans="1:39" ht="17.25" customHeight="1" x14ac:dyDescent="0.35">
      <c r="A81" s="17">
        <v>14568043</v>
      </c>
      <c r="B81" s="2" t="s">
        <v>22</v>
      </c>
      <c r="C81" s="1">
        <v>2025001</v>
      </c>
      <c r="D81" s="1">
        <v>2000016</v>
      </c>
      <c r="E81" s="2" t="s">
        <v>34</v>
      </c>
      <c r="F81" s="2" t="s">
        <v>35</v>
      </c>
      <c r="G81" s="2" t="s">
        <v>36</v>
      </c>
      <c r="H81" s="2" t="s">
        <v>220</v>
      </c>
      <c r="I81" s="2" t="s">
        <v>221</v>
      </c>
      <c r="J81" s="2" t="s">
        <v>103</v>
      </c>
      <c r="K81" s="2" t="s">
        <v>45</v>
      </c>
      <c r="L81" s="2" t="s">
        <v>225</v>
      </c>
      <c r="M81" s="2" t="s">
        <v>226</v>
      </c>
      <c r="N81" s="2" t="s">
        <v>224</v>
      </c>
      <c r="O81" s="3">
        <v>50</v>
      </c>
      <c r="P81" s="3">
        <v>270.38459999999998</v>
      </c>
      <c r="Q81" s="3">
        <v>229</v>
      </c>
      <c r="R81" s="3">
        <v>11450</v>
      </c>
      <c r="S81" s="3">
        <v>-41.384599999999999</v>
      </c>
      <c r="T81" s="3">
        <v>-2069.23</v>
      </c>
      <c r="U81" s="3">
        <v>-18.07</v>
      </c>
      <c r="V81" s="2" t="s">
        <v>145</v>
      </c>
      <c r="W81" s="2" t="s">
        <v>146</v>
      </c>
      <c r="X81" s="2" t="s">
        <v>59</v>
      </c>
      <c r="Y81" s="19" t="str">
        <f>VLOOKUP(G81,'Verweis Kd-Gruppe'!$A$2:$B$8,2,FALSE)</f>
        <v>GRK</v>
      </c>
      <c r="Z81" s="19" t="str">
        <f>VLOOKUP(J81,'Verweis Art-Gruppe'!$A$2:$B$15,2,FALSE)</f>
        <v>Geräte</v>
      </c>
      <c r="AA81" s="19" t="str">
        <f>VLOOKUP(W81,'Verweis Vertreter'!$A$2:$B$24,2,FALSE)</f>
        <v>Muhsin Yortanli</v>
      </c>
      <c r="AB81" s="12">
        <f t="shared" si="9"/>
        <v>50</v>
      </c>
      <c r="AC81" s="12">
        <f t="shared" si="14"/>
        <v>270.38459999999998</v>
      </c>
      <c r="AD81" s="12">
        <f t="shared" si="15"/>
        <v>229</v>
      </c>
      <c r="AE81" s="12">
        <f t="shared" si="10"/>
        <v>11450</v>
      </c>
      <c r="AF81" s="12">
        <f t="shared" si="11"/>
        <v>-41.384599999999999</v>
      </c>
      <c r="AG81" s="12">
        <f t="shared" si="12"/>
        <v>-2069.23</v>
      </c>
      <c r="AH81" s="9">
        <f t="shared" si="16"/>
        <v>-0.18071877729257643</v>
      </c>
      <c r="AI81" s="14">
        <f>VLOOKUP(E81,'Verweis Faktor'!$A:$B,2,FALSE)</f>
        <v>1</v>
      </c>
      <c r="AJ81" s="14"/>
      <c r="AK81" s="14" t="str">
        <f>IF(AL81="Ja","Versandkosten",VLOOKUP(E81,'Verweis Belegart'!$A$2:$B$9,2,FALSE))</f>
        <v>Hardware</v>
      </c>
      <c r="AL81" s="14" t="str">
        <f t="shared" si="17"/>
        <v>Nein</v>
      </c>
      <c r="AM81" s="14" t="str">
        <f t="shared" si="13"/>
        <v>Negativ</v>
      </c>
    </row>
    <row r="82" spans="1:39" ht="17.25" customHeight="1" x14ac:dyDescent="0.35">
      <c r="A82" s="17">
        <v>14571263</v>
      </c>
      <c r="B82" s="2" t="s">
        <v>22</v>
      </c>
      <c r="C82" s="1">
        <v>2025001</v>
      </c>
      <c r="D82" s="1">
        <v>2000017</v>
      </c>
      <c r="E82" s="2" t="s">
        <v>34</v>
      </c>
      <c r="F82" s="2" t="s">
        <v>53</v>
      </c>
      <c r="G82" s="2" t="s">
        <v>36</v>
      </c>
      <c r="H82" s="2" t="s">
        <v>190</v>
      </c>
      <c r="I82" s="2" t="s">
        <v>191</v>
      </c>
      <c r="J82" s="2" t="s">
        <v>103</v>
      </c>
      <c r="K82" s="2" t="s">
        <v>28</v>
      </c>
      <c r="L82" s="2" t="s">
        <v>227</v>
      </c>
      <c r="M82" s="2" t="s">
        <v>228</v>
      </c>
      <c r="N82" s="2" t="s">
        <v>229</v>
      </c>
      <c r="O82" s="3">
        <v>1</v>
      </c>
      <c r="P82" s="3">
        <v>1030</v>
      </c>
      <c r="Q82" s="3">
        <v>1082.3900000000001</v>
      </c>
      <c r="R82" s="3">
        <v>1082.3900000000001</v>
      </c>
      <c r="S82" s="3">
        <v>52.39</v>
      </c>
      <c r="T82" s="3">
        <v>52.39</v>
      </c>
      <c r="U82" s="3">
        <v>4.84</v>
      </c>
      <c r="V82" s="2" t="s">
        <v>195</v>
      </c>
      <c r="W82" s="2" t="s">
        <v>196</v>
      </c>
      <c r="X82" s="2" t="s">
        <v>197</v>
      </c>
      <c r="Y82" s="19" t="str">
        <f>VLOOKUP(G82,'Verweis Kd-Gruppe'!$A$2:$B$8,2,FALSE)</f>
        <v>GRK</v>
      </c>
      <c r="Z82" s="19" t="str">
        <f>VLOOKUP(J82,'Verweis Art-Gruppe'!$A$2:$B$15,2,FALSE)</f>
        <v>Geräte</v>
      </c>
      <c r="AA82" s="19" t="str">
        <f>VLOOKUP(W82,'Verweis Vertreter'!$A$2:$B$24,2,FALSE)</f>
        <v>Akin Erdem</v>
      </c>
      <c r="AB82" s="12">
        <f t="shared" si="9"/>
        <v>1</v>
      </c>
      <c r="AC82" s="12">
        <f t="shared" si="14"/>
        <v>1030</v>
      </c>
      <c r="AD82" s="12">
        <f t="shared" si="15"/>
        <v>1082.3900000000001</v>
      </c>
      <c r="AE82" s="12">
        <f t="shared" si="10"/>
        <v>1082.3900000000001</v>
      </c>
      <c r="AF82" s="12">
        <f t="shared" si="11"/>
        <v>52.39</v>
      </c>
      <c r="AG82" s="12">
        <f t="shared" si="12"/>
        <v>52.39</v>
      </c>
      <c r="AH82" s="9">
        <f t="shared" si="16"/>
        <v>4.8402147100398189E-2</v>
      </c>
      <c r="AI82" s="14">
        <f>VLOOKUP(E82,'Verweis Faktor'!$A:$B,2,FALSE)</f>
        <v>1</v>
      </c>
      <c r="AJ82" s="14"/>
      <c r="AK82" s="14" t="str">
        <f>IF(AL82="Ja","Versandkosten",VLOOKUP(E82,'Verweis Belegart'!$A$2:$B$9,2,FALSE))</f>
        <v>Hardware</v>
      </c>
      <c r="AL82" s="14" t="str">
        <f t="shared" si="17"/>
        <v>Nein</v>
      </c>
      <c r="AM82" s="14" t="str">
        <f t="shared" si="13"/>
        <v>Positiv</v>
      </c>
    </row>
    <row r="83" spans="1:39" ht="17.25" customHeight="1" x14ac:dyDescent="0.35">
      <c r="A83" s="17">
        <v>14571263</v>
      </c>
      <c r="B83" s="2" t="s">
        <v>22</v>
      </c>
      <c r="C83" s="1">
        <v>2025001</v>
      </c>
      <c r="D83" s="1">
        <v>2000017</v>
      </c>
      <c r="E83" s="2" t="s">
        <v>34</v>
      </c>
      <c r="F83" s="2" t="s">
        <v>53</v>
      </c>
      <c r="G83" s="2" t="s">
        <v>36</v>
      </c>
      <c r="H83" s="2" t="s">
        <v>190</v>
      </c>
      <c r="I83" s="2" t="s">
        <v>191</v>
      </c>
      <c r="J83" s="2" t="s">
        <v>304</v>
      </c>
      <c r="K83" s="2" t="s">
        <v>45</v>
      </c>
      <c r="L83" s="2" t="s">
        <v>217</v>
      </c>
      <c r="M83" s="2" t="s">
        <v>218</v>
      </c>
      <c r="N83" s="2" t="s">
        <v>219</v>
      </c>
      <c r="O83" s="3">
        <v>1</v>
      </c>
      <c r="P83" s="3">
        <v>149.23050000000001</v>
      </c>
      <c r="Q83" s="3">
        <v>159.79</v>
      </c>
      <c r="R83" s="3">
        <v>159.79</v>
      </c>
      <c r="S83" s="3">
        <v>10.5595</v>
      </c>
      <c r="T83" s="3">
        <v>10.56</v>
      </c>
      <c r="U83" s="3">
        <v>6.6</v>
      </c>
      <c r="V83" s="2" t="s">
        <v>195</v>
      </c>
      <c r="W83" s="2" t="s">
        <v>196</v>
      </c>
      <c r="X83" s="2" t="s">
        <v>197</v>
      </c>
      <c r="Y83" s="19" t="str">
        <f>VLOOKUP(G83,'Verweis Kd-Gruppe'!$A$2:$B$8,2,FALSE)</f>
        <v>GRK</v>
      </c>
      <c r="Z83" s="19" t="str">
        <f>VLOOKUP(J83,'Verweis Art-Gruppe'!$A$2:$B$15,2,FALSE)</f>
        <v>Zubehör</v>
      </c>
      <c r="AA83" s="19" t="str">
        <f>VLOOKUP(W83,'Verweis Vertreter'!$A$2:$B$24,2,FALSE)</f>
        <v>Akin Erdem</v>
      </c>
      <c r="AB83" s="12">
        <f t="shared" si="9"/>
        <v>1</v>
      </c>
      <c r="AC83" s="12">
        <f t="shared" si="14"/>
        <v>149.23050000000001</v>
      </c>
      <c r="AD83" s="12">
        <f t="shared" si="15"/>
        <v>159.79</v>
      </c>
      <c r="AE83" s="12">
        <f t="shared" si="10"/>
        <v>159.79</v>
      </c>
      <c r="AF83" s="12">
        <f t="shared" si="11"/>
        <v>10.5595</v>
      </c>
      <c r="AG83" s="12">
        <f t="shared" si="12"/>
        <v>10.56</v>
      </c>
      <c r="AH83" s="9">
        <f t="shared" si="16"/>
        <v>6.608673884473372E-2</v>
      </c>
      <c r="AI83" s="14">
        <f>VLOOKUP(E83,'Verweis Faktor'!$A:$B,2,FALSE)</f>
        <v>1</v>
      </c>
      <c r="AJ83" s="14"/>
      <c r="AK83" s="14" t="str">
        <f>IF(AL83="Ja","Versandkosten",VLOOKUP(E83,'Verweis Belegart'!$A$2:$B$9,2,FALSE))</f>
        <v>Hardware</v>
      </c>
      <c r="AL83" s="14" t="str">
        <f t="shared" si="17"/>
        <v>Nein</v>
      </c>
      <c r="AM83" s="14" t="str">
        <f t="shared" si="13"/>
        <v>Positiv</v>
      </c>
    </row>
    <row r="84" spans="1:39" ht="17.25" customHeight="1" x14ac:dyDescent="0.35">
      <c r="A84" s="17">
        <v>14571478</v>
      </c>
      <c r="B84" s="2" t="s">
        <v>22</v>
      </c>
      <c r="C84" s="1">
        <v>2025001</v>
      </c>
      <c r="D84" s="1">
        <v>2000018</v>
      </c>
      <c r="E84" s="2" t="s">
        <v>34</v>
      </c>
      <c r="F84" s="2" t="s">
        <v>142</v>
      </c>
      <c r="G84" s="2" t="s">
        <v>36</v>
      </c>
      <c r="H84" s="2" t="s">
        <v>230</v>
      </c>
      <c r="I84" s="2" t="s">
        <v>231</v>
      </c>
      <c r="J84" s="2" t="s">
        <v>103</v>
      </c>
      <c r="K84" s="2" t="s">
        <v>28</v>
      </c>
      <c r="L84" s="2" t="s">
        <v>232</v>
      </c>
      <c r="M84" s="2" t="s">
        <v>233</v>
      </c>
      <c r="N84" s="2" t="s">
        <v>234</v>
      </c>
      <c r="O84" s="3">
        <v>100</v>
      </c>
      <c r="P84" s="3">
        <v>251.29089999999999</v>
      </c>
      <c r="Q84" s="3">
        <v>263</v>
      </c>
      <c r="R84" s="3">
        <v>26300</v>
      </c>
      <c r="S84" s="3">
        <v>11.709099999999999</v>
      </c>
      <c r="T84" s="3">
        <v>1170.9100000000001</v>
      </c>
      <c r="U84" s="3">
        <v>4.45</v>
      </c>
      <c r="V84" s="2" t="s">
        <v>235</v>
      </c>
      <c r="W84" s="2" t="s">
        <v>236</v>
      </c>
      <c r="X84" s="2" t="s">
        <v>33</v>
      </c>
      <c r="Y84" s="19" t="str">
        <f>VLOOKUP(G84,'Verweis Kd-Gruppe'!$A$2:$B$8,2,FALSE)</f>
        <v>GRK</v>
      </c>
      <c r="Z84" s="19" t="str">
        <f>VLOOKUP(J84,'Verweis Art-Gruppe'!$A$2:$B$15,2,FALSE)</f>
        <v>Geräte</v>
      </c>
      <c r="AA84" s="19" t="str">
        <f>VLOOKUP(W84,'Verweis Vertreter'!$A$2:$B$24,2,FALSE)</f>
        <v>Patrick Verfürth</v>
      </c>
      <c r="AB84" s="12">
        <f t="shared" si="9"/>
        <v>100</v>
      </c>
      <c r="AC84" s="12">
        <f t="shared" si="14"/>
        <v>251.29089999999999</v>
      </c>
      <c r="AD84" s="12">
        <f t="shared" si="15"/>
        <v>263</v>
      </c>
      <c r="AE84" s="12">
        <f t="shared" si="10"/>
        <v>26300</v>
      </c>
      <c r="AF84" s="12">
        <f t="shared" si="11"/>
        <v>11.709099999999999</v>
      </c>
      <c r="AG84" s="12">
        <f t="shared" si="12"/>
        <v>1170.9100000000001</v>
      </c>
      <c r="AH84" s="9">
        <f t="shared" si="16"/>
        <v>4.4521292775665404E-2</v>
      </c>
      <c r="AI84" s="14">
        <f>VLOOKUP(E84,'Verweis Faktor'!$A:$B,2,FALSE)</f>
        <v>1</v>
      </c>
      <c r="AJ84" s="14"/>
      <c r="AK84" s="14" t="str">
        <f>IF(AL84="Ja","Versandkosten",VLOOKUP(E84,'Verweis Belegart'!$A$2:$B$9,2,FALSE))</f>
        <v>Hardware</v>
      </c>
      <c r="AL84" s="14" t="str">
        <f t="shared" si="17"/>
        <v>Nein</v>
      </c>
      <c r="AM84" s="14" t="str">
        <f t="shared" si="13"/>
        <v>Positiv</v>
      </c>
    </row>
    <row r="85" spans="1:39" ht="17.25" customHeight="1" x14ac:dyDescent="0.35">
      <c r="A85" s="17">
        <v>14568599</v>
      </c>
      <c r="B85" s="2" t="s">
        <v>22</v>
      </c>
      <c r="C85" s="1">
        <v>2025001</v>
      </c>
      <c r="D85" s="1">
        <v>2000019</v>
      </c>
      <c r="E85" s="2" t="s">
        <v>34</v>
      </c>
      <c r="F85" s="2" t="s">
        <v>35</v>
      </c>
      <c r="G85" s="2" t="s">
        <v>36</v>
      </c>
      <c r="H85" s="2" t="s">
        <v>237</v>
      </c>
      <c r="I85" s="2" t="s">
        <v>238</v>
      </c>
      <c r="J85" s="2" t="s">
        <v>103</v>
      </c>
      <c r="K85" s="2" t="s">
        <v>28</v>
      </c>
      <c r="L85" s="2" t="s">
        <v>239</v>
      </c>
      <c r="M85" s="2" t="s">
        <v>240</v>
      </c>
      <c r="N85" s="2" t="s">
        <v>128</v>
      </c>
      <c r="O85" s="3">
        <v>60</v>
      </c>
      <c r="P85" s="3">
        <v>185</v>
      </c>
      <c r="Q85" s="3">
        <v>209</v>
      </c>
      <c r="R85" s="3">
        <v>12540</v>
      </c>
      <c r="S85" s="3">
        <v>24</v>
      </c>
      <c r="T85" s="3">
        <v>1440</v>
      </c>
      <c r="U85" s="3">
        <v>11.48</v>
      </c>
      <c r="V85" s="2" t="s">
        <v>241</v>
      </c>
      <c r="W85" s="2" t="s">
        <v>242</v>
      </c>
      <c r="X85" s="2" t="s">
        <v>44</v>
      </c>
      <c r="Y85" s="19" t="str">
        <f>VLOOKUP(G85,'Verweis Kd-Gruppe'!$A$2:$B$8,2,FALSE)</f>
        <v>GRK</v>
      </c>
      <c r="Z85" s="19" t="str">
        <f>VLOOKUP(J85,'Verweis Art-Gruppe'!$A$2:$B$15,2,FALSE)</f>
        <v>Geräte</v>
      </c>
      <c r="AA85" s="19" t="str">
        <f>VLOOKUP(W85,'Verweis Vertreter'!$A$2:$B$24,2,FALSE)</f>
        <v>Bernd Schönbrunn</v>
      </c>
      <c r="AB85" s="12">
        <f t="shared" si="9"/>
        <v>60</v>
      </c>
      <c r="AC85" s="12">
        <f t="shared" si="14"/>
        <v>185</v>
      </c>
      <c r="AD85" s="12">
        <f t="shared" si="15"/>
        <v>209</v>
      </c>
      <c r="AE85" s="12">
        <f t="shared" si="10"/>
        <v>12540</v>
      </c>
      <c r="AF85" s="12">
        <f t="shared" si="11"/>
        <v>24</v>
      </c>
      <c r="AG85" s="12">
        <f t="shared" si="12"/>
        <v>1440</v>
      </c>
      <c r="AH85" s="9">
        <f t="shared" si="16"/>
        <v>0.11483253588516747</v>
      </c>
      <c r="AI85" s="14">
        <f>VLOOKUP(E85,'Verweis Faktor'!$A:$B,2,FALSE)</f>
        <v>1</v>
      </c>
      <c r="AJ85" s="14"/>
      <c r="AK85" s="14" t="str">
        <f>IF(AL85="Ja","Versandkosten",VLOOKUP(E85,'Verweis Belegart'!$A$2:$B$9,2,FALSE))</f>
        <v>Hardware</v>
      </c>
      <c r="AL85" s="14" t="str">
        <f t="shared" si="17"/>
        <v>Nein</v>
      </c>
      <c r="AM85" s="14" t="str">
        <f t="shared" si="13"/>
        <v>Positiv</v>
      </c>
    </row>
    <row r="86" spans="1:39" ht="17.25" customHeight="1" x14ac:dyDescent="0.35">
      <c r="A86" s="17">
        <v>14568599</v>
      </c>
      <c r="B86" s="2" t="s">
        <v>22</v>
      </c>
      <c r="C86" s="1">
        <v>2025001</v>
      </c>
      <c r="D86" s="1">
        <v>2000019</v>
      </c>
      <c r="E86" s="2" t="s">
        <v>34</v>
      </c>
      <c r="F86" s="2" t="s">
        <v>35</v>
      </c>
      <c r="G86" s="2" t="s">
        <v>36</v>
      </c>
      <c r="H86" s="2" t="s">
        <v>237</v>
      </c>
      <c r="I86" s="2" t="s">
        <v>238</v>
      </c>
      <c r="J86" s="2" t="s">
        <v>103</v>
      </c>
      <c r="K86" s="2" t="s">
        <v>45</v>
      </c>
      <c r="L86" s="2" t="s">
        <v>243</v>
      </c>
      <c r="M86" s="2" t="s">
        <v>244</v>
      </c>
      <c r="N86" s="2" t="s">
        <v>128</v>
      </c>
      <c r="O86" s="3">
        <v>80</v>
      </c>
      <c r="P86" s="3">
        <v>195</v>
      </c>
      <c r="Q86" s="3">
        <v>209</v>
      </c>
      <c r="R86" s="3">
        <v>16720</v>
      </c>
      <c r="S86" s="3">
        <v>14</v>
      </c>
      <c r="T86" s="3">
        <v>1120</v>
      </c>
      <c r="U86" s="3">
        <v>6.69</v>
      </c>
      <c r="V86" s="2" t="s">
        <v>241</v>
      </c>
      <c r="W86" s="2" t="s">
        <v>242</v>
      </c>
      <c r="X86" s="2" t="s">
        <v>44</v>
      </c>
      <c r="Y86" s="19" t="str">
        <f>VLOOKUP(G86,'Verweis Kd-Gruppe'!$A$2:$B$8,2,FALSE)</f>
        <v>GRK</v>
      </c>
      <c r="Z86" s="19" t="str">
        <f>VLOOKUP(J86,'Verweis Art-Gruppe'!$A$2:$B$15,2,FALSE)</f>
        <v>Geräte</v>
      </c>
      <c r="AA86" s="19" t="str">
        <f>VLOOKUP(W86,'Verweis Vertreter'!$A$2:$B$24,2,FALSE)</f>
        <v>Bernd Schönbrunn</v>
      </c>
      <c r="AB86" s="12">
        <f t="shared" si="9"/>
        <v>80</v>
      </c>
      <c r="AC86" s="12">
        <f t="shared" si="14"/>
        <v>195</v>
      </c>
      <c r="AD86" s="12">
        <f t="shared" si="15"/>
        <v>209</v>
      </c>
      <c r="AE86" s="12">
        <f t="shared" si="10"/>
        <v>16720</v>
      </c>
      <c r="AF86" s="12">
        <f t="shared" si="11"/>
        <v>14</v>
      </c>
      <c r="AG86" s="12">
        <f t="shared" si="12"/>
        <v>1120</v>
      </c>
      <c r="AH86" s="9">
        <f t="shared" si="16"/>
        <v>6.6985645933014357E-2</v>
      </c>
      <c r="AI86" s="14">
        <f>VLOOKUP(E86,'Verweis Faktor'!$A:$B,2,FALSE)</f>
        <v>1</v>
      </c>
      <c r="AJ86" s="14"/>
      <c r="AK86" s="14" t="str">
        <f>IF(AL86="Ja","Versandkosten",VLOOKUP(E86,'Verweis Belegart'!$A$2:$B$9,2,FALSE))</f>
        <v>Hardware</v>
      </c>
      <c r="AL86" s="14" t="str">
        <f t="shared" si="17"/>
        <v>Nein</v>
      </c>
      <c r="AM86" s="14" t="str">
        <f t="shared" si="13"/>
        <v>Positiv</v>
      </c>
    </row>
    <row r="87" spans="1:39" ht="17.25" customHeight="1" x14ac:dyDescent="0.35">
      <c r="A87" s="17">
        <v>14568599</v>
      </c>
      <c r="B87" s="2" t="s">
        <v>22</v>
      </c>
      <c r="C87" s="1">
        <v>2025001</v>
      </c>
      <c r="D87" s="1">
        <v>2000019</v>
      </c>
      <c r="E87" s="2" t="s">
        <v>34</v>
      </c>
      <c r="F87" s="2" t="s">
        <v>35</v>
      </c>
      <c r="G87" s="2" t="s">
        <v>36</v>
      </c>
      <c r="H87" s="2" t="s">
        <v>237</v>
      </c>
      <c r="I87" s="2" t="s">
        <v>238</v>
      </c>
      <c r="J87" s="2" t="s">
        <v>103</v>
      </c>
      <c r="K87" s="2" t="s">
        <v>49</v>
      </c>
      <c r="L87" s="2" t="s">
        <v>243</v>
      </c>
      <c r="M87" s="2" t="s">
        <v>244</v>
      </c>
      <c r="N87" s="2" t="s">
        <v>128</v>
      </c>
      <c r="O87" s="3">
        <v>160</v>
      </c>
      <c r="P87" s="3">
        <v>195</v>
      </c>
      <c r="Q87" s="3">
        <v>209</v>
      </c>
      <c r="R87" s="3">
        <v>33440</v>
      </c>
      <c r="S87" s="3">
        <v>14</v>
      </c>
      <c r="T87" s="3">
        <v>2240</v>
      </c>
      <c r="U87" s="3">
        <v>6.69</v>
      </c>
      <c r="V87" s="2" t="s">
        <v>241</v>
      </c>
      <c r="W87" s="2" t="s">
        <v>242</v>
      </c>
      <c r="X87" s="2" t="s">
        <v>44</v>
      </c>
      <c r="Y87" s="19" t="str">
        <f>VLOOKUP(G87,'Verweis Kd-Gruppe'!$A$2:$B$8,2,FALSE)</f>
        <v>GRK</v>
      </c>
      <c r="Z87" s="19" t="str">
        <f>VLOOKUP(J87,'Verweis Art-Gruppe'!$A$2:$B$15,2,FALSE)</f>
        <v>Geräte</v>
      </c>
      <c r="AA87" s="19" t="str">
        <f>VLOOKUP(W87,'Verweis Vertreter'!$A$2:$B$24,2,FALSE)</f>
        <v>Bernd Schönbrunn</v>
      </c>
      <c r="AB87" s="12">
        <f t="shared" si="9"/>
        <v>160</v>
      </c>
      <c r="AC87" s="12">
        <f t="shared" si="14"/>
        <v>195</v>
      </c>
      <c r="AD87" s="12">
        <f t="shared" si="15"/>
        <v>209</v>
      </c>
      <c r="AE87" s="12">
        <f t="shared" si="10"/>
        <v>33440</v>
      </c>
      <c r="AF87" s="12">
        <f t="shared" si="11"/>
        <v>14</v>
      </c>
      <c r="AG87" s="12">
        <f t="shared" si="12"/>
        <v>2240</v>
      </c>
      <c r="AH87" s="9">
        <f t="shared" si="16"/>
        <v>6.6985645933014357E-2</v>
      </c>
      <c r="AI87" s="14">
        <f>VLOOKUP(E87,'Verweis Faktor'!$A:$B,2,FALSE)</f>
        <v>1</v>
      </c>
      <c r="AJ87" s="14"/>
      <c r="AK87" s="14" t="str">
        <f>IF(AL87="Ja","Versandkosten",VLOOKUP(E87,'Verweis Belegart'!$A$2:$B$9,2,FALSE))</f>
        <v>Hardware</v>
      </c>
      <c r="AL87" s="14" t="str">
        <f t="shared" si="17"/>
        <v>Nein</v>
      </c>
      <c r="AM87" s="14" t="str">
        <f t="shared" si="13"/>
        <v>Positiv</v>
      </c>
    </row>
    <row r="88" spans="1:39" ht="17.25" customHeight="1" x14ac:dyDescent="0.35">
      <c r="A88" s="17">
        <v>14571511</v>
      </c>
      <c r="B88" s="2" t="s">
        <v>22</v>
      </c>
      <c r="C88" s="1">
        <v>2025001</v>
      </c>
      <c r="D88" s="1">
        <v>2000020</v>
      </c>
      <c r="E88" s="2" t="s">
        <v>34</v>
      </c>
      <c r="F88" s="2" t="s">
        <v>142</v>
      </c>
      <c r="G88" s="2" t="s">
        <v>36</v>
      </c>
      <c r="H88" s="2" t="s">
        <v>245</v>
      </c>
      <c r="I88" s="2" t="s">
        <v>246</v>
      </c>
      <c r="J88" s="2" t="s">
        <v>103</v>
      </c>
      <c r="K88" s="2" t="s">
        <v>28</v>
      </c>
      <c r="L88" s="2" t="s">
        <v>46</v>
      </c>
      <c r="M88" s="2" t="s">
        <v>47</v>
      </c>
      <c r="N88" s="2" t="s">
        <v>48</v>
      </c>
      <c r="O88" s="3">
        <v>30</v>
      </c>
      <c r="P88" s="3">
        <v>257</v>
      </c>
      <c r="Q88" s="3">
        <v>264</v>
      </c>
      <c r="R88" s="3">
        <v>7920</v>
      </c>
      <c r="S88" s="3">
        <v>7</v>
      </c>
      <c r="T88" s="3">
        <v>210</v>
      </c>
      <c r="U88" s="3">
        <v>2.65</v>
      </c>
      <c r="V88" s="2" t="s">
        <v>42</v>
      </c>
      <c r="W88" s="2" t="s">
        <v>43</v>
      </c>
      <c r="X88" s="2" t="s">
        <v>33</v>
      </c>
      <c r="Y88" s="19" t="str">
        <f>VLOOKUP(G88,'Verweis Kd-Gruppe'!$A$2:$B$8,2,FALSE)</f>
        <v>GRK</v>
      </c>
      <c r="Z88" s="19" t="str">
        <f>VLOOKUP(J88,'Verweis Art-Gruppe'!$A$2:$B$15,2,FALSE)</f>
        <v>Geräte</v>
      </c>
      <c r="AA88" s="19" t="str">
        <f>VLOOKUP(W88,'Verweis Vertreter'!$A$2:$B$24,2,FALSE)</f>
        <v>Sebastian Faber</v>
      </c>
      <c r="AB88" s="12">
        <f t="shared" si="9"/>
        <v>30</v>
      </c>
      <c r="AC88" s="12">
        <f t="shared" si="14"/>
        <v>257</v>
      </c>
      <c r="AD88" s="12">
        <f t="shared" si="15"/>
        <v>264</v>
      </c>
      <c r="AE88" s="12">
        <f t="shared" si="10"/>
        <v>7920</v>
      </c>
      <c r="AF88" s="12">
        <f t="shared" si="11"/>
        <v>7</v>
      </c>
      <c r="AG88" s="12">
        <f t="shared" si="12"/>
        <v>210</v>
      </c>
      <c r="AH88" s="9">
        <f t="shared" si="16"/>
        <v>2.6515151515151516E-2</v>
      </c>
      <c r="AI88" s="14">
        <f>VLOOKUP(E88,'Verweis Faktor'!$A:$B,2,FALSE)</f>
        <v>1</v>
      </c>
      <c r="AJ88" s="14"/>
      <c r="AK88" s="14" t="str">
        <f>IF(AL88="Ja","Versandkosten",VLOOKUP(E88,'Verweis Belegart'!$A$2:$B$9,2,FALSE))</f>
        <v>Hardware</v>
      </c>
      <c r="AL88" s="14" t="str">
        <f t="shared" si="17"/>
        <v>Nein</v>
      </c>
      <c r="AM88" s="14" t="str">
        <f t="shared" si="13"/>
        <v>Positiv</v>
      </c>
    </row>
    <row r="89" spans="1:39" ht="17.25" customHeight="1" x14ac:dyDescent="0.35">
      <c r="A89" s="17">
        <v>14571495</v>
      </c>
      <c r="B89" s="2" t="s">
        <v>22</v>
      </c>
      <c r="C89" s="1">
        <v>2025001</v>
      </c>
      <c r="D89" s="1">
        <v>2000021</v>
      </c>
      <c r="E89" s="2" t="s">
        <v>34</v>
      </c>
      <c r="F89" s="2" t="s">
        <v>142</v>
      </c>
      <c r="G89" s="2" t="s">
        <v>36</v>
      </c>
      <c r="H89" s="2" t="s">
        <v>247</v>
      </c>
      <c r="I89" s="2" t="s">
        <v>248</v>
      </c>
      <c r="J89" s="2" t="s">
        <v>2791</v>
      </c>
      <c r="K89" s="2" t="s">
        <v>28</v>
      </c>
      <c r="L89" s="2" t="s">
        <v>249</v>
      </c>
      <c r="M89" s="2" t="s">
        <v>250</v>
      </c>
      <c r="N89" s="2" t="s">
        <v>122</v>
      </c>
      <c r="O89" s="3">
        <v>1</v>
      </c>
      <c r="P89" s="3">
        <v>0</v>
      </c>
      <c r="Q89" s="3">
        <v>6.35</v>
      </c>
      <c r="R89" s="3">
        <v>6.35</v>
      </c>
      <c r="S89" s="3">
        <v>6.35</v>
      </c>
      <c r="T89" s="3">
        <v>6.35</v>
      </c>
      <c r="U89" s="3"/>
      <c r="V89" s="2" t="s">
        <v>235</v>
      </c>
      <c r="W89" s="2" t="s">
        <v>236</v>
      </c>
      <c r="X89" s="2" t="s">
        <v>251</v>
      </c>
      <c r="Y89" s="19" t="str">
        <f>VLOOKUP(G89,'Verweis Kd-Gruppe'!$A$2:$B$8,2,FALSE)</f>
        <v>GRK</v>
      </c>
      <c r="Z89" s="19" t="str">
        <f>VLOOKUP(J89,'Verweis Art-Gruppe'!$A$2:$B$15,2,FALSE)</f>
        <v>Sonstige</v>
      </c>
      <c r="AA89" s="19" t="str">
        <f>VLOOKUP(W89,'Verweis Vertreter'!$A$2:$B$24,2,FALSE)</f>
        <v>Patrick Verfürth</v>
      </c>
      <c r="AB89" s="12">
        <f t="shared" si="9"/>
        <v>1</v>
      </c>
      <c r="AC89" s="12">
        <f t="shared" si="14"/>
        <v>0</v>
      </c>
      <c r="AD89" s="12">
        <f t="shared" si="15"/>
        <v>6.35</v>
      </c>
      <c r="AE89" s="12">
        <f t="shared" si="10"/>
        <v>6.35</v>
      </c>
      <c r="AF89" s="12">
        <f t="shared" si="11"/>
        <v>6.35</v>
      </c>
      <c r="AG89" s="12">
        <f t="shared" si="12"/>
        <v>6.35</v>
      </c>
      <c r="AH89" s="9">
        <f t="shared" si="16"/>
        <v>1</v>
      </c>
      <c r="AI89" s="14">
        <f>VLOOKUP(E89,'Verweis Faktor'!$A:$B,2,FALSE)</f>
        <v>1</v>
      </c>
      <c r="AJ89" s="14"/>
      <c r="AK89" s="14" t="str">
        <f>IF(AL89="Ja","Versandkosten",VLOOKUP(E89,'Verweis Belegart'!$A$2:$B$9,2,FALSE))</f>
        <v>Versandkosten</v>
      </c>
      <c r="AL89" s="14" t="str">
        <f t="shared" si="17"/>
        <v>Ja</v>
      </c>
      <c r="AM89" s="14" t="str">
        <f t="shared" si="13"/>
        <v>Positiv</v>
      </c>
    </row>
    <row r="90" spans="1:39" ht="17.25" customHeight="1" x14ac:dyDescent="0.35">
      <c r="A90" s="17">
        <v>14571495</v>
      </c>
      <c r="B90" s="2" t="s">
        <v>22</v>
      </c>
      <c r="C90" s="1">
        <v>2025001</v>
      </c>
      <c r="D90" s="1">
        <v>2000021</v>
      </c>
      <c r="E90" s="2" t="s">
        <v>34</v>
      </c>
      <c r="F90" s="2" t="s">
        <v>142</v>
      </c>
      <c r="G90" s="2" t="s">
        <v>36</v>
      </c>
      <c r="H90" s="2" t="s">
        <v>247</v>
      </c>
      <c r="I90" s="2" t="s">
        <v>248</v>
      </c>
      <c r="J90" s="2" t="s">
        <v>304</v>
      </c>
      <c r="K90" s="2" t="s">
        <v>45</v>
      </c>
      <c r="L90" s="2" t="s">
        <v>252</v>
      </c>
      <c r="M90" s="2" t="s">
        <v>253</v>
      </c>
      <c r="N90" s="2" t="s">
        <v>254</v>
      </c>
      <c r="O90" s="3">
        <v>1</v>
      </c>
      <c r="P90" s="3">
        <v>110.054</v>
      </c>
      <c r="Q90" s="3">
        <v>114</v>
      </c>
      <c r="R90" s="3">
        <v>114</v>
      </c>
      <c r="S90" s="3">
        <v>3.9460000000000002</v>
      </c>
      <c r="T90" s="3">
        <v>3.95</v>
      </c>
      <c r="U90" s="3">
        <v>3.46</v>
      </c>
      <c r="V90" s="2" t="s">
        <v>235</v>
      </c>
      <c r="W90" s="2" t="s">
        <v>236</v>
      </c>
      <c r="X90" s="2" t="s">
        <v>251</v>
      </c>
      <c r="Y90" s="19" t="str">
        <f>VLOOKUP(G90,'Verweis Kd-Gruppe'!$A$2:$B$8,2,FALSE)</f>
        <v>GRK</v>
      </c>
      <c r="Z90" s="19" t="str">
        <f>VLOOKUP(J90,'Verweis Art-Gruppe'!$A$2:$B$15,2,FALSE)</f>
        <v>Zubehör</v>
      </c>
      <c r="AA90" s="19" t="str">
        <f>VLOOKUP(W90,'Verweis Vertreter'!$A$2:$B$24,2,FALSE)</f>
        <v>Patrick Verfürth</v>
      </c>
      <c r="AB90" s="12">
        <f t="shared" si="9"/>
        <v>1</v>
      </c>
      <c r="AC90" s="12">
        <f t="shared" si="14"/>
        <v>110.054</v>
      </c>
      <c r="AD90" s="12">
        <f t="shared" si="15"/>
        <v>114</v>
      </c>
      <c r="AE90" s="12">
        <f t="shared" si="10"/>
        <v>114</v>
      </c>
      <c r="AF90" s="12">
        <f t="shared" si="11"/>
        <v>3.9460000000000002</v>
      </c>
      <c r="AG90" s="12">
        <f t="shared" si="12"/>
        <v>3.95</v>
      </c>
      <c r="AH90" s="9">
        <f t="shared" si="16"/>
        <v>3.4649122807017547E-2</v>
      </c>
      <c r="AI90" s="14">
        <f>VLOOKUP(E90,'Verweis Faktor'!$A:$B,2,FALSE)</f>
        <v>1</v>
      </c>
      <c r="AJ90" s="14"/>
      <c r="AK90" s="14" t="str">
        <f>IF(AL90="Ja","Versandkosten",VLOOKUP(E90,'Verweis Belegart'!$A$2:$B$9,2,FALSE))</f>
        <v>Hardware</v>
      </c>
      <c r="AL90" s="14" t="str">
        <f t="shared" si="17"/>
        <v>Nein</v>
      </c>
      <c r="AM90" s="14" t="str">
        <f t="shared" si="13"/>
        <v>Positiv</v>
      </c>
    </row>
    <row r="91" spans="1:39" ht="17.25" customHeight="1" x14ac:dyDescent="0.35">
      <c r="A91" s="17">
        <v>14571496</v>
      </c>
      <c r="B91" s="2" t="s">
        <v>22</v>
      </c>
      <c r="C91" s="1">
        <v>2025001</v>
      </c>
      <c r="D91" s="1">
        <v>2000022</v>
      </c>
      <c r="E91" s="2" t="s">
        <v>34</v>
      </c>
      <c r="F91" s="2" t="s">
        <v>142</v>
      </c>
      <c r="G91" s="2" t="s">
        <v>36</v>
      </c>
      <c r="H91" s="2" t="s">
        <v>247</v>
      </c>
      <c r="I91" s="2" t="s">
        <v>248</v>
      </c>
      <c r="J91" s="2" t="s">
        <v>2791</v>
      </c>
      <c r="K91" s="2" t="s">
        <v>28</v>
      </c>
      <c r="L91" s="2" t="s">
        <v>249</v>
      </c>
      <c r="M91" s="2" t="s">
        <v>250</v>
      </c>
      <c r="N91" s="2" t="s">
        <v>122</v>
      </c>
      <c r="O91" s="3">
        <v>1</v>
      </c>
      <c r="P91" s="3">
        <v>0</v>
      </c>
      <c r="Q91" s="3">
        <v>6.35</v>
      </c>
      <c r="R91" s="3">
        <v>6.35</v>
      </c>
      <c r="S91" s="3">
        <v>6.35</v>
      </c>
      <c r="T91" s="3">
        <v>6.35</v>
      </c>
      <c r="U91" s="3"/>
      <c r="V91" s="2" t="s">
        <v>235</v>
      </c>
      <c r="W91" s="2" t="s">
        <v>236</v>
      </c>
      <c r="X91" s="2" t="s">
        <v>251</v>
      </c>
      <c r="Y91" s="19" t="str">
        <f>VLOOKUP(G91,'Verweis Kd-Gruppe'!$A$2:$B$8,2,FALSE)</f>
        <v>GRK</v>
      </c>
      <c r="Z91" s="19" t="str">
        <f>VLOOKUP(J91,'Verweis Art-Gruppe'!$A$2:$B$15,2,FALSE)</f>
        <v>Sonstige</v>
      </c>
      <c r="AA91" s="19" t="str">
        <f>VLOOKUP(W91,'Verweis Vertreter'!$A$2:$B$24,2,FALSE)</f>
        <v>Patrick Verfürth</v>
      </c>
      <c r="AB91" s="12">
        <f t="shared" si="9"/>
        <v>1</v>
      </c>
      <c r="AC91" s="12">
        <f t="shared" si="14"/>
        <v>0</v>
      </c>
      <c r="AD91" s="12">
        <f t="shared" si="15"/>
        <v>6.35</v>
      </c>
      <c r="AE91" s="12">
        <f t="shared" si="10"/>
        <v>6.35</v>
      </c>
      <c r="AF91" s="12">
        <f t="shared" si="11"/>
        <v>6.35</v>
      </c>
      <c r="AG91" s="12">
        <f t="shared" si="12"/>
        <v>6.35</v>
      </c>
      <c r="AH91" s="9">
        <f t="shared" si="16"/>
        <v>1</v>
      </c>
      <c r="AI91" s="14">
        <f>VLOOKUP(E91,'Verweis Faktor'!$A:$B,2,FALSE)</f>
        <v>1</v>
      </c>
      <c r="AJ91" s="14"/>
      <c r="AK91" s="14" t="str">
        <f>IF(AL91="Ja","Versandkosten",VLOOKUP(E91,'Verweis Belegart'!$A$2:$B$9,2,FALSE))</f>
        <v>Versandkosten</v>
      </c>
      <c r="AL91" s="14" t="str">
        <f t="shared" si="17"/>
        <v>Ja</v>
      </c>
      <c r="AM91" s="14" t="str">
        <f t="shared" si="13"/>
        <v>Positiv</v>
      </c>
    </row>
    <row r="92" spans="1:39" ht="17.25" customHeight="1" x14ac:dyDescent="0.35">
      <c r="A92" s="17">
        <v>14571496</v>
      </c>
      <c r="B92" s="2" t="s">
        <v>22</v>
      </c>
      <c r="C92" s="1">
        <v>2025001</v>
      </c>
      <c r="D92" s="1">
        <v>2000022</v>
      </c>
      <c r="E92" s="2" t="s">
        <v>34</v>
      </c>
      <c r="F92" s="2" t="s">
        <v>142</v>
      </c>
      <c r="G92" s="2" t="s">
        <v>36</v>
      </c>
      <c r="H92" s="2" t="s">
        <v>247</v>
      </c>
      <c r="I92" s="2" t="s">
        <v>248</v>
      </c>
      <c r="J92" s="2" t="s">
        <v>103</v>
      </c>
      <c r="K92" s="2" t="s">
        <v>45</v>
      </c>
      <c r="L92" s="2" t="s">
        <v>255</v>
      </c>
      <c r="M92" s="2" t="s">
        <v>256</v>
      </c>
      <c r="N92" s="2" t="s">
        <v>257</v>
      </c>
      <c r="O92" s="3">
        <v>1</v>
      </c>
      <c r="P92" s="3">
        <v>880</v>
      </c>
      <c r="Q92" s="3">
        <v>949</v>
      </c>
      <c r="R92" s="3">
        <v>949</v>
      </c>
      <c r="S92" s="3">
        <v>69</v>
      </c>
      <c r="T92" s="3">
        <v>69</v>
      </c>
      <c r="U92" s="3">
        <v>7.27</v>
      </c>
      <c r="V92" s="2" t="s">
        <v>235</v>
      </c>
      <c r="W92" s="2" t="s">
        <v>236</v>
      </c>
      <c r="X92" s="2" t="s">
        <v>251</v>
      </c>
      <c r="Y92" s="19" t="str">
        <f>VLOOKUP(G92,'Verweis Kd-Gruppe'!$A$2:$B$8,2,FALSE)</f>
        <v>GRK</v>
      </c>
      <c r="Z92" s="19" t="str">
        <f>VLOOKUP(J92,'Verweis Art-Gruppe'!$A$2:$B$15,2,FALSE)</f>
        <v>Geräte</v>
      </c>
      <c r="AA92" s="19" t="str">
        <f>VLOOKUP(W92,'Verweis Vertreter'!$A$2:$B$24,2,FALSE)</f>
        <v>Patrick Verfürth</v>
      </c>
      <c r="AB92" s="12">
        <f t="shared" si="9"/>
        <v>1</v>
      </c>
      <c r="AC92" s="12">
        <f t="shared" si="14"/>
        <v>880</v>
      </c>
      <c r="AD92" s="12">
        <f t="shared" si="15"/>
        <v>949</v>
      </c>
      <c r="AE92" s="12">
        <f t="shared" si="10"/>
        <v>949</v>
      </c>
      <c r="AF92" s="12">
        <f t="shared" si="11"/>
        <v>69</v>
      </c>
      <c r="AG92" s="12">
        <f t="shared" si="12"/>
        <v>69</v>
      </c>
      <c r="AH92" s="9">
        <f t="shared" si="16"/>
        <v>7.2708113804004215E-2</v>
      </c>
      <c r="AI92" s="14">
        <f>VLOOKUP(E92,'Verweis Faktor'!$A:$B,2,FALSE)</f>
        <v>1</v>
      </c>
      <c r="AJ92" s="14"/>
      <c r="AK92" s="14" t="str">
        <f>IF(AL92="Ja","Versandkosten",VLOOKUP(E92,'Verweis Belegart'!$A$2:$B$9,2,FALSE))</f>
        <v>Hardware</v>
      </c>
      <c r="AL92" s="14" t="str">
        <f t="shared" si="17"/>
        <v>Nein</v>
      </c>
      <c r="AM92" s="14" t="str">
        <f t="shared" si="13"/>
        <v>Positiv</v>
      </c>
    </row>
    <row r="93" spans="1:39" ht="17.25" customHeight="1" x14ac:dyDescent="0.35">
      <c r="A93" s="17">
        <v>14569569</v>
      </c>
      <c r="B93" s="2" t="s">
        <v>22</v>
      </c>
      <c r="C93" s="1">
        <v>2025001</v>
      </c>
      <c r="D93" s="1">
        <v>2000023</v>
      </c>
      <c r="E93" s="2" t="s">
        <v>34</v>
      </c>
      <c r="F93" s="2" t="s">
        <v>53</v>
      </c>
      <c r="G93" s="2" t="s">
        <v>66</v>
      </c>
      <c r="H93" s="2" t="s">
        <v>258</v>
      </c>
      <c r="I93" s="2" t="s">
        <v>259</v>
      </c>
      <c r="J93" s="2" t="s">
        <v>103</v>
      </c>
      <c r="K93" s="2" t="s">
        <v>28</v>
      </c>
      <c r="L93" s="2" t="s">
        <v>260</v>
      </c>
      <c r="M93" s="2" t="s">
        <v>261</v>
      </c>
      <c r="N93" s="2" t="s">
        <v>262</v>
      </c>
      <c r="O93" s="3">
        <v>1</v>
      </c>
      <c r="P93" s="3">
        <v>1027.3715</v>
      </c>
      <c r="Q93" s="3">
        <v>1030</v>
      </c>
      <c r="R93" s="3">
        <v>1030</v>
      </c>
      <c r="S93" s="3">
        <v>2.6284999999999998</v>
      </c>
      <c r="T93" s="3">
        <v>2.63</v>
      </c>
      <c r="U93" s="3">
        <v>0.25</v>
      </c>
      <c r="V93" s="2" t="s">
        <v>145</v>
      </c>
      <c r="W93" s="2" t="s">
        <v>146</v>
      </c>
      <c r="X93" s="2" t="s">
        <v>72</v>
      </c>
      <c r="Y93" s="19" t="str">
        <f>VLOOKUP(G93,'Verweis Kd-Gruppe'!$A$2:$B$8,2,FALSE)</f>
        <v>EXP</v>
      </c>
      <c r="Z93" s="19" t="str">
        <f>VLOOKUP(J93,'Verweis Art-Gruppe'!$A$2:$B$15,2,FALSE)</f>
        <v>Geräte</v>
      </c>
      <c r="AA93" s="19" t="str">
        <f>VLOOKUP(W93,'Verweis Vertreter'!$A$2:$B$24,2,FALSE)</f>
        <v>Muhsin Yortanli</v>
      </c>
      <c r="AB93" s="12">
        <f t="shared" si="9"/>
        <v>1</v>
      </c>
      <c r="AC93" s="12">
        <f t="shared" si="14"/>
        <v>1027.3715</v>
      </c>
      <c r="AD93" s="12">
        <f t="shared" si="15"/>
        <v>1030</v>
      </c>
      <c r="AE93" s="12">
        <f t="shared" si="10"/>
        <v>1030</v>
      </c>
      <c r="AF93" s="12">
        <f t="shared" si="11"/>
        <v>2.6284999999999998</v>
      </c>
      <c r="AG93" s="12">
        <f t="shared" si="12"/>
        <v>2.63</v>
      </c>
      <c r="AH93" s="9">
        <f t="shared" si="16"/>
        <v>2.5533980582524269E-3</v>
      </c>
      <c r="AI93" s="14">
        <f>VLOOKUP(E93,'Verweis Faktor'!$A:$B,2,FALSE)</f>
        <v>1</v>
      </c>
      <c r="AJ93" s="14"/>
      <c r="AK93" s="14" t="str">
        <f>IF(AL93="Ja","Versandkosten",VLOOKUP(E93,'Verweis Belegart'!$A$2:$B$9,2,FALSE))</f>
        <v>Hardware</v>
      </c>
      <c r="AL93" s="14" t="str">
        <f t="shared" si="17"/>
        <v>Nein</v>
      </c>
      <c r="AM93" s="14" t="str">
        <f t="shared" si="13"/>
        <v>Positiv</v>
      </c>
    </row>
    <row r="94" spans="1:39" ht="17.25" customHeight="1" x14ac:dyDescent="0.35">
      <c r="A94" s="17">
        <v>14569569</v>
      </c>
      <c r="B94" s="2" t="s">
        <v>22</v>
      </c>
      <c r="C94" s="1">
        <v>2025001</v>
      </c>
      <c r="D94" s="1">
        <v>2000023</v>
      </c>
      <c r="E94" s="2" t="s">
        <v>34</v>
      </c>
      <c r="F94" s="2" t="s">
        <v>53</v>
      </c>
      <c r="G94" s="2" t="s">
        <v>66</v>
      </c>
      <c r="H94" s="2" t="s">
        <v>258</v>
      </c>
      <c r="I94" s="2" t="s">
        <v>259</v>
      </c>
      <c r="J94" s="2" t="s">
        <v>304</v>
      </c>
      <c r="K94" s="2" t="s">
        <v>45</v>
      </c>
      <c r="L94" s="2" t="s">
        <v>263</v>
      </c>
      <c r="M94" s="2" t="s">
        <v>264</v>
      </c>
      <c r="N94" s="2" t="s">
        <v>265</v>
      </c>
      <c r="O94" s="3">
        <v>1</v>
      </c>
      <c r="P94" s="3">
        <v>333.74</v>
      </c>
      <c r="Q94" s="3">
        <v>335</v>
      </c>
      <c r="R94" s="3">
        <v>335</v>
      </c>
      <c r="S94" s="3">
        <v>1.26</v>
      </c>
      <c r="T94" s="3">
        <v>1.26</v>
      </c>
      <c r="U94" s="3">
        <v>0.37</v>
      </c>
      <c r="V94" s="2" t="s">
        <v>145</v>
      </c>
      <c r="W94" s="2" t="s">
        <v>146</v>
      </c>
      <c r="X94" s="2" t="s">
        <v>72</v>
      </c>
      <c r="Y94" s="19" t="str">
        <f>VLOOKUP(G94,'Verweis Kd-Gruppe'!$A$2:$B$8,2,FALSE)</f>
        <v>EXP</v>
      </c>
      <c r="Z94" s="19" t="str">
        <f>VLOOKUP(J94,'Verweis Art-Gruppe'!$A$2:$B$15,2,FALSE)</f>
        <v>Zubehör</v>
      </c>
      <c r="AA94" s="19" t="str">
        <f>VLOOKUP(W94,'Verweis Vertreter'!$A$2:$B$24,2,FALSE)</f>
        <v>Muhsin Yortanli</v>
      </c>
      <c r="AB94" s="12">
        <f t="shared" si="9"/>
        <v>1</v>
      </c>
      <c r="AC94" s="12">
        <f t="shared" si="14"/>
        <v>333.74</v>
      </c>
      <c r="AD94" s="12">
        <f t="shared" si="15"/>
        <v>335</v>
      </c>
      <c r="AE94" s="12">
        <f t="shared" si="10"/>
        <v>335</v>
      </c>
      <c r="AF94" s="12">
        <f t="shared" si="11"/>
        <v>1.26</v>
      </c>
      <c r="AG94" s="12">
        <f t="shared" si="12"/>
        <v>1.26</v>
      </c>
      <c r="AH94" s="9">
        <f t="shared" si="16"/>
        <v>3.7611940298507463E-3</v>
      </c>
      <c r="AI94" s="14">
        <f>VLOOKUP(E94,'Verweis Faktor'!$A:$B,2,FALSE)</f>
        <v>1</v>
      </c>
      <c r="AJ94" s="14"/>
      <c r="AK94" s="14" t="str">
        <f>IF(AL94="Ja","Versandkosten",VLOOKUP(E94,'Verweis Belegart'!$A$2:$B$9,2,FALSE))</f>
        <v>Hardware</v>
      </c>
      <c r="AL94" s="14" t="str">
        <f t="shared" si="17"/>
        <v>Nein</v>
      </c>
      <c r="AM94" s="14" t="str">
        <f t="shared" si="13"/>
        <v>Positiv</v>
      </c>
    </row>
    <row r="95" spans="1:39" ht="17.25" customHeight="1" x14ac:dyDescent="0.35">
      <c r="A95" s="17">
        <v>14569569</v>
      </c>
      <c r="B95" s="2" t="s">
        <v>22</v>
      </c>
      <c r="C95" s="1">
        <v>2025001</v>
      </c>
      <c r="D95" s="1">
        <v>2000023</v>
      </c>
      <c r="E95" s="2" t="s">
        <v>34</v>
      </c>
      <c r="F95" s="2" t="s">
        <v>53</v>
      </c>
      <c r="G95" s="2" t="s">
        <v>66</v>
      </c>
      <c r="H95" s="2" t="s">
        <v>258</v>
      </c>
      <c r="I95" s="2" t="s">
        <v>259</v>
      </c>
      <c r="J95" s="2" t="s">
        <v>103</v>
      </c>
      <c r="K95" s="2" t="s">
        <v>49</v>
      </c>
      <c r="L95" s="2" t="s">
        <v>266</v>
      </c>
      <c r="M95" s="2" t="s">
        <v>267</v>
      </c>
      <c r="N95" s="2" t="s">
        <v>268</v>
      </c>
      <c r="O95" s="3">
        <v>1</v>
      </c>
      <c r="P95" s="3">
        <v>1320</v>
      </c>
      <c r="Q95" s="3">
        <v>1322</v>
      </c>
      <c r="R95" s="3">
        <v>1322</v>
      </c>
      <c r="S95" s="3">
        <v>2</v>
      </c>
      <c r="T95" s="3">
        <v>2</v>
      </c>
      <c r="U95" s="3">
        <v>0.15</v>
      </c>
      <c r="V95" s="2" t="s">
        <v>145</v>
      </c>
      <c r="W95" s="2" t="s">
        <v>146</v>
      </c>
      <c r="X95" s="2" t="s">
        <v>72</v>
      </c>
      <c r="Y95" s="19" t="str">
        <f>VLOOKUP(G95,'Verweis Kd-Gruppe'!$A$2:$B$8,2,FALSE)</f>
        <v>EXP</v>
      </c>
      <c r="Z95" s="19" t="str">
        <f>VLOOKUP(J95,'Verweis Art-Gruppe'!$A$2:$B$15,2,FALSE)</f>
        <v>Geräte</v>
      </c>
      <c r="AA95" s="19" t="str">
        <f>VLOOKUP(W95,'Verweis Vertreter'!$A$2:$B$24,2,FALSE)</f>
        <v>Muhsin Yortanli</v>
      </c>
      <c r="AB95" s="12">
        <f t="shared" si="9"/>
        <v>1</v>
      </c>
      <c r="AC95" s="12">
        <f t="shared" si="14"/>
        <v>1320</v>
      </c>
      <c r="AD95" s="12">
        <f t="shared" si="15"/>
        <v>1322</v>
      </c>
      <c r="AE95" s="12">
        <f t="shared" si="10"/>
        <v>1322</v>
      </c>
      <c r="AF95" s="12">
        <f t="shared" si="11"/>
        <v>2</v>
      </c>
      <c r="AG95" s="12">
        <f t="shared" si="12"/>
        <v>2</v>
      </c>
      <c r="AH95" s="9">
        <f t="shared" si="16"/>
        <v>1.5128593040847202E-3</v>
      </c>
      <c r="AI95" s="14">
        <f>VLOOKUP(E95,'Verweis Faktor'!$A:$B,2,FALSE)</f>
        <v>1</v>
      </c>
      <c r="AJ95" s="14"/>
      <c r="AK95" s="14" t="str">
        <f>IF(AL95="Ja","Versandkosten",VLOOKUP(E95,'Verweis Belegart'!$A$2:$B$9,2,FALSE))</f>
        <v>Hardware</v>
      </c>
      <c r="AL95" s="14" t="str">
        <f t="shared" si="17"/>
        <v>Nein</v>
      </c>
      <c r="AM95" s="14" t="str">
        <f t="shared" si="13"/>
        <v>Positiv</v>
      </c>
    </row>
    <row r="96" spans="1:39" ht="17.25" customHeight="1" x14ac:dyDescent="0.35">
      <c r="A96" s="17">
        <v>14569569</v>
      </c>
      <c r="B96" s="2" t="s">
        <v>22</v>
      </c>
      <c r="C96" s="1">
        <v>2025001</v>
      </c>
      <c r="D96" s="1">
        <v>2000023</v>
      </c>
      <c r="E96" s="2" t="s">
        <v>34</v>
      </c>
      <c r="F96" s="2" t="s">
        <v>53</v>
      </c>
      <c r="G96" s="2" t="s">
        <v>66</v>
      </c>
      <c r="H96" s="2" t="s">
        <v>258</v>
      </c>
      <c r="I96" s="2" t="s">
        <v>259</v>
      </c>
      <c r="J96" s="2" t="s">
        <v>103</v>
      </c>
      <c r="K96" s="2" t="s">
        <v>79</v>
      </c>
      <c r="L96" s="2" t="s">
        <v>269</v>
      </c>
      <c r="M96" s="2" t="s">
        <v>270</v>
      </c>
      <c r="N96" s="2" t="s">
        <v>271</v>
      </c>
      <c r="O96" s="3">
        <v>1</v>
      </c>
      <c r="P96" s="3">
        <v>417.87079999999997</v>
      </c>
      <c r="Q96" s="3">
        <v>422</v>
      </c>
      <c r="R96" s="3">
        <v>422</v>
      </c>
      <c r="S96" s="3">
        <v>4.1292</v>
      </c>
      <c r="T96" s="3">
        <v>4.13</v>
      </c>
      <c r="U96" s="3">
        <v>0.97</v>
      </c>
      <c r="V96" s="2" t="s">
        <v>145</v>
      </c>
      <c r="W96" s="2" t="s">
        <v>146</v>
      </c>
      <c r="X96" s="2" t="s">
        <v>72</v>
      </c>
      <c r="Y96" s="19" t="str">
        <f>VLOOKUP(G96,'Verweis Kd-Gruppe'!$A$2:$B$8,2,FALSE)</f>
        <v>EXP</v>
      </c>
      <c r="Z96" s="19" t="str">
        <f>VLOOKUP(J96,'Verweis Art-Gruppe'!$A$2:$B$15,2,FALSE)</f>
        <v>Geräte</v>
      </c>
      <c r="AA96" s="19" t="str">
        <f>VLOOKUP(W96,'Verweis Vertreter'!$A$2:$B$24,2,FALSE)</f>
        <v>Muhsin Yortanli</v>
      </c>
      <c r="AB96" s="12">
        <f t="shared" si="9"/>
        <v>1</v>
      </c>
      <c r="AC96" s="12">
        <f t="shared" si="14"/>
        <v>417.87079999999997</v>
      </c>
      <c r="AD96" s="12">
        <f t="shared" si="15"/>
        <v>422</v>
      </c>
      <c r="AE96" s="12">
        <f t="shared" si="10"/>
        <v>422</v>
      </c>
      <c r="AF96" s="12">
        <f t="shared" si="11"/>
        <v>4.1292</v>
      </c>
      <c r="AG96" s="12">
        <f t="shared" si="12"/>
        <v>4.13</v>
      </c>
      <c r="AH96" s="9">
        <f t="shared" si="16"/>
        <v>9.7867298578199046E-3</v>
      </c>
      <c r="AI96" s="14">
        <f>VLOOKUP(E96,'Verweis Faktor'!$A:$B,2,FALSE)</f>
        <v>1</v>
      </c>
      <c r="AJ96" s="14"/>
      <c r="AK96" s="14" t="str">
        <f>IF(AL96="Ja","Versandkosten",VLOOKUP(E96,'Verweis Belegart'!$A$2:$B$9,2,FALSE))</f>
        <v>Hardware</v>
      </c>
      <c r="AL96" s="14" t="str">
        <f t="shared" si="17"/>
        <v>Nein</v>
      </c>
      <c r="AM96" s="14" t="str">
        <f t="shared" si="13"/>
        <v>Positiv</v>
      </c>
    </row>
    <row r="97" spans="1:39" ht="17.25" customHeight="1" x14ac:dyDescent="0.35">
      <c r="A97" s="17">
        <v>14569569</v>
      </c>
      <c r="B97" s="2" t="s">
        <v>22</v>
      </c>
      <c r="C97" s="1">
        <v>2025001</v>
      </c>
      <c r="D97" s="1">
        <v>2000023</v>
      </c>
      <c r="E97" s="2" t="s">
        <v>34</v>
      </c>
      <c r="F97" s="2" t="s">
        <v>53</v>
      </c>
      <c r="G97" s="2" t="s">
        <v>66</v>
      </c>
      <c r="H97" s="2" t="s">
        <v>258</v>
      </c>
      <c r="I97" s="2" t="s">
        <v>259</v>
      </c>
      <c r="J97" s="2" t="s">
        <v>103</v>
      </c>
      <c r="K97" s="2" t="s">
        <v>83</v>
      </c>
      <c r="L97" s="2" t="s">
        <v>272</v>
      </c>
      <c r="M97" s="2" t="s">
        <v>273</v>
      </c>
      <c r="N97" s="2" t="s">
        <v>274</v>
      </c>
      <c r="O97" s="3">
        <v>1</v>
      </c>
      <c r="P97" s="3">
        <v>1065.5192</v>
      </c>
      <c r="Q97" s="3">
        <v>1130</v>
      </c>
      <c r="R97" s="3">
        <v>1130</v>
      </c>
      <c r="S97" s="3">
        <v>64.480800000000002</v>
      </c>
      <c r="T97" s="3">
        <v>64.48</v>
      </c>
      <c r="U97" s="3">
        <v>5.7</v>
      </c>
      <c r="V97" s="2" t="s">
        <v>145</v>
      </c>
      <c r="W97" s="2" t="s">
        <v>146</v>
      </c>
      <c r="X97" s="2" t="s">
        <v>72</v>
      </c>
      <c r="Y97" s="19" t="str">
        <f>VLOOKUP(G97,'Verweis Kd-Gruppe'!$A$2:$B$8,2,FALSE)</f>
        <v>EXP</v>
      </c>
      <c r="Z97" s="19" t="str">
        <f>VLOOKUP(J97,'Verweis Art-Gruppe'!$A$2:$B$15,2,FALSE)</f>
        <v>Geräte</v>
      </c>
      <c r="AA97" s="19" t="str">
        <f>VLOOKUP(W97,'Verweis Vertreter'!$A$2:$B$24,2,FALSE)</f>
        <v>Muhsin Yortanli</v>
      </c>
      <c r="AB97" s="12">
        <f t="shared" si="9"/>
        <v>1</v>
      </c>
      <c r="AC97" s="12">
        <f t="shared" si="14"/>
        <v>1065.5192</v>
      </c>
      <c r="AD97" s="12">
        <f t="shared" si="15"/>
        <v>1130</v>
      </c>
      <c r="AE97" s="12">
        <f t="shared" si="10"/>
        <v>1130</v>
      </c>
      <c r="AF97" s="12">
        <f t="shared" si="11"/>
        <v>64.480800000000002</v>
      </c>
      <c r="AG97" s="12">
        <f t="shared" si="12"/>
        <v>64.48</v>
      </c>
      <c r="AH97" s="9">
        <f t="shared" si="16"/>
        <v>5.706194690265487E-2</v>
      </c>
      <c r="AI97" s="14">
        <f>VLOOKUP(E97,'Verweis Faktor'!$A:$B,2,FALSE)</f>
        <v>1</v>
      </c>
      <c r="AJ97" s="14"/>
      <c r="AK97" s="14" t="str">
        <f>IF(AL97="Ja","Versandkosten",VLOOKUP(E97,'Verweis Belegart'!$A$2:$B$9,2,FALSE))</f>
        <v>Hardware</v>
      </c>
      <c r="AL97" s="14" t="str">
        <f t="shared" si="17"/>
        <v>Nein</v>
      </c>
      <c r="AM97" s="14" t="str">
        <f t="shared" si="13"/>
        <v>Positiv</v>
      </c>
    </row>
    <row r="98" spans="1:39" ht="17.25" customHeight="1" x14ac:dyDescent="0.35">
      <c r="A98" s="17">
        <v>14569569</v>
      </c>
      <c r="B98" s="2" t="s">
        <v>22</v>
      </c>
      <c r="C98" s="1">
        <v>2025001</v>
      </c>
      <c r="D98" s="1">
        <v>2000023</v>
      </c>
      <c r="E98" s="2" t="s">
        <v>34</v>
      </c>
      <c r="F98" s="2" t="s">
        <v>53</v>
      </c>
      <c r="G98" s="2" t="s">
        <v>66</v>
      </c>
      <c r="H98" s="2" t="s">
        <v>258</v>
      </c>
      <c r="I98" s="2" t="s">
        <v>259</v>
      </c>
      <c r="J98" s="2" t="s">
        <v>103</v>
      </c>
      <c r="K98" s="2" t="s">
        <v>87</v>
      </c>
      <c r="L98" s="2" t="s">
        <v>275</v>
      </c>
      <c r="M98" s="2" t="s">
        <v>276</v>
      </c>
      <c r="N98" s="2" t="s">
        <v>271</v>
      </c>
      <c r="O98" s="3">
        <v>3</v>
      </c>
      <c r="P98" s="3">
        <v>416</v>
      </c>
      <c r="Q98" s="3">
        <v>422</v>
      </c>
      <c r="R98" s="3">
        <v>1266</v>
      </c>
      <c r="S98" s="3">
        <v>6</v>
      </c>
      <c r="T98" s="3">
        <v>18</v>
      </c>
      <c r="U98" s="3">
        <v>1.42</v>
      </c>
      <c r="V98" s="2" t="s">
        <v>145</v>
      </c>
      <c r="W98" s="2" t="s">
        <v>146</v>
      </c>
      <c r="X98" s="2" t="s">
        <v>72</v>
      </c>
      <c r="Y98" s="19" t="str">
        <f>VLOOKUP(G98,'Verweis Kd-Gruppe'!$A$2:$B$8,2,FALSE)</f>
        <v>EXP</v>
      </c>
      <c r="Z98" s="19" t="str">
        <f>VLOOKUP(J98,'Verweis Art-Gruppe'!$A$2:$B$15,2,FALSE)</f>
        <v>Geräte</v>
      </c>
      <c r="AA98" s="19" t="str">
        <f>VLOOKUP(W98,'Verweis Vertreter'!$A$2:$B$24,2,FALSE)</f>
        <v>Muhsin Yortanli</v>
      </c>
      <c r="AB98" s="12">
        <f t="shared" si="9"/>
        <v>3</v>
      </c>
      <c r="AC98" s="12">
        <f t="shared" si="14"/>
        <v>416</v>
      </c>
      <c r="AD98" s="12">
        <f t="shared" si="15"/>
        <v>422</v>
      </c>
      <c r="AE98" s="12">
        <f t="shared" si="10"/>
        <v>1266</v>
      </c>
      <c r="AF98" s="12">
        <f t="shared" si="11"/>
        <v>6</v>
      </c>
      <c r="AG98" s="12">
        <f t="shared" si="12"/>
        <v>18</v>
      </c>
      <c r="AH98" s="9">
        <f t="shared" si="16"/>
        <v>1.4218009478672985E-2</v>
      </c>
      <c r="AI98" s="14">
        <f>VLOOKUP(E98,'Verweis Faktor'!$A:$B,2,FALSE)</f>
        <v>1</v>
      </c>
      <c r="AJ98" s="14"/>
      <c r="AK98" s="14" t="str">
        <f>IF(AL98="Ja","Versandkosten",VLOOKUP(E98,'Verweis Belegart'!$A$2:$B$9,2,FALSE))</f>
        <v>Hardware</v>
      </c>
      <c r="AL98" s="14" t="str">
        <f t="shared" si="17"/>
        <v>Nein</v>
      </c>
      <c r="AM98" s="14" t="str">
        <f t="shared" si="13"/>
        <v>Positiv</v>
      </c>
    </row>
    <row r="99" spans="1:39" ht="17.25" customHeight="1" x14ac:dyDescent="0.35">
      <c r="A99" s="17">
        <v>14569569</v>
      </c>
      <c r="B99" s="2" t="s">
        <v>22</v>
      </c>
      <c r="C99" s="1">
        <v>2025001</v>
      </c>
      <c r="D99" s="1">
        <v>2000023</v>
      </c>
      <c r="E99" s="2" t="s">
        <v>34</v>
      </c>
      <c r="F99" s="2" t="s">
        <v>53</v>
      </c>
      <c r="G99" s="2" t="s">
        <v>66</v>
      </c>
      <c r="H99" s="2" t="s">
        <v>258</v>
      </c>
      <c r="I99" s="2" t="s">
        <v>259</v>
      </c>
      <c r="J99" s="2" t="s">
        <v>103</v>
      </c>
      <c r="K99" s="2" t="s">
        <v>91</v>
      </c>
      <c r="L99" s="2" t="s">
        <v>275</v>
      </c>
      <c r="M99" s="2" t="s">
        <v>276</v>
      </c>
      <c r="N99" s="2" t="s">
        <v>271</v>
      </c>
      <c r="O99" s="3">
        <v>2</v>
      </c>
      <c r="P99" s="3">
        <v>416</v>
      </c>
      <c r="Q99" s="3">
        <v>422</v>
      </c>
      <c r="R99" s="3">
        <v>844</v>
      </c>
      <c r="S99" s="3">
        <v>6</v>
      </c>
      <c r="T99" s="3">
        <v>12</v>
      </c>
      <c r="U99" s="3">
        <v>1.42</v>
      </c>
      <c r="V99" s="2" t="s">
        <v>145</v>
      </c>
      <c r="W99" s="2" t="s">
        <v>146</v>
      </c>
      <c r="X99" s="2" t="s">
        <v>72</v>
      </c>
      <c r="Y99" s="19" t="str">
        <f>VLOOKUP(G99,'Verweis Kd-Gruppe'!$A$2:$B$8,2,FALSE)</f>
        <v>EXP</v>
      </c>
      <c r="Z99" s="19" t="str">
        <f>VLOOKUP(J99,'Verweis Art-Gruppe'!$A$2:$B$15,2,FALSE)</f>
        <v>Geräte</v>
      </c>
      <c r="AA99" s="19" t="str">
        <f>VLOOKUP(W99,'Verweis Vertreter'!$A$2:$B$24,2,FALSE)</f>
        <v>Muhsin Yortanli</v>
      </c>
      <c r="AB99" s="12">
        <f t="shared" si="9"/>
        <v>2</v>
      </c>
      <c r="AC99" s="12">
        <f t="shared" si="14"/>
        <v>416</v>
      </c>
      <c r="AD99" s="12">
        <f t="shared" si="15"/>
        <v>422</v>
      </c>
      <c r="AE99" s="12">
        <f t="shared" si="10"/>
        <v>844</v>
      </c>
      <c r="AF99" s="12">
        <f t="shared" si="11"/>
        <v>6</v>
      </c>
      <c r="AG99" s="12">
        <f t="shared" si="12"/>
        <v>12</v>
      </c>
      <c r="AH99" s="9">
        <f t="shared" si="16"/>
        <v>1.4218009478672985E-2</v>
      </c>
      <c r="AI99" s="14">
        <f>VLOOKUP(E99,'Verweis Faktor'!$A:$B,2,FALSE)</f>
        <v>1</v>
      </c>
      <c r="AJ99" s="14"/>
      <c r="AK99" s="14" t="str">
        <f>IF(AL99="Ja","Versandkosten",VLOOKUP(E99,'Verweis Belegart'!$A$2:$B$9,2,FALSE))</f>
        <v>Hardware</v>
      </c>
      <c r="AL99" s="14" t="str">
        <f t="shared" si="17"/>
        <v>Nein</v>
      </c>
      <c r="AM99" s="14" t="str">
        <f t="shared" si="13"/>
        <v>Positiv</v>
      </c>
    </row>
    <row r="100" spans="1:39" ht="17.25" customHeight="1" x14ac:dyDescent="0.35">
      <c r="A100" s="17">
        <v>14569569</v>
      </c>
      <c r="B100" s="2" t="s">
        <v>22</v>
      </c>
      <c r="C100" s="1">
        <v>2025001</v>
      </c>
      <c r="D100" s="1">
        <v>2000023</v>
      </c>
      <c r="E100" s="2" t="s">
        <v>34</v>
      </c>
      <c r="F100" s="2" t="s">
        <v>53</v>
      </c>
      <c r="G100" s="2" t="s">
        <v>66</v>
      </c>
      <c r="H100" s="2" t="s">
        <v>258</v>
      </c>
      <c r="I100" s="2" t="s">
        <v>259</v>
      </c>
      <c r="J100" s="2" t="s">
        <v>103</v>
      </c>
      <c r="K100" s="2" t="s">
        <v>95</v>
      </c>
      <c r="L100" s="2" t="s">
        <v>275</v>
      </c>
      <c r="M100" s="2" t="s">
        <v>276</v>
      </c>
      <c r="N100" s="2" t="s">
        <v>271</v>
      </c>
      <c r="O100" s="3">
        <v>1</v>
      </c>
      <c r="P100" s="3">
        <v>416</v>
      </c>
      <c r="Q100" s="3">
        <v>422</v>
      </c>
      <c r="R100" s="3">
        <v>422</v>
      </c>
      <c r="S100" s="3">
        <v>6</v>
      </c>
      <c r="T100" s="3">
        <v>6</v>
      </c>
      <c r="U100" s="3">
        <v>1.42</v>
      </c>
      <c r="V100" s="2" t="s">
        <v>145</v>
      </c>
      <c r="W100" s="2" t="s">
        <v>146</v>
      </c>
      <c r="X100" s="2" t="s">
        <v>72</v>
      </c>
      <c r="Y100" s="19" t="str">
        <f>VLOOKUP(G100,'Verweis Kd-Gruppe'!$A$2:$B$8,2,FALSE)</f>
        <v>EXP</v>
      </c>
      <c r="Z100" s="19" t="str">
        <f>VLOOKUP(J100,'Verweis Art-Gruppe'!$A$2:$B$15,2,FALSE)</f>
        <v>Geräte</v>
      </c>
      <c r="AA100" s="19" t="str">
        <f>VLOOKUP(W100,'Verweis Vertreter'!$A$2:$B$24,2,FALSE)</f>
        <v>Muhsin Yortanli</v>
      </c>
      <c r="AB100" s="12">
        <f t="shared" si="9"/>
        <v>1</v>
      </c>
      <c r="AC100" s="12">
        <f t="shared" si="14"/>
        <v>416</v>
      </c>
      <c r="AD100" s="12">
        <f t="shared" si="15"/>
        <v>422</v>
      </c>
      <c r="AE100" s="12">
        <f t="shared" si="10"/>
        <v>422</v>
      </c>
      <c r="AF100" s="12">
        <f t="shared" si="11"/>
        <v>6</v>
      </c>
      <c r="AG100" s="12">
        <f t="shared" si="12"/>
        <v>6</v>
      </c>
      <c r="AH100" s="9">
        <f t="shared" si="16"/>
        <v>1.4218009478672985E-2</v>
      </c>
      <c r="AI100" s="14">
        <f>VLOOKUP(E100,'Verweis Faktor'!$A:$B,2,FALSE)</f>
        <v>1</v>
      </c>
      <c r="AJ100" s="14"/>
      <c r="AK100" s="14" t="str">
        <f>IF(AL100="Ja","Versandkosten",VLOOKUP(E100,'Verweis Belegart'!$A$2:$B$9,2,FALSE))</f>
        <v>Hardware</v>
      </c>
      <c r="AL100" s="14" t="str">
        <f t="shared" si="17"/>
        <v>Nein</v>
      </c>
      <c r="AM100" s="14" t="str">
        <f t="shared" si="13"/>
        <v>Positiv</v>
      </c>
    </row>
    <row r="101" spans="1:39" ht="17.25" customHeight="1" x14ac:dyDescent="0.35">
      <c r="A101" s="17">
        <v>14569569</v>
      </c>
      <c r="B101" s="2" t="s">
        <v>22</v>
      </c>
      <c r="C101" s="1">
        <v>2025001</v>
      </c>
      <c r="D101" s="1">
        <v>2000023</v>
      </c>
      <c r="E101" s="2" t="s">
        <v>34</v>
      </c>
      <c r="F101" s="2" t="s">
        <v>53</v>
      </c>
      <c r="G101" s="2" t="s">
        <v>66</v>
      </c>
      <c r="H101" s="2" t="s">
        <v>258</v>
      </c>
      <c r="I101" s="2" t="s">
        <v>259</v>
      </c>
      <c r="J101" s="2" t="s">
        <v>103</v>
      </c>
      <c r="K101" s="2" t="s">
        <v>99</v>
      </c>
      <c r="L101" s="2" t="s">
        <v>277</v>
      </c>
      <c r="M101" s="2" t="s">
        <v>278</v>
      </c>
      <c r="N101" s="2" t="s">
        <v>48</v>
      </c>
      <c r="O101" s="3">
        <v>1</v>
      </c>
      <c r="P101" s="3">
        <v>253.2636</v>
      </c>
      <c r="Q101" s="3">
        <v>265</v>
      </c>
      <c r="R101" s="3">
        <v>265</v>
      </c>
      <c r="S101" s="3">
        <v>11.7364</v>
      </c>
      <c r="T101" s="3">
        <v>11.74</v>
      </c>
      <c r="U101" s="3">
        <v>4.42</v>
      </c>
      <c r="V101" s="2" t="s">
        <v>145</v>
      </c>
      <c r="W101" s="2" t="s">
        <v>146</v>
      </c>
      <c r="X101" s="2" t="s">
        <v>72</v>
      </c>
      <c r="Y101" s="19" t="str">
        <f>VLOOKUP(G101,'Verweis Kd-Gruppe'!$A$2:$B$8,2,FALSE)</f>
        <v>EXP</v>
      </c>
      <c r="Z101" s="19" t="str">
        <f>VLOOKUP(J101,'Verweis Art-Gruppe'!$A$2:$B$15,2,FALSE)</f>
        <v>Geräte</v>
      </c>
      <c r="AA101" s="19" t="str">
        <f>VLOOKUP(W101,'Verweis Vertreter'!$A$2:$B$24,2,FALSE)</f>
        <v>Muhsin Yortanli</v>
      </c>
      <c r="AB101" s="12">
        <f t="shared" si="9"/>
        <v>1</v>
      </c>
      <c r="AC101" s="12">
        <f t="shared" si="14"/>
        <v>253.2636</v>
      </c>
      <c r="AD101" s="12">
        <f t="shared" si="15"/>
        <v>265</v>
      </c>
      <c r="AE101" s="12">
        <f t="shared" si="10"/>
        <v>265</v>
      </c>
      <c r="AF101" s="12">
        <f t="shared" si="11"/>
        <v>11.7364</v>
      </c>
      <c r="AG101" s="12">
        <f t="shared" si="12"/>
        <v>11.74</v>
      </c>
      <c r="AH101" s="9">
        <f t="shared" si="16"/>
        <v>4.4301886792452831E-2</v>
      </c>
      <c r="AI101" s="14">
        <f>VLOOKUP(E101,'Verweis Faktor'!$A:$B,2,FALSE)</f>
        <v>1</v>
      </c>
      <c r="AJ101" s="14"/>
      <c r="AK101" s="14" t="str">
        <f>IF(AL101="Ja","Versandkosten",VLOOKUP(E101,'Verweis Belegart'!$A$2:$B$9,2,FALSE))</f>
        <v>Hardware</v>
      </c>
      <c r="AL101" s="14" t="str">
        <f t="shared" si="17"/>
        <v>Nein</v>
      </c>
      <c r="AM101" s="14" t="str">
        <f t="shared" si="13"/>
        <v>Positiv</v>
      </c>
    </row>
    <row r="102" spans="1:39" ht="17.25" customHeight="1" x14ac:dyDescent="0.35">
      <c r="A102" s="17">
        <v>14569569</v>
      </c>
      <c r="B102" s="2" t="s">
        <v>22</v>
      </c>
      <c r="C102" s="1">
        <v>2025001</v>
      </c>
      <c r="D102" s="1">
        <v>2000023</v>
      </c>
      <c r="E102" s="2" t="s">
        <v>34</v>
      </c>
      <c r="F102" s="2" t="s">
        <v>53</v>
      </c>
      <c r="G102" s="2" t="s">
        <v>66</v>
      </c>
      <c r="H102" s="2" t="s">
        <v>258</v>
      </c>
      <c r="I102" s="2" t="s">
        <v>259</v>
      </c>
      <c r="J102" s="2" t="s">
        <v>103</v>
      </c>
      <c r="K102" s="2" t="s">
        <v>103</v>
      </c>
      <c r="L102" s="2" t="s">
        <v>279</v>
      </c>
      <c r="M102" s="2" t="s">
        <v>280</v>
      </c>
      <c r="N102" s="2" t="s">
        <v>271</v>
      </c>
      <c r="O102" s="3">
        <v>1</v>
      </c>
      <c r="P102" s="3">
        <v>411.96159999999998</v>
      </c>
      <c r="Q102" s="3">
        <v>422</v>
      </c>
      <c r="R102" s="3">
        <v>422</v>
      </c>
      <c r="S102" s="3">
        <v>10.038399999999999</v>
      </c>
      <c r="T102" s="3">
        <v>10.039999999999999</v>
      </c>
      <c r="U102" s="3">
        <v>2.37</v>
      </c>
      <c r="V102" s="2" t="s">
        <v>145</v>
      </c>
      <c r="W102" s="2" t="s">
        <v>146</v>
      </c>
      <c r="X102" s="2" t="s">
        <v>72</v>
      </c>
      <c r="Y102" s="19" t="str">
        <f>VLOOKUP(G102,'Verweis Kd-Gruppe'!$A$2:$B$8,2,FALSE)</f>
        <v>EXP</v>
      </c>
      <c r="Z102" s="19" t="str">
        <f>VLOOKUP(J102,'Verweis Art-Gruppe'!$A$2:$B$15,2,FALSE)</f>
        <v>Geräte</v>
      </c>
      <c r="AA102" s="19" t="str">
        <f>VLOOKUP(W102,'Verweis Vertreter'!$A$2:$B$24,2,FALSE)</f>
        <v>Muhsin Yortanli</v>
      </c>
      <c r="AB102" s="12">
        <f t="shared" si="9"/>
        <v>1</v>
      </c>
      <c r="AC102" s="12">
        <f t="shared" si="14"/>
        <v>411.96159999999998</v>
      </c>
      <c r="AD102" s="12">
        <f t="shared" si="15"/>
        <v>422</v>
      </c>
      <c r="AE102" s="12">
        <f t="shared" si="10"/>
        <v>422</v>
      </c>
      <c r="AF102" s="12">
        <f t="shared" si="11"/>
        <v>10.038399999999999</v>
      </c>
      <c r="AG102" s="12">
        <f t="shared" si="12"/>
        <v>10.039999999999999</v>
      </c>
      <c r="AH102" s="9">
        <f t="shared" si="16"/>
        <v>2.3791469194312794E-2</v>
      </c>
      <c r="AI102" s="14">
        <f>VLOOKUP(E102,'Verweis Faktor'!$A:$B,2,FALSE)</f>
        <v>1</v>
      </c>
      <c r="AJ102" s="14"/>
      <c r="AK102" s="14" t="str">
        <f>IF(AL102="Ja","Versandkosten",VLOOKUP(E102,'Verweis Belegart'!$A$2:$B$9,2,FALSE))</f>
        <v>Hardware</v>
      </c>
      <c r="AL102" s="14" t="str">
        <f t="shared" si="17"/>
        <v>Nein</v>
      </c>
      <c r="AM102" s="14" t="str">
        <f t="shared" si="13"/>
        <v>Positiv</v>
      </c>
    </row>
    <row r="103" spans="1:39" ht="17.25" customHeight="1" x14ac:dyDescent="0.35">
      <c r="A103" s="17">
        <v>14569569</v>
      </c>
      <c r="B103" s="2" t="s">
        <v>22</v>
      </c>
      <c r="C103" s="1">
        <v>2025001</v>
      </c>
      <c r="D103" s="1">
        <v>2000023</v>
      </c>
      <c r="E103" s="2" t="s">
        <v>34</v>
      </c>
      <c r="F103" s="2" t="s">
        <v>53</v>
      </c>
      <c r="G103" s="2" t="s">
        <v>66</v>
      </c>
      <c r="H103" s="2" t="s">
        <v>258</v>
      </c>
      <c r="I103" s="2" t="s">
        <v>259</v>
      </c>
      <c r="J103" s="2" t="s">
        <v>103</v>
      </c>
      <c r="K103" s="2" t="s">
        <v>107</v>
      </c>
      <c r="L103" s="2" t="s">
        <v>281</v>
      </c>
      <c r="M103" s="2" t="s">
        <v>282</v>
      </c>
      <c r="N103" s="2" t="s">
        <v>283</v>
      </c>
      <c r="O103" s="3">
        <v>2</v>
      </c>
      <c r="P103" s="3">
        <v>494.59449999999998</v>
      </c>
      <c r="Q103" s="3">
        <v>513</v>
      </c>
      <c r="R103" s="3">
        <v>1026</v>
      </c>
      <c r="S103" s="3">
        <v>18.4055</v>
      </c>
      <c r="T103" s="3">
        <v>36.81</v>
      </c>
      <c r="U103" s="3">
        <v>3.58</v>
      </c>
      <c r="V103" s="2" t="s">
        <v>145</v>
      </c>
      <c r="W103" s="2" t="s">
        <v>146</v>
      </c>
      <c r="X103" s="2" t="s">
        <v>72</v>
      </c>
      <c r="Y103" s="19" t="str">
        <f>VLOOKUP(G103,'Verweis Kd-Gruppe'!$A$2:$B$8,2,FALSE)</f>
        <v>EXP</v>
      </c>
      <c r="Z103" s="19" t="str">
        <f>VLOOKUP(J103,'Verweis Art-Gruppe'!$A$2:$B$15,2,FALSE)</f>
        <v>Geräte</v>
      </c>
      <c r="AA103" s="19" t="str">
        <f>VLOOKUP(W103,'Verweis Vertreter'!$A$2:$B$24,2,FALSE)</f>
        <v>Muhsin Yortanli</v>
      </c>
      <c r="AB103" s="12">
        <f t="shared" si="9"/>
        <v>2</v>
      </c>
      <c r="AC103" s="12">
        <f t="shared" si="14"/>
        <v>494.59449999999998</v>
      </c>
      <c r="AD103" s="12">
        <f t="shared" si="15"/>
        <v>513</v>
      </c>
      <c r="AE103" s="12">
        <f t="shared" si="10"/>
        <v>1026</v>
      </c>
      <c r="AF103" s="12">
        <f t="shared" si="11"/>
        <v>18.4055</v>
      </c>
      <c r="AG103" s="12">
        <f t="shared" si="12"/>
        <v>36.81</v>
      </c>
      <c r="AH103" s="9">
        <f t="shared" si="16"/>
        <v>3.5877192982456139E-2</v>
      </c>
      <c r="AI103" s="14">
        <f>VLOOKUP(E103,'Verweis Faktor'!$A:$B,2,FALSE)</f>
        <v>1</v>
      </c>
      <c r="AJ103" s="14"/>
      <c r="AK103" s="14" t="str">
        <f>IF(AL103="Ja","Versandkosten",VLOOKUP(E103,'Verweis Belegart'!$A$2:$B$9,2,FALSE))</f>
        <v>Hardware</v>
      </c>
      <c r="AL103" s="14" t="str">
        <f t="shared" si="17"/>
        <v>Nein</v>
      </c>
      <c r="AM103" s="14" t="str">
        <f t="shared" si="13"/>
        <v>Positiv</v>
      </c>
    </row>
    <row r="104" spans="1:39" ht="17.25" customHeight="1" x14ac:dyDescent="0.35">
      <c r="A104" s="17">
        <v>14569569</v>
      </c>
      <c r="B104" s="2" t="s">
        <v>22</v>
      </c>
      <c r="C104" s="1">
        <v>2025001</v>
      </c>
      <c r="D104" s="1">
        <v>2000023</v>
      </c>
      <c r="E104" s="2" t="s">
        <v>34</v>
      </c>
      <c r="F104" s="2" t="s">
        <v>53</v>
      </c>
      <c r="G104" s="2" t="s">
        <v>66</v>
      </c>
      <c r="H104" s="2" t="s">
        <v>258</v>
      </c>
      <c r="I104" s="2" t="s">
        <v>259</v>
      </c>
      <c r="J104" s="2" t="s">
        <v>103</v>
      </c>
      <c r="K104" s="2" t="s">
        <v>111</v>
      </c>
      <c r="L104" s="2" t="s">
        <v>284</v>
      </c>
      <c r="M104" s="2" t="s">
        <v>285</v>
      </c>
      <c r="N104" s="2" t="s">
        <v>286</v>
      </c>
      <c r="O104" s="3">
        <v>2</v>
      </c>
      <c r="P104" s="3">
        <v>719.65380000000005</v>
      </c>
      <c r="Q104" s="3">
        <v>722</v>
      </c>
      <c r="R104" s="3">
        <v>1444</v>
      </c>
      <c r="S104" s="3">
        <v>2.3462000000000001</v>
      </c>
      <c r="T104" s="3">
        <v>4.6900000000000004</v>
      </c>
      <c r="U104" s="3">
        <v>0.32</v>
      </c>
      <c r="V104" s="2" t="s">
        <v>145</v>
      </c>
      <c r="W104" s="2" t="s">
        <v>146</v>
      </c>
      <c r="X104" s="2" t="s">
        <v>72</v>
      </c>
      <c r="Y104" s="19" t="str">
        <f>VLOOKUP(G104,'Verweis Kd-Gruppe'!$A$2:$B$8,2,FALSE)</f>
        <v>EXP</v>
      </c>
      <c r="Z104" s="19" t="str">
        <f>VLOOKUP(J104,'Verweis Art-Gruppe'!$A$2:$B$15,2,FALSE)</f>
        <v>Geräte</v>
      </c>
      <c r="AA104" s="19" t="str">
        <f>VLOOKUP(W104,'Verweis Vertreter'!$A$2:$B$24,2,FALSE)</f>
        <v>Muhsin Yortanli</v>
      </c>
      <c r="AB104" s="12">
        <f t="shared" si="9"/>
        <v>2</v>
      </c>
      <c r="AC104" s="12">
        <f t="shared" si="14"/>
        <v>719.65380000000005</v>
      </c>
      <c r="AD104" s="12">
        <f t="shared" si="15"/>
        <v>722</v>
      </c>
      <c r="AE104" s="12">
        <f t="shared" si="10"/>
        <v>1444</v>
      </c>
      <c r="AF104" s="12">
        <f t="shared" si="11"/>
        <v>2.3462000000000001</v>
      </c>
      <c r="AG104" s="12">
        <f t="shared" si="12"/>
        <v>4.6900000000000004</v>
      </c>
      <c r="AH104" s="9">
        <f t="shared" si="16"/>
        <v>3.2479224376731303E-3</v>
      </c>
      <c r="AI104" s="14">
        <f>VLOOKUP(E104,'Verweis Faktor'!$A:$B,2,FALSE)</f>
        <v>1</v>
      </c>
      <c r="AJ104" s="14"/>
      <c r="AK104" s="14" t="str">
        <f>IF(AL104="Ja","Versandkosten",VLOOKUP(E104,'Verweis Belegart'!$A$2:$B$9,2,FALSE))</f>
        <v>Hardware</v>
      </c>
      <c r="AL104" s="14" t="str">
        <f t="shared" si="17"/>
        <v>Nein</v>
      </c>
      <c r="AM104" s="14" t="str">
        <f t="shared" si="13"/>
        <v>Positiv</v>
      </c>
    </row>
    <row r="105" spans="1:39" ht="17.25" customHeight="1" x14ac:dyDescent="0.35">
      <c r="A105" s="17">
        <v>14569569</v>
      </c>
      <c r="B105" s="2" t="s">
        <v>22</v>
      </c>
      <c r="C105" s="1">
        <v>2025001</v>
      </c>
      <c r="D105" s="1">
        <v>2000023</v>
      </c>
      <c r="E105" s="2" t="s">
        <v>34</v>
      </c>
      <c r="F105" s="2" t="s">
        <v>53</v>
      </c>
      <c r="G105" s="2" t="s">
        <v>66</v>
      </c>
      <c r="H105" s="2" t="s">
        <v>258</v>
      </c>
      <c r="I105" s="2" t="s">
        <v>259</v>
      </c>
      <c r="J105" s="2" t="s">
        <v>103</v>
      </c>
      <c r="K105" s="2" t="s">
        <v>115</v>
      </c>
      <c r="L105" s="2" t="s">
        <v>287</v>
      </c>
      <c r="M105" s="2" t="s">
        <v>288</v>
      </c>
      <c r="N105" s="2" t="s">
        <v>268</v>
      </c>
      <c r="O105" s="3">
        <v>1</v>
      </c>
      <c r="P105" s="3">
        <v>1207</v>
      </c>
      <c r="Q105" s="3">
        <v>1330</v>
      </c>
      <c r="R105" s="3">
        <v>1330</v>
      </c>
      <c r="S105" s="3">
        <v>123</v>
      </c>
      <c r="T105" s="3">
        <v>123</v>
      </c>
      <c r="U105" s="3">
        <v>9.24</v>
      </c>
      <c r="V105" s="2" t="s">
        <v>145</v>
      </c>
      <c r="W105" s="2" t="s">
        <v>146</v>
      </c>
      <c r="X105" s="2" t="s">
        <v>72</v>
      </c>
      <c r="Y105" s="19" t="str">
        <f>VLOOKUP(G105,'Verweis Kd-Gruppe'!$A$2:$B$8,2,FALSE)</f>
        <v>EXP</v>
      </c>
      <c r="Z105" s="19" t="str">
        <f>VLOOKUP(J105,'Verweis Art-Gruppe'!$A$2:$B$15,2,FALSE)</f>
        <v>Geräte</v>
      </c>
      <c r="AA105" s="19" t="str">
        <f>VLOOKUP(W105,'Verweis Vertreter'!$A$2:$B$24,2,FALSE)</f>
        <v>Muhsin Yortanli</v>
      </c>
      <c r="AB105" s="12">
        <f t="shared" si="9"/>
        <v>1</v>
      </c>
      <c r="AC105" s="12">
        <f t="shared" si="14"/>
        <v>1207</v>
      </c>
      <c r="AD105" s="12">
        <f t="shared" si="15"/>
        <v>1330</v>
      </c>
      <c r="AE105" s="12">
        <f t="shared" si="10"/>
        <v>1330</v>
      </c>
      <c r="AF105" s="12">
        <f t="shared" si="11"/>
        <v>123</v>
      </c>
      <c r="AG105" s="12">
        <f t="shared" si="12"/>
        <v>123</v>
      </c>
      <c r="AH105" s="9">
        <f t="shared" si="16"/>
        <v>9.2481203007518803E-2</v>
      </c>
      <c r="AI105" s="14">
        <f>VLOOKUP(E105,'Verweis Faktor'!$A:$B,2,FALSE)</f>
        <v>1</v>
      </c>
      <c r="AJ105" s="14"/>
      <c r="AK105" s="14" t="str">
        <f>IF(AL105="Ja","Versandkosten",VLOOKUP(E105,'Verweis Belegart'!$A$2:$B$9,2,FALSE))</f>
        <v>Hardware</v>
      </c>
      <c r="AL105" s="14" t="str">
        <f t="shared" si="17"/>
        <v>Nein</v>
      </c>
      <c r="AM105" s="14" t="str">
        <f t="shared" si="13"/>
        <v>Positiv</v>
      </c>
    </row>
    <row r="106" spans="1:39" ht="17.25" customHeight="1" x14ac:dyDescent="0.35">
      <c r="A106" s="17">
        <v>14569569</v>
      </c>
      <c r="B106" s="2" t="s">
        <v>22</v>
      </c>
      <c r="C106" s="1">
        <v>2025001</v>
      </c>
      <c r="D106" s="1">
        <v>2000023</v>
      </c>
      <c r="E106" s="2" t="s">
        <v>34</v>
      </c>
      <c r="F106" s="2" t="s">
        <v>53</v>
      </c>
      <c r="G106" s="2" t="s">
        <v>66</v>
      </c>
      <c r="H106" s="2" t="s">
        <v>258</v>
      </c>
      <c r="I106" s="2" t="s">
        <v>259</v>
      </c>
      <c r="J106" s="2" t="s">
        <v>103</v>
      </c>
      <c r="K106" s="2" t="s">
        <v>289</v>
      </c>
      <c r="L106" s="2" t="s">
        <v>290</v>
      </c>
      <c r="M106" s="2" t="s">
        <v>291</v>
      </c>
      <c r="N106" s="2" t="s">
        <v>292</v>
      </c>
      <c r="O106" s="3">
        <v>1</v>
      </c>
      <c r="P106" s="3">
        <v>900</v>
      </c>
      <c r="Q106" s="3">
        <v>922</v>
      </c>
      <c r="R106" s="3">
        <v>922</v>
      </c>
      <c r="S106" s="3">
        <v>22</v>
      </c>
      <c r="T106" s="3">
        <v>22</v>
      </c>
      <c r="U106" s="3">
        <v>2.38</v>
      </c>
      <c r="V106" s="2" t="s">
        <v>145</v>
      </c>
      <c r="W106" s="2" t="s">
        <v>146</v>
      </c>
      <c r="X106" s="2" t="s">
        <v>72</v>
      </c>
      <c r="Y106" s="19" t="str">
        <f>VLOOKUP(G106,'Verweis Kd-Gruppe'!$A$2:$B$8,2,FALSE)</f>
        <v>EXP</v>
      </c>
      <c r="Z106" s="19" t="str">
        <f>VLOOKUP(J106,'Verweis Art-Gruppe'!$A$2:$B$15,2,FALSE)</f>
        <v>Geräte</v>
      </c>
      <c r="AA106" s="19" t="str">
        <f>VLOOKUP(W106,'Verweis Vertreter'!$A$2:$B$24,2,FALSE)</f>
        <v>Muhsin Yortanli</v>
      </c>
      <c r="AB106" s="12">
        <f t="shared" si="9"/>
        <v>1</v>
      </c>
      <c r="AC106" s="12">
        <f t="shared" si="14"/>
        <v>900</v>
      </c>
      <c r="AD106" s="12">
        <f t="shared" si="15"/>
        <v>922</v>
      </c>
      <c r="AE106" s="12">
        <f t="shared" si="10"/>
        <v>922</v>
      </c>
      <c r="AF106" s="12">
        <f t="shared" si="11"/>
        <v>22</v>
      </c>
      <c r="AG106" s="12">
        <f t="shared" si="12"/>
        <v>22</v>
      </c>
      <c r="AH106" s="9">
        <f t="shared" si="16"/>
        <v>2.3861171366594359E-2</v>
      </c>
      <c r="AI106" s="14">
        <f>VLOOKUP(E106,'Verweis Faktor'!$A:$B,2,FALSE)</f>
        <v>1</v>
      </c>
      <c r="AJ106" s="14"/>
      <c r="AK106" s="14" t="str">
        <f>IF(AL106="Ja","Versandkosten",VLOOKUP(E106,'Verweis Belegart'!$A$2:$B$9,2,FALSE))</f>
        <v>Hardware</v>
      </c>
      <c r="AL106" s="14" t="str">
        <f t="shared" si="17"/>
        <v>Nein</v>
      </c>
      <c r="AM106" s="14" t="str">
        <f t="shared" si="13"/>
        <v>Positiv</v>
      </c>
    </row>
    <row r="107" spans="1:39" ht="17.25" customHeight="1" x14ac:dyDescent="0.35">
      <c r="A107" s="17">
        <v>14569569</v>
      </c>
      <c r="B107" s="2" t="s">
        <v>22</v>
      </c>
      <c r="C107" s="1">
        <v>2025001</v>
      </c>
      <c r="D107" s="1">
        <v>2000023</v>
      </c>
      <c r="E107" s="2" t="s">
        <v>34</v>
      </c>
      <c r="F107" s="2" t="s">
        <v>53</v>
      </c>
      <c r="G107" s="2" t="s">
        <v>66</v>
      </c>
      <c r="H107" s="2" t="s">
        <v>258</v>
      </c>
      <c r="I107" s="2" t="s">
        <v>259</v>
      </c>
      <c r="J107" s="2" t="s">
        <v>103</v>
      </c>
      <c r="K107" s="2" t="s">
        <v>293</v>
      </c>
      <c r="L107" s="2" t="s">
        <v>294</v>
      </c>
      <c r="M107" s="2" t="s">
        <v>295</v>
      </c>
      <c r="N107" s="2" t="s">
        <v>283</v>
      </c>
      <c r="O107" s="3">
        <v>1</v>
      </c>
      <c r="P107" s="3">
        <v>497</v>
      </c>
      <c r="Q107" s="3">
        <v>512</v>
      </c>
      <c r="R107" s="3">
        <v>512</v>
      </c>
      <c r="S107" s="3">
        <v>15</v>
      </c>
      <c r="T107" s="3">
        <v>15</v>
      </c>
      <c r="U107" s="3">
        <v>2.92</v>
      </c>
      <c r="V107" s="2" t="s">
        <v>145</v>
      </c>
      <c r="W107" s="2" t="s">
        <v>146</v>
      </c>
      <c r="X107" s="2" t="s">
        <v>72</v>
      </c>
      <c r="Y107" s="19" t="str">
        <f>VLOOKUP(G107,'Verweis Kd-Gruppe'!$A$2:$B$8,2,FALSE)</f>
        <v>EXP</v>
      </c>
      <c r="Z107" s="19" t="str">
        <f>VLOOKUP(J107,'Verweis Art-Gruppe'!$A$2:$B$15,2,FALSE)</f>
        <v>Geräte</v>
      </c>
      <c r="AA107" s="19" t="str">
        <f>VLOOKUP(W107,'Verweis Vertreter'!$A$2:$B$24,2,FALSE)</f>
        <v>Muhsin Yortanli</v>
      </c>
      <c r="AB107" s="12">
        <f t="shared" si="9"/>
        <v>1</v>
      </c>
      <c r="AC107" s="12">
        <f t="shared" si="14"/>
        <v>497</v>
      </c>
      <c r="AD107" s="12">
        <f t="shared" si="15"/>
        <v>512</v>
      </c>
      <c r="AE107" s="12">
        <f t="shared" si="10"/>
        <v>512</v>
      </c>
      <c r="AF107" s="12">
        <f t="shared" si="11"/>
        <v>15</v>
      </c>
      <c r="AG107" s="12">
        <f t="shared" si="12"/>
        <v>15</v>
      </c>
      <c r="AH107" s="9">
        <f t="shared" si="16"/>
        <v>2.9296875E-2</v>
      </c>
      <c r="AI107" s="14">
        <f>VLOOKUP(E107,'Verweis Faktor'!$A:$B,2,FALSE)</f>
        <v>1</v>
      </c>
      <c r="AJ107" s="14"/>
      <c r="AK107" s="14" t="str">
        <f>IF(AL107="Ja","Versandkosten",VLOOKUP(E107,'Verweis Belegart'!$A$2:$B$9,2,FALSE))</f>
        <v>Hardware</v>
      </c>
      <c r="AL107" s="14" t="str">
        <f t="shared" si="17"/>
        <v>Nein</v>
      </c>
      <c r="AM107" s="14" t="str">
        <f t="shared" si="13"/>
        <v>Positiv</v>
      </c>
    </row>
    <row r="108" spans="1:39" ht="17.25" customHeight="1" x14ac:dyDescent="0.35">
      <c r="A108" s="17">
        <v>14569569</v>
      </c>
      <c r="B108" s="2" t="s">
        <v>22</v>
      </c>
      <c r="C108" s="1">
        <v>2025001</v>
      </c>
      <c r="D108" s="1">
        <v>2000023</v>
      </c>
      <c r="E108" s="2" t="s">
        <v>34</v>
      </c>
      <c r="F108" s="2" t="s">
        <v>53</v>
      </c>
      <c r="G108" s="2" t="s">
        <v>66</v>
      </c>
      <c r="H108" s="2" t="s">
        <v>258</v>
      </c>
      <c r="I108" s="2" t="s">
        <v>259</v>
      </c>
      <c r="J108" s="2" t="s">
        <v>304</v>
      </c>
      <c r="K108" s="2" t="s">
        <v>296</v>
      </c>
      <c r="L108" s="2" t="s">
        <v>297</v>
      </c>
      <c r="M108" s="2" t="s">
        <v>298</v>
      </c>
      <c r="N108" s="2" t="s">
        <v>200</v>
      </c>
      <c r="O108" s="3">
        <v>1</v>
      </c>
      <c r="P108" s="3">
        <v>345</v>
      </c>
      <c r="Q108" s="3">
        <v>350</v>
      </c>
      <c r="R108" s="3">
        <v>350</v>
      </c>
      <c r="S108" s="3">
        <v>5</v>
      </c>
      <c r="T108" s="3">
        <v>5</v>
      </c>
      <c r="U108" s="3">
        <v>1.42</v>
      </c>
      <c r="V108" s="2" t="s">
        <v>145</v>
      </c>
      <c r="W108" s="2" t="s">
        <v>146</v>
      </c>
      <c r="X108" s="2" t="s">
        <v>72</v>
      </c>
      <c r="Y108" s="19" t="str">
        <f>VLOOKUP(G108,'Verweis Kd-Gruppe'!$A$2:$B$8,2,FALSE)</f>
        <v>EXP</v>
      </c>
      <c r="Z108" s="19" t="str">
        <f>VLOOKUP(J108,'Verweis Art-Gruppe'!$A$2:$B$15,2,FALSE)</f>
        <v>Zubehör</v>
      </c>
      <c r="AA108" s="19" t="str">
        <f>VLOOKUP(W108,'Verweis Vertreter'!$A$2:$B$24,2,FALSE)</f>
        <v>Muhsin Yortanli</v>
      </c>
      <c r="AB108" s="12">
        <f t="shared" si="9"/>
        <v>1</v>
      </c>
      <c r="AC108" s="12">
        <f t="shared" si="14"/>
        <v>345</v>
      </c>
      <c r="AD108" s="12">
        <f t="shared" si="15"/>
        <v>350</v>
      </c>
      <c r="AE108" s="12">
        <f t="shared" si="10"/>
        <v>350</v>
      </c>
      <c r="AF108" s="12">
        <f t="shared" si="11"/>
        <v>5</v>
      </c>
      <c r="AG108" s="12">
        <f t="shared" si="12"/>
        <v>5</v>
      </c>
      <c r="AH108" s="9">
        <f t="shared" si="16"/>
        <v>1.4285714285714285E-2</v>
      </c>
      <c r="AI108" s="14">
        <f>VLOOKUP(E108,'Verweis Faktor'!$A:$B,2,FALSE)</f>
        <v>1</v>
      </c>
      <c r="AJ108" s="14"/>
      <c r="AK108" s="14" t="str">
        <f>IF(AL108="Ja","Versandkosten",VLOOKUP(E108,'Verweis Belegart'!$A$2:$B$9,2,FALSE))</f>
        <v>Hardware</v>
      </c>
      <c r="AL108" s="14" t="str">
        <f t="shared" si="17"/>
        <v>Nein</v>
      </c>
      <c r="AM108" s="14" t="str">
        <f t="shared" si="13"/>
        <v>Positiv</v>
      </c>
    </row>
    <row r="109" spans="1:39" ht="17.25" customHeight="1" x14ac:dyDescent="0.35">
      <c r="A109" s="17">
        <v>14569569</v>
      </c>
      <c r="B109" s="2" t="s">
        <v>22</v>
      </c>
      <c r="C109" s="1">
        <v>2025001</v>
      </c>
      <c r="D109" s="1">
        <v>2000023</v>
      </c>
      <c r="E109" s="2" t="s">
        <v>34</v>
      </c>
      <c r="F109" s="2" t="s">
        <v>53</v>
      </c>
      <c r="G109" s="2" t="s">
        <v>66</v>
      </c>
      <c r="H109" s="2" t="s">
        <v>258</v>
      </c>
      <c r="I109" s="2" t="s">
        <v>259</v>
      </c>
      <c r="J109" s="2" t="s">
        <v>103</v>
      </c>
      <c r="K109" s="2" t="s">
        <v>299</v>
      </c>
      <c r="L109" s="2" t="s">
        <v>137</v>
      </c>
      <c r="M109" s="2" t="s">
        <v>138</v>
      </c>
      <c r="N109" s="2" t="s">
        <v>139</v>
      </c>
      <c r="O109" s="3">
        <v>1</v>
      </c>
      <c r="P109" s="3">
        <v>646.71050000000002</v>
      </c>
      <c r="Q109" s="3">
        <v>710</v>
      </c>
      <c r="R109" s="3">
        <v>710</v>
      </c>
      <c r="S109" s="3">
        <v>63.289499999999997</v>
      </c>
      <c r="T109" s="3">
        <v>63.29</v>
      </c>
      <c r="U109" s="3">
        <v>8.91</v>
      </c>
      <c r="V109" s="2" t="s">
        <v>145</v>
      </c>
      <c r="W109" s="2" t="s">
        <v>146</v>
      </c>
      <c r="X109" s="2" t="s">
        <v>72</v>
      </c>
      <c r="Y109" s="19" t="str">
        <f>VLOOKUP(G109,'Verweis Kd-Gruppe'!$A$2:$B$8,2,FALSE)</f>
        <v>EXP</v>
      </c>
      <c r="Z109" s="19" t="str">
        <f>VLOOKUP(J109,'Verweis Art-Gruppe'!$A$2:$B$15,2,FALSE)</f>
        <v>Geräte</v>
      </c>
      <c r="AA109" s="19" t="str">
        <f>VLOOKUP(W109,'Verweis Vertreter'!$A$2:$B$24,2,FALSE)</f>
        <v>Muhsin Yortanli</v>
      </c>
      <c r="AB109" s="12">
        <f t="shared" si="9"/>
        <v>1</v>
      </c>
      <c r="AC109" s="12">
        <f t="shared" si="14"/>
        <v>646.71050000000002</v>
      </c>
      <c r="AD109" s="12">
        <f t="shared" si="15"/>
        <v>710</v>
      </c>
      <c r="AE109" s="12">
        <f t="shared" si="10"/>
        <v>710</v>
      </c>
      <c r="AF109" s="12">
        <f t="shared" si="11"/>
        <v>63.289499999999997</v>
      </c>
      <c r="AG109" s="12">
        <f t="shared" si="12"/>
        <v>63.29</v>
      </c>
      <c r="AH109" s="9">
        <f t="shared" si="16"/>
        <v>8.9140845070422539E-2</v>
      </c>
      <c r="AI109" s="14">
        <f>VLOOKUP(E109,'Verweis Faktor'!$A:$B,2,FALSE)</f>
        <v>1</v>
      </c>
      <c r="AJ109" s="14"/>
      <c r="AK109" s="14" t="str">
        <f>IF(AL109="Ja","Versandkosten",VLOOKUP(E109,'Verweis Belegart'!$A$2:$B$9,2,FALSE))</f>
        <v>Hardware</v>
      </c>
      <c r="AL109" s="14" t="str">
        <f t="shared" si="17"/>
        <v>Nein</v>
      </c>
      <c r="AM109" s="14" t="str">
        <f t="shared" si="13"/>
        <v>Positiv</v>
      </c>
    </row>
    <row r="110" spans="1:39" ht="17.25" customHeight="1" x14ac:dyDescent="0.35">
      <c r="A110" s="17">
        <v>14569569</v>
      </c>
      <c r="B110" s="2" t="s">
        <v>22</v>
      </c>
      <c r="C110" s="1">
        <v>2025001</v>
      </c>
      <c r="D110" s="1">
        <v>2000023</v>
      </c>
      <c r="E110" s="2" t="s">
        <v>34</v>
      </c>
      <c r="F110" s="2" t="s">
        <v>53</v>
      </c>
      <c r="G110" s="2" t="s">
        <v>66</v>
      </c>
      <c r="H110" s="2" t="s">
        <v>258</v>
      </c>
      <c r="I110" s="2" t="s">
        <v>259</v>
      </c>
      <c r="J110" s="2" t="s">
        <v>103</v>
      </c>
      <c r="K110" s="2" t="s">
        <v>300</v>
      </c>
      <c r="L110" s="2" t="s">
        <v>137</v>
      </c>
      <c r="M110" s="2" t="s">
        <v>138</v>
      </c>
      <c r="N110" s="2" t="s">
        <v>139</v>
      </c>
      <c r="O110" s="3">
        <v>1</v>
      </c>
      <c r="P110" s="3">
        <v>646.71050000000002</v>
      </c>
      <c r="Q110" s="3">
        <v>719</v>
      </c>
      <c r="R110" s="3">
        <v>719</v>
      </c>
      <c r="S110" s="3">
        <v>72.289500000000004</v>
      </c>
      <c r="T110" s="3">
        <v>72.290000000000006</v>
      </c>
      <c r="U110" s="3">
        <v>10.050000000000001</v>
      </c>
      <c r="V110" s="2" t="s">
        <v>145</v>
      </c>
      <c r="W110" s="2" t="s">
        <v>146</v>
      </c>
      <c r="X110" s="2" t="s">
        <v>72</v>
      </c>
      <c r="Y110" s="19" t="str">
        <f>VLOOKUP(G110,'Verweis Kd-Gruppe'!$A$2:$B$8,2,FALSE)</f>
        <v>EXP</v>
      </c>
      <c r="Z110" s="19" t="str">
        <f>VLOOKUP(J110,'Verweis Art-Gruppe'!$A$2:$B$15,2,FALSE)</f>
        <v>Geräte</v>
      </c>
      <c r="AA110" s="19" t="str">
        <f>VLOOKUP(W110,'Verweis Vertreter'!$A$2:$B$24,2,FALSE)</f>
        <v>Muhsin Yortanli</v>
      </c>
      <c r="AB110" s="12">
        <f t="shared" si="9"/>
        <v>1</v>
      </c>
      <c r="AC110" s="12">
        <f t="shared" si="14"/>
        <v>646.71050000000002</v>
      </c>
      <c r="AD110" s="12">
        <f t="shared" si="15"/>
        <v>719</v>
      </c>
      <c r="AE110" s="12">
        <f t="shared" si="10"/>
        <v>719</v>
      </c>
      <c r="AF110" s="12">
        <f t="shared" si="11"/>
        <v>72.289500000000004</v>
      </c>
      <c r="AG110" s="12">
        <f t="shared" si="12"/>
        <v>72.290000000000006</v>
      </c>
      <c r="AH110" s="9">
        <f t="shared" si="16"/>
        <v>0.10054242002781642</v>
      </c>
      <c r="AI110" s="14">
        <f>VLOOKUP(E110,'Verweis Faktor'!$A:$B,2,FALSE)</f>
        <v>1</v>
      </c>
      <c r="AJ110" s="14"/>
      <c r="AK110" s="14" t="str">
        <f>IF(AL110="Ja","Versandkosten",VLOOKUP(E110,'Verweis Belegart'!$A$2:$B$9,2,FALSE))</f>
        <v>Hardware</v>
      </c>
      <c r="AL110" s="14" t="str">
        <f t="shared" si="17"/>
        <v>Nein</v>
      </c>
      <c r="AM110" s="14" t="str">
        <f t="shared" si="13"/>
        <v>Positiv</v>
      </c>
    </row>
    <row r="111" spans="1:39" ht="17.25" customHeight="1" x14ac:dyDescent="0.35">
      <c r="A111" s="17">
        <v>14569569</v>
      </c>
      <c r="B111" s="2" t="s">
        <v>22</v>
      </c>
      <c r="C111" s="1">
        <v>2025001</v>
      </c>
      <c r="D111" s="1">
        <v>2000023</v>
      </c>
      <c r="E111" s="2" t="s">
        <v>34</v>
      </c>
      <c r="F111" s="2" t="s">
        <v>53</v>
      </c>
      <c r="G111" s="2" t="s">
        <v>66</v>
      </c>
      <c r="H111" s="2" t="s">
        <v>258</v>
      </c>
      <c r="I111" s="2" t="s">
        <v>259</v>
      </c>
      <c r="J111" s="2" t="s">
        <v>103</v>
      </c>
      <c r="K111" s="2" t="s">
        <v>301</v>
      </c>
      <c r="L111" s="2" t="s">
        <v>302</v>
      </c>
      <c r="M111" s="2" t="s">
        <v>303</v>
      </c>
      <c r="N111" s="2" t="s">
        <v>262</v>
      </c>
      <c r="O111" s="3">
        <v>2</v>
      </c>
      <c r="P111" s="3">
        <v>1000</v>
      </c>
      <c r="Q111" s="3">
        <v>1030</v>
      </c>
      <c r="R111" s="3">
        <v>2060</v>
      </c>
      <c r="S111" s="3">
        <v>30</v>
      </c>
      <c r="T111" s="3">
        <v>60</v>
      </c>
      <c r="U111" s="3">
        <v>2.91</v>
      </c>
      <c r="V111" s="2" t="s">
        <v>145</v>
      </c>
      <c r="W111" s="2" t="s">
        <v>146</v>
      </c>
      <c r="X111" s="2" t="s">
        <v>72</v>
      </c>
      <c r="Y111" s="19" t="str">
        <f>VLOOKUP(G111,'Verweis Kd-Gruppe'!$A$2:$B$8,2,FALSE)</f>
        <v>EXP</v>
      </c>
      <c r="Z111" s="19" t="str">
        <f>VLOOKUP(J111,'Verweis Art-Gruppe'!$A$2:$B$15,2,FALSE)</f>
        <v>Geräte</v>
      </c>
      <c r="AA111" s="19" t="str">
        <f>VLOOKUP(W111,'Verweis Vertreter'!$A$2:$B$24,2,FALSE)</f>
        <v>Muhsin Yortanli</v>
      </c>
      <c r="AB111" s="12">
        <f t="shared" si="9"/>
        <v>2</v>
      </c>
      <c r="AC111" s="12">
        <f t="shared" si="14"/>
        <v>1000</v>
      </c>
      <c r="AD111" s="12">
        <f t="shared" si="15"/>
        <v>1030</v>
      </c>
      <c r="AE111" s="12">
        <f t="shared" si="10"/>
        <v>2060</v>
      </c>
      <c r="AF111" s="12">
        <f t="shared" si="11"/>
        <v>30</v>
      </c>
      <c r="AG111" s="12">
        <f t="shared" si="12"/>
        <v>60</v>
      </c>
      <c r="AH111" s="9">
        <f t="shared" si="16"/>
        <v>2.9126213592233011E-2</v>
      </c>
      <c r="AI111" s="14">
        <f>VLOOKUP(E111,'Verweis Faktor'!$A:$B,2,FALSE)</f>
        <v>1</v>
      </c>
      <c r="AJ111" s="14"/>
      <c r="AK111" s="14" t="str">
        <f>IF(AL111="Ja","Versandkosten",VLOOKUP(E111,'Verweis Belegart'!$A$2:$B$9,2,FALSE))</f>
        <v>Hardware</v>
      </c>
      <c r="AL111" s="14" t="str">
        <f t="shared" si="17"/>
        <v>Nein</v>
      </c>
      <c r="AM111" s="14" t="str">
        <f t="shared" si="13"/>
        <v>Positiv</v>
      </c>
    </row>
    <row r="112" spans="1:39" ht="17.25" customHeight="1" x14ac:dyDescent="0.35">
      <c r="A112" s="17">
        <v>14569569</v>
      </c>
      <c r="B112" s="2" t="s">
        <v>22</v>
      </c>
      <c r="C112" s="1">
        <v>2025001</v>
      </c>
      <c r="D112" s="1">
        <v>2000023</v>
      </c>
      <c r="E112" s="2" t="s">
        <v>34</v>
      </c>
      <c r="F112" s="2" t="s">
        <v>53</v>
      </c>
      <c r="G112" s="2" t="s">
        <v>66</v>
      </c>
      <c r="H112" s="2" t="s">
        <v>258</v>
      </c>
      <c r="I112" s="2" t="s">
        <v>259</v>
      </c>
      <c r="J112" s="2" t="s">
        <v>103</v>
      </c>
      <c r="K112" s="2" t="s">
        <v>304</v>
      </c>
      <c r="L112" s="2" t="s">
        <v>305</v>
      </c>
      <c r="M112" s="2" t="s">
        <v>306</v>
      </c>
      <c r="N112" s="2" t="s">
        <v>283</v>
      </c>
      <c r="O112" s="3">
        <v>1</v>
      </c>
      <c r="P112" s="3">
        <v>492.46980000000002</v>
      </c>
      <c r="Q112" s="3">
        <v>512</v>
      </c>
      <c r="R112" s="3">
        <v>512</v>
      </c>
      <c r="S112" s="3">
        <v>19.530200000000001</v>
      </c>
      <c r="T112" s="3">
        <v>19.53</v>
      </c>
      <c r="U112" s="3">
        <v>3.81</v>
      </c>
      <c r="V112" s="2" t="s">
        <v>145</v>
      </c>
      <c r="W112" s="2" t="s">
        <v>146</v>
      </c>
      <c r="X112" s="2" t="s">
        <v>72</v>
      </c>
      <c r="Y112" s="19" t="str">
        <f>VLOOKUP(G112,'Verweis Kd-Gruppe'!$A$2:$B$8,2,FALSE)</f>
        <v>EXP</v>
      </c>
      <c r="Z112" s="19" t="str">
        <f>VLOOKUP(J112,'Verweis Art-Gruppe'!$A$2:$B$15,2,FALSE)</f>
        <v>Geräte</v>
      </c>
      <c r="AA112" s="19" t="str">
        <f>VLOOKUP(W112,'Verweis Vertreter'!$A$2:$B$24,2,FALSE)</f>
        <v>Muhsin Yortanli</v>
      </c>
      <c r="AB112" s="12">
        <f t="shared" si="9"/>
        <v>1</v>
      </c>
      <c r="AC112" s="12">
        <f t="shared" si="14"/>
        <v>492.46980000000002</v>
      </c>
      <c r="AD112" s="12">
        <f t="shared" si="15"/>
        <v>512</v>
      </c>
      <c r="AE112" s="12">
        <f t="shared" si="10"/>
        <v>512</v>
      </c>
      <c r="AF112" s="12">
        <f t="shared" si="11"/>
        <v>19.530200000000001</v>
      </c>
      <c r="AG112" s="12">
        <f t="shared" si="12"/>
        <v>19.53</v>
      </c>
      <c r="AH112" s="9">
        <f t="shared" si="16"/>
        <v>3.8144531250000002E-2</v>
      </c>
      <c r="AI112" s="14">
        <f>VLOOKUP(E112,'Verweis Faktor'!$A:$B,2,FALSE)</f>
        <v>1</v>
      </c>
      <c r="AJ112" s="14"/>
      <c r="AK112" s="14" t="str">
        <f>IF(AL112="Ja","Versandkosten",VLOOKUP(E112,'Verweis Belegart'!$A$2:$B$9,2,FALSE))</f>
        <v>Hardware</v>
      </c>
      <c r="AL112" s="14" t="str">
        <f t="shared" si="17"/>
        <v>Nein</v>
      </c>
      <c r="AM112" s="14" t="str">
        <f t="shared" si="13"/>
        <v>Positiv</v>
      </c>
    </row>
    <row r="113" spans="1:39" ht="17.25" customHeight="1" x14ac:dyDescent="0.35">
      <c r="A113" s="17">
        <v>14569569</v>
      </c>
      <c r="B113" s="2" t="s">
        <v>22</v>
      </c>
      <c r="C113" s="1">
        <v>2025001</v>
      </c>
      <c r="D113" s="1">
        <v>2000023</v>
      </c>
      <c r="E113" s="2" t="s">
        <v>34</v>
      </c>
      <c r="F113" s="2" t="s">
        <v>53</v>
      </c>
      <c r="G113" s="2" t="s">
        <v>66</v>
      </c>
      <c r="H113" s="2" t="s">
        <v>258</v>
      </c>
      <c r="I113" s="2" t="s">
        <v>259</v>
      </c>
      <c r="J113" s="2" t="s">
        <v>103</v>
      </c>
      <c r="K113" s="2" t="s">
        <v>307</v>
      </c>
      <c r="L113" s="2" t="s">
        <v>308</v>
      </c>
      <c r="M113" s="2" t="s">
        <v>309</v>
      </c>
      <c r="N113" s="2" t="s">
        <v>310</v>
      </c>
      <c r="O113" s="3">
        <v>1</v>
      </c>
      <c r="P113" s="3">
        <v>478.80900000000003</v>
      </c>
      <c r="Q113" s="3">
        <v>485</v>
      </c>
      <c r="R113" s="3">
        <v>485</v>
      </c>
      <c r="S113" s="3">
        <v>6.1909999999999998</v>
      </c>
      <c r="T113" s="3">
        <v>6.19</v>
      </c>
      <c r="U113" s="3">
        <v>1.27</v>
      </c>
      <c r="V113" s="2" t="s">
        <v>145</v>
      </c>
      <c r="W113" s="2" t="s">
        <v>146</v>
      </c>
      <c r="X113" s="2" t="s">
        <v>72</v>
      </c>
      <c r="Y113" s="19" t="str">
        <f>VLOOKUP(G113,'Verweis Kd-Gruppe'!$A$2:$B$8,2,FALSE)</f>
        <v>EXP</v>
      </c>
      <c r="Z113" s="19" t="str">
        <f>VLOOKUP(J113,'Verweis Art-Gruppe'!$A$2:$B$15,2,FALSE)</f>
        <v>Geräte</v>
      </c>
      <c r="AA113" s="19" t="str">
        <f>VLOOKUP(W113,'Verweis Vertreter'!$A$2:$B$24,2,FALSE)</f>
        <v>Muhsin Yortanli</v>
      </c>
      <c r="AB113" s="12">
        <f t="shared" si="9"/>
        <v>1</v>
      </c>
      <c r="AC113" s="12">
        <f t="shared" si="14"/>
        <v>478.80900000000003</v>
      </c>
      <c r="AD113" s="12">
        <f t="shared" si="15"/>
        <v>485</v>
      </c>
      <c r="AE113" s="12">
        <f t="shared" si="10"/>
        <v>485</v>
      </c>
      <c r="AF113" s="12">
        <f t="shared" si="11"/>
        <v>6.1909999999999998</v>
      </c>
      <c r="AG113" s="12">
        <f t="shared" si="12"/>
        <v>6.19</v>
      </c>
      <c r="AH113" s="9">
        <f t="shared" si="16"/>
        <v>1.2762886597938145E-2</v>
      </c>
      <c r="AI113" s="14">
        <f>VLOOKUP(E113,'Verweis Faktor'!$A:$B,2,FALSE)</f>
        <v>1</v>
      </c>
      <c r="AJ113" s="14"/>
      <c r="AK113" s="14" t="str">
        <f>IF(AL113="Ja","Versandkosten",VLOOKUP(E113,'Verweis Belegart'!$A$2:$B$9,2,FALSE))</f>
        <v>Hardware</v>
      </c>
      <c r="AL113" s="14" t="str">
        <f t="shared" si="17"/>
        <v>Nein</v>
      </c>
      <c r="AM113" s="14" t="str">
        <f t="shared" si="13"/>
        <v>Positiv</v>
      </c>
    </row>
    <row r="114" spans="1:39" ht="17.25" customHeight="1" x14ac:dyDescent="0.35">
      <c r="A114" s="17">
        <v>14569569</v>
      </c>
      <c r="B114" s="2" t="s">
        <v>22</v>
      </c>
      <c r="C114" s="1">
        <v>2025001</v>
      </c>
      <c r="D114" s="1">
        <v>2000023</v>
      </c>
      <c r="E114" s="2" t="s">
        <v>34</v>
      </c>
      <c r="F114" s="2" t="s">
        <v>53</v>
      </c>
      <c r="G114" s="2" t="s">
        <v>66</v>
      </c>
      <c r="H114" s="2" t="s">
        <v>258</v>
      </c>
      <c r="I114" s="2" t="s">
        <v>259</v>
      </c>
      <c r="J114" s="2" t="s">
        <v>103</v>
      </c>
      <c r="K114" s="2" t="s">
        <v>311</v>
      </c>
      <c r="L114" s="2" t="s">
        <v>312</v>
      </c>
      <c r="M114" s="2" t="s">
        <v>313</v>
      </c>
      <c r="N114" s="2" t="s">
        <v>314</v>
      </c>
      <c r="O114" s="3">
        <v>2</v>
      </c>
      <c r="P114" s="3">
        <v>800</v>
      </c>
      <c r="Q114" s="3">
        <v>822</v>
      </c>
      <c r="R114" s="3">
        <v>1644</v>
      </c>
      <c r="S114" s="3">
        <v>22</v>
      </c>
      <c r="T114" s="3">
        <v>44</v>
      </c>
      <c r="U114" s="3">
        <v>2.67</v>
      </c>
      <c r="V114" s="2" t="s">
        <v>145</v>
      </c>
      <c r="W114" s="2" t="s">
        <v>146</v>
      </c>
      <c r="X114" s="2" t="s">
        <v>72</v>
      </c>
      <c r="Y114" s="19" t="str">
        <f>VLOOKUP(G114,'Verweis Kd-Gruppe'!$A$2:$B$8,2,FALSE)</f>
        <v>EXP</v>
      </c>
      <c r="Z114" s="19" t="str">
        <f>VLOOKUP(J114,'Verweis Art-Gruppe'!$A$2:$B$15,2,FALSE)</f>
        <v>Geräte</v>
      </c>
      <c r="AA114" s="19" t="str">
        <f>VLOOKUP(W114,'Verweis Vertreter'!$A$2:$B$24,2,FALSE)</f>
        <v>Muhsin Yortanli</v>
      </c>
      <c r="AB114" s="12">
        <f t="shared" si="9"/>
        <v>2</v>
      </c>
      <c r="AC114" s="12">
        <f t="shared" si="14"/>
        <v>800</v>
      </c>
      <c r="AD114" s="12">
        <f t="shared" si="15"/>
        <v>822</v>
      </c>
      <c r="AE114" s="12">
        <f t="shared" si="10"/>
        <v>1644</v>
      </c>
      <c r="AF114" s="12">
        <f t="shared" si="11"/>
        <v>22</v>
      </c>
      <c r="AG114" s="12">
        <f t="shared" si="12"/>
        <v>44</v>
      </c>
      <c r="AH114" s="9">
        <f t="shared" si="16"/>
        <v>2.6763990267639901E-2</v>
      </c>
      <c r="AI114" s="14">
        <f>VLOOKUP(E114,'Verweis Faktor'!$A:$B,2,FALSE)</f>
        <v>1</v>
      </c>
      <c r="AJ114" s="14"/>
      <c r="AK114" s="14" t="str">
        <f>IF(AL114="Ja","Versandkosten",VLOOKUP(E114,'Verweis Belegart'!$A$2:$B$9,2,FALSE))</f>
        <v>Hardware</v>
      </c>
      <c r="AL114" s="14" t="str">
        <f t="shared" si="17"/>
        <v>Nein</v>
      </c>
      <c r="AM114" s="14" t="str">
        <f t="shared" si="13"/>
        <v>Positiv</v>
      </c>
    </row>
    <row r="115" spans="1:39" ht="17.25" customHeight="1" x14ac:dyDescent="0.35">
      <c r="A115" s="17">
        <v>14569826</v>
      </c>
      <c r="B115" s="2" t="s">
        <v>22</v>
      </c>
      <c r="C115" s="1">
        <v>2025001</v>
      </c>
      <c r="D115" s="1">
        <v>2000024</v>
      </c>
      <c r="E115" s="2" t="s">
        <v>34</v>
      </c>
      <c r="F115" s="2" t="s">
        <v>182</v>
      </c>
      <c r="G115" s="2" t="s">
        <v>66</v>
      </c>
      <c r="H115" s="2" t="s">
        <v>315</v>
      </c>
      <c r="I115" s="2" t="s">
        <v>316</v>
      </c>
      <c r="J115" s="2" t="s">
        <v>103</v>
      </c>
      <c r="K115" s="2" t="s">
        <v>28</v>
      </c>
      <c r="L115" s="2" t="s">
        <v>317</v>
      </c>
      <c r="M115" s="2" t="s">
        <v>318</v>
      </c>
      <c r="N115" s="2" t="s">
        <v>319</v>
      </c>
      <c r="O115" s="3">
        <v>1</v>
      </c>
      <c r="P115" s="3">
        <v>715.23810000000003</v>
      </c>
      <c r="Q115" s="3">
        <v>750</v>
      </c>
      <c r="R115" s="3">
        <v>750</v>
      </c>
      <c r="S115" s="3">
        <v>34.761899999999997</v>
      </c>
      <c r="T115" s="3">
        <v>34.76</v>
      </c>
      <c r="U115" s="3">
        <v>4.63</v>
      </c>
      <c r="V115" s="2" t="s">
        <v>123</v>
      </c>
      <c r="W115" s="2" t="s">
        <v>124</v>
      </c>
      <c r="X115" s="2" t="s">
        <v>72</v>
      </c>
      <c r="Y115" s="19" t="str">
        <f>VLOOKUP(G115,'Verweis Kd-Gruppe'!$A$2:$B$8,2,FALSE)</f>
        <v>EXP</v>
      </c>
      <c r="Z115" s="19" t="str">
        <f>VLOOKUP(J115,'Verweis Art-Gruppe'!$A$2:$B$15,2,FALSE)</f>
        <v>Geräte</v>
      </c>
      <c r="AA115" s="19" t="str">
        <f>VLOOKUP(W115,'Verweis Vertreter'!$A$2:$B$24,2,FALSE)</f>
        <v>Antonio Vuolo</v>
      </c>
      <c r="AB115" s="12">
        <f t="shared" si="9"/>
        <v>1</v>
      </c>
      <c r="AC115" s="12">
        <f t="shared" si="14"/>
        <v>715.23810000000003</v>
      </c>
      <c r="AD115" s="12">
        <f t="shared" si="15"/>
        <v>750</v>
      </c>
      <c r="AE115" s="12">
        <f t="shared" si="10"/>
        <v>750</v>
      </c>
      <c r="AF115" s="12">
        <f t="shared" si="11"/>
        <v>34.761899999999997</v>
      </c>
      <c r="AG115" s="12">
        <f t="shared" si="12"/>
        <v>34.76</v>
      </c>
      <c r="AH115" s="9">
        <f t="shared" si="16"/>
        <v>4.6346666666666661E-2</v>
      </c>
      <c r="AI115" s="14">
        <f>VLOOKUP(E115,'Verweis Faktor'!$A:$B,2,FALSE)</f>
        <v>1</v>
      </c>
      <c r="AJ115" s="14"/>
      <c r="AK115" s="14" t="str">
        <f>IF(AL115="Ja","Versandkosten",VLOOKUP(E115,'Verweis Belegart'!$A$2:$B$9,2,FALSE))</f>
        <v>Hardware</v>
      </c>
      <c r="AL115" s="14" t="str">
        <f t="shared" si="17"/>
        <v>Nein</v>
      </c>
      <c r="AM115" s="14" t="str">
        <f t="shared" si="13"/>
        <v>Positiv</v>
      </c>
    </row>
    <row r="116" spans="1:39" ht="17.25" customHeight="1" x14ac:dyDescent="0.35">
      <c r="A116" s="17">
        <v>14569826</v>
      </c>
      <c r="B116" s="2" t="s">
        <v>22</v>
      </c>
      <c r="C116" s="1">
        <v>2025001</v>
      </c>
      <c r="D116" s="1">
        <v>2000024</v>
      </c>
      <c r="E116" s="2" t="s">
        <v>34</v>
      </c>
      <c r="F116" s="2" t="s">
        <v>182</v>
      </c>
      <c r="G116" s="2" t="s">
        <v>66</v>
      </c>
      <c r="H116" s="2" t="s">
        <v>315</v>
      </c>
      <c r="I116" s="2" t="s">
        <v>316</v>
      </c>
      <c r="J116" s="2" t="s">
        <v>304</v>
      </c>
      <c r="K116" s="2" t="s">
        <v>45</v>
      </c>
      <c r="L116" s="2" t="s">
        <v>320</v>
      </c>
      <c r="M116" s="2" t="s">
        <v>321</v>
      </c>
      <c r="N116" s="2" t="s">
        <v>322</v>
      </c>
      <c r="O116" s="3">
        <v>1</v>
      </c>
      <c r="P116" s="3">
        <v>80</v>
      </c>
      <c r="Q116" s="3">
        <v>80</v>
      </c>
      <c r="R116" s="3">
        <v>80</v>
      </c>
      <c r="S116" s="3">
        <v>0</v>
      </c>
      <c r="T116" s="3">
        <v>0</v>
      </c>
      <c r="U116" s="3">
        <v>0</v>
      </c>
      <c r="V116" s="2" t="s">
        <v>123</v>
      </c>
      <c r="W116" s="2" t="s">
        <v>124</v>
      </c>
      <c r="X116" s="2" t="s">
        <v>72</v>
      </c>
      <c r="Y116" s="19" t="str">
        <f>VLOOKUP(G116,'Verweis Kd-Gruppe'!$A$2:$B$8,2,FALSE)</f>
        <v>EXP</v>
      </c>
      <c r="Z116" s="19" t="str">
        <f>VLOOKUP(J116,'Verweis Art-Gruppe'!$A$2:$B$15,2,FALSE)</f>
        <v>Zubehör</v>
      </c>
      <c r="AA116" s="19" t="str">
        <f>VLOOKUP(W116,'Verweis Vertreter'!$A$2:$B$24,2,FALSE)</f>
        <v>Antonio Vuolo</v>
      </c>
      <c r="AB116" s="12">
        <f t="shared" si="9"/>
        <v>1</v>
      </c>
      <c r="AC116" s="12">
        <f t="shared" si="14"/>
        <v>80</v>
      </c>
      <c r="AD116" s="12">
        <f t="shared" si="15"/>
        <v>80</v>
      </c>
      <c r="AE116" s="12">
        <f t="shared" si="10"/>
        <v>80</v>
      </c>
      <c r="AF116" s="12">
        <f t="shared" si="11"/>
        <v>0</v>
      </c>
      <c r="AG116" s="12">
        <f t="shared" si="12"/>
        <v>0</v>
      </c>
      <c r="AH116" s="9">
        <f t="shared" si="16"/>
        <v>0</v>
      </c>
      <c r="AI116" s="14">
        <f>VLOOKUP(E116,'Verweis Faktor'!$A:$B,2,FALSE)</f>
        <v>1</v>
      </c>
      <c r="AJ116" s="14"/>
      <c r="AK116" s="14" t="str">
        <f>IF(AL116="Ja","Versandkosten",VLOOKUP(E116,'Verweis Belegart'!$A$2:$B$9,2,FALSE))</f>
        <v>Hardware</v>
      </c>
      <c r="AL116" s="14" t="str">
        <f t="shared" si="17"/>
        <v>Nein</v>
      </c>
      <c r="AM116" s="14" t="str">
        <f t="shared" si="13"/>
        <v>Positiv</v>
      </c>
    </row>
    <row r="117" spans="1:39" ht="17.25" customHeight="1" x14ac:dyDescent="0.35">
      <c r="A117" s="17">
        <v>14569826</v>
      </c>
      <c r="B117" s="2" t="s">
        <v>22</v>
      </c>
      <c r="C117" s="1">
        <v>2025001</v>
      </c>
      <c r="D117" s="1">
        <v>2000024</v>
      </c>
      <c r="E117" s="2" t="s">
        <v>34</v>
      </c>
      <c r="F117" s="2" t="s">
        <v>182</v>
      </c>
      <c r="G117" s="2" t="s">
        <v>66</v>
      </c>
      <c r="H117" s="2" t="s">
        <v>315</v>
      </c>
      <c r="I117" s="2" t="s">
        <v>316</v>
      </c>
      <c r="J117" s="2" t="s">
        <v>103</v>
      </c>
      <c r="K117" s="2" t="s">
        <v>49</v>
      </c>
      <c r="L117" s="2" t="s">
        <v>323</v>
      </c>
      <c r="M117" s="2" t="s">
        <v>324</v>
      </c>
      <c r="N117" s="2" t="s">
        <v>325</v>
      </c>
      <c r="O117" s="3">
        <v>2</v>
      </c>
      <c r="P117" s="3">
        <v>181</v>
      </c>
      <c r="Q117" s="3">
        <v>195</v>
      </c>
      <c r="R117" s="3">
        <v>390</v>
      </c>
      <c r="S117" s="3">
        <v>14</v>
      </c>
      <c r="T117" s="3">
        <v>28</v>
      </c>
      <c r="U117" s="3">
        <v>7.17</v>
      </c>
      <c r="V117" s="2" t="s">
        <v>123</v>
      </c>
      <c r="W117" s="2" t="s">
        <v>124</v>
      </c>
      <c r="X117" s="2" t="s">
        <v>72</v>
      </c>
      <c r="Y117" s="19" t="str">
        <f>VLOOKUP(G117,'Verweis Kd-Gruppe'!$A$2:$B$8,2,FALSE)</f>
        <v>EXP</v>
      </c>
      <c r="Z117" s="19" t="str">
        <f>VLOOKUP(J117,'Verweis Art-Gruppe'!$A$2:$B$15,2,FALSE)</f>
        <v>Geräte</v>
      </c>
      <c r="AA117" s="19" t="str">
        <f>VLOOKUP(W117,'Verweis Vertreter'!$A$2:$B$24,2,FALSE)</f>
        <v>Antonio Vuolo</v>
      </c>
      <c r="AB117" s="12">
        <f t="shared" si="9"/>
        <v>2</v>
      </c>
      <c r="AC117" s="12">
        <f t="shared" si="14"/>
        <v>181</v>
      </c>
      <c r="AD117" s="12">
        <f t="shared" si="15"/>
        <v>195</v>
      </c>
      <c r="AE117" s="12">
        <f t="shared" si="10"/>
        <v>390</v>
      </c>
      <c r="AF117" s="12">
        <f t="shared" si="11"/>
        <v>14</v>
      </c>
      <c r="AG117" s="12">
        <f t="shared" si="12"/>
        <v>28</v>
      </c>
      <c r="AH117" s="9">
        <f t="shared" si="16"/>
        <v>7.179487179487179E-2</v>
      </c>
      <c r="AI117" s="14">
        <f>VLOOKUP(E117,'Verweis Faktor'!$A:$B,2,FALSE)</f>
        <v>1</v>
      </c>
      <c r="AJ117" s="14"/>
      <c r="AK117" s="14" t="str">
        <f>IF(AL117="Ja","Versandkosten",VLOOKUP(E117,'Verweis Belegart'!$A$2:$B$9,2,FALSE))</f>
        <v>Hardware</v>
      </c>
      <c r="AL117" s="14" t="str">
        <f t="shared" si="17"/>
        <v>Nein</v>
      </c>
      <c r="AM117" s="14" t="str">
        <f t="shared" si="13"/>
        <v>Positiv</v>
      </c>
    </row>
    <row r="118" spans="1:39" ht="17.25" customHeight="1" x14ac:dyDescent="0.35">
      <c r="A118" s="17">
        <v>14569826</v>
      </c>
      <c r="B118" s="2" t="s">
        <v>22</v>
      </c>
      <c r="C118" s="1">
        <v>2025001</v>
      </c>
      <c r="D118" s="1">
        <v>2000024</v>
      </c>
      <c r="E118" s="2" t="s">
        <v>34</v>
      </c>
      <c r="F118" s="2" t="s">
        <v>182</v>
      </c>
      <c r="G118" s="2" t="s">
        <v>66</v>
      </c>
      <c r="H118" s="2" t="s">
        <v>315</v>
      </c>
      <c r="I118" s="2" t="s">
        <v>316</v>
      </c>
      <c r="J118" s="2" t="s">
        <v>103</v>
      </c>
      <c r="K118" s="2" t="s">
        <v>79</v>
      </c>
      <c r="L118" s="2" t="s">
        <v>326</v>
      </c>
      <c r="M118" s="2" t="s">
        <v>327</v>
      </c>
      <c r="N118" s="2" t="s">
        <v>310</v>
      </c>
      <c r="O118" s="3">
        <v>2</v>
      </c>
      <c r="P118" s="3">
        <v>473</v>
      </c>
      <c r="Q118" s="3">
        <v>485</v>
      </c>
      <c r="R118" s="3">
        <v>970</v>
      </c>
      <c r="S118" s="3">
        <v>12</v>
      </c>
      <c r="T118" s="3">
        <v>24</v>
      </c>
      <c r="U118" s="3">
        <v>2.4700000000000002</v>
      </c>
      <c r="V118" s="2" t="s">
        <v>123</v>
      </c>
      <c r="W118" s="2" t="s">
        <v>124</v>
      </c>
      <c r="X118" s="2" t="s">
        <v>72</v>
      </c>
      <c r="Y118" s="19" t="str">
        <f>VLOOKUP(G118,'Verweis Kd-Gruppe'!$A$2:$B$8,2,FALSE)</f>
        <v>EXP</v>
      </c>
      <c r="Z118" s="19" t="str">
        <f>VLOOKUP(J118,'Verweis Art-Gruppe'!$A$2:$B$15,2,FALSE)</f>
        <v>Geräte</v>
      </c>
      <c r="AA118" s="19" t="str">
        <f>VLOOKUP(W118,'Verweis Vertreter'!$A$2:$B$24,2,FALSE)</f>
        <v>Antonio Vuolo</v>
      </c>
      <c r="AB118" s="12">
        <f t="shared" si="9"/>
        <v>2</v>
      </c>
      <c r="AC118" s="12">
        <f t="shared" si="14"/>
        <v>473</v>
      </c>
      <c r="AD118" s="12">
        <f t="shared" si="15"/>
        <v>485</v>
      </c>
      <c r="AE118" s="12">
        <f t="shared" si="10"/>
        <v>970</v>
      </c>
      <c r="AF118" s="12">
        <f t="shared" si="11"/>
        <v>12</v>
      </c>
      <c r="AG118" s="12">
        <f t="shared" si="12"/>
        <v>24</v>
      </c>
      <c r="AH118" s="9">
        <f t="shared" si="16"/>
        <v>2.4742268041237112E-2</v>
      </c>
      <c r="AI118" s="14">
        <f>VLOOKUP(E118,'Verweis Faktor'!$A:$B,2,FALSE)</f>
        <v>1</v>
      </c>
      <c r="AJ118" s="14"/>
      <c r="AK118" s="14" t="str">
        <f>IF(AL118="Ja","Versandkosten",VLOOKUP(E118,'Verweis Belegart'!$A$2:$B$9,2,FALSE))</f>
        <v>Hardware</v>
      </c>
      <c r="AL118" s="14" t="str">
        <f t="shared" si="17"/>
        <v>Nein</v>
      </c>
      <c r="AM118" s="14" t="str">
        <f t="shared" si="13"/>
        <v>Positiv</v>
      </c>
    </row>
    <row r="119" spans="1:39" ht="17.25" customHeight="1" x14ac:dyDescent="0.35">
      <c r="A119" s="17">
        <v>14569826</v>
      </c>
      <c r="B119" s="2" t="s">
        <v>22</v>
      </c>
      <c r="C119" s="1">
        <v>2025001</v>
      </c>
      <c r="D119" s="1">
        <v>2000024</v>
      </c>
      <c r="E119" s="2" t="s">
        <v>34</v>
      </c>
      <c r="F119" s="2" t="s">
        <v>182</v>
      </c>
      <c r="G119" s="2" t="s">
        <v>66</v>
      </c>
      <c r="H119" s="2" t="s">
        <v>315</v>
      </c>
      <c r="I119" s="2" t="s">
        <v>316</v>
      </c>
      <c r="J119" s="2" t="s">
        <v>304</v>
      </c>
      <c r="K119" s="2" t="s">
        <v>83</v>
      </c>
      <c r="L119" s="2" t="s">
        <v>328</v>
      </c>
      <c r="M119" s="2" t="s">
        <v>329</v>
      </c>
      <c r="N119" s="2" t="s">
        <v>330</v>
      </c>
      <c r="O119" s="3">
        <v>1</v>
      </c>
      <c r="P119" s="3">
        <v>418.84620000000001</v>
      </c>
      <c r="Q119" s="3">
        <v>440</v>
      </c>
      <c r="R119" s="3">
        <v>440</v>
      </c>
      <c r="S119" s="3">
        <v>21.1538</v>
      </c>
      <c r="T119" s="3">
        <v>21.15</v>
      </c>
      <c r="U119" s="3">
        <v>4.8</v>
      </c>
      <c r="V119" s="2" t="s">
        <v>123</v>
      </c>
      <c r="W119" s="2" t="s">
        <v>124</v>
      </c>
      <c r="X119" s="2" t="s">
        <v>72</v>
      </c>
      <c r="Y119" s="19" t="str">
        <f>VLOOKUP(G119,'Verweis Kd-Gruppe'!$A$2:$B$8,2,FALSE)</f>
        <v>EXP</v>
      </c>
      <c r="Z119" s="19" t="str">
        <f>VLOOKUP(J119,'Verweis Art-Gruppe'!$A$2:$B$15,2,FALSE)</f>
        <v>Zubehör</v>
      </c>
      <c r="AA119" s="19" t="str">
        <f>VLOOKUP(W119,'Verweis Vertreter'!$A$2:$B$24,2,FALSE)</f>
        <v>Antonio Vuolo</v>
      </c>
      <c r="AB119" s="12">
        <f t="shared" si="9"/>
        <v>1</v>
      </c>
      <c r="AC119" s="12">
        <f t="shared" si="14"/>
        <v>418.84620000000001</v>
      </c>
      <c r="AD119" s="12">
        <f t="shared" si="15"/>
        <v>440</v>
      </c>
      <c r="AE119" s="12">
        <f t="shared" si="10"/>
        <v>440</v>
      </c>
      <c r="AF119" s="12">
        <f t="shared" si="11"/>
        <v>21.1538</v>
      </c>
      <c r="AG119" s="12">
        <f t="shared" si="12"/>
        <v>21.15</v>
      </c>
      <c r="AH119" s="9">
        <f t="shared" si="16"/>
        <v>4.8068181818181815E-2</v>
      </c>
      <c r="AI119" s="14">
        <f>VLOOKUP(E119,'Verweis Faktor'!$A:$B,2,FALSE)</f>
        <v>1</v>
      </c>
      <c r="AJ119" s="14"/>
      <c r="AK119" s="14" t="str">
        <f>IF(AL119="Ja","Versandkosten",VLOOKUP(E119,'Verweis Belegart'!$A$2:$B$9,2,FALSE))</f>
        <v>Hardware</v>
      </c>
      <c r="AL119" s="14" t="str">
        <f t="shared" si="17"/>
        <v>Nein</v>
      </c>
      <c r="AM119" s="14" t="str">
        <f t="shared" si="13"/>
        <v>Positiv</v>
      </c>
    </row>
    <row r="120" spans="1:39" ht="17.25" customHeight="1" x14ac:dyDescent="0.35">
      <c r="A120" s="17">
        <v>14569826</v>
      </c>
      <c r="B120" s="2" t="s">
        <v>22</v>
      </c>
      <c r="C120" s="1">
        <v>2025001</v>
      </c>
      <c r="D120" s="1">
        <v>2000024</v>
      </c>
      <c r="E120" s="2" t="s">
        <v>34</v>
      </c>
      <c r="F120" s="2" t="s">
        <v>182</v>
      </c>
      <c r="G120" s="2" t="s">
        <v>66</v>
      </c>
      <c r="H120" s="2" t="s">
        <v>315</v>
      </c>
      <c r="I120" s="2" t="s">
        <v>316</v>
      </c>
      <c r="J120" s="2" t="s">
        <v>103</v>
      </c>
      <c r="K120" s="2" t="s">
        <v>87</v>
      </c>
      <c r="L120" s="2" t="s">
        <v>331</v>
      </c>
      <c r="M120" s="2" t="s">
        <v>332</v>
      </c>
      <c r="N120" s="2" t="s">
        <v>333</v>
      </c>
      <c r="O120" s="3">
        <v>1</v>
      </c>
      <c r="P120" s="3">
        <v>826.48779999999999</v>
      </c>
      <c r="Q120" s="3">
        <v>770</v>
      </c>
      <c r="R120" s="3">
        <v>770</v>
      </c>
      <c r="S120" s="3">
        <v>-56.4878</v>
      </c>
      <c r="T120" s="3">
        <v>-56.49</v>
      </c>
      <c r="U120" s="3">
        <v>-7.33</v>
      </c>
      <c r="V120" s="2" t="s">
        <v>123</v>
      </c>
      <c r="W120" s="2" t="s">
        <v>124</v>
      </c>
      <c r="X120" s="2" t="s">
        <v>72</v>
      </c>
      <c r="Y120" s="19" t="str">
        <f>VLOOKUP(G120,'Verweis Kd-Gruppe'!$A$2:$B$8,2,FALSE)</f>
        <v>EXP</v>
      </c>
      <c r="Z120" s="19" t="str">
        <f>VLOOKUP(J120,'Verweis Art-Gruppe'!$A$2:$B$15,2,FALSE)</f>
        <v>Geräte</v>
      </c>
      <c r="AA120" s="19" t="str">
        <f>VLOOKUP(W120,'Verweis Vertreter'!$A$2:$B$24,2,FALSE)</f>
        <v>Antonio Vuolo</v>
      </c>
      <c r="AB120" s="12">
        <f t="shared" si="9"/>
        <v>1</v>
      </c>
      <c r="AC120" s="12">
        <f t="shared" si="14"/>
        <v>826.48779999999999</v>
      </c>
      <c r="AD120" s="12">
        <f t="shared" si="15"/>
        <v>770</v>
      </c>
      <c r="AE120" s="12">
        <f t="shared" si="10"/>
        <v>770</v>
      </c>
      <c r="AF120" s="12">
        <f t="shared" si="11"/>
        <v>-56.4878</v>
      </c>
      <c r="AG120" s="12">
        <f t="shared" si="12"/>
        <v>-56.49</v>
      </c>
      <c r="AH120" s="9">
        <f t="shared" si="16"/>
        <v>-7.3363636363636367E-2</v>
      </c>
      <c r="AI120" s="14">
        <f>VLOOKUP(E120,'Verweis Faktor'!$A:$B,2,FALSE)</f>
        <v>1</v>
      </c>
      <c r="AJ120" s="14"/>
      <c r="AK120" s="14" t="str">
        <f>IF(AL120="Ja","Versandkosten",VLOOKUP(E120,'Verweis Belegart'!$A$2:$B$9,2,FALSE))</f>
        <v>Hardware</v>
      </c>
      <c r="AL120" s="14" t="str">
        <f t="shared" si="17"/>
        <v>Nein</v>
      </c>
      <c r="AM120" s="14" t="str">
        <f t="shared" si="13"/>
        <v>Negativ</v>
      </c>
    </row>
    <row r="121" spans="1:39" ht="17.25" customHeight="1" x14ac:dyDescent="0.35">
      <c r="A121" s="17">
        <v>14569826</v>
      </c>
      <c r="B121" s="2" t="s">
        <v>22</v>
      </c>
      <c r="C121" s="1">
        <v>2025001</v>
      </c>
      <c r="D121" s="1">
        <v>2000024</v>
      </c>
      <c r="E121" s="2" t="s">
        <v>34</v>
      </c>
      <c r="F121" s="2" t="s">
        <v>182</v>
      </c>
      <c r="G121" s="2" t="s">
        <v>66</v>
      </c>
      <c r="H121" s="2" t="s">
        <v>315</v>
      </c>
      <c r="I121" s="2" t="s">
        <v>316</v>
      </c>
      <c r="J121" s="2" t="s">
        <v>103</v>
      </c>
      <c r="K121" s="2" t="s">
        <v>91</v>
      </c>
      <c r="L121" s="2" t="s">
        <v>334</v>
      </c>
      <c r="M121" s="2" t="s">
        <v>335</v>
      </c>
      <c r="N121" s="2" t="s">
        <v>310</v>
      </c>
      <c r="O121" s="3">
        <v>2</v>
      </c>
      <c r="P121" s="3">
        <v>483.93950000000001</v>
      </c>
      <c r="Q121" s="3">
        <v>489</v>
      </c>
      <c r="R121" s="3">
        <v>978</v>
      </c>
      <c r="S121" s="3">
        <v>5.0605000000000002</v>
      </c>
      <c r="T121" s="3">
        <v>10.119999999999999</v>
      </c>
      <c r="U121" s="3">
        <v>1.03</v>
      </c>
      <c r="V121" s="2" t="s">
        <v>123</v>
      </c>
      <c r="W121" s="2" t="s">
        <v>124</v>
      </c>
      <c r="X121" s="2" t="s">
        <v>72</v>
      </c>
      <c r="Y121" s="19" t="str">
        <f>VLOOKUP(G121,'Verweis Kd-Gruppe'!$A$2:$B$8,2,FALSE)</f>
        <v>EXP</v>
      </c>
      <c r="Z121" s="19" t="str">
        <f>VLOOKUP(J121,'Verweis Art-Gruppe'!$A$2:$B$15,2,FALSE)</f>
        <v>Geräte</v>
      </c>
      <c r="AA121" s="19" t="str">
        <f>VLOOKUP(W121,'Verweis Vertreter'!$A$2:$B$24,2,FALSE)</f>
        <v>Antonio Vuolo</v>
      </c>
      <c r="AB121" s="12">
        <f t="shared" si="9"/>
        <v>2</v>
      </c>
      <c r="AC121" s="12">
        <f t="shared" si="14"/>
        <v>483.93950000000001</v>
      </c>
      <c r="AD121" s="12">
        <f t="shared" si="15"/>
        <v>489</v>
      </c>
      <c r="AE121" s="12">
        <f t="shared" si="10"/>
        <v>978</v>
      </c>
      <c r="AF121" s="12">
        <f t="shared" si="11"/>
        <v>5.0605000000000002</v>
      </c>
      <c r="AG121" s="12">
        <f t="shared" si="12"/>
        <v>10.119999999999999</v>
      </c>
      <c r="AH121" s="9">
        <f t="shared" si="16"/>
        <v>1.034764826175869E-2</v>
      </c>
      <c r="AI121" s="14">
        <f>VLOOKUP(E121,'Verweis Faktor'!$A:$B,2,FALSE)</f>
        <v>1</v>
      </c>
      <c r="AJ121" s="14"/>
      <c r="AK121" s="14" t="str">
        <f>IF(AL121="Ja","Versandkosten",VLOOKUP(E121,'Verweis Belegart'!$A$2:$B$9,2,FALSE))</f>
        <v>Hardware</v>
      </c>
      <c r="AL121" s="14" t="str">
        <f t="shared" si="17"/>
        <v>Nein</v>
      </c>
      <c r="AM121" s="14" t="str">
        <f t="shared" si="13"/>
        <v>Positiv</v>
      </c>
    </row>
    <row r="122" spans="1:39" ht="17.25" customHeight="1" x14ac:dyDescent="0.35">
      <c r="A122" s="17">
        <v>14569826</v>
      </c>
      <c r="B122" s="2" t="s">
        <v>22</v>
      </c>
      <c r="C122" s="1">
        <v>2025001</v>
      </c>
      <c r="D122" s="1">
        <v>2000024</v>
      </c>
      <c r="E122" s="2" t="s">
        <v>34</v>
      </c>
      <c r="F122" s="2" t="s">
        <v>182</v>
      </c>
      <c r="G122" s="2" t="s">
        <v>66</v>
      </c>
      <c r="H122" s="2" t="s">
        <v>315</v>
      </c>
      <c r="I122" s="2" t="s">
        <v>316</v>
      </c>
      <c r="J122" s="2" t="s">
        <v>304</v>
      </c>
      <c r="K122" s="2" t="s">
        <v>95</v>
      </c>
      <c r="L122" s="2" t="s">
        <v>336</v>
      </c>
      <c r="M122" s="2" t="s">
        <v>337</v>
      </c>
      <c r="N122" s="2" t="s">
        <v>338</v>
      </c>
      <c r="O122" s="3">
        <v>30</v>
      </c>
      <c r="P122" s="3">
        <v>16.25</v>
      </c>
      <c r="Q122" s="3">
        <v>19.5</v>
      </c>
      <c r="R122" s="3">
        <v>585</v>
      </c>
      <c r="S122" s="3">
        <v>3.25</v>
      </c>
      <c r="T122" s="3">
        <v>97.5</v>
      </c>
      <c r="U122" s="3">
        <v>16.66</v>
      </c>
      <c r="V122" s="2" t="s">
        <v>123</v>
      </c>
      <c r="W122" s="2" t="s">
        <v>124</v>
      </c>
      <c r="X122" s="2" t="s">
        <v>72</v>
      </c>
      <c r="Y122" s="19" t="str">
        <f>VLOOKUP(G122,'Verweis Kd-Gruppe'!$A$2:$B$8,2,FALSE)</f>
        <v>EXP</v>
      </c>
      <c r="Z122" s="19" t="str">
        <f>VLOOKUP(J122,'Verweis Art-Gruppe'!$A$2:$B$15,2,FALSE)</f>
        <v>Zubehör</v>
      </c>
      <c r="AA122" s="19" t="str">
        <f>VLOOKUP(W122,'Verweis Vertreter'!$A$2:$B$24,2,FALSE)</f>
        <v>Antonio Vuolo</v>
      </c>
      <c r="AB122" s="12">
        <f t="shared" si="9"/>
        <v>30</v>
      </c>
      <c r="AC122" s="12">
        <f t="shared" si="14"/>
        <v>16.25</v>
      </c>
      <c r="AD122" s="12">
        <f t="shared" si="15"/>
        <v>19.5</v>
      </c>
      <c r="AE122" s="12">
        <f t="shared" si="10"/>
        <v>585</v>
      </c>
      <c r="AF122" s="12">
        <f t="shared" si="11"/>
        <v>3.25</v>
      </c>
      <c r="AG122" s="12">
        <f t="shared" si="12"/>
        <v>97.5</v>
      </c>
      <c r="AH122" s="9">
        <f t="shared" si="16"/>
        <v>0.16666666666666666</v>
      </c>
      <c r="AI122" s="14">
        <f>VLOOKUP(E122,'Verweis Faktor'!$A:$B,2,FALSE)</f>
        <v>1</v>
      </c>
      <c r="AJ122" s="14"/>
      <c r="AK122" s="14" t="str">
        <f>IF(AL122="Ja","Versandkosten",VLOOKUP(E122,'Verweis Belegart'!$A$2:$B$9,2,FALSE))</f>
        <v>Hardware</v>
      </c>
      <c r="AL122" s="14" t="str">
        <f t="shared" si="17"/>
        <v>Nein</v>
      </c>
      <c r="AM122" s="14" t="str">
        <f t="shared" si="13"/>
        <v>Positiv</v>
      </c>
    </row>
    <row r="123" spans="1:39" ht="17.25" customHeight="1" x14ac:dyDescent="0.35">
      <c r="A123" s="17">
        <v>14569826</v>
      </c>
      <c r="B123" s="2" t="s">
        <v>22</v>
      </c>
      <c r="C123" s="1">
        <v>2025001</v>
      </c>
      <c r="D123" s="1">
        <v>2000024</v>
      </c>
      <c r="E123" s="2" t="s">
        <v>34</v>
      </c>
      <c r="F123" s="2" t="s">
        <v>182</v>
      </c>
      <c r="G123" s="2" t="s">
        <v>66</v>
      </c>
      <c r="H123" s="2" t="s">
        <v>315</v>
      </c>
      <c r="I123" s="2" t="s">
        <v>316</v>
      </c>
      <c r="J123" s="2" t="s">
        <v>103</v>
      </c>
      <c r="K123" s="2" t="s">
        <v>99</v>
      </c>
      <c r="L123" s="2" t="s">
        <v>339</v>
      </c>
      <c r="M123" s="2" t="s">
        <v>340</v>
      </c>
      <c r="N123" s="2" t="s">
        <v>341</v>
      </c>
      <c r="O123" s="3">
        <v>1</v>
      </c>
      <c r="P123" s="3">
        <v>304.62150000000003</v>
      </c>
      <c r="Q123" s="3">
        <v>317</v>
      </c>
      <c r="R123" s="3">
        <v>317</v>
      </c>
      <c r="S123" s="3">
        <v>12.378500000000001</v>
      </c>
      <c r="T123" s="3">
        <v>12.38</v>
      </c>
      <c r="U123" s="3">
        <v>3.9</v>
      </c>
      <c r="V123" s="2" t="s">
        <v>123</v>
      </c>
      <c r="W123" s="2" t="s">
        <v>124</v>
      </c>
      <c r="X123" s="2" t="s">
        <v>72</v>
      </c>
      <c r="Y123" s="19" t="str">
        <f>VLOOKUP(G123,'Verweis Kd-Gruppe'!$A$2:$B$8,2,FALSE)</f>
        <v>EXP</v>
      </c>
      <c r="Z123" s="19" t="str">
        <f>VLOOKUP(J123,'Verweis Art-Gruppe'!$A$2:$B$15,2,FALSE)</f>
        <v>Geräte</v>
      </c>
      <c r="AA123" s="19" t="str">
        <f>VLOOKUP(W123,'Verweis Vertreter'!$A$2:$B$24,2,FALSE)</f>
        <v>Antonio Vuolo</v>
      </c>
      <c r="AB123" s="12">
        <f t="shared" si="9"/>
        <v>1</v>
      </c>
      <c r="AC123" s="12">
        <f t="shared" si="14"/>
        <v>304.62150000000003</v>
      </c>
      <c r="AD123" s="12">
        <f t="shared" si="15"/>
        <v>317</v>
      </c>
      <c r="AE123" s="12">
        <f t="shared" si="10"/>
        <v>317</v>
      </c>
      <c r="AF123" s="12">
        <f t="shared" si="11"/>
        <v>12.378500000000001</v>
      </c>
      <c r="AG123" s="12">
        <f t="shared" si="12"/>
        <v>12.38</v>
      </c>
      <c r="AH123" s="9">
        <f t="shared" si="16"/>
        <v>3.9053627760252368E-2</v>
      </c>
      <c r="AI123" s="14">
        <f>VLOOKUP(E123,'Verweis Faktor'!$A:$B,2,FALSE)</f>
        <v>1</v>
      </c>
      <c r="AJ123" s="14"/>
      <c r="AK123" s="14" t="str">
        <f>IF(AL123="Ja","Versandkosten",VLOOKUP(E123,'Verweis Belegart'!$A$2:$B$9,2,FALSE))</f>
        <v>Hardware</v>
      </c>
      <c r="AL123" s="14" t="str">
        <f t="shared" si="17"/>
        <v>Nein</v>
      </c>
      <c r="AM123" s="14" t="str">
        <f t="shared" si="13"/>
        <v>Positiv</v>
      </c>
    </row>
    <row r="124" spans="1:39" ht="17.25" customHeight="1" x14ac:dyDescent="0.35">
      <c r="A124" s="17">
        <v>14569826</v>
      </c>
      <c r="B124" s="2" t="s">
        <v>22</v>
      </c>
      <c r="C124" s="1">
        <v>2025001</v>
      </c>
      <c r="D124" s="1">
        <v>2000024</v>
      </c>
      <c r="E124" s="2" t="s">
        <v>34</v>
      </c>
      <c r="F124" s="2" t="s">
        <v>182</v>
      </c>
      <c r="G124" s="2" t="s">
        <v>66</v>
      </c>
      <c r="H124" s="2" t="s">
        <v>315</v>
      </c>
      <c r="I124" s="2" t="s">
        <v>316</v>
      </c>
      <c r="J124" s="2" t="s">
        <v>103</v>
      </c>
      <c r="K124" s="2" t="s">
        <v>103</v>
      </c>
      <c r="L124" s="2" t="s">
        <v>342</v>
      </c>
      <c r="M124" s="2" t="s">
        <v>343</v>
      </c>
      <c r="N124" s="2" t="s">
        <v>344</v>
      </c>
      <c r="O124" s="3">
        <v>2</v>
      </c>
      <c r="P124" s="3">
        <v>991.57889999999998</v>
      </c>
      <c r="Q124" s="3">
        <v>1030</v>
      </c>
      <c r="R124" s="3">
        <v>2060</v>
      </c>
      <c r="S124" s="3">
        <v>38.421100000000003</v>
      </c>
      <c r="T124" s="3">
        <v>76.84</v>
      </c>
      <c r="U124" s="3">
        <v>3.73</v>
      </c>
      <c r="V124" s="2" t="s">
        <v>123</v>
      </c>
      <c r="W124" s="2" t="s">
        <v>124</v>
      </c>
      <c r="X124" s="2" t="s">
        <v>72</v>
      </c>
      <c r="Y124" s="19" t="str">
        <f>VLOOKUP(G124,'Verweis Kd-Gruppe'!$A$2:$B$8,2,FALSE)</f>
        <v>EXP</v>
      </c>
      <c r="Z124" s="19" t="str">
        <f>VLOOKUP(J124,'Verweis Art-Gruppe'!$A$2:$B$15,2,FALSE)</f>
        <v>Geräte</v>
      </c>
      <c r="AA124" s="19" t="str">
        <f>VLOOKUP(W124,'Verweis Vertreter'!$A$2:$B$24,2,FALSE)</f>
        <v>Antonio Vuolo</v>
      </c>
      <c r="AB124" s="12">
        <f t="shared" si="9"/>
        <v>2</v>
      </c>
      <c r="AC124" s="12">
        <f t="shared" si="14"/>
        <v>991.57889999999998</v>
      </c>
      <c r="AD124" s="12">
        <f t="shared" si="15"/>
        <v>1030</v>
      </c>
      <c r="AE124" s="12">
        <f t="shared" si="10"/>
        <v>2060</v>
      </c>
      <c r="AF124" s="12">
        <f t="shared" si="11"/>
        <v>38.421100000000003</v>
      </c>
      <c r="AG124" s="12">
        <f t="shared" si="12"/>
        <v>76.84</v>
      </c>
      <c r="AH124" s="9">
        <f t="shared" si="16"/>
        <v>3.7300970873786407E-2</v>
      </c>
      <c r="AI124" s="14">
        <f>VLOOKUP(E124,'Verweis Faktor'!$A:$B,2,FALSE)</f>
        <v>1</v>
      </c>
      <c r="AJ124" s="14"/>
      <c r="AK124" s="14" t="str">
        <f>IF(AL124="Ja","Versandkosten",VLOOKUP(E124,'Verweis Belegart'!$A$2:$B$9,2,FALSE))</f>
        <v>Hardware</v>
      </c>
      <c r="AL124" s="14" t="str">
        <f t="shared" si="17"/>
        <v>Nein</v>
      </c>
      <c r="AM124" s="14" t="str">
        <f t="shared" si="13"/>
        <v>Positiv</v>
      </c>
    </row>
    <row r="125" spans="1:39" ht="17.25" customHeight="1" x14ac:dyDescent="0.35">
      <c r="A125" s="17">
        <v>14569826</v>
      </c>
      <c r="B125" s="2" t="s">
        <v>22</v>
      </c>
      <c r="C125" s="1">
        <v>2025001</v>
      </c>
      <c r="D125" s="1">
        <v>2000024</v>
      </c>
      <c r="E125" s="2" t="s">
        <v>34</v>
      </c>
      <c r="F125" s="2" t="s">
        <v>182</v>
      </c>
      <c r="G125" s="2" t="s">
        <v>66</v>
      </c>
      <c r="H125" s="2" t="s">
        <v>315</v>
      </c>
      <c r="I125" s="2" t="s">
        <v>316</v>
      </c>
      <c r="J125" s="2" t="s">
        <v>103</v>
      </c>
      <c r="K125" s="2" t="s">
        <v>107</v>
      </c>
      <c r="L125" s="2" t="s">
        <v>345</v>
      </c>
      <c r="M125" s="2" t="s">
        <v>346</v>
      </c>
      <c r="N125" s="2" t="s">
        <v>347</v>
      </c>
      <c r="O125" s="3">
        <v>1</v>
      </c>
      <c r="P125" s="3">
        <v>778.5539</v>
      </c>
      <c r="Q125" s="3">
        <v>775</v>
      </c>
      <c r="R125" s="3">
        <v>775</v>
      </c>
      <c r="S125" s="3">
        <v>-3.5539000000000001</v>
      </c>
      <c r="T125" s="3">
        <v>-3.55</v>
      </c>
      <c r="U125" s="3">
        <v>-0.45</v>
      </c>
      <c r="V125" s="2" t="s">
        <v>123</v>
      </c>
      <c r="W125" s="2" t="s">
        <v>124</v>
      </c>
      <c r="X125" s="2" t="s">
        <v>72</v>
      </c>
      <c r="Y125" s="19" t="str">
        <f>VLOOKUP(G125,'Verweis Kd-Gruppe'!$A$2:$B$8,2,FALSE)</f>
        <v>EXP</v>
      </c>
      <c r="Z125" s="19" t="str">
        <f>VLOOKUP(J125,'Verweis Art-Gruppe'!$A$2:$B$15,2,FALSE)</f>
        <v>Geräte</v>
      </c>
      <c r="AA125" s="19" t="str">
        <f>VLOOKUP(W125,'Verweis Vertreter'!$A$2:$B$24,2,FALSE)</f>
        <v>Antonio Vuolo</v>
      </c>
      <c r="AB125" s="12">
        <f t="shared" si="9"/>
        <v>1</v>
      </c>
      <c r="AC125" s="12">
        <f t="shared" si="14"/>
        <v>778.5539</v>
      </c>
      <c r="AD125" s="12">
        <f t="shared" si="15"/>
        <v>775</v>
      </c>
      <c r="AE125" s="12">
        <f t="shared" si="10"/>
        <v>775</v>
      </c>
      <c r="AF125" s="12">
        <f t="shared" si="11"/>
        <v>-3.5539000000000001</v>
      </c>
      <c r="AG125" s="12">
        <f t="shared" si="12"/>
        <v>-3.55</v>
      </c>
      <c r="AH125" s="9">
        <f t="shared" si="16"/>
        <v>-4.5806451612903226E-3</v>
      </c>
      <c r="AI125" s="14">
        <f>VLOOKUP(E125,'Verweis Faktor'!$A:$B,2,FALSE)</f>
        <v>1</v>
      </c>
      <c r="AJ125" s="14"/>
      <c r="AK125" s="14" t="str">
        <f>IF(AL125="Ja","Versandkosten",VLOOKUP(E125,'Verweis Belegart'!$A$2:$B$9,2,FALSE))</f>
        <v>Hardware</v>
      </c>
      <c r="AL125" s="14" t="str">
        <f t="shared" si="17"/>
        <v>Nein</v>
      </c>
      <c r="AM125" s="14" t="str">
        <f t="shared" si="13"/>
        <v>Negativ</v>
      </c>
    </row>
    <row r="126" spans="1:39" ht="17.25" customHeight="1" x14ac:dyDescent="0.35">
      <c r="A126" s="17">
        <v>14569826</v>
      </c>
      <c r="B126" s="2" t="s">
        <v>22</v>
      </c>
      <c r="C126" s="1">
        <v>2025001</v>
      </c>
      <c r="D126" s="1">
        <v>2000024</v>
      </c>
      <c r="E126" s="2" t="s">
        <v>34</v>
      </c>
      <c r="F126" s="2" t="s">
        <v>182</v>
      </c>
      <c r="G126" s="2" t="s">
        <v>66</v>
      </c>
      <c r="H126" s="2" t="s">
        <v>315</v>
      </c>
      <c r="I126" s="2" t="s">
        <v>316</v>
      </c>
      <c r="J126" s="2" t="s">
        <v>103</v>
      </c>
      <c r="K126" s="2" t="s">
        <v>111</v>
      </c>
      <c r="L126" s="2" t="s">
        <v>348</v>
      </c>
      <c r="M126" s="2" t="s">
        <v>349</v>
      </c>
      <c r="N126" s="2" t="s">
        <v>350</v>
      </c>
      <c r="O126" s="3">
        <v>3</v>
      </c>
      <c r="P126" s="3">
        <v>120.9417</v>
      </c>
      <c r="Q126" s="3">
        <v>127</v>
      </c>
      <c r="R126" s="3">
        <v>381</v>
      </c>
      <c r="S126" s="3">
        <v>6.0583</v>
      </c>
      <c r="T126" s="3">
        <v>18.170000000000002</v>
      </c>
      <c r="U126" s="3">
        <v>4.7699999999999996</v>
      </c>
      <c r="V126" s="2" t="s">
        <v>123</v>
      </c>
      <c r="W126" s="2" t="s">
        <v>124</v>
      </c>
      <c r="X126" s="2" t="s">
        <v>72</v>
      </c>
      <c r="Y126" s="19" t="str">
        <f>VLOOKUP(G126,'Verweis Kd-Gruppe'!$A$2:$B$8,2,FALSE)</f>
        <v>EXP</v>
      </c>
      <c r="Z126" s="19" t="str">
        <f>VLOOKUP(J126,'Verweis Art-Gruppe'!$A$2:$B$15,2,FALSE)</f>
        <v>Geräte</v>
      </c>
      <c r="AA126" s="19" t="str">
        <f>VLOOKUP(W126,'Verweis Vertreter'!$A$2:$B$24,2,FALSE)</f>
        <v>Antonio Vuolo</v>
      </c>
      <c r="AB126" s="12">
        <f t="shared" si="9"/>
        <v>3</v>
      </c>
      <c r="AC126" s="12">
        <f t="shared" si="14"/>
        <v>120.9417</v>
      </c>
      <c r="AD126" s="12">
        <f t="shared" si="15"/>
        <v>127</v>
      </c>
      <c r="AE126" s="12">
        <f t="shared" si="10"/>
        <v>381</v>
      </c>
      <c r="AF126" s="12">
        <f t="shared" si="11"/>
        <v>6.0583</v>
      </c>
      <c r="AG126" s="12">
        <f t="shared" si="12"/>
        <v>18.170000000000002</v>
      </c>
      <c r="AH126" s="9">
        <f t="shared" si="16"/>
        <v>4.7690288713910768E-2</v>
      </c>
      <c r="AI126" s="14">
        <f>VLOOKUP(E126,'Verweis Faktor'!$A:$B,2,FALSE)</f>
        <v>1</v>
      </c>
      <c r="AJ126" s="14"/>
      <c r="AK126" s="14" t="str">
        <f>IF(AL126="Ja","Versandkosten",VLOOKUP(E126,'Verweis Belegart'!$A$2:$B$9,2,FALSE))</f>
        <v>Hardware</v>
      </c>
      <c r="AL126" s="14" t="str">
        <f t="shared" si="17"/>
        <v>Nein</v>
      </c>
      <c r="AM126" s="14" t="str">
        <f t="shared" si="13"/>
        <v>Positiv</v>
      </c>
    </row>
    <row r="127" spans="1:39" ht="17.25" customHeight="1" x14ac:dyDescent="0.35">
      <c r="A127" s="17">
        <v>14569826</v>
      </c>
      <c r="B127" s="2" t="s">
        <v>22</v>
      </c>
      <c r="C127" s="1">
        <v>2025001</v>
      </c>
      <c r="D127" s="1">
        <v>2000024</v>
      </c>
      <c r="E127" s="2" t="s">
        <v>34</v>
      </c>
      <c r="F127" s="2" t="s">
        <v>182</v>
      </c>
      <c r="G127" s="2" t="s">
        <v>66</v>
      </c>
      <c r="H127" s="2" t="s">
        <v>315</v>
      </c>
      <c r="I127" s="2" t="s">
        <v>316</v>
      </c>
      <c r="J127" s="2" t="s">
        <v>103</v>
      </c>
      <c r="K127" s="2" t="s">
        <v>115</v>
      </c>
      <c r="L127" s="2" t="s">
        <v>351</v>
      </c>
      <c r="M127" s="2" t="s">
        <v>352</v>
      </c>
      <c r="N127" s="2" t="s">
        <v>90</v>
      </c>
      <c r="O127" s="3">
        <v>3</v>
      </c>
      <c r="P127" s="3">
        <v>537</v>
      </c>
      <c r="Q127" s="3">
        <v>550</v>
      </c>
      <c r="R127" s="3">
        <v>1650</v>
      </c>
      <c r="S127" s="3">
        <v>13</v>
      </c>
      <c r="T127" s="3">
        <v>39</v>
      </c>
      <c r="U127" s="3">
        <v>2.36</v>
      </c>
      <c r="V127" s="2" t="s">
        <v>123</v>
      </c>
      <c r="W127" s="2" t="s">
        <v>124</v>
      </c>
      <c r="X127" s="2" t="s">
        <v>72</v>
      </c>
      <c r="Y127" s="19" t="str">
        <f>VLOOKUP(G127,'Verweis Kd-Gruppe'!$A$2:$B$8,2,FALSE)</f>
        <v>EXP</v>
      </c>
      <c r="Z127" s="19" t="str">
        <f>VLOOKUP(J127,'Verweis Art-Gruppe'!$A$2:$B$15,2,FALSE)</f>
        <v>Geräte</v>
      </c>
      <c r="AA127" s="19" t="str">
        <f>VLOOKUP(W127,'Verweis Vertreter'!$A$2:$B$24,2,FALSE)</f>
        <v>Antonio Vuolo</v>
      </c>
      <c r="AB127" s="12">
        <f t="shared" si="9"/>
        <v>3</v>
      </c>
      <c r="AC127" s="12">
        <f t="shared" si="14"/>
        <v>537</v>
      </c>
      <c r="AD127" s="12">
        <f t="shared" si="15"/>
        <v>550</v>
      </c>
      <c r="AE127" s="12">
        <f t="shared" si="10"/>
        <v>1650</v>
      </c>
      <c r="AF127" s="12">
        <f t="shared" si="11"/>
        <v>13</v>
      </c>
      <c r="AG127" s="12">
        <f t="shared" si="12"/>
        <v>39</v>
      </c>
      <c r="AH127" s="9">
        <f t="shared" si="16"/>
        <v>2.3636363636363636E-2</v>
      </c>
      <c r="AI127" s="14">
        <f>VLOOKUP(E127,'Verweis Faktor'!$A:$B,2,FALSE)</f>
        <v>1</v>
      </c>
      <c r="AJ127" s="14"/>
      <c r="AK127" s="14" t="str">
        <f>IF(AL127="Ja","Versandkosten",VLOOKUP(E127,'Verweis Belegart'!$A$2:$B$9,2,FALSE))</f>
        <v>Hardware</v>
      </c>
      <c r="AL127" s="14" t="str">
        <f t="shared" si="17"/>
        <v>Nein</v>
      </c>
      <c r="AM127" s="14" t="str">
        <f t="shared" si="13"/>
        <v>Positiv</v>
      </c>
    </row>
    <row r="128" spans="1:39" ht="17.25" customHeight="1" x14ac:dyDescent="0.35">
      <c r="A128" s="17">
        <v>14569826</v>
      </c>
      <c r="B128" s="2" t="s">
        <v>22</v>
      </c>
      <c r="C128" s="1">
        <v>2025001</v>
      </c>
      <c r="D128" s="1">
        <v>2000024</v>
      </c>
      <c r="E128" s="2" t="s">
        <v>34</v>
      </c>
      <c r="F128" s="2" t="s">
        <v>182</v>
      </c>
      <c r="G128" s="2" t="s">
        <v>66</v>
      </c>
      <c r="H128" s="2" t="s">
        <v>315</v>
      </c>
      <c r="I128" s="2" t="s">
        <v>316</v>
      </c>
      <c r="J128" s="2" t="s">
        <v>103</v>
      </c>
      <c r="K128" s="2" t="s">
        <v>289</v>
      </c>
      <c r="L128" s="2" t="s">
        <v>353</v>
      </c>
      <c r="M128" s="2" t="s">
        <v>354</v>
      </c>
      <c r="N128" s="2" t="s">
        <v>149</v>
      </c>
      <c r="O128" s="3">
        <v>3</v>
      </c>
      <c r="P128" s="3">
        <v>202</v>
      </c>
      <c r="Q128" s="3">
        <v>217</v>
      </c>
      <c r="R128" s="3">
        <v>651</v>
      </c>
      <c r="S128" s="3">
        <v>15</v>
      </c>
      <c r="T128" s="3">
        <v>45</v>
      </c>
      <c r="U128" s="3">
        <v>6.91</v>
      </c>
      <c r="V128" s="2" t="s">
        <v>123</v>
      </c>
      <c r="W128" s="2" t="s">
        <v>124</v>
      </c>
      <c r="X128" s="2" t="s">
        <v>72</v>
      </c>
      <c r="Y128" s="19" t="str">
        <f>VLOOKUP(G128,'Verweis Kd-Gruppe'!$A$2:$B$8,2,FALSE)</f>
        <v>EXP</v>
      </c>
      <c r="Z128" s="19" t="str">
        <f>VLOOKUP(J128,'Verweis Art-Gruppe'!$A$2:$B$15,2,FALSE)</f>
        <v>Geräte</v>
      </c>
      <c r="AA128" s="19" t="str">
        <f>VLOOKUP(W128,'Verweis Vertreter'!$A$2:$B$24,2,FALSE)</f>
        <v>Antonio Vuolo</v>
      </c>
      <c r="AB128" s="12">
        <f t="shared" si="9"/>
        <v>3</v>
      </c>
      <c r="AC128" s="12">
        <f t="shared" si="14"/>
        <v>202</v>
      </c>
      <c r="AD128" s="12">
        <f t="shared" si="15"/>
        <v>217</v>
      </c>
      <c r="AE128" s="12">
        <f t="shared" si="10"/>
        <v>651</v>
      </c>
      <c r="AF128" s="12">
        <f t="shared" si="11"/>
        <v>15</v>
      </c>
      <c r="AG128" s="12">
        <f t="shared" si="12"/>
        <v>45</v>
      </c>
      <c r="AH128" s="9">
        <f t="shared" si="16"/>
        <v>6.9124423963133647E-2</v>
      </c>
      <c r="AI128" s="14">
        <f>VLOOKUP(E128,'Verweis Faktor'!$A:$B,2,FALSE)</f>
        <v>1</v>
      </c>
      <c r="AJ128" s="14"/>
      <c r="AK128" s="14" t="str">
        <f>IF(AL128="Ja","Versandkosten",VLOOKUP(E128,'Verweis Belegart'!$A$2:$B$9,2,FALSE))</f>
        <v>Hardware</v>
      </c>
      <c r="AL128" s="14" t="str">
        <f t="shared" si="17"/>
        <v>Nein</v>
      </c>
      <c r="AM128" s="14" t="str">
        <f t="shared" si="13"/>
        <v>Positiv</v>
      </c>
    </row>
    <row r="129" spans="1:39" ht="17.25" customHeight="1" x14ac:dyDescent="0.35">
      <c r="A129" s="17">
        <v>14569826</v>
      </c>
      <c r="B129" s="2" t="s">
        <v>22</v>
      </c>
      <c r="C129" s="1">
        <v>2025001</v>
      </c>
      <c r="D129" s="1">
        <v>2000024</v>
      </c>
      <c r="E129" s="2" t="s">
        <v>34</v>
      </c>
      <c r="F129" s="2" t="s">
        <v>182</v>
      </c>
      <c r="G129" s="2" t="s">
        <v>66</v>
      </c>
      <c r="H129" s="2" t="s">
        <v>315</v>
      </c>
      <c r="I129" s="2" t="s">
        <v>316</v>
      </c>
      <c r="J129" s="2" t="s">
        <v>103</v>
      </c>
      <c r="K129" s="2" t="s">
        <v>293</v>
      </c>
      <c r="L129" s="2" t="s">
        <v>355</v>
      </c>
      <c r="M129" s="2" t="s">
        <v>356</v>
      </c>
      <c r="N129" s="2" t="s">
        <v>357</v>
      </c>
      <c r="O129" s="3">
        <v>1</v>
      </c>
      <c r="P129" s="3">
        <v>212</v>
      </c>
      <c r="Q129" s="3">
        <v>218</v>
      </c>
      <c r="R129" s="3">
        <v>218</v>
      </c>
      <c r="S129" s="3">
        <v>6</v>
      </c>
      <c r="T129" s="3">
        <v>6</v>
      </c>
      <c r="U129" s="3">
        <v>2.75</v>
      </c>
      <c r="V129" s="2" t="s">
        <v>123</v>
      </c>
      <c r="W129" s="2" t="s">
        <v>124</v>
      </c>
      <c r="X129" s="2" t="s">
        <v>72</v>
      </c>
      <c r="Y129" s="19" t="str">
        <f>VLOOKUP(G129,'Verweis Kd-Gruppe'!$A$2:$B$8,2,FALSE)</f>
        <v>EXP</v>
      </c>
      <c r="Z129" s="19" t="str">
        <f>VLOOKUP(J129,'Verweis Art-Gruppe'!$A$2:$B$15,2,FALSE)</f>
        <v>Geräte</v>
      </c>
      <c r="AA129" s="19" t="str">
        <f>VLOOKUP(W129,'Verweis Vertreter'!$A$2:$B$24,2,FALSE)</f>
        <v>Antonio Vuolo</v>
      </c>
      <c r="AB129" s="12">
        <f t="shared" si="9"/>
        <v>1</v>
      </c>
      <c r="AC129" s="12">
        <f t="shared" si="14"/>
        <v>212</v>
      </c>
      <c r="AD129" s="12">
        <f t="shared" si="15"/>
        <v>218</v>
      </c>
      <c r="AE129" s="12">
        <f t="shared" si="10"/>
        <v>218</v>
      </c>
      <c r="AF129" s="12">
        <f t="shared" si="11"/>
        <v>6</v>
      </c>
      <c r="AG129" s="12">
        <f t="shared" si="12"/>
        <v>6</v>
      </c>
      <c r="AH129" s="9">
        <f t="shared" si="16"/>
        <v>2.7522935779816515E-2</v>
      </c>
      <c r="AI129" s="14">
        <f>VLOOKUP(E129,'Verweis Faktor'!$A:$B,2,FALSE)</f>
        <v>1</v>
      </c>
      <c r="AJ129" s="14"/>
      <c r="AK129" s="14" t="str">
        <f>IF(AL129="Ja","Versandkosten",VLOOKUP(E129,'Verweis Belegart'!$A$2:$B$9,2,FALSE))</f>
        <v>Hardware</v>
      </c>
      <c r="AL129" s="14" t="str">
        <f t="shared" si="17"/>
        <v>Nein</v>
      </c>
      <c r="AM129" s="14" t="str">
        <f t="shared" si="13"/>
        <v>Positiv</v>
      </c>
    </row>
    <row r="130" spans="1:39" ht="17.25" customHeight="1" x14ac:dyDescent="0.35">
      <c r="A130" s="17">
        <v>14569826</v>
      </c>
      <c r="B130" s="2" t="s">
        <v>22</v>
      </c>
      <c r="C130" s="1">
        <v>2025001</v>
      </c>
      <c r="D130" s="1">
        <v>2000024</v>
      </c>
      <c r="E130" s="2" t="s">
        <v>34</v>
      </c>
      <c r="F130" s="2" t="s">
        <v>182</v>
      </c>
      <c r="G130" s="2" t="s">
        <v>66</v>
      </c>
      <c r="H130" s="2" t="s">
        <v>315</v>
      </c>
      <c r="I130" s="2" t="s">
        <v>316</v>
      </c>
      <c r="J130" s="2" t="s">
        <v>103</v>
      </c>
      <c r="K130" s="2" t="s">
        <v>296</v>
      </c>
      <c r="L130" s="2" t="s">
        <v>358</v>
      </c>
      <c r="M130" s="2" t="s">
        <v>359</v>
      </c>
      <c r="N130" s="2" t="s">
        <v>229</v>
      </c>
      <c r="O130" s="3">
        <v>1</v>
      </c>
      <c r="P130" s="3">
        <v>1010</v>
      </c>
      <c r="Q130" s="3">
        <v>1099</v>
      </c>
      <c r="R130" s="3">
        <v>1099</v>
      </c>
      <c r="S130" s="3">
        <v>89</v>
      </c>
      <c r="T130" s="3">
        <v>89</v>
      </c>
      <c r="U130" s="3">
        <v>8.09</v>
      </c>
      <c r="V130" s="2" t="s">
        <v>123</v>
      </c>
      <c r="W130" s="2" t="s">
        <v>124</v>
      </c>
      <c r="X130" s="2" t="s">
        <v>72</v>
      </c>
      <c r="Y130" s="19" t="str">
        <f>VLOOKUP(G130,'Verweis Kd-Gruppe'!$A$2:$B$8,2,FALSE)</f>
        <v>EXP</v>
      </c>
      <c r="Z130" s="19" t="str">
        <f>VLOOKUP(J130,'Verweis Art-Gruppe'!$A$2:$B$15,2,FALSE)</f>
        <v>Geräte</v>
      </c>
      <c r="AA130" s="19" t="str">
        <f>VLOOKUP(W130,'Verweis Vertreter'!$A$2:$B$24,2,FALSE)</f>
        <v>Antonio Vuolo</v>
      </c>
      <c r="AB130" s="12">
        <f t="shared" si="9"/>
        <v>1</v>
      </c>
      <c r="AC130" s="12">
        <f t="shared" si="14"/>
        <v>1010</v>
      </c>
      <c r="AD130" s="12">
        <f t="shared" si="15"/>
        <v>1099</v>
      </c>
      <c r="AE130" s="12">
        <f t="shared" si="10"/>
        <v>1099</v>
      </c>
      <c r="AF130" s="12">
        <f t="shared" si="11"/>
        <v>89</v>
      </c>
      <c r="AG130" s="12">
        <f t="shared" si="12"/>
        <v>89</v>
      </c>
      <c r="AH130" s="9">
        <f t="shared" si="16"/>
        <v>8.0982711555959958E-2</v>
      </c>
      <c r="AI130" s="14">
        <f>VLOOKUP(E130,'Verweis Faktor'!$A:$B,2,FALSE)</f>
        <v>1</v>
      </c>
      <c r="AJ130" s="14"/>
      <c r="AK130" s="14" t="str">
        <f>IF(AL130="Ja","Versandkosten",VLOOKUP(E130,'Verweis Belegart'!$A$2:$B$9,2,FALSE))</f>
        <v>Hardware</v>
      </c>
      <c r="AL130" s="14" t="str">
        <f t="shared" si="17"/>
        <v>Nein</v>
      </c>
      <c r="AM130" s="14" t="str">
        <f t="shared" si="13"/>
        <v>Positiv</v>
      </c>
    </row>
    <row r="131" spans="1:39" ht="17.25" customHeight="1" x14ac:dyDescent="0.35">
      <c r="A131" s="17">
        <v>14569826</v>
      </c>
      <c r="B131" s="2" t="s">
        <v>22</v>
      </c>
      <c r="C131" s="1">
        <v>2025001</v>
      </c>
      <c r="D131" s="1">
        <v>2000024</v>
      </c>
      <c r="E131" s="2" t="s">
        <v>34</v>
      </c>
      <c r="F131" s="2" t="s">
        <v>182</v>
      </c>
      <c r="G131" s="2" t="s">
        <v>66</v>
      </c>
      <c r="H131" s="2" t="s">
        <v>315</v>
      </c>
      <c r="I131" s="2" t="s">
        <v>316</v>
      </c>
      <c r="J131" s="2" t="s">
        <v>103</v>
      </c>
      <c r="K131" s="2" t="s">
        <v>299</v>
      </c>
      <c r="L131" s="2" t="s">
        <v>360</v>
      </c>
      <c r="M131" s="2" t="s">
        <v>361</v>
      </c>
      <c r="N131" s="2" t="s">
        <v>362</v>
      </c>
      <c r="O131" s="3">
        <v>1</v>
      </c>
      <c r="P131" s="3">
        <v>277</v>
      </c>
      <c r="Q131" s="3">
        <v>290</v>
      </c>
      <c r="R131" s="3">
        <v>290</v>
      </c>
      <c r="S131" s="3">
        <v>13</v>
      </c>
      <c r="T131" s="3">
        <v>13</v>
      </c>
      <c r="U131" s="3">
        <v>4.4800000000000004</v>
      </c>
      <c r="V131" s="2" t="s">
        <v>123</v>
      </c>
      <c r="W131" s="2" t="s">
        <v>124</v>
      </c>
      <c r="X131" s="2" t="s">
        <v>72</v>
      </c>
      <c r="Y131" s="19" t="str">
        <f>VLOOKUP(G131,'Verweis Kd-Gruppe'!$A$2:$B$8,2,FALSE)</f>
        <v>EXP</v>
      </c>
      <c r="Z131" s="19" t="str">
        <f>VLOOKUP(J131,'Verweis Art-Gruppe'!$A$2:$B$15,2,FALSE)</f>
        <v>Geräte</v>
      </c>
      <c r="AA131" s="19" t="str">
        <f>VLOOKUP(W131,'Verweis Vertreter'!$A$2:$B$24,2,FALSE)</f>
        <v>Antonio Vuolo</v>
      </c>
      <c r="AB131" s="12">
        <f t="shared" ref="AB131:AB194" si="18">$AI131*O131</f>
        <v>1</v>
      </c>
      <c r="AC131" s="12">
        <f t="shared" si="14"/>
        <v>277</v>
      </c>
      <c r="AD131" s="12">
        <f t="shared" si="15"/>
        <v>290</v>
      </c>
      <c r="AE131" s="12">
        <f t="shared" ref="AE131:AE194" si="19">$AI131*R131</f>
        <v>290</v>
      </c>
      <c r="AF131" s="12">
        <f t="shared" ref="AF131:AF194" si="20">$AI131*S131</f>
        <v>13</v>
      </c>
      <c r="AG131" s="12">
        <f t="shared" ref="AG131:AG194" si="21">$AI131*T131</f>
        <v>13</v>
      </c>
      <c r="AH131" s="9">
        <f t="shared" si="16"/>
        <v>4.4827586206896551E-2</v>
      </c>
      <c r="AI131" s="14">
        <f>VLOOKUP(E131,'Verweis Faktor'!$A:$B,2,FALSE)</f>
        <v>1</v>
      </c>
      <c r="AJ131" s="14"/>
      <c r="AK131" s="14" t="str">
        <f>IF(AL131="Ja","Versandkosten",VLOOKUP(E131,'Verweis Belegart'!$A$2:$B$9,2,FALSE))</f>
        <v>Hardware</v>
      </c>
      <c r="AL131" s="14" t="str">
        <f t="shared" si="17"/>
        <v>Nein</v>
      </c>
      <c r="AM131" s="14" t="str">
        <f t="shared" ref="AM131:AM194" si="22">IF(AG131&lt;0,"Negativ","Positiv")</f>
        <v>Positiv</v>
      </c>
    </row>
    <row r="132" spans="1:39" ht="17.25" customHeight="1" x14ac:dyDescent="0.35">
      <c r="A132" s="17">
        <v>14569826</v>
      </c>
      <c r="B132" s="2" t="s">
        <v>22</v>
      </c>
      <c r="C132" s="1">
        <v>2025001</v>
      </c>
      <c r="D132" s="1">
        <v>2000024</v>
      </c>
      <c r="E132" s="2" t="s">
        <v>34</v>
      </c>
      <c r="F132" s="2" t="s">
        <v>182</v>
      </c>
      <c r="G132" s="2" t="s">
        <v>66</v>
      </c>
      <c r="H132" s="2" t="s">
        <v>315</v>
      </c>
      <c r="I132" s="2" t="s">
        <v>316</v>
      </c>
      <c r="J132" s="2" t="s">
        <v>103</v>
      </c>
      <c r="K132" s="2" t="s">
        <v>300</v>
      </c>
      <c r="L132" s="2" t="s">
        <v>363</v>
      </c>
      <c r="M132" s="2" t="s">
        <v>364</v>
      </c>
      <c r="N132" s="2" t="s">
        <v>344</v>
      </c>
      <c r="O132" s="3">
        <v>2</v>
      </c>
      <c r="P132" s="3">
        <v>980.38649999999996</v>
      </c>
      <c r="Q132" s="3">
        <v>1030</v>
      </c>
      <c r="R132" s="3">
        <v>2060</v>
      </c>
      <c r="S132" s="3">
        <v>49.613500000000002</v>
      </c>
      <c r="T132" s="3">
        <v>99.23</v>
      </c>
      <c r="U132" s="3">
        <v>4.8099999999999996</v>
      </c>
      <c r="V132" s="2" t="s">
        <v>123</v>
      </c>
      <c r="W132" s="2" t="s">
        <v>124</v>
      </c>
      <c r="X132" s="2" t="s">
        <v>72</v>
      </c>
      <c r="Y132" s="19" t="str">
        <f>VLOOKUP(G132,'Verweis Kd-Gruppe'!$A$2:$B$8,2,FALSE)</f>
        <v>EXP</v>
      </c>
      <c r="Z132" s="19" t="str">
        <f>VLOOKUP(J132,'Verweis Art-Gruppe'!$A$2:$B$15,2,FALSE)</f>
        <v>Geräte</v>
      </c>
      <c r="AA132" s="19" t="str">
        <f>VLOOKUP(W132,'Verweis Vertreter'!$A$2:$B$24,2,FALSE)</f>
        <v>Antonio Vuolo</v>
      </c>
      <c r="AB132" s="12">
        <f t="shared" si="18"/>
        <v>2</v>
      </c>
      <c r="AC132" s="12">
        <f t="shared" ref="AC132:AC195" si="23">P132</f>
        <v>980.38649999999996</v>
      </c>
      <c r="AD132" s="12">
        <f t="shared" ref="AD132:AD195" si="24">Q132</f>
        <v>1030</v>
      </c>
      <c r="AE132" s="12">
        <f t="shared" si="19"/>
        <v>2060</v>
      </c>
      <c r="AF132" s="12">
        <f t="shared" si="20"/>
        <v>49.613500000000002</v>
      </c>
      <c r="AG132" s="12">
        <f t="shared" si="21"/>
        <v>99.23</v>
      </c>
      <c r="AH132" s="9">
        <f t="shared" ref="AH132:AH195" si="25">IF(AF132=0,0,AG132/AE132*AI132)</f>
        <v>4.8169902912621361E-2</v>
      </c>
      <c r="AI132" s="14">
        <f>VLOOKUP(E132,'Verweis Faktor'!$A:$B,2,FALSE)</f>
        <v>1</v>
      </c>
      <c r="AJ132" s="14"/>
      <c r="AK132" s="14" t="str">
        <f>IF(AL132="Ja","Versandkosten",VLOOKUP(E132,'Verweis Belegart'!$A$2:$B$9,2,FALSE))</f>
        <v>Hardware</v>
      </c>
      <c r="AL132" s="14" t="str">
        <f t="shared" ref="AL132:AL195" si="26">IF(ISNUMBER(FIND("Versandkosten",M132)),"Ja","Nein")</f>
        <v>Nein</v>
      </c>
      <c r="AM132" s="14" t="str">
        <f t="shared" si="22"/>
        <v>Positiv</v>
      </c>
    </row>
    <row r="133" spans="1:39" ht="17.25" customHeight="1" x14ac:dyDescent="0.35">
      <c r="A133" s="17">
        <v>14571373</v>
      </c>
      <c r="B133" s="2" t="s">
        <v>22</v>
      </c>
      <c r="C133" s="1">
        <v>2025001</v>
      </c>
      <c r="D133" s="1">
        <v>2000025</v>
      </c>
      <c r="E133" s="2" t="s">
        <v>34</v>
      </c>
      <c r="F133" s="2" t="s">
        <v>53</v>
      </c>
      <c r="G133" s="2" t="s">
        <v>66</v>
      </c>
      <c r="H133" s="2" t="s">
        <v>365</v>
      </c>
      <c r="I133" s="2" t="s">
        <v>366</v>
      </c>
      <c r="J133" s="2" t="s">
        <v>103</v>
      </c>
      <c r="K133" s="2" t="s">
        <v>28</v>
      </c>
      <c r="L133" s="2" t="s">
        <v>367</v>
      </c>
      <c r="M133" s="2" t="s">
        <v>368</v>
      </c>
      <c r="N133" s="2" t="s">
        <v>369</v>
      </c>
      <c r="O133" s="3">
        <v>1</v>
      </c>
      <c r="P133" s="3">
        <v>1010</v>
      </c>
      <c r="Q133" s="3">
        <v>1097</v>
      </c>
      <c r="R133" s="3">
        <v>1097</v>
      </c>
      <c r="S133" s="3">
        <v>87</v>
      </c>
      <c r="T133" s="3">
        <v>87</v>
      </c>
      <c r="U133" s="3">
        <v>7.93</v>
      </c>
      <c r="V133" s="2" t="s">
        <v>145</v>
      </c>
      <c r="W133" s="2" t="s">
        <v>146</v>
      </c>
      <c r="X133" s="2" t="s">
        <v>72</v>
      </c>
      <c r="Y133" s="19" t="str">
        <f>VLOOKUP(G133,'Verweis Kd-Gruppe'!$A$2:$B$8,2,FALSE)</f>
        <v>EXP</v>
      </c>
      <c r="Z133" s="19" t="str">
        <f>VLOOKUP(J133,'Verweis Art-Gruppe'!$A$2:$B$15,2,FALSE)</f>
        <v>Geräte</v>
      </c>
      <c r="AA133" s="19" t="str">
        <f>VLOOKUP(W133,'Verweis Vertreter'!$A$2:$B$24,2,FALSE)</f>
        <v>Muhsin Yortanli</v>
      </c>
      <c r="AB133" s="12">
        <f t="shared" si="18"/>
        <v>1</v>
      </c>
      <c r="AC133" s="12">
        <f t="shared" si="23"/>
        <v>1010</v>
      </c>
      <c r="AD133" s="12">
        <f t="shared" si="24"/>
        <v>1097</v>
      </c>
      <c r="AE133" s="12">
        <f t="shared" si="19"/>
        <v>1097</v>
      </c>
      <c r="AF133" s="12">
        <f t="shared" si="20"/>
        <v>87</v>
      </c>
      <c r="AG133" s="12">
        <f t="shared" si="21"/>
        <v>87</v>
      </c>
      <c r="AH133" s="9">
        <f t="shared" si="25"/>
        <v>7.9307201458523241E-2</v>
      </c>
      <c r="AI133" s="14">
        <f>VLOOKUP(E133,'Verweis Faktor'!$A:$B,2,FALSE)</f>
        <v>1</v>
      </c>
      <c r="AJ133" s="14"/>
      <c r="AK133" s="14" t="str">
        <f>IF(AL133="Ja","Versandkosten",VLOOKUP(E133,'Verweis Belegart'!$A$2:$B$9,2,FALSE))</f>
        <v>Hardware</v>
      </c>
      <c r="AL133" s="14" t="str">
        <f t="shared" si="26"/>
        <v>Nein</v>
      </c>
      <c r="AM133" s="14" t="str">
        <f t="shared" si="22"/>
        <v>Positiv</v>
      </c>
    </row>
    <row r="134" spans="1:39" ht="17.25" customHeight="1" x14ac:dyDescent="0.35">
      <c r="A134" s="17">
        <v>14571373</v>
      </c>
      <c r="B134" s="2" t="s">
        <v>22</v>
      </c>
      <c r="C134" s="1">
        <v>2025001</v>
      </c>
      <c r="D134" s="1">
        <v>2000025</v>
      </c>
      <c r="E134" s="2" t="s">
        <v>34</v>
      </c>
      <c r="F134" s="2" t="s">
        <v>53</v>
      </c>
      <c r="G134" s="2" t="s">
        <v>66</v>
      </c>
      <c r="H134" s="2" t="s">
        <v>365</v>
      </c>
      <c r="I134" s="2" t="s">
        <v>366</v>
      </c>
      <c r="J134" s="2" t="s">
        <v>304</v>
      </c>
      <c r="K134" s="2" t="s">
        <v>45</v>
      </c>
      <c r="L134" s="2" t="s">
        <v>80</v>
      </c>
      <c r="M134" s="2" t="s">
        <v>81</v>
      </c>
      <c r="N134" s="2" t="s">
        <v>82</v>
      </c>
      <c r="O134" s="3">
        <v>1</v>
      </c>
      <c r="P134" s="3">
        <v>135</v>
      </c>
      <c r="Q134" s="3">
        <v>151</v>
      </c>
      <c r="R134" s="3">
        <v>151</v>
      </c>
      <c r="S134" s="3">
        <v>16</v>
      </c>
      <c r="T134" s="3">
        <v>16</v>
      </c>
      <c r="U134" s="3">
        <v>10.59</v>
      </c>
      <c r="V134" s="2" t="s">
        <v>145</v>
      </c>
      <c r="W134" s="2" t="s">
        <v>146</v>
      </c>
      <c r="X134" s="2" t="s">
        <v>72</v>
      </c>
      <c r="Y134" s="19" t="str">
        <f>VLOOKUP(G134,'Verweis Kd-Gruppe'!$A$2:$B$8,2,FALSE)</f>
        <v>EXP</v>
      </c>
      <c r="Z134" s="19" t="str">
        <f>VLOOKUP(J134,'Verweis Art-Gruppe'!$A$2:$B$15,2,FALSE)</f>
        <v>Zubehör</v>
      </c>
      <c r="AA134" s="19" t="str">
        <f>VLOOKUP(W134,'Verweis Vertreter'!$A$2:$B$24,2,FALSE)</f>
        <v>Muhsin Yortanli</v>
      </c>
      <c r="AB134" s="12">
        <f t="shared" si="18"/>
        <v>1</v>
      </c>
      <c r="AC134" s="12">
        <f t="shared" si="23"/>
        <v>135</v>
      </c>
      <c r="AD134" s="12">
        <f t="shared" si="24"/>
        <v>151</v>
      </c>
      <c r="AE134" s="12">
        <f t="shared" si="19"/>
        <v>151</v>
      </c>
      <c r="AF134" s="12">
        <f t="shared" si="20"/>
        <v>16</v>
      </c>
      <c r="AG134" s="12">
        <f t="shared" si="21"/>
        <v>16</v>
      </c>
      <c r="AH134" s="9">
        <f t="shared" si="25"/>
        <v>0.10596026490066225</v>
      </c>
      <c r="AI134" s="14">
        <f>VLOOKUP(E134,'Verweis Faktor'!$A:$B,2,FALSE)</f>
        <v>1</v>
      </c>
      <c r="AJ134" s="14"/>
      <c r="AK134" s="14" t="str">
        <f>IF(AL134="Ja","Versandkosten",VLOOKUP(E134,'Verweis Belegart'!$A$2:$B$9,2,FALSE))</f>
        <v>Hardware</v>
      </c>
      <c r="AL134" s="14" t="str">
        <f t="shared" si="26"/>
        <v>Nein</v>
      </c>
      <c r="AM134" s="14" t="str">
        <f t="shared" si="22"/>
        <v>Positiv</v>
      </c>
    </row>
    <row r="135" spans="1:39" ht="17.25" customHeight="1" x14ac:dyDescent="0.35">
      <c r="A135" s="17">
        <v>14571373</v>
      </c>
      <c r="B135" s="2" t="s">
        <v>22</v>
      </c>
      <c r="C135" s="1">
        <v>2025001</v>
      </c>
      <c r="D135" s="1">
        <v>2000025</v>
      </c>
      <c r="E135" s="2" t="s">
        <v>34</v>
      </c>
      <c r="F135" s="2" t="s">
        <v>53</v>
      </c>
      <c r="G135" s="2" t="s">
        <v>66</v>
      </c>
      <c r="H135" s="2" t="s">
        <v>365</v>
      </c>
      <c r="I135" s="2" t="s">
        <v>366</v>
      </c>
      <c r="J135" s="2" t="s">
        <v>103</v>
      </c>
      <c r="K135" s="2" t="s">
        <v>49</v>
      </c>
      <c r="L135" s="2" t="s">
        <v>150</v>
      </c>
      <c r="M135" s="2" t="s">
        <v>151</v>
      </c>
      <c r="N135" s="2" t="s">
        <v>152</v>
      </c>
      <c r="O135" s="3">
        <v>1</v>
      </c>
      <c r="P135" s="3">
        <v>179</v>
      </c>
      <c r="Q135" s="3">
        <v>203</v>
      </c>
      <c r="R135" s="3">
        <v>203</v>
      </c>
      <c r="S135" s="3">
        <v>24</v>
      </c>
      <c r="T135" s="3">
        <v>24</v>
      </c>
      <c r="U135" s="3">
        <v>11.82</v>
      </c>
      <c r="V135" s="2" t="s">
        <v>145</v>
      </c>
      <c r="W135" s="2" t="s">
        <v>146</v>
      </c>
      <c r="X135" s="2" t="s">
        <v>72</v>
      </c>
      <c r="Y135" s="19" t="str">
        <f>VLOOKUP(G135,'Verweis Kd-Gruppe'!$A$2:$B$8,2,FALSE)</f>
        <v>EXP</v>
      </c>
      <c r="Z135" s="19" t="str">
        <f>VLOOKUP(J135,'Verweis Art-Gruppe'!$A$2:$B$15,2,FALSE)</f>
        <v>Geräte</v>
      </c>
      <c r="AA135" s="19" t="str">
        <f>VLOOKUP(W135,'Verweis Vertreter'!$A$2:$B$24,2,FALSE)</f>
        <v>Muhsin Yortanli</v>
      </c>
      <c r="AB135" s="12">
        <f t="shared" si="18"/>
        <v>1</v>
      </c>
      <c r="AC135" s="12">
        <f t="shared" si="23"/>
        <v>179</v>
      </c>
      <c r="AD135" s="12">
        <f t="shared" si="24"/>
        <v>203</v>
      </c>
      <c r="AE135" s="12">
        <f t="shared" si="19"/>
        <v>203</v>
      </c>
      <c r="AF135" s="12">
        <f t="shared" si="20"/>
        <v>24</v>
      </c>
      <c r="AG135" s="12">
        <f t="shared" si="21"/>
        <v>24</v>
      </c>
      <c r="AH135" s="9">
        <f t="shared" si="25"/>
        <v>0.11822660098522167</v>
      </c>
      <c r="AI135" s="14">
        <f>VLOOKUP(E135,'Verweis Faktor'!$A:$B,2,FALSE)</f>
        <v>1</v>
      </c>
      <c r="AJ135" s="14"/>
      <c r="AK135" s="14" t="str">
        <f>IF(AL135="Ja","Versandkosten",VLOOKUP(E135,'Verweis Belegart'!$A$2:$B$9,2,FALSE))</f>
        <v>Hardware</v>
      </c>
      <c r="AL135" s="14" t="str">
        <f t="shared" si="26"/>
        <v>Nein</v>
      </c>
      <c r="AM135" s="14" t="str">
        <f t="shared" si="22"/>
        <v>Positiv</v>
      </c>
    </row>
    <row r="136" spans="1:39" ht="17.25" customHeight="1" x14ac:dyDescent="0.35">
      <c r="A136" s="17">
        <v>14571373</v>
      </c>
      <c r="B136" s="2" t="s">
        <v>22</v>
      </c>
      <c r="C136" s="1">
        <v>2025001</v>
      </c>
      <c r="D136" s="1">
        <v>2000025</v>
      </c>
      <c r="E136" s="2" t="s">
        <v>34</v>
      </c>
      <c r="F136" s="2" t="s">
        <v>53</v>
      </c>
      <c r="G136" s="2" t="s">
        <v>66</v>
      </c>
      <c r="H136" s="2" t="s">
        <v>365</v>
      </c>
      <c r="I136" s="2" t="s">
        <v>366</v>
      </c>
      <c r="J136" s="2" t="s">
        <v>103</v>
      </c>
      <c r="K136" s="2" t="s">
        <v>79</v>
      </c>
      <c r="L136" s="2" t="s">
        <v>255</v>
      </c>
      <c r="M136" s="2" t="s">
        <v>256</v>
      </c>
      <c r="N136" s="2" t="s">
        <v>257</v>
      </c>
      <c r="O136" s="3">
        <v>1</v>
      </c>
      <c r="P136" s="3">
        <v>880</v>
      </c>
      <c r="Q136" s="3">
        <v>943</v>
      </c>
      <c r="R136" s="3">
        <v>943</v>
      </c>
      <c r="S136" s="3">
        <v>63</v>
      </c>
      <c r="T136" s="3">
        <v>63</v>
      </c>
      <c r="U136" s="3">
        <v>6.68</v>
      </c>
      <c r="V136" s="2" t="s">
        <v>145</v>
      </c>
      <c r="W136" s="2" t="s">
        <v>146</v>
      </c>
      <c r="X136" s="2" t="s">
        <v>72</v>
      </c>
      <c r="Y136" s="19" t="str">
        <f>VLOOKUP(G136,'Verweis Kd-Gruppe'!$A$2:$B$8,2,FALSE)</f>
        <v>EXP</v>
      </c>
      <c r="Z136" s="19" t="str">
        <f>VLOOKUP(J136,'Verweis Art-Gruppe'!$A$2:$B$15,2,FALSE)</f>
        <v>Geräte</v>
      </c>
      <c r="AA136" s="19" t="str">
        <f>VLOOKUP(W136,'Verweis Vertreter'!$A$2:$B$24,2,FALSE)</f>
        <v>Muhsin Yortanli</v>
      </c>
      <c r="AB136" s="12">
        <f t="shared" si="18"/>
        <v>1</v>
      </c>
      <c r="AC136" s="12">
        <f t="shared" si="23"/>
        <v>880</v>
      </c>
      <c r="AD136" s="12">
        <f t="shared" si="24"/>
        <v>943</v>
      </c>
      <c r="AE136" s="12">
        <f t="shared" si="19"/>
        <v>943</v>
      </c>
      <c r="AF136" s="12">
        <f t="shared" si="20"/>
        <v>63</v>
      </c>
      <c r="AG136" s="12">
        <f t="shared" si="21"/>
        <v>63</v>
      </c>
      <c r="AH136" s="9">
        <f t="shared" si="25"/>
        <v>6.6808059384941679E-2</v>
      </c>
      <c r="AI136" s="14">
        <f>VLOOKUP(E136,'Verweis Faktor'!$A:$B,2,FALSE)</f>
        <v>1</v>
      </c>
      <c r="AJ136" s="14"/>
      <c r="AK136" s="14" t="str">
        <f>IF(AL136="Ja","Versandkosten",VLOOKUP(E136,'Verweis Belegart'!$A$2:$B$9,2,FALSE))</f>
        <v>Hardware</v>
      </c>
      <c r="AL136" s="14" t="str">
        <f t="shared" si="26"/>
        <v>Nein</v>
      </c>
      <c r="AM136" s="14" t="str">
        <f t="shared" si="22"/>
        <v>Positiv</v>
      </c>
    </row>
    <row r="137" spans="1:39" ht="17.25" customHeight="1" x14ac:dyDescent="0.35">
      <c r="A137" s="17">
        <v>14571373</v>
      </c>
      <c r="B137" s="2" t="s">
        <v>22</v>
      </c>
      <c r="C137" s="1">
        <v>2025001</v>
      </c>
      <c r="D137" s="1">
        <v>2000025</v>
      </c>
      <c r="E137" s="2" t="s">
        <v>34</v>
      </c>
      <c r="F137" s="2" t="s">
        <v>53</v>
      </c>
      <c r="G137" s="2" t="s">
        <v>66</v>
      </c>
      <c r="H137" s="2" t="s">
        <v>365</v>
      </c>
      <c r="I137" s="2" t="s">
        <v>366</v>
      </c>
      <c r="J137" s="2" t="s">
        <v>103</v>
      </c>
      <c r="K137" s="2" t="s">
        <v>83</v>
      </c>
      <c r="L137" s="2" t="s">
        <v>370</v>
      </c>
      <c r="M137" s="2" t="s">
        <v>371</v>
      </c>
      <c r="N137" s="2" t="s">
        <v>152</v>
      </c>
      <c r="O137" s="3">
        <v>1</v>
      </c>
      <c r="P137" s="3">
        <v>202</v>
      </c>
      <c r="Q137" s="3">
        <v>203</v>
      </c>
      <c r="R137" s="3">
        <v>203</v>
      </c>
      <c r="S137" s="3">
        <v>1</v>
      </c>
      <c r="T137" s="3">
        <v>1</v>
      </c>
      <c r="U137" s="3">
        <v>0.49</v>
      </c>
      <c r="V137" s="2" t="s">
        <v>145</v>
      </c>
      <c r="W137" s="2" t="s">
        <v>146</v>
      </c>
      <c r="X137" s="2" t="s">
        <v>72</v>
      </c>
      <c r="Y137" s="19" t="str">
        <f>VLOOKUP(G137,'Verweis Kd-Gruppe'!$A$2:$B$8,2,FALSE)</f>
        <v>EXP</v>
      </c>
      <c r="Z137" s="19" t="str">
        <f>VLOOKUP(J137,'Verweis Art-Gruppe'!$A$2:$B$15,2,FALSE)</f>
        <v>Geräte</v>
      </c>
      <c r="AA137" s="19" t="str">
        <f>VLOOKUP(W137,'Verweis Vertreter'!$A$2:$B$24,2,FALSE)</f>
        <v>Muhsin Yortanli</v>
      </c>
      <c r="AB137" s="12">
        <f t="shared" si="18"/>
        <v>1</v>
      </c>
      <c r="AC137" s="12">
        <f t="shared" si="23"/>
        <v>202</v>
      </c>
      <c r="AD137" s="12">
        <f t="shared" si="24"/>
        <v>203</v>
      </c>
      <c r="AE137" s="12">
        <f t="shared" si="19"/>
        <v>203</v>
      </c>
      <c r="AF137" s="12">
        <f t="shared" si="20"/>
        <v>1</v>
      </c>
      <c r="AG137" s="12">
        <f t="shared" si="21"/>
        <v>1</v>
      </c>
      <c r="AH137" s="9">
        <f t="shared" si="25"/>
        <v>4.9261083743842365E-3</v>
      </c>
      <c r="AI137" s="14">
        <f>VLOOKUP(E137,'Verweis Faktor'!$A:$B,2,FALSE)</f>
        <v>1</v>
      </c>
      <c r="AJ137" s="14"/>
      <c r="AK137" s="14" t="str">
        <f>IF(AL137="Ja","Versandkosten",VLOOKUP(E137,'Verweis Belegart'!$A$2:$B$9,2,FALSE))</f>
        <v>Hardware</v>
      </c>
      <c r="AL137" s="14" t="str">
        <f t="shared" si="26"/>
        <v>Nein</v>
      </c>
      <c r="AM137" s="14" t="str">
        <f t="shared" si="22"/>
        <v>Positiv</v>
      </c>
    </row>
    <row r="138" spans="1:39" ht="17.25" customHeight="1" x14ac:dyDescent="0.35">
      <c r="A138" s="17">
        <v>14571373</v>
      </c>
      <c r="B138" s="2" t="s">
        <v>22</v>
      </c>
      <c r="C138" s="1">
        <v>2025001</v>
      </c>
      <c r="D138" s="1">
        <v>2000025</v>
      </c>
      <c r="E138" s="2" t="s">
        <v>34</v>
      </c>
      <c r="F138" s="2" t="s">
        <v>53</v>
      </c>
      <c r="G138" s="2" t="s">
        <v>66</v>
      </c>
      <c r="H138" s="2" t="s">
        <v>365</v>
      </c>
      <c r="I138" s="2" t="s">
        <v>366</v>
      </c>
      <c r="J138" s="2" t="s">
        <v>304</v>
      </c>
      <c r="K138" s="2" t="s">
        <v>87</v>
      </c>
      <c r="L138" s="2" t="s">
        <v>372</v>
      </c>
      <c r="M138" s="2" t="s">
        <v>373</v>
      </c>
      <c r="N138" s="2" t="s">
        <v>374</v>
      </c>
      <c r="O138" s="3">
        <v>1</v>
      </c>
      <c r="P138" s="3">
        <v>157.7662</v>
      </c>
      <c r="Q138" s="3">
        <v>159</v>
      </c>
      <c r="R138" s="3">
        <v>159</v>
      </c>
      <c r="S138" s="3">
        <v>1.2338</v>
      </c>
      <c r="T138" s="3">
        <v>1.23</v>
      </c>
      <c r="U138" s="3">
        <v>0.77</v>
      </c>
      <c r="V138" s="2" t="s">
        <v>145</v>
      </c>
      <c r="W138" s="2" t="s">
        <v>146</v>
      </c>
      <c r="X138" s="2" t="s">
        <v>72</v>
      </c>
      <c r="Y138" s="19" t="str">
        <f>VLOOKUP(G138,'Verweis Kd-Gruppe'!$A$2:$B$8,2,FALSE)</f>
        <v>EXP</v>
      </c>
      <c r="Z138" s="19" t="str">
        <f>VLOOKUP(J138,'Verweis Art-Gruppe'!$A$2:$B$15,2,FALSE)</f>
        <v>Zubehör</v>
      </c>
      <c r="AA138" s="19" t="str">
        <f>VLOOKUP(W138,'Verweis Vertreter'!$A$2:$B$24,2,FALSE)</f>
        <v>Muhsin Yortanli</v>
      </c>
      <c r="AB138" s="12">
        <f t="shared" si="18"/>
        <v>1</v>
      </c>
      <c r="AC138" s="12">
        <f t="shared" si="23"/>
        <v>157.7662</v>
      </c>
      <c r="AD138" s="12">
        <f t="shared" si="24"/>
        <v>159</v>
      </c>
      <c r="AE138" s="12">
        <f t="shared" si="19"/>
        <v>159</v>
      </c>
      <c r="AF138" s="12">
        <f t="shared" si="20"/>
        <v>1.2338</v>
      </c>
      <c r="AG138" s="12">
        <f t="shared" si="21"/>
        <v>1.23</v>
      </c>
      <c r="AH138" s="9">
        <f t="shared" si="25"/>
        <v>7.7358490566037733E-3</v>
      </c>
      <c r="AI138" s="14">
        <f>VLOOKUP(E138,'Verweis Faktor'!$A:$B,2,FALSE)</f>
        <v>1</v>
      </c>
      <c r="AJ138" s="14"/>
      <c r="AK138" s="14" t="str">
        <f>IF(AL138="Ja","Versandkosten",VLOOKUP(E138,'Verweis Belegart'!$A$2:$B$9,2,FALSE))</f>
        <v>Hardware</v>
      </c>
      <c r="AL138" s="14" t="str">
        <f t="shared" si="26"/>
        <v>Nein</v>
      </c>
      <c r="AM138" s="14" t="str">
        <f t="shared" si="22"/>
        <v>Positiv</v>
      </c>
    </row>
    <row r="139" spans="1:39" ht="17.25" customHeight="1" x14ac:dyDescent="0.35">
      <c r="A139" s="17">
        <v>14570534</v>
      </c>
      <c r="B139" s="2" t="s">
        <v>22</v>
      </c>
      <c r="C139" s="1">
        <v>2025001</v>
      </c>
      <c r="D139" s="1">
        <v>2000026</v>
      </c>
      <c r="E139" s="2" t="s">
        <v>34</v>
      </c>
      <c r="F139" s="2" t="s">
        <v>182</v>
      </c>
      <c r="G139" s="2" t="s">
        <v>66</v>
      </c>
      <c r="H139" s="2" t="s">
        <v>375</v>
      </c>
      <c r="I139" s="2" t="s">
        <v>376</v>
      </c>
      <c r="J139" s="2" t="s">
        <v>103</v>
      </c>
      <c r="K139" s="2" t="s">
        <v>28</v>
      </c>
      <c r="L139" s="2" t="s">
        <v>153</v>
      </c>
      <c r="M139" s="2" t="s">
        <v>154</v>
      </c>
      <c r="N139" s="2" t="s">
        <v>155</v>
      </c>
      <c r="O139" s="3">
        <v>20</v>
      </c>
      <c r="P139" s="3">
        <v>541</v>
      </c>
      <c r="Q139" s="3">
        <v>565</v>
      </c>
      <c r="R139" s="3">
        <v>11300</v>
      </c>
      <c r="S139" s="3">
        <v>24</v>
      </c>
      <c r="T139" s="3">
        <v>480</v>
      </c>
      <c r="U139" s="3">
        <v>4.24</v>
      </c>
      <c r="V139" s="2" t="s">
        <v>145</v>
      </c>
      <c r="W139" s="2" t="s">
        <v>146</v>
      </c>
      <c r="X139" s="2" t="s">
        <v>44</v>
      </c>
      <c r="Y139" s="19" t="str">
        <f>VLOOKUP(G139,'Verweis Kd-Gruppe'!$A$2:$B$8,2,FALSE)</f>
        <v>EXP</v>
      </c>
      <c r="Z139" s="19" t="str">
        <f>VLOOKUP(J139,'Verweis Art-Gruppe'!$A$2:$B$15,2,FALSE)</f>
        <v>Geräte</v>
      </c>
      <c r="AA139" s="19" t="str">
        <f>VLOOKUP(W139,'Verweis Vertreter'!$A$2:$B$24,2,FALSE)</f>
        <v>Muhsin Yortanli</v>
      </c>
      <c r="AB139" s="12">
        <f t="shared" si="18"/>
        <v>20</v>
      </c>
      <c r="AC139" s="12">
        <f t="shared" si="23"/>
        <v>541</v>
      </c>
      <c r="AD139" s="12">
        <f t="shared" si="24"/>
        <v>565</v>
      </c>
      <c r="AE139" s="12">
        <f t="shared" si="19"/>
        <v>11300</v>
      </c>
      <c r="AF139" s="12">
        <f t="shared" si="20"/>
        <v>24</v>
      </c>
      <c r="AG139" s="12">
        <f t="shared" si="21"/>
        <v>480</v>
      </c>
      <c r="AH139" s="9">
        <f t="shared" si="25"/>
        <v>4.247787610619469E-2</v>
      </c>
      <c r="AI139" s="14">
        <f>VLOOKUP(E139,'Verweis Faktor'!$A:$B,2,FALSE)</f>
        <v>1</v>
      </c>
      <c r="AJ139" s="14"/>
      <c r="AK139" s="14" t="str">
        <f>IF(AL139="Ja","Versandkosten",VLOOKUP(E139,'Verweis Belegart'!$A$2:$B$9,2,FALSE))</f>
        <v>Hardware</v>
      </c>
      <c r="AL139" s="14" t="str">
        <f t="shared" si="26"/>
        <v>Nein</v>
      </c>
      <c r="AM139" s="14" t="str">
        <f t="shared" si="22"/>
        <v>Positiv</v>
      </c>
    </row>
    <row r="140" spans="1:39" ht="17.25" customHeight="1" x14ac:dyDescent="0.35">
      <c r="A140" s="17">
        <v>14570813</v>
      </c>
      <c r="B140" s="2" t="s">
        <v>22</v>
      </c>
      <c r="C140" s="1">
        <v>2025001</v>
      </c>
      <c r="D140" s="1">
        <v>2000027</v>
      </c>
      <c r="E140" s="2" t="s">
        <v>34</v>
      </c>
      <c r="F140" s="2" t="s">
        <v>182</v>
      </c>
      <c r="G140" s="2" t="s">
        <v>66</v>
      </c>
      <c r="H140" s="2" t="s">
        <v>375</v>
      </c>
      <c r="I140" s="2" t="s">
        <v>376</v>
      </c>
      <c r="J140" s="2" t="s">
        <v>103</v>
      </c>
      <c r="K140" s="2" t="s">
        <v>28</v>
      </c>
      <c r="L140" s="2" t="s">
        <v>377</v>
      </c>
      <c r="M140" s="2" t="s">
        <v>378</v>
      </c>
      <c r="N140" s="2" t="s">
        <v>379</v>
      </c>
      <c r="O140" s="3">
        <v>20</v>
      </c>
      <c r="P140" s="3">
        <v>410.6191</v>
      </c>
      <c r="Q140" s="3">
        <v>439</v>
      </c>
      <c r="R140" s="3">
        <v>8780</v>
      </c>
      <c r="S140" s="3">
        <v>28.3809</v>
      </c>
      <c r="T140" s="3">
        <v>567.62</v>
      </c>
      <c r="U140" s="3">
        <v>6.46</v>
      </c>
      <c r="V140" s="2" t="s">
        <v>145</v>
      </c>
      <c r="W140" s="2" t="s">
        <v>146</v>
      </c>
      <c r="X140" s="2" t="s">
        <v>44</v>
      </c>
      <c r="Y140" s="19" t="str">
        <f>VLOOKUP(G140,'Verweis Kd-Gruppe'!$A$2:$B$8,2,FALSE)</f>
        <v>EXP</v>
      </c>
      <c r="Z140" s="19" t="str">
        <f>VLOOKUP(J140,'Verweis Art-Gruppe'!$A$2:$B$15,2,FALSE)</f>
        <v>Geräte</v>
      </c>
      <c r="AA140" s="19" t="str">
        <f>VLOOKUP(W140,'Verweis Vertreter'!$A$2:$B$24,2,FALSE)</f>
        <v>Muhsin Yortanli</v>
      </c>
      <c r="AB140" s="12">
        <f t="shared" si="18"/>
        <v>20</v>
      </c>
      <c r="AC140" s="12">
        <f t="shared" si="23"/>
        <v>410.6191</v>
      </c>
      <c r="AD140" s="12">
        <f t="shared" si="24"/>
        <v>439</v>
      </c>
      <c r="AE140" s="12">
        <f t="shared" si="19"/>
        <v>8780</v>
      </c>
      <c r="AF140" s="12">
        <f t="shared" si="20"/>
        <v>28.3809</v>
      </c>
      <c r="AG140" s="12">
        <f t="shared" si="21"/>
        <v>567.62</v>
      </c>
      <c r="AH140" s="9">
        <f t="shared" si="25"/>
        <v>6.4649202733485192E-2</v>
      </c>
      <c r="AI140" s="14">
        <f>VLOOKUP(E140,'Verweis Faktor'!$A:$B,2,FALSE)</f>
        <v>1</v>
      </c>
      <c r="AJ140" s="14"/>
      <c r="AK140" s="14" t="str">
        <f>IF(AL140="Ja","Versandkosten",VLOOKUP(E140,'Verweis Belegart'!$A$2:$B$9,2,FALSE))</f>
        <v>Hardware</v>
      </c>
      <c r="AL140" s="14" t="str">
        <f t="shared" si="26"/>
        <v>Nein</v>
      </c>
      <c r="AM140" s="14" t="str">
        <f t="shared" si="22"/>
        <v>Positiv</v>
      </c>
    </row>
    <row r="141" spans="1:39" ht="17.25" customHeight="1" x14ac:dyDescent="0.35">
      <c r="A141" s="17">
        <v>14569574</v>
      </c>
      <c r="B141" s="2" t="s">
        <v>22</v>
      </c>
      <c r="C141" s="1">
        <v>2025001</v>
      </c>
      <c r="D141" s="1">
        <v>2000028</v>
      </c>
      <c r="E141" s="2" t="s">
        <v>34</v>
      </c>
      <c r="F141" s="2" t="s">
        <v>53</v>
      </c>
      <c r="G141" s="2" t="s">
        <v>66</v>
      </c>
      <c r="H141" s="2" t="s">
        <v>380</v>
      </c>
      <c r="I141" s="2" t="s">
        <v>381</v>
      </c>
      <c r="J141" s="2" t="s">
        <v>304</v>
      </c>
      <c r="K141" s="2" t="s">
        <v>28</v>
      </c>
      <c r="L141" s="2" t="s">
        <v>382</v>
      </c>
      <c r="M141" s="2" t="s">
        <v>383</v>
      </c>
      <c r="N141" s="2" t="s">
        <v>384</v>
      </c>
      <c r="O141" s="3">
        <v>20</v>
      </c>
      <c r="P141" s="3">
        <v>145.5</v>
      </c>
      <c r="Q141" s="3">
        <v>152</v>
      </c>
      <c r="R141" s="3">
        <v>3040</v>
      </c>
      <c r="S141" s="3">
        <v>6.5</v>
      </c>
      <c r="T141" s="3">
        <v>130</v>
      </c>
      <c r="U141" s="3">
        <v>4.2699999999999996</v>
      </c>
      <c r="V141" s="2" t="s">
        <v>145</v>
      </c>
      <c r="W141" s="2" t="s">
        <v>146</v>
      </c>
      <c r="X141" s="2" t="s">
        <v>125</v>
      </c>
      <c r="Y141" s="19" t="str">
        <f>VLOOKUP(G141,'Verweis Kd-Gruppe'!$A$2:$B$8,2,FALSE)</f>
        <v>EXP</v>
      </c>
      <c r="Z141" s="19" t="str">
        <f>VLOOKUP(J141,'Verweis Art-Gruppe'!$A$2:$B$15,2,FALSE)</f>
        <v>Zubehör</v>
      </c>
      <c r="AA141" s="19" t="str">
        <f>VLOOKUP(W141,'Verweis Vertreter'!$A$2:$B$24,2,FALSE)</f>
        <v>Muhsin Yortanli</v>
      </c>
      <c r="AB141" s="12">
        <f t="shared" si="18"/>
        <v>20</v>
      </c>
      <c r="AC141" s="12">
        <f t="shared" si="23"/>
        <v>145.5</v>
      </c>
      <c r="AD141" s="12">
        <f t="shared" si="24"/>
        <v>152</v>
      </c>
      <c r="AE141" s="12">
        <f t="shared" si="19"/>
        <v>3040</v>
      </c>
      <c r="AF141" s="12">
        <f t="shared" si="20"/>
        <v>6.5</v>
      </c>
      <c r="AG141" s="12">
        <f t="shared" si="21"/>
        <v>130</v>
      </c>
      <c r="AH141" s="9">
        <f t="shared" si="25"/>
        <v>4.2763157894736843E-2</v>
      </c>
      <c r="AI141" s="14">
        <f>VLOOKUP(E141,'Verweis Faktor'!$A:$B,2,FALSE)</f>
        <v>1</v>
      </c>
      <c r="AJ141" s="14"/>
      <c r="AK141" s="14" t="str">
        <f>IF(AL141="Ja","Versandkosten",VLOOKUP(E141,'Verweis Belegart'!$A$2:$B$9,2,FALSE))</f>
        <v>Hardware</v>
      </c>
      <c r="AL141" s="14" t="str">
        <f t="shared" si="26"/>
        <v>Nein</v>
      </c>
      <c r="AM141" s="14" t="str">
        <f t="shared" si="22"/>
        <v>Positiv</v>
      </c>
    </row>
    <row r="142" spans="1:39" ht="17.25" customHeight="1" x14ac:dyDescent="0.35">
      <c r="A142" s="17">
        <v>14569574</v>
      </c>
      <c r="B142" s="2" t="s">
        <v>22</v>
      </c>
      <c r="C142" s="1">
        <v>2025001</v>
      </c>
      <c r="D142" s="1">
        <v>2000028</v>
      </c>
      <c r="E142" s="2" t="s">
        <v>34</v>
      </c>
      <c r="F142" s="2" t="s">
        <v>53</v>
      </c>
      <c r="G142" s="2" t="s">
        <v>66</v>
      </c>
      <c r="H142" s="2" t="s">
        <v>380</v>
      </c>
      <c r="I142" s="2" t="s">
        <v>381</v>
      </c>
      <c r="J142" s="2" t="s">
        <v>304</v>
      </c>
      <c r="K142" s="2" t="s">
        <v>45</v>
      </c>
      <c r="L142" s="2" t="s">
        <v>217</v>
      </c>
      <c r="M142" s="2" t="s">
        <v>218</v>
      </c>
      <c r="N142" s="2" t="s">
        <v>219</v>
      </c>
      <c r="O142" s="3">
        <v>5</v>
      </c>
      <c r="P142" s="3">
        <v>149.23050000000001</v>
      </c>
      <c r="Q142" s="3">
        <v>156</v>
      </c>
      <c r="R142" s="3">
        <v>780</v>
      </c>
      <c r="S142" s="3">
        <v>6.7694999999999999</v>
      </c>
      <c r="T142" s="3">
        <v>33.85</v>
      </c>
      <c r="U142" s="3">
        <v>4.33</v>
      </c>
      <c r="V142" s="2" t="s">
        <v>145</v>
      </c>
      <c r="W142" s="2" t="s">
        <v>146</v>
      </c>
      <c r="X142" s="2" t="s">
        <v>125</v>
      </c>
      <c r="Y142" s="19" t="str">
        <f>VLOOKUP(G142,'Verweis Kd-Gruppe'!$A$2:$B$8,2,FALSE)</f>
        <v>EXP</v>
      </c>
      <c r="Z142" s="19" t="str">
        <f>VLOOKUP(J142,'Verweis Art-Gruppe'!$A$2:$B$15,2,FALSE)</f>
        <v>Zubehör</v>
      </c>
      <c r="AA142" s="19" t="str">
        <f>VLOOKUP(W142,'Verweis Vertreter'!$A$2:$B$24,2,FALSE)</f>
        <v>Muhsin Yortanli</v>
      </c>
      <c r="AB142" s="12">
        <f t="shared" si="18"/>
        <v>5</v>
      </c>
      <c r="AC142" s="12">
        <f t="shared" si="23"/>
        <v>149.23050000000001</v>
      </c>
      <c r="AD142" s="12">
        <f t="shared" si="24"/>
        <v>156</v>
      </c>
      <c r="AE142" s="12">
        <f t="shared" si="19"/>
        <v>780</v>
      </c>
      <c r="AF142" s="12">
        <f t="shared" si="20"/>
        <v>6.7694999999999999</v>
      </c>
      <c r="AG142" s="12">
        <f t="shared" si="21"/>
        <v>33.85</v>
      </c>
      <c r="AH142" s="9">
        <f t="shared" si="25"/>
        <v>4.3397435897435901E-2</v>
      </c>
      <c r="AI142" s="14">
        <f>VLOOKUP(E142,'Verweis Faktor'!$A:$B,2,FALSE)</f>
        <v>1</v>
      </c>
      <c r="AJ142" s="14"/>
      <c r="AK142" s="14" t="str">
        <f>IF(AL142="Ja","Versandkosten",VLOOKUP(E142,'Verweis Belegart'!$A$2:$B$9,2,FALSE))</f>
        <v>Hardware</v>
      </c>
      <c r="AL142" s="14" t="str">
        <f t="shared" si="26"/>
        <v>Nein</v>
      </c>
      <c r="AM142" s="14" t="str">
        <f t="shared" si="22"/>
        <v>Positiv</v>
      </c>
    </row>
    <row r="143" spans="1:39" ht="17.25" customHeight="1" x14ac:dyDescent="0.35">
      <c r="A143" s="17">
        <v>14570532</v>
      </c>
      <c r="B143" s="2" t="s">
        <v>22</v>
      </c>
      <c r="C143" s="1">
        <v>2025001</v>
      </c>
      <c r="D143" s="1">
        <v>2000029</v>
      </c>
      <c r="E143" s="2" t="s">
        <v>34</v>
      </c>
      <c r="F143" s="2" t="s">
        <v>53</v>
      </c>
      <c r="G143" s="2" t="s">
        <v>66</v>
      </c>
      <c r="H143" s="2" t="s">
        <v>380</v>
      </c>
      <c r="I143" s="2" t="s">
        <v>381</v>
      </c>
      <c r="J143" s="2" t="s">
        <v>103</v>
      </c>
      <c r="K143" s="2" t="s">
        <v>28</v>
      </c>
      <c r="L143" s="2" t="s">
        <v>385</v>
      </c>
      <c r="M143" s="2" t="s">
        <v>386</v>
      </c>
      <c r="N143" s="2" t="s">
        <v>292</v>
      </c>
      <c r="O143" s="3">
        <v>1</v>
      </c>
      <c r="P143" s="3">
        <v>911.63229999999999</v>
      </c>
      <c r="Q143" s="3">
        <v>929</v>
      </c>
      <c r="R143" s="3">
        <v>929</v>
      </c>
      <c r="S143" s="3">
        <v>17.367699999999999</v>
      </c>
      <c r="T143" s="3">
        <v>17.37</v>
      </c>
      <c r="U143" s="3">
        <v>1.86</v>
      </c>
      <c r="V143" s="2" t="s">
        <v>145</v>
      </c>
      <c r="W143" s="2" t="s">
        <v>146</v>
      </c>
      <c r="X143" s="2" t="s">
        <v>125</v>
      </c>
      <c r="Y143" s="19" t="str">
        <f>VLOOKUP(G143,'Verweis Kd-Gruppe'!$A$2:$B$8,2,FALSE)</f>
        <v>EXP</v>
      </c>
      <c r="Z143" s="19" t="str">
        <f>VLOOKUP(J143,'Verweis Art-Gruppe'!$A$2:$B$15,2,FALSE)</f>
        <v>Geräte</v>
      </c>
      <c r="AA143" s="19" t="str">
        <f>VLOOKUP(W143,'Verweis Vertreter'!$A$2:$B$24,2,FALSE)</f>
        <v>Muhsin Yortanli</v>
      </c>
      <c r="AB143" s="12">
        <f t="shared" si="18"/>
        <v>1</v>
      </c>
      <c r="AC143" s="12">
        <f t="shared" si="23"/>
        <v>911.63229999999999</v>
      </c>
      <c r="AD143" s="12">
        <f t="shared" si="24"/>
        <v>929</v>
      </c>
      <c r="AE143" s="12">
        <f t="shared" si="19"/>
        <v>929</v>
      </c>
      <c r="AF143" s="12">
        <f t="shared" si="20"/>
        <v>17.367699999999999</v>
      </c>
      <c r="AG143" s="12">
        <f t="shared" si="21"/>
        <v>17.37</v>
      </c>
      <c r="AH143" s="9">
        <f t="shared" si="25"/>
        <v>1.869752421959096E-2</v>
      </c>
      <c r="AI143" s="14">
        <f>VLOOKUP(E143,'Verweis Faktor'!$A:$B,2,FALSE)</f>
        <v>1</v>
      </c>
      <c r="AJ143" s="14"/>
      <c r="AK143" s="14" t="str">
        <f>IF(AL143="Ja","Versandkosten",VLOOKUP(E143,'Verweis Belegart'!$A$2:$B$9,2,FALSE))</f>
        <v>Hardware</v>
      </c>
      <c r="AL143" s="14" t="str">
        <f t="shared" si="26"/>
        <v>Nein</v>
      </c>
      <c r="AM143" s="14" t="str">
        <f t="shared" si="22"/>
        <v>Positiv</v>
      </c>
    </row>
    <row r="144" spans="1:39" ht="17.25" customHeight="1" x14ac:dyDescent="0.35">
      <c r="A144" s="17">
        <v>14570532</v>
      </c>
      <c r="B144" s="2" t="s">
        <v>22</v>
      </c>
      <c r="C144" s="1">
        <v>2025001</v>
      </c>
      <c r="D144" s="1">
        <v>2000029</v>
      </c>
      <c r="E144" s="2" t="s">
        <v>34</v>
      </c>
      <c r="F144" s="2" t="s">
        <v>53</v>
      </c>
      <c r="G144" s="2" t="s">
        <v>66</v>
      </c>
      <c r="H144" s="2" t="s">
        <v>380</v>
      </c>
      <c r="I144" s="2" t="s">
        <v>381</v>
      </c>
      <c r="J144" s="2" t="s">
        <v>103</v>
      </c>
      <c r="K144" s="2" t="s">
        <v>45</v>
      </c>
      <c r="L144" s="2" t="s">
        <v>387</v>
      </c>
      <c r="M144" s="2" t="s">
        <v>388</v>
      </c>
      <c r="N144" s="2" t="s">
        <v>292</v>
      </c>
      <c r="O144" s="3">
        <v>2</v>
      </c>
      <c r="P144" s="3">
        <v>924.98440000000005</v>
      </c>
      <c r="Q144" s="3">
        <v>929</v>
      </c>
      <c r="R144" s="3">
        <v>1858</v>
      </c>
      <c r="S144" s="3">
        <v>4.0156000000000001</v>
      </c>
      <c r="T144" s="3">
        <v>8.0299999999999994</v>
      </c>
      <c r="U144" s="3">
        <v>0.43</v>
      </c>
      <c r="V144" s="2" t="s">
        <v>145</v>
      </c>
      <c r="W144" s="2" t="s">
        <v>146</v>
      </c>
      <c r="X144" s="2" t="s">
        <v>125</v>
      </c>
      <c r="Y144" s="19" t="str">
        <f>VLOOKUP(G144,'Verweis Kd-Gruppe'!$A$2:$B$8,2,FALSE)</f>
        <v>EXP</v>
      </c>
      <c r="Z144" s="19" t="str">
        <f>VLOOKUP(J144,'Verweis Art-Gruppe'!$A$2:$B$15,2,FALSE)</f>
        <v>Geräte</v>
      </c>
      <c r="AA144" s="19" t="str">
        <f>VLOOKUP(W144,'Verweis Vertreter'!$A$2:$B$24,2,FALSE)</f>
        <v>Muhsin Yortanli</v>
      </c>
      <c r="AB144" s="12">
        <f t="shared" si="18"/>
        <v>2</v>
      </c>
      <c r="AC144" s="12">
        <f t="shared" si="23"/>
        <v>924.98440000000005</v>
      </c>
      <c r="AD144" s="12">
        <f t="shared" si="24"/>
        <v>929</v>
      </c>
      <c r="AE144" s="12">
        <f t="shared" si="19"/>
        <v>1858</v>
      </c>
      <c r="AF144" s="12">
        <f t="shared" si="20"/>
        <v>4.0156000000000001</v>
      </c>
      <c r="AG144" s="12">
        <f t="shared" si="21"/>
        <v>8.0299999999999994</v>
      </c>
      <c r="AH144" s="9">
        <f t="shared" si="25"/>
        <v>4.321851453175457E-3</v>
      </c>
      <c r="AI144" s="14">
        <f>VLOOKUP(E144,'Verweis Faktor'!$A:$B,2,FALSE)</f>
        <v>1</v>
      </c>
      <c r="AJ144" s="14"/>
      <c r="AK144" s="14" t="str">
        <f>IF(AL144="Ja","Versandkosten",VLOOKUP(E144,'Verweis Belegart'!$A$2:$B$9,2,FALSE))</f>
        <v>Hardware</v>
      </c>
      <c r="AL144" s="14" t="str">
        <f t="shared" si="26"/>
        <v>Nein</v>
      </c>
      <c r="AM144" s="14" t="str">
        <f t="shared" si="22"/>
        <v>Positiv</v>
      </c>
    </row>
    <row r="145" spans="1:39" ht="17.25" customHeight="1" x14ac:dyDescent="0.35">
      <c r="A145" s="17">
        <v>14570532</v>
      </c>
      <c r="B145" s="2" t="s">
        <v>22</v>
      </c>
      <c r="C145" s="1">
        <v>2025001</v>
      </c>
      <c r="D145" s="1">
        <v>2000029</v>
      </c>
      <c r="E145" s="2" t="s">
        <v>34</v>
      </c>
      <c r="F145" s="2" t="s">
        <v>53</v>
      </c>
      <c r="G145" s="2" t="s">
        <v>66</v>
      </c>
      <c r="H145" s="2" t="s">
        <v>380</v>
      </c>
      <c r="I145" s="2" t="s">
        <v>381</v>
      </c>
      <c r="J145" s="2" t="s">
        <v>304</v>
      </c>
      <c r="K145" s="2" t="s">
        <v>49</v>
      </c>
      <c r="L145" s="2" t="s">
        <v>389</v>
      </c>
      <c r="M145" s="2" t="s">
        <v>390</v>
      </c>
      <c r="N145" s="2" t="s">
        <v>391</v>
      </c>
      <c r="O145" s="3">
        <v>30</v>
      </c>
      <c r="P145" s="3">
        <v>19.79</v>
      </c>
      <c r="Q145" s="3">
        <v>23</v>
      </c>
      <c r="R145" s="3">
        <v>690</v>
      </c>
      <c r="S145" s="3">
        <v>3.21</v>
      </c>
      <c r="T145" s="3">
        <v>96.3</v>
      </c>
      <c r="U145" s="3">
        <v>13.95</v>
      </c>
      <c r="V145" s="2" t="s">
        <v>145</v>
      </c>
      <c r="W145" s="2" t="s">
        <v>146</v>
      </c>
      <c r="X145" s="2" t="s">
        <v>125</v>
      </c>
      <c r="Y145" s="19" t="str">
        <f>VLOOKUP(G145,'Verweis Kd-Gruppe'!$A$2:$B$8,2,FALSE)</f>
        <v>EXP</v>
      </c>
      <c r="Z145" s="19" t="str">
        <f>VLOOKUP(J145,'Verweis Art-Gruppe'!$A$2:$B$15,2,FALSE)</f>
        <v>Zubehör</v>
      </c>
      <c r="AA145" s="19" t="str">
        <f>VLOOKUP(W145,'Verweis Vertreter'!$A$2:$B$24,2,FALSE)</f>
        <v>Muhsin Yortanli</v>
      </c>
      <c r="AB145" s="12">
        <f t="shared" si="18"/>
        <v>30</v>
      </c>
      <c r="AC145" s="12">
        <f t="shared" si="23"/>
        <v>19.79</v>
      </c>
      <c r="AD145" s="12">
        <f t="shared" si="24"/>
        <v>23</v>
      </c>
      <c r="AE145" s="12">
        <f t="shared" si="19"/>
        <v>690</v>
      </c>
      <c r="AF145" s="12">
        <f t="shared" si="20"/>
        <v>3.21</v>
      </c>
      <c r="AG145" s="12">
        <f t="shared" si="21"/>
        <v>96.3</v>
      </c>
      <c r="AH145" s="9">
        <f t="shared" si="25"/>
        <v>0.13956521739130434</v>
      </c>
      <c r="AI145" s="14">
        <f>VLOOKUP(E145,'Verweis Faktor'!$A:$B,2,FALSE)</f>
        <v>1</v>
      </c>
      <c r="AJ145" s="14"/>
      <c r="AK145" s="14" t="str">
        <f>IF(AL145="Ja","Versandkosten",VLOOKUP(E145,'Verweis Belegart'!$A$2:$B$9,2,FALSE))</f>
        <v>Hardware</v>
      </c>
      <c r="AL145" s="14" t="str">
        <f t="shared" si="26"/>
        <v>Nein</v>
      </c>
      <c r="AM145" s="14" t="str">
        <f t="shared" si="22"/>
        <v>Positiv</v>
      </c>
    </row>
    <row r="146" spans="1:39" ht="17.25" customHeight="1" x14ac:dyDescent="0.35">
      <c r="A146" s="17">
        <v>14570532</v>
      </c>
      <c r="B146" s="2" t="s">
        <v>22</v>
      </c>
      <c r="C146" s="1">
        <v>2025001</v>
      </c>
      <c r="D146" s="1">
        <v>2000029</v>
      </c>
      <c r="E146" s="2" t="s">
        <v>34</v>
      </c>
      <c r="F146" s="2" t="s">
        <v>53</v>
      </c>
      <c r="G146" s="2" t="s">
        <v>66</v>
      </c>
      <c r="H146" s="2" t="s">
        <v>380</v>
      </c>
      <c r="I146" s="2" t="s">
        <v>381</v>
      </c>
      <c r="J146" s="2" t="s">
        <v>304</v>
      </c>
      <c r="K146" s="2" t="s">
        <v>79</v>
      </c>
      <c r="L146" s="2" t="s">
        <v>392</v>
      </c>
      <c r="M146" s="2" t="s">
        <v>393</v>
      </c>
      <c r="N146" s="2" t="s">
        <v>394</v>
      </c>
      <c r="O146" s="3">
        <v>5</v>
      </c>
      <c r="P146" s="3">
        <v>94.136499999999998</v>
      </c>
      <c r="Q146" s="3">
        <v>103</v>
      </c>
      <c r="R146" s="3">
        <v>515</v>
      </c>
      <c r="S146" s="3">
        <v>8.8635000000000002</v>
      </c>
      <c r="T146" s="3">
        <v>44.32</v>
      </c>
      <c r="U146" s="3">
        <v>8.6</v>
      </c>
      <c r="V146" s="2" t="s">
        <v>145</v>
      </c>
      <c r="W146" s="2" t="s">
        <v>146</v>
      </c>
      <c r="X146" s="2" t="s">
        <v>125</v>
      </c>
      <c r="Y146" s="19" t="str">
        <f>VLOOKUP(G146,'Verweis Kd-Gruppe'!$A$2:$B$8,2,FALSE)</f>
        <v>EXP</v>
      </c>
      <c r="Z146" s="19" t="str">
        <f>VLOOKUP(J146,'Verweis Art-Gruppe'!$A$2:$B$15,2,FALSE)</f>
        <v>Zubehör</v>
      </c>
      <c r="AA146" s="19" t="str">
        <f>VLOOKUP(W146,'Verweis Vertreter'!$A$2:$B$24,2,FALSE)</f>
        <v>Muhsin Yortanli</v>
      </c>
      <c r="AB146" s="12">
        <f t="shared" si="18"/>
        <v>5</v>
      </c>
      <c r="AC146" s="12">
        <f t="shared" si="23"/>
        <v>94.136499999999998</v>
      </c>
      <c r="AD146" s="12">
        <f t="shared" si="24"/>
        <v>103</v>
      </c>
      <c r="AE146" s="12">
        <f t="shared" si="19"/>
        <v>515</v>
      </c>
      <c r="AF146" s="12">
        <f t="shared" si="20"/>
        <v>8.8635000000000002</v>
      </c>
      <c r="AG146" s="12">
        <f t="shared" si="21"/>
        <v>44.32</v>
      </c>
      <c r="AH146" s="9">
        <f t="shared" si="25"/>
        <v>8.605825242718447E-2</v>
      </c>
      <c r="AI146" s="14">
        <f>VLOOKUP(E146,'Verweis Faktor'!$A:$B,2,FALSE)</f>
        <v>1</v>
      </c>
      <c r="AJ146" s="14"/>
      <c r="AK146" s="14" t="str">
        <f>IF(AL146="Ja","Versandkosten",VLOOKUP(E146,'Verweis Belegart'!$A$2:$B$9,2,FALSE))</f>
        <v>Hardware</v>
      </c>
      <c r="AL146" s="14" t="str">
        <f t="shared" si="26"/>
        <v>Nein</v>
      </c>
      <c r="AM146" s="14" t="str">
        <f t="shared" si="22"/>
        <v>Positiv</v>
      </c>
    </row>
    <row r="147" spans="1:39" ht="17.25" customHeight="1" x14ac:dyDescent="0.35">
      <c r="A147" s="17">
        <v>14570532</v>
      </c>
      <c r="B147" s="2" t="s">
        <v>22</v>
      </c>
      <c r="C147" s="1">
        <v>2025001</v>
      </c>
      <c r="D147" s="1">
        <v>2000029</v>
      </c>
      <c r="E147" s="2" t="s">
        <v>34</v>
      </c>
      <c r="F147" s="2" t="s">
        <v>53</v>
      </c>
      <c r="G147" s="2" t="s">
        <v>66</v>
      </c>
      <c r="H147" s="2" t="s">
        <v>380</v>
      </c>
      <c r="I147" s="2" t="s">
        <v>381</v>
      </c>
      <c r="J147" s="2" t="s">
        <v>103</v>
      </c>
      <c r="K147" s="2" t="s">
        <v>83</v>
      </c>
      <c r="L147" s="2" t="s">
        <v>272</v>
      </c>
      <c r="M147" s="2" t="s">
        <v>273</v>
      </c>
      <c r="N147" s="2" t="s">
        <v>274</v>
      </c>
      <c r="O147" s="3">
        <v>4</v>
      </c>
      <c r="P147" s="3">
        <v>1065.5192</v>
      </c>
      <c r="Q147" s="3">
        <v>1125</v>
      </c>
      <c r="R147" s="3">
        <v>4500</v>
      </c>
      <c r="S147" s="3">
        <v>59.480800000000002</v>
      </c>
      <c r="T147" s="3">
        <v>237.92</v>
      </c>
      <c r="U147" s="3">
        <v>5.28</v>
      </c>
      <c r="V147" s="2" t="s">
        <v>145</v>
      </c>
      <c r="W147" s="2" t="s">
        <v>146</v>
      </c>
      <c r="X147" s="2" t="s">
        <v>125</v>
      </c>
      <c r="Y147" s="19" t="str">
        <f>VLOOKUP(G147,'Verweis Kd-Gruppe'!$A$2:$B$8,2,FALSE)</f>
        <v>EXP</v>
      </c>
      <c r="Z147" s="19" t="str">
        <f>VLOOKUP(J147,'Verweis Art-Gruppe'!$A$2:$B$15,2,FALSE)</f>
        <v>Geräte</v>
      </c>
      <c r="AA147" s="19" t="str">
        <f>VLOOKUP(W147,'Verweis Vertreter'!$A$2:$B$24,2,FALSE)</f>
        <v>Muhsin Yortanli</v>
      </c>
      <c r="AB147" s="12">
        <f t="shared" si="18"/>
        <v>4</v>
      </c>
      <c r="AC147" s="12">
        <f t="shared" si="23"/>
        <v>1065.5192</v>
      </c>
      <c r="AD147" s="12">
        <f t="shared" si="24"/>
        <v>1125</v>
      </c>
      <c r="AE147" s="12">
        <f t="shared" si="19"/>
        <v>4500</v>
      </c>
      <c r="AF147" s="12">
        <f t="shared" si="20"/>
        <v>59.480800000000002</v>
      </c>
      <c r="AG147" s="12">
        <f t="shared" si="21"/>
        <v>237.92</v>
      </c>
      <c r="AH147" s="9">
        <f t="shared" si="25"/>
        <v>5.2871111111111112E-2</v>
      </c>
      <c r="AI147" s="14">
        <f>VLOOKUP(E147,'Verweis Faktor'!$A:$B,2,FALSE)</f>
        <v>1</v>
      </c>
      <c r="AJ147" s="14"/>
      <c r="AK147" s="14" t="str">
        <f>IF(AL147="Ja","Versandkosten",VLOOKUP(E147,'Verweis Belegart'!$A$2:$B$9,2,FALSE))</f>
        <v>Hardware</v>
      </c>
      <c r="AL147" s="14" t="str">
        <f t="shared" si="26"/>
        <v>Nein</v>
      </c>
      <c r="AM147" s="14" t="str">
        <f t="shared" si="22"/>
        <v>Positiv</v>
      </c>
    </row>
    <row r="148" spans="1:39" ht="17.25" customHeight="1" x14ac:dyDescent="0.35">
      <c r="A148" s="17">
        <v>14570532</v>
      </c>
      <c r="B148" s="2" t="s">
        <v>22</v>
      </c>
      <c r="C148" s="1">
        <v>2025001</v>
      </c>
      <c r="D148" s="1">
        <v>2000029</v>
      </c>
      <c r="E148" s="2" t="s">
        <v>34</v>
      </c>
      <c r="F148" s="2" t="s">
        <v>53</v>
      </c>
      <c r="G148" s="2" t="s">
        <v>66</v>
      </c>
      <c r="H148" s="2" t="s">
        <v>380</v>
      </c>
      <c r="I148" s="2" t="s">
        <v>381</v>
      </c>
      <c r="J148" s="2" t="s">
        <v>103</v>
      </c>
      <c r="K148" s="2" t="s">
        <v>87</v>
      </c>
      <c r="L148" s="2" t="s">
        <v>395</v>
      </c>
      <c r="M148" s="2" t="s">
        <v>396</v>
      </c>
      <c r="N148" s="2" t="s">
        <v>292</v>
      </c>
      <c r="O148" s="3">
        <v>2</v>
      </c>
      <c r="P148" s="3">
        <v>937.89080000000001</v>
      </c>
      <c r="Q148" s="3">
        <v>929</v>
      </c>
      <c r="R148" s="3">
        <v>1858</v>
      </c>
      <c r="S148" s="3">
        <v>-8.8908000000000005</v>
      </c>
      <c r="T148" s="3">
        <v>-17.78</v>
      </c>
      <c r="U148" s="3">
        <v>-0.95</v>
      </c>
      <c r="V148" s="2" t="s">
        <v>145</v>
      </c>
      <c r="W148" s="2" t="s">
        <v>146</v>
      </c>
      <c r="X148" s="2" t="s">
        <v>125</v>
      </c>
      <c r="Y148" s="19" t="str">
        <f>VLOOKUP(G148,'Verweis Kd-Gruppe'!$A$2:$B$8,2,FALSE)</f>
        <v>EXP</v>
      </c>
      <c r="Z148" s="19" t="str">
        <f>VLOOKUP(J148,'Verweis Art-Gruppe'!$A$2:$B$15,2,FALSE)</f>
        <v>Geräte</v>
      </c>
      <c r="AA148" s="19" t="str">
        <f>VLOOKUP(W148,'Verweis Vertreter'!$A$2:$B$24,2,FALSE)</f>
        <v>Muhsin Yortanli</v>
      </c>
      <c r="AB148" s="12">
        <f t="shared" si="18"/>
        <v>2</v>
      </c>
      <c r="AC148" s="12">
        <f t="shared" si="23"/>
        <v>937.89080000000001</v>
      </c>
      <c r="AD148" s="12">
        <f t="shared" si="24"/>
        <v>929</v>
      </c>
      <c r="AE148" s="12">
        <f t="shared" si="19"/>
        <v>1858</v>
      </c>
      <c r="AF148" s="12">
        <f t="shared" si="20"/>
        <v>-8.8908000000000005</v>
      </c>
      <c r="AG148" s="12">
        <f t="shared" si="21"/>
        <v>-17.78</v>
      </c>
      <c r="AH148" s="9">
        <f t="shared" si="25"/>
        <v>-9.5694294940796565E-3</v>
      </c>
      <c r="AI148" s="14">
        <f>VLOOKUP(E148,'Verweis Faktor'!$A:$B,2,FALSE)</f>
        <v>1</v>
      </c>
      <c r="AJ148" s="14"/>
      <c r="AK148" s="14" t="str">
        <f>IF(AL148="Ja","Versandkosten",VLOOKUP(E148,'Verweis Belegart'!$A$2:$B$9,2,FALSE))</f>
        <v>Hardware</v>
      </c>
      <c r="AL148" s="14" t="str">
        <f t="shared" si="26"/>
        <v>Nein</v>
      </c>
      <c r="AM148" s="14" t="str">
        <f t="shared" si="22"/>
        <v>Negativ</v>
      </c>
    </row>
    <row r="149" spans="1:39" ht="17.25" customHeight="1" x14ac:dyDescent="0.35">
      <c r="A149" s="17">
        <v>14570532</v>
      </c>
      <c r="B149" s="2" t="s">
        <v>22</v>
      </c>
      <c r="C149" s="1">
        <v>2025001</v>
      </c>
      <c r="D149" s="1">
        <v>2000029</v>
      </c>
      <c r="E149" s="2" t="s">
        <v>34</v>
      </c>
      <c r="F149" s="2" t="s">
        <v>53</v>
      </c>
      <c r="G149" s="2" t="s">
        <v>66</v>
      </c>
      <c r="H149" s="2" t="s">
        <v>380</v>
      </c>
      <c r="I149" s="2" t="s">
        <v>381</v>
      </c>
      <c r="J149" s="2" t="s">
        <v>304</v>
      </c>
      <c r="K149" s="2" t="s">
        <v>91</v>
      </c>
      <c r="L149" s="2" t="s">
        <v>397</v>
      </c>
      <c r="M149" s="2" t="s">
        <v>398</v>
      </c>
      <c r="N149" s="2" t="s">
        <v>399</v>
      </c>
      <c r="O149" s="3">
        <v>20</v>
      </c>
      <c r="P149" s="3">
        <v>13.5015</v>
      </c>
      <c r="Q149" s="3">
        <v>14.5</v>
      </c>
      <c r="R149" s="3">
        <v>290</v>
      </c>
      <c r="S149" s="3">
        <v>0.99850000000000005</v>
      </c>
      <c r="T149" s="3">
        <v>19.97</v>
      </c>
      <c r="U149" s="3">
        <v>6.88</v>
      </c>
      <c r="V149" s="2" t="s">
        <v>145</v>
      </c>
      <c r="W149" s="2" t="s">
        <v>146</v>
      </c>
      <c r="X149" s="2" t="s">
        <v>125</v>
      </c>
      <c r="Y149" s="19" t="str">
        <f>VLOOKUP(G149,'Verweis Kd-Gruppe'!$A$2:$B$8,2,FALSE)</f>
        <v>EXP</v>
      </c>
      <c r="Z149" s="19" t="str">
        <f>VLOOKUP(J149,'Verweis Art-Gruppe'!$A$2:$B$15,2,FALSE)</f>
        <v>Zubehör</v>
      </c>
      <c r="AA149" s="19" t="str">
        <f>VLOOKUP(W149,'Verweis Vertreter'!$A$2:$B$24,2,FALSE)</f>
        <v>Muhsin Yortanli</v>
      </c>
      <c r="AB149" s="12">
        <f t="shared" si="18"/>
        <v>20</v>
      </c>
      <c r="AC149" s="12">
        <f t="shared" si="23"/>
        <v>13.5015</v>
      </c>
      <c r="AD149" s="12">
        <f t="shared" si="24"/>
        <v>14.5</v>
      </c>
      <c r="AE149" s="12">
        <f t="shared" si="19"/>
        <v>290</v>
      </c>
      <c r="AF149" s="12">
        <f t="shared" si="20"/>
        <v>0.99850000000000005</v>
      </c>
      <c r="AG149" s="12">
        <f t="shared" si="21"/>
        <v>19.97</v>
      </c>
      <c r="AH149" s="9">
        <f t="shared" si="25"/>
        <v>6.8862068965517234E-2</v>
      </c>
      <c r="AI149" s="14">
        <f>VLOOKUP(E149,'Verweis Faktor'!$A:$B,2,FALSE)</f>
        <v>1</v>
      </c>
      <c r="AJ149" s="14"/>
      <c r="AK149" s="14" t="str">
        <f>IF(AL149="Ja","Versandkosten",VLOOKUP(E149,'Verweis Belegart'!$A$2:$B$9,2,FALSE))</f>
        <v>Hardware</v>
      </c>
      <c r="AL149" s="14" t="str">
        <f t="shared" si="26"/>
        <v>Nein</v>
      </c>
      <c r="AM149" s="14" t="str">
        <f t="shared" si="22"/>
        <v>Positiv</v>
      </c>
    </row>
    <row r="150" spans="1:39" ht="17.25" customHeight="1" x14ac:dyDescent="0.35">
      <c r="A150" s="17">
        <v>14570532</v>
      </c>
      <c r="B150" s="2" t="s">
        <v>22</v>
      </c>
      <c r="C150" s="1">
        <v>2025001</v>
      </c>
      <c r="D150" s="1">
        <v>2000029</v>
      </c>
      <c r="E150" s="2" t="s">
        <v>34</v>
      </c>
      <c r="F150" s="2" t="s">
        <v>53</v>
      </c>
      <c r="G150" s="2" t="s">
        <v>66</v>
      </c>
      <c r="H150" s="2" t="s">
        <v>380</v>
      </c>
      <c r="I150" s="2" t="s">
        <v>381</v>
      </c>
      <c r="J150" s="2" t="s">
        <v>304</v>
      </c>
      <c r="K150" s="2" t="s">
        <v>95</v>
      </c>
      <c r="L150" s="2" t="s">
        <v>217</v>
      </c>
      <c r="M150" s="2" t="s">
        <v>218</v>
      </c>
      <c r="N150" s="2" t="s">
        <v>219</v>
      </c>
      <c r="O150" s="3">
        <v>3</v>
      </c>
      <c r="P150" s="3">
        <v>149.23050000000001</v>
      </c>
      <c r="Q150" s="3">
        <v>156</v>
      </c>
      <c r="R150" s="3">
        <v>468</v>
      </c>
      <c r="S150" s="3">
        <v>6.7694999999999999</v>
      </c>
      <c r="T150" s="3">
        <v>20.309999999999999</v>
      </c>
      <c r="U150" s="3">
        <v>4.33</v>
      </c>
      <c r="V150" s="2" t="s">
        <v>145</v>
      </c>
      <c r="W150" s="2" t="s">
        <v>146</v>
      </c>
      <c r="X150" s="2" t="s">
        <v>125</v>
      </c>
      <c r="Y150" s="19" t="str">
        <f>VLOOKUP(G150,'Verweis Kd-Gruppe'!$A$2:$B$8,2,FALSE)</f>
        <v>EXP</v>
      </c>
      <c r="Z150" s="19" t="str">
        <f>VLOOKUP(J150,'Verweis Art-Gruppe'!$A$2:$B$15,2,FALSE)</f>
        <v>Zubehör</v>
      </c>
      <c r="AA150" s="19" t="str">
        <f>VLOOKUP(W150,'Verweis Vertreter'!$A$2:$B$24,2,FALSE)</f>
        <v>Muhsin Yortanli</v>
      </c>
      <c r="AB150" s="12">
        <f t="shared" si="18"/>
        <v>3</v>
      </c>
      <c r="AC150" s="12">
        <f t="shared" si="23"/>
        <v>149.23050000000001</v>
      </c>
      <c r="AD150" s="12">
        <f t="shared" si="24"/>
        <v>156</v>
      </c>
      <c r="AE150" s="12">
        <f t="shared" si="19"/>
        <v>468</v>
      </c>
      <c r="AF150" s="12">
        <f t="shared" si="20"/>
        <v>6.7694999999999999</v>
      </c>
      <c r="AG150" s="12">
        <f t="shared" si="21"/>
        <v>20.309999999999999</v>
      </c>
      <c r="AH150" s="9">
        <f t="shared" si="25"/>
        <v>4.3397435897435895E-2</v>
      </c>
      <c r="AI150" s="14">
        <f>VLOOKUP(E150,'Verweis Faktor'!$A:$B,2,FALSE)</f>
        <v>1</v>
      </c>
      <c r="AJ150" s="14"/>
      <c r="AK150" s="14" t="str">
        <f>IF(AL150="Ja","Versandkosten",VLOOKUP(E150,'Verweis Belegart'!$A$2:$B$9,2,FALSE))</f>
        <v>Hardware</v>
      </c>
      <c r="AL150" s="14" t="str">
        <f t="shared" si="26"/>
        <v>Nein</v>
      </c>
      <c r="AM150" s="14" t="str">
        <f t="shared" si="22"/>
        <v>Positiv</v>
      </c>
    </row>
    <row r="151" spans="1:39" ht="17.25" customHeight="1" x14ac:dyDescent="0.35">
      <c r="A151" s="17">
        <v>14571529</v>
      </c>
      <c r="B151" s="2" t="s">
        <v>22</v>
      </c>
      <c r="C151" s="1">
        <v>2025001</v>
      </c>
      <c r="D151" s="1">
        <v>2000030</v>
      </c>
      <c r="E151" s="2" t="s">
        <v>34</v>
      </c>
      <c r="F151" s="2" t="s">
        <v>142</v>
      </c>
      <c r="G151" s="2" t="s">
        <v>36</v>
      </c>
      <c r="H151" s="2" t="s">
        <v>400</v>
      </c>
      <c r="I151" s="2" t="s">
        <v>401</v>
      </c>
      <c r="J151" s="2" t="s">
        <v>103</v>
      </c>
      <c r="K151" s="2" t="s">
        <v>28</v>
      </c>
      <c r="L151" s="2" t="s">
        <v>56</v>
      </c>
      <c r="M151" s="2" t="s">
        <v>57</v>
      </c>
      <c r="N151" s="2" t="s">
        <v>58</v>
      </c>
      <c r="O151" s="3">
        <v>10</v>
      </c>
      <c r="P151" s="3">
        <v>605</v>
      </c>
      <c r="Q151" s="3">
        <v>646.39</v>
      </c>
      <c r="R151" s="3">
        <v>6463.9</v>
      </c>
      <c r="S151" s="3">
        <v>41.39</v>
      </c>
      <c r="T151" s="3">
        <v>413.9</v>
      </c>
      <c r="U151" s="3">
        <v>6.4</v>
      </c>
      <c r="V151" s="2" t="s">
        <v>235</v>
      </c>
      <c r="W151" s="2" t="s">
        <v>236</v>
      </c>
      <c r="X151" s="2"/>
      <c r="Y151" s="19" t="str">
        <f>VLOOKUP(G151,'Verweis Kd-Gruppe'!$A$2:$B$8,2,FALSE)</f>
        <v>GRK</v>
      </c>
      <c r="Z151" s="19" t="str">
        <f>VLOOKUP(J151,'Verweis Art-Gruppe'!$A$2:$B$15,2,FALSE)</f>
        <v>Geräte</v>
      </c>
      <c r="AA151" s="19" t="str">
        <f>VLOOKUP(W151,'Verweis Vertreter'!$A$2:$B$24,2,FALSE)</f>
        <v>Patrick Verfürth</v>
      </c>
      <c r="AB151" s="12">
        <f t="shared" si="18"/>
        <v>10</v>
      </c>
      <c r="AC151" s="12">
        <f t="shared" si="23"/>
        <v>605</v>
      </c>
      <c r="AD151" s="12">
        <f t="shared" si="24"/>
        <v>646.39</v>
      </c>
      <c r="AE151" s="12">
        <f t="shared" si="19"/>
        <v>6463.9</v>
      </c>
      <c r="AF151" s="12">
        <f t="shared" si="20"/>
        <v>41.39</v>
      </c>
      <c r="AG151" s="12">
        <f t="shared" si="21"/>
        <v>413.9</v>
      </c>
      <c r="AH151" s="9">
        <f t="shared" si="25"/>
        <v>6.4032550008508798E-2</v>
      </c>
      <c r="AI151" s="14">
        <f>VLOOKUP(E151,'Verweis Faktor'!$A:$B,2,FALSE)</f>
        <v>1</v>
      </c>
      <c r="AJ151" s="14"/>
      <c r="AK151" s="14" t="str">
        <f>IF(AL151="Ja","Versandkosten",VLOOKUP(E151,'Verweis Belegart'!$A$2:$B$9,2,FALSE))</f>
        <v>Hardware</v>
      </c>
      <c r="AL151" s="14" t="str">
        <f t="shared" si="26"/>
        <v>Nein</v>
      </c>
      <c r="AM151" s="14" t="str">
        <f t="shared" si="22"/>
        <v>Positiv</v>
      </c>
    </row>
    <row r="152" spans="1:39" ht="17.25" customHeight="1" x14ac:dyDescent="0.35">
      <c r="A152" s="17">
        <v>14571529</v>
      </c>
      <c r="B152" s="2" t="s">
        <v>22</v>
      </c>
      <c r="C152" s="1">
        <v>2025001</v>
      </c>
      <c r="D152" s="1">
        <v>2000030</v>
      </c>
      <c r="E152" s="2" t="s">
        <v>34</v>
      </c>
      <c r="F152" s="2" t="s">
        <v>142</v>
      </c>
      <c r="G152" s="2" t="s">
        <v>36</v>
      </c>
      <c r="H152" s="2" t="s">
        <v>400</v>
      </c>
      <c r="I152" s="2" t="s">
        <v>401</v>
      </c>
      <c r="J152" s="2" t="s">
        <v>103</v>
      </c>
      <c r="K152" s="2" t="s">
        <v>45</v>
      </c>
      <c r="L152" s="2" t="s">
        <v>402</v>
      </c>
      <c r="M152" s="2" t="s">
        <v>403</v>
      </c>
      <c r="N152" s="2" t="s">
        <v>404</v>
      </c>
      <c r="O152" s="3">
        <v>10</v>
      </c>
      <c r="P152" s="3">
        <v>234.17060000000001</v>
      </c>
      <c r="Q152" s="3">
        <v>256.7</v>
      </c>
      <c r="R152" s="3">
        <v>2567</v>
      </c>
      <c r="S152" s="3">
        <v>22.529399999999999</v>
      </c>
      <c r="T152" s="3">
        <v>225.29</v>
      </c>
      <c r="U152" s="3">
        <v>8.77</v>
      </c>
      <c r="V152" s="2" t="s">
        <v>235</v>
      </c>
      <c r="W152" s="2" t="s">
        <v>236</v>
      </c>
      <c r="X152" s="2"/>
      <c r="Y152" s="19" t="str">
        <f>VLOOKUP(G152,'Verweis Kd-Gruppe'!$A$2:$B$8,2,FALSE)</f>
        <v>GRK</v>
      </c>
      <c r="Z152" s="19" t="str">
        <f>VLOOKUP(J152,'Verweis Art-Gruppe'!$A$2:$B$15,2,FALSE)</f>
        <v>Geräte</v>
      </c>
      <c r="AA152" s="19" t="str">
        <f>VLOOKUP(W152,'Verweis Vertreter'!$A$2:$B$24,2,FALSE)</f>
        <v>Patrick Verfürth</v>
      </c>
      <c r="AB152" s="12">
        <f t="shared" si="18"/>
        <v>10</v>
      </c>
      <c r="AC152" s="12">
        <f t="shared" si="23"/>
        <v>234.17060000000001</v>
      </c>
      <c r="AD152" s="12">
        <f t="shared" si="24"/>
        <v>256.7</v>
      </c>
      <c r="AE152" s="12">
        <f t="shared" si="19"/>
        <v>2567</v>
      </c>
      <c r="AF152" s="12">
        <f t="shared" si="20"/>
        <v>22.529399999999999</v>
      </c>
      <c r="AG152" s="12">
        <f t="shared" si="21"/>
        <v>225.29</v>
      </c>
      <c r="AH152" s="9">
        <f t="shared" si="25"/>
        <v>8.7763926762758085E-2</v>
      </c>
      <c r="AI152" s="14">
        <f>VLOOKUP(E152,'Verweis Faktor'!$A:$B,2,FALSE)</f>
        <v>1</v>
      </c>
      <c r="AJ152" s="14"/>
      <c r="AK152" s="14" t="str">
        <f>IF(AL152="Ja","Versandkosten",VLOOKUP(E152,'Verweis Belegart'!$A$2:$B$9,2,FALSE))</f>
        <v>Hardware</v>
      </c>
      <c r="AL152" s="14" t="str">
        <f t="shared" si="26"/>
        <v>Nein</v>
      </c>
      <c r="AM152" s="14" t="str">
        <f t="shared" si="22"/>
        <v>Positiv</v>
      </c>
    </row>
    <row r="153" spans="1:39" ht="17.25" customHeight="1" x14ac:dyDescent="0.35">
      <c r="A153" s="17">
        <v>14571529</v>
      </c>
      <c r="B153" s="2" t="s">
        <v>22</v>
      </c>
      <c r="C153" s="1">
        <v>2025001</v>
      </c>
      <c r="D153" s="1">
        <v>2000030</v>
      </c>
      <c r="E153" s="2" t="s">
        <v>34</v>
      </c>
      <c r="F153" s="2" t="s">
        <v>142</v>
      </c>
      <c r="G153" s="2" t="s">
        <v>36</v>
      </c>
      <c r="H153" s="2" t="s">
        <v>400</v>
      </c>
      <c r="I153" s="2" t="s">
        <v>401</v>
      </c>
      <c r="J153" s="2" t="s">
        <v>304</v>
      </c>
      <c r="K153" s="2" t="s">
        <v>49</v>
      </c>
      <c r="L153" s="2" t="s">
        <v>405</v>
      </c>
      <c r="M153" s="2" t="s">
        <v>406</v>
      </c>
      <c r="N153" s="2" t="s">
        <v>407</v>
      </c>
      <c r="O153" s="3">
        <v>30</v>
      </c>
      <c r="P153" s="3">
        <v>22.1</v>
      </c>
      <c r="Q153" s="3">
        <v>25.25</v>
      </c>
      <c r="R153" s="3">
        <v>757.5</v>
      </c>
      <c r="S153" s="3">
        <v>3.15</v>
      </c>
      <c r="T153" s="3">
        <v>94.5</v>
      </c>
      <c r="U153" s="3">
        <v>12.47</v>
      </c>
      <c r="V153" s="2" t="s">
        <v>235</v>
      </c>
      <c r="W153" s="2" t="s">
        <v>236</v>
      </c>
      <c r="X153" s="2"/>
      <c r="Y153" s="19" t="str">
        <f>VLOOKUP(G153,'Verweis Kd-Gruppe'!$A$2:$B$8,2,FALSE)</f>
        <v>GRK</v>
      </c>
      <c r="Z153" s="19" t="str">
        <f>VLOOKUP(J153,'Verweis Art-Gruppe'!$A$2:$B$15,2,FALSE)</f>
        <v>Zubehör</v>
      </c>
      <c r="AA153" s="19" t="str">
        <f>VLOOKUP(W153,'Verweis Vertreter'!$A$2:$B$24,2,FALSE)</f>
        <v>Patrick Verfürth</v>
      </c>
      <c r="AB153" s="12">
        <f t="shared" si="18"/>
        <v>30</v>
      </c>
      <c r="AC153" s="12">
        <f t="shared" si="23"/>
        <v>22.1</v>
      </c>
      <c r="AD153" s="12">
        <f t="shared" si="24"/>
        <v>25.25</v>
      </c>
      <c r="AE153" s="12">
        <f t="shared" si="19"/>
        <v>757.5</v>
      </c>
      <c r="AF153" s="12">
        <f t="shared" si="20"/>
        <v>3.15</v>
      </c>
      <c r="AG153" s="12">
        <f t="shared" si="21"/>
        <v>94.5</v>
      </c>
      <c r="AH153" s="9">
        <f t="shared" si="25"/>
        <v>0.12475247524752475</v>
      </c>
      <c r="AI153" s="14">
        <f>VLOOKUP(E153,'Verweis Faktor'!$A:$B,2,FALSE)</f>
        <v>1</v>
      </c>
      <c r="AJ153" s="14"/>
      <c r="AK153" s="14" t="str">
        <f>IF(AL153="Ja","Versandkosten",VLOOKUP(E153,'Verweis Belegart'!$A$2:$B$9,2,FALSE))</f>
        <v>Hardware</v>
      </c>
      <c r="AL153" s="14" t="str">
        <f t="shared" si="26"/>
        <v>Nein</v>
      </c>
      <c r="AM153" s="14" t="str">
        <f t="shared" si="22"/>
        <v>Positiv</v>
      </c>
    </row>
    <row r="154" spans="1:39" ht="17.25" customHeight="1" x14ac:dyDescent="0.35">
      <c r="A154" s="17">
        <v>14570465</v>
      </c>
      <c r="B154" s="2" t="s">
        <v>22</v>
      </c>
      <c r="C154" s="1">
        <v>2025001</v>
      </c>
      <c r="D154" s="1">
        <v>2000031</v>
      </c>
      <c r="E154" s="2" t="s">
        <v>34</v>
      </c>
      <c r="F154" s="2" t="s">
        <v>142</v>
      </c>
      <c r="G154" s="2" t="s">
        <v>25</v>
      </c>
      <c r="H154" s="2" t="s">
        <v>408</v>
      </c>
      <c r="I154" s="2" t="s">
        <v>409</v>
      </c>
      <c r="J154" s="2" t="s">
        <v>103</v>
      </c>
      <c r="K154" s="2" t="s">
        <v>28</v>
      </c>
      <c r="L154" s="2" t="s">
        <v>410</v>
      </c>
      <c r="M154" s="2" t="s">
        <v>411</v>
      </c>
      <c r="N154" s="2" t="s">
        <v>412</v>
      </c>
      <c r="O154" s="3">
        <v>1</v>
      </c>
      <c r="P154" s="3">
        <v>218.53059999999999</v>
      </c>
      <c r="Q154" s="3">
        <v>245</v>
      </c>
      <c r="R154" s="3">
        <v>245</v>
      </c>
      <c r="S154" s="3">
        <v>26.4694</v>
      </c>
      <c r="T154" s="3">
        <v>26.47</v>
      </c>
      <c r="U154" s="3">
        <v>10.8</v>
      </c>
      <c r="V154" s="2" t="s">
        <v>413</v>
      </c>
      <c r="W154" s="2" t="s">
        <v>414</v>
      </c>
      <c r="X154" s="2" t="s">
        <v>125</v>
      </c>
      <c r="Y154" s="19" t="str">
        <f>VLOOKUP(G154,'Verweis Kd-Gruppe'!$A$2:$B$8,2,FALSE)</f>
        <v>FHK</v>
      </c>
      <c r="Z154" s="19" t="str">
        <f>VLOOKUP(J154,'Verweis Art-Gruppe'!$A$2:$B$15,2,FALSE)</f>
        <v>Geräte</v>
      </c>
      <c r="AA154" s="19" t="str">
        <f>VLOOKUP(W154,'Verweis Vertreter'!$A$2:$B$24,2,FALSE)</f>
        <v>Zentrale</v>
      </c>
      <c r="AB154" s="12">
        <f t="shared" si="18"/>
        <v>1</v>
      </c>
      <c r="AC154" s="12">
        <f t="shared" si="23"/>
        <v>218.53059999999999</v>
      </c>
      <c r="AD154" s="12">
        <f t="shared" si="24"/>
        <v>245</v>
      </c>
      <c r="AE154" s="12">
        <f t="shared" si="19"/>
        <v>245</v>
      </c>
      <c r="AF154" s="12">
        <f t="shared" si="20"/>
        <v>26.4694</v>
      </c>
      <c r="AG154" s="12">
        <f t="shared" si="21"/>
        <v>26.47</v>
      </c>
      <c r="AH154" s="9">
        <f t="shared" si="25"/>
        <v>0.10804081632653061</v>
      </c>
      <c r="AI154" s="14">
        <f>VLOOKUP(E154,'Verweis Faktor'!$A:$B,2,FALSE)</f>
        <v>1</v>
      </c>
      <c r="AJ154" s="14"/>
      <c r="AK154" s="14" t="str">
        <f>IF(AL154="Ja","Versandkosten",VLOOKUP(E154,'Verweis Belegart'!$A$2:$B$9,2,FALSE))</f>
        <v>Hardware</v>
      </c>
      <c r="AL154" s="14" t="str">
        <f t="shared" si="26"/>
        <v>Nein</v>
      </c>
      <c r="AM154" s="14" t="str">
        <f t="shared" si="22"/>
        <v>Positiv</v>
      </c>
    </row>
    <row r="155" spans="1:39" ht="17.25" customHeight="1" x14ac:dyDescent="0.35">
      <c r="A155" s="17">
        <v>14571525</v>
      </c>
      <c r="B155" s="2" t="s">
        <v>22</v>
      </c>
      <c r="C155" s="1">
        <v>2025001</v>
      </c>
      <c r="D155" s="1">
        <v>2000032</v>
      </c>
      <c r="E155" s="2" t="s">
        <v>34</v>
      </c>
      <c r="F155" s="2" t="s">
        <v>182</v>
      </c>
      <c r="G155" s="2" t="s">
        <v>36</v>
      </c>
      <c r="H155" s="2" t="s">
        <v>245</v>
      </c>
      <c r="I155" s="2" t="s">
        <v>246</v>
      </c>
      <c r="J155" s="2" t="s">
        <v>103</v>
      </c>
      <c r="K155" s="2" t="s">
        <v>28</v>
      </c>
      <c r="L155" s="2" t="s">
        <v>415</v>
      </c>
      <c r="M155" s="2" t="s">
        <v>416</v>
      </c>
      <c r="N155" s="2" t="s">
        <v>207</v>
      </c>
      <c r="O155" s="3">
        <v>60</v>
      </c>
      <c r="P155" s="3">
        <v>116.874</v>
      </c>
      <c r="Q155" s="3">
        <v>129</v>
      </c>
      <c r="R155" s="3">
        <v>7740</v>
      </c>
      <c r="S155" s="3">
        <v>12.125999999999999</v>
      </c>
      <c r="T155" s="3">
        <v>727.56</v>
      </c>
      <c r="U155" s="3">
        <v>9.4</v>
      </c>
      <c r="V155" s="2" t="s">
        <v>42</v>
      </c>
      <c r="W155" s="2" t="s">
        <v>43</v>
      </c>
      <c r="X155" s="2" t="s">
        <v>33</v>
      </c>
      <c r="Y155" s="19" t="str">
        <f>VLOOKUP(G155,'Verweis Kd-Gruppe'!$A$2:$B$8,2,FALSE)</f>
        <v>GRK</v>
      </c>
      <c r="Z155" s="19" t="str">
        <f>VLOOKUP(J155,'Verweis Art-Gruppe'!$A$2:$B$15,2,FALSE)</f>
        <v>Geräte</v>
      </c>
      <c r="AA155" s="19" t="str">
        <f>VLOOKUP(W155,'Verweis Vertreter'!$A$2:$B$24,2,FALSE)</f>
        <v>Sebastian Faber</v>
      </c>
      <c r="AB155" s="12">
        <f t="shared" si="18"/>
        <v>60</v>
      </c>
      <c r="AC155" s="12">
        <f t="shared" si="23"/>
        <v>116.874</v>
      </c>
      <c r="AD155" s="12">
        <f t="shared" si="24"/>
        <v>129</v>
      </c>
      <c r="AE155" s="12">
        <f t="shared" si="19"/>
        <v>7740</v>
      </c>
      <c r="AF155" s="12">
        <f t="shared" si="20"/>
        <v>12.125999999999999</v>
      </c>
      <c r="AG155" s="12">
        <f t="shared" si="21"/>
        <v>727.56</v>
      </c>
      <c r="AH155" s="9">
        <f t="shared" si="25"/>
        <v>9.3999999999999986E-2</v>
      </c>
      <c r="AI155" s="14">
        <f>VLOOKUP(E155,'Verweis Faktor'!$A:$B,2,FALSE)</f>
        <v>1</v>
      </c>
      <c r="AJ155" s="14"/>
      <c r="AK155" s="14" t="str">
        <f>IF(AL155="Ja","Versandkosten",VLOOKUP(E155,'Verweis Belegart'!$A$2:$B$9,2,FALSE))</f>
        <v>Hardware</v>
      </c>
      <c r="AL155" s="14" t="str">
        <f t="shared" si="26"/>
        <v>Nein</v>
      </c>
      <c r="AM155" s="14" t="str">
        <f t="shared" si="22"/>
        <v>Positiv</v>
      </c>
    </row>
    <row r="156" spans="1:39" ht="17.25" customHeight="1" x14ac:dyDescent="0.35">
      <c r="A156" s="17">
        <v>14570831</v>
      </c>
      <c r="B156" s="2" t="s">
        <v>22</v>
      </c>
      <c r="C156" s="1">
        <v>2025001</v>
      </c>
      <c r="D156" s="1">
        <v>2000033</v>
      </c>
      <c r="E156" s="2" t="s">
        <v>34</v>
      </c>
      <c r="F156" s="2" t="s">
        <v>142</v>
      </c>
      <c r="G156" s="2" t="s">
        <v>36</v>
      </c>
      <c r="H156" s="2" t="s">
        <v>417</v>
      </c>
      <c r="I156" s="2" t="s">
        <v>418</v>
      </c>
      <c r="J156" s="2" t="s">
        <v>2791</v>
      </c>
      <c r="K156" s="2" t="s">
        <v>28</v>
      </c>
      <c r="L156" s="2" t="s">
        <v>249</v>
      </c>
      <c r="M156" s="2" t="s">
        <v>250</v>
      </c>
      <c r="N156" s="2" t="s">
        <v>122</v>
      </c>
      <c r="O156" s="3">
        <v>1</v>
      </c>
      <c r="P156" s="3">
        <v>0</v>
      </c>
      <c r="Q156" s="3">
        <v>4.9000000000000004</v>
      </c>
      <c r="R156" s="3">
        <v>4.9000000000000004</v>
      </c>
      <c r="S156" s="3">
        <v>4.9000000000000004</v>
      </c>
      <c r="T156" s="3">
        <v>4.9000000000000004</v>
      </c>
      <c r="U156" s="3"/>
      <c r="V156" s="2" t="s">
        <v>235</v>
      </c>
      <c r="W156" s="2" t="s">
        <v>236</v>
      </c>
      <c r="X156" s="2" t="s">
        <v>419</v>
      </c>
      <c r="Y156" s="19" t="str">
        <f>VLOOKUP(G156,'Verweis Kd-Gruppe'!$A$2:$B$8,2,FALSE)</f>
        <v>GRK</v>
      </c>
      <c r="Z156" s="19" t="str">
        <f>VLOOKUP(J156,'Verweis Art-Gruppe'!$A$2:$B$15,2,FALSE)</f>
        <v>Sonstige</v>
      </c>
      <c r="AA156" s="19" t="str">
        <f>VLOOKUP(W156,'Verweis Vertreter'!$A$2:$B$24,2,FALSE)</f>
        <v>Patrick Verfürth</v>
      </c>
      <c r="AB156" s="12">
        <f t="shared" si="18"/>
        <v>1</v>
      </c>
      <c r="AC156" s="12">
        <f t="shared" si="23"/>
        <v>0</v>
      </c>
      <c r="AD156" s="12">
        <f t="shared" si="24"/>
        <v>4.9000000000000004</v>
      </c>
      <c r="AE156" s="12">
        <f t="shared" si="19"/>
        <v>4.9000000000000004</v>
      </c>
      <c r="AF156" s="12">
        <f t="shared" si="20"/>
        <v>4.9000000000000004</v>
      </c>
      <c r="AG156" s="12">
        <f t="shared" si="21"/>
        <v>4.9000000000000004</v>
      </c>
      <c r="AH156" s="9">
        <f t="shared" si="25"/>
        <v>1</v>
      </c>
      <c r="AI156" s="14">
        <f>VLOOKUP(E156,'Verweis Faktor'!$A:$B,2,FALSE)</f>
        <v>1</v>
      </c>
      <c r="AJ156" s="14"/>
      <c r="AK156" s="14" t="str">
        <f>IF(AL156="Ja","Versandkosten",VLOOKUP(E156,'Verweis Belegart'!$A$2:$B$9,2,FALSE))</f>
        <v>Versandkosten</v>
      </c>
      <c r="AL156" s="14" t="str">
        <f t="shared" si="26"/>
        <v>Ja</v>
      </c>
      <c r="AM156" s="14" t="str">
        <f t="shared" si="22"/>
        <v>Positiv</v>
      </c>
    </row>
    <row r="157" spans="1:39" ht="17.25" customHeight="1" x14ac:dyDescent="0.35">
      <c r="A157" s="17">
        <v>14570831</v>
      </c>
      <c r="B157" s="2" t="s">
        <v>22</v>
      </c>
      <c r="C157" s="1">
        <v>2025001</v>
      </c>
      <c r="D157" s="1">
        <v>2000033</v>
      </c>
      <c r="E157" s="2" t="s">
        <v>34</v>
      </c>
      <c r="F157" s="2" t="s">
        <v>142</v>
      </c>
      <c r="G157" s="2" t="s">
        <v>36</v>
      </c>
      <c r="H157" s="2" t="s">
        <v>417</v>
      </c>
      <c r="I157" s="2" t="s">
        <v>418</v>
      </c>
      <c r="J157" s="2" t="s">
        <v>304</v>
      </c>
      <c r="K157" s="2" t="s">
        <v>45</v>
      </c>
      <c r="L157" s="2" t="s">
        <v>80</v>
      </c>
      <c r="M157" s="2" t="s">
        <v>81</v>
      </c>
      <c r="N157" s="2" t="s">
        <v>82</v>
      </c>
      <c r="O157" s="3">
        <v>1</v>
      </c>
      <c r="P157" s="3">
        <v>135</v>
      </c>
      <c r="Q157" s="3">
        <v>153</v>
      </c>
      <c r="R157" s="3">
        <v>153</v>
      </c>
      <c r="S157" s="3">
        <v>18</v>
      </c>
      <c r="T157" s="3">
        <v>18</v>
      </c>
      <c r="U157" s="3">
        <v>11.76</v>
      </c>
      <c r="V157" s="2" t="s">
        <v>235</v>
      </c>
      <c r="W157" s="2" t="s">
        <v>236</v>
      </c>
      <c r="X157" s="2" t="s">
        <v>419</v>
      </c>
      <c r="Y157" s="19" t="str">
        <f>VLOOKUP(G157,'Verweis Kd-Gruppe'!$A$2:$B$8,2,FALSE)</f>
        <v>GRK</v>
      </c>
      <c r="Z157" s="19" t="str">
        <f>VLOOKUP(J157,'Verweis Art-Gruppe'!$A$2:$B$15,2,FALSE)</f>
        <v>Zubehör</v>
      </c>
      <c r="AA157" s="19" t="str">
        <f>VLOOKUP(W157,'Verweis Vertreter'!$A$2:$B$24,2,FALSE)</f>
        <v>Patrick Verfürth</v>
      </c>
      <c r="AB157" s="12">
        <f t="shared" si="18"/>
        <v>1</v>
      </c>
      <c r="AC157" s="12">
        <f t="shared" si="23"/>
        <v>135</v>
      </c>
      <c r="AD157" s="12">
        <f t="shared" si="24"/>
        <v>153</v>
      </c>
      <c r="AE157" s="12">
        <f t="shared" si="19"/>
        <v>153</v>
      </c>
      <c r="AF157" s="12">
        <f t="shared" si="20"/>
        <v>18</v>
      </c>
      <c r="AG157" s="12">
        <f t="shared" si="21"/>
        <v>18</v>
      </c>
      <c r="AH157" s="9">
        <f t="shared" si="25"/>
        <v>0.11764705882352941</v>
      </c>
      <c r="AI157" s="14">
        <f>VLOOKUP(E157,'Verweis Faktor'!$A:$B,2,FALSE)</f>
        <v>1</v>
      </c>
      <c r="AJ157" s="14"/>
      <c r="AK157" s="14" t="str">
        <f>IF(AL157="Ja","Versandkosten",VLOOKUP(E157,'Verweis Belegart'!$A$2:$B$9,2,FALSE))</f>
        <v>Hardware</v>
      </c>
      <c r="AL157" s="14" t="str">
        <f t="shared" si="26"/>
        <v>Nein</v>
      </c>
      <c r="AM157" s="14" t="str">
        <f t="shared" si="22"/>
        <v>Positiv</v>
      </c>
    </row>
    <row r="158" spans="1:39" ht="17.25" customHeight="1" x14ac:dyDescent="0.35">
      <c r="A158" s="17">
        <v>14571011</v>
      </c>
      <c r="B158" s="2" t="s">
        <v>22</v>
      </c>
      <c r="C158" s="1">
        <v>2025001</v>
      </c>
      <c r="D158" s="1">
        <v>2000034</v>
      </c>
      <c r="E158" s="2" t="s">
        <v>34</v>
      </c>
      <c r="F158" s="2" t="s">
        <v>142</v>
      </c>
      <c r="G158" s="2" t="s">
        <v>36</v>
      </c>
      <c r="H158" s="2" t="s">
        <v>417</v>
      </c>
      <c r="I158" s="2" t="s">
        <v>418</v>
      </c>
      <c r="J158" s="2" t="s">
        <v>2791</v>
      </c>
      <c r="K158" s="2" t="s">
        <v>28</v>
      </c>
      <c r="L158" s="2" t="s">
        <v>249</v>
      </c>
      <c r="M158" s="2" t="s">
        <v>250</v>
      </c>
      <c r="N158" s="2" t="s">
        <v>122</v>
      </c>
      <c r="O158" s="3">
        <v>1</v>
      </c>
      <c r="P158" s="3">
        <v>0</v>
      </c>
      <c r="Q158" s="3">
        <v>4.9000000000000004</v>
      </c>
      <c r="R158" s="3">
        <v>4.9000000000000004</v>
      </c>
      <c r="S158" s="3">
        <v>4.9000000000000004</v>
      </c>
      <c r="T158" s="3">
        <v>4.9000000000000004</v>
      </c>
      <c r="U158" s="3"/>
      <c r="V158" s="2" t="s">
        <v>235</v>
      </c>
      <c r="W158" s="2" t="s">
        <v>236</v>
      </c>
      <c r="X158" s="2" t="s">
        <v>419</v>
      </c>
      <c r="Y158" s="19" t="str">
        <f>VLOOKUP(G158,'Verweis Kd-Gruppe'!$A$2:$B$8,2,FALSE)</f>
        <v>GRK</v>
      </c>
      <c r="Z158" s="19" t="str">
        <f>VLOOKUP(J158,'Verweis Art-Gruppe'!$A$2:$B$15,2,FALSE)</f>
        <v>Sonstige</v>
      </c>
      <c r="AA158" s="19" t="str">
        <f>VLOOKUP(W158,'Verweis Vertreter'!$A$2:$B$24,2,FALSE)</f>
        <v>Patrick Verfürth</v>
      </c>
      <c r="AB158" s="12">
        <f t="shared" si="18"/>
        <v>1</v>
      </c>
      <c r="AC158" s="12">
        <f t="shared" si="23"/>
        <v>0</v>
      </c>
      <c r="AD158" s="12">
        <f t="shared" si="24"/>
        <v>4.9000000000000004</v>
      </c>
      <c r="AE158" s="12">
        <f t="shared" si="19"/>
        <v>4.9000000000000004</v>
      </c>
      <c r="AF158" s="12">
        <f t="shared" si="20"/>
        <v>4.9000000000000004</v>
      </c>
      <c r="AG158" s="12">
        <f t="shared" si="21"/>
        <v>4.9000000000000004</v>
      </c>
      <c r="AH158" s="9">
        <f t="shared" si="25"/>
        <v>1</v>
      </c>
      <c r="AI158" s="14">
        <f>VLOOKUP(E158,'Verweis Faktor'!$A:$B,2,FALSE)</f>
        <v>1</v>
      </c>
      <c r="AJ158" s="14"/>
      <c r="AK158" s="14" t="str">
        <f>IF(AL158="Ja","Versandkosten",VLOOKUP(E158,'Verweis Belegart'!$A$2:$B$9,2,FALSE))</f>
        <v>Versandkosten</v>
      </c>
      <c r="AL158" s="14" t="str">
        <f t="shared" si="26"/>
        <v>Ja</v>
      </c>
      <c r="AM158" s="14" t="str">
        <f t="shared" si="22"/>
        <v>Positiv</v>
      </c>
    </row>
    <row r="159" spans="1:39" ht="17.25" customHeight="1" x14ac:dyDescent="0.35">
      <c r="A159" s="17">
        <v>14571011</v>
      </c>
      <c r="B159" s="2" t="s">
        <v>22</v>
      </c>
      <c r="C159" s="1">
        <v>2025001</v>
      </c>
      <c r="D159" s="1">
        <v>2000034</v>
      </c>
      <c r="E159" s="2" t="s">
        <v>34</v>
      </c>
      <c r="F159" s="2" t="s">
        <v>142</v>
      </c>
      <c r="G159" s="2" t="s">
        <v>36</v>
      </c>
      <c r="H159" s="2" t="s">
        <v>417</v>
      </c>
      <c r="I159" s="2" t="s">
        <v>418</v>
      </c>
      <c r="J159" s="2" t="s">
        <v>304</v>
      </c>
      <c r="K159" s="2" t="s">
        <v>45</v>
      </c>
      <c r="L159" s="2" t="s">
        <v>420</v>
      </c>
      <c r="M159" s="2" t="s">
        <v>421</v>
      </c>
      <c r="N159" s="2" t="s">
        <v>422</v>
      </c>
      <c r="O159" s="3">
        <v>1</v>
      </c>
      <c r="P159" s="3">
        <v>170</v>
      </c>
      <c r="Q159" s="3">
        <v>210</v>
      </c>
      <c r="R159" s="3">
        <v>210</v>
      </c>
      <c r="S159" s="3">
        <v>40</v>
      </c>
      <c r="T159" s="3">
        <v>40</v>
      </c>
      <c r="U159" s="3">
        <v>19.04</v>
      </c>
      <c r="V159" s="2" t="s">
        <v>235</v>
      </c>
      <c r="W159" s="2" t="s">
        <v>236</v>
      </c>
      <c r="X159" s="2" t="s">
        <v>419</v>
      </c>
      <c r="Y159" s="19" t="str">
        <f>VLOOKUP(G159,'Verweis Kd-Gruppe'!$A$2:$B$8,2,FALSE)</f>
        <v>GRK</v>
      </c>
      <c r="Z159" s="19" t="str">
        <f>VLOOKUP(J159,'Verweis Art-Gruppe'!$A$2:$B$15,2,FALSE)</f>
        <v>Zubehör</v>
      </c>
      <c r="AA159" s="19" t="str">
        <f>VLOOKUP(W159,'Verweis Vertreter'!$A$2:$B$24,2,FALSE)</f>
        <v>Patrick Verfürth</v>
      </c>
      <c r="AB159" s="12">
        <f t="shared" si="18"/>
        <v>1</v>
      </c>
      <c r="AC159" s="12">
        <f t="shared" si="23"/>
        <v>170</v>
      </c>
      <c r="AD159" s="12">
        <f t="shared" si="24"/>
        <v>210</v>
      </c>
      <c r="AE159" s="12">
        <f t="shared" si="19"/>
        <v>210</v>
      </c>
      <c r="AF159" s="12">
        <f t="shared" si="20"/>
        <v>40</v>
      </c>
      <c r="AG159" s="12">
        <f t="shared" si="21"/>
        <v>40</v>
      </c>
      <c r="AH159" s="9">
        <f t="shared" si="25"/>
        <v>0.19047619047619047</v>
      </c>
      <c r="AI159" s="14">
        <f>VLOOKUP(E159,'Verweis Faktor'!$A:$B,2,FALSE)</f>
        <v>1</v>
      </c>
      <c r="AJ159" s="14"/>
      <c r="AK159" s="14" t="str">
        <f>IF(AL159="Ja","Versandkosten",VLOOKUP(E159,'Verweis Belegart'!$A$2:$B$9,2,FALSE))</f>
        <v>Hardware</v>
      </c>
      <c r="AL159" s="14" t="str">
        <f t="shared" si="26"/>
        <v>Nein</v>
      </c>
      <c r="AM159" s="14" t="str">
        <f t="shared" si="22"/>
        <v>Positiv</v>
      </c>
    </row>
    <row r="160" spans="1:39" ht="17.25" customHeight="1" x14ac:dyDescent="0.35">
      <c r="A160" s="17">
        <v>14569750</v>
      </c>
      <c r="B160" s="2" t="s">
        <v>22</v>
      </c>
      <c r="C160" s="1">
        <v>2025001</v>
      </c>
      <c r="D160" s="1">
        <v>2000035</v>
      </c>
      <c r="E160" s="2" t="s">
        <v>34</v>
      </c>
      <c r="F160" s="2" t="s">
        <v>142</v>
      </c>
      <c r="G160" s="2" t="s">
        <v>25</v>
      </c>
      <c r="H160" s="2" t="s">
        <v>423</v>
      </c>
      <c r="I160" s="2" t="s">
        <v>424</v>
      </c>
      <c r="J160" s="2" t="s">
        <v>103</v>
      </c>
      <c r="K160" s="2" t="s">
        <v>28</v>
      </c>
      <c r="L160" s="2" t="s">
        <v>425</v>
      </c>
      <c r="M160" s="2" t="s">
        <v>426</v>
      </c>
      <c r="N160" s="2" t="s">
        <v>52</v>
      </c>
      <c r="O160" s="3">
        <v>2</v>
      </c>
      <c r="P160" s="3">
        <v>157.57689999999999</v>
      </c>
      <c r="Q160" s="3">
        <v>155</v>
      </c>
      <c r="R160" s="3">
        <v>310</v>
      </c>
      <c r="S160" s="3">
        <v>-2.5769000000000002</v>
      </c>
      <c r="T160" s="3">
        <v>-5.15</v>
      </c>
      <c r="U160" s="3">
        <v>-1.66</v>
      </c>
      <c r="V160" s="2" t="s">
        <v>427</v>
      </c>
      <c r="W160" s="2" t="s">
        <v>428</v>
      </c>
      <c r="X160" s="2" t="s">
        <v>125</v>
      </c>
      <c r="Y160" s="19" t="str">
        <f>VLOOKUP(G160,'Verweis Kd-Gruppe'!$A$2:$B$8,2,FALSE)</f>
        <v>FHK</v>
      </c>
      <c r="Z160" s="19" t="str">
        <f>VLOOKUP(J160,'Verweis Art-Gruppe'!$A$2:$B$15,2,FALSE)</f>
        <v>Geräte</v>
      </c>
      <c r="AA160" s="19" t="str">
        <f>VLOOKUP(W160,'Verweis Vertreter'!$A$2:$B$24,2,FALSE)</f>
        <v>Zentrale</v>
      </c>
      <c r="AB160" s="12">
        <f t="shared" si="18"/>
        <v>2</v>
      </c>
      <c r="AC160" s="12">
        <f t="shared" si="23"/>
        <v>157.57689999999999</v>
      </c>
      <c r="AD160" s="12">
        <f t="shared" si="24"/>
        <v>155</v>
      </c>
      <c r="AE160" s="12">
        <f t="shared" si="19"/>
        <v>310</v>
      </c>
      <c r="AF160" s="12">
        <f t="shared" si="20"/>
        <v>-2.5769000000000002</v>
      </c>
      <c r="AG160" s="12">
        <f t="shared" si="21"/>
        <v>-5.15</v>
      </c>
      <c r="AH160" s="9">
        <f t="shared" si="25"/>
        <v>-1.6612903225806452E-2</v>
      </c>
      <c r="AI160" s="14">
        <f>VLOOKUP(E160,'Verweis Faktor'!$A:$B,2,FALSE)</f>
        <v>1</v>
      </c>
      <c r="AJ160" s="14"/>
      <c r="AK160" s="14" t="str">
        <f>IF(AL160="Ja","Versandkosten",VLOOKUP(E160,'Verweis Belegart'!$A$2:$B$9,2,FALSE))</f>
        <v>Hardware</v>
      </c>
      <c r="AL160" s="14" t="str">
        <f t="shared" si="26"/>
        <v>Nein</v>
      </c>
      <c r="AM160" s="14" t="str">
        <f t="shared" si="22"/>
        <v>Negativ</v>
      </c>
    </row>
    <row r="161" spans="1:39" ht="17.25" customHeight="1" x14ac:dyDescent="0.35">
      <c r="A161" s="17">
        <v>14569750</v>
      </c>
      <c r="B161" s="2" t="s">
        <v>22</v>
      </c>
      <c r="C161" s="1">
        <v>2025001</v>
      </c>
      <c r="D161" s="1">
        <v>2000035</v>
      </c>
      <c r="E161" s="2" t="s">
        <v>34</v>
      </c>
      <c r="F161" s="2" t="s">
        <v>142</v>
      </c>
      <c r="G161" s="2" t="s">
        <v>25</v>
      </c>
      <c r="H161" s="2" t="s">
        <v>423</v>
      </c>
      <c r="I161" s="2" t="s">
        <v>424</v>
      </c>
      <c r="J161" s="2" t="s">
        <v>103</v>
      </c>
      <c r="K161" s="2" t="s">
        <v>45</v>
      </c>
      <c r="L161" s="2" t="s">
        <v>429</v>
      </c>
      <c r="M161" s="2" t="s">
        <v>430</v>
      </c>
      <c r="N161" s="2" t="s">
        <v>41</v>
      </c>
      <c r="O161" s="3">
        <v>1</v>
      </c>
      <c r="P161" s="3">
        <v>223.98009999999999</v>
      </c>
      <c r="Q161" s="3">
        <v>245</v>
      </c>
      <c r="R161" s="3">
        <v>245</v>
      </c>
      <c r="S161" s="3">
        <v>21.0199</v>
      </c>
      <c r="T161" s="3">
        <v>21.02</v>
      </c>
      <c r="U161" s="3">
        <v>8.57</v>
      </c>
      <c r="V161" s="2" t="s">
        <v>427</v>
      </c>
      <c r="W161" s="2" t="s">
        <v>428</v>
      </c>
      <c r="X161" s="2" t="s">
        <v>125</v>
      </c>
      <c r="Y161" s="19" t="str">
        <f>VLOOKUP(G161,'Verweis Kd-Gruppe'!$A$2:$B$8,2,FALSE)</f>
        <v>FHK</v>
      </c>
      <c r="Z161" s="19" t="str">
        <f>VLOOKUP(J161,'Verweis Art-Gruppe'!$A$2:$B$15,2,FALSE)</f>
        <v>Geräte</v>
      </c>
      <c r="AA161" s="19" t="str">
        <f>VLOOKUP(W161,'Verweis Vertreter'!$A$2:$B$24,2,FALSE)</f>
        <v>Zentrale</v>
      </c>
      <c r="AB161" s="12">
        <f t="shared" si="18"/>
        <v>1</v>
      </c>
      <c r="AC161" s="12">
        <f t="shared" si="23"/>
        <v>223.98009999999999</v>
      </c>
      <c r="AD161" s="12">
        <f t="shared" si="24"/>
        <v>245</v>
      </c>
      <c r="AE161" s="12">
        <f t="shared" si="19"/>
        <v>245</v>
      </c>
      <c r="AF161" s="12">
        <f t="shared" si="20"/>
        <v>21.0199</v>
      </c>
      <c r="AG161" s="12">
        <f t="shared" si="21"/>
        <v>21.02</v>
      </c>
      <c r="AH161" s="9">
        <f t="shared" si="25"/>
        <v>8.5795918367346943E-2</v>
      </c>
      <c r="AI161" s="14">
        <f>VLOOKUP(E161,'Verweis Faktor'!$A:$B,2,FALSE)</f>
        <v>1</v>
      </c>
      <c r="AJ161" s="14"/>
      <c r="AK161" s="14" t="str">
        <f>IF(AL161="Ja","Versandkosten",VLOOKUP(E161,'Verweis Belegart'!$A$2:$B$9,2,FALSE))</f>
        <v>Hardware</v>
      </c>
      <c r="AL161" s="14" t="str">
        <f t="shared" si="26"/>
        <v>Nein</v>
      </c>
      <c r="AM161" s="14" t="str">
        <f t="shared" si="22"/>
        <v>Positiv</v>
      </c>
    </row>
    <row r="162" spans="1:39" ht="17.25" customHeight="1" x14ac:dyDescent="0.35">
      <c r="A162" s="17">
        <v>14571521</v>
      </c>
      <c r="B162" s="2" t="s">
        <v>22</v>
      </c>
      <c r="C162" s="1">
        <v>2025001</v>
      </c>
      <c r="D162" s="1">
        <v>2000036</v>
      </c>
      <c r="E162" s="2" t="s">
        <v>34</v>
      </c>
      <c r="F162" s="2" t="s">
        <v>142</v>
      </c>
      <c r="G162" s="2" t="s">
        <v>36</v>
      </c>
      <c r="H162" s="2" t="s">
        <v>431</v>
      </c>
      <c r="I162" s="2" t="s">
        <v>432</v>
      </c>
      <c r="J162" s="2" t="s">
        <v>103</v>
      </c>
      <c r="K162" s="2" t="s">
        <v>28</v>
      </c>
      <c r="L162" s="2" t="s">
        <v>433</v>
      </c>
      <c r="M162" s="2" t="s">
        <v>434</v>
      </c>
      <c r="N162" s="2" t="s">
        <v>369</v>
      </c>
      <c r="O162" s="3">
        <v>2</v>
      </c>
      <c r="P162" s="3">
        <v>1010</v>
      </c>
      <c r="Q162" s="3">
        <v>1099</v>
      </c>
      <c r="R162" s="3">
        <v>2198</v>
      </c>
      <c r="S162" s="3">
        <v>89</v>
      </c>
      <c r="T162" s="3">
        <v>178</v>
      </c>
      <c r="U162" s="3">
        <v>8.09</v>
      </c>
      <c r="V162" s="2" t="s">
        <v>235</v>
      </c>
      <c r="W162" s="2" t="s">
        <v>236</v>
      </c>
      <c r="X162" s="2" t="s">
        <v>197</v>
      </c>
      <c r="Y162" s="19" t="str">
        <f>VLOOKUP(G162,'Verweis Kd-Gruppe'!$A$2:$B$8,2,FALSE)</f>
        <v>GRK</v>
      </c>
      <c r="Z162" s="19" t="str">
        <f>VLOOKUP(J162,'Verweis Art-Gruppe'!$A$2:$B$15,2,FALSE)</f>
        <v>Geräte</v>
      </c>
      <c r="AA162" s="19" t="str">
        <f>VLOOKUP(W162,'Verweis Vertreter'!$A$2:$B$24,2,FALSE)</f>
        <v>Patrick Verfürth</v>
      </c>
      <c r="AB162" s="12">
        <f t="shared" si="18"/>
        <v>2</v>
      </c>
      <c r="AC162" s="12">
        <f t="shared" si="23"/>
        <v>1010</v>
      </c>
      <c r="AD162" s="12">
        <f t="shared" si="24"/>
        <v>1099</v>
      </c>
      <c r="AE162" s="12">
        <f t="shared" si="19"/>
        <v>2198</v>
      </c>
      <c r="AF162" s="12">
        <f t="shared" si="20"/>
        <v>89</v>
      </c>
      <c r="AG162" s="12">
        <f t="shared" si="21"/>
        <v>178</v>
      </c>
      <c r="AH162" s="9">
        <f t="shared" si="25"/>
        <v>8.0982711555959958E-2</v>
      </c>
      <c r="AI162" s="14">
        <f>VLOOKUP(E162,'Verweis Faktor'!$A:$B,2,FALSE)</f>
        <v>1</v>
      </c>
      <c r="AJ162" s="14"/>
      <c r="AK162" s="14" t="str">
        <f>IF(AL162="Ja","Versandkosten",VLOOKUP(E162,'Verweis Belegart'!$A$2:$B$9,2,FALSE))</f>
        <v>Hardware</v>
      </c>
      <c r="AL162" s="14" t="str">
        <f t="shared" si="26"/>
        <v>Nein</v>
      </c>
      <c r="AM162" s="14" t="str">
        <f t="shared" si="22"/>
        <v>Positiv</v>
      </c>
    </row>
    <row r="163" spans="1:39" ht="17.25" customHeight="1" x14ac:dyDescent="0.35">
      <c r="A163" s="17">
        <v>14571521</v>
      </c>
      <c r="B163" s="2" t="s">
        <v>22</v>
      </c>
      <c r="C163" s="1">
        <v>2025001</v>
      </c>
      <c r="D163" s="1">
        <v>2000036</v>
      </c>
      <c r="E163" s="2" t="s">
        <v>34</v>
      </c>
      <c r="F163" s="2" t="s">
        <v>142</v>
      </c>
      <c r="G163" s="2" t="s">
        <v>36</v>
      </c>
      <c r="H163" s="2" t="s">
        <v>431</v>
      </c>
      <c r="I163" s="2" t="s">
        <v>432</v>
      </c>
      <c r="J163" s="2" t="s">
        <v>103</v>
      </c>
      <c r="K163" s="2" t="s">
        <v>45</v>
      </c>
      <c r="L163" s="2" t="s">
        <v>435</v>
      </c>
      <c r="M163" s="2" t="s">
        <v>436</v>
      </c>
      <c r="N163" s="2" t="s">
        <v>286</v>
      </c>
      <c r="O163" s="3">
        <v>4</v>
      </c>
      <c r="P163" s="3">
        <v>717</v>
      </c>
      <c r="Q163" s="3">
        <v>729</v>
      </c>
      <c r="R163" s="3">
        <v>2916</v>
      </c>
      <c r="S163" s="3">
        <v>12</v>
      </c>
      <c r="T163" s="3">
        <v>48</v>
      </c>
      <c r="U163" s="3">
        <v>1.64</v>
      </c>
      <c r="V163" s="2" t="s">
        <v>235</v>
      </c>
      <c r="W163" s="2" t="s">
        <v>236</v>
      </c>
      <c r="X163" s="2" t="s">
        <v>197</v>
      </c>
      <c r="Y163" s="19" t="str">
        <f>VLOOKUP(G163,'Verweis Kd-Gruppe'!$A$2:$B$8,2,FALSE)</f>
        <v>GRK</v>
      </c>
      <c r="Z163" s="19" t="str">
        <f>VLOOKUP(J163,'Verweis Art-Gruppe'!$A$2:$B$15,2,FALSE)</f>
        <v>Geräte</v>
      </c>
      <c r="AA163" s="19" t="str">
        <f>VLOOKUP(W163,'Verweis Vertreter'!$A$2:$B$24,2,FALSE)</f>
        <v>Patrick Verfürth</v>
      </c>
      <c r="AB163" s="12">
        <f t="shared" si="18"/>
        <v>4</v>
      </c>
      <c r="AC163" s="12">
        <f t="shared" si="23"/>
        <v>717</v>
      </c>
      <c r="AD163" s="12">
        <f t="shared" si="24"/>
        <v>729</v>
      </c>
      <c r="AE163" s="12">
        <f t="shared" si="19"/>
        <v>2916</v>
      </c>
      <c r="AF163" s="12">
        <f t="shared" si="20"/>
        <v>12</v>
      </c>
      <c r="AG163" s="12">
        <f t="shared" si="21"/>
        <v>48</v>
      </c>
      <c r="AH163" s="9">
        <f t="shared" si="25"/>
        <v>1.646090534979424E-2</v>
      </c>
      <c r="AI163" s="14">
        <f>VLOOKUP(E163,'Verweis Faktor'!$A:$B,2,FALSE)</f>
        <v>1</v>
      </c>
      <c r="AJ163" s="14"/>
      <c r="AK163" s="14" t="str">
        <f>IF(AL163="Ja","Versandkosten",VLOOKUP(E163,'Verweis Belegart'!$A$2:$B$9,2,FALSE))</f>
        <v>Hardware</v>
      </c>
      <c r="AL163" s="14" t="str">
        <f t="shared" si="26"/>
        <v>Nein</v>
      </c>
      <c r="AM163" s="14" t="str">
        <f t="shared" si="22"/>
        <v>Positiv</v>
      </c>
    </row>
    <row r="164" spans="1:39" ht="17.25" customHeight="1" x14ac:dyDescent="0.35">
      <c r="A164" s="17">
        <v>14571492</v>
      </c>
      <c r="B164" s="2" t="s">
        <v>22</v>
      </c>
      <c r="C164" s="1">
        <v>2025001</v>
      </c>
      <c r="D164" s="1">
        <v>2000037</v>
      </c>
      <c r="E164" s="2" t="s">
        <v>34</v>
      </c>
      <c r="F164" s="2" t="s">
        <v>35</v>
      </c>
      <c r="G164" s="2" t="s">
        <v>36</v>
      </c>
      <c r="H164" s="2" t="s">
        <v>437</v>
      </c>
      <c r="I164" s="2" t="s">
        <v>438</v>
      </c>
      <c r="J164" s="2" t="s">
        <v>304</v>
      </c>
      <c r="K164" s="2" t="s">
        <v>28</v>
      </c>
      <c r="L164" s="2" t="s">
        <v>439</v>
      </c>
      <c r="M164" s="2" t="s">
        <v>440</v>
      </c>
      <c r="N164" s="2" t="s">
        <v>440</v>
      </c>
      <c r="O164" s="3">
        <v>1</v>
      </c>
      <c r="P164" s="3">
        <v>56.911099999999998</v>
      </c>
      <c r="Q164" s="3">
        <v>63</v>
      </c>
      <c r="R164" s="3">
        <v>63</v>
      </c>
      <c r="S164" s="3">
        <v>6.0888999999999998</v>
      </c>
      <c r="T164" s="3">
        <v>6.09</v>
      </c>
      <c r="U164" s="3">
        <v>9.66</v>
      </c>
      <c r="V164" s="2" t="s">
        <v>235</v>
      </c>
      <c r="W164" s="2" t="s">
        <v>236</v>
      </c>
      <c r="X164" s="2" t="s">
        <v>197</v>
      </c>
      <c r="Y164" s="19" t="str">
        <f>VLOOKUP(G164,'Verweis Kd-Gruppe'!$A$2:$B$8,2,FALSE)</f>
        <v>GRK</v>
      </c>
      <c r="Z164" s="19" t="str">
        <f>VLOOKUP(J164,'Verweis Art-Gruppe'!$A$2:$B$15,2,FALSE)</f>
        <v>Zubehör</v>
      </c>
      <c r="AA164" s="19" t="str">
        <f>VLOOKUP(W164,'Verweis Vertreter'!$A$2:$B$24,2,FALSE)</f>
        <v>Patrick Verfürth</v>
      </c>
      <c r="AB164" s="12">
        <f t="shared" si="18"/>
        <v>1</v>
      </c>
      <c r="AC164" s="12">
        <f t="shared" si="23"/>
        <v>56.911099999999998</v>
      </c>
      <c r="AD164" s="12">
        <f t="shared" si="24"/>
        <v>63</v>
      </c>
      <c r="AE164" s="12">
        <f t="shared" si="19"/>
        <v>63</v>
      </c>
      <c r="AF164" s="12">
        <f t="shared" si="20"/>
        <v>6.0888999999999998</v>
      </c>
      <c r="AG164" s="12">
        <f t="shared" si="21"/>
        <v>6.09</v>
      </c>
      <c r="AH164" s="9">
        <f t="shared" si="25"/>
        <v>9.6666666666666665E-2</v>
      </c>
      <c r="AI164" s="14">
        <f>VLOOKUP(E164,'Verweis Faktor'!$A:$B,2,FALSE)</f>
        <v>1</v>
      </c>
      <c r="AJ164" s="14"/>
      <c r="AK164" s="14" t="str">
        <f>IF(AL164="Ja","Versandkosten",VLOOKUP(E164,'Verweis Belegart'!$A$2:$B$9,2,FALSE))</f>
        <v>Hardware</v>
      </c>
      <c r="AL164" s="14" t="str">
        <f t="shared" si="26"/>
        <v>Nein</v>
      </c>
      <c r="AM164" s="14" t="str">
        <f t="shared" si="22"/>
        <v>Positiv</v>
      </c>
    </row>
    <row r="165" spans="1:39" ht="17.25" customHeight="1" x14ac:dyDescent="0.35">
      <c r="A165" s="17">
        <v>14571492</v>
      </c>
      <c r="B165" s="2" t="s">
        <v>22</v>
      </c>
      <c r="C165" s="1">
        <v>2025001</v>
      </c>
      <c r="D165" s="1">
        <v>2000037</v>
      </c>
      <c r="E165" s="2" t="s">
        <v>34</v>
      </c>
      <c r="F165" s="2" t="s">
        <v>35</v>
      </c>
      <c r="G165" s="2" t="s">
        <v>36</v>
      </c>
      <c r="H165" s="2" t="s">
        <v>437</v>
      </c>
      <c r="I165" s="2" t="s">
        <v>438</v>
      </c>
      <c r="J165" s="2" t="s">
        <v>304</v>
      </c>
      <c r="K165" s="2" t="s">
        <v>45</v>
      </c>
      <c r="L165" s="2" t="s">
        <v>441</v>
      </c>
      <c r="M165" s="2" t="s">
        <v>442</v>
      </c>
      <c r="N165" s="2" t="s">
        <v>443</v>
      </c>
      <c r="O165" s="3">
        <v>1</v>
      </c>
      <c r="P165" s="3">
        <v>4</v>
      </c>
      <c r="Q165" s="3">
        <v>6</v>
      </c>
      <c r="R165" s="3">
        <v>6</v>
      </c>
      <c r="S165" s="3">
        <v>2</v>
      </c>
      <c r="T165" s="3">
        <v>2</v>
      </c>
      <c r="U165" s="3">
        <v>33.33</v>
      </c>
      <c r="V165" s="2" t="s">
        <v>235</v>
      </c>
      <c r="W165" s="2" t="s">
        <v>236</v>
      </c>
      <c r="X165" s="2" t="s">
        <v>197</v>
      </c>
      <c r="Y165" s="19" t="str">
        <f>VLOOKUP(G165,'Verweis Kd-Gruppe'!$A$2:$B$8,2,FALSE)</f>
        <v>GRK</v>
      </c>
      <c r="Z165" s="19" t="str">
        <f>VLOOKUP(J165,'Verweis Art-Gruppe'!$A$2:$B$15,2,FALSE)</f>
        <v>Zubehör</v>
      </c>
      <c r="AA165" s="19" t="str">
        <f>VLOOKUP(W165,'Verweis Vertreter'!$A$2:$B$24,2,FALSE)</f>
        <v>Patrick Verfürth</v>
      </c>
      <c r="AB165" s="12">
        <f t="shared" si="18"/>
        <v>1</v>
      </c>
      <c r="AC165" s="12">
        <f t="shared" si="23"/>
        <v>4</v>
      </c>
      <c r="AD165" s="12">
        <f t="shared" si="24"/>
        <v>6</v>
      </c>
      <c r="AE165" s="12">
        <f t="shared" si="19"/>
        <v>6</v>
      </c>
      <c r="AF165" s="12">
        <f t="shared" si="20"/>
        <v>2</v>
      </c>
      <c r="AG165" s="12">
        <f t="shared" si="21"/>
        <v>2</v>
      </c>
      <c r="AH165" s="9">
        <f t="shared" si="25"/>
        <v>0.33333333333333331</v>
      </c>
      <c r="AI165" s="14">
        <f>VLOOKUP(E165,'Verweis Faktor'!$A:$B,2,FALSE)</f>
        <v>1</v>
      </c>
      <c r="AJ165" s="14"/>
      <c r="AK165" s="14" t="str">
        <f>IF(AL165="Ja","Versandkosten",VLOOKUP(E165,'Verweis Belegart'!$A$2:$B$9,2,FALSE))</f>
        <v>Hardware</v>
      </c>
      <c r="AL165" s="14" t="str">
        <f t="shared" si="26"/>
        <v>Nein</v>
      </c>
      <c r="AM165" s="14" t="str">
        <f t="shared" si="22"/>
        <v>Positiv</v>
      </c>
    </row>
    <row r="166" spans="1:39" ht="17.25" customHeight="1" x14ac:dyDescent="0.35">
      <c r="A166" s="17">
        <v>14571492</v>
      </c>
      <c r="B166" s="2" t="s">
        <v>22</v>
      </c>
      <c r="C166" s="1">
        <v>2025001</v>
      </c>
      <c r="D166" s="1">
        <v>2000037</v>
      </c>
      <c r="E166" s="2" t="s">
        <v>34</v>
      </c>
      <c r="F166" s="2" t="s">
        <v>35</v>
      </c>
      <c r="G166" s="2" t="s">
        <v>36</v>
      </c>
      <c r="H166" s="2" t="s">
        <v>437</v>
      </c>
      <c r="I166" s="2" t="s">
        <v>438</v>
      </c>
      <c r="J166" s="2" t="s">
        <v>103</v>
      </c>
      <c r="K166" s="2" t="s">
        <v>49</v>
      </c>
      <c r="L166" s="2" t="s">
        <v>444</v>
      </c>
      <c r="M166" s="2" t="s">
        <v>445</v>
      </c>
      <c r="N166" s="2" t="s">
        <v>347</v>
      </c>
      <c r="O166" s="3">
        <v>2</v>
      </c>
      <c r="P166" s="3">
        <v>759.58330000000001</v>
      </c>
      <c r="Q166" s="3">
        <v>789</v>
      </c>
      <c r="R166" s="3">
        <v>1578</v>
      </c>
      <c r="S166" s="3">
        <v>29.416699999999999</v>
      </c>
      <c r="T166" s="3">
        <v>58.83</v>
      </c>
      <c r="U166" s="3">
        <v>3.72</v>
      </c>
      <c r="V166" s="2" t="s">
        <v>235</v>
      </c>
      <c r="W166" s="2" t="s">
        <v>236</v>
      </c>
      <c r="X166" s="2" t="s">
        <v>197</v>
      </c>
      <c r="Y166" s="19" t="str">
        <f>VLOOKUP(G166,'Verweis Kd-Gruppe'!$A$2:$B$8,2,FALSE)</f>
        <v>GRK</v>
      </c>
      <c r="Z166" s="19" t="str">
        <f>VLOOKUP(J166,'Verweis Art-Gruppe'!$A$2:$B$15,2,FALSE)</f>
        <v>Geräte</v>
      </c>
      <c r="AA166" s="19" t="str">
        <f>VLOOKUP(W166,'Verweis Vertreter'!$A$2:$B$24,2,FALSE)</f>
        <v>Patrick Verfürth</v>
      </c>
      <c r="AB166" s="12">
        <f t="shared" si="18"/>
        <v>2</v>
      </c>
      <c r="AC166" s="12">
        <f t="shared" si="23"/>
        <v>759.58330000000001</v>
      </c>
      <c r="AD166" s="12">
        <f t="shared" si="24"/>
        <v>789</v>
      </c>
      <c r="AE166" s="12">
        <f t="shared" si="19"/>
        <v>1578</v>
      </c>
      <c r="AF166" s="12">
        <f t="shared" si="20"/>
        <v>29.416699999999999</v>
      </c>
      <c r="AG166" s="12">
        <f t="shared" si="21"/>
        <v>58.83</v>
      </c>
      <c r="AH166" s="9">
        <f t="shared" si="25"/>
        <v>3.7281368821292772E-2</v>
      </c>
      <c r="AI166" s="14">
        <f>VLOOKUP(E166,'Verweis Faktor'!$A:$B,2,FALSE)</f>
        <v>1</v>
      </c>
      <c r="AJ166" s="14"/>
      <c r="AK166" s="14" t="str">
        <f>IF(AL166="Ja","Versandkosten",VLOOKUP(E166,'Verweis Belegart'!$A$2:$B$9,2,FALSE))</f>
        <v>Hardware</v>
      </c>
      <c r="AL166" s="14" t="str">
        <f t="shared" si="26"/>
        <v>Nein</v>
      </c>
      <c r="AM166" s="14" t="str">
        <f t="shared" si="22"/>
        <v>Positiv</v>
      </c>
    </row>
    <row r="167" spans="1:39" ht="17.25" customHeight="1" x14ac:dyDescent="0.35">
      <c r="A167" s="17">
        <v>14571492</v>
      </c>
      <c r="B167" s="2" t="s">
        <v>22</v>
      </c>
      <c r="C167" s="1">
        <v>2025001</v>
      </c>
      <c r="D167" s="1">
        <v>2000037</v>
      </c>
      <c r="E167" s="2" t="s">
        <v>34</v>
      </c>
      <c r="F167" s="2" t="s">
        <v>35</v>
      </c>
      <c r="G167" s="2" t="s">
        <v>36</v>
      </c>
      <c r="H167" s="2" t="s">
        <v>437</v>
      </c>
      <c r="I167" s="2" t="s">
        <v>438</v>
      </c>
      <c r="J167" s="2" t="s">
        <v>304</v>
      </c>
      <c r="K167" s="2" t="s">
        <v>79</v>
      </c>
      <c r="L167" s="2" t="s">
        <v>446</v>
      </c>
      <c r="M167" s="2" t="s">
        <v>447</v>
      </c>
      <c r="N167" s="2" t="s">
        <v>448</v>
      </c>
      <c r="O167" s="3">
        <v>2</v>
      </c>
      <c r="P167" s="3">
        <v>300</v>
      </c>
      <c r="Q167" s="3">
        <v>410</v>
      </c>
      <c r="R167" s="3">
        <v>820</v>
      </c>
      <c r="S167" s="3">
        <v>110</v>
      </c>
      <c r="T167" s="3">
        <v>220</v>
      </c>
      <c r="U167" s="3">
        <v>26.82</v>
      </c>
      <c r="V167" s="2" t="s">
        <v>235</v>
      </c>
      <c r="W167" s="2" t="s">
        <v>236</v>
      </c>
      <c r="X167" s="2" t="s">
        <v>197</v>
      </c>
      <c r="Y167" s="19" t="str">
        <f>VLOOKUP(G167,'Verweis Kd-Gruppe'!$A$2:$B$8,2,FALSE)</f>
        <v>GRK</v>
      </c>
      <c r="Z167" s="19" t="str">
        <f>VLOOKUP(J167,'Verweis Art-Gruppe'!$A$2:$B$15,2,FALSE)</f>
        <v>Zubehör</v>
      </c>
      <c r="AA167" s="19" t="str">
        <f>VLOOKUP(W167,'Verweis Vertreter'!$A$2:$B$24,2,FALSE)</f>
        <v>Patrick Verfürth</v>
      </c>
      <c r="AB167" s="12">
        <f t="shared" si="18"/>
        <v>2</v>
      </c>
      <c r="AC167" s="12">
        <f t="shared" si="23"/>
        <v>300</v>
      </c>
      <c r="AD167" s="12">
        <f t="shared" si="24"/>
        <v>410</v>
      </c>
      <c r="AE167" s="12">
        <f t="shared" si="19"/>
        <v>820</v>
      </c>
      <c r="AF167" s="12">
        <f t="shared" si="20"/>
        <v>110</v>
      </c>
      <c r="AG167" s="12">
        <f t="shared" si="21"/>
        <v>220</v>
      </c>
      <c r="AH167" s="9">
        <f t="shared" si="25"/>
        <v>0.26829268292682928</v>
      </c>
      <c r="AI167" s="14">
        <f>VLOOKUP(E167,'Verweis Faktor'!$A:$B,2,FALSE)</f>
        <v>1</v>
      </c>
      <c r="AJ167" s="14"/>
      <c r="AK167" s="14" t="str">
        <f>IF(AL167="Ja","Versandkosten",VLOOKUP(E167,'Verweis Belegart'!$A$2:$B$9,2,FALSE))</f>
        <v>Hardware</v>
      </c>
      <c r="AL167" s="14" t="str">
        <f t="shared" si="26"/>
        <v>Nein</v>
      </c>
      <c r="AM167" s="14" t="str">
        <f t="shared" si="22"/>
        <v>Positiv</v>
      </c>
    </row>
    <row r="168" spans="1:39" ht="17.25" customHeight="1" x14ac:dyDescent="0.35">
      <c r="A168" s="17">
        <v>14571492</v>
      </c>
      <c r="B168" s="2" t="s">
        <v>22</v>
      </c>
      <c r="C168" s="1">
        <v>2025001</v>
      </c>
      <c r="D168" s="1">
        <v>2000037</v>
      </c>
      <c r="E168" s="2" t="s">
        <v>34</v>
      </c>
      <c r="F168" s="2" t="s">
        <v>35</v>
      </c>
      <c r="G168" s="2" t="s">
        <v>36</v>
      </c>
      <c r="H168" s="2" t="s">
        <v>437</v>
      </c>
      <c r="I168" s="2" t="s">
        <v>438</v>
      </c>
      <c r="J168" s="2" t="s">
        <v>103</v>
      </c>
      <c r="K168" s="2" t="s">
        <v>83</v>
      </c>
      <c r="L168" s="2" t="s">
        <v>449</v>
      </c>
      <c r="M168" s="2" t="s">
        <v>450</v>
      </c>
      <c r="N168" s="2" t="s">
        <v>451</v>
      </c>
      <c r="O168" s="3">
        <v>1</v>
      </c>
      <c r="P168" s="3">
        <v>134</v>
      </c>
      <c r="Q168" s="3">
        <v>152</v>
      </c>
      <c r="R168" s="3">
        <v>152</v>
      </c>
      <c r="S168" s="3">
        <v>18</v>
      </c>
      <c r="T168" s="3">
        <v>18</v>
      </c>
      <c r="U168" s="3">
        <v>11.84</v>
      </c>
      <c r="V168" s="2" t="s">
        <v>235</v>
      </c>
      <c r="W168" s="2" t="s">
        <v>236</v>
      </c>
      <c r="X168" s="2" t="s">
        <v>197</v>
      </c>
      <c r="Y168" s="19" t="str">
        <f>VLOOKUP(G168,'Verweis Kd-Gruppe'!$A$2:$B$8,2,FALSE)</f>
        <v>GRK</v>
      </c>
      <c r="Z168" s="19" t="str">
        <f>VLOOKUP(J168,'Verweis Art-Gruppe'!$A$2:$B$15,2,FALSE)</f>
        <v>Geräte</v>
      </c>
      <c r="AA168" s="19" t="str">
        <f>VLOOKUP(W168,'Verweis Vertreter'!$A$2:$B$24,2,FALSE)</f>
        <v>Patrick Verfürth</v>
      </c>
      <c r="AB168" s="12">
        <f t="shared" si="18"/>
        <v>1</v>
      </c>
      <c r="AC168" s="12">
        <f t="shared" si="23"/>
        <v>134</v>
      </c>
      <c r="AD168" s="12">
        <f t="shared" si="24"/>
        <v>152</v>
      </c>
      <c r="AE168" s="12">
        <f t="shared" si="19"/>
        <v>152</v>
      </c>
      <c r="AF168" s="12">
        <f t="shared" si="20"/>
        <v>18</v>
      </c>
      <c r="AG168" s="12">
        <f t="shared" si="21"/>
        <v>18</v>
      </c>
      <c r="AH168" s="9">
        <f t="shared" si="25"/>
        <v>0.11842105263157894</v>
      </c>
      <c r="AI168" s="14">
        <f>VLOOKUP(E168,'Verweis Faktor'!$A:$B,2,FALSE)</f>
        <v>1</v>
      </c>
      <c r="AJ168" s="14"/>
      <c r="AK168" s="14" t="str">
        <f>IF(AL168="Ja","Versandkosten",VLOOKUP(E168,'Verweis Belegart'!$A$2:$B$9,2,FALSE))</f>
        <v>Hardware</v>
      </c>
      <c r="AL168" s="14" t="str">
        <f t="shared" si="26"/>
        <v>Nein</v>
      </c>
      <c r="AM168" s="14" t="str">
        <f t="shared" si="22"/>
        <v>Positiv</v>
      </c>
    </row>
    <row r="169" spans="1:39" ht="17.25" customHeight="1" x14ac:dyDescent="0.35">
      <c r="A169" s="17">
        <v>14571492</v>
      </c>
      <c r="B169" s="2" t="s">
        <v>22</v>
      </c>
      <c r="C169" s="1">
        <v>2025001</v>
      </c>
      <c r="D169" s="1">
        <v>2000037</v>
      </c>
      <c r="E169" s="2" t="s">
        <v>34</v>
      </c>
      <c r="F169" s="2" t="s">
        <v>35</v>
      </c>
      <c r="G169" s="2" t="s">
        <v>36</v>
      </c>
      <c r="H169" s="2" t="s">
        <v>437</v>
      </c>
      <c r="I169" s="2" t="s">
        <v>438</v>
      </c>
      <c r="J169" s="2" t="s">
        <v>103</v>
      </c>
      <c r="K169" s="2" t="s">
        <v>87</v>
      </c>
      <c r="L169" s="2" t="s">
        <v>73</v>
      </c>
      <c r="M169" s="2" t="s">
        <v>74</v>
      </c>
      <c r="N169" s="2" t="s">
        <v>75</v>
      </c>
      <c r="O169" s="3">
        <v>3</v>
      </c>
      <c r="P169" s="3">
        <v>637</v>
      </c>
      <c r="Q169" s="3">
        <v>669</v>
      </c>
      <c r="R169" s="3">
        <v>2007</v>
      </c>
      <c r="S169" s="3">
        <v>32</v>
      </c>
      <c r="T169" s="3">
        <v>96</v>
      </c>
      <c r="U169" s="3">
        <v>4.78</v>
      </c>
      <c r="V169" s="2" t="s">
        <v>235</v>
      </c>
      <c r="W169" s="2" t="s">
        <v>236</v>
      </c>
      <c r="X169" s="2" t="s">
        <v>197</v>
      </c>
      <c r="Y169" s="19" t="str">
        <f>VLOOKUP(G169,'Verweis Kd-Gruppe'!$A$2:$B$8,2,FALSE)</f>
        <v>GRK</v>
      </c>
      <c r="Z169" s="19" t="str">
        <f>VLOOKUP(J169,'Verweis Art-Gruppe'!$A$2:$B$15,2,FALSE)</f>
        <v>Geräte</v>
      </c>
      <c r="AA169" s="19" t="str">
        <f>VLOOKUP(W169,'Verweis Vertreter'!$A$2:$B$24,2,FALSE)</f>
        <v>Patrick Verfürth</v>
      </c>
      <c r="AB169" s="12">
        <f t="shared" si="18"/>
        <v>3</v>
      </c>
      <c r="AC169" s="12">
        <f t="shared" si="23"/>
        <v>637</v>
      </c>
      <c r="AD169" s="12">
        <f t="shared" si="24"/>
        <v>669</v>
      </c>
      <c r="AE169" s="12">
        <f t="shared" si="19"/>
        <v>2007</v>
      </c>
      <c r="AF169" s="12">
        <f t="shared" si="20"/>
        <v>32</v>
      </c>
      <c r="AG169" s="12">
        <f t="shared" si="21"/>
        <v>96</v>
      </c>
      <c r="AH169" s="9">
        <f t="shared" si="25"/>
        <v>4.7832585949177879E-2</v>
      </c>
      <c r="AI169" s="14">
        <f>VLOOKUP(E169,'Verweis Faktor'!$A:$B,2,FALSE)</f>
        <v>1</v>
      </c>
      <c r="AJ169" s="14"/>
      <c r="AK169" s="14" t="str">
        <f>IF(AL169="Ja","Versandkosten",VLOOKUP(E169,'Verweis Belegart'!$A$2:$B$9,2,FALSE))</f>
        <v>Hardware</v>
      </c>
      <c r="AL169" s="14" t="str">
        <f t="shared" si="26"/>
        <v>Nein</v>
      </c>
      <c r="AM169" s="14" t="str">
        <f t="shared" si="22"/>
        <v>Positiv</v>
      </c>
    </row>
    <row r="170" spans="1:39" ht="17.25" customHeight="1" x14ac:dyDescent="0.35">
      <c r="A170" s="17">
        <v>14571492</v>
      </c>
      <c r="B170" s="2" t="s">
        <v>22</v>
      </c>
      <c r="C170" s="1">
        <v>2025001</v>
      </c>
      <c r="D170" s="1">
        <v>2000037</v>
      </c>
      <c r="E170" s="2" t="s">
        <v>34</v>
      </c>
      <c r="F170" s="2" t="s">
        <v>35</v>
      </c>
      <c r="G170" s="2" t="s">
        <v>36</v>
      </c>
      <c r="H170" s="2" t="s">
        <v>437</v>
      </c>
      <c r="I170" s="2" t="s">
        <v>438</v>
      </c>
      <c r="J170" s="2" t="s">
        <v>304</v>
      </c>
      <c r="K170" s="2" t="s">
        <v>91</v>
      </c>
      <c r="L170" s="2" t="s">
        <v>452</v>
      </c>
      <c r="M170" s="2" t="s">
        <v>453</v>
      </c>
      <c r="N170" s="2" t="s">
        <v>454</v>
      </c>
      <c r="O170" s="3">
        <v>1</v>
      </c>
      <c r="P170" s="3">
        <v>348.25630000000001</v>
      </c>
      <c r="Q170" s="3">
        <v>355</v>
      </c>
      <c r="R170" s="3">
        <v>355</v>
      </c>
      <c r="S170" s="3">
        <v>6.7436999999999996</v>
      </c>
      <c r="T170" s="3">
        <v>6.74</v>
      </c>
      <c r="U170" s="3">
        <v>1.89</v>
      </c>
      <c r="V170" s="2" t="s">
        <v>235</v>
      </c>
      <c r="W170" s="2" t="s">
        <v>236</v>
      </c>
      <c r="X170" s="2" t="s">
        <v>197</v>
      </c>
      <c r="Y170" s="19" t="str">
        <f>VLOOKUP(G170,'Verweis Kd-Gruppe'!$A$2:$B$8,2,FALSE)</f>
        <v>GRK</v>
      </c>
      <c r="Z170" s="19" t="str">
        <f>VLOOKUP(J170,'Verweis Art-Gruppe'!$A$2:$B$15,2,FALSE)</f>
        <v>Zubehör</v>
      </c>
      <c r="AA170" s="19" t="str">
        <f>VLOOKUP(W170,'Verweis Vertreter'!$A$2:$B$24,2,FALSE)</f>
        <v>Patrick Verfürth</v>
      </c>
      <c r="AB170" s="12">
        <f t="shared" si="18"/>
        <v>1</v>
      </c>
      <c r="AC170" s="12">
        <f t="shared" si="23"/>
        <v>348.25630000000001</v>
      </c>
      <c r="AD170" s="12">
        <f t="shared" si="24"/>
        <v>355</v>
      </c>
      <c r="AE170" s="12">
        <f t="shared" si="19"/>
        <v>355</v>
      </c>
      <c r="AF170" s="12">
        <f t="shared" si="20"/>
        <v>6.7436999999999996</v>
      </c>
      <c r="AG170" s="12">
        <f t="shared" si="21"/>
        <v>6.74</v>
      </c>
      <c r="AH170" s="9">
        <f t="shared" si="25"/>
        <v>1.8985915492957747E-2</v>
      </c>
      <c r="AI170" s="14">
        <f>VLOOKUP(E170,'Verweis Faktor'!$A:$B,2,FALSE)</f>
        <v>1</v>
      </c>
      <c r="AJ170" s="14"/>
      <c r="AK170" s="14" t="str">
        <f>IF(AL170="Ja","Versandkosten",VLOOKUP(E170,'Verweis Belegart'!$A$2:$B$9,2,FALSE))</f>
        <v>Hardware</v>
      </c>
      <c r="AL170" s="14" t="str">
        <f t="shared" si="26"/>
        <v>Nein</v>
      </c>
      <c r="AM170" s="14" t="str">
        <f t="shared" si="22"/>
        <v>Positiv</v>
      </c>
    </row>
    <row r="171" spans="1:39" ht="17.25" customHeight="1" x14ac:dyDescent="0.35">
      <c r="A171" s="17">
        <v>14571492</v>
      </c>
      <c r="B171" s="2" t="s">
        <v>22</v>
      </c>
      <c r="C171" s="1">
        <v>2025001</v>
      </c>
      <c r="D171" s="1">
        <v>2000037</v>
      </c>
      <c r="E171" s="2" t="s">
        <v>34</v>
      </c>
      <c r="F171" s="2" t="s">
        <v>35</v>
      </c>
      <c r="G171" s="2" t="s">
        <v>36</v>
      </c>
      <c r="H171" s="2" t="s">
        <v>437</v>
      </c>
      <c r="I171" s="2" t="s">
        <v>438</v>
      </c>
      <c r="J171" s="2" t="s">
        <v>103</v>
      </c>
      <c r="K171" s="2" t="s">
        <v>95</v>
      </c>
      <c r="L171" s="2" t="s">
        <v>205</v>
      </c>
      <c r="M171" s="2" t="s">
        <v>206</v>
      </c>
      <c r="N171" s="2" t="s">
        <v>207</v>
      </c>
      <c r="O171" s="3">
        <v>6</v>
      </c>
      <c r="P171" s="3">
        <v>112.0598</v>
      </c>
      <c r="Q171" s="3">
        <v>129</v>
      </c>
      <c r="R171" s="3">
        <v>774</v>
      </c>
      <c r="S171" s="3">
        <v>16.940200000000001</v>
      </c>
      <c r="T171" s="3">
        <v>101.64</v>
      </c>
      <c r="U171" s="3">
        <v>13.13</v>
      </c>
      <c r="V171" s="2" t="s">
        <v>235</v>
      </c>
      <c r="W171" s="2" t="s">
        <v>236</v>
      </c>
      <c r="X171" s="2" t="s">
        <v>197</v>
      </c>
      <c r="Y171" s="19" t="str">
        <f>VLOOKUP(G171,'Verweis Kd-Gruppe'!$A$2:$B$8,2,FALSE)</f>
        <v>GRK</v>
      </c>
      <c r="Z171" s="19" t="str">
        <f>VLOOKUP(J171,'Verweis Art-Gruppe'!$A$2:$B$15,2,FALSE)</f>
        <v>Geräte</v>
      </c>
      <c r="AA171" s="19" t="str">
        <f>VLOOKUP(W171,'Verweis Vertreter'!$A$2:$B$24,2,FALSE)</f>
        <v>Patrick Verfürth</v>
      </c>
      <c r="AB171" s="12">
        <f t="shared" si="18"/>
        <v>6</v>
      </c>
      <c r="AC171" s="12">
        <f t="shared" si="23"/>
        <v>112.0598</v>
      </c>
      <c r="AD171" s="12">
        <f t="shared" si="24"/>
        <v>129</v>
      </c>
      <c r="AE171" s="12">
        <f t="shared" si="19"/>
        <v>774</v>
      </c>
      <c r="AF171" s="12">
        <f t="shared" si="20"/>
        <v>16.940200000000001</v>
      </c>
      <c r="AG171" s="12">
        <f t="shared" si="21"/>
        <v>101.64</v>
      </c>
      <c r="AH171" s="9">
        <f t="shared" si="25"/>
        <v>0.13131782945736434</v>
      </c>
      <c r="AI171" s="14">
        <f>VLOOKUP(E171,'Verweis Faktor'!$A:$B,2,FALSE)</f>
        <v>1</v>
      </c>
      <c r="AJ171" s="14"/>
      <c r="AK171" s="14" t="str">
        <f>IF(AL171="Ja","Versandkosten",VLOOKUP(E171,'Verweis Belegart'!$A$2:$B$9,2,FALSE))</f>
        <v>Hardware</v>
      </c>
      <c r="AL171" s="14" t="str">
        <f t="shared" si="26"/>
        <v>Nein</v>
      </c>
      <c r="AM171" s="14" t="str">
        <f t="shared" si="22"/>
        <v>Positiv</v>
      </c>
    </row>
    <row r="172" spans="1:39" ht="17.25" customHeight="1" x14ac:dyDescent="0.35">
      <c r="A172" s="17">
        <v>14571492</v>
      </c>
      <c r="B172" s="2" t="s">
        <v>22</v>
      </c>
      <c r="C172" s="1">
        <v>2025001</v>
      </c>
      <c r="D172" s="1">
        <v>2000037</v>
      </c>
      <c r="E172" s="2" t="s">
        <v>34</v>
      </c>
      <c r="F172" s="2" t="s">
        <v>35</v>
      </c>
      <c r="G172" s="2" t="s">
        <v>36</v>
      </c>
      <c r="H172" s="2" t="s">
        <v>437</v>
      </c>
      <c r="I172" s="2" t="s">
        <v>438</v>
      </c>
      <c r="J172" s="2" t="s">
        <v>304</v>
      </c>
      <c r="K172" s="2" t="s">
        <v>99</v>
      </c>
      <c r="L172" s="2" t="s">
        <v>80</v>
      </c>
      <c r="M172" s="2" t="s">
        <v>81</v>
      </c>
      <c r="N172" s="2" t="s">
        <v>82</v>
      </c>
      <c r="O172" s="3">
        <v>1</v>
      </c>
      <c r="P172" s="3">
        <v>135</v>
      </c>
      <c r="Q172" s="3">
        <v>153</v>
      </c>
      <c r="R172" s="3">
        <v>153</v>
      </c>
      <c r="S172" s="3">
        <v>18</v>
      </c>
      <c r="T172" s="3">
        <v>18</v>
      </c>
      <c r="U172" s="3">
        <v>11.76</v>
      </c>
      <c r="V172" s="2" t="s">
        <v>235</v>
      </c>
      <c r="W172" s="2" t="s">
        <v>236</v>
      </c>
      <c r="X172" s="2" t="s">
        <v>197</v>
      </c>
      <c r="Y172" s="19" t="str">
        <f>VLOOKUP(G172,'Verweis Kd-Gruppe'!$A$2:$B$8,2,FALSE)</f>
        <v>GRK</v>
      </c>
      <c r="Z172" s="19" t="str">
        <f>VLOOKUP(J172,'Verweis Art-Gruppe'!$A$2:$B$15,2,FALSE)</f>
        <v>Zubehör</v>
      </c>
      <c r="AA172" s="19" t="str">
        <f>VLOOKUP(W172,'Verweis Vertreter'!$A$2:$B$24,2,FALSE)</f>
        <v>Patrick Verfürth</v>
      </c>
      <c r="AB172" s="12">
        <f t="shared" si="18"/>
        <v>1</v>
      </c>
      <c r="AC172" s="12">
        <f t="shared" si="23"/>
        <v>135</v>
      </c>
      <c r="AD172" s="12">
        <f t="shared" si="24"/>
        <v>153</v>
      </c>
      <c r="AE172" s="12">
        <f t="shared" si="19"/>
        <v>153</v>
      </c>
      <c r="AF172" s="12">
        <f t="shared" si="20"/>
        <v>18</v>
      </c>
      <c r="AG172" s="12">
        <f t="shared" si="21"/>
        <v>18</v>
      </c>
      <c r="AH172" s="9">
        <f t="shared" si="25"/>
        <v>0.11764705882352941</v>
      </c>
      <c r="AI172" s="14">
        <f>VLOOKUP(E172,'Verweis Faktor'!$A:$B,2,FALSE)</f>
        <v>1</v>
      </c>
      <c r="AJ172" s="14"/>
      <c r="AK172" s="14" t="str">
        <f>IF(AL172="Ja","Versandkosten",VLOOKUP(E172,'Verweis Belegart'!$A$2:$B$9,2,FALSE))</f>
        <v>Hardware</v>
      </c>
      <c r="AL172" s="14" t="str">
        <f t="shared" si="26"/>
        <v>Nein</v>
      </c>
      <c r="AM172" s="14" t="str">
        <f t="shared" si="22"/>
        <v>Positiv</v>
      </c>
    </row>
    <row r="173" spans="1:39" ht="17.25" customHeight="1" x14ac:dyDescent="0.35">
      <c r="A173" s="17">
        <v>14571492</v>
      </c>
      <c r="B173" s="2" t="s">
        <v>22</v>
      </c>
      <c r="C173" s="1">
        <v>2025001</v>
      </c>
      <c r="D173" s="1">
        <v>2000037</v>
      </c>
      <c r="E173" s="2" t="s">
        <v>34</v>
      </c>
      <c r="F173" s="2" t="s">
        <v>35</v>
      </c>
      <c r="G173" s="2" t="s">
        <v>36</v>
      </c>
      <c r="H173" s="2" t="s">
        <v>437</v>
      </c>
      <c r="I173" s="2" t="s">
        <v>438</v>
      </c>
      <c r="J173" s="2" t="s">
        <v>103</v>
      </c>
      <c r="K173" s="2" t="s">
        <v>103</v>
      </c>
      <c r="L173" s="2" t="s">
        <v>84</v>
      </c>
      <c r="M173" s="2" t="s">
        <v>85</v>
      </c>
      <c r="N173" s="2" t="s">
        <v>86</v>
      </c>
      <c r="O173" s="3">
        <v>1</v>
      </c>
      <c r="P173" s="3">
        <v>970.94269999999995</v>
      </c>
      <c r="Q173" s="3">
        <v>815</v>
      </c>
      <c r="R173" s="3">
        <v>815</v>
      </c>
      <c r="S173" s="3">
        <v>-155.9427</v>
      </c>
      <c r="T173" s="3">
        <v>-155.94</v>
      </c>
      <c r="U173" s="3">
        <v>-19.13</v>
      </c>
      <c r="V173" s="2" t="s">
        <v>235</v>
      </c>
      <c r="W173" s="2" t="s">
        <v>236</v>
      </c>
      <c r="X173" s="2" t="s">
        <v>197</v>
      </c>
      <c r="Y173" s="19" t="str">
        <f>VLOOKUP(G173,'Verweis Kd-Gruppe'!$A$2:$B$8,2,FALSE)</f>
        <v>GRK</v>
      </c>
      <c r="Z173" s="19" t="str">
        <f>VLOOKUP(J173,'Verweis Art-Gruppe'!$A$2:$B$15,2,FALSE)</f>
        <v>Geräte</v>
      </c>
      <c r="AA173" s="19" t="str">
        <f>VLOOKUP(W173,'Verweis Vertreter'!$A$2:$B$24,2,FALSE)</f>
        <v>Patrick Verfürth</v>
      </c>
      <c r="AB173" s="12">
        <f t="shared" si="18"/>
        <v>1</v>
      </c>
      <c r="AC173" s="12">
        <f t="shared" si="23"/>
        <v>970.94269999999995</v>
      </c>
      <c r="AD173" s="12">
        <f t="shared" si="24"/>
        <v>815</v>
      </c>
      <c r="AE173" s="12">
        <f t="shared" si="19"/>
        <v>815</v>
      </c>
      <c r="AF173" s="12">
        <f t="shared" si="20"/>
        <v>-155.9427</v>
      </c>
      <c r="AG173" s="12">
        <f t="shared" si="21"/>
        <v>-155.94</v>
      </c>
      <c r="AH173" s="9">
        <f t="shared" si="25"/>
        <v>-0.19133742331288342</v>
      </c>
      <c r="AI173" s="14">
        <f>VLOOKUP(E173,'Verweis Faktor'!$A:$B,2,FALSE)</f>
        <v>1</v>
      </c>
      <c r="AJ173" s="14"/>
      <c r="AK173" s="14" t="str">
        <f>IF(AL173="Ja","Versandkosten",VLOOKUP(E173,'Verweis Belegart'!$A$2:$B$9,2,FALSE))</f>
        <v>Hardware</v>
      </c>
      <c r="AL173" s="14" t="str">
        <f t="shared" si="26"/>
        <v>Nein</v>
      </c>
      <c r="AM173" s="14" t="str">
        <f t="shared" si="22"/>
        <v>Negativ</v>
      </c>
    </row>
    <row r="174" spans="1:39" ht="17.25" customHeight="1" x14ac:dyDescent="0.35">
      <c r="A174" s="17">
        <v>14571492</v>
      </c>
      <c r="B174" s="2" t="s">
        <v>22</v>
      </c>
      <c r="C174" s="1">
        <v>2025001</v>
      </c>
      <c r="D174" s="1">
        <v>2000037</v>
      </c>
      <c r="E174" s="2" t="s">
        <v>34</v>
      </c>
      <c r="F174" s="2" t="s">
        <v>35</v>
      </c>
      <c r="G174" s="2" t="s">
        <v>36</v>
      </c>
      <c r="H174" s="2" t="s">
        <v>437</v>
      </c>
      <c r="I174" s="2" t="s">
        <v>438</v>
      </c>
      <c r="J174" s="2" t="s">
        <v>103</v>
      </c>
      <c r="K174" s="2" t="s">
        <v>107</v>
      </c>
      <c r="L174" s="2" t="s">
        <v>455</v>
      </c>
      <c r="M174" s="2" t="s">
        <v>456</v>
      </c>
      <c r="N174" s="2" t="s">
        <v>457</v>
      </c>
      <c r="O174" s="3">
        <v>4</v>
      </c>
      <c r="P174" s="3">
        <v>848.8066</v>
      </c>
      <c r="Q174" s="3">
        <v>855</v>
      </c>
      <c r="R174" s="3">
        <v>3420</v>
      </c>
      <c r="S174" s="3">
        <v>6.1933999999999996</v>
      </c>
      <c r="T174" s="3">
        <v>24.77</v>
      </c>
      <c r="U174" s="3">
        <v>0.72</v>
      </c>
      <c r="V174" s="2" t="s">
        <v>235</v>
      </c>
      <c r="W174" s="2" t="s">
        <v>236</v>
      </c>
      <c r="X174" s="2" t="s">
        <v>197</v>
      </c>
      <c r="Y174" s="19" t="str">
        <f>VLOOKUP(G174,'Verweis Kd-Gruppe'!$A$2:$B$8,2,FALSE)</f>
        <v>GRK</v>
      </c>
      <c r="Z174" s="19" t="str">
        <f>VLOOKUP(J174,'Verweis Art-Gruppe'!$A$2:$B$15,2,FALSE)</f>
        <v>Geräte</v>
      </c>
      <c r="AA174" s="19" t="str">
        <f>VLOOKUP(W174,'Verweis Vertreter'!$A$2:$B$24,2,FALSE)</f>
        <v>Patrick Verfürth</v>
      </c>
      <c r="AB174" s="12">
        <f t="shared" si="18"/>
        <v>4</v>
      </c>
      <c r="AC174" s="12">
        <f t="shared" si="23"/>
        <v>848.8066</v>
      </c>
      <c r="AD174" s="12">
        <f t="shared" si="24"/>
        <v>855</v>
      </c>
      <c r="AE174" s="12">
        <f t="shared" si="19"/>
        <v>3420</v>
      </c>
      <c r="AF174" s="12">
        <f t="shared" si="20"/>
        <v>6.1933999999999996</v>
      </c>
      <c r="AG174" s="12">
        <f t="shared" si="21"/>
        <v>24.77</v>
      </c>
      <c r="AH174" s="9">
        <f t="shared" si="25"/>
        <v>7.2426900584795324E-3</v>
      </c>
      <c r="AI174" s="14">
        <f>VLOOKUP(E174,'Verweis Faktor'!$A:$B,2,FALSE)</f>
        <v>1</v>
      </c>
      <c r="AJ174" s="14"/>
      <c r="AK174" s="14" t="str">
        <f>IF(AL174="Ja","Versandkosten",VLOOKUP(E174,'Verweis Belegart'!$A$2:$B$9,2,FALSE))</f>
        <v>Hardware</v>
      </c>
      <c r="AL174" s="14" t="str">
        <f t="shared" si="26"/>
        <v>Nein</v>
      </c>
      <c r="AM174" s="14" t="str">
        <f t="shared" si="22"/>
        <v>Positiv</v>
      </c>
    </row>
    <row r="175" spans="1:39" ht="17.25" customHeight="1" x14ac:dyDescent="0.35">
      <c r="A175" s="17">
        <v>14571492</v>
      </c>
      <c r="B175" s="2" t="s">
        <v>22</v>
      </c>
      <c r="C175" s="1">
        <v>2025001</v>
      </c>
      <c r="D175" s="1">
        <v>2000037</v>
      </c>
      <c r="E175" s="2" t="s">
        <v>34</v>
      </c>
      <c r="F175" s="2" t="s">
        <v>35</v>
      </c>
      <c r="G175" s="2" t="s">
        <v>36</v>
      </c>
      <c r="H175" s="2" t="s">
        <v>437</v>
      </c>
      <c r="I175" s="2" t="s">
        <v>438</v>
      </c>
      <c r="J175" s="2" t="s">
        <v>103</v>
      </c>
      <c r="K175" s="2" t="s">
        <v>111</v>
      </c>
      <c r="L175" s="2" t="s">
        <v>458</v>
      </c>
      <c r="M175" s="2" t="s">
        <v>459</v>
      </c>
      <c r="N175" s="2" t="s">
        <v>41</v>
      </c>
      <c r="O175" s="3">
        <v>2</v>
      </c>
      <c r="P175" s="3">
        <v>228.69569999999999</v>
      </c>
      <c r="Q175" s="3">
        <v>235</v>
      </c>
      <c r="R175" s="3">
        <v>470</v>
      </c>
      <c r="S175" s="3">
        <v>6.3042999999999996</v>
      </c>
      <c r="T175" s="3">
        <v>12.61</v>
      </c>
      <c r="U175" s="3">
        <v>2.68</v>
      </c>
      <c r="V175" s="2" t="s">
        <v>235</v>
      </c>
      <c r="W175" s="2" t="s">
        <v>236</v>
      </c>
      <c r="X175" s="2" t="s">
        <v>197</v>
      </c>
      <c r="Y175" s="19" t="str">
        <f>VLOOKUP(G175,'Verweis Kd-Gruppe'!$A$2:$B$8,2,FALSE)</f>
        <v>GRK</v>
      </c>
      <c r="Z175" s="19" t="str">
        <f>VLOOKUP(J175,'Verweis Art-Gruppe'!$A$2:$B$15,2,FALSE)</f>
        <v>Geräte</v>
      </c>
      <c r="AA175" s="19" t="str">
        <f>VLOOKUP(W175,'Verweis Vertreter'!$A$2:$B$24,2,FALSE)</f>
        <v>Patrick Verfürth</v>
      </c>
      <c r="AB175" s="12">
        <f t="shared" si="18"/>
        <v>2</v>
      </c>
      <c r="AC175" s="12">
        <f t="shared" si="23"/>
        <v>228.69569999999999</v>
      </c>
      <c r="AD175" s="12">
        <f t="shared" si="24"/>
        <v>235</v>
      </c>
      <c r="AE175" s="12">
        <f t="shared" si="19"/>
        <v>470</v>
      </c>
      <c r="AF175" s="12">
        <f t="shared" si="20"/>
        <v>6.3042999999999996</v>
      </c>
      <c r="AG175" s="12">
        <f t="shared" si="21"/>
        <v>12.61</v>
      </c>
      <c r="AH175" s="9">
        <f t="shared" si="25"/>
        <v>2.6829787234042553E-2</v>
      </c>
      <c r="AI175" s="14">
        <f>VLOOKUP(E175,'Verweis Faktor'!$A:$B,2,FALSE)</f>
        <v>1</v>
      </c>
      <c r="AJ175" s="14"/>
      <c r="AK175" s="14" t="str">
        <f>IF(AL175="Ja","Versandkosten",VLOOKUP(E175,'Verweis Belegart'!$A$2:$B$9,2,FALSE))</f>
        <v>Hardware</v>
      </c>
      <c r="AL175" s="14" t="str">
        <f t="shared" si="26"/>
        <v>Nein</v>
      </c>
      <c r="AM175" s="14" t="str">
        <f t="shared" si="22"/>
        <v>Positiv</v>
      </c>
    </row>
    <row r="176" spans="1:39" ht="17.25" customHeight="1" x14ac:dyDescent="0.35">
      <c r="A176" s="17">
        <v>14571492</v>
      </c>
      <c r="B176" s="2" t="s">
        <v>22</v>
      </c>
      <c r="C176" s="1">
        <v>2025001</v>
      </c>
      <c r="D176" s="1">
        <v>2000037</v>
      </c>
      <c r="E176" s="2" t="s">
        <v>34</v>
      </c>
      <c r="F176" s="2" t="s">
        <v>35</v>
      </c>
      <c r="G176" s="2" t="s">
        <v>36</v>
      </c>
      <c r="H176" s="2" t="s">
        <v>437</v>
      </c>
      <c r="I176" s="2" t="s">
        <v>438</v>
      </c>
      <c r="J176" s="2" t="s">
        <v>304</v>
      </c>
      <c r="K176" s="2" t="s">
        <v>115</v>
      </c>
      <c r="L176" s="2" t="s">
        <v>460</v>
      </c>
      <c r="M176" s="2" t="s">
        <v>461</v>
      </c>
      <c r="N176" s="2" t="s">
        <v>462</v>
      </c>
      <c r="O176" s="3">
        <v>1</v>
      </c>
      <c r="P176" s="3">
        <v>164.98</v>
      </c>
      <c r="Q176" s="3">
        <v>169</v>
      </c>
      <c r="R176" s="3">
        <v>169</v>
      </c>
      <c r="S176" s="3">
        <v>4.0199999999999996</v>
      </c>
      <c r="T176" s="3">
        <v>4.0199999999999996</v>
      </c>
      <c r="U176" s="3">
        <v>2.37</v>
      </c>
      <c r="V176" s="2" t="s">
        <v>235</v>
      </c>
      <c r="W176" s="2" t="s">
        <v>236</v>
      </c>
      <c r="X176" s="2" t="s">
        <v>197</v>
      </c>
      <c r="Y176" s="19" t="str">
        <f>VLOOKUP(G176,'Verweis Kd-Gruppe'!$A$2:$B$8,2,FALSE)</f>
        <v>GRK</v>
      </c>
      <c r="Z176" s="19" t="str">
        <f>VLOOKUP(J176,'Verweis Art-Gruppe'!$A$2:$B$15,2,FALSE)</f>
        <v>Zubehör</v>
      </c>
      <c r="AA176" s="19" t="str">
        <f>VLOOKUP(W176,'Verweis Vertreter'!$A$2:$B$24,2,FALSE)</f>
        <v>Patrick Verfürth</v>
      </c>
      <c r="AB176" s="12">
        <f t="shared" si="18"/>
        <v>1</v>
      </c>
      <c r="AC176" s="12">
        <f t="shared" si="23"/>
        <v>164.98</v>
      </c>
      <c r="AD176" s="12">
        <f t="shared" si="24"/>
        <v>169</v>
      </c>
      <c r="AE176" s="12">
        <f t="shared" si="19"/>
        <v>169</v>
      </c>
      <c r="AF176" s="12">
        <f t="shared" si="20"/>
        <v>4.0199999999999996</v>
      </c>
      <c r="AG176" s="12">
        <f t="shared" si="21"/>
        <v>4.0199999999999996</v>
      </c>
      <c r="AH176" s="9">
        <f t="shared" si="25"/>
        <v>2.3786982248520709E-2</v>
      </c>
      <c r="AI176" s="14">
        <f>VLOOKUP(E176,'Verweis Faktor'!$A:$B,2,FALSE)</f>
        <v>1</v>
      </c>
      <c r="AJ176" s="14"/>
      <c r="AK176" s="14" t="str">
        <f>IF(AL176="Ja","Versandkosten",VLOOKUP(E176,'Verweis Belegart'!$A$2:$B$9,2,FALSE))</f>
        <v>Hardware</v>
      </c>
      <c r="AL176" s="14" t="str">
        <f t="shared" si="26"/>
        <v>Nein</v>
      </c>
      <c r="AM176" s="14" t="str">
        <f t="shared" si="22"/>
        <v>Positiv</v>
      </c>
    </row>
    <row r="177" spans="1:39" ht="17.25" customHeight="1" x14ac:dyDescent="0.35">
      <c r="A177" s="17">
        <v>14571492</v>
      </c>
      <c r="B177" s="2" t="s">
        <v>22</v>
      </c>
      <c r="C177" s="1">
        <v>2025001</v>
      </c>
      <c r="D177" s="1">
        <v>2000037</v>
      </c>
      <c r="E177" s="2" t="s">
        <v>34</v>
      </c>
      <c r="F177" s="2" t="s">
        <v>35</v>
      </c>
      <c r="G177" s="2" t="s">
        <v>36</v>
      </c>
      <c r="H177" s="2" t="s">
        <v>437</v>
      </c>
      <c r="I177" s="2" t="s">
        <v>438</v>
      </c>
      <c r="J177" s="2" t="s">
        <v>103</v>
      </c>
      <c r="K177" s="2" t="s">
        <v>289</v>
      </c>
      <c r="L177" s="2" t="s">
        <v>463</v>
      </c>
      <c r="M177" s="2" t="s">
        <v>464</v>
      </c>
      <c r="N177" s="2" t="s">
        <v>41</v>
      </c>
      <c r="O177" s="3">
        <v>2</v>
      </c>
      <c r="P177" s="3">
        <v>224</v>
      </c>
      <c r="Q177" s="3">
        <v>235</v>
      </c>
      <c r="R177" s="3">
        <v>470</v>
      </c>
      <c r="S177" s="3">
        <v>11</v>
      </c>
      <c r="T177" s="3">
        <v>22</v>
      </c>
      <c r="U177" s="3">
        <v>4.68</v>
      </c>
      <c r="V177" s="2" t="s">
        <v>235</v>
      </c>
      <c r="W177" s="2" t="s">
        <v>236</v>
      </c>
      <c r="X177" s="2" t="s">
        <v>197</v>
      </c>
      <c r="Y177" s="19" t="str">
        <f>VLOOKUP(G177,'Verweis Kd-Gruppe'!$A$2:$B$8,2,FALSE)</f>
        <v>GRK</v>
      </c>
      <c r="Z177" s="19" t="str">
        <f>VLOOKUP(J177,'Verweis Art-Gruppe'!$A$2:$B$15,2,FALSE)</f>
        <v>Geräte</v>
      </c>
      <c r="AA177" s="19" t="str">
        <f>VLOOKUP(W177,'Verweis Vertreter'!$A$2:$B$24,2,FALSE)</f>
        <v>Patrick Verfürth</v>
      </c>
      <c r="AB177" s="12">
        <f t="shared" si="18"/>
        <v>2</v>
      </c>
      <c r="AC177" s="12">
        <f t="shared" si="23"/>
        <v>224</v>
      </c>
      <c r="AD177" s="12">
        <f t="shared" si="24"/>
        <v>235</v>
      </c>
      <c r="AE177" s="12">
        <f t="shared" si="19"/>
        <v>470</v>
      </c>
      <c r="AF177" s="12">
        <f t="shared" si="20"/>
        <v>11</v>
      </c>
      <c r="AG177" s="12">
        <f t="shared" si="21"/>
        <v>22</v>
      </c>
      <c r="AH177" s="9">
        <f t="shared" si="25"/>
        <v>4.6808510638297871E-2</v>
      </c>
      <c r="AI177" s="14">
        <f>VLOOKUP(E177,'Verweis Faktor'!$A:$B,2,FALSE)</f>
        <v>1</v>
      </c>
      <c r="AJ177" s="14"/>
      <c r="AK177" s="14" t="str">
        <f>IF(AL177="Ja","Versandkosten",VLOOKUP(E177,'Verweis Belegart'!$A$2:$B$9,2,FALSE))</f>
        <v>Hardware</v>
      </c>
      <c r="AL177" s="14" t="str">
        <f t="shared" si="26"/>
        <v>Nein</v>
      </c>
      <c r="AM177" s="14" t="str">
        <f t="shared" si="22"/>
        <v>Positiv</v>
      </c>
    </row>
    <row r="178" spans="1:39" ht="17.25" customHeight="1" x14ac:dyDescent="0.35">
      <c r="A178" s="17">
        <v>14571492</v>
      </c>
      <c r="B178" s="2" t="s">
        <v>22</v>
      </c>
      <c r="C178" s="1">
        <v>2025001</v>
      </c>
      <c r="D178" s="1">
        <v>2000037</v>
      </c>
      <c r="E178" s="2" t="s">
        <v>34</v>
      </c>
      <c r="F178" s="2" t="s">
        <v>35</v>
      </c>
      <c r="G178" s="2" t="s">
        <v>36</v>
      </c>
      <c r="H178" s="2" t="s">
        <v>437</v>
      </c>
      <c r="I178" s="2" t="s">
        <v>438</v>
      </c>
      <c r="J178" s="2" t="s">
        <v>103</v>
      </c>
      <c r="K178" s="2" t="s">
        <v>293</v>
      </c>
      <c r="L178" s="2" t="s">
        <v>92</v>
      </c>
      <c r="M178" s="2" t="s">
        <v>93</v>
      </c>
      <c r="N178" s="2" t="s">
        <v>94</v>
      </c>
      <c r="O178" s="3">
        <v>14</v>
      </c>
      <c r="P178" s="3">
        <v>332</v>
      </c>
      <c r="Q178" s="3">
        <v>359</v>
      </c>
      <c r="R178" s="3">
        <v>5026</v>
      </c>
      <c r="S178" s="3">
        <v>27</v>
      </c>
      <c r="T178" s="3">
        <v>378</v>
      </c>
      <c r="U178" s="3">
        <v>7.52</v>
      </c>
      <c r="V178" s="2" t="s">
        <v>235</v>
      </c>
      <c r="W178" s="2" t="s">
        <v>236</v>
      </c>
      <c r="X178" s="2" t="s">
        <v>197</v>
      </c>
      <c r="Y178" s="19" t="str">
        <f>VLOOKUP(G178,'Verweis Kd-Gruppe'!$A$2:$B$8,2,FALSE)</f>
        <v>GRK</v>
      </c>
      <c r="Z178" s="19" t="str">
        <f>VLOOKUP(J178,'Verweis Art-Gruppe'!$A$2:$B$15,2,FALSE)</f>
        <v>Geräte</v>
      </c>
      <c r="AA178" s="19" t="str">
        <f>VLOOKUP(W178,'Verweis Vertreter'!$A$2:$B$24,2,FALSE)</f>
        <v>Patrick Verfürth</v>
      </c>
      <c r="AB178" s="12">
        <f t="shared" si="18"/>
        <v>14</v>
      </c>
      <c r="AC178" s="12">
        <f t="shared" si="23"/>
        <v>332</v>
      </c>
      <c r="AD178" s="12">
        <f t="shared" si="24"/>
        <v>359</v>
      </c>
      <c r="AE178" s="12">
        <f t="shared" si="19"/>
        <v>5026</v>
      </c>
      <c r="AF178" s="12">
        <f t="shared" si="20"/>
        <v>27</v>
      </c>
      <c r="AG178" s="12">
        <f t="shared" si="21"/>
        <v>378</v>
      </c>
      <c r="AH178" s="9">
        <f t="shared" si="25"/>
        <v>7.5208913649025072E-2</v>
      </c>
      <c r="AI178" s="14">
        <f>VLOOKUP(E178,'Verweis Faktor'!$A:$B,2,FALSE)</f>
        <v>1</v>
      </c>
      <c r="AJ178" s="14"/>
      <c r="AK178" s="14" t="str">
        <f>IF(AL178="Ja","Versandkosten",VLOOKUP(E178,'Verweis Belegart'!$A$2:$B$9,2,FALSE))</f>
        <v>Hardware</v>
      </c>
      <c r="AL178" s="14" t="str">
        <f t="shared" si="26"/>
        <v>Nein</v>
      </c>
      <c r="AM178" s="14" t="str">
        <f t="shared" si="22"/>
        <v>Positiv</v>
      </c>
    </row>
    <row r="179" spans="1:39" ht="17.25" customHeight="1" x14ac:dyDescent="0.35">
      <c r="A179" s="17">
        <v>14571492</v>
      </c>
      <c r="B179" s="2" t="s">
        <v>22</v>
      </c>
      <c r="C179" s="1">
        <v>2025001</v>
      </c>
      <c r="D179" s="1">
        <v>2000037</v>
      </c>
      <c r="E179" s="2" t="s">
        <v>34</v>
      </c>
      <c r="F179" s="2" t="s">
        <v>35</v>
      </c>
      <c r="G179" s="2" t="s">
        <v>36</v>
      </c>
      <c r="H179" s="2" t="s">
        <v>437</v>
      </c>
      <c r="I179" s="2" t="s">
        <v>438</v>
      </c>
      <c r="J179" s="2" t="s">
        <v>103</v>
      </c>
      <c r="K179" s="2" t="s">
        <v>296</v>
      </c>
      <c r="L179" s="2" t="s">
        <v>185</v>
      </c>
      <c r="M179" s="2" t="s">
        <v>186</v>
      </c>
      <c r="N179" s="2" t="s">
        <v>187</v>
      </c>
      <c r="O179" s="3">
        <v>2</v>
      </c>
      <c r="P179" s="3">
        <v>93.245800000000003</v>
      </c>
      <c r="Q179" s="3">
        <v>103</v>
      </c>
      <c r="R179" s="3">
        <v>206</v>
      </c>
      <c r="S179" s="3">
        <v>9.7542000000000009</v>
      </c>
      <c r="T179" s="3">
        <v>19.510000000000002</v>
      </c>
      <c r="U179" s="3">
        <v>9.4700000000000006</v>
      </c>
      <c r="V179" s="2" t="s">
        <v>235</v>
      </c>
      <c r="W179" s="2" t="s">
        <v>236</v>
      </c>
      <c r="X179" s="2" t="s">
        <v>197</v>
      </c>
      <c r="Y179" s="19" t="str">
        <f>VLOOKUP(G179,'Verweis Kd-Gruppe'!$A$2:$B$8,2,FALSE)</f>
        <v>GRK</v>
      </c>
      <c r="Z179" s="19" t="str">
        <f>VLOOKUP(J179,'Verweis Art-Gruppe'!$A$2:$B$15,2,FALSE)</f>
        <v>Geräte</v>
      </c>
      <c r="AA179" s="19" t="str">
        <f>VLOOKUP(W179,'Verweis Vertreter'!$A$2:$B$24,2,FALSE)</f>
        <v>Patrick Verfürth</v>
      </c>
      <c r="AB179" s="12">
        <f t="shared" si="18"/>
        <v>2</v>
      </c>
      <c r="AC179" s="12">
        <f t="shared" si="23"/>
        <v>93.245800000000003</v>
      </c>
      <c r="AD179" s="12">
        <f t="shared" si="24"/>
        <v>103</v>
      </c>
      <c r="AE179" s="12">
        <f t="shared" si="19"/>
        <v>206</v>
      </c>
      <c r="AF179" s="12">
        <f t="shared" si="20"/>
        <v>9.7542000000000009</v>
      </c>
      <c r="AG179" s="12">
        <f t="shared" si="21"/>
        <v>19.510000000000002</v>
      </c>
      <c r="AH179" s="9">
        <f t="shared" si="25"/>
        <v>9.4708737864077672E-2</v>
      </c>
      <c r="AI179" s="14">
        <f>VLOOKUP(E179,'Verweis Faktor'!$A:$B,2,FALSE)</f>
        <v>1</v>
      </c>
      <c r="AJ179" s="14"/>
      <c r="AK179" s="14" t="str">
        <f>IF(AL179="Ja","Versandkosten",VLOOKUP(E179,'Verweis Belegart'!$A$2:$B$9,2,FALSE))</f>
        <v>Hardware</v>
      </c>
      <c r="AL179" s="14" t="str">
        <f t="shared" si="26"/>
        <v>Nein</v>
      </c>
      <c r="AM179" s="14" t="str">
        <f t="shared" si="22"/>
        <v>Positiv</v>
      </c>
    </row>
    <row r="180" spans="1:39" ht="17.25" customHeight="1" x14ac:dyDescent="0.35">
      <c r="A180" s="17">
        <v>14571492</v>
      </c>
      <c r="B180" s="2" t="s">
        <v>22</v>
      </c>
      <c r="C180" s="1">
        <v>2025001</v>
      </c>
      <c r="D180" s="1">
        <v>2000037</v>
      </c>
      <c r="E180" s="2" t="s">
        <v>34</v>
      </c>
      <c r="F180" s="2" t="s">
        <v>35</v>
      </c>
      <c r="G180" s="2" t="s">
        <v>36</v>
      </c>
      <c r="H180" s="2" t="s">
        <v>437</v>
      </c>
      <c r="I180" s="2" t="s">
        <v>438</v>
      </c>
      <c r="J180" s="2" t="s">
        <v>103</v>
      </c>
      <c r="K180" s="2" t="s">
        <v>299</v>
      </c>
      <c r="L180" s="2" t="s">
        <v>465</v>
      </c>
      <c r="M180" s="2" t="s">
        <v>466</v>
      </c>
      <c r="N180" s="2" t="s">
        <v>451</v>
      </c>
      <c r="O180" s="3">
        <v>1</v>
      </c>
      <c r="P180" s="3">
        <v>134</v>
      </c>
      <c r="Q180" s="3">
        <v>159</v>
      </c>
      <c r="R180" s="3">
        <v>159</v>
      </c>
      <c r="S180" s="3">
        <v>25</v>
      </c>
      <c r="T180" s="3">
        <v>25</v>
      </c>
      <c r="U180" s="3">
        <v>15.72</v>
      </c>
      <c r="V180" s="2" t="s">
        <v>235</v>
      </c>
      <c r="W180" s="2" t="s">
        <v>236</v>
      </c>
      <c r="X180" s="2" t="s">
        <v>197</v>
      </c>
      <c r="Y180" s="19" t="str">
        <f>VLOOKUP(G180,'Verweis Kd-Gruppe'!$A$2:$B$8,2,FALSE)</f>
        <v>GRK</v>
      </c>
      <c r="Z180" s="19" t="str">
        <f>VLOOKUP(J180,'Verweis Art-Gruppe'!$A$2:$B$15,2,FALSE)</f>
        <v>Geräte</v>
      </c>
      <c r="AA180" s="19" t="str">
        <f>VLOOKUP(W180,'Verweis Vertreter'!$A$2:$B$24,2,FALSE)</f>
        <v>Patrick Verfürth</v>
      </c>
      <c r="AB180" s="12">
        <f t="shared" si="18"/>
        <v>1</v>
      </c>
      <c r="AC180" s="12">
        <f t="shared" si="23"/>
        <v>134</v>
      </c>
      <c r="AD180" s="12">
        <f t="shared" si="24"/>
        <v>159</v>
      </c>
      <c r="AE180" s="12">
        <f t="shared" si="19"/>
        <v>159</v>
      </c>
      <c r="AF180" s="12">
        <f t="shared" si="20"/>
        <v>25</v>
      </c>
      <c r="AG180" s="12">
        <f t="shared" si="21"/>
        <v>25</v>
      </c>
      <c r="AH180" s="9">
        <f t="shared" si="25"/>
        <v>0.15723270440251572</v>
      </c>
      <c r="AI180" s="14">
        <f>VLOOKUP(E180,'Verweis Faktor'!$A:$B,2,FALSE)</f>
        <v>1</v>
      </c>
      <c r="AJ180" s="14"/>
      <c r="AK180" s="14" t="str">
        <f>IF(AL180="Ja","Versandkosten",VLOOKUP(E180,'Verweis Belegart'!$A$2:$B$9,2,FALSE))</f>
        <v>Hardware</v>
      </c>
      <c r="AL180" s="14" t="str">
        <f t="shared" si="26"/>
        <v>Nein</v>
      </c>
      <c r="AM180" s="14" t="str">
        <f t="shared" si="22"/>
        <v>Positiv</v>
      </c>
    </row>
    <row r="181" spans="1:39" ht="17.25" customHeight="1" x14ac:dyDescent="0.35">
      <c r="A181" s="17">
        <v>14571492</v>
      </c>
      <c r="B181" s="2" t="s">
        <v>22</v>
      </c>
      <c r="C181" s="1">
        <v>2025001</v>
      </c>
      <c r="D181" s="1">
        <v>2000037</v>
      </c>
      <c r="E181" s="2" t="s">
        <v>34</v>
      </c>
      <c r="F181" s="2" t="s">
        <v>35</v>
      </c>
      <c r="G181" s="2" t="s">
        <v>36</v>
      </c>
      <c r="H181" s="2" t="s">
        <v>437</v>
      </c>
      <c r="I181" s="2" t="s">
        <v>438</v>
      </c>
      <c r="J181" s="2" t="s">
        <v>304</v>
      </c>
      <c r="K181" s="2" t="s">
        <v>300</v>
      </c>
      <c r="L181" s="2" t="s">
        <v>467</v>
      </c>
      <c r="M181" s="2" t="s">
        <v>468</v>
      </c>
      <c r="N181" s="2" t="s">
        <v>469</v>
      </c>
      <c r="O181" s="3">
        <v>1</v>
      </c>
      <c r="P181" s="3">
        <v>170</v>
      </c>
      <c r="Q181" s="3">
        <v>190</v>
      </c>
      <c r="R181" s="3">
        <v>190</v>
      </c>
      <c r="S181" s="3">
        <v>20</v>
      </c>
      <c r="T181" s="3">
        <v>20</v>
      </c>
      <c r="U181" s="3">
        <v>10.52</v>
      </c>
      <c r="V181" s="2" t="s">
        <v>235</v>
      </c>
      <c r="W181" s="2" t="s">
        <v>236</v>
      </c>
      <c r="X181" s="2" t="s">
        <v>197</v>
      </c>
      <c r="Y181" s="19" t="str">
        <f>VLOOKUP(G181,'Verweis Kd-Gruppe'!$A$2:$B$8,2,FALSE)</f>
        <v>GRK</v>
      </c>
      <c r="Z181" s="19" t="str">
        <f>VLOOKUP(J181,'Verweis Art-Gruppe'!$A$2:$B$15,2,FALSE)</f>
        <v>Zubehör</v>
      </c>
      <c r="AA181" s="19" t="str">
        <f>VLOOKUP(W181,'Verweis Vertreter'!$A$2:$B$24,2,FALSE)</f>
        <v>Patrick Verfürth</v>
      </c>
      <c r="AB181" s="12">
        <f t="shared" si="18"/>
        <v>1</v>
      </c>
      <c r="AC181" s="12">
        <f t="shared" si="23"/>
        <v>170</v>
      </c>
      <c r="AD181" s="12">
        <f t="shared" si="24"/>
        <v>190</v>
      </c>
      <c r="AE181" s="12">
        <f t="shared" si="19"/>
        <v>190</v>
      </c>
      <c r="AF181" s="12">
        <f t="shared" si="20"/>
        <v>20</v>
      </c>
      <c r="AG181" s="12">
        <f t="shared" si="21"/>
        <v>20</v>
      </c>
      <c r="AH181" s="9">
        <f t="shared" si="25"/>
        <v>0.10526315789473684</v>
      </c>
      <c r="AI181" s="14">
        <f>VLOOKUP(E181,'Verweis Faktor'!$A:$B,2,FALSE)</f>
        <v>1</v>
      </c>
      <c r="AJ181" s="14"/>
      <c r="AK181" s="14" t="str">
        <f>IF(AL181="Ja","Versandkosten",VLOOKUP(E181,'Verweis Belegart'!$A$2:$B$9,2,FALSE))</f>
        <v>Hardware</v>
      </c>
      <c r="AL181" s="14" t="str">
        <f t="shared" si="26"/>
        <v>Nein</v>
      </c>
      <c r="AM181" s="14" t="str">
        <f t="shared" si="22"/>
        <v>Positiv</v>
      </c>
    </row>
    <row r="182" spans="1:39" ht="17.25" customHeight="1" x14ac:dyDescent="0.35">
      <c r="A182" s="17">
        <v>14571492</v>
      </c>
      <c r="B182" s="2" t="s">
        <v>22</v>
      </c>
      <c r="C182" s="1">
        <v>2025001</v>
      </c>
      <c r="D182" s="1">
        <v>2000037</v>
      </c>
      <c r="E182" s="2" t="s">
        <v>34</v>
      </c>
      <c r="F182" s="2" t="s">
        <v>35</v>
      </c>
      <c r="G182" s="2" t="s">
        <v>36</v>
      </c>
      <c r="H182" s="2" t="s">
        <v>437</v>
      </c>
      <c r="I182" s="2" t="s">
        <v>438</v>
      </c>
      <c r="J182" s="2" t="s">
        <v>103</v>
      </c>
      <c r="K182" s="2" t="s">
        <v>301</v>
      </c>
      <c r="L182" s="2" t="s">
        <v>410</v>
      </c>
      <c r="M182" s="2" t="s">
        <v>411</v>
      </c>
      <c r="N182" s="2" t="s">
        <v>412</v>
      </c>
      <c r="O182" s="3">
        <v>3</v>
      </c>
      <c r="P182" s="3">
        <v>218.53059999999999</v>
      </c>
      <c r="Q182" s="3">
        <v>247</v>
      </c>
      <c r="R182" s="3">
        <v>741</v>
      </c>
      <c r="S182" s="3">
        <v>28.4694</v>
      </c>
      <c r="T182" s="3">
        <v>85.41</v>
      </c>
      <c r="U182" s="3">
        <v>11.52</v>
      </c>
      <c r="V182" s="2" t="s">
        <v>235</v>
      </c>
      <c r="W182" s="2" t="s">
        <v>236</v>
      </c>
      <c r="X182" s="2" t="s">
        <v>197</v>
      </c>
      <c r="Y182" s="19" t="str">
        <f>VLOOKUP(G182,'Verweis Kd-Gruppe'!$A$2:$B$8,2,FALSE)</f>
        <v>GRK</v>
      </c>
      <c r="Z182" s="19" t="str">
        <f>VLOOKUP(J182,'Verweis Art-Gruppe'!$A$2:$B$15,2,FALSE)</f>
        <v>Geräte</v>
      </c>
      <c r="AA182" s="19" t="str">
        <f>VLOOKUP(W182,'Verweis Vertreter'!$A$2:$B$24,2,FALSE)</f>
        <v>Patrick Verfürth</v>
      </c>
      <c r="AB182" s="12">
        <f t="shared" si="18"/>
        <v>3</v>
      </c>
      <c r="AC182" s="12">
        <f t="shared" si="23"/>
        <v>218.53059999999999</v>
      </c>
      <c r="AD182" s="12">
        <f t="shared" si="24"/>
        <v>247</v>
      </c>
      <c r="AE182" s="12">
        <f t="shared" si="19"/>
        <v>741</v>
      </c>
      <c r="AF182" s="12">
        <f t="shared" si="20"/>
        <v>28.4694</v>
      </c>
      <c r="AG182" s="12">
        <f t="shared" si="21"/>
        <v>85.41</v>
      </c>
      <c r="AH182" s="9">
        <f t="shared" si="25"/>
        <v>0.11526315789473683</v>
      </c>
      <c r="AI182" s="14">
        <f>VLOOKUP(E182,'Verweis Faktor'!$A:$B,2,FALSE)</f>
        <v>1</v>
      </c>
      <c r="AJ182" s="14"/>
      <c r="AK182" s="14" t="str">
        <f>IF(AL182="Ja","Versandkosten",VLOOKUP(E182,'Verweis Belegart'!$A$2:$B$9,2,FALSE))</f>
        <v>Hardware</v>
      </c>
      <c r="AL182" s="14" t="str">
        <f t="shared" si="26"/>
        <v>Nein</v>
      </c>
      <c r="AM182" s="14" t="str">
        <f t="shared" si="22"/>
        <v>Positiv</v>
      </c>
    </row>
    <row r="183" spans="1:39" ht="17.25" customHeight="1" x14ac:dyDescent="0.35">
      <c r="A183" s="17">
        <v>14571492</v>
      </c>
      <c r="B183" s="2" t="s">
        <v>22</v>
      </c>
      <c r="C183" s="1">
        <v>2025001</v>
      </c>
      <c r="D183" s="1">
        <v>2000037</v>
      </c>
      <c r="E183" s="2" t="s">
        <v>34</v>
      </c>
      <c r="F183" s="2" t="s">
        <v>35</v>
      </c>
      <c r="G183" s="2" t="s">
        <v>36</v>
      </c>
      <c r="H183" s="2" t="s">
        <v>437</v>
      </c>
      <c r="I183" s="2" t="s">
        <v>438</v>
      </c>
      <c r="J183" s="2" t="s">
        <v>103</v>
      </c>
      <c r="K183" s="2" t="s">
        <v>304</v>
      </c>
      <c r="L183" s="2" t="s">
        <v>470</v>
      </c>
      <c r="M183" s="2" t="s">
        <v>471</v>
      </c>
      <c r="N183" s="2" t="s">
        <v>472</v>
      </c>
      <c r="O183" s="3">
        <v>1</v>
      </c>
      <c r="P183" s="3">
        <v>479</v>
      </c>
      <c r="Q183" s="3">
        <v>499</v>
      </c>
      <c r="R183" s="3">
        <v>499</v>
      </c>
      <c r="S183" s="3">
        <v>20</v>
      </c>
      <c r="T183" s="3">
        <v>20</v>
      </c>
      <c r="U183" s="3">
        <v>4</v>
      </c>
      <c r="V183" s="2" t="s">
        <v>235</v>
      </c>
      <c r="W183" s="2" t="s">
        <v>236</v>
      </c>
      <c r="X183" s="2" t="s">
        <v>197</v>
      </c>
      <c r="Y183" s="19" t="str">
        <f>VLOOKUP(G183,'Verweis Kd-Gruppe'!$A$2:$B$8,2,FALSE)</f>
        <v>GRK</v>
      </c>
      <c r="Z183" s="19" t="str">
        <f>VLOOKUP(J183,'Verweis Art-Gruppe'!$A$2:$B$15,2,FALSE)</f>
        <v>Geräte</v>
      </c>
      <c r="AA183" s="19" t="str">
        <f>VLOOKUP(W183,'Verweis Vertreter'!$A$2:$B$24,2,FALSE)</f>
        <v>Patrick Verfürth</v>
      </c>
      <c r="AB183" s="12">
        <f t="shared" si="18"/>
        <v>1</v>
      </c>
      <c r="AC183" s="12">
        <f t="shared" si="23"/>
        <v>479</v>
      </c>
      <c r="AD183" s="12">
        <f t="shared" si="24"/>
        <v>499</v>
      </c>
      <c r="AE183" s="12">
        <f t="shared" si="19"/>
        <v>499</v>
      </c>
      <c r="AF183" s="12">
        <f t="shared" si="20"/>
        <v>20</v>
      </c>
      <c r="AG183" s="12">
        <f t="shared" si="21"/>
        <v>20</v>
      </c>
      <c r="AH183" s="9">
        <f t="shared" si="25"/>
        <v>4.0080160320641281E-2</v>
      </c>
      <c r="AI183" s="14">
        <f>VLOOKUP(E183,'Verweis Faktor'!$A:$B,2,FALSE)</f>
        <v>1</v>
      </c>
      <c r="AJ183" s="14"/>
      <c r="AK183" s="14" t="str">
        <f>IF(AL183="Ja","Versandkosten",VLOOKUP(E183,'Verweis Belegart'!$A$2:$B$9,2,FALSE))</f>
        <v>Hardware</v>
      </c>
      <c r="AL183" s="14" t="str">
        <f t="shared" si="26"/>
        <v>Nein</v>
      </c>
      <c r="AM183" s="14" t="str">
        <f t="shared" si="22"/>
        <v>Positiv</v>
      </c>
    </row>
    <row r="184" spans="1:39" ht="17.25" customHeight="1" x14ac:dyDescent="0.35">
      <c r="A184" s="17">
        <v>14571492</v>
      </c>
      <c r="B184" s="2" t="s">
        <v>22</v>
      </c>
      <c r="C184" s="1">
        <v>2025001</v>
      </c>
      <c r="D184" s="1">
        <v>2000037</v>
      </c>
      <c r="E184" s="2" t="s">
        <v>34</v>
      </c>
      <c r="F184" s="2" t="s">
        <v>35</v>
      </c>
      <c r="G184" s="2" t="s">
        <v>36</v>
      </c>
      <c r="H184" s="2" t="s">
        <v>437</v>
      </c>
      <c r="I184" s="2" t="s">
        <v>438</v>
      </c>
      <c r="J184" s="2" t="s">
        <v>103</v>
      </c>
      <c r="K184" s="2" t="s">
        <v>307</v>
      </c>
      <c r="L184" s="2" t="s">
        <v>473</v>
      </c>
      <c r="M184" s="2" t="s">
        <v>474</v>
      </c>
      <c r="N184" s="2" t="s">
        <v>475</v>
      </c>
      <c r="O184" s="3">
        <v>3</v>
      </c>
      <c r="P184" s="3">
        <v>774.13789999999995</v>
      </c>
      <c r="Q184" s="3">
        <v>815</v>
      </c>
      <c r="R184" s="3">
        <v>2445</v>
      </c>
      <c r="S184" s="3">
        <v>40.862099999999998</v>
      </c>
      <c r="T184" s="3">
        <v>122.59</v>
      </c>
      <c r="U184" s="3">
        <v>5.01</v>
      </c>
      <c r="V184" s="2" t="s">
        <v>235</v>
      </c>
      <c r="W184" s="2" t="s">
        <v>236</v>
      </c>
      <c r="X184" s="2" t="s">
        <v>197</v>
      </c>
      <c r="Y184" s="19" t="str">
        <f>VLOOKUP(G184,'Verweis Kd-Gruppe'!$A$2:$B$8,2,FALSE)</f>
        <v>GRK</v>
      </c>
      <c r="Z184" s="19" t="str">
        <f>VLOOKUP(J184,'Verweis Art-Gruppe'!$A$2:$B$15,2,FALSE)</f>
        <v>Geräte</v>
      </c>
      <c r="AA184" s="19" t="str">
        <f>VLOOKUP(W184,'Verweis Vertreter'!$A$2:$B$24,2,FALSE)</f>
        <v>Patrick Verfürth</v>
      </c>
      <c r="AB184" s="12">
        <f t="shared" si="18"/>
        <v>3</v>
      </c>
      <c r="AC184" s="12">
        <f t="shared" si="23"/>
        <v>774.13789999999995</v>
      </c>
      <c r="AD184" s="12">
        <f t="shared" si="24"/>
        <v>815</v>
      </c>
      <c r="AE184" s="12">
        <f t="shared" si="19"/>
        <v>2445</v>
      </c>
      <c r="AF184" s="12">
        <f t="shared" si="20"/>
        <v>40.862099999999998</v>
      </c>
      <c r="AG184" s="12">
        <f t="shared" si="21"/>
        <v>122.59</v>
      </c>
      <c r="AH184" s="9">
        <f t="shared" si="25"/>
        <v>5.0139059304703477E-2</v>
      </c>
      <c r="AI184" s="14">
        <f>VLOOKUP(E184,'Verweis Faktor'!$A:$B,2,FALSE)</f>
        <v>1</v>
      </c>
      <c r="AJ184" s="14"/>
      <c r="AK184" s="14" t="str">
        <f>IF(AL184="Ja","Versandkosten",VLOOKUP(E184,'Verweis Belegart'!$A$2:$B$9,2,FALSE))</f>
        <v>Hardware</v>
      </c>
      <c r="AL184" s="14" t="str">
        <f t="shared" si="26"/>
        <v>Nein</v>
      </c>
      <c r="AM184" s="14" t="str">
        <f t="shared" si="22"/>
        <v>Positiv</v>
      </c>
    </row>
    <row r="185" spans="1:39" ht="17.25" customHeight="1" x14ac:dyDescent="0.35">
      <c r="A185" s="17">
        <v>14571492</v>
      </c>
      <c r="B185" s="2" t="s">
        <v>22</v>
      </c>
      <c r="C185" s="1">
        <v>2025001</v>
      </c>
      <c r="D185" s="1">
        <v>2000037</v>
      </c>
      <c r="E185" s="2" t="s">
        <v>34</v>
      </c>
      <c r="F185" s="2" t="s">
        <v>35</v>
      </c>
      <c r="G185" s="2" t="s">
        <v>36</v>
      </c>
      <c r="H185" s="2" t="s">
        <v>437</v>
      </c>
      <c r="I185" s="2" t="s">
        <v>438</v>
      </c>
      <c r="J185" s="2" t="s">
        <v>103</v>
      </c>
      <c r="K185" s="2" t="s">
        <v>311</v>
      </c>
      <c r="L185" s="2" t="s">
        <v>476</v>
      </c>
      <c r="M185" s="2" t="s">
        <v>477</v>
      </c>
      <c r="N185" s="2" t="s">
        <v>283</v>
      </c>
      <c r="O185" s="3">
        <v>1</v>
      </c>
      <c r="P185" s="3">
        <v>522</v>
      </c>
      <c r="Q185" s="3">
        <v>522</v>
      </c>
      <c r="R185" s="3">
        <v>522</v>
      </c>
      <c r="S185" s="3">
        <v>0</v>
      </c>
      <c r="T185" s="3">
        <v>0</v>
      </c>
      <c r="U185" s="3">
        <v>0</v>
      </c>
      <c r="V185" s="2" t="s">
        <v>235</v>
      </c>
      <c r="W185" s="2" t="s">
        <v>236</v>
      </c>
      <c r="X185" s="2" t="s">
        <v>197</v>
      </c>
      <c r="Y185" s="19" t="str">
        <f>VLOOKUP(G185,'Verweis Kd-Gruppe'!$A$2:$B$8,2,FALSE)</f>
        <v>GRK</v>
      </c>
      <c r="Z185" s="19" t="str">
        <f>VLOOKUP(J185,'Verweis Art-Gruppe'!$A$2:$B$15,2,FALSE)</f>
        <v>Geräte</v>
      </c>
      <c r="AA185" s="19" t="str">
        <f>VLOOKUP(W185,'Verweis Vertreter'!$A$2:$B$24,2,FALSE)</f>
        <v>Patrick Verfürth</v>
      </c>
      <c r="AB185" s="12">
        <f t="shared" si="18"/>
        <v>1</v>
      </c>
      <c r="AC185" s="12">
        <f t="shared" si="23"/>
        <v>522</v>
      </c>
      <c r="AD185" s="12">
        <f t="shared" si="24"/>
        <v>522</v>
      </c>
      <c r="AE185" s="12">
        <f t="shared" si="19"/>
        <v>522</v>
      </c>
      <c r="AF185" s="12">
        <f t="shared" si="20"/>
        <v>0</v>
      </c>
      <c r="AG185" s="12">
        <f t="shared" si="21"/>
        <v>0</v>
      </c>
      <c r="AH185" s="9">
        <f t="shared" si="25"/>
        <v>0</v>
      </c>
      <c r="AI185" s="14">
        <f>VLOOKUP(E185,'Verweis Faktor'!$A:$B,2,FALSE)</f>
        <v>1</v>
      </c>
      <c r="AJ185" s="14"/>
      <c r="AK185" s="14" t="str">
        <f>IF(AL185="Ja","Versandkosten",VLOOKUP(E185,'Verweis Belegart'!$A$2:$B$9,2,FALSE))</f>
        <v>Hardware</v>
      </c>
      <c r="AL185" s="14" t="str">
        <f t="shared" si="26"/>
        <v>Nein</v>
      </c>
      <c r="AM185" s="14" t="str">
        <f t="shared" si="22"/>
        <v>Positiv</v>
      </c>
    </row>
    <row r="186" spans="1:39" ht="17.25" customHeight="1" x14ac:dyDescent="0.35">
      <c r="A186" s="17">
        <v>14571492</v>
      </c>
      <c r="B186" s="2" t="s">
        <v>22</v>
      </c>
      <c r="C186" s="1">
        <v>2025001</v>
      </c>
      <c r="D186" s="1">
        <v>2000037</v>
      </c>
      <c r="E186" s="2" t="s">
        <v>34</v>
      </c>
      <c r="F186" s="2" t="s">
        <v>35</v>
      </c>
      <c r="G186" s="2" t="s">
        <v>36</v>
      </c>
      <c r="H186" s="2" t="s">
        <v>437</v>
      </c>
      <c r="I186" s="2" t="s">
        <v>438</v>
      </c>
      <c r="J186" s="2" t="s">
        <v>103</v>
      </c>
      <c r="K186" s="2" t="s">
        <v>478</v>
      </c>
      <c r="L186" s="2" t="s">
        <v>479</v>
      </c>
      <c r="M186" s="2" t="s">
        <v>480</v>
      </c>
      <c r="N186" s="2" t="s">
        <v>481</v>
      </c>
      <c r="O186" s="3">
        <v>4</v>
      </c>
      <c r="P186" s="3">
        <v>116.1109</v>
      </c>
      <c r="Q186" s="3">
        <v>124</v>
      </c>
      <c r="R186" s="3">
        <v>496</v>
      </c>
      <c r="S186" s="3">
        <v>7.8891</v>
      </c>
      <c r="T186" s="3">
        <v>31.56</v>
      </c>
      <c r="U186" s="3">
        <v>6.36</v>
      </c>
      <c r="V186" s="2" t="s">
        <v>235</v>
      </c>
      <c r="W186" s="2" t="s">
        <v>236</v>
      </c>
      <c r="X186" s="2" t="s">
        <v>197</v>
      </c>
      <c r="Y186" s="19" t="str">
        <f>VLOOKUP(G186,'Verweis Kd-Gruppe'!$A$2:$B$8,2,FALSE)</f>
        <v>GRK</v>
      </c>
      <c r="Z186" s="19" t="str">
        <f>VLOOKUP(J186,'Verweis Art-Gruppe'!$A$2:$B$15,2,FALSE)</f>
        <v>Geräte</v>
      </c>
      <c r="AA186" s="19" t="str">
        <f>VLOOKUP(W186,'Verweis Vertreter'!$A$2:$B$24,2,FALSE)</f>
        <v>Patrick Verfürth</v>
      </c>
      <c r="AB186" s="12">
        <f t="shared" si="18"/>
        <v>4</v>
      </c>
      <c r="AC186" s="12">
        <f t="shared" si="23"/>
        <v>116.1109</v>
      </c>
      <c r="AD186" s="12">
        <f t="shared" si="24"/>
        <v>124</v>
      </c>
      <c r="AE186" s="12">
        <f t="shared" si="19"/>
        <v>496</v>
      </c>
      <c r="AF186" s="12">
        <f t="shared" si="20"/>
        <v>7.8891</v>
      </c>
      <c r="AG186" s="12">
        <f t="shared" si="21"/>
        <v>31.56</v>
      </c>
      <c r="AH186" s="9">
        <f t="shared" si="25"/>
        <v>6.3629032258064516E-2</v>
      </c>
      <c r="AI186" s="14">
        <f>VLOOKUP(E186,'Verweis Faktor'!$A:$B,2,FALSE)</f>
        <v>1</v>
      </c>
      <c r="AJ186" s="14"/>
      <c r="AK186" s="14" t="str">
        <f>IF(AL186="Ja","Versandkosten",VLOOKUP(E186,'Verweis Belegart'!$A$2:$B$9,2,FALSE))</f>
        <v>Hardware</v>
      </c>
      <c r="AL186" s="14" t="str">
        <f t="shared" si="26"/>
        <v>Nein</v>
      </c>
      <c r="AM186" s="14" t="str">
        <f t="shared" si="22"/>
        <v>Positiv</v>
      </c>
    </row>
    <row r="187" spans="1:39" ht="17.25" customHeight="1" x14ac:dyDescent="0.35">
      <c r="A187" s="17">
        <v>14571492</v>
      </c>
      <c r="B187" s="2" t="s">
        <v>22</v>
      </c>
      <c r="C187" s="1">
        <v>2025001</v>
      </c>
      <c r="D187" s="1">
        <v>2000037</v>
      </c>
      <c r="E187" s="2" t="s">
        <v>34</v>
      </c>
      <c r="F187" s="2" t="s">
        <v>35</v>
      </c>
      <c r="G187" s="2" t="s">
        <v>36</v>
      </c>
      <c r="H187" s="2" t="s">
        <v>437</v>
      </c>
      <c r="I187" s="2" t="s">
        <v>438</v>
      </c>
      <c r="J187" s="2" t="s">
        <v>103</v>
      </c>
      <c r="K187" s="2" t="s">
        <v>482</v>
      </c>
      <c r="L187" s="2" t="s">
        <v>483</v>
      </c>
      <c r="M187" s="2" t="s">
        <v>484</v>
      </c>
      <c r="N187" s="2" t="s">
        <v>319</v>
      </c>
      <c r="O187" s="3">
        <v>1</v>
      </c>
      <c r="P187" s="3">
        <v>715</v>
      </c>
      <c r="Q187" s="3">
        <v>759</v>
      </c>
      <c r="R187" s="3">
        <v>759</v>
      </c>
      <c r="S187" s="3">
        <v>44</v>
      </c>
      <c r="T187" s="3">
        <v>44</v>
      </c>
      <c r="U187" s="3">
        <v>5.79</v>
      </c>
      <c r="V187" s="2" t="s">
        <v>235</v>
      </c>
      <c r="W187" s="2" t="s">
        <v>236</v>
      </c>
      <c r="X187" s="2" t="s">
        <v>197</v>
      </c>
      <c r="Y187" s="19" t="str">
        <f>VLOOKUP(G187,'Verweis Kd-Gruppe'!$A$2:$B$8,2,FALSE)</f>
        <v>GRK</v>
      </c>
      <c r="Z187" s="19" t="str">
        <f>VLOOKUP(J187,'Verweis Art-Gruppe'!$A$2:$B$15,2,FALSE)</f>
        <v>Geräte</v>
      </c>
      <c r="AA187" s="19" t="str">
        <f>VLOOKUP(W187,'Verweis Vertreter'!$A$2:$B$24,2,FALSE)</f>
        <v>Patrick Verfürth</v>
      </c>
      <c r="AB187" s="12">
        <f t="shared" si="18"/>
        <v>1</v>
      </c>
      <c r="AC187" s="12">
        <f t="shared" si="23"/>
        <v>715</v>
      </c>
      <c r="AD187" s="12">
        <f t="shared" si="24"/>
        <v>759</v>
      </c>
      <c r="AE187" s="12">
        <f t="shared" si="19"/>
        <v>759</v>
      </c>
      <c r="AF187" s="12">
        <f t="shared" si="20"/>
        <v>44</v>
      </c>
      <c r="AG187" s="12">
        <f t="shared" si="21"/>
        <v>44</v>
      </c>
      <c r="AH187" s="9">
        <f t="shared" si="25"/>
        <v>5.7971014492753624E-2</v>
      </c>
      <c r="AI187" s="14">
        <f>VLOOKUP(E187,'Verweis Faktor'!$A:$B,2,FALSE)</f>
        <v>1</v>
      </c>
      <c r="AJ187" s="14"/>
      <c r="AK187" s="14" t="str">
        <f>IF(AL187="Ja","Versandkosten",VLOOKUP(E187,'Verweis Belegart'!$A$2:$B$9,2,FALSE))</f>
        <v>Hardware</v>
      </c>
      <c r="AL187" s="14" t="str">
        <f t="shared" si="26"/>
        <v>Nein</v>
      </c>
      <c r="AM187" s="14" t="str">
        <f t="shared" si="22"/>
        <v>Positiv</v>
      </c>
    </row>
    <row r="188" spans="1:39" ht="17.25" customHeight="1" x14ac:dyDescent="0.35">
      <c r="A188" s="17">
        <v>14571492</v>
      </c>
      <c r="B188" s="2" t="s">
        <v>22</v>
      </c>
      <c r="C188" s="1">
        <v>2025001</v>
      </c>
      <c r="D188" s="1">
        <v>2000037</v>
      </c>
      <c r="E188" s="2" t="s">
        <v>34</v>
      </c>
      <c r="F188" s="2" t="s">
        <v>35</v>
      </c>
      <c r="G188" s="2" t="s">
        <v>36</v>
      </c>
      <c r="H188" s="2" t="s">
        <v>437</v>
      </c>
      <c r="I188" s="2" t="s">
        <v>438</v>
      </c>
      <c r="J188" s="2" t="s">
        <v>103</v>
      </c>
      <c r="K188" s="2" t="s">
        <v>485</v>
      </c>
      <c r="L188" s="2" t="s">
        <v>104</v>
      </c>
      <c r="M188" s="2" t="s">
        <v>105</v>
      </c>
      <c r="N188" s="2" t="s">
        <v>106</v>
      </c>
      <c r="O188" s="3">
        <v>5</v>
      </c>
      <c r="P188" s="3">
        <v>285</v>
      </c>
      <c r="Q188" s="3">
        <v>309</v>
      </c>
      <c r="R188" s="3">
        <v>1545</v>
      </c>
      <c r="S188" s="3">
        <v>24</v>
      </c>
      <c r="T188" s="3">
        <v>120</v>
      </c>
      <c r="U188" s="3">
        <v>7.76</v>
      </c>
      <c r="V188" s="2" t="s">
        <v>235</v>
      </c>
      <c r="W188" s="2" t="s">
        <v>236</v>
      </c>
      <c r="X188" s="2" t="s">
        <v>197</v>
      </c>
      <c r="Y188" s="19" t="str">
        <f>VLOOKUP(G188,'Verweis Kd-Gruppe'!$A$2:$B$8,2,FALSE)</f>
        <v>GRK</v>
      </c>
      <c r="Z188" s="19" t="str">
        <f>VLOOKUP(J188,'Verweis Art-Gruppe'!$A$2:$B$15,2,FALSE)</f>
        <v>Geräte</v>
      </c>
      <c r="AA188" s="19" t="str">
        <f>VLOOKUP(W188,'Verweis Vertreter'!$A$2:$B$24,2,FALSE)</f>
        <v>Patrick Verfürth</v>
      </c>
      <c r="AB188" s="12">
        <f t="shared" si="18"/>
        <v>5</v>
      </c>
      <c r="AC188" s="12">
        <f t="shared" si="23"/>
        <v>285</v>
      </c>
      <c r="AD188" s="12">
        <f t="shared" si="24"/>
        <v>309</v>
      </c>
      <c r="AE188" s="12">
        <f t="shared" si="19"/>
        <v>1545</v>
      </c>
      <c r="AF188" s="12">
        <f t="shared" si="20"/>
        <v>24</v>
      </c>
      <c r="AG188" s="12">
        <f t="shared" si="21"/>
        <v>120</v>
      </c>
      <c r="AH188" s="9">
        <f t="shared" si="25"/>
        <v>7.7669902912621352E-2</v>
      </c>
      <c r="AI188" s="14">
        <f>VLOOKUP(E188,'Verweis Faktor'!$A:$B,2,FALSE)</f>
        <v>1</v>
      </c>
      <c r="AJ188" s="14"/>
      <c r="AK188" s="14" t="str">
        <f>IF(AL188="Ja","Versandkosten",VLOOKUP(E188,'Verweis Belegart'!$A$2:$B$9,2,FALSE))</f>
        <v>Hardware</v>
      </c>
      <c r="AL188" s="14" t="str">
        <f t="shared" si="26"/>
        <v>Nein</v>
      </c>
      <c r="AM188" s="14" t="str">
        <f t="shared" si="22"/>
        <v>Positiv</v>
      </c>
    </row>
    <row r="189" spans="1:39" ht="17.25" customHeight="1" x14ac:dyDescent="0.35">
      <c r="A189" s="17">
        <v>14571492</v>
      </c>
      <c r="B189" s="2" t="s">
        <v>22</v>
      </c>
      <c r="C189" s="1">
        <v>2025001</v>
      </c>
      <c r="D189" s="1">
        <v>2000037</v>
      </c>
      <c r="E189" s="2" t="s">
        <v>34</v>
      </c>
      <c r="F189" s="2" t="s">
        <v>35</v>
      </c>
      <c r="G189" s="2" t="s">
        <v>36</v>
      </c>
      <c r="H189" s="2" t="s">
        <v>437</v>
      </c>
      <c r="I189" s="2" t="s">
        <v>438</v>
      </c>
      <c r="J189" s="2" t="s">
        <v>304</v>
      </c>
      <c r="K189" s="2" t="s">
        <v>486</v>
      </c>
      <c r="L189" s="2" t="s">
        <v>487</v>
      </c>
      <c r="M189" s="2" t="s">
        <v>488</v>
      </c>
      <c r="N189" s="2" t="s">
        <v>489</v>
      </c>
      <c r="O189" s="3">
        <v>2</v>
      </c>
      <c r="P189" s="3">
        <v>250</v>
      </c>
      <c r="Q189" s="3">
        <v>279</v>
      </c>
      <c r="R189" s="3">
        <v>558</v>
      </c>
      <c r="S189" s="3">
        <v>29</v>
      </c>
      <c r="T189" s="3">
        <v>58</v>
      </c>
      <c r="U189" s="3">
        <v>10.39</v>
      </c>
      <c r="V189" s="2" t="s">
        <v>235</v>
      </c>
      <c r="W189" s="2" t="s">
        <v>236</v>
      </c>
      <c r="X189" s="2" t="s">
        <v>197</v>
      </c>
      <c r="Y189" s="19" t="str">
        <f>VLOOKUP(G189,'Verweis Kd-Gruppe'!$A$2:$B$8,2,FALSE)</f>
        <v>GRK</v>
      </c>
      <c r="Z189" s="19" t="str">
        <f>VLOOKUP(J189,'Verweis Art-Gruppe'!$A$2:$B$15,2,FALSE)</f>
        <v>Zubehör</v>
      </c>
      <c r="AA189" s="19" t="str">
        <f>VLOOKUP(W189,'Verweis Vertreter'!$A$2:$B$24,2,FALSE)</f>
        <v>Patrick Verfürth</v>
      </c>
      <c r="AB189" s="12">
        <f t="shared" si="18"/>
        <v>2</v>
      </c>
      <c r="AC189" s="12">
        <f t="shared" si="23"/>
        <v>250</v>
      </c>
      <c r="AD189" s="12">
        <f t="shared" si="24"/>
        <v>279</v>
      </c>
      <c r="AE189" s="12">
        <f t="shared" si="19"/>
        <v>558</v>
      </c>
      <c r="AF189" s="12">
        <f t="shared" si="20"/>
        <v>29</v>
      </c>
      <c r="AG189" s="12">
        <f t="shared" si="21"/>
        <v>58</v>
      </c>
      <c r="AH189" s="9">
        <f t="shared" si="25"/>
        <v>0.1039426523297491</v>
      </c>
      <c r="AI189" s="14">
        <f>VLOOKUP(E189,'Verweis Faktor'!$A:$B,2,FALSE)</f>
        <v>1</v>
      </c>
      <c r="AJ189" s="14"/>
      <c r="AK189" s="14" t="str">
        <f>IF(AL189="Ja","Versandkosten",VLOOKUP(E189,'Verweis Belegart'!$A$2:$B$9,2,FALSE))</f>
        <v>Hardware</v>
      </c>
      <c r="AL189" s="14" t="str">
        <f t="shared" si="26"/>
        <v>Nein</v>
      </c>
      <c r="AM189" s="14" t="str">
        <f t="shared" si="22"/>
        <v>Positiv</v>
      </c>
    </row>
    <row r="190" spans="1:39" ht="17.25" customHeight="1" x14ac:dyDescent="0.35">
      <c r="A190" s="17">
        <v>14571492</v>
      </c>
      <c r="B190" s="2" t="s">
        <v>22</v>
      </c>
      <c r="C190" s="1">
        <v>2025001</v>
      </c>
      <c r="D190" s="1">
        <v>2000037</v>
      </c>
      <c r="E190" s="2" t="s">
        <v>34</v>
      </c>
      <c r="F190" s="2" t="s">
        <v>35</v>
      </c>
      <c r="G190" s="2" t="s">
        <v>36</v>
      </c>
      <c r="H190" s="2" t="s">
        <v>437</v>
      </c>
      <c r="I190" s="2" t="s">
        <v>438</v>
      </c>
      <c r="J190" s="2" t="s">
        <v>304</v>
      </c>
      <c r="K190" s="2" t="s">
        <v>490</v>
      </c>
      <c r="L190" s="2" t="s">
        <v>491</v>
      </c>
      <c r="M190" s="2" t="s">
        <v>492</v>
      </c>
      <c r="N190" s="2" t="s">
        <v>493</v>
      </c>
      <c r="O190" s="3">
        <v>1</v>
      </c>
      <c r="P190" s="3">
        <v>222.61</v>
      </c>
      <c r="Q190" s="3">
        <v>229</v>
      </c>
      <c r="R190" s="3">
        <v>229</v>
      </c>
      <c r="S190" s="3">
        <v>6.39</v>
      </c>
      <c r="T190" s="3">
        <v>6.39</v>
      </c>
      <c r="U190" s="3">
        <v>2.79</v>
      </c>
      <c r="V190" s="2" t="s">
        <v>235</v>
      </c>
      <c r="W190" s="2" t="s">
        <v>236</v>
      </c>
      <c r="X190" s="2" t="s">
        <v>197</v>
      </c>
      <c r="Y190" s="19" t="str">
        <f>VLOOKUP(G190,'Verweis Kd-Gruppe'!$A$2:$B$8,2,FALSE)</f>
        <v>GRK</v>
      </c>
      <c r="Z190" s="19" t="str">
        <f>VLOOKUP(J190,'Verweis Art-Gruppe'!$A$2:$B$15,2,FALSE)</f>
        <v>Zubehör</v>
      </c>
      <c r="AA190" s="19" t="str">
        <f>VLOOKUP(W190,'Verweis Vertreter'!$A$2:$B$24,2,FALSE)</f>
        <v>Patrick Verfürth</v>
      </c>
      <c r="AB190" s="12">
        <f t="shared" si="18"/>
        <v>1</v>
      </c>
      <c r="AC190" s="12">
        <f t="shared" si="23"/>
        <v>222.61</v>
      </c>
      <c r="AD190" s="12">
        <f t="shared" si="24"/>
        <v>229</v>
      </c>
      <c r="AE190" s="12">
        <f t="shared" si="19"/>
        <v>229</v>
      </c>
      <c r="AF190" s="12">
        <f t="shared" si="20"/>
        <v>6.39</v>
      </c>
      <c r="AG190" s="12">
        <f t="shared" si="21"/>
        <v>6.39</v>
      </c>
      <c r="AH190" s="9">
        <f t="shared" si="25"/>
        <v>2.7903930131004364E-2</v>
      </c>
      <c r="AI190" s="14">
        <f>VLOOKUP(E190,'Verweis Faktor'!$A:$B,2,FALSE)</f>
        <v>1</v>
      </c>
      <c r="AJ190" s="14"/>
      <c r="AK190" s="14" t="str">
        <f>IF(AL190="Ja","Versandkosten",VLOOKUP(E190,'Verweis Belegart'!$A$2:$B$9,2,FALSE))</f>
        <v>Hardware</v>
      </c>
      <c r="AL190" s="14" t="str">
        <f t="shared" si="26"/>
        <v>Nein</v>
      </c>
      <c r="AM190" s="14" t="str">
        <f t="shared" si="22"/>
        <v>Positiv</v>
      </c>
    </row>
    <row r="191" spans="1:39" ht="17.25" customHeight="1" x14ac:dyDescent="0.35">
      <c r="A191" s="17">
        <v>14571492</v>
      </c>
      <c r="B191" s="2" t="s">
        <v>22</v>
      </c>
      <c r="C191" s="1">
        <v>2025001</v>
      </c>
      <c r="D191" s="1">
        <v>2000037</v>
      </c>
      <c r="E191" s="2" t="s">
        <v>34</v>
      </c>
      <c r="F191" s="2" t="s">
        <v>35</v>
      </c>
      <c r="G191" s="2" t="s">
        <v>36</v>
      </c>
      <c r="H191" s="2" t="s">
        <v>437</v>
      </c>
      <c r="I191" s="2" t="s">
        <v>438</v>
      </c>
      <c r="J191" s="2" t="s">
        <v>304</v>
      </c>
      <c r="K191" s="2" t="s">
        <v>494</v>
      </c>
      <c r="L191" s="2" t="s">
        <v>495</v>
      </c>
      <c r="M191" s="2" t="s">
        <v>496</v>
      </c>
      <c r="N191" s="2" t="s">
        <v>497</v>
      </c>
      <c r="O191" s="3">
        <v>1</v>
      </c>
      <c r="P191" s="3">
        <v>35</v>
      </c>
      <c r="Q191" s="3">
        <v>38</v>
      </c>
      <c r="R191" s="3">
        <v>38</v>
      </c>
      <c r="S191" s="3">
        <v>3</v>
      </c>
      <c r="T191" s="3">
        <v>3</v>
      </c>
      <c r="U191" s="3">
        <v>7.89</v>
      </c>
      <c r="V191" s="2" t="s">
        <v>235</v>
      </c>
      <c r="W191" s="2" t="s">
        <v>236</v>
      </c>
      <c r="X191" s="2" t="s">
        <v>197</v>
      </c>
      <c r="Y191" s="19" t="str">
        <f>VLOOKUP(G191,'Verweis Kd-Gruppe'!$A$2:$B$8,2,FALSE)</f>
        <v>GRK</v>
      </c>
      <c r="Z191" s="19" t="str">
        <f>VLOOKUP(J191,'Verweis Art-Gruppe'!$A$2:$B$15,2,FALSE)</f>
        <v>Zubehör</v>
      </c>
      <c r="AA191" s="19" t="str">
        <f>VLOOKUP(W191,'Verweis Vertreter'!$A$2:$B$24,2,FALSE)</f>
        <v>Patrick Verfürth</v>
      </c>
      <c r="AB191" s="12">
        <f t="shared" si="18"/>
        <v>1</v>
      </c>
      <c r="AC191" s="12">
        <f t="shared" si="23"/>
        <v>35</v>
      </c>
      <c r="AD191" s="12">
        <f t="shared" si="24"/>
        <v>38</v>
      </c>
      <c r="AE191" s="12">
        <f t="shared" si="19"/>
        <v>38</v>
      </c>
      <c r="AF191" s="12">
        <f t="shared" si="20"/>
        <v>3</v>
      </c>
      <c r="AG191" s="12">
        <f t="shared" si="21"/>
        <v>3</v>
      </c>
      <c r="AH191" s="9">
        <f t="shared" si="25"/>
        <v>7.8947368421052627E-2</v>
      </c>
      <c r="AI191" s="14">
        <f>VLOOKUP(E191,'Verweis Faktor'!$A:$B,2,FALSE)</f>
        <v>1</v>
      </c>
      <c r="AJ191" s="14"/>
      <c r="AK191" s="14" t="str">
        <f>IF(AL191="Ja","Versandkosten",VLOOKUP(E191,'Verweis Belegart'!$A$2:$B$9,2,FALSE))</f>
        <v>Hardware</v>
      </c>
      <c r="AL191" s="14" t="str">
        <f t="shared" si="26"/>
        <v>Nein</v>
      </c>
      <c r="AM191" s="14" t="str">
        <f t="shared" si="22"/>
        <v>Positiv</v>
      </c>
    </row>
    <row r="192" spans="1:39" ht="17.25" customHeight="1" x14ac:dyDescent="0.35">
      <c r="A192" s="17">
        <v>14571492</v>
      </c>
      <c r="B192" s="2" t="s">
        <v>22</v>
      </c>
      <c r="C192" s="1">
        <v>2025001</v>
      </c>
      <c r="D192" s="1">
        <v>2000037</v>
      </c>
      <c r="E192" s="2" t="s">
        <v>34</v>
      </c>
      <c r="F192" s="2" t="s">
        <v>35</v>
      </c>
      <c r="G192" s="2" t="s">
        <v>36</v>
      </c>
      <c r="H192" s="2" t="s">
        <v>437</v>
      </c>
      <c r="I192" s="2" t="s">
        <v>438</v>
      </c>
      <c r="J192" s="2" t="s">
        <v>103</v>
      </c>
      <c r="K192" s="2" t="s">
        <v>498</v>
      </c>
      <c r="L192" s="2" t="s">
        <v>348</v>
      </c>
      <c r="M192" s="2" t="s">
        <v>349</v>
      </c>
      <c r="N192" s="2" t="s">
        <v>350</v>
      </c>
      <c r="O192" s="3">
        <v>7</v>
      </c>
      <c r="P192" s="3">
        <v>120.9417</v>
      </c>
      <c r="Q192" s="3">
        <v>129</v>
      </c>
      <c r="R192" s="3">
        <v>903</v>
      </c>
      <c r="S192" s="3">
        <v>8.0582999999999991</v>
      </c>
      <c r="T192" s="3">
        <v>56.41</v>
      </c>
      <c r="U192" s="3">
        <v>6.24</v>
      </c>
      <c r="V192" s="2" t="s">
        <v>235</v>
      </c>
      <c r="W192" s="2" t="s">
        <v>236</v>
      </c>
      <c r="X192" s="2" t="s">
        <v>197</v>
      </c>
      <c r="Y192" s="19" t="str">
        <f>VLOOKUP(G192,'Verweis Kd-Gruppe'!$A$2:$B$8,2,FALSE)</f>
        <v>GRK</v>
      </c>
      <c r="Z192" s="19" t="str">
        <f>VLOOKUP(J192,'Verweis Art-Gruppe'!$A$2:$B$15,2,FALSE)</f>
        <v>Geräte</v>
      </c>
      <c r="AA192" s="19" t="str">
        <f>VLOOKUP(W192,'Verweis Vertreter'!$A$2:$B$24,2,FALSE)</f>
        <v>Patrick Verfürth</v>
      </c>
      <c r="AB192" s="12">
        <f t="shared" si="18"/>
        <v>7</v>
      </c>
      <c r="AC192" s="12">
        <f t="shared" si="23"/>
        <v>120.9417</v>
      </c>
      <c r="AD192" s="12">
        <f t="shared" si="24"/>
        <v>129</v>
      </c>
      <c r="AE192" s="12">
        <f t="shared" si="19"/>
        <v>903</v>
      </c>
      <c r="AF192" s="12">
        <f t="shared" si="20"/>
        <v>8.0582999999999991</v>
      </c>
      <c r="AG192" s="12">
        <f t="shared" si="21"/>
        <v>56.41</v>
      </c>
      <c r="AH192" s="9">
        <f t="shared" si="25"/>
        <v>6.2469545957918045E-2</v>
      </c>
      <c r="AI192" s="14">
        <f>VLOOKUP(E192,'Verweis Faktor'!$A:$B,2,FALSE)</f>
        <v>1</v>
      </c>
      <c r="AJ192" s="14"/>
      <c r="AK192" s="14" t="str">
        <f>IF(AL192="Ja","Versandkosten",VLOOKUP(E192,'Verweis Belegart'!$A$2:$B$9,2,FALSE))</f>
        <v>Hardware</v>
      </c>
      <c r="AL192" s="14" t="str">
        <f t="shared" si="26"/>
        <v>Nein</v>
      </c>
      <c r="AM192" s="14" t="str">
        <f t="shared" si="22"/>
        <v>Positiv</v>
      </c>
    </row>
    <row r="193" spans="1:39" ht="17.25" customHeight="1" x14ac:dyDescent="0.35">
      <c r="A193" s="17">
        <v>14571492</v>
      </c>
      <c r="B193" s="2" t="s">
        <v>22</v>
      </c>
      <c r="C193" s="1">
        <v>2025001</v>
      </c>
      <c r="D193" s="1">
        <v>2000037</v>
      </c>
      <c r="E193" s="2" t="s">
        <v>34</v>
      </c>
      <c r="F193" s="2" t="s">
        <v>35</v>
      </c>
      <c r="G193" s="2" t="s">
        <v>36</v>
      </c>
      <c r="H193" s="2" t="s">
        <v>437</v>
      </c>
      <c r="I193" s="2" t="s">
        <v>438</v>
      </c>
      <c r="J193" s="2" t="s">
        <v>103</v>
      </c>
      <c r="K193" s="2" t="s">
        <v>499</v>
      </c>
      <c r="L193" s="2" t="s">
        <v>500</v>
      </c>
      <c r="M193" s="2" t="s">
        <v>501</v>
      </c>
      <c r="N193" s="2" t="s">
        <v>502</v>
      </c>
      <c r="O193" s="3">
        <v>1</v>
      </c>
      <c r="P193" s="3">
        <v>471</v>
      </c>
      <c r="Q193" s="3">
        <v>499</v>
      </c>
      <c r="R193" s="3">
        <v>499</v>
      </c>
      <c r="S193" s="3">
        <v>28</v>
      </c>
      <c r="T193" s="3">
        <v>28</v>
      </c>
      <c r="U193" s="3">
        <v>5.61</v>
      </c>
      <c r="V193" s="2" t="s">
        <v>235</v>
      </c>
      <c r="W193" s="2" t="s">
        <v>236</v>
      </c>
      <c r="X193" s="2" t="s">
        <v>197</v>
      </c>
      <c r="Y193" s="19" t="str">
        <f>VLOOKUP(G193,'Verweis Kd-Gruppe'!$A$2:$B$8,2,FALSE)</f>
        <v>GRK</v>
      </c>
      <c r="Z193" s="19" t="str">
        <f>VLOOKUP(J193,'Verweis Art-Gruppe'!$A$2:$B$15,2,FALSE)</f>
        <v>Geräte</v>
      </c>
      <c r="AA193" s="19" t="str">
        <f>VLOOKUP(W193,'Verweis Vertreter'!$A$2:$B$24,2,FALSE)</f>
        <v>Patrick Verfürth</v>
      </c>
      <c r="AB193" s="12">
        <f t="shared" si="18"/>
        <v>1</v>
      </c>
      <c r="AC193" s="12">
        <f t="shared" si="23"/>
        <v>471</v>
      </c>
      <c r="AD193" s="12">
        <f t="shared" si="24"/>
        <v>499</v>
      </c>
      <c r="AE193" s="12">
        <f t="shared" si="19"/>
        <v>499</v>
      </c>
      <c r="AF193" s="12">
        <f t="shared" si="20"/>
        <v>28</v>
      </c>
      <c r="AG193" s="12">
        <f t="shared" si="21"/>
        <v>28</v>
      </c>
      <c r="AH193" s="9">
        <f t="shared" si="25"/>
        <v>5.6112224448897796E-2</v>
      </c>
      <c r="AI193" s="14">
        <f>VLOOKUP(E193,'Verweis Faktor'!$A:$B,2,FALSE)</f>
        <v>1</v>
      </c>
      <c r="AJ193" s="14"/>
      <c r="AK193" s="14" t="str">
        <f>IF(AL193="Ja","Versandkosten",VLOOKUP(E193,'Verweis Belegart'!$A$2:$B$9,2,FALSE))</f>
        <v>Hardware</v>
      </c>
      <c r="AL193" s="14" t="str">
        <f t="shared" si="26"/>
        <v>Nein</v>
      </c>
      <c r="AM193" s="14" t="str">
        <f t="shared" si="22"/>
        <v>Positiv</v>
      </c>
    </row>
    <row r="194" spans="1:39" ht="17.25" customHeight="1" x14ac:dyDescent="0.35">
      <c r="A194" s="17">
        <v>14571492</v>
      </c>
      <c r="B194" s="2" t="s">
        <v>22</v>
      </c>
      <c r="C194" s="1">
        <v>2025001</v>
      </c>
      <c r="D194" s="1">
        <v>2000037</v>
      </c>
      <c r="E194" s="2" t="s">
        <v>34</v>
      </c>
      <c r="F194" s="2" t="s">
        <v>35</v>
      </c>
      <c r="G194" s="2" t="s">
        <v>36</v>
      </c>
      <c r="H194" s="2" t="s">
        <v>437</v>
      </c>
      <c r="I194" s="2" t="s">
        <v>438</v>
      </c>
      <c r="J194" s="2" t="s">
        <v>103</v>
      </c>
      <c r="K194" s="2" t="s">
        <v>503</v>
      </c>
      <c r="L194" s="2" t="s">
        <v>504</v>
      </c>
      <c r="M194" s="2" t="s">
        <v>505</v>
      </c>
      <c r="N194" s="2" t="s">
        <v>506</v>
      </c>
      <c r="O194" s="3">
        <v>2</v>
      </c>
      <c r="P194" s="3">
        <v>220</v>
      </c>
      <c r="Q194" s="3">
        <v>244</v>
      </c>
      <c r="R194" s="3">
        <v>488</v>
      </c>
      <c r="S194" s="3">
        <v>24</v>
      </c>
      <c r="T194" s="3">
        <v>48</v>
      </c>
      <c r="U194" s="3">
        <v>9.83</v>
      </c>
      <c r="V194" s="2" t="s">
        <v>235</v>
      </c>
      <c r="W194" s="2" t="s">
        <v>236</v>
      </c>
      <c r="X194" s="2" t="s">
        <v>197</v>
      </c>
      <c r="Y194" s="19" t="str">
        <f>VLOOKUP(G194,'Verweis Kd-Gruppe'!$A$2:$B$8,2,FALSE)</f>
        <v>GRK</v>
      </c>
      <c r="Z194" s="19" t="str">
        <f>VLOOKUP(J194,'Verweis Art-Gruppe'!$A$2:$B$15,2,FALSE)</f>
        <v>Geräte</v>
      </c>
      <c r="AA194" s="19" t="str">
        <f>VLOOKUP(W194,'Verweis Vertreter'!$A$2:$B$24,2,FALSE)</f>
        <v>Patrick Verfürth</v>
      </c>
      <c r="AB194" s="12">
        <f t="shared" si="18"/>
        <v>2</v>
      </c>
      <c r="AC194" s="12">
        <f t="shared" si="23"/>
        <v>220</v>
      </c>
      <c r="AD194" s="12">
        <f t="shared" si="24"/>
        <v>244</v>
      </c>
      <c r="AE194" s="12">
        <f t="shared" si="19"/>
        <v>488</v>
      </c>
      <c r="AF194" s="12">
        <f t="shared" si="20"/>
        <v>24</v>
      </c>
      <c r="AG194" s="12">
        <f t="shared" si="21"/>
        <v>48</v>
      </c>
      <c r="AH194" s="9">
        <f t="shared" si="25"/>
        <v>9.8360655737704916E-2</v>
      </c>
      <c r="AI194" s="14">
        <f>VLOOKUP(E194,'Verweis Faktor'!$A:$B,2,FALSE)</f>
        <v>1</v>
      </c>
      <c r="AJ194" s="14"/>
      <c r="AK194" s="14" t="str">
        <f>IF(AL194="Ja","Versandkosten",VLOOKUP(E194,'Verweis Belegart'!$A$2:$B$9,2,FALSE))</f>
        <v>Hardware</v>
      </c>
      <c r="AL194" s="14" t="str">
        <f t="shared" si="26"/>
        <v>Nein</v>
      </c>
      <c r="AM194" s="14" t="str">
        <f t="shared" si="22"/>
        <v>Positiv</v>
      </c>
    </row>
    <row r="195" spans="1:39" ht="17.25" customHeight="1" x14ac:dyDescent="0.35">
      <c r="A195" s="17">
        <v>14571492</v>
      </c>
      <c r="B195" s="2" t="s">
        <v>22</v>
      </c>
      <c r="C195" s="1">
        <v>2025001</v>
      </c>
      <c r="D195" s="1">
        <v>2000037</v>
      </c>
      <c r="E195" s="2" t="s">
        <v>34</v>
      </c>
      <c r="F195" s="2" t="s">
        <v>35</v>
      </c>
      <c r="G195" s="2" t="s">
        <v>36</v>
      </c>
      <c r="H195" s="2" t="s">
        <v>437</v>
      </c>
      <c r="I195" s="2" t="s">
        <v>438</v>
      </c>
      <c r="J195" s="2" t="s">
        <v>103</v>
      </c>
      <c r="K195" s="2" t="s">
        <v>507</v>
      </c>
      <c r="L195" s="2" t="s">
        <v>508</v>
      </c>
      <c r="M195" s="2" t="s">
        <v>509</v>
      </c>
      <c r="N195" s="2" t="s">
        <v>510</v>
      </c>
      <c r="O195" s="3">
        <v>1</v>
      </c>
      <c r="P195" s="3">
        <v>685</v>
      </c>
      <c r="Q195" s="3">
        <v>705</v>
      </c>
      <c r="R195" s="3">
        <v>705</v>
      </c>
      <c r="S195" s="3">
        <v>20</v>
      </c>
      <c r="T195" s="3">
        <v>20</v>
      </c>
      <c r="U195" s="3">
        <v>2.83</v>
      </c>
      <c r="V195" s="2" t="s">
        <v>235</v>
      </c>
      <c r="W195" s="2" t="s">
        <v>236</v>
      </c>
      <c r="X195" s="2" t="s">
        <v>197</v>
      </c>
      <c r="Y195" s="19" t="str">
        <f>VLOOKUP(G195,'Verweis Kd-Gruppe'!$A$2:$B$8,2,FALSE)</f>
        <v>GRK</v>
      </c>
      <c r="Z195" s="19" t="str">
        <f>VLOOKUP(J195,'Verweis Art-Gruppe'!$A$2:$B$15,2,FALSE)</f>
        <v>Geräte</v>
      </c>
      <c r="AA195" s="19" t="str">
        <f>VLOOKUP(W195,'Verweis Vertreter'!$A$2:$B$24,2,FALSE)</f>
        <v>Patrick Verfürth</v>
      </c>
      <c r="AB195" s="12">
        <f t="shared" ref="AB195:AB258" si="27">$AI195*O195</f>
        <v>1</v>
      </c>
      <c r="AC195" s="12">
        <f t="shared" si="23"/>
        <v>685</v>
      </c>
      <c r="AD195" s="12">
        <f t="shared" si="24"/>
        <v>705</v>
      </c>
      <c r="AE195" s="12">
        <f t="shared" ref="AE195:AE258" si="28">$AI195*R195</f>
        <v>705</v>
      </c>
      <c r="AF195" s="12">
        <f t="shared" ref="AF195:AF258" si="29">$AI195*S195</f>
        <v>20</v>
      </c>
      <c r="AG195" s="12">
        <f t="shared" ref="AG195:AG258" si="30">$AI195*T195</f>
        <v>20</v>
      </c>
      <c r="AH195" s="9">
        <f t="shared" si="25"/>
        <v>2.8368794326241134E-2</v>
      </c>
      <c r="AI195" s="14">
        <f>VLOOKUP(E195,'Verweis Faktor'!$A:$B,2,FALSE)</f>
        <v>1</v>
      </c>
      <c r="AJ195" s="14"/>
      <c r="AK195" s="14" t="str">
        <f>IF(AL195="Ja","Versandkosten",VLOOKUP(E195,'Verweis Belegart'!$A$2:$B$9,2,FALSE))</f>
        <v>Hardware</v>
      </c>
      <c r="AL195" s="14" t="str">
        <f t="shared" si="26"/>
        <v>Nein</v>
      </c>
      <c r="AM195" s="14" t="str">
        <f t="shared" ref="AM195:AM258" si="31">IF(AG195&lt;0,"Negativ","Positiv")</f>
        <v>Positiv</v>
      </c>
    </row>
    <row r="196" spans="1:39" ht="17.25" customHeight="1" x14ac:dyDescent="0.35">
      <c r="A196" s="17">
        <v>14571492</v>
      </c>
      <c r="B196" s="2" t="s">
        <v>22</v>
      </c>
      <c r="C196" s="1">
        <v>2025001</v>
      </c>
      <c r="D196" s="1">
        <v>2000037</v>
      </c>
      <c r="E196" s="2" t="s">
        <v>34</v>
      </c>
      <c r="F196" s="2" t="s">
        <v>35</v>
      </c>
      <c r="G196" s="2" t="s">
        <v>36</v>
      </c>
      <c r="H196" s="2" t="s">
        <v>437</v>
      </c>
      <c r="I196" s="2" t="s">
        <v>438</v>
      </c>
      <c r="J196" s="2" t="s">
        <v>103</v>
      </c>
      <c r="K196" s="2" t="s">
        <v>511</v>
      </c>
      <c r="L196" s="2" t="s">
        <v>188</v>
      </c>
      <c r="M196" s="2" t="s">
        <v>189</v>
      </c>
      <c r="N196" s="2" t="s">
        <v>136</v>
      </c>
      <c r="O196" s="3">
        <v>1</v>
      </c>
      <c r="P196" s="3">
        <v>189</v>
      </c>
      <c r="Q196" s="3">
        <v>199</v>
      </c>
      <c r="R196" s="3">
        <v>199</v>
      </c>
      <c r="S196" s="3">
        <v>10</v>
      </c>
      <c r="T196" s="3">
        <v>10</v>
      </c>
      <c r="U196" s="3">
        <v>5.0199999999999996</v>
      </c>
      <c r="V196" s="2" t="s">
        <v>235</v>
      </c>
      <c r="W196" s="2" t="s">
        <v>236</v>
      </c>
      <c r="X196" s="2" t="s">
        <v>197</v>
      </c>
      <c r="Y196" s="19" t="str">
        <f>VLOOKUP(G196,'Verweis Kd-Gruppe'!$A$2:$B$8,2,FALSE)</f>
        <v>GRK</v>
      </c>
      <c r="Z196" s="19" t="str">
        <f>VLOOKUP(J196,'Verweis Art-Gruppe'!$A$2:$B$15,2,FALSE)</f>
        <v>Geräte</v>
      </c>
      <c r="AA196" s="19" t="str">
        <f>VLOOKUP(W196,'Verweis Vertreter'!$A$2:$B$24,2,FALSE)</f>
        <v>Patrick Verfürth</v>
      </c>
      <c r="AB196" s="12">
        <f t="shared" si="27"/>
        <v>1</v>
      </c>
      <c r="AC196" s="12">
        <f t="shared" ref="AC196:AC259" si="32">P196</f>
        <v>189</v>
      </c>
      <c r="AD196" s="12">
        <f t="shared" ref="AD196:AD259" si="33">Q196</f>
        <v>199</v>
      </c>
      <c r="AE196" s="12">
        <f t="shared" si="28"/>
        <v>199</v>
      </c>
      <c r="AF196" s="12">
        <f t="shared" si="29"/>
        <v>10</v>
      </c>
      <c r="AG196" s="12">
        <f t="shared" si="30"/>
        <v>10</v>
      </c>
      <c r="AH196" s="9">
        <f t="shared" ref="AH196:AH259" si="34">IF(AF196=0,0,AG196/AE196*AI196)</f>
        <v>5.0251256281407038E-2</v>
      </c>
      <c r="AI196" s="14">
        <f>VLOOKUP(E196,'Verweis Faktor'!$A:$B,2,FALSE)</f>
        <v>1</v>
      </c>
      <c r="AJ196" s="14"/>
      <c r="AK196" s="14" t="str">
        <f>IF(AL196="Ja","Versandkosten",VLOOKUP(E196,'Verweis Belegart'!$A$2:$B$9,2,FALSE))</f>
        <v>Hardware</v>
      </c>
      <c r="AL196" s="14" t="str">
        <f t="shared" ref="AL196:AL259" si="35">IF(ISNUMBER(FIND("Versandkosten",M196)),"Ja","Nein")</f>
        <v>Nein</v>
      </c>
      <c r="AM196" s="14" t="str">
        <f t="shared" si="31"/>
        <v>Positiv</v>
      </c>
    </row>
    <row r="197" spans="1:39" ht="17.25" customHeight="1" x14ac:dyDescent="0.35">
      <c r="A197" s="17">
        <v>14571492</v>
      </c>
      <c r="B197" s="2" t="s">
        <v>22</v>
      </c>
      <c r="C197" s="1">
        <v>2025001</v>
      </c>
      <c r="D197" s="1">
        <v>2000037</v>
      </c>
      <c r="E197" s="2" t="s">
        <v>34</v>
      </c>
      <c r="F197" s="2" t="s">
        <v>35</v>
      </c>
      <c r="G197" s="2" t="s">
        <v>36</v>
      </c>
      <c r="H197" s="2" t="s">
        <v>437</v>
      </c>
      <c r="I197" s="2" t="s">
        <v>438</v>
      </c>
      <c r="J197" s="2" t="s">
        <v>103</v>
      </c>
      <c r="K197" s="2" t="s">
        <v>512</v>
      </c>
      <c r="L197" s="2" t="s">
        <v>513</v>
      </c>
      <c r="M197" s="2" t="s">
        <v>514</v>
      </c>
      <c r="N197" s="2" t="s">
        <v>515</v>
      </c>
      <c r="O197" s="3">
        <v>1</v>
      </c>
      <c r="P197" s="3">
        <v>86</v>
      </c>
      <c r="Q197" s="3">
        <v>94</v>
      </c>
      <c r="R197" s="3">
        <v>94</v>
      </c>
      <c r="S197" s="3">
        <v>8</v>
      </c>
      <c r="T197" s="3">
        <v>8</v>
      </c>
      <c r="U197" s="3">
        <v>8.51</v>
      </c>
      <c r="V197" s="2" t="s">
        <v>235</v>
      </c>
      <c r="W197" s="2" t="s">
        <v>236</v>
      </c>
      <c r="X197" s="2" t="s">
        <v>197</v>
      </c>
      <c r="Y197" s="19" t="str">
        <f>VLOOKUP(G197,'Verweis Kd-Gruppe'!$A$2:$B$8,2,FALSE)</f>
        <v>GRK</v>
      </c>
      <c r="Z197" s="19" t="str">
        <f>VLOOKUP(J197,'Verweis Art-Gruppe'!$A$2:$B$15,2,FALSE)</f>
        <v>Geräte</v>
      </c>
      <c r="AA197" s="19" t="str">
        <f>VLOOKUP(W197,'Verweis Vertreter'!$A$2:$B$24,2,FALSE)</f>
        <v>Patrick Verfürth</v>
      </c>
      <c r="AB197" s="12">
        <f t="shared" si="27"/>
        <v>1</v>
      </c>
      <c r="AC197" s="12">
        <f t="shared" si="32"/>
        <v>86</v>
      </c>
      <c r="AD197" s="12">
        <f t="shared" si="33"/>
        <v>94</v>
      </c>
      <c r="AE197" s="12">
        <f t="shared" si="28"/>
        <v>94</v>
      </c>
      <c r="AF197" s="12">
        <f t="shared" si="29"/>
        <v>8</v>
      </c>
      <c r="AG197" s="12">
        <f t="shared" si="30"/>
        <v>8</v>
      </c>
      <c r="AH197" s="9">
        <f t="shared" si="34"/>
        <v>8.5106382978723402E-2</v>
      </c>
      <c r="AI197" s="14">
        <f>VLOOKUP(E197,'Verweis Faktor'!$A:$B,2,FALSE)</f>
        <v>1</v>
      </c>
      <c r="AJ197" s="14"/>
      <c r="AK197" s="14" t="str">
        <f>IF(AL197="Ja","Versandkosten",VLOOKUP(E197,'Verweis Belegart'!$A$2:$B$9,2,FALSE))</f>
        <v>Hardware</v>
      </c>
      <c r="AL197" s="14" t="str">
        <f t="shared" si="35"/>
        <v>Nein</v>
      </c>
      <c r="AM197" s="14" t="str">
        <f t="shared" si="31"/>
        <v>Positiv</v>
      </c>
    </row>
    <row r="198" spans="1:39" ht="17.25" customHeight="1" x14ac:dyDescent="0.35">
      <c r="A198" s="17">
        <v>14571492</v>
      </c>
      <c r="B198" s="2" t="s">
        <v>22</v>
      </c>
      <c r="C198" s="1">
        <v>2025001</v>
      </c>
      <c r="D198" s="1">
        <v>2000037</v>
      </c>
      <c r="E198" s="2" t="s">
        <v>34</v>
      </c>
      <c r="F198" s="2" t="s">
        <v>35</v>
      </c>
      <c r="G198" s="2" t="s">
        <v>36</v>
      </c>
      <c r="H198" s="2" t="s">
        <v>437</v>
      </c>
      <c r="I198" s="2" t="s">
        <v>438</v>
      </c>
      <c r="J198" s="2" t="s">
        <v>304</v>
      </c>
      <c r="K198" s="2" t="s">
        <v>516</v>
      </c>
      <c r="L198" s="2" t="s">
        <v>372</v>
      </c>
      <c r="M198" s="2" t="s">
        <v>373</v>
      </c>
      <c r="N198" s="2" t="s">
        <v>374</v>
      </c>
      <c r="O198" s="3">
        <v>8</v>
      </c>
      <c r="P198" s="3">
        <v>157.7662</v>
      </c>
      <c r="Q198" s="3">
        <v>161</v>
      </c>
      <c r="R198" s="3">
        <v>1288</v>
      </c>
      <c r="S198" s="3">
        <v>3.2338</v>
      </c>
      <c r="T198" s="3">
        <v>25.87</v>
      </c>
      <c r="U198" s="3">
        <v>2</v>
      </c>
      <c r="V198" s="2" t="s">
        <v>235</v>
      </c>
      <c r="W198" s="2" t="s">
        <v>236</v>
      </c>
      <c r="X198" s="2" t="s">
        <v>197</v>
      </c>
      <c r="Y198" s="19" t="str">
        <f>VLOOKUP(G198,'Verweis Kd-Gruppe'!$A$2:$B$8,2,FALSE)</f>
        <v>GRK</v>
      </c>
      <c r="Z198" s="19" t="str">
        <f>VLOOKUP(J198,'Verweis Art-Gruppe'!$A$2:$B$15,2,FALSE)</f>
        <v>Zubehör</v>
      </c>
      <c r="AA198" s="19" t="str">
        <f>VLOOKUP(W198,'Verweis Vertreter'!$A$2:$B$24,2,FALSE)</f>
        <v>Patrick Verfürth</v>
      </c>
      <c r="AB198" s="12">
        <f t="shared" si="27"/>
        <v>8</v>
      </c>
      <c r="AC198" s="12">
        <f t="shared" si="32"/>
        <v>157.7662</v>
      </c>
      <c r="AD198" s="12">
        <f t="shared" si="33"/>
        <v>161</v>
      </c>
      <c r="AE198" s="12">
        <f t="shared" si="28"/>
        <v>1288</v>
      </c>
      <c r="AF198" s="12">
        <f t="shared" si="29"/>
        <v>3.2338</v>
      </c>
      <c r="AG198" s="12">
        <f t="shared" si="30"/>
        <v>25.87</v>
      </c>
      <c r="AH198" s="9">
        <f t="shared" si="34"/>
        <v>2.0085403726708074E-2</v>
      </c>
      <c r="AI198" s="14">
        <f>VLOOKUP(E198,'Verweis Faktor'!$A:$B,2,FALSE)</f>
        <v>1</v>
      </c>
      <c r="AJ198" s="14"/>
      <c r="AK198" s="14" t="str">
        <f>IF(AL198="Ja","Versandkosten",VLOOKUP(E198,'Verweis Belegart'!$A$2:$B$9,2,FALSE))</f>
        <v>Hardware</v>
      </c>
      <c r="AL198" s="14" t="str">
        <f t="shared" si="35"/>
        <v>Nein</v>
      </c>
      <c r="AM198" s="14" t="str">
        <f t="shared" si="31"/>
        <v>Positiv</v>
      </c>
    </row>
    <row r="199" spans="1:39" ht="17.25" customHeight="1" x14ac:dyDescent="0.35">
      <c r="A199" s="17">
        <v>14571492</v>
      </c>
      <c r="B199" s="2" t="s">
        <v>22</v>
      </c>
      <c r="C199" s="1">
        <v>2025001</v>
      </c>
      <c r="D199" s="1">
        <v>2000037</v>
      </c>
      <c r="E199" s="2" t="s">
        <v>34</v>
      </c>
      <c r="F199" s="2" t="s">
        <v>35</v>
      </c>
      <c r="G199" s="2" t="s">
        <v>36</v>
      </c>
      <c r="H199" s="2" t="s">
        <v>437</v>
      </c>
      <c r="I199" s="2" t="s">
        <v>438</v>
      </c>
      <c r="J199" s="2" t="s">
        <v>103</v>
      </c>
      <c r="K199" s="2" t="s">
        <v>517</v>
      </c>
      <c r="L199" s="2" t="s">
        <v>137</v>
      </c>
      <c r="M199" s="2" t="s">
        <v>138</v>
      </c>
      <c r="N199" s="2" t="s">
        <v>139</v>
      </c>
      <c r="O199" s="3">
        <v>1</v>
      </c>
      <c r="P199" s="3">
        <v>646.71050000000002</v>
      </c>
      <c r="Q199" s="3">
        <v>709</v>
      </c>
      <c r="R199" s="3">
        <v>709</v>
      </c>
      <c r="S199" s="3">
        <v>62.289499999999997</v>
      </c>
      <c r="T199" s="3">
        <v>62.29</v>
      </c>
      <c r="U199" s="3">
        <v>8.7799999999999994</v>
      </c>
      <c r="V199" s="2" t="s">
        <v>235</v>
      </c>
      <c r="W199" s="2" t="s">
        <v>236</v>
      </c>
      <c r="X199" s="2" t="s">
        <v>197</v>
      </c>
      <c r="Y199" s="19" t="str">
        <f>VLOOKUP(G199,'Verweis Kd-Gruppe'!$A$2:$B$8,2,FALSE)</f>
        <v>GRK</v>
      </c>
      <c r="Z199" s="19" t="str">
        <f>VLOOKUP(J199,'Verweis Art-Gruppe'!$A$2:$B$15,2,FALSE)</f>
        <v>Geräte</v>
      </c>
      <c r="AA199" s="19" t="str">
        <f>VLOOKUP(W199,'Verweis Vertreter'!$A$2:$B$24,2,FALSE)</f>
        <v>Patrick Verfürth</v>
      </c>
      <c r="AB199" s="12">
        <f t="shared" si="27"/>
        <v>1</v>
      </c>
      <c r="AC199" s="12">
        <f t="shared" si="32"/>
        <v>646.71050000000002</v>
      </c>
      <c r="AD199" s="12">
        <f t="shared" si="33"/>
        <v>709</v>
      </c>
      <c r="AE199" s="12">
        <f t="shared" si="28"/>
        <v>709</v>
      </c>
      <c r="AF199" s="12">
        <f t="shared" si="29"/>
        <v>62.289499999999997</v>
      </c>
      <c r="AG199" s="12">
        <f t="shared" si="30"/>
        <v>62.29</v>
      </c>
      <c r="AH199" s="9">
        <f t="shared" si="34"/>
        <v>8.7856135401974608E-2</v>
      </c>
      <c r="AI199" s="14">
        <f>VLOOKUP(E199,'Verweis Faktor'!$A:$B,2,FALSE)</f>
        <v>1</v>
      </c>
      <c r="AJ199" s="14"/>
      <c r="AK199" s="14" t="str">
        <f>IF(AL199="Ja","Versandkosten",VLOOKUP(E199,'Verweis Belegart'!$A$2:$B$9,2,FALSE))</f>
        <v>Hardware</v>
      </c>
      <c r="AL199" s="14" t="str">
        <f t="shared" si="35"/>
        <v>Nein</v>
      </c>
      <c r="AM199" s="14" t="str">
        <f t="shared" si="31"/>
        <v>Positiv</v>
      </c>
    </row>
    <row r="200" spans="1:39" ht="17.25" customHeight="1" x14ac:dyDescent="0.35">
      <c r="A200" s="17">
        <v>14571492</v>
      </c>
      <c r="B200" s="2" t="s">
        <v>22</v>
      </c>
      <c r="C200" s="1">
        <v>2025001</v>
      </c>
      <c r="D200" s="1">
        <v>2000037</v>
      </c>
      <c r="E200" s="2" t="s">
        <v>34</v>
      </c>
      <c r="F200" s="2" t="s">
        <v>35</v>
      </c>
      <c r="G200" s="2" t="s">
        <v>36</v>
      </c>
      <c r="H200" s="2" t="s">
        <v>437</v>
      </c>
      <c r="I200" s="2" t="s">
        <v>438</v>
      </c>
      <c r="J200" s="2" t="s">
        <v>103</v>
      </c>
      <c r="K200" s="2" t="s">
        <v>518</v>
      </c>
      <c r="L200" s="2" t="s">
        <v>112</v>
      </c>
      <c r="M200" s="2" t="s">
        <v>113</v>
      </c>
      <c r="N200" s="2" t="s">
        <v>114</v>
      </c>
      <c r="O200" s="3">
        <v>1</v>
      </c>
      <c r="P200" s="3">
        <v>633</v>
      </c>
      <c r="Q200" s="3">
        <v>659</v>
      </c>
      <c r="R200" s="3">
        <v>659</v>
      </c>
      <c r="S200" s="3">
        <v>26</v>
      </c>
      <c r="T200" s="3">
        <v>26</v>
      </c>
      <c r="U200" s="3">
        <v>3.94</v>
      </c>
      <c r="V200" s="2" t="s">
        <v>235</v>
      </c>
      <c r="W200" s="2" t="s">
        <v>236</v>
      </c>
      <c r="X200" s="2" t="s">
        <v>197</v>
      </c>
      <c r="Y200" s="19" t="str">
        <f>VLOOKUP(G200,'Verweis Kd-Gruppe'!$A$2:$B$8,2,FALSE)</f>
        <v>GRK</v>
      </c>
      <c r="Z200" s="19" t="str">
        <f>VLOOKUP(J200,'Verweis Art-Gruppe'!$A$2:$B$15,2,FALSE)</f>
        <v>Geräte</v>
      </c>
      <c r="AA200" s="19" t="str">
        <f>VLOOKUP(W200,'Verweis Vertreter'!$A$2:$B$24,2,FALSE)</f>
        <v>Patrick Verfürth</v>
      </c>
      <c r="AB200" s="12">
        <f t="shared" si="27"/>
        <v>1</v>
      </c>
      <c r="AC200" s="12">
        <f t="shared" si="32"/>
        <v>633</v>
      </c>
      <c r="AD200" s="12">
        <f t="shared" si="33"/>
        <v>659</v>
      </c>
      <c r="AE200" s="12">
        <f t="shared" si="28"/>
        <v>659</v>
      </c>
      <c r="AF200" s="12">
        <f t="shared" si="29"/>
        <v>26</v>
      </c>
      <c r="AG200" s="12">
        <f t="shared" si="30"/>
        <v>26</v>
      </c>
      <c r="AH200" s="9">
        <f t="shared" si="34"/>
        <v>3.9453717754172987E-2</v>
      </c>
      <c r="AI200" s="14">
        <f>VLOOKUP(E200,'Verweis Faktor'!$A:$B,2,FALSE)</f>
        <v>1</v>
      </c>
      <c r="AJ200" s="14"/>
      <c r="AK200" s="14" t="str">
        <f>IF(AL200="Ja","Versandkosten",VLOOKUP(E200,'Verweis Belegart'!$A$2:$B$9,2,FALSE))</f>
        <v>Hardware</v>
      </c>
      <c r="AL200" s="14" t="str">
        <f t="shared" si="35"/>
        <v>Nein</v>
      </c>
      <c r="AM200" s="14" t="str">
        <f t="shared" si="31"/>
        <v>Positiv</v>
      </c>
    </row>
    <row r="201" spans="1:39" ht="17.25" customHeight="1" x14ac:dyDescent="0.35">
      <c r="A201" s="17">
        <v>14571492</v>
      </c>
      <c r="B201" s="2" t="s">
        <v>22</v>
      </c>
      <c r="C201" s="1">
        <v>2025001</v>
      </c>
      <c r="D201" s="1">
        <v>2000037</v>
      </c>
      <c r="E201" s="2" t="s">
        <v>34</v>
      </c>
      <c r="F201" s="2" t="s">
        <v>35</v>
      </c>
      <c r="G201" s="2" t="s">
        <v>36</v>
      </c>
      <c r="H201" s="2" t="s">
        <v>437</v>
      </c>
      <c r="I201" s="2" t="s">
        <v>438</v>
      </c>
      <c r="J201" s="2" t="s">
        <v>103</v>
      </c>
      <c r="K201" s="2" t="s">
        <v>519</v>
      </c>
      <c r="L201" s="2" t="s">
        <v>520</v>
      </c>
      <c r="M201" s="2" t="s">
        <v>521</v>
      </c>
      <c r="N201" s="2" t="s">
        <v>522</v>
      </c>
      <c r="O201" s="3">
        <v>2</v>
      </c>
      <c r="P201" s="3">
        <v>492</v>
      </c>
      <c r="Q201" s="3">
        <v>509</v>
      </c>
      <c r="R201" s="3">
        <v>1018</v>
      </c>
      <c r="S201" s="3">
        <v>17</v>
      </c>
      <c r="T201" s="3">
        <v>34</v>
      </c>
      <c r="U201" s="3">
        <v>3.33</v>
      </c>
      <c r="V201" s="2" t="s">
        <v>235</v>
      </c>
      <c r="W201" s="2" t="s">
        <v>236</v>
      </c>
      <c r="X201" s="2" t="s">
        <v>197</v>
      </c>
      <c r="Y201" s="19" t="str">
        <f>VLOOKUP(G201,'Verweis Kd-Gruppe'!$A$2:$B$8,2,FALSE)</f>
        <v>GRK</v>
      </c>
      <c r="Z201" s="19" t="str">
        <f>VLOOKUP(J201,'Verweis Art-Gruppe'!$A$2:$B$15,2,FALSE)</f>
        <v>Geräte</v>
      </c>
      <c r="AA201" s="19" t="str">
        <f>VLOOKUP(W201,'Verweis Vertreter'!$A$2:$B$24,2,FALSE)</f>
        <v>Patrick Verfürth</v>
      </c>
      <c r="AB201" s="12">
        <f t="shared" si="27"/>
        <v>2</v>
      </c>
      <c r="AC201" s="12">
        <f t="shared" si="32"/>
        <v>492</v>
      </c>
      <c r="AD201" s="12">
        <f t="shared" si="33"/>
        <v>509</v>
      </c>
      <c r="AE201" s="12">
        <f t="shared" si="28"/>
        <v>1018</v>
      </c>
      <c r="AF201" s="12">
        <f t="shared" si="29"/>
        <v>17</v>
      </c>
      <c r="AG201" s="12">
        <f t="shared" si="30"/>
        <v>34</v>
      </c>
      <c r="AH201" s="9">
        <f t="shared" si="34"/>
        <v>3.3398821218074658E-2</v>
      </c>
      <c r="AI201" s="14">
        <f>VLOOKUP(E201,'Verweis Faktor'!$A:$B,2,FALSE)</f>
        <v>1</v>
      </c>
      <c r="AJ201" s="14"/>
      <c r="AK201" s="14" t="str">
        <f>IF(AL201="Ja","Versandkosten",VLOOKUP(E201,'Verweis Belegart'!$A$2:$B$9,2,FALSE))</f>
        <v>Hardware</v>
      </c>
      <c r="AL201" s="14" t="str">
        <f t="shared" si="35"/>
        <v>Nein</v>
      </c>
      <c r="AM201" s="14" t="str">
        <f t="shared" si="31"/>
        <v>Positiv</v>
      </c>
    </row>
    <row r="202" spans="1:39" ht="17.25" customHeight="1" x14ac:dyDescent="0.35">
      <c r="A202" s="17">
        <v>14571492</v>
      </c>
      <c r="B202" s="2" t="s">
        <v>22</v>
      </c>
      <c r="C202" s="1">
        <v>2025001</v>
      </c>
      <c r="D202" s="1">
        <v>2000037</v>
      </c>
      <c r="E202" s="2" t="s">
        <v>34</v>
      </c>
      <c r="F202" s="2" t="s">
        <v>35</v>
      </c>
      <c r="G202" s="2" t="s">
        <v>36</v>
      </c>
      <c r="H202" s="2" t="s">
        <v>437</v>
      </c>
      <c r="I202" s="2" t="s">
        <v>438</v>
      </c>
      <c r="J202" s="2" t="s">
        <v>304</v>
      </c>
      <c r="K202" s="2" t="s">
        <v>523</v>
      </c>
      <c r="L202" s="2" t="s">
        <v>524</v>
      </c>
      <c r="M202" s="2" t="s">
        <v>525</v>
      </c>
      <c r="N202" s="2" t="s">
        <v>526</v>
      </c>
      <c r="O202" s="3">
        <v>1</v>
      </c>
      <c r="P202" s="3">
        <v>23</v>
      </c>
      <c r="Q202" s="3">
        <v>29</v>
      </c>
      <c r="R202" s="3">
        <v>29</v>
      </c>
      <c r="S202" s="3">
        <v>6</v>
      </c>
      <c r="T202" s="3">
        <v>6</v>
      </c>
      <c r="U202" s="3">
        <v>20.68</v>
      </c>
      <c r="V202" s="2" t="s">
        <v>235</v>
      </c>
      <c r="W202" s="2" t="s">
        <v>236</v>
      </c>
      <c r="X202" s="2" t="s">
        <v>197</v>
      </c>
      <c r="Y202" s="19" t="str">
        <f>VLOOKUP(G202,'Verweis Kd-Gruppe'!$A$2:$B$8,2,FALSE)</f>
        <v>GRK</v>
      </c>
      <c r="Z202" s="19" t="str">
        <f>VLOOKUP(J202,'Verweis Art-Gruppe'!$A$2:$B$15,2,FALSE)</f>
        <v>Zubehör</v>
      </c>
      <c r="AA202" s="19" t="str">
        <f>VLOOKUP(W202,'Verweis Vertreter'!$A$2:$B$24,2,FALSE)</f>
        <v>Patrick Verfürth</v>
      </c>
      <c r="AB202" s="12">
        <f t="shared" si="27"/>
        <v>1</v>
      </c>
      <c r="AC202" s="12">
        <f t="shared" si="32"/>
        <v>23</v>
      </c>
      <c r="AD202" s="12">
        <f t="shared" si="33"/>
        <v>29</v>
      </c>
      <c r="AE202" s="12">
        <f t="shared" si="28"/>
        <v>29</v>
      </c>
      <c r="AF202" s="12">
        <f t="shared" si="29"/>
        <v>6</v>
      </c>
      <c r="AG202" s="12">
        <f t="shared" si="30"/>
        <v>6</v>
      </c>
      <c r="AH202" s="9">
        <f t="shared" si="34"/>
        <v>0.20689655172413793</v>
      </c>
      <c r="AI202" s="14">
        <f>VLOOKUP(E202,'Verweis Faktor'!$A:$B,2,FALSE)</f>
        <v>1</v>
      </c>
      <c r="AJ202" s="14"/>
      <c r="AK202" s="14" t="str">
        <f>IF(AL202="Ja","Versandkosten",VLOOKUP(E202,'Verweis Belegart'!$A$2:$B$9,2,FALSE))</f>
        <v>Hardware</v>
      </c>
      <c r="AL202" s="14" t="str">
        <f t="shared" si="35"/>
        <v>Nein</v>
      </c>
      <c r="AM202" s="14" t="str">
        <f t="shared" si="31"/>
        <v>Positiv</v>
      </c>
    </row>
    <row r="203" spans="1:39" ht="17.25" customHeight="1" x14ac:dyDescent="0.35">
      <c r="A203" s="17">
        <v>14571492</v>
      </c>
      <c r="B203" s="2" t="s">
        <v>22</v>
      </c>
      <c r="C203" s="1">
        <v>2025001</v>
      </c>
      <c r="D203" s="1">
        <v>2000037</v>
      </c>
      <c r="E203" s="2" t="s">
        <v>34</v>
      </c>
      <c r="F203" s="2" t="s">
        <v>35</v>
      </c>
      <c r="G203" s="2" t="s">
        <v>36</v>
      </c>
      <c r="H203" s="2" t="s">
        <v>437</v>
      </c>
      <c r="I203" s="2" t="s">
        <v>438</v>
      </c>
      <c r="J203" s="2" t="s">
        <v>304</v>
      </c>
      <c r="K203" s="2" t="s">
        <v>527</v>
      </c>
      <c r="L203" s="2" t="s">
        <v>528</v>
      </c>
      <c r="M203" s="2" t="s">
        <v>529</v>
      </c>
      <c r="N203" s="2" t="s">
        <v>530</v>
      </c>
      <c r="O203" s="3">
        <v>2</v>
      </c>
      <c r="P203" s="3">
        <v>107.7709</v>
      </c>
      <c r="Q203" s="3">
        <v>113</v>
      </c>
      <c r="R203" s="3">
        <v>226</v>
      </c>
      <c r="S203" s="3">
        <v>5.2290999999999999</v>
      </c>
      <c r="T203" s="3">
        <v>10.46</v>
      </c>
      <c r="U203" s="3">
        <v>4.62</v>
      </c>
      <c r="V203" s="2" t="s">
        <v>235</v>
      </c>
      <c r="W203" s="2" t="s">
        <v>236</v>
      </c>
      <c r="X203" s="2" t="s">
        <v>197</v>
      </c>
      <c r="Y203" s="19" t="str">
        <f>VLOOKUP(G203,'Verweis Kd-Gruppe'!$A$2:$B$8,2,FALSE)</f>
        <v>GRK</v>
      </c>
      <c r="Z203" s="19" t="str">
        <f>VLOOKUP(J203,'Verweis Art-Gruppe'!$A$2:$B$15,2,FALSE)</f>
        <v>Zubehör</v>
      </c>
      <c r="AA203" s="19" t="str">
        <f>VLOOKUP(W203,'Verweis Vertreter'!$A$2:$B$24,2,FALSE)</f>
        <v>Patrick Verfürth</v>
      </c>
      <c r="AB203" s="12">
        <f t="shared" si="27"/>
        <v>2</v>
      </c>
      <c r="AC203" s="12">
        <f t="shared" si="32"/>
        <v>107.7709</v>
      </c>
      <c r="AD203" s="12">
        <f t="shared" si="33"/>
        <v>113</v>
      </c>
      <c r="AE203" s="12">
        <f t="shared" si="28"/>
        <v>226</v>
      </c>
      <c r="AF203" s="12">
        <f t="shared" si="29"/>
        <v>5.2290999999999999</v>
      </c>
      <c r="AG203" s="12">
        <f t="shared" si="30"/>
        <v>10.46</v>
      </c>
      <c r="AH203" s="9">
        <f t="shared" si="34"/>
        <v>4.6283185840707966E-2</v>
      </c>
      <c r="AI203" s="14">
        <f>VLOOKUP(E203,'Verweis Faktor'!$A:$B,2,FALSE)</f>
        <v>1</v>
      </c>
      <c r="AJ203" s="14"/>
      <c r="AK203" s="14" t="str">
        <f>IF(AL203="Ja","Versandkosten",VLOOKUP(E203,'Verweis Belegart'!$A$2:$B$9,2,FALSE))</f>
        <v>Hardware</v>
      </c>
      <c r="AL203" s="14" t="str">
        <f t="shared" si="35"/>
        <v>Nein</v>
      </c>
      <c r="AM203" s="14" t="str">
        <f t="shared" si="31"/>
        <v>Positiv</v>
      </c>
    </row>
    <row r="204" spans="1:39" ht="17.25" customHeight="1" x14ac:dyDescent="0.35">
      <c r="A204" s="17">
        <v>14571492</v>
      </c>
      <c r="B204" s="2" t="s">
        <v>22</v>
      </c>
      <c r="C204" s="1">
        <v>2025001</v>
      </c>
      <c r="D204" s="1">
        <v>2000037</v>
      </c>
      <c r="E204" s="2" t="s">
        <v>34</v>
      </c>
      <c r="F204" s="2" t="s">
        <v>35</v>
      </c>
      <c r="G204" s="2" t="s">
        <v>36</v>
      </c>
      <c r="H204" s="2" t="s">
        <v>437</v>
      </c>
      <c r="I204" s="2" t="s">
        <v>438</v>
      </c>
      <c r="J204" s="2" t="s">
        <v>304</v>
      </c>
      <c r="K204" s="2" t="s">
        <v>531</v>
      </c>
      <c r="L204" s="2" t="s">
        <v>532</v>
      </c>
      <c r="M204" s="2" t="s">
        <v>533</v>
      </c>
      <c r="N204" s="2" t="s">
        <v>534</v>
      </c>
      <c r="O204" s="3">
        <v>1</v>
      </c>
      <c r="P204" s="3">
        <v>190</v>
      </c>
      <c r="Q204" s="3">
        <v>195</v>
      </c>
      <c r="R204" s="3">
        <v>195</v>
      </c>
      <c r="S204" s="3">
        <v>5</v>
      </c>
      <c r="T204" s="3">
        <v>5</v>
      </c>
      <c r="U204" s="3">
        <v>2.56</v>
      </c>
      <c r="V204" s="2" t="s">
        <v>235</v>
      </c>
      <c r="W204" s="2" t="s">
        <v>236</v>
      </c>
      <c r="X204" s="2" t="s">
        <v>197</v>
      </c>
      <c r="Y204" s="19" t="str">
        <f>VLOOKUP(G204,'Verweis Kd-Gruppe'!$A$2:$B$8,2,FALSE)</f>
        <v>GRK</v>
      </c>
      <c r="Z204" s="19" t="str">
        <f>VLOOKUP(J204,'Verweis Art-Gruppe'!$A$2:$B$15,2,FALSE)</f>
        <v>Zubehör</v>
      </c>
      <c r="AA204" s="19" t="str">
        <f>VLOOKUP(W204,'Verweis Vertreter'!$A$2:$B$24,2,FALSE)</f>
        <v>Patrick Verfürth</v>
      </c>
      <c r="AB204" s="12">
        <f t="shared" si="27"/>
        <v>1</v>
      </c>
      <c r="AC204" s="12">
        <f t="shared" si="32"/>
        <v>190</v>
      </c>
      <c r="AD204" s="12">
        <f t="shared" si="33"/>
        <v>195</v>
      </c>
      <c r="AE204" s="12">
        <f t="shared" si="28"/>
        <v>195</v>
      </c>
      <c r="AF204" s="12">
        <f t="shared" si="29"/>
        <v>5</v>
      </c>
      <c r="AG204" s="12">
        <f t="shared" si="30"/>
        <v>5</v>
      </c>
      <c r="AH204" s="9">
        <f t="shared" si="34"/>
        <v>2.564102564102564E-2</v>
      </c>
      <c r="AI204" s="14">
        <f>VLOOKUP(E204,'Verweis Faktor'!$A:$B,2,FALSE)</f>
        <v>1</v>
      </c>
      <c r="AJ204" s="14"/>
      <c r="AK204" s="14" t="str">
        <f>IF(AL204="Ja","Versandkosten",VLOOKUP(E204,'Verweis Belegart'!$A$2:$B$9,2,FALSE))</f>
        <v>Hardware</v>
      </c>
      <c r="AL204" s="14" t="str">
        <f t="shared" si="35"/>
        <v>Nein</v>
      </c>
      <c r="AM204" s="14" t="str">
        <f t="shared" si="31"/>
        <v>Positiv</v>
      </c>
    </row>
    <row r="205" spans="1:39" ht="17.25" customHeight="1" x14ac:dyDescent="0.35">
      <c r="A205" s="17">
        <v>14571492</v>
      </c>
      <c r="B205" s="2" t="s">
        <v>22</v>
      </c>
      <c r="C205" s="1">
        <v>2025001</v>
      </c>
      <c r="D205" s="1">
        <v>2000037</v>
      </c>
      <c r="E205" s="2" t="s">
        <v>34</v>
      </c>
      <c r="F205" s="2" t="s">
        <v>35</v>
      </c>
      <c r="G205" s="2" t="s">
        <v>36</v>
      </c>
      <c r="H205" s="2" t="s">
        <v>437</v>
      </c>
      <c r="I205" s="2" t="s">
        <v>438</v>
      </c>
      <c r="J205" s="2" t="s">
        <v>103</v>
      </c>
      <c r="K205" s="2" t="s">
        <v>535</v>
      </c>
      <c r="L205" s="2" t="s">
        <v>536</v>
      </c>
      <c r="M205" s="2" t="s">
        <v>537</v>
      </c>
      <c r="N205" s="2" t="s">
        <v>538</v>
      </c>
      <c r="O205" s="3">
        <v>3</v>
      </c>
      <c r="P205" s="3">
        <v>286</v>
      </c>
      <c r="Q205" s="3">
        <v>299</v>
      </c>
      <c r="R205" s="3">
        <v>897</v>
      </c>
      <c r="S205" s="3">
        <v>13</v>
      </c>
      <c r="T205" s="3">
        <v>39</v>
      </c>
      <c r="U205" s="3">
        <v>4.34</v>
      </c>
      <c r="V205" s="2" t="s">
        <v>235</v>
      </c>
      <c r="W205" s="2" t="s">
        <v>236</v>
      </c>
      <c r="X205" s="2" t="s">
        <v>197</v>
      </c>
      <c r="Y205" s="19" t="str">
        <f>VLOOKUP(G205,'Verweis Kd-Gruppe'!$A$2:$B$8,2,FALSE)</f>
        <v>GRK</v>
      </c>
      <c r="Z205" s="19" t="str">
        <f>VLOOKUP(J205,'Verweis Art-Gruppe'!$A$2:$B$15,2,FALSE)</f>
        <v>Geräte</v>
      </c>
      <c r="AA205" s="19" t="str">
        <f>VLOOKUP(W205,'Verweis Vertreter'!$A$2:$B$24,2,FALSE)</f>
        <v>Patrick Verfürth</v>
      </c>
      <c r="AB205" s="12">
        <f t="shared" si="27"/>
        <v>3</v>
      </c>
      <c r="AC205" s="12">
        <f t="shared" si="32"/>
        <v>286</v>
      </c>
      <c r="AD205" s="12">
        <f t="shared" si="33"/>
        <v>299</v>
      </c>
      <c r="AE205" s="12">
        <f t="shared" si="28"/>
        <v>897</v>
      </c>
      <c r="AF205" s="12">
        <f t="shared" si="29"/>
        <v>13</v>
      </c>
      <c r="AG205" s="12">
        <f t="shared" si="30"/>
        <v>39</v>
      </c>
      <c r="AH205" s="9">
        <f t="shared" si="34"/>
        <v>4.3478260869565216E-2</v>
      </c>
      <c r="AI205" s="14">
        <f>VLOOKUP(E205,'Verweis Faktor'!$A:$B,2,FALSE)</f>
        <v>1</v>
      </c>
      <c r="AJ205" s="14"/>
      <c r="AK205" s="14" t="str">
        <f>IF(AL205="Ja","Versandkosten",VLOOKUP(E205,'Verweis Belegart'!$A$2:$B$9,2,FALSE))</f>
        <v>Hardware</v>
      </c>
      <c r="AL205" s="14" t="str">
        <f t="shared" si="35"/>
        <v>Nein</v>
      </c>
      <c r="AM205" s="14" t="str">
        <f t="shared" si="31"/>
        <v>Positiv</v>
      </c>
    </row>
    <row r="206" spans="1:39" ht="17.25" customHeight="1" x14ac:dyDescent="0.35">
      <c r="A206" s="17">
        <v>14571492</v>
      </c>
      <c r="B206" s="2" t="s">
        <v>22</v>
      </c>
      <c r="C206" s="1">
        <v>2025001</v>
      </c>
      <c r="D206" s="1">
        <v>2000037</v>
      </c>
      <c r="E206" s="2" t="s">
        <v>34</v>
      </c>
      <c r="F206" s="2" t="s">
        <v>35</v>
      </c>
      <c r="G206" s="2" t="s">
        <v>36</v>
      </c>
      <c r="H206" s="2" t="s">
        <v>437</v>
      </c>
      <c r="I206" s="2" t="s">
        <v>438</v>
      </c>
      <c r="J206" s="2" t="s">
        <v>304</v>
      </c>
      <c r="K206" s="2" t="s">
        <v>539</v>
      </c>
      <c r="L206" s="2" t="s">
        <v>540</v>
      </c>
      <c r="M206" s="2" t="s">
        <v>541</v>
      </c>
      <c r="N206" s="2" t="s">
        <v>542</v>
      </c>
      <c r="O206" s="3">
        <v>3</v>
      </c>
      <c r="P206" s="3">
        <v>28.57</v>
      </c>
      <c r="Q206" s="3">
        <v>31</v>
      </c>
      <c r="R206" s="3">
        <v>93</v>
      </c>
      <c r="S206" s="3">
        <v>2.4300000000000002</v>
      </c>
      <c r="T206" s="3">
        <v>7.29</v>
      </c>
      <c r="U206" s="3">
        <v>7.83</v>
      </c>
      <c r="V206" s="2" t="s">
        <v>235</v>
      </c>
      <c r="W206" s="2" t="s">
        <v>236</v>
      </c>
      <c r="X206" s="2" t="s">
        <v>197</v>
      </c>
      <c r="Y206" s="19" t="str">
        <f>VLOOKUP(G206,'Verweis Kd-Gruppe'!$A$2:$B$8,2,FALSE)</f>
        <v>GRK</v>
      </c>
      <c r="Z206" s="19" t="str">
        <f>VLOOKUP(J206,'Verweis Art-Gruppe'!$A$2:$B$15,2,FALSE)</f>
        <v>Zubehör</v>
      </c>
      <c r="AA206" s="19" t="str">
        <f>VLOOKUP(W206,'Verweis Vertreter'!$A$2:$B$24,2,FALSE)</f>
        <v>Patrick Verfürth</v>
      </c>
      <c r="AB206" s="12">
        <f t="shared" si="27"/>
        <v>3</v>
      </c>
      <c r="AC206" s="12">
        <f t="shared" si="32"/>
        <v>28.57</v>
      </c>
      <c r="AD206" s="12">
        <f t="shared" si="33"/>
        <v>31</v>
      </c>
      <c r="AE206" s="12">
        <f t="shared" si="28"/>
        <v>93</v>
      </c>
      <c r="AF206" s="12">
        <f t="shared" si="29"/>
        <v>2.4300000000000002</v>
      </c>
      <c r="AG206" s="12">
        <f t="shared" si="30"/>
        <v>7.29</v>
      </c>
      <c r="AH206" s="9">
        <f t="shared" si="34"/>
        <v>7.8387096774193546E-2</v>
      </c>
      <c r="AI206" s="14">
        <f>VLOOKUP(E206,'Verweis Faktor'!$A:$B,2,FALSE)</f>
        <v>1</v>
      </c>
      <c r="AJ206" s="14"/>
      <c r="AK206" s="14" t="str">
        <f>IF(AL206="Ja","Versandkosten",VLOOKUP(E206,'Verweis Belegart'!$A$2:$B$9,2,FALSE))</f>
        <v>Hardware</v>
      </c>
      <c r="AL206" s="14" t="str">
        <f t="shared" si="35"/>
        <v>Nein</v>
      </c>
      <c r="AM206" s="14" t="str">
        <f t="shared" si="31"/>
        <v>Positiv</v>
      </c>
    </row>
    <row r="207" spans="1:39" ht="17.25" customHeight="1" x14ac:dyDescent="0.35">
      <c r="A207" s="17">
        <v>14571492</v>
      </c>
      <c r="B207" s="2" t="s">
        <v>22</v>
      </c>
      <c r="C207" s="1">
        <v>2025001</v>
      </c>
      <c r="D207" s="1">
        <v>2000037</v>
      </c>
      <c r="E207" s="2" t="s">
        <v>34</v>
      </c>
      <c r="F207" s="2" t="s">
        <v>35</v>
      </c>
      <c r="G207" s="2" t="s">
        <v>36</v>
      </c>
      <c r="H207" s="2" t="s">
        <v>437</v>
      </c>
      <c r="I207" s="2" t="s">
        <v>438</v>
      </c>
      <c r="J207" s="2" t="s">
        <v>304</v>
      </c>
      <c r="K207" s="2" t="s">
        <v>543</v>
      </c>
      <c r="L207" s="2" t="s">
        <v>544</v>
      </c>
      <c r="M207" s="2" t="s">
        <v>545</v>
      </c>
      <c r="N207" s="2" t="s">
        <v>542</v>
      </c>
      <c r="O207" s="3">
        <v>2</v>
      </c>
      <c r="P207" s="3">
        <v>29.5</v>
      </c>
      <c r="Q207" s="3">
        <v>31</v>
      </c>
      <c r="R207" s="3">
        <v>62</v>
      </c>
      <c r="S207" s="3">
        <v>1.5</v>
      </c>
      <c r="T207" s="3">
        <v>3</v>
      </c>
      <c r="U207" s="3">
        <v>4.83</v>
      </c>
      <c r="V207" s="2" t="s">
        <v>235</v>
      </c>
      <c r="W207" s="2" t="s">
        <v>236</v>
      </c>
      <c r="X207" s="2" t="s">
        <v>197</v>
      </c>
      <c r="Y207" s="19" t="str">
        <f>VLOOKUP(G207,'Verweis Kd-Gruppe'!$A$2:$B$8,2,FALSE)</f>
        <v>GRK</v>
      </c>
      <c r="Z207" s="19" t="str">
        <f>VLOOKUP(J207,'Verweis Art-Gruppe'!$A$2:$B$15,2,FALSE)</f>
        <v>Zubehör</v>
      </c>
      <c r="AA207" s="19" t="str">
        <f>VLOOKUP(W207,'Verweis Vertreter'!$A$2:$B$24,2,FALSE)</f>
        <v>Patrick Verfürth</v>
      </c>
      <c r="AB207" s="12">
        <f t="shared" si="27"/>
        <v>2</v>
      </c>
      <c r="AC207" s="12">
        <f t="shared" si="32"/>
        <v>29.5</v>
      </c>
      <c r="AD207" s="12">
        <f t="shared" si="33"/>
        <v>31</v>
      </c>
      <c r="AE207" s="12">
        <f t="shared" si="28"/>
        <v>62</v>
      </c>
      <c r="AF207" s="12">
        <f t="shared" si="29"/>
        <v>1.5</v>
      </c>
      <c r="AG207" s="12">
        <f t="shared" si="30"/>
        <v>3</v>
      </c>
      <c r="AH207" s="9">
        <f t="shared" si="34"/>
        <v>4.8387096774193547E-2</v>
      </c>
      <c r="AI207" s="14">
        <f>VLOOKUP(E207,'Verweis Faktor'!$A:$B,2,FALSE)</f>
        <v>1</v>
      </c>
      <c r="AJ207" s="14"/>
      <c r="AK207" s="14" t="str">
        <f>IF(AL207="Ja","Versandkosten",VLOOKUP(E207,'Verweis Belegart'!$A$2:$B$9,2,FALSE))</f>
        <v>Hardware</v>
      </c>
      <c r="AL207" s="14" t="str">
        <f t="shared" si="35"/>
        <v>Nein</v>
      </c>
      <c r="AM207" s="14" t="str">
        <f t="shared" si="31"/>
        <v>Positiv</v>
      </c>
    </row>
    <row r="208" spans="1:39" ht="17.25" customHeight="1" x14ac:dyDescent="0.35">
      <c r="A208" s="17">
        <v>14571492</v>
      </c>
      <c r="B208" s="2" t="s">
        <v>22</v>
      </c>
      <c r="C208" s="1">
        <v>2025001</v>
      </c>
      <c r="D208" s="1">
        <v>2000037</v>
      </c>
      <c r="E208" s="2" t="s">
        <v>34</v>
      </c>
      <c r="F208" s="2" t="s">
        <v>35</v>
      </c>
      <c r="G208" s="2" t="s">
        <v>36</v>
      </c>
      <c r="H208" s="2" t="s">
        <v>437</v>
      </c>
      <c r="I208" s="2" t="s">
        <v>438</v>
      </c>
      <c r="J208" s="2" t="s">
        <v>103</v>
      </c>
      <c r="K208" s="2" t="s">
        <v>546</v>
      </c>
      <c r="L208" s="2" t="s">
        <v>429</v>
      </c>
      <c r="M208" s="2" t="s">
        <v>430</v>
      </c>
      <c r="N208" s="2" t="s">
        <v>41</v>
      </c>
      <c r="O208" s="3">
        <v>3</v>
      </c>
      <c r="P208" s="3">
        <v>223.98009999999999</v>
      </c>
      <c r="Q208" s="3">
        <v>239</v>
      </c>
      <c r="R208" s="3">
        <v>717</v>
      </c>
      <c r="S208" s="3">
        <v>15.0199</v>
      </c>
      <c r="T208" s="3">
        <v>45.06</v>
      </c>
      <c r="U208" s="3">
        <v>6.28</v>
      </c>
      <c r="V208" s="2" t="s">
        <v>235</v>
      </c>
      <c r="W208" s="2" t="s">
        <v>236</v>
      </c>
      <c r="X208" s="2" t="s">
        <v>197</v>
      </c>
      <c r="Y208" s="19" t="str">
        <f>VLOOKUP(G208,'Verweis Kd-Gruppe'!$A$2:$B$8,2,FALSE)</f>
        <v>GRK</v>
      </c>
      <c r="Z208" s="19" t="str">
        <f>VLOOKUP(J208,'Verweis Art-Gruppe'!$A$2:$B$15,2,FALSE)</f>
        <v>Geräte</v>
      </c>
      <c r="AA208" s="19" t="str">
        <f>VLOOKUP(W208,'Verweis Vertreter'!$A$2:$B$24,2,FALSE)</f>
        <v>Patrick Verfürth</v>
      </c>
      <c r="AB208" s="12">
        <f t="shared" si="27"/>
        <v>3</v>
      </c>
      <c r="AC208" s="12">
        <f t="shared" si="32"/>
        <v>223.98009999999999</v>
      </c>
      <c r="AD208" s="12">
        <f t="shared" si="33"/>
        <v>239</v>
      </c>
      <c r="AE208" s="12">
        <f t="shared" si="28"/>
        <v>717</v>
      </c>
      <c r="AF208" s="12">
        <f t="shared" si="29"/>
        <v>15.0199</v>
      </c>
      <c r="AG208" s="12">
        <f t="shared" si="30"/>
        <v>45.06</v>
      </c>
      <c r="AH208" s="9">
        <f t="shared" si="34"/>
        <v>6.2845188284518835E-2</v>
      </c>
      <c r="AI208" s="14">
        <f>VLOOKUP(E208,'Verweis Faktor'!$A:$B,2,FALSE)</f>
        <v>1</v>
      </c>
      <c r="AJ208" s="14"/>
      <c r="AK208" s="14" t="str">
        <f>IF(AL208="Ja","Versandkosten",VLOOKUP(E208,'Verweis Belegart'!$A$2:$B$9,2,FALSE))</f>
        <v>Hardware</v>
      </c>
      <c r="AL208" s="14" t="str">
        <f t="shared" si="35"/>
        <v>Nein</v>
      </c>
      <c r="AM208" s="14" t="str">
        <f t="shared" si="31"/>
        <v>Positiv</v>
      </c>
    </row>
    <row r="209" spans="1:39" ht="17.25" customHeight="1" x14ac:dyDescent="0.35">
      <c r="A209" s="17">
        <v>14571492</v>
      </c>
      <c r="B209" s="2" t="s">
        <v>22</v>
      </c>
      <c r="C209" s="1">
        <v>2025001</v>
      </c>
      <c r="D209" s="1">
        <v>2000037</v>
      </c>
      <c r="E209" s="2" t="s">
        <v>34</v>
      </c>
      <c r="F209" s="2" t="s">
        <v>35</v>
      </c>
      <c r="G209" s="2" t="s">
        <v>36</v>
      </c>
      <c r="H209" s="2" t="s">
        <v>437</v>
      </c>
      <c r="I209" s="2" t="s">
        <v>438</v>
      </c>
      <c r="J209" s="2" t="s">
        <v>103</v>
      </c>
      <c r="K209" s="2" t="s">
        <v>547</v>
      </c>
      <c r="L209" s="2" t="s">
        <v>548</v>
      </c>
      <c r="M209" s="2" t="s">
        <v>549</v>
      </c>
      <c r="N209" s="2" t="s">
        <v>187</v>
      </c>
      <c r="O209" s="3">
        <v>3</v>
      </c>
      <c r="P209" s="3">
        <v>90</v>
      </c>
      <c r="Q209" s="3">
        <v>103</v>
      </c>
      <c r="R209" s="3">
        <v>309</v>
      </c>
      <c r="S209" s="3">
        <v>13</v>
      </c>
      <c r="T209" s="3">
        <v>39</v>
      </c>
      <c r="U209" s="3">
        <v>12.62</v>
      </c>
      <c r="V209" s="2" t="s">
        <v>235</v>
      </c>
      <c r="W209" s="2" t="s">
        <v>236</v>
      </c>
      <c r="X209" s="2" t="s">
        <v>197</v>
      </c>
      <c r="Y209" s="19" t="str">
        <f>VLOOKUP(G209,'Verweis Kd-Gruppe'!$A$2:$B$8,2,FALSE)</f>
        <v>GRK</v>
      </c>
      <c r="Z209" s="19" t="str">
        <f>VLOOKUP(J209,'Verweis Art-Gruppe'!$A$2:$B$15,2,FALSE)</f>
        <v>Geräte</v>
      </c>
      <c r="AA209" s="19" t="str">
        <f>VLOOKUP(W209,'Verweis Vertreter'!$A$2:$B$24,2,FALSE)</f>
        <v>Patrick Verfürth</v>
      </c>
      <c r="AB209" s="12">
        <f t="shared" si="27"/>
        <v>3</v>
      </c>
      <c r="AC209" s="12">
        <f t="shared" si="32"/>
        <v>90</v>
      </c>
      <c r="AD209" s="12">
        <f t="shared" si="33"/>
        <v>103</v>
      </c>
      <c r="AE209" s="12">
        <f t="shared" si="28"/>
        <v>309</v>
      </c>
      <c r="AF209" s="12">
        <f t="shared" si="29"/>
        <v>13</v>
      </c>
      <c r="AG209" s="12">
        <f t="shared" si="30"/>
        <v>39</v>
      </c>
      <c r="AH209" s="9">
        <f t="shared" si="34"/>
        <v>0.12621359223300971</v>
      </c>
      <c r="AI209" s="14">
        <f>VLOOKUP(E209,'Verweis Faktor'!$A:$B,2,FALSE)</f>
        <v>1</v>
      </c>
      <c r="AJ209" s="14"/>
      <c r="AK209" s="14" t="str">
        <f>IF(AL209="Ja","Versandkosten",VLOOKUP(E209,'Verweis Belegart'!$A$2:$B$9,2,FALSE))</f>
        <v>Hardware</v>
      </c>
      <c r="AL209" s="14" t="str">
        <f t="shared" si="35"/>
        <v>Nein</v>
      </c>
      <c r="AM209" s="14" t="str">
        <f t="shared" si="31"/>
        <v>Positiv</v>
      </c>
    </row>
    <row r="210" spans="1:39" ht="17.25" customHeight="1" x14ac:dyDescent="0.35">
      <c r="A210" s="17">
        <v>14571492</v>
      </c>
      <c r="B210" s="2" t="s">
        <v>22</v>
      </c>
      <c r="C210" s="1">
        <v>2025001</v>
      </c>
      <c r="D210" s="1">
        <v>2000037</v>
      </c>
      <c r="E210" s="2" t="s">
        <v>34</v>
      </c>
      <c r="F210" s="2" t="s">
        <v>35</v>
      </c>
      <c r="G210" s="2" t="s">
        <v>36</v>
      </c>
      <c r="H210" s="2" t="s">
        <v>437</v>
      </c>
      <c r="I210" s="2" t="s">
        <v>438</v>
      </c>
      <c r="J210" s="2" t="s">
        <v>304</v>
      </c>
      <c r="K210" s="2" t="s">
        <v>550</v>
      </c>
      <c r="L210" s="2" t="s">
        <v>551</v>
      </c>
      <c r="M210" s="2" t="s">
        <v>552</v>
      </c>
      <c r="N210" s="2" t="s">
        <v>553</v>
      </c>
      <c r="O210" s="3">
        <v>1</v>
      </c>
      <c r="P210" s="3">
        <v>84.92</v>
      </c>
      <c r="Q210" s="3">
        <v>89</v>
      </c>
      <c r="R210" s="3">
        <v>89</v>
      </c>
      <c r="S210" s="3">
        <v>4.08</v>
      </c>
      <c r="T210" s="3">
        <v>4.08</v>
      </c>
      <c r="U210" s="3">
        <v>4.58</v>
      </c>
      <c r="V210" s="2" t="s">
        <v>235</v>
      </c>
      <c r="W210" s="2" t="s">
        <v>236</v>
      </c>
      <c r="X210" s="2" t="s">
        <v>197</v>
      </c>
      <c r="Y210" s="19" t="str">
        <f>VLOOKUP(G210,'Verweis Kd-Gruppe'!$A$2:$B$8,2,FALSE)</f>
        <v>GRK</v>
      </c>
      <c r="Z210" s="19" t="str">
        <f>VLOOKUP(J210,'Verweis Art-Gruppe'!$A$2:$B$15,2,FALSE)</f>
        <v>Zubehör</v>
      </c>
      <c r="AA210" s="19" t="str">
        <f>VLOOKUP(W210,'Verweis Vertreter'!$A$2:$B$24,2,FALSE)</f>
        <v>Patrick Verfürth</v>
      </c>
      <c r="AB210" s="12">
        <f t="shared" si="27"/>
        <v>1</v>
      </c>
      <c r="AC210" s="12">
        <f t="shared" si="32"/>
        <v>84.92</v>
      </c>
      <c r="AD210" s="12">
        <f t="shared" si="33"/>
        <v>89</v>
      </c>
      <c r="AE210" s="12">
        <f t="shared" si="28"/>
        <v>89</v>
      </c>
      <c r="AF210" s="12">
        <f t="shared" si="29"/>
        <v>4.08</v>
      </c>
      <c r="AG210" s="12">
        <f t="shared" si="30"/>
        <v>4.08</v>
      </c>
      <c r="AH210" s="9">
        <f t="shared" si="34"/>
        <v>4.5842696629213482E-2</v>
      </c>
      <c r="AI210" s="14">
        <f>VLOOKUP(E210,'Verweis Faktor'!$A:$B,2,FALSE)</f>
        <v>1</v>
      </c>
      <c r="AJ210" s="14"/>
      <c r="AK210" s="14" t="str">
        <f>IF(AL210="Ja","Versandkosten",VLOOKUP(E210,'Verweis Belegart'!$A$2:$B$9,2,FALSE))</f>
        <v>Hardware</v>
      </c>
      <c r="AL210" s="14" t="str">
        <f t="shared" si="35"/>
        <v>Nein</v>
      </c>
      <c r="AM210" s="14" t="str">
        <f t="shared" si="31"/>
        <v>Positiv</v>
      </c>
    </row>
    <row r="211" spans="1:39" ht="17.25" customHeight="1" x14ac:dyDescent="0.35">
      <c r="A211" s="17">
        <v>14571435</v>
      </c>
      <c r="B211" s="2" t="s">
        <v>22</v>
      </c>
      <c r="C211" s="1">
        <v>2025001</v>
      </c>
      <c r="D211" s="1">
        <v>2000038</v>
      </c>
      <c r="E211" s="2" t="s">
        <v>34</v>
      </c>
      <c r="F211" s="2" t="s">
        <v>142</v>
      </c>
      <c r="G211" s="2" t="s">
        <v>66</v>
      </c>
      <c r="H211" s="2" t="s">
        <v>554</v>
      </c>
      <c r="I211" s="2" t="s">
        <v>555</v>
      </c>
      <c r="J211" s="2" t="s">
        <v>103</v>
      </c>
      <c r="K211" s="2" t="s">
        <v>28</v>
      </c>
      <c r="L211" s="2" t="s">
        <v>556</v>
      </c>
      <c r="M211" s="2" t="s">
        <v>557</v>
      </c>
      <c r="N211" s="2" t="s">
        <v>558</v>
      </c>
      <c r="O211" s="3">
        <v>2</v>
      </c>
      <c r="P211" s="3">
        <v>294.17809999999997</v>
      </c>
      <c r="Q211" s="3">
        <v>305</v>
      </c>
      <c r="R211" s="3">
        <v>610</v>
      </c>
      <c r="S211" s="3">
        <v>10.821899999999999</v>
      </c>
      <c r="T211" s="3">
        <v>21.64</v>
      </c>
      <c r="U211" s="3">
        <v>3.54</v>
      </c>
      <c r="V211" s="2" t="s">
        <v>42</v>
      </c>
      <c r="W211" s="2" t="s">
        <v>43</v>
      </c>
      <c r="X211" s="2" t="s">
        <v>33</v>
      </c>
      <c r="Y211" s="19" t="str">
        <f>VLOOKUP(G211,'Verweis Kd-Gruppe'!$A$2:$B$8,2,FALSE)</f>
        <v>EXP</v>
      </c>
      <c r="Z211" s="19" t="str">
        <f>VLOOKUP(J211,'Verweis Art-Gruppe'!$A$2:$B$15,2,FALSE)</f>
        <v>Geräte</v>
      </c>
      <c r="AA211" s="19" t="str">
        <f>VLOOKUP(W211,'Verweis Vertreter'!$A$2:$B$24,2,FALSE)</f>
        <v>Sebastian Faber</v>
      </c>
      <c r="AB211" s="12">
        <f t="shared" si="27"/>
        <v>2</v>
      </c>
      <c r="AC211" s="12">
        <f t="shared" si="32"/>
        <v>294.17809999999997</v>
      </c>
      <c r="AD211" s="12">
        <f t="shared" si="33"/>
        <v>305</v>
      </c>
      <c r="AE211" s="12">
        <f t="shared" si="28"/>
        <v>610</v>
      </c>
      <c r="AF211" s="12">
        <f t="shared" si="29"/>
        <v>10.821899999999999</v>
      </c>
      <c r="AG211" s="12">
        <f t="shared" si="30"/>
        <v>21.64</v>
      </c>
      <c r="AH211" s="9">
        <f t="shared" si="34"/>
        <v>3.5475409836065577E-2</v>
      </c>
      <c r="AI211" s="14">
        <f>VLOOKUP(E211,'Verweis Faktor'!$A:$B,2,FALSE)</f>
        <v>1</v>
      </c>
      <c r="AJ211" s="14"/>
      <c r="AK211" s="14" t="str">
        <f>IF(AL211="Ja","Versandkosten",VLOOKUP(E211,'Verweis Belegart'!$A$2:$B$9,2,FALSE))</f>
        <v>Hardware</v>
      </c>
      <c r="AL211" s="14" t="str">
        <f t="shared" si="35"/>
        <v>Nein</v>
      </c>
      <c r="AM211" s="14" t="str">
        <f t="shared" si="31"/>
        <v>Positiv</v>
      </c>
    </row>
    <row r="212" spans="1:39" ht="17.25" customHeight="1" x14ac:dyDescent="0.35">
      <c r="A212" s="17">
        <v>14571435</v>
      </c>
      <c r="B212" s="2" t="s">
        <v>22</v>
      </c>
      <c r="C212" s="1">
        <v>2025001</v>
      </c>
      <c r="D212" s="1">
        <v>2000038</v>
      </c>
      <c r="E212" s="2" t="s">
        <v>34</v>
      </c>
      <c r="F212" s="2" t="s">
        <v>142</v>
      </c>
      <c r="G212" s="2" t="s">
        <v>66</v>
      </c>
      <c r="H212" s="2" t="s">
        <v>554</v>
      </c>
      <c r="I212" s="2" t="s">
        <v>555</v>
      </c>
      <c r="J212" s="2" t="s">
        <v>304</v>
      </c>
      <c r="K212" s="2" t="s">
        <v>45</v>
      </c>
      <c r="L212" s="2" t="s">
        <v>559</v>
      </c>
      <c r="M212" s="2" t="s">
        <v>560</v>
      </c>
      <c r="N212" s="2" t="s">
        <v>561</v>
      </c>
      <c r="O212" s="3">
        <v>5</v>
      </c>
      <c r="P212" s="3">
        <v>70.083299999999994</v>
      </c>
      <c r="Q212" s="3">
        <v>79</v>
      </c>
      <c r="R212" s="3">
        <v>395</v>
      </c>
      <c r="S212" s="3">
        <v>8.9167000000000005</v>
      </c>
      <c r="T212" s="3">
        <v>44.58</v>
      </c>
      <c r="U212" s="3">
        <v>11.28</v>
      </c>
      <c r="V212" s="2" t="s">
        <v>42</v>
      </c>
      <c r="W212" s="2" t="s">
        <v>43</v>
      </c>
      <c r="X212" s="2" t="s">
        <v>33</v>
      </c>
      <c r="Y212" s="19" t="str">
        <f>VLOOKUP(G212,'Verweis Kd-Gruppe'!$A$2:$B$8,2,FALSE)</f>
        <v>EXP</v>
      </c>
      <c r="Z212" s="19" t="str">
        <f>VLOOKUP(J212,'Verweis Art-Gruppe'!$A$2:$B$15,2,FALSE)</f>
        <v>Zubehör</v>
      </c>
      <c r="AA212" s="19" t="str">
        <f>VLOOKUP(W212,'Verweis Vertreter'!$A$2:$B$24,2,FALSE)</f>
        <v>Sebastian Faber</v>
      </c>
      <c r="AB212" s="12">
        <f t="shared" si="27"/>
        <v>5</v>
      </c>
      <c r="AC212" s="12">
        <f t="shared" si="32"/>
        <v>70.083299999999994</v>
      </c>
      <c r="AD212" s="12">
        <f t="shared" si="33"/>
        <v>79</v>
      </c>
      <c r="AE212" s="12">
        <f t="shared" si="28"/>
        <v>395</v>
      </c>
      <c r="AF212" s="12">
        <f t="shared" si="29"/>
        <v>8.9167000000000005</v>
      </c>
      <c r="AG212" s="12">
        <f t="shared" si="30"/>
        <v>44.58</v>
      </c>
      <c r="AH212" s="9">
        <f t="shared" si="34"/>
        <v>0.11286075949367089</v>
      </c>
      <c r="AI212" s="14">
        <f>VLOOKUP(E212,'Verweis Faktor'!$A:$B,2,FALSE)</f>
        <v>1</v>
      </c>
      <c r="AJ212" s="14"/>
      <c r="AK212" s="14" t="str">
        <f>IF(AL212="Ja","Versandkosten",VLOOKUP(E212,'Verweis Belegart'!$A$2:$B$9,2,FALSE))</f>
        <v>Hardware</v>
      </c>
      <c r="AL212" s="14" t="str">
        <f t="shared" si="35"/>
        <v>Nein</v>
      </c>
      <c r="AM212" s="14" t="str">
        <f t="shared" si="31"/>
        <v>Positiv</v>
      </c>
    </row>
    <row r="213" spans="1:39" ht="17.25" customHeight="1" x14ac:dyDescent="0.35">
      <c r="A213" s="17">
        <v>14571435</v>
      </c>
      <c r="B213" s="2" t="s">
        <v>22</v>
      </c>
      <c r="C213" s="1">
        <v>2025001</v>
      </c>
      <c r="D213" s="1">
        <v>2000038</v>
      </c>
      <c r="E213" s="2" t="s">
        <v>34</v>
      </c>
      <c r="F213" s="2" t="s">
        <v>142</v>
      </c>
      <c r="G213" s="2" t="s">
        <v>66</v>
      </c>
      <c r="H213" s="2" t="s">
        <v>554</v>
      </c>
      <c r="I213" s="2" t="s">
        <v>555</v>
      </c>
      <c r="J213" s="2" t="s">
        <v>103</v>
      </c>
      <c r="K213" s="2" t="s">
        <v>49</v>
      </c>
      <c r="L213" s="2" t="s">
        <v>562</v>
      </c>
      <c r="M213" s="2" t="s">
        <v>563</v>
      </c>
      <c r="N213" s="2" t="s">
        <v>155</v>
      </c>
      <c r="O213" s="3">
        <v>2</v>
      </c>
      <c r="P213" s="3">
        <v>541</v>
      </c>
      <c r="Q213" s="3">
        <v>565</v>
      </c>
      <c r="R213" s="3">
        <v>1130</v>
      </c>
      <c r="S213" s="3">
        <v>24</v>
      </c>
      <c r="T213" s="3">
        <v>48</v>
      </c>
      <c r="U213" s="3">
        <v>4.24</v>
      </c>
      <c r="V213" s="2" t="s">
        <v>42</v>
      </c>
      <c r="W213" s="2" t="s">
        <v>43</v>
      </c>
      <c r="X213" s="2" t="s">
        <v>33</v>
      </c>
      <c r="Y213" s="19" t="str">
        <f>VLOOKUP(G213,'Verweis Kd-Gruppe'!$A$2:$B$8,2,FALSE)</f>
        <v>EXP</v>
      </c>
      <c r="Z213" s="19" t="str">
        <f>VLOOKUP(J213,'Verweis Art-Gruppe'!$A$2:$B$15,2,FALSE)</f>
        <v>Geräte</v>
      </c>
      <c r="AA213" s="19" t="str">
        <f>VLOOKUP(W213,'Verweis Vertreter'!$A$2:$B$24,2,FALSE)</f>
        <v>Sebastian Faber</v>
      </c>
      <c r="AB213" s="12">
        <f t="shared" si="27"/>
        <v>2</v>
      </c>
      <c r="AC213" s="12">
        <f t="shared" si="32"/>
        <v>541</v>
      </c>
      <c r="AD213" s="12">
        <f t="shared" si="33"/>
        <v>565</v>
      </c>
      <c r="AE213" s="12">
        <f t="shared" si="28"/>
        <v>1130</v>
      </c>
      <c r="AF213" s="12">
        <f t="shared" si="29"/>
        <v>24</v>
      </c>
      <c r="AG213" s="12">
        <f t="shared" si="30"/>
        <v>48</v>
      </c>
      <c r="AH213" s="9">
        <f t="shared" si="34"/>
        <v>4.247787610619469E-2</v>
      </c>
      <c r="AI213" s="14">
        <f>VLOOKUP(E213,'Verweis Faktor'!$A:$B,2,FALSE)</f>
        <v>1</v>
      </c>
      <c r="AJ213" s="14"/>
      <c r="AK213" s="14" t="str">
        <f>IF(AL213="Ja","Versandkosten",VLOOKUP(E213,'Verweis Belegart'!$A$2:$B$9,2,FALSE))</f>
        <v>Hardware</v>
      </c>
      <c r="AL213" s="14" t="str">
        <f t="shared" si="35"/>
        <v>Nein</v>
      </c>
      <c r="AM213" s="14" t="str">
        <f t="shared" si="31"/>
        <v>Positiv</v>
      </c>
    </row>
    <row r="214" spans="1:39" ht="17.25" customHeight="1" x14ac:dyDescent="0.35">
      <c r="A214" s="17">
        <v>14571435</v>
      </c>
      <c r="B214" s="2" t="s">
        <v>22</v>
      </c>
      <c r="C214" s="1">
        <v>2025001</v>
      </c>
      <c r="D214" s="1">
        <v>2000038</v>
      </c>
      <c r="E214" s="2" t="s">
        <v>34</v>
      </c>
      <c r="F214" s="2" t="s">
        <v>142</v>
      </c>
      <c r="G214" s="2" t="s">
        <v>66</v>
      </c>
      <c r="H214" s="2" t="s">
        <v>554</v>
      </c>
      <c r="I214" s="2" t="s">
        <v>555</v>
      </c>
      <c r="J214" s="2" t="s">
        <v>103</v>
      </c>
      <c r="K214" s="2" t="s">
        <v>79</v>
      </c>
      <c r="L214" s="2" t="s">
        <v>100</v>
      </c>
      <c r="M214" s="2" t="s">
        <v>101</v>
      </c>
      <c r="N214" s="2" t="s">
        <v>102</v>
      </c>
      <c r="O214" s="3">
        <v>1</v>
      </c>
      <c r="P214" s="3">
        <v>814</v>
      </c>
      <c r="Q214" s="3">
        <v>859</v>
      </c>
      <c r="R214" s="3">
        <v>859</v>
      </c>
      <c r="S214" s="3">
        <v>45</v>
      </c>
      <c r="T214" s="3">
        <v>45</v>
      </c>
      <c r="U214" s="3">
        <v>5.23</v>
      </c>
      <c r="V214" s="2" t="s">
        <v>42</v>
      </c>
      <c r="W214" s="2" t="s">
        <v>43</v>
      </c>
      <c r="X214" s="2" t="s">
        <v>33</v>
      </c>
      <c r="Y214" s="19" t="str">
        <f>VLOOKUP(G214,'Verweis Kd-Gruppe'!$A$2:$B$8,2,FALSE)</f>
        <v>EXP</v>
      </c>
      <c r="Z214" s="19" t="str">
        <f>VLOOKUP(J214,'Verweis Art-Gruppe'!$A$2:$B$15,2,FALSE)</f>
        <v>Geräte</v>
      </c>
      <c r="AA214" s="19" t="str">
        <f>VLOOKUP(W214,'Verweis Vertreter'!$A$2:$B$24,2,FALSE)</f>
        <v>Sebastian Faber</v>
      </c>
      <c r="AB214" s="12">
        <f t="shared" si="27"/>
        <v>1</v>
      </c>
      <c r="AC214" s="12">
        <f t="shared" si="32"/>
        <v>814</v>
      </c>
      <c r="AD214" s="12">
        <f t="shared" si="33"/>
        <v>859</v>
      </c>
      <c r="AE214" s="12">
        <f t="shared" si="28"/>
        <v>859</v>
      </c>
      <c r="AF214" s="12">
        <f t="shared" si="29"/>
        <v>45</v>
      </c>
      <c r="AG214" s="12">
        <f t="shared" si="30"/>
        <v>45</v>
      </c>
      <c r="AH214" s="9">
        <f t="shared" si="34"/>
        <v>5.2386495925494762E-2</v>
      </c>
      <c r="AI214" s="14">
        <f>VLOOKUP(E214,'Verweis Faktor'!$A:$B,2,FALSE)</f>
        <v>1</v>
      </c>
      <c r="AJ214" s="14"/>
      <c r="AK214" s="14" t="str">
        <f>IF(AL214="Ja","Versandkosten",VLOOKUP(E214,'Verweis Belegart'!$A$2:$B$9,2,FALSE))</f>
        <v>Hardware</v>
      </c>
      <c r="AL214" s="14" t="str">
        <f t="shared" si="35"/>
        <v>Nein</v>
      </c>
      <c r="AM214" s="14" t="str">
        <f t="shared" si="31"/>
        <v>Positiv</v>
      </c>
    </row>
    <row r="215" spans="1:39" ht="17.25" customHeight="1" x14ac:dyDescent="0.35">
      <c r="A215" s="17">
        <v>14571435</v>
      </c>
      <c r="B215" s="2" t="s">
        <v>22</v>
      </c>
      <c r="C215" s="1">
        <v>2025001</v>
      </c>
      <c r="D215" s="1">
        <v>2000038</v>
      </c>
      <c r="E215" s="2" t="s">
        <v>34</v>
      </c>
      <c r="F215" s="2" t="s">
        <v>142</v>
      </c>
      <c r="G215" s="2" t="s">
        <v>66</v>
      </c>
      <c r="H215" s="2" t="s">
        <v>554</v>
      </c>
      <c r="I215" s="2" t="s">
        <v>555</v>
      </c>
      <c r="J215" s="2" t="s">
        <v>103</v>
      </c>
      <c r="K215" s="2" t="s">
        <v>83</v>
      </c>
      <c r="L215" s="2" t="s">
        <v>564</v>
      </c>
      <c r="M215" s="2" t="s">
        <v>565</v>
      </c>
      <c r="N215" s="2" t="s">
        <v>566</v>
      </c>
      <c r="O215" s="3">
        <v>2</v>
      </c>
      <c r="P215" s="3">
        <v>334.05799999999999</v>
      </c>
      <c r="Q215" s="3">
        <v>352</v>
      </c>
      <c r="R215" s="3">
        <v>704</v>
      </c>
      <c r="S215" s="3">
        <v>17.942</v>
      </c>
      <c r="T215" s="3">
        <v>35.880000000000003</v>
      </c>
      <c r="U215" s="3">
        <v>5.09</v>
      </c>
      <c r="V215" s="2" t="s">
        <v>42</v>
      </c>
      <c r="W215" s="2" t="s">
        <v>43</v>
      </c>
      <c r="X215" s="2" t="s">
        <v>33</v>
      </c>
      <c r="Y215" s="19" t="str">
        <f>VLOOKUP(G215,'Verweis Kd-Gruppe'!$A$2:$B$8,2,FALSE)</f>
        <v>EXP</v>
      </c>
      <c r="Z215" s="19" t="str">
        <f>VLOOKUP(J215,'Verweis Art-Gruppe'!$A$2:$B$15,2,FALSE)</f>
        <v>Geräte</v>
      </c>
      <c r="AA215" s="19" t="str">
        <f>VLOOKUP(W215,'Verweis Vertreter'!$A$2:$B$24,2,FALSE)</f>
        <v>Sebastian Faber</v>
      </c>
      <c r="AB215" s="12">
        <f t="shared" si="27"/>
        <v>2</v>
      </c>
      <c r="AC215" s="12">
        <f t="shared" si="32"/>
        <v>334.05799999999999</v>
      </c>
      <c r="AD215" s="12">
        <f t="shared" si="33"/>
        <v>352</v>
      </c>
      <c r="AE215" s="12">
        <f t="shared" si="28"/>
        <v>704</v>
      </c>
      <c r="AF215" s="12">
        <f t="shared" si="29"/>
        <v>17.942</v>
      </c>
      <c r="AG215" s="12">
        <f t="shared" si="30"/>
        <v>35.880000000000003</v>
      </c>
      <c r="AH215" s="9">
        <f t="shared" si="34"/>
        <v>5.0965909090909096E-2</v>
      </c>
      <c r="AI215" s="14">
        <f>VLOOKUP(E215,'Verweis Faktor'!$A:$B,2,FALSE)</f>
        <v>1</v>
      </c>
      <c r="AJ215" s="14"/>
      <c r="AK215" s="14" t="str">
        <f>IF(AL215="Ja","Versandkosten",VLOOKUP(E215,'Verweis Belegart'!$A$2:$B$9,2,FALSE))</f>
        <v>Hardware</v>
      </c>
      <c r="AL215" s="14" t="str">
        <f t="shared" si="35"/>
        <v>Nein</v>
      </c>
      <c r="AM215" s="14" t="str">
        <f t="shared" si="31"/>
        <v>Positiv</v>
      </c>
    </row>
    <row r="216" spans="1:39" ht="17.25" customHeight="1" x14ac:dyDescent="0.35">
      <c r="A216" s="17">
        <v>14571435</v>
      </c>
      <c r="B216" s="2" t="s">
        <v>22</v>
      </c>
      <c r="C216" s="1">
        <v>2025001</v>
      </c>
      <c r="D216" s="1">
        <v>2000038</v>
      </c>
      <c r="E216" s="2" t="s">
        <v>34</v>
      </c>
      <c r="F216" s="2" t="s">
        <v>142</v>
      </c>
      <c r="G216" s="2" t="s">
        <v>66</v>
      </c>
      <c r="H216" s="2" t="s">
        <v>554</v>
      </c>
      <c r="I216" s="2" t="s">
        <v>555</v>
      </c>
      <c r="J216" s="2" t="s">
        <v>304</v>
      </c>
      <c r="K216" s="2" t="s">
        <v>87</v>
      </c>
      <c r="L216" s="2" t="s">
        <v>567</v>
      </c>
      <c r="M216" s="2" t="s">
        <v>568</v>
      </c>
      <c r="N216" s="2" t="s">
        <v>561</v>
      </c>
      <c r="O216" s="3">
        <v>5</v>
      </c>
      <c r="P216" s="3">
        <v>69.111099999999993</v>
      </c>
      <c r="Q216" s="3">
        <v>79</v>
      </c>
      <c r="R216" s="3">
        <v>395</v>
      </c>
      <c r="S216" s="3">
        <v>9.8888999999999996</v>
      </c>
      <c r="T216" s="3">
        <v>49.44</v>
      </c>
      <c r="U216" s="3">
        <v>12.51</v>
      </c>
      <c r="V216" s="2" t="s">
        <v>42</v>
      </c>
      <c r="W216" s="2" t="s">
        <v>43</v>
      </c>
      <c r="X216" s="2" t="s">
        <v>33</v>
      </c>
      <c r="Y216" s="19" t="str">
        <f>VLOOKUP(G216,'Verweis Kd-Gruppe'!$A$2:$B$8,2,FALSE)</f>
        <v>EXP</v>
      </c>
      <c r="Z216" s="19" t="str">
        <f>VLOOKUP(J216,'Verweis Art-Gruppe'!$A$2:$B$15,2,FALSE)</f>
        <v>Zubehör</v>
      </c>
      <c r="AA216" s="19" t="str">
        <f>VLOOKUP(W216,'Verweis Vertreter'!$A$2:$B$24,2,FALSE)</f>
        <v>Sebastian Faber</v>
      </c>
      <c r="AB216" s="12">
        <f t="shared" si="27"/>
        <v>5</v>
      </c>
      <c r="AC216" s="12">
        <f t="shared" si="32"/>
        <v>69.111099999999993</v>
      </c>
      <c r="AD216" s="12">
        <f t="shared" si="33"/>
        <v>79</v>
      </c>
      <c r="AE216" s="12">
        <f t="shared" si="28"/>
        <v>395</v>
      </c>
      <c r="AF216" s="12">
        <f t="shared" si="29"/>
        <v>9.8888999999999996</v>
      </c>
      <c r="AG216" s="12">
        <f t="shared" si="30"/>
        <v>49.44</v>
      </c>
      <c r="AH216" s="9">
        <f t="shared" si="34"/>
        <v>0.1251645569620253</v>
      </c>
      <c r="AI216" s="14">
        <f>VLOOKUP(E216,'Verweis Faktor'!$A:$B,2,FALSE)</f>
        <v>1</v>
      </c>
      <c r="AJ216" s="14"/>
      <c r="AK216" s="14" t="str">
        <f>IF(AL216="Ja","Versandkosten",VLOOKUP(E216,'Verweis Belegart'!$A$2:$B$9,2,FALSE))</f>
        <v>Hardware</v>
      </c>
      <c r="AL216" s="14" t="str">
        <f t="shared" si="35"/>
        <v>Nein</v>
      </c>
      <c r="AM216" s="14" t="str">
        <f t="shared" si="31"/>
        <v>Positiv</v>
      </c>
    </row>
    <row r="217" spans="1:39" ht="17.25" customHeight="1" x14ac:dyDescent="0.35">
      <c r="A217" s="17">
        <v>14571435</v>
      </c>
      <c r="B217" s="2" t="s">
        <v>22</v>
      </c>
      <c r="C217" s="1">
        <v>2025001</v>
      </c>
      <c r="D217" s="1">
        <v>2000038</v>
      </c>
      <c r="E217" s="2" t="s">
        <v>34</v>
      </c>
      <c r="F217" s="2" t="s">
        <v>142</v>
      </c>
      <c r="G217" s="2" t="s">
        <v>66</v>
      </c>
      <c r="H217" s="2" t="s">
        <v>554</v>
      </c>
      <c r="I217" s="2" t="s">
        <v>555</v>
      </c>
      <c r="J217" s="2" t="s">
        <v>103</v>
      </c>
      <c r="K217" s="2" t="s">
        <v>91</v>
      </c>
      <c r="L217" s="2" t="s">
        <v>569</v>
      </c>
      <c r="M217" s="2" t="s">
        <v>570</v>
      </c>
      <c r="N217" s="2" t="s">
        <v>571</v>
      </c>
      <c r="O217" s="3">
        <v>5</v>
      </c>
      <c r="P217" s="3">
        <v>685</v>
      </c>
      <c r="Q217" s="3">
        <v>715</v>
      </c>
      <c r="R217" s="3">
        <v>3575</v>
      </c>
      <c r="S217" s="3">
        <v>30</v>
      </c>
      <c r="T217" s="3">
        <v>150</v>
      </c>
      <c r="U217" s="3">
        <v>4.1900000000000004</v>
      </c>
      <c r="V217" s="2" t="s">
        <v>42</v>
      </c>
      <c r="W217" s="2" t="s">
        <v>43</v>
      </c>
      <c r="X217" s="2" t="s">
        <v>33</v>
      </c>
      <c r="Y217" s="19" t="str">
        <f>VLOOKUP(G217,'Verweis Kd-Gruppe'!$A$2:$B$8,2,FALSE)</f>
        <v>EXP</v>
      </c>
      <c r="Z217" s="19" t="str">
        <f>VLOOKUP(J217,'Verweis Art-Gruppe'!$A$2:$B$15,2,FALSE)</f>
        <v>Geräte</v>
      </c>
      <c r="AA217" s="19" t="str">
        <f>VLOOKUP(W217,'Verweis Vertreter'!$A$2:$B$24,2,FALSE)</f>
        <v>Sebastian Faber</v>
      </c>
      <c r="AB217" s="12">
        <f t="shared" si="27"/>
        <v>5</v>
      </c>
      <c r="AC217" s="12">
        <f t="shared" si="32"/>
        <v>685</v>
      </c>
      <c r="AD217" s="12">
        <f t="shared" si="33"/>
        <v>715</v>
      </c>
      <c r="AE217" s="12">
        <f t="shared" si="28"/>
        <v>3575</v>
      </c>
      <c r="AF217" s="12">
        <f t="shared" si="29"/>
        <v>30</v>
      </c>
      <c r="AG217" s="12">
        <f t="shared" si="30"/>
        <v>150</v>
      </c>
      <c r="AH217" s="9">
        <f t="shared" si="34"/>
        <v>4.195804195804196E-2</v>
      </c>
      <c r="AI217" s="14">
        <f>VLOOKUP(E217,'Verweis Faktor'!$A:$B,2,FALSE)</f>
        <v>1</v>
      </c>
      <c r="AJ217" s="14"/>
      <c r="AK217" s="14" t="str">
        <f>IF(AL217="Ja","Versandkosten",VLOOKUP(E217,'Verweis Belegart'!$A$2:$B$9,2,FALSE))</f>
        <v>Hardware</v>
      </c>
      <c r="AL217" s="14" t="str">
        <f t="shared" si="35"/>
        <v>Nein</v>
      </c>
      <c r="AM217" s="14" t="str">
        <f t="shared" si="31"/>
        <v>Positiv</v>
      </c>
    </row>
    <row r="218" spans="1:39" ht="17.25" customHeight="1" x14ac:dyDescent="0.35">
      <c r="A218" s="17">
        <v>14548970</v>
      </c>
      <c r="B218" s="2" t="s">
        <v>22</v>
      </c>
      <c r="C218" s="1">
        <v>2025001</v>
      </c>
      <c r="D218" s="1">
        <v>2000039</v>
      </c>
      <c r="E218" s="2" t="s">
        <v>572</v>
      </c>
      <c r="F218" s="2" t="s">
        <v>573</v>
      </c>
      <c r="G218" s="2" t="s">
        <v>66</v>
      </c>
      <c r="H218" s="2" t="s">
        <v>315</v>
      </c>
      <c r="I218" s="2" t="s">
        <v>316</v>
      </c>
      <c r="J218" s="2" t="s">
        <v>304</v>
      </c>
      <c r="K218" s="2" t="s">
        <v>99</v>
      </c>
      <c r="L218" s="2" t="s">
        <v>336</v>
      </c>
      <c r="M218" s="2" t="s">
        <v>337</v>
      </c>
      <c r="N218" s="2" t="s">
        <v>338</v>
      </c>
      <c r="O218" s="3">
        <v>1</v>
      </c>
      <c r="P218" s="3">
        <v>16.25</v>
      </c>
      <c r="Q218" s="3">
        <v>19</v>
      </c>
      <c r="R218" s="3">
        <v>19</v>
      </c>
      <c r="S218" s="3">
        <v>2.75</v>
      </c>
      <c r="T218" s="3">
        <v>2.75</v>
      </c>
      <c r="U218" s="3">
        <v>14.47</v>
      </c>
      <c r="V218" s="2" t="s">
        <v>123</v>
      </c>
      <c r="W218" s="2" t="s">
        <v>124</v>
      </c>
      <c r="X218" s="2" t="s">
        <v>72</v>
      </c>
      <c r="Y218" s="19" t="str">
        <f>VLOOKUP(G218,'Verweis Kd-Gruppe'!$A$2:$B$8,2,FALSE)</f>
        <v>EXP</v>
      </c>
      <c r="Z218" s="19" t="str">
        <f>VLOOKUP(J218,'Verweis Art-Gruppe'!$A$2:$B$15,2,FALSE)</f>
        <v>Zubehör</v>
      </c>
      <c r="AA218" s="19" t="str">
        <f>VLOOKUP(W218,'Verweis Vertreter'!$A$2:$B$24,2,FALSE)</f>
        <v>Antonio Vuolo</v>
      </c>
      <c r="AB218" s="12">
        <f t="shared" si="27"/>
        <v>-1</v>
      </c>
      <c r="AC218" s="12">
        <f t="shared" si="32"/>
        <v>16.25</v>
      </c>
      <c r="AD218" s="12">
        <f t="shared" si="33"/>
        <v>19</v>
      </c>
      <c r="AE218" s="12">
        <f t="shared" si="28"/>
        <v>-19</v>
      </c>
      <c r="AF218" s="12">
        <f t="shared" si="29"/>
        <v>-2.75</v>
      </c>
      <c r="AG218" s="12">
        <f t="shared" si="30"/>
        <v>-2.75</v>
      </c>
      <c r="AH218" s="9">
        <f t="shared" si="34"/>
        <v>-0.14473684210526316</v>
      </c>
      <c r="AI218" s="14">
        <f>VLOOKUP(E218,'Verweis Faktor'!$A:$B,2,FALSE)</f>
        <v>-1</v>
      </c>
      <c r="AJ218" s="14"/>
      <c r="AK218" s="14" t="str">
        <f>IF(AL218="Ja","Versandkosten",VLOOKUP(E218,'Verweis Belegart'!$A$2:$B$9,2,FALSE))</f>
        <v>Hardware</v>
      </c>
      <c r="AL218" s="14" t="str">
        <f t="shared" si="35"/>
        <v>Nein</v>
      </c>
      <c r="AM218" s="14" t="str">
        <f t="shared" si="31"/>
        <v>Negativ</v>
      </c>
    </row>
    <row r="219" spans="1:39" ht="17.25" customHeight="1" x14ac:dyDescent="0.35">
      <c r="A219" s="17">
        <v>14570542</v>
      </c>
      <c r="B219" s="2" t="s">
        <v>22</v>
      </c>
      <c r="C219" s="1">
        <v>2025001</v>
      </c>
      <c r="D219" s="1">
        <v>2000040</v>
      </c>
      <c r="E219" s="2" t="s">
        <v>34</v>
      </c>
      <c r="F219" s="2" t="s">
        <v>35</v>
      </c>
      <c r="G219" s="2" t="s">
        <v>36</v>
      </c>
      <c r="H219" s="2" t="s">
        <v>437</v>
      </c>
      <c r="I219" s="2" t="s">
        <v>438</v>
      </c>
      <c r="J219" s="2" t="s">
        <v>103</v>
      </c>
      <c r="K219" s="2" t="s">
        <v>28</v>
      </c>
      <c r="L219" s="2" t="s">
        <v>483</v>
      </c>
      <c r="M219" s="2" t="s">
        <v>484</v>
      </c>
      <c r="N219" s="2" t="s">
        <v>319</v>
      </c>
      <c r="O219" s="3">
        <v>3</v>
      </c>
      <c r="P219" s="3">
        <v>715</v>
      </c>
      <c r="Q219" s="3">
        <v>759</v>
      </c>
      <c r="R219" s="3">
        <v>2277</v>
      </c>
      <c r="S219" s="3">
        <v>44</v>
      </c>
      <c r="T219" s="3">
        <v>132</v>
      </c>
      <c r="U219" s="3">
        <v>5.79</v>
      </c>
      <c r="V219" s="2" t="s">
        <v>235</v>
      </c>
      <c r="W219" s="2" t="s">
        <v>236</v>
      </c>
      <c r="X219" s="2" t="s">
        <v>197</v>
      </c>
      <c r="Y219" s="19" t="str">
        <f>VLOOKUP(G219,'Verweis Kd-Gruppe'!$A$2:$B$8,2,FALSE)</f>
        <v>GRK</v>
      </c>
      <c r="Z219" s="19" t="str">
        <f>VLOOKUP(J219,'Verweis Art-Gruppe'!$A$2:$B$15,2,FALSE)</f>
        <v>Geräte</v>
      </c>
      <c r="AA219" s="19" t="str">
        <f>VLOOKUP(W219,'Verweis Vertreter'!$A$2:$B$24,2,FALSE)</f>
        <v>Patrick Verfürth</v>
      </c>
      <c r="AB219" s="12">
        <f t="shared" si="27"/>
        <v>3</v>
      </c>
      <c r="AC219" s="12">
        <f t="shared" si="32"/>
        <v>715</v>
      </c>
      <c r="AD219" s="12">
        <f t="shared" si="33"/>
        <v>759</v>
      </c>
      <c r="AE219" s="12">
        <f t="shared" si="28"/>
        <v>2277</v>
      </c>
      <c r="AF219" s="12">
        <f t="shared" si="29"/>
        <v>44</v>
      </c>
      <c r="AG219" s="12">
        <f t="shared" si="30"/>
        <v>132</v>
      </c>
      <c r="AH219" s="9">
        <f t="shared" si="34"/>
        <v>5.7971014492753624E-2</v>
      </c>
      <c r="AI219" s="14">
        <f>VLOOKUP(E219,'Verweis Faktor'!$A:$B,2,FALSE)</f>
        <v>1</v>
      </c>
      <c r="AJ219" s="14"/>
      <c r="AK219" s="14" t="str">
        <f>IF(AL219="Ja","Versandkosten",VLOOKUP(E219,'Verweis Belegart'!$A$2:$B$9,2,FALSE))</f>
        <v>Hardware</v>
      </c>
      <c r="AL219" s="14" t="str">
        <f t="shared" si="35"/>
        <v>Nein</v>
      </c>
      <c r="AM219" s="14" t="str">
        <f t="shared" si="31"/>
        <v>Positiv</v>
      </c>
    </row>
    <row r="220" spans="1:39" ht="17.25" customHeight="1" x14ac:dyDescent="0.35">
      <c r="A220" s="17">
        <v>14570785</v>
      </c>
      <c r="B220" s="2" t="s">
        <v>22</v>
      </c>
      <c r="C220" s="1">
        <v>2025001</v>
      </c>
      <c r="D220" s="1">
        <v>2000041</v>
      </c>
      <c r="E220" s="2" t="s">
        <v>34</v>
      </c>
      <c r="F220" s="2" t="s">
        <v>53</v>
      </c>
      <c r="G220" s="2" t="s">
        <v>36</v>
      </c>
      <c r="H220" s="2" t="s">
        <v>574</v>
      </c>
      <c r="I220" s="2" t="s">
        <v>575</v>
      </c>
      <c r="J220" s="2" t="s">
        <v>103</v>
      </c>
      <c r="K220" s="2" t="s">
        <v>28</v>
      </c>
      <c r="L220" s="2" t="s">
        <v>576</v>
      </c>
      <c r="M220" s="2" t="s">
        <v>577</v>
      </c>
      <c r="N220" s="2" t="s">
        <v>102</v>
      </c>
      <c r="O220" s="3">
        <v>1</v>
      </c>
      <c r="P220" s="3">
        <v>830</v>
      </c>
      <c r="Q220" s="3">
        <v>865</v>
      </c>
      <c r="R220" s="3">
        <v>865</v>
      </c>
      <c r="S220" s="3">
        <v>35</v>
      </c>
      <c r="T220" s="3">
        <v>35</v>
      </c>
      <c r="U220" s="3">
        <v>4.04</v>
      </c>
      <c r="V220" s="2" t="s">
        <v>235</v>
      </c>
      <c r="W220" s="2" t="s">
        <v>236</v>
      </c>
      <c r="X220" s="2" t="s">
        <v>59</v>
      </c>
      <c r="Y220" s="19" t="str">
        <f>VLOOKUP(G220,'Verweis Kd-Gruppe'!$A$2:$B$8,2,FALSE)</f>
        <v>GRK</v>
      </c>
      <c r="Z220" s="19" t="str">
        <f>VLOOKUP(J220,'Verweis Art-Gruppe'!$A$2:$B$15,2,FALSE)</f>
        <v>Geräte</v>
      </c>
      <c r="AA220" s="19" t="str">
        <f>VLOOKUP(W220,'Verweis Vertreter'!$A$2:$B$24,2,FALSE)</f>
        <v>Patrick Verfürth</v>
      </c>
      <c r="AB220" s="12">
        <f t="shared" si="27"/>
        <v>1</v>
      </c>
      <c r="AC220" s="12">
        <f t="shared" si="32"/>
        <v>830</v>
      </c>
      <c r="AD220" s="12">
        <f t="shared" si="33"/>
        <v>865</v>
      </c>
      <c r="AE220" s="12">
        <f t="shared" si="28"/>
        <v>865</v>
      </c>
      <c r="AF220" s="12">
        <f t="shared" si="29"/>
        <v>35</v>
      </c>
      <c r="AG220" s="12">
        <f t="shared" si="30"/>
        <v>35</v>
      </c>
      <c r="AH220" s="9">
        <f t="shared" si="34"/>
        <v>4.046242774566474E-2</v>
      </c>
      <c r="AI220" s="14">
        <f>VLOOKUP(E220,'Verweis Faktor'!$A:$B,2,FALSE)</f>
        <v>1</v>
      </c>
      <c r="AJ220" s="14"/>
      <c r="AK220" s="14" t="str">
        <f>IF(AL220="Ja","Versandkosten",VLOOKUP(E220,'Verweis Belegart'!$A$2:$B$9,2,FALSE))</f>
        <v>Hardware</v>
      </c>
      <c r="AL220" s="14" t="str">
        <f t="shared" si="35"/>
        <v>Nein</v>
      </c>
      <c r="AM220" s="14" t="str">
        <f t="shared" si="31"/>
        <v>Positiv</v>
      </c>
    </row>
    <row r="221" spans="1:39" ht="17.25" customHeight="1" x14ac:dyDescent="0.35">
      <c r="A221" s="17">
        <v>14570786</v>
      </c>
      <c r="B221" s="2" t="s">
        <v>22</v>
      </c>
      <c r="C221" s="1">
        <v>2025001</v>
      </c>
      <c r="D221" s="1">
        <v>2000042</v>
      </c>
      <c r="E221" s="2" t="s">
        <v>34</v>
      </c>
      <c r="F221" s="2" t="s">
        <v>53</v>
      </c>
      <c r="G221" s="2" t="s">
        <v>36</v>
      </c>
      <c r="H221" s="2" t="s">
        <v>574</v>
      </c>
      <c r="I221" s="2" t="s">
        <v>575</v>
      </c>
      <c r="J221" s="2" t="s">
        <v>103</v>
      </c>
      <c r="K221" s="2" t="s">
        <v>28</v>
      </c>
      <c r="L221" s="2" t="s">
        <v>576</v>
      </c>
      <c r="M221" s="2" t="s">
        <v>577</v>
      </c>
      <c r="N221" s="2" t="s">
        <v>102</v>
      </c>
      <c r="O221" s="3">
        <v>1</v>
      </c>
      <c r="P221" s="3">
        <v>830</v>
      </c>
      <c r="Q221" s="3">
        <v>865</v>
      </c>
      <c r="R221" s="3">
        <v>865</v>
      </c>
      <c r="S221" s="3">
        <v>35</v>
      </c>
      <c r="T221" s="3">
        <v>35</v>
      </c>
      <c r="U221" s="3">
        <v>4.04</v>
      </c>
      <c r="V221" s="2" t="s">
        <v>235</v>
      </c>
      <c r="W221" s="2" t="s">
        <v>236</v>
      </c>
      <c r="X221" s="2" t="s">
        <v>59</v>
      </c>
      <c r="Y221" s="19" t="str">
        <f>VLOOKUP(G221,'Verweis Kd-Gruppe'!$A$2:$B$8,2,FALSE)</f>
        <v>GRK</v>
      </c>
      <c r="Z221" s="19" t="str">
        <f>VLOOKUP(J221,'Verweis Art-Gruppe'!$A$2:$B$15,2,FALSE)</f>
        <v>Geräte</v>
      </c>
      <c r="AA221" s="19" t="str">
        <f>VLOOKUP(W221,'Verweis Vertreter'!$A$2:$B$24,2,FALSE)</f>
        <v>Patrick Verfürth</v>
      </c>
      <c r="AB221" s="12">
        <f t="shared" si="27"/>
        <v>1</v>
      </c>
      <c r="AC221" s="12">
        <f t="shared" si="32"/>
        <v>830</v>
      </c>
      <c r="AD221" s="12">
        <f t="shared" si="33"/>
        <v>865</v>
      </c>
      <c r="AE221" s="12">
        <f t="shared" si="28"/>
        <v>865</v>
      </c>
      <c r="AF221" s="12">
        <f t="shared" si="29"/>
        <v>35</v>
      </c>
      <c r="AG221" s="12">
        <f t="shared" si="30"/>
        <v>35</v>
      </c>
      <c r="AH221" s="9">
        <f t="shared" si="34"/>
        <v>4.046242774566474E-2</v>
      </c>
      <c r="AI221" s="14">
        <f>VLOOKUP(E221,'Verweis Faktor'!$A:$B,2,FALSE)</f>
        <v>1</v>
      </c>
      <c r="AJ221" s="14"/>
      <c r="AK221" s="14" t="str">
        <f>IF(AL221="Ja","Versandkosten",VLOOKUP(E221,'Verweis Belegart'!$A$2:$B$9,2,FALSE))</f>
        <v>Hardware</v>
      </c>
      <c r="AL221" s="14" t="str">
        <f t="shared" si="35"/>
        <v>Nein</v>
      </c>
      <c r="AM221" s="14" t="str">
        <f t="shared" si="31"/>
        <v>Positiv</v>
      </c>
    </row>
    <row r="222" spans="1:39" ht="17.25" customHeight="1" x14ac:dyDescent="0.35">
      <c r="A222" s="17">
        <v>14571442</v>
      </c>
      <c r="B222" s="2" t="s">
        <v>22</v>
      </c>
      <c r="C222" s="1">
        <v>2025001</v>
      </c>
      <c r="D222" s="1">
        <v>2000043</v>
      </c>
      <c r="E222" s="2" t="s">
        <v>34</v>
      </c>
      <c r="F222" s="2" t="s">
        <v>53</v>
      </c>
      <c r="G222" s="2" t="s">
        <v>36</v>
      </c>
      <c r="H222" s="2" t="s">
        <v>574</v>
      </c>
      <c r="I222" s="2" t="s">
        <v>575</v>
      </c>
      <c r="J222" s="2" t="s">
        <v>103</v>
      </c>
      <c r="K222" s="2" t="s">
        <v>28</v>
      </c>
      <c r="L222" s="2" t="s">
        <v>473</v>
      </c>
      <c r="M222" s="2" t="s">
        <v>474</v>
      </c>
      <c r="N222" s="2" t="s">
        <v>475</v>
      </c>
      <c r="O222" s="3">
        <v>1</v>
      </c>
      <c r="P222" s="3">
        <v>774.13789999999995</v>
      </c>
      <c r="Q222" s="3">
        <v>815</v>
      </c>
      <c r="R222" s="3">
        <v>815</v>
      </c>
      <c r="S222" s="3">
        <v>40.862099999999998</v>
      </c>
      <c r="T222" s="3">
        <v>40.86</v>
      </c>
      <c r="U222" s="3">
        <v>5.01</v>
      </c>
      <c r="V222" s="2" t="s">
        <v>235</v>
      </c>
      <c r="W222" s="2" t="s">
        <v>236</v>
      </c>
      <c r="X222" s="2" t="s">
        <v>59</v>
      </c>
      <c r="Y222" s="19" t="str">
        <f>VLOOKUP(G222,'Verweis Kd-Gruppe'!$A$2:$B$8,2,FALSE)</f>
        <v>GRK</v>
      </c>
      <c r="Z222" s="19" t="str">
        <f>VLOOKUP(J222,'Verweis Art-Gruppe'!$A$2:$B$15,2,FALSE)</f>
        <v>Geräte</v>
      </c>
      <c r="AA222" s="19" t="str">
        <f>VLOOKUP(W222,'Verweis Vertreter'!$A$2:$B$24,2,FALSE)</f>
        <v>Patrick Verfürth</v>
      </c>
      <c r="AB222" s="12">
        <f t="shared" si="27"/>
        <v>1</v>
      </c>
      <c r="AC222" s="12">
        <f t="shared" si="32"/>
        <v>774.13789999999995</v>
      </c>
      <c r="AD222" s="12">
        <f t="shared" si="33"/>
        <v>815</v>
      </c>
      <c r="AE222" s="12">
        <f t="shared" si="28"/>
        <v>815</v>
      </c>
      <c r="AF222" s="12">
        <f t="shared" si="29"/>
        <v>40.862099999999998</v>
      </c>
      <c r="AG222" s="12">
        <f t="shared" si="30"/>
        <v>40.86</v>
      </c>
      <c r="AH222" s="9">
        <f t="shared" si="34"/>
        <v>5.0134969325153371E-2</v>
      </c>
      <c r="AI222" s="14">
        <f>VLOOKUP(E222,'Verweis Faktor'!$A:$B,2,FALSE)</f>
        <v>1</v>
      </c>
      <c r="AJ222" s="14"/>
      <c r="AK222" s="14" t="str">
        <f>IF(AL222="Ja","Versandkosten",VLOOKUP(E222,'Verweis Belegart'!$A$2:$B$9,2,FALSE))</f>
        <v>Hardware</v>
      </c>
      <c r="AL222" s="14" t="str">
        <f t="shared" si="35"/>
        <v>Nein</v>
      </c>
      <c r="AM222" s="14" t="str">
        <f t="shared" si="31"/>
        <v>Positiv</v>
      </c>
    </row>
    <row r="223" spans="1:39" ht="17.25" customHeight="1" x14ac:dyDescent="0.35">
      <c r="A223" s="17">
        <v>14571443</v>
      </c>
      <c r="B223" s="2" t="s">
        <v>22</v>
      </c>
      <c r="C223" s="1">
        <v>2025001</v>
      </c>
      <c r="D223" s="1">
        <v>2000044</v>
      </c>
      <c r="E223" s="2" t="s">
        <v>34</v>
      </c>
      <c r="F223" s="2" t="s">
        <v>53</v>
      </c>
      <c r="G223" s="2" t="s">
        <v>36</v>
      </c>
      <c r="H223" s="2" t="s">
        <v>574</v>
      </c>
      <c r="I223" s="2" t="s">
        <v>575</v>
      </c>
      <c r="J223" s="2" t="s">
        <v>103</v>
      </c>
      <c r="K223" s="2" t="s">
        <v>28</v>
      </c>
      <c r="L223" s="2" t="s">
        <v>473</v>
      </c>
      <c r="M223" s="2" t="s">
        <v>474</v>
      </c>
      <c r="N223" s="2" t="s">
        <v>475</v>
      </c>
      <c r="O223" s="3">
        <v>1</v>
      </c>
      <c r="P223" s="3">
        <v>774.13789999999995</v>
      </c>
      <c r="Q223" s="3">
        <v>815</v>
      </c>
      <c r="R223" s="3">
        <v>815</v>
      </c>
      <c r="S223" s="3">
        <v>40.862099999999998</v>
      </c>
      <c r="T223" s="3">
        <v>40.86</v>
      </c>
      <c r="U223" s="3">
        <v>5.01</v>
      </c>
      <c r="V223" s="2" t="s">
        <v>235</v>
      </c>
      <c r="W223" s="2" t="s">
        <v>236</v>
      </c>
      <c r="X223" s="2" t="s">
        <v>59</v>
      </c>
      <c r="Y223" s="19" t="str">
        <f>VLOOKUP(G223,'Verweis Kd-Gruppe'!$A$2:$B$8,2,FALSE)</f>
        <v>GRK</v>
      </c>
      <c r="Z223" s="19" t="str">
        <f>VLOOKUP(J223,'Verweis Art-Gruppe'!$A$2:$B$15,2,FALSE)</f>
        <v>Geräte</v>
      </c>
      <c r="AA223" s="19" t="str">
        <f>VLOOKUP(W223,'Verweis Vertreter'!$A$2:$B$24,2,FALSE)</f>
        <v>Patrick Verfürth</v>
      </c>
      <c r="AB223" s="12">
        <f t="shared" si="27"/>
        <v>1</v>
      </c>
      <c r="AC223" s="12">
        <f t="shared" si="32"/>
        <v>774.13789999999995</v>
      </c>
      <c r="AD223" s="12">
        <f t="shared" si="33"/>
        <v>815</v>
      </c>
      <c r="AE223" s="12">
        <f t="shared" si="28"/>
        <v>815</v>
      </c>
      <c r="AF223" s="12">
        <f t="shared" si="29"/>
        <v>40.862099999999998</v>
      </c>
      <c r="AG223" s="12">
        <f t="shared" si="30"/>
        <v>40.86</v>
      </c>
      <c r="AH223" s="9">
        <f t="shared" si="34"/>
        <v>5.0134969325153371E-2</v>
      </c>
      <c r="AI223" s="14">
        <f>VLOOKUP(E223,'Verweis Faktor'!$A:$B,2,FALSE)</f>
        <v>1</v>
      </c>
      <c r="AJ223" s="14"/>
      <c r="AK223" s="14" t="str">
        <f>IF(AL223="Ja","Versandkosten",VLOOKUP(E223,'Verweis Belegart'!$A$2:$B$9,2,FALSE))</f>
        <v>Hardware</v>
      </c>
      <c r="AL223" s="14" t="str">
        <f t="shared" si="35"/>
        <v>Nein</v>
      </c>
      <c r="AM223" s="14" t="str">
        <f t="shared" si="31"/>
        <v>Positiv</v>
      </c>
    </row>
    <row r="224" spans="1:39" ht="17.25" customHeight="1" x14ac:dyDescent="0.35">
      <c r="A224" s="17">
        <v>14571453</v>
      </c>
      <c r="B224" s="2" t="s">
        <v>22</v>
      </c>
      <c r="C224" s="1">
        <v>2025001</v>
      </c>
      <c r="D224" s="1">
        <v>2000045</v>
      </c>
      <c r="E224" s="2" t="s">
        <v>34</v>
      </c>
      <c r="F224" s="2" t="s">
        <v>53</v>
      </c>
      <c r="G224" s="2" t="s">
        <v>36</v>
      </c>
      <c r="H224" s="2" t="s">
        <v>574</v>
      </c>
      <c r="I224" s="2" t="s">
        <v>575</v>
      </c>
      <c r="J224" s="2" t="s">
        <v>103</v>
      </c>
      <c r="K224" s="2" t="s">
        <v>28</v>
      </c>
      <c r="L224" s="2" t="s">
        <v>88</v>
      </c>
      <c r="M224" s="2" t="s">
        <v>89</v>
      </c>
      <c r="N224" s="2" t="s">
        <v>90</v>
      </c>
      <c r="O224" s="3">
        <v>1</v>
      </c>
      <c r="P224" s="3">
        <v>530.07069999999999</v>
      </c>
      <c r="Q224" s="3">
        <v>555</v>
      </c>
      <c r="R224" s="3">
        <v>555</v>
      </c>
      <c r="S224" s="3">
        <v>24.929300000000001</v>
      </c>
      <c r="T224" s="3">
        <v>24.93</v>
      </c>
      <c r="U224" s="3">
        <v>4.49</v>
      </c>
      <c r="V224" s="2" t="s">
        <v>235</v>
      </c>
      <c r="W224" s="2" t="s">
        <v>236</v>
      </c>
      <c r="X224" s="2" t="s">
        <v>59</v>
      </c>
      <c r="Y224" s="19" t="str">
        <f>VLOOKUP(G224,'Verweis Kd-Gruppe'!$A$2:$B$8,2,FALSE)</f>
        <v>GRK</v>
      </c>
      <c r="Z224" s="19" t="str">
        <f>VLOOKUP(J224,'Verweis Art-Gruppe'!$A$2:$B$15,2,FALSE)</f>
        <v>Geräte</v>
      </c>
      <c r="AA224" s="19" t="str">
        <f>VLOOKUP(W224,'Verweis Vertreter'!$A$2:$B$24,2,FALSE)</f>
        <v>Patrick Verfürth</v>
      </c>
      <c r="AB224" s="12">
        <f t="shared" si="27"/>
        <v>1</v>
      </c>
      <c r="AC224" s="12">
        <f t="shared" si="32"/>
        <v>530.07069999999999</v>
      </c>
      <c r="AD224" s="12">
        <f t="shared" si="33"/>
        <v>555</v>
      </c>
      <c r="AE224" s="12">
        <f t="shared" si="28"/>
        <v>555</v>
      </c>
      <c r="AF224" s="12">
        <f t="shared" si="29"/>
        <v>24.929300000000001</v>
      </c>
      <c r="AG224" s="12">
        <f t="shared" si="30"/>
        <v>24.93</v>
      </c>
      <c r="AH224" s="9">
        <f t="shared" si="34"/>
        <v>4.4918918918918915E-2</v>
      </c>
      <c r="AI224" s="14">
        <f>VLOOKUP(E224,'Verweis Faktor'!$A:$B,2,FALSE)</f>
        <v>1</v>
      </c>
      <c r="AJ224" s="14"/>
      <c r="AK224" s="14" t="str">
        <f>IF(AL224="Ja","Versandkosten",VLOOKUP(E224,'Verweis Belegart'!$A$2:$B$9,2,FALSE))</f>
        <v>Hardware</v>
      </c>
      <c r="AL224" s="14" t="str">
        <f t="shared" si="35"/>
        <v>Nein</v>
      </c>
      <c r="AM224" s="14" t="str">
        <f t="shared" si="31"/>
        <v>Positiv</v>
      </c>
    </row>
    <row r="225" spans="1:39" ht="17.25" customHeight="1" x14ac:dyDescent="0.35">
      <c r="A225" s="17">
        <v>14571453</v>
      </c>
      <c r="B225" s="2" t="s">
        <v>22</v>
      </c>
      <c r="C225" s="1">
        <v>2025001</v>
      </c>
      <c r="D225" s="1">
        <v>2000045</v>
      </c>
      <c r="E225" s="2" t="s">
        <v>34</v>
      </c>
      <c r="F225" s="2" t="s">
        <v>53</v>
      </c>
      <c r="G225" s="2" t="s">
        <v>36</v>
      </c>
      <c r="H225" s="2" t="s">
        <v>574</v>
      </c>
      <c r="I225" s="2" t="s">
        <v>575</v>
      </c>
      <c r="J225" s="2" t="s">
        <v>103</v>
      </c>
      <c r="K225" s="2" t="s">
        <v>45</v>
      </c>
      <c r="L225" s="2" t="s">
        <v>351</v>
      </c>
      <c r="M225" s="2" t="s">
        <v>352</v>
      </c>
      <c r="N225" s="2" t="s">
        <v>90</v>
      </c>
      <c r="O225" s="3">
        <v>1</v>
      </c>
      <c r="P225" s="3">
        <v>537</v>
      </c>
      <c r="Q225" s="3">
        <v>555</v>
      </c>
      <c r="R225" s="3">
        <v>555</v>
      </c>
      <c r="S225" s="3">
        <v>18</v>
      </c>
      <c r="T225" s="3">
        <v>18</v>
      </c>
      <c r="U225" s="3">
        <v>3.24</v>
      </c>
      <c r="V225" s="2" t="s">
        <v>235</v>
      </c>
      <c r="W225" s="2" t="s">
        <v>236</v>
      </c>
      <c r="X225" s="2" t="s">
        <v>59</v>
      </c>
      <c r="Y225" s="19" t="str">
        <f>VLOOKUP(G225,'Verweis Kd-Gruppe'!$A$2:$B$8,2,FALSE)</f>
        <v>GRK</v>
      </c>
      <c r="Z225" s="19" t="str">
        <f>VLOOKUP(J225,'Verweis Art-Gruppe'!$A$2:$B$15,2,FALSE)</f>
        <v>Geräte</v>
      </c>
      <c r="AA225" s="19" t="str">
        <f>VLOOKUP(W225,'Verweis Vertreter'!$A$2:$B$24,2,FALSE)</f>
        <v>Patrick Verfürth</v>
      </c>
      <c r="AB225" s="12">
        <f t="shared" si="27"/>
        <v>1</v>
      </c>
      <c r="AC225" s="12">
        <f t="shared" si="32"/>
        <v>537</v>
      </c>
      <c r="AD225" s="12">
        <f t="shared" si="33"/>
        <v>555</v>
      </c>
      <c r="AE225" s="12">
        <f t="shared" si="28"/>
        <v>555</v>
      </c>
      <c r="AF225" s="12">
        <f t="shared" si="29"/>
        <v>18</v>
      </c>
      <c r="AG225" s="12">
        <f t="shared" si="30"/>
        <v>18</v>
      </c>
      <c r="AH225" s="9">
        <f t="shared" si="34"/>
        <v>3.2432432432432434E-2</v>
      </c>
      <c r="AI225" s="14">
        <f>VLOOKUP(E225,'Verweis Faktor'!$A:$B,2,FALSE)</f>
        <v>1</v>
      </c>
      <c r="AJ225" s="14"/>
      <c r="AK225" s="14" t="str">
        <f>IF(AL225="Ja","Versandkosten",VLOOKUP(E225,'Verweis Belegart'!$A$2:$B$9,2,FALSE))</f>
        <v>Hardware</v>
      </c>
      <c r="AL225" s="14" t="str">
        <f t="shared" si="35"/>
        <v>Nein</v>
      </c>
      <c r="AM225" s="14" t="str">
        <f t="shared" si="31"/>
        <v>Positiv</v>
      </c>
    </row>
    <row r="226" spans="1:39" ht="17.25" customHeight="1" x14ac:dyDescent="0.35">
      <c r="A226" s="17">
        <v>14571459</v>
      </c>
      <c r="B226" s="2" t="s">
        <v>22</v>
      </c>
      <c r="C226" s="1">
        <v>2025001</v>
      </c>
      <c r="D226" s="1">
        <v>2000046</v>
      </c>
      <c r="E226" s="2" t="s">
        <v>34</v>
      </c>
      <c r="F226" s="2" t="s">
        <v>53</v>
      </c>
      <c r="G226" s="2" t="s">
        <v>36</v>
      </c>
      <c r="H226" s="2" t="s">
        <v>574</v>
      </c>
      <c r="I226" s="2" t="s">
        <v>575</v>
      </c>
      <c r="J226" s="2" t="s">
        <v>103</v>
      </c>
      <c r="K226" s="2" t="s">
        <v>28</v>
      </c>
      <c r="L226" s="2" t="s">
        <v>455</v>
      </c>
      <c r="M226" s="2" t="s">
        <v>456</v>
      </c>
      <c r="N226" s="2" t="s">
        <v>457</v>
      </c>
      <c r="O226" s="3">
        <v>1</v>
      </c>
      <c r="P226" s="3">
        <v>848.8066</v>
      </c>
      <c r="Q226" s="3">
        <v>855</v>
      </c>
      <c r="R226" s="3">
        <v>855</v>
      </c>
      <c r="S226" s="3">
        <v>6.1933999999999996</v>
      </c>
      <c r="T226" s="3">
        <v>6.19</v>
      </c>
      <c r="U226" s="3">
        <v>0.72</v>
      </c>
      <c r="V226" s="2" t="s">
        <v>235</v>
      </c>
      <c r="W226" s="2" t="s">
        <v>236</v>
      </c>
      <c r="X226" s="2" t="s">
        <v>59</v>
      </c>
      <c r="Y226" s="19" t="str">
        <f>VLOOKUP(G226,'Verweis Kd-Gruppe'!$A$2:$B$8,2,FALSE)</f>
        <v>GRK</v>
      </c>
      <c r="Z226" s="19" t="str">
        <f>VLOOKUP(J226,'Verweis Art-Gruppe'!$A$2:$B$15,2,FALSE)</f>
        <v>Geräte</v>
      </c>
      <c r="AA226" s="19" t="str">
        <f>VLOOKUP(W226,'Verweis Vertreter'!$A$2:$B$24,2,FALSE)</f>
        <v>Patrick Verfürth</v>
      </c>
      <c r="AB226" s="12">
        <f t="shared" si="27"/>
        <v>1</v>
      </c>
      <c r="AC226" s="12">
        <f t="shared" si="32"/>
        <v>848.8066</v>
      </c>
      <c r="AD226" s="12">
        <f t="shared" si="33"/>
        <v>855</v>
      </c>
      <c r="AE226" s="12">
        <f t="shared" si="28"/>
        <v>855</v>
      </c>
      <c r="AF226" s="12">
        <f t="shared" si="29"/>
        <v>6.1933999999999996</v>
      </c>
      <c r="AG226" s="12">
        <f t="shared" si="30"/>
        <v>6.19</v>
      </c>
      <c r="AH226" s="9">
        <f t="shared" si="34"/>
        <v>7.2397660818713456E-3</v>
      </c>
      <c r="AI226" s="14">
        <f>VLOOKUP(E226,'Verweis Faktor'!$A:$B,2,FALSE)</f>
        <v>1</v>
      </c>
      <c r="AJ226" s="14"/>
      <c r="AK226" s="14" t="str">
        <f>IF(AL226="Ja","Versandkosten",VLOOKUP(E226,'Verweis Belegart'!$A$2:$B$9,2,FALSE))</f>
        <v>Hardware</v>
      </c>
      <c r="AL226" s="14" t="str">
        <f t="shared" si="35"/>
        <v>Nein</v>
      </c>
      <c r="AM226" s="14" t="str">
        <f t="shared" si="31"/>
        <v>Positiv</v>
      </c>
    </row>
    <row r="227" spans="1:39" ht="17.25" customHeight="1" x14ac:dyDescent="0.35">
      <c r="A227" s="17">
        <v>14571460</v>
      </c>
      <c r="B227" s="2" t="s">
        <v>22</v>
      </c>
      <c r="C227" s="1">
        <v>2025001</v>
      </c>
      <c r="D227" s="1">
        <v>2000047</v>
      </c>
      <c r="E227" s="2" t="s">
        <v>34</v>
      </c>
      <c r="F227" s="2" t="s">
        <v>53</v>
      </c>
      <c r="G227" s="2" t="s">
        <v>36</v>
      </c>
      <c r="H227" s="2" t="s">
        <v>574</v>
      </c>
      <c r="I227" s="2" t="s">
        <v>575</v>
      </c>
      <c r="J227" s="2" t="s">
        <v>103</v>
      </c>
      <c r="K227" s="2" t="s">
        <v>28</v>
      </c>
      <c r="L227" s="2" t="s">
        <v>578</v>
      </c>
      <c r="M227" s="2" t="s">
        <v>579</v>
      </c>
      <c r="N227" s="2" t="s">
        <v>457</v>
      </c>
      <c r="O227" s="3">
        <v>1</v>
      </c>
      <c r="P227" s="3">
        <v>901.34349999999995</v>
      </c>
      <c r="Q227" s="3">
        <v>855</v>
      </c>
      <c r="R227" s="3">
        <v>855</v>
      </c>
      <c r="S227" s="3">
        <v>-46.343499999999999</v>
      </c>
      <c r="T227" s="3">
        <v>-46.34</v>
      </c>
      <c r="U227" s="3">
        <v>-5.42</v>
      </c>
      <c r="V227" s="2" t="s">
        <v>235</v>
      </c>
      <c r="W227" s="2" t="s">
        <v>236</v>
      </c>
      <c r="X227" s="2" t="s">
        <v>59</v>
      </c>
      <c r="Y227" s="19" t="str">
        <f>VLOOKUP(G227,'Verweis Kd-Gruppe'!$A$2:$B$8,2,FALSE)</f>
        <v>GRK</v>
      </c>
      <c r="Z227" s="19" t="str">
        <f>VLOOKUP(J227,'Verweis Art-Gruppe'!$A$2:$B$15,2,FALSE)</f>
        <v>Geräte</v>
      </c>
      <c r="AA227" s="19" t="str">
        <f>VLOOKUP(W227,'Verweis Vertreter'!$A$2:$B$24,2,FALSE)</f>
        <v>Patrick Verfürth</v>
      </c>
      <c r="AB227" s="12">
        <f t="shared" si="27"/>
        <v>1</v>
      </c>
      <c r="AC227" s="12">
        <f t="shared" si="32"/>
        <v>901.34349999999995</v>
      </c>
      <c r="AD227" s="12">
        <f t="shared" si="33"/>
        <v>855</v>
      </c>
      <c r="AE227" s="12">
        <f t="shared" si="28"/>
        <v>855</v>
      </c>
      <c r="AF227" s="12">
        <f t="shared" si="29"/>
        <v>-46.343499999999999</v>
      </c>
      <c r="AG227" s="12">
        <f t="shared" si="30"/>
        <v>-46.34</v>
      </c>
      <c r="AH227" s="9">
        <f t="shared" si="34"/>
        <v>-5.4198830409356732E-2</v>
      </c>
      <c r="AI227" s="14">
        <f>VLOOKUP(E227,'Verweis Faktor'!$A:$B,2,FALSE)</f>
        <v>1</v>
      </c>
      <c r="AJ227" s="14"/>
      <c r="AK227" s="14" t="str">
        <f>IF(AL227="Ja","Versandkosten",VLOOKUP(E227,'Verweis Belegart'!$A$2:$B$9,2,FALSE))</f>
        <v>Hardware</v>
      </c>
      <c r="AL227" s="14" t="str">
        <f t="shared" si="35"/>
        <v>Nein</v>
      </c>
      <c r="AM227" s="14" t="str">
        <f t="shared" si="31"/>
        <v>Negativ</v>
      </c>
    </row>
    <row r="228" spans="1:39" ht="17.25" customHeight="1" x14ac:dyDescent="0.35">
      <c r="A228" s="17">
        <v>14571474</v>
      </c>
      <c r="B228" s="2" t="s">
        <v>22</v>
      </c>
      <c r="C228" s="1">
        <v>2025001</v>
      </c>
      <c r="D228" s="1">
        <v>2000048</v>
      </c>
      <c r="E228" s="2" t="s">
        <v>34</v>
      </c>
      <c r="F228" s="2" t="s">
        <v>53</v>
      </c>
      <c r="G228" s="2" t="s">
        <v>36</v>
      </c>
      <c r="H228" s="2" t="s">
        <v>574</v>
      </c>
      <c r="I228" s="2" t="s">
        <v>575</v>
      </c>
      <c r="J228" s="2" t="s">
        <v>103</v>
      </c>
      <c r="K228" s="2" t="s">
        <v>28</v>
      </c>
      <c r="L228" s="2" t="s">
        <v>580</v>
      </c>
      <c r="M228" s="2" t="s">
        <v>581</v>
      </c>
      <c r="N228" s="2" t="s">
        <v>582</v>
      </c>
      <c r="O228" s="3">
        <v>1</v>
      </c>
      <c r="P228" s="3">
        <v>180</v>
      </c>
      <c r="Q228" s="3">
        <v>249</v>
      </c>
      <c r="R228" s="3">
        <v>249</v>
      </c>
      <c r="S228" s="3">
        <v>69</v>
      </c>
      <c r="T228" s="3">
        <v>69</v>
      </c>
      <c r="U228" s="3">
        <v>27.71</v>
      </c>
      <c r="V228" s="2" t="s">
        <v>235</v>
      </c>
      <c r="W228" s="2" t="s">
        <v>236</v>
      </c>
      <c r="X228" s="2" t="s">
        <v>59</v>
      </c>
      <c r="Y228" s="19" t="str">
        <f>VLOOKUP(G228,'Verweis Kd-Gruppe'!$A$2:$B$8,2,FALSE)</f>
        <v>GRK</v>
      </c>
      <c r="Z228" s="19" t="str">
        <f>VLOOKUP(J228,'Verweis Art-Gruppe'!$A$2:$B$15,2,FALSE)</f>
        <v>Geräte</v>
      </c>
      <c r="AA228" s="19" t="str">
        <f>VLOOKUP(W228,'Verweis Vertreter'!$A$2:$B$24,2,FALSE)</f>
        <v>Patrick Verfürth</v>
      </c>
      <c r="AB228" s="12">
        <f t="shared" si="27"/>
        <v>1</v>
      </c>
      <c r="AC228" s="12">
        <f t="shared" si="32"/>
        <v>180</v>
      </c>
      <c r="AD228" s="12">
        <f t="shared" si="33"/>
        <v>249</v>
      </c>
      <c r="AE228" s="12">
        <f t="shared" si="28"/>
        <v>249</v>
      </c>
      <c r="AF228" s="12">
        <f t="shared" si="29"/>
        <v>69</v>
      </c>
      <c r="AG228" s="12">
        <f t="shared" si="30"/>
        <v>69</v>
      </c>
      <c r="AH228" s="9">
        <f t="shared" si="34"/>
        <v>0.27710843373493976</v>
      </c>
      <c r="AI228" s="14">
        <f>VLOOKUP(E228,'Verweis Faktor'!$A:$B,2,FALSE)</f>
        <v>1</v>
      </c>
      <c r="AJ228" s="14"/>
      <c r="AK228" s="14" t="str">
        <f>IF(AL228="Ja","Versandkosten",VLOOKUP(E228,'Verweis Belegart'!$A$2:$B$9,2,FALSE))</f>
        <v>Hardware</v>
      </c>
      <c r="AL228" s="14" t="str">
        <f t="shared" si="35"/>
        <v>Nein</v>
      </c>
      <c r="AM228" s="14" t="str">
        <f t="shared" si="31"/>
        <v>Positiv</v>
      </c>
    </row>
    <row r="229" spans="1:39" ht="17.25" customHeight="1" x14ac:dyDescent="0.35">
      <c r="A229" s="17">
        <v>14571474</v>
      </c>
      <c r="B229" s="2" t="s">
        <v>22</v>
      </c>
      <c r="C229" s="1">
        <v>2025001</v>
      </c>
      <c r="D229" s="1">
        <v>2000048</v>
      </c>
      <c r="E229" s="2" t="s">
        <v>34</v>
      </c>
      <c r="F229" s="2" t="s">
        <v>53</v>
      </c>
      <c r="G229" s="2" t="s">
        <v>36</v>
      </c>
      <c r="H229" s="2" t="s">
        <v>574</v>
      </c>
      <c r="I229" s="2" t="s">
        <v>575</v>
      </c>
      <c r="J229" s="2" t="s">
        <v>304</v>
      </c>
      <c r="K229" s="2" t="s">
        <v>45</v>
      </c>
      <c r="L229" s="2" t="s">
        <v>583</v>
      </c>
      <c r="M229" s="2" t="s">
        <v>584</v>
      </c>
      <c r="N229" s="2" t="s">
        <v>585</v>
      </c>
      <c r="O229" s="3">
        <v>1</v>
      </c>
      <c r="P229" s="3">
        <v>18.688199999999998</v>
      </c>
      <c r="Q229" s="3">
        <v>22</v>
      </c>
      <c r="R229" s="3">
        <v>22</v>
      </c>
      <c r="S229" s="3">
        <v>3.3117999999999999</v>
      </c>
      <c r="T229" s="3">
        <v>3.31</v>
      </c>
      <c r="U229" s="3">
        <v>15.05</v>
      </c>
      <c r="V229" s="2" t="s">
        <v>235</v>
      </c>
      <c r="W229" s="2" t="s">
        <v>236</v>
      </c>
      <c r="X229" s="2" t="s">
        <v>59</v>
      </c>
      <c r="Y229" s="19" t="str">
        <f>VLOOKUP(G229,'Verweis Kd-Gruppe'!$A$2:$B$8,2,FALSE)</f>
        <v>GRK</v>
      </c>
      <c r="Z229" s="19" t="str">
        <f>VLOOKUP(J229,'Verweis Art-Gruppe'!$A$2:$B$15,2,FALSE)</f>
        <v>Zubehör</v>
      </c>
      <c r="AA229" s="19" t="str">
        <f>VLOOKUP(W229,'Verweis Vertreter'!$A$2:$B$24,2,FALSE)</f>
        <v>Patrick Verfürth</v>
      </c>
      <c r="AB229" s="12">
        <f t="shared" si="27"/>
        <v>1</v>
      </c>
      <c r="AC229" s="12">
        <f t="shared" si="32"/>
        <v>18.688199999999998</v>
      </c>
      <c r="AD229" s="12">
        <f t="shared" si="33"/>
        <v>22</v>
      </c>
      <c r="AE229" s="12">
        <f t="shared" si="28"/>
        <v>22</v>
      </c>
      <c r="AF229" s="12">
        <f t="shared" si="29"/>
        <v>3.3117999999999999</v>
      </c>
      <c r="AG229" s="12">
        <f t="shared" si="30"/>
        <v>3.31</v>
      </c>
      <c r="AH229" s="9">
        <f t="shared" si="34"/>
        <v>0.15045454545454545</v>
      </c>
      <c r="AI229" s="14">
        <f>VLOOKUP(E229,'Verweis Faktor'!$A:$B,2,FALSE)</f>
        <v>1</v>
      </c>
      <c r="AJ229" s="14"/>
      <c r="AK229" s="14" t="str">
        <f>IF(AL229="Ja","Versandkosten",VLOOKUP(E229,'Verweis Belegart'!$A$2:$B$9,2,FALSE))</f>
        <v>Hardware</v>
      </c>
      <c r="AL229" s="14" t="str">
        <f t="shared" si="35"/>
        <v>Nein</v>
      </c>
      <c r="AM229" s="14" t="str">
        <f t="shared" si="31"/>
        <v>Positiv</v>
      </c>
    </row>
    <row r="230" spans="1:39" ht="17.25" customHeight="1" x14ac:dyDescent="0.35">
      <c r="A230" s="17">
        <v>14571474</v>
      </c>
      <c r="B230" s="2" t="s">
        <v>22</v>
      </c>
      <c r="C230" s="1">
        <v>2025001</v>
      </c>
      <c r="D230" s="1">
        <v>2000048</v>
      </c>
      <c r="E230" s="2" t="s">
        <v>34</v>
      </c>
      <c r="F230" s="2" t="s">
        <v>53</v>
      </c>
      <c r="G230" s="2" t="s">
        <v>36</v>
      </c>
      <c r="H230" s="2" t="s">
        <v>574</v>
      </c>
      <c r="I230" s="2" t="s">
        <v>575</v>
      </c>
      <c r="J230" s="2" t="s">
        <v>103</v>
      </c>
      <c r="K230" s="2" t="s">
        <v>49</v>
      </c>
      <c r="L230" s="2" t="s">
        <v>586</v>
      </c>
      <c r="M230" s="2" t="s">
        <v>587</v>
      </c>
      <c r="N230" s="2" t="s">
        <v>588</v>
      </c>
      <c r="O230" s="3">
        <v>1</v>
      </c>
      <c r="P230" s="3">
        <v>828</v>
      </c>
      <c r="Q230" s="3">
        <v>845</v>
      </c>
      <c r="R230" s="3">
        <v>845</v>
      </c>
      <c r="S230" s="3">
        <v>17</v>
      </c>
      <c r="T230" s="3">
        <v>17</v>
      </c>
      <c r="U230" s="3">
        <v>2.0099999999999998</v>
      </c>
      <c r="V230" s="2" t="s">
        <v>235</v>
      </c>
      <c r="W230" s="2" t="s">
        <v>236</v>
      </c>
      <c r="X230" s="2" t="s">
        <v>59</v>
      </c>
      <c r="Y230" s="19" t="str">
        <f>VLOOKUP(G230,'Verweis Kd-Gruppe'!$A$2:$B$8,2,FALSE)</f>
        <v>GRK</v>
      </c>
      <c r="Z230" s="19" t="str">
        <f>VLOOKUP(J230,'Verweis Art-Gruppe'!$A$2:$B$15,2,FALSE)</f>
        <v>Geräte</v>
      </c>
      <c r="AA230" s="19" t="str">
        <f>VLOOKUP(W230,'Verweis Vertreter'!$A$2:$B$24,2,FALSE)</f>
        <v>Patrick Verfürth</v>
      </c>
      <c r="AB230" s="12">
        <f t="shared" si="27"/>
        <v>1</v>
      </c>
      <c r="AC230" s="12">
        <f t="shared" si="32"/>
        <v>828</v>
      </c>
      <c r="AD230" s="12">
        <f t="shared" si="33"/>
        <v>845</v>
      </c>
      <c r="AE230" s="12">
        <f t="shared" si="28"/>
        <v>845</v>
      </c>
      <c r="AF230" s="12">
        <f t="shared" si="29"/>
        <v>17</v>
      </c>
      <c r="AG230" s="12">
        <f t="shared" si="30"/>
        <v>17</v>
      </c>
      <c r="AH230" s="9">
        <f t="shared" si="34"/>
        <v>2.0118343195266272E-2</v>
      </c>
      <c r="AI230" s="14">
        <f>VLOOKUP(E230,'Verweis Faktor'!$A:$B,2,FALSE)</f>
        <v>1</v>
      </c>
      <c r="AJ230" s="14"/>
      <c r="AK230" s="14" t="str">
        <f>IF(AL230="Ja","Versandkosten",VLOOKUP(E230,'Verweis Belegart'!$A$2:$B$9,2,FALSE))</f>
        <v>Hardware</v>
      </c>
      <c r="AL230" s="14" t="str">
        <f t="shared" si="35"/>
        <v>Nein</v>
      </c>
      <c r="AM230" s="14" t="str">
        <f t="shared" si="31"/>
        <v>Positiv</v>
      </c>
    </row>
    <row r="231" spans="1:39" ht="17.25" customHeight="1" x14ac:dyDescent="0.35">
      <c r="A231" s="17">
        <v>14571474</v>
      </c>
      <c r="B231" s="2" t="s">
        <v>22</v>
      </c>
      <c r="C231" s="1">
        <v>2025001</v>
      </c>
      <c r="D231" s="1">
        <v>2000048</v>
      </c>
      <c r="E231" s="2" t="s">
        <v>34</v>
      </c>
      <c r="F231" s="2" t="s">
        <v>53</v>
      </c>
      <c r="G231" s="2" t="s">
        <v>36</v>
      </c>
      <c r="H231" s="2" t="s">
        <v>574</v>
      </c>
      <c r="I231" s="2" t="s">
        <v>575</v>
      </c>
      <c r="J231" s="2" t="s">
        <v>103</v>
      </c>
      <c r="K231" s="2" t="s">
        <v>79</v>
      </c>
      <c r="L231" s="2" t="s">
        <v>458</v>
      </c>
      <c r="M231" s="2" t="s">
        <v>459</v>
      </c>
      <c r="N231" s="2" t="s">
        <v>41</v>
      </c>
      <c r="O231" s="3">
        <v>2</v>
      </c>
      <c r="P231" s="3">
        <v>228.69569999999999</v>
      </c>
      <c r="Q231" s="3">
        <v>235</v>
      </c>
      <c r="R231" s="3">
        <v>470</v>
      </c>
      <c r="S231" s="3">
        <v>6.3042999999999996</v>
      </c>
      <c r="T231" s="3">
        <v>12.61</v>
      </c>
      <c r="U231" s="3">
        <v>2.68</v>
      </c>
      <c r="V231" s="2" t="s">
        <v>235</v>
      </c>
      <c r="W231" s="2" t="s">
        <v>236</v>
      </c>
      <c r="X231" s="2" t="s">
        <v>59</v>
      </c>
      <c r="Y231" s="19" t="str">
        <f>VLOOKUP(G231,'Verweis Kd-Gruppe'!$A$2:$B$8,2,FALSE)</f>
        <v>GRK</v>
      </c>
      <c r="Z231" s="19" t="str">
        <f>VLOOKUP(J231,'Verweis Art-Gruppe'!$A$2:$B$15,2,FALSE)</f>
        <v>Geräte</v>
      </c>
      <c r="AA231" s="19" t="str">
        <f>VLOOKUP(W231,'Verweis Vertreter'!$A$2:$B$24,2,FALSE)</f>
        <v>Patrick Verfürth</v>
      </c>
      <c r="AB231" s="12">
        <f t="shared" si="27"/>
        <v>2</v>
      </c>
      <c r="AC231" s="12">
        <f t="shared" si="32"/>
        <v>228.69569999999999</v>
      </c>
      <c r="AD231" s="12">
        <f t="shared" si="33"/>
        <v>235</v>
      </c>
      <c r="AE231" s="12">
        <f t="shared" si="28"/>
        <v>470</v>
      </c>
      <c r="AF231" s="12">
        <f t="shared" si="29"/>
        <v>6.3042999999999996</v>
      </c>
      <c r="AG231" s="12">
        <f t="shared" si="30"/>
        <v>12.61</v>
      </c>
      <c r="AH231" s="9">
        <f t="shared" si="34"/>
        <v>2.6829787234042553E-2</v>
      </c>
      <c r="AI231" s="14">
        <f>VLOOKUP(E231,'Verweis Faktor'!$A:$B,2,FALSE)</f>
        <v>1</v>
      </c>
      <c r="AJ231" s="14"/>
      <c r="AK231" s="14" t="str">
        <f>IF(AL231="Ja","Versandkosten",VLOOKUP(E231,'Verweis Belegart'!$A$2:$B$9,2,FALSE))</f>
        <v>Hardware</v>
      </c>
      <c r="AL231" s="14" t="str">
        <f t="shared" si="35"/>
        <v>Nein</v>
      </c>
      <c r="AM231" s="14" t="str">
        <f t="shared" si="31"/>
        <v>Positiv</v>
      </c>
    </row>
    <row r="232" spans="1:39" ht="17.25" customHeight="1" x14ac:dyDescent="0.35">
      <c r="A232" s="17">
        <v>14571474</v>
      </c>
      <c r="B232" s="2" t="s">
        <v>22</v>
      </c>
      <c r="C232" s="1">
        <v>2025001</v>
      </c>
      <c r="D232" s="1">
        <v>2000048</v>
      </c>
      <c r="E232" s="2" t="s">
        <v>34</v>
      </c>
      <c r="F232" s="2" t="s">
        <v>53</v>
      </c>
      <c r="G232" s="2" t="s">
        <v>36</v>
      </c>
      <c r="H232" s="2" t="s">
        <v>574</v>
      </c>
      <c r="I232" s="2" t="s">
        <v>575</v>
      </c>
      <c r="J232" s="2" t="s">
        <v>103</v>
      </c>
      <c r="K232" s="2" t="s">
        <v>83</v>
      </c>
      <c r="L232" s="2" t="s">
        <v>589</v>
      </c>
      <c r="M232" s="2" t="s">
        <v>590</v>
      </c>
      <c r="N232" s="2" t="s">
        <v>475</v>
      </c>
      <c r="O232" s="3">
        <v>1</v>
      </c>
      <c r="P232" s="3">
        <v>770</v>
      </c>
      <c r="Q232" s="3">
        <v>815</v>
      </c>
      <c r="R232" s="3">
        <v>815</v>
      </c>
      <c r="S232" s="3">
        <v>45</v>
      </c>
      <c r="T232" s="3">
        <v>45</v>
      </c>
      <c r="U232" s="3">
        <v>5.52</v>
      </c>
      <c r="V232" s="2" t="s">
        <v>235</v>
      </c>
      <c r="W232" s="2" t="s">
        <v>236</v>
      </c>
      <c r="X232" s="2" t="s">
        <v>59</v>
      </c>
      <c r="Y232" s="19" t="str">
        <f>VLOOKUP(G232,'Verweis Kd-Gruppe'!$A$2:$B$8,2,FALSE)</f>
        <v>GRK</v>
      </c>
      <c r="Z232" s="19" t="str">
        <f>VLOOKUP(J232,'Verweis Art-Gruppe'!$A$2:$B$15,2,FALSE)</f>
        <v>Geräte</v>
      </c>
      <c r="AA232" s="19" t="str">
        <f>VLOOKUP(W232,'Verweis Vertreter'!$A$2:$B$24,2,FALSE)</f>
        <v>Patrick Verfürth</v>
      </c>
      <c r="AB232" s="12">
        <f t="shared" si="27"/>
        <v>1</v>
      </c>
      <c r="AC232" s="12">
        <f t="shared" si="32"/>
        <v>770</v>
      </c>
      <c r="AD232" s="12">
        <f t="shared" si="33"/>
        <v>815</v>
      </c>
      <c r="AE232" s="12">
        <f t="shared" si="28"/>
        <v>815</v>
      </c>
      <c r="AF232" s="12">
        <f t="shared" si="29"/>
        <v>45</v>
      </c>
      <c r="AG232" s="12">
        <f t="shared" si="30"/>
        <v>45</v>
      </c>
      <c r="AH232" s="9">
        <f t="shared" si="34"/>
        <v>5.5214723926380369E-2</v>
      </c>
      <c r="AI232" s="14">
        <f>VLOOKUP(E232,'Verweis Faktor'!$A:$B,2,FALSE)</f>
        <v>1</v>
      </c>
      <c r="AJ232" s="14"/>
      <c r="AK232" s="14" t="str">
        <f>IF(AL232="Ja","Versandkosten",VLOOKUP(E232,'Verweis Belegart'!$A$2:$B$9,2,FALSE))</f>
        <v>Hardware</v>
      </c>
      <c r="AL232" s="14" t="str">
        <f t="shared" si="35"/>
        <v>Nein</v>
      </c>
      <c r="AM232" s="14" t="str">
        <f t="shared" si="31"/>
        <v>Positiv</v>
      </c>
    </row>
    <row r="233" spans="1:39" ht="17.25" customHeight="1" x14ac:dyDescent="0.35">
      <c r="A233" s="17">
        <v>14571474</v>
      </c>
      <c r="B233" s="2" t="s">
        <v>22</v>
      </c>
      <c r="C233" s="1">
        <v>2025001</v>
      </c>
      <c r="D233" s="1">
        <v>2000048</v>
      </c>
      <c r="E233" s="2" t="s">
        <v>34</v>
      </c>
      <c r="F233" s="2" t="s">
        <v>53</v>
      </c>
      <c r="G233" s="2" t="s">
        <v>36</v>
      </c>
      <c r="H233" s="2" t="s">
        <v>574</v>
      </c>
      <c r="I233" s="2" t="s">
        <v>575</v>
      </c>
      <c r="J233" s="2" t="s">
        <v>103</v>
      </c>
      <c r="K233" s="2" t="s">
        <v>87</v>
      </c>
      <c r="L233" s="2" t="s">
        <v>591</v>
      </c>
      <c r="M233" s="2" t="s">
        <v>592</v>
      </c>
      <c r="N233" s="2" t="s">
        <v>593</v>
      </c>
      <c r="O233" s="3">
        <v>1</v>
      </c>
      <c r="P233" s="3">
        <v>78</v>
      </c>
      <c r="Q233" s="3">
        <v>88</v>
      </c>
      <c r="R233" s="3">
        <v>88</v>
      </c>
      <c r="S233" s="3">
        <v>10</v>
      </c>
      <c r="T233" s="3">
        <v>10</v>
      </c>
      <c r="U233" s="3">
        <v>11.36</v>
      </c>
      <c r="V233" s="2" t="s">
        <v>235</v>
      </c>
      <c r="W233" s="2" t="s">
        <v>236</v>
      </c>
      <c r="X233" s="2" t="s">
        <v>59</v>
      </c>
      <c r="Y233" s="19" t="str">
        <f>VLOOKUP(G233,'Verweis Kd-Gruppe'!$A$2:$B$8,2,FALSE)</f>
        <v>GRK</v>
      </c>
      <c r="Z233" s="19" t="str">
        <f>VLOOKUP(J233,'Verweis Art-Gruppe'!$A$2:$B$15,2,FALSE)</f>
        <v>Geräte</v>
      </c>
      <c r="AA233" s="19" t="str">
        <f>VLOOKUP(W233,'Verweis Vertreter'!$A$2:$B$24,2,FALSE)</f>
        <v>Patrick Verfürth</v>
      </c>
      <c r="AB233" s="12">
        <f t="shared" si="27"/>
        <v>1</v>
      </c>
      <c r="AC233" s="12">
        <f t="shared" si="32"/>
        <v>78</v>
      </c>
      <c r="AD233" s="12">
        <f t="shared" si="33"/>
        <v>88</v>
      </c>
      <c r="AE233" s="12">
        <f t="shared" si="28"/>
        <v>88</v>
      </c>
      <c r="AF233" s="12">
        <f t="shared" si="29"/>
        <v>10</v>
      </c>
      <c r="AG233" s="12">
        <f t="shared" si="30"/>
        <v>10</v>
      </c>
      <c r="AH233" s="9">
        <f t="shared" si="34"/>
        <v>0.11363636363636363</v>
      </c>
      <c r="AI233" s="14">
        <f>VLOOKUP(E233,'Verweis Faktor'!$A:$B,2,FALSE)</f>
        <v>1</v>
      </c>
      <c r="AJ233" s="14"/>
      <c r="AK233" s="14" t="str">
        <f>IF(AL233="Ja","Versandkosten",VLOOKUP(E233,'Verweis Belegart'!$A$2:$B$9,2,FALSE))</f>
        <v>Hardware</v>
      </c>
      <c r="AL233" s="14" t="str">
        <f t="shared" si="35"/>
        <v>Nein</v>
      </c>
      <c r="AM233" s="14" t="str">
        <f t="shared" si="31"/>
        <v>Positiv</v>
      </c>
    </row>
    <row r="234" spans="1:39" ht="17.25" customHeight="1" x14ac:dyDescent="0.35">
      <c r="A234" s="17">
        <v>14571474</v>
      </c>
      <c r="B234" s="2" t="s">
        <v>22</v>
      </c>
      <c r="C234" s="1">
        <v>2025001</v>
      </c>
      <c r="D234" s="1">
        <v>2000048</v>
      </c>
      <c r="E234" s="2" t="s">
        <v>34</v>
      </c>
      <c r="F234" s="2" t="s">
        <v>53</v>
      </c>
      <c r="G234" s="2" t="s">
        <v>36</v>
      </c>
      <c r="H234" s="2" t="s">
        <v>574</v>
      </c>
      <c r="I234" s="2" t="s">
        <v>575</v>
      </c>
      <c r="J234" s="2" t="s">
        <v>103</v>
      </c>
      <c r="K234" s="2" t="s">
        <v>91</v>
      </c>
      <c r="L234" s="2" t="s">
        <v>92</v>
      </c>
      <c r="M234" s="2" t="s">
        <v>93</v>
      </c>
      <c r="N234" s="2" t="s">
        <v>94</v>
      </c>
      <c r="O234" s="3">
        <v>1</v>
      </c>
      <c r="P234" s="3">
        <v>332</v>
      </c>
      <c r="Q234" s="3">
        <v>359</v>
      </c>
      <c r="R234" s="3">
        <v>359</v>
      </c>
      <c r="S234" s="3">
        <v>27</v>
      </c>
      <c r="T234" s="3">
        <v>27</v>
      </c>
      <c r="U234" s="3">
        <v>7.52</v>
      </c>
      <c r="V234" s="2" t="s">
        <v>235</v>
      </c>
      <c r="W234" s="2" t="s">
        <v>236</v>
      </c>
      <c r="X234" s="2" t="s">
        <v>59</v>
      </c>
      <c r="Y234" s="19" t="str">
        <f>VLOOKUP(G234,'Verweis Kd-Gruppe'!$A$2:$B$8,2,FALSE)</f>
        <v>GRK</v>
      </c>
      <c r="Z234" s="19" t="str">
        <f>VLOOKUP(J234,'Verweis Art-Gruppe'!$A$2:$B$15,2,FALSE)</f>
        <v>Geräte</v>
      </c>
      <c r="AA234" s="19" t="str">
        <f>VLOOKUP(W234,'Verweis Vertreter'!$A$2:$B$24,2,FALSE)</f>
        <v>Patrick Verfürth</v>
      </c>
      <c r="AB234" s="12">
        <f t="shared" si="27"/>
        <v>1</v>
      </c>
      <c r="AC234" s="12">
        <f t="shared" si="32"/>
        <v>332</v>
      </c>
      <c r="AD234" s="12">
        <f t="shared" si="33"/>
        <v>359</v>
      </c>
      <c r="AE234" s="12">
        <f t="shared" si="28"/>
        <v>359</v>
      </c>
      <c r="AF234" s="12">
        <f t="shared" si="29"/>
        <v>27</v>
      </c>
      <c r="AG234" s="12">
        <f t="shared" si="30"/>
        <v>27</v>
      </c>
      <c r="AH234" s="9">
        <f t="shared" si="34"/>
        <v>7.5208913649025072E-2</v>
      </c>
      <c r="AI234" s="14">
        <f>VLOOKUP(E234,'Verweis Faktor'!$A:$B,2,FALSE)</f>
        <v>1</v>
      </c>
      <c r="AJ234" s="14"/>
      <c r="AK234" s="14" t="str">
        <f>IF(AL234="Ja","Versandkosten",VLOOKUP(E234,'Verweis Belegart'!$A$2:$B$9,2,FALSE))</f>
        <v>Hardware</v>
      </c>
      <c r="AL234" s="14" t="str">
        <f t="shared" si="35"/>
        <v>Nein</v>
      </c>
      <c r="AM234" s="14" t="str">
        <f t="shared" si="31"/>
        <v>Positiv</v>
      </c>
    </row>
    <row r="235" spans="1:39" ht="17.25" customHeight="1" x14ac:dyDescent="0.35">
      <c r="A235" s="17">
        <v>14571474</v>
      </c>
      <c r="B235" s="2" t="s">
        <v>22</v>
      </c>
      <c r="C235" s="1">
        <v>2025001</v>
      </c>
      <c r="D235" s="1">
        <v>2000048</v>
      </c>
      <c r="E235" s="2" t="s">
        <v>34</v>
      </c>
      <c r="F235" s="2" t="s">
        <v>53</v>
      </c>
      <c r="G235" s="2" t="s">
        <v>36</v>
      </c>
      <c r="H235" s="2" t="s">
        <v>574</v>
      </c>
      <c r="I235" s="2" t="s">
        <v>575</v>
      </c>
      <c r="J235" s="2" t="s">
        <v>103</v>
      </c>
      <c r="K235" s="2" t="s">
        <v>95</v>
      </c>
      <c r="L235" s="2" t="s">
        <v>188</v>
      </c>
      <c r="M235" s="2" t="s">
        <v>189</v>
      </c>
      <c r="N235" s="2" t="s">
        <v>136</v>
      </c>
      <c r="O235" s="3">
        <v>1</v>
      </c>
      <c r="P235" s="3">
        <v>189</v>
      </c>
      <c r="Q235" s="3">
        <v>199</v>
      </c>
      <c r="R235" s="3">
        <v>199</v>
      </c>
      <c r="S235" s="3">
        <v>10</v>
      </c>
      <c r="T235" s="3">
        <v>10</v>
      </c>
      <c r="U235" s="3">
        <v>5.0199999999999996</v>
      </c>
      <c r="V235" s="2" t="s">
        <v>235</v>
      </c>
      <c r="W235" s="2" t="s">
        <v>236</v>
      </c>
      <c r="X235" s="2" t="s">
        <v>59</v>
      </c>
      <c r="Y235" s="19" t="str">
        <f>VLOOKUP(G235,'Verweis Kd-Gruppe'!$A$2:$B$8,2,FALSE)</f>
        <v>GRK</v>
      </c>
      <c r="Z235" s="19" t="str">
        <f>VLOOKUP(J235,'Verweis Art-Gruppe'!$A$2:$B$15,2,FALSE)</f>
        <v>Geräte</v>
      </c>
      <c r="AA235" s="19" t="str">
        <f>VLOOKUP(W235,'Verweis Vertreter'!$A$2:$B$24,2,FALSE)</f>
        <v>Patrick Verfürth</v>
      </c>
      <c r="AB235" s="12">
        <f t="shared" si="27"/>
        <v>1</v>
      </c>
      <c r="AC235" s="12">
        <f t="shared" si="32"/>
        <v>189</v>
      </c>
      <c r="AD235" s="12">
        <f t="shared" si="33"/>
        <v>199</v>
      </c>
      <c r="AE235" s="12">
        <f t="shared" si="28"/>
        <v>199</v>
      </c>
      <c r="AF235" s="12">
        <f t="shared" si="29"/>
        <v>10</v>
      </c>
      <c r="AG235" s="12">
        <f t="shared" si="30"/>
        <v>10</v>
      </c>
      <c r="AH235" s="9">
        <f t="shared" si="34"/>
        <v>5.0251256281407038E-2</v>
      </c>
      <c r="AI235" s="14">
        <f>VLOOKUP(E235,'Verweis Faktor'!$A:$B,2,FALSE)</f>
        <v>1</v>
      </c>
      <c r="AJ235" s="14"/>
      <c r="AK235" s="14" t="str">
        <f>IF(AL235="Ja","Versandkosten",VLOOKUP(E235,'Verweis Belegart'!$A$2:$B$9,2,FALSE))</f>
        <v>Hardware</v>
      </c>
      <c r="AL235" s="14" t="str">
        <f t="shared" si="35"/>
        <v>Nein</v>
      </c>
      <c r="AM235" s="14" t="str">
        <f t="shared" si="31"/>
        <v>Positiv</v>
      </c>
    </row>
    <row r="236" spans="1:39" ht="17.25" customHeight="1" x14ac:dyDescent="0.35">
      <c r="A236" s="17">
        <v>14571474</v>
      </c>
      <c r="B236" s="2" t="s">
        <v>22</v>
      </c>
      <c r="C236" s="1">
        <v>2025001</v>
      </c>
      <c r="D236" s="1">
        <v>2000048</v>
      </c>
      <c r="E236" s="2" t="s">
        <v>34</v>
      </c>
      <c r="F236" s="2" t="s">
        <v>53</v>
      </c>
      <c r="G236" s="2" t="s">
        <v>36</v>
      </c>
      <c r="H236" s="2" t="s">
        <v>574</v>
      </c>
      <c r="I236" s="2" t="s">
        <v>575</v>
      </c>
      <c r="J236" s="2" t="s">
        <v>103</v>
      </c>
      <c r="K236" s="2" t="s">
        <v>99</v>
      </c>
      <c r="L236" s="2" t="s">
        <v>536</v>
      </c>
      <c r="M236" s="2" t="s">
        <v>537</v>
      </c>
      <c r="N236" s="2" t="s">
        <v>538</v>
      </c>
      <c r="O236" s="3">
        <v>2</v>
      </c>
      <c r="P236" s="3">
        <v>286</v>
      </c>
      <c r="Q236" s="3">
        <v>299</v>
      </c>
      <c r="R236" s="3">
        <v>598</v>
      </c>
      <c r="S236" s="3">
        <v>13</v>
      </c>
      <c r="T236" s="3">
        <v>26</v>
      </c>
      <c r="U236" s="3">
        <v>4.34</v>
      </c>
      <c r="V236" s="2" t="s">
        <v>235</v>
      </c>
      <c r="W236" s="2" t="s">
        <v>236</v>
      </c>
      <c r="X236" s="2" t="s">
        <v>59</v>
      </c>
      <c r="Y236" s="19" t="str">
        <f>VLOOKUP(G236,'Verweis Kd-Gruppe'!$A$2:$B$8,2,FALSE)</f>
        <v>GRK</v>
      </c>
      <c r="Z236" s="19" t="str">
        <f>VLOOKUP(J236,'Verweis Art-Gruppe'!$A$2:$B$15,2,FALSE)</f>
        <v>Geräte</v>
      </c>
      <c r="AA236" s="19" t="str">
        <f>VLOOKUP(W236,'Verweis Vertreter'!$A$2:$B$24,2,FALSE)</f>
        <v>Patrick Verfürth</v>
      </c>
      <c r="AB236" s="12">
        <f t="shared" si="27"/>
        <v>2</v>
      </c>
      <c r="AC236" s="12">
        <f t="shared" si="32"/>
        <v>286</v>
      </c>
      <c r="AD236" s="12">
        <f t="shared" si="33"/>
        <v>299</v>
      </c>
      <c r="AE236" s="12">
        <f t="shared" si="28"/>
        <v>598</v>
      </c>
      <c r="AF236" s="12">
        <f t="shared" si="29"/>
        <v>13</v>
      </c>
      <c r="AG236" s="12">
        <f t="shared" si="30"/>
        <v>26</v>
      </c>
      <c r="AH236" s="9">
        <f t="shared" si="34"/>
        <v>4.3478260869565216E-2</v>
      </c>
      <c r="AI236" s="14">
        <f>VLOOKUP(E236,'Verweis Faktor'!$A:$B,2,FALSE)</f>
        <v>1</v>
      </c>
      <c r="AJ236" s="14"/>
      <c r="AK236" s="14" t="str">
        <f>IF(AL236="Ja","Versandkosten",VLOOKUP(E236,'Verweis Belegart'!$A$2:$B$9,2,FALSE))</f>
        <v>Hardware</v>
      </c>
      <c r="AL236" s="14" t="str">
        <f t="shared" si="35"/>
        <v>Nein</v>
      </c>
      <c r="AM236" s="14" t="str">
        <f t="shared" si="31"/>
        <v>Positiv</v>
      </c>
    </row>
    <row r="237" spans="1:39" ht="17.25" customHeight="1" x14ac:dyDescent="0.35">
      <c r="A237" s="17">
        <v>14571474</v>
      </c>
      <c r="B237" s="2" t="s">
        <v>22</v>
      </c>
      <c r="C237" s="1">
        <v>2025001</v>
      </c>
      <c r="D237" s="1">
        <v>2000048</v>
      </c>
      <c r="E237" s="2" t="s">
        <v>34</v>
      </c>
      <c r="F237" s="2" t="s">
        <v>53</v>
      </c>
      <c r="G237" s="2" t="s">
        <v>36</v>
      </c>
      <c r="H237" s="2" t="s">
        <v>574</v>
      </c>
      <c r="I237" s="2" t="s">
        <v>575</v>
      </c>
      <c r="J237" s="2" t="s">
        <v>304</v>
      </c>
      <c r="K237" s="2" t="s">
        <v>103</v>
      </c>
      <c r="L237" s="2" t="s">
        <v>594</v>
      </c>
      <c r="M237" s="2" t="s">
        <v>595</v>
      </c>
      <c r="N237" s="2" t="s">
        <v>596</v>
      </c>
      <c r="O237" s="3">
        <v>2</v>
      </c>
      <c r="P237" s="3">
        <v>280</v>
      </c>
      <c r="Q237" s="3">
        <v>369</v>
      </c>
      <c r="R237" s="3">
        <v>738</v>
      </c>
      <c r="S237" s="3">
        <v>89</v>
      </c>
      <c r="T237" s="3">
        <v>178</v>
      </c>
      <c r="U237" s="3">
        <v>24.11</v>
      </c>
      <c r="V237" s="2" t="s">
        <v>235</v>
      </c>
      <c r="W237" s="2" t="s">
        <v>236</v>
      </c>
      <c r="X237" s="2" t="s">
        <v>59</v>
      </c>
      <c r="Y237" s="19" t="str">
        <f>VLOOKUP(G237,'Verweis Kd-Gruppe'!$A$2:$B$8,2,FALSE)</f>
        <v>GRK</v>
      </c>
      <c r="Z237" s="19" t="str">
        <f>VLOOKUP(J237,'Verweis Art-Gruppe'!$A$2:$B$15,2,FALSE)</f>
        <v>Zubehör</v>
      </c>
      <c r="AA237" s="19" t="str">
        <f>VLOOKUP(W237,'Verweis Vertreter'!$A$2:$B$24,2,FALSE)</f>
        <v>Patrick Verfürth</v>
      </c>
      <c r="AB237" s="12">
        <f t="shared" si="27"/>
        <v>2</v>
      </c>
      <c r="AC237" s="12">
        <f t="shared" si="32"/>
        <v>280</v>
      </c>
      <c r="AD237" s="12">
        <f t="shared" si="33"/>
        <v>369</v>
      </c>
      <c r="AE237" s="12">
        <f t="shared" si="28"/>
        <v>738</v>
      </c>
      <c r="AF237" s="12">
        <f t="shared" si="29"/>
        <v>89</v>
      </c>
      <c r="AG237" s="12">
        <f t="shared" si="30"/>
        <v>178</v>
      </c>
      <c r="AH237" s="9">
        <f t="shared" si="34"/>
        <v>0.24119241192411925</v>
      </c>
      <c r="AI237" s="14">
        <f>VLOOKUP(E237,'Verweis Faktor'!$A:$B,2,FALSE)</f>
        <v>1</v>
      </c>
      <c r="AJ237" s="14"/>
      <c r="AK237" s="14" t="str">
        <f>IF(AL237="Ja","Versandkosten",VLOOKUP(E237,'Verweis Belegart'!$A$2:$B$9,2,FALSE))</f>
        <v>Hardware</v>
      </c>
      <c r="AL237" s="14" t="str">
        <f t="shared" si="35"/>
        <v>Nein</v>
      </c>
      <c r="AM237" s="14" t="str">
        <f t="shared" si="31"/>
        <v>Positiv</v>
      </c>
    </row>
    <row r="238" spans="1:39" ht="17.25" customHeight="1" x14ac:dyDescent="0.35">
      <c r="A238" s="17">
        <v>14571475</v>
      </c>
      <c r="B238" s="2" t="s">
        <v>22</v>
      </c>
      <c r="C238" s="1">
        <v>2025001</v>
      </c>
      <c r="D238" s="1">
        <v>2000049</v>
      </c>
      <c r="E238" s="2" t="s">
        <v>34</v>
      </c>
      <c r="F238" s="2" t="s">
        <v>53</v>
      </c>
      <c r="G238" s="2" t="s">
        <v>36</v>
      </c>
      <c r="H238" s="2" t="s">
        <v>574</v>
      </c>
      <c r="I238" s="2" t="s">
        <v>575</v>
      </c>
      <c r="J238" s="2" t="s">
        <v>304</v>
      </c>
      <c r="K238" s="2" t="s">
        <v>28</v>
      </c>
      <c r="L238" s="2" t="s">
        <v>597</v>
      </c>
      <c r="M238" s="2" t="s">
        <v>598</v>
      </c>
      <c r="N238" s="2" t="s">
        <v>599</v>
      </c>
      <c r="O238" s="3">
        <v>1</v>
      </c>
      <c r="P238" s="3">
        <v>550</v>
      </c>
      <c r="Q238" s="3">
        <v>600</v>
      </c>
      <c r="R238" s="3">
        <v>600</v>
      </c>
      <c r="S238" s="3">
        <v>50</v>
      </c>
      <c r="T238" s="3">
        <v>50</v>
      </c>
      <c r="U238" s="3">
        <v>8.33</v>
      </c>
      <c r="V238" s="2" t="s">
        <v>235</v>
      </c>
      <c r="W238" s="2" t="s">
        <v>236</v>
      </c>
      <c r="X238" s="2" t="s">
        <v>59</v>
      </c>
      <c r="Y238" s="19" t="str">
        <f>VLOOKUP(G238,'Verweis Kd-Gruppe'!$A$2:$B$8,2,FALSE)</f>
        <v>GRK</v>
      </c>
      <c r="Z238" s="19" t="str">
        <f>VLOOKUP(J238,'Verweis Art-Gruppe'!$A$2:$B$15,2,FALSE)</f>
        <v>Zubehör</v>
      </c>
      <c r="AA238" s="19" t="str">
        <f>VLOOKUP(W238,'Verweis Vertreter'!$A$2:$B$24,2,FALSE)</f>
        <v>Patrick Verfürth</v>
      </c>
      <c r="AB238" s="12">
        <f t="shared" si="27"/>
        <v>1</v>
      </c>
      <c r="AC238" s="12">
        <f t="shared" si="32"/>
        <v>550</v>
      </c>
      <c r="AD238" s="12">
        <f t="shared" si="33"/>
        <v>600</v>
      </c>
      <c r="AE238" s="12">
        <f t="shared" si="28"/>
        <v>600</v>
      </c>
      <c r="AF238" s="12">
        <f t="shared" si="29"/>
        <v>50</v>
      </c>
      <c r="AG238" s="12">
        <f t="shared" si="30"/>
        <v>50</v>
      </c>
      <c r="AH238" s="9">
        <f t="shared" si="34"/>
        <v>8.3333333333333329E-2</v>
      </c>
      <c r="AI238" s="14">
        <f>VLOOKUP(E238,'Verweis Faktor'!$A:$B,2,FALSE)</f>
        <v>1</v>
      </c>
      <c r="AJ238" s="14"/>
      <c r="AK238" s="14" t="str">
        <f>IF(AL238="Ja","Versandkosten",VLOOKUP(E238,'Verweis Belegart'!$A$2:$B$9,2,FALSE))</f>
        <v>Hardware</v>
      </c>
      <c r="AL238" s="14" t="str">
        <f t="shared" si="35"/>
        <v>Nein</v>
      </c>
      <c r="AM238" s="14" t="str">
        <f t="shared" si="31"/>
        <v>Positiv</v>
      </c>
    </row>
    <row r="239" spans="1:39" ht="17.25" customHeight="1" x14ac:dyDescent="0.35">
      <c r="A239" s="17">
        <v>14571519</v>
      </c>
      <c r="B239" s="2" t="s">
        <v>22</v>
      </c>
      <c r="C239" s="1">
        <v>2025001</v>
      </c>
      <c r="D239" s="1">
        <v>2000050</v>
      </c>
      <c r="E239" s="2" t="s">
        <v>34</v>
      </c>
      <c r="F239" s="2" t="s">
        <v>53</v>
      </c>
      <c r="G239" s="2" t="s">
        <v>36</v>
      </c>
      <c r="H239" s="2" t="s">
        <v>574</v>
      </c>
      <c r="I239" s="2" t="s">
        <v>575</v>
      </c>
      <c r="J239" s="2" t="s">
        <v>103</v>
      </c>
      <c r="K239" s="2" t="s">
        <v>28</v>
      </c>
      <c r="L239" s="2" t="s">
        <v>589</v>
      </c>
      <c r="M239" s="2" t="s">
        <v>590</v>
      </c>
      <c r="N239" s="2" t="s">
        <v>475</v>
      </c>
      <c r="O239" s="3">
        <v>1</v>
      </c>
      <c r="P239" s="3">
        <v>770</v>
      </c>
      <c r="Q239" s="3">
        <v>815</v>
      </c>
      <c r="R239" s="3">
        <v>815</v>
      </c>
      <c r="S239" s="3">
        <v>45</v>
      </c>
      <c r="T239" s="3">
        <v>45</v>
      </c>
      <c r="U239" s="3">
        <v>5.52</v>
      </c>
      <c r="V239" s="2" t="s">
        <v>235</v>
      </c>
      <c r="W239" s="2" t="s">
        <v>236</v>
      </c>
      <c r="X239" s="2" t="s">
        <v>59</v>
      </c>
      <c r="Y239" s="19" t="str">
        <f>VLOOKUP(G239,'Verweis Kd-Gruppe'!$A$2:$B$8,2,FALSE)</f>
        <v>GRK</v>
      </c>
      <c r="Z239" s="19" t="str">
        <f>VLOOKUP(J239,'Verweis Art-Gruppe'!$A$2:$B$15,2,FALSE)</f>
        <v>Geräte</v>
      </c>
      <c r="AA239" s="19" t="str">
        <f>VLOOKUP(W239,'Verweis Vertreter'!$A$2:$B$24,2,FALSE)</f>
        <v>Patrick Verfürth</v>
      </c>
      <c r="AB239" s="12">
        <f t="shared" si="27"/>
        <v>1</v>
      </c>
      <c r="AC239" s="12">
        <f t="shared" si="32"/>
        <v>770</v>
      </c>
      <c r="AD239" s="12">
        <f t="shared" si="33"/>
        <v>815</v>
      </c>
      <c r="AE239" s="12">
        <f t="shared" si="28"/>
        <v>815</v>
      </c>
      <c r="AF239" s="12">
        <f t="shared" si="29"/>
        <v>45</v>
      </c>
      <c r="AG239" s="12">
        <f t="shared" si="30"/>
        <v>45</v>
      </c>
      <c r="AH239" s="9">
        <f t="shared" si="34"/>
        <v>5.5214723926380369E-2</v>
      </c>
      <c r="AI239" s="14">
        <f>VLOOKUP(E239,'Verweis Faktor'!$A:$B,2,FALSE)</f>
        <v>1</v>
      </c>
      <c r="AJ239" s="14"/>
      <c r="AK239" s="14" t="str">
        <f>IF(AL239="Ja","Versandkosten",VLOOKUP(E239,'Verweis Belegart'!$A$2:$B$9,2,FALSE))</f>
        <v>Hardware</v>
      </c>
      <c r="AL239" s="14" t="str">
        <f t="shared" si="35"/>
        <v>Nein</v>
      </c>
      <c r="AM239" s="14" t="str">
        <f t="shared" si="31"/>
        <v>Positiv</v>
      </c>
    </row>
    <row r="240" spans="1:39" ht="17.25" customHeight="1" x14ac:dyDescent="0.35">
      <c r="A240" s="17">
        <v>14570802</v>
      </c>
      <c r="B240" s="2" t="s">
        <v>22</v>
      </c>
      <c r="C240" s="1">
        <v>2025001</v>
      </c>
      <c r="D240" s="1">
        <v>2000051</v>
      </c>
      <c r="E240" s="2" t="s">
        <v>34</v>
      </c>
      <c r="F240" s="2" t="s">
        <v>142</v>
      </c>
      <c r="G240" s="2" t="s">
        <v>36</v>
      </c>
      <c r="H240" s="2" t="s">
        <v>600</v>
      </c>
      <c r="I240" s="2" t="s">
        <v>601</v>
      </c>
      <c r="J240" s="2" t="s">
        <v>2791</v>
      </c>
      <c r="K240" s="2" t="s">
        <v>28</v>
      </c>
      <c r="L240" s="2" t="s">
        <v>249</v>
      </c>
      <c r="M240" s="2" t="s">
        <v>250</v>
      </c>
      <c r="N240" s="2" t="s">
        <v>122</v>
      </c>
      <c r="O240" s="3">
        <v>1</v>
      </c>
      <c r="P240" s="3">
        <v>0</v>
      </c>
      <c r="Q240" s="3">
        <v>6.35</v>
      </c>
      <c r="R240" s="3">
        <v>6.35</v>
      </c>
      <c r="S240" s="3">
        <v>6.35</v>
      </c>
      <c r="T240" s="3">
        <v>6.35</v>
      </c>
      <c r="U240" s="3"/>
      <c r="V240" s="2" t="s">
        <v>235</v>
      </c>
      <c r="W240" s="2" t="s">
        <v>236</v>
      </c>
      <c r="X240" s="2" t="s">
        <v>33</v>
      </c>
      <c r="Y240" s="19" t="str">
        <f>VLOOKUP(G240,'Verweis Kd-Gruppe'!$A$2:$B$8,2,FALSE)</f>
        <v>GRK</v>
      </c>
      <c r="Z240" s="19" t="str">
        <f>VLOOKUP(J240,'Verweis Art-Gruppe'!$A$2:$B$15,2,FALSE)</f>
        <v>Sonstige</v>
      </c>
      <c r="AA240" s="19" t="str">
        <f>VLOOKUP(W240,'Verweis Vertreter'!$A$2:$B$24,2,FALSE)</f>
        <v>Patrick Verfürth</v>
      </c>
      <c r="AB240" s="12">
        <f t="shared" si="27"/>
        <v>1</v>
      </c>
      <c r="AC240" s="12">
        <f t="shared" si="32"/>
        <v>0</v>
      </c>
      <c r="AD240" s="12">
        <f t="shared" si="33"/>
        <v>6.35</v>
      </c>
      <c r="AE240" s="12">
        <f t="shared" si="28"/>
        <v>6.35</v>
      </c>
      <c r="AF240" s="12">
        <f t="shared" si="29"/>
        <v>6.35</v>
      </c>
      <c r="AG240" s="12">
        <f t="shared" si="30"/>
        <v>6.35</v>
      </c>
      <c r="AH240" s="9">
        <f t="shared" si="34"/>
        <v>1</v>
      </c>
      <c r="AI240" s="14">
        <f>VLOOKUP(E240,'Verweis Faktor'!$A:$B,2,FALSE)</f>
        <v>1</v>
      </c>
      <c r="AJ240" s="14"/>
      <c r="AK240" s="14" t="str">
        <f>IF(AL240="Ja","Versandkosten",VLOOKUP(E240,'Verweis Belegart'!$A$2:$B$9,2,FALSE))</f>
        <v>Versandkosten</v>
      </c>
      <c r="AL240" s="14" t="str">
        <f t="shared" si="35"/>
        <v>Ja</v>
      </c>
      <c r="AM240" s="14" t="str">
        <f t="shared" si="31"/>
        <v>Positiv</v>
      </c>
    </row>
    <row r="241" spans="1:39" ht="17.25" customHeight="1" x14ac:dyDescent="0.35">
      <c r="A241" s="17">
        <v>14570802</v>
      </c>
      <c r="B241" s="2" t="s">
        <v>22</v>
      </c>
      <c r="C241" s="1">
        <v>2025001</v>
      </c>
      <c r="D241" s="1">
        <v>2000051</v>
      </c>
      <c r="E241" s="2" t="s">
        <v>34</v>
      </c>
      <c r="F241" s="2" t="s">
        <v>142</v>
      </c>
      <c r="G241" s="2" t="s">
        <v>36</v>
      </c>
      <c r="H241" s="2" t="s">
        <v>600</v>
      </c>
      <c r="I241" s="2" t="s">
        <v>601</v>
      </c>
      <c r="J241" s="2" t="s">
        <v>304</v>
      </c>
      <c r="K241" s="2" t="s">
        <v>45</v>
      </c>
      <c r="L241" s="2" t="s">
        <v>439</v>
      </c>
      <c r="M241" s="2" t="s">
        <v>440</v>
      </c>
      <c r="N241" s="2" t="s">
        <v>440</v>
      </c>
      <c r="O241" s="3">
        <v>1</v>
      </c>
      <c r="P241" s="3">
        <v>56.911099999999998</v>
      </c>
      <c r="Q241" s="3">
        <v>63</v>
      </c>
      <c r="R241" s="3">
        <v>63</v>
      </c>
      <c r="S241" s="3">
        <v>6.0888999999999998</v>
      </c>
      <c r="T241" s="3">
        <v>6.09</v>
      </c>
      <c r="U241" s="3">
        <v>9.66</v>
      </c>
      <c r="V241" s="2" t="s">
        <v>235</v>
      </c>
      <c r="W241" s="2" t="s">
        <v>236</v>
      </c>
      <c r="X241" s="2" t="s">
        <v>33</v>
      </c>
      <c r="Y241" s="19" t="str">
        <f>VLOOKUP(G241,'Verweis Kd-Gruppe'!$A$2:$B$8,2,FALSE)</f>
        <v>GRK</v>
      </c>
      <c r="Z241" s="19" t="str">
        <f>VLOOKUP(J241,'Verweis Art-Gruppe'!$A$2:$B$15,2,FALSE)</f>
        <v>Zubehör</v>
      </c>
      <c r="AA241" s="19" t="str">
        <f>VLOOKUP(W241,'Verweis Vertreter'!$A$2:$B$24,2,FALSE)</f>
        <v>Patrick Verfürth</v>
      </c>
      <c r="AB241" s="12">
        <f t="shared" si="27"/>
        <v>1</v>
      </c>
      <c r="AC241" s="12">
        <f t="shared" si="32"/>
        <v>56.911099999999998</v>
      </c>
      <c r="AD241" s="12">
        <f t="shared" si="33"/>
        <v>63</v>
      </c>
      <c r="AE241" s="12">
        <f t="shared" si="28"/>
        <v>63</v>
      </c>
      <c r="AF241" s="12">
        <f t="shared" si="29"/>
        <v>6.0888999999999998</v>
      </c>
      <c r="AG241" s="12">
        <f t="shared" si="30"/>
        <v>6.09</v>
      </c>
      <c r="AH241" s="9">
        <f t="shared" si="34"/>
        <v>9.6666666666666665E-2</v>
      </c>
      <c r="AI241" s="14">
        <f>VLOOKUP(E241,'Verweis Faktor'!$A:$B,2,FALSE)</f>
        <v>1</v>
      </c>
      <c r="AJ241" s="14"/>
      <c r="AK241" s="14" t="str">
        <f>IF(AL241="Ja","Versandkosten",VLOOKUP(E241,'Verweis Belegart'!$A$2:$B$9,2,FALSE))</f>
        <v>Hardware</v>
      </c>
      <c r="AL241" s="14" t="str">
        <f t="shared" si="35"/>
        <v>Nein</v>
      </c>
      <c r="AM241" s="14" t="str">
        <f t="shared" si="31"/>
        <v>Positiv</v>
      </c>
    </row>
    <row r="242" spans="1:39" ht="17.25" customHeight="1" x14ac:dyDescent="0.35">
      <c r="A242" s="17">
        <v>14570802</v>
      </c>
      <c r="B242" s="2" t="s">
        <v>22</v>
      </c>
      <c r="C242" s="1">
        <v>2025001</v>
      </c>
      <c r="D242" s="1">
        <v>2000051</v>
      </c>
      <c r="E242" s="2" t="s">
        <v>34</v>
      </c>
      <c r="F242" s="2" t="s">
        <v>142</v>
      </c>
      <c r="G242" s="2" t="s">
        <v>36</v>
      </c>
      <c r="H242" s="2" t="s">
        <v>600</v>
      </c>
      <c r="I242" s="2" t="s">
        <v>601</v>
      </c>
      <c r="J242" s="2" t="s">
        <v>304</v>
      </c>
      <c r="K242" s="2" t="s">
        <v>49</v>
      </c>
      <c r="L242" s="2" t="s">
        <v>602</v>
      </c>
      <c r="M242" s="2" t="s">
        <v>603</v>
      </c>
      <c r="N242" s="2" t="s">
        <v>604</v>
      </c>
      <c r="O242" s="3">
        <v>1</v>
      </c>
      <c r="P242" s="3">
        <v>298.3</v>
      </c>
      <c r="Q242" s="3">
        <v>308</v>
      </c>
      <c r="R242" s="3">
        <v>308</v>
      </c>
      <c r="S242" s="3">
        <v>9.6999999999999993</v>
      </c>
      <c r="T242" s="3">
        <v>9.6999999999999993</v>
      </c>
      <c r="U242" s="3">
        <v>3.14</v>
      </c>
      <c r="V242" s="2" t="s">
        <v>235</v>
      </c>
      <c r="W242" s="2" t="s">
        <v>236</v>
      </c>
      <c r="X242" s="2" t="s">
        <v>33</v>
      </c>
      <c r="Y242" s="19" t="str">
        <f>VLOOKUP(G242,'Verweis Kd-Gruppe'!$A$2:$B$8,2,FALSE)</f>
        <v>GRK</v>
      </c>
      <c r="Z242" s="19" t="str">
        <f>VLOOKUP(J242,'Verweis Art-Gruppe'!$A$2:$B$15,2,FALSE)</f>
        <v>Zubehör</v>
      </c>
      <c r="AA242" s="19" t="str">
        <f>VLOOKUP(W242,'Verweis Vertreter'!$A$2:$B$24,2,FALSE)</f>
        <v>Patrick Verfürth</v>
      </c>
      <c r="AB242" s="12">
        <f t="shared" si="27"/>
        <v>1</v>
      </c>
      <c r="AC242" s="12">
        <f t="shared" si="32"/>
        <v>298.3</v>
      </c>
      <c r="AD242" s="12">
        <f t="shared" si="33"/>
        <v>308</v>
      </c>
      <c r="AE242" s="12">
        <f t="shared" si="28"/>
        <v>308</v>
      </c>
      <c r="AF242" s="12">
        <f t="shared" si="29"/>
        <v>9.6999999999999993</v>
      </c>
      <c r="AG242" s="12">
        <f t="shared" si="30"/>
        <v>9.6999999999999993</v>
      </c>
      <c r="AH242" s="9">
        <f t="shared" si="34"/>
        <v>3.149350649350649E-2</v>
      </c>
      <c r="AI242" s="14">
        <f>VLOOKUP(E242,'Verweis Faktor'!$A:$B,2,FALSE)</f>
        <v>1</v>
      </c>
      <c r="AJ242" s="14"/>
      <c r="AK242" s="14" t="str">
        <f>IF(AL242="Ja","Versandkosten",VLOOKUP(E242,'Verweis Belegart'!$A$2:$B$9,2,FALSE))</f>
        <v>Hardware</v>
      </c>
      <c r="AL242" s="14" t="str">
        <f t="shared" si="35"/>
        <v>Nein</v>
      </c>
      <c r="AM242" s="14" t="str">
        <f t="shared" si="31"/>
        <v>Positiv</v>
      </c>
    </row>
    <row r="243" spans="1:39" ht="17.25" customHeight="1" x14ac:dyDescent="0.35">
      <c r="A243" s="17">
        <v>14570802</v>
      </c>
      <c r="B243" s="2" t="s">
        <v>22</v>
      </c>
      <c r="C243" s="1">
        <v>2025001</v>
      </c>
      <c r="D243" s="1">
        <v>2000051</v>
      </c>
      <c r="E243" s="2" t="s">
        <v>34</v>
      </c>
      <c r="F243" s="2" t="s">
        <v>142</v>
      </c>
      <c r="G243" s="2" t="s">
        <v>36</v>
      </c>
      <c r="H243" s="2" t="s">
        <v>600</v>
      </c>
      <c r="I243" s="2" t="s">
        <v>601</v>
      </c>
      <c r="J243" s="2" t="s">
        <v>304</v>
      </c>
      <c r="K243" s="2" t="s">
        <v>79</v>
      </c>
      <c r="L243" s="2" t="s">
        <v>567</v>
      </c>
      <c r="M243" s="2" t="s">
        <v>568</v>
      </c>
      <c r="N243" s="2" t="s">
        <v>561</v>
      </c>
      <c r="O243" s="3">
        <v>1</v>
      </c>
      <c r="P243" s="3">
        <v>69.111099999999993</v>
      </c>
      <c r="Q243" s="3">
        <v>79</v>
      </c>
      <c r="R243" s="3">
        <v>79</v>
      </c>
      <c r="S243" s="3">
        <v>9.8888999999999996</v>
      </c>
      <c r="T243" s="3">
        <v>9.89</v>
      </c>
      <c r="U243" s="3">
        <v>12.51</v>
      </c>
      <c r="V243" s="2" t="s">
        <v>235</v>
      </c>
      <c r="W243" s="2" t="s">
        <v>236</v>
      </c>
      <c r="X243" s="2" t="s">
        <v>33</v>
      </c>
      <c r="Y243" s="19" t="str">
        <f>VLOOKUP(G243,'Verweis Kd-Gruppe'!$A$2:$B$8,2,FALSE)</f>
        <v>GRK</v>
      </c>
      <c r="Z243" s="19" t="str">
        <f>VLOOKUP(J243,'Verweis Art-Gruppe'!$A$2:$B$15,2,FALSE)</f>
        <v>Zubehör</v>
      </c>
      <c r="AA243" s="19" t="str">
        <f>VLOOKUP(W243,'Verweis Vertreter'!$A$2:$B$24,2,FALSE)</f>
        <v>Patrick Verfürth</v>
      </c>
      <c r="AB243" s="12">
        <f t="shared" si="27"/>
        <v>1</v>
      </c>
      <c r="AC243" s="12">
        <f t="shared" si="32"/>
        <v>69.111099999999993</v>
      </c>
      <c r="AD243" s="12">
        <f t="shared" si="33"/>
        <v>79</v>
      </c>
      <c r="AE243" s="12">
        <f t="shared" si="28"/>
        <v>79</v>
      </c>
      <c r="AF243" s="12">
        <f t="shared" si="29"/>
        <v>9.8888999999999996</v>
      </c>
      <c r="AG243" s="12">
        <f t="shared" si="30"/>
        <v>9.89</v>
      </c>
      <c r="AH243" s="9">
        <f t="shared" si="34"/>
        <v>0.12518987341772153</v>
      </c>
      <c r="AI243" s="14">
        <f>VLOOKUP(E243,'Verweis Faktor'!$A:$B,2,FALSE)</f>
        <v>1</v>
      </c>
      <c r="AJ243" s="14"/>
      <c r="AK243" s="14" t="str">
        <f>IF(AL243="Ja","Versandkosten",VLOOKUP(E243,'Verweis Belegart'!$A$2:$B$9,2,FALSE))</f>
        <v>Hardware</v>
      </c>
      <c r="AL243" s="14" t="str">
        <f t="shared" si="35"/>
        <v>Nein</v>
      </c>
      <c r="AM243" s="14" t="str">
        <f t="shared" si="31"/>
        <v>Positiv</v>
      </c>
    </row>
    <row r="244" spans="1:39" ht="17.25" customHeight="1" x14ac:dyDescent="0.35">
      <c r="A244" s="17">
        <v>14571490</v>
      </c>
      <c r="B244" s="2" t="s">
        <v>22</v>
      </c>
      <c r="C244" s="1">
        <v>2025001</v>
      </c>
      <c r="D244" s="1">
        <v>2000052</v>
      </c>
      <c r="E244" s="2" t="s">
        <v>34</v>
      </c>
      <c r="F244" s="2" t="s">
        <v>142</v>
      </c>
      <c r="G244" s="2" t="s">
        <v>36</v>
      </c>
      <c r="H244" s="2" t="s">
        <v>600</v>
      </c>
      <c r="I244" s="2" t="s">
        <v>601</v>
      </c>
      <c r="J244" s="2" t="s">
        <v>2791</v>
      </c>
      <c r="K244" s="2" t="s">
        <v>28</v>
      </c>
      <c r="L244" s="2" t="s">
        <v>249</v>
      </c>
      <c r="M244" s="2" t="s">
        <v>250</v>
      </c>
      <c r="N244" s="2" t="s">
        <v>122</v>
      </c>
      <c r="O244" s="3">
        <v>1</v>
      </c>
      <c r="P244" s="3">
        <v>0</v>
      </c>
      <c r="Q244" s="3">
        <v>6.35</v>
      </c>
      <c r="R244" s="3">
        <v>6.35</v>
      </c>
      <c r="S244" s="3">
        <v>6.35</v>
      </c>
      <c r="T244" s="3">
        <v>6.35</v>
      </c>
      <c r="U244" s="3"/>
      <c r="V244" s="2" t="s">
        <v>235</v>
      </c>
      <c r="W244" s="2" t="s">
        <v>236</v>
      </c>
      <c r="X244" s="2" t="s">
        <v>33</v>
      </c>
      <c r="Y244" s="19" t="str">
        <f>VLOOKUP(G244,'Verweis Kd-Gruppe'!$A$2:$B$8,2,FALSE)</f>
        <v>GRK</v>
      </c>
      <c r="Z244" s="19" t="str">
        <f>VLOOKUP(J244,'Verweis Art-Gruppe'!$A$2:$B$15,2,FALSE)</f>
        <v>Sonstige</v>
      </c>
      <c r="AA244" s="19" t="str">
        <f>VLOOKUP(W244,'Verweis Vertreter'!$A$2:$B$24,2,FALSE)</f>
        <v>Patrick Verfürth</v>
      </c>
      <c r="AB244" s="12">
        <f t="shared" si="27"/>
        <v>1</v>
      </c>
      <c r="AC244" s="12">
        <f t="shared" si="32"/>
        <v>0</v>
      </c>
      <c r="AD244" s="12">
        <f t="shared" si="33"/>
        <v>6.35</v>
      </c>
      <c r="AE244" s="12">
        <f t="shared" si="28"/>
        <v>6.35</v>
      </c>
      <c r="AF244" s="12">
        <f t="shared" si="29"/>
        <v>6.35</v>
      </c>
      <c r="AG244" s="12">
        <f t="shared" si="30"/>
        <v>6.35</v>
      </c>
      <c r="AH244" s="9">
        <f t="shared" si="34"/>
        <v>1</v>
      </c>
      <c r="AI244" s="14">
        <f>VLOOKUP(E244,'Verweis Faktor'!$A:$B,2,FALSE)</f>
        <v>1</v>
      </c>
      <c r="AJ244" s="14"/>
      <c r="AK244" s="14" t="str">
        <f>IF(AL244="Ja","Versandkosten",VLOOKUP(E244,'Verweis Belegart'!$A$2:$B$9,2,FALSE))</f>
        <v>Versandkosten</v>
      </c>
      <c r="AL244" s="14" t="str">
        <f t="shared" si="35"/>
        <v>Ja</v>
      </c>
      <c r="AM244" s="14" t="str">
        <f t="shared" si="31"/>
        <v>Positiv</v>
      </c>
    </row>
    <row r="245" spans="1:39" ht="17.25" customHeight="1" x14ac:dyDescent="0.35">
      <c r="A245" s="17">
        <v>14571490</v>
      </c>
      <c r="B245" s="2" t="s">
        <v>22</v>
      </c>
      <c r="C245" s="1">
        <v>2025001</v>
      </c>
      <c r="D245" s="1">
        <v>2000052</v>
      </c>
      <c r="E245" s="2" t="s">
        <v>34</v>
      </c>
      <c r="F245" s="2" t="s">
        <v>142</v>
      </c>
      <c r="G245" s="2" t="s">
        <v>36</v>
      </c>
      <c r="H245" s="2" t="s">
        <v>600</v>
      </c>
      <c r="I245" s="2" t="s">
        <v>601</v>
      </c>
      <c r="J245" s="2" t="s">
        <v>304</v>
      </c>
      <c r="K245" s="2" t="s">
        <v>45</v>
      </c>
      <c r="L245" s="2" t="s">
        <v>439</v>
      </c>
      <c r="M245" s="2" t="s">
        <v>440</v>
      </c>
      <c r="N245" s="2" t="s">
        <v>440</v>
      </c>
      <c r="O245" s="3">
        <v>1</v>
      </c>
      <c r="P245" s="3">
        <v>56.911099999999998</v>
      </c>
      <c r="Q245" s="3">
        <v>63</v>
      </c>
      <c r="R245" s="3">
        <v>63</v>
      </c>
      <c r="S245" s="3">
        <v>6.0888999999999998</v>
      </c>
      <c r="T245" s="3">
        <v>6.09</v>
      </c>
      <c r="U245" s="3">
        <v>9.66</v>
      </c>
      <c r="V245" s="2" t="s">
        <v>235</v>
      </c>
      <c r="W245" s="2" t="s">
        <v>236</v>
      </c>
      <c r="X245" s="2" t="s">
        <v>33</v>
      </c>
      <c r="Y245" s="19" t="str">
        <f>VLOOKUP(G245,'Verweis Kd-Gruppe'!$A$2:$B$8,2,FALSE)</f>
        <v>GRK</v>
      </c>
      <c r="Z245" s="19" t="str">
        <f>VLOOKUP(J245,'Verweis Art-Gruppe'!$A$2:$B$15,2,FALSE)</f>
        <v>Zubehör</v>
      </c>
      <c r="AA245" s="19" t="str">
        <f>VLOOKUP(W245,'Verweis Vertreter'!$A$2:$B$24,2,FALSE)</f>
        <v>Patrick Verfürth</v>
      </c>
      <c r="AB245" s="12">
        <f t="shared" si="27"/>
        <v>1</v>
      </c>
      <c r="AC245" s="12">
        <f t="shared" si="32"/>
        <v>56.911099999999998</v>
      </c>
      <c r="AD245" s="12">
        <f t="shared" si="33"/>
        <v>63</v>
      </c>
      <c r="AE245" s="12">
        <f t="shared" si="28"/>
        <v>63</v>
      </c>
      <c r="AF245" s="12">
        <f t="shared" si="29"/>
        <v>6.0888999999999998</v>
      </c>
      <c r="AG245" s="12">
        <f t="shared" si="30"/>
        <v>6.09</v>
      </c>
      <c r="AH245" s="9">
        <f t="shared" si="34"/>
        <v>9.6666666666666665E-2</v>
      </c>
      <c r="AI245" s="14">
        <f>VLOOKUP(E245,'Verweis Faktor'!$A:$B,2,FALSE)</f>
        <v>1</v>
      </c>
      <c r="AJ245" s="14"/>
      <c r="AK245" s="14" t="str">
        <f>IF(AL245="Ja","Versandkosten",VLOOKUP(E245,'Verweis Belegart'!$A$2:$B$9,2,FALSE))</f>
        <v>Hardware</v>
      </c>
      <c r="AL245" s="14" t="str">
        <f t="shared" si="35"/>
        <v>Nein</v>
      </c>
      <c r="AM245" s="14" t="str">
        <f t="shared" si="31"/>
        <v>Positiv</v>
      </c>
    </row>
    <row r="246" spans="1:39" ht="17.25" customHeight="1" x14ac:dyDescent="0.35">
      <c r="A246" s="17">
        <v>14571490</v>
      </c>
      <c r="B246" s="2" t="s">
        <v>22</v>
      </c>
      <c r="C246" s="1">
        <v>2025001</v>
      </c>
      <c r="D246" s="1">
        <v>2000052</v>
      </c>
      <c r="E246" s="2" t="s">
        <v>34</v>
      </c>
      <c r="F246" s="2" t="s">
        <v>142</v>
      </c>
      <c r="G246" s="2" t="s">
        <v>36</v>
      </c>
      <c r="H246" s="2" t="s">
        <v>600</v>
      </c>
      <c r="I246" s="2" t="s">
        <v>601</v>
      </c>
      <c r="J246" s="2" t="s">
        <v>304</v>
      </c>
      <c r="K246" s="2" t="s">
        <v>49</v>
      </c>
      <c r="L246" s="2" t="s">
        <v>605</v>
      </c>
      <c r="M246" s="2" t="s">
        <v>606</v>
      </c>
      <c r="N246" s="2" t="s">
        <v>607</v>
      </c>
      <c r="O246" s="3">
        <v>1</v>
      </c>
      <c r="P246" s="3">
        <v>78.054900000000004</v>
      </c>
      <c r="Q246" s="3">
        <v>83</v>
      </c>
      <c r="R246" s="3">
        <v>83</v>
      </c>
      <c r="S246" s="3">
        <v>4.9451000000000001</v>
      </c>
      <c r="T246" s="3">
        <v>4.95</v>
      </c>
      <c r="U246" s="3">
        <v>5.95</v>
      </c>
      <c r="V246" s="2" t="s">
        <v>235</v>
      </c>
      <c r="W246" s="2" t="s">
        <v>236</v>
      </c>
      <c r="X246" s="2" t="s">
        <v>33</v>
      </c>
      <c r="Y246" s="19" t="str">
        <f>VLOOKUP(G246,'Verweis Kd-Gruppe'!$A$2:$B$8,2,FALSE)</f>
        <v>GRK</v>
      </c>
      <c r="Z246" s="19" t="str">
        <f>VLOOKUP(J246,'Verweis Art-Gruppe'!$A$2:$B$15,2,FALSE)</f>
        <v>Zubehör</v>
      </c>
      <c r="AA246" s="19" t="str">
        <f>VLOOKUP(W246,'Verweis Vertreter'!$A$2:$B$24,2,FALSE)</f>
        <v>Patrick Verfürth</v>
      </c>
      <c r="AB246" s="12">
        <f t="shared" si="27"/>
        <v>1</v>
      </c>
      <c r="AC246" s="12">
        <f t="shared" si="32"/>
        <v>78.054900000000004</v>
      </c>
      <c r="AD246" s="12">
        <f t="shared" si="33"/>
        <v>83</v>
      </c>
      <c r="AE246" s="12">
        <f t="shared" si="28"/>
        <v>83</v>
      </c>
      <c r="AF246" s="12">
        <f t="shared" si="29"/>
        <v>4.9451000000000001</v>
      </c>
      <c r="AG246" s="12">
        <f t="shared" si="30"/>
        <v>4.95</v>
      </c>
      <c r="AH246" s="9">
        <f t="shared" si="34"/>
        <v>5.9638554216867472E-2</v>
      </c>
      <c r="AI246" s="14">
        <f>VLOOKUP(E246,'Verweis Faktor'!$A:$B,2,FALSE)</f>
        <v>1</v>
      </c>
      <c r="AJ246" s="14"/>
      <c r="AK246" s="14" t="str">
        <f>IF(AL246="Ja","Versandkosten",VLOOKUP(E246,'Verweis Belegart'!$A$2:$B$9,2,FALSE))</f>
        <v>Hardware</v>
      </c>
      <c r="AL246" s="14" t="str">
        <f t="shared" si="35"/>
        <v>Nein</v>
      </c>
      <c r="AM246" s="14" t="str">
        <f t="shared" si="31"/>
        <v>Positiv</v>
      </c>
    </row>
    <row r="247" spans="1:39" ht="17.25" customHeight="1" x14ac:dyDescent="0.35">
      <c r="A247" s="17">
        <v>14571490</v>
      </c>
      <c r="B247" s="2" t="s">
        <v>22</v>
      </c>
      <c r="C247" s="1">
        <v>2025001</v>
      </c>
      <c r="D247" s="1">
        <v>2000052</v>
      </c>
      <c r="E247" s="2" t="s">
        <v>34</v>
      </c>
      <c r="F247" s="2" t="s">
        <v>142</v>
      </c>
      <c r="G247" s="2" t="s">
        <v>36</v>
      </c>
      <c r="H247" s="2" t="s">
        <v>600</v>
      </c>
      <c r="I247" s="2" t="s">
        <v>601</v>
      </c>
      <c r="J247" s="2" t="s">
        <v>103</v>
      </c>
      <c r="K247" s="2" t="s">
        <v>79</v>
      </c>
      <c r="L247" s="2" t="s">
        <v>608</v>
      </c>
      <c r="M247" s="2" t="s">
        <v>609</v>
      </c>
      <c r="N247" s="2" t="s">
        <v>610</v>
      </c>
      <c r="O247" s="3">
        <v>1</v>
      </c>
      <c r="P247" s="3">
        <v>181</v>
      </c>
      <c r="Q247" s="3">
        <v>192</v>
      </c>
      <c r="R247" s="3">
        <v>192</v>
      </c>
      <c r="S247" s="3">
        <v>11</v>
      </c>
      <c r="T247" s="3">
        <v>11</v>
      </c>
      <c r="U247" s="3">
        <v>5.72</v>
      </c>
      <c r="V247" s="2" t="s">
        <v>235</v>
      </c>
      <c r="W247" s="2" t="s">
        <v>236</v>
      </c>
      <c r="X247" s="2" t="s">
        <v>33</v>
      </c>
      <c r="Y247" s="19" t="str">
        <f>VLOOKUP(G247,'Verweis Kd-Gruppe'!$A$2:$B$8,2,FALSE)</f>
        <v>GRK</v>
      </c>
      <c r="Z247" s="19" t="str">
        <f>VLOOKUP(J247,'Verweis Art-Gruppe'!$A$2:$B$15,2,FALSE)</f>
        <v>Geräte</v>
      </c>
      <c r="AA247" s="19" t="str">
        <f>VLOOKUP(W247,'Verweis Vertreter'!$A$2:$B$24,2,FALSE)</f>
        <v>Patrick Verfürth</v>
      </c>
      <c r="AB247" s="12">
        <f t="shared" si="27"/>
        <v>1</v>
      </c>
      <c r="AC247" s="12">
        <f t="shared" si="32"/>
        <v>181</v>
      </c>
      <c r="AD247" s="12">
        <f t="shared" si="33"/>
        <v>192</v>
      </c>
      <c r="AE247" s="12">
        <f t="shared" si="28"/>
        <v>192</v>
      </c>
      <c r="AF247" s="12">
        <f t="shared" si="29"/>
        <v>11</v>
      </c>
      <c r="AG247" s="12">
        <f t="shared" si="30"/>
        <v>11</v>
      </c>
      <c r="AH247" s="9">
        <f t="shared" si="34"/>
        <v>5.7291666666666664E-2</v>
      </c>
      <c r="AI247" s="14">
        <f>VLOOKUP(E247,'Verweis Faktor'!$A:$B,2,FALSE)</f>
        <v>1</v>
      </c>
      <c r="AJ247" s="14"/>
      <c r="AK247" s="14" t="str">
        <f>IF(AL247="Ja","Versandkosten",VLOOKUP(E247,'Verweis Belegart'!$A$2:$B$9,2,FALSE))</f>
        <v>Hardware</v>
      </c>
      <c r="AL247" s="14" t="str">
        <f t="shared" si="35"/>
        <v>Nein</v>
      </c>
      <c r="AM247" s="14" t="str">
        <f t="shared" si="31"/>
        <v>Positiv</v>
      </c>
    </row>
    <row r="248" spans="1:39" ht="17.25" customHeight="1" x14ac:dyDescent="0.35">
      <c r="A248" s="17">
        <v>14571490</v>
      </c>
      <c r="B248" s="2" t="s">
        <v>22</v>
      </c>
      <c r="C248" s="1">
        <v>2025001</v>
      </c>
      <c r="D248" s="1">
        <v>2000052</v>
      </c>
      <c r="E248" s="2" t="s">
        <v>34</v>
      </c>
      <c r="F248" s="2" t="s">
        <v>142</v>
      </c>
      <c r="G248" s="2" t="s">
        <v>36</v>
      </c>
      <c r="H248" s="2" t="s">
        <v>600</v>
      </c>
      <c r="I248" s="2" t="s">
        <v>601</v>
      </c>
      <c r="J248" s="2" t="s">
        <v>103</v>
      </c>
      <c r="K248" s="2" t="s">
        <v>83</v>
      </c>
      <c r="L248" s="2" t="s">
        <v>463</v>
      </c>
      <c r="M248" s="2" t="s">
        <v>464</v>
      </c>
      <c r="N248" s="2" t="s">
        <v>41</v>
      </c>
      <c r="O248" s="3">
        <v>1</v>
      </c>
      <c r="P248" s="3">
        <v>224</v>
      </c>
      <c r="Q248" s="3">
        <v>235</v>
      </c>
      <c r="R248" s="3">
        <v>235</v>
      </c>
      <c r="S248" s="3">
        <v>11</v>
      </c>
      <c r="T248" s="3">
        <v>11</v>
      </c>
      <c r="U248" s="3">
        <v>4.68</v>
      </c>
      <c r="V248" s="2" t="s">
        <v>235</v>
      </c>
      <c r="W248" s="2" t="s">
        <v>236</v>
      </c>
      <c r="X248" s="2" t="s">
        <v>33</v>
      </c>
      <c r="Y248" s="19" t="str">
        <f>VLOOKUP(G248,'Verweis Kd-Gruppe'!$A$2:$B$8,2,FALSE)</f>
        <v>GRK</v>
      </c>
      <c r="Z248" s="19" t="str">
        <f>VLOOKUP(J248,'Verweis Art-Gruppe'!$A$2:$B$15,2,FALSE)</f>
        <v>Geräte</v>
      </c>
      <c r="AA248" s="19" t="str">
        <f>VLOOKUP(W248,'Verweis Vertreter'!$A$2:$B$24,2,FALSE)</f>
        <v>Patrick Verfürth</v>
      </c>
      <c r="AB248" s="12">
        <f t="shared" si="27"/>
        <v>1</v>
      </c>
      <c r="AC248" s="12">
        <f t="shared" si="32"/>
        <v>224</v>
      </c>
      <c r="AD248" s="12">
        <f t="shared" si="33"/>
        <v>235</v>
      </c>
      <c r="AE248" s="12">
        <f t="shared" si="28"/>
        <v>235</v>
      </c>
      <c r="AF248" s="12">
        <f t="shared" si="29"/>
        <v>11</v>
      </c>
      <c r="AG248" s="12">
        <f t="shared" si="30"/>
        <v>11</v>
      </c>
      <c r="AH248" s="9">
        <f t="shared" si="34"/>
        <v>4.6808510638297871E-2</v>
      </c>
      <c r="AI248" s="14">
        <f>VLOOKUP(E248,'Verweis Faktor'!$A:$B,2,FALSE)</f>
        <v>1</v>
      </c>
      <c r="AJ248" s="14"/>
      <c r="AK248" s="14" t="str">
        <f>IF(AL248="Ja","Versandkosten",VLOOKUP(E248,'Verweis Belegart'!$A$2:$B$9,2,FALSE))</f>
        <v>Hardware</v>
      </c>
      <c r="AL248" s="14" t="str">
        <f t="shared" si="35"/>
        <v>Nein</v>
      </c>
      <c r="AM248" s="14" t="str">
        <f t="shared" si="31"/>
        <v>Positiv</v>
      </c>
    </row>
    <row r="249" spans="1:39" ht="17.25" customHeight="1" x14ac:dyDescent="0.35">
      <c r="A249" s="17">
        <v>14571490</v>
      </c>
      <c r="B249" s="2" t="s">
        <v>22</v>
      </c>
      <c r="C249" s="1">
        <v>2025001</v>
      </c>
      <c r="D249" s="1">
        <v>2000052</v>
      </c>
      <c r="E249" s="2" t="s">
        <v>34</v>
      </c>
      <c r="F249" s="2" t="s">
        <v>142</v>
      </c>
      <c r="G249" s="2" t="s">
        <v>36</v>
      </c>
      <c r="H249" s="2" t="s">
        <v>600</v>
      </c>
      <c r="I249" s="2" t="s">
        <v>601</v>
      </c>
      <c r="J249" s="2" t="s">
        <v>103</v>
      </c>
      <c r="K249" s="2" t="s">
        <v>87</v>
      </c>
      <c r="L249" s="2" t="s">
        <v>96</v>
      </c>
      <c r="M249" s="2" t="s">
        <v>97</v>
      </c>
      <c r="N249" s="2" t="s">
        <v>98</v>
      </c>
      <c r="O249" s="3">
        <v>1</v>
      </c>
      <c r="P249" s="3">
        <v>165</v>
      </c>
      <c r="Q249" s="3">
        <v>179</v>
      </c>
      <c r="R249" s="3">
        <v>179</v>
      </c>
      <c r="S249" s="3">
        <v>14</v>
      </c>
      <c r="T249" s="3">
        <v>14</v>
      </c>
      <c r="U249" s="3">
        <v>7.82</v>
      </c>
      <c r="V249" s="2" t="s">
        <v>235</v>
      </c>
      <c r="W249" s="2" t="s">
        <v>236</v>
      </c>
      <c r="X249" s="2" t="s">
        <v>33</v>
      </c>
      <c r="Y249" s="19" t="str">
        <f>VLOOKUP(G249,'Verweis Kd-Gruppe'!$A$2:$B$8,2,FALSE)</f>
        <v>GRK</v>
      </c>
      <c r="Z249" s="19" t="str">
        <f>VLOOKUP(J249,'Verweis Art-Gruppe'!$A$2:$B$15,2,FALSE)</f>
        <v>Geräte</v>
      </c>
      <c r="AA249" s="19" t="str">
        <f>VLOOKUP(W249,'Verweis Vertreter'!$A$2:$B$24,2,FALSE)</f>
        <v>Patrick Verfürth</v>
      </c>
      <c r="AB249" s="12">
        <f t="shared" si="27"/>
        <v>1</v>
      </c>
      <c r="AC249" s="12">
        <f t="shared" si="32"/>
        <v>165</v>
      </c>
      <c r="AD249" s="12">
        <f t="shared" si="33"/>
        <v>179</v>
      </c>
      <c r="AE249" s="12">
        <f t="shared" si="28"/>
        <v>179</v>
      </c>
      <c r="AF249" s="12">
        <f t="shared" si="29"/>
        <v>14</v>
      </c>
      <c r="AG249" s="12">
        <f t="shared" si="30"/>
        <v>14</v>
      </c>
      <c r="AH249" s="9">
        <f t="shared" si="34"/>
        <v>7.8212290502793297E-2</v>
      </c>
      <c r="AI249" s="14">
        <f>VLOOKUP(E249,'Verweis Faktor'!$A:$B,2,FALSE)</f>
        <v>1</v>
      </c>
      <c r="AJ249" s="14"/>
      <c r="AK249" s="14" t="str">
        <f>IF(AL249="Ja","Versandkosten",VLOOKUP(E249,'Verweis Belegart'!$A$2:$B$9,2,FALSE))</f>
        <v>Hardware</v>
      </c>
      <c r="AL249" s="14" t="str">
        <f t="shared" si="35"/>
        <v>Nein</v>
      </c>
      <c r="AM249" s="14" t="str">
        <f t="shared" si="31"/>
        <v>Positiv</v>
      </c>
    </row>
    <row r="250" spans="1:39" ht="17.25" customHeight="1" x14ac:dyDescent="0.35">
      <c r="A250" s="17">
        <v>14569896</v>
      </c>
      <c r="B250" s="2" t="s">
        <v>22</v>
      </c>
      <c r="C250" s="1">
        <v>2025001</v>
      </c>
      <c r="D250" s="1">
        <v>2000053</v>
      </c>
      <c r="E250" s="2" t="s">
        <v>34</v>
      </c>
      <c r="F250" s="2" t="s">
        <v>53</v>
      </c>
      <c r="G250" s="2" t="s">
        <v>66</v>
      </c>
      <c r="H250" s="2" t="s">
        <v>258</v>
      </c>
      <c r="I250" s="2" t="s">
        <v>259</v>
      </c>
      <c r="J250" s="2" t="s">
        <v>103</v>
      </c>
      <c r="K250" s="2" t="s">
        <v>28</v>
      </c>
      <c r="L250" s="2" t="s">
        <v>385</v>
      </c>
      <c r="M250" s="2" t="s">
        <v>386</v>
      </c>
      <c r="N250" s="2" t="s">
        <v>292</v>
      </c>
      <c r="O250" s="3">
        <v>1</v>
      </c>
      <c r="P250" s="3">
        <v>911.63229999999999</v>
      </c>
      <c r="Q250" s="3">
        <v>925</v>
      </c>
      <c r="R250" s="3">
        <v>925</v>
      </c>
      <c r="S250" s="3">
        <v>13.367699999999999</v>
      </c>
      <c r="T250" s="3">
        <v>13.37</v>
      </c>
      <c r="U250" s="3">
        <v>1.44</v>
      </c>
      <c r="V250" s="2" t="s">
        <v>145</v>
      </c>
      <c r="W250" s="2" t="s">
        <v>146</v>
      </c>
      <c r="X250" s="2" t="s">
        <v>72</v>
      </c>
      <c r="Y250" s="19" t="str">
        <f>VLOOKUP(G250,'Verweis Kd-Gruppe'!$A$2:$B$8,2,FALSE)</f>
        <v>EXP</v>
      </c>
      <c r="Z250" s="19" t="str">
        <f>VLOOKUP(J250,'Verweis Art-Gruppe'!$A$2:$B$15,2,FALSE)</f>
        <v>Geräte</v>
      </c>
      <c r="AA250" s="19" t="str">
        <f>VLOOKUP(W250,'Verweis Vertreter'!$A$2:$B$24,2,FALSE)</f>
        <v>Muhsin Yortanli</v>
      </c>
      <c r="AB250" s="12">
        <f t="shared" si="27"/>
        <v>1</v>
      </c>
      <c r="AC250" s="12">
        <f t="shared" si="32"/>
        <v>911.63229999999999</v>
      </c>
      <c r="AD250" s="12">
        <f t="shared" si="33"/>
        <v>925</v>
      </c>
      <c r="AE250" s="12">
        <f t="shared" si="28"/>
        <v>925</v>
      </c>
      <c r="AF250" s="12">
        <f t="shared" si="29"/>
        <v>13.367699999999999</v>
      </c>
      <c r="AG250" s="12">
        <f t="shared" si="30"/>
        <v>13.37</v>
      </c>
      <c r="AH250" s="9">
        <f t="shared" si="34"/>
        <v>1.4454054054054054E-2</v>
      </c>
      <c r="AI250" s="14">
        <f>VLOOKUP(E250,'Verweis Faktor'!$A:$B,2,FALSE)</f>
        <v>1</v>
      </c>
      <c r="AJ250" s="14"/>
      <c r="AK250" s="14" t="str">
        <f>IF(AL250="Ja","Versandkosten",VLOOKUP(E250,'Verweis Belegart'!$A$2:$B$9,2,FALSE))</f>
        <v>Hardware</v>
      </c>
      <c r="AL250" s="14" t="str">
        <f t="shared" si="35"/>
        <v>Nein</v>
      </c>
      <c r="AM250" s="14" t="str">
        <f t="shared" si="31"/>
        <v>Positiv</v>
      </c>
    </row>
    <row r="251" spans="1:39" ht="17.25" customHeight="1" x14ac:dyDescent="0.35">
      <c r="A251" s="17">
        <v>14569896</v>
      </c>
      <c r="B251" s="2" t="s">
        <v>22</v>
      </c>
      <c r="C251" s="1">
        <v>2025001</v>
      </c>
      <c r="D251" s="1">
        <v>2000053</v>
      </c>
      <c r="E251" s="2" t="s">
        <v>34</v>
      </c>
      <c r="F251" s="2" t="s">
        <v>53</v>
      </c>
      <c r="G251" s="2" t="s">
        <v>66</v>
      </c>
      <c r="H251" s="2" t="s">
        <v>258</v>
      </c>
      <c r="I251" s="2" t="s">
        <v>259</v>
      </c>
      <c r="J251" s="2" t="s">
        <v>304</v>
      </c>
      <c r="K251" s="2" t="s">
        <v>45</v>
      </c>
      <c r="L251" s="2" t="s">
        <v>611</v>
      </c>
      <c r="M251" s="2" t="s">
        <v>612</v>
      </c>
      <c r="N251" s="2" t="s">
        <v>265</v>
      </c>
      <c r="O251" s="3">
        <v>1</v>
      </c>
      <c r="P251" s="3">
        <v>333.97</v>
      </c>
      <c r="Q251" s="3">
        <v>335</v>
      </c>
      <c r="R251" s="3">
        <v>335</v>
      </c>
      <c r="S251" s="3">
        <v>1.03</v>
      </c>
      <c r="T251" s="3">
        <v>1.03</v>
      </c>
      <c r="U251" s="3">
        <v>0.3</v>
      </c>
      <c r="V251" s="2" t="s">
        <v>145</v>
      </c>
      <c r="W251" s="2" t="s">
        <v>146</v>
      </c>
      <c r="X251" s="2" t="s">
        <v>72</v>
      </c>
      <c r="Y251" s="19" t="str">
        <f>VLOOKUP(G251,'Verweis Kd-Gruppe'!$A$2:$B$8,2,FALSE)</f>
        <v>EXP</v>
      </c>
      <c r="Z251" s="19" t="str">
        <f>VLOOKUP(J251,'Verweis Art-Gruppe'!$A$2:$B$15,2,FALSE)</f>
        <v>Zubehör</v>
      </c>
      <c r="AA251" s="19" t="str">
        <f>VLOOKUP(W251,'Verweis Vertreter'!$A$2:$B$24,2,FALSE)</f>
        <v>Muhsin Yortanli</v>
      </c>
      <c r="AB251" s="12">
        <f t="shared" si="27"/>
        <v>1</v>
      </c>
      <c r="AC251" s="12">
        <f t="shared" si="32"/>
        <v>333.97</v>
      </c>
      <c r="AD251" s="12">
        <f t="shared" si="33"/>
        <v>335</v>
      </c>
      <c r="AE251" s="12">
        <f t="shared" si="28"/>
        <v>335</v>
      </c>
      <c r="AF251" s="12">
        <f t="shared" si="29"/>
        <v>1.03</v>
      </c>
      <c r="AG251" s="12">
        <f t="shared" si="30"/>
        <v>1.03</v>
      </c>
      <c r="AH251" s="9">
        <f t="shared" si="34"/>
        <v>3.074626865671642E-3</v>
      </c>
      <c r="AI251" s="14">
        <f>VLOOKUP(E251,'Verweis Faktor'!$A:$B,2,FALSE)</f>
        <v>1</v>
      </c>
      <c r="AJ251" s="14"/>
      <c r="AK251" s="14" t="str">
        <f>IF(AL251="Ja","Versandkosten",VLOOKUP(E251,'Verweis Belegart'!$A$2:$B$9,2,FALSE))</f>
        <v>Hardware</v>
      </c>
      <c r="AL251" s="14" t="str">
        <f t="shared" si="35"/>
        <v>Nein</v>
      </c>
      <c r="AM251" s="14" t="str">
        <f t="shared" si="31"/>
        <v>Positiv</v>
      </c>
    </row>
    <row r="252" spans="1:39" ht="17.25" customHeight="1" x14ac:dyDescent="0.35">
      <c r="A252" s="17">
        <v>14569896</v>
      </c>
      <c r="B252" s="2" t="s">
        <v>22</v>
      </c>
      <c r="C252" s="1">
        <v>2025001</v>
      </c>
      <c r="D252" s="1">
        <v>2000053</v>
      </c>
      <c r="E252" s="2" t="s">
        <v>34</v>
      </c>
      <c r="F252" s="2" t="s">
        <v>53</v>
      </c>
      <c r="G252" s="2" t="s">
        <v>66</v>
      </c>
      <c r="H252" s="2" t="s">
        <v>258</v>
      </c>
      <c r="I252" s="2" t="s">
        <v>259</v>
      </c>
      <c r="J252" s="2" t="s">
        <v>103</v>
      </c>
      <c r="K252" s="2" t="s">
        <v>49</v>
      </c>
      <c r="L252" s="2" t="s">
        <v>269</v>
      </c>
      <c r="M252" s="2" t="s">
        <v>270</v>
      </c>
      <c r="N252" s="2" t="s">
        <v>271</v>
      </c>
      <c r="O252" s="3">
        <v>1</v>
      </c>
      <c r="P252" s="3">
        <v>417.87079999999997</v>
      </c>
      <c r="Q252" s="3">
        <v>422</v>
      </c>
      <c r="R252" s="3">
        <v>422</v>
      </c>
      <c r="S252" s="3">
        <v>4.1292</v>
      </c>
      <c r="T252" s="3">
        <v>4.13</v>
      </c>
      <c r="U252" s="3">
        <v>0.97</v>
      </c>
      <c r="V252" s="2" t="s">
        <v>145</v>
      </c>
      <c r="W252" s="2" t="s">
        <v>146</v>
      </c>
      <c r="X252" s="2" t="s">
        <v>72</v>
      </c>
      <c r="Y252" s="19" t="str">
        <f>VLOOKUP(G252,'Verweis Kd-Gruppe'!$A$2:$B$8,2,FALSE)</f>
        <v>EXP</v>
      </c>
      <c r="Z252" s="19" t="str">
        <f>VLOOKUP(J252,'Verweis Art-Gruppe'!$A$2:$B$15,2,FALSE)</f>
        <v>Geräte</v>
      </c>
      <c r="AA252" s="19" t="str">
        <f>VLOOKUP(W252,'Verweis Vertreter'!$A$2:$B$24,2,FALSE)</f>
        <v>Muhsin Yortanli</v>
      </c>
      <c r="AB252" s="12">
        <f t="shared" si="27"/>
        <v>1</v>
      </c>
      <c r="AC252" s="12">
        <f t="shared" si="32"/>
        <v>417.87079999999997</v>
      </c>
      <c r="AD252" s="12">
        <f t="shared" si="33"/>
        <v>422</v>
      </c>
      <c r="AE252" s="12">
        <f t="shared" si="28"/>
        <v>422</v>
      </c>
      <c r="AF252" s="12">
        <f t="shared" si="29"/>
        <v>4.1292</v>
      </c>
      <c r="AG252" s="12">
        <f t="shared" si="30"/>
        <v>4.13</v>
      </c>
      <c r="AH252" s="9">
        <f t="shared" si="34"/>
        <v>9.7867298578199046E-3</v>
      </c>
      <c r="AI252" s="14">
        <f>VLOOKUP(E252,'Verweis Faktor'!$A:$B,2,FALSE)</f>
        <v>1</v>
      </c>
      <c r="AJ252" s="14"/>
      <c r="AK252" s="14" t="str">
        <f>IF(AL252="Ja","Versandkosten",VLOOKUP(E252,'Verweis Belegart'!$A$2:$B$9,2,FALSE))</f>
        <v>Hardware</v>
      </c>
      <c r="AL252" s="14" t="str">
        <f t="shared" si="35"/>
        <v>Nein</v>
      </c>
      <c r="AM252" s="14" t="str">
        <f t="shared" si="31"/>
        <v>Positiv</v>
      </c>
    </row>
    <row r="253" spans="1:39" ht="17.25" customHeight="1" x14ac:dyDescent="0.35">
      <c r="A253" s="17">
        <v>14569896</v>
      </c>
      <c r="B253" s="2" t="s">
        <v>22</v>
      </c>
      <c r="C253" s="1">
        <v>2025001</v>
      </c>
      <c r="D253" s="1">
        <v>2000053</v>
      </c>
      <c r="E253" s="2" t="s">
        <v>34</v>
      </c>
      <c r="F253" s="2" t="s">
        <v>53</v>
      </c>
      <c r="G253" s="2" t="s">
        <v>66</v>
      </c>
      <c r="H253" s="2" t="s">
        <v>258</v>
      </c>
      <c r="I253" s="2" t="s">
        <v>259</v>
      </c>
      <c r="J253" s="2" t="s">
        <v>103</v>
      </c>
      <c r="K253" s="2" t="s">
        <v>79</v>
      </c>
      <c r="L253" s="2" t="s">
        <v>56</v>
      </c>
      <c r="M253" s="2" t="s">
        <v>57</v>
      </c>
      <c r="N253" s="2" t="s">
        <v>58</v>
      </c>
      <c r="O253" s="3">
        <v>1</v>
      </c>
      <c r="P253" s="3">
        <v>605</v>
      </c>
      <c r="Q253" s="3">
        <v>622</v>
      </c>
      <c r="R253" s="3">
        <v>622</v>
      </c>
      <c r="S253" s="3">
        <v>17</v>
      </c>
      <c r="T253" s="3">
        <v>17</v>
      </c>
      <c r="U253" s="3">
        <v>2.73</v>
      </c>
      <c r="V253" s="2" t="s">
        <v>145</v>
      </c>
      <c r="W253" s="2" t="s">
        <v>146</v>
      </c>
      <c r="X253" s="2" t="s">
        <v>72</v>
      </c>
      <c r="Y253" s="19" t="str">
        <f>VLOOKUP(G253,'Verweis Kd-Gruppe'!$A$2:$B$8,2,FALSE)</f>
        <v>EXP</v>
      </c>
      <c r="Z253" s="19" t="str">
        <f>VLOOKUP(J253,'Verweis Art-Gruppe'!$A$2:$B$15,2,FALSE)</f>
        <v>Geräte</v>
      </c>
      <c r="AA253" s="19" t="str">
        <f>VLOOKUP(W253,'Verweis Vertreter'!$A$2:$B$24,2,FALSE)</f>
        <v>Muhsin Yortanli</v>
      </c>
      <c r="AB253" s="12">
        <f t="shared" si="27"/>
        <v>1</v>
      </c>
      <c r="AC253" s="12">
        <f t="shared" si="32"/>
        <v>605</v>
      </c>
      <c r="AD253" s="12">
        <f t="shared" si="33"/>
        <v>622</v>
      </c>
      <c r="AE253" s="12">
        <f t="shared" si="28"/>
        <v>622</v>
      </c>
      <c r="AF253" s="12">
        <f t="shared" si="29"/>
        <v>17</v>
      </c>
      <c r="AG253" s="12">
        <f t="shared" si="30"/>
        <v>17</v>
      </c>
      <c r="AH253" s="9">
        <f t="shared" si="34"/>
        <v>2.7331189710610933E-2</v>
      </c>
      <c r="AI253" s="14">
        <f>VLOOKUP(E253,'Verweis Faktor'!$A:$B,2,FALSE)</f>
        <v>1</v>
      </c>
      <c r="AJ253" s="14"/>
      <c r="AK253" s="14" t="str">
        <f>IF(AL253="Ja","Versandkosten",VLOOKUP(E253,'Verweis Belegart'!$A$2:$B$9,2,FALSE))</f>
        <v>Hardware</v>
      </c>
      <c r="AL253" s="14" t="str">
        <f t="shared" si="35"/>
        <v>Nein</v>
      </c>
      <c r="AM253" s="14" t="str">
        <f t="shared" si="31"/>
        <v>Positiv</v>
      </c>
    </row>
    <row r="254" spans="1:39" ht="17.25" customHeight="1" x14ac:dyDescent="0.35">
      <c r="A254" s="17">
        <v>14569896</v>
      </c>
      <c r="B254" s="2" t="s">
        <v>22</v>
      </c>
      <c r="C254" s="1">
        <v>2025001</v>
      </c>
      <c r="D254" s="1">
        <v>2000053</v>
      </c>
      <c r="E254" s="2" t="s">
        <v>34</v>
      </c>
      <c r="F254" s="2" t="s">
        <v>53</v>
      </c>
      <c r="G254" s="2" t="s">
        <v>66</v>
      </c>
      <c r="H254" s="2" t="s">
        <v>258</v>
      </c>
      <c r="I254" s="2" t="s">
        <v>259</v>
      </c>
      <c r="J254" s="2" t="s">
        <v>304</v>
      </c>
      <c r="K254" s="2" t="s">
        <v>83</v>
      </c>
      <c r="L254" s="2" t="s">
        <v>613</v>
      </c>
      <c r="M254" s="2" t="s">
        <v>614</v>
      </c>
      <c r="N254" s="2" t="s">
        <v>615</v>
      </c>
      <c r="O254" s="3">
        <v>1</v>
      </c>
      <c r="P254" s="3">
        <v>140</v>
      </c>
      <c r="Q254" s="3">
        <v>212</v>
      </c>
      <c r="R254" s="3">
        <v>212</v>
      </c>
      <c r="S254" s="3">
        <v>72</v>
      </c>
      <c r="T254" s="3">
        <v>72</v>
      </c>
      <c r="U254" s="3">
        <v>33.96</v>
      </c>
      <c r="V254" s="2" t="s">
        <v>145</v>
      </c>
      <c r="W254" s="2" t="s">
        <v>146</v>
      </c>
      <c r="X254" s="2" t="s">
        <v>72</v>
      </c>
      <c r="Y254" s="19" t="str">
        <f>VLOOKUP(G254,'Verweis Kd-Gruppe'!$A$2:$B$8,2,FALSE)</f>
        <v>EXP</v>
      </c>
      <c r="Z254" s="19" t="str">
        <f>VLOOKUP(J254,'Verweis Art-Gruppe'!$A$2:$B$15,2,FALSE)</f>
        <v>Zubehör</v>
      </c>
      <c r="AA254" s="19" t="str">
        <f>VLOOKUP(W254,'Verweis Vertreter'!$A$2:$B$24,2,FALSE)</f>
        <v>Muhsin Yortanli</v>
      </c>
      <c r="AB254" s="12">
        <f t="shared" si="27"/>
        <v>1</v>
      </c>
      <c r="AC254" s="12">
        <f t="shared" si="32"/>
        <v>140</v>
      </c>
      <c r="AD254" s="12">
        <f t="shared" si="33"/>
        <v>212</v>
      </c>
      <c r="AE254" s="12">
        <f t="shared" si="28"/>
        <v>212</v>
      </c>
      <c r="AF254" s="12">
        <f t="shared" si="29"/>
        <v>72</v>
      </c>
      <c r="AG254" s="12">
        <f t="shared" si="30"/>
        <v>72</v>
      </c>
      <c r="AH254" s="9">
        <f t="shared" si="34"/>
        <v>0.33962264150943394</v>
      </c>
      <c r="AI254" s="14">
        <f>VLOOKUP(E254,'Verweis Faktor'!$A:$B,2,FALSE)</f>
        <v>1</v>
      </c>
      <c r="AJ254" s="14"/>
      <c r="AK254" s="14" t="str">
        <f>IF(AL254="Ja","Versandkosten",VLOOKUP(E254,'Verweis Belegart'!$A$2:$B$9,2,FALSE))</f>
        <v>Hardware</v>
      </c>
      <c r="AL254" s="14" t="str">
        <f t="shared" si="35"/>
        <v>Nein</v>
      </c>
      <c r="AM254" s="14" t="str">
        <f t="shared" si="31"/>
        <v>Positiv</v>
      </c>
    </row>
    <row r="255" spans="1:39" ht="17.25" customHeight="1" x14ac:dyDescent="0.35">
      <c r="A255" s="17">
        <v>14569896</v>
      </c>
      <c r="B255" s="2" t="s">
        <v>22</v>
      </c>
      <c r="C255" s="1">
        <v>2025001</v>
      </c>
      <c r="D255" s="1">
        <v>2000053</v>
      </c>
      <c r="E255" s="2" t="s">
        <v>34</v>
      </c>
      <c r="F255" s="2" t="s">
        <v>53</v>
      </c>
      <c r="G255" s="2" t="s">
        <v>66</v>
      </c>
      <c r="H255" s="2" t="s">
        <v>258</v>
      </c>
      <c r="I255" s="2" t="s">
        <v>259</v>
      </c>
      <c r="J255" s="2" t="s">
        <v>103</v>
      </c>
      <c r="K255" s="2" t="s">
        <v>87</v>
      </c>
      <c r="L255" s="2" t="s">
        <v>616</v>
      </c>
      <c r="M255" s="2" t="s">
        <v>617</v>
      </c>
      <c r="N255" s="2" t="s">
        <v>618</v>
      </c>
      <c r="O255" s="3">
        <v>1</v>
      </c>
      <c r="P255" s="3">
        <v>495</v>
      </c>
      <c r="Q255" s="3">
        <v>503</v>
      </c>
      <c r="R255" s="3">
        <v>503</v>
      </c>
      <c r="S255" s="3">
        <v>8</v>
      </c>
      <c r="T255" s="3">
        <v>8</v>
      </c>
      <c r="U255" s="3">
        <v>1.59</v>
      </c>
      <c r="V255" s="2" t="s">
        <v>145</v>
      </c>
      <c r="W255" s="2" t="s">
        <v>146</v>
      </c>
      <c r="X255" s="2" t="s">
        <v>72</v>
      </c>
      <c r="Y255" s="19" t="str">
        <f>VLOOKUP(G255,'Verweis Kd-Gruppe'!$A$2:$B$8,2,FALSE)</f>
        <v>EXP</v>
      </c>
      <c r="Z255" s="19" t="str">
        <f>VLOOKUP(J255,'Verweis Art-Gruppe'!$A$2:$B$15,2,FALSE)</f>
        <v>Geräte</v>
      </c>
      <c r="AA255" s="19" t="str">
        <f>VLOOKUP(W255,'Verweis Vertreter'!$A$2:$B$24,2,FALSE)</f>
        <v>Muhsin Yortanli</v>
      </c>
      <c r="AB255" s="12">
        <f t="shared" si="27"/>
        <v>1</v>
      </c>
      <c r="AC255" s="12">
        <f t="shared" si="32"/>
        <v>495</v>
      </c>
      <c r="AD255" s="12">
        <f t="shared" si="33"/>
        <v>503</v>
      </c>
      <c r="AE255" s="12">
        <f t="shared" si="28"/>
        <v>503</v>
      </c>
      <c r="AF255" s="12">
        <f t="shared" si="29"/>
        <v>8</v>
      </c>
      <c r="AG255" s="12">
        <f t="shared" si="30"/>
        <v>8</v>
      </c>
      <c r="AH255" s="9">
        <f t="shared" si="34"/>
        <v>1.5904572564612324E-2</v>
      </c>
      <c r="AI255" s="14">
        <f>VLOOKUP(E255,'Verweis Faktor'!$A:$B,2,FALSE)</f>
        <v>1</v>
      </c>
      <c r="AJ255" s="14"/>
      <c r="AK255" s="14" t="str">
        <f>IF(AL255="Ja","Versandkosten",VLOOKUP(E255,'Verweis Belegart'!$A$2:$B$9,2,FALSE))</f>
        <v>Hardware</v>
      </c>
      <c r="AL255" s="14" t="str">
        <f t="shared" si="35"/>
        <v>Nein</v>
      </c>
      <c r="AM255" s="14" t="str">
        <f t="shared" si="31"/>
        <v>Positiv</v>
      </c>
    </row>
    <row r="256" spans="1:39" ht="17.25" customHeight="1" x14ac:dyDescent="0.35">
      <c r="A256" s="17">
        <v>14569896</v>
      </c>
      <c r="B256" s="2" t="s">
        <v>22</v>
      </c>
      <c r="C256" s="1">
        <v>2025001</v>
      </c>
      <c r="D256" s="1">
        <v>2000053</v>
      </c>
      <c r="E256" s="2" t="s">
        <v>34</v>
      </c>
      <c r="F256" s="2" t="s">
        <v>53</v>
      </c>
      <c r="G256" s="2" t="s">
        <v>66</v>
      </c>
      <c r="H256" s="2" t="s">
        <v>258</v>
      </c>
      <c r="I256" s="2" t="s">
        <v>259</v>
      </c>
      <c r="J256" s="2" t="s">
        <v>103</v>
      </c>
      <c r="K256" s="2" t="s">
        <v>91</v>
      </c>
      <c r="L256" s="2" t="s">
        <v>616</v>
      </c>
      <c r="M256" s="2" t="s">
        <v>617</v>
      </c>
      <c r="N256" s="2" t="s">
        <v>618</v>
      </c>
      <c r="O256" s="3">
        <v>1</v>
      </c>
      <c r="P256" s="3">
        <v>495</v>
      </c>
      <c r="Q256" s="3">
        <v>503</v>
      </c>
      <c r="R256" s="3">
        <v>503</v>
      </c>
      <c r="S256" s="3">
        <v>8</v>
      </c>
      <c r="T256" s="3">
        <v>8</v>
      </c>
      <c r="U256" s="3">
        <v>1.59</v>
      </c>
      <c r="V256" s="2" t="s">
        <v>145</v>
      </c>
      <c r="W256" s="2" t="s">
        <v>146</v>
      </c>
      <c r="X256" s="2" t="s">
        <v>72</v>
      </c>
      <c r="Y256" s="19" t="str">
        <f>VLOOKUP(G256,'Verweis Kd-Gruppe'!$A$2:$B$8,2,FALSE)</f>
        <v>EXP</v>
      </c>
      <c r="Z256" s="19" t="str">
        <f>VLOOKUP(J256,'Verweis Art-Gruppe'!$A$2:$B$15,2,FALSE)</f>
        <v>Geräte</v>
      </c>
      <c r="AA256" s="19" t="str">
        <f>VLOOKUP(W256,'Verweis Vertreter'!$A$2:$B$24,2,FALSE)</f>
        <v>Muhsin Yortanli</v>
      </c>
      <c r="AB256" s="12">
        <f t="shared" si="27"/>
        <v>1</v>
      </c>
      <c r="AC256" s="12">
        <f t="shared" si="32"/>
        <v>495</v>
      </c>
      <c r="AD256" s="12">
        <f t="shared" si="33"/>
        <v>503</v>
      </c>
      <c r="AE256" s="12">
        <f t="shared" si="28"/>
        <v>503</v>
      </c>
      <c r="AF256" s="12">
        <f t="shared" si="29"/>
        <v>8</v>
      </c>
      <c r="AG256" s="12">
        <f t="shared" si="30"/>
        <v>8</v>
      </c>
      <c r="AH256" s="9">
        <f t="shared" si="34"/>
        <v>1.5904572564612324E-2</v>
      </c>
      <c r="AI256" s="14">
        <f>VLOOKUP(E256,'Verweis Faktor'!$A:$B,2,FALSE)</f>
        <v>1</v>
      </c>
      <c r="AJ256" s="14"/>
      <c r="AK256" s="14" t="str">
        <f>IF(AL256="Ja","Versandkosten",VLOOKUP(E256,'Verweis Belegart'!$A$2:$B$9,2,FALSE))</f>
        <v>Hardware</v>
      </c>
      <c r="AL256" s="14" t="str">
        <f t="shared" si="35"/>
        <v>Nein</v>
      </c>
      <c r="AM256" s="14" t="str">
        <f t="shared" si="31"/>
        <v>Positiv</v>
      </c>
    </row>
    <row r="257" spans="1:39" ht="17.25" customHeight="1" x14ac:dyDescent="0.35">
      <c r="A257" s="17">
        <v>14569896</v>
      </c>
      <c r="B257" s="2" t="s">
        <v>22</v>
      </c>
      <c r="C257" s="1">
        <v>2025001</v>
      </c>
      <c r="D257" s="1">
        <v>2000053</v>
      </c>
      <c r="E257" s="2" t="s">
        <v>34</v>
      </c>
      <c r="F257" s="2" t="s">
        <v>53</v>
      </c>
      <c r="G257" s="2" t="s">
        <v>66</v>
      </c>
      <c r="H257" s="2" t="s">
        <v>258</v>
      </c>
      <c r="I257" s="2" t="s">
        <v>259</v>
      </c>
      <c r="J257" s="2" t="s">
        <v>103</v>
      </c>
      <c r="K257" s="2" t="s">
        <v>95</v>
      </c>
      <c r="L257" s="2" t="s">
        <v>619</v>
      </c>
      <c r="M257" s="2" t="s">
        <v>620</v>
      </c>
      <c r="N257" s="2" t="s">
        <v>618</v>
      </c>
      <c r="O257" s="3">
        <v>1</v>
      </c>
      <c r="P257" s="3">
        <v>495</v>
      </c>
      <c r="Q257" s="3">
        <v>503</v>
      </c>
      <c r="R257" s="3">
        <v>503</v>
      </c>
      <c r="S257" s="3">
        <v>8</v>
      </c>
      <c r="T257" s="3">
        <v>8</v>
      </c>
      <c r="U257" s="3">
        <v>1.59</v>
      </c>
      <c r="V257" s="2" t="s">
        <v>145</v>
      </c>
      <c r="W257" s="2" t="s">
        <v>146</v>
      </c>
      <c r="X257" s="2" t="s">
        <v>72</v>
      </c>
      <c r="Y257" s="19" t="str">
        <f>VLOOKUP(G257,'Verweis Kd-Gruppe'!$A$2:$B$8,2,FALSE)</f>
        <v>EXP</v>
      </c>
      <c r="Z257" s="19" t="str">
        <f>VLOOKUP(J257,'Verweis Art-Gruppe'!$A$2:$B$15,2,FALSE)</f>
        <v>Geräte</v>
      </c>
      <c r="AA257" s="19" t="str">
        <f>VLOOKUP(W257,'Verweis Vertreter'!$A$2:$B$24,2,FALSE)</f>
        <v>Muhsin Yortanli</v>
      </c>
      <c r="AB257" s="12">
        <f t="shared" si="27"/>
        <v>1</v>
      </c>
      <c r="AC257" s="12">
        <f t="shared" si="32"/>
        <v>495</v>
      </c>
      <c r="AD257" s="12">
        <f t="shared" si="33"/>
        <v>503</v>
      </c>
      <c r="AE257" s="12">
        <f t="shared" si="28"/>
        <v>503</v>
      </c>
      <c r="AF257" s="12">
        <f t="shared" si="29"/>
        <v>8</v>
      </c>
      <c r="AG257" s="12">
        <f t="shared" si="30"/>
        <v>8</v>
      </c>
      <c r="AH257" s="9">
        <f t="shared" si="34"/>
        <v>1.5904572564612324E-2</v>
      </c>
      <c r="AI257" s="14">
        <f>VLOOKUP(E257,'Verweis Faktor'!$A:$B,2,FALSE)</f>
        <v>1</v>
      </c>
      <c r="AJ257" s="14"/>
      <c r="AK257" s="14" t="str">
        <f>IF(AL257="Ja","Versandkosten",VLOOKUP(E257,'Verweis Belegart'!$A$2:$B$9,2,FALSE))</f>
        <v>Hardware</v>
      </c>
      <c r="AL257" s="14" t="str">
        <f t="shared" si="35"/>
        <v>Nein</v>
      </c>
      <c r="AM257" s="14" t="str">
        <f t="shared" si="31"/>
        <v>Positiv</v>
      </c>
    </row>
    <row r="258" spans="1:39" ht="17.25" customHeight="1" x14ac:dyDescent="0.35">
      <c r="A258" s="17">
        <v>14569896</v>
      </c>
      <c r="B258" s="2" t="s">
        <v>22</v>
      </c>
      <c r="C258" s="1">
        <v>2025001</v>
      </c>
      <c r="D258" s="1">
        <v>2000053</v>
      </c>
      <c r="E258" s="2" t="s">
        <v>34</v>
      </c>
      <c r="F258" s="2" t="s">
        <v>53</v>
      </c>
      <c r="G258" s="2" t="s">
        <v>66</v>
      </c>
      <c r="H258" s="2" t="s">
        <v>258</v>
      </c>
      <c r="I258" s="2" t="s">
        <v>259</v>
      </c>
      <c r="J258" s="2" t="s">
        <v>103</v>
      </c>
      <c r="K258" s="2" t="s">
        <v>99</v>
      </c>
      <c r="L258" s="2" t="s">
        <v>621</v>
      </c>
      <c r="M258" s="2" t="s">
        <v>622</v>
      </c>
      <c r="N258" s="2" t="s">
        <v>268</v>
      </c>
      <c r="O258" s="3">
        <v>1</v>
      </c>
      <c r="P258" s="3">
        <v>1207</v>
      </c>
      <c r="Q258" s="3">
        <v>1320</v>
      </c>
      <c r="R258" s="3">
        <v>1320</v>
      </c>
      <c r="S258" s="3">
        <v>113</v>
      </c>
      <c r="T258" s="3">
        <v>113</v>
      </c>
      <c r="U258" s="3">
        <v>8.56</v>
      </c>
      <c r="V258" s="2" t="s">
        <v>145</v>
      </c>
      <c r="W258" s="2" t="s">
        <v>146</v>
      </c>
      <c r="X258" s="2" t="s">
        <v>72</v>
      </c>
      <c r="Y258" s="19" t="str">
        <f>VLOOKUP(G258,'Verweis Kd-Gruppe'!$A$2:$B$8,2,FALSE)</f>
        <v>EXP</v>
      </c>
      <c r="Z258" s="19" t="str">
        <f>VLOOKUP(J258,'Verweis Art-Gruppe'!$A$2:$B$15,2,FALSE)</f>
        <v>Geräte</v>
      </c>
      <c r="AA258" s="19" t="str">
        <f>VLOOKUP(W258,'Verweis Vertreter'!$A$2:$B$24,2,FALSE)</f>
        <v>Muhsin Yortanli</v>
      </c>
      <c r="AB258" s="12">
        <f t="shared" si="27"/>
        <v>1</v>
      </c>
      <c r="AC258" s="12">
        <f t="shared" si="32"/>
        <v>1207</v>
      </c>
      <c r="AD258" s="12">
        <f t="shared" si="33"/>
        <v>1320</v>
      </c>
      <c r="AE258" s="12">
        <f t="shared" si="28"/>
        <v>1320</v>
      </c>
      <c r="AF258" s="12">
        <f t="shared" si="29"/>
        <v>113</v>
      </c>
      <c r="AG258" s="12">
        <f t="shared" si="30"/>
        <v>113</v>
      </c>
      <c r="AH258" s="9">
        <f t="shared" si="34"/>
        <v>8.5606060606060602E-2</v>
      </c>
      <c r="AI258" s="14">
        <f>VLOOKUP(E258,'Verweis Faktor'!$A:$B,2,FALSE)</f>
        <v>1</v>
      </c>
      <c r="AJ258" s="14"/>
      <c r="AK258" s="14" t="str">
        <f>IF(AL258="Ja","Versandkosten",VLOOKUP(E258,'Verweis Belegart'!$A$2:$B$9,2,FALSE))</f>
        <v>Hardware</v>
      </c>
      <c r="AL258" s="14" t="str">
        <f t="shared" si="35"/>
        <v>Nein</v>
      </c>
      <c r="AM258" s="14" t="str">
        <f t="shared" si="31"/>
        <v>Positiv</v>
      </c>
    </row>
    <row r="259" spans="1:39" ht="17.25" customHeight="1" x14ac:dyDescent="0.35">
      <c r="A259" s="17">
        <v>14569896</v>
      </c>
      <c r="B259" s="2" t="s">
        <v>22</v>
      </c>
      <c r="C259" s="1">
        <v>2025001</v>
      </c>
      <c r="D259" s="1">
        <v>2000053</v>
      </c>
      <c r="E259" s="2" t="s">
        <v>34</v>
      </c>
      <c r="F259" s="2" t="s">
        <v>53</v>
      </c>
      <c r="G259" s="2" t="s">
        <v>66</v>
      </c>
      <c r="H259" s="2" t="s">
        <v>258</v>
      </c>
      <c r="I259" s="2" t="s">
        <v>259</v>
      </c>
      <c r="J259" s="2" t="s">
        <v>103</v>
      </c>
      <c r="K259" s="2" t="s">
        <v>103</v>
      </c>
      <c r="L259" s="2" t="s">
        <v>623</v>
      </c>
      <c r="M259" s="2" t="s">
        <v>624</v>
      </c>
      <c r="N259" s="2" t="s">
        <v>229</v>
      </c>
      <c r="O259" s="3">
        <v>1</v>
      </c>
      <c r="P259" s="3">
        <v>1037.0621000000001</v>
      </c>
      <c r="Q259" s="3">
        <v>1059</v>
      </c>
      <c r="R259" s="3">
        <v>1059</v>
      </c>
      <c r="S259" s="3">
        <v>21.937899999999999</v>
      </c>
      <c r="T259" s="3">
        <v>21.94</v>
      </c>
      <c r="U259" s="3">
        <v>2.0699999999999998</v>
      </c>
      <c r="V259" s="2" t="s">
        <v>145</v>
      </c>
      <c r="W259" s="2" t="s">
        <v>146</v>
      </c>
      <c r="X259" s="2" t="s">
        <v>72</v>
      </c>
      <c r="Y259" s="19" t="str">
        <f>VLOOKUP(G259,'Verweis Kd-Gruppe'!$A$2:$B$8,2,FALSE)</f>
        <v>EXP</v>
      </c>
      <c r="Z259" s="19" t="str">
        <f>VLOOKUP(J259,'Verweis Art-Gruppe'!$A$2:$B$15,2,FALSE)</f>
        <v>Geräte</v>
      </c>
      <c r="AA259" s="19" t="str">
        <f>VLOOKUP(W259,'Verweis Vertreter'!$A$2:$B$24,2,FALSE)</f>
        <v>Muhsin Yortanli</v>
      </c>
      <c r="AB259" s="12">
        <f t="shared" ref="AB259:AB322" si="36">$AI259*O259</f>
        <v>1</v>
      </c>
      <c r="AC259" s="12">
        <f t="shared" si="32"/>
        <v>1037.0621000000001</v>
      </c>
      <c r="AD259" s="12">
        <f t="shared" si="33"/>
        <v>1059</v>
      </c>
      <c r="AE259" s="12">
        <f t="shared" ref="AE259:AE322" si="37">$AI259*R259</f>
        <v>1059</v>
      </c>
      <c r="AF259" s="12">
        <f t="shared" ref="AF259:AF322" si="38">$AI259*S259</f>
        <v>21.937899999999999</v>
      </c>
      <c r="AG259" s="12">
        <f t="shared" ref="AG259:AG322" si="39">$AI259*T259</f>
        <v>21.94</v>
      </c>
      <c r="AH259" s="9">
        <f t="shared" si="34"/>
        <v>2.0717658168083099E-2</v>
      </c>
      <c r="AI259" s="14">
        <f>VLOOKUP(E259,'Verweis Faktor'!$A:$B,2,FALSE)</f>
        <v>1</v>
      </c>
      <c r="AJ259" s="14"/>
      <c r="AK259" s="14" t="str">
        <f>IF(AL259="Ja","Versandkosten",VLOOKUP(E259,'Verweis Belegart'!$A$2:$B$9,2,FALSE))</f>
        <v>Hardware</v>
      </c>
      <c r="AL259" s="14" t="str">
        <f t="shared" si="35"/>
        <v>Nein</v>
      </c>
      <c r="AM259" s="14" t="str">
        <f t="shared" ref="AM259:AM322" si="40">IF(AG259&lt;0,"Negativ","Positiv")</f>
        <v>Positiv</v>
      </c>
    </row>
    <row r="260" spans="1:39" ht="17.25" customHeight="1" x14ac:dyDescent="0.35">
      <c r="A260" s="17">
        <v>14569896</v>
      </c>
      <c r="B260" s="2" t="s">
        <v>22</v>
      </c>
      <c r="C260" s="1">
        <v>2025001</v>
      </c>
      <c r="D260" s="1">
        <v>2000053</v>
      </c>
      <c r="E260" s="2" t="s">
        <v>34</v>
      </c>
      <c r="F260" s="2" t="s">
        <v>53</v>
      </c>
      <c r="G260" s="2" t="s">
        <v>66</v>
      </c>
      <c r="H260" s="2" t="s">
        <v>258</v>
      </c>
      <c r="I260" s="2" t="s">
        <v>259</v>
      </c>
      <c r="J260" s="2" t="s">
        <v>103</v>
      </c>
      <c r="K260" s="2" t="s">
        <v>107</v>
      </c>
      <c r="L260" s="2" t="s">
        <v>275</v>
      </c>
      <c r="M260" s="2" t="s">
        <v>276</v>
      </c>
      <c r="N260" s="2" t="s">
        <v>271</v>
      </c>
      <c r="O260" s="3">
        <v>1</v>
      </c>
      <c r="P260" s="3">
        <v>416</v>
      </c>
      <c r="Q260" s="3">
        <v>422</v>
      </c>
      <c r="R260" s="3">
        <v>422</v>
      </c>
      <c r="S260" s="3">
        <v>6</v>
      </c>
      <c r="T260" s="3">
        <v>6</v>
      </c>
      <c r="U260" s="3">
        <v>1.42</v>
      </c>
      <c r="V260" s="2" t="s">
        <v>145</v>
      </c>
      <c r="W260" s="2" t="s">
        <v>146</v>
      </c>
      <c r="X260" s="2" t="s">
        <v>72</v>
      </c>
      <c r="Y260" s="19" t="str">
        <f>VLOOKUP(G260,'Verweis Kd-Gruppe'!$A$2:$B$8,2,FALSE)</f>
        <v>EXP</v>
      </c>
      <c r="Z260" s="19" t="str">
        <f>VLOOKUP(J260,'Verweis Art-Gruppe'!$A$2:$B$15,2,FALSE)</f>
        <v>Geräte</v>
      </c>
      <c r="AA260" s="19" t="str">
        <f>VLOOKUP(W260,'Verweis Vertreter'!$A$2:$B$24,2,FALSE)</f>
        <v>Muhsin Yortanli</v>
      </c>
      <c r="AB260" s="12">
        <f t="shared" si="36"/>
        <v>1</v>
      </c>
      <c r="AC260" s="12">
        <f t="shared" ref="AC260:AC323" si="41">P260</f>
        <v>416</v>
      </c>
      <c r="AD260" s="12">
        <f t="shared" ref="AD260:AD323" si="42">Q260</f>
        <v>422</v>
      </c>
      <c r="AE260" s="12">
        <f t="shared" si="37"/>
        <v>422</v>
      </c>
      <c r="AF260" s="12">
        <f t="shared" si="38"/>
        <v>6</v>
      </c>
      <c r="AG260" s="12">
        <f t="shared" si="39"/>
        <v>6</v>
      </c>
      <c r="AH260" s="9">
        <f t="shared" ref="AH260:AH323" si="43">IF(AF260=0,0,AG260/AE260*AI260)</f>
        <v>1.4218009478672985E-2</v>
      </c>
      <c r="AI260" s="14">
        <f>VLOOKUP(E260,'Verweis Faktor'!$A:$B,2,FALSE)</f>
        <v>1</v>
      </c>
      <c r="AJ260" s="14"/>
      <c r="AK260" s="14" t="str">
        <f>IF(AL260="Ja","Versandkosten",VLOOKUP(E260,'Verweis Belegart'!$A$2:$B$9,2,FALSE))</f>
        <v>Hardware</v>
      </c>
      <c r="AL260" s="14" t="str">
        <f t="shared" ref="AL260:AL323" si="44">IF(ISNUMBER(FIND("Versandkosten",M260)),"Ja","Nein")</f>
        <v>Nein</v>
      </c>
      <c r="AM260" s="14" t="str">
        <f t="shared" si="40"/>
        <v>Positiv</v>
      </c>
    </row>
    <row r="261" spans="1:39" ht="17.25" customHeight="1" x14ac:dyDescent="0.35">
      <c r="A261" s="17">
        <v>14569896</v>
      </c>
      <c r="B261" s="2" t="s">
        <v>22</v>
      </c>
      <c r="C261" s="1">
        <v>2025001</v>
      </c>
      <c r="D261" s="1">
        <v>2000053</v>
      </c>
      <c r="E261" s="2" t="s">
        <v>34</v>
      </c>
      <c r="F261" s="2" t="s">
        <v>53</v>
      </c>
      <c r="G261" s="2" t="s">
        <v>66</v>
      </c>
      <c r="H261" s="2" t="s">
        <v>258</v>
      </c>
      <c r="I261" s="2" t="s">
        <v>259</v>
      </c>
      <c r="J261" s="2" t="s">
        <v>103</v>
      </c>
      <c r="K261" s="2" t="s">
        <v>111</v>
      </c>
      <c r="L261" s="2" t="s">
        <v>625</v>
      </c>
      <c r="M261" s="2" t="s">
        <v>626</v>
      </c>
      <c r="N261" s="2" t="s">
        <v>292</v>
      </c>
      <c r="O261" s="3">
        <v>1</v>
      </c>
      <c r="P261" s="3">
        <v>912</v>
      </c>
      <c r="Q261" s="3">
        <v>922</v>
      </c>
      <c r="R261" s="3">
        <v>922</v>
      </c>
      <c r="S261" s="3">
        <v>10</v>
      </c>
      <c r="T261" s="3">
        <v>10</v>
      </c>
      <c r="U261" s="3">
        <v>1.08</v>
      </c>
      <c r="V261" s="2" t="s">
        <v>145</v>
      </c>
      <c r="W261" s="2" t="s">
        <v>146</v>
      </c>
      <c r="X261" s="2" t="s">
        <v>72</v>
      </c>
      <c r="Y261" s="19" t="str">
        <f>VLOOKUP(G261,'Verweis Kd-Gruppe'!$A$2:$B$8,2,FALSE)</f>
        <v>EXP</v>
      </c>
      <c r="Z261" s="19" t="str">
        <f>VLOOKUP(J261,'Verweis Art-Gruppe'!$A$2:$B$15,2,FALSE)</f>
        <v>Geräte</v>
      </c>
      <c r="AA261" s="19" t="str">
        <f>VLOOKUP(W261,'Verweis Vertreter'!$A$2:$B$24,2,FALSE)</f>
        <v>Muhsin Yortanli</v>
      </c>
      <c r="AB261" s="12">
        <f t="shared" si="36"/>
        <v>1</v>
      </c>
      <c r="AC261" s="12">
        <f t="shared" si="41"/>
        <v>912</v>
      </c>
      <c r="AD261" s="12">
        <f t="shared" si="42"/>
        <v>922</v>
      </c>
      <c r="AE261" s="12">
        <f t="shared" si="37"/>
        <v>922</v>
      </c>
      <c r="AF261" s="12">
        <f t="shared" si="38"/>
        <v>10</v>
      </c>
      <c r="AG261" s="12">
        <f t="shared" si="39"/>
        <v>10</v>
      </c>
      <c r="AH261" s="9">
        <f t="shared" si="43"/>
        <v>1.0845986984815618E-2</v>
      </c>
      <c r="AI261" s="14">
        <f>VLOOKUP(E261,'Verweis Faktor'!$A:$B,2,FALSE)</f>
        <v>1</v>
      </c>
      <c r="AJ261" s="14"/>
      <c r="AK261" s="14" t="str">
        <f>IF(AL261="Ja","Versandkosten",VLOOKUP(E261,'Verweis Belegart'!$A$2:$B$9,2,FALSE))</f>
        <v>Hardware</v>
      </c>
      <c r="AL261" s="14" t="str">
        <f t="shared" si="44"/>
        <v>Nein</v>
      </c>
      <c r="AM261" s="14" t="str">
        <f t="shared" si="40"/>
        <v>Positiv</v>
      </c>
    </row>
    <row r="262" spans="1:39" ht="17.25" customHeight="1" x14ac:dyDescent="0.35">
      <c r="A262" s="17">
        <v>14569896</v>
      </c>
      <c r="B262" s="2" t="s">
        <v>22</v>
      </c>
      <c r="C262" s="1">
        <v>2025001</v>
      </c>
      <c r="D262" s="1">
        <v>2000053</v>
      </c>
      <c r="E262" s="2" t="s">
        <v>34</v>
      </c>
      <c r="F262" s="2" t="s">
        <v>53</v>
      </c>
      <c r="G262" s="2" t="s">
        <v>66</v>
      </c>
      <c r="H262" s="2" t="s">
        <v>258</v>
      </c>
      <c r="I262" s="2" t="s">
        <v>259</v>
      </c>
      <c r="J262" s="2" t="s">
        <v>103</v>
      </c>
      <c r="K262" s="2" t="s">
        <v>115</v>
      </c>
      <c r="L262" s="2" t="s">
        <v>627</v>
      </c>
      <c r="M262" s="2" t="s">
        <v>628</v>
      </c>
      <c r="N262" s="2" t="s">
        <v>274</v>
      </c>
      <c r="O262" s="3">
        <v>2</v>
      </c>
      <c r="P262" s="3">
        <v>1121.6786</v>
      </c>
      <c r="Q262" s="3">
        <v>1130</v>
      </c>
      <c r="R262" s="3">
        <v>2260</v>
      </c>
      <c r="S262" s="3">
        <v>8.3214000000000006</v>
      </c>
      <c r="T262" s="3">
        <v>16.64</v>
      </c>
      <c r="U262" s="3">
        <v>0.73</v>
      </c>
      <c r="V262" s="2" t="s">
        <v>145</v>
      </c>
      <c r="W262" s="2" t="s">
        <v>146</v>
      </c>
      <c r="X262" s="2" t="s">
        <v>72</v>
      </c>
      <c r="Y262" s="19" t="str">
        <f>VLOOKUP(G262,'Verweis Kd-Gruppe'!$A$2:$B$8,2,FALSE)</f>
        <v>EXP</v>
      </c>
      <c r="Z262" s="19" t="str">
        <f>VLOOKUP(J262,'Verweis Art-Gruppe'!$A$2:$B$15,2,FALSE)</f>
        <v>Geräte</v>
      </c>
      <c r="AA262" s="19" t="str">
        <f>VLOOKUP(W262,'Verweis Vertreter'!$A$2:$B$24,2,FALSE)</f>
        <v>Muhsin Yortanli</v>
      </c>
      <c r="AB262" s="12">
        <f t="shared" si="36"/>
        <v>2</v>
      </c>
      <c r="AC262" s="12">
        <f t="shared" si="41"/>
        <v>1121.6786</v>
      </c>
      <c r="AD262" s="12">
        <f t="shared" si="42"/>
        <v>1130</v>
      </c>
      <c r="AE262" s="12">
        <f t="shared" si="37"/>
        <v>2260</v>
      </c>
      <c r="AF262" s="12">
        <f t="shared" si="38"/>
        <v>8.3214000000000006</v>
      </c>
      <c r="AG262" s="12">
        <f t="shared" si="39"/>
        <v>16.64</v>
      </c>
      <c r="AH262" s="9">
        <f t="shared" si="43"/>
        <v>7.36283185840708E-3</v>
      </c>
      <c r="AI262" s="14">
        <f>VLOOKUP(E262,'Verweis Faktor'!$A:$B,2,FALSE)</f>
        <v>1</v>
      </c>
      <c r="AJ262" s="14"/>
      <c r="AK262" s="14" t="str">
        <f>IF(AL262="Ja","Versandkosten",VLOOKUP(E262,'Verweis Belegart'!$A$2:$B$9,2,FALSE))</f>
        <v>Hardware</v>
      </c>
      <c r="AL262" s="14" t="str">
        <f t="shared" si="44"/>
        <v>Nein</v>
      </c>
      <c r="AM262" s="14" t="str">
        <f t="shared" si="40"/>
        <v>Positiv</v>
      </c>
    </row>
    <row r="263" spans="1:39" ht="17.25" customHeight="1" x14ac:dyDescent="0.35">
      <c r="A263" s="17">
        <v>14569896</v>
      </c>
      <c r="B263" s="2" t="s">
        <v>22</v>
      </c>
      <c r="C263" s="1">
        <v>2025001</v>
      </c>
      <c r="D263" s="1">
        <v>2000053</v>
      </c>
      <c r="E263" s="2" t="s">
        <v>34</v>
      </c>
      <c r="F263" s="2" t="s">
        <v>53</v>
      </c>
      <c r="G263" s="2" t="s">
        <v>66</v>
      </c>
      <c r="H263" s="2" t="s">
        <v>258</v>
      </c>
      <c r="I263" s="2" t="s">
        <v>259</v>
      </c>
      <c r="J263" s="2" t="s">
        <v>103</v>
      </c>
      <c r="K263" s="2" t="s">
        <v>289</v>
      </c>
      <c r="L263" s="2" t="s">
        <v>629</v>
      </c>
      <c r="M263" s="2" t="s">
        <v>630</v>
      </c>
      <c r="N263" s="2" t="s">
        <v>257</v>
      </c>
      <c r="O263" s="3">
        <v>1</v>
      </c>
      <c r="P263" s="3">
        <v>880</v>
      </c>
      <c r="Q263" s="3">
        <v>920</v>
      </c>
      <c r="R263" s="3">
        <v>920</v>
      </c>
      <c r="S263" s="3">
        <v>40</v>
      </c>
      <c r="T263" s="3">
        <v>40</v>
      </c>
      <c r="U263" s="3">
        <v>4.34</v>
      </c>
      <c r="V263" s="2" t="s">
        <v>145</v>
      </c>
      <c r="W263" s="2" t="s">
        <v>146</v>
      </c>
      <c r="X263" s="2" t="s">
        <v>72</v>
      </c>
      <c r="Y263" s="19" t="str">
        <f>VLOOKUP(G263,'Verweis Kd-Gruppe'!$A$2:$B$8,2,FALSE)</f>
        <v>EXP</v>
      </c>
      <c r="Z263" s="19" t="str">
        <f>VLOOKUP(J263,'Verweis Art-Gruppe'!$A$2:$B$15,2,FALSE)</f>
        <v>Geräte</v>
      </c>
      <c r="AA263" s="19" t="str">
        <f>VLOOKUP(W263,'Verweis Vertreter'!$A$2:$B$24,2,FALSE)</f>
        <v>Muhsin Yortanli</v>
      </c>
      <c r="AB263" s="12">
        <f t="shared" si="36"/>
        <v>1</v>
      </c>
      <c r="AC263" s="12">
        <f t="shared" si="41"/>
        <v>880</v>
      </c>
      <c r="AD263" s="12">
        <f t="shared" si="42"/>
        <v>920</v>
      </c>
      <c r="AE263" s="12">
        <f t="shared" si="37"/>
        <v>920</v>
      </c>
      <c r="AF263" s="12">
        <f t="shared" si="38"/>
        <v>40</v>
      </c>
      <c r="AG263" s="12">
        <f t="shared" si="39"/>
        <v>40</v>
      </c>
      <c r="AH263" s="9">
        <f t="shared" si="43"/>
        <v>4.3478260869565216E-2</v>
      </c>
      <c r="AI263" s="14">
        <f>VLOOKUP(E263,'Verweis Faktor'!$A:$B,2,FALSE)</f>
        <v>1</v>
      </c>
      <c r="AJ263" s="14"/>
      <c r="AK263" s="14" t="str">
        <f>IF(AL263="Ja","Versandkosten",VLOOKUP(E263,'Verweis Belegart'!$A$2:$B$9,2,FALSE))</f>
        <v>Hardware</v>
      </c>
      <c r="AL263" s="14" t="str">
        <f t="shared" si="44"/>
        <v>Nein</v>
      </c>
      <c r="AM263" s="14" t="str">
        <f t="shared" si="40"/>
        <v>Positiv</v>
      </c>
    </row>
    <row r="264" spans="1:39" ht="17.25" customHeight="1" x14ac:dyDescent="0.35">
      <c r="A264" s="17">
        <v>14569896</v>
      </c>
      <c r="B264" s="2" t="s">
        <v>22</v>
      </c>
      <c r="C264" s="1">
        <v>2025001</v>
      </c>
      <c r="D264" s="1">
        <v>2000053</v>
      </c>
      <c r="E264" s="2" t="s">
        <v>34</v>
      </c>
      <c r="F264" s="2" t="s">
        <v>53</v>
      </c>
      <c r="G264" s="2" t="s">
        <v>66</v>
      </c>
      <c r="H264" s="2" t="s">
        <v>258</v>
      </c>
      <c r="I264" s="2" t="s">
        <v>259</v>
      </c>
      <c r="J264" s="2" t="s">
        <v>103</v>
      </c>
      <c r="K264" s="2" t="s">
        <v>293</v>
      </c>
      <c r="L264" s="2" t="s">
        <v>631</v>
      </c>
      <c r="M264" s="2" t="s">
        <v>632</v>
      </c>
      <c r="N264" s="2" t="s">
        <v>379</v>
      </c>
      <c r="O264" s="3">
        <v>1</v>
      </c>
      <c r="P264" s="3">
        <v>417</v>
      </c>
      <c r="Q264" s="3">
        <v>435</v>
      </c>
      <c r="R264" s="3">
        <v>435</v>
      </c>
      <c r="S264" s="3">
        <v>18</v>
      </c>
      <c r="T264" s="3">
        <v>18</v>
      </c>
      <c r="U264" s="3">
        <v>4.13</v>
      </c>
      <c r="V264" s="2" t="s">
        <v>145</v>
      </c>
      <c r="W264" s="2" t="s">
        <v>146</v>
      </c>
      <c r="X264" s="2" t="s">
        <v>72</v>
      </c>
      <c r="Y264" s="19" t="str">
        <f>VLOOKUP(G264,'Verweis Kd-Gruppe'!$A$2:$B$8,2,FALSE)</f>
        <v>EXP</v>
      </c>
      <c r="Z264" s="19" t="str">
        <f>VLOOKUP(J264,'Verweis Art-Gruppe'!$A$2:$B$15,2,FALSE)</f>
        <v>Geräte</v>
      </c>
      <c r="AA264" s="19" t="str">
        <f>VLOOKUP(W264,'Verweis Vertreter'!$A$2:$B$24,2,FALSE)</f>
        <v>Muhsin Yortanli</v>
      </c>
      <c r="AB264" s="12">
        <f t="shared" si="36"/>
        <v>1</v>
      </c>
      <c r="AC264" s="12">
        <f t="shared" si="41"/>
        <v>417</v>
      </c>
      <c r="AD264" s="12">
        <f t="shared" si="42"/>
        <v>435</v>
      </c>
      <c r="AE264" s="12">
        <f t="shared" si="37"/>
        <v>435</v>
      </c>
      <c r="AF264" s="12">
        <f t="shared" si="38"/>
        <v>18</v>
      </c>
      <c r="AG264" s="12">
        <f t="shared" si="39"/>
        <v>18</v>
      </c>
      <c r="AH264" s="9">
        <f t="shared" si="43"/>
        <v>4.1379310344827586E-2</v>
      </c>
      <c r="AI264" s="14">
        <f>VLOOKUP(E264,'Verweis Faktor'!$A:$B,2,FALSE)</f>
        <v>1</v>
      </c>
      <c r="AJ264" s="14"/>
      <c r="AK264" s="14" t="str">
        <f>IF(AL264="Ja","Versandkosten",VLOOKUP(E264,'Verweis Belegart'!$A$2:$B$9,2,FALSE))</f>
        <v>Hardware</v>
      </c>
      <c r="AL264" s="14" t="str">
        <f t="shared" si="44"/>
        <v>Nein</v>
      </c>
      <c r="AM264" s="14" t="str">
        <f t="shared" si="40"/>
        <v>Positiv</v>
      </c>
    </row>
    <row r="265" spans="1:39" ht="17.25" customHeight="1" x14ac:dyDescent="0.35">
      <c r="A265" s="17">
        <v>14569896</v>
      </c>
      <c r="B265" s="2" t="s">
        <v>22</v>
      </c>
      <c r="C265" s="1">
        <v>2025001</v>
      </c>
      <c r="D265" s="1">
        <v>2000053</v>
      </c>
      <c r="E265" s="2" t="s">
        <v>34</v>
      </c>
      <c r="F265" s="2" t="s">
        <v>53</v>
      </c>
      <c r="G265" s="2" t="s">
        <v>66</v>
      </c>
      <c r="H265" s="2" t="s">
        <v>258</v>
      </c>
      <c r="I265" s="2" t="s">
        <v>259</v>
      </c>
      <c r="J265" s="2" t="s">
        <v>103</v>
      </c>
      <c r="K265" s="2" t="s">
        <v>296</v>
      </c>
      <c r="L265" s="2" t="s">
        <v>631</v>
      </c>
      <c r="M265" s="2" t="s">
        <v>632</v>
      </c>
      <c r="N265" s="2" t="s">
        <v>379</v>
      </c>
      <c r="O265" s="3">
        <v>1</v>
      </c>
      <c r="P265" s="3">
        <v>417</v>
      </c>
      <c r="Q265" s="3">
        <v>435</v>
      </c>
      <c r="R265" s="3">
        <v>435</v>
      </c>
      <c r="S265" s="3">
        <v>18</v>
      </c>
      <c r="T265" s="3">
        <v>18</v>
      </c>
      <c r="U265" s="3">
        <v>4.13</v>
      </c>
      <c r="V265" s="2" t="s">
        <v>145</v>
      </c>
      <c r="W265" s="2" t="s">
        <v>146</v>
      </c>
      <c r="X265" s="2" t="s">
        <v>72</v>
      </c>
      <c r="Y265" s="19" t="str">
        <f>VLOOKUP(G265,'Verweis Kd-Gruppe'!$A$2:$B$8,2,FALSE)</f>
        <v>EXP</v>
      </c>
      <c r="Z265" s="19" t="str">
        <f>VLOOKUP(J265,'Verweis Art-Gruppe'!$A$2:$B$15,2,FALSE)</f>
        <v>Geräte</v>
      </c>
      <c r="AA265" s="19" t="str">
        <f>VLOOKUP(W265,'Verweis Vertreter'!$A$2:$B$24,2,FALSE)</f>
        <v>Muhsin Yortanli</v>
      </c>
      <c r="AB265" s="12">
        <f t="shared" si="36"/>
        <v>1</v>
      </c>
      <c r="AC265" s="12">
        <f t="shared" si="41"/>
        <v>417</v>
      </c>
      <c r="AD265" s="12">
        <f t="shared" si="42"/>
        <v>435</v>
      </c>
      <c r="AE265" s="12">
        <f t="shared" si="37"/>
        <v>435</v>
      </c>
      <c r="AF265" s="12">
        <f t="shared" si="38"/>
        <v>18</v>
      </c>
      <c r="AG265" s="12">
        <f t="shared" si="39"/>
        <v>18</v>
      </c>
      <c r="AH265" s="9">
        <f t="shared" si="43"/>
        <v>4.1379310344827586E-2</v>
      </c>
      <c r="AI265" s="14">
        <f>VLOOKUP(E265,'Verweis Faktor'!$A:$B,2,FALSE)</f>
        <v>1</v>
      </c>
      <c r="AJ265" s="14"/>
      <c r="AK265" s="14" t="str">
        <f>IF(AL265="Ja","Versandkosten",VLOOKUP(E265,'Verweis Belegart'!$A$2:$B$9,2,FALSE))</f>
        <v>Hardware</v>
      </c>
      <c r="AL265" s="14" t="str">
        <f t="shared" si="44"/>
        <v>Nein</v>
      </c>
      <c r="AM265" s="14" t="str">
        <f t="shared" si="40"/>
        <v>Positiv</v>
      </c>
    </row>
    <row r="266" spans="1:39" ht="17.25" customHeight="1" x14ac:dyDescent="0.35">
      <c r="A266" s="17">
        <v>14569896</v>
      </c>
      <c r="B266" s="2" t="s">
        <v>22</v>
      </c>
      <c r="C266" s="1">
        <v>2025001</v>
      </c>
      <c r="D266" s="1">
        <v>2000053</v>
      </c>
      <c r="E266" s="2" t="s">
        <v>34</v>
      </c>
      <c r="F266" s="2" t="s">
        <v>53</v>
      </c>
      <c r="G266" s="2" t="s">
        <v>66</v>
      </c>
      <c r="H266" s="2" t="s">
        <v>258</v>
      </c>
      <c r="I266" s="2" t="s">
        <v>259</v>
      </c>
      <c r="J266" s="2" t="s">
        <v>103</v>
      </c>
      <c r="K266" s="2" t="s">
        <v>299</v>
      </c>
      <c r="L266" s="2" t="s">
        <v>633</v>
      </c>
      <c r="M266" s="2" t="s">
        <v>634</v>
      </c>
      <c r="N266" s="2" t="s">
        <v>510</v>
      </c>
      <c r="O266" s="3">
        <v>1</v>
      </c>
      <c r="P266" s="3">
        <v>685</v>
      </c>
      <c r="Q266" s="3">
        <v>699</v>
      </c>
      <c r="R266" s="3">
        <v>699</v>
      </c>
      <c r="S266" s="3">
        <v>14</v>
      </c>
      <c r="T266" s="3">
        <v>14</v>
      </c>
      <c r="U266" s="3">
        <v>2</v>
      </c>
      <c r="V266" s="2" t="s">
        <v>145</v>
      </c>
      <c r="W266" s="2" t="s">
        <v>146</v>
      </c>
      <c r="X266" s="2" t="s">
        <v>72</v>
      </c>
      <c r="Y266" s="19" t="str">
        <f>VLOOKUP(G266,'Verweis Kd-Gruppe'!$A$2:$B$8,2,FALSE)</f>
        <v>EXP</v>
      </c>
      <c r="Z266" s="19" t="str">
        <f>VLOOKUP(J266,'Verweis Art-Gruppe'!$A$2:$B$15,2,FALSE)</f>
        <v>Geräte</v>
      </c>
      <c r="AA266" s="19" t="str">
        <f>VLOOKUP(W266,'Verweis Vertreter'!$A$2:$B$24,2,FALSE)</f>
        <v>Muhsin Yortanli</v>
      </c>
      <c r="AB266" s="12">
        <f t="shared" si="36"/>
        <v>1</v>
      </c>
      <c r="AC266" s="12">
        <f t="shared" si="41"/>
        <v>685</v>
      </c>
      <c r="AD266" s="12">
        <f t="shared" si="42"/>
        <v>699</v>
      </c>
      <c r="AE266" s="12">
        <f t="shared" si="37"/>
        <v>699</v>
      </c>
      <c r="AF266" s="12">
        <f t="shared" si="38"/>
        <v>14</v>
      </c>
      <c r="AG266" s="12">
        <f t="shared" si="39"/>
        <v>14</v>
      </c>
      <c r="AH266" s="9">
        <f t="shared" si="43"/>
        <v>2.0028612303290415E-2</v>
      </c>
      <c r="AI266" s="14">
        <f>VLOOKUP(E266,'Verweis Faktor'!$A:$B,2,FALSE)</f>
        <v>1</v>
      </c>
      <c r="AJ266" s="14"/>
      <c r="AK266" s="14" t="str">
        <f>IF(AL266="Ja","Versandkosten",VLOOKUP(E266,'Verweis Belegart'!$A$2:$B$9,2,FALSE))</f>
        <v>Hardware</v>
      </c>
      <c r="AL266" s="14" t="str">
        <f t="shared" si="44"/>
        <v>Nein</v>
      </c>
      <c r="AM266" s="14" t="str">
        <f t="shared" si="40"/>
        <v>Positiv</v>
      </c>
    </row>
    <row r="267" spans="1:39" ht="17.25" customHeight="1" x14ac:dyDescent="0.35">
      <c r="A267" s="17">
        <v>14569896</v>
      </c>
      <c r="B267" s="2" t="s">
        <v>22</v>
      </c>
      <c r="C267" s="1">
        <v>2025001</v>
      </c>
      <c r="D267" s="1">
        <v>2000053</v>
      </c>
      <c r="E267" s="2" t="s">
        <v>34</v>
      </c>
      <c r="F267" s="2" t="s">
        <v>53</v>
      </c>
      <c r="G267" s="2" t="s">
        <v>66</v>
      </c>
      <c r="H267" s="2" t="s">
        <v>258</v>
      </c>
      <c r="I267" s="2" t="s">
        <v>259</v>
      </c>
      <c r="J267" s="2" t="s">
        <v>103</v>
      </c>
      <c r="K267" s="2" t="s">
        <v>300</v>
      </c>
      <c r="L267" s="2" t="s">
        <v>395</v>
      </c>
      <c r="M267" s="2" t="s">
        <v>396</v>
      </c>
      <c r="N267" s="2" t="s">
        <v>292</v>
      </c>
      <c r="O267" s="3">
        <v>1</v>
      </c>
      <c r="P267" s="3">
        <v>937.89080000000001</v>
      </c>
      <c r="Q267" s="3">
        <v>925</v>
      </c>
      <c r="R267" s="3">
        <v>925</v>
      </c>
      <c r="S267" s="3">
        <v>-12.8908</v>
      </c>
      <c r="T267" s="3">
        <v>-12.89</v>
      </c>
      <c r="U267" s="3">
        <v>-1.39</v>
      </c>
      <c r="V267" s="2" t="s">
        <v>145</v>
      </c>
      <c r="W267" s="2" t="s">
        <v>146</v>
      </c>
      <c r="X267" s="2" t="s">
        <v>72</v>
      </c>
      <c r="Y267" s="19" t="str">
        <f>VLOOKUP(G267,'Verweis Kd-Gruppe'!$A$2:$B$8,2,FALSE)</f>
        <v>EXP</v>
      </c>
      <c r="Z267" s="19" t="str">
        <f>VLOOKUP(J267,'Verweis Art-Gruppe'!$A$2:$B$15,2,FALSE)</f>
        <v>Geräte</v>
      </c>
      <c r="AA267" s="19" t="str">
        <f>VLOOKUP(W267,'Verweis Vertreter'!$A$2:$B$24,2,FALSE)</f>
        <v>Muhsin Yortanli</v>
      </c>
      <c r="AB267" s="12">
        <f t="shared" si="36"/>
        <v>1</v>
      </c>
      <c r="AC267" s="12">
        <f t="shared" si="41"/>
        <v>937.89080000000001</v>
      </c>
      <c r="AD267" s="12">
        <f t="shared" si="42"/>
        <v>925</v>
      </c>
      <c r="AE267" s="12">
        <f t="shared" si="37"/>
        <v>925</v>
      </c>
      <c r="AF267" s="12">
        <f t="shared" si="38"/>
        <v>-12.8908</v>
      </c>
      <c r="AG267" s="12">
        <f t="shared" si="39"/>
        <v>-12.89</v>
      </c>
      <c r="AH267" s="9">
        <f t="shared" si="43"/>
        <v>-1.3935135135135135E-2</v>
      </c>
      <c r="AI267" s="14">
        <f>VLOOKUP(E267,'Verweis Faktor'!$A:$B,2,FALSE)</f>
        <v>1</v>
      </c>
      <c r="AJ267" s="14"/>
      <c r="AK267" s="14" t="str">
        <f>IF(AL267="Ja","Versandkosten",VLOOKUP(E267,'Verweis Belegart'!$A$2:$B$9,2,FALSE))</f>
        <v>Hardware</v>
      </c>
      <c r="AL267" s="14" t="str">
        <f t="shared" si="44"/>
        <v>Nein</v>
      </c>
      <c r="AM267" s="14" t="str">
        <f t="shared" si="40"/>
        <v>Negativ</v>
      </c>
    </row>
    <row r="268" spans="1:39" ht="17.25" customHeight="1" x14ac:dyDescent="0.35">
      <c r="A268" s="17">
        <v>14569896</v>
      </c>
      <c r="B268" s="2" t="s">
        <v>22</v>
      </c>
      <c r="C268" s="1">
        <v>2025001</v>
      </c>
      <c r="D268" s="1">
        <v>2000053</v>
      </c>
      <c r="E268" s="2" t="s">
        <v>34</v>
      </c>
      <c r="F268" s="2" t="s">
        <v>53</v>
      </c>
      <c r="G268" s="2" t="s">
        <v>66</v>
      </c>
      <c r="H268" s="2" t="s">
        <v>258</v>
      </c>
      <c r="I268" s="2" t="s">
        <v>259</v>
      </c>
      <c r="J268" s="2" t="s">
        <v>103</v>
      </c>
      <c r="K268" s="2" t="s">
        <v>301</v>
      </c>
      <c r="L268" s="2" t="s">
        <v>483</v>
      </c>
      <c r="M268" s="2" t="s">
        <v>484</v>
      </c>
      <c r="N268" s="2" t="s">
        <v>319</v>
      </c>
      <c r="O268" s="3">
        <v>1</v>
      </c>
      <c r="P268" s="3">
        <v>715</v>
      </c>
      <c r="Q268" s="3">
        <v>750</v>
      </c>
      <c r="R268" s="3">
        <v>750</v>
      </c>
      <c r="S268" s="3">
        <v>35</v>
      </c>
      <c r="T268" s="3">
        <v>35</v>
      </c>
      <c r="U268" s="3">
        <v>4.66</v>
      </c>
      <c r="V268" s="2" t="s">
        <v>145</v>
      </c>
      <c r="W268" s="2" t="s">
        <v>146</v>
      </c>
      <c r="X268" s="2" t="s">
        <v>72</v>
      </c>
      <c r="Y268" s="19" t="str">
        <f>VLOOKUP(G268,'Verweis Kd-Gruppe'!$A$2:$B$8,2,FALSE)</f>
        <v>EXP</v>
      </c>
      <c r="Z268" s="19" t="str">
        <f>VLOOKUP(J268,'Verweis Art-Gruppe'!$A$2:$B$15,2,FALSE)</f>
        <v>Geräte</v>
      </c>
      <c r="AA268" s="19" t="str">
        <f>VLOOKUP(W268,'Verweis Vertreter'!$A$2:$B$24,2,FALSE)</f>
        <v>Muhsin Yortanli</v>
      </c>
      <c r="AB268" s="12">
        <f t="shared" si="36"/>
        <v>1</v>
      </c>
      <c r="AC268" s="12">
        <f t="shared" si="41"/>
        <v>715</v>
      </c>
      <c r="AD268" s="12">
        <f t="shared" si="42"/>
        <v>750</v>
      </c>
      <c r="AE268" s="12">
        <f t="shared" si="37"/>
        <v>750</v>
      </c>
      <c r="AF268" s="12">
        <f t="shared" si="38"/>
        <v>35</v>
      </c>
      <c r="AG268" s="12">
        <f t="shared" si="39"/>
        <v>35</v>
      </c>
      <c r="AH268" s="9">
        <f t="shared" si="43"/>
        <v>4.6666666666666669E-2</v>
      </c>
      <c r="AI268" s="14">
        <f>VLOOKUP(E268,'Verweis Faktor'!$A:$B,2,FALSE)</f>
        <v>1</v>
      </c>
      <c r="AJ268" s="14"/>
      <c r="AK268" s="14" t="str">
        <f>IF(AL268="Ja","Versandkosten",VLOOKUP(E268,'Verweis Belegart'!$A$2:$B$9,2,FALSE))</f>
        <v>Hardware</v>
      </c>
      <c r="AL268" s="14" t="str">
        <f t="shared" si="44"/>
        <v>Nein</v>
      </c>
      <c r="AM268" s="14" t="str">
        <f t="shared" si="40"/>
        <v>Positiv</v>
      </c>
    </row>
    <row r="269" spans="1:39" ht="17.25" customHeight="1" x14ac:dyDescent="0.35">
      <c r="A269" s="17">
        <v>14569896</v>
      </c>
      <c r="B269" s="2" t="s">
        <v>22</v>
      </c>
      <c r="C269" s="1">
        <v>2025001</v>
      </c>
      <c r="D269" s="1">
        <v>2000053</v>
      </c>
      <c r="E269" s="2" t="s">
        <v>34</v>
      </c>
      <c r="F269" s="2" t="s">
        <v>53</v>
      </c>
      <c r="G269" s="2" t="s">
        <v>66</v>
      </c>
      <c r="H269" s="2" t="s">
        <v>258</v>
      </c>
      <c r="I269" s="2" t="s">
        <v>259</v>
      </c>
      <c r="J269" s="2" t="s">
        <v>103</v>
      </c>
      <c r="K269" s="2" t="s">
        <v>304</v>
      </c>
      <c r="L269" s="2" t="s">
        <v>279</v>
      </c>
      <c r="M269" s="2" t="s">
        <v>280</v>
      </c>
      <c r="N269" s="2" t="s">
        <v>271</v>
      </c>
      <c r="O269" s="3">
        <v>1</v>
      </c>
      <c r="P269" s="3">
        <v>411.96159999999998</v>
      </c>
      <c r="Q269" s="3">
        <v>422</v>
      </c>
      <c r="R269" s="3">
        <v>422</v>
      </c>
      <c r="S269" s="3">
        <v>10.038399999999999</v>
      </c>
      <c r="T269" s="3">
        <v>10.039999999999999</v>
      </c>
      <c r="U269" s="3">
        <v>2.37</v>
      </c>
      <c r="V269" s="2" t="s">
        <v>145</v>
      </c>
      <c r="W269" s="2" t="s">
        <v>146</v>
      </c>
      <c r="X269" s="2" t="s">
        <v>72</v>
      </c>
      <c r="Y269" s="19" t="str">
        <f>VLOOKUP(G269,'Verweis Kd-Gruppe'!$A$2:$B$8,2,FALSE)</f>
        <v>EXP</v>
      </c>
      <c r="Z269" s="19" t="str">
        <f>VLOOKUP(J269,'Verweis Art-Gruppe'!$A$2:$B$15,2,FALSE)</f>
        <v>Geräte</v>
      </c>
      <c r="AA269" s="19" t="str">
        <f>VLOOKUP(W269,'Verweis Vertreter'!$A$2:$B$24,2,FALSE)</f>
        <v>Muhsin Yortanli</v>
      </c>
      <c r="AB269" s="12">
        <f t="shared" si="36"/>
        <v>1</v>
      </c>
      <c r="AC269" s="12">
        <f t="shared" si="41"/>
        <v>411.96159999999998</v>
      </c>
      <c r="AD269" s="12">
        <f t="shared" si="42"/>
        <v>422</v>
      </c>
      <c r="AE269" s="12">
        <f t="shared" si="37"/>
        <v>422</v>
      </c>
      <c r="AF269" s="12">
        <f t="shared" si="38"/>
        <v>10.038399999999999</v>
      </c>
      <c r="AG269" s="12">
        <f t="shared" si="39"/>
        <v>10.039999999999999</v>
      </c>
      <c r="AH269" s="9">
        <f t="shared" si="43"/>
        <v>2.3791469194312794E-2</v>
      </c>
      <c r="AI269" s="14">
        <f>VLOOKUP(E269,'Verweis Faktor'!$A:$B,2,FALSE)</f>
        <v>1</v>
      </c>
      <c r="AJ269" s="14"/>
      <c r="AK269" s="14" t="str">
        <f>IF(AL269="Ja","Versandkosten",VLOOKUP(E269,'Verweis Belegart'!$A$2:$B$9,2,FALSE))</f>
        <v>Hardware</v>
      </c>
      <c r="AL269" s="14" t="str">
        <f t="shared" si="44"/>
        <v>Nein</v>
      </c>
      <c r="AM269" s="14" t="str">
        <f t="shared" si="40"/>
        <v>Positiv</v>
      </c>
    </row>
    <row r="270" spans="1:39" ht="17.25" customHeight="1" x14ac:dyDescent="0.35">
      <c r="A270" s="17">
        <v>14569896</v>
      </c>
      <c r="B270" s="2" t="s">
        <v>22</v>
      </c>
      <c r="C270" s="1">
        <v>2025001</v>
      </c>
      <c r="D270" s="1">
        <v>2000053</v>
      </c>
      <c r="E270" s="2" t="s">
        <v>34</v>
      </c>
      <c r="F270" s="2" t="s">
        <v>53</v>
      </c>
      <c r="G270" s="2" t="s">
        <v>66</v>
      </c>
      <c r="H270" s="2" t="s">
        <v>258</v>
      </c>
      <c r="I270" s="2" t="s">
        <v>259</v>
      </c>
      <c r="J270" s="2" t="s">
        <v>103</v>
      </c>
      <c r="K270" s="2" t="s">
        <v>307</v>
      </c>
      <c r="L270" s="2" t="s">
        <v>635</v>
      </c>
      <c r="M270" s="2" t="s">
        <v>636</v>
      </c>
      <c r="N270" s="2" t="s">
        <v>637</v>
      </c>
      <c r="O270" s="3">
        <v>1</v>
      </c>
      <c r="P270" s="3">
        <v>950</v>
      </c>
      <c r="Q270" s="3">
        <v>999</v>
      </c>
      <c r="R270" s="3">
        <v>999</v>
      </c>
      <c r="S270" s="3">
        <v>49</v>
      </c>
      <c r="T270" s="3">
        <v>49</v>
      </c>
      <c r="U270" s="3">
        <v>4.9000000000000004</v>
      </c>
      <c r="V270" s="2" t="s">
        <v>145</v>
      </c>
      <c r="W270" s="2" t="s">
        <v>146</v>
      </c>
      <c r="X270" s="2" t="s">
        <v>72</v>
      </c>
      <c r="Y270" s="19" t="str">
        <f>VLOOKUP(G270,'Verweis Kd-Gruppe'!$A$2:$B$8,2,FALSE)</f>
        <v>EXP</v>
      </c>
      <c r="Z270" s="19" t="str">
        <f>VLOOKUP(J270,'Verweis Art-Gruppe'!$A$2:$B$15,2,FALSE)</f>
        <v>Geräte</v>
      </c>
      <c r="AA270" s="19" t="str">
        <f>VLOOKUP(W270,'Verweis Vertreter'!$A$2:$B$24,2,FALSE)</f>
        <v>Muhsin Yortanli</v>
      </c>
      <c r="AB270" s="12">
        <f t="shared" si="36"/>
        <v>1</v>
      </c>
      <c r="AC270" s="12">
        <f t="shared" si="41"/>
        <v>950</v>
      </c>
      <c r="AD270" s="12">
        <f t="shared" si="42"/>
        <v>999</v>
      </c>
      <c r="AE270" s="12">
        <f t="shared" si="37"/>
        <v>999</v>
      </c>
      <c r="AF270" s="12">
        <f t="shared" si="38"/>
        <v>49</v>
      </c>
      <c r="AG270" s="12">
        <f t="shared" si="39"/>
        <v>49</v>
      </c>
      <c r="AH270" s="9">
        <f t="shared" si="43"/>
        <v>4.9049049049049047E-2</v>
      </c>
      <c r="AI270" s="14">
        <f>VLOOKUP(E270,'Verweis Faktor'!$A:$B,2,FALSE)</f>
        <v>1</v>
      </c>
      <c r="AJ270" s="14"/>
      <c r="AK270" s="14" t="str">
        <f>IF(AL270="Ja","Versandkosten",VLOOKUP(E270,'Verweis Belegart'!$A$2:$B$9,2,FALSE))</f>
        <v>Hardware</v>
      </c>
      <c r="AL270" s="14" t="str">
        <f t="shared" si="44"/>
        <v>Nein</v>
      </c>
      <c r="AM270" s="14" t="str">
        <f t="shared" si="40"/>
        <v>Positiv</v>
      </c>
    </row>
    <row r="271" spans="1:39" ht="17.25" customHeight="1" x14ac:dyDescent="0.35">
      <c r="A271" s="17">
        <v>14569896</v>
      </c>
      <c r="B271" s="2" t="s">
        <v>22</v>
      </c>
      <c r="C271" s="1">
        <v>2025001</v>
      </c>
      <c r="D271" s="1">
        <v>2000053</v>
      </c>
      <c r="E271" s="2" t="s">
        <v>34</v>
      </c>
      <c r="F271" s="2" t="s">
        <v>53</v>
      </c>
      <c r="G271" s="2" t="s">
        <v>66</v>
      </c>
      <c r="H271" s="2" t="s">
        <v>258</v>
      </c>
      <c r="I271" s="2" t="s">
        <v>259</v>
      </c>
      <c r="J271" s="2" t="s">
        <v>103</v>
      </c>
      <c r="K271" s="2" t="s">
        <v>311</v>
      </c>
      <c r="L271" s="2" t="s">
        <v>290</v>
      </c>
      <c r="M271" s="2" t="s">
        <v>291</v>
      </c>
      <c r="N271" s="2" t="s">
        <v>292</v>
      </c>
      <c r="O271" s="3">
        <v>1</v>
      </c>
      <c r="P271" s="3">
        <v>900</v>
      </c>
      <c r="Q271" s="3">
        <v>920</v>
      </c>
      <c r="R271" s="3">
        <v>920</v>
      </c>
      <c r="S271" s="3">
        <v>20</v>
      </c>
      <c r="T271" s="3">
        <v>20</v>
      </c>
      <c r="U271" s="3">
        <v>2.17</v>
      </c>
      <c r="V271" s="2" t="s">
        <v>145</v>
      </c>
      <c r="W271" s="2" t="s">
        <v>146</v>
      </c>
      <c r="X271" s="2" t="s">
        <v>72</v>
      </c>
      <c r="Y271" s="19" t="str">
        <f>VLOOKUP(G271,'Verweis Kd-Gruppe'!$A$2:$B$8,2,FALSE)</f>
        <v>EXP</v>
      </c>
      <c r="Z271" s="19" t="str">
        <f>VLOOKUP(J271,'Verweis Art-Gruppe'!$A$2:$B$15,2,FALSE)</f>
        <v>Geräte</v>
      </c>
      <c r="AA271" s="19" t="str">
        <f>VLOOKUP(W271,'Verweis Vertreter'!$A$2:$B$24,2,FALSE)</f>
        <v>Muhsin Yortanli</v>
      </c>
      <c r="AB271" s="12">
        <f t="shared" si="36"/>
        <v>1</v>
      </c>
      <c r="AC271" s="12">
        <f t="shared" si="41"/>
        <v>900</v>
      </c>
      <c r="AD271" s="12">
        <f t="shared" si="42"/>
        <v>920</v>
      </c>
      <c r="AE271" s="12">
        <f t="shared" si="37"/>
        <v>920</v>
      </c>
      <c r="AF271" s="12">
        <f t="shared" si="38"/>
        <v>20</v>
      </c>
      <c r="AG271" s="12">
        <f t="shared" si="39"/>
        <v>20</v>
      </c>
      <c r="AH271" s="9">
        <f t="shared" si="43"/>
        <v>2.1739130434782608E-2</v>
      </c>
      <c r="AI271" s="14">
        <f>VLOOKUP(E271,'Verweis Faktor'!$A:$B,2,FALSE)</f>
        <v>1</v>
      </c>
      <c r="AJ271" s="14"/>
      <c r="AK271" s="14" t="str">
        <f>IF(AL271="Ja","Versandkosten",VLOOKUP(E271,'Verweis Belegart'!$A$2:$B$9,2,FALSE))</f>
        <v>Hardware</v>
      </c>
      <c r="AL271" s="14" t="str">
        <f t="shared" si="44"/>
        <v>Nein</v>
      </c>
      <c r="AM271" s="14" t="str">
        <f t="shared" si="40"/>
        <v>Positiv</v>
      </c>
    </row>
    <row r="272" spans="1:39" ht="17.25" customHeight="1" x14ac:dyDescent="0.35">
      <c r="A272" s="17">
        <v>14569896</v>
      </c>
      <c r="B272" s="2" t="s">
        <v>22</v>
      </c>
      <c r="C272" s="1">
        <v>2025001</v>
      </c>
      <c r="D272" s="1">
        <v>2000053</v>
      </c>
      <c r="E272" s="2" t="s">
        <v>34</v>
      </c>
      <c r="F272" s="2" t="s">
        <v>53</v>
      </c>
      <c r="G272" s="2" t="s">
        <v>66</v>
      </c>
      <c r="H272" s="2" t="s">
        <v>258</v>
      </c>
      <c r="I272" s="2" t="s">
        <v>259</v>
      </c>
      <c r="J272" s="2" t="s">
        <v>103</v>
      </c>
      <c r="K272" s="2" t="s">
        <v>478</v>
      </c>
      <c r="L272" s="2" t="s">
        <v>353</v>
      </c>
      <c r="M272" s="2" t="s">
        <v>354</v>
      </c>
      <c r="N272" s="2" t="s">
        <v>149</v>
      </c>
      <c r="O272" s="3">
        <v>1</v>
      </c>
      <c r="P272" s="3">
        <v>202</v>
      </c>
      <c r="Q272" s="3">
        <v>217</v>
      </c>
      <c r="R272" s="3">
        <v>217</v>
      </c>
      <c r="S272" s="3">
        <v>15</v>
      </c>
      <c r="T272" s="3">
        <v>15</v>
      </c>
      <c r="U272" s="3">
        <v>6.91</v>
      </c>
      <c r="V272" s="2" t="s">
        <v>145</v>
      </c>
      <c r="W272" s="2" t="s">
        <v>146</v>
      </c>
      <c r="X272" s="2" t="s">
        <v>72</v>
      </c>
      <c r="Y272" s="19" t="str">
        <f>VLOOKUP(G272,'Verweis Kd-Gruppe'!$A$2:$B$8,2,FALSE)</f>
        <v>EXP</v>
      </c>
      <c r="Z272" s="19" t="str">
        <f>VLOOKUP(J272,'Verweis Art-Gruppe'!$A$2:$B$15,2,FALSE)</f>
        <v>Geräte</v>
      </c>
      <c r="AA272" s="19" t="str">
        <f>VLOOKUP(W272,'Verweis Vertreter'!$A$2:$B$24,2,FALSE)</f>
        <v>Muhsin Yortanli</v>
      </c>
      <c r="AB272" s="12">
        <f t="shared" si="36"/>
        <v>1</v>
      </c>
      <c r="AC272" s="12">
        <f t="shared" si="41"/>
        <v>202</v>
      </c>
      <c r="AD272" s="12">
        <f t="shared" si="42"/>
        <v>217</v>
      </c>
      <c r="AE272" s="12">
        <f t="shared" si="37"/>
        <v>217</v>
      </c>
      <c r="AF272" s="12">
        <f t="shared" si="38"/>
        <v>15</v>
      </c>
      <c r="AG272" s="12">
        <f t="shared" si="39"/>
        <v>15</v>
      </c>
      <c r="AH272" s="9">
        <f t="shared" si="43"/>
        <v>6.9124423963133647E-2</v>
      </c>
      <c r="AI272" s="14">
        <f>VLOOKUP(E272,'Verweis Faktor'!$A:$B,2,FALSE)</f>
        <v>1</v>
      </c>
      <c r="AJ272" s="14"/>
      <c r="AK272" s="14" t="str">
        <f>IF(AL272="Ja","Versandkosten",VLOOKUP(E272,'Verweis Belegart'!$A$2:$B$9,2,FALSE))</f>
        <v>Hardware</v>
      </c>
      <c r="AL272" s="14" t="str">
        <f t="shared" si="44"/>
        <v>Nein</v>
      </c>
      <c r="AM272" s="14" t="str">
        <f t="shared" si="40"/>
        <v>Positiv</v>
      </c>
    </row>
    <row r="273" spans="1:39" ht="17.25" customHeight="1" x14ac:dyDescent="0.35">
      <c r="A273" s="17">
        <v>14569896</v>
      </c>
      <c r="B273" s="2" t="s">
        <v>22</v>
      </c>
      <c r="C273" s="1">
        <v>2025001</v>
      </c>
      <c r="D273" s="1">
        <v>2000053</v>
      </c>
      <c r="E273" s="2" t="s">
        <v>34</v>
      </c>
      <c r="F273" s="2" t="s">
        <v>53</v>
      </c>
      <c r="G273" s="2" t="s">
        <v>66</v>
      </c>
      <c r="H273" s="2" t="s">
        <v>258</v>
      </c>
      <c r="I273" s="2" t="s">
        <v>259</v>
      </c>
      <c r="J273" s="2" t="s">
        <v>103</v>
      </c>
      <c r="K273" s="2" t="s">
        <v>482</v>
      </c>
      <c r="L273" s="2" t="s">
        <v>305</v>
      </c>
      <c r="M273" s="2" t="s">
        <v>306</v>
      </c>
      <c r="N273" s="2" t="s">
        <v>283</v>
      </c>
      <c r="O273" s="3">
        <v>1</v>
      </c>
      <c r="P273" s="3">
        <v>492.46980000000002</v>
      </c>
      <c r="Q273" s="3">
        <v>510</v>
      </c>
      <c r="R273" s="3">
        <v>510</v>
      </c>
      <c r="S273" s="3">
        <v>17.530200000000001</v>
      </c>
      <c r="T273" s="3">
        <v>17.53</v>
      </c>
      <c r="U273" s="3">
        <v>3.43</v>
      </c>
      <c r="V273" s="2" t="s">
        <v>145</v>
      </c>
      <c r="W273" s="2" t="s">
        <v>146</v>
      </c>
      <c r="X273" s="2" t="s">
        <v>72</v>
      </c>
      <c r="Y273" s="19" t="str">
        <f>VLOOKUP(G273,'Verweis Kd-Gruppe'!$A$2:$B$8,2,FALSE)</f>
        <v>EXP</v>
      </c>
      <c r="Z273" s="19" t="str">
        <f>VLOOKUP(J273,'Verweis Art-Gruppe'!$A$2:$B$15,2,FALSE)</f>
        <v>Geräte</v>
      </c>
      <c r="AA273" s="19" t="str">
        <f>VLOOKUP(W273,'Verweis Vertreter'!$A$2:$B$24,2,FALSE)</f>
        <v>Muhsin Yortanli</v>
      </c>
      <c r="AB273" s="12">
        <f t="shared" si="36"/>
        <v>1</v>
      </c>
      <c r="AC273" s="12">
        <f t="shared" si="41"/>
        <v>492.46980000000002</v>
      </c>
      <c r="AD273" s="12">
        <f t="shared" si="42"/>
        <v>510</v>
      </c>
      <c r="AE273" s="12">
        <f t="shared" si="37"/>
        <v>510</v>
      </c>
      <c r="AF273" s="12">
        <f t="shared" si="38"/>
        <v>17.530200000000001</v>
      </c>
      <c r="AG273" s="12">
        <f t="shared" si="39"/>
        <v>17.53</v>
      </c>
      <c r="AH273" s="9">
        <f t="shared" si="43"/>
        <v>3.4372549019607845E-2</v>
      </c>
      <c r="AI273" s="14">
        <f>VLOOKUP(E273,'Verweis Faktor'!$A:$B,2,FALSE)</f>
        <v>1</v>
      </c>
      <c r="AJ273" s="14"/>
      <c r="AK273" s="14" t="str">
        <f>IF(AL273="Ja","Versandkosten",VLOOKUP(E273,'Verweis Belegart'!$A$2:$B$9,2,FALSE))</f>
        <v>Hardware</v>
      </c>
      <c r="AL273" s="14" t="str">
        <f t="shared" si="44"/>
        <v>Nein</v>
      </c>
      <c r="AM273" s="14" t="str">
        <f t="shared" si="40"/>
        <v>Positiv</v>
      </c>
    </row>
    <row r="274" spans="1:39" ht="17.25" customHeight="1" x14ac:dyDescent="0.35">
      <c r="A274" s="17">
        <v>14569896</v>
      </c>
      <c r="B274" s="2" t="s">
        <v>22</v>
      </c>
      <c r="C274" s="1">
        <v>2025001</v>
      </c>
      <c r="D274" s="1">
        <v>2000053</v>
      </c>
      <c r="E274" s="2" t="s">
        <v>34</v>
      </c>
      <c r="F274" s="2" t="s">
        <v>53</v>
      </c>
      <c r="G274" s="2" t="s">
        <v>66</v>
      </c>
      <c r="H274" s="2" t="s">
        <v>258</v>
      </c>
      <c r="I274" s="2" t="s">
        <v>259</v>
      </c>
      <c r="J274" s="2" t="s">
        <v>103</v>
      </c>
      <c r="K274" s="2" t="s">
        <v>485</v>
      </c>
      <c r="L274" s="2" t="s">
        <v>305</v>
      </c>
      <c r="M274" s="2" t="s">
        <v>306</v>
      </c>
      <c r="N274" s="2" t="s">
        <v>283</v>
      </c>
      <c r="O274" s="3">
        <v>4</v>
      </c>
      <c r="P274" s="3">
        <v>492.46980000000002</v>
      </c>
      <c r="Q274" s="3">
        <v>510</v>
      </c>
      <c r="R274" s="3">
        <v>2040</v>
      </c>
      <c r="S274" s="3">
        <v>17.530200000000001</v>
      </c>
      <c r="T274" s="3">
        <v>70.12</v>
      </c>
      <c r="U274" s="3">
        <v>3.43</v>
      </c>
      <c r="V274" s="2" t="s">
        <v>145</v>
      </c>
      <c r="W274" s="2" t="s">
        <v>146</v>
      </c>
      <c r="X274" s="2" t="s">
        <v>72</v>
      </c>
      <c r="Y274" s="19" t="str">
        <f>VLOOKUP(G274,'Verweis Kd-Gruppe'!$A$2:$B$8,2,FALSE)</f>
        <v>EXP</v>
      </c>
      <c r="Z274" s="19" t="str">
        <f>VLOOKUP(J274,'Verweis Art-Gruppe'!$A$2:$B$15,2,FALSE)</f>
        <v>Geräte</v>
      </c>
      <c r="AA274" s="19" t="str">
        <f>VLOOKUP(W274,'Verweis Vertreter'!$A$2:$B$24,2,FALSE)</f>
        <v>Muhsin Yortanli</v>
      </c>
      <c r="AB274" s="12">
        <f t="shared" si="36"/>
        <v>4</v>
      </c>
      <c r="AC274" s="12">
        <f t="shared" si="41"/>
        <v>492.46980000000002</v>
      </c>
      <c r="AD274" s="12">
        <f t="shared" si="42"/>
        <v>510</v>
      </c>
      <c r="AE274" s="12">
        <f t="shared" si="37"/>
        <v>2040</v>
      </c>
      <c r="AF274" s="12">
        <f t="shared" si="38"/>
        <v>17.530200000000001</v>
      </c>
      <c r="AG274" s="12">
        <f t="shared" si="39"/>
        <v>70.12</v>
      </c>
      <c r="AH274" s="9">
        <f t="shared" si="43"/>
        <v>3.4372549019607845E-2</v>
      </c>
      <c r="AI274" s="14">
        <f>VLOOKUP(E274,'Verweis Faktor'!$A:$B,2,FALSE)</f>
        <v>1</v>
      </c>
      <c r="AJ274" s="14"/>
      <c r="AK274" s="14" t="str">
        <f>IF(AL274="Ja","Versandkosten",VLOOKUP(E274,'Verweis Belegart'!$A$2:$B$9,2,FALSE))</f>
        <v>Hardware</v>
      </c>
      <c r="AL274" s="14" t="str">
        <f t="shared" si="44"/>
        <v>Nein</v>
      </c>
      <c r="AM274" s="14" t="str">
        <f t="shared" si="40"/>
        <v>Positiv</v>
      </c>
    </row>
    <row r="275" spans="1:39" ht="17.25" customHeight="1" x14ac:dyDescent="0.35">
      <c r="A275" s="17">
        <v>14569896</v>
      </c>
      <c r="B275" s="2" t="s">
        <v>22</v>
      </c>
      <c r="C275" s="1">
        <v>2025001</v>
      </c>
      <c r="D275" s="1">
        <v>2000053</v>
      </c>
      <c r="E275" s="2" t="s">
        <v>34</v>
      </c>
      <c r="F275" s="2" t="s">
        <v>53</v>
      </c>
      <c r="G275" s="2" t="s">
        <v>66</v>
      </c>
      <c r="H275" s="2" t="s">
        <v>258</v>
      </c>
      <c r="I275" s="2" t="s">
        <v>259</v>
      </c>
      <c r="J275" s="2" t="s">
        <v>103</v>
      </c>
      <c r="K275" s="2" t="s">
        <v>486</v>
      </c>
      <c r="L275" s="2" t="s">
        <v>305</v>
      </c>
      <c r="M275" s="2" t="s">
        <v>306</v>
      </c>
      <c r="N275" s="2" t="s">
        <v>283</v>
      </c>
      <c r="O275" s="3">
        <v>1</v>
      </c>
      <c r="P275" s="3">
        <v>492.46980000000002</v>
      </c>
      <c r="Q275" s="3">
        <v>510</v>
      </c>
      <c r="R275" s="3">
        <v>510</v>
      </c>
      <c r="S275" s="3">
        <v>17.530200000000001</v>
      </c>
      <c r="T275" s="3">
        <v>17.53</v>
      </c>
      <c r="U275" s="3">
        <v>3.43</v>
      </c>
      <c r="V275" s="2" t="s">
        <v>145</v>
      </c>
      <c r="W275" s="2" t="s">
        <v>146</v>
      </c>
      <c r="X275" s="2" t="s">
        <v>72</v>
      </c>
      <c r="Y275" s="19" t="str">
        <f>VLOOKUP(G275,'Verweis Kd-Gruppe'!$A$2:$B$8,2,FALSE)</f>
        <v>EXP</v>
      </c>
      <c r="Z275" s="19" t="str">
        <f>VLOOKUP(J275,'Verweis Art-Gruppe'!$A$2:$B$15,2,FALSE)</f>
        <v>Geräte</v>
      </c>
      <c r="AA275" s="19" t="str">
        <f>VLOOKUP(W275,'Verweis Vertreter'!$A$2:$B$24,2,FALSE)</f>
        <v>Muhsin Yortanli</v>
      </c>
      <c r="AB275" s="12">
        <f t="shared" si="36"/>
        <v>1</v>
      </c>
      <c r="AC275" s="12">
        <f t="shared" si="41"/>
        <v>492.46980000000002</v>
      </c>
      <c r="AD275" s="12">
        <f t="shared" si="42"/>
        <v>510</v>
      </c>
      <c r="AE275" s="12">
        <f t="shared" si="37"/>
        <v>510</v>
      </c>
      <c r="AF275" s="12">
        <f t="shared" si="38"/>
        <v>17.530200000000001</v>
      </c>
      <c r="AG275" s="12">
        <f t="shared" si="39"/>
        <v>17.53</v>
      </c>
      <c r="AH275" s="9">
        <f t="shared" si="43"/>
        <v>3.4372549019607845E-2</v>
      </c>
      <c r="AI275" s="14">
        <f>VLOOKUP(E275,'Verweis Faktor'!$A:$B,2,FALSE)</f>
        <v>1</v>
      </c>
      <c r="AJ275" s="14"/>
      <c r="AK275" s="14" t="str">
        <f>IF(AL275="Ja","Versandkosten",VLOOKUP(E275,'Verweis Belegart'!$A$2:$B$9,2,FALSE))</f>
        <v>Hardware</v>
      </c>
      <c r="AL275" s="14" t="str">
        <f t="shared" si="44"/>
        <v>Nein</v>
      </c>
      <c r="AM275" s="14" t="str">
        <f t="shared" si="40"/>
        <v>Positiv</v>
      </c>
    </row>
    <row r="276" spans="1:39" ht="17.25" customHeight="1" x14ac:dyDescent="0.35">
      <c r="A276" s="17">
        <v>14569896</v>
      </c>
      <c r="B276" s="2" t="s">
        <v>22</v>
      </c>
      <c r="C276" s="1">
        <v>2025001</v>
      </c>
      <c r="D276" s="1">
        <v>2000053</v>
      </c>
      <c r="E276" s="2" t="s">
        <v>34</v>
      </c>
      <c r="F276" s="2" t="s">
        <v>53</v>
      </c>
      <c r="G276" s="2" t="s">
        <v>66</v>
      </c>
      <c r="H276" s="2" t="s">
        <v>258</v>
      </c>
      <c r="I276" s="2" t="s">
        <v>259</v>
      </c>
      <c r="J276" s="2" t="s">
        <v>103</v>
      </c>
      <c r="K276" s="2" t="s">
        <v>490</v>
      </c>
      <c r="L276" s="2" t="s">
        <v>308</v>
      </c>
      <c r="M276" s="2" t="s">
        <v>309</v>
      </c>
      <c r="N276" s="2" t="s">
        <v>310</v>
      </c>
      <c r="O276" s="3">
        <v>1</v>
      </c>
      <c r="P276" s="3">
        <v>478.80900000000003</v>
      </c>
      <c r="Q276" s="3">
        <v>490</v>
      </c>
      <c r="R276" s="3">
        <v>490</v>
      </c>
      <c r="S276" s="3">
        <v>11.191000000000001</v>
      </c>
      <c r="T276" s="3">
        <v>11.19</v>
      </c>
      <c r="U276" s="3">
        <v>2.2799999999999998</v>
      </c>
      <c r="V276" s="2" t="s">
        <v>145</v>
      </c>
      <c r="W276" s="2" t="s">
        <v>146</v>
      </c>
      <c r="X276" s="2" t="s">
        <v>72</v>
      </c>
      <c r="Y276" s="19" t="str">
        <f>VLOOKUP(G276,'Verweis Kd-Gruppe'!$A$2:$B$8,2,FALSE)</f>
        <v>EXP</v>
      </c>
      <c r="Z276" s="19" t="str">
        <f>VLOOKUP(J276,'Verweis Art-Gruppe'!$A$2:$B$15,2,FALSE)</f>
        <v>Geräte</v>
      </c>
      <c r="AA276" s="19" t="str">
        <f>VLOOKUP(W276,'Verweis Vertreter'!$A$2:$B$24,2,FALSE)</f>
        <v>Muhsin Yortanli</v>
      </c>
      <c r="AB276" s="12">
        <f t="shared" si="36"/>
        <v>1</v>
      </c>
      <c r="AC276" s="12">
        <f t="shared" si="41"/>
        <v>478.80900000000003</v>
      </c>
      <c r="AD276" s="12">
        <f t="shared" si="42"/>
        <v>490</v>
      </c>
      <c r="AE276" s="12">
        <f t="shared" si="37"/>
        <v>490</v>
      </c>
      <c r="AF276" s="12">
        <f t="shared" si="38"/>
        <v>11.191000000000001</v>
      </c>
      <c r="AG276" s="12">
        <f t="shared" si="39"/>
        <v>11.19</v>
      </c>
      <c r="AH276" s="9">
        <f t="shared" si="43"/>
        <v>2.283673469387755E-2</v>
      </c>
      <c r="AI276" s="14">
        <f>VLOOKUP(E276,'Verweis Faktor'!$A:$B,2,FALSE)</f>
        <v>1</v>
      </c>
      <c r="AJ276" s="14"/>
      <c r="AK276" s="14" t="str">
        <f>IF(AL276="Ja","Versandkosten",VLOOKUP(E276,'Verweis Belegart'!$A$2:$B$9,2,FALSE))</f>
        <v>Hardware</v>
      </c>
      <c r="AL276" s="14" t="str">
        <f t="shared" si="44"/>
        <v>Nein</v>
      </c>
      <c r="AM276" s="14" t="str">
        <f t="shared" si="40"/>
        <v>Positiv</v>
      </c>
    </row>
    <row r="277" spans="1:39" ht="17.25" customHeight="1" x14ac:dyDescent="0.35">
      <c r="A277" s="17">
        <v>14569896</v>
      </c>
      <c r="B277" s="2" t="s">
        <v>22</v>
      </c>
      <c r="C277" s="1">
        <v>2025001</v>
      </c>
      <c r="D277" s="1">
        <v>2000053</v>
      </c>
      <c r="E277" s="2" t="s">
        <v>34</v>
      </c>
      <c r="F277" s="2" t="s">
        <v>53</v>
      </c>
      <c r="G277" s="2" t="s">
        <v>66</v>
      </c>
      <c r="H277" s="2" t="s">
        <v>258</v>
      </c>
      <c r="I277" s="2" t="s">
        <v>259</v>
      </c>
      <c r="J277" s="2" t="s">
        <v>304</v>
      </c>
      <c r="K277" s="2" t="s">
        <v>494</v>
      </c>
      <c r="L277" s="2" t="s">
        <v>638</v>
      </c>
      <c r="M277" s="2" t="s">
        <v>639</v>
      </c>
      <c r="N277" s="2" t="s">
        <v>639</v>
      </c>
      <c r="O277" s="3">
        <v>4</v>
      </c>
      <c r="P277" s="3">
        <v>12</v>
      </c>
      <c r="Q277" s="3">
        <v>14</v>
      </c>
      <c r="R277" s="3">
        <v>56</v>
      </c>
      <c r="S277" s="3">
        <v>2</v>
      </c>
      <c r="T277" s="3">
        <v>8</v>
      </c>
      <c r="U277" s="3">
        <v>14.28</v>
      </c>
      <c r="V277" s="2" t="s">
        <v>145</v>
      </c>
      <c r="W277" s="2" t="s">
        <v>146</v>
      </c>
      <c r="X277" s="2" t="s">
        <v>72</v>
      </c>
      <c r="Y277" s="19" t="str">
        <f>VLOOKUP(G277,'Verweis Kd-Gruppe'!$A$2:$B$8,2,FALSE)</f>
        <v>EXP</v>
      </c>
      <c r="Z277" s="19" t="str">
        <f>VLOOKUP(J277,'Verweis Art-Gruppe'!$A$2:$B$15,2,FALSE)</f>
        <v>Zubehör</v>
      </c>
      <c r="AA277" s="19" t="str">
        <f>VLOOKUP(W277,'Verweis Vertreter'!$A$2:$B$24,2,FALSE)</f>
        <v>Muhsin Yortanli</v>
      </c>
      <c r="AB277" s="12">
        <f t="shared" si="36"/>
        <v>4</v>
      </c>
      <c r="AC277" s="12">
        <f t="shared" si="41"/>
        <v>12</v>
      </c>
      <c r="AD277" s="12">
        <f t="shared" si="42"/>
        <v>14</v>
      </c>
      <c r="AE277" s="12">
        <f t="shared" si="37"/>
        <v>56</v>
      </c>
      <c r="AF277" s="12">
        <f t="shared" si="38"/>
        <v>2</v>
      </c>
      <c r="AG277" s="12">
        <f t="shared" si="39"/>
        <v>8</v>
      </c>
      <c r="AH277" s="9">
        <f t="shared" si="43"/>
        <v>0.14285714285714285</v>
      </c>
      <c r="AI277" s="14">
        <f>VLOOKUP(E277,'Verweis Faktor'!$A:$B,2,FALSE)</f>
        <v>1</v>
      </c>
      <c r="AJ277" s="14"/>
      <c r="AK277" s="14" t="str">
        <f>IF(AL277="Ja","Versandkosten",VLOOKUP(E277,'Verweis Belegart'!$A$2:$B$9,2,FALSE))</f>
        <v>Hardware</v>
      </c>
      <c r="AL277" s="14" t="str">
        <f t="shared" si="44"/>
        <v>Nein</v>
      </c>
      <c r="AM277" s="14" t="str">
        <f t="shared" si="40"/>
        <v>Positiv</v>
      </c>
    </row>
    <row r="278" spans="1:39" ht="17.25" customHeight="1" x14ac:dyDescent="0.35">
      <c r="A278" s="17">
        <v>14571514</v>
      </c>
      <c r="B278" s="2" t="s">
        <v>22</v>
      </c>
      <c r="C278" s="1">
        <v>2025001</v>
      </c>
      <c r="D278" s="1">
        <v>2000054</v>
      </c>
      <c r="E278" s="2" t="s">
        <v>34</v>
      </c>
      <c r="F278" s="2" t="s">
        <v>53</v>
      </c>
      <c r="G278" s="2" t="s">
        <v>66</v>
      </c>
      <c r="H278" s="2" t="s">
        <v>640</v>
      </c>
      <c r="I278" s="2" t="s">
        <v>641</v>
      </c>
      <c r="J278" s="2" t="s">
        <v>103</v>
      </c>
      <c r="K278" s="2" t="s">
        <v>28</v>
      </c>
      <c r="L278" s="2" t="s">
        <v>642</v>
      </c>
      <c r="M278" s="2" t="s">
        <v>643</v>
      </c>
      <c r="N278" s="2" t="s">
        <v>644</v>
      </c>
      <c r="O278" s="3">
        <v>8</v>
      </c>
      <c r="P278" s="3">
        <v>1076</v>
      </c>
      <c r="Q278" s="3">
        <v>1281.3699999999999</v>
      </c>
      <c r="R278" s="3">
        <v>10250.959999999999</v>
      </c>
      <c r="S278" s="3">
        <v>205.37</v>
      </c>
      <c r="T278" s="3">
        <v>1642.96</v>
      </c>
      <c r="U278" s="3">
        <v>16.02</v>
      </c>
      <c r="V278" s="2" t="s">
        <v>195</v>
      </c>
      <c r="W278" s="2" t="s">
        <v>196</v>
      </c>
      <c r="X278" s="2" t="s">
        <v>197</v>
      </c>
      <c r="Y278" s="19" t="str">
        <f>VLOOKUP(G278,'Verweis Kd-Gruppe'!$A$2:$B$8,2,FALSE)</f>
        <v>EXP</v>
      </c>
      <c r="Z278" s="19" t="str">
        <f>VLOOKUP(J278,'Verweis Art-Gruppe'!$A$2:$B$15,2,FALSE)</f>
        <v>Geräte</v>
      </c>
      <c r="AA278" s="19" t="str">
        <f>VLOOKUP(W278,'Verweis Vertreter'!$A$2:$B$24,2,FALSE)</f>
        <v>Akin Erdem</v>
      </c>
      <c r="AB278" s="12">
        <f t="shared" si="36"/>
        <v>8</v>
      </c>
      <c r="AC278" s="12">
        <f t="shared" si="41"/>
        <v>1076</v>
      </c>
      <c r="AD278" s="12">
        <f t="shared" si="42"/>
        <v>1281.3699999999999</v>
      </c>
      <c r="AE278" s="12">
        <f t="shared" si="37"/>
        <v>10250.959999999999</v>
      </c>
      <c r="AF278" s="12">
        <f t="shared" si="38"/>
        <v>205.37</v>
      </c>
      <c r="AG278" s="12">
        <f t="shared" si="39"/>
        <v>1642.96</v>
      </c>
      <c r="AH278" s="9">
        <f t="shared" si="43"/>
        <v>0.16027376948110228</v>
      </c>
      <c r="AI278" s="14">
        <f>VLOOKUP(E278,'Verweis Faktor'!$A:$B,2,FALSE)</f>
        <v>1</v>
      </c>
      <c r="AJ278" s="14"/>
      <c r="AK278" s="14" t="str">
        <f>IF(AL278="Ja","Versandkosten",VLOOKUP(E278,'Verweis Belegart'!$A$2:$B$9,2,FALSE))</f>
        <v>Hardware</v>
      </c>
      <c r="AL278" s="14" t="str">
        <f t="shared" si="44"/>
        <v>Nein</v>
      </c>
      <c r="AM278" s="14" t="str">
        <f t="shared" si="40"/>
        <v>Positiv</v>
      </c>
    </row>
    <row r="279" spans="1:39" ht="17.25" customHeight="1" x14ac:dyDescent="0.35">
      <c r="A279" s="17">
        <v>14571514</v>
      </c>
      <c r="B279" s="2" t="s">
        <v>22</v>
      </c>
      <c r="C279" s="1">
        <v>2025001</v>
      </c>
      <c r="D279" s="1">
        <v>2000054</v>
      </c>
      <c r="E279" s="2" t="s">
        <v>34</v>
      </c>
      <c r="F279" s="2" t="s">
        <v>53</v>
      </c>
      <c r="G279" s="2" t="s">
        <v>66</v>
      </c>
      <c r="H279" s="2" t="s">
        <v>640</v>
      </c>
      <c r="I279" s="2" t="s">
        <v>641</v>
      </c>
      <c r="J279" s="2" t="s">
        <v>304</v>
      </c>
      <c r="K279" s="2" t="s">
        <v>45</v>
      </c>
      <c r="L279" s="2" t="s">
        <v>192</v>
      </c>
      <c r="M279" s="2" t="s">
        <v>193</v>
      </c>
      <c r="N279" s="2" t="s">
        <v>194</v>
      </c>
      <c r="O279" s="3">
        <v>8</v>
      </c>
      <c r="P279" s="3">
        <v>40.409999999999997</v>
      </c>
      <c r="Q279" s="3">
        <v>44.22</v>
      </c>
      <c r="R279" s="3">
        <v>353.76</v>
      </c>
      <c r="S279" s="3">
        <v>3.81</v>
      </c>
      <c r="T279" s="3">
        <v>30.48</v>
      </c>
      <c r="U279" s="3">
        <v>8.61</v>
      </c>
      <c r="V279" s="2" t="s">
        <v>195</v>
      </c>
      <c r="W279" s="2" t="s">
        <v>196</v>
      </c>
      <c r="X279" s="2" t="s">
        <v>197</v>
      </c>
      <c r="Y279" s="19" t="str">
        <f>VLOOKUP(G279,'Verweis Kd-Gruppe'!$A$2:$B$8,2,FALSE)</f>
        <v>EXP</v>
      </c>
      <c r="Z279" s="19" t="str">
        <f>VLOOKUP(J279,'Verweis Art-Gruppe'!$A$2:$B$15,2,FALSE)</f>
        <v>Zubehör</v>
      </c>
      <c r="AA279" s="19" t="str">
        <f>VLOOKUP(W279,'Verweis Vertreter'!$A$2:$B$24,2,FALSE)</f>
        <v>Akin Erdem</v>
      </c>
      <c r="AB279" s="12">
        <f t="shared" si="36"/>
        <v>8</v>
      </c>
      <c r="AC279" s="12">
        <f t="shared" si="41"/>
        <v>40.409999999999997</v>
      </c>
      <c r="AD279" s="12">
        <f t="shared" si="42"/>
        <v>44.22</v>
      </c>
      <c r="AE279" s="12">
        <f t="shared" si="37"/>
        <v>353.76</v>
      </c>
      <c r="AF279" s="12">
        <f t="shared" si="38"/>
        <v>3.81</v>
      </c>
      <c r="AG279" s="12">
        <f t="shared" si="39"/>
        <v>30.48</v>
      </c>
      <c r="AH279" s="9">
        <f t="shared" si="43"/>
        <v>8.616010854816826E-2</v>
      </c>
      <c r="AI279" s="14">
        <f>VLOOKUP(E279,'Verweis Faktor'!$A:$B,2,FALSE)</f>
        <v>1</v>
      </c>
      <c r="AJ279" s="14"/>
      <c r="AK279" s="14" t="str">
        <f>IF(AL279="Ja","Versandkosten",VLOOKUP(E279,'Verweis Belegart'!$A$2:$B$9,2,FALSE))</f>
        <v>Hardware</v>
      </c>
      <c r="AL279" s="14" t="str">
        <f t="shared" si="44"/>
        <v>Nein</v>
      </c>
      <c r="AM279" s="14" t="str">
        <f t="shared" si="40"/>
        <v>Positiv</v>
      </c>
    </row>
    <row r="280" spans="1:39" ht="17.25" customHeight="1" x14ac:dyDescent="0.35">
      <c r="A280" s="17">
        <v>14571514</v>
      </c>
      <c r="B280" s="2" t="s">
        <v>22</v>
      </c>
      <c r="C280" s="1">
        <v>2025001</v>
      </c>
      <c r="D280" s="1">
        <v>2000054</v>
      </c>
      <c r="E280" s="2" t="s">
        <v>34</v>
      </c>
      <c r="F280" s="2" t="s">
        <v>53</v>
      </c>
      <c r="G280" s="2" t="s">
        <v>66</v>
      </c>
      <c r="H280" s="2" t="s">
        <v>640</v>
      </c>
      <c r="I280" s="2" t="s">
        <v>641</v>
      </c>
      <c r="J280" s="2" t="s">
        <v>304</v>
      </c>
      <c r="K280" s="2" t="s">
        <v>49</v>
      </c>
      <c r="L280" s="2" t="s">
        <v>420</v>
      </c>
      <c r="M280" s="2" t="s">
        <v>421</v>
      </c>
      <c r="N280" s="2" t="s">
        <v>422</v>
      </c>
      <c r="O280" s="3">
        <v>8</v>
      </c>
      <c r="P280" s="3">
        <v>170</v>
      </c>
      <c r="Q280" s="3">
        <v>211.05</v>
      </c>
      <c r="R280" s="3">
        <v>1688.4</v>
      </c>
      <c r="S280" s="3">
        <v>41.05</v>
      </c>
      <c r="T280" s="3">
        <v>328.4</v>
      </c>
      <c r="U280" s="3">
        <v>19.45</v>
      </c>
      <c r="V280" s="2" t="s">
        <v>195</v>
      </c>
      <c r="W280" s="2" t="s">
        <v>196</v>
      </c>
      <c r="X280" s="2" t="s">
        <v>197</v>
      </c>
      <c r="Y280" s="19" t="str">
        <f>VLOOKUP(G280,'Verweis Kd-Gruppe'!$A$2:$B$8,2,FALSE)</f>
        <v>EXP</v>
      </c>
      <c r="Z280" s="19" t="str">
        <f>VLOOKUP(J280,'Verweis Art-Gruppe'!$A$2:$B$15,2,FALSE)</f>
        <v>Zubehör</v>
      </c>
      <c r="AA280" s="19" t="str">
        <f>VLOOKUP(W280,'Verweis Vertreter'!$A$2:$B$24,2,FALSE)</f>
        <v>Akin Erdem</v>
      </c>
      <c r="AB280" s="12">
        <f t="shared" si="36"/>
        <v>8</v>
      </c>
      <c r="AC280" s="12">
        <f t="shared" si="41"/>
        <v>170</v>
      </c>
      <c r="AD280" s="12">
        <f t="shared" si="42"/>
        <v>211.05</v>
      </c>
      <c r="AE280" s="12">
        <f t="shared" si="37"/>
        <v>1688.4</v>
      </c>
      <c r="AF280" s="12">
        <f t="shared" si="38"/>
        <v>41.05</v>
      </c>
      <c r="AG280" s="12">
        <f t="shared" si="39"/>
        <v>328.4</v>
      </c>
      <c r="AH280" s="9">
        <f t="shared" si="43"/>
        <v>0.1945036721156124</v>
      </c>
      <c r="AI280" s="14">
        <f>VLOOKUP(E280,'Verweis Faktor'!$A:$B,2,FALSE)</f>
        <v>1</v>
      </c>
      <c r="AJ280" s="14"/>
      <c r="AK280" s="14" t="str">
        <f>IF(AL280="Ja","Versandkosten",VLOOKUP(E280,'Verweis Belegart'!$A$2:$B$9,2,FALSE))</f>
        <v>Hardware</v>
      </c>
      <c r="AL280" s="14" t="str">
        <f t="shared" si="44"/>
        <v>Nein</v>
      </c>
      <c r="AM280" s="14" t="str">
        <f t="shared" si="40"/>
        <v>Positiv</v>
      </c>
    </row>
    <row r="281" spans="1:39" ht="17.25" customHeight="1" x14ac:dyDescent="0.35">
      <c r="A281" s="17">
        <v>14571514</v>
      </c>
      <c r="B281" s="2" t="s">
        <v>22</v>
      </c>
      <c r="C281" s="1">
        <v>2025001</v>
      </c>
      <c r="D281" s="1">
        <v>2000054</v>
      </c>
      <c r="E281" s="2" t="s">
        <v>34</v>
      </c>
      <c r="F281" s="2" t="s">
        <v>53</v>
      </c>
      <c r="G281" s="2" t="s">
        <v>66</v>
      </c>
      <c r="H281" s="2" t="s">
        <v>640</v>
      </c>
      <c r="I281" s="2" t="s">
        <v>641</v>
      </c>
      <c r="J281" s="2" t="s">
        <v>304</v>
      </c>
      <c r="K281" s="2" t="s">
        <v>79</v>
      </c>
      <c r="L281" s="2" t="s">
        <v>645</v>
      </c>
      <c r="M281" s="2" t="s">
        <v>646</v>
      </c>
      <c r="N281" s="2" t="s">
        <v>647</v>
      </c>
      <c r="O281" s="3">
        <v>1</v>
      </c>
      <c r="P281" s="3">
        <v>550</v>
      </c>
      <c r="Q281" s="3">
        <v>603</v>
      </c>
      <c r="R281" s="3">
        <v>603</v>
      </c>
      <c r="S281" s="3">
        <v>53</v>
      </c>
      <c r="T281" s="3">
        <v>53</v>
      </c>
      <c r="U281" s="3">
        <v>8.7799999999999994</v>
      </c>
      <c r="V281" s="2" t="s">
        <v>195</v>
      </c>
      <c r="W281" s="2" t="s">
        <v>196</v>
      </c>
      <c r="X281" s="2" t="s">
        <v>197</v>
      </c>
      <c r="Y281" s="19" t="str">
        <f>VLOOKUP(G281,'Verweis Kd-Gruppe'!$A$2:$B$8,2,FALSE)</f>
        <v>EXP</v>
      </c>
      <c r="Z281" s="19" t="str">
        <f>VLOOKUP(J281,'Verweis Art-Gruppe'!$A$2:$B$15,2,FALSE)</f>
        <v>Zubehör</v>
      </c>
      <c r="AA281" s="19" t="str">
        <f>VLOOKUP(W281,'Verweis Vertreter'!$A$2:$B$24,2,FALSE)</f>
        <v>Akin Erdem</v>
      </c>
      <c r="AB281" s="12">
        <f t="shared" si="36"/>
        <v>1</v>
      </c>
      <c r="AC281" s="12">
        <f t="shared" si="41"/>
        <v>550</v>
      </c>
      <c r="AD281" s="12">
        <f t="shared" si="42"/>
        <v>603</v>
      </c>
      <c r="AE281" s="12">
        <f t="shared" si="37"/>
        <v>603</v>
      </c>
      <c r="AF281" s="12">
        <f t="shared" si="38"/>
        <v>53</v>
      </c>
      <c r="AG281" s="12">
        <f t="shared" si="39"/>
        <v>53</v>
      </c>
      <c r="AH281" s="9">
        <f t="shared" si="43"/>
        <v>8.7893864013267001E-2</v>
      </c>
      <c r="AI281" s="14">
        <f>VLOOKUP(E281,'Verweis Faktor'!$A:$B,2,FALSE)</f>
        <v>1</v>
      </c>
      <c r="AJ281" s="14"/>
      <c r="AK281" s="14" t="str">
        <f>IF(AL281="Ja","Versandkosten",VLOOKUP(E281,'Verweis Belegart'!$A$2:$B$9,2,FALSE))</f>
        <v>Hardware</v>
      </c>
      <c r="AL281" s="14" t="str">
        <f t="shared" si="44"/>
        <v>Nein</v>
      </c>
      <c r="AM281" s="14" t="str">
        <f t="shared" si="40"/>
        <v>Positiv</v>
      </c>
    </row>
    <row r="282" spans="1:39" ht="17.25" customHeight="1" x14ac:dyDescent="0.35">
      <c r="A282" s="17">
        <v>14571514</v>
      </c>
      <c r="B282" s="2" t="s">
        <v>22</v>
      </c>
      <c r="C282" s="1">
        <v>2025001</v>
      </c>
      <c r="D282" s="1">
        <v>2000054</v>
      </c>
      <c r="E282" s="2" t="s">
        <v>34</v>
      </c>
      <c r="F282" s="2" t="s">
        <v>53</v>
      </c>
      <c r="G282" s="2" t="s">
        <v>66</v>
      </c>
      <c r="H282" s="2" t="s">
        <v>640</v>
      </c>
      <c r="I282" s="2" t="s">
        <v>641</v>
      </c>
      <c r="J282" s="2" t="s">
        <v>304</v>
      </c>
      <c r="K282" s="2" t="s">
        <v>83</v>
      </c>
      <c r="L282" s="2" t="s">
        <v>297</v>
      </c>
      <c r="M282" s="2" t="s">
        <v>298</v>
      </c>
      <c r="N282" s="2" t="s">
        <v>200</v>
      </c>
      <c r="O282" s="3">
        <v>4</v>
      </c>
      <c r="P282" s="3">
        <v>345</v>
      </c>
      <c r="Q282" s="3">
        <v>354.77</v>
      </c>
      <c r="R282" s="3">
        <v>1419.08</v>
      </c>
      <c r="S282" s="3">
        <v>9.77</v>
      </c>
      <c r="T282" s="3">
        <v>39.08</v>
      </c>
      <c r="U282" s="3">
        <v>2.75</v>
      </c>
      <c r="V282" s="2" t="s">
        <v>195</v>
      </c>
      <c r="W282" s="2" t="s">
        <v>196</v>
      </c>
      <c r="X282" s="2" t="s">
        <v>197</v>
      </c>
      <c r="Y282" s="19" t="str">
        <f>VLOOKUP(G282,'Verweis Kd-Gruppe'!$A$2:$B$8,2,FALSE)</f>
        <v>EXP</v>
      </c>
      <c r="Z282" s="19" t="str">
        <f>VLOOKUP(J282,'Verweis Art-Gruppe'!$A$2:$B$15,2,FALSE)</f>
        <v>Zubehör</v>
      </c>
      <c r="AA282" s="19" t="str">
        <f>VLOOKUP(W282,'Verweis Vertreter'!$A$2:$B$24,2,FALSE)</f>
        <v>Akin Erdem</v>
      </c>
      <c r="AB282" s="12">
        <f t="shared" si="36"/>
        <v>4</v>
      </c>
      <c r="AC282" s="12">
        <f t="shared" si="41"/>
        <v>345</v>
      </c>
      <c r="AD282" s="12">
        <f t="shared" si="42"/>
        <v>354.77</v>
      </c>
      <c r="AE282" s="12">
        <f t="shared" si="37"/>
        <v>1419.08</v>
      </c>
      <c r="AF282" s="12">
        <f t="shared" si="38"/>
        <v>9.77</v>
      </c>
      <c r="AG282" s="12">
        <f t="shared" si="39"/>
        <v>39.08</v>
      </c>
      <c r="AH282" s="9">
        <f t="shared" si="43"/>
        <v>2.7538968909434282E-2</v>
      </c>
      <c r="AI282" s="14">
        <f>VLOOKUP(E282,'Verweis Faktor'!$A:$B,2,FALSE)</f>
        <v>1</v>
      </c>
      <c r="AJ282" s="14"/>
      <c r="AK282" s="14" t="str">
        <f>IF(AL282="Ja","Versandkosten",VLOOKUP(E282,'Verweis Belegart'!$A$2:$B$9,2,FALSE))</f>
        <v>Hardware</v>
      </c>
      <c r="AL282" s="14" t="str">
        <f t="shared" si="44"/>
        <v>Nein</v>
      </c>
      <c r="AM282" s="14" t="str">
        <f t="shared" si="40"/>
        <v>Positiv</v>
      </c>
    </row>
    <row r="283" spans="1:39" ht="17.25" customHeight="1" x14ac:dyDescent="0.35">
      <c r="A283" s="17">
        <v>14571514</v>
      </c>
      <c r="B283" s="2" t="s">
        <v>22</v>
      </c>
      <c r="C283" s="1">
        <v>2025001</v>
      </c>
      <c r="D283" s="1">
        <v>2000054</v>
      </c>
      <c r="E283" s="2" t="s">
        <v>34</v>
      </c>
      <c r="F283" s="2" t="s">
        <v>53</v>
      </c>
      <c r="G283" s="2" t="s">
        <v>66</v>
      </c>
      <c r="H283" s="2" t="s">
        <v>640</v>
      </c>
      <c r="I283" s="2" t="s">
        <v>641</v>
      </c>
      <c r="J283" s="2" t="s">
        <v>103</v>
      </c>
      <c r="K283" s="2" t="s">
        <v>87</v>
      </c>
      <c r="L283" s="2" t="s">
        <v>648</v>
      </c>
      <c r="M283" s="2" t="s">
        <v>649</v>
      </c>
      <c r="N283" s="2" t="s">
        <v>637</v>
      </c>
      <c r="O283" s="3">
        <v>10</v>
      </c>
      <c r="P283" s="3">
        <v>944.7826</v>
      </c>
      <c r="Q283" s="3">
        <v>1044.2</v>
      </c>
      <c r="R283" s="3">
        <v>10442</v>
      </c>
      <c r="S283" s="3">
        <v>99.417400000000001</v>
      </c>
      <c r="T283" s="3">
        <v>994.17</v>
      </c>
      <c r="U283" s="3">
        <v>9.52</v>
      </c>
      <c r="V283" s="2" t="s">
        <v>195</v>
      </c>
      <c r="W283" s="2" t="s">
        <v>196</v>
      </c>
      <c r="X283" s="2" t="s">
        <v>197</v>
      </c>
      <c r="Y283" s="19" t="str">
        <f>VLOOKUP(G283,'Verweis Kd-Gruppe'!$A$2:$B$8,2,FALSE)</f>
        <v>EXP</v>
      </c>
      <c r="Z283" s="19" t="str">
        <f>VLOOKUP(J283,'Verweis Art-Gruppe'!$A$2:$B$15,2,FALSE)</f>
        <v>Geräte</v>
      </c>
      <c r="AA283" s="19" t="str">
        <f>VLOOKUP(W283,'Verweis Vertreter'!$A$2:$B$24,2,FALSE)</f>
        <v>Akin Erdem</v>
      </c>
      <c r="AB283" s="12">
        <f t="shared" si="36"/>
        <v>10</v>
      </c>
      <c r="AC283" s="12">
        <f t="shared" si="41"/>
        <v>944.7826</v>
      </c>
      <c r="AD283" s="12">
        <f t="shared" si="42"/>
        <v>1044.2</v>
      </c>
      <c r="AE283" s="12">
        <f t="shared" si="37"/>
        <v>10442</v>
      </c>
      <c r="AF283" s="12">
        <f t="shared" si="38"/>
        <v>99.417400000000001</v>
      </c>
      <c r="AG283" s="12">
        <f t="shared" si="39"/>
        <v>994.17</v>
      </c>
      <c r="AH283" s="9">
        <f t="shared" si="43"/>
        <v>9.5208772265849451E-2</v>
      </c>
      <c r="AI283" s="14">
        <f>VLOOKUP(E283,'Verweis Faktor'!$A:$B,2,FALSE)</f>
        <v>1</v>
      </c>
      <c r="AJ283" s="14"/>
      <c r="AK283" s="14" t="str">
        <f>IF(AL283="Ja","Versandkosten",VLOOKUP(E283,'Verweis Belegart'!$A$2:$B$9,2,FALSE))</f>
        <v>Hardware</v>
      </c>
      <c r="AL283" s="14" t="str">
        <f t="shared" si="44"/>
        <v>Nein</v>
      </c>
      <c r="AM283" s="14" t="str">
        <f t="shared" si="40"/>
        <v>Positiv</v>
      </c>
    </row>
    <row r="284" spans="1:39" ht="17.25" customHeight="1" x14ac:dyDescent="0.35">
      <c r="A284" s="17">
        <v>14571514</v>
      </c>
      <c r="B284" s="2" t="s">
        <v>22</v>
      </c>
      <c r="C284" s="1">
        <v>2025001</v>
      </c>
      <c r="D284" s="1">
        <v>2000054</v>
      </c>
      <c r="E284" s="2" t="s">
        <v>34</v>
      </c>
      <c r="F284" s="2" t="s">
        <v>53</v>
      </c>
      <c r="G284" s="2" t="s">
        <v>66</v>
      </c>
      <c r="H284" s="2" t="s">
        <v>640</v>
      </c>
      <c r="I284" s="2" t="s">
        <v>641</v>
      </c>
      <c r="J284" s="2" t="s">
        <v>304</v>
      </c>
      <c r="K284" s="2" t="s">
        <v>91</v>
      </c>
      <c r="L284" s="2" t="s">
        <v>217</v>
      </c>
      <c r="M284" s="2" t="s">
        <v>218</v>
      </c>
      <c r="N284" s="2" t="s">
        <v>219</v>
      </c>
      <c r="O284" s="3">
        <v>10</v>
      </c>
      <c r="P284" s="3">
        <v>149.23050000000001</v>
      </c>
      <c r="Q284" s="3">
        <v>159.79</v>
      </c>
      <c r="R284" s="3">
        <v>1597.9</v>
      </c>
      <c r="S284" s="3">
        <v>10.5595</v>
      </c>
      <c r="T284" s="3">
        <v>105.59</v>
      </c>
      <c r="U284" s="3">
        <v>6.6</v>
      </c>
      <c r="V284" s="2" t="s">
        <v>195</v>
      </c>
      <c r="W284" s="2" t="s">
        <v>196</v>
      </c>
      <c r="X284" s="2" t="s">
        <v>197</v>
      </c>
      <c r="Y284" s="19" t="str">
        <f>VLOOKUP(G284,'Verweis Kd-Gruppe'!$A$2:$B$8,2,FALSE)</f>
        <v>EXP</v>
      </c>
      <c r="Z284" s="19" t="str">
        <f>VLOOKUP(J284,'Verweis Art-Gruppe'!$A$2:$B$15,2,FALSE)</f>
        <v>Zubehör</v>
      </c>
      <c r="AA284" s="19" t="str">
        <f>VLOOKUP(W284,'Verweis Vertreter'!$A$2:$B$24,2,FALSE)</f>
        <v>Akin Erdem</v>
      </c>
      <c r="AB284" s="12">
        <f t="shared" si="36"/>
        <v>10</v>
      </c>
      <c r="AC284" s="12">
        <f t="shared" si="41"/>
        <v>149.23050000000001</v>
      </c>
      <c r="AD284" s="12">
        <f t="shared" si="42"/>
        <v>159.79</v>
      </c>
      <c r="AE284" s="12">
        <f t="shared" si="37"/>
        <v>1597.9</v>
      </c>
      <c r="AF284" s="12">
        <f t="shared" si="38"/>
        <v>10.5595</v>
      </c>
      <c r="AG284" s="12">
        <f t="shared" si="39"/>
        <v>105.59</v>
      </c>
      <c r="AH284" s="9">
        <f t="shared" si="43"/>
        <v>6.6080480630827956E-2</v>
      </c>
      <c r="AI284" s="14">
        <f>VLOOKUP(E284,'Verweis Faktor'!$A:$B,2,FALSE)</f>
        <v>1</v>
      </c>
      <c r="AJ284" s="14"/>
      <c r="AK284" s="14" t="str">
        <f>IF(AL284="Ja","Versandkosten",VLOOKUP(E284,'Verweis Belegart'!$A$2:$B$9,2,FALSE))</f>
        <v>Hardware</v>
      </c>
      <c r="AL284" s="14" t="str">
        <f t="shared" si="44"/>
        <v>Nein</v>
      </c>
      <c r="AM284" s="14" t="str">
        <f t="shared" si="40"/>
        <v>Positiv</v>
      </c>
    </row>
    <row r="285" spans="1:39" ht="17.25" customHeight="1" x14ac:dyDescent="0.35">
      <c r="A285" s="17">
        <v>14571514</v>
      </c>
      <c r="B285" s="2" t="s">
        <v>22</v>
      </c>
      <c r="C285" s="1">
        <v>2025001</v>
      </c>
      <c r="D285" s="1">
        <v>2000054</v>
      </c>
      <c r="E285" s="2" t="s">
        <v>34</v>
      </c>
      <c r="F285" s="2" t="s">
        <v>53</v>
      </c>
      <c r="G285" s="2" t="s">
        <v>66</v>
      </c>
      <c r="H285" s="2" t="s">
        <v>640</v>
      </c>
      <c r="I285" s="2" t="s">
        <v>641</v>
      </c>
      <c r="J285" s="2" t="s">
        <v>103</v>
      </c>
      <c r="K285" s="2" t="s">
        <v>95</v>
      </c>
      <c r="L285" s="2" t="s">
        <v>650</v>
      </c>
      <c r="M285" s="2" t="s">
        <v>651</v>
      </c>
      <c r="N285" s="2" t="s">
        <v>652</v>
      </c>
      <c r="O285" s="3">
        <v>66</v>
      </c>
      <c r="P285" s="3">
        <v>202</v>
      </c>
      <c r="Q285" s="3">
        <v>220.09</v>
      </c>
      <c r="R285" s="3">
        <v>14525.94</v>
      </c>
      <c r="S285" s="3">
        <v>18.09</v>
      </c>
      <c r="T285" s="3">
        <v>1193.94</v>
      </c>
      <c r="U285" s="3">
        <v>8.2100000000000009</v>
      </c>
      <c r="V285" s="2" t="s">
        <v>195</v>
      </c>
      <c r="W285" s="2" t="s">
        <v>196</v>
      </c>
      <c r="X285" s="2" t="s">
        <v>197</v>
      </c>
      <c r="Y285" s="19" t="str">
        <f>VLOOKUP(G285,'Verweis Kd-Gruppe'!$A$2:$B$8,2,FALSE)</f>
        <v>EXP</v>
      </c>
      <c r="Z285" s="19" t="str">
        <f>VLOOKUP(J285,'Verweis Art-Gruppe'!$A$2:$B$15,2,FALSE)</f>
        <v>Geräte</v>
      </c>
      <c r="AA285" s="19" t="str">
        <f>VLOOKUP(W285,'Verweis Vertreter'!$A$2:$B$24,2,FALSE)</f>
        <v>Akin Erdem</v>
      </c>
      <c r="AB285" s="12">
        <f t="shared" si="36"/>
        <v>66</v>
      </c>
      <c r="AC285" s="12">
        <f t="shared" si="41"/>
        <v>202</v>
      </c>
      <c r="AD285" s="12">
        <f t="shared" si="42"/>
        <v>220.09</v>
      </c>
      <c r="AE285" s="12">
        <f t="shared" si="37"/>
        <v>14525.94</v>
      </c>
      <c r="AF285" s="12">
        <f t="shared" si="38"/>
        <v>18.09</v>
      </c>
      <c r="AG285" s="12">
        <f t="shared" si="39"/>
        <v>1193.94</v>
      </c>
      <c r="AH285" s="9">
        <f t="shared" si="43"/>
        <v>8.2193648053069196E-2</v>
      </c>
      <c r="AI285" s="14">
        <f>VLOOKUP(E285,'Verweis Faktor'!$A:$B,2,FALSE)</f>
        <v>1</v>
      </c>
      <c r="AJ285" s="14"/>
      <c r="AK285" s="14" t="str">
        <f>IF(AL285="Ja","Versandkosten",VLOOKUP(E285,'Verweis Belegart'!$A$2:$B$9,2,FALSE))</f>
        <v>Hardware</v>
      </c>
      <c r="AL285" s="14" t="str">
        <f t="shared" si="44"/>
        <v>Nein</v>
      </c>
      <c r="AM285" s="14" t="str">
        <f t="shared" si="40"/>
        <v>Positiv</v>
      </c>
    </row>
    <row r="286" spans="1:39" ht="17.25" customHeight="1" x14ac:dyDescent="0.35">
      <c r="A286" s="17">
        <v>14570790</v>
      </c>
      <c r="B286" s="2" t="s">
        <v>22</v>
      </c>
      <c r="C286" s="1">
        <v>2025001</v>
      </c>
      <c r="D286" s="1">
        <v>2000055</v>
      </c>
      <c r="E286" s="2" t="s">
        <v>34</v>
      </c>
      <c r="F286" s="2" t="s">
        <v>142</v>
      </c>
      <c r="G286" s="2" t="s">
        <v>36</v>
      </c>
      <c r="H286" s="2" t="s">
        <v>600</v>
      </c>
      <c r="I286" s="2" t="s">
        <v>601</v>
      </c>
      <c r="J286" s="2" t="s">
        <v>2791</v>
      </c>
      <c r="K286" s="2" t="s">
        <v>28</v>
      </c>
      <c r="L286" s="2" t="s">
        <v>249</v>
      </c>
      <c r="M286" s="2" t="s">
        <v>250</v>
      </c>
      <c r="N286" s="2" t="s">
        <v>122</v>
      </c>
      <c r="O286" s="3">
        <v>1</v>
      </c>
      <c r="P286" s="3">
        <v>0</v>
      </c>
      <c r="Q286" s="3">
        <v>6.35</v>
      </c>
      <c r="R286" s="3">
        <v>6.35</v>
      </c>
      <c r="S286" s="3">
        <v>6.35</v>
      </c>
      <c r="T286" s="3">
        <v>6.35</v>
      </c>
      <c r="U286" s="3"/>
      <c r="V286" s="2" t="s">
        <v>235</v>
      </c>
      <c r="W286" s="2" t="s">
        <v>236</v>
      </c>
      <c r="X286" s="2" t="s">
        <v>33</v>
      </c>
      <c r="Y286" s="19" t="str">
        <f>VLOOKUP(G286,'Verweis Kd-Gruppe'!$A$2:$B$8,2,FALSE)</f>
        <v>GRK</v>
      </c>
      <c r="Z286" s="19" t="str">
        <f>VLOOKUP(J286,'Verweis Art-Gruppe'!$A$2:$B$15,2,FALSE)</f>
        <v>Sonstige</v>
      </c>
      <c r="AA286" s="19" t="str">
        <f>VLOOKUP(W286,'Verweis Vertreter'!$A$2:$B$24,2,FALSE)</f>
        <v>Patrick Verfürth</v>
      </c>
      <c r="AB286" s="12">
        <f t="shared" si="36"/>
        <v>1</v>
      </c>
      <c r="AC286" s="12">
        <f t="shared" si="41"/>
        <v>0</v>
      </c>
      <c r="AD286" s="12">
        <f t="shared" si="42"/>
        <v>6.35</v>
      </c>
      <c r="AE286" s="12">
        <f t="shared" si="37"/>
        <v>6.35</v>
      </c>
      <c r="AF286" s="12">
        <f t="shared" si="38"/>
        <v>6.35</v>
      </c>
      <c r="AG286" s="12">
        <f t="shared" si="39"/>
        <v>6.35</v>
      </c>
      <c r="AH286" s="9">
        <f t="shared" si="43"/>
        <v>1</v>
      </c>
      <c r="AI286" s="14">
        <f>VLOOKUP(E286,'Verweis Faktor'!$A:$B,2,FALSE)</f>
        <v>1</v>
      </c>
      <c r="AJ286" s="14"/>
      <c r="AK286" s="14" t="str">
        <f>IF(AL286="Ja","Versandkosten",VLOOKUP(E286,'Verweis Belegart'!$A$2:$B$9,2,FALSE))</f>
        <v>Versandkosten</v>
      </c>
      <c r="AL286" s="14" t="str">
        <f t="shared" si="44"/>
        <v>Ja</v>
      </c>
      <c r="AM286" s="14" t="str">
        <f t="shared" si="40"/>
        <v>Positiv</v>
      </c>
    </row>
    <row r="287" spans="1:39" ht="17.25" customHeight="1" x14ac:dyDescent="0.35">
      <c r="A287" s="17">
        <v>14570790</v>
      </c>
      <c r="B287" s="2" t="s">
        <v>22</v>
      </c>
      <c r="C287" s="1">
        <v>2025001</v>
      </c>
      <c r="D287" s="1">
        <v>2000055</v>
      </c>
      <c r="E287" s="2" t="s">
        <v>34</v>
      </c>
      <c r="F287" s="2" t="s">
        <v>142</v>
      </c>
      <c r="G287" s="2" t="s">
        <v>36</v>
      </c>
      <c r="H287" s="2" t="s">
        <v>600</v>
      </c>
      <c r="I287" s="2" t="s">
        <v>601</v>
      </c>
      <c r="J287" s="2" t="s">
        <v>103</v>
      </c>
      <c r="K287" s="2" t="s">
        <v>45</v>
      </c>
      <c r="L287" s="2" t="s">
        <v>608</v>
      </c>
      <c r="M287" s="2" t="s">
        <v>609</v>
      </c>
      <c r="N287" s="2" t="s">
        <v>610</v>
      </c>
      <c r="O287" s="3">
        <v>1</v>
      </c>
      <c r="P287" s="3">
        <v>181</v>
      </c>
      <c r="Q287" s="3">
        <v>192</v>
      </c>
      <c r="R287" s="3">
        <v>192</v>
      </c>
      <c r="S287" s="3">
        <v>11</v>
      </c>
      <c r="T287" s="3">
        <v>11</v>
      </c>
      <c r="U287" s="3">
        <v>5.72</v>
      </c>
      <c r="V287" s="2" t="s">
        <v>235</v>
      </c>
      <c r="W287" s="2" t="s">
        <v>236</v>
      </c>
      <c r="X287" s="2" t="s">
        <v>33</v>
      </c>
      <c r="Y287" s="19" t="str">
        <f>VLOOKUP(G287,'Verweis Kd-Gruppe'!$A$2:$B$8,2,FALSE)</f>
        <v>GRK</v>
      </c>
      <c r="Z287" s="19" t="str">
        <f>VLOOKUP(J287,'Verweis Art-Gruppe'!$A$2:$B$15,2,FALSE)</f>
        <v>Geräte</v>
      </c>
      <c r="AA287" s="19" t="str">
        <f>VLOOKUP(W287,'Verweis Vertreter'!$A$2:$B$24,2,FALSE)</f>
        <v>Patrick Verfürth</v>
      </c>
      <c r="AB287" s="12">
        <f t="shared" si="36"/>
        <v>1</v>
      </c>
      <c r="AC287" s="12">
        <f t="shared" si="41"/>
        <v>181</v>
      </c>
      <c r="AD287" s="12">
        <f t="shared" si="42"/>
        <v>192</v>
      </c>
      <c r="AE287" s="12">
        <f t="shared" si="37"/>
        <v>192</v>
      </c>
      <c r="AF287" s="12">
        <f t="shared" si="38"/>
        <v>11</v>
      </c>
      <c r="AG287" s="12">
        <f t="shared" si="39"/>
        <v>11</v>
      </c>
      <c r="AH287" s="9">
        <f t="shared" si="43"/>
        <v>5.7291666666666664E-2</v>
      </c>
      <c r="AI287" s="14">
        <f>VLOOKUP(E287,'Verweis Faktor'!$A:$B,2,FALSE)</f>
        <v>1</v>
      </c>
      <c r="AJ287" s="14"/>
      <c r="AK287" s="14" t="str">
        <f>IF(AL287="Ja","Versandkosten",VLOOKUP(E287,'Verweis Belegart'!$A$2:$B$9,2,FALSE))</f>
        <v>Hardware</v>
      </c>
      <c r="AL287" s="14" t="str">
        <f t="shared" si="44"/>
        <v>Nein</v>
      </c>
      <c r="AM287" s="14" t="str">
        <f t="shared" si="40"/>
        <v>Positiv</v>
      </c>
    </row>
    <row r="288" spans="1:39" ht="17.25" customHeight="1" x14ac:dyDescent="0.35">
      <c r="A288" s="17">
        <v>14570795</v>
      </c>
      <c r="B288" s="2" t="s">
        <v>22</v>
      </c>
      <c r="C288" s="1">
        <v>2025001</v>
      </c>
      <c r="D288" s="1">
        <v>2000056</v>
      </c>
      <c r="E288" s="2" t="s">
        <v>34</v>
      </c>
      <c r="F288" s="2" t="s">
        <v>142</v>
      </c>
      <c r="G288" s="2" t="s">
        <v>36</v>
      </c>
      <c r="H288" s="2" t="s">
        <v>600</v>
      </c>
      <c r="I288" s="2" t="s">
        <v>601</v>
      </c>
      <c r="J288" s="2" t="s">
        <v>2791</v>
      </c>
      <c r="K288" s="2" t="s">
        <v>28</v>
      </c>
      <c r="L288" s="2" t="s">
        <v>249</v>
      </c>
      <c r="M288" s="2" t="s">
        <v>250</v>
      </c>
      <c r="N288" s="2" t="s">
        <v>122</v>
      </c>
      <c r="O288" s="3">
        <v>1</v>
      </c>
      <c r="P288" s="3">
        <v>0</v>
      </c>
      <c r="Q288" s="3">
        <v>6.35</v>
      </c>
      <c r="R288" s="3">
        <v>6.35</v>
      </c>
      <c r="S288" s="3">
        <v>6.35</v>
      </c>
      <c r="T288" s="3">
        <v>6.35</v>
      </c>
      <c r="U288" s="3"/>
      <c r="V288" s="2" t="s">
        <v>235</v>
      </c>
      <c r="W288" s="2" t="s">
        <v>236</v>
      </c>
      <c r="X288" s="2" t="s">
        <v>33</v>
      </c>
      <c r="Y288" s="19" t="str">
        <f>VLOOKUP(G288,'Verweis Kd-Gruppe'!$A$2:$B$8,2,FALSE)</f>
        <v>GRK</v>
      </c>
      <c r="Z288" s="19" t="str">
        <f>VLOOKUP(J288,'Verweis Art-Gruppe'!$A$2:$B$15,2,FALSE)</f>
        <v>Sonstige</v>
      </c>
      <c r="AA288" s="19" t="str">
        <f>VLOOKUP(W288,'Verweis Vertreter'!$A$2:$B$24,2,FALSE)</f>
        <v>Patrick Verfürth</v>
      </c>
      <c r="AB288" s="12">
        <f t="shared" si="36"/>
        <v>1</v>
      </c>
      <c r="AC288" s="12">
        <f t="shared" si="41"/>
        <v>0</v>
      </c>
      <c r="AD288" s="12">
        <f t="shared" si="42"/>
        <v>6.35</v>
      </c>
      <c r="AE288" s="12">
        <f t="shared" si="37"/>
        <v>6.35</v>
      </c>
      <c r="AF288" s="12">
        <f t="shared" si="38"/>
        <v>6.35</v>
      </c>
      <c r="AG288" s="12">
        <f t="shared" si="39"/>
        <v>6.35</v>
      </c>
      <c r="AH288" s="9">
        <f t="shared" si="43"/>
        <v>1</v>
      </c>
      <c r="AI288" s="14">
        <f>VLOOKUP(E288,'Verweis Faktor'!$A:$B,2,FALSE)</f>
        <v>1</v>
      </c>
      <c r="AJ288" s="14"/>
      <c r="AK288" s="14" t="str">
        <f>IF(AL288="Ja","Versandkosten",VLOOKUP(E288,'Verweis Belegart'!$A$2:$B$9,2,FALSE))</f>
        <v>Versandkosten</v>
      </c>
      <c r="AL288" s="14" t="str">
        <f t="shared" si="44"/>
        <v>Ja</v>
      </c>
      <c r="AM288" s="14" t="str">
        <f t="shared" si="40"/>
        <v>Positiv</v>
      </c>
    </row>
    <row r="289" spans="1:39" ht="17.25" customHeight="1" x14ac:dyDescent="0.35">
      <c r="A289" s="17">
        <v>14570795</v>
      </c>
      <c r="B289" s="2" t="s">
        <v>22</v>
      </c>
      <c r="C289" s="1">
        <v>2025001</v>
      </c>
      <c r="D289" s="1">
        <v>2000056</v>
      </c>
      <c r="E289" s="2" t="s">
        <v>34</v>
      </c>
      <c r="F289" s="2" t="s">
        <v>142</v>
      </c>
      <c r="G289" s="2" t="s">
        <v>36</v>
      </c>
      <c r="H289" s="2" t="s">
        <v>600</v>
      </c>
      <c r="I289" s="2" t="s">
        <v>601</v>
      </c>
      <c r="J289" s="2" t="s">
        <v>103</v>
      </c>
      <c r="K289" s="2" t="s">
        <v>45</v>
      </c>
      <c r="L289" s="2" t="s">
        <v>473</v>
      </c>
      <c r="M289" s="2" t="s">
        <v>474</v>
      </c>
      <c r="N289" s="2" t="s">
        <v>475</v>
      </c>
      <c r="O289" s="3">
        <v>1</v>
      </c>
      <c r="P289" s="3">
        <v>774.13789999999995</v>
      </c>
      <c r="Q289" s="3">
        <v>815</v>
      </c>
      <c r="R289" s="3">
        <v>815</v>
      </c>
      <c r="S289" s="3">
        <v>40.862099999999998</v>
      </c>
      <c r="T289" s="3">
        <v>40.86</v>
      </c>
      <c r="U289" s="3">
        <v>5.01</v>
      </c>
      <c r="V289" s="2" t="s">
        <v>235</v>
      </c>
      <c r="W289" s="2" t="s">
        <v>236</v>
      </c>
      <c r="X289" s="2" t="s">
        <v>33</v>
      </c>
      <c r="Y289" s="19" t="str">
        <f>VLOOKUP(G289,'Verweis Kd-Gruppe'!$A$2:$B$8,2,FALSE)</f>
        <v>GRK</v>
      </c>
      <c r="Z289" s="19" t="str">
        <f>VLOOKUP(J289,'Verweis Art-Gruppe'!$A$2:$B$15,2,FALSE)</f>
        <v>Geräte</v>
      </c>
      <c r="AA289" s="19" t="str">
        <f>VLOOKUP(W289,'Verweis Vertreter'!$A$2:$B$24,2,FALSE)</f>
        <v>Patrick Verfürth</v>
      </c>
      <c r="AB289" s="12">
        <f t="shared" si="36"/>
        <v>1</v>
      </c>
      <c r="AC289" s="12">
        <f t="shared" si="41"/>
        <v>774.13789999999995</v>
      </c>
      <c r="AD289" s="12">
        <f t="shared" si="42"/>
        <v>815</v>
      </c>
      <c r="AE289" s="12">
        <f t="shared" si="37"/>
        <v>815</v>
      </c>
      <c r="AF289" s="12">
        <f t="shared" si="38"/>
        <v>40.862099999999998</v>
      </c>
      <c r="AG289" s="12">
        <f t="shared" si="39"/>
        <v>40.86</v>
      </c>
      <c r="AH289" s="9">
        <f t="shared" si="43"/>
        <v>5.0134969325153371E-2</v>
      </c>
      <c r="AI289" s="14">
        <f>VLOOKUP(E289,'Verweis Faktor'!$A:$B,2,FALSE)</f>
        <v>1</v>
      </c>
      <c r="AJ289" s="14"/>
      <c r="AK289" s="14" t="str">
        <f>IF(AL289="Ja","Versandkosten",VLOOKUP(E289,'Verweis Belegart'!$A$2:$B$9,2,FALSE))</f>
        <v>Hardware</v>
      </c>
      <c r="AL289" s="14" t="str">
        <f t="shared" si="44"/>
        <v>Nein</v>
      </c>
      <c r="AM289" s="14" t="str">
        <f t="shared" si="40"/>
        <v>Positiv</v>
      </c>
    </row>
    <row r="290" spans="1:39" ht="17.25" customHeight="1" x14ac:dyDescent="0.35">
      <c r="A290" s="17">
        <v>14570815</v>
      </c>
      <c r="B290" s="2" t="s">
        <v>22</v>
      </c>
      <c r="C290" s="1">
        <v>2025001</v>
      </c>
      <c r="D290" s="1">
        <v>2000057</v>
      </c>
      <c r="E290" s="2" t="s">
        <v>34</v>
      </c>
      <c r="F290" s="2" t="s">
        <v>142</v>
      </c>
      <c r="G290" s="2" t="s">
        <v>36</v>
      </c>
      <c r="H290" s="2" t="s">
        <v>600</v>
      </c>
      <c r="I290" s="2" t="s">
        <v>601</v>
      </c>
      <c r="J290" s="2" t="s">
        <v>2791</v>
      </c>
      <c r="K290" s="2" t="s">
        <v>28</v>
      </c>
      <c r="L290" s="2" t="s">
        <v>249</v>
      </c>
      <c r="M290" s="2" t="s">
        <v>250</v>
      </c>
      <c r="N290" s="2" t="s">
        <v>122</v>
      </c>
      <c r="O290" s="3">
        <v>1</v>
      </c>
      <c r="P290" s="3">
        <v>0</v>
      </c>
      <c r="Q290" s="3">
        <v>6.35</v>
      </c>
      <c r="R290" s="3">
        <v>6.35</v>
      </c>
      <c r="S290" s="3">
        <v>6.35</v>
      </c>
      <c r="T290" s="3">
        <v>6.35</v>
      </c>
      <c r="U290" s="3"/>
      <c r="V290" s="2" t="s">
        <v>235</v>
      </c>
      <c r="W290" s="2" t="s">
        <v>236</v>
      </c>
      <c r="X290" s="2" t="s">
        <v>33</v>
      </c>
      <c r="Y290" s="19" t="str">
        <f>VLOOKUP(G290,'Verweis Kd-Gruppe'!$A$2:$B$8,2,FALSE)</f>
        <v>GRK</v>
      </c>
      <c r="Z290" s="19" t="str">
        <f>VLOOKUP(J290,'Verweis Art-Gruppe'!$A$2:$B$15,2,FALSE)</f>
        <v>Sonstige</v>
      </c>
      <c r="AA290" s="19" t="str">
        <f>VLOOKUP(W290,'Verweis Vertreter'!$A$2:$B$24,2,FALSE)</f>
        <v>Patrick Verfürth</v>
      </c>
      <c r="AB290" s="12">
        <f t="shared" si="36"/>
        <v>1</v>
      </c>
      <c r="AC290" s="12">
        <f t="shared" si="41"/>
        <v>0</v>
      </c>
      <c r="AD290" s="12">
        <f t="shared" si="42"/>
        <v>6.35</v>
      </c>
      <c r="AE290" s="12">
        <f t="shared" si="37"/>
        <v>6.35</v>
      </c>
      <c r="AF290" s="12">
        <f t="shared" si="38"/>
        <v>6.35</v>
      </c>
      <c r="AG290" s="12">
        <f t="shared" si="39"/>
        <v>6.35</v>
      </c>
      <c r="AH290" s="9">
        <f t="shared" si="43"/>
        <v>1</v>
      </c>
      <c r="AI290" s="14">
        <f>VLOOKUP(E290,'Verweis Faktor'!$A:$B,2,FALSE)</f>
        <v>1</v>
      </c>
      <c r="AJ290" s="14"/>
      <c r="AK290" s="14" t="str">
        <f>IF(AL290="Ja","Versandkosten",VLOOKUP(E290,'Verweis Belegart'!$A$2:$B$9,2,FALSE))</f>
        <v>Versandkosten</v>
      </c>
      <c r="AL290" s="14" t="str">
        <f t="shared" si="44"/>
        <v>Ja</v>
      </c>
      <c r="AM290" s="14" t="str">
        <f t="shared" si="40"/>
        <v>Positiv</v>
      </c>
    </row>
    <row r="291" spans="1:39" ht="17.25" customHeight="1" x14ac:dyDescent="0.35">
      <c r="A291" s="17">
        <v>14570815</v>
      </c>
      <c r="B291" s="2" t="s">
        <v>22</v>
      </c>
      <c r="C291" s="1">
        <v>2025001</v>
      </c>
      <c r="D291" s="1">
        <v>2000057</v>
      </c>
      <c r="E291" s="2" t="s">
        <v>34</v>
      </c>
      <c r="F291" s="2" t="s">
        <v>142</v>
      </c>
      <c r="G291" s="2" t="s">
        <v>36</v>
      </c>
      <c r="H291" s="2" t="s">
        <v>600</v>
      </c>
      <c r="I291" s="2" t="s">
        <v>601</v>
      </c>
      <c r="J291" s="2" t="s">
        <v>103</v>
      </c>
      <c r="K291" s="2" t="s">
        <v>45</v>
      </c>
      <c r="L291" s="2" t="s">
        <v>653</v>
      </c>
      <c r="M291" s="2" t="s">
        <v>654</v>
      </c>
      <c r="N291" s="2" t="s">
        <v>655</v>
      </c>
      <c r="O291" s="3">
        <v>1</v>
      </c>
      <c r="P291" s="3">
        <v>246</v>
      </c>
      <c r="Q291" s="3">
        <v>265</v>
      </c>
      <c r="R291" s="3">
        <v>265</v>
      </c>
      <c r="S291" s="3">
        <v>19</v>
      </c>
      <c r="T291" s="3">
        <v>19</v>
      </c>
      <c r="U291" s="3">
        <v>7.16</v>
      </c>
      <c r="V291" s="2" t="s">
        <v>235</v>
      </c>
      <c r="W291" s="2" t="s">
        <v>236</v>
      </c>
      <c r="X291" s="2" t="s">
        <v>33</v>
      </c>
      <c r="Y291" s="19" t="str">
        <f>VLOOKUP(G291,'Verweis Kd-Gruppe'!$A$2:$B$8,2,FALSE)</f>
        <v>GRK</v>
      </c>
      <c r="Z291" s="19" t="str">
        <f>VLOOKUP(J291,'Verweis Art-Gruppe'!$A$2:$B$15,2,FALSE)</f>
        <v>Geräte</v>
      </c>
      <c r="AA291" s="19" t="str">
        <f>VLOOKUP(W291,'Verweis Vertreter'!$A$2:$B$24,2,FALSE)</f>
        <v>Patrick Verfürth</v>
      </c>
      <c r="AB291" s="12">
        <f t="shared" si="36"/>
        <v>1</v>
      </c>
      <c r="AC291" s="12">
        <f t="shared" si="41"/>
        <v>246</v>
      </c>
      <c r="AD291" s="12">
        <f t="shared" si="42"/>
        <v>265</v>
      </c>
      <c r="AE291" s="12">
        <f t="shared" si="37"/>
        <v>265</v>
      </c>
      <c r="AF291" s="12">
        <f t="shared" si="38"/>
        <v>19</v>
      </c>
      <c r="AG291" s="12">
        <f t="shared" si="39"/>
        <v>19</v>
      </c>
      <c r="AH291" s="9">
        <f t="shared" si="43"/>
        <v>7.1698113207547168E-2</v>
      </c>
      <c r="AI291" s="14">
        <f>VLOOKUP(E291,'Verweis Faktor'!$A:$B,2,FALSE)</f>
        <v>1</v>
      </c>
      <c r="AJ291" s="14"/>
      <c r="AK291" s="14" t="str">
        <f>IF(AL291="Ja","Versandkosten",VLOOKUP(E291,'Verweis Belegart'!$A$2:$B$9,2,FALSE))</f>
        <v>Hardware</v>
      </c>
      <c r="AL291" s="14" t="str">
        <f t="shared" si="44"/>
        <v>Nein</v>
      </c>
      <c r="AM291" s="14" t="str">
        <f t="shared" si="40"/>
        <v>Positiv</v>
      </c>
    </row>
    <row r="292" spans="1:39" ht="17.25" customHeight="1" x14ac:dyDescent="0.35">
      <c r="A292" s="17">
        <v>14570824</v>
      </c>
      <c r="B292" s="2" t="s">
        <v>22</v>
      </c>
      <c r="C292" s="1">
        <v>2025001</v>
      </c>
      <c r="D292" s="1">
        <v>2000058</v>
      </c>
      <c r="E292" s="2" t="s">
        <v>34</v>
      </c>
      <c r="F292" s="2" t="s">
        <v>142</v>
      </c>
      <c r="G292" s="2" t="s">
        <v>36</v>
      </c>
      <c r="H292" s="2" t="s">
        <v>600</v>
      </c>
      <c r="I292" s="2" t="s">
        <v>601</v>
      </c>
      <c r="J292" s="2" t="s">
        <v>2791</v>
      </c>
      <c r="K292" s="2" t="s">
        <v>28</v>
      </c>
      <c r="L292" s="2" t="s">
        <v>249</v>
      </c>
      <c r="M292" s="2" t="s">
        <v>250</v>
      </c>
      <c r="N292" s="2" t="s">
        <v>122</v>
      </c>
      <c r="O292" s="3">
        <v>1</v>
      </c>
      <c r="P292" s="3">
        <v>0</v>
      </c>
      <c r="Q292" s="3">
        <v>6.35</v>
      </c>
      <c r="R292" s="3">
        <v>6.35</v>
      </c>
      <c r="S292" s="3">
        <v>6.35</v>
      </c>
      <c r="T292" s="3">
        <v>6.35</v>
      </c>
      <c r="U292" s="3"/>
      <c r="V292" s="2" t="s">
        <v>235</v>
      </c>
      <c r="W292" s="2" t="s">
        <v>236</v>
      </c>
      <c r="X292" s="2" t="s">
        <v>33</v>
      </c>
      <c r="Y292" s="19" t="str">
        <f>VLOOKUP(G292,'Verweis Kd-Gruppe'!$A$2:$B$8,2,FALSE)</f>
        <v>GRK</v>
      </c>
      <c r="Z292" s="19" t="str">
        <f>VLOOKUP(J292,'Verweis Art-Gruppe'!$A$2:$B$15,2,FALSE)</f>
        <v>Sonstige</v>
      </c>
      <c r="AA292" s="19" t="str">
        <f>VLOOKUP(W292,'Verweis Vertreter'!$A$2:$B$24,2,FALSE)</f>
        <v>Patrick Verfürth</v>
      </c>
      <c r="AB292" s="12">
        <f t="shared" si="36"/>
        <v>1</v>
      </c>
      <c r="AC292" s="12">
        <f t="shared" si="41"/>
        <v>0</v>
      </c>
      <c r="AD292" s="12">
        <f t="shared" si="42"/>
        <v>6.35</v>
      </c>
      <c r="AE292" s="12">
        <f t="shared" si="37"/>
        <v>6.35</v>
      </c>
      <c r="AF292" s="12">
        <f t="shared" si="38"/>
        <v>6.35</v>
      </c>
      <c r="AG292" s="12">
        <f t="shared" si="39"/>
        <v>6.35</v>
      </c>
      <c r="AH292" s="9">
        <f t="shared" si="43"/>
        <v>1</v>
      </c>
      <c r="AI292" s="14">
        <f>VLOOKUP(E292,'Verweis Faktor'!$A:$B,2,FALSE)</f>
        <v>1</v>
      </c>
      <c r="AJ292" s="14"/>
      <c r="AK292" s="14" t="str">
        <f>IF(AL292="Ja","Versandkosten",VLOOKUP(E292,'Verweis Belegart'!$A$2:$B$9,2,FALSE))</f>
        <v>Versandkosten</v>
      </c>
      <c r="AL292" s="14" t="str">
        <f t="shared" si="44"/>
        <v>Ja</v>
      </c>
      <c r="AM292" s="14" t="str">
        <f t="shared" si="40"/>
        <v>Positiv</v>
      </c>
    </row>
    <row r="293" spans="1:39" ht="17.25" customHeight="1" x14ac:dyDescent="0.35">
      <c r="A293" s="17">
        <v>14570824</v>
      </c>
      <c r="B293" s="2" t="s">
        <v>22</v>
      </c>
      <c r="C293" s="1">
        <v>2025001</v>
      </c>
      <c r="D293" s="1">
        <v>2000058</v>
      </c>
      <c r="E293" s="2" t="s">
        <v>34</v>
      </c>
      <c r="F293" s="2" t="s">
        <v>142</v>
      </c>
      <c r="G293" s="2" t="s">
        <v>36</v>
      </c>
      <c r="H293" s="2" t="s">
        <v>600</v>
      </c>
      <c r="I293" s="2" t="s">
        <v>601</v>
      </c>
      <c r="J293" s="2" t="s">
        <v>304</v>
      </c>
      <c r="K293" s="2" t="s">
        <v>45</v>
      </c>
      <c r="L293" s="2" t="s">
        <v>656</v>
      </c>
      <c r="M293" s="2" t="s">
        <v>657</v>
      </c>
      <c r="N293" s="2" t="s">
        <v>200</v>
      </c>
      <c r="O293" s="3">
        <v>1</v>
      </c>
      <c r="P293" s="3">
        <v>660</v>
      </c>
      <c r="Q293" s="3">
        <v>675</v>
      </c>
      <c r="R293" s="3">
        <v>675</v>
      </c>
      <c r="S293" s="3">
        <v>15</v>
      </c>
      <c r="T293" s="3">
        <v>15</v>
      </c>
      <c r="U293" s="3">
        <v>2.2200000000000002</v>
      </c>
      <c r="V293" s="2" t="s">
        <v>235</v>
      </c>
      <c r="W293" s="2" t="s">
        <v>236</v>
      </c>
      <c r="X293" s="2" t="s">
        <v>33</v>
      </c>
      <c r="Y293" s="19" t="str">
        <f>VLOOKUP(G293,'Verweis Kd-Gruppe'!$A$2:$B$8,2,FALSE)</f>
        <v>GRK</v>
      </c>
      <c r="Z293" s="19" t="str">
        <f>VLOOKUP(J293,'Verweis Art-Gruppe'!$A$2:$B$15,2,FALSE)</f>
        <v>Zubehör</v>
      </c>
      <c r="AA293" s="19" t="str">
        <f>VLOOKUP(W293,'Verweis Vertreter'!$A$2:$B$24,2,FALSE)</f>
        <v>Patrick Verfürth</v>
      </c>
      <c r="AB293" s="12">
        <f t="shared" si="36"/>
        <v>1</v>
      </c>
      <c r="AC293" s="12">
        <f t="shared" si="41"/>
        <v>660</v>
      </c>
      <c r="AD293" s="12">
        <f t="shared" si="42"/>
        <v>675</v>
      </c>
      <c r="AE293" s="12">
        <f t="shared" si="37"/>
        <v>675</v>
      </c>
      <c r="AF293" s="12">
        <f t="shared" si="38"/>
        <v>15</v>
      </c>
      <c r="AG293" s="12">
        <f t="shared" si="39"/>
        <v>15</v>
      </c>
      <c r="AH293" s="9">
        <f t="shared" si="43"/>
        <v>2.2222222222222223E-2</v>
      </c>
      <c r="AI293" s="14">
        <f>VLOOKUP(E293,'Verweis Faktor'!$A:$B,2,FALSE)</f>
        <v>1</v>
      </c>
      <c r="AJ293" s="14"/>
      <c r="AK293" s="14" t="str">
        <f>IF(AL293="Ja","Versandkosten",VLOOKUP(E293,'Verweis Belegart'!$A$2:$B$9,2,FALSE))</f>
        <v>Hardware</v>
      </c>
      <c r="AL293" s="14" t="str">
        <f t="shared" si="44"/>
        <v>Nein</v>
      </c>
      <c r="AM293" s="14" t="str">
        <f t="shared" si="40"/>
        <v>Positiv</v>
      </c>
    </row>
    <row r="294" spans="1:39" ht="17.25" customHeight="1" x14ac:dyDescent="0.35">
      <c r="A294" s="17">
        <v>14570860</v>
      </c>
      <c r="B294" s="2" t="s">
        <v>22</v>
      </c>
      <c r="C294" s="1">
        <v>2025001</v>
      </c>
      <c r="D294" s="1">
        <v>2000059</v>
      </c>
      <c r="E294" s="2" t="s">
        <v>34</v>
      </c>
      <c r="F294" s="2" t="s">
        <v>142</v>
      </c>
      <c r="G294" s="2" t="s">
        <v>36</v>
      </c>
      <c r="H294" s="2" t="s">
        <v>600</v>
      </c>
      <c r="I294" s="2" t="s">
        <v>601</v>
      </c>
      <c r="J294" s="2" t="s">
        <v>2791</v>
      </c>
      <c r="K294" s="2" t="s">
        <v>28</v>
      </c>
      <c r="L294" s="2" t="s">
        <v>249</v>
      </c>
      <c r="M294" s="2" t="s">
        <v>250</v>
      </c>
      <c r="N294" s="2" t="s">
        <v>122</v>
      </c>
      <c r="O294" s="3">
        <v>1</v>
      </c>
      <c r="P294" s="3">
        <v>0</v>
      </c>
      <c r="Q294" s="3">
        <v>6.35</v>
      </c>
      <c r="R294" s="3">
        <v>6.35</v>
      </c>
      <c r="S294" s="3">
        <v>6.35</v>
      </c>
      <c r="T294" s="3">
        <v>6.35</v>
      </c>
      <c r="U294" s="3"/>
      <c r="V294" s="2" t="s">
        <v>235</v>
      </c>
      <c r="W294" s="2" t="s">
        <v>236</v>
      </c>
      <c r="X294" s="2" t="s">
        <v>33</v>
      </c>
      <c r="Y294" s="19" t="str">
        <f>VLOOKUP(G294,'Verweis Kd-Gruppe'!$A$2:$B$8,2,FALSE)</f>
        <v>GRK</v>
      </c>
      <c r="Z294" s="19" t="str">
        <f>VLOOKUP(J294,'Verweis Art-Gruppe'!$A$2:$B$15,2,FALSE)</f>
        <v>Sonstige</v>
      </c>
      <c r="AA294" s="19" t="str">
        <f>VLOOKUP(W294,'Verweis Vertreter'!$A$2:$B$24,2,FALSE)</f>
        <v>Patrick Verfürth</v>
      </c>
      <c r="AB294" s="12">
        <f t="shared" si="36"/>
        <v>1</v>
      </c>
      <c r="AC294" s="12">
        <f t="shared" si="41"/>
        <v>0</v>
      </c>
      <c r="AD294" s="12">
        <f t="shared" si="42"/>
        <v>6.35</v>
      </c>
      <c r="AE294" s="12">
        <f t="shared" si="37"/>
        <v>6.35</v>
      </c>
      <c r="AF294" s="12">
        <f t="shared" si="38"/>
        <v>6.35</v>
      </c>
      <c r="AG294" s="12">
        <f t="shared" si="39"/>
        <v>6.35</v>
      </c>
      <c r="AH294" s="9">
        <f t="shared" si="43"/>
        <v>1</v>
      </c>
      <c r="AI294" s="14">
        <f>VLOOKUP(E294,'Verweis Faktor'!$A:$B,2,FALSE)</f>
        <v>1</v>
      </c>
      <c r="AJ294" s="14"/>
      <c r="AK294" s="14" t="str">
        <f>IF(AL294="Ja","Versandkosten",VLOOKUP(E294,'Verweis Belegart'!$A$2:$B$9,2,FALSE))</f>
        <v>Versandkosten</v>
      </c>
      <c r="AL294" s="14" t="str">
        <f t="shared" si="44"/>
        <v>Ja</v>
      </c>
      <c r="AM294" s="14" t="str">
        <f t="shared" si="40"/>
        <v>Positiv</v>
      </c>
    </row>
    <row r="295" spans="1:39" ht="17.25" customHeight="1" x14ac:dyDescent="0.35">
      <c r="A295" s="17">
        <v>14570860</v>
      </c>
      <c r="B295" s="2" t="s">
        <v>22</v>
      </c>
      <c r="C295" s="1">
        <v>2025001</v>
      </c>
      <c r="D295" s="1">
        <v>2000059</v>
      </c>
      <c r="E295" s="2" t="s">
        <v>34</v>
      </c>
      <c r="F295" s="2" t="s">
        <v>142</v>
      </c>
      <c r="G295" s="2" t="s">
        <v>36</v>
      </c>
      <c r="H295" s="2" t="s">
        <v>600</v>
      </c>
      <c r="I295" s="2" t="s">
        <v>601</v>
      </c>
      <c r="J295" s="2" t="s">
        <v>103</v>
      </c>
      <c r="K295" s="2" t="s">
        <v>45</v>
      </c>
      <c r="L295" s="2" t="s">
        <v>608</v>
      </c>
      <c r="M295" s="2" t="s">
        <v>609</v>
      </c>
      <c r="N295" s="2" t="s">
        <v>610</v>
      </c>
      <c r="O295" s="3">
        <v>1</v>
      </c>
      <c r="P295" s="3">
        <v>181</v>
      </c>
      <c r="Q295" s="3">
        <v>192</v>
      </c>
      <c r="R295" s="3">
        <v>192</v>
      </c>
      <c r="S295" s="3">
        <v>11</v>
      </c>
      <c r="T295" s="3">
        <v>11</v>
      </c>
      <c r="U295" s="3">
        <v>5.72</v>
      </c>
      <c r="V295" s="2" t="s">
        <v>235</v>
      </c>
      <c r="W295" s="2" t="s">
        <v>236</v>
      </c>
      <c r="X295" s="2" t="s">
        <v>33</v>
      </c>
      <c r="Y295" s="19" t="str">
        <f>VLOOKUP(G295,'Verweis Kd-Gruppe'!$A$2:$B$8,2,FALSE)</f>
        <v>GRK</v>
      </c>
      <c r="Z295" s="19" t="str">
        <f>VLOOKUP(J295,'Verweis Art-Gruppe'!$A$2:$B$15,2,FALSE)</f>
        <v>Geräte</v>
      </c>
      <c r="AA295" s="19" t="str">
        <f>VLOOKUP(W295,'Verweis Vertreter'!$A$2:$B$24,2,FALSE)</f>
        <v>Patrick Verfürth</v>
      </c>
      <c r="AB295" s="12">
        <f t="shared" si="36"/>
        <v>1</v>
      </c>
      <c r="AC295" s="12">
        <f t="shared" si="41"/>
        <v>181</v>
      </c>
      <c r="AD295" s="12">
        <f t="shared" si="42"/>
        <v>192</v>
      </c>
      <c r="AE295" s="12">
        <f t="shared" si="37"/>
        <v>192</v>
      </c>
      <c r="AF295" s="12">
        <f t="shared" si="38"/>
        <v>11</v>
      </c>
      <c r="AG295" s="12">
        <f t="shared" si="39"/>
        <v>11</v>
      </c>
      <c r="AH295" s="9">
        <f t="shared" si="43"/>
        <v>5.7291666666666664E-2</v>
      </c>
      <c r="AI295" s="14">
        <f>VLOOKUP(E295,'Verweis Faktor'!$A:$B,2,FALSE)</f>
        <v>1</v>
      </c>
      <c r="AJ295" s="14"/>
      <c r="AK295" s="14" t="str">
        <f>IF(AL295="Ja","Versandkosten",VLOOKUP(E295,'Verweis Belegart'!$A$2:$B$9,2,FALSE))</f>
        <v>Hardware</v>
      </c>
      <c r="AL295" s="14" t="str">
        <f t="shared" si="44"/>
        <v>Nein</v>
      </c>
      <c r="AM295" s="14" t="str">
        <f t="shared" si="40"/>
        <v>Positiv</v>
      </c>
    </row>
    <row r="296" spans="1:39" ht="17.25" customHeight="1" x14ac:dyDescent="0.35">
      <c r="A296" s="17">
        <v>14570987</v>
      </c>
      <c r="B296" s="2" t="s">
        <v>22</v>
      </c>
      <c r="C296" s="1">
        <v>2025001</v>
      </c>
      <c r="D296" s="1">
        <v>2000060</v>
      </c>
      <c r="E296" s="2" t="s">
        <v>34</v>
      </c>
      <c r="F296" s="2" t="s">
        <v>142</v>
      </c>
      <c r="G296" s="2" t="s">
        <v>36</v>
      </c>
      <c r="H296" s="2" t="s">
        <v>600</v>
      </c>
      <c r="I296" s="2" t="s">
        <v>601</v>
      </c>
      <c r="J296" s="2" t="s">
        <v>2791</v>
      </c>
      <c r="K296" s="2" t="s">
        <v>28</v>
      </c>
      <c r="L296" s="2" t="s">
        <v>249</v>
      </c>
      <c r="M296" s="2" t="s">
        <v>250</v>
      </c>
      <c r="N296" s="2" t="s">
        <v>122</v>
      </c>
      <c r="O296" s="3">
        <v>1</v>
      </c>
      <c r="P296" s="3">
        <v>0</v>
      </c>
      <c r="Q296" s="3">
        <v>6.35</v>
      </c>
      <c r="R296" s="3">
        <v>6.35</v>
      </c>
      <c r="S296" s="3">
        <v>6.35</v>
      </c>
      <c r="T296" s="3">
        <v>6.35</v>
      </c>
      <c r="U296" s="3"/>
      <c r="V296" s="2" t="s">
        <v>235</v>
      </c>
      <c r="W296" s="2" t="s">
        <v>236</v>
      </c>
      <c r="X296" s="2" t="s">
        <v>33</v>
      </c>
      <c r="Y296" s="19" t="str">
        <f>VLOOKUP(G296,'Verweis Kd-Gruppe'!$A$2:$B$8,2,FALSE)</f>
        <v>GRK</v>
      </c>
      <c r="Z296" s="19" t="str">
        <f>VLOOKUP(J296,'Verweis Art-Gruppe'!$A$2:$B$15,2,FALSE)</f>
        <v>Sonstige</v>
      </c>
      <c r="AA296" s="19" t="str">
        <f>VLOOKUP(W296,'Verweis Vertreter'!$A$2:$B$24,2,FALSE)</f>
        <v>Patrick Verfürth</v>
      </c>
      <c r="AB296" s="12">
        <f t="shared" si="36"/>
        <v>1</v>
      </c>
      <c r="AC296" s="12">
        <f t="shared" si="41"/>
        <v>0</v>
      </c>
      <c r="AD296" s="12">
        <f t="shared" si="42"/>
        <v>6.35</v>
      </c>
      <c r="AE296" s="12">
        <f t="shared" si="37"/>
        <v>6.35</v>
      </c>
      <c r="AF296" s="12">
        <f t="shared" si="38"/>
        <v>6.35</v>
      </c>
      <c r="AG296" s="12">
        <f t="shared" si="39"/>
        <v>6.35</v>
      </c>
      <c r="AH296" s="9">
        <f t="shared" si="43"/>
        <v>1</v>
      </c>
      <c r="AI296" s="14">
        <f>VLOOKUP(E296,'Verweis Faktor'!$A:$B,2,FALSE)</f>
        <v>1</v>
      </c>
      <c r="AJ296" s="14"/>
      <c r="AK296" s="14" t="str">
        <f>IF(AL296="Ja","Versandkosten",VLOOKUP(E296,'Verweis Belegart'!$A$2:$B$9,2,FALSE))</f>
        <v>Versandkosten</v>
      </c>
      <c r="AL296" s="14" t="str">
        <f t="shared" si="44"/>
        <v>Ja</v>
      </c>
      <c r="AM296" s="14" t="str">
        <f t="shared" si="40"/>
        <v>Positiv</v>
      </c>
    </row>
    <row r="297" spans="1:39" ht="17.25" customHeight="1" x14ac:dyDescent="0.35">
      <c r="A297" s="17">
        <v>14570987</v>
      </c>
      <c r="B297" s="2" t="s">
        <v>22</v>
      </c>
      <c r="C297" s="1">
        <v>2025001</v>
      </c>
      <c r="D297" s="1">
        <v>2000060</v>
      </c>
      <c r="E297" s="2" t="s">
        <v>34</v>
      </c>
      <c r="F297" s="2" t="s">
        <v>142</v>
      </c>
      <c r="G297" s="2" t="s">
        <v>36</v>
      </c>
      <c r="H297" s="2" t="s">
        <v>600</v>
      </c>
      <c r="I297" s="2" t="s">
        <v>601</v>
      </c>
      <c r="J297" s="2" t="s">
        <v>304</v>
      </c>
      <c r="K297" s="2" t="s">
        <v>45</v>
      </c>
      <c r="L297" s="2" t="s">
        <v>658</v>
      </c>
      <c r="M297" s="2" t="s">
        <v>659</v>
      </c>
      <c r="N297" s="2" t="s">
        <v>210</v>
      </c>
      <c r="O297" s="3">
        <v>1</v>
      </c>
      <c r="P297" s="3">
        <v>260</v>
      </c>
      <c r="Q297" s="3">
        <v>289</v>
      </c>
      <c r="R297" s="3">
        <v>289</v>
      </c>
      <c r="S297" s="3">
        <v>29</v>
      </c>
      <c r="T297" s="3">
        <v>29</v>
      </c>
      <c r="U297" s="3">
        <v>10.029999999999999</v>
      </c>
      <c r="V297" s="2" t="s">
        <v>235</v>
      </c>
      <c r="W297" s="2" t="s">
        <v>236</v>
      </c>
      <c r="X297" s="2" t="s">
        <v>33</v>
      </c>
      <c r="Y297" s="19" t="str">
        <f>VLOOKUP(G297,'Verweis Kd-Gruppe'!$A$2:$B$8,2,FALSE)</f>
        <v>GRK</v>
      </c>
      <c r="Z297" s="19" t="str">
        <f>VLOOKUP(J297,'Verweis Art-Gruppe'!$A$2:$B$15,2,FALSE)</f>
        <v>Zubehör</v>
      </c>
      <c r="AA297" s="19" t="str">
        <f>VLOOKUP(W297,'Verweis Vertreter'!$A$2:$B$24,2,FALSE)</f>
        <v>Patrick Verfürth</v>
      </c>
      <c r="AB297" s="12">
        <f t="shared" si="36"/>
        <v>1</v>
      </c>
      <c r="AC297" s="12">
        <f t="shared" si="41"/>
        <v>260</v>
      </c>
      <c r="AD297" s="12">
        <f t="shared" si="42"/>
        <v>289</v>
      </c>
      <c r="AE297" s="12">
        <f t="shared" si="37"/>
        <v>289</v>
      </c>
      <c r="AF297" s="12">
        <f t="shared" si="38"/>
        <v>29</v>
      </c>
      <c r="AG297" s="12">
        <f t="shared" si="39"/>
        <v>29</v>
      </c>
      <c r="AH297" s="9">
        <f t="shared" si="43"/>
        <v>0.10034602076124567</v>
      </c>
      <c r="AI297" s="14">
        <f>VLOOKUP(E297,'Verweis Faktor'!$A:$B,2,FALSE)</f>
        <v>1</v>
      </c>
      <c r="AJ297" s="14"/>
      <c r="AK297" s="14" t="str">
        <f>IF(AL297="Ja","Versandkosten",VLOOKUP(E297,'Verweis Belegart'!$A$2:$B$9,2,FALSE))</f>
        <v>Hardware</v>
      </c>
      <c r="AL297" s="14" t="str">
        <f t="shared" si="44"/>
        <v>Nein</v>
      </c>
      <c r="AM297" s="14" t="str">
        <f t="shared" si="40"/>
        <v>Positiv</v>
      </c>
    </row>
    <row r="298" spans="1:39" ht="17.25" customHeight="1" x14ac:dyDescent="0.35">
      <c r="A298" s="17">
        <v>14571002</v>
      </c>
      <c r="B298" s="2" t="s">
        <v>22</v>
      </c>
      <c r="C298" s="1">
        <v>2025001</v>
      </c>
      <c r="D298" s="1">
        <v>2000061</v>
      </c>
      <c r="E298" s="2" t="s">
        <v>34</v>
      </c>
      <c r="F298" s="2" t="s">
        <v>142</v>
      </c>
      <c r="G298" s="2" t="s">
        <v>36</v>
      </c>
      <c r="H298" s="2" t="s">
        <v>600</v>
      </c>
      <c r="I298" s="2" t="s">
        <v>601</v>
      </c>
      <c r="J298" s="2" t="s">
        <v>2791</v>
      </c>
      <c r="K298" s="2" t="s">
        <v>28</v>
      </c>
      <c r="L298" s="2" t="s">
        <v>249</v>
      </c>
      <c r="M298" s="2" t="s">
        <v>250</v>
      </c>
      <c r="N298" s="2" t="s">
        <v>122</v>
      </c>
      <c r="O298" s="3">
        <v>1</v>
      </c>
      <c r="P298" s="3">
        <v>0</v>
      </c>
      <c r="Q298" s="3">
        <v>6.35</v>
      </c>
      <c r="R298" s="3">
        <v>6.35</v>
      </c>
      <c r="S298" s="3">
        <v>6.35</v>
      </c>
      <c r="T298" s="3">
        <v>6.35</v>
      </c>
      <c r="U298" s="3"/>
      <c r="V298" s="2" t="s">
        <v>235</v>
      </c>
      <c r="W298" s="2" t="s">
        <v>236</v>
      </c>
      <c r="X298" s="2" t="s">
        <v>33</v>
      </c>
      <c r="Y298" s="19" t="str">
        <f>VLOOKUP(G298,'Verweis Kd-Gruppe'!$A$2:$B$8,2,FALSE)</f>
        <v>GRK</v>
      </c>
      <c r="Z298" s="19" t="str">
        <f>VLOOKUP(J298,'Verweis Art-Gruppe'!$A$2:$B$15,2,FALSE)</f>
        <v>Sonstige</v>
      </c>
      <c r="AA298" s="19" t="str">
        <f>VLOOKUP(W298,'Verweis Vertreter'!$A$2:$B$24,2,FALSE)</f>
        <v>Patrick Verfürth</v>
      </c>
      <c r="AB298" s="12">
        <f t="shared" si="36"/>
        <v>1</v>
      </c>
      <c r="AC298" s="12">
        <f t="shared" si="41"/>
        <v>0</v>
      </c>
      <c r="AD298" s="12">
        <f t="shared" si="42"/>
        <v>6.35</v>
      </c>
      <c r="AE298" s="12">
        <f t="shared" si="37"/>
        <v>6.35</v>
      </c>
      <c r="AF298" s="12">
        <f t="shared" si="38"/>
        <v>6.35</v>
      </c>
      <c r="AG298" s="12">
        <f t="shared" si="39"/>
        <v>6.35</v>
      </c>
      <c r="AH298" s="9">
        <f t="shared" si="43"/>
        <v>1</v>
      </c>
      <c r="AI298" s="14">
        <f>VLOOKUP(E298,'Verweis Faktor'!$A:$B,2,FALSE)</f>
        <v>1</v>
      </c>
      <c r="AJ298" s="14"/>
      <c r="AK298" s="14" t="str">
        <f>IF(AL298="Ja","Versandkosten",VLOOKUP(E298,'Verweis Belegart'!$A$2:$B$9,2,FALSE))</f>
        <v>Versandkosten</v>
      </c>
      <c r="AL298" s="14" t="str">
        <f t="shared" si="44"/>
        <v>Ja</v>
      </c>
      <c r="AM298" s="14" t="str">
        <f t="shared" si="40"/>
        <v>Positiv</v>
      </c>
    </row>
    <row r="299" spans="1:39" ht="17.25" customHeight="1" x14ac:dyDescent="0.35">
      <c r="A299" s="17">
        <v>14571002</v>
      </c>
      <c r="B299" s="2" t="s">
        <v>22</v>
      </c>
      <c r="C299" s="1">
        <v>2025001</v>
      </c>
      <c r="D299" s="1">
        <v>2000061</v>
      </c>
      <c r="E299" s="2" t="s">
        <v>34</v>
      </c>
      <c r="F299" s="2" t="s">
        <v>142</v>
      </c>
      <c r="G299" s="2" t="s">
        <v>36</v>
      </c>
      <c r="H299" s="2" t="s">
        <v>600</v>
      </c>
      <c r="I299" s="2" t="s">
        <v>601</v>
      </c>
      <c r="J299" s="2" t="s">
        <v>103</v>
      </c>
      <c r="K299" s="2" t="s">
        <v>45</v>
      </c>
      <c r="L299" s="2" t="s">
        <v>188</v>
      </c>
      <c r="M299" s="2" t="s">
        <v>189</v>
      </c>
      <c r="N299" s="2" t="s">
        <v>136</v>
      </c>
      <c r="O299" s="3">
        <v>1</v>
      </c>
      <c r="P299" s="3">
        <v>189</v>
      </c>
      <c r="Q299" s="3">
        <v>199</v>
      </c>
      <c r="R299" s="3">
        <v>199</v>
      </c>
      <c r="S299" s="3">
        <v>10</v>
      </c>
      <c r="T299" s="3">
        <v>10</v>
      </c>
      <c r="U299" s="3">
        <v>5.0199999999999996</v>
      </c>
      <c r="V299" s="2" t="s">
        <v>235</v>
      </c>
      <c r="W299" s="2" t="s">
        <v>236</v>
      </c>
      <c r="X299" s="2" t="s">
        <v>33</v>
      </c>
      <c r="Y299" s="19" t="str">
        <f>VLOOKUP(G299,'Verweis Kd-Gruppe'!$A$2:$B$8,2,FALSE)</f>
        <v>GRK</v>
      </c>
      <c r="Z299" s="19" t="str">
        <f>VLOOKUP(J299,'Verweis Art-Gruppe'!$A$2:$B$15,2,FALSE)</f>
        <v>Geräte</v>
      </c>
      <c r="AA299" s="19" t="str">
        <f>VLOOKUP(W299,'Verweis Vertreter'!$A$2:$B$24,2,FALSE)</f>
        <v>Patrick Verfürth</v>
      </c>
      <c r="AB299" s="12">
        <f t="shared" si="36"/>
        <v>1</v>
      </c>
      <c r="AC299" s="12">
        <f t="shared" si="41"/>
        <v>189</v>
      </c>
      <c r="AD299" s="12">
        <f t="shared" si="42"/>
        <v>199</v>
      </c>
      <c r="AE299" s="12">
        <f t="shared" si="37"/>
        <v>199</v>
      </c>
      <c r="AF299" s="12">
        <f t="shared" si="38"/>
        <v>10</v>
      </c>
      <c r="AG299" s="12">
        <f t="shared" si="39"/>
        <v>10</v>
      </c>
      <c r="AH299" s="9">
        <f t="shared" si="43"/>
        <v>5.0251256281407038E-2</v>
      </c>
      <c r="AI299" s="14">
        <f>VLOOKUP(E299,'Verweis Faktor'!$A:$B,2,FALSE)</f>
        <v>1</v>
      </c>
      <c r="AJ299" s="14"/>
      <c r="AK299" s="14" t="str">
        <f>IF(AL299="Ja","Versandkosten",VLOOKUP(E299,'Verweis Belegart'!$A$2:$B$9,2,FALSE))</f>
        <v>Hardware</v>
      </c>
      <c r="AL299" s="14" t="str">
        <f t="shared" si="44"/>
        <v>Nein</v>
      </c>
      <c r="AM299" s="14" t="str">
        <f t="shared" si="40"/>
        <v>Positiv</v>
      </c>
    </row>
    <row r="300" spans="1:39" ht="17.25" customHeight="1" x14ac:dyDescent="0.35">
      <c r="A300" s="17">
        <v>14571019</v>
      </c>
      <c r="B300" s="2" t="s">
        <v>22</v>
      </c>
      <c r="C300" s="1">
        <v>2025001</v>
      </c>
      <c r="D300" s="1">
        <v>2000062</v>
      </c>
      <c r="E300" s="2" t="s">
        <v>34</v>
      </c>
      <c r="F300" s="2" t="s">
        <v>142</v>
      </c>
      <c r="G300" s="2" t="s">
        <v>36</v>
      </c>
      <c r="H300" s="2" t="s">
        <v>600</v>
      </c>
      <c r="I300" s="2" t="s">
        <v>601</v>
      </c>
      <c r="J300" s="2" t="s">
        <v>2791</v>
      </c>
      <c r="K300" s="2" t="s">
        <v>28</v>
      </c>
      <c r="L300" s="2" t="s">
        <v>249</v>
      </c>
      <c r="M300" s="2" t="s">
        <v>250</v>
      </c>
      <c r="N300" s="2" t="s">
        <v>122</v>
      </c>
      <c r="O300" s="3">
        <v>1</v>
      </c>
      <c r="P300" s="3">
        <v>0</v>
      </c>
      <c r="Q300" s="3">
        <v>6.35</v>
      </c>
      <c r="R300" s="3">
        <v>6.35</v>
      </c>
      <c r="S300" s="3">
        <v>6.35</v>
      </c>
      <c r="T300" s="3">
        <v>6.35</v>
      </c>
      <c r="U300" s="3"/>
      <c r="V300" s="2" t="s">
        <v>235</v>
      </c>
      <c r="W300" s="2" t="s">
        <v>236</v>
      </c>
      <c r="X300" s="2" t="s">
        <v>33</v>
      </c>
      <c r="Y300" s="19" t="str">
        <f>VLOOKUP(G300,'Verweis Kd-Gruppe'!$A$2:$B$8,2,FALSE)</f>
        <v>GRK</v>
      </c>
      <c r="Z300" s="19" t="str">
        <f>VLOOKUP(J300,'Verweis Art-Gruppe'!$A$2:$B$15,2,FALSE)</f>
        <v>Sonstige</v>
      </c>
      <c r="AA300" s="19" t="str">
        <f>VLOOKUP(W300,'Verweis Vertreter'!$A$2:$B$24,2,FALSE)</f>
        <v>Patrick Verfürth</v>
      </c>
      <c r="AB300" s="12">
        <f t="shared" si="36"/>
        <v>1</v>
      </c>
      <c r="AC300" s="12">
        <f t="shared" si="41"/>
        <v>0</v>
      </c>
      <c r="AD300" s="12">
        <f t="shared" si="42"/>
        <v>6.35</v>
      </c>
      <c r="AE300" s="12">
        <f t="shared" si="37"/>
        <v>6.35</v>
      </c>
      <c r="AF300" s="12">
        <f t="shared" si="38"/>
        <v>6.35</v>
      </c>
      <c r="AG300" s="12">
        <f t="shared" si="39"/>
        <v>6.35</v>
      </c>
      <c r="AH300" s="9">
        <f t="shared" si="43"/>
        <v>1</v>
      </c>
      <c r="AI300" s="14">
        <f>VLOOKUP(E300,'Verweis Faktor'!$A:$B,2,FALSE)</f>
        <v>1</v>
      </c>
      <c r="AJ300" s="14"/>
      <c r="AK300" s="14" t="str">
        <f>IF(AL300="Ja","Versandkosten",VLOOKUP(E300,'Verweis Belegart'!$A$2:$B$9,2,FALSE))</f>
        <v>Versandkosten</v>
      </c>
      <c r="AL300" s="14" t="str">
        <f t="shared" si="44"/>
        <v>Ja</v>
      </c>
      <c r="AM300" s="14" t="str">
        <f t="shared" si="40"/>
        <v>Positiv</v>
      </c>
    </row>
    <row r="301" spans="1:39" ht="17.25" customHeight="1" x14ac:dyDescent="0.35">
      <c r="A301" s="17">
        <v>14571019</v>
      </c>
      <c r="B301" s="2" t="s">
        <v>22</v>
      </c>
      <c r="C301" s="1">
        <v>2025001</v>
      </c>
      <c r="D301" s="1">
        <v>2000062</v>
      </c>
      <c r="E301" s="2" t="s">
        <v>34</v>
      </c>
      <c r="F301" s="2" t="s">
        <v>142</v>
      </c>
      <c r="G301" s="2" t="s">
        <v>36</v>
      </c>
      <c r="H301" s="2" t="s">
        <v>600</v>
      </c>
      <c r="I301" s="2" t="s">
        <v>601</v>
      </c>
      <c r="J301" s="2" t="s">
        <v>103</v>
      </c>
      <c r="K301" s="2" t="s">
        <v>45</v>
      </c>
      <c r="L301" s="2" t="s">
        <v>116</v>
      </c>
      <c r="M301" s="2" t="s">
        <v>117</v>
      </c>
      <c r="N301" s="2" t="s">
        <v>106</v>
      </c>
      <c r="O301" s="3">
        <v>1</v>
      </c>
      <c r="P301" s="3">
        <v>285</v>
      </c>
      <c r="Q301" s="3">
        <v>309</v>
      </c>
      <c r="R301" s="3">
        <v>309</v>
      </c>
      <c r="S301" s="3">
        <v>24</v>
      </c>
      <c r="T301" s="3">
        <v>24</v>
      </c>
      <c r="U301" s="3">
        <v>7.76</v>
      </c>
      <c r="V301" s="2" t="s">
        <v>235</v>
      </c>
      <c r="W301" s="2" t="s">
        <v>236</v>
      </c>
      <c r="X301" s="2" t="s">
        <v>33</v>
      </c>
      <c r="Y301" s="19" t="str">
        <f>VLOOKUP(G301,'Verweis Kd-Gruppe'!$A$2:$B$8,2,FALSE)</f>
        <v>GRK</v>
      </c>
      <c r="Z301" s="19" t="str">
        <f>VLOOKUP(J301,'Verweis Art-Gruppe'!$A$2:$B$15,2,FALSE)</f>
        <v>Geräte</v>
      </c>
      <c r="AA301" s="19" t="str">
        <f>VLOOKUP(W301,'Verweis Vertreter'!$A$2:$B$24,2,FALSE)</f>
        <v>Patrick Verfürth</v>
      </c>
      <c r="AB301" s="12">
        <f t="shared" si="36"/>
        <v>1</v>
      </c>
      <c r="AC301" s="12">
        <f t="shared" si="41"/>
        <v>285</v>
      </c>
      <c r="AD301" s="12">
        <f t="shared" si="42"/>
        <v>309</v>
      </c>
      <c r="AE301" s="12">
        <f t="shared" si="37"/>
        <v>309</v>
      </c>
      <c r="AF301" s="12">
        <f t="shared" si="38"/>
        <v>24</v>
      </c>
      <c r="AG301" s="12">
        <f t="shared" si="39"/>
        <v>24</v>
      </c>
      <c r="AH301" s="9">
        <f t="shared" si="43"/>
        <v>7.7669902912621352E-2</v>
      </c>
      <c r="AI301" s="14">
        <f>VLOOKUP(E301,'Verweis Faktor'!$A:$B,2,FALSE)</f>
        <v>1</v>
      </c>
      <c r="AJ301" s="14"/>
      <c r="AK301" s="14" t="str">
        <f>IF(AL301="Ja","Versandkosten",VLOOKUP(E301,'Verweis Belegart'!$A$2:$B$9,2,FALSE))</f>
        <v>Hardware</v>
      </c>
      <c r="AL301" s="14" t="str">
        <f t="shared" si="44"/>
        <v>Nein</v>
      </c>
      <c r="AM301" s="14" t="str">
        <f t="shared" si="40"/>
        <v>Positiv</v>
      </c>
    </row>
    <row r="302" spans="1:39" ht="17.25" customHeight="1" x14ac:dyDescent="0.35">
      <c r="A302" s="17">
        <v>14571048</v>
      </c>
      <c r="B302" s="2" t="s">
        <v>22</v>
      </c>
      <c r="C302" s="1">
        <v>2025001</v>
      </c>
      <c r="D302" s="1">
        <v>2000063</v>
      </c>
      <c r="E302" s="2" t="s">
        <v>34</v>
      </c>
      <c r="F302" s="2" t="s">
        <v>142</v>
      </c>
      <c r="G302" s="2" t="s">
        <v>36</v>
      </c>
      <c r="H302" s="2" t="s">
        <v>600</v>
      </c>
      <c r="I302" s="2" t="s">
        <v>601</v>
      </c>
      <c r="J302" s="2" t="s">
        <v>2791</v>
      </c>
      <c r="K302" s="2" t="s">
        <v>28</v>
      </c>
      <c r="L302" s="2" t="s">
        <v>249</v>
      </c>
      <c r="M302" s="2" t="s">
        <v>250</v>
      </c>
      <c r="N302" s="2" t="s">
        <v>122</v>
      </c>
      <c r="O302" s="3">
        <v>1</v>
      </c>
      <c r="P302" s="3">
        <v>0</v>
      </c>
      <c r="Q302" s="3">
        <v>6.35</v>
      </c>
      <c r="R302" s="3">
        <v>6.35</v>
      </c>
      <c r="S302" s="3">
        <v>6.35</v>
      </c>
      <c r="T302" s="3">
        <v>6.35</v>
      </c>
      <c r="U302" s="3"/>
      <c r="V302" s="2" t="s">
        <v>235</v>
      </c>
      <c r="W302" s="2" t="s">
        <v>236</v>
      </c>
      <c r="X302" s="2" t="s">
        <v>33</v>
      </c>
      <c r="Y302" s="19" t="str">
        <f>VLOOKUP(G302,'Verweis Kd-Gruppe'!$A$2:$B$8,2,FALSE)</f>
        <v>GRK</v>
      </c>
      <c r="Z302" s="19" t="str">
        <f>VLOOKUP(J302,'Verweis Art-Gruppe'!$A$2:$B$15,2,FALSE)</f>
        <v>Sonstige</v>
      </c>
      <c r="AA302" s="19" t="str">
        <f>VLOOKUP(W302,'Verweis Vertreter'!$A$2:$B$24,2,FALSE)</f>
        <v>Patrick Verfürth</v>
      </c>
      <c r="AB302" s="12">
        <f t="shared" si="36"/>
        <v>1</v>
      </c>
      <c r="AC302" s="12">
        <f t="shared" si="41"/>
        <v>0</v>
      </c>
      <c r="AD302" s="12">
        <f t="shared" si="42"/>
        <v>6.35</v>
      </c>
      <c r="AE302" s="12">
        <f t="shared" si="37"/>
        <v>6.35</v>
      </c>
      <c r="AF302" s="12">
        <f t="shared" si="38"/>
        <v>6.35</v>
      </c>
      <c r="AG302" s="12">
        <f t="shared" si="39"/>
        <v>6.35</v>
      </c>
      <c r="AH302" s="9">
        <f t="shared" si="43"/>
        <v>1</v>
      </c>
      <c r="AI302" s="14">
        <f>VLOOKUP(E302,'Verweis Faktor'!$A:$B,2,FALSE)</f>
        <v>1</v>
      </c>
      <c r="AJ302" s="14"/>
      <c r="AK302" s="14" t="str">
        <f>IF(AL302="Ja","Versandkosten",VLOOKUP(E302,'Verweis Belegart'!$A$2:$B$9,2,FALSE))</f>
        <v>Versandkosten</v>
      </c>
      <c r="AL302" s="14" t="str">
        <f t="shared" si="44"/>
        <v>Ja</v>
      </c>
      <c r="AM302" s="14" t="str">
        <f t="shared" si="40"/>
        <v>Positiv</v>
      </c>
    </row>
    <row r="303" spans="1:39" ht="17.25" customHeight="1" x14ac:dyDescent="0.35">
      <c r="A303" s="17">
        <v>14571048</v>
      </c>
      <c r="B303" s="2" t="s">
        <v>22</v>
      </c>
      <c r="C303" s="1">
        <v>2025001</v>
      </c>
      <c r="D303" s="1">
        <v>2000063</v>
      </c>
      <c r="E303" s="2" t="s">
        <v>34</v>
      </c>
      <c r="F303" s="2" t="s">
        <v>142</v>
      </c>
      <c r="G303" s="2" t="s">
        <v>36</v>
      </c>
      <c r="H303" s="2" t="s">
        <v>600</v>
      </c>
      <c r="I303" s="2" t="s">
        <v>601</v>
      </c>
      <c r="J303" s="2" t="s">
        <v>103</v>
      </c>
      <c r="K303" s="2" t="s">
        <v>45</v>
      </c>
      <c r="L303" s="2" t="s">
        <v>104</v>
      </c>
      <c r="M303" s="2" t="s">
        <v>105</v>
      </c>
      <c r="N303" s="2" t="s">
        <v>106</v>
      </c>
      <c r="O303" s="3">
        <v>1</v>
      </c>
      <c r="P303" s="3">
        <v>285</v>
      </c>
      <c r="Q303" s="3">
        <v>309</v>
      </c>
      <c r="R303" s="3">
        <v>309</v>
      </c>
      <c r="S303" s="3">
        <v>24</v>
      </c>
      <c r="T303" s="3">
        <v>24</v>
      </c>
      <c r="U303" s="3">
        <v>7.76</v>
      </c>
      <c r="V303" s="2" t="s">
        <v>235</v>
      </c>
      <c r="W303" s="2" t="s">
        <v>236</v>
      </c>
      <c r="X303" s="2" t="s">
        <v>33</v>
      </c>
      <c r="Y303" s="19" t="str">
        <f>VLOOKUP(G303,'Verweis Kd-Gruppe'!$A$2:$B$8,2,FALSE)</f>
        <v>GRK</v>
      </c>
      <c r="Z303" s="19" t="str">
        <f>VLOOKUP(J303,'Verweis Art-Gruppe'!$A$2:$B$15,2,FALSE)</f>
        <v>Geräte</v>
      </c>
      <c r="AA303" s="19" t="str">
        <f>VLOOKUP(W303,'Verweis Vertreter'!$A$2:$B$24,2,FALSE)</f>
        <v>Patrick Verfürth</v>
      </c>
      <c r="AB303" s="12">
        <f t="shared" si="36"/>
        <v>1</v>
      </c>
      <c r="AC303" s="12">
        <f t="shared" si="41"/>
        <v>285</v>
      </c>
      <c r="AD303" s="12">
        <f t="shared" si="42"/>
        <v>309</v>
      </c>
      <c r="AE303" s="12">
        <f t="shared" si="37"/>
        <v>309</v>
      </c>
      <c r="AF303" s="12">
        <f t="shared" si="38"/>
        <v>24</v>
      </c>
      <c r="AG303" s="12">
        <f t="shared" si="39"/>
        <v>24</v>
      </c>
      <c r="AH303" s="9">
        <f t="shared" si="43"/>
        <v>7.7669902912621352E-2</v>
      </c>
      <c r="AI303" s="14">
        <f>VLOOKUP(E303,'Verweis Faktor'!$A:$B,2,FALSE)</f>
        <v>1</v>
      </c>
      <c r="AJ303" s="14"/>
      <c r="AK303" s="14" t="str">
        <f>IF(AL303="Ja","Versandkosten",VLOOKUP(E303,'Verweis Belegart'!$A$2:$B$9,2,FALSE))</f>
        <v>Hardware</v>
      </c>
      <c r="AL303" s="14" t="str">
        <f t="shared" si="44"/>
        <v>Nein</v>
      </c>
      <c r="AM303" s="14" t="str">
        <f t="shared" si="40"/>
        <v>Positiv</v>
      </c>
    </row>
    <row r="304" spans="1:39" ht="17.25" customHeight="1" x14ac:dyDescent="0.35">
      <c r="A304" s="17">
        <v>14571053</v>
      </c>
      <c r="B304" s="2" t="s">
        <v>22</v>
      </c>
      <c r="C304" s="1">
        <v>2025001</v>
      </c>
      <c r="D304" s="1">
        <v>2000064</v>
      </c>
      <c r="E304" s="2" t="s">
        <v>34</v>
      </c>
      <c r="F304" s="2" t="s">
        <v>142</v>
      </c>
      <c r="G304" s="2" t="s">
        <v>36</v>
      </c>
      <c r="H304" s="2" t="s">
        <v>600</v>
      </c>
      <c r="I304" s="2" t="s">
        <v>601</v>
      </c>
      <c r="J304" s="2" t="s">
        <v>2791</v>
      </c>
      <c r="K304" s="2" t="s">
        <v>28</v>
      </c>
      <c r="L304" s="2" t="s">
        <v>249</v>
      </c>
      <c r="M304" s="2" t="s">
        <v>250</v>
      </c>
      <c r="N304" s="2" t="s">
        <v>122</v>
      </c>
      <c r="O304" s="3">
        <v>1</v>
      </c>
      <c r="P304" s="3">
        <v>0</v>
      </c>
      <c r="Q304" s="3">
        <v>6.35</v>
      </c>
      <c r="R304" s="3">
        <v>6.35</v>
      </c>
      <c r="S304" s="3">
        <v>6.35</v>
      </c>
      <c r="T304" s="3">
        <v>6.35</v>
      </c>
      <c r="U304" s="3"/>
      <c r="V304" s="2" t="s">
        <v>235</v>
      </c>
      <c r="W304" s="2" t="s">
        <v>236</v>
      </c>
      <c r="X304" s="2" t="s">
        <v>33</v>
      </c>
      <c r="Y304" s="19" t="str">
        <f>VLOOKUP(G304,'Verweis Kd-Gruppe'!$A$2:$B$8,2,FALSE)</f>
        <v>GRK</v>
      </c>
      <c r="Z304" s="19" t="str">
        <f>VLOOKUP(J304,'Verweis Art-Gruppe'!$A$2:$B$15,2,FALSE)</f>
        <v>Sonstige</v>
      </c>
      <c r="AA304" s="19" t="str">
        <f>VLOOKUP(W304,'Verweis Vertreter'!$A$2:$B$24,2,FALSE)</f>
        <v>Patrick Verfürth</v>
      </c>
      <c r="AB304" s="12">
        <f t="shared" si="36"/>
        <v>1</v>
      </c>
      <c r="AC304" s="12">
        <f t="shared" si="41"/>
        <v>0</v>
      </c>
      <c r="AD304" s="12">
        <f t="shared" si="42"/>
        <v>6.35</v>
      </c>
      <c r="AE304" s="12">
        <f t="shared" si="37"/>
        <v>6.35</v>
      </c>
      <c r="AF304" s="12">
        <f t="shared" si="38"/>
        <v>6.35</v>
      </c>
      <c r="AG304" s="12">
        <f t="shared" si="39"/>
        <v>6.35</v>
      </c>
      <c r="AH304" s="9">
        <f t="shared" si="43"/>
        <v>1</v>
      </c>
      <c r="AI304" s="14">
        <f>VLOOKUP(E304,'Verweis Faktor'!$A:$B,2,FALSE)</f>
        <v>1</v>
      </c>
      <c r="AJ304" s="14"/>
      <c r="AK304" s="14" t="str">
        <f>IF(AL304="Ja","Versandkosten",VLOOKUP(E304,'Verweis Belegart'!$A$2:$B$9,2,FALSE))</f>
        <v>Versandkosten</v>
      </c>
      <c r="AL304" s="14" t="str">
        <f t="shared" si="44"/>
        <v>Ja</v>
      </c>
      <c r="AM304" s="14" t="str">
        <f t="shared" si="40"/>
        <v>Positiv</v>
      </c>
    </row>
    <row r="305" spans="1:39" ht="17.25" customHeight="1" x14ac:dyDescent="0.35">
      <c r="A305" s="17">
        <v>14571053</v>
      </c>
      <c r="B305" s="2" t="s">
        <v>22</v>
      </c>
      <c r="C305" s="1">
        <v>2025001</v>
      </c>
      <c r="D305" s="1">
        <v>2000064</v>
      </c>
      <c r="E305" s="2" t="s">
        <v>34</v>
      </c>
      <c r="F305" s="2" t="s">
        <v>142</v>
      </c>
      <c r="G305" s="2" t="s">
        <v>36</v>
      </c>
      <c r="H305" s="2" t="s">
        <v>600</v>
      </c>
      <c r="I305" s="2" t="s">
        <v>601</v>
      </c>
      <c r="J305" s="2" t="s">
        <v>304</v>
      </c>
      <c r="K305" s="2" t="s">
        <v>45</v>
      </c>
      <c r="L305" s="2" t="s">
        <v>660</v>
      </c>
      <c r="M305" s="2" t="s">
        <v>661</v>
      </c>
      <c r="N305" s="2" t="s">
        <v>662</v>
      </c>
      <c r="O305" s="3">
        <v>1</v>
      </c>
      <c r="P305" s="3">
        <v>260</v>
      </c>
      <c r="Q305" s="3">
        <v>289</v>
      </c>
      <c r="R305" s="3">
        <v>289</v>
      </c>
      <c r="S305" s="3">
        <v>29</v>
      </c>
      <c r="T305" s="3">
        <v>29</v>
      </c>
      <c r="U305" s="3">
        <v>10.029999999999999</v>
      </c>
      <c r="V305" s="2" t="s">
        <v>235</v>
      </c>
      <c r="W305" s="2" t="s">
        <v>236</v>
      </c>
      <c r="X305" s="2" t="s">
        <v>33</v>
      </c>
      <c r="Y305" s="19" t="str">
        <f>VLOOKUP(G305,'Verweis Kd-Gruppe'!$A$2:$B$8,2,FALSE)</f>
        <v>GRK</v>
      </c>
      <c r="Z305" s="19" t="str">
        <f>VLOOKUP(J305,'Verweis Art-Gruppe'!$A$2:$B$15,2,FALSE)</f>
        <v>Zubehör</v>
      </c>
      <c r="AA305" s="19" t="str">
        <f>VLOOKUP(W305,'Verweis Vertreter'!$A$2:$B$24,2,FALSE)</f>
        <v>Patrick Verfürth</v>
      </c>
      <c r="AB305" s="12">
        <f t="shared" si="36"/>
        <v>1</v>
      </c>
      <c r="AC305" s="12">
        <f t="shared" si="41"/>
        <v>260</v>
      </c>
      <c r="AD305" s="12">
        <f t="shared" si="42"/>
        <v>289</v>
      </c>
      <c r="AE305" s="12">
        <f t="shared" si="37"/>
        <v>289</v>
      </c>
      <c r="AF305" s="12">
        <f t="shared" si="38"/>
        <v>29</v>
      </c>
      <c r="AG305" s="12">
        <f t="shared" si="39"/>
        <v>29</v>
      </c>
      <c r="AH305" s="9">
        <f t="shared" si="43"/>
        <v>0.10034602076124567</v>
      </c>
      <c r="AI305" s="14">
        <f>VLOOKUP(E305,'Verweis Faktor'!$A:$B,2,FALSE)</f>
        <v>1</v>
      </c>
      <c r="AJ305" s="14"/>
      <c r="AK305" s="14" t="str">
        <f>IF(AL305="Ja","Versandkosten",VLOOKUP(E305,'Verweis Belegart'!$A$2:$B$9,2,FALSE))</f>
        <v>Hardware</v>
      </c>
      <c r="AL305" s="14" t="str">
        <f t="shared" si="44"/>
        <v>Nein</v>
      </c>
      <c r="AM305" s="14" t="str">
        <f t="shared" si="40"/>
        <v>Positiv</v>
      </c>
    </row>
    <row r="306" spans="1:39" ht="17.25" customHeight="1" x14ac:dyDescent="0.35">
      <c r="A306" s="17">
        <v>14571095</v>
      </c>
      <c r="B306" s="2" t="s">
        <v>22</v>
      </c>
      <c r="C306" s="1">
        <v>2025001</v>
      </c>
      <c r="D306" s="1">
        <v>2000065</v>
      </c>
      <c r="E306" s="2" t="s">
        <v>34</v>
      </c>
      <c r="F306" s="2" t="s">
        <v>142</v>
      </c>
      <c r="G306" s="2" t="s">
        <v>36</v>
      </c>
      <c r="H306" s="2" t="s">
        <v>600</v>
      </c>
      <c r="I306" s="2" t="s">
        <v>601</v>
      </c>
      <c r="J306" s="2" t="s">
        <v>2791</v>
      </c>
      <c r="K306" s="2" t="s">
        <v>28</v>
      </c>
      <c r="L306" s="2" t="s">
        <v>249</v>
      </c>
      <c r="M306" s="2" t="s">
        <v>250</v>
      </c>
      <c r="N306" s="2" t="s">
        <v>122</v>
      </c>
      <c r="O306" s="3">
        <v>1</v>
      </c>
      <c r="P306" s="3">
        <v>0</v>
      </c>
      <c r="Q306" s="3">
        <v>6.35</v>
      </c>
      <c r="R306" s="3">
        <v>6.35</v>
      </c>
      <c r="S306" s="3">
        <v>6.35</v>
      </c>
      <c r="T306" s="3">
        <v>6.35</v>
      </c>
      <c r="U306" s="3"/>
      <c r="V306" s="2" t="s">
        <v>235</v>
      </c>
      <c r="W306" s="2" t="s">
        <v>236</v>
      </c>
      <c r="X306" s="2" t="s">
        <v>33</v>
      </c>
      <c r="Y306" s="19" t="str">
        <f>VLOOKUP(G306,'Verweis Kd-Gruppe'!$A$2:$B$8,2,FALSE)</f>
        <v>GRK</v>
      </c>
      <c r="Z306" s="19" t="str">
        <f>VLOOKUP(J306,'Verweis Art-Gruppe'!$A$2:$B$15,2,FALSE)</f>
        <v>Sonstige</v>
      </c>
      <c r="AA306" s="19" t="str">
        <f>VLOOKUP(W306,'Verweis Vertreter'!$A$2:$B$24,2,FALSE)</f>
        <v>Patrick Verfürth</v>
      </c>
      <c r="AB306" s="12">
        <f t="shared" si="36"/>
        <v>1</v>
      </c>
      <c r="AC306" s="12">
        <f t="shared" si="41"/>
        <v>0</v>
      </c>
      <c r="AD306" s="12">
        <f t="shared" si="42"/>
        <v>6.35</v>
      </c>
      <c r="AE306" s="12">
        <f t="shared" si="37"/>
        <v>6.35</v>
      </c>
      <c r="AF306" s="12">
        <f t="shared" si="38"/>
        <v>6.35</v>
      </c>
      <c r="AG306" s="12">
        <f t="shared" si="39"/>
        <v>6.35</v>
      </c>
      <c r="AH306" s="9">
        <f t="shared" si="43"/>
        <v>1</v>
      </c>
      <c r="AI306" s="14">
        <f>VLOOKUP(E306,'Verweis Faktor'!$A:$B,2,FALSE)</f>
        <v>1</v>
      </c>
      <c r="AJ306" s="14"/>
      <c r="AK306" s="14" t="str">
        <f>IF(AL306="Ja","Versandkosten",VLOOKUP(E306,'Verweis Belegart'!$A$2:$B$9,2,FALSE))</f>
        <v>Versandkosten</v>
      </c>
      <c r="AL306" s="14" t="str">
        <f t="shared" si="44"/>
        <v>Ja</v>
      </c>
      <c r="AM306" s="14" t="str">
        <f t="shared" si="40"/>
        <v>Positiv</v>
      </c>
    </row>
    <row r="307" spans="1:39" ht="17.25" customHeight="1" x14ac:dyDescent="0.35">
      <c r="A307" s="17">
        <v>14571095</v>
      </c>
      <c r="B307" s="2" t="s">
        <v>22</v>
      </c>
      <c r="C307" s="1">
        <v>2025001</v>
      </c>
      <c r="D307" s="1">
        <v>2000065</v>
      </c>
      <c r="E307" s="2" t="s">
        <v>34</v>
      </c>
      <c r="F307" s="2" t="s">
        <v>142</v>
      </c>
      <c r="G307" s="2" t="s">
        <v>36</v>
      </c>
      <c r="H307" s="2" t="s">
        <v>600</v>
      </c>
      <c r="I307" s="2" t="s">
        <v>601</v>
      </c>
      <c r="J307" s="2" t="s">
        <v>103</v>
      </c>
      <c r="K307" s="2" t="s">
        <v>45</v>
      </c>
      <c r="L307" s="2" t="s">
        <v>56</v>
      </c>
      <c r="M307" s="2" t="s">
        <v>57</v>
      </c>
      <c r="N307" s="2" t="s">
        <v>58</v>
      </c>
      <c r="O307" s="3">
        <v>1</v>
      </c>
      <c r="P307" s="3">
        <v>605</v>
      </c>
      <c r="Q307" s="3">
        <v>627</v>
      </c>
      <c r="R307" s="3">
        <v>627</v>
      </c>
      <c r="S307" s="3">
        <v>22</v>
      </c>
      <c r="T307" s="3">
        <v>22</v>
      </c>
      <c r="U307" s="3">
        <v>3.5</v>
      </c>
      <c r="V307" s="2" t="s">
        <v>235</v>
      </c>
      <c r="W307" s="2" t="s">
        <v>236</v>
      </c>
      <c r="X307" s="2" t="s">
        <v>33</v>
      </c>
      <c r="Y307" s="19" t="str">
        <f>VLOOKUP(G307,'Verweis Kd-Gruppe'!$A$2:$B$8,2,FALSE)</f>
        <v>GRK</v>
      </c>
      <c r="Z307" s="19" t="str">
        <f>VLOOKUP(J307,'Verweis Art-Gruppe'!$A$2:$B$15,2,FALSE)</f>
        <v>Geräte</v>
      </c>
      <c r="AA307" s="19" t="str">
        <f>VLOOKUP(W307,'Verweis Vertreter'!$A$2:$B$24,2,FALSE)</f>
        <v>Patrick Verfürth</v>
      </c>
      <c r="AB307" s="12">
        <f t="shared" si="36"/>
        <v>1</v>
      </c>
      <c r="AC307" s="12">
        <f t="shared" si="41"/>
        <v>605</v>
      </c>
      <c r="AD307" s="12">
        <f t="shared" si="42"/>
        <v>627</v>
      </c>
      <c r="AE307" s="12">
        <f t="shared" si="37"/>
        <v>627</v>
      </c>
      <c r="AF307" s="12">
        <f t="shared" si="38"/>
        <v>22</v>
      </c>
      <c r="AG307" s="12">
        <f t="shared" si="39"/>
        <v>22</v>
      </c>
      <c r="AH307" s="9">
        <f t="shared" si="43"/>
        <v>3.5087719298245612E-2</v>
      </c>
      <c r="AI307" s="14">
        <f>VLOOKUP(E307,'Verweis Faktor'!$A:$B,2,FALSE)</f>
        <v>1</v>
      </c>
      <c r="AJ307" s="14"/>
      <c r="AK307" s="14" t="str">
        <f>IF(AL307="Ja","Versandkosten",VLOOKUP(E307,'Verweis Belegart'!$A$2:$B$9,2,FALSE))</f>
        <v>Hardware</v>
      </c>
      <c r="AL307" s="14" t="str">
        <f t="shared" si="44"/>
        <v>Nein</v>
      </c>
      <c r="AM307" s="14" t="str">
        <f t="shared" si="40"/>
        <v>Positiv</v>
      </c>
    </row>
    <row r="308" spans="1:39" ht="17.25" customHeight="1" x14ac:dyDescent="0.35">
      <c r="A308" s="17">
        <v>14571259</v>
      </c>
      <c r="B308" s="2" t="s">
        <v>22</v>
      </c>
      <c r="C308" s="1">
        <v>2025001</v>
      </c>
      <c r="D308" s="1">
        <v>2000066</v>
      </c>
      <c r="E308" s="2" t="s">
        <v>34</v>
      </c>
      <c r="F308" s="2" t="s">
        <v>142</v>
      </c>
      <c r="G308" s="2" t="s">
        <v>36</v>
      </c>
      <c r="H308" s="2" t="s">
        <v>600</v>
      </c>
      <c r="I308" s="2" t="s">
        <v>601</v>
      </c>
      <c r="J308" s="2" t="s">
        <v>2791</v>
      </c>
      <c r="K308" s="2" t="s">
        <v>28</v>
      </c>
      <c r="L308" s="2" t="s">
        <v>249</v>
      </c>
      <c r="M308" s="2" t="s">
        <v>250</v>
      </c>
      <c r="N308" s="2" t="s">
        <v>122</v>
      </c>
      <c r="O308" s="3">
        <v>1</v>
      </c>
      <c r="P308" s="3">
        <v>0</v>
      </c>
      <c r="Q308" s="3">
        <v>6.35</v>
      </c>
      <c r="R308" s="3">
        <v>6.35</v>
      </c>
      <c r="S308" s="3">
        <v>6.35</v>
      </c>
      <c r="T308" s="3">
        <v>6.35</v>
      </c>
      <c r="U308" s="3"/>
      <c r="V308" s="2" t="s">
        <v>235</v>
      </c>
      <c r="W308" s="2" t="s">
        <v>236</v>
      </c>
      <c r="X308" s="2" t="s">
        <v>33</v>
      </c>
      <c r="Y308" s="19" t="str">
        <f>VLOOKUP(G308,'Verweis Kd-Gruppe'!$A$2:$B$8,2,FALSE)</f>
        <v>GRK</v>
      </c>
      <c r="Z308" s="19" t="str">
        <f>VLOOKUP(J308,'Verweis Art-Gruppe'!$A$2:$B$15,2,FALSE)</f>
        <v>Sonstige</v>
      </c>
      <c r="AA308" s="19" t="str">
        <f>VLOOKUP(W308,'Verweis Vertreter'!$A$2:$B$24,2,FALSE)</f>
        <v>Patrick Verfürth</v>
      </c>
      <c r="AB308" s="12">
        <f t="shared" si="36"/>
        <v>1</v>
      </c>
      <c r="AC308" s="12">
        <f t="shared" si="41"/>
        <v>0</v>
      </c>
      <c r="AD308" s="12">
        <f t="shared" si="42"/>
        <v>6.35</v>
      </c>
      <c r="AE308" s="12">
        <f t="shared" si="37"/>
        <v>6.35</v>
      </c>
      <c r="AF308" s="12">
        <f t="shared" si="38"/>
        <v>6.35</v>
      </c>
      <c r="AG308" s="12">
        <f t="shared" si="39"/>
        <v>6.35</v>
      </c>
      <c r="AH308" s="9">
        <f t="shared" si="43"/>
        <v>1</v>
      </c>
      <c r="AI308" s="14">
        <f>VLOOKUP(E308,'Verweis Faktor'!$A:$B,2,FALSE)</f>
        <v>1</v>
      </c>
      <c r="AJ308" s="14"/>
      <c r="AK308" s="14" t="str">
        <f>IF(AL308="Ja","Versandkosten",VLOOKUP(E308,'Verweis Belegart'!$A$2:$B$9,2,FALSE))</f>
        <v>Versandkosten</v>
      </c>
      <c r="AL308" s="14" t="str">
        <f t="shared" si="44"/>
        <v>Ja</v>
      </c>
      <c r="AM308" s="14" t="str">
        <f t="shared" si="40"/>
        <v>Positiv</v>
      </c>
    </row>
    <row r="309" spans="1:39" ht="17.25" customHeight="1" x14ac:dyDescent="0.35">
      <c r="A309" s="17">
        <v>14571259</v>
      </c>
      <c r="B309" s="2" t="s">
        <v>22</v>
      </c>
      <c r="C309" s="1">
        <v>2025001</v>
      </c>
      <c r="D309" s="1">
        <v>2000066</v>
      </c>
      <c r="E309" s="2" t="s">
        <v>34</v>
      </c>
      <c r="F309" s="2" t="s">
        <v>142</v>
      </c>
      <c r="G309" s="2" t="s">
        <v>36</v>
      </c>
      <c r="H309" s="2" t="s">
        <v>600</v>
      </c>
      <c r="I309" s="2" t="s">
        <v>601</v>
      </c>
      <c r="J309" s="2" t="s">
        <v>304</v>
      </c>
      <c r="K309" s="2" t="s">
        <v>45</v>
      </c>
      <c r="L309" s="2" t="s">
        <v>663</v>
      </c>
      <c r="M309" s="2" t="s">
        <v>664</v>
      </c>
      <c r="N309" s="2" t="s">
        <v>665</v>
      </c>
      <c r="O309" s="3">
        <v>1</v>
      </c>
      <c r="P309" s="3">
        <v>250</v>
      </c>
      <c r="Q309" s="3">
        <v>279</v>
      </c>
      <c r="R309" s="3">
        <v>279</v>
      </c>
      <c r="S309" s="3">
        <v>29</v>
      </c>
      <c r="T309" s="3">
        <v>29</v>
      </c>
      <c r="U309" s="3">
        <v>10.39</v>
      </c>
      <c r="V309" s="2" t="s">
        <v>235</v>
      </c>
      <c r="W309" s="2" t="s">
        <v>236</v>
      </c>
      <c r="X309" s="2" t="s">
        <v>33</v>
      </c>
      <c r="Y309" s="19" t="str">
        <f>VLOOKUP(G309,'Verweis Kd-Gruppe'!$A$2:$B$8,2,FALSE)</f>
        <v>GRK</v>
      </c>
      <c r="Z309" s="19" t="str">
        <f>VLOOKUP(J309,'Verweis Art-Gruppe'!$A$2:$B$15,2,FALSE)</f>
        <v>Zubehör</v>
      </c>
      <c r="AA309" s="19" t="str">
        <f>VLOOKUP(W309,'Verweis Vertreter'!$A$2:$B$24,2,FALSE)</f>
        <v>Patrick Verfürth</v>
      </c>
      <c r="AB309" s="12">
        <f t="shared" si="36"/>
        <v>1</v>
      </c>
      <c r="AC309" s="12">
        <f t="shared" si="41"/>
        <v>250</v>
      </c>
      <c r="AD309" s="12">
        <f t="shared" si="42"/>
        <v>279</v>
      </c>
      <c r="AE309" s="12">
        <f t="shared" si="37"/>
        <v>279</v>
      </c>
      <c r="AF309" s="12">
        <f t="shared" si="38"/>
        <v>29</v>
      </c>
      <c r="AG309" s="12">
        <f t="shared" si="39"/>
        <v>29</v>
      </c>
      <c r="AH309" s="9">
        <f t="shared" si="43"/>
        <v>0.1039426523297491</v>
      </c>
      <c r="AI309" s="14">
        <f>VLOOKUP(E309,'Verweis Faktor'!$A:$B,2,FALSE)</f>
        <v>1</v>
      </c>
      <c r="AJ309" s="14"/>
      <c r="AK309" s="14" t="str">
        <f>IF(AL309="Ja","Versandkosten",VLOOKUP(E309,'Verweis Belegart'!$A$2:$B$9,2,FALSE))</f>
        <v>Hardware</v>
      </c>
      <c r="AL309" s="14" t="str">
        <f t="shared" si="44"/>
        <v>Nein</v>
      </c>
      <c r="AM309" s="14" t="str">
        <f t="shared" si="40"/>
        <v>Positiv</v>
      </c>
    </row>
    <row r="310" spans="1:39" ht="17.25" customHeight="1" x14ac:dyDescent="0.35">
      <c r="A310" s="17">
        <v>14571261</v>
      </c>
      <c r="B310" s="2" t="s">
        <v>22</v>
      </c>
      <c r="C310" s="1">
        <v>2025001</v>
      </c>
      <c r="D310" s="1">
        <v>2000067</v>
      </c>
      <c r="E310" s="2" t="s">
        <v>34</v>
      </c>
      <c r="F310" s="2" t="s">
        <v>142</v>
      </c>
      <c r="G310" s="2" t="s">
        <v>36</v>
      </c>
      <c r="H310" s="2" t="s">
        <v>600</v>
      </c>
      <c r="I310" s="2" t="s">
        <v>601</v>
      </c>
      <c r="J310" s="2" t="s">
        <v>2791</v>
      </c>
      <c r="K310" s="2" t="s">
        <v>28</v>
      </c>
      <c r="L310" s="2" t="s">
        <v>249</v>
      </c>
      <c r="M310" s="2" t="s">
        <v>250</v>
      </c>
      <c r="N310" s="2" t="s">
        <v>122</v>
      </c>
      <c r="O310" s="3">
        <v>1</v>
      </c>
      <c r="P310" s="3">
        <v>0</v>
      </c>
      <c r="Q310" s="3">
        <v>6.35</v>
      </c>
      <c r="R310" s="3">
        <v>6.35</v>
      </c>
      <c r="S310" s="3">
        <v>6.35</v>
      </c>
      <c r="T310" s="3">
        <v>6.35</v>
      </c>
      <c r="U310" s="3"/>
      <c r="V310" s="2" t="s">
        <v>235</v>
      </c>
      <c r="W310" s="2" t="s">
        <v>236</v>
      </c>
      <c r="X310" s="2" t="s">
        <v>33</v>
      </c>
      <c r="Y310" s="19" t="str">
        <f>VLOOKUP(G310,'Verweis Kd-Gruppe'!$A$2:$B$8,2,FALSE)</f>
        <v>GRK</v>
      </c>
      <c r="Z310" s="19" t="str">
        <f>VLOOKUP(J310,'Verweis Art-Gruppe'!$A$2:$B$15,2,FALSE)</f>
        <v>Sonstige</v>
      </c>
      <c r="AA310" s="19" t="str">
        <f>VLOOKUP(W310,'Verweis Vertreter'!$A$2:$B$24,2,FALSE)</f>
        <v>Patrick Verfürth</v>
      </c>
      <c r="AB310" s="12">
        <f t="shared" si="36"/>
        <v>1</v>
      </c>
      <c r="AC310" s="12">
        <f t="shared" si="41"/>
        <v>0</v>
      </c>
      <c r="AD310" s="12">
        <f t="shared" si="42"/>
        <v>6.35</v>
      </c>
      <c r="AE310" s="12">
        <f t="shared" si="37"/>
        <v>6.35</v>
      </c>
      <c r="AF310" s="12">
        <f t="shared" si="38"/>
        <v>6.35</v>
      </c>
      <c r="AG310" s="12">
        <f t="shared" si="39"/>
        <v>6.35</v>
      </c>
      <c r="AH310" s="9">
        <f t="shared" si="43"/>
        <v>1</v>
      </c>
      <c r="AI310" s="14">
        <f>VLOOKUP(E310,'Verweis Faktor'!$A:$B,2,FALSE)</f>
        <v>1</v>
      </c>
      <c r="AJ310" s="14"/>
      <c r="AK310" s="14" t="str">
        <f>IF(AL310="Ja","Versandkosten",VLOOKUP(E310,'Verweis Belegart'!$A$2:$B$9,2,FALSE))</f>
        <v>Versandkosten</v>
      </c>
      <c r="AL310" s="14" t="str">
        <f t="shared" si="44"/>
        <v>Ja</v>
      </c>
      <c r="AM310" s="14" t="str">
        <f t="shared" si="40"/>
        <v>Positiv</v>
      </c>
    </row>
    <row r="311" spans="1:39" ht="17.25" customHeight="1" x14ac:dyDescent="0.35">
      <c r="A311" s="17">
        <v>14571261</v>
      </c>
      <c r="B311" s="2" t="s">
        <v>22</v>
      </c>
      <c r="C311" s="1">
        <v>2025001</v>
      </c>
      <c r="D311" s="1">
        <v>2000067</v>
      </c>
      <c r="E311" s="2" t="s">
        <v>34</v>
      </c>
      <c r="F311" s="2" t="s">
        <v>142</v>
      </c>
      <c r="G311" s="2" t="s">
        <v>36</v>
      </c>
      <c r="H311" s="2" t="s">
        <v>600</v>
      </c>
      <c r="I311" s="2" t="s">
        <v>601</v>
      </c>
      <c r="J311" s="2" t="s">
        <v>103</v>
      </c>
      <c r="K311" s="2" t="s">
        <v>45</v>
      </c>
      <c r="L311" s="2" t="s">
        <v>108</v>
      </c>
      <c r="M311" s="2" t="s">
        <v>109</v>
      </c>
      <c r="N311" s="2" t="s">
        <v>110</v>
      </c>
      <c r="O311" s="3">
        <v>1</v>
      </c>
      <c r="P311" s="3">
        <v>227.09690000000001</v>
      </c>
      <c r="Q311" s="3">
        <v>239</v>
      </c>
      <c r="R311" s="3">
        <v>239</v>
      </c>
      <c r="S311" s="3">
        <v>11.9031</v>
      </c>
      <c r="T311" s="3">
        <v>11.9</v>
      </c>
      <c r="U311" s="3">
        <v>4.9800000000000004</v>
      </c>
      <c r="V311" s="2" t="s">
        <v>235</v>
      </c>
      <c r="W311" s="2" t="s">
        <v>236</v>
      </c>
      <c r="X311" s="2" t="s">
        <v>33</v>
      </c>
      <c r="Y311" s="19" t="str">
        <f>VLOOKUP(G311,'Verweis Kd-Gruppe'!$A$2:$B$8,2,FALSE)</f>
        <v>GRK</v>
      </c>
      <c r="Z311" s="19" t="str">
        <f>VLOOKUP(J311,'Verweis Art-Gruppe'!$A$2:$B$15,2,FALSE)</f>
        <v>Geräte</v>
      </c>
      <c r="AA311" s="19" t="str">
        <f>VLOOKUP(W311,'Verweis Vertreter'!$A$2:$B$24,2,FALSE)</f>
        <v>Patrick Verfürth</v>
      </c>
      <c r="AB311" s="12">
        <f t="shared" si="36"/>
        <v>1</v>
      </c>
      <c r="AC311" s="12">
        <f t="shared" si="41"/>
        <v>227.09690000000001</v>
      </c>
      <c r="AD311" s="12">
        <f t="shared" si="42"/>
        <v>239</v>
      </c>
      <c r="AE311" s="12">
        <f t="shared" si="37"/>
        <v>239</v>
      </c>
      <c r="AF311" s="12">
        <f t="shared" si="38"/>
        <v>11.9031</v>
      </c>
      <c r="AG311" s="12">
        <f t="shared" si="39"/>
        <v>11.9</v>
      </c>
      <c r="AH311" s="9">
        <f t="shared" si="43"/>
        <v>4.9790794979079497E-2</v>
      </c>
      <c r="AI311" s="14">
        <f>VLOOKUP(E311,'Verweis Faktor'!$A:$B,2,FALSE)</f>
        <v>1</v>
      </c>
      <c r="AJ311" s="14"/>
      <c r="AK311" s="14" t="str">
        <f>IF(AL311="Ja","Versandkosten",VLOOKUP(E311,'Verweis Belegart'!$A$2:$B$9,2,FALSE))</f>
        <v>Hardware</v>
      </c>
      <c r="AL311" s="14" t="str">
        <f t="shared" si="44"/>
        <v>Nein</v>
      </c>
      <c r="AM311" s="14" t="str">
        <f t="shared" si="40"/>
        <v>Positiv</v>
      </c>
    </row>
    <row r="312" spans="1:39" ht="17.25" customHeight="1" x14ac:dyDescent="0.35">
      <c r="A312" s="17">
        <v>14571289</v>
      </c>
      <c r="B312" s="2" t="s">
        <v>22</v>
      </c>
      <c r="C312" s="1">
        <v>2025001</v>
      </c>
      <c r="D312" s="1">
        <v>2000068</v>
      </c>
      <c r="E312" s="2" t="s">
        <v>34</v>
      </c>
      <c r="F312" s="2" t="s">
        <v>142</v>
      </c>
      <c r="G312" s="2" t="s">
        <v>36</v>
      </c>
      <c r="H312" s="2" t="s">
        <v>600</v>
      </c>
      <c r="I312" s="2" t="s">
        <v>601</v>
      </c>
      <c r="J312" s="2" t="s">
        <v>2791</v>
      </c>
      <c r="K312" s="2" t="s">
        <v>28</v>
      </c>
      <c r="L312" s="2" t="s">
        <v>249</v>
      </c>
      <c r="M312" s="2" t="s">
        <v>250</v>
      </c>
      <c r="N312" s="2" t="s">
        <v>122</v>
      </c>
      <c r="O312" s="3">
        <v>1</v>
      </c>
      <c r="P312" s="3">
        <v>0</v>
      </c>
      <c r="Q312" s="3">
        <v>6.35</v>
      </c>
      <c r="R312" s="3">
        <v>6.35</v>
      </c>
      <c r="S312" s="3">
        <v>6.35</v>
      </c>
      <c r="T312" s="3">
        <v>6.35</v>
      </c>
      <c r="U312" s="3"/>
      <c r="V312" s="2" t="s">
        <v>235</v>
      </c>
      <c r="W312" s="2" t="s">
        <v>236</v>
      </c>
      <c r="X312" s="2" t="s">
        <v>33</v>
      </c>
      <c r="Y312" s="19" t="str">
        <f>VLOOKUP(G312,'Verweis Kd-Gruppe'!$A$2:$B$8,2,FALSE)</f>
        <v>GRK</v>
      </c>
      <c r="Z312" s="19" t="str">
        <f>VLOOKUP(J312,'Verweis Art-Gruppe'!$A$2:$B$15,2,FALSE)</f>
        <v>Sonstige</v>
      </c>
      <c r="AA312" s="19" t="str">
        <f>VLOOKUP(W312,'Verweis Vertreter'!$A$2:$B$24,2,FALSE)</f>
        <v>Patrick Verfürth</v>
      </c>
      <c r="AB312" s="12">
        <f t="shared" si="36"/>
        <v>1</v>
      </c>
      <c r="AC312" s="12">
        <f t="shared" si="41"/>
        <v>0</v>
      </c>
      <c r="AD312" s="12">
        <f t="shared" si="42"/>
        <v>6.35</v>
      </c>
      <c r="AE312" s="12">
        <f t="shared" si="37"/>
        <v>6.35</v>
      </c>
      <c r="AF312" s="12">
        <f t="shared" si="38"/>
        <v>6.35</v>
      </c>
      <c r="AG312" s="12">
        <f t="shared" si="39"/>
        <v>6.35</v>
      </c>
      <c r="AH312" s="9">
        <f t="shared" si="43"/>
        <v>1</v>
      </c>
      <c r="AI312" s="14">
        <f>VLOOKUP(E312,'Verweis Faktor'!$A:$B,2,FALSE)</f>
        <v>1</v>
      </c>
      <c r="AJ312" s="14"/>
      <c r="AK312" s="14" t="str">
        <f>IF(AL312="Ja","Versandkosten",VLOOKUP(E312,'Verweis Belegart'!$A$2:$B$9,2,FALSE))</f>
        <v>Versandkosten</v>
      </c>
      <c r="AL312" s="14" t="str">
        <f t="shared" si="44"/>
        <v>Ja</v>
      </c>
      <c r="AM312" s="14" t="str">
        <f t="shared" si="40"/>
        <v>Positiv</v>
      </c>
    </row>
    <row r="313" spans="1:39" ht="17.25" customHeight="1" x14ac:dyDescent="0.35">
      <c r="A313" s="17">
        <v>14571289</v>
      </c>
      <c r="B313" s="2" t="s">
        <v>22</v>
      </c>
      <c r="C313" s="1">
        <v>2025001</v>
      </c>
      <c r="D313" s="1">
        <v>2000068</v>
      </c>
      <c r="E313" s="2" t="s">
        <v>34</v>
      </c>
      <c r="F313" s="2" t="s">
        <v>142</v>
      </c>
      <c r="G313" s="2" t="s">
        <v>36</v>
      </c>
      <c r="H313" s="2" t="s">
        <v>600</v>
      </c>
      <c r="I313" s="2" t="s">
        <v>601</v>
      </c>
      <c r="J313" s="2" t="s">
        <v>103</v>
      </c>
      <c r="K313" s="2" t="s">
        <v>45</v>
      </c>
      <c r="L313" s="2" t="s">
        <v>666</v>
      </c>
      <c r="M313" s="2" t="s">
        <v>667</v>
      </c>
      <c r="N313" s="2" t="s">
        <v>106</v>
      </c>
      <c r="O313" s="3">
        <v>1</v>
      </c>
      <c r="P313" s="3">
        <v>285</v>
      </c>
      <c r="Q313" s="3">
        <v>309</v>
      </c>
      <c r="R313" s="3">
        <v>309</v>
      </c>
      <c r="S313" s="3">
        <v>24</v>
      </c>
      <c r="T313" s="3">
        <v>24</v>
      </c>
      <c r="U313" s="3">
        <v>7.76</v>
      </c>
      <c r="V313" s="2" t="s">
        <v>235</v>
      </c>
      <c r="W313" s="2" t="s">
        <v>236</v>
      </c>
      <c r="X313" s="2" t="s">
        <v>33</v>
      </c>
      <c r="Y313" s="19" t="str">
        <f>VLOOKUP(G313,'Verweis Kd-Gruppe'!$A$2:$B$8,2,FALSE)</f>
        <v>GRK</v>
      </c>
      <c r="Z313" s="19" t="str">
        <f>VLOOKUP(J313,'Verweis Art-Gruppe'!$A$2:$B$15,2,FALSE)</f>
        <v>Geräte</v>
      </c>
      <c r="AA313" s="19" t="str">
        <f>VLOOKUP(W313,'Verweis Vertreter'!$A$2:$B$24,2,FALSE)</f>
        <v>Patrick Verfürth</v>
      </c>
      <c r="AB313" s="12">
        <f t="shared" si="36"/>
        <v>1</v>
      </c>
      <c r="AC313" s="12">
        <f t="shared" si="41"/>
        <v>285</v>
      </c>
      <c r="AD313" s="12">
        <f t="shared" si="42"/>
        <v>309</v>
      </c>
      <c r="AE313" s="12">
        <f t="shared" si="37"/>
        <v>309</v>
      </c>
      <c r="AF313" s="12">
        <f t="shared" si="38"/>
        <v>24</v>
      </c>
      <c r="AG313" s="12">
        <f t="shared" si="39"/>
        <v>24</v>
      </c>
      <c r="AH313" s="9">
        <f t="shared" si="43"/>
        <v>7.7669902912621352E-2</v>
      </c>
      <c r="AI313" s="14">
        <f>VLOOKUP(E313,'Verweis Faktor'!$A:$B,2,FALSE)</f>
        <v>1</v>
      </c>
      <c r="AJ313" s="14"/>
      <c r="AK313" s="14" t="str">
        <f>IF(AL313="Ja","Versandkosten",VLOOKUP(E313,'Verweis Belegart'!$A$2:$B$9,2,FALSE))</f>
        <v>Hardware</v>
      </c>
      <c r="AL313" s="14" t="str">
        <f t="shared" si="44"/>
        <v>Nein</v>
      </c>
      <c r="AM313" s="14" t="str">
        <f t="shared" si="40"/>
        <v>Positiv</v>
      </c>
    </row>
    <row r="314" spans="1:39" ht="17.25" customHeight="1" x14ac:dyDescent="0.35">
      <c r="A314" s="17">
        <v>14571291</v>
      </c>
      <c r="B314" s="2" t="s">
        <v>22</v>
      </c>
      <c r="C314" s="1">
        <v>2025001</v>
      </c>
      <c r="D314" s="1">
        <v>2000069</v>
      </c>
      <c r="E314" s="2" t="s">
        <v>34</v>
      </c>
      <c r="F314" s="2" t="s">
        <v>142</v>
      </c>
      <c r="G314" s="2" t="s">
        <v>36</v>
      </c>
      <c r="H314" s="2" t="s">
        <v>600</v>
      </c>
      <c r="I314" s="2" t="s">
        <v>601</v>
      </c>
      <c r="J314" s="2" t="s">
        <v>2791</v>
      </c>
      <c r="K314" s="2" t="s">
        <v>28</v>
      </c>
      <c r="L314" s="2" t="s">
        <v>249</v>
      </c>
      <c r="M314" s="2" t="s">
        <v>250</v>
      </c>
      <c r="N314" s="2" t="s">
        <v>122</v>
      </c>
      <c r="O314" s="3">
        <v>1</v>
      </c>
      <c r="P314" s="3">
        <v>0</v>
      </c>
      <c r="Q314" s="3">
        <v>6.35</v>
      </c>
      <c r="R314" s="3">
        <v>6.35</v>
      </c>
      <c r="S314" s="3">
        <v>6.35</v>
      </c>
      <c r="T314" s="3">
        <v>6.35</v>
      </c>
      <c r="U314" s="3"/>
      <c r="V314" s="2" t="s">
        <v>235</v>
      </c>
      <c r="W314" s="2" t="s">
        <v>236</v>
      </c>
      <c r="X314" s="2" t="s">
        <v>33</v>
      </c>
      <c r="Y314" s="19" t="str">
        <f>VLOOKUP(G314,'Verweis Kd-Gruppe'!$A$2:$B$8,2,FALSE)</f>
        <v>GRK</v>
      </c>
      <c r="Z314" s="19" t="str">
        <f>VLOOKUP(J314,'Verweis Art-Gruppe'!$A$2:$B$15,2,FALSE)</f>
        <v>Sonstige</v>
      </c>
      <c r="AA314" s="19" t="str">
        <f>VLOOKUP(W314,'Verweis Vertreter'!$A$2:$B$24,2,FALSE)</f>
        <v>Patrick Verfürth</v>
      </c>
      <c r="AB314" s="12">
        <f t="shared" si="36"/>
        <v>1</v>
      </c>
      <c r="AC314" s="12">
        <f t="shared" si="41"/>
        <v>0</v>
      </c>
      <c r="AD314" s="12">
        <f t="shared" si="42"/>
        <v>6.35</v>
      </c>
      <c r="AE314" s="12">
        <f t="shared" si="37"/>
        <v>6.35</v>
      </c>
      <c r="AF314" s="12">
        <f t="shared" si="38"/>
        <v>6.35</v>
      </c>
      <c r="AG314" s="12">
        <f t="shared" si="39"/>
        <v>6.35</v>
      </c>
      <c r="AH314" s="9">
        <f t="shared" si="43"/>
        <v>1</v>
      </c>
      <c r="AI314" s="14">
        <f>VLOOKUP(E314,'Verweis Faktor'!$A:$B,2,FALSE)</f>
        <v>1</v>
      </c>
      <c r="AJ314" s="14"/>
      <c r="AK314" s="14" t="str">
        <f>IF(AL314="Ja","Versandkosten",VLOOKUP(E314,'Verweis Belegart'!$A$2:$B$9,2,FALSE))</f>
        <v>Versandkosten</v>
      </c>
      <c r="AL314" s="14" t="str">
        <f t="shared" si="44"/>
        <v>Ja</v>
      </c>
      <c r="AM314" s="14" t="str">
        <f t="shared" si="40"/>
        <v>Positiv</v>
      </c>
    </row>
    <row r="315" spans="1:39" ht="17.25" customHeight="1" x14ac:dyDescent="0.35">
      <c r="A315" s="17">
        <v>14571291</v>
      </c>
      <c r="B315" s="2" t="s">
        <v>22</v>
      </c>
      <c r="C315" s="1">
        <v>2025001</v>
      </c>
      <c r="D315" s="1">
        <v>2000069</v>
      </c>
      <c r="E315" s="2" t="s">
        <v>34</v>
      </c>
      <c r="F315" s="2" t="s">
        <v>142</v>
      </c>
      <c r="G315" s="2" t="s">
        <v>36</v>
      </c>
      <c r="H315" s="2" t="s">
        <v>600</v>
      </c>
      <c r="I315" s="2" t="s">
        <v>601</v>
      </c>
      <c r="J315" s="2" t="s">
        <v>103</v>
      </c>
      <c r="K315" s="2" t="s">
        <v>45</v>
      </c>
      <c r="L315" s="2" t="s">
        <v>608</v>
      </c>
      <c r="M315" s="2" t="s">
        <v>609</v>
      </c>
      <c r="N315" s="2" t="s">
        <v>610</v>
      </c>
      <c r="O315" s="3">
        <v>1</v>
      </c>
      <c r="P315" s="3">
        <v>181</v>
      </c>
      <c r="Q315" s="3">
        <v>192</v>
      </c>
      <c r="R315" s="3">
        <v>192</v>
      </c>
      <c r="S315" s="3">
        <v>11</v>
      </c>
      <c r="T315" s="3">
        <v>11</v>
      </c>
      <c r="U315" s="3">
        <v>5.72</v>
      </c>
      <c r="V315" s="2" t="s">
        <v>235</v>
      </c>
      <c r="W315" s="2" t="s">
        <v>236</v>
      </c>
      <c r="X315" s="2" t="s">
        <v>33</v>
      </c>
      <c r="Y315" s="19" t="str">
        <f>VLOOKUP(G315,'Verweis Kd-Gruppe'!$A$2:$B$8,2,FALSE)</f>
        <v>GRK</v>
      </c>
      <c r="Z315" s="19" t="str">
        <f>VLOOKUP(J315,'Verweis Art-Gruppe'!$A$2:$B$15,2,FALSE)</f>
        <v>Geräte</v>
      </c>
      <c r="AA315" s="19" t="str">
        <f>VLOOKUP(W315,'Verweis Vertreter'!$A$2:$B$24,2,FALSE)</f>
        <v>Patrick Verfürth</v>
      </c>
      <c r="AB315" s="12">
        <f t="shared" si="36"/>
        <v>1</v>
      </c>
      <c r="AC315" s="12">
        <f t="shared" si="41"/>
        <v>181</v>
      </c>
      <c r="AD315" s="12">
        <f t="shared" si="42"/>
        <v>192</v>
      </c>
      <c r="AE315" s="12">
        <f t="shared" si="37"/>
        <v>192</v>
      </c>
      <c r="AF315" s="12">
        <f t="shared" si="38"/>
        <v>11</v>
      </c>
      <c r="AG315" s="12">
        <f t="shared" si="39"/>
        <v>11</v>
      </c>
      <c r="AH315" s="9">
        <f t="shared" si="43"/>
        <v>5.7291666666666664E-2</v>
      </c>
      <c r="AI315" s="14">
        <f>VLOOKUP(E315,'Verweis Faktor'!$A:$B,2,FALSE)</f>
        <v>1</v>
      </c>
      <c r="AJ315" s="14"/>
      <c r="AK315" s="14" t="str">
        <f>IF(AL315="Ja","Versandkosten",VLOOKUP(E315,'Verweis Belegart'!$A$2:$B$9,2,FALSE))</f>
        <v>Hardware</v>
      </c>
      <c r="AL315" s="14" t="str">
        <f t="shared" si="44"/>
        <v>Nein</v>
      </c>
      <c r="AM315" s="14" t="str">
        <f t="shared" si="40"/>
        <v>Positiv</v>
      </c>
    </row>
    <row r="316" spans="1:39" ht="17.25" customHeight="1" x14ac:dyDescent="0.35">
      <c r="A316" s="17">
        <v>14571296</v>
      </c>
      <c r="B316" s="2" t="s">
        <v>22</v>
      </c>
      <c r="C316" s="1">
        <v>2025001</v>
      </c>
      <c r="D316" s="1">
        <v>2000070</v>
      </c>
      <c r="E316" s="2" t="s">
        <v>34</v>
      </c>
      <c r="F316" s="2" t="s">
        <v>142</v>
      </c>
      <c r="G316" s="2" t="s">
        <v>36</v>
      </c>
      <c r="H316" s="2" t="s">
        <v>600</v>
      </c>
      <c r="I316" s="2" t="s">
        <v>601</v>
      </c>
      <c r="J316" s="2" t="s">
        <v>2791</v>
      </c>
      <c r="K316" s="2" t="s">
        <v>28</v>
      </c>
      <c r="L316" s="2" t="s">
        <v>249</v>
      </c>
      <c r="M316" s="2" t="s">
        <v>250</v>
      </c>
      <c r="N316" s="2" t="s">
        <v>122</v>
      </c>
      <c r="O316" s="3">
        <v>1</v>
      </c>
      <c r="P316" s="3">
        <v>0</v>
      </c>
      <c r="Q316" s="3">
        <v>6.35</v>
      </c>
      <c r="R316" s="3">
        <v>6.35</v>
      </c>
      <c r="S316" s="3">
        <v>6.35</v>
      </c>
      <c r="T316" s="3">
        <v>6.35</v>
      </c>
      <c r="U316" s="3"/>
      <c r="V316" s="2" t="s">
        <v>235</v>
      </c>
      <c r="W316" s="2" t="s">
        <v>236</v>
      </c>
      <c r="X316" s="2" t="s">
        <v>33</v>
      </c>
      <c r="Y316" s="19" t="str">
        <f>VLOOKUP(G316,'Verweis Kd-Gruppe'!$A$2:$B$8,2,FALSE)</f>
        <v>GRK</v>
      </c>
      <c r="Z316" s="19" t="str">
        <f>VLOOKUP(J316,'Verweis Art-Gruppe'!$A$2:$B$15,2,FALSE)</f>
        <v>Sonstige</v>
      </c>
      <c r="AA316" s="19" t="str">
        <f>VLOOKUP(W316,'Verweis Vertreter'!$A$2:$B$24,2,FALSE)</f>
        <v>Patrick Verfürth</v>
      </c>
      <c r="AB316" s="12">
        <f t="shared" si="36"/>
        <v>1</v>
      </c>
      <c r="AC316" s="12">
        <f t="shared" si="41"/>
        <v>0</v>
      </c>
      <c r="AD316" s="12">
        <f t="shared" si="42"/>
        <v>6.35</v>
      </c>
      <c r="AE316" s="12">
        <f t="shared" si="37"/>
        <v>6.35</v>
      </c>
      <c r="AF316" s="12">
        <f t="shared" si="38"/>
        <v>6.35</v>
      </c>
      <c r="AG316" s="12">
        <f t="shared" si="39"/>
        <v>6.35</v>
      </c>
      <c r="AH316" s="9">
        <f t="shared" si="43"/>
        <v>1</v>
      </c>
      <c r="AI316" s="14">
        <f>VLOOKUP(E316,'Verweis Faktor'!$A:$B,2,FALSE)</f>
        <v>1</v>
      </c>
      <c r="AJ316" s="14"/>
      <c r="AK316" s="14" t="str">
        <f>IF(AL316="Ja","Versandkosten",VLOOKUP(E316,'Verweis Belegart'!$A$2:$B$9,2,FALSE))</f>
        <v>Versandkosten</v>
      </c>
      <c r="AL316" s="14" t="str">
        <f t="shared" si="44"/>
        <v>Ja</v>
      </c>
      <c r="AM316" s="14" t="str">
        <f t="shared" si="40"/>
        <v>Positiv</v>
      </c>
    </row>
    <row r="317" spans="1:39" ht="17.25" customHeight="1" x14ac:dyDescent="0.35">
      <c r="A317" s="17">
        <v>14571296</v>
      </c>
      <c r="B317" s="2" t="s">
        <v>22</v>
      </c>
      <c r="C317" s="1">
        <v>2025001</v>
      </c>
      <c r="D317" s="1">
        <v>2000070</v>
      </c>
      <c r="E317" s="2" t="s">
        <v>34</v>
      </c>
      <c r="F317" s="2" t="s">
        <v>142</v>
      </c>
      <c r="G317" s="2" t="s">
        <v>36</v>
      </c>
      <c r="H317" s="2" t="s">
        <v>600</v>
      </c>
      <c r="I317" s="2" t="s">
        <v>601</v>
      </c>
      <c r="J317" s="2" t="s">
        <v>103</v>
      </c>
      <c r="K317" s="2" t="s">
        <v>45</v>
      </c>
      <c r="L317" s="2" t="s">
        <v>355</v>
      </c>
      <c r="M317" s="2" t="s">
        <v>356</v>
      </c>
      <c r="N317" s="2" t="s">
        <v>357</v>
      </c>
      <c r="O317" s="3">
        <v>1</v>
      </c>
      <c r="P317" s="3">
        <v>212</v>
      </c>
      <c r="Q317" s="3">
        <v>225</v>
      </c>
      <c r="R317" s="3">
        <v>225</v>
      </c>
      <c r="S317" s="3">
        <v>13</v>
      </c>
      <c r="T317" s="3">
        <v>13</v>
      </c>
      <c r="U317" s="3">
        <v>5.77</v>
      </c>
      <c r="V317" s="2" t="s">
        <v>235</v>
      </c>
      <c r="W317" s="2" t="s">
        <v>236</v>
      </c>
      <c r="X317" s="2" t="s">
        <v>33</v>
      </c>
      <c r="Y317" s="19" t="str">
        <f>VLOOKUP(G317,'Verweis Kd-Gruppe'!$A$2:$B$8,2,FALSE)</f>
        <v>GRK</v>
      </c>
      <c r="Z317" s="19" t="str">
        <f>VLOOKUP(J317,'Verweis Art-Gruppe'!$A$2:$B$15,2,FALSE)</f>
        <v>Geräte</v>
      </c>
      <c r="AA317" s="19" t="str">
        <f>VLOOKUP(W317,'Verweis Vertreter'!$A$2:$B$24,2,FALSE)</f>
        <v>Patrick Verfürth</v>
      </c>
      <c r="AB317" s="12">
        <f t="shared" si="36"/>
        <v>1</v>
      </c>
      <c r="AC317" s="12">
        <f t="shared" si="41"/>
        <v>212</v>
      </c>
      <c r="AD317" s="12">
        <f t="shared" si="42"/>
        <v>225</v>
      </c>
      <c r="AE317" s="12">
        <f t="shared" si="37"/>
        <v>225</v>
      </c>
      <c r="AF317" s="12">
        <f t="shared" si="38"/>
        <v>13</v>
      </c>
      <c r="AG317" s="12">
        <f t="shared" si="39"/>
        <v>13</v>
      </c>
      <c r="AH317" s="9">
        <f t="shared" si="43"/>
        <v>5.7777777777777775E-2</v>
      </c>
      <c r="AI317" s="14">
        <f>VLOOKUP(E317,'Verweis Faktor'!$A:$B,2,FALSE)</f>
        <v>1</v>
      </c>
      <c r="AJ317" s="14"/>
      <c r="AK317" s="14" t="str">
        <f>IF(AL317="Ja","Versandkosten",VLOOKUP(E317,'Verweis Belegart'!$A$2:$B$9,2,FALSE))</f>
        <v>Hardware</v>
      </c>
      <c r="AL317" s="14" t="str">
        <f t="shared" si="44"/>
        <v>Nein</v>
      </c>
      <c r="AM317" s="14" t="str">
        <f t="shared" si="40"/>
        <v>Positiv</v>
      </c>
    </row>
    <row r="318" spans="1:39" ht="17.25" customHeight="1" x14ac:dyDescent="0.35">
      <c r="A318" s="17">
        <v>14571332</v>
      </c>
      <c r="B318" s="2" t="s">
        <v>22</v>
      </c>
      <c r="C318" s="1">
        <v>2025001</v>
      </c>
      <c r="D318" s="1">
        <v>2000071</v>
      </c>
      <c r="E318" s="2" t="s">
        <v>34</v>
      </c>
      <c r="F318" s="2" t="s">
        <v>142</v>
      </c>
      <c r="G318" s="2" t="s">
        <v>36</v>
      </c>
      <c r="H318" s="2" t="s">
        <v>600</v>
      </c>
      <c r="I318" s="2" t="s">
        <v>601</v>
      </c>
      <c r="J318" s="2" t="s">
        <v>2791</v>
      </c>
      <c r="K318" s="2" t="s">
        <v>28</v>
      </c>
      <c r="L318" s="2" t="s">
        <v>249</v>
      </c>
      <c r="M318" s="2" t="s">
        <v>250</v>
      </c>
      <c r="N318" s="2" t="s">
        <v>122</v>
      </c>
      <c r="O318" s="3">
        <v>1</v>
      </c>
      <c r="P318" s="3">
        <v>0</v>
      </c>
      <c r="Q318" s="3">
        <v>6.35</v>
      </c>
      <c r="R318" s="3">
        <v>6.35</v>
      </c>
      <c r="S318" s="3">
        <v>6.35</v>
      </c>
      <c r="T318" s="3">
        <v>6.35</v>
      </c>
      <c r="U318" s="3"/>
      <c r="V318" s="2" t="s">
        <v>235</v>
      </c>
      <c r="W318" s="2" t="s">
        <v>236</v>
      </c>
      <c r="X318" s="2" t="s">
        <v>33</v>
      </c>
      <c r="Y318" s="19" t="str">
        <f>VLOOKUP(G318,'Verweis Kd-Gruppe'!$A$2:$B$8,2,FALSE)</f>
        <v>GRK</v>
      </c>
      <c r="Z318" s="19" t="str">
        <f>VLOOKUP(J318,'Verweis Art-Gruppe'!$A$2:$B$15,2,FALSE)</f>
        <v>Sonstige</v>
      </c>
      <c r="AA318" s="19" t="str">
        <f>VLOOKUP(W318,'Verweis Vertreter'!$A$2:$B$24,2,FALSE)</f>
        <v>Patrick Verfürth</v>
      </c>
      <c r="AB318" s="12">
        <f t="shared" si="36"/>
        <v>1</v>
      </c>
      <c r="AC318" s="12">
        <f t="shared" si="41"/>
        <v>0</v>
      </c>
      <c r="AD318" s="12">
        <f t="shared" si="42"/>
        <v>6.35</v>
      </c>
      <c r="AE318" s="12">
        <f t="shared" si="37"/>
        <v>6.35</v>
      </c>
      <c r="AF318" s="12">
        <f t="shared" si="38"/>
        <v>6.35</v>
      </c>
      <c r="AG318" s="12">
        <f t="shared" si="39"/>
        <v>6.35</v>
      </c>
      <c r="AH318" s="9">
        <f t="shared" si="43"/>
        <v>1</v>
      </c>
      <c r="AI318" s="14">
        <f>VLOOKUP(E318,'Verweis Faktor'!$A:$B,2,FALSE)</f>
        <v>1</v>
      </c>
      <c r="AJ318" s="14"/>
      <c r="AK318" s="14" t="str">
        <f>IF(AL318="Ja","Versandkosten",VLOOKUP(E318,'Verweis Belegart'!$A$2:$B$9,2,FALSE))</f>
        <v>Versandkosten</v>
      </c>
      <c r="AL318" s="14" t="str">
        <f t="shared" si="44"/>
        <v>Ja</v>
      </c>
      <c r="AM318" s="14" t="str">
        <f t="shared" si="40"/>
        <v>Positiv</v>
      </c>
    </row>
    <row r="319" spans="1:39" ht="17.25" customHeight="1" x14ac:dyDescent="0.35">
      <c r="A319" s="17">
        <v>14571332</v>
      </c>
      <c r="B319" s="2" t="s">
        <v>22</v>
      </c>
      <c r="C319" s="1">
        <v>2025001</v>
      </c>
      <c r="D319" s="1">
        <v>2000071</v>
      </c>
      <c r="E319" s="2" t="s">
        <v>34</v>
      </c>
      <c r="F319" s="2" t="s">
        <v>142</v>
      </c>
      <c r="G319" s="2" t="s">
        <v>36</v>
      </c>
      <c r="H319" s="2" t="s">
        <v>600</v>
      </c>
      <c r="I319" s="2" t="s">
        <v>601</v>
      </c>
      <c r="J319" s="2" t="s">
        <v>304</v>
      </c>
      <c r="K319" s="2" t="s">
        <v>45</v>
      </c>
      <c r="L319" s="2" t="s">
        <v>487</v>
      </c>
      <c r="M319" s="2" t="s">
        <v>488</v>
      </c>
      <c r="N319" s="2" t="s">
        <v>489</v>
      </c>
      <c r="O319" s="3">
        <v>1</v>
      </c>
      <c r="P319" s="3">
        <v>250</v>
      </c>
      <c r="Q319" s="3">
        <v>279</v>
      </c>
      <c r="R319" s="3">
        <v>279</v>
      </c>
      <c r="S319" s="3">
        <v>29</v>
      </c>
      <c r="T319" s="3">
        <v>29</v>
      </c>
      <c r="U319" s="3">
        <v>10.39</v>
      </c>
      <c r="V319" s="2" t="s">
        <v>235</v>
      </c>
      <c r="W319" s="2" t="s">
        <v>236</v>
      </c>
      <c r="X319" s="2" t="s">
        <v>33</v>
      </c>
      <c r="Y319" s="19" t="str">
        <f>VLOOKUP(G319,'Verweis Kd-Gruppe'!$A$2:$B$8,2,FALSE)</f>
        <v>GRK</v>
      </c>
      <c r="Z319" s="19" t="str">
        <f>VLOOKUP(J319,'Verweis Art-Gruppe'!$A$2:$B$15,2,FALSE)</f>
        <v>Zubehör</v>
      </c>
      <c r="AA319" s="19" t="str">
        <f>VLOOKUP(W319,'Verweis Vertreter'!$A$2:$B$24,2,FALSE)</f>
        <v>Patrick Verfürth</v>
      </c>
      <c r="AB319" s="12">
        <f t="shared" si="36"/>
        <v>1</v>
      </c>
      <c r="AC319" s="12">
        <f t="shared" si="41"/>
        <v>250</v>
      </c>
      <c r="AD319" s="12">
        <f t="shared" si="42"/>
        <v>279</v>
      </c>
      <c r="AE319" s="12">
        <f t="shared" si="37"/>
        <v>279</v>
      </c>
      <c r="AF319" s="12">
        <f t="shared" si="38"/>
        <v>29</v>
      </c>
      <c r="AG319" s="12">
        <f t="shared" si="39"/>
        <v>29</v>
      </c>
      <c r="AH319" s="9">
        <f t="shared" si="43"/>
        <v>0.1039426523297491</v>
      </c>
      <c r="AI319" s="14">
        <f>VLOOKUP(E319,'Verweis Faktor'!$A:$B,2,FALSE)</f>
        <v>1</v>
      </c>
      <c r="AJ319" s="14"/>
      <c r="AK319" s="14" t="str">
        <f>IF(AL319="Ja","Versandkosten",VLOOKUP(E319,'Verweis Belegart'!$A$2:$B$9,2,FALSE))</f>
        <v>Hardware</v>
      </c>
      <c r="AL319" s="14" t="str">
        <f t="shared" si="44"/>
        <v>Nein</v>
      </c>
      <c r="AM319" s="14" t="str">
        <f t="shared" si="40"/>
        <v>Positiv</v>
      </c>
    </row>
    <row r="320" spans="1:39" ht="17.25" customHeight="1" x14ac:dyDescent="0.35">
      <c r="A320" s="17">
        <v>14571458</v>
      </c>
      <c r="B320" s="2" t="s">
        <v>22</v>
      </c>
      <c r="C320" s="1">
        <v>2025001</v>
      </c>
      <c r="D320" s="1">
        <v>2000072</v>
      </c>
      <c r="E320" s="2" t="s">
        <v>34</v>
      </c>
      <c r="F320" s="2" t="s">
        <v>142</v>
      </c>
      <c r="G320" s="2" t="s">
        <v>36</v>
      </c>
      <c r="H320" s="2" t="s">
        <v>600</v>
      </c>
      <c r="I320" s="2" t="s">
        <v>601</v>
      </c>
      <c r="J320" s="2" t="s">
        <v>2791</v>
      </c>
      <c r="K320" s="2" t="s">
        <v>28</v>
      </c>
      <c r="L320" s="2" t="s">
        <v>249</v>
      </c>
      <c r="M320" s="2" t="s">
        <v>250</v>
      </c>
      <c r="N320" s="2" t="s">
        <v>122</v>
      </c>
      <c r="O320" s="3">
        <v>1</v>
      </c>
      <c r="P320" s="3">
        <v>0</v>
      </c>
      <c r="Q320" s="3">
        <v>6.35</v>
      </c>
      <c r="R320" s="3">
        <v>6.35</v>
      </c>
      <c r="S320" s="3">
        <v>6.35</v>
      </c>
      <c r="T320" s="3">
        <v>6.35</v>
      </c>
      <c r="U320" s="3"/>
      <c r="V320" s="2" t="s">
        <v>235</v>
      </c>
      <c r="W320" s="2" t="s">
        <v>236</v>
      </c>
      <c r="X320" s="2" t="s">
        <v>33</v>
      </c>
      <c r="Y320" s="19" t="str">
        <f>VLOOKUP(G320,'Verweis Kd-Gruppe'!$A$2:$B$8,2,FALSE)</f>
        <v>GRK</v>
      </c>
      <c r="Z320" s="19" t="str">
        <f>VLOOKUP(J320,'Verweis Art-Gruppe'!$A$2:$B$15,2,FALSE)</f>
        <v>Sonstige</v>
      </c>
      <c r="AA320" s="19" t="str">
        <f>VLOOKUP(W320,'Verweis Vertreter'!$A$2:$B$24,2,FALSE)</f>
        <v>Patrick Verfürth</v>
      </c>
      <c r="AB320" s="12">
        <f t="shared" si="36"/>
        <v>1</v>
      </c>
      <c r="AC320" s="12">
        <f t="shared" si="41"/>
        <v>0</v>
      </c>
      <c r="AD320" s="12">
        <f t="shared" si="42"/>
        <v>6.35</v>
      </c>
      <c r="AE320" s="12">
        <f t="shared" si="37"/>
        <v>6.35</v>
      </c>
      <c r="AF320" s="12">
        <f t="shared" si="38"/>
        <v>6.35</v>
      </c>
      <c r="AG320" s="12">
        <f t="shared" si="39"/>
        <v>6.35</v>
      </c>
      <c r="AH320" s="9">
        <f t="shared" si="43"/>
        <v>1</v>
      </c>
      <c r="AI320" s="14">
        <f>VLOOKUP(E320,'Verweis Faktor'!$A:$B,2,FALSE)</f>
        <v>1</v>
      </c>
      <c r="AJ320" s="14"/>
      <c r="AK320" s="14" t="str">
        <f>IF(AL320="Ja","Versandkosten",VLOOKUP(E320,'Verweis Belegart'!$A$2:$B$9,2,FALSE))</f>
        <v>Versandkosten</v>
      </c>
      <c r="AL320" s="14" t="str">
        <f t="shared" si="44"/>
        <v>Ja</v>
      </c>
      <c r="AM320" s="14" t="str">
        <f t="shared" si="40"/>
        <v>Positiv</v>
      </c>
    </row>
    <row r="321" spans="1:39" ht="17.25" customHeight="1" x14ac:dyDescent="0.35">
      <c r="A321" s="17">
        <v>14571458</v>
      </c>
      <c r="B321" s="2" t="s">
        <v>22</v>
      </c>
      <c r="C321" s="1">
        <v>2025001</v>
      </c>
      <c r="D321" s="1">
        <v>2000072</v>
      </c>
      <c r="E321" s="2" t="s">
        <v>34</v>
      </c>
      <c r="F321" s="2" t="s">
        <v>142</v>
      </c>
      <c r="G321" s="2" t="s">
        <v>36</v>
      </c>
      <c r="H321" s="2" t="s">
        <v>600</v>
      </c>
      <c r="I321" s="2" t="s">
        <v>601</v>
      </c>
      <c r="J321" s="2" t="s">
        <v>103</v>
      </c>
      <c r="K321" s="2" t="s">
        <v>45</v>
      </c>
      <c r="L321" s="2" t="s">
        <v>668</v>
      </c>
      <c r="M321" s="2" t="s">
        <v>669</v>
      </c>
      <c r="N321" s="2" t="s">
        <v>670</v>
      </c>
      <c r="O321" s="3">
        <v>1</v>
      </c>
      <c r="P321" s="3">
        <v>350</v>
      </c>
      <c r="Q321" s="3">
        <v>359</v>
      </c>
      <c r="R321" s="3">
        <v>359</v>
      </c>
      <c r="S321" s="3">
        <v>9</v>
      </c>
      <c r="T321" s="3">
        <v>9</v>
      </c>
      <c r="U321" s="3">
        <v>2.5</v>
      </c>
      <c r="V321" s="2" t="s">
        <v>235</v>
      </c>
      <c r="W321" s="2" t="s">
        <v>236</v>
      </c>
      <c r="X321" s="2" t="s">
        <v>33</v>
      </c>
      <c r="Y321" s="19" t="str">
        <f>VLOOKUP(G321,'Verweis Kd-Gruppe'!$A$2:$B$8,2,FALSE)</f>
        <v>GRK</v>
      </c>
      <c r="Z321" s="19" t="str">
        <f>VLOOKUP(J321,'Verweis Art-Gruppe'!$A$2:$B$15,2,FALSE)</f>
        <v>Geräte</v>
      </c>
      <c r="AA321" s="19" t="str">
        <f>VLOOKUP(W321,'Verweis Vertreter'!$A$2:$B$24,2,FALSE)</f>
        <v>Patrick Verfürth</v>
      </c>
      <c r="AB321" s="12">
        <f t="shared" si="36"/>
        <v>1</v>
      </c>
      <c r="AC321" s="12">
        <f t="shared" si="41"/>
        <v>350</v>
      </c>
      <c r="AD321" s="12">
        <f t="shared" si="42"/>
        <v>359</v>
      </c>
      <c r="AE321" s="12">
        <f t="shared" si="37"/>
        <v>359</v>
      </c>
      <c r="AF321" s="12">
        <f t="shared" si="38"/>
        <v>9</v>
      </c>
      <c r="AG321" s="12">
        <f t="shared" si="39"/>
        <v>9</v>
      </c>
      <c r="AH321" s="9">
        <f t="shared" si="43"/>
        <v>2.5069637883008356E-2</v>
      </c>
      <c r="AI321" s="14">
        <f>VLOOKUP(E321,'Verweis Faktor'!$A:$B,2,FALSE)</f>
        <v>1</v>
      </c>
      <c r="AJ321" s="14"/>
      <c r="AK321" s="14" t="str">
        <f>IF(AL321="Ja","Versandkosten",VLOOKUP(E321,'Verweis Belegart'!$A$2:$B$9,2,FALSE))</f>
        <v>Hardware</v>
      </c>
      <c r="AL321" s="14" t="str">
        <f t="shared" si="44"/>
        <v>Nein</v>
      </c>
      <c r="AM321" s="14" t="str">
        <f t="shared" si="40"/>
        <v>Positiv</v>
      </c>
    </row>
    <row r="322" spans="1:39" ht="17.25" customHeight="1" x14ac:dyDescent="0.35">
      <c r="A322" s="17">
        <v>14571482</v>
      </c>
      <c r="B322" s="2" t="s">
        <v>22</v>
      </c>
      <c r="C322" s="1">
        <v>2025001</v>
      </c>
      <c r="D322" s="1">
        <v>2000073</v>
      </c>
      <c r="E322" s="2" t="s">
        <v>34</v>
      </c>
      <c r="F322" s="2" t="s">
        <v>142</v>
      </c>
      <c r="G322" s="2" t="s">
        <v>36</v>
      </c>
      <c r="H322" s="2" t="s">
        <v>600</v>
      </c>
      <c r="I322" s="2" t="s">
        <v>601</v>
      </c>
      <c r="J322" s="2" t="s">
        <v>2791</v>
      </c>
      <c r="K322" s="2" t="s">
        <v>28</v>
      </c>
      <c r="L322" s="2" t="s">
        <v>249</v>
      </c>
      <c r="M322" s="2" t="s">
        <v>250</v>
      </c>
      <c r="N322" s="2" t="s">
        <v>122</v>
      </c>
      <c r="O322" s="3">
        <v>1</v>
      </c>
      <c r="P322" s="3">
        <v>0</v>
      </c>
      <c r="Q322" s="3">
        <v>6.35</v>
      </c>
      <c r="R322" s="3">
        <v>6.35</v>
      </c>
      <c r="S322" s="3">
        <v>6.35</v>
      </c>
      <c r="T322" s="3">
        <v>6.35</v>
      </c>
      <c r="U322" s="3"/>
      <c r="V322" s="2" t="s">
        <v>235</v>
      </c>
      <c r="W322" s="2" t="s">
        <v>236</v>
      </c>
      <c r="X322" s="2" t="s">
        <v>33</v>
      </c>
      <c r="Y322" s="19" t="str">
        <f>VLOOKUP(G322,'Verweis Kd-Gruppe'!$A$2:$B$8,2,FALSE)</f>
        <v>GRK</v>
      </c>
      <c r="Z322" s="19" t="str">
        <f>VLOOKUP(J322,'Verweis Art-Gruppe'!$A$2:$B$15,2,FALSE)</f>
        <v>Sonstige</v>
      </c>
      <c r="AA322" s="19" t="str">
        <f>VLOOKUP(W322,'Verweis Vertreter'!$A$2:$B$24,2,FALSE)</f>
        <v>Patrick Verfürth</v>
      </c>
      <c r="AB322" s="12">
        <f t="shared" si="36"/>
        <v>1</v>
      </c>
      <c r="AC322" s="12">
        <f t="shared" si="41"/>
        <v>0</v>
      </c>
      <c r="AD322" s="12">
        <f t="shared" si="42"/>
        <v>6.35</v>
      </c>
      <c r="AE322" s="12">
        <f t="shared" si="37"/>
        <v>6.35</v>
      </c>
      <c r="AF322" s="12">
        <f t="shared" si="38"/>
        <v>6.35</v>
      </c>
      <c r="AG322" s="12">
        <f t="shared" si="39"/>
        <v>6.35</v>
      </c>
      <c r="AH322" s="9">
        <f t="shared" si="43"/>
        <v>1</v>
      </c>
      <c r="AI322" s="14">
        <f>VLOOKUP(E322,'Verweis Faktor'!$A:$B,2,FALSE)</f>
        <v>1</v>
      </c>
      <c r="AJ322" s="14"/>
      <c r="AK322" s="14" t="str">
        <f>IF(AL322="Ja","Versandkosten",VLOOKUP(E322,'Verweis Belegart'!$A$2:$B$9,2,FALSE))</f>
        <v>Versandkosten</v>
      </c>
      <c r="AL322" s="14" t="str">
        <f t="shared" si="44"/>
        <v>Ja</v>
      </c>
      <c r="AM322" s="14" t="str">
        <f t="shared" si="40"/>
        <v>Positiv</v>
      </c>
    </row>
    <row r="323" spans="1:39" ht="17.25" customHeight="1" x14ac:dyDescent="0.35">
      <c r="A323" s="17">
        <v>14571482</v>
      </c>
      <c r="B323" s="2" t="s">
        <v>22</v>
      </c>
      <c r="C323" s="1">
        <v>2025001</v>
      </c>
      <c r="D323" s="1">
        <v>2000073</v>
      </c>
      <c r="E323" s="2" t="s">
        <v>34</v>
      </c>
      <c r="F323" s="2" t="s">
        <v>142</v>
      </c>
      <c r="G323" s="2" t="s">
        <v>36</v>
      </c>
      <c r="H323" s="2" t="s">
        <v>600</v>
      </c>
      <c r="I323" s="2" t="s">
        <v>601</v>
      </c>
      <c r="J323" s="2" t="s">
        <v>103</v>
      </c>
      <c r="K323" s="2" t="s">
        <v>45</v>
      </c>
      <c r="L323" s="2" t="s">
        <v>355</v>
      </c>
      <c r="M323" s="2" t="s">
        <v>356</v>
      </c>
      <c r="N323" s="2" t="s">
        <v>357</v>
      </c>
      <c r="O323" s="3">
        <v>1</v>
      </c>
      <c r="P323" s="3">
        <v>212</v>
      </c>
      <c r="Q323" s="3">
        <v>225</v>
      </c>
      <c r="R323" s="3">
        <v>225</v>
      </c>
      <c r="S323" s="3">
        <v>13</v>
      </c>
      <c r="T323" s="3">
        <v>13</v>
      </c>
      <c r="U323" s="3">
        <v>5.77</v>
      </c>
      <c r="V323" s="2" t="s">
        <v>235</v>
      </c>
      <c r="W323" s="2" t="s">
        <v>236</v>
      </c>
      <c r="X323" s="2" t="s">
        <v>33</v>
      </c>
      <c r="Y323" s="19" t="str">
        <f>VLOOKUP(G323,'Verweis Kd-Gruppe'!$A$2:$B$8,2,FALSE)</f>
        <v>GRK</v>
      </c>
      <c r="Z323" s="19" t="str">
        <f>VLOOKUP(J323,'Verweis Art-Gruppe'!$A$2:$B$15,2,FALSE)</f>
        <v>Geräte</v>
      </c>
      <c r="AA323" s="19" t="str">
        <f>VLOOKUP(W323,'Verweis Vertreter'!$A$2:$B$24,2,FALSE)</f>
        <v>Patrick Verfürth</v>
      </c>
      <c r="AB323" s="12">
        <f t="shared" ref="AB323:AB386" si="45">$AI323*O323</f>
        <v>1</v>
      </c>
      <c r="AC323" s="12">
        <f t="shared" si="41"/>
        <v>212</v>
      </c>
      <c r="AD323" s="12">
        <f t="shared" si="42"/>
        <v>225</v>
      </c>
      <c r="AE323" s="12">
        <f t="shared" ref="AE323:AE386" si="46">$AI323*R323</f>
        <v>225</v>
      </c>
      <c r="AF323" s="12">
        <f t="shared" ref="AF323:AF386" si="47">$AI323*S323</f>
        <v>13</v>
      </c>
      <c r="AG323" s="12">
        <f t="shared" ref="AG323:AG386" si="48">$AI323*T323</f>
        <v>13</v>
      </c>
      <c r="AH323" s="9">
        <f t="shared" si="43"/>
        <v>5.7777777777777775E-2</v>
      </c>
      <c r="AI323" s="14">
        <f>VLOOKUP(E323,'Verweis Faktor'!$A:$B,2,FALSE)</f>
        <v>1</v>
      </c>
      <c r="AJ323" s="14"/>
      <c r="AK323" s="14" t="str">
        <f>IF(AL323="Ja","Versandkosten",VLOOKUP(E323,'Verweis Belegart'!$A$2:$B$9,2,FALSE))</f>
        <v>Hardware</v>
      </c>
      <c r="AL323" s="14" t="str">
        <f t="shared" si="44"/>
        <v>Nein</v>
      </c>
      <c r="AM323" s="14" t="str">
        <f t="shared" ref="AM323:AM386" si="49">IF(AG323&lt;0,"Negativ","Positiv")</f>
        <v>Positiv</v>
      </c>
    </row>
    <row r="324" spans="1:39" ht="17.25" customHeight="1" x14ac:dyDescent="0.35">
      <c r="A324" s="17">
        <v>14571549</v>
      </c>
      <c r="B324" s="2" t="s">
        <v>22</v>
      </c>
      <c r="C324" s="1">
        <v>2025001</v>
      </c>
      <c r="D324" s="1">
        <v>2000074</v>
      </c>
      <c r="E324" s="2" t="s">
        <v>34</v>
      </c>
      <c r="F324" s="2" t="s">
        <v>53</v>
      </c>
      <c r="G324" s="2" t="s">
        <v>66</v>
      </c>
      <c r="H324" s="2" t="s">
        <v>671</v>
      </c>
      <c r="I324" s="2" t="s">
        <v>672</v>
      </c>
      <c r="J324" s="2" t="s">
        <v>103</v>
      </c>
      <c r="K324" s="2" t="s">
        <v>28</v>
      </c>
      <c r="L324" s="2" t="s">
        <v>673</v>
      </c>
      <c r="M324" s="2" t="s">
        <v>674</v>
      </c>
      <c r="N324" s="2" t="s">
        <v>48</v>
      </c>
      <c r="O324" s="3">
        <v>50</v>
      </c>
      <c r="P324" s="3">
        <v>253.2636</v>
      </c>
      <c r="Q324" s="3">
        <v>262</v>
      </c>
      <c r="R324" s="3">
        <v>13100</v>
      </c>
      <c r="S324" s="3">
        <v>8.7363999999999997</v>
      </c>
      <c r="T324" s="3">
        <v>436.82</v>
      </c>
      <c r="U324" s="3">
        <v>3.33</v>
      </c>
      <c r="V324" s="2" t="s">
        <v>675</v>
      </c>
      <c r="W324" s="2" t="s">
        <v>676</v>
      </c>
      <c r="X324" s="2" t="s">
        <v>72</v>
      </c>
      <c r="Y324" s="19" t="str">
        <f>VLOOKUP(G324,'Verweis Kd-Gruppe'!$A$2:$B$8,2,FALSE)</f>
        <v>EXP</v>
      </c>
      <c r="Z324" s="19" t="str">
        <f>VLOOKUP(J324,'Verweis Art-Gruppe'!$A$2:$B$15,2,FALSE)</f>
        <v>Geräte</v>
      </c>
      <c r="AA324" s="19" t="str">
        <f>VLOOKUP(W324,'Verweis Vertreter'!$A$2:$B$24,2,FALSE)</f>
        <v>Corina Wedel</v>
      </c>
      <c r="AB324" s="12">
        <f t="shared" si="45"/>
        <v>50</v>
      </c>
      <c r="AC324" s="12">
        <f t="shared" ref="AC324:AC387" si="50">P324</f>
        <v>253.2636</v>
      </c>
      <c r="AD324" s="12">
        <f t="shared" ref="AD324:AD387" si="51">Q324</f>
        <v>262</v>
      </c>
      <c r="AE324" s="12">
        <f t="shared" si="46"/>
        <v>13100</v>
      </c>
      <c r="AF324" s="12">
        <f t="shared" si="47"/>
        <v>8.7363999999999997</v>
      </c>
      <c r="AG324" s="12">
        <f t="shared" si="48"/>
        <v>436.82</v>
      </c>
      <c r="AH324" s="9">
        <f t="shared" ref="AH324:AH387" si="52">IF(AF324=0,0,AG324/AE324*AI324)</f>
        <v>3.3345038167938934E-2</v>
      </c>
      <c r="AI324" s="14">
        <f>VLOOKUP(E324,'Verweis Faktor'!$A:$B,2,FALSE)</f>
        <v>1</v>
      </c>
      <c r="AJ324" s="14"/>
      <c r="AK324" s="14" t="str">
        <f>IF(AL324="Ja","Versandkosten",VLOOKUP(E324,'Verweis Belegart'!$A$2:$B$9,2,FALSE))</f>
        <v>Hardware</v>
      </c>
      <c r="AL324" s="14" t="str">
        <f t="shared" ref="AL324:AL387" si="53">IF(ISNUMBER(FIND("Versandkosten",M324)),"Ja","Nein")</f>
        <v>Nein</v>
      </c>
      <c r="AM324" s="14" t="str">
        <f t="shared" si="49"/>
        <v>Positiv</v>
      </c>
    </row>
    <row r="325" spans="1:39" ht="17.25" customHeight="1" x14ac:dyDescent="0.35">
      <c r="A325" s="17">
        <v>14571549</v>
      </c>
      <c r="B325" s="2" t="s">
        <v>22</v>
      </c>
      <c r="C325" s="1">
        <v>2025001</v>
      </c>
      <c r="D325" s="1">
        <v>2000074</v>
      </c>
      <c r="E325" s="2" t="s">
        <v>34</v>
      </c>
      <c r="F325" s="2" t="s">
        <v>53</v>
      </c>
      <c r="G325" s="2" t="s">
        <v>66</v>
      </c>
      <c r="H325" s="2" t="s">
        <v>671</v>
      </c>
      <c r="I325" s="2" t="s">
        <v>672</v>
      </c>
      <c r="J325" s="2" t="s">
        <v>103</v>
      </c>
      <c r="K325" s="2" t="s">
        <v>45</v>
      </c>
      <c r="L325" s="2" t="s">
        <v>677</v>
      </c>
      <c r="M325" s="2" t="s">
        <v>678</v>
      </c>
      <c r="N325" s="2" t="s">
        <v>679</v>
      </c>
      <c r="O325" s="3">
        <v>50</v>
      </c>
      <c r="P325" s="3">
        <v>90.019599999999997</v>
      </c>
      <c r="Q325" s="3">
        <v>95</v>
      </c>
      <c r="R325" s="3">
        <v>4750</v>
      </c>
      <c r="S325" s="3">
        <v>4.9804000000000004</v>
      </c>
      <c r="T325" s="3">
        <v>249.02</v>
      </c>
      <c r="U325" s="3">
        <v>5.24</v>
      </c>
      <c r="V325" s="2" t="s">
        <v>675</v>
      </c>
      <c r="W325" s="2" t="s">
        <v>676</v>
      </c>
      <c r="X325" s="2" t="s">
        <v>72</v>
      </c>
      <c r="Y325" s="19" t="str">
        <f>VLOOKUP(G325,'Verweis Kd-Gruppe'!$A$2:$B$8,2,FALSE)</f>
        <v>EXP</v>
      </c>
      <c r="Z325" s="19" t="str">
        <f>VLOOKUP(J325,'Verweis Art-Gruppe'!$A$2:$B$15,2,FALSE)</f>
        <v>Geräte</v>
      </c>
      <c r="AA325" s="19" t="str">
        <f>VLOOKUP(W325,'Verweis Vertreter'!$A$2:$B$24,2,FALSE)</f>
        <v>Corina Wedel</v>
      </c>
      <c r="AB325" s="12">
        <f t="shared" si="45"/>
        <v>50</v>
      </c>
      <c r="AC325" s="12">
        <f t="shared" si="50"/>
        <v>90.019599999999997</v>
      </c>
      <c r="AD325" s="12">
        <f t="shared" si="51"/>
        <v>95</v>
      </c>
      <c r="AE325" s="12">
        <f t="shared" si="46"/>
        <v>4750</v>
      </c>
      <c r="AF325" s="12">
        <f t="shared" si="47"/>
        <v>4.9804000000000004</v>
      </c>
      <c r="AG325" s="12">
        <f t="shared" si="48"/>
        <v>249.02</v>
      </c>
      <c r="AH325" s="9">
        <f t="shared" si="52"/>
        <v>5.2425263157894739E-2</v>
      </c>
      <c r="AI325" s="14">
        <f>VLOOKUP(E325,'Verweis Faktor'!$A:$B,2,FALSE)</f>
        <v>1</v>
      </c>
      <c r="AJ325" s="14"/>
      <c r="AK325" s="14" t="str">
        <f>IF(AL325="Ja","Versandkosten",VLOOKUP(E325,'Verweis Belegart'!$A$2:$B$9,2,FALSE))</f>
        <v>Hardware</v>
      </c>
      <c r="AL325" s="14" t="str">
        <f t="shared" si="53"/>
        <v>Nein</v>
      </c>
      <c r="AM325" s="14" t="str">
        <f t="shared" si="49"/>
        <v>Positiv</v>
      </c>
    </row>
    <row r="326" spans="1:39" ht="17.25" customHeight="1" x14ac:dyDescent="0.35">
      <c r="A326" s="17">
        <v>14571549</v>
      </c>
      <c r="B326" s="2" t="s">
        <v>22</v>
      </c>
      <c r="C326" s="1">
        <v>2025001</v>
      </c>
      <c r="D326" s="1">
        <v>2000074</v>
      </c>
      <c r="E326" s="2" t="s">
        <v>34</v>
      </c>
      <c r="F326" s="2" t="s">
        <v>53</v>
      </c>
      <c r="G326" s="2" t="s">
        <v>66</v>
      </c>
      <c r="H326" s="2" t="s">
        <v>671</v>
      </c>
      <c r="I326" s="2" t="s">
        <v>672</v>
      </c>
      <c r="J326" s="2" t="s">
        <v>103</v>
      </c>
      <c r="K326" s="2" t="s">
        <v>49</v>
      </c>
      <c r="L326" s="2" t="s">
        <v>680</v>
      </c>
      <c r="M326" s="2" t="s">
        <v>681</v>
      </c>
      <c r="N326" s="2" t="s">
        <v>679</v>
      </c>
      <c r="O326" s="3">
        <v>19</v>
      </c>
      <c r="P326" s="3">
        <v>90</v>
      </c>
      <c r="Q326" s="3">
        <v>95</v>
      </c>
      <c r="R326" s="3">
        <v>1805</v>
      </c>
      <c r="S326" s="3">
        <v>5</v>
      </c>
      <c r="T326" s="3">
        <v>95</v>
      </c>
      <c r="U326" s="3">
        <v>5.26</v>
      </c>
      <c r="V326" s="2" t="s">
        <v>675</v>
      </c>
      <c r="W326" s="2" t="s">
        <v>676</v>
      </c>
      <c r="X326" s="2" t="s">
        <v>72</v>
      </c>
      <c r="Y326" s="19" t="str">
        <f>VLOOKUP(G326,'Verweis Kd-Gruppe'!$A$2:$B$8,2,FALSE)</f>
        <v>EXP</v>
      </c>
      <c r="Z326" s="19" t="str">
        <f>VLOOKUP(J326,'Verweis Art-Gruppe'!$A$2:$B$15,2,FALSE)</f>
        <v>Geräte</v>
      </c>
      <c r="AA326" s="19" t="str">
        <f>VLOOKUP(W326,'Verweis Vertreter'!$A$2:$B$24,2,FALSE)</f>
        <v>Corina Wedel</v>
      </c>
      <c r="AB326" s="12">
        <f t="shared" si="45"/>
        <v>19</v>
      </c>
      <c r="AC326" s="12">
        <f t="shared" si="50"/>
        <v>90</v>
      </c>
      <c r="AD326" s="12">
        <f t="shared" si="51"/>
        <v>95</v>
      </c>
      <c r="AE326" s="12">
        <f t="shared" si="46"/>
        <v>1805</v>
      </c>
      <c r="AF326" s="12">
        <f t="shared" si="47"/>
        <v>5</v>
      </c>
      <c r="AG326" s="12">
        <f t="shared" si="48"/>
        <v>95</v>
      </c>
      <c r="AH326" s="9">
        <f t="shared" si="52"/>
        <v>5.2631578947368418E-2</v>
      </c>
      <c r="AI326" s="14">
        <f>VLOOKUP(E326,'Verweis Faktor'!$A:$B,2,FALSE)</f>
        <v>1</v>
      </c>
      <c r="AJ326" s="14"/>
      <c r="AK326" s="14" t="str">
        <f>IF(AL326="Ja","Versandkosten",VLOOKUP(E326,'Verweis Belegart'!$A$2:$B$9,2,FALSE))</f>
        <v>Hardware</v>
      </c>
      <c r="AL326" s="14" t="str">
        <f t="shared" si="53"/>
        <v>Nein</v>
      </c>
      <c r="AM326" s="14" t="str">
        <f t="shared" si="49"/>
        <v>Positiv</v>
      </c>
    </row>
    <row r="327" spans="1:39" ht="17.25" customHeight="1" x14ac:dyDescent="0.35">
      <c r="A327" s="17">
        <v>14571515</v>
      </c>
      <c r="B327" s="2" t="s">
        <v>22</v>
      </c>
      <c r="C327" s="1">
        <v>2025001</v>
      </c>
      <c r="D327" s="1">
        <v>2000075</v>
      </c>
      <c r="E327" s="2" t="s">
        <v>34</v>
      </c>
      <c r="F327" s="2" t="s">
        <v>142</v>
      </c>
      <c r="G327" s="2" t="s">
        <v>36</v>
      </c>
      <c r="H327" s="2" t="s">
        <v>600</v>
      </c>
      <c r="I327" s="2" t="s">
        <v>601</v>
      </c>
      <c r="J327" s="2" t="s">
        <v>2791</v>
      </c>
      <c r="K327" s="2" t="s">
        <v>28</v>
      </c>
      <c r="L327" s="2" t="s">
        <v>249</v>
      </c>
      <c r="M327" s="2" t="s">
        <v>250</v>
      </c>
      <c r="N327" s="2" t="s">
        <v>122</v>
      </c>
      <c r="O327" s="3">
        <v>1</v>
      </c>
      <c r="P327" s="3">
        <v>0</v>
      </c>
      <c r="Q327" s="3">
        <v>6.35</v>
      </c>
      <c r="R327" s="3">
        <v>6.35</v>
      </c>
      <c r="S327" s="3">
        <v>6.35</v>
      </c>
      <c r="T327" s="3">
        <v>6.35</v>
      </c>
      <c r="U327" s="3"/>
      <c r="V327" s="2" t="s">
        <v>235</v>
      </c>
      <c r="W327" s="2" t="s">
        <v>236</v>
      </c>
      <c r="X327" s="2" t="s">
        <v>33</v>
      </c>
      <c r="Y327" s="19" t="str">
        <f>VLOOKUP(G327,'Verweis Kd-Gruppe'!$A$2:$B$8,2,FALSE)</f>
        <v>GRK</v>
      </c>
      <c r="Z327" s="19" t="str">
        <f>VLOOKUP(J327,'Verweis Art-Gruppe'!$A$2:$B$15,2,FALSE)</f>
        <v>Sonstige</v>
      </c>
      <c r="AA327" s="19" t="str">
        <f>VLOOKUP(W327,'Verweis Vertreter'!$A$2:$B$24,2,FALSE)</f>
        <v>Patrick Verfürth</v>
      </c>
      <c r="AB327" s="12">
        <f t="shared" si="45"/>
        <v>1</v>
      </c>
      <c r="AC327" s="12">
        <f t="shared" si="50"/>
        <v>0</v>
      </c>
      <c r="AD327" s="12">
        <f t="shared" si="51"/>
        <v>6.35</v>
      </c>
      <c r="AE327" s="12">
        <f t="shared" si="46"/>
        <v>6.35</v>
      </c>
      <c r="AF327" s="12">
        <f t="shared" si="47"/>
        <v>6.35</v>
      </c>
      <c r="AG327" s="12">
        <f t="shared" si="48"/>
        <v>6.35</v>
      </c>
      <c r="AH327" s="9">
        <f t="shared" si="52"/>
        <v>1</v>
      </c>
      <c r="AI327" s="14">
        <f>VLOOKUP(E327,'Verweis Faktor'!$A:$B,2,FALSE)</f>
        <v>1</v>
      </c>
      <c r="AJ327" s="14"/>
      <c r="AK327" s="14" t="str">
        <f>IF(AL327="Ja","Versandkosten",VLOOKUP(E327,'Verweis Belegart'!$A$2:$B$9,2,FALSE))</f>
        <v>Versandkosten</v>
      </c>
      <c r="AL327" s="14" t="str">
        <f t="shared" si="53"/>
        <v>Ja</v>
      </c>
      <c r="AM327" s="14" t="str">
        <f t="shared" si="49"/>
        <v>Positiv</v>
      </c>
    </row>
    <row r="328" spans="1:39" ht="17.25" customHeight="1" x14ac:dyDescent="0.35">
      <c r="A328" s="17">
        <v>14571515</v>
      </c>
      <c r="B328" s="2" t="s">
        <v>22</v>
      </c>
      <c r="C328" s="1">
        <v>2025001</v>
      </c>
      <c r="D328" s="1">
        <v>2000075</v>
      </c>
      <c r="E328" s="2" t="s">
        <v>34</v>
      </c>
      <c r="F328" s="2" t="s">
        <v>142</v>
      </c>
      <c r="G328" s="2" t="s">
        <v>36</v>
      </c>
      <c r="H328" s="2" t="s">
        <v>600</v>
      </c>
      <c r="I328" s="2" t="s">
        <v>601</v>
      </c>
      <c r="J328" s="2" t="s">
        <v>103</v>
      </c>
      <c r="K328" s="2" t="s">
        <v>45</v>
      </c>
      <c r="L328" s="2" t="s">
        <v>108</v>
      </c>
      <c r="M328" s="2" t="s">
        <v>109</v>
      </c>
      <c r="N328" s="2" t="s">
        <v>110</v>
      </c>
      <c r="O328" s="3">
        <v>1</v>
      </c>
      <c r="P328" s="3">
        <v>227.09690000000001</v>
      </c>
      <c r="Q328" s="3">
        <v>239</v>
      </c>
      <c r="R328" s="3">
        <v>239</v>
      </c>
      <c r="S328" s="3">
        <v>11.9031</v>
      </c>
      <c r="T328" s="3">
        <v>11.9</v>
      </c>
      <c r="U328" s="3">
        <v>4.9800000000000004</v>
      </c>
      <c r="V328" s="2" t="s">
        <v>235</v>
      </c>
      <c r="W328" s="2" t="s">
        <v>236</v>
      </c>
      <c r="X328" s="2" t="s">
        <v>33</v>
      </c>
      <c r="Y328" s="19" t="str">
        <f>VLOOKUP(G328,'Verweis Kd-Gruppe'!$A$2:$B$8,2,FALSE)</f>
        <v>GRK</v>
      </c>
      <c r="Z328" s="19" t="str">
        <f>VLOOKUP(J328,'Verweis Art-Gruppe'!$A$2:$B$15,2,FALSE)</f>
        <v>Geräte</v>
      </c>
      <c r="AA328" s="19" t="str">
        <f>VLOOKUP(W328,'Verweis Vertreter'!$A$2:$B$24,2,FALSE)</f>
        <v>Patrick Verfürth</v>
      </c>
      <c r="AB328" s="12">
        <f t="shared" si="45"/>
        <v>1</v>
      </c>
      <c r="AC328" s="12">
        <f t="shared" si="50"/>
        <v>227.09690000000001</v>
      </c>
      <c r="AD328" s="12">
        <f t="shared" si="51"/>
        <v>239</v>
      </c>
      <c r="AE328" s="12">
        <f t="shared" si="46"/>
        <v>239</v>
      </c>
      <c r="AF328" s="12">
        <f t="shared" si="47"/>
        <v>11.9031</v>
      </c>
      <c r="AG328" s="12">
        <f t="shared" si="48"/>
        <v>11.9</v>
      </c>
      <c r="AH328" s="9">
        <f t="shared" si="52"/>
        <v>4.9790794979079497E-2</v>
      </c>
      <c r="AI328" s="14">
        <f>VLOOKUP(E328,'Verweis Faktor'!$A:$B,2,FALSE)</f>
        <v>1</v>
      </c>
      <c r="AJ328" s="14"/>
      <c r="AK328" s="14" t="str">
        <f>IF(AL328="Ja","Versandkosten",VLOOKUP(E328,'Verweis Belegart'!$A$2:$B$9,2,FALSE))</f>
        <v>Hardware</v>
      </c>
      <c r="AL328" s="14" t="str">
        <f t="shared" si="53"/>
        <v>Nein</v>
      </c>
      <c r="AM328" s="14" t="str">
        <f t="shared" si="49"/>
        <v>Positiv</v>
      </c>
    </row>
    <row r="329" spans="1:39" ht="17.25" customHeight="1" x14ac:dyDescent="0.35">
      <c r="A329" s="17">
        <v>14571516</v>
      </c>
      <c r="B329" s="2" t="s">
        <v>22</v>
      </c>
      <c r="C329" s="1">
        <v>2025001</v>
      </c>
      <c r="D329" s="1">
        <v>2000076</v>
      </c>
      <c r="E329" s="2" t="s">
        <v>34</v>
      </c>
      <c r="F329" s="2" t="s">
        <v>142</v>
      </c>
      <c r="G329" s="2" t="s">
        <v>36</v>
      </c>
      <c r="H329" s="2" t="s">
        <v>600</v>
      </c>
      <c r="I329" s="2" t="s">
        <v>601</v>
      </c>
      <c r="J329" s="2" t="s">
        <v>2791</v>
      </c>
      <c r="K329" s="2" t="s">
        <v>28</v>
      </c>
      <c r="L329" s="2" t="s">
        <v>249</v>
      </c>
      <c r="M329" s="2" t="s">
        <v>250</v>
      </c>
      <c r="N329" s="2" t="s">
        <v>122</v>
      </c>
      <c r="O329" s="3">
        <v>1</v>
      </c>
      <c r="P329" s="3">
        <v>0</v>
      </c>
      <c r="Q329" s="3">
        <v>6.35</v>
      </c>
      <c r="R329" s="3">
        <v>6.35</v>
      </c>
      <c r="S329" s="3">
        <v>6.35</v>
      </c>
      <c r="T329" s="3">
        <v>6.35</v>
      </c>
      <c r="U329" s="3"/>
      <c r="V329" s="2" t="s">
        <v>235</v>
      </c>
      <c r="W329" s="2" t="s">
        <v>236</v>
      </c>
      <c r="X329" s="2" t="s">
        <v>33</v>
      </c>
      <c r="Y329" s="19" t="str">
        <f>VLOOKUP(G329,'Verweis Kd-Gruppe'!$A$2:$B$8,2,FALSE)</f>
        <v>GRK</v>
      </c>
      <c r="Z329" s="19" t="str">
        <f>VLOOKUP(J329,'Verweis Art-Gruppe'!$A$2:$B$15,2,FALSE)</f>
        <v>Sonstige</v>
      </c>
      <c r="AA329" s="19" t="str">
        <f>VLOOKUP(W329,'Verweis Vertreter'!$A$2:$B$24,2,FALSE)</f>
        <v>Patrick Verfürth</v>
      </c>
      <c r="AB329" s="12">
        <f t="shared" si="45"/>
        <v>1</v>
      </c>
      <c r="AC329" s="12">
        <f t="shared" si="50"/>
        <v>0</v>
      </c>
      <c r="AD329" s="12">
        <f t="shared" si="51"/>
        <v>6.35</v>
      </c>
      <c r="AE329" s="12">
        <f t="shared" si="46"/>
        <v>6.35</v>
      </c>
      <c r="AF329" s="12">
        <f t="shared" si="47"/>
        <v>6.35</v>
      </c>
      <c r="AG329" s="12">
        <f t="shared" si="48"/>
        <v>6.35</v>
      </c>
      <c r="AH329" s="9">
        <f t="shared" si="52"/>
        <v>1</v>
      </c>
      <c r="AI329" s="14">
        <f>VLOOKUP(E329,'Verweis Faktor'!$A:$B,2,FALSE)</f>
        <v>1</v>
      </c>
      <c r="AJ329" s="14"/>
      <c r="AK329" s="14" t="str">
        <f>IF(AL329="Ja","Versandkosten",VLOOKUP(E329,'Verweis Belegart'!$A$2:$B$9,2,FALSE))</f>
        <v>Versandkosten</v>
      </c>
      <c r="AL329" s="14" t="str">
        <f t="shared" si="53"/>
        <v>Ja</v>
      </c>
      <c r="AM329" s="14" t="str">
        <f t="shared" si="49"/>
        <v>Positiv</v>
      </c>
    </row>
    <row r="330" spans="1:39" ht="17.25" customHeight="1" x14ac:dyDescent="0.35">
      <c r="A330" s="17">
        <v>14571516</v>
      </c>
      <c r="B330" s="2" t="s">
        <v>22</v>
      </c>
      <c r="C330" s="1">
        <v>2025001</v>
      </c>
      <c r="D330" s="1">
        <v>2000076</v>
      </c>
      <c r="E330" s="2" t="s">
        <v>34</v>
      </c>
      <c r="F330" s="2" t="s">
        <v>142</v>
      </c>
      <c r="G330" s="2" t="s">
        <v>36</v>
      </c>
      <c r="H330" s="2" t="s">
        <v>600</v>
      </c>
      <c r="I330" s="2" t="s">
        <v>601</v>
      </c>
      <c r="J330" s="2" t="s">
        <v>103</v>
      </c>
      <c r="K330" s="2" t="s">
        <v>45</v>
      </c>
      <c r="L330" s="2" t="s">
        <v>682</v>
      </c>
      <c r="M330" s="2" t="s">
        <v>683</v>
      </c>
      <c r="N330" s="2" t="s">
        <v>684</v>
      </c>
      <c r="O330" s="3">
        <v>1</v>
      </c>
      <c r="P330" s="3">
        <v>80.210499999999996</v>
      </c>
      <c r="Q330" s="3">
        <v>89</v>
      </c>
      <c r="R330" s="3">
        <v>89</v>
      </c>
      <c r="S330" s="3">
        <v>8.7895000000000003</v>
      </c>
      <c r="T330" s="3">
        <v>8.7899999999999991</v>
      </c>
      <c r="U330" s="3">
        <v>9.8699999999999992</v>
      </c>
      <c r="V330" s="2" t="s">
        <v>235</v>
      </c>
      <c r="W330" s="2" t="s">
        <v>236</v>
      </c>
      <c r="X330" s="2" t="s">
        <v>33</v>
      </c>
      <c r="Y330" s="19" t="str">
        <f>VLOOKUP(G330,'Verweis Kd-Gruppe'!$A$2:$B$8,2,FALSE)</f>
        <v>GRK</v>
      </c>
      <c r="Z330" s="19" t="str">
        <f>VLOOKUP(J330,'Verweis Art-Gruppe'!$A$2:$B$15,2,FALSE)</f>
        <v>Geräte</v>
      </c>
      <c r="AA330" s="19" t="str">
        <f>VLOOKUP(W330,'Verweis Vertreter'!$A$2:$B$24,2,FALSE)</f>
        <v>Patrick Verfürth</v>
      </c>
      <c r="AB330" s="12">
        <f t="shared" si="45"/>
        <v>1</v>
      </c>
      <c r="AC330" s="12">
        <f t="shared" si="50"/>
        <v>80.210499999999996</v>
      </c>
      <c r="AD330" s="12">
        <f t="shared" si="51"/>
        <v>89</v>
      </c>
      <c r="AE330" s="12">
        <f t="shared" si="46"/>
        <v>89</v>
      </c>
      <c r="AF330" s="12">
        <f t="shared" si="47"/>
        <v>8.7895000000000003</v>
      </c>
      <c r="AG330" s="12">
        <f t="shared" si="48"/>
        <v>8.7899999999999991</v>
      </c>
      <c r="AH330" s="9">
        <f t="shared" si="52"/>
        <v>9.8764044943820212E-2</v>
      </c>
      <c r="AI330" s="14">
        <f>VLOOKUP(E330,'Verweis Faktor'!$A:$B,2,FALSE)</f>
        <v>1</v>
      </c>
      <c r="AJ330" s="14"/>
      <c r="AK330" s="14" t="str">
        <f>IF(AL330="Ja","Versandkosten",VLOOKUP(E330,'Verweis Belegart'!$A$2:$B$9,2,FALSE))</f>
        <v>Hardware</v>
      </c>
      <c r="AL330" s="14" t="str">
        <f t="shared" si="53"/>
        <v>Nein</v>
      </c>
      <c r="AM330" s="14" t="str">
        <f t="shared" si="49"/>
        <v>Positiv</v>
      </c>
    </row>
    <row r="331" spans="1:39" ht="17.25" customHeight="1" x14ac:dyDescent="0.35">
      <c r="A331" s="17">
        <v>14571518</v>
      </c>
      <c r="B331" s="2" t="s">
        <v>22</v>
      </c>
      <c r="C331" s="1">
        <v>2025001</v>
      </c>
      <c r="D331" s="1">
        <v>2000077</v>
      </c>
      <c r="E331" s="2" t="s">
        <v>34</v>
      </c>
      <c r="F331" s="2" t="s">
        <v>142</v>
      </c>
      <c r="G331" s="2" t="s">
        <v>36</v>
      </c>
      <c r="H331" s="2" t="s">
        <v>600</v>
      </c>
      <c r="I331" s="2" t="s">
        <v>601</v>
      </c>
      <c r="J331" s="2" t="s">
        <v>2791</v>
      </c>
      <c r="K331" s="2" t="s">
        <v>28</v>
      </c>
      <c r="L331" s="2" t="s">
        <v>249</v>
      </c>
      <c r="M331" s="2" t="s">
        <v>250</v>
      </c>
      <c r="N331" s="2" t="s">
        <v>122</v>
      </c>
      <c r="O331" s="3">
        <v>1</v>
      </c>
      <c r="P331" s="3">
        <v>0</v>
      </c>
      <c r="Q331" s="3">
        <v>6.35</v>
      </c>
      <c r="R331" s="3">
        <v>6.35</v>
      </c>
      <c r="S331" s="3">
        <v>6.35</v>
      </c>
      <c r="T331" s="3">
        <v>6.35</v>
      </c>
      <c r="U331" s="3"/>
      <c r="V331" s="2" t="s">
        <v>235</v>
      </c>
      <c r="W331" s="2" t="s">
        <v>236</v>
      </c>
      <c r="X331" s="2" t="s">
        <v>33</v>
      </c>
      <c r="Y331" s="19" t="str">
        <f>VLOOKUP(G331,'Verweis Kd-Gruppe'!$A$2:$B$8,2,FALSE)</f>
        <v>GRK</v>
      </c>
      <c r="Z331" s="19" t="str">
        <f>VLOOKUP(J331,'Verweis Art-Gruppe'!$A$2:$B$15,2,FALSE)</f>
        <v>Sonstige</v>
      </c>
      <c r="AA331" s="19" t="str">
        <f>VLOOKUP(W331,'Verweis Vertreter'!$A$2:$B$24,2,FALSE)</f>
        <v>Patrick Verfürth</v>
      </c>
      <c r="AB331" s="12">
        <f t="shared" si="45"/>
        <v>1</v>
      </c>
      <c r="AC331" s="12">
        <f t="shared" si="50"/>
        <v>0</v>
      </c>
      <c r="AD331" s="12">
        <f t="shared" si="51"/>
        <v>6.35</v>
      </c>
      <c r="AE331" s="12">
        <f t="shared" si="46"/>
        <v>6.35</v>
      </c>
      <c r="AF331" s="12">
        <f t="shared" si="47"/>
        <v>6.35</v>
      </c>
      <c r="AG331" s="12">
        <f t="shared" si="48"/>
        <v>6.35</v>
      </c>
      <c r="AH331" s="9">
        <f t="shared" si="52"/>
        <v>1</v>
      </c>
      <c r="AI331" s="14">
        <f>VLOOKUP(E331,'Verweis Faktor'!$A:$B,2,FALSE)</f>
        <v>1</v>
      </c>
      <c r="AJ331" s="14"/>
      <c r="AK331" s="14" t="str">
        <f>IF(AL331="Ja","Versandkosten",VLOOKUP(E331,'Verweis Belegart'!$A$2:$B$9,2,FALSE))</f>
        <v>Versandkosten</v>
      </c>
      <c r="AL331" s="14" t="str">
        <f t="shared" si="53"/>
        <v>Ja</v>
      </c>
      <c r="AM331" s="14" t="str">
        <f t="shared" si="49"/>
        <v>Positiv</v>
      </c>
    </row>
    <row r="332" spans="1:39" ht="17.25" customHeight="1" x14ac:dyDescent="0.35">
      <c r="A332" s="17">
        <v>14571518</v>
      </c>
      <c r="B332" s="2" t="s">
        <v>22</v>
      </c>
      <c r="C332" s="1">
        <v>2025001</v>
      </c>
      <c r="D332" s="1">
        <v>2000077</v>
      </c>
      <c r="E332" s="2" t="s">
        <v>34</v>
      </c>
      <c r="F332" s="2" t="s">
        <v>142</v>
      </c>
      <c r="G332" s="2" t="s">
        <v>36</v>
      </c>
      <c r="H332" s="2" t="s">
        <v>600</v>
      </c>
      <c r="I332" s="2" t="s">
        <v>601</v>
      </c>
      <c r="J332" s="2" t="s">
        <v>103</v>
      </c>
      <c r="K332" s="2" t="s">
        <v>45</v>
      </c>
      <c r="L332" s="2" t="s">
        <v>685</v>
      </c>
      <c r="M332" s="2" t="s">
        <v>686</v>
      </c>
      <c r="N332" s="2" t="s">
        <v>131</v>
      </c>
      <c r="O332" s="3">
        <v>2</v>
      </c>
      <c r="P332" s="3">
        <v>160.5153</v>
      </c>
      <c r="Q332" s="3">
        <v>169</v>
      </c>
      <c r="R332" s="3">
        <v>338</v>
      </c>
      <c r="S332" s="3">
        <v>8.4847000000000001</v>
      </c>
      <c r="T332" s="3">
        <v>16.97</v>
      </c>
      <c r="U332" s="3">
        <v>5.0199999999999996</v>
      </c>
      <c r="V332" s="2" t="s">
        <v>235</v>
      </c>
      <c r="W332" s="2" t="s">
        <v>236</v>
      </c>
      <c r="X332" s="2" t="s">
        <v>33</v>
      </c>
      <c r="Y332" s="19" t="str">
        <f>VLOOKUP(G332,'Verweis Kd-Gruppe'!$A$2:$B$8,2,FALSE)</f>
        <v>GRK</v>
      </c>
      <c r="Z332" s="19" t="str">
        <f>VLOOKUP(J332,'Verweis Art-Gruppe'!$A$2:$B$15,2,FALSE)</f>
        <v>Geräte</v>
      </c>
      <c r="AA332" s="19" t="str">
        <f>VLOOKUP(W332,'Verweis Vertreter'!$A$2:$B$24,2,FALSE)</f>
        <v>Patrick Verfürth</v>
      </c>
      <c r="AB332" s="12">
        <f t="shared" si="45"/>
        <v>2</v>
      </c>
      <c r="AC332" s="12">
        <f t="shared" si="50"/>
        <v>160.5153</v>
      </c>
      <c r="AD332" s="12">
        <f t="shared" si="51"/>
        <v>169</v>
      </c>
      <c r="AE332" s="12">
        <f t="shared" si="46"/>
        <v>338</v>
      </c>
      <c r="AF332" s="12">
        <f t="shared" si="47"/>
        <v>8.4847000000000001</v>
      </c>
      <c r="AG332" s="12">
        <f t="shared" si="48"/>
        <v>16.97</v>
      </c>
      <c r="AH332" s="9">
        <f t="shared" si="52"/>
        <v>5.0207100591715972E-2</v>
      </c>
      <c r="AI332" s="14">
        <f>VLOOKUP(E332,'Verweis Faktor'!$A:$B,2,FALSE)</f>
        <v>1</v>
      </c>
      <c r="AJ332" s="14"/>
      <c r="AK332" s="14" t="str">
        <f>IF(AL332="Ja","Versandkosten",VLOOKUP(E332,'Verweis Belegart'!$A$2:$B$9,2,FALSE))</f>
        <v>Hardware</v>
      </c>
      <c r="AL332" s="14" t="str">
        <f t="shared" si="53"/>
        <v>Nein</v>
      </c>
      <c r="AM332" s="14" t="str">
        <f t="shared" si="49"/>
        <v>Positiv</v>
      </c>
    </row>
    <row r="333" spans="1:39" ht="17.25" customHeight="1" x14ac:dyDescent="0.35">
      <c r="A333" s="17">
        <v>14571029</v>
      </c>
      <c r="B333" s="2" t="s">
        <v>22</v>
      </c>
      <c r="C333" s="1">
        <v>2025001</v>
      </c>
      <c r="D333" s="1">
        <v>2000078</v>
      </c>
      <c r="E333" s="2" t="s">
        <v>34</v>
      </c>
      <c r="F333" s="2" t="s">
        <v>53</v>
      </c>
      <c r="G333" s="2" t="s">
        <v>25</v>
      </c>
      <c r="H333" s="2" t="s">
        <v>687</v>
      </c>
      <c r="I333" s="2" t="s">
        <v>688</v>
      </c>
      <c r="J333" s="2" t="s">
        <v>103</v>
      </c>
      <c r="K333" s="2" t="s">
        <v>28</v>
      </c>
      <c r="L333" s="2" t="s">
        <v>156</v>
      </c>
      <c r="M333" s="2" t="s">
        <v>157</v>
      </c>
      <c r="N333" s="2" t="s">
        <v>158</v>
      </c>
      <c r="O333" s="3">
        <v>2</v>
      </c>
      <c r="P333" s="3">
        <v>55</v>
      </c>
      <c r="Q333" s="3">
        <v>62</v>
      </c>
      <c r="R333" s="3">
        <v>124</v>
      </c>
      <c r="S333" s="3">
        <v>7</v>
      </c>
      <c r="T333" s="3">
        <v>14</v>
      </c>
      <c r="U333" s="3">
        <v>11.29</v>
      </c>
      <c r="V333" s="2" t="s">
        <v>689</v>
      </c>
      <c r="W333" s="2" t="s">
        <v>690</v>
      </c>
      <c r="X333" s="2" t="s">
        <v>691</v>
      </c>
      <c r="Y333" s="19" t="str">
        <f>VLOOKUP(G333,'Verweis Kd-Gruppe'!$A$2:$B$8,2,FALSE)</f>
        <v>FHK</v>
      </c>
      <c r="Z333" s="19" t="str">
        <f>VLOOKUP(J333,'Verweis Art-Gruppe'!$A$2:$B$15,2,FALSE)</f>
        <v>Geräte</v>
      </c>
      <c r="AA333" s="19" t="str">
        <f>VLOOKUP(W333,'Verweis Vertreter'!$A$2:$B$24,2,FALSE)</f>
        <v>Zentrale</v>
      </c>
      <c r="AB333" s="12">
        <f t="shared" si="45"/>
        <v>2</v>
      </c>
      <c r="AC333" s="12">
        <f t="shared" si="50"/>
        <v>55</v>
      </c>
      <c r="AD333" s="12">
        <f t="shared" si="51"/>
        <v>62</v>
      </c>
      <c r="AE333" s="12">
        <f t="shared" si="46"/>
        <v>124</v>
      </c>
      <c r="AF333" s="12">
        <f t="shared" si="47"/>
        <v>7</v>
      </c>
      <c r="AG333" s="12">
        <f t="shared" si="48"/>
        <v>14</v>
      </c>
      <c r="AH333" s="9">
        <f t="shared" si="52"/>
        <v>0.11290322580645161</v>
      </c>
      <c r="AI333" s="14">
        <f>VLOOKUP(E333,'Verweis Faktor'!$A:$B,2,FALSE)</f>
        <v>1</v>
      </c>
      <c r="AJ333" s="14"/>
      <c r="AK333" s="14" t="str">
        <f>IF(AL333="Ja","Versandkosten",VLOOKUP(E333,'Verweis Belegart'!$A$2:$B$9,2,FALSE))</f>
        <v>Hardware</v>
      </c>
      <c r="AL333" s="14" t="str">
        <f t="shared" si="53"/>
        <v>Nein</v>
      </c>
      <c r="AM333" s="14" t="str">
        <f t="shared" si="49"/>
        <v>Positiv</v>
      </c>
    </row>
    <row r="334" spans="1:39" ht="17.25" customHeight="1" x14ac:dyDescent="0.35">
      <c r="A334" s="17">
        <v>14571029</v>
      </c>
      <c r="B334" s="2" t="s">
        <v>22</v>
      </c>
      <c r="C334" s="1">
        <v>2025001</v>
      </c>
      <c r="D334" s="1">
        <v>2000078</v>
      </c>
      <c r="E334" s="2" t="s">
        <v>34</v>
      </c>
      <c r="F334" s="2" t="s">
        <v>53</v>
      </c>
      <c r="G334" s="2" t="s">
        <v>25</v>
      </c>
      <c r="H334" s="2" t="s">
        <v>687</v>
      </c>
      <c r="I334" s="2" t="s">
        <v>688</v>
      </c>
      <c r="J334" s="2" t="s">
        <v>304</v>
      </c>
      <c r="K334" s="2" t="s">
        <v>45</v>
      </c>
      <c r="L334" s="2" t="s">
        <v>692</v>
      </c>
      <c r="M334" s="2" t="s">
        <v>693</v>
      </c>
      <c r="N334" s="2" t="s">
        <v>694</v>
      </c>
      <c r="O334" s="3">
        <v>1</v>
      </c>
      <c r="P334" s="3">
        <v>405.41669999999999</v>
      </c>
      <c r="Q334" s="3">
        <v>425</v>
      </c>
      <c r="R334" s="3">
        <v>425</v>
      </c>
      <c r="S334" s="3">
        <v>19.583300000000001</v>
      </c>
      <c r="T334" s="3">
        <v>19.579999999999998</v>
      </c>
      <c r="U334" s="3">
        <v>4.5999999999999996</v>
      </c>
      <c r="V334" s="2" t="s">
        <v>689</v>
      </c>
      <c r="W334" s="2" t="s">
        <v>690</v>
      </c>
      <c r="X334" s="2" t="s">
        <v>691</v>
      </c>
      <c r="Y334" s="19" t="str">
        <f>VLOOKUP(G334,'Verweis Kd-Gruppe'!$A$2:$B$8,2,FALSE)</f>
        <v>FHK</v>
      </c>
      <c r="Z334" s="19" t="str">
        <f>VLOOKUP(J334,'Verweis Art-Gruppe'!$A$2:$B$15,2,FALSE)</f>
        <v>Zubehör</v>
      </c>
      <c r="AA334" s="19" t="str">
        <f>VLOOKUP(W334,'Verweis Vertreter'!$A$2:$B$24,2,FALSE)</f>
        <v>Zentrale</v>
      </c>
      <c r="AB334" s="12">
        <f t="shared" si="45"/>
        <v>1</v>
      </c>
      <c r="AC334" s="12">
        <f t="shared" si="50"/>
        <v>405.41669999999999</v>
      </c>
      <c r="AD334" s="12">
        <f t="shared" si="51"/>
        <v>425</v>
      </c>
      <c r="AE334" s="12">
        <f t="shared" si="46"/>
        <v>425</v>
      </c>
      <c r="AF334" s="12">
        <f t="shared" si="47"/>
        <v>19.583300000000001</v>
      </c>
      <c r="AG334" s="12">
        <f t="shared" si="48"/>
        <v>19.579999999999998</v>
      </c>
      <c r="AH334" s="9">
        <f t="shared" si="52"/>
        <v>4.6070588235294113E-2</v>
      </c>
      <c r="AI334" s="14">
        <f>VLOOKUP(E334,'Verweis Faktor'!$A:$B,2,FALSE)</f>
        <v>1</v>
      </c>
      <c r="AJ334" s="14"/>
      <c r="AK334" s="14" t="str">
        <f>IF(AL334="Ja","Versandkosten",VLOOKUP(E334,'Verweis Belegart'!$A$2:$B$9,2,FALSE))</f>
        <v>Hardware</v>
      </c>
      <c r="AL334" s="14" t="str">
        <f t="shared" si="53"/>
        <v>Nein</v>
      </c>
      <c r="AM334" s="14" t="str">
        <f t="shared" si="49"/>
        <v>Positiv</v>
      </c>
    </row>
    <row r="335" spans="1:39" ht="17.25" customHeight="1" x14ac:dyDescent="0.35">
      <c r="A335" s="17">
        <v>14571032</v>
      </c>
      <c r="B335" s="2" t="s">
        <v>22</v>
      </c>
      <c r="C335" s="1">
        <v>2025001</v>
      </c>
      <c r="D335" s="1">
        <v>2000079</v>
      </c>
      <c r="E335" s="2" t="s">
        <v>34</v>
      </c>
      <c r="F335" s="2" t="s">
        <v>53</v>
      </c>
      <c r="G335" s="2" t="s">
        <v>25</v>
      </c>
      <c r="H335" s="2" t="s">
        <v>695</v>
      </c>
      <c r="I335" s="2" t="s">
        <v>696</v>
      </c>
      <c r="J335" s="2" t="s">
        <v>103</v>
      </c>
      <c r="K335" s="2" t="s">
        <v>28</v>
      </c>
      <c r="L335" s="2" t="s">
        <v>88</v>
      </c>
      <c r="M335" s="2" t="s">
        <v>89</v>
      </c>
      <c r="N335" s="2" t="s">
        <v>90</v>
      </c>
      <c r="O335" s="3">
        <v>1</v>
      </c>
      <c r="P335" s="3">
        <v>530.07069999999999</v>
      </c>
      <c r="Q335" s="3">
        <v>555</v>
      </c>
      <c r="R335" s="3">
        <v>555</v>
      </c>
      <c r="S335" s="3">
        <v>24.929300000000001</v>
      </c>
      <c r="T335" s="3">
        <v>24.93</v>
      </c>
      <c r="U335" s="3">
        <v>4.49</v>
      </c>
      <c r="V335" s="2" t="s">
        <v>697</v>
      </c>
      <c r="W335" s="2" t="s">
        <v>698</v>
      </c>
      <c r="X335" s="2" t="s">
        <v>699</v>
      </c>
      <c r="Y335" s="19" t="str">
        <f>VLOOKUP(G335,'Verweis Kd-Gruppe'!$A$2:$B$8,2,FALSE)</f>
        <v>FHK</v>
      </c>
      <c r="Z335" s="19" t="str">
        <f>VLOOKUP(J335,'Verweis Art-Gruppe'!$A$2:$B$15,2,FALSE)</f>
        <v>Geräte</v>
      </c>
      <c r="AA335" s="19" t="str">
        <f>VLOOKUP(W335,'Verweis Vertreter'!$A$2:$B$24,2,FALSE)</f>
        <v>Zentrale</v>
      </c>
      <c r="AB335" s="12">
        <f t="shared" si="45"/>
        <v>1</v>
      </c>
      <c r="AC335" s="12">
        <f t="shared" si="50"/>
        <v>530.07069999999999</v>
      </c>
      <c r="AD335" s="12">
        <f t="shared" si="51"/>
        <v>555</v>
      </c>
      <c r="AE335" s="12">
        <f t="shared" si="46"/>
        <v>555</v>
      </c>
      <c r="AF335" s="12">
        <f t="shared" si="47"/>
        <v>24.929300000000001</v>
      </c>
      <c r="AG335" s="12">
        <f t="shared" si="48"/>
        <v>24.93</v>
      </c>
      <c r="AH335" s="9">
        <f t="shared" si="52"/>
        <v>4.4918918918918915E-2</v>
      </c>
      <c r="AI335" s="14">
        <f>VLOOKUP(E335,'Verweis Faktor'!$A:$B,2,FALSE)</f>
        <v>1</v>
      </c>
      <c r="AJ335" s="14"/>
      <c r="AK335" s="14" t="str">
        <f>IF(AL335="Ja","Versandkosten",VLOOKUP(E335,'Verweis Belegart'!$A$2:$B$9,2,FALSE))</f>
        <v>Hardware</v>
      </c>
      <c r="AL335" s="14" t="str">
        <f t="shared" si="53"/>
        <v>Nein</v>
      </c>
      <c r="AM335" s="14" t="str">
        <f t="shared" si="49"/>
        <v>Positiv</v>
      </c>
    </row>
    <row r="336" spans="1:39" ht="17.25" customHeight="1" x14ac:dyDescent="0.35">
      <c r="A336" s="17">
        <v>14570828</v>
      </c>
      <c r="B336" s="2" t="s">
        <v>22</v>
      </c>
      <c r="C336" s="1">
        <v>2025001</v>
      </c>
      <c r="D336" s="1">
        <v>2000080</v>
      </c>
      <c r="E336" s="2" t="s">
        <v>34</v>
      </c>
      <c r="F336" s="2" t="s">
        <v>53</v>
      </c>
      <c r="G336" s="2" t="s">
        <v>25</v>
      </c>
      <c r="H336" s="2" t="s">
        <v>700</v>
      </c>
      <c r="I336" s="2" t="s">
        <v>701</v>
      </c>
      <c r="J336" s="2" t="s">
        <v>103</v>
      </c>
      <c r="K336" s="2" t="s">
        <v>28</v>
      </c>
      <c r="L336" s="2" t="s">
        <v>126</v>
      </c>
      <c r="M336" s="2" t="s">
        <v>127</v>
      </c>
      <c r="N336" s="2" t="s">
        <v>128</v>
      </c>
      <c r="O336" s="3">
        <v>1</v>
      </c>
      <c r="P336" s="3">
        <v>188.4658</v>
      </c>
      <c r="Q336" s="3">
        <v>209</v>
      </c>
      <c r="R336" s="3">
        <v>209</v>
      </c>
      <c r="S336" s="3">
        <v>20.534199999999998</v>
      </c>
      <c r="T336" s="3">
        <v>20.53</v>
      </c>
      <c r="U336" s="3">
        <v>9.82</v>
      </c>
      <c r="V336" s="2" t="s">
        <v>427</v>
      </c>
      <c r="W336" s="2" t="s">
        <v>428</v>
      </c>
      <c r="X336" s="2" t="s">
        <v>702</v>
      </c>
      <c r="Y336" s="19" t="str">
        <f>VLOOKUP(G336,'Verweis Kd-Gruppe'!$A$2:$B$8,2,FALSE)</f>
        <v>FHK</v>
      </c>
      <c r="Z336" s="19" t="str">
        <f>VLOOKUP(J336,'Verweis Art-Gruppe'!$A$2:$B$15,2,FALSE)</f>
        <v>Geräte</v>
      </c>
      <c r="AA336" s="19" t="str">
        <f>VLOOKUP(W336,'Verweis Vertreter'!$A$2:$B$24,2,FALSE)</f>
        <v>Zentrale</v>
      </c>
      <c r="AB336" s="12">
        <f t="shared" si="45"/>
        <v>1</v>
      </c>
      <c r="AC336" s="12">
        <f t="shared" si="50"/>
        <v>188.4658</v>
      </c>
      <c r="AD336" s="12">
        <f t="shared" si="51"/>
        <v>209</v>
      </c>
      <c r="AE336" s="12">
        <f t="shared" si="46"/>
        <v>209</v>
      </c>
      <c r="AF336" s="12">
        <f t="shared" si="47"/>
        <v>20.534199999999998</v>
      </c>
      <c r="AG336" s="12">
        <f t="shared" si="48"/>
        <v>20.53</v>
      </c>
      <c r="AH336" s="9">
        <f t="shared" si="52"/>
        <v>9.8229665071770333E-2</v>
      </c>
      <c r="AI336" s="14">
        <f>VLOOKUP(E336,'Verweis Faktor'!$A:$B,2,FALSE)</f>
        <v>1</v>
      </c>
      <c r="AJ336" s="14"/>
      <c r="AK336" s="14" t="str">
        <f>IF(AL336="Ja","Versandkosten",VLOOKUP(E336,'Verweis Belegart'!$A$2:$B$9,2,FALSE))</f>
        <v>Hardware</v>
      </c>
      <c r="AL336" s="14" t="str">
        <f t="shared" si="53"/>
        <v>Nein</v>
      </c>
      <c r="AM336" s="14" t="str">
        <f t="shared" si="49"/>
        <v>Positiv</v>
      </c>
    </row>
    <row r="337" spans="1:39" ht="17.25" customHeight="1" x14ac:dyDescent="0.35">
      <c r="A337" s="17">
        <v>14570818</v>
      </c>
      <c r="B337" s="2" t="s">
        <v>22</v>
      </c>
      <c r="C337" s="1">
        <v>2025001</v>
      </c>
      <c r="D337" s="1">
        <v>2000081</v>
      </c>
      <c r="E337" s="2" t="s">
        <v>34</v>
      </c>
      <c r="F337" s="2" t="s">
        <v>53</v>
      </c>
      <c r="G337" s="2" t="s">
        <v>25</v>
      </c>
      <c r="H337" s="2" t="s">
        <v>703</v>
      </c>
      <c r="I337" s="2" t="s">
        <v>704</v>
      </c>
      <c r="J337" s="2" t="s">
        <v>103</v>
      </c>
      <c r="K337" s="2" t="s">
        <v>28</v>
      </c>
      <c r="L337" s="2" t="s">
        <v>305</v>
      </c>
      <c r="M337" s="2" t="s">
        <v>306</v>
      </c>
      <c r="N337" s="2" t="s">
        <v>283</v>
      </c>
      <c r="O337" s="3">
        <v>1</v>
      </c>
      <c r="P337" s="3">
        <v>492.46980000000002</v>
      </c>
      <c r="Q337" s="3">
        <v>519</v>
      </c>
      <c r="R337" s="3">
        <v>519</v>
      </c>
      <c r="S337" s="3">
        <v>26.530200000000001</v>
      </c>
      <c r="T337" s="3">
        <v>26.53</v>
      </c>
      <c r="U337" s="3">
        <v>5.1100000000000003</v>
      </c>
      <c r="V337" s="2" t="s">
        <v>697</v>
      </c>
      <c r="W337" s="2" t="s">
        <v>698</v>
      </c>
      <c r="X337" s="2" t="s">
        <v>699</v>
      </c>
      <c r="Y337" s="19" t="str">
        <f>VLOOKUP(G337,'Verweis Kd-Gruppe'!$A$2:$B$8,2,FALSE)</f>
        <v>FHK</v>
      </c>
      <c r="Z337" s="19" t="str">
        <f>VLOOKUP(J337,'Verweis Art-Gruppe'!$A$2:$B$15,2,FALSE)</f>
        <v>Geräte</v>
      </c>
      <c r="AA337" s="19" t="str">
        <f>VLOOKUP(W337,'Verweis Vertreter'!$A$2:$B$24,2,FALSE)</f>
        <v>Zentrale</v>
      </c>
      <c r="AB337" s="12">
        <f t="shared" si="45"/>
        <v>1</v>
      </c>
      <c r="AC337" s="12">
        <f t="shared" si="50"/>
        <v>492.46980000000002</v>
      </c>
      <c r="AD337" s="12">
        <f t="shared" si="51"/>
        <v>519</v>
      </c>
      <c r="AE337" s="12">
        <f t="shared" si="46"/>
        <v>519</v>
      </c>
      <c r="AF337" s="12">
        <f t="shared" si="47"/>
        <v>26.530200000000001</v>
      </c>
      <c r="AG337" s="12">
        <f t="shared" si="48"/>
        <v>26.53</v>
      </c>
      <c r="AH337" s="9">
        <f t="shared" si="52"/>
        <v>5.1117533718689788E-2</v>
      </c>
      <c r="AI337" s="14">
        <f>VLOOKUP(E337,'Verweis Faktor'!$A:$B,2,FALSE)</f>
        <v>1</v>
      </c>
      <c r="AJ337" s="14"/>
      <c r="AK337" s="14" t="str">
        <f>IF(AL337="Ja","Versandkosten",VLOOKUP(E337,'Verweis Belegart'!$A$2:$B$9,2,FALSE))</f>
        <v>Hardware</v>
      </c>
      <c r="AL337" s="14" t="str">
        <f t="shared" si="53"/>
        <v>Nein</v>
      </c>
      <c r="AM337" s="14" t="str">
        <f t="shared" si="49"/>
        <v>Positiv</v>
      </c>
    </row>
    <row r="338" spans="1:39" ht="17.25" customHeight="1" x14ac:dyDescent="0.35">
      <c r="A338" s="17">
        <v>14570989</v>
      </c>
      <c r="B338" s="2" t="s">
        <v>22</v>
      </c>
      <c r="C338" s="1">
        <v>2025001</v>
      </c>
      <c r="D338" s="1">
        <v>2000082</v>
      </c>
      <c r="E338" s="2" t="s">
        <v>34</v>
      </c>
      <c r="F338" s="2" t="s">
        <v>53</v>
      </c>
      <c r="G338" s="2" t="s">
        <v>25</v>
      </c>
      <c r="H338" s="2" t="s">
        <v>705</v>
      </c>
      <c r="I338" s="2" t="s">
        <v>706</v>
      </c>
      <c r="J338" s="2" t="s">
        <v>103</v>
      </c>
      <c r="K338" s="2" t="s">
        <v>28</v>
      </c>
      <c r="L338" s="2" t="s">
        <v>134</v>
      </c>
      <c r="M338" s="2" t="s">
        <v>135</v>
      </c>
      <c r="N338" s="2" t="s">
        <v>136</v>
      </c>
      <c r="O338" s="3">
        <v>1</v>
      </c>
      <c r="P338" s="3">
        <v>189</v>
      </c>
      <c r="Q338" s="3">
        <v>199</v>
      </c>
      <c r="R338" s="3">
        <v>199</v>
      </c>
      <c r="S338" s="3">
        <v>10</v>
      </c>
      <c r="T338" s="3">
        <v>10</v>
      </c>
      <c r="U338" s="3">
        <v>5.0199999999999996</v>
      </c>
      <c r="V338" s="2" t="s">
        <v>427</v>
      </c>
      <c r="W338" s="2" t="s">
        <v>428</v>
      </c>
      <c r="X338" s="2" t="s">
        <v>419</v>
      </c>
      <c r="Y338" s="19" t="str">
        <f>VLOOKUP(G338,'Verweis Kd-Gruppe'!$A$2:$B$8,2,FALSE)</f>
        <v>FHK</v>
      </c>
      <c r="Z338" s="19" t="str">
        <f>VLOOKUP(J338,'Verweis Art-Gruppe'!$A$2:$B$15,2,FALSE)</f>
        <v>Geräte</v>
      </c>
      <c r="AA338" s="19" t="str">
        <f>VLOOKUP(W338,'Verweis Vertreter'!$A$2:$B$24,2,FALSE)</f>
        <v>Zentrale</v>
      </c>
      <c r="AB338" s="12">
        <f t="shared" si="45"/>
        <v>1</v>
      </c>
      <c r="AC338" s="12">
        <f t="shared" si="50"/>
        <v>189</v>
      </c>
      <c r="AD338" s="12">
        <f t="shared" si="51"/>
        <v>199</v>
      </c>
      <c r="AE338" s="12">
        <f t="shared" si="46"/>
        <v>199</v>
      </c>
      <c r="AF338" s="12">
        <f t="shared" si="47"/>
        <v>10</v>
      </c>
      <c r="AG338" s="12">
        <f t="shared" si="48"/>
        <v>10</v>
      </c>
      <c r="AH338" s="9">
        <f t="shared" si="52"/>
        <v>5.0251256281407038E-2</v>
      </c>
      <c r="AI338" s="14">
        <f>VLOOKUP(E338,'Verweis Faktor'!$A:$B,2,FALSE)</f>
        <v>1</v>
      </c>
      <c r="AJ338" s="14"/>
      <c r="AK338" s="14" t="str">
        <f>IF(AL338="Ja","Versandkosten",VLOOKUP(E338,'Verweis Belegart'!$A$2:$B$9,2,FALSE))</f>
        <v>Hardware</v>
      </c>
      <c r="AL338" s="14" t="str">
        <f t="shared" si="53"/>
        <v>Nein</v>
      </c>
      <c r="AM338" s="14" t="str">
        <f t="shared" si="49"/>
        <v>Positiv</v>
      </c>
    </row>
    <row r="339" spans="1:39" ht="17.25" customHeight="1" x14ac:dyDescent="0.35">
      <c r="A339" s="17">
        <v>14571567</v>
      </c>
      <c r="B339" s="2" t="s">
        <v>22</v>
      </c>
      <c r="C339" s="1">
        <v>2025001</v>
      </c>
      <c r="D339" s="1">
        <v>2000083</v>
      </c>
      <c r="E339" s="2" t="s">
        <v>34</v>
      </c>
      <c r="F339" s="2" t="s">
        <v>53</v>
      </c>
      <c r="G339" s="2" t="s">
        <v>707</v>
      </c>
      <c r="H339" s="2" t="s">
        <v>708</v>
      </c>
      <c r="I339" s="2" t="s">
        <v>709</v>
      </c>
      <c r="J339" s="2" t="s">
        <v>304</v>
      </c>
      <c r="K339" s="2" t="s">
        <v>28</v>
      </c>
      <c r="L339" s="2" t="s">
        <v>692</v>
      </c>
      <c r="M339" s="2" t="s">
        <v>693</v>
      </c>
      <c r="N339" s="2" t="s">
        <v>694</v>
      </c>
      <c r="O339" s="3">
        <v>1</v>
      </c>
      <c r="P339" s="3">
        <v>405.41669999999999</v>
      </c>
      <c r="Q339" s="3">
        <v>578.88</v>
      </c>
      <c r="R339" s="3">
        <v>578.88</v>
      </c>
      <c r="S339" s="3">
        <v>173.4633</v>
      </c>
      <c r="T339" s="3">
        <v>81.03</v>
      </c>
      <c r="U339" s="3">
        <v>29.96</v>
      </c>
      <c r="V339" s="2" t="s">
        <v>710</v>
      </c>
      <c r="W339" s="2" t="s">
        <v>711</v>
      </c>
      <c r="X339" s="2" t="s">
        <v>712</v>
      </c>
      <c r="Y339" s="19" t="str">
        <f>VLOOKUP(G339,'Verweis Kd-Gruppe'!$A$2:$B$8,2,FALSE)</f>
        <v>FHK</v>
      </c>
      <c r="Z339" s="19" t="str">
        <f>VLOOKUP(J339,'Verweis Art-Gruppe'!$A$2:$B$15,2,FALSE)</f>
        <v>Zubehör</v>
      </c>
      <c r="AA339" s="19" t="str">
        <f>VLOOKUP(W339,'Verweis Vertreter'!$A$2:$B$24,2,FALSE)</f>
        <v>Zentrale</v>
      </c>
      <c r="AB339" s="12">
        <f t="shared" si="45"/>
        <v>1</v>
      </c>
      <c r="AC339" s="12">
        <f t="shared" si="50"/>
        <v>405.41669999999999</v>
      </c>
      <c r="AD339" s="12">
        <f t="shared" si="51"/>
        <v>578.88</v>
      </c>
      <c r="AE339" s="12">
        <f t="shared" si="46"/>
        <v>578.88</v>
      </c>
      <c r="AF339" s="12">
        <f t="shared" si="47"/>
        <v>173.4633</v>
      </c>
      <c r="AG339" s="12">
        <f t="shared" si="48"/>
        <v>81.03</v>
      </c>
      <c r="AH339" s="9">
        <f t="shared" si="52"/>
        <v>0.13997719734660033</v>
      </c>
      <c r="AI339" s="14">
        <f>VLOOKUP(E339,'Verweis Faktor'!$A:$B,2,FALSE)</f>
        <v>1</v>
      </c>
      <c r="AJ339" s="14"/>
      <c r="AK339" s="14" t="str">
        <f>IF(AL339="Ja","Versandkosten",VLOOKUP(E339,'Verweis Belegart'!$A$2:$B$9,2,FALSE))</f>
        <v>Hardware</v>
      </c>
      <c r="AL339" s="14" t="str">
        <f t="shared" si="53"/>
        <v>Nein</v>
      </c>
      <c r="AM339" s="14" t="str">
        <f t="shared" si="49"/>
        <v>Positiv</v>
      </c>
    </row>
    <row r="340" spans="1:39" ht="17.25" customHeight="1" x14ac:dyDescent="0.35">
      <c r="A340" s="17">
        <v>14571571</v>
      </c>
      <c r="B340" s="2" t="s">
        <v>22</v>
      </c>
      <c r="C340" s="1">
        <v>2025001</v>
      </c>
      <c r="D340" s="1">
        <v>2000084</v>
      </c>
      <c r="E340" s="2" t="s">
        <v>34</v>
      </c>
      <c r="F340" s="2" t="s">
        <v>53</v>
      </c>
      <c r="G340" s="2" t="s">
        <v>707</v>
      </c>
      <c r="H340" s="2" t="s">
        <v>708</v>
      </c>
      <c r="I340" s="2" t="s">
        <v>713</v>
      </c>
      <c r="J340" s="2" t="s">
        <v>103</v>
      </c>
      <c r="K340" s="2" t="s">
        <v>28</v>
      </c>
      <c r="L340" s="2" t="s">
        <v>714</v>
      </c>
      <c r="M340" s="2" t="s">
        <v>715</v>
      </c>
      <c r="N340" s="2" t="s">
        <v>274</v>
      </c>
      <c r="O340" s="3">
        <v>1</v>
      </c>
      <c r="P340" s="3">
        <v>1118.9586999999999</v>
      </c>
      <c r="Q340" s="3">
        <v>1528.92</v>
      </c>
      <c r="R340" s="3">
        <v>1528.92</v>
      </c>
      <c r="S340" s="3">
        <v>409.96129999999999</v>
      </c>
      <c r="T340" s="3">
        <v>165.85</v>
      </c>
      <c r="U340" s="3">
        <v>26.81</v>
      </c>
      <c r="V340" s="2" t="s">
        <v>710</v>
      </c>
      <c r="W340" s="2" t="s">
        <v>711</v>
      </c>
      <c r="X340" s="2" t="s">
        <v>712</v>
      </c>
      <c r="Y340" s="19" t="str">
        <f>VLOOKUP(G340,'Verweis Kd-Gruppe'!$A$2:$B$8,2,FALSE)</f>
        <v>FHK</v>
      </c>
      <c r="Z340" s="19" t="str">
        <f>VLOOKUP(J340,'Verweis Art-Gruppe'!$A$2:$B$15,2,FALSE)</f>
        <v>Geräte</v>
      </c>
      <c r="AA340" s="19" t="str">
        <f>VLOOKUP(W340,'Verweis Vertreter'!$A$2:$B$24,2,FALSE)</f>
        <v>Zentrale</v>
      </c>
      <c r="AB340" s="12">
        <f t="shared" si="45"/>
        <v>1</v>
      </c>
      <c r="AC340" s="12">
        <f t="shared" si="50"/>
        <v>1118.9586999999999</v>
      </c>
      <c r="AD340" s="12">
        <f t="shared" si="51"/>
        <v>1528.92</v>
      </c>
      <c r="AE340" s="12">
        <f t="shared" si="46"/>
        <v>1528.92</v>
      </c>
      <c r="AF340" s="12">
        <f t="shared" si="47"/>
        <v>409.96129999999999</v>
      </c>
      <c r="AG340" s="12">
        <f t="shared" si="48"/>
        <v>165.85</v>
      </c>
      <c r="AH340" s="9">
        <f t="shared" si="52"/>
        <v>0.10847526358475262</v>
      </c>
      <c r="AI340" s="14">
        <f>VLOOKUP(E340,'Verweis Faktor'!$A:$B,2,FALSE)</f>
        <v>1</v>
      </c>
      <c r="AJ340" s="14"/>
      <c r="AK340" s="14" t="str">
        <f>IF(AL340="Ja","Versandkosten",VLOOKUP(E340,'Verweis Belegart'!$A$2:$B$9,2,FALSE))</f>
        <v>Hardware</v>
      </c>
      <c r="AL340" s="14" t="str">
        <f t="shared" si="53"/>
        <v>Nein</v>
      </c>
      <c r="AM340" s="14" t="str">
        <f t="shared" si="49"/>
        <v>Positiv</v>
      </c>
    </row>
    <row r="341" spans="1:39" ht="17.25" customHeight="1" x14ac:dyDescent="0.35">
      <c r="A341" s="17">
        <v>14571572</v>
      </c>
      <c r="B341" s="2" t="s">
        <v>22</v>
      </c>
      <c r="C341" s="1">
        <v>2025001</v>
      </c>
      <c r="D341" s="1">
        <v>2000085</v>
      </c>
      <c r="E341" s="2" t="s">
        <v>34</v>
      </c>
      <c r="F341" s="2" t="s">
        <v>53</v>
      </c>
      <c r="G341" s="2" t="s">
        <v>707</v>
      </c>
      <c r="H341" s="2" t="s">
        <v>708</v>
      </c>
      <c r="I341" s="2" t="s">
        <v>716</v>
      </c>
      <c r="J341" s="2" t="s">
        <v>103</v>
      </c>
      <c r="K341" s="2" t="s">
        <v>28</v>
      </c>
      <c r="L341" s="2" t="s">
        <v>717</v>
      </c>
      <c r="M341" s="2" t="s">
        <v>718</v>
      </c>
      <c r="N341" s="2" t="s">
        <v>719</v>
      </c>
      <c r="O341" s="3">
        <v>1</v>
      </c>
      <c r="P341" s="3">
        <v>591</v>
      </c>
      <c r="Q341" s="3">
        <v>998.88</v>
      </c>
      <c r="R341" s="3">
        <v>998.88</v>
      </c>
      <c r="S341" s="3">
        <v>407.88</v>
      </c>
      <c r="T341" s="3">
        <v>248.39</v>
      </c>
      <c r="U341" s="3">
        <v>40.83</v>
      </c>
      <c r="V341" s="2" t="s">
        <v>710</v>
      </c>
      <c r="W341" s="2" t="s">
        <v>711</v>
      </c>
      <c r="X341" s="2" t="s">
        <v>712</v>
      </c>
      <c r="Y341" s="19" t="str">
        <f>VLOOKUP(G341,'Verweis Kd-Gruppe'!$A$2:$B$8,2,FALSE)</f>
        <v>FHK</v>
      </c>
      <c r="Z341" s="19" t="str">
        <f>VLOOKUP(J341,'Verweis Art-Gruppe'!$A$2:$B$15,2,FALSE)</f>
        <v>Geräte</v>
      </c>
      <c r="AA341" s="19" t="str">
        <f>VLOOKUP(W341,'Verweis Vertreter'!$A$2:$B$24,2,FALSE)</f>
        <v>Zentrale</v>
      </c>
      <c r="AB341" s="12">
        <f t="shared" si="45"/>
        <v>1</v>
      </c>
      <c r="AC341" s="12">
        <f t="shared" si="50"/>
        <v>591</v>
      </c>
      <c r="AD341" s="12">
        <f t="shared" si="51"/>
        <v>998.88</v>
      </c>
      <c r="AE341" s="12">
        <f t="shared" si="46"/>
        <v>998.88</v>
      </c>
      <c r="AF341" s="12">
        <f t="shared" si="47"/>
        <v>407.88</v>
      </c>
      <c r="AG341" s="12">
        <f t="shared" si="48"/>
        <v>248.39</v>
      </c>
      <c r="AH341" s="9">
        <f t="shared" si="52"/>
        <v>0.24866850872977733</v>
      </c>
      <c r="AI341" s="14">
        <f>VLOOKUP(E341,'Verweis Faktor'!$A:$B,2,FALSE)</f>
        <v>1</v>
      </c>
      <c r="AJ341" s="14"/>
      <c r="AK341" s="14" t="str">
        <f>IF(AL341="Ja","Versandkosten",VLOOKUP(E341,'Verweis Belegart'!$A$2:$B$9,2,FALSE))</f>
        <v>Hardware</v>
      </c>
      <c r="AL341" s="14" t="str">
        <f t="shared" si="53"/>
        <v>Nein</v>
      </c>
      <c r="AM341" s="14" t="str">
        <f t="shared" si="49"/>
        <v>Positiv</v>
      </c>
    </row>
    <row r="342" spans="1:39" ht="17.25" customHeight="1" x14ac:dyDescent="0.35">
      <c r="A342" s="17">
        <v>14571542</v>
      </c>
      <c r="B342" s="2" t="s">
        <v>22</v>
      </c>
      <c r="C342" s="1">
        <v>2025001</v>
      </c>
      <c r="D342" s="1">
        <v>2000086</v>
      </c>
      <c r="E342" s="2" t="s">
        <v>34</v>
      </c>
      <c r="F342" s="2" t="s">
        <v>53</v>
      </c>
      <c r="G342" s="2" t="s">
        <v>25</v>
      </c>
      <c r="H342" s="2" t="s">
        <v>720</v>
      </c>
      <c r="I342" s="2" t="s">
        <v>721</v>
      </c>
      <c r="J342" s="2" t="s">
        <v>103</v>
      </c>
      <c r="K342" s="2" t="s">
        <v>28</v>
      </c>
      <c r="L342" s="2" t="s">
        <v>722</v>
      </c>
      <c r="M342" s="2" t="s">
        <v>723</v>
      </c>
      <c r="N342" s="2" t="s">
        <v>234</v>
      </c>
      <c r="O342" s="3">
        <v>2</v>
      </c>
      <c r="P342" s="3">
        <v>245</v>
      </c>
      <c r="Q342" s="3">
        <v>265</v>
      </c>
      <c r="R342" s="3">
        <v>530</v>
      </c>
      <c r="S342" s="3">
        <v>20</v>
      </c>
      <c r="T342" s="3">
        <v>40</v>
      </c>
      <c r="U342" s="3">
        <v>7.54</v>
      </c>
      <c r="V342" s="2" t="s">
        <v>413</v>
      </c>
      <c r="W342" s="2" t="s">
        <v>414</v>
      </c>
      <c r="X342" s="2" t="s">
        <v>724</v>
      </c>
      <c r="Y342" s="19" t="str">
        <f>VLOOKUP(G342,'Verweis Kd-Gruppe'!$A$2:$B$8,2,FALSE)</f>
        <v>FHK</v>
      </c>
      <c r="Z342" s="19" t="str">
        <f>VLOOKUP(J342,'Verweis Art-Gruppe'!$A$2:$B$15,2,FALSE)</f>
        <v>Geräte</v>
      </c>
      <c r="AA342" s="19" t="str">
        <f>VLOOKUP(W342,'Verweis Vertreter'!$A$2:$B$24,2,FALSE)</f>
        <v>Zentrale</v>
      </c>
      <c r="AB342" s="12">
        <f t="shared" si="45"/>
        <v>2</v>
      </c>
      <c r="AC342" s="12">
        <f t="shared" si="50"/>
        <v>245</v>
      </c>
      <c r="AD342" s="12">
        <f t="shared" si="51"/>
        <v>265</v>
      </c>
      <c r="AE342" s="12">
        <f t="shared" si="46"/>
        <v>530</v>
      </c>
      <c r="AF342" s="12">
        <f t="shared" si="47"/>
        <v>20</v>
      </c>
      <c r="AG342" s="12">
        <f t="shared" si="48"/>
        <v>40</v>
      </c>
      <c r="AH342" s="9">
        <f t="shared" si="52"/>
        <v>7.5471698113207544E-2</v>
      </c>
      <c r="AI342" s="14">
        <f>VLOOKUP(E342,'Verweis Faktor'!$A:$B,2,FALSE)</f>
        <v>1</v>
      </c>
      <c r="AJ342" s="14"/>
      <c r="AK342" s="14" t="str">
        <f>IF(AL342="Ja","Versandkosten",VLOOKUP(E342,'Verweis Belegart'!$A$2:$B$9,2,FALSE))</f>
        <v>Hardware</v>
      </c>
      <c r="AL342" s="14" t="str">
        <f t="shared" si="53"/>
        <v>Nein</v>
      </c>
      <c r="AM342" s="14" t="str">
        <f t="shared" si="49"/>
        <v>Positiv</v>
      </c>
    </row>
    <row r="343" spans="1:39" ht="17.25" customHeight="1" x14ac:dyDescent="0.35">
      <c r="A343" s="17">
        <v>14571542</v>
      </c>
      <c r="B343" s="2" t="s">
        <v>22</v>
      </c>
      <c r="C343" s="1">
        <v>2025001</v>
      </c>
      <c r="D343" s="1">
        <v>2000086</v>
      </c>
      <c r="E343" s="2" t="s">
        <v>34</v>
      </c>
      <c r="F343" s="2" t="s">
        <v>53</v>
      </c>
      <c r="G343" s="2" t="s">
        <v>25</v>
      </c>
      <c r="H343" s="2" t="s">
        <v>720</v>
      </c>
      <c r="I343" s="2" t="s">
        <v>721</v>
      </c>
      <c r="J343" s="2" t="s">
        <v>103</v>
      </c>
      <c r="K343" s="2" t="s">
        <v>45</v>
      </c>
      <c r="L343" s="2" t="s">
        <v>137</v>
      </c>
      <c r="M343" s="2" t="s">
        <v>138</v>
      </c>
      <c r="N343" s="2" t="s">
        <v>139</v>
      </c>
      <c r="O343" s="3">
        <v>1</v>
      </c>
      <c r="P343" s="3">
        <v>646.71050000000002</v>
      </c>
      <c r="Q343" s="3">
        <v>709</v>
      </c>
      <c r="R343" s="3">
        <v>709</v>
      </c>
      <c r="S343" s="3">
        <v>62.289499999999997</v>
      </c>
      <c r="T343" s="3">
        <v>62.29</v>
      </c>
      <c r="U343" s="3">
        <v>8.7799999999999994</v>
      </c>
      <c r="V343" s="2" t="s">
        <v>413</v>
      </c>
      <c r="W343" s="2" t="s">
        <v>414</v>
      </c>
      <c r="X343" s="2" t="s">
        <v>724</v>
      </c>
      <c r="Y343" s="19" t="str">
        <f>VLOOKUP(G343,'Verweis Kd-Gruppe'!$A$2:$B$8,2,FALSE)</f>
        <v>FHK</v>
      </c>
      <c r="Z343" s="19" t="str">
        <f>VLOOKUP(J343,'Verweis Art-Gruppe'!$A$2:$B$15,2,FALSE)</f>
        <v>Geräte</v>
      </c>
      <c r="AA343" s="19" t="str">
        <f>VLOOKUP(W343,'Verweis Vertreter'!$A$2:$B$24,2,FALSE)</f>
        <v>Zentrale</v>
      </c>
      <c r="AB343" s="12">
        <f t="shared" si="45"/>
        <v>1</v>
      </c>
      <c r="AC343" s="12">
        <f t="shared" si="50"/>
        <v>646.71050000000002</v>
      </c>
      <c r="AD343" s="12">
        <f t="shared" si="51"/>
        <v>709</v>
      </c>
      <c r="AE343" s="12">
        <f t="shared" si="46"/>
        <v>709</v>
      </c>
      <c r="AF343" s="12">
        <f t="shared" si="47"/>
        <v>62.289499999999997</v>
      </c>
      <c r="AG343" s="12">
        <f t="shared" si="48"/>
        <v>62.29</v>
      </c>
      <c r="AH343" s="9">
        <f t="shared" si="52"/>
        <v>8.7856135401974608E-2</v>
      </c>
      <c r="AI343" s="14">
        <f>VLOOKUP(E343,'Verweis Faktor'!$A:$B,2,FALSE)</f>
        <v>1</v>
      </c>
      <c r="AJ343" s="14"/>
      <c r="AK343" s="14" t="str">
        <f>IF(AL343="Ja","Versandkosten",VLOOKUP(E343,'Verweis Belegart'!$A$2:$B$9,2,FALSE))</f>
        <v>Hardware</v>
      </c>
      <c r="AL343" s="14" t="str">
        <f t="shared" si="53"/>
        <v>Nein</v>
      </c>
      <c r="AM343" s="14" t="str">
        <f t="shared" si="49"/>
        <v>Positiv</v>
      </c>
    </row>
    <row r="344" spans="1:39" ht="17.25" customHeight="1" x14ac:dyDescent="0.35">
      <c r="A344" s="17">
        <v>14571494</v>
      </c>
      <c r="B344" s="2" t="s">
        <v>22</v>
      </c>
      <c r="C344" s="1">
        <v>2025001</v>
      </c>
      <c r="D344" s="1">
        <v>2000087</v>
      </c>
      <c r="E344" s="2" t="s">
        <v>34</v>
      </c>
      <c r="F344" s="2" t="s">
        <v>53</v>
      </c>
      <c r="G344" s="2" t="s">
        <v>25</v>
      </c>
      <c r="H344" s="2" t="s">
        <v>725</v>
      </c>
      <c r="I344" s="2" t="s">
        <v>726</v>
      </c>
      <c r="J344" s="2" t="s">
        <v>103</v>
      </c>
      <c r="K344" s="2" t="s">
        <v>28</v>
      </c>
      <c r="L344" s="2" t="s">
        <v>232</v>
      </c>
      <c r="M344" s="2" t="s">
        <v>233</v>
      </c>
      <c r="N344" s="2" t="s">
        <v>234</v>
      </c>
      <c r="O344" s="3">
        <v>2</v>
      </c>
      <c r="P344" s="3">
        <v>251.29089999999999</v>
      </c>
      <c r="Q344" s="3">
        <v>265</v>
      </c>
      <c r="R344" s="3">
        <v>530</v>
      </c>
      <c r="S344" s="3">
        <v>13.709099999999999</v>
      </c>
      <c r="T344" s="3">
        <v>27.42</v>
      </c>
      <c r="U344" s="3">
        <v>5.17</v>
      </c>
      <c r="V344" s="2" t="s">
        <v>413</v>
      </c>
      <c r="W344" s="2" t="s">
        <v>414</v>
      </c>
      <c r="X344" s="2" t="s">
        <v>419</v>
      </c>
      <c r="Y344" s="19" t="str">
        <f>VLOOKUP(G344,'Verweis Kd-Gruppe'!$A$2:$B$8,2,FALSE)</f>
        <v>FHK</v>
      </c>
      <c r="Z344" s="19" t="str">
        <f>VLOOKUP(J344,'Verweis Art-Gruppe'!$A$2:$B$15,2,FALSE)</f>
        <v>Geräte</v>
      </c>
      <c r="AA344" s="19" t="str">
        <f>VLOOKUP(W344,'Verweis Vertreter'!$A$2:$B$24,2,FALSE)</f>
        <v>Zentrale</v>
      </c>
      <c r="AB344" s="12">
        <f t="shared" si="45"/>
        <v>2</v>
      </c>
      <c r="AC344" s="12">
        <f t="shared" si="50"/>
        <v>251.29089999999999</v>
      </c>
      <c r="AD344" s="12">
        <f t="shared" si="51"/>
        <v>265</v>
      </c>
      <c r="AE344" s="12">
        <f t="shared" si="46"/>
        <v>530</v>
      </c>
      <c r="AF344" s="12">
        <f t="shared" si="47"/>
        <v>13.709099999999999</v>
      </c>
      <c r="AG344" s="12">
        <f t="shared" si="48"/>
        <v>27.42</v>
      </c>
      <c r="AH344" s="9">
        <f t="shared" si="52"/>
        <v>5.1735849056603778E-2</v>
      </c>
      <c r="AI344" s="14">
        <f>VLOOKUP(E344,'Verweis Faktor'!$A:$B,2,FALSE)</f>
        <v>1</v>
      </c>
      <c r="AJ344" s="14"/>
      <c r="AK344" s="14" t="str">
        <f>IF(AL344="Ja","Versandkosten",VLOOKUP(E344,'Verweis Belegart'!$A$2:$B$9,2,FALSE))</f>
        <v>Hardware</v>
      </c>
      <c r="AL344" s="14" t="str">
        <f t="shared" si="53"/>
        <v>Nein</v>
      </c>
      <c r="AM344" s="14" t="str">
        <f t="shared" si="49"/>
        <v>Positiv</v>
      </c>
    </row>
    <row r="345" spans="1:39" ht="17.25" customHeight="1" x14ac:dyDescent="0.35">
      <c r="A345" s="17">
        <v>14571494</v>
      </c>
      <c r="B345" s="2" t="s">
        <v>22</v>
      </c>
      <c r="C345" s="1">
        <v>2025001</v>
      </c>
      <c r="D345" s="1">
        <v>2000087</v>
      </c>
      <c r="E345" s="2" t="s">
        <v>34</v>
      </c>
      <c r="F345" s="2" t="s">
        <v>53</v>
      </c>
      <c r="G345" s="2" t="s">
        <v>25</v>
      </c>
      <c r="H345" s="2" t="s">
        <v>725</v>
      </c>
      <c r="I345" s="2" t="s">
        <v>726</v>
      </c>
      <c r="J345" s="2" t="s">
        <v>103</v>
      </c>
      <c r="K345" s="2" t="s">
        <v>45</v>
      </c>
      <c r="L345" s="2" t="s">
        <v>727</v>
      </c>
      <c r="M345" s="2" t="s">
        <v>728</v>
      </c>
      <c r="N345" s="2" t="s">
        <v>48</v>
      </c>
      <c r="O345" s="3">
        <v>1</v>
      </c>
      <c r="P345" s="3">
        <v>275</v>
      </c>
      <c r="Q345" s="3">
        <v>269</v>
      </c>
      <c r="R345" s="3">
        <v>269</v>
      </c>
      <c r="S345" s="3">
        <v>-6</v>
      </c>
      <c r="T345" s="3">
        <v>-6</v>
      </c>
      <c r="U345" s="3">
        <v>-2.23</v>
      </c>
      <c r="V345" s="2" t="s">
        <v>413</v>
      </c>
      <c r="W345" s="2" t="s">
        <v>414</v>
      </c>
      <c r="X345" s="2" t="s">
        <v>419</v>
      </c>
      <c r="Y345" s="19" t="str">
        <f>VLOOKUP(G345,'Verweis Kd-Gruppe'!$A$2:$B$8,2,FALSE)</f>
        <v>FHK</v>
      </c>
      <c r="Z345" s="19" t="str">
        <f>VLOOKUP(J345,'Verweis Art-Gruppe'!$A$2:$B$15,2,FALSE)</f>
        <v>Geräte</v>
      </c>
      <c r="AA345" s="19" t="str">
        <f>VLOOKUP(W345,'Verweis Vertreter'!$A$2:$B$24,2,FALSE)</f>
        <v>Zentrale</v>
      </c>
      <c r="AB345" s="12">
        <f t="shared" si="45"/>
        <v>1</v>
      </c>
      <c r="AC345" s="12">
        <f t="shared" si="50"/>
        <v>275</v>
      </c>
      <c r="AD345" s="12">
        <f t="shared" si="51"/>
        <v>269</v>
      </c>
      <c r="AE345" s="12">
        <f t="shared" si="46"/>
        <v>269</v>
      </c>
      <c r="AF345" s="12">
        <f t="shared" si="47"/>
        <v>-6</v>
      </c>
      <c r="AG345" s="12">
        <f t="shared" si="48"/>
        <v>-6</v>
      </c>
      <c r="AH345" s="9">
        <f t="shared" si="52"/>
        <v>-2.2304832713754646E-2</v>
      </c>
      <c r="AI345" s="14">
        <f>VLOOKUP(E345,'Verweis Faktor'!$A:$B,2,FALSE)</f>
        <v>1</v>
      </c>
      <c r="AJ345" s="14"/>
      <c r="AK345" s="14" t="str">
        <f>IF(AL345="Ja","Versandkosten",VLOOKUP(E345,'Verweis Belegart'!$A$2:$B$9,2,FALSE))</f>
        <v>Hardware</v>
      </c>
      <c r="AL345" s="14" t="str">
        <f t="shared" si="53"/>
        <v>Nein</v>
      </c>
      <c r="AM345" s="14" t="str">
        <f t="shared" si="49"/>
        <v>Negativ</v>
      </c>
    </row>
    <row r="346" spans="1:39" ht="17.25" customHeight="1" x14ac:dyDescent="0.35">
      <c r="A346" s="17">
        <v>14570827</v>
      </c>
      <c r="B346" s="2" t="s">
        <v>22</v>
      </c>
      <c r="C346" s="1">
        <v>2025001</v>
      </c>
      <c r="D346" s="1">
        <v>2000088</v>
      </c>
      <c r="E346" s="2" t="s">
        <v>34</v>
      </c>
      <c r="F346" s="2" t="s">
        <v>53</v>
      </c>
      <c r="G346" s="2" t="s">
        <v>25</v>
      </c>
      <c r="H346" s="2" t="s">
        <v>729</v>
      </c>
      <c r="I346" s="2" t="s">
        <v>730</v>
      </c>
      <c r="J346" s="2" t="s">
        <v>103</v>
      </c>
      <c r="K346" s="2" t="s">
        <v>28</v>
      </c>
      <c r="L346" s="2" t="s">
        <v>731</v>
      </c>
      <c r="M346" s="2" t="s">
        <v>732</v>
      </c>
      <c r="N346" s="2" t="s">
        <v>733</v>
      </c>
      <c r="O346" s="3">
        <v>1</v>
      </c>
      <c r="P346" s="3">
        <v>780.90909999999997</v>
      </c>
      <c r="Q346" s="3">
        <v>789</v>
      </c>
      <c r="R346" s="3">
        <v>789</v>
      </c>
      <c r="S346" s="3">
        <v>8.0908999999999995</v>
      </c>
      <c r="T346" s="3">
        <v>8.09</v>
      </c>
      <c r="U346" s="3">
        <v>1.02</v>
      </c>
      <c r="V346" s="2" t="s">
        <v>697</v>
      </c>
      <c r="W346" s="2" t="s">
        <v>698</v>
      </c>
      <c r="X346" s="2" t="s">
        <v>699</v>
      </c>
      <c r="Y346" s="19" t="str">
        <f>VLOOKUP(G346,'Verweis Kd-Gruppe'!$A$2:$B$8,2,FALSE)</f>
        <v>FHK</v>
      </c>
      <c r="Z346" s="19" t="str">
        <f>VLOOKUP(J346,'Verweis Art-Gruppe'!$A$2:$B$15,2,FALSE)</f>
        <v>Geräte</v>
      </c>
      <c r="AA346" s="19" t="str">
        <f>VLOOKUP(W346,'Verweis Vertreter'!$A$2:$B$24,2,FALSE)</f>
        <v>Zentrale</v>
      </c>
      <c r="AB346" s="12">
        <f t="shared" si="45"/>
        <v>1</v>
      </c>
      <c r="AC346" s="12">
        <f t="shared" si="50"/>
        <v>780.90909999999997</v>
      </c>
      <c r="AD346" s="12">
        <f t="shared" si="51"/>
        <v>789</v>
      </c>
      <c r="AE346" s="12">
        <f t="shared" si="46"/>
        <v>789</v>
      </c>
      <c r="AF346" s="12">
        <f t="shared" si="47"/>
        <v>8.0908999999999995</v>
      </c>
      <c r="AG346" s="12">
        <f t="shared" si="48"/>
        <v>8.09</v>
      </c>
      <c r="AH346" s="9">
        <f t="shared" si="52"/>
        <v>1.0253485424588087E-2</v>
      </c>
      <c r="AI346" s="14">
        <f>VLOOKUP(E346,'Verweis Faktor'!$A:$B,2,FALSE)</f>
        <v>1</v>
      </c>
      <c r="AJ346" s="14"/>
      <c r="AK346" s="14" t="str">
        <f>IF(AL346="Ja","Versandkosten",VLOOKUP(E346,'Verweis Belegart'!$A$2:$B$9,2,FALSE))</f>
        <v>Hardware</v>
      </c>
      <c r="AL346" s="14" t="str">
        <f t="shared" si="53"/>
        <v>Nein</v>
      </c>
      <c r="AM346" s="14" t="str">
        <f t="shared" si="49"/>
        <v>Positiv</v>
      </c>
    </row>
    <row r="347" spans="1:39" ht="17.25" customHeight="1" x14ac:dyDescent="0.35">
      <c r="A347" s="17">
        <v>14570856</v>
      </c>
      <c r="B347" s="2" t="s">
        <v>22</v>
      </c>
      <c r="C347" s="1">
        <v>2025001</v>
      </c>
      <c r="D347" s="1">
        <v>2000089</v>
      </c>
      <c r="E347" s="2" t="s">
        <v>34</v>
      </c>
      <c r="F347" s="2" t="s">
        <v>53</v>
      </c>
      <c r="G347" s="2" t="s">
        <v>25</v>
      </c>
      <c r="H347" s="2" t="s">
        <v>729</v>
      </c>
      <c r="I347" s="2" t="s">
        <v>730</v>
      </c>
      <c r="J347" s="2" t="s">
        <v>103</v>
      </c>
      <c r="K347" s="2" t="s">
        <v>28</v>
      </c>
      <c r="L347" s="2" t="s">
        <v>334</v>
      </c>
      <c r="M347" s="2" t="s">
        <v>335</v>
      </c>
      <c r="N347" s="2" t="s">
        <v>310</v>
      </c>
      <c r="O347" s="3">
        <v>1</v>
      </c>
      <c r="P347" s="3">
        <v>483.93950000000001</v>
      </c>
      <c r="Q347" s="3">
        <v>499</v>
      </c>
      <c r="R347" s="3">
        <v>499</v>
      </c>
      <c r="S347" s="3">
        <v>15.060499999999999</v>
      </c>
      <c r="T347" s="3">
        <v>15.06</v>
      </c>
      <c r="U347" s="3">
        <v>3.01</v>
      </c>
      <c r="V347" s="2" t="s">
        <v>697</v>
      </c>
      <c r="W347" s="2" t="s">
        <v>698</v>
      </c>
      <c r="X347" s="2" t="s">
        <v>699</v>
      </c>
      <c r="Y347" s="19" t="str">
        <f>VLOOKUP(G347,'Verweis Kd-Gruppe'!$A$2:$B$8,2,FALSE)</f>
        <v>FHK</v>
      </c>
      <c r="Z347" s="19" t="str">
        <f>VLOOKUP(J347,'Verweis Art-Gruppe'!$A$2:$B$15,2,FALSE)</f>
        <v>Geräte</v>
      </c>
      <c r="AA347" s="19" t="str">
        <f>VLOOKUP(W347,'Verweis Vertreter'!$A$2:$B$24,2,FALSE)</f>
        <v>Zentrale</v>
      </c>
      <c r="AB347" s="12">
        <f t="shared" si="45"/>
        <v>1</v>
      </c>
      <c r="AC347" s="12">
        <f t="shared" si="50"/>
        <v>483.93950000000001</v>
      </c>
      <c r="AD347" s="12">
        <f t="shared" si="51"/>
        <v>499</v>
      </c>
      <c r="AE347" s="12">
        <f t="shared" si="46"/>
        <v>499</v>
      </c>
      <c r="AF347" s="12">
        <f t="shared" si="47"/>
        <v>15.060499999999999</v>
      </c>
      <c r="AG347" s="12">
        <f t="shared" si="48"/>
        <v>15.06</v>
      </c>
      <c r="AH347" s="9">
        <f t="shared" si="52"/>
        <v>3.0180360721442888E-2</v>
      </c>
      <c r="AI347" s="14">
        <f>VLOOKUP(E347,'Verweis Faktor'!$A:$B,2,FALSE)</f>
        <v>1</v>
      </c>
      <c r="AJ347" s="14"/>
      <c r="AK347" s="14" t="str">
        <f>IF(AL347="Ja","Versandkosten",VLOOKUP(E347,'Verweis Belegart'!$A$2:$B$9,2,FALSE))</f>
        <v>Hardware</v>
      </c>
      <c r="AL347" s="14" t="str">
        <f t="shared" si="53"/>
        <v>Nein</v>
      </c>
      <c r="AM347" s="14" t="str">
        <f t="shared" si="49"/>
        <v>Positiv</v>
      </c>
    </row>
    <row r="348" spans="1:39" ht="17.25" customHeight="1" x14ac:dyDescent="0.35">
      <c r="A348" s="17">
        <v>14571520</v>
      </c>
      <c r="B348" s="2" t="s">
        <v>22</v>
      </c>
      <c r="C348" s="1">
        <v>2025001</v>
      </c>
      <c r="D348" s="1">
        <v>2000090</v>
      </c>
      <c r="E348" s="2" t="s">
        <v>34</v>
      </c>
      <c r="F348" s="2" t="s">
        <v>53</v>
      </c>
      <c r="G348" s="2" t="s">
        <v>25</v>
      </c>
      <c r="H348" s="2" t="s">
        <v>729</v>
      </c>
      <c r="I348" s="2" t="s">
        <v>730</v>
      </c>
      <c r="J348" s="2" t="s">
        <v>304</v>
      </c>
      <c r="K348" s="2" t="s">
        <v>28</v>
      </c>
      <c r="L348" s="2" t="s">
        <v>734</v>
      </c>
      <c r="M348" s="2" t="s">
        <v>735</v>
      </c>
      <c r="N348" s="2" t="s">
        <v>736</v>
      </c>
      <c r="O348" s="3">
        <v>1</v>
      </c>
      <c r="P348" s="3">
        <v>131.93</v>
      </c>
      <c r="Q348" s="3">
        <v>142</v>
      </c>
      <c r="R348" s="3">
        <v>142</v>
      </c>
      <c r="S348" s="3">
        <v>10.07</v>
      </c>
      <c r="T348" s="3">
        <v>10.07</v>
      </c>
      <c r="U348" s="3">
        <v>7.09</v>
      </c>
      <c r="V348" s="2" t="s">
        <v>697</v>
      </c>
      <c r="W348" s="2" t="s">
        <v>698</v>
      </c>
      <c r="X348" s="2" t="s">
        <v>699</v>
      </c>
      <c r="Y348" s="19" t="str">
        <f>VLOOKUP(G348,'Verweis Kd-Gruppe'!$A$2:$B$8,2,FALSE)</f>
        <v>FHK</v>
      </c>
      <c r="Z348" s="19" t="str">
        <f>VLOOKUP(J348,'Verweis Art-Gruppe'!$A$2:$B$15,2,FALSE)</f>
        <v>Zubehör</v>
      </c>
      <c r="AA348" s="19" t="str">
        <f>VLOOKUP(W348,'Verweis Vertreter'!$A$2:$B$24,2,FALSE)</f>
        <v>Zentrale</v>
      </c>
      <c r="AB348" s="12">
        <f t="shared" si="45"/>
        <v>1</v>
      </c>
      <c r="AC348" s="12">
        <f t="shared" si="50"/>
        <v>131.93</v>
      </c>
      <c r="AD348" s="12">
        <f t="shared" si="51"/>
        <v>142</v>
      </c>
      <c r="AE348" s="12">
        <f t="shared" si="46"/>
        <v>142</v>
      </c>
      <c r="AF348" s="12">
        <f t="shared" si="47"/>
        <v>10.07</v>
      </c>
      <c r="AG348" s="12">
        <f t="shared" si="48"/>
        <v>10.07</v>
      </c>
      <c r="AH348" s="9">
        <f t="shared" si="52"/>
        <v>7.0915492957746476E-2</v>
      </c>
      <c r="AI348" s="14">
        <f>VLOOKUP(E348,'Verweis Faktor'!$A:$B,2,FALSE)</f>
        <v>1</v>
      </c>
      <c r="AJ348" s="14"/>
      <c r="AK348" s="14" t="str">
        <f>IF(AL348="Ja","Versandkosten",VLOOKUP(E348,'Verweis Belegart'!$A$2:$B$9,2,FALSE))</f>
        <v>Hardware</v>
      </c>
      <c r="AL348" s="14" t="str">
        <f t="shared" si="53"/>
        <v>Nein</v>
      </c>
      <c r="AM348" s="14" t="str">
        <f t="shared" si="49"/>
        <v>Positiv</v>
      </c>
    </row>
    <row r="349" spans="1:39" ht="17.25" customHeight="1" x14ac:dyDescent="0.35">
      <c r="A349" s="17">
        <v>14571535</v>
      </c>
      <c r="B349" s="2" t="s">
        <v>22</v>
      </c>
      <c r="C349" s="1">
        <v>2025001</v>
      </c>
      <c r="D349" s="1">
        <v>2000091</v>
      </c>
      <c r="E349" s="2" t="s">
        <v>34</v>
      </c>
      <c r="F349" s="2" t="s">
        <v>53</v>
      </c>
      <c r="G349" s="2" t="s">
        <v>25</v>
      </c>
      <c r="H349" s="2" t="s">
        <v>729</v>
      </c>
      <c r="I349" s="2" t="s">
        <v>730</v>
      </c>
      <c r="J349" s="2" t="s">
        <v>304</v>
      </c>
      <c r="K349" s="2" t="s">
        <v>28</v>
      </c>
      <c r="L349" s="2" t="s">
        <v>734</v>
      </c>
      <c r="M349" s="2" t="s">
        <v>735</v>
      </c>
      <c r="N349" s="2" t="s">
        <v>736</v>
      </c>
      <c r="O349" s="3">
        <v>1</v>
      </c>
      <c r="P349" s="3">
        <v>131.93</v>
      </c>
      <c r="Q349" s="3">
        <v>142</v>
      </c>
      <c r="R349" s="3">
        <v>142</v>
      </c>
      <c r="S349" s="3">
        <v>10.07</v>
      </c>
      <c r="T349" s="3">
        <v>10.07</v>
      </c>
      <c r="U349" s="3">
        <v>7.09</v>
      </c>
      <c r="V349" s="2" t="s">
        <v>697</v>
      </c>
      <c r="W349" s="2" t="s">
        <v>698</v>
      </c>
      <c r="X349" s="2" t="s">
        <v>699</v>
      </c>
      <c r="Y349" s="19" t="str">
        <f>VLOOKUP(G349,'Verweis Kd-Gruppe'!$A$2:$B$8,2,FALSE)</f>
        <v>FHK</v>
      </c>
      <c r="Z349" s="19" t="str">
        <f>VLOOKUP(J349,'Verweis Art-Gruppe'!$A$2:$B$15,2,FALSE)</f>
        <v>Zubehör</v>
      </c>
      <c r="AA349" s="19" t="str">
        <f>VLOOKUP(W349,'Verweis Vertreter'!$A$2:$B$24,2,FALSE)</f>
        <v>Zentrale</v>
      </c>
      <c r="AB349" s="12">
        <f t="shared" si="45"/>
        <v>1</v>
      </c>
      <c r="AC349" s="12">
        <f t="shared" si="50"/>
        <v>131.93</v>
      </c>
      <c r="AD349" s="12">
        <f t="shared" si="51"/>
        <v>142</v>
      </c>
      <c r="AE349" s="12">
        <f t="shared" si="46"/>
        <v>142</v>
      </c>
      <c r="AF349" s="12">
        <f t="shared" si="47"/>
        <v>10.07</v>
      </c>
      <c r="AG349" s="12">
        <f t="shared" si="48"/>
        <v>10.07</v>
      </c>
      <c r="AH349" s="9">
        <f t="shared" si="52"/>
        <v>7.0915492957746476E-2</v>
      </c>
      <c r="AI349" s="14">
        <f>VLOOKUP(E349,'Verweis Faktor'!$A:$B,2,FALSE)</f>
        <v>1</v>
      </c>
      <c r="AJ349" s="14"/>
      <c r="AK349" s="14" t="str">
        <f>IF(AL349="Ja","Versandkosten",VLOOKUP(E349,'Verweis Belegart'!$A$2:$B$9,2,FALSE))</f>
        <v>Hardware</v>
      </c>
      <c r="AL349" s="14" t="str">
        <f t="shared" si="53"/>
        <v>Nein</v>
      </c>
      <c r="AM349" s="14" t="str">
        <f t="shared" si="49"/>
        <v>Positiv</v>
      </c>
    </row>
    <row r="350" spans="1:39" ht="17.25" customHeight="1" x14ac:dyDescent="0.35">
      <c r="A350" s="17">
        <v>14571558</v>
      </c>
      <c r="B350" s="2" t="s">
        <v>22</v>
      </c>
      <c r="C350" s="1">
        <v>2025001</v>
      </c>
      <c r="D350" s="1">
        <v>2000092</v>
      </c>
      <c r="E350" s="2" t="s">
        <v>34</v>
      </c>
      <c r="F350" s="2" t="s">
        <v>53</v>
      </c>
      <c r="G350" s="2" t="s">
        <v>25</v>
      </c>
      <c r="H350" s="2" t="s">
        <v>729</v>
      </c>
      <c r="I350" s="2" t="s">
        <v>730</v>
      </c>
      <c r="J350" s="2" t="s">
        <v>103</v>
      </c>
      <c r="K350" s="2" t="s">
        <v>28</v>
      </c>
      <c r="L350" s="2" t="s">
        <v>737</v>
      </c>
      <c r="M350" s="2" t="s">
        <v>738</v>
      </c>
      <c r="N350" s="2" t="s">
        <v>274</v>
      </c>
      <c r="O350" s="3">
        <v>1</v>
      </c>
      <c r="P350" s="3">
        <v>1087</v>
      </c>
      <c r="Q350" s="3">
        <v>1125</v>
      </c>
      <c r="R350" s="3">
        <v>1125</v>
      </c>
      <c r="S350" s="3">
        <v>38</v>
      </c>
      <c r="T350" s="3">
        <v>38</v>
      </c>
      <c r="U350" s="3">
        <v>3.37</v>
      </c>
      <c r="V350" s="2" t="s">
        <v>697</v>
      </c>
      <c r="W350" s="2" t="s">
        <v>698</v>
      </c>
      <c r="X350" s="2" t="s">
        <v>699</v>
      </c>
      <c r="Y350" s="19" t="str">
        <f>VLOOKUP(G350,'Verweis Kd-Gruppe'!$A$2:$B$8,2,FALSE)</f>
        <v>FHK</v>
      </c>
      <c r="Z350" s="19" t="str">
        <f>VLOOKUP(J350,'Verweis Art-Gruppe'!$A$2:$B$15,2,FALSE)</f>
        <v>Geräte</v>
      </c>
      <c r="AA350" s="19" t="str">
        <f>VLOOKUP(W350,'Verweis Vertreter'!$A$2:$B$24,2,FALSE)</f>
        <v>Zentrale</v>
      </c>
      <c r="AB350" s="12">
        <f t="shared" si="45"/>
        <v>1</v>
      </c>
      <c r="AC350" s="12">
        <f t="shared" si="50"/>
        <v>1087</v>
      </c>
      <c r="AD350" s="12">
        <f t="shared" si="51"/>
        <v>1125</v>
      </c>
      <c r="AE350" s="12">
        <f t="shared" si="46"/>
        <v>1125</v>
      </c>
      <c r="AF350" s="12">
        <f t="shared" si="47"/>
        <v>38</v>
      </c>
      <c r="AG350" s="12">
        <f t="shared" si="48"/>
        <v>38</v>
      </c>
      <c r="AH350" s="9">
        <f t="shared" si="52"/>
        <v>3.3777777777777775E-2</v>
      </c>
      <c r="AI350" s="14">
        <f>VLOOKUP(E350,'Verweis Faktor'!$A:$B,2,FALSE)</f>
        <v>1</v>
      </c>
      <c r="AJ350" s="14"/>
      <c r="AK350" s="14" t="str">
        <f>IF(AL350="Ja","Versandkosten",VLOOKUP(E350,'Verweis Belegart'!$A$2:$B$9,2,FALSE))</f>
        <v>Hardware</v>
      </c>
      <c r="AL350" s="14" t="str">
        <f t="shared" si="53"/>
        <v>Nein</v>
      </c>
      <c r="AM350" s="14" t="str">
        <f t="shared" si="49"/>
        <v>Positiv</v>
      </c>
    </row>
    <row r="351" spans="1:39" ht="17.25" customHeight="1" x14ac:dyDescent="0.35">
      <c r="A351" s="17">
        <v>14570597</v>
      </c>
      <c r="B351" s="2" t="s">
        <v>22</v>
      </c>
      <c r="C351" s="1">
        <v>2025001</v>
      </c>
      <c r="D351" s="1">
        <v>2000093</v>
      </c>
      <c r="E351" s="2" t="s">
        <v>34</v>
      </c>
      <c r="F351" s="2" t="s">
        <v>739</v>
      </c>
      <c r="G351" s="2" t="s">
        <v>25</v>
      </c>
      <c r="H351" s="2" t="s">
        <v>740</v>
      </c>
      <c r="I351" s="2" t="s">
        <v>741</v>
      </c>
      <c r="J351" s="2" t="s">
        <v>103</v>
      </c>
      <c r="K351" s="2" t="s">
        <v>28</v>
      </c>
      <c r="L351" s="2" t="s">
        <v>387</v>
      </c>
      <c r="M351" s="2" t="s">
        <v>388</v>
      </c>
      <c r="N351" s="2" t="s">
        <v>292</v>
      </c>
      <c r="O351" s="3">
        <v>1</v>
      </c>
      <c r="P351" s="3">
        <v>924.98440000000005</v>
      </c>
      <c r="Q351" s="3">
        <v>929</v>
      </c>
      <c r="R351" s="3">
        <v>929</v>
      </c>
      <c r="S351" s="3">
        <v>4.0156000000000001</v>
      </c>
      <c r="T351" s="3">
        <v>4.0199999999999996</v>
      </c>
      <c r="U351" s="3">
        <v>0.43</v>
      </c>
      <c r="V351" s="2" t="s">
        <v>697</v>
      </c>
      <c r="W351" s="2" t="s">
        <v>698</v>
      </c>
      <c r="X351" s="2" t="s">
        <v>702</v>
      </c>
      <c r="Y351" s="19" t="str">
        <f>VLOOKUP(G351,'Verweis Kd-Gruppe'!$A$2:$B$8,2,FALSE)</f>
        <v>FHK</v>
      </c>
      <c r="Z351" s="19" t="str">
        <f>VLOOKUP(J351,'Verweis Art-Gruppe'!$A$2:$B$15,2,FALSE)</f>
        <v>Geräte</v>
      </c>
      <c r="AA351" s="19" t="str">
        <f>VLOOKUP(W351,'Verweis Vertreter'!$A$2:$B$24,2,FALSE)</f>
        <v>Zentrale</v>
      </c>
      <c r="AB351" s="12">
        <f t="shared" si="45"/>
        <v>1</v>
      </c>
      <c r="AC351" s="12">
        <f t="shared" si="50"/>
        <v>924.98440000000005</v>
      </c>
      <c r="AD351" s="12">
        <f t="shared" si="51"/>
        <v>929</v>
      </c>
      <c r="AE351" s="12">
        <f t="shared" si="46"/>
        <v>929</v>
      </c>
      <c r="AF351" s="12">
        <f t="shared" si="47"/>
        <v>4.0156000000000001</v>
      </c>
      <c r="AG351" s="12">
        <f t="shared" si="48"/>
        <v>4.0199999999999996</v>
      </c>
      <c r="AH351" s="9">
        <f t="shared" si="52"/>
        <v>4.3272335844994616E-3</v>
      </c>
      <c r="AI351" s="14">
        <f>VLOOKUP(E351,'Verweis Faktor'!$A:$B,2,FALSE)</f>
        <v>1</v>
      </c>
      <c r="AJ351" s="14"/>
      <c r="AK351" s="14" t="str">
        <f>IF(AL351="Ja","Versandkosten",VLOOKUP(E351,'Verweis Belegart'!$A$2:$B$9,2,FALSE))</f>
        <v>Hardware</v>
      </c>
      <c r="AL351" s="14" t="str">
        <f t="shared" si="53"/>
        <v>Nein</v>
      </c>
      <c r="AM351" s="14" t="str">
        <f t="shared" si="49"/>
        <v>Positiv</v>
      </c>
    </row>
    <row r="352" spans="1:39" ht="17.25" customHeight="1" x14ac:dyDescent="0.35">
      <c r="A352" s="17">
        <v>14570798</v>
      </c>
      <c r="B352" s="2" t="s">
        <v>22</v>
      </c>
      <c r="C352" s="1">
        <v>2025001</v>
      </c>
      <c r="D352" s="1">
        <v>2000094</v>
      </c>
      <c r="E352" s="2" t="s">
        <v>34</v>
      </c>
      <c r="F352" s="2" t="s">
        <v>739</v>
      </c>
      <c r="G352" s="2" t="s">
        <v>25</v>
      </c>
      <c r="H352" s="2" t="s">
        <v>742</v>
      </c>
      <c r="I352" s="2" t="s">
        <v>743</v>
      </c>
      <c r="J352" s="2" t="s">
        <v>103</v>
      </c>
      <c r="K352" s="2" t="s">
        <v>28</v>
      </c>
      <c r="L352" s="2" t="s">
        <v>56</v>
      </c>
      <c r="M352" s="2" t="s">
        <v>57</v>
      </c>
      <c r="N352" s="2" t="s">
        <v>58</v>
      </c>
      <c r="O352" s="3">
        <v>1</v>
      </c>
      <c r="P352" s="3">
        <v>605</v>
      </c>
      <c r="Q352" s="3">
        <v>627</v>
      </c>
      <c r="R352" s="3">
        <v>627</v>
      </c>
      <c r="S352" s="3">
        <v>22</v>
      </c>
      <c r="T352" s="3">
        <v>22</v>
      </c>
      <c r="U352" s="3">
        <v>3.5</v>
      </c>
      <c r="V352" s="2" t="s">
        <v>427</v>
      </c>
      <c r="W352" s="2" t="s">
        <v>428</v>
      </c>
      <c r="X352" s="2" t="s">
        <v>699</v>
      </c>
      <c r="Y352" s="19" t="str">
        <f>VLOOKUP(G352,'Verweis Kd-Gruppe'!$A$2:$B$8,2,FALSE)</f>
        <v>FHK</v>
      </c>
      <c r="Z352" s="19" t="str">
        <f>VLOOKUP(J352,'Verweis Art-Gruppe'!$A$2:$B$15,2,FALSE)</f>
        <v>Geräte</v>
      </c>
      <c r="AA352" s="19" t="str">
        <f>VLOOKUP(W352,'Verweis Vertreter'!$A$2:$B$24,2,FALSE)</f>
        <v>Zentrale</v>
      </c>
      <c r="AB352" s="12">
        <f t="shared" si="45"/>
        <v>1</v>
      </c>
      <c r="AC352" s="12">
        <f t="shared" si="50"/>
        <v>605</v>
      </c>
      <c r="AD352" s="12">
        <f t="shared" si="51"/>
        <v>627</v>
      </c>
      <c r="AE352" s="12">
        <f t="shared" si="46"/>
        <v>627</v>
      </c>
      <c r="AF352" s="12">
        <f t="shared" si="47"/>
        <v>22</v>
      </c>
      <c r="AG352" s="12">
        <f t="shared" si="48"/>
        <v>22</v>
      </c>
      <c r="AH352" s="9">
        <f t="shared" si="52"/>
        <v>3.5087719298245612E-2</v>
      </c>
      <c r="AI352" s="14">
        <f>VLOOKUP(E352,'Verweis Faktor'!$A:$B,2,FALSE)</f>
        <v>1</v>
      </c>
      <c r="AJ352" s="14"/>
      <c r="AK352" s="14" t="str">
        <f>IF(AL352="Ja","Versandkosten",VLOOKUP(E352,'Verweis Belegart'!$A$2:$B$9,2,FALSE))</f>
        <v>Hardware</v>
      </c>
      <c r="AL352" s="14" t="str">
        <f t="shared" si="53"/>
        <v>Nein</v>
      </c>
      <c r="AM352" s="14" t="str">
        <f t="shared" si="49"/>
        <v>Positiv</v>
      </c>
    </row>
    <row r="353" spans="1:39" ht="17.25" customHeight="1" x14ac:dyDescent="0.35">
      <c r="A353" s="17">
        <v>14570715</v>
      </c>
      <c r="B353" s="2" t="s">
        <v>22</v>
      </c>
      <c r="C353" s="1">
        <v>2025001</v>
      </c>
      <c r="D353" s="1">
        <v>2000095</v>
      </c>
      <c r="E353" s="2" t="s">
        <v>34</v>
      </c>
      <c r="F353" s="2" t="s">
        <v>739</v>
      </c>
      <c r="G353" s="2" t="s">
        <v>25</v>
      </c>
      <c r="H353" s="2" t="s">
        <v>744</v>
      </c>
      <c r="I353" s="2" t="s">
        <v>745</v>
      </c>
      <c r="J353" s="2" t="s">
        <v>103</v>
      </c>
      <c r="K353" s="2" t="s">
        <v>28</v>
      </c>
      <c r="L353" s="2" t="s">
        <v>132</v>
      </c>
      <c r="M353" s="2" t="s">
        <v>133</v>
      </c>
      <c r="N353" s="2" t="s">
        <v>48</v>
      </c>
      <c r="O353" s="3">
        <v>1</v>
      </c>
      <c r="P353" s="3">
        <v>254.48859999999999</v>
      </c>
      <c r="Q353" s="3">
        <v>269</v>
      </c>
      <c r="R353" s="3">
        <v>269</v>
      </c>
      <c r="S353" s="3">
        <v>14.5114</v>
      </c>
      <c r="T353" s="3">
        <v>14.51</v>
      </c>
      <c r="U353" s="3">
        <v>5.39</v>
      </c>
      <c r="V353" s="2" t="s">
        <v>697</v>
      </c>
      <c r="W353" s="2" t="s">
        <v>698</v>
      </c>
      <c r="X353" s="2" t="s">
        <v>419</v>
      </c>
      <c r="Y353" s="19" t="str">
        <f>VLOOKUP(G353,'Verweis Kd-Gruppe'!$A$2:$B$8,2,FALSE)</f>
        <v>FHK</v>
      </c>
      <c r="Z353" s="19" t="str">
        <f>VLOOKUP(J353,'Verweis Art-Gruppe'!$A$2:$B$15,2,FALSE)</f>
        <v>Geräte</v>
      </c>
      <c r="AA353" s="19" t="str">
        <f>VLOOKUP(W353,'Verweis Vertreter'!$A$2:$B$24,2,FALSE)</f>
        <v>Zentrale</v>
      </c>
      <c r="AB353" s="12">
        <f t="shared" si="45"/>
        <v>1</v>
      </c>
      <c r="AC353" s="12">
        <f t="shared" si="50"/>
        <v>254.48859999999999</v>
      </c>
      <c r="AD353" s="12">
        <f t="shared" si="51"/>
        <v>269</v>
      </c>
      <c r="AE353" s="12">
        <f t="shared" si="46"/>
        <v>269</v>
      </c>
      <c r="AF353" s="12">
        <f t="shared" si="47"/>
        <v>14.5114</v>
      </c>
      <c r="AG353" s="12">
        <f t="shared" si="48"/>
        <v>14.51</v>
      </c>
      <c r="AH353" s="9">
        <f t="shared" si="52"/>
        <v>5.3940520446096651E-2</v>
      </c>
      <c r="AI353" s="14">
        <f>VLOOKUP(E353,'Verweis Faktor'!$A:$B,2,FALSE)</f>
        <v>1</v>
      </c>
      <c r="AJ353" s="14"/>
      <c r="AK353" s="14" t="str">
        <f>IF(AL353="Ja","Versandkosten",VLOOKUP(E353,'Verweis Belegart'!$A$2:$B$9,2,FALSE))</f>
        <v>Hardware</v>
      </c>
      <c r="AL353" s="14" t="str">
        <f t="shared" si="53"/>
        <v>Nein</v>
      </c>
      <c r="AM353" s="14" t="str">
        <f t="shared" si="49"/>
        <v>Positiv</v>
      </c>
    </row>
    <row r="354" spans="1:39" ht="17.25" customHeight="1" x14ac:dyDescent="0.35">
      <c r="A354" s="17">
        <v>14570546</v>
      </c>
      <c r="B354" s="2" t="s">
        <v>22</v>
      </c>
      <c r="C354" s="1">
        <v>2025001</v>
      </c>
      <c r="D354" s="1">
        <v>2000096</v>
      </c>
      <c r="E354" s="2" t="s">
        <v>34</v>
      </c>
      <c r="F354" s="2" t="s">
        <v>739</v>
      </c>
      <c r="G354" s="2" t="s">
        <v>25</v>
      </c>
      <c r="H354" s="2" t="s">
        <v>746</v>
      </c>
      <c r="I354" s="2" t="s">
        <v>747</v>
      </c>
      <c r="J354" s="2" t="s">
        <v>103</v>
      </c>
      <c r="K354" s="2" t="s">
        <v>28</v>
      </c>
      <c r="L354" s="2" t="s">
        <v>619</v>
      </c>
      <c r="M354" s="2" t="s">
        <v>620</v>
      </c>
      <c r="N354" s="2" t="s">
        <v>618</v>
      </c>
      <c r="O354" s="3">
        <v>1</v>
      </c>
      <c r="P354" s="3">
        <v>495</v>
      </c>
      <c r="Q354" s="3">
        <v>534</v>
      </c>
      <c r="R354" s="3">
        <v>534</v>
      </c>
      <c r="S354" s="3">
        <v>39</v>
      </c>
      <c r="T354" s="3">
        <v>39</v>
      </c>
      <c r="U354" s="3">
        <v>7.3</v>
      </c>
      <c r="V354" s="2" t="s">
        <v>697</v>
      </c>
      <c r="W354" s="2" t="s">
        <v>698</v>
      </c>
      <c r="X354" s="2" t="s">
        <v>699</v>
      </c>
      <c r="Y354" s="19" t="str">
        <f>VLOOKUP(G354,'Verweis Kd-Gruppe'!$A$2:$B$8,2,FALSE)</f>
        <v>FHK</v>
      </c>
      <c r="Z354" s="19" t="str">
        <f>VLOOKUP(J354,'Verweis Art-Gruppe'!$A$2:$B$15,2,FALSE)</f>
        <v>Geräte</v>
      </c>
      <c r="AA354" s="19" t="str">
        <f>VLOOKUP(W354,'Verweis Vertreter'!$A$2:$B$24,2,FALSE)</f>
        <v>Zentrale</v>
      </c>
      <c r="AB354" s="12">
        <f t="shared" si="45"/>
        <v>1</v>
      </c>
      <c r="AC354" s="12">
        <f t="shared" si="50"/>
        <v>495</v>
      </c>
      <c r="AD354" s="12">
        <f t="shared" si="51"/>
        <v>534</v>
      </c>
      <c r="AE354" s="12">
        <f t="shared" si="46"/>
        <v>534</v>
      </c>
      <c r="AF354" s="12">
        <f t="shared" si="47"/>
        <v>39</v>
      </c>
      <c r="AG354" s="12">
        <f t="shared" si="48"/>
        <v>39</v>
      </c>
      <c r="AH354" s="9">
        <f t="shared" si="52"/>
        <v>7.3033707865168537E-2</v>
      </c>
      <c r="AI354" s="14">
        <f>VLOOKUP(E354,'Verweis Faktor'!$A:$B,2,FALSE)</f>
        <v>1</v>
      </c>
      <c r="AJ354" s="14"/>
      <c r="AK354" s="14" t="str">
        <f>IF(AL354="Ja","Versandkosten",VLOOKUP(E354,'Verweis Belegart'!$A$2:$B$9,2,FALSE))</f>
        <v>Hardware</v>
      </c>
      <c r="AL354" s="14" t="str">
        <f t="shared" si="53"/>
        <v>Nein</v>
      </c>
      <c r="AM354" s="14" t="str">
        <f t="shared" si="49"/>
        <v>Positiv</v>
      </c>
    </row>
    <row r="355" spans="1:39" ht="17.25" customHeight="1" x14ac:dyDescent="0.35">
      <c r="A355" s="17">
        <v>14571565</v>
      </c>
      <c r="B355" s="2" t="s">
        <v>22</v>
      </c>
      <c r="C355" s="1">
        <v>2025001</v>
      </c>
      <c r="D355" s="1">
        <v>2000097</v>
      </c>
      <c r="E355" s="2" t="s">
        <v>34</v>
      </c>
      <c r="F355" s="2" t="s">
        <v>739</v>
      </c>
      <c r="G355" s="2" t="s">
        <v>25</v>
      </c>
      <c r="H355" s="2" t="s">
        <v>748</v>
      </c>
      <c r="I355" s="2" t="s">
        <v>749</v>
      </c>
      <c r="J355" s="2" t="s">
        <v>103</v>
      </c>
      <c r="K355" s="2" t="s">
        <v>28</v>
      </c>
      <c r="L355" s="2" t="s">
        <v>50</v>
      </c>
      <c r="M355" s="2" t="s">
        <v>51</v>
      </c>
      <c r="N355" s="2" t="s">
        <v>52</v>
      </c>
      <c r="O355" s="3">
        <v>1</v>
      </c>
      <c r="P355" s="3">
        <v>143.50120000000001</v>
      </c>
      <c r="Q355" s="3">
        <v>157</v>
      </c>
      <c r="R355" s="3">
        <v>157</v>
      </c>
      <c r="S355" s="3">
        <v>13.498799999999999</v>
      </c>
      <c r="T355" s="3">
        <v>13.5</v>
      </c>
      <c r="U355" s="3">
        <v>8.59</v>
      </c>
      <c r="V355" s="2" t="s">
        <v>427</v>
      </c>
      <c r="W355" s="2" t="s">
        <v>428</v>
      </c>
      <c r="X355" s="2" t="s">
        <v>419</v>
      </c>
      <c r="Y355" s="19" t="str">
        <f>VLOOKUP(G355,'Verweis Kd-Gruppe'!$A$2:$B$8,2,FALSE)</f>
        <v>FHK</v>
      </c>
      <c r="Z355" s="19" t="str">
        <f>VLOOKUP(J355,'Verweis Art-Gruppe'!$A$2:$B$15,2,FALSE)</f>
        <v>Geräte</v>
      </c>
      <c r="AA355" s="19" t="str">
        <f>VLOOKUP(W355,'Verweis Vertreter'!$A$2:$B$24,2,FALSE)</f>
        <v>Zentrale</v>
      </c>
      <c r="AB355" s="12">
        <f t="shared" si="45"/>
        <v>1</v>
      </c>
      <c r="AC355" s="12">
        <f t="shared" si="50"/>
        <v>143.50120000000001</v>
      </c>
      <c r="AD355" s="12">
        <f t="shared" si="51"/>
        <v>157</v>
      </c>
      <c r="AE355" s="12">
        <f t="shared" si="46"/>
        <v>157</v>
      </c>
      <c r="AF355" s="12">
        <f t="shared" si="47"/>
        <v>13.498799999999999</v>
      </c>
      <c r="AG355" s="12">
        <f t="shared" si="48"/>
        <v>13.5</v>
      </c>
      <c r="AH355" s="9">
        <f t="shared" si="52"/>
        <v>8.598726114649681E-2</v>
      </c>
      <c r="AI355" s="14">
        <f>VLOOKUP(E355,'Verweis Faktor'!$A:$B,2,FALSE)</f>
        <v>1</v>
      </c>
      <c r="AJ355" s="14"/>
      <c r="AK355" s="14" t="str">
        <f>IF(AL355="Ja","Versandkosten",VLOOKUP(E355,'Verweis Belegart'!$A$2:$B$9,2,FALSE))</f>
        <v>Hardware</v>
      </c>
      <c r="AL355" s="14" t="str">
        <f t="shared" si="53"/>
        <v>Nein</v>
      </c>
      <c r="AM355" s="14" t="str">
        <f t="shared" si="49"/>
        <v>Positiv</v>
      </c>
    </row>
    <row r="356" spans="1:39" ht="17.25" customHeight="1" x14ac:dyDescent="0.35">
      <c r="A356" s="17">
        <v>14570591</v>
      </c>
      <c r="B356" s="2" t="s">
        <v>22</v>
      </c>
      <c r="C356" s="1">
        <v>2025001</v>
      </c>
      <c r="D356" s="1">
        <v>2000098</v>
      </c>
      <c r="E356" s="2" t="s">
        <v>34</v>
      </c>
      <c r="F356" s="2" t="s">
        <v>53</v>
      </c>
      <c r="G356" s="2" t="s">
        <v>66</v>
      </c>
      <c r="H356" s="2" t="s">
        <v>750</v>
      </c>
      <c r="I356" s="2" t="s">
        <v>751</v>
      </c>
      <c r="J356" s="2" t="s">
        <v>103</v>
      </c>
      <c r="K356" s="2" t="s">
        <v>28</v>
      </c>
      <c r="L356" s="2" t="s">
        <v>260</v>
      </c>
      <c r="M356" s="2" t="s">
        <v>261</v>
      </c>
      <c r="N356" s="2" t="s">
        <v>262</v>
      </c>
      <c r="O356" s="3">
        <v>2</v>
      </c>
      <c r="P356" s="3">
        <v>1027.3715</v>
      </c>
      <c r="Q356" s="3">
        <v>1027</v>
      </c>
      <c r="R356" s="3">
        <v>2054</v>
      </c>
      <c r="S356" s="3">
        <v>-0.3715</v>
      </c>
      <c r="T356" s="3">
        <v>-0.74</v>
      </c>
      <c r="U356" s="3">
        <v>-0.03</v>
      </c>
      <c r="V356" s="2" t="s">
        <v>145</v>
      </c>
      <c r="W356" s="2" t="s">
        <v>146</v>
      </c>
      <c r="X356" s="2" t="s">
        <v>72</v>
      </c>
      <c r="Y356" s="19" t="str">
        <f>VLOOKUP(G356,'Verweis Kd-Gruppe'!$A$2:$B$8,2,FALSE)</f>
        <v>EXP</v>
      </c>
      <c r="Z356" s="19" t="str">
        <f>VLOOKUP(J356,'Verweis Art-Gruppe'!$A$2:$B$15,2,FALSE)</f>
        <v>Geräte</v>
      </c>
      <c r="AA356" s="19" t="str">
        <f>VLOOKUP(W356,'Verweis Vertreter'!$A$2:$B$24,2,FALSE)</f>
        <v>Muhsin Yortanli</v>
      </c>
      <c r="AB356" s="12">
        <f t="shared" si="45"/>
        <v>2</v>
      </c>
      <c r="AC356" s="12">
        <f t="shared" si="50"/>
        <v>1027.3715</v>
      </c>
      <c r="AD356" s="12">
        <f t="shared" si="51"/>
        <v>1027</v>
      </c>
      <c r="AE356" s="12">
        <f t="shared" si="46"/>
        <v>2054</v>
      </c>
      <c r="AF356" s="12">
        <f t="shared" si="47"/>
        <v>-0.3715</v>
      </c>
      <c r="AG356" s="12">
        <f t="shared" si="48"/>
        <v>-0.74</v>
      </c>
      <c r="AH356" s="9">
        <f t="shared" si="52"/>
        <v>-3.6027263875365139E-4</v>
      </c>
      <c r="AI356" s="14">
        <f>VLOOKUP(E356,'Verweis Faktor'!$A:$B,2,FALSE)</f>
        <v>1</v>
      </c>
      <c r="AJ356" s="14"/>
      <c r="AK356" s="14" t="str">
        <f>IF(AL356="Ja","Versandkosten",VLOOKUP(E356,'Verweis Belegart'!$A$2:$B$9,2,FALSE))</f>
        <v>Hardware</v>
      </c>
      <c r="AL356" s="14" t="str">
        <f t="shared" si="53"/>
        <v>Nein</v>
      </c>
      <c r="AM356" s="14" t="str">
        <f t="shared" si="49"/>
        <v>Negativ</v>
      </c>
    </row>
    <row r="357" spans="1:39" ht="17.25" customHeight="1" x14ac:dyDescent="0.35">
      <c r="A357" s="17">
        <v>14570591</v>
      </c>
      <c r="B357" s="2" t="s">
        <v>22</v>
      </c>
      <c r="C357" s="1">
        <v>2025001</v>
      </c>
      <c r="D357" s="1">
        <v>2000098</v>
      </c>
      <c r="E357" s="2" t="s">
        <v>34</v>
      </c>
      <c r="F357" s="2" t="s">
        <v>53</v>
      </c>
      <c r="G357" s="2" t="s">
        <v>66</v>
      </c>
      <c r="H357" s="2" t="s">
        <v>750</v>
      </c>
      <c r="I357" s="2" t="s">
        <v>751</v>
      </c>
      <c r="J357" s="2" t="s">
        <v>304</v>
      </c>
      <c r="K357" s="2" t="s">
        <v>45</v>
      </c>
      <c r="L357" s="2" t="s">
        <v>263</v>
      </c>
      <c r="M357" s="2" t="s">
        <v>264</v>
      </c>
      <c r="N357" s="2" t="s">
        <v>265</v>
      </c>
      <c r="O357" s="3">
        <v>1</v>
      </c>
      <c r="P357" s="3">
        <v>333.74</v>
      </c>
      <c r="Q357" s="3">
        <v>337</v>
      </c>
      <c r="R357" s="3">
        <v>337</v>
      </c>
      <c r="S357" s="3">
        <v>3.26</v>
      </c>
      <c r="T357" s="3">
        <v>3.26</v>
      </c>
      <c r="U357" s="3">
        <v>0.96</v>
      </c>
      <c r="V357" s="2" t="s">
        <v>145</v>
      </c>
      <c r="W357" s="2" t="s">
        <v>146</v>
      </c>
      <c r="X357" s="2" t="s">
        <v>72</v>
      </c>
      <c r="Y357" s="19" t="str">
        <f>VLOOKUP(G357,'Verweis Kd-Gruppe'!$A$2:$B$8,2,FALSE)</f>
        <v>EXP</v>
      </c>
      <c r="Z357" s="19" t="str">
        <f>VLOOKUP(J357,'Verweis Art-Gruppe'!$A$2:$B$15,2,FALSE)</f>
        <v>Zubehör</v>
      </c>
      <c r="AA357" s="19" t="str">
        <f>VLOOKUP(W357,'Verweis Vertreter'!$A$2:$B$24,2,FALSE)</f>
        <v>Muhsin Yortanli</v>
      </c>
      <c r="AB357" s="12">
        <f t="shared" si="45"/>
        <v>1</v>
      </c>
      <c r="AC357" s="12">
        <f t="shared" si="50"/>
        <v>333.74</v>
      </c>
      <c r="AD357" s="12">
        <f t="shared" si="51"/>
        <v>337</v>
      </c>
      <c r="AE357" s="12">
        <f t="shared" si="46"/>
        <v>337</v>
      </c>
      <c r="AF357" s="12">
        <f t="shared" si="47"/>
        <v>3.26</v>
      </c>
      <c r="AG357" s="12">
        <f t="shared" si="48"/>
        <v>3.26</v>
      </c>
      <c r="AH357" s="9">
        <f t="shared" si="52"/>
        <v>9.6735905044510375E-3</v>
      </c>
      <c r="AI357" s="14">
        <f>VLOOKUP(E357,'Verweis Faktor'!$A:$B,2,FALSE)</f>
        <v>1</v>
      </c>
      <c r="AJ357" s="14"/>
      <c r="AK357" s="14" t="str">
        <f>IF(AL357="Ja","Versandkosten",VLOOKUP(E357,'Verweis Belegart'!$A$2:$B$9,2,FALSE))</f>
        <v>Hardware</v>
      </c>
      <c r="AL357" s="14" t="str">
        <f t="shared" si="53"/>
        <v>Nein</v>
      </c>
      <c r="AM357" s="14" t="str">
        <f t="shared" si="49"/>
        <v>Positiv</v>
      </c>
    </row>
    <row r="358" spans="1:39" ht="17.25" customHeight="1" x14ac:dyDescent="0.35">
      <c r="A358" s="17">
        <v>14570591</v>
      </c>
      <c r="B358" s="2" t="s">
        <v>22</v>
      </c>
      <c r="C358" s="1">
        <v>2025001</v>
      </c>
      <c r="D358" s="1">
        <v>2000098</v>
      </c>
      <c r="E358" s="2" t="s">
        <v>34</v>
      </c>
      <c r="F358" s="2" t="s">
        <v>53</v>
      </c>
      <c r="G358" s="2" t="s">
        <v>66</v>
      </c>
      <c r="H358" s="2" t="s">
        <v>750</v>
      </c>
      <c r="I358" s="2" t="s">
        <v>751</v>
      </c>
      <c r="J358" s="2" t="s">
        <v>103</v>
      </c>
      <c r="K358" s="2" t="s">
        <v>49</v>
      </c>
      <c r="L358" s="2" t="s">
        <v>269</v>
      </c>
      <c r="M358" s="2" t="s">
        <v>270</v>
      </c>
      <c r="N358" s="2" t="s">
        <v>271</v>
      </c>
      <c r="O358" s="3">
        <v>15</v>
      </c>
      <c r="P358" s="3">
        <v>417.87079999999997</v>
      </c>
      <c r="Q358" s="3">
        <v>425</v>
      </c>
      <c r="R358" s="3">
        <v>6375</v>
      </c>
      <c r="S358" s="3">
        <v>7.1292</v>
      </c>
      <c r="T358" s="3">
        <v>106.94</v>
      </c>
      <c r="U358" s="3">
        <v>1.67</v>
      </c>
      <c r="V358" s="2" t="s">
        <v>145</v>
      </c>
      <c r="W358" s="2" t="s">
        <v>146</v>
      </c>
      <c r="X358" s="2" t="s">
        <v>72</v>
      </c>
      <c r="Y358" s="19" t="str">
        <f>VLOOKUP(G358,'Verweis Kd-Gruppe'!$A$2:$B$8,2,FALSE)</f>
        <v>EXP</v>
      </c>
      <c r="Z358" s="19" t="str">
        <f>VLOOKUP(J358,'Verweis Art-Gruppe'!$A$2:$B$15,2,FALSE)</f>
        <v>Geräte</v>
      </c>
      <c r="AA358" s="19" t="str">
        <f>VLOOKUP(W358,'Verweis Vertreter'!$A$2:$B$24,2,FALSE)</f>
        <v>Muhsin Yortanli</v>
      </c>
      <c r="AB358" s="12">
        <f t="shared" si="45"/>
        <v>15</v>
      </c>
      <c r="AC358" s="12">
        <f t="shared" si="50"/>
        <v>417.87079999999997</v>
      </c>
      <c r="AD358" s="12">
        <f t="shared" si="51"/>
        <v>425</v>
      </c>
      <c r="AE358" s="12">
        <f t="shared" si="46"/>
        <v>6375</v>
      </c>
      <c r="AF358" s="12">
        <f t="shared" si="47"/>
        <v>7.1292</v>
      </c>
      <c r="AG358" s="12">
        <f t="shared" si="48"/>
        <v>106.94</v>
      </c>
      <c r="AH358" s="9">
        <f t="shared" si="52"/>
        <v>1.6774901960784315E-2</v>
      </c>
      <c r="AI358" s="14">
        <f>VLOOKUP(E358,'Verweis Faktor'!$A:$B,2,FALSE)</f>
        <v>1</v>
      </c>
      <c r="AJ358" s="14"/>
      <c r="AK358" s="14" t="str">
        <f>IF(AL358="Ja","Versandkosten",VLOOKUP(E358,'Verweis Belegart'!$A$2:$B$9,2,FALSE))</f>
        <v>Hardware</v>
      </c>
      <c r="AL358" s="14" t="str">
        <f t="shared" si="53"/>
        <v>Nein</v>
      </c>
      <c r="AM358" s="14" t="str">
        <f t="shared" si="49"/>
        <v>Positiv</v>
      </c>
    </row>
    <row r="359" spans="1:39" ht="17.25" customHeight="1" x14ac:dyDescent="0.35">
      <c r="A359" s="17">
        <v>14570591</v>
      </c>
      <c r="B359" s="2" t="s">
        <v>22</v>
      </c>
      <c r="C359" s="1">
        <v>2025001</v>
      </c>
      <c r="D359" s="1">
        <v>2000098</v>
      </c>
      <c r="E359" s="2" t="s">
        <v>34</v>
      </c>
      <c r="F359" s="2" t="s">
        <v>53</v>
      </c>
      <c r="G359" s="2" t="s">
        <v>66</v>
      </c>
      <c r="H359" s="2" t="s">
        <v>750</v>
      </c>
      <c r="I359" s="2" t="s">
        <v>751</v>
      </c>
      <c r="J359" s="2" t="s">
        <v>304</v>
      </c>
      <c r="K359" s="2" t="s">
        <v>79</v>
      </c>
      <c r="L359" s="2" t="s">
        <v>752</v>
      </c>
      <c r="M359" s="2" t="s">
        <v>753</v>
      </c>
      <c r="N359" s="2" t="s">
        <v>200</v>
      </c>
      <c r="O359" s="3">
        <v>4</v>
      </c>
      <c r="P359" s="3">
        <v>660</v>
      </c>
      <c r="Q359" s="3">
        <v>677</v>
      </c>
      <c r="R359" s="3">
        <v>2708</v>
      </c>
      <c r="S359" s="3">
        <v>17</v>
      </c>
      <c r="T359" s="3">
        <v>68</v>
      </c>
      <c r="U359" s="3">
        <v>2.5099999999999998</v>
      </c>
      <c r="V359" s="2" t="s">
        <v>145</v>
      </c>
      <c r="W359" s="2" t="s">
        <v>146</v>
      </c>
      <c r="X359" s="2" t="s">
        <v>72</v>
      </c>
      <c r="Y359" s="19" t="str">
        <f>VLOOKUP(G359,'Verweis Kd-Gruppe'!$A$2:$B$8,2,FALSE)</f>
        <v>EXP</v>
      </c>
      <c r="Z359" s="19" t="str">
        <f>VLOOKUP(J359,'Verweis Art-Gruppe'!$A$2:$B$15,2,FALSE)</f>
        <v>Zubehör</v>
      </c>
      <c r="AA359" s="19" t="str">
        <f>VLOOKUP(W359,'Verweis Vertreter'!$A$2:$B$24,2,FALSE)</f>
        <v>Muhsin Yortanli</v>
      </c>
      <c r="AB359" s="12">
        <f t="shared" si="45"/>
        <v>4</v>
      </c>
      <c r="AC359" s="12">
        <f t="shared" si="50"/>
        <v>660</v>
      </c>
      <c r="AD359" s="12">
        <f t="shared" si="51"/>
        <v>677</v>
      </c>
      <c r="AE359" s="12">
        <f t="shared" si="46"/>
        <v>2708</v>
      </c>
      <c r="AF359" s="12">
        <f t="shared" si="47"/>
        <v>17</v>
      </c>
      <c r="AG359" s="12">
        <f t="shared" si="48"/>
        <v>68</v>
      </c>
      <c r="AH359" s="9">
        <f t="shared" si="52"/>
        <v>2.5110782865583457E-2</v>
      </c>
      <c r="AI359" s="14">
        <f>VLOOKUP(E359,'Verweis Faktor'!$A:$B,2,FALSE)</f>
        <v>1</v>
      </c>
      <c r="AJ359" s="14"/>
      <c r="AK359" s="14" t="str">
        <f>IF(AL359="Ja","Versandkosten",VLOOKUP(E359,'Verweis Belegart'!$A$2:$B$9,2,FALSE))</f>
        <v>Hardware</v>
      </c>
      <c r="AL359" s="14" t="str">
        <f t="shared" si="53"/>
        <v>Nein</v>
      </c>
      <c r="AM359" s="14" t="str">
        <f t="shared" si="49"/>
        <v>Positiv</v>
      </c>
    </row>
    <row r="360" spans="1:39" ht="17.25" customHeight="1" x14ac:dyDescent="0.35">
      <c r="A360" s="17">
        <v>14570591</v>
      </c>
      <c r="B360" s="2" t="s">
        <v>22</v>
      </c>
      <c r="C360" s="1">
        <v>2025001</v>
      </c>
      <c r="D360" s="1">
        <v>2000098</v>
      </c>
      <c r="E360" s="2" t="s">
        <v>34</v>
      </c>
      <c r="F360" s="2" t="s">
        <v>53</v>
      </c>
      <c r="G360" s="2" t="s">
        <v>66</v>
      </c>
      <c r="H360" s="2" t="s">
        <v>750</v>
      </c>
      <c r="I360" s="2" t="s">
        <v>751</v>
      </c>
      <c r="J360" s="2" t="s">
        <v>103</v>
      </c>
      <c r="K360" s="2" t="s">
        <v>83</v>
      </c>
      <c r="L360" s="2" t="s">
        <v>754</v>
      </c>
      <c r="M360" s="2" t="s">
        <v>755</v>
      </c>
      <c r="N360" s="2" t="s">
        <v>268</v>
      </c>
      <c r="O360" s="3">
        <v>2</v>
      </c>
      <c r="P360" s="3">
        <v>1207</v>
      </c>
      <c r="Q360" s="3">
        <v>1327</v>
      </c>
      <c r="R360" s="3">
        <v>2654</v>
      </c>
      <c r="S360" s="3">
        <v>120</v>
      </c>
      <c r="T360" s="3">
        <v>240</v>
      </c>
      <c r="U360" s="3">
        <v>9.0399999999999991</v>
      </c>
      <c r="V360" s="2" t="s">
        <v>145</v>
      </c>
      <c r="W360" s="2" t="s">
        <v>146</v>
      </c>
      <c r="X360" s="2" t="s">
        <v>72</v>
      </c>
      <c r="Y360" s="19" t="str">
        <f>VLOOKUP(G360,'Verweis Kd-Gruppe'!$A$2:$B$8,2,FALSE)</f>
        <v>EXP</v>
      </c>
      <c r="Z360" s="19" t="str">
        <f>VLOOKUP(J360,'Verweis Art-Gruppe'!$A$2:$B$15,2,FALSE)</f>
        <v>Geräte</v>
      </c>
      <c r="AA360" s="19" t="str">
        <f>VLOOKUP(W360,'Verweis Vertreter'!$A$2:$B$24,2,FALSE)</f>
        <v>Muhsin Yortanli</v>
      </c>
      <c r="AB360" s="12">
        <f t="shared" si="45"/>
        <v>2</v>
      </c>
      <c r="AC360" s="12">
        <f t="shared" si="50"/>
        <v>1207</v>
      </c>
      <c r="AD360" s="12">
        <f t="shared" si="51"/>
        <v>1327</v>
      </c>
      <c r="AE360" s="12">
        <f t="shared" si="46"/>
        <v>2654</v>
      </c>
      <c r="AF360" s="12">
        <f t="shared" si="47"/>
        <v>120</v>
      </c>
      <c r="AG360" s="12">
        <f t="shared" si="48"/>
        <v>240</v>
      </c>
      <c r="AH360" s="9">
        <f t="shared" si="52"/>
        <v>9.0429540316503396E-2</v>
      </c>
      <c r="AI360" s="14">
        <f>VLOOKUP(E360,'Verweis Faktor'!$A:$B,2,FALSE)</f>
        <v>1</v>
      </c>
      <c r="AJ360" s="14"/>
      <c r="AK360" s="14" t="str">
        <f>IF(AL360="Ja","Versandkosten",VLOOKUP(E360,'Verweis Belegart'!$A$2:$B$9,2,FALSE))</f>
        <v>Hardware</v>
      </c>
      <c r="AL360" s="14" t="str">
        <f t="shared" si="53"/>
        <v>Nein</v>
      </c>
      <c r="AM360" s="14" t="str">
        <f t="shared" si="49"/>
        <v>Positiv</v>
      </c>
    </row>
    <row r="361" spans="1:39" ht="17.25" customHeight="1" x14ac:dyDescent="0.35">
      <c r="A361" s="17">
        <v>14570591</v>
      </c>
      <c r="B361" s="2" t="s">
        <v>22</v>
      </c>
      <c r="C361" s="1">
        <v>2025001</v>
      </c>
      <c r="D361" s="1">
        <v>2000098</v>
      </c>
      <c r="E361" s="2" t="s">
        <v>34</v>
      </c>
      <c r="F361" s="2" t="s">
        <v>53</v>
      </c>
      <c r="G361" s="2" t="s">
        <v>66</v>
      </c>
      <c r="H361" s="2" t="s">
        <v>750</v>
      </c>
      <c r="I361" s="2" t="s">
        <v>751</v>
      </c>
      <c r="J361" s="2" t="s">
        <v>103</v>
      </c>
      <c r="K361" s="2" t="s">
        <v>87</v>
      </c>
      <c r="L361" s="2" t="s">
        <v>275</v>
      </c>
      <c r="M361" s="2" t="s">
        <v>276</v>
      </c>
      <c r="N361" s="2" t="s">
        <v>271</v>
      </c>
      <c r="O361" s="3">
        <v>15</v>
      </c>
      <c r="P361" s="3">
        <v>416</v>
      </c>
      <c r="Q361" s="3">
        <v>425</v>
      </c>
      <c r="R361" s="3">
        <v>6375</v>
      </c>
      <c r="S361" s="3">
        <v>9</v>
      </c>
      <c r="T361" s="3">
        <v>135</v>
      </c>
      <c r="U361" s="3">
        <v>2.11</v>
      </c>
      <c r="V361" s="2" t="s">
        <v>145</v>
      </c>
      <c r="W361" s="2" t="s">
        <v>146</v>
      </c>
      <c r="X361" s="2" t="s">
        <v>72</v>
      </c>
      <c r="Y361" s="19" t="str">
        <f>VLOOKUP(G361,'Verweis Kd-Gruppe'!$A$2:$B$8,2,FALSE)</f>
        <v>EXP</v>
      </c>
      <c r="Z361" s="19" t="str">
        <f>VLOOKUP(J361,'Verweis Art-Gruppe'!$A$2:$B$15,2,FALSE)</f>
        <v>Geräte</v>
      </c>
      <c r="AA361" s="19" t="str">
        <f>VLOOKUP(W361,'Verweis Vertreter'!$A$2:$B$24,2,FALSE)</f>
        <v>Muhsin Yortanli</v>
      </c>
      <c r="AB361" s="12">
        <f t="shared" si="45"/>
        <v>15</v>
      </c>
      <c r="AC361" s="12">
        <f t="shared" si="50"/>
        <v>416</v>
      </c>
      <c r="AD361" s="12">
        <f t="shared" si="51"/>
        <v>425</v>
      </c>
      <c r="AE361" s="12">
        <f t="shared" si="46"/>
        <v>6375</v>
      </c>
      <c r="AF361" s="12">
        <f t="shared" si="47"/>
        <v>9</v>
      </c>
      <c r="AG361" s="12">
        <f t="shared" si="48"/>
        <v>135</v>
      </c>
      <c r="AH361" s="9">
        <f t="shared" si="52"/>
        <v>2.1176470588235293E-2</v>
      </c>
      <c r="AI361" s="14">
        <f>VLOOKUP(E361,'Verweis Faktor'!$A:$B,2,FALSE)</f>
        <v>1</v>
      </c>
      <c r="AJ361" s="14"/>
      <c r="AK361" s="14" t="str">
        <f>IF(AL361="Ja","Versandkosten",VLOOKUP(E361,'Verweis Belegart'!$A$2:$B$9,2,FALSE))</f>
        <v>Hardware</v>
      </c>
      <c r="AL361" s="14" t="str">
        <f t="shared" si="53"/>
        <v>Nein</v>
      </c>
      <c r="AM361" s="14" t="str">
        <f t="shared" si="49"/>
        <v>Positiv</v>
      </c>
    </row>
    <row r="362" spans="1:39" ht="17.25" customHeight="1" x14ac:dyDescent="0.35">
      <c r="A362" s="17">
        <v>14570591</v>
      </c>
      <c r="B362" s="2" t="s">
        <v>22</v>
      </c>
      <c r="C362" s="1">
        <v>2025001</v>
      </c>
      <c r="D362" s="1">
        <v>2000098</v>
      </c>
      <c r="E362" s="2" t="s">
        <v>34</v>
      </c>
      <c r="F362" s="2" t="s">
        <v>53</v>
      </c>
      <c r="G362" s="2" t="s">
        <v>66</v>
      </c>
      <c r="H362" s="2" t="s">
        <v>750</v>
      </c>
      <c r="I362" s="2" t="s">
        <v>751</v>
      </c>
      <c r="J362" s="2" t="s">
        <v>103</v>
      </c>
      <c r="K362" s="2" t="s">
        <v>91</v>
      </c>
      <c r="L362" s="2" t="s">
        <v>279</v>
      </c>
      <c r="M362" s="2" t="s">
        <v>280</v>
      </c>
      <c r="N362" s="2" t="s">
        <v>271</v>
      </c>
      <c r="O362" s="3">
        <v>10</v>
      </c>
      <c r="P362" s="3">
        <v>411.96159999999998</v>
      </c>
      <c r="Q362" s="3">
        <v>425</v>
      </c>
      <c r="R362" s="3">
        <v>4250</v>
      </c>
      <c r="S362" s="3">
        <v>13.038399999999999</v>
      </c>
      <c r="T362" s="3">
        <v>130.38</v>
      </c>
      <c r="U362" s="3">
        <v>3.06</v>
      </c>
      <c r="V362" s="2" t="s">
        <v>145</v>
      </c>
      <c r="W362" s="2" t="s">
        <v>146</v>
      </c>
      <c r="X362" s="2" t="s">
        <v>72</v>
      </c>
      <c r="Y362" s="19" t="str">
        <f>VLOOKUP(G362,'Verweis Kd-Gruppe'!$A$2:$B$8,2,FALSE)</f>
        <v>EXP</v>
      </c>
      <c r="Z362" s="19" t="str">
        <f>VLOOKUP(J362,'Verweis Art-Gruppe'!$A$2:$B$15,2,FALSE)</f>
        <v>Geräte</v>
      </c>
      <c r="AA362" s="19" t="str">
        <f>VLOOKUP(W362,'Verweis Vertreter'!$A$2:$B$24,2,FALSE)</f>
        <v>Muhsin Yortanli</v>
      </c>
      <c r="AB362" s="12">
        <f t="shared" si="45"/>
        <v>10</v>
      </c>
      <c r="AC362" s="12">
        <f t="shared" si="50"/>
        <v>411.96159999999998</v>
      </c>
      <c r="AD362" s="12">
        <f t="shared" si="51"/>
        <v>425</v>
      </c>
      <c r="AE362" s="12">
        <f t="shared" si="46"/>
        <v>4250</v>
      </c>
      <c r="AF362" s="12">
        <f t="shared" si="47"/>
        <v>13.038399999999999</v>
      </c>
      <c r="AG362" s="12">
        <f t="shared" si="48"/>
        <v>130.38</v>
      </c>
      <c r="AH362" s="9">
        <f t="shared" si="52"/>
        <v>3.0677647058823528E-2</v>
      </c>
      <c r="AI362" s="14">
        <f>VLOOKUP(E362,'Verweis Faktor'!$A:$B,2,FALSE)</f>
        <v>1</v>
      </c>
      <c r="AJ362" s="14"/>
      <c r="AK362" s="14" t="str">
        <f>IF(AL362="Ja","Versandkosten",VLOOKUP(E362,'Verweis Belegart'!$A$2:$B$9,2,FALSE))</f>
        <v>Hardware</v>
      </c>
      <c r="AL362" s="14" t="str">
        <f t="shared" si="53"/>
        <v>Nein</v>
      </c>
      <c r="AM362" s="14" t="str">
        <f t="shared" si="49"/>
        <v>Positiv</v>
      </c>
    </row>
    <row r="363" spans="1:39" ht="17.25" customHeight="1" x14ac:dyDescent="0.35">
      <c r="A363" s="17">
        <v>14570591</v>
      </c>
      <c r="B363" s="2" t="s">
        <v>22</v>
      </c>
      <c r="C363" s="1">
        <v>2025001</v>
      </c>
      <c r="D363" s="1">
        <v>2000098</v>
      </c>
      <c r="E363" s="2" t="s">
        <v>34</v>
      </c>
      <c r="F363" s="2" t="s">
        <v>53</v>
      </c>
      <c r="G363" s="2" t="s">
        <v>66</v>
      </c>
      <c r="H363" s="2" t="s">
        <v>750</v>
      </c>
      <c r="I363" s="2" t="s">
        <v>751</v>
      </c>
      <c r="J363" s="2" t="s">
        <v>103</v>
      </c>
      <c r="K363" s="2" t="s">
        <v>95</v>
      </c>
      <c r="L363" s="2" t="s">
        <v>287</v>
      </c>
      <c r="M363" s="2" t="s">
        <v>288</v>
      </c>
      <c r="N363" s="2" t="s">
        <v>268</v>
      </c>
      <c r="O363" s="3">
        <v>2</v>
      </c>
      <c r="P363" s="3">
        <v>1207</v>
      </c>
      <c r="Q363" s="3">
        <v>1327</v>
      </c>
      <c r="R363" s="3">
        <v>2654</v>
      </c>
      <c r="S363" s="3">
        <v>120</v>
      </c>
      <c r="T363" s="3">
        <v>240</v>
      </c>
      <c r="U363" s="3">
        <v>9.0399999999999991</v>
      </c>
      <c r="V363" s="2" t="s">
        <v>145</v>
      </c>
      <c r="W363" s="2" t="s">
        <v>146</v>
      </c>
      <c r="X363" s="2" t="s">
        <v>72</v>
      </c>
      <c r="Y363" s="19" t="str">
        <f>VLOOKUP(G363,'Verweis Kd-Gruppe'!$A$2:$B$8,2,FALSE)</f>
        <v>EXP</v>
      </c>
      <c r="Z363" s="19" t="str">
        <f>VLOOKUP(J363,'Verweis Art-Gruppe'!$A$2:$B$15,2,FALSE)</f>
        <v>Geräte</v>
      </c>
      <c r="AA363" s="19" t="str">
        <f>VLOOKUP(W363,'Verweis Vertreter'!$A$2:$B$24,2,FALSE)</f>
        <v>Muhsin Yortanli</v>
      </c>
      <c r="AB363" s="12">
        <f t="shared" si="45"/>
        <v>2</v>
      </c>
      <c r="AC363" s="12">
        <f t="shared" si="50"/>
        <v>1207</v>
      </c>
      <c r="AD363" s="12">
        <f t="shared" si="51"/>
        <v>1327</v>
      </c>
      <c r="AE363" s="12">
        <f t="shared" si="46"/>
        <v>2654</v>
      </c>
      <c r="AF363" s="12">
        <f t="shared" si="47"/>
        <v>120</v>
      </c>
      <c r="AG363" s="12">
        <f t="shared" si="48"/>
        <v>240</v>
      </c>
      <c r="AH363" s="9">
        <f t="shared" si="52"/>
        <v>9.0429540316503396E-2</v>
      </c>
      <c r="AI363" s="14">
        <f>VLOOKUP(E363,'Verweis Faktor'!$A:$B,2,FALSE)</f>
        <v>1</v>
      </c>
      <c r="AJ363" s="14"/>
      <c r="AK363" s="14" t="str">
        <f>IF(AL363="Ja","Versandkosten",VLOOKUP(E363,'Verweis Belegart'!$A$2:$B$9,2,FALSE))</f>
        <v>Hardware</v>
      </c>
      <c r="AL363" s="14" t="str">
        <f t="shared" si="53"/>
        <v>Nein</v>
      </c>
      <c r="AM363" s="14" t="str">
        <f t="shared" si="49"/>
        <v>Positiv</v>
      </c>
    </row>
    <row r="364" spans="1:39" ht="17.25" customHeight="1" x14ac:dyDescent="0.35">
      <c r="A364" s="17">
        <v>14571538</v>
      </c>
      <c r="B364" s="2" t="s">
        <v>22</v>
      </c>
      <c r="C364" s="1">
        <v>2025001</v>
      </c>
      <c r="D364" s="1">
        <v>2000099</v>
      </c>
      <c r="E364" s="2" t="s">
        <v>34</v>
      </c>
      <c r="F364" s="2" t="s">
        <v>739</v>
      </c>
      <c r="G364" s="2" t="s">
        <v>25</v>
      </c>
      <c r="H364" s="2" t="s">
        <v>756</v>
      </c>
      <c r="I364" s="2" t="s">
        <v>757</v>
      </c>
      <c r="J364" s="2" t="s">
        <v>103</v>
      </c>
      <c r="K364" s="2" t="s">
        <v>28</v>
      </c>
      <c r="L364" s="2" t="s">
        <v>758</v>
      </c>
      <c r="M364" s="2" t="s">
        <v>759</v>
      </c>
      <c r="N364" s="2" t="s">
        <v>538</v>
      </c>
      <c r="O364" s="3">
        <v>1</v>
      </c>
      <c r="P364" s="3">
        <v>291.64530000000002</v>
      </c>
      <c r="Q364" s="3">
        <v>309</v>
      </c>
      <c r="R364" s="3">
        <v>309</v>
      </c>
      <c r="S364" s="3">
        <v>17.354700000000001</v>
      </c>
      <c r="T364" s="3">
        <v>17.350000000000001</v>
      </c>
      <c r="U364" s="3">
        <v>5.61</v>
      </c>
      <c r="V364" s="2" t="s">
        <v>427</v>
      </c>
      <c r="W364" s="2" t="s">
        <v>428</v>
      </c>
      <c r="X364" s="2" t="s">
        <v>419</v>
      </c>
      <c r="Y364" s="19" t="str">
        <f>VLOOKUP(G364,'Verweis Kd-Gruppe'!$A$2:$B$8,2,FALSE)</f>
        <v>FHK</v>
      </c>
      <c r="Z364" s="19" t="str">
        <f>VLOOKUP(J364,'Verweis Art-Gruppe'!$A$2:$B$15,2,FALSE)</f>
        <v>Geräte</v>
      </c>
      <c r="AA364" s="19" t="str">
        <f>VLOOKUP(W364,'Verweis Vertreter'!$A$2:$B$24,2,FALSE)</f>
        <v>Zentrale</v>
      </c>
      <c r="AB364" s="12">
        <f t="shared" si="45"/>
        <v>1</v>
      </c>
      <c r="AC364" s="12">
        <f t="shared" si="50"/>
        <v>291.64530000000002</v>
      </c>
      <c r="AD364" s="12">
        <f t="shared" si="51"/>
        <v>309</v>
      </c>
      <c r="AE364" s="12">
        <f t="shared" si="46"/>
        <v>309</v>
      </c>
      <c r="AF364" s="12">
        <f t="shared" si="47"/>
        <v>17.354700000000001</v>
      </c>
      <c r="AG364" s="12">
        <f t="shared" si="48"/>
        <v>17.350000000000001</v>
      </c>
      <c r="AH364" s="9">
        <f t="shared" si="52"/>
        <v>5.6148867313915864E-2</v>
      </c>
      <c r="AI364" s="14">
        <f>VLOOKUP(E364,'Verweis Faktor'!$A:$B,2,FALSE)</f>
        <v>1</v>
      </c>
      <c r="AJ364" s="14"/>
      <c r="AK364" s="14" t="str">
        <f>IF(AL364="Ja","Versandkosten",VLOOKUP(E364,'Verweis Belegart'!$A$2:$B$9,2,FALSE))</f>
        <v>Hardware</v>
      </c>
      <c r="AL364" s="14" t="str">
        <f t="shared" si="53"/>
        <v>Nein</v>
      </c>
      <c r="AM364" s="14" t="str">
        <f t="shared" si="49"/>
        <v>Positiv</v>
      </c>
    </row>
    <row r="365" spans="1:39" ht="17.25" customHeight="1" x14ac:dyDescent="0.35">
      <c r="A365" s="17">
        <v>14571532</v>
      </c>
      <c r="B365" s="2" t="s">
        <v>22</v>
      </c>
      <c r="C365" s="1">
        <v>2025001</v>
      </c>
      <c r="D365" s="1">
        <v>2000100</v>
      </c>
      <c r="E365" s="2" t="s">
        <v>34</v>
      </c>
      <c r="F365" s="2" t="s">
        <v>739</v>
      </c>
      <c r="G365" s="2" t="s">
        <v>25</v>
      </c>
      <c r="H365" s="2" t="s">
        <v>760</v>
      </c>
      <c r="I365" s="2" t="s">
        <v>761</v>
      </c>
      <c r="J365" s="2" t="s">
        <v>103</v>
      </c>
      <c r="K365" s="2" t="s">
        <v>28</v>
      </c>
      <c r="L365" s="2" t="s">
        <v>762</v>
      </c>
      <c r="M365" s="2" t="s">
        <v>763</v>
      </c>
      <c r="N365" s="2" t="s">
        <v>347</v>
      </c>
      <c r="O365" s="3">
        <v>1</v>
      </c>
      <c r="P365" s="3">
        <v>821.67439999999999</v>
      </c>
      <c r="Q365" s="3">
        <v>799</v>
      </c>
      <c r="R365" s="3">
        <v>799</v>
      </c>
      <c r="S365" s="3">
        <v>-22.674399999999999</v>
      </c>
      <c r="T365" s="3">
        <v>-22.67</v>
      </c>
      <c r="U365" s="3">
        <v>-2.83</v>
      </c>
      <c r="V365" s="2" t="s">
        <v>427</v>
      </c>
      <c r="W365" s="2" t="s">
        <v>428</v>
      </c>
      <c r="X365" s="2" t="s">
        <v>419</v>
      </c>
      <c r="Y365" s="19" t="str">
        <f>VLOOKUP(G365,'Verweis Kd-Gruppe'!$A$2:$B$8,2,FALSE)</f>
        <v>FHK</v>
      </c>
      <c r="Z365" s="19" t="str">
        <f>VLOOKUP(J365,'Verweis Art-Gruppe'!$A$2:$B$15,2,FALSE)</f>
        <v>Geräte</v>
      </c>
      <c r="AA365" s="19" t="str">
        <f>VLOOKUP(W365,'Verweis Vertreter'!$A$2:$B$24,2,FALSE)</f>
        <v>Zentrale</v>
      </c>
      <c r="AB365" s="12">
        <f t="shared" si="45"/>
        <v>1</v>
      </c>
      <c r="AC365" s="12">
        <f t="shared" si="50"/>
        <v>821.67439999999999</v>
      </c>
      <c r="AD365" s="12">
        <f t="shared" si="51"/>
        <v>799</v>
      </c>
      <c r="AE365" s="12">
        <f t="shared" si="46"/>
        <v>799</v>
      </c>
      <c r="AF365" s="12">
        <f t="shared" si="47"/>
        <v>-22.674399999999999</v>
      </c>
      <c r="AG365" s="12">
        <f t="shared" si="48"/>
        <v>-22.67</v>
      </c>
      <c r="AH365" s="9">
        <f t="shared" si="52"/>
        <v>-2.8372966207759701E-2</v>
      </c>
      <c r="AI365" s="14">
        <f>VLOOKUP(E365,'Verweis Faktor'!$A:$B,2,FALSE)</f>
        <v>1</v>
      </c>
      <c r="AJ365" s="14"/>
      <c r="AK365" s="14" t="str">
        <f>IF(AL365="Ja","Versandkosten",VLOOKUP(E365,'Verweis Belegart'!$A$2:$B$9,2,FALSE))</f>
        <v>Hardware</v>
      </c>
      <c r="AL365" s="14" t="str">
        <f t="shared" si="53"/>
        <v>Nein</v>
      </c>
      <c r="AM365" s="14" t="str">
        <f t="shared" si="49"/>
        <v>Negativ</v>
      </c>
    </row>
    <row r="366" spans="1:39" ht="17.25" customHeight="1" x14ac:dyDescent="0.35">
      <c r="A366" s="17">
        <v>14571566</v>
      </c>
      <c r="B366" s="2" t="s">
        <v>22</v>
      </c>
      <c r="C366" s="1">
        <v>2025001</v>
      </c>
      <c r="D366" s="1">
        <v>2000101</v>
      </c>
      <c r="E366" s="2" t="s">
        <v>34</v>
      </c>
      <c r="F366" s="2" t="s">
        <v>739</v>
      </c>
      <c r="G366" s="2" t="s">
        <v>25</v>
      </c>
      <c r="H366" s="2" t="s">
        <v>764</v>
      </c>
      <c r="I366" s="2" t="s">
        <v>765</v>
      </c>
      <c r="J366" s="2" t="s">
        <v>304</v>
      </c>
      <c r="K366" s="2" t="s">
        <v>28</v>
      </c>
      <c r="L366" s="2" t="s">
        <v>467</v>
      </c>
      <c r="M366" s="2" t="s">
        <v>468</v>
      </c>
      <c r="N366" s="2" t="s">
        <v>469</v>
      </c>
      <c r="O366" s="3">
        <v>1</v>
      </c>
      <c r="P366" s="3">
        <v>170</v>
      </c>
      <c r="Q366" s="3">
        <v>199</v>
      </c>
      <c r="R366" s="3">
        <v>199</v>
      </c>
      <c r="S366" s="3">
        <v>29</v>
      </c>
      <c r="T366" s="3">
        <v>29</v>
      </c>
      <c r="U366" s="3">
        <v>14.57</v>
      </c>
      <c r="V366" s="2" t="s">
        <v>427</v>
      </c>
      <c r="W366" s="2" t="s">
        <v>428</v>
      </c>
      <c r="X366" s="2" t="s">
        <v>724</v>
      </c>
      <c r="Y366" s="19" t="str">
        <f>VLOOKUP(G366,'Verweis Kd-Gruppe'!$A$2:$B$8,2,FALSE)</f>
        <v>FHK</v>
      </c>
      <c r="Z366" s="19" t="str">
        <f>VLOOKUP(J366,'Verweis Art-Gruppe'!$A$2:$B$15,2,FALSE)</f>
        <v>Zubehör</v>
      </c>
      <c r="AA366" s="19" t="str">
        <f>VLOOKUP(W366,'Verweis Vertreter'!$A$2:$B$24,2,FALSE)</f>
        <v>Zentrale</v>
      </c>
      <c r="AB366" s="12">
        <f t="shared" si="45"/>
        <v>1</v>
      </c>
      <c r="AC366" s="12">
        <f t="shared" si="50"/>
        <v>170</v>
      </c>
      <c r="AD366" s="12">
        <f t="shared" si="51"/>
        <v>199</v>
      </c>
      <c r="AE366" s="12">
        <f t="shared" si="46"/>
        <v>199</v>
      </c>
      <c r="AF366" s="12">
        <f t="shared" si="47"/>
        <v>29</v>
      </c>
      <c r="AG366" s="12">
        <f t="shared" si="48"/>
        <v>29</v>
      </c>
      <c r="AH366" s="9">
        <f t="shared" si="52"/>
        <v>0.14572864321608039</v>
      </c>
      <c r="AI366" s="14">
        <f>VLOOKUP(E366,'Verweis Faktor'!$A:$B,2,FALSE)</f>
        <v>1</v>
      </c>
      <c r="AJ366" s="14"/>
      <c r="AK366" s="14" t="str">
        <f>IF(AL366="Ja","Versandkosten",VLOOKUP(E366,'Verweis Belegart'!$A$2:$B$9,2,FALSE))</f>
        <v>Hardware</v>
      </c>
      <c r="AL366" s="14" t="str">
        <f t="shared" si="53"/>
        <v>Nein</v>
      </c>
      <c r="AM366" s="14" t="str">
        <f t="shared" si="49"/>
        <v>Positiv</v>
      </c>
    </row>
    <row r="367" spans="1:39" ht="17.25" customHeight="1" x14ac:dyDescent="0.35">
      <c r="A367" s="17">
        <v>14570563</v>
      </c>
      <c r="B367" s="2" t="s">
        <v>22</v>
      </c>
      <c r="C367" s="1">
        <v>2025001</v>
      </c>
      <c r="D367" s="1">
        <v>2000102</v>
      </c>
      <c r="E367" s="2" t="s">
        <v>34</v>
      </c>
      <c r="F367" s="2" t="s">
        <v>739</v>
      </c>
      <c r="G367" s="2" t="s">
        <v>25</v>
      </c>
      <c r="H367" s="2" t="s">
        <v>766</v>
      </c>
      <c r="I367" s="2" t="s">
        <v>767</v>
      </c>
      <c r="J367" s="2" t="s">
        <v>103</v>
      </c>
      <c r="K367" s="2" t="s">
        <v>28</v>
      </c>
      <c r="L367" s="2" t="s">
        <v>279</v>
      </c>
      <c r="M367" s="2" t="s">
        <v>280</v>
      </c>
      <c r="N367" s="2" t="s">
        <v>271</v>
      </c>
      <c r="O367" s="3">
        <v>1</v>
      </c>
      <c r="P367" s="3">
        <v>411.96159999999998</v>
      </c>
      <c r="Q367" s="3">
        <v>427</v>
      </c>
      <c r="R367" s="3">
        <v>427</v>
      </c>
      <c r="S367" s="3">
        <v>15.038399999999999</v>
      </c>
      <c r="T367" s="3">
        <v>15.04</v>
      </c>
      <c r="U367" s="3">
        <v>3.52</v>
      </c>
      <c r="V367" s="2" t="s">
        <v>697</v>
      </c>
      <c r="W367" s="2" t="s">
        <v>698</v>
      </c>
      <c r="X367" s="2" t="s">
        <v>702</v>
      </c>
      <c r="Y367" s="19" t="str">
        <f>VLOOKUP(G367,'Verweis Kd-Gruppe'!$A$2:$B$8,2,FALSE)</f>
        <v>FHK</v>
      </c>
      <c r="Z367" s="19" t="str">
        <f>VLOOKUP(J367,'Verweis Art-Gruppe'!$A$2:$B$15,2,FALSE)</f>
        <v>Geräte</v>
      </c>
      <c r="AA367" s="19" t="str">
        <f>VLOOKUP(W367,'Verweis Vertreter'!$A$2:$B$24,2,FALSE)</f>
        <v>Zentrale</v>
      </c>
      <c r="AB367" s="12">
        <f t="shared" si="45"/>
        <v>1</v>
      </c>
      <c r="AC367" s="12">
        <f t="shared" si="50"/>
        <v>411.96159999999998</v>
      </c>
      <c r="AD367" s="12">
        <f t="shared" si="51"/>
        <v>427</v>
      </c>
      <c r="AE367" s="12">
        <f t="shared" si="46"/>
        <v>427</v>
      </c>
      <c r="AF367" s="12">
        <f t="shared" si="47"/>
        <v>15.038399999999999</v>
      </c>
      <c r="AG367" s="12">
        <f t="shared" si="48"/>
        <v>15.04</v>
      </c>
      <c r="AH367" s="9">
        <f t="shared" si="52"/>
        <v>3.522248243559719E-2</v>
      </c>
      <c r="AI367" s="14">
        <f>VLOOKUP(E367,'Verweis Faktor'!$A:$B,2,FALSE)</f>
        <v>1</v>
      </c>
      <c r="AJ367" s="14"/>
      <c r="AK367" s="14" t="str">
        <f>IF(AL367="Ja","Versandkosten",VLOOKUP(E367,'Verweis Belegart'!$A$2:$B$9,2,FALSE))</f>
        <v>Hardware</v>
      </c>
      <c r="AL367" s="14" t="str">
        <f t="shared" si="53"/>
        <v>Nein</v>
      </c>
      <c r="AM367" s="14" t="str">
        <f t="shared" si="49"/>
        <v>Positiv</v>
      </c>
    </row>
    <row r="368" spans="1:39" ht="17.25" customHeight="1" x14ac:dyDescent="0.35">
      <c r="A368" s="17">
        <v>14553839</v>
      </c>
      <c r="B368" s="2" t="s">
        <v>22</v>
      </c>
      <c r="C368" s="1">
        <v>2025001</v>
      </c>
      <c r="D368" s="1">
        <v>2000103</v>
      </c>
      <c r="E368" s="2" t="s">
        <v>572</v>
      </c>
      <c r="F368" s="2" t="s">
        <v>768</v>
      </c>
      <c r="G368" s="2" t="s">
        <v>36</v>
      </c>
      <c r="H368" s="2" t="s">
        <v>600</v>
      </c>
      <c r="I368" s="2" t="s">
        <v>601</v>
      </c>
      <c r="J368" s="2" t="s">
        <v>2791</v>
      </c>
      <c r="K368" s="2" t="s">
        <v>28</v>
      </c>
      <c r="L368" s="2" t="s">
        <v>249</v>
      </c>
      <c r="M368" s="2" t="s">
        <v>250</v>
      </c>
      <c r="N368" s="2" t="s">
        <v>122</v>
      </c>
      <c r="O368" s="3">
        <v>1</v>
      </c>
      <c r="P368" s="3">
        <v>0</v>
      </c>
      <c r="Q368" s="3">
        <v>6.35</v>
      </c>
      <c r="R368" s="3">
        <v>6.35</v>
      </c>
      <c r="S368" s="3">
        <v>6.35</v>
      </c>
      <c r="T368" s="3">
        <v>6.35</v>
      </c>
      <c r="U368" s="3"/>
      <c r="V368" s="2" t="s">
        <v>235</v>
      </c>
      <c r="W368" s="2" t="s">
        <v>236</v>
      </c>
      <c r="X368" s="2" t="s">
        <v>33</v>
      </c>
      <c r="Y368" s="19" t="str">
        <f>VLOOKUP(G368,'Verweis Kd-Gruppe'!$A$2:$B$8,2,FALSE)</f>
        <v>GRK</v>
      </c>
      <c r="Z368" s="19" t="str">
        <f>VLOOKUP(J368,'Verweis Art-Gruppe'!$A$2:$B$15,2,FALSE)</f>
        <v>Sonstige</v>
      </c>
      <c r="AA368" s="19" t="str">
        <f>VLOOKUP(W368,'Verweis Vertreter'!$A$2:$B$24,2,FALSE)</f>
        <v>Patrick Verfürth</v>
      </c>
      <c r="AB368" s="12">
        <f t="shared" si="45"/>
        <v>-1</v>
      </c>
      <c r="AC368" s="12">
        <f t="shared" si="50"/>
        <v>0</v>
      </c>
      <c r="AD368" s="12">
        <f t="shared" si="51"/>
        <v>6.35</v>
      </c>
      <c r="AE368" s="12">
        <f t="shared" si="46"/>
        <v>-6.35</v>
      </c>
      <c r="AF368" s="12">
        <f t="shared" si="47"/>
        <v>-6.35</v>
      </c>
      <c r="AG368" s="12">
        <f t="shared" si="48"/>
        <v>-6.35</v>
      </c>
      <c r="AH368" s="9">
        <f t="shared" si="52"/>
        <v>-1</v>
      </c>
      <c r="AI368" s="14">
        <f>VLOOKUP(E368,'Verweis Faktor'!$A:$B,2,FALSE)</f>
        <v>-1</v>
      </c>
      <c r="AJ368" s="14"/>
      <c r="AK368" s="14" t="str">
        <f>IF(AL368="Ja","Versandkosten",VLOOKUP(E368,'Verweis Belegart'!$A$2:$B$9,2,FALSE))</f>
        <v>Versandkosten</v>
      </c>
      <c r="AL368" s="14" t="str">
        <f t="shared" si="53"/>
        <v>Ja</v>
      </c>
      <c r="AM368" s="14" t="str">
        <f t="shared" si="49"/>
        <v>Negativ</v>
      </c>
    </row>
    <row r="369" spans="1:39" ht="17.25" customHeight="1" x14ac:dyDescent="0.35">
      <c r="A369" s="17">
        <v>14553839</v>
      </c>
      <c r="B369" s="2" t="s">
        <v>22</v>
      </c>
      <c r="C369" s="1">
        <v>2025001</v>
      </c>
      <c r="D369" s="1">
        <v>2000103</v>
      </c>
      <c r="E369" s="2" t="s">
        <v>572</v>
      </c>
      <c r="F369" s="2" t="s">
        <v>768</v>
      </c>
      <c r="G369" s="2" t="s">
        <v>36</v>
      </c>
      <c r="H369" s="2" t="s">
        <v>600</v>
      </c>
      <c r="I369" s="2" t="s">
        <v>601</v>
      </c>
      <c r="J369" s="2" t="s">
        <v>103</v>
      </c>
      <c r="K369" s="2" t="s">
        <v>45</v>
      </c>
      <c r="L369" s="2" t="s">
        <v>769</v>
      </c>
      <c r="M369" s="2" t="s">
        <v>770</v>
      </c>
      <c r="N369" s="2" t="s">
        <v>771</v>
      </c>
      <c r="O369" s="3">
        <v>3</v>
      </c>
      <c r="P369" s="3">
        <v>185</v>
      </c>
      <c r="Q369" s="3">
        <v>195</v>
      </c>
      <c r="R369" s="3">
        <v>585</v>
      </c>
      <c r="S369" s="3">
        <v>10</v>
      </c>
      <c r="T369" s="3">
        <v>30</v>
      </c>
      <c r="U369" s="3">
        <v>5.12</v>
      </c>
      <c r="V369" s="2" t="s">
        <v>235</v>
      </c>
      <c r="W369" s="2" t="s">
        <v>236</v>
      </c>
      <c r="X369" s="2" t="s">
        <v>33</v>
      </c>
      <c r="Y369" s="19" t="str">
        <f>VLOOKUP(G369,'Verweis Kd-Gruppe'!$A$2:$B$8,2,FALSE)</f>
        <v>GRK</v>
      </c>
      <c r="Z369" s="19" t="str">
        <f>VLOOKUP(J369,'Verweis Art-Gruppe'!$A$2:$B$15,2,FALSE)</f>
        <v>Geräte</v>
      </c>
      <c r="AA369" s="19" t="str">
        <f>VLOOKUP(W369,'Verweis Vertreter'!$A$2:$B$24,2,FALSE)</f>
        <v>Patrick Verfürth</v>
      </c>
      <c r="AB369" s="12">
        <f t="shared" si="45"/>
        <v>-3</v>
      </c>
      <c r="AC369" s="12">
        <f t="shared" si="50"/>
        <v>185</v>
      </c>
      <c r="AD369" s="12">
        <f t="shared" si="51"/>
        <v>195</v>
      </c>
      <c r="AE369" s="12">
        <f t="shared" si="46"/>
        <v>-585</v>
      </c>
      <c r="AF369" s="12">
        <f t="shared" si="47"/>
        <v>-10</v>
      </c>
      <c r="AG369" s="12">
        <f t="shared" si="48"/>
        <v>-30</v>
      </c>
      <c r="AH369" s="9">
        <f t="shared" si="52"/>
        <v>-5.128205128205128E-2</v>
      </c>
      <c r="AI369" s="14">
        <f>VLOOKUP(E369,'Verweis Faktor'!$A:$B,2,FALSE)</f>
        <v>-1</v>
      </c>
      <c r="AJ369" s="14"/>
      <c r="AK369" s="14" t="str">
        <f>IF(AL369="Ja","Versandkosten",VLOOKUP(E369,'Verweis Belegart'!$A$2:$B$9,2,FALSE))</f>
        <v>Hardware</v>
      </c>
      <c r="AL369" s="14" t="str">
        <f t="shared" si="53"/>
        <v>Nein</v>
      </c>
      <c r="AM369" s="14" t="str">
        <f t="shared" si="49"/>
        <v>Negativ</v>
      </c>
    </row>
    <row r="370" spans="1:39" ht="17.25" customHeight="1" x14ac:dyDescent="0.35">
      <c r="A370" s="17">
        <v>14571625</v>
      </c>
      <c r="B370" s="2" t="s">
        <v>22</v>
      </c>
      <c r="C370" s="1">
        <v>2025001</v>
      </c>
      <c r="D370" s="1">
        <v>2000104</v>
      </c>
      <c r="E370" s="2" t="s">
        <v>772</v>
      </c>
      <c r="F370" s="2" t="s">
        <v>773</v>
      </c>
      <c r="G370" s="2" t="s">
        <v>25</v>
      </c>
      <c r="H370" s="2" t="s">
        <v>774</v>
      </c>
      <c r="I370" s="2" t="s">
        <v>775</v>
      </c>
      <c r="J370" s="2" t="s">
        <v>527</v>
      </c>
      <c r="K370" s="2" t="s">
        <v>28</v>
      </c>
      <c r="L370" s="2" t="s">
        <v>776</v>
      </c>
      <c r="M370" s="2" t="s">
        <v>777</v>
      </c>
      <c r="N370" s="2" t="s">
        <v>778</v>
      </c>
      <c r="O370" s="3">
        <v>1</v>
      </c>
      <c r="P370" s="3">
        <v>0</v>
      </c>
      <c r="Q370" s="3">
        <v>735</v>
      </c>
      <c r="R370" s="3">
        <v>735</v>
      </c>
      <c r="S370" s="3">
        <v>735</v>
      </c>
      <c r="T370" s="3">
        <v>735</v>
      </c>
      <c r="U370" s="3"/>
      <c r="V370" s="2" t="s">
        <v>689</v>
      </c>
      <c r="W370" s="2" t="s">
        <v>690</v>
      </c>
      <c r="X370" s="2" t="s">
        <v>724</v>
      </c>
      <c r="Y370" s="19" t="str">
        <f>VLOOKUP(G370,'Verweis Kd-Gruppe'!$A$2:$B$8,2,FALSE)</f>
        <v>FHK</v>
      </c>
      <c r="Z370" s="19" t="str">
        <f>VLOOKUP(J370,'Verweis Art-Gruppe'!$A$2:$B$15,2,FALSE)</f>
        <v>Provisionen</v>
      </c>
      <c r="AA370" s="19" t="str">
        <f>VLOOKUP(W370,'Verweis Vertreter'!$A$2:$B$24,2,FALSE)</f>
        <v>Zentrale</v>
      </c>
      <c r="AB370" s="12">
        <f t="shared" si="45"/>
        <v>-1</v>
      </c>
      <c r="AC370" s="12">
        <f t="shared" si="50"/>
        <v>0</v>
      </c>
      <c r="AD370" s="12">
        <f t="shared" si="51"/>
        <v>735</v>
      </c>
      <c r="AE370" s="12">
        <f t="shared" si="46"/>
        <v>-735</v>
      </c>
      <c r="AF370" s="12">
        <f t="shared" si="47"/>
        <v>-735</v>
      </c>
      <c r="AG370" s="12">
        <f t="shared" si="48"/>
        <v>-735</v>
      </c>
      <c r="AH370" s="9">
        <f t="shared" si="52"/>
        <v>-1</v>
      </c>
      <c r="AI370" s="14">
        <f>VLOOKUP(E370,'Verweis Faktor'!$A:$B,2,FALSE)</f>
        <v>-1</v>
      </c>
      <c r="AJ370" s="14"/>
      <c r="AK370" s="14" t="str">
        <f>IF(AL370="Ja","Versandkosten",VLOOKUP(E370,'Verweis Belegart'!$A$2:$B$9,2,FALSE))</f>
        <v>Provisionen</v>
      </c>
      <c r="AL370" s="14" t="str">
        <f t="shared" si="53"/>
        <v>Nein</v>
      </c>
      <c r="AM370" s="14" t="str">
        <f t="shared" si="49"/>
        <v>Negativ</v>
      </c>
    </row>
    <row r="371" spans="1:39" ht="17.25" customHeight="1" x14ac:dyDescent="0.35">
      <c r="A371" s="17">
        <v>14571626</v>
      </c>
      <c r="B371" s="2" t="s">
        <v>22</v>
      </c>
      <c r="C371" s="1">
        <v>2025001</v>
      </c>
      <c r="D371" s="1">
        <v>2000105</v>
      </c>
      <c r="E371" s="2" t="s">
        <v>772</v>
      </c>
      <c r="F371" s="2" t="s">
        <v>773</v>
      </c>
      <c r="G371" s="2" t="s">
        <v>25</v>
      </c>
      <c r="H371" s="2" t="s">
        <v>700</v>
      </c>
      <c r="I371" s="2" t="s">
        <v>701</v>
      </c>
      <c r="J371" s="2" t="s">
        <v>527</v>
      </c>
      <c r="K371" s="2" t="s">
        <v>28</v>
      </c>
      <c r="L371" s="2" t="s">
        <v>776</v>
      </c>
      <c r="M371" s="2" t="s">
        <v>777</v>
      </c>
      <c r="N371" s="2" t="s">
        <v>778</v>
      </c>
      <c r="O371" s="3">
        <v>1</v>
      </c>
      <c r="P371" s="3">
        <v>0</v>
      </c>
      <c r="Q371" s="3">
        <v>387</v>
      </c>
      <c r="R371" s="3">
        <v>387</v>
      </c>
      <c r="S371" s="3">
        <v>387</v>
      </c>
      <c r="T371" s="3">
        <v>387</v>
      </c>
      <c r="U371" s="3"/>
      <c r="V371" s="2" t="s">
        <v>427</v>
      </c>
      <c r="W371" s="2" t="s">
        <v>428</v>
      </c>
      <c r="X371" s="2" t="s">
        <v>724</v>
      </c>
      <c r="Y371" s="19" t="str">
        <f>VLOOKUP(G371,'Verweis Kd-Gruppe'!$A$2:$B$8,2,FALSE)</f>
        <v>FHK</v>
      </c>
      <c r="Z371" s="19" t="str">
        <f>VLOOKUP(J371,'Verweis Art-Gruppe'!$A$2:$B$15,2,FALSE)</f>
        <v>Provisionen</v>
      </c>
      <c r="AA371" s="19" t="str">
        <f>VLOOKUP(W371,'Verweis Vertreter'!$A$2:$B$24,2,FALSE)</f>
        <v>Zentrale</v>
      </c>
      <c r="AB371" s="12">
        <f t="shared" si="45"/>
        <v>-1</v>
      </c>
      <c r="AC371" s="12">
        <f t="shared" si="50"/>
        <v>0</v>
      </c>
      <c r="AD371" s="12">
        <f t="shared" si="51"/>
        <v>387</v>
      </c>
      <c r="AE371" s="12">
        <f t="shared" si="46"/>
        <v>-387</v>
      </c>
      <c r="AF371" s="12">
        <f t="shared" si="47"/>
        <v>-387</v>
      </c>
      <c r="AG371" s="12">
        <f t="shared" si="48"/>
        <v>-387</v>
      </c>
      <c r="AH371" s="9">
        <f t="shared" si="52"/>
        <v>-1</v>
      </c>
      <c r="AI371" s="14">
        <f>VLOOKUP(E371,'Verweis Faktor'!$A:$B,2,FALSE)</f>
        <v>-1</v>
      </c>
      <c r="AJ371" s="14"/>
      <c r="AK371" s="14" t="str">
        <f>IF(AL371="Ja","Versandkosten",VLOOKUP(E371,'Verweis Belegart'!$A$2:$B$9,2,FALSE))</f>
        <v>Provisionen</v>
      </c>
      <c r="AL371" s="14" t="str">
        <f t="shared" si="53"/>
        <v>Nein</v>
      </c>
      <c r="AM371" s="14" t="str">
        <f t="shared" si="49"/>
        <v>Negativ</v>
      </c>
    </row>
    <row r="372" spans="1:39" ht="17.25" customHeight="1" x14ac:dyDescent="0.35">
      <c r="A372" s="17">
        <v>14571627</v>
      </c>
      <c r="B372" s="2" t="s">
        <v>22</v>
      </c>
      <c r="C372" s="1">
        <v>2025001</v>
      </c>
      <c r="D372" s="1">
        <v>2000106</v>
      </c>
      <c r="E372" s="2" t="s">
        <v>772</v>
      </c>
      <c r="F372" s="2" t="s">
        <v>773</v>
      </c>
      <c r="G372" s="2" t="s">
        <v>25</v>
      </c>
      <c r="H372" s="2" t="s">
        <v>779</v>
      </c>
      <c r="I372" s="2" t="s">
        <v>780</v>
      </c>
      <c r="J372" s="2" t="s">
        <v>527</v>
      </c>
      <c r="K372" s="2" t="s">
        <v>28</v>
      </c>
      <c r="L372" s="2" t="s">
        <v>781</v>
      </c>
      <c r="M372" s="2" t="s">
        <v>782</v>
      </c>
      <c r="N372" s="2" t="s">
        <v>778</v>
      </c>
      <c r="O372" s="3">
        <v>1</v>
      </c>
      <c r="P372" s="3">
        <v>0</v>
      </c>
      <c r="Q372" s="3">
        <v>1520</v>
      </c>
      <c r="R372" s="3">
        <v>1520</v>
      </c>
      <c r="S372" s="3">
        <v>1520</v>
      </c>
      <c r="T372" s="3">
        <v>1520</v>
      </c>
      <c r="U372" s="3"/>
      <c r="V372" s="2" t="s">
        <v>427</v>
      </c>
      <c r="W372" s="2" t="s">
        <v>428</v>
      </c>
      <c r="X372" s="2" t="s">
        <v>724</v>
      </c>
      <c r="Y372" s="19" t="str">
        <f>VLOOKUP(G372,'Verweis Kd-Gruppe'!$A$2:$B$8,2,FALSE)</f>
        <v>FHK</v>
      </c>
      <c r="Z372" s="19" t="str">
        <f>VLOOKUP(J372,'Verweis Art-Gruppe'!$A$2:$B$15,2,FALSE)</f>
        <v>Provisionen</v>
      </c>
      <c r="AA372" s="19" t="str">
        <f>VLOOKUP(W372,'Verweis Vertreter'!$A$2:$B$24,2,FALSE)</f>
        <v>Zentrale</v>
      </c>
      <c r="AB372" s="12">
        <f t="shared" si="45"/>
        <v>-1</v>
      </c>
      <c r="AC372" s="12">
        <f t="shared" si="50"/>
        <v>0</v>
      </c>
      <c r="AD372" s="12">
        <f t="shared" si="51"/>
        <v>1520</v>
      </c>
      <c r="AE372" s="12">
        <f t="shared" si="46"/>
        <v>-1520</v>
      </c>
      <c r="AF372" s="12">
        <f t="shared" si="47"/>
        <v>-1520</v>
      </c>
      <c r="AG372" s="12">
        <f t="shared" si="48"/>
        <v>-1520</v>
      </c>
      <c r="AH372" s="9">
        <f t="shared" si="52"/>
        <v>-1</v>
      </c>
      <c r="AI372" s="14">
        <f>VLOOKUP(E372,'Verweis Faktor'!$A:$B,2,FALSE)</f>
        <v>-1</v>
      </c>
      <c r="AJ372" s="14"/>
      <c r="AK372" s="14" t="str">
        <f>IF(AL372="Ja","Versandkosten",VLOOKUP(E372,'Verweis Belegart'!$A$2:$B$9,2,FALSE))</f>
        <v>Provisionen</v>
      </c>
      <c r="AL372" s="14" t="str">
        <f t="shared" si="53"/>
        <v>Nein</v>
      </c>
      <c r="AM372" s="14" t="str">
        <f t="shared" si="49"/>
        <v>Negativ</v>
      </c>
    </row>
    <row r="373" spans="1:39" ht="17.25" customHeight="1" x14ac:dyDescent="0.35">
      <c r="A373" s="17">
        <v>14571628</v>
      </c>
      <c r="B373" s="2" t="s">
        <v>22</v>
      </c>
      <c r="C373" s="1">
        <v>2025001</v>
      </c>
      <c r="D373" s="1">
        <v>2000107</v>
      </c>
      <c r="E373" s="2" t="s">
        <v>772</v>
      </c>
      <c r="F373" s="2" t="s">
        <v>773</v>
      </c>
      <c r="G373" s="2" t="s">
        <v>25</v>
      </c>
      <c r="H373" s="2" t="s">
        <v>783</v>
      </c>
      <c r="I373" s="2" t="s">
        <v>784</v>
      </c>
      <c r="J373" s="2" t="s">
        <v>527</v>
      </c>
      <c r="K373" s="2" t="s">
        <v>28</v>
      </c>
      <c r="L373" s="2" t="s">
        <v>776</v>
      </c>
      <c r="M373" s="2" t="s">
        <v>777</v>
      </c>
      <c r="N373" s="2" t="s">
        <v>778</v>
      </c>
      <c r="O373" s="3">
        <v>1</v>
      </c>
      <c r="P373" s="3">
        <v>0</v>
      </c>
      <c r="Q373" s="3">
        <v>545</v>
      </c>
      <c r="R373" s="3">
        <v>545</v>
      </c>
      <c r="S373" s="3">
        <v>545</v>
      </c>
      <c r="T373" s="3">
        <v>545</v>
      </c>
      <c r="U373" s="3"/>
      <c r="V373" s="2" t="s">
        <v>427</v>
      </c>
      <c r="W373" s="2" t="s">
        <v>428</v>
      </c>
      <c r="X373" s="2" t="s">
        <v>724</v>
      </c>
      <c r="Y373" s="19" t="str">
        <f>VLOOKUP(G373,'Verweis Kd-Gruppe'!$A$2:$B$8,2,FALSE)</f>
        <v>FHK</v>
      </c>
      <c r="Z373" s="19" t="str">
        <f>VLOOKUP(J373,'Verweis Art-Gruppe'!$A$2:$B$15,2,FALSE)</f>
        <v>Provisionen</v>
      </c>
      <c r="AA373" s="19" t="str">
        <f>VLOOKUP(W373,'Verweis Vertreter'!$A$2:$B$24,2,FALSE)</f>
        <v>Zentrale</v>
      </c>
      <c r="AB373" s="12">
        <f t="shared" si="45"/>
        <v>-1</v>
      </c>
      <c r="AC373" s="12">
        <f t="shared" si="50"/>
        <v>0</v>
      </c>
      <c r="AD373" s="12">
        <f t="shared" si="51"/>
        <v>545</v>
      </c>
      <c r="AE373" s="12">
        <f t="shared" si="46"/>
        <v>-545</v>
      </c>
      <c r="AF373" s="12">
        <f t="shared" si="47"/>
        <v>-545</v>
      </c>
      <c r="AG373" s="12">
        <f t="shared" si="48"/>
        <v>-545</v>
      </c>
      <c r="AH373" s="9">
        <f t="shared" si="52"/>
        <v>-1</v>
      </c>
      <c r="AI373" s="14">
        <f>VLOOKUP(E373,'Verweis Faktor'!$A:$B,2,FALSE)</f>
        <v>-1</v>
      </c>
      <c r="AJ373" s="14"/>
      <c r="AK373" s="14" t="str">
        <f>IF(AL373="Ja","Versandkosten",VLOOKUP(E373,'Verweis Belegart'!$A$2:$B$9,2,FALSE))</f>
        <v>Provisionen</v>
      </c>
      <c r="AL373" s="14" t="str">
        <f t="shared" si="53"/>
        <v>Nein</v>
      </c>
      <c r="AM373" s="14" t="str">
        <f t="shared" si="49"/>
        <v>Negativ</v>
      </c>
    </row>
    <row r="374" spans="1:39" ht="17.25" customHeight="1" x14ac:dyDescent="0.35">
      <c r="A374" s="17">
        <v>14571629</v>
      </c>
      <c r="B374" s="2" t="s">
        <v>22</v>
      </c>
      <c r="C374" s="1">
        <v>2025001</v>
      </c>
      <c r="D374" s="1">
        <v>2000108</v>
      </c>
      <c r="E374" s="2" t="s">
        <v>772</v>
      </c>
      <c r="F374" s="2" t="s">
        <v>773</v>
      </c>
      <c r="G374" s="2" t="s">
        <v>25</v>
      </c>
      <c r="H374" s="2" t="s">
        <v>779</v>
      </c>
      <c r="I374" s="2" t="s">
        <v>780</v>
      </c>
      <c r="J374" s="2" t="s">
        <v>527</v>
      </c>
      <c r="K374" s="2" t="s">
        <v>28</v>
      </c>
      <c r="L374" s="2" t="s">
        <v>776</v>
      </c>
      <c r="M374" s="2" t="s">
        <v>777</v>
      </c>
      <c r="N374" s="2" t="s">
        <v>778</v>
      </c>
      <c r="O374" s="3">
        <v>1</v>
      </c>
      <c r="P374" s="3">
        <v>0</v>
      </c>
      <c r="Q374" s="3">
        <v>3737</v>
      </c>
      <c r="R374" s="3">
        <v>3737</v>
      </c>
      <c r="S374" s="3">
        <v>3737</v>
      </c>
      <c r="T374" s="3">
        <v>3737</v>
      </c>
      <c r="U374" s="3"/>
      <c r="V374" s="2" t="s">
        <v>427</v>
      </c>
      <c r="W374" s="2" t="s">
        <v>428</v>
      </c>
      <c r="X374" s="2" t="s">
        <v>724</v>
      </c>
      <c r="Y374" s="19" t="str">
        <f>VLOOKUP(G374,'Verweis Kd-Gruppe'!$A$2:$B$8,2,FALSE)</f>
        <v>FHK</v>
      </c>
      <c r="Z374" s="19" t="str">
        <f>VLOOKUP(J374,'Verweis Art-Gruppe'!$A$2:$B$15,2,FALSE)</f>
        <v>Provisionen</v>
      </c>
      <c r="AA374" s="19" t="str">
        <f>VLOOKUP(W374,'Verweis Vertreter'!$A$2:$B$24,2,FALSE)</f>
        <v>Zentrale</v>
      </c>
      <c r="AB374" s="12">
        <f t="shared" si="45"/>
        <v>-1</v>
      </c>
      <c r="AC374" s="12">
        <f t="shared" si="50"/>
        <v>0</v>
      </c>
      <c r="AD374" s="12">
        <f t="shared" si="51"/>
        <v>3737</v>
      </c>
      <c r="AE374" s="12">
        <f t="shared" si="46"/>
        <v>-3737</v>
      </c>
      <c r="AF374" s="12">
        <f t="shared" si="47"/>
        <v>-3737</v>
      </c>
      <c r="AG374" s="12">
        <f t="shared" si="48"/>
        <v>-3737</v>
      </c>
      <c r="AH374" s="9">
        <f t="shared" si="52"/>
        <v>-1</v>
      </c>
      <c r="AI374" s="14">
        <f>VLOOKUP(E374,'Verweis Faktor'!$A:$B,2,FALSE)</f>
        <v>-1</v>
      </c>
      <c r="AJ374" s="14"/>
      <c r="AK374" s="14" t="str">
        <f>IF(AL374="Ja","Versandkosten",VLOOKUP(E374,'Verweis Belegart'!$A$2:$B$9,2,FALSE))</f>
        <v>Provisionen</v>
      </c>
      <c r="AL374" s="14" t="str">
        <f t="shared" si="53"/>
        <v>Nein</v>
      </c>
      <c r="AM374" s="14" t="str">
        <f t="shared" si="49"/>
        <v>Negativ</v>
      </c>
    </row>
    <row r="375" spans="1:39" ht="17.25" customHeight="1" x14ac:dyDescent="0.35">
      <c r="A375" s="17">
        <v>14571630</v>
      </c>
      <c r="B375" s="2" t="s">
        <v>22</v>
      </c>
      <c r="C375" s="1">
        <v>2025001</v>
      </c>
      <c r="D375" s="1">
        <v>2000109</v>
      </c>
      <c r="E375" s="2" t="s">
        <v>772</v>
      </c>
      <c r="F375" s="2" t="s">
        <v>773</v>
      </c>
      <c r="G375" s="2" t="s">
        <v>25</v>
      </c>
      <c r="H375" s="2" t="s">
        <v>783</v>
      </c>
      <c r="I375" s="2" t="s">
        <v>784</v>
      </c>
      <c r="J375" s="2" t="s">
        <v>527</v>
      </c>
      <c r="K375" s="2" t="s">
        <v>28</v>
      </c>
      <c r="L375" s="2" t="s">
        <v>781</v>
      </c>
      <c r="M375" s="2" t="s">
        <v>782</v>
      </c>
      <c r="N375" s="2" t="s">
        <v>778</v>
      </c>
      <c r="O375" s="3">
        <v>1</v>
      </c>
      <c r="P375" s="3">
        <v>0</v>
      </c>
      <c r="Q375" s="3">
        <v>825</v>
      </c>
      <c r="R375" s="3">
        <v>825</v>
      </c>
      <c r="S375" s="3">
        <v>825</v>
      </c>
      <c r="T375" s="3">
        <v>825</v>
      </c>
      <c r="U375" s="3"/>
      <c r="V375" s="2" t="s">
        <v>427</v>
      </c>
      <c r="W375" s="2" t="s">
        <v>428</v>
      </c>
      <c r="X375" s="2" t="s">
        <v>724</v>
      </c>
      <c r="Y375" s="19" t="str">
        <f>VLOOKUP(G375,'Verweis Kd-Gruppe'!$A$2:$B$8,2,FALSE)</f>
        <v>FHK</v>
      </c>
      <c r="Z375" s="19" t="str">
        <f>VLOOKUP(J375,'Verweis Art-Gruppe'!$A$2:$B$15,2,FALSE)</f>
        <v>Provisionen</v>
      </c>
      <c r="AA375" s="19" t="str">
        <f>VLOOKUP(W375,'Verweis Vertreter'!$A$2:$B$24,2,FALSE)</f>
        <v>Zentrale</v>
      </c>
      <c r="AB375" s="12">
        <f t="shared" si="45"/>
        <v>-1</v>
      </c>
      <c r="AC375" s="12">
        <f t="shared" si="50"/>
        <v>0</v>
      </c>
      <c r="AD375" s="12">
        <f t="shared" si="51"/>
        <v>825</v>
      </c>
      <c r="AE375" s="12">
        <f t="shared" si="46"/>
        <v>-825</v>
      </c>
      <c r="AF375" s="12">
        <f t="shared" si="47"/>
        <v>-825</v>
      </c>
      <c r="AG375" s="12">
        <f t="shared" si="48"/>
        <v>-825</v>
      </c>
      <c r="AH375" s="9">
        <f t="shared" si="52"/>
        <v>-1</v>
      </c>
      <c r="AI375" s="14">
        <f>VLOOKUP(E375,'Verweis Faktor'!$A:$B,2,FALSE)</f>
        <v>-1</v>
      </c>
      <c r="AJ375" s="14"/>
      <c r="AK375" s="14" t="str">
        <f>IF(AL375="Ja","Versandkosten",VLOOKUP(E375,'Verweis Belegart'!$A$2:$B$9,2,FALSE))</f>
        <v>Provisionen</v>
      </c>
      <c r="AL375" s="14" t="str">
        <f t="shared" si="53"/>
        <v>Nein</v>
      </c>
      <c r="AM375" s="14" t="str">
        <f t="shared" si="49"/>
        <v>Negativ</v>
      </c>
    </row>
    <row r="376" spans="1:39" ht="17.25" customHeight="1" x14ac:dyDescent="0.35">
      <c r="A376" s="17">
        <v>14571548</v>
      </c>
      <c r="B376" s="2" t="s">
        <v>22</v>
      </c>
      <c r="C376" s="1">
        <v>2025001</v>
      </c>
      <c r="D376" s="1">
        <v>2000110</v>
      </c>
      <c r="E376" s="2" t="s">
        <v>34</v>
      </c>
      <c r="F376" s="2" t="s">
        <v>35</v>
      </c>
      <c r="G376" s="2" t="s">
        <v>25</v>
      </c>
      <c r="H376" s="2" t="s">
        <v>785</v>
      </c>
      <c r="I376" s="2" t="s">
        <v>786</v>
      </c>
      <c r="J376" s="2" t="s">
        <v>103</v>
      </c>
      <c r="K376" s="2" t="s">
        <v>28</v>
      </c>
      <c r="L376" s="2" t="s">
        <v>232</v>
      </c>
      <c r="M376" s="2" t="s">
        <v>233</v>
      </c>
      <c r="N376" s="2" t="s">
        <v>234</v>
      </c>
      <c r="O376" s="3">
        <v>2</v>
      </c>
      <c r="P376" s="3">
        <v>251.29089999999999</v>
      </c>
      <c r="Q376" s="3">
        <v>265</v>
      </c>
      <c r="R376" s="3">
        <v>530</v>
      </c>
      <c r="S376" s="3">
        <v>13.709099999999999</v>
      </c>
      <c r="T376" s="3">
        <v>27.42</v>
      </c>
      <c r="U376" s="3">
        <v>5.17</v>
      </c>
      <c r="V376" s="2" t="s">
        <v>427</v>
      </c>
      <c r="W376" s="2" t="s">
        <v>428</v>
      </c>
      <c r="X376" s="2" t="s">
        <v>419</v>
      </c>
      <c r="Y376" s="19" t="str">
        <f>VLOOKUP(G376,'Verweis Kd-Gruppe'!$A$2:$B$8,2,FALSE)</f>
        <v>FHK</v>
      </c>
      <c r="Z376" s="19" t="str">
        <f>VLOOKUP(J376,'Verweis Art-Gruppe'!$A$2:$B$15,2,FALSE)</f>
        <v>Geräte</v>
      </c>
      <c r="AA376" s="19" t="str">
        <f>VLOOKUP(W376,'Verweis Vertreter'!$A$2:$B$24,2,FALSE)</f>
        <v>Zentrale</v>
      </c>
      <c r="AB376" s="12">
        <f t="shared" si="45"/>
        <v>2</v>
      </c>
      <c r="AC376" s="12">
        <f t="shared" si="50"/>
        <v>251.29089999999999</v>
      </c>
      <c r="AD376" s="12">
        <f t="shared" si="51"/>
        <v>265</v>
      </c>
      <c r="AE376" s="12">
        <f t="shared" si="46"/>
        <v>530</v>
      </c>
      <c r="AF376" s="12">
        <f t="shared" si="47"/>
        <v>13.709099999999999</v>
      </c>
      <c r="AG376" s="12">
        <f t="shared" si="48"/>
        <v>27.42</v>
      </c>
      <c r="AH376" s="9">
        <f t="shared" si="52"/>
        <v>5.1735849056603778E-2</v>
      </c>
      <c r="AI376" s="14">
        <f>VLOOKUP(E376,'Verweis Faktor'!$A:$B,2,FALSE)</f>
        <v>1</v>
      </c>
      <c r="AJ376" s="14"/>
      <c r="AK376" s="14" t="str">
        <f>IF(AL376="Ja","Versandkosten",VLOOKUP(E376,'Verweis Belegart'!$A$2:$B$9,2,FALSE))</f>
        <v>Hardware</v>
      </c>
      <c r="AL376" s="14" t="str">
        <f t="shared" si="53"/>
        <v>Nein</v>
      </c>
      <c r="AM376" s="14" t="str">
        <f t="shared" si="49"/>
        <v>Positiv</v>
      </c>
    </row>
    <row r="377" spans="1:39" ht="17.25" customHeight="1" x14ac:dyDescent="0.35">
      <c r="A377" s="17">
        <v>14571582</v>
      </c>
      <c r="B377" s="2" t="s">
        <v>22</v>
      </c>
      <c r="C377" s="1">
        <v>2025001</v>
      </c>
      <c r="D377" s="1">
        <v>2000111</v>
      </c>
      <c r="E377" s="2" t="s">
        <v>34</v>
      </c>
      <c r="F377" s="2" t="s">
        <v>35</v>
      </c>
      <c r="G377" s="2" t="s">
        <v>25</v>
      </c>
      <c r="H377" s="2" t="s">
        <v>787</v>
      </c>
      <c r="I377" s="2" t="s">
        <v>788</v>
      </c>
      <c r="J377" s="2" t="s">
        <v>1230</v>
      </c>
      <c r="K377" s="2" t="s">
        <v>28</v>
      </c>
      <c r="L377" s="2" t="s">
        <v>789</v>
      </c>
      <c r="M377" s="2" t="s">
        <v>790</v>
      </c>
      <c r="N377" s="2"/>
      <c r="O377" s="3">
        <v>15</v>
      </c>
      <c r="P377" s="3">
        <v>5.87</v>
      </c>
      <c r="Q377" s="3">
        <v>6</v>
      </c>
      <c r="R377" s="3">
        <v>90</v>
      </c>
      <c r="S377" s="3">
        <v>0.13</v>
      </c>
      <c r="T377" s="3">
        <v>1.95</v>
      </c>
      <c r="U377" s="3">
        <v>2.16</v>
      </c>
      <c r="V377" s="2" t="s">
        <v>697</v>
      </c>
      <c r="W377" s="2" t="s">
        <v>698</v>
      </c>
      <c r="X377" s="2" t="s">
        <v>699</v>
      </c>
      <c r="Y377" s="19" t="str">
        <f>VLOOKUP(G377,'Verweis Kd-Gruppe'!$A$2:$B$8,2,FALSE)</f>
        <v>FHK</v>
      </c>
      <c r="Z377" s="19" t="str">
        <f>VLOOKUP(J377,'Verweis Art-Gruppe'!$A$2:$B$15,2,FALSE)</f>
        <v>Prepaid</v>
      </c>
      <c r="AA377" s="19" t="str">
        <f>VLOOKUP(W377,'Verweis Vertreter'!$A$2:$B$24,2,FALSE)</f>
        <v>Zentrale</v>
      </c>
      <c r="AB377" s="12">
        <f t="shared" si="45"/>
        <v>15</v>
      </c>
      <c r="AC377" s="12">
        <f t="shared" si="50"/>
        <v>5.87</v>
      </c>
      <c r="AD377" s="12">
        <f t="shared" si="51"/>
        <v>6</v>
      </c>
      <c r="AE377" s="12">
        <f t="shared" si="46"/>
        <v>90</v>
      </c>
      <c r="AF377" s="12">
        <f t="shared" si="47"/>
        <v>0.13</v>
      </c>
      <c r="AG377" s="12">
        <f t="shared" si="48"/>
        <v>1.95</v>
      </c>
      <c r="AH377" s="9">
        <f t="shared" si="52"/>
        <v>2.1666666666666667E-2</v>
      </c>
      <c r="AI377" s="14">
        <f>VLOOKUP(E377,'Verweis Faktor'!$A:$B,2,FALSE)</f>
        <v>1</v>
      </c>
      <c r="AJ377" s="14"/>
      <c r="AK377" s="14" t="str">
        <f>IF(AL377="Ja","Versandkosten",VLOOKUP(E377,'Verweis Belegart'!$A$2:$B$9,2,FALSE))</f>
        <v>Hardware</v>
      </c>
      <c r="AL377" s="14" t="str">
        <f t="shared" si="53"/>
        <v>Nein</v>
      </c>
      <c r="AM377" s="14" t="str">
        <f t="shared" si="49"/>
        <v>Positiv</v>
      </c>
    </row>
    <row r="378" spans="1:39" ht="17.25" customHeight="1" x14ac:dyDescent="0.35">
      <c r="A378" s="17">
        <v>14571632</v>
      </c>
      <c r="B378" s="2" t="s">
        <v>22</v>
      </c>
      <c r="C378" s="1">
        <v>2025001</v>
      </c>
      <c r="D378" s="1">
        <v>2000112</v>
      </c>
      <c r="E378" s="2" t="s">
        <v>34</v>
      </c>
      <c r="F378" s="2" t="s">
        <v>768</v>
      </c>
      <c r="G378" s="2" t="s">
        <v>791</v>
      </c>
      <c r="H378" s="2" t="s">
        <v>792</v>
      </c>
      <c r="I378" s="2" t="s">
        <v>793</v>
      </c>
      <c r="J378" s="2" t="s">
        <v>103</v>
      </c>
      <c r="K378" s="2" t="s">
        <v>28</v>
      </c>
      <c r="L378" s="2" t="s">
        <v>769</v>
      </c>
      <c r="M378" s="2" t="s">
        <v>770</v>
      </c>
      <c r="N378" s="2" t="s">
        <v>771</v>
      </c>
      <c r="O378" s="3">
        <v>3</v>
      </c>
      <c r="P378" s="3">
        <v>185</v>
      </c>
      <c r="Q378" s="3">
        <v>185</v>
      </c>
      <c r="R378" s="3">
        <v>555</v>
      </c>
      <c r="S378" s="3">
        <v>0</v>
      </c>
      <c r="T378" s="3">
        <v>0</v>
      </c>
      <c r="U378" s="3">
        <v>0</v>
      </c>
      <c r="V378" s="2" t="s">
        <v>31</v>
      </c>
      <c r="W378" s="2" t="s">
        <v>32</v>
      </c>
      <c r="X378" s="2" t="s">
        <v>33</v>
      </c>
      <c r="Y378" s="19" t="str">
        <f>VLOOKUP(G378,'Verweis Kd-Gruppe'!$A$2:$B$8,2,FALSE)</f>
        <v>FHK</v>
      </c>
      <c r="Z378" s="19" t="str">
        <f>VLOOKUP(J378,'Verweis Art-Gruppe'!$A$2:$B$15,2,FALSE)</f>
        <v>Geräte</v>
      </c>
      <c r="AA378" s="19" t="str">
        <f>VLOOKUP(W378,'Verweis Vertreter'!$A$2:$B$24,2,FALSE)</f>
        <v>Zentrale</v>
      </c>
      <c r="AB378" s="12">
        <f t="shared" si="45"/>
        <v>3</v>
      </c>
      <c r="AC378" s="12">
        <f t="shared" si="50"/>
        <v>185</v>
      </c>
      <c r="AD378" s="12">
        <f t="shared" si="51"/>
        <v>185</v>
      </c>
      <c r="AE378" s="12">
        <f t="shared" si="46"/>
        <v>555</v>
      </c>
      <c r="AF378" s="12">
        <f t="shared" si="47"/>
        <v>0</v>
      </c>
      <c r="AG378" s="12">
        <f t="shared" si="48"/>
        <v>0</v>
      </c>
      <c r="AH378" s="9">
        <f t="shared" si="52"/>
        <v>0</v>
      </c>
      <c r="AI378" s="14">
        <f>VLOOKUP(E378,'Verweis Faktor'!$A:$B,2,FALSE)</f>
        <v>1</v>
      </c>
      <c r="AJ378" s="14"/>
      <c r="AK378" s="14" t="str">
        <f>IF(AL378="Ja","Versandkosten",VLOOKUP(E378,'Verweis Belegart'!$A$2:$B$9,2,FALSE))</f>
        <v>Hardware</v>
      </c>
      <c r="AL378" s="14" t="str">
        <f t="shared" si="53"/>
        <v>Nein</v>
      </c>
      <c r="AM378" s="14" t="str">
        <f t="shared" si="49"/>
        <v>Positiv</v>
      </c>
    </row>
    <row r="379" spans="1:39" ht="17.25" customHeight="1" x14ac:dyDescent="0.35">
      <c r="A379" s="18">
        <v>14571632</v>
      </c>
      <c r="B379" s="7" t="s">
        <v>22</v>
      </c>
      <c r="C379" s="6">
        <v>2025001</v>
      </c>
      <c r="D379" s="6">
        <v>2000113</v>
      </c>
      <c r="E379" s="7" t="s">
        <v>794</v>
      </c>
      <c r="F379" s="7" t="s">
        <v>768</v>
      </c>
      <c r="G379" s="7" t="s">
        <v>791</v>
      </c>
      <c r="H379" s="7" t="s">
        <v>792</v>
      </c>
      <c r="I379" s="7" t="s">
        <v>793</v>
      </c>
      <c r="J379" s="2" t="s">
        <v>103</v>
      </c>
      <c r="K379" s="7" t="s">
        <v>28</v>
      </c>
      <c r="L379" s="7" t="s">
        <v>769</v>
      </c>
      <c r="M379" s="7" t="s">
        <v>770</v>
      </c>
      <c r="N379" s="7" t="s">
        <v>771</v>
      </c>
      <c r="O379" s="8">
        <v>3</v>
      </c>
      <c r="P379" s="8">
        <v>185</v>
      </c>
      <c r="Q379" s="8">
        <v>185</v>
      </c>
      <c r="R379" s="8">
        <v>555</v>
      </c>
      <c r="S379" s="8">
        <v>0</v>
      </c>
      <c r="T379" s="8">
        <v>555</v>
      </c>
      <c r="U379" s="8">
        <v>0</v>
      </c>
      <c r="V379" s="7" t="s">
        <v>31</v>
      </c>
      <c r="W379" s="7" t="s">
        <v>32</v>
      </c>
      <c r="X379" s="7" t="s">
        <v>33</v>
      </c>
      <c r="Y379" s="19" t="str">
        <f>VLOOKUP(G379,'Verweis Kd-Gruppe'!$A$2:$B$8,2,FALSE)</f>
        <v>FHK</v>
      </c>
      <c r="Z379" s="19" t="str">
        <f>VLOOKUP(J379,'Verweis Art-Gruppe'!$A$2:$B$15,2,FALSE)</f>
        <v>Geräte</v>
      </c>
      <c r="AA379" s="19" t="str">
        <f>VLOOKUP(W379,'Verweis Vertreter'!$A$2:$B$24,2,FALSE)</f>
        <v>Zentrale</v>
      </c>
      <c r="AB379" s="12">
        <f t="shared" si="45"/>
        <v>-3</v>
      </c>
      <c r="AC379" s="12">
        <f t="shared" si="50"/>
        <v>185</v>
      </c>
      <c r="AD379" s="12">
        <f t="shared" si="51"/>
        <v>185</v>
      </c>
      <c r="AE379" s="12">
        <f t="shared" si="46"/>
        <v>-555</v>
      </c>
      <c r="AF379" s="12">
        <f t="shared" si="47"/>
        <v>0</v>
      </c>
      <c r="AG379" s="12">
        <f t="shared" si="48"/>
        <v>-555</v>
      </c>
      <c r="AH379" s="9">
        <f t="shared" si="52"/>
        <v>0</v>
      </c>
      <c r="AI379" s="14">
        <f>VLOOKUP(E379,'Verweis Faktor'!$A:$B,2,FALSE)</f>
        <v>-1</v>
      </c>
      <c r="AJ379" s="14"/>
      <c r="AK379" s="14" t="str">
        <f>IF(AL379="Ja","Versandkosten",VLOOKUP(E379,'Verweis Belegart'!$A$2:$B$9,2,FALSE))</f>
        <v>Hardware</v>
      </c>
      <c r="AL379" s="14" t="str">
        <f t="shared" si="53"/>
        <v>Nein</v>
      </c>
      <c r="AM379" s="14" t="str">
        <f t="shared" si="49"/>
        <v>Negativ</v>
      </c>
    </row>
    <row r="380" spans="1:39" ht="17.25" customHeight="1" x14ac:dyDescent="0.35">
      <c r="A380" s="17">
        <v>14570807</v>
      </c>
      <c r="B380" s="2" t="s">
        <v>22</v>
      </c>
      <c r="C380" s="1">
        <v>2025001</v>
      </c>
      <c r="D380" s="1">
        <v>2000114</v>
      </c>
      <c r="E380" s="2" t="s">
        <v>34</v>
      </c>
      <c r="F380" s="2" t="s">
        <v>35</v>
      </c>
      <c r="G380" s="2" t="s">
        <v>25</v>
      </c>
      <c r="H380" s="2" t="s">
        <v>795</v>
      </c>
      <c r="I380" s="2" t="s">
        <v>796</v>
      </c>
      <c r="J380" s="2" t="s">
        <v>1230</v>
      </c>
      <c r="K380" s="2" t="s">
        <v>28</v>
      </c>
      <c r="L380" s="2" t="s">
        <v>789</v>
      </c>
      <c r="M380" s="2" t="s">
        <v>790</v>
      </c>
      <c r="N380" s="2"/>
      <c r="O380" s="3">
        <v>15</v>
      </c>
      <c r="P380" s="3">
        <v>5.87</v>
      </c>
      <c r="Q380" s="3">
        <v>6</v>
      </c>
      <c r="R380" s="3">
        <v>90</v>
      </c>
      <c r="S380" s="3">
        <v>0.13</v>
      </c>
      <c r="T380" s="3">
        <v>1.95</v>
      </c>
      <c r="U380" s="3">
        <v>2.16</v>
      </c>
      <c r="V380" s="2" t="s">
        <v>697</v>
      </c>
      <c r="W380" s="2" t="s">
        <v>698</v>
      </c>
      <c r="X380" s="2" t="s">
        <v>699</v>
      </c>
      <c r="Y380" s="19" t="str">
        <f>VLOOKUP(G380,'Verweis Kd-Gruppe'!$A$2:$B$8,2,FALSE)</f>
        <v>FHK</v>
      </c>
      <c r="Z380" s="19" t="str">
        <f>VLOOKUP(J380,'Verweis Art-Gruppe'!$A$2:$B$15,2,FALSE)</f>
        <v>Prepaid</v>
      </c>
      <c r="AA380" s="19" t="str">
        <f>VLOOKUP(W380,'Verweis Vertreter'!$A$2:$B$24,2,FALSE)</f>
        <v>Zentrale</v>
      </c>
      <c r="AB380" s="12">
        <f t="shared" si="45"/>
        <v>15</v>
      </c>
      <c r="AC380" s="12">
        <f t="shared" si="50"/>
        <v>5.87</v>
      </c>
      <c r="AD380" s="12">
        <f t="shared" si="51"/>
        <v>6</v>
      </c>
      <c r="AE380" s="12">
        <f t="shared" si="46"/>
        <v>90</v>
      </c>
      <c r="AF380" s="12">
        <f t="shared" si="47"/>
        <v>0.13</v>
      </c>
      <c r="AG380" s="12">
        <f t="shared" si="48"/>
        <v>1.95</v>
      </c>
      <c r="AH380" s="9">
        <f t="shared" si="52"/>
        <v>2.1666666666666667E-2</v>
      </c>
      <c r="AI380" s="14">
        <f>VLOOKUP(E380,'Verweis Faktor'!$A:$B,2,FALSE)</f>
        <v>1</v>
      </c>
      <c r="AJ380" s="14"/>
      <c r="AK380" s="14" t="str">
        <f>IF(AL380="Ja","Versandkosten",VLOOKUP(E380,'Verweis Belegart'!$A$2:$B$9,2,FALSE))</f>
        <v>Hardware</v>
      </c>
      <c r="AL380" s="14" t="str">
        <f t="shared" si="53"/>
        <v>Nein</v>
      </c>
      <c r="AM380" s="14" t="str">
        <f t="shared" si="49"/>
        <v>Positiv</v>
      </c>
    </row>
    <row r="381" spans="1:39" ht="17.25" customHeight="1" x14ac:dyDescent="0.35">
      <c r="A381" s="17">
        <v>14571632</v>
      </c>
      <c r="B381" s="2" t="s">
        <v>22</v>
      </c>
      <c r="C381" s="1">
        <v>2025001</v>
      </c>
      <c r="D381" s="1">
        <v>2000115</v>
      </c>
      <c r="E381" s="2" t="s">
        <v>34</v>
      </c>
      <c r="F381" s="2" t="s">
        <v>768</v>
      </c>
      <c r="G381" s="2" t="s">
        <v>791</v>
      </c>
      <c r="H381" s="2" t="s">
        <v>792</v>
      </c>
      <c r="I381" s="2" t="s">
        <v>793</v>
      </c>
      <c r="J381" s="2" t="s">
        <v>2792</v>
      </c>
      <c r="K381" s="2" t="s">
        <v>45</v>
      </c>
      <c r="L381" s="2" t="s">
        <v>797</v>
      </c>
      <c r="M381" s="2" t="s">
        <v>798</v>
      </c>
      <c r="N381" s="2"/>
      <c r="O381" s="3">
        <v>2</v>
      </c>
      <c r="P381" s="3">
        <v>0</v>
      </c>
      <c r="Q381" s="3">
        <v>171.54</v>
      </c>
      <c r="R381" s="3">
        <v>343.08</v>
      </c>
      <c r="S381" s="3">
        <v>171.54</v>
      </c>
      <c r="T381" s="3">
        <v>343.08</v>
      </c>
      <c r="U381" s="3"/>
      <c r="V381" s="2" t="s">
        <v>31</v>
      </c>
      <c r="W381" s="2" t="s">
        <v>32</v>
      </c>
      <c r="X381" s="2" t="s">
        <v>33</v>
      </c>
      <c r="Y381" s="19" t="str">
        <f>VLOOKUP(G381,'Verweis Kd-Gruppe'!$A$2:$B$8,2,FALSE)</f>
        <v>FHK</v>
      </c>
      <c r="Z381" s="19" t="str">
        <f>VLOOKUP(J381,'Verweis Art-Gruppe'!$A$2:$B$15,2,FALSE)</f>
        <v>Transportverluste</v>
      </c>
      <c r="AA381" s="19" t="str">
        <f>VLOOKUP(W381,'Verweis Vertreter'!$A$2:$B$24,2,FALSE)</f>
        <v>Zentrale</v>
      </c>
      <c r="AB381" s="12">
        <f t="shared" si="45"/>
        <v>2</v>
      </c>
      <c r="AC381" s="12">
        <f t="shared" si="50"/>
        <v>0</v>
      </c>
      <c r="AD381" s="12">
        <f t="shared" si="51"/>
        <v>171.54</v>
      </c>
      <c r="AE381" s="12">
        <f t="shared" si="46"/>
        <v>343.08</v>
      </c>
      <c r="AF381" s="12">
        <f t="shared" si="47"/>
        <v>171.54</v>
      </c>
      <c r="AG381" s="12">
        <f t="shared" si="48"/>
        <v>343.08</v>
      </c>
      <c r="AH381" s="9">
        <f t="shared" si="52"/>
        <v>1</v>
      </c>
      <c r="AI381" s="14">
        <f>VLOOKUP(E381,'Verweis Faktor'!$A:$B,2,FALSE)</f>
        <v>1</v>
      </c>
      <c r="AJ381" s="14"/>
      <c r="AK381" s="14" t="str">
        <f>IF(AL381="Ja","Versandkosten",VLOOKUP(E381,'Verweis Belegart'!$A$2:$B$9,2,FALSE))</f>
        <v>Hardware</v>
      </c>
      <c r="AL381" s="14" t="str">
        <f t="shared" si="53"/>
        <v>Nein</v>
      </c>
      <c r="AM381" s="14" t="str">
        <f t="shared" si="49"/>
        <v>Positiv</v>
      </c>
    </row>
    <row r="382" spans="1:39" ht="17.25" customHeight="1" x14ac:dyDescent="0.35">
      <c r="A382" s="17">
        <v>14571632</v>
      </c>
      <c r="B382" s="2" t="s">
        <v>22</v>
      </c>
      <c r="C382" s="1">
        <v>2025001</v>
      </c>
      <c r="D382" s="1">
        <v>2000115</v>
      </c>
      <c r="E382" s="2" t="s">
        <v>34</v>
      </c>
      <c r="F382" s="2" t="s">
        <v>768</v>
      </c>
      <c r="G382" s="2" t="s">
        <v>791</v>
      </c>
      <c r="H382" s="2" t="s">
        <v>792</v>
      </c>
      <c r="I382" s="2" t="s">
        <v>793</v>
      </c>
      <c r="J382" s="2" t="s">
        <v>2792</v>
      </c>
      <c r="K382" s="2" t="s">
        <v>49</v>
      </c>
      <c r="L382" s="2" t="s">
        <v>797</v>
      </c>
      <c r="M382" s="2" t="s">
        <v>798</v>
      </c>
      <c r="N382" s="2"/>
      <c r="O382" s="3">
        <v>1</v>
      </c>
      <c r="P382" s="3">
        <v>0</v>
      </c>
      <c r="Q382" s="3">
        <v>171.55</v>
      </c>
      <c r="R382" s="3">
        <v>171.55</v>
      </c>
      <c r="S382" s="3">
        <v>171.55</v>
      </c>
      <c r="T382" s="3">
        <v>171.55</v>
      </c>
      <c r="U382" s="3"/>
      <c r="V382" s="2" t="s">
        <v>31</v>
      </c>
      <c r="W382" s="2" t="s">
        <v>32</v>
      </c>
      <c r="X382" s="2" t="s">
        <v>33</v>
      </c>
      <c r="Y382" s="19" t="str">
        <f>VLOOKUP(G382,'Verweis Kd-Gruppe'!$A$2:$B$8,2,FALSE)</f>
        <v>FHK</v>
      </c>
      <c r="Z382" s="19" t="str">
        <f>VLOOKUP(J382,'Verweis Art-Gruppe'!$A$2:$B$15,2,FALSE)</f>
        <v>Transportverluste</v>
      </c>
      <c r="AA382" s="19" t="str">
        <f>VLOOKUP(W382,'Verweis Vertreter'!$A$2:$B$24,2,FALSE)</f>
        <v>Zentrale</v>
      </c>
      <c r="AB382" s="12">
        <f t="shared" si="45"/>
        <v>1</v>
      </c>
      <c r="AC382" s="12">
        <f t="shared" si="50"/>
        <v>0</v>
      </c>
      <c r="AD382" s="12">
        <f t="shared" si="51"/>
        <v>171.55</v>
      </c>
      <c r="AE382" s="12">
        <f t="shared" si="46"/>
        <v>171.55</v>
      </c>
      <c r="AF382" s="12">
        <f t="shared" si="47"/>
        <v>171.55</v>
      </c>
      <c r="AG382" s="12">
        <f t="shared" si="48"/>
        <v>171.55</v>
      </c>
      <c r="AH382" s="9">
        <f t="shared" si="52"/>
        <v>1</v>
      </c>
      <c r="AI382" s="14">
        <f>VLOOKUP(E382,'Verweis Faktor'!$A:$B,2,FALSE)</f>
        <v>1</v>
      </c>
      <c r="AJ382" s="14"/>
      <c r="AK382" s="14" t="str">
        <f>IF(AL382="Ja","Versandkosten",VLOOKUP(E382,'Verweis Belegart'!$A$2:$B$9,2,FALSE))</f>
        <v>Hardware</v>
      </c>
      <c r="AL382" s="14" t="str">
        <f t="shared" si="53"/>
        <v>Nein</v>
      </c>
      <c r="AM382" s="14" t="str">
        <f t="shared" si="49"/>
        <v>Positiv</v>
      </c>
    </row>
    <row r="383" spans="1:39" ht="17.25" customHeight="1" x14ac:dyDescent="0.35">
      <c r="A383" s="17">
        <v>14570475</v>
      </c>
      <c r="B383" s="2" t="s">
        <v>22</v>
      </c>
      <c r="C383" s="1">
        <v>2025001</v>
      </c>
      <c r="D383" s="1">
        <v>2000116</v>
      </c>
      <c r="E383" s="2" t="s">
        <v>34</v>
      </c>
      <c r="F383" s="2" t="s">
        <v>35</v>
      </c>
      <c r="G383" s="2" t="s">
        <v>25</v>
      </c>
      <c r="H383" s="2" t="s">
        <v>799</v>
      </c>
      <c r="I383" s="2" t="s">
        <v>800</v>
      </c>
      <c r="J383" s="2" t="s">
        <v>103</v>
      </c>
      <c r="K383" s="2" t="s">
        <v>28</v>
      </c>
      <c r="L383" s="2" t="s">
        <v>429</v>
      </c>
      <c r="M383" s="2" t="s">
        <v>430</v>
      </c>
      <c r="N383" s="2" t="s">
        <v>41</v>
      </c>
      <c r="O383" s="3">
        <v>1</v>
      </c>
      <c r="P383" s="3">
        <v>223.98009999999999</v>
      </c>
      <c r="Q383" s="3">
        <v>245</v>
      </c>
      <c r="R383" s="3">
        <v>245</v>
      </c>
      <c r="S383" s="3">
        <v>21.0199</v>
      </c>
      <c r="T383" s="3">
        <v>21.02</v>
      </c>
      <c r="U383" s="3">
        <v>8.57</v>
      </c>
      <c r="V383" s="2" t="s">
        <v>413</v>
      </c>
      <c r="W383" s="2" t="s">
        <v>414</v>
      </c>
      <c r="X383" s="2" t="s">
        <v>419</v>
      </c>
      <c r="Y383" s="19" t="str">
        <f>VLOOKUP(G383,'Verweis Kd-Gruppe'!$A$2:$B$8,2,FALSE)</f>
        <v>FHK</v>
      </c>
      <c r="Z383" s="19" t="str">
        <f>VLOOKUP(J383,'Verweis Art-Gruppe'!$A$2:$B$15,2,FALSE)</f>
        <v>Geräte</v>
      </c>
      <c r="AA383" s="19" t="str">
        <f>VLOOKUP(W383,'Verweis Vertreter'!$A$2:$B$24,2,FALSE)</f>
        <v>Zentrale</v>
      </c>
      <c r="AB383" s="12">
        <f t="shared" si="45"/>
        <v>1</v>
      </c>
      <c r="AC383" s="12">
        <f t="shared" si="50"/>
        <v>223.98009999999999</v>
      </c>
      <c r="AD383" s="12">
        <f t="shared" si="51"/>
        <v>245</v>
      </c>
      <c r="AE383" s="12">
        <f t="shared" si="46"/>
        <v>245</v>
      </c>
      <c r="AF383" s="12">
        <f t="shared" si="47"/>
        <v>21.0199</v>
      </c>
      <c r="AG383" s="12">
        <f t="shared" si="48"/>
        <v>21.02</v>
      </c>
      <c r="AH383" s="9">
        <f t="shared" si="52"/>
        <v>8.5795918367346943E-2</v>
      </c>
      <c r="AI383" s="14">
        <f>VLOOKUP(E383,'Verweis Faktor'!$A:$B,2,FALSE)</f>
        <v>1</v>
      </c>
      <c r="AJ383" s="14"/>
      <c r="AK383" s="14" t="str">
        <f>IF(AL383="Ja","Versandkosten",VLOOKUP(E383,'Verweis Belegart'!$A$2:$B$9,2,FALSE))</f>
        <v>Hardware</v>
      </c>
      <c r="AL383" s="14" t="str">
        <f t="shared" si="53"/>
        <v>Nein</v>
      </c>
      <c r="AM383" s="14" t="str">
        <f t="shared" si="49"/>
        <v>Positiv</v>
      </c>
    </row>
    <row r="384" spans="1:39" ht="17.25" customHeight="1" x14ac:dyDescent="0.35">
      <c r="A384" s="17">
        <v>14570541</v>
      </c>
      <c r="B384" s="2" t="s">
        <v>22</v>
      </c>
      <c r="C384" s="1">
        <v>2025001</v>
      </c>
      <c r="D384" s="1">
        <v>2000117</v>
      </c>
      <c r="E384" s="2" t="s">
        <v>34</v>
      </c>
      <c r="F384" s="2" t="s">
        <v>35</v>
      </c>
      <c r="G384" s="2" t="s">
        <v>25</v>
      </c>
      <c r="H384" s="2" t="s">
        <v>801</v>
      </c>
      <c r="I384" s="2" t="s">
        <v>802</v>
      </c>
      <c r="J384" s="2" t="s">
        <v>103</v>
      </c>
      <c r="K384" s="2" t="s">
        <v>28</v>
      </c>
      <c r="L384" s="2" t="s">
        <v>73</v>
      </c>
      <c r="M384" s="2" t="s">
        <v>74</v>
      </c>
      <c r="N384" s="2" t="s">
        <v>75</v>
      </c>
      <c r="O384" s="3">
        <v>1</v>
      </c>
      <c r="P384" s="3">
        <v>637</v>
      </c>
      <c r="Q384" s="3">
        <v>669</v>
      </c>
      <c r="R384" s="3">
        <v>669</v>
      </c>
      <c r="S384" s="3">
        <v>32</v>
      </c>
      <c r="T384" s="3">
        <v>32</v>
      </c>
      <c r="U384" s="3">
        <v>4.78</v>
      </c>
      <c r="V384" s="2" t="s">
        <v>427</v>
      </c>
      <c r="W384" s="2" t="s">
        <v>428</v>
      </c>
      <c r="X384" s="2" t="s">
        <v>197</v>
      </c>
      <c r="Y384" s="19" t="str">
        <f>VLOOKUP(G384,'Verweis Kd-Gruppe'!$A$2:$B$8,2,FALSE)</f>
        <v>FHK</v>
      </c>
      <c r="Z384" s="19" t="str">
        <f>VLOOKUP(J384,'Verweis Art-Gruppe'!$A$2:$B$15,2,FALSE)</f>
        <v>Geräte</v>
      </c>
      <c r="AA384" s="19" t="str">
        <f>VLOOKUP(W384,'Verweis Vertreter'!$A$2:$B$24,2,FALSE)</f>
        <v>Zentrale</v>
      </c>
      <c r="AB384" s="12">
        <f t="shared" si="45"/>
        <v>1</v>
      </c>
      <c r="AC384" s="12">
        <f t="shared" si="50"/>
        <v>637</v>
      </c>
      <c r="AD384" s="12">
        <f t="shared" si="51"/>
        <v>669</v>
      </c>
      <c r="AE384" s="12">
        <f t="shared" si="46"/>
        <v>669</v>
      </c>
      <c r="AF384" s="12">
        <f t="shared" si="47"/>
        <v>32</v>
      </c>
      <c r="AG384" s="12">
        <f t="shared" si="48"/>
        <v>32</v>
      </c>
      <c r="AH384" s="9">
        <f t="shared" si="52"/>
        <v>4.7832585949177879E-2</v>
      </c>
      <c r="AI384" s="14">
        <f>VLOOKUP(E384,'Verweis Faktor'!$A:$B,2,FALSE)</f>
        <v>1</v>
      </c>
      <c r="AJ384" s="14"/>
      <c r="AK384" s="14" t="str">
        <f>IF(AL384="Ja","Versandkosten",VLOOKUP(E384,'Verweis Belegart'!$A$2:$B$9,2,FALSE))</f>
        <v>Hardware</v>
      </c>
      <c r="AL384" s="14" t="str">
        <f t="shared" si="53"/>
        <v>Nein</v>
      </c>
      <c r="AM384" s="14" t="str">
        <f t="shared" si="49"/>
        <v>Positiv</v>
      </c>
    </row>
    <row r="385" spans="1:39" ht="17.25" customHeight="1" x14ac:dyDescent="0.35">
      <c r="A385" s="17">
        <v>14571467</v>
      </c>
      <c r="B385" s="2" t="s">
        <v>22</v>
      </c>
      <c r="C385" s="1">
        <v>2025001</v>
      </c>
      <c r="D385" s="1">
        <v>2000118</v>
      </c>
      <c r="E385" s="2" t="s">
        <v>34</v>
      </c>
      <c r="F385" s="2" t="s">
        <v>35</v>
      </c>
      <c r="G385" s="2" t="s">
        <v>25</v>
      </c>
      <c r="H385" s="2" t="s">
        <v>803</v>
      </c>
      <c r="I385" s="2" t="s">
        <v>804</v>
      </c>
      <c r="J385" s="2" t="s">
        <v>103</v>
      </c>
      <c r="K385" s="2" t="s">
        <v>28</v>
      </c>
      <c r="L385" s="2" t="s">
        <v>334</v>
      </c>
      <c r="M385" s="2" t="s">
        <v>335</v>
      </c>
      <c r="N385" s="2" t="s">
        <v>310</v>
      </c>
      <c r="O385" s="3">
        <v>1</v>
      </c>
      <c r="P385" s="3">
        <v>483.93950000000001</v>
      </c>
      <c r="Q385" s="3">
        <v>499</v>
      </c>
      <c r="R385" s="3">
        <v>499</v>
      </c>
      <c r="S385" s="3">
        <v>15.060499999999999</v>
      </c>
      <c r="T385" s="3">
        <v>15.06</v>
      </c>
      <c r="U385" s="3">
        <v>3.01</v>
      </c>
      <c r="V385" s="2" t="s">
        <v>697</v>
      </c>
      <c r="W385" s="2" t="s">
        <v>698</v>
      </c>
      <c r="X385" s="2" t="s">
        <v>699</v>
      </c>
      <c r="Y385" s="19" t="str">
        <f>VLOOKUP(G385,'Verweis Kd-Gruppe'!$A$2:$B$8,2,FALSE)</f>
        <v>FHK</v>
      </c>
      <c r="Z385" s="19" t="str">
        <f>VLOOKUP(J385,'Verweis Art-Gruppe'!$A$2:$B$15,2,FALSE)</f>
        <v>Geräte</v>
      </c>
      <c r="AA385" s="19" t="str">
        <f>VLOOKUP(W385,'Verweis Vertreter'!$A$2:$B$24,2,FALSE)</f>
        <v>Zentrale</v>
      </c>
      <c r="AB385" s="12">
        <f t="shared" si="45"/>
        <v>1</v>
      </c>
      <c r="AC385" s="12">
        <f t="shared" si="50"/>
        <v>483.93950000000001</v>
      </c>
      <c r="AD385" s="12">
        <f t="shared" si="51"/>
        <v>499</v>
      </c>
      <c r="AE385" s="12">
        <f t="shared" si="46"/>
        <v>499</v>
      </c>
      <c r="AF385" s="12">
        <f t="shared" si="47"/>
        <v>15.060499999999999</v>
      </c>
      <c r="AG385" s="12">
        <f t="shared" si="48"/>
        <v>15.06</v>
      </c>
      <c r="AH385" s="9">
        <f t="shared" si="52"/>
        <v>3.0180360721442888E-2</v>
      </c>
      <c r="AI385" s="14">
        <f>VLOOKUP(E385,'Verweis Faktor'!$A:$B,2,FALSE)</f>
        <v>1</v>
      </c>
      <c r="AJ385" s="14"/>
      <c r="AK385" s="14" t="str">
        <f>IF(AL385="Ja","Versandkosten",VLOOKUP(E385,'Verweis Belegart'!$A$2:$B$9,2,FALSE))</f>
        <v>Hardware</v>
      </c>
      <c r="AL385" s="14" t="str">
        <f t="shared" si="53"/>
        <v>Nein</v>
      </c>
      <c r="AM385" s="14" t="str">
        <f t="shared" si="49"/>
        <v>Positiv</v>
      </c>
    </row>
    <row r="386" spans="1:39" ht="17.25" customHeight="1" x14ac:dyDescent="0.35">
      <c r="A386" s="17">
        <v>14571486</v>
      </c>
      <c r="B386" s="2" t="s">
        <v>22</v>
      </c>
      <c r="C386" s="1">
        <v>2025001</v>
      </c>
      <c r="D386" s="1">
        <v>2000119</v>
      </c>
      <c r="E386" s="2" t="s">
        <v>34</v>
      </c>
      <c r="F386" s="2" t="s">
        <v>35</v>
      </c>
      <c r="G386" s="2" t="s">
        <v>25</v>
      </c>
      <c r="H386" s="2" t="s">
        <v>805</v>
      </c>
      <c r="I386" s="2" t="s">
        <v>806</v>
      </c>
      <c r="J386" s="2" t="s">
        <v>103</v>
      </c>
      <c r="K386" s="2" t="s">
        <v>28</v>
      </c>
      <c r="L386" s="2" t="s">
        <v>629</v>
      </c>
      <c r="M386" s="2" t="s">
        <v>630</v>
      </c>
      <c r="N386" s="2" t="s">
        <v>257</v>
      </c>
      <c r="O386" s="3">
        <v>1</v>
      </c>
      <c r="P386" s="3">
        <v>880</v>
      </c>
      <c r="Q386" s="3">
        <v>945</v>
      </c>
      <c r="R386" s="3">
        <v>945</v>
      </c>
      <c r="S386" s="3">
        <v>65</v>
      </c>
      <c r="T386" s="3">
        <v>65</v>
      </c>
      <c r="U386" s="3">
        <v>6.87</v>
      </c>
      <c r="V386" s="2" t="s">
        <v>427</v>
      </c>
      <c r="W386" s="2" t="s">
        <v>428</v>
      </c>
      <c r="X386" s="2" t="s">
        <v>724</v>
      </c>
      <c r="Y386" s="19" t="str">
        <f>VLOOKUP(G386,'Verweis Kd-Gruppe'!$A$2:$B$8,2,FALSE)</f>
        <v>FHK</v>
      </c>
      <c r="Z386" s="19" t="str">
        <f>VLOOKUP(J386,'Verweis Art-Gruppe'!$A$2:$B$15,2,FALSE)</f>
        <v>Geräte</v>
      </c>
      <c r="AA386" s="19" t="str">
        <f>VLOOKUP(W386,'Verweis Vertreter'!$A$2:$B$24,2,FALSE)</f>
        <v>Zentrale</v>
      </c>
      <c r="AB386" s="12">
        <f t="shared" si="45"/>
        <v>1</v>
      </c>
      <c r="AC386" s="12">
        <f t="shared" si="50"/>
        <v>880</v>
      </c>
      <c r="AD386" s="12">
        <f t="shared" si="51"/>
        <v>945</v>
      </c>
      <c r="AE386" s="12">
        <f t="shared" si="46"/>
        <v>945</v>
      </c>
      <c r="AF386" s="12">
        <f t="shared" si="47"/>
        <v>65</v>
      </c>
      <c r="AG386" s="12">
        <f t="shared" si="48"/>
        <v>65</v>
      </c>
      <c r="AH386" s="9">
        <f t="shared" si="52"/>
        <v>6.8783068783068779E-2</v>
      </c>
      <c r="AI386" s="14">
        <f>VLOOKUP(E386,'Verweis Faktor'!$A:$B,2,FALSE)</f>
        <v>1</v>
      </c>
      <c r="AJ386" s="14"/>
      <c r="AK386" s="14" t="str">
        <f>IF(AL386="Ja","Versandkosten",VLOOKUP(E386,'Verweis Belegart'!$A$2:$B$9,2,FALSE))</f>
        <v>Hardware</v>
      </c>
      <c r="AL386" s="14" t="str">
        <f t="shared" si="53"/>
        <v>Nein</v>
      </c>
      <c r="AM386" s="14" t="str">
        <f t="shared" si="49"/>
        <v>Positiv</v>
      </c>
    </row>
    <row r="387" spans="1:39" ht="17.25" customHeight="1" x14ac:dyDescent="0.35">
      <c r="A387" s="17">
        <v>14571517</v>
      </c>
      <c r="B387" s="2" t="s">
        <v>22</v>
      </c>
      <c r="C387" s="1">
        <v>2025001</v>
      </c>
      <c r="D387" s="1">
        <v>2000120</v>
      </c>
      <c r="E387" s="2" t="s">
        <v>34</v>
      </c>
      <c r="F387" s="2" t="s">
        <v>35</v>
      </c>
      <c r="G387" s="2" t="s">
        <v>25</v>
      </c>
      <c r="H387" s="2" t="s">
        <v>807</v>
      </c>
      <c r="I387" s="2" t="s">
        <v>808</v>
      </c>
      <c r="J387" s="2" t="s">
        <v>103</v>
      </c>
      <c r="K387" s="2" t="s">
        <v>28</v>
      </c>
      <c r="L387" s="2" t="s">
        <v>116</v>
      </c>
      <c r="M387" s="2" t="s">
        <v>117</v>
      </c>
      <c r="N387" s="2" t="s">
        <v>106</v>
      </c>
      <c r="O387" s="3">
        <v>1</v>
      </c>
      <c r="P387" s="3">
        <v>285</v>
      </c>
      <c r="Q387" s="3">
        <v>309</v>
      </c>
      <c r="R387" s="3">
        <v>309</v>
      </c>
      <c r="S387" s="3">
        <v>24</v>
      </c>
      <c r="T387" s="3">
        <v>24</v>
      </c>
      <c r="U387" s="3">
        <v>7.76</v>
      </c>
      <c r="V387" s="2" t="s">
        <v>427</v>
      </c>
      <c r="W387" s="2" t="s">
        <v>428</v>
      </c>
      <c r="X387" s="2" t="s">
        <v>702</v>
      </c>
      <c r="Y387" s="19" t="str">
        <f>VLOOKUP(G387,'Verweis Kd-Gruppe'!$A$2:$B$8,2,FALSE)</f>
        <v>FHK</v>
      </c>
      <c r="Z387" s="19" t="str">
        <f>VLOOKUP(J387,'Verweis Art-Gruppe'!$A$2:$B$15,2,FALSE)</f>
        <v>Geräte</v>
      </c>
      <c r="AA387" s="19" t="str">
        <f>VLOOKUP(W387,'Verweis Vertreter'!$A$2:$B$24,2,FALSE)</f>
        <v>Zentrale</v>
      </c>
      <c r="AB387" s="12">
        <f t="shared" ref="AB387:AB450" si="54">$AI387*O387</f>
        <v>1</v>
      </c>
      <c r="AC387" s="12">
        <f t="shared" si="50"/>
        <v>285</v>
      </c>
      <c r="AD387" s="12">
        <f t="shared" si="51"/>
        <v>309</v>
      </c>
      <c r="AE387" s="12">
        <f t="shared" ref="AE387:AE450" si="55">$AI387*R387</f>
        <v>309</v>
      </c>
      <c r="AF387" s="12">
        <f t="shared" ref="AF387:AF450" si="56">$AI387*S387</f>
        <v>24</v>
      </c>
      <c r="AG387" s="12">
        <f t="shared" ref="AG387:AG450" si="57">$AI387*T387</f>
        <v>24</v>
      </c>
      <c r="AH387" s="9">
        <f t="shared" si="52"/>
        <v>7.7669902912621352E-2</v>
      </c>
      <c r="AI387" s="14">
        <f>VLOOKUP(E387,'Verweis Faktor'!$A:$B,2,FALSE)</f>
        <v>1</v>
      </c>
      <c r="AJ387" s="14"/>
      <c r="AK387" s="14" t="str">
        <f>IF(AL387="Ja","Versandkosten",VLOOKUP(E387,'Verweis Belegart'!$A$2:$B$9,2,FALSE))</f>
        <v>Hardware</v>
      </c>
      <c r="AL387" s="14" t="str">
        <f t="shared" si="53"/>
        <v>Nein</v>
      </c>
      <c r="AM387" s="14" t="str">
        <f t="shared" ref="AM387:AM450" si="58">IF(AG387&lt;0,"Negativ","Positiv")</f>
        <v>Positiv</v>
      </c>
    </row>
    <row r="388" spans="1:39" ht="17.25" customHeight="1" x14ac:dyDescent="0.35">
      <c r="A388" s="17">
        <v>14571432</v>
      </c>
      <c r="B388" s="2" t="s">
        <v>22</v>
      </c>
      <c r="C388" s="1">
        <v>2025001</v>
      </c>
      <c r="D388" s="1">
        <v>2000121</v>
      </c>
      <c r="E388" s="2" t="s">
        <v>34</v>
      </c>
      <c r="F388" s="2" t="s">
        <v>35</v>
      </c>
      <c r="G388" s="2" t="s">
        <v>25</v>
      </c>
      <c r="H388" s="2" t="s">
        <v>809</v>
      </c>
      <c r="I388" s="2" t="s">
        <v>810</v>
      </c>
      <c r="J388" s="2" t="s">
        <v>103</v>
      </c>
      <c r="K388" s="2" t="s">
        <v>28</v>
      </c>
      <c r="L388" s="2" t="s">
        <v>232</v>
      </c>
      <c r="M388" s="2" t="s">
        <v>233</v>
      </c>
      <c r="N388" s="2" t="s">
        <v>234</v>
      </c>
      <c r="O388" s="3">
        <v>3</v>
      </c>
      <c r="P388" s="3">
        <v>251.29089999999999</v>
      </c>
      <c r="Q388" s="3">
        <v>265</v>
      </c>
      <c r="R388" s="3">
        <v>795</v>
      </c>
      <c r="S388" s="3">
        <v>13.709099999999999</v>
      </c>
      <c r="T388" s="3">
        <v>41.13</v>
      </c>
      <c r="U388" s="3">
        <v>5.17</v>
      </c>
      <c r="V388" s="2" t="s">
        <v>427</v>
      </c>
      <c r="W388" s="2" t="s">
        <v>428</v>
      </c>
      <c r="X388" s="2" t="s">
        <v>419</v>
      </c>
      <c r="Y388" s="19" t="str">
        <f>VLOOKUP(G388,'Verweis Kd-Gruppe'!$A$2:$B$8,2,FALSE)</f>
        <v>FHK</v>
      </c>
      <c r="Z388" s="19" t="str">
        <f>VLOOKUP(J388,'Verweis Art-Gruppe'!$A$2:$B$15,2,FALSE)</f>
        <v>Geräte</v>
      </c>
      <c r="AA388" s="19" t="str">
        <f>VLOOKUP(W388,'Verweis Vertreter'!$A$2:$B$24,2,FALSE)</f>
        <v>Zentrale</v>
      </c>
      <c r="AB388" s="12">
        <f t="shared" si="54"/>
        <v>3</v>
      </c>
      <c r="AC388" s="12">
        <f t="shared" ref="AC388:AC451" si="59">P388</f>
        <v>251.29089999999999</v>
      </c>
      <c r="AD388" s="12">
        <f t="shared" ref="AD388:AD451" si="60">Q388</f>
        <v>265</v>
      </c>
      <c r="AE388" s="12">
        <f t="shared" si="55"/>
        <v>795</v>
      </c>
      <c r="AF388" s="12">
        <f t="shared" si="56"/>
        <v>13.709099999999999</v>
      </c>
      <c r="AG388" s="12">
        <f t="shared" si="57"/>
        <v>41.13</v>
      </c>
      <c r="AH388" s="9">
        <f t="shared" ref="AH388:AH451" si="61">IF(AF388=0,0,AG388/AE388*AI388)</f>
        <v>5.1735849056603778E-2</v>
      </c>
      <c r="AI388" s="14">
        <f>VLOOKUP(E388,'Verweis Faktor'!$A:$B,2,FALSE)</f>
        <v>1</v>
      </c>
      <c r="AJ388" s="14"/>
      <c r="AK388" s="14" t="str">
        <f>IF(AL388="Ja","Versandkosten",VLOOKUP(E388,'Verweis Belegart'!$A$2:$B$9,2,FALSE))</f>
        <v>Hardware</v>
      </c>
      <c r="AL388" s="14" t="str">
        <f t="shared" ref="AL388:AL451" si="62">IF(ISNUMBER(FIND("Versandkosten",M388)),"Ja","Nein")</f>
        <v>Nein</v>
      </c>
      <c r="AM388" s="14" t="str">
        <f t="shared" si="58"/>
        <v>Positiv</v>
      </c>
    </row>
    <row r="389" spans="1:39" ht="17.25" customHeight="1" x14ac:dyDescent="0.35">
      <c r="A389" s="17">
        <v>14571570</v>
      </c>
      <c r="B389" s="2" t="s">
        <v>22</v>
      </c>
      <c r="C389" s="1">
        <v>2025001</v>
      </c>
      <c r="D389" s="1">
        <v>2000122</v>
      </c>
      <c r="E389" s="2" t="s">
        <v>34</v>
      </c>
      <c r="F389" s="2" t="s">
        <v>182</v>
      </c>
      <c r="G389" s="2" t="s">
        <v>66</v>
      </c>
      <c r="H389" s="2" t="s">
        <v>811</v>
      </c>
      <c r="I389" s="2" t="s">
        <v>812</v>
      </c>
      <c r="J389" s="2" t="s">
        <v>103</v>
      </c>
      <c r="K389" s="2" t="s">
        <v>28</v>
      </c>
      <c r="L389" s="2" t="s">
        <v>126</v>
      </c>
      <c r="M389" s="2" t="s">
        <v>127</v>
      </c>
      <c r="N389" s="2" t="s">
        <v>128</v>
      </c>
      <c r="O389" s="3">
        <v>25</v>
      </c>
      <c r="P389" s="3">
        <v>188.4658</v>
      </c>
      <c r="Q389" s="3">
        <v>201</v>
      </c>
      <c r="R389" s="3">
        <v>5025</v>
      </c>
      <c r="S389" s="3">
        <v>12.5342</v>
      </c>
      <c r="T389" s="3">
        <v>313.35000000000002</v>
      </c>
      <c r="U389" s="3">
        <v>6.23</v>
      </c>
      <c r="V389" s="2" t="s">
        <v>813</v>
      </c>
      <c r="W389" s="2" t="s">
        <v>814</v>
      </c>
      <c r="X389" s="2" t="s">
        <v>72</v>
      </c>
      <c r="Y389" s="19" t="str">
        <f>VLOOKUP(G389,'Verweis Kd-Gruppe'!$A$2:$B$8,2,FALSE)</f>
        <v>EXP</v>
      </c>
      <c r="Z389" s="19" t="str">
        <f>VLOOKUP(J389,'Verweis Art-Gruppe'!$A$2:$B$15,2,FALSE)</f>
        <v>Geräte</v>
      </c>
      <c r="AA389" s="19" t="str">
        <f>VLOOKUP(W389,'Verweis Vertreter'!$A$2:$B$24,2,FALSE)</f>
        <v>Sokol Kapaj</v>
      </c>
      <c r="AB389" s="12">
        <f t="shared" si="54"/>
        <v>25</v>
      </c>
      <c r="AC389" s="12">
        <f t="shared" si="59"/>
        <v>188.4658</v>
      </c>
      <c r="AD389" s="12">
        <f t="shared" si="60"/>
        <v>201</v>
      </c>
      <c r="AE389" s="12">
        <f t="shared" si="55"/>
        <v>5025</v>
      </c>
      <c r="AF389" s="12">
        <f t="shared" si="56"/>
        <v>12.5342</v>
      </c>
      <c r="AG389" s="12">
        <f t="shared" si="57"/>
        <v>313.35000000000002</v>
      </c>
      <c r="AH389" s="9">
        <f t="shared" si="61"/>
        <v>6.2358208955223884E-2</v>
      </c>
      <c r="AI389" s="14">
        <f>VLOOKUP(E389,'Verweis Faktor'!$A:$B,2,FALSE)</f>
        <v>1</v>
      </c>
      <c r="AJ389" s="14"/>
      <c r="AK389" s="14" t="str">
        <f>IF(AL389="Ja","Versandkosten",VLOOKUP(E389,'Verweis Belegart'!$A$2:$B$9,2,FALSE))</f>
        <v>Hardware</v>
      </c>
      <c r="AL389" s="14" t="str">
        <f t="shared" si="62"/>
        <v>Nein</v>
      </c>
      <c r="AM389" s="14" t="str">
        <f t="shared" si="58"/>
        <v>Positiv</v>
      </c>
    </row>
    <row r="390" spans="1:39" ht="17.25" customHeight="1" x14ac:dyDescent="0.35">
      <c r="A390" s="17">
        <v>14571570</v>
      </c>
      <c r="B390" s="2" t="s">
        <v>22</v>
      </c>
      <c r="C390" s="1">
        <v>2025001</v>
      </c>
      <c r="D390" s="1">
        <v>2000122</v>
      </c>
      <c r="E390" s="2" t="s">
        <v>34</v>
      </c>
      <c r="F390" s="2" t="s">
        <v>182</v>
      </c>
      <c r="G390" s="2" t="s">
        <v>66</v>
      </c>
      <c r="H390" s="2" t="s">
        <v>811</v>
      </c>
      <c r="I390" s="2" t="s">
        <v>812</v>
      </c>
      <c r="J390" s="2" t="s">
        <v>103</v>
      </c>
      <c r="K390" s="2" t="s">
        <v>45</v>
      </c>
      <c r="L390" s="2" t="s">
        <v>815</v>
      </c>
      <c r="M390" s="2" t="s">
        <v>816</v>
      </c>
      <c r="N390" s="2" t="s">
        <v>817</v>
      </c>
      <c r="O390" s="3">
        <v>1</v>
      </c>
      <c r="P390" s="3">
        <v>1218</v>
      </c>
      <c r="Q390" s="3">
        <v>1235</v>
      </c>
      <c r="R390" s="3">
        <v>1235</v>
      </c>
      <c r="S390" s="3">
        <v>17</v>
      </c>
      <c r="T390" s="3">
        <v>17</v>
      </c>
      <c r="U390" s="3">
        <v>1.37</v>
      </c>
      <c r="V390" s="2" t="s">
        <v>813</v>
      </c>
      <c r="W390" s="2" t="s">
        <v>814</v>
      </c>
      <c r="X390" s="2" t="s">
        <v>72</v>
      </c>
      <c r="Y390" s="19" t="str">
        <f>VLOOKUP(G390,'Verweis Kd-Gruppe'!$A$2:$B$8,2,FALSE)</f>
        <v>EXP</v>
      </c>
      <c r="Z390" s="19" t="str">
        <f>VLOOKUP(J390,'Verweis Art-Gruppe'!$A$2:$B$15,2,FALSE)</f>
        <v>Geräte</v>
      </c>
      <c r="AA390" s="19" t="str">
        <f>VLOOKUP(W390,'Verweis Vertreter'!$A$2:$B$24,2,FALSE)</f>
        <v>Sokol Kapaj</v>
      </c>
      <c r="AB390" s="12">
        <f t="shared" si="54"/>
        <v>1</v>
      </c>
      <c r="AC390" s="12">
        <f t="shared" si="59"/>
        <v>1218</v>
      </c>
      <c r="AD390" s="12">
        <f t="shared" si="60"/>
        <v>1235</v>
      </c>
      <c r="AE390" s="12">
        <f t="shared" si="55"/>
        <v>1235</v>
      </c>
      <c r="AF390" s="12">
        <f t="shared" si="56"/>
        <v>17</v>
      </c>
      <c r="AG390" s="12">
        <f t="shared" si="57"/>
        <v>17</v>
      </c>
      <c r="AH390" s="9">
        <f t="shared" si="61"/>
        <v>1.3765182186234818E-2</v>
      </c>
      <c r="AI390" s="14">
        <f>VLOOKUP(E390,'Verweis Faktor'!$A:$B,2,FALSE)</f>
        <v>1</v>
      </c>
      <c r="AJ390" s="14"/>
      <c r="AK390" s="14" t="str">
        <f>IF(AL390="Ja","Versandkosten",VLOOKUP(E390,'Verweis Belegart'!$A$2:$B$9,2,FALSE))</f>
        <v>Hardware</v>
      </c>
      <c r="AL390" s="14" t="str">
        <f t="shared" si="62"/>
        <v>Nein</v>
      </c>
      <c r="AM390" s="14" t="str">
        <f t="shared" si="58"/>
        <v>Positiv</v>
      </c>
    </row>
    <row r="391" spans="1:39" ht="17.25" customHeight="1" x14ac:dyDescent="0.35">
      <c r="A391" s="17">
        <v>14571570</v>
      </c>
      <c r="B391" s="2" t="s">
        <v>22</v>
      </c>
      <c r="C391" s="1">
        <v>2025001</v>
      </c>
      <c r="D391" s="1">
        <v>2000122</v>
      </c>
      <c r="E391" s="2" t="s">
        <v>34</v>
      </c>
      <c r="F391" s="2" t="s">
        <v>182</v>
      </c>
      <c r="G391" s="2" t="s">
        <v>66</v>
      </c>
      <c r="H391" s="2" t="s">
        <v>811</v>
      </c>
      <c r="I391" s="2" t="s">
        <v>812</v>
      </c>
      <c r="J391" s="2" t="s">
        <v>103</v>
      </c>
      <c r="K391" s="2" t="s">
        <v>49</v>
      </c>
      <c r="L391" s="2" t="s">
        <v>132</v>
      </c>
      <c r="M391" s="2" t="s">
        <v>133</v>
      </c>
      <c r="N391" s="2" t="s">
        <v>48</v>
      </c>
      <c r="O391" s="3">
        <v>20</v>
      </c>
      <c r="P391" s="3">
        <v>254.48859999999999</v>
      </c>
      <c r="Q391" s="3">
        <v>267</v>
      </c>
      <c r="R391" s="3">
        <v>5340</v>
      </c>
      <c r="S391" s="3">
        <v>12.5114</v>
      </c>
      <c r="T391" s="3">
        <v>250.23</v>
      </c>
      <c r="U391" s="3">
        <v>4.68</v>
      </c>
      <c r="V391" s="2" t="s">
        <v>813</v>
      </c>
      <c r="W391" s="2" t="s">
        <v>814</v>
      </c>
      <c r="X391" s="2" t="s">
        <v>72</v>
      </c>
      <c r="Y391" s="19" t="str">
        <f>VLOOKUP(G391,'Verweis Kd-Gruppe'!$A$2:$B$8,2,FALSE)</f>
        <v>EXP</v>
      </c>
      <c r="Z391" s="19" t="str">
        <f>VLOOKUP(J391,'Verweis Art-Gruppe'!$A$2:$B$15,2,FALSE)</f>
        <v>Geräte</v>
      </c>
      <c r="AA391" s="19" t="str">
        <f>VLOOKUP(W391,'Verweis Vertreter'!$A$2:$B$24,2,FALSE)</f>
        <v>Sokol Kapaj</v>
      </c>
      <c r="AB391" s="12">
        <f t="shared" si="54"/>
        <v>20</v>
      </c>
      <c r="AC391" s="12">
        <f t="shared" si="59"/>
        <v>254.48859999999999</v>
      </c>
      <c r="AD391" s="12">
        <f t="shared" si="60"/>
        <v>267</v>
      </c>
      <c r="AE391" s="12">
        <f t="shared" si="55"/>
        <v>5340</v>
      </c>
      <c r="AF391" s="12">
        <f t="shared" si="56"/>
        <v>12.5114</v>
      </c>
      <c r="AG391" s="12">
        <f t="shared" si="57"/>
        <v>250.23</v>
      </c>
      <c r="AH391" s="9">
        <f t="shared" si="61"/>
        <v>4.6859550561797754E-2</v>
      </c>
      <c r="AI391" s="14">
        <f>VLOOKUP(E391,'Verweis Faktor'!$A:$B,2,FALSE)</f>
        <v>1</v>
      </c>
      <c r="AJ391" s="14"/>
      <c r="AK391" s="14" t="str">
        <f>IF(AL391="Ja","Versandkosten",VLOOKUP(E391,'Verweis Belegart'!$A$2:$B$9,2,FALSE))</f>
        <v>Hardware</v>
      </c>
      <c r="AL391" s="14" t="str">
        <f t="shared" si="62"/>
        <v>Nein</v>
      </c>
      <c r="AM391" s="14" t="str">
        <f t="shared" si="58"/>
        <v>Positiv</v>
      </c>
    </row>
    <row r="392" spans="1:39" ht="17.25" customHeight="1" x14ac:dyDescent="0.35">
      <c r="A392" s="17">
        <v>14571570</v>
      </c>
      <c r="B392" s="2" t="s">
        <v>22</v>
      </c>
      <c r="C392" s="1">
        <v>2025001</v>
      </c>
      <c r="D392" s="1">
        <v>2000122</v>
      </c>
      <c r="E392" s="2" t="s">
        <v>34</v>
      </c>
      <c r="F392" s="2" t="s">
        <v>182</v>
      </c>
      <c r="G392" s="2" t="s">
        <v>66</v>
      </c>
      <c r="H392" s="2" t="s">
        <v>811</v>
      </c>
      <c r="I392" s="2" t="s">
        <v>812</v>
      </c>
      <c r="J392" s="2" t="s">
        <v>103</v>
      </c>
      <c r="K392" s="2" t="s">
        <v>79</v>
      </c>
      <c r="L392" s="2" t="s">
        <v>653</v>
      </c>
      <c r="M392" s="2" t="s">
        <v>654</v>
      </c>
      <c r="N392" s="2" t="s">
        <v>655</v>
      </c>
      <c r="O392" s="3">
        <v>10</v>
      </c>
      <c r="P392" s="3">
        <v>246</v>
      </c>
      <c r="Q392" s="3">
        <v>259</v>
      </c>
      <c r="R392" s="3">
        <v>2590</v>
      </c>
      <c r="S392" s="3">
        <v>13</v>
      </c>
      <c r="T392" s="3">
        <v>130</v>
      </c>
      <c r="U392" s="3">
        <v>5.01</v>
      </c>
      <c r="V392" s="2" t="s">
        <v>813</v>
      </c>
      <c r="W392" s="2" t="s">
        <v>814</v>
      </c>
      <c r="X392" s="2" t="s">
        <v>72</v>
      </c>
      <c r="Y392" s="19" t="str">
        <f>VLOOKUP(G392,'Verweis Kd-Gruppe'!$A$2:$B$8,2,FALSE)</f>
        <v>EXP</v>
      </c>
      <c r="Z392" s="19" t="str">
        <f>VLOOKUP(J392,'Verweis Art-Gruppe'!$A$2:$B$15,2,FALSE)</f>
        <v>Geräte</v>
      </c>
      <c r="AA392" s="19" t="str">
        <f>VLOOKUP(W392,'Verweis Vertreter'!$A$2:$B$24,2,FALSE)</f>
        <v>Sokol Kapaj</v>
      </c>
      <c r="AB392" s="12">
        <f t="shared" si="54"/>
        <v>10</v>
      </c>
      <c r="AC392" s="12">
        <f t="shared" si="59"/>
        <v>246</v>
      </c>
      <c r="AD392" s="12">
        <f t="shared" si="60"/>
        <v>259</v>
      </c>
      <c r="AE392" s="12">
        <f t="shared" si="55"/>
        <v>2590</v>
      </c>
      <c r="AF392" s="12">
        <f t="shared" si="56"/>
        <v>13</v>
      </c>
      <c r="AG392" s="12">
        <f t="shared" si="57"/>
        <v>130</v>
      </c>
      <c r="AH392" s="9">
        <f t="shared" si="61"/>
        <v>5.019305019305019E-2</v>
      </c>
      <c r="AI392" s="14">
        <f>VLOOKUP(E392,'Verweis Faktor'!$A:$B,2,FALSE)</f>
        <v>1</v>
      </c>
      <c r="AJ392" s="14"/>
      <c r="AK392" s="14" t="str">
        <f>IF(AL392="Ja","Versandkosten",VLOOKUP(E392,'Verweis Belegart'!$A$2:$B$9,2,FALSE))</f>
        <v>Hardware</v>
      </c>
      <c r="AL392" s="14" t="str">
        <f t="shared" si="62"/>
        <v>Nein</v>
      </c>
      <c r="AM392" s="14" t="str">
        <f t="shared" si="58"/>
        <v>Positiv</v>
      </c>
    </row>
    <row r="393" spans="1:39" ht="17.25" customHeight="1" x14ac:dyDescent="0.35">
      <c r="A393" s="17">
        <v>14571570</v>
      </c>
      <c r="B393" s="2" t="s">
        <v>22</v>
      </c>
      <c r="C393" s="1">
        <v>2025001</v>
      </c>
      <c r="D393" s="1">
        <v>2000122</v>
      </c>
      <c r="E393" s="2" t="s">
        <v>34</v>
      </c>
      <c r="F393" s="2" t="s">
        <v>182</v>
      </c>
      <c r="G393" s="2" t="s">
        <v>66</v>
      </c>
      <c r="H393" s="2" t="s">
        <v>811</v>
      </c>
      <c r="I393" s="2" t="s">
        <v>812</v>
      </c>
      <c r="J393" s="2" t="s">
        <v>103</v>
      </c>
      <c r="K393" s="2" t="s">
        <v>83</v>
      </c>
      <c r="L393" s="2" t="s">
        <v>818</v>
      </c>
      <c r="M393" s="2" t="s">
        <v>819</v>
      </c>
      <c r="N393" s="2" t="s">
        <v>164</v>
      </c>
      <c r="O393" s="3">
        <v>20</v>
      </c>
      <c r="P393" s="3">
        <v>273.26979999999998</v>
      </c>
      <c r="Q393" s="3">
        <v>281</v>
      </c>
      <c r="R393" s="3">
        <v>5620</v>
      </c>
      <c r="S393" s="3">
        <v>7.7302</v>
      </c>
      <c r="T393" s="3">
        <v>154.6</v>
      </c>
      <c r="U393" s="3">
        <v>2.75</v>
      </c>
      <c r="V393" s="2" t="s">
        <v>813</v>
      </c>
      <c r="W393" s="2" t="s">
        <v>814</v>
      </c>
      <c r="X393" s="2" t="s">
        <v>72</v>
      </c>
      <c r="Y393" s="19" t="str">
        <f>VLOOKUP(G393,'Verweis Kd-Gruppe'!$A$2:$B$8,2,FALSE)</f>
        <v>EXP</v>
      </c>
      <c r="Z393" s="19" t="str">
        <f>VLOOKUP(J393,'Verweis Art-Gruppe'!$A$2:$B$15,2,FALSE)</f>
        <v>Geräte</v>
      </c>
      <c r="AA393" s="19" t="str">
        <f>VLOOKUP(W393,'Verweis Vertreter'!$A$2:$B$24,2,FALSE)</f>
        <v>Sokol Kapaj</v>
      </c>
      <c r="AB393" s="12">
        <f t="shared" si="54"/>
        <v>20</v>
      </c>
      <c r="AC393" s="12">
        <f t="shared" si="59"/>
        <v>273.26979999999998</v>
      </c>
      <c r="AD393" s="12">
        <f t="shared" si="60"/>
        <v>281</v>
      </c>
      <c r="AE393" s="12">
        <f t="shared" si="55"/>
        <v>5620</v>
      </c>
      <c r="AF393" s="12">
        <f t="shared" si="56"/>
        <v>7.7302</v>
      </c>
      <c r="AG393" s="12">
        <f t="shared" si="57"/>
        <v>154.6</v>
      </c>
      <c r="AH393" s="9">
        <f t="shared" si="61"/>
        <v>2.7508896797153026E-2</v>
      </c>
      <c r="AI393" s="14">
        <f>VLOOKUP(E393,'Verweis Faktor'!$A:$B,2,FALSE)</f>
        <v>1</v>
      </c>
      <c r="AJ393" s="14"/>
      <c r="AK393" s="14" t="str">
        <f>IF(AL393="Ja","Versandkosten",VLOOKUP(E393,'Verweis Belegart'!$A$2:$B$9,2,FALSE))</f>
        <v>Hardware</v>
      </c>
      <c r="AL393" s="14" t="str">
        <f t="shared" si="62"/>
        <v>Nein</v>
      </c>
      <c r="AM393" s="14" t="str">
        <f t="shared" si="58"/>
        <v>Positiv</v>
      </c>
    </row>
    <row r="394" spans="1:39" ht="17.25" customHeight="1" x14ac:dyDescent="0.35">
      <c r="A394" s="17">
        <v>14571570</v>
      </c>
      <c r="B394" s="2" t="s">
        <v>22</v>
      </c>
      <c r="C394" s="1">
        <v>2025001</v>
      </c>
      <c r="D394" s="1">
        <v>2000122</v>
      </c>
      <c r="E394" s="2" t="s">
        <v>34</v>
      </c>
      <c r="F394" s="2" t="s">
        <v>182</v>
      </c>
      <c r="G394" s="2" t="s">
        <v>66</v>
      </c>
      <c r="H394" s="2" t="s">
        <v>811</v>
      </c>
      <c r="I394" s="2" t="s">
        <v>812</v>
      </c>
      <c r="J394" s="2" t="s">
        <v>103</v>
      </c>
      <c r="K394" s="2" t="s">
        <v>87</v>
      </c>
      <c r="L394" s="2" t="s">
        <v>820</v>
      </c>
      <c r="M394" s="2" t="s">
        <v>821</v>
      </c>
      <c r="N394" s="2" t="s">
        <v>822</v>
      </c>
      <c r="O394" s="3">
        <v>10</v>
      </c>
      <c r="P394" s="3">
        <v>104</v>
      </c>
      <c r="Q394" s="3">
        <v>107</v>
      </c>
      <c r="R394" s="3">
        <v>1070</v>
      </c>
      <c r="S394" s="3">
        <v>3</v>
      </c>
      <c r="T394" s="3">
        <v>30</v>
      </c>
      <c r="U394" s="3">
        <v>2.8</v>
      </c>
      <c r="V394" s="2" t="s">
        <v>813</v>
      </c>
      <c r="W394" s="2" t="s">
        <v>814</v>
      </c>
      <c r="X394" s="2" t="s">
        <v>72</v>
      </c>
      <c r="Y394" s="19" t="str">
        <f>VLOOKUP(G394,'Verweis Kd-Gruppe'!$A$2:$B$8,2,FALSE)</f>
        <v>EXP</v>
      </c>
      <c r="Z394" s="19" t="str">
        <f>VLOOKUP(J394,'Verweis Art-Gruppe'!$A$2:$B$15,2,FALSE)</f>
        <v>Geräte</v>
      </c>
      <c r="AA394" s="19" t="str">
        <f>VLOOKUP(W394,'Verweis Vertreter'!$A$2:$B$24,2,FALSE)</f>
        <v>Sokol Kapaj</v>
      </c>
      <c r="AB394" s="12">
        <f t="shared" si="54"/>
        <v>10</v>
      </c>
      <c r="AC394" s="12">
        <f t="shared" si="59"/>
        <v>104</v>
      </c>
      <c r="AD394" s="12">
        <f t="shared" si="60"/>
        <v>107</v>
      </c>
      <c r="AE394" s="12">
        <f t="shared" si="55"/>
        <v>1070</v>
      </c>
      <c r="AF394" s="12">
        <f t="shared" si="56"/>
        <v>3</v>
      </c>
      <c r="AG394" s="12">
        <f t="shared" si="57"/>
        <v>30</v>
      </c>
      <c r="AH394" s="9">
        <f t="shared" si="61"/>
        <v>2.8037383177570093E-2</v>
      </c>
      <c r="AI394" s="14">
        <f>VLOOKUP(E394,'Verweis Faktor'!$A:$B,2,FALSE)</f>
        <v>1</v>
      </c>
      <c r="AJ394" s="14"/>
      <c r="AK394" s="14" t="str">
        <f>IF(AL394="Ja","Versandkosten",VLOOKUP(E394,'Verweis Belegart'!$A$2:$B$9,2,FALSE))</f>
        <v>Hardware</v>
      </c>
      <c r="AL394" s="14" t="str">
        <f t="shared" si="62"/>
        <v>Nein</v>
      </c>
      <c r="AM394" s="14" t="str">
        <f t="shared" si="58"/>
        <v>Positiv</v>
      </c>
    </row>
    <row r="395" spans="1:39" ht="17.25" customHeight="1" x14ac:dyDescent="0.35">
      <c r="A395" s="17">
        <v>14571570</v>
      </c>
      <c r="B395" s="2" t="s">
        <v>22</v>
      </c>
      <c r="C395" s="1">
        <v>2025001</v>
      </c>
      <c r="D395" s="1">
        <v>2000122</v>
      </c>
      <c r="E395" s="2" t="s">
        <v>34</v>
      </c>
      <c r="F395" s="2" t="s">
        <v>182</v>
      </c>
      <c r="G395" s="2" t="s">
        <v>66</v>
      </c>
      <c r="H395" s="2" t="s">
        <v>811</v>
      </c>
      <c r="I395" s="2" t="s">
        <v>812</v>
      </c>
      <c r="J395" s="2" t="s">
        <v>103</v>
      </c>
      <c r="K395" s="2" t="s">
        <v>91</v>
      </c>
      <c r="L395" s="2" t="s">
        <v>185</v>
      </c>
      <c r="M395" s="2" t="s">
        <v>186</v>
      </c>
      <c r="N395" s="2" t="s">
        <v>187</v>
      </c>
      <c r="O395" s="3">
        <v>20</v>
      </c>
      <c r="P395" s="3">
        <v>93.245800000000003</v>
      </c>
      <c r="Q395" s="3">
        <v>101</v>
      </c>
      <c r="R395" s="3">
        <v>2020</v>
      </c>
      <c r="S395" s="3">
        <v>7.7542</v>
      </c>
      <c r="T395" s="3">
        <v>155.08000000000001</v>
      </c>
      <c r="U395" s="3">
        <v>7.67</v>
      </c>
      <c r="V395" s="2" t="s">
        <v>813</v>
      </c>
      <c r="W395" s="2" t="s">
        <v>814</v>
      </c>
      <c r="X395" s="2" t="s">
        <v>72</v>
      </c>
      <c r="Y395" s="19" t="str">
        <f>VLOOKUP(G395,'Verweis Kd-Gruppe'!$A$2:$B$8,2,FALSE)</f>
        <v>EXP</v>
      </c>
      <c r="Z395" s="19" t="str">
        <f>VLOOKUP(J395,'Verweis Art-Gruppe'!$A$2:$B$15,2,FALSE)</f>
        <v>Geräte</v>
      </c>
      <c r="AA395" s="19" t="str">
        <f>VLOOKUP(W395,'Verweis Vertreter'!$A$2:$B$24,2,FALSE)</f>
        <v>Sokol Kapaj</v>
      </c>
      <c r="AB395" s="12">
        <f t="shared" si="54"/>
        <v>20</v>
      </c>
      <c r="AC395" s="12">
        <f t="shared" si="59"/>
        <v>93.245800000000003</v>
      </c>
      <c r="AD395" s="12">
        <f t="shared" si="60"/>
        <v>101</v>
      </c>
      <c r="AE395" s="12">
        <f t="shared" si="55"/>
        <v>2020</v>
      </c>
      <c r="AF395" s="12">
        <f t="shared" si="56"/>
        <v>7.7542</v>
      </c>
      <c r="AG395" s="12">
        <f t="shared" si="57"/>
        <v>155.08000000000001</v>
      </c>
      <c r="AH395" s="9">
        <f t="shared" si="61"/>
        <v>7.6772277227722785E-2</v>
      </c>
      <c r="AI395" s="14">
        <f>VLOOKUP(E395,'Verweis Faktor'!$A:$B,2,FALSE)</f>
        <v>1</v>
      </c>
      <c r="AJ395" s="14"/>
      <c r="AK395" s="14" t="str">
        <f>IF(AL395="Ja","Versandkosten",VLOOKUP(E395,'Verweis Belegart'!$A$2:$B$9,2,FALSE))</f>
        <v>Hardware</v>
      </c>
      <c r="AL395" s="14" t="str">
        <f t="shared" si="62"/>
        <v>Nein</v>
      </c>
      <c r="AM395" s="14" t="str">
        <f t="shared" si="58"/>
        <v>Positiv</v>
      </c>
    </row>
    <row r="396" spans="1:39" ht="17.25" customHeight="1" x14ac:dyDescent="0.35">
      <c r="A396" s="17">
        <v>14571570</v>
      </c>
      <c r="B396" s="2" t="s">
        <v>22</v>
      </c>
      <c r="C396" s="1">
        <v>2025001</v>
      </c>
      <c r="D396" s="1">
        <v>2000122</v>
      </c>
      <c r="E396" s="2" t="s">
        <v>34</v>
      </c>
      <c r="F396" s="2" t="s">
        <v>182</v>
      </c>
      <c r="G396" s="2" t="s">
        <v>66</v>
      </c>
      <c r="H396" s="2" t="s">
        <v>811</v>
      </c>
      <c r="I396" s="2" t="s">
        <v>812</v>
      </c>
      <c r="J396" s="2" t="s">
        <v>103</v>
      </c>
      <c r="K396" s="2" t="s">
        <v>95</v>
      </c>
      <c r="L396" s="2" t="s">
        <v>823</v>
      </c>
      <c r="M396" s="2" t="s">
        <v>824</v>
      </c>
      <c r="N396" s="2" t="s">
        <v>187</v>
      </c>
      <c r="O396" s="3">
        <v>20</v>
      </c>
      <c r="P396" s="3">
        <v>90.364699999999999</v>
      </c>
      <c r="Q396" s="3">
        <v>101</v>
      </c>
      <c r="R396" s="3">
        <v>2020</v>
      </c>
      <c r="S396" s="3">
        <v>10.635300000000001</v>
      </c>
      <c r="T396" s="3">
        <v>212.71</v>
      </c>
      <c r="U396" s="3">
        <v>10.53</v>
      </c>
      <c r="V396" s="2" t="s">
        <v>813</v>
      </c>
      <c r="W396" s="2" t="s">
        <v>814</v>
      </c>
      <c r="X396" s="2" t="s">
        <v>72</v>
      </c>
      <c r="Y396" s="19" t="str">
        <f>VLOOKUP(G396,'Verweis Kd-Gruppe'!$A$2:$B$8,2,FALSE)</f>
        <v>EXP</v>
      </c>
      <c r="Z396" s="19" t="str">
        <f>VLOOKUP(J396,'Verweis Art-Gruppe'!$A$2:$B$15,2,FALSE)</f>
        <v>Geräte</v>
      </c>
      <c r="AA396" s="19" t="str">
        <f>VLOOKUP(W396,'Verweis Vertreter'!$A$2:$B$24,2,FALSE)</f>
        <v>Sokol Kapaj</v>
      </c>
      <c r="AB396" s="12">
        <f t="shared" si="54"/>
        <v>20</v>
      </c>
      <c r="AC396" s="12">
        <f t="shared" si="59"/>
        <v>90.364699999999999</v>
      </c>
      <c r="AD396" s="12">
        <f t="shared" si="60"/>
        <v>101</v>
      </c>
      <c r="AE396" s="12">
        <f t="shared" si="55"/>
        <v>2020</v>
      </c>
      <c r="AF396" s="12">
        <f t="shared" si="56"/>
        <v>10.635300000000001</v>
      </c>
      <c r="AG396" s="12">
        <f t="shared" si="57"/>
        <v>212.71</v>
      </c>
      <c r="AH396" s="9">
        <f t="shared" si="61"/>
        <v>0.10530198019801981</v>
      </c>
      <c r="AI396" s="14">
        <f>VLOOKUP(E396,'Verweis Faktor'!$A:$B,2,FALSE)</f>
        <v>1</v>
      </c>
      <c r="AJ396" s="14"/>
      <c r="AK396" s="14" t="str">
        <f>IF(AL396="Ja","Versandkosten",VLOOKUP(E396,'Verweis Belegart'!$A$2:$B$9,2,FALSE))</f>
        <v>Hardware</v>
      </c>
      <c r="AL396" s="14" t="str">
        <f t="shared" si="62"/>
        <v>Nein</v>
      </c>
      <c r="AM396" s="14" t="str">
        <f t="shared" si="58"/>
        <v>Positiv</v>
      </c>
    </row>
    <row r="397" spans="1:39" ht="17.25" customHeight="1" x14ac:dyDescent="0.35">
      <c r="A397" s="17">
        <v>14571570</v>
      </c>
      <c r="B397" s="2" t="s">
        <v>22</v>
      </c>
      <c r="C397" s="1">
        <v>2025001</v>
      </c>
      <c r="D397" s="1">
        <v>2000122</v>
      </c>
      <c r="E397" s="2" t="s">
        <v>34</v>
      </c>
      <c r="F397" s="2" t="s">
        <v>182</v>
      </c>
      <c r="G397" s="2" t="s">
        <v>66</v>
      </c>
      <c r="H397" s="2" t="s">
        <v>811</v>
      </c>
      <c r="I397" s="2" t="s">
        <v>812</v>
      </c>
      <c r="J397" s="2" t="s">
        <v>103</v>
      </c>
      <c r="K397" s="2" t="s">
        <v>99</v>
      </c>
      <c r="L397" s="2" t="s">
        <v>758</v>
      </c>
      <c r="M397" s="2" t="s">
        <v>759</v>
      </c>
      <c r="N397" s="2" t="s">
        <v>538</v>
      </c>
      <c r="O397" s="3">
        <v>20</v>
      </c>
      <c r="P397" s="3">
        <v>291.64530000000002</v>
      </c>
      <c r="Q397" s="3">
        <v>305</v>
      </c>
      <c r="R397" s="3">
        <v>6100</v>
      </c>
      <c r="S397" s="3">
        <v>13.354699999999999</v>
      </c>
      <c r="T397" s="3">
        <v>267.08999999999997</v>
      </c>
      <c r="U397" s="3">
        <v>4.37</v>
      </c>
      <c r="V397" s="2" t="s">
        <v>813</v>
      </c>
      <c r="W397" s="2" t="s">
        <v>814</v>
      </c>
      <c r="X397" s="2" t="s">
        <v>72</v>
      </c>
      <c r="Y397" s="19" t="str">
        <f>VLOOKUP(G397,'Verweis Kd-Gruppe'!$A$2:$B$8,2,FALSE)</f>
        <v>EXP</v>
      </c>
      <c r="Z397" s="19" t="str">
        <f>VLOOKUP(J397,'Verweis Art-Gruppe'!$A$2:$B$15,2,FALSE)</f>
        <v>Geräte</v>
      </c>
      <c r="AA397" s="19" t="str">
        <f>VLOOKUP(W397,'Verweis Vertreter'!$A$2:$B$24,2,FALSE)</f>
        <v>Sokol Kapaj</v>
      </c>
      <c r="AB397" s="12">
        <f t="shared" si="54"/>
        <v>20</v>
      </c>
      <c r="AC397" s="12">
        <f t="shared" si="59"/>
        <v>291.64530000000002</v>
      </c>
      <c r="AD397" s="12">
        <f t="shared" si="60"/>
        <v>305</v>
      </c>
      <c r="AE397" s="12">
        <f t="shared" si="55"/>
        <v>6100</v>
      </c>
      <c r="AF397" s="12">
        <f t="shared" si="56"/>
        <v>13.354699999999999</v>
      </c>
      <c r="AG397" s="12">
        <f t="shared" si="57"/>
        <v>267.08999999999997</v>
      </c>
      <c r="AH397" s="9">
        <f t="shared" si="61"/>
        <v>4.378524590163934E-2</v>
      </c>
      <c r="AI397" s="14">
        <f>VLOOKUP(E397,'Verweis Faktor'!$A:$B,2,FALSE)</f>
        <v>1</v>
      </c>
      <c r="AJ397" s="14"/>
      <c r="AK397" s="14" t="str">
        <f>IF(AL397="Ja","Versandkosten",VLOOKUP(E397,'Verweis Belegart'!$A$2:$B$9,2,FALSE))</f>
        <v>Hardware</v>
      </c>
      <c r="AL397" s="14" t="str">
        <f t="shared" si="62"/>
        <v>Nein</v>
      </c>
      <c r="AM397" s="14" t="str">
        <f t="shared" si="58"/>
        <v>Positiv</v>
      </c>
    </row>
    <row r="398" spans="1:39" ht="17.25" customHeight="1" x14ac:dyDescent="0.35">
      <c r="A398" s="17">
        <v>14571570</v>
      </c>
      <c r="B398" s="2" t="s">
        <v>22</v>
      </c>
      <c r="C398" s="1">
        <v>2025001</v>
      </c>
      <c r="D398" s="1">
        <v>2000122</v>
      </c>
      <c r="E398" s="2" t="s">
        <v>34</v>
      </c>
      <c r="F398" s="2" t="s">
        <v>182</v>
      </c>
      <c r="G398" s="2" t="s">
        <v>66</v>
      </c>
      <c r="H398" s="2" t="s">
        <v>811</v>
      </c>
      <c r="I398" s="2" t="s">
        <v>812</v>
      </c>
      <c r="J398" s="2" t="s">
        <v>103</v>
      </c>
      <c r="K398" s="2" t="s">
        <v>103</v>
      </c>
      <c r="L398" s="2" t="s">
        <v>395</v>
      </c>
      <c r="M398" s="2" t="s">
        <v>396</v>
      </c>
      <c r="N398" s="2" t="s">
        <v>292</v>
      </c>
      <c r="O398" s="3">
        <v>1</v>
      </c>
      <c r="P398" s="3">
        <v>937.89080000000001</v>
      </c>
      <c r="Q398" s="3">
        <v>929</v>
      </c>
      <c r="R398" s="3">
        <v>929</v>
      </c>
      <c r="S398" s="3">
        <v>-8.8908000000000005</v>
      </c>
      <c r="T398" s="3">
        <v>-8.89</v>
      </c>
      <c r="U398" s="3">
        <v>-0.95</v>
      </c>
      <c r="V398" s="2" t="s">
        <v>813</v>
      </c>
      <c r="W398" s="2" t="s">
        <v>814</v>
      </c>
      <c r="X398" s="2" t="s">
        <v>72</v>
      </c>
      <c r="Y398" s="19" t="str">
        <f>VLOOKUP(G398,'Verweis Kd-Gruppe'!$A$2:$B$8,2,FALSE)</f>
        <v>EXP</v>
      </c>
      <c r="Z398" s="19" t="str">
        <f>VLOOKUP(J398,'Verweis Art-Gruppe'!$A$2:$B$15,2,FALSE)</f>
        <v>Geräte</v>
      </c>
      <c r="AA398" s="19" t="str">
        <f>VLOOKUP(W398,'Verweis Vertreter'!$A$2:$B$24,2,FALSE)</f>
        <v>Sokol Kapaj</v>
      </c>
      <c r="AB398" s="12">
        <f t="shared" si="54"/>
        <v>1</v>
      </c>
      <c r="AC398" s="12">
        <f t="shared" si="59"/>
        <v>937.89080000000001</v>
      </c>
      <c r="AD398" s="12">
        <f t="shared" si="60"/>
        <v>929</v>
      </c>
      <c r="AE398" s="12">
        <f t="shared" si="55"/>
        <v>929</v>
      </c>
      <c r="AF398" s="12">
        <f t="shared" si="56"/>
        <v>-8.8908000000000005</v>
      </c>
      <c r="AG398" s="12">
        <f t="shared" si="57"/>
        <v>-8.89</v>
      </c>
      <c r="AH398" s="9">
        <f t="shared" si="61"/>
        <v>-9.5694294940796565E-3</v>
      </c>
      <c r="AI398" s="14">
        <f>VLOOKUP(E398,'Verweis Faktor'!$A:$B,2,FALSE)</f>
        <v>1</v>
      </c>
      <c r="AJ398" s="14"/>
      <c r="AK398" s="14" t="str">
        <f>IF(AL398="Ja","Versandkosten",VLOOKUP(E398,'Verweis Belegart'!$A$2:$B$9,2,FALSE))</f>
        <v>Hardware</v>
      </c>
      <c r="AL398" s="14" t="str">
        <f t="shared" si="62"/>
        <v>Nein</v>
      </c>
      <c r="AM398" s="14" t="str">
        <f t="shared" si="58"/>
        <v>Negativ</v>
      </c>
    </row>
    <row r="399" spans="1:39" ht="17.25" customHeight="1" x14ac:dyDescent="0.35">
      <c r="A399" s="17">
        <v>14571570</v>
      </c>
      <c r="B399" s="2" t="s">
        <v>22</v>
      </c>
      <c r="C399" s="1">
        <v>2025001</v>
      </c>
      <c r="D399" s="1">
        <v>2000122</v>
      </c>
      <c r="E399" s="2" t="s">
        <v>34</v>
      </c>
      <c r="F399" s="2" t="s">
        <v>182</v>
      </c>
      <c r="G399" s="2" t="s">
        <v>66</v>
      </c>
      <c r="H399" s="2" t="s">
        <v>811</v>
      </c>
      <c r="I399" s="2" t="s">
        <v>812</v>
      </c>
      <c r="J399" s="2" t="s">
        <v>304</v>
      </c>
      <c r="K399" s="2" t="s">
        <v>107</v>
      </c>
      <c r="L399" s="2" t="s">
        <v>825</v>
      </c>
      <c r="M399" s="2" t="s">
        <v>826</v>
      </c>
      <c r="N399" s="2" t="s">
        <v>827</v>
      </c>
      <c r="O399" s="3">
        <v>5</v>
      </c>
      <c r="P399" s="3">
        <v>105.0431</v>
      </c>
      <c r="Q399" s="3">
        <v>112</v>
      </c>
      <c r="R399" s="3">
        <v>560</v>
      </c>
      <c r="S399" s="3">
        <v>6.9569000000000001</v>
      </c>
      <c r="T399" s="3">
        <v>34.78</v>
      </c>
      <c r="U399" s="3">
        <v>6.21</v>
      </c>
      <c r="V399" s="2" t="s">
        <v>813</v>
      </c>
      <c r="W399" s="2" t="s">
        <v>814</v>
      </c>
      <c r="X399" s="2" t="s">
        <v>72</v>
      </c>
      <c r="Y399" s="19" t="str">
        <f>VLOOKUP(G399,'Verweis Kd-Gruppe'!$A$2:$B$8,2,FALSE)</f>
        <v>EXP</v>
      </c>
      <c r="Z399" s="19" t="str">
        <f>VLOOKUP(J399,'Verweis Art-Gruppe'!$A$2:$B$15,2,FALSE)</f>
        <v>Zubehör</v>
      </c>
      <c r="AA399" s="19" t="str">
        <f>VLOOKUP(W399,'Verweis Vertreter'!$A$2:$B$24,2,FALSE)</f>
        <v>Sokol Kapaj</v>
      </c>
      <c r="AB399" s="12">
        <f t="shared" si="54"/>
        <v>5</v>
      </c>
      <c r="AC399" s="12">
        <f t="shared" si="59"/>
        <v>105.0431</v>
      </c>
      <c r="AD399" s="12">
        <f t="shared" si="60"/>
        <v>112</v>
      </c>
      <c r="AE399" s="12">
        <f t="shared" si="55"/>
        <v>560</v>
      </c>
      <c r="AF399" s="12">
        <f t="shared" si="56"/>
        <v>6.9569000000000001</v>
      </c>
      <c r="AG399" s="12">
        <f t="shared" si="57"/>
        <v>34.78</v>
      </c>
      <c r="AH399" s="9">
        <f t="shared" si="61"/>
        <v>6.2107142857142861E-2</v>
      </c>
      <c r="AI399" s="14">
        <f>VLOOKUP(E399,'Verweis Faktor'!$A:$B,2,FALSE)</f>
        <v>1</v>
      </c>
      <c r="AJ399" s="14"/>
      <c r="AK399" s="14" t="str">
        <f>IF(AL399="Ja","Versandkosten",VLOOKUP(E399,'Verweis Belegart'!$A$2:$B$9,2,FALSE))</f>
        <v>Hardware</v>
      </c>
      <c r="AL399" s="14" t="str">
        <f t="shared" si="62"/>
        <v>Nein</v>
      </c>
      <c r="AM399" s="14" t="str">
        <f t="shared" si="58"/>
        <v>Positiv</v>
      </c>
    </row>
    <row r="400" spans="1:39" ht="17.25" customHeight="1" x14ac:dyDescent="0.35">
      <c r="A400" s="17">
        <v>14571570</v>
      </c>
      <c r="B400" s="2" t="s">
        <v>22</v>
      </c>
      <c r="C400" s="1">
        <v>2025001</v>
      </c>
      <c r="D400" s="1">
        <v>2000122</v>
      </c>
      <c r="E400" s="2" t="s">
        <v>34</v>
      </c>
      <c r="F400" s="2" t="s">
        <v>182</v>
      </c>
      <c r="G400" s="2" t="s">
        <v>66</v>
      </c>
      <c r="H400" s="2" t="s">
        <v>811</v>
      </c>
      <c r="I400" s="2" t="s">
        <v>812</v>
      </c>
      <c r="J400" s="2" t="s">
        <v>103</v>
      </c>
      <c r="K400" s="2" t="s">
        <v>111</v>
      </c>
      <c r="L400" s="2" t="s">
        <v>536</v>
      </c>
      <c r="M400" s="2" t="s">
        <v>537</v>
      </c>
      <c r="N400" s="2" t="s">
        <v>538</v>
      </c>
      <c r="O400" s="3">
        <v>25</v>
      </c>
      <c r="P400" s="3">
        <v>286</v>
      </c>
      <c r="Q400" s="3">
        <v>297</v>
      </c>
      <c r="R400" s="3">
        <v>7425</v>
      </c>
      <c r="S400" s="3">
        <v>11</v>
      </c>
      <c r="T400" s="3">
        <v>275</v>
      </c>
      <c r="U400" s="3">
        <v>3.7</v>
      </c>
      <c r="V400" s="2" t="s">
        <v>813</v>
      </c>
      <c r="W400" s="2" t="s">
        <v>814</v>
      </c>
      <c r="X400" s="2" t="s">
        <v>72</v>
      </c>
      <c r="Y400" s="19" t="str">
        <f>VLOOKUP(G400,'Verweis Kd-Gruppe'!$A$2:$B$8,2,FALSE)</f>
        <v>EXP</v>
      </c>
      <c r="Z400" s="19" t="str">
        <f>VLOOKUP(J400,'Verweis Art-Gruppe'!$A$2:$B$15,2,FALSE)</f>
        <v>Geräte</v>
      </c>
      <c r="AA400" s="19" t="str">
        <f>VLOOKUP(W400,'Verweis Vertreter'!$A$2:$B$24,2,FALSE)</f>
        <v>Sokol Kapaj</v>
      </c>
      <c r="AB400" s="12">
        <f t="shared" si="54"/>
        <v>25</v>
      </c>
      <c r="AC400" s="12">
        <f t="shared" si="59"/>
        <v>286</v>
      </c>
      <c r="AD400" s="12">
        <f t="shared" si="60"/>
        <v>297</v>
      </c>
      <c r="AE400" s="12">
        <f t="shared" si="55"/>
        <v>7425</v>
      </c>
      <c r="AF400" s="12">
        <f t="shared" si="56"/>
        <v>11</v>
      </c>
      <c r="AG400" s="12">
        <f t="shared" si="57"/>
        <v>275</v>
      </c>
      <c r="AH400" s="9">
        <f t="shared" si="61"/>
        <v>3.7037037037037035E-2</v>
      </c>
      <c r="AI400" s="14">
        <f>VLOOKUP(E400,'Verweis Faktor'!$A:$B,2,FALSE)</f>
        <v>1</v>
      </c>
      <c r="AJ400" s="14"/>
      <c r="AK400" s="14" t="str">
        <f>IF(AL400="Ja","Versandkosten",VLOOKUP(E400,'Verweis Belegart'!$A$2:$B$9,2,FALSE))</f>
        <v>Hardware</v>
      </c>
      <c r="AL400" s="14" t="str">
        <f t="shared" si="62"/>
        <v>Nein</v>
      </c>
      <c r="AM400" s="14" t="str">
        <f t="shared" si="58"/>
        <v>Positiv</v>
      </c>
    </row>
    <row r="401" spans="1:39" ht="17.25" customHeight="1" x14ac:dyDescent="0.35">
      <c r="A401" s="17">
        <v>14571570</v>
      </c>
      <c r="B401" s="2" t="s">
        <v>22</v>
      </c>
      <c r="C401" s="1">
        <v>2025001</v>
      </c>
      <c r="D401" s="1">
        <v>2000122</v>
      </c>
      <c r="E401" s="2" t="s">
        <v>34</v>
      </c>
      <c r="F401" s="2" t="s">
        <v>182</v>
      </c>
      <c r="G401" s="2" t="s">
        <v>66</v>
      </c>
      <c r="H401" s="2" t="s">
        <v>811</v>
      </c>
      <c r="I401" s="2" t="s">
        <v>812</v>
      </c>
      <c r="J401" s="2" t="s">
        <v>103</v>
      </c>
      <c r="K401" s="2" t="s">
        <v>115</v>
      </c>
      <c r="L401" s="2" t="s">
        <v>828</v>
      </c>
      <c r="M401" s="2" t="s">
        <v>829</v>
      </c>
      <c r="N401" s="2" t="s">
        <v>362</v>
      </c>
      <c r="O401" s="3">
        <v>9</v>
      </c>
      <c r="P401" s="3">
        <v>277</v>
      </c>
      <c r="Q401" s="3">
        <v>292</v>
      </c>
      <c r="R401" s="3">
        <v>2628</v>
      </c>
      <c r="S401" s="3">
        <v>15</v>
      </c>
      <c r="T401" s="3">
        <v>135</v>
      </c>
      <c r="U401" s="3">
        <v>5.13</v>
      </c>
      <c r="V401" s="2" t="s">
        <v>813</v>
      </c>
      <c r="W401" s="2" t="s">
        <v>814</v>
      </c>
      <c r="X401" s="2" t="s">
        <v>72</v>
      </c>
      <c r="Y401" s="19" t="str">
        <f>VLOOKUP(G401,'Verweis Kd-Gruppe'!$A$2:$B$8,2,FALSE)</f>
        <v>EXP</v>
      </c>
      <c r="Z401" s="19" t="str">
        <f>VLOOKUP(J401,'Verweis Art-Gruppe'!$A$2:$B$15,2,FALSE)</f>
        <v>Geräte</v>
      </c>
      <c r="AA401" s="19" t="str">
        <f>VLOOKUP(W401,'Verweis Vertreter'!$A$2:$B$24,2,FALSE)</f>
        <v>Sokol Kapaj</v>
      </c>
      <c r="AB401" s="12">
        <f t="shared" si="54"/>
        <v>9</v>
      </c>
      <c r="AC401" s="12">
        <f t="shared" si="59"/>
        <v>277</v>
      </c>
      <c r="AD401" s="12">
        <f t="shared" si="60"/>
        <v>292</v>
      </c>
      <c r="AE401" s="12">
        <f t="shared" si="55"/>
        <v>2628</v>
      </c>
      <c r="AF401" s="12">
        <f t="shared" si="56"/>
        <v>15</v>
      </c>
      <c r="AG401" s="12">
        <f t="shared" si="57"/>
        <v>135</v>
      </c>
      <c r="AH401" s="9">
        <f t="shared" si="61"/>
        <v>5.1369863013698627E-2</v>
      </c>
      <c r="AI401" s="14">
        <f>VLOOKUP(E401,'Verweis Faktor'!$A:$B,2,FALSE)</f>
        <v>1</v>
      </c>
      <c r="AJ401" s="14"/>
      <c r="AK401" s="14" t="str">
        <f>IF(AL401="Ja","Versandkosten",VLOOKUP(E401,'Verweis Belegart'!$A$2:$B$9,2,FALSE))</f>
        <v>Hardware</v>
      </c>
      <c r="AL401" s="14" t="str">
        <f t="shared" si="62"/>
        <v>Nein</v>
      </c>
      <c r="AM401" s="14" t="str">
        <f t="shared" si="58"/>
        <v>Positiv</v>
      </c>
    </row>
    <row r="402" spans="1:39" ht="17.25" customHeight="1" x14ac:dyDescent="0.35">
      <c r="A402" s="17">
        <v>14571570</v>
      </c>
      <c r="B402" s="2" t="s">
        <v>22</v>
      </c>
      <c r="C402" s="1">
        <v>2025001</v>
      </c>
      <c r="D402" s="1">
        <v>2000122</v>
      </c>
      <c r="E402" s="2" t="s">
        <v>34</v>
      </c>
      <c r="F402" s="2" t="s">
        <v>182</v>
      </c>
      <c r="G402" s="2" t="s">
        <v>66</v>
      </c>
      <c r="H402" s="2" t="s">
        <v>811</v>
      </c>
      <c r="I402" s="2" t="s">
        <v>812</v>
      </c>
      <c r="J402" s="2" t="s">
        <v>103</v>
      </c>
      <c r="K402" s="2" t="s">
        <v>289</v>
      </c>
      <c r="L402" s="2" t="s">
        <v>63</v>
      </c>
      <c r="M402" s="2" t="s">
        <v>64</v>
      </c>
      <c r="N402" s="2" t="s">
        <v>65</v>
      </c>
      <c r="O402" s="3">
        <v>1</v>
      </c>
      <c r="P402" s="3">
        <v>197.0257</v>
      </c>
      <c r="Q402" s="3">
        <v>216</v>
      </c>
      <c r="R402" s="3">
        <v>216</v>
      </c>
      <c r="S402" s="3">
        <v>18.974299999999999</v>
      </c>
      <c r="T402" s="3">
        <v>18.97</v>
      </c>
      <c r="U402" s="3">
        <v>8.7799999999999994</v>
      </c>
      <c r="V402" s="2" t="s">
        <v>813</v>
      </c>
      <c r="W402" s="2" t="s">
        <v>814</v>
      </c>
      <c r="X402" s="2" t="s">
        <v>72</v>
      </c>
      <c r="Y402" s="19" t="str">
        <f>VLOOKUP(G402,'Verweis Kd-Gruppe'!$A$2:$B$8,2,FALSE)</f>
        <v>EXP</v>
      </c>
      <c r="Z402" s="19" t="str">
        <f>VLOOKUP(J402,'Verweis Art-Gruppe'!$A$2:$B$15,2,FALSE)</f>
        <v>Geräte</v>
      </c>
      <c r="AA402" s="19" t="str">
        <f>VLOOKUP(W402,'Verweis Vertreter'!$A$2:$B$24,2,FALSE)</f>
        <v>Sokol Kapaj</v>
      </c>
      <c r="AB402" s="12">
        <f t="shared" si="54"/>
        <v>1</v>
      </c>
      <c r="AC402" s="12">
        <f t="shared" si="59"/>
        <v>197.0257</v>
      </c>
      <c r="AD402" s="12">
        <f t="shared" si="60"/>
        <v>216</v>
      </c>
      <c r="AE402" s="12">
        <f t="shared" si="55"/>
        <v>216</v>
      </c>
      <c r="AF402" s="12">
        <f t="shared" si="56"/>
        <v>18.974299999999999</v>
      </c>
      <c r="AG402" s="12">
        <f t="shared" si="57"/>
        <v>18.97</v>
      </c>
      <c r="AH402" s="9">
        <f t="shared" si="61"/>
        <v>8.7824074074074068E-2</v>
      </c>
      <c r="AI402" s="14">
        <f>VLOOKUP(E402,'Verweis Faktor'!$A:$B,2,FALSE)</f>
        <v>1</v>
      </c>
      <c r="AJ402" s="14"/>
      <c r="AK402" s="14" t="str">
        <f>IF(AL402="Ja","Versandkosten",VLOOKUP(E402,'Verweis Belegart'!$A$2:$B$9,2,FALSE))</f>
        <v>Hardware</v>
      </c>
      <c r="AL402" s="14" t="str">
        <f t="shared" si="62"/>
        <v>Nein</v>
      </c>
      <c r="AM402" s="14" t="str">
        <f t="shared" si="58"/>
        <v>Positiv</v>
      </c>
    </row>
    <row r="403" spans="1:39" ht="17.25" customHeight="1" x14ac:dyDescent="0.35">
      <c r="A403" s="17">
        <v>14568826</v>
      </c>
      <c r="B403" s="2" t="s">
        <v>22</v>
      </c>
      <c r="C403" s="1">
        <v>2025001</v>
      </c>
      <c r="D403" s="1">
        <v>2000123</v>
      </c>
      <c r="E403" s="2" t="s">
        <v>34</v>
      </c>
      <c r="F403" s="2" t="s">
        <v>142</v>
      </c>
      <c r="G403" s="2" t="s">
        <v>36</v>
      </c>
      <c r="H403" s="2" t="s">
        <v>830</v>
      </c>
      <c r="I403" s="2" t="s">
        <v>831</v>
      </c>
      <c r="J403" s="2" t="s">
        <v>304</v>
      </c>
      <c r="K403" s="2" t="s">
        <v>28</v>
      </c>
      <c r="L403" s="2" t="s">
        <v>832</v>
      </c>
      <c r="M403" s="2" t="s">
        <v>833</v>
      </c>
      <c r="N403" s="2" t="s">
        <v>834</v>
      </c>
      <c r="O403" s="3">
        <v>50</v>
      </c>
      <c r="P403" s="3">
        <v>19.52</v>
      </c>
      <c r="Q403" s="3">
        <v>21</v>
      </c>
      <c r="R403" s="3">
        <v>1050</v>
      </c>
      <c r="S403" s="3">
        <v>1.48</v>
      </c>
      <c r="T403" s="3">
        <v>74</v>
      </c>
      <c r="U403" s="3">
        <v>7.04</v>
      </c>
      <c r="V403" s="2" t="s">
        <v>835</v>
      </c>
      <c r="W403" s="2" t="s">
        <v>836</v>
      </c>
      <c r="X403" s="2" t="s">
        <v>699</v>
      </c>
      <c r="Y403" s="19" t="str">
        <f>VLOOKUP(G403,'Verweis Kd-Gruppe'!$A$2:$B$8,2,FALSE)</f>
        <v>GRK</v>
      </c>
      <c r="Z403" s="19" t="str">
        <f>VLOOKUP(J403,'Verweis Art-Gruppe'!$A$2:$B$15,2,FALSE)</f>
        <v>Zubehör</v>
      </c>
      <c r="AA403" s="19" t="str">
        <f>VLOOKUP(W403,'Verweis Vertreter'!$A$2:$B$24,2,FALSE)</f>
        <v>Andreas Michels</v>
      </c>
      <c r="AB403" s="12">
        <f t="shared" si="54"/>
        <v>50</v>
      </c>
      <c r="AC403" s="12">
        <f t="shared" si="59"/>
        <v>19.52</v>
      </c>
      <c r="AD403" s="12">
        <f t="shared" si="60"/>
        <v>21</v>
      </c>
      <c r="AE403" s="12">
        <f t="shared" si="55"/>
        <v>1050</v>
      </c>
      <c r="AF403" s="12">
        <f t="shared" si="56"/>
        <v>1.48</v>
      </c>
      <c r="AG403" s="12">
        <f t="shared" si="57"/>
        <v>74</v>
      </c>
      <c r="AH403" s="9">
        <f t="shared" si="61"/>
        <v>7.047619047619047E-2</v>
      </c>
      <c r="AI403" s="14">
        <f>VLOOKUP(E403,'Verweis Faktor'!$A:$B,2,FALSE)</f>
        <v>1</v>
      </c>
      <c r="AJ403" s="14"/>
      <c r="AK403" s="14" t="str">
        <f>IF(AL403="Ja","Versandkosten",VLOOKUP(E403,'Verweis Belegart'!$A$2:$B$9,2,FALSE))</f>
        <v>Hardware</v>
      </c>
      <c r="AL403" s="14" t="str">
        <f t="shared" si="62"/>
        <v>Nein</v>
      </c>
      <c r="AM403" s="14" t="str">
        <f t="shared" si="58"/>
        <v>Positiv</v>
      </c>
    </row>
    <row r="404" spans="1:39" ht="17.25" customHeight="1" x14ac:dyDescent="0.35">
      <c r="A404" s="17">
        <v>14568826</v>
      </c>
      <c r="B404" s="2" t="s">
        <v>22</v>
      </c>
      <c r="C404" s="1">
        <v>2025001</v>
      </c>
      <c r="D404" s="1">
        <v>2000123</v>
      </c>
      <c r="E404" s="2" t="s">
        <v>34</v>
      </c>
      <c r="F404" s="2" t="s">
        <v>142</v>
      </c>
      <c r="G404" s="2" t="s">
        <v>36</v>
      </c>
      <c r="H404" s="2" t="s">
        <v>830</v>
      </c>
      <c r="I404" s="2" t="s">
        <v>831</v>
      </c>
      <c r="J404" s="2" t="s">
        <v>304</v>
      </c>
      <c r="K404" s="2" t="s">
        <v>45</v>
      </c>
      <c r="L404" s="2" t="s">
        <v>837</v>
      </c>
      <c r="M404" s="2" t="s">
        <v>838</v>
      </c>
      <c r="N404" s="2" t="s">
        <v>839</v>
      </c>
      <c r="O404" s="3">
        <v>10</v>
      </c>
      <c r="P404" s="3">
        <v>58.363799999999998</v>
      </c>
      <c r="Q404" s="3">
        <v>62.5</v>
      </c>
      <c r="R404" s="3">
        <v>625</v>
      </c>
      <c r="S404" s="3">
        <v>4.1361999999999997</v>
      </c>
      <c r="T404" s="3">
        <v>41.36</v>
      </c>
      <c r="U404" s="3">
        <v>6.61</v>
      </c>
      <c r="V404" s="2" t="s">
        <v>835</v>
      </c>
      <c r="W404" s="2" t="s">
        <v>836</v>
      </c>
      <c r="X404" s="2" t="s">
        <v>699</v>
      </c>
      <c r="Y404" s="19" t="str">
        <f>VLOOKUP(G404,'Verweis Kd-Gruppe'!$A$2:$B$8,2,FALSE)</f>
        <v>GRK</v>
      </c>
      <c r="Z404" s="19" t="str">
        <f>VLOOKUP(J404,'Verweis Art-Gruppe'!$A$2:$B$15,2,FALSE)</f>
        <v>Zubehör</v>
      </c>
      <c r="AA404" s="19" t="str">
        <f>VLOOKUP(W404,'Verweis Vertreter'!$A$2:$B$24,2,FALSE)</f>
        <v>Andreas Michels</v>
      </c>
      <c r="AB404" s="12">
        <f t="shared" si="54"/>
        <v>10</v>
      </c>
      <c r="AC404" s="12">
        <f t="shared" si="59"/>
        <v>58.363799999999998</v>
      </c>
      <c r="AD404" s="12">
        <f t="shared" si="60"/>
        <v>62.5</v>
      </c>
      <c r="AE404" s="12">
        <f t="shared" si="55"/>
        <v>625</v>
      </c>
      <c r="AF404" s="12">
        <f t="shared" si="56"/>
        <v>4.1361999999999997</v>
      </c>
      <c r="AG404" s="12">
        <f t="shared" si="57"/>
        <v>41.36</v>
      </c>
      <c r="AH404" s="9">
        <f t="shared" si="61"/>
        <v>6.6175999999999999E-2</v>
      </c>
      <c r="AI404" s="14">
        <f>VLOOKUP(E404,'Verweis Faktor'!$A:$B,2,FALSE)</f>
        <v>1</v>
      </c>
      <c r="AJ404" s="14"/>
      <c r="AK404" s="14" t="str">
        <f>IF(AL404="Ja","Versandkosten",VLOOKUP(E404,'Verweis Belegart'!$A$2:$B$9,2,FALSE))</f>
        <v>Hardware</v>
      </c>
      <c r="AL404" s="14" t="str">
        <f t="shared" si="62"/>
        <v>Nein</v>
      </c>
      <c r="AM404" s="14" t="str">
        <f t="shared" si="58"/>
        <v>Positiv</v>
      </c>
    </row>
    <row r="405" spans="1:39" ht="17.25" customHeight="1" x14ac:dyDescent="0.35">
      <c r="A405" s="17">
        <v>14568826</v>
      </c>
      <c r="B405" s="2" t="s">
        <v>22</v>
      </c>
      <c r="C405" s="1">
        <v>2025001</v>
      </c>
      <c r="D405" s="1">
        <v>2000123</v>
      </c>
      <c r="E405" s="2" t="s">
        <v>34</v>
      </c>
      <c r="F405" s="2" t="s">
        <v>142</v>
      </c>
      <c r="G405" s="2" t="s">
        <v>36</v>
      </c>
      <c r="H405" s="2" t="s">
        <v>830</v>
      </c>
      <c r="I405" s="2" t="s">
        <v>831</v>
      </c>
      <c r="J405" s="2" t="s">
        <v>304</v>
      </c>
      <c r="K405" s="2" t="s">
        <v>49</v>
      </c>
      <c r="L405" s="2" t="s">
        <v>252</v>
      </c>
      <c r="M405" s="2" t="s">
        <v>253</v>
      </c>
      <c r="N405" s="2" t="s">
        <v>254</v>
      </c>
      <c r="O405" s="3">
        <v>10</v>
      </c>
      <c r="P405" s="3">
        <v>110.054</v>
      </c>
      <c r="Q405" s="3">
        <v>112.55</v>
      </c>
      <c r="R405" s="3">
        <v>1125.5</v>
      </c>
      <c r="S405" s="3">
        <v>2.496</v>
      </c>
      <c r="T405" s="3">
        <v>24.96</v>
      </c>
      <c r="U405" s="3">
        <v>2.21</v>
      </c>
      <c r="V405" s="2" t="s">
        <v>835</v>
      </c>
      <c r="W405" s="2" t="s">
        <v>836</v>
      </c>
      <c r="X405" s="2" t="s">
        <v>699</v>
      </c>
      <c r="Y405" s="19" t="str">
        <f>VLOOKUP(G405,'Verweis Kd-Gruppe'!$A$2:$B$8,2,FALSE)</f>
        <v>GRK</v>
      </c>
      <c r="Z405" s="19" t="str">
        <f>VLOOKUP(J405,'Verweis Art-Gruppe'!$A$2:$B$15,2,FALSE)</f>
        <v>Zubehör</v>
      </c>
      <c r="AA405" s="19" t="str">
        <f>VLOOKUP(W405,'Verweis Vertreter'!$A$2:$B$24,2,FALSE)</f>
        <v>Andreas Michels</v>
      </c>
      <c r="AB405" s="12">
        <f t="shared" si="54"/>
        <v>10</v>
      </c>
      <c r="AC405" s="12">
        <f t="shared" si="59"/>
        <v>110.054</v>
      </c>
      <c r="AD405" s="12">
        <f t="shared" si="60"/>
        <v>112.55</v>
      </c>
      <c r="AE405" s="12">
        <f t="shared" si="55"/>
        <v>1125.5</v>
      </c>
      <c r="AF405" s="12">
        <f t="shared" si="56"/>
        <v>2.496</v>
      </c>
      <c r="AG405" s="12">
        <f t="shared" si="57"/>
        <v>24.96</v>
      </c>
      <c r="AH405" s="9">
        <f t="shared" si="61"/>
        <v>2.2176810306530431E-2</v>
      </c>
      <c r="AI405" s="14">
        <f>VLOOKUP(E405,'Verweis Faktor'!$A:$B,2,FALSE)</f>
        <v>1</v>
      </c>
      <c r="AJ405" s="14"/>
      <c r="AK405" s="14" t="str">
        <f>IF(AL405="Ja","Versandkosten",VLOOKUP(E405,'Verweis Belegart'!$A$2:$B$9,2,FALSE))</f>
        <v>Hardware</v>
      </c>
      <c r="AL405" s="14" t="str">
        <f t="shared" si="62"/>
        <v>Nein</v>
      </c>
      <c r="AM405" s="14" t="str">
        <f t="shared" si="58"/>
        <v>Positiv</v>
      </c>
    </row>
    <row r="406" spans="1:39" ht="17.25" customHeight="1" x14ac:dyDescent="0.35">
      <c r="A406" s="17">
        <v>14568826</v>
      </c>
      <c r="B406" s="2" t="s">
        <v>22</v>
      </c>
      <c r="C406" s="1">
        <v>2025001</v>
      </c>
      <c r="D406" s="1">
        <v>2000123</v>
      </c>
      <c r="E406" s="2" t="s">
        <v>34</v>
      </c>
      <c r="F406" s="2" t="s">
        <v>142</v>
      </c>
      <c r="G406" s="2" t="s">
        <v>36</v>
      </c>
      <c r="H406" s="2" t="s">
        <v>830</v>
      </c>
      <c r="I406" s="2" t="s">
        <v>831</v>
      </c>
      <c r="J406" s="2" t="s">
        <v>304</v>
      </c>
      <c r="K406" s="2" t="s">
        <v>79</v>
      </c>
      <c r="L406" s="2" t="s">
        <v>840</v>
      </c>
      <c r="M406" s="2" t="s">
        <v>841</v>
      </c>
      <c r="N406" s="2" t="s">
        <v>842</v>
      </c>
      <c r="O406" s="3">
        <v>10</v>
      </c>
      <c r="P406" s="3">
        <v>27.22</v>
      </c>
      <c r="Q406" s="3">
        <v>29.49</v>
      </c>
      <c r="R406" s="3">
        <v>294.89999999999998</v>
      </c>
      <c r="S406" s="3">
        <v>2.27</v>
      </c>
      <c r="T406" s="3">
        <v>22.7</v>
      </c>
      <c r="U406" s="3">
        <v>7.69</v>
      </c>
      <c r="V406" s="2" t="s">
        <v>835</v>
      </c>
      <c r="W406" s="2" t="s">
        <v>836</v>
      </c>
      <c r="X406" s="2" t="s">
        <v>699</v>
      </c>
      <c r="Y406" s="19" t="str">
        <f>VLOOKUP(G406,'Verweis Kd-Gruppe'!$A$2:$B$8,2,FALSE)</f>
        <v>GRK</v>
      </c>
      <c r="Z406" s="19" t="str">
        <f>VLOOKUP(J406,'Verweis Art-Gruppe'!$A$2:$B$15,2,FALSE)</f>
        <v>Zubehör</v>
      </c>
      <c r="AA406" s="19" t="str">
        <f>VLOOKUP(W406,'Verweis Vertreter'!$A$2:$B$24,2,FALSE)</f>
        <v>Andreas Michels</v>
      </c>
      <c r="AB406" s="12">
        <f t="shared" si="54"/>
        <v>10</v>
      </c>
      <c r="AC406" s="12">
        <f t="shared" si="59"/>
        <v>27.22</v>
      </c>
      <c r="AD406" s="12">
        <f t="shared" si="60"/>
        <v>29.49</v>
      </c>
      <c r="AE406" s="12">
        <f t="shared" si="55"/>
        <v>294.89999999999998</v>
      </c>
      <c r="AF406" s="12">
        <f t="shared" si="56"/>
        <v>2.27</v>
      </c>
      <c r="AG406" s="12">
        <f t="shared" si="57"/>
        <v>22.7</v>
      </c>
      <c r="AH406" s="9">
        <f t="shared" si="61"/>
        <v>7.6975245846049506E-2</v>
      </c>
      <c r="AI406" s="14">
        <f>VLOOKUP(E406,'Verweis Faktor'!$A:$B,2,FALSE)</f>
        <v>1</v>
      </c>
      <c r="AJ406" s="14"/>
      <c r="AK406" s="14" t="str">
        <f>IF(AL406="Ja","Versandkosten",VLOOKUP(E406,'Verweis Belegart'!$A$2:$B$9,2,FALSE))</f>
        <v>Hardware</v>
      </c>
      <c r="AL406" s="14" t="str">
        <f t="shared" si="62"/>
        <v>Nein</v>
      </c>
      <c r="AM406" s="14" t="str">
        <f t="shared" si="58"/>
        <v>Positiv</v>
      </c>
    </row>
    <row r="407" spans="1:39" ht="17.25" customHeight="1" x14ac:dyDescent="0.35">
      <c r="A407" s="17">
        <v>14571506</v>
      </c>
      <c r="B407" s="2" t="s">
        <v>22</v>
      </c>
      <c r="C407" s="1">
        <v>2025001</v>
      </c>
      <c r="D407" s="1">
        <v>2000124</v>
      </c>
      <c r="E407" s="2" t="s">
        <v>34</v>
      </c>
      <c r="F407" s="2" t="s">
        <v>35</v>
      </c>
      <c r="G407" s="2" t="s">
        <v>25</v>
      </c>
      <c r="H407" s="2" t="s">
        <v>843</v>
      </c>
      <c r="I407" s="2" t="s">
        <v>844</v>
      </c>
      <c r="J407" s="2" t="s">
        <v>103</v>
      </c>
      <c r="K407" s="2" t="s">
        <v>28</v>
      </c>
      <c r="L407" s="2" t="s">
        <v>351</v>
      </c>
      <c r="M407" s="2" t="s">
        <v>352</v>
      </c>
      <c r="N407" s="2" t="s">
        <v>90</v>
      </c>
      <c r="O407" s="3">
        <v>1</v>
      </c>
      <c r="P407" s="3">
        <v>537</v>
      </c>
      <c r="Q407" s="3">
        <v>555</v>
      </c>
      <c r="R407" s="3">
        <v>555</v>
      </c>
      <c r="S407" s="3">
        <v>18</v>
      </c>
      <c r="T407" s="3">
        <v>18</v>
      </c>
      <c r="U407" s="3">
        <v>3.24</v>
      </c>
      <c r="V407" s="2" t="s">
        <v>697</v>
      </c>
      <c r="W407" s="2" t="s">
        <v>698</v>
      </c>
      <c r="X407" s="2" t="s">
        <v>419</v>
      </c>
      <c r="Y407" s="19" t="str">
        <f>VLOOKUP(G407,'Verweis Kd-Gruppe'!$A$2:$B$8,2,FALSE)</f>
        <v>FHK</v>
      </c>
      <c r="Z407" s="19" t="str">
        <f>VLOOKUP(J407,'Verweis Art-Gruppe'!$A$2:$B$15,2,FALSE)</f>
        <v>Geräte</v>
      </c>
      <c r="AA407" s="19" t="str">
        <f>VLOOKUP(W407,'Verweis Vertreter'!$A$2:$B$24,2,FALSE)</f>
        <v>Zentrale</v>
      </c>
      <c r="AB407" s="12">
        <f t="shared" si="54"/>
        <v>1</v>
      </c>
      <c r="AC407" s="12">
        <f t="shared" si="59"/>
        <v>537</v>
      </c>
      <c r="AD407" s="12">
        <f t="shared" si="60"/>
        <v>555</v>
      </c>
      <c r="AE407" s="12">
        <f t="shared" si="55"/>
        <v>555</v>
      </c>
      <c r="AF407" s="12">
        <f t="shared" si="56"/>
        <v>18</v>
      </c>
      <c r="AG407" s="12">
        <f t="shared" si="57"/>
        <v>18</v>
      </c>
      <c r="AH407" s="9">
        <f t="shared" si="61"/>
        <v>3.2432432432432434E-2</v>
      </c>
      <c r="AI407" s="14">
        <f>VLOOKUP(E407,'Verweis Faktor'!$A:$B,2,FALSE)</f>
        <v>1</v>
      </c>
      <c r="AJ407" s="14"/>
      <c r="AK407" s="14" t="str">
        <f>IF(AL407="Ja","Versandkosten",VLOOKUP(E407,'Verweis Belegart'!$A$2:$B$9,2,FALSE))</f>
        <v>Hardware</v>
      </c>
      <c r="AL407" s="14" t="str">
        <f t="shared" si="62"/>
        <v>Nein</v>
      </c>
      <c r="AM407" s="14" t="str">
        <f t="shared" si="58"/>
        <v>Positiv</v>
      </c>
    </row>
    <row r="408" spans="1:39" ht="17.25" customHeight="1" x14ac:dyDescent="0.35">
      <c r="A408" s="17">
        <v>14571451</v>
      </c>
      <c r="B408" s="2" t="s">
        <v>22</v>
      </c>
      <c r="C408" s="1">
        <v>2025001</v>
      </c>
      <c r="D408" s="1">
        <v>2000125</v>
      </c>
      <c r="E408" s="2" t="s">
        <v>34</v>
      </c>
      <c r="F408" s="2" t="s">
        <v>35</v>
      </c>
      <c r="G408" s="2" t="s">
        <v>25</v>
      </c>
      <c r="H408" s="2" t="s">
        <v>843</v>
      </c>
      <c r="I408" s="2" t="s">
        <v>844</v>
      </c>
      <c r="J408" s="2" t="s">
        <v>103</v>
      </c>
      <c r="K408" s="2" t="s">
        <v>28</v>
      </c>
      <c r="L408" s="2" t="s">
        <v>232</v>
      </c>
      <c r="M408" s="2" t="s">
        <v>233</v>
      </c>
      <c r="N408" s="2" t="s">
        <v>234</v>
      </c>
      <c r="O408" s="3">
        <v>2</v>
      </c>
      <c r="P408" s="3">
        <v>251.29089999999999</v>
      </c>
      <c r="Q408" s="3">
        <v>265</v>
      </c>
      <c r="R408" s="3">
        <v>530</v>
      </c>
      <c r="S408" s="3">
        <v>13.709099999999999</v>
      </c>
      <c r="T408" s="3">
        <v>27.42</v>
      </c>
      <c r="U408" s="3">
        <v>5.17</v>
      </c>
      <c r="V408" s="2" t="s">
        <v>697</v>
      </c>
      <c r="W408" s="2" t="s">
        <v>698</v>
      </c>
      <c r="X408" s="2" t="s">
        <v>419</v>
      </c>
      <c r="Y408" s="19" t="str">
        <f>VLOOKUP(G408,'Verweis Kd-Gruppe'!$A$2:$B$8,2,FALSE)</f>
        <v>FHK</v>
      </c>
      <c r="Z408" s="19" t="str">
        <f>VLOOKUP(J408,'Verweis Art-Gruppe'!$A$2:$B$15,2,FALSE)</f>
        <v>Geräte</v>
      </c>
      <c r="AA408" s="19" t="str">
        <f>VLOOKUP(W408,'Verweis Vertreter'!$A$2:$B$24,2,FALSE)</f>
        <v>Zentrale</v>
      </c>
      <c r="AB408" s="12">
        <f t="shared" si="54"/>
        <v>2</v>
      </c>
      <c r="AC408" s="12">
        <f t="shared" si="59"/>
        <v>251.29089999999999</v>
      </c>
      <c r="AD408" s="12">
        <f t="shared" si="60"/>
        <v>265</v>
      </c>
      <c r="AE408" s="12">
        <f t="shared" si="55"/>
        <v>530</v>
      </c>
      <c r="AF408" s="12">
        <f t="shared" si="56"/>
        <v>13.709099999999999</v>
      </c>
      <c r="AG408" s="12">
        <f t="shared" si="57"/>
        <v>27.42</v>
      </c>
      <c r="AH408" s="9">
        <f t="shared" si="61"/>
        <v>5.1735849056603778E-2</v>
      </c>
      <c r="AI408" s="14">
        <f>VLOOKUP(E408,'Verweis Faktor'!$A:$B,2,FALSE)</f>
        <v>1</v>
      </c>
      <c r="AJ408" s="14"/>
      <c r="AK408" s="14" t="str">
        <f>IF(AL408="Ja","Versandkosten",VLOOKUP(E408,'Verweis Belegart'!$A$2:$B$9,2,FALSE))</f>
        <v>Hardware</v>
      </c>
      <c r="AL408" s="14" t="str">
        <f t="shared" si="62"/>
        <v>Nein</v>
      </c>
      <c r="AM408" s="14" t="str">
        <f t="shared" si="58"/>
        <v>Positiv</v>
      </c>
    </row>
    <row r="409" spans="1:39" ht="17.25" customHeight="1" x14ac:dyDescent="0.35">
      <c r="A409" s="17">
        <v>14571601</v>
      </c>
      <c r="B409" s="2" t="s">
        <v>22</v>
      </c>
      <c r="C409" s="1">
        <v>2025001</v>
      </c>
      <c r="D409" s="1">
        <v>2000126</v>
      </c>
      <c r="E409" s="2" t="s">
        <v>34</v>
      </c>
      <c r="F409" s="2" t="s">
        <v>35</v>
      </c>
      <c r="G409" s="2" t="s">
        <v>25</v>
      </c>
      <c r="H409" s="2" t="s">
        <v>843</v>
      </c>
      <c r="I409" s="2" t="s">
        <v>844</v>
      </c>
      <c r="J409" s="2" t="s">
        <v>103</v>
      </c>
      <c r="K409" s="2" t="s">
        <v>28</v>
      </c>
      <c r="L409" s="2" t="s">
        <v>50</v>
      </c>
      <c r="M409" s="2" t="s">
        <v>51</v>
      </c>
      <c r="N409" s="2" t="s">
        <v>52</v>
      </c>
      <c r="O409" s="3">
        <v>1</v>
      </c>
      <c r="P409" s="3">
        <v>143.50120000000001</v>
      </c>
      <c r="Q409" s="3">
        <v>157</v>
      </c>
      <c r="R409" s="3">
        <v>157</v>
      </c>
      <c r="S409" s="3">
        <v>13.498799999999999</v>
      </c>
      <c r="T409" s="3">
        <v>13.5</v>
      </c>
      <c r="U409" s="3">
        <v>8.59</v>
      </c>
      <c r="V409" s="2" t="s">
        <v>697</v>
      </c>
      <c r="W409" s="2" t="s">
        <v>698</v>
      </c>
      <c r="X409" s="2" t="s">
        <v>419</v>
      </c>
      <c r="Y409" s="19" t="str">
        <f>VLOOKUP(G409,'Verweis Kd-Gruppe'!$A$2:$B$8,2,FALSE)</f>
        <v>FHK</v>
      </c>
      <c r="Z409" s="19" t="str">
        <f>VLOOKUP(J409,'Verweis Art-Gruppe'!$A$2:$B$15,2,FALSE)</f>
        <v>Geräte</v>
      </c>
      <c r="AA409" s="19" t="str">
        <f>VLOOKUP(W409,'Verweis Vertreter'!$A$2:$B$24,2,FALSE)</f>
        <v>Zentrale</v>
      </c>
      <c r="AB409" s="12">
        <f t="shared" si="54"/>
        <v>1</v>
      </c>
      <c r="AC409" s="12">
        <f t="shared" si="59"/>
        <v>143.50120000000001</v>
      </c>
      <c r="AD409" s="12">
        <f t="shared" si="60"/>
        <v>157</v>
      </c>
      <c r="AE409" s="12">
        <f t="shared" si="55"/>
        <v>157</v>
      </c>
      <c r="AF409" s="12">
        <f t="shared" si="56"/>
        <v>13.498799999999999</v>
      </c>
      <c r="AG409" s="12">
        <f t="shared" si="57"/>
        <v>13.5</v>
      </c>
      <c r="AH409" s="9">
        <f t="shared" si="61"/>
        <v>8.598726114649681E-2</v>
      </c>
      <c r="AI409" s="14">
        <f>VLOOKUP(E409,'Verweis Faktor'!$A:$B,2,FALSE)</f>
        <v>1</v>
      </c>
      <c r="AJ409" s="14"/>
      <c r="AK409" s="14" t="str">
        <f>IF(AL409="Ja","Versandkosten",VLOOKUP(E409,'Verweis Belegart'!$A$2:$B$9,2,FALSE))</f>
        <v>Hardware</v>
      </c>
      <c r="AL409" s="14" t="str">
        <f t="shared" si="62"/>
        <v>Nein</v>
      </c>
      <c r="AM409" s="14" t="str">
        <f t="shared" si="58"/>
        <v>Positiv</v>
      </c>
    </row>
    <row r="410" spans="1:39" ht="17.25" customHeight="1" x14ac:dyDescent="0.35">
      <c r="A410" s="17">
        <v>14571586</v>
      </c>
      <c r="B410" s="2" t="s">
        <v>22</v>
      </c>
      <c r="C410" s="1">
        <v>2025001</v>
      </c>
      <c r="D410" s="1">
        <v>2000127</v>
      </c>
      <c r="E410" s="2" t="s">
        <v>34</v>
      </c>
      <c r="F410" s="2" t="s">
        <v>182</v>
      </c>
      <c r="G410" s="2" t="s">
        <v>66</v>
      </c>
      <c r="H410" s="2" t="s">
        <v>811</v>
      </c>
      <c r="I410" s="2" t="s">
        <v>812</v>
      </c>
      <c r="J410" s="2" t="s">
        <v>103</v>
      </c>
      <c r="K410" s="2" t="s">
        <v>28</v>
      </c>
      <c r="L410" s="2" t="s">
        <v>845</v>
      </c>
      <c r="M410" s="2" t="s">
        <v>846</v>
      </c>
      <c r="N410" s="2" t="s">
        <v>128</v>
      </c>
      <c r="O410" s="3">
        <v>15</v>
      </c>
      <c r="P410" s="3">
        <v>190.3897</v>
      </c>
      <c r="Q410" s="3">
        <v>200</v>
      </c>
      <c r="R410" s="3">
        <v>3000</v>
      </c>
      <c r="S410" s="3">
        <v>9.6103000000000005</v>
      </c>
      <c r="T410" s="3">
        <v>144.15</v>
      </c>
      <c r="U410" s="3">
        <v>4.8</v>
      </c>
      <c r="V410" s="2" t="s">
        <v>813</v>
      </c>
      <c r="W410" s="2" t="s">
        <v>814</v>
      </c>
      <c r="X410" s="2" t="s">
        <v>72</v>
      </c>
      <c r="Y410" s="19" t="str">
        <f>VLOOKUP(G410,'Verweis Kd-Gruppe'!$A$2:$B$8,2,FALSE)</f>
        <v>EXP</v>
      </c>
      <c r="Z410" s="19" t="str">
        <f>VLOOKUP(J410,'Verweis Art-Gruppe'!$A$2:$B$15,2,FALSE)</f>
        <v>Geräte</v>
      </c>
      <c r="AA410" s="19" t="str">
        <f>VLOOKUP(W410,'Verweis Vertreter'!$A$2:$B$24,2,FALSE)</f>
        <v>Sokol Kapaj</v>
      </c>
      <c r="AB410" s="12">
        <f t="shared" si="54"/>
        <v>15</v>
      </c>
      <c r="AC410" s="12">
        <f t="shared" si="59"/>
        <v>190.3897</v>
      </c>
      <c r="AD410" s="12">
        <f t="shared" si="60"/>
        <v>200</v>
      </c>
      <c r="AE410" s="12">
        <f t="shared" si="55"/>
        <v>3000</v>
      </c>
      <c r="AF410" s="12">
        <f t="shared" si="56"/>
        <v>9.6103000000000005</v>
      </c>
      <c r="AG410" s="12">
        <f t="shared" si="57"/>
        <v>144.15</v>
      </c>
      <c r="AH410" s="9">
        <f t="shared" si="61"/>
        <v>4.8050000000000002E-2</v>
      </c>
      <c r="AI410" s="14">
        <f>VLOOKUP(E410,'Verweis Faktor'!$A:$B,2,FALSE)</f>
        <v>1</v>
      </c>
      <c r="AJ410" s="14"/>
      <c r="AK410" s="14" t="str">
        <f>IF(AL410="Ja","Versandkosten",VLOOKUP(E410,'Verweis Belegart'!$A$2:$B$9,2,FALSE))</f>
        <v>Hardware</v>
      </c>
      <c r="AL410" s="14" t="str">
        <f t="shared" si="62"/>
        <v>Nein</v>
      </c>
      <c r="AM410" s="14" t="str">
        <f t="shared" si="58"/>
        <v>Positiv</v>
      </c>
    </row>
    <row r="411" spans="1:39" ht="17.25" customHeight="1" x14ac:dyDescent="0.35">
      <c r="A411" s="17">
        <v>14571603</v>
      </c>
      <c r="B411" s="2" t="s">
        <v>22</v>
      </c>
      <c r="C411" s="1">
        <v>2025001</v>
      </c>
      <c r="D411" s="1">
        <v>2000128</v>
      </c>
      <c r="E411" s="2" t="s">
        <v>34</v>
      </c>
      <c r="F411" s="2" t="s">
        <v>35</v>
      </c>
      <c r="G411" s="2" t="s">
        <v>25</v>
      </c>
      <c r="H411" s="2" t="s">
        <v>843</v>
      </c>
      <c r="I411" s="2" t="s">
        <v>844</v>
      </c>
      <c r="J411" s="2" t="s">
        <v>103</v>
      </c>
      <c r="K411" s="2" t="s">
        <v>28</v>
      </c>
      <c r="L411" s="2" t="s">
        <v>185</v>
      </c>
      <c r="M411" s="2" t="s">
        <v>186</v>
      </c>
      <c r="N411" s="2" t="s">
        <v>187</v>
      </c>
      <c r="O411" s="3">
        <v>5</v>
      </c>
      <c r="P411" s="3">
        <v>93.245800000000003</v>
      </c>
      <c r="Q411" s="3">
        <v>105</v>
      </c>
      <c r="R411" s="3">
        <v>525</v>
      </c>
      <c r="S411" s="3">
        <v>11.754200000000001</v>
      </c>
      <c r="T411" s="3">
        <v>58.77</v>
      </c>
      <c r="U411" s="3">
        <v>11.19</v>
      </c>
      <c r="V411" s="2" t="s">
        <v>697</v>
      </c>
      <c r="W411" s="2" t="s">
        <v>698</v>
      </c>
      <c r="X411" s="2" t="s">
        <v>419</v>
      </c>
      <c r="Y411" s="19" t="str">
        <f>VLOOKUP(G411,'Verweis Kd-Gruppe'!$A$2:$B$8,2,FALSE)</f>
        <v>FHK</v>
      </c>
      <c r="Z411" s="19" t="str">
        <f>VLOOKUP(J411,'Verweis Art-Gruppe'!$A$2:$B$15,2,FALSE)</f>
        <v>Geräte</v>
      </c>
      <c r="AA411" s="19" t="str">
        <f>VLOOKUP(W411,'Verweis Vertreter'!$A$2:$B$24,2,FALSE)</f>
        <v>Zentrale</v>
      </c>
      <c r="AB411" s="12">
        <f t="shared" si="54"/>
        <v>5</v>
      </c>
      <c r="AC411" s="12">
        <f t="shared" si="59"/>
        <v>93.245800000000003</v>
      </c>
      <c r="AD411" s="12">
        <f t="shared" si="60"/>
        <v>105</v>
      </c>
      <c r="AE411" s="12">
        <f t="shared" si="55"/>
        <v>525</v>
      </c>
      <c r="AF411" s="12">
        <f t="shared" si="56"/>
        <v>11.754200000000001</v>
      </c>
      <c r="AG411" s="12">
        <f t="shared" si="57"/>
        <v>58.77</v>
      </c>
      <c r="AH411" s="9">
        <f t="shared" si="61"/>
        <v>0.11194285714285715</v>
      </c>
      <c r="AI411" s="14">
        <f>VLOOKUP(E411,'Verweis Faktor'!$A:$B,2,FALSE)</f>
        <v>1</v>
      </c>
      <c r="AJ411" s="14"/>
      <c r="AK411" s="14" t="str">
        <f>IF(AL411="Ja","Versandkosten",VLOOKUP(E411,'Verweis Belegart'!$A$2:$B$9,2,FALSE))</f>
        <v>Hardware</v>
      </c>
      <c r="AL411" s="14" t="str">
        <f t="shared" si="62"/>
        <v>Nein</v>
      </c>
      <c r="AM411" s="14" t="str">
        <f t="shared" si="58"/>
        <v>Positiv</v>
      </c>
    </row>
    <row r="412" spans="1:39" ht="17.25" customHeight="1" x14ac:dyDescent="0.35">
      <c r="A412" s="17">
        <v>14571430</v>
      </c>
      <c r="B412" s="2" t="s">
        <v>22</v>
      </c>
      <c r="C412" s="1">
        <v>2025001</v>
      </c>
      <c r="D412" s="1">
        <v>2000129</v>
      </c>
      <c r="E412" s="2" t="s">
        <v>34</v>
      </c>
      <c r="F412" s="2" t="s">
        <v>35</v>
      </c>
      <c r="G412" s="2" t="s">
        <v>25</v>
      </c>
      <c r="H412" s="2" t="s">
        <v>847</v>
      </c>
      <c r="I412" s="2" t="s">
        <v>848</v>
      </c>
      <c r="J412" s="2" t="s">
        <v>103</v>
      </c>
      <c r="K412" s="2" t="s">
        <v>28</v>
      </c>
      <c r="L412" s="2" t="s">
        <v>370</v>
      </c>
      <c r="M412" s="2" t="s">
        <v>371</v>
      </c>
      <c r="N412" s="2" t="s">
        <v>152</v>
      </c>
      <c r="O412" s="3">
        <v>1</v>
      </c>
      <c r="P412" s="3">
        <v>202</v>
      </c>
      <c r="Q412" s="3">
        <v>205</v>
      </c>
      <c r="R412" s="3">
        <v>205</v>
      </c>
      <c r="S412" s="3">
        <v>3</v>
      </c>
      <c r="T412" s="3">
        <v>3</v>
      </c>
      <c r="U412" s="3">
        <v>1.46</v>
      </c>
      <c r="V412" s="2" t="s">
        <v>697</v>
      </c>
      <c r="W412" s="2" t="s">
        <v>698</v>
      </c>
      <c r="X412" s="2" t="s">
        <v>724</v>
      </c>
      <c r="Y412" s="19" t="str">
        <f>VLOOKUP(G412,'Verweis Kd-Gruppe'!$A$2:$B$8,2,FALSE)</f>
        <v>FHK</v>
      </c>
      <c r="Z412" s="19" t="str">
        <f>VLOOKUP(J412,'Verweis Art-Gruppe'!$A$2:$B$15,2,FALSE)</f>
        <v>Geräte</v>
      </c>
      <c r="AA412" s="19" t="str">
        <f>VLOOKUP(W412,'Verweis Vertreter'!$A$2:$B$24,2,FALSE)</f>
        <v>Zentrale</v>
      </c>
      <c r="AB412" s="12">
        <f t="shared" si="54"/>
        <v>1</v>
      </c>
      <c r="AC412" s="12">
        <f t="shared" si="59"/>
        <v>202</v>
      </c>
      <c r="AD412" s="12">
        <f t="shared" si="60"/>
        <v>205</v>
      </c>
      <c r="AE412" s="12">
        <f t="shared" si="55"/>
        <v>205</v>
      </c>
      <c r="AF412" s="12">
        <f t="shared" si="56"/>
        <v>3</v>
      </c>
      <c r="AG412" s="12">
        <f t="shared" si="57"/>
        <v>3</v>
      </c>
      <c r="AH412" s="9">
        <f t="shared" si="61"/>
        <v>1.4634146341463415E-2</v>
      </c>
      <c r="AI412" s="14">
        <f>VLOOKUP(E412,'Verweis Faktor'!$A:$B,2,FALSE)</f>
        <v>1</v>
      </c>
      <c r="AJ412" s="14"/>
      <c r="AK412" s="14" t="str">
        <f>IF(AL412="Ja","Versandkosten",VLOOKUP(E412,'Verweis Belegart'!$A$2:$B$9,2,FALSE))</f>
        <v>Hardware</v>
      </c>
      <c r="AL412" s="14" t="str">
        <f t="shared" si="62"/>
        <v>Nein</v>
      </c>
      <c r="AM412" s="14" t="str">
        <f t="shared" si="58"/>
        <v>Positiv</v>
      </c>
    </row>
    <row r="413" spans="1:39" ht="17.25" customHeight="1" x14ac:dyDescent="0.35">
      <c r="A413" s="17">
        <v>14571452</v>
      </c>
      <c r="B413" s="2" t="s">
        <v>22</v>
      </c>
      <c r="C413" s="1">
        <v>2025001</v>
      </c>
      <c r="D413" s="1">
        <v>2000130</v>
      </c>
      <c r="E413" s="2" t="s">
        <v>34</v>
      </c>
      <c r="F413" s="2" t="s">
        <v>35</v>
      </c>
      <c r="G413" s="2" t="s">
        <v>25</v>
      </c>
      <c r="H413" s="2" t="s">
        <v>849</v>
      </c>
      <c r="I413" s="2" t="s">
        <v>850</v>
      </c>
      <c r="J413" s="2" t="s">
        <v>103</v>
      </c>
      <c r="K413" s="2" t="s">
        <v>28</v>
      </c>
      <c r="L413" s="2" t="s">
        <v>50</v>
      </c>
      <c r="M413" s="2" t="s">
        <v>51</v>
      </c>
      <c r="N413" s="2" t="s">
        <v>52</v>
      </c>
      <c r="O413" s="3">
        <v>5</v>
      </c>
      <c r="P413" s="3">
        <v>143.50120000000001</v>
      </c>
      <c r="Q413" s="3">
        <v>157</v>
      </c>
      <c r="R413" s="3">
        <v>785</v>
      </c>
      <c r="S413" s="3">
        <v>13.498799999999999</v>
      </c>
      <c r="T413" s="3">
        <v>67.489999999999995</v>
      </c>
      <c r="U413" s="3">
        <v>8.59</v>
      </c>
      <c r="V413" s="2" t="s">
        <v>697</v>
      </c>
      <c r="W413" s="2" t="s">
        <v>698</v>
      </c>
      <c r="X413" s="2" t="s">
        <v>702</v>
      </c>
      <c r="Y413" s="19" t="str">
        <f>VLOOKUP(G413,'Verweis Kd-Gruppe'!$A$2:$B$8,2,FALSE)</f>
        <v>FHK</v>
      </c>
      <c r="Z413" s="19" t="str">
        <f>VLOOKUP(J413,'Verweis Art-Gruppe'!$A$2:$B$15,2,FALSE)</f>
        <v>Geräte</v>
      </c>
      <c r="AA413" s="19" t="str">
        <f>VLOOKUP(W413,'Verweis Vertreter'!$A$2:$B$24,2,FALSE)</f>
        <v>Zentrale</v>
      </c>
      <c r="AB413" s="12">
        <f t="shared" si="54"/>
        <v>5</v>
      </c>
      <c r="AC413" s="12">
        <f t="shared" si="59"/>
        <v>143.50120000000001</v>
      </c>
      <c r="AD413" s="12">
        <f t="shared" si="60"/>
        <v>157</v>
      </c>
      <c r="AE413" s="12">
        <f t="shared" si="55"/>
        <v>785</v>
      </c>
      <c r="AF413" s="12">
        <f t="shared" si="56"/>
        <v>13.498799999999999</v>
      </c>
      <c r="AG413" s="12">
        <f t="shared" si="57"/>
        <v>67.489999999999995</v>
      </c>
      <c r="AH413" s="9">
        <f t="shared" si="61"/>
        <v>8.5974522292993627E-2</v>
      </c>
      <c r="AI413" s="14">
        <f>VLOOKUP(E413,'Verweis Faktor'!$A:$B,2,FALSE)</f>
        <v>1</v>
      </c>
      <c r="AJ413" s="14"/>
      <c r="AK413" s="14" t="str">
        <f>IF(AL413="Ja","Versandkosten",VLOOKUP(E413,'Verweis Belegart'!$A$2:$B$9,2,FALSE))</f>
        <v>Hardware</v>
      </c>
      <c r="AL413" s="14" t="str">
        <f t="shared" si="62"/>
        <v>Nein</v>
      </c>
      <c r="AM413" s="14" t="str">
        <f t="shared" si="58"/>
        <v>Positiv</v>
      </c>
    </row>
    <row r="414" spans="1:39" ht="17.25" customHeight="1" x14ac:dyDescent="0.35">
      <c r="A414" s="17">
        <v>14571483</v>
      </c>
      <c r="B414" s="2" t="s">
        <v>22</v>
      </c>
      <c r="C414" s="1">
        <v>2025001</v>
      </c>
      <c r="D414" s="1">
        <v>2000131</v>
      </c>
      <c r="E414" s="2" t="s">
        <v>34</v>
      </c>
      <c r="F414" s="2" t="s">
        <v>142</v>
      </c>
      <c r="G414" s="2" t="s">
        <v>66</v>
      </c>
      <c r="H414" s="2" t="s">
        <v>851</v>
      </c>
      <c r="I414" s="2" t="s">
        <v>852</v>
      </c>
      <c r="J414" s="2" t="s">
        <v>103</v>
      </c>
      <c r="K414" s="2" t="s">
        <v>28</v>
      </c>
      <c r="L414" s="2" t="s">
        <v>853</v>
      </c>
      <c r="M414" s="2" t="s">
        <v>854</v>
      </c>
      <c r="N414" s="2" t="s">
        <v>207</v>
      </c>
      <c r="O414" s="3">
        <v>40</v>
      </c>
      <c r="P414" s="3">
        <v>107.65519999999999</v>
      </c>
      <c r="Q414" s="3">
        <v>125</v>
      </c>
      <c r="R414" s="3">
        <v>5000</v>
      </c>
      <c r="S414" s="3">
        <v>17.344799999999999</v>
      </c>
      <c r="T414" s="3">
        <v>693.79</v>
      </c>
      <c r="U414" s="3">
        <v>13.87</v>
      </c>
      <c r="V414" s="2" t="s">
        <v>855</v>
      </c>
      <c r="W414" s="2" t="s">
        <v>856</v>
      </c>
      <c r="X414" s="2" t="s">
        <v>72</v>
      </c>
      <c r="Y414" s="19" t="str">
        <f>VLOOKUP(G414,'Verweis Kd-Gruppe'!$A$2:$B$8,2,FALSE)</f>
        <v>EXP</v>
      </c>
      <c r="Z414" s="19" t="str">
        <f>VLOOKUP(J414,'Verweis Art-Gruppe'!$A$2:$B$15,2,FALSE)</f>
        <v>Geräte</v>
      </c>
      <c r="AA414" s="19" t="str">
        <f>VLOOKUP(W414,'Verweis Vertreter'!$A$2:$B$24,2,FALSE)</f>
        <v>Chahid Drimani</v>
      </c>
      <c r="AB414" s="12">
        <f t="shared" si="54"/>
        <v>40</v>
      </c>
      <c r="AC414" s="12">
        <f t="shared" si="59"/>
        <v>107.65519999999999</v>
      </c>
      <c r="AD414" s="12">
        <f t="shared" si="60"/>
        <v>125</v>
      </c>
      <c r="AE414" s="12">
        <f t="shared" si="55"/>
        <v>5000</v>
      </c>
      <c r="AF414" s="12">
        <f t="shared" si="56"/>
        <v>17.344799999999999</v>
      </c>
      <c r="AG414" s="12">
        <f t="shared" si="57"/>
        <v>693.79</v>
      </c>
      <c r="AH414" s="9">
        <f t="shared" si="61"/>
        <v>0.13875799999999999</v>
      </c>
      <c r="AI414" s="14">
        <f>VLOOKUP(E414,'Verweis Faktor'!$A:$B,2,FALSE)</f>
        <v>1</v>
      </c>
      <c r="AJ414" s="14"/>
      <c r="AK414" s="14" t="str">
        <f>IF(AL414="Ja","Versandkosten",VLOOKUP(E414,'Verweis Belegart'!$A$2:$B$9,2,FALSE))</f>
        <v>Hardware</v>
      </c>
      <c r="AL414" s="14" t="str">
        <f t="shared" si="62"/>
        <v>Nein</v>
      </c>
      <c r="AM414" s="14" t="str">
        <f t="shared" si="58"/>
        <v>Positiv</v>
      </c>
    </row>
    <row r="415" spans="1:39" ht="17.25" customHeight="1" x14ac:dyDescent="0.35">
      <c r="A415" s="17">
        <v>14571584</v>
      </c>
      <c r="B415" s="2" t="s">
        <v>22</v>
      </c>
      <c r="C415" s="1">
        <v>2025001</v>
      </c>
      <c r="D415" s="1">
        <v>2000132</v>
      </c>
      <c r="E415" s="2" t="s">
        <v>34</v>
      </c>
      <c r="F415" s="2" t="s">
        <v>35</v>
      </c>
      <c r="G415" s="2" t="s">
        <v>36</v>
      </c>
      <c r="H415" s="2" t="s">
        <v>857</v>
      </c>
      <c r="I415" s="2" t="s">
        <v>858</v>
      </c>
      <c r="J415" s="2" t="s">
        <v>103</v>
      </c>
      <c r="K415" s="2" t="s">
        <v>28</v>
      </c>
      <c r="L415" s="2" t="s">
        <v>239</v>
      </c>
      <c r="M415" s="2" t="s">
        <v>240</v>
      </c>
      <c r="N415" s="2" t="s">
        <v>128</v>
      </c>
      <c r="O415" s="3">
        <v>8</v>
      </c>
      <c r="P415" s="3">
        <v>185</v>
      </c>
      <c r="Q415" s="3">
        <v>206</v>
      </c>
      <c r="R415" s="3">
        <v>1648</v>
      </c>
      <c r="S415" s="3">
        <v>21</v>
      </c>
      <c r="T415" s="3">
        <v>168</v>
      </c>
      <c r="U415" s="3">
        <v>10.19</v>
      </c>
      <c r="V415" s="2" t="s">
        <v>241</v>
      </c>
      <c r="W415" s="2" t="s">
        <v>242</v>
      </c>
      <c r="X415" s="2" t="s">
        <v>33</v>
      </c>
      <c r="Y415" s="19" t="str">
        <f>VLOOKUP(G415,'Verweis Kd-Gruppe'!$A$2:$B$8,2,FALSE)</f>
        <v>GRK</v>
      </c>
      <c r="Z415" s="19" t="str">
        <f>VLOOKUP(J415,'Verweis Art-Gruppe'!$A$2:$B$15,2,FALSE)</f>
        <v>Geräte</v>
      </c>
      <c r="AA415" s="19" t="str">
        <f>VLOOKUP(W415,'Verweis Vertreter'!$A$2:$B$24,2,FALSE)</f>
        <v>Bernd Schönbrunn</v>
      </c>
      <c r="AB415" s="12">
        <f t="shared" si="54"/>
        <v>8</v>
      </c>
      <c r="AC415" s="12">
        <f t="shared" si="59"/>
        <v>185</v>
      </c>
      <c r="AD415" s="12">
        <f t="shared" si="60"/>
        <v>206</v>
      </c>
      <c r="AE415" s="12">
        <f t="shared" si="55"/>
        <v>1648</v>
      </c>
      <c r="AF415" s="12">
        <f t="shared" si="56"/>
        <v>21</v>
      </c>
      <c r="AG415" s="12">
        <f t="shared" si="57"/>
        <v>168</v>
      </c>
      <c r="AH415" s="9">
        <f t="shared" si="61"/>
        <v>0.10194174757281553</v>
      </c>
      <c r="AI415" s="14">
        <f>VLOOKUP(E415,'Verweis Faktor'!$A:$B,2,FALSE)</f>
        <v>1</v>
      </c>
      <c r="AJ415" s="14"/>
      <c r="AK415" s="14" t="str">
        <f>IF(AL415="Ja","Versandkosten",VLOOKUP(E415,'Verweis Belegart'!$A$2:$B$9,2,FALSE))</f>
        <v>Hardware</v>
      </c>
      <c r="AL415" s="14" t="str">
        <f t="shared" si="62"/>
        <v>Nein</v>
      </c>
      <c r="AM415" s="14" t="str">
        <f t="shared" si="58"/>
        <v>Positiv</v>
      </c>
    </row>
    <row r="416" spans="1:39" ht="17.25" customHeight="1" x14ac:dyDescent="0.35">
      <c r="A416" s="17">
        <v>14571585</v>
      </c>
      <c r="B416" s="2" t="s">
        <v>22</v>
      </c>
      <c r="C416" s="1">
        <v>2025001</v>
      </c>
      <c r="D416" s="1">
        <v>2000133</v>
      </c>
      <c r="E416" s="2" t="s">
        <v>34</v>
      </c>
      <c r="F416" s="2" t="s">
        <v>35</v>
      </c>
      <c r="G416" s="2" t="s">
        <v>36</v>
      </c>
      <c r="H416" s="2" t="s">
        <v>857</v>
      </c>
      <c r="I416" s="2" t="s">
        <v>858</v>
      </c>
      <c r="J416" s="2" t="s">
        <v>103</v>
      </c>
      <c r="K416" s="2" t="s">
        <v>28</v>
      </c>
      <c r="L416" s="2" t="s">
        <v>239</v>
      </c>
      <c r="M416" s="2" t="s">
        <v>240</v>
      </c>
      <c r="N416" s="2" t="s">
        <v>128</v>
      </c>
      <c r="O416" s="3">
        <v>12</v>
      </c>
      <c r="P416" s="3">
        <v>185</v>
      </c>
      <c r="Q416" s="3">
        <v>206</v>
      </c>
      <c r="R416" s="3">
        <v>2472</v>
      </c>
      <c r="S416" s="3">
        <v>21</v>
      </c>
      <c r="T416" s="3">
        <v>252</v>
      </c>
      <c r="U416" s="3">
        <v>10.19</v>
      </c>
      <c r="V416" s="2" t="s">
        <v>241</v>
      </c>
      <c r="W416" s="2" t="s">
        <v>242</v>
      </c>
      <c r="X416" s="2" t="s">
        <v>33</v>
      </c>
      <c r="Y416" s="19" t="str">
        <f>VLOOKUP(G416,'Verweis Kd-Gruppe'!$A$2:$B$8,2,FALSE)</f>
        <v>GRK</v>
      </c>
      <c r="Z416" s="19" t="str">
        <f>VLOOKUP(J416,'Verweis Art-Gruppe'!$A$2:$B$15,2,FALSE)</f>
        <v>Geräte</v>
      </c>
      <c r="AA416" s="19" t="str">
        <f>VLOOKUP(W416,'Verweis Vertreter'!$A$2:$B$24,2,FALSE)</f>
        <v>Bernd Schönbrunn</v>
      </c>
      <c r="AB416" s="12">
        <f t="shared" si="54"/>
        <v>12</v>
      </c>
      <c r="AC416" s="12">
        <f t="shared" si="59"/>
        <v>185</v>
      </c>
      <c r="AD416" s="12">
        <f t="shared" si="60"/>
        <v>206</v>
      </c>
      <c r="AE416" s="12">
        <f t="shared" si="55"/>
        <v>2472</v>
      </c>
      <c r="AF416" s="12">
        <f t="shared" si="56"/>
        <v>21</v>
      </c>
      <c r="AG416" s="12">
        <f t="shared" si="57"/>
        <v>252</v>
      </c>
      <c r="AH416" s="9">
        <f t="shared" si="61"/>
        <v>0.10194174757281553</v>
      </c>
      <c r="AI416" s="14">
        <f>VLOOKUP(E416,'Verweis Faktor'!$A:$B,2,FALSE)</f>
        <v>1</v>
      </c>
      <c r="AJ416" s="14"/>
      <c r="AK416" s="14" t="str">
        <f>IF(AL416="Ja","Versandkosten",VLOOKUP(E416,'Verweis Belegart'!$A$2:$B$9,2,FALSE))</f>
        <v>Hardware</v>
      </c>
      <c r="AL416" s="14" t="str">
        <f t="shared" si="62"/>
        <v>Nein</v>
      </c>
      <c r="AM416" s="14" t="str">
        <f t="shared" si="58"/>
        <v>Positiv</v>
      </c>
    </row>
    <row r="417" spans="1:39" ht="17.25" customHeight="1" x14ac:dyDescent="0.35">
      <c r="A417" s="17">
        <v>14571587</v>
      </c>
      <c r="B417" s="2" t="s">
        <v>22</v>
      </c>
      <c r="C417" s="1">
        <v>2025001</v>
      </c>
      <c r="D417" s="1">
        <v>2000134</v>
      </c>
      <c r="E417" s="2" t="s">
        <v>34</v>
      </c>
      <c r="F417" s="2" t="s">
        <v>35</v>
      </c>
      <c r="G417" s="2" t="s">
        <v>36</v>
      </c>
      <c r="H417" s="2" t="s">
        <v>857</v>
      </c>
      <c r="I417" s="2" t="s">
        <v>858</v>
      </c>
      <c r="J417" s="2" t="s">
        <v>103</v>
      </c>
      <c r="K417" s="2" t="s">
        <v>28</v>
      </c>
      <c r="L417" s="2" t="s">
        <v>239</v>
      </c>
      <c r="M417" s="2" t="s">
        <v>240</v>
      </c>
      <c r="N417" s="2" t="s">
        <v>128</v>
      </c>
      <c r="O417" s="3">
        <v>15</v>
      </c>
      <c r="P417" s="3">
        <v>185</v>
      </c>
      <c r="Q417" s="3">
        <v>206</v>
      </c>
      <c r="R417" s="3">
        <v>3090</v>
      </c>
      <c r="S417" s="3">
        <v>21</v>
      </c>
      <c r="T417" s="3">
        <v>315</v>
      </c>
      <c r="U417" s="3">
        <v>10.19</v>
      </c>
      <c r="V417" s="2" t="s">
        <v>241</v>
      </c>
      <c r="W417" s="2" t="s">
        <v>242</v>
      </c>
      <c r="X417" s="2" t="s">
        <v>33</v>
      </c>
      <c r="Y417" s="19" t="str">
        <f>VLOOKUP(G417,'Verweis Kd-Gruppe'!$A$2:$B$8,2,FALSE)</f>
        <v>GRK</v>
      </c>
      <c r="Z417" s="19" t="str">
        <f>VLOOKUP(J417,'Verweis Art-Gruppe'!$A$2:$B$15,2,FALSE)</f>
        <v>Geräte</v>
      </c>
      <c r="AA417" s="19" t="str">
        <f>VLOOKUP(W417,'Verweis Vertreter'!$A$2:$B$24,2,FALSE)</f>
        <v>Bernd Schönbrunn</v>
      </c>
      <c r="AB417" s="12">
        <f t="shared" si="54"/>
        <v>15</v>
      </c>
      <c r="AC417" s="12">
        <f t="shared" si="59"/>
        <v>185</v>
      </c>
      <c r="AD417" s="12">
        <f t="shared" si="60"/>
        <v>206</v>
      </c>
      <c r="AE417" s="12">
        <f t="shared" si="55"/>
        <v>3090</v>
      </c>
      <c r="AF417" s="12">
        <f t="shared" si="56"/>
        <v>21</v>
      </c>
      <c r="AG417" s="12">
        <f t="shared" si="57"/>
        <v>315</v>
      </c>
      <c r="AH417" s="9">
        <f t="shared" si="61"/>
        <v>0.10194174757281553</v>
      </c>
      <c r="AI417" s="14">
        <f>VLOOKUP(E417,'Verweis Faktor'!$A:$B,2,FALSE)</f>
        <v>1</v>
      </c>
      <c r="AJ417" s="14"/>
      <c r="AK417" s="14" t="str">
        <f>IF(AL417="Ja","Versandkosten",VLOOKUP(E417,'Verweis Belegart'!$A$2:$B$9,2,FALSE))</f>
        <v>Hardware</v>
      </c>
      <c r="AL417" s="14" t="str">
        <f t="shared" si="62"/>
        <v>Nein</v>
      </c>
      <c r="AM417" s="14" t="str">
        <f t="shared" si="58"/>
        <v>Positiv</v>
      </c>
    </row>
    <row r="418" spans="1:39" ht="17.25" customHeight="1" x14ac:dyDescent="0.35">
      <c r="A418" s="17">
        <v>14571589</v>
      </c>
      <c r="B418" s="2" t="s">
        <v>22</v>
      </c>
      <c r="C418" s="1">
        <v>2025001</v>
      </c>
      <c r="D418" s="1">
        <v>2000135</v>
      </c>
      <c r="E418" s="2" t="s">
        <v>34</v>
      </c>
      <c r="F418" s="2" t="s">
        <v>35</v>
      </c>
      <c r="G418" s="2" t="s">
        <v>36</v>
      </c>
      <c r="H418" s="2" t="s">
        <v>857</v>
      </c>
      <c r="I418" s="2" t="s">
        <v>858</v>
      </c>
      <c r="J418" s="2" t="s">
        <v>103</v>
      </c>
      <c r="K418" s="2" t="s">
        <v>28</v>
      </c>
      <c r="L418" s="2" t="s">
        <v>239</v>
      </c>
      <c r="M418" s="2" t="s">
        <v>240</v>
      </c>
      <c r="N418" s="2" t="s">
        <v>128</v>
      </c>
      <c r="O418" s="3">
        <v>12</v>
      </c>
      <c r="P418" s="3">
        <v>185</v>
      </c>
      <c r="Q418" s="3">
        <v>206</v>
      </c>
      <c r="R418" s="3">
        <v>2472</v>
      </c>
      <c r="S418" s="3">
        <v>21</v>
      </c>
      <c r="T418" s="3">
        <v>252</v>
      </c>
      <c r="U418" s="3">
        <v>10.19</v>
      </c>
      <c r="V418" s="2" t="s">
        <v>241</v>
      </c>
      <c r="W418" s="2" t="s">
        <v>242</v>
      </c>
      <c r="X418" s="2" t="s">
        <v>33</v>
      </c>
      <c r="Y418" s="19" t="str">
        <f>VLOOKUP(G418,'Verweis Kd-Gruppe'!$A$2:$B$8,2,FALSE)</f>
        <v>GRK</v>
      </c>
      <c r="Z418" s="19" t="str">
        <f>VLOOKUP(J418,'Verweis Art-Gruppe'!$A$2:$B$15,2,FALSE)</f>
        <v>Geräte</v>
      </c>
      <c r="AA418" s="19" t="str">
        <f>VLOOKUP(W418,'Verweis Vertreter'!$A$2:$B$24,2,FALSE)</f>
        <v>Bernd Schönbrunn</v>
      </c>
      <c r="AB418" s="12">
        <f t="shared" si="54"/>
        <v>12</v>
      </c>
      <c r="AC418" s="12">
        <f t="shared" si="59"/>
        <v>185</v>
      </c>
      <c r="AD418" s="12">
        <f t="shared" si="60"/>
        <v>206</v>
      </c>
      <c r="AE418" s="12">
        <f t="shared" si="55"/>
        <v>2472</v>
      </c>
      <c r="AF418" s="12">
        <f t="shared" si="56"/>
        <v>21</v>
      </c>
      <c r="AG418" s="12">
        <f t="shared" si="57"/>
        <v>252</v>
      </c>
      <c r="AH418" s="9">
        <f t="shared" si="61"/>
        <v>0.10194174757281553</v>
      </c>
      <c r="AI418" s="14">
        <f>VLOOKUP(E418,'Verweis Faktor'!$A:$B,2,FALSE)</f>
        <v>1</v>
      </c>
      <c r="AJ418" s="14"/>
      <c r="AK418" s="14" t="str">
        <f>IF(AL418="Ja","Versandkosten",VLOOKUP(E418,'Verweis Belegart'!$A$2:$B$9,2,FALSE))</f>
        <v>Hardware</v>
      </c>
      <c r="AL418" s="14" t="str">
        <f t="shared" si="62"/>
        <v>Nein</v>
      </c>
      <c r="AM418" s="14" t="str">
        <f t="shared" si="58"/>
        <v>Positiv</v>
      </c>
    </row>
    <row r="419" spans="1:39" ht="17.25" customHeight="1" x14ac:dyDescent="0.35">
      <c r="A419" s="17">
        <v>14571590</v>
      </c>
      <c r="B419" s="2" t="s">
        <v>22</v>
      </c>
      <c r="C419" s="1">
        <v>2025001</v>
      </c>
      <c r="D419" s="1">
        <v>2000136</v>
      </c>
      <c r="E419" s="2" t="s">
        <v>34</v>
      </c>
      <c r="F419" s="2" t="s">
        <v>35</v>
      </c>
      <c r="G419" s="2" t="s">
        <v>36</v>
      </c>
      <c r="H419" s="2" t="s">
        <v>857</v>
      </c>
      <c r="I419" s="2" t="s">
        <v>858</v>
      </c>
      <c r="J419" s="2" t="s">
        <v>103</v>
      </c>
      <c r="K419" s="2" t="s">
        <v>28</v>
      </c>
      <c r="L419" s="2" t="s">
        <v>239</v>
      </c>
      <c r="M419" s="2" t="s">
        <v>240</v>
      </c>
      <c r="N419" s="2" t="s">
        <v>128</v>
      </c>
      <c r="O419" s="3">
        <v>15</v>
      </c>
      <c r="P419" s="3">
        <v>185</v>
      </c>
      <c r="Q419" s="3">
        <v>206</v>
      </c>
      <c r="R419" s="3">
        <v>3090</v>
      </c>
      <c r="S419" s="3">
        <v>21</v>
      </c>
      <c r="T419" s="3">
        <v>315</v>
      </c>
      <c r="U419" s="3">
        <v>10.19</v>
      </c>
      <c r="V419" s="2" t="s">
        <v>241</v>
      </c>
      <c r="W419" s="2" t="s">
        <v>242</v>
      </c>
      <c r="X419" s="2" t="s">
        <v>33</v>
      </c>
      <c r="Y419" s="19" t="str">
        <f>VLOOKUP(G419,'Verweis Kd-Gruppe'!$A$2:$B$8,2,FALSE)</f>
        <v>GRK</v>
      </c>
      <c r="Z419" s="19" t="str">
        <f>VLOOKUP(J419,'Verweis Art-Gruppe'!$A$2:$B$15,2,FALSE)</f>
        <v>Geräte</v>
      </c>
      <c r="AA419" s="19" t="str">
        <f>VLOOKUP(W419,'Verweis Vertreter'!$A$2:$B$24,2,FALSE)</f>
        <v>Bernd Schönbrunn</v>
      </c>
      <c r="AB419" s="12">
        <f t="shared" si="54"/>
        <v>15</v>
      </c>
      <c r="AC419" s="12">
        <f t="shared" si="59"/>
        <v>185</v>
      </c>
      <c r="AD419" s="12">
        <f t="shared" si="60"/>
        <v>206</v>
      </c>
      <c r="AE419" s="12">
        <f t="shared" si="55"/>
        <v>3090</v>
      </c>
      <c r="AF419" s="12">
        <f t="shared" si="56"/>
        <v>21</v>
      </c>
      <c r="AG419" s="12">
        <f t="shared" si="57"/>
        <v>315</v>
      </c>
      <c r="AH419" s="9">
        <f t="shared" si="61"/>
        <v>0.10194174757281553</v>
      </c>
      <c r="AI419" s="14">
        <f>VLOOKUP(E419,'Verweis Faktor'!$A:$B,2,FALSE)</f>
        <v>1</v>
      </c>
      <c r="AJ419" s="14"/>
      <c r="AK419" s="14" t="str">
        <f>IF(AL419="Ja","Versandkosten",VLOOKUP(E419,'Verweis Belegart'!$A$2:$B$9,2,FALSE))</f>
        <v>Hardware</v>
      </c>
      <c r="AL419" s="14" t="str">
        <f t="shared" si="62"/>
        <v>Nein</v>
      </c>
      <c r="AM419" s="14" t="str">
        <f t="shared" si="58"/>
        <v>Positiv</v>
      </c>
    </row>
    <row r="420" spans="1:39" ht="17.25" customHeight="1" x14ac:dyDescent="0.35">
      <c r="A420" s="17">
        <v>14571591</v>
      </c>
      <c r="B420" s="2" t="s">
        <v>22</v>
      </c>
      <c r="C420" s="1">
        <v>2025001</v>
      </c>
      <c r="D420" s="1">
        <v>2000137</v>
      </c>
      <c r="E420" s="2" t="s">
        <v>34</v>
      </c>
      <c r="F420" s="2" t="s">
        <v>35</v>
      </c>
      <c r="G420" s="2" t="s">
        <v>36</v>
      </c>
      <c r="H420" s="2" t="s">
        <v>857</v>
      </c>
      <c r="I420" s="2" t="s">
        <v>858</v>
      </c>
      <c r="J420" s="2" t="s">
        <v>103</v>
      </c>
      <c r="K420" s="2" t="s">
        <v>28</v>
      </c>
      <c r="L420" s="2" t="s">
        <v>239</v>
      </c>
      <c r="M420" s="2" t="s">
        <v>240</v>
      </c>
      <c r="N420" s="2" t="s">
        <v>128</v>
      </c>
      <c r="O420" s="3">
        <v>12</v>
      </c>
      <c r="P420" s="3">
        <v>185</v>
      </c>
      <c r="Q420" s="3">
        <v>206</v>
      </c>
      <c r="R420" s="3">
        <v>2472</v>
      </c>
      <c r="S420" s="3">
        <v>21</v>
      </c>
      <c r="T420" s="3">
        <v>252</v>
      </c>
      <c r="U420" s="3">
        <v>10.19</v>
      </c>
      <c r="V420" s="2" t="s">
        <v>241</v>
      </c>
      <c r="W420" s="2" t="s">
        <v>242</v>
      </c>
      <c r="X420" s="2" t="s">
        <v>33</v>
      </c>
      <c r="Y420" s="19" t="str">
        <f>VLOOKUP(G420,'Verweis Kd-Gruppe'!$A$2:$B$8,2,FALSE)</f>
        <v>GRK</v>
      </c>
      <c r="Z420" s="19" t="str">
        <f>VLOOKUP(J420,'Verweis Art-Gruppe'!$A$2:$B$15,2,FALSE)</f>
        <v>Geräte</v>
      </c>
      <c r="AA420" s="19" t="str">
        <f>VLOOKUP(W420,'Verweis Vertreter'!$A$2:$B$24,2,FALSE)</f>
        <v>Bernd Schönbrunn</v>
      </c>
      <c r="AB420" s="12">
        <f t="shared" si="54"/>
        <v>12</v>
      </c>
      <c r="AC420" s="12">
        <f t="shared" si="59"/>
        <v>185</v>
      </c>
      <c r="AD420" s="12">
        <f t="shared" si="60"/>
        <v>206</v>
      </c>
      <c r="AE420" s="12">
        <f t="shared" si="55"/>
        <v>2472</v>
      </c>
      <c r="AF420" s="12">
        <f t="shared" si="56"/>
        <v>21</v>
      </c>
      <c r="AG420" s="12">
        <f t="shared" si="57"/>
        <v>252</v>
      </c>
      <c r="AH420" s="9">
        <f t="shared" si="61"/>
        <v>0.10194174757281553</v>
      </c>
      <c r="AI420" s="14">
        <f>VLOOKUP(E420,'Verweis Faktor'!$A:$B,2,FALSE)</f>
        <v>1</v>
      </c>
      <c r="AJ420" s="14"/>
      <c r="AK420" s="14" t="str">
        <f>IF(AL420="Ja","Versandkosten",VLOOKUP(E420,'Verweis Belegart'!$A$2:$B$9,2,FALSE))</f>
        <v>Hardware</v>
      </c>
      <c r="AL420" s="14" t="str">
        <f t="shared" si="62"/>
        <v>Nein</v>
      </c>
      <c r="AM420" s="14" t="str">
        <f t="shared" si="58"/>
        <v>Positiv</v>
      </c>
    </row>
    <row r="421" spans="1:39" ht="17.25" customHeight="1" x14ac:dyDescent="0.35">
      <c r="A421" s="17">
        <v>14571592</v>
      </c>
      <c r="B421" s="2" t="s">
        <v>22</v>
      </c>
      <c r="C421" s="1">
        <v>2025001</v>
      </c>
      <c r="D421" s="1">
        <v>2000138</v>
      </c>
      <c r="E421" s="2" t="s">
        <v>34</v>
      </c>
      <c r="F421" s="2" t="s">
        <v>35</v>
      </c>
      <c r="G421" s="2" t="s">
        <v>36</v>
      </c>
      <c r="H421" s="2" t="s">
        <v>857</v>
      </c>
      <c r="I421" s="2" t="s">
        <v>858</v>
      </c>
      <c r="J421" s="2" t="s">
        <v>103</v>
      </c>
      <c r="K421" s="2" t="s">
        <v>28</v>
      </c>
      <c r="L421" s="2" t="s">
        <v>239</v>
      </c>
      <c r="M421" s="2" t="s">
        <v>240</v>
      </c>
      <c r="N421" s="2" t="s">
        <v>128</v>
      </c>
      <c r="O421" s="3">
        <v>11</v>
      </c>
      <c r="P421" s="3">
        <v>185</v>
      </c>
      <c r="Q421" s="3">
        <v>206</v>
      </c>
      <c r="R421" s="3">
        <v>2266</v>
      </c>
      <c r="S421" s="3">
        <v>21</v>
      </c>
      <c r="T421" s="3">
        <v>231</v>
      </c>
      <c r="U421" s="3">
        <v>10.19</v>
      </c>
      <c r="V421" s="2" t="s">
        <v>241</v>
      </c>
      <c r="W421" s="2" t="s">
        <v>242</v>
      </c>
      <c r="X421" s="2" t="s">
        <v>33</v>
      </c>
      <c r="Y421" s="19" t="str">
        <f>VLOOKUP(G421,'Verweis Kd-Gruppe'!$A$2:$B$8,2,FALSE)</f>
        <v>GRK</v>
      </c>
      <c r="Z421" s="19" t="str">
        <f>VLOOKUP(J421,'Verweis Art-Gruppe'!$A$2:$B$15,2,FALSE)</f>
        <v>Geräte</v>
      </c>
      <c r="AA421" s="19" t="str">
        <f>VLOOKUP(W421,'Verweis Vertreter'!$A$2:$B$24,2,FALSE)</f>
        <v>Bernd Schönbrunn</v>
      </c>
      <c r="AB421" s="12">
        <f t="shared" si="54"/>
        <v>11</v>
      </c>
      <c r="AC421" s="12">
        <f t="shared" si="59"/>
        <v>185</v>
      </c>
      <c r="AD421" s="12">
        <f t="shared" si="60"/>
        <v>206</v>
      </c>
      <c r="AE421" s="12">
        <f t="shared" si="55"/>
        <v>2266</v>
      </c>
      <c r="AF421" s="12">
        <f t="shared" si="56"/>
        <v>21</v>
      </c>
      <c r="AG421" s="12">
        <f t="shared" si="57"/>
        <v>231</v>
      </c>
      <c r="AH421" s="9">
        <f t="shared" si="61"/>
        <v>0.10194174757281553</v>
      </c>
      <c r="AI421" s="14">
        <f>VLOOKUP(E421,'Verweis Faktor'!$A:$B,2,FALSE)</f>
        <v>1</v>
      </c>
      <c r="AJ421" s="14"/>
      <c r="AK421" s="14" t="str">
        <f>IF(AL421="Ja","Versandkosten",VLOOKUP(E421,'Verweis Belegart'!$A$2:$B$9,2,FALSE))</f>
        <v>Hardware</v>
      </c>
      <c r="AL421" s="14" t="str">
        <f t="shared" si="62"/>
        <v>Nein</v>
      </c>
      <c r="AM421" s="14" t="str">
        <f t="shared" si="58"/>
        <v>Positiv</v>
      </c>
    </row>
    <row r="422" spans="1:39" ht="17.25" customHeight="1" x14ac:dyDescent="0.35">
      <c r="A422" s="17">
        <v>14571559</v>
      </c>
      <c r="B422" s="2" t="s">
        <v>22</v>
      </c>
      <c r="C422" s="1">
        <v>2025001</v>
      </c>
      <c r="D422" s="1">
        <v>2000139</v>
      </c>
      <c r="E422" s="2" t="s">
        <v>34</v>
      </c>
      <c r="F422" s="2" t="s">
        <v>142</v>
      </c>
      <c r="G422" s="2" t="s">
        <v>66</v>
      </c>
      <c r="H422" s="2" t="s">
        <v>859</v>
      </c>
      <c r="I422" s="2" t="s">
        <v>860</v>
      </c>
      <c r="J422" s="2" t="s">
        <v>2791</v>
      </c>
      <c r="K422" s="2" t="s">
        <v>28</v>
      </c>
      <c r="L422" s="2" t="s">
        <v>120</v>
      </c>
      <c r="M422" s="2" t="s">
        <v>121</v>
      </c>
      <c r="N422" s="2" t="s">
        <v>122</v>
      </c>
      <c r="O422" s="3">
        <v>1</v>
      </c>
      <c r="P422" s="3">
        <v>0</v>
      </c>
      <c r="Q422" s="3">
        <v>20</v>
      </c>
      <c r="R422" s="3">
        <v>20</v>
      </c>
      <c r="S422" s="3">
        <v>20</v>
      </c>
      <c r="T422" s="3">
        <v>20</v>
      </c>
      <c r="U422" s="3"/>
      <c r="V422" s="2" t="s">
        <v>123</v>
      </c>
      <c r="W422" s="2" t="s">
        <v>124</v>
      </c>
      <c r="X422" s="2" t="s">
        <v>72</v>
      </c>
      <c r="Y422" s="19" t="str">
        <f>VLOOKUP(G422,'Verweis Kd-Gruppe'!$A$2:$B$8,2,FALSE)</f>
        <v>EXP</v>
      </c>
      <c r="Z422" s="19" t="str">
        <f>VLOOKUP(J422,'Verweis Art-Gruppe'!$A$2:$B$15,2,FALSE)</f>
        <v>Sonstige</v>
      </c>
      <c r="AA422" s="19" t="str">
        <f>VLOOKUP(W422,'Verweis Vertreter'!$A$2:$B$24,2,FALSE)</f>
        <v>Antonio Vuolo</v>
      </c>
      <c r="AB422" s="12">
        <f t="shared" si="54"/>
        <v>1</v>
      </c>
      <c r="AC422" s="12">
        <f t="shared" si="59"/>
        <v>0</v>
      </c>
      <c r="AD422" s="12">
        <f t="shared" si="60"/>
        <v>20</v>
      </c>
      <c r="AE422" s="12">
        <f t="shared" si="55"/>
        <v>20</v>
      </c>
      <c r="AF422" s="12">
        <f t="shared" si="56"/>
        <v>20</v>
      </c>
      <c r="AG422" s="12">
        <f t="shared" si="57"/>
        <v>20</v>
      </c>
      <c r="AH422" s="9">
        <f t="shared" si="61"/>
        <v>1</v>
      </c>
      <c r="AI422" s="14">
        <f>VLOOKUP(E422,'Verweis Faktor'!$A:$B,2,FALSE)</f>
        <v>1</v>
      </c>
      <c r="AJ422" s="14"/>
      <c r="AK422" s="14" t="str">
        <f>IF(AL422="Ja","Versandkosten",VLOOKUP(E422,'Verweis Belegart'!$A$2:$B$9,2,FALSE))</f>
        <v>Versandkosten</v>
      </c>
      <c r="AL422" s="14" t="str">
        <f t="shared" si="62"/>
        <v>Ja</v>
      </c>
      <c r="AM422" s="14" t="str">
        <f t="shared" si="58"/>
        <v>Positiv</v>
      </c>
    </row>
    <row r="423" spans="1:39" ht="17.25" customHeight="1" x14ac:dyDescent="0.35">
      <c r="A423" s="17">
        <v>14571559</v>
      </c>
      <c r="B423" s="2" t="s">
        <v>22</v>
      </c>
      <c r="C423" s="1">
        <v>2025001</v>
      </c>
      <c r="D423" s="1">
        <v>2000139</v>
      </c>
      <c r="E423" s="2" t="s">
        <v>34</v>
      </c>
      <c r="F423" s="2" t="s">
        <v>142</v>
      </c>
      <c r="G423" s="2" t="s">
        <v>66</v>
      </c>
      <c r="H423" s="2" t="s">
        <v>859</v>
      </c>
      <c r="I423" s="2" t="s">
        <v>860</v>
      </c>
      <c r="J423" s="2" t="s">
        <v>103</v>
      </c>
      <c r="K423" s="2" t="s">
        <v>45</v>
      </c>
      <c r="L423" s="2" t="s">
        <v>668</v>
      </c>
      <c r="M423" s="2" t="s">
        <v>669</v>
      </c>
      <c r="N423" s="2" t="s">
        <v>670</v>
      </c>
      <c r="O423" s="3">
        <v>1</v>
      </c>
      <c r="P423" s="3">
        <v>350</v>
      </c>
      <c r="Q423" s="3">
        <v>357</v>
      </c>
      <c r="R423" s="3">
        <v>357</v>
      </c>
      <c r="S423" s="3">
        <v>7</v>
      </c>
      <c r="T423" s="3">
        <v>7</v>
      </c>
      <c r="U423" s="3">
        <v>1.96</v>
      </c>
      <c r="V423" s="2" t="s">
        <v>123</v>
      </c>
      <c r="W423" s="2" t="s">
        <v>124</v>
      </c>
      <c r="X423" s="2" t="s">
        <v>72</v>
      </c>
      <c r="Y423" s="19" t="str">
        <f>VLOOKUP(G423,'Verweis Kd-Gruppe'!$A$2:$B$8,2,FALSE)</f>
        <v>EXP</v>
      </c>
      <c r="Z423" s="19" t="str">
        <f>VLOOKUP(J423,'Verweis Art-Gruppe'!$A$2:$B$15,2,FALSE)</f>
        <v>Geräte</v>
      </c>
      <c r="AA423" s="19" t="str">
        <f>VLOOKUP(W423,'Verweis Vertreter'!$A$2:$B$24,2,FALSE)</f>
        <v>Antonio Vuolo</v>
      </c>
      <c r="AB423" s="12">
        <f t="shared" si="54"/>
        <v>1</v>
      </c>
      <c r="AC423" s="12">
        <f t="shared" si="59"/>
        <v>350</v>
      </c>
      <c r="AD423" s="12">
        <f t="shared" si="60"/>
        <v>357</v>
      </c>
      <c r="AE423" s="12">
        <f t="shared" si="55"/>
        <v>357</v>
      </c>
      <c r="AF423" s="12">
        <f t="shared" si="56"/>
        <v>7</v>
      </c>
      <c r="AG423" s="12">
        <f t="shared" si="57"/>
        <v>7</v>
      </c>
      <c r="AH423" s="9">
        <f t="shared" si="61"/>
        <v>1.9607843137254902E-2</v>
      </c>
      <c r="AI423" s="14">
        <f>VLOOKUP(E423,'Verweis Faktor'!$A:$B,2,FALSE)</f>
        <v>1</v>
      </c>
      <c r="AJ423" s="14"/>
      <c r="AK423" s="14" t="str">
        <f>IF(AL423="Ja","Versandkosten",VLOOKUP(E423,'Verweis Belegart'!$A$2:$B$9,2,FALSE))</f>
        <v>Hardware</v>
      </c>
      <c r="AL423" s="14" t="str">
        <f t="shared" si="62"/>
        <v>Nein</v>
      </c>
      <c r="AM423" s="14" t="str">
        <f t="shared" si="58"/>
        <v>Positiv</v>
      </c>
    </row>
    <row r="424" spans="1:39" ht="17.25" customHeight="1" x14ac:dyDescent="0.35">
      <c r="A424" s="17">
        <v>14571559</v>
      </c>
      <c r="B424" s="2" t="s">
        <v>22</v>
      </c>
      <c r="C424" s="1">
        <v>2025001</v>
      </c>
      <c r="D424" s="1">
        <v>2000139</v>
      </c>
      <c r="E424" s="2" t="s">
        <v>34</v>
      </c>
      <c r="F424" s="2" t="s">
        <v>142</v>
      </c>
      <c r="G424" s="2" t="s">
        <v>66</v>
      </c>
      <c r="H424" s="2" t="s">
        <v>859</v>
      </c>
      <c r="I424" s="2" t="s">
        <v>860</v>
      </c>
      <c r="J424" s="2" t="s">
        <v>103</v>
      </c>
      <c r="K424" s="2" t="s">
        <v>49</v>
      </c>
      <c r="L424" s="2" t="s">
        <v>269</v>
      </c>
      <c r="M424" s="2" t="s">
        <v>270</v>
      </c>
      <c r="N424" s="2" t="s">
        <v>271</v>
      </c>
      <c r="O424" s="3">
        <v>1</v>
      </c>
      <c r="P424" s="3">
        <v>417.87079999999997</v>
      </c>
      <c r="Q424" s="3">
        <v>425</v>
      </c>
      <c r="R424" s="3">
        <v>425</v>
      </c>
      <c r="S424" s="3">
        <v>7.1292</v>
      </c>
      <c r="T424" s="3">
        <v>7.13</v>
      </c>
      <c r="U424" s="3">
        <v>1.67</v>
      </c>
      <c r="V424" s="2" t="s">
        <v>123</v>
      </c>
      <c r="W424" s="2" t="s">
        <v>124</v>
      </c>
      <c r="X424" s="2" t="s">
        <v>72</v>
      </c>
      <c r="Y424" s="19" t="str">
        <f>VLOOKUP(G424,'Verweis Kd-Gruppe'!$A$2:$B$8,2,FALSE)</f>
        <v>EXP</v>
      </c>
      <c r="Z424" s="19" t="str">
        <f>VLOOKUP(J424,'Verweis Art-Gruppe'!$A$2:$B$15,2,FALSE)</f>
        <v>Geräte</v>
      </c>
      <c r="AA424" s="19" t="str">
        <f>VLOOKUP(W424,'Verweis Vertreter'!$A$2:$B$24,2,FALSE)</f>
        <v>Antonio Vuolo</v>
      </c>
      <c r="AB424" s="12">
        <f t="shared" si="54"/>
        <v>1</v>
      </c>
      <c r="AC424" s="12">
        <f t="shared" si="59"/>
        <v>417.87079999999997</v>
      </c>
      <c r="AD424" s="12">
        <f t="shared" si="60"/>
        <v>425</v>
      </c>
      <c r="AE424" s="12">
        <f t="shared" si="55"/>
        <v>425</v>
      </c>
      <c r="AF424" s="12">
        <f t="shared" si="56"/>
        <v>7.1292</v>
      </c>
      <c r="AG424" s="12">
        <f t="shared" si="57"/>
        <v>7.13</v>
      </c>
      <c r="AH424" s="9">
        <f t="shared" si="61"/>
        <v>1.6776470588235295E-2</v>
      </c>
      <c r="AI424" s="14">
        <f>VLOOKUP(E424,'Verweis Faktor'!$A:$B,2,FALSE)</f>
        <v>1</v>
      </c>
      <c r="AJ424" s="14"/>
      <c r="AK424" s="14" t="str">
        <f>IF(AL424="Ja","Versandkosten",VLOOKUP(E424,'Verweis Belegart'!$A$2:$B$9,2,FALSE))</f>
        <v>Hardware</v>
      </c>
      <c r="AL424" s="14" t="str">
        <f t="shared" si="62"/>
        <v>Nein</v>
      </c>
      <c r="AM424" s="14" t="str">
        <f t="shared" si="58"/>
        <v>Positiv</v>
      </c>
    </row>
    <row r="425" spans="1:39" ht="17.25" customHeight="1" x14ac:dyDescent="0.35">
      <c r="A425" s="17">
        <v>14571559</v>
      </c>
      <c r="B425" s="2" t="s">
        <v>22</v>
      </c>
      <c r="C425" s="1">
        <v>2025001</v>
      </c>
      <c r="D425" s="1">
        <v>2000139</v>
      </c>
      <c r="E425" s="2" t="s">
        <v>34</v>
      </c>
      <c r="F425" s="2" t="s">
        <v>142</v>
      </c>
      <c r="G425" s="2" t="s">
        <v>66</v>
      </c>
      <c r="H425" s="2" t="s">
        <v>859</v>
      </c>
      <c r="I425" s="2" t="s">
        <v>860</v>
      </c>
      <c r="J425" s="2" t="s">
        <v>103</v>
      </c>
      <c r="K425" s="2" t="s">
        <v>79</v>
      </c>
      <c r="L425" s="2" t="s">
        <v>861</v>
      </c>
      <c r="M425" s="2" t="s">
        <v>862</v>
      </c>
      <c r="N425" s="2" t="s">
        <v>863</v>
      </c>
      <c r="O425" s="3">
        <v>1</v>
      </c>
      <c r="P425" s="3">
        <v>135</v>
      </c>
      <c r="Q425" s="3">
        <v>145</v>
      </c>
      <c r="R425" s="3">
        <v>145</v>
      </c>
      <c r="S425" s="3">
        <v>10</v>
      </c>
      <c r="T425" s="3">
        <v>10</v>
      </c>
      <c r="U425" s="3">
        <v>6.89</v>
      </c>
      <c r="V425" s="2" t="s">
        <v>123</v>
      </c>
      <c r="W425" s="2" t="s">
        <v>124</v>
      </c>
      <c r="X425" s="2" t="s">
        <v>72</v>
      </c>
      <c r="Y425" s="19" t="str">
        <f>VLOOKUP(G425,'Verweis Kd-Gruppe'!$A$2:$B$8,2,FALSE)</f>
        <v>EXP</v>
      </c>
      <c r="Z425" s="19" t="str">
        <f>VLOOKUP(J425,'Verweis Art-Gruppe'!$A$2:$B$15,2,FALSE)</f>
        <v>Geräte</v>
      </c>
      <c r="AA425" s="19" t="str">
        <f>VLOOKUP(W425,'Verweis Vertreter'!$A$2:$B$24,2,FALSE)</f>
        <v>Antonio Vuolo</v>
      </c>
      <c r="AB425" s="12">
        <f t="shared" si="54"/>
        <v>1</v>
      </c>
      <c r="AC425" s="12">
        <f t="shared" si="59"/>
        <v>135</v>
      </c>
      <c r="AD425" s="12">
        <f t="shared" si="60"/>
        <v>145</v>
      </c>
      <c r="AE425" s="12">
        <f t="shared" si="55"/>
        <v>145</v>
      </c>
      <c r="AF425" s="12">
        <f t="shared" si="56"/>
        <v>10</v>
      </c>
      <c r="AG425" s="12">
        <f t="shared" si="57"/>
        <v>10</v>
      </c>
      <c r="AH425" s="9">
        <f t="shared" si="61"/>
        <v>6.8965517241379309E-2</v>
      </c>
      <c r="AI425" s="14">
        <f>VLOOKUP(E425,'Verweis Faktor'!$A:$B,2,FALSE)</f>
        <v>1</v>
      </c>
      <c r="AJ425" s="14"/>
      <c r="AK425" s="14" t="str">
        <f>IF(AL425="Ja","Versandkosten",VLOOKUP(E425,'Verweis Belegart'!$A$2:$B$9,2,FALSE))</f>
        <v>Hardware</v>
      </c>
      <c r="AL425" s="14" t="str">
        <f t="shared" si="62"/>
        <v>Nein</v>
      </c>
      <c r="AM425" s="14" t="str">
        <f t="shared" si="58"/>
        <v>Positiv</v>
      </c>
    </row>
    <row r="426" spans="1:39" ht="17.25" customHeight="1" x14ac:dyDescent="0.35">
      <c r="A426" s="17">
        <v>14571559</v>
      </c>
      <c r="B426" s="2" t="s">
        <v>22</v>
      </c>
      <c r="C426" s="1">
        <v>2025001</v>
      </c>
      <c r="D426" s="1">
        <v>2000139</v>
      </c>
      <c r="E426" s="2" t="s">
        <v>34</v>
      </c>
      <c r="F426" s="2" t="s">
        <v>142</v>
      </c>
      <c r="G426" s="2" t="s">
        <v>66</v>
      </c>
      <c r="H426" s="2" t="s">
        <v>859</v>
      </c>
      <c r="I426" s="2" t="s">
        <v>860</v>
      </c>
      <c r="J426" s="2" t="s">
        <v>304</v>
      </c>
      <c r="K426" s="2" t="s">
        <v>83</v>
      </c>
      <c r="L426" s="2" t="s">
        <v>382</v>
      </c>
      <c r="M426" s="2" t="s">
        <v>383</v>
      </c>
      <c r="N426" s="2" t="s">
        <v>384</v>
      </c>
      <c r="O426" s="3">
        <v>3</v>
      </c>
      <c r="P426" s="3">
        <v>145.5</v>
      </c>
      <c r="Q426" s="3">
        <v>151</v>
      </c>
      <c r="R426" s="3">
        <v>453</v>
      </c>
      <c r="S426" s="3">
        <v>5.5</v>
      </c>
      <c r="T426" s="3">
        <v>16.5</v>
      </c>
      <c r="U426" s="3">
        <v>3.64</v>
      </c>
      <c r="V426" s="2" t="s">
        <v>123</v>
      </c>
      <c r="W426" s="2" t="s">
        <v>124</v>
      </c>
      <c r="X426" s="2" t="s">
        <v>72</v>
      </c>
      <c r="Y426" s="19" t="str">
        <f>VLOOKUP(G426,'Verweis Kd-Gruppe'!$A$2:$B$8,2,FALSE)</f>
        <v>EXP</v>
      </c>
      <c r="Z426" s="19" t="str">
        <f>VLOOKUP(J426,'Verweis Art-Gruppe'!$A$2:$B$15,2,FALSE)</f>
        <v>Zubehör</v>
      </c>
      <c r="AA426" s="19" t="str">
        <f>VLOOKUP(W426,'Verweis Vertreter'!$A$2:$B$24,2,FALSE)</f>
        <v>Antonio Vuolo</v>
      </c>
      <c r="AB426" s="12">
        <f t="shared" si="54"/>
        <v>3</v>
      </c>
      <c r="AC426" s="12">
        <f t="shared" si="59"/>
        <v>145.5</v>
      </c>
      <c r="AD426" s="12">
        <f t="shared" si="60"/>
        <v>151</v>
      </c>
      <c r="AE426" s="12">
        <f t="shared" si="55"/>
        <v>453</v>
      </c>
      <c r="AF426" s="12">
        <f t="shared" si="56"/>
        <v>5.5</v>
      </c>
      <c r="AG426" s="12">
        <f t="shared" si="57"/>
        <v>16.5</v>
      </c>
      <c r="AH426" s="9">
        <f t="shared" si="61"/>
        <v>3.6423841059602648E-2</v>
      </c>
      <c r="AI426" s="14">
        <f>VLOOKUP(E426,'Verweis Faktor'!$A:$B,2,FALSE)</f>
        <v>1</v>
      </c>
      <c r="AJ426" s="14"/>
      <c r="AK426" s="14" t="str">
        <f>IF(AL426="Ja","Versandkosten",VLOOKUP(E426,'Verweis Belegart'!$A$2:$B$9,2,FALSE))</f>
        <v>Hardware</v>
      </c>
      <c r="AL426" s="14" t="str">
        <f t="shared" si="62"/>
        <v>Nein</v>
      </c>
      <c r="AM426" s="14" t="str">
        <f t="shared" si="58"/>
        <v>Positiv</v>
      </c>
    </row>
    <row r="427" spans="1:39" ht="17.25" customHeight="1" x14ac:dyDescent="0.35">
      <c r="A427" s="17">
        <v>14571559</v>
      </c>
      <c r="B427" s="2" t="s">
        <v>22</v>
      </c>
      <c r="C427" s="1">
        <v>2025001</v>
      </c>
      <c r="D427" s="1">
        <v>2000139</v>
      </c>
      <c r="E427" s="2" t="s">
        <v>34</v>
      </c>
      <c r="F427" s="2" t="s">
        <v>142</v>
      </c>
      <c r="G427" s="2" t="s">
        <v>66</v>
      </c>
      <c r="H427" s="2" t="s">
        <v>859</v>
      </c>
      <c r="I427" s="2" t="s">
        <v>860</v>
      </c>
      <c r="J427" s="2" t="s">
        <v>103</v>
      </c>
      <c r="K427" s="2" t="s">
        <v>87</v>
      </c>
      <c r="L427" s="2" t="s">
        <v>864</v>
      </c>
      <c r="M427" s="2" t="s">
        <v>865</v>
      </c>
      <c r="N427" s="2" t="s">
        <v>350</v>
      </c>
      <c r="O427" s="3">
        <v>1</v>
      </c>
      <c r="P427" s="3">
        <v>121.0463</v>
      </c>
      <c r="Q427" s="3">
        <v>129</v>
      </c>
      <c r="R427" s="3">
        <v>129</v>
      </c>
      <c r="S427" s="3">
        <v>7.9537000000000004</v>
      </c>
      <c r="T427" s="3">
        <v>7.95</v>
      </c>
      <c r="U427" s="3">
        <v>6.16</v>
      </c>
      <c r="V427" s="2" t="s">
        <v>123</v>
      </c>
      <c r="W427" s="2" t="s">
        <v>124</v>
      </c>
      <c r="X427" s="2" t="s">
        <v>72</v>
      </c>
      <c r="Y427" s="19" t="str">
        <f>VLOOKUP(G427,'Verweis Kd-Gruppe'!$A$2:$B$8,2,FALSE)</f>
        <v>EXP</v>
      </c>
      <c r="Z427" s="19" t="str">
        <f>VLOOKUP(J427,'Verweis Art-Gruppe'!$A$2:$B$15,2,FALSE)</f>
        <v>Geräte</v>
      </c>
      <c r="AA427" s="19" t="str">
        <f>VLOOKUP(W427,'Verweis Vertreter'!$A$2:$B$24,2,FALSE)</f>
        <v>Antonio Vuolo</v>
      </c>
      <c r="AB427" s="12">
        <f t="shared" si="54"/>
        <v>1</v>
      </c>
      <c r="AC427" s="12">
        <f t="shared" si="59"/>
        <v>121.0463</v>
      </c>
      <c r="AD427" s="12">
        <f t="shared" si="60"/>
        <v>129</v>
      </c>
      <c r="AE427" s="12">
        <f t="shared" si="55"/>
        <v>129</v>
      </c>
      <c r="AF427" s="12">
        <f t="shared" si="56"/>
        <v>7.9537000000000004</v>
      </c>
      <c r="AG427" s="12">
        <f t="shared" si="57"/>
        <v>7.95</v>
      </c>
      <c r="AH427" s="9">
        <f t="shared" si="61"/>
        <v>6.1627906976744189E-2</v>
      </c>
      <c r="AI427" s="14">
        <f>VLOOKUP(E427,'Verweis Faktor'!$A:$B,2,FALSE)</f>
        <v>1</v>
      </c>
      <c r="AJ427" s="14"/>
      <c r="AK427" s="14" t="str">
        <f>IF(AL427="Ja","Versandkosten",VLOOKUP(E427,'Verweis Belegart'!$A$2:$B$9,2,FALSE))</f>
        <v>Hardware</v>
      </c>
      <c r="AL427" s="14" t="str">
        <f t="shared" si="62"/>
        <v>Nein</v>
      </c>
      <c r="AM427" s="14" t="str">
        <f t="shared" si="58"/>
        <v>Positiv</v>
      </c>
    </row>
    <row r="428" spans="1:39" ht="17.25" customHeight="1" x14ac:dyDescent="0.35">
      <c r="A428" s="17">
        <v>14571559</v>
      </c>
      <c r="B428" s="2" t="s">
        <v>22</v>
      </c>
      <c r="C428" s="1">
        <v>2025001</v>
      </c>
      <c r="D428" s="1">
        <v>2000139</v>
      </c>
      <c r="E428" s="2" t="s">
        <v>34</v>
      </c>
      <c r="F428" s="2" t="s">
        <v>142</v>
      </c>
      <c r="G428" s="2" t="s">
        <v>66</v>
      </c>
      <c r="H428" s="2" t="s">
        <v>859</v>
      </c>
      <c r="I428" s="2" t="s">
        <v>860</v>
      </c>
      <c r="J428" s="2" t="s">
        <v>103</v>
      </c>
      <c r="K428" s="2" t="s">
        <v>91</v>
      </c>
      <c r="L428" s="2" t="s">
        <v>866</v>
      </c>
      <c r="M428" s="2" t="s">
        <v>867</v>
      </c>
      <c r="N428" s="2" t="s">
        <v>868</v>
      </c>
      <c r="O428" s="3">
        <v>1</v>
      </c>
      <c r="P428" s="3">
        <v>276.61900000000003</v>
      </c>
      <c r="Q428" s="3">
        <v>283</v>
      </c>
      <c r="R428" s="3">
        <v>283</v>
      </c>
      <c r="S428" s="3">
        <v>6.3810000000000002</v>
      </c>
      <c r="T428" s="3">
        <v>6.38</v>
      </c>
      <c r="U428" s="3">
        <v>2.25</v>
      </c>
      <c r="V428" s="2" t="s">
        <v>123</v>
      </c>
      <c r="W428" s="2" t="s">
        <v>124</v>
      </c>
      <c r="X428" s="2" t="s">
        <v>72</v>
      </c>
      <c r="Y428" s="19" t="str">
        <f>VLOOKUP(G428,'Verweis Kd-Gruppe'!$A$2:$B$8,2,FALSE)</f>
        <v>EXP</v>
      </c>
      <c r="Z428" s="19" t="str">
        <f>VLOOKUP(J428,'Verweis Art-Gruppe'!$A$2:$B$15,2,FALSE)</f>
        <v>Geräte</v>
      </c>
      <c r="AA428" s="19" t="str">
        <f>VLOOKUP(W428,'Verweis Vertreter'!$A$2:$B$24,2,FALSE)</f>
        <v>Antonio Vuolo</v>
      </c>
      <c r="AB428" s="12">
        <f t="shared" si="54"/>
        <v>1</v>
      </c>
      <c r="AC428" s="12">
        <f t="shared" si="59"/>
        <v>276.61900000000003</v>
      </c>
      <c r="AD428" s="12">
        <f t="shared" si="60"/>
        <v>283</v>
      </c>
      <c r="AE428" s="12">
        <f t="shared" si="55"/>
        <v>283</v>
      </c>
      <c r="AF428" s="12">
        <f t="shared" si="56"/>
        <v>6.3810000000000002</v>
      </c>
      <c r="AG428" s="12">
        <f t="shared" si="57"/>
        <v>6.38</v>
      </c>
      <c r="AH428" s="9">
        <f t="shared" si="61"/>
        <v>2.2544169611307421E-2</v>
      </c>
      <c r="AI428" s="14">
        <f>VLOOKUP(E428,'Verweis Faktor'!$A:$B,2,FALSE)</f>
        <v>1</v>
      </c>
      <c r="AJ428" s="14"/>
      <c r="AK428" s="14" t="str">
        <f>IF(AL428="Ja","Versandkosten",VLOOKUP(E428,'Verweis Belegart'!$A$2:$B$9,2,FALSE))</f>
        <v>Hardware</v>
      </c>
      <c r="AL428" s="14" t="str">
        <f t="shared" si="62"/>
        <v>Nein</v>
      </c>
      <c r="AM428" s="14" t="str">
        <f t="shared" si="58"/>
        <v>Positiv</v>
      </c>
    </row>
    <row r="429" spans="1:39" ht="17.25" customHeight="1" x14ac:dyDescent="0.35">
      <c r="A429" s="17">
        <v>14571559</v>
      </c>
      <c r="B429" s="2" t="s">
        <v>22</v>
      </c>
      <c r="C429" s="1">
        <v>2025001</v>
      </c>
      <c r="D429" s="1">
        <v>2000139</v>
      </c>
      <c r="E429" s="2" t="s">
        <v>34</v>
      </c>
      <c r="F429" s="2" t="s">
        <v>142</v>
      </c>
      <c r="G429" s="2" t="s">
        <v>66</v>
      </c>
      <c r="H429" s="2" t="s">
        <v>859</v>
      </c>
      <c r="I429" s="2" t="s">
        <v>860</v>
      </c>
      <c r="J429" s="2" t="s">
        <v>103</v>
      </c>
      <c r="K429" s="2" t="s">
        <v>95</v>
      </c>
      <c r="L429" s="2" t="s">
        <v>275</v>
      </c>
      <c r="M429" s="2" t="s">
        <v>276</v>
      </c>
      <c r="N429" s="2" t="s">
        <v>271</v>
      </c>
      <c r="O429" s="3">
        <v>1</v>
      </c>
      <c r="P429" s="3">
        <v>416</v>
      </c>
      <c r="Q429" s="3">
        <v>425</v>
      </c>
      <c r="R429" s="3">
        <v>425</v>
      </c>
      <c r="S429" s="3">
        <v>9</v>
      </c>
      <c r="T429" s="3">
        <v>9</v>
      </c>
      <c r="U429" s="3">
        <v>2.11</v>
      </c>
      <c r="V429" s="2" t="s">
        <v>123</v>
      </c>
      <c r="W429" s="2" t="s">
        <v>124</v>
      </c>
      <c r="X429" s="2" t="s">
        <v>72</v>
      </c>
      <c r="Y429" s="19" t="str">
        <f>VLOOKUP(G429,'Verweis Kd-Gruppe'!$A$2:$B$8,2,FALSE)</f>
        <v>EXP</v>
      </c>
      <c r="Z429" s="19" t="str">
        <f>VLOOKUP(J429,'Verweis Art-Gruppe'!$A$2:$B$15,2,FALSE)</f>
        <v>Geräte</v>
      </c>
      <c r="AA429" s="19" t="str">
        <f>VLOOKUP(W429,'Verweis Vertreter'!$A$2:$B$24,2,FALSE)</f>
        <v>Antonio Vuolo</v>
      </c>
      <c r="AB429" s="12">
        <f t="shared" si="54"/>
        <v>1</v>
      </c>
      <c r="AC429" s="12">
        <f t="shared" si="59"/>
        <v>416</v>
      </c>
      <c r="AD429" s="12">
        <f t="shared" si="60"/>
        <v>425</v>
      </c>
      <c r="AE429" s="12">
        <f t="shared" si="55"/>
        <v>425</v>
      </c>
      <c r="AF429" s="12">
        <f t="shared" si="56"/>
        <v>9</v>
      </c>
      <c r="AG429" s="12">
        <f t="shared" si="57"/>
        <v>9</v>
      </c>
      <c r="AH429" s="9">
        <f t="shared" si="61"/>
        <v>2.1176470588235293E-2</v>
      </c>
      <c r="AI429" s="14">
        <f>VLOOKUP(E429,'Verweis Faktor'!$A:$B,2,FALSE)</f>
        <v>1</v>
      </c>
      <c r="AJ429" s="14"/>
      <c r="AK429" s="14" t="str">
        <f>IF(AL429="Ja","Versandkosten",VLOOKUP(E429,'Verweis Belegart'!$A$2:$B$9,2,FALSE))</f>
        <v>Hardware</v>
      </c>
      <c r="AL429" s="14" t="str">
        <f t="shared" si="62"/>
        <v>Nein</v>
      </c>
      <c r="AM429" s="14" t="str">
        <f t="shared" si="58"/>
        <v>Positiv</v>
      </c>
    </row>
    <row r="430" spans="1:39" ht="17.25" customHeight="1" x14ac:dyDescent="0.35">
      <c r="A430" s="17">
        <v>14571559</v>
      </c>
      <c r="B430" s="2" t="s">
        <v>22</v>
      </c>
      <c r="C430" s="1">
        <v>2025001</v>
      </c>
      <c r="D430" s="1">
        <v>2000139</v>
      </c>
      <c r="E430" s="2" t="s">
        <v>34</v>
      </c>
      <c r="F430" s="2" t="s">
        <v>142</v>
      </c>
      <c r="G430" s="2" t="s">
        <v>66</v>
      </c>
      <c r="H430" s="2" t="s">
        <v>859</v>
      </c>
      <c r="I430" s="2" t="s">
        <v>860</v>
      </c>
      <c r="J430" s="2" t="s">
        <v>103</v>
      </c>
      <c r="K430" s="2" t="s">
        <v>99</v>
      </c>
      <c r="L430" s="2" t="s">
        <v>402</v>
      </c>
      <c r="M430" s="2" t="s">
        <v>403</v>
      </c>
      <c r="N430" s="2" t="s">
        <v>404</v>
      </c>
      <c r="O430" s="3">
        <v>1</v>
      </c>
      <c r="P430" s="3">
        <v>234.17060000000001</v>
      </c>
      <c r="Q430" s="3">
        <v>249</v>
      </c>
      <c r="R430" s="3">
        <v>249</v>
      </c>
      <c r="S430" s="3">
        <v>14.8294</v>
      </c>
      <c r="T430" s="3">
        <v>14.83</v>
      </c>
      <c r="U430" s="3">
        <v>5.95</v>
      </c>
      <c r="V430" s="2" t="s">
        <v>123</v>
      </c>
      <c r="W430" s="2" t="s">
        <v>124</v>
      </c>
      <c r="X430" s="2" t="s">
        <v>72</v>
      </c>
      <c r="Y430" s="19" t="str">
        <f>VLOOKUP(G430,'Verweis Kd-Gruppe'!$A$2:$B$8,2,FALSE)</f>
        <v>EXP</v>
      </c>
      <c r="Z430" s="19" t="str">
        <f>VLOOKUP(J430,'Verweis Art-Gruppe'!$A$2:$B$15,2,FALSE)</f>
        <v>Geräte</v>
      </c>
      <c r="AA430" s="19" t="str">
        <f>VLOOKUP(W430,'Verweis Vertreter'!$A$2:$B$24,2,FALSE)</f>
        <v>Antonio Vuolo</v>
      </c>
      <c r="AB430" s="12">
        <f t="shared" si="54"/>
        <v>1</v>
      </c>
      <c r="AC430" s="12">
        <f t="shared" si="59"/>
        <v>234.17060000000001</v>
      </c>
      <c r="AD430" s="12">
        <f t="shared" si="60"/>
        <v>249</v>
      </c>
      <c r="AE430" s="12">
        <f t="shared" si="55"/>
        <v>249</v>
      </c>
      <c r="AF430" s="12">
        <f t="shared" si="56"/>
        <v>14.8294</v>
      </c>
      <c r="AG430" s="12">
        <f t="shared" si="57"/>
        <v>14.83</v>
      </c>
      <c r="AH430" s="9">
        <f t="shared" si="61"/>
        <v>5.9558232931726907E-2</v>
      </c>
      <c r="AI430" s="14">
        <f>VLOOKUP(E430,'Verweis Faktor'!$A:$B,2,FALSE)</f>
        <v>1</v>
      </c>
      <c r="AJ430" s="14"/>
      <c r="AK430" s="14" t="str">
        <f>IF(AL430="Ja","Versandkosten",VLOOKUP(E430,'Verweis Belegart'!$A$2:$B$9,2,FALSE))</f>
        <v>Hardware</v>
      </c>
      <c r="AL430" s="14" t="str">
        <f t="shared" si="62"/>
        <v>Nein</v>
      </c>
      <c r="AM430" s="14" t="str">
        <f t="shared" si="58"/>
        <v>Positiv</v>
      </c>
    </row>
    <row r="431" spans="1:39" ht="17.25" customHeight="1" x14ac:dyDescent="0.35">
      <c r="A431" s="17">
        <v>14571559</v>
      </c>
      <c r="B431" s="2" t="s">
        <v>22</v>
      </c>
      <c r="C431" s="1">
        <v>2025001</v>
      </c>
      <c r="D431" s="1">
        <v>2000139</v>
      </c>
      <c r="E431" s="2" t="s">
        <v>34</v>
      </c>
      <c r="F431" s="2" t="s">
        <v>142</v>
      </c>
      <c r="G431" s="2" t="s">
        <v>66</v>
      </c>
      <c r="H431" s="2" t="s">
        <v>859</v>
      </c>
      <c r="I431" s="2" t="s">
        <v>860</v>
      </c>
      <c r="J431" s="2" t="s">
        <v>103</v>
      </c>
      <c r="K431" s="2" t="s">
        <v>103</v>
      </c>
      <c r="L431" s="2" t="s">
        <v>279</v>
      </c>
      <c r="M431" s="2" t="s">
        <v>280</v>
      </c>
      <c r="N431" s="2" t="s">
        <v>271</v>
      </c>
      <c r="O431" s="3">
        <v>1</v>
      </c>
      <c r="P431" s="3">
        <v>411.96159999999998</v>
      </c>
      <c r="Q431" s="3">
        <v>425</v>
      </c>
      <c r="R431" s="3">
        <v>425</v>
      </c>
      <c r="S431" s="3">
        <v>13.038399999999999</v>
      </c>
      <c r="T431" s="3">
        <v>13.04</v>
      </c>
      <c r="U431" s="3">
        <v>3.06</v>
      </c>
      <c r="V431" s="2" t="s">
        <v>123</v>
      </c>
      <c r="W431" s="2" t="s">
        <v>124</v>
      </c>
      <c r="X431" s="2" t="s">
        <v>72</v>
      </c>
      <c r="Y431" s="19" t="str">
        <f>VLOOKUP(G431,'Verweis Kd-Gruppe'!$A$2:$B$8,2,FALSE)</f>
        <v>EXP</v>
      </c>
      <c r="Z431" s="19" t="str">
        <f>VLOOKUP(J431,'Verweis Art-Gruppe'!$A$2:$B$15,2,FALSE)</f>
        <v>Geräte</v>
      </c>
      <c r="AA431" s="19" t="str">
        <f>VLOOKUP(W431,'Verweis Vertreter'!$A$2:$B$24,2,FALSE)</f>
        <v>Antonio Vuolo</v>
      </c>
      <c r="AB431" s="12">
        <f t="shared" si="54"/>
        <v>1</v>
      </c>
      <c r="AC431" s="12">
        <f t="shared" si="59"/>
        <v>411.96159999999998</v>
      </c>
      <c r="AD431" s="12">
        <f t="shared" si="60"/>
        <v>425</v>
      </c>
      <c r="AE431" s="12">
        <f t="shared" si="55"/>
        <v>425</v>
      </c>
      <c r="AF431" s="12">
        <f t="shared" si="56"/>
        <v>13.038399999999999</v>
      </c>
      <c r="AG431" s="12">
        <f t="shared" si="57"/>
        <v>13.04</v>
      </c>
      <c r="AH431" s="9">
        <f t="shared" si="61"/>
        <v>3.068235294117647E-2</v>
      </c>
      <c r="AI431" s="14">
        <f>VLOOKUP(E431,'Verweis Faktor'!$A:$B,2,FALSE)</f>
        <v>1</v>
      </c>
      <c r="AJ431" s="14"/>
      <c r="AK431" s="14" t="str">
        <f>IF(AL431="Ja","Versandkosten",VLOOKUP(E431,'Verweis Belegart'!$A$2:$B$9,2,FALSE))</f>
        <v>Hardware</v>
      </c>
      <c r="AL431" s="14" t="str">
        <f t="shared" si="62"/>
        <v>Nein</v>
      </c>
      <c r="AM431" s="14" t="str">
        <f t="shared" si="58"/>
        <v>Positiv</v>
      </c>
    </row>
    <row r="432" spans="1:39" ht="17.25" customHeight="1" x14ac:dyDescent="0.35">
      <c r="A432" s="17">
        <v>14571559</v>
      </c>
      <c r="B432" s="2" t="s">
        <v>22</v>
      </c>
      <c r="C432" s="1">
        <v>2025001</v>
      </c>
      <c r="D432" s="1">
        <v>2000139</v>
      </c>
      <c r="E432" s="2" t="s">
        <v>34</v>
      </c>
      <c r="F432" s="2" t="s">
        <v>142</v>
      </c>
      <c r="G432" s="2" t="s">
        <v>66</v>
      </c>
      <c r="H432" s="2" t="s">
        <v>859</v>
      </c>
      <c r="I432" s="2" t="s">
        <v>860</v>
      </c>
      <c r="J432" s="2" t="s">
        <v>103</v>
      </c>
      <c r="K432" s="2" t="s">
        <v>107</v>
      </c>
      <c r="L432" s="2" t="s">
        <v>159</v>
      </c>
      <c r="M432" s="2" t="s">
        <v>160</v>
      </c>
      <c r="N432" s="2" t="s">
        <v>161</v>
      </c>
      <c r="O432" s="3">
        <v>1</v>
      </c>
      <c r="P432" s="3">
        <v>177</v>
      </c>
      <c r="Q432" s="3">
        <v>186</v>
      </c>
      <c r="R432" s="3">
        <v>186</v>
      </c>
      <c r="S432" s="3">
        <v>9</v>
      </c>
      <c r="T432" s="3">
        <v>9</v>
      </c>
      <c r="U432" s="3">
        <v>4.83</v>
      </c>
      <c r="V432" s="2" t="s">
        <v>123</v>
      </c>
      <c r="W432" s="2" t="s">
        <v>124</v>
      </c>
      <c r="X432" s="2" t="s">
        <v>72</v>
      </c>
      <c r="Y432" s="19" t="str">
        <f>VLOOKUP(G432,'Verweis Kd-Gruppe'!$A$2:$B$8,2,FALSE)</f>
        <v>EXP</v>
      </c>
      <c r="Z432" s="19" t="str">
        <f>VLOOKUP(J432,'Verweis Art-Gruppe'!$A$2:$B$15,2,FALSE)</f>
        <v>Geräte</v>
      </c>
      <c r="AA432" s="19" t="str">
        <f>VLOOKUP(W432,'Verweis Vertreter'!$A$2:$B$24,2,FALSE)</f>
        <v>Antonio Vuolo</v>
      </c>
      <c r="AB432" s="12">
        <f t="shared" si="54"/>
        <v>1</v>
      </c>
      <c r="AC432" s="12">
        <f t="shared" si="59"/>
        <v>177</v>
      </c>
      <c r="AD432" s="12">
        <f t="shared" si="60"/>
        <v>186</v>
      </c>
      <c r="AE432" s="12">
        <f t="shared" si="55"/>
        <v>186</v>
      </c>
      <c r="AF432" s="12">
        <f t="shared" si="56"/>
        <v>9</v>
      </c>
      <c r="AG432" s="12">
        <f t="shared" si="57"/>
        <v>9</v>
      </c>
      <c r="AH432" s="9">
        <f t="shared" si="61"/>
        <v>4.8387096774193547E-2</v>
      </c>
      <c r="AI432" s="14">
        <f>VLOOKUP(E432,'Verweis Faktor'!$A:$B,2,FALSE)</f>
        <v>1</v>
      </c>
      <c r="AJ432" s="14"/>
      <c r="AK432" s="14" t="str">
        <f>IF(AL432="Ja","Versandkosten",VLOOKUP(E432,'Verweis Belegart'!$A$2:$B$9,2,FALSE))</f>
        <v>Hardware</v>
      </c>
      <c r="AL432" s="14" t="str">
        <f t="shared" si="62"/>
        <v>Nein</v>
      </c>
      <c r="AM432" s="14" t="str">
        <f t="shared" si="58"/>
        <v>Positiv</v>
      </c>
    </row>
    <row r="433" spans="1:39" ht="17.25" customHeight="1" x14ac:dyDescent="0.35">
      <c r="A433" s="17">
        <v>14571559</v>
      </c>
      <c r="B433" s="2" t="s">
        <v>22</v>
      </c>
      <c r="C433" s="1">
        <v>2025001</v>
      </c>
      <c r="D433" s="1">
        <v>2000139</v>
      </c>
      <c r="E433" s="2" t="s">
        <v>34</v>
      </c>
      <c r="F433" s="2" t="s">
        <v>142</v>
      </c>
      <c r="G433" s="2" t="s">
        <v>66</v>
      </c>
      <c r="H433" s="2" t="s">
        <v>859</v>
      </c>
      <c r="I433" s="2" t="s">
        <v>860</v>
      </c>
      <c r="J433" s="2" t="s">
        <v>103</v>
      </c>
      <c r="K433" s="2" t="s">
        <v>111</v>
      </c>
      <c r="L433" s="2" t="s">
        <v>348</v>
      </c>
      <c r="M433" s="2" t="s">
        <v>349</v>
      </c>
      <c r="N433" s="2" t="s">
        <v>350</v>
      </c>
      <c r="O433" s="3">
        <v>1</v>
      </c>
      <c r="P433" s="3">
        <v>120.9417</v>
      </c>
      <c r="Q433" s="3">
        <v>127</v>
      </c>
      <c r="R433" s="3">
        <v>127</v>
      </c>
      <c r="S433" s="3">
        <v>6.0583</v>
      </c>
      <c r="T433" s="3">
        <v>6.06</v>
      </c>
      <c r="U433" s="3">
        <v>4.7699999999999996</v>
      </c>
      <c r="V433" s="2" t="s">
        <v>123</v>
      </c>
      <c r="W433" s="2" t="s">
        <v>124</v>
      </c>
      <c r="X433" s="2" t="s">
        <v>72</v>
      </c>
      <c r="Y433" s="19" t="str">
        <f>VLOOKUP(G433,'Verweis Kd-Gruppe'!$A$2:$B$8,2,FALSE)</f>
        <v>EXP</v>
      </c>
      <c r="Z433" s="19" t="str">
        <f>VLOOKUP(J433,'Verweis Art-Gruppe'!$A$2:$B$15,2,FALSE)</f>
        <v>Geräte</v>
      </c>
      <c r="AA433" s="19" t="str">
        <f>VLOOKUP(W433,'Verweis Vertreter'!$A$2:$B$24,2,FALSE)</f>
        <v>Antonio Vuolo</v>
      </c>
      <c r="AB433" s="12">
        <f t="shared" si="54"/>
        <v>1</v>
      </c>
      <c r="AC433" s="12">
        <f t="shared" si="59"/>
        <v>120.9417</v>
      </c>
      <c r="AD433" s="12">
        <f t="shared" si="60"/>
        <v>127</v>
      </c>
      <c r="AE433" s="12">
        <f t="shared" si="55"/>
        <v>127</v>
      </c>
      <c r="AF433" s="12">
        <f t="shared" si="56"/>
        <v>6.0583</v>
      </c>
      <c r="AG433" s="12">
        <f t="shared" si="57"/>
        <v>6.06</v>
      </c>
      <c r="AH433" s="9">
        <f t="shared" si="61"/>
        <v>4.7716535433070861E-2</v>
      </c>
      <c r="AI433" s="14">
        <f>VLOOKUP(E433,'Verweis Faktor'!$A:$B,2,FALSE)</f>
        <v>1</v>
      </c>
      <c r="AJ433" s="14"/>
      <c r="AK433" s="14" t="str">
        <f>IF(AL433="Ja","Versandkosten",VLOOKUP(E433,'Verweis Belegart'!$A$2:$B$9,2,FALSE))</f>
        <v>Hardware</v>
      </c>
      <c r="AL433" s="14" t="str">
        <f t="shared" si="62"/>
        <v>Nein</v>
      </c>
      <c r="AM433" s="14" t="str">
        <f t="shared" si="58"/>
        <v>Positiv</v>
      </c>
    </row>
    <row r="434" spans="1:39" ht="17.25" customHeight="1" x14ac:dyDescent="0.35">
      <c r="A434" s="17">
        <v>14571559</v>
      </c>
      <c r="B434" s="2" t="s">
        <v>22</v>
      </c>
      <c r="C434" s="1">
        <v>2025001</v>
      </c>
      <c r="D434" s="1">
        <v>2000139</v>
      </c>
      <c r="E434" s="2" t="s">
        <v>34</v>
      </c>
      <c r="F434" s="2" t="s">
        <v>142</v>
      </c>
      <c r="G434" s="2" t="s">
        <v>66</v>
      </c>
      <c r="H434" s="2" t="s">
        <v>859</v>
      </c>
      <c r="I434" s="2" t="s">
        <v>860</v>
      </c>
      <c r="J434" s="2" t="s">
        <v>103</v>
      </c>
      <c r="K434" s="2" t="s">
        <v>115</v>
      </c>
      <c r="L434" s="2" t="s">
        <v>355</v>
      </c>
      <c r="M434" s="2" t="s">
        <v>356</v>
      </c>
      <c r="N434" s="2" t="s">
        <v>357</v>
      </c>
      <c r="O434" s="3">
        <v>1</v>
      </c>
      <c r="P434" s="3">
        <v>212</v>
      </c>
      <c r="Q434" s="3">
        <v>222</v>
      </c>
      <c r="R434" s="3">
        <v>222</v>
      </c>
      <c r="S434" s="3">
        <v>10</v>
      </c>
      <c r="T434" s="3">
        <v>10</v>
      </c>
      <c r="U434" s="3">
        <v>4.5</v>
      </c>
      <c r="V434" s="2" t="s">
        <v>123</v>
      </c>
      <c r="W434" s="2" t="s">
        <v>124</v>
      </c>
      <c r="X434" s="2" t="s">
        <v>72</v>
      </c>
      <c r="Y434" s="19" t="str">
        <f>VLOOKUP(G434,'Verweis Kd-Gruppe'!$A$2:$B$8,2,FALSE)</f>
        <v>EXP</v>
      </c>
      <c r="Z434" s="19" t="str">
        <f>VLOOKUP(J434,'Verweis Art-Gruppe'!$A$2:$B$15,2,FALSE)</f>
        <v>Geräte</v>
      </c>
      <c r="AA434" s="19" t="str">
        <f>VLOOKUP(W434,'Verweis Vertreter'!$A$2:$B$24,2,FALSE)</f>
        <v>Antonio Vuolo</v>
      </c>
      <c r="AB434" s="12">
        <f t="shared" si="54"/>
        <v>1</v>
      </c>
      <c r="AC434" s="12">
        <f t="shared" si="59"/>
        <v>212</v>
      </c>
      <c r="AD434" s="12">
        <f t="shared" si="60"/>
        <v>222</v>
      </c>
      <c r="AE434" s="12">
        <f t="shared" si="55"/>
        <v>222</v>
      </c>
      <c r="AF434" s="12">
        <f t="shared" si="56"/>
        <v>10</v>
      </c>
      <c r="AG434" s="12">
        <f t="shared" si="57"/>
        <v>10</v>
      </c>
      <c r="AH434" s="9">
        <f t="shared" si="61"/>
        <v>4.5045045045045043E-2</v>
      </c>
      <c r="AI434" s="14">
        <f>VLOOKUP(E434,'Verweis Faktor'!$A:$B,2,FALSE)</f>
        <v>1</v>
      </c>
      <c r="AJ434" s="14"/>
      <c r="AK434" s="14" t="str">
        <f>IF(AL434="Ja","Versandkosten",VLOOKUP(E434,'Verweis Belegart'!$A$2:$B$9,2,FALSE))</f>
        <v>Hardware</v>
      </c>
      <c r="AL434" s="14" t="str">
        <f t="shared" si="62"/>
        <v>Nein</v>
      </c>
      <c r="AM434" s="14" t="str">
        <f t="shared" si="58"/>
        <v>Positiv</v>
      </c>
    </row>
    <row r="435" spans="1:39" ht="17.25" customHeight="1" x14ac:dyDescent="0.35">
      <c r="A435" s="17">
        <v>14571559</v>
      </c>
      <c r="B435" s="2" t="s">
        <v>22</v>
      </c>
      <c r="C435" s="1">
        <v>2025001</v>
      </c>
      <c r="D435" s="1">
        <v>2000139</v>
      </c>
      <c r="E435" s="2" t="s">
        <v>34</v>
      </c>
      <c r="F435" s="2" t="s">
        <v>142</v>
      </c>
      <c r="G435" s="2" t="s">
        <v>66</v>
      </c>
      <c r="H435" s="2" t="s">
        <v>859</v>
      </c>
      <c r="I435" s="2" t="s">
        <v>860</v>
      </c>
      <c r="J435" s="2" t="s">
        <v>103</v>
      </c>
      <c r="K435" s="2" t="s">
        <v>289</v>
      </c>
      <c r="L435" s="2" t="s">
        <v>869</v>
      </c>
      <c r="M435" s="2" t="s">
        <v>870</v>
      </c>
      <c r="N435" s="2" t="s">
        <v>871</v>
      </c>
      <c r="O435" s="3">
        <v>1</v>
      </c>
      <c r="P435" s="3">
        <v>745</v>
      </c>
      <c r="Q435" s="3">
        <v>769</v>
      </c>
      <c r="R435" s="3">
        <v>769</v>
      </c>
      <c r="S435" s="3">
        <v>24</v>
      </c>
      <c r="T435" s="3">
        <v>24</v>
      </c>
      <c r="U435" s="3">
        <v>3.12</v>
      </c>
      <c r="V435" s="2" t="s">
        <v>123</v>
      </c>
      <c r="W435" s="2" t="s">
        <v>124</v>
      </c>
      <c r="X435" s="2" t="s">
        <v>72</v>
      </c>
      <c r="Y435" s="19" t="str">
        <f>VLOOKUP(G435,'Verweis Kd-Gruppe'!$A$2:$B$8,2,FALSE)</f>
        <v>EXP</v>
      </c>
      <c r="Z435" s="19" t="str">
        <f>VLOOKUP(J435,'Verweis Art-Gruppe'!$A$2:$B$15,2,FALSE)</f>
        <v>Geräte</v>
      </c>
      <c r="AA435" s="19" t="str">
        <f>VLOOKUP(W435,'Verweis Vertreter'!$A$2:$B$24,2,FALSE)</f>
        <v>Antonio Vuolo</v>
      </c>
      <c r="AB435" s="12">
        <f t="shared" si="54"/>
        <v>1</v>
      </c>
      <c r="AC435" s="12">
        <f t="shared" si="59"/>
        <v>745</v>
      </c>
      <c r="AD435" s="12">
        <f t="shared" si="60"/>
        <v>769</v>
      </c>
      <c r="AE435" s="12">
        <f t="shared" si="55"/>
        <v>769</v>
      </c>
      <c r="AF435" s="12">
        <f t="shared" si="56"/>
        <v>24</v>
      </c>
      <c r="AG435" s="12">
        <f t="shared" si="57"/>
        <v>24</v>
      </c>
      <c r="AH435" s="9">
        <f t="shared" si="61"/>
        <v>3.1209362808842653E-2</v>
      </c>
      <c r="AI435" s="14">
        <f>VLOOKUP(E435,'Verweis Faktor'!$A:$B,2,FALSE)</f>
        <v>1</v>
      </c>
      <c r="AJ435" s="14"/>
      <c r="AK435" s="14" t="str">
        <f>IF(AL435="Ja","Versandkosten",VLOOKUP(E435,'Verweis Belegart'!$A$2:$B$9,2,FALSE))</f>
        <v>Hardware</v>
      </c>
      <c r="AL435" s="14" t="str">
        <f t="shared" si="62"/>
        <v>Nein</v>
      </c>
      <c r="AM435" s="14" t="str">
        <f t="shared" si="58"/>
        <v>Positiv</v>
      </c>
    </row>
    <row r="436" spans="1:39" ht="17.25" customHeight="1" x14ac:dyDescent="0.35">
      <c r="A436" s="17">
        <v>14571559</v>
      </c>
      <c r="B436" s="2" t="s">
        <v>22</v>
      </c>
      <c r="C436" s="1">
        <v>2025001</v>
      </c>
      <c r="D436" s="1">
        <v>2000139</v>
      </c>
      <c r="E436" s="2" t="s">
        <v>34</v>
      </c>
      <c r="F436" s="2" t="s">
        <v>142</v>
      </c>
      <c r="G436" s="2" t="s">
        <v>66</v>
      </c>
      <c r="H436" s="2" t="s">
        <v>859</v>
      </c>
      <c r="I436" s="2" t="s">
        <v>860</v>
      </c>
      <c r="J436" s="2" t="s">
        <v>103</v>
      </c>
      <c r="K436" s="2" t="s">
        <v>293</v>
      </c>
      <c r="L436" s="2" t="s">
        <v>872</v>
      </c>
      <c r="M436" s="2" t="s">
        <v>873</v>
      </c>
      <c r="N436" s="2" t="s">
        <v>404</v>
      </c>
      <c r="O436" s="3">
        <v>1</v>
      </c>
      <c r="P436" s="3">
        <v>238</v>
      </c>
      <c r="Q436" s="3">
        <v>249</v>
      </c>
      <c r="R436" s="3">
        <v>249</v>
      </c>
      <c r="S436" s="3">
        <v>11</v>
      </c>
      <c r="T436" s="3">
        <v>11</v>
      </c>
      <c r="U436" s="3">
        <v>4.41</v>
      </c>
      <c r="V436" s="2" t="s">
        <v>123</v>
      </c>
      <c r="W436" s="2" t="s">
        <v>124</v>
      </c>
      <c r="X436" s="2" t="s">
        <v>72</v>
      </c>
      <c r="Y436" s="19" t="str">
        <f>VLOOKUP(G436,'Verweis Kd-Gruppe'!$A$2:$B$8,2,FALSE)</f>
        <v>EXP</v>
      </c>
      <c r="Z436" s="19" t="str">
        <f>VLOOKUP(J436,'Verweis Art-Gruppe'!$A$2:$B$15,2,FALSE)</f>
        <v>Geräte</v>
      </c>
      <c r="AA436" s="19" t="str">
        <f>VLOOKUP(W436,'Verweis Vertreter'!$A$2:$B$24,2,FALSE)</f>
        <v>Antonio Vuolo</v>
      </c>
      <c r="AB436" s="12">
        <f t="shared" si="54"/>
        <v>1</v>
      </c>
      <c r="AC436" s="12">
        <f t="shared" si="59"/>
        <v>238</v>
      </c>
      <c r="AD436" s="12">
        <f t="shared" si="60"/>
        <v>249</v>
      </c>
      <c r="AE436" s="12">
        <f t="shared" si="55"/>
        <v>249</v>
      </c>
      <c r="AF436" s="12">
        <f t="shared" si="56"/>
        <v>11</v>
      </c>
      <c r="AG436" s="12">
        <f t="shared" si="57"/>
        <v>11</v>
      </c>
      <c r="AH436" s="9">
        <f t="shared" si="61"/>
        <v>4.4176706827309238E-2</v>
      </c>
      <c r="AI436" s="14">
        <f>VLOOKUP(E436,'Verweis Faktor'!$A:$B,2,FALSE)</f>
        <v>1</v>
      </c>
      <c r="AJ436" s="14"/>
      <c r="AK436" s="14" t="str">
        <f>IF(AL436="Ja","Versandkosten",VLOOKUP(E436,'Verweis Belegart'!$A$2:$B$9,2,FALSE))</f>
        <v>Hardware</v>
      </c>
      <c r="AL436" s="14" t="str">
        <f t="shared" si="62"/>
        <v>Nein</v>
      </c>
      <c r="AM436" s="14" t="str">
        <f t="shared" si="58"/>
        <v>Positiv</v>
      </c>
    </row>
    <row r="437" spans="1:39" ht="17.25" customHeight="1" x14ac:dyDescent="0.35">
      <c r="A437" s="17">
        <v>14571559</v>
      </c>
      <c r="B437" s="2" t="s">
        <v>22</v>
      </c>
      <c r="C437" s="1">
        <v>2025001</v>
      </c>
      <c r="D437" s="1">
        <v>2000139</v>
      </c>
      <c r="E437" s="2" t="s">
        <v>34</v>
      </c>
      <c r="F437" s="2" t="s">
        <v>142</v>
      </c>
      <c r="G437" s="2" t="s">
        <v>66</v>
      </c>
      <c r="H437" s="2" t="s">
        <v>859</v>
      </c>
      <c r="I437" s="2" t="s">
        <v>860</v>
      </c>
      <c r="J437" s="2" t="s">
        <v>103</v>
      </c>
      <c r="K437" s="2" t="s">
        <v>296</v>
      </c>
      <c r="L437" s="2" t="s">
        <v>874</v>
      </c>
      <c r="M437" s="2" t="s">
        <v>875</v>
      </c>
      <c r="N437" s="2" t="s">
        <v>719</v>
      </c>
      <c r="O437" s="3">
        <v>1</v>
      </c>
      <c r="P437" s="3">
        <v>591</v>
      </c>
      <c r="Q437" s="3">
        <v>647</v>
      </c>
      <c r="R437" s="3">
        <v>647</v>
      </c>
      <c r="S437" s="3">
        <v>56</v>
      </c>
      <c r="T437" s="3">
        <v>56</v>
      </c>
      <c r="U437" s="3">
        <v>8.65</v>
      </c>
      <c r="V437" s="2" t="s">
        <v>123</v>
      </c>
      <c r="W437" s="2" t="s">
        <v>124</v>
      </c>
      <c r="X437" s="2" t="s">
        <v>72</v>
      </c>
      <c r="Y437" s="19" t="str">
        <f>VLOOKUP(G437,'Verweis Kd-Gruppe'!$A$2:$B$8,2,FALSE)</f>
        <v>EXP</v>
      </c>
      <c r="Z437" s="19" t="str">
        <f>VLOOKUP(J437,'Verweis Art-Gruppe'!$A$2:$B$15,2,FALSE)</f>
        <v>Geräte</v>
      </c>
      <c r="AA437" s="19" t="str">
        <f>VLOOKUP(W437,'Verweis Vertreter'!$A$2:$B$24,2,FALSE)</f>
        <v>Antonio Vuolo</v>
      </c>
      <c r="AB437" s="12">
        <f t="shared" si="54"/>
        <v>1</v>
      </c>
      <c r="AC437" s="12">
        <f t="shared" si="59"/>
        <v>591</v>
      </c>
      <c r="AD437" s="12">
        <f t="shared" si="60"/>
        <v>647</v>
      </c>
      <c r="AE437" s="12">
        <f t="shared" si="55"/>
        <v>647</v>
      </c>
      <c r="AF437" s="12">
        <f t="shared" si="56"/>
        <v>56</v>
      </c>
      <c r="AG437" s="12">
        <f t="shared" si="57"/>
        <v>56</v>
      </c>
      <c r="AH437" s="9">
        <f t="shared" si="61"/>
        <v>8.6553323029366303E-2</v>
      </c>
      <c r="AI437" s="14">
        <f>VLOOKUP(E437,'Verweis Faktor'!$A:$B,2,FALSE)</f>
        <v>1</v>
      </c>
      <c r="AJ437" s="14"/>
      <c r="AK437" s="14" t="str">
        <f>IF(AL437="Ja","Versandkosten",VLOOKUP(E437,'Verweis Belegart'!$A$2:$B$9,2,FALSE))</f>
        <v>Hardware</v>
      </c>
      <c r="AL437" s="14" t="str">
        <f t="shared" si="62"/>
        <v>Nein</v>
      </c>
      <c r="AM437" s="14" t="str">
        <f t="shared" si="58"/>
        <v>Positiv</v>
      </c>
    </row>
    <row r="438" spans="1:39" ht="17.25" customHeight="1" x14ac:dyDescent="0.35">
      <c r="A438" s="17">
        <v>14571593</v>
      </c>
      <c r="B438" s="2" t="s">
        <v>22</v>
      </c>
      <c r="C438" s="1">
        <v>2025001</v>
      </c>
      <c r="D438" s="1">
        <v>2000140</v>
      </c>
      <c r="E438" s="2" t="s">
        <v>34</v>
      </c>
      <c r="F438" s="2" t="s">
        <v>35</v>
      </c>
      <c r="G438" s="2" t="s">
        <v>36</v>
      </c>
      <c r="H438" s="2" t="s">
        <v>857</v>
      </c>
      <c r="I438" s="2" t="s">
        <v>858</v>
      </c>
      <c r="J438" s="2" t="s">
        <v>103</v>
      </c>
      <c r="K438" s="2" t="s">
        <v>28</v>
      </c>
      <c r="L438" s="2" t="s">
        <v>239</v>
      </c>
      <c r="M438" s="2" t="s">
        <v>240</v>
      </c>
      <c r="N438" s="2" t="s">
        <v>128</v>
      </c>
      <c r="O438" s="3">
        <v>12</v>
      </c>
      <c r="P438" s="3">
        <v>185</v>
      </c>
      <c r="Q438" s="3">
        <v>206</v>
      </c>
      <c r="R438" s="3">
        <v>2472</v>
      </c>
      <c r="S438" s="3">
        <v>21</v>
      </c>
      <c r="T438" s="3">
        <v>252</v>
      </c>
      <c r="U438" s="3">
        <v>10.19</v>
      </c>
      <c r="V438" s="2" t="s">
        <v>241</v>
      </c>
      <c r="W438" s="2" t="s">
        <v>242</v>
      </c>
      <c r="X438" s="2" t="s">
        <v>33</v>
      </c>
      <c r="Y438" s="19" t="str">
        <f>VLOOKUP(G438,'Verweis Kd-Gruppe'!$A$2:$B$8,2,FALSE)</f>
        <v>GRK</v>
      </c>
      <c r="Z438" s="19" t="str">
        <f>VLOOKUP(J438,'Verweis Art-Gruppe'!$A$2:$B$15,2,FALSE)</f>
        <v>Geräte</v>
      </c>
      <c r="AA438" s="19" t="str">
        <f>VLOOKUP(W438,'Verweis Vertreter'!$A$2:$B$24,2,FALSE)</f>
        <v>Bernd Schönbrunn</v>
      </c>
      <c r="AB438" s="12">
        <f t="shared" si="54"/>
        <v>12</v>
      </c>
      <c r="AC438" s="12">
        <f t="shared" si="59"/>
        <v>185</v>
      </c>
      <c r="AD438" s="12">
        <f t="shared" si="60"/>
        <v>206</v>
      </c>
      <c r="AE438" s="12">
        <f t="shared" si="55"/>
        <v>2472</v>
      </c>
      <c r="AF438" s="12">
        <f t="shared" si="56"/>
        <v>21</v>
      </c>
      <c r="AG438" s="12">
        <f t="shared" si="57"/>
        <v>252</v>
      </c>
      <c r="AH438" s="9">
        <f t="shared" si="61"/>
        <v>0.10194174757281553</v>
      </c>
      <c r="AI438" s="14">
        <f>VLOOKUP(E438,'Verweis Faktor'!$A:$B,2,FALSE)</f>
        <v>1</v>
      </c>
      <c r="AJ438" s="14"/>
      <c r="AK438" s="14" t="str">
        <f>IF(AL438="Ja","Versandkosten",VLOOKUP(E438,'Verweis Belegart'!$A$2:$B$9,2,FALSE))</f>
        <v>Hardware</v>
      </c>
      <c r="AL438" s="14" t="str">
        <f t="shared" si="62"/>
        <v>Nein</v>
      </c>
      <c r="AM438" s="14" t="str">
        <f t="shared" si="58"/>
        <v>Positiv</v>
      </c>
    </row>
    <row r="439" spans="1:39" ht="17.25" customHeight="1" x14ac:dyDescent="0.35">
      <c r="A439" s="17">
        <v>14571594</v>
      </c>
      <c r="B439" s="2" t="s">
        <v>22</v>
      </c>
      <c r="C439" s="1">
        <v>2025001</v>
      </c>
      <c r="D439" s="1">
        <v>2000141</v>
      </c>
      <c r="E439" s="2" t="s">
        <v>34</v>
      </c>
      <c r="F439" s="2" t="s">
        <v>35</v>
      </c>
      <c r="G439" s="2" t="s">
        <v>36</v>
      </c>
      <c r="H439" s="2" t="s">
        <v>857</v>
      </c>
      <c r="I439" s="2" t="s">
        <v>858</v>
      </c>
      <c r="J439" s="2" t="s">
        <v>103</v>
      </c>
      <c r="K439" s="2" t="s">
        <v>28</v>
      </c>
      <c r="L439" s="2" t="s">
        <v>239</v>
      </c>
      <c r="M439" s="2" t="s">
        <v>240</v>
      </c>
      <c r="N439" s="2" t="s">
        <v>128</v>
      </c>
      <c r="O439" s="3">
        <v>10</v>
      </c>
      <c r="P439" s="3">
        <v>185</v>
      </c>
      <c r="Q439" s="3">
        <v>206</v>
      </c>
      <c r="R439" s="3">
        <v>2060</v>
      </c>
      <c r="S439" s="3">
        <v>21</v>
      </c>
      <c r="T439" s="3">
        <v>210</v>
      </c>
      <c r="U439" s="3">
        <v>10.19</v>
      </c>
      <c r="V439" s="2" t="s">
        <v>241</v>
      </c>
      <c r="W439" s="2" t="s">
        <v>242</v>
      </c>
      <c r="X439" s="2" t="s">
        <v>33</v>
      </c>
      <c r="Y439" s="19" t="str">
        <f>VLOOKUP(G439,'Verweis Kd-Gruppe'!$A$2:$B$8,2,FALSE)</f>
        <v>GRK</v>
      </c>
      <c r="Z439" s="19" t="str">
        <f>VLOOKUP(J439,'Verweis Art-Gruppe'!$A$2:$B$15,2,FALSE)</f>
        <v>Geräte</v>
      </c>
      <c r="AA439" s="19" t="str">
        <f>VLOOKUP(W439,'Verweis Vertreter'!$A$2:$B$24,2,FALSE)</f>
        <v>Bernd Schönbrunn</v>
      </c>
      <c r="AB439" s="12">
        <f t="shared" si="54"/>
        <v>10</v>
      </c>
      <c r="AC439" s="12">
        <f t="shared" si="59"/>
        <v>185</v>
      </c>
      <c r="AD439" s="12">
        <f t="shared" si="60"/>
        <v>206</v>
      </c>
      <c r="AE439" s="12">
        <f t="shared" si="55"/>
        <v>2060</v>
      </c>
      <c r="AF439" s="12">
        <f t="shared" si="56"/>
        <v>21</v>
      </c>
      <c r="AG439" s="12">
        <f t="shared" si="57"/>
        <v>210</v>
      </c>
      <c r="AH439" s="9">
        <f t="shared" si="61"/>
        <v>0.10194174757281553</v>
      </c>
      <c r="AI439" s="14">
        <f>VLOOKUP(E439,'Verweis Faktor'!$A:$B,2,FALSE)</f>
        <v>1</v>
      </c>
      <c r="AJ439" s="14"/>
      <c r="AK439" s="14" t="str">
        <f>IF(AL439="Ja","Versandkosten",VLOOKUP(E439,'Verweis Belegart'!$A$2:$B$9,2,FALSE))</f>
        <v>Hardware</v>
      </c>
      <c r="AL439" s="14" t="str">
        <f t="shared" si="62"/>
        <v>Nein</v>
      </c>
      <c r="AM439" s="14" t="str">
        <f t="shared" si="58"/>
        <v>Positiv</v>
      </c>
    </row>
    <row r="440" spans="1:39" ht="17.25" customHeight="1" x14ac:dyDescent="0.35">
      <c r="A440" s="17">
        <v>14571595</v>
      </c>
      <c r="B440" s="2" t="s">
        <v>22</v>
      </c>
      <c r="C440" s="1">
        <v>2025001</v>
      </c>
      <c r="D440" s="1">
        <v>2000142</v>
      </c>
      <c r="E440" s="2" t="s">
        <v>34</v>
      </c>
      <c r="F440" s="2" t="s">
        <v>35</v>
      </c>
      <c r="G440" s="2" t="s">
        <v>36</v>
      </c>
      <c r="H440" s="2" t="s">
        <v>857</v>
      </c>
      <c r="I440" s="2" t="s">
        <v>858</v>
      </c>
      <c r="J440" s="2" t="s">
        <v>103</v>
      </c>
      <c r="K440" s="2" t="s">
        <v>28</v>
      </c>
      <c r="L440" s="2" t="s">
        <v>239</v>
      </c>
      <c r="M440" s="2" t="s">
        <v>240</v>
      </c>
      <c r="N440" s="2" t="s">
        <v>128</v>
      </c>
      <c r="O440" s="3">
        <v>13</v>
      </c>
      <c r="P440" s="3">
        <v>185</v>
      </c>
      <c r="Q440" s="3">
        <v>206</v>
      </c>
      <c r="R440" s="3">
        <v>2678</v>
      </c>
      <c r="S440" s="3">
        <v>21</v>
      </c>
      <c r="T440" s="3">
        <v>273</v>
      </c>
      <c r="U440" s="3">
        <v>10.19</v>
      </c>
      <c r="V440" s="2" t="s">
        <v>241</v>
      </c>
      <c r="W440" s="2" t="s">
        <v>242</v>
      </c>
      <c r="X440" s="2" t="s">
        <v>33</v>
      </c>
      <c r="Y440" s="19" t="str">
        <f>VLOOKUP(G440,'Verweis Kd-Gruppe'!$A$2:$B$8,2,FALSE)</f>
        <v>GRK</v>
      </c>
      <c r="Z440" s="19" t="str">
        <f>VLOOKUP(J440,'Verweis Art-Gruppe'!$A$2:$B$15,2,FALSE)</f>
        <v>Geräte</v>
      </c>
      <c r="AA440" s="19" t="str">
        <f>VLOOKUP(W440,'Verweis Vertreter'!$A$2:$B$24,2,FALSE)</f>
        <v>Bernd Schönbrunn</v>
      </c>
      <c r="AB440" s="12">
        <f t="shared" si="54"/>
        <v>13</v>
      </c>
      <c r="AC440" s="12">
        <f t="shared" si="59"/>
        <v>185</v>
      </c>
      <c r="AD440" s="12">
        <f t="shared" si="60"/>
        <v>206</v>
      </c>
      <c r="AE440" s="12">
        <f t="shared" si="55"/>
        <v>2678</v>
      </c>
      <c r="AF440" s="12">
        <f t="shared" si="56"/>
        <v>21</v>
      </c>
      <c r="AG440" s="12">
        <f t="shared" si="57"/>
        <v>273</v>
      </c>
      <c r="AH440" s="9">
        <f t="shared" si="61"/>
        <v>0.10194174757281553</v>
      </c>
      <c r="AI440" s="14">
        <f>VLOOKUP(E440,'Verweis Faktor'!$A:$B,2,FALSE)</f>
        <v>1</v>
      </c>
      <c r="AJ440" s="14"/>
      <c r="AK440" s="14" t="str">
        <f>IF(AL440="Ja","Versandkosten",VLOOKUP(E440,'Verweis Belegart'!$A$2:$B$9,2,FALSE))</f>
        <v>Hardware</v>
      </c>
      <c r="AL440" s="14" t="str">
        <f t="shared" si="62"/>
        <v>Nein</v>
      </c>
      <c r="AM440" s="14" t="str">
        <f t="shared" si="58"/>
        <v>Positiv</v>
      </c>
    </row>
    <row r="441" spans="1:39" ht="17.25" customHeight="1" x14ac:dyDescent="0.35">
      <c r="A441" s="17">
        <v>14571596</v>
      </c>
      <c r="B441" s="2" t="s">
        <v>22</v>
      </c>
      <c r="C441" s="1">
        <v>2025001</v>
      </c>
      <c r="D441" s="1">
        <v>2000143</v>
      </c>
      <c r="E441" s="2" t="s">
        <v>34</v>
      </c>
      <c r="F441" s="2" t="s">
        <v>35</v>
      </c>
      <c r="G441" s="2" t="s">
        <v>36</v>
      </c>
      <c r="H441" s="2" t="s">
        <v>857</v>
      </c>
      <c r="I441" s="2" t="s">
        <v>858</v>
      </c>
      <c r="J441" s="2" t="s">
        <v>103</v>
      </c>
      <c r="K441" s="2" t="s">
        <v>28</v>
      </c>
      <c r="L441" s="2" t="s">
        <v>239</v>
      </c>
      <c r="M441" s="2" t="s">
        <v>240</v>
      </c>
      <c r="N441" s="2" t="s">
        <v>128</v>
      </c>
      <c r="O441" s="3">
        <v>11</v>
      </c>
      <c r="P441" s="3">
        <v>185</v>
      </c>
      <c r="Q441" s="3">
        <v>206</v>
      </c>
      <c r="R441" s="3">
        <v>2266</v>
      </c>
      <c r="S441" s="3">
        <v>21</v>
      </c>
      <c r="T441" s="3">
        <v>231</v>
      </c>
      <c r="U441" s="3">
        <v>10.19</v>
      </c>
      <c r="V441" s="2" t="s">
        <v>241</v>
      </c>
      <c r="W441" s="2" t="s">
        <v>242</v>
      </c>
      <c r="X441" s="2" t="s">
        <v>33</v>
      </c>
      <c r="Y441" s="19" t="str">
        <f>VLOOKUP(G441,'Verweis Kd-Gruppe'!$A$2:$B$8,2,FALSE)</f>
        <v>GRK</v>
      </c>
      <c r="Z441" s="19" t="str">
        <f>VLOOKUP(J441,'Verweis Art-Gruppe'!$A$2:$B$15,2,FALSE)</f>
        <v>Geräte</v>
      </c>
      <c r="AA441" s="19" t="str">
        <f>VLOOKUP(W441,'Verweis Vertreter'!$A$2:$B$24,2,FALSE)</f>
        <v>Bernd Schönbrunn</v>
      </c>
      <c r="AB441" s="12">
        <f t="shared" si="54"/>
        <v>11</v>
      </c>
      <c r="AC441" s="12">
        <f t="shared" si="59"/>
        <v>185</v>
      </c>
      <c r="AD441" s="12">
        <f t="shared" si="60"/>
        <v>206</v>
      </c>
      <c r="AE441" s="12">
        <f t="shared" si="55"/>
        <v>2266</v>
      </c>
      <c r="AF441" s="12">
        <f t="shared" si="56"/>
        <v>21</v>
      </c>
      <c r="AG441" s="12">
        <f t="shared" si="57"/>
        <v>231</v>
      </c>
      <c r="AH441" s="9">
        <f t="shared" si="61"/>
        <v>0.10194174757281553</v>
      </c>
      <c r="AI441" s="14">
        <f>VLOOKUP(E441,'Verweis Faktor'!$A:$B,2,FALSE)</f>
        <v>1</v>
      </c>
      <c r="AJ441" s="14"/>
      <c r="AK441" s="14" t="str">
        <f>IF(AL441="Ja","Versandkosten",VLOOKUP(E441,'Verweis Belegart'!$A$2:$B$9,2,FALSE))</f>
        <v>Hardware</v>
      </c>
      <c r="AL441" s="14" t="str">
        <f t="shared" si="62"/>
        <v>Nein</v>
      </c>
      <c r="AM441" s="14" t="str">
        <f t="shared" si="58"/>
        <v>Positiv</v>
      </c>
    </row>
    <row r="442" spans="1:39" ht="17.25" customHeight="1" x14ac:dyDescent="0.35">
      <c r="A442" s="17">
        <v>14571597</v>
      </c>
      <c r="B442" s="2" t="s">
        <v>22</v>
      </c>
      <c r="C442" s="1">
        <v>2025001</v>
      </c>
      <c r="D442" s="1">
        <v>2000144</v>
      </c>
      <c r="E442" s="2" t="s">
        <v>34</v>
      </c>
      <c r="F442" s="2" t="s">
        <v>35</v>
      </c>
      <c r="G442" s="2" t="s">
        <v>36</v>
      </c>
      <c r="H442" s="2" t="s">
        <v>857</v>
      </c>
      <c r="I442" s="2" t="s">
        <v>858</v>
      </c>
      <c r="J442" s="2" t="s">
        <v>103</v>
      </c>
      <c r="K442" s="2" t="s">
        <v>28</v>
      </c>
      <c r="L442" s="2" t="s">
        <v>239</v>
      </c>
      <c r="M442" s="2" t="s">
        <v>240</v>
      </c>
      <c r="N442" s="2" t="s">
        <v>128</v>
      </c>
      <c r="O442" s="3">
        <v>11</v>
      </c>
      <c r="P442" s="3">
        <v>185</v>
      </c>
      <c r="Q442" s="3">
        <v>206</v>
      </c>
      <c r="R442" s="3">
        <v>2266</v>
      </c>
      <c r="S442" s="3">
        <v>21</v>
      </c>
      <c r="T442" s="3">
        <v>231</v>
      </c>
      <c r="U442" s="3">
        <v>10.19</v>
      </c>
      <c r="V442" s="2" t="s">
        <v>241</v>
      </c>
      <c r="W442" s="2" t="s">
        <v>242</v>
      </c>
      <c r="X442" s="2" t="s">
        <v>33</v>
      </c>
      <c r="Y442" s="19" t="str">
        <f>VLOOKUP(G442,'Verweis Kd-Gruppe'!$A$2:$B$8,2,FALSE)</f>
        <v>GRK</v>
      </c>
      <c r="Z442" s="19" t="str">
        <f>VLOOKUP(J442,'Verweis Art-Gruppe'!$A$2:$B$15,2,FALSE)</f>
        <v>Geräte</v>
      </c>
      <c r="AA442" s="19" t="str">
        <f>VLOOKUP(W442,'Verweis Vertreter'!$A$2:$B$24,2,FALSE)</f>
        <v>Bernd Schönbrunn</v>
      </c>
      <c r="AB442" s="12">
        <f t="shared" si="54"/>
        <v>11</v>
      </c>
      <c r="AC442" s="12">
        <f t="shared" si="59"/>
        <v>185</v>
      </c>
      <c r="AD442" s="12">
        <f t="shared" si="60"/>
        <v>206</v>
      </c>
      <c r="AE442" s="12">
        <f t="shared" si="55"/>
        <v>2266</v>
      </c>
      <c r="AF442" s="12">
        <f t="shared" si="56"/>
        <v>21</v>
      </c>
      <c r="AG442" s="12">
        <f t="shared" si="57"/>
        <v>231</v>
      </c>
      <c r="AH442" s="9">
        <f t="shared" si="61"/>
        <v>0.10194174757281553</v>
      </c>
      <c r="AI442" s="14">
        <f>VLOOKUP(E442,'Verweis Faktor'!$A:$B,2,FALSE)</f>
        <v>1</v>
      </c>
      <c r="AJ442" s="14"/>
      <c r="AK442" s="14" t="str">
        <f>IF(AL442="Ja","Versandkosten",VLOOKUP(E442,'Verweis Belegart'!$A$2:$B$9,2,FALSE))</f>
        <v>Hardware</v>
      </c>
      <c r="AL442" s="14" t="str">
        <f t="shared" si="62"/>
        <v>Nein</v>
      </c>
      <c r="AM442" s="14" t="str">
        <f t="shared" si="58"/>
        <v>Positiv</v>
      </c>
    </row>
    <row r="443" spans="1:39" ht="17.25" customHeight="1" x14ac:dyDescent="0.35">
      <c r="A443" s="17">
        <v>14571598</v>
      </c>
      <c r="B443" s="2" t="s">
        <v>22</v>
      </c>
      <c r="C443" s="1">
        <v>2025001</v>
      </c>
      <c r="D443" s="1">
        <v>2000145</v>
      </c>
      <c r="E443" s="2" t="s">
        <v>34</v>
      </c>
      <c r="F443" s="2" t="s">
        <v>35</v>
      </c>
      <c r="G443" s="2" t="s">
        <v>36</v>
      </c>
      <c r="H443" s="2" t="s">
        <v>857</v>
      </c>
      <c r="I443" s="2" t="s">
        <v>858</v>
      </c>
      <c r="J443" s="2" t="s">
        <v>103</v>
      </c>
      <c r="K443" s="2" t="s">
        <v>28</v>
      </c>
      <c r="L443" s="2" t="s">
        <v>239</v>
      </c>
      <c r="M443" s="2" t="s">
        <v>240</v>
      </c>
      <c r="N443" s="2" t="s">
        <v>128</v>
      </c>
      <c r="O443" s="3">
        <v>9</v>
      </c>
      <c r="P443" s="3">
        <v>185</v>
      </c>
      <c r="Q443" s="3">
        <v>206</v>
      </c>
      <c r="R443" s="3">
        <v>1854</v>
      </c>
      <c r="S443" s="3">
        <v>21</v>
      </c>
      <c r="T443" s="3">
        <v>189</v>
      </c>
      <c r="U443" s="3">
        <v>10.19</v>
      </c>
      <c r="V443" s="2" t="s">
        <v>241</v>
      </c>
      <c r="W443" s="2" t="s">
        <v>242</v>
      </c>
      <c r="X443" s="2" t="s">
        <v>33</v>
      </c>
      <c r="Y443" s="19" t="str">
        <f>VLOOKUP(G443,'Verweis Kd-Gruppe'!$A$2:$B$8,2,FALSE)</f>
        <v>GRK</v>
      </c>
      <c r="Z443" s="19" t="str">
        <f>VLOOKUP(J443,'Verweis Art-Gruppe'!$A$2:$B$15,2,FALSE)</f>
        <v>Geräte</v>
      </c>
      <c r="AA443" s="19" t="str">
        <f>VLOOKUP(W443,'Verweis Vertreter'!$A$2:$B$24,2,FALSE)</f>
        <v>Bernd Schönbrunn</v>
      </c>
      <c r="AB443" s="12">
        <f t="shared" si="54"/>
        <v>9</v>
      </c>
      <c r="AC443" s="12">
        <f t="shared" si="59"/>
        <v>185</v>
      </c>
      <c r="AD443" s="12">
        <f t="shared" si="60"/>
        <v>206</v>
      </c>
      <c r="AE443" s="12">
        <f t="shared" si="55"/>
        <v>1854</v>
      </c>
      <c r="AF443" s="12">
        <f t="shared" si="56"/>
        <v>21</v>
      </c>
      <c r="AG443" s="12">
        <f t="shared" si="57"/>
        <v>189</v>
      </c>
      <c r="AH443" s="9">
        <f t="shared" si="61"/>
        <v>0.10194174757281553</v>
      </c>
      <c r="AI443" s="14">
        <f>VLOOKUP(E443,'Verweis Faktor'!$A:$B,2,FALSE)</f>
        <v>1</v>
      </c>
      <c r="AJ443" s="14"/>
      <c r="AK443" s="14" t="str">
        <f>IF(AL443="Ja","Versandkosten",VLOOKUP(E443,'Verweis Belegart'!$A$2:$B$9,2,FALSE))</f>
        <v>Hardware</v>
      </c>
      <c r="AL443" s="14" t="str">
        <f t="shared" si="62"/>
        <v>Nein</v>
      </c>
      <c r="AM443" s="14" t="str">
        <f t="shared" si="58"/>
        <v>Positiv</v>
      </c>
    </row>
    <row r="444" spans="1:39" ht="17.25" customHeight="1" x14ac:dyDescent="0.35">
      <c r="A444" s="17">
        <v>14571604</v>
      </c>
      <c r="B444" s="2" t="s">
        <v>22</v>
      </c>
      <c r="C444" s="1">
        <v>2025001</v>
      </c>
      <c r="D444" s="1">
        <v>2000146</v>
      </c>
      <c r="E444" s="2" t="s">
        <v>34</v>
      </c>
      <c r="F444" s="2" t="s">
        <v>35</v>
      </c>
      <c r="G444" s="2" t="s">
        <v>36</v>
      </c>
      <c r="H444" s="2" t="s">
        <v>857</v>
      </c>
      <c r="I444" s="2" t="s">
        <v>858</v>
      </c>
      <c r="J444" s="2" t="s">
        <v>103</v>
      </c>
      <c r="K444" s="2" t="s">
        <v>28</v>
      </c>
      <c r="L444" s="2" t="s">
        <v>239</v>
      </c>
      <c r="M444" s="2" t="s">
        <v>240</v>
      </c>
      <c r="N444" s="2" t="s">
        <v>128</v>
      </c>
      <c r="O444" s="3">
        <v>12</v>
      </c>
      <c r="P444" s="3">
        <v>185</v>
      </c>
      <c r="Q444" s="3">
        <v>206</v>
      </c>
      <c r="R444" s="3">
        <v>2472</v>
      </c>
      <c r="S444" s="3">
        <v>21</v>
      </c>
      <c r="T444" s="3">
        <v>252</v>
      </c>
      <c r="U444" s="3">
        <v>10.19</v>
      </c>
      <c r="V444" s="2" t="s">
        <v>241</v>
      </c>
      <c r="W444" s="2" t="s">
        <v>242</v>
      </c>
      <c r="X444" s="2" t="s">
        <v>33</v>
      </c>
      <c r="Y444" s="19" t="str">
        <f>VLOOKUP(G444,'Verweis Kd-Gruppe'!$A$2:$B$8,2,FALSE)</f>
        <v>GRK</v>
      </c>
      <c r="Z444" s="19" t="str">
        <f>VLOOKUP(J444,'Verweis Art-Gruppe'!$A$2:$B$15,2,FALSE)</f>
        <v>Geräte</v>
      </c>
      <c r="AA444" s="19" t="str">
        <f>VLOOKUP(W444,'Verweis Vertreter'!$A$2:$B$24,2,FALSE)</f>
        <v>Bernd Schönbrunn</v>
      </c>
      <c r="AB444" s="12">
        <f t="shared" si="54"/>
        <v>12</v>
      </c>
      <c r="AC444" s="12">
        <f t="shared" si="59"/>
        <v>185</v>
      </c>
      <c r="AD444" s="12">
        <f t="shared" si="60"/>
        <v>206</v>
      </c>
      <c r="AE444" s="12">
        <f t="shared" si="55"/>
        <v>2472</v>
      </c>
      <c r="AF444" s="12">
        <f t="shared" si="56"/>
        <v>21</v>
      </c>
      <c r="AG444" s="12">
        <f t="shared" si="57"/>
        <v>252</v>
      </c>
      <c r="AH444" s="9">
        <f t="shared" si="61"/>
        <v>0.10194174757281553</v>
      </c>
      <c r="AI444" s="14">
        <f>VLOOKUP(E444,'Verweis Faktor'!$A:$B,2,FALSE)</f>
        <v>1</v>
      </c>
      <c r="AJ444" s="14"/>
      <c r="AK444" s="14" t="str">
        <f>IF(AL444="Ja","Versandkosten",VLOOKUP(E444,'Verweis Belegart'!$A$2:$B$9,2,FALSE))</f>
        <v>Hardware</v>
      </c>
      <c r="AL444" s="14" t="str">
        <f t="shared" si="62"/>
        <v>Nein</v>
      </c>
      <c r="AM444" s="14" t="str">
        <f t="shared" si="58"/>
        <v>Positiv</v>
      </c>
    </row>
    <row r="445" spans="1:39" ht="17.25" customHeight="1" x14ac:dyDescent="0.35">
      <c r="A445" s="17">
        <v>14571606</v>
      </c>
      <c r="B445" s="2" t="s">
        <v>22</v>
      </c>
      <c r="C445" s="1">
        <v>2025001</v>
      </c>
      <c r="D445" s="1">
        <v>2000147</v>
      </c>
      <c r="E445" s="2" t="s">
        <v>34</v>
      </c>
      <c r="F445" s="2" t="s">
        <v>35</v>
      </c>
      <c r="G445" s="2" t="s">
        <v>36</v>
      </c>
      <c r="H445" s="2" t="s">
        <v>857</v>
      </c>
      <c r="I445" s="2" t="s">
        <v>858</v>
      </c>
      <c r="J445" s="2" t="s">
        <v>103</v>
      </c>
      <c r="K445" s="2" t="s">
        <v>28</v>
      </c>
      <c r="L445" s="2" t="s">
        <v>239</v>
      </c>
      <c r="M445" s="2" t="s">
        <v>240</v>
      </c>
      <c r="N445" s="2" t="s">
        <v>128</v>
      </c>
      <c r="O445" s="3">
        <v>18</v>
      </c>
      <c r="P445" s="3">
        <v>185</v>
      </c>
      <c r="Q445" s="3">
        <v>206</v>
      </c>
      <c r="R445" s="3">
        <v>3708</v>
      </c>
      <c r="S445" s="3">
        <v>21</v>
      </c>
      <c r="T445" s="3">
        <v>378</v>
      </c>
      <c r="U445" s="3">
        <v>10.19</v>
      </c>
      <c r="V445" s="2" t="s">
        <v>241</v>
      </c>
      <c r="W445" s="2" t="s">
        <v>242</v>
      </c>
      <c r="X445" s="2" t="s">
        <v>33</v>
      </c>
      <c r="Y445" s="19" t="str">
        <f>VLOOKUP(G445,'Verweis Kd-Gruppe'!$A$2:$B$8,2,FALSE)</f>
        <v>GRK</v>
      </c>
      <c r="Z445" s="19" t="str">
        <f>VLOOKUP(J445,'Verweis Art-Gruppe'!$A$2:$B$15,2,FALSE)</f>
        <v>Geräte</v>
      </c>
      <c r="AA445" s="19" t="str">
        <f>VLOOKUP(W445,'Verweis Vertreter'!$A$2:$B$24,2,FALSE)</f>
        <v>Bernd Schönbrunn</v>
      </c>
      <c r="AB445" s="12">
        <f t="shared" si="54"/>
        <v>18</v>
      </c>
      <c r="AC445" s="12">
        <f t="shared" si="59"/>
        <v>185</v>
      </c>
      <c r="AD445" s="12">
        <f t="shared" si="60"/>
        <v>206</v>
      </c>
      <c r="AE445" s="12">
        <f t="shared" si="55"/>
        <v>3708</v>
      </c>
      <c r="AF445" s="12">
        <f t="shared" si="56"/>
        <v>21</v>
      </c>
      <c r="AG445" s="12">
        <f t="shared" si="57"/>
        <v>378</v>
      </c>
      <c r="AH445" s="9">
        <f t="shared" si="61"/>
        <v>0.10194174757281553</v>
      </c>
      <c r="AI445" s="14">
        <f>VLOOKUP(E445,'Verweis Faktor'!$A:$B,2,FALSE)</f>
        <v>1</v>
      </c>
      <c r="AJ445" s="14"/>
      <c r="AK445" s="14" t="str">
        <f>IF(AL445="Ja","Versandkosten",VLOOKUP(E445,'Verweis Belegart'!$A$2:$B$9,2,FALSE))</f>
        <v>Hardware</v>
      </c>
      <c r="AL445" s="14" t="str">
        <f t="shared" si="62"/>
        <v>Nein</v>
      </c>
      <c r="AM445" s="14" t="str">
        <f t="shared" si="58"/>
        <v>Positiv</v>
      </c>
    </row>
    <row r="446" spans="1:39" ht="17.25" customHeight="1" x14ac:dyDescent="0.35">
      <c r="A446" s="17">
        <v>14571607</v>
      </c>
      <c r="B446" s="2" t="s">
        <v>22</v>
      </c>
      <c r="C446" s="1">
        <v>2025001</v>
      </c>
      <c r="D446" s="1">
        <v>2000148</v>
      </c>
      <c r="E446" s="2" t="s">
        <v>34</v>
      </c>
      <c r="F446" s="2" t="s">
        <v>35</v>
      </c>
      <c r="G446" s="2" t="s">
        <v>36</v>
      </c>
      <c r="H446" s="2" t="s">
        <v>857</v>
      </c>
      <c r="I446" s="2" t="s">
        <v>858</v>
      </c>
      <c r="J446" s="2" t="s">
        <v>103</v>
      </c>
      <c r="K446" s="2" t="s">
        <v>28</v>
      </c>
      <c r="L446" s="2" t="s">
        <v>239</v>
      </c>
      <c r="M446" s="2" t="s">
        <v>240</v>
      </c>
      <c r="N446" s="2" t="s">
        <v>128</v>
      </c>
      <c r="O446" s="3">
        <v>15</v>
      </c>
      <c r="P446" s="3">
        <v>185</v>
      </c>
      <c r="Q446" s="3">
        <v>206</v>
      </c>
      <c r="R446" s="3">
        <v>3090</v>
      </c>
      <c r="S446" s="3">
        <v>21</v>
      </c>
      <c r="T446" s="3">
        <v>315</v>
      </c>
      <c r="U446" s="3">
        <v>10.19</v>
      </c>
      <c r="V446" s="2" t="s">
        <v>241</v>
      </c>
      <c r="W446" s="2" t="s">
        <v>242</v>
      </c>
      <c r="X446" s="2" t="s">
        <v>33</v>
      </c>
      <c r="Y446" s="19" t="str">
        <f>VLOOKUP(G446,'Verweis Kd-Gruppe'!$A$2:$B$8,2,FALSE)</f>
        <v>GRK</v>
      </c>
      <c r="Z446" s="19" t="str">
        <f>VLOOKUP(J446,'Verweis Art-Gruppe'!$A$2:$B$15,2,FALSE)</f>
        <v>Geräte</v>
      </c>
      <c r="AA446" s="19" t="str">
        <f>VLOOKUP(W446,'Verweis Vertreter'!$A$2:$B$24,2,FALSE)</f>
        <v>Bernd Schönbrunn</v>
      </c>
      <c r="AB446" s="12">
        <f t="shared" si="54"/>
        <v>15</v>
      </c>
      <c r="AC446" s="12">
        <f t="shared" si="59"/>
        <v>185</v>
      </c>
      <c r="AD446" s="12">
        <f t="shared" si="60"/>
        <v>206</v>
      </c>
      <c r="AE446" s="12">
        <f t="shared" si="55"/>
        <v>3090</v>
      </c>
      <c r="AF446" s="12">
        <f t="shared" si="56"/>
        <v>21</v>
      </c>
      <c r="AG446" s="12">
        <f t="shared" si="57"/>
        <v>315</v>
      </c>
      <c r="AH446" s="9">
        <f t="shared" si="61"/>
        <v>0.10194174757281553</v>
      </c>
      <c r="AI446" s="14">
        <f>VLOOKUP(E446,'Verweis Faktor'!$A:$B,2,FALSE)</f>
        <v>1</v>
      </c>
      <c r="AJ446" s="14"/>
      <c r="AK446" s="14" t="str">
        <f>IF(AL446="Ja","Versandkosten",VLOOKUP(E446,'Verweis Belegart'!$A$2:$B$9,2,FALSE))</f>
        <v>Hardware</v>
      </c>
      <c r="AL446" s="14" t="str">
        <f t="shared" si="62"/>
        <v>Nein</v>
      </c>
      <c r="AM446" s="14" t="str">
        <f t="shared" si="58"/>
        <v>Positiv</v>
      </c>
    </row>
    <row r="447" spans="1:39" ht="17.25" customHeight="1" x14ac:dyDescent="0.35">
      <c r="A447" s="17">
        <v>14571608</v>
      </c>
      <c r="B447" s="2" t="s">
        <v>22</v>
      </c>
      <c r="C447" s="1">
        <v>2025001</v>
      </c>
      <c r="D447" s="1">
        <v>2000149</v>
      </c>
      <c r="E447" s="2" t="s">
        <v>34</v>
      </c>
      <c r="F447" s="2" t="s">
        <v>35</v>
      </c>
      <c r="G447" s="2" t="s">
        <v>36</v>
      </c>
      <c r="H447" s="2" t="s">
        <v>857</v>
      </c>
      <c r="I447" s="2" t="s">
        <v>858</v>
      </c>
      <c r="J447" s="2" t="s">
        <v>103</v>
      </c>
      <c r="K447" s="2" t="s">
        <v>28</v>
      </c>
      <c r="L447" s="2" t="s">
        <v>239</v>
      </c>
      <c r="M447" s="2" t="s">
        <v>240</v>
      </c>
      <c r="N447" s="2" t="s">
        <v>128</v>
      </c>
      <c r="O447" s="3">
        <v>16</v>
      </c>
      <c r="P447" s="3">
        <v>185</v>
      </c>
      <c r="Q447" s="3">
        <v>206</v>
      </c>
      <c r="R447" s="3">
        <v>3296</v>
      </c>
      <c r="S447" s="3">
        <v>21</v>
      </c>
      <c r="T447" s="3">
        <v>336</v>
      </c>
      <c r="U447" s="3">
        <v>10.19</v>
      </c>
      <c r="V447" s="2" t="s">
        <v>241</v>
      </c>
      <c r="W447" s="2" t="s">
        <v>242</v>
      </c>
      <c r="X447" s="2" t="s">
        <v>33</v>
      </c>
      <c r="Y447" s="19" t="str">
        <f>VLOOKUP(G447,'Verweis Kd-Gruppe'!$A$2:$B$8,2,FALSE)</f>
        <v>GRK</v>
      </c>
      <c r="Z447" s="19" t="str">
        <f>VLOOKUP(J447,'Verweis Art-Gruppe'!$A$2:$B$15,2,FALSE)</f>
        <v>Geräte</v>
      </c>
      <c r="AA447" s="19" t="str">
        <f>VLOOKUP(W447,'Verweis Vertreter'!$A$2:$B$24,2,FALSE)</f>
        <v>Bernd Schönbrunn</v>
      </c>
      <c r="AB447" s="12">
        <f t="shared" si="54"/>
        <v>16</v>
      </c>
      <c r="AC447" s="12">
        <f t="shared" si="59"/>
        <v>185</v>
      </c>
      <c r="AD447" s="12">
        <f t="shared" si="60"/>
        <v>206</v>
      </c>
      <c r="AE447" s="12">
        <f t="shared" si="55"/>
        <v>3296</v>
      </c>
      <c r="AF447" s="12">
        <f t="shared" si="56"/>
        <v>21</v>
      </c>
      <c r="AG447" s="12">
        <f t="shared" si="57"/>
        <v>336</v>
      </c>
      <c r="AH447" s="9">
        <f t="shared" si="61"/>
        <v>0.10194174757281553</v>
      </c>
      <c r="AI447" s="14">
        <f>VLOOKUP(E447,'Verweis Faktor'!$A:$B,2,FALSE)</f>
        <v>1</v>
      </c>
      <c r="AJ447" s="14"/>
      <c r="AK447" s="14" t="str">
        <f>IF(AL447="Ja","Versandkosten",VLOOKUP(E447,'Verweis Belegart'!$A$2:$B$9,2,FALSE))</f>
        <v>Hardware</v>
      </c>
      <c r="AL447" s="14" t="str">
        <f t="shared" si="62"/>
        <v>Nein</v>
      </c>
      <c r="AM447" s="14" t="str">
        <f t="shared" si="58"/>
        <v>Positiv</v>
      </c>
    </row>
    <row r="448" spans="1:39" ht="17.25" customHeight="1" x14ac:dyDescent="0.35">
      <c r="A448" s="17">
        <v>14571609</v>
      </c>
      <c r="B448" s="2" t="s">
        <v>22</v>
      </c>
      <c r="C448" s="1">
        <v>2025001</v>
      </c>
      <c r="D448" s="1">
        <v>2000150</v>
      </c>
      <c r="E448" s="2" t="s">
        <v>34</v>
      </c>
      <c r="F448" s="2" t="s">
        <v>35</v>
      </c>
      <c r="G448" s="2" t="s">
        <v>36</v>
      </c>
      <c r="H448" s="2" t="s">
        <v>857</v>
      </c>
      <c r="I448" s="2" t="s">
        <v>858</v>
      </c>
      <c r="J448" s="2" t="s">
        <v>103</v>
      </c>
      <c r="K448" s="2" t="s">
        <v>28</v>
      </c>
      <c r="L448" s="2" t="s">
        <v>239</v>
      </c>
      <c r="M448" s="2" t="s">
        <v>240</v>
      </c>
      <c r="N448" s="2" t="s">
        <v>128</v>
      </c>
      <c r="O448" s="3">
        <v>10</v>
      </c>
      <c r="P448" s="3">
        <v>185</v>
      </c>
      <c r="Q448" s="3">
        <v>206</v>
      </c>
      <c r="R448" s="3">
        <v>2060</v>
      </c>
      <c r="S448" s="3">
        <v>21</v>
      </c>
      <c r="T448" s="3">
        <v>210</v>
      </c>
      <c r="U448" s="3">
        <v>10.19</v>
      </c>
      <c r="V448" s="2" t="s">
        <v>241</v>
      </c>
      <c r="W448" s="2" t="s">
        <v>242</v>
      </c>
      <c r="X448" s="2" t="s">
        <v>33</v>
      </c>
      <c r="Y448" s="19" t="str">
        <f>VLOOKUP(G448,'Verweis Kd-Gruppe'!$A$2:$B$8,2,FALSE)</f>
        <v>GRK</v>
      </c>
      <c r="Z448" s="19" t="str">
        <f>VLOOKUP(J448,'Verweis Art-Gruppe'!$A$2:$B$15,2,FALSE)</f>
        <v>Geräte</v>
      </c>
      <c r="AA448" s="19" t="str">
        <f>VLOOKUP(W448,'Verweis Vertreter'!$A$2:$B$24,2,FALSE)</f>
        <v>Bernd Schönbrunn</v>
      </c>
      <c r="AB448" s="12">
        <f t="shared" si="54"/>
        <v>10</v>
      </c>
      <c r="AC448" s="12">
        <f t="shared" si="59"/>
        <v>185</v>
      </c>
      <c r="AD448" s="12">
        <f t="shared" si="60"/>
        <v>206</v>
      </c>
      <c r="AE448" s="12">
        <f t="shared" si="55"/>
        <v>2060</v>
      </c>
      <c r="AF448" s="12">
        <f t="shared" si="56"/>
        <v>21</v>
      </c>
      <c r="AG448" s="12">
        <f t="shared" si="57"/>
        <v>210</v>
      </c>
      <c r="AH448" s="9">
        <f t="shared" si="61"/>
        <v>0.10194174757281553</v>
      </c>
      <c r="AI448" s="14">
        <f>VLOOKUP(E448,'Verweis Faktor'!$A:$B,2,FALSE)</f>
        <v>1</v>
      </c>
      <c r="AJ448" s="14"/>
      <c r="AK448" s="14" t="str">
        <f>IF(AL448="Ja","Versandkosten",VLOOKUP(E448,'Verweis Belegart'!$A$2:$B$9,2,FALSE))</f>
        <v>Hardware</v>
      </c>
      <c r="AL448" s="14" t="str">
        <f t="shared" si="62"/>
        <v>Nein</v>
      </c>
      <c r="AM448" s="14" t="str">
        <f t="shared" si="58"/>
        <v>Positiv</v>
      </c>
    </row>
    <row r="449" spans="1:39" ht="17.25" customHeight="1" x14ac:dyDescent="0.35">
      <c r="A449" s="17">
        <v>14571610</v>
      </c>
      <c r="B449" s="2" t="s">
        <v>22</v>
      </c>
      <c r="C449" s="1">
        <v>2025001</v>
      </c>
      <c r="D449" s="1">
        <v>2000151</v>
      </c>
      <c r="E449" s="2" t="s">
        <v>34</v>
      </c>
      <c r="F449" s="2" t="s">
        <v>35</v>
      </c>
      <c r="G449" s="2" t="s">
        <v>36</v>
      </c>
      <c r="H449" s="2" t="s">
        <v>857</v>
      </c>
      <c r="I449" s="2" t="s">
        <v>858</v>
      </c>
      <c r="J449" s="2" t="s">
        <v>103</v>
      </c>
      <c r="K449" s="2" t="s">
        <v>28</v>
      </c>
      <c r="L449" s="2" t="s">
        <v>239</v>
      </c>
      <c r="M449" s="2" t="s">
        <v>240</v>
      </c>
      <c r="N449" s="2" t="s">
        <v>128</v>
      </c>
      <c r="O449" s="3">
        <v>14</v>
      </c>
      <c r="P449" s="3">
        <v>185</v>
      </c>
      <c r="Q449" s="3">
        <v>206</v>
      </c>
      <c r="R449" s="3">
        <v>2884</v>
      </c>
      <c r="S449" s="3">
        <v>21</v>
      </c>
      <c r="T449" s="3">
        <v>294</v>
      </c>
      <c r="U449" s="3">
        <v>10.19</v>
      </c>
      <c r="V449" s="2" t="s">
        <v>241</v>
      </c>
      <c r="W449" s="2" t="s">
        <v>242</v>
      </c>
      <c r="X449" s="2" t="s">
        <v>33</v>
      </c>
      <c r="Y449" s="19" t="str">
        <f>VLOOKUP(G449,'Verweis Kd-Gruppe'!$A$2:$B$8,2,FALSE)</f>
        <v>GRK</v>
      </c>
      <c r="Z449" s="19" t="str">
        <f>VLOOKUP(J449,'Verweis Art-Gruppe'!$A$2:$B$15,2,FALSE)</f>
        <v>Geräte</v>
      </c>
      <c r="AA449" s="19" t="str">
        <f>VLOOKUP(W449,'Verweis Vertreter'!$A$2:$B$24,2,FALSE)</f>
        <v>Bernd Schönbrunn</v>
      </c>
      <c r="AB449" s="12">
        <f t="shared" si="54"/>
        <v>14</v>
      </c>
      <c r="AC449" s="12">
        <f t="shared" si="59"/>
        <v>185</v>
      </c>
      <c r="AD449" s="12">
        <f t="shared" si="60"/>
        <v>206</v>
      </c>
      <c r="AE449" s="12">
        <f t="shared" si="55"/>
        <v>2884</v>
      </c>
      <c r="AF449" s="12">
        <f t="shared" si="56"/>
        <v>21</v>
      </c>
      <c r="AG449" s="12">
        <f t="shared" si="57"/>
        <v>294</v>
      </c>
      <c r="AH449" s="9">
        <f t="shared" si="61"/>
        <v>0.10194174757281553</v>
      </c>
      <c r="AI449" s="14">
        <f>VLOOKUP(E449,'Verweis Faktor'!$A:$B,2,FALSE)</f>
        <v>1</v>
      </c>
      <c r="AJ449" s="14"/>
      <c r="AK449" s="14" t="str">
        <f>IF(AL449="Ja","Versandkosten",VLOOKUP(E449,'Verweis Belegart'!$A$2:$B$9,2,FALSE))</f>
        <v>Hardware</v>
      </c>
      <c r="AL449" s="14" t="str">
        <f t="shared" si="62"/>
        <v>Nein</v>
      </c>
      <c r="AM449" s="14" t="str">
        <f t="shared" si="58"/>
        <v>Positiv</v>
      </c>
    </row>
    <row r="450" spans="1:39" ht="17.25" customHeight="1" x14ac:dyDescent="0.35">
      <c r="A450" s="17">
        <v>14571611</v>
      </c>
      <c r="B450" s="2" t="s">
        <v>22</v>
      </c>
      <c r="C450" s="1">
        <v>2025001</v>
      </c>
      <c r="D450" s="1">
        <v>2000152</v>
      </c>
      <c r="E450" s="2" t="s">
        <v>34</v>
      </c>
      <c r="F450" s="2" t="s">
        <v>35</v>
      </c>
      <c r="G450" s="2" t="s">
        <v>36</v>
      </c>
      <c r="H450" s="2" t="s">
        <v>857</v>
      </c>
      <c r="I450" s="2" t="s">
        <v>858</v>
      </c>
      <c r="J450" s="2" t="s">
        <v>103</v>
      </c>
      <c r="K450" s="2" t="s">
        <v>28</v>
      </c>
      <c r="L450" s="2" t="s">
        <v>239</v>
      </c>
      <c r="M450" s="2" t="s">
        <v>240</v>
      </c>
      <c r="N450" s="2" t="s">
        <v>128</v>
      </c>
      <c r="O450" s="3">
        <v>15</v>
      </c>
      <c r="P450" s="3">
        <v>185</v>
      </c>
      <c r="Q450" s="3">
        <v>206</v>
      </c>
      <c r="R450" s="3">
        <v>3090</v>
      </c>
      <c r="S450" s="3">
        <v>21</v>
      </c>
      <c r="T450" s="3">
        <v>315</v>
      </c>
      <c r="U450" s="3">
        <v>10.19</v>
      </c>
      <c r="V450" s="2" t="s">
        <v>241</v>
      </c>
      <c r="W450" s="2" t="s">
        <v>242</v>
      </c>
      <c r="X450" s="2" t="s">
        <v>33</v>
      </c>
      <c r="Y450" s="19" t="str">
        <f>VLOOKUP(G450,'Verweis Kd-Gruppe'!$A$2:$B$8,2,FALSE)</f>
        <v>GRK</v>
      </c>
      <c r="Z450" s="19" t="str">
        <f>VLOOKUP(J450,'Verweis Art-Gruppe'!$A$2:$B$15,2,FALSE)</f>
        <v>Geräte</v>
      </c>
      <c r="AA450" s="19" t="str">
        <f>VLOOKUP(W450,'Verweis Vertreter'!$A$2:$B$24,2,FALSE)</f>
        <v>Bernd Schönbrunn</v>
      </c>
      <c r="AB450" s="12">
        <f t="shared" si="54"/>
        <v>15</v>
      </c>
      <c r="AC450" s="12">
        <f t="shared" si="59"/>
        <v>185</v>
      </c>
      <c r="AD450" s="12">
        <f t="shared" si="60"/>
        <v>206</v>
      </c>
      <c r="AE450" s="12">
        <f t="shared" si="55"/>
        <v>3090</v>
      </c>
      <c r="AF450" s="12">
        <f t="shared" si="56"/>
        <v>21</v>
      </c>
      <c r="AG450" s="12">
        <f t="shared" si="57"/>
        <v>315</v>
      </c>
      <c r="AH450" s="9">
        <f t="shared" si="61"/>
        <v>0.10194174757281553</v>
      </c>
      <c r="AI450" s="14">
        <f>VLOOKUP(E450,'Verweis Faktor'!$A:$B,2,FALSE)</f>
        <v>1</v>
      </c>
      <c r="AJ450" s="14"/>
      <c r="AK450" s="14" t="str">
        <f>IF(AL450="Ja","Versandkosten",VLOOKUP(E450,'Verweis Belegart'!$A$2:$B$9,2,FALSE))</f>
        <v>Hardware</v>
      </c>
      <c r="AL450" s="14" t="str">
        <f t="shared" si="62"/>
        <v>Nein</v>
      </c>
      <c r="AM450" s="14" t="str">
        <f t="shared" si="58"/>
        <v>Positiv</v>
      </c>
    </row>
    <row r="451" spans="1:39" ht="17.25" customHeight="1" x14ac:dyDescent="0.35">
      <c r="A451" s="17">
        <v>14571612</v>
      </c>
      <c r="B451" s="2" t="s">
        <v>22</v>
      </c>
      <c r="C451" s="1">
        <v>2025001</v>
      </c>
      <c r="D451" s="1">
        <v>2000153</v>
      </c>
      <c r="E451" s="2" t="s">
        <v>34</v>
      </c>
      <c r="F451" s="2" t="s">
        <v>35</v>
      </c>
      <c r="G451" s="2" t="s">
        <v>36</v>
      </c>
      <c r="H451" s="2" t="s">
        <v>857</v>
      </c>
      <c r="I451" s="2" t="s">
        <v>858</v>
      </c>
      <c r="J451" s="2" t="s">
        <v>103</v>
      </c>
      <c r="K451" s="2" t="s">
        <v>28</v>
      </c>
      <c r="L451" s="2" t="s">
        <v>239</v>
      </c>
      <c r="M451" s="2" t="s">
        <v>240</v>
      </c>
      <c r="N451" s="2" t="s">
        <v>128</v>
      </c>
      <c r="O451" s="3">
        <v>5</v>
      </c>
      <c r="P451" s="3">
        <v>185</v>
      </c>
      <c r="Q451" s="3">
        <v>206</v>
      </c>
      <c r="R451" s="3">
        <v>1030</v>
      </c>
      <c r="S451" s="3">
        <v>21</v>
      </c>
      <c r="T451" s="3">
        <v>105</v>
      </c>
      <c r="U451" s="3">
        <v>10.19</v>
      </c>
      <c r="V451" s="2" t="s">
        <v>241</v>
      </c>
      <c r="W451" s="2" t="s">
        <v>242</v>
      </c>
      <c r="X451" s="2" t="s">
        <v>33</v>
      </c>
      <c r="Y451" s="19" t="str">
        <f>VLOOKUP(G451,'Verweis Kd-Gruppe'!$A$2:$B$8,2,FALSE)</f>
        <v>GRK</v>
      </c>
      <c r="Z451" s="19" t="str">
        <f>VLOOKUP(J451,'Verweis Art-Gruppe'!$A$2:$B$15,2,FALSE)</f>
        <v>Geräte</v>
      </c>
      <c r="AA451" s="19" t="str">
        <f>VLOOKUP(W451,'Verweis Vertreter'!$A$2:$B$24,2,FALSE)</f>
        <v>Bernd Schönbrunn</v>
      </c>
      <c r="AB451" s="12">
        <f t="shared" ref="AB451:AB514" si="63">$AI451*O451</f>
        <v>5</v>
      </c>
      <c r="AC451" s="12">
        <f t="shared" si="59"/>
        <v>185</v>
      </c>
      <c r="AD451" s="12">
        <f t="shared" si="60"/>
        <v>206</v>
      </c>
      <c r="AE451" s="12">
        <f t="shared" ref="AE451:AE514" si="64">$AI451*R451</f>
        <v>1030</v>
      </c>
      <c r="AF451" s="12">
        <f t="shared" ref="AF451:AF514" si="65">$AI451*S451</f>
        <v>21</v>
      </c>
      <c r="AG451" s="12">
        <f t="shared" ref="AG451:AG514" si="66">$AI451*T451</f>
        <v>105</v>
      </c>
      <c r="AH451" s="9">
        <f t="shared" si="61"/>
        <v>0.10194174757281553</v>
      </c>
      <c r="AI451" s="14">
        <f>VLOOKUP(E451,'Verweis Faktor'!$A:$B,2,FALSE)</f>
        <v>1</v>
      </c>
      <c r="AJ451" s="14"/>
      <c r="AK451" s="14" t="str">
        <f>IF(AL451="Ja","Versandkosten",VLOOKUP(E451,'Verweis Belegart'!$A$2:$B$9,2,FALSE))</f>
        <v>Hardware</v>
      </c>
      <c r="AL451" s="14" t="str">
        <f t="shared" si="62"/>
        <v>Nein</v>
      </c>
      <c r="AM451" s="14" t="str">
        <f t="shared" ref="AM451:AM514" si="67">IF(AG451&lt;0,"Negativ","Positiv")</f>
        <v>Positiv</v>
      </c>
    </row>
    <row r="452" spans="1:39" ht="17.25" customHeight="1" x14ac:dyDescent="0.35">
      <c r="A452" s="17">
        <v>14571614</v>
      </c>
      <c r="B452" s="2" t="s">
        <v>22</v>
      </c>
      <c r="C452" s="1">
        <v>2025001</v>
      </c>
      <c r="D452" s="1">
        <v>2000154</v>
      </c>
      <c r="E452" s="2" t="s">
        <v>34</v>
      </c>
      <c r="F452" s="2" t="s">
        <v>35</v>
      </c>
      <c r="G452" s="2" t="s">
        <v>36</v>
      </c>
      <c r="H452" s="2" t="s">
        <v>857</v>
      </c>
      <c r="I452" s="2" t="s">
        <v>858</v>
      </c>
      <c r="J452" s="2" t="s">
        <v>103</v>
      </c>
      <c r="K452" s="2" t="s">
        <v>28</v>
      </c>
      <c r="L452" s="2" t="s">
        <v>239</v>
      </c>
      <c r="M452" s="2" t="s">
        <v>240</v>
      </c>
      <c r="N452" s="2" t="s">
        <v>128</v>
      </c>
      <c r="O452" s="3">
        <v>20</v>
      </c>
      <c r="P452" s="3">
        <v>185</v>
      </c>
      <c r="Q452" s="3">
        <v>206</v>
      </c>
      <c r="R452" s="3">
        <v>4120</v>
      </c>
      <c r="S452" s="3">
        <v>21</v>
      </c>
      <c r="T452" s="3">
        <v>420</v>
      </c>
      <c r="U452" s="3">
        <v>10.19</v>
      </c>
      <c r="V452" s="2" t="s">
        <v>241</v>
      </c>
      <c r="W452" s="2" t="s">
        <v>242</v>
      </c>
      <c r="X452" s="2" t="s">
        <v>33</v>
      </c>
      <c r="Y452" s="19" t="str">
        <f>VLOOKUP(G452,'Verweis Kd-Gruppe'!$A$2:$B$8,2,FALSE)</f>
        <v>GRK</v>
      </c>
      <c r="Z452" s="19" t="str">
        <f>VLOOKUP(J452,'Verweis Art-Gruppe'!$A$2:$B$15,2,FALSE)</f>
        <v>Geräte</v>
      </c>
      <c r="AA452" s="19" t="str">
        <f>VLOOKUP(W452,'Verweis Vertreter'!$A$2:$B$24,2,FALSE)</f>
        <v>Bernd Schönbrunn</v>
      </c>
      <c r="AB452" s="12">
        <f t="shared" si="63"/>
        <v>20</v>
      </c>
      <c r="AC452" s="12">
        <f t="shared" ref="AC452:AC515" si="68">P452</f>
        <v>185</v>
      </c>
      <c r="AD452" s="12">
        <f t="shared" ref="AD452:AD515" si="69">Q452</f>
        <v>206</v>
      </c>
      <c r="AE452" s="12">
        <f t="shared" si="64"/>
        <v>4120</v>
      </c>
      <c r="AF452" s="12">
        <f t="shared" si="65"/>
        <v>21</v>
      </c>
      <c r="AG452" s="12">
        <f t="shared" si="66"/>
        <v>420</v>
      </c>
      <c r="AH452" s="9">
        <f t="shared" ref="AH452:AH515" si="70">IF(AF452=0,0,AG452/AE452*AI452)</f>
        <v>0.10194174757281553</v>
      </c>
      <c r="AI452" s="14">
        <f>VLOOKUP(E452,'Verweis Faktor'!$A:$B,2,FALSE)</f>
        <v>1</v>
      </c>
      <c r="AJ452" s="14"/>
      <c r="AK452" s="14" t="str">
        <f>IF(AL452="Ja","Versandkosten",VLOOKUP(E452,'Verweis Belegart'!$A$2:$B$9,2,FALSE))</f>
        <v>Hardware</v>
      </c>
      <c r="AL452" s="14" t="str">
        <f t="shared" ref="AL452:AL515" si="71">IF(ISNUMBER(FIND("Versandkosten",M452)),"Ja","Nein")</f>
        <v>Nein</v>
      </c>
      <c r="AM452" s="14" t="str">
        <f t="shared" si="67"/>
        <v>Positiv</v>
      </c>
    </row>
    <row r="453" spans="1:39" ht="17.25" customHeight="1" x14ac:dyDescent="0.35">
      <c r="A453" s="17">
        <v>14571616</v>
      </c>
      <c r="B453" s="2" t="s">
        <v>22</v>
      </c>
      <c r="C453" s="1">
        <v>2025001</v>
      </c>
      <c r="D453" s="1">
        <v>2000155</v>
      </c>
      <c r="E453" s="2" t="s">
        <v>34</v>
      </c>
      <c r="F453" s="2" t="s">
        <v>35</v>
      </c>
      <c r="G453" s="2" t="s">
        <v>36</v>
      </c>
      <c r="H453" s="2" t="s">
        <v>876</v>
      </c>
      <c r="I453" s="2" t="s">
        <v>877</v>
      </c>
      <c r="J453" s="2" t="s">
        <v>103</v>
      </c>
      <c r="K453" s="2" t="s">
        <v>28</v>
      </c>
      <c r="L453" s="2" t="s">
        <v>239</v>
      </c>
      <c r="M453" s="2" t="s">
        <v>240</v>
      </c>
      <c r="N453" s="2" t="s">
        <v>128</v>
      </c>
      <c r="O453" s="3">
        <v>5</v>
      </c>
      <c r="P453" s="3">
        <v>185</v>
      </c>
      <c r="Q453" s="3">
        <v>206</v>
      </c>
      <c r="R453" s="3">
        <v>1030</v>
      </c>
      <c r="S453" s="3">
        <v>21</v>
      </c>
      <c r="T453" s="3">
        <v>105</v>
      </c>
      <c r="U453" s="3">
        <v>10.19</v>
      </c>
      <c r="V453" s="2" t="s">
        <v>241</v>
      </c>
      <c r="W453" s="2" t="s">
        <v>242</v>
      </c>
      <c r="X453" s="2" t="s">
        <v>33</v>
      </c>
      <c r="Y453" s="19" t="str">
        <f>VLOOKUP(G453,'Verweis Kd-Gruppe'!$A$2:$B$8,2,FALSE)</f>
        <v>GRK</v>
      </c>
      <c r="Z453" s="19" t="str">
        <f>VLOOKUP(J453,'Verweis Art-Gruppe'!$A$2:$B$15,2,FALSE)</f>
        <v>Geräte</v>
      </c>
      <c r="AA453" s="19" t="str">
        <f>VLOOKUP(W453,'Verweis Vertreter'!$A$2:$B$24,2,FALSE)</f>
        <v>Bernd Schönbrunn</v>
      </c>
      <c r="AB453" s="12">
        <f t="shared" si="63"/>
        <v>5</v>
      </c>
      <c r="AC453" s="12">
        <f t="shared" si="68"/>
        <v>185</v>
      </c>
      <c r="AD453" s="12">
        <f t="shared" si="69"/>
        <v>206</v>
      </c>
      <c r="AE453" s="12">
        <f t="shared" si="64"/>
        <v>1030</v>
      </c>
      <c r="AF453" s="12">
        <f t="shared" si="65"/>
        <v>21</v>
      </c>
      <c r="AG453" s="12">
        <f t="shared" si="66"/>
        <v>105</v>
      </c>
      <c r="AH453" s="9">
        <f t="shared" si="70"/>
        <v>0.10194174757281553</v>
      </c>
      <c r="AI453" s="14">
        <f>VLOOKUP(E453,'Verweis Faktor'!$A:$B,2,FALSE)</f>
        <v>1</v>
      </c>
      <c r="AJ453" s="14"/>
      <c r="AK453" s="14" t="str">
        <f>IF(AL453="Ja","Versandkosten",VLOOKUP(E453,'Verweis Belegart'!$A$2:$B$9,2,FALSE))</f>
        <v>Hardware</v>
      </c>
      <c r="AL453" s="14" t="str">
        <f t="shared" si="71"/>
        <v>Nein</v>
      </c>
      <c r="AM453" s="14" t="str">
        <f t="shared" si="67"/>
        <v>Positiv</v>
      </c>
    </row>
    <row r="454" spans="1:39" ht="17.25" customHeight="1" x14ac:dyDescent="0.35">
      <c r="A454" s="17">
        <v>14571547</v>
      </c>
      <c r="B454" s="2" t="s">
        <v>22</v>
      </c>
      <c r="C454" s="1">
        <v>2025001</v>
      </c>
      <c r="D454" s="1">
        <v>2000156</v>
      </c>
      <c r="E454" s="2" t="s">
        <v>34</v>
      </c>
      <c r="F454" s="2" t="s">
        <v>53</v>
      </c>
      <c r="G454" s="2" t="s">
        <v>66</v>
      </c>
      <c r="H454" s="2" t="s">
        <v>878</v>
      </c>
      <c r="I454" s="2" t="s">
        <v>879</v>
      </c>
      <c r="J454" s="2" t="s">
        <v>103</v>
      </c>
      <c r="K454" s="2" t="s">
        <v>28</v>
      </c>
      <c r="L454" s="2" t="s">
        <v>815</v>
      </c>
      <c r="M454" s="2" t="s">
        <v>816</v>
      </c>
      <c r="N454" s="2" t="s">
        <v>817</v>
      </c>
      <c r="O454" s="3">
        <v>2</v>
      </c>
      <c r="P454" s="3">
        <v>1218</v>
      </c>
      <c r="Q454" s="3">
        <v>1235</v>
      </c>
      <c r="R454" s="3">
        <v>2470</v>
      </c>
      <c r="S454" s="3">
        <v>17</v>
      </c>
      <c r="T454" s="3">
        <v>34</v>
      </c>
      <c r="U454" s="3">
        <v>1.37</v>
      </c>
      <c r="V454" s="2" t="s">
        <v>813</v>
      </c>
      <c r="W454" s="2" t="s">
        <v>814</v>
      </c>
      <c r="X454" s="2" t="s">
        <v>197</v>
      </c>
      <c r="Y454" s="19" t="str">
        <f>VLOOKUP(G454,'Verweis Kd-Gruppe'!$A$2:$B$8,2,FALSE)</f>
        <v>EXP</v>
      </c>
      <c r="Z454" s="19" t="str">
        <f>VLOOKUP(J454,'Verweis Art-Gruppe'!$A$2:$B$15,2,FALSE)</f>
        <v>Geräte</v>
      </c>
      <c r="AA454" s="19" t="str">
        <f>VLOOKUP(W454,'Verweis Vertreter'!$A$2:$B$24,2,FALSE)</f>
        <v>Sokol Kapaj</v>
      </c>
      <c r="AB454" s="12">
        <f t="shared" si="63"/>
        <v>2</v>
      </c>
      <c r="AC454" s="12">
        <f t="shared" si="68"/>
        <v>1218</v>
      </c>
      <c r="AD454" s="12">
        <f t="shared" si="69"/>
        <v>1235</v>
      </c>
      <c r="AE454" s="12">
        <f t="shared" si="64"/>
        <v>2470</v>
      </c>
      <c r="AF454" s="12">
        <f t="shared" si="65"/>
        <v>17</v>
      </c>
      <c r="AG454" s="12">
        <f t="shared" si="66"/>
        <v>34</v>
      </c>
      <c r="AH454" s="9">
        <f t="shared" si="70"/>
        <v>1.3765182186234818E-2</v>
      </c>
      <c r="AI454" s="14">
        <f>VLOOKUP(E454,'Verweis Faktor'!$A:$B,2,FALSE)</f>
        <v>1</v>
      </c>
      <c r="AJ454" s="14"/>
      <c r="AK454" s="14" t="str">
        <f>IF(AL454="Ja","Versandkosten",VLOOKUP(E454,'Verweis Belegart'!$A$2:$B$9,2,FALSE))</f>
        <v>Hardware</v>
      </c>
      <c r="AL454" s="14" t="str">
        <f t="shared" si="71"/>
        <v>Nein</v>
      </c>
      <c r="AM454" s="14" t="str">
        <f t="shared" si="67"/>
        <v>Positiv</v>
      </c>
    </row>
    <row r="455" spans="1:39" ht="17.25" customHeight="1" x14ac:dyDescent="0.35">
      <c r="A455" s="17">
        <v>14571547</v>
      </c>
      <c r="B455" s="2" t="s">
        <v>22</v>
      </c>
      <c r="C455" s="1">
        <v>2025001</v>
      </c>
      <c r="D455" s="1">
        <v>2000156</v>
      </c>
      <c r="E455" s="2" t="s">
        <v>34</v>
      </c>
      <c r="F455" s="2" t="s">
        <v>53</v>
      </c>
      <c r="G455" s="2" t="s">
        <v>66</v>
      </c>
      <c r="H455" s="2" t="s">
        <v>878</v>
      </c>
      <c r="I455" s="2" t="s">
        <v>879</v>
      </c>
      <c r="J455" s="2" t="s">
        <v>103</v>
      </c>
      <c r="K455" s="2" t="s">
        <v>45</v>
      </c>
      <c r="L455" s="2" t="s">
        <v>621</v>
      </c>
      <c r="M455" s="2" t="s">
        <v>622</v>
      </c>
      <c r="N455" s="2" t="s">
        <v>268</v>
      </c>
      <c r="O455" s="3">
        <v>3</v>
      </c>
      <c r="P455" s="3">
        <v>1207</v>
      </c>
      <c r="Q455" s="3">
        <v>1319</v>
      </c>
      <c r="R455" s="3">
        <v>3957</v>
      </c>
      <c r="S455" s="3">
        <v>112</v>
      </c>
      <c r="T455" s="3">
        <v>336</v>
      </c>
      <c r="U455" s="3">
        <v>8.49</v>
      </c>
      <c r="V455" s="2" t="s">
        <v>813</v>
      </c>
      <c r="W455" s="2" t="s">
        <v>814</v>
      </c>
      <c r="X455" s="2" t="s">
        <v>197</v>
      </c>
      <c r="Y455" s="19" t="str">
        <f>VLOOKUP(G455,'Verweis Kd-Gruppe'!$A$2:$B$8,2,FALSE)</f>
        <v>EXP</v>
      </c>
      <c r="Z455" s="19" t="str">
        <f>VLOOKUP(J455,'Verweis Art-Gruppe'!$A$2:$B$15,2,FALSE)</f>
        <v>Geräte</v>
      </c>
      <c r="AA455" s="19" t="str">
        <f>VLOOKUP(W455,'Verweis Vertreter'!$A$2:$B$24,2,FALSE)</f>
        <v>Sokol Kapaj</v>
      </c>
      <c r="AB455" s="12">
        <f t="shared" si="63"/>
        <v>3</v>
      </c>
      <c r="AC455" s="12">
        <f t="shared" si="68"/>
        <v>1207</v>
      </c>
      <c r="AD455" s="12">
        <f t="shared" si="69"/>
        <v>1319</v>
      </c>
      <c r="AE455" s="12">
        <f t="shared" si="64"/>
        <v>3957</v>
      </c>
      <c r="AF455" s="12">
        <f t="shared" si="65"/>
        <v>112</v>
      </c>
      <c r="AG455" s="12">
        <f t="shared" si="66"/>
        <v>336</v>
      </c>
      <c r="AH455" s="9">
        <f t="shared" si="70"/>
        <v>8.4912812736921917E-2</v>
      </c>
      <c r="AI455" s="14">
        <f>VLOOKUP(E455,'Verweis Faktor'!$A:$B,2,FALSE)</f>
        <v>1</v>
      </c>
      <c r="AJ455" s="14"/>
      <c r="AK455" s="14" t="str">
        <f>IF(AL455="Ja","Versandkosten",VLOOKUP(E455,'Verweis Belegart'!$A$2:$B$9,2,FALSE))</f>
        <v>Hardware</v>
      </c>
      <c r="AL455" s="14" t="str">
        <f t="shared" si="71"/>
        <v>Nein</v>
      </c>
      <c r="AM455" s="14" t="str">
        <f t="shared" si="67"/>
        <v>Positiv</v>
      </c>
    </row>
    <row r="456" spans="1:39" ht="17.25" customHeight="1" x14ac:dyDescent="0.35">
      <c r="A456" s="17">
        <v>14571547</v>
      </c>
      <c r="B456" s="2" t="s">
        <v>22</v>
      </c>
      <c r="C456" s="1">
        <v>2025001</v>
      </c>
      <c r="D456" s="1">
        <v>2000156</v>
      </c>
      <c r="E456" s="2" t="s">
        <v>34</v>
      </c>
      <c r="F456" s="2" t="s">
        <v>53</v>
      </c>
      <c r="G456" s="2" t="s">
        <v>66</v>
      </c>
      <c r="H456" s="2" t="s">
        <v>878</v>
      </c>
      <c r="I456" s="2" t="s">
        <v>879</v>
      </c>
      <c r="J456" s="2" t="s">
        <v>103</v>
      </c>
      <c r="K456" s="2" t="s">
        <v>49</v>
      </c>
      <c r="L456" s="2" t="s">
        <v>880</v>
      </c>
      <c r="M456" s="2" t="s">
        <v>881</v>
      </c>
      <c r="N456" s="2" t="s">
        <v>882</v>
      </c>
      <c r="O456" s="3">
        <v>15</v>
      </c>
      <c r="P456" s="3">
        <v>880</v>
      </c>
      <c r="Q456" s="3">
        <v>896</v>
      </c>
      <c r="R456" s="3">
        <v>13440</v>
      </c>
      <c r="S456" s="3">
        <v>16</v>
      </c>
      <c r="T456" s="3">
        <v>240</v>
      </c>
      <c r="U456" s="3">
        <v>1.78</v>
      </c>
      <c r="V456" s="2" t="s">
        <v>813</v>
      </c>
      <c r="W456" s="2" t="s">
        <v>814</v>
      </c>
      <c r="X456" s="2" t="s">
        <v>197</v>
      </c>
      <c r="Y456" s="19" t="str">
        <f>VLOOKUP(G456,'Verweis Kd-Gruppe'!$A$2:$B$8,2,FALSE)</f>
        <v>EXP</v>
      </c>
      <c r="Z456" s="19" t="str">
        <f>VLOOKUP(J456,'Verweis Art-Gruppe'!$A$2:$B$15,2,FALSE)</f>
        <v>Geräte</v>
      </c>
      <c r="AA456" s="19" t="str">
        <f>VLOOKUP(W456,'Verweis Vertreter'!$A$2:$B$24,2,FALSE)</f>
        <v>Sokol Kapaj</v>
      </c>
      <c r="AB456" s="12">
        <f t="shared" si="63"/>
        <v>15</v>
      </c>
      <c r="AC456" s="12">
        <f t="shared" si="68"/>
        <v>880</v>
      </c>
      <c r="AD456" s="12">
        <f t="shared" si="69"/>
        <v>896</v>
      </c>
      <c r="AE456" s="12">
        <f t="shared" si="64"/>
        <v>13440</v>
      </c>
      <c r="AF456" s="12">
        <f t="shared" si="65"/>
        <v>16</v>
      </c>
      <c r="AG456" s="12">
        <f t="shared" si="66"/>
        <v>240</v>
      </c>
      <c r="AH456" s="9">
        <f t="shared" si="70"/>
        <v>1.7857142857142856E-2</v>
      </c>
      <c r="AI456" s="14">
        <f>VLOOKUP(E456,'Verweis Faktor'!$A:$B,2,FALSE)</f>
        <v>1</v>
      </c>
      <c r="AJ456" s="14"/>
      <c r="AK456" s="14" t="str">
        <f>IF(AL456="Ja","Versandkosten",VLOOKUP(E456,'Verweis Belegart'!$A$2:$B$9,2,FALSE))</f>
        <v>Hardware</v>
      </c>
      <c r="AL456" s="14" t="str">
        <f t="shared" si="71"/>
        <v>Nein</v>
      </c>
      <c r="AM456" s="14" t="str">
        <f t="shared" si="67"/>
        <v>Positiv</v>
      </c>
    </row>
    <row r="457" spans="1:39" ht="17.25" customHeight="1" x14ac:dyDescent="0.35">
      <c r="A457" s="17">
        <v>14571547</v>
      </c>
      <c r="B457" s="2" t="s">
        <v>22</v>
      </c>
      <c r="C457" s="1">
        <v>2025001</v>
      </c>
      <c r="D457" s="1">
        <v>2000156</v>
      </c>
      <c r="E457" s="2" t="s">
        <v>34</v>
      </c>
      <c r="F457" s="2" t="s">
        <v>53</v>
      </c>
      <c r="G457" s="2" t="s">
        <v>66</v>
      </c>
      <c r="H457" s="2" t="s">
        <v>878</v>
      </c>
      <c r="I457" s="2" t="s">
        <v>879</v>
      </c>
      <c r="J457" s="2" t="s">
        <v>103</v>
      </c>
      <c r="K457" s="2" t="s">
        <v>79</v>
      </c>
      <c r="L457" s="2" t="s">
        <v>272</v>
      </c>
      <c r="M457" s="2" t="s">
        <v>273</v>
      </c>
      <c r="N457" s="2" t="s">
        <v>274</v>
      </c>
      <c r="O457" s="3">
        <v>10</v>
      </c>
      <c r="P457" s="3">
        <v>1065.5192</v>
      </c>
      <c r="Q457" s="3">
        <v>1103</v>
      </c>
      <c r="R457" s="3">
        <v>11030</v>
      </c>
      <c r="S457" s="3">
        <v>37.480800000000002</v>
      </c>
      <c r="T457" s="3">
        <v>374.81</v>
      </c>
      <c r="U457" s="3">
        <v>3.39</v>
      </c>
      <c r="V457" s="2" t="s">
        <v>813</v>
      </c>
      <c r="W457" s="2" t="s">
        <v>814</v>
      </c>
      <c r="X457" s="2" t="s">
        <v>197</v>
      </c>
      <c r="Y457" s="19" t="str">
        <f>VLOOKUP(G457,'Verweis Kd-Gruppe'!$A$2:$B$8,2,FALSE)</f>
        <v>EXP</v>
      </c>
      <c r="Z457" s="19" t="str">
        <f>VLOOKUP(J457,'Verweis Art-Gruppe'!$A$2:$B$15,2,FALSE)</f>
        <v>Geräte</v>
      </c>
      <c r="AA457" s="19" t="str">
        <f>VLOOKUP(W457,'Verweis Vertreter'!$A$2:$B$24,2,FALSE)</f>
        <v>Sokol Kapaj</v>
      </c>
      <c r="AB457" s="12">
        <f t="shared" si="63"/>
        <v>10</v>
      </c>
      <c r="AC457" s="12">
        <f t="shared" si="68"/>
        <v>1065.5192</v>
      </c>
      <c r="AD457" s="12">
        <f t="shared" si="69"/>
        <v>1103</v>
      </c>
      <c r="AE457" s="12">
        <f t="shared" si="64"/>
        <v>11030</v>
      </c>
      <c r="AF457" s="12">
        <f t="shared" si="65"/>
        <v>37.480800000000002</v>
      </c>
      <c r="AG457" s="12">
        <f t="shared" si="66"/>
        <v>374.81</v>
      </c>
      <c r="AH457" s="9">
        <f t="shared" si="70"/>
        <v>3.3980961015412509E-2</v>
      </c>
      <c r="AI457" s="14">
        <f>VLOOKUP(E457,'Verweis Faktor'!$A:$B,2,FALSE)</f>
        <v>1</v>
      </c>
      <c r="AJ457" s="14"/>
      <c r="AK457" s="14" t="str">
        <f>IF(AL457="Ja","Versandkosten",VLOOKUP(E457,'Verweis Belegart'!$A$2:$B$9,2,FALSE))</f>
        <v>Hardware</v>
      </c>
      <c r="AL457" s="14" t="str">
        <f t="shared" si="71"/>
        <v>Nein</v>
      </c>
      <c r="AM457" s="14" t="str">
        <f t="shared" si="67"/>
        <v>Positiv</v>
      </c>
    </row>
    <row r="458" spans="1:39" ht="17.25" customHeight="1" x14ac:dyDescent="0.35">
      <c r="A458" s="17">
        <v>14571547</v>
      </c>
      <c r="B458" s="2" t="s">
        <v>22</v>
      </c>
      <c r="C458" s="1">
        <v>2025001</v>
      </c>
      <c r="D458" s="1">
        <v>2000156</v>
      </c>
      <c r="E458" s="2" t="s">
        <v>34</v>
      </c>
      <c r="F458" s="2" t="s">
        <v>53</v>
      </c>
      <c r="G458" s="2" t="s">
        <v>66</v>
      </c>
      <c r="H458" s="2" t="s">
        <v>878</v>
      </c>
      <c r="I458" s="2" t="s">
        <v>879</v>
      </c>
      <c r="J458" s="2" t="s">
        <v>103</v>
      </c>
      <c r="K458" s="2" t="s">
        <v>83</v>
      </c>
      <c r="L458" s="2" t="s">
        <v>754</v>
      </c>
      <c r="M458" s="2" t="s">
        <v>755</v>
      </c>
      <c r="N458" s="2" t="s">
        <v>268</v>
      </c>
      <c r="O458" s="3">
        <v>3</v>
      </c>
      <c r="P458" s="3">
        <v>1207</v>
      </c>
      <c r="Q458" s="3">
        <v>1319</v>
      </c>
      <c r="R458" s="3">
        <v>3957</v>
      </c>
      <c r="S458" s="3">
        <v>112</v>
      </c>
      <c r="T458" s="3">
        <v>336</v>
      </c>
      <c r="U458" s="3">
        <v>8.49</v>
      </c>
      <c r="V458" s="2" t="s">
        <v>813</v>
      </c>
      <c r="W458" s="2" t="s">
        <v>814</v>
      </c>
      <c r="X458" s="2" t="s">
        <v>197</v>
      </c>
      <c r="Y458" s="19" t="str">
        <f>VLOOKUP(G458,'Verweis Kd-Gruppe'!$A$2:$B$8,2,FALSE)</f>
        <v>EXP</v>
      </c>
      <c r="Z458" s="19" t="str">
        <f>VLOOKUP(J458,'Verweis Art-Gruppe'!$A$2:$B$15,2,FALSE)</f>
        <v>Geräte</v>
      </c>
      <c r="AA458" s="19" t="str">
        <f>VLOOKUP(W458,'Verweis Vertreter'!$A$2:$B$24,2,FALSE)</f>
        <v>Sokol Kapaj</v>
      </c>
      <c r="AB458" s="12">
        <f t="shared" si="63"/>
        <v>3</v>
      </c>
      <c r="AC458" s="12">
        <f t="shared" si="68"/>
        <v>1207</v>
      </c>
      <c r="AD458" s="12">
        <f t="shared" si="69"/>
        <v>1319</v>
      </c>
      <c r="AE458" s="12">
        <f t="shared" si="64"/>
        <v>3957</v>
      </c>
      <c r="AF458" s="12">
        <f t="shared" si="65"/>
        <v>112</v>
      </c>
      <c r="AG458" s="12">
        <f t="shared" si="66"/>
        <v>336</v>
      </c>
      <c r="AH458" s="9">
        <f t="shared" si="70"/>
        <v>8.4912812736921917E-2</v>
      </c>
      <c r="AI458" s="14">
        <f>VLOOKUP(E458,'Verweis Faktor'!$A:$B,2,FALSE)</f>
        <v>1</v>
      </c>
      <c r="AJ458" s="14"/>
      <c r="AK458" s="14" t="str">
        <f>IF(AL458="Ja","Versandkosten",VLOOKUP(E458,'Verweis Belegart'!$A$2:$B$9,2,FALSE))</f>
        <v>Hardware</v>
      </c>
      <c r="AL458" s="14" t="str">
        <f t="shared" si="71"/>
        <v>Nein</v>
      </c>
      <c r="AM458" s="14" t="str">
        <f t="shared" si="67"/>
        <v>Positiv</v>
      </c>
    </row>
    <row r="459" spans="1:39" ht="17.25" customHeight="1" x14ac:dyDescent="0.35">
      <c r="A459" s="17">
        <v>14571547</v>
      </c>
      <c r="B459" s="2" t="s">
        <v>22</v>
      </c>
      <c r="C459" s="1">
        <v>2025001</v>
      </c>
      <c r="D459" s="1">
        <v>2000156</v>
      </c>
      <c r="E459" s="2" t="s">
        <v>34</v>
      </c>
      <c r="F459" s="2" t="s">
        <v>53</v>
      </c>
      <c r="G459" s="2" t="s">
        <v>66</v>
      </c>
      <c r="H459" s="2" t="s">
        <v>878</v>
      </c>
      <c r="I459" s="2" t="s">
        <v>879</v>
      </c>
      <c r="J459" s="2" t="s">
        <v>103</v>
      </c>
      <c r="K459" s="2" t="s">
        <v>87</v>
      </c>
      <c r="L459" s="2" t="s">
        <v>287</v>
      </c>
      <c r="M459" s="2" t="s">
        <v>288</v>
      </c>
      <c r="N459" s="2" t="s">
        <v>268</v>
      </c>
      <c r="O459" s="3">
        <v>2</v>
      </c>
      <c r="P459" s="3">
        <v>1207</v>
      </c>
      <c r="Q459" s="3">
        <v>1319</v>
      </c>
      <c r="R459" s="3">
        <v>2638</v>
      </c>
      <c r="S459" s="3">
        <v>112</v>
      </c>
      <c r="T459" s="3">
        <v>224</v>
      </c>
      <c r="U459" s="3">
        <v>8.49</v>
      </c>
      <c r="V459" s="2" t="s">
        <v>813</v>
      </c>
      <c r="W459" s="2" t="s">
        <v>814</v>
      </c>
      <c r="X459" s="2" t="s">
        <v>197</v>
      </c>
      <c r="Y459" s="19" t="str">
        <f>VLOOKUP(G459,'Verweis Kd-Gruppe'!$A$2:$B$8,2,FALSE)</f>
        <v>EXP</v>
      </c>
      <c r="Z459" s="19" t="str">
        <f>VLOOKUP(J459,'Verweis Art-Gruppe'!$A$2:$B$15,2,FALSE)</f>
        <v>Geräte</v>
      </c>
      <c r="AA459" s="19" t="str">
        <f>VLOOKUP(W459,'Verweis Vertreter'!$A$2:$B$24,2,FALSE)</f>
        <v>Sokol Kapaj</v>
      </c>
      <c r="AB459" s="12">
        <f t="shared" si="63"/>
        <v>2</v>
      </c>
      <c r="AC459" s="12">
        <f t="shared" si="68"/>
        <v>1207</v>
      </c>
      <c r="AD459" s="12">
        <f t="shared" si="69"/>
        <v>1319</v>
      </c>
      <c r="AE459" s="12">
        <f t="shared" si="64"/>
        <v>2638</v>
      </c>
      <c r="AF459" s="12">
        <f t="shared" si="65"/>
        <v>112</v>
      </c>
      <c r="AG459" s="12">
        <f t="shared" si="66"/>
        <v>224</v>
      </c>
      <c r="AH459" s="9">
        <f t="shared" si="70"/>
        <v>8.4912812736921917E-2</v>
      </c>
      <c r="AI459" s="14">
        <f>VLOOKUP(E459,'Verweis Faktor'!$A:$B,2,FALSE)</f>
        <v>1</v>
      </c>
      <c r="AJ459" s="14"/>
      <c r="AK459" s="14" t="str">
        <f>IF(AL459="Ja","Versandkosten",VLOOKUP(E459,'Verweis Belegart'!$A$2:$B$9,2,FALSE))</f>
        <v>Hardware</v>
      </c>
      <c r="AL459" s="14" t="str">
        <f t="shared" si="71"/>
        <v>Nein</v>
      </c>
      <c r="AM459" s="14" t="str">
        <f t="shared" si="67"/>
        <v>Positiv</v>
      </c>
    </row>
    <row r="460" spans="1:39" ht="17.25" customHeight="1" x14ac:dyDescent="0.35">
      <c r="A460" s="17">
        <v>14571617</v>
      </c>
      <c r="B460" s="2" t="s">
        <v>22</v>
      </c>
      <c r="C460" s="1">
        <v>2025001</v>
      </c>
      <c r="D460" s="1">
        <v>2000157</v>
      </c>
      <c r="E460" s="2" t="s">
        <v>34</v>
      </c>
      <c r="F460" s="2" t="s">
        <v>35</v>
      </c>
      <c r="G460" s="2" t="s">
        <v>36</v>
      </c>
      <c r="H460" s="2" t="s">
        <v>876</v>
      </c>
      <c r="I460" s="2" t="s">
        <v>877</v>
      </c>
      <c r="J460" s="2" t="s">
        <v>103</v>
      </c>
      <c r="K460" s="2" t="s">
        <v>28</v>
      </c>
      <c r="L460" s="2" t="s">
        <v>239</v>
      </c>
      <c r="M460" s="2" t="s">
        <v>240</v>
      </c>
      <c r="N460" s="2" t="s">
        <v>128</v>
      </c>
      <c r="O460" s="3">
        <v>9</v>
      </c>
      <c r="P460" s="3">
        <v>185</v>
      </c>
      <c r="Q460" s="3">
        <v>206</v>
      </c>
      <c r="R460" s="3">
        <v>1854</v>
      </c>
      <c r="S460" s="3">
        <v>21</v>
      </c>
      <c r="T460" s="3">
        <v>189</v>
      </c>
      <c r="U460" s="3">
        <v>10.19</v>
      </c>
      <c r="V460" s="2" t="s">
        <v>241</v>
      </c>
      <c r="W460" s="2" t="s">
        <v>242</v>
      </c>
      <c r="X460" s="2" t="s">
        <v>33</v>
      </c>
      <c r="Y460" s="19" t="str">
        <f>VLOOKUP(G460,'Verweis Kd-Gruppe'!$A$2:$B$8,2,FALSE)</f>
        <v>GRK</v>
      </c>
      <c r="Z460" s="19" t="str">
        <f>VLOOKUP(J460,'Verweis Art-Gruppe'!$A$2:$B$15,2,FALSE)</f>
        <v>Geräte</v>
      </c>
      <c r="AA460" s="19" t="str">
        <f>VLOOKUP(W460,'Verweis Vertreter'!$A$2:$B$24,2,FALSE)</f>
        <v>Bernd Schönbrunn</v>
      </c>
      <c r="AB460" s="12">
        <f t="shared" si="63"/>
        <v>9</v>
      </c>
      <c r="AC460" s="12">
        <f t="shared" si="68"/>
        <v>185</v>
      </c>
      <c r="AD460" s="12">
        <f t="shared" si="69"/>
        <v>206</v>
      </c>
      <c r="AE460" s="12">
        <f t="shared" si="64"/>
        <v>1854</v>
      </c>
      <c r="AF460" s="12">
        <f t="shared" si="65"/>
        <v>21</v>
      </c>
      <c r="AG460" s="12">
        <f t="shared" si="66"/>
        <v>189</v>
      </c>
      <c r="AH460" s="9">
        <f t="shared" si="70"/>
        <v>0.10194174757281553</v>
      </c>
      <c r="AI460" s="14">
        <f>VLOOKUP(E460,'Verweis Faktor'!$A:$B,2,FALSE)</f>
        <v>1</v>
      </c>
      <c r="AJ460" s="14"/>
      <c r="AK460" s="14" t="str">
        <f>IF(AL460="Ja","Versandkosten",VLOOKUP(E460,'Verweis Belegart'!$A$2:$B$9,2,FALSE))</f>
        <v>Hardware</v>
      </c>
      <c r="AL460" s="14" t="str">
        <f t="shared" si="71"/>
        <v>Nein</v>
      </c>
      <c r="AM460" s="14" t="str">
        <f t="shared" si="67"/>
        <v>Positiv</v>
      </c>
    </row>
    <row r="461" spans="1:39" ht="17.25" customHeight="1" x14ac:dyDescent="0.35">
      <c r="A461" s="17">
        <v>14571636</v>
      </c>
      <c r="B461" s="2" t="s">
        <v>22</v>
      </c>
      <c r="C461" s="1">
        <v>2025001</v>
      </c>
      <c r="D461" s="1">
        <v>2000158</v>
      </c>
      <c r="E461" s="2" t="s">
        <v>34</v>
      </c>
      <c r="F461" s="2" t="s">
        <v>142</v>
      </c>
      <c r="G461" s="2" t="s">
        <v>36</v>
      </c>
      <c r="H461" s="2" t="s">
        <v>190</v>
      </c>
      <c r="I461" s="2" t="s">
        <v>191</v>
      </c>
      <c r="J461" s="2" t="s">
        <v>103</v>
      </c>
      <c r="K461" s="2" t="s">
        <v>28</v>
      </c>
      <c r="L461" s="2" t="s">
        <v>642</v>
      </c>
      <c r="M461" s="2" t="s">
        <v>643</v>
      </c>
      <c r="N461" s="2" t="s">
        <v>644</v>
      </c>
      <c r="O461" s="3">
        <v>2</v>
      </c>
      <c r="P461" s="3">
        <v>1076</v>
      </c>
      <c r="Q461" s="3">
        <v>1281.3699999999999</v>
      </c>
      <c r="R461" s="3">
        <v>2562.7399999999998</v>
      </c>
      <c r="S461" s="3">
        <v>205.37</v>
      </c>
      <c r="T461" s="3">
        <v>410.74</v>
      </c>
      <c r="U461" s="3">
        <v>16.02</v>
      </c>
      <c r="V461" s="2" t="s">
        <v>195</v>
      </c>
      <c r="W461" s="2" t="s">
        <v>196</v>
      </c>
      <c r="X461" s="2" t="s">
        <v>197</v>
      </c>
      <c r="Y461" s="19" t="str">
        <f>VLOOKUP(G461,'Verweis Kd-Gruppe'!$A$2:$B$8,2,FALSE)</f>
        <v>GRK</v>
      </c>
      <c r="Z461" s="19" t="str">
        <f>VLOOKUP(J461,'Verweis Art-Gruppe'!$A$2:$B$15,2,FALSE)</f>
        <v>Geräte</v>
      </c>
      <c r="AA461" s="19" t="str">
        <f>VLOOKUP(W461,'Verweis Vertreter'!$A$2:$B$24,2,FALSE)</f>
        <v>Akin Erdem</v>
      </c>
      <c r="AB461" s="12">
        <f t="shared" si="63"/>
        <v>2</v>
      </c>
      <c r="AC461" s="12">
        <f t="shared" si="68"/>
        <v>1076</v>
      </c>
      <c r="AD461" s="12">
        <f t="shared" si="69"/>
        <v>1281.3699999999999</v>
      </c>
      <c r="AE461" s="12">
        <f t="shared" si="64"/>
        <v>2562.7399999999998</v>
      </c>
      <c r="AF461" s="12">
        <f t="shared" si="65"/>
        <v>205.37</v>
      </c>
      <c r="AG461" s="12">
        <f t="shared" si="66"/>
        <v>410.74</v>
      </c>
      <c r="AH461" s="9">
        <f t="shared" si="70"/>
        <v>0.16027376948110228</v>
      </c>
      <c r="AI461" s="14">
        <f>VLOOKUP(E461,'Verweis Faktor'!$A:$B,2,FALSE)</f>
        <v>1</v>
      </c>
      <c r="AJ461" s="14"/>
      <c r="AK461" s="14" t="str">
        <f>IF(AL461="Ja","Versandkosten",VLOOKUP(E461,'Verweis Belegart'!$A$2:$B$9,2,FALSE))</f>
        <v>Hardware</v>
      </c>
      <c r="AL461" s="14" t="str">
        <f t="shared" si="71"/>
        <v>Nein</v>
      </c>
      <c r="AM461" s="14" t="str">
        <f t="shared" si="67"/>
        <v>Positiv</v>
      </c>
    </row>
    <row r="462" spans="1:39" ht="17.25" customHeight="1" x14ac:dyDescent="0.35">
      <c r="A462" s="17">
        <v>14571636</v>
      </c>
      <c r="B462" s="2" t="s">
        <v>22</v>
      </c>
      <c r="C462" s="1">
        <v>2025001</v>
      </c>
      <c r="D462" s="1">
        <v>2000158</v>
      </c>
      <c r="E462" s="2" t="s">
        <v>34</v>
      </c>
      <c r="F462" s="2" t="s">
        <v>142</v>
      </c>
      <c r="G462" s="2" t="s">
        <v>36</v>
      </c>
      <c r="H462" s="2" t="s">
        <v>190</v>
      </c>
      <c r="I462" s="2" t="s">
        <v>191</v>
      </c>
      <c r="J462" s="2" t="s">
        <v>304</v>
      </c>
      <c r="K462" s="2" t="s">
        <v>45</v>
      </c>
      <c r="L462" s="2" t="s">
        <v>389</v>
      </c>
      <c r="M462" s="2" t="s">
        <v>390</v>
      </c>
      <c r="N462" s="2" t="s">
        <v>391</v>
      </c>
      <c r="O462" s="3">
        <v>2</v>
      </c>
      <c r="P462" s="3">
        <v>19.79</v>
      </c>
      <c r="Q462" s="3">
        <v>23.12</v>
      </c>
      <c r="R462" s="3">
        <v>46.24</v>
      </c>
      <c r="S462" s="3">
        <v>3.33</v>
      </c>
      <c r="T462" s="3">
        <v>6.66</v>
      </c>
      <c r="U462" s="3">
        <v>14.4</v>
      </c>
      <c r="V462" s="2" t="s">
        <v>195</v>
      </c>
      <c r="W462" s="2" t="s">
        <v>196</v>
      </c>
      <c r="X462" s="2" t="s">
        <v>197</v>
      </c>
      <c r="Y462" s="19" t="str">
        <f>VLOOKUP(G462,'Verweis Kd-Gruppe'!$A$2:$B$8,2,FALSE)</f>
        <v>GRK</v>
      </c>
      <c r="Z462" s="19" t="str">
        <f>VLOOKUP(J462,'Verweis Art-Gruppe'!$A$2:$B$15,2,FALSE)</f>
        <v>Zubehör</v>
      </c>
      <c r="AA462" s="19" t="str">
        <f>VLOOKUP(W462,'Verweis Vertreter'!$A$2:$B$24,2,FALSE)</f>
        <v>Akin Erdem</v>
      </c>
      <c r="AB462" s="12">
        <f t="shared" si="63"/>
        <v>2</v>
      </c>
      <c r="AC462" s="12">
        <f t="shared" si="68"/>
        <v>19.79</v>
      </c>
      <c r="AD462" s="12">
        <f t="shared" si="69"/>
        <v>23.12</v>
      </c>
      <c r="AE462" s="12">
        <f t="shared" si="64"/>
        <v>46.24</v>
      </c>
      <c r="AF462" s="12">
        <f t="shared" si="65"/>
        <v>3.33</v>
      </c>
      <c r="AG462" s="12">
        <f t="shared" si="66"/>
        <v>6.66</v>
      </c>
      <c r="AH462" s="9">
        <f t="shared" si="70"/>
        <v>0.1440311418685121</v>
      </c>
      <c r="AI462" s="14">
        <f>VLOOKUP(E462,'Verweis Faktor'!$A:$B,2,FALSE)</f>
        <v>1</v>
      </c>
      <c r="AJ462" s="14"/>
      <c r="AK462" s="14" t="str">
        <f>IF(AL462="Ja","Versandkosten",VLOOKUP(E462,'Verweis Belegart'!$A$2:$B$9,2,FALSE))</f>
        <v>Hardware</v>
      </c>
      <c r="AL462" s="14" t="str">
        <f t="shared" si="71"/>
        <v>Nein</v>
      </c>
      <c r="AM462" s="14" t="str">
        <f t="shared" si="67"/>
        <v>Positiv</v>
      </c>
    </row>
    <row r="463" spans="1:39" ht="17.25" customHeight="1" x14ac:dyDescent="0.35">
      <c r="A463" s="17">
        <v>14571636</v>
      </c>
      <c r="B463" s="2" t="s">
        <v>22</v>
      </c>
      <c r="C463" s="1">
        <v>2025001</v>
      </c>
      <c r="D463" s="1">
        <v>2000158</v>
      </c>
      <c r="E463" s="2" t="s">
        <v>34</v>
      </c>
      <c r="F463" s="2" t="s">
        <v>142</v>
      </c>
      <c r="G463" s="2" t="s">
        <v>36</v>
      </c>
      <c r="H463" s="2" t="s">
        <v>190</v>
      </c>
      <c r="I463" s="2" t="s">
        <v>191</v>
      </c>
      <c r="J463" s="2" t="s">
        <v>103</v>
      </c>
      <c r="K463" s="2" t="s">
        <v>49</v>
      </c>
      <c r="L463" s="2" t="s">
        <v>883</v>
      </c>
      <c r="M463" s="2" t="s">
        <v>884</v>
      </c>
      <c r="N463" s="2" t="s">
        <v>131</v>
      </c>
      <c r="O463" s="3">
        <v>2</v>
      </c>
      <c r="P463" s="3">
        <v>161.1206</v>
      </c>
      <c r="Q463" s="3">
        <v>169.84</v>
      </c>
      <c r="R463" s="3">
        <v>339.68</v>
      </c>
      <c r="S463" s="3">
        <v>8.7194000000000003</v>
      </c>
      <c r="T463" s="3">
        <v>17.440000000000001</v>
      </c>
      <c r="U463" s="3">
        <v>5.13</v>
      </c>
      <c r="V463" s="2" t="s">
        <v>195</v>
      </c>
      <c r="W463" s="2" t="s">
        <v>196</v>
      </c>
      <c r="X463" s="2" t="s">
        <v>197</v>
      </c>
      <c r="Y463" s="19" t="str">
        <f>VLOOKUP(G463,'Verweis Kd-Gruppe'!$A$2:$B$8,2,FALSE)</f>
        <v>GRK</v>
      </c>
      <c r="Z463" s="19" t="str">
        <f>VLOOKUP(J463,'Verweis Art-Gruppe'!$A$2:$B$15,2,FALSE)</f>
        <v>Geräte</v>
      </c>
      <c r="AA463" s="19" t="str">
        <f>VLOOKUP(W463,'Verweis Vertreter'!$A$2:$B$24,2,FALSE)</f>
        <v>Akin Erdem</v>
      </c>
      <c r="AB463" s="12">
        <f t="shared" si="63"/>
        <v>2</v>
      </c>
      <c r="AC463" s="12">
        <f t="shared" si="68"/>
        <v>161.1206</v>
      </c>
      <c r="AD463" s="12">
        <f t="shared" si="69"/>
        <v>169.84</v>
      </c>
      <c r="AE463" s="12">
        <f t="shared" si="64"/>
        <v>339.68</v>
      </c>
      <c r="AF463" s="12">
        <f t="shared" si="65"/>
        <v>8.7194000000000003</v>
      </c>
      <c r="AG463" s="12">
        <f t="shared" si="66"/>
        <v>17.440000000000001</v>
      </c>
      <c r="AH463" s="9">
        <f t="shared" si="70"/>
        <v>5.1342439943476217E-2</v>
      </c>
      <c r="AI463" s="14">
        <f>VLOOKUP(E463,'Verweis Faktor'!$A:$B,2,FALSE)</f>
        <v>1</v>
      </c>
      <c r="AJ463" s="14"/>
      <c r="AK463" s="14" t="str">
        <f>IF(AL463="Ja","Versandkosten",VLOOKUP(E463,'Verweis Belegart'!$A$2:$B$9,2,FALSE))</f>
        <v>Hardware</v>
      </c>
      <c r="AL463" s="14" t="str">
        <f t="shared" si="71"/>
        <v>Nein</v>
      </c>
      <c r="AM463" s="14" t="str">
        <f t="shared" si="67"/>
        <v>Positiv</v>
      </c>
    </row>
    <row r="464" spans="1:39" ht="17.25" customHeight="1" x14ac:dyDescent="0.35">
      <c r="A464" s="17">
        <v>14571636</v>
      </c>
      <c r="B464" s="2" t="s">
        <v>22</v>
      </c>
      <c r="C464" s="1">
        <v>2025001</v>
      </c>
      <c r="D464" s="1">
        <v>2000158</v>
      </c>
      <c r="E464" s="2" t="s">
        <v>34</v>
      </c>
      <c r="F464" s="2" t="s">
        <v>142</v>
      </c>
      <c r="G464" s="2" t="s">
        <v>36</v>
      </c>
      <c r="H464" s="2" t="s">
        <v>190</v>
      </c>
      <c r="I464" s="2" t="s">
        <v>191</v>
      </c>
      <c r="J464" s="2" t="s">
        <v>103</v>
      </c>
      <c r="K464" s="2" t="s">
        <v>79</v>
      </c>
      <c r="L464" s="2" t="s">
        <v>885</v>
      </c>
      <c r="M464" s="2" t="s">
        <v>886</v>
      </c>
      <c r="N464" s="2" t="s">
        <v>887</v>
      </c>
      <c r="O464" s="3">
        <v>1</v>
      </c>
      <c r="P464" s="3">
        <v>432</v>
      </c>
      <c r="Q464" s="3">
        <v>471.35</v>
      </c>
      <c r="R464" s="3">
        <v>471.35</v>
      </c>
      <c r="S464" s="3">
        <v>39.35</v>
      </c>
      <c r="T464" s="3">
        <v>39.35</v>
      </c>
      <c r="U464" s="3">
        <v>8.34</v>
      </c>
      <c r="V464" s="2" t="s">
        <v>195</v>
      </c>
      <c r="W464" s="2" t="s">
        <v>196</v>
      </c>
      <c r="X464" s="2" t="s">
        <v>197</v>
      </c>
      <c r="Y464" s="19" t="str">
        <f>VLOOKUP(G464,'Verweis Kd-Gruppe'!$A$2:$B$8,2,FALSE)</f>
        <v>GRK</v>
      </c>
      <c r="Z464" s="19" t="str">
        <f>VLOOKUP(J464,'Verweis Art-Gruppe'!$A$2:$B$15,2,FALSE)</f>
        <v>Geräte</v>
      </c>
      <c r="AA464" s="19" t="str">
        <f>VLOOKUP(W464,'Verweis Vertreter'!$A$2:$B$24,2,FALSE)</f>
        <v>Akin Erdem</v>
      </c>
      <c r="AB464" s="12">
        <f t="shared" si="63"/>
        <v>1</v>
      </c>
      <c r="AC464" s="12">
        <f t="shared" si="68"/>
        <v>432</v>
      </c>
      <c r="AD464" s="12">
        <f t="shared" si="69"/>
        <v>471.35</v>
      </c>
      <c r="AE464" s="12">
        <f t="shared" si="64"/>
        <v>471.35</v>
      </c>
      <c r="AF464" s="12">
        <f t="shared" si="65"/>
        <v>39.35</v>
      </c>
      <c r="AG464" s="12">
        <f t="shared" si="66"/>
        <v>39.35</v>
      </c>
      <c r="AH464" s="9">
        <f t="shared" si="70"/>
        <v>8.348361090484778E-2</v>
      </c>
      <c r="AI464" s="14">
        <f>VLOOKUP(E464,'Verweis Faktor'!$A:$B,2,FALSE)</f>
        <v>1</v>
      </c>
      <c r="AJ464" s="14"/>
      <c r="AK464" s="14" t="str">
        <f>IF(AL464="Ja","Versandkosten",VLOOKUP(E464,'Verweis Belegart'!$A$2:$B$9,2,FALSE))</f>
        <v>Hardware</v>
      </c>
      <c r="AL464" s="14" t="str">
        <f t="shared" si="71"/>
        <v>Nein</v>
      </c>
      <c r="AM464" s="14" t="str">
        <f t="shared" si="67"/>
        <v>Positiv</v>
      </c>
    </row>
    <row r="465" spans="1:39" ht="17.25" customHeight="1" x14ac:dyDescent="0.35">
      <c r="A465" s="17">
        <v>14571636</v>
      </c>
      <c r="B465" s="2" t="s">
        <v>22</v>
      </c>
      <c r="C465" s="1">
        <v>2025001</v>
      </c>
      <c r="D465" s="1">
        <v>2000158</v>
      </c>
      <c r="E465" s="2" t="s">
        <v>34</v>
      </c>
      <c r="F465" s="2" t="s">
        <v>142</v>
      </c>
      <c r="G465" s="2" t="s">
        <v>36</v>
      </c>
      <c r="H465" s="2" t="s">
        <v>190</v>
      </c>
      <c r="I465" s="2" t="s">
        <v>191</v>
      </c>
      <c r="J465" s="2" t="s">
        <v>304</v>
      </c>
      <c r="K465" s="2" t="s">
        <v>83</v>
      </c>
      <c r="L465" s="2" t="s">
        <v>214</v>
      </c>
      <c r="M465" s="2" t="s">
        <v>215</v>
      </c>
      <c r="N465" s="2" t="s">
        <v>216</v>
      </c>
      <c r="O465" s="3">
        <v>1</v>
      </c>
      <c r="P465" s="3">
        <v>375.86</v>
      </c>
      <c r="Q465" s="3">
        <v>400.99</v>
      </c>
      <c r="R465" s="3">
        <v>400.99</v>
      </c>
      <c r="S465" s="3">
        <v>25.13</v>
      </c>
      <c r="T465" s="3">
        <v>25.13</v>
      </c>
      <c r="U465" s="3">
        <v>6.26</v>
      </c>
      <c r="V465" s="2" t="s">
        <v>195</v>
      </c>
      <c r="W465" s="2" t="s">
        <v>196</v>
      </c>
      <c r="X465" s="2" t="s">
        <v>197</v>
      </c>
      <c r="Y465" s="19" t="str">
        <f>VLOOKUP(G465,'Verweis Kd-Gruppe'!$A$2:$B$8,2,FALSE)</f>
        <v>GRK</v>
      </c>
      <c r="Z465" s="19" t="str">
        <f>VLOOKUP(J465,'Verweis Art-Gruppe'!$A$2:$B$15,2,FALSE)</f>
        <v>Zubehör</v>
      </c>
      <c r="AA465" s="19" t="str">
        <f>VLOOKUP(W465,'Verweis Vertreter'!$A$2:$B$24,2,FALSE)</f>
        <v>Akin Erdem</v>
      </c>
      <c r="AB465" s="12">
        <f t="shared" si="63"/>
        <v>1</v>
      </c>
      <c r="AC465" s="12">
        <f t="shared" si="68"/>
        <v>375.86</v>
      </c>
      <c r="AD465" s="12">
        <f t="shared" si="69"/>
        <v>400.99</v>
      </c>
      <c r="AE465" s="12">
        <f t="shared" si="64"/>
        <v>400.99</v>
      </c>
      <c r="AF465" s="12">
        <f t="shared" si="65"/>
        <v>25.13</v>
      </c>
      <c r="AG465" s="12">
        <f t="shared" si="66"/>
        <v>25.13</v>
      </c>
      <c r="AH465" s="9">
        <f t="shared" si="70"/>
        <v>6.2669892017257284E-2</v>
      </c>
      <c r="AI465" s="14">
        <f>VLOOKUP(E465,'Verweis Faktor'!$A:$B,2,FALSE)</f>
        <v>1</v>
      </c>
      <c r="AJ465" s="14"/>
      <c r="AK465" s="14" t="str">
        <f>IF(AL465="Ja","Versandkosten",VLOOKUP(E465,'Verweis Belegart'!$A$2:$B$9,2,FALSE))</f>
        <v>Hardware</v>
      </c>
      <c r="AL465" s="14" t="str">
        <f t="shared" si="71"/>
        <v>Nein</v>
      </c>
      <c r="AM465" s="14" t="str">
        <f t="shared" si="67"/>
        <v>Positiv</v>
      </c>
    </row>
    <row r="466" spans="1:39" ht="17.25" customHeight="1" x14ac:dyDescent="0.35">
      <c r="A466" s="17">
        <v>14571636</v>
      </c>
      <c r="B466" s="2" t="s">
        <v>22</v>
      </c>
      <c r="C466" s="1">
        <v>2025001</v>
      </c>
      <c r="D466" s="1">
        <v>2000158</v>
      </c>
      <c r="E466" s="2" t="s">
        <v>34</v>
      </c>
      <c r="F466" s="2" t="s">
        <v>142</v>
      </c>
      <c r="G466" s="2" t="s">
        <v>36</v>
      </c>
      <c r="H466" s="2" t="s">
        <v>190</v>
      </c>
      <c r="I466" s="2" t="s">
        <v>191</v>
      </c>
      <c r="J466" s="2" t="s">
        <v>304</v>
      </c>
      <c r="K466" s="2" t="s">
        <v>87</v>
      </c>
      <c r="L466" s="2" t="s">
        <v>888</v>
      </c>
      <c r="M466" s="2" t="s">
        <v>889</v>
      </c>
      <c r="N466" s="2" t="s">
        <v>890</v>
      </c>
      <c r="O466" s="3">
        <v>1</v>
      </c>
      <c r="P466" s="3">
        <v>280</v>
      </c>
      <c r="Q466" s="3">
        <v>450.24</v>
      </c>
      <c r="R466" s="3">
        <v>450.24</v>
      </c>
      <c r="S466" s="3">
        <v>170.24</v>
      </c>
      <c r="T466" s="3">
        <v>170.24</v>
      </c>
      <c r="U466" s="3">
        <v>37.81</v>
      </c>
      <c r="V466" s="2" t="s">
        <v>195</v>
      </c>
      <c r="W466" s="2" t="s">
        <v>196</v>
      </c>
      <c r="X466" s="2" t="s">
        <v>197</v>
      </c>
      <c r="Y466" s="19" t="str">
        <f>VLOOKUP(G466,'Verweis Kd-Gruppe'!$A$2:$B$8,2,FALSE)</f>
        <v>GRK</v>
      </c>
      <c r="Z466" s="19" t="str">
        <f>VLOOKUP(J466,'Verweis Art-Gruppe'!$A$2:$B$15,2,FALSE)</f>
        <v>Zubehör</v>
      </c>
      <c r="AA466" s="19" t="str">
        <f>VLOOKUP(W466,'Verweis Vertreter'!$A$2:$B$24,2,FALSE)</f>
        <v>Akin Erdem</v>
      </c>
      <c r="AB466" s="12">
        <f t="shared" si="63"/>
        <v>1</v>
      </c>
      <c r="AC466" s="12">
        <f t="shared" si="68"/>
        <v>280</v>
      </c>
      <c r="AD466" s="12">
        <f t="shared" si="69"/>
        <v>450.24</v>
      </c>
      <c r="AE466" s="12">
        <f t="shared" si="64"/>
        <v>450.24</v>
      </c>
      <c r="AF466" s="12">
        <f t="shared" si="65"/>
        <v>170.24</v>
      </c>
      <c r="AG466" s="12">
        <f t="shared" si="66"/>
        <v>170.24</v>
      </c>
      <c r="AH466" s="9">
        <f t="shared" si="70"/>
        <v>0.37810945273631841</v>
      </c>
      <c r="AI466" s="14">
        <f>VLOOKUP(E466,'Verweis Faktor'!$A:$B,2,FALSE)</f>
        <v>1</v>
      </c>
      <c r="AJ466" s="14"/>
      <c r="AK466" s="14" t="str">
        <f>IF(AL466="Ja","Versandkosten",VLOOKUP(E466,'Verweis Belegart'!$A$2:$B$9,2,FALSE))</f>
        <v>Hardware</v>
      </c>
      <c r="AL466" s="14" t="str">
        <f t="shared" si="71"/>
        <v>Nein</v>
      </c>
      <c r="AM466" s="14" t="str">
        <f t="shared" si="67"/>
        <v>Positiv</v>
      </c>
    </row>
    <row r="467" spans="1:39" ht="17.25" customHeight="1" x14ac:dyDescent="0.35">
      <c r="A467" s="17">
        <v>14571618</v>
      </c>
      <c r="B467" s="2" t="s">
        <v>22</v>
      </c>
      <c r="C467" s="1">
        <v>2025001</v>
      </c>
      <c r="D467" s="1">
        <v>2000159</v>
      </c>
      <c r="E467" s="2" t="s">
        <v>34</v>
      </c>
      <c r="F467" s="2" t="s">
        <v>35</v>
      </c>
      <c r="G467" s="2" t="s">
        <v>36</v>
      </c>
      <c r="H467" s="2" t="s">
        <v>876</v>
      </c>
      <c r="I467" s="2" t="s">
        <v>877</v>
      </c>
      <c r="J467" s="2" t="s">
        <v>103</v>
      </c>
      <c r="K467" s="2" t="s">
        <v>28</v>
      </c>
      <c r="L467" s="2" t="s">
        <v>239</v>
      </c>
      <c r="M467" s="2" t="s">
        <v>240</v>
      </c>
      <c r="N467" s="2" t="s">
        <v>128</v>
      </c>
      <c r="O467" s="3">
        <v>11</v>
      </c>
      <c r="P467" s="3">
        <v>185</v>
      </c>
      <c r="Q467" s="3">
        <v>206</v>
      </c>
      <c r="R467" s="3">
        <v>2266</v>
      </c>
      <c r="S467" s="3">
        <v>21</v>
      </c>
      <c r="T467" s="3">
        <v>231</v>
      </c>
      <c r="U467" s="3">
        <v>10.19</v>
      </c>
      <c r="V467" s="2" t="s">
        <v>241</v>
      </c>
      <c r="W467" s="2" t="s">
        <v>242</v>
      </c>
      <c r="X467" s="2" t="s">
        <v>33</v>
      </c>
      <c r="Y467" s="19" t="str">
        <f>VLOOKUP(G467,'Verweis Kd-Gruppe'!$A$2:$B$8,2,FALSE)</f>
        <v>GRK</v>
      </c>
      <c r="Z467" s="19" t="str">
        <f>VLOOKUP(J467,'Verweis Art-Gruppe'!$A$2:$B$15,2,FALSE)</f>
        <v>Geräte</v>
      </c>
      <c r="AA467" s="19" t="str">
        <f>VLOOKUP(W467,'Verweis Vertreter'!$A$2:$B$24,2,FALSE)</f>
        <v>Bernd Schönbrunn</v>
      </c>
      <c r="AB467" s="12">
        <f t="shared" si="63"/>
        <v>11</v>
      </c>
      <c r="AC467" s="12">
        <f t="shared" si="68"/>
        <v>185</v>
      </c>
      <c r="AD467" s="12">
        <f t="shared" si="69"/>
        <v>206</v>
      </c>
      <c r="AE467" s="12">
        <f t="shared" si="64"/>
        <v>2266</v>
      </c>
      <c r="AF467" s="12">
        <f t="shared" si="65"/>
        <v>21</v>
      </c>
      <c r="AG467" s="12">
        <f t="shared" si="66"/>
        <v>231</v>
      </c>
      <c r="AH467" s="9">
        <f t="shared" si="70"/>
        <v>0.10194174757281553</v>
      </c>
      <c r="AI467" s="14">
        <f>VLOOKUP(E467,'Verweis Faktor'!$A:$B,2,FALSE)</f>
        <v>1</v>
      </c>
      <c r="AJ467" s="14"/>
      <c r="AK467" s="14" t="str">
        <f>IF(AL467="Ja","Versandkosten",VLOOKUP(E467,'Verweis Belegart'!$A$2:$B$9,2,FALSE))</f>
        <v>Hardware</v>
      </c>
      <c r="AL467" s="14" t="str">
        <f t="shared" si="71"/>
        <v>Nein</v>
      </c>
      <c r="AM467" s="14" t="str">
        <f t="shared" si="67"/>
        <v>Positiv</v>
      </c>
    </row>
    <row r="468" spans="1:39" ht="17.25" customHeight="1" x14ac:dyDescent="0.35">
      <c r="A468" s="17">
        <v>14571619</v>
      </c>
      <c r="B468" s="2" t="s">
        <v>22</v>
      </c>
      <c r="C468" s="1">
        <v>2025001</v>
      </c>
      <c r="D468" s="1">
        <v>2000160</v>
      </c>
      <c r="E468" s="2" t="s">
        <v>34</v>
      </c>
      <c r="F468" s="2" t="s">
        <v>35</v>
      </c>
      <c r="G468" s="2" t="s">
        <v>36</v>
      </c>
      <c r="H468" s="2" t="s">
        <v>876</v>
      </c>
      <c r="I468" s="2" t="s">
        <v>877</v>
      </c>
      <c r="J468" s="2" t="s">
        <v>103</v>
      </c>
      <c r="K468" s="2" t="s">
        <v>28</v>
      </c>
      <c r="L468" s="2" t="s">
        <v>239</v>
      </c>
      <c r="M468" s="2" t="s">
        <v>240</v>
      </c>
      <c r="N468" s="2" t="s">
        <v>128</v>
      </c>
      <c r="O468" s="3">
        <v>14</v>
      </c>
      <c r="P468" s="3">
        <v>185</v>
      </c>
      <c r="Q468" s="3">
        <v>206</v>
      </c>
      <c r="R468" s="3">
        <v>2884</v>
      </c>
      <c r="S468" s="3">
        <v>21</v>
      </c>
      <c r="T468" s="3">
        <v>294</v>
      </c>
      <c r="U468" s="3">
        <v>10.19</v>
      </c>
      <c r="V468" s="2" t="s">
        <v>241</v>
      </c>
      <c r="W468" s="2" t="s">
        <v>242</v>
      </c>
      <c r="X468" s="2" t="s">
        <v>33</v>
      </c>
      <c r="Y468" s="19" t="str">
        <f>VLOOKUP(G468,'Verweis Kd-Gruppe'!$A$2:$B$8,2,FALSE)</f>
        <v>GRK</v>
      </c>
      <c r="Z468" s="19" t="str">
        <f>VLOOKUP(J468,'Verweis Art-Gruppe'!$A$2:$B$15,2,FALSE)</f>
        <v>Geräte</v>
      </c>
      <c r="AA468" s="19" t="str">
        <f>VLOOKUP(W468,'Verweis Vertreter'!$A$2:$B$24,2,FALSE)</f>
        <v>Bernd Schönbrunn</v>
      </c>
      <c r="AB468" s="12">
        <f t="shared" si="63"/>
        <v>14</v>
      </c>
      <c r="AC468" s="12">
        <f t="shared" si="68"/>
        <v>185</v>
      </c>
      <c r="AD468" s="12">
        <f t="shared" si="69"/>
        <v>206</v>
      </c>
      <c r="AE468" s="12">
        <f t="shared" si="64"/>
        <v>2884</v>
      </c>
      <c r="AF468" s="12">
        <f t="shared" si="65"/>
        <v>21</v>
      </c>
      <c r="AG468" s="12">
        <f t="shared" si="66"/>
        <v>294</v>
      </c>
      <c r="AH468" s="9">
        <f t="shared" si="70"/>
        <v>0.10194174757281553</v>
      </c>
      <c r="AI468" s="14">
        <f>VLOOKUP(E468,'Verweis Faktor'!$A:$B,2,FALSE)</f>
        <v>1</v>
      </c>
      <c r="AJ468" s="14"/>
      <c r="AK468" s="14" t="str">
        <f>IF(AL468="Ja","Versandkosten",VLOOKUP(E468,'Verweis Belegart'!$A$2:$B$9,2,FALSE))</f>
        <v>Hardware</v>
      </c>
      <c r="AL468" s="14" t="str">
        <f t="shared" si="71"/>
        <v>Nein</v>
      </c>
      <c r="AM468" s="14" t="str">
        <f t="shared" si="67"/>
        <v>Positiv</v>
      </c>
    </row>
    <row r="469" spans="1:39" ht="17.25" customHeight="1" x14ac:dyDescent="0.35">
      <c r="A469" s="17">
        <v>14571488</v>
      </c>
      <c r="B469" s="2" t="s">
        <v>22</v>
      </c>
      <c r="C469" s="1">
        <v>2025001</v>
      </c>
      <c r="D469" s="1">
        <v>2000161</v>
      </c>
      <c r="E469" s="2" t="s">
        <v>34</v>
      </c>
      <c r="F469" s="2" t="s">
        <v>142</v>
      </c>
      <c r="G469" s="2" t="s">
        <v>66</v>
      </c>
      <c r="H469" s="2" t="s">
        <v>891</v>
      </c>
      <c r="I469" s="2" t="s">
        <v>892</v>
      </c>
      <c r="J469" s="2" t="s">
        <v>2791</v>
      </c>
      <c r="K469" s="2" t="s">
        <v>28</v>
      </c>
      <c r="L469" s="2" t="s">
        <v>120</v>
      </c>
      <c r="M469" s="2" t="s">
        <v>121</v>
      </c>
      <c r="N469" s="2" t="s">
        <v>122</v>
      </c>
      <c r="O469" s="3">
        <v>1</v>
      </c>
      <c r="P469" s="3">
        <v>0</v>
      </c>
      <c r="Q469" s="3">
        <v>29</v>
      </c>
      <c r="R469" s="3">
        <v>29</v>
      </c>
      <c r="S469" s="3">
        <v>29</v>
      </c>
      <c r="T469" s="3">
        <v>29</v>
      </c>
      <c r="U469" s="3"/>
      <c r="V469" s="2" t="s">
        <v>675</v>
      </c>
      <c r="W469" s="2" t="s">
        <v>676</v>
      </c>
      <c r="X469" s="2" t="s">
        <v>125</v>
      </c>
      <c r="Y469" s="19" t="str">
        <f>VLOOKUP(G469,'Verweis Kd-Gruppe'!$A$2:$B$8,2,FALSE)</f>
        <v>EXP</v>
      </c>
      <c r="Z469" s="19" t="str">
        <f>VLOOKUP(J469,'Verweis Art-Gruppe'!$A$2:$B$15,2,FALSE)</f>
        <v>Sonstige</v>
      </c>
      <c r="AA469" s="19" t="str">
        <f>VLOOKUP(W469,'Verweis Vertreter'!$A$2:$B$24,2,FALSE)</f>
        <v>Corina Wedel</v>
      </c>
      <c r="AB469" s="12">
        <f t="shared" si="63"/>
        <v>1</v>
      </c>
      <c r="AC469" s="12">
        <f t="shared" si="68"/>
        <v>0</v>
      </c>
      <c r="AD469" s="12">
        <f t="shared" si="69"/>
        <v>29</v>
      </c>
      <c r="AE469" s="12">
        <f t="shared" si="64"/>
        <v>29</v>
      </c>
      <c r="AF469" s="12">
        <f t="shared" si="65"/>
        <v>29</v>
      </c>
      <c r="AG469" s="12">
        <f t="shared" si="66"/>
        <v>29</v>
      </c>
      <c r="AH469" s="9">
        <f t="shared" si="70"/>
        <v>1</v>
      </c>
      <c r="AI469" s="14">
        <f>VLOOKUP(E469,'Verweis Faktor'!$A:$B,2,FALSE)</f>
        <v>1</v>
      </c>
      <c r="AJ469" s="14"/>
      <c r="AK469" s="14" t="str">
        <f>IF(AL469="Ja","Versandkosten",VLOOKUP(E469,'Verweis Belegart'!$A$2:$B$9,2,FALSE))</f>
        <v>Versandkosten</v>
      </c>
      <c r="AL469" s="14" t="str">
        <f t="shared" si="71"/>
        <v>Ja</v>
      </c>
      <c r="AM469" s="14" t="str">
        <f t="shared" si="67"/>
        <v>Positiv</v>
      </c>
    </row>
    <row r="470" spans="1:39" ht="17.25" customHeight="1" x14ac:dyDescent="0.35">
      <c r="A470" s="17">
        <v>14571488</v>
      </c>
      <c r="B470" s="2" t="s">
        <v>22</v>
      </c>
      <c r="C470" s="1">
        <v>2025001</v>
      </c>
      <c r="D470" s="1">
        <v>2000161</v>
      </c>
      <c r="E470" s="2" t="s">
        <v>34</v>
      </c>
      <c r="F470" s="2" t="s">
        <v>142</v>
      </c>
      <c r="G470" s="2" t="s">
        <v>66</v>
      </c>
      <c r="H470" s="2" t="s">
        <v>891</v>
      </c>
      <c r="I470" s="2" t="s">
        <v>892</v>
      </c>
      <c r="J470" s="2" t="s">
        <v>103</v>
      </c>
      <c r="K470" s="2" t="s">
        <v>45</v>
      </c>
      <c r="L470" s="2" t="s">
        <v>893</v>
      </c>
      <c r="M470" s="2" t="s">
        <v>894</v>
      </c>
      <c r="N470" s="2" t="s">
        <v>895</v>
      </c>
      <c r="O470" s="3">
        <v>1</v>
      </c>
      <c r="P470" s="3">
        <v>445</v>
      </c>
      <c r="Q470" s="3">
        <v>499</v>
      </c>
      <c r="R470" s="3">
        <v>499</v>
      </c>
      <c r="S470" s="3">
        <v>54</v>
      </c>
      <c r="T470" s="3">
        <v>54</v>
      </c>
      <c r="U470" s="3">
        <v>10.82</v>
      </c>
      <c r="V470" s="2" t="s">
        <v>675</v>
      </c>
      <c r="W470" s="2" t="s">
        <v>676</v>
      </c>
      <c r="X470" s="2" t="s">
        <v>125</v>
      </c>
      <c r="Y470" s="19" t="str">
        <f>VLOOKUP(G470,'Verweis Kd-Gruppe'!$A$2:$B$8,2,FALSE)</f>
        <v>EXP</v>
      </c>
      <c r="Z470" s="19" t="str">
        <f>VLOOKUP(J470,'Verweis Art-Gruppe'!$A$2:$B$15,2,FALSE)</f>
        <v>Geräte</v>
      </c>
      <c r="AA470" s="19" t="str">
        <f>VLOOKUP(W470,'Verweis Vertreter'!$A$2:$B$24,2,FALSE)</f>
        <v>Corina Wedel</v>
      </c>
      <c r="AB470" s="12">
        <f t="shared" si="63"/>
        <v>1</v>
      </c>
      <c r="AC470" s="12">
        <f t="shared" si="68"/>
        <v>445</v>
      </c>
      <c r="AD470" s="12">
        <f t="shared" si="69"/>
        <v>499</v>
      </c>
      <c r="AE470" s="12">
        <f t="shared" si="64"/>
        <v>499</v>
      </c>
      <c r="AF470" s="12">
        <f t="shared" si="65"/>
        <v>54</v>
      </c>
      <c r="AG470" s="12">
        <f t="shared" si="66"/>
        <v>54</v>
      </c>
      <c r="AH470" s="9">
        <f t="shared" si="70"/>
        <v>0.10821643286573146</v>
      </c>
      <c r="AI470" s="14">
        <f>VLOOKUP(E470,'Verweis Faktor'!$A:$B,2,FALSE)</f>
        <v>1</v>
      </c>
      <c r="AJ470" s="14"/>
      <c r="AK470" s="14" t="str">
        <f>IF(AL470="Ja","Versandkosten",VLOOKUP(E470,'Verweis Belegart'!$A$2:$B$9,2,FALSE))</f>
        <v>Hardware</v>
      </c>
      <c r="AL470" s="14" t="str">
        <f t="shared" si="71"/>
        <v>Nein</v>
      </c>
      <c r="AM470" s="14" t="str">
        <f t="shared" si="67"/>
        <v>Positiv</v>
      </c>
    </row>
    <row r="471" spans="1:39" ht="17.25" customHeight="1" x14ac:dyDescent="0.35">
      <c r="A471" s="17">
        <v>14571488</v>
      </c>
      <c r="B471" s="2" t="s">
        <v>22</v>
      </c>
      <c r="C471" s="1">
        <v>2025001</v>
      </c>
      <c r="D471" s="1">
        <v>2000161</v>
      </c>
      <c r="E471" s="2" t="s">
        <v>34</v>
      </c>
      <c r="F471" s="2" t="s">
        <v>142</v>
      </c>
      <c r="G471" s="2" t="s">
        <v>66</v>
      </c>
      <c r="H471" s="2" t="s">
        <v>891</v>
      </c>
      <c r="I471" s="2" t="s">
        <v>892</v>
      </c>
      <c r="J471" s="2" t="s">
        <v>103</v>
      </c>
      <c r="K471" s="2" t="s">
        <v>49</v>
      </c>
      <c r="L471" s="2" t="s">
        <v>137</v>
      </c>
      <c r="M471" s="2" t="s">
        <v>138</v>
      </c>
      <c r="N471" s="2" t="s">
        <v>139</v>
      </c>
      <c r="O471" s="3">
        <v>1</v>
      </c>
      <c r="P471" s="3">
        <v>646.71050000000002</v>
      </c>
      <c r="Q471" s="3">
        <v>709</v>
      </c>
      <c r="R471" s="3">
        <v>709</v>
      </c>
      <c r="S471" s="3">
        <v>62.289499999999997</v>
      </c>
      <c r="T471" s="3">
        <v>62.29</v>
      </c>
      <c r="U471" s="3">
        <v>8.7799999999999994</v>
      </c>
      <c r="V471" s="2" t="s">
        <v>675</v>
      </c>
      <c r="W471" s="2" t="s">
        <v>676</v>
      </c>
      <c r="X471" s="2" t="s">
        <v>125</v>
      </c>
      <c r="Y471" s="19" t="str">
        <f>VLOOKUP(G471,'Verweis Kd-Gruppe'!$A$2:$B$8,2,FALSE)</f>
        <v>EXP</v>
      </c>
      <c r="Z471" s="19" t="str">
        <f>VLOOKUP(J471,'Verweis Art-Gruppe'!$A$2:$B$15,2,FALSE)</f>
        <v>Geräte</v>
      </c>
      <c r="AA471" s="19" t="str">
        <f>VLOOKUP(W471,'Verweis Vertreter'!$A$2:$B$24,2,FALSE)</f>
        <v>Corina Wedel</v>
      </c>
      <c r="AB471" s="12">
        <f t="shared" si="63"/>
        <v>1</v>
      </c>
      <c r="AC471" s="12">
        <f t="shared" si="68"/>
        <v>646.71050000000002</v>
      </c>
      <c r="AD471" s="12">
        <f t="shared" si="69"/>
        <v>709</v>
      </c>
      <c r="AE471" s="12">
        <f t="shared" si="64"/>
        <v>709</v>
      </c>
      <c r="AF471" s="12">
        <f t="shared" si="65"/>
        <v>62.289499999999997</v>
      </c>
      <c r="AG471" s="12">
        <f t="shared" si="66"/>
        <v>62.29</v>
      </c>
      <c r="AH471" s="9">
        <f t="shared" si="70"/>
        <v>8.7856135401974608E-2</v>
      </c>
      <c r="AI471" s="14">
        <f>VLOOKUP(E471,'Verweis Faktor'!$A:$B,2,FALSE)</f>
        <v>1</v>
      </c>
      <c r="AJ471" s="14"/>
      <c r="AK471" s="14" t="str">
        <f>IF(AL471="Ja","Versandkosten",VLOOKUP(E471,'Verweis Belegart'!$A$2:$B$9,2,FALSE))</f>
        <v>Hardware</v>
      </c>
      <c r="AL471" s="14" t="str">
        <f t="shared" si="71"/>
        <v>Nein</v>
      </c>
      <c r="AM471" s="14" t="str">
        <f t="shared" si="67"/>
        <v>Positiv</v>
      </c>
    </row>
    <row r="472" spans="1:39" ht="17.25" customHeight="1" x14ac:dyDescent="0.35">
      <c r="A472" s="17">
        <v>14571488</v>
      </c>
      <c r="B472" s="2" t="s">
        <v>22</v>
      </c>
      <c r="C472" s="1">
        <v>2025001</v>
      </c>
      <c r="D472" s="1">
        <v>2000161</v>
      </c>
      <c r="E472" s="2" t="s">
        <v>34</v>
      </c>
      <c r="F472" s="2" t="s">
        <v>142</v>
      </c>
      <c r="G472" s="2" t="s">
        <v>66</v>
      </c>
      <c r="H472" s="2" t="s">
        <v>891</v>
      </c>
      <c r="I472" s="2" t="s">
        <v>892</v>
      </c>
      <c r="J472" s="2" t="s">
        <v>304</v>
      </c>
      <c r="K472" s="2" t="s">
        <v>79</v>
      </c>
      <c r="L472" s="2" t="s">
        <v>692</v>
      </c>
      <c r="M472" s="2" t="s">
        <v>693</v>
      </c>
      <c r="N472" s="2" t="s">
        <v>694</v>
      </c>
      <c r="O472" s="3">
        <v>2</v>
      </c>
      <c r="P472" s="3">
        <v>405.41669999999999</v>
      </c>
      <c r="Q472" s="3">
        <v>435</v>
      </c>
      <c r="R472" s="3">
        <v>870</v>
      </c>
      <c r="S472" s="3">
        <v>29.583300000000001</v>
      </c>
      <c r="T472" s="3">
        <v>59.17</v>
      </c>
      <c r="U472" s="3">
        <v>6.8</v>
      </c>
      <c r="V472" s="2" t="s">
        <v>675</v>
      </c>
      <c r="W472" s="2" t="s">
        <v>676</v>
      </c>
      <c r="X472" s="2" t="s">
        <v>125</v>
      </c>
      <c r="Y472" s="19" t="str">
        <f>VLOOKUP(G472,'Verweis Kd-Gruppe'!$A$2:$B$8,2,FALSE)</f>
        <v>EXP</v>
      </c>
      <c r="Z472" s="19" t="str">
        <f>VLOOKUP(J472,'Verweis Art-Gruppe'!$A$2:$B$15,2,FALSE)</f>
        <v>Zubehör</v>
      </c>
      <c r="AA472" s="19" t="str">
        <f>VLOOKUP(W472,'Verweis Vertreter'!$A$2:$B$24,2,FALSE)</f>
        <v>Corina Wedel</v>
      </c>
      <c r="AB472" s="12">
        <f t="shared" si="63"/>
        <v>2</v>
      </c>
      <c r="AC472" s="12">
        <f t="shared" si="68"/>
        <v>405.41669999999999</v>
      </c>
      <c r="AD472" s="12">
        <f t="shared" si="69"/>
        <v>435</v>
      </c>
      <c r="AE472" s="12">
        <f t="shared" si="64"/>
        <v>870</v>
      </c>
      <c r="AF472" s="12">
        <f t="shared" si="65"/>
        <v>29.583300000000001</v>
      </c>
      <c r="AG472" s="12">
        <f t="shared" si="66"/>
        <v>59.17</v>
      </c>
      <c r="AH472" s="9">
        <f t="shared" si="70"/>
        <v>6.8011494252873561E-2</v>
      </c>
      <c r="AI472" s="14">
        <f>VLOOKUP(E472,'Verweis Faktor'!$A:$B,2,FALSE)</f>
        <v>1</v>
      </c>
      <c r="AJ472" s="14"/>
      <c r="AK472" s="14" t="str">
        <f>IF(AL472="Ja","Versandkosten",VLOOKUP(E472,'Verweis Belegart'!$A$2:$B$9,2,FALSE))</f>
        <v>Hardware</v>
      </c>
      <c r="AL472" s="14" t="str">
        <f t="shared" si="71"/>
        <v>Nein</v>
      </c>
      <c r="AM472" s="14" t="str">
        <f t="shared" si="67"/>
        <v>Positiv</v>
      </c>
    </row>
    <row r="473" spans="1:39" ht="17.25" customHeight="1" x14ac:dyDescent="0.35">
      <c r="A473" s="17">
        <v>14571622</v>
      </c>
      <c r="B473" s="2" t="s">
        <v>22</v>
      </c>
      <c r="C473" s="1">
        <v>2025001</v>
      </c>
      <c r="D473" s="1">
        <v>2000162</v>
      </c>
      <c r="E473" s="2" t="s">
        <v>34</v>
      </c>
      <c r="F473" s="2" t="s">
        <v>35</v>
      </c>
      <c r="G473" s="2" t="s">
        <v>36</v>
      </c>
      <c r="H473" s="2" t="s">
        <v>876</v>
      </c>
      <c r="I473" s="2" t="s">
        <v>877</v>
      </c>
      <c r="J473" s="2" t="s">
        <v>103</v>
      </c>
      <c r="K473" s="2" t="s">
        <v>28</v>
      </c>
      <c r="L473" s="2" t="s">
        <v>239</v>
      </c>
      <c r="M473" s="2" t="s">
        <v>240</v>
      </c>
      <c r="N473" s="2" t="s">
        <v>128</v>
      </c>
      <c r="O473" s="3">
        <v>16</v>
      </c>
      <c r="P473" s="3">
        <v>185</v>
      </c>
      <c r="Q473" s="3">
        <v>206</v>
      </c>
      <c r="R473" s="3">
        <v>3296</v>
      </c>
      <c r="S473" s="3">
        <v>21</v>
      </c>
      <c r="T473" s="3">
        <v>336</v>
      </c>
      <c r="U473" s="3">
        <v>10.19</v>
      </c>
      <c r="V473" s="2" t="s">
        <v>241</v>
      </c>
      <c r="W473" s="2" t="s">
        <v>242</v>
      </c>
      <c r="X473" s="2" t="s">
        <v>33</v>
      </c>
      <c r="Y473" s="19" t="str">
        <f>VLOOKUP(G473,'Verweis Kd-Gruppe'!$A$2:$B$8,2,FALSE)</f>
        <v>GRK</v>
      </c>
      <c r="Z473" s="19" t="str">
        <f>VLOOKUP(J473,'Verweis Art-Gruppe'!$A$2:$B$15,2,FALSE)</f>
        <v>Geräte</v>
      </c>
      <c r="AA473" s="19" t="str">
        <f>VLOOKUP(W473,'Verweis Vertreter'!$A$2:$B$24,2,FALSE)</f>
        <v>Bernd Schönbrunn</v>
      </c>
      <c r="AB473" s="12">
        <f t="shared" si="63"/>
        <v>16</v>
      </c>
      <c r="AC473" s="12">
        <f t="shared" si="68"/>
        <v>185</v>
      </c>
      <c r="AD473" s="12">
        <f t="shared" si="69"/>
        <v>206</v>
      </c>
      <c r="AE473" s="12">
        <f t="shared" si="64"/>
        <v>3296</v>
      </c>
      <c r="AF473" s="12">
        <f t="shared" si="65"/>
        <v>21</v>
      </c>
      <c r="AG473" s="12">
        <f t="shared" si="66"/>
        <v>336</v>
      </c>
      <c r="AH473" s="9">
        <f t="shared" si="70"/>
        <v>0.10194174757281553</v>
      </c>
      <c r="AI473" s="14">
        <f>VLOOKUP(E473,'Verweis Faktor'!$A:$B,2,FALSE)</f>
        <v>1</v>
      </c>
      <c r="AJ473" s="14"/>
      <c r="AK473" s="14" t="str">
        <f>IF(AL473="Ja","Versandkosten",VLOOKUP(E473,'Verweis Belegart'!$A$2:$B$9,2,FALSE))</f>
        <v>Hardware</v>
      </c>
      <c r="AL473" s="14" t="str">
        <f t="shared" si="71"/>
        <v>Nein</v>
      </c>
      <c r="AM473" s="14" t="str">
        <f t="shared" si="67"/>
        <v>Positiv</v>
      </c>
    </row>
    <row r="474" spans="1:39" ht="17.25" customHeight="1" x14ac:dyDescent="0.35">
      <c r="A474" s="17">
        <v>14571623</v>
      </c>
      <c r="B474" s="2" t="s">
        <v>22</v>
      </c>
      <c r="C474" s="1">
        <v>2025001</v>
      </c>
      <c r="D474" s="1">
        <v>2000163</v>
      </c>
      <c r="E474" s="2" t="s">
        <v>34</v>
      </c>
      <c r="F474" s="2" t="s">
        <v>35</v>
      </c>
      <c r="G474" s="2" t="s">
        <v>36</v>
      </c>
      <c r="H474" s="2" t="s">
        <v>876</v>
      </c>
      <c r="I474" s="2" t="s">
        <v>877</v>
      </c>
      <c r="J474" s="2" t="s">
        <v>103</v>
      </c>
      <c r="K474" s="2" t="s">
        <v>28</v>
      </c>
      <c r="L474" s="2" t="s">
        <v>239</v>
      </c>
      <c r="M474" s="2" t="s">
        <v>240</v>
      </c>
      <c r="N474" s="2" t="s">
        <v>128</v>
      </c>
      <c r="O474" s="3">
        <v>9</v>
      </c>
      <c r="P474" s="3">
        <v>185</v>
      </c>
      <c r="Q474" s="3">
        <v>206</v>
      </c>
      <c r="R474" s="3">
        <v>1854</v>
      </c>
      <c r="S474" s="3">
        <v>21</v>
      </c>
      <c r="T474" s="3">
        <v>189</v>
      </c>
      <c r="U474" s="3">
        <v>10.19</v>
      </c>
      <c r="V474" s="2" t="s">
        <v>241</v>
      </c>
      <c r="W474" s="2" t="s">
        <v>242</v>
      </c>
      <c r="X474" s="2" t="s">
        <v>33</v>
      </c>
      <c r="Y474" s="19" t="str">
        <f>VLOOKUP(G474,'Verweis Kd-Gruppe'!$A$2:$B$8,2,FALSE)</f>
        <v>GRK</v>
      </c>
      <c r="Z474" s="19" t="str">
        <f>VLOOKUP(J474,'Verweis Art-Gruppe'!$A$2:$B$15,2,FALSE)</f>
        <v>Geräte</v>
      </c>
      <c r="AA474" s="19" t="str">
        <f>VLOOKUP(W474,'Verweis Vertreter'!$A$2:$B$24,2,FALSE)</f>
        <v>Bernd Schönbrunn</v>
      </c>
      <c r="AB474" s="12">
        <f t="shared" si="63"/>
        <v>9</v>
      </c>
      <c r="AC474" s="12">
        <f t="shared" si="68"/>
        <v>185</v>
      </c>
      <c r="AD474" s="12">
        <f t="shared" si="69"/>
        <v>206</v>
      </c>
      <c r="AE474" s="12">
        <f t="shared" si="64"/>
        <v>1854</v>
      </c>
      <c r="AF474" s="12">
        <f t="shared" si="65"/>
        <v>21</v>
      </c>
      <c r="AG474" s="12">
        <f t="shared" si="66"/>
        <v>189</v>
      </c>
      <c r="AH474" s="9">
        <f t="shared" si="70"/>
        <v>0.10194174757281553</v>
      </c>
      <c r="AI474" s="14">
        <f>VLOOKUP(E474,'Verweis Faktor'!$A:$B,2,FALSE)</f>
        <v>1</v>
      </c>
      <c r="AJ474" s="14"/>
      <c r="AK474" s="14" t="str">
        <f>IF(AL474="Ja","Versandkosten",VLOOKUP(E474,'Verweis Belegart'!$A$2:$B$9,2,FALSE))</f>
        <v>Hardware</v>
      </c>
      <c r="AL474" s="14" t="str">
        <f t="shared" si="71"/>
        <v>Nein</v>
      </c>
      <c r="AM474" s="14" t="str">
        <f t="shared" si="67"/>
        <v>Positiv</v>
      </c>
    </row>
    <row r="475" spans="1:39" ht="17.25" customHeight="1" x14ac:dyDescent="0.35">
      <c r="A475" s="17">
        <v>14571624</v>
      </c>
      <c r="B475" s="2" t="s">
        <v>22</v>
      </c>
      <c r="C475" s="1">
        <v>2025001</v>
      </c>
      <c r="D475" s="1">
        <v>2000164</v>
      </c>
      <c r="E475" s="2" t="s">
        <v>34</v>
      </c>
      <c r="F475" s="2" t="s">
        <v>35</v>
      </c>
      <c r="G475" s="2" t="s">
        <v>36</v>
      </c>
      <c r="H475" s="2" t="s">
        <v>876</v>
      </c>
      <c r="I475" s="2" t="s">
        <v>877</v>
      </c>
      <c r="J475" s="2" t="s">
        <v>103</v>
      </c>
      <c r="K475" s="2" t="s">
        <v>28</v>
      </c>
      <c r="L475" s="2" t="s">
        <v>239</v>
      </c>
      <c r="M475" s="2" t="s">
        <v>240</v>
      </c>
      <c r="N475" s="2" t="s">
        <v>128</v>
      </c>
      <c r="O475" s="3">
        <v>10</v>
      </c>
      <c r="P475" s="3">
        <v>185</v>
      </c>
      <c r="Q475" s="3">
        <v>206</v>
      </c>
      <c r="R475" s="3">
        <v>2060</v>
      </c>
      <c r="S475" s="3">
        <v>21</v>
      </c>
      <c r="T475" s="3">
        <v>210</v>
      </c>
      <c r="U475" s="3">
        <v>10.19</v>
      </c>
      <c r="V475" s="2" t="s">
        <v>241</v>
      </c>
      <c r="W475" s="2" t="s">
        <v>242</v>
      </c>
      <c r="X475" s="2" t="s">
        <v>33</v>
      </c>
      <c r="Y475" s="19" t="str">
        <f>VLOOKUP(G475,'Verweis Kd-Gruppe'!$A$2:$B$8,2,FALSE)</f>
        <v>GRK</v>
      </c>
      <c r="Z475" s="19" t="str">
        <f>VLOOKUP(J475,'Verweis Art-Gruppe'!$A$2:$B$15,2,FALSE)</f>
        <v>Geräte</v>
      </c>
      <c r="AA475" s="19" t="str">
        <f>VLOOKUP(W475,'Verweis Vertreter'!$A$2:$B$24,2,FALSE)</f>
        <v>Bernd Schönbrunn</v>
      </c>
      <c r="AB475" s="12">
        <f t="shared" si="63"/>
        <v>10</v>
      </c>
      <c r="AC475" s="12">
        <f t="shared" si="68"/>
        <v>185</v>
      </c>
      <c r="AD475" s="12">
        <f t="shared" si="69"/>
        <v>206</v>
      </c>
      <c r="AE475" s="12">
        <f t="shared" si="64"/>
        <v>2060</v>
      </c>
      <c r="AF475" s="12">
        <f t="shared" si="65"/>
        <v>21</v>
      </c>
      <c r="AG475" s="12">
        <f t="shared" si="66"/>
        <v>210</v>
      </c>
      <c r="AH475" s="9">
        <f t="shared" si="70"/>
        <v>0.10194174757281553</v>
      </c>
      <c r="AI475" s="14">
        <f>VLOOKUP(E475,'Verweis Faktor'!$A:$B,2,FALSE)</f>
        <v>1</v>
      </c>
      <c r="AJ475" s="14"/>
      <c r="AK475" s="14" t="str">
        <f>IF(AL475="Ja","Versandkosten",VLOOKUP(E475,'Verweis Belegart'!$A$2:$B$9,2,FALSE))</f>
        <v>Hardware</v>
      </c>
      <c r="AL475" s="14" t="str">
        <f t="shared" si="71"/>
        <v>Nein</v>
      </c>
      <c r="AM475" s="14" t="str">
        <f t="shared" si="67"/>
        <v>Positiv</v>
      </c>
    </row>
    <row r="476" spans="1:39" ht="17.25" customHeight="1" x14ac:dyDescent="0.35">
      <c r="A476" s="17">
        <v>14571658</v>
      </c>
      <c r="B476" s="2" t="s">
        <v>22</v>
      </c>
      <c r="C476" s="1">
        <v>2025001</v>
      </c>
      <c r="D476" s="1">
        <v>2000165</v>
      </c>
      <c r="E476" s="2" t="s">
        <v>34</v>
      </c>
      <c r="F476" s="2" t="s">
        <v>142</v>
      </c>
      <c r="G476" s="2" t="s">
        <v>36</v>
      </c>
      <c r="H476" s="2" t="s">
        <v>220</v>
      </c>
      <c r="I476" s="2" t="s">
        <v>221</v>
      </c>
      <c r="J476" s="2" t="s">
        <v>103</v>
      </c>
      <c r="K476" s="2" t="s">
        <v>28</v>
      </c>
      <c r="L476" s="2" t="s">
        <v>56</v>
      </c>
      <c r="M476" s="2" t="s">
        <v>57</v>
      </c>
      <c r="N476" s="2" t="s">
        <v>58</v>
      </c>
      <c r="O476" s="3">
        <v>50</v>
      </c>
      <c r="P476" s="3">
        <v>605</v>
      </c>
      <c r="Q476" s="3">
        <v>612</v>
      </c>
      <c r="R476" s="3">
        <v>30600</v>
      </c>
      <c r="S476" s="3">
        <v>7</v>
      </c>
      <c r="T476" s="3">
        <v>350</v>
      </c>
      <c r="U476" s="3">
        <v>1.1399999999999999</v>
      </c>
      <c r="V476" s="2" t="s">
        <v>145</v>
      </c>
      <c r="W476" s="2" t="s">
        <v>146</v>
      </c>
      <c r="X476" s="2" t="s">
        <v>59</v>
      </c>
      <c r="Y476" s="19" t="str">
        <f>VLOOKUP(G476,'Verweis Kd-Gruppe'!$A$2:$B$8,2,FALSE)</f>
        <v>GRK</v>
      </c>
      <c r="Z476" s="19" t="str">
        <f>VLOOKUP(J476,'Verweis Art-Gruppe'!$A$2:$B$15,2,FALSE)</f>
        <v>Geräte</v>
      </c>
      <c r="AA476" s="19" t="str">
        <f>VLOOKUP(W476,'Verweis Vertreter'!$A$2:$B$24,2,FALSE)</f>
        <v>Muhsin Yortanli</v>
      </c>
      <c r="AB476" s="12">
        <f t="shared" si="63"/>
        <v>50</v>
      </c>
      <c r="AC476" s="12">
        <f t="shared" si="68"/>
        <v>605</v>
      </c>
      <c r="AD476" s="12">
        <f t="shared" si="69"/>
        <v>612</v>
      </c>
      <c r="AE476" s="12">
        <f t="shared" si="64"/>
        <v>30600</v>
      </c>
      <c r="AF476" s="12">
        <f t="shared" si="65"/>
        <v>7</v>
      </c>
      <c r="AG476" s="12">
        <f t="shared" si="66"/>
        <v>350</v>
      </c>
      <c r="AH476" s="9">
        <f t="shared" si="70"/>
        <v>1.1437908496732025E-2</v>
      </c>
      <c r="AI476" s="14">
        <f>VLOOKUP(E476,'Verweis Faktor'!$A:$B,2,FALSE)</f>
        <v>1</v>
      </c>
      <c r="AJ476" s="14"/>
      <c r="AK476" s="14" t="str">
        <f>IF(AL476="Ja","Versandkosten",VLOOKUP(E476,'Verweis Belegart'!$A$2:$B$9,2,FALSE))</f>
        <v>Hardware</v>
      </c>
      <c r="AL476" s="14" t="str">
        <f t="shared" si="71"/>
        <v>Nein</v>
      </c>
      <c r="AM476" s="14" t="str">
        <f t="shared" si="67"/>
        <v>Positiv</v>
      </c>
    </row>
    <row r="477" spans="1:39" ht="17.25" customHeight="1" x14ac:dyDescent="0.35">
      <c r="A477" s="17">
        <v>14571643</v>
      </c>
      <c r="B477" s="2" t="s">
        <v>22</v>
      </c>
      <c r="C477" s="1">
        <v>2025001</v>
      </c>
      <c r="D477" s="1">
        <v>2000166</v>
      </c>
      <c r="E477" s="2" t="s">
        <v>34</v>
      </c>
      <c r="F477" s="2" t="s">
        <v>142</v>
      </c>
      <c r="G477" s="2" t="s">
        <v>25</v>
      </c>
      <c r="H477" s="2" t="s">
        <v>896</v>
      </c>
      <c r="I477" s="2" t="s">
        <v>897</v>
      </c>
      <c r="J477" s="2" t="s">
        <v>103</v>
      </c>
      <c r="K477" s="2" t="s">
        <v>28</v>
      </c>
      <c r="L477" s="2" t="s">
        <v>762</v>
      </c>
      <c r="M477" s="2" t="s">
        <v>763</v>
      </c>
      <c r="N477" s="2" t="s">
        <v>347</v>
      </c>
      <c r="O477" s="3">
        <v>1</v>
      </c>
      <c r="P477" s="3">
        <v>821.67439999999999</v>
      </c>
      <c r="Q477" s="3">
        <v>799</v>
      </c>
      <c r="R477" s="3">
        <v>799</v>
      </c>
      <c r="S477" s="3">
        <v>-22.674399999999999</v>
      </c>
      <c r="T477" s="3">
        <v>-22.67</v>
      </c>
      <c r="U477" s="3">
        <v>-2.83</v>
      </c>
      <c r="V477" s="2" t="s">
        <v>427</v>
      </c>
      <c r="W477" s="2" t="s">
        <v>428</v>
      </c>
      <c r="X477" s="2" t="s">
        <v>419</v>
      </c>
      <c r="Y477" s="19" t="str">
        <f>VLOOKUP(G477,'Verweis Kd-Gruppe'!$A$2:$B$8,2,FALSE)</f>
        <v>FHK</v>
      </c>
      <c r="Z477" s="19" t="str">
        <f>VLOOKUP(J477,'Verweis Art-Gruppe'!$A$2:$B$15,2,FALSE)</f>
        <v>Geräte</v>
      </c>
      <c r="AA477" s="19" t="str">
        <f>VLOOKUP(W477,'Verweis Vertreter'!$A$2:$B$24,2,FALSE)</f>
        <v>Zentrale</v>
      </c>
      <c r="AB477" s="12">
        <f t="shared" si="63"/>
        <v>1</v>
      </c>
      <c r="AC477" s="12">
        <f t="shared" si="68"/>
        <v>821.67439999999999</v>
      </c>
      <c r="AD477" s="12">
        <f t="shared" si="69"/>
        <v>799</v>
      </c>
      <c r="AE477" s="12">
        <f t="shared" si="64"/>
        <v>799</v>
      </c>
      <c r="AF477" s="12">
        <f t="shared" si="65"/>
        <v>-22.674399999999999</v>
      </c>
      <c r="AG477" s="12">
        <f t="shared" si="66"/>
        <v>-22.67</v>
      </c>
      <c r="AH477" s="9">
        <f t="shared" si="70"/>
        <v>-2.8372966207759701E-2</v>
      </c>
      <c r="AI477" s="14">
        <f>VLOOKUP(E477,'Verweis Faktor'!$A:$B,2,FALSE)</f>
        <v>1</v>
      </c>
      <c r="AJ477" s="14"/>
      <c r="AK477" s="14" t="str">
        <f>IF(AL477="Ja","Versandkosten",VLOOKUP(E477,'Verweis Belegart'!$A$2:$B$9,2,FALSE))</f>
        <v>Hardware</v>
      </c>
      <c r="AL477" s="14" t="str">
        <f t="shared" si="71"/>
        <v>Nein</v>
      </c>
      <c r="AM477" s="14" t="str">
        <f t="shared" si="67"/>
        <v>Negativ</v>
      </c>
    </row>
    <row r="478" spans="1:39" ht="17.25" customHeight="1" x14ac:dyDescent="0.35">
      <c r="A478" s="17">
        <v>14571500</v>
      </c>
      <c r="B478" s="2" t="s">
        <v>22</v>
      </c>
      <c r="C478" s="1">
        <v>2025001</v>
      </c>
      <c r="D478" s="1">
        <v>2000167</v>
      </c>
      <c r="E478" s="2" t="s">
        <v>34</v>
      </c>
      <c r="F478" s="2" t="s">
        <v>142</v>
      </c>
      <c r="G478" s="2" t="s">
        <v>66</v>
      </c>
      <c r="H478" s="2" t="s">
        <v>898</v>
      </c>
      <c r="I478" s="2" t="s">
        <v>899</v>
      </c>
      <c r="J478" s="2" t="s">
        <v>103</v>
      </c>
      <c r="K478" s="2" t="s">
        <v>28</v>
      </c>
      <c r="L478" s="2" t="s">
        <v>269</v>
      </c>
      <c r="M478" s="2" t="s">
        <v>270</v>
      </c>
      <c r="N478" s="2" t="s">
        <v>271</v>
      </c>
      <c r="O478" s="3">
        <v>15</v>
      </c>
      <c r="P478" s="3">
        <v>417.87079999999997</v>
      </c>
      <c r="Q478" s="3">
        <v>422</v>
      </c>
      <c r="R478" s="3">
        <v>6330</v>
      </c>
      <c r="S478" s="3">
        <v>4.1292</v>
      </c>
      <c r="T478" s="3">
        <v>61.94</v>
      </c>
      <c r="U478" s="3">
        <v>0.97</v>
      </c>
      <c r="V478" s="2" t="s">
        <v>123</v>
      </c>
      <c r="W478" s="2" t="s">
        <v>124</v>
      </c>
      <c r="X478" s="2" t="s">
        <v>125</v>
      </c>
      <c r="Y478" s="19" t="str">
        <f>VLOOKUP(G478,'Verweis Kd-Gruppe'!$A$2:$B$8,2,FALSE)</f>
        <v>EXP</v>
      </c>
      <c r="Z478" s="19" t="str">
        <f>VLOOKUP(J478,'Verweis Art-Gruppe'!$A$2:$B$15,2,FALSE)</f>
        <v>Geräte</v>
      </c>
      <c r="AA478" s="19" t="str">
        <f>VLOOKUP(W478,'Verweis Vertreter'!$A$2:$B$24,2,FALSE)</f>
        <v>Antonio Vuolo</v>
      </c>
      <c r="AB478" s="12">
        <f t="shared" si="63"/>
        <v>15</v>
      </c>
      <c r="AC478" s="12">
        <f t="shared" si="68"/>
        <v>417.87079999999997</v>
      </c>
      <c r="AD478" s="12">
        <f t="shared" si="69"/>
        <v>422</v>
      </c>
      <c r="AE478" s="12">
        <f t="shared" si="64"/>
        <v>6330</v>
      </c>
      <c r="AF478" s="12">
        <f t="shared" si="65"/>
        <v>4.1292</v>
      </c>
      <c r="AG478" s="12">
        <f t="shared" si="66"/>
        <v>61.94</v>
      </c>
      <c r="AH478" s="9">
        <f t="shared" si="70"/>
        <v>9.7851500789889415E-3</v>
      </c>
      <c r="AI478" s="14">
        <f>VLOOKUP(E478,'Verweis Faktor'!$A:$B,2,FALSE)</f>
        <v>1</v>
      </c>
      <c r="AJ478" s="14"/>
      <c r="AK478" s="14" t="str">
        <f>IF(AL478="Ja","Versandkosten",VLOOKUP(E478,'Verweis Belegart'!$A$2:$B$9,2,FALSE))</f>
        <v>Hardware</v>
      </c>
      <c r="AL478" s="14" t="str">
        <f t="shared" si="71"/>
        <v>Nein</v>
      </c>
      <c r="AM478" s="14" t="str">
        <f t="shared" si="67"/>
        <v>Positiv</v>
      </c>
    </row>
    <row r="479" spans="1:39" ht="17.25" customHeight="1" x14ac:dyDescent="0.35">
      <c r="A479" s="17">
        <v>14571500</v>
      </c>
      <c r="B479" s="2" t="s">
        <v>22</v>
      </c>
      <c r="C479" s="1">
        <v>2025001</v>
      </c>
      <c r="D479" s="1">
        <v>2000167</v>
      </c>
      <c r="E479" s="2" t="s">
        <v>34</v>
      </c>
      <c r="F479" s="2" t="s">
        <v>142</v>
      </c>
      <c r="G479" s="2" t="s">
        <v>66</v>
      </c>
      <c r="H479" s="2" t="s">
        <v>898</v>
      </c>
      <c r="I479" s="2" t="s">
        <v>899</v>
      </c>
      <c r="J479" s="2" t="s">
        <v>103</v>
      </c>
      <c r="K479" s="2" t="s">
        <v>45</v>
      </c>
      <c r="L479" s="2" t="s">
        <v>758</v>
      </c>
      <c r="M479" s="2" t="s">
        <v>759</v>
      </c>
      <c r="N479" s="2" t="s">
        <v>538</v>
      </c>
      <c r="O479" s="3">
        <v>30</v>
      </c>
      <c r="P479" s="3">
        <v>291.64530000000002</v>
      </c>
      <c r="Q479" s="3">
        <v>302</v>
      </c>
      <c r="R479" s="3">
        <v>9060</v>
      </c>
      <c r="S479" s="3">
        <v>10.354699999999999</v>
      </c>
      <c r="T479" s="3">
        <v>310.64</v>
      </c>
      <c r="U479" s="3">
        <v>3.42</v>
      </c>
      <c r="V479" s="2" t="s">
        <v>123</v>
      </c>
      <c r="W479" s="2" t="s">
        <v>124</v>
      </c>
      <c r="X479" s="2" t="s">
        <v>125</v>
      </c>
      <c r="Y479" s="19" t="str">
        <f>VLOOKUP(G479,'Verweis Kd-Gruppe'!$A$2:$B$8,2,FALSE)</f>
        <v>EXP</v>
      </c>
      <c r="Z479" s="19" t="str">
        <f>VLOOKUP(J479,'Verweis Art-Gruppe'!$A$2:$B$15,2,FALSE)</f>
        <v>Geräte</v>
      </c>
      <c r="AA479" s="19" t="str">
        <f>VLOOKUP(W479,'Verweis Vertreter'!$A$2:$B$24,2,FALSE)</f>
        <v>Antonio Vuolo</v>
      </c>
      <c r="AB479" s="12">
        <f t="shared" si="63"/>
        <v>30</v>
      </c>
      <c r="AC479" s="12">
        <f t="shared" si="68"/>
        <v>291.64530000000002</v>
      </c>
      <c r="AD479" s="12">
        <f t="shared" si="69"/>
        <v>302</v>
      </c>
      <c r="AE479" s="12">
        <f t="shared" si="64"/>
        <v>9060</v>
      </c>
      <c r="AF479" s="12">
        <f t="shared" si="65"/>
        <v>10.354699999999999</v>
      </c>
      <c r="AG479" s="12">
        <f t="shared" si="66"/>
        <v>310.64</v>
      </c>
      <c r="AH479" s="9">
        <f t="shared" si="70"/>
        <v>3.4286975717439293E-2</v>
      </c>
      <c r="AI479" s="14">
        <f>VLOOKUP(E479,'Verweis Faktor'!$A:$B,2,FALSE)</f>
        <v>1</v>
      </c>
      <c r="AJ479" s="14"/>
      <c r="AK479" s="14" t="str">
        <f>IF(AL479="Ja","Versandkosten",VLOOKUP(E479,'Verweis Belegart'!$A$2:$B$9,2,FALSE))</f>
        <v>Hardware</v>
      </c>
      <c r="AL479" s="14" t="str">
        <f t="shared" si="71"/>
        <v>Nein</v>
      </c>
      <c r="AM479" s="14" t="str">
        <f t="shared" si="67"/>
        <v>Positiv</v>
      </c>
    </row>
    <row r="480" spans="1:39" ht="17.25" customHeight="1" x14ac:dyDescent="0.35">
      <c r="A480" s="17">
        <v>14571500</v>
      </c>
      <c r="B480" s="2" t="s">
        <v>22</v>
      </c>
      <c r="C480" s="1">
        <v>2025001</v>
      </c>
      <c r="D480" s="1">
        <v>2000167</v>
      </c>
      <c r="E480" s="2" t="s">
        <v>34</v>
      </c>
      <c r="F480" s="2" t="s">
        <v>142</v>
      </c>
      <c r="G480" s="2" t="s">
        <v>66</v>
      </c>
      <c r="H480" s="2" t="s">
        <v>898</v>
      </c>
      <c r="I480" s="2" t="s">
        <v>899</v>
      </c>
      <c r="J480" s="2" t="s">
        <v>103</v>
      </c>
      <c r="K480" s="2" t="s">
        <v>49</v>
      </c>
      <c r="L480" s="2" t="s">
        <v>275</v>
      </c>
      <c r="M480" s="2" t="s">
        <v>276</v>
      </c>
      <c r="N480" s="2" t="s">
        <v>271</v>
      </c>
      <c r="O480" s="3">
        <v>15</v>
      </c>
      <c r="P480" s="3">
        <v>416</v>
      </c>
      <c r="Q480" s="3">
        <v>422</v>
      </c>
      <c r="R480" s="3">
        <v>6330</v>
      </c>
      <c r="S480" s="3">
        <v>6</v>
      </c>
      <c r="T480" s="3">
        <v>90</v>
      </c>
      <c r="U480" s="3">
        <v>1.42</v>
      </c>
      <c r="V480" s="2" t="s">
        <v>123</v>
      </c>
      <c r="W480" s="2" t="s">
        <v>124</v>
      </c>
      <c r="X480" s="2" t="s">
        <v>125</v>
      </c>
      <c r="Y480" s="19" t="str">
        <f>VLOOKUP(G480,'Verweis Kd-Gruppe'!$A$2:$B$8,2,FALSE)</f>
        <v>EXP</v>
      </c>
      <c r="Z480" s="19" t="str">
        <f>VLOOKUP(J480,'Verweis Art-Gruppe'!$A$2:$B$15,2,FALSE)</f>
        <v>Geräte</v>
      </c>
      <c r="AA480" s="19" t="str">
        <f>VLOOKUP(W480,'Verweis Vertreter'!$A$2:$B$24,2,FALSE)</f>
        <v>Antonio Vuolo</v>
      </c>
      <c r="AB480" s="12">
        <f t="shared" si="63"/>
        <v>15</v>
      </c>
      <c r="AC480" s="12">
        <f t="shared" si="68"/>
        <v>416</v>
      </c>
      <c r="AD480" s="12">
        <f t="shared" si="69"/>
        <v>422</v>
      </c>
      <c r="AE480" s="12">
        <f t="shared" si="64"/>
        <v>6330</v>
      </c>
      <c r="AF480" s="12">
        <f t="shared" si="65"/>
        <v>6</v>
      </c>
      <c r="AG480" s="12">
        <f t="shared" si="66"/>
        <v>90</v>
      </c>
      <c r="AH480" s="9">
        <f t="shared" si="70"/>
        <v>1.4218009478672985E-2</v>
      </c>
      <c r="AI480" s="14">
        <f>VLOOKUP(E480,'Verweis Faktor'!$A:$B,2,FALSE)</f>
        <v>1</v>
      </c>
      <c r="AJ480" s="14"/>
      <c r="AK480" s="14" t="str">
        <f>IF(AL480="Ja","Versandkosten",VLOOKUP(E480,'Verweis Belegart'!$A$2:$B$9,2,FALSE))</f>
        <v>Hardware</v>
      </c>
      <c r="AL480" s="14" t="str">
        <f t="shared" si="71"/>
        <v>Nein</v>
      </c>
      <c r="AM480" s="14" t="str">
        <f t="shared" si="67"/>
        <v>Positiv</v>
      </c>
    </row>
    <row r="481" spans="1:39" ht="17.25" customHeight="1" x14ac:dyDescent="0.35">
      <c r="A481" s="17">
        <v>14571500</v>
      </c>
      <c r="B481" s="2" t="s">
        <v>22</v>
      </c>
      <c r="C481" s="1">
        <v>2025001</v>
      </c>
      <c r="D481" s="1">
        <v>2000167</v>
      </c>
      <c r="E481" s="2" t="s">
        <v>34</v>
      </c>
      <c r="F481" s="2" t="s">
        <v>142</v>
      </c>
      <c r="G481" s="2" t="s">
        <v>66</v>
      </c>
      <c r="H481" s="2" t="s">
        <v>898</v>
      </c>
      <c r="I481" s="2" t="s">
        <v>899</v>
      </c>
      <c r="J481" s="2" t="s">
        <v>103</v>
      </c>
      <c r="K481" s="2" t="s">
        <v>79</v>
      </c>
      <c r="L481" s="2" t="s">
        <v>279</v>
      </c>
      <c r="M481" s="2" t="s">
        <v>280</v>
      </c>
      <c r="N481" s="2" t="s">
        <v>271</v>
      </c>
      <c r="O481" s="3">
        <v>15</v>
      </c>
      <c r="P481" s="3">
        <v>411.96159999999998</v>
      </c>
      <c r="Q481" s="3">
        <v>422</v>
      </c>
      <c r="R481" s="3">
        <v>6330</v>
      </c>
      <c r="S481" s="3">
        <v>10.038399999999999</v>
      </c>
      <c r="T481" s="3">
        <v>150.58000000000001</v>
      </c>
      <c r="U481" s="3">
        <v>2.37</v>
      </c>
      <c r="V481" s="2" t="s">
        <v>123</v>
      </c>
      <c r="W481" s="2" t="s">
        <v>124</v>
      </c>
      <c r="X481" s="2" t="s">
        <v>125</v>
      </c>
      <c r="Y481" s="19" t="str">
        <f>VLOOKUP(G481,'Verweis Kd-Gruppe'!$A$2:$B$8,2,FALSE)</f>
        <v>EXP</v>
      </c>
      <c r="Z481" s="19" t="str">
        <f>VLOOKUP(J481,'Verweis Art-Gruppe'!$A$2:$B$15,2,FALSE)</f>
        <v>Geräte</v>
      </c>
      <c r="AA481" s="19" t="str">
        <f>VLOOKUP(W481,'Verweis Vertreter'!$A$2:$B$24,2,FALSE)</f>
        <v>Antonio Vuolo</v>
      </c>
      <c r="AB481" s="12">
        <f t="shared" si="63"/>
        <v>15</v>
      </c>
      <c r="AC481" s="12">
        <f t="shared" si="68"/>
        <v>411.96159999999998</v>
      </c>
      <c r="AD481" s="12">
        <f t="shared" si="69"/>
        <v>422</v>
      </c>
      <c r="AE481" s="12">
        <f t="shared" si="64"/>
        <v>6330</v>
      </c>
      <c r="AF481" s="12">
        <f t="shared" si="65"/>
        <v>10.038399999999999</v>
      </c>
      <c r="AG481" s="12">
        <f t="shared" si="66"/>
        <v>150.58000000000001</v>
      </c>
      <c r="AH481" s="9">
        <f t="shared" si="70"/>
        <v>2.3788309636650871E-2</v>
      </c>
      <c r="AI481" s="14">
        <f>VLOOKUP(E481,'Verweis Faktor'!$A:$B,2,FALSE)</f>
        <v>1</v>
      </c>
      <c r="AJ481" s="14"/>
      <c r="AK481" s="14" t="str">
        <f>IF(AL481="Ja","Versandkosten",VLOOKUP(E481,'Verweis Belegart'!$A$2:$B$9,2,FALSE))</f>
        <v>Hardware</v>
      </c>
      <c r="AL481" s="14" t="str">
        <f t="shared" si="71"/>
        <v>Nein</v>
      </c>
      <c r="AM481" s="14" t="str">
        <f t="shared" si="67"/>
        <v>Positiv</v>
      </c>
    </row>
    <row r="482" spans="1:39" ht="17.25" customHeight="1" x14ac:dyDescent="0.35">
      <c r="A482" s="17">
        <v>14571500</v>
      </c>
      <c r="B482" s="2" t="s">
        <v>22</v>
      </c>
      <c r="C482" s="1">
        <v>2025001</v>
      </c>
      <c r="D482" s="1">
        <v>2000167</v>
      </c>
      <c r="E482" s="2" t="s">
        <v>34</v>
      </c>
      <c r="F482" s="2" t="s">
        <v>142</v>
      </c>
      <c r="G482" s="2" t="s">
        <v>66</v>
      </c>
      <c r="H482" s="2" t="s">
        <v>898</v>
      </c>
      <c r="I482" s="2" t="s">
        <v>899</v>
      </c>
      <c r="J482" s="2" t="s">
        <v>103</v>
      </c>
      <c r="K482" s="2" t="s">
        <v>83</v>
      </c>
      <c r="L482" s="2" t="s">
        <v>137</v>
      </c>
      <c r="M482" s="2" t="s">
        <v>138</v>
      </c>
      <c r="N482" s="2" t="s">
        <v>139</v>
      </c>
      <c r="O482" s="3">
        <v>30</v>
      </c>
      <c r="P482" s="3">
        <v>646.71050000000002</v>
      </c>
      <c r="Q482" s="3">
        <v>700</v>
      </c>
      <c r="R482" s="3">
        <v>21000</v>
      </c>
      <c r="S482" s="3">
        <v>53.289499999999997</v>
      </c>
      <c r="T482" s="3">
        <v>1598.68</v>
      </c>
      <c r="U482" s="3">
        <v>7.61</v>
      </c>
      <c r="V482" s="2" t="s">
        <v>123</v>
      </c>
      <c r="W482" s="2" t="s">
        <v>124</v>
      </c>
      <c r="X482" s="2" t="s">
        <v>125</v>
      </c>
      <c r="Y482" s="19" t="str">
        <f>VLOOKUP(G482,'Verweis Kd-Gruppe'!$A$2:$B$8,2,FALSE)</f>
        <v>EXP</v>
      </c>
      <c r="Z482" s="19" t="str">
        <f>VLOOKUP(J482,'Verweis Art-Gruppe'!$A$2:$B$15,2,FALSE)</f>
        <v>Geräte</v>
      </c>
      <c r="AA482" s="19" t="str">
        <f>VLOOKUP(W482,'Verweis Vertreter'!$A$2:$B$24,2,FALSE)</f>
        <v>Antonio Vuolo</v>
      </c>
      <c r="AB482" s="12">
        <f t="shared" si="63"/>
        <v>30</v>
      </c>
      <c r="AC482" s="12">
        <f t="shared" si="68"/>
        <v>646.71050000000002</v>
      </c>
      <c r="AD482" s="12">
        <f t="shared" si="69"/>
        <v>700</v>
      </c>
      <c r="AE482" s="12">
        <f t="shared" si="64"/>
        <v>21000</v>
      </c>
      <c r="AF482" s="12">
        <f t="shared" si="65"/>
        <v>53.289499999999997</v>
      </c>
      <c r="AG482" s="12">
        <f t="shared" si="66"/>
        <v>1598.68</v>
      </c>
      <c r="AH482" s="9">
        <f t="shared" si="70"/>
        <v>7.6127619047619055E-2</v>
      </c>
      <c r="AI482" s="14">
        <f>VLOOKUP(E482,'Verweis Faktor'!$A:$B,2,FALSE)</f>
        <v>1</v>
      </c>
      <c r="AJ482" s="14"/>
      <c r="AK482" s="14" t="str">
        <f>IF(AL482="Ja","Versandkosten",VLOOKUP(E482,'Verweis Belegart'!$A$2:$B$9,2,FALSE))</f>
        <v>Hardware</v>
      </c>
      <c r="AL482" s="14" t="str">
        <f t="shared" si="71"/>
        <v>Nein</v>
      </c>
      <c r="AM482" s="14" t="str">
        <f t="shared" si="67"/>
        <v>Positiv</v>
      </c>
    </row>
    <row r="483" spans="1:39" ht="17.25" customHeight="1" x14ac:dyDescent="0.35">
      <c r="A483" s="17">
        <v>14571634</v>
      </c>
      <c r="B483" s="2" t="s">
        <v>22</v>
      </c>
      <c r="C483" s="1">
        <v>2025001</v>
      </c>
      <c r="D483" s="1">
        <v>2000168</v>
      </c>
      <c r="E483" s="2" t="s">
        <v>34</v>
      </c>
      <c r="F483" s="2" t="s">
        <v>53</v>
      </c>
      <c r="G483" s="2" t="s">
        <v>36</v>
      </c>
      <c r="H483" s="2" t="s">
        <v>237</v>
      </c>
      <c r="I483" s="2" t="s">
        <v>238</v>
      </c>
      <c r="J483" s="2" t="s">
        <v>103</v>
      </c>
      <c r="K483" s="2" t="s">
        <v>28</v>
      </c>
      <c r="L483" s="2" t="s">
        <v>56</v>
      </c>
      <c r="M483" s="2" t="s">
        <v>57</v>
      </c>
      <c r="N483" s="2" t="s">
        <v>58</v>
      </c>
      <c r="O483" s="3">
        <v>50</v>
      </c>
      <c r="P483" s="3">
        <v>605</v>
      </c>
      <c r="Q483" s="3">
        <v>622</v>
      </c>
      <c r="R483" s="3">
        <v>31100</v>
      </c>
      <c r="S483" s="3">
        <v>17</v>
      </c>
      <c r="T483" s="3">
        <v>850</v>
      </c>
      <c r="U483" s="3">
        <v>2.73</v>
      </c>
      <c r="V483" s="2" t="s">
        <v>241</v>
      </c>
      <c r="W483" s="2" t="s">
        <v>242</v>
      </c>
      <c r="X483" s="2" t="s">
        <v>44</v>
      </c>
      <c r="Y483" s="19" t="str">
        <f>VLOOKUP(G483,'Verweis Kd-Gruppe'!$A$2:$B$8,2,FALSE)</f>
        <v>GRK</v>
      </c>
      <c r="Z483" s="19" t="str">
        <f>VLOOKUP(J483,'Verweis Art-Gruppe'!$A$2:$B$15,2,FALSE)</f>
        <v>Geräte</v>
      </c>
      <c r="AA483" s="19" t="str">
        <f>VLOOKUP(W483,'Verweis Vertreter'!$A$2:$B$24,2,FALSE)</f>
        <v>Bernd Schönbrunn</v>
      </c>
      <c r="AB483" s="12">
        <f t="shared" si="63"/>
        <v>50</v>
      </c>
      <c r="AC483" s="12">
        <f t="shared" si="68"/>
        <v>605</v>
      </c>
      <c r="AD483" s="12">
        <f t="shared" si="69"/>
        <v>622</v>
      </c>
      <c r="AE483" s="12">
        <f t="shared" si="64"/>
        <v>31100</v>
      </c>
      <c r="AF483" s="12">
        <f t="shared" si="65"/>
        <v>17</v>
      </c>
      <c r="AG483" s="12">
        <f t="shared" si="66"/>
        <v>850</v>
      </c>
      <c r="AH483" s="9">
        <f t="shared" si="70"/>
        <v>2.7331189710610933E-2</v>
      </c>
      <c r="AI483" s="14">
        <f>VLOOKUP(E483,'Verweis Faktor'!$A:$B,2,FALSE)</f>
        <v>1</v>
      </c>
      <c r="AJ483" s="14"/>
      <c r="AK483" s="14" t="str">
        <f>IF(AL483="Ja","Versandkosten",VLOOKUP(E483,'Verweis Belegart'!$A$2:$B$9,2,FALSE))</f>
        <v>Hardware</v>
      </c>
      <c r="AL483" s="14" t="str">
        <f t="shared" si="71"/>
        <v>Nein</v>
      </c>
      <c r="AM483" s="14" t="str">
        <f t="shared" si="67"/>
        <v>Positiv</v>
      </c>
    </row>
    <row r="484" spans="1:39" ht="17.25" customHeight="1" x14ac:dyDescent="0.35">
      <c r="A484" s="17">
        <v>14571634</v>
      </c>
      <c r="B484" s="2" t="s">
        <v>22</v>
      </c>
      <c r="C484" s="1">
        <v>2025001</v>
      </c>
      <c r="D484" s="1">
        <v>2000168</v>
      </c>
      <c r="E484" s="2" t="s">
        <v>34</v>
      </c>
      <c r="F484" s="2" t="s">
        <v>53</v>
      </c>
      <c r="G484" s="2" t="s">
        <v>36</v>
      </c>
      <c r="H484" s="2" t="s">
        <v>237</v>
      </c>
      <c r="I484" s="2" t="s">
        <v>238</v>
      </c>
      <c r="J484" s="2" t="s">
        <v>103</v>
      </c>
      <c r="K484" s="2" t="s">
        <v>45</v>
      </c>
      <c r="L484" s="2" t="s">
        <v>629</v>
      </c>
      <c r="M484" s="2" t="s">
        <v>630</v>
      </c>
      <c r="N484" s="2" t="s">
        <v>257</v>
      </c>
      <c r="O484" s="3">
        <v>10</v>
      </c>
      <c r="P484" s="3">
        <v>880</v>
      </c>
      <c r="Q484" s="3">
        <v>940</v>
      </c>
      <c r="R484" s="3">
        <v>9400</v>
      </c>
      <c r="S484" s="3">
        <v>60</v>
      </c>
      <c r="T484" s="3">
        <v>600</v>
      </c>
      <c r="U484" s="3">
        <v>6.38</v>
      </c>
      <c r="V484" s="2" t="s">
        <v>241</v>
      </c>
      <c r="W484" s="2" t="s">
        <v>242</v>
      </c>
      <c r="X484" s="2" t="s">
        <v>44</v>
      </c>
      <c r="Y484" s="19" t="str">
        <f>VLOOKUP(G484,'Verweis Kd-Gruppe'!$A$2:$B$8,2,FALSE)</f>
        <v>GRK</v>
      </c>
      <c r="Z484" s="19" t="str">
        <f>VLOOKUP(J484,'Verweis Art-Gruppe'!$A$2:$B$15,2,FALSE)</f>
        <v>Geräte</v>
      </c>
      <c r="AA484" s="19" t="str">
        <f>VLOOKUP(W484,'Verweis Vertreter'!$A$2:$B$24,2,FALSE)</f>
        <v>Bernd Schönbrunn</v>
      </c>
      <c r="AB484" s="12">
        <f t="shared" si="63"/>
        <v>10</v>
      </c>
      <c r="AC484" s="12">
        <f t="shared" si="68"/>
        <v>880</v>
      </c>
      <c r="AD484" s="12">
        <f t="shared" si="69"/>
        <v>940</v>
      </c>
      <c r="AE484" s="12">
        <f t="shared" si="64"/>
        <v>9400</v>
      </c>
      <c r="AF484" s="12">
        <f t="shared" si="65"/>
        <v>60</v>
      </c>
      <c r="AG484" s="12">
        <f t="shared" si="66"/>
        <v>600</v>
      </c>
      <c r="AH484" s="9">
        <f t="shared" si="70"/>
        <v>6.3829787234042548E-2</v>
      </c>
      <c r="AI484" s="14">
        <f>VLOOKUP(E484,'Verweis Faktor'!$A:$B,2,FALSE)</f>
        <v>1</v>
      </c>
      <c r="AJ484" s="14"/>
      <c r="AK484" s="14" t="str">
        <f>IF(AL484="Ja","Versandkosten",VLOOKUP(E484,'Verweis Belegart'!$A$2:$B$9,2,FALSE))</f>
        <v>Hardware</v>
      </c>
      <c r="AL484" s="14" t="str">
        <f t="shared" si="71"/>
        <v>Nein</v>
      </c>
      <c r="AM484" s="14" t="str">
        <f t="shared" si="67"/>
        <v>Positiv</v>
      </c>
    </row>
    <row r="485" spans="1:39" ht="17.25" customHeight="1" x14ac:dyDescent="0.35">
      <c r="A485" s="17">
        <v>14571634</v>
      </c>
      <c r="B485" s="2" t="s">
        <v>22</v>
      </c>
      <c r="C485" s="1">
        <v>2025001</v>
      </c>
      <c r="D485" s="1">
        <v>2000168</v>
      </c>
      <c r="E485" s="2" t="s">
        <v>34</v>
      </c>
      <c r="F485" s="2" t="s">
        <v>53</v>
      </c>
      <c r="G485" s="2" t="s">
        <v>36</v>
      </c>
      <c r="H485" s="2" t="s">
        <v>237</v>
      </c>
      <c r="I485" s="2" t="s">
        <v>238</v>
      </c>
      <c r="J485" s="2" t="s">
        <v>103</v>
      </c>
      <c r="K485" s="2" t="s">
        <v>49</v>
      </c>
      <c r="L485" s="2" t="s">
        <v>104</v>
      </c>
      <c r="M485" s="2" t="s">
        <v>105</v>
      </c>
      <c r="N485" s="2" t="s">
        <v>106</v>
      </c>
      <c r="O485" s="3">
        <v>8</v>
      </c>
      <c r="P485" s="3">
        <v>285</v>
      </c>
      <c r="Q485" s="3">
        <v>307</v>
      </c>
      <c r="R485" s="3">
        <v>2456</v>
      </c>
      <c r="S485" s="3">
        <v>22</v>
      </c>
      <c r="T485" s="3">
        <v>176</v>
      </c>
      <c r="U485" s="3">
        <v>7.16</v>
      </c>
      <c r="V485" s="2" t="s">
        <v>241</v>
      </c>
      <c r="W485" s="2" t="s">
        <v>242</v>
      </c>
      <c r="X485" s="2" t="s">
        <v>44</v>
      </c>
      <c r="Y485" s="19" t="str">
        <f>VLOOKUP(G485,'Verweis Kd-Gruppe'!$A$2:$B$8,2,FALSE)</f>
        <v>GRK</v>
      </c>
      <c r="Z485" s="19" t="str">
        <f>VLOOKUP(J485,'Verweis Art-Gruppe'!$A$2:$B$15,2,FALSE)</f>
        <v>Geräte</v>
      </c>
      <c r="AA485" s="19" t="str">
        <f>VLOOKUP(W485,'Verweis Vertreter'!$A$2:$B$24,2,FALSE)</f>
        <v>Bernd Schönbrunn</v>
      </c>
      <c r="AB485" s="12">
        <f t="shared" si="63"/>
        <v>8</v>
      </c>
      <c r="AC485" s="12">
        <f t="shared" si="68"/>
        <v>285</v>
      </c>
      <c r="AD485" s="12">
        <f t="shared" si="69"/>
        <v>307</v>
      </c>
      <c r="AE485" s="12">
        <f t="shared" si="64"/>
        <v>2456</v>
      </c>
      <c r="AF485" s="12">
        <f t="shared" si="65"/>
        <v>22</v>
      </c>
      <c r="AG485" s="12">
        <f t="shared" si="66"/>
        <v>176</v>
      </c>
      <c r="AH485" s="9">
        <f t="shared" si="70"/>
        <v>7.1661237785016291E-2</v>
      </c>
      <c r="AI485" s="14">
        <f>VLOOKUP(E485,'Verweis Faktor'!$A:$B,2,FALSE)</f>
        <v>1</v>
      </c>
      <c r="AJ485" s="14"/>
      <c r="AK485" s="14" t="str">
        <f>IF(AL485="Ja","Versandkosten",VLOOKUP(E485,'Verweis Belegart'!$A$2:$B$9,2,FALSE))</f>
        <v>Hardware</v>
      </c>
      <c r="AL485" s="14" t="str">
        <f t="shared" si="71"/>
        <v>Nein</v>
      </c>
      <c r="AM485" s="14" t="str">
        <f t="shared" si="67"/>
        <v>Positiv</v>
      </c>
    </row>
    <row r="486" spans="1:39" ht="17.25" customHeight="1" x14ac:dyDescent="0.35">
      <c r="A486" s="17">
        <v>14571634</v>
      </c>
      <c r="B486" s="2" t="s">
        <v>22</v>
      </c>
      <c r="C486" s="1">
        <v>2025001</v>
      </c>
      <c r="D486" s="1">
        <v>2000168</v>
      </c>
      <c r="E486" s="2" t="s">
        <v>34</v>
      </c>
      <c r="F486" s="2" t="s">
        <v>53</v>
      </c>
      <c r="G486" s="2" t="s">
        <v>36</v>
      </c>
      <c r="H486" s="2" t="s">
        <v>237</v>
      </c>
      <c r="I486" s="2" t="s">
        <v>238</v>
      </c>
      <c r="J486" s="2" t="s">
        <v>103</v>
      </c>
      <c r="K486" s="2" t="s">
        <v>79</v>
      </c>
      <c r="L486" s="2" t="s">
        <v>900</v>
      </c>
      <c r="M486" s="2" t="s">
        <v>901</v>
      </c>
      <c r="N486" s="2" t="s">
        <v>506</v>
      </c>
      <c r="O486" s="3">
        <v>20</v>
      </c>
      <c r="P486" s="3">
        <v>227.03649999999999</v>
      </c>
      <c r="Q486" s="3">
        <v>235</v>
      </c>
      <c r="R486" s="3">
        <v>4700</v>
      </c>
      <c r="S486" s="3">
        <v>7.9634999999999998</v>
      </c>
      <c r="T486" s="3">
        <v>159.27000000000001</v>
      </c>
      <c r="U486" s="3">
        <v>3.38</v>
      </c>
      <c r="V486" s="2" t="s">
        <v>241</v>
      </c>
      <c r="W486" s="2" t="s">
        <v>242</v>
      </c>
      <c r="X486" s="2" t="s">
        <v>44</v>
      </c>
      <c r="Y486" s="19" t="str">
        <f>VLOOKUP(G486,'Verweis Kd-Gruppe'!$A$2:$B$8,2,FALSE)</f>
        <v>GRK</v>
      </c>
      <c r="Z486" s="19" t="str">
        <f>VLOOKUP(J486,'Verweis Art-Gruppe'!$A$2:$B$15,2,FALSE)</f>
        <v>Geräte</v>
      </c>
      <c r="AA486" s="19" t="str">
        <f>VLOOKUP(W486,'Verweis Vertreter'!$A$2:$B$24,2,FALSE)</f>
        <v>Bernd Schönbrunn</v>
      </c>
      <c r="AB486" s="12">
        <f t="shared" si="63"/>
        <v>20</v>
      </c>
      <c r="AC486" s="12">
        <f t="shared" si="68"/>
        <v>227.03649999999999</v>
      </c>
      <c r="AD486" s="12">
        <f t="shared" si="69"/>
        <v>235</v>
      </c>
      <c r="AE486" s="12">
        <f t="shared" si="64"/>
        <v>4700</v>
      </c>
      <c r="AF486" s="12">
        <f t="shared" si="65"/>
        <v>7.9634999999999998</v>
      </c>
      <c r="AG486" s="12">
        <f t="shared" si="66"/>
        <v>159.27000000000001</v>
      </c>
      <c r="AH486" s="9">
        <f t="shared" si="70"/>
        <v>3.3887234042553192E-2</v>
      </c>
      <c r="AI486" s="14">
        <f>VLOOKUP(E486,'Verweis Faktor'!$A:$B,2,FALSE)</f>
        <v>1</v>
      </c>
      <c r="AJ486" s="14"/>
      <c r="AK486" s="14" t="str">
        <f>IF(AL486="Ja","Versandkosten",VLOOKUP(E486,'Verweis Belegart'!$A$2:$B$9,2,FALSE))</f>
        <v>Hardware</v>
      </c>
      <c r="AL486" s="14" t="str">
        <f t="shared" si="71"/>
        <v>Nein</v>
      </c>
      <c r="AM486" s="14" t="str">
        <f t="shared" si="67"/>
        <v>Positiv</v>
      </c>
    </row>
    <row r="487" spans="1:39" ht="17.25" customHeight="1" x14ac:dyDescent="0.35">
      <c r="A487" s="17">
        <v>14571634</v>
      </c>
      <c r="B487" s="2" t="s">
        <v>22</v>
      </c>
      <c r="C487" s="1">
        <v>2025001</v>
      </c>
      <c r="D487" s="1">
        <v>2000168</v>
      </c>
      <c r="E487" s="2" t="s">
        <v>34</v>
      </c>
      <c r="F487" s="2" t="s">
        <v>53</v>
      </c>
      <c r="G487" s="2" t="s">
        <v>36</v>
      </c>
      <c r="H487" s="2" t="s">
        <v>237</v>
      </c>
      <c r="I487" s="2" t="s">
        <v>238</v>
      </c>
      <c r="J487" s="2" t="s">
        <v>103</v>
      </c>
      <c r="K487" s="2" t="s">
        <v>83</v>
      </c>
      <c r="L487" s="2" t="s">
        <v>116</v>
      </c>
      <c r="M487" s="2" t="s">
        <v>117</v>
      </c>
      <c r="N487" s="2" t="s">
        <v>106</v>
      </c>
      <c r="O487" s="3">
        <v>5</v>
      </c>
      <c r="P487" s="3">
        <v>285</v>
      </c>
      <c r="Q487" s="3">
        <v>307</v>
      </c>
      <c r="R487" s="3">
        <v>1535</v>
      </c>
      <c r="S487" s="3">
        <v>22</v>
      </c>
      <c r="T487" s="3">
        <v>110</v>
      </c>
      <c r="U487" s="3">
        <v>7.16</v>
      </c>
      <c r="V487" s="2" t="s">
        <v>241</v>
      </c>
      <c r="W487" s="2" t="s">
        <v>242</v>
      </c>
      <c r="X487" s="2" t="s">
        <v>44</v>
      </c>
      <c r="Y487" s="19" t="str">
        <f>VLOOKUP(G487,'Verweis Kd-Gruppe'!$A$2:$B$8,2,FALSE)</f>
        <v>GRK</v>
      </c>
      <c r="Z487" s="19" t="str">
        <f>VLOOKUP(J487,'Verweis Art-Gruppe'!$A$2:$B$15,2,FALSE)</f>
        <v>Geräte</v>
      </c>
      <c r="AA487" s="19" t="str">
        <f>VLOOKUP(W487,'Verweis Vertreter'!$A$2:$B$24,2,FALSE)</f>
        <v>Bernd Schönbrunn</v>
      </c>
      <c r="AB487" s="12">
        <f t="shared" si="63"/>
        <v>5</v>
      </c>
      <c r="AC487" s="12">
        <f t="shared" si="68"/>
        <v>285</v>
      </c>
      <c r="AD487" s="12">
        <f t="shared" si="69"/>
        <v>307</v>
      </c>
      <c r="AE487" s="12">
        <f t="shared" si="64"/>
        <v>1535</v>
      </c>
      <c r="AF487" s="12">
        <f t="shared" si="65"/>
        <v>22</v>
      </c>
      <c r="AG487" s="12">
        <f t="shared" si="66"/>
        <v>110</v>
      </c>
      <c r="AH487" s="9">
        <f t="shared" si="70"/>
        <v>7.1661237785016291E-2</v>
      </c>
      <c r="AI487" s="14">
        <f>VLOOKUP(E487,'Verweis Faktor'!$A:$B,2,FALSE)</f>
        <v>1</v>
      </c>
      <c r="AJ487" s="14"/>
      <c r="AK487" s="14" t="str">
        <f>IF(AL487="Ja","Versandkosten",VLOOKUP(E487,'Verweis Belegart'!$A$2:$B$9,2,FALSE))</f>
        <v>Hardware</v>
      </c>
      <c r="AL487" s="14" t="str">
        <f t="shared" si="71"/>
        <v>Nein</v>
      </c>
      <c r="AM487" s="14" t="str">
        <f t="shared" si="67"/>
        <v>Positiv</v>
      </c>
    </row>
    <row r="488" spans="1:39" ht="17.25" customHeight="1" x14ac:dyDescent="0.35">
      <c r="A488" s="17">
        <v>14571661</v>
      </c>
      <c r="B488" s="2" t="s">
        <v>22</v>
      </c>
      <c r="C488" s="1">
        <v>2025001</v>
      </c>
      <c r="D488" s="1">
        <v>2000169</v>
      </c>
      <c r="E488" s="2" t="s">
        <v>34</v>
      </c>
      <c r="F488" s="2" t="s">
        <v>142</v>
      </c>
      <c r="G488" s="2" t="s">
        <v>36</v>
      </c>
      <c r="H488" s="2" t="s">
        <v>902</v>
      </c>
      <c r="I488" s="2" t="s">
        <v>903</v>
      </c>
      <c r="J488" s="2" t="s">
        <v>103</v>
      </c>
      <c r="K488" s="2" t="s">
        <v>28</v>
      </c>
      <c r="L488" s="2" t="s">
        <v>616</v>
      </c>
      <c r="M488" s="2" t="s">
        <v>617</v>
      </c>
      <c r="N488" s="2" t="s">
        <v>618</v>
      </c>
      <c r="O488" s="3">
        <v>1</v>
      </c>
      <c r="P488" s="3">
        <v>495</v>
      </c>
      <c r="Q488" s="3">
        <v>509</v>
      </c>
      <c r="R488" s="3">
        <v>509</v>
      </c>
      <c r="S488" s="3">
        <v>14</v>
      </c>
      <c r="T488" s="3">
        <v>14</v>
      </c>
      <c r="U488" s="3">
        <v>2.75</v>
      </c>
      <c r="V488" s="2" t="s">
        <v>42</v>
      </c>
      <c r="W488" s="2" t="s">
        <v>43</v>
      </c>
      <c r="X488" s="2" t="s">
        <v>724</v>
      </c>
      <c r="Y488" s="19" t="str">
        <f>VLOOKUP(G488,'Verweis Kd-Gruppe'!$A$2:$B$8,2,FALSE)</f>
        <v>GRK</v>
      </c>
      <c r="Z488" s="19" t="str">
        <f>VLOOKUP(J488,'Verweis Art-Gruppe'!$A$2:$B$15,2,FALSE)</f>
        <v>Geräte</v>
      </c>
      <c r="AA488" s="19" t="str">
        <f>VLOOKUP(W488,'Verweis Vertreter'!$A$2:$B$24,2,FALSE)</f>
        <v>Sebastian Faber</v>
      </c>
      <c r="AB488" s="12">
        <f t="shared" si="63"/>
        <v>1</v>
      </c>
      <c r="AC488" s="12">
        <f t="shared" si="68"/>
        <v>495</v>
      </c>
      <c r="AD488" s="12">
        <f t="shared" si="69"/>
        <v>509</v>
      </c>
      <c r="AE488" s="12">
        <f t="shared" si="64"/>
        <v>509</v>
      </c>
      <c r="AF488" s="12">
        <f t="shared" si="65"/>
        <v>14</v>
      </c>
      <c r="AG488" s="12">
        <f t="shared" si="66"/>
        <v>14</v>
      </c>
      <c r="AH488" s="9">
        <f t="shared" si="70"/>
        <v>2.75049115913556E-2</v>
      </c>
      <c r="AI488" s="14">
        <f>VLOOKUP(E488,'Verweis Faktor'!$A:$B,2,FALSE)</f>
        <v>1</v>
      </c>
      <c r="AJ488" s="14"/>
      <c r="AK488" s="14" t="str">
        <f>IF(AL488="Ja","Versandkosten",VLOOKUP(E488,'Verweis Belegart'!$A$2:$B$9,2,FALSE))</f>
        <v>Hardware</v>
      </c>
      <c r="AL488" s="14" t="str">
        <f t="shared" si="71"/>
        <v>Nein</v>
      </c>
      <c r="AM488" s="14" t="str">
        <f t="shared" si="67"/>
        <v>Positiv</v>
      </c>
    </row>
    <row r="489" spans="1:39" ht="17.25" customHeight="1" x14ac:dyDescent="0.35">
      <c r="A489" s="17">
        <v>14571661</v>
      </c>
      <c r="B489" s="2" t="s">
        <v>22</v>
      </c>
      <c r="C489" s="1">
        <v>2025001</v>
      </c>
      <c r="D489" s="1">
        <v>2000169</v>
      </c>
      <c r="E489" s="2" t="s">
        <v>34</v>
      </c>
      <c r="F489" s="2" t="s">
        <v>142</v>
      </c>
      <c r="G489" s="2" t="s">
        <v>36</v>
      </c>
      <c r="H489" s="2" t="s">
        <v>902</v>
      </c>
      <c r="I489" s="2" t="s">
        <v>903</v>
      </c>
      <c r="J489" s="2" t="s">
        <v>103</v>
      </c>
      <c r="K489" s="2" t="s">
        <v>45</v>
      </c>
      <c r="L489" s="2" t="s">
        <v>402</v>
      </c>
      <c r="M489" s="2" t="s">
        <v>403</v>
      </c>
      <c r="N489" s="2" t="s">
        <v>404</v>
      </c>
      <c r="O489" s="3">
        <v>2</v>
      </c>
      <c r="P489" s="3">
        <v>234.17060000000001</v>
      </c>
      <c r="Q489" s="3">
        <v>245</v>
      </c>
      <c r="R489" s="3">
        <v>490</v>
      </c>
      <c r="S489" s="3">
        <v>10.8294</v>
      </c>
      <c r="T489" s="3">
        <v>21.66</v>
      </c>
      <c r="U489" s="3">
        <v>4.42</v>
      </c>
      <c r="V489" s="2" t="s">
        <v>42</v>
      </c>
      <c r="W489" s="2" t="s">
        <v>43</v>
      </c>
      <c r="X489" s="2" t="s">
        <v>724</v>
      </c>
      <c r="Y489" s="19" t="str">
        <f>VLOOKUP(G489,'Verweis Kd-Gruppe'!$A$2:$B$8,2,FALSE)</f>
        <v>GRK</v>
      </c>
      <c r="Z489" s="19" t="str">
        <f>VLOOKUP(J489,'Verweis Art-Gruppe'!$A$2:$B$15,2,FALSE)</f>
        <v>Geräte</v>
      </c>
      <c r="AA489" s="19" t="str">
        <f>VLOOKUP(W489,'Verweis Vertreter'!$A$2:$B$24,2,FALSE)</f>
        <v>Sebastian Faber</v>
      </c>
      <c r="AB489" s="12">
        <f t="shared" si="63"/>
        <v>2</v>
      </c>
      <c r="AC489" s="12">
        <f t="shared" si="68"/>
        <v>234.17060000000001</v>
      </c>
      <c r="AD489" s="12">
        <f t="shared" si="69"/>
        <v>245</v>
      </c>
      <c r="AE489" s="12">
        <f t="shared" si="64"/>
        <v>490</v>
      </c>
      <c r="AF489" s="12">
        <f t="shared" si="65"/>
        <v>10.8294</v>
      </c>
      <c r="AG489" s="12">
        <f t="shared" si="66"/>
        <v>21.66</v>
      </c>
      <c r="AH489" s="9">
        <f t="shared" si="70"/>
        <v>4.4204081632653061E-2</v>
      </c>
      <c r="AI489" s="14">
        <f>VLOOKUP(E489,'Verweis Faktor'!$A:$B,2,FALSE)</f>
        <v>1</v>
      </c>
      <c r="AJ489" s="14"/>
      <c r="AK489" s="14" t="str">
        <f>IF(AL489="Ja","Versandkosten",VLOOKUP(E489,'Verweis Belegart'!$A$2:$B$9,2,FALSE))</f>
        <v>Hardware</v>
      </c>
      <c r="AL489" s="14" t="str">
        <f t="shared" si="71"/>
        <v>Nein</v>
      </c>
      <c r="AM489" s="14" t="str">
        <f t="shared" si="67"/>
        <v>Positiv</v>
      </c>
    </row>
    <row r="490" spans="1:39" ht="17.25" customHeight="1" x14ac:dyDescent="0.35">
      <c r="A490" s="17">
        <v>14571661</v>
      </c>
      <c r="B490" s="2" t="s">
        <v>22</v>
      </c>
      <c r="C490" s="1">
        <v>2025001</v>
      </c>
      <c r="D490" s="1">
        <v>2000169</v>
      </c>
      <c r="E490" s="2" t="s">
        <v>34</v>
      </c>
      <c r="F490" s="2" t="s">
        <v>142</v>
      </c>
      <c r="G490" s="2" t="s">
        <v>36</v>
      </c>
      <c r="H490" s="2" t="s">
        <v>902</v>
      </c>
      <c r="I490" s="2" t="s">
        <v>903</v>
      </c>
      <c r="J490" s="2" t="s">
        <v>103</v>
      </c>
      <c r="K490" s="2" t="s">
        <v>49</v>
      </c>
      <c r="L490" s="2" t="s">
        <v>435</v>
      </c>
      <c r="M490" s="2" t="s">
        <v>436</v>
      </c>
      <c r="N490" s="2" t="s">
        <v>286</v>
      </c>
      <c r="O490" s="3">
        <v>3</v>
      </c>
      <c r="P490" s="3">
        <v>717</v>
      </c>
      <c r="Q490" s="3">
        <v>729</v>
      </c>
      <c r="R490" s="3">
        <v>2187</v>
      </c>
      <c r="S490" s="3">
        <v>12</v>
      </c>
      <c r="T490" s="3">
        <v>36</v>
      </c>
      <c r="U490" s="3">
        <v>1.64</v>
      </c>
      <c r="V490" s="2" t="s">
        <v>42</v>
      </c>
      <c r="W490" s="2" t="s">
        <v>43</v>
      </c>
      <c r="X490" s="2" t="s">
        <v>724</v>
      </c>
      <c r="Y490" s="19" t="str">
        <f>VLOOKUP(G490,'Verweis Kd-Gruppe'!$A$2:$B$8,2,FALSE)</f>
        <v>GRK</v>
      </c>
      <c r="Z490" s="19" t="str">
        <f>VLOOKUP(J490,'Verweis Art-Gruppe'!$A$2:$B$15,2,FALSE)</f>
        <v>Geräte</v>
      </c>
      <c r="AA490" s="19" t="str">
        <f>VLOOKUP(W490,'Verweis Vertreter'!$A$2:$B$24,2,FALSE)</f>
        <v>Sebastian Faber</v>
      </c>
      <c r="AB490" s="12">
        <f t="shared" si="63"/>
        <v>3</v>
      </c>
      <c r="AC490" s="12">
        <f t="shared" si="68"/>
        <v>717</v>
      </c>
      <c r="AD490" s="12">
        <f t="shared" si="69"/>
        <v>729</v>
      </c>
      <c r="AE490" s="12">
        <f t="shared" si="64"/>
        <v>2187</v>
      </c>
      <c r="AF490" s="12">
        <f t="shared" si="65"/>
        <v>12</v>
      </c>
      <c r="AG490" s="12">
        <f t="shared" si="66"/>
        <v>36</v>
      </c>
      <c r="AH490" s="9">
        <f t="shared" si="70"/>
        <v>1.646090534979424E-2</v>
      </c>
      <c r="AI490" s="14">
        <f>VLOOKUP(E490,'Verweis Faktor'!$A:$B,2,FALSE)</f>
        <v>1</v>
      </c>
      <c r="AJ490" s="14"/>
      <c r="AK490" s="14" t="str">
        <f>IF(AL490="Ja","Versandkosten",VLOOKUP(E490,'Verweis Belegart'!$A$2:$B$9,2,FALSE))</f>
        <v>Hardware</v>
      </c>
      <c r="AL490" s="14" t="str">
        <f t="shared" si="71"/>
        <v>Nein</v>
      </c>
      <c r="AM490" s="14" t="str">
        <f t="shared" si="67"/>
        <v>Positiv</v>
      </c>
    </row>
    <row r="491" spans="1:39" ht="17.25" customHeight="1" x14ac:dyDescent="0.35">
      <c r="A491" s="17">
        <v>14571661</v>
      </c>
      <c r="B491" s="2" t="s">
        <v>22</v>
      </c>
      <c r="C491" s="1">
        <v>2025001</v>
      </c>
      <c r="D491" s="1">
        <v>2000169</v>
      </c>
      <c r="E491" s="2" t="s">
        <v>34</v>
      </c>
      <c r="F491" s="2" t="s">
        <v>142</v>
      </c>
      <c r="G491" s="2" t="s">
        <v>36</v>
      </c>
      <c r="H491" s="2" t="s">
        <v>902</v>
      </c>
      <c r="I491" s="2" t="s">
        <v>903</v>
      </c>
      <c r="J491" s="2" t="s">
        <v>103</v>
      </c>
      <c r="K491" s="2" t="s">
        <v>79</v>
      </c>
      <c r="L491" s="2" t="s">
        <v>108</v>
      </c>
      <c r="M491" s="2" t="s">
        <v>109</v>
      </c>
      <c r="N491" s="2" t="s">
        <v>110</v>
      </c>
      <c r="O491" s="3">
        <v>1</v>
      </c>
      <c r="P491" s="3">
        <v>227.09690000000001</v>
      </c>
      <c r="Q491" s="3">
        <v>235</v>
      </c>
      <c r="R491" s="3">
        <v>235</v>
      </c>
      <c r="S491" s="3">
        <v>7.9031000000000002</v>
      </c>
      <c r="T491" s="3">
        <v>7.9</v>
      </c>
      <c r="U491" s="3">
        <v>3.36</v>
      </c>
      <c r="V491" s="2" t="s">
        <v>42</v>
      </c>
      <c r="W491" s="2" t="s">
        <v>43</v>
      </c>
      <c r="X491" s="2" t="s">
        <v>724</v>
      </c>
      <c r="Y491" s="19" t="str">
        <f>VLOOKUP(G491,'Verweis Kd-Gruppe'!$A$2:$B$8,2,FALSE)</f>
        <v>GRK</v>
      </c>
      <c r="Z491" s="19" t="str">
        <f>VLOOKUP(J491,'Verweis Art-Gruppe'!$A$2:$B$15,2,FALSE)</f>
        <v>Geräte</v>
      </c>
      <c r="AA491" s="19" t="str">
        <f>VLOOKUP(W491,'Verweis Vertreter'!$A$2:$B$24,2,FALSE)</f>
        <v>Sebastian Faber</v>
      </c>
      <c r="AB491" s="12">
        <f t="shared" si="63"/>
        <v>1</v>
      </c>
      <c r="AC491" s="12">
        <f t="shared" si="68"/>
        <v>227.09690000000001</v>
      </c>
      <c r="AD491" s="12">
        <f t="shared" si="69"/>
        <v>235</v>
      </c>
      <c r="AE491" s="12">
        <f t="shared" si="64"/>
        <v>235</v>
      </c>
      <c r="AF491" s="12">
        <f t="shared" si="65"/>
        <v>7.9031000000000002</v>
      </c>
      <c r="AG491" s="12">
        <f t="shared" si="66"/>
        <v>7.9</v>
      </c>
      <c r="AH491" s="9">
        <f t="shared" si="70"/>
        <v>3.3617021276595743E-2</v>
      </c>
      <c r="AI491" s="14">
        <f>VLOOKUP(E491,'Verweis Faktor'!$A:$B,2,FALSE)</f>
        <v>1</v>
      </c>
      <c r="AJ491" s="14"/>
      <c r="AK491" s="14" t="str">
        <f>IF(AL491="Ja","Versandkosten",VLOOKUP(E491,'Verweis Belegart'!$A$2:$B$9,2,FALSE))</f>
        <v>Hardware</v>
      </c>
      <c r="AL491" s="14" t="str">
        <f t="shared" si="71"/>
        <v>Nein</v>
      </c>
      <c r="AM491" s="14" t="str">
        <f t="shared" si="67"/>
        <v>Positiv</v>
      </c>
    </row>
    <row r="492" spans="1:39" ht="17.25" customHeight="1" x14ac:dyDescent="0.35">
      <c r="A492" s="17">
        <v>14571661</v>
      </c>
      <c r="B492" s="2" t="s">
        <v>22</v>
      </c>
      <c r="C492" s="1">
        <v>2025001</v>
      </c>
      <c r="D492" s="1">
        <v>2000169</v>
      </c>
      <c r="E492" s="2" t="s">
        <v>34</v>
      </c>
      <c r="F492" s="2" t="s">
        <v>142</v>
      </c>
      <c r="G492" s="2" t="s">
        <v>36</v>
      </c>
      <c r="H492" s="2" t="s">
        <v>902</v>
      </c>
      <c r="I492" s="2" t="s">
        <v>903</v>
      </c>
      <c r="J492" s="2" t="s">
        <v>103</v>
      </c>
      <c r="K492" s="2" t="s">
        <v>83</v>
      </c>
      <c r="L492" s="2" t="s">
        <v>305</v>
      </c>
      <c r="M492" s="2" t="s">
        <v>306</v>
      </c>
      <c r="N492" s="2" t="s">
        <v>283</v>
      </c>
      <c r="O492" s="3">
        <v>10</v>
      </c>
      <c r="P492" s="3">
        <v>492.46980000000002</v>
      </c>
      <c r="Q492" s="3">
        <v>509</v>
      </c>
      <c r="R492" s="3">
        <v>5090</v>
      </c>
      <c r="S492" s="3">
        <v>16.530200000000001</v>
      </c>
      <c r="T492" s="3">
        <v>165.3</v>
      </c>
      <c r="U492" s="3">
        <v>3.24</v>
      </c>
      <c r="V492" s="2" t="s">
        <v>42</v>
      </c>
      <c r="W492" s="2" t="s">
        <v>43</v>
      </c>
      <c r="X492" s="2" t="s">
        <v>724</v>
      </c>
      <c r="Y492" s="19" t="str">
        <f>VLOOKUP(G492,'Verweis Kd-Gruppe'!$A$2:$B$8,2,FALSE)</f>
        <v>GRK</v>
      </c>
      <c r="Z492" s="19" t="str">
        <f>VLOOKUP(J492,'Verweis Art-Gruppe'!$A$2:$B$15,2,FALSE)</f>
        <v>Geräte</v>
      </c>
      <c r="AA492" s="19" t="str">
        <f>VLOOKUP(W492,'Verweis Vertreter'!$A$2:$B$24,2,FALSE)</f>
        <v>Sebastian Faber</v>
      </c>
      <c r="AB492" s="12">
        <f t="shared" si="63"/>
        <v>10</v>
      </c>
      <c r="AC492" s="12">
        <f t="shared" si="68"/>
        <v>492.46980000000002</v>
      </c>
      <c r="AD492" s="12">
        <f t="shared" si="69"/>
        <v>509</v>
      </c>
      <c r="AE492" s="12">
        <f t="shared" si="64"/>
        <v>5090</v>
      </c>
      <c r="AF492" s="12">
        <f t="shared" si="65"/>
        <v>16.530200000000001</v>
      </c>
      <c r="AG492" s="12">
        <f t="shared" si="66"/>
        <v>165.3</v>
      </c>
      <c r="AH492" s="9">
        <f t="shared" si="70"/>
        <v>3.247544204322201E-2</v>
      </c>
      <c r="AI492" s="14">
        <f>VLOOKUP(E492,'Verweis Faktor'!$A:$B,2,FALSE)</f>
        <v>1</v>
      </c>
      <c r="AJ492" s="14"/>
      <c r="AK492" s="14" t="str">
        <f>IF(AL492="Ja","Versandkosten",VLOOKUP(E492,'Verweis Belegart'!$A$2:$B$9,2,FALSE))</f>
        <v>Hardware</v>
      </c>
      <c r="AL492" s="14" t="str">
        <f t="shared" si="71"/>
        <v>Nein</v>
      </c>
      <c r="AM492" s="14" t="str">
        <f t="shared" si="67"/>
        <v>Positiv</v>
      </c>
    </row>
    <row r="493" spans="1:39" ht="17.25" customHeight="1" x14ac:dyDescent="0.35">
      <c r="A493" s="17">
        <v>14571661</v>
      </c>
      <c r="B493" s="2" t="s">
        <v>22</v>
      </c>
      <c r="C493" s="1">
        <v>2025001</v>
      </c>
      <c r="D493" s="1">
        <v>2000169</v>
      </c>
      <c r="E493" s="2" t="s">
        <v>34</v>
      </c>
      <c r="F493" s="2" t="s">
        <v>142</v>
      </c>
      <c r="G493" s="2" t="s">
        <v>36</v>
      </c>
      <c r="H493" s="2" t="s">
        <v>902</v>
      </c>
      <c r="I493" s="2" t="s">
        <v>903</v>
      </c>
      <c r="J493" s="2" t="s">
        <v>103</v>
      </c>
      <c r="K493" s="2" t="s">
        <v>87</v>
      </c>
      <c r="L493" s="2" t="s">
        <v>377</v>
      </c>
      <c r="M493" s="2" t="s">
        <v>378</v>
      </c>
      <c r="N493" s="2" t="s">
        <v>379</v>
      </c>
      <c r="O493" s="3">
        <v>5</v>
      </c>
      <c r="P493" s="3">
        <v>410.6191</v>
      </c>
      <c r="Q493" s="3">
        <v>439</v>
      </c>
      <c r="R493" s="3">
        <v>2195</v>
      </c>
      <c r="S493" s="3">
        <v>28.3809</v>
      </c>
      <c r="T493" s="3">
        <v>141.9</v>
      </c>
      <c r="U493" s="3">
        <v>6.46</v>
      </c>
      <c r="V493" s="2" t="s">
        <v>42</v>
      </c>
      <c r="W493" s="2" t="s">
        <v>43</v>
      </c>
      <c r="X493" s="2" t="s">
        <v>724</v>
      </c>
      <c r="Y493" s="19" t="str">
        <f>VLOOKUP(G493,'Verweis Kd-Gruppe'!$A$2:$B$8,2,FALSE)</f>
        <v>GRK</v>
      </c>
      <c r="Z493" s="19" t="str">
        <f>VLOOKUP(J493,'Verweis Art-Gruppe'!$A$2:$B$15,2,FALSE)</f>
        <v>Geräte</v>
      </c>
      <c r="AA493" s="19" t="str">
        <f>VLOOKUP(W493,'Verweis Vertreter'!$A$2:$B$24,2,FALSE)</f>
        <v>Sebastian Faber</v>
      </c>
      <c r="AB493" s="12">
        <f t="shared" si="63"/>
        <v>5</v>
      </c>
      <c r="AC493" s="12">
        <f t="shared" si="68"/>
        <v>410.6191</v>
      </c>
      <c r="AD493" s="12">
        <f t="shared" si="69"/>
        <v>439</v>
      </c>
      <c r="AE493" s="12">
        <f t="shared" si="64"/>
        <v>2195</v>
      </c>
      <c r="AF493" s="12">
        <f t="shared" si="65"/>
        <v>28.3809</v>
      </c>
      <c r="AG493" s="12">
        <f t="shared" si="66"/>
        <v>141.9</v>
      </c>
      <c r="AH493" s="9">
        <f t="shared" si="70"/>
        <v>6.4646924829157182E-2</v>
      </c>
      <c r="AI493" s="14">
        <f>VLOOKUP(E493,'Verweis Faktor'!$A:$B,2,FALSE)</f>
        <v>1</v>
      </c>
      <c r="AJ493" s="14"/>
      <c r="AK493" s="14" t="str">
        <f>IF(AL493="Ja","Versandkosten",VLOOKUP(E493,'Verweis Belegart'!$A$2:$B$9,2,FALSE))</f>
        <v>Hardware</v>
      </c>
      <c r="AL493" s="14" t="str">
        <f t="shared" si="71"/>
        <v>Nein</v>
      </c>
      <c r="AM493" s="14" t="str">
        <f t="shared" si="67"/>
        <v>Positiv</v>
      </c>
    </row>
    <row r="494" spans="1:39" ht="17.25" customHeight="1" x14ac:dyDescent="0.35">
      <c r="A494" s="17">
        <v>14571508</v>
      </c>
      <c r="B494" s="2" t="s">
        <v>22</v>
      </c>
      <c r="C494" s="1">
        <v>2025001</v>
      </c>
      <c r="D494" s="1">
        <v>2000170</v>
      </c>
      <c r="E494" s="2" t="s">
        <v>34</v>
      </c>
      <c r="F494" s="2" t="s">
        <v>35</v>
      </c>
      <c r="G494" s="2" t="s">
        <v>66</v>
      </c>
      <c r="H494" s="2" t="s">
        <v>904</v>
      </c>
      <c r="I494" s="2" t="s">
        <v>905</v>
      </c>
      <c r="J494" s="2" t="s">
        <v>103</v>
      </c>
      <c r="K494" s="2" t="s">
        <v>28</v>
      </c>
      <c r="L494" s="2" t="s">
        <v>269</v>
      </c>
      <c r="M494" s="2" t="s">
        <v>270</v>
      </c>
      <c r="N494" s="2" t="s">
        <v>271</v>
      </c>
      <c r="O494" s="3">
        <v>10</v>
      </c>
      <c r="P494" s="3">
        <v>417.87079999999997</v>
      </c>
      <c r="Q494" s="3">
        <v>422</v>
      </c>
      <c r="R494" s="3">
        <v>4220</v>
      </c>
      <c r="S494" s="3">
        <v>4.1292</v>
      </c>
      <c r="T494" s="3">
        <v>41.29</v>
      </c>
      <c r="U494" s="3">
        <v>0.97</v>
      </c>
      <c r="V494" s="2" t="s">
        <v>813</v>
      </c>
      <c r="W494" s="2" t="s">
        <v>814</v>
      </c>
      <c r="X494" s="2" t="s">
        <v>72</v>
      </c>
      <c r="Y494" s="19" t="str">
        <f>VLOOKUP(G494,'Verweis Kd-Gruppe'!$A$2:$B$8,2,FALSE)</f>
        <v>EXP</v>
      </c>
      <c r="Z494" s="19" t="str">
        <f>VLOOKUP(J494,'Verweis Art-Gruppe'!$A$2:$B$15,2,FALSE)</f>
        <v>Geräte</v>
      </c>
      <c r="AA494" s="19" t="str">
        <f>VLOOKUP(W494,'Verweis Vertreter'!$A$2:$B$24,2,FALSE)</f>
        <v>Sokol Kapaj</v>
      </c>
      <c r="AB494" s="12">
        <f t="shared" si="63"/>
        <v>10</v>
      </c>
      <c r="AC494" s="12">
        <f t="shared" si="68"/>
        <v>417.87079999999997</v>
      </c>
      <c r="AD494" s="12">
        <f t="shared" si="69"/>
        <v>422</v>
      </c>
      <c r="AE494" s="12">
        <f t="shared" si="64"/>
        <v>4220</v>
      </c>
      <c r="AF494" s="12">
        <f t="shared" si="65"/>
        <v>4.1292</v>
      </c>
      <c r="AG494" s="12">
        <f t="shared" si="66"/>
        <v>41.29</v>
      </c>
      <c r="AH494" s="9">
        <f t="shared" si="70"/>
        <v>9.78436018957346E-3</v>
      </c>
      <c r="AI494" s="14">
        <f>VLOOKUP(E494,'Verweis Faktor'!$A:$B,2,FALSE)</f>
        <v>1</v>
      </c>
      <c r="AJ494" s="14"/>
      <c r="AK494" s="14" t="str">
        <f>IF(AL494="Ja","Versandkosten",VLOOKUP(E494,'Verweis Belegart'!$A$2:$B$9,2,FALSE))</f>
        <v>Hardware</v>
      </c>
      <c r="AL494" s="14" t="str">
        <f t="shared" si="71"/>
        <v>Nein</v>
      </c>
      <c r="AM494" s="14" t="str">
        <f t="shared" si="67"/>
        <v>Positiv</v>
      </c>
    </row>
    <row r="495" spans="1:39" ht="17.25" customHeight="1" x14ac:dyDescent="0.35">
      <c r="A495" s="17">
        <v>14571508</v>
      </c>
      <c r="B495" s="2" t="s">
        <v>22</v>
      </c>
      <c r="C495" s="1">
        <v>2025001</v>
      </c>
      <c r="D495" s="1">
        <v>2000170</v>
      </c>
      <c r="E495" s="2" t="s">
        <v>34</v>
      </c>
      <c r="F495" s="2" t="s">
        <v>35</v>
      </c>
      <c r="G495" s="2" t="s">
        <v>66</v>
      </c>
      <c r="H495" s="2" t="s">
        <v>904</v>
      </c>
      <c r="I495" s="2" t="s">
        <v>905</v>
      </c>
      <c r="J495" s="2" t="s">
        <v>103</v>
      </c>
      <c r="K495" s="2" t="s">
        <v>45</v>
      </c>
      <c r="L495" s="2" t="s">
        <v>88</v>
      </c>
      <c r="M495" s="2" t="s">
        <v>89</v>
      </c>
      <c r="N495" s="2" t="s">
        <v>90</v>
      </c>
      <c r="O495" s="3">
        <v>10</v>
      </c>
      <c r="P495" s="3">
        <v>530.07069999999999</v>
      </c>
      <c r="Q495" s="3">
        <v>547</v>
      </c>
      <c r="R495" s="3">
        <v>5470</v>
      </c>
      <c r="S495" s="3">
        <v>16.929300000000001</v>
      </c>
      <c r="T495" s="3">
        <v>169.29</v>
      </c>
      <c r="U495" s="3">
        <v>3.09</v>
      </c>
      <c r="V495" s="2" t="s">
        <v>813</v>
      </c>
      <c r="W495" s="2" t="s">
        <v>814</v>
      </c>
      <c r="X495" s="2" t="s">
        <v>72</v>
      </c>
      <c r="Y495" s="19" t="str">
        <f>VLOOKUP(G495,'Verweis Kd-Gruppe'!$A$2:$B$8,2,FALSE)</f>
        <v>EXP</v>
      </c>
      <c r="Z495" s="19" t="str">
        <f>VLOOKUP(J495,'Verweis Art-Gruppe'!$A$2:$B$15,2,FALSE)</f>
        <v>Geräte</v>
      </c>
      <c r="AA495" s="19" t="str">
        <f>VLOOKUP(W495,'Verweis Vertreter'!$A$2:$B$24,2,FALSE)</f>
        <v>Sokol Kapaj</v>
      </c>
      <c r="AB495" s="12">
        <f t="shared" si="63"/>
        <v>10</v>
      </c>
      <c r="AC495" s="12">
        <f t="shared" si="68"/>
        <v>530.07069999999999</v>
      </c>
      <c r="AD495" s="12">
        <f t="shared" si="69"/>
        <v>547</v>
      </c>
      <c r="AE495" s="12">
        <f t="shared" si="64"/>
        <v>5470</v>
      </c>
      <c r="AF495" s="12">
        <f t="shared" si="65"/>
        <v>16.929300000000001</v>
      </c>
      <c r="AG495" s="12">
        <f t="shared" si="66"/>
        <v>169.29</v>
      </c>
      <c r="AH495" s="9">
        <f t="shared" si="70"/>
        <v>3.0948811700182814E-2</v>
      </c>
      <c r="AI495" s="14">
        <f>VLOOKUP(E495,'Verweis Faktor'!$A:$B,2,FALSE)</f>
        <v>1</v>
      </c>
      <c r="AJ495" s="14"/>
      <c r="AK495" s="14" t="str">
        <f>IF(AL495="Ja","Versandkosten",VLOOKUP(E495,'Verweis Belegart'!$A$2:$B$9,2,FALSE))</f>
        <v>Hardware</v>
      </c>
      <c r="AL495" s="14" t="str">
        <f t="shared" si="71"/>
        <v>Nein</v>
      </c>
      <c r="AM495" s="14" t="str">
        <f t="shared" si="67"/>
        <v>Positiv</v>
      </c>
    </row>
    <row r="496" spans="1:39" ht="17.25" customHeight="1" x14ac:dyDescent="0.35">
      <c r="A496" s="17">
        <v>14571508</v>
      </c>
      <c r="B496" s="2" t="s">
        <v>22</v>
      </c>
      <c r="C496" s="1">
        <v>2025001</v>
      </c>
      <c r="D496" s="1">
        <v>2000170</v>
      </c>
      <c r="E496" s="2" t="s">
        <v>34</v>
      </c>
      <c r="F496" s="2" t="s">
        <v>35</v>
      </c>
      <c r="G496" s="2" t="s">
        <v>66</v>
      </c>
      <c r="H496" s="2" t="s">
        <v>904</v>
      </c>
      <c r="I496" s="2" t="s">
        <v>905</v>
      </c>
      <c r="J496" s="2" t="s">
        <v>103</v>
      </c>
      <c r="K496" s="2" t="s">
        <v>49</v>
      </c>
      <c r="L496" s="2" t="s">
        <v>275</v>
      </c>
      <c r="M496" s="2" t="s">
        <v>276</v>
      </c>
      <c r="N496" s="2" t="s">
        <v>271</v>
      </c>
      <c r="O496" s="3">
        <v>5</v>
      </c>
      <c r="P496" s="3">
        <v>416</v>
      </c>
      <c r="Q496" s="3">
        <v>422</v>
      </c>
      <c r="R496" s="3">
        <v>2110</v>
      </c>
      <c r="S496" s="3">
        <v>6</v>
      </c>
      <c r="T496" s="3">
        <v>30</v>
      </c>
      <c r="U496" s="3">
        <v>1.42</v>
      </c>
      <c r="V496" s="2" t="s">
        <v>813</v>
      </c>
      <c r="W496" s="2" t="s">
        <v>814</v>
      </c>
      <c r="X496" s="2" t="s">
        <v>72</v>
      </c>
      <c r="Y496" s="19" t="str">
        <f>VLOOKUP(G496,'Verweis Kd-Gruppe'!$A$2:$B$8,2,FALSE)</f>
        <v>EXP</v>
      </c>
      <c r="Z496" s="19" t="str">
        <f>VLOOKUP(J496,'Verweis Art-Gruppe'!$A$2:$B$15,2,FALSE)</f>
        <v>Geräte</v>
      </c>
      <c r="AA496" s="19" t="str">
        <f>VLOOKUP(W496,'Verweis Vertreter'!$A$2:$B$24,2,FALSE)</f>
        <v>Sokol Kapaj</v>
      </c>
      <c r="AB496" s="12">
        <f t="shared" si="63"/>
        <v>5</v>
      </c>
      <c r="AC496" s="12">
        <f t="shared" si="68"/>
        <v>416</v>
      </c>
      <c r="AD496" s="12">
        <f t="shared" si="69"/>
        <v>422</v>
      </c>
      <c r="AE496" s="12">
        <f t="shared" si="64"/>
        <v>2110</v>
      </c>
      <c r="AF496" s="12">
        <f t="shared" si="65"/>
        <v>6</v>
      </c>
      <c r="AG496" s="12">
        <f t="shared" si="66"/>
        <v>30</v>
      </c>
      <c r="AH496" s="9">
        <f t="shared" si="70"/>
        <v>1.4218009478672985E-2</v>
      </c>
      <c r="AI496" s="14">
        <f>VLOOKUP(E496,'Verweis Faktor'!$A:$B,2,FALSE)</f>
        <v>1</v>
      </c>
      <c r="AJ496" s="14"/>
      <c r="AK496" s="14" t="str">
        <f>IF(AL496="Ja","Versandkosten",VLOOKUP(E496,'Verweis Belegart'!$A$2:$B$9,2,FALSE))</f>
        <v>Hardware</v>
      </c>
      <c r="AL496" s="14" t="str">
        <f t="shared" si="71"/>
        <v>Nein</v>
      </c>
      <c r="AM496" s="14" t="str">
        <f t="shared" si="67"/>
        <v>Positiv</v>
      </c>
    </row>
    <row r="497" spans="1:39" ht="17.25" customHeight="1" x14ac:dyDescent="0.35">
      <c r="A497" s="17">
        <v>14571508</v>
      </c>
      <c r="B497" s="2" t="s">
        <v>22</v>
      </c>
      <c r="C497" s="1">
        <v>2025001</v>
      </c>
      <c r="D497" s="1">
        <v>2000170</v>
      </c>
      <c r="E497" s="2" t="s">
        <v>34</v>
      </c>
      <c r="F497" s="2" t="s">
        <v>35</v>
      </c>
      <c r="G497" s="2" t="s">
        <v>66</v>
      </c>
      <c r="H497" s="2" t="s">
        <v>904</v>
      </c>
      <c r="I497" s="2" t="s">
        <v>905</v>
      </c>
      <c r="J497" s="2" t="s">
        <v>103</v>
      </c>
      <c r="K497" s="2" t="s">
        <v>79</v>
      </c>
      <c r="L497" s="2" t="s">
        <v>279</v>
      </c>
      <c r="M497" s="2" t="s">
        <v>280</v>
      </c>
      <c r="N497" s="2" t="s">
        <v>271</v>
      </c>
      <c r="O497" s="3">
        <v>5</v>
      </c>
      <c r="P497" s="3">
        <v>411.96159999999998</v>
      </c>
      <c r="Q497" s="3">
        <v>422</v>
      </c>
      <c r="R497" s="3">
        <v>2110</v>
      </c>
      <c r="S497" s="3">
        <v>10.038399999999999</v>
      </c>
      <c r="T497" s="3">
        <v>50.19</v>
      </c>
      <c r="U497" s="3">
        <v>2.37</v>
      </c>
      <c r="V497" s="2" t="s">
        <v>813</v>
      </c>
      <c r="W497" s="2" t="s">
        <v>814</v>
      </c>
      <c r="X497" s="2" t="s">
        <v>72</v>
      </c>
      <c r="Y497" s="19" t="str">
        <f>VLOOKUP(G497,'Verweis Kd-Gruppe'!$A$2:$B$8,2,FALSE)</f>
        <v>EXP</v>
      </c>
      <c r="Z497" s="19" t="str">
        <f>VLOOKUP(J497,'Verweis Art-Gruppe'!$A$2:$B$15,2,FALSE)</f>
        <v>Geräte</v>
      </c>
      <c r="AA497" s="19" t="str">
        <f>VLOOKUP(W497,'Verweis Vertreter'!$A$2:$B$24,2,FALSE)</f>
        <v>Sokol Kapaj</v>
      </c>
      <c r="AB497" s="12">
        <f t="shared" si="63"/>
        <v>5</v>
      </c>
      <c r="AC497" s="12">
        <f t="shared" si="68"/>
        <v>411.96159999999998</v>
      </c>
      <c r="AD497" s="12">
        <f t="shared" si="69"/>
        <v>422</v>
      </c>
      <c r="AE497" s="12">
        <f t="shared" si="64"/>
        <v>2110</v>
      </c>
      <c r="AF497" s="12">
        <f t="shared" si="65"/>
        <v>10.038399999999999</v>
      </c>
      <c r="AG497" s="12">
        <f t="shared" si="66"/>
        <v>50.19</v>
      </c>
      <c r="AH497" s="9">
        <f t="shared" si="70"/>
        <v>2.3786729857819905E-2</v>
      </c>
      <c r="AI497" s="14">
        <f>VLOOKUP(E497,'Verweis Faktor'!$A:$B,2,FALSE)</f>
        <v>1</v>
      </c>
      <c r="AJ497" s="14"/>
      <c r="AK497" s="14" t="str">
        <f>IF(AL497="Ja","Versandkosten",VLOOKUP(E497,'Verweis Belegart'!$A$2:$B$9,2,FALSE))</f>
        <v>Hardware</v>
      </c>
      <c r="AL497" s="14" t="str">
        <f t="shared" si="71"/>
        <v>Nein</v>
      </c>
      <c r="AM497" s="14" t="str">
        <f t="shared" si="67"/>
        <v>Positiv</v>
      </c>
    </row>
    <row r="498" spans="1:39" ht="17.25" customHeight="1" x14ac:dyDescent="0.35">
      <c r="A498" s="17">
        <v>14571508</v>
      </c>
      <c r="B498" s="2" t="s">
        <v>22</v>
      </c>
      <c r="C498" s="1">
        <v>2025001</v>
      </c>
      <c r="D498" s="1">
        <v>2000170</v>
      </c>
      <c r="E498" s="2" t="s">
        <v>34</v>
      </c>
      <c r="F498" s="2" t="s">
        <v>35</v>
      </c>
      <c r="G498" s="2" t="s">
        <v>66</v>
      </c>
      <c r="H498" s="2" t="s">
        <v>904</v>
      </c>
      <c r="I498" s="2" t="s">
        <v>905</v>
      </c>
      <c r="J498" s="2" t="s">
        <v>103</v>
      </c>
      <c r="K498" s="2" t="s">
        <v>83</v>
      </c>
      <c r="L498" s="2" t="s">
        <v>281</v>
      </c>
      <c r="M498" s="2" t="s">
        <v>282</v>
      </c>
      <c r="N498" s="2" t="s">
        <v>283</v>
      </c>
      <c r="O498" s="3">
        <v>5</v>
      </c>
      <c r="P498" s="3">
        <v>494.59449999999998</v>
      </c>
      <c r="Q498" s="3">
        <v>509</v>
      </c>
      <c r="R498" s="3">
        <v>2545</v>
      </c>
      <c r="S498" s="3">
        <v>14.4055</v>
      </c>
      <c r="T498" s="3">
        <v>72.03</v>
      </c>
      <c r="U498" s="3">
        <v>2.83</v>
      </c>
      <c r="V498" s="2" t="s">
        <v>813</v>
      </c>
      <c r="W498" s="2" t="s">
        <v>814</v>
      </c>
      <c r="X498" s="2" t="s">
        <v>72</v>
      </c>
      <c r="Y498" s="19" t="str">
        <f>VLOOKUP(G498,'Verweis Kd-Gruppe'!$A$2:$B$8,2,FALSE)</f>
        <v>EXP</v>
      </c>
      <c r="Z498" s="19" t="str">
        <f>VLOOKUP(J498,'Verweis Art-Gruppe'!$A$2:$B$15,2,FALSE)</f>
        <v>Geräte</v>
      </c>
      <c r="AA498" s="19" t="str">
        <f>VLOOKUP(W498,'Verweis Vertreter'!$A$2:$B$24,2,FALSE)</f>
        <v>Sokol Kapaj</v>
      </c>
      <c r="AB498" s="12">
        <f t="shared" si="63"/>
        <v>5</v>
      </c>
      <c r="AC498" s="12">
        <f t="shared" si="68"/>
        <v>494.59449999999998</v>
      </c>
      <c r="AD498" s="12">
        <f t="shared" si="69"/>
        <v>509</v>
      </c>
      <c r="AE498" s="12">
        <f t="shared" si="64"/>
        <v>2545</v>
      </c>
      <c r="AF498" s="12">
        <f t="shared" si="65"/>
        <v>14.4055</v>
      </c>
      <c r="AG498" s="12">
        <f t="shared" si="66"/>
        <v>72.03</v>
      </c>
      <c r="AH498" s="9">
        <f t="shared" si="70"/>
        <v>2.8302554027504912E-2</v>
      </c>
      <c r="AI498" s="14">
        <f>VLOOKUP(E498,'Verweis Faktor'!$A:$B,2,FALSE)</f>
        <v>1</v>
      </c>
      <c r="AJ498" s="14"/>
      <c r="AK498" s="14" t="str">
        <f>IF(AL498="Ja","Versandkosten",VLOOKUP(E498,'Verweis Belegart'!$A$2:$B$9,2,FALSE))</f>
        <v>Hardware</v>
      </c>
      <c r="AL498" s="14" t="str">
        <f t="shared" si="71"/>
        <v>Nein</v>
      </c>
      <c r="AM498" s="14" t="str">
        <f t="shared" si="67"/>
        <v>Positiv</v>
      </c>
    </row>
    <row r="499" spans="1:39" ht="17.25" customHeight="1" x14ac:dyDescent="0.35">
      <c r="A499" s="17">
        <v>14571508</v>
      </c>
      <c r="B499" s="2" t="s">
        <v>22</v>
      </c>
      <c r="C499" s="1">
        <v>2025001</v>
      </c>
      <c r="D499" s="1">
        <v>2000170</v>
      </c>
      <c r="E499" s="2" t="s">
        <v>34</v>
      </c>
      <c r="F499" s="2" t="s">
        <v>35</v>
      </c>
      <c r="G499" s="2" t="s">
        <v>66</v>
      </c>
      <c r="H499" s="2" t="s">
        <v>904</v>
      </c>
      <c r="I499" s="2" t="s">
        <v>905</v>
      </c>
      <c r="J499" s="2" t="s">
        <v>103</v>
      </c>
      <c r="K499" s="2" t="s">
        <v>87</v>
      </c>
      <c r="L499" s="2" t="s">
        <v>156</v>
      </c>
      <c r="M499" s="2" t="s">
        <v>157</v>
      </c>
      <c r="N499" s="2" t="s">
        <v>158</v>
      </c>
      <c r="O499" s="3">
        <v>5</v>
      </c>
      <c r="P499" s="3">
        <v>55</v>
      </c>
      <c r="Q499" s="3">
        <v>58</v>
      </c>
      <c r="R499" s="3">
        <v>290</v>
      </c>
      <c r="S499" s="3">
        <v>3</v>
      </c>
      <c r="T499" s="3">
        <v>15</v>
      </c>
      <c r="U499" s="3">
        <v>5.17</v>
      </c>
      <c r="V499" s="2" t="s">
        <v>813</v>
      </c>
      <c r="W499" s="2" t="s">
        <v>814</v>
      </c>
      <c r="X499" s="2" t="s">
        <v>72</v>
      </c>
      <c r="Y499" s="19" t="str">
        <f>VLOOKUP(G499,'Verweis Kd-Gruppe'!$A$2:$B$8,2,FALSE)</f>
        <v>EXP</v>
      </c>
      <c r="Z499" s="19" t="str">
        <f>VLOOKUP(J499,'Verweis Art-Gruppe'!$A$2:$B$15,2,FALSE)</f>
        <v>Geräte</v>
      </c>
      <c r="AA499" s="19" t="str">
        <f>VLOOKUP(W499,'Verweis Vertreter'!$A$2:$B$24,2,FALSE)</f>
        <v>Sokol Kapaj</v>
      </c>
      <c r="AB499" s="12">
        <f t="shared" si="63"/>
        <v>5</v>
      </c>
      <c r="AC499" s="12">
        <f t="shared" si="68"/>
        <v>55</v>
      </c>
      <c r="AD499" s="12">
        <f t="shared" si="69"/>
        <v>58</v>
      </c>
      <c r="AE499" s="12">
        <f t="shared" si="64"/>
        <v>290</v>
      </c>
      <c r="AF499" s="12">
        <f t="shared" si="65"/>
        <v>3</v>
      </c>
      <c r="AG499" s="12">
        <f t="shared" si="66"/>
        <v>15</v>
      </c>
      <c r="AH499" s="9">
        <f t="shared" si="70"/>
        <v>5.1724137931034482E-2</v>
      </c>
      <c r="AI499" s="14">
        <f>VLOOKUP(E499,'Verweis Faktor'!$A:$B,2,FALSE)</f>
        <v>1</v>
      </c>
      <c r="AJ499" s="14"/>
      <c r="AK499" s="14" t="str">
        <f>IF(AL499="Ja","Versandkosten",VLOOKUP(E499,'Verweis Belegart'!$A$2:$B$9,2,FALSE))</f>
        <v>Hardware</v>
      </c>
      <c r="AL499" s="14" t="str">
        <f t="shared" si="71"/>
        <v>Nein</v>
      </c>
      <c r="AM499" s="14" t="str">
        <f t="shared" si="67"/>
        <v>Positiv</v>
      </c>
    </row>
    <row r="500" spans="1:39" ht="17.25" customHeight="1" x14ac:dyDescent="0.35">
      <c r="A500" s="17">
        <v>14571508</v>
      </c>
      <c r="B500" s="2" t="s">
        <v>22</v>
      </c>
      <c r="C500" s="1">
        <v>2025001</v>
      </c>
      <c r="D500" s="1">
        <v>2000170</v>
      </c>
      <c r="E500" s="2" t="s">
        <v>34</v>
      </c>
      <c r="F500" s="2" t="s">
        <v>35</v>
      </c>
      <c r="G500" s="2" t="s">
        <v>66</v>
      </c>
      <c r="H500" s="2" t="s">
        <v>904</v>
      </c>
      <c r="I500" s="2" t="s">
        <v>905</v>
      </c>
      <c r="J500" s="2" t="s">
        <v>103</v>
      </c>
      <c r="K500" s="2" t="s">
        <v>91</v>
      </c>
      <c r="L500" s="2" t="s">
        <v>351</v>
      </c>
      <c r="M500" s="2" t="s">
        <v>352</v>
      </c>
      <c r="N500" s="2" t="s">
        <v>90</v>
      </c>
      <c r="O500" s="3">
        <v>4</v>
      </c>
      <c r="P500" s="3">
        <v>537</v>
      </c>
      <c r="Q500" s="3">
        <v>547</v>
      </c>
      <c r="R500" s="3">
        <v>2188</v>
      </c>
      <c r="S500" s="3">
        <v>10</v>
      </c>
      <c r="T500" s="3">
        <v>40</v>
      </c>
      <c r="U500" s="3">
        <v>1.82</v>
      </c>
      <c r="V500" s="2" t="s">
        <v>813</v>
      </c>
      <c r="W500" s="2" t="s">
        <v>814</v>
      </c>
      <c r="X500" s="2" t="s">
        <v>72</v>
      </c>
      <c r="Y500" s="19" t="str">
        <f>VLOOKUP(G500,'Verweis Kd-Gruppe'!$A$2:$B$8,2,FALSE)</f>
        <v>EXP</v>
      </c>
      <c r="Z500" s="19" t="str">
        <f>VLOOKUP(J500,'Verweis Art-Gruppe'!$A$2:$B$15,2,FALSE)</f>
        <v>Geräte</v>
      </c>
      <c r="AA500" s="19" t="str">
        <f>VLOOKUP(W500,'Verweis Vertreter'!$A$2:$B$24,2,FALSE)</f>
        <v>Sokol Kapaj</v>
      </c>
      <c r="AB500" s="12">
        <f t="shared" si="63"/>
        <v>4</v>
      </c>
      <c r="AC500" s="12">
        <f t="shared" si="68"/>
        <v>537</v>
      </c>
      <c r="AD500" s="12">
        <f t="shared" si="69"/>
        <v>547</v>
      </c>
      <c r="AE500" s="12">
        <f t="shared" si="64"/>
        <v>2188</v>
      </c>
      <c r="AF500" s="12">
        <f t="shared" si="65"/>
        <v>10</v>
      </c>
      <c r="AG500" s="12">
        <f t="shared" si="66"/>
        <v>40</v>
      </c>
      <c r="AH500" s="9">
        <f t="shared" si="70"/>
        <v>1.8281535648994516E-2</v>
      </c>
      <c r="AI500" s="14">
        <f>VLOOKUP(E500,'Verweis Faktor'!$A:$B,2,FALSE)</f>
        <v>1</v>
      </c>
      <c r="AJ500" s="14"/>
      <c r="AK500" s="14" t="str">
        <f>IF(AL500="Ja","Versandkosten",VLOOKUP(E500,'Verweis Belegart'!$A$2:$B$9,2,FALSE))</f>
        <v>Hardware</v>
      </c>
      <c r="AL500" s="14" t="str">
        <f t="shared" si="71"/>
        <v>Nein</v>
      </c>
      <c r="AM500" s="14" t="str">
        <f t="shared" si="67"/>
        <v>Positiv</v>
      </c>
    </row>
    <row r="501" spans="1:39" ht="17.25" customHeight="1" x14ac:dyDescent="0.35">
      <c r="A501" s="17">
        <v>14571508</v>
      </c>
      <c r="B501" s="2" t="s">
        <v>22</v>
      </c>
      <c r="C501" s="1">
        <v>2025001</v>
      </c>
      <c r="D501" s="1">
        <v>2000170</v>
      </c>
      <c r="E501" s="2" t="s">
        <v>34</v>
      </c>
      <c r="F501" s="2" t="s">
        <v>35</v>
      </c>
      <c r="G501" s="2" t="s">
        <v>66</v>
      </c>
      <c r="H501" s="2" t="s">
        <v>904</v>
      </c>
      <c r="I501" s="2" t="s">
        <v>905</v>
      </c>
      <c r="J501" s="2" t="s">
        <v>103</v>
      </c>
      <c r="K501" s="2" t="s">
        <v>95</v>
      </c>
      <c r="L501" s="2" t="s">
        <v>906</v>
      </c>
      <c r="M501" s="2" t="s">
        <v>907</v>
      </c>
      <c r="N501" s="2" t="s">
        <v>158</v>
      </c>
      <c r="O501" s="3">
        <v>10</v>
      </c>
      <c r="P501" s="3">
        <v>54</v>
      </c>
      <c r="Q501" s="3">
        <v>58</v>
      </c>
      <c r="R501" s="3">
        <v>580</v>
      </c>
      <c r="S501" s="3">
        <v>4</v>
      </c>
      <c r="T501" s="3">
        <v>40</v>
      </c>
      <c r="U501" s="3">
        <v>6.89</v>
      </c>
      <c r="V501" s="2" t="s">
        <v>813</v>
      </c>
      <c r="W501" s="2" t="s">
        <v>814</v>
      </c>
      <c r="X501" s="2" t="s">
        <v>72</v>
      </c>
      <c r="Y501" s="19" t="str">
        <f>VLOOKUP(G501,'Verweis Kd-Gruppe'!$A$2:$B$8,2,FALSE)</f>
        <v>EXP</v>
      </c>
      <c r="Z501" s="19" t="str">
        <f>VLOOKUP(J501,'Verweis Art-Gruppe'!$A$2:$B$15,2,FALSE)</f>
        <v>Geräte</v>
      </c>
      <c r="AA501" s="19" t="str">
        <f>VLOOKUP(W501,'Verweis Vertreter'!$A$2:$B$24,2,FALSE)</f>
        <v>Sokol Kapaj</v>
      </c>
      <c r="AB501" s="12">
        <f t="shared" si="63"/>
        <v>10</v>
      </c>
      <c r="AC501" s="12">
        <f t="shared" si="68"/>
        <v>54</v>
      </c>
      <c r="AD501" s="12">
        <f t="shared" si="69"/>
        <v>58</v>
      </c>
      <c r="AE501" s="12">
        <f t="shared" si="64"/>
        <v>580</v>
      </c>
      <c r="AF501" s="12">
        <f t="shared" si="65"/>
        <v>4</v>
      </c>
      <c r="AG501" s="12">
        <f t="shared" si="66"/>
        <v>40</v>
      </c>
      <c r="AH501" s="9">
        <f t="shared" si="70"/>
        <v>6.8965517241379309E-2</v>
      </c>
      <c r="AI501" s="14">
        <f>VLOOKUP(E501,'Verweis Faktor'!$A:$B,2,FALSE)</f>
        <v>1</v>
      </c>
      <c r="AJ501" s="14"/>
      <c r="AK501" s="14" t="str">
        <f>IF(AL501="Ja","Versandkosten",VLOOKUP(E501,'Verweis Belegart'!$A$2:$B$9,2,FALSE))</f>
        <v>Hardware</v>
      </c>
      <c r="AL501" s="14" t="str">
        <f t="shared" si="71"/>
        <v>Nein</v>
      </c>
      <c r="AM501" s="14" t="str">
        <f t="shared" si="67"/>
        <v>Positiv</v>
      </c>
    </row>
    <row r="502" spans="1:39" ht="17.25" customHeight="1" x14ac:dyDescent="0.35">
      <c r="A502" s="17">
        <v>14571508</v>
      </c>
      <c r="B502" s="2" t="s">
        <v>22</v>
      </c>
      <c r="C502" s="1">
        <v>2025001</v>
      </c>
      <c r="D502" s="1">
        <v>2000170</v>
      </c>
      <c r="E502" s="2" t="s">
        <v>34</v>
      </c>
      <c r="F502" s="2" t="s">
        <v>35</v>
      </c>
      <c r="G502" s="2" t="s">
        <v>66</v>
      </c>
      <c r="H502" s="2" t="s">
        <v>904</v>
      </c>
      <c r="I502" s="2" t="s">
        <v>905</v>
      </c>
      <c r="J502" s="2" t="s">
        <v>103</v>
      </c>
      <c r="K502" s="2" t="s">
        <v>99</v>
      </c>
      <c r="L502" s="2" t="s">
        <v>305</v>
      </c>
      <c r="M502" s="2" t="s">
        <v>306</v>
      </c>
      <c r="N502" s="2" t="s">
        <v>283</v>
      </c>
      <c r="O502" s="3">
        <v>10</v>
      </c>
      <c r="P502" s="3">
        <v>492.46980000000002</v>
      </c>
      <c r="Q502" s="3">
        <v>509</v>
      </c>
      <c r="R502" s="3">
        <v>5090</v>
      </c>
      <c r="S502" s="3">
        <v>16.530200000000001</v>
      </c>
      <c r="T502" s="3">
        <v>165.3</v>
      </c>
      <c r="U502" s="3">
        <v>3.24</v>
      </c>
      <c r="V502" s="2" t="s">
        <v>813</v>
      </c>
      <c r="W502" s="2" t="s">
        <v>814</v>
      </c>
      <c r="X502" s="2" t="s">
        <v>72</v>
      </c>
      <c r="Y502" s="19" t="str">
        <f>VLOOKUP(G502,'Verweis Kd-Gruppe'!$A$2:$B$8,2,FALSE)</f>
        <v>EXP</v>
      </c>
      <c r="Z502" s="19" t="str">
        <f>VLOOKUP(J502,'Verweis Art-Gruppe'!$A$2:$B$15,2,FALSE)</f>
        <v>Geräte</v>
      </c>
      <c r="AA502" s="19" t="str">
        <f>VLOOKUP(W502,'Verweis Vertreter'!$A$2:$B$24,2,FALSE)</f>
        <v>Sokol Kapaj</v>
      </c>
      <c r="AB502" s="12">
        <f t="shared" si="63"/>
        <v>10</v>
      </c>
      <c r="AC502" s="12">
        <f t="shared" si="68"/>
        <v>492.46980000000002</v>
      </c>
      <c r="AD502" s="12">
        <f t="shared" si="69"/>
        <v>509</v>
      </c>
      <c r="AE502" s="12">
        <f t="shared" si="64"/>
        <v>5090</v>
      </c>
      <c r="AF502" s="12">
        <f t="shared" si="65"/>
        <v>16.530200000000001</v>
      </c>
      <c r="AG502" s="12">
        <f t="shared" si="66"/>
        <v>165.3</v>
      </c>
      <c r="AH502" s="9">
        <f t="shared" si="70"/>
        <v>3.247544204322201E-2</v>
      </c>
      <c r="AI502" s="14">
        <f>VLOOKUP(E502,'Verweis Faktor'!$A:$B,2,FALSE)</f>
        <v>1</v>
      </c>
      <c r="AJ502" s="14"/>
      <c r="AK502" s="14" t="str">
        <f>IF(AL502="Ja","Versandkosten",VLOOKUP(E502,'Verweis Belegart'!$A$2:$B$9,2,FALSE))</f>
        <v>Hardware</v>
      </c>
      <c r="AL502" s="14" t="str">
        <f t="shared" si="71"/>
        <v>Nein</v>
      </c>
      <c r="AM502" s="14" t="str">
        <f t="shared" si="67"/>
        <v>Positiv</v>
      </c>
    </row>
    <row r="503" spans="1:39" ht="17.25" customHeight="1" x14ac:dyDescent="0.35">
      <c r="A503" s="17">
        <v>14571648</v>
      </c>
      <c r="B503" s="2" t="s">
        <v>22</v>
      </c>
      <c r="C503" s="1">
        <v>2025001</v>
      </c>
      <c r="D503" s="1">
        <v>2000171</v>
      </c>
      <c r="E503" s="2" t="s">
        <v>34</v>
      </c>
      <c r="F503" s="2" t="s">
        <v>142</v>
      </c>
      <c r="G503" s="2" t="s">
        <v>66</v>
      </c>
      <c r="H503" s="2" t="s">
        <v>365</v>
      </c>
      <c r="I503" s="2" t="s">
        <v>366</v>
      </c>
      <c r="J503" s="2" t="s">
        <v>103</v>
      </c>
      <c r="K503" s="2" t="s">
        <v>28</v>
      </c>
      <c r="L503" s="2" t="s">
        <v>629</v>
      </c>
      <c r="M503" s="2" t="s">
        <v>630</v>
      </c>
      <c r="N503" s="2" t="s">
        <v>257</v>
      </c>
      <c r="O503" s="3">
        <v>1</v>
      </c>
      <c r="P503" s="3">
        <v>880</v>
      </c>
      <c r="Q503" s="3">
        <v>943</v>
      </c>
      <c r="R503" s="3">
        <v>943</v>
      </c>
      <c r="S503" s="3">
        <v>63</v>
      </c>
      <c r="T503" s="3">
        <v>63</v>
      </c>
      <c r="U503" s="3">
        <v>6.68</v>
      </c>
      <c r="V503" s="2" t="s">
        <v>145</v>
      </c>
      <c r="W503" s="2" t="s">
        <v>146</v>
      </c>
      <c r="X503" s="2" t="s">
        <v>72</v>
      </c>
      <c r="Y503" s="19" t="str">
        <f>VLOOKUP(G503,'Verweis Kd-Gruppe'!$A$2:$B$8,2,FALSE)</f>
        <v>EXP</v>
      </c>
      <c r="Z503" s="19" t="str">
        <f>VLOOKUP(J503,'Verweis Art-Gruppe'!$A$2:$B$15,2,FALSE)</f>
        <v>Geräte</v>
      </c>
      <c r="AA503" s="19" t="str">
        <f>VLOOKUP(W503,'Verweis Vertreter'!$A$2:$B$24,2,FALSE)</f>
        <v>Muhsin Yortanli</v>
      </c>
      <c r="AB503" s="12">
        <f t="shared" si="63"/>
        <v>1</v>
      </c>
      <c r="AC503" s="12">
        <f t="shared" si="68"/>
        <v>880</v>
      </c>
      <c r="AD503" s="12">
        <f t="shared" si="69"/>
        <v>943</v>
      </c>
      <c r="AE503" s="12">
        <f t="shared" si="64"/>
        <v>943</v>
      </c>
      <c r="AF503" s="12">
        <f t="shared" si="65"/>
        <v>63</v>
      </c>
      <c r="AG503" s="12">
        <f t="shared" si="66"/>
        <v>63</v>
      </c>
      <c r="AH503" s="9">
        <f t="shared" si="70"/>
        <v>6.6808059384941679E-2</v>
      </c>
      <c r="AI503" s="14">
        <f>VLOOKUP(E503,'Verweis Faktor'!$A:$B,2,FALSE)</f>
        <v>1</v>
      </c>
      <c r="AJ503" s="14"/>
      <c r="AK503" s="14" t="str">
        <f>IF(AL503="Ja","Versandkosten",VLOOKUP(E503,'Verweis Belegart'!$A$2:$B$9,2,FALSE))</f>
        <v>Hardware</v>
      </c>
      <c r="AL503" s="14" t="str">
        <f t="shared" si="71"/>
        <v>Nein</v>
      </c>
      <c r="AM503" s="14" t="str">
        <f t="shared" si="67"/>
        <v>Positiv</v>
      </c>
    </row>
    <row r="504" spans="1:39" ht="17.25" customHeight="1" x14ac:dyDescent="0.35">
      <c r="A504" s="17">
        <v>14571648</v>
      </c>
      <c r="B504" s="2" t="s">
        <v>22</v>
      </c>
      <c r="C504" s="1">
        <v>2025001</v>
      </c>
      <c r="D504" s="1">
        <v>2000171</v>
      </c>
      <c r="E504" s="2" t="s">
        <v>34</v>
      </c>
      <c r="F504" s="2" t="s">
        <v>142</v>
      </c>
      <c r="G504" s="2" t="s">
        <v>66</v>
      </c>
      <c r="H504" s="2" t="s">
        <v>365</v>
      </c>
      <c r="I504" s="2" t="s">
        <v>366</v>
      </c>
      <c r="J504" s="2" t="s">
        <v>103</v>
      </c>
      <c r="K504" s="2" t="s">
        <v>45</v>
      </c>
      <c r="L504" s="2" t="s">
        <v>908</v>
      </c>
      <c r="M504" s="2" t="s">
        <v>909</v>
      </c>
      <c r="N504" s="2" t="s">
        <v>910</v>
      </c>
      <c r="O504" s="3">
        <v>1</v>
      </c>
      <c r="P504" s="3">
        <v>149</v>
      </c>
      <c r="Q504" s="3">
        <v>153</v>
      </c>
      <c r="R504" s="3">
        <v>153</v>
      </c>
      <c r="S504" s="3">
        <v>4</v>
      </c>
      <c r="T504" s="3">
        <v>4</v>
      </c>
      <c r="U504" s="3">
        <v>2.61</v>
      </c>
      <c r="V504" s="2" t="s">
        <v>145</v>
      </c>
      <c r="W504" s="2" t="s">
        <v>146</v>
      </c>
      <c r="X504" s="2" t="s">
        <v>72</v>
      </c>
      <c r="Y504" s="19" t="str">
        <f>VLOOKUP(G504,'Verweis Kd-Gruppe'!$A$2:$B$8,2,FALSE)</f>
        <v>EXP</v>
      </c>
      <c r="Z504" s="19" t="str">
        <f>VLOOKUP(J504,'Verweis Art-Gruppe'!$A$2:$B$15,2,FALSE)</f>
        <v>Geräte</v>
      </c>
      <c r="AA504" s="19" t="str">
        <f>VLOOKUP(W504,'Verweis Vertreter'!$A$2:$B$24,2,FALSE)</f>
        <v>Muhsin Yortanli</v>
      </c>
      <c r="AB504" s="12">
        <f t="shared" si="63"/>
        <v>1</v>
      </c>
      <c r="AC504" s="12">
        <f t="shared" si="68"/>
        <v>149</v>
      </c>
      <c r="AD504" s="12">
        <f t="shared" si="69"/>
        <v>153</v>
      </c>
      <c r="AE504" s="12">
        <f t="shared" si="64"/>
        <v>153</v>
      </c>
      <c r="AF504" s="12">
        <f t="shared" si="65"/>
        <v>4</v>
      </c>
      <c r="AG504" s="12">
        <f t="shared" si="66"/>
        <v>4</v>
      </c>
      <c r="AH504" s="9">
        <f t="shared" si="70"/>
        <v>2.6143790849673203E-2</v>
      </c>
      <c r="AI504" s="14">
        <f>VLOOKUP(E504,'Verweis Faktor'!$A:$B,2,FALSE)</f>
        <v>1</v>
      </c>
      <c r="AJ504" s="14"/>
      <c r="AK504" s="14" t="str">
        <f>IF(AL504="Ja","Versandkosten",VLOOKUP(E504,'Verweis Belegart'!$A$2:$B$9,2,FALSE))</f>
        <v>Hardware</v>
      </c>
      <c r="AL504" s="14" t="str">
        <f t="shared" si="71"/>
        <v>Nein</v>
      </c>
      <c r="AM504" s="14" t="str">
        <f t="shared" si="67"/>
        <v>Positiv</v>
      </c>
    </row>
    <row r="505" spans="1:39" ht="17.25" customHeight="1" x14ac:dyDescent="0.35">
      <c r="A505" s="17">
        <v>14571648</v>
      </c>
      <c r="B505" s="2" t="s">
        <v>22</v>
      </c>
      <c r="C505" s="1">
        <v>2025001</v>
      </c>
      <c r="D505" s="1">
        <v>2000171</v>
      </c>
      <c r="E505" s="2" t="s">
        <v>34</v>
      </c>
      <c r="F505" s="2" t="s">
        <v>142</v>
      </c>
      <c r="G505" s="2" t="s">
        <v>66</v>
      </c>
      <c r="H505" s="2" t="s">
        <v>365</v>
      </c>
      <c r="I505" s="2" t="s">
        <v>366</v>
      </c>
      <c r="J505" s="2" t="s">
        <v>103</v>
      </c>
      <c r="K505" s="2" t="s">
        <v>49</v>
      </c>
      <c r="L505" s="2" t="s">
        <v>911</v>
      </c>
      <c r="M505" s="2" t="s">
        <v>912</v>
      </c>
      <c r="N505" s="2" t="s">
        <v>652</v>
      </c>
      <c r="O505" s="3">
        <v>10</v>
      </c>
      <c r="P505" s="3">
        <v>202</v>
      </c>
      <c r="Q505" s="3">
        <v>209</v>
      </c>
      <c r="R505" s="3">
        <v>2090</v>
      </c>
      <c r="S505" s="3">
        <v>7</v>
      </c>
      <c r="T505" s="3">
        <v>70</v>
      </c>
      <c r="U505" s="3">
        <v>3.34</v>
      </c>
      <c r="V505" s="2" t="s">
        <v>145</v>
      </c>
      <c r="W505" s="2" t="s">
        <v>146</v>
      </c>
      <c r="X505" s="2" t="s">
        <v>72</v>
      </c>
      <c r="Y505" s="19" t="str">
        <f>VLOOKUP(G505,'Verweis Kd-Gruppe'!$A$2:$B$8,2,FALSE)</f>
        <v>EXP</v>
      </c>
      <c r="Z505" s="19" t="str">
        <f>VLOOKUP(J505,'Verweis Art-Gruppe'!$A$2:$B$15,2,FALSE)</f>
        <v>Geräte</v>
      </c>
      <c r="AA505" s="19" t="str">
        <f>VLOOKUP(W505,'Verweis Vertreter'!$A$2:$B$24,2,FALSE)</f>
        <v>Muhsin Yortanli</v>
      </c>
      <c r="AB505" s="12">
        <f t="shared" si="63"/>
        <v>10</v>
      </c>
      <c r="AC505" s="12">
        <f t="shared" si="68"/>
        <v>202</v>
      </c>
      <c r="AD505" s="12">
        <f t="shared" si="69"/>
        <v>209</v>
      </c>
      <c r="AE505" s="12">
        <f t="shared" si="64"/>
        <v>2090</v>
      </c>
      <c r="AF505" s="12">
        <f t="shared" si="65"/>
        <v>7</v>
      </c>
      <c r="AG505" s="12">
        <f t="shared" si="66"/>
        <v>70</v>
      </c>
      <c r="AH505" s="9">
        <f t="shared" si="70"/>
        <v>3.3492822966507178E-2</v>
      </c>
      <c r="AI505" s="14">
        <f>VLOOKUP(E505,'Verweis Faktor'!$A:$B,2,FALSE)</f>
        <v>1</v>
      </c>
      <c r="AJ505" s="14"/>
      <c r="AK505" s="14" t="str">
        <f>IF(AL505="Ja","Versandkosten",VLOOKUP(E505,'Verweis Belegart'!$A$2:$B$9,2,FALSE))</f>
        <v>Hardware</v>
      </c>
      <c r="AL505" s="14" t="str">
        <f t="shared" si="71"/>
        <v>Nein</v>
      </c>
      <c r="AM505" s="14" t="str">
        <f t="shared" si="67"/>
        <v>Positiv</v>
      </c>
    </row>
    <row r="506" spans="1:39" ht="17.25" customHeight="1" x14ac:dyDescent="0.35">
      <c r="A506" s="17">
        <v>14571640</v>
      </c>
      <c r="B506" s="2" t="s">
        <v>22</v>
      </c>
      <c r="C506" s="1">
        <v>2025001</v>
      </c>
      <c r="D506" s="1">
        <v>2000172</v>
      </c>
      <c r="E506" s="2" t="s">
        <v>34</v>
      </c>
      <c r="F506" s="2" t="s">
        <v>53</v>
      </c>
      <c r="G506" s="2" t="s">
        <v>36</v>
      </c>
      <c r="H506" s="2" t="s">
        <v>913</v>
      </c>
      <c r="I506" s="2" t="s">
        <v>914</v>
      </c>
      <c r="J506" s="2" t="s">
        <v>103</v>
      </c>
      <c r="K506" s="2" t="s">
        <v>28</v>
      </c>
      <c r="L506" s="2" t="s">
        <v>463</v>
      </c>
      <c r="M506" s="2" t="s">
        <v>464</v>
      </c>
      <c r="N506" s="2" t="s">
        <v>41</v>
      </c>
      <c r="O506" s="3">
        <v>10</v>
      </c>
      <c r="P506" s="3">
        <v>224</v>
      </c>
      <c r="Q506" s="3">
        <v>235</v>
      </c>
      <c r="R506" s="3">
        <v>2350</v>
      </c>
      <c r="S506" s="3">
        <v>11</v>
      </c>
      <c r="T506" s="3">
        <v>110</v>
      </c>
      <c r="U506" s="3">
        <v>4.68</v>
      </c>
      <c r="V506" s="2" t="s">
        <v>241</v>
      </c>
      <c r="W506" s="2" t="s">
        <v>242</v>
      </c>
      <c r="X506" s="2" t="s">
        <v>44</v>
      </c>
      <c r="Y506" s="19" t="str">
        <f>VLOOKUP(G506,'Verweis Kd-Gruppe'!$A$2:$B$8,2,FALSE)</f>
        <v>GRK</v>
      </c>
      <c r="Z506" s="19" t="str">
        <f>VLOOKUP(J506,'Verweis Art-Gruppe'!$A$2:$B$15,2,FALSE)</f>
        <v>Geräte</v>
      </c>
      <c r="AA506" s="19" t="str">
        <f>VLOOKUP(W506,'Verweis Vertreter'!$A$2:$B$24,2,FALSE)</f>
        <v>Bernd Schönbrunn</v>
      </c>
      <c r="AB506" s="12">
        <f t="shared" si="63"/>
        <v>10</v>
      </c>
      <c r="AC506" s="12">
        <f t="shared" si="68"/>
        <v>224</v>
      </c>
      <c r="AD506" s="12">
        <f t="shared" si="69"/>
        <v>235</v>
      </c>
      <c r="AE506" s="12">
        <f t="shared" si="64"/>
        <v>2350</v>
      </c>
      <c r="AF506" s="12">
        <f t="shared" si="65"/>
        <v>11</v>
      </c>
      <c r="AG506" s="12">
        <f t="shared" si="66"/>
        <v>110</v>
      </c>
      <c r="AH506" s="9">
        <f t="shared" si="70"/>
        <v>4.6808510638297871E-2</v>
      </c>
      <c r="AI506" s="14">
        <f>VLOOKUP(E506,'Verweis Faktor'!$A:$B,2,FALSE)</f>
        <v>1</v>
      </c>
      <c r="AJ506" s="14"/>
      <c r="AK506" s="14" t="str">
        <f>IF(AL506="Ja","Versandkosten",VLOOKUP(E506,'Verweis Belegart'!$A$2:$B$9,2,FALSE))</f>
        <v>Hardware</v>
      </c>
      <c r="AL506" s="14" t="str">
        <f t="shared" si="71"/>
        <v>Nein</v>
      </c>
      <c r="AM506" s="14" t="str">
        <f t="shared" si="67"/>
        <v>Positiv</v>
      </c>
    </row>
    <row r="507" spans="1:39" ht="17.25" customHeight="1" x14ac:dyDescent="0.35">
      <c r="A507" s="17">
        <v>14571640</v>
      </c>
      <c r="B507" s="2" t="s">
        <v>22</v>
      </c>
      <c r="C507" s="1">
        <v>2025001</v>
      </c>
      <c r="D507" s="1">
        <v>2000172</v>
      </c>
      <c r="E507" s="2" t="s">
        <v>34</v>
      </c>
      <c r="F507" s="2" t="s">
        <v>53</v>
      </c>
      <c r="G507" s="2" t="s">
        <v>36</v>
      </c>
      <c r="H507" s="2" t="s">
        <v>913</v>
      </c>
      <c r="I507" s="2" t="s">
        <v>914</v>
      </c>
      <c r="J507" s="2" t="s">
        <v>103</v>
      </c>
      <c r="K507" s="2" t="s">
        <v>45</v>
      </c>
      <c r="L507" s="2" t="s">
        <v>88</v>
      </c>
      <c r="M507" s="2" t="s">
        <v>89</v>
      </c>
      <c r="N507" s="2" t="s">
        <v>90</v>
      </c>
      <c r="O507" s="3">
        <v>30</v>
      </c>
      <c r="P507" s="3">
        <v>530.07069999999999</v>
      </c>
      <c r="Q507" s="3">
        <v>552</v>
      </c>
      <c r="R507" s="3">
        <v>16560</v>
      </c>
      <c r="S507" s="3">
        <v>21.929300000000001</v>
      </c>
      <c r="T507" s="3">
        <v>657.88</v>
      </c>
      <c r="U507" s="3">
        <v>3.97</v>
      </c>
      <c r="V507" s="2" t="s">
        <v>241</v>
      </c>
      <c r="W507" s="2" t="s">
        <v>242</v>
      </c>
      <c r="X507" s="2" t="s">
        <v>44</v>
      </c>
      <c r="Y507" s="19" t="str">
        <f>VLOOKUP(G507,'Verweis Kd-Gruppe'!$A$2:$B$8,2,FALSE)</f>
        <v>GRK</v>
      </c>
      <c r="Z507" s="19" t="str">
        <f>VLOOKUP(J507,'Verweis Art-Gruppe'!$A$2:$B$15,2,FALSE)</f>
        <v>Geräte</v>
      </c>
      <c r="AA507" s="19" t="str">
        <f>VLOOKUP(W507,'Verweis Vertreter'!$A$2:$B$24,2,FALSE)</f>
        <v>Bernd Schönbrunn</v>
      </c>
      <c r="AB507" s="12">
        <f t="shared" si="63"/>
        <v>30</v>
      </c>
      <c r="AC507" s="12">
        <f t="shared" si="68"/>
        <v>530.07069999999999</v>
      </c>
      <c r="AD507" s="12">
        <f t="shared" si="69"/>
        <v>552</v>
      </c>
      <c r="AE507" s="12">
        <f t="shared" si="64"/>
        <v>16560</v>
      </c>
      <c r="AF507" s="12">
        <f t="shared" si="65"/>
        <v>21.929300000000001</v>
      </c>
      <c r="AG507" s="12">
        <f t="shared" si="66"/>
        <v>657.88</v>
      </c>
      <c r="AH507" s="9">
        <f t="shared" si="70"/>
        <v>3.972705314009662E-2</v>
      </c>
      <c r="AI507" s="14">
        <f>VLOOKUP(E507,'Verweis Faktor'!$A:$B,2,FALSE)</f>
        <v>1</v>
      </c>
      <c r="AJ507" s="14"/>
      <c r="AK507" s="14" t="str">
        <f>IF(AL507="Ja","Versandkosten",VLOOKUP(E507,'Verweis Belegart'!$A$2:$B$9,2,FALSE))</f>
        <v>Hardware</v>
      </c>
      <c r="AL507" s="14" t="str">
        <f t="shared" si="71"/>
        <v>Nein</v>
      </c>
      <c r="AM507" s="14" t="str">
        <f t="shared" si="67"/>
        <v>Positiv</v>
      </c>
    </row>
    <row r="508" spans="1:39" ht="17.25" customHeight="1" x14ac:dyDescent="0.35">
      <c r="A508" s="17">
        <v>14571640</v>
      </c>
      <c r="B508" s="2" t="s">
        <v>22</v>
      </c>
      <c r="C508" s="1">
        <v>2025001</v>
      </c>
      <c r="D508" s="1">
        <v>2000172</v>
      </c>
      <c r="E508" s="2" t="s">
        <v>34</v>
      </c>
      <c r="F508" s="2" t="s">
        <v>53</v>
      </c>
      <c r="G508" s="2" t="s">
        <v>36</v>
      </c>
      <c r="H508" s="2" t="s">
        <v>913</v>
      </c>
      <c r="I508" s="2" t="s">
        <v>914</v>
      </c>
      <c r="J508" s="2" t="s">
        <v>103</v>
      </c>
      <c r="K508" s="2" t="s">
        <v>49</v>
      </c>
      <c r="L508" s="2" t="s">
        <v>758</v>
      </c>
      <c r="M508" s="2" t="s">
        <v>759</v>
      </c>
      <c r="N508" s="2" t="s">
        <v>538</v>
      </c>
      <c r="O508" s="3">
        <v>5</v>
      </c>
      <c r="P508" s="3">
        <v>291.64530000000002</v>
      </c>
      <c r="Q508" s="3">
        <v>302</v>
      </c>
      <c r="R508" s="3">
        <v>1510</v>
      </c>
      <c r="S508" s="3">
        <v>10.354699999999999</v>
      </c>
      <c r="T508" s="3">
        <v>51.77</v>
      </c>
      <c r="U508" s="3">
        <v>3.42</v>
      </c>
      <c r="V508" s="2" t="s">
        <v>241</v>
      </c>
      <c r="W508" s="2" t="s">
        <v>242</v>
      </c>
      <c r="X508" s="2" t="s">
        <v>44</v>
      </c>
      <c r="Y508" s="19" t="str">
        <f>VLOOKUP(G508,'Verweis Kd-Gruppe'!$A$2:$B$8,2,FALSE)</f>
        <v>GRK</v>
      </c>
      <c r="Z508" s="19" t="str">
        <f>VLOOKUP(J508,'Verweis Art-Gruppe'!$A$2:$B$15,2,FALSE)</f>
        <v>Geräte</v>
      </c>
      <c r="AA508" s="19" t="str">
        <f>VLOOKUP(W508,'Verweis Vertreter'!$A$2:$B$24,2,FALSE)</f>
        <v>Bernd Schönbrunn</v>
      </c>
      <c r="AB508" s="12">
        <f t="shared" si="63"/>
        <v>5</v>
      </c>
      <c r="AC508" s="12">
        <f t="shared" si="68"/>
        <v>291.64530000000002</v>
      </c>
      <c r="AD508" s="12">
        <f t="shared" si="69"/>
        <v>302</v>
      </c>
      <c r="AE508" s="12">
        <f t="shared" si="64"/>
        <v>1510</v>
      </c>
      <c r="AF508" s="12">
        <f t="shared" si="65"/>
        <v>10.354699999999999</v>
      </c>
      <c r="AG508" s="12">
        <f t="shared" si="66"/>
        <v>51.77</v>
      </c>
      <c r="AH508" s="9">
        <f t="shared" si="70"/>
        <v>3.428476821192053E-2</v>
      </c>
      <c r="AI508" s="14">
        <f>VLOOKUP(E508,'Verweis Faktor'!$A:$B,2,FALSE)</f>
        <v>1</v>
      </c>
      <c r="AJ508" s="14"/>
      <c r="AK508" s="14" t="str">
        <f>IF(AL508="Ja","Versandkosten",VLOOKUP(E508,'Verweis Belegart'!$A$2:$B$9,2,FALSE))</f>
        <v>Hardware</v>
      </c>
      <c r="AL508" s="14" t="str">
        <f t="shared" si="71"/>
        <v>Nein</v>
      </c>
      <c r="AM508" s="14" t="str">
        <f t="shared" si="67"/>
        <v>Positiv</v>
      </c>
    </row>
    <row r="509" spans="1:39" ht="17.25" customHeight="1" x14ac:dyDescent="0.35">
      <c r="A509" s="17">
        <v>14571640</v>
      </c>
      <c r="B509" s="2" t="s">
        <v>22</v>
      </c>
      <c r="C509" s="1">
        <v>2025001</v>
      </c>
      <c r="D509" s="1">
        <v>2000172</v>
      </c>
      <c r="E509" s="2" t="s">
        <v>34</v>
      </c>
      <c r="F509" s="2" t="s">
        <v>53</v>
      </c>
      <c r="G509" s="2" t="s">
        <v>36</v>
      </c>
      <c r="H509" s="2" t="s">
        <v>913</v>
      </c>
      <c r="I509" s="2" t="s">
        <v>914</v>
      </c>
      <c r="J509" s="2" t="s">
        <v>103</v>
      </c>
      <c r="K509" s="2" t="s">
        <v>79</v>
      </c>
      <c r="L509" s="2" t="s">
        <v>915</v>
      </c>
      <c r="M509" s="2" t="s">
        <v>916</v>
      </c>
      <c r="N509" s="2" t="s">
        <v>917</v>
      </c>
      <c r="O509" s="3">
        <v>20</v>
      </c>
      <c r="P509" s="3">
        <v>192.4376</v>
      </c>
      <c r="Q509" s="3">
        <v>204</v>
      </c>
      <c r="R509" s="3">
        <v>4080</v>
      </c>
      <c r="S509" s="3">
        <v>11.5624</v>
      </c>
      <c r="T509" s="3">
        <v>231.25</v>
      </c>
      <c r="U509" s="3">
        <v>5.66</v>
      </c>
      <c r="V509" s="2" t="s">
        <v>241</v>
      </c>
      <c r="W509" s="2" t="s">
        <v>242</v>
      </c>
      <c r="X509" s="2" t="s">
        <v>44</v>
      </c>
      <c r="Y509" s="19" t="str">
        <f>VLOOKUP(G509,'Verweis Kd-Gruppe'!$A$2:$B$8,2,FALSE)</f>
        <v>GRK</v>
      </c>
      <c r="Z509" s="19" t="str">
        <f>VLOOKUP(J509,'Verweis Art-Gruppe'!$A$2:$B$15,2,FALSE)</f>
        <v>Geräte</v>
      </c>
      <c r="AA509" s="19" t="str">
        <f>VLOOKUP(W509,'Verweis Vertreter'!$A$2:$B$24,2,FALSE)</f>
        <v>Bernd Schönbrunn</v>
      </c>
      <c r="AB509" s="12">
        <f t="shared" si="63"/>
        <v>20</v>
      </c>
      <c r="AC509" s="12">
        <f t="shared" si="68"/>
        <v>192.4376</v>
      </c>
      <c r="AD509" s="12">
        <f t="shared" si="69"/>
        <v>204</v>
      </c>
      <c r="AE509" s="12">
        <f t="shared" si="64"/>
        <v>4080</v>
      </c>
      <c r="AF509" s="12">
        <f t="shared" si="65"/>
        <v>11.5624</v>
      </c>
      <c r="AG509" s="12">
        <f t="shared" si="66"/>
        <v>231.25</v>
      </c>
      <c r="AH509" s="9">
        <f t="shared" si="70"/>
        <v>5.6678921568627451E-2</v>
      </c>
      <c r="AI509" s="14">
        <f>VLOOKUP(E509,'Verweis Faktor'!$A:$B,2,FALSE)</f>
        <v>1</v>
      </c>
      <c r="AJ509" s="14"/>
      <c r="AK509" s="14" t="str">
        <f>IF(AL509="Ja","Versandkosten",VLOOKUP(E509,'Verweis Belegart'!$A$2:$B$9,2,FALSE))</f>
        <v>Hardware</v>
      </c>
      <c r="AL509" s="14" t="str">
        <f t="shared" si="71"/>
        <v>Nein</v>
      </c>
      <c r="AM509" s="14" t="str">
        <f t="shared" si="67"/>
        <v>Positiv</v>
      </c>
    </row>
    <row r="510" spans="1:39" ht="17.25" customHeight="1" x14ac:dyDescent="0.35">
      <c r="A510" s="17">
        <v>14571640</v>
      </c>
      <c r="B510" s="2" t="s">
        <v>22</v>
      </c>
      <c r="C510" s="1">
        <v>2025001</v>
      </c>
      <c r="D510" s="1">
        <v>2000172</v>
      </c>
      <c r="E510" s="2" t="s">
        <v>34</v>
      </c>
      <c r="F510" s="2" t="s">
        <v>53</v>
      </c>
      <c r="G510" s="2" t="s">
        <v>36</v>
      </c>
      <c r="H510" s="2" t="s">
        <v>913</v>
      </c>
      <c r="I510" s="2" t="s">
        <v>914</v>
      </c>
      <c r="J510" s="2" t="s">
        <v>103</v>
      </c>
      <c r="K510" s="2" t="s">
        <v>83</v>
      </c>
      <c r="L510" s="2" t="s">
        <v>536</v>
      </c>
      <c r="M510" s="2" t="s">
        <v>537</v>
      </c>
      <c r="N510" s="2" t="s">
        <v>538</v>
      </c>
      <c r="O510" s="3">
        <v>6</v>
      </c>
      <c r="P510" s="3">
        <v>286</v>
      </c>
      <c r="Q510" s="3">
        <v>299</v>
      </c>
      <c r="R510" s="3">
        <v>1794</v>
      </c>
      <c r="S510" s="3">
        <v>13</v>
      </c>
      <c r="T510" s="3">
        <v>78</v>
      </c>
      <c r="U510" s="3">
        <v>4.34</v>
      </c>
      <c r="V510" s="2" t="s">
        <v>241</v>
      </c>
      <c r="W510" s="2" t="s">
        <v>242</v>
      </c>
      <c r="X510" s="2" t="s">
        <v>44</v>
      </c>
      <c r="Y510" s="19" t="str">
        <f>VLOOKUP(G510,'Verweis Kd-Gruppe'!$A$2:$B$8,2,FALSE)</f>
        <v>GRK</v>
      </c>
      <c r="Z510" s="19" t="str">
        <f>VLOOKUP(J510,'Verweis Art-Gruppe'!$A$2:$B$15,2,FALSE)</f>
        <v>Geräte</v>
      </c>
      <c r="AA510" s="19" t="str">
        <f>VLOOKUP(W510,'Verweis Vertreter'!$A$2:$B$24,2,FALSE)</f>
        <v>Bernd Schönbrunn</v>
      </c>
      <c r="AB510" s="12">
        <f t="shared" si="63"/>
        <v>6</v>
      </c>
      <c r="AC510" s="12">
        <f t="shared" si="68"/>
        <v>286</v>
      </c>
      <c r="AD510" s="12">
        <f t="shared" si="69"/>
        <v>299</v>
      </c>
      <c r="AE510" s="12">
        <f t="shared" si="64"/>
        <v>1794</v>
      </c>
      <c r="AF510" s="12">
        <f t="shared" si="65"/>
        <v>13</v>
      </c>
      <c r="AG510" s="12">
        <f t="shared" si="66"/>
        <v>78</v>
      </c>
      <c r="AH510" s="9">
        <f t="shared" si="70"/>
        <v>4.3478260869565216E-2</v>
      </c>
      <c r="AI510" s="14">
        <f>VLOOKUP(E510,'Verweis Faktor'!$A:$B,2,FALSE)</f>
        <v>1</v>
      </c>
      <c r="AJ510" s="14"/>
      <c r="AK510" s="14" t="str">
        <f>IF(AL510="Ja","Versandkosten",VLOOKUP(E510,'Verweis Belegart'!$A$2:$B$9,2,FALSE))</f>
        <v>Hardware</v>
      </c>
      <c r="AL510" s="14" t="str">
        <f t="shared" si="71"/>
        <v>Nein</v>
      </c>
      <c r="AM510" s="14" t="str">
        <f t="shared" si="67"/>
        <v>Positiv</v>
      </c>
    </row>
    <row r="511" spans="1:39" ht="17.25" customHeight="1" x14ac:dyDescent="0.35">
      <c r="A511" s="17">
        <v>14571640</v>
      </c>
      <c r="B511" s="2" t="s">
        <v>22</v>
      </c>
      <c r="C511" s="1">
        <v>2025001</v>
      </c>
      <c r="D511" s="1">
        <v>2000172</v>
      </c>
      <c r="E511" s="2" t="s">
        <v>34</v>
      </c>
      <c r="F511" s="2" t="s">
        <v>53</v>
      </c>
      <c r="G511" s="2" t="s">
        <v>36</v>
      </c>
      <c r="H511" s="2" t="s">
        <v>913</v>
      </c>
      <c r="I511" s="2" t="s">
        <v>914</v>
      </c>
      <c r="J511" s="2" t="s">
        <v>103</v>
      </c>
      <c r="K511" s="2" t="s">
        <v>87</v>
      </c>
      <c r="L511" s="2" t="s">
        <v>308</v>
      </c>
      <c r="M511" s="2" t="s">
        <v>309</v>
      </c>
      <c r="N511" s="2" t="s">
        <v>310</v>
      </c>
      <c r="O511" s="3">
        <v>5</v>
      </c>
      <c r="P511" s="3">
        <v>478.80900000000003</v>
      </c>
      <c r="Q511" s="3">
        <v>495</v>
      </c>
      <c r="R511" s="3">
        <v>2475</v>
      </c>
      <c r="S511" s="3">
        <v>16.190999999999999</v>
      </c>
      <c r="T511" s="3">
        <v>80.95</v>
      </c>
      <c r="U511" s="3">
        <v>3.27</v>
      </c>
      <c r="V511" s="2" t="s">
        <v>241</v>
      </c>
      <c r="W511" s="2" t="s">
        <v>242</v>
      </c>
      <c r="X511" s="2" t="s">
        <v>44</v>
      </c>
      <c r="Y511" s="19" t="str">
        <f>VLOOKUP(G511,'Verweis Kd-Gruppe'!$A$2:$B$8,2,FALSE)</f>
        <v>GRK</v>
      </c>
      <c r="Z511" s="19" t="str">
        <f>VLOOKUP(J511,'Verweis Art-Gruppe'!$A$2:$B$15,2,FALSE)</f>
        <v>Geräte</v>
      </c>
      <c r="AA511" s="19" t="str">
        <f>VLOOKUP(W511,'Verweis Vertreter'!$A$2:$B$24,2,FALSE)</f>
        <v>Bernd Schönbrunn</v>
      </c>
      <c r="AB511" s="12">
        <f t="shared" si="63"/>
        <v>5</v>
      </c>
      <c r="AC511" s="12">
        <f t="shared" si="68"/>
        <v>478.80900000000003</v>
      </c>
      <c r="AD511" s="12">
        <f t="shared" si="69"/>
        <v>495</v>
      </c>
      <c r="AE511" s="12">
        <f t="shared" si="64"/>
        <v>2475</v>
      </c>
      <c r="AF511" s="12">
        <f t="shared" si="65"/>
        <v>16.190999999999999</v>
      </c>
      <c r="AG511" s="12">
        <f t="shared" si="66"/>
        <v>80.95</v>
      </c>
      <c r="AH511" s="9">
        <f t="shared" si="70"/>
        <v>3.2707070707070705E-2</v>
      </c>
      <c r="AI511" s="14">
        <f>VLOOKUP(E511,'Verweis Faktor'!$A:$B,2,FALSE)</f>
        <v>1</v>
      </c>
      <c r="AJ511" s="14"/>
      <c r="AK511" s="14" t="str">
        <f>IF(AL511="Ja","Versandkosten",VLOOKUP(E511,'Verweis Belegart'!$A$2:$B$9,2,FALSE))</f>
        <v>Hardware</v>
      </c>
      <c r="AL511" s="14" t="str">
        <f t="shared" si="71"/>
        <v>Nein</v>
      </c>
      <c r="AM511" s="14" t="str">
        <f t="shared" si="67"/>
        <v>Positiv</v>
      </c>
    </row>
    <row r="512" spans="1:39" ht="17.25" customHeight="1" x14ac:dyDescent="0.35">
      <c r="A512" s="17">
        <v>14571640</v>
      </c>
      <c r="B512" s="2" t="s">
        <v>22</v>
      </c>
      <c r="C512" s="1">
        <v>2025001</v>
      </c>
      <c r="D512" s="1">
        <v>2000172</v>
      </c>
      <c r="E512" s="2" t="s">
        <v>34</v>
      </c>
      <c r="F512" s="2" t="s">
        <v>53</v>
      </c>
      <c r="G512" s="2" t="s">
        <v>36</v>
      </c>
      <c r="H512" s="2" t="s">
        <v>913</v>
      </c>
      <c r="I512" s="2" t="s">
        <v>914</v>
      </c>
      <c r="J512" s="2" t="s">
        <v>103</v>
      </c>
      <c r="K512" s="2" t="s">
        <v>91</v>
      </c>
      <c r="L512" s="2" t="s">
        <v>63</v>
      </c>
      <c r="M512" s="2" t="s">
        <v>64</v>
      </c>
      <c r="N512" s="2" t="s">
        <v>65</v>
      </c>
      <c r="O512" s="3">
        <v>30</v>
      </c>
      <c r="P512" s="3">
        <v>197.0257</v>
      </c>
      <c r="Q512" s="3">
        <v>215</v>
      </c>
      <c r="R512" s="3">
        <v>6450</v>
      </c>
      <c r="S512" s="3">
        <v>17.974299999999999</v>
      </c>
      <c r="T512" s="3">
        <v>539.23</v>
      </c>
      <c r="U512" s="3">
        <v>8.36</v>
      </c>
      <c r="V512" s="2" t="s">
        <v>241</v>
      </c>
      <c r="W512" s="2" t="s">
        <v>242</v>
      </c>
      <c r="X512" s="2" t="s">
        <v>44</v>
      </c>
      <c r="Y512" s="19" t="str">
        <f>VLOOKUP(G512,'Verweis Kd-Gruppe'!$A$2:$B$8,2,FALSE)</f>
        <v>GRK</v>
      </c>
      <c r="Z512" s="19" t="str">
        <f>VLOOKUP(J512,'Verweis Art-Gruppe'!$A$2:$B$15,2,FALSE)</f>
        <v>Geräte</v>
      </c>
      <c r="AA512" s="19" t="str">
        <f>VLOOKUP(W512,'Verweis Vertreter'!$A$2:$B$24,2,FALSE)</f>
        <v>Bernd Schönbrunn</v>
      </c>
      <c r="AB512" s="12">
        <f t="shared" si="63"/>
        <v>30</v>
      </c>
      <c r="AC512" s="12">
        <f t="shared" si="68"/>
        <v>197.0257</v>
      </c>
      <c r="AD512" s="12">
        <f t="shared" si="69"/>
        <v>215</v>
      </c>
      <c r="AE512" s="12">
        <f t="shared" si="64"/>
        <v>6450</v>
      </c>
      <c r="AF512" s="12">
        <f t="shared" si="65"/>
        <v>17.974299999999999</v>
      </c>
      <c r="AG512" s="12">
        <f t="shared" si="66"/>
        <v>539.23</v>
      </c>
      <c r="AH512" s="9">
        <f t="shared" si="70"/>
        <v>8.3601550387596896E-2</v>
      </c>
      <c r="AI512" s="14">
        <f>VLOOKUP(E512,'Verweis Faktor'!$A:$B,2,FALSE)</f>
        <v>1</v>
      </c>
      <c r="AJ512" s="14"/>
      <c r="AK512" s="14" t="str">
        <f>IF(AL512="Ja","Versandkosten",VLOOKUP(E512,'Verweis Belegart'!$A$2:$B$9,2,FALSE))</f>
        <v>Hardware</v>
      </c>
      <c r="AL512" s="14" t="str">
        <f t="shared" si="71"/>
        <v>Nein</v>
      </c>
      <c r="AM512" s="14" t="str">
        <f t="shared" si="67"/>
        <v>Positiv</v>
      </c>
    </row>
    <row r="513" spans="1:39" ht="17.25" customHeight="1" x14ac:dyDescent="0.35">
      <c r="A513" s="17">
        <v>14571654</v>
      </c>
      <c r="B513" s="2" t="s">
        <v>22</v>
      </c>
      <c r="C513" s="1">
        <v>2025001</v>
      </c>
      <c r="D513" s="1">
        <v>2000173</v>
      </c>
      <c r="E513" s="2" t="s">
        <v>34</v>
      </c>
      <c r="F513" s="2" t="s">
        <v>35</v>
      </c>
      <c r="G513" s="2" t="s">
        <v>66</v>
      </c>
      <c r="H513" s="2" t="s">
        <v>918</v>
      </c>
      <c r="I513" s="2" t="s">
        <v>919</v>
      </c>
      <c r="J513" s="2" t="s">
        <v>103</v>
      </c>
      <c r="K513" s="2" t="s">
        <v>28</v>
      </c>
      <c r="L513" s="2" t="s">
        <v>920</v>
      </c>
      <c r="M513" s="2" t="s">
        <v>921</v>
      </c>
      <c r="N513" s="2" t="s">
        <v>922</v>
      </c>
      <c r="O513" s="3">
        <v>250</v>
      </c>
      <c r="P513" s="3">
        <v>74.601299999999995</v>
      </c>
      <c r="Q513" s="3">
        <v>81</v>
      </c>
      <c r="R513" s="3">
        <v>20250</v>
      </c>
      <c r="S513" s="3">
        <v>6.3986999999999998</v>
      </c>
      <c r="T513" s="3">
        <v>1599.67</v>
      </c>
      <c r="U513" s="3">
        <v>7.89</v>
      </c>
      <c r="V513" s="2" t="s">
        <v>145</v>
      </c>
      <c r="W513" s="2" t="s">
        <v>146</v>
      </c>
      <c r="X513" s="2" t="s">
        <v>125</v>
      </c>
      <c r="Y513" s="19" t="str">
        <f>VLOOKUP(G513,'Verweis Kd-Gruppe'!$A$2:$B$8,2,FALSE)</f>
        <v>EXP</v>
      </c>
      <c r="Z513" s="19" t="str">
        <f>VLOOKUP(J513,'Verweis Art-Gruppe'!$A$2:$B$15,2,FALSE)</f>
        <v>Geräte</v>
      </c>
      <c r="AA513" s="19" t="str">
        <f>VLOOKUP(W513,'Verweis Vertreter'!$A$2:$B$24,2,FALSE)</f>
        <v>Muhsin Yortanli</v>
      </c>
      <c r="AB513" s="12">
        <f t="shared" si="63"/>
        <v>250</v>
      </c>
      <c r="AC513" s="12">
        <f t="shared" si="68"/>
        <v>74.601299999999995</v>
      </c>
      <c r="AD513" s="12">
        <f t="shared" si="69"/>
        <v>81</v>
      </c>
      <c r="AE513" s="12">
        <f t="shared" si="64"/>
        <v>20250</v>
      </c>
      <c r="AF513" s="12">
        <f t="shared" si="65"/>
        <v>6.3986999999999998</v>
      </c>
      <c r="AG513" s="12">
        <f t="shared" si="66"/>
        <v>1599.67</v>
      </c>
      <c r="AH513" s="9">
        <f t="shared" si="70"/>
        <v>7.8996049382716052E-2</v>
      </c>
      <c r="AI513" s="14">
        <f>VLOOKUP(E513,'Verweis Faktor'!$A:$B,2,FALSE)</f>
        <v>1</v>
      </c>
      <c r="AJ513" s="14"/>
      <c r="AK513" s="14" t="str">
        <f>IF(AL513="Ja","Versandkosten",VLOOKUP(E513,'Verweis Belegart'!$A$2:$B$9,2,FALSE))</f>
        <v>Hardware</v>
      </c>
      <c r="AL513" s="14" t="str">
        <f t="shared" si="71"/>
        <v>Nein</v>
      </c>
      <c r="AM513" s="14" t="str">
        <f t="shared" si="67"/>
        <v>Positiv</v>
      </c>
    </row>
    <row r="514" spans="1:39" ht="17.25" customHeight="1" x14ac:dyDescent="0.35">
      <c r="A514" s="17">
        <v>14570992</v>
      </c>
      <c r="B514" s="2" t="s">
        <v>22</v>
      </c>
      <c r="C514" s="1">
        <v>2025001</v>
      </c>
      <c r="D514" s="1">
        <v>2000174</v>
      </c>
      <c r="E514" s="2" t="s">
        <v>34</v>
      </c>
      <c r="F514" s="2" t="s">
        <v>53</v>
      </c>
      <c r="G514" s="2" t="s">
        <v>66</v>
      </c>
      <c r="H514" s="2" t="s">
        <v>923</v>
      </c>
      <c r="I514" s="2" t="s">
        <v>924</v>
      </c>
      <c r="J514" s="2" t="s">
        <v>103</v>
      </c>
      <c r="K514" s="2" t="s">
        <v>28</v>
      </c>
      <c r="L514" s="2" t="s">
        <v>444</v>
      </c>
      <c r="M514" s="2" t="s">
        <v>445</v>
      </c>
      <c r="N514" s="2" t="s">
        <v>347</v>
      </c>
      <c r="O514" s="3">
        <v>1</v>
      </c>
      <c r="P514" s="3">
        <v>759.58330000000001</v>
      </c>
      <c r="Q514" s="3">
        <v>789</v>
      </c>
      <c r="R514" s="3">
        <v>789</v>
      </c>
      <c r="S514" s="3">
        <v>29.416699999999999</v>
      </c>
      <c r="T514" s="3">
        <v>29.42</v>
      </c>
      <c r="U514" s="3">
        <v>3.72</v>
      </c>
      <c r="V514" s="2" t="s">
        <v>145</v>
      </c>
      <c r="W514" s="2" t="s">
        <v>146</v>
      </c>
      <c r="X514" s="2" t="s">
        <v>72</v>
      </c>
      <c r="Y514" s="19" t="str">
        <f>VLOOKUP(G514,'Verweis Kd-Gruppe'!$A$2:$B$8,2,FALSE)</f>
        <v>EXP</v>
      </c>
      <c r="Z514" s="19" t="str">
        <f>VLOOKUP(J514,'Verweis Art-Gruppe'!$A$2:$B$15,2,FALSE)</f>
        <v>Geräte</v>
      </c>
      <c r="AA514" s="19" t="str">
        <f>VLOOKUP(W514,'Verweis Vertreter'!$A$2:$B$24,2,FALSE)</f>
        <v>Muhsin Yortanli</v>
      </c>
      <c r="AB514" s="12">
        <f t="shared" si="63"/>
        <v>1</v>
      </c>
      <c r="AC514" s="12">
        <f t="shared" si="68"/>
        <v>759.58330000000001</v>
      </c>
      <c r="AD514" s="12">
        <f t="shared" si="69"/>
        <v>789</v>
      </c>
      <c r="AE514" s="12">
        <f t="shared" si="64"/>
        <v>789</v>
      </c>
      <c r="AF514" s="12">
        <f t="shared" si="65"/>
        <v>29.416699999999999</v>
      </c>
      <c r="AG514" s="12">
        <f t="shared" si="66"/>
        <v>29.42</v>
      </c>
      <c r="AH514" s="9">
        <f t="shared" si="70"/>
        <v>3.7287705956907481E-2</v>
      </c>
      <c r="AI514" s="14">
        <f>VLOOKUP(E514,'Verweis Faktor'!$A:$B,2,FALSE)</f>
        <v>1</v>
      </c>
      <c r="AJ514" s="14"/>
      <c r="AK514" s="14" t="str">
        <f>IF(AL514="Ja","Versandkosten",VLOOKUP(E514,'Verweis Belegart'!$A$2:$B$9,2,FALSE))</f>
        <v>Hardware</v>
      </c>
      <c r="AL514" s="14" t="str">
        <f t="shared" si="71"/>
        <v>Nein</v>
      </c>
      <c r="AM514" s="14" t="str">
        <f t="shared" si="67"/>
        <v>Positiv</v>
      </c>
    </row>
    <row r="515" spans="1:39" ht="17.25" customHeight="1" x14ac:dyDescent="0.35">
      <c r="A515" s="17">
        <v>14570992</v>
      </c>
      <c r="B515" s="2" t="s">
        <v>22</v>
      </c>
      <c r="C515" s="1">
        <v>2025001</v>
      </c>
      <c r="D515" s="1">
        <v>2000174</v>
      </c>
      <c r="E515" s="2" t="s">
        <v>34</v>
      </c>
      <c r="F515" s="2" t="s">
        <v>53</v>
      </c>
      <c r="G515" s="2" t="s">
        <v>66</v>
      </c>
      <c r="H515" s="2" t="s">
        <v>923</v>
      </c>
      <c r="I515" s="2" t="s">
        <v>924</v>
      </c>
      <c r="J515" s="2" t="s">
        <v>304</v>
      </c>
      <c r="K515" s="2" t="s">
        <v>45</v>
      </c>
      <c r="L515" s="2" t="s">
        <v>76</v>
      </c>
      <c r="M515" s="2" t="s">
        <v>77</v>
      </c>
      <c r="N515" s="2" t="s">
        <v>78</v>
      </c>
      <c r="O515" s="3">
        <v>1</v>
      </c>
      <c r="P515" s="3">
        <v>14.01</v>
      </c>
      <c r="Q515" s="3">
        <v>14</v>
      </c>
      <c r="R515" s="3">
        <v>14</v>
      </c>
      <c r="S515" s="3">
        <v>-0.01</v>
      </c>
      <c r="T515" s="3">
        <v>-0.01</v>
      </c>
      <c r="U515" s="3">
        <v>-7.0000000000000007E-2</v>
      </c>
      <c r="V515" s="2" t="s">
        <v>145</v>
      </c>
      <c r="W515" s="2" t="s">
        <v>146</v>
      </c>
      <c r="X515" s="2" t="s">
        <v>72</v>
      </c>
      <c r="Y515" s="19" t="str">
        <f>VLOOKUP(G515,'Verweis Kd-Gruppe'!$A$2:$B$8,2,FALSE)</f>
        <v>EXP</v>
      </c>
      <c r="Z515" s="19" t="str">
        <f>VLOOKUP(J515,'Verweis Art-Gruppe'!$A$2:$B$15,2,FALSE)</f>
        <v>Zubehör</v>
      </c>
      <c r="AA515" s="19" t="str">
        <f>VLOOKUP(W515,'Verweis Vertreter'!$A$2:$B$24,2,FALSE)</f>
        <v>Muhsin Yortanli</v>
      </c>
      <c r="AB515" s="12">
        <f t="shared" ref="AB515:AB578" si="72">$AI515*O515</f>
        <v>1</v>
      </c>
      <c r="AC515" s="12">
        <f t="shared" si="68"/>
        <v>14.01</v>
      </c>
      <c r="AD515" s="12">
        <f t="shared" si="69"/>
        <v>14</v>
      </c>
      <c r="AE515" s="12">
        <f t="shared" ref="AE515:AE578" si="73">$AI515*R515</f>
        <v>14</v>
      </c>
      <c r="AF515" s="12">
        <f t="shared" ref="AF515:AF578" si="74">$AI515*S515</f>
        <v>-0.01</v>
      </c>
      <c r="AG515" s="12">
        <f t="shared" ref="AG515:AG578" si="75">$AI515*T515</f>
        <v>-0.01</v>
      </c>
      <c r="AH515" s="9">
        <f t="shared" si="70"/>
        <v>-7.1428571428571429E-4</v>
      </c>
      <c r="AI515" s="14">
        <f>VLOOKUP(E515,'Verweis Faktor'!$A:$B,2,FALSE)</f>
        <v>1</v>
      </c>
      <c r="AJ515" s="14"/>
      <c r="AK515" s="14" t="str">
        <f>IF(AL515="Ja","Versandkosten",VLOOKUP(E515,'Verweis Belegart'!$A$2:$B$9,2,FALSE))</f>
        <v>Hardware</v>
      </c>
      <c r="AL515" s="14" t="str">
        <f t="shared" si="71"/>
        <v>Nein</v>
      </c>
      <c r="AM515" s="14" t="str">
        <f t="shared" ref="AM515:AM578" si="76">IF(AG515&lt;0,"Negativ","Positiv")</f>
        <v>Negativ</v>
      </c>
    </row>
    <row r="516" spans="1:39" ht="17.25" customHeight="1" x14ac:dyDescent="0.35">
      <c r="A516" s="17">
        <v>14571545</v>
      </c>
      <c r="B516" s="2" t="s">
        <v>22</v>
      </c>
      <c r="C516" s="1">
        <v>2025001</v>
      </c>
      <c r="D516" s="1">
        <v>2000175</v>
      </c>
      <c r="E516" s="2" t="s">
        <v>34</v>
      </c>
      <c r="F516" s="2" t="s">
        <v>142</v>
      </c>
      <c r="G516" s="2" t="s">
        <v>66</v>
      </c>
      <c r="H516" s="2" t="s">
        <v>925</v>
      </c>
      <c r="I516" s="2" t="s">
        <v>926</v>
      </c>
      <c r="J516" s="2" t="s">
        <v>304</v>
      </c>
      <c r="K516" s="2" t="s">
        <v>28</v>
      </c>
      <c r="L516" s="2" t="s">
        <v>192</v>
      </c>
      <c r="M516" s="2" t="s">
        <v>193</v>
      </c>
      <c r="N516" s="2" t="s">
        <v>194</v>
      </c>
      <c r="O516" s="3">
        <v>5</v>
      </c>
      <c r="P516" s="3">
        <v>40.409999999999997</v>
      </c>
      <c r="Q516" s="3">
        <v>44</v>
      </c>
      <c r="R516" s="3">
        <v>220</v>
      </c>
      <c r="S516" s="3">
        <v>3.59</v>
      </c>
      <c r="T516" s="3">
        <v>17.95</v>
      </c>
      <c r="U516" s="3">
        <v>8.15</v>
      </c>
      <c r="V516" s="2" t="s">
        <v>927</v>
      </c>
      <c r="W516" s="2" t="s">
        <v>928</v>
      </c>
      <c r="X516" s="2" t="s">
        <v>44</v>
      </c>
      <c r="Y516" s="19" t="str">
        <f>VLOOKUP(G516,'Verweis Kd-Gruppe'!$A$2:$B$8,2,FALSE)</f>
        <v>EXP</v>
      </c>
      <c r="Z516" s="19" t="str">
        <f>VLOOKUP(J516,'Verweis Art-Gruppe'!$A$2:$B$15,2,FALSE)</f>
        <v>Zubehör</v>
      </c>
      <c r="AA516" s="19" t="str">
        <f>VLOOKUP(W516,'Verweis Vertreter'!$A$2:$B$24,2,FALSE)</f>
        <v>Ximena Morales</v>
      </c>
      <c r="AB516" s="12">
        <f t="shared" si="72"/>
        <v>5</v>
      </c>
      <c r="AC516" s="12">
        <f t="shared" ref="AC516:AC579" si="77">P516</f>
        <v>40.409999999999997</v>
      </c>
      <c r="AD516" s="12">
        <f t="shared" ref="AD516:AD579" si="78">Q516</f>
        <v>44</v>
      </c>
      <c r="AE516" s="12">
        <f t="shared" si="73"/>
        <v>220</v>
      </c>
      <c r="AF516" s="12">
        <f t="shared" si="74"/>
        <v>3.59</v>
      </c>
      <c r="AG516" s="12">
        <f t="shared" si="75"/>
        <v>17.95</v>
      </c>
      <c r="AH516" s="9">
        <f t="shared" ref="AH516:AH579" si="79">IF(AF516=0,0,AG516/AE516*AI516)</f>
        <v>8.1590909090909089E-2</v>
      </c>
      <c r="AI516" s="14">
        <f>VLOOKUP(E516,'Verweis Faktor'!$A:$B,2,FALSE)</f>
        <v>1</v>
      </c>
      <c r="AJ516" s="14"/>
      <c r="AK516" s="14" t="str">
        <f>IF(AL516="Ja","Versandkosten",VLOOKUP(E516,'Verweis Belegart'!$A$2:$B$9,2,FALSE))</f>
        <v>Hardware</v>
      </c>
      <c r="AL516" s="14" t="str">
        <f t="shared" ref="AL516:AL579" si="80">IF(ISNUMBER(FIND("Versandkosten",M516)),"Ja","Nein")</f>
        <v>Nein</v>
      </c>
      <c r="AM516" s="14" t="str">
        <f t="shared" si="76"/>
        <v>Positiv</v>
      </c>
    </row>
    <row r="517" spans="1:39" ht="17.25" customHeight="1" x14ac:dyDescent="0.35">
      <c r="A517" s="17">
        <v>14571545</v>
      </c>
      <c r="B517" s="2" t="s">
        <v>22</v>
      </c>
      <c r="C517" s="1">
        <v>2025001</v>
      </c>
      <c r="D517" s="1">
        <v>2000175</v>
      </c>
      <c r="E517" s="2" t="s">
        <v>34</v>
      </c>
      <c r="F517" s="2" t="s">
        <v>142</v>
      </c>
      <c r="G517" s="2" t="s">
        <v>66</v>
      </c>
      <c r="H517" s="2" t="s">
        <v>925</v>
      </c>
      <c r="I517" s="2" t="s">
        <v>926</v>
      </c>
      <c r="J517" s="2" t="s">
        <v>103</v>
      </c>
      <c r="K517" s="2" t="s">
        <v>45</v>
      </c>
      <c r="L517" s="2" t="s">
        <v>929</v>
      </c>
      <c r="M517" s="2" t="s">
        <v>930</v>
      </c>
      <c r="N517" s="2" t="s">
        <v>931</v>
      </c>
      <c r="O517" s="3">
        <v>2</v>
      </c>
      <c r="P517" s="3">
        <v>1030</v>
      </c>
      <c r="Q517" s="3">
        <v>1119</v>
      </c>
      <c r="R517" s="3">
        <v>2238</v>
      </c>
      <c r="S517" s="3">
        <v>89</v>
      </c>
      <c r="T517" s="3">
        <v>178</v>
      </c>
      <c r="U517" s="3">
        <v>7.95</v>
      </c>
      <c r="V517" s="2" t="s">
        <v>927</v>
      </c>
      <c r="W517" s="2" t="s">
        <v>928</v>
      </c>
      <c r="X517" s="2" t="s">
        <v>44</v>
      </c>
      <c r="Y517" s="19" t="str">
        <f>VLOOKUP(G517,'Verweis Kd-Gruppe'!$A$2:$B$8,2,FALSE)</f>
        <v>EXP</v>
      </c>
      <c r="Z517" s="19" t="str">
        <f>VLOOKUP(J517,'Verweis Art-Gruppe'!$A$2:$B$15,2,FALSE)</f>
        <v>Geräte</v>
      </c>
      <c r="AA517" s="19" t="str">
        <f>VLOOKUP(W517,'Verweis Vertreter'!$A$2:$B$24,2,FALSE)</f>
        <v>Ximena Morales</v>
      </c>
      <c r="AB517" s="12">
        <f t="shared" si="72"/>
        <v>2</v>
      </c>
      <c r="AC517" s="12">
        <f t="shared" si="77"/>
        <v>1030</v>
      </c>
      <c r="AD517" s="12">
        <f t="shared" si="78"/>
        <v>1119</v>
      </c>
      <c r="AE517" s="12">
        <f t="shared" si="73"/>
        <v>2238</v>
      </c>
      <c r="AF517" s="12">
        <f t="shared" si="74"/>
        <v>89</v>
      </c>
      <c r="AG517" s="12">
        <f t="shared" si="75"/>
        <v>178</v>
      </c>
      <c r="AH517" s="9">
        <f t="shared" si="79"/>
        <v>7.9535299374441468E-2</v>
      </c>
      <c r="AI517" s="14">
        <f>VLOOKUP(E517,'Verweis Faktor'!$A:$B,2,FALSE)</f>
        <v>1</v>
      </c>
      <c r="AJ517" s="14"/>
      <c r="AK517" s="14" t="str">
        <f>IF(AL517="Ja","Versandkosten",VLOOKUP(E517,'Verweis Belegart'!$A$2:$B$9,2,FALSE))</f>
        <v>Hardware</v>
      </c>
      <c r="AL517" s="14" t="str">
        <f t="shared" si="80"/>
        <v>Nein</v>
      </c>
      <c r="AM517" s="14" t="str">
        <f t="shared" si="76"/>
        <v>Positiv</v>
      </c>
    </row>
    <row r="518" spans="1:39" ht="17.25" customHeight="1" x14ac:dyDescent="0.35">
      <c r="A518" s="17">
        <v>14571545</v>
      </c>
      <c r="B518" s="2" t="s">
        <v>22</v>
      </c>
      <c r="C518" s="1">
        <v>2025001</v>
      </c>
      <c r="D518" s="1">
        <v>2000175</v>
      </c>
      <c r="E518" s="2" t="s">
        <v>34</v>
      </c>
      <c r="F518" s="2" t="s">
        <v>142</v>
      </c>
      <c r="G518" s="2" t="s">
        <v>66</v>
      </c>
      <c r="H518" s="2" t="s">
        <v>925</v>
      </c>
      <c r="I518" s="2" t="s">
        <v>926</v>
      </c>
      <c r="J518" s="2" t="s">
        <v>304</v>
      </c>
      <c r="K518" s="2" t="s">
        <v>49</v>
      </c>
      <c r="L518" s="2" t="s">
        <v>932</v>
      </c>
      <c r="M518" s="2" t="s">
        <v>933</v>
      </c>
      <c r="N518" s="2" t="s">
        <v>322</v>
      </c>
      <c r="O518" s="3">
        <v>2</v>
      </c>
      <c r="P518" s="3">
        <v>78.2</v>
      </c>
      <c r="Q518" s="3">
        <v>81.5</v>
      </c>
      <c r="R518" s="3">
        <v>163</v>
      </c>
      <c r="S518" s="3">
        <v>3.3</v>
      </c>
      <c r="T518" s="3">
        <v>6.6</v>
      </c>
      <c r="U518" s="3">
        <v>4.04</v>
      </c>
      <c r="V518" s="2" t="s">
        <v>927</v>
      </c>
      <c r="W518" s="2" t="s">
        <v>928</v>
      </c>
      <c r="X518" s="2" t="s">
        <v>44</v>
      </c>
      <c r="Y518" s="19" t="str">
        <f>VLOOKUP(G518,'Verweis Kd-Gruppe'!$A$2:$B$8,2,FALSE)</f>
        <v>EXP</v>
      </c>
      <c r="Z518" s="19" t="str">
        <f>VLOOKUP(J518,'Verweis Art-Gruppe'!$A$2:$B$15,2,FALSE)</f>
        <v>Zubehör</v>
      </c>
      <c r="AA518" s="19" t="str">
        <f>VLOOKUP(W518,'Verweis Vertreter'!$A$2:$B$24,2,FALSE)</f>
        <v>Ximena Morales</v>
      </c>
      <c r="AB518" s="12">
        <f t="shared" si="72"/>
        <v>2</v>
      </c>
      <c r="AC518" s="12">
        <f t="shared" si="77"/>
        <v>78.2</v>
      </c>
      <c r="AD518" s="12">
        <f t="shared" si="78"/>
        <v>81.5</v>
      </c>
      <c r="AE518" s="12">
        <f t="shared" si="73"/>
        <v>163</v>
      </c>
      <c r="AF518" s="12">
        <f t="shared" si="74"/>
        <v>3.3</v>
      </c>
      <c r="AG518" s="12">
        <f t="shared" si="75"/>
        <v>6.6</v>
      </c>
      <c r="AH518" s="9">
        <f t="shared" si="79"/>
        <v>4.0490797546012265E-2</v>
      </c>
      <c r="AI518" s="14">
        <f>VLOOKUP(E518,'Verweis Faktor'!$A:$B,2,FALSE)</f>
        <v>1</v>
      </c>
      <c r="AJ518" s="14"/>
      <c r="AK518" s="14" t="str">
        <f>IF(AL518="Ja","Versandkosten",VLOOKUP(E518,'Verweis Belegart'!$A$2:$B$9,2,FALSE))</f>
        <v>Hardware</v>
      </c>
      <c r="AL518" s="14" t="str">
        <f t="shared" si="80"/>
        <v>Nein</v>
      </c>
      <c r="AM518" s="14" t="str">
        <f t="shared" si="76"/>
        <v>Positiv</v>
      </c>
    </row>
    <row r="519" spans="1:39" ht="17.25" customHeight="1" x14ac:dyDescent="0.35">
      <c r="A519" s="17">
        <v>14571545</v>
      </c>
      <c r="B519" s="2" t="s">
        <v>22</v>
      </c>
      <c r="C519" s="1">
        <v>2025001</v>
      </c>
      <c r="D519" s="1">
        <v>2000175</v>
      </c>
      <c r="E519" s="2" t="s">
        <v>34</v>
      </c>
      <c r="F519" s="2" t="s">
        <v>142</v>
      </c>
      <c r="G519" s="2" t="s">
        <v>66</v>
      </c>
      <c r="H519" s="2" t="s">
        <v>925</v>
      </c>
      <c r="I519" s="2" t="s">
        <v>926</v>
      </c>
      <c r="J519" s="2" t="s">
        <v>103</v>
      </c>
      <c r="K519" s="2" t="s">
        <v>79</v>
      </c>
      <c r="L519" s="2" t="s">
        <v>934</v>
      </c>
      <c r="M519" s="2" t="s">
        <v>935</v>
      </c>
      <c r="N519" s="2" t="s">
        <v>936</v>
      </c>
      <c r="O519" s="3">
        <v>5</v>
      </c>
      <c r="P519" s="3">
        <v>75</v>
      </c>
      <c r="Q519" s="3">
        <v>149</v>
      </c>
      <c r="R519" s="3">
        <v>745</v>
      </c>
      <c r="S519" s="3">
        <v>74</v>
      </c>
      <c r="T519" s="3">
        <v>370</v>
      </c>
      <c r="U519" s="3">
        <v>49.66</v>
      </c>
      <c r="V519" s="2" t="s">
        <v>927</v>
      </c>
      <c r="W519" s="2" t="s">
        <v>928</v>
      </c>
      <c r="X519" s="2" t="s">
        <v>44</v>
      </c>
      <c r="Y519" s="19" t="str">
        <f>VLOOKUP(G519,'Verweis Kd-Gruppe'!$A$2:$B$8,2,FALSE)</f>
        <v>EXP</v>
      </c>
      <c r="Z519" s="19" t="str">
        <f>VLOOKUP(J519,'Verweis Art-Gruppe'!$A$2:$B$15,2,FALSE)</f>
        <v>Geräte</v>
      </c>
      <c r="AA519" s="19" t="str">
        <f>VLOOKUP(W519,'Verweis Vertreter'!$A$2:$B$24,2,FALSE)</f>
        <v>Ximena Morales</v>
      </c>
      <c r="AB519" s="12">
        <f t="shared" si="72"/>
        <v>5</v>
      </c>
      <c r="AC519" s="12">
        <f t="shared" si="77"/>
        <v>75</v>
      </c>
      <c r="AD519" s="12">
        <f t="shared" si="78"/>
        <v>149</v>
      </c>
      <c r="AE519" s="12">
        <f t="shared" si="73"/>
        <v>745</v>
      </c>
      <c r="AF519" s="12">
        <f t="shared" si="74"/>
        <v>74</v>
      </c>
      <c r="AG519" s="12">
        <f t="shared" si="75"/>
        <v>370</v>
      </c>
      <c r="AH519" s="9">
        <f t="shared" si="79"/>
        <v>0.49664429530201343</v>
      </c>
      <c r="AI519" s="14">
        <f>VLOOKUP(E519,'Verweis Faktor'!$A:$B,2,FALSE)</f>
        <v>1</v>
      </c>
      <c r="AJ519" s="14"/>
      <c r="AK519" s="14" t="str">
        <f>IF(AL519="Ja","Versandkosten",VLOOKUP(E519,'Verweis Belegart'!$A$2:$B$9,2,FALSE))</f>
        <v>Hardware</v>
      </c>
      <c r="AL519" s="14" t="str">
        <f t="shared" si="80"/>
        <v>Nein</v>
      </c>
      <c r="AM519" s="14" t="str">
        <f t="shared" si="76"/>
        <v>Positiv</v>
      </c>
    </row>
    <row r="520" spans="1:39" ht="17.25" customHeight="1" x14ac:dyDescent="0.35">
      <c r="A520" s="17">
        <v>14571545</v>
      </c>
      <c r="B520" s="2" t="s">
        <v>22</v>
      </c>
      <c r="C520" s="1">
        <v>2025001</v>
      </c>
      <c r="D520" s="1">
        <v>2000175</v>
      </c>
      <c r="E520" s="2" t="s">
        <v>34</v>
      </c>
      <c r="F520" s="2" t="s">
        <v>142</v>
      </c>
      <c r="G520" s="2" t="s">
        <v>66</v>
      </c>
      <c r="H520" s="2" t="s">
        <v>925</v>
      </c>
      <c r="I520" s="2" t="s">
        <v>926</v>
      </c>
      <c r="J520" s="2" t="s">
        <v>103</v>
      </c>
      <c r="K520" s="2" t="s">
        <v>83</v>
      </c>
      <c r="L520" s="2" t="s">
        <v>937</v>
      </c>
      <c r="M520" s="2" t="s">
        <v>938</v>
      </c>
      <c r="N520" s="2" t="s">
        <v>655</v>
      </c>
      <c r="O520" s="3">
        <v>3</v>
      </c>
      <c r="P520" s="3">
        <v>246.28890000000001</v>
      </c>
      <c r="Q520" s="3">
        <v>267</v>
      </c>
      <c r="R520" s="3">
        <v>801</v>
      </c>
      <c r="S520" s="3">
        <v>20.711099999999998</v>
      </c>
      <c r="T520" s="3">
        <v>62.13</v>
      </c>
      <c r="U520" s="3">
        <v>7.75</v>
      </c>
      <c r="V520" s="2" t="s">
        <v>927</v>
      </c>
      <c r="W520" s="2" t="s">
        <v>928</v>
      </c>
      <c r="X520" s="2" t="s">
        <v>44</v>
      </c>
      <c r="Y520" s="19" t="str">
        <f>VLOOKUP(G520,'Verweis Kd-Gruppe'!$A$2:$B$8,2,FALSE)</f>
        <v>EXP</v>
      </c>
      <c r="Z520" s="19" t="str">
        <f>VLOOKUP(J520,'Verweis Art-Gruppe'!$A$2:$B$15,2,FALSE)</f>
        <v>Geräte</v>
      </c>
      <c r="AA520" s="19" t="str">
        <f>VLOOKUP(W520,'Verweis Vertreter'!$A$2:$B$24,2,FALSE)</f>
        <v>Ximena Morales</v>
      </c>
      <c r="AB520" s="12">
        <f t="shared" si="72"/>
        <v>3</v>
      </c>
      <c r="AC520" s="12">
        <f t="shared" si="77"/>
        <v>246.28890000000001</v>
      </c>
      <c r="AD520" s="12">
        <f t="shared" si="78"/>
        <v>267</v>
      </c>
      <c r="AE520" s="12">
        <f t="shared" si="73"/>
        <v>801</v>
      </c>
      <c r="AF520" s="12">
        <f t="shared" si="74"/>
        <v>20.711099999999998</v>
      </c>
      <c r="AG520" s="12">
        <f t="shared" si="75"/>
        <v>62.13</v>
      </c>
      <c r="AH520" s="9">
        <f t="shared" si="79"/>
        <v>7.756554307116105E-2</v>
      </c>
      <c r="AI520" s="14">
        <f>VLOOKUP(E520,'Verweis Faktor'!$A:$B,2,FALSE)</f>
        <v>1</v>
      </c>
      <c r="AJ520" s="14"/>
      <c r="AK520" s="14" t="str">
        <f>IF(AL520="Ja","Versandkosten",VLOOKUP(E520,'Verweis Belegart'!$A$2:$B$9,2,FALSE))</f>
        <v>Hardware</v>
      </c>
      <c r="AL520" s="14" t="str">
        <f t="shared" si="80"/>
        <v>Nein</v>
      </c>
      <c r="AM520" s="14" t="str">
        <f t="shared" si="76"/>
        <v>Positiv</v>
      </c>
    </row>
    <row r="521" spans="1:39" ht="17.25" customHeight="1" x14ac:dyDescent="0.35">
      <c r="A521" s="17">
        <v>14571545</v>
      </c>
      <c r="B521" s="2" t="s">
        <v>22</v>
      </c>
      <c r="C521" s="1">
        <v>2025001</v>
      </c>
      <c r="D521" s="1">
        <v>2000175</v>
      </c>
      <c r="E521" s="2" t="s">
        <v>34</v>
      </c>
      <c r="F521" s="2" t="s">
        <v>142</v>
      </c>
      <c r="G521" s="2" t="s">
        <v>66</v>
      </c>
      <c r="H521" s="2" t="s">
        <v>925</v>
      </c>
      <c r="I521" s="2" t="s">
        <v>926</v>
      </c>
      <c r="J521" s="2" t="s">
        <v>304</v>
      </c>
      <c r="K521" s="2" t="s">
        <v>87</v>
      </c>
      <c r="L521" s="2" t="s">
        <v>602</v>
      </c>
      <c r="M521" s="2" t="s">
        <v>603</v>
      </c>
      <c r="N521" s="2" t="s">
        <v>604</v>
      </c>
      <c r="O521" s="3">
        <v>2</v>
      </c>
      <c r="P521" s="3">
        <v>298.3</v>
      </c>
      <c r="Q521" s="3">
        <v>310</v>
      </c>
      <c r="R521" s="3">
        <v>620</v>
      </c>
      <c r="S521" s="3">
        <v>11.7</v>
      </c>
      <c r="T521" s="3">
        <v>23.4</v>
      </c>
      <c r="U521" s="3">
        <v>3.77</v>
      </c>
      <c r="V521" s="2" t="s">
        <v>927</v>
      </c>
      <c r="W521" s="2" t="s">
        <v>928</v>
      </c>
      <c r="X521" s="2" t="s">
        <v>44</v>
      </c>
      <c r="Y521" s="19" t="str">
        <f>VLOOKUP(G521,'Verweis Kd-Gruppe'!$A$2:$B$8,2,FALSE)</f>
        <v>EXP</v>
      </c>
      <c r="Z521" s="19" t="str">
        <f>VLOOKUP(J521,'Verweis Art-Gruppe'!$A$2:$B$15,2,FALSE)</f>
        <v>Zubehör</v>
      </c>
      <c r="AA521" s="19" t="str">
        <f>VLOOKUP(W521,'Verweis Vertreter'!$A$2:$B$24,2,FALSE)</f>
        <v>Ximena Morales</v>
      </c>
      <c r="AB521" s="12">
        <f t="shared" si="72"/>
        <v>2</v>
      </c>
      <c r="AC521" s="12">
        <f t="shared" si="77"/>
        <v>298.3</v>
      </c>
      <c r="AD521" s="12">
        <f t="shared" si="78"/>
        <v>310</v>
      </c>
      <c r="AE521" s="12">
        <f t="shared" si="73"/>
        <v>620</v>
      </c>
      <c r="AF521" s="12">
        <f t="shared" si="74"/>
        <v>11.7</v>
      </c>
      <c r="AG521" s="12">
        <f t="shared" si="75"/>
        <v>23.4</v>
      </c>
      <c r="AH521" s="9">
        <f t="shared" si="79"/>
        <v>3.7741935483870968E-2</v>
      </c>
      <c r="AI521" s="14">
        <f>VLOOKUP(E521,'Verweis Faktor'!$A:$B,2,FALSE)</f>
        <v>1</v>
      </c>
      <c r="AJ521" s="14"/>
      <c r="AK521" s="14" t="str">
        <f>IF(AL521="Ja","Versandkosten",VLOOKUP(E521,'Verweis Belegart'!$A$2:$B$9,2,FALSE))</f>
        <v>Hardware</v>
      </c>
      <c r="AL521" s="14" t="str">
        <f t="shared" si="80"/>
        <v>Nein</v>
      </c>
      <c r="AM521" s="14" t="str">
        <f t="shared" si="76"/>
        <v>Positiv</v>
      </c>
    </row>
    <row r="522" spans="1:39" ht="17.25" customHeight="1" x14ac:dyDescent="0.35">
      <c r="A522" s="17">
        <v>14571545</v>
      </c>
      <c r="B522" s="2" t="s">
        <v>22</v>
      </c>
      <c r="C522" s="1">
        <v>2025001</v>
      </c>
      <c r="D522" s="1">
        <v>2000175</v>
      </c>
      <c r="E522" s="2" t="s">
        <v>34</v>
      </c>
      <c r="F522" s="2" t="s">
        <v>142</v>
      </c>
      <c r="G522" s="2" t="s">
        <v>66</v>
      </c>
      <c r="H522" s="2" t="s">
        <v>925</v>
      </c>
      <c r="I522" s="2" t="s">
        <v>926</v>
      </c>
      <c r="J522" s="2" t="s">
        <v>304</v>
      </c>
      <c r="K522" s="2" t="s">
        <v>91</v>
      </c>
      <c r="L522" s="2" t="s">
        <v>939</v>
      </c>
      <c r="M522" s="2" t="s">
        <v>940</v>
      </c>
      <c r="N522" s="2" t="s">
        <v>542</v>
      </c>
      <c r="O522" s="3">
        <v>15</v>
      </c>
      <c r="P522" s="3">
        <v>29.5</v>
      </c>
      <c r="Q522" s="3">
        <v>31</v>
      </c>
      <c r="R522" s="3">
        <v>465</v>
      </c>
      <c r="S522" s="3">
        <v>1.5</v>
      </c>
      <c r="T522" s="3">
        <v>22.5</v>
      </c>
      <c r="U522" s="3">
        <v>4.83</v>
      </c>
      <c r="V522" s="2" t="s">
        <v>927</v>
      </c>
      <c r="W522" s="2" t="s">
        <v>928</v>
      </c>
      <c r="X522" s="2" t="s">
        <v>44</v>
      </c>
      <c r="Y522" s="19" t="str">
        <f>VLOOKUP(G522,'Verweis Kd-Gruppe'!$A$2:$B$8,2,FALSE)</f>
        <v>EXP</v>
      </c>
      <c r="Z522" s="19" t="str">
        <f>VLOOKUP(J522,'Verweis Art-Gruppe'!$A$2:$B$15,2,FALSE)</f>
        <v>Zubehör</v>
      </c>
      <c r="AA522" s="19" t="str">
        <f>VLOOKUP(W522,'Verweis Vertreter'!$A$2:$B$24,2,FALSE)</f>
        <v>Ximena Morales</v>
      </c>
      <c r="AB522" s="12">
        <f t="shared" si="72"/>
        <v>15</v>
      </c>
      <c r="AC522" s="12">
        <f t="shared" si="77"/>
        <v>29.5</v>
      </c>
      <c r="AD522" s="12">
        <f t="shared" si="78"/>
        <v>31</v>
      </c>
      <c r="AE522" s="12">
        <f t="shared" si="73"/>
        <v>465</v>
      </c>
      <c r="AF522" s="12">
        <f t="shared" si="74"/>
        <v>1.5</v>
      </c>
      <c r="AG522" s="12">
        <f t="shared" si="75"/>
        <v>22.5</v>
      </c>
      <c r="AH522" s="9">
        <f t="shared" si="79"/>
        <v>4.8387096774193547E-2</v>
      </c>
      <c r="AI522" s="14">
        <f>VLOOKUP(E522,'Verweis Faktor'!$A:$B,2,FALSE)</f>
        <v>1</v>
      </c>
      <c r="AJ522" s="14"/>
      <c r="AK522" s="14" t="str">
        <f>IF(AL522="Ja","Versandkosten",VLOOKUP(E522,'Verweis Belegart'!$A$2:$B$9,2,FALSE))</f>
        <v>Hardware</v>
      </c>
      <c r="AL522" s="14" t="str">
        <f t="shared" si="80"/>
        <v>Nein</v>
      </c>
      <c r="AM522" s="14" t="str">
        <f t="shared" si="76"/>
        <v>Positiv</v>
      </c>
    </row>
    <row r="523" spans="1:39" ht="17.25" customHeight="1" x14ac:dyDescent="0.35">
      <c r="A523" s="17">
        <v>14571545</v>
      </c>
      <c r="B523" s="2" t="s">
        <v>22</v>
      </c>
      <c r="C523" s="1">
        <v>2025001</v>
      </c>
      <c r="D523" s="1">
        <v>2000175</v>
      </c>
      <c r="E523" s="2" t="s">
        <v>34</v>
      </c>
      <c r="F523" s="2" t="s">
        <v>142</v>
      </c>
      <c r="G523" s="2" t="s">
        <v>66</v>
      </c>
      <c r="H523" s="2" t="s">
        <v>925</v>
      </c>
      <c r="I523" s="2" t="s">
        <v>926</v>
      </c>
      <c r="J523" s="2" t="s">
        <v>103</v>
      </c>
      <c r="K523" s="2" t="s">
        <v>95</v>
      </c>
      <c r="L523" s="2" t="s">
        <v>60</v>
      </c>
      <c r="M523" s="2" t="s">
        <v>61</v>
      </c>
      <c r="N523" s="2" t="s">
        <v>62</v>
      </c>
      <c r="O523" s="3">
        <v>3</v>
      </c>
      <c r="P523" s="3">
        <v>149</v>
      </c>
      <c r="Q523" s="3">
        <v>159</v>
      </c>
      <c r="R523" s="3">
        <v>477</v>
      </c>
      <c r="S523" s="3">
        <v>10</v>
      </c>
      <c r="T523" s="3">
        <v>30</v>
      </c>
      <c r="U523" s="3">
        <v>6.28</v>
      </c>
      <c r="V523" s="2" t="s">
        <v>927</v>
      </c>
      <c r="W523" s="2" t="s">
        <v>928</v>
      </c>
      <c r="X523" s="2" t="s">
        <v>44</v>
      </c>
      <c r="Y523" s="19" t="str">
        <f>VLOOKUP(G523,'Verweis Kd-Gruppe'!$A$2:$B$8,2,FALSE)</f>
        <v>EXP</v>
      </c>
      <c r="Z523" s="19" t="str">
        <f>VLOOKUP(J523,'Verweis Art-Gruppe'!$A$2:$B$15,2,FALSE)</f>
        <v>Geräte</v>
      </c>
      <c r="AA523" s="19" t="str">
        <f>VLOOKUP(W523,'Verweis Vertreter'!$A$2:$B$24,2,FALSE)</f>
        <v>Ximena Morales</v>
      </c>
      <c r="AB523" s="12">
        <f t="shared" si="72"/>
        <v>3</v>
      </c>
      <c r="AC523" s="12">
        <f t="shared" si="77"/>
        <v>149</v>
      </c>
      <c r="AD523" s="12">
        <f t="shared" si="78"/>
        <v>159</v>
      </c>
      <c r="AE523" s="12">
        <f t="shared" si="73"/>
        <v>477</v>
      </c>
      <c r="AF523" s="12">
        <f t="shared" si="74"/>
        <v>10</v>
      </c>
      <c r="AG523" s="12">
        <f t="shared" si="75"/>
        <v>30</v>
      </c>
      <c r="AH523" s="9">
        <f t="shared" si="79"/>
        <v>6.2893081761006289E-2</v>
      </c>
      <c r="AI523" s="14">
        <f>VLOOKUP(E523,'Verweis Faktor'!$A:$B,2,FALSE)</f>
        <v>1</v>
      </c>
      <c r="AJ523" s="14"/>
      <c r="AK523" s="14" t="str">
        <f>IF(AL523="Ja","Versandkosten",VLOOKUP(E523,'Verweis Belegart'!$A$2:$B$9,2,FALSE))</f>
        <v>Hardware</v>
      </c>
      <c r="AL523" s="14" t="str">
        <f t="shared" si="80"/>
        <v>Nein</v>
      </c>
      <c r="AM523" s="14" t="str">
        <f t="shared" si="76"/>
        <v>Positiv</v>
      </c>
    </row>
    <row r="524" spans="1:39" ht="17.25" customHeight="1" x14ac:dyDescent="0.35">
      <c r="A524" s="17">
        <v>14571545</v>
      </c>
      <c r="B524" s="2" t="s">
        <v>22</v>
      </c>
      <c r="C524" s="1">
        <v>2025001</v>
      </c>
      <c r="D524" s="1">
        <v>2000175</v>
      </c>
      <c r="E524" s="2" t="s">
        <v>34</v>
      </c>
      <c r="F524" s="2" t="s">
        <v>142</v>
      </c>
      <c r="G524" s="2" t="s">
        <v>66</v>
      </c>
      <c r="H524" s="2" t="s">
        <v>925</v>
      </c>
      <c r="I524" s="2" t="s">
        <v>926</v>
      </c>
      <c r="J524" s="2" t="s">
        <v>103</v>
      </c>
      <c r="K524" s="2" t="s">
        <v>99</v>
      </c>
      <c r="L524" s="2" t="s">
        <v>941</v>
      </c>
      <c r="M524" s="2" t="s">
        <v>942</v>
      </c>
      <c r="N524" s="2" t="s">
        <v>943</v>
      </c>
      <c r="O524" s="3">
        <v>3</v>
      </c>
      <c r="P524" s="3">
        <v>235</v>
      </c>
      <c r="Q524" s="3">
        <v>255</v>
      </c>
      <c r="R524" s="3">
        <v>765</v>
      </c>
      <c r="S524" s="3">
        <v>20</v>
      </c>
      <c r="T524" s="3">
        <v>60</v>
      </c>
      <c r="U524" s="3">
        <v>7.84</v>
      </c>
      <c r="V524" s="2" t="s">
        <v>927</v>
      </c>
      <c r="W524" s="2" t="s">
        <v>928</v>
      </c>
      <c r="X524" s="2" t="s">
        <v>44</v>
      </c>
      <c r="Y524" s="19" t="str">
        <f>VLOOKUP(G524,'Verweis Kd-Gruppe'!$A$2:$B$8,2,FALSE)</f>
        <v>EXP</v>
      </c>
      <c r="Z524" s="19" t="str">
        <f>VLOOKUP(J524,'Verweis Art-Gruppe'!$A$2:$B$15,2,FALSE)</f>
        <v>Geräte</v>
      </c>
      <c r="AA524" s="19" t="str">
        <f>VLOOKUP(W524,'Verweis Vertreter'!$A$2:$B$24,2,FALSE)</f>
        <v>Ximena Morales</v>
      </c>
      <c r="AB524" s="12">
        <f t="shared" si="72"/>
        <v>3</v>
      </c>
      <c r="AC524" s="12">
        <f t="shared" si="77"/>
        <v>235</v>
      </c>
      <c r="AD524" s="12">
        <f t="shared" si="78"/>
        <v>255</v>
      </c>
      <c r="AE524" s="12">
        <f t="shared" si="73"/>
        <v>765</v>
      </c>
      <c r="AF524" s="12">
        <f t="shared" si="74"/>
        <v>20</v>
      </c>
      <c r="AG524" s="12">
        <f t="shared" si="75"/>
        <v>60</v>
      </c>
      <c r="AH524" s="9">
        <f t="shared" si="79"/>
        <v>7.8431372549019607E-2</v>
      </c>
      <c r="AI524" s="14">
        <f>VLOOKUP(E524,'Verweis Faktor'!$A:$B,2,FALSE)</f>
        <v>1</v>
      </c>
      <c r="AJ524" s="14"/>
      <c r="AK524" s="14" t="str">
        <f>IF(AL524="Ja","Versandkosten",VLOOKUP(E524,'Verweis Belegart'!$A$2:$B$9,2,FALSE))</f>
        <v>Hardware</v>
      </c>
      <c r="AL524" s="14" t="str">
        <f t="shared" si="80"/>
        <v>Nein</v>
      </c>
      <c r="AM524" s="14" t="str">
        <f t="shared" si="76"/>
        <v>Positiv</v>
      </c>
    </row>
    <row r="525" spans="1:39" ht="17.25" customHeight="1" x14ac:dyDescent="0.35">
      <c r="A525" s="17">
        <v>14571545</v>
      </c>
      <c r="B525" s="2" t="s">
        <v>22</v>
      </c>
      <c r="C525" s="1">
        <v>2025001</v>
      </c>
      <c r="D525" s="1">
        <v>2000175</v>
      </c>
      <c r="E525" s="2" t="s">
        <v>34</v>
      </c>
      <c r="F525" s="2" t="s">
        <v>142</v>
      </c>
      <c r="G525" s="2" t="s">
        <v>66</v>
      </c>
      <c r="H525" s="2" t="s">
        <v>925</v>
      </c>
      <c r="I525" s="2" t="s">
        <v>926</v>
      </c>
      <c r="J525" s="2" t="s">
        <v>304</v>
      </c>
      <c r="K525" s="2" t="s">
        <v>103</v>
      </c>
      <c r="L525" s="2" t="s">
        <v>208</v>
      </c>
      <c r="M525" s="2" t="s">
        <v>209</v>
      </c>
      <c r="N525" s="2" t="s">
        <v>210</v>
      </c>
      <c r="O525" s="3">
        <v>2</v>
      </c>
      <c r="P525" s="3">
        <v>170</v>
      </c>
      <c r="Q525" s="3">
        <v>190</v>
      </c>
      <c r="R525" s="3">
        <v>380</v>
      </c>
      <c r="S525" s="3">
        <v>20</v>
      </c>
      <c r="T525" s="3">
        <v>40</v>
      </c>
      <c r="U525" s="3">
        <v>10.52</v>
      </c>
      <c r="V525" s="2" t="s">
        <v>927</v>
      </c>
      <c r="W525" s="2" t="s">
        <v>928</v>
      </c>
      <c r="X525" s="2" t="s">
        <v>44</v>
      </c>
      <c r="Y525" s="19" t="str">
        <f>VLOOKUP(G525,'Verweis Kd-Gruppe'!$A$2:$B$8,2,FALSE)</f>
        <v>EXP</v>
      </c>
      <c r="Z525" s="19" t="str">
        <f>VLOOKUP(J525,'Verweis Art-Gruppe'!$A$2:$B$15,2,FALSE)</f>
        <v>Zubehör</v>
      </c>
      <c r="AA525" s="19" t="str">
        <f>VLOOKUP(W525,'Verweis Vertreter'!$A$2:$B$24,2,FALSE)</f>
        <v>Ximena Morales</v>
      </c>
      <c r="AB525" s="12">
        <f t="shared" si="72"/>
        <v>2</v>
      </c>
      <c r="AC525" s="12">
        <f t="shared" si="77"/>
        <v>170</v>
      </c>
      <c r="AD525" s="12">
        <f t="shared" si="78"/>
        <v>190</v>
      </c>
      <c r="AE525" s="12">
        <f t="shared" si="73"/>
        <v>380</v>
      </c>
      <c r="AF525" s="12">
        <f t="shared" si="74"/>
        <v>20</v>
      </c>
      <c r="AG525" s="12">
        <f t="shared" si="75"/>
        <v>40</v>
      </c>
      <c r="AH525" s="9">
        <f t="shared" si="79"/>
        <v>0.10526315789473684</v>
      </c>
      <c r="AI525" s="14">
        <f>VLOOKUP(E525,'Verweis Faktor'!$A:$B,2,FALSE)</f>
        <v>1</v>
      </c>
      <c r="AJ525" s="14"/>
      <c r="AK525" s="14" t="str">
        <f>IF(AL525="Ja","Versandkosten",VLOOKUP(E525,'Verweis Belegart'!$A$2:$B$9,2,FALSE))</f>
        <v>Hardware</v>
      </c>
      <c r="AL525" s="14" t="str">
        <f t="shared" si="80"/>
        <v>Nein</v>
      </c>
      <c r="AM525" s="14" t="str">
        <f t="shared" si="76"/>
        <v>Positiv</v>
      </c>
    </row>
    <row r="526" spans="1:39" ht="17.25" customHeight="1" x14ac:dyDescent="0.35">
      <c r="A526" s="17">
        <v>14571545</v>
      </c>
      <c r="B526" s="2" t="s">
        <v>22</v>
      </c>
      <c r="C526" s="1">
        <v>2025001</v>
      </c>
      <c r="D526" s="1">
        <v>2000175</v>
      </c>
      <c r="E526" s="2" t="s">
        <v>34</v>
      </c>
      <c r="F526" s="2" t="s">
        <v>142</v>
      </c>
      <c r="G526" s="2" t="s">
        <v>66</v>
      </c>
      <c r="H526" s="2" t="s">
        <v>925</v>
      </c>
      <c r="I526" s="2" t="s">
        <v>926</v>
      </c>
      <c r="J526" s="2" t="s">
        <v>103</v>
      </c>
      <c r="K526" s="2" t="s">
        <v>107</v>
      </c>
      <c r="L526" s="2" t="s">
        <v>823</v>
      </c>
      <c r="M526" s="2" t="s">
        <v>824</v>
      </c>
      <c r="N526" s="2" t="s">
        <v>187</v>
      </c>
      <c r="O526" s="3">
        <v>5</v>
      </c>
      <c r="P526" s="3">
        <v>90.364699999999999</v>
      </c>
      <c r="Q526" s="3">
        <v>103</v>
      </c>
      <c r="R526" s="3">
        <v>515</v>
      </c>
      <c r="S526" s="3">
        <v>12.635300000000001</v>
      </c>
      <c r="T526" s="3">
        <v>63.18</v>
      </c>
      <c r="U526" s="3">
        <v>12.26</v>
      </c>
      <c r="V526" s="2" t="s">
        <v>927</v>
      </c>
      <c r="W526" s="2" t="s">
        <v>928</v>
      </c>
      <c r="X526" s="2" t="s">
        <v>44</v>
      </c>
      <c r="Y526" s="19" t="str">
        <f>VLOOKUP(G526,'Verweis Kd-Gruppe'!$A$2:$B$8,2,FALSE)</f>
        <v>EXP</v>
      </c>
      <c r="Z526" s="19" t="str">
        <f>VLOOKUP(J526,'Verweis Art-Gruppe'!$A$2:$B$15,2,FALSE)</f>
        <v>Geräte</v>
      </c>
      <c r="AA526" s="19" t="str">
        <f>VLOOKUP(W526,'Verweis Vertreter'!$A$2:$B$24,2,FALSE)</f>
        <v>Ximena Morales</v>
      </c>
      <c r="AB526" s="12">
        <f t="shared" si="72"/>
        <v>5</v>
      </c>
      <c r="AC526" s="12">
        <f t="shared" si="77"/>
        <v>90.364699999999999</v>
      </c>
      <c r="AD526" s="12">
        <f t="shared" si="78"/>
        <v>103</v>
      </c>
      <c r="AE526" s="12">
        <f t="shared" si="73"/>
        <v>515</v>
      </c>
      <c r="AF526" s="12">
        <f t="shared" si="74"/>
        <v>12.635300000000001</v>
      </c>
      <c r="AG526" s="12">
        <f t="shared" si="75"/>
        <v>63.18</v>
      </c>
      <c r="AH526" s="9">
        <f t="shared" si="79"/>
        <v>0.12267961165048544</v>
      </c>
      <c r="AI526" s="14">
        <f>VLOOKUP(E526,'Verweis Faktor'!$A:$B,2,FALSE)</f>
        <v>1</v>
      </c>
      <c r="AJ526" s="14"/>
      <c r="AK526" s="14" t="str">
        <f>IF(AL526="Ja","Versandkosten",VLOOKUP(E526,'Verweis Belegart'!$A$2:$B$9,2,FALSE))</f>
        <v>Hardware</v>
      </c>
      <c r="AL526" s="14" t="str">
        <f t="shared" si="80"/>
        <v>Nein</v>
      </c>
      <c r="AM526" s="14" t="str">
        <f t="shared" si="76"/>
        <v>Positiv</v>
      </c>
    </row>
    <row r="527" spans="1:39" ht="17.25" customHeight="1" x14ac:dyDescent="0.35">
      <c r="A527" s="17">
        <v>14571545</v>
      </c>
      <c r="B527" s="2" t="s">
        <v>22</v>
      </c>
      <c r="C527" s="1">
        <v>2025001</v>
      </c>
      <c r="D527" s="1">
        <v>2000175</v>
      </c>
      <c r="E527" s="2" t="s">
        <v>34</v>
      </c>
      <c r="F527" s="2" t="s">
        <v>142</v>
      </c>
      <c r="G527" s="2" t="s">
        <v>66</v>
      </c>
      <c r="H527" s="2" t="s">
        <v>925</v>
      </c>
      <c r="I527" s="2" t="s">
        <v>926</v>
      </c>
      <c r="J527" s="2" t="s">
        <v>103</v>
      </c>
      <c r="K527" s="2" t="s">
        <v>111</v>
      </c>
      <c r="L527" s="2" t="s">
        <v>100</v>
      </c>
      <c r="M527" s="2" t="s">
        <v>101</v>
      </c>
      <c r="N527" s="2" t="s">
        <v>102</v>
      </c>
      <c r="O527" s="3">
        <v>2</v>
      </c>
      <c r="P527" s="3">
        <v>814</v>
      </c>
      <c r="Q527" s="3">
        <v>859</v>
      </c>
      <c r="R527" s="3">
        <v>1718</v>
      </c>
      <c r="S527" s="3">
        <v>45</v>
      </c>
      <c r="T527" s="3">
        <v>90</v>
      </c>
      <c r="U527" s="3">
        <v>5.23</v>
      </c>
      <c r="V527" s="2" t="s">
        <v>927</v>
      </c>
      <c r="W527" s="2" t="s">
        <v>928</v>
      </c>
      <c r="X527" s="2" t="s">
        <v>44</v>
      </c>
      <c r="Y527" s="19" t="str">
        <f>VLOOKUP(G527,'Verweis Kd-Gruppe'!$A$2:$B$8,2,FALSE)</f>
        <v>EXP</v>
      </c>
      <c r="Z527" s="19" t="str">
        <f>VLOOKUP(J527,'Verweis Art-Gruppe'!$A$2:$B$15,2,FALSE)</f>
        <v>Geräte</v>
      </c>
      <c r="AA527" s="19" t="str">
        <f>VLOOKUP(W527,'Verweis Vertreter'!$A$2:$B$24,2,FALSE)</f>
        <v>Ximena Morales</v>
      </c>
      <c r="AB527" s="12">
        <f t="shared" si="72"/>
        <v>2</v>
      </c>
      <c r="AC527" s="12">
        <f t="shared" si="77"/>
        <v>814</v>
      </c>
      <c r="AD527" s="12">
        <f t="shared" si="78"/>
        <v>859</v>
      </c>
      <c r="AE527" s="12">
        <f t="shared" si="73"/>
        <v>1718</v>
      </c>
      <c r="AF527" s="12">
        <f t="shared" si="74"/>
        <v>45</v>
      </c>
      <c r="AG527" s="12">
        <f t="shared" si="75"/>
        <v>90</v>
      </c>
      <c r="AH527" s="9">
        <f t="shared" si="79"/>
        <v>5.2386495925494762E-2</v>
      </c>
      <c r="AI527" s="14">
        <f>VLOOKUP(E527,'Verweis Faktor'!$A:$B,2,FALSE)</f>
        <v>1</v>
      </c>
      <c r="AJ527" s="14"/>
      <c r="AK527" s="14" t="str">
        <f>IF(AL527="Ja","Versandkosten",VLOOKUP(E527,'Verweis Belegart'!$A$2:$B$9,2,FALSE))</f>
        <v>Hardware</v>
      </c>
      <c r="AL527" s="14" t="str">
        <f t="shared" si="80"/>
        <v>Nein</v>
      </c>
      <c r="AM527" s="14" t="str">
        <f t="shared" si="76"/>
        <v>Positiv</v>
      </c>
    </row>
    <row r="528" spans="1:39" ht="17.25" customHeight="1" x14ac:dyDescent="0.35">
      <c r="A528" s="17">
        <v>14571545</v>
      </c>
      <c r="B528" s="2" t="s">
        <v>22</v>
      </c>
      <c r="C528" s="1">
        <v>2025001</v>
      </c>
      <c r="D528" s="1">
        <v>2000175</v>
      </c>
      <c r="E528" s="2" t="s">
        <v>34</v>
      </c>
      <c r="F528" s="2" t="s">
        <v>142</v>
      </c>
      <c r="G528" s="2" t="s">
        <v>66</v>
      </c>
      <c r="H528" s="2" t="s">
        <v>925</v>
      </c>
      <c r="I528" s="2" t="s">
        <v>926</v>
      </c>
      <c r="J528" s="2" t="s">
        <v>103</v>
      </c>
      <c r="K528" s="2" t="s">
        <v>115</v>
      </c>
      <c r="L528" s="2" t="s">
        <v>944</v>
      </c>
      <c r="M528" s="2" t="s">
        <v>945</v>
      </c>
      <c r="N528" s="2" t="s">
        <v>946</v>
      </c>
      <c r="O528" s="3">
        <v>3</v>
      </c>
      <c r="P528" s="3">
        <v>548.09519999999998</v>
      </c>
      <c r="Q528" s="3">
        <v>599</v>
      </c>
      <c r="R528" s="3">
        <v>1797</v>
      </c>
      <c r="S528" s="3">
        <v>50.904800000000002</v>
      </c>
      <c r="T528" s="3">
        <v>152.71</v>
      </c>
      <c r="U528" s="3">
        <v>8.49</v>
      </c>
      <c r="V528" s="2" t="s">
        <v>927</v>
      </c>
      <c r="W528" s="2" t="s">
        <v>928</v>
      </c>
      <c r="X528" s="2" t="s">
        <v>44</v>
      </c>
      <c r="Y528" s="19" t="str">
        <f>VLOOKUP(G528,'Verweis Kd-Gruppe'!$A$2:$B$8,2,FALSE)</f>
        <v>EXP</v>
      </c>
      <c r="Z528" s="19" t="str">
        <f>VLOOKUP(J528,'Verweis Art-Gruppe'!$A$2:$B$15,2,FALSE)</f>
        <v>Geräte</v>
      </c>
      <c r="AA528" s="19" t="str">
        <f>VLOOKUP(W528,'Verweis Vertreter'!$A$2:$B$24,2,FALSE)</f>
        <v>Ximena Morales</v>
      </c>
      <c r="AB528" s="12">
        <f t="shared" si="72"/>
        <v>3</v>
      </c>
      <c r="AC528" s="12">
        <f t="shared" si="77"/>
        <v>548.09519999999998</v>
      </c>
      <c r="AD528" s="12">
        <f t="shared" si="78"/>
        <v>599</v>
      </c>
      <c r="AE528" s="12">
        <f t="shared" si="73"/>
        <v>1797</v>
      </c>
      <c r="AF528" s="12">
        <f t="shared" si="74"/>
        <v>50.904800000000002</v>
      </c>
      <c r="AG528" s="12">
        <f t="shared" si="75"/>
        <v>152.71</v>
      </c>
      <c r="AH528" s="9">
        <f t="shared" si="79"/>
        <v>8.4980523094045635E-2</v>
      </c>
      <c r="AI528" s="14">
        <f>VLOOKUP(E528,'Verweis Faktor'!$A:$B,2,FALSE)</f>
        <v>1</v>
      </c>
      <c r="AJ528" s="14"/>
      <c r="AK528" s="14" t="str">
        <f>IF(AL528="Ja","Versandkosten",VLOOKUP(E528,'Verweis Belegart'!$A$2:$B$9,2,FALSE))</f>
        <v>Hardware</v>
      </c>
      <c r="AL528" s="14" t="str">
        <f t="shared" si="80"/>
        <v>Nein</v>
      </c>
      <c r="AM528" s="14" t="str">
        <f t="shared" si="76"/>
        <v>Positiv</v>
      </c>
    </row>
    <row r="529" spans="1:39" ht="17.25" customHeight="1" x14ac:dyDescent="0.35">
      <c r="A529" s="17">
        <v>14571545</v>
      </c>
      <c r="B529" s="2" t="s">
        <v>22</v>
      </c>
      <c r="C529" s="1">
        <v>2025001</v>
      </c>
      <c r="D529" s="1">
        <v>2000175</v>
      </c>
      <c r="E529" s="2" t="s">
        <v>34</v>
      </c>
      <c r="F529" s="2" t="s">
        <v>142</v>
      </c>
      <c r="G529" s="2" t="s">
        <v>66</v>
      </c>
      <c r="H529" s="2" t="s">
        <v>925</v>
      </c>
      <c r="I529" s="2" t="s">
        <v>926</v>
      </c>
      <c r="J529" s="2" t="s">
        <v>103</v>
      </c>
      <c r="K529" s="2" t="s">
        <v>289</v>
      </c>
      <c r="L529" s="2" t="s">
        <v>410</v>
      </c>
      <c r="M529" s="2" t="s">
        <v>411</v>
      </c>
      <c r="N529" s="2" t="s">
        <v>412</v>
      </c>
      <c r="O529" s="3">
        <v>10</v>
      </c>
      <c r="P529" s="3">
        <v>221.58320000000001</v>
      </c>
      <c r="Q529" s="3">
        <v>247</v>
      </c>
      <c r="R529" s="3">
        <v>2470</v>
      </c>
      <c r="S529" s="3">
        <v>25.416799999999999</v>
      </c>
      <c r="T529" s="3">
        <v>254.17</v>
      </c>
      <c r="U529" s="3">
        <v>10.29</v>
      </c>
      <c r="V529" s="2" t="s">
        <v>927</v>
      </c>
      <c r="W529" s="2" t="s">
        <v>928</v>
      </c>
      <c r="X529" s="2" t="s">
        <v>44</v>
      </c>
      <c r="Y529" s="19" t="str">
        <f>VLOOKUP(G529,'Verweis Kd-Gruppe'!$A$2:$B$8,2,FALSE)</f>
        <v>EXP</v>
      </c>
      <c r="Z529" s="19" t="str">
        <f>VLOOKUP(J529,'Verweis Art-Gruppe'!$A$2:$B$15,2,FALSE)</f>
        <v>Geräte</v>
      </c>
      <c r="AA529" s="19" t="str">
        <f>VLOOKUP(W529,'Verweis Vertreter'!$A$2:$B$24,2,FALSE)</f>
        <v>Ximena Morales</v>
      </c>
      <c r="AB529" s="12">
        <f t="shared" si="72"/>
        <v>10</v>
      </c>
      <c r="AC529" s="12">
        <f t="shared" si="77"/>
        <v>221.58320000000001</v>
      </c>
      <c r="AD529" s="12">
        <f t="shared" si="78"/>
        <v>247</v>
      </c>
      <c r="AE529" s="12">
        <f t="shared" si="73"/>
        <v>2470</v>
      </c>
      <c r="AF529" s="12">
        <f t="shared" si="74"/>
        <v>25.416799999999999</v>
      </c>
      <c r="AG529" s="12">
        <f t="shared" si="75"/>
        <v>254.17</v>
      </c>
      <c r="AH529" s="9">
        <f t="shared" si="79"/>
        <v>0.10290283400809716</v>
      </c>
      <c r="AI529" s="14">
        <f>VLOOKUP(E529,'Verweis Faktor'!$A:$B,2,FALSE)</f>
        <v>1</v>
      </c>
      <c r="AJ529" s="14"/>
      <c r="AK529" s="14" t="str">
        <f>IF(AL529="Ja","Versandkosten",VLOOKUP(E529,'Verweis Belegart'!$A$2:$B$9,2,FALSE))</f>
        <v>Hardware</v>
      </c>
      <c r="AL529" s="14" t="str">
        <f t="shared" si="80"/>
        <v>Nein</v>
      </c>
      <c r="AM529" s="14" t="str">
        <f t="shared" si="76"/>
        <v>Positiv</v>
      </c>
    </row>
    <row r="530" spans="1:39" ht="17.25" customHeight="1" x14ac:dyDescent="0.35">
      <c r="A530" s="17">
        <v>14571545</v>
      </c>
      <c r="B530" s="2" t="s">
        <v>22</v>
      </c>
      <c r="C530" s="1">
        <v>2025001</v>
      </c>
      <c r="D530" s="1">
        <v>2000175</v>
      </c>
      <c r="E530" s="2" t="s">
        <v>34</v>
      </c>
      <c r="F530" s="2" t="s">
        <v>142</v>
      </c>
      <c r="G530" s="2" t="s">
        <v>66</v>
      </c>
      <c r="H530" s="2" t="s">
        <v>925</v>
      </c>
      <c r="I530" s="2" t="s">
        <v>926</v>
      </c>
      <c r="J530" s="2" t="s">
        <v>103</v>
      </c>
      <c r="K530" s="2" t="s">
        <v>293</v>
      </c>
      <c r="L530" s="2" t="s">
        <v>279</v>
      </c>
      <c r="M530" s="2" t="s">
        <v>280</v>
      </c>
      <c r="N530" s="2" t="s">
        <v>271</v>
      </c>
      <c r="O530" s="3">
        <v>5</v>
      </c>
      <c r="P530" s="3">
        <v>411.96159999999998</v>
      </c>
      <c r="Q530" s="3">
        <v>427</v>
      </c>
      <c r="R530" s="3">
        <v>2135</v>
      </c>
      <c r="S530" s="3">
        <v>15.038399999999999</v>
      </c>
      <c r="T530" s="3">
        <v>75.19</v>
      </c>
      <c r="U530" s="3">
        <v>3.52</v>
      </c>
      <c r="V530" s="2" t="s">
        <v>927</v>
      </c>
      <c r="W530" s="2" t="s">
        <v>928</v>
      </c>
      <c r="X530" s="2" t="s">
        <v>44</v>
      </c>
      <c r="Y530" s="19" t="str">
        <f>VLOOKUP(G530,'Verweis Kd-Gruppe'!$A$2:$B$8,2,FALSE)</f>
        <v>EXP</v>
      </c>
      <c r="Z530" s="19" t="str">
        <f>VLOOKUP(J530,'Verweis Art-Gruppe'!$A$2:$B$15,2,FALSE)</f>
        <v>Geräte</v>
      </c>
      <c r="AA530" s="19" t="str">
        <f>VLOOKUP(W530,'Verweis Vertreter'!$A$2:$B$24,2,FALSE)</f>
        <v>Ximena Morales</v>
      </c>
      <c r="AB530" s="12">
        <f t="shared" si="72"/>
        <v>5</v>
      </c>
      <c r="AC530" s="12">
        <f t="shared" si="77"/>
        <v>411.96159999999998</v>
      </c>
      <c r="AD530" s="12">
        <f t="shared" si="78"/>
        <v>427</v>
      </c>
      <c r="AE530" s="12">
        <f t="shared" si="73"/>
        <v>2135</v>
      </c>
      <c r="AF530" s="12">
        <f t="shared" si="74"/>
        <v>15.038399999999999</v>
      </c>
      <c r="AG530" s="12">
        <f t="shared" si="75"/>
        <v>75.19</v>
      </c>
      <c r="AH530" s="9">
        <f t="shared" si="79"/>
        <v>3.5217798594847777E-2</v>
      </c>
      <c r="AI530" s="14">
        <f>VLOOKUP(E530,'Verweis Faktor'!$A:$B,2,FALSE)</f>
        <v>1</v>
      </c>
      <c r="AJ530" s="14"/>
      <c r="AK530" s="14" t="str">
        <f>IF(AL530="Ja","Versandkosten",VLOOKUP(E530,'Verweis Belegart'!$A$2:$B$9,2,FALSE))</f>
        <v>Hardware</v>
      </c>
      <c r="AL530" s="14" t="str">
        <f t="shared" si="80"/>
        <v>Nein</v>
      </c>
      <c r="AM530" s="14" t="str">
        <f t="shared" si="76"/>
        <v>Positiv</v>
      </c>
    </row>
    <row r="531" spans="1:39" ht="17.25" customHeight="1" x14ac:dyDescent="0.35">
      <c r="A531" s="17">
        <v>14571545</v>
      </c>
      <c r="B531" s="2" t="s">
        <v>22</v>
      </c>
      <c r="C531" s="1">
        <v>2025001</v>
      </c>
      <c r="D531" s="1">
        <v>2000175</v>
      </c>
      <c r="E531" s="2" t="s">
        <v>34</v>
      </c>
      <c r="F531" s="2" t="s">
        <v>142</v>
      </c>
      <c r="G531" s="2" t="s">
        <v>66</v>
      </c>
      <c r="H531" s="2" t="s">
        <v>925</v>
      </c>
      <c r="I531" s="2" t="s">
        <v>926</v>
      </c>
      <c r="J531" s="2" t="s">
        <v>103</v>
      </c>
      <c r="K531" s="2" t="s">
        <v>296</v>
      </c>
      <c r="L531" s="2" t="s">
        <v>255</v>
      </c>
      <c r="M531" s="2" t="s">
        <v>256</v>
      </c>
      <c r="N531" s="2" t="s">
        <v>257</v>
      </c>
      <c r="O531" s="3">
        <v>1</v>
      </c>
      <c r="P531" s="3">
        <v>880</v>
      </c>
      <c r="Q531" s="3">
        <v>945</v>
      </c>
      <c r="R531" s="3">
        <v>945</v>
      </c>
      <c r="S531" s="3">
        <v>65</v>
      </c>
      <c r="T531" s="3">
        <v>65</v>
      </c>
      <c r="U531" s="3">
        <v>6.87</v>
      </c>
      <c r="V531" s="2" t="s">
        <v>927</v>
      </c>
      <c r="W531" s="2" t="s">
        <v>928</v>
      </c>
      <c r="X531" s="2" t="s">
        <v>44</v>
      </c>
      <c r="Y531" s="19" t="str">
        <f>VLOOKUP(G531,'Verweis Kd-Gruppe'!$A$2:$B$8,2,FALSE)</f>
        <v>EXP</v>
      </c>
      <c r="Z531" s="19" t="str">
        <f>VLOOKUP(J531,'Verweis Art-Gruppe'!$A$2:$B$15,2,FALSE)</f>
        <v>Geräte</v>
      </c>
      <c r="AA531" s="19" t="str">
        <f>VLOOKUP(W531,'Verweis Vertreter'!$A$2:$B$24,2,FALSE)</f>
        <v>Ximena Morales</v>
      </c>
      <c r="AB531" s="12">
        <f t="shared" si="72"/>
        <v>1</v>
      </c>
      <c r="AC531" s="12">
        <f t="shared" si="77"/>
        <v>880</v>
      </c>
      <c r="AD531" s="12">
        <f t="shared" si="78"/>
        <v>945</v>
      </c>
      <c r="AE531" s="12">
        <f t="shared" si="73"/>
        <v>945</v>
      </c>
      <c r="AF531" s="12">
        <f t="shared" si="74"/>
        <v>65</v>
      </c>
      <c r="AG531" s="12">
        <f t="shared" si="75"/>
        <v>65</v>
      </c>
      <c r="AH531" s="9">
        <f t="shared" si="79"/>
        <v>6.8783068783068779E-2</v>
      </c>
      <c r="AI531" s="14">
        <f>VLOOKUP(E531,'Verweis Faktor'!$A:$B,2,FALSE)</f>
        <v>1</v>
      </c>
      <c r="AJ531" s="14"/>
      <c r="AK531" s="14" t="str">
        <f>IF(AL531="Ja","Versandkosten",VLOOKUP(E531,'Verweis Belegart'!$A$2:$B$9,2,FALSE))</f>
        <v>Hardware</v>
      </c>
      <c r="AL531" s="14" t="str">
        <f t="shared" si="80"/>
        <v>Nein</v>
      </c>
      <c r="AM531" s="14" t="str">
        <f t="shared" si="76"/>
        <v>Positiv</v>
      </c>
    </row>
    <row r="532" spans="1:39" ht="17.25" customHeight="1" x14ac:dyDescent="0.35">
      <c r="A532" s="17">
        <v>14571545</v>
      </c>
      <c r="B532" s="2" t="s">
        <v>22</v>
      </c>
      <c r="C532" s="1">
        <v>2025001</v>
      </c>
      <c r="D532" s="1">
        <v>2000175</v>
      </c>
      <c r="E532" s="2" t="s">
        <v>34</v>
      </c>
      <c r="F532" s="2" t="s">
        <v>142</v>
      </c>
      <c r="G532" s="2" t="s">
        <v>66</v>
      </c>
      <c r="H532" s="2" t="s">
        <v>925</v>
      </c>
      <c r="I532" s="2" t="s">
        <v>926</v>
      </c>
      <c r="J532" s="2" t="s">
        <v>103</v>
      </c>
      <c r="K532" s="2" t="s">
        <v>299</v>
      </c>
      <c r="L532" s="2" t="s">
        <v>947</v>
      </c>
      <c r="M532" s="2" t="s">
        <v>948</v>
      </c>
      <c r="N532" s="2" t="s">
        <v>949</v>
      </c>
      <c r="O532" s="3">
        <v>7</v>
      </c>
      <c r="P532" s="3">
        <v>135</v>
      </c>
      <c r="Q532" s="3">
        <v>149</v>
      </c>
      <c r="R532" s="3">
        <v>1043</v>
      </c>
      <c r="S532" s="3">
        <v>14</v>
      </c>
      <c r="T532" s="3">
        <v>98</v>
      </c>
      <c r="U532" s="3">
        <v>9.39</v>
      </c>
      <c r="V532" s="2" t="s">
        <v>927</v>
      </c>
      <c r="W532" s="2" t="s">
        <v>928</v>
      </c>
      <c r="X532" s="2" t="s">
        <v>44</v>
      </c>
      <c r="Y532" s="19" t="str">
        <f>VLOOKUP(G532,'Verweis Kd-Gruppe'!$A$2:$B$8,2,FALSE)</f>
        <v>EXP</v>
      </c>
      <c r="Z532" s="19" t="str">
        <f>VLOOKUP(J532,'Verweis Art-Gruppe'!$A$2:$B$15,2,FALSE)</f>
        <v>Geräte</v>
      </c>
      <c r="AA532" s="19" t="str">
        <f>VLOOKUP(W532,'Verweis Vertreter'!$A$2:$B$24,2,FALSE)</f>
        <v>Ximena Morales</v>
      </c>
      <c r="AB532" s="12">
        <f t="shared" si="72"/>
        <v>7</v>
      </c>
      <c r="AC532" s="12">
        <f t="shared" si="77"/>
        <v>135</v>
      </c>
      <c r="AD532" s="12">
        <f t="shared" si="78"/>
        <v>149</v>
      </c>
      <c r="AE532" s="12">
        <f t="shared" si="73"/>
        <v>1043</v>
      </c>
      <c r="AF532" s="12">
        <f t="shared" si="74"/>
        <v>14</v>
      </c>
      <c r="AG532" s="12">
        <f t="shared" si="75"/>
        <v>98</v>
      </c>
      <c r="AH532" s="9">
        <f t="shared" si="79"/>
        <v>9.3959731543624164E-2</v>
      </c>
      <c r="AI532" s="14">
        <f>VLOOKUP(E532,'Verweis Faktor'!$A:$B,2,FALSE)</f>
        <v>1</v>
      </c>
      <c r="AJ532" s="14"/>
      <c r="AK532" s="14" t="str">
        <f>IF(AL532="Ja","Versandkosten",VLOOKUP(E532,'Verweis Belegart'!$A$2:$B$9,2,FALSE))</f>
        <v>Hardware</v>
      </c>
      <c r="AL532" s="14" t="str">
        <f t="shared" si="80"/>
        <v>Nein</v>
      </c>
      <c r="AM532" s="14" t="str">
        <f t="shared" si="76"/>
        <v>Positiv</v>
      </c>
    </row>
    <row r="533" spans="1:39" ht="17.25" customHeight="1" x14ac:dyDescent="0.35">
      <c r="A533" s="17">
        <v>14571545</v>
      </c>
      <c r="B533" s="2" t="s">
        <v>22</v>
      </c>
      <c r="C533" s="1">
        <v>2025001</v>
      </c>
      <c r="D533" s="1">
        <v>2000175</v>
      </c>
      <c r="E533" s="2" t="s">
        <v>34</v>
      </c>
      <c r="F533" s="2" t="s">
        <v>142</v>
      </c>
      <c r="G533" s="2" t="s">
        <v>66</v>
      </c>
      <c r="H533" s="2" t="s">
        <v>925</v>
      </c>
      <c r="I533" s="2" t="s">
        <v>926</v>
      </c>
      <c r="J533" s="2" t="s">
        <v>103</v>
      </c>
      <c r="K533" s="2" t="s">
        <v>300</v>
      </c>
      <c r="L533" s="2" t="s">
        <v>947</v>
      </c>
      <c r="M533" s="2" t="s">
        <v>948</v>
      </c>
      <c r="N533" s="2" t="s">
        <v>949</v>
      </c>
      <c r="O533" s="3">
        <v>3</v>
      </c>
      <c r="P533" s="3">
        <v>135</v>
      </c>
      <c r="Q533" s="3">
        <v>149</v>
      </c>
      <c r="R533" s="3">
        <v>447</v>
      </c>
      <c r="S533" s="3">
        <v>14</v>
      </c>
      <c r="T533" s="3">
        <v>42</v>
      </c>
      <c r="U533" s="3">
        <v>9.39</v>
      </c>
      <c r="V533" s="2" t="s">
        <v>927</v>
      </c>
      <c r="W533" s="2" t="s">
        <v>928</v>
      </c>
      <c r="X533" s="2" t="s">
        <v>44</v>
      </c>
      <c r="Y533" s="19" t="str">
        <f>VLOOKUP(G533,'Verweis Kd-Gruppe'!$A$2:$B$8,2,FALSE)</f>
        <v>EXP</v>
      </c>
      <c r="Z533" s="19" t="str">
        <f>VLOOKUP(J533,'Verweis Art-Gruppe'!$A$2:$B$15,2,FALSE)</f>
        <v>Geräte</v>
      </c>
      <c r="AA533" s="19" t="str">
        <f>VLOOKUP(W533,'Verweis Vertreter'!$A$2:$B$24,2,FALSE)</f>
        <v>Ximena Morales</v>
      </c>
      <c r="AB533" s="12">
        <f t="shared" si="72"/>
        <v>3</v>
      </c>
      <c r="AC533" s="12">
        <f t="shared" si="77"/>
        <v>135</v>
      </c>
      <c r="AD533" s="12">
        <f t="shared" si="78"/>
        <v>149</v>
      </c>
      <c r="AE533" s="12">
        <f t="shared" si="73"/>
        <v>447</v>
      </c>
      <c r="AF533" s="12">
        <f t="shared" si="74"/>
        <v>14</v>
      </c>
      <c r="AG533" s="12">
        <f t="shared" si="75"/>
        <v>42</v>
      </c>
      <c r="AH533" s="9">
        <f t="shared" si="79"/>
        <v>9.3959731543624164E-2</v>
      </c>
      <c r="AI533" s="14">
        <f>VLOOKUP(E533,'Verweis Faktor'!$A:$B,2,FALSE)</f>
        <v>1</v>
      </c>
      <c r="AJ533" s="14"/>
      <c r="AK533" s="14" t="str">
        <f>IF(AL533="Ja","Versandkosten",VLOOKUP(E533,'Verweis Belegart'!$A$2:$B$9,2,FALSE))</f>
        <v>Hardware</v>
      </c>
      <c r="AL533" s="14" t="str">
        <f t="shared" si="80"/>
        <v>Nein</v>
      </c>
      <c r="AM533" s="14" t="str">
        <f t="shared" si="76"/>
        <v>Positiv</v>
      </c>
    </row>
    <row r="534" spans="1:39" ht="17.25" customHeight="1" x14ac:dyDescent="0.35">
      <c r="A534" s="17">
        <v>14571545</v>
      </c>
      <c r="B534" s="2" t="s">
        <v>22</v>
      </c>
      <c r="C534" s="1">
        <v>2025001</v>
      </c>
      <c r="D534" s="1">
        <v>2000175</v>
      </c>
      <c r="E534" s="2" t="s">
        <v>34</v>
      </c>
      <c r="F534" s="2" t="s">
        <v>142</v>
      </c>
      <c r="G534" s="2" t="s">
        <v>66</v>
      </c>
      <c r="H534" s="2" t="s">
        <v>925</v>
      </c>
      <c r="I534" s="2" t="s">
        <v>926</v>
      </c>
      <c r="J534" s="2" t="s">
        <v>103</v>
      </c>
      <c r="K534" s="2" t="s">
        <v>301</v>
      </c>
      <c r="L534" s="2" t="s">
        <v>500</v>
      </c>
      <c r="M534" s="2" t="s">
        <v>501</v>
      </c>
      <c r="N534" s="2" t="s">
        <v>502</v>
      </c>
      <c r="O534" s="3">
        <v>4</v>
      </c>
      <c r="P534" s="3">
        <v>471</v>
      </c>
      <c r="Q534" s="3">
        <v>509</v>
      </c>
      <c r="R534" s="3">
        <v>2036</v>
      </c>
      <c r="S534" s="3">
        <v>38</v>
      </c>
      <c r="T534" s="3">
        <v>152</v>
      </c>
      <c r="U534" s="3">
        <v>7.46</v>
      </c>
      <c r="V534" s="2" t="s">
        <v>927</v>
      </c>
      <c r="W534" s="2" t="s">
        <v>928</v>
      </c>
      <c r="X534" s="2" t="s">
        <v>44</v>
      </c>
      <c r="Y534" s="19" t="str">
        <f>VLOOKUP(G534,'Verweis Kd-Gruppe'!$A$2:$B$8,2,FALSE)</f>
        <v>EXP</v>
      </c>
      <c r="Z534" s="19" t="str">
        <f>VLOOKUP(J534,'Verweis Art-Gruppe'!$A$2:$B$15,2,FALSE)</f>
        <v>Geräte</v>
      </c>
      <c r="AA534" s="19" t="str">
        <f>VLOOKUP(W534,'Verweis Vertreter'!$A$2:$B$24,2,FALSE)</f>
        <v>Ximena Morales</v>
      </c>
      <c r="AB534" s="12">
        <f t="shared" si="72"/>
        <v>4</v>
      </c>
      <c r="AC534" s="12">
        <f t="shared" si="77"/>
        <v>471</v>
      </c>
      <c r="AD534" s="12">
        <f t="shared" si="78"/>
        <v>509</v>
      </c>
      <c r="AE534" s="12">
        <f t="shared" si="73"/>
        <v>2036</v>
      </c>
      <c r="AF534" s="12">
        <f t="shared" si="74"/>
        <v>38</v>
      </c>
      <c r="AG534" s="12">
        <f t="shared" si="75"/>
        <v>152</v>
      </c>
      <c r="AH534" s="9">
        <f t="shared" si="79"/>
        <v>7.4656188605108059E-2</v>
      </c>
      <c r="AI534" s="14">
        <f>VLOOKUP(E534,'Verweis Faktor'!$A:$B,2,FALSE)</f>
        <v>1</v>
      </c>
      <c r="AJ534" s="14"/>
      <c r="AK534" s="14" t="str">
        <f>IF(AL534="Ja","Versandkosten",VLOOKUP(E534,'Verweis Belegart'!$A$2:$B$9,2,FALSE))</f>
        <v>Hardware</v>
      </c>
      <c r="AL534" s="14" t="str">
        <f t="shared" si="80"/>
        <v>Nein</v>
      </c>
      <c r="AM534" s="14" t="str">
        <f t="shared" si="76"/>
        <v>Positiv</v>
      </c>
    </row>
    <row r="535" spans="1:39" ht="17.25" customHeight="1" x14ac:dyDescent="0.35">
      <c r="A535" s="17">
        <v>14571545</v>
      </c>
      <c r="B535" s="2" t="s">
        <v>22</v>
      </c>
      <c r="C535" s="1">
        <v>2025001</v>
      </c>
      <c r="D535" s="1">
        <v>2000175</v>
      </c>
      <c r="E535" s="2" t="s">
        <v>34</v>
      </c>
      <c r="F535" s="2" t="s">
        <v>142</v>
      </c>
      <c r="G535" s="2" t="s">
        <v>66</v>
      </c>
      <c r="H535" s="2" t="s">
        <v>925</v>
      </c>
      <c r="I535" s="2" t="s">
        <v>926</v>
      </c>
      <c r="J535" s="2" t="s">
        <v>304</v>
      </c>
      <c r="K535" s="2" t="s">
        <v>304</v>
      </c>
      <c r="L535" s="2" t="s">
        <v>950</v>
      </c>
      <c r="M535" s="2" t="s">
        <v>951</v>
      </c>
      <c r="N535" s="2" t="s">
        <v>952</v>
      </c>
      <c r="O535" s="3">
        <v>2</v>
      </c>
      <c r="P535" s="3">
        <v>420</v>
      </c>
      <c r="Q535" s="3">
        <v>432</v>
      </c>
      <c r="R535" s="3">
        <v>864</v>
      </c>
      <c r="S535" s="3">
        <v>12</v>
      </c>
      <c r="T535" s="3">
        <v>24</v>
      </c>
      <c r="U535" s="3">
        <v>2.77</v>
      </c>
      <c r="V535" s="2" t="s">
        <v>927</v>
      </c>
      <c r="W535" s="2" t="s">
        <v>928</v>
      </c>
      <c r="X535" s="2" t="s">
        <v>44</v>
      </c>
      <c r="Y535" s="19" t="str">
        <f>VLOOKUP(G535,'Verweis Kd-Gruppe'!$A$2:$B$8,2,FALSE)</f>
        <v>EXP</v>
      </c>
      <c r="Z535" s="19" t="str">
        <f>VLOOKUP(J535,'Verweis Art-Gruppe'!$A$2:$B$15,2,FALSE)</f>
        <v>Zubehör</v>
      </c>
      <c r="AA535" s="19" t="str">
        <f>VLOOKUP(W535,'Verweis Vertreter'!$A$2:$B$24,2,FALSE)</f>
        <v>Ximena Morales</v>
      </c>
      <c r="AB535" s="12">
        <f t="shared" si="72"/>
        <v>2</v>
      </c>
      <c r="AC535" s="12">
        <f t="shared" si="77"/>
        <v>420</v>
      </c>
      <c r="AD535" s="12">
        <f t="shared" si="78"/>
        <v>432</v>
      </c>
      <c r="AE535" s="12">
        <f t="shared" si="73"/>
        <v>864</v>
      </c>
      <c r="AF535" s="12">
        <f t="shared" si="74"/>
        <v>12</v>
      </c>
      <c r="AG535" s="12">
        <f t="shared" si="75"/>
        <v>24</v>
      </c>
      <c r="AH535" s="9">
        <f t="shared" si="79"/>
        <v>2.7777777777777776E-2</v>
      </c>
      <c r="AI535" s="14">
        <f>VLOOKUP(E535,'Verweis Faktor'!$A:$B,2,FALSE)</f>
        <v>1</v>
      </c>
      <c r="AJ535" s="14"/>
      <c r="AK535" s="14" t="str">
        <f>IF(AL535="Ja","Versandkosten",VLOOKUP(E535,'Verweis Belegart'!$A$2:$B$9,2,FALSE))</f>
        <v>Hardware</v>
      </c>
      <c r="AL535" s="14" t="str">
        <f t="shared" si="80"/>
        <v>Nein</v>
      </c>
      <c r="AM535" s="14" t="str">
        <f t="shared" si="76"/>
        <v>Positiv</v>
      </c>
    </row>
    <row r="536" spans="1:39" ht="17.25" customHeight="1" x14ac:dyDescent="0.35">
      <c r="A536" s="17">
        <v>14571545</v>
      </c>
      <c r="B536" s="2" t="s">
        <v>22</v>
      </c>
      <c r="C536" s="1">
        <v>2025001</v>
      </c>
      <c r="D536" s="1">
        <v>2000175</v>
      </c>
      <c r="E536" s="2" t="s">
        <v>34</v>
      </c>
      <c r="F536" s="2" t="s">
        <v>142</v>
      </c>
      <c r="G536" s="2" t="s">
        <v>66</v>
      </c>
      <c r="H536" s="2" t="s">
        <v>925</v>
      </c>
      <c r="I536" s="2" t="s">
        <v>926</v>
      </c>
      <c r="J536" s="2" t="s">
        <v>103</v>
      </c>
      <c r="K536" s="2" t="s">
        <v>307</v>
      </c>
      <c r="L536" s="2" t="s">
        <v>953</v>
      </c>
      <c r="M536" s="2" t="s">
        <v>954</v>
      </c>
      <c r="N536" s="2" t="s">
        <v>955</v>
      </c>
      <c r="O536" s="3">
        <v>10</v>
      </c>
      <c r="P536" s="3">
        <v>56.11</v>
      </c>
      <c r="Q536" s="3">
        <v>57</v>
      </c>
      <c r="R536" s="3">
        <v>570</v>
      </c>
      <c r="S536" s="3">
        <v>0.89</v>
      </c>
      <c r="T536" s="3">
        <v>8.9</v>
      </c>
      <c r="U536" s="3">
        <v>1.56</v>
      </c>
      <c r="V536" s="2" t="s">
        <v>927</v>
      </c>
      <c r="W536" s="2" t="s">
        <v>928</v>
      </c>
      <c r="X536" s="2" t="s">
        <v>44</v>
      </c>
      <c r="Y536" s="19" t="str">
        <f>VLOOKUP(G536,'Verweis Kd-Gruppe'!$A$2:$B$8,2,FALSE)</f>
        <v>EXP</v>
      </c>
      <c r="Z536" s="19" t="str">
        <f>VLOOKUP(J536,'Verweis Art-Gruppe'!$A$2:$B$15,2,FALSE)</f>
        <v>Geräte</v>
      </c>
      <c r="AA536" s="19" t="str">
        <f>VLOOKUP(W536,'Verweis Vertreter'!$A$2:$B$24,2,FALSE)</f>
        <v>Ximena Morales</v>
      </c>
      <c r="AB536" s="12">
        <f t="shared" si="72"/>
        <v>10</v>
      </c>
      <c r="AC536" s="12">
        <f t="shared" si="77"/>
        <v>56.11</v>
      </c>
      <c r="AD536" s="12">
        <f t="shared" si="78"/>
        <v>57</v>
      </c>
      <c r="AE536" s="12">
        <f t="shared" si="73"/>
        <v>570</v>
      </c>
      <c r="AF536" s="12">
        <f t="shared" si="74"/>
        <v>0.89</v>
      </c>
      <c r="AG536" s="12">
        <f t="shared" si="75"/>
        <v>8.9</v>
      </c>
      <c r="AH536" s="9">
        <f t="shared" si="79"/>
        <v>1.5614035087719299E-2</v>
      </c>
      <c r="AI536" s="14">
        <f>VLOOKUP(E536,'Verweis Faktor'!$A:$B,2,FALSE)</f>
        <v>1</v>
      </c>
      <c r="AJ536" s="14"/>
      <c r="AK536" s="14" t="str">
        <f>IF(AL536="Ja","Versandkosten",VLOOKUP(E536,'Verweis Belegart'!$A$2:$B$9,2,FALSE))</f>
        <v>Hardware</v>
      </c>
      <c r="AL536" s="14" t="str">
        <f t="shared" si="80"/>
        <v>Nein</v>
      </c>
      <c r="AM536" s="14" t="str">
        <f t="shared" si="76"/>
        <v>Positiv</v>
      </c>
    </row>
    <row r="537" spans="1:39" ht="17.25" customHeight="1" x14ac:dyDescent="0.35">
      <c r="A537" s="17">
        <v>14571545</v>
      </c>
      <c r="B537" s="2" t="s">
        <v>22</v>
      </c>
      <c r="C537" s="1">
        <v>2025001</v>
      </c>
      <c r="D537" s="1">
        <v>2000175</v>
      </c>
      <c r="E537" s="2" t="s">
        <v>34</v>
      </c>
      <c r="F537" s="2" t="s">
        <v>142</v>
      </c>
      <c r="G537" s="2" t="s">
        <v>66</v>
      </c>
      <c r="H537" s="2" t="s">
        <v>925</v>
      </c>
      <c r="I537" s="2" t="s">
        <v>926</v>
      </c>
      <c r="J537" s="2" t="s">
        <v>304</v>
      </c>
      <c r="K537" s="2" t="s">
        <v>311</v>
      </c>
      <c r="L537" s="2" t="s">
        <v>956</v>
      </c>
      <c r="M537" s="2" t="s">
        <v>957</v>
      </c>
      <c r="N537" s="2" t="s">
        <v>958</v>
      </c>
      <c r="O537" s="3">
        <v>5</v>
      </c>
      <c r="P537" s="3">
        <v>75.040000000000006</v>
      </c>
      <c r="Q537" s="3">
        <v>139</v>
      </c>
      <c r="R537" s="3">
        <v>695</v>
      </c>
      <c r="S537" s="3">
        <v>63.96</v>
      </c>
      <c r="T537" s="3">
        <v>319.8</v>
      </c>
      <c r="U537" s="3">
        <v>46.01</v>
      </c>
      <c r="V537" s="2" t="s">
        <v>927</v>
      </c>
      <c r="W537" s="2" t="s">
        <v>928</v>
      </c>
      <c r="X537" s="2" t="s">
        <v>44</v>
      </c>
      <c r="Y537" s="19" t="str">
        <f>VLOOKUP(G537,'Verweis Kd-Gruppe'!$A$2:$B$8,2,FALSE)</f>
        <v>EXP</v>
      </c>
      <c r="Z537" s="19" t="str">
        <f>VLOOKUP(J537,'Verweis Art-Gruppe'!$A$2:$B$15,2,FALSE)</f>
        <v>Zubehör</v>
      </c>
      <c r="AA537" s="19" t="str">
        <f>VLOOKUP(W537,'Verweis Vertreter'!$A$2:$B$24,2,FALSE)</f>
        <v>Ximena Morales</v>
      </c>
      <c r="AB537" s="12">
        <f t="shared" si="72"/>
        <v>5</v>
      </c>
      <c r="AC537" s="12">
        <f t="shared" si="77"/>
        <v>75.040000000000006</v>
      </c>
      <c r="AD537" s="12">
        <f t="shared" si="78"/>
        <v>139</v>
      </c>
      <c r="AE537" s="12">
        <f t="shared" si="73"/>
        <v>695</v>
      </c>
      <c r="AF537" s="12">
        <f t="shared" si="74"/>
        <v>63.96</v>
      </c>
      <c r="AG537" s="12">
        <f t="shared" si="75"/>
        <v>319.8</v>
      </c>
      <c r="AH537" s="9">
        <f t="shared" si="79"/>
        <v>0.46014388489208635</v>
      </c>
      <c r="AI537" s="14">
        <f>VLOOKUP(E537,'Verweis Faktor'!$A:$B,2,FALSE)</f>
        <v>1</v>
      </c>
      <c r="AJ537" s="14"/>
      <c r="AK537" s="14" t="str">
        <f>IF(AL537="Ja","Versandkosten",VLOOKUP(E537,'Verweis Belegart'!$A$2:$B$9,2,FALSE))</f>
        <v>Hardware</v>
      </c>
      <c r="AL537" s="14" t="str">
        <f t="shared" si="80"/>
        <v>Nein</v>
      </c>
      <c r="AM537" s="14" t="str">
        <f t="shared" si="76"/>
        <v>Positiv</v>
      </c>
    </row>
    <row r="538" spans="1:39" ht="17.25" customHeight="1" x14ac:dyDescent="0.35">
      <c r="A538" s="17">
        <v>14571545</v>
      </c>
      <c r="B538" s="2" t="s">
        <v>22</v>
      </c>
      <c r="C538" s="1">
        <v>2025001</v>
      </c>
      <c r="D538" s="1">
        <v>2000175</v>
      </c>
      <c r="E538" s="2" t="s">
        <v>34</v>
      </c>
      <c r="F538" s="2" t="s">
        <v>142</v>
      </c>
      <c r="G538" s="2" t="s">
        <v>66</v>
      </c>
      <c r="H538" s="2" t="s">
        <v>925</v>
      </c>
      <c r="I538" s="2" t="s">
        <v>926</v>
      </c>
      <c r="J538" s="2" t="s">
        <v>103</v>
      </c>
      <c r="K538" s="2" t="s">
        <v>478</v>
      </c>
      <c r="L538" s="2" t="s">
        <v>520</v>
      </c>
      <c r="M538" s="2" t="s">
        <v>521</v>
      </c>
      <c r="N538" s="2" t="s">
        <v>522</v>
      </c>
      <c r="O538" s="3">
        <v>5</v>
      </c>
      <c r="P538" s="3">
        <v>492</v>
      </c>
      <c r="Q538" s="3">
        <v>509</v>
      </c>
      <c r="R538" s="3">
        <v>2545</v>
      </c>
      <c r="S538" s="3">
        <v>17</v>
      </c>
      <c r="T538" s="3">
        <v>85</v>
      </c>
      <c r="U538" s="3">
        <v>3.33</v>
      </c>
      <c r="V538" s="2" t="s">
        <v>927</v>
      </c>
      <c r="W538" s="2" t="s">
        <v>928</v>
      </c>
      <c r="X538" s="2" t="s">
        <v>44</v>
      </c>
      <c r="Y538" s="19" t="str">
        <f>VLOOKUP(G538,'Verweis Kd-Gruppe'!$A$2:$B$8,2,FALSE)</f>
        <v>EXP</v>
      </c>
      <c r="Z538" s="19" t="str">
        <f>VLOOKUP(J538,'Verweis Art-Gruppe'!$A$2:$B$15,2,FALSE)</f>
        <v>Geräte</v>
      </c>
      <c r="AA538" s="19" t="str">
        <f>VLOOKUP(W538,'Verweis Vertreter'!$A$2:$B$24,2,FALSE)</f>
        <v>Ximena Morales</v>
      </c>
      <c r="AB538" s="12">
        <f t="shared" si="72"/>
        <v>5</v>
      </c>
      <c r="AC538" s="12">
        <f t="shared" si="77"/>
        <v>492</v>
      </c>
      <c r="AD538" s="12">
        <f t="shared" si="78"/>
        <v>509</v>
      </c>
      <c r="AE538" s="12">
        <f t="shared" si="73"/>
        <v>2545</v>
      </c>
      <c r="AF538" s="12">
        <f t="shared" si="74"/>
        <v>17</v>
      </c>
      <c r="AG538" s="12">
        <f t="shared" si="75"/>
        <v>85</v>
      </c>
      <c r="AH538" s="9">
        <f t="shared" si="79"/>
        <v>3.3398821218074658E-2</v>
      </c>
      <c r="AI538" s="14">
        <f>VLOOKUP(E538,'Verweis Faktor'!$A:$B,2,FALSE)</f>
        <v>1</v>
      </c>
      <c r="AJ538" s="14"/>
      <c r="AK538" s="14" t="str">
        <f>IF(AL538="Ja","Versandkosten",VLOOKUP(E538,'Verweis Belegart'!$A$2:$B$9,2,FALSE))</f>
        <v>Hardware</v>
      </c>
      <c r="AL538" s="14" t="str">
        <f t="shared" si="80"/>
        <v>Nein</v>
      </c>
      <c r="AM538" s="14" t="str">
        <f t="shared" si="76"/>
        <v>Positiv</v>
      </c>
    </row>
    <row r="539" spans="1:39" ht="17.25" customHeight="1" x14ac:dyDescent="0.35">
      <c r="A539" s="17">
        <v>14571545</v>
      </c>
      <c r="B539" s="2" t="s">
        <v>22</v>
      </c>
      <c r="C539" s="1">
        <v>2025001</v>
      </c>
      <c r="D539" s="1">
        <v>2000175</v>
      </c>
      <c r="E539" s="2" t="s">
        <v>34</v>
      </c>
      <c r="F539" s="2" t="s">
        <v>142</v>
      </c>
      <c r="G539" s="2" t="s">
        <v>66</v>
      </c>
      <c r="H539" s="2" t="s">
        <v>925</v>
      </c>
      <c r="I539" s="2" t="s">
        <v>926</v>
      </c>
      <c r="J539" s="2" t="s">
        <v>103</v>
      </c>
      <c r="K539" s="2" t="s">
        <v>482</v>
      </c>
      <c r="L539" s="2" t="s">
        <v>682</v>
      </c>
      <c r="M539" s="2" t="s">
        <v>683</v>
      </c>
      <c r="N539" s="2" t="s">
        <v>684</v>
      </c>
      <c r="O539" s="3">
        <v>10</v>
      </c>
      <c r="P539" s="3">
        <v>80.210499999999996</v>
      </c>
      <c r="Q539" s="3">
        <v>89</v>
      </c>
      <c r="R539" s="3">
        <v>890</v>
      </c>
      <c r="S539" s="3">
        <v>8.7895000000000003</v>
      </c>
      <c r="T539" s="3">
        <v>87.89</v>
      </c>
      <c r="U539" s="3">
        <v>9.8699999999999992</v>
      </c>
      <c r="V539" s="2" t="s">
        <v>927</v>
      </c>
      <c r="W539" s="2" t="s">
        <v>928</v>
      </c>
      <c r="X539" s="2" t="s">
        <v>44</v>
      </c>
      <c r="Y539" s="19" t="str">
        <f>VLOOKUP(G539,'Verweis Kd-Gruppe'!$A$2:$B$8,2,FALSE)</f>
        <v>EXP</v>
      </c>
      <c r="Z539" s="19" t="str">
        <f>VLOOKUP(J539,'Verweis Art-Gruppe'!$A$2:$B$15,2,FALSE)</f>
        <v>Geräte</v>
      </c>
      <c r="AA539" s="19" t="str">
        <f>VLOOKUP(W539,'Verweis Vertreter'!$A$2:$B$24,2,FALSE)</f>
        <v>Ximena Morales</v>
      </c>
      <c r="AB539" s="12">
        <f t="shared" si="72"/>
        <v>10</v>
      </c>
      <c r="AC539" s="12">
        <f t="shared" si="77"/>
        <v>80.210499999999996</v>
      </c>
      <c r="AD539" s="12">
        <f t="shared" si="78"/>
        <v>89</v>
      </c>
      <c r="AE539" s="12">
        <f t="shared" si="73"/>
        <v>890</v>
      </c>
      <c r="AF539" s="12">
        <f t="shared" si="74"/>
        <v>8.7895000000000003</v>
      </c>
      <c r="AG539" s="12">
        <f t="shared" si="75"/>
        <v>87.89</v>
      </c>
      <c r="AH539" s="9">
        <f t="shared" si="79"/>
        <v>9.875280898876404E-2</v>
      </c>
      <c r="AI539" s="14">
        <f>VLOOKUP(E539,'Verweis Faktor'!$A:$B,2,FALSE)</f>
        <v>1</v>
      </c>
      <c r="AJ539" s="14"/>
      <c r="AK539" s="14" t="str">
        <f>IF(AL539="Ja","Versandkosten",VLOOKUP(E539,'Verweis Belegart'!$A$2:$B$9,2,FALSE))</f>
        <v>Hardware</v>
      </c>
      <c r="AL539" s="14" t="str">
        <f t="shared" si="80"/>
        <v>Nein</v>
      </c>
      <c r="AM539" s="14" t="str">
        <f t="shared" si="76"/>
        <v>Positiv</v>
      </c>
    </row>
    <row r="540" spans="1:39" ht="17.25" customHeight="1" x14ac:dyDescent="0.35">
      <c r="A540" s="17">
        <v>14571545</v>
      </c>
      <c r="B540" s="2" t="s">
        <v>22</v>
      </c>
      <c r="C540" s="1">
        <v>2025001</v>
      </c>
      <c r="D540" s="1">
        <v>2000175</v>
      </c>
      <c r="E540" s="2" t="s">
        <v>34</v>
      </c>
      <c r="F540" s="2" t="s">
        <v>142</v>
      </c>
      <c r="G540" s="2" t="s">
        <v>66</v>
      </c>
      <c r="H540" s="2" t="s">
        <v>925</v>
      </c>
      <c r="I540" s="2" t="s">
        <v>926</v>
      </c>
      <c r="J540" s="2" t="s">
        <v>103</v>
      </c>
      <c r="K540" s="2" t="s">
        <v>485</v>
      </c>
      <c r="L540" s="2" t="s">
        <v>360</v>
      </c>
      <c r="M540" s="2" t="s">
        <v>361</v>
      </c>
      <c r="N540" s="2" t="s">
        <v>362</v>
      </c>
      <c r="O540" s="3">
        <v>3</v>
      </c>
      <c r="P540" s="3">
        <v>277</v>
      </c>
      <c r="Q540" s="3">
        <v>295</v>
      </c>
      <c r="R540" s="3">
        <v>885</v>
      </c>
      <c r="S540" s="3">
        <v>18</v>
      </c>
      <c r="T540" s="3">
        <v>54</v>
      </c>
      <c r="U540" s="3">
        <v>6.1</v>
      </c>
      <c r="V540" s="2" t="s">
        <v>927</v>
      </c>
      <c r="W540" s="2" t="s">
        <v>928</v>
      </c>
      <c r="X540" s="2" t="s">
        <v>44</v>
      </c>
      <c r="Y540" s="19" t="str">
        <f>VLOOKUP(G540,'Verweis Kd-Gruppe'!$A$2:$B$8,2,FALSE)</f>
        <v>EXP</v>
      </c>
      <c r="Z540" s="19" t="str">
        <f>VLOOKUP(J540,'Verweis Art-Gruppe'!$A$2:$B$15,2,FALSE)</f>
        <v>Geräte</v>
      </c>
      <c r="AA540" s="19" t="str">
        <f>VLOOKUP(W540,'Verweis Vertreter'!$A$2:$B$24,2,FALSE)</f>
        <v>Ximena Morales</v>
      </c>
      <c r="AB540" s="12">
        <f t="shared" si="72"/>
        <v>3</v>
      </c>
      <c r="AC540" s="12">
        <f t="shared" si="77"/>
        <v>277</v>
      </c>
      <c r="AD540" s="12">
        <f t="shared" si="78"/>
        <v>295</v>
      </c>
      <c r="AE540" s="12">
        <f t="shared" si="73"/>
        <v>885</v>
      </c>
      <c r="AF540" s="12">
        <f t="shared" si="74"/>
        <v>18</v>
      </c>
      <c r="AG540" s="12">
        <f t="shared" si="75"/>
        <v>54</v>
      </c>
      <c r="AH540" s="9">
        <f t="shared" si="79"/>
        <v>6.1016949152542375E-2</v>
      </c>
      <c r="AI540" s="14">
        <f>VLOOKUP(E540,'Verweis Faktor'!$A:$B,2,FALSE)</f>
        <v>1</v>
      </c>
      <c r="AJ540" s="14"/>
      <c r="AK540" s="14" t="str">
        <f>IF(AL540="Ja","Versandkosten",VLOOKUP(E540,'Verweis Belegart'!$A$2:$B$9,2,FALSE))</f>
        <v>Hardware</v>
      </c>
      <c r="AL540" s="14" t="str">
        <f t="shared" si="80"/>
        <v>Nein</v>
      </c>
      <c r="AM540" s="14" t="str">
        <f t="shared" si="76"/>
        <v>Positiv</v>
      </c>
    </row>
    <row r="541" spans="1:39" ht="17.25" customHeight="1" x14ac:dyDescent="0.35">
      <c r="A541" s="17">
        <v>14571545</v>
      </c>
      <c r="B541" s="2" t="s">
        <v>22</v>
      </c>
      <c r="C541" s="1">
        <v>2025001</v>
      </c>
      <c r="D541" s="1">
        <v>2000175</v>
      </c>
      <c r="E541" s="2" t="s">
        <v>34</v>
      </c>
      <c r="F541" s="2" t="s">
        <v>142</v>
      </c>
      <c r="G541" s="2" t="s">
        <v>66</v>
      </c>
      <c r="H541" s="2" t="s">
        <v>925</v>
      </c>
      <c r="I541" s="2" t="s">
        <v>926</v>
      </c>
      <c r="J541" s="2" t="s">
        <v>304</v>
      </c>
      <c r="K541" s="2" t="s">
        <v>486</v>
      </c>
      <c r="L541" s="2" t="s">
        <v>544</v>
      </c>
      <c r="M541" s="2" t="s">
        <v>545</v>
      </c>
      <c r="N541" s="2" t="s">
        <v>542</v>
      </c>
      <c r="O541" s="3">
        <v>10</v>
      </c>
      <c r="P541" s="3">
        <v>29.5</v>
      </c>
      <c r="Q541" s="3">
        <v>31</v>
      </c>
      <c r="R541" s="3">
        <v>310</v>
      </c>
      <c r="S541" s="3">
        <v>1.5</v>
      </c>
      <c r="T541" s="3">
        <v>15</v>
      </c>
      <c r="U541" s="3">
        <v>4.83</v>
      </c>
      <c r="V541" s="2" t="s">
        <v>927</v>
      </c>
      <c r="W541" s="2" t="s">
        <v>928</v>
      </c>
      <c r="X541" s="2" t="s">
        <v>44</v>
      </c>
      <c r="Y541" s="19" t="str">
        <f>VLOOKUP(G541,'Verweis Kd-Gruppe'!$A$2:$B$8,2,FALSE)</f>
        <v>EXP</v>
      </c>
      <c r="Z541" s="19" t="str">
        <f>VLOOKUP(J541,'Verweis Art-Gruppe'!$A$2:$B$15,2,FALSE)</f>
        <v>Zubehör</v>
      </c>
      <c r="AA541" s="19" t="str">
        <f>VLOOKUP(W541,'Verweis Vertreter'!$A$2:$B$24,2,FALSE)</f>
        <v>Ximena Morales</v>
      </c>
      <c r="AB541" s="12">
        <f t="shared" si="72"/>
        <v>10</v>
      </c>
      <c r="AC541" s="12">
        <f t="shared" si="77"/>
        <v>29.5</v>
      </c>
      <c r="AD541" s="12">
        <f t="shared" si="78"/>
        <v>31</v>
      </c>
      <c r="AE541" s="12">
        <f t="shared" si="73"/>
        <v>310</v>
      </c>
      <c r="AF541" s="12">
        <f t="shared" si="74"/>
        <v>1.5</v>
      </c>
      <c r="AG541" s="12">
        <f t="shared" si="75"/>
        <v>15</v>
      </c>
      <c r="AH541" s="9">
        <f t="shared" si="79"/>
        <v>4.8387096774193547E-2</v>
      </c>
      <c r="AI541" s="14">
        <f>VLOOKUP(E541,'Verweis Faktor'!$A:$B,2,FALSE)</f>
        <v>1</v>
      </c>
      <c r="AJ541" s="14"/>
      <c r="AK541" s="14" t="str">
        <f>IF(AL541="Ja","Versandkosten",VLOOKUP(E541,'Verweis Belegart'!$A$2:$B$9,2,FALSE))</f>
        <v>Hardware</v>
      </c>
      <c r="AL541" s="14" t="str">
        <f t="shared" si="80"/>
        <v>Nein</v>
      </c>
      <c r="AM541" s="14" t="str">
        <f t="shared" si="76"/>
        <v>Positiv</v>
      </c>
    </row>
    <row r="542" spans="1:39" ht="17.25" customHeight="1" x14ac:dyDescent="0.35">
      <c r="A542" s="17">
        <v>14571545</v>
      </c>
      <c r="B542" s="2" t="s">
        <v>22</v>
      </c>
      <c r="C542" s="1">
        <v>2025001</v>
      </c>
      <c r="D542" s="1">
        <v>2000175</v>
      </c>
      <c r="E542" s="2" t="s">
        <v>34</v>
      </c>
      <c r="F542" s="2" t="s">
        <v>142</v>
      </c>
      <c r="G542" s="2" t="s">
        <v>66</v>
      </c>
      <c r="H542" s="2" t="s">
        <v>925</v>
      </c>
      <c r="I542" s="2" t="s">
        <v>926</v>
      </c>
      <c r="J542" s="2" t="s">
        <v>103</v>
      </c>
      <c r="K542" s="2" t="s">
        <v>490</v>
      </c>
      <c r="L542" s="2" t="s">
        <v>959</v>
      </c>
      <c r="M542" s="2" t="s">
        <v>960</v>
      </c>
      <c r="N542" s="2" t="s">
        <v>961</v>
      </c>
      <c r="O542" s="3">
        <v>3</v>
      </c>
      <c r="P542" s="3">
        <v>156</v>
      </c>
      <c r="Q542" s="3">
        <v>159</v>
      </c>
      <c r="R542" s="3">
        <v>477</v>
      </c>
      <c r="S542" s="3">
        <v>3</v>
      </c>
      <c r="T542" s="3">
        <v>9</v>
      </c>
      <c r="U542" s="3">
        <v>1.88</v>
      </c>
      <c r="V542" s="2" t="s">
        <v>927</v>
      </c>
      <c r="W542" s="2" t="s">
        <v>928</v>
      </c>
      <c r="X542" s="2" t="s">
        <v>44</v>
      </c>
      <c r="Y542" s="19" t="str">
        <f>VLOOKUP(G542,'Verweis Kd-Gruppe'!$A$2:$B$8,2,FALSE)</f>
        <v>EXP</v>
      </c>
      <c r="Z542" s="19" t="str">
        <f>VLOOKUP(J542,'Verweis Art-Gruppe'!$A$2:$B$15,2,FALSE)</f>
        <v>Geräte</v>
      </c>
      <c r="AA542" s="19" t="str">
        <f>VLOOKUP(W542,'Verweis Vertreter'!$A$2:$B$24,2,FALSE)</f>
        <v>Ximena Morales</v>
      </c>
      <c r="AB542" s="12">
        <f t="shared" si="72"/>
        <v>3</v>
      </c>
      <c r="AC542" s="12">
        <f t="shared" si="77"/>
        <v>156</v>
      </c>
      <c r="AD542" s="12">
        <f t="shared" si="78"/>
        <v>159</v>
      </c>
      <c r="AE542" s="12">
        <f t="shared" si="73"/>
        <v>477</v>
      </c>
      <c r="AF542" s="12">
        <f t="shared" si="74"/>
        <v>3</v>
      </c>
      <c r="AG542" s="12">
        <f t="shared" si="75"/>
        <v>9</v>
      </c>
      <c r="AH542" s="9">
        <f t="shared" si="79"/>
        <v>1.8867924528301886E-2</v>
      </c>
      <c r="AI542" s="14">
        <f>VLOOKUP(E542,'Verweis Faktor'!$A:$B,2,FALSE)</f>
        <v>1</v>
      </c>
      <c r="AJ542" s="14"/>
      <c r="AK542" s="14" t="str">
        <f>IF(AL542="Ja","Versandkosten",VLOOKUP(E542,'Verweis Belegart'!$A$2:$B$9,2,FALSE))</f>
        <v>Hardware</v>
      </c>
      <c r="AL542" s="14" t="str">
        <f t="shared" si="80"/>
        <v>Nein</v>
      </c>
      <c r="AM542" s="14" t="str">
        <f t="shared" si="76"/>
        <v>Positiv</v>
      </c>
    </row>
    <row r="543" spans="1:39" ht="17.25" customHeight="1" x14ac:dyDescent="0.35">
      <c r="A543" s="17">
        <v>14571481</v>
      </c>
      <c r="B543" s="2" t="s">
        <v>22</v>
      </c>
      <c r="C543" s="1">
        <v>2025001</v>
      </c>
      <c r="D543" s="1">
        <v>2000176</v>
      </c>
      <c r="E543" s="2" t="s">
        <v>34</v>
      </c>
      <c r="F543" s="2" t="s">
        <v>53</v>
      </c>
      <c r="G543" s="2" t="s">
        <v>66</v>
      </c>
      <c r="H543" s="2" t="s">
        <v>923</v>
      </c>
      <c r="I543" s="2" t="s">
        <v>924</v>
      </c>
      <c r="J543" s="2" t="s">
        <v>304</v>
      </c>
      <c r="K543" s="2" t="s">
        <v>28</v>
      </c>
      <c r="L543" s="2" t="s">
        <v>420</v>
      </c>
      <c r="M543" s="2" t="s">
        <v>421</v>
      </c>
      <c r="N543" s="2" t="s">
        <v>422</v>
      </c>
      <c r="O543" s="3">
        <v>2</v>
      </c>
      <c r="P543" s="3">
        <v>170</v>
      </c>
      <c r="Q543" s="3">
        <v>210</v>
      </c>
      <c r="R543" s="3">
        <v>420</v>
      </c>
      <c r="S543" s="3">
        <v>40</v>
      </c>
      <c r="T543" s="3">
        <v>80</v>
      </c>
      <c r="U543" s="3">
        <v>19.04</v>
      </c>
      <c r="V543" s="2" t="s">
        <v>145</v>
      </c>
      <c r="W543" s="2" t="s">
        <v>146</v>
      </c>
      <c r="X543" s="2" t="s">
        <v>72</v>
      </c>
      <c r="Y543" s="19" t="str">
        <f>VLOOKUP(G543,'Verweis Kd-Gruppe'!$A$2:$B$8,2,FALSE)</f>
        <v>EXP</v>
      </c>
      <c r="Z543" s="19" t="str">
        <f>VLOOKUP(J543,'Verweis Art-Gruppe'!$A$2:$B$15,2,FALSE)</f>
        <v>Zubehör</v>
      </c>
      <c r="AA543" s="19" t="str">
        <f>VLOOKUP(W543,'Verweis Vertreter'!$A$2:$B$24,2,FALSE)</f>
        <v>Muhsin Yortanli</v>
      </c>
      <c r="AB543" s="12">
        <f t="shared" si="72"/>
        <v>2</v>
      </c>
      <c r="AC543" s="12">
        <f t="shared" si="77"/>
        <v>170</v>
      </c>
      <c r="AD543" s="12">
        <f t="shared" si="78"/>
        <v>210</v>
      </c>
      <c r="AE543" s="12">
        <f t="shared" si="73"/>
        <v>420</v>
      </c>
      <c r="AF543" s="12">
        <f t="shared" si="74"/>
        <v>40</v>
      </c>
      <c r="AG543" s="12">
        <f t="shared" si="75"/>
        <v>80</v>
      </c>
      <c r="AH543" s="9">
        <f t="shared" si="79"/>
        <v>0.19047619047619047</v>
      </c>
      <c r="AI543" s="14">
        <f>VLOOKUP(E543,'Verweis Faktor'!$A:$B,2,FALSE)</f>
        <v>1</v>
      </c>
      <c r="AJ543" s="14"/>
      <c r="AK543" s="14" t="str">
        <f>IF(AL543="Ja","Versandkosten",VLOOKUP(E543,'Verweis Belegart'!$A$2:$B$9,2,FALSE))</f>
        <v>Hardware</v>
      </c>
      <c r="AL543" s="14" t="str">
        <f t="shared" si="80"/>
        <v>Nein</v>
      </c>
      <c r="AM543" s="14" t="str">
        <f t="shared" si="76"/>
        <v>Positiv</v>
      </c>
    </row>
    <row r="544" spans="1:39" ht="17.25" customHeight="1" x14ac:dyDescent="0.35">
      <c r="A544" s="17">
        <v>14571481</v>
      </c>
      <c r="B544" s="2" t="s">
        <v>22</v>
      </c>
      <c r="C544" s="1">
        <v>2025001</v>
      </c>
      <c r="D544" s="1">
        <v>2000176</v>
      </c>
      <c r="E544" s="2" t="s">
        <v>34</v>
      </c>
      <c r="F544" s="2" t="s">
        <v>53</v>
      </c>
      <c r="G544" s="2" t="s">
        <v>66</v>
      </c>
      <c r="H544" s="2" t="s">
        <v>923</v>
      </c>
      <c r="I544" s="2" t="s">
        <v>924</v>
      </c>
      <c r="J544" s="2" t="s">
        <v>304</v>
      </c>
      <c r="K544" s="2" t="s">
        <v>45</v>
      </c>
      <c r="L544" s="2" t="s">
        <v>76</v>
      </c>
      <c r="M544" s="2" t="s">
        <v>77</v>
      </c>
      <c r="N544" s="2" t="s">
        <v>78</v>
      </c>
      <c r="O544" s="3">
        <v>1</v>
      </c>
      <c r="P544" s="3">
        <v>14.01</v>
      </c>
      <c r="Q544" s="3">
        <v>14</v>
      </c>
      <c r="R544" s="3">
        <v>14</v>
      </c>
      <c r="S544" s="3">
        <v>-0.01</v>
      </c>
      <c r="T544" s="3">
        <v>-0.01</v>
      </c>
      <c r="U544" s="3">
        <v>-7.0000000000000007E-2</v>
      </c>
      <c r="V544" s="2" t="s">
        <v>145</v>
      </c>
      <c r="W544" s="2" t="s">
        <v>146</v>
      </c>
      <c r="X544" s="2" t="s">
        <v>72</v>
      </c>
      <c r="Y544" s="19" t="str">
        <f>VLOOKUP(G544,'Verweis Kd-Gruppe'!$A$2:$B$8,2,FALSE)</f>
        <v>EXP</v>
      </c>
      <c r="Z544" s="19" t="str">
        <f>VLOOKUP(J544,'Verweis Art-Gruppe'!$A$2:$B$15,2,FALSE)</f>
        <v>Zubehör</v>
      </c>
      <c r="AA544" s="19" t="str">
        <f>VLOOKUP(W544,'Verweis Vertreter'!$A$2:$B$24,2,FALSE)</f>
        <v>Muhsin Yortanli</v>
      </c>
      <c r="AB544" s="12">
        <f t="shared" si="72"/>
        <v>1</v>
      </c>
      <c r="AC544" s="12">
        <f t="shared" si="77"/>
        <v>14.01</v>
      </c>
      <c r="AD544" s="12">
        <f t="shared" si="78"/>
        <v>14</v>
      </c>
      <c r="AE544" s="12">
        <f t="shared" si="73"/>
        <v>14</v>
      </c>
      <c r="AF544" s="12">
        <f t="shared" si="74"/>
        <v>-0.01</v>
      </c>
      <c r="AG544" s="12">
        <f t="shared" si="75"/>
        <v>-0.01</v>
      </c>
      <c r="AH544" s="9">
        <f t="shared" si="79"/>
        <v>-7.1428571428571429E-4</v>
      </c>
      <c r="AI544" s="14">
        <f>VLOOKUP(E544,'Verweis Faktor'!$A:$B,2,FALSE)</f>
        <v>1</v>
      </c>
      <c r="AJ544" s="14"/>
      <c r="AK544" s="14" t="str">
        <f>IF(AL544="Ja","Versandkosten",VLOOKUP(E544,'Verweis Belegart'!$A$2:$B$9,2,FALSE))</f>
        <v>Hardware</v>
      </c>
      <c r="AL544" s="14" t="str">
        <f t="shared" si="80"/>
        <v>Nein</v>
      </c>
      <c r="AM544" s="14" t="str">
        <f t="shared" si="76"/>
        <v>Negativ</v>
      </c>
    </row>
    <row r="545" spans="1:39" ht="17.25" customHeight="1" x14ac:dyDescent="0.35">
      <c r="A545" s="17">
        <v>14571481</v>
      </c>
      <c r="B545" s="2" t="s">
        <v>22</v>
      </c>
      <c r="C545" s="1">
        <v>2025001</v>
      </c>
      <c r="D545" s="1">
        <v>2000176</v>
      </c>
      <c r="E545" s="2" t="s">
        <v>34</v>
      </c>
      <c r="F545" s="2" t="s">
        <v>53</v>
      </c>
      <c r="G545" s="2" t="s">
        <v>66</v>
      </c>
      <c r="H545" s="2" t="s">
        <v>923</v>
      </c>
      <c r="I545" s="2" t="s">
        <v>924</v>
      </c>
      <c r="J545" s="2" t="s">
        <v>103</v>
      </c>
      <c r="K545" s="2" t="s">
        <v>49</v>
      </c>
      <c r="L545" s="2" t="s">
        <v>591</v>
      </c>
      <c r="M545" s="2" t="s">
        <v>592</v>
      </c>
      <c r="N545" s="2" t="s">
        <v>593</v>
      </c>
      <c r="O545" s="3">
        <v>1</v>
      </c>
      <c r="P545" s="3">
        <v>78</v>
      </c>
      <c r="Q545" s="3">
        <v>85</v>
      </c>
      <c r="R545" s="3">
        <v>85</v>
      </c>
      <c r="S545" s="3">
        <v>7</v>
      </c>
      <c r="T545" s="3">
        <v>7</v>
      </c>
      <c r="U545" s="3">
        <v>8.23</v>
      </c>
      <c r="V545" s="2" t="s">
        <v>145</v>
      </c>
      <c r="W545" s="2" t="s">
        <v>146</v>
      </c>
      <c r="X545" s="2" t="s">
        <v>72</v>
      </c>
      <c r="Y545" s="19" t="str">
        <f>VLOOKUP(G545,'Verweis Kd-Gruppe'!$A$2:$B$8,2,FALSE)</f>
        <v>EXP</v>
      </c>
      <c r="Z545" s="19" t="str">
        <f>VLOOKUP(J545,'Verweis Art-Gruppe'!$A$2:$B$15,2,FALSE)</f>
        <v>Geräte</v>
      </c>
      <c r="AA545" s="19" t="str">
        <f>VLOOKUP(W545,'Verweis Vertreter'!$A$2:$B$24,2,FALSE)</f>
        <v>Muhsin Yortanli</v>
      </c>
      <c r="AB545" s="12">
        <f t="shared" si="72"/>
        <v>1</v>
      </c>
      <c r="AC545" s="12">
        <f t="shared" si="77"/>
        <v>78</v>
      </c>
      <c r="AD545" s="12">
        <f t="shared" si="78"/>
        <v>85</v>
      </c>
      <c r="AE545" s="12">
        <f t="shared" si="73"/>
        <v>85</v>
      </c>
      <c r="AF545" s="12">
        <f t="shared" si="74"/>
        <v>7</v>
      </c>
      <c r="AG545" s="12">
        <f t="shared" si="75"/>
        <v>7</v>
      </c>
      <c r="AH545" s="9">
        <f t="shared" si="79"/>
        <v>8.2352941176470587E-2</v>
      </c>
      <c r="AI545" s="14">
        <f>VLOOKUP(E545,'Verweis Faktor'!$A:$B,2,FALSE)</f>
        <v>1</v>
      </c>
      <c r="AJ545" s="14"/>
      <c r="AK545" s="14" t="str">
        <f>IF(AL545="Ja","Versandkosten",VLOOKUP(E545,'Verweis Belegart'!$A$2:$B$9,2,FALSE))</f>
        <v>Hardware</v>
      </c>
      <c r="AL545" s="14" t="str">
        <f t="shared" si="80"/>
        <v>Nein</v>
      </c>
      <c r="AM545" s="14" t="str">
        <f t="shared" si="76"/>
        <v>Positiv</v>
      </c>
    </row>
    <row r="546" spans="1:39" ht="17.25" customHeight="1" x14ac:dyDescent="0.35">
      <c r="A546" s="17">
        <v>14571481</v>
      </c>
      <c r="B546" s="2" t="s">
        <v>22</v>
      </c>
      <c r="C546" s="1">
        <v>2025001</v>
      </c>
      <c r="D546" s="1">
        <v>2000176</v>
      </c>
      <c r="E546" s="2" t="s">
        <v>34</v>
      </c>
      <c r="F546" s="2" t="s">
        <v>53</v>
      </c>
      <c r="G546" s="2" t="s">
        <v>66</v>
      </c>
      <c r="H546" s="2" t="s">
        <v>923</v>
      </c>
      <c r="I546" s="2" t="s">
        <v>924</v>
      </c>
      <c r="J546" s="2" t="s">
        <v>304</v>
      </c>
      <c r="K546" s="2" t="s">
        <v>79</v>
      </c>
      <c r="L546" s="2" t="s">
        <v>962</v>
      </c>
      <c r="M546" s="2" t="s">
        <v>963</v>
      </c>
      <c r="N546" s="2" t="s">
        <v>963</v>
      </c>
      <c r="O546" s="3">
        <v>2</v>
      </c>
      <c r="P546" s="3">
        <v>46.4863</v>
      </c>
      <c r="Q546" s="3">
        <v>49.5</v>
      </c>
      <c r="R546" s="3">
        <v>99</v>
      </c>
      <c r="S546" s="3">
        <v>3.0137</v>
      </c>
      <c r="T546" s="3">
        <v>6.03</v>
      </c>
      <c r="U546" s="3">
        <v>6.08</v>
      </c>
      <c r="V546" s="2" t="s">
        <v>145</v>
      </c>
      <c r="W546" s="2" t="s">
        <v>146</v>
      </c>
      <c r="X546" s="2" t="s">
        <v>72</v>
      </c>
      <c r="Y546" s="19" t="str">
        <f>VLOOKUP(G546,'Verweis Kd-Gruppe'!$A$2:$B$8,2,FALSE)</f>
        <v>EXP</v>
      </c>
      <c r="Z546" s="19" t="str">
        <f>VLOOKUP(J546,'Verweis Art-Gruppe'!$A$2:$B$15,2,FALSE)</f>
        <v>Zubehör</v>
      </c>
      <c r="AA546" s="19" t="str">
        <f>VLOOKUP(W546,'Verweis Vertreter'!$A$2:$B$24,2,FALSE)</f>
        <v>Muhsin Yortanli</v>
      </c>
      <c r="AB546" s="12">
        <f t="shared" si="72"/>
        <v>2</v>
      </c>
      <c r="AC546" s="12">
        <f t="shared" si="77"/>
        <v>46.4863</v>
      </c>
      <c r="AD546" s="12">
        <f t="shared" si="78"/>
        <v>49.5</v>
      </c>
      <c r="AE546" s="12">
        <f t="shared" si="73"/>
        <v>99</v>
      </c>
      <c r="AF546" s="12">
        <f t="shared" si="74"/>
        <v>3.0137</v>
      </c>
      <c r="AG546" s="12">
        <f t="shared" si="75"/>
        <v>6.03</v>
      </c>
      <c r="AH546" s="9">
        <f t="shared" si="79"/>
        <v>6.0909090909090913E-2</v>
      </c>
      <c r="AI546" s="14">
        <f>VLOOKUP(E546,'Verweis Faktor'!$A:$B,2,FALSE)</f>
        <v>1</v>
      </c>
      <c r="AJ546" s="14"/>
      <c r="AK546" s="14" t="str">
        <f>IF(AL546="Ja","Versandkosten",VLOOKUP(E546,'Verweis Belegart'!$A$2:$B$9,2,FALSE))</f>
        <v>Hardware</v>
      </c>
      <c r="AL546" s="14" t="str">
        <f t="shared" si="80"/>
        <v>Nein</v>
      </c>
      <c r="AM546" s="14" t="str">
        <f t="shared" si="76"/>
        <v>Positiv</v>
      </c>
    </row>
    <row r="547" spans="1:39" ht="17.25" customHeight="1" x14ac:dyDescent="0.35">
      <c r="A547" s="17">
        <v>14571481</v>
      </c>
      <c r="B547" s="2" t="s">
        <v>22</v>
      </c>
      <c r="C547" s="1">
        <v>2025001</v>
      </c>
      <c r="D547" s="1">
        <v>2000176</v>
      </c>
      <c r="E547" s="2" t="s">
        <v>34</v>
      </c>
      <c r="F547" s="2" t="s">
        <v>53</v>
      </c>
      <c r="G547" s="2" t="s">
        <v>66</v>
      </c>
      <c r="H547" s="2" t="s">
        <v>923</v>
      </c>
      <c r="I547" s="2" t="s">
        <v>924</v>
      </c>
      <c r="J547" s="2" t="s">
        <v>103</v>
      </c>
      <c r="K547" s="2" t="s">
        <v>83</v>
      </c>
      <c r="L547" s="2" t="s">
        <v>953</v>
      </c>
      <c r="M547" s="2" t="s">
        <v>954</v>
      </c>
      <c r="N547" s="2" t="s">
        <v>955</v>
      </c>
      <c r="O547" s="3">
        <v>3</v>
      </c>
      <c r="P547" s="3">
        <v>56.11</v>
      </c>
      <c r="Q547" s="3">
        <v>57</v>
      </c>
      <c r="R547" s="3">
        <v>171</v>
      </c>
      <c r="S547" s="3">
        <v>0.89</v>
      </c>
      <c r="T547" s="3">
        <v>2.67</v>
      </c>
      <c r="U547" s="3">
        <v>1.56</v>
      </c>
      <c r="V547" s="2" t="s">
        <v>145</v>
      </c>
      <c r="W547" s="2" t="s">
        <v>146</v>
      </c>
      <c r="X547" s="2" t="s">
        <v>72</v>
      </c>
      <c r="Y547" s="19" t="str">
        <f>VLOOKUP(G547,'Verweis Kd-Gruppe'!$A$2:$B$8,2,FALSE)</f>
        <v>EXP</v>
      </c>
      <c r="Z547" s="19" t="str">
        <f>VLOOKUP(J547,'Verweis Art-Gruppe'!$A$2:$B$15,2,FALSE)</f>
        <v>Geräte</v>
      </c>
      <c r="AA547" s="19" t="str">
        <f>VLOOKUP(W547,'Verweis Vertreter'!$A$2:$B$24,2,FALSE)</f>
        <v>Muhsin Yortanli</v>
      </c>
      <c r="AB547" s="12">
        <f t="shared" si="72"/>
        <v>3</v>
      </c>
      <c r="AC547" s="12">
        <f t="shared" si="77"/>
        <v>56.11</v>
      </c>
      <c r="AD547" s="12">
        <f t="shared" si="78"/>
        <v>57</v>
      </c>
      <c r="AE547" s="12">
        <f t="shared" si="73"/>
        <v>171</v>
      </c>
      <c r="AF547" s="12">
        <f t="shared" si="74"/>
        <v>0.89</v>
      </c>
      <c r="AG547" s="12">
        <f t="shared" si="75"/>
        <v>2.67</v>
      </c>
      <c r="AH547" s="9">
        <f t="shared" si="79"/>
        <v>1.5614035087719297E-2</v>
      </c>
      <c r="AI547" s="14">
        <f>VLOOKUP(E547,'Verweis Faktor'!$A:$B,2,FALSE)</f>
        <v>1</v>
      </c>
      <c r="AJ547" s="14"/>
      <c r="AK547" s="14" t="str">
        <f>IF(AL547="Ja","Versandkosten",VLOOKUP(E547,'Verweis Belegart'!$A$2:$B$9,2,FALSE))</f>
        <v>Hardware</v>
      </c>
      <c r="AL547" s="14" t="str">
        <f t="shared" si="80"/>
        <v>Nein</v>
      </c>
      <c r="AM547" s="14" t="str">
        <f t="shared" si="76"/>
        <v>Positiv</v>
      </c>
    </row>
    <row r="548" spans="1:39" ht="17.25" customHeight="1" x14ac:dyDescent="0.35">
      <c r="A548" s="17">
        <v>14571581</v>
      </c>
      <c r="B548" s="2" t="s">
        <v>22</v>
      </c>
      <c r="C548" s="1">
        <v>2025001</v>
      </c>
      <c r="D548" s="1">
        <v>2000177</v>
      </c>
      <c r="E548" s="2" t="s">
        <v>34</v>
      </c>
      <c r="F548" s="2" t="s">
        <v>53</v>
      </c>
      <c r="G548" s="2" t="s">
        <v>66</v>
      </c>
      <c r="H548" s="2" t="s">
        <v>923</v>
      </c>
      <c r="I548" s="2" t="s">
        <v>924</v>
      </c>
      <c r="J548" s="2" t="s">
        <v>304</v>
      </c>
      <c r="K548" s="2" t="s">
        <v>28</v>
      </c>
      <c r="L548" s="2" t="s">
        <v>76</v>
      </c>
      <c r="M548" s="2" t="s">
        <v>77</v>
      </c>
      <c r="N548" s="2" t="s">
        <v>78</v>
      </c>
      <c r="O548" s="3">
        <v>3</v>
      </c>
      <c r="P548" s="3">
        <v>14.01</v>
      </c>
      <c r="Q548" s="3">
        <v>14</v>
      </c>
      <c r="R548" s="3">
        <v>42</v>
      </c>
      <c r="S548" s="3">
        <v>-0.01</v>
      </c>
      <c r="T548" s="3">
        <v>-0.03</v>
      </c>
      <c r="U548" s="3">
        <v>-7.0000000000000007E-2</v>
      </c>
      <c r="V548" s="2" t="s">
        <v>145</v>
      </c>
      <c r="W548" s="2" t="s">
        <v>146</v>
      </c>
      <c r="X548" s="2" t="s">
        <v>72</v>
      </c>
      <c r="Y548" s="19" t="str">
        <f>VLOOKUP(G548,'Verweis Kd-Gruppe'!$A$2:$B$8,2,FALSE)</f>
        <v>EXP</v>
      </c>
      <c r="Z548" s="19" t="str">
        <f>VLOOKUP(J548,'Verweis Art-Gruppe'!$A$2:$B$15,2,FALSE)</f>
        <v>Zubehör</v>
      </c>
      <c r="AA548" s="19" t="str">
        <f>VLOOKUP(W548,'Verweis Vertreter'!$A$2:$B$24,2,FALSE)</f>
        <v>Muhsin Yortanli</v>
      </c>
      <c r="AB548" s="12">
        <f t="shared" si="72"/>
        <v>3</v>
      </c>
      <c r="AC548" s="12">
        <f t="shared" si="77"/>
        <v>14.01</v>
      </c>
      <c r="AD548" s="12">
        <f t="shared" si="78"/>
        <v>14</v>
      </c>
      <c r="AE548" s="12">
        <f t="shared" si="73"/>
        <v>42</v>
      </c>
      <c r="AF548" s="12">
        <f t="shared" si="74"/>
        <v>-0.01</v>
      </c>
      <c r="AG548" s="12">
        <f t="shared" si="75"/>
        <v>-0.03</v>
      </c>
      <c r="AH548" s="9">
        <f t="shared" si="79"/>
        <v>-7.1428571428571429E-4</v>
      </c>
      <c r="AI548" s="14">
        <f>VLOOKUP(E548,'Verweis Faktor'!$A:$B,2,FALSE)</f>
        <v>1</v>
      </c>
      <c r="AJ548" s="14"/>
      <c r="AK548" s="14" t="str">
        <f>IF(AL548="Ja","Versandkosten",VLOOKUP(E548,'Verweis Belegart'!$A$2:$B$9,2,FALSE))</f>
        <v>Hardware</v>
      </c>
      <c r="AL548" s="14" t="str">
        <f t="shared" si="80"/>
        <v>Nein</v>
      </c>
      <c r="AM548" s="14" t="str">
        <f t="shared" si="76"/>
        <v>Negativ</v>
      </c>
    </row>
    <row r="549" spans="1:39" ht="17.25" customHeight="1" x14ac:dyDescent="0.35">
      <c r="A549" s="17">
        <v>14571581</v>
      </c>
      <c r="B549" s="2" t="s">
        <v>22</v>
      </c>
      <c r="C549" s="1">
        <v>2025001</v>
      </c>
      <c r="D549" s="1">
        <v>2000177</v>
      </c>
      <c r="E549" s="2" t="s">
        <v>34</v>
      </c>
      <c r="F549" s="2" t="s">
        <v>53</v>
      </c>
      <c r="G549" s="2" t="s">
        <v>66</v>
      </c>
      <c r="H549" s="2" t="s">
        <v>923</v>
      </c>
      <c r="I549" s="2" t="s">
        <v>924</v>
      </c>
      <c r="J549" s="2" t="s">
        <v>304</v>
      </c>
      <c r="K549" s="2" t="s">
        <v>45</v>
      </c>
      <c r="L549" s="2" t="s">
        <v>964</v>
      </c>
      <c r="M549" s="2" t="s">
        <v>965</v>
      </c>
      <c r="N549" s="2" t="s">
        <v>966</v>
      </c>
      <c r="O549" s="3">
        <v>1</v>
      </c>
      <c r="P549" s="3">
        <v>31.31</v>
      </c>
      <c r="Q549" s="3">
        <v>33</v>
      </c>
      <c r="R549" s="3">
        <v>33</v>
      </c>
      <c r="S549" s="3">
        <v>1.69</v>
      </c>
      <c r="T549" s="3">
        <v>1.69</v>
      </c>
      <c r="U549" s="3">
        <v>5.12</v>
      </c>
      <c r="V549" s="2" t="s">
        <v>145</v>
      </c>
      <c r="W549" s="2" t="s">
        <v>146</v>
      </c>
      <c r="X549" s="2" t="s">
        <v>72</v>
      </c>
      <c r="Y549" s="19" t="str">
        <f>VLOOKUP(G549,'Verweis Kd-Gruppe'!$A$2:$B$8,2,FALSE)</f>
        <v>EXP</v>
      </c>
      <c r="Z549" s="19" t="str">
        <f>VLOOKUP(J549,'Verweis Art-Gruppe'!$A$2:$B$15,2,FALSE)</f>
        <v>Zubehör</v>
      </c>
      <c r="AA549" s="19" t="str">
        <f>VLOOKUP(W549,'Verweis Vertreter'!$A$2:$B$24,2,FALSE)</f>
        <v>Muhsin Yortanli</v>
      </c>
      <c r="AB549" s="12">
        <f t="shared" si="72"/>
        <v>1</v>
      </c>
      <c r="AC549" s="12">
        <f t="shared" si="77"/>
        <v>31.31</v>
      </c>
      <c r="AD549" s="12">
        <f t="shared" si="78"/>
        <v>33</v>
      </c>
      <c r="AE549" s="12">
        <f t="shared" si="73"/>
        <v>33</v>
      </c>
      <c r="AF549" s="12">
        <f t="shared" si="74"/>
        <v>1.69</v>
      </c>
      <c r="AG549" s="12">
        <f t="shared" si="75"/>
        <v>1.69</v>
      </c>
      <c r="AH549" s="9">
        <f t="shared" si="79"/>
        <v>5.1212121212121209E-2</v>
      </c>
      <c r="AI549" s="14">
        <f>VLOOKUP(E549,'Verweis Faktor'!$A:$B,2,FALSE)</f>
        <v>1</v>
      </c>
      <c r="AJ549" s="14"/>
      <c r="AK549" s="14" t="str">
        <f>IF(AL549="Ja","Versandkosten",VLOOKUP(E549,'Verweis Belegart'!$A$2:$B$9,2,FALSE))</f>
        <v>Hardware</v>
      </c>
      <c r="AL549" s="14" t="str">
        <f t="shared" si="80"/>
        <v>Nein</v>
      </c>
      <c r="AM549" s="14" t="str">
        <f t="shared" si="76"/>
        <v>Positiv</v>
      </c>
    </row>
    <row r="550" spans="1:39" ht="17.25" customHeight="1" x14ac:dyDescent="0.35">
      <c r="A550" s="17">
        <v>14571581</v>
      </c>
      <c r="B550" s="2" t="s">
        <v>22</v>
      </c>
      <c r="C550" s="1">
        <v>2025001</v>
      </c>
      <c r="D550" s="1">
        <v>2000177</v>
      </c>
      <c r="E550" s="2" t="s">
        <v>34</v>
      </c>
      <c r="F550" s="2" t="s">
        <v>53</v>
      </c>
      <c r="G550" s="2" t="s">
        <v>66</v>
      </c>
      <c r="H550" s="2" t="s">
        <v>923</v>
      </c>
      <c r="I550" s="2" t="s">
        <v>924</v>
      </c>
      <c r="J550" s="2" t="s">
        <v>103</v>
      </c>
      <c r="K550" s="2" t="s">
        <v>49</v>
      </c>
      <c r="L550" s="2" t="s">
        <v>608</v>
      </c>
      <c r="M550" s="2" t="s">
        <v>609</v>
      </c>
      <c r="N550" s="2" t="s">
        <v>610</v>
      </c>
      <c r="O550" s="3">
        <v>1</v>
      </c>
      <c r="P550" s="3">
        <v>181</v>
      </c>
      <c r="Q550" s="3">
        <v>192</v>
      </c>
      <c r="R550" s="3">
        <v>192</v>
      </c>
      <c r="S550" s="3">
        <v>11</v>
      </c>
      <c r="T550" s="3">
        <v>11</v>
      </c>
      <c r="U550" s="3">
        <v>5.72</v>
      </c>
      <c r="V550" s="2" t="s">
        <v>145</v>
      </c>
      <c r="W550" s="2" t="s">
        <v>146</v>
      </c>
      <c r="X550" s="2" t="s">
        <v>72</v>
      </c>
      <c r="Y550" s="19" t="str">
        <f>VLOOKUP(G550,'Verweis Kd-Gruppe'!$A$2:$B$8,2,FALSE)</f>
        <v>EXP</v>
      </c>
      <c r="Z550" s="19" t="str">
        <f>VLOOKUP(J550,'Verweis Art-Gruppe'!$A$2:$B$15,2,FALSE)</f>
        <v>Geräte</v>
      </c>
      <c r="AA550" s="19" t="str">
        <f>VLOOKUP(W550,'Verweis Vertreter'!$A$2:$B$24,2,FALSE)</f>
        <v>Muhsin Yortanli</v>
      </c>
      <c r="AB550" s="12">
        <f t="shared" si="72"/>
        <v>1</v>
      </c>
      <c r="AC550" s="12">
        <f t="shared" si="77"/>
        <v>181</v>
      </c>
      <c r="AD550" s="12">
        <f t="shared" si="78"/>
        <v>192</v>
      </c>
      <c r="AE550" s="12">
        <f t="shared" si="73"/>
        <v>192</v>
      </c>
      <c r="AF550" s="12">
        <f t="shared" si="74"/>
        <v>11</v>
      </c>
      <c r="AG550" s="12">
        <f t="shared" si="75"/>
        <v>11</v>
      </c>
      <c r="AH550" s="9">
        <f t="shared" si="79"/>
        <v>5.7291666666666664E-2</v>
      </c>
      <c r="AI550" s="14">
        <f>VLOOKUP(E550,'Verweis Faktor'!$A:$B,2,FALSE)</f>
        <v>1</v>
      </c>
      <c r="AJ550" s="14"/>
      <c r="AK550" s="14" t="str">
        <f>IF(AL550="Ja","Versandkosten",VLOOKUP(E550,'Verweis Belegart'!$A$2:$B$9,2,FALSE))</f>
        <v>Hardware</v>
      </c>
      <c r="AL550" s="14" t="str">
        <f t="shared" si="80"/>
        <v>Nein</v>
      </c>
      <c r="AM550" s="14" t="str">
        <f t="shared" si="76"/>
        <v>Positiv</v>
      </c>
    </row>
    <row r="551" spans="1:39" ht="17.25" customHeight="1" x14ac:dyDescent="0.35">
      <c r="A551" s="17">
        <v>14571581</v>
      </c>
      <c r="B551" s="2" t="s">
        <v>22</v>
      </c>
      <c r="C551" s="1">
        <v>2025001</v>
      </c>
      <c r="D551" s="1">
        <v>2000177</v>
      </c>
      <c r="E551" s="2" t="s">
        <v>34</v>
      </c>
      <c r="F551" s="2" t="s">
        <v>53</v>
      </c>
      <c r="G551" s="2" t="s">
        <v>66</v>
      </c>
      <c r="H551" s="2" t="s">
        <v>923</v>
      </c>
      <c r="I551" s="2" t="s">
        <v>924</v>
      </c>
      <c r="J551" s="2" t="s">
        <v>103</v>
      </c>
      <c r="K551" s="2" t="s">
        <v>79</v>
      </c>
      <c r="L551" s="2" t="s">
        <v>866</v>
      </c>
      <c r="M551" s="2" t="s">
        <v>867</v>
      </c>
      <c r="N551" s="2" t="s">
        <v>868</v>
      </c>
      <c r="O551" s="3">
        <v>1</v>
      </c>
      <c r="P551" s="3">
        <v>276.61900000000003</v>
      </c>
      <c r="Q551" s="3">
        <v>285</v>
      </c>
      <c r="R551" s="3">
        <v>285</v>
      </c>
      <c r="S551" s="3">
        <v>8.3810000000000002</v>
      </c>
      <c r="T551" s="3">
        <v>8.3800000000000008</v>
      </c>
      <c r="U551" s="3">
        <v>2.94</v>
      </c>
      <c r="V551" s="2" t="s">
        <v>145</v>
      </c>
      <c r="W551" s="2" t="s">
        <v>146</v>
      </c>
      <c r="X551" s="2" t="s">
        <v>72</v>
      </c>
      <c r="Y551" s="19" t="str">
        <f>VLOOKUP(G551,'Verweis Kd-Gruppe'!$A$2:$B$8,2,FALSE)</f>
        <v>EXP</v>
      </c>
      <c r="Z551" s="19" t="str">
        <f>VLOOKUP(J551,'Verweis Art-Gruppe'!$A$2:$B$15,2,FALSE)</f>
        <v>Geräte</v>
      </c>
      <c r="AA551" s="19" t="str">
        <f>VLOOKUP(W551,'Verweis Vertreter'!$A$2:$B$24,2,FALSE)</f>
        <v>Muhsin Yortanli</v>
      </c>
      <c r="AB551" s="12">
        <f t="shared" si="72"/>
        <v>1</v>
      </c>
      <c r="AC551" s="12">
        <f t="shared" si="77"/>
        <v>276.61900000000003</v>
      </c>
      <c r="AD551" s="12">
        <f t="shared" si="78"/>
        <v>285</v>
      </c>
      <c r="AE551" s="12">
        <f t="shared" si="73"/>
        <v>285</v>
      </c>
      <c r="AF551" s="12">
        <f t="shared" si="74"/>
        <v>8.3810000000000002</v>
      </c>
      <c r="AG551" s="12">
        <f t="shared" si="75"/>
        <v>8.3800000000000008</v>
      </c>
      <c r="AH551" s="9">
        <f t="shared" si="79"/>
        <v>2.9403508771929827E-2</v>
      </c>
      <c r="AI551" s="14">
        <f>VLOOKUP(E551,'Verweis Faktor'!$A:$B,2,FALSE)</f>
        <v>1</v>
      </c>
      <c r="AJ551" s="14"/>
      <c r="AK551" s="14" t="str">
        <f>IF(AL551="Ja","Versandkosten",VLOOKUP(E551,'Verweis Belegart'!$A$2:$B$9,2,FALSE))</f>
        <v>Hardware</v>
      </c>
      <c r="AL551" s="14" t="str">
        <f t="shared" si="80"/>
        <v>Nein</v>
      </c>
      <c r="AM551" s="14" t="str">
        <f t="shared" si="76"/>
        <v>Positiv</v>
      </c>
    </row>
    <row r="552" spans="1:39" ht="17.25" customHeight="1" x14ac:dyDescent="0.35">
      <c r="A552" s="17">
        <v>14571581</v>
      </c>
      <c r="B552" s="2" t="s">
        <v>22</v>
      </c>
      <c r="C552" s="1">
        <v>2025001</v>
      </c>
      <c r="D552" s="1">
        <v>2000177</v>
      </c>
      <c r="E552" s="2" t="s">
        <v>34</v>
      </c>
      <c r="F552" s="2" t="s">
        <v>53</v>
      </c>
      <c r="G552" s="2" t="s">
        <v>66</v>
      </c>
      <c r="H552" s="2" t="s">
        <v>923</v>
      </c>
      <c r="I552" s="2" t="s">
        <v>924</v>
      </c>
      <c r="J552" s="2" t="s">
        <v>103</v>
      </c>
      <c r="K552" s="2" t="s">
        <v>83</v>
      </c>
      <c r="L552" s="2" t="s">
        <v>967</v>
      </c>
      <c r="M552" s="2" t="s">
        <v>968</v>
      </c>
      <c r="N552" s="2" t="s">
        <v>969</v>
      </c>
      <c r="O552" s="3">
        <v>1</v>
      </c>
      <c r="P552" s="3">
        <v>122</v>
      </c>
      <c r="Q552" s="3">
        <v>135</v>
      </c>
      <c r="R552" s="3">
        <v>135</v>
      </c>
      <c r="S552" s="3">
        <v>13</v>
      </c>
      <c r="T552" s="3">
        <v>13</v>
      </c>
      <c r="U552" s="3">
        <v>9.6199999999999992</v>
      </c>
      <c r="V552" s="2" t="s">
        <v>145</v>
      </c>
      <c r="W552" s="2" t="s">
        <v>146</v>
      </c>
      <c r="X552" s="2" t="s">
        <v>72</v>
      </c>
      <c r="Y552" s="19" t="str">
        <f>VLOOKUP(G552,'Verweis Kd-Gruppe'!$A$2:$B$8,2,FALSE)</f>
        <v>EXP</v>
      </c>
      <c r="Z552" s="19" t="str">
        <f>VLOOKUP(J552,'Verweis Art-Gruppe'!$A$2:$B$15,2,FALSE)</f>
        <v>Geräte</v>
      </c>
      <c r="AA552" s="19" t="str">
        <f>VLOOKUP(W552,'Verweis Vertreter'!$A$2:$B$24,2,FALSE)</f>
        <v>Muhsin Yortanli</v>
      </c>
      <c r="AB552" s="12">
        <f t="shared" si="72"/>
        <v>1</v>
      </c>
      <c r="AC552" s="12">
        <f t="shared" si="77"/>
        <v>122</v>
      </c>
      <c r="AD552" s="12">
        <f t="shared" si="78"/>
        <v>135</v>
      </c>
      <c r="AE552" s="12">
        <f t="shared" si="73"/>
        <v>135</v>
      </c>
      <c r="AF552" s="12">
        <f t="shared" si="74"/>
        <v>13</v>
      </c>
      <c r="AG552" s="12">
        <f t="shared" si="75"/>
        <v>13</v>
      </c>
      <c r="AH552" s="9">
        <f t="shared" si="79"/>
        <v>9.6296296296296297E-2</v>
      </c>
      <c r="AI552" s="14">
        <f>VLOOKUP(E552,'Verweis Faktor'!$A:$B,2,FALSE)</f>
        <v>1</v>
      </c>
      <c r="AJ552" s="14"/>
      <c r="AK552" s="14" t="str">
        <f>IF(AL552="Ja","Versandkosten",VLOOKUP(E552,'Verweis Belegart'!$A$2:$B$9,2,FALSE))</f>
        <v>Hardware</v>
      </c>
      <c r="AL552" s="14" t="str">
        <f t="shared" si="80"/>
        <v>Nein</v>
      </c>
      <c r="AM552" s="14" t="str">
        <f t="shared" si="76"/>
        <v>Positiv</v>
      </c>
    </row>
    <row r="553" spans="1:39" ht="17.25" customHeight="1" x14ac:dyDescent="0.35">
      <c r="A553" s="17">
        <v>14571581</v>
      </c>
      <c r="B553" s="2" t="s">
        <v>22</v>
      </c>
      <c r="C553" s="1">
        <v>2025001</v>
      </c>
      <c r="D553" s="1">
        <v>2000177</v>
      </c>
      <c r="E553" s="2" t="s">
        <v>34</v>
      </c>
      <c r="F553" s="2" t="s">
        <v>53</v>
      </c>
      <c r="G553" s="2" t="s">
        <v>66</v>
      </c>
      <c r="H553" s="2" t="s">
        <v>923</v>
      </c>
      <c r="I553" s="2" t="s">
        <v>924</v>
      </c>
      <c r="J553" s="2" t="s">
        <v>103</v>
      </c>
      <c r="K553" s="2" t="s">
        <v>87</v>
      </c>
      <c r="L553" s="2" t="s">
        <v>970</v>
      </c>
      <c r="M553" s="2" t="s">
        <v>971</v>
      </c>
      <c r="N553" s="2" t="s">
        <v>943</v>
      </c>
      <c r="O553" s="3">
        <v>3</v>
      </c>
      <c r="P553" s="3">
        <v>235</v>
      </c>
      <c r="Q553" s="3">
        <v>255</v>
      </c>
      <c r="R553" s="3">
        <v>765</v>
      </c>
      <c r="S553" s="3">
        <v>20</v>
      </c>
      <c r="T553" s="3">
        <v>60</v>
      </c>
      <c r="U553" s="3">
        <v>7.84</v>
      </c>
      <c r="V553" s="2" t="s">
        <v>145</v>
      </c>
      <c r="W553" s="2" t="s">
        <v>146</v>
      </c>
      <c r="X553" s="2" t="s">
        <v>72</v>
      </c>
      <c r="Y553" s="19" t="str">
        <f>VLOOKUP(G553,'Verweis Kd-Gruppe'!$A$2:$B$8,2,FALSE)</f>
        <v>EXP</v>
      </c>
      <c r="Z553" s="19" t="str">
        <f>VLOOKUP(J553,'Verweis Art-Gruppe'!$A$2:$B$15,2,FALSE)</f>
        <v>Geräte</v>
      </c>
      <c r="AA553" s="19" t="str">
        <f>VLOOKUP(W553,'Verweis Vertreter'!$A$2:$B$24,2,FALSE)</f>
        <v>Muhsin Yortanli</v>
      </c>
      <c r="AB553" s="12">
        <f t="shared" si="72"/>
        <v>3</v>
      </c>
      <c r="AC553" s="12">
        <f t="shared" si="77"/>
        <v>235</v>
      </c>
      <c r="AD553" s="12">
        <f t="shared" si="78"/>
        <v>255</v>
      </c>
      <c r="AE553" s="12">
        <f t="shared" si="73"/>
        <v>765</v>
      </c>
      <c r="AF553" s="12">
        <f t="shared" si="74"/>
        <v>20</v>
      </c>
      <c r="AG553" s="12">
        <f t="shared" si="75"/>
        <v>60</v>
      </c>
      <c r="AH553" s="9">
        <f t="shared" si="79"/>
        <v>7.8431372549019607E-2</v>
      </c>
      <c r="AI553" s="14">
        <f>VLOOKUP(E553,'Verweis Faktor'!$A:$B,2,FALSE)</f>
        <v>1</v>
      </c>
      <c r="AJ553" s="14"/>
      <c r="AK553" s="14" t="str">
        <f>IF(AL553="Ja","Versandkosten",VLOOKUP(E553,'Verweis Belegart'!$A$2:$B$9,2,FALSE))</f>
        <v>Hardware</v>
      </c>
      <c r="AL553" s="14" t="str">
        <f t="shared" si="80"/>
        <v>Nein</v>
      </c>
      <c r="AM553" s="14" t="str">
        <f t="shared" si="76"/>
        <v>Positiv</v>
      </c>
    </row>
    <row r="554" spans="1:39" ht="17.25" customHeight="1" x14ac:dyDescent="0.35">
      <c r="A554" s="17">
        <v>14571581</v>
      </c>
      <c r="B554" s="2" t="s">
        <v>22</v>
      </c>
      <c r="C554" s="1">
        <v>2025001</v>
      </c>
      <c r="D554" s="1">
        <v>2000177</v>
      </c>
      <c r="E554" s="2" t="s">
        <v>34</v>
      </c>
      <c r="F554" s="2" t="s">
        <v>53</v>
      </c>
      <c r="G554" s="2" t="s">
        <v>66</v>
      </c>
      <c r="H554" s="2" t="s">
        <v>923</v>
      </c>
      <c r="I554" s="2" t="s">
        <v>924</v>
      </c>
      <c r="J554" s="2" t="s">
        <v>103</v>
      </c>
      <c r="K554" s="2" t="s">
        <v>91</v>
      </c>
      <c r="L554" s="2" t="s">
        <v>500</v>
      </c>
      <c r="M554" s="2" t="s">
        <v>501</v>
      </c>
      <c r="N554" s="2" t="s">
        <v>502</v>
      </c>
      <c r="O554" s="3">
        <v>1</v>
      </c>
      <c r="P554" s="3">
        <v>471</v>
      </c>
      <c r="Q554" s="3">
        <v>509</v>
      </c>
      <c r="R554" s="3">
        <v>509</v>
      </c>
      <c r="S554" s="3">
        <v>38</v>
      </c>
      <c r="T554" s="3">
        <v>38</v>
      </c>
      <c r="U554" s="3">
        <v>7.46</v>
      </c>
      <c r="V554" s="2" t="s">
        <v>145</v>
      </c>
      <c r="W554" s="2" t="s">
        <v>146</v>
      </c>
      <c r="X554" s="2" t="s">
        <v>72</v>
      </c>
      <c r="Y554" s="19" t="str">
        <f>VLOOKUP(G554,'Verweis Kd-Gruppe'!$A$2:$B$8,2,FALSE)</f>
        <v>EXP</v>
      </c>
      <c r="Z554" s="19" t="str">
        <f>VLOOKUP(J554,'Verweis Art-Gruppe'!$A$2:$B$15,2,FALSE)</f>
        <v>Geräte</v>
      </c>
      <c r="AA554" s="19" t="str">
        <f>VLOOKUP(W554,'Verweis Vertreter'!$A$2:$B$24,2,FALSE)</f>
        <v>Muhsin Yortanli</v>
      </c>
      <c r="AB554" s="12">
        <f t="shared" si="72"/>
        <v>1</v>
      </c>
      <c r="AC554" s="12">
        <f t="shared" si="77"/>
        <v>471</v>
      </c>
      <c r="AD554" s="12">
        <f t="shared" si="78"/>
        <v>509</v>
      </c>
      <c r="AE554" s="12">
        <f t="shared" si="73"/>
        <v>509</v>
      </c>
      <c r="AF554" s="12">
        <f t="shared" si="74"/>
        <v>38</v>
      </c>
      <c r="AG554" s="12">
        <f t="shared" si="75"/>
        <v>38</v>
      </c>
      <c r="AH554" s="9">
        <f t="shared" si="79"/>
        <v>7.4656188605108059E-2</v>
      </c>
      <c r="AI554" s="14">
        <f>VLOOKUP(E554,'Verweis Faktor'!$A:$B,2,FALSE)</f>
        <v>1</v>
      </c>
      <c r="AJ554" s="14"/>
      <c r="AK554" s="14" t="str">
        <f>IF(AL554="Ja","Versandkosten",VLOOKUP(E554,'Verweis Belegart'!$A$2:$B$9,2,FALSE))</f>
        <v>Hardware</v>
      </c>
      <c r="AL554" s="14" t="str">
        <f t="shared" si="80"/>
        <v>Nein</v>
      </c>
      <c r="AM554" s="14" t="str">
        <f t="shared" si="76"/>
        <v>Positiv</v>
      </c>
    </row>
    <row r="555" spans="1:39" ht="17.25" customHeight="1" x14ac:dyDescent="0.35">
      <c r="A555" s="17">
        <v>14571581</v>
      </c>
      <c r="B555" s="2" t="s">
        <v>22</v>
      </c>
      <c r="C555" s="1">
        <v>2025001</v>
      </c>
      <c r="D555" s="1">
        <v>2000177</v>
      </c>
      <c r="E555" s="2" t="s">
        <v>34</v>
      </c>
      <c r="F555" s="2" t="s">
        <v>53</v>
      </c>
      <c r="G555" s="2" t="s">
        <v>66</v>
      </c>
      <c r="H555" s="2" t="s">
        <v>923</v>
      </c>
      <c r="I555" s="2" t="s">
        <v>924</v>
      </c>
      <c r="J555" s="2" t="s">
        <v>103</v>
      </c>
      <c r="K555" s="2" t="s">
        <v>95</v>
      </c>
      <c r="L555" s="2" t="s">
        <v>108</v>
      </c>
      <c r="M555" s="2" t="s">
        <v>109</v>
      </c>
      <c r="N555" s="2" t="s">
        <v>110</v>
      </c>
      <c r="O555" s="3">
        <v>2</v>
      </c>
      <c r="P555" s="3">
        <v>227.09690000000001</v>
      </c>
      <c r="Q555" s="3">
        <v>235</v>
      </c>
      <c r="R555" s="3">
        <v>470</v>
      </c>
      <c r="S555" s="3">
        <v>7.9031000000000002</v>
      </c>
      <c r="T555" s="3">
        <v>15.81</v>
      </c>
      <c r="U555" s="3">
        <v>3.36</v>
      </c>
      <c r="V555" s="2" t="s">
        <v>145</v>
      </c>
      <c r="W555" s="2" t="s">
        <v>146</v>
      </c>
      <c r="X555" s="2" t="s">
        <v>72</v>
      </c>
      <c r="Y555" s="19" t="str">
        <f>VLOOKUP(G555,'Verweis Kd-Gruppe'!$A$2:$B$8,2,FALSE)</f>
        <v>EXP</v>
      </c>
      <c r="Z555" s="19" t="str">
        <f>VLOOKUP(J555,'Verweis Art-Gruppe'!$A$2:$B$15,2,FALSE)</f>
        <v>Geräte</v>
      </c>
      <c r="AA555" s="19" t="str">
        <f>VLOOKUP(W555,'Verweis Vertreter'!$A$2:$B$24,2,FALSE)</f>
        <v>Muhsin Yortanli</v>
      </c>
      <c r="AB555" s="12">
        <f t="shared" si="72"/>
        <v>2</v>
      </c>
      <c r="AC555" s="12">
        <f t="shared" si="77"/>
        <v>227.09690000000001</v>
      </c>
      <c r="AD555" s="12">
        <f t="shared" si="78"/>
        <v>235</v>
      </c>
      <c r="AE555" s="12">
        <f t="shared" si="73"/>
        <v>470</v>
      </c>
      <c r="AF555" s="12">
        <f t="shared" si="74"/>
        <v>7.9031000000000002</v>
      </c>
      <c r="AG555" s="12">
        <f t="shared" si="75"/>
        <v>15.81</v>
      </c>
      <c r="AH555" s="9">
        <f t="shared" si="79"/>
        <v>3.3638297872340427E-2</v>
      </c>
      <c r="AI555" s="14">
        <f>VLOOKUP(E555,'Verweis Faktor'!$A:$B,2,FALSE)</f>
        <v>1</v>
      </c>
      <c r="AJ555" s="14"/>
      <c r="AK555" s="14" t="str">
        <f>IF(AL555="Ja","Versandkosten",VLOOKUP(E555,'Verweis Belegart'!$A$2:$B$9,2,FALSE))</f>
        <v>Hardware</v>
      </c>
      <c r="AL555" s="14" t="str">
        <f t="shared" si="80"/>
        <v>Nein</v>
      </c>
      <c r="AM555" s="14" t="str">
        <f t="shared" si="76"/>
        <v>Positiv</v>
      </c>
    </row>
    <row r="556" spans="1:39" ht="17.25" customHeight="1" x14ac:dyDescent="0.35">
      <c r="A556" s="17">
        <v>14571664</v>
      </c>
      <c r="B556" s="2" t="s">
        <v>22</v>
      </c>
      <c r="C556" s="1">
        <v>2025001</v>
      </c>
      <c r="D556" s="1">
        <v>2000178</v>
      </c>
      <c r="E556" s="2" t="s">
        <v>34</v>
      </c>
      <c r="F556" s="2" t="s">
        <v>142</v>
      </c>
      <c r="G556" s="2" t="s">
        <v>36</v>
      </c>
      <c r="H556" s="2" t="s">
        <v>417</v>
      </c>
      <c r="I556" s="2" t="s">
        <v>418</v>
      </c>
      <c r="J556" s="2" t="s">
        <v>2791</v>
      </c>
      <c r="K556" s="2" t="s">
        <v>28</v>
      </c>
      <c r="L556" s="2" t="s">
        <v>249</v>
      </c>
      <c r="M556" s="2" t="s">
        <v>250</v>
      </c>
      <c r="N556" s="2" t="s">
        <v>122</v>
      </c>
      <c r="O556" s="3">
        <v>1</v>
      </c>
      <c r="P556" s="3">
        <v>0</v>
      </c>
      <c r="Q556" s="3">
        <v>4.9000000000000004</v>
      </c>
      <c r="R556" s="3">
        <v>4.9000000000000004</v>
      </c>
      <c r="S556" s="3">
        <v>4.9000000000000004</v>
      </c>
      <c r="T556" s="3">
        <v>4.9000000000000004</v>
      </c>
      <c r="U556" s="3"/>
      <c r="V556" s="2" t="s">
        <v>235</v>
      </c>
      <c r="W556" s="2" t="s">
        <v>236</v>
      </c>
      <c r="X556" s="2" t="s">
        <v>419</v>
      </c>
      <c r="Y556" s="19" t="str">
        <f>VLOOKUP(G556,'Verweis Kd-Gruppe'!$A$2:$B$8,2,FALSE)</f>
        <v>GRK</v>
      </c>
      <c r="Z556" s="19" t="str">
        <f>VLOOKUP(J556,'Verweis Art-Gruppe'!$A$2:$B$15,2,FALSE)</f>
        <v>Sonstige</v>
      </c>
      <c r="AA556" s="19" t="str">
        <f>VLOOKUP(W556,'Verweis Vertreter'!$A$2:$B$24,2,FALSE)</f>
        <v>Patrick Verfürth</v>
      </c>
      <c r="AB556" s="12">
        <f t="shared" si="72"/>
        <v>1</v>
      </c>
      <c r="AC556" s="12">
        <f t="shared" si="77"/>
        <v>0</v>
      </c>
      <c r="AD556" s="12">
        <f t="shared" si="78"/>
        <v>4.9000000000000004</v>
      </c>
      <c r="AE556" s="12">
        <f t="shared" si="73"/>
        <v>4.9000000000000004</v>
      </c>
      <c r="AF556" s="12">
        <f t="shared" si="74"/>
        <v>4.9000000000000004</v>
      </c>
      <c r="AG556" s="12">
        <f t="shared" si="75"/>
        <v>4.9000000000000004</v>
      </c>
      <c r="AH556" s="9">
        <f t="shared" si="79"/>
        <v>1</v>
      </c>
      <c r="AI556" s="14">
        <f>VLOOKUP(E556,'Verweis Faktor'!$A:$B,2,FALSE)</f>
        <v>1</v>
      </c>
      <c r="AJ556" s="14"/>
      <c r="AK556" s="14" t="str">
        <f>IF(AL556="Ja","Versandkosten",VLOOKUP(E556,'Verweis Belegart'!$A$2:$B$9,2,FALSE))</f>
        <v>Versandkosten</v>
      </c>
      <c r="AL556" s="14" t="str">
        <f t="shared" si="80"/>
        <v>Ja</v>
      </c>
      <c r="AM556" s="14" t="str">
        <f t="shared" si="76"/>
        <v>Positiv</v>
      </c>
    </row>
    <row r="557" spans="1:39" ht="17.25" customHeight="1" x14ac:dyDescent="0.35">
      <c r="A557" s="17">
        <v>14571664</v>
      </c>
      <c r="B557" s="2" t="s">
        <v>22</v>
      </c>
      <c r="C557" s="1">
        <v>2025001</v>
      </c>
      <c r="D557" s="1">
        <v>2000178</v>
      </c>
      <c r="E557" s="2" t="s">
        <v>34</v>
      </c>
      <c r="F557" s="2" t="s">
        <v>142</v>
      </c>
      <c r="G557" s="2" t="s">
        <v>36</v>
      </c>
      <c r="H557" s="2" t="s">
        <v>417</v>
      </c>
      <c r="I557" s="2" t="s">
        <v>418</v>
      </c>
      <c r="J557" s="2" t="s">
        <v>103</v>
      </c>
      <c r="K557" s="2" t="s">
        <v>45</v>
      </c>
      <c r="L557" s="2" t="s">
        <v>410</v>
      </c>
      <c r="M557" s="2" t="s">
        <v>411</v>
      </c>
      <c r="N557" s="2" t="s">
        <v>412</v>
      </c>
      <c r="O557" s="3">
        <v>1</v>
      </c>
      <c r="P557" s="3">
        <v>221.58320000000001</v>
      </c>
      <c r="Q557" s="3">
        <v>247</v>
      </c>
      <c r="R557" s="3">
        <v>247</v>
      </c>
      <c r="S557" s="3">
        <v>25.416799999999999</v>
      </c>
      <c r="T557" s="3">
        <v>25.42</v>
      </c>
      <c r="U557" s="3">
        <v>10.29</v>
      </c>
      <c r="V557" s="2" t="s">
        <v>235</v>
      </c>
      <c r="W557" s="2" t="s">
        <v>236</v>
      </c>
      <c r="X557" s="2" t="s">
        <v>419</v>
      </c>
      <c r="Y557" s="19" t="str">
        <f>VLOOKUP(G557,'Verweis Kd-Gruppe'!$A$2:$B$8,2,FALSE)</f>
        <v>GRK</v>
      </c>
      <c r="Z557" s="19" t="str">
        <f>VLOOKUP(J557,'Verweis Art-Gruppe'!$A$2:$B$15,2,FALSE)</f>
        <v>Geräte</v>
      </c>
      <c r="AA557" s="19" t="str">
        <f>VLOOKUP(W557,'Verweis Vertreter'!$A$2:$B$24,2,FALSE)</f>
        <v>Patrick Verfürth</v>
      </c>
      <c r="AB557" s="12">
        <f t="shared" si="72"/>
        <v>1</v>
      </c>
      <c r="AC557" s="12">
        <f t="shared" si="77"/>
        <v>221.58320000000001</v>
      </c>
      <c r="AD557" s="12">
        <f t="shared" si="78"/>
        <v>247</v>
      </c>
      <c r="AE557" s="12">
        <f t="shared" si="73"/>
        <v>247</v>
      </c>
      <c r="AF557" s="12">
        <f t="shared" si="74"/>
        <v>25.416799999999999</v>
      </c>
      <c r="AG557" s="12">
        <f t="shared" si="75"/>
        <v>25.42</v>
      </c>
      <c r="AH557" s="9">
        <f t="shared" si="79"/>
        <v>0.10291497975708502</v>
      </c>
      <c r="AI557" s="14">
        <f>VLOOKUP(E557,'Verweis Faktor'!$A:$B,2,FALSE)</f>
        <v>1</v>
      </c>
      <c r="AJ557" s="14"/>
      <c r="AK557" s="14" t="str">
        <f>IF(AL557="Ja","Versandkosten",VLOOKUP(E557,'Verweis Belegart'!$A$2:$B$9,2,FALSE))</f>
        <v>Hardware</v>
      </c>
      <c r="AL557" s="14" t="str">
        <f t="shared" si="80"/>
        <v>Nein</v>
      </c>
      <c r="AM557" s="14" t="str">
        <f t="shared" si="76"/>
        <v>Positiv</v>
      </c>
    </row>
    <row r="558" spans="1:39" ht="17.25" customHeight="1" x14ac:dyDescent="0.35">
      <c r="A558" s="17">
        <v>14571670</v>
      </c>
      <c r="B558" s="2" t="s">
        <v>22</v>
      </c>
      <c r="C558" s="1">
        <v>2025001</v>
      </c>
      <c r="D558" s="1">
        <v>2000179</v>
      </c>
      <c r="E558" s="2" t="s">
        <v>34</v>
      </c>
      <c r="F558" s="2" t="s">
        <v>142</v>
      </c>
      <c r="G558" s="2" t="s">
        <v>25</v>
      </c>
      <c r="H558" s="2" t="s">
        <v>756</v>
      </c>
      <c r="I558" s="2" t="s">
        <v>757</v>
      </c>
      <c r="J558" s="2" t="s">
        <v>103</v>
      </c>
      <c r="K558" s="2" t="s">
        <v>28</v>
      </c>
      <c r="L558" s="2" t="s">
        <v>479</v>
      </c>
      <c r="M558" s="2" t="s">
        <v>480</v>
      </c>
      <c r="N558" s="2" t="s">
        <v>481</v>
      </c>
      <c r="O558" s="3">
        <v>1</v>
      </c>
      <c r="P558" s="3">
        <v>116.1109</v>
      </c>
      <c r="Q558" s="3">
        <v>129</v>
      </c>
      <c r="R558" s="3">
        <v>129</v>
      </c>
      <c r="S558" s="3">
        <v>12.889099999999999</v>
      </c>
      <c r="T558" s="3">
        <v>12.89</v>
      </c>
      <c r="U558" s="3">
        <v>9.99</v>
      </c>
      <c r="V558" s="2" t="s">
        <v>427</v>
      </c>
      <c r="W558" s="2" t="s">
        <v>428</v>
      </c>
      <c r="X558" s="2" t="s">
        <v>419</v>
      </c>
      <c r="Y558" s="19" t="str">
        <f>VLOOKUP(G558,'Verweis Kd-Gruppe'!$A$2:$B$8,2,FALSE)</f>
        <v>FHK</v>
      </c>
      <c r="Z558" s="19" t="str">
        <f>VLOOKUP(J558,'Verweis Art-Gruppe'!$A$2:$B$15,2,FALSE)</f>
        <v>Geräte</v>
      </c>
      <c r="AA558" s="19" t="str">
        <f>VLOOKUP(W558,'Verweis Vertreter'!$A$2:$B$24,2,FALSE)</f>
        <v>Zentrale</v>
      </c>
      <c r="AB558" s="12">
        <f t="shared" si="72"/>
        <v>1</v>
      </c>
      <c r="AC558" s="12">
        <f t="shared" si="77"/>
        <v>116.1109</v>
      </c>
      <c r="AD558" s="12">
        <f t="shared" si="78"/>
        <v>129</v>
      </c>
      <c r="AE558" s="12">
        <f t="shared" si="73"/>
        <v>129</v>
      </c>
      <c r="AF558" s="12">
        <f t="shared" si="74"/>
        <v>12.889099999999999</v>
      </c>
      <c r="AG558" s="12">
        <f t="shared" si="75"/>
        <v>12.89</v>
      </c>
      <c r="AH558" s="9">
        <f t="shared" si="79"/>
        <v>9.9922480620155046E-2</v>
      </c>
      <c r="AI558" s="14">
        <f>VLOOKUP(E558,'Verweis Faktor'!$A:$B,2,FALSE)</f>
        <v>1</v>
      </c>
      <c r="AJ558" s="14"/>
      <c r="AK558" s="14" t="str">
        <f>IF(AL558="Ja","Versandkosten",VLOOKUP(E558,'Verweis Belegart'!$A$2:$B$9,2,FALSE))</f>
        <v>Hardware</v>
      </c>
      <c r="AL558" s="14" t="str">
        <f t="shared" si="80"/>
        <v>Nein</v>
      </c>
      <c r="AM558" s="14" t="str">
        <f t="shared" si="76"/>
        <v>Positiv</v>
      </c>
    </row>
    <row r="559" spans="1:39" ht="17.25" customHeight="1" x14ac:dyDescent="0.35">
      <c r="A559" s="17">
        <v>14571666</v>
      </c>
      <c r="B559" s="2" t="s">
        <v>22</v>
      </c>
      <c r="C559" s="1">
        <v>2025001</v>
      </c>
      <c r="D559" s="1">
        <v>2000180</v>
      </c>
      <c r="E559" s="2" t="s">
        <v>34</v>
      </c>
      <c r="F559" s="2" t="s">
        <v>35</v>
      </c>
      <c r="G559" s="2" t="s">
        <v>36</v>
      </c>
      <c r="H559" s="2" t="s">
        <v>972</v>
      </c>
      <c r="I559" s="2" t="s">
        <v>973</v>
      </c>
      <c r="J559" s="2" t="s">
        <v>103</v>
      </c>
      <c r="K559" s="2" t="s">
        <v>28</v>
      </c>
      <c r="L559" s="2" t="s">
        <v>974</v>
      </c>
      <c r="M559" s="2" t="s">
        <v>975</v>
      </c>
      <c r="N559" s="2" t="s">
        <v>75</v>
      </c>
      <c r="O559" s="3">
        <v>1</v>
      </c>
      <c r="P559" s="3">
        <v>591.70000000000005</v>
      </c>
      <c r="Q559" s="3">
        <v>675</v>
      </c>
      <c r="R559" s="3">
        <v>675</v>
      </c>
      <c r="S559" s="3">
        <v>83.3</v>
      </c>
      <c r="T559" s="3">
        <v>83.3</v>
      </c>
      <c r="U559" s="3">
        <v>12.34</v>
      </c>
      <c r="V559" s="2" t="s">
        <v>235</v>
      </c>
      <c r="W559" s="2" t="s">
        <v>236</v>
      </c>
      <c r="X559" s="2"/>
      <c r="Y559" s="19" t="str">
        <f>VLOOKUP(G559,'Verweis Kd-Gruppe'!$A$2:$B$8,2,FALSE)</f>
        <v>GRK</v>
      </c>
      <c r="Z559" s="19" t="str">
        <f>VLOOKUP(J559,'Verweis Art-Gruppe'!$A$2:$B$15,2,FALSE)</f>
        <v>Geräte</v>
      </c>
      <c r="AA559" s="19" t="str">
        <f>VLOOKUP(W559,'Verweis Vertreter'!$A$2:$B$24,2,FALSE)</f>
        <v>Patrick Verfürth</v>
      </c>
      <c r="AB559" s="12">
        <f t="shared" si="72"/>
        <v>1</v>
      </c>
      <c r="AC559" s="12">
        <f t="shared" si="77"/>
        <v>591.70000000000005</v>
      </c>
      <c r="AD559" s="12">
        <f t="shared" si="78"/>
        <v>675</v>
      </c>
      <c r="AE559" s="12">
        <f t="shared" si="73"/>
        <v>675</v>
      </c>
      <c r="AF559" s="12">
        <f t="shared" si="74"/>
        <v>83.3</v>
      </c>
      <c r="AG559" s="12">
        <f t="shared" si="75"/>
        <v>83.3</v>
      </c>
      <c r="AH559" s="9">
        <f t="shared" si="79"/>
        <v>0.12340740740740741</v>
      </c>
      <c r="AI559" s="14">
        <f>VLOOKUP(E559,'Verweis Faktor'!$A:$B,2,FALSE)</f>
        <v>1</v>
      </c>
      <c r="AJ559" s="14"/>
      <c r="AK559" s="14" t="str">
        <f>IF(AL559="Ja","Versandkosten",VLOOKUP(E559,'Verweis Belegart'!$A$2:$B$9,2,FALSE))</f>
        <v>Hardware</v>
      </c>
      <c r="AL559" s="14" t="str">
        <f t="shared" si="80"/>
        <v>Nein</v>
      </c>
      <c r="AM559" s="14" t="str">
        <f t="shared" si="76"/>
        <v>Positiv</v>
      </c>
    </row>
    <row r="560" spans="1:39" ht="17.25" customHeight="1" x14ac:dyDescent="0.35">
      <c r="A560" s="17">
        <v>14571666</v>
      </c>
      <c r="B560" s="2" t="s">
        <v>22</v>
      </c>
      <c r="C560" s="1">
        <v>2025001</v>
      </c>
      <c r="D560" s="1">
        <v>2000180</v>
      </c>
      <c r="E560" s="2" t="s">
        <v>34</v>
      </c>
      <c r="F560" s="2" t="s">
        <v>35</v>
      </c>
      <c r="G560" s="2" t="s">
        <v>36</v>
      </c>
      <c r="H560" s="2" t="s">
        <v>972</v>
      </c>
      <c r="I560" s="2" t="s">
        <v>973</v>
      </c>
      <c r="J560" s="2" t="s">
        <v>103</v>
      </c>
      <c r="K560" s="2" t="s">
        <v>45</v>
      </c>
      <c r="L560" s="2" t="s">
        <v>56</v>
      </c>
      <c r="M560" s="2" t="s">
        <v>57</v>
      </c>
      <c r="N560" s="2" t="s">
        <v>58</v>
      </c>
      <c r="O560" s="3">
        <v>3</v>
      </c>
      <c r="P560" s="3">
        <v>605</v>
      </c>
      <c r="Q560" s="3">
        <v>627</v>
      </c>
      <c r="R560" s="3">
        <v>1881</v>
      </c>
      <c r="S560" s="3">
        <v>22</v>
      </c>
      <c r="T560" s="3">
        <v>66</v>
      </c>
      <c r="U560" s="3">
        <v>3.5</v>
      </c>
      <c r="V560" s="2" t="s">
        <v>235</v>
      </c>
      <c r="W560" s="2" t="s">
        <v>236</v>
      </c>
      <c r="X560" s="2"/>
      <c r="Y560" s="19" t="str">
        <f>VLOOKUP(G560,'Verweis Kd-Gruppe'!$A$2:$B$8,2,FALSE)</f>
        <v>GRK</v>
      </c>
      <c r="Z560" s="19" t="str">
        <f>VLOOKUP(J560,'Verweis Art-Gruppe'!$A$2:$B$15,2,FALSE)</f>
        <v>Geräte</v>
      </c>
      <c r="AA560" s="19" t="str">
        <f>VLOOKUP(W560,'Verweis Vertreter'!$A$2:$B$24,2,FALSE)</f>
        <v>Patrick Verfürth</v>
      </c>
      <c r="AB560" s="12">
        <f t="shared" si="72"/>
        <v>3</v>
      </c>
      <c r="AC560" s="12">
        <f t="shared" si="77"/>
        <v>605</v>
      </c>
      <c r="AD560" s="12">
        <f t="shared" si="78"/>
        <v>627</v>
      </c>
      <c r="AE560" s="12">
        <f t="shared" si="73"/>
        <v>1881</v>
      </c>
      <c r="AF560" s="12">
        <f t="shared" si="74"/>
        <v>22</v>
      </c>
      <c r="AG560" s="12">
        <f t="shared" si="75"/>
        <v>66</v>
      </c>
      <c r="AH560" s="9">
        <f t="shared" si="79"/>
        <v>3.5087719298245612E-2</v>
      </c>
      <c r="AI560" s="14">
        <f>VLOOKUP(E560,'Verweis Faktor'!$A:$B,2,FALSE)</f>
        <v>1</v>
      </c>
      <c r="AJ560" s="14"/>
      <c r="AK560" s="14" t="str">
        <f>IF(AL560="Ja","Versandkosten",VLOOKUP(E560,'Verweis Belegart'!$A$2:$B$9,2,FALSE))</f>
        <v>Hardware</v>
      </c>
      <c r="AL560" s="14" t="str">
        <f t="shared" si="80"/>
        <v>Nein</v>
      </c>
      <c r="AM560" s="14" t="str">
        <f t="shared" si="76"/>
        <v>Positiv</v>
      </c>
    </row>
    <row r="561" spans="1:39" ht="17.25" customHeight="1" x14ac:dyDescent="0.35">
      <c r="A561" s="17">
        <v>14571666</v>
      </c>
      <c r="B561" s="2" t="s">
        <v>22</v>
      </c>
      <c r="C561" s="1">
        <v>2025001</v>
      </c>
      <c r="D561" s="1">
        <v>2000180</v>
      </c>
      <c r="E561" s="2" t="s">
        <v>34</v>
      </c>
      <c r="F561" s="2" t="s">
        <v>35</v>
      </c>
      <c r="G561" s="2" t="s">
        <v>36</v>
      </c>
      <c r="H561" s="2" t="s">
        <v>972</v>
      </c>
      <c r="I561" s="2" t="s">
        <v>973</v>
      </c>
      <c r="J561" s="2" t="s">
        <v>103</v>
      </c>
      <c r="K561" s="2" t="s">
        <v>49</v>
      </c>
      <c r="L561" s="2" t="s">
        <v>673</v>
      </c>
      <c r="M561" s="2" t="s">
        <v>674</v>
      </c>
      <c r="N561" s="2" t="s">
        <v>48</v>
      </c>
      <c r="O561" s="3">
        <v>1</v>
      </c>
      <c r="P561" s="3">
        <v>253.2636</v>
      </c>
      <c r="Q561" s="3">
        <v>265</v>
      </c>
      <c r="R561" s="3">
        <v>265</v>
      </c>
      <c r="S561" s="3">
        <v>11.7364</v>
      </c>
      <c r="T561" s="3">
        <v>11.74</v>
      </c>
      <c r="U561" s="3">
        <v>4.42</v>
      </c>
      <c r="V561" s="2" t="s">
        <v>235</v>
      </c>
      <c r="W561" s="2" t="s">
        <v>236</v>
      </c>
      <c r="X561" s="2"/>
      <c r="Y561" s="19" t="str">
        <f>VLOOKUP(G561,'Verweis Kd-Gruppe'!$A$2:$B$8,2,FALSE)</f>
        <v>GRK</v>
      </c>
      <c r="Z561" s="19" t="str">
        <f>VLOOKUP(J561,'Verweis Art-Gruppe'!$A$2:$B$15,2,FALSE)</f>
        <v>Geräte</v>
      </c>
      <c r="AA561" s="19" t="str">
        <f>VLOOKUP(W561,'Verweis Vertreter'!$A$2:$B$24,2,FALSE)</f>
        <v>Patrick Verfürth</v>
      </c>
      <c r="AB561" s="12">
        <f t="shared" si="72"/>
        <v>1</v>
      </c>
      <c r="AC561" s="12">
        <f t="shared" si="77"/>
        <v>253.2636</v>
      </c>
      <c r="AD561" s="12">
        <f t="shared" si="78"/>
        <v>265</v>
      </c>
      <c r="AE561" s="12">
        <f t="shared" si="73"/>
        <v>265</v>
      </c>
      <c r="AF561" s="12">
        <f t="shared" si="74"/>
        <v>11.7364</v>
      </c>
      <c r="AG561" s="12">
        <f t="shared" si="75"/>
        <v>11.74</v>
      </c>
      <c r="AH561" s="9">
        <f t="shared" si="79"/>
        <v>4.4301886792452831E-2</v>
      </c>
      <c r="AI561" s="14">
        <f>VLOOKUP(E561,'Verweis Faktor'!$A:$B,2,FALSE)</f>
        <v>1</v>
      </c>
      <c r="AJ561" s="14"/>
      <c r="AK561" s="14" t="str">
        <f>IF(AL561="Ja","Versandkosten",VLOOKUP(E561,'Verweis Belegart'!$A$2:$B$9,2,FALSE))</f>
        <v>Hardware</v>
      </c>
      <c r="AL561" s="14" t="str">
        <f t="shared" si="80"/>
        <v>Nein</v>
      </c>
      <c r="AM561" s="14" t="str">
        <f t="shared" si="76"/>
        <v>Positiv</v>
      </c>
    </row>
    <row r="562" spans="1:39" ht="17.25" customHeight="1" x14ac:dyDescent="0.35">
      <c r="A562" s="17">
        <v>14571666</v>
      </c>
      <c r="B562" s="2" t="s">
        <v>22</v>
      </c>
      <c r="C562" s="1">
        <v>2025001</v>
      </c>
      <c r="D562" s="1">
        <v>2000180</v>
      </c>
      <c r="E562" s="2" t="s">
        <v>34</v>
      </c>
      <c r="F562" s="2" t="s">
        <v>35</v>
      </c>
      <c r="G562" s="2" t="s">
        <v>36</v>
      </c>
      <c r="H562" s="2" t="s">
        <v>972</v>
      </c>
      <c r="I562" s="2" t="s">
        <v>973</v>
      </c>
      <c r="J562" s="2" t="s">
        <v>103</v>
      </c>
      <c r="K562" s="2" t="s">
        <v>79</v>
      </c>
      <c r="L562" s="2" t="s">
        <v>976</v>
      </c>
      <c r="M562" s="2" t="s">
        <v>977</v>
      </c>
      <c r="N562" s="2" t="s">
        <v>978</v>
      </c>
      <c r="O562" s="3">
        <v>1</v>
      </c>
      <c r="P562" s="3">
        <v>171.95509999999999</v>
      </c>
      <c r="Q562" s="3">
        <v>189</v>
      </c>
      <c r="R562" s="3">
        <v>189</v>
      </c>
      <c r="S562" s="3">
        <v>17.044899999999998</v>
      </c>
      <c r="T562" s="3">
        <v>17.04</v>
      </c>
      <c r="U562" s="3">
        <v>9.01</v>
      </c>
      <c r="V562" s="2" t="s">
        <v>235</v>
      </c>
      <c r="W562" s="2" t="s">
        <v>236</v>
      </c>
      <c r="X562" s="2"/>
      <c r="Y562" s="19" t="str">
        <f>VLOOKUP(G562,'Verweis Kd-Gruppe'!$A$2:$B$8,2,FALSE)</f>
        <v>GRK</v>
      </c>
      <c r="Z562" s="19" t="str">
        <f>VLOOKUP(J562,'Verweis Art-Gruppe'!$A$2:$B$15,2,FALSE)</f>
        <v>Geräte</v>
      </c>
      <c r="AA562" s="19" t="str">
        <f>VLOOKUP(W562,'Verweis Vertreter'!$A$2:$B$24,2,FALSE)</f>
        <v>Patrick Verfürth</v>
      </c>
      <c r="AB562" s="12">
        <f t="shared" si="72"/>
        <v>1</v>
      </c>
      <c r="AC562" s="12">
        <f t="shared" si="77"/>
        <v>171.95509999999999</v>
      </c>
      <c r="AD562" s="12">
        <f t="shared" si="78"/>
        <v>189</v>
      </c>
      <c r="AE562" s="12">
        <f t="shared" si="73"/>
        <v>189</v>
      </c>
      <c r="AF562" s="12">
        <f t="shared" si="74"/>
        <v>17.044899999999998</v>
      </c>
      <c r="AG562" s="12">
        <f t="shared" si="75"/>
        <v>17.04</v>
      </c>
      <c r="AH562" s="9">
        <f t="shared" si="79"/>
        <v>9.015873015873016E-2</v>
      </c>
      <c r="AI562" s="14">
        <f>VLOOKUP(E562,'Verweis Faktor'!$A:$B,2,FALSE)</f>
        <v>1</v>
      </c>
      <c r="AJ562" s="14"/>
      <c r="AK562" s="14" t="str">
        <f>IF(AL562="Ja","Versandkosten",VLOOKUP(E562,'Verweis Belegart'!$A$2:$B$9,2,FALSE))</f>
        <v>Hardware</v>
      </c>
      <c r="AL562" s="14" t="str">
        <f t="shared" si="80"/>
        <v>Nein</v>
      </c>
      <c r="AM562" s="14" t="str">
        <f t="shared" si="76"/>
        <v>Positiv</v>
      </c>
    </row>
    <row r="563" spans="1:39" ht="17.25" customHeight="1" x14ac:dyDescent="0.35">
      <c r="A563" s="17">
        <v>14571666</v>
      </c>
      <c r="B563" s="2" t="s">
        <v>22</v>
      </c>
      <c r="C563" s="1">
        <v>2025001</v>
      </c>
      <c r="D563" s="1">
        <v>2000180</v>
      </c>
      <c r="E563" s="2" t="s">
        <v>34</v>
      </c>
      <c r="F563" s="2" t="s">
        <v>35</v>
      </c>
      <c r="G563" s="2" t="s">
        <v>36</v>
      </c>
      <c r="H563" s="2" t="s">
        <v>972</v>
      </c>
      <c r="I563" s="2" t="s">
        <v>973</v>
      </c>
      <c r="J563" s="2" t="s">
        <v>103</v>
      </c>
      <c r="K563" s="2" t="s">
        <v>83</v>
      </c>
      <c r="L563" s="2" t="s">
        <v>334</v>
      </c>
      <c r="M563" s="2" t="s">
        <v>335</v>
      </c>
      <c r="N563" s="2" t="s">
        <v>310</v>
      </c>
      <c r="O563" s="3">
        <v>1</v>
      </c>
      <c r="P563" s="3">
        <v>483.93950000000001</v>
      </c>
      <c r="Q563" s="3">
        <v>499</v>
      </c>
      <c r="R563" s="3">
        <v>499</v>
      </c>
      <c r="S563" s="3">
        <v>15.060499999999999</v>
      </c>
      <c r="T563" s="3">
        <v>15.06</v>
      </c>
      <c r="U563" s="3">
        <v>3.01</v>
      </c>
      <c r="V563" s="2" t="s">
        <v>235</v>
      </c>
      <c r="W563" s="2" t="s">
        <v>236</v>
      </c>
      <c r="X563" s="2"/>
      <c r="Y563" s="19" t="str">
        <f>VLOOKUP(G563,'Verweis Kd-Gruppe'!$A$2:$B$8,2,FALSE)</f>
        <v>GRK</v>
      </c>
      <c r="Z563" s="19" t="str">
        <f>VLOOKUP(J563,'Verweis Art-Gruppe'!$A$2:$B$15,2,FALSE)</f>
        <v>Geräte</v>
      </c>
      <c r="AA563" s="19" t="str">
        <f>VLOOKUP(W563,'Verweis Vertreter'!$A$2:$B$24,2,FALSE)</f>
        <v>Patrick Verfürth</v>
      </c>
      <c r="AB563" s="12">
        <f t="shared" si="72"/>
        <v>1</v>
      </c>
      <c r="AC563" s="12">
        <f t="shared" si="77"/>
        <v>483.93950000000001</v>
      </c>
      <c r="AD563" s="12">
        <f t="shared" si="78"/>
        <v>499</v>
      </c>
      <c r="AE563" s="12">
        <f t="shared" si="73"/>
        <v>499</v>
      </c>
      <c r="AF563" s="12">
        <f t="shared" si="74"/>
        <v>15.060499999999999</v>
      </c>
      <c r="AG563" s="12">
        <f t="shared" si="75"/>
        <v>15.06</v>
      </c>
      <c r="AH563" s="9">
        <f t="shared" si="79"/>
        <v>3.0180360721442888E-2</v>
      </c>
      <c r="AI563" s="14">
        <f>VLOOKUP(E563,'Verweis Faktor'!$A:$B,2,FALSE)</f>
        <v>1</v>
      </c>
      <c r="AJ563" s="14"/>
      <c r="AK563" s="14" t="str">
        <f>IF(AL563="Ja","Versandkosten",VLOOKUP(E563,'Verweis Belegart'!$A$2:$B$9,2,FALSE))</f>
        <v>Hardware</v>
      </c>
      <c r="AL563" s="14" t="str">
        <f t="shared" si="80"/>
        <v>Nein</v>
      </c>
      <c r="AM563" s="14" t="str">
        <f t="shared" si="76"/>
        <v>Positiv</v>
      </c>
    </row>
    <row r="564" spans="1:39" ht="17.25" customHeight="1" x14ac:dyDescent="0.35">
      <c r="A564" s="17">
        <v>14571666</v>
      </c>
      <c r="B564" s="2" t="s">
        <v>22</v>
      </c>
      <c r="C564" s="1">
        <v>2025001</v>
      </c>
      <c r="D564" s="1">
        <v>2000180</v>
      </c>
      <c r="E564" s="2" t="s">
        <v>34</v>
      </c>
      <c r="F564" s="2" t="s">
        <v>35</v>
      </c>
      <c r="G564" s="2" t="s">
        <v>36</v>
      </c>
      <c r="H564" s="2" t="s">
        <v>972</v>
      </c>
      <c r="I564" s="2" t="s">
        <v>973</v>
      </c>
      <c r="J564" s="2" t="s">
        <v>304</v>
      </c>
      <c r="K564" s="2" t="s">
        <v>87</v>
      </c>
      <c r="L564" s="2" t="s">
        <v>405</v>
      </c>
      <c r="M564" s="2" t="s">
        <v>406</v>
      </c>
      <c r="N564" s="2" t="s">
        <v>407</v>
      </c>
      <c r="O564" s="3">
        <v>30</v>
      </c>
      <c r="P564" s="3">
        <v>22.1</v>
      </c>
      <c r="Q564" s="3">
        <v>24.5</v>
      </c>
      <c r="R564" s="3">
        <v>735</v>
      </c>
      <c r="S564" s="3">
        <v>2.4</v>
      </c>
      <c r="T564" s="3">
        <v>72</v>
      </c>
      <c r="U564" s="3">
        <v>9.7899999999999991</v>
      </c>
      <c r="V564" s="2" t="s">
        <v>235</v>
      </c>
      <c r="W564" s="2" t="s">
        <v>236</v>
      </c>
      <c r="X564" s="2"/>
      <c r="Y564" s="19" t="str">
        <f>VLOOKUP(G564,'Verweis Kd-Gruppe'!$A$2:$B$8,2,FALSE)</f>
        <v>GRK</v>
      </c>
      <c r="Z564" s="19" t="str">
        <f>VLOOKUP(J564,'Verweis Art-Gruppe'!$A$2:$B$15,2,FALSE)</f>
        <v>Zubehör</v>
      </c>
      <c r="AA564" s="19" t="str">
        <f>VLOOKUP(W564,'Verweis Vertreter'!$A$2:$B$24,2,FALSE)</f>
        <v>Patrick Verfürth</v>
      </c>
      <c r="AB564" s="12">
        <f t="shared" si="72"/>
        <v>30</v>
      </c>
      <c r="AC564" s="12">
        <f t="shared" si="77"/>
        <v>22.1</v>
      </c>
      <c r="AD564" s="12">
        <f t="shared" si="78"/>
        <v>24.5</v>
      </c>
      <c r="AE564" s="12">
        <f t="shared" si="73"/>
        <v>735</v>
      </c>
      <c r="AF564" s="12">
        <f t="shared" si="74"/>
        <v>2.4</v>
      </c>
      <c r="AG564" s="12">
        <f t="shared" si="75"/>
        <v>72</v>
      </c>
      <c r="AH564" s="9">
        <f t="shared" si="79"/>
        <v>9.7959183673469383E-2</v>
      </c>
      <c r="AI564" s="14">
        <f>VLOOKUP(E564,'Verweis Faktor'!$A:$B,2,FALSE)</f>
        <v>1</v>
      </c>
      <c r="AJ564" s="14"/>
      <c r="AK564" s="14" t="str">
        <f>IF(AL564="Ja","Versandkosten",VLOOKUP(E564,'Verweis Belegart'!$A$2:$B$9,2,FALSE))</f>
        <v>Hardware</v>
      </c>
      <c r="AL564" s="14" t="str">
        <f t="shared" si="80"/>
        <v>Nein</v>
      </c>
      <c r="AM564" s="14" t="str">
        <f t="shared" si="76"/>
        <v>Positiv</v>
      </c>
    </row>
    <row r="565" spans="1:39" ht="17.25" customHeight="1" x14ac:dyDescent="0.35">
      <c r="A565" s="17">
        <v>14571666</v>
      </c>
      <c r="B565" s="2" t="s">
        <v>22</v>
      </c>
      <c r="C565" s="1">
        <v>2025001</v>
      </c>
      <c r="D565" s="1">
        <v>2000180</v>
      </c>
      <c r="E565" s="2" t="s">
        <v>34</v>
      </c>
      <c r="F565" s="2" t="s">
        <v>35</v>
      </c>
      <c r="G565" s="2" t="s">
        <v>36</v>
      </c>
      <c r="H565" s="2" t="s">
        <v>972</v>
      </c>
      <c r="I565" s="2" t="s">
        <v>973</v>
      </c>
      <c r="J565" s="2" t="s">
        <v>304</v>
      </c>
      <c r="K565" s="2" t="s">
        <v>91</v>
      </c>
      <c r="L565" s="2" t="s">
        <v>979</v>
      </c>
      <c r="M565" s="2" t="s">
        <v>980</v>
      </c>
      <c r="N565" s="2" t="s">
        <v>407</v>
      </c>
      <c r="O565" s="3">
        <v>10</v>
      </c>
      <c r="P565" s="3">
        <v>25.15</v>
      </c>
      <c r="Q565" s="3">
        <v>24.5</v>
      </c>
      <c r="R565" s="3">
        <v>245</v>
      </c>
      <c r="S565" s="3">
        <v>-0.65</v>
      </c>
      <c r="T565" s="3">
        <v>-6.5</v>
      </c>
      <c r="U565" s="3">
        <v>-2.65</v>
      </c>
      <c r="V565" s="2" t="s">
        <v>235</v>
      </c>
      <c r="W565" s="2" t="s">
        <v>236</v>
      </c>
      <c r="X565" s="2"/>
      <c r="Y565" s="19" t="str">
        <f>VLOOKUP(G565,'Verweis Kd-Gruppe'!$A$2:$B$8,2,FALSE)</f>
        <v>GRK</v>
      </c>
      <c r="Z565" s="19" t="str">
        <f>VLOOKUP(J565,'Verweis Art-Gruppe'!$A$2:$B$15,2,FALSE)</f>
        <v>Zubehör</v>
      </c>
      <c r="AA565" s="19" t="str">
        <f>VLOOKUP(W565,'Verweis Vertreter'!$A$2:$B$24,2,FALSE)</f>
        <v>Patrick Verfürth</v>
      </c>
      <c r="AB565" s="12">
        <f t="shared" si="72"/>
        <v>10</v>
      </c>
      <c r="AC565" s="12">
        <f t="shared" si="77"/>
        <v>25.15</v>
      </c>
      <c r="AD565" s="12">
        <f t="shared" si="78"/>
        <v>24.5</v>
      </c>
      <c r="AE565" s="12">
        <f t="shared" si="73"/>
        <v>245</v>
      </c>
      <c r="AF565" s="12">
        <f t="shared" si="74"/>
        <v>-0.65</v>
      </c>
      <c r="AG565" s="12">
        <f t="shared" si="75"/>
        <v>-6.5</v>
      </c>
      <c r="AH565" s="9">
        <f t="shared" si="79"/>
        <v>-2.6530612244897958E-2</v>
      </c>
      <c r="AI565" s="14">
        <f>VLOOKUP(E565,'Verweis Faktor'!$A:$B,2,FALSE)</f>
        <v>1</v>
      </c>
      <c r="AJ565" s="14"/>
      <c r="AK565" s="14" t="str">
        <f>IF(AL565="Ja","Versandkosten",VLOOKUP(E565,'Verweis Belegart'!$A$2:$B$9,2,FALSE))</f>
        <v>Hardware</v>
      </c>
      <c r="AL565" s="14" t="str">
        <f t="shared" si="80"/>
        <v>Nein</v>
      </c>
      <c r="AM565" s="14" t="str">
        <f t="shared" si="76"/>
        <v>Negativ</v>
      </c>
    </row>
    <row r="566" spans="1:39" ht="17.25" customHeight="1" x14ac:dyDescent="0.35">
      <c r="A566" s="17">
        <v>14571669</v>
      </c>
      <c r="B566" s="2" t="s">
        <v>22</v>
      </c>
      <c r="C566" s="1">
        <v>2025001</v>
      </c>
      <c r="D566" s="1">
        <v>2000181</v>
      </c>
      <c r="E566" s="2" t="s">
        <v>34</v>
      </c>
      <c r="F566" s="2" t="s">
        <v>142</v>
      </c>
      <c r="G566" s="2" t="s">
        <v>25</v>
      </c>
      <c r="H566" s="2" t="s">
        <v>981</v>
      </c>
      <c r="I566" s="2" t="s">
        <v>982</v>
      </c>
      <c r="J566" s="2" t="s">
        <v>103</v>
      </c>
      <c r="K566" s="2" t="s">
        <v>28</v>
      </c>
      <c r="L566" s="2" t="s">
        <v>56</v>
      </c>
      <c r="M566" s="2" t="s">
        <v>57</v>
      </c>
      <c r="N566" s="2" t="s">
        <v>58</v>
      </c>
      <c r="O566" s="3">
        <v>1</v>
      </c>
      <c r="P566" s="3">
        <v>605</v>
      </c>
      <c r="Q566" s="3">
        <v>627</v>
      </c>
      <c r="R566" s="3">
        <v>627</v>
      </c>
      <c r="S566" s="3">
        <v>22</v>
      </c>
      <c r="T566" s="3">
        <v>22</v>
      </c>
      <c r="U566" s="3">
        <v>3.5</v>
      </c>
      <c r="V566" s="2" t="s">
        <v>689</v>
      </c>
      <c r="W566" s="2" t="s">
        <v>690</v>
      </c>
      <c r="X566" s="2" t="s">
        <v>419</v>
      </c>
      <c r="Y566" s="19" t="str">
        <f>VLOOKUP(G566,'Verweis Kd-Gruppe'!$A$2:$B$8,2,FALSE)</f>
        <v>FHK</v>
      </c>
      <c r="Z566" s="19" t="str">
        <f>VLOOKUP(J566,'Verweis Art-Gruppe'!$A$2:$B$15,2,FALSE)</f>
        <v>Geräte</v>
      </c>
      <c r="AA566" s="19" t="str">
        <f>VLOOKUP(W566,'Verweis Vertreter'!$A$2:$B$24,2,FALSE)</f>
        <v>Zentrale</v>
      </c>
      <c r="AB566" s="12">
        <f t="shared" si="72"/>
        <v>1</v>
      </c>
      <c r="AC566" s="12">
        <f t="shared" si="77"/>
        <v>605</v>
      </c>
      <c r="AD566" s="12">
        <f t="shared" si="78"/>
        <v>627</v>
      </c>
      <c r="AE566" s="12">
        <f t="shared" si="73"/>
        <v>627</v>
      </c>
      <c r="AF566" s="12">
        <f t="shared" si="74"/>
        <v>22</v>
      </c>
      <c r="AG566" s="12">
        <f t="shared" si="75"/>
        <v>22</v>
      </c>
      <c r="AH566" s="9">
        <f t="shared" si="79"/>
        <v>3.5087719298245612E-2</v>
      </c>
      <c r="AI566" s="14">
        <f>VLOOKUP(E566,'Verweis Faktor'!$A:$B,2,FALSE)</f>
        <v>1</v>
      </c>
      <c r="AJ566" s="14"/>
      <c r="AK566" s="14" t="str">
        <f>IF(AL566="Ja","Versandkosten",VLOOKUP(E566,'Verweis Belegart'!$A$2:$B$9,2,FALSE))</f>
        <v>Hardware</v>
      </c>
      <c r="AL566" s="14" t="str">
        <f t="shared" si="80"/>
        <v>Nein</v>
      </c>
      <c r="AM566" s="14" t="str">
        <f t="shared" si="76"/>
        <v>Positiv</v>
      </c>
    </row>
    <row r="567" spans="1:39" ht="17.25" customHeight="1" x14ac:dyDescent="0.35">
      <c r="A567" s="17">
        <v>14571669</v>
      </c>
      <c r="B567" s="2" t="s">
        <v>22</v>
      </c>
      <c r="C567" s="1">
        <v>2025001</v>
      </c>
      <c r="D567" s="1">
        <v>2000181</v>
      </c>
      <c r="E567" s="2" t="s">
        <v>34</v>
      </c>
      <c r="F567" s="2" t="s">
        <v>142</v>
      </c>
      <c r="G567" s="2" t="s">
        <v>25</v>
      </c>
      <c r="H567" s="2" t="s">
        <v>981</v>
      </c>
      <c r="I567" s="2" t="s">
        <v>982</v>
      </c>
      <c r="J567" s="2" t="s">
        <v>103</v>
      </c>
      <c r="K567" s="2" t="s">
        <v>45</v>
      </c>
      <c r="L567" s="2" t="s">
        <v>818</v>
      </c>
      <c r="M567" s="2" t="s">
        <v>819</v>
      </c>
      <c r="N567" s="2" t="s">
        <v>164</v>
      </c>
      <c r="O567" s="3">
        <v>1</v>
      </c>
      <c r="P567" s="3">
        <v>273.26979999999998</v>
      </c>
      <c r="Q567" s="3">
        <v>289</v>
      </c>
      <c r="R567" s="3">
        <v>289</v>
      </c>
      <c r="S567" s="3">
        <v>15.7302</v>
      </c>
      <c r="T567" s="3">
        <v>15.73</v>
      </c>
      <c r="U567" s="3">
        <v>5.44</v>
      </c>
      <c r="V567" s="2" t="s">
        <v>689</v>
      </c>
      <c r="W567" s="2" t="s">
        <v>690</v>
      </c>
      <c r="X567" s="2" t="s">
        <v>419</v>
      </c>
      <c r="Y567" s="19" t="str">
        <f>VLOOKUP(G567,'Verweis Kd-Gruppe'!$A$2:$B$8,2,FALSE)</f>
        <v>FHK</v>
      </c>
      <c r="Z567" s="19" t="str">
        <f>VLOOKUP(J567,'Verweis Art-Gruppe'!$A$2:$B$15,2,FALSE)</f>
        <v>Geräte</v>
      </c>
      <c r="AA567" s="19" t="str">
        <f>VLOOKUP(W567,'Verweis Vertreter'!$A$2:$B$24,2,FALSE)</f>
        <v>Zentrale</v>
      </c>
      <c r="AB567" s="12">
        <f t="shared" si="72"/>
        <v>1</v>
      </c>
      <c r="AC567" s="12">
        <f t="shared" si="77"/>
        <v>273.26979999999998</v>
      </c>
      <c r="AD567" s="12">
        <f t="shared" si="78"/>
        <v>289</v>
      </c>
      <c r="AE567" s="12">
        <f t="shared" si="73"/>
        <v>289</v>
      </c>
      <c r="AF567" s="12">
        <f t="shared" si="74"/>
        <v>15.7302</v>
      </c>
      <c r="AG567" s="12">
        <f t="shared" si="75"/>
        <v>15.73</v>
      </c>
      <c r="AH567" s="9">
        <f t="shared" si="79"/>
        <v>5.4429065743944641E-2</v>
      </c>
      <c r="AI567" s="14">
        <f>VLOOKUP(E567,'Verweis Faktor'!$A:$B,2,FALSE)</f>
        <v>1</v>
      </c>
      <c r="AJ567" s="14"/>
      <c r="AK567" s="14" t="str">
        <f>IF(AL567="Ja","Versandkosten",VLOOKUP(E567,'Verweis Belegart'!$A$2:$B$9,2,FALSE))</f>
        <v>Hardware</v>
      </c>
      <c r="AL567" s="14" t="str">
        <f t="shared" si="80"/>
        <v>Nein</v>
      </c>
      <c r="AM567" s="14" t="str">
        <f t="shared" si="76"/>
        <v>Positiv</v>
      </c>
    </row>
    <row r="568" spans="1:39" ht="17.25" customHeight="1" x14ac:dyDescent="0.35">
      <c r="A568" s="17">
        <v>14571638</v>
      </c>
      <c r="B568" s="2" t="s">
        <v>22</v>
      </c>
      <c r="C568" s="1">
        <v>2025001</v>
      </c>
      <c r="D568" s="1">
        <v>2000182</v>
      </c>
      <c r="E568" s="2" t="s">
        <v>34</v>
      </c>
      <c r="F568" s="2" t="s">
        <v>53</v>
      </c>
      <c r="G568" s="2" t="s">
        <v>66</v>
      </c>
      <c r="H568" s="2" t="s">
        <v>143</v>
      </c>
      <c r="I568" s="2" t="s">
        <v>144</v>
      </c>
      <c r="J568" s="2" t="s">
        <v>103</v>
      </c>
      <c r="K568" s="2" t="s">
        <v>28</v>
      </c>
      <c r="L568" s="2" t="s">
        <v>983</v>
      </c>
      <c r="M568" s="2" t="s">
        <v>984</v>
      </c>
      <c r="N568" s="2" t="s">
        <v>985</v>
      </c>
      <c r="O568" s="3">
        <v>10</v>
      </c>
      <c r="P568" s="3">
        <v>829.95</v>
      </c>
      <c r="Q568" s="3">
        <v>845</v>
      </c>
      <c r="R568" s="3">
        <v>8450</v>
      </c>
      <c r="S568" s="3">
        <v>15.05</v>
      </c>
      <c r="T568" s="3">
        <v>150.5</v>
      </c>
      <c r="U568" s="3">
        <v>1.78</v>
      </c>
      <c r="V568" s="2" t="s">
        <v>145</v>
      </c>
      <c r="W568" s="2" t="s">
        <v>146</v>
      </c>
      <c r="X568" s="2" t="s">
        <v>72</v>
      </c>
      <c r="Y568" s="19" t="str">
        <f>VLOOKUP(G568,'Verweis Kd-Gruppe'!$A$2:$B$8,2,FALSE)</f>
        <v>EXP</v>
      </c>
      <c r="Z568" s="19" t="str">
        <f>VLOOKUP(J568,'Verweis Art-Gruppe'!$A$2:$B$15,2,FALSE)</f>
        <v>Geräte</v>
      </c>
      <c r="AA568" s="19" t="str">
        <f>VLOOKUP(W568,'Verweis Vertreter'!$A$2:$B$24,2,FALSE)</f>
        <v>Muhsin Yortanli</v>
      </c>
      <c r="AB568" s="12">
        <f t="shared" si="72"/>
        <v>10</v>
      </c>
      <c r="AC568" s="12">
        <f t="shared" si="77"/>
        <v>829.95</v>
      </c>
      <c r="AD568" s="12">
        <f t="shared" si="78"/>
        <v>845</v>
      </c>
      <c r="AE568" s="12">
        <f t="shared" si="73"/>
        <v>8450</v>
      </c>
      <c r="AF568" s="12">
        <f t="shared" si="74"/>
        <v>15.05</v>
      </c>
      <c r="AG568" s="12">
        <f t="shared" si="75"/>
        <v>150.5</v>
      </c>
      <c r="AH568" s="9">
        <f t="shared" si="79"/>
        <v>1.7810650887573963E-2</v>
      </c>
      <c r="AI568" s="14">
        <f>VLOOKUP(E568,'Verweis Faktor'!$A:$B,2,FALSE)</f>
        <v>1</v>
      </c>
      <c r="AJ568" s="14"/>
      <c r="AK568" s="14" t="str">
        <f>IF(AL568="Ja","Versandkosten",VLOOKUP(E568,'Verweis Belegart'!$A$2:$B$9,2,FALSE))</f>
        <v>Hardware</v>
      </c>
      <c r="AL568" s="14" t="str">
        <f t="shared" si="80"/>
        <v>Nein</v>
      </c>
      <c r="AM568" s="14" t="str">
        <f t="shared" si="76"/>
        <v>Positiv</v>
      </c>
    </row>
    <row r="569" spans="1:39" ht="17.25" customHeight="1" x14ac:dyDescent="0.35">
      <c r="A569" s="17">
        <v>14571638</v>
      </c>
      <c r="B569" s="2" t="s">
        <v>22</v>
      </c>
      <c r="C569" s="1">
        <v>2025001</v>
      </c>
      <c r="D569" s="1">
        <v>2000182</v>
      </c>
      <c r="E569" s="2" t="s">
        <v>34</v>
      </c>
      <c r="F569" s="2" t="s">
        <v>53</v>
      </c>
      <c r="G569" s="2" t="s">
        <v>66</v>
      </c>
      <c r="H569" s="2" t="s">
        <v>143</v>
      </c>
      <c r="I569" s="2" t="s">
        <v>144</v>
      </c>
      <c r="J569" s="2" t="s">
        <v>103</v>
      </c>
      <c r="K569" s="2" t="s">
        <v>45</v>
      </c>
      <c r="L569" s="2" t="s">
        <v>815</v>
      </c>
      <c r="M569" s="2" t="s">
        <v>816</v>
      </c>
      <c r="N569" s="2" t="s">
        <v>817</v>
      </c>
      <c r="O569" s="3">
        <v>3</v>
      </c>
      <c r="P569" s="3">
        <v>1218</v>
      </c>
      <c r="Q569" s="3">
        <v>1232</v>
      </c>
      <c r="R569" s="3">
        <v>3696</v>
      </c>
      <c r="S569" s="3">
        <v>14</v>
      </c>
      <c r="T569" s="3">
        <v>42</v>
      </c>
      <c r="U569" s="3">
        <v>1.1299999999999999</v>
      </c>
      <c r="V569" s="2" t="s">
        <v>145</v>
      </c>
      <c r="W569" s="2" t="s">
        <v>146</v>
      </c>
      <c r="X569" s="2" t="s">
        <v>72</v>
      </c>
      <c r="Y569" s="19" t="str">
        <f>VLOOKUP(G569,'Verweis Kd-Gruppe'!$A$2:$B$8,2,FALSE)</f>
        <v>EXP</v>
      </c>
      <c r="Z569" s="19" t="str">
        <f>VLOOKUP(J569,'Verweis Art-Gruppe'!$A$2:$B$15,2,FALSE)</f>
        <v>Geräte</v>
      </c>
      <c r="AA569" s="19" t="str">
        <f>VLOOKUP(W569,'Verweis Vertreter'!$A$2:$B$24,2,FALSE)</f>
        <v>Muhsin Yortanli</v>
      </c>
      <c r="AB569" s="12">
        <f t="shared" si="72"/>
        <v>3</v>
      </c>
      <c r="AC569" s="12">
        <f t="shared" si="77"/>
        <v>1218</v>
      </c>
      <c r="AD569" s="12">
        <f t="shared" si="78"/>
        <v>1232</v>
      </c>
      <c r="AE569" s="12">
        <f t="shared" si="73"/>
        <v>3696</v>
      </c>
      <c r="AF569" s="12">
        <f t="shared" si="74"/>
        <v>14</v>
      </c>
      <c r="AG569" s="12">
        <f t="shared" si="75"/>
        <v>42</v>
      </c>
      <c r="AH569" s="9">
        <f t="shared" si="79"/>
        <v>1.1363636363636364E-2</v>
      </c>
      <c r="AI569" s="14">
        <f>VLOOKUP(E569,'Verweis Faktor'!$A:$B,2,FALSE)</f>
        <v>1</v>
      </c>
      <c r="AJ569" s="14"/>
      <c r="AK569" s="14" t="str">
        <f>IF(AL569="Ja","Versandkosten",VLOOKUP(E569,'Verweis Belegart'!$A$2:$B$9,2,FALSE))</f>
        <v>Hardware</v>
      </c>
      <c r="AL569" s="14" t="str">
        <f t="shared" si="80"/>
        <v>Nein</v>
      </c>
      <c r="AM569" s="14" t="str">
        <f t="shared" si="76"/>
        <v>Positiv</v>
      </c>
    </row>
    <row r="570" spans="1:39" ht="17.25" customHeight="1" x14ac:dyDescent="0.35">
      <c r="A570" s="17">
        <v>14571638</v>
      </c>
      <c r="B570" s="2" t="s">
        <v>22</v>
      </c>
      <c r="C570" s="1">
        <v>2025001</v>
      </c>
      <c r="D570" s="1">
        <v>2000182</v>
      </c>
      <c r="E570" s="2" t="s">
        <v>34</v>
      </c>
      <c r="F570" s="2" t="s">
        <v>53</v>
      </c>
      <c r="G570" s="2" t="s">
        <v>66</v>
      </c>
      <c r="H570" s="2" t="s">
        <v>143</v>
      </c>
      <c r="I570" s="2" t="s">
        <v>144</v>
      </c>
      <c r="J570" s="2" t="s">
        <v>103</v>
      </c>
      <c r="K570" s="2" t="s">
        <v>49</v>
      </c>
      <c r="L570" s="2" t="s">
        <v>986</v>
      </c>
      <c r="M570" s="2" t="s">
        <v>987</v>
      </c>
      <c r="N570" s="2" t="s">
        <v>161</v>
      </c>
      <c r="O570" s="3">
        <v>2</v>
      </c>
      <c r="P570" s="3">
        <v>177</v>
      </c>
      <c r="Q570" s="3">
        <v>189</v>
      </c>
      <c r="R570" s="3">
        <v>378</v>
      </c>
      <c r="S570" s="3">
        <v>12</v>
      </c>
      <c r="T570" s="3">
        <v>24</v>
      </c>
      <c r="U570" s="3">
        <v>6.34</v>
      </c>
      <c r="V570" s="2" t="s">
        <v>145</v>
      </c>
      <c r="W570" s="2" t="s">
        <v>146</v>
      </c>
      <c r="X570" s="2" t="s">
        <v>72</v>
      </c>
      <c r="Y570" s="19" t="str">
        <f>VLOOKUP(G570,'Verweis Kd-Gruppe'!$A$2:$B$8,2,FALSE)</f>
        <v>EXP</v>
      </c>
      <c r="Z570" s="19" t="str">
        <f>VLOOKUP(J570,'Verweis Art-Gruppe'!$A$2:$B$15,2,FALSE)</f>
        <v>Geräte</v>
      </c>
      <c r="AA570" s="19" t="str">
        <f>VLOOKUP(W570,'Verweis Vertreter'!$A$2:$B$24,2,FALSE)</f>
        <v>Muhsin Yortanli</v>
      </c>
      <c r="AB570" s="12">
        <f t="shared" si="72"/>
        <v>2</v>
      </c>
      <c r="AC570" s="12">
        <f t="shared" si="77"/>
        <v>177</v>
      </c>
      <c r="AD570" s="12">
        <f t="shared" si="78"/>
        <v>189</v>
      </c>
      <c r="AE570" s="12">
        <f t="shared" si="73"/>
        <v>378</v>
      </c>
      <c r="AF570" s="12">
        <f t="shared" si="74"/>
        <v>12</v>
      </c>
      <c r="AG570" s="12">
        <f t="shared" si="75"/>
        <v>24</v>
      </c>
      <c r="AH570" s="9">
        <f t="shared" si="79"/>
        <v>6.3492063492063489E-2</v>
      </c>
      <c r="AI570" s="14">
        <f>VLOOKUP(E570,'Verweis Faktor'!$A:$B,2,FALSE)</f>
        <v>1</v>
      </c>
      <c r="AJ570" s="14"/>
      <c r="AK570" s="14" t="str">
        <f>IF(AL570="Ja","Versandkosten",VLOOKUP(E570,'Verweis Belegart'!$A$2:$B$9,2,FALSE))</f>
        <v>Hardware</v>
      </c>
      <c r="AL570" s="14" t="str">
        <f t="shared" si="80"/>
        <v>Nein</v>
      </c>
      <c r="AM570" s="14" t="str">
        <f t="shared" si="76"/>
        <v>Positiv</v>
      </c>
    </row>
    <row r="571" spans="1:39" ht="17.25" customHeight="1" x14ac:dyDescent="0.35">
      <c r="A571" s="17">
        <v>14571638</v>
      </c>
      <c r="B571" s="2" t="s">
        <v>22</v>
      </c>
      <c r="C571" s="1">
        <v>2025001</v>
      </c>
      <c r="D571" s="1">
        <v>2000182</v>
      </c>
      <c r="E571" s="2" t="s">
        <v>34</v>
      </c>
      <c r="F571" s="2" t="s">
        <v>53</v>
      </c>
      <c r="G571" s="2" t="s">
        <v>66</v>
      </c>
      <c r="H571" s="2" t="s">
        <v>143</v>
      </c>
      <c r="I571" s="2" t="s">
        <v>144</v>
      </c>
      <c r="J571" s="2" t="s">
        <v>103</v>
      </c>
      <c r="K571" s="2" t="s">
        <v>79</v>
      </c>
      <c r="L571" s="2" t="s">
        <v>569</v>
      </c>
      <c r="M571" s="2" t="s">
        <v>570</v>
      </c>
      <c r="N571" s="2" t="s">
        <v>571</v>
      </c>
      <c r="O571" s="3">
        <v>8</v>
      </c>
      <c r="P571" s="3">
        <v>685</v>
      </c>
      <c r="Q571" s="3">
        <v>715</v>
      </c>
      <c r="R571" s="3">
        <v>5720</v>
      </c>
      <c r="S571" s="3">
        <v>30</v>
      </c>
      <c r="T571" s="3">
        <v>240</v>
      </c>
      <c r="U571" s="3">
        <v>4.1900000000000004</v>
      </c>
      <c r="V571" s="2" t="s">
        <v>145</v>
      </c>
      <c r="W571" s="2" t="s">
        <v>146</v>
      </c>
      <c r="X571" s="2" t="s">
        <v>72</v>
      </c>
      <c r="Y571" s="19" t="str">
        <f>VLOOKUP(G571,'Verweis Kd-Gruppe'!$A$2:$B$8,2,FALSE)</f>
        <v>EXP</v>
      </c>
      <c r="Z571" s="19" t="str">
        <f>VLOOKUP(J571,'Verweis Art-Gruppe'!$A$2:$B$15,2,FALSE)</f>
        <v>Geräte</v>
      </c>
      <c r="AA571" s="19" t="str">
        <f>VLOOKUP(W571,'Verweis Vertreter'!$A$2:$B$24,2,FALSE)</f>
        <v>Muhsin Yortanli</v>
      </c>
      <c r="AB571" s="12">
        <f t="shared" si="72"/>
        <v>8</v>
      </c>
      <c r="AC571" s="12">
        <f t="shared" si="77"/>
        <v>685</v>
      </c>
      <c r="AD571" s="12">
        <f t="shared" si="78"/>
        <v>715</v>
      </c>
      <c r="AE571" s="12">
        <f t="shared" si="73"/>
        <v>5720</v>
      </c>
      <c r="AF571" s="12">
        <f t="shared" si="74"/>
        <v>30</v>
      </c>
      <c r="AG571" s="12">
        <f t="shared" si="75"/>
        <v>240</v>
      </c>
      <c r="AH571" s="9">
        <f t="shared" si="79"/>
        <v>4.195804195804196E-2</v>
      </c>
      <c r="AI571" s="14">
        <f>VLOOKUP(E571,'Verweis Faktor'!$A:$B,2,FALSE)</f>
        <v>1</v>
      </c>
      <c r="AJ571" s="14"/>
      <c r="AK571" s="14" t="str">
        <f>IF(AL571="Ja","Versandkosten",VLOOKUP(E571,'Verweis Belegart'!$A$2:$B$9,2,FALSE))</f>
        <v>Hardware</v>
      </c>
      <c r="AL571" s="14" t="str">
        <f t="shared" si="80"/>
        <v>Nein</v>
      </c>
      <c r="AM571" s="14" t="str">
        <f t="shared" si="76"/>
        <v>Positiv</v>
      </c>
    </row>
    <row r="572" spans="1:39" ht="17.25" customHeight="1" x14ac:dyDescent="0.35">
      <c r="A572" s="17">
        <v>14571638</v>
      </c>
      <c r="B572" s="2" t="s">
        <v>22</v>
      </c>
      <c r="C572" s="1">
        <v>2025001</v>
      </c>
      <c r="D572" s="1">
        <v>2000182</v>
      </c>
      <c r="E572" s="2" t="s">
        <v>34</v>
      </c>
      <c r="F572" s="2" t="s">
        <v>53</v>
      </c>
      <c r="G572" s="2" t="s">
        <v>66</v>
      </c>
      <c r="H572" s="2" t="s">
        <v>143</v>
      </c>
      <c r="I572" s="2" t="s">
        <v>144</v>
      </c>
      <c r="J572" s="2" t="s">
        <v>103</v>
      </c>
      <c r="K572" s="2" t="s">
        <v>83</v>
      </c>
      <c r="L572" s="2" t="s">
        <v>988</v>
      </c>
      <c r="M572" s="2" t="s">
        <v>989</v>
      </c>
      <c r="N572" s="2" t="s">
        <v>990</v>
      </c>
      <c r="O572" s="3">
        <v>3</v>
      </c>
      <c r="P572" s="3">
        <v>621</v>
      </c>
      <c r="Q572" s="3">
        <v>695</v>
      </c>
      <c r="R572" s="3">
        <v>2085</v>
      </c>
      <c r="S572" s="3">
        <v>74</v>
      </c>
      <c r="T572" s="3">
        <v>222</v>
      </c>
      <c r="U572" s="3">
        <v>10.64</v>
      </c>
      <c r="V572" s="2" t="s">
        <v>145</v>
      </c>
      <c r="W572" s="2" t="s">
        <v>146</v>
      </c>
      <c r="X572" s="2" t="s">
        <v>72</v>
      </c>
      <c r="Y572" s="19" t="str">
        <f>VLOOKUP(G572,'Verweis Kd-Gruppe'!$A$2:$B$8,2,FALSE)</f>
        <v>EXP</v>
      </c>
      <c r="Z572" s="19" t="str">
        <f>VLOOKUP(J572,'Verweis Art-Gruppe'!$A$2:$B$15,2,FALSE)</f>
        <v>Geräte</v>
      </c>
      <c r="AA572" s="19" t="str">
        <f>VLOOKUP(W572,'Verweis Vertreter'!$A$2:$B$24,2,FALSE)</f>
        <v>Muhsin Yortanli</v>
      </c>
      <c r="AB572" s="12">
        <f t="shared" si="72"/>
        <v>3</v>
      </c>
      <c r="AC572" s="12">
        <f t="shared" si="77"/>
        <v>621</v>
      </c>
      <c r="AD572" s="12">
        <f t="shared" si="78"/>
        <v>695</v>
      </c>
      <c r="AE572" s="12">
        <f t="shared" si="73"/>
        <v>2085</v>
      </c>
      <c r="AF572" s="12">
        <f t="shared" si="74"/>
        <v>74</v>
      </c>
      <c r="AG572" s="12">
        <f t="shared" si="75"/>
        <v>222</v>
      </c>
      <c r="AH572" s="9">
        <f t="shared" si="79"/>
        <v>0.10647482014388489</v>
      </c>
      <c r="AI572" s="14">
        <f>VLOOKUP(E572,'Verweis Faktor'!$A:$B,2,FALSE)</f>
        <v>1</v>
      </c>
      <c r="AJ572" s="14"/>
      <c r="AK572" s="14" t="str">
        <f>IF(AL572="Ja","Versandkosten",VLOOKUP(E572,'Verweis Belegart'!$A$2:$B$9,2,FALSE))</f>
        <v>Hardware</v>
      </c>
      <c r="AL572" s="14" t="str">
        <f t="shared" si="80"/>
        <v>Nein</v>
      </c>
      <c r="AM572" s="14" t="str">
        <f t="shared" si="76"/>
        <v>Positiv</v>
      </c>
    </row>
    <row r="573" spans="1:39" ht="17.25" customHeight="1" x14ac:dyDescent="0.35">
      <c r="A573" s="17">
        <v>14571638</v>
      </c>
      <c r="B573" s="2" t="s">
        <v>22</v>
      </c>
      <c r="C573" s="1">
        <v>2025001</v>
      </c>
      <c r="D573" s="1">
        <v>2000182</v>
      </c>
      <c r="E573" s="2" t="s">
        <v>34</v>
      </c>
      <c r="F573" s="2" t="s">
        <v>53</v>
      </c>
      <c r="G573" s="2" t="s">
        <v>66</v>
      </c>
      <c r="H573" s="2" t="s">
        <v>143</v>
      </c>
      <c r="I573" s="2" t="s">
        <v>144</v>
      </c>
      <c r="J573" s="2" t="s">
        <v>103</v>
      </c>
      <c r="K573" s="2" t="s">
        <v>87</v>
      </c>
      <c r="L573" s="2" t="s">
        <v>500</v>
      </c>
      <c r="M573" s="2" t="s">
        <v>501</v>
      </c>
      <c r="N573" s="2" t="s">
        <v>502</v>
      </c>
      <c r="O573" s="3">
        <v>50</v>
      </c>
      <c r="P573" s="3">
        <v>471</v>
      </c>
      <c r="Q573" s="3">
        <v>499</v>
      </c>
      <c r="R573" s="3">
        <v>24950</v>
      </c>
      <c r="S573" s="3">
        <v>28</v>
      </c>
      <c r="T573" s="3">
        <v>1400</v>
      </c>
      <c r="U573" s="3">
        <v>5.61</v>
      </c>
      <c r="V573" s="2" t="s">
        <v>145</v>
      </c>
      <c r="W573" s="2" t="s">
        <v>146</v>
      </c>
      <c r="X573" s="2" t="s">
        <v>72</v>
      </c>
      <c r="Y573" s="19" t="str">
        <f>VLOOKUP(G573,'Verweis Kd-Gruppe'!$A$2:$B$8,2,FALSE)</f>
        <v>EXP</v>
      </c>
      <c r="Z573" s="19" t="str">
        <f>VLOOKUP(J573,'Verweis Art-Gruppe'!$A$2:$B$15,2,FALSE)</f>
        <v>Geräte</v>
      </c>
      <c r="AA573" s="19" t="str">
        <f>VLOOKUP(W573,'Verweis Vertreter'!$A$2:$B$24,2,FALSE)</f>
        <v>Muhsin Yortanli</v>
      </c>
      <c r="AB573" s="12">
        <f t="shared" si="72"/>
        <v>50</v>
      </c>
      <c r="AC573" s="12">
        <f t="shared" si="77"/>
        <v>471</v>
      </c>
      <c r="AD573" s="12">
        <f t="shared" si="78"/>
        <v>499</v>
      </c>
      <c r="AE573" s="12">
        <f t="shared" si="73"/>
        <v>24950</v>
      </c>
      <c r="AF573" s="12">
        <f t="shared" si="74"/>
        <v>28</v>
      </c>
      <c r="AG573" s="12">
        <f t="shared" si="75"/>
        <v>1400</v>
      </c>
      <c r="AH573" s="9">
        <f t="shared" si="79"/>
        <v>5.6112224448897796E-2</v>
      </c>
      <c r="AI573" s="14">
        <f>VLOOKUP(E573,'Verweis Faktor'!$A:$B,2,FALSE)</f>
        <v>1</v>
      </c>
      <c r="AJ573" s="14"/>
      <c r="AK573" s="14" t="str">
        <f>IF(AL573="Ja","Versandkosten",VLOOKUP(E573,'Verweis Belegart'!$A$2:$B$9,2,FALSE))</f>
        <v>Hardware</v>
      </c>
      <c r="AL573" s="14" t="str">
        <f t="shared" si="80"/>
        <v>Nein</v>
      </c>
      <c r="AM573" s="14" t="str">
        <f t="shared" si="76"/>
        <v>Positiv</v>
      </c>
    </row>
    <row r="574" spans="1:39" ht="17.25" customHeight="1" x14ac:dyDescent="0.35">
      <c r="A574" s="17">
        <v>14571657</v>
      </c>
      <c r="B574" s="2" t="s">
        <v>22</v>
      </c>
      <c r="C574" s="1">
        <v>2025001</v>
      </c>
      <c r="D574" s="1">
        <v>2000183</v>
      </c>
      <c r="E574" s="2" t="s">
        <v>34</v>
      </c>
      <c r="F574" s="2" t="s">
        <v>142</v>
      </c>
      <c r="G574" s="2" t="s">
        <v>25</v>
      </c>
      <c r="H574" s="2" t="s">
        <v>991</v>
      </c>
      <c r="I574" s="2" t="s">
        <v>992</v>
      </c>
      <c r="J574" s="2" t="s">
        <v>103</v>
      </c>
      <c r="K574" s="2" t="s">
        <v>28</v>
      </c>
      <c r="L574" s="2" t="s">
        <v>714</v>
      </c>
      <c r="M574" s="2" t="s">
        <v>715</v>
      </c>
      <c r="N574" s="2" t="s">
        <v>274</v>
      </c>
      <c r="O574" s="3">
        <v>1</v>
      </c>
      <c r="P574" s="3">
        <v>1118.9586999999999</v>
      </c>
      <c r="Q574" s="3">
        <v>1125</v>
      </c>
      <c r="R574" s="3">
        <v>1125</v>
      </c>
      <c r="S574" s="3">
        <v>6.0412999999999997</v>
      </c>
      <c r="T574" s="3">
        <v>6.04</v>
      </c>
      <c r="U574" s="3">
        <v>0.53</v>
      </c>
      <c r="V574" s="2" t="s">
        <v>427</v>
      </c>
      <c r="W574" s="2" t="s">
        <v>428</v>
      </c>
      <c r="X574" s="2" t="s">
        <v>419</v>
      </c>
      <c r="Y574" s="19" t="str">
        <f>VLOOKUP(G574,'Verweis Kd-Gruppe'!$A$2:$B$8,2,FALSE)</f>
        <v>FHK</v>
      </c>
      <c r="Z574" s="19" t="str">
        <f>VLOOKUP(J574,'Verweis Art-Gruppe'!$A$2:$B$15,2,FALSE)</f>
        <v>Geräte</v>
      </c>
      <c r="AA574" s="19" t="str">
        <f>VLOOKUP(W574,'Verweis Vertreter'!$A$2:$B$24,2,FALSE)</f>
        <v>Zentrale</v>
      </c>
      <c r="AB574" s="12">
        <f t="shared" si="72"/>
        <v>1</v>
      </c>
      <c r="AC574" s="12">
        <f t="shared" si="77"/>
        <v>1118.9586999999999</v>
      </c>
      <c r="AD574" s="12">
        <f t="shared" si="78"/>
        <v>1125</v>
      </c>
      <c r="AE574" s="12">
        <f t="shared" si="73"/>
        <v>1125</v>
      </c>
      <c r="AF574" s="12">
        <f t="shared" si="74"/>
        <v>6.0412999999999997</v>
      </c>
      <c r="AG574" s="12">
        <f t="shared" si="75"/>
        <v>6.04</v>
      </c>
      <c r="AH574" s="9">
        <f t="shared" si="79"/>
        <v>5.3688888888888892E-3</v>
      </c>
      <c r="AI574" s="14">
        <f>VLOOKUP(E574,'Verweis Faktor'!$A:$B,2,FALSE)</f>
        <v>1</v>
      </c>
      <c r="AJ574" s="14"/>
      <c r="AK574" s="14" t="str">
        <f>IF(AL574="Ja","Versandkosten",VLOOKUP(E574,'Verweis Belegart'!$A$2:$B$9,2,FALSE))</f>
        <v>Hardware</v>
      </c>
      <c r="AL574" s="14" t="str">
        <f t="shared" si="80"/>
        <v>Nein</v>
      </c>
      <c r="AM574" s="14" t="str">
        <f t="shared" si="76"/>
        <v>Positiv</v>
      </c>
    </row>
    <row r="575" spans="1:39" ht="17.25" customHeight="1" x14ac:dyDescent="0.35">
      <c r="A575" s="17">
        <v>14571605</v>
      </c>
      <c r="B575" s="2" t="s">
        <v>22</v>
      </c>
      <c r="C575" s="1">
        <v>2025001</v>
      </c>
      <c r="D575" s="1">
        <v>2000184</v>
      </c>
      <c r="E575" s="2" t="s">
        <v>34</v>
      </c>
      <c r="F575" s="2" t="s">
        <v>35</v>
      </c>
      <c r="G575" s="2" t="s">
        <v>36</v>
      </c>
      <c r="H575" s="2" t="s">
        <v>230</v>
      </c>
      <c r="I575" s="2" t="s">
        <v>231</v>
      </c>
      <c r="J575" s="2" t="s">
        <v>103</v>
      </c>
      <c r="K575" s="2" t="s">
        <v>28</v>
      </c>
      <c r="L575" s="2" t="s">
        <v>232</v>
      </c>
      <c r="M575" s="2" t="s">
        <v>233</v>
      </c>
      <c r="N575" s="2" t="s">
        <v>234</v>
      </c>
      <c r="O575" s="3">
        <v>200</v>
      </c>
      <c r="P575" s="3">
        <v>251.29089999999999</v>
      </c>
      <c r="Q575" s="3">
        <v>263</v>
      </c>
      <c r="R575" s="3">
        <v>52600</v>
      </c>
      <c r="S575" s="3">
        <v>11.709099999999999</v>
      </c>
      <c r="T575" s="3">
        <v>2341.8200000000002</v>
      </c>
      <c r="U575" s="3">
        <v>4.45</v>
      </c>
      <c r="V575" s="2" t="s">
        <v>235</v>
      </c>
      <c r="W575" s="2" t="s">
        <v>236</v>
      </c>
      <c r="X575" s="2" t="s">
        <v>33</v>
      </c>
      <c r="Y575" s="19" t="str">
        <f>VLOOKUP(G575,'Verweis Kd-Gruppe'!$A$2:$B$8,2,FALSE)</f>
        <v>GRK</v>
      </c>
      <c r="Z575" s="19" t="str">
        <f>VLOOKUP(J575,'Verweis Art-Gruppe'!$A$2:$B$15,2,FALSE)</f>
        <v>Geräte</v>
      </c>
      <c r="AA575" s="19" t="str">
        <f>VLOOKUP(W575,'Verweis Vertreter'!$A$2:$B$24,2,FALSE)</f>
        <v>Patrick Verfürth</v>
      </c>
      <c r="AB575" s="12">
        <f t="shared" si="72"/>
        <v>200</v>
      </c>
      <c r="AC575" s="12">
        <f t="shared" si="77"/>
        <v>251.29089999999999</v>
      </c>
      <c r="AD575" s="12">
        <f t="shared" si="78"/>
        <v>263</v>
      </c>
      <c r="AE575" s="12">
        <f t="shared" si="73"/>
        <v>52600</v>
      </c>
      <c r="AF575" s="12">
        <f t="shared" si="74"/>
        <v>11.709099999999999</v>
      </c>
      <c r="AG575" s="12">
        <f t="shared" si="75"/>
        <v>2341.8200000000002</v>
      </c>
      <c r="AH575" s="9">
        <f t="shared" si="79"/>
        <v>4.4521292775665404E-2</v>
      </c>
      <c r="AI575" s="14">
        <f>VLOOKUP(E575,'Verweis Faktor'!$A:$B,2,FALSE)</f>
        <v>1</v>
      </c>
      <c r="AJ575" s="14"/>
      <c r="AK575" s="14" t="str">
        <f>IF(AL575="Ja","Versandkosten",VLOOKUP(E575,'Verweis Belegart'!$A$2:$B$9,2,FALSE))</f>
        <v>Hardware</v>
      </c>
      <c r="AL575" s="14" t="str">
        <f t="shared" si="80"/>
        <v>Nein</v>
      </c>
      <c r="AM575" s="14" t="str">
        <f t="shared" si="76"/>
        <v>Positiv</v>
      </c>
    </row>
    <row r="576" spans="1:39" ht="17.25" customHeight="1" x14ac:dyDescent="0.35">
      <c r="A576" s="17">
        <v>14571577</v>
      </c>
      <c r="B576" s="2" t="s">
        <v>22</v>
      </c>
      <c r="C576" s="1">
        <v>2025001</v>
      </c>
      <c r="D576" s="1">
        <v>2000185</v>
      </c>
      <c r="E576" s="2" t="s">
        <v>34</v>
      </c>
      <c r="F576" s="2" t="s">
        <v>142</v>
      </c>
      <c r="G576" s="2" t="s">
        <v>36</v>
      </c>
      <c r="H576" s="2" t="s">
        <v>574</v>
      </c>
      <c r="I576" s="2" t="s">
        <v>575</v>
      </c>
      <c r="J576" s="2" t="s">
        <v>103</v>
      </c>
      <c r="K576" s="2" t="s">
        <v>28</v>
      </c>
      <c r="L576" s="2" t="s">
        <v>88</v>
      </c>
      <c r="M576" s="2" t="s">
        <v>89</v>
      </c>
      <c r="N576" s="2" t="s">
        <v>90</v>
      </c>
      <c r="O576" s="3">
        <v>1</v>
      </c>
      <c r="P576" s="3">
        <v>530.07069999999999</v>
      </c>
      <c r="Q576" s="3">
        <v>555</v>
      </c>
      <c r="R576" s="3">
        <v>555</v>
      </c>
      <c r="S576" s="3">
        <v>24.929300000000001</v>
      </c>
      <c r="T576" s="3">
        <v>24.93</v>
      </c>
      <c r="U576" s="3">
        <v>4.49</v>
      </c>
      <c r="V576" s="2" t="s">
        <v>235</v>
      </c>
      <c r="W576" s="2" t="s">
        <v>236</v>
      </c>
      <c r="X576" s="2" t="s">
        <v>59</v>
      </c>
      <c r="Y576" s="19" t="str">
        <f>VLOOKUP(G576,'Verweis Kd-Gruppe'!$A$2:$B$8,2,FALSE)</f>
        <v>GRK</v>
      </c>
      <c r="Z576" s="19" t="str">
        <f>VLOOKUP(J576,'Verweis Art-Gruppe'!$A$2:$B$15,2,FALSE)</f>
        <v>Geräte</v>
      </c>
      <c r="AA576" s="19" t="str">
        <f>VLOOKUP(W576,'Verweis Vertreter'!$A$2:$B$24,2,FALSE)</f>
        <v>Patrick Verfürth</v>
      </c>
      <c r="AB576" s="12">
        <f t="shared" si="72"/>
        <v>1</v>
      </c>
      <c r="AC576" s="12">
        <f t="shared" si="77"/>
        <v>530.07069999999999</v>
      </c>
      <c r="AD576" s="12">
        <f t="shared" si="78"/>
        <v>555</v>
      </c>
      <c r="AE576" s="12">
        <f t="shared" si="73"/>
        <v>555</v>
      </c>
      <c r="AF576" s="12">
        <f t="shared" si="74"/>
        <v>24.929300000000001</v>
      </c>
      <c r="AG576" s="12">
        <f t="shared" si="75"/>
        <v>24.93</v>
      </c>
      <c r="AH576" s="9">
        <f t="shared" si="79"/>
        <v>4.4918918918918915E-2</v>
      </c>
      <c r="AI576" s="14">
        <f>VLOOKUP(E576,'Verweis Faktor'!$A:$B,2,FALSE)</f>
        <v>1</v>
      </c>
      <c r="AJ576" s="14"/>
      <c r="AK576" s="14" t="str">
        <f>IF(AL576="Ja","Versandkosten",VLOOKUP(E576,'Verweis Belegart'!$A$2:$B$9,2,FALSE))</f>
        <v>Hardware</v>
      </c>
      <c r="AL576" s="14" t="str">
        <f t="shared" si="80"/>
        <v>Nein</v>
      </c>
      <c r="AM576" s="14" t="str">
        <f t="shared" si="76"/>
        <v>Positiv</v>
      </c>
    </row>
    <row r="577" spans="1:39" ht="17.25" customHeight="1" x14ac:dyDescent="0.35">
      <c r="A577" s="17">
        <v>14571578</v>
      </c>
      <c r="B577" s="2" t="s">
        <v>22</v>
      </c>
      <c r="C577" s="1">
        <v>2025001</v>
      </c>
      <c r="D577" s="1">
        <v>2000186</v>
      </c>
      <c r="E577" s="2" t="s">
        <v>34</v>
      </c>
      <c r="F577" s="2" t="s">
        <v>142</v>
      </c>
      <c r="G577" s="2" t="s">
        <v>36</v>
      </c>
      <c r="H577" s="2" t="s">
        <v>574</v>
      </c>
      <c r="I577" s="2" t="s">
        <v>575</v>
      </c>
      <c r="J577" s="2" t="s">
        <v>103</v>
      </c>
      <c r="K577" s="2" t="s">
        <v>28</v>
      </c>
      <c r="L577" s="2" t="s">
        <v>88</v>
      </c>
      <c r="M577" s="2" t="s">
        <v>89</v>
      </c>
      <c r="N577" s="2" t="s">
        <v>90</v>
      </c>
      <c r="O577" s="3">
        <v>1</v>
      </c>
      <c r="P577" s="3">
        <v>530.07069999999999</v>
      </c>
      <c r="Q577" s="3">
        <v>555</v>
      </c>
      <c r="R577" s="3">
        <v>555</v>
      </c>
      <c r="S577" s="3">
        <v>24.929300000000001</v>
      </c>
      <c r="T577" s="3">
        <v>24.93</v>
      </c>
      <c r="U577" s="3">
        <v>4.49</v>
      </c>
      <c r="V577" s="2" t="s">
        <v>235</v>
      </c>
      <c r="W577" s="2" t="s">
        <v>236</v>
      </c>
      <c r="X577" s="2" t="s">
        <v>59</v>
      </c>
      <c r="Y577" s="19" t="str">
        <f>VLOOKUP(G577,'Verweis Kd-Gruppe'!$A$2:$B$8,2,FALSE)</f>
        <v>GRK</v>
      </c>
      <c r="Z577" s="19" t="str">
        <f>VLOOKUP(J577,'Verweis Art-Gruppe'!$A$2:$B$15,2,FALSE)</f>
        <v>Geräte</v>
      </c>
      <c r="AA577" s="19" t="str">
        <f>VLOOKUP(W577,'Verweis Vertreter'!$A$2:$B$24,2,FALSE)</f>
        <v>Patrick Verfürth</v>
      </c>
      <c r="AB577" s="12">
        <f t="shared" si="72"/>
        <v>1</v>
      </c>
      <c r="AC577" s="12">
        <f t="shared" si="77"/>
        <v>530.07069999999999</v>
      </c>
      <c r="AD577" s="12">
        <f t="shared" si="78"/>
        <v>555</v>
      </c>
      <c r="AE577" s="12">
        <f t="shared" si="73"/>
        <v>555</v>
      </c>
      <c r="AF577" s="12">
        <f t="shared" si="74"/>
        <v>24.929300000000001</v>
      </c>
      <c r="AG577" s="12">
        <f t="shared" si="75"/>
        <v>24.93</v>
      </c>
      <c r="AH577" s="9">
        <f t="shared" si="79"/>
        <v>4.4918918918918915E-2</v>
      </c>
      <c r="AI577" s="14">
        <f>VLOOKUP(E577,'Verweis Faktor'!$A:$B,2,FALSE)</f>
        <v>1</v>
      </c>
      <c r="AJ577" s="14"/>
      <c r="AK577" s="14" t="str">
        <f>IF(AL577="Ja","Versandkosten",VLOOKUP(E577,'Verweis Belegart'!$A$2:$B$9,2,FALSE))</f>
        <v>Hardware</v>
      </c>
      <c r="AL577" s="14" t="str">
        <f t="shared" si="80"/>
        <v>Nein</v>
      </c>
      <c r="AM577" s="14" t="str">
        <f t="shared" si="76"/>
        <v>Positiv</v>
      </c>
    </row>
    <row r="578" spans="1:39" ht="17.25" customHeight="1" x14ac:dyDescent="0.35">
      <c r="A578" s="17">
        <v>14571579</v>
      </c>
      <c r="B578" s="2" t="s">
        <v>22</v>
      </c>
      <c r="C578" s="1">
        <v>2025001</v>
      </c>
      <c r="D578" s="1">
        <v>2000187</v>
      </c>
      <c r="E578" s="2" t="s">
        <v>34</v>
      </c>
      <c r="F578" s="2" t="s">
        <v>142</v>
      </c>
      <c r="G578" s="2" t="s">
        <v>36</v>
      </c>
      <c r="H578" s="2" t="s">
        <v>574</v>
      </c>
      <c r="I578" s="2" t="s">
        <v>575</v>
      </c>
      <c r="J578" s="2" t="s">
        <v>103</v>
      </c>
      <c r="K578" s="2" t="s">
        <v>28</v>
      </c>
      <c r="L578" s="2" t="s">
        <v>88</v>
      </c>
      <c r="M578" s="2" t="s">
        <v>89</v>
      </c>
      <c r="N578" s="2" t="s">
        <v>90</v>
      </c>
      <c r="O578" s="3">
        <v>1</v>
      </c>
      <c r="P578" s="3">
        <v>530.07069999999999</v>
      </c>
      <c r="Q578" s="3">
        <v>555</v>
      </c>
      <c r="R578" s="3">
        <v>555</v>
      </c>
      <c r="S578" s="3">
        <v>24.929300000000001</v>
      </c>
      <c r="T578" s="3">
        <v>24.93</v>
      </c>
      <c r="U578" s="3">
        <v>4.49</v>
      </c>
      <c r="V578" s="2" t="s">
        <v>235</v>
      </c>
      <c r="W578" s="2" t="s">
        <v>236</v>
      </c>
      <c r="X578" s="2" t="s">
        <v>59</v>
      </c>
      <c r="Y578" s="19" t="str">
        <f>VLOOKUP(G578,'Verweis Kd-Gruppe'!$A$2:$B$8,2,FALSE)</f>
        <v>GRK</v>
      </c>
      <c r="Z578" s="19" t="str">
        <f>VLOOKUP(J578,'Verweis Art-Gruppe'!$A$2:$B$15,2,FALSE)</f>
        <v>Geräte</v>
      </c>
      <c r="AA578" s="19" t="str">
        <f>VLOOKUP(W578,'Verweis Vertreter'!$A$2:$B$24,2,FALSE)</f>
        <v>Patrick Verfürth</v>
      </c>
      <c r="AB578" s="12">
        <f t="shared" si="72"/>
        <v>1</v>
      </c>
      <c r="AC578" s="12">
        <f t="shared" si="77"/>
        <v>530.07069999999999</v>
      </c>
      <c r="AD578" s="12">
        <f t="shared" si="78"/>
        <v>555</v>
      </c>
      <c r="AE578" s="12">
        <f t="shared" si="73"/>
        <v>555</v>
      </c>
      <c r="AF578" s="12">
        <f t="shared" si="74"/>
        <v>24.929300000000001</v>
      </c>
      <c r="AG578" s="12">
        <f t="shared" si="75"/>
        <v>24.93</v>
      </c>
      <c r="AH578" s="9">
        <f t="shared" si="79"/>
        <v>4.4918918918918915E-2</v>
      </c>
      <c r="AI578" s="14">
        <f>VLOOKUP(E578,'Verweis Faktor'!$A:$B,2,FALSE)</f>
        <v>1</v>
      </c>
      <c r="AJ578" s="14"/>
      <c r="AK578" s="14" t="str">
        <f>IF(AL578="Ja","Versandkosten",VLOOKUP(E578,'Verweis Belegart'!$A$2:$B$9,2,FALSE))</f>
        <v>Hardware</v>
      </c>
      <c r="AL578" s="14" t="str">
        <f t="shared" si="80"/>
        <v>Nein</v>
      </c>
      <c r="AM578" s="14" t="str">
        <f t="shared" si="76"/>
        <v>Positiv</v>
      </c>
    </row>
    <row r="579" spans="1:39" ht="17.25" customHeight="1" x14ac:dyDescent="0.35">
      <c r="A579" s="17">
        <v>14571602</v>
      </c>
      <c r="B579" s="2" t="s">
        <v>22</v>
      </c>
      <c r="C579" s="1">
        <v>2025001</v>
      </c>
      <c r="D579" s="1">
        <v>2000188</v>
      </c>
      <c r="E579" s="2" t="s">
        <v>34</v>
      </c>
      <c r="F579" s="2" t="s">
        <v>142</v>
      </c>
      <c r="G579" s="2" t="s">
        <v>36</v>
      </c>
      <c r="H579" s="2" t="s">
        <v>574</v>
      </c>
      <c r="I579" s="2" t="s">
        <v>575</v>
      </c>
      <c r="J579" s="2" t="s">
        <v>103</v>
      </c>
      <c r="K579" s="2" t="s">
        <v>28</v>
      </c>
      <c r="L579" s="2" t="s">
        <v>88</v>
      </c>
      <c r="M579" s="2" t="s">
        <v>89</v>
      </c>
      <c r="N579" s="2" t="s">
        <v>90</v>
      </c>
      <c r="O579" s="3">
        <v>1</v>
      </c>
      <c r="P579" s="3">
        <v>530.07069999999999</v>
      </c>
      <c r="Q579" s="3">
        <v>555</v>
      </c>
      <c r="R579" s="3">
        <v>555</v>
      </c>
      <c r="S579" s="3">
        <v>24.929300000000001</v>
      </c>
      <c r="T579" s="3">
        <v>24.93</v>
      </c>
      <c r="U579" s="3">
        <v>4.49</v>
      </c>
      <c r="V579" s="2" t="s">
        <v>235</v>
      </c>
      <c r="W579" s="2" t="s">
        <v>236</v>
      </c>
      <c r="X579" s="2" t="s">
        <v>59</v>
      </c>
      <c r="Y579" s="19" t="str">
        <f>VLOOKUP(G579,'Verweis Kd-Gruppe'!$A$2:$B$8,2,FALSE)</f>
        <v>GRK</v>
      </c>
      <c r="Z579" s="19" t="str">
        <f>VLOOKUP(J579,'Verweis Art-Gruppe'!$A$2:$B$15,2,FALSE)</f>
        <v>Geräte</v>
      </c>
      <c r="AA579" s="19" t="str">
        <f>VLOOKUP(W579,'Verweis Vertreter'!$A$2:$B$24,2,FALSE)</f>
        <v>Patrick Verfürth</v>
      </c>
      <c r="AB579" s="12">
        <f t="shared" ref="AB579:AB642" si="81">$AI579*O579</f>
        <v>1</v>
      </c>
      <c r="AC579" s="12">
        <f t="shared" si="77"/>
        <v>530.07069999999999</v>
      </c>
      <c r="AD579" s="12">
        <f t="shared" si="78"/>
        <v>555</v>
      </c>
      <c r="AE579" s="12">
        <f t="shared" ref="AE579:AE642" si="82">$AI579*R579</f>
        <v>555</v>
      </c>
      <c r="AF579" s="12">
        <f t="shared" ref="AF579:AF642" si="83">$AI579*S579</f>
        <v>24.929300000000001</v>
      </c>
      <c r="AG579" s="12">
        <f t="shared" ref="AG579:AG642" si="84">$AI579*T579</f>
        <v>24.93</v>
      </c>
      <c r="AH579" s="9">
        <f t="shared" si="79"/>
        <v>4.4918918918918915E-2</v>
      </c>
      <c r="AI579" s="14">
        <f>VLOOKUP(E579,'Verweis Faktor'!$A:$B,2,FALSE)</f>
        <v>1</v>
      </c>
      <c r="AJ579" s="14"/>
      <c r="AK579" s="14" t="str">
        <f>IF(AL579="Ja","Versandkosten",VLOOKUP(E579,'Verweis Belegart'!$A$2:$B$9,2,FALSE))</f>
        <v>Hardware</v>
      </c>
      <c r="AL579" s="14" t="str">
        <f t="shared" si="80"/>
        <v>Nein</v>
      </c>
      <c r="AM579" s="14" t="str">
        <f t="shared" ref="AM579:AM642" si="85">IF(AG579&lt;0,"Negativ","Positiv")</f>
        <v>Positiv</v>
      </c>
    </row>
    <row r="580" spans="1:39" ht="17.25" customHeight="1" x14ac:dyDescent="0.35">
      <c r="A580" s="17">
        <v>14571615</v>
      </c>
      <c r="B580" s="2" t="s">
        <v>22</v>
      </c>
      <c r="C580" s="1">
        <v>2025001</v>
      </c>
      <c r="D580" s="1">
        <v>2000189</v>
      </c>
      <c r="E580" s="2" t="s">
        <v>34</v>
      </c>
      <c r="F580" s="2" t="s">
        <v>142</v>
      </c>
      <c r="G580" s="2" t="s">
        <v>36</v>
      </c>
      <c r="H580" s="2" t="s">
        <v>574</v>
      </c>
      <c r="I580" s="2" t="s">
        <v>575</v>
      </c>
      <c r="J580" s="2" t="s">
        <v>103</v>
      </c>
      <c r="K580" s="2" t="s">
        <v>28</v>
      </c>
      <c r="L580" s="2" t="s">
        <v>993</v>
      </c>
      <c r="M580" s="2" t="s">
        <v>994</v>
      </c>
      <c r="N580" s="2" t="s">
        <v>457</v>
      </c>
      <c r="O580" s="3">
        <v>1</v>
      </c>
      <c r="P580" s="3">
        <v>863.52620000000002</v>
      </c>
      <c r="Q580" s="3">
        <v>855</v>
      </c>
      <c r="R580" s="3">
        <v>855</v>
      </c>
      <c r="S580" s="3">
        <v>-8.5261999999999993</v>
      </c>
      <c r="T580" s="3">
        <v>-8.5299999999999994</v>
      </c>
      <c r="U580" s="3">
        <v>-0.99</v>
      </c>
      <c r="V580" s="2" t="s">
        <v>235</v>
      </c>
      <c r="W580" s="2" t="s">
        <v>236</v>
      </c>
      <c r="X580" s="2" t="s">
        <v>59</v>
      </c>
      <c r="Y580" s="19" t="str">
        <f>VLOOKUP(G580,'Verweis Kd-Gruppe'!$A$2:$B$8,2,FALSE)</f>
        <v>GRK</v>
      </c>
      <c r="Z580" s="19" t="str">
        <f>VLOOKUP(J580,'Verweis Art-Gruppe'!$A$2:$B$15,2,FALSE)</f>
        <v>Geräte</v>
      </c>
      <c r="AA580" s="19" t="str">
        <f>VLOOKUP(W580,'Verweis Vertreter'!$A$2:$B$24,2,FALSE)</f>
        <v>Patrick Verfürth</v>
      </c>
      <c r="AB580" s="12">
        <f t="shared" si="81"/>
        <v>1</v>
      </c>
      <c r="AC580" s="12">
        <f t="shared" ref="AC580:AC643" si="86">P580</f>
        <v>863.52620000000002</v>
      </c>
      <c r="AD580" s="12">
        <f t="shared" ref="AD580:AD643" si="87">Q580</f>
        <v>855</v>
      </c>
      <c r="AE580" s="12">
        <f t="shared" si="82"/>
        <v>855</v>
      </c>
      <c r="AF580" s="12">
        <f t="shared" si="83"/>
        <v>-8.5261999999999993</v>
      </c>
      <c r="AG580" s="12">
        <f t="shared" si="84"/>
        <v>-8.5299999999999994</v>
      </c>
      <c r="AH580" s="9">
        <f t="shared" ref="AH580:AH643" si="88">IF(AF580=0,0,AG580/AE580*AI580)</f>
        <v>-9.976608187134502E-3</v>
      </c>
      <c r="AI580" s="14">
        <f>VLOOKUP(E580,'Verweis Faktor'!$A:$B,2,FALSE)</f>
        <v>1</v>
      </c>
      <c r="AJ580" s="14"/>
      <c r="AK580" s="14" t="str">
        <f>IF(AL580="Ja","Versandkosten",VLOOKUP(E580,'Verweis Belegart'!$A$2:$B$9,2,FALSE))</f>
        <v>Hardware</v>
      </c>
      <c r="AL580" s="14" t="str">
        <f t="shared" ref="AL580:AL643" si="89">IF(ISNUMBER(FIND("Versandkosten",M580)),"Ja","Nein")</f>
        <v>Nein</v>
      </c>
      <c r="AM580" s="14" t="str">
        <f t="shared" si="85"/>
        <v>Negativ</v>
      </c>
    </row>
    <row r="581" spans="1:39" ht="17.25" customHeight="1" x14ac:dyDescent="0.35">
      <c r="A581" s="17">
        <v>14571649</v>
      </c>
      <c r="B581" s="2" t="s">
        <v>22</v>
      </c>
      <c r="C581" s="1">
        <v>2025001</v>
      </c>
      <c r="D581" s="1">
        <v>2000190</v>
      </c>
      <c r="E581" s="2" t="s">
        <v>34</v>
      </c>
      <c r="F581" s="2" t="s">
        <v>35</v>
      </c>
      <c r="G581" s="2" t="s">
        <v>66</v>
      </c>
      <c r="H581" s="2" t="s">
        <v>995</v>
      </c>
      <c r="I581" s="2" t="s">
        <v>996</v>
      </c>
      <c r="J581" s="2" t="s">
        <v>103</v>
      </c>
      <c r="K581" s="2" t="s">
        <v>28</v>
      </c>
      <c r="L581" s="2" t="s">
        <v>239</v>
      </c>
      <c r="M581" s="2" t="s">
        <v>240</v>
      </c>
      <c r="N581" s="2" t="s">
        <v>128</v>
      </c>
      <c r="O581" s="3">
        <v>5</v>
      </c>
      <c r="P581" s="3">
        <v>185</v>
      </c>
      <c r="Q581" s="3">
        <v>205</v>
      </c>
      <c r="R581" s="3">
        <v>1025</v>
      </c>
      <c r="S581" s="3">
        <v>20</v>
      </c>
      <c r="T581" s="3">
        <v>100</v>
      </c>
      <c r="U581" s="3">
        <v>9.75</v>
      </c>
      <c r="V581" s="2" t="s">
        <v>123</v>
      </c>
      <c r="W581" s="2" t="s">
        <v>124</v>
      </c>
      <c r="X581" s="2" t="s">
        <v>197</v>
      </c>
      <c r="Y581" s="19" t="str">
        <f>VLOOKUP(G581,'Verweis Kd-Gruppe'!$A$2:$B$8,2,FALSE)</f>
        <v>EXP</v>
      </c>
      <c r="Z581" s="19" t="str">
        <f>VLOOKUP(J581,'Verweis Art-Gruppe'!$A$2:$B$15,2,FALSE)</f>
        <v>Geräte</v>
      </c>
      <c r="AA581" s="19" t="str">
        <f>VLOOKUP(W581,'Verweis Vertreter'!$A$2:$B$24,2,FALSE)</f>
        <v>Antonio Vuolo</v>
      </c>
      <c r="AB581" s="12">
        <f t="shared" si="81"/>
        <v>5</v>
      </c>
      <c r="AC581" s="12">
        <f t="shared" si="86"/>
        <v>185</v>
      </c>
      <c r="AD581" s="12">
        <f t="shared" si="87"/>
        <v>205</v>
      </c>
      <c r="AE581" s="12">
        <f t="shared" si="82"/>
        <v>1025</v>
      </c>
      <c r="AF581" s="12">
        <f t="shared" si="83"/>
        <v>20</v>
      </c>
      <c r="AG581" s="12">
        <f t="shared" si="84"/>
        <v>100</v>
      </c>
      <c r="AH581" s="9">
        <f t="shared" si="88"/>
        <v>9.7560975609756101E-2</v>
      </c>
      <c r="AI581" s="14">
        <f>VLOOKUP(E581,'Verweis Faktor'!$A:$B,2,FALSE)</f>
        <v>1</v>
      </c>
      <c r="AJ581" s="14"/>
      <c r="AK581" s="14" t="str">
        <f>IF(AL581="Ja","Versandkosten",VLOOKUP(E581,'Verweis Belegart'!$A$2:$B$9,2,FALSE))</f>
        <v>Hardware</v>
      </c>
      <c r="AL581" s="14" t="str">
        <f t="shared" si="89"/>
        <v>Nein</v>
      </c>
      <c r="AM581" s="14" t="str">
        <f t="shared" si="85"/>
        <v>Positiv</v>
      </c>
    </row>
    <row r="582" spans="1:39" ht="17.25" customHeight="1" x14ac:dyDescent="0.35">
      <c r="A582" s="17">
        <v>14571649</v>
      </c>
      <c r="B582" s="2" t="s">
        <v>22</v>
      </c>
      <c r="C582" s="1">
        <v>2025001</v>
      </c>
      <c r="D582" s="1">
        <v>2000190</v>
      </c>
      <c r="E582" s="2" t="s">
        <v>34</v>
      </c>
      <c r="F582" s="2" t="s">
        <v>35</v>
      </c>
      <c r="G582" s="2" t="s">
        <v>66</v>
      </c>
      <c r="H582" s="2" t="s">
        <v>995</v>
      </c>
      <c r="I582" s="2" t="s">
        <v>996</v>
      </c>
      <c r="J582" s="2" t="s">
        <v>103</v>
      </c>
      <c r="K582" s="2" t="s">
        <v>45</v>
      </c>
      <c r="L582" s="2" t="s">
        <v>56</v>
      </c>
      <c r="M582" s="2" t="s">
        <v>57</v>
      </c>
      <c r="N582" s="2" t="s">
        <v>58</v>
      </c>
      <c r="O582" s="3">
        <v>2</v>
      </c>
      <c r="P582" s="3">
        <v>605</v>
      </c>
      <c r="Q582" s="3">
        <v>626</v>
      </c>
      <c r="R582" s="3">
        <v>1252</v>
      </c>
      <c r="S582" s="3">
        <v>21</v>
      </c>
      <c r="T582" s="3">
        <v>42</v>
      </c>
      <c r="U582" s="3">
        <v>3.35</v>
      </c>
      <c r="V582" s="2" t="s">
        <v>123</v>
      </c>
      <c r="W582" s="2" t="s">
        <v>124</v>
      </c>
      <c r="X582" s="2" t="s">
        <v>197</v>
      </c>
      <c r="Y582" s="19" t="str">
        <f>VLOOKUP(G582,'Verweis Kd-Gruppe'!$A$2:$B$8,2,FALSE)</f>
        <v>EXP</v>
      </c>
      <c r="Z582" s="19" t="str">
        <f>VLOOKUP(J582,'Verweis Art-Gruppe'!$A$2:$B$15,2,FALSE)</f>
        <v>Geräte</v>
      </c>
      <c r="AA582" s="19" t="str">
        <f>VLOOKUP(W582,'Verweis Vertreter'!$A$2:$B$24,2,FALSE)</f>
        <v>Antonio Vuolo</v>
      </c>
      <c r="AB582" s="12">
        <f t="shared" si="81"/>
        <v>2</v>
      </c>
      <c r="AC582" s="12">
        <f t="shared" si="86"/>
        <v>605</v>
      </c>
      <c r="AD582" s="12">
        <f t="shared" si="87"/>
        <v>626</v>
      </c>
      <c r="AE582" s="12">
        <f t="shared" si="82"/>
        <v>1252</v>
      </c>
      <c r="AF582" s="12">
        <f t="shared" si="83"/>
        <v>21</v>
      </c>
      <c r="AG582" s="12">
        <f t="shared" si="84"/>
        <v>42</v>
      </c>
      <c r="AH582" s="9">
        <f t="shared" si="88"/>
        <v>3.3546325878594248E-2</v>
      </c>
      <c r="AI582" s="14">
        <f>VLOOKUP(E582,'Verweis Faktor'!$A:$B,2,FALSE)</f>
        <v>1</v>
      </c>
      <c r="AJ582" s="14"/>
      <c r="AK582" s="14" t="str">
        <f>IF(AL582="Ja","Versandkosten",VLOOKUP(E582,'Verweis Belegart'!$A$2:$B$9,2,FALSE))</f>
        <v>Hardware</v>
      </c>
      <c r="AL582" s="14" t="str">
        <f t="shared" si="89"/>
        <v>Nein</v>
      </c>
      <c r="AM582" s="14" t="str">
        <f t="shared" si="85"/>
        <v>Positiv</v>
      </c>
    </row>
    <row r="583" spans="1:39" ht="17.25" customHeight="1" x14ac:dyDescent="0.35">
      <c r="A583" s="17">
        <v>14571649</v>
      </c>
      <c r="B583" s="2" t="s">
        <v>22</v>
      </c>
      <c r="C583" s="1">
        <v>2025001</v>
      </c>
      <c r="D583" s="1">
        <v>2000190</v>
      </c>
      <c r="E583" s="2" t="s">
        <v>34</v>
      </c>
      <c r="F583" s="2" t="s">
        <v>35</v>
      </c>
      <c r="G583" s="2" t="s">
        <v>66</v>
      </c>
      <c r="H583" s="2" t="s">
        <v>995</v>
      </c>
      <c r="I583" s="2" t="s">
        <v>996</v>
      </c>
      <c r="J583" s="2" t="s">
        <v>103</v>
      </c>
      <c r="K583" s="2" t="s">
        <v>49</v>
      </c>
      <c r="L583" s="2" t="s">
        <v>673</v>
      </c>
      <c r="M583" s="2" t="s">
        <v>674</v>
      </c>
      <c r="N583" s="2" t="s">
        <v>48</v>
      </c>
      <c r="O583" s="3">
        <v>5</v>
      </c>
      <c r="P583" s="3">
        <v>253.2636</v>
      </c>
      <c r="Q583" s="3">
        <v>268</v>
      </c>
      <c r="R583" s="3">
        <v>1340</v>
      </c>
      <c r="S583" s="3">
        <v>14.7364</v>
      </c>
      <c r="T583" s="3">
        <v>73.680000000000007</v>
      </c>
      <c r="U583" s="3">
        <v>5.49</v>
      </c>
      <c r="V583" s="2" t="s">
        <v>123</v>
      </c>
      <c r="W583" s="2" t="s">
        <v>124</v>
      </c>
      <c r="X583" s="2" t="s">
        <v>197</v>
      </c>
      <c r="Y583" s="19" t="str">
        <f>VLOOKUP(G583,'Verweis Kd-Gruppe'!$A$2:$B$8,2,FALSE)</f>
        <v>EXP</v>
      </c>
      <c r="Z583" s="19" t="str">
        <f>VLOOKUP(J583,'Verweis Art-Gruppe'!$A$2:$B$15,2,FALSE)</f>
        <v>Geräte</v>
      </c>
      <c r="AA583" s="19" t="str">
        <f>VLOOKUP(W583,'Verweis Vertreter'!$A$2:$B$24,2,FALSE)</f>
        <v>Antonio Vuolo</v>
      </c>
      <c r="AB583" s="12">
        <f t="shared" si="81"/>
        <v>5</v>
      </c>
      <c r="AC583" s="12">
        <f t="shared" si="86"/>
        <v>253.2636</v>
      </c>
      <c r="AD583" s="12">
        <f t="shared" si="87"/>
        <v>268</v>
      </c>
      <c r="AE583" s="12">
        <f t="shared" si="82"/>
        <v>1340</v>
      </c>
      <c r="AF583" s="12">
        <f t="shared" si="83"/>
        <v>14.7364</v>
      </c>
      <c r="AG583" s="12">
        <f t="shared" si="84"/>
        <v>73.680000000000007</v>
      </c>
      <c r="AH583" s="9">
        <f t="shared" si="88"/>
        <v>5.4985074626865679E-2</v>
      </c>
      <c r="AI583" s="14">
        <f>VLOOKUP(E583,'Verweis Faktor'!$A:$B,2,FALSE)</f>
        <v>1</v>
      </c>
      <c r="AJ583" s="14"/>
      <c r="AK583" s="14" t="str">
        <f>IF(AL583="Ja","Versandkosten",VLOOKUP(E583,'Verweis Belegart'!$A$2:$B$9,2,FALSE))</f>
        <v>Hardware</v>
      </c>
      <c r="AL583" s="14" t="str">
        <f t="shared" si="89"/>
        <v>Nein</v>
      </c>
      <c r="AM583" s="14" t="str">
        <f t="shared" si="85"/>
        <v>Positiv</v>
      </c>
    </row>
    <row r="584" spans="1:39" ht="17.25" customHeight="1" x14ac:dyDescent="0.35">
      <c r="A584" s="17">
        <v>14571649</v>
      </c>
      <c r="B584" s="2" t="s">
        <v>22</v>
      </c>
      <c r="C584" s="1">
        <v>2025001</v>
      </c>
      <c r="D584" s="1">
        <v>2000190</v>
      </c>
      <c r="E584" s="2" t="s">
        <v>34</v>
      </c>
      <c r="F584" s="2" t="s">
        <v>35</v>
      </c>
      <c r="G584" s="2" t="s">
        <v>66</v>
      </c>
      <c r="H584" s="2" t="s">
        <v>995</v>
      </c>
      <c r="I584" s="2" t="s">
        <v>996</v>
      </c>
      <c r="J584" s="2" t="s">
        <v>103</v>
      </c>
      <c r="K584" s="2" t="s">
        <v>79</v>
      </c>
      <c r="L584" s="2" t="s">
        <v>88</v>
      </c>
      <c r="M584" s="2" t="s">
        <v>89</v>
      </c>
      <c r="N584" s="2" t="s">
        <v>90</v>
      </c>
      <c r="O584" s="3">
        <v>5</v>
      </c>
      <c r="P584" s="3">
        <v>530.07069999999999</v>
      </c>
      <c r="Q584" s="3">
        <v>555</v>
      </c>
      <c r="R584" s="3">
        <v>2775</v>
      </c>
      <c r="S584" s="3">
        <v>24.929300000000001</v>
      </c>
      <c r="T584" s="3">
        <v>124.65</v>
      </c>
      <c r="U584" s="3">
        <v>4.49</v>
      </c>
      <c r="V584" s="2" t="s">
        <v>123</v>
      </c>
      <c r="W584" s="2" t="s">
        <v>124</v>
      </c>
      <c r="X584" s="2" t="s">
        <v>197</v>
      </c>
      <c r="Y584" s="19" t="str">
        <f>VLOOKUP(G584,'Verweis Kd-Gruppe'!$A$2:$B$8,2,FALSE)</f>
        <v>EXP</v>
      </c>
      <c r="Z584" s="19" t="str">
        <f>VLOOKUP(J584,'Verweis Art-Gruppe'!$A$2:$B$15,2,FALSE)</f>
        <v>Geräte</v>
      </c>
      <c r="AA584" s="19" t="str">
        <f>VLOOKUP(W584,'Verweis Vertreter'!$A$2:$B$24,2,FALSE)</f>
        <v>Antonio Vuolo</v>
      </c>
      <c r="AB584" s="12">
        <f t="shared" si="81"/>
        <v>5</v>
      </c>
      <c r="AC584" s="12">
        <f t="shared" si="86"/>
        <v>530.07069999999999</v>
      </c>
      <c r="AD584" s="12">
        <f t="shared" si="87"/>
        <v>555</v>
      </c>
      <c r="AE584" s="12">
        <f t="shared" si="82"/>
        <v>2775</v>
      </c>
      <c r="AF584" s="12">
        <f t="shared" si="83"/>
        <v>24.929300000000001</v>
      </c>
      <c r="AG584" s="12">
        <f t="shared" si="84"/>
        <v>124.65</v>
      </c>
      <c r="AH584" s="9">
        <f t="shared" si="88"/>
        <v>4.4918918918918922E-2</v>
      </c>
      <c r="AI584" s="14">
        <f>VLOOKUP(E584,'Verweis Faktor'!$A:$B,2,FALSE)</f>
        <v>1</v>
      </c>
      <c r="AJ584" s="14"/>
      <c r="AK584" s="14" t="str">
        <f>IF(AL584="Ja","Versandkosten",VLOOKUP(E584,'Verweis Belegart'!$A$2:$B$9,2,FALSE))</f>
        <v>Hardware</v>
      </c>
      <c r="AL584" s="14" t="str">
        <f t="shared" si="89"/>
        <v>Nein</v>
      </c>
      <c r="AM584" s="14" t="str">
        <f t="shared" si="85"/>
        <v>Positiv</v>
      </c>
    </row>
    <row r="585" spans="1:39" ht="17.25" customHeight="1" x14ac:dyDescent="0.35">
      <c r="A585" s="17">
        <v>14571649</v>
      </c>
      <c r="B585" s="2" t="s">
        <v>22</v>
      </c>
      <c r="C585" s="1">
        <v>2025001</v>
      </c>
      <c r="D585" s="1">
        <v>2000190</v>
      </c>
      <c r="E585" s="2" t="s">
        <v>34</v>
      </c>
      <c r="F585" s="2" t="s">
        <v>35</v>
      </c>
      <c r="G585" s="2" t="s">
        <v>66</v>
      </c>
      <c r="H585" s="2" t="s">
        <v>995</v>
      </c>
      <c r="I585" s="2" t="s">
        <v>996</v>
      </c>
      <c r="J585" s="2" t="s">
        <v>103</v>
      </c>
      <c r="K585" s="2" t="s">
        <v>83</v>
      </c>
      <c r="L585" s="2" t="s">
        <v>473</v>
      </c>
      <c r="M585" s="2" t="s">
        <v>474</v>
      </c>
      <c r="N585" s="2" t="s">
        <v>475</v>
      </c>
      <c r="O585" s="3">
        <v>2</v>
      </c>
      <c r="P585" s="3">
        <v>774.13789999999995</v>
      </c>
      <c r="Q585" s="3">
        <v>809</v>
      </c>
      <c r="R585" s="3">
        <v>1618</v>
      </c>
      <c r="S585" s="3">
        <v>34.862099999999998</v>
      </c>
      <c r="T585" s="3">
        <v>69.72</v>
      </c>
      <c r="U585" s="3">
        <v>4.3</v>
      </c>
      <c r="V585" s="2" t="s">
        <v>123</v>
      </c>
      <c r="W585" s="2" t="s">
        <v>124</v>
      </c>
      <c r="X585" s="2" t="s">
        <v>197</v>
      </c>
      <c r="Y585" s="19" t="str">
        <f>VLOOKUP(G585,'Verweis Kd-Gruppe'!$A$2:$B$8,2,FALSE)</f>
        <v>EXP</v>
      </c>
      <c r="Z585" s="19" t="str">
        <f>VLOOKUP(J585,'Verweis Art-Gruppe'!$A$2:$B$15,2,FALSE)</f>
        <v>Geräte</v>
      </c>
      <c r="AA585" s="19" t="str">
        <f>VLOOKUP(W585,'Verweis Vertreter'!$A$2:$B$24,2,FALSE)</f>
        <v>Antonio Vuolo</v>
      </c>
      <c r="AB585" s="12">
        <f t="shared" si="81"/>
        <v>2</v>
      </c>
      <c r="AC585" s="12">
        <f t="shared" si="86"/>
        <v>774.13789999999995</v>
      </c>
      <c r="AD585" s="12">
        <f t="shared" si="87"/>
        <v>809</v>
      </c>
      <c r="AE585" s="12">
        <f t="shared" si="82"/>
        <v>1618</v>
      </c>
      <c r="AF585" s="12">
        <f t="shared" si="83"/>
        <v>34.862099999999998</v>
      </c>
      <c r="AG585" s="12">
        <f t="shared" si="84"/>
        <v>69.72</v>
      </c>
      <c r="AH585" s="9">
        <f t="shared" si="88"/>
        <v>4.3090234857849193E-2</v>
      </c>
      <c r="AI585" s="14">
        <f>VLOOKUP(E585,'Verweis Faktor'!$A:$B,2,FALSE)</f>
        <v>1</v>
      </c>
      <c r="AJ585" s="14"/>
      <c r="AK585" s="14" t="str">
        <f>IF(AL585="Ja","Versandkosten",VLOOKUP(E585,'Verweis Belegart'!$A$2:$B$9,2,FALSE))</f>
        <v>Hardware</v>
      </c>
      <c r="AL585" s="14" t="str">
        <f t="shared" si="89"/>
        <v>Nein</v>
      </c>
      <c r="AM585" s="14" t="str">
        <f t="shared" si="85"/>
        <v>Positiv</v>
      </c>
    </row>
    <row r="586" spans="1:39" ht="17.25" customHeight="1" x14ac:dyDescent="0.35">
      <c r="A586" s="17">
        <v>14571649</v>
      </c>
      <c r="B586" s="2" t="s">
        <v>22</v>
      </c>
      <c r="C586" s="1">
        <v>2025001</v>
      </c>
      <c r="D586" s="1">
        <v>2000190</v>
      </c>
      <c r="E586" s="2" t="s">
        <v>34</v>
      </c>
      <c r="F586" s="2" t="s">
        <v>35</v>
      </c>
      <c r="G586" s="2" t="s">
        <v>66</v>
      </c>
      <c r="H586" s="2" t="s">
        <v>995</v>
      </c>
      <c r="I586" s="2" t="s">
        <v>996</v>
      </c>
      <c r="J586" s="2" t="s">
        <v>103</v>
      </c>
      <c r="K586" s="2" t="s">
        <v>87</v>
      </c>
      <c r="L586" s="2" t="s">
        <v>970</v>
      </c>
      <c r="M586" s="2" t="s">
        <v>971</v>
      </c>
      <c r="N586" s="2" t="s">
        <v>943</v>
      </c>
      <c r="O586" s="3">
        <v>3</v>
      </c>
      <c r="P586" s="3">
        <v>235</v>
      </c>
      <c r="Q586" s="3">
        <v>249</v>
      </c>
      <c r="R586" s="3">
        <v>747</v>
      </c>
      <c r="S586" s="3">
        <v>14</v>
      </c>
      <c r="T586" s="3">
        <v>42</v>
      </c>
      <c r="U586" s="3">
        <v>5.62</v>
      </c>
      <c r="V586" s="2" t="s">
        <v>123</v>
      </c>
      <c r="W586" s="2" t="s">
        <v>124</v>
      </c>
      <c r="X586" s="2" t="s">
        <v>197</v>
      </c>
      <c r="Y586" s="19" t="str">
        <f>VLOOKUP(G586,'Verweis Kd-Gruppe'!$A$2:$B$8,2,FALSE)</f>
        <v>EXP</v>
      </c>
      <c r="Z586" s="19" t="str">
        <f>VLOOKUP(J586,'Verweis Art-Gruppe'!$A$2:$B$15,2,FALSE)</f>
        <v>Geräte</v>
      </c>
      <c r="AA586" s="19" t="str">
        <f>VLOOKUP(W586,'Verweis Vertreter'!$A$2:$B$24,2,FALSE)</f>
        <v>Antonio Vuolo</v>
      </c>
      <c r="AB586" s="12">
        <f t="shared" si="81"/>
        <v>3</v>
      </c>
      <c r="AC586" s="12">
        <f t="shared" si="86"/>
        <v>235</v>
      </c>
      <c r="AD586" s="12">
        <f t="shared" si="87"/>
        <v>249</v>
      </c>
      <c r="AE586" s="12">
        <f t="shared" si="82"/>
        <v>747</v>
      </c>
      <c r="AF586" s="12">
        <f t="shared" si="83"/>
        <v>14</v>
      </c>
      <c r="AG586" s="12">
        <f t="shared" si="84"/>
        <v>42</v>
      </c>
      <c r="AH586" s="9">
        <f t="shared" si="88"/>
        <v>5.6224899598393573E-2</v>
      </c>
      <c r="AI586" s="14">
        <f>VLOOKUP(E586,'Verweis Faktor'!$A:$B,2,FALSE)</f>
        <v>1</v>
      </c>
      <c r="AJ586" s="14"/>
      <c r="AK586" s="14" t="str">
        <f>IF(AL586="Ja","Versandkosten",VLOOKUP(E586,'Verweis Belegart'!$A$2:$B$9,2,FALSE))</f>
        <v>Hardware</v>
      </c>
      <c r="AL586" s="14" t="str">
        <f t="shared" si="89"/>
        <v>Nein</v>
      </c>
      <c r="AM586" s="14" t="str">
        <f t="shared" si="85"/>
        <v>Positiv</v>
      </c>
    </row>
    <row r="587" spans="1:39" ht="17.25" customHeight="1" x14ac:dyDescent="0.35">
      <c r="A587" s="17">
        <v>14571649</v>
      </c>
      <c r="B587" s="2" t="s">
        <v>22</v>
      </c>
      <c r="C587" s="1">
        <v>2025001</v>
      </c>
      <c r="D587" s="1">
        <v>2000190</v>
      </c>
      <c r="E587" s="2" t="s">
        <v>34</v>
      </c>
      <c r="F587" s="2" t="s">
        <v>35</v>
      </c>
      <c r="G587" s="2" t="s">
        <v>66</v>
      </c>
      <c r="H587" s="2" t="s">
        <v>995</v>
      </c>
      <c r="I587" s="2" t="s">
        <v>996</v>
      </c>
      <c r="J587" s="2" t="s">
        <v>103</v>
      </c>
      <c r="K587" s="2" t="s">
        <v>91</v>
      </c>
      <c r="L587" s="2" t="s">
        <v>997</v>
      </c>
      <c r="M587" s="2" t="s">
        <v>998</v>
      </c>
      <c r="N587" s="2" t="s">
        <v>999</v>
      </c>
      <c r="O587" s="3">
        <v>3</v>
      </c>
      <c r="P587" s="3">
        <v>158.58330000000001</v>
      </c>
      <c r="Q587" s="3">
        <v>169</v>
      </c>
      <c r="R587" s="3">
        <v>507</v>
      </c>
      <c r="S587" s="3">
        <v>10.416700000000001</v>
      </c>
      <c r="T587" s="3">
        <v>31.25</v>
      </c>
      <c r="U587" s="3">
        <v>6.16</v>
      </c>
      <c r="V587" s="2" t="s">
        <v>123</v>
      </c>
      <c r="W587" s="2" t="s">
        <v>124</v>
      </c>
      <c r="X587" s="2" t="s">
        <v>197</v>
      </c>
      <c r="Y587" s="19" t="str">
        <f>VLOOKUP(G587,'Verweis Kd-Gruppe'!$A$2:$B$8,2,FALSE)</f>
        <v>EXP</v>
      </c>
      <c r="Z587" s="19" t="str">
        <f>VLOOKUP(J587,'Verweis Art-Gruppe'!$A$2:$B$15,2,FALSE)</f>
        <v>Geräte</v>
      </c>
      <c r="AA587" s="19" t="str">
        <f>VLOOKUP(W587,'Verweis Vertreter'!$A$2:$B$24,2,FALSE)</f>
        <v>Antonio Vuolo</v>
      </c>
      <c r="AB587" s="12">
        <f t="shared" si="81"/>
        <v>3</v>
      </c>
      <c r="AC587" s="12">
        <f t="shared" si="86"/>
        <v>158.58330000000001</v>
      </c>
      <c r="AD587" s="12">
        <f t="shared" si="87"/>
        <v>169</v>
      </c>
      <c r="AE587" s="12">
        <f t="shared" si="82"/>
        <v>507</v>
      </c>
      <c r="AF587" s="12">
        <f t="shared" si="83"/>
        <v>10.416700000000001</v>
      </c>
      <c r="AG587" s="12">
        <f t="shared" si="84"/>
        <v>31.25</v>
      </c>
      <c r="AH587" s="9">
        <f t="shared" si="88"/>
        <v>6.1637080867850101E-2</v>
      </c>
      <c r="AI587" s="14">
        <f>VLOOKUP(E587,'Verweis Faktor'!$A:$B,2,FALSE)</f>
        <v>1</v>
      </c>
      <c r="AJ587" s="14"/>
      <c r="AK587" s="14" t="str">
        <f>IF(AL587="Ja","Versandkosten",VLOOKUP(E587,'Verweis Belegart'!$A$2:$B$9,2,FALSE))</f>
        <v>Hardware</v>
      </c>
      <c r="AL587" s="14" t="str">
        <f t="shared" si="89"/>
        <v>Nein</v>
      </c>
      <c r="AM587" s="14" t="str">
        <f t="shared" si="85"/>
        <v>Positiv</v>
      </c>
    </row>
    <row r="588" spans="1:39" ht="17.25" customHeight="1" x14ac:dyDescent="0.35">
      <c r="A588" s="17">
        <v>14571649</v>
      </c>
      <c r="B588" s="2" t="s">
        <v>22</v>
      </c>
      <c r="C588" s="1">
        <v>2025001</v>
      </c>
      <c r="D588" s="1">
        <v>2000190</v>
      </c>
      <c r="E588" s="2" t="s">
        <v>34</v>
      </c>
      <c r="F588" s="2" t="s">
        <v>35</v>
      </c>
      <c r="G588" s="2" t="s">
        <v>66</v>
      </c>
      <c r="H588" s="2" t="s">
        <v>995</v>
      </c>
      <c r="I588" s="2" t="s">
        <v>996</v>
      </c>
      <c r="J588" s="2" t="s">
        <v>103</v>
      </c>
      <c r="K588" s="2" t="s">
        <v>95</v>
      </c>
      <c r="L588" s="2" t="s">
        <v>377</v>
      </c>
      <c r="M588" s="2" t="s">
        <v>378</v>
      </c>
      <c r="N588" s="2" t="s">
        <v>379</v>
      </c>
      <c r="O588" s="3">
        <v>5</v>
      </c>
      <c r="P588" s="3">
        <v>410.6191</v>
      </c>
      <c r="Q588" s="3">
        <v>444</v>
      </c>
      <c r="R588" s="3">
        <v>2220</v>
      </c>
      <c r="S588" s="3">
        <v>33.380899999999997</v>
      </c>
      <c r="T588" s="3">
        <v>166.9</v>
      </c>
      <c r="U588" s="3">
        <v>7.51</v>
      </c>
      <c r="V588" s="2" t="s">
        <v>123</v>
      </c>
      <c r="W588" s="2" t="s">
        <v>124</v>
      </c>
      <c r="X588" s="2" t="s">
        <v>197</v>
      </c>
      <c r="Y588" s="19" t="str">
        <f>VLOOKUP(G588,'Verweis Kd-Gruppe'!$A$2:$B$8,2,FALSE)</f>
        <v>EXP</v>
      </c>
      <c r="Z588" s="19" t="str">
        <f>VLOOKUP(J588,'Verweis Art-Gruppe'!$A$2:$B$15,2,FALSE)</f>
        <v>Geräte</v>
      </c>
      <c r="AA588" s="19" t="str">
        <f>VLOOKUP(W588,'Verweis Vertreter'!$A$2:$B$24,2,FALSE)</f>
        <v>Antonio Vuolo</v>
      </c>
      <c r="AB588" s="12">
        <f t="shared" si="81"/>
        <v>5</v>
      </c>
      <c r="AC588" s="12">
        <f t="shared" si="86"/>
        <v>410.6191</v>
      </c>
      <c r="AD588" s="12">
        <f t="shared" si="87"/>
        <v>444</v>
      </c>
      <c r="AE588" s="12">
        <f t="shared" si="82"/>
        <v>2220</v>
      </c>
      <c r="AF588" s="12">
        <f t="shared" si="83"/>
        <v>33.380899999999997</v>
      </c>
      <c r="AG588" s="12">
        <f t="shared" si="84"/>
        <v>166.9</v>
      </c>
      <c r="AH588" s="9">
        <f t="shared" si="88"/>
        <v>7.5180180180180189E-2</v>
      </c>
      <c r="AI588" s="14">
        <f>VLOOKUP(E588,'Verweis Faktor'!$A:$B,2,FALSE)</f>
        <v>1</v>
      </c>
      <c r="AJ588" s="14"/>
      <c r="AK588" s="14" t="str">
        <f>IF(AL588="Ja","Versandkosten",VLOOKUP(E588,'Verweis Belegart'!$A$2:$B$9,2,FALSE))</f>
        <v>Hardware</v>
      </c>
      <c r="AL588" s="14" t="str">
        <f t="shared" si="89"/>
        <v>Nein</v>
      </c>
      <c r="AM588" s="14" t="str">
        <f t="shared" si="85"/>
        <v>Positiv</v>
      </c>
    </row>
    <row r="589" spans="1:39" ht="17.25" customHeight="1" x14ac:dyDescent="0.35">
      <c r="A589" s="17">
        <v>14571652</v>
      </c>
      <c r="B589" s="2" t="s">
        <v>22</v>
      </c>
      <c r="C589" s="1">
        <v>2025001</v>
      </c>
      <c r="D589" s="1">
        <v>2000191</v>
      </c>
      <c r="E589" s="2" t="s">
        <v>34</v>
      </c>
      <c r="F589" s="2" t="s">
        <v>53</v>
      </c>
      <c r="G589" s="2" t="s">
        <v>66</v>
      </c>
      <c r="H589" s="2" t="s">
        <v>1000</v>
      </c>
      <c r="I589" s="2" t="s">
        <v>1001</v>
      </c>
      <c r="J589" s="2" t="s">
        <v>304</v>
      </c>
      <c r="K589" s="2" t="s">
        <v>28</v>
      </c>
      <c r="L589" s="2" t="s">
        <v>217</v>
      </c>
      <c r="M589" s="2" t="s">
        <v>218</v>
      </c>
      <c r="N589" s="2" t="s">
        <v>219</v>
      </c>
      <c r="O589" s="3">
        <v>40</v>
      </c>
      <c r="P589" s="3">
        <v>149.23050000000001</v>
      </c>
      <c r="Q589" s="3">
        <v>153</v>
      </c>
      <c r="R589" s="3">
        <v>6120</v>
      </c>
      <c r="S589" s="3">
        <v>3.7694999999999999</v>
      </c>
      <c r="T589" s="3">
        <v>150.78</v>
      </c>
      <c r="U589" s="3">
        <v>2.46</v>
      </c>
      <c r="V589" s="2" t="s">
        <v>145</v>
      </c>
      <c r="W589" s="2" t="s">
        <v>146</v>
      </c>
      <c r="X589" s="2" t="s">
        <v>72</v>
      </c>
      <c r="Y589" s="19" t="str">
        <f>VLOOKUP(G589,'Verweis Kd-Gruppe'!$A$2:$B$8,2,FALSE)</f>
        <v>EXP</v>
      </c>
      <c r="Z589" s="19" t="str">
        <f>VLOOKUP(J589,'Verweis Art-Gruppe'!$A$2:$B$15,2,FALSE)</f>
        <v>Zubehör</v>
      </c>
      <c r="AA589" s="19" t="str">
        <f>VLOOKUP(W589,'Verweis Vertreter'!$A$2:$B$24,2,FALSE)</f>
        <v>Muhsin Yortanli</v>
      </c>
      <c r="AB589" s="12">
        <f t="shared" si="81"/>
        <v>40</v>
      </c>
      <c r="AC589" s="12">
        <f t="shared" si="86"/>
        <v>149.23050000000001</v>
      </c>
      <c r="AD589" s="12">
        <f t="shared" si="87"/>
        <v>153</v>
      </c>
      <c r="AE589" s="12">
        <f t="shared" si="82"/>
        <v>6120</v>
      </c>
      <c r="AF589" s="12">
        <f t="shared" si="83"/>
        <v>3.7694999999999999</v>
      </c>
      <c r="AG589" s="12">
        <f t="shared" si="84"/>
        <v>150.78</v>
      </c>
      <c r="AH589" s="9">
        <f t="shared" si="88"/>
        <v>2.4637254901960785E-2</v>
      </c>
      <c r="AI589" s="14">
        <f>VLOOKUP(E589,'Verweis Faktor'!$A:$B,2,FALSE)</f>
        <v>1</v>
      </c>
      <c r="AJ589" s="14"/>
      <c r="AK589" s="14" t="str">
        <f>IF(AL589="Ja","Versandkosten",VLOOKUP(E589,'Verweis Belegart'!$A$2:$B$9,2,FALSE))</f>
        <v>Hardware</v>
      </c>
      <c r="AL589" s="14" t="str">
        <f t="shared" si="89"/>
        <v>Nein</v>
      </c>
      <c r="AM589" s="14" t="str">
        <f t="shared" si="85"/>
        <v>Positiv</v>
      </c>
    </row>
    <row r="590" spans="1:39" ht="17.25" customHeight="1" x14ac:dyDescent="0.35">
      <c r="A590" s="17">
        <v>14571660</v>
      </c>
      <c r="B590" s="2" t="s">
        <v>22</v>
      </c>
      <c r="C590" s="1">
        <v>2025001</v>
      </c>
      <c r="D590" s="1">
        <v>2000192</v>
      </c>
      <c r="E590" s="2" t="s">
        <v>34</v>
      </c>
      <c r="F590" s="2" t="s">
        <v>35</v>
      </c>
      <c r="G590" s="2" t="s">
        <v>25</v>
      </c>
      <c r="H590" s="2" t="s">
        <v>1002</v>
      </c>
      <c r="I590" s="2" t="s">
        <v>1003</v>
      </c>
      <c r="J590" s="2" t="s">
        <v>103</v>
      </c>
      <c r="K590" s="2" t="s">
        <v>28</v>
      </c>
      <c r="L590" s="2" t="s">
        <v>132</v>
      </c>
      <c r="M590" s="2" t="s">
        <v>133</v>
      </c>
      <c r="N590" s="2" t="s">
        <v>48</v>
      </c>
      <c r="O590" s="3">
        <v>1</v>
      </c>
      <c r="P590" s="3">
        <v>254.48859999999999</v>
      </c>
      <c r="Q590" s="3">
        <v>269</v>
      </c>
      <c r="R590" s="3">
        <v>269</v>
      </c>
      <c r="S590" s="3">
        <v>14.5114</v>
      </c>
      <c r="T590" s="3">
        <v>14.51</v>
      </c>
      <c r="U590" s="3">
        <v>5.39</v>
      </c>
      <c r="V590" s="2" t="s">
        <v>413</v>
      </c>
      <c r="W590" s="2" t="s">
        <v>414</v>
      </c>
      <c r="X590" s="2" t="s">
        <v>699</v>
      </c>
      <c r="Y590" s="19" t="str">
        <f>VLOOKUP(G590,'Verweis Kd-Gruppe'!$A$2:$B$8,2,FALSE)</f>
        <v>FHK</v>
      </c>
      <c r="Z590" s="19" t="str">
        <f>VLOOKUP(J590,'Verweis Art-Gruppe'!$A$2:$B$15,2,FALSE)</f>
        <v>Geräte</v>
      </c>
      <c r="AA590" s="19" t="str">
        <f>VLOOKUP(W590,'Verweis Vertreter'!$A$2:$B$24,2,FALSE)</f>
        <v>Zentrale</v>
      </c>
      <c r="AB590" s="12">
        <f t="shared" si="81"/>
        <v>1</v>
      </c>
      <c r="AC590" s="12">
        <f t="shared" si="86"/>
        <v>254.48859999999999</v>
      </c>
      <c r="AD590" s="12">
        <f t="shared" si="87"/>
        <v>269</v>
      </c>
      <c r="AE590" s="12">
        <f t="shared" si="82"/>
        <v>269</v>
      </c>
      <c r="AF590" s="12">
        <f t="shared" si="83"/>
        <v>14.5114</v>
      </c>
      <c r="AG590" s="12">
        <f t="shared" si="84"/>
        <v>14.51</v>
      </c>
      <c r="AH590" s="9">
        <f t="shared" si="88"/>
        <v>5.3940520446096651E-2</v>
      </c>
      <c r="AI590" s="14">
        <f>VLOOKUP(E590,'Verweis Faktor'!$A:$B,2,FALSE)</f>
        <v>1</v>
      </c>
      <c r="AJ590" s="14"/>
      <c r="AK590" s="14" t="str">
        <f>IF(AL590="Ja","Versandkosten",VLOOKUP(E590,'Verweis Belegart'!$A$2:$B$9,2,FALSE))</f>
        <v>Hardware</v>
      </c>
      <c r="AL590" s="14" t="str">
        <f t="shared" si="89"/>
        <v>Nein</v>
      </c>
      <c r="AM590" s="14" t="str">
        <f t="shared" si="85"/>
        <v>Positiv</v>
      </c>
    </row>
    <row r="591" spans="1:39" ht="17.25" customHeight="1" x14ac:dyDescent="0.35">
      <c r="A591" s="17">
        <v>14571660</v>
      </c>
      <c r="B591" s="2" t="s">
        <v>22</v>
      </c>
      <c r="C591" s="1">
        <v>2025001</v>
      </c>
      <c r="D591" s="1">
        <v>2000192</v>
      </c>
      <c r="E591" s="2" t="s">
        <v>34</v>
      </c>
      <c r="F591" s="2" t="s">
        <v>35</v>
      </c>
      <c r="G591" s="2" t="s">
        <v>25</v>
      </c>
      <c r="H591" s="2" t="s">
        <v>1002</v>
      </c>
      <c r="I591" s="2" t="s">
        <v>1003</v>
      </c>
      <c r="J591" s="2" t="s">
        <v>103</v>
      </c>
      <c r="K591" s="2" t="s">
        <v>45</v>
      </c>
      <c r="L591" s="2" t="s">
        <v>140</v>
      </c>
      <c r="M591" s="2" t="s">
        <v>141</v>
      </c>
      <c r="N591" s="2" t="s">
        <v>128</v>
      </c>
      <c r="O591" s="3">
        <v>1</v>
      </c>
      <c r="P591" s="3">
        <v>194</v>
      </c>
      <c r="Q591" s="3">
        <v>209</v>
      </c>
      <c r="R591" s="3">
        <v>209</v>
      </c>
      <c r="S591" s="3">
        <v>15</v>
      </c>
      <c r="T591" s="3">
        <v>15</v>
      </c>
      <c r="U591" s="3">
        <v>7.17</v>
      </c>
      <c r="V591" s="2" t="s">
        <v>413</v>
      </c>
      <c r="W591" s="2" t="s">
        <v>414</v>
      </c>
      <c r="X591" s="2" t="s">
        <v>699</v>
      </c>
      <c r="Y591" s="19" t="str">
        <f>VLOOKUP(G591,'Verweis Kd-Gruppe'!$A$2:$B$8,2,FALSE)</f>
        <v>FHK</v>
      </c>
      <c r="Z591" s="19" t="str">
        <f>VLOOKUP(J591,'Verweis Art-Gruppe'!$A$2:$B$15,2,FALSE)</f>
        <v>Geräte</v>
      </c>
      <c r="AA591" s="19" t="str">
        <f>VLOOKUP(W591,'Verweis Vertreter'!$A$2:$B$24,2,FALSE)</f>
        <v>Zentrale</v>
      </c>
      <c r="AB591" s="12">
        <f t="shared" si="81"/>
        <v>1</v>
      </c>
      <c r="AC591" s="12">
        <f t="shared" si="86"/>
        <v>194</v>
      </c>
      <c r="AD591" s="12">
        <f t="shared" si="87"/>
        <v>209</v>
      </c>
      <c r="AE591" s="12">
        <f t="shared" si="82"/>
        <v>209</v>
      </c>
      <c r="AF591" s="12">
        <f t="shared" si="83"/>
        <v>15</v>
      </c>
      <c r="AG591" s="12">
        <f t="shared" si="84"/>
        <v>15</v>
      </c>
      <c r="AH591" s="9">
        <f t="shared" si="88"/>
        <v>7.1770334928229665E-2</v>
      </c>
      <c r="AI591" s="14">
        <f>VLOOKUP(E591,'Verweis Faktor'!$A:$B,2,FALSE)</f>
        <v>1</v>
      </c>
      <c r="AJ591" s="14"/>
      <c r="AK591" s="14" t="str">
        <f>IF(AL591="Ja","Versandkosten",VLOOKUP(E591,'Verweis Belegart'!$A$2:$B$9,2,FALSE))</f>
        <v>Hardware</v>
      </c>
      <c r="AL591" s="14" t="str">
        <f t="shared" si="89"/>
        <v>Nein</v>
      </c>
      <c r="AM591" s="14" t="str">
        <f t="shared" si="85"/>
        <v>Positiv</v>
      </c>
    </row>
    <row r="592" spans="1:39" ht="17.25" customHeight="1" x14ac:dyDescent="0.35">
      <c r="A592" s="17">
        <v>14571660</v>
      </c>
      <c r="B592" s="2" t="s">
        <v>22</v>
      </c>
      <c r="C592" s="1">
        <v>2025001</v>
      </c>
      <c r="D592" s="1">
        <v>2000192</v>
      </c>
      <c r="E592" s="2" t="s">
        <v>34</v>
      </c>
      <c r="F592" s="2" t="s">
        <v>35</v>
      </c>
      <c r="G592" s="2" t="s">
        <v>25</v>
      </c>
      <c r="H592" s="2" t="s">
        <v>1002</v>
      </c>
      <c r="I592" s="2" t="s">
        <v>1003</v>
      </c>
      <c r="J592" s="2" t="s">
        <v>103</v>
      </c>
      <c r="K592" s="2" t="s">
        <v>49</v>
      </c>
      <c r="L592" s="2" t="s">
        <v>1004</v>
      </c>
      <c r="M592" s="2" t="s">
        <v>1005</v>
      </c>
      <c r="N592" s="2" t="s">
        <v>128</v>
      </c>
      <c r="O592" s="3">
        <v>1</v>
      </c>
      <c r="P592" s="3">
        <v>196.0857</v>
      </c>
      <c r="Q592" s="3">
        <v>209</v>
      </c>
      <c r="R592" s="3">
        <v>209</v>
      </c>
      <c r="S592" s="3">
        <v>12.914300000000001</v>
      </c>
      <c r="T592" s="3">
        <v>12.91</v>
      </c>
      <c r="U592" s="3">
        <v>6.17</v>
      </c>
      <c r="V592" s="2" t="s">
        <v>413</v>
      </c>
      <c r="W592" s="2" t="s">
        <v>414</v>
      </c>
      <c r="X592" s="2" t="s">
        <v>699</v>
      </c>
      <c r="Y592" s="19" t="str">
        <f>VLOOKUP(G592,'Verweis Kd-Gruppe'!$A$2:$B$8,2,FALSE)</f>
        <v>FHK</v>
      </c>
      <c r="Z592" s="19" t="str">
        <f>VLOOKUP(J592,'Verweis Art-Gruppe'!$A$2:$B$15,2,FALSE)</f>
        <v>Geräte</v>
      </c>
      <c r="AA592" s="19" t="str">
        <f>VLOOKUP(W592,'Verweis Vertreter'!$A$2:$B$24,2,FALSE)</f>
        <v>Zentrale</v>
      </c>
      <c r="AB592" s="12">
        <f t="shared" si="81"/>
        <v>1</v>
      </c>
      <c r="AC592" s="12">
        <f t="shared" si="86"/>
        <v>196.0857</v>
      </c>
      <c r="AD592" s="12">
        <f t="shared" si="87"/>
        <v>209</v>
      </c>
      <c r="AE592" s="12">
        <f t="shared" si="82"/>
        <v>209</v>
      </c>
      <c r="AF592" s="12">
        <f t="shared" si="83"/>
        <v>12.914300000000001</v>
      </c>
      <c r="AG592" s="12">
        <f t="shared" si="84"/>
        <v>12.91</v>
      </c>
      <c r="AH592" s="9">
        <f t="shared" si="88"/>
        <v>6.1770334928229663E-2</v>
      </c>
      <c r="AI592" s="14">
        <f>VLOOKUP(E592,'Verweis Faktor'!$A:$B,2,FALSE)</f>
        <v>1</v>
      </c>
      <c r="AJ592" s="14"/>
      <c r="AK592" s="14" t="str">
        <f>IF(AL592="Ja","Versandkosten",VLOOKUP(E592,'Verweis Belegart'!$A$2:$B$9,2,FALSE))</f>
        <v>Hardware</v>
      </c>
      <c r="AL592" s="14" t="str">
        <f t="shared" si="89"/>
        <v>Nein</v>
      </c>
      <c r="AM592" s="14" t="str">
        <f t="shared" si="85"/>
        <v>Positiv</v>
      </c>
    </row>
    <row r="593" spans="1:39" ht="17.25" customHeight="1" x14ac:dyDescent="0.35">
      <c r="A593" s="17">
        <v>14569732</v>
      </c>
      <c r="B593" s="2" t="s">
        <v>22</v>
      </c>
      <c r="C593" s="1">
        <v>2025001</v>
      </c>
      <c r="D593" s="1">
        <v>2000193</v>
      </c>
      <c r="E593" s="2" t="s">
        <v>34</v>
      </c>
      <c r="F593" s="2" t="s">
        <v>35</v>
      </c>
      <c r="G593" s="2" t="s">
        <v>66</v>
      </c>
      <c r="H593" s="2" t="s">
        <v>1006</v>
      </c>
      <c r="I593" s="2" t="s">
        <v>1007</v>
      </c>
      <c r="J593" s="2" t="s">
        <v>103</v>
      </c>
      <c r="K593" s="2" t="s">
        <v>28</v>
      </c>
      <c r="L593" s="2" t="s">
        <v>1008</v>
      </c>
      <c r="M593" s="2" t="s">
        <v>1009</v>
      </c>
      <c r="N593" s="2" t="s">
        <v>262</v>
      </c>
      <c r="O593" s="3">
        <v>1</v>
      </c>
      <c r="P593" s="3">
        <v>1027.8323</v>
      </c>
      <c r="Q593" s="3">
        <v>1032</v>
      </c>
      <c r="R593" s="3">
        <v>1032</v>
      </c>
      <c r="S593" s="3">
        <v>4.1677</v>
      </c>
      <c r="T593" s="3">
        <v>4.17</v>
      </c>
      <c r="U593" s="3">
        <v>0.4</v>
      </c>
      <c r="V593" s="2" t="s">
        <v>123</v>
      </c>
      <c r="W593" s="2" t="s">
        <v>124</v>
      </c>
      <c r="X593" s="2" t="s">
        <v>125</v>
      </c>
      <c r="Y593" s="19" t="str">
        <f>VLOOKUP(G593,'Verweis Kd-Gruppe'!$A$2:$B$8,2,FALSE)</f>
        <v>EXP</v>
      </c>
      <c r="Z593" s="19" t="str">
        <f>VLOOKUP(J593,'Verweis Art-Gruppe'!$A$2:$B$15,2,FALSE)</f>
        <v>Geräte</v>
      </c>
      <c r="AA593" s="19" t="str">
        <f>VLOOKUP(W593,'Verweis Vertreter'!$A$2:$B$24,2,FALSE)</f>
        <v>Antonio Vuolo</v>
      </c>
      <c r="AB593" s="12">
        <f t="shared" si="81"/>
        <v>1</v>
      </c>
      <c r="AC593" s="12">
        <f t="shared" si="86"/>
        <v>1027.8323</v>
      </c>
      <c r="AD593" s="12">
        <f t="shared" si="87"/>
        <v>1032</v>
      </c>
      <c r="AE593" s="12">
        <f t="shared" si="82"/>
        <v>1032</v>
      </c>
      <c r="AF593" s="12">
        <f t="shared" si="83"/>
        <v>4.1677</v>
      </c>
      <c r="AG593" s="12">
        <f t="shared" si="84"/>
        <v>4.17</v>
      </c>
      <c r="AH593" s="9">
        <f t="shared" si="88"/>
        <v>4.0406976744186045E-3</v>
      </c>
      <c r="AI593" s="14">
        <f>VLOOKUP(E593,'Verweis Faktor'!$A:$B,2,FALSE)</f>
        <v>1</v>
      </c>
      <c r="AJ593" s="14"/>
      <c r="AK593" s="14" t="str">
        <f>IF(AL593="Ja","Versandkosten",VLOOKUP(E593,'Verweis Belegart'!$A$2:$B$9,2,FALSE))</f>
        <v>Hardware</v>
      </c>
      <c r="AL593" s="14" t="str">
        <f t="shared" si="89"/>
        <v>Nein</v>
      </c>
      <c r="AM593" s="14" t="str">
        <f t="shared" si="85"/>
        <v>Positiv</v>
      </c>
    </row>
    <row r="594" spans="1:39" ht="17.25" customHeight="1" x14ac:dyDescent="0.35">
      <c r="A594" s="17">
        <v>14569732</v>
      </c>
      <c r="B594" s="2" t="s">
        <v>22</v>
      </c>
      <c r="C594" s="1">
        <v>2025001</v>
      </c>
      <c r="D594" s="1">
        <v>2000193</v>
      </c>
      <c r="E594" s="2" t="s">
        <v>34</v>
      </c>
      <c r="F594" s="2" t="s">
        <v>35</v>
      </c>
      <c r="G594" s="2" t="s">
        <v>66</v>
      </c>
      <c r="H594" s="2" t="s">
        <v>1006</v>
      </c>
      <c r="I594" s="2" t="s">
        <v>1007</v>
      </c>
      <c r="J594" s="2" t="s">
        <v>103</v>
      </c>
      <c r="K594" s="2" t="s">
        <v>45</v>
      </c>
      <c r="L594" s="2" t="s">
        <v>260</v>
      </c>
      <c r="M594" s="2" t="s">
        <v>261</v>
      </c>
      <c r="N594" s="2" t="s">
        <v>262</v>
      </c>
      <c r="O594" s="3">
        <v>1</v>
      </c>
      <c r="P594" s="3">
        <v>1027.3715</v>
      </c>
      <c r="Q594" s="3">
        <v>1027</v>
      </c>
      <c r="R594" s="3">
        <v>1027</v>
      </c>
      <c r="S594" s="3">
        <v>-0.3715</v>
      </c>
      <c r="T594" s="3">
        <v>-0.37</v>
      </c>
      <c r="U594" s="3">
        <v>-0.03</v>
      </c>
      <c r="V594" s="2" t="s">
        <v>123</v>
      </c>
      <c r="W594" s="2" t="s">
        <v>124</v>
      </c>
      <c r="X594" s="2" t="s">
        <v>125</v>
      </c>
      <c r="Y594" s="19" t="str">
        <f>VLOOKUP(G594,'Verweis Kd-Gruppe'!$A$2:$B$8,2,FALSE)</f>
        <v>EXP</v>
      </c>
      <c r="Z594" s="19" t="str">
        <f>VLOOKUP(J594,'Verweis Art-Gruppe'!$A$2:$B$15,2,FALSE)</f>
        <v>Geräte</v>
      </c>
      <c r="AA594" s="19" t="str">
        <f>VLOOKUP(W594,'Verweis Vertreter'!$A$2:$B$24,2,FALSE)</f>
        <v>Antonio Vuolo</v>
      </c>
      <c r="AB594" s="12">
        <f t="shared" si="81"/>
        <v>1</v>
      </c>
      <c r="AC594" s="12">
        <f t="shared" si="86"/>
        <v>1027.3715</v>
      </c>
      <c r="AD594" s="12">
        <f t="shared" si="87"/>
        <v>1027</v>
      </c>
      <c r="AE594" s="12">
        <f t="shared" si="82"/>
        <v>1027</v>
      </c>
      <c r="AF594" s="12">
        <f t="shared" si="83"/>
        <v>-0.3715</v>
      </c>
      <c r="AG594" s="12">
        <f t="shared" si="84"/>
        <v>-0.37</v>
      </c>
      <c r="AH594" s="9">
        <f t="shared" si="88"/>
        <v>-3.6027263875365139E-4</v>
      </c>
      <c r="AI594" s="14">
        <f>VLOOKUP(E594,'Verweis Faktor'!$A:$B,2,FALSE)</f>
        <v>1</v>
      </c>
      <c r="AJ594" s="14"/>
      <c r="AK594" s="14" t="str">
        <f>IF(AL594="Ja","Versandkosten",VLOOKUP(E594,'Verweis Belegart'!$A$2:$B$9,2,FALSE))</f>
        <v>Hardware</v>
      </c>
      <c r="AL594" s="14" t="str">
        <f t="shared" si="89"/>
        <v>Nein</v>
      </c>
      <c r="AM594" s="14" t="str">
        <f t="shared" si="85"/>
        <v>Negativ</v>
      </c>
    </row>
    <row r="595" spans="1:39" ht="17.25" customHeight="1" x14ac:dyDescent="0.35">
      <c r="A595" s="17">
        <v>14569732</v>
      </c>
      <c r="B595" s="2" t="s">
        <v>22</v>
      </c>
      <c r="C595" s="1">
        <v>2025001</v>
      </c>
      <c r="D595" s="1">
        <v>2000193</v>
      </c>
      <c r="E595" s="2" t="s">
        <v>34</v>
      </c>
      <c r="F595" s="2" t="s">
        <v>35</v>
      </c>
      <c r="G595" s="2" t="s">
        <v>66</v>
      </c>
      <c r="H595" s="2" t="s">
        <v>1006</v>
      </c>
      <c r="I595" s="2" t="s">
        <v>1007</v>
      </c>
      <c r="J595" s="2" t="s">
        <v>103</v>
      </c>
      <c r="K595" s="2" t="s">
        <v>49</v>
      </c>
      <c r="L595" s="2" t="s">
        <v>621</v>
      </c>
      <c r="M595" s="2" t="s">
        <v>622</v>
      </c>
      <c r="N595" s="2" t="s">
        <v>268</v>
      </c>
      <c r="O595" s="3">
        <v>2</v>
      </c>
      <c r="P595" s="3">
        <v>1207</v>
      </c>
      <c r="Q595" s="3">
        <v>1329</v>
      </c>
      <c r="R595" s="3">
        <v>2658</v>
      </c>
      <c r="S595" s="3">
        <v>122</v>
      </c>
      <c r="T595" s="3">
        <v>244</v>
      </c>
      <c r="U595" s="3">
        <v>9.17</v>
      </c>
      <c r="V595" s="2" t="s">
        <v>123</v>
      </c>
      <c r="W595" s="2" t="s">
        <v>124</v>
      </c>
      <c r="X595" s="2" t="s">
        <v>125</v>
      </c>
      <c r="Y595" s="19" t="str">
        <f>VLOOKUP(G595,'Verweis Kd-Gruppe'!$A$2:$B$8,2,FALSE)</f>
        <v>EXP</v>
      </c>
      <c r="Z595" s="19" t="str">
        <f>VLOOKUP(J595,'Verweis Art-Gruppe'!$A$2:$B$15,2,FALSE)</f>
        <v>Geräte</v>
      </c>
      <c r="AA595" s="19" t="str">
        <f>VLOOKUP(W595,'Verweis Vertreter'!$A$2:$B$24,2,FALSE)</f>
        <v>Antonio Vuolo</v>
      </c>
      <c r="AB595" s="12">
        <f t="shared" si="81"/>
        <v>2</v>
      </c>
      <c r="AC595" s="12">
        <f t="shared" si="86"/>
        <v>1207</v>
      </c>
      <c r="AD595" s="12">
        <f t="shared" si="87"/>
        <v>1329</v>
      </c>
      <c r="AE595" s="12">
        <f t="shared" si="82"/>
        <v>2658</v>
      </c>
      <c r="AF595" s="12">
        <f t="shared" si="83"/>
        <v>122</v>
      </c>
      <c r="AG595" s="12">
        <f t="shared" si="84"/>
        <v>244</v>
      </c>
      <c r="AH595" s="9">
        <f t="shared" si="88"/>
        <v>9.1798344620015043E-2</v>
      </c>
      <c r="AI595" s="14">
        <f>VLOOKUP(E595,'Verweis Faktor'!$A:$B,2,FALSE)</f>
        <v>1</v>
      </c>
      <c r="AJ595" s="14"/>
      <c r="AK595" s="14" t="str">
        <f>IF(AL595="Ja","Versandkosten",VLOOKUP(E595,'Verweis Belegart'!$A$2:$B$9,2,FALSE))</f>
        <v>Hardware</v>
      </c>
      <c r="AL595" s="14" t="str">
        <f t="shared" si="89"/>
        <v>Nein</v>
      </c>
      <c r="AM595" s="14" t="str">
        <f t="shared" si="85"/>
        <v>Positiv</v>
      </c>
    </row>
    <row r="596" spans="1:39" ht="17.25" customHeight="1" x14ac:dyDescent="0.35">
      <c r="A596" s="17">
        <v>14569732</v>
      </c>
      <c r="B596" s="2" t="s">
        <v>22</v>
      </c>
      <c r="C596" s="1">
        <v>2025001</v>
      </c>
      <c r="D596" s="1">
        <v>2000193</v>
      </c>
      <c r="E596" s="2" t="s">
        <v>34</v>
      </c>
      <c r="F596" s="2" t="s">
        <v>35</v>
      </c>
      <c r="G596" s="2" t="s">
        <v>66</v>
      </c>
      <c r="H596" s="2" t="s">
        <v>1006</v>
      </c>
      <c r="I596" s="2" t="s">
        <v>1007</v>
      </c>
      <c r="J596" s="2" t="s">
        <v>103</v>
      </c>
      <c r="K596" s="2" t="s">
        <v>79</v>
      </c>
      <c r="L596" s="2" t="s">
        <v>754</v>
      </c>
      <c r="M596" s="2" t="s">
        <v>755</v>
      </c>
      <c r="N596" s="2" t="s">
        <v>268</v>
      </c>
      <c r="O596" s="3">
        <v>1</v>
      </c>
      <c r="P596" s="3">
        <v>1207</v>
      </c>
      <c r="Q596" s="3">
        <v>1329</v>
      </c>
      <c r="R596" s="3">
        <v>1329</v>
      </c>
      <c r="S596" s="3">
        <v>122</v>
      </c>
      <c r="T596" s="3">
        <v>122</v>
      </c>
      <c r="U596" s="3">
        <v>9.17</v>
      </c>
      <c r="V596" s="2" t="s">
        <v>123</v>
      </c>
      <c r="W596" s="2" t="s">
        <v>124</v>
      </c>
      <c r="X596" s="2" t="s">
        <v>125</v>
      </c>
      <c r="Y596" s="19" t="str">
        <f>VLOOKUP(G596,'Verweis Kd-Gruppe'!$A$2:$B$8,2,FALSE)</f>
        <v>EXP</v>
      </c>
      <c r="Z596" s="19" t="str">
        <f>VLOOKUP(J596,'Verweis Art-Gruppe'!$A$2:$B$15,2,FALSE)</f>
        <v>Geräte</v>
      </c>
      <c r="AA596" s="19" t="str">
        <f>VLOOKUP(W596,'Verweis Vertreter'!$A$2:$B$24,2,FALSE)</f>
        <v>Antonio Vuolo</v>
      </c>
      <c r="AB596" s="12">
        <f t="shared" si="81"/>
        <v>1</v>
      </c>
      <c r="AC596" s="12">
        <f t="shared" si="86"/>
        <v>1207</v>
      </c>
      <c r="AD596" s="12">
        <f t="shared" si="87"/>
        <v>1329</v>
      </c>
      <c r="AE596" s="12">
        <f t="shared" si="82"/>
        <v>1329</v>
      </c>
      <c r="AF596" s="12">
        <f t="shared" si="83"/>
        <v>122</v>
      </c>
      <c r="AG596" s="12">
        <f t="shared" si="84"/>
        <v>122</v>
      </c>
      <c r="AH596" s="9">
        <f t="shared" si="88"/>
        <v>9.1798344620015043E-2</v>
      </c>
      <c r="AI596" s="14">
        <f>VLOOKUP(E596,'Verweis Faktor'!$A:$B,2,FALSE)</f>
        <v>1</v>
      </c>
      <c r="AJ596" s="14"/>
      <c r="AK596" s="14" t="str">
        <f>IF(AL596="Ja","Versandkosten",VLOOKUP(E596,'Verweis Belegart'!$A$2:$B$9,2,FALSE))</f>
        <v>Hardware</v>
      </c>
      <c r="AL596" s="14" t="str">
        <f t="shared" si="89"/>
        <v>Nein</v>
      </c>
      <c r="AM596" s="14" t="str">
        <f t="shared" si="85"/>
        <v>Positiv</v>
      </c>
    </row>
    <row r="597" spans="1:39" ht="17.25" customHeight="1" x14ac:dyDescent="0.35">
      <c r="A597" s="17">
        <v>14569732</v>
      </c>
      <c r="B597" s="2" t="s">
        <v>22</v>
      </c>
      <c r="C597" s="1">
        <v>2025001</v>
      </c>
      <c r="D597" s="1">
        <v>2000193</v>
      </c>
      <c r="E597" s="2" t="s">
        <v>34</v>
      </c>
      <c r="F597" s="2" t="s">
        <v>35</v>
      </c>
      <c r="G597" s="2" t="s">
        <v>66</v>
      </c>
      <c r="H597" s="2" t="s">
        <v>1006</v>
      </c>
      <c r="I597" s="2" t="s">
        <v>1007</v>
      </c>
      <c r="J597" s="2" t="s">
        <v>103</v>
      </c>
      <c r="K597" s="2" t="s">
        <v>83</v>
      </c>
      <c r="L597" s="2" t="s">
        <v>284</v>
      </c>
      <c r="M597" s="2" t="s">
        <v>285</v>
      </c>
      <c r="N597" s="2" t="s">
        <v>286</v>
      </c>
      <c r="O597" s="3">
        <v>1</v>
      </c>
      <c r="P597" s="3">
        <v>719.65380000000005</v>
      </c>
      <c r="Q597" s="3">
        <v>729</v>
      </c>
      <c r="R597" s="3">
        <v>729</v>
      </c>
      <c r="S597" s="3">
        <v>9.3461999999999996</v>
      </c>
      <c r="T597" s="3">
        <v>9.35</v>
      </c>
      <c r="U597" s="3">
        <v>1.28</v>
      </c>
      <c r="V597" s="2" t="s">
        <v>123</v>
      </c>
      <c r="W597" s="2" t="s">
        <v>124</v>
      </c>
      <c r="X597" s="2" t="s">
        <v>125</v>
      </c>
      <c r="Y597" s="19" t="str">
        <f>VLOOKUP(G597,'Verweis Kd-Gruppe'!$A$2:$B$8,2,FALSE)</f>
        <v>EXP</v>
      </c>
      <c r="Z597" s="19" t="str">
        <f>VLOOKUP(J597,'Verweis Art-Gruppe'!$A$2:$B$15,2,FALSE)</f>
        <v>Geräte</v>
      </c>
      <c r="AA597" s="19" t="str">
        <f>VLOOKUP(W597,'Verweis Vertreter'!$A$2:$B$24,2,FALSE)</f>
        <v>Antonio Vuolo</v>
      </c>
      <c r="AB597" s="12">
        <f t="shared" si="81"/>
        <v>1</v>
      </c>
      <c r="AC597" s="12">
        <f t="shared" si="86"/>
        <v>719.65380000000005</v>
      </c>
      <c r="AD597" s="12">
        <f t="shared" si="87"/>
        <v>729</v>
      </c>
      <c r="AE597" s="12">
        <f t="shared" si="82"/>
        <v>729</v>
      </c>
      <c r="AF597" s="12">
        <f t="shared" si="83"/>
        <v>9.3461999999999996</v>
      </c>
      <c r="AG597" s="12">
        <f t="shared" si="84"/>
        <v>9.35</v>
      </c>
      <c r="AH597" s="9">
        <f t="shared" si="88"/>
        <v>1.2825788751714678E-2</v>
      </c>
      <c r="AI597" s="14">
        <f>VLOOKUP(E597,'Verweis Faktor'!$A:$B,2,FALSE)</f>
        <v>1</v>
      </c>
      <c r="AJ597" s="14"/>
      <c r="AK597" s="14" t="str">
        <f>IF(AL597="Ja","Versandkosten",VLOOKUP(E597,'Verweis Belegart'!$A$2:$B$9,2,FALSE))</f>
        <v>Hardware</v>
      </c>
      <c r="AL597" s="14" t="str">
        <f t="shared" si="89"/>
        <v>Nein</v>
      </c>
      <c r="AM597" s="14" t="str">
        <f t="shared" si="85"/>
        <v>Positiv</v>
      </c>
    </row>
    <row r="598" spans="1:39" ht="17.25" customHeight="1" x14ac:dyDescent="0.35">
      <c r="A598" s="17">
        <v>14569732</v>
      </c>
      <c r="B598" s="2" t="s">
        <v>22</v>
      </c>
      <c r="C598" s="1">
        <v>2025001</v>
      </c>
      <c r="D598" s="1">
        <v>2000193</v>
      </c>
      <c r="E598" s="2" t="s">
        <v>34</v>
      </c>
      <c r="F598" s="2" t="s">
        <v>35</v>
      </c>
      <c r="G598" s="2" t="s">
        <v>66</v>
      </c>
      <c r="H598" s="2" t="s">
        <v>1006</v>
      </c>
      <c r="I598" s="2" t="s">
        <v>1007</v>
      </c>
      <c r="J598" s="2" t="s">
        <v>304</v>
      </c>
      <c r="K598" s="2" t="s">
        <v>87</v>
      </c>
      <c r="L598" s="2" t="s">
        <v>825</v>
      </c>
      <c r="M598" s="2" t="s">
        <v>826</v>
      </c>
      <c r="N598" s="2" t="s">
        <v>827</v>
      </c>
      <c r="O598" s="3">
        <v>5</v>
      </c>
      <c r="P598" s="3">
        <v>105.0431</v>
      </c>
      <c r="Q598" s="3">
        <v>114</v>
      </c>
      <c r="R598" s="3">
        <v>570</v>
      </c>
      <c r="S598" s="3">
        <v>8.9568999999999992</v>
      </c>
      <c r="T598" s="3">
        <v>44.78</v>
      </c>
      <c r="U598" s="3">
        <v>7.85</v>
      </c>
      <c r="V598" s="2" t="s">
        <v>123</v>
      </c>
      <c r="W598" s="2" t="s">
        <v>124</v>
      </c>
      <c r="X598" s="2" t="s">
        <v>125</v>
      </c>
      <c r="Y598" s="19" t="str">
        <f>VLOOKUP(G598,'Verweis Kd-Gruppe'!$A$2:$B$8,2,FALSE)</f>
        <v>EXP</v>
      </c>
      <c r="Z598" s="19" t="str">
        <f>VLOOKUP(J598,'Verweis Art-Gruppe'!$A$2:$B$15,2,FALSE)</f>
        <v>Zubehör</v>
      </c>
      <c r="AA598" s="19" t="str">
        <f>VLOOKUP(W598,'Verweis Vertreter'!$A$2:$B$24,2,FALSE)</f>
        <v>Antonio Vuolo</v>
      </c>
      <c r="AB598" s="12">
        <f t="shared" si="81"/>
        <v>5</v>
      </c>
      <c r="AC598" s="12">
        <f t="shared" si="86"/>
        <v>105.0431</v>
      </c>
      <c r="AD598" s="12">
        <f t="shared" si="87"/>
        <v>114</v>
      </c>
      <c r="AE598" s="12">
        <f t="shared" si="82"/>
        <v>570</v>
      </c>
      <c r="AF598" s="12">
        <f t="shared" si="83"/>
        <v>8.9568999999999992</v>
      </c>
      <c r="AG598" s="12">
        <f t="shared" si="84"/>
        <v>44.78</v>
      </c>
      <c r="AH598" s="9">
        <f t="shared" si="88"/>
        <v>7.8561403508771929E-2</v>
      </c>
      <c r="AI598" s="14">
        <f>VLOOKUP(E598,'Verweis Faktor'!$A:$B,2,FALSE)</f>
        <v>1</v>
      </c>
      <c r="AJ598" s="14"/>
      <c r="AK598" s="14" t="str">
        <f>IF(AL598="Ja","Versandkosten",VLOOKUP(E598,'Verweis Belegart'!$A$2:$B$9,2,FALSE))</f>
        <v>Hardware</v>
      </c>
      <c r="AL598" s="14" t="str">
        <f t="shared" si="89"/>
        <v>Nein</v>
      </c>
      <c r="AM598" s="14" t="str">
        <f t="shared" si="85"/>
        <v>Positiv</v>
      </c>
    </row>
    <row r="599" spans="1:39" ht="17.25" customHeight="1" x14ac:dyDescent="0.35">
      <c r="A599" s="17">
        <v>14569732</v>
      </c>
      <c r="B599" s="2" t="s">
        <v>22</v>
      </c>
      <c r="C599" s="1">
        <v>2025001</v>
      </c>
      <c r="D599" s="1">
        <v>2000193</v>
      </c>
      <c r="E599" s="2" t="s">
        <v>34</v>
      </c>
      <c r="F599" s="2" t="s">
        <v>35</v>
      </c>
      <c r="G599" s="2" t="s">
        <v>66</v>
      </c>
      <c r="H599" s="2" t="s">
        <v>1006</v>
      </c>
      <c r="I599" s="2" t="s">
        <v>1007</v>
      </c>
      <c r="J599" s="2" t="s">
        <v>103</v>
      </c>
      <c r="K599" s="2" t="s">
        <v>91</v>
      </c>
      <c r="L599" s="2" t="s">
        <v>1010</v>
      </c>
      <c r="M599" s="2" t="s">
        <v>1011</v>
      </c>
      <c r="N599" s="2" t="s">
        <v>286</v>
      </c>
      <c r="O599" s="3">
        <v>1</v>
      </c>
      <c r="P599" s="3">
        <v>717</v>
      </c>
      <c r="Q599" s="3">
        <v>729</v>
      </c>
      <c r="R599" s="3">
        <v>729</v>
      </c>
      <c r="S599" s="3">
        <v>12</v>
      </c>
      <c r="T599" s="3">
        <v>12</v>
      </c>
      <c r="U599" s="3">
        <v>1.64</v>
      </c>
      <c r="V599" s="2" t="s">
        <v>123</v>
      </c>
      <c r="W599" s="2" t="s">
        <v>124</v>
      </c>
      <c r="X599" s="2" t="s">
        <v>125</v>
      </c>
      <c r="Y599" s="19" t="str">
        <f>VLOOKUP(G599,'Verweis Kd-Gruppe'!$A$2:$B$8,2,FALSE)</f>
        <v>EXP</v>
      </c>
      <c r="Z599" s="19" t="str">
        <f>VLOOKUP(J599,'Verweis Art-Gruppe'!$A$2:$B$15,2,FALSE)</f>
        <v>Geräte</v>
      </c>
      <c r="AA599" s="19" t="str">
        <f>VLOOKUP(W599,'Verweis Vertreter'!$A$2:$B$24,2,FALSE)</f>
        <v>Antonio Vuolo</v>
      </c>
      <c r="AB599" s="12">
        <f t="shared" si="81"/>
        <v>1</v>
      </c>
      <c r="AC599" s="12">
        <f t="shared" si="86"/>
        <v>717</v>
      </c>
      <c r="AD599" s="12">
        <f t="shared" si="87"/>
        <v>729</v>
      </c>
      <c r="AE599" s="12">
        <f t="shared" si="82"/>
        <v>729</v>
      </c>
      <c r="AF599" s="12">
        <f t="shared" si="83"/>
        <v>12</v>
      </c>
      <c r="AG599" s="12">
        <f t="shared" si="84"/>
        <v>12</v>
      </c>
      <c r="AH599" s="9">
        <f t="shared" si="88"/>
        <v>1.646090534979424E-2</v>
      </c>
      <c r="AI599" s="14">
        <f>VLOOKUP(E599,'Verweis Faktor'!$A:$B,2,FALSE)</f>
        <v>1</v>
      </c>
      <c r="AJ599" s="14"/>
      <c r="AK599" s="14" t="str">
        <f>IF(AL599="Ja","Versandkosten",VLOOKUP(E599,'Verweis Belegart'!$A$2:$B$9,2,FALSE))</f>
        <v>Hardware</v>
      </c>
      <c r="AL599" s="14" t="str">
        <f t="shared" si="89"/>
        <v>Nein</v>
      </c>
      <c r="AM599" s="14" t="str">
        <f t="shared" si="85"/>
        <v>Positiv</v>
      </c>
    </row>
    <row r="600" spans="1:39" ht="17.25" customHeight="1" x14ac:dyDescent="0.35">
      <c r="A600" s="17">
        <v>14571641</v>
      </c>
      <c r="B600" s="2" t="s">
        <v>22</v>
      </c>
      <c r="C600" s="1">
        <v>2025001</v>
      </c>
      <c r="D600" s="1">
        <v>2000194</v>
      </c>
      <c r="E600" s="2" t="s">
        <v>34</v>
      </c>
      <c r="F600" s="2" t="s">
        <v>53</v>
      </c>
      <c r="G600" s="2" t="s">
        <v>66</v>
      </c>
      <c r="H600" s="2" t="s">
        <v>1012</v>
      </c>
      <c r="I600" s="2" t="s">
        <v>1013</v>
      </c>
      <c r="J600" s="2" t="s">
        <v>103</v>
      </c>
      <c r="K600" s="2" t="s">
        <v>28</v>
      </c>
      <c r="L600" s="2" t="s">
        <v>385</v>
      </c>
      <c r="M600" s="2" t="s">
        <v>386</v>
      </c>
      <c r="N600" s="2" t="s">
        <v>292</v>
      </c>
      <c r="O600" s="3">
        <v>2</v>
      </c>
      <c r="P600" s="3">
        <v>911.63229999999999</v>
      </c>
      <c r="Q600" s="3">
        <v>922</v>
      </c>
      <c r="R600" s="3">
        <v>1844</v>
      </c>
      <c r="S600" s="3">
        <v>10.367699999999999</v>
      </c>
      <c r="T600" s="3">
        <v>20.74</v>
      </c>
      <c r="U600" s="3">
        <v>1.1200000000000001</v>
      </c>
      <c r="V600" s="2" t="s">
        <v>145</v>
      </c>
      <c r="W600" s="2" t="s">
        <v>146</v>
      </c>
      <c r="X600" s="2" t="s">
        <v>125</v>
      </c>
      <c r="Y600" s="19" t="str">
        <f>VLOOKUP(G600,'Verweis Kd-Gruppe'!$A$2:$B$8,2,FALSE)</f>
        <v>EXP</v>
      </c>
      <c r="Z600" s="19" t="str">
        <f>VLOOKUP(J600,'Verweis Art-Gruppe'!$A$2:$B$15,2,FALSE)</f>
        <v>Geräte</v>
      </c>
      <c r="AA600" s="19" t="str">
        <f>VLOOKUP(W600,'Verweis Vertreter'!$A$2:$B$24,2,FALSE)</f>
        <v>Muhsin Yortanli</v>
      </c>
      <c r="AB600" s="12">
        <f t="shared" si="81"/>
        <v>2</v>
      </c>
      <c r="AC600" s="12">
        <f t="shared" si="86"/>
        <v>911.63229999999999</v>
      </c>
      <c r="AD600" s="12">
        <f t="shared" si="87"/>
        <v>922</v>
      </c>
      <c r="AE600" s="12">
        <f t="shared" si="82"/>
        <v>1844</v>
      </c>
      <c r="AF600" s="12">
        <f t="shared" si="83"/>
        <v>10.367699999999999</v>
      </c>
      <c r="AG600" s="12">
        <f t="shared" si="84"/>
        <v>20.74</v>
      </c>
      <c r="AH600" s="9">
        <f t="shared" si="88"/>
        <v>1.1247288503253796E-2</v>
      </c>
      <c r="AI600" s="14">
        <f>VLOOKUP(E600,'Verweis Faktor'!$A:$B,2,FALSE)</f>
        <v>1</v>
      </c>
      <c r="AJ600" s="14"/>
      <c r="AK600" s="14" t="str">
        <f>IF(AL600="Ja","Versandkosten",VLOOKUP(E600,'Verweis Belegart'!$A$2:$B$9,2,FALSE))</f>
        <v>Hardware</v>
      </c>
      <c r="AL600" s="14" t="str">
        <f t="shared" si="89"/>
        <v>Nein</v>
      </c>
      <c r="AM600" s="14" t="str">
        <f t="shared" si="85"/>
        <v>Positiv</v>
      </c>
    </row>
    <row r="601" spans="1:39" ht="17.25" customHeight="1" x14ac:dyDescent="0.35">
      <c r="A601" s="17">
        <v>14571641</v>
      </c>
      <c r="B601" s="2" t="s">
        <v>22</v>
      </c>
      <c r="C601" s="1">
        <v>2025001</v>
      </c>
      <c r="D601" s="1">
        <v>2000194</v>
      </c>
      <c r="E601" s="2" t="s">
        <v>34</v>
      </c>
      <c r="F601" s="2" t="s">
        <v>53</v>
      </c>
      <c r="G601" s="2" t="s">
        <v>66</v>
      </c>
      <c r="H601" s="2" t="s">
        <v>1012</v>
      </c>
      <c r="I601" s="2" t="s">
        <v>1013</v>
      </c>
      <c r="J601" s="2" t="s">
        <v>304</v>
      </c>
      <c r="K601" s="2" t="s">
        <v>45</v>
      </c>
      <c r="L601" s="2" t="s">
        <v>382</v>
      </c>
      <c r="M601" s="2" t="s">
        <v>383</v>
      </c>
      <c r="N601" s="2" t="s">
        <v>384</v>
      </c>
      <c r="O601" s="3">
        <v>1</v>
      </c>
      <c r="P601" s="3">
        <v>145.5</v>
      </c>
      <c r="Q601" s="3">
        <v>150</v>
      </c>
      <c r="R601" s="3">
        <v>150</v>
      </c>
      <c r="S601" s="3">
        <v>4.5</v>
      </c>
      <c r="T601" s="3">
        <v>4.5</v>
      </c>
      <c r="U601" s="3">
        <v>3</v>
      </c>
      <c r="V601" s="2" t="s">
        <v>145</v>
      </c>
      <c r="W601" s="2" t="s">
        <v>146</v>
      </c>
      <c r="X601" s="2" t="s">
        <v>125</v>
      </c>
      <c r="Y601" s="19" t="str">
        <f>VLOOKUP(G601,'Verweis Kd-Gruppe'!$A$2:$B$8,2,FALSE)</f>
        <v>EXP</v>
      </c>
      <c r="Z601" s="19" t="str">
        <f>VLOOKUP(J601,'Verweis Art-Gruppe'!$A$2:$B$15,2,FALSE)</f>
        <v>Zubehör</v>
      </c>
      <c r="AA601" s="19" t="str">
        <f>VLOOKUP(W601,'Verweis Vertreter'!$A$2:$B$24,2,FALSE)</f>
        <v>Muhsin Yortanli</v>
      </c>
      <c r="AB601" s="12">
        <f t="shared" si="81"/>
        <v>1</v>
      </c>
      <c r="AC601" s="12">
        <f t="shared" si="86"/>
        <v>145.5</v>
      </c>
      <c r="AD601" s="12">
        <f t="shared" si="87"/>
        <v>150</v>
      </c>
      <c r="AE601" s="12">
        <f t="shared" si="82"/>
        <v>150</v>
      </c>
      <c r="AF601" s="12">
        <f t="shared" si="83"/>
        <v>4.5</v>
      </c>
      <c r="AG601" s="12">
        <f t="shared" si="84"/>
        <v>4.5</v>
      </c>
      <c r="AH601" s="9">
        <f t="shared" si="88"/>
        <v>0.03</v>
      </c>
      <c r="AI601" s="14">
        <f>VLOOKUP(E601,'Verweis Faktor'!$A:$B,2,FALSE)</f>
        <v>1</v>
      </c>
      <c r="AJ601" s="14"/>
      <c r="AK601" s="14" t="str">
        <f>IF(AL601="Ja","Versandkosten",VLOOKUP(E601,'Verweis Belegart'!$A$2:$B$9,2,FALSE))</f>
        <v>Hardware</v>
      </c>
      <c r="AL601" s="14" t="str">
        <f t="shared" si="89"/>
        <v>Nein</v>
      </c>
      <c r="AM601" s="14" t="str">
        <f t="shared" si="85"/>
        <v>Positiv</v>
      </c>
    </row>
    <row r="602" spans="1:39" ht="17.25" customHeight="1" x14ac:dyDescent="0.35">
      <c r="A602" s="17">
        <v>14571641</v>
      </c>
      <c r="B602" s="2" t="s">
        <v>22</v>
      </c>
      <c r="C602" s="1">
        <v>2025001</v>
      </c>
      <c r="D602" s="1">
        <v>2000194</v>
      </c>
      <c r="E602" s="2" t="s">
        <v>34</v>
      </c>
      <c r="F602" s="2" t="s">
        <v>53</v>
      </c>
      <c r="G602" s="2" t="s">
        <v>66</v>
      </c>
      <c r="H602" s="2" t="s">
        <v>1012</v>
      </c>
      <c r="I602" s="2" t="s">
        <v>1013</v>
      </c>
      <c r="J602" s="2" t="s">
        <v>103</v>
      </c>
      <c r="K602" s="2" t="s">
        <v>49</v>
      </c>
      <c r="L602" s="2" t="s">
        <v>621</v>
      </c>
      <c r="M602" s="2" t="s">
        <v>622</v>
      </c>
      <c r="N602" s="2" t="s">
        <v>268</v>
      </c>
      <c r="O602" s="3">
        <v>2</v>
      </c>
      <c r="P602" s="3">
        <v>1207</v>
      </c>
      <c r="Q602" s="3">
        <v>1325</v>
      </c>
      <c r="R602" s="3">
        <v>2650</v>
      </c>
      <c r="S602" s="3">
        <v>118</v>
      </c>
      <c r="T602" s="3">
        <v>236</v>
      </c>
      <c r="U602" s="3">
        <v>8.9</v>
      </c>
      <c r="V602" s="2" t="s">
        <v>145</v>
      </c>
      <c r="W602" s="2" t="s">
        <v>146</v>
      </c>
      <c r="X602" s="2" t="s">
        <v>125</v>
      </c>
      <c r="Y602" s="19" t="str">
        <f>VLOOKUP(G602,'Verweis Kd-Gruppe'!$A$2:$B$8,2,FALSE)</f>
        <v>EXP</v>
      </c>
      <c r="Z602" s="19" t="str">
        <f>VLOOKUP(J602,'Verweis Art-Gruppe'!$A$2:$B$15,2,FALSE)</f>
        <v>Geräte</v>
      </c>
      <c r="AA602" s="19" t="str">
        <f>VLOOKUP(W602,'Verweis Vertreter'!$A$2:$B$24,2,FALSE)</f>
        <v>Muhsin Yortanli</v>
      </c>
      <c r="AB602" s="12">
        <f t="shared" si="81"/>
        <v>2</v>
      </c>
      <c r="AC602" s="12">
        <f t="shared" si="86"/>
        <v>1207</v>
      </c>
      <c r="AD602" s="12">
        <f t="shared" si="87"/>
        <v>1325</v>
      </c>
      <c r="AE602" s="12">
        <f t="shared" si="82"/>
        <v>2650</v>
      </c>
      <c r="AF602" s="12">
        <f t="shared" si="83"/>
        <v>118</v>
      </c>
      <c r="AG602" s="12">
        <f t="shared" si="84"/>
        <v>236</v>
      </c>
      <c r="AH602" s="9">
        <f t="shared" si="88"/>
        <v>8.9056603773584903E-2</v>
      </c>
      <c r="AI602" s="14">
        <f>VLOOKUP(E602,'Verweis Faktor'!$A:$B,2,FALSE)</f>
        <v>1</v>
      </c>
      <c r="AJ602" s="14"/>
      <c r="AK602" s="14" t="str">
        <f>IF(AL602="Ja","Versandkosten",VLOOKUP(E602,'Verweis Belegart'!$A$2:$B$9,2,FALSE))</f>
        <v>Hardware</v>
      </c>
      <c r="AL602" s="14" t="str">
        <f t="shared" si="89"/>
        <v>Nein</v>
      </c>
      <c r="AM602" s="14" t="str">
        <f t="shared" si="85"/>
        <v>Positiv</v>
      </c>
    </row>
    <row r="603" spans="1:39" ht="17.25" customHeight="1" x14ac:dyDescent="0.35">
      <c r="A603" s="17">
        <v>14571641</v>
      </c>
      <c r="B603" s="2" t="s">
        <v>22</v>
      </c>
      <c r="C603" s="1">
        <v>2025001</v>
      </c>
      <c r="D603" s="1">
        <v>2000194</v>
      </c>
      <c r="E603" s="2" t="s">
        <v>34</v>
      </c>
      <c r="F603" s="2" t="s">
        <v>53</v>
      </c>
      <c r="G603" s="2" t="s">
        <v>66</v>
      </c>
      <c r="H603" s="2" t="s">
        <v>1012</v>
      </c>
      <c r="I603" s="2" t="s">
        <v>1013</v>
      </c>
      <c r="J603" s="2" t="s">
        <v>103</v>
      </c>
      <c r="K603" s="2" t="s">
        <v>79</v>
      </c>
      <c r="L603" s="2" t="s">
        <v>272</v>
      </c>
      <c r="M603" s="2" t="s">
        <v>273</v>
      </c>
      <c r="N603" s="2" t="s">
        <v>274</v>
      </c>
      <c r="O603" s="3">
        <v>1</v>
      </c>
      <c r="P603" s="3">
        <v>1065.5192</v>
      </c>
      <c r="Q603" s="3">
        <v>1120</v>
      </c>
      <c r="R603" s="3">
        <v>1120</v>
      </c>
      <c r="S603" s="3">
        <v>54.480800000000002</v>
      </c>
      <c r="T603" s="3">
        <v>54.48</v>
      </c>
      <c r="U603" s="3">
        <v>4.8600000000000003</v>
      </c>
      <c r="V603" s="2" t="s">
        <v>145</v>
      </c>
      <c r="W603" s="2" t="s">
        <v>146</v>
      </c>
      <c r="X603" s="2" t="s">
        <v>125</v>
      </c>
      <c r="Y603" s="19" t="str">
        <f>VLOOKUP(G603,'Verweis Kd-Gruppe'!$A$2:$B$8,2,FALSE)</f>
        <v>EXP</v>
      </c>
      <c r="Z603" s="19" t="str">
        <f>VLOOKUP(J603,'Verweis Art-Gruppe'!$A$2:$B$15,2,FALSE)</f>
        <v>Geräte</v>
      </c>
      <c r="AA603" s="19" t="str">
        <f>VLOOKUP(W603,'Verweis Vertreter'!$A$2:$B$24,2,FALSE)</f>
        <v>Muhsin Yortanli</v>
      </c>
      <c r="AB603" s="12">
        <f t="shared" si="81"/>
        <v>1</v>
      </c>
      <c r="AC603" s="12">
        <f t="shared" si="86"/>
        <v>1065.5192</v>
      </c>
      <c r="AD603" s="12">
        <f t="shared" si="87"/>
        <v>1120</v>
      </c>
      <c r="AE603" s="12">
        <f t="shared" si="82"/>
        <v>1120</v>
      </c>
      <c r="AF603" s="12">
        <f t="shared" si="83"/>
        <v>54.480800000000002</v>
      </c>
      <c r="AG603" s="12">
        <f t="shared" si="84"/>
        <v>54.48</v>
      </c>
      <c r="AH603" s="9">
        <f t="shared" si="88"/>
        <v>4.864285714285714E-2</v>
      </c>
      <c r="AI603" s="14">
        <f>VLOOKUP(E603,'Verweis Faktor'!$A:$B,2,FALSE)</f>
        <v>1</v>
      </c>
      <c r="AJ603" s="14"/>
      <c r="AK603" s="14" t="str">
        <f>IF(AL603="Ja","Versandkosten",VLOOKUP(E603,'Verweis Belegart'!$A$2:$B$9,2,FALSE))</f>
        <v>Hardware</v>
      </c>
      <c r="AL603" s="14" t="str">
        <f t="shared" si="89"/>
        <v>Nein</v>
      </c>
      <c r="AM603" s="14" t="str">
        <f t="shared" si="85"/>
        <v>Positiv</v>
      </c>
    </row>
    <row r="604" spans="1:39" ht="17.25" customHeight="1" x14ac:dyDescent="0.35">
      <c r="A604" s="17">
        <v>14571528</v>
      </c>
      <c r="B604" s="2" t="s">
        <v>22</v>
      </c>
      <c r="C604" s="1">
        <v>2025001</v>
      </c>
      <c r="D604" s="1">
        <v>2000195</v>
      </c>
      <c r="E604" s="2" t="s">
        <v>34</v>
      </c>
      <c r="F604" s="2" t="s">
        <v>35</v>
      </c>
      <c r="G604" s="2" t="s">
        <v>66</v>
      </c>
      <c r="H604" s="2" t="s">
        <v>1014</v>
      </c>
      <c r="I604" s="2" t="s">
        <v>1015</v>
      </c>
      <c r="J604" s="2" t="s">
        <v>103</v>
      </c>
      <c r="K604" s="2" t="s">
        <v>28</v>
      </c>
      <c r="L604" s="2" t="s">
        <v>269</v>
      </c>
      <c r="M604" s="2" t="s">
        <v>270</v>
      </c>
      <c r="N604" s="2" t="s">
        <v>271</v>
      </c>
      <c r="O604" s="3">
        <v>4</v>
      </c>
      <c r="P604" s="3">
        <v>417.87079999999997</v>
      </c>
      <c r="Q604" s="3">
        <v>422</v>
      </c>
      <c r="R604" s="3">
        <v>1688</v>
      </c>
      <c r="S604" s="3">
        <v>4.1292</v>
      </c>
      <c r="T604" s="3">
        <v>16.52</v>
      </c>
      <c r="U604" s="3">
        <v>0.97</v>
      </c>
      <c r="V604" s="2" t="s">
        <v>145</v>
      </c>
      <c r="W604" s="2" t="s">
        <v>146</v>
      </c>
      <c r="X604" s="2" t="s">
        <v>72</v>
      </c>
      <c r="Y604" s="19" t="str">
        <f>VLOOKUP(G604,'Verweis Kd-Gruppe'!$A$2:$B$8,2,FALSE)</f>
        <v>EXP</v>
      </c>
      <c r="Z604" s="19" t="str">
        <f>VLOOKUP(J604,'Verweis Art-Gruppe'!$A$2:$B$15,2,FALSE)</f>
        <v>Geräte</v>
      </c>
      <c r="AA604" s="19" t="str">
        <f>VLOOKUP(W604,'Verweis Vertreter'!$A$2:$B$24,2,FALSE)</f>
        <v>Muhsin Yortanli</v>
      </c>
      <c r="AB604" s="12">
        <f t="shared" si="81"/>
        <v>4</v>
      </c>
      <c r="AC604" s="12">
        <f t="shared" si="86"/>
        <v>417.87079999999997</v>
      </c>
      <c r="AD604" s="12">
        <f t="shared" si="87"/>
        <v>422</v>
      </c>
      <c r="AE604" s="12">
        <f t="shared" si="82"/>
        <v>1688</v>
      </c>
      <c r="AF604" s="12">
        <f t="shared" si="83"/>
        <v>4.1292</v>
      </c>
      <c r="AG604" s="12">
        <f t="shared" si="84"/>
        <v>16.52</v>
      </c>
      <c r="AH604" s="9">
        <f t="shared" si="88"/>
        <v>9.7867298578199046E-3</v>
      </c>
      <c r="AI604" s="14">
        <f>VLOOKUP(E604,'Verweis Faktor'!$A:$B,2,FALSE)</f>
        <v>1</v>
      </c>
      <c r="AJ604" s="14"/>
      <c r="AK604" s="14" t="str">
        <f>IF(AL604="Ja","Versandkosten",VLOOKUP(E604,'Verweis Belegart'!$A$2:$B$9,2,FALSE))</f>
        <v>Hardware</v>
      </c>
      <c r="AL604" s="14" t="str">
        <f t="shared" si="89"/>
        <v>Nein</v>
      </c>
      <c r="AM604" s="14" t="str">
        <f t="shared" si="85"/>
        <v>Positiv</v>
      </c>
    </row>
    <row r="605" spans="1:39" ht="17.25" customHeight="1" x14ac:dyDescent="0.35">
      <c r="A605" s="17">
        <v>14571528</v>
      </c>
      <c r="B605" s="2" t="s">
        <v>22</v>
      </c>
      <c r="C605" s="1">
        <v>2025001</v>
      </c>
      <c r="D605" s="1">
        <v>2000195</v>
      </c>
      <c r="E605" s="2" t="s">
        <v>34</v>
      </c>
      <c r="F605" s="2" t="s">
        <v>35</v>
      </c>
      <c r="G605" s="2" t="s">
        <v>66</v>
      </c>
      <c r="H605" s="2" t="s">
        <v>1014</v>
      </c>
      <c r="I605" s="2" t="s">
        <v>1015</v>
      </c>
      <c r="J605" s="2" t="s">
        <v>103</v>
      </c>
      <c r="K605" s="2" t="s">
        <v>45</v>
      </c>
      <c r="L605" s="2" t="s">
        <v>132</v>
      </c>
      <c r="M605" s="2" t="s">
        <v>133</v>
      </c>
      <c r="N605" s="2" t="s">
        <v>48</v>
      </c>
      <c r="O605" s="3">
        <v>3</v>
      </c>
      <c r="P605" s="3">
        <v>254.48859999999999</v>
      </c>
      <c r="Q605" s="3">
        <v>263</v>
      </c>
      <c r="R605" s="3">
        <v>789</v>
      </c>
      <c r="S605" s="3">
        <v>8.5114000000000001</v>
      </c>
      <c r="T605" s="3">
        <v>25.53</v>
      </c>
      <c r="U605" s="3">
        <v>3.23</v>
      </c>
      <c r="V605" s="2" t="s">
        <v>145</v>
      </c>
      <c r="W605" s="2" t="s">
        <v>146</v>
      </c>
      <c r="X605" s="2" t="s">
        <v>72</v>
      </c>
      <c r="Y605" s="19" t="str">
        <f>VLOOKUP(G605,'Verweis Kd-Gruppe'!$A$2:$B$8,2,FALSE)</f>
        <v>EXP</v>
      </c>
      <c r="Z605" s="19" t="str">
        <f>VLOOKUP(J605,'Verweis Art-Gruppe'!$A$2:$B$15,2,FALSE)</f>
        <v>Geräte</v>
      </c>
      <c r="AA605" s="19" t="str">
        <f>VLOOKUP(W605,'Verweis Vertreter'!$A$2:$B$24,2,FALSE)</f>
        <v>Muhsin Yortanli</v>
      </c>
      <c r="AB605" s="12">
        <f t="shared" si="81"/>
        <v>3</v>
      </c>
      <c r="AC605" s="12">
        <f t="shared" si="86"/>
        <v>254.48859999999999</v>
      </c>
      <c r="AD605" s="12">
        <f t="shared" si="87"/>
        <v>263</v>
      </c>
      <c r="AE605" s="12">
        <f t="shared" si="82"/>
        <v>789</v>
      </c>
      <c r="AF605" s="12">
        <f t="shared" si="83"/>
        <v>8.5114000000000001</v>
      </c>
      <c r="AG605" s="12">
        <f t="shared" si="84"/>
        <v>25.53</v>
      </c>
      <c r="AH605" s="9">
        <f t="shared" si="88"/>
        <v>3.23574144486692E-2</v>
      </c>
      <c r="AI605" s="14">
        <f>VLOOKUP(E605,'Verweis Faktor'!$A:$B,2,FALSE)</f>
        <v>1</v>
      </c>
      <c r="AJ605" s="14"/>
      <c r="AK605" s="14" t="str">
        <f>IF(AL605="Ja","Versandkosten",VLOOKUP(E605,'Verweis Belegart'!$A$2:$B$9,2,FALSE))</f>
        <v>Hardware</v>
      </c>
      <c r="AL605" s="14" t="str">
        <f t="shared" si="89"/>
        <v>Nein</v>
      </c>
      <c r="AM605" s="14" t="str">
        <f t="shared" si="85"/>
        <v>Positiv</v>
      </c>
    </row>
    <row r="606" spans="1:39" ht="17.25" customHeight="1" x14ac:dyDescent="0.35">
      <c r="A606" s="17">
        <v>14571528</v>
      </c>
      <c r="B606" s="2" t="s">
        <v>22</v>
      </c>
      <c r="C606" s="1">
        <v>2025001</v>
      </c>
      <c r="D606" s="1">
        <v>2000195</v>
      </c>
      <c r="E606" s="2" t="s">
        <v>34</v>
      </c>
      <c r="F606" s="2" t="s">
        <v>35</v>
      </c>
      <c r="G606" s="2" t="s">
        <v>66</v>
      </c>
      <c r="H606" s="2" t="s">
        <v>1014</v>
      </c>
      <c r="I606" s="2" t="s">
        <v>1015</v>
      </c>
      <c r="J606" s="2" t="s">
        <v>103</v>
      </c>
      <c r="K606" s="2" t="s">
        <v>49</v>
      </c>
      <c r="L606" s="2" t="s">
        <v>653</v>
      </c>
      <c r="M606" s="2" t="s">
        <v>654</v>
      </c>
      <c r="N606" s="2" t="s">
        <v>655</v>
      </c>
      <c r="O606" s="3">
        <v>1</v>
      </c>
      <c r="P606" s="3">
        <v>246</v>
      </c>
      <c r="Q606" s="3">
        <v>259</v>
      </c>
      <c r="R606" s="3">
        <v>259</v>
      </c>
      <c r="S606" s="3">
        <v>13</v>
      </c>
      <c r="T606" s="3">
        <v>13</v>
      </c>
      <c r="U606" s="3">
        <v>5.01</v>
      </c>
      <c r="V606" s="2" t="s">
        <v>145</v>
      </c>
      <c r="W606" s="2" t="s">
        <v>146</v>
      </c>
      <c r="X606" s="2" t="s">
        <v>72</v>
      </c>
      <c r="Y606" s="19" t="str">
        <f>VLOOKUP(G606,'Verweis Kd-Gruppe'!$A$2:$B$8,2,FALSE)</f>
        <v>EXP</v>
      </c>
      <c r="Z606" s="19" t="str">
        <f>VLOOKUP(J606,'Verweis Art-Gruppe'!$A$2:$B$15,2,FALSE)</f>
        <v>Geräte</v>
      </c>
      <c r="AA606" s="19" t="str">
        <f>VLOOKUP(W606,'Verweis Vertreter'!$A$2:$B$24,2,FALSE)</f>
        <v>Muhsin Yortanli</v>
      </c>
      <c r="AB606" s="12">
        <f t="shared" si="81"/>
        <v>1</v>
      </c>
      <c r="AC606" s="12">
        <f t="shared" si="86"/>
        <v>246</v>
      </c>
      <c r="AD606" s="12">
        <f t="shared" si="87"/>
        <v>259</v>
      </c>
      <c r="AE606" s="12">
        <f t="shared" si="82"/>
        <v>259</v>
      </c>
      <c r="AF606" s="12">
        <f t="shared" si="83"/>
        <v>13</v>
      </c>
      <c r="AG606" s="12">
        <f t="shared" si="84"/>
        <v>13</v>
      </c>
      <c r="AH606" s="9">
        <f t="shared" si="88"/>
        <v>5.019305019305019E-2</v>
      </c>
      <c r="AI606" s="14">
        <f>VLOOKUP(E606,'Verweis Faktor'!$A:$B,2,FALSE)</f>
        <v>1</v>
      </c>
      <c r="AJ606" s="14"/>
      <c r="AK606" s="14" t="str">
        <f>IF(AL606="Ja","Versandkosten",VLOOKUP(E606,'Verweis Belegart'!$A$2:$B$9,2,FALSE))</f>
        <v>Hardware</v>
      </c>
      <c r="AL606" s="14" t="str">
        <f t="shared" si="89"/>
        <v>Nein</v>
      </c>
      <c r="AM606" s="14" t="str">
        <f t="shared" si="85"/>
        <v>Positiv</v>
      </c>
    </row>
    <row r="607" spans="1:39" ht="17.25" customHeight="1" x14ac:dyDescent="0.35">
      <c r="A607" s="17">
        <v>14571528</v>
      </c>
      <c r="B607" s="2" t="s">
        <v>22</v>
      </c>
      <c r="C607" s="1">
        <v>2025001</v>
      </c>
      <c r="D607" s="1">
        <v>2000195</v>
      </c>
      <c r="E607" s="2" t="s">
        <v>34</v>
      </c>
      <c r="F607" s="2" t="s">
        <v>35</v>
      </c>
      <c r="G607" s="2" t="s">
        <v>66</v>
      </c>
      <c r="H607" s="2" t="s">
        <v>1014</v>
      </c>
      <c r="I607" s="2" t="s">
        <v>1015</v>
      </c>
      <c r="J607" s="2" t="s">
        <v>103</v>
      </c>
      <c r="K607" s="2" t="s">
        <v>79</v>
      </c>
      <c r="L607" s="2" t="s">
        <v>463</v>
      </c>
      <c r="M607" s="2" t="s">
        <v>464</v>
      </c>
      <c r="N607" s="2" t="s">
        <v>41</v>
      </c>
      <c r="O607" s="3">
        <v>1</v>
      </c>
      <c r="P607" s="3">
        <v>224</v>
      </c>
      <c r="Q607" s="3">
        <v>232</v>
      </c>
      <c r="R607" s="3">
        <v>232</v>
      </c>
      <c r="S607" s="3">
        <v>8</v>
      </c>
      <c r="T607" s="3">
        <v>8</v>
      </c>
      <c r="U607" s="3">
        <v>3.44</v>
      </c>
      <c r="V607" s="2" t="s">
        <v>145</v>
      </c>
      <c r="W607" s="2" t="s">
        <v>146</v>
      </c>
      <c r="X607" s="2" t="s">
        <v>72</v>
      </c>
      <c r="Y607" s="19" t="str">
        <f>VLOOKUP(G607,'Verweis Kd-Gruppe'!$A$2:$B$8,2,FALSE)</f>
        <v>EXP</v>
      </c>
      <c r="Z607" s="19" t="str">
        <f>VLOOKUP(J607,'Verweis Art-Gruppe'!$A$2:$B$15,2,FALSE)</f>
        <v>Geräte</v>
      </c>
      <c r="AA607" s="19" t="str">
        <f>VLOOKUP(W607,'Verweis Vertreter'!$A$2:$B$24,2,FALSE)</f>
        <v>Muhsin Yortanli</v>
      </c>
      <c r="AB607" s="12">
        <f t="shared" si="81"/>
        <v>1</v>
      </c>
      <c r="AC607" s="12">
        <f t="shared" si="86"/>
        <v>224</v>
      </c>
      <c r="AD607" s="12">
        <f t="shared" si="87"/>
        <v>232</v>
      </c>
      <c r="AE607" s="12">
        <f t="shared" si="82"/>
        <v>232</v>
      </c>
      <c r="AF607" s="12">
        <f t="shared" si="83"/>
        <v>8</v>
      </c>
      <c r="AG607" s="12">
        <f t="shared" si="84"/>
        <v>8</v>
      </c>
      <c r="AH607" s="9">
        <f t="shared" si="88"/>
        <v>3.4482758620689655E-2</v>
      </c>
      <c r="AI607" s="14">
        <f>VLOOKUP(E607,'Verweis Faktor'!$A:$B,2,FALSE)</f>
        <v>1</v>
      </c>
      <c r="AJ607" s="14"/>
      <c r="AK607" s="14" t="str">
        <f>IF(AL607="Ja","Versandkosten",VLOOKUP(E607,'Verweis Belegart'!$A$2:$B$9,2,FALSE))</f>
        <v>Hardware</v>
      </c>
      <c r="AL607" s="14" t="str">
        <f t="shared" si="89"/>
        <v>Nein</v>
      </c>
      <c r="AM607" s="14" t="str">
        <f t="shared" si="85"/>
        <v>Positiv</v>
      </c>
    </row>
    <row r="608" spans="1:39" ht="17.25" customHeight="1" x14ac:dyDescent="0.35">
      <c r="A608" s="17">
        <v>14571528</v>
      </c>
      <c r="B608" s="2" t="s">
        <v>22</v>
      </c>
      <c r="C608" s="1">
        <v>2025001</v>
      </c>
      <c r="D608" s="1">
        <v>2000195</v>
      </c>
      <c r="E608" s="2" t="s">
        <v>34</v>
      </c>
      <c r="F608" s="2" t="s">
        <v>35</v>
      </c>
      <c r="G608" s="2" t="s">
        <v>66</v>
      </c>
      <c r="H608" s="2" t="s">
        <v>1014</v>
      </c>
      <c r="I608" s="2" t="s">
        <v>1015</v>
      </c>
      <c r="J608" s="2" t="s">
        <v>103</v>
      </c>
      <c r="K608" s="2" t="s">
        <v>83</v>
      </c>
      <c r="L608" s="2" t="s">
        <v>463</v>
      </c>
      <c r="M608" s="2" t="s">
        <v>464</v>
      </c>
      <c r="N608" s="2" t="s">
        <v>41</v>
      </c>
      <c r="O608" s="3">
        <v>1</v>
      </c>
      <c r="P608" s="3">
        <v>224</v>
      </c>
      <c r="Q608" s="3">
        <v>232</v>
      </c>
      <c r="R608" s="3">
        <v>232</v>
      </c>
      <c r="S608" s="3">
        <v>8</v>
      </c>
      <c r="T608" s="3">
        <v>8</v>
      </c>
      <c r="U608" s="3">
        <v>3.44</v>
      </c>
      <c r="V608" s="2" t="s">
        <v>145</v>
      </c>
      <c r="W608" s="2" t="s">
        <v>146</v>
      </c>
      <c r="X608" s="2" t="s">
        <v>72</v>
      </c>
      <c r="Y608" s="19" t="str">
        <f>VLOOKUP(G608,'Verweis Kd-Gruppe'!$A$2:$B$8,2,FALSE)</f>
        <v>EXP</v>
      </c>
      <c r="Z608" s="19" t="str">
        <f>VLOOKUP(J608,'Verweis Art-Gruppe'!$A$2:$B$15,2,FALSE)</f>
        <v>Geräte</v>
      </c>
      <c r="AA608" s="19" t="str">
        <f>VLOOKUP(W608,'Verweis Vertreter'!$A$2:$B$24,2,FALSE)</f>
        <v>Muhsin Yortanli</v>
      </c>
      <c r="AB608" s="12">
        <f t="shared" si="81"/>
        <v>1</v>
      </c>
      <c r="AC608" s="12">
        <f t="shared" si="86"/>
        <v>224</v>
      </c>
      <c r="AD608" s="12">
        <f t="shared" si="87"/>
        <v>232</v>
      </c>
      <c r="AE608" s="12">
        <f t="shared" si="82"/>
        <v>232</v>
      </c>
      <c r="AF608" s="12">
        <f t="shared" si="83"/>
        <v>8</v>
      </c>
      <c r="AG608" s="12">
        <f t="shared" si="84"/>
        <v>8</v>
      </c>
      <c r="AH608" s="9">
        <f t="shared" si="88"/>
        <v>3.4482758620689655E-2</v>
      </c>
      <c r="AI608" s="14">
        <f>VLOOKUP(E608,'Verweis Faktor'!$A:$B,2,FALSE)</f>
        <v>1</v>
      </c>
      <c r="AJ608" s="14"/>
      <c r="AK608" s="14" t="str">
        <f>IF(AL608="Ja","Versandkosten",VLOOKUP(E608,'Verweis Belegart'!$A$2:$B$9,2,FALSE))</f>
        <v>Hardware</v>
      </c>
      <c r="AL608" s="14" t="str">
        <f t="shared" si="89"/>
        <v>Nein</v>
      </c>
      <c r="AM608" s="14" t="str">
        <f t="shared" si="85"/>
        <v>Positiv</v>
      </c>
    </row>
    <row r="609" spans="1:39" ht="17.25" customHeight="1" x14ac:dyDescent="0.35">
      <c r="A609" s="17">
        <v>14571528</v>
      </c>
      <c r="B609" s="2" t="s">
        <v>22</v>
      </c>
      <c r="C609" s="1">
        <v>2025001</v>
      </c>
      <c r="D609" s="1">
        <v>2000195</v>
      </c>
      <c r="E609" s="2" t="s">
        <v>34</v>
      </c>
      <c r="F609" s="2" t="s">
        <v>35</v>
      </c>
      <c r="G609" s="2" t="s">
        <v>66</v>
      </c>
      <c r="H609" s="2" t="s">
        <v>1014</v>
      </c>
      <c r="I609" s="2" t="s">
        <v>1015</v>
      </c>
      <c r="J609" s="2" t="s">
        <v>103</v>
      </c>
      <c r="K609" s="2" t="s">
        <v>87</v>
      </c>
      <c r="L609" s="2" t="s">
        <v>272</v>
      </c>
      <c r="M609" s="2" t="s">
        <v>273</v>
      </c>
      <c r="N609" s="2" t="s">
        <v>274</v>
      </c>
      <c r="O609" s="3">
        <v>5</v>
      </c>
      <c r="P609" s="3">
        <v>1065.5192</v>
      </c>
      <c r="Q609" s="3">
        <v>1110</v>
      </c>
      <c r="R609" s="3">
        <v>5550</v>
      </c>
      <c r="S609" s="3">
        <v>44.480800000000002</v>
      </c>
      <c r="T609" s="3">
        <v>222.4</v>
      </c>
      <c r="U609" s="3">
        <v>4</v>
      </c>
      <c r="V609" s="2" t="s">
        <v>145</v>
      </c>
      <c r="W609" s="2" t="s">
        <v>146</v>
      </c>
      <c r="X609" s="2" t="s">
        <v>72</v>
      </c>
      <c r="Y609" s="19" t="str">
        <f>VLOOKUP(G609,'Verweis Kd-Gruppe'!$A$2:$B$8,2,FALSE)</f>
        <v>EXP</v>
      </c>
      <c r="Z609" s="19" t="str">
        <f>VLOOKUP(J609,'Verweis Art-Gruppe'!$A$2:$B$15,2,FALSE)</f>
        <v>Geräte</v>
      </c>
      <c r="AA609" s="19" t="str">
        <f>VLOOKUP(W609,'Verweis Vertreter'!$A$2:$B$24,2,FALSE)</f>
        <v>Muhsin Yortanli</v>
      </c>
      <c r="AB609" s="12">
        <f t="shared" si="81"/>
        <v>5</v>
      </c>
      <c r="AC609" s="12">
        <f t="shared" si="86"/>
        <v>1065.5192</v>
      </c>
      <c r="AD609" s="12">
        <f t="shared" si="87"/>
        <v>1110</v>
      </c>
      <c r="AE609" s="12">
        <f t="shared" si="82"/>
        <v>5550</v>
      </c>
      <c r="AF609" s="12">
        <f t="shared" si="83"/>
        <v>44.480800000000002</v>
      </c>
      <c r="AG609" s="12">
        <f t="shared" si="84"/>
        <v>222.4</v>
      </c>
      <c r="AH609" s="9">
        <f t="shared" si="88"/>
        <v>4.0072072072072071E-2</v>
      </c>
      <c r="AI609" s="14">
        <f>VLOOKUP(E609,'Verweis Faktor'!$A:$B,2,FALSE)</f>
        <v>1</v>
      </c>
      <c r="AJ609" s="14"/>
      <c r="AK609" s="14" t="str">
        <f>IF(AL609="Ja","Versandkosten",VLOOKUP(E609,'Verweis Belegart'!$A$2:$B$9,2,FALSE))</f>
        <v>Hardware</v>
      </c>
      <c r="AL609" s="14" t="str">
        <f t="shared" si="89"/>
        <v>Nein</v>
      </c>
      <c r="AM609" s="14" t="str">
        <f t="shared" si="85"/>
        <v>Positiv</v>
      </c>
    </row>
    <row r="610" spans="1:39" ht="17.25" customHeight="1" x14ac:dyDescent="0.35">
      <c r="A610" s="17">
        <v>14571528</v>
      </c>
      <c r="B610" s="2" t="s">
        <v>22</v>
      </c>
      <c r="C610" s="1">
        <v>2025001</v>
      </c>
      <c r="D610" s="1">
        <v>2000195</v>
      </c>
      <c r="E610" s="2" t="s">
        <v>34</v>
      </c>
      <c r="F610" s="2" t="s">
        <v>35</v>
      </c>
      <c r="G610" s="2" t="s">
        <v>66</v>
      </c>
      <c r="H610" s="2" t="s">
        <v>1014</v>
      </c>
      <c r="I610" s="2" t="s">
        <v>1015</v>
      </c>
      <c r="J610" s="2" t="s">
        <v>103</v>
      </c>
      <c r="K610" s="2" t="s">
        <v>91</v>
      </c>
      <c r="L610" s="2" t="s">
        <v>737</v>
      </c>
      <c r="M610" s="2" t="s">
        <v>738</v>
      </c>
      <c r="N610" s="2" t="s">
        <v>274</v>
      </c>
      <c r="O610" s="3">
        <v>5</v>
      </c>
      <c r="P610" s="3">
        <v>1087</v>
      </c>
      <c r="Q610" s="3">
        <v>1110</v>
      </c>
      <c r="R610" s="3">
        <v>5550</v>
      </c>
      <c r="S610" s="3">
        <v>23</v>
      </c>
      <c r="T610" s="3">
        <v>115</v>
      </c>
      <c r="U610" s="3">
        <v>2.0699999999999998</v>
      </c>
      <c r="V610" s="2" t="s">
        <v>145</v>
      </c>
      <c r="W610" s="2" t="s">
        <v>146</v>
      </c>
      <c r="X610" s="2" t="s">
        <v>72</v>
      </c>
      <c r="Y610" s="19" t="str">
        <f>VLOOKUP(G610,'Verweis Kd-Gruppe'!$A$2:$B$8,2,FALSE)</f>
        <v>EXP</v>
      </c>
      <c r="Z610" s="19" t="str">
        <f>VLOOKUP(J610,'Verweis Art-Gruppe'!$A$2:$B$15,2,FALSE)</f>
        <v>Geräte</v>
      </c>
      <c r="AA610" s="19" t="str">
        <f>VLOOKUP(W610,'Verweis Vertreter'!$A$2:$B$24,2,FALSE)</f>
        <v>Muhsin Yortanli</v>
      </c>
      <c r="AB610" s="12">
        <f t="shared" si="81"/>
        <v>5</v>
      </c>
      <c r="AC610" s="12">
        <f t="shared" si="86"/>
        <v>1087</v>
      </c>
      <c r="AD610" s="12">
        <f t="shared" si="87"/>
        <v>1110</v>
      </c>
      <c r="AE610" s="12">
        <f t="shared" si="82"/>
        <v>5550</v>
      </c>
      <c r="AF610" s="12">
        <f t="shared" si="83"/>
        <v>23</v>
      </c>
      <c r="AG610" s="12">
        <f t="shared" si="84"/>
        <v>115</v>
      </c>
      <c r="AH610" s="9">
        <f t="shared" si="88"/>
        <v>2.0720720720720721E-2</v>
      </c>
      <c r="AI610" s="14">
        <f>VLOOKUP(E610,'Verweis Faktor'!$A:$B,2,FALSE)</f>
        <v>1</v>
      </c>
      <c r="AJ610" s="14"/>
      <c r="AK610" s="14" t="str">
        <f>IF(AL610="Ja","Versandkosten",VLOOKUP(E610,'Verweis Belegart'!$A$2:$B$9,2,FALSE))</f>
        <v>Hardware</v>
      </c>
      <c r="AL610" s="14" t="str">
        <f t="shared" si="89"/>
        <v>Nein</v>
      </c>
      <c r="AM610" s="14" t="str">
        <f t="shared" si="85"/>
        <v>Positiv</v>
      </c>
    </row>
    <row r="611" spans="1:39" ht="17.25" customHeight="1" x14ac:dyDescent="0.35">
      <c r="A611" s="17">
        <v>14571528</v>
      </c>
      <c r="B611" s="2" t="s">
        <v>22</v>
      </c>
      <c r="C611" s="1">
        <v>2025001</v>
      </c>
      <c r="D611" s="1">
        <v>2000195</v>
      </c>
      <c r="E611" s="2" t="s">
        <v>34</v>
      </c>
      <c r="F611" s="2" t="s">
        <v>35</v>
      </c>
      <c r="G611" s="2" t="s">
        <v>66</v>
      </c>
      <c r="H611" s="2" t="s">
        <v>1014</v>
      </c>
      <c r="I611" s="2" t="s">
        <v>1015</v>
      </c>
      <c r="J611" s="2" t="s">
        <v>103</v>
      </c>
      <c r="K611" s="2" t="s">
        <v>95</v>
      </c>
      <c r="L611" s="2" t="s">
        <v>1016</v>
      </c>
      <c r="M611" s="2" t="s">
        <v>1017</v>
      </c>
      <c r="N611" s="2" t="s">
        <v>506</v>
      </c>
      <c r="O611" s="3">
        <v>1</v>
      </c>
      <c r="P611" s="3">
        <v>240.00970000000001</v>
      </c>
      <c r="Q611" s="3">
        <v>241</v>
      </c>
      <c r="R611" s="3">
        <v>241</v>
      </c>
      <c r="S611" s="3">
        <v>0.99029999999999996</v>
      </c>
      <c r="T611" s="3">
        <v>0.99</v>
      </c>
      <c r="U611" s="3">
        <v>0.41</v>
      </c>
      <c r="V611" s="2" t="s">
        <v>145</v>
      </c>
      <c r="W611" s="2" t="s">
        <v>146</v>
      </c>
      <c r="X611" s="2" t="s">
        <v>72</v>
      </c>
      <c r="Y611" s="19" t="str">
        <f>VLOOKUP(G611,'Verweis Kd-Gruppe'!$A$2:$B$8,2,FALSE)</f>
        <v>EXP</v>
      </c>
      <c r="Z611" s="19" t="str">
        <f>VLOOKUP(J611,'Verweis Art-Gruppe'!$A$2:$B$15,2,FALSE)</f>
        <v>Geräte</v>
      </c>
      <c r="AA611" s="19" t="str">
        <f>VLOOKUP(W611,'Verweis Vertreter'!$A$2:$B$24,2,FALSE)</f>
        <v>Muhsin Yortanli</v>
      </c>
      <c r="AB611" s="12">
        <f t="shared" si="81"/>
        <v>1</v>
      </c>
      <c r="AC611" s="12">
        <f t="shared" si="86"/>
        <v>240.00970000000001</v>
      </c>
      <c r="AD611" s="12">
        <f t="shared" si="87"/>
        <v>241</v>
      </c>
      <c r="AE611" s="12">
        <f t="shared" si="82"/>
        <v>241</v>
      </c>
      <c r="AF611" s="12">
        <f t="shared" si="83"/>
        <v>0.99029999999999996</v>
      </c>
      <c r="AG611" s="12">
        <f t="shared" si="84"/>
        <v>0.99</v>
      </c>
      <c r="AH611" s="9">
        <f t="shared" si="88"/>
        <v>4.1078838174273859E-3</v>
      </c>
      <c r="AI611" s="14">
        <f>VLOOKUP(E611,'Verweis Faktor'!$A:$B,2,FALSE)</f>
        <v>1</v>
      </c>
      <c r="AJ611" s="14"/>
      <c r="AK611" s="14" t="str">
        <f>IF(AL611="Ja","Versandkosten",VLOOKUP(E611,'Verweis Belegart'!$A$2:$B$9,2,FALSE))</f>
        <v>Hardware</v>
      </c>
      <c r="AL611" s="14" t="str">
        <f t="shared" si="89"/>
        <v>Nein</v>
      </c>
      <c r="AM611" s="14" t="str">
        <f t="shared" si="85"/>
        <v>Positiv</v>
      </c>
    </row>
    <row r="612" spans="1:39" ht="17.25" customHeight="1" x14ac:dyDescent="0.35">
      <c r="A612" s="17">
        <v>14571528</v>
      </c>
      <c r="B612" s="2" t="s">
        <v>22</v>
      </c>
      <c r="C612" s="1">
        <v>2025001</v>
      </c>
      <c r="D612" s="1">
        <v>2000195</v>
      </c>
      <c r="E612" s="2" t="s">
        <v>34</v>
      </c>
      <c r="F612" s="2" t="s">
        <v>35</v>
      </c>
      <c r="G612" s="2" t="s">
        <v>66</v>
      </c>
      <c r="H612" s="2" t="s">
        <v>1014</v>
      </c>
      <c r="I612" s="2" t="s">
        <v>1015</v>
      </c>
      <c r="J612" s="2" t="s">
        <v>304</v>
      </c>
      <c r="K612" s="2" t="s">
        <v>99</v>
      </c>
      <c r="L612" s="2" t="s">
        <v>214</v>
      </c>
      <c r="M612" s="2" t="s">
        <v>215</v>
      </c>
      <c r="N612" s="2" t="s">
        <v>216</v>
      </c>
      <c r="O612" s="3">
        <v>1</v>
      </c>
      <c r="P612" s="3">
        <v>375.86</v>
      </c>
      <c r="Q612" s="3">
        <v>395</v>
      </c>
      <c r="R612" s="3">
        <v>395</v>
      </c>
      <c r="S612" s="3">
        <v>19.14</v>
      </c>
      <c r="T612" s="3">
        <v>19.14</v>
      </c>
      <c r="U612" s="3">
        <v>4.84</v>
      </c>
      <c r="V612" s="2" t="s">
        <v>145</v>
      </c>
      <c r="W612" s="2" t="s">
        <v>146</v>
      </c>
      <c r="X612" s="2" t="s">
        <v>72</v>
      </c>
      <c r="Y612" s="19" t="str">
        <f>VLOOKUP(G612,'Verweis Kd-Gruppe'!$A$2:$B$8,2,FALSE)</f>
        <v>EXP</v>
      </c>
      <c r="Z612" s="19" t="str">
        <f>VLOOKUP(J612,'Verweis Art-Gruppe'!$A$2:$B$15,2,FALSE)</f>
        <v>Zubehör</v>
      </c>
      <c r="AA612" s="19" t="str">
        <f>VLOOKUP(W612,'Verweis Vertreter'!$A$2:$B$24,2,FALSE)</f>
        <v>Muhsin Yortanli</v>
      </c>
      <c r="AB612" s="12">
        <f t="shared" si="81"/>
        <v>1</v>
      </c>
      <c r="AC612" s="12">
        <f t="shared" si="86"/>
        <v>375.86</v>
      </c>
      <c r="AD612" s="12">
        <f t="shared" si="87"/>
        <v>395</v>
      </c>
      <c r="AE612" s="12">
        <f t="shared" si="82"/>
        <v>395</v>
      </c>
      <c r="AF612" s="12">
        <f t="shared" si="83"/>
        <v>19.14</v>
      </c>
      <c r="AG612" s="12">
        <f t="shared" si="84"/>
        <v>19.14</v>
      </c>
      <c r="AH612" s="9">
        <f t="shared" si="88"/>
        <v>4.8455696202531644E-2</v>
      </c>
      <c r="AI612" s="14">
        <f>VLOOKUP(E612,'Verweis Faktor'!$A:$B,2,FALSE)</f>
        <v>1</v>
      </c>
      <c r="AJ612" s="14"/>
      <c r="AK612" s="14" t="str">
        <f>IF(AL612="Ja","Versandkosten",VLOOKUP(E612,'Verweis Belegart'!$A$2:$B$9,2,FALSE))</f>
        <v>Hardware</v>
      </c>
      <c r="AL612" s="14" t="str">
        <f t="shared" si="89"/>
        <v>Nein</v>
      </c>
      <c r="AM612" s="14" t="str">
        <f t="shared" si="85"/>
        <v>Positiv</v>
      </c>
    </row>
    <row r="613" spans="1:39" ht="17.25" customHeight="1" x14ac:dyDescent="0.35">
      <c r="A613" s="17">
        <v>14571528</v>
      </c>
      <c r="B613" s="2" t="s">
        <v>22</v>
      </c>
      <c r="C613" s="1">
        <v>2025001</v>
      </c>
      <c r="D613" s="1">
        <v>2000195</v>
      </c>
      <c r="E613" s="2" t="s">
        <v>34</v>
      </c>
      <c r="F613" s="2" t="s">
        <v>35</v>
      </c>
      <c r="G613" s="2" t="s">
        <v>66</v>
      </c>
      <c r="H613" s="2" t="s">
        <v>1014</v>
      </c>
      <c r="I613" s="2" t="s">
        <v>1015</v>
      </c>
      <c r="J613" s="2" t="s">
        <v>304</v>
      </c>
      <c r="K613" s="2" t="s">
        <v>103</v>
      </c>
      <c r="L613" s="2" t="s">
        <v>950</v>
      </c>
      <c r="M613" s="2" t="s">
        <v>951</v>
      </c>
      <c r="N613" s="2" t="s">
        <v>952</v>
      </c>
      <c r="O613" s="3">
        <v>1</v>
      </c>
      <c r="P613" s="3">
        <v>420</v>
      </c>
      <c r="Q613" s="3">
        <v>430</v>
      </c>
      <c r="R613" s="3">
        <v>430</v>
      </c>
      <c r="S613" s="3">
        <v>10</v>
      </c>
      <c r="T613" s="3">
        <v>10</v>
      </c>
      <c r="U613" s="3">
        <v>2.3199999999999998</v>
      </c>
      <c r="V613" s="2" t="s">
        <v>145</v>
      </c>
      <c r="W613" s="2" t="s">
        <v>146</v>
      </c>
      <c r="X613" s="2" t="s">
        <v>72</v>
      </c>
      <c r="Y613" s="19" t="str">
        <f>VLOOKUP(G613,'Verweis Kd-Gruppe'!$A$2:$B$8,2,FALSE)</f>
        <v>EXP</v>
      </c>
      <c r="Z613" s="19" t="str">
        <f>VLOOKUP(J613,'Verweis Art-Gruppe'!$A$2:$B$15,2,FALSE)</f>
        <v>Zubehör</v>
      </c>
      <c r="AA613" s="19" t="str">
        <f>VLOOKUP(W613,'Verweis Vertreter'!$A$2:$B$24,2,FALSE)</f>
        <v>Muhsin Yortanli</v>
      </c>
      <c r="AB613" s="12">
        <f t="shared" si="81"/>
        <v>1</v>
      </c>
      <c r="AC613" s="12">
        <f t="shared" si="86"/>
        <v>420</v>
      </c>
      <c r="AD613" s="12">
        <f t="shared" si="87"/>
        <v>430</v>
      </c>
      <c r="AE613" s="12">
        <f t="shared" si="82"/>
        <v>430</v>
      </c>
      <c r="AF613" s="12">
        <f t="shared" si="83"/>
        <v>10</v>
      </c>
      <c r="AG613" s="12">
        <f t="shared" si="84"/>
        <v>10</v>
      </c>
      <c r="AH613" s="9">
        <f t="shared" si="88"/>
        <v>2.3255813953488372E-2</v>
      </c>
      <c r="AI613" s="14">
        <f>VLOOKUP(E613,'Verweis Faktor'!$A:$B,2,FALSE)</f>
        <v>1</v>
      </c>
      <c r="AJ613" s="14"/>
      <c r="AK613" s="14" t="str">
        <f>IF(AL613="Ja","Versandkosten",VLOOKUP(E613,'Verweis Belegart'!$A$2:$B$9,2,FALSE))</f>
        <v>Hardware</v>
      </c>
      <c r="AL613" s="14" t="str">
        <f t="shared" si="89"/>
        <v>Nein</v>
      </c>
      <c r="AM613" s="14" t="str">
        <f t="shared" si="85"/>
        <v>Positiv</v>
      </c>
    </row>
    <row r="614" spans="1:39" ht="17.25" customHeight="1" x14ac:dyDescent="0.35">
      <c r="A614" s="17">
        <v>14571528</v>
      </c>
      <c r="B614" s="2" t="s">
        <v>22</v>
      </c>
      <c r="C614" s="1">
        <v>2025001</v>
      </c>
      <c r="D614" s="1">
        <v>2000195</v>
      </c>
      <c r="E614" s="2" t="s">
        <v>34</v>
      </c>
      <c r="F614" s="2" t="s">
        <v>35</v>
      </c>
      <c r="G614" s="2" t="s">
        <v>66</v>
      </c>
      <c r="H614" s="2" t="s">
        <v>1014</v>
      </c>
      <c r="I614" s="2" t="s">
        <v>1015</v>
      </c>
      <c r="J614" s="2" t="s">
        <v>304</v>
      </c>
      <c r="K614" s="2" t="s">
        <v>107</v>
      </c>
      <c r="L614" s="2" t="s">
        <v>950</v>
      </c>
      <c r="M614" s="2" t="s">
        <v>951</v>
      </c>
      <c r="N614" s="2" t="s">
        <v>952</v>
      </c>
      <c r="O614" s="3">
        <v>1</v>
      </c>
      <c r="P614" s="3">
        <v>420</v>
      </c>
      <c r="Q614" s="3">
        <v>430</v>
      </c>
      <c r="R614" s="3">
        <v>430</v>
      </c>
      <c r="S614" s="3">
        <v>10</v>
      </c>
      <c r="T614" s="3">
        <v>10</v>
      </c>
      <c r="U614" s="3">
        <v>2.3199999999999998</v>
      </c>
      <c r="V614" s="2" t="s">
        <v>145</v>
      </c>
      <c r="W614" s="2" t="s">
        <v>146</v>
      </c>
      <c r="X614" s="2" t="s">
        <v>72</v>
      </c>
      <c r="Y614" s="19" t="str">
        <f>VLOOKUP(G614,'Verweis Kd-Gruppe'!$A$2:$B$8,2,FALSE)</f>
        <v>EXP</v>
      </c>
      <c r="Z614" s="19" t="str">
        <f>VLOOKUP(J614,'Verweis Art-Gruppe'!$A$2:$B$15,2,FALSE)</f>
        <v>Zubehör</v>
      </c>
      <c r="AA614" s="19" t="str">
        <f>VLOOKUP(W614,'Verweis Vertreter'!$A$2:$B$24,2,FALSE)</f>
        <v>Muhsin Yortanli</v>
      </c>
      <c r="AB614" s="12">
        <f t="shared" si="81"/>
        <v>1</v>
      </c>
      <c r="AC614" s="12">
        <f t="shared" si="86"/>
        <v>420</v>
      </c>
      <c r="AD614" s="12">
        <f t="shared" si="87"/>
        <v>430</v>
      </c>
      <c r="AE614" s="12">
        <f t="shared" si="82"/>
        <v>430</v>
      </c>
      <c r="AF614" s="12">
        <f t="shared" si="83"/>
        <v>10</v>
      </c>
      <c r="AG614" s="12">
        <f t="shared" si="84"/>
        <v>10</v>
      </c>
      <c r="AH614" s="9">
        <f t="shared" si="88"/>
        <v>2.3255813953488372E-2</v>
      </c>
      <c r="AI614" s="14">
        <f>VLOOKUP(E614,'Verweis Faktor'!$A:$B,2,FALSE)</f>
        <v>1</v>
      </c>
      <c r="AJ614" s="14"/>
      <c r="AK614" s="14" t="str">
        <f>IF(AL614="Ja","Versandkosten",VLOOKUP(E614,'Verweis Belegart'!$A$2:$B$9,2,FALSE))</f>
        <v>Hardware</v>
      </c>
      <c r="AL614" s="14" t="str">
        <f t="shared" si="89"/>
        <v>Nein</v>
      </c>
      <c r="AM614" s="14" t="str">
        <f t="shared" si="85"/>
        <v>Positiv</v>
      </c>
    </row>
    <row r="615" spans="1:39" ht="17.25" customHeight="1" x14ac:dyDescent="0.35">
      <c r="A615" s="17">
        <v>14571528</v>
      </c>
      <c r="B615" s="2" t="s">
        <v>22</v>
      </c>
      <c r="C615" s="1">
        <v>2025001</v>
      </c>
      <c r="D615" s="1">
        <v>2000195</v>
      </c>
      <c r="E615" s="2" t="s">
        <v>34</v>
      </c>
      <c r="F615" s="2" t="s">
        <v>35</v>
      </c>
      <c r="G615" s="2" t="s">
        <v>66</v>
      </c>
      <c r="H615" s="2" t="s">
        <v>1014</v>
      </c>
      <c r="I615" s="2" t="s">
        <v>1015</v>
      </c>
      <c r="J615" s="2" t="s">
        <v>103</v>
      </c>
      <c r="K615" s="2" t="s">
        <v>111</v>
      </c>
      <c r="L615" s="2" t="s">
        <v>137</v>
      </c>
      <c r="M615" s="2" t="s">
        <v>138</v>
      </c>
      <c r="N615" s="2" t="s">
        <v>139</v>
      </c>
      <c r="O615" s="3">
        <v>5</v>
      </c>
      <c r="P615" s="3">
        <v>646.71050000000002</v>
      </c>
      <c r="Q615" s="3">
        <v>707</v>
      </c>
      <c r="R615" s="3">
        <v>3535</v>
      </c>
      <c r="S615" s="3">
        <v>60.289499999999997</v>
      </c>
      <c r="T615" s="3">
        <v>301.45</v>
      </c>
      <c r="U615" s="3">
        <v>8.52</v>
      </c>
      <c r="V615" s="2" t="s">
        <v>145</v>
      </c>
      <c r="W615" s="2" t="s">
        <v>146</v>
      </c>
      <c r="X615" s="2" t="s">
        <v>72</v>
      </c>
      <c r="Y615" s="19" t="str">
        <f>VLOOKUP(G615,'Verweis Kd-Gruppe'!$A$2:$B$8,2,FALSE)</f>
        <v>EXP</v>
      </c>
      <c r="Z615" s="19" t="str">
        <f>VLOOKUP(J615,'Verweis Art-Gruppe'!$A$2:$B$15,2,FALSE)</f>
        <v>Geräte</v>
      </c>
      <c r="AA615" s="19" t="str">
        <f>VLOOKUP(W615,'Verweis Vertreter'!$A$2:$B$24,2,FALSE)</f>
        <v>Muhsin Yortanli</v>
      </c>
      <c r="AB615" s="12">
        <f t="shared" si="81"/>
        <v>5</v>
      </c>
      <c r="AC615" s="12">
        <f t="shared" si="86"/>
        <v>646.71050000000002</v>
      </c>
      <c r="AD615" s="12">
        <f t="shared" si="87"/>
        <v>707</v>
      </c>
      <c r="AE615" s="12">
        <f t="shared" si="82"/>
        <v>3535</v>
      </c>
      <c r="AF615" s="12">
        <f t="shared" si="83"/>
        <v>60.289499999999997</v>
      </c>
      <c r="AG615" s="12">
        <f t="shared" si="84"/>
        <v>301.45</v>
      </c>
      <c r="AH615" s="9">
        <f t="shared" si="88"/>
        <v>8.5275813295615274E-2</v>
      </c>
      <c r="AI615" s="14">
        <f>VLOOKUP(E615,'Verweis Faktor'!$A:$B,2,FALSE)</f>
        <v>1</v>
      </c>
      <c r="AJ615" s="14"/>
      <c r="AK615" s="14" t="str">
        <f>IF(AL615="Ja","Versandkosten",VLOOKUP(E615,'Verweis Belegart'!$A$2:$B$9,2,FALSE))</f>
        <v>Hardware</v>
      </c>
      <c r="AL615" s="14" t="str">
        <f t="shared" si="89"/>
        <v>Nein</v>
      </c>
      <c r="AM615" s="14" t="str">
        <f t="shared" si="85"/>
        <v>Positiv</v>
      </c>
    </row>
    <row r="616" spans="1:39" ht="17.25" customHeight="1" x14ac:dyDescent="0.35">
      <c r="A616" s="17">
        <v>14571528</v>
      </c>
      <c r="B616" s="2" t="s">
        <v>22</v>
      </c>
      <c r="C616" s="1">
        <v>2025001</v>
      </c>
      <c r="D616" s="1">
        <v>2000195</v>
      </c>
      <c r="E616" s="2" t="s">
        <v>34</v>
      </c>
      <c r="F616" s="2" t="s">
        <v>35</v>
      </c>
      <c r="G616" s="2" t="s">
        <v>66</v>
      </c>
      <c r="H616" s="2" t="s">
        <v>1014</v>
      </c>
      <c r="I616" s="2" t="s">
        <v>1015</v>
      </c>
      <c r="J616" s="2" t="s">
        <v>103</v>
      </c>
      <c r="K616" s="2" t="s">
        <v>115</v>
      </c>
      <c r="L616" s="2" t="s">
        <v>1018</v>
      </c>
      <c r="M616" s="2" t="s">
        <v>1019</v>
      </c>
      <c r="N616" s="2" t="s">
        <v>1020</v>
      </c>
      <c r="O616" s="3">
        <v>1</v>
      </c>
      <c r="P616" s="3">
        <v>212</v>
      </c>
      <c r="Q616" s="3">
        <v>229</v>
      </c>
      <c r="R616" s="3">
        <v>229</v>
      </c>
      <c r="S616" s="3">
        <v>17</v>
      </c>
      <c r="T616" s="3">
        <v>17</v>
      </c>
      <c r="U616" s="3">
        <v>7.42</v>
      </c>
      <c r="V616" s="2" t="s">
        <v>145</v>
      </c>
      <c r="W616" s="2" t="s">
        <v>146</v>
      </c>
      <c r="X616" s="2" t="s">
        <v>72</v>
      </c>
      <c r="Y616" s="19" t="str">
        <f>VLOOKUP(G616,'Verweis Kd-Gruppe'!$A$2:$B$8,2,FALSE)</f>
        <v>EXP</v>
      </c>
      <c r="Z616" s="19" t="str">
        <f>VLOOKUP(J616,'Verweis Art-Gruppe'!$A$2:$B$15,2,FALSE)</f>
        <v>Geräte</v>
      </c>
      <c r="AA616" s="19" t="str">
        <f>VLOOKUP(W616,'Verweis Vertreter'!$A$2:$B$24,2,FALSE)</f>
        <v>Muhsin Yortanli</v>
      </c>
      <c r="AB616" s="12">
        <f t="shared" si="81"/>
        <v>1</v>
      </c>
      <c r="AC616" s="12">
        <f t="shared" si="86"/>
        <v>212</v>
      </c>
      <c r="AD616" s="12">
        <f t="shared" si="87"/>
        <v>229</v>
      </c>
      <c r="AE616" s="12">
        <f t="shared" si="82"/>
        <v>229</v>
      </c>
      <c r="AF616" s="12">
        <f t="shared" si="83"/>
        <v>17</v>
      </c>
      <c r="AG616" s="12">
        <f t="shared" si="84"/>
        <v>17</v>
      </c>
      <c r="AH616" s="9">
        <f t="shared" si="88"/>
        <v>7.4235807860262015E-2</v>
      </c>
      <c r="AI616" s="14">
        <f>VLOOKUP(E616,'Verweis Faktor'!$A:$B,2,FALSE)</f>
        <v>1</v>
      </c>
      <c r="AJ616" s="14"/>
      <c r="AK616" s="14" t="str">
        <f>IF(AL616="Ja","Versandkosten",VLOOKUP(E616,'Verweis Belegart'!$A$2:$B$9,2,FALSE))</f>
        <v>Hardware</v>
      </c>
      <c r="AL616" s="14" t="str">
        <f t="shared" si="89"/>
        <v>Nein</v>
      </c>
      <c r="AM616" s="14" t="str">
        <f t="shared" si="85"/>
        <v>Positiv</v>
      </c>
    </row>
    <row r="617" spans="1:39" ht="17.25" customHeight="1" x14ac:dyDescent="0.35">
      <c r="A617" s="17">
        <v>14571528</v>
      </c>
      <c r="B617" s="2" t="s">
        <v>22</v>
      </c>
      <c r="C617" s="1">
        <v>2025001</v>
      </c>
      <c r="D617" s="1">
        <v>2000195</v>
      </c>
      <c r="E617" s="2" t="s">
        <v>34</v>
      </c>
      <c r="F617" s="2" t="s">
        <v>35</v>
      </c>
      <c r="G617" s="2" t="s">
        <v>66</v>
      </c>
      <c r="H617" s="2" t="s">
        <v>1014</v>
      </c>
      <c r="I617" s="2" t="s">
        <v>1015</v>
      </c>
      <c r="J617" s="2" t="s">
        <v>103</v>
      </c>
      <c r="K617" s="2" t="s">
        <v>289</v>
      </c>
      <c r="L617" s="2" t="s">
        <v>1021</v>
      </c>
      <c r="M617" s="2" t="s">
        <v>1022</v>
      </c>
      <c r="N617" s="2" t="s">
        <v>990</v>
      </c>
      <c r="O617" s="3">
        <v>1</v>
      </c>
      <c r="P617" s="3">
        <v>631</v>
      </c>
      <c r="Q617" s="3">
        <v>690</v>
      </c>
      <c r="R617" s="3">
        <v>690</v>
      </c>
      <c r="S617" s="3">
        <v>59</v>
      </c>
      <c r="T617" s="3">
        <v>59</v>
      </c>
      <c r="U617" s="3">
        <v>8.5500000000000007</v>
      </c>
      <c r="V617" s="2" t="s">
        <v>145</v>
      </c>
      <c r="W617" s="2" t="s">
        <v>146</v>
      </c>
      <c r="X617" s="2" t="s">
        <v>72</v>
      </c>
      <c r="Y617" s="19" t="str">
        <f>VLOOKUP(G617,'Verweis Kd-Gruppe'!$A$2:$B$8,2,FALSE)</f>
        <v>EXP</v>
      </c>
      <c r="Z617" s="19" t="str">
        <f>VLOOKUP(J617,'Verweis Art-Gruppe'!$A$2:$B$15,2,FALSE)</f>
        <v>Geräte</v>
      </c>
      <c r="AA617" s="19" t="str">
        <f>VLOOKUP(W617,'Verweis Vertreter'!$A$2:$B$24,2,FALSE)</f>
        <v>Muhsin Yortanli</v>
      </c>
      <c r="AB617" s="12">
        <f t="shared" si="81"/>
        <v>1</v>
      </c>
      <c r="AC617" s="12">
        <f t="shared" si="86"/>
        <v>631</v>
      </c>
      <c r="AD617" s="12">
        <f t="shared" si="87"/>
        <v>690</v>
      </c>
      <c r="AE617" s="12">
        <f t="shared" si="82"/>
        <v>690</v>
      </c>
      <c r="AF617" s="12">
        <f t="shared" si="83"/>
        <v>59</v>
      </c>
      <c r="AG617" s="12">
        <f t="shared" si="84"/>
        <v>59</v>
      </c>
      <c r="AH617" s="9">
        <f t="shared" si="88"/>
        <v>8.5507246376811591E-2</v>
      </c>
      <c r="AI617" s="14">
        <f>VLOOKUP(E617,'Verweis Faktor'!$A:$B,2,FALSE)</f>
        <v>1</v>
      </c>
      <c r="AJ617" s="14"/>
      <c r="AK617" s="14" t="str">
        <f>IF(AL617="Ja","Versandkosten",VLOOKUP(E617,'Verweis Belegart'!$A$2:$B$9,2,FALSE))</f>
        <v>Hardware</v>
      </c>
      <c r="AL617" s="14" t="str">
        <f t="shared" si="89"/>
        <v>Nein</v>
      </c>
      <c r="AM617" s="14" t="str">
        <f t="shared" si="85"/>
        <v>Positiv</v>
      </c>
    </row>
    <row r="618" spans="1:39" ht="17.25" customHeight="1" x14ac:dyDescent="0.35">
      <c r="A618" s="17">
        <v>14567974</v>
      </c>
      <c r="B618" s="2" t="s">
        <v>22</v>
      </c>
      <c r="C618" s="1">
        <v>2025001</v>
      </c>
      <c r="D618" s="1">
        <v>2000196</v>
      </c>
      <c r="E618" s="2" t="s">
        <v>34</v>
      </c>
      <c r="F618" s="2" t="s">
        <v>142</v>
      </c>
      <c r="G618" s="2" t="s">
        <v>66</v>
      </c>
      <c r="H618" s="2" t="s">
        <v>1023</v>
      </c>
      <c r="I618" s="2" t="s">
        <v>1024</v>
      </c>
      <c r="J618" s="2" t="s">
        <v>103</v>
      </c>
      <c r="K618" s="2" t="s">
        <v>28</v>
      </c>
      <c r="L618" s="2" t="s">
        <v>1008</v>
      </c>
      <c r="M618" s="2" t="s">
        <v>1009</v>
      </c>
      <c r="N618" s="2" t="s">
        <v>262</v>
      </c>
      <c r="O618" s="3">
        <v>1</v>
      </c>
      <c r="P618" s="3">
        <v>1027.8323</v>
      </c>
      <c r="Q618" s="3">
        <v>1033</v>
      </c>
      <c r="R618" s="3">
        <v>1033</v>
      </c>
      <c r="S618" s="3">
        <v>5.1677</v>
      </c>
      <c r="T618" s="3">
        <v>5.17</v>
      </c>
      <c r="U618" s="3">
        <v>0.5</v>
      </c>
      <c r="V618" s="2" t="s">
        <v>145</v>
      </c>
      <c r="W618" s="2" t="s">
        <v>146</v>
      </c>
      <c r="X618" s="2" t="s">
        <v>72</v>
      </c>
      <c r="Y618" s="19" t="str">
        <f>VLOOKUP(G618,'Verweis Kd-Gruppe'!$A$2:$B$8,2,FALSE)</f>
        <v>EXP</v>
      </c>
      <c r="Z618" s="19" t="str">
        <f>VLOOKUP(J618,'Verweis Art-Gruppe'!$A$2:$B$15,2,FALSE)</f>
        <v>Geräte</v>
      </c>
      <c r="AA618" s="19" t="str">
        <f>VLOOKUP(W618,'Verweis Vertreter'!$A$2:$B$24,2,FALSE)</f>
        <v>Muhsin Yortanli</v>
      </c>
      <c r="AB618" s="12">
        <f t="shared" si="81"/>
        <v>1</v>
      </c>
      <c r="AC618" s="12">
        <f t="shared" si="86"/>
        <v>1027.8323</v>
      </c>
      <c r="AD618" s="12">
        <f t="shared" si="87"/>
        <v>1033</v>
      </c>
      <c r="AE618" s="12">
        <f t="shared" si="82"/>
        <v>1033</v>
      </c>
      <c r="AF618" s="12">
        <f t="shared" si="83"/>
        <v>5.1677</v>
      </c>
      <c r="AG618" s="12">
        <f t="shared" si="84"/>
        <v>5.17</v>
      </c>
      <c r="AH618" s="9">
        <f t="shared" si="88"/>
        <v>5.0048402710551792E-3</v>
      </c>
      <c r="AI618" s="14">
        <f>VLOOKUP(E618,'Verweis Faktor'!$A:$B,2,FALSE)</f>
        <v>1</v>
      </c>
      <c r="AJ618" s="14"/>
      <c r="AK618" s="14" t="str">
        <f>IF(AL618="Ja","Versandkosten",VLOOKUP(E618,'Verweis Belegart'!$A$2:$B$9,2,FALSE))</f>
        <v>Hardware</v>
      </c>
      <c r="AL618" s="14" t="str">
        <f t="shared" si="89"/>
        <v>Nein</v>
      </c>
      <c r="AM618" s="14" t="str">
        <f t="shared" si="85"/>
        <v>Positiv</v>
      </c>
    </row>
    <row r="619" spans="1:39" ht="17.25" customHeight="1" x14ac:dyDescent="0.35">
      <c r="A619" s="17">
        <v>14567974</v>
      </c>
      <c r="B619" s="2" t="s">
        <v>22</v>
      </c>
      <c r="C619" s="1">
        <v>2025001</v>
      </c>
      <c r="D619" s="1">
        <v>2000196</v>
      </c>
      <c r="E619" s="2" t="s">
        <v>34</v>
      </c>
      <c r="F619" s="2" t="s">
        <v>142</v>
      </c>
      <c r="G619" s="2" t="s">
        <v>66</v>
      </c>
      <c r="H619" s="2" t="s">
        <v>1023</v>
      </c>
      <c r="I619" s="2" t="s">
        <v>1024</v>
      </c>
      <c r="J619" s="2" t="s">
        <v>103</v>
      </c>
      <c r="K619" s="2" t="s">
        <v>45</v>
      </c>
      <c r="L619" s="2" t="s">
        <v>993</v>
      </c>
      <c r="M619" s="2" t="s">
        <v>994</v>
      </c>
      <c r="N619" s="2" t="s">
        <v>457</v>
      </c>
      <c r="O619" s="3">
        <v>1</v>
      </c>
      <c r="P619" s="3">
        <v>863.52620000000002</v>
      </c>
      <c r="Q619" s="3">
        <v>855</v>
      </c>
      <c r="R619" s="3">
        <v>855</v>
      </c>
      <c r="S619" s="3">
        <v>-8.5261999999999993</v>
      </c>
      <c r="T619" s="3">
        <v>-8.5299999999999994</v>
      </c>
      <c r="U619" s="3">
        <v>-0.99</v>
      </c>
      <c r="V619" s="2" t="s">
        <v>145</v>
      </c>
      <c r="W619" s="2" t="s">
        <v>146</v>
      </c>
      <c r="X619" s="2" t="s">
        <v>72</v>
      </c>
      <c r="Y619" s="19" t="str">
        <f>VLOOKUP(G619,'Verweis Kd-Gruppe'!$A$2:$B$8,2,FALSE)</f>
        <v>EXP</v>
      </c>
      <c r="Z619" s="19" t="str">
        <f>VLOOKUP(J619,'Verweis Art-Gruppe'!$A$2:$B$15,2,FALSE)</f>
        <v>Geräte</v>
      </c>
      <c r="AA619" s="19" t="str">
        <f>VLOOKUP(W619,'Verweis Vertreter'!$A$2:$B$24,2,FALSE)</f>
        <v>Muhsin Yortanli</v>
      </c>
      <c r="AB619" s="12">
        <f t="shared" si="81"/>
        <v>1</v>
      </c>
      <c r="AC619" s="12">
        <f t="shared" si="86"/>
        <v>863.52620000000002</v>
      </c>
      <c r="AD619" s="12">
        <f t="shared" si="87"/>
        <v>855</v>
      </c>
      <c r="AE619" s="12">
        <f t="shared" si="82"/>
        <v>855</v>
      </c>
      <c r="AF619" s="12">
        <f t="shared" si="83"/>
        <v>-8.5261999999999993</v>
      </c>
      <c r="AG619" s="12">
        <f t="shared" si="84"/>
        <v>-8.5299999999999994</v>
      </c>
      <c r="AH619" s="9">
        <f t="shared" si="88"/>
        <v>-9.976608187134502E-3</v>
      </c>
      <c r="AI619" s="14">
        <f>VLOOKUP(E619,'Verweis Faktor'!$A:$B,2,FALSE)</f>
        <v>1</v>
      </c>
      <c r="AJ619" s="14"/>
      <c r="AK619" s="14" t="str">
        <f>IF(AL619="Ja","Versandkosten",VLOOKUP(E619,'Verweis Belegart'!$A$2:$B$9,2,FALSE))</f>
        <v>Hardware</v>
      </c>
      <c r="AL619" s="14" t="str">
        <f t="shared" si="89"/>
        <v>Nein</v>
      </c>
      <c r="AM619" s="14" t="str">
        <f t="shared" si="85"/>
        <v>Negativ</v>
      </c>
    </row>
    <row r="620" spans="1:39" ht="17.25" customHeight="1" x14ac:dyDescent="0.35">
      <c r="A620" s="17">
        <v>14567974</v>
      </c>
      <c r="B620" s="2" t="s">
        <v>22</v>
      </c>
      <c r="C620" s="1">
        <v>2025001</v>
      </c>
      <c r="D620" s="1">
        <v>2000196</v>
      </c>
      <c r="E620" s="2" t="s">
        <v>34</v>
      </c>
      <c r="F620" s="2" t="s">
        <v>142</v>
      </c>
      <c r="G620" s="2" t="s">
        <v>66</v>
      </c>
      <c r="H620" s="2" t="s">
        <v>1023</v>
      </c>
      <c r="I620" s="2" t="s">
        <v>1024</v>
      </c>
      <c r="J620" s="2" t="s">
        <v>103</v>
      </c>
      <c r="K620" s="2" t="s">
        <v>49</v>
      </c>
      <c r="L620" s="2" t="s">
        <v>1025</v>
      </c>
      <c r="M620" s="2" t="s">
        <v>1026</v>
      </c>
      <c r="N620" s="2" t="s">
        <v>670</v>
      </c>
      <c r="O620" s="3">
        <v>1</v>
      </c>
      <c r="P620" s="3">
        <v>349.0795</v>
      </c>
      <c r="Q620" s="3">
        <v>367</v>
      </c>
      <c r="R620" s="3">
        <v>367</v>
      </c>
      <c r="S620" s="3">
        <v>17.920500000000001</v>
      </c>
      <c r="T620" s="3">
        <v>17.920000000000002</v>
      </c>
      <c r="U620" s="3">
        <v>4.88</v>
      </c>
      <c r="V620" s="2" t="s">
        <v>145</v>
      </c>
      <c r="W620" s="2" t="s">
        <v>146</v>
      </c>
      <c r="X620" s="2" t="s">
        <v>72</v>
      </c>
      <c r="Y620" s="19" t="str">
        <f>VLOOKUP(G620,'Verweis Kd-Gruppe'!$A$2:$B$8,2,FALSE)</f>
        <v>EXP</v>
      </c>
      <c r="Z620" s="19" t="str">
        <f>VLOOKUP(J620,'Verweis Art-Gruppe'!$A$2:$B$15,2,FALSE)</f>
        <v>Geräte</v>
      </c>
      <c r="AA620" s="19" t="str">
        <f>VLOOKUP(W620,'Verweis Vertreter'!$A$2:$B$24,2,FALSE)</f>
        <v>Muhsin Yortanli</v>
      </c>
      <c r="AB620" s="12">
        <f t="shared" si="81"/>
        <v>1</v>
      </c>
      <c r="AC620" s="12">
        <f t="shared" si="86"/>
        <v>349.0795</v>
      </c>
      <c r="AD620" s="12">
        <f t="shared" si="87"/>
        <v>367</v>
      </c>
      <c r="AE620" s="12">
        <f t="shared" si="82"/>
        <v>367</v>
      </c>
      <c r="AF620" s="12">
        <f t="shared" si="83"/>
        <v>17.920500000000001</v>
      </c>
      <c r="AG620" s="12">
        <f t="shared" si="84"/>
        <v>17.920000000000002</v>
      </c>
      <c r="AH620" s="9">
        <f t="shared" si="88"/>
        <v>4.8828337874659407E-2</v>
      </c>
      <c r="AI620" s="14">
        <f>VLOOKUP(E620,'Verweis Faktor'!$A:$B,2,FALSE)</f>
        <v>1</v>
      </c>
      <c r="AJ620" s="14"/>
      <c r="AK620" s="14" t="str">
        <f>IF(AL620="Ja","Versandkosten",VLOOKUP(E620,'Verweis Belegart'!$A$2:$B$9,2,FALSE))</f>
        <v>Hardware</v>
      </c>
      <c r="AL620" s="14" t="str">
        <f t="shared" si="89"/>
        <v>Nein</v>
      </c>
      <c r="AM620" s="14" t="str">
        <f t="shared" si="85"/>
        <v>Positiv</v>
      </c>
    </row>
    <row r="621" spans="1:39" ht="17.25" customHeight="1" x14ac:dyDescent="0.35">
      <c r="A621" s="17">
        <v>14567974</v>
      </c>
      <c r="B621" s="2" t="s">
        <v>22</v>
      </c>
      <c r="C621" s="1">
        <v>2025001</v>
      </c>
      <c r="D621" s="1">
        <v>2000196</v>
      </c>
      <c r="E621" s="2" t="s">
        <v>34</v>
      </c>
      <c r="F621" s="2" t="s">
        <v>142</v>
      </c>
      <c r="G621" s="2" t="s">
        <v>66</v>
      </c>
      <c r="H621" s="2" t="s">
        <v>1023</v>
      </c>
      <c r="I621" s="2" t="s">
        <v>1024</v>
      </c>
      <c r="J621" s="2" t="s">
        <v>103</v>
      </c>
      <c r="K621" s="2" t="s">
        <v>79</v>
      </c>
      <c r="L621" s="2" t="s">
        <v>132</v>
      </c>
      <c r="M621" s="2" t="s">
        <v>133</v>
      </c>
      <c r="N621" s="2" t="s">
        <v>48</v>
      </c>
      <c r="O621" s="3">
        <v>2</v>
      </c>
      <c r="P621" s="3">
        <v>254.48859999999999</v>
      </c>
      <c r="Q621" s="3">
        <v>267</v>
      </c>
      <c r="R621" s="3">
        <v>534</v>
      </c>
      <c r="S621" s="3">
        <v>12.5114</v>
      </c>
      <c r="T621" s="3">
        <v>25.02</v>
      </c>
      <c r="U621" s="3">
        <v>4.68</v>
      </c>
      <c r="V621" s="2" t="s">
        <v>145</v>
      </c>
      <c r="W621" s="2" t="s">
        <v>146</v>
      </c>
      <c r="X621" s="2" t="s">
        <v>72</v>
      </c>
      <c r="Y621" s="19" t="str">
        <f>VLOOKUP(G621,'Verweis Kd-Gruppe'!$A$2:$B$8,2,FALSE)</f>
        <v>EXP</v>
      </c>
      <c r="Z621" s="19" t="str">
        <f>VLOOKUP(J621,'Verweis Art-Gruppe'!$A$2:$B$15,2,FALSE)</f>
        <v>Geräte</v>
      </c>
      <c r="AA621" s="19" t="str">
        <f>VLOOKUP(W621,'Verweis Vertreter'!$A$2:$B$24,2,FALSE)</f>
        <v>Muhsin Yortanli</v>
      </c>
      <c r="AB621" s="12">
        <f t="shared" si="81"/>
        <v>2</v>
      </c>
      <c r="AC621" s="12">
        <f t="shared" si="86"/>
        <v>254.48859999999999</v>
      </c>
      <c r="AD621" s="12">
        <f t="shared" si="87"/>
        <v>267</v>
      </c>
      <c r="AE621" s="12">
        <f t="shared" si="82"/>
        <v>534</v>
      </c>
      <c r="AF621" s="12">
        <f t="shared" si="83"/>
        <v>12.5114</v>
      </c>
      <c r="AG621" s="12">
        <f t="shared" si="84"/>
        <v>25.02</v>
      </c>
      <c r="AH621" s="9">
        <f t="shared" si="88"/>
        <v>4.6853932584269661E-2</v>
      </c>
      <c r="AI621" s="14">
        <f>VLOOKUP(E621,'Verweis Faktor'!$A:$B,2,FALSE)</f>
        <v>1</v>
      </c>
      <c r="AJ621" s="14"/>
      <c r="AK621" s="14" t="str">
        <f>IF(AL621="Ja","Versandkosten",VLOOKUP(E621,'Verweis Belegart'!$A$2:$B$9,2,FALSE))</f>
        <v>Hardware</v>
      </c>
      <c r="AL621" s="14" t="str">
        <f t="shared" si="89"/>
        <v>Nein</v>
      </c>
      <c r="AM621" s="14" t="str">
        <f t="shared" si="85"/>
        <v>Positiv</v>
      </c>
    </row>
    <row r="622" spans="1:39" ht="17.25" customHeight="1" x14ac:dyDescent="0.35">
      <c r="A622" s="17">
        <v>14567974</v>
      </c>
      <c r="B622" s="2" t="s">
        <v>22</v>
      </c>
      <c r="C622" s="1">
        <v>2025001</v>
      </c>
      <c r="D622" s="1">
        <v>2000196</v>
      </c>
      <c r="E622" s="2" t="s">
        <v>34</v>
      </c>
      <c r="F622" s="2" t="s">
        <v>142</v>
      </c>
      <c r="G622" s="2" t="s">
        <v>66</v>
      </c>
      <c r="H622" s="2" t="s">
        <v>1023</v>
      </c>
      <c r="I622" s="2" t="s">
        <v>1024</v>
      </c>
      <c r="J622" s="2" t="s">
        <v>103</v>
      </c>
      <c r="K622" s="2" t="s">
        <v>83</v>
      </c>
      <c r="L622" s="2" t="s">
        <v>673</v>
      </c>
      <c r="M622" s="2" t="s">
        <v>674</v>
      </c>
      <c r="N622" s="2" t="s">
        <v>48</v>
      </c>
      <c r="O622" s="3">
        <v>6</v>
      </c>
      <c r="P622" s="3">
        <v>253.2636</v>
      </c>
      <c r="Q622" s="3">
        <v>263</v>
      </c>
      <c r="R622" s="3">
        <v>1578</v>
      </c>
      <c r="S622" s="3">
        <v>9.7363999999999997</v>
      </c>
      <c r="T622" s="3">
        <v>58.42</v>
      </c>
      <c r="U622" s="3">
        <v>3.7</v>
      </c>
      <c r="V622" s="2" t="s">
        <v>145</v>
      </c>
      <c r="W622" s="2" t="s">
        <v>146</v>
      </c>
      <c r="X622" s="2" t="s">
        <v>72</v>
      </c>
      <c r="Y622" s="19" t="str">
        <f>VLOOKUP(G622,'Verweis Kd-Gruppe'!$A$2:$B$8,2,FALSE)</f>
        <v>EXP</v>
      </c>
      <c r="Z622" s="19" t="str">
        <f>VLOOKUP(J622,'Verweis Art-Gruppe'!$A$2:$B$15,2,FALSE)</f>
        <v>Geräte</v>
      </c>
      <c r="AA622" s="19" t="str">
        <f>VLOOKUP(W622,'Verweis Vertreter'!$A$2:$B$24,2,FALSE)</f>
        <v>Muhsin Yortanli</v>
      </c>
      <c r="AB622" s="12">
        <f t="shared" si="81"/>
        <v>6</v>
      </c>
      <c r="AC622" s="12">
        <f t="shared" si="86"/>
        <v>253.2636</v>
      </c>
      <c r="AD622" s="12">
        <f t="shared" si="87"/>
        <v>263</v>
      </c>
      <c r="AE622" s="12">
        <f t="shared" si="82"/>
        <v>1578</v>
      </c>
      <c r="AF622" s="12">
        <f t="shared" si="83"/>
        <v>9.7363999999999997</v>
      </c>
      <c r="AG622" s="12">
        <f t="shared" si="84"/>
        <v>58.42</v>
      </c>
      <c r="AH622" s="9">
        <f t="shared" si="88"/>
        <v>3.7021546261089985E-2</v>
      </c>
      <c r="AI622" s="14">
        <f>VLOOKUP(E622,'Verweis Faktor'!$A:$B,2,FALSE)</f>
        <v>1</v>
      </c>
      <c r="AJ622" s="14"/>
      <c r="AK622" s="14" t="str">
        <f>IF(AL622="Ja","Versandkosten",VLOOKUP(E622,'Verweis Belegart'!$A$2:$B$9,2,FALSE))</f>
        <v>Hardware</v>
      </c>
      <c r="AL622" s="14" t="str">
        <f t="shared" si="89"/>
        <v>Nein</v>
      </c>
      <c r="AM622" s="14" t="str">
        <f t="shared" si="85"/>
        <v>Positiv</v>
      </c>
    </row>
    <row r="623" spans="1:39" ht="17.25" customHeight="1" x14ac:dyDescent="0.35">
      <c r="A623" s="17">
        <v>14567974</v>
      </c>
      <c r="B623" s="2" t="s">
        <v>22</v>
      </c>
      <c r="C623" s="1">
        <v>2025001</v>
      </c>
      <c r="D623" s="1">
        <v>2000196</v>
      </c>
      <c r="E623" s="2" t="s">
        <v>34</v>
      </c>
      <c r="F623" s="2" t="s">
        <v>142</v>
      </c>
      <c r="G623" s="2" t="s">
        <v>66</v>
      </c>
      <c r="H623" s="2" t="s">
        <v>1023</v>
      </c>
      <c r="I623" s="2" t="s">
        <v>1024</v>
      </c>
      <c r="J623" s="2" t="s">
        <v>103</v>
      </c>
      <c r="K623" s="2" t="s">
        <v>87</v>
      </c>
      <c r="L623" s="2" t="s">
        <v>616</v>
      </c>
      <c r="M623" s="2" t="s">
        <v>617</v>
      </c>
      <c r="N623" s="2" t="s">
        <v>618</v>
      </c>
      <c r="O623" s="3">
        <v>2</v>
      </c>
      <c r="P623" s="3">
        <v>495</v>
      </c>
      <c r="Q623" s="3">
        <v>517</v>
      </c>
      <c r="R623" s="3">
        <v>1034</v>
      </c>
      <c r="S623" s="3">
        <v>22</v>
      </c>
      <c r="T623" s="3">
        <v>44</v>
      </c>
      <c r="U623" s="3">
        <v>4.25</v>
      </c>
      <c r="V623" s="2" t="s">
        <v>145</v>
      </c>
      <c r="W623" s="2" t="s">
        <v>146</v>
      </c>
      <c r="X623" s="2" t="s">
        <v>72</v>
      </c>
      <c r="Y623" s="19" t="str">
        <f>VLOOKUP(G623,'Verweis Kd-Gruppe'!$A$2:$B$8,2,FALSE)</f>
        <v>EXP</v>
      </c>
      <c r="Z623" s="19" t="str">
        <f>VLOOKUP(J623,'Verweis Art-Gruppe'!$A$2:$B$15,2,FALSE)</f>
        <v>Geräte</v>
      </c>
      <c r="AA623" s="19" t="str">
        <f>VLOOKUP(W623,'Verweis Vertreter'!$A$2:$B$24,2,FALSE)</f>
        <v>Muhsin Yortanli</v>
      </c>
      <c r="AB623" s="12">
        <f t="shared" si="81"/>
        <v>2</v>
      </c>
      <c r="AC623" s="12">
        <f t="shared" si="86"/>
        <v>495</v>
      </c>
      <c r="AD623" s="12">
        <f t="shared" si="87"/>
        <v>517</v>
      </c>
      <c r="AE623" s="12">
        <f t="shared" si="82"/>
        <v>1034</v>
      </c>
      <c r="AF623" s="12">
        <f t="shared" si="83"/>
        <v>22</v>
      </c>
      <c r="AG623" s="12">
        <f t="shared" si="84"/>
        <v>44</v>
      </c>
      <c r="AH623" s="9">
        <f t="shared" si="88"/>
        <v>4.2553191489361701E-2</v>
      </c>
      <c r="AI623" s="14">
        <f>VLOOKUP(E623,'Verweis Faktor'!$A:$B,2,FALSE)</f>
        <v>1</v>
      </c>
      <c r="AJ623" s="14"/>
      <c r="AK623" s="14" t="str">
        <f>IF(AL623="Ja","Versandkosten",VLOOKUP(E623,'Verweis Belegart'!$A$2:$B$9,2,FALSE))</f>
        <v>Hardware</v>
      </c>
      <c r="AL623" s="14" t="str">
        <f t="shared" si="89"/>
        <v>Nein</v>
      </c>
      <c r="AM623" s="14" t="str">
        <f t="shared" si="85"/>
        <v>Positiv</v>
      </c>
    </row>
    <row r="624" spans="1:39" ht="17.25" customHeight="1" x14ac:dyDescent="0.35">
      <c r="A624" s="17">
        <v>14567974</v>
      </c>
      <c r="B624" s="2" t="s">
        <v>22</v>
      </c>
      <c r="C624" s="1">
        <v>2025001</v>
      </c>
      <c r="D624" s="1">
        <v>2000196</v>
      </c>
      <c r="E624" s="2" t="s">
        <v>34</v>
      </c>
      <c r="F624" s="2" t="s">
        <v>142</v>
      </c>
      <c r="G624" s="2" t="s">
        <v>66</v>
      </c>
      <c r="H624" s="2" t="s">
        <v>1023</v>
      </c>
      <c r="I624" s="2" t="s">
        <v>1024</v>
      </c>
      <c r="J624" s="2" t="s">
        <v>103</v>
      </c>
      <c r="K624" s="2" t="s">
        <v>91</v>
      </c>
      <c r="L624" s="2" t="s">
        <v>619</v>
      </c>
      <c r="M624" s="2" t="s">
        <v>620</v>
      </c>
      <c r="N624" s="2" t="s">
        <v>618</v>
      </c>
      <c r="O624" s="3">
        <v>2</v>
      </c>
      <c r="P624" s="3">
        <v>495</v>
      </c>
      <c r="Q624" s="3">
        <v>522</v>
      </c>
      <c r="R624" s="3">
        <v>1044</v>
      </c>
      <c r="S624" s="3">
        <v>27</v>
      </c>
      <c r="T624" s="3">
        <v>54</v>
      </c>
      <c r="U624" s="3">
        <v>5.17</v>
      </c>
      <c r="V624" s="2" t="s">
        <v>145</v>
      </c>
      <c r="W624" s="2" t="s">
        <v>146</v>
      </c>
      <c r="X624" s="2" t="s">
        <v>72</v>
      </c>
      <c r="Y624" s="19" t="str">
        <f>VLOOKUP(G624,'Verweis Kd-Gruppe'!$A$2:$B$8,2,FALSE)</f>
        <v>EXP</v>
      </c>
      <c r="Z624" s="19" t="str">
        <f>VLOOKUP(J624,'Verweis Art-Gruppe'!$A$2:$B$15,2,FALSE)</f>
        <v>Geräte</v>
      </c>
      <c r="AA624" s="19" t="str">
        <f>VLOOKUP(W624,'Verweis Vertreter'!$A$2:$B$24,2,FALSE)</f>
        <v>Muhsin Yortanli</v>
      </c>
      <c r="AB624" s="12">
        <f t="shared" si="81"/>
        <v>2</v>
      </c>
      <c r="AC624" s="12">
        <f t="shared" si="86"/>
        <v>495</v>
      </c>
      <c r="AD624" s="12">
        <f t="shared" si="87"/>
        <v>522</v>
      </c>
      <c r="AE624" s="12">
        <f t="shared" si="82"/>
        <v>1044</v>
      </c>
      <c r="AF624" s="12">
        <f t="shared" si="83"/>
        <v>27</v>
      </c>
      <c r="AG624" s="12">
        <f t="shared" si="84"/>
        <v>54</v>
      </c>
      <c r="AH624" s="9">
        <f t="shared" si="88"/>
        <v>5.1724137931034482E-2</v>
      </c>
      <c r="AI624" s="14">
        <f>VLOOKUP(E624,'Verweis Faktor'!$A:$B,2,FALSE)</f>
        <v>1</v>
      </c>
      <c r="AJ624" s="14"/>
      <c r="AK624" s="14" t="str">
        <f>IF(AL624="Ja","Versandkosten",VLOOKUP(E624,'Verweis Belegart'!$A$2:$B$9,2,FALSE))</f>
        <v>Hardware</v>
      </c>
      <c r="AL624" s="14" t="str">
        <f t="shared" si="89"/>
        <v>Nein</v>
      </c>
      <c r="AM624" s="14" t="str">
        <f t="shared" si="85"/>
        <v>Positiv</v>
      </c>
    </row>
    <row r="625" spans="1:39" ht="17.25" customHeight="1" x14ac:dyDescent="0.35">
      <c r="A625" s="17">
        <v>14567974</v>
      </c>
      <c r="B625" s="2" t="s">
        <v>22</v>
      </c>
      <c r="C625" s="1">
        <v>2025001</v>
      </c>
      <c r="D625" s="1">
        <v>2000196</v>
      </c>
      <c r="E625" s="2" t="s">
        <v>34</v>
      </c>
      <c r="F625" s="2" t="s">
        <v>142</v>
      </c>
      <c r="G625" s="2" t="s">
        <v>66</v>
      </c>
      <c r="H625" s="2" t="s">
        <v>1023</v>
      </c>
      <c r="I625" s="2" t="s">
        <v>1024</v>
      </c>
      <c r="J625" s="2" t="s">
        <v>103</v>
      </c>
      <c r="K625" s="2" t="s">
        <v>95</v>
      </c>
      <c r="L625" s="2" t="s">
        <v>147</v>
      </c>
      <c r="M625" s="2" t="s">
        <v>148</v>
      </c>
      <c r="N625" s="2" t="s">
        <v>149</v>
      </c>
      <c r="O625" s="3">
        <v>6</v>
      </c>
      <c r="P625" s="3">
        <v>204.57390000000001</v>
      </c>
      <c r="Q625" s="3">
        <v>213</v>
      </c>
      <c r="R625" s="3">
        <v>1278</v>
      </c>
      <c r="S625" s="3">
        <v>8.4260999999999999</v>
      </c>
      <c r="T625" s="3">
        <v>50.56</v>
      </c>
      <c r="U625" s="3">
        <v>3.95</v>
      </c>
      <c r="V625" s="2" t="s">
        <v>145</v>
      </c>
      <c r="W625" s="2" t="s">
        <v>146</v>
      </c>
      <c r="X625" s="2" t="s">
        <v>72</v>
      </c>
      <c r="Y625" s="19" t="str">
        <f>VLOOKUP(G625,'Verweis Kd-Gruppe'!$A$2:$B$8,2,FALSE)</f>
        <v>EXP</v>
      </c>
      <c r="Z625" s="19" t="str">
        <f>VLOOKUP(J625,'Verweis Art-Gruppe'!$A$2:$B$15,2,FALSE)</f>
        <v>Geräte</v>
      </c>
      <c r="AA625" s="19" t="str">
        <f>VLOOKUP(W625,'Verweis Vertreter'!$A$2:$B$24,2,FALSE)</f>
        <v>Muhsin Yortanli</v>
      </c>
      <c r="AB625" s="12">
        <f t="shared" si="81"/>
        <v>6</v>
      </c>
      <c r="AC625" s="12">
        <f t="shared" si="86"/>
        <v>204.57390000000001</v>
      </c>
      <c r="AD625" s="12">
        <f t="shared" si="87"/>
        <v>213</v>
      </c>
      <c r="AE625" s="12">
        <f t="shared" si="82"/>
        <v>1278</v>
      </c>
      <c r="AF625" s="12">
        <f t="shared" si="83"/>
        <v>8.4260999999999999</v>
      </c>
      <c r="AG625" s="12">
        <f t="shared" si="84"/>
        <v>50.56</v>
      </c>
      <c r="AH625" s="9">
        <f t="shared" si="88"/>
        <v>3.9561815336463226E-2</v>
      </c>
      <c r="AI625" s="14">
        <f>VLOOKUP(E625,'Verweis Faktor'!$A:$B,2,FALSE)</f>
        <v>1</v>
      </c>
      <c r="AJ625" s="14"/>
      <c r="AK625" s="14" t="str">
        <f>IF(AL625="Ja","Versandkosten",VLOOKUP(E625,'Verweis Belegart'!$A$2:$B$9,2,FALSE))</f>
        <v>Hardware</v>
      </c>
      <c r="AL625" s="14" t="str">
        <f t="shared" si="89"/>
        <v>Nein</v>
      </c>
      <c r="AM625" s="14" t="str">
        <f t="shared" si="85"/>
        <v>Positiv</v>
      </c>
    </row>
    <row r="626" spans="1:39" ht="17.25" customHeight="1" x14ac:dyDescent="0.35">
      <c r="A626" s="17">
        <v>14567974</v>
      </c>
      <c r="B626" s="2" t="s">
        <v>22</v>
      </c>
      <c r="C626" s="1">
        <v>2025001</v>
      </c>
      <c r="D626" s="1">
        <v>2000196</v>
      </c>
      <c r="E626" s="2" t="s">
        <v>34</v>
      </c>
      <c r="F626" s="2" t="s">
        <v>142</v>
      </c>
      <c r="G626" s="2" t="s">
        <v>66</v>
      </c>
      <c r="H626" s="2" t="s">
        <v>1023</v>
      </c>
      <c r="I626" s="2" t="s">
        <v>1024</v>
      </c>
      <c r="J626" s="2" t="s">
        <v>103</v>
      </c>
      <c r="K626" s="2" t="s">
        <v>99</v>
      </c>
      <c r="L626" s="2" t="s">
        <v>1027</v>
      </c>
      <c r="M626" s="2" t="s">
        <v>1028</v>
      </c>
      <c r="N626" s="2" t="s">
        <v>618</v>
      </c>
      <c r="O626" s="3">
        <v>3</v>
      </c>
      <c r="P626" s="3">
        <v>495</v>
      </c>
      <c r="Q626" s="3">
        <v>522</v>
      </c>
      <c r="R626" s="3">
        <v>1566</v>
      </c>
      <c r="S626" s="3">
        <v>27</v>
      </c>
      <c r="T626" s="3">
        <v>81</v>
      </c>
      <c r="U626" s="3">
        <v>5.17</v>
      </c>
      <c r="V626" s="2" t="s">
        <v>145</v>
      </c>
      <c r="W626" s="2" t="s">
        <v>146</v>
      </c>
      <c r="X626" s="2" t="s">
        <v>72</v>
      </c>
      <c r="Y626" s="19" t="str">
        <f>VLOOKUP(G626,'Verweis Kd-Gruppe'!$A$2:$B$8,2,FALSE)</f>
        <v>EXP</v>
      </c>
      <c r="Z626" s="19" t="str">
        <f>VLOOKUP(J626,'Verweis Art-Gruppe'!$A$2:$B$15,2,FALSE)</f>
        <v>Geräte</v>
      </c>
      <c r="AA626" s="19" t="str">
        <f>VLOOKUP(W626,'Verweis Vertreter'!$A$2:$B$24,2,FALSE)</f>
        <v>Muhsin Yortanli</v>
      </c>
      <c r="AB626" s="12">
        <f t="shared" si="81"/>
        <v>3</v>
      </c>
      <c r="AC626" s="12">
        <f t="shared" si="86"/>
        <v>495</v>
      </c>
      <c r="AD626" s="12">
        <f t="shared" si="87"/>
        <v>522</v>
      </c>
      <c r="AE626" s="12">
        <f t="shared" si="82"/>
        <v>1566</v>
      </c>
      <c r="AF626" s="12">
        <f t="shared" si="83"/>
        <v>27</v>
      </c>
      <c r="AG626" s="12">
        <f t="shared" si="84"/>
        <v>81</v>
      </c>
      <c r="AH626" s="9">
        <f t="shared" si="88"/>
        <v>5.1724137931034482E-2</v>
      </c>
      <c r="AI626" s="14">
        <f>VLOOKUP(E626,'Verweis Faktor'!$A:$B,2,FALSE)</f>
        <v>1</v>
      </c>
      <c r="AJ626" s="14"/>
      <c r="AK626" s="14" t="str">
        <f>IF(AL626="Ja","Versandkosten",VLOOKUP(E626,'Verweis Belegart'!$A$2:$B$9,2,FALSE))</f>
        <v>Hardware</v>
      </c>
      <c r="AL626" s="14" t="str">
        <f t="shared" si="89"/>
        <v>Nein</v>
      </c>
      <c r="AM626" s="14" t="str">
        <f t="shared" si="85"/>
        <v>Positiv</v>
      </c>
    </row>
    <row r="627" spans="1:39" ht="17.25" customHeight="1" x14ac:dyDescent="0.35">
      <c r="A627" s="17">
        <v>14567974</v>
      </c>
      <c r="B627" s="2" t="s">
        <v>22</v>
      </c>
      <c r="C627" s="1">
        <v>2025001</v>
      </c>
      <c r="D627" s="1">
        <v>2000196</v>
      </c>
      <c r="E627" s="2" t="s">
        <v>34</v>
      </c>
      <c r="F627" s="2" t="s">
        <v>142</v>
      </c>
      <c r="G627" s="2" t="s">
        <v>66</v>
      </c>
      <c r="H627" s="2" t="s">
        <v>1023</v>
      </c>
      <c r="I627" s="2" t="s">
        <v>1024</v>
      </c>
      <c r="J627" s="2" t="s">
        <v>103</v>
      </c>
      <c r="K627" s="2" t="s">
        <v>103</v>
      </c>
      <c r="L627" s="2" t="s">
        <v>1029</v>
      </c>
      <c r="M627" s="2" t="s">
        <v>1030</v>
      </c>
      <c r="N627" s="2" t="s">
        <v>310</v>
      </c>
      <c r="O627" s="3">
        <v>1</v>
      </c>
      <c r="P627" s="3">
        <v>487.01440000000002</v>
      </c>
      <c r="Q627" s="3">
        <v>498</v>
      </c>
      <c r="R627" s="3">
        <v>498</v>
      </c>
      <c r="S627" s="3">
        <v>10.9856</v>
      </c>
      <c r="T627" s="3">
        <v>10.99</v>
      </c>
      <c r="U627" s="3">
        <v>2.2000000000000002</v>
      </c>
      <c r="V627" s="2" t="s">
        <v>145</v>
      </c>
      <c r="W627" s="2" t="s">
        <v>146</v>
      </c>
      <c r="X627" s="2" t="s">
        <v>72</v>
      </c>
      <c r="Y627" s="19" t="str">
        <f>VLOOKUP(G627,'Verweis Kd-Gruppe'!$A$2:$B$8,2,FALSE)</f>
        <v>EXP</v>
      </c>
      <c r="Z627" s="19" t="str">
        <f>VLOOKUP(J627,'Verweis Art-Gruppe'!$A$2:$B$15,2,FALSE)</f>
        <v>Geräte</v>
      </c>
      <c r="AA627" s="19" t="str">
        <f>VLOOKUP(W627,'Verweis Vertreter'!$A$2:$B$24,2,FALSE)</f>
        <v>Muhsin Yortanli</v>
      </c>
      <c r="AB627" s="12">
        <f t="shared" si="81"/>
        <v>1</v>
      </c>
      <c r="AC627" s="12">
        <f t="shared" si="86"/>
        <v>487.01440000000002</v>
      </c>
      <c r="AD627" s="12">
        <f t="shared" si="87"/>
        <v>498</v>
      </c>
      <c r="AE627" s="12">
        <f t="shared" si="82"/>
        <v>498</v>
      </c>
      <c r="AF627" s="12">
        <f t="shared" si="83"/>
        <v>10.9856</v>
      </c>
      <c r="AG627" s="12">
        <f t="shared" si="84"/>
        <v>10.99</v>
      </c>
      <c r="AH627" s="9">
        <f t="shared" si="88"/>
        <v>2.2068273092369479E-2</v>
      </c>
      <c r="AI627" s="14">
        <f>VLOOKUP(E627,'Verweis Faktor'!$A:$B,2,FALSE)</f>
        <v>1</v>
      </c>
      <c r="AJ627" s="14"/>
      <c r="AK627" s="14" t="str">
        <f>IF(AL627="Ja","Versandkosten",VLOOKUP(E627,'Verweis Belegart'!$A$2:$B$9,2,FALSE))</f>
        <v>Hardware</v>
      </c>
      <c r="AL627" s="14" t="str">
        <f t="shared" si="89"/>
        <v>Nein</v>
      </c>
      <c r="AM627" s="14" t="str">
        <f t="shared" si="85"/>
        <v>Positiv</v>
      </c>
    </row>
    <row r="628" spans="1:39" ht="17.25" customHeight="1" x14ac:dyDescent="0.35">
      <c r="A628" s="17">
        <v>14567974</v>
      </c>
      <c r="B628" s="2" t="s">
        <v>22</v>
      </c>
      <c r="C628" s="1">
        <v>2025001</v>
      </c>
      <c r="D628" s="1">
        <v>2000196</v>
      </c>
      <c r="E628" s="2" t="s">
        <v>34</v>
      </c>
      <c r="F628" s="2" t="s">
        <v>142</v>
      </c>
      <c r="G628" s="2" t="s">
        <v>66</v>
      </c>
      <c r="H628" s="2" t="s">
        <v>1023</v>
      </c>
      <c r="I628" s="2" t="s">
        <v>1024</v>
      </c>
      <c r="J628" s="2" t="s">
        <v>103</v>
      </c>
      <c r="K628" s="2" t="s">
        <v>107</v>
      </c>
      <c r="L628" s="2" t="s">
        <v>88</v>
      </c>
      <c r="M628" s="2" t="s">
        <v>89</v>
      </c>
      <c r="N628" s="2" t="s">
        <v>90</v>
      </c>
      <c r="O628" s="3">
        <v>1</v>
      </c>
      <c r="P628" s="3">
        <v>530.07069999999999</v>
      </c>
      <c r="Q628" s="3">
        <v>547</v>
      </c>
      <c r="R628" s="3">
        <v>547</v>
      </c>
      <c r="S628" s="3">
        <v>16.929300000000001</v>
      </c>
      <c r="T628" s="3">
        <v>16.93</v>
      </c>
      <c r="U628" s="3">
        <v>3.09</v>
      </c>
      <c r="V628" s="2" t="s">
        <v>145</v>
      </c>
      <c r="W628" s="2" t="s">
        <v>146</v>
      </c>
      <c r="X628" s="2" t="s">
        <v>72</v>
      </c>
      <c r="Y628" s="19" t="str">
        <f>VLOOKUP(G628,'Verweis Kd-Gruppe'!$A$2:$B$8,2,FALSE)</f>
        <v>EXP</v>
      </c>
      <c r="Z628" s="19" t="str">
        <f>VLOOKUP(J628,'Verweis Art-Gruppe'!$A$2:$B$15,2,FALSE)</f>
        <v>Geräte</v>
      </c>
      <c r="AA628" s="19" t="str">
        <f>VLOOKUP(W628,'Verweis Vertreter'!$A$2:$B$24,2,FALSE)</f>
        <v>Muhsin Yortanli</v>
      </c>
      <c r="AB628" s="12">
        <f t="shared" si="81"/>
        <v>1</v>
      </c>
      <c r="AC628" s="12">
        <f t="shared" si="86"/>
        <v>530.07069999999999</v>
      </c>
      <c r="AD628" s="12">
        <f t="shared" si="87"/>
        <v>547</v>
      </c>
      <c r="AE628" s="12">
        <f t="shared" si="82"/>
        <v>547</v>
      </c>
      <c r="AF628" s="12">
        <f t="shared" si="83"/>
        <v>16.929300000000001</v>
      </c>
      <c r="AG628" s="12">
        <f t="shared" si="84"/>
        <v>16.93</v>
      </c>
      <c r="AH628" s="9">
        <f t="shared" si="88"/>
        <v>3.0950639853747713E-2</v>
      </c>
      <c r="AI628" s="14">
        <f>VLOOKUP(E628,'Verweis Faktor'!$A:$B,2,FALSE)</f>
        <v>1</v>
      </c>
      <c r="AJ628" s="14"/>
      <c r="AK628" s="14" t="str">
        <f>IF(AL628="Ja","Versandkosten",VLOOKUP(E628,'Verweis Belegart'!$A$2:$B$9,2,FALSE))</f>
        <v>Hardware</v>
      </c>
      <c r="AL628" s="14" t="str">
        <f t="shared" si="89"/>
        <v>Nein</v>
      </c>
      <c r="AM628" s="14" t="str">
        <f t="shared" si="85"/>
        <v>Positiv</v>
      </c>
    </row>
    <row r="629" spans="1:39" ht="17.25" customHeight="1" x14ac:dyDescent="0.35">
      <c r="A629" s="17">
        <v>14567974</v>
      </c>
      <c r="B629" s="2" t="s">
        <v>22</v>
      </c>
      <c r="C629" s="1">
        <v>2025001</v>
      </c>
      <c r="D629" s="1">
        <v>2000196</v>
      </c>
      <c r="E629" s="2" t="s">
        <v>34</v>
      </c>
      <c r="F629" s="2" t="s">
        <v>142</v>
      </c>
      <c r="G629" s="2" t="s">
        <v>66</v>
      </c>
      <c r="H629" s="2" t="s">
        <v>1023</v>
      </c>
      <c r="I629" s="2" t="s">
        <v>1024</v>
      </c>
      <c r="J629" s="2" t="s">
        <v>103</v>
      </c>
      <c r="K629" s="2" t="s">
        <v>111</v>
      </c>
      <c r="L629" s="2" t="s">
        <v>345</v>
      </c>
      <c r="M629" s="2" t="s">
        <v>346</v>
      </c>
      <c r="N629" s="2" t="s">
        <v>347</v>
      </c>
      <c r="O629" s="3">
        <v>1</v>
      </c>
      <c r="P629" s="3">
        <v>778.5539</v>
      </c>
      <c r="Q629" s="3">
        <v>779</v>
      </c>
      <c r="R629" s="3">
        <v>779</v>
      </c>
      <c r="S629" s="3">
        <v>0.4461</v>
      </c>
      <c r="T629" s="3">
        <v>0.45</v>
      </c>
      <c r="U629" s="3">
        <v>0.05</v>
      </c>
      <c r="V629" s="2" t="s">
        <v>145</v>
      </c>
      <c r="W629" s="2" t="s">
        <v>146</v>
      </c>
      <c r="X629" s="2" t="s">
        <v>72</v>
      </c>
      <c r="Y629" s="19" t="str">
        <f>VLOOKUP(G629,'Verweis Kd-Gruppe'!$A$2:$B$8,2,FALSE)</f>
        <v>EXP</v>
      </c>
      <c r="Z629" s="19" t="str">
        <f>VLOOKUP(J629,'Verweis Art-Gruppe'!$A$2:$B$15,2,FALSE)</f>
        <v>Geräte</v>
      </c>
      <c r="AA629" s="19" t="str">
        <f>VLOOKUP(W629,'Verweis Vertreter'!$A$2:$B$24,2,FALSE)</f>
        <v>Muhsin Yortanli</v>
      </c>
      <c r="AB629" s="12">
        <f t="shared" si="81"/>
        <v>1</v>
      </c>
      <c r="AC629" s="12">
        <f t="shared" si="86"/>
        <v>778.5539</v>
      </c>
      <c r="AD629" s="12">
        <f t="shared" si="87"/>
        <v>779</v>
      </c>
      <c r="AE629" s="12">
        <f t="shared" si="82"/>
        <v>779</v>
      </c>
      <c r="AF629" s="12">
        <f t="shared" si="83"/>
        <v>0.4461</v>
      </c>
      <c r="AG629" s="12">
        <f t="shared" si="84"/>
        <v>0.45</v>
      </c>
      <c r="AH629" s="9">
        <f t="shared" si="88"/>
        <v>5.7766367137355589E-4</v>
      </c>
      <c r="AI629" s="14">
        <f>VLOOKUP(E629,'Verweis Faktor'!$A:$B,2,FALSE)</f>
        <v>1</v>
      </c>
      <c r="AJ629" s="14"/>
      <c r="AK629" s="14" t="str">
        <f>IF(AL629="Ja","Versandkosten",VLOOKUP(E629,'Verweis Belegart'!$A$2:$B$9,2,FALSE))</f>
        <v>Hardware</v>
      </c>
      <c r="AL629" s="14" t="str">
        <f t="shared" si="89"/>
        <v>Nein</v>
      </c>
      <c r="AM629" s="14" t="str">
        <f t="shared" si="85"/>
        <v>Positiv</v>
      </c>
    </row>
    <row r="630" spans="1:39" ht="17.25" customHeight="1" x14ac:dyDescent="0.35">
      <c r="A630" s="17">
        <v>14567974</v>
      </c>
      <c r="B630" s="2" t="s">
        <v>22</v>
      </c>
      <c r="C630" s="1">
        <v>2025001</v>
      </c>
      <c r="D630" s="1">
        <v>2000196</v>
      </c>
      <c r="E630" s="2" t="s">
        <v>34</v>
      </c>
      <c r="F630" s="2" t="s">
        <v>142</v>
      </c>
      <c r="G630" s="2" t="s">
        <v>66</v>
      </c>
      <c r="H630" s="2" t="s">
        <v>1023</v>
      </c>
      <c r="I630" s="2" t="s">
        <v>1024</v>
      </c>
      <c r="J630" s="2" t="s">
        <v>103</v>
      </c>
      <c r="K630" s="2" t="s">
        <v>115</v>
      </c>
      <c r="L630" s="2" t="s">
        <v>395</v>
      </c>
      <c r="M630" s="2" t="s">
        <v>396</v>
      </c>
      <c r="N630" s="2" t="s">
        <v>292</v>
      </c>
      <c r="O630" s="3">
        <v>1</v>
      </c>
      <c r="P630" s="3">
        <v>937.89080000000001</v>
      </c>
      <c r="Q630" s="3">
        <v>928</v>
      </c>
      <c r="R630" s="3">
        <v>928</v>
      </c>
      <c r="S630" s="3">
        <v>-9.8908000000000005</v>
      </c>
      <c r="T630" s="3">
        <v>-9.89</v>
      </c>
      <c r="U630" s="3">
        <v>-1.06</v>
      </c>
      <c r="V630" s="2" t="s">
        <v>145</v>
      </c>
      <c r="W630" s="2" t="s">
        <v>146</v>
      </c>
      <c r="X630" s="2" t="s">
        <v>72</v>
      </c>
      <c r="Y630" s="19" t="str">
        <f>VLOOKUP(G630,'Verweis Kd-Gruppe'!$A$2:$B$8,2,FALSE)</f>
        <v>EXP</v>
      </c>
      <c r="Z630" s="19" t="str">
        <f>VLOOKUP(J630,'Verweis Art-Gruppe'!$A$2:$B$15,2,FALSE)</f>
        <v>Geräte</v>
      </c>
      <c r="AA630" s="19" t="str">
        <f>VLOOKUP(W630,'Verweis Vertreter'!$A$2:$B$24,2,FALSE)</f>
        <v>Muhsin Yortanli</v>
      </c>
      <c r="AB630" s="12">
        <f t="shared" si="81"/>
        <v>1</v>
      </c>
      <c r="AC630" s="12">
        <f t="shared" si="86"/>
        <v>937.89080000000001</v>
      </c>
      <c r="AD630" s="12">
        <f t="shared" si="87"/>
        <v>928</v>
      </c>
      <c r="AE630" s="12">
        <f t="shared" si="82"/>
        <v>928</v>
      </c>
      <c r="AF630" s="12">
        <f t="shared" si="83"/>
        <v>-9.8908000000000005</v>
      </c>
      <c r="AG630" s="12">
        <f t="shared" si="84"/>
        <v>-9.89</v>
      </c>
      <c r="AH630" s="9">
        <f t="shared" si="88"/>
        <v>-1.0657327586206897E-2</v>
      </c>
      <c r="AI630" s="14">
        <f>VLOOKUP(E630,'Verweis Faktor'!$A:$B,2,FALSE)</f>
        <v>1</v>
      </c>
      <c r="AJ630" s="14"/>
      <c r="AK630" s="14" t="str">
        <f>IF(AL630="Ja","Versandkosten",VLOOKUP(E630,'Verweis Belegart'!$A$2:$B$9,2,FALSE))</f>
        <v>Hardware</v>
      </c>
      <c r="AL630" s="14" t="str">
        <f t="shared" si="89"/>
        <v>Nein</v>
      </c>
      <c r="AM630" s="14" t="str">
        <f t="shared" si="85"/>
        <v>Negativ</v>
      </c>
    </row>
    <row r="631" spans="1:39" ht="17.25" customHeight="1" x14ac:dyDescent="0.35">
      <c r="A631" s="17">
        <v>14567974</v>
      </c>
      <c r="B631" s="2" t="s">
        <v>22</v>
      </c>
      <c r="C631" s="1">
        <v>2025001</v>
      </c>
      <c r="D631" s="1">
        <v>2000196</v>
      </c>
      <c r="E631" s="2" t="s">
        <v>34</v>
      </c>
      <c r="F631" s="2" t="s">
        <v>142</v>
      </c>
      <c r="G631" s="2" t="s">
        <v>66</v>
      </c>
      <c r="H631" s="2" t="s">
        <v>1023</v>
      </c>
      <c r="I631" s="2" t="s">
        <v>1024</v>
      </c>
      <c r="J631" s="2" t="s">
        <v>103</v>
      </c>
      <c r="K631" s="2" t="s">
        <v>289</v>
      </c>
      <c r="L631" s="2" t="s">
        <v>578</v>
      </c>
      <c r="M631" s="2" t="s">
        <v>579</v>
      </c>
      <c r="N631" s="2" t="s">
        <v>457</v>
      </c>
      <c r="O631" s="3">
        <v>1</v>
      </c>
      <c r="P631" s="3">
        <v>901.34349999999995</v>
      </c>
      <c r="Q631" s="3">
        <v>859</v>
      </c>
      <c r="R631" s="3">
        <v>859</v>
      </c>
      <c r="S631" s="3">
        <v>-42.343499999999999</v>
      </c>
      <c r="T631" s="3">
        <v>-42.34</v>
      </c>
      <c r="U631" s="3">
        <v>-4.92</v>
      </c>
      <c r="V631" s="2" t="s">
        <v>145</v>
      </c>
      <c r="W631" s="2" t="s">
        <v>146</v>
      </c>
      <c r="X631" s="2" t="s">
        <v>72</v>
      </c>
      <c r="Y631" s="19" t="str">
        <f>VLOOKUP(G631,'Verweis Kd-Gruppe'!$A$2:$B$8,2,FALSE)</f>
        <v>EXP</v>
      </c>
      <c r="Z631" s="19" t="str">
        <f>VLOOKUP(J631,'Verweis Art-Gruppe'!$A$2:$B$15,2,FALSE)</f>
        <v>Geräte</v>
      </c>
      <c r="AA631" s="19" t="str">
        <f>VLOOKUP(W631,'Verweis Vertreter'!$A$2:$B$24,2,FALSE)</f>
        <v>Muhsin Yortanli</v>
      </c>
      <c r="AB631" s="12">
        <f t="shared" si="81"/>
        <v>1</v>
      </c>
      <c r="AC631" s="12">
        <f t="shared" si="86"/>
        <v>901.34349999999995</v>
      </c>
      <c r="AD631" s="12">
        <f t="shared" si="87"/>
        <v>859</v>
      </c>
      <c r="AE631" s="12">
        <f t="shared" si="82"/>
        <v>859</v>
      </c>
      <c r="AF631" s="12">
        <f t="shared" si="83"/>
        <v>-42.343499999999999</v>
      </c>
      <c r="AG631" s="12">
        <f t="shared" si="84"/>
        <v>-42.34</v>
      </c>
      <c r="AH631" s="9">
        <f t="shared" si="88"/>
        <v>-4.9289871944121072E-2</v>
      </c>
      <c r="AI631" s="14">
        <f>VLOOKUP(E631,'Verweis Faktor'!$A:$B,2,FALSE)</f>
        <v>1</v>
      </c>
      <c r="AJ631" s="14"/>
      <c r="AK631" s="14" t="str">
        <f>IF(AL631="Ja","Versandkosten",VLOOKUP(E631,'Verweis Belegart'!$A$2:$B$9,2,FALSE))</f>
        <v>Hardware</v>
      </c>
      <c r="AL631" s="14" t="str">
        <f t="shared" si="89"/>
        <v>Nein</v>
      </c>
      <c r="AM631" s="14" t="str">
        <f t="shared" si="85"/>
        <v>Negativ</v>
      </c>
    </row>
    <row r="632" spans="1:39" ht="17.25" customHeight="1" x14ac:dyDescent="0.35">
      <c r="A632" s="17">
        <v>14567974</v>
      </c>
      <c r="B632" s="2" t="s">
        <v>22</v>
      </c>
      <c r="C632" s="1">
        <v>2025001</v>
      </c>
      <c r="D632" s="1">
        <v>2000196</v>
      </c>
      <c r="E632" s="2" t="s">
        <v>34</v>
      </c>
      <c r="F632" s="2" t="s">
        <v>142</v>
      </c>
      <c r="G632" s="2" t="s">
        <v>66</v>
      </c>
      <c r="H632" s="2" t="s">
        <v>1023</v>
      </c>
      <c r="I632" s="2" t="s">
        <v>1024</v>
      </c>
      <c r="J632" s="2" t="s">
        <v>103</v>
      </c>
      <c r="K632" s="2" t="s">
        <v>293</v>
      </c>
      <c r="L632" s="2" t="s">
        <v>351</v>
      </c>
      <c r="M632" s="2" t="s">
        <v>352</v>
      </c>
      <c r="N632" s="2" t="s">
        <v>90</v>
      </c>
      <c r="O632" s="3">
        <v>2</v>
      </c>
      <c r="P632" s="3">
        <v>537</v>
      </c>
      <c r="Q632" s="3">
        <v>547</v>
      </c>
      <c r="R632" s="3">
        <v>1094</v>
      </c>
      <c r="S632" s="3">
        <v>10</v>
      </c>
      <c r="T632" s="3">
        <v>20</v>
      </c>
      <c r="U632" s="3">
        <v>1.82</v>
      </c>
      <c r="V632" s="2" t="s">
        <v>145</v>
      </c>
      <c r="W632" s="2" t="s">
        <v>146</v>
      </c>
      <c r="X632" s="2" t="s">
        <v>72</v>
      </c>
      <c r="Y632" s="19" t="str">
        <f>VLOOKUP(G632,'Verweis Kd-Gruppe'!$A$2:$B$8,2,FALSE)</f>
        <v>EXP</v>
      </c>
      <c r="Z632" s="19" t="str">
        <f>VLOOKUP(J632,'Verweis Art-Gruppe'!$A$2:$B$15,2,FALSE)</f>
        <v>Geräte</v>
      </c>
      <c r="AA632" s="19" t="str">
        <f>VLOOKUP(W632,'Verweis Vertreter'!$A$2:$B$24,2,FALSE)</f>
        <v>Muhsin Yortanli</v>
      </c>
      <c r="AB632" s="12">
        <f t="shared" si="81"/>
        <v>2</v>
      </c>
      <c r="AC632" s="12">
        <f t="shared" si="86"/>
        <v>537</v>
      </c>
      <c r="AD632" s="12">
        <f t="shared" si="87"/>
        <v>547</v>
      </c>
      <c r="AE632" s="12">
        <f t="shared" si="82"/>
        <v>1094</v>
      </c>
      <c r="AF632" s="12">
        <f t="shared" si="83"/>
        <v>10</v>
      </c>
      <c r="AG632" s="12">
        <f t="shared" si="84"/>
        <v>20</v>
      </c>
      <c r="AH632" s="9">
        <f t="shared" si="88"/>
        <v>1.8281535648994516E-2</v>
      </c>
      <c r="AI632" s="14">
        <f>VLOOKUP(E632,'Verweis Faktor'!$A:$B,2,FALSE)</f>
        <v>1</v>
      </c>
      <c r="AJ632" s="14"/>
      <c r="AK632" s="14" t="str">
        <f>IF(AL632="Ja","Versandkosten",VLOOKUP(E632,'Verweis Belegart'!$A$2:$B$9,2,FALSE))</f>
        <v>Hardware</v>
      </c>
      <c r="AL632" s="14" t="str">
        <f t="shared" si="89"/>
        <v>Nein</v>
      </c>
      <c r="AM632" s="14" t="str">
        <f t="shared" si="85"/>
        <v>Positiv</v>
      </c>
    </row>
    <row r="633" spans="1:39" ht="17.25" customHeight="1" x14ac:dyDescent="0.35">
      <c r="A633" s="17">
        <v>14571543</v>
      </c>
      <c r="B633" s="2" t="s">
        <v>22</v>
      </c>
      <c r="C633" s="1">
        <v>2025001</v>
      </c>
      <c r="D633" s="1">
        <v>2000197</v>
      </c>
      <c r="E633" s="2" t="s">
        <v>34</v>
      </c>
      <c r="F633" s="2" t="s">
        <v>53</v>
      </c>
      <c r="G633" s="2" t="s">
        <v>66</v>
      </c>
      <c r="H633" s="2" t="s">
        <v>375</v>
      </c>
      <c r="I633" s="2" t="s">
        <v>376</v>
      </c>
      <c r="J633" s="2" t="s">
        <v>103</v>
      </c>
      <c r="K633" s="2" t="s">
        <v>28</v>
      </c>
      <c r="L633" s="2" t="s">
        <v>970</v>
      </c>
      <c r="M633" s="2" t="s">
        <v>971</v>
      </c>
      <c r="N633" s="2" t="s">
        <v>943</v>
      </c>
      <c r="O633" s="3">
        <v>30</v>
      </c>
      <c r="P633" s="3">
        <v>235</v>
      </c>
      <c r="Q633" s="3">
        <v>252</v>
      </c>
      <c r="R633" s="3">
        <v>7560</v>
      </c>
      <c r="S633" s="3">
        <v>17</v>
      </c>
      <c r="T633" s="3">
        <v>510</v>
      </c>
      <c r="U633" s="3">
        <v>6.74</v>
      </c>
      <c r="V633" s="2" t="s">
        <v>145</v>
      </c>
      <c r="W633" s="2" t="s">
        <v>146</v>
      </c>
      <c r="X633" s="2" t="s">
        <v>44</v>
      </c>
      <c r="Y633" s="19" t="str">
        <f>VLOOKUP(G633,'Verweis Kd-Gruppe'!$A$2:$B$8,2,FALSE)</f>
        <v>EXP</v>
      </c>
      <c r="Z633" s="19" t="str">
        <f>VLOOKUP(J633,'Verweis Art-Gruppe'!$A$2:$B$15,2,FALSE)</f>
        <v>Geräte</v>
      </c>
      <c r="AA633" s="19" t="str">
        <f>VLOOKUP(W633,'Verweis Vertreter'!$A$2:$B$24,2,FALSE)</f>
        <v>Muhsin Yortanli</v>
      </c>
      <c r="AB633" s="12">
        <f t="shared" si="81"/>
        <v>30</v>
      </c>
      <c r="AC633" s="12">
        <f t="shared" si="86"/>
        <v>235</v>
      </c>
      <c r="AD633" s="12">
        <f t="shared" si="87"/>
        <v>252</v>
      </c>
      <c r="AE633" s="12">
        <f t="shared" si="82"/>
        <v>7560</v>
      </c>
      <c r="AF633" s="12">
        <f t="shared" si="83"/>
        <v>17</v>
      </c>
      <c r="AG633" s="12">
        <f t="shared" si="84"/>
        <v>510</v>
      </c>
      <c r="AH633" s="9">
        <f t="shared" si="88"/>
        <v>6.7460317460317457E-2</v>
      </c>
      <c r="AI633" s="14">
        <f>VLOOKUP(E633,'Verweis Faktor'!$A:$B,2,FALSE)</f>
        <v>1</v>
      </c>
      <c r="AJ633" s="14"/>
      <c r="AK633" s="14" t="str">
        <f>IF(AL633="Ja","Versandkosten",VLOOKUP(E633,'Verweis Belegart'!$A$2:$B$9,2,FALSE))</f>
        <v>Hardware</v>
      </c>
      <c r="AL633" s="14" t="str">
        <f t="shared" si="89"/>
        <v>Nein</v>
      </c>
      <c r="AM633" s="14" t="str">
        <f t="shared" si="85"/>
        <v>Positiv</v>
      </c>
    </row>
    <row r="634" spans="1:39" ht="17.25" customHeight="1" x14ac:dyDescent="0.35">
      <c r="A634" s="17">
        <v>14571550</v>
      </c>
      <c r="B634" s="2" t="s">
        <v>22</v>
      </c>
      <c r="C634" s="1">
        <v>2025001</v>
      </c>
      <c r="D634" s="1">
        <v>2000198</v>
      </c>
      <c r="E634" s="2" t="s">
        <v>34</v>
      </c>
      <c r="F634" s="2" t="s">
        <v>53</v>
      </c>
      <c r="G634" s="2" t="s">
        <v>66</v>
      </c>
      <c r="H634" s="2" t="s">
        <v>375</v>
      </c>
      <c r="I634" s="2" t="s">
        <v>376</v>
      </c>
      <c r="J634" s="2" t="s">
        <v>103</v>
      </c>
      <c r="K634" s="2" t="s">
        <v>28</v>
      </c>
      <c r="L634" s="2" t="s">
        <v>137</v>
      </c>
      <c r="M634" s="2" t="s">
        <v>138</v>
      </c>
      <c r="N634" s="2" t="s">
        <v>139</v>
      </c>
      <c r="O634" s="3">
        <v>7</v>
      </c>
      <c r="P634" s="3">
        <v>646.71050000000002</v>
      </c>
      <c r="Q634" s="3">
        <v>707</v>
      </c>
      <c r="R634" s="3">
        <v>4949</v>
      </c>
      <c r="S634" s="3">
        <v>60.289499999999997</v>
      </c>
      <c r="T634" s="3">
        <v>422.03</v>
      </c>
      <c r="U634" s="3">
        <v>8.52</v>
      </c>
      <c r="V634" s="2" t="s">
        <v>145</v>
      </c>
      <c r="W634" s="2" t="s">
        <v>146</v>
      </c>
      <c r="X634" s="2" t="s">
        <v>44</v>
      </c>
      <c r="Y634" s="19" t="str">
        <f>VLOOKUP(G634,'Verweis Kd-Gruppe'!$A$2:$B$8,2,FALSE)</f>
        <v>EXP</v>
      </c>
      <c r="Z634" s="19" t="str">
        <f>VLOOKUP(J634,'Verweis Art-Gruppe'!$A$2:$B$15,2,FALSE)</f>
        <v>Geräte</v>
      </c>
      <c r="AA634" s="19" t="str">
        <f>VLOOKUP(W634,'Verweis Vertreter'!$A$2:$B$24,2,FALSE)</f>
        <v>Muhsin Yortanli</v>
      </c>
      <c r="AB634" s="12">
        <f t="shared" si="81"/>
        <v>7</v>
      </c>
      <c r="AC634" s="12">
        <f t="shared" si="86"/>
        <v>646.71050000000002</v>
      </c>
      <c r="AD634" s="12">
        <f t="shared" si="87"/>
        <v>707</v>
      </c>
      <c r="AE634" s="12">
        <f t="shared" si="82"/>
        <v>4949</v>
      </c>
      <c r="AF634" s="12">
        <f t="shared" si="83"/>
        <v>60.289499999999997</v>
      </c>
      <c r="AG634" s="12">
        <f t="shared" si="84"/>
        <v>422.03</v>
      </c>
      <c r="AH634" s="9">
        <f t="shared" si="88"/>
        <v>8.5275813295615274E-2</v>
      </c>
      <c r="AI634" s="14">
        <f>VLOOKUP(E634,'Verweis Faktor'!$A:$B,2,FALSE)</f>
        <v>1</v>
      </c>
      <c r="AJ634" s="14"/>
      <c r="AK634" s="14" t="str">
        <f>IF(AL634="Ja","Versandkosten",VLOOKUP(E634,'Verweis Belegart'!$A$2:$B$9,2,FALSE))</f>
        <v>Hardware</v>
      </c>
      <c r="AL634" s="14" t="str">
        <f t="shared" si="89"/>
        <v>Nein</v>
      </c>
      <c r="AM634" s="14" t="str">
        <f t="shared" si="85"/>
        <v>Positiv</v>
      </c>
    </row>
    <row r="635" spans="1:39" ht="17.25" customHeight="1" x14ac:dyDescent="0.35">
      <c r="A635" s="17">
        <v>14571644</v>
      </c>
      <c r="B635" s="2" t="s">
        <v>22</v>
      </c>
      <c r="C635" s="1">
        <v>2025001</v>
      </c>
      <c r="D635" s="1">
        <v>2000199</v>
      </c>
      <c r="E635" s="2" t="s">
        <v>34</v>
      </c>
      <c r="F635" s="2" t="s">
        <v>142</v>
      </c>
      <c r="G635" s="2" t="s">
        <v>66</v>
      </c>
      <c r="H635" s="2" t="s">
        <v>1031</v>
      </c>
      <c r="I635" s="2" t="s">
        <v>1032</v>
      </c>
      <c r="J635" s="2" t="s">
        <v>2791</v>
      </c>
      <c r="K635" s="2" t="s">
        <v>28</v>
      </c>
      <c r="L635" s="2" t="s">
        <v>120</v>
      </c>
      <c r="M635" s="2" t="s">
        <v>121</v>
      </c>
      <c r="N635" s="2" t="s">
        <v>122</v>
      </c>
      <c r="O635" s="3">
        <v>1</v>
      </c>
      <c r="P635" s="3">
        <v>0</v>
      </c>
      <c r="Q635" s="3">
        <v>29</v>
      </c>
      <c r="R635" s="3">
        <v>29</v>
      </c>
      <c r="S635" s="3">
        <v>29</v>
      </c>
      <c r="T635" s="3">
        <v>29</v>
      </c>
      <c r="U635" s="3"/>
      <c r="V635" s="2" t="s">
        <v>813</v>
      </c>
      <c r="W635" s="2" t="s">
        <v>814</v>
      </c>
      <c r="X635" s="2" t="s">
        <v>72</v>
      </c>
      <c r="Y635" s="19" t="str">
        <f>VLOOKUP(G635,'Verweis Kd-Gruppe'!$A$2:$B$8,2,FALSE)</f>
        <v>EXP</v>
      </c>
      <c r="Z635" s="19" t="str">
        <f>VLOOKUP(J635,'Verweis Art-Gruppe'!$A$2:$B$15,2,FALSE)</f>
        <v>Sonstige</v>
      </c>
      <c r="AA635" s="19" t="str">
        <f>VLOOKUP(W635,'Verweis Vertreter'!$A$2:$B$24,2,FALSE)</f>
        <v>Sokol Kapaj</v>
      </c>
      <c r="AB635" s="12">
        <f t="shared" si="81"/>
        <v>1</v>
      </c>
      <c r="AC635" s="12">
        <f t="shared" si="86"/>
        <v>0</v>
      </c>
      <c r="AD635" s="12">
        <f t="shared" si="87"/>
        <v>29</v>
      </c>
      <c r="AE635" s="12">
        <f t="shared" si="82"/>
        <v>29</v>
      </c>
      <c r="AF635" s="12">
        <f t="shared" si="83"/>
        <v>29</v>
      </c>
      <c r="AG635" s="12">
        <f t="shared" si="84"/>
        <v>29</v>
      </c>
      <c r="AH635" s="9">
        <f t="shared" si="88"/>
        <v>1</v>
      </c>
      <c r="AI635" s="14">
        <f>VLOOKUP(E635,'Verweis Faktor'!$A:$B,2,FALSE)</f>
        <v>1</v>
      </c>
      <c r="AJ635" s="14"/>
      <c r="AK635" s="14" t="str">
        <f>IF(AL635="Ja","Versandkosten",VLOOKUP(E635,'Verweis Belegart'!$A$2:$B$9,2,FALSE))</f>
        <v>Versandkosten</v>
      </c>
      <c r="AL635" s="14" t="str">
        <f t="shared" si="89"/>
        <v>Ja</v>
      </c>
      <c r="AM635" s="14" t="str">
        <f t="shared" si="85"/>
        <v>Positiv</v>
      </c>
    </row>
    <row r="636" spans="1:39" ht="17.25" customHeight="1" x14ac:dyDescent="0.35">
      <c r="A636" s="17">
        <v>14571644</v>
      </c>
      <c r="B636" s="2" t="s">
        <v>22</v>
      </c>
      <c r="C636" s="1">
        <v>2025001</v>
      </c>
      <c r="D636" s="1">
        <v>2000199</v>
      </c>
      <c r="E636" s="2" t="s">
        <v>34</v>
      </c>
      <c r="F636" s="2" t="s">
        <v>142</v>
      </c>
      <c r="G636" s="2" t="s">
        <v>66</v>
      </c>
      <c r="H636" s="2" t="s">
        <v>1031</v>
      </c>
      <c r="I636" s="2" t="s">
        <v>1032</v>
      </c>
      <c r="J636" s="2" t="s">
        <v>103</v>
      </c>
      <c r="K636" s="2" t="s">
        <v>45</v>
      </c>
      <c r="L636" s="2" t="s">
        <v>387</v>
      </c>
      <c r="M636" s="2" t="s">
        <v>388</v>
      </c>
      <c r="N636" s="2" t="s">
        <v>292</v>
      </c>
      <c r="O636" s="3">
        <v>2</v>
      </c>
      <c r="P636" s="3">
        <v>924.98440000000005</v>
      </c>
      <c r="Q636" s="3">
        <v>927</v>
      </c>
      <c r="R636" s="3">
        <v>1854</v>
      </c>
      <c r="S636" s="3">
        <v>2.0156000000000001</v>
      </c>
      <c r="T636" s="3">
        <v>4.03</v>
      </c>
      <c r="U636" s="3">
        <v>0.21</v>
      </c>
      <c r="V636" s="2" t="s">
        <v>813</v>
      </c>
      <c r="W636" s="2" t="s">
        <v>814</v>
      </c>
      <c r="X636" s="2" t="s">
        <v>72</v>
      </c>
      <c r="Y636" s="19" t="str">
        <f>VLOOKUP(G636,'Verweis Kd-Gruppe'!$A$2:$B$8,2,FALSE)</f>
        <v>EXP</v>
      </c>
      <c r="Z636" s="19" t="str">
        <f>VLOOKUP(J636,'Verweis Art-Gruppe'!$A$2:$B$15,2,FALSE)</f>
        <v>Geräte</v>
      </c>
      <c r="AA636" s="19" t="str">
        <f>VLOOKUP(W636,'Verweis Vertreter'!$A$2:$B$24,2,FALSE)</f>
        <v>Sokol Kapaj</v>
      </c>
      <c r="AB636" s="12">
        <f t="shared" si="81"/>
        <v>2</v>
      </c>
      <c r="AC636" s="12">
        <f t="shared" si="86"/>
        <v>924.98440000000005</v>
      </c>
      <c r="AD636" s="12">
        <f t="shared" si="87"/>
        <v>927</v>
      </c>
      <c r="AE636" s="12">
        <f t="shared" si="82"/>
        <v>1854</v>
      </c>
      <c r="AF636" s="12">
        <f t="shared" si="83"/>
        <v>2.0156000000000001</v>
      </c>
      <c r="AG636" s="12">
        <f t="shared" si="84"/>
        <v>4.03</v>
      </c>
      <c r="AH636" s="9">
        <f t="shared" si="88"/>
        <v>2.1736785329018338E-3</v>
      </c>
      <c r="AI636" s="14">
        <f>VLOOKUP(E636,'Verweis Faktor'!$A:$B,2,FALSE)</f>
        <v>1</v>
      </c>
      <c r="AJ636" s="14"/>
      <c r="AK636" s="14" t="str">
        <f>IF(AL636="Ja","Versandkosten",VLOOKUP(E636,'Verweis Belegart'!$A$2:$B$9,2,FALSE))</f>
        <v>Hardware</v>
      </c>
      <c r="AL636" s="14" t="str">
        <f t="shared" si="89"/>
        <v>Nein</v>
      </c>
      <c r="AM636" s="14" t="str">
        <f t="shared" si="85"/>
        <v>Positiv</v>
      </c>
    </row>
    <row r="637" spans="1:39" ht="17.25" customHeight="1" x14ac:dyDescent="0.35">
      <c r="A637" s="17">
        <v>14571644</v>
      </c>
      <c r="B637" s="2" t="s">
        <v>22</v>
      </c>
      <c r="C637" s="1">
        <v>2025001</v>
      </c>
      <c r="D637" s="1">
        <v>2000199</v>
      </c>
      <c r="E637" s="2" t="s">
        <v>34</v>
      </c>
      <c r="F637" s="2" t="s">
        <v>142</v>
      </c>
      <c r="G637" s="2" t="s">
        <v>66</v>
      </c>
      <c r="H637" s="2" t="s">
        <v>1031</v>
      </c>
      <c r="I637" s="2" t="s">
        <v>1032</v>
      </c>
      <c r="J637" s="2" t="s">
        <v>103</v>
      </c>
      <c r="K637" s="2" t="s">
        <v>49</v>
      </c>
      <c r="L637" s="2" t="s">
        <v>1033</v>
      </c>
      <c r="M637" s="2" t="s">
        <v>1034</v>
      </c>
      <c r="N637" s="2" t="s">
        <v>558</v>
      </c>
      <c r="O637" s="3">
        <v>1</v>
      </c>
      <c r="P637" s="3">
        <v>295.3005</v>
      </c>
      <c r="Q637" s="3">
        <v>305</v>
      </c>
      <c r="R637" s="3">
        <v>305</v>
      </c>
      <c r="S637" s="3">
        <v>9.6995000000000005</v>
      </c>
      <c r="T637" s="3">
        <v>9.6999999999999993</v>
      </c>
      <c r="U637" s="3">
        <v>3.18</v>
      </c>
      <c r="V637" s="2" t="s">
        <v>813</v>
      </c>
      <c r="W637" s="2" t="s">
        <v>814</v>
      </c>
      <c r="X637" s="2" t="s">
        <v>72</v>
      </c>
      <c r="Y637" s="19" t="str">
        <f>VLOOKUP(G637,'Verweis Kd-Gruppe'!$A$2:$B$8,2,FALSE)</f>
        <v>EXP</v>
      </c>
      <c r="Z637" s="19" t="str">
        <f>VLOOKUP(J637,'Verweis Art-Gruppe'!$A$2:$B$15,2,FALSE)</f>
        <v>Geräte</v>
      </c>
      <c r="AA637" s="19" t="str">
        <f>VLOOKUP(W637,'Verweis Vertreter'!$A$2:$B$24,2,FALSE)</f>
        <v>Sokol Kapaj</v>
      </c>
      <c r="AB637" s="12">
        <f t="shared" si="81"/>
        <v>1</v>
      </c>
      <c r="AC637" s="12">
        <f t="shared" si="86"/>
        <v>295.3005</v>
      </c>
      <c r="AD637" s="12">
        <f t="shared" si="87"/>
        <v>305</v>
      </c>
      <c r="AE637" s="12">
        <f t="shared" si="82"/>
        <v>305</v>
      </c>
      <c r="AF637" s="12">
        <f t="shared" si="83"/>
        <v>9.6995000000000005</v>
      </c>
      <c r="AG637" s="12">
        <f t="shared" si="84"/>
        <v>9.6999999999999993</v>
      </c>
      <c r="AH637" s="9">
        <f t="shared" si="88"/>
        <v>3.1803278688524589E-2</v>
      </c>
      <c r="AI637" s="14">
        <f>VLOOKUP(E637,'Verweis Faktor'!$A:$B,2,FALSE)</f>
        <v>1</v>
      </c>
      <c r="AJ637" s="14"/>
      <c r="AK637" s="14" t="str">
        <f>IF(AL637="Ja","Versandkosten",VLOOKUP(E637,'Verweis Belegart'!$A$2:$B$9,2,FALSE))</f>
        <v>Hardware</v>
      </c>
      <c r="AL637" s="14" t="str">
        <f t="shared" si="89"/>
        <v>Nein</v>
      </c>
      <c r="AM637" s="14" t="str">
        <f t="shared" si="85"/>
        <v>Positiv</v>
      </c>
    </row>
    <row r="638" spans="1:39" ht="17.25" customHeight="1" x14ac:dyDescent="0.35">
      <c r="A638" s="17">
        <v>14571644</v>
      </c>
      <c r="B638" s="2" t="s">
        <v>22</v>
      </c>
      <c r="C638" s="1">
        <v>2025001</v>
      </c>
      <c r="D638" s="1">
        <v>2000199</v>
      </c>
      <c r="E638" s="2" t="s">
        <v>34</v>
      </c>
      <c r="F638" s="2" t="s">
        <v>142</v>
      </c>
      <c r="G638" s="2" t="s">
        <v>66</v>
      </c>
      <c r="H638" s="2" t="s">
        <v>1031</v>
      </c>
      <c r="I638" s="2" t="s">
        <v>1032</v>
      </c>
      <c r="J638" s="2" t="s">
        <v>103</v>
      </c>
      <c r="K638" s="2" t="s">
        <v>79</v>
      </c>
      <c r="L638" s="2" t="s">
        <v>150</v>
      </c>
      <c r="M638" s="2" t="s">
        <v>151</v>
      </c>
      <c r="N638" s="2" t="s">
        <v>152</v>
      </c>
      <c r="O638" s="3">
        <v>1</v>
      </c>
      <c r="P638" s="3">
        <v>179</v>
      </c>
      <c r="Q638" s="3">
        <v>205</v>
      </c>
      <c r="R638" s="3">
        <v>205</v>
      </c>
      <c r="S638" s="3">
        <v>26</v>
      </c>
      <c r="T638" s="3">
        <v>26</v>
      </c>
      <c r="U638" s="3">
        <v>12.68</v>
      </c>
      <c r="V638" s="2" t="s">
        <v>813</v>
      </c>
      <c r="W638" s="2" t="s">
        <v>814</v>
      </c>
      <c r="X638" s="2" t="s">
        <v>72</v>
      </c>
      <c r="Y638" s="19" t="str">
        <f>VLOOKUP(G638,'Verweis Kd-Gruppe'!$A$2:$B$8,2,FALSE)</f>
        <v>EXP</v>
      </c>
      <c r="Z638" s="19" t="str">
        <f>VLOOKUP(J638,'Verweis Art-Gruppe'!$A$2:$B$15,2,FALSE)</f>
        <v>Geräte</v>
      </c>
      <c r="AA638" s="19" t="str">
        <f>VLOOKUP(W638,'Verweis Vertreter'!$A$2:$B$24,2,FALSE)</f>
        <v>Sokol Kapaj</v>
      </c>
      <c r="AB638" s="12">
        <f t="shared" si="81"/>
        <v>1</v>
      </c>
      <c r="AC638" s="12">
        <f t="shared" si="86"/>
        <v>179</v>
      </c>
      <c r="AD638" s="12">
        <f t="shared" si="87"/>
        <v>205</v>
      </c>
      <c r="AE638" s="12">
        <f t="shared" si="82"/>
        <v>205</v>
      </c>
      <c r="AF638" s="12">
        <f t="shared" si="83"/>
        <v>26</v>
      </c>
      <c r="AG638" s="12">
        <f t="shared" si="84"/>
        <v>26</v>
      </c>
      <c r="AH638" s="9">
        <f t="shared" si="88"/>
        <v>0.12682926829268293</v>
      </c>
      <c r="AI638" s="14">
        <f>VLOOKUP(E638,'Verweis Faktor'!$A:$B,2,FALSE)</f>
        <v>1</v>
      </c>
      <c r="AJ638" s="14"/>
      <c r="AK638" s="14" t="str">
        <f>IF(AL638="Ja","Versandkosten",VLOOKUP(E638,'Verweis Belegart'!$A$2:$B$9,2,FALSE))</f>
        <v>Hardware</v>
      </c>
      <c r="AL638" s="14" t="str">
        <f t="shared" si="89"/>
        <v>Nein</v>
      </c>
      <c r="AM638" s="14" t="str">
        <f t="shared" si="85"/>
        <v>Positiv</v>
      </c>
    </row>
    <row r="639" spans="1:39" ht="17.25" customHeight="1" x14ac:dyDescent="0.35">
      <c r="A639" s="17">
        <v>14571644</v>
      </c>
      <c r="B639" s="2" t="s">
        <v>22</v>
      </c>
      <c r="C639" s="1">
        <v>2025001</v>
      </c>
      <c r="D639" s="1">
        <v>2000199</v>
      </c>
      <c r="E639" s="2" t="s">
        <v>34</v>
      </c>
      <c r="F639" s="2" t="s">
        <v>142</v>
      </c>
      <c r="G639" s="2" t="s">
        <v>66</v>
      </c>
      <c r="H639" s="2" t="s">
        <v>1031</v>
      </c>
      <c r="I639" s="2" t="s">
        <v>1032</v>
      </c>
      <c r="J639" s="2" t="s">
        <v>103</v>
      </c>
      <c r="K639" s="2" t="s">
        <v>83</v>
      </c>
      <c r="L639" s="2" t="s">
        <v>275</v>
      </c>
      <c r="M639" s="2" t="s">
        <v>276</v>
      </c>
      <c r="N639" s="2" t="s">
        <v>271</v>
      </c>
      <c r="O639" s="3">
        <v>2</v>
      </c>
      <c r="P639" s="3">
        <v>416</v>
      </c>
      <c r="Q639" s="3">
        <v>427</v>
      </c>
      <c r="R639" s="3">
        <v>854</v>
      </c>
      <c r="S639" s="3">
        <v>11</v>
      </c>
      <c r="T639" s="3">
        <v>22</v>
      </c>
      <c r="U639" s="3">
        <v>2.57</v>
      </c>
      <c r="V639" s="2" t="s">
        <v>813</v>
      </c>
      <c r="W639" s="2" t="s">
        <v>814</v>
      </c>
      <c r="X639" s="2" t="s">
        <v>72</v>
      </c>
      <c r="Y639" s="19" t="str">
        <f>VLOOKUP(G639,'Verweis Kd-Gruppe'!$A$2:$B$8,2,FALSE)</f>
        <v>EXP</v>
      </c>
      <c r="Z639" s="19" t="str">
        <f>VLOOKUP(J639,'Verweis Art-Gruppe'!$A$2:$B$15,2,FALSE)</f>
        <v>Geräte</v>
      </c>
      <c r="AA639" s="19" t="str">
        <f>VLOOKUP(W639,'Verweis Vertreter'!$A$2:$B$24,2,FALSE)</f>
        <v>Sokol Kapaj</v>
      </c>
      <c r="AB639" s="12">
        <f t="shared" si="81"/>
        <v>2</v>
      </c>
      <c r="AC639" s="12">
        <f t="shared" si="86"/>
        <v>416</v>
      </c>
      <c r="AD639" s="12">
        <f t="shared" si="87"/>
        <v>427</v>
      </c>
      <c r="AE639" s="12">
        <f t="shared" si="82"/>
        <v>854</v>
      </c>
      <c r="AF639" s="12">
        <f t="shared" si="83"/>
        <v>11</v>
      </c>
      <c r="AG639" s="12">
        <f t="shared" si="84"/>
        <v>22</v>
      </c>
      <c r="AH639" s="9">
        <f t="shared" si="88"/>
        <v>2.576112412177986E-2</v>
      </c>
      <c r="AI639" s="14">
        <f>VLOOKUP(E639,'Verweis Faktor'!$A:$B,2,FALSE)</f>
        <v>1</v>
      </c>
      <c r="AJ639" s="14"/>
      <c r="AK639" s="14" t="str">
        <f>IF(AL639="Ja","Versandkosten",VLOOKUP(E639,'Verweis Belegart'!$A$2:$B$9,2,FALSE))</f>
        <v>Hardware</v>
      </c>
      <c r="AL639" s="14" t="str">
        <f t="shared" si="89"/>
        <v>Nein</v>
      </c>
      <c r="AM639" s="14" t="str">
        <f t="shared" si="85"/>
        <v>Positiv</v>
      </c>
    </row>
    <row r="640" spans="1:39" ht="17.25" customHeight="1" x14ac:dyDescent="0.35">
      <c r="A640" s="17">
        <v>14571644</v>
      </c>
      <c r="B640" s="2" t="s">
        <v>22</v>
      </c>
      <c r="C640" s="1">
        <v>2025001</v>
      </c>
      <c r="D640" s="1">
        <v>2000199</v>
      </c>
      <c r="E640" s="2" t="s">
        <v>34</v>
      </c>
      <c r="F640" s="2" t="s">
        <v>142</v>
      </c>
      <c r="G640" s="2" t="s">
        <v>66</v>
      </c>
      <c r="H640" s="2" t="s">
        <v>1031</v>
      </c>
      <c r="I640" s="2" t="s">
        <v>1032</v>
      </c>
      <c r="J640" s="2" t="s">
        <v>304</v>
      </c>
      <c r="K640" s="2" t="s">
        <v>87</v>
      </c>
      <c r="L640" s="2" t="s">
        <v>1035</v>
      </c>
      <c r="M640" s="2" t="s">
        <v>1036</v>
      </c>
      <c r="N640" s="2" t="s">
        <v>1037</v>
      </c>
      <c r="O640" s="3">
        <v>2</v>
      </c>
      <c r="P640" s="3">
        <v>87</v>
      </c>
      <c r="Q640" s="3">
        <v>101</v>
      </c>
      <c r="R640" s="3">
        <v>202</v>
      </c>
      <c r="S640" s="3">
        <v>14</v>
      </c>
      <c r="T640" s="3">
        <v>28</v>
      </c>
      <c r="U640" s="3">
        <v>13.86</v>
      </c>
      <c r="V640" s="2" t="s">
        <v>813</v>
      </c>
      <c r="W640" s="2" t="s">
        <v>814</v>
      </c>
      <c r="X640" s="2" t="s">
        <v>72</v>
      </c>
      <c r="Y640" s="19" t="str">
        <f>VLOOKUP(G640,'Verweis Kd-Gruppe'!$A$2:$B$8,2,FALSE)</f>
        <v>EXP</v>
      </c>
      <c r="Z640" s="19" t="str">
        <f>VLOOKUP(J640,'Verweis Art-Gruppe'!$A$2:$B$15,2,FALSE)</f>
        <v>Zubehör</v>
      </c>
      <c r="AA640" s="19" t="str">
        <f>VLOOKUP(W640,'Verweis Vertreter'!$A$2:$B$24,2,FALSE)</f>
        <v>Sokol Kapaj</v>
      </c>
      <c r="AB640" s="12">
        <f t="shared" si="81"/>
        <v>2</v>
      </c>
      <c r="AC640" s="12">
        <f t="shared" si="86"/>
        <v>87</v>
      </c>
      <c r="AD640" s="12">
        <f t="shared" si="87"/>
        <v>101</v>
      </c>
      <c r="AE640" s="12">
        <f t="shared" si="82"/>
        <v>202</v>
      </c>
      <c r="AF640" s="12">
        <f t="shared" si="83"/>
        <v>14</v>
      </c>
      <c r="AG640" s="12">
        <f t="shared" si="84"/>
        <v>28</v>
      </c>
      <c r="AH640" s="9">
        <f t="shared" si="88"/>
        <v>0.13861386138613863</v>
      </c>
      <c r="AI640" s="14">
        <f>VLOOKUP(E640,'Verweis Faktor'!$A:$B,2,FALSE)</f>
        <v>1</v>
      </c>
      <c r="AJ640" s="14"/>
      <c r="AK640" s="14" t="str">
        <f>IF(AL640="Ja","Versandkosten",VLOOKUP(E640,'Verweis Belegart'!$A$2:$B$9,2,FALSE))</f>
        <v>Hardware</v>
      </c>
      <c r="AL640" s="14" t="str">
        <f t="shared" si="89"/>
        <v>Nein</v>
      </c>
      <c r="AM640" s="14" t="str">
        <f t="shared" si="85"/>
        <v>Positiv</v>
      </c>
    </row>
    <row r="641" spans="1:39" ht="17.25" customHeight="1" x14ac:dyDescent="0.35">
      <c r="A641" s="17">
        <v>14571644</v>
      </c>
      <c r="B641" s="2" t="s">
        <v>22</v>
      </c>
      <c r="C641" s="1">
        <v>2025001</v>
      </c>
      <c r="D641" s="1">
        <v>2000199</v>
      </c>
      <c r="E641" s="2" t="s">
        <v>34</v>
      </c>
      <c r="F641" s="2" t="s">
        <v>142</v>
      </c>
      <c r="G641" s="2" t="s">
        <v>66</v>
      </c>
      <c r="H641" s="2" t="s">
        <v>1031</v>
      </c>
      <c r="I641" s="2" t="s">
        <v>1032</v>
      </c>
      <c r="J641" s="2" t="s">
        <v>103</v>
      </c>
      <c r="K641" s="2" t="s">
        <v>91</v>
      </c>
      <c r="L641" s="2" t="s">
        <v>1038</v>
      </c>
      <c r="M641" s="2" t="s">
        <v>1039</v>
      </c>
      <c r="N641" s="2" t="s">
        <v>1040</v>
      </c>
      <c r="O641" s="3">
        <v>1</v>
      </c>
      <c r="P641" s="3">
        <v>1106.2745</v>
      </c>
      <c r="Q641" s="3">
        <v>1109</v>
      </c>
      <c r="R641" s="3">
        <v>1109</v>
      </c>
      <c r="S641" s="3">
        <v>2.7254999999999998</v>
      </c>
      <c r="T641" s="3">
        <v>2.73</v>
      </c>
      <c r="U641" s="3">
        <v>0.24</v>
      </c>
      <c r="V641" s="2" t="s">
        <v>813</v>
      </c>
      <c r="W641" s="2" t="s">
        <v>814</v>
      </c>
      <c r="X641" s="2" t="s">
        <v>72</v>
      </c>
      <c r="Y641" s="19" t="str">
        <f>VLOOKUP(G641,'Verweis Kd-Gruppe'!$A$2:$B$8,2,FALSE)</f>
        <v>EXP</v>
      </c>
      <c r="Z641" s="19" t="str">
        <f>VLOOKUP(J641,'Verweis Art-Gruppe'!$A$2:$B$15,2,FALSE)</f>
        <v>Geräte</v>
      </c>
      <c r="AA641" s="19" t="str">
        <f>VLOOKUP(W641,'Verweis Vertreter'!$A$2:$B$24,2,FALSE)</f>
        <v>Sokol Kapaj</v>
      </c>
      <c r="AB641" s="12">
        <f t="shared" si="81"/>
        <v>1</v>
      </c>
      <c r="AC641" s="12">
        <f t="shared" si="86"/>
        <v>1106.2745</v>
      </c>
      <c r="AD641" s="12">
        <f t="shared" si="87"/>
        <v>1109</v>
      </c>
      <c r="AE641" s="12">
        <f t="shared" si="82"/>
        <v>1109</v>
      </c>
      <c r="AF641" s="12">
        <f t="shared" si="83"/>
        <v>2.7254999999999998</v>
      </c>
      <c r="AG641" s="12">
        <f t="shared" si="84"/>
        <v>2.73</v>
      </c>
      <c r="AH641" s="9">
        <f t="shared" si="88"/>
        <v>2.4616771866546438E-3</v>
      </c>
      <c r="AI641" s="14">
        <f>VLOOKUP(E641,'Verweis Faktor'!$A:$B,2,FALSE)</f>
        <v>1</v>
      </c>
      <c r="AJ641" s="14"/>
      <c r="AK641" s="14" t="str">
        <f>IF(AL641="Ja","Versandkosten",VLOOKUP(E641,'Verweis Belegart'!$A$2:$B$9,2,FALSE))</f>
        <v>Hardware</v>
      </c>
      <c r="AL641" s="14" t="str">
        <f t="shared" si="89"/>
        <v>Nein</v>
      </c>
      <c r="AM641" s="14" t="str">
        <f t="shared" si="85"/>
        <v>Positiv</v>
      </c>
    </row>
    <row r="642" spans="1:39" ht="17.25" customHeight="1" x14ac:dyDescent="0.35">
      <c r="A642" s="17">
        <v>14571644</v>
      </c>
      <c r="B642" s="2" t="s">
        <v>22</v>
      </c>
      <c r="C642" s="1">
        <v>2025001</v>
      </c>
      <c r="D642" s="1">
        <v>2000199</v>
      </c>
      <c r="E642" s="2" t="s">
        <v>34</v>
      </c>
      <c r="F642" s="2" t="s">
        <v>142</v>
      </c>
      <c r="G642" s="2" t="s">
        <v>66</v>
      </c>
      <c r="H642" s="2" t="s">
        <v>1031</v>
      </c>
      <c r="I642" s="2" t="s">
        <v>1032</v>
      </c>
      <c r="J642" s="2" t="s">
        <v>103</v>
      </c>
      <c r="K642" s="2" t="s">
        <v>95</v>
      </c>
      <c r="L642" s="2" t="s">
        <v>648</v>
      </c>
      <c r="M642" s="2" t="s">
        <v>649</v>
      </c>
      <c r="N642" s="2" t="s">
        <v>637</v>
      </c>
      <c r="O642" s="3">
        <v>1</v>
      </c>
      <c r="P642" s="3">
        <v>944.7826</v>
      </c>
      <c r="Q642" s="3">
        <v>1039</v>
      </c>
      <c r="R642" s="3">
        <v>1039</v>
      </c>
      <c r="S642" s="3">
        <v>94.217399999999998</v>
      </c>
      <c r="T642" s="3">
        <v>94.22</v>
      </c>
      <c r="U642" s="3">
        <v>9.06</v>
      </c>
      <c r="V642" s="2" t="s">
        <v>813</v>
      </c>
      <c r="W642" s="2" t="s">
        <v>814</v>
      </c>
      <c r="X642" s="2" t="s">
        <v>72</v>
      </c>
      <c r="Y642" s="19" t="str">
        <f>VLOOKUP(G642,'Verweis Kd-Gruppe'!$A$2:$B$8,2,FALSE)</f>
        <v>EXP</v>
      </c>
      <c r="Z642" s="19" t="str">
        <f>VLOOKUP(J642,'Verweis Art-Gruppe'!$A$2:$B$15,2,FALSE)</f>
        <v>Geräte</v>
      </c>
      <c r="AA642" s="19" t="str">
        <f>VLOOKUP(W642,'Verweis Vertreter'!$A$2:$B$24,2,FALSE)</f>
        <v>Sokol Kapaj</v>
      </c>
      <c r="AB642" s="12">
        <f t="shared" si="81"/>
        <v>1</v>
      </c>
      <c r="AC642" s="12">
        <f t="shared" si="86"/>
        <v>944.7826</v>
      </c>
      <c r="AD642" s="12">
        <f t="shared" si="87"/>
        <v>1039</v>
      </c>
      <c r="AE642" s="12">
        <f t="shared" si="82"/>
        <v>1039</v>
      </c>
      <c r="AF642" s="12">
        <f t="shared" si="83"/>
        <v>94.217399999999998</v>
      </c>
      <c r="AG642" s="12">
        <f t="shared" si="84"/>
        <v>94.22</v>
      </c>
      <c r="AH642" s="9">
        <f t="shared" si="88"/>
        <v>9.0683349374398453E-2</v>
      </c>
      <c r="AI642" s="14">
        <f>VLOOKUP(E642,'Verweis Faktor'!$A:$B,2,FALSE)</f>
        <v>1</v>
      </c>
      <c r="AJ642" s="14"/>
      <c r="AK642" s="14" t="str">
        <f>IF(AL642="Ja","Versandkosten",VLOOKUP(E642,'Verweis Belegart'!$A$2:$B$9,2,FALSE))</f>
        <v>Hardware</v>
      </c>
      <c r="AL642" s="14" t="str">
        <f t="shared" si="89"/>
        <v>Nein</v>
      </c>
      <c r="AM642" s="14" t="str">
        <f t="shared" si="85"/>
        <v>Positiv</v>
      </c>
    </row>
    <row r="643" spans="1:39" ht="17.25" customHeight="1" x14ac:dyDescent="0.35">
      <c r="A643" s="17">
        <v>14571644</v>
      </c>
      <c r="B643" s="2" t="s">
        <v>22</v>
      </c>
      <c r="C643" s="1">
        <v>2025001</v>
      </c>
      <c r="D643" s="1">
        <v>2000199</v>
      </c>
      <c r="E643" s="2" t="s">
        <v>34</v>
      </c>
      <c r="F643" s="2" t="s">
        <v>142</v>
      </c>
      <c r="G643" s="2" t="s">
        <v>66</v>
      </c>
      <c r="H643" s="2" t="s">
        <v>1031</v>
      </c>
      <c r="I643" s="2" t="s">
        <v>1032</v>
      </c>
      <c r="J643" s="2" t="s">
        <v>103</v>
      </c>
      <c r="K643" s="2" t="s">
        <v>99</v>
      </c>
      <c r="L643" s="2" t="s">
        <v>911</v>
      </c>
      <c r="M643" s="2" t="s">
        <v>912</v>
      </c>
      <c r="N643" s="2" t="s">
        <v>652</v>
      </c>
      <c r="O643" s="3">
        <v>1</v>
      </c>
      <c r="P643" s="3">
        <v>202</v>
      </c>
      <c r="Q643" s="3">
        <v>219</v>
      </c>
      <c r="R643" s="3">
        <v>219</v>
      </c>
      <c r="S643" s="3">
        <v>17</v>
      </c>
      <c r="T643" s="3">
        <v>17</v>
      </c>
      <c r="U643" s="3">
        <v>7.76</v>
      </c>
      <c r="V643" s="2" t="s">
        <v>813</v>
      </c>
      <c r="W643" s="2" t="s">
        <v>814</v>
      </c>
      <c r="X643" s="2" t="s">
        <v>72</v>
      </c>
      <c r="Y643" s="19" t="str">
        <f>VLOOKUP(G643,'Verweis Kd-Gruppe'!$A$2:$B$8,2,FALSE)</f>
        <v>EXP</v>
      </c>
      <c r="Z643" s="19" t="str">
        <f>VLOOKUP(J643,'Verweis Art-Gruppe'!$A$2:$B$15,2,FALSE)</f>
        <v>Geräte</v>
      </c>
      <c r="AA643" s="19" t="str">
        <f>VLOOKUP(W643,'Verweis Vertreter'!$A$2:$B$24,2,FALSE)</f>
        <v>Sokol Kapaj</v>
      </c>
      <c r="AB643" s="12">
        <f t="shared" ref="AB643:AB706" si="90">$AI643*O643</f>
        <v>1</v>
      </c>
      <c r="AC643" s="12">
        <f t="shared" si="86"/>
        <v>202</v>
      </c>
      <c r="AD643" s="12">
        <f t="shared" si="87"/>
        <v>219</v>
      </c>
      <c r="AE643" s="12">
        <f t="shared" ref="AE643:AE706" si="91">$AI643*R643</f>
        <v>219</v>
      </c>
      <c r="AF643" s="12">
        <f t="shared" ref="AF643:AF706" si="92">$AI643*S643</f>
        <v>17</v>
      </c>
      <c r="AG643" s="12">
        <f t="shared" ref="AG643:AG706" si="93">$AI643*T643</f>
        <v>17</v>
      </c>
      <c r="AH643" s="9">
        <f t="shared" si="88"/>
        <v>7.7625570776255703E-2</v>
      </c>
      <c r="AI643" s="14">
        <f>VLOOKUP(E643,'Verweis Faktor'!$A:$B,2,FALSE)</f>
        <v>1</v>
      </c>
      <c r="AJ643" s="14"/>
      <c r="AK643" s="14" t="str">
        <f>IF(AL643="Ja","Versandkosten",VLOOKUP(E643,'Verweis Belegart'!$A$2:$B$9,2,FALSE))</f>
        <v>Hardware</v>
      </c>
      <c r="AL643" s="14" t="str">
        <f t="shared" si="89"/>
        <v>Nein</v>
      </c>
      <c r="AM643" s="14" t="str">
        <f t="shared" ref="AM643:AM706" si="94">IF(AG643&lt;0,"Negativ","Positiv")</f>
        <v>Positiv</v>
      </c>
    </row>
    <row r="644" spans="1:39" ht="17.25" customHeight="1" x14ac:dyDescent="0.35">
      <c r="A644" s="17">
        <v>14571644</v>
      </c>
      <c r="B644" s="2" t="s">
        <v>22</v>
      </c>
      <c r="C644" s="1">
        <v>2025001</v>
      </c>
      <c r="D644" s="1">
        <v>2000199</v>
      </c>
      <c r="E644" s="2" t="s">
        <v>34</v>
      </c>
      <c r="F644" s="2" t="s">
        <v>142</v>
      </c>
      <c r="G644" s="2" t="s">
        <v>66</v>
      </c>
      <c r="H644" s="2" t="s">
        <v>1031</v>
      </c>
      <c r="I644" s="2" t="s">
        <v>1032</v>
      </c>
      <c r="J644" s="2" t="s">
        <v>103</v>
      </c>
      <c r="K644" s="2" t="s">
        <v>103</v>
      </c>
      <c r="L644" s="2" t="s">
        <v>305</v>
      </c>
      <c r="M644" s="2" t="s">
        <v>306</v>
      </c>
      <c r="N644" s="2" t="s">
        <v>283</v>
      </c>
      <c r="O644" s="3">
        <v>2</v>
      </c>
      <c r="P644" s="3">
        <v>492.46980000000002</v>
      </c>
      <c r="Q644" s="3">
        <v>519</v>
      </c>
      <c r="R644" s="3">
        <v>1038</v>
      </c>
      <c r="S644" s="3">
        <v>26.530200000000001</v>
      </c>
      <c r="T644" s="3">
        <v>53.06</v>
      </c>
      <c r="U644" s="3">
        <v>5.1100000000000003</v>
      </c>
      <c r="V644" s="2" t="s">
        <v>813</v>
      </c>
      <c r="W644" s="2" t="s">
        <v>814</v>
      </c>
      <c r="X644" s="2" t="s">
        <v>72</v>
      </c>
      <c r="Y644" s="19" t="str">
        <f>VLOOKUP(G644,'Verweis Kd-Gruppe'!$A$2:$B$8,2,FALSE)</f>
        <v>EXP</v>
      </c>
      <c r="Z644" s="19" t="str">
        <f>VLOOKUP(J644,'Verweis Art-Gruppe'!$A$2:$B$15,2,FALSE)</f>
        <v>Geräte</v>
      </c>
      <c r="AA644" s="19" t="str">
        <f>VLOOKUP(W644,'Verweis Vertreter'!$A$2:$B$24,2,FALSE)</f>
        <v>Sokol Kapaj</v>
      </c>
      <c r="AB644" s="12">
        <f t="shared" si="90"/>
        <v>2</v>
      </c>
      <c r="AC644" s="12">
        <f t="shared" ref="AC644:AC707" si="95">P644</f>
        <v>492.46980000000002</v>
      </c>
      <c r="AD644" s="12">
        <f t="shared" ref="AD644:AD707" si="96">Q644</f>
        <v>519</v>
      </c>
      <c r="AE644" s="12">
        <f t="shared" si="91"/>
        <v>1038</v>
      </c>
      <c r="AF644" s="12">
        <f t="shared" si="92"/>
        <v>26.530200000000001</v>
      </c>
      <c r="AG644" s="12">
        <f t="shared" si="93"/>
        <v>53.06</v>
      </c>
      <c r="AH644" s="9">
        <f t="shared" ref="AH644:AH707" si="97">IF(AF644=0,0,AG644/AE644*AI644)</f>
        <v>5.1117533718689788E-2</v>
      </c>
      <c r="AI644" s="14">
        <f>VLOOKUP(E644,'Verweis Faktor'!$A:$B,2,FALSE)</f>
        <v>1</v>
      </c>
      <c r="AJ644" s="14"/>
      <c r="AK644" s="14" t="str">
        <f>IF(AL644="Ja","Versandkosten",VLOOKUP(E644,'Verweis Belegart'!$A$2:$B$9,2,FALSE))</f>
        <v>Hardware</v>
      </c>
      <c r="AL644" s="14" t="str">
        <f t="shared" ref="AL644:AL707" si="98">IF(ISNUMBER(FIND("Versandkosten",M644)),"Ja","Nein")</f>
        <v>Nein</v>
      </c>
      <c r="AM644" s="14" t="str">
        <f t="shared" si="94"/>
        <v>Positiv</v>
      </c>
    </row>
    <row r="645" spans="1:39" ht="17.25" customHeight="1" x14ac:dyDescent="0.35">
      <c r="A645" s="17">
        <v>14571693</v>
      </c>
      <c r="B645" s="2" t="s">
        <v>22</v>
      </c>
      <c r="C645" s="1">
        <v>2025001</v>
      </c>
      <c r="D645" s="1">
        <v>2000200</v>
      </c>
      <c r="E645" s="2" t="s">
        <v>34</v>
      </c>
      <c r="F645" s="2" t="s">
        <v>142</v>
      </c>
      <c r="G645" s="2" t="s">
        <v>36</v>
      </c>
      <c r="H645" s="2" t="s">
        <v>1041</v>
      </c>
      <c r="I645" s="2" t="s">
        <v>1042</v>
      </c>
      <c r="J645" s="2" t="s">
        <v>103</v>
      </c>
      <c r="K645" s="2" t="s">
        <v>28</v>
      </c>
      <c r="L645" s="2" t="s">
        <v>983</v>
      </c>
      <c r="M645" s="2" t="s">
        <v>984</v>
      </c>
      <c r="N645" s="2" t="s">
        <v>985</v>
      </c>
      <c r="O645" s="3">
        <v>5</v>
      </c>
      <c r="P645" s="3">
        <v>829.95</v>
      </c>
      <c r="Q645" s="3">
        <v>839</v>
      </c>
      <c r="R645" s="3">
        <v>4195</v>
      </c>
      <c r="S645" s="3">
        <v>9.0500000000000007</v>
      </c>
      <c r="T645" s="3">
        <v>45.25</v>
      </c>
      <c r="U645" s="3">
        <v>1.07</v>
      </c>
      <c r="V645" s="2" t="s">
        <v>42</v>
      </c>
      <c r="W645" s="2" t="s">
        <v>43</v>
      </c>
      <c r="X645" s="2" t="s">
        <v>419</v>
      </c>
      <c r="Y645" s="19" t="str">
        <f>VLOOKUP(G645,'Verweis Kd-Gruppe'!$A$2:$B$8,2,FALSE)</f>
        <v>GRK</v>
      </c>
      <c r="Z645" s="19" t="str">
        <f>VLOOKUP(J645,'Verweis Art-Gruppe'!$A$2:$B$15,2,FALSE)</f>
        <v>Geräte</v>
      </c>
      <c r="AA645" s="19" t="str">
        <f>VLOOKUP(W645,'Verweis Vertreter'!$A$2:$B$24,2,FALSE)</f>
        <v>Sebastian Faber</v>
      </c>
      <c r="AB645" s="12">
        <f t="shared" si="90"/>
        <v>5</v>
      </c>
      <c r="AC645" s="12">
        <f t="shared" si="95"/>
        <v>829.95</v>
      </c>
      <c r="AD645" s="12">
        <f t="shared" si="96"/>
        <v>839</v>
      </c>
      <c r="AE645" s="12">
        <f t="shared" si="91"/>
        <v>4195</v>
      </c>
      <c r="AF645" s="12">
        <f t="shared" si="92"/>
        <v>9.0500000000000007</v>
      </c>
      <c r="AG645" s="12">
        <f t="shared" si="93"/>
        <v>45.25</v>
      </c>
      <c r="AH645" s="9">
        <f t="shared" si="97"/>
        <v>1.0786650774731824E-2</v>
      </c>
      <c r="AI645" s="14">
        <f>VLOOKUP(E645,'Verweis Faktor'!$A:$B,2,FALSE)</f>
        <v>1</v>
      </c>
      <c r="AJ645" s="14"/>
      <c r="AK645" s="14" t="str">
        <f>IF(AL645="Ja","Versandkosten",VLOOKUP(E645,'Verweis Belegart'!$A$2:$B$9,2,FALSE))</f>
        <v>Hardware</v>
      </c>
      <c r="AL645" s="14" t="str">
        <f t="shared" si="98"/>
        <v>Nein</v>
      </c>
      <c r="AM645" s="14" t="str">
        <f t="shared" si="94"/>
        <v>Positiv</v>
      </c>
    </row>
    <row r="646" spans="1:39" ht="17.25" customHeight="1" x14ac:dyDescent="0.35">
      <c r="A646" s="17">
        <v>14571466</v>
      </c>
      <c r="B646" s="2" t="s">
        <v>22</v>
      </c>
      <c r="C646" s="1">
        <v>2025001</v>
      </c>
      <c r="D646" s="1">
        <v>2000201</v>
      </c>
      <c r="E646" s="2" t="s">
        <v>34</v>
      </c>
      <c r="F646" s="2" t="s">
        <v>142</v>
      </c>
      <c r="G646" s="2" t="s">
        <v>36</v>
      </c>
      <c r="H646" s="2" t="s">
        <v>1043</v>
      </c>
      <c r="I646" s="2" t="s">
        <v>1044</v>
      </c>
      <c r="J646" s="2" t="s">
        <v>103</v>
      </c>
      <c r="K646" s="2" t="s">
        <v>28</v>
      </c>
      <c r="L646" s="2" t="s">
        <v>1045</v>
      </c>
      <c r="M646" s="2" t="s">
        <v>1046</v>
      </c>
      <c r="N646" s="2" t="s">
        <v>1047</v>
      </c>
      <c r="O646" s="3">
        <v>3</v>
      </c>
      <c r="P646" s="3">
        <v>101</v>
      </c>
      <c r="Q646" s="3">
        <v>111</v>
      </c>
      <c r="R646" s="3">
        <v>333</v>
      </c>
      <c r="S646" s="3">
        <v>10</v>
      </c>
      <c r="T646" s="3">
        <v>30</v>
      </c>
      <c r="U646" s="3">
        <v>9</v>
      </c>
      <c r="V646" s="2" t="s">
        <v>42</v>
      </c>
      <c r="W646" s="2" t="s">
        <v>43</v>
      </c>
      <c r="X646" s="2" t="s">
        <v>724</v>
      </c>
      <c r="Y646" s="19" t="str">
        <f>VLOOKUP(G646,'Verweis Kd-Gruppe'!$A$2:$B$8,2,FALSE)</f>
        <v>GRK</v>
      </c>
      <c r="Z646" s="19" t="str">
        <f>VLOOKUP(J646,'Verweis Art-Gruppe'!$A$2:$B$15,2,FALSE)</f>
        <v>Geräte</v>
      </c>
      <c r="AA646" s="19" t="str">
        <f>VLOOKUP(W646,'Verweis Vertreter'!$A$2:$B$24,2,FALSE)</f>
        <v>Sebastian Faber</v>
      </c>
      <c r="AB646" s="12">
        <f t="shared" si="90"/>
        <v>3</v>
      </c>
      <c r="AC646" s="12">
        <f t="shared" si="95"/>
        <v>101</v>
      </c>
      <c r="AD646" s="12">
        <f t="shared" si="96"/>
        <v>111</v>
      </c>
      <c r="AE646" s="12">
        <f t="shared" si="91"/>
        <v>333</v>
      </c>
      <c r="AF646" s="12">
        <f t="shared" si="92"/>
        <v>10</v>
      </c>
      <c r="AG646" s="12">
        <f t="shared" si="93"/>
        <v>30</v>
      </c>
      <c r="AH646" s="9">
        <f t="shared" si="97"/>
        <v>9.0090090090090086E-2</v>
      </c>
      <c r="AI646" s="14">
        <f>VLOOKUP(E646,'Verweis Faktor'!$A:$B,2,FALSE)</f>
        <v>1</v>
      </c>
      <c r="AJ646" s="14"/>
      <c r="AK646" s="14" t="str">
        <f>IF(AL646="Ja","Versandkosten",VLOOKUP(E646,'Verweis Belegart'!$A$2:$B$9,2,FALSE))</f>
        <v>Hardware</v>
      </c>
      <c r="AL646" s="14" t="str">
        <f t="shared" si="98"/>
        <v>Nein</v>
      </c>
      <c r="AM646" s="14" t="str">
        <f t="shared" si="94"/>
        <v>Positiv</v>
      </c>
    </row>
    <row r="647" spans="1:39" ht="17.25" customHeight="1" x14ac:dyDescent="0.35">
      <c r="A647" s="17">
        <v>14571466</v>
      </c>
      <c r="B647" s="2" t="s">
        <v>22</v>
      </c>
      <c r="C647" s="1">
        <v>2025001</v>
      </c>
      <c r="D647" s="1">
        <v>2000201</v>
      </c>
      <c r="E647" s="2" t="s">
        <v>34</v>
      </c>
      <c r="F647" s="2" t="s">
        <v>142</v>
      </c>
      <c r="G647" s="2" t="s">
        <v>36</v>
      </c>
      <c r="H647" s="2" t="s">
        <v>1043</v>
      </c>
      <c r="I647" s="2" t="s">
        <v>1044</v>
      </c>
      <c r="J647" s="2" t="s">
        <v>103</v>
      </c>
      <c r="K647" s="2" t="s">
        <v>45</v>
      </c>
      <c r="L647" s="2" t="s">
        <v>1048</v>
      </c>
      <c r="M647" s="2" t="s">
        <v>1049</v>
      </c>
      <c r="N647" s="2" t="s">
        <v>1050</v>
      </c>
      <c r="O647" s="3">
        <v>2</v>
      </c>
      <c r="P647" s="3">
        <v>495.77140000000003</v>
      </c>
      <c r="Q647" s="3">
        <v>499</v>
      </c>
      <c r="R647" s="3">
        <v>998</v>
      </c>
      <c r="S647" s="3">
        <v>3.2286000000000001</v>
      </c>
      <c r="T647" s="3">
        <v>6.46</v>
      </c>
      <c r="U647" s="3">
        <v>0.64</v>
      </c>
      <c r="V647" s="2" t="s">
        <v>42</v>
      </c>
      <c r="W647" s="2" t="s">
        <v>43</v>
      </c>
      <c r="X647" s="2" t="s">
        <v>724</v>
      </c>
      <c r="Y647" s="19" t="str">
        <f>VLOOKUP(G647,'Verweis Kd-Gruppe'!$A$2:$B$8,2,FALSE)</f>
        <v>GRK</v>
      </c>
      <c r="Z647" s="19" t="str">
        <f>VLOOKUP(J647,'Verweis Art-Gruppe'!$A$2:$B$15,2,FALSE)</f>
        <v>Geräte</v>
      </c>
      <c r="AA647" s="19" t="str">
        <f>VLOOKUP(W647,'Verweis Vertreter'!$A$2:$B$24,2,FALSE)</f>
        <v>Sebastian Faber</v>
      </c>
      <c r="AB647" s="12">
        <f t="shared" si="90"/>
        <v>2</v>
      </c>
      <c r="AC647" s="12">
        <f t="shared" si="95"/>
        <v>495.77140000000003</v>
      </c>
      <c r="AD647" s="12">
        <f t="shared" si="96"/>
        <v>499</v>
      </c>
      <c r="AE647" s="12">
        <f t="shared" si="91"/>
        <v>998</v>
      </c>
      <c r="AF647" s="12">
        <f t="shared" si="92"/>
        <v>3.2286000000000001</v>
      </c>
      <c r="AG647" s="12">
        <f t="shared" si="93"/>
        <v>6.46</v>
      </c>
      <c r="AH647" s="9">
        <f t="shared" si="97"/>
        <v>6.472945891783567E-3</v>
      </c>
      <c r="AI647" s="14">
        <f>VLOOKUP(E647,'Verweis Faktor'!$A:$B,2,FALSE)</f>
        <v>1</v>
      </c>
      <c r="AJ647" s="14"/>
      <c r="AK647" s="14" t="str">
        <f>IF(AL647="Ja","Versandkosten",VLOOKUP(E647,'Verweis Belegart'!$A$2:$B$9,2,FALSE))</f>
        <v>Hardware</v>
      </c>
      <c r="AL647" s="14" t="str">
        <f t="shared" si="98"/>
        <v>Nein</v>
      </c>
      <c r="AM647" s="14" t="str">
        <f t="shared" si="94"/>
        <v>Positiv</v>
      </c>
    </row>
    <row r="648" spans="1:39" ht="17.25" customHeight="1" x14ac:dyDescent="0.35">
      <c r="A648" s="17">
        <v>14571466</v>
      </c>
      <c r="B648" s="2" t="s">
        <v>22</v>
      </c>
      <c r="C648" s="1">
        <v>2025001</v>
      </c>
      <c r="D648" s="1">
        <v>2000201</v>
      </c>
      <c r="E648" s="2" t="s">
        <v>34</v>
      </c>
      <c r="F648" s="2" t="s">
        <v>142</v>
      </c>
      <c r="G648" s="2" t="s">
        <v>36</v>
      </c>
      <c r="H648" s="2" t="s">
        <v>1043</v>
      </c>
      <c r="I648" s="2" t="s">
        <v>1044</v>
      </c>
      <c r="J648" s="2" t="s">
        <v>103</v>
      </c>
      <c r="K648" s="2" t="s">
        <v>49</v>
      </c>
      <c r="L648" s="2" t="s">
        <v>934</v>
      </c>
      <c r="M648" s="2" t="s">
        <v>935</v>
      </c>
      <c r="N648" s="2" t="s">
        <v>936</v>
      </c>
      <c r="O648" s="3">
        <v>1</v>
      </c>
      <c r="P648" s="3">
        <v>75</v>
      </c>
      <c r="Q648" s="3">
        <v>146</v>
      </c>
      <c r="R648" s="3">
        <v>146</v>
      </c>
      <c r="S648" s="3">
        <v>71</v>
      </c>
      <c r="T648" s="3">
        <v>71</v>
      </c>
      <c r="U648" s="3">
        <v>48.63</v>
      </c>
      <c r="V648" s="2" t="s">
        <v>42</v>
      </c>
      <c r="W648" s="2" t="s">
        <v>43</v>
      </c>
      <c r="X648" s="2" t="s">
        <v>724</v>
      </c>
      <c r="Y648" s="19" t="str">
        <f>VLOOKUP(G648,'Verweis Kd-Gruppe'!$A$2:$B$8,2,FALSE)</f>
        <v>GRK</v>
      </c>
      <c r="Z648" s="19" t="str">
        <f>VLOOKUP(J648,'Verweis Art-Gruppe'!$A$2:$B$15,2,FALSE)</f>
        <v>Geräte</v>
      </c>
      <c r="AA648" s="19" t="str">
        <f>VLOOKUP(W648,'Verweis Vertreter'!$A$2:$B$24,2,FALSE)</f>
        <v>Sebastian Faber</v>
      </c>
      <c r="AB648" s="12">
        <f t="shared" si="90"/>
        <v>1</v>
      </c>
      <c r="AC648" s="12">
        <f t="shared" si="95"/>
        <v>75</v>
      </c>
      <c r="AD648" s="12">
        <f t="shared" si="96"/>
        <v>146</v>
      </c>
      <c r="AE648" s="12">
        <f t="shared" si="91"/>
        <v>146</v>
      </c>
      <c r="AF648" s="12">
        <f t="shared" si="92"/>
        <v>71</v>
      </c>
      <c r="AG648" s="12">
        <f t="shared" si="93"/>
        <v>71</v>
      </c>
      <c r="AH648" s="9">
        <f t="shared" si="97"/>
        <v>0.4863013698630137</v>
      </c>
      <c r="AI648" s="14">
        <f>VLOOKUP(E648,'Verweis Faktor'!$A:$B,2,FALSE)</f>
        <v>1</v>
      </c>
      <c r="AJ648" s="14"/>
      <c r="AK648" s="14" t="str">
        <f>IF(AL648="Ja","Versandkosten",VLOOKUP(E648,'Verweis Belegart'!$A$2:$B$9,2,FALSE))</f>
        <v>Hardware</v>
      </c>
      <c r="AL648" s="14" t="str">
        <f t="shared" si="98"/>
        <v>Nein</v>
      </c>
      <c r="AM648" s="14" t="str">
        <f t="shared" si="94"/>
        <v>Positiv</v>
      </c>
    </row>
    <row r="649" spans="1:39" ht="17.25" customHeight="1" x14ac:dyDescent="0.35">
      <c r="A649" s="17">
        <v>14571466</v>
      </c>
      <c r="B649" s="2" t="s">
        <v>22</v>
      </c>
      <c r="C649" s="1">
        <v>2025001</v>
      </c>
      <c r="D649" s="1">
        <v>2000201</v>
      </c>
      <c r="E649" s="2" t="s">
        <v>34</v>
      </c>
      <c r="F649" s="2" t="s">
        <v>142</v>
      </c>
      <c r="G649" s="2" t="s">
        <v>36</v>
      </c>
      <c r="H649" s="2" t="s">
        <v>1043</v>
      </c>
      <c r="I649" s="2" t="s">
        <v>1044</v>
      </c>
      <c r="J649" s="2" t="s">
        <v>103</v>
      </c>
      <c r="K649" s="2" t="s">
        <v>79</v>
      </c>
      <c r="L649" s="2" t="s">
        <v>455</v>
      </c>
      <c r="M649" s="2" t="s">
        <v>456</v>
      </c>
      <c r="N649" s="2" t="s">
        <v>457</v>
      </c>
      <c r="O649" s="3">
        <v>3</v>
      </c>
      <c r="P649" s="3">
        <v>848.8066</v>
      </c>
      <c r="Q649" s="3">
        <v>852</v>
      </c>
      <c r="R649" s="3">
        <v>2556</v>
      </c>
      <c r="S649" s="3">
        <v>3.1934</v>
      </c>
      <c r="T649" s="3">
        <v>9.58</v>
      </c>
      <c r="U649" s="3">
        <v>0.37</v>
      </c>
      <c r="V649" s="2" t="s">
        <v>42</v>
      </c>
      <c r="W649" s="2" t="s">
        <v>43</v>
      </c>
      <c r="X649" s="2" t="s">
        <v>724</v>
      </c>
      <c r="Y649" s="19" t="str">
        <f>VLOOKUP(G649,'Verweis Kd-Gruppe'!$A$2:$B$8,2,FALSE)</f>
        <v>GRK</v>
      </c>
      <c r="Z649" s="19" t="str">
        <f>VLOOKUP(J649,'Verweis Art-Gruppe'!$A$2:$B$15,2,FALSE)</f>
        <v>Geräte</v>
      </c>
      <c r="AA649" s="19" t="str">
        <f>VLOOKUP(W649,'Verweis Vertreter'!$A$2:$B$24,2,FALSE)</f>
        <v>Sebastian Faber</v>
      </c>
      <c r="AB649" s="12">
        <f t="shared" si="90"/>
        <v>3</v>
      </c>
      <c r="AC649" s="12">
        <f t="shared" si="95"/>
        <v>848.8066</v>
      </c>
      <c r="AD649" s="12">
        <f t="shared" si="96"/>
        <v>852</v>
      </c>
      <c r="AE649" s="12">
        <f t="shared" si="91"/>
        <v>2556</v>
      </c>
      <c r="AF649" s="12">
        <f t="shared" si="92"/>
        <v>3.1934</v>
      </c>
      <c r="AG649" s="12">
        <f t="shared" si="93"/>
        <v>9.58</v>
      </c>
      <c r="AH649" s="9">
        <f t="shared" si="97"/>
        <v>3.7480438184663537E-3</v>
      </c>
      <c r="AI649" s="14">
        <f>VLOOKUP(E649,'Verweis Faktor'!$A:$B,2,FALSE)</f>
        <v>1</v>
      </c>
      <c r="AJ649" s="14"/>
      <c r="AK649" s="14" t="str">
        <f>IF(AL649="Ja","Versandkosten",VLOOKUP(E649,'Verweis Belegart'!$A$2:$B$9,2,FALSE))</f>
        <v>Hardware</v>
      </c>
      <c r="AL649" s="14" t="str">
        <f t="shared" si="98"/>
        <v>Nein</v>
      </c>
      <c r="AM649" s="14" t="str">
        <f t="shared" si="94"/>
        <v>Positiv</v>
      </c>
    </row>
    <row r="650" spans="1:39" ht="17.25" customHeight="1" x14ac:dyDescent="0.35">
      <c r="A650" s="17">
        <v>14571466</v>
      </c>
      <c r="B650" s="2" t="s">
        <v>22</v>
      </c>
      <c r="C650" s="1">
        <v>2025001</v>
      </c>
      <c r="D650" s="1">
        <v>2000201</v>
      </c>
      <c r="E650" s="2" t="s">
        <v>34</v>
      </c>
      <c r="F650" s="2" t="s">
        <v>142</v>
      </c>
      <c r="G650" s="2" t="s">
        <v>36</v>
      </c>
      <c r="H650" s="2" t="s">
        <v>1043</v>
      </c>
      <c r="I650" s="2" t="s">
        <v>1044</v>
      </c>
      <c r="J650" s="2" t="s">
        <v>103</v>
      </c>
      <c r="K650" s="2" t="s">
        <v>83</v>
      </c>
      <c r="L650" s="2" t="s">
        <v>463</v>
      </c>
      <c r="M650" s="2" t="s">
        <v>464</v>
      </c>
      <c r="N650" s="2" t="s">
        <v>41</v>
      </c>
      <c r="O650" s="3">
        <v>1</v>
      </c>
      <c r="P650" s="3">
        <v>224</v>
      </c>
      <c r="Q650" s="3">
        <v>232</v>
      </c>
      <c r="R650" s="3">
        <v>232</v>
      </c>
      <c r="S650" s="3">
        <v>8</v>
      </c>
      <c r="T650" s="3">
        <v>8</v>
      </c>
      <c r="U650" s="3">
        <v>3.44</v>
      </c>
      <c r="V650" s="2" t="s">
        <v>42</v>
      </c>
      <c r="W650" s="2" t="s">
        <v>43</v>
      </c>
      <c r="X650" s="2" t="s">
        <v>724</v>
      </c>
      <c r="Y650" s="19" t="str">
        <f>VLOOKUP(G650,'Verweis Kd-Gruppe'!$A$2:$B$8,2,FALSE)</f>
        <v>GRK</v>
      </c>
      <c r="Z650" s="19" t="str">
        <f>VLOOKUP(J650,'Verweis Art-Gruppe'!$A$2:$B$15,2,FALSE)</f>
        <v>Geräte</v>
      </c>
      <c r="AA650" s="19" t="str">
        <f>VLOOKUP(W650,'Verweis Vertreter'!$A$2:$B$24,2,FALSE)</f>
        <v>Sebastian Faber</v>
      </c>
      <c r="AB650" s="12">
        <f t="shared" si="90"/>
        <v>1</v>
      </c>
      <c r="AC650" s="12">
        <f t="shared" si="95"/>
        <v>224</v>
      </c>
      <c r="AD650" s="12">
        <f t="shared" si="96"/>
        <v>232</v>
      </c>
      <c r="AE650" s="12">
        <f t="shared" si="91"/>
        <v>232</v>
      </c>
      <c r="AF650" s="12">
        <f t="shared" si="92"/>
        <v>8</v>
      </c>
      <c r="AG650" s="12">
        <f t="shared" si="93"/>
        <v>8</v>
      </c>
      <c r="AH650" s="9">
        <f t="shared" si="97"/>
        <v>3.4482758620689655E-2</v>
      </c>
      <c r="AI650" s="14">
        <f>VLOOKUP(E650,'Verweis Faktor'!$A:$B,2,FALSE)</f>
        <v>1</v>
      </c>
      <c r="AJ650" s="14"/>
      <c r="AK650" s="14" t="str">
        <f>IF(AL650="Ja","Versandkosten",VLOOKUP(E650,'Verweis Belegart'!$A$2:$B$9,2,FALSE))</f>
        <v>Hardware</v>
      </c>
      <c r="AL650" s="14" t="str">
        <f t="shared" si="98"/>
        <v>Nein</v>
      </c>
      <c r="AM650" s="14" t="str">
        <f t="shared" si="94"/>
        <v>Positiv</v>
      </c>
    </row>
    <row r="651" spans="1:39" ht="17.25" customHeight="1" x14ac:dyDescent="0.35">
      <c r="A651" s="17">
        <v>14571466</v>
      </c>
      <c r="B651" s="2" t="s">
        <v>22</v>
      </c>
      <c r="C651" s="1">
        <v>2025001</v>
      </c>
      <c r="D651" s="1">
        <v>2000201</v>
      </c>
      <c r="E651" s="2" t="s">
        <v>34</v>
      </c>
      <c r="F651" s="2" t="s">
        <v>142</v>
      </c>
      <c r="G651" s="2" t="s">
        <v>36</v>
      </c>
      <c r="H651" s="2" t="s">
        <v>1043</v>
      </c>
      <c r="I651" s="2" t="s">
        <v>1044</v>
      </c>
      <c r="J651" s="2" t="s">
        <v>103</v>
      </c>
      <c r="K651" s="2" t="s">
        <v>87</v>
      </c>
      <c r="L651" s="2" t="s">
        <v>159</v>
      </c>
      <c r="M651" s="2" t="s">
        <v>160</v>
      </c>
      <c r="N651" s="2" t="s">
        <v>161</v>
      </c>
      <c r="O651" s="3">
        <v>1</v>
      </c>
      <c r="P651" s="3">
        <v>177</v>
      </c>
      <c r="Q651" s="3">
        <v>192</v>
      </c>
      <c r="R651" s="3">
        <v>192</v>
      </c>
      <c r="S651" s="3">
        <v>15</v>
      </c>
      <c r="T651" s="3">
        <v>15</v>
      </c>
      <c r="U651" s="3">
        <v>7.81</v>
      </c>
      <c r="V651" s="2" t="s">
        <v>42</v>
      </c>
      <c r="W651" s="2" t="s">
        <v>43</v>
      </c>
      <c r="X651" s="2" t="s">
        <v>724</v>
      </c>
      <c r="Y651" s="19" t="str">
        <f>VLOOKUP(G651,'Verweis Kd-Gruppe'!$A$2:$B$8,2,FALSE)</f>
        <v>GRK</v>
      </c>
      <c r="Z651" s="19" t="str">
        <f>VLOOKUP(J651,'Verweis Art-Gruppe'!$A$2:$B$15,2,FALSE)</f>
        <v>Geräte</v>
      </c>
      <c r="AA651" s="19" t="str">
        <f>VLOOKUP(W651,'Verweis Vertreter'!$A$2:$B$24,2,FALSE)</f>
        <v>Sebastian Faber</v>
      </c>
      <c r="AB651" s="12">
        <f t="shared" si="90"/>
        <v>1</v>
      </c>
      <c r="AC651" s="12">
        <f t="shared" si="95"/>
        <v>177</v>
      </c>
      <c r="AD651" s="12">
        <f t="shared" si="96"/>
        <v>192</v>
      </c>
      <c r="AE651" s="12">
        <f t="shared" si="91"/>
        <v>192</v>
      </c>
      <c r="AF651" s="12">
        <f t="shared" si="92"/>
        <v>15</v>
      </c>
      <c r="AG651" s="12">
        <f t="shared" si="93"/>
        <v>15</v>
      </c>
      <c r="AH651" s="9">
        <f t="shared" si="97"/>
        <v>7.8125E-2</v>
      </c>
      <c r="AI651" s="14">
        <f>VLOOKUP(E651,'Verweis Faktor'!$A:$B,2,FALSE)</f>
        <v>1</v>
      </c>
      <c r="AJ651" s="14"/>
      <c r="AK651" s="14" t="str">
        <f>IF(AL651="Ja","Versandkosten",VLOOKUP(E651,'Verweis Belegart'!$A$2:$B$9,2,FALSE))</f>
        <v>Hardware</v>
      </c>
      <c r="AL651" s="14" t="str">
        <f t="shared" si="98"/>
        <v>Nein</v>
      </c>
      <c r="AM651" s="14" t="str">
        <f t="shared" si="94"/>
        <v>Positiv</v>
      </c>
    </row>
    <row r="652" spans="1:39" ht="17.25" customHeight="1" x14ac:dyDescent="0.35">
      <c r="A652" s="17">
        <v>14571466</v>
      </c>
      <c r="B652" s="2" t="s">
        <v>22</v>
      </c>
      <c r="C652" s="1">
        <v>2025001</v>
      </c>
      <c r="D652" s="1">
        <v>2000201</v>
      </c>
      <c r="E652" s="2" t="s">
        <v>34</v>
      </c>
      <c r="F652" s="2" t="s">
        <v>142</v>
      </c>
      <c r="G652" s="2" t="s">
        <v>36</v>
      </c>
      <c r="H652" s="2" t="s">
        <v>1043</v>
      </c>
      <c r="I652" s="2" t="s">
        <v>1044</v>
      </c>
      <c r="J652" s="2" t="s">
        <v>103</v>
      </c>
      <c r="K652" s="2" t="s">
        <v>91</v>
      </c>
      <c r="L652" s="2" t="s">
        <v>1051</v>
      </c>
      <c r="M652" s="2" t="s">
        <v>1052</v>
      </c>
      <c r="N652" s="2" t="s">
        <v>1053</v>
      </c>
      <c r="O652" s="3">
        <v>1</v>
      </c>
      <c r="P652" s="3">
        <v>157</v>
      </c>
      <c r="Q652" s="3">
        <v>166</v>
      </c>
      <c r="R652" s="3">
        <v>166</v>
      </c>
      <c r="S652" s="3">
        <v>9</v>
      </c>
      <c r="T652" s="3">
        <v>9</v>
      </c>
      <c r="U652" s="3">
        <v>5.42</v>
      </c>
      <c r="V652" s="2" t="s">
        <v>42</v>
      </c>
      <c r="W652" s="2" t="s">
        <v>43</v>
      </c>
      <c r="X652" s="2" t="s">
        <v>724</v>
      </c>
      <c r="Y652" s="19" t="str">
        <f>VLOOKUP(G652,'Verweis Kd-Gruppe'!$A$2:$B$8,2,FALSE)</f>
        <v>GRK</v>
      </c>
      <c r="Z652" s="19" t="str">
        <f>VLOOKUP(J652,'Verweis Art-Gruppe'!$A$2:$B$15,2,FALSE)</f>
        <v>Geräte</v>
      </c>
      <c r="AA652" s="19" t="str">
        <f>VLOOKUP(W652,'Verweis Vertreter'!$A$2:$B$24,2,FALSE)</f>
        <v>Sebastian Faber</v>
      </c>
      <c r="AB652" s="12">
        <f t="shared" si="90"/>
        <v>1</v>
      </c>
      <c r="AC652" s="12">
        <f t="shared" si="95"/>
        <v>157</v>
      </c>
      <c r="AD652" s="12">
        <f t="shared" si="96"/>
        <v>166</v>
      </c>
      <c r="AE652" s="12">
        <f t="shared" si="91"/>
        <v>166</v>
      </c>
      <c r="AF652" s="12">
        <f t="shared" si="92"/>
        <v>9</v>
      </c>
      <c r="AG652" s="12">
        <f t="shared" si="93"/>
        <v>9</v>
      </c>
      <c r="AH652" s="9">
        <f t="shared" si="97"/>
        <v>5.4216867469879519E-2</v>
      </c>
      <c r="AI652" s="14">
        <f>VLOOKUP(E652,'Verweis Faktor'!$A:$B,2,FALSE)</f>
        <v>1</v>
      </c>
      <c r="AJ652" s="14"/>
      <c r="AK652" s="14" t="str">
        <f>IF(AL652="Ja","Versandkosten",VLOOKUP(E652,'Verweis Belegart'!$A$2:$B$9,2,FALSE))</f>
        <v>Hardware</v>
      </c>
      <c r="AL652" s="14" t="str">
        <f t="shared" si="98"/>
        <v>Nein</v>
      </c>
      <c r="AM652" s="14" t="str">
        <f t="shared" si="94"/>
        <v>Positiv</v>
      </c>
    </row>
    <row r="653" spans="1:39" ht="17.25" customHeight="1" x14ac:dyDescent="0.35">
      <c r="A653" s="17">
        <v>14571691</v>
      </c>
      <c r="B653" s="2" t="s">
        <v>22</v>
      </c>
      <c r="C653" s="1">
        <v>2025001</v>
      </c>
      <c r="D653" s="1">
        <v>2000202</v>
      </c>
      <c r="E653" s="2" t="s">
        <v>34</v>
      </c>
      <c r="F653" s="2" t="s">
        <v>142</v>
      </c>
      <c r="G653" s="2" t="s">
        <v>66</v>
      </c>
      <c r="H653" s="2" t="s">
        <v>1054</v>
      </c>
      <c r="I653" s="2" t="s">
        <v>1055</v>
      </c>
      <c r="J653" s="2" t="s">
        <v>103</v>
      </c>
      <c r="K653" s="2" t="s">
        <v>28</v>
      </c>
      <c r="L653" s="2" t="s">
        <v>1029</v>
      </c>
      <c r="M653" s="2" t="s">
        <v>1030</v>
      </c>
      <c r="N653" s="2" t="s">
        <v>310</v>
      </c>
      <c r="O653" s="3">
        <v>5</v>
      </c>
      <c r="P653" s="3">
        <v>487.01440000000002</v>
      </c>
      <c r="Q653" s="3">
        <v>489</v>
      </c>
      <c r="R653" s="3">
        <v>2445</v>
      </c>
      <c r="S653" s="3">
        <v>1.9856</v>
      </c>
      <c r="T653" s="3">
        <v>9.93</v>
      </c>
      <c r="U653" s="3">
        <v>0.4</v>
      </c>
      <c r="V653" s="2" t="s">
        <v>42</v>
      </c>
      <c r="W653" s="2" t="s">
        <v>43</v>
      </c>
      <c r="X653" s="2" t="s">
        <v>44</v>
      </c>
      <c r="Y653" s="19" t="str">
        <f>VLOOKUP(G653,'Verweis Kd-Gruppe'!$A$2:$B$8,2,FALSE)</f>
        <v>EXP</v>
      </c>
      <c r="Z653" s="19" t="str">
        <f>VLOOKUP(J653,'Verweis Art-Gruppe'!$A$2:$B$15,2,FALSE)</f>
        <v>Geräte</v>
      </c>
      <c r="AA653" s="19" t="str">
        <f>VLOOKUP(W653,'Verweis Vertreter'!$A$2:$B$24,2,FALSE)</f>
        <v>Sebastian Faber</v>
      </c>
      <c r="AB653" s="12">
        <f t="shared" si="90"/>
        <v>5</v>
      </c>
      <c r="AC653" s="12">
        <f t="shared" si="95"/>
        <v>487.01440000000002</v>
      </c>
      <c r="AD653" s="12">
        <f t="shared" si="96"/>
        <v>489</v>
      </c>
      <c r="AE653" s="12">
        <f t="shared" si="91"/>
        <v>2445</v>
      </c>
      <c r="AF653" s="12">
        <f t="shared" si="92"/>
        <v>1.9856</v>
      </c>
      <c r="AG653" s="12">
        <f t="shared" si="93"/>
        <v>9.93</v>
      </c>
      <c r="AH653" s="9">
        <f t="shared" si="97"/>
        <v>4.061349693251534E-3</v>
      </c>
      <c r="AI653" s="14">
        <f>VLOOKUP(E653,'Verweis Faktor'!$A:$B,2,FALSE)</f>
        <v>1</v>
      </c>
      <c r="AJ653" s="14"/>
      <c r="AK653" s="14" t="str">
        <f>IF(AL653="Ja","Versandkosten",VLOOKUP(E653,'Verweis Belegart'!$A$2:$B$9,2,FALSE))</f>
        <v>Hardware</v>
      </c>
      <c r="AL653" s="14" t="str">
        <f t="shared" si="98"/>
        <v>Nein</v>
      </c>
      <c r="AM653" s="14" t="str">
        <f t="shared" si="94"/>
        <v>Positiv</v>
      </c>
    </row>
    <row r="654" spans="1:39" ht="17.25" customHeight="1" x14ac:dyDescent="0.35">
      <c r="A654" s="17">
        <v>14571691</v>
      </c>
      <c r="B654" s="2" t="s">
        <v>22</v>
      </c>
      <c r="C654" s="1">
        <v>2025001</v>
      </c>
      <c r="D654" s="1">
        <v>2000202</v>
      </c>
      <c r="E654" s="2" t="s">
        <v>34</v>
      </c>
      <c r="F654" s="2" t="s">
        <v>142</v>
      </c>
      <c r="G654" s="2" t="s">
        <v>66</v>
      </c>
      <c r="H654" s="2" t="s">
        <v>1054</v>
      </c>
      <c r="I654" s="2" t="s">
        <v>1055</v>
      </c>
      <c r="J654" s="2" t="s">
        <v>103</v>
      </c>
      <c r="K654" s="2" t="s">
        <v>45</v>
      </c>
      <c r="L654" s="2" t="s">
        <v>1056</v>
      </c>
      <c r="M654" s="2" t="s">
        <v>1057</v>
      </c>
      <c r="N654" s="2" t="s">
        <v>1058</v>
      </c>
      <c r="O654" s="3">
        <v>4</v>
      </c>
      <c r="P654" s="3">
        <v>64</v>
      </c>
      <c r="Q654" s="3">
        <v>67</v>
      </c>
      <c r="R654" s="3">
        <v>268</v>
      </c>
      <c r="S654" s="3">
        <v>3</v>
      </c>
      <c r="T654" s="3">
        <v>12</v>
      </c>
      <c r="U654" s="3">
        <v>4.47</v>
      </c>
      <c r="V654" s="2" t="s">
        <v>42</v>
      </c>
      <c r="W654" s="2" t="s">
        <v>43</v>
      </c>
      <c r="X654" s="2" t="s">
        <v>44</v>
      </c>
      <c r="Y654" s="19" t="str">
        <f>VLOOKUP(G654,'Verweis Kd-Gruppe'!$A$2:$B$8,2,FALSE)</f>
        <v>EXP</v>
      </c>
      <c r="Z654" s="19" t="str">
        <f>VLOOKUP(J654,'Verweis Art-Gruppe'!$A$2:$B$15,2,FALSE)</f>
        <v>Geräte</v>
      </c>
      <c r="AA654" s="19" t="str">
        <f>VLOOKUP(W654,'Verweis Vertreter'!$A$2:$B$24,2,FALSE)</f>
        <v>Sebastian Faber</v>
      </c>
      <c r="AB654" s="12">
        <f t="shared" si="90"/>
        <v>4</v>
      </c>
      <c r="AC654" s="12">
        <f t="shared" si="95"/>
        <v>64</v>
      </c>
      <c r="AD654" s="12">
        <f t="shared" si="96"/>
        <v>67</v>
      </c>
      <c r="AE654" s="12">
        <f t="shared" si="91"/>
        <v>268</v>
      </c>
      <c r="AF654" s="12">
        <f t="shared" si="92"/>
        <v>3</v>
      </c>
      <c r="AG654" s="12">
        <f t="shared" si="93"/>
        <v>12</v>
      </c>
      <c r="AH654" s="9">
        <f t="shared" si="97"/>
        <v>4.4776119402985072E-2</v>
      </c>
      <c r="AI654" s="14">
        <f>VLOOKUP(E654,'Verweis Faktor'!$A:$B,2,FALSE)</f>
        <v>1</v>
      </c>
      <c r="AJ654" s="14"/>
      <c r="AK654" s="14" t="str">
        <f>IF(AL654="Ja","Versandkosten",VLOOKUP(E654,'Verweis Belegart'!$A$2:$B$9,2,FALSE))</f>
        <v>Hardware</v>
      </c>
      <c r="AL654" s="14" t="str">
        <f t="shared" si="98"/>
        <v>Nein</v>
      </c>
      <c r="AM654" s="14" t="str">
        <f t="shared" si="94"/>
        <v>Positiv</v>
      </c>
    </row>
    <row r="655" spans="1:39" ht="17.25" customHeight="1" x14ac:dyDescent="0.35">
      <c r="A655" s="17">
        <v>14571691</v>
      </c>
      <c r="B655" s="2" t="s">
        <v>22</v>
      </c>
      <c r="C655" s="1">
        <v>2025001</v>
      </c>
      <c r="D655" s="1">
        <v>2000202</v>
      </c>
      <c r="E655" s="2" t="s">
        <v>34</v>
      </c>
      <c r="F655" s="2" t="s">
        <v>142</v>
      </c>
      <c r="G655" s="2" t="s">
        <v>66</v>
      </c>
      <c r="H655" s="2" t="s">
        <v>1054</v>
      </c>
      <c r="I655" s="2" t="s">
        <v>1055</v>
      </c>
      <c r="J655" s="2" t="s">
        <v>103</v>
      </c>
      <c r="K655" s="2" t="s">
        <v>49</v>
      </c>
      <c r="L655" s="2" t="s">
        <v>185</v>
      </c>
      <c r="M655" s="2" t="s">
        <v>186</v>
      </c>
      <c r="N655" s="2" t="s">
        <v>187</v>
      </c>
      <c r="O655" s="3">
        <v>10</v>
      </c>
      <c r="P655" s="3">
        <v>93.245800000000003</v>
      </c>
      <c r="Q655" s="3">
        <v>99</v>
      </c>
      <c r="R655" s="3">
        <v>990</v>
      </c>
      <c r="S655" s="3">
        <v>5.7542</v>
      </c>
      <c r="T655" s="3">
        <v>57.54</v>
      </c>
      <c r="U655" s="3">
        <v>5.81</v>
      </c>
      <c r="V655" s="2" t="s">
        <v>42</v>
      </c>
      <c r="W655" s="2" t="s">
        <v>43</v>
      </c>
      <c r="X655" s="2" t="s">
        <v>44</v>
      </c>
      <c r="Y655" s="19" t="str">
        <f>VLOOKUP(G655,'Verweis Kd-Gruppe'!$A$2:$B$8,2,FALSE)</f>
        <v>EXP</v>
      </c>
      <c r="Z655" s="19" t="str">
        <f>VLOOKUP(J655,'Verweis Art-Gruppe'!$A$2:$B$15,2,FALSE)</f>
        <v>Geräte</v>
      </c>
      <c r="AA655" s="19" t="str">
        <f>VLOOKUP(W655,'Verweis Vertreter'!$A$2:$B$24,2,FALSE)</f>
        <v>Sebastian Faber</v>
      </c>
      <c r="AB655" s="12">
        <f t="shared" si="90"/>
        <v>10</v>
      </c>
      <c r="AC655" s="12">
        <f t="shared" si="95"/>
        <v>93.245800000000003</v>
      </c>
      <c r="AD655" s="12">
        <f t="shared" si="96"/>
        <v>99</v>
      </c>
      <c r="AE655" s="12">
        <f t="shared" si="91"/>
        <v>990</v>
      </c>
      <c r="AF655" s="12">
        <f t="shared" si="92"/>
        <v>5.7542</v>
      </c>
      <c r="AG655" s="12">
        <f t="shared" si="93"/>
        <v>57.54</v>
      </c>
      <c r="AH655" s="9">
        <f t="shared" si="97"/>
        <v>5.8121212121212122E-2</v>
      </c>
      <c r="AI655" s="14">
        <f>VLOOKUP(E655,'Verweis Faktor'!$A:$B,2,FALSE)</f>
        <v>1</v>
      </c>
      <c r="AJ655" s="14"/>
      <c r="AK655" s="14" t="str">
        <f>IF(AL655="Ja","Versandkosten",VLOOKUP(E655,'Verweis Belegart'!$A$2:$B$9,2,FALSE))</f>
        <v>Hardware</v>
      </c>
      <c r="AL655" s="14" t="str">
        <f t="shared" si="98"/>
        <v>Nein</v>
      </c>
      <c r="AM655" s="14" t="str">
        <f t="shared" si="94"/>
        <v>Positiv</v>
      </c>
    </row>
    <row r="656" spans="1:39" ht="17.25" customHeight="1" x14ac:dyDescent="0.35">
      <c r="A656" s="17">
        <v>14571691</v>
      </c>
      <c r="B656" s="2" t="s">
        <v>22</v>
      </c>
      <c r="C656" s="1">
        <v>2025001</v>
      </c>
      <c r="D656" s="1">
        <v>2000202</v>
      </c>
      <c r="E656" s="2" t="s">
        <v>34</v>
      </c>
      <c r="F656" s="2" t="s">
        <v>142</v>
      </c>
      <c r="G656" s="2" t="s">
        <v>66</v>
      </c>
      <c r="H656" s="2" t="s">
        <v>1054</v>
      </c>
      <c r="I656" s="2" t="s">
        <v>1055</v>
      </c>
      <c r="J656" s="2" t="s">
        <v>103</v>
      </c>
      <c r="K656" s="2" t="s">
        <v>79</v>
      </c>
      <c r="L656" s="2" t="s">
        <v>997</v>
      </c>
      <c r="M656" s="2" t="s">
        <v>998</v>
      </c>
      <c r="N656" s="2" t="s">
        <v>999</v>
      </c>
      <c r="O656" s="3">
        <v>1</v>
      </c>
      <c r="P656" s="3">
        <v>158.58330000000001</v>
      </c>
      <c r="Q656" s="3">
        <v>166</v>
      </c>
      <c r="R656" s="3">
        <v>166</v>
      </c>
      <c r="S656" s="3">
        <v>7.4166999999999996</v>
      </c>
      <c r="T656" s="3">
        <v>7.42</v>
      </c>
      <c r="U656" s="3">
        <v>4.46</v>
      </c>
      <c r="V656" s="2" t="s">
        <v>42</v>
      </c>
      <c r="W656" s="2" t="s">
        <v>43</v>
      </c>
      <c r="X656" s="2" t="s">
        <v>44</v>
      </c>
      <c r="Y656" s="19" t="str">
        <f>VLOOKUP(G656,'Verweis Kd-Gruppe'!$A$2:$B$8,2,FALSE)</f>
        <v>EXP</v>
      </c>
      <c r="Z656" s="19" t="str">
        <f>VLOOKUP(J656,'Verweis Art-Gruppe'!$A$2:$B$15,2,FALSE)</f>
        <v>Geräte</v>
      </c>
      <c r="AA656" s="19" t="str">
        <f>VLOOKUP(W656,'Verweis Vertreter'!$A$2:$B$24,2,FALSE)</f>
        <v>Sebastian Faber</v>
      </c>
      <c r="AB656" s="12">
        <f t="shared" si="90"/>
        <v>1</v>
      </c>
      <c r="AC656" s="12">
        <f t="shared" si="95"/>
        <v>158.58330000000001</v>
      </c>
      <c r="AD656" s="12">
        <f t="shared" si="96"/>
        <v>166</v>
      </c>
      <c r="AE656" s="12">
        <f t="shared" si="91"/>
        <v>166</v>
      </c>
      <c r="AF656" s="12">
        <f t="shared" si="92"/>
        <v>7.4166999999999996</v>
      </c>
      <c r="AG656" s="12">
        <f t="shared" si="93"/>
        <v>7.42</v>
      </c>
      <c r="AH656" s="9">
        <f t="shared" si="97"/>
        <v>4.4698795180722894E-2</v>
      </c>
      <c r="AI656" s="14">
        <f>VLOOKUP(E656,'Verweis Faktor'!$A:$B,2,FALSE)</f>
        <v>1</v>
      </c>
      <c r="AJ656" s="14"/>
      <c r="AK656" s="14" t="str">
        <f>IF(AL656="Ja","Versandkosten",VLOOKUP(E656,'Verweis Belegart'!$A$2:$B$9,2,FALSE))</f>
        <v>Hardware</v>
      </c>
      <c r="AL656" s="14" t="str">
        <f t="shared" si="98"/>
        <v>Nein</v>
      </c>
      <c r="AM656" s="14" t="str">
        <f t="shared" si="94"/>
        <v>Positiv</v>
      </c>
    </row>
    <row r="657" spans="1:39" ht="17.25" customHeight="1" x14ac:dyDescent="0.35">
      <c r="A657" s="17">
        <v>14571556</v>
      </c>
      <c r="B657" s="2" t="s">
        <v>22</v>
      </c>
      <c r="C657" s="1">
        <v>2025001</v>
      </c>
      <c r="D657" s="1">
        <v>2000203</v>
      </c>
      <c r="E657" s="2" t="s">
        <v>34</v>
      </c>
      <c r="F657" s="2" t="s">
        <v>53</v>
      </c>
      <c r="G657" s="2" t="s">
        <v>36</v>
      </c>
      <c r="H657" s="2" t="s">
        <v>37</v>
      </c>
      <c r="I657" s="2" t="s">
        <v>38</v>
      </c>
      <c r="J657" s="2" t="s">
        <v>103</v>
      </c>
      <c r="K657" s="2" t="s">
        <v>28</v>
      </c>
      <c r="L657" s="2" t="s">
        <v>1059</v>
      </c>
      <c r="M657" s="2" t="s">
        <v>1060</v>
      </c>
      <c r="N657" s="2" t="s">
        <v>152</v>
      </c>
      <c r="O657" s="3">
        <v>100</v>
      </c>
      <c r="P657" s="3">
        <v>182.7586</v>
      </c>
      <c r="Q657" s="3">
        <v>192</v>
      </c>
      <c r="R657" s="3">
        <v>19200</v>
      </c>
      <c r="S657" s="3">
        <v>9.2414000000000005</v>
      </c>
      <c r="T657" s="3">
        <v>924.14</v>
      </c>
      <c r="U657" s="3">
        <v>4.8099999999999996</v>
      </c>
      <c r="V657" s="2" t="s">
        <v>42</v>
      </c>
      <c r="W657" s="2" t="s">
        <v>43</v>
      </c>
      <c r="X657" s="2" t="s">
        <v>44</v>
      </c>
      <c r="Y657" s="19" t="str">
        <f>VLOOKUP(G657,'Verweis Kd-Gruppe'!$A$2:$B$8,2,FALSE)</f>
        <v>GRK</v>
      </c>
      <c r="Z657" s="19" t="str">
        <f>VLOOKUP(J657,'Verweis Art-Gruppe'!$A$2:$B$15,2,FALSE)</f>
        <v>Geräte</v>
      </c>
      <c r="AA657" s="19" t="str">
        <f>VLOOKUP(W657,'Verweis Vertreter'!$A$2:$B$24,2,FALSE)</f>
        <v>Sebastian Faber</v>
      </c>
      <c r="AB657" s="12">
        <f t="shared" si="90"/>
        <v>100</v>
      </c>
      <c r="AC657" s="12">
        <f t="shared" si="95"/>
        <v>182.7586</v>
      </c>
      <c r="AD657" s="12">
        <f t="shared" si="96"/>
        <v>192</v>
      </c>
      <c r="AE657" s="12">
        <f t="shared" si="91"/>
        <v>19200</v>
      </c>
      <c r="AF657" s="12">
        <f t="shared" si="92"/>
        <v>9.2414000000000005</v>
      </c>
      <c r="AG657" s="12">
        <f t="shared" si="93"/>
        <v>924.14</v>
      </c>
      <c r="AH657" s="9">
        <f t="shared" si="97"/>
        <v>4.8132291666666667E-2</v>
      </c>
      <c r="AI657" s="14">
        <f>VLOOKUP(E657,'Verweis Faktor'!$A:$B,2,FALSE)</f>
        <v>1</v>
      </c>
      <c r="AJ657" s="14"/>
      <c r="AK657" s="14" t="str">
        <f>IF(AL657="Ja","Versandkosten",VLOOKUP(E657,'Verweis Belegart'!$A$2:$B$9,2,FALSE))</f>
        <v>Hardware</v>
      </c>
      <c r="AL657" s="14" t="str">
        <f t="shared" si="98"/>
        <v>Nein</v>
      </c>
      <c r="AM657" s="14" t="str">
        <f t="shared" si="94"/>
        <v>Positiv</v>
      </c>
    </row>
    <row r="658" spans="1:39" ht="17.25" customHeight="1" x14ac:dyDescent="0.35">
      <c r="A658" s="17">
        <v>14571556</v>
      </c>
      <c r="B658" s="2" t="s">
        <v>22</v>
      </c>
      <c r="C658" s="1">
        <v>2025001</v>
      </c>
      <c r="D658" s="1">
        <v>2000203</v>
      </c>
      <c r="E658" s="2" t="s">
        <v>34</v>
      </c>
      <c r="F658" s="2" t="s">
        <v>53</v>
      </c>
      <c r="G658" s="2" t="s">
        <v>36</v>
      </c>
      <c r="H658" s="2" t="s">
        <v>37</v>
      </c>
      <c r="I658" s="2" t="s">
        <v>38</v>
      </c>
      <c r="J658" s="2" t="s">
        <v>103</v>
      </c>
      <c r="K658" s="2" t="s">
        <v>45</v>
      </c>
      <c r="L658" s="2" t="s">
        <v>983</v>
      </c>
      <c r="M658" s="2" t="s">
        <v>984</v>
      </c>
      <c r="N658" s="2" t="s">
        <v>985</v>
      </c>
      <c r="O658" s="3">
        <v>10</v>
      </c>
      <c r="P658" s="3">
        <v>829.95</v>
      </c>
      <c r="Q658" s="3">
        <v>839</v>
      </c>
      <c r="R658" s="3">
        <v>8390</v>
      </c>
      <c r="S658" s="3">
        <v>9.0500000000000007</v>
      </c>
      <c r="T658" s="3">
        <v>90.5</v>
      </c>
      <c r="U658" s="3">
        <v>1.07</v>
      </c>
      <c r="V658" s="2" t="s">
        <v>42</v>
      </c>
      <c r="W658" s="2" t="s">
        <v>43</v>
      </c>
      <c r="X658" s="2" t="s">
        <v>44</v>
      </c>
      <c r="Y658" s="19" t="str">
        <f>VLOOKUP(G658,'Verweis Kd-Gruppe'!$A$2:$B$8,2,FALSE)</f>
        <v>GRK</v>
      </c>
      <c r="Z658" s="19" t="str">
        <f>VLOOKUP(J658,'Verweis Art-Gruppe'!$A$2:$B$15,2,FALSE)</f>
        <v>Geräte</v>
      </c>
      <c r="AA658" s="19" t="str">
        <f>VLOOKUP(W658,'Verweis Vertreter'!$A$2:$B$24,2,FALSE)</f>
        <v>Sebastian Faber</v>
      </c>
      <c r="AB658" s="12">
        <f t="shared" si="90"/>
        <v>10</v>
      </c>
      <c r="AC658" s="12">
        <f t="shared" si="95"/>
        <v>829.95</v>
      </c>
      <c r="AD658" s="12">
        <f t="shared" si="96"/>
        <v>839</v>
      </c>
      <c r="AE658" s="12">
        <f t="shared" si="91"/>
        <v>8390</v>
      </c>
      <c r="AF658" s="12">
        <f t="shared" si="92"/>
        <v>9.0500000000000007</v>
      </c>
      <c r="AG658" s="12">
        <f t="shared" si="93"/>
        <v>90.5</v>
      </c>
      <c r="AH658" s="9">
        <f t="shared" si="97"/>
        <v>1.0786650774731824E-2</v>
      </c>
      <c r="AI658" s="14">
        <f>VLOOKUP(E658,'Verweis Faktor'!$A:$B,2,FALSE)</f>
        <v>1</v>
      </c>
      <c r="AJ658" s="14"/>
      <c r="AK658" s="14" t="str">
        <f>IF(AL658="Ja","Versandkosten",VLOOKUP(E658,'Verweis Belegart'!$A$2:$B$9,2,FALSE))</f>
        <v>Hardware</v>
      </c>
      <c r="AL658" s="14" t="str">
        <f t="shared" si="98"/>
        <v>Nein</v>
      </c>
      <c r="AM658" s="14" t="str">
        <f t="shared" si="94"/>
        <v>Positiv</v>
      </c>
    </row>
    <row r="659" spans="1:39" ht="17.25" customHeight="1" x14ac:dyDescent="0.35">
      <c r="A659" s="17">
        <v>14571556</v>
      </c>
      <c r="B659" s="2" t="s">
        <v>22</v>
      </c>
      <c r="C659" s="1">
        <v>2025001</v>
      </c>
      <c r="D659" s="1">
        <v>2000203</v>
      </c>
      <c r="E659" s="2" t="s">
        <v>34</v>
      </c>
      <c r="F659" s="2" t="s">
        <v>53</v>
      </c>
      <c r="G659" s="2" t="s">
        <v>36</v>
      </c>
      <c r="H659" s="2" t="s">
        <v>37</v>
      </c>
      <c r="I659" s="2" t="s">
        <v>38</v>
      </c>
      <c r="J659" s="2" t="s">
        <v>103</v>
      </c>
      <c r="K659" s="2" t="s">
        <v>49</v>
      </c>
      <c r="L659" s="2" t="s">
        <v>1061</v>
      </c>
      <c r="M659" s="2" t="s">
        <v>1062</v>
      </c>
      <c r="N659" s="2" t="s">
        <v>1063</v>
      </c>
      <c r="O659" s="3">
        <v>20</v>
      </c>
      <c r="P659" s="3">
        <v>109.3682</v>
      </c>
      <c r="Q659" s="3">
        <v>112</v>
      </c>
      <c r="R659" s="3">
        <v>2240</v>
      </c>
      <c r="S659" s="3">
        <v>2.6318000000000001</v>
      </c>
      <c r="T659" s="3">
        <v>52.64</v>
      </c>
      <c r="U659" s="3">
        <v>2.34</v>
      </c>
      <c r="V659" s="2" t="s">
        <v>42</v>
      </c>
      <c r="W659" s="2" t="s">
        <v>43</v>
      </c>
      <c r="X659" s="2" t="s">
        <v>44</v>
      </c>
      <c r="Y659" s="19" t="str">
        <f>VLOOKUP(G659,'Verweis Kd-Gruppe'!$A$2:$B$8,2,FALSE)</f>
        <v>GRK</v>
      </c>
      <c r="Z659" s="19" t="str">
        <f>VLOOKUP(J659,'Verweis Art-Gruppe'!$A$2:$B$15,2,FALSE)</f>
        <v>Geräte</v>
      </c>
      <c r="AA659" s="19" t="str">
        <f>VLOOKUP(W659,'Verweis Vertreter'!$A$2:$B$24,2,FALSE)</f>
        <v>Sebastian Faber</v>
      </c>
      <c r="AB659" s="12">
        <f t="shared" si="90"/>
        <v>20</v>
      </c>
      <c r="AC659" s="12">
        <f t="shared" si="95"/>
        <v>109.3682</v>
      </c>
      <c r="AD659" s="12">
        <f t="shared" si="96"/>
        <v>112</v>
      </c>
      <c r="AE659" s="12">
        <f t="shared" si="91"/>
        <v>2240</v>
      </c>
      <c r="AF659" s="12">
        <f t="shared" si="92"/>
        <v>2.6318000000000001</v>
      </c>
      <c r="AG659" s="12">
        <f t="shared" si="93"/>
        <v>52.64</v>
      </c>
      <c r="AH659" s="9">
        <f t="shared" si="97"/>
        <v>2.35E-2</v>
      </c>
      <c r="AI659" s="14">
        <f>VLOOKUP(E659,'Verweis Faktor'!$A:$B,2,FALSE)</f>
        <v>1</v>
      </c>
      <c r="AJ659" s="14"/>
      <c r="AK659" s="14" t="str">
        <f>IF(AL659="Ja","Versandkosten",VLOOKUP(E659,'Verweis Belegart'!$A$2:$B$9,2,FALSE))</f>
        <v>Hardware</v>
      </c>
      <c r="AL659" s="14" t="str">
        <f t="shared" si="98"/>
        <v>Nein</v>
      </c>
      <c r="AM659" s="14" t="str">
        <f t="shared" si="94"/>
        <v>Positiv</v>
      </c>
    </row>
    <row r="660" spans="1:39" ht="17.25" customHeight="1" x14ac:dyDescent="0.35">
      <c r="A660" s="17">
        <v>14571556</v>
      </c>
      <c r="B660" s="2" t="s">
        <v>22</v>
      </c>
      <c r="C660" s="1">
        <v>2025001</v>
      </c>
      <c r="D660" s="1">
        <v>2000203</v>
      </c>
      <c r="E660" s="2" t="s">
        <v>34</v>
      </c>
      <c r="F660" s="2" t="s">
        <v>53</v>
      </c>
      <c r="G660" s="2" t="s">
        <v>36</v>
      </c>
      <c r="H660" s="2" t="s">
        <v>37</v>
      </c>
      <c r="I660" s="2" t="s">
        <v>38</v>
      </c>
      <c r="J660" s="2" t="s">
        <v>103</v>
      </c>
      <c r="K660" s="2" t="s">
        <v>79</v>
      </c>
      <c r="L660" s="2" t="s">
        <v>203</v>
      </c>
      <c r="M660" s="2" t="s">
        <v>204</v>
      </c>
      <c r="N660" s="2" t="s">
        <v>62</v>
      </c>
      <c r="O660" s="3">
        <v>20</v>
      </c>
      <c r="P660" s="3">
        <v>149</v>
      </c>
      <c r="Q660" s="3">
        <v>152</v>
      </c>
      <c r="R660" s="3">
        <v>3040</v>
      </c>
      <c r="S660" s="3">
        <v>3</v>
      </c>
      <c r="T660" s="3">
        <v>60</v>
      </c>
      <c r="U660" s="3">
        <v>1.97</v>
      </c>
      <c r="V660" s="2" t="s">
        <v>42</v>
      </c>
      <c r="W660" s="2" t="s">
        <v>43</v>
      </c>
      <c r="X660" s="2" t="s">
        <v>44</v>
      </c>
      <c r="Y660" s="19" t="str">
        <f>VLOOKUP(G660,'Verweis Kd-Gruppe'!$A$2:$B$8,2,FALSE)</f>
        <v>GRK</v>
      </c>
      <c r="Z660" s="19" t="str">
        <f>VLOOKUP(J660,'Verweis Art-Gruppe'!$A$2:$B$15,2,FALSE)</f>
        <v>Geräte</v>
      </c>
      <c r="AA660" s="19" t="str">
        <f>VLOOKUP(W660,'Verweis Vertreter'!$A$2:$B$24,2,FALSE)</f>
        <v>Sebastian Faber</v>
      </c>
      <c r="AB660" s="12">
        <f t="shared" si="90"/>
        <v>20</v>
      </c>
      <c r="AC660" s="12">
        <f t="shared" si="95"/>
        <v>149</v>
      </c>
      <c r="AD660" s="12">
        <f t="shared" si="96"/>
        <v>152</v>
      </c>
      <c r="AE660" s="12">
        <f t="shared" si="91"/>
        <v>3040</v>
      </c>
      <c r="AF660" s="12">
        <f t="shared" si="92"/>
        <v>3</v>
      </c>
      <c r="AG660" s="12">
        <f t="shared" si="93"/>
        <v>60</v>
      </c>
      <c r="AH660" s="9">
        <f t="shared" si="97"/>
        <v>1.9736842105263157E-2</v>
      </c>
      <c r="AI660" s="14">
        <f>VLOOKUP(E660,'Verweis Faktor'!$A:$B,2,FALSE)</f>
        <v>1</v>
      </c>
      <c r="AJ660" s="14"/>
      <c r="AK660" s="14" t="str">
        <f>IF(AL660="Ja","Versandkosten",VLOOKUP(E660,'Verweis Belegart'!$A$2:$B$9,2,FALSE))</f>
        <v>Hardware</v>
      </c>
      <c r="AL660" s="14" t="str">
        <f t="shared" si="98"/>
        <v>Nein</v>
      </c>
      <c r="AM660" s="14" t="str">
        <f t="shared" si="94"/>
        <v>Positiv</v>
      </c>
    </row>
    <row r="661" spans="1:39" ht="17.25" customHeight="1" x14ac:dyDescent="0.35">
      <c r="A661" s="17">
        <v>14571556</v>
      </c>
      <c r="B661" s="2" t="s">
        <v>22</v>
      </c>
      <c r="C661" s="1">
        <v>2025001</v>
      </c>
      <c r="D661" s="1">
        <v>2000203</v>
      </c>
      <c r="E661" s="2" t="s">
        <v>34</v>
      </c>
      <c r="F661" s="2" t="s">
        <v>53</v>
      </c>
      <c r="G661" s="2" t="s">
        <v>36</v>
      </c>
      <c r="H661" s="2" t="s">
        <v>37</v>
      </c>
      <c r="I661" s="2" t="s">
        <v>38</v>
      </c>
      <c r="J661" s="2" t="s">
        <v>103</v>
      </c>
      <c r="K661" s="2" t="s">
        <v>83</v>
      </c>
      <c r="L661" s="2" t="s">
        <v>56</v>
      </c>
      <c r="M661" s="2" t="s">
        <v>57</v>
      </c>
      <c r="N661" s="2" t="s">
        <v>58</v>
      </c>
      <c r="O661" s="3">
        <v>50</v>
      </c>
      <c r="P661" s="3">
        <v>605</v>
      </c>
      <c r="Q661" s="3">
        <v>617</v>
      </c>
      <c r="R661" s="3">
        <v>30850</v>
      </c>
      <c r="S661" s="3">
        <v>12</v>
      </c>
      <c r="T661" s="3">
        <v>600</v>
      </c>
      <c r="U661" s="3">
        <v>1.94</v>
      </c>
      <c r="V661" s="2" t="s">
        <v>42</v>
      </c>
      <c r="W661" s="2" t="s">
        <v>43</v>
      </c>
      <c r="X661" s="2" t="s">
        <v>44</v>
      </c>
      <c r="Y661" s="19" t="str">
        <f>VLOOKUP(G661,'Verweis Kd-Gruppe'!$A$2:$B$8,2,FALSE)</f>
        <v>GRK</v>
      </c>
      <c r="Z661" s="19" t="str">
        <f>VLOOKUP(J661,'Verweis Art-Gruppe'!$A$2:$B$15,2,FALSE)</f>
        <v>Geräte</v>
      </c>
      <c r="AA661" s="19" t="str">
        <f>VLOOKUP(W661,'Verweis Vertreter'!$A$2:$B$24,2,FALSE)</f>
        <v>Sebastian Faber</v>
      </c>
      <c r="AB661" s="12">
        <f t="shared" si="90"/>
        <v>50</v>
      </c>
      <c r="AC661" s="12">
        <f t="shared" si="95"/>
        <v>605</v>
      </c>
      <c r="AD661" s="12">
        <f t="shared" si="96"/>
        <v>617</v>
      </c>
      <c r="AE661" s="12">
        <f t="shared" si="91"/>
        <v>30850</v>
      </c>
      <c r="AF661" s="12">
        <f t="shared" si="92"/>
        <v>12</v>
      </c>
      <c r="AG661" s="12">
        <f t="shared" si="93"/>
        <v>600</v>
      </c>
      <c r="AH661" s="9">
        <f t="shared" si="97"/>
        <v>1.9448946515397084E-2</v>
      </c>
      <c r="AI661" s="14">
        <f>VLOOKUP(E661,'Verweis Faktor'!$A:$B,2,FALSE)</f>
        <v>1</v>
      </c>
      <c r="AJ661" s="14"/>
      <c r="AK661" s="14" t="str">
        <f>IF(AL661="Ja","Versandkosten",VLOOKUP(E661,'Verweis Belegart'!$A$2:$B$9,2,FALSE))</f>
        <v>Hardware</v>
      </c>
      <c r="AL661" s="14" t="str">
        <f t="shared" si="98"/>
        <v>Nein</v>
      </c>
      <c r="AM661" s="14" t="str">
        <f t="shared" si="94"/>
        <v>Positiv</v>
      </c>
    </row>
    <row r="662" spans="1:39" ht="17.25" customHeight="1" x14ac:dyDescent="0.35">
      <c r="A662" s="17">
        <v>14571556</v>
      </c>
      <c r="B662" s="2" t="s">
        <v>22</v>
      </c>
      <c r="C662" s="1">
        <v>2025001</v>
      </c>
      <c r="D662" s="1">
        <v>2000203</v>
      </c>
      <c r="E662" s="2" t="s">
        <v>34</v>
      </c>
      <c r="F662" s="2" t="s">
        <v>53</v>
      </c>
      <c r="G662" s="2" t="s">
        <v>36</v>
      </c>
      <c r="H662" s="2" t="s">
        <v>37</v>
      </c>
      <c r="I662" s="2" t="s">
        <v>38</v>
      </c>
      <c r="J662" s="2" t="s">
        <v>103</v>
      </c>
      <c r="K662" s="2" t="s">
        <v>87</v>
      </c>
      <c r="L662" s="2" t="s">
        <v>1064</v>
      </c>
      <c r="M662" s="2" t="s">
        <v>1065</v>
      </c>
      <c r="N662" s="2" t="s">
        <v>62</v>
      </c>
      <c r="O662" s="3">
        <v>20</v>
      </c>
      <c r="P662" s="3">
        <v>149</v>
      </c>
      <c r="Q662" s="3">
        <v>152</v>
      </c>
      <c r="R662" s="3">
        <v>3040</v>
      </c>
      <c r="S662" s="3">
        <v>3</v>
      </c>
      <c r="T662" s="3">
        <v>60</v>
      </c>
      <c r="U662" s="3">
        <v>1.97</v>
      </c>
      <c r="V662" s="2" t="s">
        <v>42</v>
      </c>
      <c r="W662" s="2" t="s">
        <v>43</v>
      </c>
      <c r="X662" s="2" t="s">
        <v>44</v>
      </c>
      <c r="Y662" s="19" t="str">
        <f>VLOOKUP(G662,'Verweis Kd-Gruppe'!$A$2:$B$8,2,FALSE)</f>
        <v>GRK</v>
      </c>
      <c r="Z662" s="19" t="str">
        <f>VLOOKUP(J662,'Verweis Art-Gruppe'!$A$2:$B$15,2,FALSE)</f>
        <v>Geräte</v>
      </c>
      <c r="AA662" s="19" t="str">
        <f>VLOOKUP(W662,'Verweis Vertreter'!$A$2:$B$24,2,FALSE)</f>
        <v>Sebastian Faber</v>
      </c>
      <c r="AB662" s="12">
        <f t="shared" si="90"/>
        <v>20</v>
      </c>
      <c r="AC662" s="12">
        <f t="shared" si="95"/>
        <v>149</v>
      </c>
      <c r="AD662" s="12">
        <f t="shared" si="96"/>
        <v>152</v>
      </c>
      <c r="AE662" s="12">
        <f t="shared" si="91"/>
        <v>3040</v>
      </c>
      <c r="AF662" s="12">
        <f t="shared" si="92"/>
        <v>3</v>
      </c>
      <c r="AG662" s="12">
        <f t="shared" si="93"/>
        <v>60</v>
      </c>
      <c r="AH662" s="9">
        <f t="shared" si="97"/>
        <v>1.9736842105263157E-2</v>
      </c>
      <c r="AI662" s="14">
        <f>VLOOKUP(E662,'Verweis Faktor'!$A:$B,2,FALSE)</f>
        <v>1</v>
      </c>
      <c r="AJ662" s="14"/>
      <c r="AK662" s="14" t="str">
        <f>IF(AL662="Ja","Versandkosten",VLOOKUP(E662,'Verweis Belegart'!$A$2:$B$9,2,FALSE))</f>
        <v>Hardware</v>
      </c>
      <c r="AL662" s="14" t="str">
        <f t="shared" si="98"/>
        <v>Nein</v>
      </c>
      <c r="AM662" s="14" t="str">
        <f t="shared" si="94"/>
        <v>Positiv</v>
      </c>
    </row>
    <row r="663" spans="1:39" ht="17.25" customHeight="1" x14ac:dyDescent="0.35">
      <c r="A663" s="17">
        <v>14571556</v>
      </c>
      <c r="B663" s="2" t="s">
        <v>22</v>
      </c>
      <c r="C663" s="1">
        <v>2025001</v>
      </c>
      <c r="D663" s="1">
        <v>2000203</v>
      </c>
      <c r="E663" s="2" t="s">
        <v>34</v>
      </c>
      <c r="F663" s="2" t="s">
        <v>53</v>
      </c>
      <c r="G663" s="2" t="s">
        <v>36</v>
      </c>
      <c r="H663" s="2" t="s">
        <v>37</v>
      </c>
      <c r="I663" s="2" t="s">
        <v>38</v>
      </c>
      <c r="J663" s="2" t="s">
        <v>103</v>
      </c>
      <c r="K663" s="2" t="s">
        <v>91</v>
      </c>
      <c r="L663" s="2" t="s">
        <v>323</v>
      </c>
      <c r="M663" s="2" t="s">
        <v>324</v>
      </c>
      <c r="N663" s="2" t="s">
        <v>325</v>
      </c>
      <c r="O663" s="3">
        <v>10</v>
      </c>
      <c r="P663" s="3">
        <v>181</v>
      </c>
      <c r="Q663" s="3">
        <v>185</v>
      </c>
      <c r="R663" s="3">
        <v>1850</v>
      </c>
      <c r="S663" s="3">
        <v>4</v>
      </c>
      <c r="T663" s="3">
        <v>40</v>
      </c>
      <c r="U663" s="3">
        <v>2.16</v>
      </c>
      <c r="V663" s="2" t="s">
        <v>42</v>
      </c>
      <c r="W663" s="2" t="s">
        <v>43</v>
      </c>
      <c r="X663" s="2" t="s">
        <v>44</v>
      </c>
      <c r="Y663" s="19" t="str">
        <f>VLOOKUP(G663,'Verweis Kd-Gruppe'!$A$2:$B$8,2,FALSE)</f>
        <v>GRK</v>
      </c>
      <c r="Z663" s="19" t="str">
        <f>VLOOKUP(J663,'Verweis Art-Gruppe'!$A$2:$B$15,2,FALSE)</f>
        <v>Geräte</v>
      </c>
      <c r="AA663" s="19" t="str">
        <f>VLOOKUP(W663,'Verweis Vertreter'!$A$2:$B$24,2,FALSE)</f>
        <v>Sebastian Faber</v>
      </c>
      <c r="AB663" s="12">
        <f t="shared" si="90"/>
        <v>10</v>
      </c>
      <c r="AC663" s="12">
        <f t="shared" si="95"/>
        <v>181</v>
      </c>
      <c r="AD663" s="12">
        <f t="shared" si="96"/>
        <v>185</v>
      </c>
      <c r="AE663" s="12">
        <f t="shared" si="91"/>
        <v>1850</v>
      </c>
      <c r="AF663" s="12">
        <f t="shared" si="92"/>
        <v>4</v>
      </c>
      <c r="AG663" s="12">
        <f t="shared" si="93"/>
        <v>40</v>
      </c>
      <c r="AH663" s="9">
        <f t="shared" si="97"/>
        <v>2.1621621621621623E-2</v>
      </c>
      <c r="AI663" s="14">
        <f>VLOOKUP(E663,'Verweis Faktor'!$A:$B,2,FALSE)</f>
        <v>1</v>
      </c>
      <c r="AJ663" s="14"/>
      <c r="AK663" s="14" t="str">
        <f>IF(AL663="Ja","Versandkosten",VLOOKUP(E663,'Verweis Belegart'!$A$2:$B$9,2,FALSE))</f>
        <v>Hardware</v>
      </c>
      <c r="AL663" s="14" t="str">
        <f t="shared" si="98"/>
        <v>Nein</v>
      </c>
      <c r="AM663" s="14" t="str">
        <f t="shared" si="94"/>
        <v>Positiv</v>
      </c>
    </row>
    <row r="664" spans="1:39" ht="17.25" customHeight="1" x14ac:dyDescent="0.35">
      <c r="A664" s="17">
        <v>14571556</v>
      </c>
      <c r="B664" s="2" t="s">
        <v>22</v>
      </c>
      <c r="C664" s="1">
        <v>2025001</v>
      </c>
      <c r="D664" s="1">
        <v>2000203</v>
      </c>
      <c r="E664" s="2" t="s">
        <v>34</v>
      </c>
      <c r="F664" s="2" t="s">
        <v>53</v>
      </c>
      <c r="G664" s="2" t="s">
        <v>36</v>
      </c>
      <c r="H664" s="2" t="s">
        <v>37</v>
      </c>
      <c r="I664" s="2" t="s">
        <v>38</v>
      </c>
      <c r="J664" s="2" t="s">
        <v>103</v>
      </c>
      <c r="K664" s="2" t="s">
        <v>95</v>
      </c>
      <c r="L664" s="2" t="s">
        <v>60</v>
      </c>
      <c r="M664" s="2" t="s">
        <v>61</v>
      </c>
      <c r="N664" s="2" t="s">
        <v>62</v>
      </c>
      <c r="O664" s="3">
        <v>20</v>
      </c>
      <c r="P664" s="3">
        <v>149</v>
      </c>
      <c r="Q664" s="3">
        <v>152</v>
      </c>
      <c r="R664" s="3">
        <v>3040</v>
      </c>
      <c r="S664" s="3">
        <v>3</v>
      </c>
      <c r="T664" s="3">
        <v>60</v>
      </c>
      <c r="U664" s="3">
        <v>1.97</v>
      </c>
      <c r="V664" s="2" t="s">
        <v>42</v>
      </c>
      <c r="W664" s="2" t="s">
        <v>43</v>
      </c>
      <c r="X664" s="2" t="s">
        <v>44</v>
      </c>
      <c r="Y664" s="19" t="str">
        <f>VLOOKUP(G664,'Verweis Kd-Gruppe'!$A$2:$B$8,2,FALSE)</f>
        <v>GRK</v>
      </c>
      <c r="Z664" s="19" t="str">
        <f>VLOOKUP(J664,'Verweis Art-Gruppe'!$A$2:$B$15,2,FALSE)</f>
        <v>Geräte</v>
      </c>
      <c r="AA664" s="19" t="str">
        <f>VLOOKUP(W664,'Verweis Vertreter'!$A$2:$B$24,2,FALSE)</f>
        <v>Sebastian Faber</v>
      </c>
      <c r="AB664" s="12">
        <f t="shared" si="90"/>
        <v>20</v>
      </c>
      <c r="AC664" s="12">
        <f t="shared" si="95"/>
        <v>149</v>
      </c>
      <c r="AD664" s="12">
        <f t="shared" si="96"/>
        <v>152</v>
      </c>
      <c r="AE664" s="12">
        <f t="shared" si="91"/>
        <v>3040</v>
      </c>
      <c r="AF664" s="12">
        <f t="shared" si="92"/>
        <v>3</v>
      </c>
      <c r="AG664" s="12">
        <f t="shared" si="93"/>
        <v>60</v>
      </c>
      <c r="AH664" s="9">
        <f t="shared" si="97"/>
        <v>1.9736842105263157E-2</v>
      </c>
      <c r="AI664" s="14">
        <f>VLOOKUP(E664,'Verweis Faktor'!$A:$B,2,FALSE)</f>
        <v>1</v>
      </c>
      <c r="AJ664" s="14"/>
      <c r="AK664" s="14" t="str">
        <f>IF(AL664="Ja","Versandkosten",VLOOKUP(E664,'Verweis Belegart'!$A$2:$B$9,2,FALSE))</f>
        <v>Hardware</v>
      </c>
      <c r="AL664" s="14" t="str">
        <f t="shared" si="98"/>
        <v>Nein</v>
      </c>
      <c r="AM664" s="14" t="str">
        <f t="shared" si="94"/>
        <v>Positiv</v>
      </c>
    </row>
    <row r="665" spans="1:39" ht="17.25" customHeight="1" x14ac:dyDescent="0.35">
      <c r="A665" s="17">
        <v>14571556</v>
      </c>
      <c r="B665" s="2" t="s">
        <v>22</v>
      </c>
      <c r="C665" s="1">
        <v>2025001</v>
      </c>
      <c r="D665" s="1">
        <v>2000203</v>
      </c>
      <c r="E665" s="2" t="s">
        <v>34</v>
      </c>
      <c r="F665" s="2" t="s">
        <v>53</v>
      </c>
      <c r="G665" s="2" t="s">
        <v>36</v>
      </c>
      <c r="H665" s="2" t="s">
        <v>37</v>
      </c>
      <c r="I665" s="2" t="s">
        <v>38</v>
      </c>
      <c r="J665" s="2" t="s">
        <v>103</v>
      </c>
      <c r="K665" s="2" t="s">
        <v>99</v>
      </c>
      <c r="L665" s="2" t="s">
        <v>1066</v>
      </c>
      <c r="M665" s="2" t="s">
        <v>1067</v>
      </c>
      <c r="N665" s="2" t="s">
        <v>65</v>
      </c>
      <c r="O665" s="3">
        <v>30</v>
      </c>
      <c r="P665" s="3">
        <v>219</v>
      </c>
      <c r="Q665" s="3">
        <v>230</v>
      </c>
      <c r="R665" s="3">
        <v>6900</v>
      </c>
      <c r="S665" s="3">
        <v>11</v>
      </c>
      <c r="T665" s="3">
        <v>330</v>
      </c>
      <c r="U665" s="3">
        <v>4.78</v>
      </c>
      <c r="V665" s="2" t="s">
        <v>42</v>
      </c>
      <c r="W665" s="2" t="s">
        <v>43</v>
      </c>
      <c r="X665" s="2" t="s">
        <v>44</v>
      </c>
      <c r="Y665" s="19" t="str">
        <f>VLOOKUP(G665,'Verweis Kd-Gruppe'!$A$2:$B$8,2,FALSE)</f>
        <v>GRK</v>
      </c>
      <c r="Z665" s="19" t="str">
        <f>VLOOKUP(J665,'Verweis Art-Gruppe'!$A$2:$B$15,2,FALSE)</f>
        <v>Geräte</v>
      </c>
      <c r="AA665" s="19" t="str">
        <f>VLOOKUP(W665,'Verweis Vertreter'!$A$2:$B$24,2,FALSE)</f>
        <v>Sebastian Faber</v>
      </c>
      <c r="AB665" s="12">
        <f t="shared" si="90"/>
        <v>30</v>
      </c>
      <c r="AC665" s="12">
        <f t="shared" si="95"/>
        <v>219</v>
      </c>
      <c r="AD665" s="12">
        <f t="shared" si="96"/>
        <v>230</v>
      </c>
      <c r="AE665" s="12">
        <f t="shared" si="91"/>
        <v>6900</v>
      </c>
      <c r="AF665" s="12">
        <f t="shared" si="92"/>
        <v>11</v>
      </c>
      <c r="AG665" s="12">
        <f t="shared" si="93"/>
        <v>330</v>
      </c>
      <c r="AH665" s="9">
        <f t="shared" si="97"/>
        <v>4.7826086956521741E-2</v>
      </c>
      <c r="AI665" s="14">
        <f>VLOOKUP(E665,'Verweis Faktor'!$A:$B,2,FALSE)</f>
        <v>1</v>
      </c>
      <c r="AJ665" s="14"/>
      <c r="AK665" s="14" t="str">
        <f>IF(AL665="Ja","Versandkosten",VLOOKUP(E665,'Verweis Belegart'!$A$2:$B$9,2,FALSE))</f>
        <v>Hardware</v>
      </c>
      <c r="AL665" s="14" t="str">
        <f t="shared" si="98"/>
        <v>Nein</v>
      </c>
      <c r="AM665" s="14" t="str">
        <f t="shared" si="94"/>
        <v>Positiv</v>
      </c>
    </row>
    <row r="666" spans="1:39" ht="17.25" customHeight="1" x14ac:dyDescent="0.35">
      <c r="A666" s="17">
        <v>14571556</v>
      </c>
      <c r="B666" s="2" t="s">
        <v>22</v>
      </c>
      <c r="C666" s="1">
        <v>2025001</v>
      </c>
      <c r="D666" s="1">
        <v>2000203</v>
      </c>
      <c r="E666" s="2" t="s">
        <v>34</v>
      </c>
      <c r="F666" s="2" t="s">
        <v>53</v>
      </c>
      <c r="G666" s="2" t="s">
        <v>36</v>
      </c>
      <c r="H666" s="2" t="s">
        <v>37</v>
      </c>
      <c r="I666" s="2" t="s">
        <v>38</v>
      </c>
      <c r="J666" s="2" t="s">
        <v>103</v>
      </c>
      <c r="K666" s="2" t="s">
        <v>103</v>
      </c>
      <c r="L666" s="2" t="s">
        <v>150</v>
      </c>
      <c r="M666" s="2" t="s">
        <v>151</v>
      </c>
      <c r="N666" s="2" t="s">
        <v>152</v>
      </c>
      <c r="O666" s="3">
        <v>100</v>
      </c>
      <c r="P666" s="3">
        <v>179</v>
      </c>
      <c r="Q666" s="3">
        <v>192</v>
      </c>
      <c r="R666" s="3">
        <v>19200</v>
      </c>
      <c r="S666" s="3">
        <v>13</v>
      </c>
      <c r="T666" s="3">
        <v>1300</v>
      </c>
      <c r="U666" s="3">
        <v>6.77</v>
      </c>
      <c r="V666" s="2" t="s">
        <v>42</v>
      </c>
      <c r="W666" s="2" t="s">
        <v>43</v>
      </c>
      <c r="X666" s="2" t="s">
        <v>44</v>
      </c>
      <c r="Y666" s="19" t="str">
        <f>VLOOKUP(G666,'Verweis Kd-Gruppe'!$A$2:$B$8,2,FALSE)</f>
        <v>GRK</v>
      </c>
      <c r="Z666" s="19" t="str">
        <f>VLOOKUP(J666,'Verweis Art-Gruppe'!$A$2:$B$15,2,FALSE)</f>
        <v>Geräte</v>
      </c>
      <c r="AA666" s="19" t="str">
        <f>VLOOKUP(W666,'Verweis Vertreter'!$A$2:$B$24,2,FALSE)</f>
        <v>Sebastian Faber</v>
      </c>
      <c r="AB666" s="12">
        <f t="shared" si="90"/>
        <v>100</v>
      </c>
      <c r="AC666" s="12">
        <f t="shared" si="95"/>
        <v>179</v>
      </c>
      <c r="AD666" s="12">
        <f t="shared" si="96"/>
        <v>192</v>
      </c>
      <c r="AE666" s="12">
        <f t="shared" si="91"/>
        <v>19200</v>
      </c>
      <c r="AF666" s="12">
        <f t="shared" si="92"/>
        <v>13</v>
      </c>
      <c r="AG666" s="12">
        <f t="shared" si="93"/>
        <v>1300</v>
      </c>
      <c r="AH666" s="9">
        <f t="shared" si="97"/>
        <v>6.7708333333333329E-2</v>
      </c>
      <c r="AI666" s="14">
        <f>VLOOKUP(E666,'Verweis Faktor'!$A:$B,2,FALSE)</f>
        <v>1</v>
      </c>
      <c r="AJ666" s="14"/>
      <c r="AK666" s="14" t="str">
        <f>IF(AL666="Ja","Versandkosten",VLOOKUP(E666,'Verweis Belegart'!$A$2:$B$9,2,FALSE))</f>
        <v>Hardware</v>
      </c>
      <c r="AL666" s="14" t="str">
        <f t="shared" si="98"/>
        <v>Nein</v>
      </c>
      <c r="AM666" s="14" t="str">
        <f t="shared" si="94"/>
        <v>Positiv</v>
      </c>
    </row>
    <row r="667" spans="1:39" ht="17.25" customHeight="1" x14ac:dyDescent="0.35">
      <c r="A667" s="17">
        <v>14571556</v>
      </c>
      <c r="B667" s="2" t="s">
        <v>22</v>
      </c>
      <c r="C667" s="1">
        <v>2025001</v>
      </c>
      <c r="D667" s="1">
        <v>2000203</v>
      </c>
      <c r="E667" s="2" t="s">
        <v>34</v>
      </c>
      <c r="F667" s="2" t="s">
        <v>53</v>
      </c>
      <c r="G667" s="2" t="s">
        <v>36</v>
      </c>
      <c r="H667" s="2" t="s">
        <v>37</v>
      </c>
      <c r="I667" s="2" t="s">
        <v>38</v>
      </c>
      <c r="J667" s="2" t="s">
        <v>103</v>
      </c>
      <c r="K667" s="2" t="s">
        <v>107</v>
      </c>
      <c r="L667" s="2" t="s">
        <v>1068</v>
      </c>
      <c r="M667" s="2" t="s">
        <v>1069</v>
      </c>
      <c r="N667" s="2" t="s">
        <v>1070</v>
      </c>
      <c r="O667" s="3">
        <v>100</v>
      </c>
      <c r="P667" s="3">
        <v>399.14030000000002</v>
      </c>
      <c r="Q667" s="3">
        <v>409</v>
      </c>
      <c r="R667" s="3">
        <v>40900</v>
      </c>
      <c r="S667" s="3">
        <v>9.8597000000000001</v>
      </c>
      <c r="T667" s="3">
        <v>985.97</v>
      </c>
      <c r="U667" s="3">
        <v>2.41</v>
      </c>
      <c r="V667" s="2" t="s">
        <v>42</v>
      </c>
      <c r="W667" s="2" t="s">
        <v>43</v>
      </c>
      <c r="X667" s="2" t="s">
        <v>44</v>
      </c>
      <c r="Y667" s="19" t="str">
        <f>VLOOKUP(G667,'Verweis Kd-Gruppe'!$A$2:$B$8,2,FALSE)</f>
        <v>GRK</v>
      </c>
      <c r="Z667" s="19" t="str">
        <f>VLOOKUP(J667,'Verweis Art-Gruppe'!$A$2:$B$15,2,FALSE)</f>
        <v>Geräte</v>
      </c>
      <c r="AA667" s="19" t="str">
        <f>VLOOKUP(W667,'Verweis Vertreter'!$A$2:$B$24,2,FALSE)</f>
        <v>Sebastian Faber</v>
      </c>
      <c r="AB667" s="12">
        <f t="shared" si="90"/>
        <v>100</v>
      </c>
      <c r="AC667" s="12">
        <f t="shared" si="95"/>
        <v>399.14030000000002</v>
      </c>
      <c r="AD667" s="12">
        <f t="shared" si="96"/>
        <v>409</v>
      </c>
      <c r="AE667" s="12">
        <f t="shared" si="91"/>
        <v>40900</v>
      </c>
      <c r="AF667" s="12">
        <f t="shared" si="92"/>
        <v>9.8597000000000001</v>
      </c>
      <c r="AG667" s="12">
        <f t="shared" si="93"/>
        <v>985.97</v>
      </c>
      <c r="AH667" s="9">
        <f t="shared" si="97"/>
        <v>2.410684596577017E-2</v>
      </c>
      <c r="AI667" s="14">
        <f>VLOOKUP(E667,'Verweis Faktor'!$A:$B,2,FALSE)</f>
        <v>1</v>
      </c>
      <c r="AJ667" s="14"/>
      <c r="AK667" s="14" t="str">
        <f>IF(AL667="Ja","Versandkosten",VLOOKUP(E667,'Verweis Belegart'!$A$2:$B$9,2,FALSE))</f>
        <v>Hardware</v>
      </c>
      <c r="AL667" s="14" t="str">
        <f t="shared" si="98"/>
        <v>Nein</v>
      </c>
      <c r="AM667" s="14" t="str">
        <f t="shared" si="94"/>
        <v>Positiv</v>
      </c>
    </row>
    <row r="668" spans="1:39" ht="17.25" customHeight="1" x14ac:dyDescent="0.35">
      <c r="A668" s="17">
        <v>14571556</v>
      </c>
      <c r="B668" s="2" t="s">
        <v>22</v>
      </c>
      <c r="C668" s="1">
        <v>2025001</v>
      </c>
      <c r="D668" s="1">
        <v>2000203</v>
      </c>
      <c r="E668" s="2" t="s">
        <v>34</v>
      </c>
      <c r="F668" s="2" t="s">
        <v>53</v>
      </c>
      <c r="G668" s="2" t="s">
        <v>36</v>
      </c>
      <c r="H668" s="2" t="s">
        <v>37</v>
      </c>
      <c r="I668" s="2" t="s">
        <v>38</v>
      </c>
      <c r="J668" s="2" t="s">
        <v>103</v>
      </c>
      <c r="K668" s="2" t="s">
        <v>111</v>
      </c>
      <c r="L668" s="2" t="s">
        <v>1071</v>
      </c>
      <c r="M668" s="2" t="s">
        <v>1072</v>
      </c>
      <c r="N668" s="2" t="s">
        <v>1063</v>
      </c>
      <c r="O668" s="3">
        <v>20</v>
      </c>
      <c r="P668" s="3">
        <v>107.33</v>
      </c>
      <c r="Q668" s="3">
        <v>112</v>
      </c>
      <c r="R668" s="3">
        <v>2240</v>
      </c>
      <c r="S668" s="3">
        <v>4.67</v>
      </c>
      <c r="T668" s="3">
        <v>93.4</v>
      </c>
      <c r="U668" s="3">
        <v>4.16</v>
      </c>
      <c r="V668" s="2" t="s">
        <v>42</v>
      </c>
      <c r="W668" s="2" t="s">
        <v>43</v>
      </c>
      <c r="X668" s="2" t="s">
        <v>44</v>
      </c>
      <c r="Y668" s="19" t="str">
        <f>VLOOKUP(G668,'Verweis Kd-Gruppe'!$A$2:$B$8,2,FALSE)</f>
        <v>GRK</v>
      </c>
      <c r="Z668" s="19" t="str">
        <f>VLOOKUP(J668,'Verweis Art-Gruppe'!$A$2:$B$15,2,FALSE)</f>
        <v>Geräte</v>
      </c>
      <c r="AA668" s="19" t="str">
        <f>VLOOKUP(W668,'Verweis Vertreter'!$A$2:$B$24,2,FALSE)</f>
        <v>Sebastian Faber</v>
      </c>
      <c r="AB668" s="12">
        <f t="shared" si="90"/>
        <v>20</v>
      </c>
      <c r="AC668" s="12">
        <f t="shared" si="95"/>
        <v>107.33</v>
      </c>
      <c r="AD668" s="12">
        <f t="shared" si="96"/>
        <v>112</v>
      </c>
      <c r="AE668" s="12">
        <f t="shared" si="91"/>
        <v>2240</v>
      </c>
      <c r="AF668" s="12">
        <f t="shared" si="92"/>
        <v>4.67</v>
      </c>
      <c r="AG668" s="12">
        <f t="shared" si="93"/>
        <v>93.4</v>
      </c>
      <c r="AH668" s="9">
        <f t="shared" si="97"/>
        <v>4.1696428571428572E-2</v>
      </c>
      <c r="AI668" s="14">
        <f>VLOOKUP(E668,'Verweis Faktor'!$A:$B,2,FALSE)</f>
        <v>1</v>
      </c>
      <c r="AJ668" s="14"/>
      <c r="AK668" s="14" t="str">
        <f>IF(AL668="Ja","Versandkosten",VLOOKUP(E668,'Verweis Belegart'!$A$2:$B$9,2,FALSE))</f>
        <v>Hardware</v>
      </c>
      <c r="AL668" s="14" t="str">
        <f t="shared" si="98"/>
        <v>Nein</v>
      </c>
      <c r="AM668" s="14" t="str">
        <f t="shared" si="94"/>
        <v>Positiv</v>
      </c>
    </row>
    <row r="669" spans="1:39" ht="17.25" customHeight="1" x14ac:dyDescent="0.35">
      <c r="A669" s="17">
        <v>14571556</v>
      </c>
      <c r="B669" s="2" t="s">
        <v>22</v>
      </c>
      <c r="C669" s="1">
        <v>2025001</v>
      </c>
      <c r="D669" s="1">
        <v>2000203</v>
      </c>
      <c r="E669" s="2" t="s">
        <v>34</v>
      </c>
      <c r="F669" s="2" t="s">
        <v>53</v>
      </c>
      <c r="G669" s="2" t="s">
        <v>36</v>
      </c>
      <c r="H669" s="2" t="s">
        <v>37</v>
      </c>
      <c r="I669" s="2" t="s">
        <v>38</v>
      </c>
      <c r="J669" s="2" t="s">
        <v>103</v>
      </c>
      <c r="K669" s="2" t="s">
        <v>115</v>
      </c>
      <c r="L669" s="2" t="s">
        <v>1073</v>
      </c>
      <c r="M669" s="2" t="s">
        <v>1074</v>
      </c>
      <c r="N669" s="2" t="s">
        <v>1063</v>
      </c>
      <c r="O669" s="3">
        <v>20</v>
      </c>
      <c r="P669" s="3">
        <v>107.33</v>
      </c>
      <c r="Q669" s="3">
        <v>112</v>
      </c>
      <c r="R669" s="3">
        <v>2240</v>
      </c>
      <c r="S669" s="3">
        <v>4.67</v>
      </c>
      <c r="T669" s="3">
        <v>93.4</v>
      </c>
      <c r="U669" s="3">
        <v>4.16</v>
      </c>
      <c r="V669" s="2" t="s">
        <v>42</v>
      </c>
      <c r="W669" s="2" t="s">
        <v>43</v>
      </c>
      <c r="X669" s="2" t="s">
        <v>44</v>
      </c>
      <c r="Y669" s="19" t="str">
        <f>VLOOKUP(G669,'Verweis Kd-Gruppe'!$A$2:$B$8,2,FALSE)</f>
        <v>GRK</v>
      </c>
      <c r="Z669" s="19" t="str">
        <f>VLOOKUP(J669,'Verweis Art-Gruppe'!$A$2:$B$15,2,FALSE)</f>
        <v>Geräte</v>
      </c>
      <c r="AA669" s="19" t="str">
        <f>VLOOKUP(W669,'Verweis Vertreter'!$A$2:$B$24,2,FALSE)</f>
        <v>Sebastian Faber</v>
      </c>
      <c r="AB669" s="12">
        <f t="shared" si="90"/>
        <v>20</v>
      </c>
      <c r="AC669" s="12">
        <f t="shared" si="95"/>
        <v>107.33</v>
      </c>
      <c r="AD669" s="12">
        <f t="shared" si="96"/>
        <v>112</v>
      </c>
      <c r="AE669" s="12">
        <f t="shared" si="91"/>
        <v>2240</v>
      </c>
      <c r="AF669" s="12">
        <f t="shared" si="92"/>
        <v>4.67</v>
      </c>
      <c r="AG669" s="12">
        <f t="shared" si="93"/>
        <v>93.4</v>
      </c>
      <c r="AH669" s="9">
        <f t="shared" si="97"/>
        <v>4.1696428571428572E-2</v>
      </c>
      <c r="AI669" s="14">
        <f>VLOOKUP(E669,'Verweis Faktor'!$A:$B,2,FALSE)</f>
        <v>1</v>
      </c>
      <c r="AJ669" s="14"/>
      <c r="AK669" s="14" t="str">
        <f>IF(AL669="Ja","Versandkosten",VLOOKUP(E669,'Verweis Belegart'!$A$2:$B$9,2,FALSE))</f>
        <v>Hardware</v>
      </c>
      <c r="AL669" s="14" t="str">
        <f t="shared" si="98"/>
        <v>Nein</v>
      </c>
      <c r="AM669" s="14" t="str">
        <f t="shared" si="94"/>
        <v>Positiv</v>
      </c>
    </row>
    <row r="670" spans="1:39" ht="17.25" customHeight="1" x14ac:dyDescent="0.35">
      <c r="A670" s="17">
        <v>14571646</v>
      </c>
      <c r="B670" s="2" t="s">
        <v>22</v>
      </c>
      <c r="C670" s="1">
        <v>2025001</v>
      </c>
      <c r="D670" s="1">
        <v>2000204</v>
      </c>
      <c r="E670" s="2" t="s">
        <v>34</v>
      </c>
      <c r="F670" s="2" t="s">
        <v>142</v>
      </c>
      <c r="G670" s="2" t="s">
        <v>66</v>
      </c>
      <c r="H670" s="2" t="s">
        <v>1075</v>
      </c>
      <c r="I670" s="2" t="s">
        <v>1076</v>
      </c>
      <c r="J670" s="2" t="s">
        <v>103</v>
      </c>
      <c r="K670" s="2" t="s">
        <v>28</v>
      </c>
      <c r="L670" s="2" t="s">
        <v>269</v>
      </c>
      <c r="M670" s="2" t="s">
        <v>270</v>
      </c>
      <c r="N670" s="2" t="s">
        <v>271</v>
      </c>
      <c r="O670" s="3">
        <v>10</v>
      </c>
      <c r="P670" s="3">
        <v>417.87079999999997</v>
      </c>
      <c r="Q670" s="3">
        <v>425</v>
      </c>
      <c r="R670" s="3">
        <v>4250</v>
      </c>
      <c r="S670" s="3">
        <v>7.1292</v>
      </c>
      <c r="T670" s="3">
        <v>71.290000000000006</v>
      </c>
      <c r="U670" s="3">
        <v>1.67</v>
      </c>
      <c r="V670" s="2" t="s">
        <v>123</v>
      </c>
      <c r="W670" s="2" t="s">
        <v>124</v>
      </c>
      <c r="X670" s="2" t="s">
        <v>72</v>
      </c>
      <c r="Y670" s="19" t="str">
        <f>VLOOKUP(G670,'Verweis Kd-Gruppe'!$A$2:$B$8,2,FALSE)</f>
        <v>EXP</v>
      </c>
      <c r="Z670" s="19" t="str">
        <f>VLOOKUP(J670,'Verweis Art-Gruppe'!$A$2:$B$15,2,FALSE)</f>
        <v>Geräte</v>
      </c>
      <c r="AA670" s="19" t="str">
        <f>VLOOKUP(W670,'Verweis Vertreter'!$A$2:$B$24,2,FALSE)</f>
        <v>Antonio Vuolo</v>
      </c>
      <c r="AB670" s="12">
        <f t="shared" si="90"/>
        <v>10</v>
      </c>
      <c r="AC670" s="12">
        <f t="shared" si="95"/>
        <v>417.87079999999997</v>
      </c>
      <c r="AD670" s="12">
        <f t="shared" si="96"/>
        <v>425</v>
      </c>
      <c r="AE670" s="12">
        <f t="shared" si="91"/>
        <v>4250</v>
      </c>
      <c r="AF670" s="12">
        <f t="shared" si="92"/>
        <v>7.1292</v>
      </c>
      <c r="AG670" s="12">
        <f t="shared" si="93"/>
        <v>71.290000000000006</v>
      </c>
      <c r="AH670" s="9">
        <f t="shared" si="97"/>
        <v>1.6774117647058825E-2</v>
      </c>
      <c r="AI670" s="14">
        <f>VLOOKUP(E670,'Verweis Faktor'!$A:$B,2,FALSE)</f>
        <v>1</v>
      </c>
      <c r="AJ670" s="14"/>
      <c r="AK670" s="14" t="str">
        <f>IF(AL670="Ja","Versandkosten",VLOOKUP(E670,'Verweis Belegart'!$A$2:$B$9,2,FALSE))</f>
        <v>Hardware</v>
      </c>
      <c r="AL670" s="14" t="str">
        <f t="shared" si="98"/>
        <v>Nein</v>
      </c>
      <c r="AM670" s="14" t="str">
        <f t="shared" si="94"/>
        <v>Positiv</v>
      </c>
    </row>
    <row r="671" spans="1:39" ht="17.25" customHeight="1" x14ac:dyDescent="0.35">
      <c r="A671" s="17">
        <v>14571646</v>
      </c>
      <c r="B671" s="2" t="s">
        <v>22</v>
      </c>
      <c r="C671" s="1">
        <v>2025001</v>
      </c>
      <c r="D671" s="1">
        <v>2000204</v>
      </c>
      <c r="E671" s="2" t="s">
        <v>34</v>
      </c>
      <c r="F671" s="2" t="s">
        <v>142</v>
      </c>
      <c r="G671" s="2" t="s">
        <v>66</v>
      </c>
      <c r="H671" s="2" t="s">
        <v>1075</v>
      </c>
      <c r="I671" s="2" t="s">
        <v>1076</v>
      </c>
      <c r="J671" s="2" t="s">
        <v>103</v>
      </c>
      <c r="K671" s="2" t="s">
        <v>45</v>
      </c>
      <c r="L671" s="2" t="s">
        <v>275</v>
      </c>
      <c r="M671" s="2" t="s">
        <v>276</v>
      </c>
      <c r="N671" s="2" t="s">
        <v>271</v>
      </c>
      <c r="O671" s="3">
        <v>5</v>
      </c>
      <c r="P671" s="3">
        <v>416</v>
      </c>
      <c r="Q671" s="3">
        <v>425</v>
      </c>
      <c r="R671" s="3">
        <v>2125</v>
      </c>
      <c r="S671" s="3">
        <v>9</v>
      </c>
      <c r="T671" s="3">
        <v>45</v>
      </c>
      <c r="U671" s="3">
        <v>2.11</v>
      </c>
      <c r="V671" s="2" t="s">
        <v>123</v>
      </c>
      <c r="W671" s="2" t="s">
        <v>124</v>
      </c>
      <c r="X671" s="2" t="s">
        <v>72</v>
      </c>
      <c r="Y671" s="19" t="str">
        <f>VLOOKUP(G671,'Verweis Kd-Gruppe'!$A$2:$B$8,2,FALSE)</f>
        <v>EXP</v>
      </c>
      <c r="Z671" s="19" t="str">
        <f>VLOOKUP(J671,'Verweis Art-Gruppe'!$A$2:$B$15,2,FALSE)</f>
        <v>Geräte</v>
      </c>
      <c r="AA671" s="19" t="str">
        <f>VLOOKUP(W671,'Verweis Vertreter'!$A$2:$B$24,2,FALSE)</f>
        <v>Antonio Vuolo</v>
      </c>
      <c r="AB671" s="12">
        <f t="shared" si="90"/>
        <v>5</v>
      </c>
      <c r="AC671" s="12">
        <f t="shared" si="95"/>
        <v>416</v>
      </c>
      <c r="AD671" s="12">
        <f t="shared" si="96"/>
        <v>425</v>
      </c>
      <c r="AE671" s="12">
        <f t="shared" si="91"/>
        <v>2125</v>
      </c>
      <c r="AF671" s="12">
        <f t="shared" si="92"/>
        <v>9</v>
      </c>
      <c r="AG671" s="12">
        <f t="shared" si="93"/>
        <v>45</v>
      </c>
      <c r="AH671" s="9">
        <f t="shared" si="97"/>
        <v>2.1176470588235293E-2</v>
      </c>
      <c r="AI671" s="14">
        <f>VLOOKUP(E671,'Verweis Faktor'!$A:$B,2,FALSE)</f>
        <v>1</v>
      </c>
      <c r="AJ671" s="14"/>
      <c r="AK671" s="14" t="str">
        <f>IF(AL671="Ja","Versandkosten",VLOOKUP(E671,'Verweis Belegart'!$A$2:$B$9,2,FALSE))</f>
        <v>Hardware</v>
      </c>
      <c r="AL671" s="14" t="str">
        <f t="shared" si="98"/>
        <v>Nein</v>
      </c>
      <c r="AM671" s="14" t="str">
        <f t="shared" si="94"/>
        <v>Positiv</v>
      </c>
    </row>
    <row r="672" spans="1:39" ht="17.25" customHeight="1" x14ac:dyDescent="0.35">
      <c r="A672" s="17">
        <v>14571646</v>
      </c>
      <c r="B672" s="2" t="s">
        <v>22</v>
      </c>
      <c r="C672" s="1">
        <v>2025001</v>
      </c>
      <c r="D672" s="1">
        <v>2000204</v>
      </c>
      <c r="E672" s="2" t="s">
        <v>34</v>
      </c>
      <c r="F672" s="2" t="s">
        <v>142</v>
      </c>
      <c r="G672" s="2" t="s">
        <v>66</v>
      </c>
      <c r="H672" s="2" t="s">
        <v>1075</v>
      </c>
      <c r="I672" s="2" t="s">
        <v>1076</v>
      </c>
      <c r="J672" s="2" t="s">
        <v>103</v>
      </c>
      <c r="K672" s="2" t="s">
        <v>49</v>
      </c>
      <c r="L672" s="2" t="s">
        <v>953</v>
      </c>
      <c r="M672" s="2" t="s">
        <v>954</v>
      </c>
      <c r="N672" s="2" t="s">
        <v>955</v>
      </c>
      <c r="O672" s="3">
        <v>40</v>
      </c>
      <c r="P672" s="3">
        <v>56.11</v>
      </c>
      <c r="Q672" s="3">
        <v>57</v>
      </c>
      <c r="R672" s="3">
        <v>2280</v>
      </c>
      <c r="S672" s="3">
        <v>0.89</v>
      </c>
      <c r="T672" s="3">
        <v>35.6</v>
      </c>
      <c r="U672" s="3">
        <v>1.56</v>
      </c>
      <c r="V672" s="2" t="s">
        <v>123</v>
      </c>
      <c r="W672" s="2" t="s">
        <v>124</v>
      </c>
      <c r="X672" s="2" t="s">
        <v>72</v>
      </c>
      <c r="Y672" s="19" t="str">
        <f>VLOOKUP(G672,'Verweis Kd-Gruppe'!$A$2:$B$8,2,FALSE)</f>
        <v>EXP</v>
      </c>
      <c r="Z672" s="19" t="str">
        <f>VLOOKUP(J672,'Verweis Art-Gruppe'!$A$2:$B$15,2,FALSE)</f>
        <v>Geräte</v>
      </c>
      <c r="AA672" s="19" t="str">
        <f>VLOOKUP(W672,'Verweis Vertreter'!$A$2:$B$24,2,FALSE)</f>
        <v>Antonio Vuolo</v>
      </c>
      <c r="AB672" s="12">
        <f t="shared" si="90"/>
        <v>40</v>
      </c>
      <c r="AC672" s="12">
        <f t="shared" si="95"/>
        <v>56.11</v>
      </c>
      <c r="AD672" s="12">
        <f t="shared" si="96"/>
        <v>57</v>
      </c>
      <c r="AE672" s="12">
        <f t="shared" si="91"/>
        <v>2280</v>
      </c>
      <c r="AF672" s="12">
        <f t="shared" si="92"/>
        <v>0.89</v>
      </c>
      <c r="AG672" s="12">
        <f t="shared" si="93"/>
        <v>35.6</v>
      </c>
      <c r="AH672" s="9">
        <f t="shared" si="97"/>
        <v>1.5614035087719299E-2</v>
      </c>
      <c r="AI672" s="14">
        <f>VLOOKUP(E672,'Verweis Faktor'!$A:$B,2,FALSE)</f>
        <v>1</v>
      </c>
      <c r="AJ672" s="14"/>
      <c r="AK672" s="14" t="str">
        <f>IF(AL672="Ja","Versandkosten",VLOOKUP(E672,'Verweis Belegart'!$A$2:$B$9,2,FALSE))</f>
        <v>Hardware</v>
      </c>
      <c r="AL672" s="14" t="str">
        <f t="shared" si="98"/>
        <v>Nein</v>
      </c>
      <c r="AM672" s="14" t="str">
        <f t="shared" si="94"/>
        <v>Positiv</v>
      </c>
    </row>
    <row r="673" spans="1:39" ht="17.25" customHeight="1" x14ac:dyDescent="0.35">
      <c r="A673" s="17">
        <v>14571437</v>
      </c>
      <c r="B673" s="2" t="s">
        <v>22</v>
      </c>
      <c r="C673" s="1">
        <v>2025001</v>
      </c>
      <c r="D673" s="1">
        <v>2000205</v>
      </c>
      <c r="E673" s="2" t="s">
        <v>34</v>
      </c>
      <c r="F673" s="2" t="s">
        <v>53</v>
      </c>
      <c r="G673" s="2" t="s">
        <v>66</v>
      </c>
      <c r="H673" s="2" t="s">
        <v>1077</v>
      </c>
      <c r="I673" s="2" t="s">
        <v>1078</v>
      </c>
      <c r="J673" s="2" t="s">
        <v>304</v>
      </c>
      <c r="K673" s="2" t="s">
        <v>28</v>
      </c>
      <c r="L673" s="2" t="s">
        <v>211</v>
      </c>
      <c r="M673" s="2" t="s">
        <v>212</v>
      </c>
      <c r="N673" s="2" t="s">
        <v>213</v>
      </c>
      <c r="O673" s="3">
        <v>10</v>
      </c>
      <c r="P673" s="3">
        <v>16.010000000000002</v>
      </c>
      <c r="Q673" s="3">
        <v>18.5</v>
      </c>
      <c r="R673" s="3">
        <v>185</v>
      </c>
      <c r="S673" s="3">
        <v>2.4900000000000002</v>
      </c>
      <c r="T673" s="3">
        <v>24.9</v>
      </c>
      <c r="U673" s="3">
        <v>13.45</v>
      </c>
      <c r="V673" s="2" t="s">
        <v>145</v>
      </c>
      <c r="W673" s="2" t="s">
        <v>146</v>
      </c>
      <c r="X673" s="2" t="s">
        <v>72</v>
      </c>
      <c r="Y673" s="19" t="str">
        <f>VLOOKUP(G673,'Verweis Kd-Gruppe'!$A$2:$B$8,2,FALSE)</f>
        <v>EXP</v>
      </c>
      <c r="Z673" s="19" t="str">
        <f>VLOOKUP(J673,'Verweis Art-Gruppe'!$A$2:$B$15,2,FALSE)</f>
        <v>Zubehör</v>
      </c>
      <c r="AA673" s="19" t="str">
        <f>VLOOKUP(W673,'Verweis Vertreter'!$A$2:$B$24,2,FALSE)</f>
        <v>Muhsin Yortanli</v>
      </c>
      <c r="AB673" s="12">
        <f t="shared" si="90"/>
        <v>10</v>
      </c>
      <c r="AC673" s="12">
        <f t="shared" si="95"/>
        <v>16.010000000000002</v>
      </c>
      <c r="AD673" s="12">
        <f t="shared" si="96"/>
        <v>18.5</v>
      </c>
      <c r="AE673" s="12">
        <f t="shared" si="91"/>
        <v>185</v>
      </c>
      <c r="AF673" s="12">
        <f t="shared" si="92"/>
        <v>2.4900000000000002</v>
      </c>
      <c r="AG673" s="12">
        <f t="shared" si="93"/>
        <v>24.9</v>
      </c>
      <c r="AH673" s="9">
        <f t="shared" si="97"/>
        <v>0.13459459459459458</v>
      </c>
      <c r="AI673" s="14">
        <f>VLOOKUP(E673,'Verweis Faktor'!$A:$B,2,FALSE)</f>
        <v>1</v>
      </c>
      <c r="AJ673" s="14"/>
      <c r="AK673" s="14" t="str">
        <f>IF(AL673="Ja","Versandkosten",VLOOKUP(E673,'Verweis Belegart'!$A$2:$B$9,2,FALSE))</f>
        <v>Hardware</v>
      </c>
      <c r="AL673" s="14" t="str">
        <f t="shared" si="98"/>
        <v>Nein</v>
      </c>
      <c r="AM673" s="14" t="str">
        <f t="shared" si="94"/>
        <v>Positiv</v>
      </c>
    </row>
    <row r="674" spans="1:39" ht="17.25" customHeight="1" x14ac:dyDescent="0.35">
      <c r="A674" s="17">
        <v>14571437</v>
      </c>
      <c r="B674" s="2" t="s">
        <v>22</v>
      </c>
      <c r="C674" s="1">
        <v>2025001</v>
      </c>
      <c r="D674" s="1">
        <v>2000205</v>
      </c>
      <c r="E674" s="2" t="s">
        <v>34</v>
      </c>
      <c r="F674" s="2" t="s">
        <v>53</v>
      </c>
      <c r="G674" s="2" t="s">
        <v>66</v>
      </c>
      <c r="H674" s="2" t="s">
        <v>1077</v>
      </c>
      <c r="I674" s="2" t="s">
        <v>1078</v>
      </c>
      <c r="J674" s="2" t="s">
        <v>304</v>
      </c>
      <c r="K674" s="2" t="s">
        <v>45</v>
      </c>
      <c r="L674" s="2" t="s">
        <v>1079</v>
      </c>
      <c r="M674" s="2" t="s">
        <v>1080</v>
      </c>
      <c r="N674" s="2" t="s">
        <v>213</v>
      </c>
      <c r="O674" s="3">
        <v>10</v>
      </c>
      <c r="P674" s="3">
        <v>16.010000000000002</v>
      </c>
      <c r="Q674" s="3">
        <v>18.5</v>
      </c>
      <c r="R674" s="3">
        <v>185</v>
      </c>
      <c r="S674" s="3">
        <v>2.4900000000000002</v>
      </c>
      <c r="T674" s="3">
        <v>24.9</v>
      </c>
      <c r="U674" s="3">
        <v>13.45</v>
      </c>
      <c r="V674" s="2" t="s">
        <v>145</v>
      </c>
      <c r="W674" s="2" t="s">
        <v>146</v>
      </c>
      <c r="X674" s="2" t="s">
        <v>72</v>
      </c>
      <c r="Y674" s="19" t="str">
        <f>VLOOKUP(G674,'Verweis Kd-Gruppe'!$A$2:$B$8,2,FALSE)</f>
        <v>EXP</v>
      </c>
      <c r="Z674" s="19" t="str">
        <f>VLOOKUP(J674,'Verweis Art-Gruppe'!$A$2:$B$15,2,FALSE)</f>
        <v>Zubehör</v>
      </c>
      <c r="AA674" s="19" t="str">
        <f>VLOOKUP(W674,'Verweis Vertreter'!$A$2:$B$24,2,FALSE)</f>
        <v>Muhsin Yortanli</v>
      </c>
      <c r="AB674" s="12">
        <f t="shared" si="90"/>
        <v>10</v>
      </c>
      <c r="AC674" s="12">
        <f t="shared" si="95"/>
        <v>16.010000000000002</v>
      </c>
      <c r="AD674" s="12">
        <f t="shared" si="96"/>
        <v>18.5</v>
      </c>
      <c r="AE674" s="12">
        <f t="shared" si="91"/>
        <v>185</v>
      </c>
      <c r="AF674" s="12">
        <f t="shared" si="92"/>
        <v>2.4900000000000002</v>
      </c>
      <c r="AG674" s="12">
        <f t="shared" si="93"/>
        <v>24.9</v>
      </c>
      <c r="AH674" s="9">
        <f t="shared" si="97"/>
        <v>0.13459459459459458</v>
      </c>
      <c r="AI674" s="14">
        <f>VLOOKUP(E674,'Verweis Faktor'!$A:$B,2,FALSE)</f>
        <v>1</v>
      </c>
      <c r="AJ674" s="14"/>
      <c r="AK674" s="14" t="str">
        <f>IF(AL674="Ja","Versandkosten",VLOOKUP(E674,'Verweis Belegart'!$A$2:$B$9,2,FALSE))</f>
        <v>Hardware</v>
      </c>
      <c r="AL674" s="14" t="str">
        <f t="shared" si="98"/>
        <v>Nein</v>
      </c>
      <c r="AM674" s="14" t="str">
        <f t="shared" si="94"/>
        <v>Positiv</v>
      </c>
    </row>
    <row r="675" spans="1:39" ht="17.25" customHeight="1" x14ac:dyDescent="0.35">
      <c r="A675" s="17">
        <v>14571562</v>
      </c>
      <c r="B675" s="2" t="s">
        <v>22</v>
      </c>
      <c r="C675" s="1">
        <v>2025001</v>
      </c>
      <c r="D675" s="1">
        <v>2000206</v>
      </c>
      <c r="E675" s="2" t="s">
        <v>34</v>
      </c>
      <c r="F675" s="2" t="s">
        <v>53</v>
      </c>
      <c r="G675" s="2" t="s">
        <v>66</v>
      </c>
      <c r="H675" s="2" t="s">
        <v>1077</v>
      </c>
      <c r="I675" s="2" t="s">
        <v>1078</v>
      </c>
      <c r="J675" s="2" t="s">
        <v>103</v>
      </c>
      <c r="K675" s="2" t="s">
        <v>28</v>
      </c>
      <c r="L675" s="2" t="s">
        <v>685</v>
      </c>
      <c r="M675" s="2" t="s">
        <v>686</v>
      </c>
      <c r="N675" s="2" t="s">
        <v>131</v>
      </c>
      <c r="O675" s="3">
        <v>5</v>
      </c>
      <c r="P675" s="3">
        <v>160.5153</v>
      </c>
      <c r="Q675" s="3">
        <v>163</v>
      </c>
      <c r="R675" s="3">
        <v>815</v>
      </c>
      <c r="S675" s="3">
        <v>2.4847000000000001</v>
      </c>
      <c r="T675" s="3">
        <v>12.42</v>
      </c>
      <c r="U675" s="3">
        <v>1.52</v>
      </c>
      <c r="V675" s="2" t="s">
        <v>145</v>
      </c>
      <c r="W675" s="2" t="s">
        <v>146</v>
      </c>
      <c r="X675" s="2" t="s">
        <v>72</v>
      </c>
      <c r="Y675" s="19" t="str">
        <f>VLOOKUP(G675,'Verweis Kd-Gruppe'!$A$2:$B$8,2,FALSE)</f>
        <v>EXP</v>
      </c>
      <c r="Z675" s="19" t="str">
        <f>VLOOKUP(J675,'Verweis Art-Gruppe'!$A$2:$B$15,2,FALSE)</f>
        <v>Geräte</v>
      </c>
      <c r="AA675" s="19" t="str">
        <f>VLOOKUP(W675,'Verweis Vertreter'!$A$2:$B$24,2,FALSE)</f>
        <v>Muhsin Yortanli</v>
      </c>
      <c r="AB675" s="12">
        <f t="shared" si="90"/>
        <v>5</v>
      </c>
      <c r="AC675" s="12">
        <f t="shared" si="95"/>
        <v>160.5153</v>
      </c>
      <c r="AD675" s="12">
        <f t="shared" si="96"/>
        <v>163</v>
      </c>
      <c r="AE675" s="12">
        <f t="shared" si="91"/>
        <v>815</v>
      </c>
      <c r="AF675" s="12">
        <f t="shared" si="92"/>
        <v>2.4847000000000001</v>
      </c>
      <c r="AG675" s="12">
        <f t="shared" si="93"/>
        <v>12.42</v>
      </c>
      <c r="AH675" s="9">
        <f t="shared" si="97"/>
        <v>1.5239263803680982E-2</v>
      </c>
      <c r="AI675" s="14">
        <f>VLOOKUP(E675,'Verweis Faktor'!$A:$B,2,FALSE)</f>
        <v>1</v>
      </c>
      <c r="AJ675" s="14"/>
      <c r="AK675" s="14" t="str">
        <f>IF(AL675="Ja","Versandkosten",VLOOKUP(E675,'Verweis Belegart'!$A$2:$B$9,2,FALSE))</f>
        <v>Hardware</v>
      </c>
      <c r="AL675" s="14" t="str">
        <f t="shared" si="98"/>
        <v>Nein</v>
      </c>
      <c r="AM675" s="14" t="str">
        <f t="shared" si="94"/>
        <v>Positiv</v>
      </c>
    </row>
    <row r="676" spans="1:39" ht="17.25" customHeight="1" x14ac:dyDescent="0.35">
      <c r="A676" s="17">
        <v>14571562</v>
      </c>
      <c r="B676" s="2" t="s">
        <v>22</v>
      </c>
      <c r="C676" s="1">
        <v>2025001</v>
      </c>
      <c r="D676" s="1">
        <v>2000206</v>
      </c>
      <c r="E676" s="2" t="s">
        <v>34</v>
      </c>
      <c r="F676" s="2" t="s">
        <v>53</v>
      </c>
      <c r="G676" s="2" t="s">
        <v>66</v>
      </c>
      <c r="H676" s="2" t="s">
        <v>1077</v>
      </c>
      <c r="I676" s="2" t="s">
        <v>1078</v>
      </c>
      <c r="J676" s="2" t="s">
        <v>103</v>
      </c>
      <c r="K676" s="2" t="s">
        <v>45</v>
      </c>
      <c r="L676" s="2" t="s">
        <v>1081</v>
      </c>
      <c r="M676" s="2" t="s">
        <v>1082</v>
      </c>
      <c r="N676" s="2" t="s">
        <v>1083</v>
      </c>
      <c r="O676" s="3">
        <v>5</v>
      </c>
      <c r="P676" s="3">
        <v>180</v>
      </c>
      <c r="Q676" s="3">
        <v>187</v>
      </c>
      <c r="R676" s="3">
        <v>935</v>
      </c>
      <c r="S676" s="3">
        <v>7</v>
      </c>
      <c r="T676" s="3">
        <v>35</v>
      </c>
      <c r="U676" s="3">
        <v>3.74</v>
      </c>
      <c r="V676" s="2" t="s">
        <v>145</v>
      </c>
      <c r="W676" s="2" t="s">
        <v>146</v>
      </c>
      <c r="X676" s="2" t="s">
        <v>72</v>
      </c>
      <c r="Y676" s="19" t="str">
        <f>VLOOKUP(G676,'Verweis Kd-Gruppe'!$A$2:$B$8,2,FALSE)</f>
        <v>EXP</v>
      </c>
      <c r="Z676" s="19" t="str">
        <f>VLOOKUP(J676,'Verweis Art-Gruppe'!$A$2:$B$15,2,FALSE)</f>
        <v>Geräte</v>
      </c>
      <c r="AA676" s="19" t="str">
        <f>VLOOKUP(W676,'Verweis Vertreter'!$A$2:$B$24,2,FALSE)</f>
        <v>Muhsin Yortanli</v>
      </c>
      <c r="AB676" s="12">
        <f t="shared" si="90"/>
        <v>5</v>
      </c>
      <c r="AC676" s="12">
        <f t="shared" si="95"/>
        <v>180</v>
      </c>
      <c r="AD676" s="12">
        <f t="shared" si="96"/>
        <v>187</v>
      </c>
      <c r="AE676" s="12">
        <f t="shared" si="91"/>
        <v>935</v>
      </c>
      <c r="AF676" s="12">
        <f t="shared" si="92"/>
        <v>7</v>
      </c>
      <c r="AG676" s="12">
        <f t="shared" si="93"/>
        <v>35</v>
      </c>
      <c r="AH676" s="9">
        <f t="shared" si="97"/>
        <v>3.7433155080213901E-2</v>
      </c>
      <c r="AI676" s="14">
        <f>VLOOKUP(E676,'Verweis Faktor'!$A:$B,2,FALSE)</f>
        <v>1</v>
      </c>
      <c r="AJ676" s="14"/>
      <c r="AK676" s="14" t="str">
        <f>IF(AL676="Ja","Versandkosten",VLOOKUP(E676,'Verweis Belegart'!$A$2:$B$9,2,FALSE))</f>
        <v>Hardware</v>
      </c>
      <c r="AL676" s="14" t="str">
        <f t="shared" si="98"/>
        <v>Nein</v>
      </c>
      <c r="AM676" s="14" t="str">
        <f t="shared" si="94"/>
        <v>Positiv</v>
      </c>
    </row>
    <row r="677" spans="1:39" ht="17.25" customHeight="1" x14ac:dyDescent="0.35">
      <c r="A677" s="17">
        <v>14571562</v>
      </c>
      <c r="B677" s="2" t="s">
        <v>22</v>
      </c>
      <c r="C677" s="1">
        <v>2025001</v>
      </c>
      <c r="D677" s="1">
        <v>2000206</v>
      </c>
      <c r="E677" s="2" t="s">
        <v>34</v>
      </c>
      <c r="F677" s="2" t="s">
        <v>53</v>
      </c>
      <c r="G677" s="2" t="s">
        <v>66</v>
      </c>
      <c r="H677" s="2" t="s">
        <v>1077</v>
      </c>
      <c r="I677" s="2" t="s">
        <v>1078</v>
      </c>
      <c r="J677" s="2" t="s">
        <v>103</v>
      </c>
      <c r="K677" s="2" t="s">
        <v>49</v>
      </c>
      <c r="L677" s="2" t="s">
        <v>129</v>
      </c>
      <c r="M677" s="2" t="s">
        <v>130</v>
      </c>
      <c r="N677" s="2" t="s">
        <v>131</v>
      </c>
      <c r="O677" s="3">
        <v>15</v>
      </c>
      <c r="P677" s="3">
        <v>164.98509999999999</v>
      </c>
      <c r="Q677" s="3">
        <v>172</v>
      </c>
      <c r="R677" s="3">
        <v>2580</v>
      </c>
      <c r="S677" s="3">
        <v>7.0148999999999999</v>
      </c>
      <c r="T677" s="3">
        <v>105.22</v>
      </c>
      <c r="U677" s="3">
        <v>4.07</v>
      </c>
      <c r="V677" s="2" t="s">
        <v>145</v>
      </c>
      <c r="W677" s="2" t="s">
        <v>146</v>
      </c>
      <c r="X677" s="2" t="s">
        <v>72</v>
      </c>
      <c r="Y677" s="19" t="str">
        <f>VLOOKUP(G677,'Verweis Kd-Gruppe'!$A$2:$B$8,2,FALSE)</f>
        <v>EXP</v>
      </c>
      <c r="Z677" s="19" t="str">
        <f>VLOOKUP(J677,'Verweis Art-Gruppe'!$A$2:$B$15,2,FALSE)</f>
        <v>Geräte</v>
      </c>
      <c r="AA677" s="19" t="str">
        <f>VLOOKUP(W677,'Verweis Vertreter'!$A$2:$B$24,2,FALSE)</f>
        <v>Muhsin Yortanli</v>
      </c>
      <c r="AB677" s="12">
        <f t="shared" si="90"/>
        <v>15</v>
      </c>
      <c r="AC677" s="12">
        <f t="shared" si="95"/>
        <v>164.98509999999999</v>
      </c>
      <c r="AD677" s="12">
        <f t="shared" si="96"/>
        <v>172</v>
      </c>
      <c r="AE677" s="12">
        <f t="shared" si="91"/>
        <v>2580</v>
      </c>
      <c r="AF677" s="12">
        <f t="shared" si="92"/>
        <v>7.0148999999999999</v>
      </c>
      <c r="AG677" s="12">
        <f t="shared" si="93"/>
        <v>105.22</v>
      </c>
      <c r="AH677" s="9">
        <f t="shared" si="97"/>
        <v>4.0782945736434109E-2</v>
      </c>
      <c r="AI677" s="14">
        <f>VLOOKUP(E677,'Verweis Faktor'!$A:$B,2,FALSE)</f>
        <v>1</v>
      </c>
      <c r="AJ677" s="14"/>
      <c r="AK677" s="14" t="str">
        <f>IF(AL677="Ja","Versandkosten",VLOOKUP(E677,'Verweis Belegart'!$A$2:$B$9,2,FALSE))</f>
        <v>Hardware</v>
      </c>
      <c r="AL677" s="14" t="str">
        <f t="shared" si="98"/>
        <v>Nein</v>
      </c>
      <c r="AM677" s="14" t="str">
        <f t="shared" si="94"/>
        <v>Positiv</v>
      </c>
    </row>
    <row r="678" spans="1:39" ht="17.25" customHeight="1" x14ac:dyDescent="0.35">
      <c r="A678" s="17">
        <v>14571562</v>
      </c>
      <c r="B678" s="2" t="s">
        <v>22</v>
      </c>
      <c r="C678" s="1">
        <v>2025001</v>
      </c>
      <c r="D678" s="1">
        <v>2000206</v>
      </c>
      <c r="E678" s="2" t="s">
        <v>34</v>
      </c>
      <c r="F678" s="2" t="s">
        <v>53</v>
      </c>
      <c r="G678" s="2" t="s">
        <v>66</v>
      </c>
      <c r="H678" s="2" t="s">
        <v>1077</v>
      </c>
      <c r="I678" s="2" t="s">
        <v>1078</v>
      </c>
      <c r="J678" s="2" t="s">
        <v>103</v>
      </c>
      <c r="K678" s="2" t="s">
        <v>79</v>
      </c>
      <c r="L678" s="2" t="s">
        <v>39</v>
      </c>
      <c r="M678" s="2" t="s">
        <v>40</v>
      </c>
      <c r="N678" s="2" t="s">
        <v>41</v>
      </c>
      <c r="O678" s="3">
        <v>10</v>
      </c>
      <c r="P678" s="3">
        <v>220</v>
      </c>
      <c r="Q678" s="3">
        <v>232</v>
      </c>
      <c r="R678" s="3">
        <v>2320</v>
      </c>
      <c r="S678" s="3">
        <v>12</v>
      </c>
      <c r="T678" s="3">
        <v>120</v>
      </c>
      <c r="U678" s="3">
        <v>5.17</v>
      </c>
      <c r="V678" s="2" t="s">
        <v>145</v>
      </c>
      <c r="W678" s="2" t="s">
        <v>146</v>
      </c>
      <c r="X678" s="2" t="s">
        <v>72</v>
      </c>
      <c r="Y678" s="19" t="str">
        <f>VLOOKUP(G678,'Verweis Kd-Gruppe'!$A$2:$B$8,2,FALSE)</f>
        <v>EXP</v>
      </c>
      <c r="Z678" s="19" t="str">
        <f>VLOOKUP(J678,'Verweis Art-Gruppe'!$A$2:$B$15,2,FALSE)</f>
        <v>Geräte</v>
      </c>
      <c r="AA678" s="19" t="str">
        <f>VLOOKUP(W678,'Verweis Vertreter'!$A$2:$B$24,2,FALSE)</f>
        <v>Muhsin Yortanli</v>
      </c>
      <c r="AB678" s="12">
        <f t="shared" si="90"/>
        <v>10</v>
      </c>
      <c r="AC678" s="12">
        <f t="shared" si="95"/>
        <v>220</v>
      </c>
      <c r="AD678" s="12">
        <f t="shared" si="96"/>
        <v>232</v>
      </c>
      <c r="AE678" s="12">
        <f t="shared" si="91"/>
        <v>2320</v>
      </c>
      <c r="AF678" s="12">
        <f t="shared" si="92"/>
        <v>12</v>
      </c>
      <c r="AG678" s="12">
        <f t="shared" si="93"/>
        <v>120</v>
      </c>
      <c r="AH678" s="9">
        <f t="shared" si="97"/>
        <v>5.1724137931034482E-2</v>
      </c>
      <c r="AI678" s="14">
        <f>VLOOKUP(E678,'Verweis Faktor'!$A:$B,2,FALSE)</f>
        <v>1</v>
      </c>
      <c r="AJ678" s="14"/>
      <c r="AK678" s="14" t="str">
        <f>IF(AL678="Ja","Versandkosten",VLOOKUP(E678,'Verweis Belegart'!$A$2:$B$9,2,FALSE))</f>
        <v>Hardware</v>
      </c>
      <c r="AL678" s="14" t="str">
        <f t="shared" si="98"/>
        <v>Nein</v>
      </c>
      <c r="AM678" s="14" t="str">
        <f t="shared" si="94"/>
        <v>Positiv</v>
      </c>
    </row>
    <row r="679" spans="1:39" ht="17.25" customHeight="1" x14ac:dyDescent="0.35">
      <c r="A679" s="17">
        <v>14571562</v>
      </c>
      <c r="B679" s="2" t="s">
        <v>22</v>
      </c>
      <c r="C679" s="1">
        <v>2025001</v>
      </c>
      <c r="D679" s="1">
        <v>2000206</v>
      </c>
      <c r="E679" s="2" t="s">
        <v>34</v>
      </c>
      <c r="F679" s="2" t="s">
        <v>53</v>
      </c>
      <c r="G679" s="2" t="s">
        <v>66</v>
      </c>
      <c r="H679" s="2" t="s">
        <v>1077</v>
      </c>
      <c r="I679" s="2" t="s">
        <v>1078</v>
      </c>
      <c r="J679" s="2" t="s">
        <v>103</v>
      </c>
      <c r="K679" s="2" t="s">
        <v>83</v>
      </c>
      <c r="L679" s="2" t="s">
        <v>269</v>
      </c>
      <c r="M679" s="2" t="s">
        <v>270</v>
      </c>
      <c r="N679" s="2" t="s">
        <v>271</v>
      </c>
      <c r="O679" s="3">
        <v>30</v>
      </c>
      <c r="P679" s="3">
        <v>417.87079999999997</v>
      </c>
      <c r="Q679" s="3">
        <v>421</v>
      </c>
      <c r="R679" s="3">
        <v>12630</v>
      </c>
      <c r="S679" s="3">
        <v>3.1292</v>
      </c>
      <c r="T679" s="3">
        <v>93.88</v>
      </c>
      <c r="U679" s="3">
        <v>0.74</v>
      </c>
      <c r="V679" s="2" t="s">
        <v>145</v>
      </c>
      <c r="W679" s="2" t="s">
        <v>146</v>
      </c>
      <c r="X679" s="2" t="s">
        <v>72</v>
      </c>
      <c r="Y679" s="19" t="str">
        <f>VLOOKUP(G679,'Verweis Kd-Gruppe'!$A$2:$B$8,2,FALSE)</f>
        <v>EXP</v>
      </c>
      <c r="Z679" s="19" t="str">
        <f>VLOOKUP(J679,'Verweis Art-Gruppe'!$A$2:$B$15,2,FALSE)</f>
        <v>Geräte</v>
      </c>
      <c r="AA679" s="19" t="str">
        <f>VLOOKUP(W679,'Verweis Vertreter'!$A$2:$B$24,2,FALSE)</f>
        <v>Muhsin Yortanli</v>
      </c>
      <c r="AB679" s="12">
        <f t="shared" si="90"/>
        <v>30</v>
      </c>
      <c r="AC679" s="12">
        <f t="shared" si="95"/>
        <v>417.87079999999997</v>
      </c>
      <c r="AD679" s="12">
        <f t="shared" si="96"/>
        <v>421</v>
      </c>
      <c r="AE679" s="12">
        <f t="shared" si="91"/>
        <v>12630</v>
      </c>
      <c r="AF679" s="12">
        <f t="shared" si="92"/>
        <v>3.1292</v>
      </c>
      <c r="AG679" s="12">
        <f t="shared" si="93"/>
        <v>93.88</v>
      </c>
      <c r="AH679" s="9">
        <f t="shared" si="97"/>
        <v>7.4330958036421214E-3</v>
      </c>
      <c r="AI679" s="14">
        <f>VLOOKUP(E679,'Verweis Faktor'!$A:$B,2,FALSE)</f>
        <v>1</v>
      </c>
      <c r="AJ679" s="14"/>
      <c r="AK679" s="14" t="str">
        <f>IF(AL679="Ja","Versandkosten",VLOOKUP(E679,'Verweis Belegart'!$A$2:$B$9,2,FALSE))</f>
        <v>Hardware</v>
      </c>
      <c r="AL679" s="14" t="str">
        <f t="shared" si="98"/>
        <v>Nein</v>
      </c>
      <c r="AM679" s="14" t="str">
        <f t="shared" si="94"/>
        <v>Positiv</v>
      </c>
    </row>
    <row r="680" spans="1:39" ht="17.25" customHeight="1" x14ac:dyDescent="0.35">
      <c r="A680" s="17">
        <v>14571562</v>
      </c>
      <c r="B680" s="2" t="s">
        <v>22</v>
      </c>
      <c r="C680" s="1">
        <v>2025001</v>
      </c>
      <c r="D680" s="1">
        <v>2000206</v>
      </c>
      <c r="E680" s="2" t="s">
        <v>34</v>
      </c>
      <c r="F680" s="2" t="s">
        <v>53</v>
      </c>
      <c r="G680" s="2" t="s">
        <v>66</v>
      </c>
      <c r="H680" s="2" t="s">
        <v>1077</v>
      </c>
      <c r="I680" s="2" t="s">
        <v>1078</v>
      </c>
      <c r="J680" s="2" t="s">
        <v>103</v>
      </c>
      <c r="K680" s="2" t="s">
        <v>87</v>
      </c>
      <c r="L680" s="2" t="s">
        <v>56</v>
      </c>
      <c r="M680" s="2" t="s">
        <v>57</v>
      </c>
      <c r="N680" s="2" t="s">
        <v>58</v>
      </c>
      <c r="O680" s="3">
        <v>20</v>
      </c>
      <c r="P680" s="3">
        <v>605</v>
      </c>
      <c r="Q680" s="3">
        <v>620</v>
      </c>
      <c r="R680" s="3">
        <v>12400</v>
      </c>
      <c r="S680" s="3">
        <v>15</v>
      </c>
      <c r="T680" s="3">
        <v>300</v>
      </c>
      <c r="U680" s="3">
        <v>2.41</v>
      </c>
      <c r="V680" s="2" t="s">
        <v>145</v>
      </c>
      <c r="W680" s="2" t="s">
        <v>146</v>
      </c>
      <c r="X680" s="2" t="s">
        <v>72</v>
      </c>
      <c r="Y680" s="19" t="str">
        <f>VLOOKUP(G680,'Verweis Kd-Gruppe'!$A$2:$B$8,2,FALSE)</f>
        <v>EXP</v>
      </c>
      <c r="Z680" s="19" t="str">
        <f>VLOOKUP(J680,'Verweis Art-Gruppe'!$A$2:$B$15,2,FALSE)</f>
        <v>Geräte</v>
      </c>
      <c r="AA680" s="19" t="str">
        <f>VLOOKUP(W680,'Verweis Vertreter'!$A$2:$B$24,2,FALSE)</f>
        <v>Muhsin Yortanli</v>
      </c>
      <c r="AB680" s="12">
        <f t="shared" si="90"/>
        <v>20</v>
      </c>
      <c r="AC680" s="12">
        <f t="shared" si="95"/>
        <v>605</v>
      </c>
      <c r="AD680" s="12">
        <f t="shared" si="96"/>
        <v>620</v>
      </c>
      <c r="AE680" s="12">
        <f t="shared" si="91"/>
        <v>12400</v>
      </c>
      <c r="AF680" s="12">
        <f t="shared" si="92"/>
        <v>15</v>
      </c>
      <c r="AG680" s="12">
        <f t="shared" si="93"/>
        <v>300</v>
      </c>
      <c r="AH680" s="9">
        <f t="shared" si="97"/>
        <v>2.4193548387096774E-2</v>
      </c>
      <c r="AI680" s="14">
        <f>VLOOKUP(E680,'Verweis Faktor'!$A:$B,2,FALSE)</f>
        <v>1</v>
      </c>
      <c r="AJ680" s="14"/>
      <c r="AK680" s="14" t="str">
        <f>IF(AL680="Ja","Versandkosten",VLOOKUP(E680,'Verweis Belegart'!$A$2:$B$9,2,FALSE))</f>
        <v>Hardware</v>
      </c>
      <c r="AL680" s="14" t="str">
        <f t="shared" si="98"/>
        <v>Nein</v>
      </c>
      <c r="AM680" s="14" t="str">
        <f t="shared" si="94"/>
        <v>Positiv</v>
      </c>
    </row>
    <row r="681" spans="1:39" ht="17.25" customHeight="1" x14ac:dyDescent="0.35">
      <c r="A681" s="17">
        <v>14571562</v>
      </c>
      <c r="B681" s="2" t="s">
        <v>22</v>
      </c>
      <c r="C681" s="1">
        <v>2025001</v>
      </c>
      <c r="D681" s="1">
        <v>2000206</v>
      </c>
      <c r="E681" s="2" t="s">
        <v>34</v>
      </c>
      <c r="F681" s="2" t="s">
        <v>53</v>
      </c>
      <c r="G681" s="2" t="s">
        <v>66</v>
      </c>
      <c r="H681" s="2" t="s">
        <v>1077</v>
      </c>
      <c r="I681" s="2" t="s">
        <v>1078</v>
      </c>
      <c r="J681" s="2" t="s">
        <v>103</v>
      </c>
      <c r="K681" s="2" t="s">
        <v>91</v>
      </c>
      <c r="L681" s="2" t="s">
        <v>1084</v>
      </c>
      <c r="M681" s="2" t="s">
        <v>1085</v>
      </c>
      <c r="N681" s="2" t="s">
        <v>1086</v>
      </c>
      <c r="O681" s="3">
        <v>20</v>
      </c>
      <c r="P681" s="3">
        <v>80.008700000000005</v>
      </c>
      <c r="Q681" s="3">
        <v>85</v>
      </c>
      <c r="R681" s="3">
        <v>1700</v>
      </c>
      <c r="S681" s="3">
        <v>4.9912999999999998</v>
      </c>
      <c r="T681" s="3">
        <v>99.83</v>
      </c>
      <c r="U681" s="3">
        <v>5.87</v>
      </c>
      <c r="V681" s="2" t="s">
        <v>145</v>
      </c>
      <c r="W681" s="2" t="s">
        <v>146</v>
      </c>
      <c r="X681" s="2" t="s">
        <v>72</v>
      </c>
      <c r="Y681" s="19" t="str">
        <f>VLOOKUP(G681,'Verweis Kd-Gruppe'!$A$2:$B$8,2,FALSE)</f>
        <v>EXP</v>
      </c>
      <c r="Z681" s="19" t="str">
        <f>VLOOKUP(J681,'Verweis Art-Gruppe'!$A$2:$B$15,2,FALSE)</f>
        <v>Geräte</v>
      </c>
      <c r="AA681" s="19" t="str">
        <f>VLOOKUP(W681,'Verweis Vertreter'!$A$2:$B$24,2,FALSE)</f>
        <v>Muhsin Yortanli</v>
      </c>
      <c r="AB681" s="12">
        <f t="shared" si="90"/>
        <v>20</v>
      </c>
      <c r="AC681" s="12">
        <f t="shared" si="95"/>
        <v>80.008700000000005</v>
      </c>
      <c r="AD681" s="12">
        <f t="shared" si="96"/>
        <v>85</v>
      </c>
      <c r="AE681" s="12">
        <f t="shared" si="91"/>
        <v>1700</v>
      </c>
      <c r="AF681" s="12">
        <f t="shared" si="92"/>
        <v>4.9912999999999998</v>
      </c>
      <c r="AG681" s="12">
        <f t="shared" si="93"/>
        <v>99.83</v>
      </c>
      <c r="AH681" s="9">
        <f t="shared" si="97"/>
        <v>5.8723529411764702E-2</v>
      </c>
      <c r="AI681" s="14">
        <f>VLOOKUP(E681,'Verweis Faktor'!$A:$B,2,FALSE)</f>
        <v>1</v>
      </c>
      <c r="AJ681" s="14"/>
      <c r="AK681" s="14" t="str">
        <f>IF(AL681="Ja","Versandkosten",VLOOKUP(E681,'Verweis Belegart'!$A$2:$B$9,2,FALSE))</f>
        <v>Hardware</v>
      </c>
      <c r="AL681" s="14" t="str">
        <f t="shared" si="98"/>
        <v>Nein</v>
      </c>
      <c r="AM681" s="14" t="str">
        <f t="shared" si="94"/>
        <v>Positiv</v>
      </c>
    </row>
    <row r="682" spans="1:39" ht="17.25" customHeight="1" x14ac:dyDescent="0.35">
      <c r="A682" s="17">
        <v>14571562</v>
      </c>
      <c r="B682" s="2" t="s">
        <v>22</v>
      </c>
      <c r="C682" s="1">
        <v>2025001</v>
      </c>
      <c r="D682" s="1">
        <v>2000206</v>
      </c>
      <c r="E682" s="2" t="s">
        <v>34</v>
      </c>
      <c r="F682" s="2" t="s">
        <v>53</v>
      </c>
      <c r="G682" s="2" t="s">
        <v>66</v>
      </c>
      <c r="H682" s="2" t="s">
        <v>1077</v>
      </c>
      <c r="I682" s="2" t="s">
        <v>1078</v>
      </c>
      <c r="J682" s="2" t="s">
        <v>103</v>
      </c>
      <c r="K682" s="2" t="s">
        <v>95</v>
      </c>
      <c r="L682" s="2" t="s">
        <v>205</v>
      </c>
      <c r="M682" s="2" t="s">
        <v>206</v>
      </c>
      <c r="N682" s="2" t="s">
        <v>207</v>
      </c>
      <c r="O682" s="3">
        <v>10</v>
      </c>
      <c r="P682" s="3">
        <v>112.0598</v>
      </c>
      <c r="Q682" s="3">
        <v>119</v>
      </c>
      <c r="R682" s="3">
        <v>1190</v>
      </c>
      <c r="S682" s="3">
        <v>6.9401999999999999</v>
      </c>
      <c r="T682" s="3">
        <v>69.400000000000006</v>
      </c>
      <c r="U682" s="3">
        <v>5.83</v>
      </c>
      <c r="V682" s="2" t="s">
        <v>145</v>
      </c>
      <c r="W682" s="2" t="s">
        <v>146</v>
      </c>
      <c r="X682" s="2" t="s">
        <v>72</v>
      </c>
      <c r="Y682" s="19" t="str">
        <f>VLOOKUP(G682,'Verweis Kd-Gruppe'!$A$2:$B$8,2,FALSE)</f>
        <v>EXP</v>
      </c>
      <c r="Z682" s="19" t="str">
        <f>VLOOKUP(J682,'Verweis Art-Gruppe'!$A$2:$B$15,2,FALSE)</f>
        <v>Geräte</v>
      </c>
      <c r="AA682" s="19" t="str">
        <f>VLOOKUP(W682,'Verweis Vertreter'!$A$2:$B$24,2,FALSE)</f>
        <v>Muhsin Yortanli</v>
      </c>
      <c r="AB682" s="12">
        <f t="shared" si="90"/>
        <v>10</v>
      </c>
      <c r="AC682" s="12">
        <f t="shared" si="95"/>
        <v>112.0598</v>
      </c>
      <c r="AD682" s="12">
        <f t="shared" si="96"/>
        <v>119</v>
      </c>
      <c r="AE682" s="12">
        <f t="shared" si="91"/>
        <v>1190</v>
      </c>
      <c r="AF682" s="12">
        <f t="shared" si="92"/>
        <v>6.9401999999999999</v>
      </c>
      <c r="AG682" s="12">
        <f t="shared" si="93"/>
        <v>69.400000000000006</v>
      </c>
      <c r="AH682" s="9">
        <f t="shared" si="97"/>
        <v>5.8319327731092441E-2</v>
      </c>
      <c r="AI682" s="14">
        <f>VLOOKUP(E682,'Verweis Faktor'!$A:$B,2,FALSE)</f>
        <v>1</v>
      </c>
      <c r="AJ682" s="14"/>
      <c r="AK682" s="14" t="str">
        <f>IF(AL682="Ja","Versandkosten",VLOOKUP(E682,'Verweis Belegart'!$A$2:$B$9,2,FALSE))</f>
        <v>Hardware</v>
      </c>
      <c r="AL682" s="14" t="str">
        <f t="shared" si="98"/>
        <v>Nein</v>
      </c>
      <c r="AM682" s="14" t="str">
        <f t="shared" si="94"/>
        <v>Positiv</v>
      </c>
    </row>
    <row r="683" spans="1:39" ht="17.25" customHeight="1" x14ac:dyDescent="0.35">
      <c r="A683" s="17">
        <v>14571562</v>
      </c>
      <c r="B683" s="2" t="s">
        <v>22</v>
      </c>
      <c r="C683" s="1">
        <v>2025001</v>
      </c>
      <c r="D683" s="1">
        <v>2000206</v>
      </c>
      <c r="E683" s="2" t="s">
        <v>34</v>
      </c>
      <c r="F683" s="2" t="s">
        <v>53</v>
      </c>
      <c r="G683" s="2" t="s">
        <v>66</v>
      </c>
      <c r="H683" s="2" t="s">
        <v>1077</v>
      </c>
      <c r="I683" s="2" t="s">
        <v>1078</v>
      </c>
      <c r="J683" s="2" t="s">
        <v>103</v>
      </c>
      <c r="K683" s="2" t="s">
        <v>99</v>
      </c>
      <c r="L683" s="2" t="s">
        <v>275</v>
      </c>
      <c r="M683" s="2" t="s">
        <v>276</v>
      </c>
      <c r="N683" s="2" t="s">
        <v>271</v>
      </c>
      <c r="O683" s="3">
        <v>20</v>
      </c>
      <c r="P683" s="3">
        <v>416</v>
      </c>
      <c r="Q683" s="3">
        <v>421</v>
      </c>
      <c r="R683" s="3">
        <v>8420</v>
      </c>
      <c r="S683" s="3">
        <v>5</v>
      </c>
      <c r="T683" s="3">
        <v>100</v>
      </c>
      <c r="U683" s="3">
        <v>1.18</v>
      </c>
      <c r="V683" s="2" t="s">
        <v>145</v>
      </c>
      <c r="W683" s="2" t="s">
        <v>146</v>
      </c>
      <c r="X683" s="2" t="s">
        <v>72</v>
      </c>
      <c r="Y683" s="19" t="str">
        <f>VLOOKUP(G683,'Verweis Kd-Gruppe'!$A$2:$B$8,2,FALSE)</f>
        <v>EXP</v>
      </c>
      <c r="Z683" s="19" t="str">
        <f>VLOOKUP(J683,'Verweis Art-Gruppe'!$A$2:$B$15,2,FALSE)</f>
        <v>Geräte</v>
      </c>
      <c r="AA683" s="19" t="str">
        <f>VLOOKUP(W683,'Verweis Vertreter'!$A$2:$B$24,2,FALSE)</f>
        <v>Muhsin Yortanli</v>
      </c>
      <c r="AB683" s="12">
        <f t="shared" si="90"/>
        <v>20</v>
      </c>
      <c r="AC683" s="12">
        <f t="shared" si="95"/>
        <v>416</v>
      </c>
      <c r="AD683" s="12">
        <f t="shared" si="96"/>
        <v>421</v>
      </c>
      <c r="AE683" s="12">
        <f t="shared" si="91"/>
        <v>8420</v>
      </c>
      <c r="AF683" s="12">
        <f t="shared" si="92"/>
        <v>5</v>
      </c>
      <c r="AG683" s="12">
        <f t="shared" si="93"/>
        <v>100</v>
      </c>
      <c r="AH683" s="9">
        <f t="shared" si="97"/>
        <v>1.1876484560570071E-2</v>
      </c>
      <c r="AI683" s="14">
        <f>VLOOKUP(E683,'Verweis Faktor'!$A:$B,2,FALSE)</f>
        <v>1</v>
      </c>
      <c r="AJ683" s="14"/>
      <c r="AK683" s="14" t="str">
        <f>IF(AL683="Ja","Versandkosten",VLOOKUP(E683,'Verweis Belegart'!$A$2:$B$9,2,FALSE))</f>
        <v>Hardware</v>
      </c>
      <c r="AL683" s="14" t="str">
        <f t="shared" si="98"/>
        <v>Nein</v>
      </c>
      <c r="AM683" s="14" t="str">
        <f t="shared" si="94"/>
        <v>Positiv</v>
      </c>
    </row>
    <row r="684" spans="1:39" ht="17.25" customHeight="1" x14ac:dyDescent="0.35">
      <c r="A684" s="17">
        <v>14571562</v>
      </c>
      <c r="B684" s="2" t="s">
        <v>22</v>
      </c>
      <c r="C684" s="1">
        <v>2025001</v>
      </c>
      <c r="D684" s="1">
        <v>2000206</v>
      </c>
      <c r="E684" s="2" t="s">
        <v>34</v>
      </c>
      <c r="F684" s="2" t="s">
        <v>53</v>
      </c>
      <c r="G684" s="2" t="s">
        <v>66</v>
      </c>
      <c r="H684" s="2" t="s">
        <v>1077</v>
      </c>
      <c r="I684" s="2" t="s">
        <v>1078</v>
      </c>
      <c r="J684" s="2" t="s">
        <v>103</v>
      </c>
      <c r="K684" s="2" t="s">
        <v>103</v>
      </c>
      <c r="L684" s="2" t="s">
        <v>134</v>
      </c>
      <c r="M684" s="2" t="s">
        <v>135</v>
      </c>
      <c r="N684" s="2" t="s">
        <v>136</v>
      </c>
      <c r="O684" s="3">
        <v>10</v>
      </c>
      <c r="P684" s="3">
        <v>189</v>
      </c>
      <c r="Q684" s="3">
        <v>193</v>
      </c>
      <c r="R684" s="3">
        <v>1930</v>
      </c>
      <c r="S684" s="3">
        <v>4</v>
      </c>
      <c r="T684" s="3">
        <v>40</v>
      </c>
      <c r="U684" s="3">
        <v>2.0699999999999998</v>
      </c>
      <c r="V684" s="2" t="s">
        <v>145</v>
      </c>
      <c r="W684" s="2" t="s">
        <v>146</v>
      </c>
      <c r="X684" s="2" t="s">
        <v>72</v>
      </c>
      <c r="Y684" s="19" t="str">
        <f>VLOOKUP(G684,'Verweis Kd-Gruppe'!$A$2:$B$8,2,FALSE)</f>
        <v>EXP</v>
      </c>
      <c r="Z684" s="19" t="str">
        <f>VLOOKUP(J684,'Verweis Art-Gruppe'!$A$2:$B$15,2,FALSE)</f>
        <v>Geräte</v>
      </c>
      <c r="AA684" s="19" t="str">
        <f>VLOOKUP(W684,'Verweis Vertreter'!$A$2:$B$24,2,FALSE)</f>
        <v>Muhsin Yortanli</v>
      </c>
      <c r="AB684" s="12">
        <f t="shared" si="90"/>
        <v>10</v>
      </c>
      <c r="AC684" s="12">
        <f t="shared" si="95"/>
        <v>189</v>
      </c>
      <c r="AD684" s="12">
        <f t="shared" si="96"/>
        <v>193</v>
      </c>
      <c r="AE684" s="12">
        <f t="shared" si="91"/>
        <v>1930</v>
      </c>
      <c r="AF684" s="12">
        <f t="shared" si="92"/>
        <v>4</v>
      </c>
      <c r="AG684" s="12">
        <f t="shared" si="93"/>
        <v>40</v>
      </c>
      <c r="AH684" s="9">
        <f t="shared" si="97"/>
        <v>2.072538860103627E-2</v>
      </c>
      <c r="AI684" s="14">
        <f>VLOOKUP(E684,'Verweis Faktor'!$A:$B,2,FALSE)</f>
        <v>1</v>
      </c>
      <c r="AJ684" s="14"/>
      <c r="AK684" s="14" t="str">
        <f>IF(AL684="Ja","Versandkosten",VLOOKUP(E684,'Verweis Belegart'!$A$2:$B$9,2,FALSE))</f>
        <v>Hardware</v>
      </c>
      <c r="AL684" s="14" t="str">
        <f t="shared" si="98"/>
        <v>Nein</v>
      </c>
      <c r="AM684" s="14" t="str">
        <f t="shared" si="94"/>
        <v>Positiv</v>
      </c>
    </row>
    <row r="685" spans="1:39" ht="17.25" customHeight="1" x14ac:dyDescent="0.35">
      <c r="A685" s="17">
        <v>14571562</v>
      </c>
      <c r="B685" s="2" t="s">
        <v>22</v>
      </c>
      <c r="C685" s="1">
        <v>2025001</v>
      </c>
      <c r="D685" s="1">
        <v>2000206</v>
      </c>
      <c r="E685" s="2" t="s">
        <v>34</v>
      </c>
      <c r="F685" s="2" t="s">
        <v>53</v>
      </c>
      <c r="G685" s="2" t="s">
        <v>66</v>
      </c>
      <c r="H685" s="2" t="s">
        <v>1077</v>
      </c>
      <c r="I685" s="2" t="s">
        <v>1078</v>
      </c>
      <c r="J685" s="2" t="s">
        <v>103</v>
      </c>
      <c r="K685" s="2" t="s">
        <v>107</v>
      </c>
      <c r="L685" s="2" t="s">
        <v>629</v>
      </c>
      <c r="M685" s="2" t="s">
        <v>630</v>
      </c>
      <c r="N685" s="2" t="s">
        <v>257</v>
      </c>
      <c r="O685" s="3">
        <v>5</v>
      </c>
      <c r="P685" s="3">
        <v>880</v>
      </c>
      <c r="Q685" s="3">
        <v>943</v>
      </c>
      <c r="R685" s="3">
        <v>4715</v>
      </c>
      <c r="S685" s="3">
        <v>63</v>
      </c>
      <c r="T685" s="3">
        <v>315</v>
      </c>
      <c r="U685" s="3">
        <v>6.68</v>
      </c>
      <c r="V685" s="2" t="s">
        <v>145</v>
      </c>
      <c r="W685" s="2" t="s">
        <v>146</v>
      </c>
      <c r="X685" s="2" t="s">
        <v>72</v>
      </c>
      <c r="Y685" s="19" t="str">
        <f>VLOOKUP(G685,'Verweis Kd-Gruppe'!$A$2:$B$8,2,FALSE)</f>
        <v>EXP</v>
      </c>
      <c r="Z685" s="19" t="str">
        <f>VLOOKUP(J685,'Verweis Art-Gruppe'!$A$2:$B$15,2,FALSE)</f>
        <v>Geräte</v>
      </c>
      <c r="AA685" s="19" t="str">
        <f>VLOOKUP(W685,'Verweis Vertreter'!$A$2:$B$24,2,FALSE)</f>
        <v>Muhsin Yortanli</v>
      </c>
      <c r="AB685" s="12">
        <f t="shared" si="90"/>
        <v>5</v>
      </c>
      <c r="AC685" s="12">
        <f t="shared" si="95"/>
        <v>880</v>
      </c>
      <c r="AD685" s="12">
        <f t="shared" si="96"/>
        <v>943</v>
      </c>
      <c r="AE685" s="12">
        <f t="shared" si="91"/>
        <v>4715</v>
      </c>
      <c r="AF685" s="12">
        <f t="shared" si="92"/>
        <v>63</v>
      </c>
      <c r="AG685" s="12">
        <f t="shared" si="93"/>
        <v>315</v>
      </c>
      <c r="AH685" s="9">
        <f t="shared" si="97"/>
        <v>6.6808059384941679E-2</v>
      </c>
      <c r="AI685" s="14">
        <f>VLOOKUP(E685,'Verweis Faktor'!$A:$B,2,FALSE)</f>
        <v>1</v>
      </c>
      <c r="AJ685" s="14"/>
      <c r="AK685" s="14" t="str">
        <f>IF(AL685="Ja","Versandkosten",VLOOKUP(E685,'Verweis Belegart'!$A$2:$B$9,2,FALSE))</f>
        <v>Hardware</v>
      </c>
      <c r="AL685" s="14" t="str">
        <f t="shared" si="98"/>
        <v>Nein</v>
      </c>
      <c r="AM685" s="14" t="str">
        <f t="shared" si="94"/>
        <v>Positiv</v>
      </c>
    </row>
    <row r="686" spans="1:39" ht="17.25" customHeight="1" x14ac:dyDescent="0.35">
      <c r="A686" s="17">
        <v>14571562</v>
      </c>
      <c r="B686" s="2" t="s">
        <v>22</v>
      </c>
      <c r="C686" s="1">
        <v>2025001</v>
      </c>
      <c r="D686" s="1">
        <v>2000206</v>
      </c>
      <c r="E686" s="2" t="s">
        <v>34</v>
      </c>
      <c r="F686" s="2" t="s">
        <v>53</v>
      </c>
      <c r="G686" s="2" t="s">
        <v>66</v>
      </c>
      <c r="H686" s="2" t="s">
        <v>1077</v>
      </c>
      <c r="I686" s="2" t="s">
        <v>1078</v>
      </c>
      <c r="J686" s="2" t="s">
        <v>103</v>
      </c>
      <c r="K686" s="2" t="s">
        <v>111</v>
      </c>
      <c r="L686" s="2" t="s">
        <v>1087</v>
      </c>
      <c r="M686" s="2" t="s">
        <v>1088</v>
      </c>
      <c r="N686" s="2" t="s">
        <v>719</v>
      </c>
      <c r="O686" s="3">
        <v>1</v>
      </c>
      <c r="P686" s="3">
        <v>591</v>
      </c>
      <c r="Q686" s="3">
        <v>643</v>
      </c>
      <c r="R686" s="3">
        <v>643</v>
      </c>
      <c r="S686" s="3">
        <v>52</v>
      </c>
      <c r="T686" s="3">
        <v>52</v>
      </c>
      <c r="U686" s="3">
        <v>8.08</v>
      </c>
      <c r="V686" s="2" t="s">
        <v>145</v>
      </c>
      <c r="W686" s="2" t="s">
        <v>146</v>
      </c>
      <c r="X686" s="2" t="s">
        <v>72</v>
      </c>
      <c r="Y686" s="19" t="str">
        <f>VLOOKUP(G686,'Verweis Kd-Gruppe'!$A$2:$B$8,2,FALSE)</f>
        <v>EXP</v>
      </c>
      <c r="Z686" s="19" t="str">
        <f>VLOOKUP(J686,'Verweis Art-Gruppe'!$A$2:$B$15,2,FALSE)</f>
        <v>Geräte</v>
      </c>
      <c r="AA686" s="19" t="str">
        <f>VLOOKUP(W686,'Verweis Vertreter'!$A$2:$B$24,2,FALSE)</f>
        <v>Muhsin Yortanli</v>
      </c>
      <c r="AB686" s="12">
        <f t="shared" si="90"/>
        <v>1</v>
      </c>
      <c r="AC686" s="12">
        <f t="shared" si="95"/>
        <v>591</v>
      </c>
      <c r="AD686" s="12">
        <f t="shared" si="96"/>
        <v>643</v>
      </c>
      <c r="AE686" s="12">
        <f t="shared" si="91"/>
        <v>643</v>
      </c>
      <c r="AF686" s="12">
        <f t="shared" si="92"/>
        <v>52</v>
      </c>
      <c r="AG686" s="12">
        <f t="shared" si="93"/>
        <v>52</v>
      </c>
      <c r="AH686" s="9">
        <f t="shared" si="97"/>
        <v>8.0870917573872478E-2</v>
      </c>
      <c r="AI686" s="14">
        <f>VLOOKUP(E686,'Verweis Faktor'!$A:$B,2,FALSE)</f>
        <v>1</v>
      </c>
      <c r="AJ686" s="14"/>
      <c r="AK686" s="14" t="str">
        <f>IF(AL686="Ja","Versandkosten",VLOOKUP(E686,'Verweis Belegart'!$A$2:$B$9,2,FALSE))</f>
        <v>Hardware</v>
      </c>
      <c r="AL686" s="14" t="str">
        <f t="shared" si="98"/>
        <v>Nein</v>
      </c>
      <c r="AM686" s="14" t="str">
        <f t="shared" si="94"/>
        <v>Positiv</v>
      </c>
    </row>
    <row r="687" spans="1:39" ht="17.25" customHeight="1" x14ac:dyDescent="0.35">
      <c r="A687" s="17">
        <v>14571562</v>
      </c>
      <c r="B687" s="2" t="s">
        <v>22</v>
      </c>
      <c r="C687" s="1">
        <v>2025001</v>
      </c>
      <c r="D687" s="1">
        <v>2000206</v>
      </c>
      <c r="E687" s="2" t="s">
        <v>34</v>
      </c>
      <c r="F687" s="2" t="s">
        <v>53</v>
      </c>
      <c r="G687" s="2" t="s">
        <v>66</v>
      </c>
      <c r="H687" s="2" t="s">
        <v>1077</v>
      </c>
      <c r="I687" s="2" t="s">
        <v>1078</v>
      </c>
      <c r="J687" s="2" t="s">
        <v>103</v>
      </c>
      <c r="K687" s="2" t="s">
        <v>115</v>
      </c>
      <c r="L687" s="2" t="s">
        <v>279</v>
      </c>
      <c r="M687" s="2" t="s">
        <v>280</v>
      </c>
      <c r="N687" s="2" t="s">
        <v>271</v>
      </c>
      <c r="O687" s="3">
        <v>20</v>
      </c>
      <c r="P687" s="3">
        <v>411.96159999999998</v>
      </c>
      <c r="Q687" s="3">
        <v>421</v>
      </c>
      <c r="R687" s="3">
        <v>8420</v>
      </c>
      <c r="S687" s="3">
        <v>9.0383999999999993</v>
      </c>
      <c r="T687" s="3">
        <v>180.77</v>
      </c>
      <c r="U687" s="3">
        <v>2.14</v>
      </c>
      <c r="V687" s="2" t="s">
        <v>145</v>
      </c>
      <c r="W687" s="2" t="s">
        <v>146</v>
      </c>
      <c r="X687" s="2" t="s">
        <v>72</v>
      </c>
      <c r="Y687" s="19" t="str">
        <f>VLOOKUP(G687,'Verweis Kd-Gruppe'!$A$2:$B$8,2,FALSE)</f>
        <v>EXP</v>
      </c>
      <c r="Z687" s="19" t="str">
        <f>VLOOKUP(J687,'Verweis Art-Gruppe'!$A$2:$B$15,2,FALSE)</f>
        <v>Geräte</v>
      </c>
      <c r="AA687" s="19" t="str">
        <f>VLOOKUP(W687,'Verweis Vertreter'!$A$2:$B$24,2,FALSE)</f>
        <v>Muhsin Yortanli</v>
      </c>
      <c r="AB687" s="12">
        <f t="shared" si="90"/>
        <v>20</v>
      </c>
      <c r="AC687" s="12">
        <f t="shared" si="95"/>
        <v>411.96159999999998</v>
      </c>
      <c r="AD687" s="12">
        <f t="shared" si="96"/>
        <v>421</v>
      </c>
      <c r="AE687" s="12">
        <f t="shared" si="91"/>
        <v>8420</v>
      </c>
      <c r="AF687" s="12">
        <f t="shared" si="92"/>
        <v>9.0383999999999993</v>
      </c>
      <c r="AG687" s="12">
        <f t="shared" si="93"/>
        <v>180.77</v>
      </c>
      <c r="AH687" s="9">
        <f t="shared" si="97"/>
        <v>2.146912114014252E-2</v>
      </c>
      <c r="AI687" s="14">
        <f>VLOOKUP(E687,'Verweis Faktor'!$A:$B,2,FALSE)</f>
        <v>1</v>
      </c>
      <c r="AJ687" s="14"/>
      <c r="AK687" s="14" t="str">
        <f>IF(AL687="Ja","Versandkosten",VLOOKUP(E687,'Verweis Belegart'!$A$2:$B$9,2,FALSE))</f>
        <v>Hardware</v>
      </c>
      <c r="AL687" s="14" t="str">
        <f t="shared" si="98"/>
        <v>Nein</v>
      </c>
      <c r="AM687" s="14" t="str">
        <f t="shared" si="94"/>
        <v>Positiv</v>
      </c>
    </row>
    <row r="688" spans="1:39" ht="17.25" customHeight="1" x14ac:dyDescent="0.35">
      <c r="A688" s="17">
        <v>14571562</v>
      </c>
      <c r="B688" s="2" t="s">
        <v>22</v>
      </c>
      <c r="C688" s="1">
        <v>2025001</v>
      </c>
      <c r="D688" s="1">
        <v>2000206</v>
      </c>
      <c r="E688" s="2" t="s">
        <v>34</v>
      </c>
      <c r="F688" s="2" t="s">
        <v>53</v>
      </c>
      <c r="G688" s="2" t="s">
        <v>66</v>
      </c>
      <c r="H688" s="2" t="s">
        <v>1077</v>
      </c>
      <c r="I688" s="2" t="s">
        <v>1078</v>
      </c>
      <c r="J688" s="2" t="s">
        <v>103</v>
      </c>
      <c r="K688" s="2" t="s">
        <v>289</v>
      </c>
      <c r="L688" s="2" t="s">
        <v>635</v>
      </c>
      <c r="M688" s="2" t="s">
        <v>636</v>
      </c>
      <c r="N688" s="2" t="s">
        <v>637</v>
      </c>
      <c r="O688" s="3">
        <v>1</v>
      </c>
      <c r="P688" s="3">
        <v>950</v>
      </c>
      <c r="Q688" s="3">
        <v>1033</v>
      </c>
      <c r="R688" s="3">
        <v>1033</v>
      </c>
      <c r="S688" s="3">
        <v>83</v>
      </c>
      <c r="T688" s="3">
        <v>83</v>
      </c>
      <c r="U688" s="3">
        <v>8.0299999999999994</v>
      </c>
      <c r="V688" s="2" t="s">
        <v>145</v>
      </c>
      <c r="W688" s="2" t="s">
        <v>146</v>
      </c>
      <c r="X688" s="2" t="s">
        <v>72</v>
      </c>
      <c r="Y688" s="19" t="str">
        <f>VLOOKUP(G688,'Verweis Kd-Gruppe'!$A$2:$B$8,2,FALSE)</f>
        <v>EXP</v>
      </c>
      <c r="Z688" s="19" t="str">
        <f>VLOOKUP(J688,'Verweis Art-Gruppe'!$A$2:$B$15,2,FALSE)</f>
        <v>Geräte</v>
      </c>
      <c r="AA688" s="19" t="str">
        <f>VLOOKUP(W688,'Verweis Vertreter'!$A$2:$B$24,2,FALSE)</f>
        <v>Muhsin Yortanli</v>
      </c>
      <c r="AB688" s="12">
        <f t="shared" si="90"/>
        <v>1</v>
      </c>
      <c r="AC688" s="12">
        <f t="shared" si="95"/>
        <v>950</v>
      </c>
      <c r="AD688" s="12">
        <f t="shared" si="96"/>
        <v>1033</v>
      </c>
      <c r="AE688" s="12">
        <f t="shared" si="91"/>
        <v>1033</v>
      </c>
      <c r="AF688" s="12">
        <f t="shared" si="92"/>
        <v>83</v>
      </c>
      <c r="AG688" s="12">
        <f t="shared" si="93"/>
        <v>83</v>
      </c>
      <c r="AH688" s="9">
        <f t="shared" si="97"/>
        <v>8.0348499515972893E-2</v>
      </c>
      <c r="AI688" s="14">
        <f>VLOOKUP(E688,'Verweis Faktor'!$A:$B,2,FALSE)</f>
        <v>1</v>
      </c>
      <c r="AJ688" s="14"/>
      <c r="AK688" s="14" t="str">
        <f>IF(AL688="Ja","Versandkosten",VLOOKUP(E688,'Verweis Belegart'!$A$2:$B$9,2,FALSE))</f>
        <v>Hardware</v>
      </c>
      <c r="AL688" s="14" t="str">
        <f t="shared" si="98"/>
        <v>Nein</v>
      </c>
      <c r="AM688" s="14" t="str">
        <f t="shared" si="94"/>
        <v>Positiv</v>
      </c>
    </row>
    <row r="689" spans="1:39" ht="17.25" customHeight="1" x14ac:dyDescent="0.35">
      <c r="A689" s="17">
        <v>14571562</v>
      </c>
      <c r="B689" s="2" t="s">
        <v>22</v>
      </c>
      <c r="C689" s="1">
        <v>2025001</v>
      </c>
      <c r="D689" s="1">
        <v>2000206</v>
      </c>
      <c r="E689" s="2" t="s">
        <v>34</v>
      </c>
      <c r="F689" s="2" t="s">
        <v>53</v>
      </c>
      <c r="G689" s="2" t="s">
        <v>66</v>
      </c>
      <c r="H689" s="2" t="s">
        <v>1077</v>
      </c>
      <c r="I689" s="2" t="s">
        <v>1078</v>
      </c>
      <c r="J689" s="2" t="s">
        <v>103</v>
      </c>
      <c r="K689" s="2" t="s">
        <v>293</v>
      </c>
      <c r="L689" s="2" t="s">
        <v>1051</v>
      </c>
      <c r="M689" s="2" t="s">
        <v>1052</v>
      </c>
      <c r="N689" s="2" t="s">
        <v>1053</v>
      </c>
      <c r="O689" s="3">
        <v>5</v>
      </c>
      <c r="P689" s="3">
        <v>157</v>
      </c>
      <c r="Q689" s="3">
        <v>167</v>
      </c>
      <c r="R689" s="3">
        <v>835</v>
      </c>
      <c r="S689" s="3">
        <v>10</v>
      </c>
      <c r="T689" s="3">
        <v>50</v>
      </c>
      <c r="U689" s="3">
        <v>5.98</v>
      </c>
      <c r="V689" s="2" t="s">
        <v>145</v>
      </c>
      <c r="W689" s="2" t="s">
        <v>146</v>
      </c>
      <c r="X689" s="2" t="s">
        <v>72</v>
      </c>
      <c r="Y689" s="19" t="str">
        <f>VLOOKUP(G689,'Verweis Kd-Gruppe'!$A$2:$B$8,2,FALSE)</f>
        <v>EXP</v>
      </c>
      <c r="Z689" s="19" t="str">
        <f>VLOOKUP(J689,'Verweis Art-Gruppe'!$A$2:$B$15,2,FALSE)</f>
        <v>Geräte</v>
      </c>
      <c r="AA689" s="19" t="str">
        <f>VLOOKUP(W689,'Verweis Vertreter'!$A$2:$B$24,2,FALSE)</f>
        <v>Muhsin Yortanli</v>
      </c>
      <c r="AB689" s="12">
        <f t="shared" si="90"/>
        <v>5</v>
      </c>
      <c r="AC689" s="12">
        <f t="shared" si="95"/>
        <v>157</v>
      </c>
      <c r="AD689" s="12">
        <f t="shared" si="96"/>
        <v>167</v>
      </c>
      <c r="AE689" s="12">
        <f t="shared" si="91"/>
        <v>835</v>
      </c>
      <c r="AF689" s="12">
        <f t="shared" si="92"/>
        <v>10</v>
      </c>
      <c r="AG689" s="12">
        <f t="shared" si="93"/>
        <v>50</v>
      </c>
      <c r="AH689" s="9">
        <f t="shared" si="97"/>
        <v>5.9880239520958084E-2</v>
      </c>
      <c r="AI689" s="14">
        <f>VLOOKUP(E689,'Verweis Faktor'!$A:$B,2,FALSE)</f>
        <v>1</v>
      </c>
      <c r="AJ689" s="14"/>
      <c r="AK689" s="14" t="str">
        <f>IF(AL689="Ja","Versandkosten",VLOOKUP(E689,'Verweis Belegart'!$A$2:$B$9,2,FALSE))</f>
        <v>Hardware</v>
      </c>
      <c r="AL689" s="14" t="str">
        <f t="shared" si="98"/>
        <v>Nein</v>
      </c>
      <c r="AM689" s="14" t="str">
        <f t="shared" si="94"/>
        <v>Positiv</v>
      </c>
    </row>
    <row r="690" spans="1:39" ht="17.25" customHeight="1" x14ac:dyDescent="0.35">
      <c r="A690" s="17">
        <v>14571562</v>
      </c>
      <c r="B690" s="2" t="s">
        <v>22</v>
      </c>
      <c r="C690" s="1">
        <v>2025001</v>
      </c>
      <c r="D690" s="1">
        <v>2000206</v>
      </c>
      <c r="E690" s="2" t="s">
        <v>34</v>
      </c>
      <c r="F690" s="2" t="s">
        <v>53</v>
      </c>
      <c r="G690" s="2" t="s">
        <v>66</v>
      </c>
      <c r="H690" s="2" t="s">
        <v>1077</v>
      </c>
      <c r="I690" s="2" t="s">
        <v>1078</v>
      </c>
      <c r="J690" s="2" t="s">
        <v>103</v>
      </c>
      <c r="K690" s="2" t="s">
        <v>296</v>
      </c>
      <c r="L690" s="2" t="s">
        <v>435</v>
      </c>
      <c r="M690" s="2" t="s">
        <v>436</v>
      </c>
      <c r="N690" s="2" t="s">
        <v>286</v>
      </c>
      <c r="O690" s="3">
        <v>5</v>
      </c>
      <c r="P690" s="3">
        <v>717</v>
      </c>
      <c r="Q690" s="3">
        <v>724</v>
      </c>
      <c r="R690" s="3">
        <v>3620</v>
      </c>
      <c r="S690" s="3">
        <v>7</v>
      </c>
      <c r="T690" s="3">
        <v>35</v>
      </c>
      <c r="U690" s="3">
        <v>0.96</v>
      </c>
      <c r="V690" s="2" t="s">
        <v>145</v>
      </c>
      <c r="W690" s="2" t="s">
        <v>146</v>
      </c>
      <c r="X690" s="2" t="s">
        <v>72</v>
      </c>
      <c r="Y690" s="19" t="str">
        <f>VLOOKUP(G690,'Verweis Kd-Gruppe'!$A$2:$B$8,2,FALSE)</f>
        <v>EXP</v>
      </c>
      <c r="Z690" s="19" t="str">
        <f>VLOOKUP(J690,'Verweis Art-Gruppe'!$A$2:$B$15,2,FALSE)</f>
        <v>Geräte</v>
      </c>
      <c r="AA690" s="19" t="str">
        <f>VLOOKUP(W690,'Verweis Vertreter'!$A$2:$B$24,2,FALSE)</f>
        <v>Muhsin Yortanli</v>
      </c>
      <c r="AB690" s="12">
        <f t="shared" si="90"/>
        <v>5</v>
      </c>
      <c r="AC690" s="12">
        <f t="shared" si="95"/>
        <v>717</v>
      </c>
      <c r="AD690" s="12">
        <f t="shared" si="96"/>
        <v>724</v>
      </c>
      <c r="AE690" s="12">
        <f t="shared" si="91"/>
        <v>3620</v>
      </c>
      <c r="AF690" s="12">
        <f t="shared" si="92"/>
        <v>7</v>
      </c>
      <c r="AG690" s="12">
        <f t="shared" si="93"/>
        <v>35</v>
      </c>
      <c r="AH690" s="9">
        <f t="shared" si="97"/>
        <v>9.6685082872928173E-3</v>
      </c>
      <c r="AI690" s="14">
        <f>VLOOKUP(E690,'Verweis Faktor'!$A:$B,2,FALSE)</f>
        <v>1</v>
      </c>
      <c r="AJ690" s="14"/>
      <c r="AK690" s="14" t="str">
        <f>IF(AL690="Ja","Versandkosten",VLOOKUP(E690,'Verweis Belegart'!$A$2:$B$9,2,FALSE))</f>
        <v>Hardware</v>
      </c>
      <c r="AL690" s="14" t="str">
        <f t="shared" si="98"/>
        <v>Nein</v>
      </c>
      <c r="AM690" s="14" t="str">
        <f t="shared" si="94"/>
        <v>Positiv</v>
      </c>
    </row>
    <row r="691" spans="1:39" ht="17.25" customHeight="1" x14ac:dyDescent="0.35">
      <c r="A691" s="17">
        <v>14571562</v>
      </c>
      <c r="B691" s="2" t="s">
        <v>22</v>
      </c>
      <c r="C691" s="1">
        <v>2025001</v>
      </c>
      <c r="D691" s="1">
        <v>2000206</v>
      </c>
      <c r="E691" s="2" t="s">
        <v>34</v>
      </c>
      <c r="F691" s="2" t="s">
        <v>53</v>
      </c>
      <c r="G691" s="2" t="s">
        <v>66</v>
      </c>
      <c r="H691" s="2" t="s">
        <v>1077</v>
      </c>
      <c r="I691" s="2" t="s">
        <v>1078</v>
      </c>
      <c r="J691" s="2" t="s">
        <v>103</v>
      </c>
      <c r="K691" s="2" t="s">
        <v>299</v>
      </c>
      <c r="L691" s="2" t="s">
        <v>648</v>
      </c>
      <c r="M691" s="2" t="s">
        <v>649</v>
      </c>
      <c r="N691" s="2" t="s">
        <v>637</v>
      </c>
      <c r="O691" s="3">
        <v>2</v>
      </c>
      <c r="P691" s="3">
        <v>944.7826</v>
      </c>
      <c r="Q691" s="3">
        <v>1032</v>
      </c>
      <c r="R691" s="3">
        <v>2064</v>
      </c>
      <c r="S691" s="3">
        <v>87.217399999999998</v>
      </c>
      <c r="T691" s="3">
        <v>174.43</v>
      </c>
      <c r="U691" s="3">
        <v>8.4499999999999993</v>
      </c>
      <c r="V691" s="2" t="s">
        <v>145</v>
      </c>
      <c r="W691" s="2" t="s">
        <v>146</v>
      </c>
      <c r="X691" s="2" t="s">
        <v>72</v>
      </c>
      <c r="Y691" s="19" t="str">
        <f>VLOOKUP(G691,'Verweis Kd-Gruppe'!$A$2:$B$8,2,FALSE)</f>
        <v>EXP</v>
      </c>
      <c r="Z691" s="19" t="str">
        <f>VLOOKUP(J691,'Verweis Art-Gruppe'!$A$2:$B$15,2,FALSE)</f>
        <v>Geräte</v>
      </c>
      <c r="AA691" s="19" t="str">
        <f>VLOOKUP(W691,'Verweis Vertreter'!$A$2:$B$24,2,FALSE)</f>
        <v>Muhsin Yortanli</v>
      </c>
      <c r="AB691" s="12">
        <f t="shared" si="90"/>
        <v>2</v>
      </c>
      <c r="AC691" s="12">
        <f t="shared" si="95"/>
        <v>944.7826</v>
      </c>
      <c r="AD691" s="12">
        <f t="shared" si="96"/>
        <v>1032</v>
      </c>
      <c r="AE691" s="12">
        <f t="shared" si="91"/>
        <v>2064</v>
      </c>
      <c r="AF691" s="12">
        <f t="shared" si="92"/>
        <v>87.217399999999998</v>
      </c>
      <c r="AG691" s="12">
        <f t="shared" si="93"/>
        <v>174.43</v>
      </c>
      <c r="AH691" s="9">
        <f t="shared" si="97"/>
        <v>8.4510658914728684E-2</v>
      </c>
      <c r="AI691" s="14">
        <f>VLOOKUP(E691,'Verweis Faktor'!$A:$B,2,FALSE)</f>
        <v>1</v>
      </c>
      <c r="AJ691" s="14"/>
      <c r="AK691" s="14" t="str">
        <f>IF(AL691="Ja","Versandkosten",VLOOKUP(E691,'Verweis Belegart'!$A$2:$B$9,2,FALSE))</f>
        <v>Hardware</v>
      </c>
      <c r="AL691" s="14" t="str">
        <f t="shared" si="98"/>
        <v>Nein</v>
      </c>
      <c r="AM691" s="14" t="str">
        <f t="shared" si="94"/>
        <v>Positiv</v>
      </c>
    </row>
    <row r="692" spans="1:39" ht="17.25" customHeight="1" x14ac:dyDescent="0.35">
      <c r="A692" s="17">
        <v>14571562</v>
      </c>
      <c r="B692" s="2" t="s">
        <v>22</v>
      </c>
      <c r="C692" s="1">
        <v>2025001</v>
      </c>
      <c r="D692" s="1">
        <v>2000206</v>
      </c>
      <c r="E692" s="2" t="s">
        <v>34</v>
      </c>
      <c r="F692" s="2" t="s">
        <v>53</v>
      </c>
      <c r="G692" s="2" t="s">
        <v>66</v>
      </c>
      <c r="H692" s="2" t="s">
        <v>1077</v>
      </c>
      <c r="I692" s="2" t="s">
        <v>1078</v>
      </c>
      <c r="J692" s="2" t="s">
        <v>103</v>
      </c>
      <c r="K692" s="2" t="s">
        <v>300</v>
      </c>
      <c r="L692" s="2" t="s">
        <v>188</v>
      </c>
      <c r="M692" s="2" t="s">
        <v>189</v>
      </c>
      <c r="N692" s="2" t="s">
        <v>136</v>
      </c>
      <c r="O692" s="3">
        <v>10</v>
      </c>
      <c r="P692" s="3">
        <v>189</v>
      </c>
      <c r="Q692" s="3">
        <v>193</v>
      </c>
      <c r="R692" s="3">
        <v>1930</v>
      </c>
      <c r="S692" s="3">
        <v>4</v>
      </c>
      <c r="T692" s="3">
        <v>40</v>
      </c>
      <c r="U692" s="3">
        <v>2.0699999999999998</v>
      </c>
      <c r="V692" s="2" t="s">
        <v>145</v>
      </c>
      <c r="W692" s="2" t="s">
        <v>146</v>
      </c>
      <c r="X692" s="2" t="s">
        <v>72</v>
      </c>
      <c r="Y692" s="19" t="str">
        <f>VLOOKUP(G692,'Verweis Kd-Gruppe'!$A$2:$B$8,2,FALSE)</f>
        <v>EXP</v>
      </c>
      <c r="Z692" s="19" t="str">
        <f>VLOOKUP(J692,'Verweis Art-Gruppe'!$A$2:$B$15,2,FALSE)</f>
        <v>Geräte</v>
      </c>
      <c r="AA692" s="19" t="str">
        <f>VLOOKUP(W692,'Verweis Vertreter'!$A$2:$B$24,2,FALSE)</f>
        <v>Muhsin Yortanli</v>
      </c>
      <c r="AB692" s="12">
        <f t="shared" si="90"/>
        <v>10</v>
      </c>
      <c r="AC692" s="12">
        <f t="shared" si="95"/>
        <v>189</v>
      </c>
      <c r="AD692" s="12">
        <f t="shared" si="96"/>
        <v>193</v>
      </c>
      <c r="AE692" s="12">
        <f t="shared" si="91"/>
        <v>1930</v>
      </c>
      <c r="AF692" s="12">
        <f t="shared" si="92"/>
        <v>4</v>
      </c>
      <c r="AG692" s="12">
        <f t="shared" si="93"/>
        <v>40</v>
      </c>
      <c r="AH692" s="9">
        <f t="shared" si="97"/>
        <v>2.072538860103627E-2</v>
      </c>
      <c r="AI692" s="14">
        <f>VLOOKUP(E692,'Verweis Faktor'!$A:$B,2,FALSE)</f>
        <v>1</v>
      </c>
      <c r="AJ692" s="14"/>
      <c r="AK692" s="14" t="str">
        <f>IF(AL692="Ja","Versandkosten",VLOOKUP(E692,'Verweis Belegart'!$A$2:$B$9,2,FALSE))</f>
        <v>Hardware</v>
      </c>
      <c r="AL692" s="14" t="str">
        <f t="shared" si="98"/>
        <v>Nein</v>
      </c>
      <c r="AM692" s="14" t="str">
        <f t="shared" si="94"/>
        <v>Positiv</v>
      </c>
    </row>
    <row r="693" spans="1:39" ht="17.25" customHeight="1" x14ac:dyDescent="0.35">
      <c r="A693" s="17">
        <v>14567856</v>
      </c>
      <c r="B693" s="2" t="s">
        <v>22</v>
      </c>
      <c r="C693" s="1">
        <v>2025001</v>
      </c>
      <c r="D693" s="1">
        <v>2000207</v>
      </c>
      <c r="E693" s="2" t="s">
        <v>34</v>
      </c>
      <c r="F693" s="2" t="s">
        <v>142</v>
      </c>
      <c r="G693" s="2" t="s">
        <v>66</v>
      </c>
      <c r="H693" s="2" t="s">
        <v>1089</v>
      </c>
      <c r="I693" s="2" t="s">
        <v>1090</v>
      </c>
      <c r="J693" s="2" t="s">
        <v>103</v>
      </c>
      <c r="K693" s="2" t="s">
        <v>28</v>
      </c>
      <c r="L693" s="2" t="s">
        <v>1091</v>
      </c>
      <c r="M693" s="2" t="s">
        <v>1092</v>
      </c>
      <c r="N693" s="2" t="s">
        <v>1093</v>
      </c>
      <c r="O693" s="3">
        <v>102</v>
      </c>
      <c r="P693" s="3">
        <v>116.9379</v>
      </c>
      <c r="Q693" s="3">
        <v>125</v>
      </c>
      <c r="R693" s="3">
        <v>12750</v>
      </c>
      <c r="S693" s="3">
        <v>8.0620999999999992</v>
      </c>
      <c r="T693" s="3">
        <v>822.33</v>
      </c>
      <c r="U693" s="3">
        <v>6.44</v>
      </c>
      <c r="V693" s="2" t="s">
        <v>145</v>
      </c>
      <c r="W693" s="2" t="s">
        <v>146</v>
      </c>
      <c r="X693" s="2" t="s">
        <v>72</v>
      </c>
      <c r="Y693" s="19" t="str">
        <f>VLOOKUP(G693,'Verweis Kd-Gruppe'!$A$2:$B$8,2,FALSE)</f>
        <v>EXP</v>
      </c>
      <c r="Z693" s="19" t="str">
        <f>VLOOKUP(J693,'Verweis Art-Gruppe'!$A$2:$B$15,2,FALSE)</f>
        <v>Geräte</v>
      </c>
      <c r="AA693" s="19" t="str">
        <f>VLOOKUP(W693,'Verweis Vertreter'!$A$2:$B$24,2,FALSE)</f>
        <v>Muhsin Yortanli</v>
      </c>
      <c r="AB693" s="12">
        <f t="shared" si="90"/>
        <v>102</v>
      </c>
      <c r="AC693" s="12">
        <f t="shared" si="95"/>
        <v>116.9379</v>
      </c>
      <c r="AD693" s="12">
        <f t="shared" si="96"/>
        <v>125</v>
      </c>
      <c r="AE693" s="12">
        <f t="shared" si="91"/>
        <v>12750</v>
      </c>
      <c r="AF693" s="12">
        <f t="shared" si="92"/>
        <v>8.0620999999999992</v>
      </c>
      <c r="AG693" s="12">
        <f t="shared" si="93"/>
        <v>822.33</v>
      </c>
      <c r="AH693" s="9">
        <f t="shared" si="97"/>
        <v>6.4496470588235294E-2</v>
      </c>
      <c r="AI693" s="14">
        <f>VLOOKUP(E693,'Verweis Faktor'!$A:$B,2,FALSE)</f>
        <v>1</v>
      </c>
      <c r="AJ693" s="14"/>
      <c r="AK693" s="14" t="str">
        <f>IF(AL693="Ja","Versandkosten",VLOOKUP(E693,'Verweis Belegart'!$A$2:$B$9,2,FALSE))</f>
        <v>Hardware</v>
      </c>
      <c r="AL693" s="14" t="str">
        <f t="shared" si="98"/>
        <v>Nein</v>
      </c>
      <c r="AM693" s="14" t="str">
        <f t="shared" si="94"/>
        <v>Positiv</v>
      </c>
    </row>
    <row r="694" spans="1:39" ht="17.25" customHeight="1" x14ac:dyDescent="0.35">
      <c r="A694" s="17">
        <v>14571696</v>
      </c>
      <c r="B694" s="2" t="s">
        <v>22</v>
      </c>
      <c r="C694" s="1">
        <v>2025001</v>
      </c>
      <c r="D694" s="1">
        <v>2000208</v>
      </c>
      <c r="E694" s="2" t="s">
        <v>34</v>
      </c>
      <c r="F694" s="2" t="s">
        <v>35</v>
      </c>
      <c r="G694" s="2" t="s">
        <v>36</v>
      </c>
      <c r="H694" s="2" t="s">
        <v>37</v>
      </c>
      <c r="I694" s="2" t="s">
        <v>38</v>
      </c>
      <c r="J694" s="2" t="s">
        <v>103</v>
      </c>
      <c r="K694" s="2" t="s">
        <v>28</v>
      </c>
      <c r="L694" s="2" t="s">
        <v>1059</v>
      </c>
      <c r="M694" s="2" t="s">
        <v>1060</v>
      </c>
      <c r="N694" s="2" t="s">
        <v>152</v>
      </c>
      <c r="O694" s="3">
        <v>300</v>
      </c>
      <c r="P694" s="3">
        <v>182.7586</v>
      </c>
      <c r="Q694" s="3">
        <v>192</v>
      </c>
      <c r="R694" s="3">
        <v>57600</v>
      </c>
      <c r="S694" s="3">
        <v>9.2414000000000005</v>
      </c>
      <c r="T694" s="3">
        <v>2772.42</v>
      </c>
      <c r="U694" s="3">
        <v>4.8099999999999996</v>
      </c>
      <c r="V694" s="2" t="s">
        <v>42</v>
      </c>
      <c r="W694" s="2" t="s">
        <v>43</v>
      </c>
      <c r="X694" s="2" t="s">
        <v>44</v>
      </c>
      <c r="Y694" s="19" t="str">
        <f>VLOOKUP(G694,'Verweis Kd-Gruppe'!$A$2:$B$8,2,FALSE)</f>
        <v>GRK</v>
      </c>
      <c r="Z694" s="19" t="str">
        <f>VLOOKUP(J694,'Verweis Art-Gruppe'!$A$2:$B$15,2,FALSE)</f>
        <v>Geräte</v>
      </c>
      <c r="AA694" s="19" t="str">
        <f>VLOOKUP(W694,'Verweis Vertreter'!$A$2:$B$24,2,FALSE)</f>
        <v>Sebastian Faber</v>
      </c>
      <c r="AB694" s="12">
        <f t="shared" si="90"/>
        <v>300</v>
      </c>
      <c r="AC694" s="12">
        <f t="shared" si="95"/>
        <v>182.7586</v>
      </c>
      <c r="AD694" s="12">
        <f t="shared" si="96"/>
        <v>192</v>
      </c>
      <c r="AE694" s="12">
        <f t="shared" si="91"/>
        <v>57600</v>
      </c>
      <c r="AF694" s="12">
        <f t="shared" si="92"/>
        <v>9.2414000000000005</v>
      </c>
      <c r="AG694" s="12">
        <f t="shared" si="93"/>
        <v>2772.42</v>
      </c>
      <c r="AH694" s="9">
        <f t="shared" si="97"/>
        <v>4.8132291666666667E-2</v>
      </c>
      <c r="AI694" s="14">
        <f>VLOOKUP(E694,'Verweis Faktor'!$A:$B,2,FALSE)</f>
        <v>1</v>
      </c>
      <c r="AJ694" s="14"/>
      <c r="AK694" s="14" t="str">
        <f>IF(AL694="Ja","Versandkosten",VLOOKUP(E694,'Verweis Belegart'!$A$2:$B$9,2,FALSE))</f>
        <v>Hardware</v>
      </c>
      <c r="AL694" s="14" t="str">
        <f t="shared" si="98"/>
        <v>Nein</v>
      </c>
      <c r="AM694" s="14" t="str">
        <f t="shared" si="94"/>
        <v>Positiv</v>
      </c>
    </row>
    <row r="695" spans="1:39" ht="17.25" customHeight="1" x14ac:dyDescent="0.35">
      <c r="A695" s="17">
        <v>14571696</v>
      </c>
      <c r="B695" s="2" t="s">
        <v>22</v>
      </c>
      <c r="C695" s="1">
        <v>2025001</v>
      </c>
      <c r="D695" s="1">
        <v>2000208</v>
      </c>
      <c r="E695" s="2" t="s">
        <v>34</v>
      </c>
      <c r="F695" s="2" t="s">
        <v>35</v>
      </c>
      <c r="G695" s="2" t="s">
        <v>36</v>
      </c>
      <c r="H695" s="2" t="s">
        <v>37</v>
      </c>
      <c r="I695" s="2" t="s">
        <v>38</v>
      </c>
      <c r="J695" s="2" t="s">
        <v>103</v>
      </c>
      <c r="K695" s="2" t="s">
        <v>45</v>
      </c>
      <c r="L695" s="2" t="s">
        <v>150</v>
      </c>
      <c r="M695" s="2" t="s">
        <v>151</v>
      </c>
      <c r="N695" s="2" t="s">
        <v>152</v>
      </c>
      <c r="O695" s="3">
        <v>150</v>
      </c>
      <c r="P695" s="3">
        <v>179</v>
      </c>
      <c r="Q695" s="3">
        <v>192</v>
      </c>
      <c r="R695" s="3">
        <v>28800</v>
      </c>
      <c r="S695" s="3">
        <v>13</v>
      </c>
      <c r="T695" s="3">
        <v>1950</v>
      </c>
      <c r="U695" s="3">
        <v>6.77</v>
      </c>
      <c r="V695" s="2" t="s">
        <v>42</v>
      </c>
      <c r="W695" s="2" t="s">
        <v>43</v>
      </c>
      <c r="X695" s="2" t="s">
        <v>44</v>
      </c>
      <c r="Y695" s="19" t="str">
        <f>VLOOKUP(G695,'Verweis Kd-Gruppe'!$A$2:$B$8,2,FALSE)</f>
        <v>GRK</v>
      </c>
      <c r="Z695" s="19" t="str">
        <f>VLOOKUP(J695,'Verweis Art-Gruppe'!$A$2:$B$15,2,FALSE)</f>
        <v>Geräte</v>
      </c>
      <c r="AA695" s="19" t="str">
        <f>VLOOKUP(W695,'Verweis Vertreter'!$A$2:$B$24,2,FALSE)</f>
        <v>Sebastian Faber</v>
      </c>
      <c r="AB695" s="12">
        <f t="shared" si="90"/>
        <v>150</v>
      </c>
      <c r="AC695" s="12">
        <f t="shared" si="95"/>
        <v>179</v>
      </c>
      <c r="AD695" s="12">
        <f t="shared" si="96"/>
        <v>192</v>
      </c>
      <c r="AE695" s="12">
        <f t="shared" si="91"/>
        <v>28800</v>
      </c>
      <c r="AF695" s="12">
        <f t="shared" si="92"/>
        <v>13</v>
      </c>
      <c r="AG695" s="12">
        <f t="shared" si="93"/>
        <v>1950</v>
      </c>
      <c r="AH695" s="9">
        <f t="shared" si="97"/>
        <v>6.7708333333333329E-2</v>
      </c>
      <c r="AI695" s="14">
        <f>VLOOKUP(E695,'Verweis Faktor'!$A:$B,2,FALSE)</f>
        <v>1</v>
      </c>
      <c r="AJ695" s="14"/>
      <c r="AK695" s="14" t="str">
        <f>IF(AL695="Ja","Versandkosten",VLOOKUP(E695,'Verweis Belegart'!$A$2:$B$9,2,FALSE))</f>
        <v>Hardware</v>
      </c>
      <c r="AL695" s="14" t="str">
        <f t="shared" si="98"/>
        <v>Nein</v>
      </c>
      <c r="AM695" s="14" t="str">
        <f t="shared" si="94"/>
        <v>Positiv</v>
      </c>
    </row>
    <row r="696" spans="1:39" ht="17.25" customHeight="1" x14ac:dyDescent="0.35">
      <c r="A696" s="17">
        <v>14571689</v>
      </c>
      <c r="B696" s="2" t="s">
        <v>22</v>
      </c>
      <c r="C696" s="1">
        <v>2025001</v>
      </c>
      <c r="D696" s="1">
        <v>2000209</v>
      </c>
      <c r="E696" s="2" t="s">
        <v>34</v>
      </c>
      <c r="F696" s="2" t="s">
        <v>53</v>
      </c>
      <c r="G696" s="2" t="s">
        <v>36</v>
      </c>
      <c r="H696" s="2" t="s">
        <v>574</v>
      </c>
      <c r="I696" s="2" t="s">
        <v>575</v>
      </c>
      <c r="J696" s="2" t="s">
        <v>304</v>
      </c>
      <c r="K696" s="2" t="s">
        <v>28</v>
      </c>
      <c r="L696" s="2" t="s">
        <v>964</v>
      </c>
      <c r="M696" s="2" t="s">
        <v>965</v>
      </c>
      <c r="N696" s="2" t="s">
        <v>966</v>
      </c>
      <c r="O696" s="3">
        <v>2</v>
      </c>
      <c r="P696" s="3">
        <v>31.31</v>
      </c>
      <c r="Q696" s="3">
        <v>33</v>
      </c>
      <c r="R696" s="3">
        <v>66</v>
      </c>
      <c r="S696" s="3">
        <v>1.69</v>
      </c>
      <c r="T696" s="3">
        <v>3.38</v>
      </c>
      <c r="U696" s="3">
        <v>5.12</v>
      </c>
      <c r="V696" s="2" t="s">
        <v>235</v>
      </c>
      <c r="W696" s="2" t="s">
        <v>236</v>
      </c>
      <c r="X696" s="2" t="s">
        <v>59</v>
      </c>
      <c r="Y696" s="19" t="str">
        <f>VLOOKUP(G696,'Verweis Kd-Gruppe'!$A$2:$B$8,2,FALSE)</f>
        <v>GRK</v>
      </c>
      <c r="Z696" s="19" t="str">
        <f>VLOOKUP(J696,'Verweis Art-Gruppe'!$A$2:$B$15,2,FALSE)</f>
        <v>Zubehör</v>
      </c>
      <c r="AA696" s="19" t="str">
        <f>VLOOKUP(W696,'Verweis Vertreter'!$A$2:$B$24,2,FALSE)</f>
        <v>Patrick Verfürth</v>
      </c>
      <c r="AB696" s="12">
        <f t="shared" si="90"/>
        <v>2</v>
      </c>
      <c r="AC696" s="12">
        <f t="shared" si="95"/>
        <v>31.31</v>
      </c>
      <c r="AD696" s="12">
        <f t="shared" si="96"/>
        <v>33</v>
      </c>
      <c r="AE696" s="12">
        <f t="shared" si="91"/>
        <v>66</v>
      </c>
      <c r="AF696" s="12">
        <f t="shared" si="92"/>
        <v>1.69</v>
      </c>
      <c r="AG696" s="12">
        <f t="shared" si="93"/>
        <v>3.38</v>
      </c>
      <c r="AH696" s="9">
        <f t="shared" si="97"/>
        <v>5.1212121212121209E-2</v>
      </c>
      <c r="AI696" s="14">
        <f>VLOOKUP(E696,'Verweis Faktor'!$A:$B,2,FALSE)</f>
        <v>1</v>
      </c>
      <c r="AJ696" s="14"/>
      <c r="AK696" s="14" t="str">
        <f>IF(AL696="Ja","Versandkosten",VLOOKUP(E696,'Verweis Belegart'!$A$2:$B$9,2,FALSE))</f>
        <v>Hardware</v>
      </c>
      <c r="AL696" s="14" t="str">
        <f t="shared" si="98"/>
        <v>Nein</v>
      </c>
      <c r="AM696" s="14" t="str">
        <f t="shared" si="94"/>
        <v>Positiv</v>
      </c>
    </row>
    <row r="697" spans="1:39" ht="17.25" customHeight="1" x14ac:dyDescent="0.35">
      <c r="A697" s="17">
        <v>14571689</v>
      </c>
      <c r="B697" s="2" t="s">
        <v>22</v>
      </c>
      <c r="C697" s="1">
        <v>2025001</v>
      </c>
      <c r="D697" s="1">
        <v>2000209</v>
      </c>
      <c r="E697" s="2" t="s">
        <v>34</v>
      </c>
      <c r="F697" s="2" t="s">
        <v>53</v>
      </c>
      <c r="G697" s="2" t="s">
        <v>36</v>
      </c>
      <c r="H697" s="2" t="s">
        <v>574</v>
      </c>
      <c r="I697" s="2" t="s">
        <v>575</v>
      </c>
      <c r="J697" s="2" t="s">
        <v>103</v>
      </c>
      <c r="K697" s="2" t="s">
        <v>45</v>
      </c>
      <c r="L697" s="2" t="s">
        <v>608</v>
      </c>
      <c r="M697" s="2" t="s">
        <v>609</v>
      </c>
      <c r="N697" s="2" t="s">
        <v>610</v>
      </c>
      <c r="O697" s="3">
        <v>3</v>
      </c>
      <c r="P697" s="3">
        <v>181</v>
      </c>
      <c r="Q697" s="3">
        <v>192</v>
      </c>
      <c r="R697" s="3">
        <v>576</v>
      </c>
      <c r="S697" s="3">
        <v>11</v>
      </c>
      <c r="T697" s="3">
        <v>33</v>
      </c>
      <c r="U697" s="3">
        <v>5.72</v>
      </c>
      <c r="V697" s="2" t="s">
        <v>235</v>
      </c>
      <c r="W697" s="2" t="s">
        <v>236</v>
      </c>
      <c r="X697" s="2" t="s">
        <v>59</v>
      </c>
      <c r="Y697" s="19" t="str">
        <f>VLOOKUP(G697,'Verweis Kd-Gruppe'!$A$2:$B$8,2,FALSE)</f>
        <v>GRK</v>
      </c>
      <c r="Z697" s="19" t="str">
        <f>VLOOKUP(J697,'Verweis Art-Gruppe'!$A$2:$B$15,2,FALSE)</f>
        <v>Geräte</v>
      </c>
      <c r="AA697" s="19" t="str">
        <f>VLOOKUP(W697,'Verweis Vertreter'!$A$2:$B$24,2,FALSE)</f>
        <v>Patrick Verfürth</v>
      </c>
      <c r="AB697" s="12">
        <f t="shared" si="90"/>
        <v>3</v>
      </c>
      <c r="AC697" s="12">
        <f t="shared" si="95"/>
        <v>181</v>
      </c>
      <c r="AD697" s="12">
        <f t="shared" si="96"/>
        <v>192</v>
      </c>
      <c r="AE697" s="12">
        <f t="shared" si="91"/>
        <v>576</v>
      </c>
      <c r="AF697" s="12">
        <f t="shared" si="92"/>
        <v>11</v>
      </c>
      <c r="AG697" s="12">
        <f t="shared" si="93"/>
        <v>33</v>
      </c>
      <c r="AH697" s="9">
        <f t="shared" si="97"/>
        <v>5.7291666666666664E-2</v>
      </c>
      <c r="AI697" s="14">
        <f>VLOOKUP(E697,'Verweis Faktor'!$A:$B,2,FALSE)</f>
        <v>1</v>
      </c>
      <c r="AJ697" s="14"/>
      <c r="AK697" s="14" t="str">
        <f>IF(AL697="Ja","Versandkosten",VLOOKUP(E697,'Verweis Belegart'!$A$2:$B$9,2,FALSE))</f>
        <v>Hardware</v>
      </c>
      <c r="AL697" s="14" t="str">
        <f t="shared" si="98"/>
        <v>Nein</v>
      </c>
      <c r="AM697" s="14" t="str">
        <f t="shared" si="94"/>
        <v>Positiv</v>
      </c>
    </row>
    <row r="698" spans="1:39" ht="17.25" customHeight="1" x14ac:dyDescent="0.35">
      <c r="A698" s="17">
        <v>14571689</v>
      </c>
      <c r="B698" s="2" t="s">
        <v>22</v>
      </c>
      <c r="C698" s="1">
        <v>2025001</v>
      </c>
      <c r="D698" s="1">
        <v>2000209</v>
      </c>
      <c r="E698" s="2" t="s">
        <v>34</v>
      </c>
      <c r="F698" s="2" t="s">
        <v>53</v>
      </c>
      <c r="G698" s="2" t="s">
        <v>36</v>
      </c>
      <c r="H698" s="2" t="s">
        <v>574</v>
      </c>
      <c r="I698" s="2" t="s">
        <v>575</v>
      </c>
      <c r="J698" s="2" t="s">
        <v>103</v>
      </c>
      <c r="K698" s="2" t="s">
        <v>49</v>
      </c>
      <c r="L698" s="2" t="s">
        <v>1094</v>
      </c>
      <c r="M698" s="2" t="s">
        <v>1095</v>
      </c>
      <c r="N698" s="2" t="s">
        <v>1096</v>
      </c>
      <c r="O698" s="3">
        <v>1</v>
      </c>
      <c r="P698" s="3">
        <v>310.17649999999998</v>
      </c>
      <c r="Q698" s="3">
        <v>322</v>
      </c>
      <c r="R698" s="3">
        <v>322</v>
      </c>
      <c r="S698" s="3">
        <v>11.823499999999999</v>
      </c>
      <c r="T698" s="3">
        <v>11.82</v>
      </c>
      <c r="U698" s="3">
        <v>3.67</v>
      </c>
      <c r="V698" s="2" t="s">
        <v>235</v>
      </c>
      <c r="W698" s="2" t="s">
        <v>236</v>
      </c>
      <c r="X698" s="2" t="s">
        <v>59</v>
      </c>
      <c r="Y698" s="19" t="str">
        <f>VLOOKUP(G698,'Verweis Kd-Gruppe'!$A$2:$B$8,2,FALSE)</f>
        <v>GRK</v>
      </c>
      <c r="Z698" s="19" t="str">
        <f>VLOOKUP(J698,'Verweis Art-Gruppe'!$A$2:$B$15,2,FALSE)</f>
        <v>Geräte</v>
      </c>
      <c r="AA698" s="19" t="str">
        <f>VLOOKUP(W698,'Verweis Vertreter'!$A$2:$B$24,2,FALSE)</f>
        <v>Patrick Verfürth</v>
      </c>
      <c r="AB698" s="12">
        <f t="shared" si="90"/>
        <v>1</v>
      </c>
      <c r="AC698" s="12">
        <f t="shared" si="95"/>
        <v>310.17649999999998</v>
      </c>
      <c r="AD698" s="12">
        <f t="shared" si="96"/>
        <v>322</v>
      </c>
      <c r="AE698" s="12">
        <f t="shared" si="91"/>
        <v>322</v>
      </c>
      <c r="AF698" s="12">
        <f t="shared" si="92"/>
        <v>11.823499999999999</v>
      </c>
      <c r="AG698" s="12">
        <f t="shared" si="93"/>
        <v>11.82</v>
      </c>
      <c r="AH698" s="9">
        <f t="shared" si="97"/>
        <v>3.6708074534161493E-2</v>
      </c>
      <c r="AI698" s="14">
        <f>VLOOKUP(E698,'Verweis Faktor'!$A:$B,2,FALSE)</f>
        <v>1</v>
      </c>
      <c r="AJ698" s="14"/>
      <c r="AK698" s="14" t="str">
        <f>IF(AL698="Ja","Versandkosten",VLOOKUP(E698,'Verweis Belegart'!$A$2:$B$9,2,FALSE))</f>
        <v>Hardware</v>
      </c>
      <c r="AL698" s="14" t="str">
        <f t="shared" si="98"/>
        <v>Nein</v>
      </c>
      <c r="AM698" s="14" t="str">
        <f t="shared" si="94"/>
        <v>Positiv</v>
      </c>
    </row>
    <row r="699" spans="1:39" ht="17.25" customHeight="1" x14ac:dyDescent="0.35">
      <c r="A699" s="17">
        <v>14571689</v>
      </c>
      <c r="B699" s="2" t="s">
        <v>22</v>
      </c>
      <c r="C699" s="1">
        <v>2025001</v>
      </c>
      <c r="D699" s="1">
        <v>2000209</v>
      </c>
      <c r="E699" s="2" t="s">
        <v>34</v>
      </c>
      <c r="F699" s="2" t="s">
        <v>53</v>
      </c>
      <c r="G699" s="2" t="s">
        <v>36</v>
      </c>
      <c r="H699" s="2" t="s">
        <v>574</v>
      </c>
      <c r="I699" s="2" t="s">
        <v>575</v>
      </c>
      <c r="J699" s="2" t="s">
        <v>304</v>
      </c>
      <c r="K699" s="2" t="s">
        <v>79</v>
      </c>
      <c r="L699" s="2" t="s">
        <v>950</v>
      </c>
      <c r="M699" s="2" t="s">
        <v>951</v>
      </c>
      <c r="N699" s="2" t="s">
        <v>952</v>
      </c>
      <c r="O699" s="3">
        <v>1</v>
      </c>
      <c r="P699" s="3">
        <v>420</v>
      </c>
      <c r="Q699" s="3">
        <v>435</v>
      </c>
      <c r="R699" s="3">
        <v>435</v>
      </c>
      <c r="S699" s="3">
        <v>15</v>
      </c>
      <c r="T699" s="3">
        <v>15</v>
      </c>
      <c r="U699" s="3">
        <v>3.44</v>
      </c>
      <c r="V699" s="2" t="s">
        <v>235</v>
      </c>
      <c r="W699" s="2" t="s">
        <v>236</v>
      </c>
      <c r="X699" s="2" t="s">
        <v>59</v>
      </c>
      <c r="Y699" s="19" t="str">
        <f>VLOOKUP(G699,'Verweis Kd-Gruppe'!$A$2:$B$8,2,FALSE)</f>
        <v>GRK</v>
      </c>
      <c r="Z699" s="19" t="str">
        <f>VLOOKUP(J699,'Verweis Art-Gruppe'!$A$2:$B$15,2,FALSE)</f>
        <v>Zubehör</v>
      </c>
      <c r="AA699" s="19" t="str">
        <f>VLOOKUP(W699,'Verweis Vertreter'!$A$2:$B$24,2,FALSE)</f>
        <v>Patrick Verfürth</v>
      </c>
      <c r="AB699" s="12">
        <f t="shared" si="90"/>
        <v>1</v>
      </c>
      <c r="AC699" s="12">
        <f t="shared" si="95"/>
        <v>420</v>
      </c>
      <c r="AD699" s="12">
        <f t="shared" si="96"/>
        <v>435</v>
      </c>
      <c r="AE699" s="12">
        <f t="shared" si="91"/>
        <v>435</v>
      </c>
      <c r="AF699" s="12">
        <f t="shared" si="92"/>
        <v>15</v>
      </c>
      <c r="AG699" s="12">
        <f t="shared" si="93"/>
        <v>15</v>
      </c>
      <c r="AH699" s="9">
        <f t="shared" si="97"/>
        <v>3.4482758620689655E-2</v>
      </c>
      <c r="AI699" s="14">
        <f>VLOOKUP(E699,'Verweis Faktor'!$A:$B,2,FALSE)</f>
        <v>1</v>
      </c>
      <c r="AJ699" s="14"/>
      <c r="AK699" s="14" t="str">
        <f>IF(AL699="Ja","Versandkosten",VLOOKUP(E699,'Verweis Belegart'!$A$2:$B$9,2,FALSE))</f>
        <v>Hardware</v>
      </c>
      <c r="AL699" s="14" t="str">
        <f t="shared" si="98"/>
        <v>Nein</v>
      </c>
      <c r="AM699" s="14" t="str">
        <f t="shared" si="94"/>
        <v>Positiv</v>
      </c>
    </row>
    <row r="700" spans="1:39" ht="17.25" customHeight="1" x14ac:dyDescent="0.35">
      <c r="A700" s="17">
        <v>14571689</v>
      </c>
      <c r="B700" s="2" t="s">
        <v>22</v>
      </c>
      <c r="C700" s="1">
        <v>2025001</v>
      </c>
      <c r="D700" s="1">
        <v>2000209</v>
      </c>
      <c r="E700" s="2" t="s">
        <v>34</v>
      </c>
      <c r="F700" s="2" t="s">
        <v>53</v>
      </c>
      <c r="G700" s="2" t="s">
        <v>36</v>
      </c>
      <c r="H700" s="2" t="s">
        <v>574</v>
      </c>
      <c r="I700" s="2" t="s">
        <v>575</v>
      </c>
      <c r="J700" s="2" t="s">
        <v>103</v>
      </c>
      <c r="K700" s="2" t="s">
        <v>83</v>
      </c>
      <c r="L700" s="2" t="s">
        <v>1097</v>
      </c>
      <c r="M700" s="2" t="s">
        <v>1098</v>
      </c>
      <c r="N700" s="2" t="s">
        <v>41</v>
      </c>
      <c r="O700" s="3">
        <v>1</v>
      </c>
      <c r="P700" s="3">
        <v>224</v>
      </c>
      <c r="Q700" s="3">
        <v>245</v>
      </c>
      <c r="R700" s="3">
        <v>245</v>
      </c>
      <c r="S700" s="3">
        <v>21</v>
      </c>
      <c r="T700" s="3">
        <v>21</v>
      </c>
      <c r="U700" s="3">
        <v>8.57</v>
      </c>
      <c r="V700" s="2" t="s">
        <v>235</v>
      </c>
      <c r="W700" s="2" t="s">
        <v>236</v>
      </c>
      <c r="X700" s="2" t="s">
        <v>59</v>
      </c>
      <c r="Y700" s="19" t="str">
        <f>VLOOKUP(G700,'Verweis Kd-Gruppe'!$A$2:$B$8,2,FALSE)</f>
        <v>GRK</v>
      </c>
      <c r="Z700" s="19" t="str">
        <f>VLOOKUP(J700,'Verweis Art-Gruppe'!$A$2:$B$15,2,FALSE)</f>
        <v>Geräte</v>
      </c>
      <c r="AA700" s="19" t="str">
        <f>VLOOKUP(W700,'Verweis Vertreter'!$A$2:$B$24,2,FALSE)</f>
        <v>Patrick Verfürth</v>
      </c>
      <c r="AB700" s="12">
        <f t="shared" si="90"/>
        <v>1</v>
      </c>
      <c r="AC700" s="12">
        <f t="shared" si="95"/>
        <v>224</v>
      </c>
      <c r="AD700" s="12">
        <f t="shared" si="96"/>
        <v>245</v>
      </c>
      <c r="AE700" s="12">
        <f t="shared" si="91"/>
        <v>245</v>
      </c>
      <c r="AF700" s="12">
        <f t="shared" si="92"/>
        <v>21</v>
      </c>
      <c r="AG700" s="12">
        <f t="shared" si="93"/>
        <v>21</v>
      </c>
      <c r="AH700" s="9">
        <f t="shared" si="97"/>
        <v>8.5714285714285715E-2</v>
      </c>
      <c r="AI700" s="14">
        <f>VLOOKUP(E700,'Verweis Faktor'!$A:$B,2,FALSE)</f>
        <v>1</v>
      </c>
      <c r="AJ700" s="14"/>
      <c r="AK700" s="14" t="str">
        <f>IF(AL700="Ja","Versandkosten",VLOOKUP(E700,'Verweis Belegart'!$A$2:$B$9,2,FALSE))</f>
        <v>Hardware</v>
      </c>
      <c r="AL700" s="14" t="str">
        <f t="shared" si="98"/>
        <v>Nein</v>
      </c>
      <c r="AM700" s="14" t="str">
        <f t="shared" si="94"/>
        <v>Positiv</v>
      </c>
    </row>
    <row r="701" spans="1:39" ht="17.25" customHeight="1" x14ac:dyDescent="0.35">
      <c r="A701" s="17">
        <v>14571689</v>
      </c>
      <c r="B701" s="2" t="s">
        <v>22</v>
      </c>
      <c r="C701" s="1">
        <v>2025001</v>
      </c>
      <c r="D701" s="1">
        <v>2000209</v>
      </c>
      <c r="E701" s="2" t="s">
        <v>34</v>
      </c>
      <c r="F701" s="2" t="s">
        <v>53</v>
      </c>
      <c r="G701" s="2" t="s">
        <v>36</v>
      </c>
      <c r="H701" s="2" t="s">
        <v>574</v>
      </c>
      <c r="I701" s="2" t="s">
        <v>575</v>
      </c>
      <c r="J701" s="2" t="s">
        <v>103</v>
      </c>
      <c r="K701" s="2" t="s">
        <v>87</v>
      </c>
      <c r="L701" s="2" t="s">
        <v>116</v>
      </c>
      <c r="M701" s="2" t="s">
        <v>117</v>
      </c>
      <c r="N701" s="2" t="s">
        <v>106</v>
      </c>
      <c r="O701" s="3">
        <v>2</v>
      </c>
      <c r="P701" s="3">
        <v>285</v>
      </c>
      <c r="Q701" s="3">
        <v>315</v>
      </c>
      <c r="R701" s="3">
        <v>630</v>
      </c>
      <c r="S701" s="3">
        <v>30</v>
      </c>
      <c r="T701" s="3">
        <v>60</v>
      </c>
      <c r="U701" s="3">
        <v>9.52</v>
      </c>
      <c r="V701" s="2" t="s">
        <v>235</v>
      </c>
      <c r="W701" s="2" t="s">
        <v>236</v>
      </c>
      <c r="X701" s="2" t="s">
        <v>59</v>
      </c>
      <c r="Y701" s="19" t="str">
        <f>VLOOKUP(G701,'Verweis Kd-Gruppe'!$A$2:$B$8,2,FALSE)</f>
        <v>GRK</v>
      </c>
      <c r="Z701" s="19" t="str">
        <f>VLOOKUP(J701,'Verweis Art-Gruppe'!$A$2:$B$15,2,FALSE)</f>
        <v>Geräte</v>
      </c>
      <c r="AA701" s="19" t="str">
        <f>VLOOKUP(W701,'Verweis Vertreter'!$A$2:$B$24,2,FALSE)</f>
        <v>Patrick Verfürth</v>
      </c>
      <c r="AB701" s="12">
        <f t="shared" si="90"/>
        <v>2</v>
      </c>
      <c r="AC701" s="12">
        <f t="shared" si="95"/>
        <v>285</v>
      </c>
      <c r="AD701" s="12">
        <f t="shared" si="96"/>
        <v>315</v>
      </c>
      <c r="AE701" s="12">
        <f t="shared" si="91"/>
        <v>630</v>
      </c>
      <c r="AF701" s="12">
        <f t="shared" si="92"/>
        <v>30</v>
      </c>
      <c r="AG701" s="12">
        <f t="shared" si="93"/>
        <v>60</v>
      </c>
      <c r="AH701" s="9">
        <f t="shared" si="97"/>
        <v>9.5238095238095233E-2</v>
      </c>
      <c r="AI701" s="14">
        <f>VLOOKUP(E701,'Verweis Faktor'!$A:$B,2,FALSE)</f>
        <v>1</v>
      </c>
      <c r="AJ701" s="14"/>
      <c r="AK701" s="14" t="str">
        <f>IF(AL701="Ja","Versandkosten",VLOOKUP(E701,'Verweis Belegart'!$A$2:$B$9,2,FALSE))</f>
        <v>Hardware</v>
      </c>
      <c r="AL701" s="14" t="str">
        <f t="shared" si="98"/>
        <v>Nein</v>
      </c>
      <c r="AM701" s="14" t="str">
        <f t="shared" si="94"/>
        <v>Positiv</v>
      </c>
    </row>
    <row r="702" spans="1:39" ht="17.25" customHeight="1" x14ac:dyDescent="0.35">
      <c r="A702" s="17">
        <v>14571539</v>
      </c>
      <c r="B702" s="2" t="s">
        <v>22</v>
      </c>
      <c r="C702" s="1">
        <v>2025001</v>
      </c>
      <c r="D702" s="1">
        <v>2000210</v>
      </c>
      <c r="E702" s="2" t="s">
        <v>34</v>
      </c>
      <c r="F702" s="2" t="s">
        <v>142</v>
      </c>
      <c r="G702" s="2" t="s">
        <v>36</v>
      </c>
      <c r="H702" s="2" t="s">
        <v>1099</v>
      </c>
      <c r="I702" s="2" t="s">
        <v>1100</v>
      </c>
      <c r="J702" s="2" t="s">
        <v>304</v>
      </c>
      <c r="K702" s="2" t="s">
        <v>28</v>
      </c>
      <c r="L702" s="2" t="s">
        <v>439</v>
      </c>
      <c r="M702" s="2" t="s">
        <v>440</v>
      </c>
      <c r="N702" s="2" t="s">
        <v>440</v>
      </c>
      <c r="O702" s="3">
        <v>2</v>
      </c>
      <c r="P702" s="3">
        <v>56.911099999999998</v>
      </c>
      <c r="Q702" s="3">
        <v>63</v>
      </c>
      <c r="R702" s="3">
        <v>126</v>
      </c>
      <c r="S702" s="3">
        <v>6.0888999999999998</v>
      </c>
      <c r="T702" s="3">
        <v>12.18</v>
      </c>
      <c r="U702" s="3">
        <v>9.66</v>
      </c>
      <c r="V702" s="2" t="s">
        <v>42</v>
      </c>
      <c r="W702" s="2" t="s">
        <v>43</v>
      </c>
      <c r="X702" s="2" t="s">
        <v>197</v>
      </c>
      <c r="Y702" s="19" t="str">
        <f>VLOOKUP(G702,'Verweis Kd-Gruppe'!$A$2:$B$8,2,FALSE)</f>
        <v>GRK</v>
      </c>
      <c r="Z702" s="19" t="str">
        <f>VLOOKUP(J702,'Verweis Art-Gruppe'!$A$2:$B$15,2,FALSE)</f>
        <v>Zubehör</v>
      </c>
      <c r="AA702" s="19" t="str">
        <f>VLOOKUP(W702,'Verweis Vertreter'!$A$2:$B$24,2,FALSE)</f>
        <v>Sebastian Faber</v>
      </c>
      <c r="AB702" s="12">
        <f t="shared" si="90"/>
        <v>2</v>
      </c>
      <c r="AC702" s="12">
        <f t="shared" si="95"/>
        <v>56.911099999999998</v>
      </c>
      <c r="AD702" s="12">
        <f t="shared" si="96"/>
        <v>63</v>
      </c>
      <c r="AE702" s="12">
        <f t="shared" si="91"/>
        <v>126</v>
      </c>
      <c r="AF702" s="12">
        <f t="shared" si="92"/>
        <v>6.0888999999999998</v>
      </c>
      <c r="AG702" s="12">
        <f t="shared" si="93"/>
        <v>12.18</v>
      </c>
      <c r="AH702" s="9">
        <f t="shared" si="97"/>
        <v>9.6666666666666665E-2</v>
      </c>
      <c r="AI702" s="14">
        <f>VLOOKUP(E702,'Verweis Faktor'!$A:$B,2,FALSE)</f>
        <v>1</v>
      </c>
      <c r="AJ702" s="14"/>
      <c r="AK702" s="14" t="str">
        <f>IF(AL702="Ja","Versandkosten",VLOOKUP(E702,'Verweis Belegart'!$A$2:$B$9,2,FALSE))</f>
        <v>Hardware</v>
      </c>
      <c r="AL702" s="14" t="str">
        <f t="shared" si="98"/>
        <v>Nein</v>
      </c>
      <c r="AM702" s="14" t="str">
        <f t="shared" si="94"/>
        <v>Positiv</v>
      </c>
    </row>
    <row r="703" spans="1:39" ht="17.25" customHeight="1" x14ac:dyDescent="0.35">
      <c r="A703" s="17">
        <v>14571699</v>
      </c>
      <c r="B703" s="2" t="s">
        <v>22</v>
      </c>
      <c r="C703" s="1">
        <v>2025001</v>
      </c>
      <c r="D703" s="1">
        <v>2000211</v>
      </c>
      <c r="E703" s="2" t="s">
        <v>34</v>
      </c>
      <c r="F703" s="2" t="s">
        <v>142</v>
      </c>
      <c r="G703" s="2" t="s">
        <v>36</v>
      </c>
      <c r="H703" s="2" t="s">
        <v>1099</v>
      </c>
      <c r="I703" s="2" t="s">
        <v>1100</v>
      </c>
      <c r="J703" s="2" t="s">
        <v>103</v>
      </c>
      <c r="K703" s="2" t="s">
        <v>28</v>
      </c>
      <c r="L703" s="2" t="s">
        <v>1101</v>
      </c>
      <c r="M703" s="2" t="s">
        <v>1102</v>
      </c>
      <c r="N703" s="2" t="s">
        <v>457</v>
      </c>
      <c r="O703" s="3">
        <v>3</v>
      </c>
      <c r="P703" s="3">
        <v>795</v>
      </c>
      <c r="Q703" s="3">
        <v>855</v>
      </c>
      <c r="R703" s="3">
        <v>2565</v>
      </c>
      <c r="S703" s="3">
        <v>60</v>
      </c>
      <c r="T703" s="3">
        <v>180</v>
      </c>
      <c r="U703" s="3">
        <v>7.01</v>
      </c>
      <c r="V703" s="2" t="s">
        <v>42</v>
      </c>
      <c r="W703" s="2" t="s">
        <v>43</v>
      </c>
      <c r="X703" s="2" t="s">
        <v>197</v>
      </c>
      <c r="Y703" s="19" t="str">
        <f>VLOOKUP(G703,'Verweis Kd-Gruppe'!$A$2:$B$8,2,FALSE)</f>
        <v>GRK</v>
      </c>
      <c r="Z703" s="19" t="str">
        <f>VLOOKUP(J703,'Verweis Art-Gruppe'!$A$2:$B$15,2,FALSE)</f>
        <v>Geräte</v>
      </c>
      <c r="AA703" s="19" t="str">
        <f>VLOOKUP(W703,'Verweis Vertreter'!$A$2:$B$24,2,FALSE)</f>
        <v>Sebastian Faber</v>
      </c>
      <c r="AB703" s="12">
        <f t="shared" si="90"/>
        <v>3</v>
      </c>
      <c r="AC703" s="12">
        <f t="shared" si="95"/>
        <v>795</v>
      </c>
      <c r="AD703" s="12">
        <f t="shared" si="96"/>
        <v>855</v>
      </c>
      <c r="AE703" s="12">
        <f t="shared" si="91"/>
        <v>2565</v>
      </c>
      <c r="AF703" s="12">
        <f t="shared" si="92"/>
        <v>60</v>
      </c>
      <c r="AG703" s="12">
        <f t="shared" si="93"/>
        <v>180</v>
      </c>
      <c r="AH703" s="9">
        <f t="shared" si="97"/>
        <v>7.0175438596491224E-2</v>
      </c>
      <c r="AI703" s="14">
        <f>VLOOKUP(E703,'Verweis Faktor'!$A:$B,2,FALSE)</f>
        <v>1</v>
      </c>
      <c r="AJ703" s="14"/>
      <c r="AK703" s="14" t="str">
        <f>IF(AL703="Ja","Versandkosten",VLOOKUP(E703,'Verweis Belegart'!$A$2:$B$9,2,FALSE))</f>
        <v>Hardware</v>
      </c>
      <c r="AL703" s="14" t="str">
        <f t="shared" si="98"/>
        <v>Nein</v>
      </c>
      <c r="AM703" s="14" t="str">
        <f t="shared" si="94"/>
        <v>Positiv</v>
      </c>
    </row>
    <row r="704" spans="1:39" ht="17.25" customHeight="1" x14ac:dyDescent="0.35">
      <c r="A704" s="17">
        <v>14571699</v>
      </c>
      <c r="B704" s="2" t="s">
        <v>22</v>
      </c>
      <c r="C704" s="1">
        <v>2025001</v>
      </c>
      <c r="D704" s="1">
        <v>2000211</v>
      </c>
      <c r="E704" s="2" t="s">
        <v>34</v>
      </c>
      <c r="F704" s="2" t="s">
        <v>142</v>
      </c>
      <c r="G704" s="2" t="s">
        <v>36</v>
      </c>
      <c r="H704" s="2" t="s">
        <v>1099</v>
      </c>
      <c r="I704" s="2" t="s">
        <v>1100</v>
      </c>
      <c r="J704" s="2" t="s">
        <v>103</v>
      </c>
      <c r="K704" s="2" t="s">
        <v>45</v>
      </c>
      <c r="L704" s="2" t="s">
        <v>1061</v>
      </c>
      <c r="M704" s="2" t="s">
        <v>1062</v>
      </c>
      <c r="N704" s="2" t="s">
        <v>1063</v>
      </c>
      <c r="O704" s="3">
        <v>18</v>
      </c>
      <c r="P704" s="3">
        <v>109.3682</v>
      </c>
      <c r="Q704" s="3">
        <v>112</v>
      </c>
      <c r="R704" s="3">
        <v>2016</v>
      </c>
      <c r="S704" s="3">
        <v>2.6318000000000001</v>
      </c>
      <c r="T704" s="3">
        <v>47.37</v>
      </c>
      <c r="U704" s="3">
        <v>2.34</v>
      </c>
      <c r="V704" s="2" t="s">
        <v>42</v>
      </c>
      <c r="W704" s="2" t="s">
        <v>43</v>
      </c>
      <c r="X704" s="2" t="s">
        <v>197</v>
      </c>
      <c r="Y704" s="19" t="str">
        <f>VLOOKUP(G704,'Verweis Kd-Gruppe'!$A$2:$B$8,2,FALSE)</f>
        <v>GRK</v>
      </c>
      <c r="Z704" s="19" t="str">
        <f>VLOOKUP(J704,'Verweis Art-Gruppe'!$A$2:$B$15,2,FALSE)</f>
        <v>Geräte</v>
      </c>
      <c r="AA704" s="19" t="str">
        <f>VLOOKUP(W704,'Verweis Vertreter'!$A$2:$B$24,2,FALSE)</f>
        <v>Sebastian Faber</v>
      </c>
      <c r="AB704" s="12">
        <f t="shared" si="90"/>
        <v>18</v>
      </c>
      <c r="AC704" s="12">
        <f t="shared" si="95"/>
        <v>109.3682</v>
      </c>
      <c r="AD704" s="12">
        <f t="shared" si="96"/>
        <v>112</v>
      </c>
      <c r="AE704" s="12">
        <f t="shared" si="91"/>
        <v>2016</v>
      </c>
      <c r="AF704" s="12">
        <f t="shared" si="92"/>
        <v>2.6318000000000001</v>
      </c>
      <c r="AG704" s="12">
        <f t="shared" si="93"/>
        <v>47.37</v>
      </c>
      <c r="AH704" s="9">
        <f t="shared" si="97"/>
        <v>2.3497023809523808E-2</v>
      </c>
      <c r="AI704" s="14">
        <f>VLOOKUP(E704,'Verweis Faktor'!$A:$B,2,FALSE)</f>
        <v>1</v>
      </c>
      <c r="AJ704" s="14"/>
      <c r="AK704" s="14" t="str">
        <f>IF(AL704="Ja","Versandkosten",VLOOKUP(E704,'Verweis Belegart'!$A$2:$B$9,2,FALSE))</f>
        <v>Hardware</v>
      </c>
      <c r="AL704" s="14" t="str">
        <f t="shared" si="98"/>
        <v>Nein</v>
      </c>
      <c r="AM704" s="14" t="str">
        <f t="shared" si="94"/>
        <v>Positiv</v>
      </c>
    </row>
    <row r="705" spans="1:39" ht="17.25" customHeight="1" x14ac:dyDescent="0.35">
      <c r="A705" s="17">
        <v>14571699</v>
      </c>
      <c r="B705" s="2" t="s">
        <v>22</v>
      </c>
      <c r="C705" s="1">
        <v>2025001</v>
      </c>
      <c r="D705" s="1">
        <v>2000211</v>
      </c>
      <c r="E705" s="2" t="s">
        <v>34</v>
      </c>
      <c r="F705" s="2" t="s">
        <v>142</v>
      </c>
      <c r="G705" s="2" t="s">
        <v>36</v>
      </c>
      <c r="H705" s="2" t="s">
        <v>1099</v>
      </c>
      <c r="I705" s="2" t="s">
        <v>1100</v>
      </c>
      <c r="J705" s="2" t="s">
        <v>103</v>
      </c>
      <c r="K705" s="2" t="s">
        <v>49</v>
      </c>
      <c r="L705" s="2" t="s">
        <v>455</v>
      </c>
      <c r="M705" s="2" t="s">
        <v>456</v>
      </c>
      <c r="N705" s="2" t="s">
        <v>457</v>
      </c>
      <c r="O705" s="3">
        <v>10</v>
      </c>
      <c r="P705" s="3">
        <v>848.8066</v>
      </c>
      <c r="Q705" s="3">
        <v>855</v>
      </c>
      <c r="R705" s="3">
        <v>8550</v>
      </c>
      <c r="S705" s="3">
        <v>6.1933999999999996</v>
      </c>
      <c r="T705" s="3">
        <v>61.93</v>
      </c>
      <c r="U705" s="3">
        <v>0.72</v>
      </c>
      <c r="V705" s="2" t="s">
        <v>42</v>
      </c>
      <c r="W705" s="2" t="s">
        <v>43</v>
      </c>
      <c r="X705" s="2" t="s">
        <v>197</v>
      </c>
      <c r="Y705" s="19" t="str">
        <f>VLOOKUP(G705,'Verweis Kd-Gruppe'!$A$2:$B$8,2,FALSE)</f>
        <v>GRK</v>
      </c>
      <c r="Z705" s="19" t="str">
        <f>VLOOKUP(J705,'Verweis Art-Gruppe'!$A$2:$B$15,2,FALSE)</f>
        <v>Geräte</v>
      </c>
      <c r="AA705" s="19" t="str">
        <f>VLOOKUP(W705,'Verweis Vertreter'!$A$2:$B$24,2,FALSE)</f>
        <v>Sebastian Faber</v>
      </c>
      <c r="AB705" s="12">
        <f t="shared" si="90"/>
        <v>10</v>
      </c>
      <c r="AC705" s="12">
        <f t="shared" si="95"/>
        <v>848.8066</v>
      </c>
      <c r="AD705" s="12">
        <f t="shared" si="96"/>
        <v>855</v>
      </c>
      <c r="AE705" s="12">
        <f t="shared" si="91"/>
        <v>8550</v>
      </c>
      <c r="AF705" s="12">
        <f t="shared" si="92"/>
        <v>6.1933999999999996</v>
      </c>
      <c r="AG705" s="12">
        <f t="shared" si="93"/>
        <v>61.93</v>
      </c>
      <c r="AH705" s="9">
        <f t="shared" si="97"/>
        <v>7.2432748538011696E-3</v>
      </c>
      <c r="AI705" s="14">
        <f>VLOOKUP(E705,'Verweis Faktor'!$A:$B,2,FALSE)</f>
        <v>1</v>
      </c>
      <c r="AJ705" s="14"/>
      <c r="AK705" s="14" t="str">
        <f>IF(AL705="Ja","Versandkosten",VLOOKUP(E705,'Verweis Belegart'!$A$2:$B$9,2,FALSE))</f>
        <v>Hardware</v>
      </c>
      <c r="AL705" s="14" t="str">
        <f t="shared" si="98"/>
        <v>Nein</v>
      </c>
      <c r="AM705" s="14" t="str">
        <f t="shared" si="94"/>
        <v>Positiv</v>
      </c>
    </row>
    <row r="706" spans="1:39" ht="17.25" customHeight="1" x14ac:dyDescent="0.35">
      <c r="A706" s="17">
        <v>14571699</v>
      </c>
      <c r="B706" s="2" t="s">
        <v>22</v>
      </c>
      <c r="C706" s="1">
        <v>2025001</v>
      </c>
      <c r="D706" s="1">
        <v>2000211</v>
      </c>
      <c r="E706" s="2" t="s">
        <v>34</v>
      </c>
      <c r="F706" s="2" t="s">
        <v>142</v>
      </c>
      <c r="G706" s="2" t="s">
        <v>36</v>
      </c>
      <c r="H706" s="2" t="s">
        <v>1099</v>
      </c>
      <c r="I706" s="2" t="s">
        <v>1100</v>
      </c>
      <c r="J706" s="2" t="s">
        <v>103</v>
      </c>
      <c r="K706" s="2" t="s">
        <v>79</v>
      </c>
      <c r="L706" s="2" t="s">
        <v>619</v>
      </c>
      <c r="M706" s="2" t="s">
        <v>620</v>
      </c>
      <c r="N706" s="2" t="s">
        <v>618</v>
      </c>
      <c r="O706" s="3">
        <v>11</v>
      </c>
      <c r="P706" s="3">
        <v>495</v>
      </c>
      <c r="Q706" s="3">
        <v>505</v>
      </c>
      <c r="R706" s="3">
        <v>5555</v>
      </c>
      <c r="S706" s="3">
        <v>10</v>
      </c>
      <c r="T706" s="3">
        <v>110</v>
      </c>
      <c r="U706" s="3">
        <v>1.98</v>
      </c>
      <c r="V706" s="2" t="s">
        <v>42</v>
      </c>
      <c r="W706" s="2" t="s">
        <v>43</v>
      </c>
      <c r="X706" s="2" t="s">
        <v>197</v>
      </c>
      <c r="Y706" s="19" t="str">
        <f>VLOOKUP(G706,'Verweis Kd-Gruppe'!$A$2:$B$8,2,FALSE)</f>
        <v>GRK</v>
      </c>
      <c r="Z706" s="19" t="str">
        <f>VLOOKUP(J706,'Verweis Art-Gruppe'!$A$2:$B$15,2,FALSE)</f>
        <v>Geräte</v>
      </c>
      <c r="AA706" s="19" t="str">
        <f>VLOOKUP(W706,'Verweis Vertreter'!$A$2:$B$24,2,FALSE)</f>
        <v>Sebastian Faber</v>
      </c>
      <c r="AB706" s="12">
        <f t="shared" si="90"/>
        <v>11</v>
      </c>
      <c r="AC706" s="12">
        <f t="shared" si="95"/>
        <v>495</v>
      </c>
      <c r="AD706" s="12">
        <f t="shared" si="96"/>
        <v>505</v>
      </c>
      <c r="AE706" s="12">
        <f t="shared" si="91"/>
        <v>5555</v>
      </c>
      <c r="AF706" s="12">
        <f t="shared" si="92"/>
        <v>10</v>
      </c>
      <c r="AG706" s="12">
        <f t="shared" si="93"/>
        <v>110</v>
      </c>
      <c r="AH706" s="9">
        <f t="shared" si="97"/>
        <v>1.9801980198019802E-2</v>
      </c>
      <c r="AI706" s="14">
        <f>VLOOKUP(E706,'Verweis Faktor'!$A:$B,2,FALSE)</f>
        <v>1</v>
      </c>
      <c r="AJ706" s="14"/>
      <c r="AK706" s="14" t="str">
        <f>IF(AL706="Ja","Versandkosten",VLOOKUP(E706,'Verweis Belegart'!$A$2:$B$9,2,FALSE))</f>
        <v>Hardware</v>
      </c>
      <c r="AL706" s="14" t="str">
        <f t="shared" si="98"/>
        <v>Nein</v>
      </c>
      <c r="AM706" s="14" t="str">
        <f t="shared" si="94"/>
        <v>Positiv</v>
      </c>
    </row>
    <row r="707" spans="1:39" ht="17.25" customHeight="1" x14ac:dyDescent="0.35">
      <c r="A707" s="17">
        <v>14571699</v>
      </c>
      <c r="B707" s="2" t="s">
        <v>22</v>
      </c>
      <c r="C707" s="1">
        <v>2025001</v>
      </c>
      <c r="D707" s="1">
        <v>2000211</v>
      </c>
      <c r="E707" s="2" t="s">
        <v>34</v>
      </c>
      <c r="F707" s="2" t="s">
        <v>142</v>
      </c>
      <c r="G707" s="2" t="s">
        <v>36</v>
      </c>
      <c r="H707" s="2" t="s">
        <v>1099</v>
      </c>
      <c r="I707" s="2" t="s">
        <v>1100</v>
      </c>
      <c r="J707" s="2" t="s">
        <v>103</v>
      </c>
      <c r="K707" s="2" t="s">
        <v>83</v>
      </c>
      <c r="L707" s="2" t="s">
        <v>323</v>
      </c>
      <c r="M707" s="2" t="s">
        <v>324</v>
      </c>
      <c r="N707" s="2" t="s">
        <v>325</v>
      </c>
      <c r="O707" s="3">
        <v>1</v>
      </c>
      <c r="P707" s="3">
        <v>181</v>
      </c>
      <c r="Q707" s="3">
        <v>185</v>
      </c>
      <c r="R707" s="3">
        <v>185</v>
      </c>
      <c r="S707" s="3">
        <v>4</v>
      </c>
      <c r="T707" s="3">
        <v>4</v>
      </c>
      <c r="U707" s="3">
        <v>2.16</v>
      </c>
      <c r="V707" s="2" t="s">
        <v>42</v>
      </c>
      <c r="W707" s="2" t="s">
        <v>43</v>
      </c>
      <c r="X707" s="2" t="s">
        <v>197</v>
      </c>
      <c r="Y707" s="19" t="str">
        <f>VLOOKUP(G707,'Verweis Kd-Gruppe'!$A$2:$B$8,2,FALSE)</f>
        <v>GRK</v>
      </c>
      <c r="Z707" s="19" t="str">
        <f>VLOOKUP(J707,'Verweis Art-Gruppe'!$A$2:$B$15,2,FALSE)</f>
        <v>Geräte</v>
      </c>
      <c r="AA707" s="19" t="str">
        <f>VLOOKUP(W707,'Verweis Vertreter'!$A$2:$B$24,2,FALSE)</f>
        <v>Sebastian Faber</v>
      </c>
      <c r="AB707" s="12">
        <f t="shared" ref="AB707:AB770" si="99">$AI707*O707</f>
        <v>1</v>
      </c>
      <c r="AC707" s="12">
        <f t="shared" si="95"/>
        <v>181</v>
      </c>
      <c r="AD707" s="12">
        <f t="shared" si="96"/>
        <v>185</v>
      </c>
      <c r="AE707" s="12">
        <f t="shared" ref="AE707:AE770" si="100">$AI707*R707</f>
        <v>185</v>
      </c>
      <c r="AF707" s="12">
        <f t="shared" ref="AF707:AF770" si="101">$AI707*S707</f>
        <v>4</v>
      </c>
      <c r="AG707" s="12">
        <f t="shared" ref="AG707:AG770" si="102">$AI707*T707</f>
        <v>4</v>
      </c>
      <c r="AH707" s="9">
        <f t="shared" si="97"/>
        <v>2.1621621621621623E-2</v>
      </c>
      <c r="AI707" s="14">
        <f>VLOOKUP(E707,'Verweis Faktor'!$A:$B,2,FALSE)</f>
        <v>1</v>
      </c>
      <c r="AJ707" s="14"/>
      <c r="AK707" s="14" t="str">
        <f>IF(AL707="Ja","Versandkosten",VLOOKUP(E707,'Verweis Belegart'!$A$2:$B$9,2,FALSE))</f>
        <v>Hardware</v>
      </c>
      <c r="AL707" s="14" t="str">
        <f t="shared" si="98"/>
        <v>Nein</v>
      </c>
      <c r="AM707" s="14" t="str">
        <f t="shared" ref="AM707:AM770" si="103">IF(AG707&lt;0,"Negativ","Positiv")</f>
        <v>Positiv</v>
      </c>
    </row>
    <row r="708" spans="1:39" ht="17.25" customHeight="1" x14ac:dyDescent="0.35">
      <c r="A708" s="17">
        <v>14571699</v>
      </c>
      <c r="B708" s="2" t="s">
        <v>22</v>
      </c>
      <c r="C708" s="1">
        <v>2025001</v>
      </c>
      <c r="D708" s="1">
        <v>2000211</v>
      </c>
      <c r="E708" s="2" t="s">
        <v>34</v>
      </c>
      <c r="F708" s="2" t="s">
        <v>142</v>
      </c>
      <c r="G708" s="2" t="s">
        <v>36</v>
      </c>
      <c r="H708" s="2" t="s">
        <v>1099</v>
      </c>
      <c r="I708" s="2" t="s">
        <v>1100</v>
      </c>
      <c r="J708" s="2" t="s">
        <v>103</v>
      </c>
      <c r="K708" s="2" t="s">
        <v>87</v>
      </c>
      <c r="L708" s="2" t="s">
        <v>60</v>
      </c>
      <c r="M708" s="2" t="s">
        <v>61</v>
      </c>
      <c r="N708" s="2" t="s">
        <v>62</v>
      </c>
      <c r="O708" s="3">
        <v>2</v>
      </c>
      <c r="P708" s="3">
        <v>149</v>
      </c>
      <c r="Q708" s="3">
        <v>152</v>
      </c>
      <c r="R708" s="3">
        <v>304</v>
      </c>
      <c r="S708" s="3">
        <v>3</v>
      </c>
      <c r="T708" s="3">
        <v>6</v>
      </c>
      <c r="U708" s="3">
        <v>1.97</v>
      </c>
      <c r="V708" s="2" t="s">
        <v>42</v>
      </c>
      <c r="W708" s="2" t="s">
        <v>43</v>
      </c>
      <c r="X708" s="2" t="s">
        <v>197</v>
      </c>
      <c r="Y708" s="19" t="str">
        <f>VLOOKUP(G708,'Verweis Kd-Gruppe'!$A$2:$B$8,2,FALSE)</f>
        <v>GRK</v>
      </c>
      <c r="Z708" s="19" t="str">
        <f>VLOOKUP(J708,'Verweis Art-Gruppe'!$A$2:$B$15,2,FALSE)</f>
        <v>Geräte</v>
      </c>
      <c r="AA708" s="19" t="str">
        <f>VLOOKUP(W708,'Verweis Vertreter'!$A$2:$B$24,2,FALSE)</f>
        <v>Sebastian Faber</v>
      </c>
      <c r="AB708" s="12">
        <f t="shared" si="99"/>
        <v>2</v>
      </c>
      <c r="AC708" s="12">
        <f t="shared" ref="AC708:AC771" si="104">P708</f>
        <v>149</v>
      </c>
      <c r="AD708" s="12">
        <f t="shared" ref="AD708:AD771" si="105">Q708</f>
        <v>152</v>
      </c>
      <c r="AE708" s="12">
        <f t="shared" si="100"/>
        <v>304</v>
      </c>
      <c r="AF708" s="12">
        <f t="shared" si="101"/>
        <v>3</v>
      </c>
      <c r="AG708" s="12">
        <f t="shared" si="102"/>
        <v>6</v>
      </c>
      <c r="AH708" s="9">
        <f t="shared" ref="AH708:AH771" si="106">IF(AF708=0,0,AG708/AE708*AI708)</f>
        <v>1.9736842105263157E-2</v>
      </c>
      <c r="AI708" s="14">
        <f>VLOOKUP(E708,'Verweis Faktor'!$A:$B,2,FALSE)</f>
        <v>1</v>
      </c>
      <c r="AJ708" s="14"/>
      <c r="AK708" s="14" t="str">
        <f>IF(AL708="Ja","Versandkosten",VLOOKUP(E708,'Verweis Belegart'!$A$2:$B$9,2,FALSE))</f>
        <v>Hardware</v>
      </c>
      <c r="AL708" s="14" t="str">
        <f t="shared" ref="AL708:AL771" si="107">IF(ISNUMBER(FIND("Versandkosten",M708)),"Ja","Nein")</f>
        <v>Nein</v>
      </c>
      <c r="AM708" s="14" t="str">
        <f t="shared" si="103"/>
        <v>Positiv</v>
      </c>
    </row>
    <row r="709" spans="1:39" ht="17.25" customHeight="1" x14ac:dyDescent="0.35">
      <c r="A709" s="17">
        <v>14571699</v>
      </c>
      <c r="B709" s="2" t="s">
        <v>22</v>
      </c>
      <c r="C709" s="1">
        <v>2025001</v>
      </c>
      <c r="D709" s="1">
        <v>2000211</v>
      </c>
      <c r="E709" s="2" t="s">
        <v>34</v>
      </c>
      <c r="F709" s="2" t="s">
        <v>142</v>
      </c>
      <c r="G709" s="2" t="s">
        <v>36</v>
      </c>
      <c r="H709" s="2" t="s">
        <v>1099</v>
      </c>
      <c r="I709" s="2" t="s">
        <v>1100</v>
      </c>
      <c r="J709" s="2" t="s">
        <v>103</v>
      </c>
      <c r="K709" s="2" t="s">
        <v>91</v>
      </c>
      <c r="L709" s="2" t="s">
        <v>88</v>
      </c>
      <c r="M709" s="2" t="s">
        <v>89</v>
      </c>
      <c r="N709" s="2" t="s">
        <v>90</v>
      </c>
      <c r="O709" s="3">
        <v>2</v>
      </c>
      <c r="P709" s="3">
        <v>530.07069999999999</v>
      </c>
      <c r="Q709" s="3">
        <v>549</v>
      </c>
      <c r="R709" s="3">
        <v>1098</v>
      </c>
      <c r="S709" s="3">
        <v>18.929300000000001</v>
      </c>
      <c r="T709" s="3">
        <v>37.86</v>
      </c>
      <c r="U709" s="3">
        <v>3.44</v>
      </c>
      <c r="V709" s="2" t="s">
        <v>42</v>
      </c>
      <c r="W709" s="2" t="s">
        <v>43</v>
      </c>
      <c r="X709" s="2" t="s">
        <v>197</v>
      </c>
      <c r="Y709" s="19" t="str">
        <f>VLOOKUP(G709,'Verweis Kd-Gruppe'!$A$2:$B$8,2,FALSE)</f>
        <v>GRK</v>
      </c>
      <c r="Z709" s="19" t="str">
        <f>VLOOKUP(J709,'Verweis Art-Gruppe'!$A$2:$B$15,2,FALSE)</f>
        <v>Geräte</v>
      </c>
      <c r="AA709" s="19" t="str">
        <f>VLOOKUP(W709,'Verweis Vertreter'!$A$2:$B$24,2,FALSE)</f>
        <v>Sebastian Faber</v>
      </c>
      <c r="AB709" s="12">
        <f t="shared" si="99"/>
        <v>2</v>
      </c>
      <c r="AC709" s="12">
        <f t="shared" si="104"/>
        <v>530.07069999999999</v>
      </c>
      <c r="AD709" s="12">
        <f t="shared" si="105"/>
        <v>549</v>
      </c>
      <c r="AE709" s="12">
        <f t="shared" si="100"/>
        <v>1098</v>
      </c>
      <c r="AF709" s="12">
        <f t="shared" si="101"/>
        <v>18.929300000000001</v>
      </c>
      <c r="AG709" s="12">
        <f t="shared" si="102"/>
        <v>37.86</v>
      </c>
      <c r="AH709" s="9">
        <f t="shared" si="106"/>
        <v>3.4480874316939893E-2</v>
      </c>
      <c r="AI709" s="14">
        <f>VLOOKUP(E709,'Verweis Faktor'!$A:$B,2,FALSE)</f>
        <v>1</v>
      </c>
      <c r="AJ709" s="14"/>
      <c r="AK709" s="14" t="str">
        <f>IF(AL709="Ja","Versandkosten",VLOOKUP(E709,'Verweis Belegart'!$A$2:$B$9,2,FALSE))</f>
        <v>Hardware</v>
      </c>
      <c r="AL709" s="14" t="str">
        <f t="shared" si="107"/>
        <v>Nein</v>
      </c>
      <c r="AM709" s="14" t="str">
        <f t="shared" si="103"/>
        <v>Positiv</v>
      </c>
    </row>
    <row r="710" spans="1:39" ht="17.25" customHeight="1" x14ac:dyDescent="0.35">
      <c r="A710" s="17">
        <v>14571699</v>
      </c>
      <c r="B710" s="2" t="s">
        <v>22</v>
      </c>
      <c r="C710" s="1">
        <v>2025001</v>
      </c>
      <c r="D710" s="1">
        <v>2000211</v>
      </c>
      <c r="E710" s="2" t="s">
        <v>34</v>
      </c>
      <c r="F710" s="2" t="s">
        <v>142</v>
      </c>
      <c r="G710" s="2" t="s">
        <v>36</v>
      </c>
      <c r="H710" s="2" t="s">
        <v>1099</v>
      </c>
      <c r="I710" s="2" t="s">
        <v>1100</v>
      </c>
      <c r="J710" s="2" t="s">
        <v>103</v>
      </c>
      <c r="K710" s="2" t="s">
        <v>95</v>
      </c>
      <c r="L710" s="2" t="s">
        <v>46</v>
      </c>
      <c r="M710" s="2" t="s">
        <v>47</v>
      </c>
      <c r="N710" s="2" t="s">
        <v>48</v>
      </c>
      <c r="O710" s="3">
        <v>24</v>
      </c>
      <c r="P710" s="3">
        <v>257</v>
      </c>
      <c r="Q710" s="3">
        <v>265</v>
      </c>
      <c r="R710" s="3">
        <v>6360</v>
      </c>
      <c r="S710" s="3">
        <v>8</v>
      </c>
      <c r="T710" s="3">
        <v>192</v>
      </c>
      <c r="U710" s="3">
        <v>3.01</v>
      </c>
      <c r="V710" s="2" t="s">
        <v>42</v>
      </c>
      <c r="W710" s="2" t="s">
        <v>43</v>
      </c>
      <c r="X710" s="2" t="s">
        <v>197</v>
      </c>
      <c r="Y710" s="19" t="str">
        <f>VLOOKUP(G710,'Verweis Kd-Gruppe'!$A$2:$B$8,2,FALSE)</f>
        <v>GRK</v>
      </c>
      <c r="Z710" s="19" t="str">
        <f>VLOOKUP(J710,'Verweis Art-Gruppe'!$A$2:$B$15,2,FALSE)</f>
        <v>Geräte</v>
      </c>
      <c r="AA710" s="19" t="str">
        <f>VLOOKUP(W710,'Verweis Vertreter'!$A$2:$B$24,2,FALSE)</f>
        <v>Sebastian Faber</v>
      </c>
      <c r="AB710" s="12">
        <f t="shared" si="99"/>
        <v>24</v>
      </c>
      <c r="AC710" s="12">
        <f t="shared" si="104"/>
        <v>257</v>
      </c>
      <c r="AD710" s="12">
        <f t="shared" si="105"/>
        <v>265</v>
      </c>
      <c r="AE710" s="12">
        <f t="shared" si="100"/>
        <v>6360</v>
      </c>
      <c r="AF710" s="12">
        <f t="shared" si="101"/>
        <v>8</v>
      </c>
      <c r="AG710" s="12">
        <f t="shared" si="102"/>
        <v>192</v>
      </c>
      <c r="AH710" s="9">
        <f t="shared" si="106"/>
        <v>3.0188679245283019E-2</v>
      </c>
      <c r="AI710" s="14">
        <f>VLOOKUP(E710,'Verweis Faktor'!$A:$B,2,FALSE)</f>
        <v>1</v>
      </c>
      <c r="AJ710" s="14"/>
      <c r="AK710" s="14" t="str">
        <f>IF(AL710="Ja","Versandkosten",VLOOKUP(E710,'Verweis Belegart'!$A$2:$B$9,2,FALSE))</f>
        <v>Hardware</v>
      </c>
      <c r="AL710" s="14" t="str">
        <f t="shared" si="107"/>
        <v>Nein</v>
      </c>
      <c r="AM710" s="14" t="str">
        <f t="shared" si="103"/>
        <v>Positiv</v>
      </c>
    </row>
    <row r="711" spans="1:39" ht="17.25" customHeight="1" x14ac:dyDescent="0.35">
      <c r="A711" s="17">
        <v>14571699</v>
      </c>
      <c r="B711" s="2" t="s">
        <v>22</v>
      </c>
      <c r="C711" s="1">
        <v>2025001</v>
      </c>
      <c r="D711" s="1">
        <v>2000211</v>
      </c>
      <c r="E711" s="2" t="s">
        <v>34</v>
      </c>
      <c r="F711" s="2" t="s">
        <v>142</v>
      </c>
      <c r="G711" s="2" t="s">
        <v>36</v>
      </c>
      <c r="H711" s="2" t="s">
        <v>1099</v>
      </c>
      <c r="I711" s="2" t="s">
        <v>1100</v>
      </c>
      <c r="J711" s="2" t="s">
        <v>103</v>
      </c>
      <c r="K711" s="2" t="s">
        <v>99</v>
      </c>
      <c r="L711" s="2" t="s">
        <v>1103</v>
      </c>
      <c r="M711" s="2" t="s">
        <v>1104</v>
      </c>
      <c r="N711" s="2" t="s">
        <v>1105</v>
      </c>
      <c r="O711" s="3">
        <v>2</v>
      </c>
      <c r="P711" s="3">
        <v>78</v>
      </c>
      <c r="Q711" s="3">
        <v>85</v>
      </c>
      <c r="R711" s="3">
        <v>170</v>
      </c>
      <c r="S711" s="3">
        <v>7</v>
      </c>
      <c r="T711" s="3">
        <v>14</v>
      </c>
      <c r="U711" s="3">
        <v>8.23</v>
      </c>
      <c r="V711" s="2" t="s">
        <v>42</v>
      </c>
      <c r="W711" s="2" t="s">
        <v>43</v>
      </c>
      <c r="X711" s="2" t="s">
        <v>197</v>
      </c>
      <c r="Y711" s="19" t="str">
        <f>VLOOKUP(G711,'Verweis Kd-Gruppe'!$A$2:$B$8,2,FALSE)</f>
        <v>GRK</v>
      </c>
      <c r="Z711" s="19" t="str">
        <f>VLOOKUP(J711,'Verweis Art-Gruppe'!$A$2:$B$15,2,FALSE)</f>
        <v>Geräte</v>
      </c>
      <c r="AA711" s="19" t="str">
        <f>VLOOKUP(W711,'Verweis Vertreter'!$A$2:$B$24,2,FALSE)</f>
        <v>Sebastian Faber</v>
      </c>
      <c r="AB711" s="12">
        <f t="shared" si="99"/>
        <v>2</v>
      </c>
      <c r="AC711" s="12">
        <f t="shared" si="104"/>
        <v>78</v>
      </c>
      <c r="AD711" s="12">
        <f t="shared" si="105"/>
        <v>85</v>
      </c>
      <c r="AE711" s="12">
        <f t="shared" si="100"/>
        <v>170</v>
      </c>
      <c r="AF711" s="12">
        <f t="shared" si="101"/>
        <v>7</v>
      </c>
      <c r="AG711" s="12">
        <f t="shared" si="102"/>
        <v>14</v>
      </c>
      <c r="AH711" s="9">
        <f t="shared" si="106"/>
        <v>8.2352941176470587E-2</v>
      </c>
      <c r="AI711" s="14">
        <f>VLOOKUP(E711,'Verweis Faktor'!$A:$B,2,FALSE)</f>
        <v>1</v>
      </c>
      <c r="AJ711" s="14"/>
      <c r="AK711" s="14" t="str">
        <f>IF(AL711="Ja","Versandkosten",VLOOKUP(E711,'Verweis Belegart'!$A$2:$B$9,2,FALSE))</f>
        <v>Hardware</v>
      </c>
      <c r="AL711" s="14" t="str">
        <f t="shared" si="107"/>
        <v>Nein</v>
      </c>
      <c r="AM711" s="14" t="str">
        <f t="shared" si="103"/>
        <v>Positiv</v>
      </c>
    </row>
    <row r="712" spans="1:39" ht="17.25" customHeight="1" x14ac:dyDescent="0.35">
      <c r="A712" s="17">
        <v>14571699</v>
      </c>
      <c r="B712" s="2" t="s">
        <v>22</v>
      </c>
      <c r="C712" s="1">
        <v>2025001</v>
      </c>
      <c r="D712" s="1">
        <v>2000211</v>
      </c>
      <c r="E712" s="2" t="s">
        <v>34</v>
      </c>
      <c r="F712" s="2" t="s">
        <v>142</v>
      </c>
      <c r="G712" s="2" t="s">
        <v>36</v>
      </c>
      <c r="H712" s="2" t="s">
        <v>1099</v>
      </c>
      <c r="I712" s="2" t="s">
        <v>1100</v>
      </c>
      <c r="J712" s="2" t="s">
        <v>103</v>
      </c>
      <c r="K712" s="2" t="s">
        <v>103</v>
      </c>
      <c r="L712" s="2" t="s">
        <v>883</v>
      </c>
      <c r="M712" s="2" t="s">
        <v>884</v>
      </c>
      <c r="N712" s="2" t="s">
        <v>131</v>
      </c>
      <c r="O712" s="3">
        <v>10</v>
      </c>
      <c r="P712" s="3">
        <v>161.1206</v>
      </c>
      <c r="Q712" s="3">
        <v>164</v>
      </c>
      <c r="R712" s="3">
        <v>1640</v>
      </c>
      <c r="S712" s="3">
        <v>2.8794</v>
      </c>
      <c r="T712" s="3">
        <v>28.79</v>
      </c>
      <c r="U712" s="3">
        <v>1.75</v>
      </c>
      <c r="V712" s="2" t="s">
        <v>42</v>
      </c>
      <c r="W712" s="2" t="s">
        <v>43</v>
      </c>
      <c r="X712" s="2" t="s">
        <v>197</v>
      </c>
      <c r="Y712" s="19" t="str">
        <f>VLOOKUP(G712,'Verweis Kd-Gruppe'!$A$2:$B$8,2,FALSE)</f>
        <v>GRK</v>
      </c>
      <c r="Z712" s="19" t="str">
        <f>VLOOKUP(J712,'Verweis Art-Gruppe'!$A$2:$B$15,2,FALSE)</f>
        <v>Geräte</v>
      </c>
      <c r="AA712" s="19" t="str">
        <f>VLOOKUP(W712,'Verweis Vertreter'!$A$2:$B$24,2,FALSE)</f>
        <v>Sebastian Faber</v>
      </c>
      <c r="AB712" s="12">
        <f t="shared" si="99"/>
        <v>10</v>
      </c>
      <c r="AC712" s="12">
        <f t="shared" si="104"/>
        <v>161.1206</v>
      </c>
      <c r="AD712" s="12">
        <f t="shared" si="105"/>
        <v>164</v>
      </c>
      <c r="AE712" s="12">
        <f t="shared" si="100"/>
        <v>1640</v>
      </c>
      <c r="AF712" s="12">
        <f t="shared" si="101"/>
        <v>2.8794</v>
      </c>
      <c r="AG712" s="12">
        <f t="shared" si="102"/>
        <v>28.79</v>
      </c>
      <c r="AH712" s="9">
        <f t="shared" si="106"/>
        <v>1.7554878048780486E-2</v>
      </c>
      <c r="AI712" s="14">
        <f>VLOOKUP(E712,'Verweis Faktor'!$A:$B,2,FALSE)</f>
        <v>1</v>
      </c>
      <c r="AJ712" s="14"/>
      <c r="AK712" s="14" t="str">
        <f>IF(AL712="Ja","Versandkosten",VLOOKUP(E712,'Verweis Belegart'!$A$2:$B$9,2,FALSE))</f>
        <v>Hardware</v>
      </c>
      <c r="AL712" s="14" t="str">
        <f t="shared" si="107"/>
        <v>Nein</v>
      </c>
      <c r="AM712" s="14" t="str">
        <f t="shared" si="103"/>
        <v>Positiv</v>
      </c>
    </row>
    <row r="713" spans="1:39" ht="17.25" customHeight="1" x14ac:dyDescent="0.35">
      <c r="A713" s="17">
        <v>14571699</v>
      </c>
      <c r="B713" s="2" t="s">
        <v>22</v>
      </c>
      <c r="C713" s="1">
        <v>2025001</v>
      </c>
      <c r="D713" s="1">
        <v>2000211</v>
      </c>
      <c r="E713" s="2" t="s">
        <v>34</v>
      </c>
      <c r="F713" s="2" t="s">
        <v>142</v>
      </c>
      <c r="G713" s="2" t="s">
        <v>36</v>
      </c>
      <c r="H713" s="2" t="s">
        <v>1099</v>
      </c>
      <c r="I713" s="2" t="s">
        <v>1100</v>
      </c>
      <c r="J713" s="2" t="s">
        <v>103</v>
      </c>
      <c r="K713" s="2" t="s">
        <v>107</v>
      </c>
      <c r="L713" s="2" t="s">
        <v>1106</v>
      </c>
      <c r="M713" s="2" t="s">
        <v>1107</v>
      </c>
      <c r="N713" s="2" t="s">
        <v>655</v>
      </c>
      <c r="O713" s="3">
        <v>4</v>
      </c>
      <c r="P713" s="3">
        <v>246.17310000000001</v>
      </c>
      <c r="Q713" s="3">
        <v>265</v>
      </c>
      <c r="R713" s="3">
        <v>1060</v>
      </c>
      <c r="S713" s="3">
        <v>18.826899999999998</v>
      </c>
      <c r="T713" s="3">
        <v>75.31</v>
      </c>
      <c r="U713" s="3">
        <v>7.1</v>
      </c>
      <c r="V713" s="2" t="s">
        <v>42</v>
      </c>
      <c r="W713" s="2" t="s">
        <v>43</v>
      </c>
      <c r="X713" s="2" t="s">
        <v>197</v>
      </c>
      <c r="Y713" s="19" t="str">
        <f>VLOOKUP(G713,'Verweis Kd-Gruppe'!$A$2:$B$8,2,FALSE)</f>
        <v>GRK</v>
      </c>
      <c r="Z713" s="19" t="str">
        <f>VLOOKUP(J713,'Verweis Art-Gruppe'!$A$2:$B$15,2,FALSE)</f>
        <v>Geräte</v>
      </c>
      <c r="AA713" s="19" t="str">
        <f>VLOOKUP(W713,'Verweis Vertreter'!$A$2:$B$24,2,FALSE)</f>
        <v>Sebastian Faber</v>
      </c>
      <c r="AB713" s="12">
        <f t="shared" si="99"/>
        <v>4</v>
      </c>
      <c r="AC713" s="12">
        <f t="shared" si="104"/>
        <v>246.17310000000001</v>
      </c>
      <c r="AD713" s="12">
        <f t="shared" si="105"/>
        <v>265</v>
      </c>
      <c r="AE713" s="12">
        <f t="shared" si="100"/>
        <v>1060</v>
      </c>
      <c r="AF713" s="12">
        <f t="shared" si="101"/>
        <v>18.826899999999998</v>
      </c>
      <c r="AG713" s="12">
        <f t="shared" si="102"/>
        <v>75.31</v>
      </c>
      <c r="AH713" s="9">
        <f t="shared" si="106"/>
        <v>7.1047169811320754E-2</v>
      </c>
      <c r="AI713" s="14">
        <f>VLOOKUP(E713,'Verweis Faktor'!$A:$B,2,FALSE)</f>
        <v>1</v>
      </c>
      <c r="AJ713" s="14"/>
      <c r="AK713" s="14" t="str">
        <f>IF(AL713="Ja","Versandkosten",VLOOKUP(E713,'Verweis Belegart'!$A$2:$B$9,2,FALSE))</f>
        <v>Hardware</v>
      </c>
      <c r="AL713" s="14" t="str">
        <f t="shared" si="107"/>
        <v>Nein</v>
      </c>
      <c r="AM713" s="14" t="str">
        <f t="shared" si="103"/>
        <v>Positiv</v>
      </c>
    </row>
    <row r="714" spans="1:39" ht="17.25" customHeight="1" x14ac:dyDescent="0.35">
      <c r="A714" s="17">
        <v>14571699</v>
      </c>
      <c r="B714" s="2" t="s">
        <v>22</v>
      </c>
      <c r="C714" s="1">
        <v>2025001</v>
      </c>
      <c r="D714" s="1">
        <v>2000211</v>
      </c>
      <c r="E714" s="2" t="s">
        <v>34</v>
      </c>
      <c r="F714" s="2" t="s">
        <v>142</v>
      </c>
      <c r="G714" s="2" t="s">
        <v>36</v>
      </c>
      <c r="H714" s="2" t="s">
        <v>1099</v>
      </c>
      <c r="I714" s="2" t="s">
        <v>1100</v>
      </c>
      <c r="J714" s="2" t="s">
        <v>103</v>
      </c>
      <c r="K714" s="2" t="s">
        <v>111</v>
      </c>
      <c r="L714" s="2" t="s">
        <v>156</v>
      </c>
      <c r="M714" s="2" t="s">
        <v>157</v>
      </c>
      <c r="N714" s="2" t="s">
        <v>158</v>
      </c>
      <c r="O714" s="3">
        <v>7</v>
      </c>
      <c r="P714" s="3">
        <v>55</v>
      </c>
      <c r="Q714" s="3">
        <v>62</v>
      </c>
      <c r="R714" s="3">
        <v>434</v>
      </c>
      <c r="S714" s="3">
        <v>7</v>
      </c>
      <c r="T714" s="3">
        <v>49</v>
      </c>
      <c r="U714" s="3">
        <v>11.29</v>
      </c>
      <c r="V714" s="2" t="s">
        <v>42</v>
      </c>
      <c r="W714" s="2" t="s">
        <v>43</v>
      </c>
      <c r="X714" s="2" t="s">
        <v>197</v>
      </c>
      <c r="Y714" s="19" t="str">
        <f>VLOOKUP(G714,'Verweis Kd-Gruppe'!$A$2:$B$8,2,FALSE)</f>
        <v>GRK</v>
      </c>
      <c r="Z714" s="19" t="str">
        <f>VLOOKUP(J714,'Verweis Art-Gruppe'!$A$2:$B$15,2,FALSE)</f>
        <v>Geräte</v>
      </c>
      <c r="AA714" s="19" t="str">
        <f>VLOOKUP(W714,'Verweis Vertreter'!$A$2:$B$24,2,FALSE)</f>
        <v>Sebastian Faber</v>
      </c>
      <c r="AB714" s="12">
        <f t="shared" si="99"/>
        <v>7</v>
      </c>
      <c r="AC714" s="12">
        <f t="shared" si="104"/>
        <v>55</v>
      </c>
      <c r="AD714" s="12">
        <f t="shared" si="105"/>
        <v>62</v>
      </c>
      <c r="AE714" s="12">
        <f t="shared" si="100"/>
        <v>434</v>
      </c>
      <c r="AF714" s="12">
        <f t="shared" si="101"/>
        <v>7</v>
      </c>
      <c r="AG714" s="12">
        <f t="shared" si="102"/>
        <v>49</v>
      </c>
      <c r="AH714" s="9">
        <f t="shared" si="106"/>
        <v>0.11290322580645161</v>
      </c>
      <c r="AI714" s="14">
        <f>VLOOKUP(E714,'Verweis Faktor'!$A:$B,2,FALSE)</f>
        <v>1</v>
      </c>
      <c r="AJ714" s="14"/>
      <c r="AK714" s="14" t="str">
        <f>IF(AL714="Ja","Versandkosten",VLOOKUP(E714,'Verweis Belegart'!$A$2:$B$9,2,FALSE))</f>
        <v>Hardware</v>
      </c>
      <c r="AL714" s="14" t="str">
        <f t="shared" si="107"/>
        <v>Nein</v>
      </c>
      <c r="AM714" s="14" t="str">
        <f t="shared" si="103"/>
        <v>Positiv</v>
      </c>
    </row>
    <row r="715" spans="1:39" ht="17.25" customHeight="1" x14ac:dyDescent="0.35">
      <c r="A715" s="17">
        <v>14571699</v>
      </c>
      <c r="B715" s="2" t="s">
        <v>22</v>
      </c>
      <c r="C715" s="1">
        <v>2025001</v>
      </c>
      <c r="D715" s="1">
        <v>2000211</v>
      </c>
      <c r="E715" s="2" t="s">
        <v>34</v>
      </c>
      <c r="F715" s="2" t="s">
        <v>142</v>
      </c>
      <c r="G715" s="2" t="s">
        <v>36</v>
      </c>
      <c r="H715" s="2" t="s">
        <v>1099</v>
      </c>
      <c r="I715" s="2" t="s">
        <v>1100</v>
      </c>
      <c r="J715" s="2" t="s">
        <v>103</v>
      </c>
      <c r="K715" s="2" t="s">
        <v>115</v>
      </c>
      <c r="L715" s="2" t="s">
        <v>162</v>
      </c>
      <c r="M715" s="2" t="s">
        <v>163</v>
      </c>
      <c r="N715" s="2" t="s">
        <v>164</v>
      </c>
      <c r="O715" s="3">
        <v>12</v>
      </c>
      <c r="P715" s="3">
        <v>269.95</v>
      </c>
      <c r="Q715" s="3">
        <v>282</v>
      </c>
      <c r="R715" s="3">
        <v>3384</v>
      </c>
      <c r="S715" s="3">
        <v>12.05</v>
      </c>
      <c r="T715" s="3">
        <v>144.6</v>
      </c>
      <c r="U715" s="3">
        <v>4.2699999999999996</v>
      </c>
      <c r="V715" s="2" t="s">
        <v>42</v>
      </c>
      <c r="W715" s="2" t="s">
        <v>43</v>
      </c>
      <c r="X715" s="2" t="s">
        <v>197</v>
      </c>
      <c r="Y715" s="19" t="str">
        <f>VLOOKUP(G715,'Verweis Kd-Gruppe'!$A$2:$B$8,2,FALSE)</f>
        <v>GRK</v>
      </c>
      <c r="Z715" s="19" t="str">
        <f>VLOOKUP(J715,'Verweis Art-Gruppe'!$A$2:$B$15,2,FALSE)</f>
        <v>Geräte</v>
      </c>
      <c r="AA715" s="19" t="str">
        <f>VLOOKUP(W715,'Verweis Vertreter'!$A$2:$B$24,2,FALSE)</f>
        <v>Sebastian Faber</v>
      </c>
      <c r="AB715" s="12">
        <f t="shared" si="99"/>
        <v>12</v>
      </c>
      <c r="AC715" s="12">
        <f t="shared" si="104"/>
        <v>269.95</v>
      </c>
      <c r="AD715" s="12">
        <f t="shared" si="105"/>
        <v>282</v>
      </c>
      <c r="AE715" s="12">
        <f t="shared" si="100"/>
        <v>3384</v>
      </c>
      <c r="AF715" s="12">
        <f t="shared" si="101"/>
        <v>12.05</v>
      </c>
      <c r="AG715" s="12">
        <f t="shared" si="102"/>
        <v>144.6</v>
      </c>
      <c r="AH715" s="9">
        <f t="shared" si="106"/>
        <v>4.2730496453900708E-2</v>
      </c>
      <c r="AI715" s="14">
        <f>VLOOKUP(E715,'Verweis Faktor'!$A:$B,2,FALSE)</f>
        <v>1</v>
      </c>
      <c r="AJ715" s="14"/>
      <c r="AK715" s="14" t="str">
        <f>IF(AL715="Ja","Versandkosten",VLOOKUP(E715,'Verweis Belegart'!$A$2:$B$9,2,FALSE))</f>
        <v>Hardware</v>
      </c>
      <c r="AL715" s="14" t="str">
        <f t="shared" si="107"/>
        <v>Nein</v>
      </c>
      <c r="AM715" s="14" t="str">
        <f t="shared" si="103"/>
        <v>Positiv</v>
      </c>
    </row>
    <row r="716" spans="1:39" ht="17.25" customHeight="1" x14ac:dyDescent="0.35">
      <c r="A716" s="17">
        <v>14571699</v>
      </c>
      <c r="B716" s="2" t="s">
        <v>22</v>
      </c>
      <c r="C716" s="1">
        <v>2025001</v>
      </c>
      <c r="D716" s="1">
        <v>2000211</v>
      </c>
      <c r="E716" s="2" t="s">
        <v>34</v>
      </c>
      <c r="F716" s="2" t="s">
        <v>142</v>
      </c>
      <c r="G716" s="2" t="s">
        <v>36</v>
      </c>
      <c r="H716" s="2" t="s">
        <v>1099</v>
      </c>
      <c r="I716" s="2" t="s">
        <v>1100</v>
      </c>
      <c r="J716" s="2" t="s">
        <v>103</v>
      </c>
      <c r="K716" s="2" t="s">
        <v>289</v>
      </c>
      <c r="L716" s="2" t="s">
        <v>906</v>
      </c>
      <c r="M716" s="2" t="s">
        <v>907</v>
      </c>
      <c r="N716" s="2" t="s">
        <v>158</v>
      </c>
      <c r="O716" s="3">
        <v>5</v>
      </c>
      <c r="P716" s="3">
        <v>54</v>
      </c>
      <c r="Q716" s="3">
        <v>62</v>
      </c>
      <c r="R716" s="3">
        <v>310</v>
      </c>
      <c r="S716" s="3">
        <v>8</v>
      </c>
      <c r="T716" s="3">
        <v>40</v>
      </c>
      <c r="U716" s="3">
        <v>12.9</v>
      </c>
      <c r="V716" s="2" t="s">
        <v>42</v>
      </c>
      <c r="W716" s="2" t="s">
        <v>43</v>
      </c>
      <c r="X716" s="2" t="s">
        <v>197</v>
      </c>
      <c r="Y716" s="19" t="str">
        <f>VLOOKUP(G716,'Verweis Kd-Gruppe'!$A$2:$B$8,2,FALSE)</f>
        <v>GRK</v>
      </c>
      <c r="Z716" s="19" t="str">
        <f>VLOOKUP(J716,'Verweis Art-Gruppe'!$A$2:$B$15,2,FALSE)</f>
        <v>Geräte</v>
      </c>
      <c r="AA716" s="19" t="str">
        <f>VLOOKUP(W716,'Verweis Vertreter'!$A$2:$B$24,2,FALSE)</f>
        <v>Sebastian Faber</v>
      </c>
      <c r="AB716" s="12">
        <f t="shared" si="99"/>
        <v>5</v>
      </c>
      <c r="AC716" s="12">
        <f t="shared" si="104"/>
        <v>54</v>
      </c>
      <c r="AD716" s="12">
        <f t="shared" si="105"/>
        <v>62</v>
      </c>
      <c r="AE716" s="12">
        <f t="shared" si="100"/>
        <v>310</v>
      </c>
      <c r="AF716" s="12">
        <f t="shared" si="101"/>
        <v>8</v>
      </c>
      <c r="AG716" s="12">
        <f t="shared" si="102"/>
        <v>40</v>
      </c>
      <c r="AH716" s="9">
        <f t="shared" si="106"/>
        <v>0.12903225806451613</v>
      </c>
      <c r="AI716" s="14">
        <f>VLOOKUP(E716,'Verweis Faktor'!$A:$B,2,FALSE)</f>
        <v>1</v>
      </c>
      <c r="AJ716" s="14"/>
      <c r="AK716" s="14" t="str">
        <f>IF(AL716="Ja","Versandkosten",VLOOKUP(E716,'Verweis Belegart'!$A$2:$B$9,2,FALSE))</f>
        <v>Hardware</v>
      </c>
      <c r="AL716" s="14" t="str">
        <f t="shared" si="107"/>
        <v>Nein</v>
      </c>
      <c r="AM716" s="14" t="str">
        <f t="shared" si="103"/>
        <v>Positiv</v>
      </c>
    </row>
    <row r="717" spans="1:39" ht="17.25" customHeight="1" x14ac:dyDescent="0.35">
      <c r="A717" s="17">
        <v>14571713</v>
      </c>
      <c r="B717" s="2" t="s">
        <v>22</v>
      </c>
      <c r="C717" s="1">
        <v>2025001</v>
      </c>
      <c r="D717" s="1">
        <v>2000212</v>
      </c>
      <c r="E717" s="2" t="s">
        <v>34</v>
      </c>
      <c r="F717" s="2" t="s">
        <v>142</v>
      </c>
      <c r="G717" s="2" t="s">
        <v>66</v>
      </c>
      <c r="H717" s="2" t="s">
        <v>1054</v>
      </c>
      <c r="I717" s="2" t="s">
        <v>1055</v>
      </c>
      <c r="J717" s="2" t="s">
        <v>103</v>
      </c>
      <c r="K717" s="2" t="s">
        <v>28</v>
      </c>
      <c r="L717" s="2" t="s">
        <v>586</v>
      </c>
      <c r="M717" s="2" t="s">
        <v>587</v>
      </c>
      <c r="N717" s="2" t="s">
        <v>588</v>
      </c>
      <c r="O717" s="3">
        <v>15</v>
      </c>
      <c r="P717" s="3">
        <v>828</v>
      </c>
      <c r="Q717" s="3">
        <v>835</v>
      </c>
      <c r="R717" s="3">
        <v>12525</v>
      </c>
      <c r="S717" s="3">
        <v>7</v>
      </c>
      <c r="T717" s="3">
        <v>105</v>
      </c>
      <c r="U717" s="3">
        <v>0.83</v>
      </c>
      <c r="V717" s="2" t="s">
        <v>42</v>
      </c>
      <c r="W717" s="2" t="s">
        <v>43</v>
      </c>
      <c r="X717" s="2" t="s">
        <v>44</v>
      </c>
      <c r="Y717" s="19" t="str">
        <f>VLOOKUP(G717,'Verweis Kd-Gruppe'!$A$2:$B$8,2,FALSE)</f>
        <v>EXP</v>
      </c>
      <c r="Z717" s="19" t="str">
        <f>VLOOKUP(J717,'Verweis Art-Gruppe'!$A$2:$B$15,2,FALSE)</f>
        <v>Geräte</v>
      </c>
      <c r="AA717" s="19" t="str">
        <f>VLOOKUP(W717,'Verweis Vertreter'!$A$2:$B$24,2,FALSE)</f>
        <v>Sebastian Faber</v>
      </c>
      <c r="AB717" s="12">
        <f t="shared" si="99"/>
        <v>15</v>
      </c>
      <c r="AC717" s="12">
        <f t="shared" si="104"/>
        <v>828</v>
      </c>
      <c r="AD717" s="12">
        <f t="shared" si="105"/>
        <v>835</v>
      </c>
      <c r="AE717" s="12">
        <f t="shared" si="100"/>
        <v>12525</v>
      </c>
      <c r="AF717" s="12">
        <f t="shared" si="101"/>
        <v>7</v>
      </c>
      <c r="AG717" s="12">
        <f t="shared" si="102"/>
        <v>105</v>
      </c>
      <c r="AH717" s="9">
        <f t="shared" si="106"/>
        <v>8.3832335329341312E-3</v>
      </c>
      <c r="AI717" s="14">
        <f>VLOOKUP(E717,'Verweis Faktor'!$A:$B,2,FALSE)</f>
        <v>1</v>
      </c>
      <c r="AJ717" s="14"/>
      <c r="AK717" s="14" t="str">
        <f>IF(AL717="Ja","Versandkosten",VLOOKUP(E717,'Verweis Belegart'!$A$2:$B$9,2,FALSE))</f>
        <v>Hardware</v>
      </c>
      <c r="AL717" s="14" t="str">
        <f t="shared" si="107"/>
        <v>Nein</v>
      </c>
      <c r="AM717" s="14" t="str">
        <f t="shared" si="103"/>
        <v>Positiv</v>
      </c>
    </row>
    <row r="718" spans="1:39" ht="17.25" customHeight="1" x14ac:dyDescent="0.35">
      <c r="A718" s="17">
        <v>14571687</v>
      </c>
      <c r="B718" s="2" t="s">
        <v>22</v>
      </c>
      <c r="C718" s="1">
        <v>2025001</v>
      </c>
      <c r="D718" s="1">
        <v>2000213</v>
      </c>
      <c r="E718" s="2" t="s">
        <v>34</v>
      </c>
      <c r="F718" s="2" t="s">
        <v>142</v>
      </c>
      <c r="G718" s="2" t="s">
        <v>25</v>
      </c>
      <c r="H718" s="2" t="s">
        <v>1108</v>
      </c>
      <c r="I718" s="2" t="s">
        <v>1109</v>
      </c>
      <c r="J718" s="2" t="s">
        <v>103</v>
      </c>
      <c r="K718" s="2" t="s">
        <v>28</v>
      </c>
      <c r="L718" s="2" t="s">
        <v>845</v>
      </c>
      <c r="M718" s="2" t="s">
        <v>846</v>
      </c>
      <c r="N718" s="2" t="s">
        <v>128</v>
      </c>
      <c r="O718" s="3">
        <v>1</v>
      </c>
      <c r="P718" s="3">
        <v>190.3897</v>
      </c>
      <c r="Q718" s="3">
        <v>209</v>
      </c>
      <c r="R718" s="3">
        <v>209</v>
      </c>
      <c r="S718" s="3">
        <v>18.610299999999999</v>
      </c>
      <c r="T718" s="3">
        <v>18.61</v>
      </c>
      <c r="U718" s="3">
        <v>8.9</v>
      </c>
      <c r="V718" s="2" t="s">
        <v>697</v>
      </c>
      <c r="W718" s="2" t="s">
        <v>698</v>
      </c>
      <c r="X718" s="2" t="s">
        <v>197</v>
      </c>
      <c r="Y718" s="19" t="str">
        <f>VLOOKUP(G718,'Verweis Kd-Gruppe'!$A$2:$B$8,2,FALSE)</f>
        <v>FHK</v>
      </c>
      <c r="Z718" s="19" t="str">
        <f>VLOOKUP(J718,'Verweis Art-Gruppe'!$A$2:$B$15,2,FALSE)</f>
        <v>Geräte</v>
      </c>
      <c r="AA718" s="19" t="str">
        <f>VLOOKUP(W718,'Verweis Vertreter'!$A$2:$B$24,2,FALSE)</f>
        <v>Zentrale</v>
      </c>
      <c r="AB718" s="12">
        <f t="shared" si="99"/>
        <v>1</v>
      </c>
      <c r="AC718" s="12">
        <f t="shared" si="104"/>
        <v>190.3897</v>
      </c>
      <c r="AD718" s="12">
        <f t="shared" si="105"/>
        <v>209</v>
      </c>
      <c r="AE718" s="12">
        <f t="shared" si="100"/>
        <v>209</v>
      </c>
      <c r="AF718" s="12">
        <f t="shared" si="101"/>
        <v>18.610299999999999</v>
      </c>
      <c r="AG718" s="12">
        <f t="shared" si="102"/>
        <v>18.61</v>
      </c>
      <c r="AH718" s="9">
        <f t="shared" si="106"/>
        <v>8.9043062200956938E-2</v>
      </c>
      <c r="AI718" s="14">
        <f>VLOOKUP(E718,'Verweis Faktor'!$A:$B,2,FALSE)</f>
        <v>1</v>
      </c>
      <c r="AJ718" s="14"/>
      <c r="AK718" s="14" t="str">
        <f>IF(AL718="Ja","Versandkosten",VLOOKUP(E718,'Verweis Belegart'!$A$2:$B$9,2,FALSE))</f>
        <v>Hardware</v>
      </c>
      <c r="AL718" s="14" t="str">
        <f t="shared" si="107"/>
        <v>Nein</v>
      </c>
      <c r="AM718" s="14" t="str">
        <f t="shared" si="103"/>
        <v>Positiv</v>
      </c>
    </row>
    <row r="719" spans="1:39" ht="17.25" customHeight="1" x14ac:dyDescent="0.35">
      <c r="A719" s="17">
        <v>14571687</v>
      </c>
      <c r="B719" s="2" t="s">
        <v>22</v>
      </c>
      <c r="C719" s="1">
        <v>2025001</v>
      </c>
      <c r="D719" s="1">
        <v>2000213</v>
      </c>
      <c r="E719" s="2" t="s">
        <v>34</v>
      </c>
      <c r="F719" s="2" t="s">
        <v>142</v>
      </c>
      <c r="G719" s="2" t="s">
        <v>25</v>
      </c>
      <c r="H719" s="2" t="s">
        <v>1108</v>
      </c>
      <c r="I719" s="2" t="s">
        <v>1109</v>
      </c>
      <c r="J719" s="2" t="s">
        <v>103</v>
      </c>
      <c r="K719" s="2" t="s">
        <v>45</v>
      </c>
      <c r="L719" s="2" t="s">
        <v>185</v>
      </c>
      <c r="M719" s="2" t="s">
        <v>186</v>
      </c>
      <c r="N719" s="2" t="s">
        <v>187</v>
      </c>
      <c r="O719" s="3">
        <v>1</v>
      </c>
      <c r="P719" s="3">
        <v>93.245800000000003</v>
      </c>
      <c r="Q719" s="3">
        <v>105</v>
      </c>
      <c r="R719" s="3">
        <v>105</v>
      </c>
      <c r="S719" s="3">
        <v>11.754200000000001</v>
      </c>
      <c r="T719" s="3">
        <v>11.75</v>
      </c>
      <c r="U719" s="3">
        <v>11.19</v>
      </c>
      <c r="V719" s="2" t="s">
        <v>697</v>
      </c>
      <c r="W719" s="2" t="s">
        <v>698</v>
      </c>
      <c r="X719" s="2" t="s">
        <v>197</v>
      </c>
      <c r="Y719" s="19" t="str">
        <f>VLOOKUP(G719,'Verweis Kd-Gruppe'!$A$2:$B$8,2,FALSE)</f>
        <v>FHK</v>
      </c>
      <c r="Z719" s="19" t="str">
        <f>VLOOKUP(J719,'Verweis Art-Gruppe'!$A$2:$B$15,2,FALSE)</f>
        <v>Geräte</v>
      </c>
      <c r="AA719" s="19" t="str">
        <f>VLOOKUP(W719,'Verweis Vertreter'!$A$2:$B$24,2,FALSE)</f>
        <v>Zentrale</v>
      </c>
      <c r="AB719" s="12">
        <f t="shared" si="99"/>
        <v>1</v>
      </c>
      <c r="AC719" s="12">
        <f t="shared" si="104"/>
        <v>93.245800000000003</v>
      </c>
      <c r="AD719" s="12">
        <f t="shared" si="105"/>
        <v>105</v>
      </c>
      <c r="AE719" s="12">
        <f t="shared" si="100"/>
        <v>105</v>
      </c>
      <c r="AF719" s="12">
        <f t="shared" si="101"/>
        <v>11.754200000000001</v>
      </c>
      <c r="AG719" s="12">
        <f t="shared" si="102"/>
        <v>11.75</v>
      </c>
      <c r="AH719" s="9">
        <f t="shared" si="106"/>
        <v>0.11190476190476191</v>
      </c>
      <c r="AI719" s="14">
        <f>VLOOKUP(E719,'Verweis Faktor'!$A:$B,2,FALSE)</f>
        <v>1</v>
      </c>
      <c r="AJ719" s="14"/>
      <c r="AK719" s="14" t="str">
        <f>IF(AL719="Ja","Versandkosten",VLOOKUP(E719,'Verweis Belegart'!$A$2:$B$9,2,FALSE))</f>
        <v>Hardware</v>
      </c>
      <c r="AL719" s="14" t="str">
        <f t="shared" si="107"/>
        <v>Nein</v>
      </c>
      <c r="AM719" s="14" t="str">
        <f t="shared" si="103"/>
        <v>Positiv</v>
      </c>
    </row>
    <row r="720" spans="1:39" ht="17.25" customHeight="1" x14ac:dyDescent="0.35">
      <c r="A720" s="17">
        <v>14571553</v>
      </c>
      <c r="B720" s="2" t="s">
        <v>22</v>
      </c>
      <c r="C720" s="1">
        <v>2025001</v>
      </c>
      <c r="D720" s="1">
        <v>2000214</v>
      </c>
      <c r="E720" s="2" t="s">
        <v>34</v>
      </c>
      <c r="F720" s="2" t="s">
        <v>53</v>
      </c>
      <c r="G720" s="2" t="s">
        <v>36</v>
      </c>
      <c r="H720" s="2" t="s">
        <v>600</v>
      </c>
      <c r="I720" s="2" t="s">
        <v>601</v>
      </c>
      <c r="J720" s="2" t="s">
        <v>2791</v>
      </c>
      <c r="K720" s="2" t="s">
        <v>28</v>
      </c>
      <c r="L720" s="2" t="s">
        <v>249</v>
      </c>
      <c r="M720" s="2" t="s">
        <v>250</v>
      </c>
      <c r="N720" s="2" t="s">
        <v>122</v>
      </c>
      <c r="O720" s="3">
        <v>1</v>
      </c>
      <c r="P720" s="3">
        <v>0</v>
      </c>
      <c r="Q720" s="3">
        <v>6.35</v>
      </c>
      <c r="R720" s="3">
        <v>6.35</v>
      </c>
      <c r="S720" s="3">
        <v>6.35</v>
      </c>
      <c r="T720" s="3">
        <v>6.35</v>
      </c>
      <c r="U720" s="3"/>
      <c r="V720" s="2" t="s">
        <v>235</v>
      </c>
      <c r="W720" s="2" t="s">
        <v>236</v>
      </c>
      <c r="X720" s="2" t="s">
        <v>33</v>
      </c>
      <c r="Y720" s="19" t="str">
        <f>VLOOKUP(G720,'Verweis Kd-Gruppe'!$A$2:$B$8,2,FALSE)</f>
        <v>GRK</v>
      </c>
      <c r="Z720" s="19" t="str">
        <f>VLOOKUP(J720,'Verweis Art-Gruppe'!$A$2:$B$15,2,FALSE)</f>
        <v>Sonstige</v>
      </c>
      <c r="AA720" s="19" t="str">
        <f>VLOOKUP(W720,'Verweis Vertreter'!$A$2:$B$24,2,FALSE)</f>
        <v>Patrick Verfürth</v>
      </c>
      <c r="AB720" s="12">
        <f t="shared" si="99"/>
        <v>1</v>
      </c>
      <c r="AC720" s="12">
        <f t="shared" si="104"/>
        <v>0</v>
      </c>
      <c r="AD720" s="12">
        <f t="shared" si="105"/>
        <v>6.35</v>
      </c>
      <c r="AE720" s="12">
        <f t="shared" si="100"/>
        <v>6.35</v>
      </c>
      <c r="AF720" s="12">
        <f t="shared" si="101"/>
        <v>6.35</v>
      </c>
      <c r="AG720" s="12">
        <f t="shared" si="102"/>
        <v>6.35</v>
      </c>
      <c r="AH720" s="9">
        <f t="shared" si="106"/>
        <v>1</v>
      </c>
      <c r="AI720" s="14">
        <f>VLOOKUP(E720,'Verweis Faktor'!$A:$B,2,FALSE)</f>
        <v>1</v>
      </c>
      <c r="AJ720" s="14"/>
      <c r="AK720" s="14" t="str">
        <f>IF(AL720="Ja","Versandkosten",VLOOKUP(E720,'Verweis Belegart'!$A$2:$B$9,2,FALSE))</f>
        <v>Versandkosten</v>
      </c>
      <c r="AL720" s="14" t="str">
        <f t="shared" si="107"/>
        <v>Ja</v>
      </c>
      <c r="AM720" s="14" t="str">
        <f t="shared" si="103"/>
        <v>Positiv</v>
      </c>
    </row>
    <row r="721" spans="1:39" ht="17.25" customHeight="1" x14ac:dyDescent="0.35">
      <c r="A721" s="17">
        <v>14571553</v>
      </c>
      <c r="B721" s="2" t="s">
        <v>22</v>
      </c>
      <c r="C721" s="1">
        <v>2025001</v>
      </c>
      <c r="D721" s="1">
        <v>2000214</v>
      </c>
      <c r="E721" s="2" t="s">
        <v>34</v>
      </c>
      <c r="F721" s="2" t="s">
        <v>53</v>
      </c>
      <c r="G721" s="2" t="s">
        <v>36</v>
      </c>
      <c r="H721" s="2" t="s">
        <v>600</v>
      </c>
      <c r="I721" s="2" t="s">
        <v>601</v>
      </c>
      <c r="J721" s="2" t="s">
        <v>103</v>
      </c>
      <c r="K721" s="2" t="s">
        <v>45</v>
      </c>
      <c r="L721" s="2" t="s">
        <v>944</v>
      </c>
      <c r="M721" s="2" t="s">
        <v>945</v>
      </c>
      <c r="N721" s="2" t="s">
        <v>946</v>
      </c>
      <c r="O721" s="3">
        <v>1</v>
      </c>
      <c r="P721" s="3">
        <v>548.09519999999998</v>
      </c>
      <c r="Q721" s="3">
        <v>599</v>
      </c>
      <c r="R721" s="3">
        <v>599</v>
      </c>
      <c r="S721" s="3">
        <v>50.904800000000002</v>
      </c>
      <c r="T721" s="3">
        <v>50.9</v>
      </c>
      <c r="U721" s="3">
        <v>8.49</v>
      </c>
      <c r="V721" s="2" t="s">
        <v>235</v>
      </c>
      <c r="W721" s="2" t="s">
        <v>236</v>
      </c>
      <c r="X721" s="2" t="s">
        <v>33</v>
      </c>
      <c r="Y721" s="19" t="str">
        <f>VLOOKUP(G721,'Verweis Kd-Gruppe'!$A$2:$B$8,2,FALSE)</f>
        <v>GRK</v>
      </c>
      <c r="Z721" s="19" t="str">
        <f>VLOOKUP(J721,'Verweis Art-Gruppe'!$A$2:$B$15,2,FALSE)</f>
        <v>Geräte</v>
      </c>
      <c r="AA721" s="19" t="str">
        <f>VLOOKUP(W721,'Verweis Vertreter'!$A$2:$B$24,2,FALSE)</f>
        <v>Patrick Verfürth</v>
      </c>
      <c r="AB721" s="12">
        <f t="shared" si="99"/>
        <v>1</v>
      </c>
      <c r="AC721" s="12">
        <f t="shared" si="104"/>
        <v>548.09519999999998</v>
      </c>
      <c r="AD721" s="12">
        <f t="shared" si="105"/>
        <v>599</v>
      </c>
      <c r="AE721" s="12">
        <f t="shared" si="100"/>
        <v>599</v>
      </c>
      <c r="AF721" s="12">
        <f t="shared" si="101"/>
        <v>50.904800000000002</v>
      </c>
      <c r="AG721" s="12">
        <f t="shared" si="102"/>
        <v>50.9</v>
      </c>
      <c r="AH721" s="9">
        <f t="shared" si="106"/>
        <v>8.4974958263772951E-2</v>
      </c>
      <c r="AI721" s="14">
        <f>VLOOKUP(E721,'Verweis Faktor'!$A:$B,2,FALSE)</f>
        <v>1</v>
      </c>
      <c r="AJ721" s="14"/>
      <c r="AK721" s="14" t="str">
        <f>IF(AL721="Ja","Versandkosten",VLOOKUP(E721,'Verweis Belegart'!$A$2:$B$9,2,FALSE))</f>
        <v>Hardware</v>
      </c>
      <c r="AL721" s="14" t="str">
        <f t="shared" si="107"/>
        <v>Nein</v>
      </c>
      <c r="AM721" s="14" t="str">
        <f t="shared" si="103"/>
        <v>Positiv</v>
      </c>
    </row>
    <row r="722" spans="1:39" ht="17.25" customHeight="1" x14ac:dyDescent="0.35">
      <c r="A722" s="17">
        <v>14571561</v>
      </c>
      <c r="B722" s="2" t="s">
        <v>22</v>
      </c>
      <c r="C722" s="1">
        <v>2025001</v>
      </c>
      <c r="D722" s="1">
        <v>2000215</v>
      </c>
      <c r="E722" s="2" t="s">
        <v>34</v>
      </c>
      <c r="F722" s="2" t="s">
        <v>53</v>
      </c>
      <c r="G722" s="2" t="s">
        <v>36</v>
      </c>
      <c r="H722" s="2" t="s">
        <v>600</v>
      </c>
      <c r="I722" s="2" t="s">
        <v>601</v>
      </c>
      <c r="J722" s="2" t="s">
        <v>2791</v>
      </c>
      <c r="K722" s="2" t="s">
        <v>28</v>
      </c>
      <c r="L722" s="2" t="s">
        <v>249</v>
      </c>
      <c r="M722" s="2" t="s">
        <v>250</v>
      </c>
      <c r="N722" s="2" t="s">
        <v>122</v>
      </c>
      <c r="O722" s="3">
        <v>1</v>
      </c>
      <c r="P722" s="3">
        <v>0</v>
      </c>
      <c r="Q722" s="3">
        <v>6.35</v>
      </c>
      <c r="R722" s="3">
        <v>6.35</v>
      </c>
      <c r="S722" s="3">
        <v>6.35</v>
      </c>
      <c r="T722" s="3">
        <v>6.35</v>
      </c>
      <c r="U722" s="3"/>
      <c r="V722" s="2" t="s">
        <v>235</v>
      </c>
      <c r="W722" s="2" t="s">
        <v>236</v>
      </c>
      <c r="X722" s="2" t="s">
        <v>33</v>
      </c>
      <c r="Y722" s="19" t="str">
        <f>VLOOKUP(G722,'Verweis Kd-Gruppe'!$A$2:$B$8,2,FALSE)</f>
        <v>GRK</v>
      </c>
      <c r="Z722" s="19" t="str">
        <f>VLOOKUP(J722,'Verweis Art-Gruppe'!$A$2:$B$15,2,FALSE)</f>
        <v>Sonstige</v>
      </c>
      <c r="AA722" s="19" t="str">
        <f>VLOOKUP(W722,'Verweis Vertreter'!$A$2:$B$24,2,FALSE)</f>
        <v>Patrick Verfürth</v>
      </c>
      <c r="AB722" s="12">
        <f t="shared" si="99"/>
        <v>1</v>
      </c>
      <c r="AC722" s="12">
        <f t="shared" si="104"/>
        <v>0</v>
      </c>
      <c r="AD722" s="12">
        <f t="shared" si="105"/>
        <v>6.35</v>
      </c>
      <c r="AE722" s="12">
        <f t="shared" si="100"/>
        <v>6.35</v>
      </c>
      <c r="AF722" s="12">
        <f t="shared" si="101"/>
        <v>6.35</v>
      </c>
      <c r="AG722" s="12">
        <f t="shared" si="102"/>
        <v>6.35</v>
      </c>
      <c r="AH722" s="9">
        <f t="shared" si="106"/>
        <v>1</v>
      </c>
      <c r="AI722" s="14">
        <f>VLOOKUP(E722,'Verweis Faktor'!$A:$B,2,FALSE)</f>
        <v>1</v>
      </c>
      <c r="AJ722" s="14"/>
      <c r="AK722" s="14" t="str">
        <f>IF(AL722="Ja","Versandkosten",VLOOKUP(E722,'Verweis Belegart'!$A$2:$B$9,2,FALSE))</f>
        <v>Versandkosten</v>
      </c>
      <c r="AL722" s="14" t="str">
        <f t="shared" si="107"/>
        <v>Ja</v>
      </c>
      <c r="AM722" s="14" t="str">
        <f t="shared" si="103"/>
        <v>Positiv</v>
      </c>
    </row>
    <row r="723" spans="1:39" ht="17.25" customHeight="1" x14ac:dyDescent="0.35">
      <c r="A723" s="17">
        <v>14571561</v>
      </c>
      <c r="B723" s="2" t="s">
        <v>22</v>
      </c>
      <c r="C723" s="1">
        <v>2025001</v>
      </c>
      <c r="D723" s="1">
        <v>2000215</v>
      </c>
      <c r="E723" s="2" t="s">
        <v>34</v>
      </c>
      <c r="F723" s="2" t="s">
        <v>53</v>
      </c>
      <c r="G723" s="2" t="s">
        <v>36</v>
      </c>
      <c r="H723" s="2" t="s">
        <v>600</v>
      </c>
      <c r="I723" s="2" t="s">
        <v>601</v>
      </c>
      <c r="J723" s="2" t="s">
        <v>103</v>
      </c>
      <c r="K723" s="2" t="s">
        <v>45</v>
      </c>
      <c r="L723" s="2" t="s">
        <v>1064</v>
      </c>
      <c r="M723" s="2" t="s">
        <v>1065</v>
      </c>
      <c r="N723" s="2" t="s">
        <v>62</v>
      </c>
      <c r="O723" s="3">
        <v>1</v>
      </c>
      <c r="P723" s="3">
        <v>149</v>
      </c>
      <c r="Q723" s="3">
        <v>159</v>
      </c>
      <c r="R723" s="3">
        <v>159</v>
      </c>
      <c r="S723" s="3">
        <v>10</v>
      </c>
      <c r="T723" s="3">
        <v>10</v>
      </c>
      <c r="U723" s="3">
        <v>6.28</v>
      </c>
      <c r="V723" s="2" t="s">
        <v>235</v>
      </c>
      <c r="W723" s="2" t="s">
        <v>236</v>
      </c>
      <c r="X723" s="2" t="s">
        <v>33</v>
      </c>
      <c r="Y723" s="19" t="str">
        <f>VLOOKUP(G723,'Verweis Kd-Gruppe'!$A$2:$B$8,2,FALSE)</f>
        <v>GRK</v>
      </c>
      <c r="Z723" s="19" t="str">
        <f>VLOOKUP(J723,'Verweis Art-Gruppe'!$A$2:$B$15,2,FALSE)</f>
        <v>Geräte</v>
      </c>
      <c r="AA723" s="19" t="str">
        <f>VLOOKUP(W723,'Verweis Vertreter'!$A$2:$B$24,2,FALSE)</f>
        <v>Patrick Verfürth</v>
      </c>
      <c r="AB723" s="12">
        <f t="shared" si="99"/>
        <v>1</v>
      </c>
      <c r="AC723" s="12">
        <f t="shared" si="104"/>
        <v>149</v>
      </c>
      <c r="AD723" s="12">
        <f t="shared" si="105"/>
        <v>159</v>
      </c>
      <c r="AE723" s="12">
        <f t="shared" si="100"/>
        <v>159</v>
      </c>
      <c r="AF723" s="12">
        <f t="shared" si="101"/>
        <v>10</v>
      </c>
      <c r="AG723" s="12">
        <f t="shared" si="102"/>
        <v>10</v>
      </c>
      <c r="AH723" s="9">
        <f t="shared" si="106"/>
        <v>6.2893081761006289E-2</v>
      </c>
      <c r="AI723" s="14">
        <f>VLOOKUP(E723,'Verweis Faktor'!$A:$B,2,FALSE)</f>
        <v>1</v>
      </c>
      <c r="AJ723" s="14"/>
      <c r="AK723" s="14" t="str">
        <f>IF(AL723="Ja","Versandkosten",VLOOKUP(E723,'Verweis Belegart'!$A$2:$B$9,2,FALSE))</f>
        <v>Hardware</v>
      </c>
      <c r="AL723" s="14" t="str">
        <f t="shared" si="107"/>
        <v>Nein</v>
      </c>
      <c r="AM723" s="14" t="str">
        <f t="shared" si="103"/>
        <v>Positiv</v>
      </c>
    </row>
    <row r="724" spans="1:39" ht="17.25" customHeight="1" x14ac:dyDescent="0.35">
      <c r="A724" s="17">
        <v>14571574</v>
      </c>
      <c r="B724" s="2" t="s">
        <v>22</v>
      </c>
      <c r="C724" s="1">
        <v>2025001</v>
      </c>
      <c r="D724" s="1">
        <v>2000216</v>
      </c>
      <c r="E724" s="2" t="s">
        <v>34</v>
      </c>
      <c r="F724" s="2" t="s">
        <v>53</v>
      </c>
      <c r="G724" s="2" t="s">
        <v>36</v>
      </c>
      <c r="H724" s="2" t="s">
        <v>600</v>
      </c>
      <c r="I724" s="2" t="s">
        <v>601</v>
      </c>
      <c r="J724" s="2" t="s">
        <v>2791</v>
      </c>
      <c r="K724" s="2" t="s">
        <v>28</v>
      </c>
      <c r="L724" s="2" t="s">
        <v>249</v>
      </c>
      <c r="M724" s="2" t="s">
        <v>250</v>
      </c>
      <c r="N724" s="2" t="s">
        <v>122</v>
      </c>
      <c r="O724" s="3">
        <v>1</v>
      </c>
      <c r="P724" s="3">
        <v>0</v>
      </c>
      <c r="Q724" s="3">
        <v>6.35</v>
      </c>
      <c r="R724" s="3">
        <v>6.35</v>
      </c>
      <c r="S724" s="3">
        <v>6.35</v>
      </c>
      <c r="T724" s="3">
        <v>6.35</v>
      </c>
      <c r="U724" s="3"/>
      <c r="V724" s="2" t="s">
        <v>235</v>
      </c>
      <c r="W724" s="2" t="s">
        <v>236</v>
      </c>
      <c r="X724" s="2" t="s">
        <v>33</v>
      </c>
      <c r="Y724" s="19" t="str">
        <f>VLOOKUP(G724,'Verweis Kd-Gruppe'!$A$2:$B$8,2,FALSE)</f>
        <v>GRK</v>
      </c>
      <c r="Z724" s="19" t="str">
        <f>VLOOKUP(J724,'Verweis Art-Gruppe'!$A$2:$B$15,2,FALSE)</f>
        <v>Sonstige</v>
      </c>
      <c r="AA724" s="19" t="str">
        <f>VLOOKUP(W724,'Verweis Vertreter'!$A$2:$B$24,2,FALSE)</f>
        <v>Patrick Verfürth</v>
      </c>
      <c r="AB724" s="12">
        <f t="shared" si="99"/>
        <v>1</v>
      </c>
      <c r="AC724" s="12">
        <f t="shared" si="104"/>
        <v>0</v>
      </c>
      <c r="AD724" s="12">
        <f t="shared" si="105"/>
        <v>6.35</v>
      </c>
      <c r="AE724" s="12">
        <f t="shared" si="100"/>
        <v>6.35</v>
      </c>
      <c r="AF724" s="12">
        <f t="shared" si="101"/>
        <v>6.35</v>
      </c>
      <c r="AG724" s="12">
        <f t="shared" si="102"/>
        <v>6.35</v>
      </c>
      <c r="AH724" s="9">
        <f t="shared" si="106"/>
        <v>1</v>
      </c>
      <c r="AI724" s="14">
        <f>VLOOKUP(E724,'Verweis Faktor'!$A:$B,2,FALSE)</f>
        <v>1</v>
      </c>
      <c r="AJ724" s="14"/>
      <c r="AK724" s="14" t="str">
        <f>IF(AL724="Ja","Versandkosten",VLOOKUP(E724,'Verweis Belegart'!$A$2:$B$9,2,FALSE))</f>
        <v>Versandkosten</v>
      </c>
      <c r="AL724" s="14" t="str">
        <f t="shared" si="107"/>
        <v>Ja</v>
      </c>
      <c r="AM724" s="14" t="str">
        <f t="shared" si="103"/>
        <v>Positiv</v>
      </c>
    </row>
    <row r="725" spans="1:39" ht="17.25" customHeight="1" x14ac:dyDescent="0.35">
      <c r="A725" s="17">
        <v>14571574</v>
      </c>
      <c r="B725" s="2" t="s">
        <v>22</v>
      </c>
      <c r="C725" s="1">
        <v>2025001</v>
      </c>
      <c r="D725" s="1">
        <v>2000216</v>
      </c>
      <c r="E725" s="2" t="s">
        <v>34</v>
      </c>
      <c r="F725" s="2" t="s">
        <v>53</v>
      </c>
      <c r="G725" s="2" t="s">
        <v>36</v>
      </c>
      <c r="H725" s="2" t="s">
        <v>600</v>
      </c>
      <c r="I725" s="2" t="s">
        <v>601</v>
      </c>
      <c r="J725" s="2" t="s">
        <v>304</v>
      </c>
      <c r="K725" s="2" t="s">
        <v>45</v>
      </c>
      <c r="L725" s="2" t="s">
        <v>532</v>
      </c>
      <c r="M725" s="2" t="s">
        <v>533</v>
      </c>
      <c r="N725" s="2" t="s">
        <v>534</v>
      </c>
      <c r="O725" s="3">
        <v>1</v>
      </c>
      <c r="P725" s="3">
        <v>190</v>
      </c>
      <c r="Q725" s="3">
        <v>195</v>
      </c>
      <c r="R725" s="3">
        <v>195</v>
      </c>
      <c r="S725" s="3">
        <v>5</v>
      </c>
      <c r="T725" s="3">
        <v>5</v>
      </c>
      <c r="U725" s="3">
        <v>2.56</v>
      </c>
      <c r="V725" s="2" t="s">
        <v>235</v>
      </c>
      <c r="W725" s="2" t="s">
        <v>236</v>
      </c>
      <c r="X725" s="2" t="s">
        <v>33</v>
      </c>
      <c r="Y725" s="19" t="str">
        <f>VLOOKUP(G725,'Verweis Kd-Gruppe'!$A$2:$B$8,2,FALSE)</f>
        <v>GRK</v>
      </c>
      <c r="Z725" s="19" t="str">
        <f>VLOOKUP(J725,'Verweis Art-Gruppe'!$A$2:$B$15,2,FALSE)</f>
        <v>Zubehör</v>
      </c>
      <c r="AA725" s="19" t="str">
        <f>VLOOKUP(W725,'Verweis Vertreter'!$A$2:$B$24,2,FALSE)</f>
        <v>Patrick Verfürth</v>
      </c>
      <c r="AB725" s="12">
        <f t="shared" si="99"/>
        <v>1</v>
      </c>
      <c r="AC725" s="12">
        <f t="shared" si="104"/>
        <v>190</v>
      </c>
      <c r="AD725" s="12">
        <f t="shared" si="105"/>
        <v>195</v>
      </c>
      <c r="AE725" s="12">
        <f t="shared" si="100"/>
        <v>195</v>
      </c>
      <c r="AF725" s="12">
        <f t="shared" si="101"/>
        <v>5</v>
      </c>
      <c r="AG725" s="12">
        <f t="shared" si="102"/>
        <v>5</v>
      </c>
      <c r="AH725" s="9">
        <f t="shared" si="106"/>
        <v>2.564102564102564E-2</v>
      </c>
      <c r="AI725" s="14">
        <f>VLOOKUP(E725,'Verweis Faktor'!$A:$B,2,FALSE)</f>
        <v>1</v>
      </c>
      <c r="AJ725" s="14"/>
      <c r="AK725" s="14" t="str">
        <f>IF(AL725="Ja","Versandkosten",VLOOKUP(E725,'Verweis Belegart'!$A$2:$B$9,2,FALSE))</f>
        <v>Hardware</v>
      </c>
      <c r="AL725" s="14" t="str">
        <f t="shared" si="107"/>
        <v>Nein</v>
      </c>
      <c r="AM725" s="14" t="str">
        <f t="shared" si="103"/>
        <v>Positiv</v>
      </c>
    </row>
    <row r="726" spans="1:39" ht="17.25" customHeight="1" x14ac:dyDescent="0.35">
      <c r="A726" s="17">
        <v>14571633</v>
      </c>
      <c r="B726" s="2" t="s">
        <v>22</v>
      </c>
      <c r="C726" s="1">
        <v>2025001</v>
      </c>
      <c r="D726" s="1">
        <v>2000217</v>
      </c>
      <c r="E726" s="2" t="s">
        <v>34</v>
      </c>
      <c r="F726" s="2" t="s">
        <v>53</v>
      </c>
      <c r="G726" s="2" t="s">
        <v>36</v>
      </c>
      <c r="H726" s="2" t="s">
        <v>600</v>
      </c>
      <c r="I726" s="2" t="s">
        <v>601</v>
      </c>
      <c r="J726" s="2" t="s">
        <v>2791</v>
      </c>
      <c r="K726" s="2" t="s">
        <v>28</v>
      </c>
      <c r="L726" s="2" t="s">
        <v>249</v>
      </c>
      <c r="M726" s="2" t="s">
        <v>250</v>
      </c>
      <c r="N726" s="2" t="s">
        <v>122</v>
      </c>
      <c r="O726" s="3">
        <v>1</v>
      </c>
      <c r="P726" s="3">
        <v>0</v>
      </c>
      <c r="Q726" s="3">
        <v>6.35</v>
      </c>
      <c r="R726" s="3">
        <v>6.35</v>
      </c>
      <c r="S726" s="3">
        <v>6.35</v>
      </c>
      <c r="T726" s="3">
        <v>6.35</v>
      </c>
      <c r="U726" s="3"/>
      <c r="V726" s="2" t="s">
        <v>235</v>
      </c>
      <c r="W726" s="2" t="s">
        <v>236</v>
      </c>
      <c r="X726" s="2" t="s">
        <v>33</v>
      </c>
      <c r="Y726" s="19" t="str">
        <f>VLOOKUP(G726,'Verweis Kd-Gruppe'!$A$2:$B$8,2,FALSE)</f>
        <v>GRK</v>
      </c>
      <c r="Z726" s="19" t="str">
        <f>VLOOKUP(J726,'Verweis Art-Gruppe'!$A$2:$B$15,2,FALSE)</f>
        <v>Sonstige</v>
      </c>
      <c r="AA726" s="19" t="str">
        <f>VLOOKUP(W726,'Verweis Vertreter'!$A$2:$B$24,2,FALSE)</f>
        <v>Patrick Verfürth</v>
      </c>
      <c r="AB726" s="12">
        <f t="shared" si="99"/>
        <v>1</v>
      </c>
      <c r="AC726" s="12">
        <f t="shared" si="104"/>
        <v>0</v>
      </c>
      <c r="AD726" s="12">
        <f t="shared" si="105"/>
        <v>6.35</v>
      </c>
      <c r="AE726" s="12">
        <f t="shared" si="100"/>
        <v>6.35</v>
      </c>
      <c r="AF726" s="12">
        <f t="shared" si="101"/>
        <v>6.35</v>
      </c>
      <c r="AG726" s="12">
        <f t="shared" si="102"/>
        <v>6.35</v>
      </c>
      <c r="AH726" s="9">
        <f t="shared" si="106"/>
        <v>1</v>
      </c>
      <c r="AI726" s="14">
        <f>VLOOKUP(E726,'Verweis Faktor'!$A:$B,2,FALSE)</f>
        <v>1</v>
      </c>
      <c r="AJ726" s="14"/>
      <c r="AK726" s="14" t="str">
        <f>IF(AL726="Ja","Versandkosten",VLOOKUP(E726,'Verweis Belegart'!$A$2:$B$9,2,FALSE))</f>
        <v>Versandkosten</v>
      </c>
      <c r="AL726" s="14" t="str">
        <f t="shared" si="107"/>
        <v>Ja</v>
      </c>
      <c r="AM726" s="14" t="str">
        <f t="shared" si="103"/>
        <v>Positiv</v>
      </c>
    </row>
    <row r="727" spans="1:39" ht="17.25" customHeight="1" x14ac:dyDescent="0.35">
      <c r="A727" s="17">
        <v>14571633</v>
      </c>
      <c r="B727" s="2" t="s">
        <v>22</v>
      </c>
      <c r="C727" s="1">
        <v>2025001</v>
      </c>
      <c r="D727" s="1">
        <v>2000217</v>
      </c>
      <c r="E727" s="2" t="s">
        <v>34</v>
      </c>
      <c r="F727" s="2" t="s">
        <v>53</v>
      </c>
      <c r="G727" s="2" t="s">
        <v>36</v>
      </c>
      <c r="H727" s="2" t="s">
        <v>600</v>
      </c>
      <c r="I727" s="2" t="s">
        <v>601</v>
      </c>
      <c r="J727" s="2" t="s">
        <v>103</v>
      </c>
      <c r="K727" s="2" t="s">
        <v>45</v>
      </c>
      <c r="L727" s="2" t="s">
        <v>608</v>
      </c>
      <c r="M727" s="2" t="s">
        <v>609</v>
      </c>
      <c r="N727" s="2" t="s">
        <v>610</v>
      </c>
      <c r="O727" s="3">
        <v>1</v>
      </c>
      <c r="P727" s="3">
        <v>181</v>
      </c>
      <c r="Q727" s="3">
        <v>192</v>
      </c>
      <c r="R727" s="3">
        <v>192</v>
      </c>
      <c r="S727" s="3">
        <v>11</v>
      </c>
      <c r="T727" s="3">
        <v>11</v>
      </c>
      <c r="U727" s="3">
        <v>5.72</v>
      </c>
      <c r="V727" s="2" t="s">
        <v>235</v>
      </c>
      <c r="W727" s="2" t="s">
        <v>236</v>
      </c>
      <c r="X727" s="2" t="s">
        <v>33</v>
      </c>
      <c r="Y727" s="19" t="str">
        <f>VLOOKUP(G727,'Verweis Kd-Gruppe'!$A$2:$B$8,2,FALSE)</f>
        <v>GRK</v>
      </c>
      <c r="Z727" s="19" t="str">
        <f>VLOOKUP(J727,'Verweis Art-Gruppe'!$A$2:$B$15,2,FALSE)</f>
        <v>Geräte</v>
      </c>
      <c r="AA727" s="19" t="str">
        <f>VLOOKUP(W727,'Verweis Vertreter'!$A$2:$B$24,2,FALSE)</f>
        <v>Patrick Verfürth</v>
      </c>
      <c r="AB727" s="12">
        <f t="shared" si="99"/>
        <v>1</v>
      </c>
      <c r="AC727" s="12">
        <f t="shared" si="104"/>
        <v>181</v>
      </c>
      <c r="AD727" s="12">
        <f t="shared" si="105"/>
        <v>192</v>
      </c>
      <c r="AE727" s="12">
        <f t="shared" si="100"/>
        <v>192</v>
      </c>
      <c r="AF727" s="12">
        <f t="shared" si="101"/>
        <v>11</v>
      </c>
      <c r="AG727" s="12">
        <f t="shared" si="102"/>
        <v>11</v>
      </c>
      <c r="AH727" s="9">
        <f t="shared" si="106"/>
        <v>5.7291666666666664E-2</v>
      </c>
      <c r="AI727" s="14">
        <f>VLOOKUP(E727,'Verweis Faktor'!$A:$B,2,FALSE)</f>
        <v>1</v>
      </c>
      <c r="AJ727" s="14"/>
      <c r="AK727" s="14" t="str">
        <f>IF(AL727="Ja","Versandkosten",VLOOKUP(E727,'Verweis Belegart'!$A$2:$B$9,2,FALSE))</f>
        <v>Hardware</v>
      </c>
      <c r="AL727" s="14" t="str">
        <f t="shared" si="107"/>
        <v>Nein</v>
      </c>
      <c r="AM727" s="14" t="str">
        <f t="shared" si="103"/>
        <v>Positiv</v>
      </c>
    </row>
    <row r="728" spans="1:39" ht="17.25" customHeight="1" x14ac:dyDescent="0.35">
      <c r="A728" s="17">
        <v>14571667</v>
      </c>
      <c r="B728" s="2" t="s">
        <v>22</v>
      </c>
      <c r="C728" s="1">
        <v>2025001</v>
      </c>
      <c r="D728" s="1">
        <v>2000218</v>
      </c>
      <c r="E728" s="2" t="s">
        <v>34</v>
      </c>
      <c r="F728" s="2" t="s">
        <v>53</v>
      </c>
      <c r="G728" s="2" t="s">
        <v>36</v>
      </c>
      <c r="H728" s="2" t="s">
        <v>600</v>
      </c>
      <c r="I728" s="2" t="s">
        <v>601</v>
      </c>
      <c r="J728" s="2" t="s">
        <v>2791</v>
      </c>
      <c r="K728" s="2" t="s">
        <v>28</v>
      </c>
      <c r="L728" s="2" t="s">
        <v>249</v>
      </c>
      <c r="M728" s="2" t="s">
        <v>250</v>
      </c>
      <c r="N728" s="2" t="s">
        <v>122</v>
      </c>
      <c r="O728" s="3">
        <v>1</v>
      </c>
      <c r="P728" s="3">
        <v>0</v>
      </c>
      <c r="Q728" s="3">
        <v>6.35</v>
      </c>
      <c r="R728" s="3">
        <v>6.35</v>
      </c>
      <c r="S728" s="3">
        <v>6.35</v>
      </c>
      <c r="T728" s="3">
        <v>6.35</v>
      </c>
      <c r="U728" s="3"/>
      <c r="V728" s="2" t="s">
        <v>235</v>
      </c>
      <c r="W728" s="2" t="s">
        <v>236</v>
      </c>
      <c r="X728" s="2" t="s">
        <v>33</v>
      </c>
      <c r="Y728" s="19" t="str">
        <f>VLOOKUP(G728,'Verweis Kd-Gruppe'!$A$2:$B$8,2,FALSE)</f>
        <v>GRK</v>
      </c>
      <c r="Z728" s="19" t="str">
        <f>VLOOKUP(J728,'Verweis Art-Gruppe'!$A$2:$B$15,2,FALSE)</f>
        <v>Sonstige</v>
      </c>
      <c r="AA728" s="19" t="str">
        <f>VLOOKUP(W728,'Verweis Vertreter'!$A$2:$B$24,2,FALSE)</f>
        <v>Patrick Verfürth</v>
      </c>
      <c r="AB728" s="12">
        <f t="shared" si="99"/>
        <v>1</v>
      </c>
      <c r="AC728" s="12">
        <f t="shared" si="104"/>
        <v>0</v>
      </c>
      <c r="AD728" s="12">
        <f t="shared" si="105"/>
        <v>6.35</v>
      </c>
      <c r="AE728" s="12">
        <f t="shared" si="100"/>
        <v>6.35</v>
      </c>
      <c r="AF728" s="12">
        <f t="shared" si="101"/>
        <v>6.35</v>
      </c>
      <c r="AG728" s="12">
        <f t="shared" si="102"/>
        <v>6.35</v>
      </c>
      <c r="AH728" s="9">
        <f t="shared" si="106"/>
        <v>1</v>
      </c>
      <c r="AI728" s="14">
        <f>VLOOKUP(E728,'Verweis Faktor'!$A:$B,2,FALSE)</f>
        <v>1</v>
      </c>
      <c r="AJ728" s="14"/>
      <c r="AK728" s="14" t="str">
        <f>IF(AL728="Ja","Versandkosten",VLOOKUP(E728,'Verweis Belegart'!$A$2:$B$9,2,FALSE))</f>
        <v>Versandkosten</v>
      </c>
      <c r="AL728" s="14" t="str">
        <f t="shared" si="107"/>
        <v>Ja</v>
      </c>
      <c r="AM728" s="14" t="str">
        <f t="shared" si="103"/>
        <v>Positiv</v>
      </c>
    </row>
    <row r="729" spans="1:39" ht="17.25" customHeight="1" x14ac:dyDescent="0.35">
      <c r="A729" s="17">
        <v>14571667</v>
      </c>
      <c r="B729" s="2" t="s">
        <v>22</v>
      </c>
      <c r="C729" s="1">
        <v>2025001</v>
      </c>
      <c r="D729" s="1">
        <v>2000218</v>
      </c>
      <c r="E729" s="2" t="s">
        <v>34</v>
      </c>
      <c r="F729" s="2" t="s">
        <v>53</v>
      </c>
      <c r="G729" s="2" t="s">
        <v>36</v>
      </c>
      <c r="H729" s="2" t="s">
        <v>600</v>
      </c>
      <c r="I729" s="2" t="s">
        <v>601</v>
      </c>
      <c r="J729" s="2" t="s">
        <v>103</v>
      </c>
      <c r="K729" s="2" t="s">
        <v>45</v>
      </c>
      <c r="L729" s="2" t="s">
        <v>458</v>
      </c>
      <c r="M729" s="2" t="s">
        <v>459</v>
      </c>
      <c r="N729" s="2" t="s">
        <v>41</v>
      </c>
      <c r="O729" s="3">
        <v>1</v>
      </c>
      <c r="P729" s="3">
        <v>228.69569999999999</v>
      </c>
      <c r="Q729" s="3">
        <v>235</v>
      </c>
      <c r="R729" s="3">
        <v>235</v>
      </c>
      <c r="S729" s="3">
        <v>6.3042999999999996</v>
      </c>
      <c r="T729" s="3">
        <v>6.3</v>
      </c>
      <c r="U729" s="3">
        <v>2.68</v>
      </c>
      <c r="V729" s="2" t="s">
        <v>235</v>
      </c>
      <c r="W729" s="2" t="s">
        <v>236</v>
      </c>
      <c r="X729" s="2" t="s">
        <v>33</v>
      </c>
      <c r="Y729" s="19" t="str">
        <f>VLOOKUP(G729,'Verweis Kd-Gruppe'!$A$2:$B$8,2,FALSE)</f>
        <v>GRK</v>
      </c>
      <c r="Z729" s="19" t="str">
        <f>VLOOKUP(J729,'Verweis Art-Gruppe'!$A$2:$B$15,2,FALSE)</f>
        <v>Geräte</v>
      </c>
      <c r="AA729" s="19" t="str">
        <f>VLOOKUP(W729,'Verweis Vertreter'!$A$2:$B$24,2,FALSE)</f>
        <v>Patrick Verfürth</v>
      </c>
      <c r="AB729" s="12">
        <f t="shared" si="99"/>
        <v>1</v>
      </c>
      <c r="AC729" s="12">
        <f t="shared" si="104"/>
        <v>228.69569999999999</v>
      </c>
      <c r="AD729" s="12">
        <f t="shared" si="105"/>
        <v>235</v>
      </c>
      <c r="AE729" s="12">
        <f t="shared" si="100"/>
        <v>235</v>
      </c>
      <c r="AF729" s="12">
        <f t="shared" si="101"/>
        <v>6.3042999999999996</v>
      </c>
      <c r="AG729" s="12">
        <f t="shared" si="102"/>
        <v>6.3</v>
      </c>
      <c r="AH729" s="9">
        <f t="shared" si="106"/>
        <v>2.680851063829787E-2</v>
      </c>
      <c r="AI729" s="14">
        <f>VLOOKUP(E729,'Verweis Faktor'!$A:$B,2,FALSE)</f>
        <v>1</v>
      </c>
      <c r="AJ729" s="14"/>
      <c r="AK729" s="14" t="str">
        <f>IF(AL729="Ja","Versandkosten",VLOOKUP(E729,'Verweis Belegart'!$A$2:$B$9,2,FALSE))</f>
        <v>Hardware</v>
      </c>
      <c r="AL729" s="14" t="str">
        <f t="shared" si="107"/>
        <v>Nein</v>
      </c>
      <c r="AM729" s="14" t="str">
        <f t="shared" si="103"/>
        <v>Positiv</v>
      </c>
    </row>
    <row r="730" spans="1:39" ht="17.25" customHeight="1" x14ac:dyDescent="0.35">
      <c r="A730" s="17">
        <v>14571679</v>
      </c>
      <c r="B730" s="2" t="s">
        <v>22</v>
      </c>
      <c r="C730" s="1">
        <v>2025001</v>
      </c>
      <c r="D730" s="1">
        <v>2000219</v>
      </c>
      <c r="E730" s="2" t="s">
        <v>34</v>
      </c>
      <c r="F730" s="2" t="s">
        <v>53</v>
      </c>
      <c r="G730" s="2" t="s">
        <v>36</v>
      </c>
      <c r="H730" s="2" t="s">
        <v>600</v>
      </c>
      <c r="I730" s="2" t="s">
        <v>601</v>
      </c>
      <c r="J730" s="2" t="s">
        <v>2791</v>
      </c>
      <c r="K730" s="2" t="s">
        <v>28</v>
      </c>
      <c r="L730" s="2" t="s">
        <v>249</v>
      </c>
      <c r="M730" s="2" t="s">
        <v>250</v>
      </c>
      <c r="N730" s="2" t="s">
        <v>122</v>
      </c>
      <c r="O730" s="3">
        <v>1</v>
      </c>
      <c r="P730" s="3">
        <v>0</v>
      </c>
      <c r="Q730" s="3">
        <v>6.35</v>
      </c>
      <c r="R730" s="3">
        <v>6.35</v>
      </c>
      <c r="S730" s="3">
        <v>6.35</v>
      </c>
      <c r="T730" s="3">
        <v>6.35</v>
      </c>
      <c r="U730" s="3"/>
      <c r="V730" s="2" t="s">
        <v>235</v>
      </c>
      <c r="W730" s="2" t="s">
        <v>236</v>
      </c>
      <c r="X730" s="2" t="s">
        <v>33</v>
      </c>
      <c r="Y730" s="19" t="str">
        <f>VLOOKUP(G730,'Verweis Kd-Gruppe'!$A$2:$B$8,2,FALSE)</f>
        <v>GRK</v>
      </c>
      <c r="Z730" s="19" t="str">
        <f>VLOOKUP(J730,'Verweis Art-Gruppe'!$A$2:$B$15,2,FALSE)</f>
        <v>Sonstige</v>
      </c>
      <c r="AA730" s="19" t="str">
        <f>VLOOKUP(W730,'Verweis Vertreter'!$A$2:$B$24,2,FALSE)</f>
        <v>Patrick Verfürth</v>
      </c>
      <c r="AB730" s="12">
        <f t="shared" si="99"/>
        <v>1</v>
      </c>
      <c r="AC730" s="12">
        <f t="shared" si="104"/>
        <v>0</v>
      </c>
      <c r="AD730" s="12">
        <f t="shared" si="105"/>
        <v>6.35</v>
      </c>
      <c r="AE730" s="12">
        <f t="shared" si="100"/>
        <v>6.35</v>
      </c>
      <c r="AF730" s="12">
        <f t="shared" si="101"/>
        <v>6.35</v>
      </c>
      <c r="AG730" s="12">
        <f t="shared" si="102"/>
        <v>6.35</v>
      </c>
      <c r="AH730" s="9">
        <f t="shared" si="106"/>
        <v>1</v>
      </c>
      <c r="AI730" s="14">
        <f>VLOOKUP(E730,'Verweis Faktor'!$A:$B,2,FALSE)</f>
        <v>1</v>
      </c>
      <c r="AJ730" s="14"/>
      <c r="AK730" s="14" t="str">
        <f>IF(AL730="Ja","Versandkosten",VLOOKUP(E730,'Verweis Belegart'!$A$2:$B$9,2,FALSE))</f>
        <v>Versandkosten</v>
      </c>
      <c r="AL730" s="14" t="str">
        <f t="shared" si="107"/>
        <v>Ja</v>
      </c>
      <c r="AM730" s="14" t="str">
        <f t="shared" si="103"/>
        <v>Positiv</v>
      </c>
    </row>
    <row r="731" spans="1:39" ht="17.25" customHeight="1" x14ac:dyDescent="0.35">
      <c r="A731" s="17">
        <v>14571679</v>
      </c>
      <c r="B731" s="2" t="s">
        <v>22</v>
      </c>
      <c r="C731" s="1">
        <v>2025001</v>
      </c>
      <c r="D731" s="1">
        <v>2000219</v>
      </c>
      <c r="E731" s="2" t="s">
        <v>34</v>
      </c>
      <c r="F731" s="2" t="s">
        <v>53</v>
      </c>
      <c r="G731" s="2" t="s">
        <v>36</v>
      </c>
      <c r="H731" s="2" t="s">
        <v>600</v>
      </c>
      <c r="I731" s="2" t="s">
        <v>601</v>
      </c>
      <c r="J731" s="2" t="s">
        <v>304</v>
      </c>
      <c r="K731" s="2" t="s">
        <v>45</v>
      </c>
      <c r="L731" s="2" t="s">
        <v>372</v>
      </c>
      <c r="M731" s="2" t="s">
        <v>373</v>
      </c>
      <c r="N731" s="2" t="s">
        <v>374</v>
      </c>
      <c r="O731" s="3">
        <v>2</v>
      </c>
      <c r="P731" s="3">
        <v>157.7662</v>
      </c>
      <c r="Q731" s="3">
        <v>161</v>
      </c>
      <c r="R731" s="3">
        <v>322</v>
      </c>
      <c r="S731" s="3">
        <v>3.2338</v>
      </c>
      <c r="T731" s="3">
        <v>6.47</v>
      </c>
      <c r="U731" s="3">
        <v>2</v>
      </c>
      <c r="V731" s="2" t="s">
        <v>235</v>
      </c>
      <c r="W731" s="2" t="s">
        <v>236</v>
      </c>
      <c r="X731" s="2" t="s">
        <v>33</v>
      </c>
      <c r="Y731" s="19" t="str">
        <f>VLOOKUP(G731,'Verweis Kd-Gruppe'!$A$2:$B$8,2,FALSE)</f>
        <v>GRK</v>
      </c>
      <c r="Z731" s="19" t="str">
        <f>VLOOKUP(J731,'Verweis Art-Gruppe'!$A$2:$B$15,2,FALSE)</f>
        <v>Zubehör</v>
      </c>
      <c r="AA731" s="19" t="str">
        <f>VLOOKUP(W731,'Verweis Vertreter'!$A$2:$B$24,2,FALSE)</f>
        <v>Patrick Verfürth</v>
      </c>
      <c r="AB731" s="12">
        <f t="shared" si="99"/>
        <v>2</v>
      </c>
      <c r="AC731" s="12">
        <f t="shared" si="104"/>
        <v>157.7662</v>
      </c>
      <c r="AD731" s="12">
        <f t="shared" si="105"/>
        <v>161</v>
      </c>
      <c r="AE731" s="12">
        <f t="shared" si="100"/>
        <v>322</v>
      </c>
      <c r="AF731" s="12">
        <f t="shared" si="101"/>
        <v>3.2338</v>
      </c>
      <c r="AG731" s="12">
        <f t="shared" si="102"/>
        <v>6.47</v>
      </c>
      <c r="AH731" s="9">
        <f t="shared" si="106"/>
        <v>2.0093167701863354E-2</v>
      </c>
      <c r="AI731" s="14">
        <f>VLOOKUP(E731,'Verweis Faktor'!$A:$B,2,FALSE)</f>
        <v>1</v>
      </c>
      <c r="AJ731" s="14"/>
      <c r="AK731" s="14" t="str">
        <f>IF(AL731="Ja","Versandkosten",VLOOKUP(E731,'Verweis Belegart'!$A$2:$B$9,2,FALSE))</f>
        <v>Hardware</v>
      </c>
      <c r="AL731" s="14" t="str">
        <f t="shared" si="107"/>
        <v>Nein</v>
      </c>
      <c r="AM731" s="14" t="str">
        <f t="shared" si="103"/>
        <v>Positiv</v>
      </c>
    </row>
    <row r="732" spans="1:39" ht="17.25" customHeight="1" x14ac:dyDescent="0.35">
      <c r="A732" s="17">
        <v>14571694</v>
      </c>
      <c r="B732" s="2" t="s">
        <v>22</v>
      </c>
      <c r="C732" s="1">
        <v>2025001</v>
      </c>
      <c r="D732" s="1">
        <v>2000220</v>
      </c>
      <c r="E732" s="2" t="s">
        <v>34</v>
      </c>
      <c r="F732" s="2" t="s">
        <v>142</v>
      </c>
      <c r="G732" s="2" t="s">
        <v>25</v>
      </c>
      <c r="H732" s="2" t="s">
        <v>1110</v>
      </c>
      <c r="I732" s="2" t="s">
        <v>1111</v>
      </c>
      <c r="J732" s="2" t="s">
        <v>103</v>
      </c>
      <c r="K732" s="2" t="s">
        <v>28</v>
      </c>
      <c r="L732" s="2" t="s">
        <v>232</v>
      </c>
      <c r="M732" s="2" t="s">
        <v>233</v>
      </c>
      <c r="N732" s="2" t="s">
        <v>234</v>
      </c>
      <c r="O732" s="3">
        <v>2</v>
      </c>
      <c r="P732" s="3">
        <v>251.29089999999999</v>
      </c>
      <c r="Q732" s="3">
        <v>265</v>
      </c>
      <c r="R732" s="3">
        <v>530</v>
      </c>
      <c r="S732" s="3">
        <v>13.709099999999999</v>
      </c>
      <c r="T732" s="3">
        <v>27.42</v>
      </c>
      <c r="U732" s="3">
        <v>5.17</v>
      </c>
      <c r="V732" s="2" t="s">
        <v>427</v>
      </c>
      <c r="W732" s="2" t="s">
        <v>428</v>
      </c>
      <c r="X732" s="2" t="s">
        <v>419</v>
      </c>
      <c r="Y732" s="19" t="str">
        <f>VLOOKUP(G732,'Verweis Kd-Gruppe'!$A$2:$B$8,2,FALSE)</f>
        <v>FHK</v>
      </c>
      <c r="Z732" s="19" t="str">
        <f>VLOOKUP(J732,'Verweis Art-Gruppe'!$A$2:$B$15,2,FALSE)</f>
        <v>Geräte</v>
      </c>
      <c r="AA732" s="19" t="str">
        <f>VLOOKUP(W732,'Verweis Vertreter'!$A$2:$B$24,2,FALSE)</f>
        <v>Zentrale</v>
      </c>
      <c r="AB732" s="12">
        <f t="shared" si="99"/>
        <v>2</v>
      </c>
      <c r="AC732" s="12">
        <f t="shared" si="104"/>
        <v>251.29089999999999</v>
      </c>
      <c r="AD732" s="12">
        <f t="shared" si="105"/>
        <v>265</v>
      </c>
      <c r="AE732" s="12">
        <f t="shared" si="100"/>
        <v>530</v>
      </c>
      <c r="AF732" s="12">
        <f t="shared" si="101"/>
        <v>13.709099999999999</v>
      </c>
      <c r="AG732" s="12">
        <f t="shared" si="102"/>
        <v>27.42</v>
      </c>
      <c r="AH732" s="9">
        <f t="shared" si="106"/>
        <v>5.1735849056603778E-2</v>
      </c>
      <c r="AI732" s="14">
        <f>VLOOKUP(E732,'Verweis Faktor'!$A:$B,2,FALSE)</f>
        <v>1</v>
      </c>
      <c r="AJ732" s="14"/>
      <c r="AK732" s="14" t="str">
        <f>IF(AL732="Ja","Versandkosten",VLOOKUP(E732,'Verweis Belegart'!$A$2:$B$9,2,FALSE))</f>
        <v>Hardware</v>
      </c>
      <c r="AL732" s="14" t="str">
        <f t="shared" si="107"/>
        <v>Nein</v>
      </c>
      <c r="AM732" s="14" t="str">
        <f t="shared" si="103"/>
        <v>Positiv</v>
      </c>
    </row>
    <row r="733" spans="1:39" ht="17.25" customHeight="1" x14ac:dyDescent="0.35">
      <c r="A733" s="17">
        <v>14571694</v>
      </c>
      <c r="B733" s="2" t="s">
        <v>22</v>
      </c>
      <c r="C733" s="1">
        <v>2025001</v>
      </c>
      <c r="D733" s="1">
        <v>2000220</v>
      </c>
      <c r="E733" s="2" t="s">
        <v>34</v>
      </c>
      <c r="F733" s="2" t="s">
        <v>142</v>
      </c>
      <c r="G733" s="2" t="s">
        <v>25</v>
      </c>
      <c r="H733" s="2" t="s">
        <v>1110</v>
      </c>
      <c r="I733" s="2" t="s">
        <v>1111</v>
      </c>
      <c r="J733" s="2" t="s">
        <v>103</v>
      </c>
      <c r="K733" s="2" t="s">
        <v>45</v>
      </c>
      <c r="L733" s="2" t="s">
        <v>129</v>
      </c>
      <c r="M733" s="2" t="s">
        <v>130</v>
      </c>
      <c r="N733" s="2" t="s">
        <v>131</v>
      </c>
      <c r="O733" s="3">
        <v>1</v>
      </c>
      <c r="P733" s="3">
        <v>164.98509999999999</v>
      </c>
      <c r="Q733" s="3">
        <v>175</v>
      </c>
      <c r="R733" s="3">
        <v>175</v>
      </c>
      <c r="S733" s="3">
        <v>10.014900000000001</v>
      </c>
      <c r="T733" s="3">
        <v>10.01</v>
      </c>
      <c r="U733" s="3">
        <v>5.72</v>
      </c>
      <c r="V733" s="2" t="s">
        <v>427</v>
      </c>
      <c r="W733" s="2" t="s">
        <v>428</v>
      </c>
      <c r="X733" s="2" t="s">
        <v>419</v>
      </c>
      <c r="Y733" s="19" t="str">
        <f>VLOOKUP(G733,'Verweis Kd-Gruppe'!$A$2:$B$8,2,FALSE)</f>
        <v>FHK</v>
      </c>
      <c r="Z733" s="19" t="str">
        <f>VLOOKUP(J733,'Verweis Art-Gruppe'!$A$2:$B$15,2,FALSE)</f>
        <v>Geräte</v>
      </c>
      <c r="AA733" s="19" t="str">
        <f>VLOOKUP(W733,'Verweis Vertreter'!$A$2:$B$24,2,FALSE)</f>
        <v>Zentrale</v>
      </c>
      <c r="AB733" s="12">
        <f t="shared" si="99"/>
        <v>1</v>
      </c>
      <c r="AC733" s="12">
        <f t="shared" si="104"/>
        <v>164.98509999999999</v>
      </c>
      <c r="AD733" s="12">
        <f t="shared" si="105"/>
        <v>175</v>
      </c>
      <c r="AE733" s="12">
        <f t="shared" si="100"/>
        <v>175</v>
      </c>
      <c r="AF733" s="12">
        <f t="shared" si="101"/>
        <v>10.014900000000001</v>
      </c>
      <c r="AG733" s="12">
        <f t="shared" si="102"/>
        <v>10.01</v>
      </c>
      <c r="AH733" s="9">
        <f t="shared" si="106"/>
        <v>5.7200000000000001E-2</v>
      </c>
      <c r="AI733" s="14">
        <f>VLOOKUP(E733,'Verweis Faktor'!$A:$B,2,FALSE)</f>
        <v>1</v>
      </c>
      <c r="AJ733" s="14"/>
      <c r="AK733" s="14" t="str">
        <f>IF(AL733="Ja","Versandkosten",VLOOKUP(E733,'Verweis Belegart'!$A$2:$B$9,2,FALSE))</f>
        <v>Hardware</v>
      </c>
      <c r="AL733" s="14" t="str">
        <f t="shared" si="107"/>
        <v>Nein</v>
      </c>
      <c r="AM733" s="14" t="str">
        <f t="shared" si="103"/>
        <v>Positiv</v>
      </c>
    </row>
    <row r="734" spans="1:39" ht="17.25" customHeight="1" x14ac:dyDescent="0.35">
      <c r="A734" s="17">
        <v>14571694</v>
      </c>
      <c r="B734" s="2" t="s">
        <v>22</v>
      </c>
      <c r="C734" s="1">
        <v>2025001</v>
      </c>
      <c r="D734" s="1">
        <v>2000220</v>
      </c>
      <c r="E734" s="2" t="s">
        <v>34</v>
      </c>
      <c r="F734" s="2" t="s">
        <v>142</v>
      </c>
      <c r="G734" s="2" t="s">
        <v>25</v>
      </c>
      <c r="H734" s="2" t="s">
        <v>1110</v>
      </c>
      <c r="I734" s="2" t="s">
        <v>1111</v>
      </c>
      <c r="J734" s="2" t="s">
        <v>103</v>
      </c>
      <c r="K734" s="2" t="s">
        <v>49</v>
      </c>
      <c r="L734" s="2" t="s">
        <v>1029</v>
      </c>
      <c r="M734" s="2" t="s">
        <v>1030</v>
      </c>
      <c r="N734" s="2" t="s">
        <v>310</v>
      </c>
      <c r="O734" s="3">
        <v>1</v>
      </c>
      <c r="P734" s="3">
        <v>487.01440000000002</v>
      </c>
      <c r="Q734" s="3">
        <v>509</v>
      </c>
      <c r="R734" s="3">
        <v>509</v>
      </c>
      <c r="S734" s="3">
        <v>21.985600000000002</v>
      </c>
      <c r="T734" s="3">
        <v>21.99</v>
      </c>
      <c r="U734" s="3">
        <v>4.3099999999999996</v>
      </c>
      <c r="V734" s="2" t="s">
        <v>427</v>
      </c>
      <c r="W734" s="2" t="s">
        <v>428</v>
      </c>
      <c r="X734" s="2" t="s">
        <v>419</v>
      </c>
      <c r="Y734" s="19" t="str">
        <f>VLOOKUP(G734,'Verweis Kd-Gruppe'!$A$2:$B$8,2,FALSE)</f>
        <v>FHK</v>
      </c>
      <c r="Z734" s="19" t="str">
        <f>VLOOKUP(J734,'Verweis Art-Gruppe'!$A$2:$B$15,2,FALSE)</f>
        <v>Geräte</v>
      </c>
      <c r="AA734" s="19" t="str">
        <f>VLOOKUP(W734,'Verweis Vertreter'!$A$2:$B$24,2,FALSE)</f>
        <v>Zentrale</v>
      </c>
      <c r="AB734" s="12">
        <f t="shared" si="99"/>
        <v>1</v>
      </c>
      <c r="AC734" s="12">
        <f t="shared" si="104"/>
        <v>487.01440000000002</v>
      </c>
      <c r="AD734" s="12">
        <f t="shared" si="105"/>
        <v>509</v>
      </c>
      <c r="AE734" s="12">
        <f t="shared" si="100"/>
        <v>509</v>
      </c>
      <c r="AF734" s="12">
        <f t="shared" si="101"/>
        <v>21.985600000000002</v>
      </c>
      <c r="AG734" s="12">
        <f t="shared" si="102"/>
        <v>21.99</v>
      </c>
      <c r="AH734" s="9">
        <f t="shared" si="106"/>
        <v>4.3202357563850685E-2</v>
      </c>
      <c r="AI734" s="14">
        <f>VLOOKUP(E734,'Verweis Faktor'!$A:$B,2,FALSE)</f>
        <v>1</v>
      </c>
      <c r="AJ734" s="14"/>
      <c r="AK734" s="14" t="str">
        <f>IF(AL734="Ja","Versandkosten",VLOOKUP(E734,'Verweis Belegart'!$A$2:$B$9,2,FALSE))</f>
        <v>Hardware</v>
      </c>
      <c r="AL734" s="14" t="str">
        <f t="shared" si="107"/>
        <v>Nein</v>
      </c>
      <c r="AM734" s="14" t="str">
        <f t="shared" si="103"/>
        <v>Positiv</v>
      </c>
    </row>
    <row r="735" spans="1:39" ht="17.25" customHeight="1" x14ac:dyDescent="0.35">
      <c r="A735" s="17">
        <v>14571690</v>
      </c>
      <c r="B735" s="2" t="s">
        <v>22</v>
      </c>
      <c r="C735" s="1">
        <v>2025001</v>
      </c>
      <c r="D735" s="1">
        <v>2000221</v>
      </c>
      <c r="E735" s="2" t="s">
        <v>34</v>
      </c>
      <c r="F735" s="2" t="s">
        <v>53</v>
      </c>
      <c r="G735" s="2" t="s">
        <v>36</v>
      </c>
      <c r="H735" s="2" t="s">
        <v>600</v>
      </c>
      <c r="I735" s="2" t="s">
        <v>601</v>
      </c>
      <c r="J735" s="2" t="s">
        <v>2791</v>
      </c>
      <c r="K735" s="2" t="s">
        <v>28</v>
      </c>
      <c r="L735" s="2" t="s">
        <v>249</v>
      </c>
      <c r="M735" s="2" t="s">
        <v>250</v>
      </c>
      <c r="N735" s="2" t="s">
        <v>122</v>
      </c>
      <c r="O735" s="3">
        <v>1</v>
      </c>
      <c r="P735" s="3">
        <v>0</v>
      </c>
      <c r="Q735" s="3">
        <v>6.35</v>
      </c>
      <c r="R735" s="3">
        <v>6.35</v>
      </c>
      <c r="S735" s="3">
        <v>6.35</v>
      </c>
      <c r="T735" s="3">
        <v>6.35</v>
      </c>
      <c r="U735" s="3"/>
      <c r="V735" s="2" t="s">
        <v>235</v>
      </c>
      <c r="W735" s="2" t="s">
        <v>236</v>
      </c>
      <c r="X735" s="2" t="s">
        <v>33</v>
      </c>
      <c r="Y735" s="19" t="str">
        <f>VLOOKUP(G735,'Verweis Kd-Gruppe'!$A$2:$B$8,2,FALSE)</f>
        <v>GRK</v>
      </c>
      <c r="Z735" s="19" t="str">
        <f>VLOOKUP(J735,'Verweis Art-Gruppe'!$A$2:$B$15,2,FALSE)</f>
        <v>Sonstige</v>
      </c>
      <c r="AA735" s="19" t="str">
        <f>VLOOKUP(W735,'Verweis Vertreter'!$A$2:$B$24,2,FALSE)</f>
        <v>Patrick Verfürth</v>
      </c>
      <c r="AB735" s="12">
        <f t="shared" si="99"/>
        <v>1</v>
      </c>
      <c r="AC735" s="12">
        <f t="shared" si="104"/>
        <v>0</v>
      </c>
      <c r="AD735" s="12">
        <f t="shared" si="105"/>
        <v>6.35</v>
      </c>
      <c r="AE735" s="12">
        <f t="shared" si="100"/>
        <v>6.35</v>
      </c>
      <c r="AF735" s="12">
        <f t="shared" si="101"/>
        <v>6.35</v>
      </c>
      <c r="AG735" s="12">
        <f t="shared" si="102"/>
        <v>6.35</v>
      </c>
      <c r="AH735" s="9">
        <f t="shared" si="106"/>
        <v>1</v>
      </c>
      <c r="AI735" s="14">
        <f>VLOOKUP(E735,'Verweis Faktor'!$A:$B,2,FALSE)</f>
        <v>1</v>
      </c>
      <c r="AJ735" s="14"/>
      <c r="AK735" s="14" t="str">
        <f>IF(AL735="Ja","Versandkosten",VLOOKUP(E735,'Verweis Belegart'!$A$2:$B$9,2,FALSE))</f>
        <v>Versandkosten</v>
      </c>
      <c r="AL735" s="14" t="str">
        <f t="shared" si="107"/>
        <v>Ja</v>
      </c>
      <c r="AM735" s="14" t="str">
        <f t="shared" si="103"/>
        <v>Positiv</v>
      </c>
    </row>
    <row r="736" spans="1:39" ht="17.25" customHeight="1" x14ac:dyDescent="0.35">
      <c r="A736" s="17">
        <v>14571690</v>
      </c>
      <c r="B736" s="2" t="s">
        <v>22</v>
      </c>
      <c r="C736" s="1">
        <v>2025001</v>
      </c>
      <c r="D736" s="1">
        <v>2000221</v>
      </c>
      <c r="E736" s="2" t="s">
        <v>34</v>
      </c>
      <c r="F736" s="2" t="s">
        <v>53</v>
      </c>
      <c r="G736" s="2" t="s">
        <v>36</v>
      </c>
      <c r="H736" s="2" t="s">
        <v>600</v>
      </c>
      <c r="I736" s="2" t="s">
        <v>601</v>
      </c>
      <c r="J736" s="2" t="s">
        <v>103</v>
      </c>
      <c r="K736" s="2" t="s">
        <v>45</v>
      </c>
      <c r="L736" s="2" t="s">
        <v>866</v>
      </c>
      <c r="M736" s="2" t="s">
        <v>867</v>
      </c>
      <c r="N736" s="2" t="s">
        <v>868</v>
      </c>
      <c r="O736" s="3">
        <v>1</v>
      </c>
      <c r="P736" s="3">
        <v>276.61900000000003</v>
      </c>
      <c r="Q736" s="3">
        <v>287</v>
      </c>
      <c r="R736" s="3">
        <v>287</v>
      </c>
      <c r="S736" s="3">
        <v>10.381</v>
      </c>
      <c r="T736" s="3">
        <v>10.38</v>
      </c>
      <c r="U736" s="3">
        <v>3.61</v>
      </c>
      <c r="V736" s="2" t="s">
        <v>235</v>
      </c>
      <c r="W736" s="2" t="s">
        <v>236</v>
      </c>
      <c r="X736" s="2" t="s">
        <v>33</v>
      </c>
      <c r="Y736" s="19" t="str">
        <f>VLOOKUP(G736,'Verweis Kd-Gruppe'!$A$2:$B$8,2,FALSE)</f>
        <v>GRK</v>
      </c>
      <c r="Z736" s="19" t="str">
        <f>VLOOKUP(J736,'Verweis Art-Gruppe'!$A$2:$B$15,2,FALSE)</f>
        <v>Geräte</v>
      </c>
      <c r="AA736" s="19" t="str">
        <f>VLOOKUP(W736,'Verweis Vertreter'!$A$2:$B$24,2,FALSE)</f>
        <v>Patrick Verfürth</v>
      </c>
      <c r="AB736" s="12">
        <f t="shared" si="99"/>
        <v>1</v>
      </c>
      <c r="AC736" s="12">
        <f t="shared" si="104"/>
        <v>276.61900000000003</v>
      </c>
      <c r="AD736" s="12">
        <f t="shared" si="105"/>
        <v>287</v>
      </c>
      <c r="AE736" s="12">
        <f t="shared" si="100"/>
        <v>287</v>
      </c>
      <c r="AF736" s="12">
        <f t="shared" si="101"/>
        <v>10.381</v>
      </c>
      <c r="AG736" s="12">
        <f t="shared" si="102"/>
        <v>10.38</v>
      </c>
      <c r="AH736" s="9">
        <f t="shared" si="106"/>
        <v>3.6167247386759582E-2</v>
      </c>
      <c r="AI736" s="14">
        <f>VLOOKUP(E736,'Verweis Faktor'!$A:$B,2,FALSE)</f>
        <v>1</v>
      </c>
      <c r="AJ736" s="14"/>
      <c r="AK736" s="14" t="str">
        <f>IF(AL736="Ja","Versandkosten",VLOOKUP(E736,'Verweis Belegart'!$A$2:$B$9,2,FALSE))</f>
        <v>Hardware</v>
      </c>
      <c r="AL736" s="14" t="str">
        <f t="shared" si="107"/>
        <v>Nein</v>
      </c>
      <c r="AM736" s="14" t="str">
        <f t="shared" si="103"/>
        <v>Positiv</v>
      </c>
    </row>
    <row r="737" spans="1:39" ht="17.25" customHeight="1" x14ac:dyDescent="0.35">
      <c r="A737" s="17">
        <v>14571454</v>
      </c>
      <c r="B737" s="2" t="s">
        <v>22</v>
      </c>
      <c r="C737" s="1">
        <v>2025001</v>
      </c>
      <c r="D737" s="1">
        <v>2000222</v>
      </c>
      <c r="E737" s="2" t="s">
        <v>34</v>
      </c>
      <c r="F737" s="2" t="s">
        <v>142</v>
      </c>
      <c r="G737" s="2" t="s">
        <v>25</v>
      </c>
      <c r="H737" s="2" t="s">
        <v>1112</v>
      </c>
      <c r="I737" s="2" t="s">
        <v>1113</v>
      </c>
      <c r="J737" s="2" t="s">
        <v>103</v>
      </c>
      <c r="K737" s="2" t="s">
        <v>28</v>
      </c>
      <c r="L737" s="2" t="s">
        <v>714</v>
      </c>
      <c r="M737" s="2" t="s">
        <v>715</v>
      </c>
      <c r="N737" s="2" t="s">
        <v>274</v>
      </c>
      <c r="O737" s="3">
        <v>3</v>
      </c>
      <c r="P737" s="3">
        <v>1118.9586999999999</v>
      </c>
      <c r="Q737" s="3">
        <v>1125</v>
      </c>
      <c r="R737" s="3">
        <v>3375</v>
      </c>
      <c r="S737" s="3">
        <v>6.0412999999999997</v>
      </c>
      <c r="T737" s="3">
        <v>18.12</v>
      </c>
      <c r="U737" s="3">
        <v>0.53</v>
      </c>
      <c r="V737" s="2" t="s">
        <v>427</v>
      </c>
      <c r="W737" s="2" t="s">
        <v>428</v>
      </c>
      <c r="X737" s="2" t="s">
        <v>702</v>
      </c>
      <c r="Y737" s="19" t="str">
        <f>VLOOKUP(G737,'Verweis Kd-Gruppe'!$A$2:$B$8,2,FALSE)</f>
        <v>FHK</v>
      </c>
      <c r="Z737" s="19" t="str">
        <f>VLOOKUP(J737,'Verweis Art-Gruppe'!$A$2:$B$15,2,FALSE)</f>
        <v>Geräte</v>
      </c>
      <c r="AA737" s="19" t="str">
        <f>VLOOKUP(W737,'Verweis Vertreter'!$A$2:$B$24,2,FALSE)</f>
        <v>Zentrale</v>
      </c>
      <c r="AB737" s="12">
        <f t="shared" si="99"/>
        <v>3</v>
      </c>
      <c r="AC737" s="12">
        <f t="shared" si="104"/>
        <v>1118.9586999999999</v>
      </c>
      <c r="AD737" s="12">
        <f t="shared" si="105"/>
        <v>1125</v>
      </c>
      <c r="AE737" s="12">
        <f t="shared" si="100"/>
        <v>3375</v>
      </c>
      <c r="AF737" s="12">
        <f t="shared" si="101"/>
        <v>6.0412999999999997</v>
      </c>
      <c r="AG737" s="12">
        <f t="shared" si="102"/>
        <v>18.12</v>
      </c>
      <c r="AH737" s="9">
        <f t="shared" si="106"/>
        <v>5.3688888888888892E-3</v>
      </c>
      <c r="AI737" s="14">
        <f>VLOOKUP(E737,'Verweis Faktor'!$A:$B,2,FALSE)</f>
        <v>1</v>
      </c>
      <c r="AJ737" s="14"/>
      <c r="AK737" s="14" t="str">
        <f>IF(AL737="Ja","Versandkosten",VLOOKUP(E737,'Verweis Belegart'!$A$2:$B$9,2,FALSE))</f>
        <v>Hardware</v>
      </c>
      <c r="AL737" s="14" t="str">
        <f t="shared" si="107"/>
        <v>Nein</v>
      </c>
      <c r="AM737" s="14" t="str">
        <f t="shared" si="103"/>
        <v>Positiv</v>
      </c>
    </row>
    <row r="738" spans="1:39" ht="17.25" customHeight="1" x14ac:dyDescent="0.35">
      <c r="A738" s="17">
        <v>14570800</v>
      </c>
      <c r="B738" s="2" t="s">
        <v>22</v>
      </c>
      <c r="C738" s="1">
        <v>2025001</v>
      </c>
      <c r="D738" s="1">
        <v>2000223</v>
      </c>
      <c r="E738" s="2" t="s">
        <v>34</v>
      </c>
      <c r="F738" s="2" t="s">
        <v>142</v>
      </c>
      <c r="G738" s="2" t="s">
        <v>25</v>
      </c>
      <c r="H738" s="2" t="s">
        <v>1114</v>
      </c>
      <c r="I738" s="2" t="s">
        <v>1115</v>
      </c>
      <c r="J738" s="2" t="s">
        <v>103</v>
      </c>
      <c r="K738" s="2" t="s">
        <v>28</v>
      </c>
      <c r="L738" s="2" t="s">
        <v>722</v>
      </c>
      <c r="M738" s="2" t="s">
        <v>723</v>
      </c>
      <c r="N738" s="2" t="s">
        <v>234</v>
      </c>
      <c r="O738" s="3">
        <v>1</v>
      </c>
      <c r="P738" s="3">
        <v>245</v>
      </c>
      <c r="Q738" s="3">
        <v>265</v>
      </c>
      <c r="R738" s="3">
        <v>265</v>
      </c>
      <c r="S738" s="3">
        <v>20</v>
      </c>
      <c r="T738" s="3">
        <v>20</v>
      </c>
      <c r="U738" s="3">
        <v>7.54</v>
      </c>
      <c r="V738" s="2" t="s">
        <v>697</v>
      </c>
      <c r="W738" s="2" t="s">
        <v>698</v>
      </c>
      <c r="X738" s="2" t="s">
        <v>1116</v>
      </c>
      <c r="Y738" s="19" t="str">
        <f>VLOOKUP(G738,'Verweis Kd-Gruppe'!$A$2:$B$8,2,FALSE)</f>
        <v>FHK</v>
      </c>
      <c r="Z738" s="19" t="str">
        <f>VLOOKUP(J738,'Verweis Art-Gruppe'!$A$2:$B$15,2,FALSE)</f>
        <v>Geräte</v>
      </c>
      <c r="AA738" s="19" t="str">
        <f>VLOOKUP(W738,'Verweis Vertreter'!$A$2:$B$24,2,FALSE)</f>
        <v>Zentrale</v>
      </c>
      <c r="AB738" s="12">
        <f t="shared" si="99"/>
        <v>1</v>
      </c>
      <c r="AC738" s="12">
        <f t="shared" si="104"/>
        <v>245</v>
      </c>
      <c r="AD738" s="12">
        <f t="shared" si="105"/>
        <v>265</v>
      </c>
      <c r="AE738" s="12">
        <f t="shared" si="100"/>
        <v>265</v>
      </c>
      <c r="AF738" s="12">
        <f t="shared" si="101"/>
        <v>20</v>
      </c>
      <c r="AG738" s="12">
        <f t="shared" si="102"/>
        <v>20</v>
      </c>
      <c r="AH738" s="9">
        <f t="shared" si="106"/>
        <v>7.5471698113207544E-2</v>
      </c>
      <c r="AI738" s="14">
        <f>VLOOKUP(E738,'Verweis Faktor'!$A:$B,2,FALSE)</f>
        <v>1</v>
      </c>
      <c r="AJ738" s="14"/>
      <c r="AK738" s="14" t="str">
        <f>IF(AL738="Ja","Versandkosten",VLOOKUP(E738,'Verweis Belegart'!$A$2:$B$9,2,FALSE))</f>
        <v>Hardware</v>
      </c>
      <c r="AL738" s="14" t="str">
        <f t="shared" si="107"/>
        <v>Nein</v>
      </c>
      <c r="AM738" s="14" t="str">
        <f t="shared" si="103"/>
        <v>Positiv</v>
      </c>
    </row>
    <row r="739" spans="1:39" ht="17.25" customHeight="1" x14ac:dyDescent="0.35">
      <c r="A739" s="17">
        <v>14571683</v>
      </c>
      <c r="B739" s="2" t="s">
        <v>22</v>
      </c>
      <c r="C739" s="1">
        <v>2025001</v>
      </c>
      <c r="D739" s="1">
        <v>2000224</v>
      </c>
      <c r="E739" s="2" t="s">
        <v>34</v>
      </c>
      <c r="F739" s="2" t="s">
        <v>142</v>
      </c>
      <c r="G739" s="2" t="s">
        <v>25</v>
      </c>
      <c r="H739" s="2" t="s">
        <v>1114</v>
      </c>
      <c r="I739" s="2" t="s">
        <v>1115</v>
      </c>
      <c r="J739" s="2" t="s">
        <v>103</v>
      </c>
      <c r="K739" s="2" t="s">
        <v>28</v>
      </c>
      <c r="L739" s="2" t="s">
        <v>722</v>
      </c>
      <c r="M739" s="2" t="s">
        <v>723</v>
      </c>
      <c r="N739" s="2" t="s">
        <v>234</v>
      </c>
      <c r="O739" s="3">
        <v>1</v>
      </c>
      <c r="P739" s="3">
        <v>245</v>
      </c>
      <c r="Q739" s="3">
        <v>265</v>
      </c>
      <c r="R739" s="3">
        <v>265</v>
      </c>
      <c r="S739" s="3">
        <v>20</v>
      </c>
      <c r="T739" s="3">
        <v>20</v>
      </c>
      <c r="U739" s="3">
        <v>7.54</v>
      </c>
      <c r="V739" s="2" t="s">
        <v>697</v>
      </c>
      <c r="W739" s="2" t="s">
        <v>698</v>
      </c>
      <c r="X739" s="2" t="s">
        <v>1116</v>
      </c>
      <c r="Y739" s="19" t="str">
        <f>VLOOKUP(G739,'Verweis Kd-Gruppe'!$A$2:$B$8,2,FALSE)</f>
        <v>FHK</v>
      </c>
      <c r="Z739" s="19" t="str">
        <f>VLOOKUP(J739,'Verweis Art-Gruppe'!$A$2:$B$15,2,FALSE)</f>
        <v>Geräte</v>
      </c>
      <c r="AA739" s="19" t="str">
        <f>VLOOKUP(W739,'Verweis Vertreter'!$A$2:$B$24,2,FALSE)</f>
        <v>Zentrale</v>
      </c>
      <c r="AB739" s="12">
        <f t="shared" si="99"/>
        <v>1</v>
      </c>
      <c r="AC739" s="12">
        <f t="shared" si="104"/>
        <v>245</v>
      </c>
      <c r="AD739" s="12">
        <f t="shared" si="105"/>
        <v>265</v>
      </c>
      <c r="AE739" s="12">
        <f t="shared" si="100"/>
        <v>265</v>
      </c>
      <c r="AF739" s="12">
        <f t="shared" si="101"/>
        <v>20</v>
      </c>
      <c r="AG739" s="12">
        <f t="shared" si="102"/>
        <v>20</v>
      </c>
      <c r="AH739" s="9">
        <f t="shared" si="106"/>
        <v>7.5471698113207544E-2</v>
      </c>
      <c r="AI739" s="14">
        <f>VLOOKUP(E739,'Verweis Faktor'!$A:$B,2,FALSE)</f>
        <v>1</v>
      </c>
      <c r="AJ739" s="14"/>
      <c r="AK739" s="14" t="str">
        <f>IF(AL739="Ja","Versandkosten",VLOOKUP(E739,'Verweis Belegart'!$A$2:$B$9,2,FALSE))</f>
        <v>Hardware</v>
      </c>
      <c r="AL739" s="14" t="str">
        <f t="shared" si="107"/>
        <v>Nein</v>
      </c>
      <c r="AM739" s="14" t="str">
        <f t="shared" si="103"/>
        <v>Positiv</v>
      </c>
    </row>
    <row r="740" spans="1:39" ht="17.25" customHeight="1" x14ac:dyDescent="0.35">
      <c r="A740" s="17">
        <v>14571683</v>
      </c>
      <c r="B740" s="2" t="s">
        <v>22</v>
      </c>
      <c r="C740" s="1">
        <v>2025001</v>
      </c>
      <c r="D740" s="1">
        <v>2000224</v>
      </c>
      <c r="E740" s="2" t="s">
        <v>34</v>
      </c>
      <c r="F740" s="2" t="s">
        <v>142</v>
      </c>
      <c r="G740" s="2" t="s">
        <v>25</v>
      </c>
      <c r="H740" s="2" t="s">
        <v>1114</v>
      </c>
      <c r="I740" s="2" t="s">
        <v>1115</v>
      </c>
      <c r="J740" s="2" t="s">
        <v>103</v>
      </c>
      <c r="K740" s="2" t="s">
        <v>45</v>
      </c>
      <c r="L740" s="2" t="s">
        <v>134</v>
      </c>
      <c r="M740" s="2" t="s">
        <v>135</v>
      </c>
      <c r="N740" s="2" t="s">
        <v>136</v>
      </c>
      <c r="O740" s="3">
        <v>1</v>
      </c>
      <c r="P740" s="3">
        <v>189</v>
      </c>
      <c r="Q740" s="3">
        <v>199</v>
      </c>
      <c r="R740" s="3">
        <v>199</v>
      </c>
      <c r="S740" s="3">
        <v>10</v>
      </c>
      <c r="T740" s="3">
        <v>10</v>
      </c>
      <c r="U740" s="3">
        <v>5.0199999999999996</v>
      </c>
      <c r="V740" s="2" t="s">
        <v>697</v>
      </c>
      <c r="W740" s="2" t="s">
        <v>698</v>
      </c>
      <c r="X740" s="2" t="s">
        <v>1116</v>
      </c>
      <c r="Y740" s="19" t="str">
        <f>VLOOKUP(G740,'Verweis Kd-Gruppe'!$A$2:$B$8,2,FALSE)</f>
        <v>FHK</v>
      </c>
      <c r="Z740" s="19" t="str">
        <f>VLOOKUP(J740,'Verweis Art-Gruppe'!$A$2:$B$15,2,FALSE)</f>
        <v>Geräte</v>
      </c>
      <c r="AA740" s="19" t="str">
        <f>VLOOKUP(W740,'Verweis Vertreter'!$A$2:$B$24,2,FALSE)</f>
        <v>Zentrale</v>
      </c>
      <c r="AB740" s="12">
        <f t="shared" si="99"/>
        <v>1</v>
      </c>
      <c r="AC740" s="12">
        <f t="shared" si="104"/>
        <v>189</v>
      </c>
      <c r="AD740" s="12">
        <f t="shared" si="105"/>
        <v>199</v>
      </c>
      <c r="AE740" s="12">
        <f t="shared" si="100"/>
        <v>199</v>
      </c>
      <c r="AF740" s="12">
        <f t="shared" si="101"/>
        <v>10</v>
      </c>
      <c r="AG740" s="12">
        <f t="shared" si="102"/>
        <v>10</v>
      </c>
      <c r="AH740" s="9">
        <f t="shared" si="106"/>
        <v>5.0251256281407038E-2</v>
      </c>
      <c r="AI740" s="14">
        <f>VLOOKUP(E740,'Verweis Faktor'!$A:$B,2,FALSE)</f>
        <v>1</v>
      </c>
      <c r="AJ740" s="14"/>
      <c r="AK740" s="14" t="str">
        <f>IF(AL740="Ja","Versandkosten",VLOOKUP(E740,'Verweis Belegart'!$A$2:$B$9,2,FALSE))</f>
        <v>Hardware</v>
      </c>
      <c r="AL740" s="14" t="str">
        <f t="shared" si="107"/>
        <v>Nein</v>
      </c>
      <c r="AM740" s="14" t="str">
        <f t="shared" si="103"/>
        <v>Positiv</v>
      </c>
    </row>
    <row r="741" spans="1:39" ht="17.25" customHeight="1" x14ac:dyDescent="0.35">
      <c r="A741" s="17">
        <v>14571701</v>
      </c>
      <c r="B741" s="2" t="s">
        <v>22</v>
      </c>
      <c r="C741" s="1">
        <v>2025001</v>
      </c>
      <c r="D741" s="1">
        <v>2000225</v>
      </c>
      <c r="E741" s="2" t="s">
        <v>34</v>
      </c>
      <c r="F741" s="2" t="s">
        <v>53</v>
      </c>
      <c r="G741" s="2" t="s">
        <v>36</v>
      </c>
      <c r="H741" s="2" t="s">
        <v>600</v>
      </c>
      <c r="I741" s="2" t="s">
        <v>601</v>
      </c>
      <c r="J741" s="2" t="s">
        <v>2791</v>
      </c>
      <c r="K741" s="2" t="s">
        <v>28</v>
      </c>
      <c r="L741" s="2" t="s">
        <v>249</v>
      </c>
      <c r="M741" s="2" t="s">
        <v>250</v>
      </c>
      <c r="N741" s="2" t="s">
        <v>122</v>
      </c>
      <c r="O741" s="3">
        <v>1</v>
      </c>
      <c r="P741" s="3">
        <v>0</v>
      </c>
      <c r="Q741" s="3">
        <v>6.35</v>
      </c>
      <c r="R741" s="3">
        <v>6.35</v>
      </c>
      <c r="S741" s="3">
        <v>6.35</v>
      </c>
      <c r="T741" s="3">
        <v>6.35</v>
      </c>
      <c r="U741" s="3"/>
      <c r="V741" s="2" t="s">
        <v>235</v>
      </c>
      <c r="W741" s="2" t="s">
        <v>236</v>
      </c>
      <c r="X741" s="2" t="s">
        <v>33</v>
      </c>
      <c r="Y741" s="19" t="str">
        <f>VLOOKUP(G741,'Verweis Kd-Gruppe'!$A$2:$B$8,2,FALSE)</f>
        <v>GRK</v>
      </c>
      <c r="Z741" s="19" t="str">
        <f>VLOOKUP(J741,'Verweis Art-Gruppe'!$A$2:$B$15,2,FALSE)</f>
        <v>Sonstige</v>
      </c>
      <c r="AA741" s="19" t="str">
        <f>VLOOKUP(W741,'Verweis Vertreter'!$A$2:$B$24,2,FALSE)</f>
        <v>Patrick Verfürth</v>
      </c>
      <c r="AB741" s="12">
        <f t="shared" si="99"/>
        <v>1</v>
      </c>
      <c r="AC741" s="12">
        <f t="shared" si="104"/>
        <v>0</v>
      </c>
      <c r="AD741" s="12">
        <f t="shared" si="105"/>
        <v>6.35</v>
      </c>
      <c r="AE741" s="12">
        <f t="shared" si="100"/>
        <v>6.35</v>
      </c>
      <c r="AF741" s="12">
        <f t="shared" si="101"/>
        <v>6.35</v>
      </c>
      <c r="AG741" s="12">
        <f t="shared" si="102"/>
        <v>6.35</v>
      </c>
      <c r="AH741" s="9">
        <f t="shared" si="106"/>
        <v>1</v>
      </c>
      <c r="AI741" s="14">
        <f>VLOOKUP(E741,'Verweis Faktor'!$A:$B,2,FALSE)</f>
        <v>1</v>
      </c>
      <c r="AJ741" s="14"/>
      <c r="AK741" s="14" t="str">
        <f>IF(AL741="Ja","Versandkosten",VLOOKUP(E741,'Verweis Belegart'!$A$2:$B$9,2,FALSE))</f>
        <v>Versandkosten</v>
      </c>
      <c r="AL741" s="14" t="str">
        <f t="shared" si="107"/>
        <v>Ja</v>
      </c>
      <c r="AM741" s="14" t="str">
        <f t="shared" si="103"/>
        <v>Positiv</v>
      </c>
    </row>
    <row r="742" spans="1:39" ht="17.25" customHeight="1" x14ac:dyDescent="0.35">
      <c r="A742" s="17">
        <v>14571701</v>
      </c>
      <c r="B742" s="2" t="s">
        <v>22</v>
      </c>
      <c r="C742" s="1">
        <v>2025001</v>
      </c>
      <c r="D742" s="1">
        <v>2000225</v>
      </c>
      <c r="E742" s="2" t="s">
        <v>34</v>
      </c>
      <c r="F742" s="2" t="s">
        <v>53</v>
      </c>
      <c r="G742" s="2" t="s">
        <v>36</v>
      </c>
      <c r="H742" s="2" t="s">
        <v>600</v>
      </c>
      <c r="I742" s="2" t="s">
        <v>601</v>
      </c>
      <c r="J742" s="2" t="s">
        <v>103</v>
      </c>
      <c r="K742" s="2" t="s">
        <v>45</v>
      </c>
      <c r="L742" s="2" t="s">
        <v>608</v>
      </c>
      <c r="M742" s="2" t="s">
        <v>609</v>
      </c>
      <c r="N742" s="2" t="s">
        <v>610</v>
      </c>
      <c r="O742" s="3">
        <v>1</v>
      </c>
      <c r="P742" s="3">
        <v>181</v>
      </c>
      <c r="Q742" s="3">
        <v>192</v>
      </c>
      <c r="R742" s="3">
        <v>192</v>
      </c>
      <c r="S742" s="3">
        <v>11</v>
      </c>
      <c r="T742" s="3">
        <v>11</v>
      </c>
      <c r="U742" s="3">
        <v>5.72</v>
      </c>
      <c r="V742" s="2" t="s">
        <v>235</v>
      </c>
      <c r="W742" s="2" t="s">
        <v>236</v>
      </c>
      <c r="X742" s="2" t="s">
        <v>33</v>
      </c>
      <c r="Y742" s="19" t="str">
        <f>VLOOKUP(G742,'Verweis Kd-Gruppe'!$A$2:$B$8,2,FALSE)</f>
        <v>GRK</v>
      </c>
      <c r="Z742" s="19" t="str">
        <f>VLOOKUP(J742,'Verweis Art-Gruppe'!$A$2:$B$15,2,FALSE)</f>
        <v>Geräte</v>
      </c>
      <c r="AA742" s="19" t="str">
        <f>VLOOKUP(W742,'Verweis Vertreter'!$A$2:$B$24,2,FALSE)</f>
        <v>Patrick Verfürth</v>
      </c>
      <c r="AB742" s="12">
        <f t="shared" si="99"/>
        <v>1</v>
      </c>
      <c r="AC742" s="12">
        <f t="shared" si="104"/>
        <v>181</v>
      </c>
      <c r="AD742" s="12">
        <f t="shared" si="105"/>
        <v>192</v>
      </c>
      <c r="AE742" s="12">
        <f t="shared" si="100"/>
        <v>192</v>
      </c>
      <c r="AF742" s="12">
        <f t="shared" si="101"/>
        <v>11</v>
      </c>
      <c r="AG742" s="12">
        <f t="shared" si="102"/>
        <v>11</v>
      </c>
      <c r="AH742" s="9">
        <f t="shared" si="106"/>
        <v>5.7291666666666664E-2</v>
      </c>
      <c r="AI742" s="14">
        <f>VLOOKUP(E742,'Verweis Faktor'!$A:$B,2,FALSE)</f>
        <v>1</v>
      </c>
      <c r="AJ742" s="14"/>
      <c r="AK742" s="14" t="str">
        <f>IF(AL742="Ja","Versandkosten",VLOOKUP(E742,'Verweis Belegart'!$A$2:$B$9,2,FALSE))</f>
        <v>Hardware</v>
      </c>
      <c r="AL742" s="14" t="str">
        <f t="shared" si="107"/>
        <v>Nein</v>
      </c>
      <c r="AM742" s="14" t="str">
        <f t="shared" si="103"/>
        <v>Positiv</v>
      </c>
    </row>
    <row r="743" spans="1:39" ht="17.25" customHeight="1" x14ac:dyDescent="0.35">
      <c r="A743" s="17">
        <v>14571709</v>
      </c>
      <c r="B743" s="2" t="s">
        <v>22</v>
      </c>
      <c r="C743" s="1">
        <v>2025001</v>
      </c>
      <c r="D743" s="1">
        <v>2000226</v>
      </c>
      <c r="E743" s="2" t="s">
        <v>34</v>
      </c>
      <c r="F743" s="2" t="s">
        <v>53</v>
      </c>
      <c r="G743" s="2" t="s">
        <v>36</v>
      </c>
      <c r="H743" s="2" t="s">
        <v>600</v>
      </c>
      <c r="I743" s="2" t="s">
        <v>601</v>
      </c>
      <c r="J743" s="2" t="s">
        <v>2791</v>
      </c>
      <c r="K743" s="2" t="s">
        <v>28</v>
      </c>
      <c r="L743" s="2" t="s">
        <v>249</v>
      </c>
      <c r="M743" s="2" t="s">
        <v>250</v>
      </c>
      <c r="N743" s="2" t="s">
        <v>122</v>
      </c>
      <c r="O743" s="3">
        <v>1</v>
      </c>
      <c r="P743" s="3">
        <v>0</v>
      </c>
      <c r="Q743" s="3">
        <v>6.35</v>
      </c>
      <c r="R743" s="3">
        <v>6.35</v>
      </c>
      <c r="S743" s="3">
        <v>6.35</v>
      </c>
      <c r="T743" s="3">
        <v>6.35</v>
      </c>
      <c r="U743" s="3"/>
      <c r="V743" s="2" t="s">
        <v>235</v>
      </c>
      <c r="W743" s="2" t="s">
        <v>236</v>
      </c>
      <c r="X743" s="2" t="s">
        <v>33</v>
      </c>
      <c r="Y743" s="19" t="str">
        <f>VLOOKUP(G743,'Verweis Kd-Gruppe'!$A$2:$B$8,2,FALSE)</f>
        <v>GRK</v>
      </c>
      <c r="Z743" s="19" t="str">
        <f>VLOOKUP(J743,'Verweis Art-Gruppe'!$A$2:$B$15,2,FALSE)</f>
        <v>Sonstige</v>
      </c>
      <c r="AA743" s="19" t="str">
        <f>VLOOKUP(W743,'Verweis Vertreter'!$A$2:$B$24,2,FALSE)</f>
        <v>Patrick Verfürth</v>
      </c>
      <c r="AB743" s="12">
        <f t="shared" si="99"/>
        <v>1</v>
      </c>
      <c r="AC743" s="12">
        <f t="shared" si="104"/>
        <v>0</v>
      </c>
      <c r="AD743" s="12">
        <f t="shared" si="105"/>
        <v>6.35</v>
      </c>
      <c r="AE743" s="12">
        <f t="shared" si="100"/>
        <v>6.35</v>
      </c>
      <c r="AF743" s="12">
        <f t="shared" si="101"/>
        <v>6.35</v>
      </c>
      <c r="AG743" s="12">
        <f t="shared" si="102"/>
        <v>6.35</v>
      </c>
      <c r="AH743" s="9">
        <f t="shared" si="106"/>
        <v>1</v>
      </c>
      <c r="AI743" s="14">
        <f>VLOOKUP(E743,'Verweis Faktor'!$A:$B,2,FALSE)</f>
        <v>1</v>
      </c>
      <c r="AJ743" s="14"/>
      <c r="AK743" s="14" t="str">
        <f>IF(AL743="Ja","Versandkosten",VLOOKUP(E743,'Verweis Belegart'!$A$2:$B$9,2,FALSE))</f>
        <v>Versandkosten</v>
      </c>
      <c r="AL743" s="14" t="str">
        <f t="shared" si="107"/>
        <v>Ja</v>
      </c>
      <c r="AM743" s="14" t="str">
        <f t="shared" si="103"/>
        <v>Positiv</v>
      </c>
    </row>
    <row r="744" spans="1:39" ht="17.25" customHeight="1" x14ac:dyDescent="0.35">
      <c r="A744" s="17">
        <v>14571709</v>
      </c>
      <c r="B744" s="2" t="s">
        <v>22</v>
      </c>
      <c r="C744" s="1">
        <v>2025001</v>
      </c>
      <c r="D744" s="1">
        <v>2000226</v>
      </c>
      <c r="E744" s="2" t="s">
        <v>34</v>
      </c>
      <c r="F744" s="2" t="s">
        <v>53</v>
      </c>
      <c r="G744" s="2" t="s">
        <v>36</v>
      </c>
      <c r="H744" s="2" t="s">
        <v>600</v>
      </c>
      <c r="I744" s="2" t="s">
        <v>601</v>
      </c>
      <c r="J744" s="2" t="s">
        <v>103</v>
      </c>
      <c r="K744" s="2" t="s">
        <v>45</v>
      </c>
      <c r="L744" s="2" t="s">
        <v>96</v>
      </c>
      <c r="M744" s="2" t="s">
        <v>97</v>
      </c>
      <c r="N744" s="2" t="s">
        <v>98</v>
      </c>
      <c r="O744" s="3">
        <v>1</v>
      </c>
      <c r="P744" s="3">
        <v>165</v>
      </c>
      <c r="Q744" s="3">
        <v>179</v>
      </c>
      <c r="R744" s="3">
        <v>179</v>
      </c>
      <c r="S744" s="3">
        <v>14</v>
      </c>
      <c r="T744" s="3">
        <v>14</v>
      </c>
      <c r="U744" s="3">
        <v>7.82</v>
      </c>
      <c r="V744" s="2" t="s">
        <v>235</v>
      </c>
      <c r="W744" s="2" t="s">
        <v>236</v>
      </c>
      <c r="X744" s="2" t="s">
        <v>33</v>
      </c>
      <c r="Y744" s="19" t="str">
        <f>VLOOKUP(G744,'Verweis Kd-Gruppe'!$A$2:$B$8,2,FALSE)</f>
        <v>GRK</v>
      </c>
      <c r="Z744" s="19" t="str">
        <f>VLOOKUP(J744,'Verweis Art-Gruppe'!$A$2:$B$15,2,FALSE)</f>
        <v>Geräte</v>
      </c>
      <c r="AA744" s="19" t="str">
        <f>VLOOKUP(W744,'Verweis Vertreter'!$A$2:$B$24,2,FALSE)</f>
        <v>Patrick Verfürth</v>
      </c>
      <c r="AB744" s="12">
        <f t="shared" si="99"/>
        <v>1</v>
      </c>
      <c r="AC744" s="12">
        <f t="shared" si="104"/>
        <v>165</v>
      </c>
      <c r="AD744" s="12">
        <f t="shared" si="105"/>
        <v>179</v>
      </c>
      <c r="AE744" s="12">
        <f t="shared" si="100"/>
        <v>179</v>
      </c>
      <c r="AF744" s="12">
        <f t="shared" si="101"/>
        <v>14</v>
      </c>
      <c r="AG744" s="12">
        <f t="shared" si="102"/>
        <v>14</v>
      </c>
      <c r="AH744" s="9">
        <f t="shared" si="106"/>
        <v>7.8212290502793297E-2</v>
      </c>
      <c r="AI744" s="14">
        <f>VLOOKUP(E744,'Verweis Faktor'!$A:$B,2,FALSE)</f>
        <v>1</v>
      </c>
      <c r="AJ744" s="14"/>
      <c r="AK744" s="14" t="str">
        <f>IF(AL744="Ja","Versandkosten",VLOOKUP(E744,'Verweis Belegart'!$A$2:$B$9,2,FALSE))</f>
        <v>Hardware</v>
      </c>
      <c r="AL744" s="14" t="str">
        <f t="shared" si="107"/>
        <v>Nein</v>
      </c>
      <c r="AM744" s="14" t="str">
        <f t="shared" si="103"/>
        <v>Positiv</v>
      </c>
    </row>
    <row r="745" spans="1:39" ht="17.25" customHeight="1" x14ac:dyDescent="0.35">
      <c r="A745" s="17">
        <v>14570854</v>
      </c>
      <c r="B745" s="2" t="s">
        <v>22</v>
      </c>
      <c r="C745" s="1">
        <v>2025001</v>
      </c>
      <c r="D745" s="1">
        <v>2000227</v>
      </c>
      <c r="E745" s="2" t="s">
        <v>34</v>
      </c>
      <c r="F745" s="2" t="s">
        <v>53</v>
      </c>
      <c r="G745" s="2" t="s">
        <v>25</v>
      </c>
      <c r="H745" s="2" t="s">
        <v>423</v>
      </c>
      <c r="I745" s="2" t="s">
        <v>424</v>
      </c>
      <c r="J745" s="2" t="s">
        <v>103</v>
      </c>
      <c r="K745" s="2" t="s">
        <v>28</v>
      </c>
      <c r="L745" s="2" t="s">
        <v>50</v>
      </c>
      <c r="M745" s="2" t="s">
        <v>51</v>
      </c>
      <c r="N745" s="2" t="s">
        <v>52</v>
      </c>
      <c r="O745" s="3">
        <v>3</v>
      </c>
      <c r="P745" s="3">
        <v>143.50120000000001</v>
      </c>
      <c r="Q745" s="3">
        <v>157</v>
      </c>
      <c r="R745" s="3">
        <v>471</v>
      </c>
      <c r="S745" s="3">
        <v>13.498799999999999</v>
      </c>
      <c r="T745" s="3">
        <v>40.5</v>
      </c>
      <c r="U745" s="3">
        <v>8.59</v>
      </c>
      <c r="V745" s="2" t="s">
        <v>427</v>
      </c>
      <c r="W745" s="2" t="s">
        <v>428</v>
      </c>
      <c r="X745" s="2" t="s">
        <v>1117</v>
      </c>
      <c r="Y745" s="19" t="str">
        <f>VLOOKUP(G745,'Verweis Kd-Gruppe'!$A$2:$B$8,2,FALSE)</f>
        <v>FHK</v>
      </c>
      <c r="Z745" s="19" t="str">
        <f>VLOOKUP(J745,'Verweis Art-Gruppe'!$A$2:$B$15,2,FALSE)</f>
        <v>Geräte</v>
      </c>
      <c r="AA745" s="19" t="str">
        <f>VLOOKUP(W745,'Verweis Vertreter'!$A$2:$B$24,2,FALSE)</f>
        <v>Zentrale</v>
      </c>
      <c r="AB745" s="12">
        <f t="shared" si="99"/>
        <v>3</v>
      </c>
      <c r="AC745" s="12">
        <f t="shared" si="104"/>
        <v>143.50120000000001</v>
      </c>
      <c r="AD745" s="12">
        <f t="shared" si="105"/>
        <v>157</v>
      </c>
      <c r="AE745" s="12">
        <f t="shared" si="100"/>
        <v>471</v>
      </c>
      <c r="AF745" s="12">
        <f t="shared" si="101"/>
        <v>13.498799999999999</v>
      </c>
      <c r="AG745" s="12">
        <f t="shared" si="102"/>
        <v>40.5</v>
      </c>
      <c r="AH745" s="9">
        <f t="shared" si="106"/>
        <v>8.598726114649681E-2</v>
      </c>
      <c r="AI745" s="14">
        <f>VLOOKUP(E745,'Verweis Faktor'!$A:$B,2,FALSE)</f>
        <v>1</v>
      </c>
      <c r="AJ745" s="14"/>
      <c r="AK745" s="14" t="str">
        <f>IF(AL745="Ja","Versandkosten",VLOOKUP(E745,'Verweis Belegart'!$A$2:$B$9,2,FALSE))</f>
        <v>Hardware</v>
      </c>
      <c r="AL745" s="14" t="str">
        <f t="shared" si="107"/>
        <v>Nein</v>
      </c>
      <c r="AM745" s="14" t="str">
        <f t="shared" si="103"/>
        <v>Positiv</v>
      </c>
    </row>
    <row r="746" spans="1:39" ht="17.25" customHeight="1" x14ac:dyDescent="0.35">
      <c r="A746" s="17">
        <v>14571684</v>
      </c>
      <c r="B746" s="2" t="s">
        <v>22</v>
      </c>
      <c r="C746" s="1">
        <v>2025001</v>
      </c>
      <c r="D746" s="1">
        <v>2000228</v>
      </c>
      <c r="E746" s="2" t="s">
        <v>34</v>
      </c>
      <c r="F746" s="2" t="s">
        <v>142</v>
      </c>
      <c r="G746" s="2" t="s">
        <v>36</v>
      </c>
      <c r="H746" s="2" t="s">
        <v>1118</v>
      </c>
      <c r="I746" s="2" t="s">
        <v>1119</v>
      </c>
      <c r="J746" s="2" t="s">
        <v>103</v>
      </c>
      <c r="K746" s="2" t="s">
        <v>28</v>
      </c>
      <c r="L746" s="2" t="s">
        <v>126</v>
      </c>
      <c r="M746" s="2" t="s">
        <v>127</v>
      </c>
      <c r="N746" s="2" t="s">
        <v>128</v>
      </c>
      <c r="O746" s="3">
        <v>5</v>
      </c>
      <c r="P746" s="3">
        <v>188.4658</v>
      </c>
      <c r="Q746" s="3">
        <v>202</v>
      </c>
      <c r="R746" s="3">
        <v>1010</v>
      </c>
      <c r="S746" s="3">
        <v>13.5342</v>
      </c>
      <c r="T746" s="3">
        <v>67.67</v>
      </c>
      <c r="U746" s="3">
        <v>6.7</v>
      </c>
      <c r="V746" s="2" t="s">
        <v>145</v>
      </c>
      <c r="W746" s="2" t="s">
        <v>146</v>
      </c>
      <c r="X746" s="2" t="s">
        <v>702</v>
      </c>
      <c r="Y746" s="19" t="str">
        <f>VLOOKUP(G746,'Verweis Kd-Gruppe'!$A$2:$B$8,2,FALSE)</f>
        <v>GRK</v>
      </c>
      <c r="Z746" s="19" t="str">
        <f>VLOOKUP(J746,'Verweis Art-Gruppe'!$A$2:$B$15,2,FALSE)</f>
        <v>Geräte</v>
      </c>
      <c r="AA746" s="19" t="str">
        <f>VLOOKUP(W746,'Verweis Vertreter'!$A$2:$B$24,2,FALSE)</f>
        <v>Muhsin Yortanli</v>
      </c>
      <c r="AB746" s="12">
        <f t="shared" si="99"/>
        <v>5</v>
      </c>
      <c r="AC746" s="12">
        <f t="shared" si="104"/>
        <v>188.4658</v>
      </c>
      <c r="AD746" s="12">
        <f t="shared" si="105"/>
        <v>202</v>
      </c>
      <c r="AE746" s="12">
        <f t="shared" si="100"/>
        <v>1010</v>
      </c>
      <c r="AF746" s="12">
        <f t="shared" si="101"/>
        <v>13.5342</v>
      </c>
      <c r="AG746" s="12">
        <f t="shared" si="102"/>
        <v>67.67</v>
      </c>
      <c r="AH746" s="9">
        <f t="shared" si="106"/>
        <v>6.7000000000000004E-2</v>
      </c>
      <c r="AI746" s="14">
        <f>VLOOKUP(E746,'Verweis Faktor'!$A:$B,2,FALSE)</f>
        <v>1</v>
      </c>
      <c r="AJ746" s="14"/>
      <c r="AK746" s="14" t="str">
        <f>IF(AL746="Ja","Versandkosten",VLOOKUP(E746,'Verweis Belegart'!$A$2:$B$9,2,FALSE))</f>
        <v>Hardware</v>
      </c>
      <c r="AL746" s="14" t="str">
        <f t="shared" si="107"/>
        <v>Nein</v>
      </c>
      <c r="AM746" s="14" t="str">
        <f t="shared" si="103"/>
        <v>Positiv</v>
      </c>
    </row>
    <row r="747" spans="1:39" ht="17.25" customHeight="1" x14ac:dyDescent="0.35">
      <c r="A747" s="17">
        <v>14571684</v>
      </c>
      <c r="B747" s="2" t="s">
        <v>22</v>
      </c>
      <c r="C747" s="1">
        <v>2025001</v>
      </c>
      <c r="D747" s="1">
        <v>2000228</v>
      </c>
      <c r="E747" s="2" t="s">
        <v>34</v>
      </c>
      <c r="F747" s="2" t="s">
        <v>142</v>
      </c>
      <c r="G747" s="2" t="s">
        <v>36</v>
      </c>
      <c r="H747" s="2" t="s">
        <v>1118</v>
      </c>
      <c r="I747" s="2" t="s">
        <v>1119</v>
      </c>
      <c r="J747" s="2" t="s">
        <v>103</v>
      </c>
      <c r="K747" s="2" t="s">
        <v>45</v>
      </c>
      <c r="L747" s="2" t="s">
        <v>88</v>
      </c>
      <c r="M747" s="2" t="s">
        <v>89</v>
      </c>
      <c r="N747" s="2" t="s">
        <v>90</v>
      </c>
      <c r="O747" s="3">
        <v>20</v>
      </c>
      <c r="P747" s="3">
        <v>530.07069999999999</v>
      </c>
      <c r="Q747" s="3">
        <v>547</v>
      </c>
      <c r="R747" s="3">
        <v>10940</v>
      </c>
      <c r="S747" s="3">
        <v>16.929300000000001</v>
      </c>
      <c r="T747" s="3">
        <v>338.59</v>
      </c>
      <c r="U747" s="3">
        <v>3.09</v>
      </c>
      <c r="V747" s="2" t="s">
        <v>145</v>
      </c>
      <c r="W747" s="2" t="s">
        <v>146</v>
      </c>
      <c r="X747" s="2" t="s">
        <v>702</v>
      </c>
      <c r="Y747" s="19" t="str">
        <f>VLOOKUP(G747,'Verweis Kd-Gruppe'!$A$2:$B$8,2,FALSE)</f>
        <v>GRK</v>
      </c>
      <c r="Z747" s="19" t="str">
        <f>VLOOKUP(J747,'Verweis Art-Gruppe'!$A$2:$B$15,2,FALSE)</f>
        <v>Geräte</v>
      </c>
      <c r="AA747" s="19" t="str">
        <f>VLOOKUP(W747,'Verweis Vertreter'!$A$2:$B$24,2,FALSE)</f>
        <v>Muhsin Yortanli</v>
      </c>
      <c r="AB747" s="12">
        <f t="shared" si="99"/>
        <v>20</v>
      </c>
      <c r="AC747" s="12">
        <f t="shared" si="104"/>
        <v>530.07069999999999</v>
      </c>
      <c r="AD747" s="12">
        <f t="shared" si="105"/>
        <v>547</v>
      </c>
      <c r="AE747" s="12">
        <f t="shared" si="100"/>
        <v>10940</v>
      </c>
      <c r="AF747" s="12">
        <f t="shared" si="101"/>
        <v>16.929300000000001</v>
      </c>
      <c r="AG747" s="12">
        <f t="shared" si="102"/>
        <v>338.59</v>
      </c>
      <c r="AH747" s="9">
        <f t="shared" si="106"/>
        <v>3.0949725776965264E-2</v>
      </c>
      <c r="AI747" s="14">
        <f>VLOOKUP(E747,'Verweis Faktor'!$A:$B,2,FALSE)</f>
        <v>1</v>
      </c>
      <c r="AJ747" s="14"/>
      <c r="AK747" s="14" t="str">
        <f>IF(AL747="Ja","Versandkosten",VLOOKUP(E747,'Verweis Belegart'!$A$2:$B$9,2,FALSE))</f>
        <v>Hardware</v>
      </c>
      <c r="AL747" s="14" t="str">
        <f t="shared" si="107"/>
        <v>Nein</v>
      </c>
      <c r="AM747" s="14" t="str">
        <f t="shared" si="103"/>
        <v>Positiv</v>
      </c>
    </row>
    <row r="748" spans="1:39" ht="17.25" customHeight="1" x14ac:dyDescent="0.35">
      <c r="A748" s="17">
        <v>14571716</v>
      </c>
      <c r="B748" s="2" t="s">
        <v>22</v>
      </c>
      <c r="C748" s="1">
        <v>2025001</v>
      </c>
      <c r="D748" s="1">
        <v>2000229</v>
      </c>
      <c r="E748" s="2" t="s">
        <v>34</v>
      </c>
      <c r="F748" s="2" t="s">
        <v>53</v>
      </c>
      <c r="G748" s="2" t="s">
        <v>66</v>
      </c>
      <c r="H748" s="2" t="s">
        <v>554</v>
      </c>
      <c r="I748" s="2" t="s">
        <v>555</v>
      </c>
      <c r="J748" s="2" t="s">
        <v>304</v>
      </c>
      <c r="K748" s="2" t="s">
        <v>28</v>
      </c>
      <c r="L748" s="2" t="s">
        <v>446</v>
      </c>
      <c r="M748" s="2" t="s">
        <v>447</v>
      </c>
      <c r="N748" s="2" t="s">
        <v>448</v>
      </c>
      <c r="O748" s="3">
        <v>1</v>
      </c>
      <c r="P748" s="3">
        <v>300</v>
      </c>
      <c r="Q748" s="3">
        <v>410</v>
      </c>
      <c r="R748" s="3">
        <v>410</v>
      </c>
      <c r="S748" s="3">
        <v>110</v>
      </c>
      <c r="T748" s="3">
        <v>110</v>
      </c>
      <c r="U748" s="3">
        <v>26.82</v>
      </c>
      <c r="V748" s="2" t="s">
        <v>42</v>
      </c>
      <c r="W748" s="2" t="s">
        <v>43</v>
      </c>
      <c r="X748" s="2" t="s">
        <v>33</v>
      </c>
      <c r="Y748" s="19" t="str">
        <f>VLOOKUP(G748,'Verweis Kd-Gruppe'!$A$2:$B$8,2,FALSE)</f>
        <v>EXP</v>
      </c>
      <c r="Z748" s="19" t="str">
        <f>VLOOKUP(J748,'Verweis Art-Gruppe'!$A$2:$B$15,2,FALSE)</f>
        <v>Zubehör</v>
      </c>
      <c r="AA748" s="19" t="str">
        <f>VLOOKUP(W748,'Verweis Vertreter'!$A$2:$B$24,2,FALSE)</f>
        <v>Sebastian Faber</v>
      </c>
      <c r="AB748" s="12">
        <f t="shared" si="99"/>
        <v>1</v>
      </c>
      <c r="AC748" s="12">
        <f t="shared" si="104"/>
        <v>300</v>
      </c>
      <c r="AD748" s="12">
        <f t="shared" si="105"/>
        <v>410</v>
      </c>
      <c r="AE748" s="12">
        <f t="shared" si="100"/>
        <v>410</v>
      </c>
      <c r="AF748" s="12">
        <f t="shared" si="101"/>
        <v>110</v>
      </c>
      <c r="AG748" s="12">
        <f t="shared" si="102"/>
        <v>110</v>
      </c>
      <c r="AH748" s="9">
        <f t="shared" si="106"/>
        <v>0.26829268292682928</v>
      </c>
      <c r="AI748" s="14">
        <f>VLOOKUP(E748,'Verweis Faktor'!$A:$B,2,FALSE)</f>
        <v>1</v>
      </c>
      <c r="AJ748" s="14"/>
      <c r="AK748" s="14" t="str">
        <f>IF(AL748="Ja","Versandkosten",VLOOKUP(E748,'Verweis Belegart'!$A$2:$B$9,2,FALSE))</f>
        <v>Hardware</v>
      </c>
      <c r="AL748" s="14" t="str">
        <f t="shared" si="107"/>
        <v>Nein</v>
      </c>
      <c r="AM748" s="14" t="str">
        <f t="shared" si="103"/>
        <v>Positiv</v>
      </c>
    </row>
    <row r="749" spans="1:39" ht="17.25" customHeight="1" x14ac:dyDescent="0.35">
      <c r="A749" s="17">
        <v>14571716</v>
      </c>
      <c r="B749" s="2" t="s">
        <v>22</v>
      </c>
      <c r="C749" s="1">
        <v>2025001</v>
      </c>
      <c r="D749" s="1">
        <v>2000229</v>
      </c>
      <c r="E749" s="2" t="s">
        <v>34</v>
      </c>
      <c r="F749" s="2" t="s">
        <v>53</v>
      </c>
      <c r="G749" s="2" t="s">
        <v>66</v>
      </c>
      <c r="H749" s="2" t="s">
        <v>554</v>
      </c>
      <c r="I749" s="2" t="s">
        <v>555</v>
      </c>
      <c r="J749" s="2" t="s">
        <v>103</v>
      </c>
      <c r="K749" s="2" t="s">
        <v>45</v>
      </c>
      <c r="L749" s="2" t="s">
        <v>934</v>
      </c>
      <c r="M749" s="2" t="s">
        <v>935</v>
      </c>
      <c r="N749" s="2" t="s">
        <v>936</v>
      </c>
      <c r="O749" s="3">
        <v>1</v>
      </c>
      <c r="P749" s="3">
        <v>75</v>
      </c>
      <c r="Q749" s="3">
        <v>149</v>
      </c>
      <c r="R749" s="3">
        <v>149</v>
      </c>
      <c r="S749" s="3">
        <v>74</v>
      </c>
      <c r="T749" s="3">
        <v>74</v>
      </c>
      <c r="U749" s="3">
        <v>49.66</v>
      </c>
      <c r="V749" s="2" t="s">
        <v>42</v>
      </c>
      <c r="W749" s="2" t="s">
        <v>43</v>
      </c>
      <c r="X749" s="2" t="s">
        <v>33</v>
      </c>
      <c r="Y749" s="19" t="str">
        <f>VLOOKUP(G749,'Verweis Kd-Gruppe'!$A$2:$B$8,2,FALSE)</f>
        <v>EXP</v>
      </c>
      <c r="Z749" s="19" t="str">
        <f>VLOOKUP(J749,'Verweis Art-Gruppe'!$A$2:$B$15,2,FALSE)</f>
        <v>Geräte</v>
      </c>
      <c r="AA749" s="19" t="str">
        <f>VLOOKUP(W749,'Verweis Vertreter'!$A$2:$B$24,2,FALSE)</f>
        <v>Sebastian Faber</v>
      </c>
      <c r="AB749" s="12">
        <f t="shared" si="99"/>
        <v>1</v>
      </c>
      <c r="AC749" s="12">
        <f t="shared" si="104"/>
        <v>75</v>
      </c>
      <c r="AD749" s="12">
        <f t="shared" si="105"/>
        <v>149</v>
      </c>
      <c r="AE749" s="12">
        <f t="shared" si="100"/>
        <v>149</v>
      </c>
      <c r="AF749" s="12">
        <f t="shared" si="101"/>
        <v>74</v>
      </c>
      <c r="AG749" s="12">
        <f t="shared" si="102"/>
        <v>74</v>
      </c>
      <c r="AH749" s="9">
        <f t="shared" si="106"/>
        <v>0.49664429530201343</v>
      </c>
      <c r="AI749" s="14">
        <f>VLOOKUP(E749,'Verweis Faktor'!$A:$B,2,FALSE)</f>
        <v>1</v>
      </c>
      <c r="AJ749" s="14"/>
      <c r="AK749" s="14" t="str">
        <f>IF(AL749="Ja","Versandkosten",VLOOKUP(E749,'Verweis Belegart'!$A$2:$B$9,2,FALSE))</f>
        <v>Hardware</v>
      </c>
      <c r="AL749" s="14" t="str">
        <f t="shared" si="107"/>
        <v>Nein</v>
      </c>
      <c r="AM749" s="14" t="str">
        <f t="shared" si="103"/>
        <v>Positiv</v>
      </c>
    </row>
    <row r="750" spans="1:39" ht="17.25" customHeight="1" x14ac:dyDescent="0.35">
      <c r="A750" s="17">
        <v>14571716</v>
      </c>
      <c r="B750" s="2" t="s">
        <v>22</v>
      </c>
      <c r="C750" s="1">
        <v>2025001</v>
      </c>
      <c r="D750" s="1">
        <v>2000229</v>
      </c>
      <c r="E750" s="2" t="s">
        <v>34</v>
      </c>
      <c r="F750" s="2" t="s">
        <v>53</v>
      </c>
      <c r="G750" s="2" t="s">
        <v>66</v>
      </c>
      <c r="H750" s="2" t="s">
        <v>554</v>
      </c>
      <c r="I750" s="2" t="s">
        <v>555</v>
      </c>
      <c r="J750" s="2" t="s">
        <v>103</v>
      </c>
      <c r="K750" s="2" t="s">
        <v>49</v>
      </c>
      <c r="L750" s="2" t="s">
        <v>986</v>
      </c>
      <c r="M750" s="2" t="s">
        <v>987</v>
      </c>
      <c r="N750" s="2" t="s">
        <v>161</v>
      </c>
      <c r="O750" s="3">
        <v>4</v>
      </c>
      <c r="P750" s="3">
        <v>177</v>
      </c>
      <c r="Q750" s="3">
        <v>189</v>
      </c>
      <c r="R750" s="3">
        <v>756</v>
      </c>
      <c r="S750" s="3">
        <v>12</v>
      </c>
      <c r="T750" s="3">
        <v>48</v>
      </c>
      <c r="U750" s="3">
        <v>6.34</v>
      </c>
      <c r="V750" s="2" t="s">
        <v>42</v>
      </c>
      <c r="W750" s="2" t="s">
        <v>43</v>
      </c>
      <c r="X750" s="2" t="s">
        <v>33</v>
      </c>
      <c r="Y750" s="19" t="str">
        <f>VLOOKUP(G750,'Verweis Kd-Gruppe'!$A$2:$B$8,2,FALSE)</f>
        <v>EXP</v>
      </c>
      <c r="Z750" s="19" t="str">
        <f>VLOOKUP(J750,'Verweis Art-Gruppe'!$A$2:$B$15,2,FALSE)</f>
        <v>Geräte</v>
      </c>
      <c r="AA750" s="19" t="str">
        <f>VLOOKUP(W750,'Verweis Vertreter'!$A$2:$B$24,2,FALSE)</f>
        <v>Sebastian Faber</v>
      </c>
      <c r="AB750" s="12">
        <f t="shared" si="99"/>
        <v>4</v>
      </c>
      <c r="AC750" s="12">
        <f t="shared" si="104"/>
        <v>177</v>
      </c>
      <c r="AD750" s="12">
        <f t="shared" si="105"/>
        <v>189</v>
      </c>
      <c r="AE750" s="12">
        <f t="shared" si="100"/>
        <v>756</v>
      </c>
      <c r="AF750" s="12">
        <f t="shared" si="101"/>
        <v>12</v>
      </c>
      <c r="AG750" s="12">
        <f t="shared" si="102"/>
        <v>48</v>
      </c>
      <c r="AH750" s="9">
        <f t="shared" si="106"/>
        <v>6.3492063492063489E-2</v>
      </c>
      <c r="AI750" s="14">
        <f>VLOOKUP(E750,'Verweis Faktor'!$A:$B,2,FALSE)</f>
        <v>1</v>
      </c>
      <c r="AJ750" s="14"/>
      <c r="AK750" s="14" t="str">
        <f>IF(AL750="Ja","Versandkosten",VLOOKUP(E750,'Verweis Belegart'!$A$2:$B$9,2,FALSE))</f>
        <v>Hardware</v>
      </c>
      <c r="AL750" s="14" t="str">
        <f t="shared" si="107"/>
        <v>Nein</v>
      </c>
      <c r="AM750" s="14" t="str">
        <f t="shared" si="103"/>
        <v>Positiv</v>
      </c>
    </row>
    <row r="751" spans="1:39" ht="17.25" customHeight="1" x14ac:dyDescent="0.35">
      <c r="A751" s="17">
        <v>14571716</v>
      </c>
      <c r="B751" s="2" t="s">
        <v>22</v>
      </c>
      <c r="C751" s="1">
        <v>2025001</v>
      </c>
      <c r="D751" s="1">
        <v>2000229</v>
      </c>
      <c r="E751" s="2" t="s">
        <v>34</v>
      </c>
      <c r="F751" s="2" t="s">
        <v>53</v>
      </c>
      <c r="G751" s="2" t="s">
        <v>66</v>
      </c>
      <c r="H751" s="2" t="s">
        <v>554</v>
      </c>
      <c r="I751" s="2" t="s">
        <v>555</v>
      </c>
      <c r="J751" s="2" t="s">
        <v>304</v>
      </c>
      <c r="K751" s="2" t="s">
        <v>79</v>
      </c>
      <c r="L751" s="2" t="s">
        <v>1120</v>
      </c>
      <c r="M751" s="2" t="s">
        <v>1121</v>
      </c>
      <c r="N751" s="2" t="s">
        <v>585</v>
      </c>
      <c r="O751" s="3">
        <v>3</v>
      </c>
      <c r="P751" s="3">
        <v>19.720199999999998</v>
      </c>
      <c r="Q751" s="3">
        <v>22</v>
      </c>
      <c r="R751" s="3">
        <v>66</v>
      </c>
      <c r="S751" s="3">
        <v>2.2797999999999998</v>
      </c>
      <c r="T751" s="3">
        <v>6.84</v>
      </c>
      <c r="U751" s="3">
        <v>10.36</v>
      </c>
      <c r="V751" s="2" t="s">
        <v>42</v>
      </c>
      <c r="W751" s="2" t="s">
        <v>43</v>
      </c>
      <c r="X751" s="2" t="s">
        <v>33</v>
      </c>
      <c r="Y751" s="19" t="str">
        <f>VLOOKUP(G751,'Verweis Kd-Gruppe'!$A$2:$B$8,2,FALSE)</f>
        <v>EXP</v>
      </c>
      <c r="Z751" s="19" t="str">
        <f>VLOOKUP(J751,'Verweis Art-Gruppe'!$A$2:$B$15,2,FALSE)</f>
        <v>Zubehör</v>
      </c>
      <c r="AA751" s="19" t="str">
        <f>VLOOKUP(W751,'Verweis Vertreter'!$A$2:$B$24,2,FALSE)</f>
        <v>Sebastian Faber</v>
      </c>
      <c r="AB751" s="12">
        <f t="shared" si="99"/>
        <v>3</v>
      </c>
      <c r="AC751" s="12">
        <f t="shared" si="104"/>
        <v>19.720199999999998</v>
      </c>
      <c r="AD751" s="12">
        <f t="shared" si="105"/>
        <v>22</v>
      </c>
      <c r="AE751" s="12">
        <f t="shared" si="100"/>
        <v>66</v>
      </c>
      <c r="AF751" s="12">
        <f t="shared" si="101"/>
        <v>2.2797999999999998</v>
      </c>
      <c r="AG751" s="12">
        <f t="shared" si="102"/>
        <v>6.84</v>
      </c>
      <c r="AH751" s="9">
        <f t="shared" si="106"/>
        <v>0.10363636363636364</v>
      </c>
      <c r="AI751" s="14">
        <f>VLOOKUP(E751,'Verweis Faktor'!$A:$B,2,FALSE)</f>
        <v>1</v>
      </c>
      <c r="AJ751" s="14"/>
      <c r="AK751" s="14" t="str">
        <f>IF(AL751="Ja","Versandkosten",VLOOKUP(E751,'Verweis Belegart'!$A$2:$B$9,2,FALSE))</f>
        <v>Hardware</v>
      </c>
      <c r="AL751" s="14" t="str">
        <f t="shared" si="107"/>
        <v>Nein</v>
      </c>
      <c r="AM751" s="14" t="str">
        <f t="shared" si="103"/>
        <v>Positiv</v>
      </c>
    </row>
    <row r="752" spans="1:39" ht="17.25" customHeight="1" x14ac:dyDescent="0.35">
      <c r="A752" s="17">
        <v>14571716</v>
      </c>
      <c r="B752" s="2" t="s">
        <v>22</v>
      </c>
      <c r="C752" s="1">
        <v>2025001</v>
      </c>
      <c r="D752" s="1">
        <v>2000229</v>
      </c>
      <c r="E752" s="2" t="s">
        <v>34</v>
      </c>
      <c r="F752" s="2" t="s">
        <v>53</v>
      </c>
      <c r="G752" s="2" t="s">
        <v>66</v>
      </c>
      <c r="H752" s="2" t="s">
        <v>554</v>
      </c>
      <c r="I752" s="2" t="s">
        <v>555</v>
      </c>
      <c r="J752" s="2" t="s">
        <v>103</v>
      </c>
      <c r="K752" s="2" t="s">
        <v>83</v>
      </c>
      <c r="L752" s="2" t="s">
        <v>629</v>
      </c>
      <c r="M752" s="2" t="s">
        <v>630</v>
      </c>
      <c r="N752" s="2" t="s">
        <v>257</v>
      </c>
      <c r="O752" s="3">
        <v>2</v>
      </c>
      <c r="P752" s="3">
        <v>880</v>
      </c>
      <c r="Q752" s="3">
        <v>945</v>
      </c>
      <c r="R752" s="3">
        <v>1890</v>
      </c>
      <c r="S752" s="3">
        <v>65</v>
      </c>
      <c r="T752" s="3">
        <v>130</v>
      </c>
      <c r="U752" s="3">
        <v>6.87</v>
      </c>
      <c r="V752" s="2" t="s">
        <v>42</v>
      </c>
      <c r="W752" s="2" t="s">
        <v>43</v>
      </c>
      <c r="X752" s="2" t="s">
        <v>33</v>
      </c>
      <c r="Y752" s="19" t="str">
        <f>VLOOKUP(G752,'Verweis Kd-Gruppe'!$A$2:$B$8,2,FALSE)</f>
        <v>EXP</v>
      </c>
      <c r="Z752" s="19" t="str">
        <f>VLOOKUP(J752,'Verweis Art-Gruppe'!$A$2:$B$15,2,FALSE)</f>
        <v>Geräte</v>
      </c>
      <c r="AA752" s="19" t="str">
        <f>VLOOKUP(W752,'Verweis Vertreter'!$A$2:$B$24,2,FALSE)</f>
        <v>Sebastian Faber</v>
      </c>
      <c r="AB752" s="12">
        <f t="shared" si="99"/>
        <v>2</v>
      </c>
      <c r="AC752" s="12">
        <f t="shared" si="104"/>
        <v>880</v>
      </c>
      <c r="AD752" s="12">
        <f t="shared" si="105"/>
        <v>945</v>
      </c>
      <c r="AE752" s="12">
        <f t="shared" si="100"/>
        <v>1890</v>
      </c>
      <c r="AF752" s="12">
        <f t="shared" si="101"/>
        <v>65</v>
      </c>
      <c r="AG752" s="12">
        <f t="shared" si="102"/>
        <v>130</v>
      </c>
      <c r="AH752" s="9">
        <f t="shared" si="106"/>
        <v>6.8783068783068779E-2</v>
      </c>
      <c r="AI752" s="14">
        <f>VLOOKUP(E752,'Verweis Faktor'!$A:$B,2,FALSE)</f>
        <v>1</v>
      </c>
      <c r="AJ752" s="14"/>
      <c r="AK752" s="14" t="str">
        <f>IF(AL752="Ja","Versandkosten",VLOOKUP(E752,'Verweis Belegart'!$A$2:$B$9,2,FALSE))</f>
        <v>Hardware</v>
      </c>
      <c r="AL752" s="14" t="str">
        <f t="shared" si="107"/>
        <v>Nein</v>
      </c>
      <c r="AM752" s="14" t="str">
        <f t="shared" si="103"/>
        <v>Positiv</v>
      </c>
    </row>
    <row r="753" spans="1:39" ht="17.25" customHeight="1" x14ac:dyDescent="0.35">
      <c r="A753" s="17">
        <v>14571716</v>
      </c>
      <c r="B753" s="2" t="s">
        <v>22</v>
      </c>
      <c r="C753" s="1">
        <v>2025001</v>
      </c>
      <c r="D753" s="1">
        <v>2000229</v>
      </c>
      <c r="E753" s="2" t="s">
        <v>34</v>
      </c>
      <c r="F753" s="2" t="s">
        <v>53</v>
      </c>
      <c r="G753" s="2" t="s">
        <v>66</v>
      </c>
      <c r="H753" s="2" t="s">
        <v>554</v>
      </c>
      <c r="I753" s="2" t="s">
        <v>555</v>
      </c>
      <c r="J753" s="2" t="s">
        <v>304</v>
      </c>
      <c r="K753" s="2" t="s">
        <v>87</v>
      </c>
      <c r="L753" s="2" t="s">
        <v>1122</v>
      </c>
      <c r="M753" s="2" t="s">
        <v>1123</v>
      </c>
      <c r="N753" s="2" t="s">
        <v>662</v>
      </c>
      <c r="O753" s="3">
        <v>3</v>
      </c>
      <c r="P753" s="3">
        <v>260</v>
      </c>
      <c r="Q753" s="3">
        <v>289</v>
      </c>
      <c r="R753" s="3">
        <v>867</v>
      </c>
      <c r="S753" s="3">
        <v>29</v>
      </c>
      <c r="T753" s="3">
        <v>87</v>
      </c>
      <c r="U753" s="3">
        <v>10.029999999999999</v>
      </c>
      <c r="V753" s="2" t="s">
        <v>42</v>
      </c>
      <c r="W753" s="2" t="s">
        <v>43</v>
      </c>
      <c r="X753" s="2" t="s">
        <v>33</v>
      </c>
      <c r="Y753" s="19" t="str">
        <f>VLOOKUP(G753,'Verweis Kd-Gruppe'!$A$2:$B$8,2,FALSE)</f>
        <v>EXP</v>
      </c>
      <c r="Z753" s="19" t="str">
        <f>VLOOKUP(J753,'Verweis Art-Gruppe'!$A$2:$B$15,2,FALSE)</f>
        <v>Zubehör</v>
      </c>
      <c r="AA753" s="19" t="str">
        <f>VLOOKUP(W753,'Verweis Vertreter'!$A$2:$B$24,2,FALSE)</f>
        <v>Sebastian Faber</v>
      </c>
      <c r="AB753" s="12">
        <f t="shared" si="99"/>
        <v>3</v>
      </c>
      <c r="AC753" s="12">
        <f t="shared" si="104"/>
        <v>260</v>
      </c>
      <c r="AD753" s="12">
        <f t="shared" si="105"/>
        <v>289</v>
      </c>
      <c r="AE753" s="12">
        <f t="shared" si="100"/>
        <v>867</v>
      </c>
      <c r="AF753" s="12">
        <f t="shared" si="101"/>
        <v>29</v>
      </c>
      <c r="AG753" s="12">
        <f t="shared" si="102"/>
        <v>87</v>
      </c>
      <c r="AH753" s="9">
        <f t="shared" si="106"/>
        <v>0.10034602076124567</v>
      </c>
      <c r="AI753" s="14">
        <f>VLOOKUP(E753,'Verweis Faktor'!$A:$B,2,FALSE)</f>
        <v>1</v>
      </c>
      <c r="AJ753" s="14"/>
      <c r="AK753" s="14" t="str">
        <f>IF(AL753="Ja","Versandkosten",VLOOKUP(E753,'Verweis Belegart'!$A$2:$B$9,2,FALSE))</f>
        <v>Hardware</v>
      </c>
      <c r="AL753" s="14" t="str">
        <f t="shared" si="107"/>
        <v>Nein</v>
      </c>
      <c r="AM753" s="14" t="str">
        <f t="shared" si="103"/>
        <v>Positiv</v>
      </c>
    </row>
    <row r="754" spans="1:39" ht="17.25" customHeight="1" x14ac:dyDescent="0.35">
      <c r="A754" s="17">
        <v>14571716</v>
      </c>
      <c r="B754" s="2" t="s">
        <v>22</v>
      </c>
      <c r="C754" s="1">
        <v>2025001</v>
      </c>
      <c r="D754" s="1">
        <v>2000229</v>
      </c>
      <c r="E754" s="2" t="s">
        <v>34</v>
      </c>
      <c r="F754" s="2" t="s">
        <v>53</v>
      </c>
      <c r="G754" s="2" t="s">
        <v>66</v>
      </c>
      <c r="H754" s="2" t="s">
        <v>554</v>
      </c>
      <c r="I754" s="2" t="s">
        <v>555</v>
      </c>
      <c r="J754" s="2" t="s">
        <v>304</v>
      </c>
      <c r="K754" s="2" t="s">
        <v>91</v>
      </c>
      <c r="L754" s="2" t="s">
        <v>1124</v>
      </c>
      <c r="M754" s="2" t="s">
        <v>1125</v>
      </c>
      <c r="N754" s="2" t="s">
        <v>1126</v>
      </c>
      <c r="O754" s="3">
        <v>1</v>
      </c>
      <c r="P754" s="3">
        <v>171</v>
      </c>
      <c r="Q754" s="3">
        <v>240</v>
      </c>
      <c r="R754" s="3">
        <v>240</v>
      </c>
      <c r="S754" s="3">
        <v>69</v>
      </c>
      <c r="T754" s="3">
        <v>69</v>
      </c>
      <c r="U754" s="3">
        <v>28.75</v>
      </c>
      <c r="V754" s="2" t="s">
        <v>42</v>
      </c>
      <c r="W754" s="2" t="s">
        <v>43</v>
      </c>
      <c r="X754" s="2" t="s">
        <v>33</v>
      </c>
      <c r="Y754" s="19" t="str">
        <f>VLOOKUP(G754,'Verweis Kd-Gruppe'!$A$2:$B$8,2,FALSE)</f>
        <v>EXP</v>
      </c>
      <c r="Z754" s="19" t="str">
        <f>VLOOKUP(J754,'Verweis Art-Gruppe'!$A$2:$B$15,2,FALSE)</f>
        <v>Zubehör</v>
      </c>
      <c r="AA754" s="19" t="str">
        <f>VLOOKUP(W754,'Verweis Vertreter'!$A$2:$B$24,2,FALSE)</f>
        <v>Sebastian Faber</v>
      </c>
      <c r="AB754" s="12">
        <f t="shared" si="99"/>
        <v>1</v>
      </c>
      <c r="AC754" s="12">
        <f t="shared" si="104"/>
        <v>171</v>
      </c>
      <c r="AD754" s="12">
        <f t="shared" si="105"/>
        <v>240</v>
      </c>
      <c r="AE754" s="12">
        <f t="shared" si="100"/>
        <v>240</v>
      </c>
      <c r="AF754" s="12">
        <f t="shared" si="101"/>
        <v>69</v>
      </c>
      <c r="AG754" s="12">
        <f t="shared" si="102"/>
        <v>69</v>
      </c>
      <c r="AH754" s="9">
        <f t="shared" si="106"/>
        <v>0.28749999999999998</v>
      </c>
      <c r="AI754" s="14">
        <f>VLOOKUP(E754,'Verweis Faktor'!$A:$B,2,FALSE)</f>
        <v>1</v>
      </c>
      <c r="AJ754" s="14"/>
      <c r="AK754" s="14" t="str">
        <f>IF(AL754="Ja","Versandkosten",VLOOKUP(E754,'Verweis Belegart'!$A$2:$B$9,2,FALSE))</f>
        <v>Hardware</v>
      </c>
      <c r="AL754" s="14" t="str">
        <f t="shared" si="107"/>
        <v>Nein</v>
      </c>
      <c r="AM754" s="14" t="str">
        <f t="shared" si="103"/>
        <v>Positiv</v>
      </c>
    </row>
    <row r="755" spans="1:39" ht="17.25" customHeight="1" x14ac:dyDescent="0.35">
      <c r="A755" s="17">
        <v>14571716</v>
      </c>
      <c r="B755" s="2" t="s">
        <v>22</v>
      </c>
      <c r="C755" s="1">
        <v>2025001</v>
      </c>
      <c r="D755" s="1">
        <v>2000229</v>
      </c>
      <c r="E755" s="2" t="s">
        <v>34</v>
      </c>
      <c r="F755" s="2" t="s">
        <v>53</v>
      </c>
      <c r="G755" s="2" t="s">
        <v>66</v>
      </c>
      <c r="H755" s="2" t="s">
        <v>554</v>
      </c>
      <c r="I755" s="2" t="s">
        <v>555</v>
      </c>
      <c r="J755" s="2" t="s">
        <v>103</v>
      </c>
      <c r="K755" s="2" t="s">
        <v>95</v>
      </c>
      <c r="L755" s="2" t="s">
        <v>1127</v>
      </c>
      <c r="M755" s="2" t="s">
        <v>1128</v>
      </c>
      <c r="N755" s="2" t="s">
        <v>1129</v>
      </c>
      <c r="O755" s="3">
        <v>1</v>
      </c>
      <c r="P755" s="3">
        <v>363.5</v>
      </c>
      <c r="Q755" s="3">
        <v>639</v>
      </c>
      <c r="R755" s="3">
        <v>639</v>
      </c>
      <c r="S755" s="3">
        <v>275.5</v>
      </c>
      <c r="T755" s="3">
        <v>275.5</v>
      </c>
      <c r="U755" s="3">
        <v>43.11</v>
      </c>
      <c r="V755" s="2" t="s">
        <v>42</v>
      </c>
      <c r="W755" s="2" t="s">
        <v>43</v>
      </c>
      <c r="X755" s="2" t="s">
        <v>33</v>
      </c>
      <c r="Y755" s="19" t="str">
        <f>VLOOKUP(G755,'Verweis Kd-Gruppe'!$A$2:$B$8,2,FALSE)</f>
        <v>EXP</v>
      </c>
      <c r="Z755" s="19" t="str">
        <f>VLOOKUP(J755,'Verweis Art-Gruppe'!$A$2:$B$15,2,FALSE)</f>
        <v>Geräte</v>
      </c>
      <c r="AA755" s="19" t="str">
        <f>VLOOKUP(W755,'Verweis Vertreter'!$A$2:$B$24,2,FALSE)</f>
        <v>Sebastian Faber</v>
      </c>
      <c r="AB755" s="12">
        <f t="shared" si="99"/>
        <v>1</v>
      </c>
      <c r="AC755" s="12">
        <f t="shared" si="104"/>
        <v>363.5</v>
      </c>
      <c r="AD755" s="12">
        <f t="shared" si="105"/>
        <v>639</v>
      </c>
      <c r="AE755" s="12">
        <f t="shared" si="100"/>
        <v>639</v>
      </c>
      <c r="AF755" s="12">
        <f t="shared" si="101"/>
        <v>275.5</v>
      </c>
      <c r="AG755" s="12">
        <f t="shared" si="102"/>
        <v>275.5</v>
      </c>
      <c r="AH755" s="9">
        <f t="shared" si="106"/>
        <v>0.43114241001564946</v>
      </c>
      <c r="AI755" s="14">
        <f>VLOOKUP(E755,'Verweis Faktor'!$A:$B,2,FALSE)</f>
        <v>1</v>
      </c>
      <c r="AJ755" s="14"/>
      <c r="AK755" s="14" t="str">
        <f>IF(AL755="Ja","Versandkosten",VLOOKUP(E755,'Verweis Belegart'!$A$2:$B$9,2,FALSE))</f>
        <v>Hardware</v>
      </c>
      <c r="AL755" s="14" t="str">
        <f t="shared" si="107"/>
        <v>Nein</v>
      </c>
      <c r="AM755" s="14" t="str">
        <f t="shared" si="103"/>
        <v>Positiv</v>
      </c>
    </row>
    <row r="756" spans="1:39" ht="17.25" customHeight="1" x14ac:dyDescent="0.35">
      <c r="A756" s="17">
        <v>14571719</v>
      </c>
      <c r="B756" s="2" t="s">
        <v>22</v>
      </c>
      <c r="C756" s="1">
        <v>2025001</v>
      </c>
      <c r="D756" s="1">
        <v>2000230</v>
      </c>
      <c r="E756" s="2" t="s">
        <v>34</v>
      </c>
      <c r="F756" s="2" t="s">
        <v>53</v>
      </c>
      <c r="G756" s="2" t="s">
        <v>36</v>
      </c>
      <c r="H756" s="2" t="s">
        <v>1130</v>
      </c>
      <c r="I756" s="2" t="s">
        <v>1131</v>
      </c>
      <c r="J756" s="2" t="s">
        <v>103</v>
      </c>
      <c r="K756" s="2" t="s">
        <v>28</v>
      </c>
      <c r="L756" s="2" t="s">
        <v>415</v>
      </c>
      <c r="M756" s="2" t="s">
        <v>416</v>
      </c>
      <c r="N756" s="2" t="s">
        <v>207</v>
      </c>
      <c r="O756" s="3">
        <v>20</v>
      </c>
      <c r="P756" s="3">
        <v>116.874</v>
      </c>
      <c r="Q756" s="3">
        <v>129</v>
      </c>
      <c r="R756" s="3">
        <v>2580</v>
      </c>
      <c r="S756" s="3">
        <v>12.125999999999999</v>
      </c>
      <c r="T756" s="3">
        <v>242.52</v>
      </c>
      <c r="U756" s="3">
        <v>9.4</v>
      </c>
      <c r="V756" s="2" t="s">
        <v>42</v>
      </c>
      <c r="W756" s="2" t="s">
        <v>43</v>
      </c>
      <c r="X756" s="2"/>
      <c r="Y756" s="19" t="str">
        <f>VLOOKUP(G756,'Verweis Kd-Gruppe'!$A$2:$B$8,2,FALSE)</f>
        <v>GRK</v>
      </c>
      <c r="Z756" s="19" t="str">
        <f>VLOOKUP(J756,'Verweis Art-Gruppe'!$A$2:$B$15,2,FALSE)</f>
        <v>Geräte</v>
      </c>
      <c r="AA756" s="19" t="str">
        <f>VLOOKUP(W756,'Verweis Vertreter'!$A$2:$B$24,2,FALSE)</f>
        <v>Sebastian Faber</v>
      </c>
      <c r="AB756" s="12">
        <f t="shared" si="99"/>
        <v>20</v>
      </c>
      <c r="AC756" s="12">
        <f t="shared" si="104"/>
        <v>116.874</v>
      </c>
      <c r="AD756" s="12">
        <f t="shared" si="105"/>
        <v>129</v>
      </c>
      <c r="AE756" s="12">
        <f t="shared" si="100"/>
        <v>2580</v>
      </c>
      <c r="AF756" s="12">
        <f t="shared" si="101"/>
        <v>12.125999999999999</v>
      </c>
      <c r="AG756" s="12">
        <f t="shared" si="102"/>
        <v>242.52</v>
      </c>
      <c r="AH756" s="9">
        <f t="shared" si="106"/>
        <v>9.4E-2</v>
      </c>
      <c r="AI756" s="14">
        <f>VLOOKUP(E756,'Verweis Faktor'!$A:$B,2,FALSE)</f>
        <v>1</v>
      </c>
      <c r="AJ756" s="14"/>
      <c r="AK756" s="14" t="str">
        <f>IF(AL756="Ja","Versandkosten",VLOOKUP(E756,'Verweis Belegart'!$A$2:$B$9,2,FALSE))</f>
        <v>Hardware</v>
      </c>
      <c r="AL756" s="14" t="str">
        <f t="shared" si="107"/>
        <v>Nein</v>
      </c>
      <c r="AM756" s="14" t="str">
        <f t="shared" si="103"/>
        <v>Positiv</v>
      </c>
    </row>
    <row r="757" spans="1:39" ht="17.25" customHeight="1" x14ac:dyDescent="0.35">
      <c r="A757" s="17">
        <v>14571719</v>
      </c>
      <c r="B757" s="2" t="s">
        <v>22</v>
      </c>
      <c r="C757" s="1">
        <v>2025001</v>
      </c>
      <c r="D757" s="1">
        <v>2000230</v>
      </c>
      <c r="E757" s="2" t="s">
        <v>34</v>
      </c>
      <c r="F757" s="2" t="s">
        <v>53</v>
      </c>
      <c r="G757" s="2" t="s">
        <v>36</v>
      </c>
      <c r="H757" s="2" t="s">
        <v>1130</v>
      </c>
      <c r="I757" s="2" t="s">
        <v>1131</v>
      </c>
      <c r="J757" s="2" t="s">
        <v>103</v>
      </c>
      <c r="K757" s="2" t="s">
        <v>45</v>
      </c>
      <c r="L757" s="2" t="s">
        <v>883</v>
      </c>
      <c r="M757" s="2" t="s">
        <v>884</v>
      </c>
      <c r="N757" s="2" t="s">
        <v>131</v>
      </c>
      <c r="O757" s="3">
        <v>1</v>
      </c>
      <c r="P757" s="3">
        <v>161.1206</v>
      </c>
      <c r="Q757" s="3">
        <v>164</v>
      </c>
      <c r="R757" s="3">
        <v>164</v>
      </c>
      <c r="S757" s="3">
        <v>2.8794</v>
      </c>
      <c r="T757" s="3">
        <v>2.88</v>
      </c>
      <c r="U757" s="3">
        <v>1.75</v>
      </c>
      <c r="V757" s="2" t="s">
        <v>42</v>
      </c>
      <c r="W757" s="2" t="s">
        <v>43</v>
      </c>
      <c r="X757" s="2"/>
      <c r="Y757" s="19" t="str">
        <f>VLOOKUP(G757,'Verweis Kd-Gruppe'!$A$2:$B$8,2,FALSE)</f>
        <v>GRK</v>
      </c>
      <c r="Z757" s="19" t="str">
        <f>VLOOKUP(J757,'Verweis Art-Gruppe'!$A$2:$B$15,2,FALSE)</f>
        <v>Geräte</v>
      </c>
      <c r="AA757" s="19" t="str">
        <f>VLOOKUP(W757,'Verweis Vertreter'!$A$2:$B$24,2,FALSE)</f>
        <v>Sebastian Faber</v>
      </c>
      <c r="AB757" s="12">
        <f t="shared" si="99"/>
        <v>1</v>
      </c>
      <c r="AC757" s="12">
        <f t="shared" si="104"/>
        <v>161.1206</v>
      </c>
      <c r="AD757" s="12">
        <f t="shared" si="105"/>
        <v>164</v>
      </c>
      <c r="AE757" s="12">
        <f t="shared" si="100"/>
        <v>164</v>
      </c>
      <c r="AF757" s="12">
        <f t="shared" si="101"/>
        <v>2.8794</v>
      </c>
      <c r="AG757" s="12">
        <f t="shared" si="102"/>
        <v>2.88</v>
      </c>
      <c r="AH757" s="9">
        <f t="shared" si="106"/>
        <v>1.7560975609756096E-2</v>
      </c>
      <c r="AI757" s="14">
        <f>VLOOKUP(E757,'Verweis Faktor'!$A:$B,2,FALSE)</f>
        <v>1</v>
      </c>
      <c r="AJ757" s="14"/>
      <c r="AK757" s="14" t="str">
        <f>IF(AL757="Ja","Versandkosten",VLOOKUP(E757,'Verweis Belegart'!$A$2:$B$9,2,FALSE))</f>
        <v>Hardware</v>
      </c>
      <c r="AL757" s="14" t="str">
        <f t="shared" si="107"/>
        <v>Nein</v>
      </c>
      <c r="AM757" s="14" t="str">
        <f t="shared" si="103"/>
        <v>Positiv</v>
      </c>
    </row>
    <row r="758" spans="1:39" ht="17.25" customHeight="1" x14ac:dyDescent="0.35">
      <c r="A758" s="17">
        <v>14571719</v>
      </c>
      <c r="B758" s="2" t="s">
        <v>22</v>
      </c>
      <c r="C758" s="1">
        <v>2025001</v>
      </c>
      <c r="D758" s="1">
        <v>2000230</v>
      </c>
      <c r="E758" s="2" t="s">
        <v>34</v>
      </c>
      <c r="F758" s="2" t="s">
        <v>53</v>
      </c>
      <c r="G758" s="2" t="s">
        <v>36</v>
      </c>
      <c r="H758" s="2" t="s">
        <v>1130</v>
      </c>
      <c r="I758" s="2" t="s">
        <v>1131</v>
      </c>
      <c r="J758" s="2" t="s">
        <v>103</v>
      </c>
      <c r="K758" s="2" t="s">
        <v>49</v>
      </c>
      <c r="L758" s="2" t="s">
        <v>243</v>
      </c>
      <c r="M758" s="2" t="s">
        <v>244</v>
      </c>
      <c r="N758" s="2" t="s">
        <v>128</v>
      </c>
      <c r="O758" s="3">
        <v>5</v>
      </c>
      <c r="P758" s="3">
        <v>195</v>
      </c>
      <c r="Q758" s="3">
        <v>202</v>
      </c>
      <c r="R758" s="3">
        <v>1010</v>
      </c>
      <c r="S758" s="3">
        <v>7</v>
      </c>
      <c r="T758" s="3">
        <v>35</v>
      </c>
      <c r="U758" s="3">
        <v>3.46</v>
      </c>
      <c r="V758" s="2" t="s">
        <v>42</v>
      </c>
      <c r="W758" s="2" t="s">
        <v>43</v>
      </c>
      <c r="X758" s="2"/>
      <c r="Y758" s="19" t="str">
        <f>VLOOKUP(G758,'Verweis Kd-Gruppe'!$A$2:$B$8,2,FALSE)</f>
        <v>GRK</v>
      </c>
      <c r="Z758" s="19" t="str">
        <f>VLOOKUP(J758,'Verweis Art-Gruppe'!$A$2:$B$15,2,FALSE)</f>
        <v>Geräte</v>
      </c>
      <c r="AA758" s="19" t="str">
        <f>VLOOKUP(W758,'Verweis Vertreter'!$A$2:$B$24,2,FALSE)</f>
        <v>Sebastian Faber</v>
      </c>
      <c r="AB758" s="12">
        <f t="shared" si="99"/>
        <v>5</v>
      </c>
      <c r="AC758" s="12">
        <f t="shared" si="104"/>
        <v>195</v>
      </c>
      <c r="AD758" s="12">
        <f t="shared" si="105"/>
        <v>202</v>
      </c>
      <c r="AE758" s="12">
        <f t="shared" si="100"/>
        <v>1010</v>
      </c>
      <c r="AF758" s="12">
        <f t="shared" si="101"/>
        <v>7</v>
      </c>
      <c r="AG758" s="12">
        <f t="shared" si="102"/>
        <v>35</v>
      </c>
      <c r="AH758" s="9">
        <f t="shared" si="106"/>
        <v>3.4653465346534656E-2</v>
      </c>
      <c r="AI758" s="14">
        <f>VLOOKUP(E758,'Verweis Faktor'!$A:$B,2,FALSE)</f>
        <v>1</v>
      </c>
      <c r="AJ758" s="14"/>
      <c r="AK758" s="14" t="str">
        <f>IF(AL758="Ja","Versandkosten",VLOOKUP(E758,'Verweis Belegart'!$A$2:$B$9,2,FALSE))</f>
        <v>Hardware</v>
      </c>
      <c r="AL758" s="14" t="str">
        <f t="shared" si="107"/>
        <v>Nein</v>
      </c>
      <c r="AM758" s="14" t="str">
        <f t="shared" si="103"/>
        <v>Positiv</v>
      </c>
    </row>
    <row r="759" spans="1:39" ht="17.25" customHeight="1" x14ac:dyDescent="0.35">
      <c r="A759" s="17">
        <v>14570803</v>
      </c>
      <c r="B759" s="2" t="s">
        <v>22</v>
      </c>
      <c r="C759" s="1">
        <v>2025001</v>
      </c>
      <c r="D759" s="1">
        <v>2000231</v>
      </c>
      <c r="E759" s="2" t="s">
        <v>34</v>
      </c>
      <c r="F759" s="2" t="s">
        <v>142</v>
      </c>
      <c r="G759" s="2" t="s">
        <v>66</v>
      </c>
      <c r="H759" s="2" t="s">
        <v>1132</v>
      </c>
      <c r="I759" s="2" t="s">
        <v>1133</v>
      </c>
      <c r="J759" s="2" t="s">
        <v>103</v>
      </c>
      <c r="K759" s="2" t="s">
        <v>28</v>
      </c>
      <c r="L759" s="2" t="s">
        <v>983</v>
      </c>
      <c r="M759" s="2" t="s">
        <v>984</v>
      </c>
      <c r="N759" s="2" t="s">
        <v>985</v>
      </c>
      <c r="O759" s="3">
        <v>2</v>
      </c>
      <c r="P759" s="3">
        <v>829.95</v>
      </c>
      <c r="Q759" s="3">
        <v>849</v>
      </c>
      <c r="R759" s="3">
        <v>1698</v>
      </c>
      <c r="S759" s="3">
        <v>19.05</v>
      </c>
      <c r="T759" s="3">
        <v>38.1</v>
      </c>
      <c r="U759" s="3">
        <v>2.2400000000000002</v>
      </c>
      <c r="V759" s="2" t="s">
        <v>855</v>
      </c>
      <c r="W759" s="2" t="s">
        <v>856</v>
      </c>
      <c r="X759" s="2" t="s">
        <v>72</v>
      </c>
      <c r="Y759" s="19" t="str">
        <f>VLOOKUP(G759,'Verweis Kd-Gruppe'!$A$2:$B$8,2,FALSE)</f>
        <v>EXP</v>
      </c>
      <c r="Z759" s="19" t="str">
        <f>VLOOKUP(J759,'Verweis Art-Gruppe'!$A$2:$B$15,2,FALSE)</f>
        <v>Geräte</v>
      </c>
      <c r="AA759" s="19" t="str">
        <f>VLOOKUP(W759,'Verweis Vertreter'!$A$2:$B$24,2,FALSE)</f>
        <v>Chahid Drimani</v>
      </c>
      <c r="AB759" s="12">
        <f t="shared" si="99"/>
        <v>2</v>
      </c>
      <c r="AC759" s="12">
        <f t="shared" si="104"/>
        <v>829.95</v>
      </c>
      <c r="AD759" s="12">
        <f t="shared" si="105"/>
        <v>849</v>
      </c>
      <c r="AE759" s="12">
        <f t="shared" si="100"/>
        <v>1698</v>
      </c>
      <c r="AF759" s="12">
        <f t="shared" si="101"/>
        <v>19.05</v>
      </c>
      <c r="AG759" s="12">
        <f t="shared" si="102"/>
        <v>38.1</v>
      </c>
      <c r="AH759" s="9">
        <f t="shared" si="106"/>
        <v>2.2438162544169613E-2</v>
      </c>
      <c r="AI759" s="14">
        <f>VLOOKUP(E759,'Verweis Faktor'!$A:$B,2,FALSE)</f>
        <v>1</v>
      </c>
      <c r="AJ759" s="14"/>
      <c r="AK759" s="14" t="str">
        <f>IF(AL759="Ja","Versandkosten",VLOOKUP(E759,'Verweis Belegart'!$A$2:$B$9,2,FALSE))</f>
        <v>Hardware</v>
      </c>
      <c r="AL759" s="14" t="str">
        <f t="shared" si="107"/>
        <v>Nein</v>
      </c>
      <c r="AM759" s="14" t="str">
        <f t="shared" si="103"/>
        <v>Positiv</v>
      </c>
    </row>
    <row r="760" spans="1:39" ht="17.25" customHeight="1" x14ac:dyDescent="0.35">
      <c r="A760" s="17">
        <v>14570803</v>
      </c>
      <c r="B760" s="2" t="s">
        <v>22</v>
      </c>
      <c r="C760" s="1">
        <v>2025001</v>
      </c>
      <c r="D760" s="1">
        <v>2000231</v>
      </c>
      <c r="E760" s="2" t="s">
        <v>34</v>
      </c>
      <c r="F760" s="2" t="s">
        <v>142</v>
      </c>
      <c r="G760" s="2" t="s">
        <v>66</v>
      </c>
      <c r="H760" s="2" t="s">
        <v>1132</v>
      </c>
      <c r="I760" s="2" t="s">
        <v>1133</v>
      </c>
      <c r="J760" s="2" t="s">
        <v>103</v>
      </c>
      <c r="K760" s="2" t="s">
        <v>45</v>
      </c>
      <c r="L760" s="2" t="s">
        <v>668</v>
      </c>
      <c r="M760" s="2" t="s">
        <v>669</v>
      </c>
      <c r="N760" s="2" t="s">
        <v>670</v>
      </c>
      <c r="O760" s="3">
        <v>5</v>
      </c>
      <c r="P760" s="3">
        <v>350</v>
      </c>
      <c r="Q760" s="3">
        <v>357</v>
      </c>
      <c r="R760" s="3">
        <v>1785</v>
      </c>
      <c r="S760" s="3">
        <v>7</v>
      </c>
      <c r="T760" s="3">
        <v>35</v>
      </c>
      <c r="U760" s="3">
        <v>1.96</v>
      </c>
      <c r="V760" s="2" t="s">
        <v>855</v>
      </c>
      <c r="W760" s="2" t="s">
        <v>856</v>
      </c>
      <c r="X760" s="2" t="s">
        <v>72</v>
      </c>
      <c r="Y760" s="19" t="str">
        <f>VLOOKUP(G760,'Verweis Kd-Gruppe'!$A$2:$B$8,2,FALSE)</f>
        <v>EXP</v>
      </c>
      <c r="Z760" s="19" t="str">
        <f>VLOOKUP(J760,'Verweis Art-Gruppe'!$A$2:$B$15,2,FALSE)</f>
        <v>Geräte</v>
      </c>
      <c r="AA760" s="19" t="str">
        <f>VLOOKUP(W760,'Verweis Vertreter'!$A$2:$B$24,2,FALSE)</f>
        <v>Chahid Drimani</v>
      </c>
      <c r="AB760" s="12">
        <f t="shared" si="99"/>
        <v>5</v>
      </c>
      <c r="AC760" s="12">
        <f t="shared" si="104"/>
        <v>350</v>
      </c>
      <c r="AD760" s="12">
        <f t="shared" si="105"/>
        <v>357</v>
      </c>
      <c r="AE760" s="12">
        <f t="shared" si="100"/>
        <v>1785</v>
      </c>
      <c r="AF760" s="12">
        <f t="shared" si="101"/>
        <v>7</v>
      </c>
      <c r="AG760" s="12">
        <f t="shared" si="102"/>
        <v>35</v>
      </c>
      <c r="AH760" s="9">
        <f t="shared" si="106"/>
        <v>1.9607843137254902E-2</v>
      </c>
      <c r="AI760" s="14">
        <f>VLOOKUP(E760,'Verweis Faktor'!$A:$B,2,FALSE)</f>
        <v>1</v>
      </c>
      <c r="AJ760" s="14"/>
      <c r="AK760" s="14" t="str">
        <f>IF(AL760="Ja","Versandkosten",VLOOKUP(E760,'Verweis Belegart'!$A$2:$B$9,2,FALSE))</f>
        <v>Hardware</v>
      </c>
      <c r="AL760" s="14" t="str">
        <f t="shared" si="107"/>
        <v>Nein</v>
      </c>
      <c r="AM760" s="14" t="str">
        <f t="shared" si="103"/>
        <v>Positiv</v>
      </c>
    </row>
    <row r="761" spans="1:39" ht="17.25" customHeight="1" x14ac:dyDescent="0.35">
      <c r="A761" s="17">
        <v>14570803</v>
      </c>
      <c r="B761" s="2" t="s">
        <v>22</v>
      </c>
      <c r="C761" s="1">
        <v>2025001</v>
      </c>
      <c r="D761" s="1">
        <v>2000231</v>
      </c>
      <c r="E761" s="2" t="s">
        <v>34</v>
      </c>
      <c r="F761" s="2" t="s">
        <v>142</v>
      </c>
      <c r="G761" s="2" t="s">
        <v>66</v>
      </c>
      <c r="H761" s="2" t="s">
        <v>1132</v>
      </c>
      <c r="I761" s="2" t="s">
        <v>1133</v>
      </c>
      <c r="J761" s="2" t="s">
        <v>103</v>
      </c>
      <c r="K761" s="2" t="s">
        <v>49</v>
      </c>
      <c r="L761" s="2" t="s">
        <v>132</v>
      </c>
      <c r="M761" s="2" t="s">
        <v>133</v>
      </c>
      <c r="N761" s="2" t="s">
        <v>48</v>
      </c>
      <c r="O761" s="3">
        <v>3</v>
      </c>
      <c r="P761" s="3">
        <v>254.48859999999999</v>
      </c>
      <c r="Q761" s="3">
        <v>265</v>
      </c>
      <c r="R761" s="3">
        <v>795</v>
      </c>
      <c r="S761" s="3">
        <v>10.5114</v>
      </c>
      <c r="T761" s="3">
        <v>31.53</v>
      </c>
      <c r="U761" s="3">
        <v>3.96</v>
      </c>
      <c r="V761" s="2" t="s">
        <v>855</v>
      </c>
      <c r="W761" s="2" t="s">
        <v>856</v>
      </c>
      <c r="X761" s="2" t="s">
        <v>72</v>
      </c>
      <c r="Y761" s="19" t="str">
        <f>VLOOKUP(G761,'Verweis Kd-Gruppe'!$A$2:$B$8,2,FALSE)</f>
        <v>EXP</v>
      </c>
      <c r="Z761" s="19" t="str">
        <f>VLOOKUP(J761,'Verweis Art-Gruppe'!$A$2:$B$15,2,FALSE)</f>
        <v>Geräte</v>
      </c>
      <c r="AA761" s="19" t="str">
        <f>VLOOKUP(W761,'Verweis Vertreter'!$A$2:$B$24,2,FALSE)</f>
        <v>Chahid Drimani</v>
      </c>
      <c r="AB761" s="12">
        <f t="shared" si="99"/>
        <v>3</v>
      </c>
      <c r="AC761" s="12">
        <f t="shared" si="104"/>
        <v>254.48859999999999</v>
      </c>
      <c r="AD761" s="12">
        <f t="shared" si="105"/>
        <v>265</v>
      </c>
      <c r="AE761" s="12">
        <f t="shared" si="100"/>
        <v>795</v>
      </c>
      <c r="AF761" s="12">
        <f t="shared" si="101"/>
        <v>10.5114</v>
      </c>
      <c r="AG761" s="12">
        <f t="shared" si="102"/>
        <v>31.53</v>
      </c>
      <c r="AH761" s="9">
        <f t="shared" si="106"/>
        <v>3.9660377358490567E-2</v>
      </c>
      <c r="AI761" s="14">
        <f>VLOOKUP(E761,'Verweis Faktor'!$A:$B,2,FALSE)</f>
        <v>1</v>
      </c>
      <c r="AJ761" s="14"/>
      <c r="AK761" s="14" t="str">
        <f>IF(AL761="Ja","Versandkosten",VLOOKUP(E761,'Verweis Belegart'!$A$2:$B$9,2,FALSE))</f>
        <v>Hardware</v>
      </c>
      <c r="AL761" s="14" t="str">
        <f t="shared" si="107"/>
        <v>Nein</v>
      </c>
      <c r="AM761" s="14" t="str">
        <f t="shared" si="103"/>
        <v>Positiv</v>
      </c>
    </row>
    <row r="762" spans="1:39" ht="17.25" customHeight="1" x14ac:dyDescent="0.35">
      <c r="A762" s="17">
        <v>14570803</v>
      </c>
      <c r="B762" s="2" t="s">
        <v>22</v>
      </c>
      <c r="C762" s="1">
        <v>2025001</v>
      </c>
      <c r="D762" s="1">
        <v>2000231</v>
      </c>
      <c r="E762" s="2" t="s">
        <v>34</v>
      </c>
      <c r="F762" s="2" t="s">
        <v>142</v>
      </c>
      <c r="G762" s="2" t="s">
        <v>66</v>
      </c>
      <c r="H762" s="2" t="s">
        <v>1132</v>
      </c>
      <c r="I762" s="2" t="s">
        <v>1133</v>
      </c>
      <c r="J762" s="2" t="s">
        <v>103</v>
      </c>
      <c r="K762" s="2" t="s">
        <v>79</v>
      </c>
      <c r="L762" s="2" t="s">
        <v>619</v>
      </c>
      <c r="M762" s="2" t="s">
        <v>620</v>
      </c>
      <c r="N762" s="2" t="s">
        <v>618</v>
      </c>
      <c r="O762" s="3">
        <v>4</v>
      </c>
      <c r="P762" s="3">
        <v>495</v>
      </c>
      <c r="Q762" s="3">
        <v>507</v>
      </c>
      <c r="R762" s="3">
        <v>2028</v>
      </c>
      <c r="S762" s="3">
        <v>12</v>
      </c>
      <c r="T762" s="3">
        <v>48</v>
      </c>
      <c r="U762" s="3">
        <v>2.36</v>
      </c>
      <c r="V762" s="2" t="s">
        <v>855</v>
      </c>
      <c r="W762" s="2" t="s">
        <v>856</v>
      </c>
      <c r="X762" s="2" t="s">
        <v>72</v>
      </c>
      <c r="Y762" s="19" t="str">
        <f>VLOOKUP(G762,'Verweis Kd-Gruppe'!$A$2:$B$8,2,FALSE)</f>
        <v>EXP</v>
      </c>
      <c r="Z762" s="19" t="str">
        <f>VLOOKUP(J762,'Verweis Art-Gruppe'!$A$2:$B$15,2,FALSE)</f>
        <v>Geräte</v>
      </c>
      <c r="AA762" s="19" t="str">
        <f>VLOOKUP(W762,'Verweis Vertreter'!$A$2:$B$24,2,FALSE)</f>
        <v>Chahid Drimani</v>
      </c>
      <c r="AB762" s="12">
        <f t="shared" si="99"/>
        <v>4</v>
      </c>
      <c r="AC762" s="12">
        <f t="shared" si="104"/>
        <v>495</v>
      </c>
      <c r="AD762" s="12">
        <f t="shared" si="105"/>
        <v>507</v>
      </c>
      <c r="AE762" s="12">
        <f t="shared" si="100"/>
        <v>2028</v>
      </c>
      <c r="AF762" s="12">
        <f t="shared" si="101"/>
        <v>12</v>
      </c>
      <c r="AG762" s="12">
        <f t="shared" si="102"/>
        <v>48</v>
      </c>
      <c r="AH762" s="9">
        <f t="shared" si="106"/>
        <v>2.3668639053254437E-2</v>
      </c>
      <c r="AI762" s="14">
        <f>VLOOKUP(E762,'Verweis Faktor'!$A:$B,2,FALSE)</f>
        <v>1</v>
      </c>
      <c r="AJ762" s="14"/>
      <c r="AK762" s="14" t="str">
        <f>IF(AL762="Ja","Versandkosten",VLOOKUP(E762,'Verweis Belegart'!$A$2:$B$9,2,FALSE))</f>
        <v>Hardware</v>
      </c>
      <c r="AL762" s="14" t="str">
        <f t="shared" si="107"/>
        <v>Nein</v>
      </c>
      <c r="AM762" s="14" t="str">
        <f t="shared" si="103"/>
        <v>Positiv</v>
      </c>
    </row>
    <row r="763" spans="1:39" ht="17.25" customHeight="1" x14ac:dyDescent="0.35">
      <c r="A763" s="17">
        <v>14570803</v>
      </c>
      <c r="B763" s="2" t="s">
        <v>22</v>
      </c>
      <c r="C763" s="1">
        <v>2025001</v>
      </c>
      <c r="D763" s="1">
        <v>2000231</v>
      </c>
      <c r="E763" s="2" t="s">
        <v>34</v>
      </c>
      <c r="F763" s="2" t="s">
        <v>142</v>
      </c>
      <c r="G763" s="2" t="s">
        <v>66</v>
      </c>
      <c r="H763" s="2" t="s">
        <v>1132</v>
      </c>
      <c r="I763" s="2" t="s">
        <v>1133</v>
      </c>
      <c r="J763" s="2" t="s">
        <v>103</v>
      </c>
      <c r="K763" s="2" t="s">
        <v>83</v>
      </c>
      <c r="L763" s="2" t="s">
        <v>147</v>
      </c>
      <c r="M763" s="2" t="s">
        <v>148</v>
      </c>
      <c r="N763" s="2" t="s">
        <v>149</v>
      </c>
      <c r="O763" s="3">
        <v>5</v>
      </c>
      <c r="P763" s="3">
        <v>204.57390000000001</v>
      </c>
      <c r="Q763" s="3">
        <v>213</v>
      </c>
      <c r="R763" s="3">
        <v>1065</v>
      </c>
      <c r="S763" s="3">
        <v>8.4260999999999999</v>
      </c>
      <c r="T763" s="3">
        <v>42.13</v>
      </c>
      <c r="U763" s="3">
        <v>3.95</v>
      </c>
      <c r="V763" s="2" t="s">
        <v>855</v>
      </c>
      <c r="W763" s="2" t="s">
        <v>856</v>
      </c>
      <c r="X763" s="2" t="s">
        <v>72</v>
      </c>
      <c r="Y763" s="19" t="str">
        <f>VLOOKUP(G763,'Verweis Kd-Gruppe'!$A$2:$B$8,2,FALSE)</f>
        <v>EXP</v>
      </c>
      <c r="Z763" s="19" t="str">
        <f>VLOOKUP(J763,'Verweis Art-Gruppe'!$A$2:$B$15,2,FALSE)</f>
        <v>Geräte</v>
      </c>
      <c r="AA763" s="19" t="str">
        <f>VLOOKUP(W763,'Verweis Vertreter'!$A$2:$B$24,2,FALSE)</f>
        <v>Chahid Drimani</v>
      </c>
      <c r="AB763" s="12">
        <f t="shared" si="99"/>
        <v>5</v>
      </c>
      <c r="AC763" s="12">
        <f t="shared" si="104"/>
        <v>204.57390000000001</v>
      </c>
      <c r="AD763" s="12">
        <f t="shared" si="105"/>
        <v>213</v>
      </c>
      <c r="AE763" s="12">
        <f t="shared" si="100"/>
        <v>1065</v>
      </c>
      <c r="AF763" s="12">
        <f t="shared" si="101"/>
        <v>8.4260999999999999</v>
      </c>
      <c r="AG763" s="12">
        <f t="shared" si="102"/>
        <v>42.13</v>
      </c>
      <c r="AH763" s="9">
        <f t="shared" si="106"/>
        <v>3.9558685446009392E-2</v>
      </c>
      <c r="AI763" s="14">
        <f>VLOOKUP(E763,'Verweis Faktor'!$A:$B,2,FALSE)</f>
        <v>1</v>
      </c>
      <c r="AJ763" s="14"/>
      <c r="AK763" s="14" t="str">
        <f>IF(AL763="Ja","Versandkosten",VLOOKUP(E763,'Verweis Belegart'!$A$2:$B$9,2,FALSE))</f>
        <v>Hardware</v>
      </c>
      <c r="AL763" s="14" t="str">
        <f t="shared" si="107"/>
        <v>Nein</v>
      </c>
      <c r="AM763" s="14" t="str">
        <f t="shared" si="103"/>
        <v>Positiv</v>
      </c>
    </row>
    <row r="764" spans="1:39" ht="17.25" customHeight="1" x14ac:dyDescent="0.35">
      <c r="A764" s="17">
        <v>14570803</v>
      </c>
      <c r="B764" s="2" t="s">
        <v>22</v>
      </c>
      <c r="C764" s="1">
        <v>2025001</v>
      </c>
      <c r="D764" s="1">
        <v>2000231</v>
      </c>
      <c r="E764" s="2" t="s">
        <v>34</v>
      </c>
      <c r="F764" s="2" t="s">
        <v>142</v>
      </c>
      <c r="G764" s="2" t="s">
        <v>66</v>
      </c>
      <c r="H764" s="2" t="s">
        <v>1132</v>
      </c>
      <c r="I764" s="2" t="s">
        <v>1133</v>
      </c>
      <c r="J764" s="2" t="s">
        <v>103</v>
      </c>
      <c r="K764" s="2" t="s">
        <v>87</v>
      </c>
      <c r="L764" s="2" t="s">
        <v>1027</v>
      </c>
      <c r="M764" s="2" t="s">
        <v>1028</v>
      </c>
      <c r="N764" s="2" t="s">
        <v>618</v>
      </c>
      <c r="O764" s="3">
        <v>2</v>
      </c>
      <c r="P764" s="3">
        <v>495</v>
      </c>
      <c r="Q764" s="3">
        <v>505</v>
      </c>
      <c r="R764" s="3">
        <v>1010</v>
      </c>
      <c r="S764" s="3">
        <v>10</v>
      </c>
      <c r="T764" s="3">
        <v>20</v>
      </c>
      <c r="U764" s="3">
        <v>1.98</v>
      </c>
      <c r="V764" s="2" t="s">
        <v>855</v>
      </c>
      <c r="W764" s="2" t="s">
        <v>856</v>
      </c>
      <c r="X764" s="2" t="s">
        <v>72</v>
      </c>
      <c r="Y764" s="19" t="str">
        <f>VLOOKUP(G764,'Verweis Kd-Gruppe'!$A$2:$B$8,2,FALSE)</f>
        <v>EXP</v>
      </c>
      <c r="Z764" s="19" t="str">
        <f>VLOOKUP(J764,'Verweis Art-Gruppe'!$A$2:$B$15,2,FALSE)</f>
        <v>Geräte</v>
      </c>
      <c r="AA764" s="19" t="str">
        <f>VLOOKUP(W764,'Verweis Vertreter'!$A$2:$B$24,2,FALSE)</f>
        <v>Chahid Drimani</v>
      </c>
      <c r="AB764" s="12">
        <f t="shared" si="99"/>
        <v>2</v>
      </c>
      <c r="AC764" s="12">
        <f t="shared" si="104"/>
        <v>495</v>
      </c>
      <c r="AD764" s="12">
        <f t="shared" si="105"/>
        <v>505</v>
      </c>
      <c r="AE764" s="12">
        <f t="shared" si="100"/>
        <v>1010</v>
      </c>
      <c r="AF764" s="12">
        <f t="shared" si="101"/>
        <v>10</v>
      </c>
      <c r="AG764" s="12">
        <f t="shared" si="102"/>
        <v>20</v>
      </c>
      <c r="AH764" s="9">
        <f t="shared" si="106"/>
        <v>1.9801980198019802E-2</v>
      </c>
      <c r="AI764" s="14">
        <f>VLOOKUP(E764,'Verweis Faktor'!$A:$B,2,FALSE)</f>
        <v>1</v>
      </c>
      <c r="AJ764" s="14"/>
      <c r="AK764" s="14" t="str">
        <f>IF(AL764="Ja","Versandkosten",VLOOKUP(E764,'Verweis Belegart'!$A$2:$B$9,2,FALSE))</f>
        <v>Hardware</v>
      </c>
      <c r="AL764" s="14" t="str">
        <f t="shared" si="107"/>
        <v>Nein</v>
      </c>
      <c r="AM764" s="14" t="str">
        <f t="shared" si="103"/>
        <v>Positiv</v>
      </c>
    </row>
    <row r="765" spans="1:39" ht="17.25" customHeight="1" x14ac:dyDescent="0.35">
      <c r="A765" s="17">
        <v>14570803</v>
      </c>
      <c r="B765" s="2" t="s">
        <v>22</v>
      </c>
      <c r="C765" s="1">
        <v>2025001</v>
      </c>
      <c r="D765" s="1">
        <v>2000231</v>
      </c>
      <c r="E765" s="2" t="s">
        <v>34</v>
      </c>
      <c r="F765" s="2" t="s">
        <v>142</v>
      </c>
      <c r="G765" s="2" t="s">
        <v>66</v>
      </c>
      <c r="H765" s="2" t="s">
        <v>1132</v>
      </c>
      <c r="I765" s="2" t="s">
        <v>1133</v>
      </c>
      <c r="J765" s="2" t="s">
        <v>103</v>
      </c>
      <c r="K765" s="2" t="s">
        <v>91</v>
      </c>
      <c r="L765" s="2" t="s">
        <v>435</v>
      </c>
      <c r="M765" s="2" t="s">
        <v>436</v>
      </c>
      <c r="N765" s="2" t="s">
        <v>286</v>
      </c>
      <c r="O765" s="3">
        <v>1</v>
      </c>
      <c r="P765" s="3">
        <v>717</v>
      </c>
      <c r="Q765" s="3">
        <v>729</v>
      </c>
      <c r="R765" s="3">
        <v>729</v>
      </c>
      <c r="S765" s="3">
        <v>12</v>
      </c>
      <c r="T765" s="3">
        <v>12</v>
      </c>
      <c r="U765" s="3">
        <v>1.64</v>
      </c>
      <c r="V765" s="2" t="s">
        <v>855</v>
      </c>
      <c r="W765" s="2" t="s">
        <v>856</v>
      </c>
      <c r="X765" s="2" t="s">
        <v>72</v>
      </c>
      <c r="Y765" s="19" t="str">
        <f>VLOOKUP(G765,'Verweis Kd-Gruppe'!$A$2:$B$8,2,FALSE)</f>
        <v>EXP</v>
      </c>
      <c r="Z765" s="19" t="str">
        <f>VLOOKUP(J765,'Verweis Art-Gruppe'!$A$2:$B$15,2,FALSE)</f>
        <v>Geräte</v>
      </c>
      <c r="AA765" s="19" t="str">
        <f>VLOOKUP(W765,'Verweis Vertreter'!$A$2:$B$24,2,FALSE)</f>
        <v>Chahid Drimani</v>
      </c>
      <c r="AB765" s="12">
        <f t="shared" si="99"/>
        <v>1</v>
      </c>
      <c r="AC765" s="12">
        <f t="shared" si="104"/>
        <v>717</v>
      </c>
      <c r="AD765" s="12">
        <f t="shared" si="105"/>
        <v>729</v>
      </c>
      <c r="AE765" s="12">
        <f t="shared" si="100"/>
        <v>729</v>
      </c>
      <c r="AF765" s="12">
        <f t="shared" si="101"/>
        <v>12</v>
      </c>
      <c r="AG765" s="12">
        <f t="shared" si="102"/>
        <v>12</v>
      </c>
      <c r="AH765" s="9">
        <f t="shared" si="106"/>
        <v>1.646090534979424E-2</v>
      </c>
      <c r="AI765" s="14">
        <f>VLOOKUP(E765,'Verweis Faktor'!$A:$B,2,FALSE)</f>
        <v>1</v>
      </c>
      <c r="AJ765" s="14"/>
      <c r="AK765" s="14" t="str">
        <f>IF(AL765="Ja","Versandkosten",VLOOKUP(E765,'Verweis Belegart'!$A$2:$B$9,2,FALSE))</f>
        <v>Hardware</v>
      </c>
      <c r="AL765" s="14" t="str">
        <f t="shared" si="107"/>
        <v>Nein</v>
      </c>
      <c r="AM765" s="14" t="str">
        <f t="shared" si="103"/>
        <v>Positiv</v>
      </c>
    </row>
    <row r="766" spans="1:39" ht="17.25" customHeight="1" x14ac:dyDescent="0.35">
      <c r="A766" s="17">
        <v>14570803</v>
      </c>
      <c r="B766" s="2" t="s">
        <v>22</v>
      </c>
      <c r="C766" s="1">
        <v>2025001</v>
      </c>
      <c r="D766" s="1">
        <v>2000231</v>
      </c>
      <c r="E766" s="2" t="s">
        <v>34</v>
      </c>
      <c r="F766" s="2" t="s">
        <v>142</v>
      </c>
      <c r="G766" s="2" t="s">
        <v>66</v>
      </c>
      <c r="H766" s="2" t="s">
        <v>1132</v>
      </c>
      <c r="I766" s="2" t="s">
        <v>1133</v>
      </c>
      <c r="J766" s="2" t="s">
        <v>103</v>
      </c>
      <c r="K766" s="2" t="s">
        <v>95</v>
      </c>
      <c r="L766" s="2" t="s">
        <v>762</v>
      </c>
      <c r="M766" s="2" t="s">
        <v>763</v>
      </c>
      <c r="N766" s="2" t="s">
        <v>347</v>
      </c>
      <c r="O766" s="3">
        <v>1</v>
      </c>
      <c r="P766" s="3">
        <v>821.67439999999999</v>
      </c>
      <c r="Q766" s="3">
        <v>799</v>
      </c>
      <c r="R766" s="3">
        <v>799</v>
      </c>
      <c r="S766" s="3">
        <v>-22.674399999999999</v>
      </c>
      <c r="T766" s="3">
        <v>-22.67</v>
      </c>
      <c r="U766" s="3">
        <v>-2.83</v>
      </c>
      <c r="V766" s="2" t="s">
        <v>855</v>
      </c>
      <c r="W766" s="2" t="s">
        <v>856</v>
      </c>
      <c r="X766" s="2" t="s">
        <v>72</v>
      </c>
      <c r="Y766" s="19" t="str">
        <f>VLOOKUP(G766,'Verweis Kd-Gruppe'!$A$2:$B$8,2,FALSE)</f>
        <v>EXP</v>
      </c>
      <c r="Z766" s="19" t="str">
        <f>VLOOKUP(J766,'Verweis Art-Gruppe'!$A$2:$B$15,2,FALSE)</f>
        <v>Geräte</v>
      </c>
      <c r="AA766" s="19" t="str">
        <f>VLOOKUP(W766,'Verweis Vertreter'!$A$2:$B$24,2,FALSE)</f>
        <v>Chahid Drimani</v>
      </c>
      <c r="AB766" s="12">
        <f t="shared" si="99"/>
        <v>1</v>
      </c>
      <c r="AC766" s="12">
        <f t="shared" si="104"/>
        <v>821.67439999999999</v>
      </c>
      <c r="AD766" s="12">
        <f t="shared" si="105"/>
        <v>799</v>
      </c>
      <c r="AE766" s="12">
        <f t="shared" si="100"/>
        <v>799</v>
      </c>
      <c r="AF766" s="12">
        <f t="shared" si="101"/>
        <v>-22.674399999999999</v>
      </c>
      <c r="AG766" s="12">
        <f t="shared" si="102"/>
        <v>-22.67</v>
      </c>
      <c r="AH766" s="9">
        <f t="shared" si="106"/>
        <v>-2.8372966207759701E-2</v>
      </c>
      <c r="AI766" s="14">
        <f>VLOOKUP(E766,'Verweis Faktor'!$A:$B,2,FALSE)</f>
        <v>1</v>
      </c>
      <c r="AJ766" s="14"/>
      <c r="AK766" s="14" t="str">
        <f>IF(AL766="Ja","Versandkosten",VLOOKUP(E766,'Verweis Belegart'!$A$2:$B$9,2,FALSE))</f>
        <v>Hardware</v>
      </c>
      <c r="AL766" s="14" t="str">
        <f t="shared" si="107"/>
        <v>Nein</v>
      </c>
      <c r="AM766" s="14" t="str">
        <f t="shared" si="103"/>
        <v>Negativ</v>
      </c>
    </row>
    <row r="767" spans="1:39" ht="17.25" customHeight="1" x14ac:dyDescent="0.35">
      <c r="A767" s="17">
        <v>14570803</v>
      </c>
      <c r="B767" s="2" t="s">
        <v>22</v>
      </c>
      <c r="C767" s="1">
        <v>2025001</v>
      </c>
      <c r="D767" s="1">
        <v>2000231</v>
      </c>
      <c r="E767" s="2" t="s">
        <v>34</v>
      </c>
      <c r="F767" s="2" t="s">
        <v>142</v>
      </c>
      <c r="G767" s="2" t="s">
        <v>66</v>
      </c>
      <c r="H767" s="2" t="s">
        <v>1132</v>
      </c>
      <c r="I767" s="2" t="s">
        <v>1133</v>
      </c>
      <c r="J767" s="2" t="s">
        <v>304</v>
      </c>
      <c r="K767" s="2" t="s">
        <v>99</v>
      </c>
      <c r="L767" s="2" t="s">
        <v>372</v>
      </c>
      <c r="M767" s="2" t="s">
        <v>373</v>
      </c>
      <c r="N767" s="2" t="s">
        <v>374</v>
      </c>
      <c r="O767" s="3">
        <v>3</v>
      </c>
      <c r="P767" s="3">
        <v>157.7662</v>
      </c>
      <c r="Q767" s="3">
        <v>161</v>
      </c>
      <c r="R767" s="3">
        <v>483</v>
      </c>
      <c r="S767" s="3">
        <v>3.2338</v>
      </c>
      <c r="T767" s="3">
        <v>9.6999999999999993</v>
      </c>
      <c r="U767" s="3">
        <v>2</v>
      </c>
      <c r="V767" s="2" t="s">
        <v>855</v>
      </c>
      <c r="W767" s="2" t="s">
        <v>856</v>
      </c>
      <c r="X767" s="2" t="s">
        <v>72</v>
      </c>
      <c r="Y767" s="19" t="str">
        <f>VLOOKUP(G767,'Verweis Kd-Gruppe'!$A$2:$B$8,2,FALSE)</f>
        <v>EXP</v>
      </c>
      <c r="Z767" s="19" t="str">
        <f>VLOOKUP(J767,'Verweis Art-Gruppe'!$A$2:$B$15,2,FALSE)</f>
        <v>Zubehör</v>
      </c>
      <c r="AA767" s="19" t="str">
        <f>VLOOKUP(W767,'Verweis Vertreter'!$A$2:$B$24,2,FALSE)</f>
        <v>Chahid Drimani</v>
      </c>
      <c r="AB767" s="12">
        <f t="shared" si="99"/>
        <v>3</v>
      </c>
      <c r="AC767" s="12">
        <f t="shared" si="104"/>
        <v>157.7662</v>
      </c>
      <c r="AD767" s="12">
        <f t="shared" si="105"/>
        <v>161</v>
      </c>
      <c r="AE767" s="12">
        <f t="shared" si="100"/>
        <v>483</v>
      </c>
      <c r="AF767" s="12">
        <f t="shared" si="101"/>
        <v>3.2338</v>
      </c>
      <c r="AG767" s="12">
        <f t="shared" si="102"/>
        <v>9.6999999999999993</v>
      </c>
      <c r="AH767" s="9">
        <f t="shared" si="106"/>
        <v>2.0082815734989646E-2</v>
      </c>
      <c r="AI767" s="14">
        <f>VLOOKUP(E767,'Verweis Faktor'!$A:$B,2,FALSE)</f>
        <v>1</v>
      </c>
      <c r="AJ767" s="14"/>
      <c r="AK767" s="14" t="str">
        <f>IF(AL767="Ja","Versandkosten",VLOOKUP(E767,'Verweis Belegart'!$A$2:$B$9,2,FALSE))</f>
        <v>Hardware</v>
      </c>
      <c r="AL767" s="14" t="str">
        <f t="shared" si="107"/>
        <v>Nein</v>
      </c>
      <c r="AM767" s="14" t="str">
        <f t="shared" si="103"/>
        <v>Positiv</v>
      </c>
    </row>
    <row r="768" spans="1:39" ht="17.25" customHeight="1" x14ac:dyDescent="0.35">
      <c r="A768" s="17">
        <v>14570803</v>
      </c>
      <c r="B768" s="2" t="s">
        <v>22</v>
      </c>
      <c r="C768" s="1">
        <v>2025001</v>
      </c>
      <c r="D768" s="1">
        <v>2000231</v>
      </c>
      <c r="E768" s="2" t="s">
        <v>34</v>
      </c>
      <c r="F768" s="2" t="s">
        <v>142</v>
      </c>
      <c r="G768" s="2" t="s">
        <v>66</v>
      </c>
      <c r="H768" s="2" t="s">
        <v>1132</v>
      </c>
      <c r="I768" s="2" t="s">
        <v>1133</v>
      </c>
      <c r="J768" s="2" t="s">
        <v>103</v>
      </c>
      <c r="K768" s="2" t="s">
        <v>103</v>
      </c>
      <c r="L768" s="2" t="s">
        <v>63</v>
      </c>
      <c r="M768" s="2" t="s">
        <v>64</v>
      </c>
      <c r="N768" s="2" t="s">
        <v>65</v>
      </c>
      <c r="O768" s="3">
        <v>1</v>
      </c>
      <c r="P768" s="3">
        <v>197.0257</v>
      </c>
      <c r="Q768" s="3">
        <v>219</v>
      </c>
      <c r="R768" s="3">
        <v>219</v>
      </c>
      <c r="S768" s="3">
        <v>21.974299999999999</v>
      </c>
      <c r="T768" s="3">
        <v>21.97</v>
      </c>
      <c r="U768" s="3">
        <v>10.029999999999999</v>
      </c>
      <c r="V768" s="2" t="s">
        <v>855</v>
      </c>
      <c r="W768" s="2" t="s">
        <v>856</v>
      </c>
      <c r="X768" s="2" t="s">
        <v>72</v>
      </c>
      <c r="Y768" s="19" t="str">
        <f>VLOOKUP(G768,'Verweis Kd-Gruppe'!$A$2:$B$8,2,FALSE)</f>
        <v>EXP</v>
      </c>
      <c r="Z768" s="19" t="str">
        <f>VLOOKUP(J768,'Verweis Art-Gruppe'!$A$2:$B$15,2,FALSE)</f>
        <v>Geräte</v>
      </c>
      <c r="AA768" s="19" t="str">
        <f>VLOOKUP(W768,'Verweis Vertreter'!$A$2:$B$24,2,FALSE)</f>
        <v>Chahid Drimani</v>
      </c>
      <c r="AB768" s="12">
        <f t="shared" si="99"/>
        <v>1</v>
      </c>
      <c r="AC768" s="12">
        <f t="shared" si="104"/>
        <v>197.0257</v>
      </c>
      <c r="AD768" s="12">
        <f t="shared" si="105"/>
        <v>219</v>
      </c>
      <c r="AE768" s="12">
        <f t="shared" si="100"/>
        <v>219</v>
      </c>
      <c r="AF768" s="12">
        <f t="shared" si="101"/>
        <v>21.974299999999999</v>
      </c>
      <c r="AG768" s="12">
        <f t="shared" si="102"/>
        <v>21.97</v>
      </c>
      <c r="AH768" s="9">
        <f t="shared" si="106"/>
        <v>0.10031963470319634</v>
      </c>
      <c r="AI768" s="14">
        <f>VLOOKUP(E768,'Verweis Faktor'!$A:$B,2,FALSE)</f>
        <v>1</v>
      </c>
      <c r="AJ768" s="14"/>
      <c r="AK768" s="14" t="str">
        <f>IF(AL768="Ja","Versandkosten",VLOOKUP(E768,'Verweis Belegart'!$A$2:$B$9,2,FALSE))</f>
        <v>Hardware</v>
      </c>
      <c r="AL768" s="14" t="str">
        <f t="shared" si="107"/>
        <v>Nein</v>
      </c>
      <c r="AM768" s="14" t="str">
        <f t="shared" si="103"/>
        <v>Positiv</v>
      </c>
    </row>
    <row r="769" spans="1:39" ht="17.25" customHeight="1" x14ac:dyDescent="0.35">
      <c r="A769" s="17">
        <v>14571484</v>
      </c>
      <c r="B769" s="2" t="s">
        <v>22</v>
      </c>
      <c r="C769" s="1">
        <v>2025001</v>
      </c>
      <c r="D769" s="1">
        <v>2000232</v>
      </c>
      <c r="E769" s="2" t="s">
        <v>34</v>
      </c>
      <c r="F769" s="2" t="s">
        <v>142</v>
      </c>
      <c r="G769" s="2" t="s">
        <v>66</v>
      </c>
      <c r="H769" s="2" t="s">
        <v>1132</v>
      </c>
      <c r="I769" s="2" t="s">
        <v>1133</v>
      </c>
      <c r="J769" s="2" t="s">
        <v>103</v>
      </c>
      <c r="K769" s="2" t="s">
        <v>28</v>
      </c>
      <c r="L769" s="2" t="s">
        <v>1101</v>
      </c>
      <c r="M769" s="2" t="s">
        <v>1102</v>
      </c>
      <c r="N769" s="2" t="s">
        <v>457</v>
      </c>
      <c r="O769" s="3">
        <v>1</v>
      </c>
      <c r="P769" s="3">
        <v>795</v>
      </c>
      <c r="Q769" s="3">
        <v>855</v>
      </c>
      <c r="R769" s="3">
        <v>855</v>
      </c>
      <c r="S769" s="3">
        <v>60</v>
      </c>
      <c r="T769" s="3">
        <v>60</v>
      </c>
      <c r="U769" s="3">
        <v>7.01</v>
      </c>
      <c r="V769" s="2" t="s">
        <v>855</v>
      </c>
      <c r="W769" s="2" t="s">
        <v>856</v>
      </c>
      <c r="X769" s="2" t="s">
        <v>72</v>
      </c>
      <c r="Y769" s="19" t="str">
        <f>VLOOKUP(G769,'Verweis Kd-Gruppe'!$A$2:$B$8,2,FALSE)</f>
        <v>EXP</v>
      </c>
      <c r="Z769" s="19" t="str">
        <f>VLOOKUP(J769,'Verweis Art-Gruppe'!$A$2:$B$15,2,FALSE)</f>
        <v>Geräte</v>
      </c>
      <c r="AA769" s="19" t="str">
        <f>VLOOKUP(W769,'Verweis Vertreter'!$A$2:$B$24,2,FALSE)</f>
        <v>Chahid Drimani</v>
      </c>
      <c r="AB769" s="12">
        <f t="shared" si="99"/>
        <v>1</v>
      </c>
      <c r="AC769" s="12">
        <f t="shared" si="104"/>
        <v>795</v>
      </c>
      <c r="AD769" s="12">
        <f t="shared" si="105"/>
        <v>855</v>
      </c>
      <c r="AE769" s="12">
        <f t="shared" si="100"/>
        <v>855</v>
      </c>
      <c r="AF769" s="12">
        <f t="shared" si="101"/>
        <v>60</v>
      </c>
      <c r="AG769" s="12">
        <f t="shared" si="102"/>
        <v>60</v>
      </c>
      <c r="AH769" s="9">
        <f t="shared" si="106"/>
        <v>7.0175438596491224E-2</v>
      </c>
      <c r="AI769" s="14">
        <f>VLOOKUP(E769,'Verweis Faktor'!$A:$B,2,FALSE)</f>
        <v>1</v>
      </c>
      <c r="AJ769" s="14"/>
      <c r="AK769" s="14" t="str">
        <f>IF(AL769="Ja","Versandkosten",VLOOKUP(E769,'Verweis Belegart'!$A$2:$B$9,2,FALSE))</f>
        <v>Hardware</v>
      </c>
      <c r="AL769" s="14" t="str">
        <f t="shared" si="107"/>
        <v>Nein</v>
      </c>
      <c r="AM769" s="14" t="str">
        <f t="shared" si="103"/>
        <v>Positiv</v>
      </c>
    </row>
    <row r="770" spans="1:39" ht="17.25" customHeight="1" x14ac:dyDescent="0.35">
      <c r="A770" s="17">
        <v>14571484</v>
      </c>
      <c r="B770" s="2" t="s">
        <v>22</v>
      </c>
      <c r="C770" s="1">
        <v>2025001</v>
      </c>
      <c r="D770" s="1">
        <v>2000232</v>
      </c>
      <c r="E770" s="2" t="s">
        <v>34</v>
      </c>
      <c r="F770" s="2" t="s">
        <v>142</v>
      </c>
      <c r="G770" s="2" t="s">
        <v>66</v>
      </c>
      <c r="H770" s="2" t="s">
        <v>1132</v>
      </c>
      <c r="I770" s="2" t="s">
        <v>1133</v>
      </c>
      <c r="J770" s="2" t="s">
        <v>103</v>
      </c>
      <c r="K770" s="2" t="s">
        <v>45</v>
      </c>
      <c r="L770" s="2" t="s">
        <v>666</v>
      </c>
      <c r="M770" s="2" t="s">
        <v>667</v>
      </c>
      <c r="N770" s="2" t="s">
        <v>106</v>
      </c>
      <c r="O770" s="3">
        <v>1</v>
      </c>
      <c r="P770" s="3">
        <v>285</v>
      </c>
      <c r="Q770" s="3">
        <v>309</v>
      </c>
      <c r="R770" s="3">
        <v>309</v>
      </c>
      <c r="S770" s="3">
        <v>24</v>
      </c>
      <c r="T770" s="3">
        <v>24</v>
      </c>
      <c r="U770" s="3">
        <v>7.76</v>
      </c>
      <c r="V770" s="2" t="s">
        <v>855</v>
      </c>
      <c r="W770" s="2" t="s">
        <v>856</v>
      </c>
      <c r="X770" s="2" t="s">
        <v>72</v>
      </c>
      <c r="Y770" s="19" t="str">
        <f>VLOOKUP(G770,'Verweis Kd-Gruppe'!$A$2:$B$8,2,FALSE)</f>
        <v>EXP</v>
      </c>
      <c r="Z770" s="19" t="str">
        <f>VLOOKUP(J770,'Verweis Art-Gruppe'!$A$2:$B$15,2,FALSE)</f>
        <v>Geräte</v>
      </c>
      <c r="AA770" s="19" t="str">
        <f>VLOOKUP(W770,'Verweis Vertreter'!$A$2:$B$24,2,FALSE)</f>
        <v>Chahid Drimani</v>
      </c>
      <c r="AB770" s="12">
        <f t="shared" si="99"/>
        <v>1</v>
      </c>
      <c r="AC770" s="12">
        <f t="shared" si="104"/>
        <v>285</v>
      </c>
      <c r="AD770" s="12">
        <f t="shared" si="105"/>
        <v>309</v>
      </c>
      <c r="AE770" s="12">
        <f t="shared" si="100"/>
        <v>309</v>
      </c>
      <c r="AF770" s="12">
        <f t="shared" si="101"/>
        <v>24</v>
      </c>
      <c r="AG770" s="12">
        <f t="shared" si="102"/>
        <v>24</v>
      </c>
      <c r="AH770" s="9">
        <f t="shared" si="106"/>
        <v>7.7669902912621352E-2</v>
      </c>
      <c r="AI770" s="14">
        <f>VLOOKUP(E770,'Verweis Faktor'!$A:$B,2,FALSE)</f>
        <v>1</v>
      </c>
      <c r="AJ770" s="14"/>
      <c r="AK770" s="14" t="str">
        <f>IF(AL770="Ja","Versandkosten",VLOOKUP(E770,'Verweis Belegart'!$A$2:$B$9,2,FALSE))</f>
        <v>Hardware</v>
      </c>
      <c r="AL770" s="14" t="str">
        <f t="shared" si="107"/>
        <v>Nein</v>
      </c>
      <c r="AM770" s="14" t="str">
        <f t="shared" si="103"/>
        <v>Positiv</v>
      </c>
    </row>
    <row r="771" spans="1:39" ht="17.25" customHeight="1" x14ac:dyDescent="0.35">
      <c r="A771" s="17">
        <v>14571484</v>
      </c>
      <c r="B771" s="2" t="s">
        <v>22</v>
      </c>
      <c r="C771" s="1">
        <v>2025001</v>
      </c>
      <c r="D771" s="1">
        <v>2000232</v>
      </c>
      <c r="E771" s="2" t="s">
        <v>34</v>
      </c>
      <c r="F771" s="2" t="s">
        <v>142</v>
      </c>
      <c r="G771" s="2" t="s">
        <v>66</v>
      </c>
      <c r="H771" s="2" t="s">
        <v>1132</v>
      </c>
      <c r="I771" s="2" t="s">
        <v>1133</v>
      </c>
      <c r="J771" s="2" t="s">
        <v>103</v>
      </c>
      <c r="K771" s="2" t="s">
        <v>49</v>
      </c>
      <c r="L771" s="2" t="s">
        <v>126</v>
      </c>
      <c r="M771" s="2" t="s">
        <v>127</v>
      </c>
      <c r="N771" s="2" t="s">
        <v>128</v>
      </c>
      <c r="O771" s="3">
        <v>1</v>
      </c>
      <c r="P771" s="3">
        <v>188.4658</v>
      </c>
      <c r="Q771" s="3">
        <v>205</v>
      </c>
      <c r="R771" s="3">
        <v>205</v>
      </c>
      <c r="S771" s="3">
        <v>16.534199999999998</v>
      </c>
      <c r="T771" s="3">
        <v>16.53</v>
      </c>
      <c r="U771" s="3">
        <v>8.06</v>
      </c>
      <c r="V771" s="2" t="s">
        <v>855</v>
      </c>
      <c r="W771" s="2" t="s">
        <v>856</v>
      </c>
      <c r="X771" s="2" t="s">
        <v>72</v>
      </c>
      <c r="Y771" s="19" t="str">
        <f>VLOOKUP(G771,'Verweis Kd-Gruppe'!$A$2:$B$8,2,FALSE)</f>
        <v>EXP</v>
      </c>
      <c r="Z771" s="19" t="str">
        <f>VLOOKUP(J771,'Verweis Art-Gruppe'!$A$2:$B$15,2,FALSE)</f>
        <v>Geräte</v>
      </c>
      <c r="AA771" s="19" t="str">
        <f>VLOOKUP(W771,'Verweis Vertreter'!$A$2:$B$24,2,FALSE)</f>
        <v>Chahid Drimani</v>
      </c>
      <c r="AB771" s="12">
        <f t="shared" ref="AB771:AB834" si="108">$AI771*O771</f>
        <v>1</v>
      </c>
      <c r="AC771" s="12">
        <f t="shared" si="104"/>
        <v>188.4658</v>
      </c>
      <c r="AD771" s="12">
        <f t="shared" si="105"/>
        <v>205</v>
      </c>
      <c r="AE771" s="12">
        <f t="shared" ref="AE771:AE834" si="109">$AI771*R771</f>
        <v>205</v>
      </c>
      <c r="AF771" s="12">
        <f t="shared" ref="AF771:AF834" si="110">$AI771*S771</f>
        <v>16.534199999999998</v>
      </c>
      <c r="AG771" s="12">
        <f t="shared" ref="AG771:AG834" si="111">$AI771*T771</f>
        <v>16.53</v>
      </c>
      <c r="AH771" s="9">
        <f t="shared" si="106"/>
        <v>8.0634146341463417E-2</v>
      </c>
      <c r="AI771" s="14">
        <f>VLOOKUP(E771,'Verweis Faktor'!$A:$B,2,FALSE)</f>
        <v>1</v>
      </c>
      <c r="AJ771" s="14"/>
      <c r="AK771" s="14" t="str">
        <f>IF(AL771="Ja","Versandkosten",VLOOKUP(E771,'Verweis Belegart'!$A$2:$B$9,2,FALSE))</f>
        <v>Hardware</v>
      </c>
      <c r="AL771" s="14" t="str">
        <f t="shared" si="107"/>
        <v>Nein</v>
      </c>
      <c r="AM771" s="14" t="str">
        <f t="shared" ref="AM771:AM834" si="112">IF(AG771&lt;0,"Negativ","Positiv")</f>
        <v>Positiv</v>
      </c>
    </row>
    <row r="772" spans="1:39" ht="17.25" customHeight="1" x14ac:dyDescent="0.35">
      <c r="A772" s="17">
        <v>14571484</v>
      </c>
      <c r="B772" s="2" t="s">
        <v>22</v>
      </c>
      <c r="C772" s="1">
        <v>2025001</v>
      </c>
      <c r="D772" s="1">
        <v>2000232</v>
      </c>
      <c r="E772" s="2" t="s">
        <v>34</v>
      </c>
      <c r="F772" s="2" t="s">
        <v>142</v>
      </c>
      <c r="G772" s="2" t="s">
        <v>66</v>
      </c>
      <c r="H772" s="2" t="s">
        <v>1132</v>
      </c>
      <c r="I772" s="2" t="s">
        <v>1133</v>
      </c>
      <c r="J772" s="2" t="s">
        <v>103</v>
      </c>
      <c r="K772" s="2" t="s">
        <v>79</v>
      </c>
      <c r="L772" s="2" t="s">
        <v>1134</v>
      </c>
      <c r="M772" s="2" t="s">
        <v>1135</v>
      </c>
      <c r="N772" s="2" t="s">
        <v>1136</v>
      </c>
      <c r="O772" s="3">
        <v>1</v>
      </c>
      <c r="P772" s="3">
        <v>148</v>
      </c>
      <c r="Q772" s="3">
        <v>159</v>
      </c>
      <c r="R772" s="3">
        <v>159</v>
      </c>
      <c r="S772" s="3">
        <v>11</v>
      </c>
      <c r="T772" s="3">
        <v>11</v>
      </c>
      <c r="U772" s="3">
        <v>6.91</v>
      </c>
      <c r="V772" s="2" t="s">
        <v>855</v>
      </c>
      <c r="W772" s="2" t="s">
        <v>856</v>
      </c>
      <c r="X772" s="2" t="s">
        <v>72</v>
      </c>
      <c r="Y772" s="19" t="str">
        <f>VLOOKUP(G772,'Verweis Kd-Gruppe'!$A$2:$B$8,2,FALSE)</f>
        <v>EXP</v>
      </c>
      <c r="Z772" s="19" t="str">
        <f>VLOOKUP(J772,'Verweis Art-Gruppe'!$A$2:$B$15,2,FALSE)</f>
        <v>Geräte</v>
      </c>
      <c r="AA772" s="19" t="str">
        <f>VLOOKUP(W772,'Verweis Vertreter'!$A$2:$B$24,2,FALSE)</f>
        <v>Chahid Drimani</v>
      </c>
      <c r="AB772" s="12">
        <f t="shared" si="108"/>
        <v>1</v>
      </c>
      <c r="AC772" s="12">
        <f t="shared" ref="AC772:AC835" si="113">P772</f>
        <v>148</v>
      </c>
      <c r="AD772" s="12">
        <f t="shared" ref="AD772:AD835" si="114">Q772</f>
        <v>159</v>
      </c>
      <c r="AE772" s="12">
        <f t="shared" si="109"/>
        <v>159</v>
      </c>
      <c r="AF772" s="12">
        <f t="shared" si="110"/>
        <v>11</v>
      </c>
      <c r="AG772" s="12">
        <f t="shared" si="111"/>
        <v>11</v>
      </c>
      <c r="AH772" s="9">
        <f t="shared" ref="AH772:AH835" si="115">IF(AF772=0,0,AG772/AE772*AI772)</f>
        <v>6.9182389937106917E-2</v>
      </c>
      <c r="AI772" s="14">
        <f>VLOOKUP(E772,'Verweis Faktor'!$A:$B,2,FALSE)</f>
        <v>1</v>
      </c>
      <c r="AJ772" s="14"/>
      <c r="AK772" s="14" t="str">
        <f>IF(AL772="Ja","Versandkosten",VLOOKUP(E772,'Verweis Belegart'!$A$2:$B$9,2,FALSE))</f>
        <v>Hardware</v>
      </c>
      <c r="AL772" s="14" t="str">
        <f t="shared" ref="AL772:AL835" si="116">IF(ISNUMBER(FIND("Versandkosten",M772)),"Ja","Nein")</f>
        <v>Nein</v>
      </c>
      <c r="AM772" s="14" t="str">
        <f t="shared" si="112"/>
        <v>Positiv</v>
      </c>
    </row>
    <row r="773" spans="1:39" ht="17.25" customHeight="1" x14ac:dyDescent="0.35">
      <c r="A773" s="17">
        <v>14571484</v>
      </c>
      <c r="B773" s="2" t="s">
        <v>22</v>
      </c>
      <c r="C773" s="1">
        <v>2025001</v>
      </c>
      <c r="D773" s="1">
        <v>2000232</v>
      </c>
      <c r="E773" s="2" t="s">
        <v>34</v>
      </c>
      <c r="F773" s="2" t="s">
        <v>142</v>
      </c>
      <c r="G773" s="2" t="s">
        <v>66</v>
      </c>
      <c r="H773" s="2" t="s">
        <v>1132</v>
      </c>
      <c r="I773" s="2" t="s">
        <v>1133</v>
      </c>
      <c r="J773" s="2" t="s">
        <v>304</v>
      </c>
      <c r="K773" s="2" t="s">
        <v>83</v>
      </c>
      <c r="L773" s="2" t="s">
        <v>583</v>
      </c>
      <c r="M773" s="2" t="s">
        <v>584</v>
      </c>
      <c r="N773" s="2" t="s">
        <v>585</v>
      </c>
      <c r="O773" s="3">
        <v>1</v>
      </c>
      <c r="P773" s="3">
        <v>18.688199999999998</v>
      </c>
      <c r="Q773" s="3">
        <v>22</v>
      </c>
      <c r="R773" s="3">
        <v>22</v>
      </c>
      <c r="S773" s="3">
        <v>3.3117999999999999</v>
      </c>
      <c r="T773" s="3">
        <v>3.31</v>
      </c>
      <c r="U773" s="3">
        <v>15.05</v>
      </c>
      <c r="V773" s="2" t="s">
        <v>855</v>
      </c>
      <c r="W773" s="2" t="s">
        <v>856</v>
      </c>
      <c r="X773" s="2" t="s">
        <v>72</v>
      </c>
      <c r="Y773" s="19" t="str">
        <f>VLOOKUP(G773,'Verweis Kd-Gruppe'!$A$2:$B$8,2,FALSE)</f>
        <v>EXP</v>
      </c>
      <c r="Z773" s="19" t="str">
        <f>VLOOKUP(J773,'Verweis Art-Gruppe'!$A$2:$B$15,2,FALSE)</f>
        <v>Zubehör</v>
      </c>
      <c r="AA773" s="19" t="str">
        <f>VLOOKUP(W773,'Verweis Vertreter'!$A$2:$B$24,2,FALSE)</f>
        <v>Chahid Drimani</v>
      </c>
      <c r="AB773" s="12">
        <f t="shared" si="108"/>
        <v>1</v>
      </c>
      <c r="AC773" s="12">
        <f t="shared" si="113"/>
        <v>18.688199999999998</v>
      </c>
      <c r="AD773" s="12">
        <f t="shared" si="114"/>
        <v>22</v>
      </c>
      <c r="AE773" s="12">
        <f t="shared" si="109"/>
        <v>22</v>
      </c>
      <c r="AF773" s="12">
        <f t="shared" si="110"/>
        <v>3.3117999999999999</v>
      </c>
      <c r="AG773" s="12">
        <f t="shared" si="111"/>
        <v>3.31</v>
      </c>
      <c r="AH773" s="9">
        <f t="shared" si="115"/>
        <v>0.15045454545454545</v>
      </c>
      <c r="AI773" s="14">
        <f>VLOOKUP(E773,'Verweis Faktor'!$A:$B,2,FALSE)</f>
        <v>1</v>
      </c>
      <c r="AJ773" s="14"/>
      <c r="AK773" s="14" t="str">
        <f>IF(AL773="Ja","Versandkosten",VLOOKUP(E773,'Verweis Belegart'!$A$2:$B$9,2,FALSE))</f>
        <v>Hardware</v>
      </c>
      <c r="AL773" s="14" t="str">
        <f t="shared" si="116"/>
        <v>Nein</v>
      </c>
      <c r="AM773" s="14" t="str">
        <f t="shared" si="112"/>
        <v>Positiv</v>
      </c>
    </row>
    <row r="774" spans="1:39" ht="17.25" customHeight="1" x14ac:dyDescent="0.35">
      <c r="A774" s="17">
        <v>14571484</v>
      </c>
      <c r="B774" s="2" t="s">
        <v>22</v>
      </c>
      <c r="C774" s="1">
        <v>2025001</v>
      </c>
      <c r="D774" s="1">
        <v>2000232</v>
      </c>
      <c r="E774" s="2" t="s">
        <v>34</v>
      </c>
      <c r="F774" s="2" t="s">
        <v>142</v>
      </c>
      <c r="G774" s="2" t="s">
        <v>66</v>
      </c>
      <c r="H774" s="2" t="s">
        <v>1132</v>
      </c>
      <c r="I774" s="2" t="s">
        <v>1133</v>
      </c>
      <c r="J774" s="2" t="s">
        <v>103</v>
      </c>
      <c r="K774" s="2" t="s">
        <v>87</v>
      </c>
      <c r="L774" s="2" t="s">
        <v>668</v>
      </c>
      <c r="M774" s="2" t="s">
        <v>669</v>
      </c>
      <c r="N774" s="2" t="s">
        <v>670</v>
      </c>
      <c r="O774" s="3">
        <v>10</v>
      </c>
      <c r="P774" s="3">
        <v>350</v>
      </c>
      <c r="Q774" s="3">
        <v>357</v>
      </c>
      <c r="R774" s="3">
        <v>3570</v>
      </c>
      <c r="S774" s="3">
        <v>7</v>
      </c>
      <c r="T774" s="3">
        <v>70</v>
      </c>
      <c r="U774" s="3">
        <v>1.96</v>
      </c>
      <c r="V774" s="2" t="s">
        <v>855</v>
      </c>
      <c r="W774" s="2" t="s">
        <v>856</v>
      </c>
      <c r="X774" s="2" t="s">
        <v>72</v>
      </c>
      <c r="Y774" s="19" t="str">
        <f>VLOOKUP(G774,'Verweis Kd-Gruppe'!$A$2:$B$8,2,FALSE)</f>
        <v>EXP</v>
      </c>
      <c r="Z774" s="19" t="str">
        <f>VLOOKUP(J774,'Verweis Art-Gruppe'!$A$2:$B$15,2,FALSE)</f>
        <v>Geräte</v>
      </c>
      <c r="AA774" s="19" t="str">
        <f>VLOOKUP(W774,'Verweis Vertreter'!$A$2:$B$24,2,FALSE)</f>
        <v>Chahid Drimani</v>
      </c>
      <c r="AB774" s="12">
        <f t="shared" si="108"/>
        <v>10</v>
      </c>
      <c r="AC774" s="12">
        <f t="shared" si="113"/>
        <v>350</v>
      </c>
      <c r="AD774" s="12">
        <f t="shared" si="114"/>
        <v>357</v>
      </c>
      <c r="AE774" s="12">
        <f t="shared" si="109"/>
        <v>3570</v>
      </c>
      <c r="AF774" s="12">
        <f t="shared" si="110"/>
        <v>7</v>
      </c>
      <c r="AG774" s="12">
        <f t="shared" si="111"/>
        <v>70</v>
      </c>
      <c r="AH774" s="9">
        <f t="shared" si="115"/>
        <v>1.9607843137254902E-2</v>
      </c>
      <c r="AI774" s="14">
        <f>VLOOKUP(E774,'Verweis Faktor'!$A:$B,2,FALSE)</f>
        <v>1</v>
      </c>
      <c r="AJ774" s="14"/>
      <c r="AK774" s="14" t="str">
        <f>IF(AL774="Ja","Versandkosten",VLOOKUP(E774,'Verweis Belegart'!$A$2:$B$9,2,FALSE))</f>
        <v>Hardware</v>
      </c>
      <c r="AL774" s="14" t="str">
        <f t="shared" si="116"/>
        <v>Nein</v>
      </c>
      <c r="AM774" s="14" t="str">
        <f t="shared" si="112"/>
        <v>Positiv</v>
      </c>
    </row>
    <row r="775" spans="1:39" ht="17.25" customHeight="1" x14ac:dyDescent="0.35">
      <c r="A775" s="17">
        <v>14571484</v>
      </c>
      <c r="B775" s="2" t="s">
        <v>22</v>
      </c>
      <c r="C775" s="1">
        <v>2025001</v>
      </c>
      <c r="D775" s="1">
        <v>2000232</v>
      </c>
      <c r="E775" s="2" t="s">
        <v>34</v>
      </c>
      <c r="F775" s="2" t="s">
        <v>142</v>
      </c>
      <c r="G775" s="2" t="s">
        <v>66</v>
      </c>
      <c r="H775" s="2" t="s">
        <v>1132</v>
      </c>
      <c r="I775" s="2" t="s">
        <v>1133</v>
      </c>
      <c r="J775" s="2" t="s">
        <v>103</v>
      </c>
      <c r="K775" s="2" t="s">
        <v>91</v>
      </c>
      <c r="L775" s="2" t="s">
        <v>39</v>
      </c>
      <c r="M775" s="2" t="s">
        <v>40</v>
      </c>
      <c r="N775" s="2" t="s">
        <v>41</v>
      </c>
      <c r="O775" s="3">
        <v>2</v>
      </c>
      <c r="P775" s="3">
        <v>220</v>
      </c>
      <c r="Q775" s="3">
        <v>239</v>
      </c>
      <c r="R775" s="3">
        <v>478</v>
      </c>
      <c r="S775" s="3">
        <v>19</v>
      </c>
      <c r="T775" s="3">
        <v>38</v>
      </c>
      <c r="U775" s="3">
        <v>7.94</v>
      </c>
      <c r="V775" s="2" t="s">
        <v>855</v>
      </c>
      <c r="W775" s="2" t="s">
        <v>856</v>
      </c>
      <c r="X775" s="2" t="s">
        <v>72</v>
      </c>
      <c r="Y775" s="19" t="str">
        <f>VLOOKUP(G775,'Verweis Kd-Gruppe'!$A$2:$B$8,2,FALSE)</f>
        <v>EXP</v>
      </c>
      <c r="Z775" s="19" t="str">
        <f>VLOOKUP(J775,'Verweis Art-Gruppe'!$A$2:$B$15,2,FALSE)</f>
        <v>Geräte</v>
      </c>
      <c r="AA775" s="19" t="str">
        <f>VLOOKUP(W775,'Verweis Vertreter'!$A$2:$B$24,2,FALSE)</f>
        <v>Chahid Drimani</v>
      </c>
      <c r="AB775" s="12">
        <f t="shared" si="108"/>
        <v>2</v>
      </c>
      <c r="AC775" s="12">
        <f t="shared" si="113"/>
        <v>220</v>
      </c>
      <c r="AD775" s="12">
        <f t="shared" si="114"/>
        <v>239</v>
      </c>
      <c r="AE775" s="12">
        <f t="shared" si="109"/>
        <v>478</v>
      </c>
      <c r="AF775" s="12">
        <f t="shared" si="110"/>
        <v>19</v>
      </c>
      <c r="AG775" s="12">
        <f t="shared" si="111"/>
        <v>38</v>
      </c>
      <c r="AH775" s="9">
        <f t="shared" si="115"/>
        <v>7.9497907949790794E-2</v>
      </c>
      <c r="AI775" s="14">
        <f>VLOOKUP(E775,'Verweis Faktor'!$A:$B,2,FALSE)</f>
        <v>1</v>
      </c>
      <c r="AJ775" s="14"/>
      <c r="AK775" s="14" t="str">
        <f>IF(AL775="Ja","Versandkosten",VLOOKUP(E775,'Verweis Belegart'!$A$2:$B$9,2,FALSE))</f>
        <v>Hardware</v>
      </c>
      <c r="AL775" s="14" t="str">
        <f t="shared" si="116"/>
        <v>Nein</v>
      </c>
      <c r="AM775" s="14" t="str">
        <f t="shared" si="112"/>
        <v>Positiv</v>
      </c>
    </row>
    <row r="776" spans="1:39" ht="17.25" customHeight="1" x14ac:dyDescent="0.35">
      <c r="A776" s="17">
        <v>14571484</v>
      </c>
      <c r="B776" s="2" t="s">
        <v>22</v>
      </c>
      <c r="C776" s="1">
        <v>2025001</v>
      </c>
      <c r="D776" s="1">
        <v>2000232</v>
      </c>
      <c r="E776" s="2" t="s">
        <v>34</v>
      </c>
      <c r="F776" s="2" t="s">
        <v>142</v>
      </c>
      <c r="G776" s="2" t="s">
        <v>66</v>
      </c>
      <c r="H776" s="2" t="s">
        <v>1132</v>
      </c>
      <c r="I776" s="2" t="s">
        <v>1133</v>
      </c>
      <c r="J776" s="2" t="s">
        <v>103</v>
      </c>
      <c r="K776" s="2" t="s">
        <v>95</v>
      </c>
      <c r="L776" s="2" t="s">
        <v>269</v>
      </c>
      <c r="M776" s="2" t="s">
        <v>270</v>
      </c>
      <c r="N776" s="2" t="s">
        <v>271</v>
      </c>
      <c r="O776" s="3">
        <v>15</v>
      </c>
      <c r="P776" s="3">
        <v>417.87079999999997</v>
      </c>
      <c r="Q776" s="3">
        <v>424</v>
      </c>
      <c r="R776" s="3">
        <v>6360</v>
      </c>
      <c r="S776" s="3">
        <v>6.1292</v>
      </c>
      <c r="T776" s="3">
        <v>91.94</v>
      </c>
      <c r="U776" s="3">
        <v>1.44</v>
      </c>
      <c r="V776" s="2" t="s">
        <v>855</v>
      </c>
      <c r="W776" s="2" t="s">
        <v>856</v>
      </c>
      <c r="X776" s="2" t="s">
        <v>72</v>
      </c>
      <c r="Y776" s="19" t="str">
        <f>VLOOKUP(G776,'Verweis Kd-Gruppe'!$A$2:$B$8,2,FALSE)</f>
        <v>EXP</v>
      </c>
      <c r="Z776" s="19" t="str">
        <f>VLOOKUP(J776,'Verweis Art-Gruppe'!$A$2:$B$15,2,FALSE)</f>
        <v>Geräte</v>
      </c>
      <c r="AA776" s="19" t="str">
        <f>VLOOKUP(W776,'Verweis Vertreter'!$A$2:$B$24,2,FALSE)</f>
        <v>Chahid Drimani</v>
      </c>
      <c r="AB776" s="12">
        <f t="shared" si="108"/>
        <v>15</v>
      </c>
      <c r="AC776" s="12">
        <f t="shared" si="113"/>
        <v>417.87079999999997</v>
      </c>
      <c r="AD776" s="12">
        <f t="shared" si="114"/>
        <v>424</v>
      </c>
      <c r="AE776" s="12">
        <f t="shared" si="109"/>
        <v>6360</v>
      </c>
      <c r="AF776" s="12">
        <f t="shared" si="110"/>
        <v>6.1292</v>
      </c>
      <c r="AG776" s="12">
        <f t="shared" si="111"/>
        <v>91.94</v>
      </c>
      <c r="AH776" s="9">
        <f t="shared" si="115"/>
        <v>1.4455974842767295E-2</v>
      </c>
      <c r="AI776" s="14">
        <f>VLOOKUP(E776,'Verweis Faktor'!$A:$B,2,FALSE)</f>
        <v>1</v>
      </c>
      <c r="AJ776" s="14"/>
      <c r="AK776" s="14" t="str">
        <f>IF(AL776="Ja","Versandkosten",VLOOKUP(E776,'Verweis Belegart'!$A$2:$B$9,2,FALSE))</f>
        <v>Hardware</v>
      </c>
      <c r="AL776" s="14" t="str">
        <f t="shared" si="116"/>
        <v>Nein</v>
      </c>
      <c r="AM776" s="14" t="str">
        <f t="shared" si="112"/>
        <v>Positiv</v>
      </c>
    </row>
    <row r="777" spans="1:39" ht="17.25" customHeight="1" x14ac:dyDescent="0.35">
      <c r="A777" s="17">
        <v>14571484</v>
      </c>
      <c r="B777" s="2" t="s">
        <v>22</v>
      </c>
      <c r="C777" s="1">
        <v>2025001</v>
      </c>
      <c r="D777" s="1">
        <v>2000232</v>
      </c>
      <c r="E777" s="2" t="s">
        <v>34</v>
      </c>
      <c r="F777" s="2" t="s">
        <v>142</v>
      </c>
      <c r="G777" s="2" t="s">
        <v>66</v>
      </c>
      <c r="H777" s="2" t="s">
        <v>1132</v>
      </c>
      <c r="I777" s="2" t="s">
        <v>1133</v>
      </c>
      <c r="J777" s="2" t="s">
        <v>103</v>
      </c>
      <c r="K777" s="2" t="s">
        <v>99</v>
      </c>
      <c r="L777" s="2" t="s">
        <v>673</v>
      </c>
      <c r="M777" s="2" t="s">
        <v>674</v>
      </c>
      <c r="N777" s="2" t="s">
        <v>48</v>
      </c>
      <c r="O777" s="3">
        <v>2</v>
      </c>
      <c r="P777" s="3">
        <v>253.2636</v>
      </c>
      <c r="Q777" s="3">
        <v>265</v>
      </c>
      <c r="R777" s="3">
        <v>530</v>
      </c>
      <c r="S777" s="3">
        <v>11.7364</v>
      </c>
      <c r="T777" s="3">
        <v>23.47</v>
      </c>
      <c r="U777" s="3">
        <v>4.42</v>
      </c>
      <c r="V777" s="2" t="s">
        <v>855</v>
      </c>
      <c r="W777" s="2" t="s">
        <v>856</v>
      </c>
      <c r="X777" s="2" t="s">
        <v>72</v>
      </c>
      <c r="Y777" s="19" t="str">
        <f>VLOOKUP(G777,'Verweis Kd-Gruppe'!$A$2:$B$8,2,FALSE)</f>
        <v>EXP</v>
      </c>
      <c r="Z777" s="19" t="str">
        <f>VLOOKUP(J777,'Verweis Art-Gruppe'!$A$2:$B$15,2,FALSE)</f>
        <v>Geräte</v>
      </c>
      <c r="AA777" s="19" t="str">
        <f>VLOOKUP(W777,'Verweis Vertreter'!$A$2:$B$24,2,FALSE)</f>
        <v>Chahid Drimani</v>
      </c>
      <c r="AB777" s="12">
        <f t="shared" si="108"/>
        <v>2</v>
      </c>
      <c r="AC777" s="12">
        <f t="shared" si="113"/>
        <v>253.2636</v>
      </c>
      <c r="AD777" s="12">
        <f t="shared" si="114"/>
        <v>265</v>
      </c>
      <c r="AE777" s="12">
        <f t="shared" si="109"/>
        <v>530</v>
      </c>
      <c r="AF777" s="12">
        <f t="shared" si="110"/>
        <v>11.7364</v>
      </c>
      <c r="AG777" s="12">
        <f t="shared" si="111"/>
        <v>23.47</v>
      </c>
      <c r="AH777" s="9">
        <f t="shared" si="115"/>
        <v>4.4283018867924524E-2</v>
      </c>
      <c r="AI777" s="14">
        <f>VLOOKUP(E777,'Verweis Faktor'!$A:$B,2,FALSE)</f>
        <v>1</v>
      </c>
      <c r="AJ777" s="14"/>
      <c r="AK777" s="14" t="str">
        <f>IF(AL777="Ja","Versandkosten",VLOOKUP(E777,'Verweis Belegart'!$A$2:$B$9,2,FALSE))</f>
        <v>Hardware</v>
      </c>
      <c r="AL777" s="14" t="str">
        <f t="shared" si="116"/>
        <v>Nein</v>
      </c>
      <c r="AM777" s="14" t="str">
        <f t="shared" si="112"/>
        <v>Positiv</v>
      </c>
    </row>
    <row r="778" spans="1:39" ht="17.25" customHeight="1" x14ac:dyDescent="0.35">
      <c r="A778" s="17">
        <v>14571484</v>
      </c>
      <c r="B778" s="2" t="s">
        <v>22</v>
      </c>
      <c r="C778" s="1">
        <v>2025001</v>
      </c>
      <c r="D778" s="1">
        <v>2000232</v>
      </c>
      <c r="E778" s="2" t="s">
        <v>34</v>
      </c>
      <c r="F778" s="2" t="s">
        <v>142</v>
      </c>
      <c r="G778" s="2" t="s">
        <v>66</v>
      </c>
      <c r="H778" s="2" t="s">
        <v>1132</v>
      </c>
      <c r="I778" s="2" t="s">
        <v>1133</v>
      </c>
      <c r="J778" s="2" t="s">
        <v>103</v>
      </c>
      <c r="K778" s="2" t="s">
        <v>103</v>
      </c>
      <c r="L778" s="2" t="s">
        <v>205</v>
      </c>
      <c r="M778" s="2" t="s">
        <v>206</v>
      </c>
      <c r="N778" s="2" t="s">
        <v>207</v>
      </c>
      <c r="O778" s="3">
        <v>1</v>
      </c>
      <c r="P778" s="3">
        <v>112.0598</v>
      </c>
      <c r="Q778" s="3">
        <v>129</v>
      </c>
      <c r="R778" s="3">
        <v>129</v>
      </c>
      <c r="S778" s="3">
        <v>16.940200000000001</v>
      </c>
      <c r="T778" s="3">
        <v>16.940000000000001</v>
      </c>
      <c r="U778" s="3">
        <v>13.13</v>
      </c>
      <c r="V778" s="2" t="s">
        <v>855</v>
      </c>
      <c r="W778" s="2" t="s">
        <v>856</v>
      </c>
      <c r="X778" s="2" t="s">
        <v>72</v>
      </c>
      <c r="Y778" s="19" t="str">
        <f>VLOOKUP(G778,'Verweis Kd-Gruppe'!$A$2:$B$8,2,FALSE)</f>
        <v>EXP</v>
      </c>
      <c r="Z778" s="19" t="str">
        <f>VLOOKUP(J778,'Verweis Art-Gruppe'!$A$2:$B$15,2,FALSE)</f>
        <v>Geräte</v>
      </c>
      <c r="AA778" s="19" t="str">
        <f>VLOOKUP(W778,'Verweis Vertreter'!$A$2:$B$24,2,FALSE)</f>
        <v>Chahid Drimani</v>
      </c>
      <c r="AB778" s="12">
        <f t="shared" si="108"/>
        <v>1</v>
      </c>
      <c r="AC778" s="12">
        <f t="shared" si="113"/>
        <v>112.0598</v>
      </c>
      <c r="AD778" s="12">
        <f t="shared" si="114"/>
        <v>129</v>
      </c>
      <c r="AE778" s="12">
        <f t="shared" si="109"/>
        <v>129</v>
      </c>
      <c r="AF778" s="12">
        <f t="shared" si="110"/>
        <v>16.940200000000001</v>
      </c>
      <c r="AG778" s="12">
        <f t="shared" si="111"/>
        <v>16.940000000000001</v>
      </c>
      <c r="AH778" s="9">
        <f t="shared" si="115"/>
        <v>0.13131782945736434</v>
      </c>
      <c r="AI778" s="14">
        <f>VLOOKUP(E778,'Verweis Faktor'!$A:$B,2,FALSE)</f>
        <v>1</v>
      </c>
      <c r="AJ778" s="14"/>
      <c r="AK778" s="14" t="str">
        <f>IF(AL778="Ja","Versandkosten",VLOOKUP(E778,'Verweis Belegart'!$A$2:$B$9,2,FALSE))</f>
        <v>Hardware</v>
      </c>
      <c r="AL778" s="14" t="str">
        <f t="shared" si="116"/>
        <v>Nein</v>
      </c>
      <c r="AM778" s="14" t="str">
        <f t="shared" si="112"/>
        <v>Positiv</v>
      </c>
    </row>
    <row r="779" spans="1:39" ht="17.25" customHeight="1" x14ac:dyDescent="0.35">
      <c r="A779" s="17">
        <v>14571484</v>
      </c>
      <c r="B779" s="2" t="s">
        <v>22</v>
      </c>
      <c r="C779" s="1">
        <v>2025001</v>
      </c>
      <c r="D779" s="1">
        <v>2000232</v>
      </c>
      <c r="E779" s="2" t="s">
        <v>34</v>
      </c>
      <c r="F779" s="2" t="s">
        <v>142</v>
      </c>
      <c r="G779" s="2" t="s">
        <v>66</v>
      </c>
      <c r="H779" s="2" t="s">
        <v>1132</v>
      </c>
      <c r="I779" s="2" t="s">
        <v>1133</v>
      </c>
      <c r="J779" s="2" t="s">
        <v>103</v>
      </c>
      <c r="K779" s="2" t="s">
        <v>107</v>
      </c>
      <c r="L779" s="2" t="s">
        <v>455</v>
      </c>
      <c r="M779" s="2" t="s">
        <v>456</v>
      </c>
      <c r="N779" s="2" t="s">
        <v>457</v>
      </c>
      <c r="O779" s="3">
        <v>1</v>
      </c>
      <c r="P779" s="3">
        <v>848.8066</v>
      </c>
      <c r="Q779" s="3">
        <v>855</v>
      </c>
      <c r="R779" s="3">
        <v>855</v>
      </c>
      <c r="S779" s="3">
        <v>6.1933999999999996</v>
      </c>
      <c r="T779" s="3">
        <v>6.19</v>
      </c>
      <c r="U779" s="3">
        <v>0.72</v>
      </c>
      <c r="V779" s="2" t="s">
        <v>855</v>
      </c>
      <c r="W779" s="2" t="s">
        <v>856</v>
      </c>
      <c r="X779" s="2" t="s">
        <v>72</v>
      </c>
      <c r="Y779" s="19" t="str">
        <f>VLOOKUP(G779,'Verweis Kd-Gruppe'!$A$2:$B$8,2,FALSE)</f>
        <v>EXP</v>
      </c>
      <c r="Z779" s="19" t="str">
        <f>VLOOKUP(J779,'Verweis Art-Gruppe'!$A$2:$B$15,2,FALSE)</f>
        <v>Geräte</v>
      </c>
      <c r="AA779" s="19" t="str">
        <f>VLOOKUP(W779,'Verweis Vertreter'!$A$2:$B$24,2,FALSE)</f>
        <v>Chahid Drimani</v>
      </c>
      <c r="AB779" s="12">
        <f t="shared" si="108"/>
        <v>1</v>
      </c>
      <c r="AC779" s="12">
        <f t="shared" si="113"/>
        <v>848.8066</v>
      </c>
      <c r="AD779" s="12">
        <f t="shared" si="114"/>
        <v>855</v>
      </c>
      <c r="AE779" s="12">
        <f t="shared" si="109"/>
        <v>855</v>
      </c>
      <c r="AF779" s="12">
        <f t="shared" si="110"/>
        <v>6.1933999999999996</v>
      </c>
      <c r="AG779" s="12">
        <f t="shared" si="111"/>
        <v>6.19</v>
      </c>
      <c r="AH779" s="9">
        <f t="shared" si="115"/>
        <v>7.2397660818713456E-3</v>
      </c>
      <c r="AI779" s="14">
        <f>VLOOKUP(E779,'Verweis Faktor'!$A:$B,2,FALSE)</f>
        <v>1</v>
      </c>
      <c r="AJ779" s="14"/>
      <c r="AK779" s="14" t="str">
        <f>IF(AL779="Ja","Versandkosten",VLOOKUP(E779,'Verweis Belegart'!$A$2:$B$9,2,FALSE))</f>
        <v>Hardware</v>
      </c>
      <c r="AL779" s="14" t="str">
        <f t="shared" si="116"/>
        <v>Nein</v>
      </c>
      <c r="AM779" s="14" t="str">
        <f t="shared" si="112"/>
        <v>Positiv</v>
      </c>
    </row>
    <row r="780" spans="1:39" ht="17.25" customHeight="1" x14ac:dyDescent="0.35">
      <c r="A780" s="17">
        <v>14571484</v>
      </c>
      <c r="B780" s="2" t="s">
        <v>22</v>
      </c>
      <c r="C780" s="1">
        <v>2025001</v>
      </c>
      <c r="D780" s="1">
        <v>2000232</v>
      </c>
      <c r="E780" s="2" t="s">
        <v>34</v>
      </c>
      <c r="F780" s="2" t="s">
        <v>142</v>
      </c>
      <c r="G780" s="2" t="s">
        <v>66</v>
      </c>
      <c r="H780" s="2" t="s">
        <v>1132</v>
      </c>
      <c r="I780" s="2" t="s">
        <v>1133</v>
      </c>
      <c r="J780" s="2" t="s">
        <v>103</v>
      </c>
      <c r="K780" s="2" t="s">
        <v>111</v>
      </c>
      <c r="L780" s="2" t="s">
        <v>458</v>
      </c>
      <c r="M780" s="2" t="s">
        <v>459</v>
      </c>
      <c r="N780" s="2" t="s">
        <v>41</v>
      </c>
      <c r="O780" s="3">
        <v>2</v>
      </c>
      <c r="P780" s="3">
        <v>228.69569999999999</v>
      </c>
      <c r="Q780" s="3">
        <v>239</v>
      </c>
      <c r="R780" s="3">
        <v>478</v>
      </c>
      <c r="S780" s="3">
        <v>10.3043</v>
      </c>
      <c r="T780" s="3">
        <v>20.61</v>
      </c>
      <c r="U780" s="3">
        <v>4.3099999999999996</v>
      </c>
      <c r="V780" s="2" t="s">
        <v>855</v>
      </c>
      <c r="W780" s="2" t="s">
        <v>856</v>
      </c>
      <c r="X780" s="2" t="s">
        <v>72</v>
      </c>
      <c r="Y780" s="19" t="str">
        <f>VLOOKUP(G780,'Verweis Kd-Gruppe'!$A$2:$B$8,2,FALSE)</f>
        <v>EXP</v>
      </c>
      <c r="Z780" s="19" t="str">
        <f>VLOOKUP(J780,'Verweis Art-Gruppe'!$A$2:$B$15,2,FALSE)</f>
        <v>Geräte</v>
      </c>
      <c r="AA780" s="19" t="str">
        <f>VLOOKUP(W780,'Verweis Vertreter'!$A$2:$B$24,2,FALSE)</f>
        <v>Chahid Drimani</v>
      </c>
      <c r="AB780" s="12">
        <f t="shared" si="108"/>
        <v>2</v>
      </c>
      <c r="AC780" s="12">
        <f t="shared" si="113"/>
        <v>228.69569999999999</v>
      </c>
      <c r="AD780" s="12">
        <f t="shared" si="114"/>
        <v>239</v>
      </c>
      <c r="AE780" s="12">
        <f t="shared" si="109"/>
        <v>478</v>
      </c>
      <c r="AF780" s="12">
        <f t="shared" si="110"/>
        <v>10.3043</v>
      </c>
      <c r="AG780" s="12">
        <f t="shared" si="111"/>
        <v>20.61</v>
      </c>
      <c r="AH780" s="9">
        <f t="shared" si="115"/>
        <v>4.3117154811715477E-2</v>
      </c>
      <c r="AI780" s="14">
        <f>VLOOKUP(E780,'Verweis Faktor'!$A:$B,2,FALSE)</f>
        <v>1</v>
      </c>
      <c r="AJ780" s="14"/>
      <c r="AK780" s="14" t="str">
        <f>IF(AL780="Ja","Versandkosten",VLOOKUP(E780,'Verweis Belegart'!$A$2:$B$9,2,FALSE))</f>
        <v>Hardware</v>
      </c>
      <c r="AL780" s="14" t="str">
        <f t="shared" si="116"/>
        <v>Nein</v>
      </c>
      <c r="AM780" s="14" t="str">
        <f t="shared" si="112"/>
        <v>Positiv</v>
      </c>
    </row>
    <row r="781" spans="1:39" ht="17.25" customHeight="1" x14ac:dyDescent="0.35">
      <c r="A781" s="17">
        <v>14571484</v>
      </c>
      <c r="B781" s="2" t="s">
        <v>22</v>
      </c>
      <c r="C781" s="1">
        <v>2025001</v>
      </c>
      <c r="D781" s="1">
        <v>2000232</v>
      </c>
      <c r="E781" s="2" t="s">
        <v>34</v>
      </c>
      <c r="F781" s="2" t="s">
        <v>142</v>
      </c>
      <c r="G781" s="2" t="s">
        <v>66</v>
      </c>
      <c r="H781" s="2" t="s">
        <v>1132</v>
      </c>
      <c r="I781" s="2" t="s">
        <v>1133</v>
      </c>
      <c r="J781" s="2" t="s">
        <v>103</v>
      </c>
      <c r="K781" s="2" t="s">
        <v>115</v>
      </c>
      <c r="L781" s="2" t="s">
        <v>619</v>
      </c>
      <c r="M781" s="2" t="s">
        <v>620</v>
      </c>
      <c r="N781" s="2" t="s">
        <v>618</v>
      </c>
      <c r="O781" s="3">
        <v>5</v>
      </c>
      <c r="P781" s="3">
        <v>495</v>
      </c>
      <c r="Q781" s="3">
        <v>507</v>
      </c>
      <c r="R781" s="3">
        <v>2535</v>
      </c>
      <c r="S781" s="3">
        <v>12</v>
      </c>
      <c r="T781" s="3">
        <v>60</v>
      </c>
      <c r="U781" s="3">
        <v>2.36</v>
      </c>
      <c r="V781" s="2" t="s">
        <v>855</v>
      </c>
      <c r="W781" s="2" t="s">
        <v>856</v>
      </c>
      <c r="X781" s="2" t="s">
        <v>72</v>
      </c>
      <c r="Y781" s="19" t="str">
        <f>VLOOKUP(G781,'Verweis Kd-Gruppe'!$A$2:$B$8,2,FALSE)</f>
        <v>EXP</v>
      </c>
      <c r="Z781" s="19" t="str">
        <f>VLOOKUP(J781,'Verweis Art-Gruppe'!$A$2:$B$15,2,FALSE)</f>
        <v>Geräte</v>
      </c>
      <c r="AA781" s="19" t="str">
        <f>VLOOKUP(W781,'Verweis Vertreter'!$A$2:$B$24,2,FALSE)</f>
        <v>Chahid Drimani</v>
      </c>
      <c r="AB781" s="12">
        <f t="shared" si="108"/>
        <v>5</v>
      </c>
      <c r="AC781" s="12">
        <f t="shared" si="113"/>
        <v>495</v>
      </c>
      <c r="AD781" s="12">
        <f t="shared" si="114"/>
        <v>507</v>
      </c>
      <c r="AE781" s="12">
        <f t="shared" si="109"/>
        <v>2535</v>
      </c>
      <c r="AF781" s="12">
        <f t="shared" si="110"/>
        <v>12</v>
      </c>
      <c r="AG781" s="12">
        <f t="shared" si="111"/>
        <v>60</v>
      </c>
      <c r="AH781" s="9">
        <f t="shared" si="115"/>
        <v>2.3668639053254437E-2</v>
      </c>
      <c r="AI781" s="14">
        <f>VLOOKUP(E781,'Verweis Faktor'!$A:$B,2,FALSE)</f>
        <v>1</v>
      </c>
      <c r="AJ781" s="14"/>
      <c r="AK781" s="14" t="str">
        <f>IF(AL781="Ja","Versandkosten",VLOOKUP(E781,'Verweis Belegart'!$A$2:$B$9,2,FALSE))</f>
        <v>Hardware</v>
      </c>
      <c r="AL781" s="14" t="str">
        <f t="shared" si="116"/>
        <v>Nein</v>
      </c>
      <c r="AM781" s="14" t="str">
        <f t="shared" si="112"/>
        <v>Positiv</v>
      </c>
    </row>
    <row r="782" spans="1:39" ht="17.25" customHeight="1" x14ac:dyDescent="0.35">
      <c r="A782" s="17">
        <v>14571484</v>
      </c>
      <c r="B782" s="2" t="s">
        <v>22</v>
      </c>
      <c r="C782" s="1">
        <v>2025001</v>
      </c>
      <c r="D782" s="1">
        <v>2000232</v>
      </c>
      <c r="E782" s="2" t="s">
        <v>34</v>
      </c>
      <c r="F782" s="2" t="s">
        <v>142</v>
      </c>
      <c r="G782" s="2" t="s">
        <v>66</v>
      </c>
      <c r="H782" s="2" t="s">
        <v>1132</v>
      </c>
      <c r="I782" s="2" t="s">
        <v>1133</v>
      </c>
      <c r="J782" s="2" t="s">
        <v>103</v>
      </c>
      <c r="K782" s="2" t="s">
        <v>289</v>
      </c>
      <c r="L782" s="2" t="s">
        <v>147</v>
      </c>
      <c r="M782" s="2" t="s">
        <v>148</v>
      </c>
      <c r="N782" s="2" t="s">
        <v>149</v>
      </c>
      <c r="O782" s="3">
        <v>7</v>
      </c>
      <c r="P782" s="3">
        <v>204.57390000000001</v>
      </c>
      <c r="Q782" s="3">
        <v>213</v>
      </c>
      <c r="R782" s="3">
        <v>1491</v>
      </c>
      <c r="S782" s="3">
        <v>8.4260999999999999</v>
      </c>
      <c r="T782" s="3">
        <v>58.98</v>
      </c>
      <c r="U782" s="3">
        <v>3.95</v>
      </c>
      <c r="V782" s="2" t="s">
        <v>855</v>
      </c>
      <c r="W782" s="2" t="s">
        <v>856</v>
      </c>
      <c r="X782" s="2" t="s">
        <v>72</v>
      </c>
      <c r="Y782" s="19" t="str">
        <f>VLOOKUP(G782,'Verweis Kd-Gruppe'!$A$2:$B$8,2,FALSE)</f>
        <v>EXP</v>
      </c>
      <c r="Z782" s="19" t="str">
        <f>VLOOKUP(J782,'Verweis Art-Gruppe'!$A$2:$B$15,2,FALSE)</f>
        <v>Geräte</v>
      </c>
      <c r="AA782" s="19" t="str">
        <f>VLOOKUP(W782,'Verweis Vertreter'!$A$2:$B$24,2,FALSE)</f>
        <v>Chahid Drimani</v>
      </c>
      <c r="AB782" s="12">
        <f t="shared" si="108"/>
        <v>7</v>
      </c>
      <c r="AC782" s="12">
        <f t="shared" si="113"/>
        <v>204.57390000000001</v>
      </c>
      <c r="AD782" s="12">
        <f t="shared" si="114"/>
        <v>213</v>
      </c>
      <c r="AE782" s="12">
        <f t="shared" si="109"/>
        <v>1491</v>
      </c>
      <c r="AF782" s="12">
        <f t="shared" si="110"/>
        <v>8.4260999999999999</v>
      </c>
      <c r="AG782" s="12">
        <f t="shared" si="111"/>
        <v>58.98</v>
      </c>
      <c r="AH782" s="9">
        <f t="shared" si="115"/>
        <v>3.9557344064386317E-2</v>
      </c>
      <c r="AI782" s="14">
        <f>VLOOKUP(E782,'Verweis Faktor'!$A:$B,2,FALSE)</f>
        <v>1</v>
      </c>
      <c r="AJ782" s="14"/>
      <c r="AK782" s="14" t="str">
        <f>IF(AL782="Ja","Versandkosten",VLOOKUP(E782,'Verweis Belegart'!$A$2:$B$9,2,FALSE))</f>
        <v>Hardware</v>
      </c>
      <c r="AL782" s="14" t="str">
        <f t="shared" si="116"/>
        <v>Nein</v>
      </c>
      <c r="AM782" s="14" t="str">
        <f t="shared" si="112"/>
        <v>Positiv</v>
      </c>
    </row>
    <row r="783" spans="1:39" ht="17.25" customHeight="1" x14ac:dyDescent="0.35">
      <c r="A783" s="17">
        <v>14571484</v>
      </c>
      <c r="B783" s="2" t="s">
        <v>22</v>
      </c>
      <c r="C783" s="1">
        <v>2025001</v>
      </c>
      <c r="D783" s="1">
        <v>2000232</v>
      </c>
      <c r="E783" s="2" t="s">
        <v>34</v>
      </c>
      <c r="F783" s="2" t="s">
        <v>142</v>
      </c>
      <c r="G783" s="2" t="s">
        <v>66</v>
      </c>
      <c r="H783" s="2" t="s">
        <v>1132</v>
      </c>
      <c r="I783" s="2" t="s">
        <v>1133</v>
      </c>
      <c r="J783" s="2" t="s">
        <v>103</v>
      </c>
      <c r="K783" s="2" t="s">
        <v>293</v>
      </c>
      <c r="L783" s="2" t="s">
        <v>1027</v>
      </c>
      <c r="M783" s="2" t="s">
        <v>1028</v>
      </c>
      <c r="N783" s="2" t="s">
        <v>618</v>
      </c>
      <c r="O783" s="3">
        <v>3</v>
      </c>
      <c r="P783" s="3">
        <v>495</v>
      </c>
      <c r="Q783" s="3">
        <v>507</v>
      </c>
      <c r="R783" s="3">
        <v>1521</v>
      </c>
      <c r="S783" s="3">
        <v>12</v>
      </c>
      <c r="T783" s="3">
        <v>36</v>
      </c>
      <c r="U783" s="3">
        <v>2.36</v>
      </c>
      <c r="V783" s="2" t="s">
        <v>855</v>
      </c>
      <c r="W783" s="2" t="s">
        <v>856</v>
      </c>
      <c r="X783" s="2" t="s">
        <v>72</v>
      </c>
      <c r="Y783" s="19" t="str">
        <f>VLOOKUP(G783,'Verweis Kd-Gruppe'!$A$2:$B$8,2,FALSE)</f>
        <v>EXP</v>
      </c>
      <c r="Z783" s="19" t="str">
        <f>VLOOKUP(J783,'Verweis Art-Gruppe'!$A$2:$B$15,2,FALSE)</f>
        <v>Geräte</v>
      </c>
      <c r="AA783" s="19" t="str">
        <f>VLOOKUP(W783,'Verweis Vertreter'!$A$2:$B$24,2,FALSE)</f>
        <v>Chahid Drimani</v>
      </c>
      <c r="AB783" s="12">
        <f t="shared" si="108"/>
        <v>3</v>
      </c>
      <c r="AC783" s="12">
        <f t="shared" si="113"/>
        <v>495</v>
      </c>
      <c r="AD783" s="12">
        <f t="shared" si="114"/>
        <v>507</v>
      </c>
      <c r="AE783" s="12">
        <f t="shared" si="109"/>
        <v>1521</v>
      </c>
      <c r="AF783" s="12">
        <f t="shared" si="110"/>
        <v>12</v>
      </c>
      <c r="AG783" s="12">
        <f t="shared" si="111"/>
        <v>36</v>
      </c>
      <c r="AH783" s="9">
        <f t="shared" si="115"/>
        <v>2.3668639053254437E-2</v>
      </c>
      <c r="AI783" s="14">
        <f>VLOOKUP(E783,'Verweis Faktor'!$A:$B,2,FALSE)</f>
        <v>1</v>
      </c>
      <c r="AJ783" s="14"/>
      <c r="AK783" s="14" t="str">
        <f>IF(AL783="Ja","Versandkosten",VLOOKUP(E783,'Verweis Belegart'!$A$2:$B$9,2,FALSE))</f>
        <v>Hardware</v>
      </c>
      <c r="AL783" s="14" t="str">
        <f t="shared" si="116"/>
        <v>Nein</v>
      </c>
      <c r="AM783" s="14" t="str">
        <f t="shared" si="112"/>
        <v>Positiv</v>
      </c>
    </row>
    <row r="784" spans="1:39" ht="17.25" customHeight="1" x14ac:dyDescent="0.35">
      <c r="A784" s="17">
        <v>14571484</v>
      </c>
      <c r="B784" s="2" t="s">
        <v>22</v>
      </c>
      <c r="C784" s="1">
        <v>2025001</v>
      </c>
      <c r="D784" s="1">
        <v>2000232</v>
      </c>
      <c r="E784" s="2" t="s">
        <v>34</v>
      </c>
      <c r="F784" s="2" t="s">
        <v>142</v>
      </c>
      <c r="G784" s="2" t="s">
        <v>66</v>
      </c>
      <c r="H784" s="2" t="s">
        <v>1132</v>
      </c>
      <c r="I784" s="2" t="s">
        <v>1133</v>
      </c>
      <c r="J784" s="2" t="s">
        <v>103</v>
      </c>
      <c r="K784" s="2" t="s">
        <v>296</v>
      </c>
      <c r="L784" s="2" t="s">
        <v>1029</v>
      </c>
      <c r="M784" s="2" t="s">
        <v>1030</v>
      </c>
      <c r="N784" s="2" t="s">
        <v>310</v>
      </c>
      <c r="O784" s="3">
        <v>3</v>
      </c>
      <c r="P784" s="3">
        <v>487.01440000000002</v>
      </c>
      <c r="Q784" s="3">
        <v>495</v>
      </c>
      <c r="R784" s="3">
        <v>1485</v>
      </c>
      <c r="S784" s="3">
        <v>7.9855999999999998</v>
      </c>
      <c r="T784" s="3">
        <v>23.96</v>
      </c>
      <c r="U784" s="3">
        <v>1.61</v>
      </c>
      <c r="V784" s="2" t="s">
        <v>855</v>
      </c>
      <c r="W784" s="2" t="s">
        <v>856</v>
      </c>
      <c r="X784" s="2" t="s">
        <v>72</v>
      </c>
      <c r="Y784" s="19" t="str">
        <f>VLOOKUP(G784,'Verweis Kd-Gruppe'!$A$2:$B$8,2,FALSE)</f>
        <v>EXP</v>
      </c>
      <c r="Z784" s="19" t="str">
        <f>VLOOKUP(J784,'Verweis Art-Gruppe'!$A$2:$B$15,2,FALSE)</f>
        <v>Geräte</v>
      </c>
      <c r="AA784" s="19" t="str">
        <f>VLOOKUP(W784,'Verweis Vertreter'!$A$2:$B$24,2,FALSE)</f>
        <v>Chahid Drimani</v>
      </c>
      <c r="AB784" s="12">
        <f t="shared" si="108"/>
        <v>3</v>
      </c>
      <c r="AC784" s="12">
        <f t="shared" si="113"/>
        <v>487.01440000000002</v>
      </c>
      <c r="AD784" s="12">
        <f t="shared" si="114"/>
        <v>495</v>
      </c>
      <c r="AE784" s="12">
        <f t="shared" si="109"/>
        <v>1485</v>
      </c>
      <c r="AF784" s="12">
        <f t="shared" si="110"/>
        <v>7.9855999999999998</v>
      </c>
      <c r="AG784" s="12">
        <f t="shared" si="111"/>
        <v>23.96</v>
      </c>
      <c r="AH784" s="9">
        <f t="shared" si="115"/>
        <v>1.6134680134680134E-2</v>
      </c>
      <c r="AI784" s="14">
        <f>VLOOKUP(E784,'Verweis Faktor'!$A:$B,2,FALSE)</f>
        <v>1</v>
      </c>
      <c r="AJ784" s="14"/>
      <c r="AK784" s="14" t="str">
        <f>IF(AL784="Ja","Versandkosten",VLOOKUP(E784,'Verweis Belegart'!$A$2:$B$9,2,FALSE))</f>
        <v>Hardware</v>
      </c>
      <c r="AL784" s="14" t="str">
        <f t="shared" si="116"/>
        <v>Nein</v>
      </c>
      <c r="AM784" s="14" t="str">
        <f t="shared" si="112"/>
        <v>Positiv</v>
      </c>
    </row>
    <row r="785" spans="1:39" ht="17.25" customHeight="1" x14ac:dyDescent="0.35">
      <c r="A785" s="17">
        <v>14571484</v>
      </c>
      <c r="B785" s="2" t="s">
        <v>22</v>
      </c>
      <c r="C785" s="1">
        <v>2025001</v>
      </c>
      <c r="D785" s="1">
        <v>2000232</v>
      </c>
      <c r="E785" s="2" t="s">
        <v>34</v>
      </c>
      <c r="F785" s="2" t="s">
        <v>142</v>
      </c>
      <c r="G785" s="2" t="s">
        <v>66</v>
      </c>
      <c r="H785" s="2" t="s">
        <v>1132</v>
      </c>
      <c r="I785" s="2" t="s">
        <v>1133</v>
      </c>
      <c r="J785" s="2" t="s">
        <v>103</v>
      </c>
      <c r="K785" s="2" t="s">
        <v>299</v>
      </c>
      <c r="L785" s="2" t="s">
        <v>1137</v>
      </c>
      <c r="M785" s="2" t="s">
        <v>1138</v>
      </c>
      <c r="N785" s="2" t="s">
        <v>1139</v>
      </c>
      <c r="O785" s="3">
        <v>1</v>
      </c>
      <c r="P785" s="3">
        <v>99.490700000000004</v>
      </c>
      <c r="Q785" s="3">
        <v>95</v>
      </c>
      <c r="R785" s="3">
        <v>95</v>
      </c>
      <c r="S785" s="3">
        <v>-4.4907000000000004</v>
      </c>
      <c r="T785" s="3">
        <v>-4.49</v>
      </c>
      <c r="U785" s="3">
        <v>-4.72</v>
      </c>
      <c r="V785" s="2" t="s">
        <v>855</v>
      </c>
      <c r="W785" s="2" t="s">
        <v>856</v>
      </c>
      <c r="X785" s="2" t="s">
        <v>72</v>
      </c>
      <c r="Y785" s="19" t="str">
        <f>VLOOKUP(G785,'Verweis Kd-Gruppe'!$A$2:$B$8,2,FALSE)</f>
        <v>EXP</v>
      </c>
      <c r="Z785" s="19" t="str">
        <f>VLOOKUP(J785,'Verweis Art-Gruppe'!$A$2:$B$15,2,FALSE)</f>
        <v>Geräte</v>
      </c>
      <c r="AA785" s="19" t="str">
        <f>VLOOKUP(W785,'Verweis Vertreter'!$A$2:$B$24,2,FALSE)</f>
        <v>Chahid Drimani</v>
      </c>
      <c r="AB785" s="12">
        <f t="shared" si="108"/>
        <v>1</v>
      </c>
      <c r="AC785" s="12">
        <f t="shared" si="113"/>
        <v>99.490700000000004</v>
      </c>
      <c r="AD785" s="12">
        <f t="shared" si="114"/>
        <v>95</v>
      </c>
      <c r="AE785" s="12">
        <f t="shared" si="109"/>
        <v>95</v>
      </c>
      <c r="AF785" s="12">
        <f t="shared" si="110"/>
        <v>-4.4907000000000004</v>
      </c>
      <c r="AG785" s="12">
        <f t="shared" si="111"/>
        <v>-4.49</v>
      </c>
      <c r="AH785" s="9">
        <f t="shared" si="115"/>
        <v>-4.7263157894736847E-2</v>
      </c>
      <c r="AI785" s="14">
        <f>VLOOKUP(E785,'Verweis Faktor'!$A:$B,2,FALSE)</f>
        <v>1</v>
      </c>
      <c r="AJ785" s="14"/>
      <c r="AK785" s="14" t="str">
        <f>IF(AL785="Ja","Versandkosten",VLOOKUP(E785,'Verweis Belegart'!$A$2:$B$9,2,FALSE))</f>
        <v>Hardware</v>
      </c>
      <c r="AL785" s="14" t="str">
        <f t="shared" si="116"/>
        <v>Nein</v>
      </c>
      <c r="AM785" s="14" t="str">
        <f t="shared" si="112"/>
        <v>Negativ</v>
      </c>
    </row>
    <row r="786" spans="1:39" ht="17.25" customHeight="1" x14ac:dyDescent="0.35">
      <c r="A786" s="17">
        <v>14571484</v>
      </c>
      <c r="B786" s="2" t="s">
        <v>22</v>
      </c>
      <c r="C786" s="1">
        <v>2025001</v>
      </c>
      <c r="D786" s="1">
        <v>2000232</v>
      </c>
      <c r="E786" s="2" t="s">
        <v>34</v>
      </c>
      <c r="F786" s="2" t="s">
        <v>142</v>
      </c>
      <c r="G786" s="2" t="s">
        <v>66</v>
      </c>
      <c r="H786" s="2" t="s">
        <v>1132</v>
      </c>
      <c r="I786" s="2" t="s">
        <v>1133</v>
      </c>
      <c r="J786" s="2" t="s">
        <v>103</v>
      </c>
      <c r="K786" s="2" t="s">
        <v>300</v>
      </c>
      <c r="L786" s="2" t="s">
        <v>88</v>
      </c>
      <c r="M786" s="2" t="s">
        <v>89</v>
      </c>
      <c r="N786" s="2" t="s">
        <v>90</v>
      </c>
      <c r="O786" s="3">
        <v>4</v>
      </c>
      <c r="P786" s="3">
        <v>530.07069999999999</v>
      </c>
      <c r="Q786" s="3">
        <v>553</v>
      </c>
      <c r="R786" s="3">
        <v>2212</v>
      </c>
      <c r="S786" s="3">
        <v>22.929300000000001</v>
      </c>
      <c r="T786" s="3">
        <v>91.72</v>
      </c>
      <c r="U786" s="3">
        <v>4.1399999999999997</v>
      </c>
      <c r="V786" s="2" t="s">
        <v>855</v>
      </c>
      <c r="W786" s="2" t="s">
        <v>856</v>
      </c>
      <c r="X786" s="2" t="s">
        <v>72</v>
      </c>
      <c r="Y786" s="19" t="str">
        <f>VLOOKUP(G786,'Verweis Kd-Gruppe'!$A$2:$B$8,2,FALSE)</f>
        <v>EXP</v>
      </c>
      <c r="Z786" s="19" t="str">
        <f>VLOOKUP(J786,'Verweis Art-Gruppe'!$A$2:$B$15,2,FALSE)</f>
        <v>Geräte</v>
      </c>
      <c r="AA786" s="19" t="str">
        <f>VLOOKUP(W786,'Verweis Vertreter'!$A$2:$B$24,2,FALSE)</f>
        <v>Chahid Drimani</v>
      </c>
      <c r="AB786" s="12">
        <f t="shared" si="108"/>
        <v>4</v>
      </c>
      <c r="AC786" s="12">
        <f t="shared" si="113"/>
        <v>530.07069999999999</v>
      </c>
      <c r="AD786" s="12">
        <f t="shared" si="114"/>
        <v>553</v>
      </c>
      <c r="AE786" s="12">
        <f t="shared" si="109"/>
        <v>2212</v>
      </c>
      <c r="AF786" s="12">
        <f t="shared" si="110"/>
        <v>22.929300000000001</v>
      </c>
      <c r="AG786" s="12">
        <f t="shared" si="111"/>
        <v>91.72</v>
      </c>
      <c r="AH786" s="9">
        <f t="shared" si="115"/>
        <v>4.1464737793851715E-2</v>
      </c>
      <c r="AI786" s="14">
        <f>VLOOKUP(E786,'Verweis Faktor'!$A:$B,2,FALSE)</f>
        <v>1</v>
      </c>
      <c r="AJ786" s="14"/>
      <c r="AK786" s="14" t="str">
        <f>IF(AL786="Ja","Versandkosten",VLOOKUP(E786,'Verweis Belegart'!$A$2:$B$9,2,FALSE))</f>
        <v>Hardware</v>
      </c>
      <c r="AL786" s="14" t="str">
        <f t="shared" si="116"/>
        <v>Nein</v>
      </c>
      <c r="AM786" s="14" t="str">
        <f t="shared" si="112"/>
        <v>Positiv</v>
      </c>
    </row>
    <row r="787" spans="1:39" ht="17.25" customHeight="1" x14ac:dyDescent="0.35">
      <c r="A787" s="17">
        <v>14571484</v>
      </c>
      <c r="B787" s="2" t="s">
        <v>22</v>
      </c>
      <c r="C787" s="1">
        <v>2025001</v>
      </c>
      <c r="D787" s="1">
        <v>2000232</v>
      </c>
      <c r="E787" s="2" t="s">
        <v>34</v>
      </c>
      <c r="F787" s="2" t="s">
        <v>142</v>
      </c>
      <c r="G787" s="2" t="s">
        <v>66</v>
      </c>
      <c r="H787" s="2" t="s">
        <v>1132</v>
      </c>
      <c r="I787" s="2" t="s">
        <v>1133</v>
      </c>
      <c r="J787" s="2" t="s">
        <v>103</v>
      </c>
      <c r="K787" s="2" t="s">
        <v>301</v>
      </c>
      <c r="L787" s="2" t="s">
        <v>818</v>
      </c>
      <c r="M787" s="2" t="s">
        <v>819</v>
      </c>
      <c r="N787" s="2" t="s">
        <v>164</v>
      </c>
      <c r="O787" s="3">
        <v>3</v>
      </c>
      <c r="P787" s="3">
        <v>273.26979999999998</v>
      </c>
      <c r="Q787" s="3">
        <v>281</v>
      </c>
      <c r="R787" s="3">
        <v>843</v>
      </c>
      <c r="S787" s="3">
        <v>7.7302</v>
      </c>
      <c r="T787" s="3">
        <v>23.19</v>
      </c>
      <c r="U787" s="3">
        <v>2.75</v>
      </c>
      <c r="V787" s="2" t="s">
        <v>855</v>
      </c>
      <c r="W787" s="2" t="s">
        <v>856</v>
      </c>
      <c r="X787" s="2" t="s">
        <v>72</v>
      </c>
      <c r="Y787" s="19" t="str">
        <f>VLOOKUP(G787,'Verweis Kd-Gruppe'!$A$2:$B$8,2,FALSE)</f>
        <v>EXP</v>
      </c>
      <c r="Z787" s="19" t="str">
        <f>VLOOKUP(J787,'Verweis Art-Gruppe'!$A$2:$B$15,2,FALSE)</f>
        <v>Geräte</v>
      </c>
      <c r="AA787" s="19" t="str">
        <f>VLOOKUP(W787,'Verweis Vertreter'!$A$2:$B$24,2,FALSE)</f>
        <v>Chahid Drimani</v>
      </c>
      <c r="AB787" s="12">
        <f t="shared" si="108"/>
        <v>3</v>
      </c>
      <c r="AC787" s="12">
        <f t="shared" si="113"/>
        <v>273.26979999999998</v>
      </c>
      <c r="AD787" s="12">
        <f t="shared" si="114"/>
        <v>281</v>
      </c>
      <c r="AE787" s="12">
        <f t="shared" si="109"/>
        <v>843</v>
      </c>
      <c r="AF787" s="12">
        <f t="shared" si="110"/>
        <v>7.7302</v>
      </c>
      <c r="AG787" s="12">
        <f t="shared" si="111"/>
        <v>23.19</v>
      </c>
      <c r="AH787" s="9">
        <f t="shared" si="115"/>
        <v>2.7508896797153026E-2</v>
      </c>
      <c r="AI787" s="14">
        <f>VLOOKUP(E787,'Verweis Faktor'!$A:$B,2,FALSE)</f>
        <v>1</v>
      </c>
      <c r="AJ787" s="14"/>
      <c r="AK787" s="14" t="str">
        <f>IF(AL787="Ja","Versandkosten",VLOOKUP(E787,'Verweis Belegart'!$A$2:$B$9,2,FALSE))</f>
        <v>Hardware</v>
      </c>
      <c r="AL787" s="14" t="str">
        <f t="shared" si="116"/>
        <v>Nein</v>
      </c>
      <c r="AM787" s="14" t="str">
        <f t="shared" si="112"/>
        <v>Positiv</v>
      </c>
    </row>
    <row r="788" spans="1:39" ht="17.25" customHeight="1" x14ac:dyDescent="0.35">
      <c r="A788" s="17">
        <v>14571484</v>
      </c>
      <c r="B788" s="2" t="s">
        <v>22</v>
      </c>
      <c r="C788" s="1">
        <v>2025001</v>
      </c>
      <c r="D788" s="1">
        <v>2000232</v>
      </c>
      <c r="E788" s="2" t="s">
        <v>34</v>
      </c>
      <c r="F788" s="2" t="s">
        <v>142</v>
      </c>
      <c r="G788" s="2" t="s">
        <v>66</v>
      </c>
      <c r="H788" s="2" t="s">
        <v>1132</v>
      </c>
      <c r="I788" s="2" t="s">
        <v>1133</v>
      </c>
      <c r="J788" s="2" t="s">
        <v>304</v>
      </c>
      <c r="K788" s="2" t="s">
        <v>304</v>
      </c>
      <c r="L788" s="2" t="s">
        <v>752</v>
      </c>
      <c r="M788" s="2" t="s">
        <v>753</v>
      </c>
      <c r="N788" s="2" t="s">
        <v>200</v>
      </c>
      <c r="O788" s="3">
        <v>5</v>
      </c>
      <c r="P788" s="3">
        <v>660</v>
      </c>
      <c r="Q788" s="3">
        <v>677</v>
      </c>
      <c r="R788" s="3">
        <v>3385</v>
      </c>
      <c r="S788" s="3">
        <v>17</v>
      </c>
      <c r="T788" s="3">
        <v>85</v>
      </c>
      <c r="U788" s="3">
        <v>2.5099999999999998</v>
      </c>
      <c r="V788" s="2" t="s">
        <v>855</v>
      </c>
      <c r="W788" s="2" t="s">
        <v>856</v>
      </c>
      <c r="X788" s="2" t="s">
        <v>72</v>
      </c>
      <c r="Y788" s="19" t="str">
        <f>VLOOKUP(G788,'Verweis Kd-Gruppe'!$A$2:$B$8,2,FALSE)</f>
        <v>EXP</v>
      </c>
      <c r="Z788" s="19" t="str">
        <f>VLOOKUP(J788,'Verweis Art-Gruppe'!$A$2:$B$15,2,FALSE)</f>
        <v>Zubehör</v>
      </c>
      <c r="AA788" s="19" t="str">
        <f>VLOOKUP(W788,'Verweis Vertreter'!$A$2:$B$24,2,FALSE)</f>
        <v>Chahid Drimani</v>
      </c>
      <c r="AB788" s="12">
        <f t="shared" si="108"/>
        <v>5</v>
      </c>
      <c r="AC788" s="12">
        <f t="shared" si="113"/>
        <v>660</v>
      </c>
      <c r="AD788" s="12">
        <f t="shared" si="114"/>
        <v>677</v>
      </c>
      <c r="AE788" s="12">
        <f t="shared" si="109"/>
        <v>3385</v>
      </c>
      <c r="AF788" s="12">
        <f t="shared" si="110"/>
        <v>17</v>
      </c>
      <c r="AG788" s="12">
        <f t="shared" si="111"/>
        <v>85</v>
      </c>
      <c r="AH788" s="9">
        <f t="shared" si="115"/>
        <v>2.5110782865583457E-2</v>
      </c>
      <c r="AI788" s="14">
        <f>VLOOKUP(E788,'Verweis Faktor'!$A:$B,2,FALSE)</f>
        <v>1</v>
      </c>
      <c r="AJ788" s="14"/>
      <c r="AK788" s="14" t="str">
        <f>IF(AL788="Ja","Versandkosten",VLOOKUP(E788,'Verweis Belegart'!$A$2:$B$9,2,FALSE))</f>
        <v>Hardware</v>
      </c>
      <c r="AL788" s="14" t="str">
        <f t="shared" si="116"/>
        <v>Nein</v>
      </c>
      <c r="AM788" s="14" t="str">
        <f t="shared" si="112"/>
        <v>Positiv</v>
      </c>
    </row>
    <row r="789" spans="1:39" ht="17.25" customHeight="1" x14ac:dyDescent="0.35">
      <c r="A789" s="17">
        <v>14571484</v>
      </c>
      <c r="B789" s="2" t="s">
        <v>22</v>
      </c>
      <c r="C789" s="1">
        <v>2025001</v>
      </c>
      <c r="D789" s="1">
        <v>2000232</v>
      </c>
      <c r="E789" s="2" t="s">
        <v>34</v>
      </c>
      <c r="F789" s="2" t="s">
        <v>142</v>
      </c>
      <c r="G789" s="2" t="s">
        <v>66</v>
      </c>
      <c r="H789" s="2" t="s">
        <v>1132</v>
      </c>
      <c r="I789" s="2" t="s">
        <v>1133</v>
      </c>
      <c r="J789" s="2" t="s">
        <v>103</v>
      </c>
      <c r="K789" s="2" t="s">
        <v>307</v>
      </c>
      <c r="L789" s="2" t="s">
        <v>758</v>
      </c>
      <c r="M789" s="2" t="s">
        <v>759</v>
      </c>
      <c r="N789" s="2" t="s">
        <v>538</v>
      </c>
      <c r="O789" s="3">
        <v>2</v>
      </c>
      <c r="P789" s="3">
        <v>291.64530000000002</v>
      </c>
      <c r="Q789" s="3">
        <v>309</v>
      </c>
      <c r="R789" s="3">
        <v>618</v>
      </c>
      <c r="S789" s="3">
        <v>17.354700000000001</v>
      </c>
      <c r="T789" s="3">
        <v>34.71</v>
      </c>
      <c r="U789" s="3">
        <v>5.61</v>
      </c>
      <c r="V789" s="2" t="s">
        <v>855</v>
      </c>
      <c r="W789" s="2" t="s">
        <v>856</v>
      </c>
      <c r="X789" s="2" t="s">
        <v>72</v>
      </c>
      <c r="Y789" s="19" t="str">
        <f>VLOOKUP(G789,'Verweis Kd-Gruppe'!$A$2:$B$8,2,FALSE)</f>
        <v>EXP</v>
      </c>
      <c r="Z789" s="19" t="str">
        <f>VLOOKUP(J789,'Verweis Art-Gruppe'!$A$2:$B$15,2,FALSE)</f>
        <v>Geräte</v>
      </c>
      <c r="AA789" s="19" t="str">
        <f>VLOOKUP(W789,'Verweis Vertreter'!$A$2:$B$24,2,FALSE)</f>
        <v>Chahid Drimani</v>
      </c>
      <c r="AB789" s="12">
        <f t="shared" si="108"/>
        <v>2</v>
      </c>
      <c r="AC789" s="12">
        <f t="shared" si="113"/>
        <v>291.64530000000002</v>
      </c>
      <c r="AD789" s="12">
        <f t="shared" si="114"/>
        <v>309</v>
      </c>
      <c r="AE789" s="12">
        <f t="shared" si="109"/>
        <v>618</v>
      </c>
      <c r="AF789" s="12">
        <f t="shared" si="110"/>
        <v>17.354700000000001</v>
      </c>
      <c r="AG789" s="12">
        <f t="shared" si="111"/>
        <v>34.71</v>
      </c>
      <c r="AH789" s="9">
        <f t="shared" si="115"/>
        <v>5.6165048543689325E-2</v>
      </c>
      <c r="AI789" s="14">
        <f>VLOOKUP(E789,'Verweis Faktor'!$A:$B,2,FALSE)</f>
        <v>1</v>
      </c>
      <c r="AJ789" s="14"/>
      <c r="AK789" s="14" t="str">
        <f>IF(AL789="Ja","Versandkosten",VLOOKUP(E789,'Verweis Belegart'!$A$2:$B$9,2,FALSE))</f>
        <v>Hardware</v>
      </c>
      <c r="AL789" s="14" t="str">
        <f t="shared" si="116"/>
        <v>Nein</v>
      </c>
      <c r="AM789" s="14" t="str">
        <f t="shared" si="112"/>
        <v>Positiv</v>
      </c>
    </row>
    <row r="790" spans="1:39" ht="17.25" customHeight="1" x14ac:dyDescent="0.35">
      <c r="A790" s="17">
        <v>14571484</v>
      </c>
      <c r="B790" s="2" t="s">
        <v>22</v>
      </c>
      <c r="C790" s="1">
        <v>2025001</v>
      </c>
      <c r="D790" s="1">
        <v>2000232</v>
      </c>
      <c r="E790" s="2" t="s">
        <v>34</v>
      </c>
      <c r="F790" s="2" t="s">
        <v>142</v>
      </c>
      <c r="G790" s="2" t="s">
        <v>66</v>
      </c>
      <c r="H790" s="2" t="s">
        <v>1132</v>
      </c>
      <c r="I790" s="2" t="s">
        <v>1133</v>
      </c>
      <c r="J790" s="2" t="s">
        <v>103</v>
      </c>
      <c r="K790" s="2" t="s">
        <v>311</v>
      </c>
      <c r="L790" s="2" t="s">
        <v>275</v>
      </c>
      <c r="M790" s="2" t="s">
        <v>276</v>
      </c>
      <c r="N790" s="2" t="s">
        <v>271</v>
      </c>
      <c r="O790" s="3">
        <v>10</v>
      </c>
      <c r="P790" s="3">
        <v>416</v>
      </c>
      <c r="Q790" s="3">
        <v>425</v>
      </c>
      <c r="R790" s="3">
        <v>4250</v>
      </c>
      <c r="S790" s="3">
        <v>9</v>
      </c>
      <c r="T790" s="3">
        <v>90</v>
      </c>
      <c r="U790" s="3">
        <v>2.11</v>
      </c>
      <c r="V790" s="2" t="s">
        <v>855</v>
      </c>
      <c r="W790" s="2" t="s">
        <v>856</v>
      </c>
      <c r="X790" s="2" t="s">
        <v>72</v>
      </c>
      <c r="Y790" s="19" t="str">
        <f>VLOOKUP(G790,'Verweis Kd-Gruppe'!$A$2:$B$8,2,FALSE)</f>
        <v>EXP</v>
      </c>
      <c r="Z790" s="19" t="str">
        <f>VLOOKUP(J790,'Verweis Art-Gruppe'!$A$2:$B$15,2,FALSE)</f>
        <v>Geräte</v>
      </c>
      <c r="AA790" s="19" t="str">
        <f>VLOOKUP(W790,'Verweis Vertreter'!$A$2:$B$24,2,FALSE)</f>
        <v>Chahid Drimani</v>
      </c>
      <c r="AB790" s="12">
        <f t="shared" si="108"/>
        <v>10</v>
      </c>
      <c r="AC790" s="12">
        <f t="shared" si="113"/>
        <v>416</v>
      </c>
      <c r="AD790" s="12">
        <f t="shared" si="114"/>
        <v>425</v>
      </c>
      <c r="AE790" s="12">
        <f t="shared" si="109"/>
        <v>4250</v>
      </c>
      <c r="AF790" s="12">
        <f t="shared" si="110"/>
        <v>9</v>
      </c>
      <c r="AG790" s="12">
        <f t="shared" si="111"/>
        <v>90</v>
      </c>
      <c r="AH790" s="9">
        <f t="shared" si="115"/>
        <v>2.1176470588235293E-2</v>
      </c>
      <c r="AI790" s="14">
        <f>VLOOKUP(E790,'Verweis Faktor'!$A:$B,2,FALSE)</f>
        <v>1</v>
      </c>
      <c r="AJ790" s="14"/>
      <c r="AK790" s="14" t="str">
        <f>IF(AL790="Ja","Versandkosten",VLOOKUP(E790,'Verweis Belegart'!$A$2:$B$9,2,FALSE))</f>
        <v>Hardware</v>
      </c>
      <c r="AL790" s="14" t="str">
        <f t="shared" si="116"/>
        <v>Nein</v>
      </c>
      <c r="AM790" s="14" t="str">
        <f t="shared" si="112"/>
        <v>Positiv</v>
      </c>
    </row>
    <row r="791" spans="1:39" ht="17.25" customHeight="1" x14ac:dyDescent="0.35">
      <c r="A791" s="17">
        <v>14571484</v>
      </c>
      <c r="B791" s="2" t="s">
        <v>22</v>
      </c>
      <c r="C791" s="1">
        <v>2025001</v>
      </c>
      <c r="D791" s="1">
        <v>2000232</v>
      </c>
      <c r="E791" s="2" t="s">
        <v>34</v>
      </c>
      <c r="F791" s="2" t="s">
        <v>142</v>
      </c>
      <c r="G791" s="2" t="s">
        <v>66</v>
      </c>
      <c r="H791" s="2" t="s">
        <v>1132</v>
      </c>
      <c r="I791" s="2" t="s">
        <v>1133</v>
      </c>
      <c r="J791" s="2" t="s">
        <v>103</v>
      </c>
      <c r="K791" s="2" t="s">
        <v>478</v>
      </c>
      <c r="L791" s="2" t="s">
        <v>631</v>
      </c>
      <c r="M791" s="2" t="s">
        <v>632</v>
      </c>
      <c r="N791" s="2" t="s">
        <v>379</v>
      </c>
      <c r="O791" s="3">
        <v>1</v>
      </c>
      <c r="P791" s="3">
        <v>417</v>
      </c>
      <c r="Q791" s="3">
        <v>444</v>
      </c>
      <c r="R791" s="3">
        <v>444</v>
      </c>
      <c r="S791" s="3">
        <v>27</v>
      </c>
      <c r="T791" s="3">
        <v>27</v>
      </c>
      <c r="U791" s="3">
        <v>6.08</v>
      </c>
      <c r="V791" s="2" t="s">
        <v>855</v>
      </c>
      <c r="W791" s="2" t="s">
        <v>856</v>
      </c>
      <c r="X791" s="2" t="s">
        <v>72</v>
      </c>
      <c r="Y791" s="19" t="str">
        <f>VLOOKUP(G791,'Verweis Kd-Gruppe'!$A$2:$B$8,2,FALSE)</f>
        <v>EXP</v>
      </c>
      <c r="Z791" s="19" t="str">
        <f>VLOOKUP(J791,'Verweis Art-Gruppe'!$A$2:$B$15,2,FALSE)</f>
        <v>Geräte</v>
      </c>
      <c r="AA791" s="19" t="str">
        <f>VLOOKUP(W791,'Verweis Vertreter'!$A$2:$B$24,2,FALSE)</f>
        <v>Chahid Drimani</v>
      </c>
      <c r="AB791" s="12">
        <f t="shared" si="108"/>
        <v>1</v>
      </c>
      <c r="AC791" s="12">
        <f t="shared" si="113"/>
        <v>417</v>
      </c>
      <c r="AD791" s="12">
        <f t="shared" si="114"/>
        <v>444</v>
      </c>
      <c r="AE791" s="12">
        <f t="shared" si="109"/>
        <v>444</v>
      </c>
      <c r="AF791" s="12">
        <f t="shared" si="110"/>
        <v>27</v>
      </c>
      <c r="AG791" s="12">
        <f t="shared" si="111"/>
        <v>27</v>
      </c>
      <c r="AH791" s="9">
        <f t="shared" si="115"/>
        <v>6.0810810810810814E-2</v>
      </c>
      <c r="AI791" s="14">
        <f>VLOOKUP(E791,'Verweis Faktor'!$A:$B,2,FALSE)</f>
        <v>1</v>
      </c>
      <c r="AJ791" s="14"/>
      <c r="AK791" s="14" t="str">
        <f>IF(AL791="Ja","Versandkosten",VLOOKUP(E791,'Verweis Belegart'!$A$2:$B$9,2,FALSE))</f>
        <v>Hardware</v>
      </c>
      <c r="AL791" s="14" t="str">
        <f t="shared" si="116"/>
        <v>Nein</v>
      </c>
      <c r="AM791" s="14" t="str">
        <f t="shared" si="112"/>
        <v>Positiv</v>
      </c>
    </row>
    <row r="792" spans="1:39" ht="17.25" customHeight="1" x14ac:dyDescent="0.35">
      <c r="A792" s="17">
        <v>14571484</v>
      </c>
      <c r="B792" s="2" t="s">
        <v>22</v>
      </c>
      <c r="C792" s="1">
        <v>2025001</v>
      </c>
      <c r="D792" s="1">
        <v>2000232</v>
      </c>
      <c r="E792" s="2" t="s">
        <v>34</v>
      </c>
      <c r="F792" s="2" t="s">
        <v>142</v>
      </c>
      <c r="G792" s="2" t="s">
        <v>66</v>
      </c>
      <c r="H792" s="2" t="s">
        <v>1132</v>
      </c>
      <c r="I792" s="2" t="s">
        <v>1133</v>
      </c>
      <c r="J792" s="2" t="s">
        <v>103</v>
      </c>
      <c r="K792" s="2" t="s">
        <v>482</v>
      </c>
      <c r="L792" s="2" t="s">
        <v>410</v>
      </c>
      <c r="M792" s="2" t="s">
        <v>411</v>
      </c>
      <c r="N792" s="2" t="s">
        <v>412</v>
      </c>
      <c r="O792" s="3">
        <v>2</v>
      </c>
      <c r="P792" s="3">
        <v>221.63290000000001</v>
      </c>
      <c r="Q792" s="3">
        <v>247</v>
      </c>
      <c r="R792" s="3">
        <v>494</v>
      </c>
      <c r="S792" s="3">
        <v>25.367100000000001</v>
      </c>
      <c r="T792" s="3">
        <v>50.73</v>
      </c>
      <c r="U792" s="3">
        <v>10.27</v>
      </c>
      <c r="V792" s="2" t="s">
        <v>855</v>
      </c>
      <c r="W792" s="2" t="s">
        <v>856</v>
      </c>
      <c r="X792" s="2" t="s">
        <v>72</v>
      </c>
      <c r="Y792" s="19" t="str">
        <f>VLOOKUP(G792,'Verweis Kd-Gruppe'!$A$2:$B$8,2,FALSE)</f>
        <v>EXP</v>
      </c>
      <c r="Z792" s="19" t="str">
        <f>VLOOKUP(J792,'Verweis Art-Gruppe'!$A$2:$B$15,2,FALSE)</f>
        <v>Geräte</v>
      </c>
      <c r="AA792" s="19" t="str">
        <f>VLOOKUP(W792,'Verweis Vertreter'!$A$2:$B$24,2,FALSE)</f>
        <v>Chahid Drimani</v>
      </c>
      <c r="AB792" s="12">
        <f t="shared" si="108"/>
        <v>2</v>
      </c>
      <c r="AC792" s="12">
        <f t="shared" si="113"/>
        <v>221.63290000000001</v>
      </c>
      <c r="AD792" s="12">
        <f t="shared" si="114"/>
        <v>247</v>
      </c>
      <c r="AE792" s="12">
        <f t="shared" si="109"/>
        <v>494</v>
      </c>
      <c r="AF792" s="12">
        <f t="shared" si="110"/>
        <v>25.367100000000001</v>
      </c>
      <c r="AG792" s="12">
        <f t="shared" si="111"/>
        <v>50.73</v>
      </c>
      <c r="AH792" s="9">
        <f t="shared" si="115"/>
        <v>0.10269230769230768</v>
      </c>
      <c r="AI792" s="14">
        <f>VLOOKUP(E792,'Verweis Faktor'!$A:$B,2,FALSE)</f>
        <v>1</v>
      </c>
      <c r="AJ792" s="14"/>
      <c r="AK792" s="14" t="str">
        <f>IF(AL792="Ja","Versandkosten",VLOOKUP(E792,'Verweis Belegart'!$A$2:$B$9,2,FALSE))</f>
        <v>Hardware</v>
      </c>
      <c r="AL792" s="14" t="str">
        <f t="shared" si="116"/>
        <v>Nein</v>
      </c>
      <c r="AM792" s="14" t="str">
        <f t="shared" si="112"/>
        <v>Positiv</v>
      </c>
    </row>
    <row r="793" spans="1:39" ht="17.25" customHeight="1" x14ac:dyDescent="0.35">
      <c r="A793" s="17">
        <v>14571484</v>
      </c>
      <c r="B793" s="2" t="s">
        <v>22</v>
      </c>
      <c r="C793" s="1">
        <v>2025001</v>
      </c>
      <c r="D793" s="1">
        <v>2000232</v>
      </c>
      <c r="E793" s="2" t="s">
        <v>34</v>
      </c>
      <c r="F793" s="2" t="s">
        <v>142</v>
      </c>
      <c r="G793" s="2" t="s">
        <v>66</v>
      </c>
      <c r="H793" s="2" t="s">
        <v>1132</v>
      </c>
      <c r="I793" s="2" t="s">
        <v>1133</v>
      </c>
      <c r="J793" s="2" t="s">
        <v>103</v>
      </c>
      <c r="K793" s="2" t="s">
        <v>485</v>
      </c>
      <c r="L793" s="2" t="s">
        <v>104</v>
      </c>
      <c r="M793" s="2" t="s">
        <v>105</v>
      </c>
      <c r="N793" s="2" t="s">
        <v>106</v>
      </c>
      <c r="O793" s="3">
        <v>2</v>
      </c>
      <c r="P793" s="3">
        <v>285</v>
      </c>
      <c r="Q793" s="3">
        <v>315</v>
      </c>
      <c r="R793" s="3">
        <v>630</v>
      </c>
      <c r="S793" s="3">
        <v>30</v>
      </c>
      <c r="T793" s="3">
        <v>60</v>
      </c>
      <c r="U793" s="3">
        <v>9.52</v>
      </c>
      <c r="V793" s="2" t="s">
        <v>855</v>
      </c>
      <c r="W793" s="2" t="s">
        <v>856</v>
      </c>
      <c r="X793" s="2" t="s">
        <v>72</v>
      </c>
      <c r="Y793" s="19" t="str">
        <f>VLOOKUP(G793,'Verweis Kd-Gruppe'!$A$2:$B$8,2,FALSE)</f>
        <v>EXP</v>
      </c>
      <c r="Z793" s="19" t="str">
        <f>VLOOKUP(J793,'Verweis Art-Gruppe'!$A$2:$B$15,2,FALSE)</f>
        <v>Geräte</v>
      </c>
      <c r="AA793" s="19" t="str">
        <f>VLOOKUP(W793,'Verweis Vertreter'!$A$2:$B$24,2,FALSE)</f>
        <v>Chahid Drimani</v>
      </c>
      <c r="AB793" s="12">
        <f t="shared" si="108"/>
        <v>2</v>
      </c>
      <c r="AC793" s="12">
        <f t="shared" si="113"/>
        <v>285</v>
      </c>
      <c r="AD793" s="12">
        <f t="shared" si="114"/>
        <v>315</v>
      </c>
      <c r="AE793" s="12">
        <f t="shared" si="109"/>
        <v>630</v>
      </c>
      <c r="AF793" s="12">
        <f t="shared" si="110"/>
        <v>30</v>
      </c>
      <c r="AG793" s="12">
        <f t="shared" si="111"/>
        <v>60</v>
      </c>
      <c r="AH793" s="9">
        <f t="shared" si="115"/>
        <v>9.5238095238095233E-2</v>
      </c>
      <c r="AI793" s="14">
        <f>VLOOKUP(E793,'Verweis Faktor'!$A:$B,2,FALSE)</f>
        <v>1</v>
      </c>
      <c r="AJ793" s="14"/>
      <c r="AK793" s="14" t="str">
        <f>IF(AL793="Ja","Versandkosten",VLOOKUP(E793,'Verweis Belegart'!$A$2:$B$9,2,FALSE))</f>
        <v>Hardware</v>
      </c>
      <c r="AL793" s="14" t="str">
        <f t="shared" si="116"/>
        <v>Nein</v>
      </c>
      <c r="AM793" s="14" t="str">
        <f t="shared" si="112"/>
        <v>Positiv</v>
      </c>
    </row>
    <row r="794" spans="1:39" ht="17.25" customHeight="1" x14ac:dyDescent="0.35">
      <c r="A794" s="17">
        <v>14571484</v>
      </c>
      <c r="B794" s="2" t="s">
        <v>22</v>
      </c>
      <c r="C794" s="1">
        <v>2025001</v>
      </c>
      <c r="D794" s="1">
        <v>2000232</v>
      </c>
      <c r="E794" s="2" t="s">
        <v>34</v>
      </c>
      <c r="F794" s="2" t="s">
        <v>142</v>
      </c>
      <c r="G794" s="2" t="s">
        <v>66</v>
      </c>
      <c r="H794" s="2" t="s">
        <v>1132</v>
      </c>
      <c r="I794" s="2" t="s">
        <v>1133</v>
      </c>
      <c r="J794" s="2" t="s">
        <v>103</v>
      </c>
      <c r="K794" s="2" t="s">
        <v>486</v>
      </c>
      <c r="L794" s="2" t="s">
        <v>281</v>
      </c>
      <c r="M794" s="2" t="s">
        <v>282</v>
      </c>
      <c r="N794" s="2" t="s">
        <v>283</v>
      </c>
      <c r="O794" s="3">
        <v>3</v>
      </c>
      <c r="P794" s="3">
        <v>494.59449999999998</v>
      </c>
      <c r="Q794" s="3">
        <v>515</v>
      </c>
      <c r="R794" s="3">
        <v>1545</v>
      </c>
      <c r="S794" s="3">
        <v>20.4055</v>
      </c>
      <c r="T794" s="3">
        <v>61.22</v>
      </c>
      <c r="U794" s="3">
        <v>3.96</v>
      </c>
      <c r="V794" s="2" t="s">
        <v>855</v>
      </c>
      <c r="W794" s="2" t="s">
        <v>856</v>
      </c>
      <c r="X794" s="2" t="s">
        <v>72</v>
      </c>
      <c r="Y794" s="19" t="str">
        <f>VLOOKUP(G794,'Verweis Kd-Gruppe'!$A$2:$B$8,2,FALSE)</f>
        <v>EXP</v>
      </c>
      <c r="Z794" s="19" t="str">
        <f>VLOOKUP(J794,'Verweis Art-Gruppe'!$A$2:$B$15,2,FALSE)</f>
        <v>Geräte</v>
      </c>
      <c r="AA794" s="19" t="str">
        <f>VLOOKUP(W794,'Verweis Vertreter'!$A$2:$B$24,2,FALSE)</f>
        <v>Chahid Drimani</v>
      </c>
      <c r="AB794" s="12">
        <f t="shared" si="108"/>
        <v>3</v>
      </c>
      <c r="AC794" s="12">
        <f t="shared" si="113"/>
        <v>494.59449999999998</v>
      </c>
      <c r="AD794" s="12">
        <f t="shared" si="114"/>
        <v>515</v>
      </c>
      <c r="AE794" s="12">
        <f t="shared" si="109"/>
        <v>1545</v>
      </c>
      <c r="AF794" s="12">
        <f t="shared" si="110"/>
        <v>20.4055</v>
      </c>
      <c r="AG794" s="12">
        <f t="shared" si="111"/>
        <v>61.22</v>
      </c>
      <c r="AH794" s="9">
        <f t="shared" si="115"/>
        <v>3.9624595469255661E-2</v>
      </c>
      <c r="AI794" s="14">
        <f>VLOOKUP(E794,'Verweis Faktor'!$A:$B,2,FALSE)</f>
        <v>1</v>
      </c>
      <c r="AJ794" s="14"/>
      <c r="AK794" s="14" t="str">
        <f>IF(AL794="Ja","Versandkosten",VLOOKUP(E794,'Verweis Belegart'!$A$2:$B$9,2,FALSE))</f>
        <v>Hardware</v>
      </c>
      <c r="AL794" s="14" t="str">
        <f t="shared" si="116"/>
        <v>Nein</v>
      </c>
      <c r="AM794" s="14" t="str">
        <f t="shared" si="112"/>
        <v>Positiv</v>
      </c>
    </row>
    <row r="795" spans="1:39" ht="17.25" customHeight="1" x14ac:dyDescent="0.35">
      <c r="A795" s="17">
        <v>14571484</v>
      </c>
      <c r="B795" s="2" t="s">
        <v>22</v>
      </c>
      <c r="C795" s="1">
        <v>2025001</v>
      </c>
      <c r="D795" s="1">
        <v>2000232</v>
      </c>
      <c r="E795" s="2" t="s">
        <v>34</v>
      </c>
      <c r="F795" s="2" t="s">
        <v>142</v>
      </c>
      <c r="G795" s="2" t="s">
        <v>66</v>
      </c>
      <c r="H795" s="2" t="s">
        <v>1132</v>
      </c>
      <c r="I795" s="2" t="s">
        <v>1133</v>
      </c>
      <c r="J795" s="2" t="s">
        <v>103</v>
      </c>
      <c r="K795" s="2" t="s">
        <v>490</v>
      </c>
      <c r="L795" s="2" t="s">
        <v>1140</v>
      </c>
      <c r="M795" s="2" t="s">
        <v>1141</v>
      </c>
      <c r="N795" s="2" t="s">
        <v>1142</v>
      </c>
      <c r="O795" s="3">
        <v>2</v>
      </c>
      <c r="P795" s="3">
        <v>93</v>
      </c>
      <c r="Q795" s="3">
        <v>93</v>
      </c>
      <c r="R795" s="3">
        <v>186</v>
      </c>
      <c r="S795" s="3">
        <v>0</v>
      </c>
      <c r="T795" s="3">
        <v>0</v>
      </c>
      <c r="U795" s="3">
        <v>0</v>
      </c>
      <c r="V795" s="2" t="s">
        <v>855</v>
      </c>
      <c r="W795" s="2" t="s">
        <v>856</v>
      </c>
      <c r="X795" s="2" t="s">
        <v>72</v>
      </c>
      <c r="Y795" s="19" t="str">
        <f>VLOOKUP(G795,'Verweis Kd-Gruppe'!$A$2:$B$8,2,FALSE)</f>
        <v>EXP</v>
      </c>
      <c r="Z795" s="19" t="str">
        <f>VLOOKUP(J795,'Verweis Art-Gruppe'!$A$2:$B$15,2,FALSE)</f>
        <v>Geräte</v>
      </c>
      <c r="AA795" s="19" t="str">
        <f>VLOOKUP(W795,'Verweis Vertreter'!$A$2:$B$24,2,FALSE)</f>
        <v>Chahid Drimani</v>
      </c>
      <c r="AB795" s="12">
        <f t="shared" si="108"/>
        <v>2</v>
      </c>
      <c r="AC795" s="12">
        <f t="shared" si="113"/>
        <v>93</v>
      </c>
      <c r="AD795" s="12">
        <f t="shared" si="114"/>
        <v>93</v>
      </c>
      <c r="AE795" s="12">
        <f t="shared" si="109"/>
        <v>186</v>
      </c>
      <c r="AF795" s="12">
        <f t="shared" si="110"/>
        <v>0</v>
      </c>
      <c r="AG795" s="12">
        <f t="shared" si="111"/>
        <v>0</v>
      </c>
      <c r="AH795" s="9">
        <f t="shared" si="115"/>
        <v>0</v>
      </c>
      <c r="AI795" s="14">
        <f>VLOOKUP(E795,'Verweis Faktor'!$A:$B,2,FALSE)</f>
        <v>1</v>
      </c>
      <c r="AJ795" s="14"/>
      <c r="AK795" s="14" t="str">
        <f>IF(AL795="Ja","Versandkosten",VLOOKUP(E795,'Verweis Belegart'!$A$2:$B$9,2,FALSE))</f>
        <v>Hardware</v>
      </c>
      <c r="AL795" s="14" t="str">
        <f t="shared" si="116"/>
        <v>Nein</v>
      </c>
      <c r="AM795" s="14" t="str">
        <f t="shared" si="112"/>
        <v>Positiv</v>
      </c>
    </row>
    <row r="796" spans="1:39" ht="17.25" customHeight="1" x14ac:dyDescent="0.35">
      <c r="A796" s="17">
        <v>14571484</v>
      </c>
      <c r="B796" s="2" t="s">
        <v>22</v>
      </c>
      <c r="C796" s="1">
        <v>2025001</v>
      </c>
      <c r="D796" s="1">
        <v>2000232</v>
      </c>
      <c r="E796" s="2" t="s">
        <v>34</v>
      </c>
      <c r="F796" s="2" t="s">
        <v>142</v>
      </c>
      <c r="G796" s="2" t="s">
        <v>66</v>
      </c>
      <c r="H796" s="2" t="s">
        <v>1132</v>
      </c>
      <c r="I796" s="2" t="s">
        <v>1133</v>
      </c>
      <c r="J796" s="2" t="s">
        <v>103</v>
      </c>
      <c r="K796" s="2" t="s">
        <v>494</v>
      </c>
      <c r="L796" s="2" t="s">
        <v>287</v>
      </c>
      <c r="M796" s="2" t="s">
        <v>288</v>
      </c>
      <c r="N796" s="2" t="s">
        <v>268</v>
      </c>
      <c r="O796" s="3">
        <v>2</v>
      </c>
      <c r="P796" s="3">
        <v>1207</v>
      </c>
      <c r="Q796" s="3">
        <v>1329</v>
      </c>
      <c r="R796" s="3">
        <v>2658</v>
      </c>
      <c r="S796" s="3">
        <v>122</v>
      </c>
      <c r="T796" s="3">
        <v>244</v>
      </c>
      <c r="U796" s="3">
        <v>9.17</v>
      </c>
      <c r="V796" s="2" t="s">
        <v>855</v>
      </c>
      <c r="W796" s="2" t="s">
        <v>856</v>
      </c>
      <c r="X796" s="2" t="s">
        <v>72</v>
      </c>
      <c r="Y796" s="19" t="str">
        <f>VLOOKUP(G796,'Verweis Kd-Gruppe'!$A$2:$B$8,2,FALSE)</f>
        <v>EXP</v>
      </c>
      <c r="Z796" s="19" t="str">
        <f>VLOOKUP(J796,'Verweis Art-Gruppe'!$A$2:$B$15,2,FALSE)</f>
        <v>Geräte</v>
      </c>
      <c r="AA796" s="19" t="str">
        <f>VLOOKUP(W796,'Verweis Vertreter'!$A$2:$B$24,2,FALSE)</f>
        <v>Chahid Drimani</v>
      </c>
      <c r="AB796" s="12">
        <f t="shared" si="108"/>
        <v>2</v>
      </c>
      <c r="AC796" s="12">
        <f t="shared" si="113"/>
        <v>1207</v>
      </c>
      <c r="AD796" s="12">
        <f t="shared" si="114"/>
        <v>1329</v>
      </c>
      <c r="AE796" s="12">
        <f t="shared" si="109"/>
        <v>2658</v>
      </c>
      <c r="AF796" s="12">
        <f t="shared" si="110"/>
        <v>122</v>
      </c>
      <c r="AG796" s="12">
        <f t="shared" si="111"/>
        <v>244</v>
      </c>
      <c r="AH796" s="9">
        <f t="shared" si="115"/>
        <v>9.1798344620015043E-2</v>
      </c>
      <c r="AI796" s="14">
        <f>VLOOKUP(E796,'Verweis Faktor'!$A:$B,2,FALSE)</f>
        <v>1</v>
      </c>
      <c r="AJ796" s="14"/>
      <c r="AK796" s="14" t="str">
        <f>IF(AL796="Ja","Versandkosten",VLOOKUP(E796,'Verweis Belegart'!$A$2:$B$9,2,FALSE))</f>
        <v>Hardware</v>
      </c>
      <c r="AL796" s="14" t="str">
        <f t="shared" si="116"/>
        <v>Nein</v>
      </c>
      <c r="AM796" s="14" t="str">
        <f t="shared" si="112"/>
        <v>Positiv</v>
      </c>
    </row>
    <row r="797" spans="1:39" ht="17.25" customHeight="1" x14ac:dyDescent="0.35">
      <c r="A797" s="17">
        <v>14571484</v>
      </c>
      <c r="B797" s="2" t="s">
        <v>22</v>
      </c>
      <c r="C797" s="1">
        <v>2025001</v>
      </c>
      <c r="D797" s="1">
        <v>2000232</v>
      </c>
      <c r="E797" s="2" t="s">
        <v>34</v>
      </c>
      <c r="F797" s="2" t="s">
        <v>142</v>
      </c>
      <c r="G797" s="2" t="s">
        <v>66</v>
      </c>
      <c r="H797" s="2" t="s">
        <v>1132</v>
      </c>
      <c r="I797" s="2" t="s">
        <v>1133</v>
      </c>
      <c r="J797" s="2" t="s">
        <v>103</v>
      </c>
      <c r="K797" s="2" t="s">
        <v>498</v>
      </c>
      <c r="L797" s="2" t="s">
        <v>947</v>
      </c>
      <c r="M797" s="2" t="s">
        <v>948</v>
      </c>
      <c r="N797" s="2" t="s">
        <v>949</v>
      </c>
      <c r="O797" s="3">
        <v>2</v>
      </c>
      <c r="P797" s="3">
        <v>135</v>
      </c>
      <c r="Q797" s="3">
        <v>149</v>
      </c>
      <c r="R797" s="3">
        <v>298</v>
      </c>
      <c r="S797" s="3">
        <v>14</v>
      </c>
      <c r="T797" s="3">
        <v>28</v>
      </c>
      <c r="U797" s="3">
        <v>9.39</v>
      </c>
      <c r="V797" s="2" t="s">
        <v>855</v>
      </c>
      <c r="W797" s="2" t="s">
        <v>856</v>
      </c>
      <c r="X797" s="2" t="s">
        <v>72</v>
      </c>
      <c r="Y797" s="19" t="str">
        <f>VLOOKUP(G797,'Verweis Kd-Gruppe'!$A$2:$B$8,2,FALSE)</f>
        <v>EXP</v>
      </c>
      <c r="Z797" s="19" t="str">
        <f>VLOOKUP(J797,'Verweis Art-Gruppe'!$A$2:$B$15,2,FALSE)</f>
        <v>Geräte</v>
      </c>
      <c r="AA797" s="19" t="str">
        <f>VLOOKUP(W797,'Verweis Vertreter'!$A$2:$B$24,2,FALSE)</f>
        <v>Chahid Drimani</v>
      </c>
      <c r="AB797" s="12">
        <f t="shared" si="108"/>
        <v>2</v>
      </c>
      <c r="AC797" s="12">
        <f t="shared" si="113"/>
        <v>135</v>
      </c>
      <c r="AD797" s="12">
        <f t="shared" si="114"/>
        <v>149</v>
      </c>
      <c r="AE797" s="12">
        <f t="shared" si="109"/>
        <v>298</v>
      </c>
      <c r="AF797" s="12">
        <f t="shared" si="110"/>
        <v>14</v>
      </c>
      <c r="AG797" s="12">
        <f t="shared" si="111"/>
        <v>28</v>
      </c>
      <c r="AH797" s="9">
        <f t="shared" si="115"/>
        <v>9.3959731543624164E-2</v>
      </c>
      <c r="AI797" s="14">
        <f>VLOOKUP(E797,'Verweis Faktor'!$A:$B,2,FALSE)</f>
        <v>1</v>
      </c>
      <c r="AJ797" s="14"/>
      <c r="AK797" s="14" t="str">
        <f>IF(AL797="Ja","Versandkosten",VLOOKUP(E797,'Verweis Belegart'!$A$2:$B$9,2,FALSE))</f>
        <v>Hardware</v>
      </c>
      <c r="AL797" s="14" t="str">
        <f t="shared" si="116"/>
        <v>Nein</v>
      </c>
      <c r="AM797" s="14" t="str">
        <f t="shared" si="112"/>
        <v>Positiv</v>
      </c>
    </row>
    <row r="798" spans="1:39" ht="17.25" customHeight="1" x14ac:dyDescent="0.35">
      <c r="A798" s="17">
        <v>14571484</v>
      </c>
      <c r="B798" s="2" t="s">
        <v>22</v>
      </c>
      <c r="C798" s="1">
        <v>2025001</v>
      </c>
      <c r="D798" s="1">
        <v>2000232</v>
      </c>
      <c r="E798" s="2" t="s">
        <v>34</v>
      </c>
      <c r="F798" s="2" t="s">
        <v>142</v>
      </c>
      <c r="G798" s="2" t="s">
        <v>66</v>
      </c>
      <c r="H798" s="2" t="s">
        <v>1132</v>
      </c>
      <c r="I798" s="2" t="s">
        <v>1133</v>
      </c>
      <c r="J798" s="2" t="s">
        <v>103</v>
      </c>
      <c r="K798" s="2" t="s">
        <v>499</v>
      </c>
      <c r="L798" s="2" t="s">
        <v>351</v>
      </c>
      <c r="M798" s="2" t="s">
        <v>352</v>
      </c>
      <c r="N798" s="2" t="s">
        <v>90</v>
      </c>
      <c r="O798" s="3">
        <v>1</v>
      </c>
      <c r="P798" s="3">
        <v>537</v>
      </c>
      <c r="Q798" s="3">
        <v>555</v>
      </c>
      <c r="R798" s="3">
        <v>555</v>
      </c>
      <c r="S798" s="3">
        <v>18</v>
      </c>
      <c r="T798" s="3">
        <v>18</v>
      </c>
      <c r="U798" s="3">
        <v>3.24</v>
      </c>
      <c r="V798" s="2" t="s">
        <v>855</v>
      </c>
      <c r="W798" s="2" t="s">
        <v>856</v>
      </c>
      <c r="X798" s="2" t="s">
        <v>72</v>
      </c>
      <c r="Y798" s="19" t="str">
        <f>VLOOKUP(G798,'Verweis Kd-Gruppe'!$A$2:$B$8,2,FALSE)</f>
        <v>EXP</v>
      </c>
      <c r="Z798" s="19" t="str">
        <f>VLOOKUP(J798,'Verweis Art-Gruppe'!$A$2:$B$15,2,FALSE)</f>
        <v>Geräte</v>
      </c>
      <c r="AA798" s="19" t="str">
        <f>VLOOKUP(W798,'Verweis Vertreter'!$A$2:$B$24,2,FALSE)</f>
        <v>Chahid Drimani</v>
      </c>
      <c r="AB798" s="12">
        <f t="shared" si="108"/>
        <v>1</v>
      </c>
      <c r="AC798" s="12">
        <f t="shared" si="113"/>
        <v>537</v>
      </c>
      <c r="AD798" s="12">
        <f t="shared" si="114"/>
        <v>555</v>
      </c>
      <c r="AE798" s="12">
        <f t="shared" si="109"/>
        <v>555</v>
      </c>
      <c r="AF798" s="12">
        <f t="shared" si="110"/>
        <v>18</v>
      </c>
      <c r="AG798" s="12">
        <f t="shared" si="111"/>
        <v>18</v>
      </c>
      <c r="AH798" s="9">
        <f t="shared" si="115"/>
        <v>3.2432432432432434E-2</v>
      </c>
      <c r="AI798" s="14">
        <f>VLOOKUP(E798,'Verweis Faktor'!$A:$B,2,FALSE)</f>
        <v>1</v>
      </c>
      <c r="AJ798" s="14"/>
      <c r="AK798" s="14" t="str">
        <f>IF(AL798="Ja","Versandkosten",VLOOKUP(E798,'Verweis Belegart'!$A$2:$B$9,2,FALSE))</f>
        <v>Hardware</v>
      </c>
      <c r="AL798" s="14" t="str">
        <f t="shared" si="116"/>
        <v>Nein</v>
      </c>
      <c r="AM798" s="14" t="str">
        <f t="shared" si="112"/>
        <v>Positiv</v>
      </c>
    </row>
    <row r="799" spans="1:39" ht="17.25" customHeight="1" x14ac:dyDescent="0.35">
      <c r="A799" s="17">
        <v>14571484</v>
      </c>
      <c r="B799" s="2" t="s">
        <v>22</v>
      </c>
      <c r="C799" s="1">
        <v>2025001</v>
      </c>
      <c r="D799" s="1">
        <v>2000232</v>
      </c>
      <c r="E799" s="2" t="s">
        <v>34</v>
      </c>
      <c r="F799" s="2" t="s">
        <v>142</v>
      </c>
      <c r="G799" s="2" t="s">
        <v>66</v>
      </c>
      <c r="H799" s="2" t="s">
        <v>1132</v>
      </c>
      <c r="I799" s="2" t="s">
        <v>1133</v>
      </c>
      <c r="J799" s="2" t="s">
        <v>103</v>
      </c>
      <c r="K799" s="2" t="s">
        <v>503</v>
      </c>
      <c r="L799" s="2" t="s">
        <v>162</v>
      </c>
      <c r="M799" s="2" t="s">
        <v>163</v>
      </c>
      <c r="N799" s="2" t="s">
        <v>164</v>
      </c>
      <c r="O799" s="3">
        <v>3</v>
      </c>
      <c r="P799" s="3">
        <v>269.95</v>
      </c>
      <c r="Q799" s="3">
        <v>281</v>
      </c>
      <c r="R799" s="3">
        <v>843</v>
      </c>
      <c r="S799" s="3">
        <v>11.05</v>
      </c>
      <c r="T799" s="3">
        <v>33.15</v>
      </c>
      <c r="U799" s="3">
        <v>3.93</v>
      </c>
      <c r="V799" s="2" t="s">
        <v>855</v>
      </c>
      <c r="W799" s="2" t="s">
        <v>856</v>
      </c>
      <c r="X799" s="2" t="s">
        <v>72</v>
      </c>
      <c r="Y799" s="19" t="str">
        <f>VLOOKUP(G799,'Verweis Kd-Gruppe'!$A$2:$B$8,2,FALSE)</f>
        <v>EXP</v>
      </c>
      <c r="Z799" s="19" t="str">
        <f>VLOOKUP(J799,'Verweis Art-Gruppe'!$A$2:$B$15,2,FALSE)</f>
        <v>Geräte</v>
      </c>
      <c r="AA799" s="19" t="str">
        <f>VLOOKUP(W799,'Verweis Vertreter'!$A$2:$B$24,2,FALSE)</f>
        <v>Chahid Drimani</v>
      </c>
      <c r="AB799" s="12">
        <f t="shared" si="108"/>
        <v>3</v>
      </c>
      <c r="AC799" s="12">
        <f t="shared" si="113"/>
        <v>269.95</v>
      </c>
      <c r="AD799" s="12">
        <f t="shared" si="114"/>
        <v>281</v>
      </c>
      <c r="AE799" s="12">
        <f t="shared" si="109"/>
        <v>843</v>
      </c>
      <c r="AF799" s="12">
        <f t="shared" si="110"/>
        <v>11.05</v>
      </c>
      <c r="AG799" s="12">
        <f t="shared" si="111"/>
        <v>33.15</v>
      </c>
      <c r="AH799" s="9">
        <f t="shared" si="115"/>
        <v>3.9323843416370102E-2</v>
      </c>
      <c r="AI799" s="14">
        <f>VLOOKUP(E799,'Verweis Faktor'!$A:$B,2,FALSE)</f>
        <v>1</v>
      </c>
      <c r="AJ799" s="14"/>
      <c r="AK799" s="14" t="str">
        <f>IF(AL799="Ja","Versandkosten",VLOOKUP(E799,'Verweis Belegart'!$A$2:$B$9,2,FALSE))</f>
        <v>Hardware</v>
      </c>
      <c r="AL799" s="14" t="str">
        <f t="shared" si="116"/>
        <v>Nein</v>
      </c>
      <c r="AM799" s="14" t="str">
        <f t="shared" si="112"/>
        <v>Positiv</v>
      </c>
    </row>
    <row r="800" spans="1:39" ht="17.25" customHeight="1" x14ac:dyDescent="0.35">
      <c r="A800" s="17">
        <v>14571484</v>
      </c>
      <c r="B800" s="2" t="s">
        <v>22</v>
      </c>
      <c r="C800" s="1">
        <v>2025001</v>
      </c>
      <c r="D800" s="1">
        <v>2000232</v>
      </c>
      <c r="E800" s="2" t="s">
        <v>34</v>
      </c>
      <c r="F800" s="2" t="s">
        <v>142</v>
      </c>
      <c r="G800" s="2" t="s">
        <v>66</v>
      </c>
      <c r="H800" s="2" t="s">
        <v>1132</v>
      </c>
      <c r="I800" s="2" t="s">
        <v>1133</v>
      </c>
      <c r="J800" s="2" t="s">
        <v>103</v>
      </c>
      <c r="K800" s="2" t="s">
        <v>507</v>
      </c>
      <c r="L800" s="2" t="s">
        <v>370</v>
      </c>
      <c r="M800" s="2" t="s">
        <v>371</v>
      </c>
      <c r="N800" s="2" t="s">
        <v>152</v>
      </c>
      <c r="O800" s="3">
        <v>1</v>
      </c>
      <c r="P800" s="3">
        <v>202</v>
      </c>
      <c r="Q800" s="3">
        <v>205</v>
      </c>
      <c r="R800" s="3">
        <v>205</v>
      </c>
      <c r="S800" s="3">
        <v>3</v>
      </c>
      <c r="T800" s="3">
        <v>3</v>
      </c>
      <c r="U800" s="3">
        <v>1.46</v>
      </c>
      <c r="V800" s="2" t="s">
        <v>855</v>
      </c>
      <c r="W800" s="2" t="s">
        <v>856</v>
      </c>
      <c r="X800" s="2" t="s">
        <v>72</v>
      </c>
      <c r="Y800" s="19" t="str">
        <f>VLOOKUP(G800,'Verweis Kd-Gruppe'!$A$2:$B$8,2,FALSE)</f>
        <v>EXP</v>
      </c>
      <c r="Z800" s="19" t="str">
        <f>VLOOKUP(J800,'Verweis Art-Gruppe'!$A$2:$B$15,2,FALSE)</f>
        <v>Geräte</v>
      </c>
      <c r="AA800" s="19" t="str">
        <f>VLOOKUP(W800,'Verweis Vertreter'!$A$2:$B$24,2,FALSE)</f>
        <v>Chahid Drimani</v>
      </c>
      <c r="AB800" s="12">
        <f t="shared" si="108"/>
        <v>1</v>
      </c>
      <c r="AC800" s="12">
        <f t="shared" si="113"/>
        <v>202</v>
      </c>
      <c r="AD800" s="12">
        <f t="shared" si="114"/>
        <v>205</v>
      </c>
      <c r="AE800" s="12">
        <f t="shared" si="109"/>
        <v>205</v>
      </c>
      <c r="AF800" s="12">
        <f t="shared" si="110"/>
        <v>3</v>
      </c>
      <c r="AG800" s="12">
        <f t="shared" si="111"/>
        <v>3</v>
      </c>
      <c r="AH800" s="9">
        <f t="shared" si="115"/>
        <v>1.4634146341463415E-2</v>
      </c>
      <c r="AI800" s="14">
        <f>VLOOKUP(E800,'Verweis Faktor'!$A:$B,2,FALSE)</f>
        <v>1</v>
      </c>
      <c r="AJ800" s="14"/>
      <c r="AK800" s="14" t="str">
        <f>IF(AL800="Ja","Versandkosten",VLOOKUP(E800,'Verweis Belegart'!$A$2:$B$9,2,FALSE))</f>
        <v>Hardware</v>
      </c>
      <c r="AL800" s="14" t="str">
        <f t="shared" si="116"/>
        <v>Nein</v>
      </c>
      <c r="AM800" s="14" t="str">
        <f t="shared" si="112"/>
        <v>Positiv</v>
      </c>
    </row>
    <row r="801" spans="1:39" ht="17.25" customHeight="1" x14ac:dyDescent="0.35">
      <c r="A801" s="17">
        <v>14571484</v>
      </c>
      <c r="B801" s="2" t="s">
        <v>22</v>
      </c>
      <c r="C801" s="1">
        <v>2025001</v>
      </c>
      <c r="D801" s="1">
        <v>2000232</v>
      </c>
      <c r="E801" s="2" t="s">
        <v>34</v>
      </c>
      <c r="F801" s="2" t="s">
        <v>142</v>
      </c>
      <c r="G801" s="2" t="s">
        <v>66</v>
      </c>
      <c r="H801" s="2" t="s">
        <v>1132</v>
      </c>
      <c r="I801" s="2" t="s">
        <v>1133</v>
      </c>
      <c r="J801" s="2" t="s">
        <v>103</v>
      </c>
      <c r="K801" s="2" t="s">
        <v>511</v>
      </c>
      <c r="L801" s="2" t="s">
        <v>1143</v>
      </c>
      <c r="M801" s="2" t="s">
        <v>1144</v>
      </c>
      <c r="N801" s="2" t="s">
        <v>1145</v>
      </c>
      <c r="O801" s="3">
        <v>1</v>
      </c>
      <c r="P801" s="3">
        <v>152</v>
      </c>
      <c r="Q801" s="3">
        <v>164</v>
      </c>
      <c r="R801" s="3">
        <v>164</v>
      </c>
      <c r="S801" s="3">
        <v>12</v>
      </c>
      <c r="T801" s="3">
        <v>12</v>
      </c>
      <c r="U801" s="3">
        <v>7.31</v>
      </c>
      <c r="V801" s="2" t="s">
        <v>855</v>
      </c>
      <c r="W801" s="2" t="s">
        <v>856</v>
      </c>
      <c r="X801" s="2" t="s">
        <v>72</v>
      </c>
      <c r="Y801" s="19" t="str">
        <f>VLOOKUP(G801,'Verweis Kd-Gruppe'!$A$2:$B$8,2,FALSE)</f>
        <v>EXP</v>
      </c>
      <c r="Z801" s="19" t="str">
        <f>VLOOKUP(J801,'Verweis Art-Gruppe'!$A$2:$B$15,2,FALSE)</f>
        <v>Geräte</v>
      </c>
      <c r="AA801" s="19" t="str">
        <f>VLOOKUP(W801,'Verweis Vertreter'!$A$2:$B$24,2,FALSE)</f>
        <v>Chahid Drimani</v>
      </c>
      <c r="AB801" s="12">
        <f t="shared" si="108"/>
        <v>1</v>
      </c>
      <c r="AC801" s="12">
        <f t="shared" si="113"/>
        <v>152</v>
      </c>
      <c r="AD801" s="12">
        <f t="shared" si="114"/>
        <v>164</v>
      </c>
      <c r="AE801" s="12">
        <f t="shared" si="109"/>
        <v>164</v>
      </c>
      <c r="AF801" s="12">
        <f t="shared" si="110"/>
        <v>12</v>
      </c>
      <c r="AG801" s="12">
        <f t="shared" si="111"/>
        <v>12</v>
      </c>
      <c r="AH801" s="9">
        <f t="shared" si="115"/>
        <v>7.3170731707317069E-2</v>
      </c>
      <c r="AI801" s="14">
        <f>VLOOKUP(E801,'Verweis Faktor'!$A:$B,2,FALSE)</f>
        <v>1</v>
      </c>
      <c r="AJ801" s="14"/>
      <c r="AK801" s="14" t="str">
        <f>IF(AL801="Ja","Versandkosten",VLOOKUP(E801,'Verweis Belegart'!$A$2:$B$9,2,FALSE))</f>
        <v>Hardware</v>
      </c>
      <c r="AL801" s="14" t="str">
        <f t="shared" si="116"/>
        <v>Nein</v>
      </c>
      <c r="AM801" s="14" t="str">
        <f t="shared" si="112"/>
        <v>Positiv</v>
      </c>
    </row>
    <row r="802" spans="1:39" ht="17.25" customHeight="1" x14ac:dyDescent="0.35">
      <c r="A802" s="17">
        <v>14571484</v>
      </c>
      <c r="B802" s="2" t="s">
        <v>22</v>
      </c>
      <c r="C802" s="1">
        <v>2025001</v>
      </c>
      <c r="D802" s="1">
        <v>2000232</v>
      </c>
      <c r="E802" s="2" t="s">
        <v>34</v>
      </c>
      <c r="F802" s="2" t="s">
        <v>142</v>
      </c>
      <c r="G802" s="2" t="s">
        <v>66</v>
      </c>
      <c r="H802" s="2" t="s">
        <v>1132</v>
      </c>
      <c r="I802" s="2" t="s">
        <v>1133</v>
      </c>
      <c r="J802" s="2" t="s">
        <v>103</v>
      </c>
      <c r="K802" s="2" t="s">
        <v>512</v>
      </c>
      <c r="L802" s="2" t="s">
        <v>762</v>
      </c>
      <c r="M802" s="2" t="s">
        <v>763</v>
      </c>
      <c r="N802" s="2" t="s">
        <v>347</v>
      </c>
      <c r="O802" s="3">
        <v>11</v>
      </c>
      <c r="P802" s="3">
        <v>821.67439999999999</v>
      </c>
      <c r="Q802" s="3">
        <v>795</v>
      </c>
      <c r="R802" s="3">
        <v>8745</v>
      </c>
      <c r="S802" s="3">
        <v>-26.674399999999999</v>
      </c>
      <c r="T802" s="3">
        <v>-293.42</v>
      </c>
      <c r="U802" s="3">
        <v>-3.35</v>
      </c>
      <c r="V802" s="2" t="s">
        <v>855</v>
      </c>
      <c r="W802" s="2" t="s">
        <v>856</v>
      </c>
      <c r="X802" s="2" t="s">
        <v>72</v>
      </c>
      <c r="Y802" s="19" t="str">
        <f>VLOOKUP(G802,'Verweis Kd-Gruppe'!$A$2:$B$8,2,FALSE)</f>
        <v>EXP</v>
      </c>
      <c r="Z802" s="19" t="str">
        <f>VLOOKUP(J802,'Verweis Art-Gruppe'!$A$2:$B$15,2,FALSE)</f>
        <v>Geräte</v>
      </c>
      <c r="AA802" s="19" t="str">
        <f>VLOOKUP(W802,'Verweis Vertreter'!$A$2:$B$24,2,FALSE)</f>
        <v>Chahid Drimani</v>
      </c>
      <c r="AB802" s="12">
        <f t="shared" si="108"/>
        <v>11</v>
      </c>
      <c r="AC802" s="12">
        <f t="shared" si="113"/>
        <v>821.67439999999999</v>
      </c>
      <c r="AD802" s="12">
        <f t="shared" si="114"/>
        <v>795</v>
      </c>
      <c r="AE802" s="12">
        <f t="shared" si="109"/>
        <v>8745</v>
      </c>
      <c r="AF802" s="12">
        <f t="shared" si="110"/>
        <v>-26.674399999999999</v>
      </c>
      <c r="AG802" s="12">
        <f t="shared" si="111"/>
        <v>-293.42</v>
      </c>
      <c r="AH802" s="9">
        <f t="shared" si="115"/>
        <v>-3.3552887364208119E-2</v>
      </c>
      <c r="AI802" s="14">
        <f>VLOOKUP(E802,'Verweis Faktor'!$A:$B,2,FALSE)</f>
        <v>1</v>
      </c>
      <c r="AJ802" s="14"/>
      <c r="AK802" s="14" t="str">
        <f>IF(AL802="Ja","Versandkosten",VLOOKUP(E802,'Verweis Belegart'!$A$2:$B$9,2,FALSE))</f>
        <v>Hardware</v>
      </c>
      <c r="AL802" s="14" t="str">
        <f t="shared" si="116"/>
        <v>Nein</v>
      </c>
      <c r="AM802" s="14" t="str">
        <f t="shared" si="112"/>
        <v>Negativ</v>
      </c>
    </row>
    <row r="803" spans="1:39" ht="17.25" customHeight="1" x14ac:dyDescent="0.35">
      <c r="A803" s="17">
        <v>14571484</v>
      </c>
      <c r="B803" s="2" t="s">
        <v>22</v>
      </c>
      <c r="C803" s="1">
        <v>2025001</v>
      </c>
      <c r="D803" s="1">
        <v>2000232</v>
      </c>
      <c r="E803" s="2" t="s">
        <v>34</v>
      </c>
      <c r="F803" s="2" t="s">
        <v>142</v>
      </c>
      <c r="G803" s="2" t="s">
        <v>66</v>
      </c>
      <c r="H803" s="2" t="s">
        <v>1132</v>
      </c>
      <c r="I803" s="2" t="s">
        <v>1133</v>
      </c>
      <c r="J803" s="2" t="s">
        <v>103</v>
      </c>
      <c r="K803" s="2" t="s">
        <v>516</v>
      </c>
      <c r="L803" s="2" t="s">
        <v>188</v>
      </c>
      <c r="M803" s="2" t="s">
        <v>189</v>
      </c>
      <c r="N803" s="2" t="s">
        <v>136</v>
      </c>
      <c r="O803" s="3">
        <v>1</v>
      </c>
      <c r="P803" s="3">
        <v>189</v>
      </c>
      <c r="Q803" s="3">
        <v>199</v>
      </c>
      <c r="R803" s="3">
        <v>199</v>
      </c>
      <c r="S803" s="3">
        <v>10</v>
      </c>
      <c r="T803" s="3">
        <v>10</v>
      </c>
      <c r="U803" s="3">
        <v>5.0199999999999996</v>
      </c>
      <c r="V803" s="2" t="s">
        <v>855</v>
      </c>
      <c r="W803" s="2" t="s">
        <v>856</v>
      </c>
      <c r="X803" s="2" t="s">
        <v>72</v>
      </c>
      <c r="Y803" s="19" t="str">
        <f>VLOOKUP(G803,'Verweis Kd-Gruppe'!$A$2:$B$8,2,FALSE)</f>
        <v>EXP</v>
      </c>
      <c r="Z803" s="19" t="str">
        <f>VLOOKUP(J803,'Verweis Art-Gruppe'!$A$2:$B$15,2,FALSE)</f>
        <v>Geräte</v>
      </c>
      <c r="AA803" s="19" t="str">
        <f>VLOOKUP(W803,'Verweis Vertreter'!$A$2:$B$24,2,FALSE)</f>
        <v>Chahid Drimani</v>
      </c>
      <c r="AB803" s="12">
        <f t="shared" si="108"/>
        <v>1</v>
      </c>
      <c r="AC803" s="12">
        <f t="shared" si="113"/>
        <v>189</v>
      </c>
      <c r="AD803" s="12">
        <f t="shared" si="114"/>
        <v>199</v>
      </c>
      <c r="AE803" s="12">
        <f t="shared" si="109"/>
        <v>199</v>
      </c>
      <c r="AF803" s="12">
        <f t="shared" si="110"/>
        <v>10</v>
      </c>
      <c r="AG803" s="12">
        <f t="shared" si="111"/>
        <v>10</v>
      </c>
      <c r="AH803" s="9">
        <f t="shared" si="115"/>
        <v>5.0251256281407038E-2</v>
      </c>
      <c r="AI803" s="14">
        <f>VLOOKUP(E803,'Verweis Faktor'!$A:$B,2,FALSE)</f>
        <v>1</v>
      </c>
      <c r="AJ803" s="14"/>
      <c r="AK803" s="14" t="str">
        <f>IF(AL803="Ja","Versandkosten",VLOOKUP(E803,'Verweis Belegart'!$A$2:$B$9,2,FALSE))</f>
        <v>Hardware</v>
      </c>
      <c r="AL803" s="14" t="str">
        <f t="shared" si="116"/>
        <v>Nein</v>
      </c>
      <c r="AM803" s="14" t="str">
        <f t="shared" si="112"/>
        <v>Positiv</v>
      </c>
    </row>
    <row r="804" spans="1:39" ht="17.25" customHeight="1" x14ac:dyDescent="0.35">
      <c r="A804" s="17">
        <v>14571484</v>
      </c>
      <c r="B804" s="2" t="s">
        <v>22</v>
      </c>
      <c r="C804" s="1">
        <v>2025001</v>
      </c>
      <c r="D804" s="1">
        <v>2000232</v>
      </c>
      <c r="E804" s="2" t="s">
        <v>34</v>
      </c>
      <c r="F804" s="2" t="s">
        <v>142</v>
      </c>
      <c r="G804" s="2" t="s">
        <v>66</v>
      </c>
      <c r="H804" s="2" t="s">
        <v>1132</v>
      </c>
      <c r="I804" s="2" t="s">
        <v>1133</v>
      </c>
      <c r="J804" s="2" t="s">
        <v>304</v>
      </c>
      <c r="K804" s="2" t="s">
        <v>517</v>
      </c>
      <c r="L804" s="2" t="s">
        <v>372</v>
      </c>
      <c r="M804" s="2" t="s">
        <v>373</v>
      </c>
      <c r="N804" s="2" t="s">
        <v>374</v>
      </c>
      <c r="O804" s="3">
        <v>2</v>
      </c>
      <c r="P804" s="3">
        <v>157.7662</v>
      </c>
      <c r="Q804" s="3">
        <v>161</v>
      </c>
      <c r="R804" s="3">
        <v>322</v>
      </c>
      <c r="S804" s="3">
        <v>3.2338</v>
      </c>
      <c r="T804" s="3">
        <v>6.47</v>
      </c>
      <c r="U804" s="3">
        <v>2</v>
      </c>
      <c r="V804" s="2" t="s">
        <v>855</v>
      </c>
      <c r="W804" s="2" t="s">
        <v>856</v>
      </c>
      <c r="X804" s="2" t="s">
        <v>72</v>
      </c>
      <c r="Y804" s="19" t="str">
        <f>VLOOKUP(G804,'Verweis Kd-Gruppe'!$A$2:$B$8,2,FALSE)</f>
        <v>EXP</v>
      </c>
      <c r="Z804" s="19" t="str">
        <f>VLOOKUP(J804,'Verweis Art-Gruppe'!$A$2:$B$15,2,FALSE)</f>
        <v>Zubehör</v>
      </c>
      <c r="AA804" s="19" t="str">
        <f>VLOOKUP(W804,'Verweis Vertreter'!$A$2:$B$24,2,FALSE)</f>
        <v>Chahid Drimani</v>
      </c>
      <c r="AB804" s="12">
        <f t="shared" si="108"/>
        <v>2</v>
      </c>
      <c r="AC804" s="12">
        <f t="shared" si="113"/>
        <v>157.7662</v>
      </c>
      <c r="AD804" s="12">
        <f t="shared" si="114"/>
        <v>161</v>
      </c>
      <c r="AE804" s="12">
        <f t="shared" si="109"/>
        <v>322</v>
      </c>
      <c r="AF804" s="12">
        <f t="shared" si="110"/>
        <v>3.2338</v>
      </c>
      <c r="AG804" s="12">
        <f t="shared" si="111"/>
        <v>6.47</v>
      </c>
      <c r="AH804" s="9">
        <f t="shared" si="115"/>
        <v>2.0093167701863354E-2</v>
      </c>
      <c r="AI804" s="14">
        <f>VLOOKUP(E804,'Verweis Faktor'!$A:$B,2,FALSE)</f>
        <v>1</v>
      </c>
      <c r="AJ804" s="14"/>
      <c r="AK804" s="14" t="str">
        <f>IF(AL804="Ja","Versandkosten",VLOOKUP(E804,'Verweis Belegart'!$A$2:$B$9,2,FALSE))</f>
        <v>Hardware</v>
      </c>
      <c r="AL804" s="14" t="str">
        <f t="shared" si="116"/>
        <v>Nein</v>
      </c>
      <c r="AM804" s="14" t="str">
        <f t="shared" si="112"/>
        <v>Positiv</v>
      </c>
    </row>
    <row r="805" spans="1:39" ht="17.25" customHeight="1" x14ac:dyDescent="0.35">
      <c r="A805" s="17">
        <v>14571484</v>
      </c>
      <c r="B805" s="2" t="s">
        <v>22</v>
      </c>
      <c r="C805" s="1">
        <v>2025001</v>
      </c>
      <c r="D805" s="1">
        <v>2000232</v>
      </c>
      <c r="E805" s="2" t="s">
        <v>34</v>
      </c>
      <c r="F805" s="2" t="s">
        <v>142</v>
      </c>
      <c r="G805" s="2" t="s">
        <v>66</v>
      </c>
      <c r="H805" s="2" t="s">
        <v>1132</v>
      </c>
      <c r="I805" s="2" t="s">
        <v>1133</v>
      </c>
      <c r="J805" s="2" t="s">
        <v>103</v>
      </c>
      <c r="K805" s="2" t="s">
        <v>518</v>
      </c>
      <c r="L805" s="2" t="s">
        <v>137</v>
      </c>
      <c r="M805" s="2" t="s">
        <v>138</v>
      </c>
      <c r="N805" s="2" t="s">
        <v>139</v>
      </c>
      <c r="O805" s="3">
        <v>10</v>
      </c>
      <c r="P805" s="3">
        <v>646.71050000000002</v>
      </c>
      <c r="Q805" s="3">
        <v>706</v>
      </c>
      <c r="R805" s="3">
        <v>7060</v>
      </c>
      <c r="S805" s="3">
        <v>59.289499999999997</v>
      </c>
      <c r="T805" s="3">
        <v>592.89</v>
      </c>
      <c r="U805" s="3">
        <v>8.39</v>
      </c>
      <c r="V805" s="2" t="s">
        <v>855</v>
      </c>
      <c r="W805" s="2" t="s">
        <v>856</v>
      </c>
      <c r="X805" s="2" t="s">
        <v>72</v>
      </c>
      <c r="Y805" s="19" t="str">
        <f>VLOOKUP(G805,'Verweis Kd-Gruppe'!$A$2:$B$8,2,FALSE)</f>
        <v>EXP</v>
      </c>
      <c r="Z805" s="19" t="str">
        <f>VLOOKUP(J805,'Verweis Art-Gruppe'!$A$2:$B$15,2,FALSE)</f>
        <v>Geräte</v>
      </c>
      <c r="AA805" s="19" t="str">
        <f>VLOOKUP(W805,'Verweis Vertreter'!$A$2:$B$24,2,FALSE)</f>
        <v>Chahid Drimani</v>
      </c>
      <c r="AB805" s="12">
        <f t="shared" si="108"/>
        <v>10</v>
      </c>
      <c r="AC805" s="12">
        <f t="shared" si="113"/>
        <v>646.71050000000002</v>
      </c>
      <c r="AD805" s="12">
        <f t="shared" si="114"/>
        <v>706</v>
      </c>
      <c r="AE805" s="12">
        <f t="shared" si="109"/>
        <v>7060</v>
      </c>
      <c r="AF805" s="12">
        <f t="shared" si="110"/>
        <v>59.289499999999997</v>
      </c>
      <c r="AG805" s="12">
        <f t="shared" si="111"/>
        <v>592.89</v>
      </c>
      <c r="AH805" s="9">
        <f t="shared" si="115"/>
        <v>8.3978753541076478E-2</v>
      </c>
      <c r="AI805" s="14">
        <f>VLOOKUP(E805,'Verweis Faktor'!$A:$B,2,FALSE)</f>
        <v>1</v>
      </c>
      <c r="AJ805" s="14"/>
      <c r="AK805" s="14" t="str">
        <f>IF(AL805="Ja","Versandkosten",VLOOKUP(E805,'Verweis Belegart'!$A$2:$B$9,2,FALSE))</f>
        <v>Hardware</v>
      </c>
      <c r="AL805" s="14" t="str">
        <f t="shared" si="116"/>
        <v>Nein</v>
      </c>
      <c r="AM805" s="14" t="str">
        <f t="shared" si="112"/>
        <v>Positiv</v>
      </c>
    </row>
    <row r="806" spans="1:39" ht="17.25" customHeight="1" x14ac:dyDescent="0.35">
      <c r="A806" s="17">
        <v>14571484</v>
      </c>
      <c r="B806" s="2" t="s">
        <v>22</v>
      </c>
      <c r="C806" s="1">
        <v>2025001</v>
      </c>
      <c r="D806" s="1">
        <v>2000232</v>
      </c>
      <c r="E806" s="2" t="s">
        <v>34</v>
      </c>
      <c r="F806" s="2" t="s">
        <v>142</v>
      </c>
      <c r="G806" s="2" t="s">
        <v>66</v>
      </c>
      <c r="H806" s="2" t="s">
        <v>1132</v>
      </c>
      <c r="I806" s="2" t="s">
        <v>1133</v>
      </c>
      <c r="J806" s="2" t="s">
        <v>103</v>
      </c>
      <c r="K806" s="2" t="s">
        <v>519</v>
      </c>
      <c r="L806" s="2" t="s">
        <v>1146</v>
      </c>
      <c r="M806" s="2" t="s">
        <v>1147</v>
      </c>
      <c r="N806" s="2" t="s">
        <v>451</v>
      </c>
      <c r="O806" s="3">
        <v>1</v>
      </c>
      <c r="P806" s="3">
        <v>134</v>
      </c>
      <c r="Q806" s="3">
        <v>152</v>
      </c>
      <c r="R806" s="3">
        <v>152</v>
      </c>
      <c r="S806" s="3">
        <v>18</v>
      </c>
      <c r="T806" s="3">
        <v>18</v>
      </c>
      <c r="U806" s="3">
        <v>11.84</v>
      </c>
      <c r="V806" s="2" t="s">
        <v>855</v>
      </c>
      <c r="W806" s="2" t="s">
        <v>856</v>
      </c>
      <c r="X806" s="2" t="s">
        <v>72</v>
      </c>
      <c r="Y806" s="19" t="str">
        <f>VLOOKUP(G806,'Verweis Kd-Gruppe'!$A$2:$B$8,2,FALSE)</f>
        <v>EXP</v>
      </c>
      <c r="Z806" s="19" t="str">
        <f>VLOOKUP(J806,'Verweis Art-Gruppe'!$A$2:$B$15,2,FALSE)</f>
        <v>Geräte</v>
      </c>
      <c r="AA806" s="19" t="str">
        <f>VLOOKUP(W806,'Verweis Vertreter'!$A$2:$B$24,2,FALSE)</f>
        <v>Chahid Drimani</v>
      </c>
      <c r="AB806" s="12">
        <f t="shared" si="108"/>
        <v>1</v>
      </c>
      <c r="AC806" s="12">
        <f t="shared" si="113"/>
        <v>134</v>
      </c>
      <c r="AD806" s="12">
        <f t="shared" si="114"/>
        <v>152</v>
      </c>
      <c r="AE806" s="12">
        <f t="shared" si="109"/>
        <v>152</v>
      </c>
      <c r="AF806" s="12">
        <f t="shared" si="110"/>
        <v>18</v>
      </c>
      <c r="AG806" s="12">
        <f t="shared" si="111"/>
        <v>18</v>
      </c>
      <c r="AH806" s="9">
        <f t="shared" si="115"/>
        <v>0.11842105263157894</v>
      </c>
      <c r="AI806" s="14">
        <f>VLOOKUP(E806,'Verweis Faktor'!$A:$B,2,FALSE)</f>
        <v>1</v>
      </c>
      <c r="AJ806" s="14"/>
      <c r="AK806" s="14" t="str">
        <f>IF(AL806="Ja","Versandkosten",VLOOKUP(E806,'Verweis Belegart'!$A$2:$B$9,2,FALSE))</f>
        <v>Hardware</v>
      </c>
      <c r="AL806" s="14" t="str">
        <f t="shared" si="116"/>
        <v>Nein</v>
      </c>
      <c r="AM806" s="14" t="str">
        <f t="shared" si="112"/>
        <v>Positiv</v>
      </c>
    </row>
    <row r="807" spans="1:39" ht="17.25" customHeight="1" x14ac:dyDescent="0.35">
      <c r="A807" s="17">
        <v>14571484</v>
      </c>
      <c r="B807" s="2" t="s">
        <v>22</v>
      </c>
      <c r="C807" s="1">
        <v>2025001</v>
      </c>
      <c r="D807" s="1">
        <v>2000232</v>
      </c>
      <c r="E807" s="2" t="s">
        <v>34</v>
      </c>
      <c r="F807" s="2" t="s">
        <v>142</v>
      </c>
      <c r="G807" s="2" t="s">
        <v>66</v>
      </c>
      <c r="H807" s="2" t="s">
        <v>1132</v>
      </c>
      <c r="I807" s="2" t="s">
        <v>1133</v>
      </c>
      <c r="J807" s="2" t="s">
        <v>103</v>
      </c>
      <c r="K807" s="2" t="s">
        <v>523</v>
      </c>
      <c r="L807" s="2" t="s">
        <v>305</v>
      </c>
      <c r="M807" s="2" t="s">
        <v>306</v>
      </c>
      <c r="N807" s="2" t="s">
        <v>283</v>
      </c>
      <c r="O807" s="3">
        <v>11</v>
      </c>
      <c r="P807" s="3">
        <v>492.46980000000002</v>
      </c>
      <c r="Q807" s="3">
        <v>515</v>
      </c>
      <c r="R807" s="3">
        <v>5665</v>
      </c>
      <c r="S807" s="3">
        <v>22.530200000000001</v>
      </c>
      <c r="T807" s="3">
        <v>247.83</v>
      </c>
      <c r="U807" s="3">
        <v>4.37</v>
      </c>
      <c r="V807" s="2" t="s">
        <v>855</v>
      </c>
      <c r="W807" s="2" t="s">
        <v>856</v>
      </c>
      <c r="X807" s="2" t="s">
        <v>72</v>
      </c>
      <c r="Y807" s="19" t="str">
        <f>VLOOKUP(G807,'Verweis Kd-Gruppe'!$A$2:$B$8,2,FALSE)</f>
        <v>EXP</v>
      </c>
      <c r="Z807" s="19" t="str">
        <f>VLOOKUP(J807,'Verweis Art-Gruppe'!$A$2:$B$15,2,FALSE)</f>
        <v>Geräte</v>
      </c>
      <c r="AA807" s="19" t="str">
        <f>VLOOKUP(W807,'Verweis Vertreter'!$A$2:$B$24,2,FALSE)</f>
        <v>Chahid Drimani</v>
      </c>
      <c r="AB807" s="12">
        <f t="shared" si="108"/>
        <v>11</v>
      </c>
      <c r="AC807" s="12">
        <f t="shared" si="113"/>
        <v>492.46980000000002</v>
      </c>
      <c r="AD807" s="12">
        <f t="shared" si="114"/>
        <v>515</v>
      </c>
      <c r="AE807" s="12">
        <f t="shared" si="109"/>
        <v>5665</v>
      </c>
      <c r="AF807" s="12">
        <f t="shared" si="110"/>
        <v>22.530200000000001</v>
      </c>
      <c r="AG807" s="12">
        <f t="shared" si="111"/>
        <v>247.83</v>
      </c>
      <c r="AH807" s="9">
        <f t="shared" si="115"/>
        <v>4.3747572815533986E-2</v>
      </c>
      <c r="AI807" s="14">
        <f>VLOOKUP(E807,'Verweis Faktor'!$A:$B,2,FALSE)</f>
        <v>1</v>
      </c>
      <c r="AJ807" s="14"/>
      <c r="AK807" s="14" t="str">
        <f>IF(AL807="Ja","Versandkosten",VLOOKUP(E807,'Verweis Belegart'!$A$2:$B$9,2,FALSE))</f>
        <v>Hardware</v>
      </c>
      <c r="AL807" s="14" t="str">
        <f t="shared" si="116"/>
        <v>Nein</v>
      </c>
      <c r="AM807" s="14" t="str">
        <f t="shared" si="112"/>
        <v>Positiv</v>
      </c>
    </row>
    <row r="808" spans="1:39" ht="17.25" customHeight="1" x14ac:dyDescent="0.35">
      <c r="A808" s="17">
        <v>14571484</v>
      </c>
      <c r="B808" s="2" t="s">
        <v>22</v>
      </c>
      <c r="C808" s="1">
        <v>2025001</v>
      </c>
      <c r="D808" s="1">
        <v>2000232</v>
      </c>
      <c r="E808" s="2" t="s">
        <v>34</v>
      </c>
      <c r="F808" s="2" t="s">
        <v>142</v>
      </c>
      <c r="G808" s="2" t="s">
        <v>66</v>
      </c>
      <c r="H808" s="2" t="s">
        <v>1132</v>
      </c>
      <c r="I808" s="2" t="s">
        <v>1133</v>
      </c>
      <c r="J808" s="2" t="s">
        <v>103</v>
      </c>
      <c r="K808" s="2" t="s">
        <v>527</v>
      </c>
      <c r="L808" s="2" t="s">
        <v>63</v>
      </c>
      <c r="M808" s="2" t="s">
        <v>64</v>
      </c>
      <c r="N808" s="2" t="s">
        <v>65</v>
      </c>
      <c r="O808" s="3">
        <v>1</v>
      </c>
      <c r="P808" s="3">
        <v>197.0257</v>
      </c>
      <c r="Q808" s="3">
        <v>219</v>
      </c>
      <c r="R808" s="3">
        <v>219</v>
      </c>
      <c r="S808" s="3">
        <v>21.974299999999999</v>
      </c>
      <c r="T808" s="3">
        <v>21.97</v>
      </c>
      <c r="U808" s="3">
        <v>10.029999999999999</v>
      </c>
      <c r="V808" s="2" t="s">
        <v>855</v>
      </c>
      <c r="W808" s="2" t="s">
        <v>856</v>
      </c>
      <c r="X808" s="2" t="s">
        <v>72</v>
      </c>
      <c r="Y808" s="19" t="str">
        <f>VLOOKUP(G808,'Verweis Kd-Gruppe'!$A$2:$B$8,2,FALSE)</f>
        <v>EXP</v>
      </c>
      <c r="Z808" s="19" t="str">
        <f>VLOOKUP(J808,'Verweis Art-Gruppe'!$A$2:$B$15,2,FALSE)</f>
        <v>Geräte</v>
      </c>
      <c r="AA808" s="19" t="str">
        <f>VLOOKUP(W808,'Verweis Vertreter'!$A$2:$B$24,2,FALSE)</f>
        <v>Chahid Drimani</v>
      </c>
      <c r="AB808" s="12">
        <f t="shared" si="108"/>
        <v>1</v>
      </c>
      <c r="AC808" s="12">
        <f t="shared" si="113"/>
        <v>197.0257</v>
      </c>
      <c r="AD808" s="12">
        <f t="shared" si="114"/>
        <v>219</v>
      </c>
      <c r="AE808" s="12">
        <f t="shared" si="109"/>
        <v>219</v>
      </c>
      <c r="AF808" s="12">
        <f t="shared" si="110"/>
        <v>21.974299999999999</v>
      </c>
      <c r="AG808" s="12">
        <f t="shared" si="111"/>
        <v>21.97</v>
      </c>
      <c r="AH808" s="9">
        <f t="shared" si="115"/>
        <v>0.10031963470319634</v>
      </c>
      <c r="AI808" s="14">
        <f>VLOOKUP(E808,'Verweis Faktor'!$A:$B,2,FALSE)</f>
        <v>1</v>
      </c>
      <c r="AJ808" s="14"/>
      <c r="AK808" s="14" t="str">
        <f>IF(AL808="Ja","Versandkosten",VLOOKUP(E808,'Verweis Belegart'!$A$2:$B$9,2,FALSE))</f>
        <v>Hardware</v>
      </c>
      <c r="AL808" s="14" t="str">
        <f t="shared" si="116"/>
        <v>Nein</v>
      </c>
      <c r="AM808" s="14" t="str">
        <f t="shared" si="112"/>
        <v>Positiv</v>
      </c>
    </row>
    <row r="809" spans="1:39" ht="17.25" customHeight="1" x14ac:dyDescent="0.35">
      <c r="A809" s="17">
        <v>14571484</v>
      </c>
      <c r="B809" s="2" t="s">
        <v>22</v>
      </c>
      <c r="C809" s="1">
        <v>2025001</v>
      </c>
      <c r="D809" s="1">
        <v>2000232</v>
      </c>
      <c r="E809" s="2" t="s">
        <v>34</v>
      </c>
      <c r="F809" s="2" t="s">
        <v>142</v>
      </c>
      <c r="G809" s="2" t="s">
        <v>66</v>
      </c>
      <c r="H809" s="2" t="s">
        <v>1132</v>
      </c>
      <c r="I809" s="2" t="s">
        <v>1133</v>
      </c>
      <c r="J809" s="2" t="s">
        <v>103</v>
      </c>
      <c r="K809" s="2" t="s">
        <v>531</v>
      </c>
      <c r="L809" s="2" t="s">
        <v>377</v>
      </c>
      <c r="M809" s="2" t="s">
        <v>378</v>
      </c>
      <c r="N809" s="2" t="s">
        <v>379</v>
      </c>
      <c r="O809" s="3">
        <v>10</v>
      </c>
      <c r="P809" s="3">
        <v>410.6191</v>
      </c>
      <c r="Q809" s="3">
        <v>441</v>
      </c>
      <c r="R809" s="3">
        <v>4410</v>
      </c>
      <c r="S809" s="3">
        <v>30.3809</v>
      </c>
      <c r="T809" s="3">
        <v>303.81</v>
      </c>
      <c r="U809" s="3">
        <v>6.88</v>
      </c>
      <c r="V809" s="2" t="s">
        <v>855</v>
      </c>
      <c r="W809" s="2" t="s">
        <v>856</v>
      </c>
      <c r="X809" s="2" t="s">
        <v>72</v>
      </c>
      <c r="Y809" s="19" t="str">
        <f>VLOOKUP(G809,'Verweis Kd-Gruppe'!$A$2:$B$8,2,FALSE)</f>
        <v>EXP</v>
      </c>
      <c r="Z809" s="19" t="str">
        <f>VLOOKUP(J809,'Verweis Art-Gruppe'!$A$2:$B$15,2,FALSE)</f>
        <v>Geräte</v>
      </c>
      <c r="AA809" s="19" t="str">
        <f>VLOOKUP(W809,'Verweis Vertreter'!$A$2:$B$24,2,FALSE)</f>
        <v>Chahid Drimani</v>
      </c>
      <c r="AB809" s="12">
        <f t="shared" si="108"/>
        <v>10</v>
      </c>
      <c r="AC809" s="12">
        <f t="shared" si="113"/>
        <v>410.6191</v>
      </c>
      <c r="AD809" s="12">
        <f t="shared" si="114"/>
        <v>441</v>
      </c>
      <c r="AE809" s="12">
        <f t="shared" si="109"/>
        <v>4410</v>
      </c>
      <c r="AF809" s="12">
        <f t="shared" si="110"/>
        <v>30.3809</v>
      </c>
      <c r="AG809" s="12">
        <f t="shared" si="111"/>
        <v>303.81</v>
      </c>
      <c r="AH809" s="9">
        <f t="shared" si="115"/>
        <v>6.8891156462585035E-2</v>
      </c>
      <c r="AI809" s="14">
        <f>VLOOKUP(E809,'Verweis Faktor'!$A:$B,2,FALSE)</f>
        <v>1</v>
      </c>
      <c r="AJ809" s="14"/>
      <c r="AK809" s="14" t="str">
        <f>IF(AL809="Ja","Versandkosten",VLOOKUP(E809,'Verweis Belegart'!$A$2:$B$9,2,FALSE))</f>
        <v>Hardware</v>
      </c>
      <c r="AL809" s="14" t="str">
        <f t="shared" si="116"/>
        <v>Nein</v>
      </c>
      <c r="AM809" s="14" t="str">
        <f t="shared" si="112"/>
        <v>Positiv</v>
      </c>
    </row>
    <row r="810" spans="1:39" ht="17.25" customHeight="1" x14ac:dyDescent="0.35">
      <c r="A810" s="17">
        <v>14571484</v>
      </c>
      <c r="B810" s="2" t="s">
        <v>22</v>
      </c>
      <c r="C810" s="1">
        <v>2025001</v>
      </c>
      <c r="D810" s="1">
        <v>2000232</v>
      </c>
      <c r="E810" s="2" t="s">
        <v>34</v>
      </c>
      <c r="F810" s="2" t="s">
        <v>142</v>
      </c>
      <c r="G810" s="2" t="s">
        <v>66</v>
      </c>
      <c r="H810" s="2" t="s">
        <v>1132</v>
      </c>
      <c r="I810" s="2" t="s">
        <v>1133</v>
      </c>
      <c r="J810" s="2" t="s">
        <v>103</v>
      </c>
      <c r="K810" s="2" t="s">
        <v>535</v>
      </c>
      <c r="L810" s="2" t="s">
        <v>116</v>
      </c>
      <c r="M810" s="2" t="s">
        <v>117</v>
      </c>
      <c r="N810" s="2" t="s">
        <v>106</v>
      </c>
      <c r="O810" s="3">
        <v>1</v>
      </c>
      <c r="P810" s="3">
        <v>285</v>
      </c>
      <c r="Q810" s="3">
        <v>315</v>
      </c>
      <c r="R810" s="3">
        <v>315</v>
      </c>
      <c r="S810" s="3">
        <v>30</v>
      </c>
      <c r="T810" s="3">
        <v>30</v>
      </c>
      <c r="U810" s="3">
        <v>9.52</v>
      </c>
      <c r="V810" s="2" t="s">
        <v>855</v>
      </c>
      <c r="W810" s="2" t="s">
        <v>856</v>
      </c>
      <c r="X810" s="2" t="s">
        <v>72</v>
      </c>
      <c r="Y810" s="19" t="str">
        <f>VLOOKUP(G810,'Verweis Kd-Gruppe'!$A$2:$B$8,2,FALSE)</f>
        <v>EXP</v>
      </c>
      <c r="Z810" s="19" t="str">
        <f>VLOOKUP(J810,'Verweis Art-Gruppe'!$A$2:$B$15,2,FALSE)</f>
        <v>Geräte</v>
      </c>
      <c r="AA810" s="19" t="str">
        <f>VLOOKUP(W810,'Verweis Vertreter'!$A$2:$B$24,2,FALSE)</f>
        <v>Chahid Drimani</v>
      </c>
      <c r="AB810" s="12">
        <f t="shared" si="108"/>
        <v>1</v>
      </c>
      <c r="AC810" s="12">
        <f t="shared" si="113"/>
        <v>285</v>
      </c>
      <c r="AD810" s="12">
        <f t="shared" si="114"/>
        <v>315</v>
      </c>
      <c r="AE810" s="12">
        <f t="shared" si="109"/>
        <v>315</v>
      </c>
      <c r="AF810" s="12">
        <f t="shared" si="110"/>
        <v>30</v>
      </c>
      <c r="AG810" s="12">
        <f t="shared" si="111"/>
        <v>30</v>
      </c>
      <c r="AH810" s="9">
        <f t="shared" si="115"/>
        <v>9.5238095238095233E-2</v>
      </c>
      <c r="AI810" s="14">
        <f>VLOOKUP(E810,'Verweis Faktor'!$A:$B,2,FALSE)</f>
        <v>1</v>
      </c>
      <c r="AJ810" s="14"/>
      <c r="AK810" s="14" t="str">
        <f>IF(AL810="Ja","Versandkosten",VLOOKUP(E810,'Verweis Belegart'!$A$2:$B$9,2,FALSE))</f>
        <v>Hardware</v>
      </c>
      <c r="AL810" s="14" t="str">
        <f t="shared" si="116"/>
        <v>Nein</v>
      </c>
      <c r="AM810" s="14" t="str">
        <f t="shared" si="112"/>
        <v>Positiv</v>
      </c>
    </row>
    <row r="811" spans="1:39" ht="17.25" customHeight="1" x14ac:dyDescent="0.35">
      <c r="A811" s="17">
        <v>14571484</v>
      </c>
      <c r="B811" s="2" t="s">
        <v>22</v>
      </c>
      <c r="C811" s="1">
        <v>2025001</v>
      </c>
      <c r="D811" s="1">
        <v>2000232</v>
      </c>
      <c r="E811" s="2" t="s">
        <v>34</v>
      </c>
      <c r="F811" s="2" t="s">
        <v>142</v>
      </c>
      <c r="G811" s="2" t="s">
        <v>66</v>
      </c>
      <c r="H811" s="2" t="s">
        <v>1132</v>
      </c>
      <c r="I811" s="2" t="s">
        <v>1133</v>
      </c>
      <c r="J811" s="2" t="s">
        <v>103</v>
      </c>
      <c r="K811" s="2" t="s">
        <v>539</v>
      </c>
      <c r="L811" s="2" t="s">
        <v>1148</v>
      </c>
      <c r="M811" s="2" t="s">
        <v>1149</v>
      </c>
      <c r="N811" s="2" t="s">
        <v>274</v>
      </c>
      <c r="O811" s="3">
        <v>1</v>
      </c>
      <c r="P811" s="3">
        <v>1114</v>
      </c>
      <c r="Q811" s="3">
        <v>1125</v>
      </c>
      <c r="R811" s="3">
        <v>1125</v>
      </c>
      <c r="S811" s="3">
        <v>11</v>
      </c>
      <c r="T811" s="3">
        <v>11</v>
      </c>
      <c r="U811" s="3">
        <v>0.97</v>
      </c>
      <c r="V811" s="2" t="s">
        <v>855</v>
      </c>
      <c r="W811" s="2" t="s">
        <v>856</v>
      </c>
      <c r="X811" s="2" t="s">
        <v>72</v>
      </c>
      <c r="Y811" s="19" t="str">
        <f>VLOOKUP(G811,'Verweis Kd-Gruppe'!$A$2:$B$8,2,FALSE)</f>
        <v>EXP</v>
      </c>
      <c r="Z811" s="19" t="str">
        <f>VLOOKUP(J811,'Verweis Art-Gruppe'!$A$2:$B$15,2,FALSE)</f>
        <v>Geräte</v>
      </c>
      <c r="AA811" s="19" t="str">
        <f>VLOOKUP(W811,'Verweis Vertreter'!$A$2:$B$24,2,FALSE)</f>
        <v>Chahid Drimani</v>
      </c>
      <c r="AB811" s="12">
        <f t="shared" si="108"/>
        <v>1</v>
      </c>
      <c r="AC811" s="12">
        <f t="shared" si="113"/>
        <v>1114</v>
      </c>
      <c r="AD811" s="12">
        <f t="shared" si="114"/>
        <v>1125</v>
      </c>
      <c r="AE811" s="12">
        <f t="shared" si="109"/>
        <v>1125</v>
      </c>
      <c r="AF811" s="12">
        <f t="shared" si="110"/>
        <v>11</v>
      </c>
      <c r="AG811" s="12">
        <f t="shared" si="111"/>
        <v>11</v>
      </c>
      <c r="AH811" s="9">
        <f t="shared" si="115"/>
        <v>9.7777777777777776E-3</v>
      </c>
      <c r="AI811" s="14">
        <f>VLOOKUP(E811,'Verweis Faktor'!$A:$B,2,FALSE)</f>
        <v>1</v>
      </c>
      <c r="AJ811" s="14"/>
      <c r="AK811" s="14" t="str">
        <f>IF(AL811="Ja","Versandkosten",VLOOKUP(E811,'Verweis Belegart'!$A$2:$B$9,2,FALSE))</f>
        <v>Hardware</v>
      </c>
      <c r="AL811" s="14" t="str">
        <f t="shared" si="116"/>
        <v>Nein</v>
      </c>
      <c r="AM811" s="14" t="str">
        <f t="shared" si="112"/>
        <v>Positiv</v>
      </c>
    </row>
    <row r="812" spans="1:39" ht="17.25" customHeight="1" x14ac:dyDescent="0.35">
      <c r="A812" s="17">
        <v>14571680</v>
      </c>
      <c r="B812" s="2" t="s">
        <v>22</v>
      </c>
      <c r="C812" s="1">
        <v>2025001</v>
      </c>
      <c r="D812" s="1">
        <v>2000233</v>
      </c>
      <c r="E812" s="2" t="s">
        <v>34</v>
      </c>
      <c r="F812" s="2" t="s">
        <v>142</v>
      </c>
      <c r="G812" s="2" t="s">
        <v>66</v>
      </c>
      <c r="H812" s="2" t="s">
        <v>1132</v>
      </c>
      <c r="I812" s="2" t="s">
        <v>1133</v>
      </c>
      <c r="J812" s="2" t="s">
        <v>103</v>
      </c>
      <c r="K812" s="2" t="s">
        <v>28</v>
      </c>
      <c r="L812" s="2" t="s">
        <v>415</v>
      </c>
      <c r="M812" s="2" t="s">
        <v>416</v>
      </c>
      <c r="N812" s="2" t="s">
        <v>207</v>
      </c>
      <c r="O812" s="3">
        <v>1</v>
      </c>
      <c r="P812" s="3">
        <v>116.874</v>
      </c>
      <c r="Q812" s="3">
        <v>129</v>
      </c>
      <c r="R812" s="3">
        <v>129</v>
      </c>
      <c r="S812" s="3">
        <v>12.125999999999999</v>
      </c>
      <c r="T812" s="3">
        <v>12.13</v>
      </c>
      <c r="U812" s="3">
        <v>9.4</v>
      </c>
      <c r="V812" s="2" t="s">
        <v>855</v>
      </c>
      <c r="W812" s="2" t="s">
        <v>856</v>
      </c>
      <c r="X812" s="2" t="s">
        <v>72</v>
      </c>
      <c r="Y812" s="19" t="str">
        <f>VLOOKUP(G812,'Verweis Kd-Gruppe'!$A$2:$B$8,2,FALSE)</f>
        <v>EXP</v>
      </c>
      <c r="Z812" s="19" t="str">
        <f>VLOOKUP(J812,'Verweis Art-Gruppe'!$A$2:$B$15,2,FALSE)</f>
        <v>Geräte</v>
      </c>
      <c r="AA812" s="19" t="str">
        <f>VLOOKUP(W812,'Verweis Vertreter'!$A$2:$B$24,2,FALSE)</f>
        <v>Chahid Drimani</v>
      </c>
      <c r="AB812" s="12">
        <f t="shared" si="108"/>
        <v>1</v>
      </c>
      <c r="AC812" s="12">
        <f t="shared" si="113"/>
        <v>116.874</v>
      </c>
      <c r="AD812" s="12">
        <f t="shared" si="114"/>
        <v>129</v>
      </c>
      <c r="AE812" s="12">
        <f t="shared" si="109"/>
        <v>129</v>
      </c>
      <c r="AF812" s="12">
        <f t="shared" si="110"/>
        <v>12.125999999999999</v>
      </c>
      <c r="AG812" s="12">
        <f t="shared" si="111"/>
        <v>12.13</v>
      </c>
      <c r="AH812" s="9">
        <f t="shared" si="115"/>
        <v>9.4031007751937984E-2</v>
      </c>
      <c r="AI812" s="14">
        <f>VLOOKUP(E812,'Verweis Faktor'!$A:$B,2,FALSE)</f>
        <v>1</v>
      </c>
      <c r="AJ812" s="14"/>
      <c r="AK812" s="14" t="str">
        <f>IF(AL812="Ja","Versandkosten",VLOOKUP(E812,'Verweis Belegart'!$A$2:$B$9,2,FALSE))</f>
        <v>Hardware</v>
      </c>
      <c r="AL812" s="14" t="str">
        <f t="shared" si="116"/>
        <v>Nein</v>
      </c>
      <c r="AM812" s="14" t="str">
        <f t="shared" si="112"/>
        <v>Positiv</v>
      </c>
    </row>
    <row r="813" spans="1:39" ht="17.25" customHeight="1" x14ac:dyDescent="0.35">
      <c r="A813" s="17">
        <v>14571680</v>
      </c>
      <c r="B813" s="2" t="s">
        <v>22</v>
      </c>
      <c r="C813" s="1">
        <v>2025001</v>
      </c>
      <c r="D813" s="1">
        <v>2000233</v>
      </c>
      <c r="E813" s="2" t="s">
        <v>34</v>
      </c>
      <c r="F813" s="2" t="s">
        <v>142</v>
      </c>
      <c r="G813" s="2" t="s">
        <v>66</v>
      </c>
      <c r="H813" s="2" t="s">
        <v>1132</v>
      </c>
      <c r="I813" s="2" t="s">
        <v>1133</v>
      </c>
      <c r="J813" s="2" t="s">
        <v>103</v>
      </c>
      <c r="K813" s="2" t="s">
        <v>45</v>
      </c>
      <c r="L813" s="2" t="s">
        <v>993</v>
      </c>
      <c r="M813" s="2" t="s">
        <v>994</v>
      </c>
      <c r="N813" s="2" t="s">
        <v>457</v>
      </c>
      <c r="O813" s="3">
        <v>3</v>
      </c>
      <c r="P813" s="3">
        <v>863.52620000000002</v>
      </c>
      <c r="Q813" s="3">
        <v>855</v>
      </c>
      <c r="R813" s="3">
        <v>2565</v>
      </c>
      <c r="S813" s="3">
        <v>-8.5261999999999993</v>
      </c>
      <c r="T813" s="3">
        <v>-25.58</v>
      </c>
      <c r="U813" s="3">
        <v>-0.99</v>
      </c>
      <c r="V813" s="2" t="s">
        <v>855</v>
      </c>
      <c r="W813" s="2" t="s">
        <v>856</v>
      </c>
      <c r="X813" s="2" t="s">
        <v>72</v>
      </c>
      <c r="Y813" s="19" t="str">
        <f>VLOOKUP(G813,'Verweis Kd-Gruppe'!$A$2:$B$8,2,FALSE)</f>
        <v>EXP</v>
      </c>
      <c r="Z813" s="19" t="str">
        <f>VLOOKUP(J813,'Verweis Art-Gruppe'!$A$2:$B$15,2,FALSE)</f>
        <v>Geräte</v>
      </c>
      <c r="AA813" s="19" t="str">
        <f>VLOOKUP(W813,'Verweis Vertreter'!$A$2:$B$24,2,FALSE)</f>
        <v>Chahid Drimani</v>
      </c>
      <c r="AB813" s="12">
        <f t="shared" si="108"/>
        <v>3</v>
      </c>
      <c r="AC813" s="12">
        <f t="shared" si="113"/>
        <v>863.52620000000002</v>
      </c>
      <c r="AD813" s="12">
        <f t="shared" si="114"/>
        <v>855</v>
      </c>
      <c r="AE813" s="12">
        <f t="shared" si="109"/>
        <v>2565</v>
      </c>
      <c r="AF813" s="12">
        <f t="shared" si="110"/>
        <v>-8.5261999999999993</v>
      </c>
      <c r="AG813" s="12">
        <f t="shared" si="111"/>
        <v>-25.58</v>
      </c>
      <c r="AH813" s="9">
        <f t="shared" si="115"/>
        <v>-9.9727095516569195E-3</v>
      </c>
      <c r="AI813" s="14">
        <f>VLOOKUP(E813,'Verweis Faktor'!$A:$B,2,FALSE)</f>
        <v>1</v>
      </c>
      <c r="AJ813" s="14"/>
      <c r="AK813" s="14" t="str">
        <f>IF(AL813="Ja","Versandkosten",VLOOKUP(E813,'Verweis Belegart'!$A$2:$B$9,2,FALSE))</f>
        <v>Hardware</v>
      </c>
      <c r="AL813" s="14" t="str">
        <f t="shared" si="116"/>
        <v>Nein</v>
      </c>
      <c r="AM813" s="14" t="str">
        <f t="shared" si="112"/>
        <v>Negativ</v>
      </c>
    </row>
    <row r="814" spans="1:39" ht="17.25" customHeight="1" x14ac:dyDescent="0.35">
      <c r="A814" s="17">
        <v>14571680</v>
      </c>
      <c r="B814" s="2" t="s">
        <v>22</v>
      </c>
      <c r="C814" s="1">
        <v>2025001</v>
      </c>
      <c r="D814" s="1">
        <v>2000233</v>
      </c>
      <c r="E814" s="2" t="s">
        <v>34</v>
      </c>
      <c r="F814" s="2" t="s">
        <v>142</v>
      </c>
      <c r="G814" s="2" t="s">
        <v>66</v>
      </c>
      <c r="H814" s="2" t="s">
        <v>1132</v>
      </c>
      <c r="I814" s="2" t="s">
        <v>1133</v>
      </c>
      <c r="J814" s="2" t="s">
        <v>103</v>
      </c>
      <c r="K814" s="2" t="s">
        <v>49</v>
      </c>
      <c r="L814" s="2" t="s">
        <v>132</v>
      </c>
      <c r="M814" s="2" t="s">
        <v>133</v>
      </c>
      <c r="N814" s="2" t="s">
        <v>48</v>
      </c>
      <c r="O814" s="3">
        <v>1</v>
      </c>
      <c r="P814" s="3">
        <v>254.48859999999999</v>
      </c>
      <c r="Q814" s="3">
        <v>269</v>
      </c>
      <c r="R814" s="3">
        <v>269</v>
      </c>
      <c r="S814" s="3">
        <v>14.5114</v>
      </c>
      <c r="T814" s="3">
        <v>14.51</v>
      </c>
      <c r="U814" s="3">
        <v>5.39</v>
      </c>
      <c r="V814" s="2" t="s">
        <v>855</v>
      </c>
      <c r="W814" s="2" t="s">
        <v>856</v>
      </c>
      <c r="X814" s="2" t="s">
        <v>72</v>
      </c>
      <c r="Y814" s="19" t="str">
        <f>VLOOKUP(G814,'Verweis Kd-Gruppe'!$A$2:$B$8,2,FALSE)</f>
        <v>EXP</v>
      </c>
      <c r="Z814" s="19" t="str">
        <f>VLOOKUP(J814,'Verweis Art-Gruppe'!$A$2:$B$15,2,FALSE)</f>
        <v>Geräte</v>
      </c>
      <c r="AA814" s="19" t="str">
        <f>VLOOKUP(W814,'Verweis Vertreter'!$A$2:$B$24,2,FALSE)</f>
        <v>Chahid Drimani</v>
      </c>
      <c r="AB814" s="12">
        <f t="shared" si="108"/>
        <v>1</v>
      </c>
      <c r="AC814" s="12">
        <f t="shared" si="113"/>
        <v>254.48859999999999</v>
      </c>
      <c r="AD814" s="12">
        <f t="shared" si="114"/>
        <v>269</v>
      </c>
      <c r="AE814" s="12">
        <f t="shared" si="109"/>
        <v>269</v>
      </c>
      <c r="AF814" s="12">
        <f t="shared" si="110"/>
        <v>14.5114</v>
      </c>
      <c r="AG814" s="12">
        <f t="shared" si="111"/>
        <v>14.51</v>
      </c>
      <c r="AH814" s="9">
        <f t="shared" si="115"/>
        <v>5.3940520446096651E-2</v>
      </c>
      <c r="AI814" s="14">
        <f>VLOOKUP(E814,'Verweis Faktor'!$A:$B,2,FALSE)</f>
        <v>1</v>
      </c>
      <c r="AJ814" s="14"/>
      <c r="AK814" s="14" t="str">
        <f>IF(AL814="Ja","Versandkosten",VLOOKUP(E814,'Verweis Belegart'!$A$2:$B$9,2,FALSE))</f>
        <v>Hardware</v>
      </c>
      <c r="AL814" s="14" t="str">
        <f t="shared" si="116"/>
        <v>Nein</v>
      </c>
      <c r="AM814" s="14" t="str">
        <f t="shared" si="112"/>
        <v>Positiv</v>
      </c>
    </row>
    <row r="815" spans="1:39" ht="17.25" customHeight="1" x14ac:dyDescent="0.35">
      <c r="A815" s="17">
        <v>14571680</v>
      </c>
      <c r="B815" s="2" t="s">
        <v>22</v>
      </c>
      <c r="C815" s="1">
        <v>2025001</v>
      </c>
      <c r="D815" s="1">
        <v>2000233</v>
      </c>
      <c r="E815" s="2" t="s">
        <v>34</v>
      </c>
      <c r="F815" s="2" t="s">
        <v>142</v>
      </c>
      <c r="G815" s="2" t="s">
        <v>66</v>
      </c>
      <c r="H815" s="2" t="s">
        <v>1132</v>
      </c>
      <c r="I815" s="2" t="s">
        <v>1133</v>
      </c>
      <c r="J815" s="2" t="s">
        <v>103</v>
      </c>
      <c r="K815" s="2" t="s">
        <v>79</v>
      </c>
      <c r="L815" s="2" t="s">
        <v>1150</v>
      </c>
      <c r="M815" s="2" t="s">
        <v>1151</v>
      </c>
      <c r="N815" s="2" t="s">
        <v>1152</v>
      </c>
      <c r="O815" s="3">
        <v>2</v>
      </c>
      <c r="P815" s="3">
        <v>129.98869999999999</v>
      </c>
      <c r="Q815" s="3">
        <v>145</v>
      </c>
      <c r="R815" s="3">
        <v>290</v>
      </c>
      <c r="S815" s="3">
        <v>15.0113</v>
      </c>
      <c r="T815" s="3">
        <v>30.02</v>
      </c>
      <c r="U815" s="3">
        <v>10.35</v>
      </c>
      <c r="V815" s="2" t="s">
        <v>855</v>
      </c>
      <c r="W815" s="2" t="s">
        <v>856</v>
      </c>
      <c r="X815" s="2" t="s">
        <v>72</v>
      </c>
      <c r="Y815" s="19" t="str">
        <f>VLOOKUP(G815,'Verweis Kd-Gruppe'!$A$2:$B$8,2,FALSE)</f>
        <v>EXP</v>
      </c>
      <c r="Z815" s="19" t="str">
        <f>VLOOKUP(J815,'Verweis Art-Gruppe'!$A$2:$B$15,2,FALSE)</f>
        <v>Geräte</v>
      </c>
      <c r="AA815" s="19" t="str">
        <f>VLOOKUP(W815,'Verweis Vertreter'!$A$2:$B$24,2,FALSE)</f>
        <v>Chahid Drimani</v>
      </c>
      <c r="AB815" s="12">
        <f t="shared" si="108"/>
        <v>2</v>
      </c>
      <c r="AC815" s="12">
        <f t="shared" si="113"/>
        <v>129.98869999999999</v>
      </c>
      <c r="AD815" s="12">
        <f t="shared" si="114"/>
        <v>145</v>
      </c>
      <c r="AE815" s="12">
        <f t="shared" si="109"/>
        <v>290</v>
      </c>
      <c r="AF815" s="12">
        <f t="shared" si="110"/>
        <v>15.0113</v>
      </c>
      <c r="AG815" s="12">
        <f t="shared" si="111"/>
        <v>30.02</v>
      </c>
      <c r="AH815" s="9">
        <f t="shared" si="115"/>
        <v>0.10351724137931034</v>
      </c>
      <c r="AI815" s="14">
        <f>VLOOKUP(E815,'Verweis Faktor'!$A:$B,2,FALSE)</f>
        <v>1</v>
      </c>
      <c r="AJ815" s="14"/>
      <c r="AK815" s="14" t="str">
        <f>IF(AL815="Ja","Versandkosten",VLOOKUP(E815,'Verweis Belegart'!$A$2:$B$9,2,FALSE))</f>
        <v>Hardware</v>
      </c>
      <c r="AL815" s="14" t="str">
        <f t="shared" si="116"/>
        <v>Nein</v>
      </c>
      <c r="AM815" s="14" t="str">
        <f t="shared" si="112"/>
        <v>Positiv</v>
      </c>
    </row>
    <row r="816" spans="1:39" ht="17.25" customHeight="1" x14ac:dyDescent="0.35">
      <c r="A816" s="17">
        <v>14571680</v>
      </c>
      <c r="B816" s="2" t="s">
        <v>22</v>
      </c>
      <c r="C816" s="1">
        <v>2025001</v>
      </c>
      <c r="D816" s="1">
        <v>2000233</v>
      </c>
      <c r="E816" s="2" t="s">
        <v>34</v>
      </c>
      <c r="F816" s="2" t="s">
        <v>142</v>
      </c>
      <c r="G816" s="2" t="s">
        <v>66</v>
      </c>
      <c r="H816" s="2" t="s">
        <v>1132</v>
      </c>
      <c r="I816" s="2" t="s">
        <v>1133</v>
      </c>
      <c r="J816" s="2" t="s">
        <v>103</v>
      </c>
      <c r="K816" s="2" t="s">
        <v>83</v>
      </c>
      <c r="L816" s="2" t="s">
        <v>673</v>
      </c>
      <c r="M816" s="2" t="s">
        <v>674</v>
      </c>
      <c r="N816" s="2" t="s">
        <v>48</v>
      </c>
      <c r="O816" s="3">
        <v>1</v>
      </c>
      <c r="P816" s="3">
        <v>253.2636</v>
      </c>
      <c r="Q816" s="3">
        <v>265</v>
      </c>
      <c r="R816" s="3">
        <v>265</v>
      </c>
      <c r="S816" s="3">
        <v>11.7364</v>
      </c>
      <c r="T816" s="3">
        <v>11.74</v>
      </c>
      <c r="U816" s="3">
        <v>4.42</v>
      </c>
      <c r="V816" s="2" t="s">
        <v>855</v>
      </c>
      <c r="W816" s="2" t="s">
        <v>856</v>
      </c>
      <c r="X816" s="2" t="s">
        <v>72</v>
      </c>
      <c r="Y816" s="19" t="str">
        <f>VLOOKUP(G816,'Verweis Kd-Gruppe'!$A$2:$B$8,2,FALSE)</f>
        <v>EXP</v>
      </c>
      <c r="Z816" s="19" t="str">
        <f>VLOOKUP(J816,'Verweis Art-Gruppe'!$A$2:$B$15,2,FALSE)</f>
        <v>Geräte</v>
      </c>
      <c r="AA816" s="19" t="str">
        <f>VLOOKUP(W816,'Verweis Vertreter'!$A$2:$B$24,2,FALSE)</f>
        <v>Chahid Drimani</v>
      </c>
      <c r="AB816" s="12">
        <f t="shared" si="108"/>
        <v>1</v>
      </c>
      <c r="AC816" s="12">
        <f t="shared" si="113"/>
        <v>253.2636</v>
      </c>
      <c r="AD816" s="12">
        <f t="shared" si="114"/>
        <v>265</v>
      </c>
      <c r="AE816" s="12">
        <f t="shared" si="109"/>
        <v>265</v>
      </c>
      <c r="AF816" s="12">
        <f t="shared" si="110"/>
        <v>11.7364</v>
      </c>
      <c r="AG816" s="12">
        <f t="shared" si="111"/>
        <v>11.74</v>
      </c>
      <c r="AH816" s="9">
        <f t="shared" si="115"/>
        <v>4.4301886792452831E-2</v>
      </c>
      <c r="AI816" s="14">
        <f>VLOOKUP(E816,'Verweis Faktor'!$A:$B,2,FALSE)</f>
        <v>1</v>
      </c>
      <c r="AJ816" s="14"/>
      <c r="AK816" s="14" t="str">
        <f>IF(AL816="Ja","Versandkosten",VLOOKUP(E816,'Verweis Belegart'!$A$2:$B$9,2,FALSE))</f>
        <v>Hardware</v>
      </c>
      <c r="AL816" s="14" t="str">
        <f t="shared" si="116"/>
        <v>Nein</v>
      </c>
      <c r="AM816" s="14" t="str">
        <f t="shared" si="112"/>
        <v>Positiv</v>
      </c>
    </row>
    <row r="817" spans="1:39" ht="17.25" customHeight="1" x14ac:dyDescent="0.35">
      <c r="A817" s="17">
        <v>14571680</v>
      </c>
      <c r="B817" s="2" t="s">
        <v>22</v>
      </c>
      <c r="C817" s="1">
        <v>2025001</v>
      </c>
      <c r="D817" s="1">
        <v>2000233</v>
      </c>
      <c r="E817" s="2" t="s">
        <v>34</v>
      </c>
      <c r="F817" s="2" t="s">
        <v>142</v>
      </c>
      <c r="G817" s="2" t="s">
        <v>66</v>
      </c>
      <c r="H817" s="2" t="s">
        <v>1132</v>
      </c>
      <c r="I817" s="2" t="s">
        <v>1133</v>
      </c>
      <c r="J817" s="2" t="s">
        <v>103</v>
      </c>
      <c r="K817" s="2" t="s">
        <v>87</v>
      </c>
      <c r="L817" s="2" t="s">
        <v>147</v>
      </c>
      <c r="M817" s="2" t="s">
        <v>148</v>
      </c>
      <c r="N817" s="2" t="s">
        <v>149</v>
      </c>
      <c r="O817" s="3">
        <v>3</v>
      </c>
      <c r="P817" s="3">
        <v>204.57390000000001</v>
      </c>
      <c r="Q817" s="3">
        <v>215</v>
      </c>
      <c r="R817" s="3">
        <v>645</v>
      </c>
      <c r="S817" s="3">
        <v>10.4261</v>
      </c>
      <c r="T817" s="3">
        <v>31.28</v>
      </c>
      <c r="U817" s="3">
        <v>4.84</v>
      </c>
      <c r="V817" s="2" t="s">
        <v>855</v>
      </c>
      <c r="W817" s="2" t="s">
        <v>856</v>
      </c>
      <c r="X817" s="2" t="s">
        <v>72</v>
      </c>
      <c r="Y817" s="19" t="str">
        <f>VLOOKUP(G817,'Verweis Kd-Gruppe'!$A$2:$B$8,2,FALSE)</f>
        <v>EXP</v>
      </c>
      <c r="Z817" s="19" t="str">
        <f>VLOOKUP(J817,'Verweis Art-Gruppe'!$A$2:$B$15,2,FALSE)</f>
        <v>Geräte</v>
      </c>
      <c r="AA817" s="19" t="str">
        <f>VLOOKUP(W817,'Verweis Vertreter'!$A$2:$B$24,2,FALSE)</f>
        <v>Chahid Drimani</v>
      </c>
      <c r="AB817" s="12">
        <f t="shared" si="108"/>
        <v>3</v>
      </c>
      <c r="AC817" s="12">
        <f t="shared" si="113"/>
        <v>204.57390000000001</v>
      </c>
      <c r="AD817" s="12">
        <f t="shared" si="114"/>
        <v>215</v>
      </c>
      <c r="AE817" s="12">
        <f t="shared" si="109"/>
        <v>645</v>
      </c>
      <c r="AF817" s="12">
        <f t="shared" si="110"/>
        <v>10.4261</v>
      </c>
      <c r="AG817" s="12">
        <f t="shared" si="111"/>
        <v>31.28</v>
      </c>
      <c r="AH817" s="9">
        <f t="shared" si="115"/>
        <v>4.8496124031007753E-2</v>
      </c>
      <c r="AI817" s="14">
        <f>VLOOKUP(E817,'Verweis Faktor'!$A:$B,2,FALSE)</f>
        <v>1</v>
      </c>
      <c r="AJ817" s="14"/>
      <c r="AK817" s="14" t="str">
        <f>IF(AL817="Ja","Versandkosten",VLOOKUP(E817,'Verweis Belegart'!$A$2:$B$9,2,FALSE))</f>
        <v>Hardware</v>
      </c>
      <c r="AL817" s="14" t="str">
        <f t="shared" si="116"/>
        <v>Nein</v>
      </c>
      <c r="AM817" s="14" t="str">
        <f t="shared" si="112"/>
        <v>Positiv</v>
      </c>
    </row>
    <row r="818" spans="1:39" ht="17.25" customHeight="1" x14ac:dyDescent="0.35">
      <c r="A818" s="17">
        <v>14571680</v>
      </c>
      <c r="B818" s="2" t="s">
        <v>22</v>
      </c>
      <c r="C818" s="1">
        <v>2025001</v>
      </c>
      <c r="D818" s="1">
        <v>2000233</v>
      </c>
      <c r="E818" s="2" t="s">
        <v>34</v>
      </c>
      <c r="F818" s="2" t="s">
        <v>142</v>
      </c>
      <c r="G818" s="2" t="s">
        <v>66</v>
      </c>
      <c r="H818" s="2" t="s">
        <v>1132</v>
      </c>
      <c r="I818" s="2" t="s">
        <v>1133</v>
      </c>
      <c r="J818" s="2" t="s">
        <v>103</v>
      </c>
      <c r="K818" s="2" t="s">
        <v>91</v>
      </c>
      <c r="L818" s="2" t="s">
        <v>1027</v>
      </c>
      <c r="M818" s="2" t="s">
        <v>1028</v>
      </c>
      <c r="N818" s="2" t="s">
        <v>618</v>
      </c>
      <c r="O818" s="3">
        <v>4</v>
      </c>
      <c r="P818" s="3">
        <v>495</v>
      </c>
      <c r="Q818" s="3">
        <v>505</v>
      </c>
      <c r="R818" s="3">
        <v>2020</v>
      </c>
      <c r="S818" s="3">
        <v>10</v>
      </c>
      <c r="T818" s="3">
        <v>40</v>
      </c>
      <c r="U818" s="3">
        <v>1.98</v>
      </c>
      <c r="V818" s="2" t="s">
        <v>855</v>
      </c>
      <c r="W818" s="2" t="s">
        <v>856</v>
      </c>
      <c r="X818" s="2" t="s">
        <v>72</v>
      </c>
      <c r="Y818" s="19" t="str">
        <f>VLOOKUP(G818,'Verweis Kd-Gruppe'!$A$2:$B$8,2,FALSE)</f>
        <v>EXP</v>
      </c>
      <c r="Z818" s="19" t="str">
        <f>VLOOKUP(J818,'Verweis Art-Gruppe'!$A$2:$B$15,2,FALSE)</f>
        <v>Geräte</v>
      </c>
      <c r="AA818" s="19" t="str">
        <f>VLOOKUP(W818,'Verweis Vertreter'!$A$2:$B$24,2,FALSE)</f>
        <v>Chahid Drimani</v>
      </c>
      <c r="AB818" s="12">
        <f t="shared" si="108"/>
        <v>4</v>
      </c>
      <c r="AC818" s="12">
        <f t="shared" si="113"/>
        <v>495</v>
      </c>
      <c r="AD818" s="12">
        <f t="shared" si="114"/>
        <v>505</v>
      </c>
      <c r="AE818" s="12">
        <f t="shared" si="109"/>
        <v>2020</v>
      </c>
      <c r="AF818" s="12">
        <f t="shared" si="110"/>
        <v>10</v>
      </c>
      <c r="AG818" s="12">
        <f t="shared" si="111"/>
        <v>40</v>
      </c>
      <c r="AH818" s="9">
        <f t="shared" si="115"/>
        <v>1.9801980198019802E-2</v>
      </c>
      <c r="AI818" s="14">
        <f>VLOOKUP(E818,'Verweis Faktor'!$A:$B,2,FALSE)</f>
        <v>1</v>
      </c>
      <c r="AJ818" s="14"/>
      <c r="AK818" s="14" t="str">
        <f>IF(AL818="Ja","Versandkosten",VLOOKUP(E818,'Verweis Belegart'!$A$2:$B$9,2,FALSE))</f>
        <v>Hardware</v>
      </c>
      <c r="AL818" s="14" t="str">
        <f t="shared" si="116"/>
        <v>Nein</v>
      </c>
      <c r="AM818" s="14" t="str">
        <f t="shared" si="112"/>
        <v>Positiv</v>
      </c>
    </row>
    <row r="819" spans="1:39" ht="17.25" customHeight="1" x14ac:dyDescent="0.35">
      <c r="A819" s="17">
        <v>14571680</v>
      </c>
      <c r="B819" s="2" t="s">
        <v>22</v>
      </c>
      <c r="C819" s="1">
        <v>2025001</v>
      </c>
      <c r="D819" s="1">
        <v>2000233</v>
      </c>
      <c r="E819" s="2" t="s">
        <v>34</v>
      </c>
      <c r="F819" s="2" t="s">
        <v>142</v>
      </c>
      <c r="G819" s="2" t="s">
        <v>66</v>
      </c>
      <c r="H819" s="2" t="s">
        <v>1132</v>
      </c>
      <c r="I819" s="2" t="s">
        <v>1133</v>
      </c>
      <c r="J819" s="2" t="s">
        <v>103</v>
      </c>
      <c r="K819" s="2" t="s">
        <v>95</v>
      </c>
      <c r="L819" s="2" t="s">
        <v>845</v>
      </c>
      <c r="M819" s="2" t="s">
        <v>846</v>
      </c>
      <c r="N819" s="2" t="s">
        <v>128</v>
      </c>
      <c r="O819" s="3">
        <v>1</v>
      </c>
      <c r="P819" s="3">
        <v>190.3897</v>
      </c>
      <c r="Q819" s="3">
        <v>205</v>
      </c>
      <c r="R819" s="3">
        <v>205</v>
      </c>
      <c r="S819" s="3">
        <v>14.610300000000001</v>
      </c>
      <c r="T819" s="3">
        <v>14.61</v>
      </c>
      <c r="U819" s="3">
        <v>7.12</v>
      </c>
      <c r="V819" s="2" t="s">
        <v>855</v>
      </c>
      <c r="W819" s="2" t="s">
        <v>856</v>
      </c>
      <c r="X819" s="2" t="s">
        <v>72</v>
      </c>
      <c r="Y819" s="19" t="str">
        <f>VLOOKUP(G819,'Verweis Kd-Gruppe'!$A$2:$B$8,2,FALSE)</f>
        <v>EXP</v>
      </c>
      <c r="Z819" s="19" t="str">
        <f>VLOOKUP(J819,'Verweis Art-Gruppe'!$A$2:$B$15,2,FALSE)</f>
        <v>Geräte</v>
      </c>
      <c r="AA819" s="19" t="str">
        <f>VLOOKUP(W819,'Verweis Vertreter'!$A$2:$B$24,2,FALSE)</f>
        <v>Chahid Drimani</v>
      </c>
      <c r="AB819" s="12">
        <f t="shared" si="108"/>
        <v>1</v>
      </c>
      <c r="AC819" s="12">
        <f t="shared" si="113"/>
        <v>190.3897</v>
      </c>
      <c r="AD819" s="12">
        <f t="shared" si="114"/>
        <v>205</v>
      </c>
      <c r="AE819" s="12">
        <f t="shared" si="109"/>
        <v>205</v>
      </c>
      <c r="AF819" s="12">
        <f t="shared" si="110"/>
        <v>14.610300000000001</v>
      </c>
      <c r="AG819" s="12">
        <f t="shared" si="111"/>
        <v>14.61</v>
      </c>
      <c r="AH819" s="9">
        <f t="shared" si="115"/>
        <v>7.1268292682926823E-2</v>
      </c>
      <c r="AI819" s="14">
        <f>VLOOKUP(E819,'Verweis Faktor'!$A:$B,2,FALSE)</f>
        <v>1</v>
      </c>
      <c r="AJ819" s="14"/>
      <c r="AK819" s="14" t="str">
        <f>IF(AL819="Ja","Versandkosten",VLOOKUP(E819,'Verweis Belegart'!$A$2:$B$9,2,FALSE))</f>
        <v>Hardware</v>
      </c>
      <c r="AL819" s="14" t="str">
        <f t="shared" si="116"/>
        <v>Nein</v>
      </c>
      <c r="AM819" s="14" t="str">
        <f t="shared" si="112"/>
        <v>Positiv</v>
      </c>
    </row>
    <row r="820" spans="1:39" ht="17.25" customHeight="1" x14ac:dyDescent="0.35">
      <c r="A820" s="17">
        <v>14571680</v>
      </c>
      <c r="B820" s="2" t="s">
        <v>22</v>
      </c>
      <c r="C820" s="1">
        <v>2025001</v>
      </c>
      <c r="D820" s="1">
        <v>2000233</v>
      </c>
      <c r="E820" s="2" t="s">
        <v>34</v>
      </c>
      <c r="F820" s="2" t="s">
        <v>142</v>
      </c>
      <c r="G820" s="2" t="s">
        <v>66</v>
      </c>
      <c r="H820" s="2" t="s">
        <v>1132</v>
      </c>
      <c r="I820" s="2" t="s">
        <v>1133</v>
      </c>
      <c r="J820" s="2" t="s">
        <v>103</v>
      </c>
      <c r="K820" s="2" t="s">
        <v>99</v>
      </c>
      <c r="L820" s="2" t="s">
        <v>818</v>
      </c>
      <c r="M820" s="2" t="s">
        <v>819</v>
      </c>
      <c r="N820" s="2" t="s">
        <v>164</v>
      </c>
      <c r="O820" s="3">
        <v>2</v>
      </c>
      <c r="P820" s="3">
        <v>273.26979999999998</v>
      </c>
      <c r="Q820" s="3">
        <v>281</v>
      </c>
      <c r="R820" s="3">
        <v>562</v>
      </c>
      <c r="S820" s="3">
        <v>7.7302</v>
      </c>
      <c r="T820" s="3">
        <v>15.46</v>
      </c>
      <c r="U820" s="3">
        <v>2.75</v>
      </c>
      <c r="V820" s="2" t="s">
        <v>855</v>
      </c>
      <c r="W820" s="2" t="s">
        <v>856</v>
      </c>
      <c r="X820" s="2" t="s">
        <v>72</v>
      </c>
      <c r="Y820" s="19" t="str">
        <f>VLOOKUP(G820,'Verweis Kd-Gruppe'!$A$2:$B$8,2,FALSE)</f>
        <v>EXP</v>
      </c>
      <c r="Z820" s="19" t="str">
        <f>VLOOKUP(J820,'Verweis Art-Gruppe'!$A$2:$B$15,2,FALSE)</f>
        <v>Geräte</v>
      </c>
      <c r="AA820" s="19" t="str">
        <f>VLOOKUP(W820,'Verweis Vertreter'!$A$2:$B$24,2,FALSE)</f>
        <v>Chahid Drimani</v>
      </c>
      <c r="AB820" s="12">
        <f t="shared" si="108"/>
        <v>2</v>
      </c>
      <c r="AC820" s="12">
        <f t="shared" si="113"/>
        <v>273.26979999999998</v>
      </c>
      <c r="AD820" s="12">
        <f t="shared" si="114"/>
        <v>281</v>
      </c>
      <c r="AE820" s="12">
        <f t="shared" si="109"/>
        <v>562</v>
      </c>
      <c r="AF820" s="12">
        <f t="shared" si="110"/>
        <v>7.7302</v>
      </c>
      <c r="AG820" s="12">
        <f t="shared" si="111"/>
        <v>15.46</v>
      </c>
      <c r="AH820" s="9">
        <f t="shared" si="115"/>
        <v>2.7508896797153026E-2</v>
      </c>
      <c r="AI820" s="14">
        <f>VLOOKUP(E820,'Verweis Faktor'!$A:$B,2,FALSE)</f>
        <v>1</v>
      </c>
      <c r="AJ820" s="14"/>
      <c r="AK820" s="14" t="str">
        <f>IF(AL820="Ja","Versandkosten",VLOOKUP(E820,'Verweis Belegart'!$A$2:$B$9,2,FALSE))</f>
        <v>Hardware</v>
      </c>
      <c r="AL820" s="14" t="str">
        <f t="shared" si="116"/>
        <v>Nein</v>
      </c>
      <c r="AM820" s="14" t="str">
        <f t="shared" si="112"/>
        <v>Positiv</v>
      </c>
    </row>
    <row r="821" spans="1:39" ht="17.25" customHeight="1" x14ac:dyDescent="0.35">
      <c r="A821" s="17">
        <v>14571680</v>
      </c>
      <c r="B821" s="2" t="s">
        <v>22</v>
      </c>
      <c r="C821" s="1">
        <v>2025001</v>
      </c>
      <c r="D821" s="1">
        <v>2000233</v>
      </c>
      <c r="E821" s="2" t="s">
        <v>34</v>
      </c>
      <c r="F821" s="2" t="s">
        <v>142</v>
      </c>
      <c r="G821" s="2" t="s">
        <v>66</v>
      </c>
      <c r="H821" s="2" t="s">
        <v>1132</v>
      </c>
      <c r="I821" s="2" t="s">
        <v>1133</v>
      </c>
      <c r="J821" s="2" t="s">
        <v>103</v>
      </c>
      <c r="K821" s="2" t="s">
        <v>103</v>
      </c>
      <c r="L821" s="2" t="s">
        <v>272</v>
      </c>
      <c r="M821" s="2" t="s">
        <v>273</v>
      </c>
      <c r="N821" s="2" t="s">
        <v>274</v>
      </c>
      <c r="O821" s="3">
        <v>5</v>
      </c>
      <c r="P821" s="3">
        <v>1065.5192</v>
      </c>
      <c r="Q821" s="3">
        <v>1120</v>
      </c>
      <c r="R821" s="3">
        <v>5600</v>
      </c>
      <c r="S821" s="3">
        <v>54.480800000000002</v>
      </c>
      <c r="T821" s="3">
        <v>272.39999999999998</v>
      </c>
      <c r="U821" s="3">
        <v>4.8600000000000003</v>
      </c>
      <c r="V821" s="2" t="s">
        <v>855</v>
      </c>
      <c r="W821" s="2" t="s">
        <v>856</v>
      </c>
      <c r="X821" s="2" t="s">
        <v>72</v>
      </c>
      <c r="Y821" s="19" t="str">
        <f>VLOOKUP(G821,'Verweis Kd-Gruppe'!$A$2:$B$8,2,FALSE)</f>
        <v>EXP</v>
      </c>
      <c r="Z821" s="19" t="str">
        <f>VLOOKUP(J821,'Verweis Art-Gruppe'!$A$2:$B$15,2,FALSE)</f>
        <v>Geräte</v>
      </c>
      <c r="AA821" s="19" t="str">
        <f>VLOOKUP(W821,'Verweis Vertreter'!$A$2:$B$24,2,FALSE)</f>
        <v>Chahid Drimani</v>
      </c>
      <c r="AB821" s="12">
        <f t="shared" si="108"/>
        <v>5</v>
      </c>
      <c r="AC821" s="12">
        <f t="shared" si="113"/>
        <v>1065.5192</v>
      </c>
      <c r="AD821" s="12">
        <f t="shared" si="114"/>
        <v>1120</v>
      </c>
      <c r="AE821" s="12">
        <f t="shared" si="109"/>
        <v>5600</v>
      </c>
      <c r="AF821" s="12">
        <f t="shared" si="110"/>
        <v>54.480800000000002</v>
      </c>
      <c r="AG821" s="12">
        <f t="shared" si="111"/>
        <v>272.39999999999998</v>
      </c>
      <c r="AH821" s="9">
        <f t="shared" si="115"/>
        <v>4.864285714285714E-2</v>
      </c>
      <c r="AI821" s="14">
        <f>VLOOKUP(E821,'Verweis Faktor'!$A:$B,2,FALSE)</f>
        <v>1</v>
      </c>
      <c r="AJ821" s="14"/>
      <c r="AK821" s="14" t="str">
        <f>IF(AL821="Ja","Versandkosten",VLOOKUP(E821,'Verweis Belegart'!$A$2:$B$9,2,FALSE))</f>
        <v>Hardware</v>
      </c>
      <c r="AL821" s="14" t="str">
        <f t="shared" si="116"/>
        <v>Nein</v>
      </c>
      <c r="AM821" s="14" t="str">
        <f t="shared" si="112"/>
        <v>Positiv</v>
      </c>
    </row>
    <row r="822" spans="1:39" ht="17.25" customHeight="1" x14ac:dyDescent="0.35">
      <c r="A822" s="17">
        <v>14571680</v>
      </c>
      <c r="B822" s="2" t="s">
        <v>22</v>
      </c>
      <c r="C822" s="1">
        <v>2025001</v>
      </c>
      <c r="D822" s="1">
        <v>2000233</v>
      </c>
      <c r="E822" s="2" t="s">
        <v>34</v>
      </c>
      <c r="F822" s="2" t="s">
        <v>142</v>
      </c>
      <c r="G822" s="2" t="s">
        <v>66</v>
      </c>
      <c r="H822" s="2" t="s">
        <v>1132</v>
      </c>
      <c r="I822" s="2" t="s">
        <v>1133</v>
      </c>
      <c r="J822" s="2" t="s">
        <v>304</v>
      </c>
      <c r="K822" s="2" t="s">
        <v>107</v>
      </c>
      <c r="L822" s="2" t="s">
        <v>752</v>
      </c>
      <c r="M822" s="2" t="s">
        <v>753</v>
      </c>
      <c r="N822" s="2" t="s">
        <v>200</v>
      </c>
      <c r="O822" s="3">
        <v>5</v>
      </c>
      <c r="P822" s="3">
        <v>660</v>
      </c>
      <c r="Q822" s="3">
        <v>676</v>
      </c>
      <c r="R822" s="3">
        <v>3380</v>
      </c>
      <c r="S822" s="3">
        <v>16</v>
      </c>
      <c r="T822" s="3">
        <v>80</v>
      </c>
      <c r="U822" s="3">
        <v>2.36</v>
      </c>
      <c r="V822" s="2" t="s">
        <v>855</v>
      </c>
      <c r="W822" s="2" t="s">
        <v>856</v>
      </c>
      <c r="X822" s="2" t="s">
        <v>72</v>
      </c>
      <c r="Y822" s="19" t="str">
        <f>VLOOKUP(G822,'Verweis Kd-Gruppe'!$A$2:$B$8,2,FALSE)</f>
        <v>EXP</v>
      </c>
      <c r="Z822" s="19" t="str">
        <f>VLOOKUP(J822,'Verweis Art-Gruppe'!$A$2:$B$15,2,FALSE)</f>
        <v>Zubehör</v>
      </c>
      <c r="AA822" s="19" t="str">
        <f>VLOOKUP(W822,'Verweis Vertreter'!$A$2:$B$24,2,FALSE)</f>
        <v>Chahid Drimani</v>
      </c>
      <c r="AB822" s="12">
        <f t="shared" si="108"/>
        <v>5</v>
      </c>
      <c r="AC822" s="12">
        <f t="shared" si="113"/>
        <v>660</v>
      </c>
      <c r="AD822" s="12">
        <f t="shared" si="114"/>
        <v>676</v>
      </c>
      <c r="AE822" s="12">
        <f t="shared" si="109"/>
        <v>3380</v>
      </c>
      <c r="AF822" s="12">
        <f t="shared" si="110"/>
        <v>16</v>
      </c>
      <c r="AG822" s="12">
        <f t="shared" si="111"/>
        <v>80</v>
      </c>
      <c r="AH822" s="9">
        <f t="shared" si="115"/>
        <v>2.3668639053254437E-2</v>
      </c>
      <c r="AI822" s="14">
        <f>VLOOKUP(E822,'Verweis Faktor'!$A:$B,2,FALSE)</f>
        <v>1</v>
      </c>
      <c r="AJ822" s="14"/>
      <c r="AK822" s="14" t="str">
        <f>IF(AL822="Ja","Versandkosten",VLOOKUP(E822,'Verweis Belegart'!$A$2:$B$9,2,FALSE))</f>
        <v>Hardware</v>
      </c>
      <c r="AL822" s="14" t="str">
        <f t="shared" si="116"/>
        <v>Nein</v>
      </c>
      <c r="AM822" s="14" t="str">
        <f t="shared" si="112"/>
        <v>Positiv</v>
      </c>
    </row>
    <row r="823" spans="1:39" ht="17.25" customHeight="1" x14ac:dyDescent="0.35">
      <c r="A823" s="17">
        <v>14571680</v>
      </c>
      <c r="B823" s="2" t="s">
        <v>22</v>
      </c>
      <c r="C823" s="1">
        <v>2025001</v>
      </c>
      <c r="D823" s="1">
        <v>2000233</v>
      </c>
      <c r="E823" s="2" t="s">
        <v>34</v>
      </c>
      <c r="F823" s="2" t="s">
        <v>142</v>
      </c>
      <c r="G823" s="2" t="s">
        <v>66</v>
      </c>
      <c r="H823" s="2" t="s">
        <v>1132</v>
      </c>
      <c r="I823" s="2" t="s">
        <v>1133</v>
      </c>
      <c r="J823" s="2" t="s">
        <v>103</v>
      </c>
      <c r="K823" s="2" t="s">
        <v>111</v>
      </c>
      <c r="L823" s="2" t="s">
        <v>279</v>
      </c>
      <c r="M823" s="2" t="s">
        <v>280</v>
      </c>
      <c r="N823" s="2" t="s">
        <v>271</v>
      </c>
      <c r="O823" s="3">
        <v>1</v>
      </c>
      <c r="P823" s="3">
        <v>411.96159999999998</v>
      </c>
      <c r="Q823" s="3">
        <v>427</v>
      </c>
      <c r="R823" s="3">
        <v>427</v>
      </c>
      <c r="S823" s="3">
        <v>15.038399999999999</v>
      </c>
      <c r="T823" s="3">
        <v>15.04</v>
      </c>
      <c r="U823" s="3">
        <v>3.52</v>
      </c>
      <c r="V823" s="2" t="s">
        <v>855</v>
      </c>
      <c r="W823" s="2" t="s">
        <v>856</v>
      </c>
      <c r="X823" s="2" t="s">
        <v>72</v>
      </c>
      <c r="Y823" s="19" t="str">
        <f>VLOOKUP(G823,'Verweis Kd-Gruppe'!$A$2:$B$8,2,FALSE)</f>
        <v>EXP</v>
      </c>
      <c r="Z823" s="19" t="str">
        <f>VLOOKUP(J823,'Verweis Art-Gruppe'!$A$2:$B$15,2,FALSE)</f>
        <v>Geräte</v>
      </c>
      <c r="AA823" s="19" t="str">
        <f>VLOOKUP(W823,'Verweis Vertreter'!$A$2:$B$24,2,FALSE)</f>
        <v>Chahid Drimani</v>
      </c>
      <c r="AB823" s="12">
        <f t="shared" si="108"/>
        <v>1</v>
      </c>
      <c r="AC823" s="12">
        <f t="shared" si="113"/>
        <v>411.96159999999998</v>
      </c>
      <c r="AD823" s="12">
        <f t="shared" si="114"/>
        <v>427</v>
      </c>
      <c r="AE823" s="12">
        <f t="shared" si="109"/>
        <v>427</v>
      </c>
      <c r="AF823" s="12">
        <f t="shared" si="110"/>
        <v>15.038399999999999</v>
      </c>
      <c r="AG823" s="12">
        <f t="shared" si="111"/>
        <v>15.04</v>
      </c>
      <c r="AH823" s="9">
        <f t="shared" si="115"/>
        <v>3.522248243559719E-2</v>
      </c>
      <c r="AI823" s="14">
        <f>VLOOKUP(E823,'Verweis Faktor'!$A:$B,2,FALSE)</f>
        <v>1</v>
      </c>
      <c r="AJ823" s="14"/>
      <c r="AK823" s="14" t="str">
        <f>IF(AL823="Ja","Versandkosten",VLOOKUP(E823,'Verweis Belegart'!$A$2:$B$9,2,FALSE))</f>
        <v>Hardware</v>
      </c>
      <c r="AL823" s="14" t="str">
        <f t="shared" si="116"/>
        <v>Nein</v>
      </c>
      <c r="AM823" s="14" t="str">
        <f t="shared" si="112"/>
        <v>Positiv</v>
      </c>
    </row>
    <row r="824" spans="1:39" ht="17.25" customHeight="1" x14ac:dyDescent="0.35">
      <c r="A824" s="17">
        <v>14571680</v>
      </c>
      <c r="B824" s="2" t="s">
        <v>22</v>
      </c>
      <c r="C824" s="1">
        <v>2025001</v>
      </c>
      <c r="D824" s="1">
        <v>2000233</v>
      </c>
      <c r="E824" s="2" t="s">
        <v>34</v>
      </c>
      <c r="F824" s="2" t="s">
        <v>142</v>
      </c>
      <c r="G824" s="2" t="s">
        <v>66</v>
      </c>
      <c r="H824" s="2" t="s">
        <v>1132</v>
      </c>
      <c r="I824" s="2" t="s">
        <v>1133</v>
      </c>
      <c r="J824" s="2" t="s">
        <v>103</v>
      </c>
      <c r="K824" s="2" t="s">
        <v>115</v>
      </c>
      <c r="L824" s="2" t="s">
        <v>281</v>
      </c>
      <c r="M824" s="2" t="s">
        <v>282</v>
      </c>
      <c r="N824" s="2" t="s">
        <v>283</v>
      </c>
      <c r="O824" s="3">
        <v>1</v>
      </c>
      <c r="P824" s="3">
        <v>494.59449999999998</v>
      </c>
      <c r="Q824" s="3">
        <v>519</v>
      </c>
      <c r="R824" s="3">
        <v>519</v>
      </c>
      <c r="S824" s="3">
        <v>24.4055</v>
      </c>
      <c r="T824" s="3">
        <v>24.41</v>
      </c>
      <c r="U824" s="3">
        <v>4.7</v>
      </c>
      <c r="V824" s="2" t="s">
        <v>855</v>
      </c>
      <c r="W824" s="2" t="s">
        <v>856</v>
      </c>
      <c r="X824" s="2" t="s">
        <v>72</v>
      </c>
      <c r="Y824" s="19" t="str">
        <f>VLOOKUP(G824,'Verweis Kd-Gruppe'!$A$2:$B$8,2,FALSE)</f>
        <v>EXP</v>
      </c>
      <c r="Z824" s="19" t="str">
        <f>VLOOKUP(J824,'Verweis Art-Gruppe'!$A$2:$B$15,2,FALSE)</f>
        <v>Geräte</v>
      </c>
      <c r="AA824" s="19" t="str">
        <f>VLOOKUP(W824,'Verweis Vertreter'!$A$2:$B$24,2,FALSE)</f>
        <v>Chahid Drimani</v>
      </c>
      <c r="AB824" s="12">
        <f t="shared" si="108"/>
        <v>1</v>
      </c>
      <c r="AC824" s="12">
        <f t="shared" si="113"/>
        <v>494.59449999999998</v>
      </c>
      <c r="AD824" s="12">
        <f t="shared" si="114"/>
        <v>519</v>
      </c>
      <c r="AE824" s="12">
        <f t="shared" si="109"/>
        <v>519</v>
      </c>
      <c r="AF824" s="12">
        <f t="shared" si="110"/>
        <v>24.4055</v>
      </c>
      <c r="AG824" s="12">
        <f t="shared" si="111"/>
        <v>24.41</v>
      </c>
      <c r="AH824" s="9">
        <f t="shared" si="115"/>
        <v>4.7032755298651252E-2</v>
      </c>
      <c r="AI824" s="14">
        <f>VLOOKUP(E824,'Verweis Faktor'!$A:$B,2,FALSE)</f>
        <v>1</v>
      </c>
      <c r="AJ824" s="14"/>
      <c r="AK824" s="14" t="str">
        <f>IF(AL824="Ja","Versandkosten",VLOOKUP(E824,'Verweis Belegart'!$A$2:$B$9,2,FALSE))</f>
        <v>Hardware</v>
      </c>
      <c r="AL824" s="14" t="str">
        <f t="shared" si="116"/>
        <v>Nein</v>
      </c>
      <c r="AM824" s="14" t="str">
        <f t="shared" si="112"/>
        <v>Positiv</v>
      </c>
    </row>
    <row r="825" spans="1:39" ht="17.25" customHeight="1" x14ac:dyDescent="0.35">
      <c r="A825" s="17">
        <v>14571680</v>
      </c>
      <c r="B825" s="2" t="s">
        <v>22</v>
      </c>
      <c r="C825" s="1">
        <v>2025001</v>
      </c>
      <c r="D825" s="1">
        <v>2000233</v>
      </c>
      <c r="E825" s="2" t="s">
        <v>34</v>
      </c>
      <c r="F825" s="2" t="s">
        <v>142</v>
      </c>
      <c r="G825" s="2" t="s">
        <v>66</v>
      </c>
      <c r="H825" s="2" t="s">
        <v>1132</v>
      </c>
      <c r="I825" s="2" t="s">
        <v>1133</v>
      </c>
      <c r="J825" s="2" t="s">
        <v>103</v>
      </c>
      <c r="K825" s="2" t="s">
        <v>289</v>
      </c>
      <c r="L825" s="2" t="s">
        <v>947</v>
      </c>
      <c r="M825" s="2" t="s">
        <v>948</v>
      </c>
      <c r="N825" s="2" t="s">
        <v>949</v>
      </c>
      <c r="O825" s="3">
        <v>1</v>
      </c>
      <c r="P825" s="3">
        <v>135</v>
      </c>
      <c r="Q825" s="3">
        <v>149</v>
      </c>
      <c r="R825" s="3">
        <v>149</v>
      </c>
      <c r="S825" s="3">
        <v>14</v>
      </c>
      <c r="T825" s="3">
        <v>14</v>
      </c>
      <c r="U825" s="3">
        <v>9.39</v>
      </c>
      <c r="V825" s="2" t="s">
        <v>855</v>
      </c>
      <c r="W825" s="2" t="s">
        <v>856</v>
      </c>
      <c r="X825" s="2" t="s">
        <v>72</v>
      </c>
      <c r="Y825" s="19" t="str">
        <f>VLOOKUP(G825,'Verweis Kd-Gruppe'!$A$2:$B$8,2,FALSE)</f>
        <v>EXP</v>
      </c>
      <c r="Z825" s="19" t="str">
        <f>VLOOKUP(J825,'Verweis Art-Gruppe'!$A$2:$B$15,2,FALSE)</f>
        <v>Geräte</v>
      </c>
      <c r="AA825" s="19" t="str">
        <f>VLOOKUP(W825,'Verweis Vertreter'!$A$2:$B$24,2,FALSE)</f>
        <v>Chahid Drimani</v>
      </c>
      <c r="AB825" s="12">
        <f t="shared" si="108"/>
        <v>1</v>
      </c>
      <c r="AC825" s="12">
        <f t="shared" si="113"/>
        <v>135</v>
      </c>
      <c r="AD825" s="12">
        <f t="shared" si="114"/>
        <v>149</v>
      </c>
      <c r="AE825" s="12">
        <f t="shared" si="109"/>
        <v>149</v>
      </c>
      <c r="AF825" s="12">
        <f t="shared" si="110"/>
        <v>14</v>
      </c>
      <c r="AG825" s="12">
        <f t="shared" si="111"/>
        <v>14</v>
      </c>
      <c r="AH825" s="9">
        <f t="shared" si="115"/>
        <v>9.3959731543624164E-2</v>
      </c>
      <c r="AI825" s="14">
        <f>VLOOKUP(E825,'Verweis Faktor'!$A:$B,2,FALSE)</f>
        <v>1</v>
      </c>
      <c r="AJ825" s="14"/>
      <c r="AK825" s="14" t="str">
        <f>IF(AL825="Ja","Versandkosten",VLOOKUP(E825,'Verweis Belegart'!$A$2:$B$9,2,FALSE))</f>
        <v>Hardware</v>
      </c>
      <c r="AL825" s="14" t="str">
        <f t="shared" si="116"/>
        <v>Nein</v>
      </c>
      <c r="AM825" s="14" t="str">
        <f t="shared" si="112"/>
        <v>Positiv</v>
      </c>
    </row>
    <row r="826" spans="1:39" ht="17.25" customHeight="1" x14ac:dyDescent="0.35">
      <c r="A826" s="17">
        <v>14571680</v>
      </c>
      <c r="B826" s="2" t="s">
        <v>22</v>
      </c>
      <c r="C826" s="1">
        <v>2025001</v>
      </c>
      <c r="D826" s="1">
        <v>2000233</v>
      </c>
      <c r="E826" s="2" t="s">
        <v>34</v>
      </c>
      <c r="F826" s="2" t="s">
        <v>142</v>
      </c>
      <c r="G826" s="2" t="s">
        <v>66</v>
      </c>
      <c r="H826" s="2" t="s">
        <v>1132</v>
      </c>
      <c r="I826" s="2" t="s">
        <v>1133</v>
      </c>
      <c r="J826" s="2" t="s">
        <v>304</v>
      </c>
      <c r="K826" s="2" t="s">
        <v>293</v>
      </c>
      <c r="L826" s="2" t="s">
        <v>1153</v>
      </c>
      <c r="M826" s="2" t="s">
        <v>1154</v>
      </c>
      <c r="N826" s="2" t="s">
        <v>607</v>
      </c>
      <c r="O826" s="3">
        <v>6</v>
      </c>
      <c r="P826" s="3">
        <v>66.728300000000004</v>
      </c>
      <c r="Q826" s="3">
        <v>82</v>
      </c>
      <c r="R826" s="3">
        <v>492</v>
      </c>
      <c r="S826" s="3">
        <v>15.271699999999999</v>
      </c>
      <c r="T826" s="3">
        <v>91.63</v>
      </c>
      <c r="U826" s="3">
        <v>18.62</v>
      </c>
      <c r="V826" s="2" t="s">
        <v>855</v>
      </c>
      <c r="W826" s="2" t="s">
        <v>856</v>
      </c>
      <c r="X826" s="2" t="s">
        <v>72</v>
      </c>
      <c r="Y826" s="19" t="str">
        <f>VLOOKUP(G826,'Verweis Kd-Gruppe'!$A$2:$B$8,2,FALSE)</f>
        <v>EXP</v>
      </c>
      <c r="Z826" s="19" t="str">
        <f>VLOOKUP(J826,'Verweis Art-Gruppe'!$A$2:$B$15,2,FALSE)</f>
        <v>Zubehör</v>
      </c>
      <c r="AA826" s="19" t="str">
        <f>VLOOKUP(W826,'Verweis Vertreter'!$A$2:$B$24,2,FALSE)</f>
        <v>Chahid Drimani</v>
      </c>
      <c r="AB826" s="12">
        <f t="shared" si="108"/>
        <v>6</v>
      </c>
      <c r="AC826" s="12">
        <f t="shared" si="113"/>
        <v>66.728300000000004</v>
      </c>
      <c r="AD826" s="12">
        <f t="shared" si="114"/>
        <v>82</v>
      </c>
      <c r="AE826" s="12">
        <f t="shared" si="109"/>
        <v>492</v>
      </c>
      <c r="AF826" s="12">
        <f t="shared" si="110"/>
        <v>15.271699999999999</v>
      </c>
      <c r="AG826" s="12">
        <f t="shared" si="111"/>
        <v>91.63</v>
      </c>
      <c r="AH826" s="9">
        <f t="shared" si="115"/>
        <v>0.18623983739837396</v>
      </c>
      <c r="AI826" s="14">
        <f>VLOOKUP(E826,'Verweis Faktor'!$A:$B,2,FALSE)</f>
        <v>1</v>
      </c>
      <c r="AJ826" s="14"/>
      <c r="AK826" s="14" t="str">
        <f>IF(AL826="Ja","Versandkosten",VLOOKUP(E826,'Verweis Belegart'!$A$2:$B$9,2,FALSE))</f>
        <v>Hardware</v>
      </c>
      <c r="AL826" s="14" t="str">
        <f t="shared" si="116"/>
        <v>Nein</v>
      </c>
      <c r="AM826" s="14" t="str">
        <f t="shared" si="112"/>
        <v>Positiv</v>
      </c>
    </row>
    <row r="827" spans="1:39" ht="17.25" customHeight="1" x14ac:dyDescent="0.35">
      <c r="A827" s="17">
        <v>14571680</v>
      </c>
      <c r="B827" s="2" t="s">
        <v>22</v>
      </c>
      <c r="C827" s="1">
        <v>2025001</v>
      </c>
      <c r="D827" s="1">
        <v>2000233</v>
      </c>
      <c r="E827" s="2" t="s">
        <v>34</v>
      </c>
      <c r="F827" s="2" t="s">
        <v>142</v>
      </c>
      <c r="G827" s="2" t="s">
        <v>66</v>
      </c>
      <c r="H827" s="2" t="s">
        <v>1132</v>
      </c>
      <c r="I827" s="2" t="s">
        <v>1133</v>
      </c>
      <c r="J827" s="2" t="s">
        <v>103</v>
      </c>
      <c r="K827" s="2" t="s">
        <v>296</v>
      </c>
      <c r="L827" s="2" t="s">
        <v>162</v>
      </c>
      <c r="M827" s="2" t="s">
        <v>163</v>
      </c>
      <c r="N827" s="2" t="s">
        <v>164</v>
      </c>
      <c r="O827" s="3">
        <v>1</v>
      </c>
      <c r="P827" s="3">
        <v>269.95</v>
      </c>
      <c r="Q827" s="3">
        <v>283</v>
      </c>
      <c r="R827" s="3">
        <v>283</v>
      </c>
      <c r="S827" s="3">
        <v>13.05</v>
      </c>
      <c r="T827" s="3">
        <v>13.05</v>
      </c>
      <c r="U827" s="3">
        <v>4.6100000000000003</v>
      </c>
      <c r="V827" s="2" t="s">
        <v>855</v>
      </c>
      <c r="W827" s="2" t="s">
        <v>856</v>
      </c>
      <c r="X827" s="2" t="s">
        <v>72</v>
      </c>
      <c r="Y827" s="19" t="str">
        <f>VLOOKUP(G827,'Verweis Kd-Gruppe'!$A$2:$B$8,2,FALSE)</f>
        <v>EXP</v>
      </c>
      <c r="Z827" s="19" t="str">
        <f>VLOOKUP(J827,'Verweis Art-Gruppe'!$A$2:$B$15,2,FALSE)</f>
        <v>Geräte</v>
      </c>
      <c r="AA827" s="19" t="str">
        <f>VLOOKUP(W827,'Verweis Vertreter'!$A$2:$B$24,2,FALSE)</f>
        <v>Chahid Drimani</v>
      </c>
      <c r="AB827" s="12">
        <f t="shared" si="108"/>
        <v>1</v>
      </c>
      <c r="AC827" s="12">
        <f t="shared" si="113"/>
        <v>269.95</v>
      </c>
      <c r="AD827" s="12">
        <f t="shared" si="114"/>
        <v>283</v>
      </c>
      <c r="AE827" s="12">
        <f t="shared" si="109"/>
        <v>283</v>
      </c>
      <c r="AF827" s="12">
        <f t="shared" si="110"/>
        <v>13.05</v>
      </c>
      <c r="AG827" s="12">
        <f t="shared" si="111"/>
        <v>13.05</v>
      </c>
      <c r="AH827" s="9">
        <f t="shared" si="115"/>
        <v>4.6113074204947001E-2</v>
      </c>
      <c r="AI827" s="14">
        <f>VLOOKUP(E827,'Verweis Faktor'!$A:$B,2,FALSE)</f>
        <v>1</v>
      </c>
      <c r="AJ827" s="14"/>
      <c r="AK827" s="14" t="str">
        <f>IF(AL827="Ja","Versandkosten",VLOOKUP(E827,'Verweis Belegart'!$A$2:$B$9,2,FALSE))</f>
        <v>Hardware</v>
      </c>
      <c r="AL827" s="14" t="str">
        <f t="shared" si="116"/>
        <v>Nein</v>
      </c>
      <c r="AM827" s="14" t="str">
        <f t="shared" si="112"/>
        <v>Positiv</v>
      </c>
    </row>
    <row r="828" spans="1:39" ht="17.25" customHeight="1" x14ac:dyDescent="0.35">
      <c r="A828" s="17">
        <v>14571680</v>
      </c>
      <c r="B828" s="2" t="s">
        <v>22</v>
      </c>
      <c r="C828" s="1">
        <v>2025001</v>
      </c>
      <c r="D828" s="1">
        <v>2000233</v>
      </c>
      <c r="E828" s="2" t="s">
        <v>34</v>
      </c>
      <c r="F828" s="2" t="s">
        <v>142</v>
      </c>
      <c r="G828" s="2" t="s">
        <v>66</v>
      </c>
      <c r="H828" s="2" t="s">
        <v>1132</v>
      </c>
      <c r="I828" s="2" t="s">
        <v>1133</v>
      </c>
      <c r="J828" s="2" t="s">
        <v>103</v>
      </c>
      <c r="K828" s="2" t="s">
        <v>299</v>
      </c>
      <c r="L828" s="2" t="s">
        <v>762</v>
      </c>
      <c r="M828" s="2" t="s">
        <v>763</v>
      </c>
      <c r="N828" s="2" t="s">
        <v>347</v>
      </c>
      <c r="O828" s="3">
        <v>1</v>
      </c>
      <c r="P828" s="3">
        <v>821.67439999999999</v>
      </c>
      <c r="Q828" s="3">
        <v>799</v>
      </c>
      <c r="R828" s="3">
        <v>799</v>
      </c>
      <c r="S828" s="3">
        <v>-22.674399999999999</v>
      </c>
      <c r="T828" s="3">
        <v>-22.67</v>
      </c>
      <c r="U828" s="3">
        <v>-2.83</v>
      </c>
      <c r="V828" s="2" t="s">
        <v>855</v>
      </c>
      <c r="W828" s="2" t="s">
        <v>856</v>
      </c>
      <c r="X828" s="2" t="s">
        <v>72</v>
      </c>
      <c r="Y828" s="19" t="str">
        <f>VLOOKUP(G828,'Verweis Kd-Gruppe'!$A$2:$B$8,2,FALSE)</f>
        <v>EXP</v>
      </c>
      <c r="Z828" s="19" t="str">
        <f>VLOOKUP(J828,'Verweis Art-Gruppe'!$A$2:$B$15,2,FALSE)</f>
        <v>Geräte</v>
      </c>
      <c r="AA828" s="19" t="str">
        <f>VLOOKUP(W828,'Verweis Vertreter'!$A$2:$B$24,2,FALSE)</f>
        <v>Chahid Drimani</v>
      </c>
      <c r="AB828" s="12">
        <f t="shared" si="108"/>
        <v>1</v>
      </c>
      <c r="AC828" s="12">
        <f t="shared" si="113"/>
        <v>821.67439999999999</v>
      </c>
      <c r="AD828" s="12">
        <f t="shared" si="114"/>
        <v>799</v>
      </c>
      <c r="AE828" s="12">
        <f t="shared" si="109"/>
        <v>799</v>
      </c>
      <c r="AF828" s="12">
        <f t="shared" si="110"/>
        <v>-22.674399999999999</v>
      </c>
      <c r="AG828" s="12">
        <f t="shared" si="111"/>
        <v>-22.67</v>
      </c>
      <c r="AH828" s="9">
        <f t="shared" si="115"/>
        <v>-2.8372966207759701E-2</v>
      </c>
      <c r="AI828" s="14">
        <f>VLOOKUP(E828,'Verweis Faktor'!$A:$B,2,FALSE)</f>
        <v>1</v>
      </c>
      <c r="AJ828" s="14"/>
      <c r="AK828" s="14" t="str">
        <f>IF(AL828="Ja","Versandkosten",VLOOKUP(E828,'Verweis Belegart'!$A$2:$B$9,2,FALSE))</f>
        <v>Hardware</v>
      </c>
      <c r="AL828" s="14" t="str">
        <f t="shared" si="116"/>
        <v>Nein</v>
      </c>
      <c r="AM828" s="14" t="str">
        <f t="shared" si="112"/>
        <v>Negativ</v>
      </c>
    </row>
    <row r="829" spans="1:39" ht="17.25" customHeight="1" x14ac:dyDescent="0.35">
      <c r="A829" s="17">
        <v>14571680</v>
      </c>
      <c r="B829" s="2" t="s">
        <v>22</v>
      </c>
      <c r="C829" s="1">
        <v>2025001</v>
      </c>
      <c r="D829" s="1">
        <v>2000233</v>
      </c>
      <c r="E829" s="2" t="s">
        <v>34</v>
      </c>
      <c r="F829" s="2" t="s">
        <v>142</v>
      </c>
      <c r="G829" s="2" t="s">
        <v>66</v>
      </c>
      <c r="H829" s="2" t="s">
        <v>1132</v>
      </c>
      <c r="I829" s="2" t="s">
        <v>1133</v>
      </c>
      <c r="J829" s="2" t="s">
        <v>304</v>
      </c>
      <c r="K829" s="2" t="s">
        <v>300</v>
      </c>
      <c r="L829" s="2" t="s">
        <v>372</v>
      </c>
      <c r="M829" s="2" t="s">
        <v>373</v>
      </c>
      <c r="N829" s="2" t="s">
        <v>374</v>
      </c>
      <c r="O829" s="3">
        <v>1</v>
      </c>
      <c r="P829" s="3">
        <v>157.7662</v>
      </c>
      <c r="Q829" s="3">
        <v>161</v>
      </c>
      <c r="R829" s="3">
        <v>161</v>
      </c>
      <c r="S829" s="3">
        <v>3.2338</v>
      </c>
      <c r="T829" s="3">
        <v>3.23</v>
      </c>
      <c r="U829" s="3">
        <v>2</v>
      </c>
      <c r="V829" s="2" t="s">
        <v>855</v>
      </c>
      <c r="W829" s="2" t="s">
        <v>856</v>
      </c>
      <c r="X829" s="2" t="s">
        <v>72</v>
      </c>
      <c r="Y829" s="19" t="str">
        <f>VLOOKUP(G829,'Verweis Kd-Gruppe'!$A$2:$B$8,2,FALSE)</f>
        <v>EXP</v>
      </c>
      <c r="Z829" s="19" t="str">
        <f>VLOOKUP(J829,'Verweis Art-Gruppe'!$A$2:$B$15,2,FALSE)</f>
        <v>Zubehör</v>
      </c>
      <c r="AA829" s="19" t="str">
        <f>VLOOKUP(W829,'Verweis Vertreter'!$A$2:$B$24,2,FALSE)</f>
        <v>Chahid Drimani</v>
      </c>
      <c r="AB829" s="12">
        <f t="shared" si="108"/>
        <v>1</v>
      </c>
      <c r="AC829" s="12">
        <f t="shared" si="113"/>
        <v>157.7662</v>
      </c>
      <c r="AD829" s="12">
        <f t="shared" si="114"/>
        <v>161</v>
      </c>
      <c r="AE829" s="12">
        <f t="shared" si="109"/>
        <v>161</v>
      </c>
      <c r="AF829" s="12">
        <f t="shared" si="110"/>
        <v>3.2338</v>
      </c>
      <c r="AG829" s="12">
        <f t="shared" si="111"/>
        <v>3.23</v>
      </c>
      <c r="AH829" s="9">
        <f t="shared" si="115"/>
        <v>2.0062111801242236E-2</v>
      </c>
      <c r="AI829" s="14">
        <f>VLOOKUP(E829,'Verweis Faktor'!$A:$B,2,FALSE)</f>
        <v>1</v>
      </c>
      <c r="AJ829" s="14"/>
      <c r="AK829" s="14" t="str">
        <f>IF(AL829="Ja","Versandkosten",VLOOKUP(E829,'Verweis Belegart'!$A$2:$B$9,2,FALSE))</f>
        <v>Hardware</v>
      </c>
      <c r="AL829" s="14" t="str">
        <f t="shared" si="116"/>
        <v>Nein</v>
      </c>
      <c r="AM829" s="14" t="str">
        <f t="shared" si="112"/>
        <v>Positiv</v>
      </c>
    </row>
    <row r="830" spans="1:39" ht="17.25" customHeight="1" x14ac:dyDescent="0.35">
      <c r="A830" s="17">
        <v>14571680</v>
      </c>
      <c r="B830" s="2" t="s">
        <v>22</v>
      </c>
      <c r="C830" s="1">
        <v>2025001</v>
      </c>
      <c r="D830" s="1">
        <v>2000233</v>
      </c>
      <c r="E830" s="2" t="s">
        <v>34</v>
      </c>
      <c r="F830" s="2" t="s">
        <v>142</v>
      </c>
      <c r="G830" s="2" t="s">
        <v>66</v>
      </c>
      <c r="H830" s="2" t="s">
        <v>1132</v>
      </c>
      <c r="I830" s="2" t="s">
        <v>1133</v>
      </c>
      <c r="J830" s="2" t="s">
        <v>103</v>
      </c>
      <c r="K830" s="2" t="s">
        <v>301</v>
      </c>
      <c r="L830" s="2" t="s">
        <v>1155</v>
      </c>
      <c r="M830" s="2" t="s">
        <v>1156</v>
      </c>
      <c r="N830" s="2" t="s">
        <v>1136</v>
      </c>
      <c r="O830" s="3">
        <v>2</v>
      </c>
      <c r="P830" s="3">
        <v>149.0078</v>
      </c>
      <c r="Q830" s="3">
        <v>169</v>
      </c>
      <c r="R830" s="3">
        <v>338</v>
      </c>
      <c r="S830" s="3">
        <v>19.9922</v>
      </c>
      <c r="T830" s="3">
        <v>39.979999999999997</v>
      </c>
      <c r="U830" s="3">
        <v>11.82</v>
      </c>
      <c r="V830" s="2" t="s">
        <v>855</v>
      </c>
      <c r="W830" s="2" t="s">
        <v>856</v>
      </c>
      <c r="X830" s="2" t="s">
        <v>72</v>
      </c>
      <c r="Y830" s="19" t="str">
        <f>VLOOKUP(G830,'Verweis Kd-Gruppe'!$A$2:$B$8,2,FALSE)</f>
        <v>EXP</v>
      </c>
      <c r="Z830" s="19" t="str">
        <f>VLOOKUP(J830,'Verweis Art-Gruppe'!$A$2:$B$15,2,FALSE)</f>
        <v>Geräte</v>
      </c>
      <c r="AA830" s="19" t="str">
        <f>VLOOKUP(W830,'Verweis Vertreter'!$A$2:$B$24,2,FALSE)</f>
        <v>Chahid Drimani</v>
      </c>
      <c r="AB830" s="12">
        <f t="shared" si="108"/>
        <v>2</v>
      </c>
      <c r="AC830" s="12">
        <f t="shared" si="113"/>
        <v>149.0078</v>
      </c>
      <c r="AD830" s="12">
        <f t="shared" si="114"/>
        <v>169</v>
      </c>
      <c r="AE830" s="12">
        <f t="shared" si="109"/>
        <v>338</v>
      </c>
      <c r="AF830" s="12">
        <f t="shared" si="110"/>
        <v>19.9922</v>
      </c>
      <c r="AG830" s="12">
        <f t="shared" si="111"/>
        <v>39.979999999999997</v>
      </c>
      <c r="AH830" s="9">
        <f t="shared" si="115"/>
        <v>0.11828402366863905</v>
      </c>
      <c r="AI830" s="14">
        <f>VLOOKUP(E830,'Verweis Faktor'!$A:$B,2,FALSE)</f>
        <v>1</v>
      </c>
      <c r="AJ830" s="14"/>
      <c r="AK830" s="14" t="str">
        <f>IF(AL830="Ja","Versandkosten",VLOOKUP(E830,'Verweis Belegart'!$A$2:$B$9,2,FALSE))</f>
        <v>Hardware</v>
      </c>
      <c r="AL830" s="14" t="str">
        <f t="shared" si="116"/>
        <v>Nein</v>
      </c>
      <c r="AM830" s="14" t="str">
        <f t="shared" si="112"/>
        <v>Positiv</v>
      </c>
    </row>
    <row r="831" spans="1:39" ht="17.25" customHeight="1" x14ac:dyDescent="0.35">
      <c r="A831" s="17">
        <v>14571680</v>
      </c>
      <c r="B831" s="2" t="s">
        <v>22</v>
      </c>
      <c r="C831" s="1">
        <v>2025001</v>
      </c>
      <c r="D831" s="1">
        <v>2000233</v>
      </c>
      <c r="E831" s="2" t="s">
        <v>34</v>
      </c>
      <c r="F831" s="2" t="s">
        <v>142</v>
      </c>
      <c r="G831" s="2" t="s">
        <v>66</v>
      </c>
      <c r="H831" s="2" t="s">
        <v>1132</v>
      </c>
      <c r="I831" s="2" t="s">
        <v>1133</v>
      </c>
      <c r="J831" s="2" t="s">
        <v>103</v>
      </c>
      <c r="K831" s="2" t="s">
        <v>304</v>
      </c>
      <c r="L831" s="2" t="s">
        <v>305</v>
      </c>
      <c r="M831" s="2" t="s">
        <v>306</v>
      </c>
      <c r="N831" s="2" t="s">
        <v>283</v>
      </c>
      <c r="O831" s="3">
        <v>1</v>
      </c>
      <c r="P831" s="3">
        <v>492.46980000000002</v>
      </c>
      <c r="Q831" s="3">
        <v>519</v>
      </c>
      <c r="R831" s="3">
        <v>519</v>
      </c>
      <c r="S831" s="3">
        <v>26.530200000000001</v>
      </c>
      <c r="T831" s="3">
        <v>26.53</v>
      </c>
      <c r="U831" s="3">
        <v>5.1100000000000003</v>
      </c>
      <c r="V831" s="2" t="s">
        <v>855</v>
      </c>
      <c r="W831" s="2" t="s">
        <v>856</v>
      </c>
      <c r="X831" s="2" t="s">
        <v>72</v>
      </c>
      <c r="Y831" s="19" t="str">
        <f>VLOOKUP(G831,'Verweis Kd-Gruppe'!$A$2:$B$8,2,FALSE)</f>
        <v>EXP</v>
      </c>
      <c r="Z831" s="19" t="str">
        <f>VLOOKUP(J831,'Verweis Art-Gruppe'!$A$2:$B$15,2,FALSE)</f>
        <v>Geräte</v>
      </c>
      <c r="AA831" s="19" t="str">
        <f>VLOOKUP(W831,'Verweis Vertreter'!$A$2:$B$24,2,FALSE)</f>
        <v>Chahid Drimani</v>
      </c>
      <c r="AB831" s="12">
        <f t="shared" si="108"/>
        <v>1</v>
      </c>
      <c r="AC831" s="12">
        <f t="shared" si="113"/>
        <v>492.46980000000002</v>
      </c>
      <c r="AD831" s="12">
        <f t="shared" si="114"/>
        <v>519</v>
      </c>
      <c r="AE831" s="12">
        <f t="shared" si="109"/>
        <v>519</v>
      </c>
      <c r="AF831" s="12">
        <f t="shared" si="110"/>
        <v>26.530200000000001</v>
      </c>
      <c r="AG831" s="12">
        <f t="shared" si="111"/>
        <v>26.53</v>
      </c>
      <c r="AH831" s="9">
        <f t="shared" si="115"/>
        <v>5.1117533718689788E-2</v>
      </c>
      <c r="AI831" s="14">
        <f>VLOOKUP(E831,'Verweis Faktor'!$A:$B,2,FALSE)</f>
        <v>1</v>
      </c>
      <c r="AJ831" s="14"/>
      <c r="AK831" s="14" t="str">
        <f>IF(AL831="Ja","Versandkosten",VLOOKUP(E831,'Verweis Belegart'!$A$2:$B$9,2,FALSE))</f>
        <v>Hardware</v>
      </c>
      <c r="AL831" s="14" t="str">
        <f t="shared" si="116"/>
        <v>Nein</v>
      </c>
      <c r="AM831" s="14" t="str">
        <f t="shared" si="112"/>
        <v>Positiv</v>
      </c>
    </row>
    <row r="832" spans="1:39" ht="17.25" customHeight="1" x14ac:dyDescent="0.35">
      <c r="A832" s="17">
        <v>14571680</v>
      </c>
      <c r="B832" s="2" t="s">
        <v>22</v>
      </c>
      <c r="C832" s="1">
        <v>2025001</v>
      </c>
      <c r="D832" s="1">
        <v>2000233</v>
      </c>
      <c r="E832" s="2" t="s">
        <v>34</v>
      </c>
      <c r="F832" s="2" t="s">
        <v>142</v>
      </c>
      <c r="G832" s="2" t="s">
        <v>66</v>
      </c>
      <c r="H832" s="2" t="s">
        <v>1132</v>
      </c>
      <c r="I832" s="2" t="s">
        <v>1133</v>
      </c>
      <c r="J832" s="2" t="s">
        <v>103</v>
      </c>
      <c r="K832" s="2" t="s">
        <v>307</v>
      </c>
      <c r="L832" s="2" t="s">
        <v>429</v>
      </c>
      <c r="M832" s="2" t="s">
        <v>430</v>
      </c>
      <c r="N832" s="2" t="s">
        <v>41</v>
      </c>
      <c r="O832" s="3">
        <v>2</v>
      </c>
      <c r="P832" s="3">
        <v>223.98009999999999</v>
      </c>
      <c r="Q832" s="3">
        <v>239</v>
      </c>
      <c r="R832" s="3">
        <v>478</v>
      </c>
      <c r="S832" s="3">
        <v>15.0199</v>
      </c>
      <c r="T832" s="3">
        <v>30.04</v>
      </c>
      <c r="U832" s="3">
        <v>6.28</v>
      </c>
      <c r="V832" s="2" t="s">
        <v>855</v>
      </c>
      <c r="W832" s="2" t="s">
        <v>856</v>
      </c>
      <c r="X832" s="2" t="s">
        <v>72</v>
      </c>
      <c r="Y832" s="19" t="str">
        <f>VLOOKUP(G832,'Verweis Kd-Gruppe'!$A$2:$B$8,2,FALSE)</f>
        <v>EXP</v>
      </c>
      <c r="Z832" s="19" t="str">
        <f>VLOOKUP(J832,'Verweis Art-Gruppe'!$A$2:$B$15,2,FALSE)</f>
        <v>Geräte</v>
      </c>
      <c r="AA832" s="19" t="str">
        <f>VLOOKUP(W832,'Verweis Vertreter'!$A$2:$B$24,2,FALSE)</f>
        <v>Chahid Drimani</v>
      </c>
      <c r="AB832" s="12">
        <f t="shared" si="108"/>
        <v>2</v>
      </c>
      <c r="AC832" s="12">
        <f t="shared" si="113"/>
        <v>223.98009999999999</v>
      </c>
      <c r="AD832" s="12">
        <f t="shared" si="114"/>
        <v>239</v>
      </c>
      <c r="AE832" s="12">
        <f t="shared" si="109"/>
        <v>478</v>
      </c>
      <c r="AF832" s="12">
        <f t="shared" si="110"/>
        <v>15.0199</v>
      </c>
      <c r="AG832" s="12">
        <f t="shared" si="111"/>
        <v>30.04</v>
      </c>
      <c r="AH832" s="9">
        <f t="shared" si="115"/>
        <v>6.2845188284518821E-2</v>
      </c>
      <c r="AI832" s="14">
        <f>VLOOKUP(E832,'Verweis Faktor'!$A:$B,2,FALSE)</f>
        <v>1</v>
      </c>
      <c r="AJ832" s="14"/>
      <c r="AK832" s="14" t="str">
        <f>IF(AL832="Ja","Versandkosten",VLOOKUP(E832,'Verweis Belegart'!$A$2:$B$9,2,FALSE))</f>
        <v>Hardware</v>
      </c>
      <c r="AL832" s="14" t="str">
        <f t="shared" si="116"/>
        <v>Nein</v>
      </c>
      <c r="AM832" s="14" t="str">
        <f t="shared" si="112"/>
        <v>Positiv</v>
      </c>
    </row>
    <row r="833" spans="1:39" ht="17.25" customHeight="1" x14ac:dyDescent="0.35">
      <c r="A833" s="17">
        <v>14571727</v>
      </c>
      <c r="B833" s="2" t="s">
        <v>22</v>
      </c>
      <c r="C833" s="1">
        <v>2025001</v>
      </c>
      <c r="D833" s="1">
        <v>2000234</v>
      </c>
      <c r="E833" s="2" t="s">
        <v>772</v>
      </c>
      <c r="F833" s="2" t="s">
        <v>773</v>
      </c>
      <c r="G833" s="2" t="s">
        <v>25</v>
      </c>
      <c r="H833" s="2" t="s">
        <v>783</v>
      </c>
      <c r="I833" s="2" t="s">
        <v>784</v>
      </c>
      <c r="J833" s="2" t="s">
        <v>527</v>
      </c>
      <c r="K833" s="2" t="s">
        <v>28</v>
      </c>
      <c r="L833" s="2" t="s">
        <v>781</v>
      </c>
      <c r="M833" s="2" t="s">
        <v>782</v>
      </c>
      <c r="N833" s="2" t="s">
        <v>778</v>
      </c>
      <c r="O833" s="3">
        <v>1</v>
      </c>
      <c r="P833" s="3">
        <v>0</v>
      </c>
      <c r="Q833" s="3">
        <v>395</v>
      </c>
      <c r="R833" s="3">
        <v>395</v>
      </c>
      <c r="S833" s="3">
        <v>395</v>
      </c>
      <c r="T833" s="3">
        <v>395</v>
      </c>
      <c r="U833" s="3"/>
      <c r="V833" s="2" t="s">
        <v>427</v>
      </c>
      <c r="W833" s="2" t="s">
        <v>428</v>
      </c>
      <c r="X833" s="2" t="s">
        <v>724</v>
      </c>
      <c r="Y833" s="19" t="str">
        <f>VLOOKUP(G833,'Verweis Kd-Gruppe'!$A$2:$B$8,2,FALSE)</f>
        <v>FHK</v>
      </c>
      <c r="Z833" s="19" t="str">
        <f>VLOOKUP(J833,'Verweis Art-Gruppe'!$A$2:$B$15,2,FALSE)</f>
        <v>Provisionen</v>
      </c>
      <c r="AA833" s="19" t="str">
        <f>VLOOKUP(W833,'Verweis Vertreter'!$A$2:$B$24,2,FALSE)</f>
        <v>Zentrale</v>
      </c>
      <c r="AB833" s="12">
        <f t="shared" si="108"/>
        <v>-1</v>
      </c>
      <c r="AC833" s="12">
        <f t="shared" si="113"/>
        <v>0</v>
      </c>
      <c r="AD833" s="12">
        <f t="shared" si="114"/>
        <v>395</v>
      </c>
      <c r="AE833" s="12">
        <f t="shared" si="109"/>
        <v>-395</v>
      </c>
      <c r="AF833" s="12">
        <f t="shared" si="110"/>
        <v>-395</v>
      </c>
      <c r="AG833" s="12">
        <f t="shared" si="111"/>
        <v>-395</v>
      </c>
      <c r="AH833" s="9">
        <f t="shared" si="115"/>
        <v>-1</v>
      </c>
      <c r="AI833" s="14">
        <f>VLOOKUP(E833,'Verweis Faktor'!$A:$B,2,FALSE)</f>
        <v>-1</v>
      </c>
      <c r="AJ833" s="14"/>
      <c r="AK833" s="14" t="str">
        <f>IF(AL833="Ja","Versandkosten",VLOOKUP(E833,'Verweis Belegart'!$A$2:$B$9,2,FALSE))</f>
        <v>Provisionen</v>
      </c>
      <c r="AL833" s="14" t="str">
        <f t="shared" si="116"/>
        <v>Nein</v>
      </c>
      <c r="AM833" s="14" t="str">
        <f t="shared" si="112"/>
        <v>Negativ</v>
      </c>
    </row>
    <row r="834" spans="1:39" ht="17.25" customHeight="1" x14ac:dyDescent="0.35">
      <c r="A834" s="17">
        <v>14571717</v>
      </c>
      <c r="B834" s="2" t="s">
        <v>22</v>
      </c>
      <c r="C834" s="1">
        <v>2025001</v>
      </c>
      <c r="D834" s="1">
        <v>2000235</v>
      </c>
      <c r="E834" s="2" t="s">
        <v>34</v>
      </c>
      <c r="F834" s="2" t="s">
        <v>53</v>
      </c>
      <c r="G834" s="2" t="s">
        <v>66</v>
      </c>
      <c r="H834" s="2" t="s">
        <v>1157</v>
      </c>
      <c r="I834" s="2" t="s">
        <v>1158</v>
      </c>
      <c r="J834" s="2" t="s">
        <v>103</v>
      </c>
      <c r="K834" s="2" t="s">
        <v>28</v>
      </c>
      <c r="L834" s="2" t="s">
        <v>1101</v>
      </c>
      <c r="M834" s="2" t="s">
        <v>1102</v>
      </c>
      <c r="N834" s="2" t="s">
        <v>457</v>
      </c>
      <c r="O834" s="3">
        <v>1</v>
      </c>
      <c r="P834" s="3">
        <v>795</v>
      </c>
      <c r="Q834" s="3">
        <v>855</v>
      </c>
      <c r="R834" s="3">
        <v>855</v>
      </c>
      <c r="S834" s="3">
        <v>60</v>
      </c>
      <c r="T834" s="3">
        <v>60</v>
      </c>
      <c r="U834" s="3">
        <v>7.01</v>
      </c>
      <c r="V834" s="2" t="s">
        <v>145</v>
      </c>
      <c r="W834" s="2" t="s">
        <v>146</v>
      </c>
      <c r="X834" s="2" t="s">
        <v>72</v>
      </c>
      <c r="Y834" s="19" t="str">
        <f>VLOOKUP(G834,'Verweis Kd-Gruppe'!$A$2:$B$8,2,FALSE)</f>
        <v>EXP</v>
      </c>
      <c r="Z834" s="19" t="str">
        <f>VLOOKUP(J834,'Verweis Art-Gruppe'!$A$2:$B$15,2,FALSE)</f>
        <v>Geräte</v>
      </c>
      <c r="AA834" s="19" t="str">
        <f>VLOOKUP(W834,'Verweis Vertreter'!$A$2:$B$24,2,FALSE)</f>
        <v>Muhsin Yortanli</v>
      </c>
      <c r="AB834" s="12">
        <f t="shared" si="108"/>
        <v>1</v>
      </c>
      <c r="AC834" s="12">
        <f t="shared" si="113"/>
        <v>795</v>
      </c>
      <c r="AD834" s="12">
        <f t="shared" si="114"/>
        <v>855</v>
      </c>
      <c r="AE834" s="12">
        <f t="shared" si="109"/>
        <v>855</v>
      </c>
      <c r="AF834" s="12">
        <f t="shared" si="110"/>
        <v>60</v>
      </c>
      <c r="AG834" s="12">
        <f t="shared" si="111"/>
        <v>60</v>
      </c>
      <c r="AH834" s="9">
        <f t="shared" si="115"/>
        <v>7.0175438596491224E-2</v>
      </c>
      <c r="AI834" s="14">
        <f>VLOOKUP(E834,'Verweis Faktor'!$A:$B,2,FALSE)</f>
        <v>1</v>
      </c>
      <c r="AJ834" s="14"/>
      <c r="AK834" s="14" t="str">
        <f>IF(AL834="Ja","Versandkosten",VLOOKUP(E834,'Verweis Belegart'!$A$2:$B$9,2,FALSE))</f>
        <v>Hardware</v>
      </c>
      <c r="AL834" s="14" t="str">
        <f t="shared" si="116"/>
        <v>Nein</v>
      </c>
      <c r="AM834" s="14" t="str">
        <f t="shared" si="112"/>
        <v>Positiv</v>
      </c>
    </row>
    <row r="835" spans="1:39" ht="17.25" customHeight="1" x14ac:dyDescent="0.35">
      <c r="A835" s="17">
        <v>14571717</v>
      </c>
      <c r="B835" s="2" t="s">
        <v>22</v>
      </c>
      <c r="C835" s="1">
        <v>2025001</v>
      </c>
      <c r="D835" s="1">
        <v>2000235</v>
      </c>
      <c r="E835" s="2" t="s">
        <v>34</v>
      </c>
      <c r="F835" s="2" t="s">
        <v>53</v>
      </c>
      <c r="G835" s="2" t="s">
        <v>66</v>
      </c>
      <c r="H835" s="2" t="s">
        <v>1157</v>
      </c>
      <c r="I835" s="2" t="s">
        <v>1158</v>
      </c>
      <c r="J835" s="2" t="s">
        <v>103</v>
      </c>
      <c r="K835" s="2" t="s">
        <v>45</v>
      </c>
      <c r="L835" s="2" t="s">
        <v>126</v>
      </c>
      <c r="M835" s="2" t="s">
        <v>127</v>
      </c>
      <c r="N835" s="2" t="s">
        <v>128</v>
      </c>
      <c r="O835" s="3">
        <v>10</v>
      </c>
      <c r="P835" s="3">
        <v>188.4658</v>
      </c>
      <c r="Q835" s="3">
        <v>198</v>
      </c>
      <c r="R835" s="3">
        <v>1980</v>
      </c>
      <c r="S835" s="3">
        <v>9.5342000000000002</v>
      </c>
      <c r="T835" s="3">
        <v>95.34</v>
      </c>
      <c r="U835" s="3">
        <v>4.8099999999999996</v>
      </c>
      <c r="V835" s="2" t="s">
        <v>145</v>
      </c>
      <c r="W835" s="2" t="s">
        <v>146</v>
      </c>
      <c r="X835" s="2" t="s">
        <v>72</v>
      </c>
      <c r="Y835" s="19" t="str">
        <f>VLOOKUP(G835,'Verweis Kd-Gruppe'!$A$2:$B$8,2,FALSE)</f>
        <v>EXP</v>
      </c>
      <c r="Z835" s="19" t="str">
        <f>VLOOKUP(J835,'Verweis Art-Gruppe'!$A$2:$B$15,2,FALSE)</f>
        <v>Geräte</v>
      </c>
      <c r="AA835" s="19" t="str">
        <f>VLOOKUP(W835,'Verweis Vertreter'!$A$2:$B$24,2,FALSE)</f>
        <v>Muhsin Yortanli</v>
      </c>
      <c r="AB835" s="12">
        <f t="shared" ref="AB835:AB898" si="117">$AI835*O835</f>
        <v>10</v>
      </c>
      <c r="AC835" s="12">
        <f t="shared" si="113"/>
        <v>188.4658</v>
      </c>
      <c r="AD835" s="12">
        <f t="shared" si="114"/>
        <v>198</v>
      </c>
      <c r="AE835" s="12">
        <f t="shared" ref="AE835:AE898" si="118">$AI835*R835</f>
        <v>1980</v>
      </c>
      <c r="AF835" s="12">
        <f t="shared" ref="AF835:AF898" si="119">$AI835*S835</f>
        <v>9.5342000000000002</v>
      </c>
      <c r="AG835" s="12">
        <f t="shared" ref="AG835:AG898" si="120">$AI835*T835</f>
        <v>95.34</v>
      </c>
      <c r="AH835" s="9">
        <f t="shared" si="115"/>
        <v>4.8151515151515153E-2</v>
      </c>
      <c r="AI835" s="14">
        <f>VLOOKUP(E835,'Verweis Faktor'!$A:$B,2,FALSE)</f>
        <v>1</v>
      </c>
      <c r="AJ835" s="14"/>
      <c r="AK835" s="14" t="str">
        <f>IF(AL835="Ja","Versandkosten",VLOOKUP(E835,'Verweis Belegart'!$A$2:$B$9,2,FALSE))</f>
        <v>Hardware</v>
      </c>
      <c r="AL835" s="14" t="str">
        <f t="shared" si="116"/>
        <v>Nein</v>
      </c>
      <c r="AM835" s="14" t="str">
        <f t="shared" ref="AM835:AM898" si="121">IF(AG835&lt;0,"Negativ","Positiv")</f>
        <v>Positiv</v>
      </c>
    </row>
    <row r="836" spans="1:39" ht="17.25" customHeight="1" x14ac:dyDescent="0.35">
      <c r="A836" s="17">
        <v>14571717</v>
      </c>
      <c r="B836" s="2" t="s">
        <v>22</v>
      </c>
      <c r="C836" s="1">
        <v>2025001</v>
      </c>
      <c r="D836" s="1">
        <v>2000235</v>
      </c>
      <c r="E836" s="2" t="s">
        <v>34</v>
      </c>
      <c r="F836" s="2" t="s">
        <v>53</v>
      </c>
      <c r="G836" s="2" t="s">
        <v>66</v>
      </c>
      <c r="H836" s="2" t="s">
        <v>1157</v>
      </c>
      <c r="I836" s="2" t="s">
        <v>1158</v>
      </c>
      <c r="J836" s="2" t="s">
        <v>103</v>
      </c>
      <c r="K836" s="2" t="s">
        <v>49</v>
      </c>
      <c r="L836" s="2" t="s">
        <v>132</v>
      </c>
      <c r="M836" s="2" t="s">
        <v>133</v>
      </c>
      <c r="N836" s="2" t="s">
        <v>48</v>
      </c>
      <c r="O836" s="3">
        <v>15</v>
      </c>
      <c r="P836" s="3">
        <v>254.48859999999999</v>
      </c>
      <c r="Q836" s="3">
        <v>260</v>
      </c>
      <c r="R836" s="3">
        <v>3900</v>
      </c>
      <c r="S836" s="3">
        <v>5.5114000000000001</v>
      </c>
      <c r="T836" s="3">
        <v>82.67</v>
      </c>
      <c r="U836" s="3">
        <v>2.11</v>
      </c>
      <c r="V836" s="2" t="s">
        <v>145</v>
      </c>
      <c r="W836" s="2" t="s">
        <v>146</v>
      </c>
      <c r="X836" s="2" t="s">
        <v>72</v>
      </c>
      <c r="Y836" s="19" t="str">
        <f>VLOOKUP(G836,'Verweis Kd-Gruppe'!$A$2:$B$8,2,FALSE)</f>
        <v>EXP</v>
      </c>
      <c r="Z836" s="19" t="str">
        <f>VLOOKUP(J836,'Verweis Art-Gruppe'!$A$2:$B$15,2,FALSE)</f>
        <v>Geräte</v>
      </c>
      <c r="AA836" s="19" t="str">
        <f>VLOOKUP(W836,'Verweis Vertreter'!$A$2:$B$24,2,FALSE)</f>
        <v>Muhsin Yortanli</v>
      </c>
      <c r="AB836" s="12">
        <f t="shared" si="117"/>
        <v>15</v>
      </c>
      <c r="AC836" s="12">
        <f t="shared" ref="AC836:AC899" si="122">P836</f>
        <v>254.48859999999999</v>
      </c>
      <c r="AD836" s="12">
        <f t="shared" ref="AD836:AD899" si="123">Q836</f>
        <v>260</v>
      </c>
      <c r="AE836" s="12">
        <f t="shared" si="118"/>
        <v>3900</v>
      </c>
      <c r="AF836" s="12">
        <f t="shared" si="119"/>
        <v>5.5114000000000001</v>
      </c>
      <c r="AG836" s="12">
        <f t="shared" si="120"/>
        <v>82.67</v>
      </c>
      <c r="AH836" s="9">
        <f t="shared" ref="AH836:AH899" si="124">IF(AF836=0,0,AG836/AE836*AI836)</f>
        <v>2.1197435897435897E-2</v>
      </c>
      <c r="AI836" s="14">
        <f>VLOOKUP(E836,'Verweis Faktor'!$A:$B,2,FALSE)</f>
        <v>1</v>
      </c>
      <c r="AJ836" s="14"/>
      <c r="AK836" s="14" t="str">
        <f>IF(AL836="Ja","Versandkosten",VLOOKUP(E836,'Verweis Belegart'!$A$2:$B$9,2,FALSE))</f>
        <v>Hardware</v>
      </c>
      <c r="AL836" s="14" t="str">
        <f t="shared" ref="AL836:AL899" si="125">IF(ISNUMBER(FIND("Versandkosten",M836)),"Ja","Nein")</f>
        <v>Nein</v>
      </c>
      <c r="AM836" s="14" t="str">
        <f t="shared" si="121"/>
        <v>Positiv</v>
      </c>
    </row>
    <row r="837" spans="1:39" ht="17.25" customHeight="1" x14ac:dyDescent="0.35">
      <c r="A837" s="17">
        <v>14571717</v>
      </c>
      <c r="B837" s="2" t="s">
        <v>22</v>
      </c>
      <c r="C837" s="1">
        <v>2025001</v>
      </c>
      <c r="D837" s="1">
        <v>2000235</v>
      </c>
      <c r="E837" s="2" t="s">
        <v>34</v>
      </c>
      <c r="F837" s="2" t="s">
        <v>53</v>
      </c>
      <c r="G837" s="2" t="s">
        <v>66</v>
      </c>
      <c r="H837" s="2" t="s">
        <v>1157</v>
      </c>
      <c r="I837" s="2" t="s">
        <v>1158</v>
      </c>
      <c r="J837" s="2" t="s">
        <v>103</v>
      </c>
      <c r="K837" s="2" t="s">
        <v>79</v>
      </c>
      <c r="L837" s="2" t="s">
        <v>458</v>
      </c>
      <c r="M837" s="2" t="s">
        <v>459</v>
      </c>
      <c r="N837" s="2" t="s">
        <v>41</v>
      </c>
      <c r="O837" s="3">
        <v>1</v>
      </c>
      <c r="P837" s="3">
        <v>228.69569999999999</v>
      </c>
      <c r="Q837" s="3">
        <v>232</v>
      </c>
      <c r="R837" s="3">
        <v>232</v>
      </c>
      <c r="S837" s="3">
        <v>3.3043</v>
      </c>
      <c r="T837" s="3">
        <v>3.3</v>
      </c>
      <c r="U837" s="3">
        <v>1.42</v>
      </c>
      <c r="V837" s="2" t="s">
        <v>145</v>
      </c>
      <c r="W837" s="2" t="s">
        <v>146</v>
      </c>
      <c r="X837" s="2" t="s">
        <v>72</v>
      </c>
      <c r="Y837" s="19" t="str">
        <f>VLOOKUP(G837,'Verweis Kd-Gruppe'!$A$2:$B$8,2,FALSE)</f>
        <v>EXP</v>
      </c>
      <c r="Z837" s="19" t="str">
        <f>VLOOKUP(J837,'Verweis Art-Gruppe'!$A$2:$B$15,2,FALSE)</f>
        <v>Geräte</v>
      </c>
      <c r="AA837" s="19" t="str">
        <f>VLOOKUP(W837,'Verweis Vertreter'!$A$2:$B$24,2,FALSE)</f>
        <v>Muhsin Yortanli</v>
      </c>
      <c r="AB837" s="12">
        <f t="shared" si="117"/>
        <v>1</v>
      </c>
      <c r="AC837" s="12">
        <f t="shared" si="122"/>
        <v>228.69569999999999</v>
      </c>
      <c r="AD837" s="12">
        <f t="shared" si="123"/>
        <v>232</v>
      </c>
      <c r="AE837" s="12">
        <f t="shared" si="118"/>
        <v>232</v>
      </c>
      <c r="AF837" s="12">
        <f t="shared" si="119"/>
        <v>3.3043</v>
      </c>
      <c r="AG837" s="12">
        <f t="shared" si="120"/>
        <v>3.3</v>
      </c>
      <c r="AH837" s="9">
        <f t="shared" si="124"/>
        <v>1.4224137931034482E-2</v>
      </c>
      <c r="AI837" s="14">
        <f>VLOOKUP(E837,'Verweis Faktor'!$A:$B,2,FALSE)</f>
        <v>1</v>
      </c>
      <c r="AJ837" s="14"/>
      <c r="AK837" s="14" t="str">
        <f>IF(AL837="Ja","Versandkosten",VLOOKUP(E837,'Verweis Belegart'!$A$2:$B$9,2,FALSE))</f>
        <v>Hardware</v>
      </c>
      <c r="AL837" s="14" t="str">
        <f t="shared" si="125"/>
        <v>Nein</v>
      </c>
      <c r="AM837" s="14" t="str">
        <f t="shared" si="121"/>
        <v>Positiv</v>
      </c>
    </row>
    <row r="838" spans="1:39" ht="17.25" customHeight="1" x14ac:dyDescent="0.35">
      <c r="A838" s="17">
        <v>14571717</v>
      </c>
      <c r="B838" s="2" t="s">
        <v>22</v>
      </c>
      <c r="C838" s="1">
        <v>2025001</v>
      </c>
      <c r="D838" s="1">
        <v>2000235</v>
      </c>
      <c r="E838" s="2" t="s">
        <v>34</v>
      </c>
      <c r="F838" s="2" t="s">
        <v>53</v>
      </c>
      <c r="G838" s="2" t="s">
        <v>66</v>
      </c>
      <c r="H838" s="2" t="s">
        <v>1157</v>
      </c>
      <c r="I838" s="2" t="s">
        <v>1158</v>
      </c>
      <c r="J838" s="2" t="s">
        <v>103</v>
      </c>
      <c r="K838" s="2" t="s">
        <v>83</v>
      </c>
      <c r="L838" s="2" t="s">
        <v>185</v>
      </c>
      <c r="M838" s="2" t="s">
        <v>186</v>
      </c>
      <c r="N838" s="2" t="s">
        <v>187</v>
      </c>
      <c r="O838" s="3">
        <v>1</v>
      </c>
      <c r="P838" s="3">
        <v>93.245800000000003</v>
      </c>
      <c r="Q838" s="3">
        <v>97</v>
      </c>
      <c r="R838" s="3">
        <v>97</v>
      </c>
      <c r="S838" s="3">
        <v>3.7542</v>
      </c>
      <c r="T838" s="3">
        <v>3.75</v>
      </c>
      <c r="U838" s="3">
        <v>3.87</v>
      </c>
      <c r="V838" s="2" t="s">
        <v>145</v>
      </c>
      <c r="W838" s="2" t="s">
        <v>146</v>
      </c>
      <c r="X838" s="2" t="s">
        <v>72</v>
      </c>
      <c r="Y838" s="19" t="str">
        <f>VLOOKUP(G838,'Verweis Kd-Gruppe'!$A$2:$B$8,2,FALSE)</f>
        <v>EXP</v>
      </c>
      <c r="Z838" s="19" t="str">
        <f>VLOOKUP(J838,'Verweis Art-Gruppe'!$A$2:$B$15,2,FALSE)</f>
        <v>Geräte</v>
      </c>
      <c r="AA838" s="19" t="str">
        <f>VLOOKUP(W838,'Verweis Vertreter'!$A$2:$B$24,2,FALSE)</f>
        <v>Muhsin Yortanli</v>
      </c>
      <c r="AB838" s="12">
        <f t="shared" si="117"/>
        <v>1</v>
      </c>
      <c r="AC838" s="12">
        <f t="shared" si="122"/>
        <v>93.245800000000003</v>
      </c>
      <c r="AD838" s="12">
        <f t="shared" si="123"/>
        <v>97</v>
      </c>
      <c r="AE838" s="12">
        <f t="shared" si="118"/>
        <v>97</v>
      </c>
      <c r="AF838" s="12">
        <f t="shared" si="119"/>
        <v>3.7542</v>
      </c>
      <c r="AG838" s="12">
        <f t="shared" si="120"/>
        <v>3.75</v>
      </c>
      <c r="AH838" s="9">
        <f t="shared" si="124"/>
        <v>3.8659793814432991E-2</v>
      </c>
      <c r="AI838" s="14">
        <f>VLOOKUP(E838,'Verweis Faktor'!$A:$B,2,FALSE)</f>
        <v>1</v>
      </c>
      <c r="AJ838" s="14"/>
      <c r="AK838" s="14" t="str">
        <f>IF(AL838="Ja","Versandkosten",VLOOKUP(E838,'Verweis Belegart'!$A$2:$B$9,2,FALSE))</f>
        <v>Hardware</v>
      </c>
      <c r="AL838" s="14" t="str">
        <f t="shared" si="125"/>
        <v>Nein</v>
      </c>
      <c r="AM838" s="14" t="str">
        <f t="shared" si="121"/>
        <v>Positiv</v>
      </c>
    </row>
    <row r="839" spans="1:39" ht="17.25" customHeight="1" x14ac:dyDescent="0.35">
      <c r="A839" s="17">
        <v>14571717</v>
      </c>
      <c r="B839" s="2" t="s">
        <v>22</v>
      </c>
      <c r="C839" s="1">
        <v>2025001</v>
      </c>
      <c r="D839" s="1">
        <v>2000235</v>
      </c>
      <c r="E839" s="2" t="s">
        <v>34</v>
      </c>
      <c r="F839" s="2" t="s">
        <v>53</v>
      </c>
      <c r="G839" s="2" t="s">
        <v>66</v>
      </c>
      <c r="H839" s="2" t="s">
        <v>1157</v>
      </c>
      <c r="I839" s="2" t="s">
        <v>1158</v>
      </c>
      <c r="J839" s="2" t="s">
        <v>103</v>
      </c>
      <c r="K839" s="2" t="s">
        <v>87</v>
      </c>
      <c r="L839" s="2" t="s">
        <v>758</v>
      </c>
      <c r="M839" s="2" t="s">
        <v>759</v>
      </c>
      <c r="N839" s="2" t="s">
        <v>538</v>
      </c>
      <c r="O839" s="3">
        <v>6</v>
      </c>
      <c r="P839" s="3">
        <v>291.64530000000002</v>
      </c>
      <c r="Q839" s="3">
        <v>299</v>
      </c>
      <c r="R839" s="3">
        <v>1794</v>
      </c>
      <c r="S839" s="3">
        <v>7.3547000000000002</v>
      </c>
      <c r="T839" s="3">
        <v>44.13</v>
      </c>
      <c r="U839" s="3">
        <v>2.4500000000000002</v>
      </c>
      <c r="V839" s="2" t="s">
        <v>145</v>
      </c>
      <c r="W839" s="2" t="s">
        <v>146</v>
      </c>
      <c r="X839" s="2" t="s">
        <v>72</v>
      </c>
      <c r="Y839" s="19" t="str">
        <f>VLOOKUP(G839,'Verweis Kd-Gruppe'!$A$2:$B$8,2,FALSE)</f>
        <v>EXP</v>
      </c>
      <c r="Z839" s="19" t="str">
        <f>VLOOKUP(J839,'Verweis Art-Gruppe'!$A$2:$B$15,2,FALSE)</f>
        <v>Geräte</v>
      </c>
      <c r="AA839" s="19" t="str">
        <f>VLOOKUP(W839,'Verweis Vertreter'!$A$2:$B$24,2,FALSE)</f>
        <v>Muhsin Yortanli</v>
      </c>
      <c r="AB839" s="12">
        <f t="shared" si="117"/>
        <v>6</v>
      </c>
      <c r="AC839" s="12">
        <f t="shared" si="122"/>
        <v>291.64530000000002</v>
      </c>
      <c r="AD839" s="12">
        <f t="shared" si="123"/>
        <v>299</v>
      </c>
      <c r="AE839" s="12">
        <f t="shared" si="118"/>
        <v>1794</v>
      </c>
      <c r="AF839" s="12">
        <f t="shared" si="119"/>
        <v>7.3547000000000002</v>
      </c>
      <c r="AG839" s="12">
        <f t="shared" si="120"/>
        <v>44.13</v>
      </c>
      <c r="AH839" s="9">
        <f t="shared" si="124"/>
        <v>2.459866220735786E-2</v>
      </c>
      <c r="AI839" s="14">
        <f>VLOOKUP(E839,'Verweis Faktor'!$A:$B,2,FALSE)</f>
        <v>1</v>
      </c>
      <c r="AJ839" s="14"/>
      <c r="AK839" s="14" t="str">
        <f>IF(AL839="Ja","Versandkosten",VLOOKUP(E839,'Verweis Belegart'!$A$2:$B$9,2,FALSE))</f>
        <v>Hardware</v>
      </c>
      <c r="AL839" s="14" t="str">
        <f t="shared" si="125"/>
        <v>Nein</v>
      </c>
      <c r="AM839" s="14" t="str">
        <f t="shared" si="121"/>
        <v>Positiv</v>
      </c>
    </row>
    <row r="840" spans="1:39" ht="17.25" customHeight="1" x14ac:dyDescent="0.35">
      <c r="A840" s="17">
        <v>14571717</v>
      </c>
      <c r="B840" s="2" t="s">
        <v>22</v>
      </c>
      <c r="C840" s="1">
        <v>2025001</v>
      </c>
      <c r="D840" s="1">
        <v>2000235</v>
      </c>
      <c r="E840" s="2" t="s">
        <v>34</v>
      </c>
      <c r="F840" s="2" t="s">
        <v>53</v>
      </c>
      <c r="G840" s="2" t="s">
        <v>66</v>
      </c>
      <c r="H840" s="2" t="s">
        <v>1157</v>
      </c>
      <c r="I840" s="2" t="s">
        <v>1158</v>
      </c>
      <c r="J840" s="2" t="s">
        <v>103</v>
      </c>
      <c r="K840" s="2" t="s">
        <v>91</v>
      </c>
      <c r="L840" s="2" t="s">
        <v>277</v>
      </c>
      <c r="M840" s="2" t="s">
        <v>278</v>
      </c>
      <c r="N840" s="2" t="s">
        <v>48</v>
      </c>
      <c r="O840" s="3">
        <v>2</v>
      </c>
      <c r="P840" s="3">
        <v>253.2636</v>
      </c>
      <c r="Q840" s="3">
        <v>259</v>
      </c>
      <c r="R840" s="3">
        <v>518</v>
      </c>
      <c r="S840" s="3">
        <v>5.7363999999999997</v>
      </c>
      <c r="T840" s="3">
        <v>11.47</v>
      </c>
      <c r="U840" s="3">
        <v>2.21</v>
      </c>
      <c r="V840" s="2" t="s">
        <v>145</v>
      </c>
      <c r="W840" s="2" t="s">
        <v>146</v>
      </c>
      <c r="X840" s="2" t="s">
        <v>72</v>
      </c>
      <c r="Y840" s="19" t="str">
        <f>VLOOKUP(G840,'Verweis Kd-Gruppe'!$A$2:$B$8,2,FALSE)</f>
        <v>EXP</v>
      </c>
      <c r="Z840" s="19" t="str">
        <f>VLOOKUP(J840,'Verweis Art-Gruppe'!$A$2:$B$15,2,FALSE)</f>
        <v>Geräte</v>
      </c>
      <c r="AA840" s="19" t="str">
        <f>VLOOKUP(W840,'Verweis Vertreter'!$A$2:$B$24,2,FALSE)</f>
        <v>Muhsin Yortanli</v>
      </c>
      <c r="AB840" s="12">
        <f t="shared" si="117"/>
        <v>2</v>
      </c>
      <c r="AC840" s="12">
        <f t="shared" si="122"/>
        <v>253.2636</v>
      </c>
      <c r="AD840" s="12">
        <f t="shared" si="123"/>
        <v>259</v>
      </c>
      <c r="AE840" s="12">
        <f t="shared" si="118"/>
        <v>518</v>
      </c>
      <c r="AF840" s="12">
        <f t="shared" si="119"/>
        <v>5.7363999999999997</v>
      </c>
      <c r="AG840" s="12">
        <f t="shared" si="120"/>
        <v>11.47</v>
      </c>
      <c r="AH840" s="9">
        <f t="shared" si="124"/>
        <v>2.2142857142857145E-2</v>
      </c>
      <c r="AI840" s="14">
        <f>VLOOKUP(E840,'Verweis Faktor'!$A:$B,2,FALSE)</f>
        <v>1</v>
      </c>
      <c r="AJ840" s="14"/>
      <c r="AK840" s="14" t="str">
        <f>IF(AL840="Ja","Versandkosten",VLOOKUP(E840,'Verweis Belegart'!$A$2:$B$9,2,FALSE))</f>
        <v>Hardware</v>
      </c>
      <c r="AL840" s="14" t="str">
        <f t="shared" si="125"/>
        <v>Nein</v>
      </c>
      <c r="AM840" s="14" t="str">
        <f t="shared" si="121"/>
        <v>Positiv</v>
      </c>
    </row>
    <row r="841" spans="1:39" ht="17.25" customHeight="1" x14ac:dyDescent="0.35">
      <c r="A841" s="17">
        <v>14571717</v>
      </c>
      <c r="B841" s="2" t="s">
        <v>22</v>
      </c>
      <c r="C841" s="1">
        <v>2025001</v>
      </c>
      <c r="D841" s="1">
        <v>2000235</v>
      </c>
      <c r="E841" s="2" t="s">
        <v>34</v>
      </c>
      <c r="F841" s="2" t="s">
        <v>53</v>
      </c>
      <c r="G841" s="2" t="s">
        <v>66</v>
      </c>
      <c r="H841" s="2" t="s">
        <v>1157</v>
      </c>
      <c r="I841" s="2" t="s">
        <v>1158</v>
      </c>
      <c r="J841" s="2" t="s">
        <v>103</v>
      </c>
      <c r="K841" s="2" t="s">
        <v>95</v>
      </c>
      <c r="L841" s="2" t="s">
        <v>853</v>
      </c>
      <c r="M841" s="2" t="s">
        <v>854</v>
      </c>
      <c r="N841" s="2" t="s">
        <v>207</v>
      </c>
      <c r="O841" s="3">
        <v>2</v>
      </c>
      <c r="P841" s="3">
        <v>107.65519999999999</v>
      </c>
      <c r="Q841" s="3">
        <v>119</v>
      </c>
      <c r="R841" s="3">
        <v>238</v>
      </c>
      <c r="S841" s="3">
        <v>11.344799999999999</v>
      </c>
      <c r="T841" s="3">
        <v>22.69</v>
      </c>
      <c r="U841" s="3">
        <v>9.5299999999999994</v>
      </c>
      <c r="V841" s="2" t="s">
        <v>145</v>
      </c>
      <c r="W841" s="2" t="s">
        <v>146</v>
      </c>
      <c r="X841" s="2" t="s">
        <v>72</v>
      </c>
      <c r="Y841" s="19" t="str">
        <f>VLOOKUP(G841,'Verweis Kd-Gruppe'!$A$2:$B$8,2,FALSE)</f>
        <v>EXP</v>
      </c>
      <c r="Z841" s="19" t="str">
        <f>VLOOKUP(J841,'Verweis Art-Gruppe'!$A$2:$B$15,2,FALSE)</f>
        <v>Geräte</v>
      </c>
      <c r="AA841" s="19" t="str">
        <f>VLOOKUP(W841,'Verweis Vertreter'!$A$2:$B$24,2,FALSE)</f>
        <v>Muhsin Yortanli</v>
      </c>
      <c r="AB841" s="12">
        <f t="shared" si="117"/>
        <v>2</v>
      </c>
      <c r="AC841" s="12">
        <f t="shared" si="122"/>
        <v>107.65519999999999</v>
      </c>
      <c r="AD841" s="12">
        <f t="shared" si="123"/>
        <v>119</v>
      </c>
      <c r="AE841" s="12">
        <f t="shared" si="118"/>
        <v>238</v>
      </c>
      <c r="AF841" s="12">
        <f t="shared" si="119"/>
        <v>11.344799999999999</v>
      </c>
      <c r="AG841" s="12">
        <f t="shared" si="120"/>
        <v>22.69</v>
      </c>
      <c r="AH841" s="9">
        <f t="shared" si="124"/>
        <v>9.5336134453781515E-2</v>
      </c>
      <c r="AI841" s="14">
        <f>VLOOKUP(E841,'Verweis Faktor'!$A:$B,2,FALSE)</f>
        <v>1</v>
      </c>
      <c r="AJ841" s="14"/>
      <c r="AK841" s="14" t="str">
        <f>IF(AL841="Ja","Versandkosten",VLOOKUP(E841,'Verweis Belegart'!$A$2:$B$9,2,FALSE))</f>
        <v>Hardware</v>
      </c>
      <c r="AL841" s="14" t="str">
        <f t="shared" si="125"/>
        <v>Nein</v>
      </c>
      <c r="AM841" s="14" t="str">
        <f t="shared" si="121"/>
        <v>Positiv</v>
      </c>
    </row>
    <row r="842" spans="1:39" ht="17.25" customHeight="1" x14ac:dyDescent="0.35">
      <c r="A842" s="17">
        <v>14571717</v>
      </c>
      <c r="B842" s="2" t="s">
        <v>22</v>
      </c>
      <c r="C842" s="1">
        <v>2025001</v>
      </c>
      <c r="D842" s="1">
        <v>2000235</v>
      </c>
      <c r="E842" s="2" t="s">
        <v>34</v>
      </c>
      <c r="F842" s="2" t="s">
        <v>53</v>
      </c>
      <c r="G842" s="2" t="s">
        <v>66</v>
      </c>
      <c r="H842" s="2" t="s">
        <v>1157</v>
      </c>
      <c r="I842" s="2" t="s">
        <v>1158</v>
      </c>
      <c r="J842" s="2" t="s">
        <v>304</v>
      </c>
      <c r="K842" s="2" t="s">
        <v>99</v>
      </c>
      <c r="L842" s="2" t="s">
        <v>825</v>
      </c>
      <c r="M842" s="2" t="s">
        <v>826</v>
      </c>
      <c r="N842" s="2" t="s">
        <v>827</v>
      </c>
      <c r="O842" s="3">
        <v>2</v>
      </c>
      <c r="P842" s="3">
        <v>105.0431</v>
      </c>
      <c r="Q842" s="3">
        <v>110</v>
      </c>
      <c r="R842" s="3">
        <v>220</v>
      </c>
      <c r="S842" s="3">
        <v>4.9569000000000001</v>
      </c>
      <c r="T842" s="3">
        <v>9.91</v>
      </c>
      <c r="U842" s="3">
        <v>4.5</v>
      </c>
      <c r="V842" s="2" t="s">
        <v>145</v>
      </c>
      <c r="W842" s="2" t="s">
        <v>146</v>
      </c>
      <c r="X842" s="2" t="s">
        <v>72</v>
      </c>
      <c r="Y842" s="19" t="str">
        <f>VLOOKUP(G842,'Verweis Kd-Gruppe'!$A$2:$B$8,2,FALSE)</f>
        <v>EXP</v>
      </c>
      <c r="Z842" s="19" t="str">
        <f>VLOOKUP(J842,'Verweis Art-Gruppe'!$A$2:$B$15,2,FALSE)</f>
        <v>Zubehör</v>
      </c>
      <c r="AA842" s="19" t="str">
        <f>VLOOKUP(W842,'Verweis Vertreter'!$A$2:$B$24,2,FALSE)</f>
        <v>Muhsin Yortanli</v>
      </c>
      <c r="AB842" s="12">
        <f t="shared" si="117"/>
        <v>2</v>
      </c>
      <c r="AC842" s="12">
        <f t="shared" si="122"/>
        <v>105.0431</v>
      </c>
      <c r="AD842" s="12">
        <f t="shared" si="123"/>
        <v>110</v>
      </c>
      <c r="AE842" s="12">
        <f t="shared" si="118"/>
        <v>220</v>
      </c>
      <c r="AF842" s="12">
        <f t="shared" si="119"/>
        <v>4.9569000000000001</v>
      </c>
      <c r="AG842" s="12">
        <f t="shared" si="120"/>
        <v>9.91</v>
      </c>
      <c r="AH842" s="9">
        <f t="shared" si="124"/>
        <v>4.5045454545454548E-2</v>
      </c>
      <c r="AI842" s="14">
        <f>VLOOKUP(E842,'Verweis Faktor'!$A:$B,2,FALSE)</f>
        <v>1</v>
      </c>
      <c r="AJ842" s="14"/>
      <c r="AK842" s="14" t="str">
        <f>IF(AL842="Ja","Versandkosten",VLOOKUP(E842,'Verweis Belegart'!$A$2:$B$9,2,FALSE))</f>
        <v>Hardware</v>
      </c>
      <c r="AL842" s="14" t="str">
        <f t="shared" si="125"/>
        <v>Nein</v>
      </c>
      <c r="AM842" s="14" t="str">
        <f t="shared" si="121"/>
        <v>Positiv</v>
      </c>
    </row>
    <row r="843" spans="1:39" ht="17.25" customHeight="1" x14ac:dyDescent="0.35">
      <c r="A843" s="17">
        <v>14571717</v>
      </c>
      <c r="B843" s="2" t="s">
        <v>22</v>
      </c>
      <c r="C843" s="1">
        <v>2025001</v>
      </c>
      <c r="D843" s="1">
        <v>2000235</v>
      </c>
      <c r="E843" s="2" t="s">
        <v>34</v>
      </c>
      <c r="F843" s="2" t="s">
        <v>53</v>
      </c>
      <c r="G843" s="2" t="s">
        <v>66</v>
      </c>
      <c r="H843" s="2" t="s">
        <v>1157</v>
      </c>
      <c r="I843" s="2" t="s">
        <v>1158</v>
      </c>
      <c r="J843" s="2" t="s">
        <v>103</v>
      </c>
      <c r="K843" s="2" t="s">
        <v>103</v>
      </c>
      <c r="L843" s="2" t="s">
        <v>536</v>
      </c>
      <c r="M843" s="2" t="s">
        <v>537</v>
      </c>
      <c r="N843" s="2" t="s">
        <v>538</v>
      </c>
      <c r="O843" s="3">
        <v>1</v>
      </c>
      <c r="P843" s="3">
        <v>286</v>
      </c>
      <c r="Q843" s="3">
        <v>297</v>
      </c>
      <c r="R843" s="3">
        <v>297</v>
      </c>
      <c r="S843" s="3">
        <v>11</v>
      </c>
      <c r="T843" s="3">
        <v>11</v>
      </c>
      <c r="U843" s="3">
        <v>3.7</v>
      </c>
      <c r="V843" s="2" t="s">
        <v>145</v>
      </c>
      <c r="W843" s="2" t="s">
        <v>146</v>
      </c>
      <c r="X843" s="2" t="s">
        <v>72</v>
      </c>
      <c r="Y843" s="19" t="str">
        <f>VLOOKUP(G843,'Verweis Kd-Gruppe'!$A$2:$B$8,2,FALSE)</f>
        <v>EXP</v>
      </c>
      <c r="Z843" s="19" t="str">
        <f>VLOOKUP(J843,'Verweis Art-Gruppe'!$A$2:$B$15,2,FALSE)</f>
        <v>Geräte</v>
      </c>
      <c r="AA843" s="19" t="str">
        <f>VLOOKUP(W843,'Verweis Vertreter'!$A$2:$B$24,2,FALSE)</f>
        <v>Muhsin Yortanli</v>
      </c>
      <c r="AB843" s="12">
        <f t="shared" si="117"/>
        <v>1</v>
      </c>
      <c r="AC843" s="12">
        <f t="shared" si="122"/>
        <v>286</v>
      </c>
      <c r="AD843" s="12">
        <f t="shared" si="123"/>
        <v>297</v>
      </c>
      <c r="AE843" s="12">
        <f t="shared" si="118"/>
        <v>297</v>
      </c>
      <c r="AF843" s="12">
        <f t="shared" si="119"/>
        <v>11</v>
      </c>
      <c r="AG843" s="12">
        <f t="shared" si="120"/>
        <v>11</v>
      </c>
      <c r="AH843" s="9">
        <f t="shared" si="124"/>
        <v>3.7037037037037035E-2</v>
      </c>
      <c r="AI843" s="14">
        <f>VLOOKUP(E843,'Verweis Faktor'!$A:$B,2,FALSE)</f>
        <v>1</v>
      </c>
      <c r="AJ843" s="14"/>
      <c r="AK843" s="14" t="str">
        <f>IF(AL843="Ja","Versandkosten",VLOOKUP(E843,'Verweis Belegart'!$A$2:$B$9,2,FALSE))</f>
        <v>Hardware</v>
      </c>
      <c r="AL843" s="14" t="str">
        <f t="shared" si="125"/>
        <v>Nein</v>
      </c>
      <c r="AM843" s="14" t="str">
        <f t="shared" si="121"/>
        <v>Positiv</v>
      </c>
    </row>
    <row r="844" spans="1:39" ht="17.25" customHeight="1" x14ac:dyDescent="0.35">
      <c r="A844" s="17">
        <v>14571867</v>
      </c>
      <c r="B844" s="2" t="s">
        <v>1159</v>
      </c>
      <c r="C844" s="1">
        <v>2025001</v>
      </c>
      <c r="D844" s="1">
        <v>2000236</v>
      </c>
      <c r="E844" s="2" t="s">
        <v>772</v>
      </c>
      <c r="F844" s="2" t="s">
        <v>1160</v>
      </c>
      <c r="G844" s="2" t="s">
        <v>25</v>
      </c>
      <c r="H844" s="2" t="s">
        <v>1161</v>
      </c>
      <c r="I844" s="2" t="s">
        <v>1162</v>
      </c>
      <c r="J844" s="2" t="s">
        <v>527</v>
      </c>
      <c r="K844" s="2" t="s">
        <v>28</v>
      </c>
      <c r="L844" s="2" t="s">
        <v>1163</v>
      </c>
      <c r="M844" s="2" t="s">
        <v>1164</v>
      </c>
      <c r="N844" s="2" t="s">
        <v>778</v>
      </c>
      <c r="O844" s="3">
        <v>1</v>
      </c>
      <c r="P844" s="3">
        <v>0</v>
      </c>
      <c r="Q844" s="3">
        <v>15000</v>
      </c>
      <c r="R844" s="3">
        <v>15000</v>
      </c>
      <c r="S844" s="3">
        <v>15000</v>
      </c>
      <c r="T844" s="3">
        <v>15000</v>
      </c>
      <c r="U844" s="3"/>
      <c r="V844" s="2" t="s">
        <v>697</v>
      </c>
      <c r="W844" s="2" t="s">
        <v>698</v>
      </c>
      <c r="X844" s="2" t="s">
        <v>724</v>
      </c>
      <c r="Y844" s="19" t="str">
        <f>VLOOKUP(G844,'Verweis Kd-Gruppe'!$A$2:$B$8,2,FALSE)</f>
        <v>FHK</v>
      </c>
      <c r="Z844" s="19" t="str">
        <f>VLOOKUP(J844,'Verweis Art-Gruppe'!$A$2:$B$15,2,FALSE)</f>
        <v>Provisionen</v>
      </c>
      <c r="AA844" s="19" t="str">
        <f>VLOOKUP(W844,'Verweis Vertreter'!$A$2:$B$24,2,FALSE)</f>
        <v>Zentrale</v>
      </c>
      <c r="AB844" s="12">
        <f t="shared" si="117"/>
        <v>-1</v>
      </c>
      <c r="AC844" s="12">
        <f t="shared" si="122"/>
        <v>0</v>
      </c>
      <c r="AD844" s="12">
        <f t="shared" si="123"/>
        <v>15000</v>
      </c>
      <c r="AE844" s="12">
        <f t="shared" si="118"/>
        <v>-15000</v>
      </c>
      <c r="AF844" s="12">
        <f t="shared" si="119"/>
        <v>-15000</v>
      </c>
      <c r="AG844" s="12">
        <f t="shared" si="120"/>
        <v>-15000</v>
      </c>
      <c r="AH844" s="9">
        <f t="shared" si="124"/>
        <v>-1</v>
      </c>
      <c r="AI844" s="14">
        <f>VLOOKUP(E844,'Verweis Faktor'!$A:$B,2,FALSE)</f>
        <v>-1</v>
      </c>
      <c r="AJ844" s="14"/>
      <c r="AK844" s="14" t="str">
        <f>IF(AL844="Ja","Versandkosten",VLOOKUP(E844,'Verweis Belegart'!$A$2:$B$9,2,FALSE))</f>
        <v>Provisionen</v>
      </c>
      <c r="AL844" s="14" t="str">
        <f t="shared" si="125"/>
        <v>Nein</v>
      </c>
      <c r="AM844" s="14" t="str">
        <f t="shared" si="121"/>
        <v>Negativ</v>
      </c>
    </row>
    <row r="845" spans="1:39" ht="17.25" customHeight="1" x14ac:dyDescent="0.35">
      <c r="A845" s="17">
        <v>14571867</v>
      </c>
      <c r="B845" s="2" t="s">
        <v>1159</v>
      </c>
      <c r="C845" s="1">
        <v>2025001</v>
      </c>
      <c r="D845" s="1">
        <v>2000237</v>
      </c>
      <c r="E845" s="2" t="s">
        <v>1165</v>
      </c>
      <c r="F845" s="2" t="s">
        <v>1160</v>
      </c>
      <c r="G845" s="2" t="s">
        <v>25</v>
      </c>
      <c r="H845" s="2" t="s">
        <v>1161</v>
      </c>
      <c r="I845" s="2" t="s">
        <v>1162</v>
      </c>
      <c r="J845" s="2" t="s">
        <v>527</v>
      </c>
      <c r="K845" s="2" t="s">
        <v>28</v>
      </c>
      <c r="L845" s="2" t="s">
        <v>1163</v>
      </c>
      <c r="M845" s="2" t="s">
        <v>1164</v>
      </c>
      <c r="N845" s="2" t="s">
        <v>778</v>
      </c>
      <c r="O845" s="3">
        <v>1</v>
      </c>
      <c r="P845" s="3">
        <v>0</v>
      </c>
      <c r="Q845" s="3">
        <v>15000</v>
      </c>
      <c r="R845" s="3">
        <v>15000</v>
      </c>
      <c r="S845" s="3">
        <v>15000</v>
      </c>
      <c r="T845" s="3">
        <v>15000</v>
      </c>
      <c r="U845" s="3"/>
      <c r="V845" s="2" t="s">
        <v>697</v>
      </c>
      <c r="W845" s="2" t="s">
        <v>698</v>
      </c>
      <c r="X845" s="2" t="s">
        <v>699</v>
      </c>
      <c r="Y845" s="19" t="str">
        <f>VLOOKUP(G845,'Verweis Kd-Gruppe'!$A$2:$B$8,2,FALSE)</f>
        <v>FHK</v>
      </c>
      <c r="Z845" s="19" t="str">
        <f>VLOOKUP(J845,'Verweis Art-Gruppe'!$A$2:$B$15,2,FALSE)</f>
        <v>Provisionen</v>
      </c>
      <c r="AA845" s="19" t="str">
        <f>VLOOKUP(W845,'Verweis Vertreter'!$A$2:$B$24,2,FALSE)</f>
        <v>Zentrale</v>
      </c>
      <c r="AB845" s="12">
        <f t="shared" si="117"/>
        <v>1</v>
      </c>
      <c r="AC845" s="12">
        <f t="shared" si="122"/>
        <v>0</v>
      </c>
      <c r="AD845" s="12">
        <f t="shared" si="123"/>
        <v>15000</v>
      </c>
      <c r="AE845" s="12">
        <f t="shared" si="118"/>
        <v>15000</v>
      </c>
      <c r="AF845" s="12">
        <f t="shared" si="119"/>
        <v>15000</v>
      </c>
      <c r="AG845" s="12">
        <f t="shared" si="120"/>
        <v>15000</v>
      </c>
      <c r="AH845" s="9">
        <f t="shared" si="124"/>
        <v>1</v>
      </c>
      <c r="AI845" s="14">
        <f>VLOOKUP(E845,'Verweis Faktor'!$A:$B,2,FALSE)</f>
        <v>1</v>
      </c>
      <c r="AJ845" s="14"/>
      <c r="AK845" s="14" t="str">
        <f>IF(AL845="Ja","Versandkosten",VLOOKUP(E845,'Verweis Belegart'!$A$2:$B$9,2,FALSE))</f>
        <v>Provisionen</v>
      </c>
      <c r="AL845" s="14" t="str">
        <f t="shared" si="125"/>
        <v>Nein</v>
      </c>
      <c r="AM845" s="14" t="str">
        <f t="shared" si="121"/>
        <v>Positiv</v>
      </c>
    </row>
    <row r="846" spans="1:39" ht="17.25" customHeight="1" x14ac:dyDescent="0.35">
      <c r="A846" s="17">
        <v>14570810</v>
      </c>
      <c r="B846" s="2" t="s">
        <v>1159</v>
      </c>
      <c r="C846" s="1">
        <v>2025001</v>
      </c>
      <c r="D846" s="1">
        <v>2000238</v>
      </c>
      <c r="E846" s="2" t="s">
        <v>34</v>
      </c>
      <c r="F846" s="2" t="s">
        <v>182</v>
      </c>
      <c r="G846" s="2" t="s">
        <v>66</v>
      </c>
      <c r="H846" s="2" t="s">
        <v>1166</v>
      </c>
      <c r="I846" s="2" t="s">
        <v>1167</v>
      </c>
      <c r="J846" s="2" t="s">
        <v>103</v>
      </c>
      <c r="K846" s="2" t="s">
        <v>28</v>
      </c>
      <c r="L846" s="2" t="s">
        <v>1168</v>
      </c>
      <c r="M846" s="2" t="s">
        <v>1169</v>
      </c>
      <c r="N846" s="2" t="s">
        <v>946</v>
      </c>
      <c r="O846" s="3">
        <v>1</v>
      </c>
      <c r="P846" s="3">
        <v>530</v>
      </c>
      <c r="Q846" s="3">
        <v>596</v>
      </c>
      <c r="R846" s="3">
        <v>596</v>
      </c>
      <c r="S846" s="3">
        <v>66</v>
      </c>
      <c r="T846" s="3">
        <v>66</v>
      </c>
      <c r="U846" s="3">
        <v>11.07</v>
      </c>
      <c r="V846" s="2" t="s">
        <v>675</v>
      </c>
      <c r="W846" s="2" t="s">
        <v>676</v>
      </c>
      <c r="X846" s="2" t="s">
        <v>72</v>
      </c>
      <c r="Y846" s="19" t="str">
        <f>VLOOKUP(G846,'Verweis Kd-Gruppe'!$A$2:$B$8,2,FALSE)</f>
        <v>EXP</v>
      </c>
      <c r="Z846" s="19" t="str">
        <f>VLOOKUP(J846,'Verweis Art-Gruppe'!$A$2:$B$15,2,FALSE)</f>
        <v>Geräte</v>
      </c>
      <c r="AA846" s="19" t="str">
        <f>VLOOKUP(W846,'Verweis Vertreter'!$A$2:$B$24,2,FALSE)</f>
        <v>Corina Wedel</v>
      </c>
      <c r="AB846" s="12">
        <f t="shared" si="117"/>
        <v>1</v>
      </c>
      <c r="AC846" s="12">
        <f t="shared" si="122"/>
        <v>530</v>
      </c>
      <c r="AD846" s="12">
        <f t="shared" si="123"/>
        <v>596</v>
      </c>
      <c r="AE846" s="12">
        <f t="shared" si="118"/>
        <v>596</v>
      </c>
      <c r="AF846" s="12">
        <f t="shared" si="119"/>
        <v>66</v>
      </c>
      <c r="AG846" s="12">
        <f t="shared" si="120"/>
        <v>66</v>
      </c>
      <c r="AH846" s="9">
        <f t="shared" si="124"/>
        <v>0.11073825503355705</v>
      </c>
      <c r="AI846" s="14">
        <f>VLOOKUP(E846,'Verweis Faktor'!$A:$B,2,FALSE)</f>
        <v>1</v>
      </c>
      <c r="AJ846" s="14"/>
      <c r="AK846" s="14" t="str">
        <f>IF(AL846="Ja","Versandkosten",VLOOKUP(E846,'Verweis Belegart'!$A$2:$B$9,2,FALSE))</f>
        <v>Hardware</v>
      </c>
      <c r="AL846" s="14" t="str">
        <f t="shared" si="125"/>
        <v>Nein</v>
      </c>
      <c r="AM846" s="14" t="str">
        <f t="shared" si="121"/>
        <v>Positiv</v>
      </c>
    </row>
    <row r="847" spans="1:39" ht="17.25" customHeight="1" x14ac:dyDescent="0.35">
      <c r="A847" s="17">
        <v>14570810</v>
      </c>
      <c r="B847" s="2" t="s">
        <v>1159</v>
      </c>
      <c r="C847" s="1">
        <v>2025001</v>
      </c>
      <c r="D847" s="1">
        <v>2000238</v>
      </c>
      <c r="E847" s="2" t="s">
        <v>34</v>
      </c>
      <c r="F847" s="2" t="s">
        <v>182</v>
      </c>
      <c r="G847" s="2" t="s">
        <v>66</v>
      </c>
      <c r="H847" s="2" t="s">
        <v>1166</v>
      </c>
      <c r="I847" s="2" t="s">
        <v>1167</v>
      </c>
      <c r="J847" s="2" t="s">
        <v>103</v>
      </c>
      <c r="K847" s="2" t="s">
        <v>45</v>
      </c>
      <c r="L847" s="2" t="s">
        <v>1170</v>
      </c>
      <c r="M847" s="2" t="s">
        <v>1171</v>
      </c>
      <c r="N847" s="2" t="s">
        <v>98</v>
      </c>
      <c r="O847" s="3">
        <v>5</v>
      </c>
      <c r="P847" s="3">
        <v>165</v>
      </c>
      <c r="Q847" s="3">
        <v>187</v>
      </c>
      <c r="R847" s="3">
        <v>935</v>
      </c>
      <c r="S847" s="3">
        <v>22</v>
      </c>
      <c r="T847" s="3">
        <v>110</v>
      </c>
      <c r="U847" s="3">
        <v>11.76</v>
      </c>
      <c r="V847" s="2" t="s">
        <v>675</v>
      </c>
      <c r="W847" s="2" t="s">
        <v>676</v>
      </c>
      <c r="X847" s="2" t="s">
        <v>72</v>
      </c>
      <c r="Y847" s="19" t="str">
        <f>VLOOKUP(G847,'Verweis Kd-Gruppe'!$A$2:$B$8,2,FALSE)</f>
        <v>EXP</v>
      </c>
      <c r="Z847" s="19" t="str">
        <f>VLOOKUP(J847,'Verweis Art-Gruppe'!$A$2:$B$15,2,FALSE)</f>
        <v>Geräte</v>
      </c>
      <c r="AA847" s="19" t="str">
        <f>VLOOKUP(W847,'Verweis Vertreter'!$A$2:$B$24,2,FALSE)</f>
        <v>Corina Wedel</v>
      </c>
      <c r="AB847" s="12">
        <f t="shared" si="117"/>
        <v>5</v>
      </c>
      <c r="AC847" s="12">
        <f t="shared" si="122"/>
        <v>165</v>
      </c>
      <c r="AD847" s="12">
        <f t="shared" si="123"/>
        <v>187</v>
      </c>
      <c r="AE847" s="12">
        <f t="shared" si="118"/>
        <v>935</v>
      </c>
      <c r="AF847" s="12">
        <f t="shared" si="119"/>
        <v>22</v>
      </c>
      <c r="AG847" s="12">
        <f t="shared" si="120"/>
        <v>110</v>
      </c>
      <c r="AH847" s="9">
        <f t="shared" si="124"/>
        <v>0.11764705882352941</v>
      </c>
      <c r="AI847" s="14">
        <f>VLOOKUP(E847,'Verweis Faktor'!$A:$B,2,FALSE)</f>
        <v>1</v>
      </c>
      <c r="AJ847" s="14"/>
      <c r="AK847" s="14" t="str">
        <f>IF(AL847="Ja","Versandkosten",VLOOKUP(E847,'Verweis Belegart'!$A$2:$B$9,2,FALSE))</f>
        <v>Hardware</v>
      </c>
      <c r="AL847" s="14" t="str">
        <f t="shared" si="125"/>
        <v>Nein</v>
      </c>
      <c r="AM847" s="14" t="str">
        <f t="shared" si="121"/>
        <v>Positiv</v>
      </c>
    </row>
    <row r="848" spans="1:39" ht="17.25" customHeight="1" x14ac:dyDescent="0.35">
      <c r="A848" s="17">
        <v>14570810</v>
      </c>
      <c r="B848" s="2" t="s">
        <v>1159</v>
      </c>
      <c r="C848" s="1">
        <v>2025001</v>
      </c>
      <c r="D848" s="1">
        <v>2000238</v>
      </c>
      <c r="E848" s="2" t="s">
        <v>34</v>
      </c>
      <c r="F848" s="2" t="s">
        <v>182</v>
      </c>
      <c r="G848" s="2" t="s">
        <v>66</v>
      </c>
      <c r="H848" s="2" t="s">
        <v>1166</v>
      </c>
      <c r="I848" s="2" t="s">
        <v>1167</v>
      </c>
      <c r="J848" s="2" t="s">
        <v>103</v>
      </c>
      <c r="K848" s="2" t="s">
        <v>49</v>
      </c>
      <c r="L848" s="2" t="s">
        <v>864</v>
      </c>
      <c r="M848" s="2" t="s">
        <v>865</v>
      </c>
      <c r="N848" s="2" t="s">
        <v>350</v>
      </c>
      <c r="O848" s="3">
        <v>10</v>
      </c>
      <c r="P848" s="3">
        <v>121.0463</v>
      </c>
      <c r="Q848" s="3">
        <v>128</v>
      </c>
      <c r="R848" s="3">
        <v>1280</v>
      </c>
      <c r="S848" s="3">
        <v>6.9537000000000004</v>
      </c>
      <c r="T848" s="3">
        <v>69.540000000000006</v>
      </c>
      <c r="U848" s="3">
        <v>5.43</v>
      </c>
      <c r="V848" s="2" t="s">
        <v>675</v>
      </c>
      <c r="W848" s="2" t="s">
        <v>676</v>
      </c>
      <c r="X848" s="2" t="s">
        <v>72</v>
      </c>
      <c r="Y848" s="19" t="str">
        <f>VLOOKUP(G848,'Verweis Kd-Gruppe'!$A$2:$B$8,2,FALSE)</f>
        <v>EXP</v>
      </c>
      <c r="Z848" s="19" t="str">
        <f>VLOOKUP(J848,'Verweis Art-Gruppe'!$A$2:$B$15,2,FALSE)</f>
        <v>Geräte</v>
      </c>
      <c r="AA848" s="19" t="str">
        <f>VLOOKUP(W848,'Verweis Vertreter'!$A$2:$B$24,2,FALSE)</f>
        <v>Corina Wedel</v>
      </c>
      <c r="AB848" s="12">
        <f t="shared" si="117"/>
        <v>10</v>
      </c>
      <c r="AC848" s="12">
        <f t="shared" si="122"/>
        <v>121.0463</v>
      </c>
      <c r="AD848" s="12">
        <f t="shared" si="123"/>
        <v>128</v>
      </c>
      <c r="AE848" s="12">
        <f t="shared" si="118"/>
        <v>1280</v>
      </c>
      <c r="AF848" s="12">
        <f t="shared" si="119"/>
        <v>6.9537000000000004</v>
      </c>
      <c r="AG848" s="12">
        <f t="shared" si="120"/>
        <v>69.540000000000006</v>
      </c>
      <c r="AH848" s="9">
        <f t="shared" si="124"/>
        <v>5.4328125000000005E-2</v>
      </c>
      <c r="AI848" s="14">
        <f>VLOOKUP(E848,'Verweis Faktor'!$A:$B,2,FALSE)</f>
        <v>1</v>
      </c>
      <c r="AJ848" s="14"/>
      <c r="AK848" s="14" t="str">
        <f>IF(AL848="Ja","Versandkosten",VLOOKUP(E848,'Verweis Belegart'!$A$2:$B$9,2,FALSE))</f>
        <v>Hardware</v>
      </c>
      <c r="AL848" s="14" t="str">
        <f t="shared" si="125"/>
        <v>Nein</v>
      </c>
      <c r="AM848" s="14" t="str">
        <f t="shared" si="121"/>
        <v>Positiv</v>
      </c>
    </row>
    <row r="849" spans="1:39" ht="17.25" customHeight="1" x14ac:dyDescent="0.35">
      <c r="A849" s="17">
        <v>14570810</v>
      </c>
      <c r="B849" s="2" t="s">
        <v>1159</v>
      </c>
      <c r="C849" s="1">
        <v>2025001</v>
      </c>
      <c r="D849" s="1">
        <v>2000238</v>
      </c>
      <c r="E849" s="2" t="s">
        <v>34</v>
      </c>
      <c r="F849" s="2" t="s">
        <v>182</v>
      </c>
      <c r="G849" s="2" t="s">
        <v>66</v>
      </c>
      <c r="H849" s="2" t="s">
        <v>1166</v>
      </c>
      <c r="I849" s="2" t="s">
        <v>1167</v>
      </c>
      <c r="J849" s="2" t="s">
        <v>103</v>
      </c>
      <c r="K849" s="2" t="s">
        <v>79</v>
      </c>
      <c r="L849" s="2" t="s">
        <v>150</v>
      </c>
      <c r="M849" s="2" t="s">
        <v>151</v>
      </c>
      <c r="N849" s="2" t="s">
        <v>152</v>
      </c>
      <c r="O849" s="3">
        <v>10</v>
      </c>
      <c r="P849" s="3">
        <v>179</v>
      </c>
      <c r="Q849" s="3">
        <v>202</v>
      </c>
      <c r="R849" s="3">
        <v>2020</v>
      </c>
      <c r="S849" s="3">
        <v>23</v>
      </c>
      <c r="T849" s="3">
        <v>230</v>
      </c>
      <c r="U849" s="3">
        <v>11.38</v>
      </c>
      <c r="V849" s="2" t="s">
        <v>675</v>
      </c>
      <c r="W849" s="2" t="s">
        <v>676</v>
      </c>
      <c r="X849" s="2" t="s">
        <v>72</v>
      </c>
      <c r="Y849" s="19" t="str">
        <f>VLOOKUP(G849,'Verweis Kd-Gruppe'!$A$2:$B$8,2,FALSE)</f>
        <v>EXP</v>
      </c>
      <c r="Z849" s="19" t="str">
        <f>VLOOKUP(J849,'Verweis Art-Gruppe'!$A$2:$B$15,2,FALSE)</f>
        <v>Geräte</v>
      </c>
      <c r="AA849" s="19" t="str">
        <f>VLOOKUP(W849,'Verweis Vertreter'!$A$2:$B$24,2,FALSE)</f>
        <v>Corina Wedel</v>
      </c>
      <c r="AB849" s="12">
        <f t="shared" si="117"/>
        <v>10</v>
      </c>
      <c r="AC849" s="12">
        <f t="shared" si="122"/>
        <v>179</v>
      </c>
      <c r="AD849" s="12">
        <f t="shared" si="123"/>
        <v>202</v>
      </c>
      <c r="AE849" s="12">
        <f t="shared" si="118"/>
        <v>2020</v>
      </c>
      <c r="AF849" s="12">
        <f t="shared" si="119"/>
        <v>23</v>
      </c>
      <c r="AG849" s="12">
        <f t="shared" si="120"/>
        <v>230</v>
      </c>
      <c r="AH849" s="9">
        <f t="shared" si="124"/>
        <v>0.11386138613861387</v>
      </c>
      <c r="AI849" s="14">
        <f>VLOOKUP(E849,'Verweis Faktor'!$A:$B,2,FALSE)</f>
        <v>1</v>
      </c>
      <c r="AJ849" s="14"/>
      <c r="AK849" s="14" t="str">
        <f>IF(AL849="Ja","Versandkosten",VLOOKUP(E849,'Verweis Belegart'!$A$2:$B$9,2,FALSE))</f>
        <v>Hardware</v>
      </c>
      <c r="AL849" s="14" t="str">
        <f t="shared" si="125"/>
        <v>Nein</v>
      </c>
      <c r="AM849" s="14" t="str">
        <f t="shared" si="121"/>
        <v>Positiv</v>
      </c>
    </row>
    <row r="850" spans="1:39" ht="17.25" customHeight="1" x14ac:dyDescent="0.35">
      <c r="A850" s="17">
        <v>14570810</v>
      </c>
      <c r="B850" s="2" t="s">
        <v>1159</v>
      </c>
      <c r="C850" s="1">
        <v>2025001</v>
      </c>
      <c r="D850" s="1">
        <v>2000238</v>
      </c>
      <c r="E850" s="2" t="s">
        <v>34</v>
      </c>
      <c r="F850" s="2" t="s">
        <v>182</v>
      </c>
      <c r="G850" s="2" t="s">
        <v>66</v>
      </c>
      <c r="H850" s="2" t="s">
        <v>1166</v>
      </c>
      <c r="I850" s="2" t="s">
        <v>1167</v>
      </c>
      <c r="J850" s="2" t="s">
        <v>103</v>
      </c>
      <c r="K850" s="2" t="s">
        <v>83</v>
      </c>
      <c r="L850" s="2" t="s">
        <v>1172</v>
      </c>
      <c r="M850" s="2" t="s">
        <v>1173</v>
      </c>
      <c r="N850" s="2" t="s">
        <v>98</v>
      </c>
      <c r="O850" s="3">
        <v>10</v>
      </c>
      <c r="P850" s="3">
        <v>165</v>
      </c>
      <c r="Q850" s="3">
        <v>177</v>
      </c>
      <c r="R850" s="3">
        <v>1770</v>
      </c>
      <c r="S850" s="3">
        <v>12</v>
      </c>
      <c r="T850" s="3">
        <v>120</v>
      </c>
      <c r="U850" s="3">
        <v>6.77</v>
      </c>
      <c r="V850" s="2" t="s">
        <v>675</v>
      </c>
      <c r="W850" s="2" t="s">
        <v>676</v>
      </c>
      <c r="X850" s="2" t="s">
        <v>72</v>
      </c>
      <c r="Y850" s="19" t="str">
        <f>VLOOKUP(G850,'Verweis Kd-Gruppe'!$A$2:$B$8,2,FALSE)</f>
        <v>EXP</v>
      </c>
      <c r="Z850" s="19" t="str">
        <f>VLOOKUP(J850,'Verweis Art-Gruppe'!$A$2:$B$15,2,FALSE)</f>
        <v>Geräte</v>
      </c>
      <c r="AA850" s="19" t="str">
        <f>VLOOKUP(W850,'Verweis Vertreter'!$A$2:$B$24,2,FALSE)</f>
        <v>Corina Wedel</v>
      </c>
      <c r="AB850" s="12">
        <f t="shared" si="117"/>
        <v>10</v>
      </c>
      <c r="AC850" s="12">
        <f t="shared" si="122"/>
        <v>165</v>
      </c>
      <c r="AD850" s="12">
        <f t="shared" si="123"/>
        <v>177</v>
      </c>
      <c r="AE850" s="12">
        <f t="shared" si="118"/>
        <v>1770</v>
      </c>
      <c r="AF850" s="12">
        <f t="shared" si="119"/>
        <v>12</v>
      </c>
      <c r="AG850" s="12">
        <f t="shared" si="120"/>
        <v>120</v>
      </c>
      <c r="AH850" s="9">
        <f t="shared" si="124"/>
        <v>6.7796610169491525E-2</v>
      </c>
      <c r="AI850" s="14">
        <f>VLOOKUP(E850,'Verweis Faktor'!$A:$B,2,FALSE)</f>
        <v>1</v>
      </c>
      <c r="AJ850" s="14"/>
      <c r="AK850" s="14" t="str">
        <f>IF(AL850="Ja","Versandkosten",VLOOKUP(E850,'Verweis Belegart'!$A$2:$B$9,2,FALSE))</f>
        <v>Hardware</v>
      </c>
      <c r="AL850" s="14" t="str">
        <f t="shared" si="125"/>
        <v>Nein</v>
      </c>
      <c r="AM850" s="14" t="str">
        <f t="shared" si="121"/>
        <v>Positiv</v>
      </c>
    </row>
    <row r="851" spans="1:39" ht="17.25" customHeight="1" x14ac:dyDescent="0.35">
      <c r="A851" s="17">
        <v>14570810</v>
      </c>
      <c r="B851" s="2" t="s">
        <v>1159</v>
      </c>
      <c r="C851" s="1">
        <v>2025001</v>
      </c>
      <c r="D851" s="1">
        <v>2000238</v>
      </c>
      <c r="E851" s="2" t="s">
        <v>34</v>
      </c>
      <c r="F851" s="2" t="s">
        <v>182</v>
      </c>
      <c r="G851" s="2" t="s">
        <v>66</v>
      </c>
      <c r="H851" s="2" t="s">
        <v>1166</v>
      </c>
      <c r="I851" s="2" t="s">
        <v>1167</v>
      </c>
      <c r="J851" s="2" t="s">
        <v>103</v>
      </c>
      <c r="K851" s="2" t="s">
        <v>87</v>
      </c>
      <c r="L851" s="2" t="s">
        <v>504</v>
      </c>
      <c r="M851" s="2" t="s">
        <v>505</v>
      </c>
      <c r="N851" s="2" t="s">
        <v>506</v>
      </c>
      <c r="O851" s="3">
        <v>5</v>
      </c>
      <c r="P851" s="3">
        <v>220</v>
      </c>
      <c r="Q851" s="3">
        <v>243</v>
      </c>
      <c r="R851" s="3">
        <v>1215</v>
      </c>
      <c r="S851" s="3">
        <v>23</v>
      </c>
      <c r="T851" s="3">
        <v>115</v>
      </c>
      <c r="U851" s="3">
        <v>9.4600000000000009</v>
      </c>
      <c r="V851" s="2" t="s">
        <v>675</v>
      </c>
      <c r="W851" s="2" t="s">
        <v>676</v>
      </c>
      <c r="X851" s="2" t="s">
        <v>72</v>
      </c>
      <c r="Y851" s="19" t="str">
        <f>VLOOKUP(G851,'Verweis Kd-Gruppe'!$A$2:$B$8,2,FALSE)</f>
        <v>EXP</v>
      </c>
      <c r="Z851" s="19" t="str">
        <f>VLOOKUP(J851,'Verweis Art-Gruppe'!$A$2:$B$15,2,FALSE)</f>
        <v>Geräte</v>
      </c>
      <c r="AA851" s="19" t="str">
        <f>VLOOKUP(W851,'Verweis Vertreter'!$A$2:$B$24,2,FALSE)</f>
        <v>Corina Wedel</v>
      </c>
      <c r="AB851" s="12">
        <f t="shared" si="117"/>
        <v>5</v>
      </c>
      <c r="AC851" s="12">
        <f t="shared" si="122"/>
        <v>220</v>
      </c>
      <c r="AD851" s="12">
        <f t="shared" si="123"/>
        <v>243</v>
      </c>
      <c r="AE851" s="12">
        <f t="shared" si="118"/>
        <v>1215</v>
      </c>
      <c r="AF851" s="12">
        <f t="shared" si="119"/>
        <v>23</v>
      </c>
      <c r="AG851" s="12">
        <f t="shared" si="120"/>
        <v>115</v>
      </c>
      <c r="AH851" s="9">
        <f t="shared" si="124"/>
        <v>9.4650205761316872E-2</v>
      </c>
      <c r="AI851" s="14">
        <f>VLOOKUP(E851,'Verweis Faktor'!$A:$B,2,FALSE)</f>
        <v>1</v>
      </c>
      <c r="AJ851" s="14"/>
      <c r="AK851" s="14" t="str">
        <f>IF(AL851="Ja","Versandkosten",VLOOKUP(E851,'Verweis Belegart'!$A$2:$B$9,2,FALSE))</f>
        <v>Hardware</v>
      </c>
      <c r="AL851" s="14" t="str">
        <f t="shared" si="125"/>
        <v>Nein</v>
      </c>
      <c r="AM851" s="14" t="str">
        <f t="shared" si="121"/>
        <v>Positiv</v>
      </c>
    </row>
    <row r="852" spans="1:39" ht="17.25" customHeight="1" x14ac:dyDescent="0.35">
      <c r="A852" s="17">
        <v>14570810</v>
      </c>
      <c r="B852" s="2" t="s">
        <v>1159</v>
      </c>
      <c r="C852" s="1">
        <v>2025001</v>
      </c>
      <c r="D852" s="1">
        <v>2000238</v>
      </c>
      <c r="E852" s="2" t="s">
        <v>34</v>
      </c>
      <c r="F852" s="2" t="s">
        <v>182</v>
      </c>
      <c r="G852" s="2" t="s">
        <v>66</v>
      </c>
      <c r="H852" s="2" t="s">
        <v>1166</v>
      </c>
      <c r="I852" s="2" t="s">
        <v>1167</v>
      </c>
      <c r="J852" s="2" t="s">
        <v>103</v>
      </c>
      <c r="K852" s="2" t="s">
        <v>91</v>
      </c>
      <c r="L852" s="2" t="s">
        <v>353</v>
      </c>
      <c r="M852" s="2" t="s">
        <v>354</v>
      </c>
      <c r="N852" s="2" t="s">
        <v>149</v>
      </c>
      <c r="O852" s="3">
        <v>10</v>
      </c>
      <c r="P852" s="3">
        <v>202</v>
      </c>
      <c r="Q852" s="3">
        <v>217</v>
      </c>
      <c r="R852" s="3">
        <v>2170</v>
      </c>
      <c r="S852" s="3">
        <v>15</v>
      </c>
      <c r="T852" s="3">
        <v>150</v>
      </c>
      <c r="U852" s="3">
        <v>6.91</v>
      </c>
      <c r="V852" s="2" t="s">
        <v>675</v>
      </c>
      <c r="W852" s="2" t="s">
        <v>676</v>
      </c>
      <c r="X852" s="2" t="s">
        <v>72</v>
      </c>
      <c r="Y852" s="19" t="str">
        <f>VLOOKUP(G852,'Verweis Kd-Gruppe'!$A$2:$B$8,2,FALSE)</f>
        <v>EXP</v>
      </c>
      <c r="Z852" s="19" t="str">
        <f>VLOOKUP(J852,'Verweis Art-Gruppe'!$A$2:$B$15,2,FALSE)</f>
        <v>Geräte</v>
      </c>
      <c r="AA852" s="19" t="str">
        <f>VLOOKUP(W852,'Verweis Vertreter'!$A$2:$B$24,2,FALSE)</f>
        <v>Corina Wedel</v>
      </c>
      <c r="AB852" s="12">
        <f t="shared" si="117"/>
        <v>10</v>
      </c>
      <c r="AC852" s="12">
        <f t="shared" si="122"/>
        <v>202</v>
      </c>
      <c r="AD852" s="12">
        <f t="shared" si="123"/>
        <v>217</v>
      </c>
      <c r="AE852" s="12">
        <f t="shared" si="118"/>
        <v>2170</v>
      </c>
      <c r="AF852" s="12">
        <f t="shared" si="119"/>
        <v>15</v>
      </c>
      <c r="AG852" s="12">
        <f t="shared" si="120"/>
        <v>150</v>
      </c>
      <c r="AH852" s="9">
        <f t="shared" si="124"/>
        <v>6.9124423963133647E-2</v>
      </c>
      <c r="AI852" s="14">
        <f>VLOOKUP(E852,'Verweis Faktor'!$A:$B,2,FALSE)</f>
        <v>1</v>
      </c>
      <c r="AJ852" s="14"/>
      <c r="AK852" s="14" t="str">
        <f>IF(AL852="Ja","Versandkosten",VLOOKUP(E852,'Verweis Belegart'!$A$2:$B$9,2,FALSE))</f>
        <v>Hardware</v>
      </c>
      <c r="AL852" s="14" t="str">
        <f t="shared" si="125"/>
        <v>Nein</v>
      </c>
      <c r="AM852" s="14" t="str">
        <f t="shared" si="121"/>
        <v>Positiv</v>
      </c>
    </row>
    <row r="853" spans="1:39" ht="17.25" customHeight="1" x14ac:dyDescent="0.35">
      <c r="A853" s="17">
        <v>14570810</v>
      </c>
      <c r="B853" s="2" t="s">
        <v>1159</v>
      </c>
      <c r="C853" s="1">
        <v>2025001</v>
      </c>
      <c r="D853" s="1">
        <v>2000238</v>
      </c>
      <c r="E853" s="2" t="s">
        <v>34</v>
      </c>
      <c r="F853" s="2" t="s">
        <v>182</v>
      </c>
      <c r="G853" s="2" t="s">
        <v>66</v>
      </c>
      <c r="H853" s="2" t="s">
        <v>1166</v>
      </c>
      <c r="I853" s="2" t="s">
        <v>1167</v>
      </c>
      <c r="J853" s="2" t="s">
        <v>103</v>
      </c>
      <c r="K853" s="2" t="s">
        <v>95</v>
      </c>
      <c r="L853" s="2" t="s">
        <v>1174</v>
      </c>
      <c r="M853" s="2" t="s">
        <v>1175</v>
      </c>
      <c r="N853" s="2" t="s">
        <v>887</v>
      </c>
      <c r="O853" s="3">
        <v>2</v>
      </c>
      <c r="P853" s="3">
        <v>432</v>
      </c>
      <c r="Q853" s="3">
        <v>448</v>
      </c>
      <c r="R853" s="3">
        <v>896</v>
      </c>
      <c r="S853" s="3">
        <v>16</v>
      </c>
      <c r="T853" s="3">
        <v>32</v>
      </c>
      <c r="U853" s="3">
        <v>3.57</v>
      </c>
      <c r="V853" s="2" t="s">
        <v>675</v>
      </c>
      <c r="W853" s="2" t="s">
        <v>676</v>
      </c>
      <c r="X853" s="2" t="s">
        <v>72</v>
      </c>
      <c r="Y853" s="19" t="str">
        <f>VLOOKUP(G853,'Verweis Kd-Gruppe'!$A$2:$B$8,2,FALSE)</f>
        <v>EXP</v>
      </c>
      <c r="Z853" s="19" t="str">
        <f>VLOOKUP(J853,'Verweis Art-Gruppe'!$A$2:$B$15,2,FALSE)</f>
        <v>Geräte</v>
      </c>
      <c r="AA853" s="19" t="str">
        <f>VLOOKUP(W853,'Verweis Vertreter'!$A$2:$B$24,2,FALSE)</f>
        <v>Corina Wedel</v>
      </c>
      <c r="AB853" s="12">
        <f t="shared" si="117"/>
        <v>2</v>
      </c>
      <c r="AC853" s="12">
        <f t="shared" si="122"/>
        <v>432</v>
      </c>
      <c r="AD853" s="12">
        <f t="shared" si="123"/>
        <v>448</v>
      </c>
      <c r="AE853" s="12">
        <f t="shared" si="118"/>
        <v>896</v>
      </c>
      <c r="AF853" s="12">
        <f t="shared" si="119"/>
        <v>16</v>
      </c>
      <c r="AG853" s="12">
        <f t="shared" si="120"/>
        <v>32</v>
      </c>
      <c r="AH853" s="9">
        <f t="shared" si="124"/>
        <v>3.5714285714285712E-2</v>
      </c>
      <c r="AI853" s="14">
        <f>VLOOKUP(E853,'Verweis Faktor'!$A:$B,2,FALSE)</f>
        <v>1</v>
      </c>
      <c r="AJ853" s="14"/>
      <c r="AK853" s="14" t="str">
        <f>IF(AL853="Ja","Versandkosten",VLOOKUP(E853,'Verweis Belegart'!$A$2:$B$9,2,FALSE))</f>
        <v>Hardware</v>
      </c>
      <c r="AL853" s="14" t="str">
        <f t="shared" si="125"/>
        <v>Nein</v>
      </c>
      <c r="AM853" s="14" t="str">
        <f t="shared" si="121"/>
        <v>Positiv</v>
      </c>
    </row>
    <row r="854" spans="1:39" ht="17.25" customHeight="1" x14ac:dyDescent="0.35">
      <c r="A854" s="17">
        <v>14570810</v>
      </c>
      <c r="B854" s="2" t="s">
        <v>1159</v>
      </c>
      <c r="C854" s="1">
        <v>2025001</v>
      </c>
      <c r="D854" s="1">
        <v>2000238</v>
      </c>
      <c r="E854" s="2" t="s">
        <v>34</v>
      </c>
      <c r="F854" s="2" t="s">
        <v>182</v>
      </c>
      <c r="G854" s="2" t="s">
        <v>66</v>
      </c>
      <c r="H854" s="2" t="s">
        <v>1166</v>
      </c>
      <c r="I854" s="2" t="s">
        <v>1167</v>
      </c>
      <c r="J854" s="2" t="s">
        <v>103</v>
      </c>
      <c r="K854" s="2" t="s">
        <v>99</v>
      </c>
      <c r="L854" s="2" t="s">
        <v>1176</v>
      </c>
      <c r="M854" s="2" t="s">
        <v>1177</v>
      </c>
      <c r="N854" s="2" t="s">
        <v>1178</v>
      </c>
      <c r="O854" s="3">
        <v>2</v>
      </c>
      <c r="P854" s="3">
        <v>255</v>
      </c>
      <c r="Q854" s="3">
        <v>303</v>
      </c>
      <c r="R854" s="3">
        <v>606</v>
      </c>
      <c r="S854" s="3">
        <v>48</v>
      </c>
      <c r="T854" s="3">
        <v>96</v>
      </c>
      <c r="U854" s="3">
        <v>15.84</v>
      </c>
      <c r="V854" s="2" t="s">
        <v>675</v>
      </c>
      <c r="W854" s="2" t="s">
        <v>676</v>
      </c>
      <c r="X854" s="2" t="s">
        <v>72</v>
      </c>
      <c r="Y854" s="19" t="str">
        <f>VLOOKUP(G854,'Verweis Kd-Gruppe'!$A$2:$B$8,2,FALSE)</f>
        <v>EXP</v>
      </c>
      <c r="Z854" s="19" t="str">
        <f>VLOOKUP(J854,'Verweis Art-Gruppe'!$A$2:$B$15,2,FALSE)</f>
        <v>Geräte</v>
      </c>
      <c r="AA854" s="19" t="str">
        <f>VLOOKUP(W854,'Verweis Vertreter'!$A$2:$B$24,2,FALSE)</f>
        <v>Corina Wedel</v>
      </c>
      <c r="AB854" s="12">
        <f t="shared" si="117"/>
        <v>2</v>
      </c>
      <c r="AC854" s="12">
        <f t="shared" si="122"/>
        <v>255</v>
      </c>
      <c r="AD854" s="12">
        <f t="shared" si="123"/>
        <v>303</v>
      </c>
      <c r="AE854" s="12">
        <f t="shared" si="118"/>
        <v>606</v>
      </c>
      <c r="AF854" s="12">
        <f t="shared" si="119"/>
        <v>48</v>
      </c>
      <c r="AG854" s="12">
        <f t="shared" si="120"/>
        <v>96</v>
      </c>
      <c r="AH854" s="9">
        <f t="shared" si="124"/>
        <v>0.15841584158415842</v>
      </c>
      <c r="AI854" s="14">
        <f>VLOOKUP(E854,'Verweis Faktor'!$A:$B,2,FALSE)</f>
        <v>1</v>
      </c>
      <c r="AJ854" s="14"/>
      <c r="AK854" s="14" t="str">
        <f>IF(AL854="Ja","Versandkosten",VLOOKUP(E854,'Verweis Belegart'!$A$2:$B$9,2,FALSE))</f>
        <v>Hardware</v>
      </c>
      <c r="AL854" s="14" t="str">
        <f t="shared" si="125"/>
        <v>Nein</v>
      </c>
      <c r="AM854" s="14" t="str">
        <f t="shared" si="121"/>
        <v>Positiv</v>
      </c>
    </row>
    <row r="855" spans="1:39" ht="17.25" customHeight="1" x14ac:dyDescent="0.35">
      <c r="A855" s="17">
        <v>14570810</v>
      </c>
      <c r="B855" s="2" t="s">
        <v>1159</v>
      </c>
      <c r="C855" s="1">
        <v>2025001</v>
      </c>
      <c r="D855" s="1">
        <v>2000238</v>
      </c>
      <c r="E855" s="2" t="s">
        <v>34</v>
      </c>
      <c r="F855" s="2" t="s">
        <v>182</v>
      </c>
      <c r="G855" s="2" t="s">
        <v>66</v>
      </c>
      <c r="H855" s="2" t="s">
        <v>1166</v>
      </c>
      <c r="I855" s="2" t="s">
        <v>1167</v>
      </c>
      <c r="J855" s="2" t="s">
        <v>103</v>
      </c>
      <c r="K855" s="2" t="s">
        <v>103</v>
      </c>
      <c r="L855" s="2" t="s">
        <v>731</v>
      </c>
      <c r="M855" s="2" t="s">
        <v>732</v>
      </c>
      <c r="N855" s="2" t="s">
        <v>733</v>
      </c>
      <c r="O855" s="3">
        <v>4</v>
      </c>
      <c r="P855" s="3">
        <v>780.90909999999997</v>
      </c>
      <c r="Q855" s="3">
        <v>787</v>
      </c>
      <c r="R855" s="3">
        <v>3148</v>
      </c>
      <c r="S855" s="3">
        <v>6.0909000000000004</v>
      </c>
      <c r="T855" s="3">
        <v>24.36</v>
      </c>
      <c r="U855" s="3">
        <v>0.77</v>
      </c>
      <c r="V855" s="2" t="s">
        <v>675</v>
      </c>
      <c r="W855" s="2" t="s">
        <v>676</v>
      </c>
      <c r="X855" s="2" t="s">
        <v>72</v>
      </c>
      <c r="Y855" s="19" t="str">
        <f>VLOOKUP(G855,'Verweis Kd-Gruppe'!$A$2:$B$8,2,FALSE)</f>
        <v>EXP</v>
      </c>
      <c r="Z855" s="19" t="str">
        <f>VLOOKUP(J855,'Verweis Art-Gruppe'!$A$2:$B$15,2,FALSE)</f>
        <v>Geräte</v>
      </c>
      <c r="AA855" s="19" t="str">
        <f>VLOOKUP(W855,'Verweis Vertreter'!$A$2:$B$24,2,FALSE)</f>
        <v>Corina Wedel</v>
      </c>
      <c r="AB855" s="12">
        <f t="shared" si="117"/>
        <v>4</v>
      </c>
      <c r="AC855" s="12">
        <f t="shared" si="122"/>
        <v>780.90909999999997</v>
      </c>
      <c r="AD855" s="12">
        <f t="shared" si="123"/>
        <v>787</v>
      </c>
      <c r="AE855" s="12">
        <f t="shared" si="118"/>
        <v>3148</v>
      </c>
      <c r="AF855" s="12">
        <f t="shared" si="119"/>
        <v>6.0909000000000004</v>
      </c>
      <c r="AG855" s="12">
        <f t="shared" si="120"/>
        <v>24.36</v>
      </c>
      <c r="AH855" s="9">
        <f t="shared" si="124"/>
        <v>7.7382465057179162E-3</v>
      </c>
      <c r="AI855" s="14">
        <f>VLOOKUP(E855,'Verweis Faktor'!$A:$B,2,FALSE)</f>
        <v>1</v>
      </c>
      <c r="AJ855" s="14"/>
      <c r="AK855" s="14" t="str">
        <f>IF(AL855="Ja","Versandkosten",VLOOKUP(E855,'Verweis Belegart'!$A$2:$B$9,2,FALSE))</f>
        <v>Hardware</v>
      </c>
      <c r="AL855" s="14" t="str">
        <f t="shared" si="125"/>
        <v>Nein</v>
      </c>
      <c r="AM855" s="14" t="str">
        <f t="shared" si="121"/>
        <v>Positiv</v>
      </c>
    </row>
    <row r="856" spans="1:39" ht="17.25" customHeight="1" x14ac:dyDescent="0.35">
      <c r="A856" s="17">
        <v>14570810</v>
      </c>
      <c r="B856" s="2" t="s">
        <v>1159</v>
      </c>
      <c r="C856" s="1">
        <v>2025001</v>
      </c>
      <c r="D856" s="1">
        <v>2000238</v>
      </c>
      <c r="E856" s="2" t="s">
        <v>34</v>
      </c>
      <c r="F856" s="2" t="s">
        <v>182</v>
      </c>
      <c r="G856" s="2" t="s">
        <v>66</v>
      </c>
      <c r="H856" s="2" t="s">
        <v>1166</v>
      </c>
      <c r="I856" s="2" t="s">
        <v>1167</v>
      </c>
      <c r="J856" s="2" t="s">
        <v>103</v>
      </c>
      <c r="K856" s="2" t="s">
        <v>107</v>
      </c>
      <c r="L856" s="2" t="s">
        <v>548</v>
      </c>
      <c r="M856" s="2" t="s">
        <v>549</v>
      </c>
      <c r="N856" s="2" t="s">
        <v>187</v>
      </c>
      <c r="O856" s="3">
        <v>5</v>
      </c>
      <c r="P856" s="3">
        <v>90</v>
      </c>
      <c r="Q856" s="3">
        <v>101</v>
      </c>
      <c r="R856" s="3">
        <v>505</v>
      </c>
      <c r="S856" s="3">
        <v>11</v>
      </c>
      <c r="T856" s="3">
        <v>55</v>
      </c>
      <c r="U856" s="3">
        <v>10.89</v>
      </c>
      <c r="V856" s="2" t="s">
        <v>675</v>
      </c>
      <c r="W856" s="2" t="s">
        <v>676</v>
      </c>
      <c r="X856" s="2" t="s">
        <v>72</v>
      </c>
      <c r="Y856" s="19" t="str">
        <f>VLOOKUP(G856,'Verweis Kd-Gruppe'!$A$2:$B$8,2,FALSE)</f>
        <v>EXP</v>
      </c>
      <c r="Z856" s="19" t="str">
        <f>VLOOKUP(J856,'Verweis Art-Gruppe'!$A$2:$B$15,2,FALSE)</f>
        <v>Geräte</v>
      </c>
      <c r="AA856" s="19" t="str">
        <f>VLOOKUP(W856,'Verweis Vertreter'!$A$2:$B$24,2,FALSE)</f>
        <v>Corina Wedel</v>
      </c>
      <c r="AB856" s="12">
        <f t="shared" si="117"/>
        <v>5</v>
      </c>
      <c r="AC856" s="12">
        <f t="shared" si="122"/>
        <v>90</v>
      </c>
      <c r="AD856" s="12">
        <f t="shared" si="123"/>
        <v>101</v>
      </c>
      <c r="AE856" s="12">
        <f t="shared" si="118"/>
        <v>505</v>
      </c>
      <c r="AF856" s="12">
        <f t="shared" si="119"/>
        <v>11</v>
      </c>
      <c r="AG856" s="12">
        <f t="shared" si="120"/>
        <v>55</v>
      </c>
      <c r="AH856" s="9">
        <f t="shared" si="124"/>
        <v>0.10891089108910891</v>
      </c>
      <c r="AI856" s="14">
        <f>VLOOKUP(E856,'Verweis Faktor'!$A:$B,2,FALSE)</f>
        <v>1</v>
      </c>
      <c r="AJ856" s="14"/>
      <c r="AK856" s="14" t="str">
        <f>IF(AL856="Ja","Versandkosten",VLOOKUP(E856,'Verweis Belegart'!$A$2:$B$9,2,FALSE))</f>
        <v>Hardware</v>
      </c>
      <c r="AL856" s="14" t="str">
        <f t="shared" si="125"/>
        <v>Nein</v>
      </c>
      <c r="AM856" s="14" t="str">
        <f t="shared" si="121"/>
        <v>Positiv</v>
      </c>
    </row>
    <row r="857" spans="1:39" ht="17.25" customHeight="1" x14ac:dyDescent="0.35">
      <c r="A857" s="17">
        <v>14571652</v>
      </c>
      <c r="B857" s="2" t="s">
        <v>1159</v>
      </c>
      <c r="C857" s="1">
        <v>2025001</v>
      </c>
      <c r="D857" s="1">
        <v>2000239</v>
      </c>
      <c r="E857" s="2" t="s">
        <v>34</v>
      </c>
      <c r="F857" s="2" t="s">
        <v>53</v>
      </c>
      <c r="G857" s="2" t="s">
        <v>66</v>
      </c>
      <c r="H857" s="2" t="s">
        <v>1000</v>
      </c>
      <c r="I857" s="2" t="s">
        <v>1001</v>
      </c>
      <c r="J857" s="2" t="s">
        <v>103</v>
      </c>
      <c r="K857" s="2" t="s">
        <v>28</v>
      </c>
      <c r="L857" s="2" t="s">
        <v>941</v>
      </c>
      <c r="M857" s="2" t="s">
        <v>942</v>
      </c>
      <c r="N857" s="2" t="s">
        <v>943</v>
      </c>
      <c r="O857" s="3">
        <v>50</v>
      </c>
      <c r="P857" s="3">
        <v>235</v>
      </c>
      <c r="Q857" s="3">
        <v>249.5</v>
      </c>
      <c r="R857" s="3">
        <v>12475</v>
      </c>
      <c r="S857" s="3">
        <v>14.5</v>
      </c>
      <c r="T857" s="3">
        <v>725</v>
      </c>
      <c r="U857" s="3">
        <v>5.81</v>
      </c>
      <c r="V857" s="2" t="s">
        <v>145</v>
      </c>
      <c r="W857" s="2" t="s">
        <v>146</v>
      </c>
      <c r="X857" s="2" t="s">
        <v>72</v>
      </c>
      <c r="Y857" s="19" t="str">
        <f>VLOOKUP(G857,'Verweis Kd-Gruppe'!$A$2:$B$8,2,FALSE)</f>
        <v>EXP</v>
      </c>
      <c r="Z857" s="19" t="str">
        <f>VLOOKUP(J857,'Verweis Art-Gruppe'!$A$2:$B$15,2,FALSE)</f>
        <v>Geräte</v>
      </c>
      <c r="AA857" s="19" t="str">
        <f>VLOOKUP(W857,'Verweis Vertreter'!$A$2:$B$24,2,FALSE)</f>
        <v>Muhsin Yortanli</v>
      </c>
      <c r="AB857" s="12">
        <f t="shared" si="117"/>
        <v>50</v>
      </c>
      <c r="AC857" s="12">
        <f t="shared" si="122"/>
        <v>235</v>
      </c>
      <c r="AD857" s="12">
        <f t="shared" si="123"/>
        <v>249.5</v>
      </c>
      <c r="AE857" s="12">
        <f t="shared" si="118"/>
        <v>12475</v>
      </c>
      <c r="AF857" s="12">
        <f t="shared" si="119"/>
        <v>14.5</v>
      </c>
      <c r="AG857" s="12">
        <f t="shared" si="120"/>
        <v>725</v>
      </c>
      <c r="AH857" s="9">
        <f t="shared" si="124"/>
        <v>5.8116232464929862E-2</v>
      </c>
      <c r="AI857" s="14">
        <f>VLOOKUP(E857,'Verweis Faktor'!$A:$B,2,FALSE)</f>
        <v>1</v>
      </c>
      <c r="AJ857" s="14"/>
      <c r="AK857" s="14" t="str">
        <f>IF(AL857="Ja","Versandkosten",VLOOKUP(E857,'Verweis Belegart'!$A$2:$B$9,2,FALSE))</f>
        <v>Hardware</v>
      </c>
      <c r="AL857" s="14" t="str">
        <f t="shared" si="125"/>
        <v>Nein</v>
      </c>
      <c r="AM857" s="14" t="str">
        <f t="shared" si="121"/>
        <v>Positiv</v>
      </c>
    </row>
    <row r="858" spans="1:39" ht="17.25" customHeight="1" x14ac:dyDescent="0.35">
      <c r="A858" s="17">
        <v>14571652</v>
      </c>
      <c r="B858" s="2" t="s">
        <v>1159</v>
      </c>
      <c r="C858" s="1">
        <v>2025001</v>
      </c>
      <c r="D858" s="1">
        <v>2000239</v>
      </c>
      <c r="E858" s="2" t="s">
        <v>34</v>
      </c>
      <c r="F858" s="2" t="s">
        <v>53</v>
      </c>
      <c r="G858" s="2" t="s">
        <v>66</v>
      </c>
      <c r="H858" s="2" t="s">
        <v>1000</v>
      </c>
      <c r="I858" s="2" t="s">
        <v>1001</v>
      </c>
      <c r="J858" s="2" t="s">
        <v>103</v>
      </c>
      <c r="K858" s="2" t="s">
        <v>45</v>
      </c>
      <c r="L858" s="2" t="s">
        <v>970</v>
      </c>
      <c r="M858" s="2" t="s">
        <v>971</v>
      </c>
      <c r="N858" s="2" t="s">
        <v>943</v>
      </c>
      <c r="O858" s="3">
        <v>100</v>
      </c>
      <c r="P858" s="3">
        <v>235</v>
      </c>
      <c r="Q858" s="3">
        <v>249.5</v>
      </c>
      <c r="R858" s="3">
        <v>24950</v>
      </c>
      <c r="S858" s="3">
        <v>14.5</v>
      </c>
      <c r="T858" s="3">
        <v>1450</v>
      </c>
      <c r="U858" s="3">
        <v>5.81</v>
      </c>
      <c r="V858" s="2" t="s">
        <v>145</v>
      </c>
      <c r="W858" s="2" t="s">
        <v>146</v>
      </c>
      <c r="X858" s="2" t="s">
        <v>72</v>
      </c>
      <c r="Y858" s="19" t="str">
        <f>VLOOKUP(G858,'Verweis Kd-Gruppe'!$A$2:$B$8,2,FALSE)</f>
        <v>EXP</v>
      </c>
      <c r="Z858" s="19" t="str">
        <f>VLOOKUP(J858,'Verweis Art-Gruppe'!$A$2:$B$15,2,FALSE)</f>
        <v>Geräte</v>
      </c>
      <c r="AA858" s="19" t="str">
        <f>VLOOKUP(W858,'Verweis Vertreter'!$A$2:$B$24,2,FALSE)</f>
        <v>Muhsin Yortanli</v>
      </c>
      <c r="AB858" s="12">
        <f t="shared" si="117"/>
        <v>100</v>
      </c>
      <c r="AC858" s="12">
        <f t="shared" si="122"/>
        <v>235</v>
      </c>
      <c r="AD858" s="12">
        <f t="shared" si="123"/>
        <v>249.5</v>
      </c>
      <c r="AE858" s="12">
        <f t="shared" si="118"/>
        <v>24950</v>
      </c>
      <c r="AF858" s="12">
        <f t="shared" si="119"/>
        <v>14.5</v>
      </c>
      <c r="AG858" s="12">
        <f t="shared" si="120"/>
        <v>1450</v>
      </c>
      <c r="AH858" s="9">
        <f t="shared" si="124"/>
        <v>5.8116232464929862E-2</v>
      </c>
      <c r="AI858" s="14">
        <f>VLOOKUP(E858,'Verweis Faktor'!$A:$B,2,FALSE)</f>
        <v>1</v>
      </c>
      <c r="AJ858" s="14"/>
      <c r="AK858" s="14" t="str">
        <f>IF(AL858="Ja","Versandkosten",VLOOKUP(E858,'Verweis Belegart'!$A$2:$B$9,2,FALSE))</f>
        <v>Hardware</v>
      </c>
      <c r="AL858" s="14" t="str">
        <f t="shared" si="125"/>
        <v>Nein</v>
      </c>
      <c r="AM858" s="14" t="str">
        <f t="shared" si="121"/>
        <v>Positiv</v>
      </c>
    </row>
    <row r="859" spans="1:39" ht="17.25" customHeight="1" x14ac:dyDescent="0.35">
      <c r="A859" s="17">
        <v>14571638</v>
      </c>
      <c r="B859" s="2" t="s">
        <v>1159</v>
      </c>
      <c r="C859" s="1">
        <v>2025001</v>
      </c>
      <c r="D859" s="1">
        <v>2000240</v>
      </c>
      <c r="E859" s="2" t="s">
        <v>34</v>
      </c>
      <c r="F859" s="2" t="s">
        <v>142</v>
      </c>
      <c r="G859" s="2" t="s">
        <v>66</v>
      </c>
      <c r="H859" s="2" t="s">
        <v>143</v>
      </c>
      <c r="I859" s="2" t="s">
        <v>144</v>
      </c>
      <c r="J859" s="2" t="s">
        <v>103</v>
      </c>
      <c r="K859" s="2" t="s">
        <v>28</v>
      </c>
      <c r="L859" s="2" t="s">
        <v>1179</v>
      </c>
      <c r="M859" s="2" t="s">
        <v>1180</v>
      </c>
      <c r="N859" s="2" t="s">
        <v>164</v>
      </c>
      <c r="O859" s="3">
        <v>10</v>
      </c>
      <c r="P859" s="3">
        <v>272</v>
      </c>
      <c r="Q859" s="3">
        <v>279</v>
      </c>
      <c r="R859" s="3">
        <v>2790</v>
      </c>
      <c r="S859" s="3">
        <v>7</v>
      </c>
      <c r="T859" s="3">
        <v>70</v>
      </c>
      <c r="U859" s="3">
        <v>2.5</v>
      </c>
      <c r="V859" s="2" t="s">
        <v>145</v>
      </c>
      <c r="W859" s="2" t="s">
        <v>146</v>
      </c>
      <c r="X859" s="2" t="s">
        <v>72</v>
      </c>
      <c r="Y859" s="19" t="str">
        <f>VLOOKUP(G859,'Verweis Kd-Gruppe'!$A$2:$B$8,2,FALSE)</f>
        <v>EXP</v>
      </c>
      <c r="Z859" s="19" t="str">
        <f>VLOOKUP(J859,'Verweis Art-Gruppe'!$A$2:$B$15,2,FALSE)</f>
        <v>Geräte</v>
      </c>
      <c r="AA859" s="19" t="str">
        <f>VLOOKUP(W859,'Verweis Vertreter'!$A$2:$B$24,2,FALSE)</f>
        <v>Muhsin Yortanli</v>
      </c>
      <c r="AB859" s="12">
        <f t="shared" si="117"/>
        <v>10</v>
      </c>
      <c r="AC859" s="12">
        <f t="shared" si="122"/>
        <v>272</v>
      </c>
      <c r="AD859" s="12">
        <f t="shared" si="123"/>
        <v>279</v>
      </c>
      <c r="AE859" s="12">
        <f t="shared" si="118"/>
        <v>2790</v>
      </c>
      <c r="AF859" s="12">
        <f t="shared" si="119"/>
        <v>7</v>
      </c>
      <c r="AG859" s="12">
        <f t="shared" si="120"/>
        <v>70</v>
      </c>
      <c r="AH859" s="9">
        <f t="shared" si="124"/>
        <v>2.5089605734767026E-2</v>
      </c>
      <c r="AI859" s="14">
        <f>VLOOKUP(E859,'Verweis Faktor'!$A:$B,2,FALSE)</f>
        <v>1</v>
      </c>
      <c r="AJ859" s="14"/>
      <c r="AK859" s="14" t="str">
        <f>IF(AL859="Ja","Versandkosten",VLOOKUP(E859,'Verweis Belegart'!$A$2:$B$9,2,FALSE))</f>
        <v>Hardware</v>
      </c>
      <c r="AL859" s="14" t="str">
        <f t="shared" si="125"/>
        <v>Nein</v>
      </c>
      <c r="AM859" s="14" t="str">
        <f t="shared" si="121"/>
        <v>Positiv</v>
      </c>
    </row>
    <row r="860" spans="1:39" ht="17.25" customHeight="1" x14ac:dyDescent="0.35">
      <c r="A860" s="17">
        <v>14571638</v>
      </c>
      <c r="B860" s="2" t="s">
        <v>1159</v>
      </c>
      <c r="C860" s="1">
        <v>2025001</v>
      </c>
      <c r="D860" s="1">
        <v>2000240</v>
      </c>
      <c r="E860" s="2" t="s">
        <v>34</v>
      </c>
      <c r="F860" s="2" t="s">
        <v>142</v>
      </c>
      <c r="G860" s="2" t="s">
        <v>66</v>
      </c>
      <c r="H860" s="2" t="s">
        <v>143</v>
      </c>
      <c r="I860" s="2" t="s">
        <v>144</v>
      </c>
      <c r="J860" s="2" t="s">
        <v>103</v>
      </c>
      <c r="K860" s="2" t="s">
        <v>45</v>
      </c>
      <c r="L860" s="2" t="s">
        <v>458</v>
      </c>
      <c r="M860" s="2" t="s">
        <v>459</v>
      </c>
      <c r="N860" s="2" t="s">
        <v>41</v>
      </c>
      <c r="O860" s="3">
        <v>10</v>
      </c>
      <c r="P860" s="3">
        <v>228.69569999999999</v>
      </c>
      <c r="Q860" s="3">
        <v>235</v>
      </c>
      <c r="R860" s="3">
        <v>2350</v>
      </c>
      <c r="S860" s="3">
        <v>6.3042999999999996</v>
      </c>
      <c r="T860" s="3">
        <v>63.04</v>
      </c>
      <c r="U860" s="3">
        <v>2.68</v>
      </c>
      <c r="V860" s="2" t="s">
        <v>145</v>
      </c>
      <c r="W860" s="2" t="s">
        <v>146</v>
      </c>
      <c r="X860" s="2" t="s">
        <v>72</v>
      </c>
      <c r="Y860" s="19" t="str">
        <f>VLOOKUP(G860,'Verweis Kd-Gruppe'!$A$2:$B$8,2,FALSE)</f>
        <v>EXP</v>
      </c>
      <c r="Z860" s="19" t="str">
        <f>VLOOKUP(J860,'Verweis Art-Gruppe'!$A$2:$B$15,2,FALSE)</f>
        <v>Geräte</v>
      </c>
      <c r="AA860" s="19" t="str">
        <f>VLOOKUP(W860,'Verweis Vertreter'!$A$2:$B$24,2,FALSE)</f>
        <v>Muhsin Yortanli</v>
      </c>
      <c r="AB860" s="12">
        <f t="shared" si="117"/>
        <v>10</v>
      </c>
      <c r="AC860" s="12">
        <f t="shared" si="122"/>
        <v>228.69569999999999</v>
      </c>
      <c r="AD860" s="12">
        <f t="shared" si="123"/>
        <v>235</v>
      </c>
      <c r="AE860" s="12">
        <f t="shared" si="118"/>
        <v>2350</v>
      </c>
      <c r="AF860" s="12">
        <f t="shared" si="119"/>
        <v>6.3042999999999996</v>
      </c>
      <c r="AG860" s="12">
        <f t="shared" si="120"/>
        <v>63.04</v>
      </c>
      <c r="AH860" s="9">
        <f t="shared" si="124"/>
        <v>2.6825531914893615E-2</v>
      </c>
      <c r="AI860" s="14">
        <f>VLOOKUP(E860,'Verweis Faktor'!$A:$B,2,FALSE)</f>
        <v>1</v>
      </c>
      <c r="AJ860" s="14"/>
      <c r="AK860" s="14" t="str">
        <f>IF(AL860="Ja","Versandkosten",VLOOKUP(E860,'Verweis Belegart'!$A$2:$B$9,2,FALSE))</f>
        <v>Hardware</v>
      </c>
      <c r="AL860" s="14" t="str">
        <f t="shared" si="125"/>
        <v>Nein</v>
      </c>
      <c r="AM860" s="14" t="str">
        <f t="shared" si="121"/>
        <v>Positiv</v>
      </c>
    </row>
    <row r="861" spans="1:39" ht="17.25" customHeight="1" x14ac:dyDescent="0.35">
      <c r="A861" s="17">
        <v>14571638</v>
      </c>
      <c r="B861" s="2" t="s">
        <v>1159</v>
      </c>
      <c r="C861" s="1">
        <v>2025001</v>
      </c>
      <c r="D861" s="1">
        <v>2000240</v>
      </c>
      <c r="E861" s="2" t="s">
        <v>34</v>
      </c>
      <c r="F861" s="2" t="s">
        <v>142</v>
      </c>
      <c r="G861" s="2" t="s">
        <v>66</v>
      </c>
      <c r="H861" s="2" t="s">
        <v>143</v>
      </c>
      <c r="I861" s="2" t="s">
        <v>144</v>
      </c>
      <c r="J861" s="2" t="s">
        <v>103</v>
      </c>
      <c r="K861" s="2" t="s">
        <v>49</v>
      </c>
      <c r="L861" s="2" t="s">
        <v>1140</v>
      </c>
      <c r="M861" s="2" t="s">
        <v>1141</v>
      </c>
      <c r="N861" s="2" t="s">
        <v>1142</v>
      </c>
      <c r="O861" s="3">
        <v>10</v>
      </c>
      <c r="P861" s="3">
        <v>93</v>
      </c>
      <c r="Q861" s="3">
        <v>93</v>
      </c>
      <c r="R861" s="3">
        <v>930</v>
      </c>
      <c r="S861" s="3">
        <v>0</v>
      </c>
      <c r="T861" s="3">
        <v>0</v>
      </c>
      <c r="U861" s="3">
        <v>0</v>
      </c>
      <c r="V861" s="2" t="s">
        <v>145</v>
      </c>
      <c r="W861" s="2" t="s">
        <v>146</v>
      </c>
      <c r="X861" s="2" t="s">
        <v>72</v>
      </c>
      <c r="Y861" s="19" t="str">
        <f>VLOOKUP(G861,'Verweis Kd-Gruppe'!$A$2:$B$8,2,FALSE)</f>
        <v>EXP</v>
      </c>
      <c r="Z861" s="19" t="str">
        <f>VLOOKUP(J861,'Verweis Art-Gruppe'!$A$2:$B$15,2,FALSE)</f>
        <v>Geräte</v>
      </c>
      <c r="AA861" s="19" t="str">
        <f>VLOOKUP(W861,'Verweis Vertreter'!$A$2:$B$24,2,FALSE)</f>
        <v>Muhsin Yortanli</v>
      </c>
      <c r="AB861" s="12">
        <f t="shared" si="117"/>
        <v>10</v>
      </c>
      <c r="AC861" s="12">
        <f t="shared" si="122"/>
        <v>93</v>
      </c>
      <c r="AD861" s="12">
        <f t="shared" si="123"/>
        <v>93</v>
      </c>
      <c r="AE861" s="12">
        <f t="shared" si="118"/>
        <v>930</v>
      </c>
      <c r="AF861" s="12">
        <f t="shared" si="119"/>
        <v>0</v>
      </c>
      <c r="AG861" s="12">
        <f t="shared" si="120"/>
        <v>0</v>
      </c>
      <c r="AH861" s="9">
        <f t="shared" si="124"/>
        <v>0</v>
      </c>
      <c r="AI861" s="14">
        <f>VLOOKUP(E861,'Verweis Faktor'!$A:$B,2,FALSE)</f>
        <v>1</v>
      </c>
      <c r="AJ861" s="14"/>
      <c r="AK861" s="14" t="str">
        <f>IF(AL861="Ja","Versandkosten",VLOOKUP(E861,'Verweis Belegart'!$A$2:$B$9,2,FALSE))</f>
        <v>Hardware</v>
      </c>
      <c r="AL861" s="14" t="str">
        <f t="shared" si="125"/>
        <v>Nein</v>
      </c>
      <c r="AM861" s="14" t="str">
        <f t="shared" si="121"/>
        <v>Positiv</v>
      </c>
    </row>
    <row r="862" spans="1:39" ht="17.25" customHeight="1" x14ac:dyDescent="0.35">
      <c r="A862" s="17">
        <v>14571638</v>
      </c>
      <c r="B862" s="2" t="s">
        <v>1159</v>
      </c>
      <c r="C862" s="1">
        <v>2025001</v>
      </c>
      <c r="D862" s="1">
        <v>2000240</v>
      </c>
      <c r="E862" s="2" t="s">
        <v>34</v>
      </c>
      <c r="F862" s="2" t="s">
        <v>142</v>
      </c>
      <c r="G862" s="2" t="s">
        <v>66</v>
      </c>
      <c r="H862" s="2" t="s">
        <v>143</v>
      </c>
      <c r="I862" s="2" t="s">
        <v>144</v>
      </c>
      <c r="J862" s="2" t="s">
        <v>103</v>
      </c>
      <c r="K862" s="2" t="s">
        <v>79</v>
      </c>
      <c r="L862" s="2" t="s">
        <v>642</v>
      </c>
      <c r="M862" s="2" t="s">
        <v>643</v>
      </c>
      <c r="N862" s="2" t="s">
        <v>644</v>
      </c>
      <c r="O862" s="3">
        <v>20</v>
      </c>
      <c r="P862" s="3">
        <v>1076</v>
      </c>
      <c r="Q862" s="3">
        <v>1250</v>
      </c>
      <c r="R862" s="3">
        <v>25000</v>
      </c>
      <c r="S862" s="3">
        <v>174</v>
      </c>
      <c r="T862" s="3">
        <v>3480</v>
      </c>
      <c r="U862" s="3">
        <v>13.92</v>
      </c>
      <c r="V862" s="2" t="s">
        <v>145</v>
      </c>
      <c r="W862" s="2" t="s">
        <v>146</v>
      </c>
      <c r="X862" s="2" t="s">
        <v>72</v>
      </c>
      <c r="Y862" s="19" t="str">
        <f>VLOOKUP(G862,'Verweis Kd-Gruppe'!$A$2:$B$8,2,FALSE)</f>
        <v>EXP</v>
      </c>
      <c r="Z862" s="19" t="str">
        <f>VLOOKUP(J862,'Verweis Art-Gruppe'!$A$2:$B$15,2,FALSE)</f>
        <v>Geräte</v>
      </c>
      <c r="AA862" s="19" t="str">
        <f>VLOOKUP(W862,'Verweis Vertreter'!$A$2:$B$24,2,FALSE)</f>
        <v>Muhsin Yortanli</v>
      </c>
      <c r="AB862" s="12">
        <f t="shared" si="117"/>
        <v>20</v>
      </c>
      <c r="AC862" s="12">
        <f t="shared" si="122"/>
        <v>1076</v>
      </c>
      <c r="AD862" s="12">
        <f t="shared" si="123"/>
        <v>1250</v>
      </c>
      <c r="AE862" s="12">
        <f t="shared" si="118"/>
        <v>25000</v>
      </c>
      <c r="AF862" s="12">
        <f t="shared" si="119"/>
        <v>174</v>
      </c>
      <c r="AG862" s="12">
        <f t="shared" si="120"/>
        <v>3480</v>
      </c>
      <c r="AH862" s="9">
        <f t="shared" si="124"/>
        <v>0.13919999999999999</v>
      </c>
      <c r="AI862" s="14">
        <f>VLOOKUP(E862,'Verweis Faktor'!$A:$B,2,FALSE)</f>
        <v>1</v>
      </c>
      <c r="AJ862" s="14"/>
      <c r="AK862" s="14" t="str">
        <f>IF(AL862="Ja","Versandkosten",VLOOKUP(E862,'Verweis Belegart'!$A$2:$B$9,2,FALSE))</f>
        <v>Hardware</v>
      </c>
      <c r="AL862" s="14" t="str">
        <f t="shared" si="125"/>
        <v>Nein</v>
      </c>
      <c r="AM862" s="14" t="str">
        <f t="shared" si="121"/>
        <v>Positiv</v>
      </c>
    </row>
    <row r="863" spans="1:39" ht="17.25" customHeight="1" x14ac:dyDescent="0.35">
      <c r="A863" s="17">
        <v>14571638</v>
      </c>
      <c r="B863" s="2" t="s">
        <v>1159</v>
      </c>
      <c r="C863" s="1">
        <v>2025001</v>
      </c>
      <c r="D863" s="1">
        <v>2000240</v>
      </c>
      <c r="E863" s="2" t="s">
        <v>34</v>
      </c>
      <c r="F863" s="2" t="s">
        <v>142</v>
      </c>
      <c r="G863" s="2" t="s">
        <v>66</v>
      </c>
      <c r="H863" s="2" t="s">
        <v>143</v>
      </c>
      <c r="I863" s="2" t="s">
        <v>144</v>
      </c>
      <c r="J863" s="2" t="s">
        <v>103</v>
      </c>
      <c r="K863" s="2" t="s">
        <v>83</v>
      </c>
      <c r="L863" s="2" t="s">
        <v>1181</v>
      </c>
      <c r="M863" s="2" t="s">
        <v>1182</v>
      </c>
      <c r="N863" s="2" t="s">
        <v>719</v>
      </c>
      <c r="O863" s="3">
        <v>10</v>
      </c>
      <c r="P863" s="3">
        <v>581</v>
      </c>
      <c r="Q863" s="3">
        <v>625</v>
      </c>
      <c r="R863" s="3">
        <v>6250</v>
      </c>
      <c r="S863" s="3">
        <v>44</v>
      </c>
      <c r="T863" s="3">
        <v>440</v>
      </c>
      <c r="U863" s="3">
        <v>7.04</v>
      </c>
      <c r="V863" s="2" t="s">
        <v>145</v>
      </c>
      <c r="W863" s="2" t="s">
        <v>146</v>
      </c>
      <c r="X863" s="2" t="s">
        <v>72</v>
      </c>
      <c r="Y863" s="19" t="str">
        <f>VLOOKUP(G863,'Verweis Kd-Gruppe'!$A$2:$B$8,2,FALSE)</f>
        <v>EXP</v>
      </c>
      <c r="Z863" s="19" t="str">
        <f>VLOOKUP(J863,'Verweis Art-Gruppe'!$A$2:$B$15,2,FALSE)</f>
        <v>Geräte</v>
      </c>
      <c r="AA863" s="19" t="str">
        <f>VLOOKUP(W863,'Verweis Vertreter'!$A$2:$B$24,2,FALSE)</f>
        <v>Muhsin Yortanli</v>
      </c>
      <c r="AB863" s="12">
        <f t="shared" si="117"/>
        <v>10</v>
      </c>
      <c r="AC863" s="12">
        <f t="shared" si="122"/>
        <v>581</v>
      </c>
      <c r="AD863" s="12">
        <f t="shared" si="123"/>
        <v>625</v>
      </c>
      <c r="AE863" s="12">
        <f t="shared" si="118"/>
        <v>6250</v>
      </c>
      <c r="AF863" s="12">
        <f t="shared" si="119"/>
        <v>44</v>
      </c>
      <c r="AG863" s="12">
        <f t="shared" si="120"/>
        <v>440</v>
      </c>
      <c r="AH863" s="9">
        <f t="shared" si="124"/>
        <v>7.0400000000000004E-2</v>
      </c>
      <c r="AI863" s="14">
        <f>VLOOKUP(E863,'Verweis Faktor'!$A:$B,2,FALSE)</f>
        <v>1</v>
      </c>
      <c r="AJ863" s="14"/>
      <c r="AK863" s="14" t="str">
        <f>IF(AL863="Ja","Versandkosten",VLOOKUP(E863,'Verweis Belegart'!$A$2:$B$9,2,FALSE))</f>
        <v>Hardware</v>
      </c>
      <c r="AL863" s="14" t="str">
        <f t="shared" si="125"/>
        <v>Nein</v>
      </c>
      <c r="AM863" s="14" t="str">
        <f t="shared" si="121"/>
        <v>Positiv</v>
      </c>
    </row>
    <row r="864" spans="1:39" ht="17.25" customHeight="1" x14ac:dyDescent="0.35">
      <c r="A864" s="17">
        <v>14571638</v>
      </c>
      <c r="B864" s="2" t="s">
        <v>1159</v>
      </c>
      <c r="C864" s="1">
        <v>2025001</v>
      </c>
      <c r="D864" s="1">
        <v>2000240</v>
      </c>
      <c r="E864" s="2" t="s">
        <v>34</v>
      </c>
      <c r="F864" s="2" t="s">
        <v>142</v>
      </c>
      <c r="G864" s="2" t="s">
        <v>66</v>
      </c>
      <c r="H864" s="2" t="s">
        <v>143</v>
      </c>
      <c r="I864" s="2" t="s">
        <v>144</v>
      </c>
      <c r="J864" s="2" t="s">
        <v>103</v>
      </c>
      <c r="K864" s="2" t="s">
        <v>87</v>
      </c>
      <c r="L864" s="2" t="s">
        <v>1146</v>
      </c>
      <c r="M864" s="2" t="s">
        <v>1147</v>
      </c>
      <c r="N864" s="2" t="s">
        <v>451</v>
      </c>
      <c r="O864" s="3">
        <v>20</v>
      </c>
      <c r="P864" s="3">
        <v>134</v>
      </c>
      <c r="Q864" s="3">
        <v>147</v>
      </c>
      <c r="R864" s="3">
        <v>2940</v>
      </c>
      <c r="S864" s="3">
        <v>13</v>
      </c>
      <c r="T864" s="3">
        <v>260</v>
      </c>
      <c r="U864" s="3">
        <v>8.84</v>
      </c>
      <c r="V864" s="2" t="s">
        <v>145</v>
      </c>
      <c r="W864" s="2" t="s">
        <v>146</v>
      </c>
      <c r="X864" s="2" t="s">
        <v>72</v>
      </c>
      <c r="Y864" s="19" t="str">
        <f>VLOOKUP(G864,'Verweis Kd-Gruppe'!$A$2:$B$8,2,FALSE)</f>
        <v>EXP</v>
      </c>
      <c r="Z864" s="19" t="str">
        <f>VLOOKUP(J864,'Verweis Art-Gruppe'!$A$2:$B$15,2,FALSE)</f>
        <v>Geräte</v>
      </c>
      <c r="AA864" s="19" t="str">
        <f>VLOOKUP(W864,'Verweis Vertreter'!$A$2:$B$24,2,FALSE)</f>
        <v>Muhsin Yortanli</v>
      </c>
      <c r="AB864" s="12">
        <f t="shared" si="117"/>
        <v>20</v>
      </c>
      <c r="AC864" s="12">
        <f t="shared" si="122"/>
        <v>134</v>
      </c>
      <c r="AD864" s="12">
        <f t="shared" si="123"/>
        <v>147</v>
      </c>
      <c r="AE864" s="12">
        <f t="shared" si="118"/>
        <v>2940</v>
      </c>
      <c r="AF864" s="12">
        <f t="shared" si="119"/>
        <v>13</v>
      </c>
      <c r="AG864" s="12">
        <f t="shared" si="120"/>
        <v>260</v>
      </c>
      <c r="AH864" s="9">
        <f t="shared" si="124"/>
        <v>8.8435374149659865E-2</v>
      </c>
      <c r="AI864" s="14">
        <f>VLOOKUP(E864,'Verweis Faktor'!$A:$B,2,FALSE)</f>
        <v>1</v>
      </c>
      <c r="AJ864" s="14"/>
      <c r="AK864" s="14" t="str">
        <f>IF(AL864="Ja","Versandkosten",VLOOKUP(E864,'Verweis Belegart'!$A$2:$B$9,2,FALSE))</f>
        <v>Hardware</v>
      </c>
      <c r="AL864" s="14" t="str">
        <f t="shared" si="125"/>
        <v>Nein</v>
      </c>
      <c r="AM864" s="14" t="str">
        <f t="shared" si="121"/>
        <v>Positiv</v>
      </c>
    </row>
    <row r="865" spans="1:39" ht="17.25" customHeight="1" x14ac:dyDescent="0.35">
      <c r="A865" s="17">
        <v>14556101</v>
      </c>
      <c r="B865" s="2" t="s">
        <v>1159</v>
      </c>
      <c r="C865" s="1">
        <v>2025001</v>
      </c>
      <c r="D865" s="1">
        <v>2000241</v>
      </c>
      <c r="E865" s="2" t="s">
        <v>34</v>
      </c>
      <c r="F865" s="2" t="s">
        <v>53</v>
      </c>
      <c r="G865" s="2" t="s">
        <v>36</v>
      </c>
      <c r="H865" s="2" t="s">
        <v>1099</v>
      </c>
      <c r="I865" s="2" t="s">
        <v>1100</v>
      </c>
      <c r="J865" s="2" t="s">
        <v>103</v>
      </c>
      <c r="K865" s="2" t="s">
        <v>28</v>
      </c>
      <c r="L865" s="2" t="s">
        <v>1183</v>
      </c>
      <c r="M865" s="2" t="s">
        <v>1184</v>
      </c>
      <c r="N865" s="2" t="s">
        <v>1185</v>
      </c>
      <c r="O865" s="3">
        <v>1</v>
      </c>
      <c r="P865" s="3">
        <v>555</v>
      </c>
      <c r="Q865" s="3">
        <v>629</v>
      </c>
      <c r="R865" s="3">
        <v>629</v>
      </c>
      <c r="S865" s="3">
        <v>74</v>
      </c>
      <c r="T865" s="3">
        <v>74</v>
      </c>
      <c r="U865" s="3">
        <v>11.76</v>
      </c>
      <c r="V865" s="2" t="s">
        <v>42</v>
      </c>
      <c r="W865" s="2" t="s">
        <v>43</v>
      </c>
      <c r="X865" s="2" t="s">
        <v>197</v>
      </c>
      <c r="Y865" s="19" t="str">
        <f>VLOOKUP(G865,'Verweis Kd-Gruppe'!$A$2:$B$8,2,FALSE)</f>
        <v>GRK</v>
      </c>
      <c r="Z865" s="19" t="str">
        <f>VLOOKUP(J865,'Verweis Art-Gruppe'!$A$2:$B$15,2,FALSE)</f>
        <v>Geräte</v>
      </c>
      <c r="AA865" s="19" t="str">
        <f>VLOOKUP(W865,'Verweis Vertreter'!$A$2:$B$24,2,FALSE)</f>
        <v>Sebastian Faber</v>
      </c>
      <c r="AB865" s="12">
        <f t="shared" si="117"/>
        <v>1</v>
      </c>
      <c r="AC865" s="12">
        <f t="shared" si="122"/>
        <v>555</v>
      </c>
      <c r="AD865" s="12">
        <f t="shared" si="123"/>
        <v>629</v>
      </c>
      <c r="AE865" s="12">
        <f t="shared" si="118"/>
        <v>629</v>
      </c>
      <c r="AF865" s="12">
        <f t="shared" si="119"/>
        <v>74</v>
      </c>
      <c r="AG865" s="12">
        <f t="shared" si="120"/>
        <v>74</v>
      </c>
      <c r="AH865" s="9">
        <f t="shared" si="124"/>
        <v>0.11764705882352941</v>
      </c>
      <c r="AI865" s="14">
        <f>VLOOKUP(E865,'Verweis Faktor'!$A:$B,2,FALSE)</f>
        <v>1</v>
      </c>
      <c r="AJ865" s="14"/>
      <c r="AK865" s="14" t="str">
        <f>IF(AL865="Ja","Versandkosten",VLOOKUP(E865,'Verweis Belegart'!$A$2:$B$9,2,FALSE))</f>
        <v>Hardware</v>
      </c>
      <c r="AL865" s="14" t="str">
        <f t="shared" si="125"/>
        <v>Nein</v>
      </c>
      <c r="AM865" s="14" t="str">
        <f t="shared" si="121"/>
        <v>Positiv</v>
      </c>
    </row>
    <row r="866" spans="1:39" ht="17.25" customHeight="1" x14ac:dyDescent="0.35">
      <c r="A866" s="17">
        <v>14571699</v>
      </c>
      <c r="B866" s="2" t="s">
        <v>1159</v>
      </c>
      <c r="C866" s="1">
        <v>2025001</v>
      </c>
      <c r="D866" s="1">
        <v>2000242</v>
      </c>
      <c r="E866" s="2" t="s">
        <v>34</v>
      </c>
      <c r="F866" s="2" t="s">
        <v>53</v>
      </c>
      <c r="G866" s="2" t="s">
        <v>36</v>
      </c>
      <c r="H866" s="2" t="s">
        <v>1099</v>
      </c>
      <c r="I866" s="2" t="s">
        <v>1100</v>
      </c>
      <c r="J866" s="2" t="s">
        <v>103</v>
      </c>
      <c r="K866" s="2" t="s">
        <v>28</v>
      </c>
      <c r="L866" s="2" t="s">
        <v>323</v>
      </c>
      <c r="M866" s="2" t="s">
        <v>324</v>
      </c>
      <c r="N866" s="2" t="s">
        <v>325</v>
      </c>
      <c r="O866" s="3">
        <v>2</v>
      </c>
      <c r="P866" s="3">
        <v>181</v>
      </c>
      <c r="Q866" s="3">
        <v>185</v>
      </c>
      <c r="R866" s="3">
        <v>370</v>
      </c>
      <c r="S866" s="3">
        <v>4</v>
      </c>
      <c r="T866" s="3">
        <v>8</v>
      </c>
      <c r="U866" s="3">
        <v>2.16</v>
      </c>
      <c r="V866" s="2" t="s">
        <v>42</v>
      </c>
      <c r="W866" s="2" t="s">
        <v>43</v>
      </c>
      <c r="X866" s="2" t="s">
        <v>197</v>
      </c>
      <c r="Y866" s="19" t="str">
        <f>VLOOKUP(G866,'Verweis Kd-Gruppe'!$A$2:$B$8,2,FALSE)</f>
        <v>GRK</v>
      </c>
      <c r="Z866" s="19" t="str">
        <f>VLOOKUP(J866,'Verweis Art-Gruppe'!$A$2:$B$15,2,FALSE)</f>
        <v>Geräte</v>
      </c>
      <c r="AA866" s="19" t="str">
        <f>VLOOKUP(W866,'Verweis Vertreter'!$A$2:$B$24,2,FALSE)</f>
        <v>Sebastian Faber</v>
      </c>
      <c r="AB866" s="12">
        <f t="shared" si="117"/>
        <v>2</v>
      </c>
      <c r="AC866" s="12">
        <f t="shared" si="122"/>
        <v>181</v>
      </c>
      <c r="AD866" s="12">
        <f t="shared" si="123"/>
        <v>185</v>
      </c>
      <c r="AE866" s="12">
        <f t="shared" si="118"/>
        <v>370</v>
      </c>
      <c r="AF866" s="12">
        <f t="shared" si="119"/>
        <v>4</v>
      </c>
      <c r="AG866" s="12">
        <f t="shared" si="120"/>
        <v>8</v>
      </c>
      <c r="AH866" s="9">
        <f t="shared" si="124"/>
        <v>2.1621621621621623E-2</v>
      </c>
      <c r="AI866" s="14">
        <f>VLOOKUP(E866,'Verweis Faktor'!$A:$B,2,FALSE)</f>
        <v>1</v>
      </c>
      <c r="AJ866" s="14"/>
      <c r="AK866" s="14" t="str">
        <f>IF(AL866="Ja","Versandkosten",VLOOKUP(E866,'Verweis Belegart'!$A$2:$B$9,2,FALSE))</f>
        <v>Hardware</v>
      </c>
      <c r="AL866" s="14" t="str">
        <f t="shared" si="125"/>
        <v>Nein</v>
      </c>
      <c r="AM866" s="14" t="str">
        <f t="shared" si="121"/>
        <v>Positiv</v>
      </c>
    </row>
    <row r="867" spans="1:39" ht="17.25" customHeight="1" x14ac:dyDescent="0.35">
      <c r="A867" s="17">
        <v>14571878</v>
      </c>
      <c r="B867" s="2" t="s">
        <v>1159</v>
      </c>
      <c r="C867" s="1">
        <v>2025001</v>
      </c>
      <c r="D867" s="1">
        <v>2000243</v>
      </c>
      <c r="E867" s="2" t="s">
        <v>34</v>
      </c>
      <c r="F867" s="2" t="s">
        <v>35</v>
      </c>
      <c r="G867" s="2" t="s">
        <v>36</v>
      </c>
      <c r="H867" s="2" t="s">
        <v>437</v>
      </c>
      <c r="I867" s="2" t="s">
        <v>438</v>
      </c>
      <c r="J867" s="2" t="s">
        <v>103</v>
      </c>
      <c r="K867" s="2" t="s">
        <v>28</v>
      </c>
      <c r="L867" s="2" t="s">
        <v>415</v>
      </c>
      <c r="M867" s="2" t="s">
        <v>416</v>
      </c>
      <c r="N867" s="2" t="s">
        <v>207</v>
      </c>
      <c r="O867" s="3">
        <v>1</v>
      </c>
      <c r="P867" s="3">
        <v>116.874</v>
      </c>
      <c r="Q867" s="3">
        <v>129</v>
      </c>
      <c r="R867" s="3">
        <v>129</v>
      </c>
      <c r="S867" s="3">
        <v>12.125999999999999</v>
      </c>
      <c r="T867" s="3">
        <v>12.13</v>
      </c>
      <c r="U867" s="3">
        <v>9.4</v>
      </c>
      <c r="V867" s="2" t="s">
        <v>235</v>
      </c>
      <c r="W867" s="2" t="s">
        <v>236</v>
      </c>
      <c r="X867" s="2" t="s">
        <v>197</v>
      </c>
      <c r="Y867" s="19" t="str">
        <f>VLOOKUP(G867,'Verweis Kd-Gruppe'!$A$2:$B$8,2,FALSE)</f>
        <v>GRK</v>
      </c>
      <c r="Z867" s="19" t="str">
        <f>VLOOKUP(J867,'Verweis Art-Gruppe'!$A$2:$B$15,2,FALSE)</f>
        <v>Geräte</v>
      </c>
      <c r="AA867" s="19" t="str">
        <f>VLOOKUP(W867,'Verweis Vertreter'!$A$2:$B$24,2,FALSE)</f>
        <v>Patrick Verfürth</v>
      </c>
      <c r="AB867" s="12">
        <f t="shared" si="117"/>
        <v>1</v>
      </c>
      <c r="AC867" s="12">
        <f t="shared" si="122"/>
        <v>116.874</v>
      </c>
      <c r="AD867" s="12">
        <f t="shared" si="123"/>
        <v>129</v>
      </c>
      <c r="AE867" s="12">
        <f t="shared" si="118"/>
        <v>129</v>
      </c>
      <c r="AF867" s="12">
        <f t="shared" si="119"/>
        <v>12.125999999999999</v>
      </c>
      <c r="AG867" s="12">
        <f t="shared" si="120"/>
        <v>12.13</v>
      </c>
      <c r="AH867" s="9">
        <f t="shared" si="124"/>
        <v>9.4031007751937984E-2</v>
      </c>
      <c r="AI867" s="14">
        <f>VLOOKUP(E867,'Verweis Faktor'!$A:$B,2,FALSE)</f>
        <v>1</v>
      </c>
      <c r="AJ867" s="14"/>
      <c r="AK867" s="14" t="str">
        <f>IF(AL867="Ja","Versandkosten",VLOOKUP(E867,'Verweis Belegart'!$A$2:$B$9,2,FALSE))</f>
        <v>Hardware</v>
      </c>
      <c r="AL867" s="14" t="str">
        <f t="shared" si="125"/>
        <v>Nein</v>
      </c>
      <c r="AM867" s="14" t="str">
        <f t="shared" si="121"/>
        <v>Positiv</v>
      </c>
    </row>
    <row r="868" spans="1:39" ht="17.25" customHeight="1" x14ac:dyDescent="0.35">
      <c r="A868" s="17">
        <v>14571878</v>
      </c>
      <c r="B868" s="2" t="s">
        <v>1159</v>
      </c>
      <c r="C868" s="1">
        <v>2025001</v>
      </c>
      <c r="D868" s="1">
        <v>2000243</v>
      </c>
      <c r="E868" s="2" t="s">
        <v>34</v>
      </c>
      <c r="F868" s="2" t="s">
        <v>35</v>
      </c>
      <c r="G868" s="2" t="s">
        <v>36</v>
      </c>
      <c r="H868" s="2" t="s">
        <v>437</v>
      </c>
      <c r="I868" s="2" t="s">
        <v>438</v>
      </c>
      <c r="J868" s="2" t="s">
        <v>103</v>
      </c>
      <c r="K868" s="2" t="s">
        <v>45</v>
      </c>
      <c r="L868" s="2" t="s">
        <v>1101</v>
      </c>
      <c r="M868" s="2" t="s">
        <v>1102</v>
      </c>
      <c r="N868" s="2" t="s">
        <v>457</v>
      </c>
      <c r="O868" s="3">
        <v>2</v>
      </c>
      <c r="P868" s="3">
        <v>795</v>
      </c>
      <c r="Q868" s="3">
        <v>855</v>
      </c>
      <c r="R868" s="3">
        <v>1710</v>
      </c>
      <c r="S868" s="3">
        <v>60</v>
      </c>
      <c r="T868" s="3">
        <v>120</v>
      </c>
      <c r="U868" s="3">
        <v>7.01</v>
      </c>
      <c r="V868" s="2" t="s">
        <v>235</v>
      </c>
      <c r="W868" s="2" t="s">
        <v>236</v>
      </c>
      <c r="X868" s="2" t="s">
        <v>197</v>
      </c>
      <c r="Y868" s="19" t="str">
        <f>VLOOKUP(G868,'Verweis Kd-Gruppe'!$A$2:$B$8,2,FALSE)</f>
        <v>GRK</v>
      </c>
      <c r="Z868" s="19" t="str">
        <f>VLOOKUP(J868,'Verweis Art-Gruppe'!$A$2:$B$15,2,FALSE)</f>
        <v>Geräte</v>
      </c>
      <c r="AA868" s="19" t="str">
        <f>VLOOKUP(W868,'Verweis Vertreter'!$A$2:$B$24,2,FALSE)</f>
        <v>Patrick Verfürth</v>
      </c>
      <c r="AB868" s="12">
        <f t="shared" si="117"/>
        <v>2</v>
      </c>
      <c r="AC868" s="12">
        <f t="shared" si="122"/>
        <v>795</v>
      </c>
      <c r="AD868" s="12">
        <f t="shared" si="123"/>
        <v>855</v>
      </c>
      <c r="AE868" s="12">
        <f t="shared" si="118"/>
        <v>1710</v>
      </c>
      <c r="AF868" s="12">
        <f t="shared" si="119"/>
        <v>60</v>
      </c>
      <c r="AG868" s="12">
        <f t="shared" si="120"/>
        <v>120</v>
      </c>
      <c r="AH868" s="9">
        <f t="shared" si="124"/>
        <v>7.0175438596491224E-2</v>
      </c>
      <c r="AI868" s="14">
        <f>VLOOKUP(E868,'Verweis Faktor'!$A:$B,2,FALSE)</f>
        <v>1</v>
      </c>
      <c r="AJ868" s="14"/>
      <c r="AK868" s="14" t="str">
        <f>IF(AL868="Ja","Versandkosten",VLOOKUP(E868,'Verweis Belegart'!$A$2:$B$9,2,FALSE))</f>
        <v>Hardware</v>
      </c>
      <c r="AL868" s="14" t="str">
        <f t="shared" si="125"/>
        <v>Nein</v>
      </c>
      <c r="AM868" s="14" t="str">
        <f t="shared" si="121"/>
        <v>Positiv</v>
      </c>
    </row>
    <row r="869" spans="1:39" ht="17.25" customHeight="1" x14ac:dyDescent="0.35">
      <c r="A869" s="17">
        <v>14571878</v>
      </c>
      <c r="B869" s="2" t="s">
        <v>1159</v>
      </c>
      <c r="C869" s="1">
        <v>2025001</v>
      </c>
      <c r="D869" s="1">
        <v>2000243</v>
      </c>
      <c r="E869" s="2" t="s">
        <v>34</v>
      </c>
      <c r="F869" s="2" t="s">
        <v>35</v>
      </c>
      <c r="G869" s="2" t="s">
        <v>36</v>
      </c>
      <c r="H869" s="2" t="s">
        <v>437</v>
      </c>
      <c r="I869" s="2" t="s">
        <v>438</v>
      </c>
      <c r="J869" s="2" t="s">
        <v>304</v>
      </c>
      <c r="K869" s="2" t="s">
        <v>49</v>
      </c>
      <c r="L869" s="2" t="s">
        <v>420</v>
      </c>
      <c r="M869" s="2" t="s">
        <v>421</v>
      </c>
      <c r="N869" s="2" t="s">
        <v>422</v>
      </c>
      <c r="O869" s="3">
        <v>1</v>
      </c>
      <c r="P869" s="3">
        <v>170</v>
      </c>
      <c r="Q869" s="3">
        <v>210</v>
      </c>
      <c r="R869" s="3">
        <v>210</v>
      </c>
      <c r="S869" s="3">
        <v>40</v>
      </c>
      <c r="T869" s="3">
        <v>40</v>
      </c>
      <c r="U869" s="3">
        <v>19.04</v>
      </c>
      <c r="V869" s="2" t="s">
        <v>235</v>
      </c>
      <c r="W869" s="2" t="s">
        <v>236</v>
      </c>
      <c r="X869" s="2" t="s">
        <v>197</v>
      </c>
      <c r="Y869" s="19" t="str">
        <f>VLOOKUP(G869,'Verweis Kd-Gruppe'!$A$2:$B$8,2,FALSE)</f>
        <v>GRK</v>
      </c>
      <c r="Z869" s="19" t="str">
        <f>VLOOKUP(J869,'Verweis Art-Gruppe'!$A$2:$B$15,2,FALSE)</f>
        <v>Zubehör</v>
      </c>
      <c r="AA869" s="19" t="str">
        <f>VLOOKUP(W869,'Verweis Vertreter'!$A$2:$B$24,2,FALSE)</f>
        <v>Patrick Verfürth</v>
      </c>
      <c r="AB869" s="12">
        <f t="shared" si="117"/>
        <v>1</v>
      </c>
      <c r="AC869" s="12">
        <f t="shared" si="122"/>
        <v>170</v>
      </c>
      <c r="AD869" s="12">
        <f t="shared" si="123"/>
        <v>210</v>
      </c>
      <c r="AE869" s="12">
        <f t="shared" si="118"/>
        <v>210</v>
      </c>
      <c r="AF869" s="12">
        <f t="shared" si="119"/>
        <v>40</v>
      </c>
      <c r="AG869" s="12">
        <f t="shared" si="120"/>
        <v>40</v>
      </c>
      <c r="AH869" s="9">
        <f t="shared" si="124"/>
        <v>0.19047619047619047</v>
      </c>
      <c r="AI869" s="14">
        <f>VLOOKUP(E869,'Verweis Faktor'!$A:$B,2,FALSE)</f>
        <v>1</v>
      </c>
      <c r="AJ869" s="14"/>
      <c r="AK869" s="14" t="str">
        <f>IF(AL869="Ja","Versandkosten",VLOOKUP(E869,'Verweis Belegart'!$A$2:$B$9,2,FALSE))</f>
        <v>Hardware</v>
      </c>
      <c r="AL869" s="14" t="str">
        <f t="shared" si="125"/>
        <v>Nein</v>
      </c>
      <c r="AM869" s="14" t="str">
        <f t="shared" si="121"/>
        <v>Positiv</v>
      </c>
    </row>
    <row r="870" spans="1:39" ht="17.25" customHeight="1" x14ac:dyDescent="0.35">
      <c r="A870" s="17">
        <v>14571878</v>
      </c>
      <c r="B870" s="2" t="s">
        <v>1159</v>
      </c>
      <c r="C870" s="1">
        <v>2025001</v>
      </c>
      <c r="D870" s="1">
        <v>2000243</v>
      </c>
      <c r="E870" s="2" t="s">
        <v>34</v>
      </c>
      <c r="F870" s="2" t="s">
        <v>35</v>
      </c>
      <c r="G870" s="2" t="s">
        <v>36</v>
      </c>
      <c r="H870" s="2" t="s">
        <v>437</v>
      </c>
      <c r="I870" s="2" t="s">
        <v>438</v>
      </c>
      <c r="J870" s="2" t="s">
        <v>103</v>
      </c>
      <c r="K870" s="2" t="s">
        <v>79</v>
      </c>
      <c r="L870" s="2" t="s">
        <v>203</v>
      </c>
      <c r="M870" s="2" t="s">
        <v>204</v>
      </c>
      <c r="N870" s="2" t="s">
        <v>62</v>
      </c>
      <c r="O870" s="3">
        <v>1</v>
      </c>
      <c r="P870" s="3">
        <v>149</v>
      </c>
      <c r="Q870" s="3">
        <v>159</v>
      </c>
      <c r="R870" s="3">
        <v>159</v>
      </c>
      <c r="S870" s="3">
        <v>10</v>
      </c>
      <c r="T870" s="3">
        <v>10</v>
      </c>
      <c r="U870" s="3">
        <v>6.28</v>
      </c>
      <c r="V870" s="2" t="s">
        <v>235</v>
      </c>
      <c r="W870" s="2" t="s">
        <v>236</v>
      </c>
      <c r="X870" s="2" t="s">
        <v>197</v>
      </c>
      <c r="Y870" s="19" t="str">
        <f>VLOOKUP(G870,'Verweis Kd-Gruppe'!$A$2:$B$8,2,FALSE)</f>
        <v>GRK</v>
      </c>
      <c r="Z870" s="19" t="str">
        <f>VLOOKUP(J870,'Verweis Art-Gruppe'!$A$2:$B$15,2,FALSE)</f>
        <v>Geräte</v>
      </c>
      <c r="AA870" s="19" t="str">
        <f>VLOOKUP(W870,'Verweis Vertreter'!$A$2:$B$24,2,FALSE)</f>
        <v>Patrick Verfürth</v>
      </c>
      <c r="AB870" s="12">
        <f t="shared" si="117"/>
        <v>1</v>
      </c>
      <c r="AC870" s="12">
        <f t="shared" si="122"/>
        <v>149</v>
      </c>
      <c r="AD870" s="12">
        <f t="shared" si="123"/>
        <v>159</v>
      </c>
      <c r="AE870" s="12">
        <f t="shared" si="118"/>
        <v>159</v>
      </c>
      <c r="AF870" s="12">
        <f t="shared" si="119"/>
        <v>10</v>
      </c>
      <c r="AG870" s="12">
        <f t="shared" si="120"/>
        <v>10</v>
      </c>
      <c r="AH870" s="9">
        <f t="shared" si="124"/>
        <v>6.2893081761006289E-2</v>
      </c>
      <c r="AI870" s="14">
        <f>VLOOKUP(E870,'Verweis Faktor'!$A:$B,2,FALSE)</f>
        <v>1</v>
      </c>
      <c r="AJ870" s="14"/>
      <c r="AK870" s="14" t="str">
        <f>IF(AL870="Ja","Versandkosten",VLOOKUP(E870,'Verweis Belegart'!$A$2:$B$9,2,FALSE))</f>
        <v>Hardware</v>
      </c>
      <c r="AL870" s="14" t="str">
        <f t="shared" si="125"/>
        <v>Nein</v>
      </c>
      <c r="AM870" s="14" t="str">
        <f t="shared" si="121"/>
        <v>Positiv</v>
      </c>
    </row>
    <row r="871" spans="1:39" ht="17.25" customHeight="1" x14ac:dyDescent="0.35">
      <c r="A871" s="17">
        <v>14571878</v>
      </c>
      <c r="B871" s="2" t="s">
        <v>1159</v>
      </c>
      <c r="C871" s="1">
        <v>2025001</v>
      </c>
      <c r="D871" s="1">
        <v>2000243</v>
      </c>
      <c r="E871" s="2" t="s">
        <v>34</v>
      </c>
      <c r="F871" s="2" t="s">
        <v>35</v>
      </c>
      <c r="G871" s="2" t="s">
        <v>36</v>
      </c>
      <c r="H871" s="2" t="s">
        <v>437</v>
      </c>
      <c r="I871" s="2" t="s">
        <v>438</v>
      </c>
      <c r="J871" s="2" t="s">
        <v>103</v>
      </c>
      <c r="K871" s="2" t="s">
        <v>83</v>
      </c>
      <c r="L871" s="2" t="s">
        <v>1186</v>
      </c>
      <c r="M871" s="2" t="s">
        <v>1187</v>
      </c>
      <c r="N871" s="2" t="s">
        <v>1188</v>
      </c>
      <c r="O871" s="3">
        <v>1</v>
      </c>
      <c r="P871" s="3">
        <v>595</v>
      </c>
      <c r="Q871" s="3">
        <v>645</v>
      </c>
      <c r="R871" s="3">
        <v>645</v>
      </c>
      <c r="S871" s="3">
        <v>50</v>
      </c>
      <c r="T871" s="3">
        <v>50</v>
      </c>
      <c r="U871" s="3">
        <v>7.75</v>
      </c>
      <c r="V871" s="2" t="s">
        <v>235</v>
      </c>
      <c r="W871" s="2" t="s">
        <v>236</v>
      </c>
      <c r="X871" s="2" t="s">
        <v>197</v>
      </c>
      <c r="Y871" s="19" t="str">
        <f>VLOOKUP(G871,'Verweis Kd-Gruppe'!$A$2:$B$8,2,FALSE)</f>
        <v>GRK</v>
      </c>
      <c r="Z871" s="19" t="str">
        <f>VLOOKUP(J871,'Verweis Art-Gruppe'!$A$2:$B$15,2,FALSE)</f>
        <v>Geräte</v>
      </c>
      <c r="AA871" s="19" t="str">
        <f>VLOOKUP(W871,'Verweis Vertreter'!$A$2:$B$24,2,FALSE)</f>
        <v>Patrick Verfürth</v>
      </c>
      <c r="AB871" s="12">
        <f t="shared" si="117"/>
        <v>1</v>
      </c>
      <c r="AC871" s="12">
        <f t="shared" si="122"/>
        <v>595</v>
      </c>
      <c r="AD871" s="12">
        <f t="shared" si="123"/>
        <v>645</v>
      </c>
      <c r="AE871" s="12">
        <f t="shared" si="118"/>
        <v>645</v>
      </c>
      <c r="AF871" s="12">
        <f t="shared" si="119"/>
        <v>50</v>
      </c>
      <c r="AG871" s="12">
        <f t="shared" si="120"/>
        <v>50</v>
      </c>
      <c r="AH871" s="9">
        <f t="shared" si="124"/>
        <v>7.7519379844961239E-2</v>
      </c>
      <c r="AI871" s="14">
        <f>VLOOKUP(E871,'Verweis Faktor'!$A:$B,2,FALSE)</f>
        <v>1</v>
      </c>
      <c r="AJ871" s="14"/>
      <c r="AK871" s="14" t="str">
        <f>IF(AL871="Ja","Versandkosten",VLOOKUP(E871,'Verweis Belegart'!$A$2:$B$9,2,FALSE))</f>
        <v>Hardware</v>
      </c>
      <c r="AL871" s="14" t="str">
        <f t="shared" si="125"/>
        <v>Nein</v>
      </c>
      <c r="AM871" s="14" t="str">
        <f t="shared" si="121"/>
        <v>Positiv</v>
      </c>
    </row>
    <row r="872" spans="1:39" ht="17.25" customHeight="1" x14ac:dyDescent="0.35">
      <c r="A872" s="17">
        <v>14571878</v>
      </c>
      <c r="B872" s="2" t="s">
        <v>1159</v>
      </c>
      <c r="C872" s="1">
        <v>2025001</v>
      </c>
      <c r="D872" s="1">
        <v>2000243</v>
      </c>
      <c r="E872" s="2" t="s">
        <v>34</v>
      </c>
      <c r="F872" s="2" t="s">
        <v>35</v>
      </c>
      <c r="G872" s="2" t="s">
        <v>36</v>
      </c>
      <c r="H872" s="2" t="s">
        <v>437</v>
      </c>
      <c r="I872" s="2" t="s">
        <v>438</v>
      </c>
      <c r="J872" s="2" t="s">
        <v>103</v>
      </c>
      <c r="K872" s="2" t="s">
        <v>87</v>
      </c>
      <c r="L872" s="2" t="s">
        <v>586</v>
      </c>
      <c r="M872" s="2" t="s">
        <v>587</v>
      </c>
      <c r="N872" s="2" t="s">
        <v>588</v>
      </c>
      <c r="O872" s="3">
        <v>1</v>
      </c>
      <c r="P872" s="3">
        <v>828</v>
      </c>
      <c r="Q872" s="3">
        <v>845</v>
      </c>
      <c r="R872" s="3">
        <v>845</v>
      </c>
      <c r="S872" s="3">
        <v>17</v>
      </c>
      <c r="T872" s="3">
        <v>17</v>
      </c>
      <c r="U872" s="3">
        <v>2.0099999999999998</v>
      </c>
      <c r="V872" s="2" t="s">
        <v>235</v>
      </c>
      <c r="W872" s="2" t="s">
        <v>236</v>
      </c>
      <c r="X872" s="2" t="s">
        <v>197</v>
      </c>
      <c r="Y872" s="19" t="str">
        <f>VLOOKUP(G872,'Verweis Kd-Gruppe'!$A$2:$B$8,2,FALSE)</f>
        <v>GRK</v>
      </c>
      <c r="Z872" s="19" t="str">
        <f>VLOOKUP(J872,'Verweis Art-Gruppe'!$A$2:$B$15,2,FALSE)</f>
        <v>Geräte</v>
      </c>
      <c r="AA872" s="19" t="str">
        <f>VLOOKUP(W872,'Verweis Vertreter'!$A$2:$B$24,2,FALSE)</f>
        <v>Patrick Verfürth</v>
      </c>
      <c r="AB872" s="12">
        <f t="shared" si="117"/>
        <v>1</v>
      </c>
      <c r="AC872" s="12">
        <f t="shared" si="122"/>
        <v>828</v>
      </c>
      <c r="AD872" s="12">
        <f t="shared" si="123"/>
        <v>845</v>
      </c>
      <c r="AE872" s="12">
        <f t="shared" si="118"/>
        <v>845</v>
      </c>
      <c r="AF872" s="12">
        <f t="shared" si="119"/>
        <v>17</v>
      </c>
      <c r="AG872" s="12">
        <f t="shared" si="120"/>
        <v>17</v>
      </c>
      <c r="AH872" s="9">
        <f t="shared" si="124"/>
        <v>2.0118343195266272E-2</v>
      </c>
      <c r="AI872" s="14">
        <f>VLOOKUP(E872,'Verweis Faktor'!$A:$B,2,FALSE)</f>
        <v>1</v>
      </c>
      <c r="AJ872" s="14"/>
      <c r="AK872" s="14" t="str">
        <f>IF(AL872="Ja","Versandkosten",VLOOKUP(E872,'Verweis Belegart'!$A$2:$B$9,2,FALSE))</f>
        <v>Hardware</v>
      </c>
      <c r="AL872" s="14" t="str">
        <f t="shared" si="125"/>
        <v>Nein</v>
      </c>
      <c r="AM872" s="14" t="str">
        <f t="shared" si="121"/>
        <v>Positiv</v>
      </c>
    </row>
    <row r="873" spans="1:39" ht="17.25" customHeight="1" x14ac:dyDescent="0.35">
      <c r="A873" s="17">
        <v>14571878</v>
      </c>
      <c r="B873" s="2" t="s">
        <v>1159</v>
      </c>
      <c r="C873" s="1">
        <v>2025001</v>
      </c>
      <c r="D873" s="1">
        <v>2000243</v>
      </c>
      <c r="E873" s="2" t="s">
        <v>34</v>
      </c>
      <c r="F873" s="2" t="s">
        <v>35</v>
      </c>
      <c r="G873" s="2" t="s">
        <v>36</v>
      </c>
      <c r="H873" s="2" t="s">
        <v>437</v>
      </c>
      <c r="I873" s="2" t="s">
        <v>438</v>
      </c>
      <c r="J873" s="2" t="s">
        <v>103</v>
      </c>
      <c r="K873" s="2" t="s">
        <v>91</v>
      </c>
      <c r="L873" s="2" t="s">
        <v>92</v>
      </c>
      <c r="M873" s="2" t="s">
        <v>93</v>
      </c>
      <c r="N873" s="2" t="s">
        <v>94</v>
      </c>
      <c r="O873" s="3">
        <v>2</v>
      </c>
      <c r="P873" s="3">
        <v>332</v>
      </c>
      <c r="Q873" s="3">
        <v>359</v>
      </c>
      <c r="R873" s="3">
        <v>718</v>
      </c>
      <c r="S873" s="3">
        <v>27</v>
      </c>
      <c r="T873" s="3">
        <v>54</v>
      </c>
      <c r="U873" s="3">
        <v>7.52</v>
      </c>
      <c r="V873" s="2" t="s">
        <v>235</v>
      </c>
      <c r="W873" s="2" t="s">
        <v>236</v>
      </c>
      <c r="X873" s="2" t="s">
        <v>197</v>
      </c>
      <c r="Y873" s="19" t="str">
        <f>VLOOKUP(G873,'Verweis Kd-Gruppe'!$A$2:$B$8,2,FALSE)</f>
        <v>GRK</v>
      </c>
      <c r="Z873" s="19" t="str">
        <f>VLOOKUP(J873,'Verweis Art-Gruppe'!$A$2:$B$15,2,FALSE)</f>
        <v>Geräte</v>
      </c>
      <c r="AA873" s="19" t="str">
        <f>VLOOKUP(W873,'Verweis Vertreter'!$A$2:$B$24,2,FALSE)</f>
        <v>Patrick Verfürth</v>
      </c>
      <c r="AB873" s="12">
        <f t="shared" si="117"/>
        <v>2</v>
      </c>
      <c r="AC873" s="12">
        <f t="shared" si="122"/>
        <v>332</v>
      </c>
      <c r="AD873" s="12">
        <f t="shared" si="123"/>
        <v>359</v>
      </c>
      <c r="AE873" s="12">
        <f t="shared" si="118"/>
        <v>718</v>
      </c>
      <c r="AF873" s="12">
        <f t="shared" si="119"/>
        <v>27</v>
      </c>
      <c r="AG873" s="12">
        <f t="shared" si="120"/>
        <v>54</v>
      </c>
      <c r="AH873" s="9">
        <f t="shared" si="124"/>
        <v>7.5208913649025072E-2</v>
      </c>
      <c r="AI873" s="14">
        <f>VLOOKUP(E873,'Verweis Faktor'!$A:$B,2,FALSE)</f>
        <v>1</v>
      </c>
      <c r="AJ873" s="14"/>
      <c r="AK873" s="14" t="str">
        <f>IF(AL873="Ja","Versandkosten",VLOOKUP(E873,'Verweis Belegart'!$A$2:$B$9,2,FALSE))</f>
        <v>Hardware</v>
      </c>
      <c r="AL873" s="14" t="str">
        <f t="shared" si="125"/>
        <v>Nein</v>
      </c>
      <c r="AM873" s="14" t="str">
        <f t="shared" si="121"/>
        <v>Positiv</v>
      </c>
    </row>
    <row r="874" spans="1:39" ht="17.25" customHeight="1" x14ac:dyDescent="0.35">
      <c r="A874" s="17">
        <v>14571878</v>
      </c>
      <c r="B874" s="2" t="s">
        <v>1159</v>
      </c>
      <c r="C874" s="1">
        <v>2025001</v>
      </c>
      <c r="D874" s="1">
        <v>2000243</v>
      </c>
      <c r="E874" s="2" t="s">
        <v>34</v>
      </c>
      <c r="F874" s="2" t="s">
        <v>35</v>
      </c>
      <c r="G874" s="2" t="s">
        <v>36</v>
      </c>
      <c r="H874" s="2" t="s">
        <v>437</v>
      </c>
      <c r="I874" s="2" t="s">
        <v>438</v>
      </c>
      <c r="J874" s="2" t="s">
        <v>103</v>
      </c>
      <c r="K874" s="2" t="s">
        <v>95</v>
      </c>
      <c r="L874" s="2" t="s">
        <v>185</v>
      </c>
      <c r="M874" s="2" t="s">
        <v>186</v>
      </c>
      <c r="N874" s="2" t="s">
        <v>187</v>
      </c>
      <c r="O874" s="3">
        <v>1</v>
      </c>
      <c r="P874" s="3">
        <v>93.245800000000003</v>
      </c>
      <c r="Q874" s="3">
        <v>103</v>
      </c>
      <c r="R874" s="3">
        <v>103</v>
      </c>
      <c r="S874" s="3">
        <v>9.7542000000000009</v>
      </c>
      <c r="T874" s="3">
        <v>9.75</v>
      </c>
      <c r="U874" s="3">
        <v>9.4700000000000006</v>
      </c>
      <c r="V874" s="2" t="s">
        <v>235</v>
      </c>
      <c r="W874" s="2" t="s">
        <v>236</v>
      </c>
      <c r="X874" s="2" t="s">
        <v>197</v>
      </c>
      <c r="Y874" s="19" t="str">
        <f>VLOOKUP(G874,'Verweis Kd-Gruppe'!$A$2:$B$8,2,FALSE)</f>
        <v>GRK</v>
      </c>
      <c r="Z874" s="19" t="str">
        <f>VLOOKUP(J874,'Verweis Art-Gruppe'!$A$2:$B$15,2,FALSE)</f>
        <v>Geräte</v>
      </c>
      <c r="AA874" s="19" t="str">
        <f>VLOOKUP(W874,'Verweis Vertreter'!$A$2:$B$24,2,FALSE)</f>
        <v>Patrick Verfürth</v>
      </c>
      <c r="AB874" s="12">
        <f t="shared" si="117"/>
        <v>1</v>
      </c>
      <c r="AC874" s="12">
        <f t="shared" si="122"/>
        <v>93.245800000000003</v>
      </c>
      <c r="AD874" s="12">
        <f t="shared" si="123"/>
        <v>103</v>
      </c>
      <c r="AE874" s="12">
        <f t="shared" si="118"/>
        <v>103</v>
      </c>
      <c r="AF874" s="12">
        <f t="shared" si="119"/>
        <v>9.7542000000000009</v>
      </c>
      <c r="AG874" s="12">
        <f t="shared" si="120"/>
        <v>9.75</v>
      </c>
      <c r="AH874" s="9">
        <f t="shared" si="124"/>
        <v>9.4660194174757281E-2</v>
      </c>
      <c r="AI874" s="14">
        <f>VLOOKUP(E874,'Verweis Faktor'!$A:$B,2,FALSE)</f>
        <v>1</v>
      </c>
      <c r="AJ874" s="14"/>
      <c r="AK874" s="14" t="str">
        <f>IF(AL874="Ja","Versandkosten",VLOOKUP(E874,'Verweis Belegart'!$A$2:$B$9,2,FALSE))</f>
        <v>Hardware</v>
      </c>
      <c r="AL874" s="14" t="str">
        <f t="shared" si="125"/>
        <v>Nein</v>
      </c>
      <c r="AM874" s="14" t="str">
        <f t="shared" si="121"/>
        <v>Positiv</v>
      </c>
    </row>
    <row r="875" spans="1:39" ht="17.25" customHeight="1" x14ac:dyDescent="0.35">
      <c r="A875" s="17">
        <v>14571878</v>
      </c>
      <c r="B875" s="2" t="s">
        <v>1159</v>
      </c>
      <c r="C875" s="1">
        <v>2025001</v>
      </c>
      <c r="D875" s="1">
        <v>2000243</v>
      </c>
      <c r="E875" s="2" t="s">
        <v>34</v>
      </c>
      <c r="F875" s="2" t="s">
        <v>35</v>
      </c>
      <c r="G875" s="2" t="s">
        <v>36</v>
      </c>
      <c r="H875" s="2" t="s">
        <v>437</v>
      </c>
      <c r="I875" s="2" t="s">
        <v>438</v>
      </c>
      <c r="J875" s="2" t="s">
        <v>103</v>
      </c>
      <c r="K875" s="2" t="s">
        <v>99</v>
      </c>
      <c r="L875" s="2" t="s">
        <v>410</v>
      </c>
      <c r="M875" s="2" t="s">
        <v>411</v>
      </c>
      <c r="N875" s="2" t="s">
        <v>412</v>
      </c>
      <c r="O875" s="3">
        <v>3</v>
      </c>
      <c r="P875" s="3">
        <v>221.63290000000001</v>
      </c>
      <c r="Q875" s="3">
        <v>247</v>
      </c>
      <c r="R875" s="3">
        <v>741</v>
      </c>
      <c r="S875" s="3">
        <v>25.367100000000001</v>
      </c>
      <c r="T875" s="3">
        <v>76.099999999999994</v>
      </c>
      <c r="U875" s="3">
        <v>10.27</v>
      </c>
      <c r="V875" s="2" t="s">
        <v>235</v>
      </c>
      <c r="W875" s="2" t="s">
        <v>236</v>
      </c>
      <c r="X875" s="2" t="s">
        <v>197</v>
      </c>
      <c r="Y875" s="19" t="str">
        <f>VLOOKUP(G875,'Verweis Kd-Gruppe'!$A$2:$B$8,2,FALSE)</f>
        <v>GRK</v>
      </c>
      <c r="Z875" s="19" t="str">
        <f>VLOOKUP(J875,'Verweis Art-Gruppe'!$A$2:$B$15,2,FALSE)</f>
        <v>Geräte</v>
      </c>
      <c r="AA875" s="19" t="str">
        <f>VLOOKUP(W875,'Verweis Vertreter'!$A$2:$B$24,2,FALSE)</f>
        <v>Patrick Verfürth</v>
      </c>
      <c r="AB875" s="12">
        <f t="shared" si="117"/>
        <v>3</v>
      </c>
      <c r="AC875" s="12">
        <f t="shared" si="122"/>
        <v>221.63290000000001</v>
      </c>
      <c r="AD875" s="12">
        <f t="shared" si="123"/>
        <v>247</v>
      </c>
      <c r="AE875" s="12">
        <f t="shared" si="118"/>
        <v>741</v>
      </c>
      <c r="AF875" s="12">
        <f t="shared" si="119"/>
        <v>25.367100000000001</v>
      </c>
      <c r="AG875" s="12">
        <f t="shared" si="120"/>
        <v>76.099999999999994</v>
      </c>
      <c r="AH875" s="9">
        <f t="shared" si="124"/>
        <v>0.10269905533063427</v>
      </c>
      <c r="AI875" s="14">
        <f>VLOOKUP(E875,'Verweis Faktor'!$A:$B,2,FALSE)</f>
        <v>1</v>
      </c>
      <c r="AJ875" s="14"/>
      <c r="AK875" s="14" t="str">
        <f>IF(AL875="Ja","Versandkosten",VLOOKUP(E875,'Verweis Belegart'!$A$2:$B$9,2,FALSE))</f>
        <v>Hardware</v>
      </c>
      <c r="AL875" s="14" t="str">
        <f t="shared" si="125"/>
        <v>Nein</v>
      </c>
      <c r="AM875" s="14" t="str">
        <f t="shared" si="121"/>
        <v>Positiv</v>
      </c>
    </row>
    <row r="876" spans="1:39" ht="17.25" customHeight="1" x14ac:dyDescent="0.35">
      <c r="A876" s="17">
        <v>14571878</v>
      </c>
      <c r="B876" s="2" t="s">
        <v>1159</v>
      </c>
      <c r="C876" s="1">
        <v>2025001</v>
      </c>
      <c r="D876" s="1">
        <v>2000243</v>
      </c>
      <c r="E876" s="2" t="s">
        <v>34</v>
      </c>
      <c r="F876" s="2" t="s">
        <v>35</v>
      </c>
      <c r="G876" s="2" t="s">
        <v>36</v>
      </c>
      <c r="H876" s="2" t="s">
        <v>437</v>
      </c>
      <c r="I876" s="2" t="s">
        <v>438</v>
      </c>
      <c r="J876" s="2" t="s">
        <v>103</v>
      </c>
      <c r="K876" s="2" t="s">
        <v>103</v>
      </c>
      <c r="L876" s="2" t="s">
        <v>479</v>
      </c>
      <c r="M876" s="2" t="s">
        <v>480</v>
      </c>
      <c r="N876" s="2" t="s">
        <v>481</v>
      </c>
      <c r="O876" s="3">
        <v>4</v>
      </c>
      <c r="P876" s="3">
        <v>116.04640000000001</v>
      </c>
      <c r="Q876" s="3">
        <v>124</v>
      </c>
      <c r="R876" s="3">
        <v>496</v>
      </c>
      <c r="S876" s="3">
        <v>7.9535999999999998</v>
      </c>
      <c r="T876" s="3">
        <v>31.81</v>
      </c>
      <c r="U876" s="3">
        <v>6.41</v>
      </c>
      <c r="V876" s="2" t="s">
        <v>235</v>
      </c>
      <c r="W876" s="2" t="s">
        <v>236</v>
      </c>
      <c r="X876" s="2" t="s">
        <v>197</v>
      </c>
      <c r="Y876" s="19" t="str">
        <f>VLOOKUP(G876,'Verweis Kd-Gruppe'!$A$2:$B$8,2,FALSE)</f>
        <v>GRK</v>
      </c>
      <c r="Z876" s="19" t="str">
        <f>VLOOKUP(J876,'Verweis Art-Gruppe'!$A$2:$B$15,2,FALSE)</f>
        <v>Geräte</v>
      </c>
      <c r="AA876" s="19" t="str">
        <f>VLOOKUP(W876,'Verweis Vertreter'!$A$2:$B$24,2,FALSE)</f>
        <v>Patrick Verfürth</v>
      </c>
      <c r="AB876" s="12">
        <f t="shared" si="117"/>
        <v>4</v>
      </c>
      <c r="AC876" s="12">
        <f t="shared" si="122"/>
        <v>116.04640000000001</v>
      </c>
      <c r="AD876" s="12">
        <f t="shared" si="123"/>
        <v>124</v>
      </c>
      <c r="AE876" s="12">
        <f t="shared" si="118"/>
        <v>496</v>
      </c>
      <c r="AF876" s="12">
        <f t="shared" si="119"/>
        <v>7.9535999999999998</v>
      </c>
      <c r="AG876" s="12">
        <f t="shared" si="120"/>
        <v>31.81</v>
      </c>
      <c r="AH876" s="9">
        <f t="shared" si="124"/>
        <v>6.4133064516129032E-2</v>
      </c>
      <c r="AI876" s="14">
        <f>VLOOKUP(E876,'Verweis Faktor'!$A:$B,2,FALSE)</f>
        <v>1</v>
      </c>
      <c r="AJ876" s="14"/>
      <c r="AK876" s="14" t="str">
        <f>IF(AL876="Ja","Versandkosten",VLOOKUP(E876,'Verweis Belegart'!$A$2:$B$9,2,FALSE))</f>
        <v>Hardware</v>
      </c>
      <c r="AL876" s="14" t="str">
        <f t="shared" si="125"/>
        <v>Nein</v>
      </c>
      <c r="AM876" s="14" t="str">
        <f t="shared" si="121"/>
        <v>Positiv</v>
      </c>
    </row>
    <row r="877" spans="1:39" ht="17.25" customHeight="1" x14ac:dyDescent="0.35">
      <c r="A877" s="17">
        <v>14571878</v>
      </c>
      <c r="B877" s="2" t="s">
        <v>1159</v>
      </c>
      <c r="C877" s="1">
        <v>2025001</v>
      </c>
      <c r="D877" s="1">
        <v>2000243</v>
      </c>
      <c r="E877" s="2" t="s">
        <v>34</v>
      </c>
      <c r="F877" s="2" t="s">
        <v>35</v>
      </c>
      <c r="G877" s="2" t="s">
        <v>36</v>
      </c>
      <c r="H877" s="2" t="s">
        <v>437</v>
      </c>
      <c r="I877" s="2" t="s">
        <v>438</v>
      </c>
      <c r="J877" s="2" t="s">
        <v>103</v>
      </c>
      <c r="K877" s="2" t="s">
        <v>107</v>
      </c>
      <c r="L877" s="2" t="s">
        <v>348</v>
      </c>
      <c r="M877" s="2" t="s">
        <v>349</v>
      </c>
      <c r="N877" s="2" t="s">
        <v>350</v>
      </c>
      <c r="O877" s="3">
        <v>1</v>
      </c>
      <c r="P877" s="3">
        <v>120.9417</v>
      </c>
      <c r="Q877" s="3">
        <v>129</v>
      </c>
      <c r="R877" s="3">
        <v>129</v>
      </c>
      <c r="S877" s="3">
        <v>8.0582999999999991</v>
      </c>
      <c r="T877" s="3">
        <v>8.06</v>
      </c>
      <c r="U877" s="3">
        <v>6.24</v>
      </c>
      <c r="V877" s="2" t="s">
        <v>235</v>
      </c>
      <c r="W877" s="2" t="s">
        <v>236</v>
      </c>
      <c r="X877" s="2" t="s">
        <v>197</v>
      </c>
      <c r="Y877" s="19" t="str">
        <f>VLOOKUP(G877,'Verweis Kd-Gruppe'!$A$2:$B$8,2,FALSE)</f>
        <v>GRK</v>
      </c>
      <c r="Z877" s="19" t="str">
        <f>VLOOKUP(J877,'Verweis Art-Gruppe'!$A$2:$B$15,2,FALSE)</f>
        <v>Geräte</v>
      </c>
      <c r="AA877" s="19" t="str">
        <f>VLOOKUP(W877,'Verweis Vertreter'!$A$2:$B$24,2,FALSE)</f>
        <v>Patrick Verfürth</v>
      </c>
      <c r="AB877" s="12">
        <f t="shared" si="117"/>
        <v>1</v>
      </c>
      <c r="AC877" s="12">
        <f t="shared" si="122"/>
        <v>120.9417</v>
      </c>
      <c r="AD877" s="12">
        <f t="shared" si="123"/>
        <v>129</v>
      </c>
      <c r="AE877" s="12">
        <f t="shared" si="118"/>
        <v>129</v>
      </c>
      <c r="AF877" s="12">
        <f t="shared" si="119"/>
        <v>8.0582999999999991</v>
      </c>
      <c r="AG877" s="12">
        <f t="shared" si="120"/>
        <v>8.06</v>
      </c>
      <c r="AH877" s="9">
        <f t="shared" si="124"/>
        <v>6.248062015503876E-2</v>
      </c>
      <c r="AI877" s="14">
        <f>VLOOKUP(E877,'Verweis Faktor'!$A:$B,2,FALSE)</f>
        <v>1</v>
      </c>
      <c r="AJ877" s="14"/>
      <c r="AK877" s="14" t="str">
        <f>IF(AL877="Ja","Versandkosten",VLOOKUP(E877,'Verweis Belegart'!$A$2:$B$9,2,FALSE))</f>
        <v>Hardware</v>
      </c>
      <c r="AL877" s="14" t="str">
        <f t="shared" si="125"/>
        <v>Nein</v>
      </c>
      <c r="AM877" s="14" t="str">
        <f t="shared" si="121"/>
        <v>Positiv</v>
      </c>
    </row>
    <row r="878" spans="1:39" ht="17.25" customHeight="1" x14ac:dyDescent="0.35">
      <c r="A878" s="17">
        <v>14571878</v>
      </c>
      <c r="B878" s="2" t="s">
        <v>1159</v>
      </c>
      <c r="C878" s="1">
        <v>2025001</v>
      </c>
      <c r="D878" s="1">
        <v>2000243</v>
      </c>
      <c r="E878" s="2" t="s">
        <v>34</v>
      </c>
      <c r="F878" s="2" t="s">
        <v>35</v>
      </c>
      <c r="G878" s="2" t="s">
        <v>36</v>
      </c>
      <c r="H878" s="2" t="s">
        <v>437</v>
      </c>
      <c r="I878" s="2" t="s">
        <v>438</v>
      </c>
      <c r="J878" s="2" t="s">
        <v>103</v>
      </c>
      <c r="K878" s="2" t="s">
        <v>111</v>
      </c>
      <c r="L878" s="2" t="s">
        <v>351</v>
      </c>
      <c r="M878" s="2" t="s">
        <v>352</v>
      </c>
      <c r="N878" s="2" t="s">
        <v>90</v>
      </c>
      <c r="O878" s="3">
        <v>19</v>
      </c>
      <c r="P878" s="3">
        <v>537</v>
      </c>
      <c r="Q878" s="3">
        <v>555</v>
      </c>
      <c r="R878" s="3">
        <v>10545</v>
      </c>
      <c r="S878" s="3">
        <v>18</v>
      </c>
      <c r="T878" s="3">
        <v>342</v>
      </c>
      <c r="U878" s="3">
        <v>3.24</v>
      </c>
      <c r="V878" s="2" t="s">
        <v>235</v>
      </c>
      <c r="W878" s="2" t="s">
        <v>236</v>
      </c>
      <c r="X878" s="2" t="s">
        <v>197</v>
      </c>
      <c r="Y878" s="19" t="str">
        <f>VLOOKUP(G878,'Verweis Kd-Gruppe'!$A$2:$B$8,2,FALSE)</f>
        <v>GRK</v>
      </c>
      <c r="Z878" s="19" t="str">
        <f>VLOOKUP(J878,'Verweis Art-Gruppe'!$A$2:$B$15,2,FALSE)</f>
        <v>Geräte</v>
      </c>
      <c r="AA878" s="19" t="str">
        <f>VLOOKUP(W878,'Verweis Vertreter'!$A$2:$B$24,2,FALSE)</f>
        <v>Patrick Verfürth</v>
      </c>
      <c r="AB878" s="12">
        <f t="shared" si="117"/>
        <v>19</v>
      </c>
      <c r="AC878" s="12">
        <f t="shared" si="122"/>
        <v>537</v>
      </c>
      <c r="AD878" s="12">
        <f t="shared" si="123"/>
        <v>555</v>
      </c>
      <c r="AE878" s="12">
        <f t="shared" si="118"/>
        <v>10545</v>
      </c>
      <c r="AF878" s="12">
        <f t="shared" si="119"/>
        <v>18</v>
      </c>
      <c r="AG878" s="12">
        <f t="shared" si="120"/>
        <v>342</v>
      </c>
      <c r="AH878" s="9">
        <f t="shared" si="124"/>
        <v>3.2432432432432434E-2</v>
      </c>
      <c r="AI878" s="14">
        <f>VLOOKUP(E878,'Verweis Faktor'!$A:$B,2,FALSE)</f>
        <v>1</v>
      </c>
      <c r="AJ878" s="14"/>
      <c r="AK878" s="14" t="str">
        <f>IF(AL878="Ja","Versandkosten",VLOOKUP(E878,'Verweis Belegart'!$A$2:$B$9,2,FALSE))</f>
        <v>Hardware</v>
      </c>
      <c r="AL878" s="14" t="str">
        <f t="shared" si="125"/>
        <v>Nein</v>
      </c>
      <c r="AM878" s="14" t="str">
        <f t="shared" si="121"/>
        <v>Positiv</v>
      </c>
    </row>
    <row r="879" spans="1:39" ht="17.25" customHeight="1" x14ac:dyDescent="0.35">
      <c r="A879" s="17">
        <v>14571878</v>
      </c>
      <c r="B879" s="2" t="s">
        <v>1159</v>
      </c>
      <c r="C879" s="1">
        <v>2025001</v>
      </c>
      <c r="D879" s="1">
        <v>2000243</v>
      </c>
      <c r="E879" s="2" t="s">
        <v>34</v>
      </c>
      <c r="F879" s="2" t="s">
        <v>35</v>
      </c>
      <c r="G879" s="2" t="s">
        <v>36</v>
      </c>
      <c r="H879" s="2" t="s">
        <v>437</v>
      </c>
      <c r="I879" s="2" t="s">
        <v>438</v>
      </c>
      <c r="J879" s="2" t="s">
        <v>304</v>
      </c>
      <c r="K879" s="2" t="s">
        <v>115</v>
      </c>
      <c r="L879" s="2" t="s">
        <v>397</v>
      </c>
      <c r="M879" s="2" t="s">
        <v>398</v>
      </c>
      <c r="N879" s="2" t="s">
        <v>399</v>
      </c>
      <c r="O879" s="3">
        <v>1</v>
      </c>
      <c r="P879" s="3">
        <v>13.5015</v>
      </c>
      <c r="Q879" s="3">
        <v>14.5</v>
      </c>
      <c r="R879" s="3">
        <v>14.5</v>
      </c>
      <c r="S879" s="3">
        <v>0.99850000000000005</v>
      </c>
      <c r="T879" s="3">
        <v>1</v>
      </c>
      <c r="U879" s="3">
        <v>6.88</v>
      </c>
      <c r="V879" s="2" t="s">
        <v>235</v>
      </c>
      <c r="W879" s="2" t="s">
        <v>236</v>
      </c>
      <c r="X879" s="2" t="s">
        <v>197</v>
      </c>
      <c r="Y879" s="19" t="str">
        <f>VLOOKUP(G879,'Verweis Kd-Gruppe'!$A$2:$B$8,2,FALSE)</f>
        <v>GRK</v>
      </c>
      <c r="Z879" s="19" t="str">
        <f>VLOOKUP(J879,'Verweis Art-Gruppe'!$A$2:$B$15,2,FALSE)</f>
        <v>Zubehör</v>
      </c>
      <c r="AA879" s="19" t="str">
        <f>VLOOKUP(W879,'Verweis Vertreter'!$A$2:$B$24,2,FALSE)</f>
        <v>Patrick Verfürth</v>
      </c>
      <c r="AB879" s="12">
        <f t="shared" si="117"/>
        <v>1</v>
      </c>
      <c r="AC879" s="12">
        <f t="shared" si="122"/>
        <v>13.5015</v>
      </c>
      <c r="AD879" s="12">
        <f t="shared" si="123"/>
        <v>14.5</v>
      </c>
      <c r="AE879" s="12">
        <f t="shared" si="118"/>
        <v>14.5</v>
      </c>
      <c r="AF879" s="12">
        <f t="shared" si="119"/>
        <v>0.99850000000000005</v>
      </c>
      <c r="AG879" s="12">
        <f t="shared" si="120"/>
        <v>1</v>
      </c>
      <c r="AH879" s="9">
        <f t="shared" si="124"/>
        <v>6.8965517241379309E-2</v>
      </c>
      <c r="AI879" s="14">
        <f>VLOOKUP(E879,'Verweis Faktor'!$A:$B,2,FALSE)</f>
        <v>1</v>
      </c>
      <c r="AJ879" s="14"/>
      <c r="AK879" s="14" t="str">
        <f>IF(AL879="Ja","Versandkosten",VLOOKUP(E879,'Verweis Belegart'!$A$2:$B$9,2,FALSE))</f>
        <v>Hardware</v>
      </c>
      <c r="AL879" s="14" t="str">
        <f t="shared" si="125"/>
        <v>Nein</v>
      </c>
      <c r="AM879" s="14" t="str">
        <f t="shared" si="121"/>
        <v>Positiv</v>
      </c>
    </row>
    <row r="880" spans="1:39" ht="17.25" customHeight="1" x14ac:dyDescent="0.35">
      <c r="A880" s="17">
        <v>14571878</v>
      </c>
      <c r="B880" s="2" t="s">
        <v>1159</v>
      </c>
      <c r="C880" s="1">
        <v>2025001</v>
      </c>
      <c r="D880" s="1">
        <v>2000243</v>
      </c>
      <c r="E880" s="2" t="s">
        <v>34</v>
      </c>
      <c r="F880" s="2" t="s">
        <v>35</v>
      </c>
      <c r="G880" s="2" t="s">
        <v>36</v>
      </c>
      <c r="H880" s="2" t="s">
        <v>437</v>
      </c>
      <c r="I880" s="2" t="s">
        <v>438</v>
      </c>
      <c r="J880" s="2" t="s">
        <v>103</v>
      </c>
      <c r="K880" s="2" t="s">
        <v>289</v>
      </c>
      <c r="L880" s="2" t="s">
        <v>1189</v>
      </c>
      <c r="M880" s="2" t="s">
        <v>1190</v>
      </c>
      <c r="N880" s="2" t="s">
        <v>1191</v>
      </c>
      <c r="O880" s="3">
        <v>1</v>
      </c>
      <c r="P880" s="3">
        <v>730</v>
      </c>
      <c r="Q880" s="3">
        <v>909</v>
      </c>
      <c r="R880" s="3">
        <v>909</v>
      </c>
      <c r="S880" s="3">
        <v>179</v>
      </c>
      <c r="T880" s="3">
        <v>179</v>
      </c>
      <c r="U880" s="3">
        <v>19.690000000000001</v>
      </c>
      <c r="V880" s="2" t="s">
        <v>235</v>
      </c>
      <c r="W880" s="2" t="s">
        <v>236</v>
      </c>
      <c r="X880" s="2" t="s">
        <v>197</v>
      </c>
      <c r="Y880" s="19" t="str">
        <f>VLOOKUP(G880,'Verweis Kd-Gruppe'!$A$2:$B$8,2,FALSE)</f>
        <v>GRK</v>
      </c>
      <c r="Z880" s="19" t="str">
        <f>VLOOKUP(J880,'Verweis Art-Gruppe'!$A$2:$B$15,2,FALSE)</f>
        <v>Geräte</v>
      </c>
      <c r="AA880" s="19" t="str">
        <f>VLOOKUP(W880,'Verweis Vertreter'!$A$2:$B$24,2,FALSE)</f>
        <v>Patrick Verfürth</v>
      </c>
      <c r="AB880" s="12">
        <f t="shared" si="117"/>
        <v>1</v>
      </c>
      <c r="AC880" s="12">
        <f t="shared" si="122"/>
        <v>730</v>
      </c>
      <c r="AD880" s="12">
        <f t="shared" si="123"/>
        <v>909</v>
      </c>
      <c r="AE880" s="12">
        <f t="shared" si="118"/>
        <v>909</v>
      </c>
      <c r="AF880" s="12">
        <f t="shared" si="119"/>
        <v>179</v>
      </c>
      <c r="AG880" s="12">
        <f t="shared" si="120"/>
        <v>179</v>
      </c>
      <c r="AH880" s="9">
        <f t="shared" si="124"/>
        <v>0.19691969196919692</v>
      </c>
      <c r="AI880" s="14">
        <f>VLOOKUP(E880,'Verweis Faktor'!$A:$B,2,FALSE)</f>
        <v>1</v>
      </c>
      <c r="AJ880" s="14"/>
      <c r="AK880" s="14" t="str">
        <f>IF(AL880="Ja","Versandkosten",VLOOKUP(E880,'Verweis Belegart'!$A$2:$B$9,2,FALSE))</f>
        <v>Hardware</v>
      </c>
      <c r="AL880" s="14" t="str">
        <f t="shared" si="125"/>
        <v>Nein</v>
      </c>
      <c r="AM880" s="14" t="str">
        <f t="shared" si="121"/>
        <v>Positiv</v>
      </c>
    </row>
    <row r="881" spans="1:39" ht="17.25" customHeight="1" x14ac:dyDescent="0.35">
      <c r="A881" s="17">
        <v>14571878</v>
      </c>
      <c r="B881" s="2" t="s">
        <v>1159</v>
      </c>
      <c r="C881" s="1">
        <v>2025001</v>
      </c>
      <c r="D881" s="1">
        <v>2000243</v>
      </c>
      <c r="E881" s="2" t="s">
        <v>34</v>
      </c>
      <c r="F881" s="2" t="s">
        <v>35</v>
      </c>
      <c r="G881" s="2" t="s">
        <v>36</v>
      </c>
      <c r="H881" s="2" t="s">
        <v>437</v>
      </c>
      <c r="I881" s="2" t="s">
        <v>438</v>
      </c>
      <c r="J881" s="2" t="s">
        <v>103</v>
      </c>
      <c r="K881" s="2" t="s">
        <v>293</v>
      </c>
      <c r="L881" s="2" t="s">
        <v>1192</v>
      </c>
      <c r="M881" s="2" t="s">
        <v>1193</v>
      </c>
      <c r="N881" s="2" t="s">
        <v>114</v>
      </c>
      <c r="O881" s="3">
        <v>1</v>
      </c>
      <c r="P881" s="3">
        <v>633</v>
      </c>
      <c r="Q881" s="3">
        <v>659</v>
      </c>
      <c r="R881" s="3">
        <v>659</v>
      </c>
      <c r="S881" s="3">
        <v>26</v>
      </c>
      <c r="T881" s="3">
        <v>26</v>
      </c>
      <c r="U881" s="3">
        <v>3.94</v>
      </c>
      <c r="V881" s="2" t="s">
        <v>235</v>
      </c>
      <c r="W881" s="2" t="s">
        <v>236</v>
      </c>
      <c r="X881" s="2" t="s">
        <v>197</v>
      </c>
      <c r="Y881" s="19" t="str">
        <f>VLOOKUP(G881,'Verweis Kd-Gruppe'!$A$2:$B$8,2,FALSE)</f>
        <v>GRK</v>
      </c>
      <c r="Z881" s="19" t="str">
        <f>VLOOKUP(J881,'Verweis Art-Gruppe'!$A$2:$B$15,2,FALSE)</f>
        <v>Geräte</v>
      </c>
      <c r="AA881" s="19" t="str">
        <f>VLOOKUP(W881,'Verweis Vertreter'!$A$2:$B$24,2,FALSE)</f>
        <v>Patrick Verfürth</v>
      </c>
      <c r="AB881" s="12">
        <f t="shared" si="117"/>
        <v>1</v>
      </c>
      <c r="AC881" s="12">
        <f t="shared" si="122"/>
        <v>633</v>
      </c>
      <c r="AD881" s="12">
        <f t="shared" si="123"/>
        <v>659</v>
      </c>
      <c r="AE881" s="12">
        <f t="shared" si="118"/>
        <v>659</v>
      </c>
      <c r="AF881" s="12">
        <f t="shared" si="119"/>
        <v>26</v>
      </c>
      <c r="AG881" s="12">
        <f t="shared" si="120"/>
        <v>26</v>
      </c>
      <c r="AH881" s="9">
        <f t="shared" si="124"/>
        <v>3.9453717754172987E-2</v>
      </c>
      <c r="AI881" s="14">
        <f>VLOOKUP(E881,'Verweis Faktor'!$A:$B,2,FALSE)</f>
        <v>1</v>
      </c>
      <c r="AJ881" s="14"/>
      <c r="AK881" s="14" t="str">
        <f>IF(AL881="Ja","Versandkosten",VLOOKUP(E881,'Verweis Belegart'!$A$2:$B$9,2,FALSE))</f>
        <v>Hardware</v>
      </c>
      <c r="AL881" s="14" t="str">
        <f t="shared" si="125"/>
        <v>Nein</v>
      </c>
      <c r="AM881" s="14" t="str">
        <f t="shared" si="121"/>
        <v>Positiv</v>
      </c>
    </row>
    <row r="882" spans="1:39" ht="17.25" customHeight="1" x14ac:dyDescent="0.35">
      <c r="A882" s="17">
        <v>14571878</v>
      </c>
      <c r="B882" s="2" t="s">
        <v>1159</v>
      </c>
      <c r="C882" s="1">
        <v>2025001</v>
      </c>
      <c r="D882" s="1">
        <v>2000243</v>
      </c>
      <c r="E882" s="2" t="s">
        <v>34</v>
      </c>
      <c r="F882" s="2" t="s">
        <v>35</v>
      </c>
      <c r="G882" s="2" t="s">
        <v>36</v>
      </c>
      <c r="H882" s="2" t="s">
        <v>437</v>
      </c>
      <c r="I882" s="2" t="s">
        <v>438</v>
      </c>
      <c r="J882" s="2" t="s">
        <v>304</v>
      </c>
      <c r="K882" s="2" t="s">
        <v>296</v>
      </c>
      <c r="L882" s="2" t="s">
        <v>540</v>
      </c>
      <c r="M882" s="2" t="s">
        <v>541</v>
      </c>
      <c r="N882" s="2" t="s">
        <v>542</v>
      </c>
      <c r="O882" s="3">
        <v>1</v>
      </c>
      <c r="P882" s="3">
        <v>28.57</v>
      </c>
      <c r="Q882" s="3">
        <v>31</v>
      </c>
      <c r="R882" s="3">
        <v>31</v>
      </c>
      <c r="S882" s="3">
        <v>2.4300000000000002</v>
      </c>
      <c r="T882" s="3">
        <v>2.4300000000000002</v>
      </c>
      <c r="U882" s="3">
        <v>7.83</v>
      </c>
      <c r="V882" s="2" t="s">
        <v>235</v>
      </c>
      <c r="W882" s="2" t="s">
        <v>236</v>
      </c>
      <c r="X882" s="2" t="s">
        <v>197</v>
      </c>
      <c r="Y882" s="19" t="str">
        <f>VLOOKUP(G882,'Verweis Kd-Gruppe'!$A$2:$B$8,2,FALSE)</f>
        <v>GRK</v>
      </c>
      <c r="Z882" s="19" t="str">
        <f>VLOOKUP(J882,'Verweis Art-Gruppe'!$A$2:$B$15,2,FALSE)</f>
        <v>Zubehör</v>
      </c>
      <c r="AA882" s="19" t="str">
        <f>VLOOKUP(W882,'Verweis Vertreter'!$A$2:$B$24,2,FALSE)</f>
        <v>Patrick Verfürth</v>
      </c>
      <c r="AB882" s="12">
        <f t="shared" si="117"/>
        <v>1</v>
      </c>
      <c r="AC882" s="12">
        <f t="shared" si="122"/>
        <v>28.57</v>
      </c>
      <c r="AD882" s="12">
        <f t="shared" si="123"/>
        <v>31</v>
      </c>
      <c r="AE882" s="12">
        <f t="shared" si="118"/>
        <v>31</v>
      </c>
      <c r="AF882" s="12">
        <f t="shared" si="119"/>
        <v>2.4300000000000002</v>
      </c>
      <c r="AG882" s="12">
        <f t="shared" si="120"/>
        <v>2.4300000000000002</v>
      </c>
      <c r="AH882" s="9">
        <f t="shared" si="124"/>
        <v>7.838709677419356E-2</v>
      </c>
      <c r="AI882" s="14">
        <f>VLOOKUP(E882,'Verweis Faktor'!$A:$B,2,FALSE)</f>
        <v>1</v>
      </c>
      <c r="AJ882" s="14"/>
      <c r="AK882" s="14" t="str">
        <f>IF(AL882="Ja","Versandkosten",VLOOKUP(E882,'Verweis Belegart'!$A$2:$B$9,2,FALSE))</f>
        <v>Hardware</v>
      </c>
      <c r="AL882" s="14" t="str">
        <f t="shared" si="125"/>
        <v>Nein</v>
      </c>
      <c r="AM882" s="14" t="str">
        <f t="shared" si="121"/>
        <v>Positiv</v>
      </c>
    </row>
    <row r="883" spans="1:39" ht="17.25" customHeight="1" x14ac:dyDescent="0.35">
      <c r="A883" s="17">
        <v>14571878</v>
      </c>
      <c r="B883" s="2" t="s">
        <v>1159</v>
      </c>
      <c r="C883" s="1">
        <v>2025001</v>
      </c>
      <c r="D883" s="1">
        <v>2000243</v>
      </c>
      <c r="E883" s="2" t="s">
        <v>34</v>
      </c>
      <c r="F883" s="2" t="s">
        <v>35</v>
      </c>
      <c r="G883" s="2" t="s">
        <v>36</v>
      </c>
      <c r="H883" s="2" t="s">
        <v>437</v>
      </c>
      <c r="I883" s="2" t="s">
        <v>438</v>
      </c>
      <c r="J883" s="2" t="s">
        <v>304</v>
      </c>
      <c r="K883" s="2" t="s">
        <v>299</v>
      </c>
      <c r="L883" s="2" t="s">
        <v>544</v>
      </c>
      <c r="M883" s="2" t="s">
        <v>545</v>
      </c>
      <c r="N883" s="2" t="s">
        <v>542</v>
      </c>
      <c r="O883" s="3">
        <v>1</v>
      </c>
      <c r="P883" s="3">
        <v>29.5</v>
      </c>
      <c r="Q883" s="3">
        <v>31</v>
      </c>
      <c r="R883" s="3">
        <v>31</v>
      </c>
      <c r="S883" s="3">
        <v>1.5</v>
      </c>
      <c r="T883" s="3">
        <v>1.5</v>
      </c>
      <c r="U883" s="3">
        <v>4.83</v>
      </c>
      <c r="V883" s="2" t="s">
        <v>235</v>
      </c>
      <c r="W883" s="2" t="s">
        <v>236</v>
      </c>
      <c r="X883" s="2" t="s">
        <v>197</v>
      </c>
      <c r="Y883" s="19" t="str">
        <f>VLOOKUP(G883,'Verweis Kd-Gruppe'!$A$2:$B$8,2,FALSE)</f>
        <v>GRK</v>
      </c>
      <c r="Z883" s="19" t="str">
        <f>VLOOKUP(J883,'Verweis Art-Gruppe'!$A$2:$B$15,2,FALSE)</f>
        <v>Zubehör</v>
      </c>
      <c r="AA883" s="19" t="str">
        <f>VLOOKUP(W883,'Verweis Vertreter'!$A$2:$B$24,2,FALSE)</f>
        <v>Patrick Verfürth</v>
      </c>
      <c r="AB883" s="12">
        <f t="shared" si="117"/>
        <v>1</v>
      </c>
      <c r="AC883" s="12">
        <f t="shared" si="122"/>
        <v>29.5</v>
      </c>
      <c r="AD883" s="12">
        <f t="shared" si="123"/>
        <v>31</v>
      </c>
      <c r="AE883" s="12">
        <f t="shared" si="118"/>
        <v>31</v>
      </c>
      <c r="AF883" s="12">
        <f t="shared" si="119"/>
        <v>1.5</v>
      </c>
      <c r="AG883" s="12">
        <f t="shared" si="120"/>
        <v>1.5</v>
      </c>
      <c r="AH883" s="9">
        <f t="shared" si="124"/>
        <v>4.8387096774193547E-2</v>
      </c>
      <c r="AI883" s="14">
        <f>VLOOKUP(E883,'Verweis Faktor'!$A:$B,2,FALSE)</f>
        <v>1</v>
      </c>
      <c r="AJ883" s="14"/>
      <c r="AK883" s="14" t="str">
        <f>IF(AL883="Ja","Versandkosten",VLOOKUP(E883,'Verweis Belegart'!$A$2:$B$9,2,FALSE))</f>
        <v>Hardware</v>
      </c>
      <c r="AL883" s="14" t="str">
        <f t="shared" si="125"/>
        <v>Nein</v>
      </c>
      <c r="AM883" s="14" t="str">
        <f t="shared" si="121"/>
        <v>Positiv</v>
      </c>
    </row>
    <row r="884" spans="1:39" ht="17.25" customHeight="1" x14ac:dyDescent="0.35">
      <c r="A884" s="17">
        <v>14571878</v>
      </c>
      <c r="B884" s="2" t="s">
        <v>1159</v>
      </c>
      <c r="C884" s="1">
        <v>2025001</v>
      </c>
      <c r="D884" s="1">
        <v>2000243</v>
      </c>
      <c r="E884" s="2" t="s">
        <v>34</v>
      </c>
      <c r="F884" s="2" t="s">
        <v>35</v>
      </c>
      <c r="G884" s="2" t="s">
        <v>36</v>
      </c>
      <c r="H884" s="2" t="s">
        <v>437</v>
      </c>
      <c r="I884" s="2" t="s">
        <v>438</v>
      </c>
      <c r="J884" s="2" t="s">
        <v>103</v>
      </c>
      <c r="K884" s="2" t="s">
        <v>300</v>
      </c>
      <c r="L884" s="2" t="s">
        <v>429</v>
      </c>
      <c r="M884" s="2" t="s">
        <v>430</v>
      </c>
      <c r="N884" s="2" t="s">
        <v>41</v>
      </c>
      <c r="O884" s="3">
        <v>2</v>
      </c>
      <c r="P884" s="3">
        <v>223.98009999999999</v>
      </c>
      <c r="Q884" s="3">
        <v>239</v>
      </c>
      <c r="R884" s="3">
        <v>478</v>
      </c>
      <c r="S884" s="3">
        <v>15.0199</v>
      </c>
      <c r="T884" s="3">
        <v>30.04</v>
      </c>
      <c r="U884" s="3">
        <v>6.28</v>
      </c>
      <c r="V884" s="2" t="s">
        <v>235</v>
      </c>
      <c r="W884" s="2" t="s">
        <v>236</v>
      </c>
      <c r="X884" s="2" t="s">
        <v>197</v>
      </c>
      <c r="Y884" s="19" t="str">
        <f>VLOOKUP(G884,'Verweis Kd-Gruppe'!$A$2:$B$8,2,FALSE)</f>
        <v>GRK</v>
      </c>
      <c r="Z884" s="19" t="str">
        <f>VLOOKUP(J884,'Verweis Art-Gruppe'!$A$2:$B$15,2,FALSE)</f>
        <v>Geräte</v>
      </c>
      <c r="AA884" s="19" t="str">
        <f>VLOOKUP(W884,'Verweis Vertreter'!$A$2:$B$24,2,FALSE)</f>
        <v>Patrick Verfürth</v>
      </c>
      <c r="AB884" s="12">
        <f t="shared" si="117"/>
        <v>2</v>
      </c>
      <c r="AC884" s="12">
        <f t="shared" si="122"/>
        <v>223.98009999999999</v>
      </c>
      <c r="AD884" s="12">
        <f t="shared" si="123"/>
        <v>239</v>
      </c>
      <c r="AE884" s="12">
        <f t="shared" si="118"/>
        <v>478</v>
      </c>
      <c r="AF884" s="12">
        <f t="shared" si="119"/>
        <v>15.0199</v>
      </c>
      <c r="AG884" s="12">
        <f t="shared" si="120"/>
        <v>30.04</v>
      </c>
      <c r="AH884" s="9">
        <f t="shared" si="124"/>
        <v>6.2845188284518821E-2</v>
      </c>
      <c r="AI884" s="14">
        <f>VLOOKUP(E884,'Verweis Faktor'!$A:$B,2,FALSE)</f>
        <v>1</v>
      </c>
      <c r="AJ884" s="14"/>
      <c r="AK884" s="14" t="str">
        <f>IF(AL884="Ja","Versandkosten",VLOOKUP(E884,'Verweis Belegart'!$A$2:$B$9,2,FALSE))</f>
        <v>Hardware</v>
      </c>
      <c r="AL884" s="14" t="str">
        <f t="shared" si="125"/>
        <v>Nein</v>
      </c>
      <c r="AM884" s="14" t="str">
        <f t="shared" si="121"/>
        <v>Positiv</v>
      </c>
    </row>
    <row r="885" spans="1:39" ht="17.25" customHeight="1" x14ac:dyDescent="0.35">
      <c r="A885" s="17">
        <v>14571575</v>
      </c>
      <c r="B885" s="2" t="s">
        <v>1159</v>
      </c>
      <c r="C885" s="1">
        <v>2025001</v>
      </c>
      <c r="D885" s="1">
        <v>2000244</v>
      </c>
      <c r="E885" s="2" t="s">
        <v>34</v>
      </c>
      <c r="F885" s="2" t="s">
        <v>142</v>
      </c>
      <c r="G885" s="2" t="s">
        <v>707</v>
      </c>
      <c r="H885" s="2" t="s">
        <v>708</v>
      </c>
      <c r="I885" s="2" t="s">
        <v>1194</v>
      </c>
      <c r="J885" s="2" t="s">
        <v>103</v>
      </c>
      <c r="K885" s="2" t="s">
        <v>28</v>
      </c>
      <c r="L885" s="2" t="s">
        <v>1195</v>
      </c>
      <c r="M885" s="2" t="s">
        <v>1196</v>
      </c>
      <c r="N885" s="2" t="s">
        <v>262</v>
      </c>
      <c r="O885" s="3">
        <v>1</v>
      </c>
      <c r="P885" s="3">
        <v>994</v>
      </c>
      <c r="Q885" s="3">
        <v>1398.96</v>
      </c>
      <c r="R885" s="3">
        <v>1398.96</v>
      </c>
      <c r="S885" s="3">
        <v>404.96</v>
      </c>
      <c r="T885" s="3">
        <v>181.6</v>
      </c>
      <c r="U885" s="3">
        <v>28.94</v>
      </c>
      <c r="V885" s="2" t="s">
        <v>710</v>
      </c>
      <c r="W885" s="2" t="s">
        <v>711</v>
      </c>
      <c r="X885" s="2" t="s">
        <v>712</v>
      </c>
      <c r="Y885" s="19" t="str">
        <f>VLOOKUP(G885,'Verweis Kd-Gruppe'!$A$2:$B$8,2,FALSE)</f>
        <v>FHK</v>
      </c>
      <c r="Z885" s="19" t="str">
        <f>VLOOKUP(J885,'Verweis Art-Gruppe'!$A$2:$B$15,2,FALSE)</f>
        <v>Geräte</v>
      </c>
      <c r="AA885" s="19" t="str">
        <f>VLOOKUP(W885,'Verweis Vertreter'!$A$2:$B$24,2,FALSE)</f>
        <v>Zentrale</v>
      </c>
      <c r="AB885" s="12">
        <f t="shared" si="117"/>
        <v>1</v>
      </c>
      <c r="AC885" s="12">
        <f t="shared" si="122"/>
        <v>994</v>
      </c>
      <c r="AD885" s="12">
        <f t="shared" si="123"/>
        <v>1398.96</v>
      </c>
      <c r="AE885" s="12">
        <f t="shared" si="118"/>
        <v>1398.96</v>
      </c>
      <c r="AF885" s="12">
        <f t="shared" si="119"/>
        <v>404.96</v>
      </c>
      <c r="AG885" s="12">
        <f t="shared" si="120"/>
        <v>181.6</v>
      </c>
      <c r="AH885" s="9">
        <f t="shared" si="124"/>
        <v>0.12981071653228113</v>
      </c>
      <c r="AI885" s="14">
        <f>VLOOKUP(E885,'Verweis Faktor'!$A:$B,2,FALSE)</f>
        <v>1</v>
      </c>
      <c r="AJ885" s="14"/>
      <c r="AK885" s="14" t="str">
        <f>IF(AL885="Ja","Versandkosten",VLOOKUP(E885,'Verweis Belegart'!$A$2:$B$9,2,FALSE))</f>
        <v>Hardware</v>
      </c>
      <c r="AL885" s="14" t="str">
        <f t="shared" si="125"/>
        <v>Nein</v>
      </c>
      <c r="AM885" s="14" t="str">
        <f t="shared" si="121"/>
        <v>Positiv</v>
      </c>
    </row>
    <row r="886" spans="1:39" ht="17.25" customHeight="1" x14ac:dyDescent="0.35">
      <c r="A886" s="17">
        <v>14571871</v>
      </c>
      <c r="B886" s="2" t="s">
        <v>1159</v>
      </c>
      <c r="C886" s="1">
        <v>2025001</v>
      </c>
      <c r="D886" s="1">
        <v>2000245</v>
      </c>
      <c r="E886" s="2" t="s">
        <v>34</v>
      </c>
      <c r="F886" s="2" t="s">
        <v>142</v>
      </c>
      <c r="G886" s="2" t="s">
        <v>707</v>
      </c>
      <c r="H886" s="2" t="s">
        <v>708</v>
      </c>
      <c r="I886" s="2" t="s">
        <v>1197</v>
      </c>
      <c r="J886" s="2" t="s">
        <v>103</v>
      </c>
      <c r="K886" s="2" t="s">
        <v>28</v>
      </c>
      <c r="L886" s="2" t="s">
        <v>342</v>
      </c>
      <c r="M886" s="2" t="s">
        <v>343</v>
      </c>
      <c r="N886" s="2" t="s">
        <v>344</v>
      </c>
      <c r="O886" s="3">
        <v>1</v>
      </c>
      <c r="P886" s="3">
        <v>991.57889999999998</v>
      </c>
      <c r="Q886" s="3">
        <v>1328.88</v>
      </c>
      <c r="R886" s="3">
        <v>1328.88</v>
      </c>
      <c r="S886" s="3">
        <v>337.30110000000002</v>
      </c>
      <c r="T886" s="3">
        <v>125.13</v>
      </c>
      <c r="U886" s="3">
        <v>25.38</v>
      </c>
      <c r="V886" s="2" t="s">
        <v>710</v>
      </c>
      <c r="W886" s="2" t="s">
        <v>711</v>
      </c>
      <c r="X886" s="2" t="s">
        <v>712</v>
      </c>
      <c r="Y886" s="19" t="str">
        <f>VLOOKUP(G886,'Verweis Kd-Gruppe'!$A$2:$B$8,2,FALSE)</f>
        <v>FHK</v>
      </c>
      <c r="Z886" s="19" t="str">
        <f>VLOOKUP(J886,'Verweis Art-Gruppe'!$A$2:$B$15,2,FALSE)</f>
        <v>Geräte</v>
      </c>
      <c r="AA886" s="19" t="str">
        <f>VLOOKUP(W886,'Verweis Vertreter'!$A$2:$B$24,2,FALSE)</f>
        <v>Zentrale</v>
      </c>
      <c r="AB886" s="12">
        <f t="shared" si="117"/>
        <v>1</v>
      </c>
      <c r="AC886" s="12">
        <f t="shared" si="122"/>
        <v>991.57889999999998</v>
      </c>
      <c r="AD886" s="12">
        <f t="shared" si="123"/>
        <v>1328.88</v>
      </c>
      <c r="AE886" s="12">
        <f t="shared" si="118"/>
        <v>1328.88</v>
      </c>
      <c r="AF886" s="12">
        <f t="shared" si="119"/>
        <v>337.30110000000002</v>
      </c>
      <c r="AG886" s="12">
        <f t="shared" si="120"/>
        <v>125.13</v>
      </c>
      <c r="AH886" s="9">
        <f t="shared" si="124"/>
        <v>9.4162001083619273E-2</v>
      </c>
      <c r="AI886" s="14">
        <f>VLOOKUP(E886,'Verweis Faktor'!$A:$B,2,FALSE)</f>
        <v>1</v>
      </c>
      <c r="AJ886" s="14"/>
      <c r="AK886" s="14" t="str">
        <f>IF(AL886="Ja","Versandkosten",VLOOKUP(E886,'Verweis Belegart'!$A$2:$B$9,2,FALSE))</f>
        <v>Hardware</v>
      </c>
      <c r="AL886" s="14" t="str">
        <f t="shared" si="125"/>
        <v>Nein</v>
      </c>
      <c r="AM886" s="14" t="str">
        <f t="shared" si="121"/>
        <v>Positiv</v>
      </c>
    </row>
    <row r="887" spans="1:39" ht="17.25" customHeight="1" x14ac:dyDescent="0.35">
      <c r="A887" s="17">
        <v>14571556</v>
      </c>
      <c r="B887" s="2" t="s">
        <v>1159</v>
      </c>
      <c r="C887" s="1">
        <v>2025001</v>
      </c>
      <c r="D887" s="1">
        <v>2000246</v>
      </c>
      <c r="E887" s="2" t="s">
        <v>34</v>
      </c>
      <c r="F887" s="2" t="s">
        <v>53</v>
      </c>
      <c r="G887" s="2" t="s">
        <v>36</v>
      </c>
      <c r="H887" s="2" t="s">
        <v>37</v>
      </c>
      <c r="I887" s="2" t="s">
        <v>38</v>
      </c>
      <c r="J887" s="2" t="s">
        <v>103</v>
      </c>
      <c r="K887" s="2" t="s">
        <v>28</v>
      </c>
      <c r="L887" s="2" t="s">
        <v>323</v>
      </c>
      <c r="M887" s="2" t="s">
        <v>324</v>
      </c>
      <c r="N887" s="2" t="s">
        <v>325</v>
      </c>
      <c r="O887" s="3">
        <v>10</v>
      </c>
      <c r="P887" s="3">
        <v>181</v>
      </c>
      <c r="Q887" s="3">
        <v>185</v>
      </c>
      <c r="R887" s="3">
        <v>1850</v>
      </c>
      <c r="S887" s="3">
        <v>4</v>
      </c>
      <c r="T887" s="3">
        <v>40</v>
      </c>
      <c r="U887" s="3">
        <v>2.16</v>
      </c>
      <c r="V887" s="2" t="s">
        <v>42</v>
      </c>
      <c r="W887" s="2" t="s">
        <v>43</v>
      </c>
      <c r="X887" s="2" t="s">
        <v>44</v>
      </c>
      <c r="Y887" s="19" t="str">
        <f>VLOOKUP(G887,'Verweis Kd-Gruppe'!$A$2:$B$8,2,FALSE)</f>
        <v>GRK</v>
      </c>
      <c r="Z887" s="19" t="str">
        <f>VLOOKUP(J887,'Verweis Art-Gruppe'!$A$2:$B$15,2,FALSE)</f>
        <v>Geräte</v>
      </c>
      <c r="AA887" s="19" t="str">
        <f>VLOOKUP(W887,'Verweis Vertreter'!$A$2:$B$24,2,FALSE)</f>
        <v>Sebastian Faber</v>
      </c>
      <c r="AB887" s="12">
        <f t="shared" si="117"/>
        <v>10</v>
      </c>
      <c r="AC887" s="12">
        <f t="shared" si="122"/>
        <v>181</v>
      </c>
      <c r="AD887" s="12">
        <f t="shared" si="123"/>
        <v>185</v>
      </c>
      <c r="AE887" s="12">
        <f t="shared" si="118"/>
        <v>1850</v>
      </c>
      <c r="AF887" s="12">
        <f t="shared" si="119"/>
        <v>4</v>
      </c>
      <c r="AG887" s="12">
        <f t="shared" si="120"/>
        <v>40</v>
      </c>
      <c r="AH887" s="9">
        <f t="shared" si="124"/>
        <v>2.1621621621621623E-2</v>
      </c>
      <c r="AI887" s="14">
        <f>VLOOKUP(E887,'Verweis Faktor'!$A:$B,2,FALSE)</f>
        <v>1</v>
      </c>
      <c r="AJ887" s="14"/>
      <c r="AK887" s="14" t="str">
        <f>IF(AL887="Ja","Versandkosten",VLOOKUP(E887,'Verweis Belegart'!$A$2:$B$9,2,FALSE))</f>
        <v>Hardware</v>
      </c>
      <c r="AL887" s="14" t="str">
        <f t="shared" si="125"/>
        <v>Nein</v>
      </c>
      <c r="AM887" s="14" t="str">
        <f t="shared" si="121"/>
        <v>Positiv</v>
      </c>
    </row>
    <row r="888" spans="1:39" ht="17.25" customHeight="1" x14ac:dyDescent="0.35">
      <c r="A888" s="17">
        <v>14571540</v>
      </c>
      <c r="B888" s="2" t="s">
        <v>1159</v>
      </c>
      <c r="C888" s="1">
        <v>2025001</v>
      </c>
      <c r="D888" s="1">
        <v>2000247</v>
      </c>
      <c r="E888" s="2" t="s">
        <v>34</v>
      </c>
      <c r="F888" s="2" t="s">
        <v>53</v>
      </c>
      <c r="G888" s="2" t="s">
        <v>66</v>
      </c>
      <c r="H888" s="2" t="s">
        <v>1198</v>
      </c>
      <c r="I888" s="2" t="s">
        <v>1199</v>
      </c>
      <c r="J888" s="2" t="s">
        <v>103</v>
      </c>
      <c r="K888" s="2" t="s">
        <v>28</v>
      </c>
      <c r="L888" s="2" t="s">
        <v>500</v>
      </c>
      <c r="M888" s="2" t="s">
        <v>501</v>
      </c>
      <c r="N888" s="2" t="s">
        <v>502</v>
      </c>
      <c r="O888" s="3">
        <v>15</v>
      </c>
      <c r="P888" s="3">
        <v>471</v>
      </c>
      <c r="Q888" s="3">
        <v>505</v>
      </c>
      <c r="R888" s="3">
        <v>7575</v>
      </c>
      <c r="S888" s="3">
        <v>34</v>
      </c>
      <c r="T888" s="3">
        <v>510</v>
      </c>
      <c r="U888" s="3">
        <v>6.73</v>
      </c>
      <c r="V888" s="2" t="s">
        <v>813</v>
      </c>
      <c r="W888" s="2" t="s">
        <v>814</v>
      </c>
      <c r="X888" s="2" t="s">
        <v>72</v>
      </c>
      <c r="Y888" s="19" t="str">
        <f>VLOOKUP(G888,'Verweis Kd-Gruppe'!$A$2:$B$8,2,FALSE)</f>
        <v>EXP</v>
      </c>
      <c r="Z888" s="19" t="str">
        <f>VLOOKUP(J888,'Verweis Art-Gruppe'!$A$2:$B$15,2,FALSE)</f>
        <v>Geräte</v>
      </c>
      <c r="AA888" s="19" t="str">
        <f>VLOOKUP(W888,'Verweis Vertreter'!$A$2:$B$24,2,FALSE)</f>
        <v>Sokol Kapaj</v>
      </c>
      <c r="AB888" s="12">
        <f t="shared" si="117"/>
        <v>15</v>
      </c>
      <c r="AC888" s="12">
        <f t="shared" si="122"/>
        <v>471</v>
      </c>
      <c r="AD888" s="12">
        <f t="shared" si="123"/>
        <v>505</v>
      </c>
      <c r="AE888" s="12">
        <f t="shared" si="118"/>
        <v>7575</v>
      </c>
      <c r="AF888" s="12">
        <f t="shared" si="119"/>
        <v>34</v>
      </c>
      <c r="AG888" s="12">
        <f t="shared" si="120"/>
        <v>510</v>
      </c>
      <c r="AH888" s="9">
        <f t="shared" si="124"/>
        <v>6.7326732673267331E-2</v>
      </c>
      <c r="AI888" s="14">
        <f>VLOOKUP(E888,'Verweis Faktor'!$A:$B,2,FALSE)</f>
        <v>1</v>
      </c>
      <c r="AJ888" s="14"/>
      <c r="AK888" s="14" t="str">
        <f>IF(AL888="Ja","Versandkosten",VLOOKUP(E888,'Verweis Belegart'!$A$2:$B$9,2,FALSE))</f>
        <v>Hardware</v>
      </c>
      <c r="AL888" s="14" t="str">
        <f t="shared" si="125"/>
        <v>Nein</v>
      </c>
      <c r="AM888" s="14" t="str">
        <f t="shared" si="121"/>
        <v>Positiv</v>
      </c>
    </row>
    <row r="889" spans="1:39" ht="17.25" customHeight="1" x14ac:dyDescent="0.35">
      <c r="A889" s="17">
        <v>14568668</v>
      </c>
      <c r="B889" s="2" t="s">
        <v>1159</v>
      </c>
      <c r="C889" s="1">
        <v>2025001</v>
      </c>
      <c r="D889" s="1">
        <v>2000248</v>
      </c>
      <c r="E889" s="2" t="s">
        <v>34</v>
      </c>
      <c r="F889" s="2" t="s">
        <v>142</v>
      </c>
      <c r="G889" s="2" t="s">
        <v>36</v>
      </c>
      <c r="H889" s="2" t="s">
        <v>972</v>
      </c>
      <c r="I889" s="2" t="s">
        <v>973</v>
      </c>
      <c r="J889" s="2" t="s">
        <v>103</v>
      </c>
      <c r="K889" s="2" t="s">
        <v>28</v>
      </c>
      <c r="L889" s="2" t="s">
        <v>1200</v>
      </c>
      <c r="M889" s="2" t="s">
        <v>1201</v>
      </c>
      <c r="N889" s="2" t="s">
        <v>262</v>
      </c>
      <c r="O889" s="3">
        <v>1</v>
      </c>
      <c r="P889" s="3">
        <v>994</v>
      </c>
      <c r="Q889" s="3">
        <v>1037</v>
      </c>
      <c r="R889" s="3">
        <v>1037</v>
      </c>
      <c r="S889" s="3">
        <v>43</v>
      </c>
      <c r="T889" s="3">
        <v>43</v>
      </c>
      <c r="U889" s="3">
        <v>4.1399999999999997</v>
      </c>
      <c r="V889" s="2" t="s">
        <v>235</v>
      </c>
      <c r="W889" s="2" t="s">
        <v>236</v>
      </c>
      <c r="X889" s="2"/>
      <c r="Y889" s="19" t="str">
        <f>VLOOKUP(G889,'Verweis Kd-Gruppe'!$A$2:$B$8,2,FALSE)</f>
        <v>GRK</v>
      </c>
      <c r="Z889" s="19" t="str">
        <f>VLOOKUP(J889,'Verweis Art-Gruppe'!$A$2:$B$15,2,FALSE)</f>
        <v>Geräte</v>
      </c>
      <c r="AA889" s="19" t="str">
        <f>VLOOKUP(W889,'Verweis Vertreter'!$A$2:$B$24,2,FALSE)</f>
        <v>Patrick Verfürth</v>
      </c>
      <c r="AB889" s="12">
        <f t="shared" si="117"/>
        <v>1</v>
      </c>
      <c r="AC889" s="12">
        <f t="shared" si="122"/>
        <v>994</v>
      </c>
      <c r="AD889" s="12">
        <f t="shared" si="123"/>
        <v>1037</v>
      </c>
      <c r="AE889" s="12">
        <f t="shared" si="118"/>
        <v>1037</v>
      </c>
      <c r="AF889" s="12">
        <f t="shared" si="119"/>
        <v>43</v>
      </c>
      <c r="AG889" s="12">
        <f t="shared" si="120"/>
        <v>43</v>
      </c>
      <c r="AH889" s="9">
        <f t="shared" si="124"/>
        <v>4.1465766634522665E-2</v>
      </c>
      <c r="AI889" s="14">
        <f>VLOOKUP(E889,'Verweis Faktor'!$A:$B,2,FALSE)</f>
        <v>1</v>
      </c>
      <c r="AJ889" s="14"/>
      <c r="AK889" s="14" t="str">
        <f>IF(AL889="Ja","Versandkosten",VLOOKUP(E889,'Verweis Belegart'!$A$2:$B$9,2,FALSE))</f>
        <v>Hardware</v>
      </c>
      <c r="AL889" s="14" t="str">
        <f t="shared" si="125"/>
        <v>Nein</v>
      </c>
      <c r="AM889" s="14" t="str">
        <f t="shared" si="121"/>
        <v>Positiv</v>
      </c>
    </row>
    <row r="890" spans="1:39" ht="17.25" customHeight="1" x14ac:dyDescent="0.35">
      <c r="A890" s="17">
        <v>14571859</v>
      </c>
      <c r="B890" s="2" t="s">
        <v>1159</v>
      </c>
      <c r="C890" s="1">
        <v>2025001</v>
      </c>
      <c r="D890" s="1">
        <v>2000249</v>
      </c>
      <c r="E890" s="2" t="s">
        <v>34</v>
      </c>
      <c r="F890" s="2" t="s">
        <v>53</v>
      </c>
      <c r="G890" s="2" t="s">
        <v>36</v>
      </c>
      <c r="H890" s="2" t="s">
        <v>1202</v>
      </c>
      <c r="I890" s="2" t="s">
        <v>1203</v>
      </c>
      <c r="J890" s="2" t="s">
        <v>2791</v>
      </c>
      <c r="K890" s="2" t="s">
        <v>28</v>
      </c>
      <c r="L890" s="2" t="s">
        <v>249</v>
      </c>
      <c r="M890" s="2" t="s">
        <v>250</v>
      </c>
      <c r="N890" s="2" t="s">
        <v>122</v>
      </c>
      <c r="O890" s="3">
        <v>1</v>
      </c>
      <c r="P890" s="3">
        <v>0</v>
      </c>
      <c r="Q890" s="3">
        <v>4.9000000000000004</v>
      </c>
      <c r="R890" s="3">
        <v>4.9000000000000004</v>
      </c>
      <c r="S890" s="3">
        <v>4.9000000000000004</v>
      </c>
      <c r="T890" s="3">
        <v>4.9000000000000004</v>
      </c>
      <c r="U890" s="3"/>
      <c r="V890" s="2" t="s">
        <v>42</v>
      </c>
      <c r="W890" s="2" t="s">
        <v>43</v>
      </c>
      <c r="X890" s="2" t="s">
        <v>59</v>
      </c>
      <c r="Y890" s="19" t="str">
        <f>VLOOKUP(G890,'Verweis Kd-Gruppe'!$A$2:$B$8,2,FALSE)</f>
        <v>GRK</v>
      </c>
      <c r="Z890" s="19" t="str">
        <f>VLOOKUP(J890,'Verweis Art-Gruppe'!$A$2:$B$15,2,FALSE)</f>
        <v>Sonstige</v>
      </c>
      <c r="AA890" s="19" t="str">
        <f>VLOOKUP(W890,'Verweis Vertreter'!$A$2:$B$24,2,FALSE)</f>
        <v>Sebastian Faber</v>
      </c>
      <c r="AB890" s="12">
        <f t="shared" si="117"/>
        <v>1</v>
      </c>
      <c r="AC890" s="12">
        <f t="shared" si="122"/>
        <v>0</v>
      </c>
      <c r="AD890" s="12">
        <f t="shared" si="123"/>
        <v>4.9000000000000004</v>
      </c>
      <c r="AE890" s="12">
        <f t="shared" si="118"/>
        <v>4.9000000000000004</v>
      </c>
      <c r="AF890" s="12">
        <f t="shared" si="119"/>
        <v>4.9000000000000004</v>
      </c>
      <c r="AG890" s="12">
        <f t="shared" si="120"/>
        <v>4.9000000000000004</v>
      </c>
      <c r="AH890" s="9">
        <f t="shared" si="124"/>
        <v>1</v>
      </c>
      <c r="AI890" s="14">
        <f>VLOOKUP(E890,'Verweis Faktor'!$A:$B,2,FALSE)</f>
        <v>1</v>
      </c>
      <c r="AJ890" s="14"/>
      <c r="AK890" s="14" t="str">
        <f>IF(AL890="Ja","Versandkosten",VLOOKUP(E890,'Verweis Belegart'!$A$2:$B$9,2,FALSE))</f>
        <v>Versandkosten</v>
      </c>
      <c r="AL890" s="14" t="str">
        <f t="shared" si="125"/>
        <v>Ja</v>
      </c>
      <c r="AM890" s="14" t="str">
        <f t="shared" si="121"/>
        <v>Positiv</v>
      </c>
    </row>
    <row r="891" spans="1:39" ht="17.25" customHeight="1" x14ac:dyDescent="0.35">
      <c r="A891" s="17">
        <v>14571859</v>
      </c>
      <c r="B891" s="2" t="s">
        <v>1159</v>
      </c>
      <c r="C891" s="1">
        <v>2025001</v>
      </c>
      <c r="D891" s="1">
        <v>2000249</v>
      </c>
      <c r="E891" s="2" t="s">
        <v>34</v>
      </c>
      <c r="F891" s="2" t="s">
        <v>53</v>
      </c>
      <c r="G891" s="2" t="s">
        <v>36</v>
      </c>
      <c r="H891" s="2" t="s">
        <v>1202</v>
      </c>
      <c r="I891" s="2" t="s">
        <v>1203</v>
      </c>
      <c r="J891" s="2" t="s">
        <v>304</v>
      </c>
      <c r="K891" s="2" t="s">
        <v>45</v>
      </c>
      <c r="L891" s="2" t="s">
        <v>1204</v>
      </c>
      <c r="M891" s="2" t="s">
        <v>1205</v>
      </c>
      <c r="N891" s="2" t="s">
        <v>194</v>
      </c>
      <c r="O891" s="3">
        <v>1</v>
      </c>
      <c r="P891" s="3">
        <v>40.409999999999997</v>
      </c>
      <c r="Q891" s="3">
        <v>44</v>
      </c>
      <c r="R891" s="3">
        <v>44</v>
      </c>
      <c r="S891" s="3">
        <v>3.59</v>
      </c>
      <c r="T891" s="3">
        <v>3.59</v>
      </c>
      <c r="U891" s="3">
        <v>8.15</v>
      </c>
      <c r="V891" s="2" t="s">
        <v>42</v>
      </c>
      <c r="W891" s="2" t="s">
        <v>43</v>
      </c>
      <c r="X891" s="2" t="s">
        <v>59</v>
      </c>
      <c r="Y891" s="19" t="str">
        <f>VLOOKUP(G891,'Verweis Kd-Gruppe'!$A$2:$B$8,2,FALSE)</f>
        <v>GRK</v>
      </c>
      <c r="Z891" s="19" t="str">
        <f>VLOOKUP(J891,'Verweis Art-Gruppe'!$A$2:$B$15,2,FALSE)</f>
        <v>Zubehör</v>
      </c>
      <c r="AA891" s="19" t="str">
        <f>VLOOKUP(W891,'Verweis Vertreter'!$A$2:$B$24,2,FALSE)</f>
        <v>Sebastian Faber</v>
      </c>
      <c r="AB891" s="12">
        <f t="shared" si="117"/>
        <v>1</v>
      </c>
      <c r="AC891" s="12">
        <f t="shared" si="122"/>
        <v>40.409999999999997</v>
      </c>
      <c r="AD891" s="12">
        <f t="shared" si="123"/>
        <v>44</v>
      </c>
      <c r="AE891" s="12">
        <f t="shared" si="118"/>
        <v>44</v>
      </c>
      <c r="AF891" s="12">
        <f t="shared" si="119"/>
        <v>3.59</v>
      </c>
      <c r="AG891" s="12">
        <f t="shared" si="120"/>
        <v>3.59</v>
      </c>
      <c r="AH891" s="9">
        <f t="shared" si="124"/>
        <v>8.1590909090909089E-2</v>
      </c>
      <c r="AI891" s="14">
        <f>VLOOKUP(E891,'Verweis Faktor'!$A:$B,2,FALSE)</f>
        <v>1</v>
      </c>
      <c r="AJ891" s="14"/>
      <c r="AK891" s="14" t="str">
        <f>IF(AL891="Ja","Versandkosten",VLOOKUP(E891,'Verweis Belegart'!$A$2:$B$9,2,FALSE))</f>
        <v>Hardware</v>
      </c>
      <c r="AL891" s="14" t="str">
        <f t="shared" si="125"/>
        <v>Nein</v>
      </c>
      <c r="AM891" s="14" t="str">
        <f t="shared" si="121"/>
        <v>Positiv</v>
      </c>
    </row>
    <row r="892" spans="1:39" ht="17.25" customHeight="1" x14ac:dyDescent="0.35">
      <c r="A892" s="17">
        <v>14571859</v>
      </c>
      <c r="B892" s="2" t="s">
        <v>1159</v>
      </c>
      <c r="C892" s="1">
        <v>2025001</v>
      </c>
      <c r="D892" s="1">
        <v>2000249</v>
      </c>
      <c r="E892" s="2" t="s">
        <v>34</v>
      </c>
      <c r="F892" s="2" t="s">
        <v>53</v>
      </c>
      <c r="G892" s="2" t="s">
        <v>36</v>
      </c>
      <c r="H892" s="2" t="s">
        <v>1202</v>
      </c>
      <c r="I892" s="2" t="s">
        <v>1203</v>
      </c>
      <c r="J892" s="2" t="s">
        <v>103</v>
      </c>
      <c r="K892" s="2" t="s">
        <v>49</v>
      </c>
      <c r="L892" s="2" t="s">
        <v>96</v>
      </c>
      <c r="M892" s="2" t="s">
        <v>97</v>
      </c>
      <c r="N892" s="2" t="s">
        <v>98</v>
      </c>
      <c r="O892" s="3">
        <v>1</v>
      </c>
      <c r="P892" s="3">
        <v>165</v>
      </c>
      <c r="Q892" s="3">
        <v>179</v>
      </c>
      <c r="R892" s="3">
        <v>179</v>
      </c>
      <c r="S892" s="3">
        <v>14</v>
      </c>
      <c r="T892" s="3">
        <v>14</v>
      </c>
      <c r="U892" s="3">
        <v>7.82</v>
      </c>
      <c r="V892" s="2" t="s">
        <v>42</v>
      </c>
      <c r="W892" s="2" t="s">
        <v>43</v>
      </c>
      <c r="X892" s="2" t="s">
        <v>59</v>
      </c>
      <c r="Y892" s="19" t="str">
        <f>VLOOKUP(G892,'Verweis Kd-Gruppe'!$A$2:$B$8,2,FALSE)</f>
        <v>GRK</v>
      </c>
      <c r="Z892" s="19" t="str">
        <f>VLOOKUP(J892,'Verweis Art-Gruppe'!$A$2:$B$15,2,FALSE)</f>
        <v>Geräte</v>
      </c>
      <c r="AA892" s="19" t="str">
        <f>VLOOKUP(W892,'Verweis Vertreter'!$A$2:$B$24,2,FALSE)</f>
        <v>Sebastian Faber</v>
      </c>
      <c r="AB892" s="12">
        <f t="shared" si="117"/>
        <v>1</v>
      </c>
      <c r="AC892" s="12">
        <f t="shared" si="122"/>
        <v>165</v>
      </c>
      <c r="AD892" s="12">
        <f t="shared" si="123"/>
        <v>179</v>
      </c>
      <c r="AE892" s="12">
        <f t="shared" si="118"/>
        <v>179</v>
      </c>
      <c r="AF892" s="12">
        <f t="shared" si="119"/>
        <v>14</v>
      </c>
      <c r="AG892" s="12">
        <f t="shared" si="120"/>
        <v>14</v>
      </c>
      <c r="AH892" s="9">
        <f t="shared" si="124"/>
        <v>7.8212290502793297E-2</v>
      </c>
      <c r="AI892" s="14">
        <f>VLOOKUP(E892,'Verweis Faktor'!$A:$B,2,FALSE)</f>
        <v>1</v>
      </c>
      <c r="AJ892" s="14"/>
      <c r="AK892" s="14" t="str">
        <f>IF(AL892="Ja","Versandkosten",VLOOKUP(E892,'Verweis Belegart'!$A$2:$B$9,2,FALSE))</f>
        <v>Hardware</v>
      </c>
      <c r="AL892" s="14" t="str">
        <f t="shared" si="125"/>
        <v>Nein</v>
      </c>
      <c r="AM892" s="14" t="str">
        <f t="shared" si="121"/>
        <v>Positiv</v>
      </c>
    </row>
    <row r="893" spans="1:39" ht="17.25" customHeight="1" x14ac:dyDescent="0.35">
      <c r="A893" s="17">
        <v>14571859</v>
      </c>
      <c r="B893" s="2" t="s">
        <v>1159</v>
      </c>
      <c r="C893" s="1">
        <v>2025001</v>
      </c>
      <c r="D893" s="1">
        <v>2000249</v>
      </c>
      <c r="E893" s="2" t="s">
        <v>34</v>
      </c>
      <c r="F893" s="2" t="s">
        <v>53</v>
      </c>
      <c r="G893" s="2" t="s">
        <v>36</v>
      </c>
      <c r="H893" s="2" t="s">
        <v>1202</v>
      </c>
      <c r="I893" s="2" t="s">
        <v>1203</v>
      </c>
      <c r="J893" s="2" t="s">
        <v>103</v>
      </c>
      <c r="K893" s="2" t="s">
        <v>79</v>
      </c>
      <c r="L893" s="2" t="s">
        <v>947</v>
      </c>
      <c r="M893" s="2" t="s">
        <v>948</v>
      </c>
      <c r="N893" s="2" t="s">
        <v>949</v>
      </c>
      <c r="O893" s="3">
        <v>5</v>
      </c>
      <c r="P893" s="3">
        <v>135</v>
      </c>
      <c r="Q893" s="3">
        <v>149</v>
      </c>
      <c r="R893" s="3">
        <v>745</v>
      </c>
      <c r="S893" s="3">
        <v>14</v>
      </c>
      <c r="T893" s="3">
        <v>70</v>
      </c>
      <c r="U893" s="3">
        <v>9.39</v>
      </c>
      <c r="V893" s="2" t="s">
        <v>42</v>
      </c>
      <c r="W893" s="2" t="s">
        <v>43</v>
      </c>
      <c r="X893" s="2" t="s">
        <v>59</v>
      </c>
      <c r="Y893" s="19" t="str">
        <f>VLOOKUP(G893,'Verweis Kd-Gruppe'!$A$2:$B$8,2,FALSE)</f>
        <v>GRK</v>
      </c>
      <c r="Z893" s="19" t="str">
        <f>VLOOKUP(J893,'Verweis Art-Gruppe'!$A$2:$B$15,2,FALSE)</f>
        <v>Geräte</v>
      </c>
      <c r="AA893" s="19" t="str">
        <f>VLOOKUP(W893,'Verweis Vertreter'!$A$2:$B$24,2,FALSE)</f>
        <v>Sebastian Faber</v>
      </c>
      <c r="AB893" s="12">
        <f t="shared" si="117"/>
        <v>5</v>
      </c>
      <c r="AC893" s="12">
        <f t="shared" si="122"/>
        <v>135</v>
      </c>
      <c r="AD893" s="12">
        <f t="shared" si="123"/>
        <v>149</v>
      </c>
      <c r="AE893" s="12">
        <f t="shared" si="118"/>
        <v>745</v>
      </c>
      <c r="AF893" s="12">
        <f t="shared" si="119"/>
        <v>14</v>
      </c>
      <c r="AG893" s="12">
        <f t="shared" si="120"/>
        <v>70</v>
      </c>
      <c r="AH893" s="9">
        <f t="shared" si="124"/>
        <v>9.3959731543624164E-2</v>
      </c>
      <c r="AI893" s="14">
        <f>VLOOKUP(E893,'Verweis Faktor'!$A:$B,2,FALSE)</f>
        <v>1</v>
      </c>
      <c r="AJ893" s="14"/>
      <c r="AK893" s="14" t="str">
        <f>IF(AL893="Ja","Versandkosten",VLOOKUP(E893,'Verweis Belegart'!$A$2:$B$9,2,FALSE))</f>
        <v>Hardware</v>
      </c>
      <c r="AL893" s="14" t="str">
        <f t="shared" si="125"/>
        <v>Nein</v>
      </c>
      <c r="AM893" s="14" t="str">
        <f t="shared" si="121"/>
        <v>Positiv</v>
      </c>
    </row>
    <row r="894" spans="1:39" ht="17.25" customHeight="1" x14ac:dyDescent="0.35">
      <c r="A894" s="17">
        <v>14571875</v>
      </c>
      <c r="B894" s="2" t="s">
        <v>1159</v>
      </c>
      <c r="C894" s="1">
        <v>2025001</v>
      </c>
      <c r="D894" s="1">
        <v>2000250</v>
      </c>
      <c r="E894" s="2" t="s">
        <v>34</v>
      </c>
      <c r="F894" s="2" t="s">
        <v>142</v>
      </c>
      <c r="G894" s="2" t="s">
        <v>36</v>
      </c>
      <c r="H894" s="2" t="s">
        <v>1206</v>
      </c>
      <c r="I894" s="2" t="s">
        <v>1207</v>
      </c>
      <c r="J894" s="2" t="s">
        <v>304</v>
      </c>
      <c r="K894" s="2" t="s">
        <v>28</v>
      </c>
      <c r="L894" s="2" t="s">
        <v>1035</v>
      </c>
      <c r="M894" s="2" t="s">
        <v>1036</v>
      </c>
      <c r="N894" s="2" t="s">
        <v>1037</v>
      </c>
      <c r="O894" s="3">
        <v>20</v>
      </c>
      <c r="P894" s="3">
        <v>87</v>
      </c>
      <c r="Q894" s="3">
        <v>104.1</v>
      </c>
      <c r="R894" s="3">
        <v>2082</v>
      </c>
      <c r="S894" s="3">
        <v>17.100000000000001</v>
      </c>
      <c r="T894" s="3">
        <v>342</v>
      </c>
      <c r="U894" s="3">
        <v>16.420000000000002</v>
      </c>
      <c r="V894" s="2" t="s">
        <v>235</v>
      </c>
      <c r="W894" s="2" t="s">
        <v>236</v>
      </c>
      <c r="X894" s="2"/>
      <c r="Y894" s="19" t="str">
        <f>VLOOKUP(G894,'Verweis Kd-Gruppe'!$A$2:$B$8,2,FALSE)</f>
        <v>GRK</v>
      </c>
      <c r="Z894" s="19" t="str">
        <f>VLOOKUP(J894,'Verweis Art-Gruppe'!$A$2:$B$15,2,FALSE)</f>
        <v>Zubehör</v>
      </c>
      <c r="AA894" s="19" t="str">
        <f>VLOOKUP(W894,'Verweis Vertreter'!$A$2:$B$24,2,FALSE)</f>
        <v>Patrick Verfürth</v>
      </c>
      <c r="AB894" s="12">
        <f t="shared" si="117"/>
        <v>20</v>
      </c>
      <c r="AC894" s="12">
        <f t="shared" si="122"/>
        <v>87</v>
      </c>
      <c r="AD894" s="12">
        <f t="shared" si="123"/>
        <v>104.1</v>
      </c>
      <c r="AE894" s="12">
        <f t="shared" si="118"/>
        <v>2082</v>
      </c>
      <c r="AF894" s="12">
        <f t="shared" si="119"/>
        <v>17.100000000000001</v>
      </c>
      <c r="AG894" s="12">
        <f t="shared" si="120"/>
        <v>342</v>
      </c>
      <c r="AH894" s="9">
        <f t="shared" si="124"/>
        <v>0.16426512968299711</v>
      </c>
      <c r="AI894" s="14">
        <f>VLOOKUP(E894,'Verweis Faktor'!$A:$B,2,FALSE)</f>
        <v>1</v>
      </c>
      <c r="AJ894" s="14"/>
      <c r="AK894" s="14" t="str">
        <f>IF(AL894="Ja","Versandkosten",VLOOKUP(E894,'Verweis Belegart'!$A$2:$B$9,2,FALSE))</f>
        <v>Hardware</v>
      </c>
      <c r="AL894" s="14" t="str">
        <f t="shared" si="125"/>
        <v>Nein</v>
      </c>
      <c r="AM894" s="14" t="str">
        <f t="shared" si="121"/>
        <v>Positiv</v>
      </c>
    </row>
    <row r="895" spans="1:39" ht="17.25" customHeight="1" x14ac:dyDescent="0.35">
      <c r="A895" s="17">
        <v>14570557</v>
      </c>
      <c r="B895" s="2" t="s">
        <v>1159</v>
      </c>
      <c r="C895" s="1">
        <v>2025001</v>
      </c>
      <c r="D895" s="1">
        <v>2000251</v>
      </c>
      <c r="E895" s="2" t="s">
        <v>34</v>
      </c>
      <c r="F895" s="2" t="s">
        <v>182</v>
      </c>
      <c r="G895" s="2" t="s">
        <v>66</v>
      </c>
      <c r="H895" s="2" t="s">
        <v>258</v>
      </c>
      <c r="I895" s="2" t="s">
        <v>259</v>
      </c>
      <c r="J895" s="2" t="s">
        <v>103</v>
      </c>
      <c r="K895" s="2" t="s">
        <v>28</v>
      </c>
      <c r="L895" s="2" t="s">
        <v>385</v>
      </c>
      <c r="M895" s="2" t="s">
        <v>386</v>
      </c>
      <c r="N895" s="2" t="s">
        <v>292</v>
      </c>
      <c r="O895" s="3">
        <v>1</v>
      </c>
      <c r="P895" s="3">
        <v>911.63229999999999</v>
      </c>
      <c r="Q895" s="3">
        <v>919</v>
      </c>
      <c r="R895" s="3">
        <v>919</v>
      </c>
      <c r="S895" s="3">
        <v>7.3677000000000001</v>
      </c>
      <c r="T895" s="3">
        <v>7.37</v>
      </c>
      <c r="U895" s="3">
        <v>0.8</v>
      </c>
      <c r="V895" s="2" t="s">
        <v>145</v>
      </c>
      <c r="W895" s="2" t="s">
        <v>146</v>
      </c>
      <c r="X895" s="2" t="s">
        <v>72</v>
      </c>
      <c r="Y895" s="19" t="str">
        <f>VLOOKUP(G895,'Verweis Kd-Gruppe'!$A$2:$B$8,2,FALSE)</f>
        <v>EXP</v>
      </c>
      <c r="Z895" s="19" t="str">
        <f>VLOOKUP(J895,'Verweis Art-Gruppe'!$A$2:$B$15,2,FALSE)</f>
        <v>Geräte</v>
      </c>
      <c r="AA895" s="19" t="str">
        <f>VLOOKUP(W895,'Verweis Vertreter'!$A$2:$B$24,2,FALSE)</f>
        <v>Muhsin Yortanli</v>
      </c>
      <c r="AB895" s="12">
        <f t="shared" si="117"/>
        <v>1</v>
      </c>
      <c r="AC895" s="12">
        <f t="shared" si="122"/>
        <v>911.63229999999999</v>
      </c>
      <c r="AD895" s="12">
        <f t="shared" si="123"/>
        <v>919</v>
      </c>
      <c r="AE895" s="12">
        <f t="shared" si="118"/>
        <v>919</v>
      </c>
      <c r="AF895" s="12">
        <f t="shared" si="119"/>
        <v>7.3677000000000001</v>
      </c>
      <c r="AG895" s="12">
        <f t="shared" si="120"/>
        <v>7.37</v>
      </c>
      <c r="AH895" s="9">
        <f t="shared" si="124"/>
        <v>8.0195865070729049E-3</v>
      </c>
      <c r="AI895" s="14">
        <f>VLOOKUP(E895,'Verweis Faktor'!$A:$B,2,FALSE)</f>
        <v>1</v>
      </c>
      <c r="AJ895" s="14"/>
      <c r="AK895" s="14" t="str">
        <f>IF(AL895="Ja","Versandkosten",VLOOKUP(E895,'Verweis Belegart'!$A$2:$B$9,2,FALSE))</f>
        <v>Hardware</v>
      </c>
      <c r="AL895" s="14" t="str">
        <f t="shared" si="125"/>
        <v>Nein</v>
      </c>
      <c r="AM895" s="14" t="str">
        <f t="shared" si="121"/>
        <v>Positiv</v>
      </c>
    </row>
    <row r="896" spans="1:39" ht="17.25" customHeight="1" x14ac:dyDescent="0.35">
      <c r="A896" s="17">
        <v>14570557</v>
      </c>
      <c r="B896" s="2" t="s">
        <v>1159</v>
      </c>
      <c r="C896" s="1">
        <v>2025001</v>
      </c>
      <c r="D896" s="1">
        <v>2000251</v>
      </c>
      <c r="E896" s="2" t="s">
        <v>34</v>
      </c>
      <c r="F896" s="2" t="s">
        <v>182</v>
      </c>
      <c r="G896" s="2" t="s">
        <v>66</v>
      </c>
      <c r="H896" s="2" t="s">
        <v>258</v>
      </c>
      <c r="I896" s="2" t="s">
        <v>259</v>
      </c>
      <c r="J896" s="2" t="s">
        <v>304</v>
      </c>
      <c r="K896" s="2" t="s">
        <v>45</v>
      </c>
      <c r="L896" s="2" t="s">
        <v>611</v>
      </c>
      <c r="M896" s="2" t="s">
        <v>612</v>
      </c>
      <c r="N896" s="2" t="s">
        <v>265</v>
      </c>
      <c r="O896" s="3">
        <v>1</v>
      </c>
      <c r="P896" s="3">
        <v>333.97</v>
      </c>
      <c r="Q896" s="3">
        <v>336</v>
      </c>
      <c r="R896" s="3">
        <v>336</v>
      </c>
      <c r="S896" s="3">
        <v>2.0299999999999998</v>
      </c>
      <c r="T896" s="3">
        <v>2.0299999999999998</v>
      </c>
      <c r="U896" s="3">
        <v>0.6</v>
      </c>
      <c r="V896" s="2" t="s">
        <v>145</v>
      </c>
      <c r="W896" s="2" t="s">
        <v>146</v>
      </c>
      <c r="X896" s="2" t="s">
        <v>72</v>
      </c>
      <c r="Y896" s="19" t="str">
        <f>VLOOKUP(G896,'Verweis Kd-Gruppe'!$A$2:$B$8,2,FALSE)</f>
        <v>EXP</v>
      </c>
      <c r="Z896" s="19" t="str">
        <f>VLOOKUP(J896,'Verweis Art-Gruppe'!$A$2:$B$15,2,FALSE)</f>
        <v>Zubehör</v>
      </c>
      <c r="AA896" s="19" t="str">
        <f>VLOOKUP(W896,'Verweis Vertreter'!$A$2:$B$24,2,FALSE)</f>
        <v>Muhsin Yortanli</v>
      </c>
      <c r="AB896" s="12">
        <f t="shared" si="117"/>
        <v>1</v>
      </c>
      <c r="AC896" s="12">
        <f t="shared" si="122"/>
        <v>333.97</v>
      </c>
      <c r="AD896" s="12">
        <f t="shared" si="123"/>
        <v>336</v>
      </c>
      <c r="AE896" s="12">
        <f t="shared" si="118"/>
        <v>336</v>
      </c>
      <c r="AF896" s="12">
        <f t="shared" si="119"/>
        <v>2.0299999999999998</v>
      </c>
      <c r="AG896" s="12">
        <f t="shared" si="120"/>
        <v>2.0299999999999998</v>
      </c>
      <c r="AH896" s="9">
        <f t="shared" si="124"/>
        <v>6.0416666666666657E-3</v>
      </c>
      <c r="AI896" s="14">
        <f>VLOOKUP(E896,'Verweis Faktor'!$A:$B,2,FALSE)</f>
        <v>1</v>
      </c>
      <c r="AJ896" s="14"/>
      <c r="AK896" s="14" t="str">
        <f>IF(AL896="Ja","Versandkosten",VLOOKUP(E896,'Verweis Belegart'!$A$2:$B$9,2,FALSE))</f>
        <v>Hardware</v>
      </c>
      <c r="AL896" s="14" t="str">
        <f t="shared" si="125"/>
        <v>Nein</v>
      </c>
      <c r="AM896" s="14" t="str">
        <f t="shared" si="121"/>
        <v>Positiv</v>
      </c>
    </row>
    <row r="897" spans="1:39" ht="17.25" customHeight="1" x14ac:dyDescent="0.35">
      <c r="A897" s="17">
        <v>14570557</v>
      </c>
      <c r="B897" s="2" t="s">
        <v>1159</v>
      </c>
      <c r="C897" s="1">
        <v>2025001</v>
      </c>
      <c r="D897" s="1">
        <v>2000251</v>
      </c>
      <c r="E897" s="2" t="s">
        <v>34</v>
      </c>
      <c r="F897" s="2" t="s">
        <v>182</v>
      </c>
      <c r="G897" s="2" t="s">
        <v>66</v>
      </c>
      <c r="H897" s="2" t="s">
        <v>258</v>
      </c>
      <c r="I897" s="2" t="s">
        <v>259</v>
      </c>
      <c r="J897" s="2" t="s">
        <v>304</v>
      </c>
      <c r="K897" s="2" t="s">
        <v>49</v>
      </c>
      <c r="L897" s="2" t="s">
        <v>611</v>
      </c>
      <c r="M897" s="2" t="s">
        <v>612</v>
      </c>
      <c r="N897" s="2" t="s">
        <v>265</v>
      </c>
      <c r="O897" s="3">
        <v>1</v>
      </c>
      <c r="P897" s="3">
        <v>333.97</v>
      </c>
      <c r="Q897" s="3">
        <v>336</v>
      </c>
      <c r="R897" s="3">
        <v>336</v>
      </c>
      <c r="S897" s="3">
        <v>2.0299999999999998</v>
      </c>
      <c r="T897" s="3">
        <v>2.0299999999999998</v>
      </c>
      <c r="U897" s="3">
        <v>0.6</v>
      </c>
      <c r="V897" s="2" t="s">
        <v>145</v>
      </c>
      <c r="W897" s="2" t="s">
        <v>146</v>
      </c>
      <c r="X897" s="2" t="s">
        <v>72</v>
      </c>
      <c r="Y897" s="19" t="str">
        <f>VLOOKUP(G897,'Verweis Kd-Gruppe'!$A$2:$B$8,2,FALSE)</f>
        <v>EXP</v>
      </c>
      <c r="Z897" s="19" t="str">
        <f>VLOOKUP(J897,'Verweis Art-Gruppe'!$A$2:$B$15,2,FALSE)</f>
        <v>Zubehör</v>
      </c>
      <c r="AA897" s="19" t="str">
        <f>VLOOKUP(W897,'Verweis Vertreter'!$A$2:$B$24,2,FALSE)</f>
        <v>Muhsin Yortanli</v>
      </c>
      <c r="AB897" s="12">
        <f t="shared" si="117"/>
        <v>1</v>
      </c>
      <c r="AC897" s="12">
        <f t="shared" si="122"/>
        <v>333.97</v>
      </c>
      <c r="AD897" s="12">
        <f t="shared" si="123"/>
        <v>336</v>
      </c>
      <c r="AE897" s="12">
        <f t="shared" si="118"/>
        <v>336</v>
      </c>
      <c r="AF897" s="12">
        <f t="shared" si="119"/>
        <v>2.0299999999999998</v>
      </c>
      <c r="AG897" s="12">
        <f t="shared" si="120"/>
        <v>2.0299999999999998</v>
      </c>
      <c r="AH897" s="9">
        <f t="shared" si="124"/>
        <v>6.0416666666666657E-3</v>
      </c>
      <c r="AI897" s="14">
        <f>VLOOKUP(E897,'Verweis Faktor'!$A:$B,2,FALSE)</f>
        <v>1</v>
      </c>
      <c r="AJ897" s="14"/>
      <c r="AK897" s="14" t="str">
        <f>IF(AL897="Ja","Versandkosten",VLOOKUP(E897,'Verweis Belegart'!$A$2:$B$9,2,FALSE))</f>
        <v>Hardware</v>
      </c>
      <c r="AL897" s="14" t="str">
        <f t="shared" si="125"/>
        <v>Nein</v>
      </c>
      <c r="AM897" s="14" t="str">
        <f t="shared" si="121"/>
        <v>Positiv</v>
      </c>
    </row>
    <row r="898" spans="1:39" ht="17.25" customHeight="1" x14ac:dyDescent="0.35">
      <c r="A898" s="17">
        <v>14570557</v>
      </c>
      <c r="B898" s="2" t="s">
        <v>1159</v>
      </c>
      <c r="C898" s="1">
        <v>2025001</v>
      </c>
      <c r="D898" s="1">
        <v>2000251</v>
      </c>
      <c r="E898" s="2" t="s">
        <v>34</v>
      </c>
      <c r="F898" s="2" t="s">
        <v>182</v>
      </c>
      <c r="G898" s="2" t="s">
        <v>66</v>
      </c>
      <c r="H898" s="2" t="s">
        <v>258</v>
      </c>
      <c r="I898" s="2" t="s">
        <v>259</v>
      </c>
      <c r="J898" s="2" t="s">
        <v>103</v>
      </c>
      <c r="K898" s="2" t="s">
        <v>79</v>
      </c>
      <c r="L898" s="2" t="s">
        <v>576</v>
      </c>
      <c r="M898" s="2" t="s">
        <v>577</v>
      </c>
      <c r="N898" s="2" t="s">
        <v>102</v>
      </c>
      <c r="O898" s="3">
        <v>1</v>
      </c>
      <c r="P898" s="3">
        <v>830</v>
      </c>
      <c r="Q898" s="3">
        <v>849</v>
      </c>
      <c r="R898" s="3">
        <v>849</v>
      </c>
      <c r="S898" s="3">
        <v>19</v>
      </c>
      <c r="T898" s="3">
        <v>19</v>
      </c>
      <c r="U898" s="3">
        <v>2.23</v>
      </c>
      <c r="V898" s="2" t="s">
        <v>145</v>
      </c>
      <c r="W898" s="2" t="s">
        <v>146</v>
      </c>
      <c r="X898" s="2" t="s">
        <v>72</v>
      </c>
      <c r="Y898" s="19" t="str">
        <f>VLOOKUP(G898,'Verweis Kd-Gruppe'!$A$2:$B$8,2,FALSE)</f>
        <v>EXP</v>
      </c>
      <c r="Z898" s="19" t="str">
        <f>VLOOKUP(J898,'Verweis Art-Gruppe'!$A$2:$B$15,2,FALSE)</f>
        <v>Geräte</v>
      </c>
      <c r="AA898" s="19" t="str">
        <f>VLOOKUP(W898,'Verweis Vertreter'!$A$2:$B$24,2,FALSE)</f>
        <v>Muhsin Yortanli</v>
      </c>
      <c r="AB898" s="12">
        <f t="shared" si="117"/>
        <v>1</v>
      </c>
      <c r="AC898" s="12">
        <f t="shared" si="122"/>
        <v>830</v>
      </c>
      <c r="AD898" s="12">
        <f t="shared" si="123"/>
        <v>849</v>
      </c>
      <c r="AE898" s="12">
        <f t="shared" si="118"/>
        <v>849</v>
      </c>
      <c r="AF898" s="12">
        <f t="shared" si="119"/>
        <v>19</v>
      </c>
      <c r="AG898" s="12">
        <f t="shared" si="120"/>
        <v>19</v>
      </c>
      <c r="AH898" s="9">
        <f t="shared" si="124"/>
        <v>2.237926972909305E-2</v>
      </c>
      <c r="AI898" s="14">
        <f>VLOOKUP(E898,'Verweis Faktor'!$A:$B,2,FALSE)</f>
        <v>1</v>
      </c>
      <c r="AJ898" s="14"/>
      <c r="AK898" s="14" t="str">
        <f>IF(AL898="Ja","Versandkosten",VLOOKUP(E898,'Verweis Belegart'!$A$2:$B$9,2,FALSE))</f>
        <v>Hardware</v>
      </c>
      <c r="AL898" s="14" t="str">
        <f t="shared" si="125"/>
        <v>Nein</v>
      </c>
      <c r="AM898" s="14" t="str">
        <f t="shared" si="121"/>
        <v>Positiv</v>
      </c>
    </row>
    <row r="899" spans="1:39" ht="17.25" customHeight="1" x14ac:dyDescent="0.35">
      <c r="A899" s="17">
        <v>14570557</v>
      </c>
      <c r="B899" s="2" t="s">
        <v>1159</v>
      </c>
      <c r="C899" s="1">
        <v>2025001</v>
      </c>
      <c r="D899" s="1">
        <v>2000251</v>
      </c>
      <c r="E899" s="2" t="s">
        <v>34</v>
      </c>
      <c r="F899" s="2" t="s">
        <v>182</v>
      </c>
      <c r="G899" s="2" t="s">
        <v>66</v>
      </c>
      <c r="H899" s="2" t="s">
        <v>258</v>
      </c>
      <c r="I899" s="2" t="s">
        <v>259</v>
      </c>
      <c r="J899" s="2" t="s">
        <v>304</v>
      </c>
      <c r="K899" s="2" t="s">
        <v>83</v>
      </c>
      <c r="L899" s="2" t="s">
        <v>263</v>
      </c>
      <c r="M899" s="2" t="s">
        <v>264</v>
      </c>
      <c r="N899" s="2" t="s">
        <v>265</v>
      </c>
      <c r="O899" s="3">
        <v>1</v>
      </c>
      <c r="P899" s="3">
        <v>333.74</v>
      </c>
      <c r="Q899" s="3">
        <v>336</v>
      </c>
      <c r="R899" s="3">
        <v>336</v>
      </c>
      <c r="S899" s="3">
        <v>2.2599999999999998</v>
      </c>
      <c r="T899" s="3">
        <v>2.2599999999999998</v>
      </c>
      <c r="U899" s="3">
        <v>0.67</v>
      </c>
      <c r="V899" s="2" t="s">
        <v>145</v>
      </c>
      <c r="W899" s="2" t="s">
        <v>146</v>
      </c>
      <c r="X899" s="2" t="s">
        <v>72</v>
      </c>
      <c r="Y899" s="19" t="str">
        <f>VLOOKUP(G899,'Verweis Kd-Gruppe'!$A$2:$B$8,2,FALSE)</f>
        <v>EXP</v>
      </c>
      <c r="Z899" s="19" t="str">
        <f>VLOOKUP(J899,'Verweis Art-Gruppe'!$A$2:$B$15,2,FALSE)</f>
        <v>Zubehör</v>
      </c>
      <c r="AA899" s="19" t="str">
        <f>VLOOKUP(W899,'Verweis Vertreter'!$A$2:$B$24,2,FALSE)</f>
        <v>Muhsin Yortanli</v>
      </c>
      <c r="AB899" s="12">
        <f t="shared" ref="AB899:AB962" si="126">$AI899*O899</f>
        <v>1</v>
      </c>
      <c r="AC899" s="12">
        <f t="shared" si="122"/>
        <v>333.74</v>
      </c>
      <c r="AD899" s="12">
        <f t="shared" si="123"/>
        <v>336</v>
      </c>
      <c r="AE899" s="12">
        <f t="shared" ref="AE899:AE962" si="127">$AI899*R899</f>
        <v>336</v>
      </c>
      <c r="AF899" s="12">
        <f t="shared" ref="AF899:AF962" si="128">$AI899*S899</f>
        <v>2.2599999999999998</v>
      </c>
      <c r="AG899" s="12">
        <f t="shared" ref="AG899:AG962" si="129">$AI899*T899</f>
        <v>2.2599999999999998</v>
      </c>
      <c r="AH899" s="9">
        <f t="shared" si="124"/>
        <v>6.7261904761904759E-3</v>
      </c>
      <c r="AI899" s="14">
        <f>VLOOKUP(E899,'Verweis Faktor'!$A:$B,2,FALSE)</f>
        <v>1</v>
      </c>
      <c r="AJ899" s="14"/>
      <c r="AK899" s="14" t="str">
        <f>IF(AL899="Ja","Versandkosten",VLOOKUP(E899,'Verweis Belegart'!$A$2:$B$9,2,FALSE))</f>
        <v>Hardware</v>
      </c>
      <c r="AL899" s="14" t="str">
        <f t="shared" si="125"/>
        <v>Nein</v>
      </c>
      <c r="AM899" s="14" t="str">
        <f t="shared" ref="AM899:AM962" si="130">IF(AG899&lt;0,"Negativ","Positiv")</f>
        <v>Positiv</v>
      </c>
    </row>
    <row r="900" spans="1:39" ht="17.25" customHeight="1" x14ac:dyDescent="0.35">
      <c r="A900" s="17">
        <v>14570557</v>
      </c>
      <c r="B900" s="2" t="s">
        <v>1159</v>
      </c>
      <c r="C900" s="1">
        <v>2025001</v>
      </c>
      <c r="D900" s="1">
        <v>2000251</v>
      </c>
      <c r="E900" s="2" t="s">
        <v>34</v>
      </c>
      <c r="F900" s="2" t="s">
        <v>182</v>
      </c>
      <c r="G900" s="2" t="s">
        <v>66</v>
      </c>
      <c r="H900" s="2" t="s">
        <v>258</v>
      </c>
      <c r="I900" s="2" t="s">
        <v>259</v>
      </c>
      <c r="J900" s="2" t="s">
        <v>103</v>
      </c>
      <c r="K900" s="2" t="s">
        <v>87</v>
      </c>
      <c r="L900" s="2" t="s">
        <v>444</v>
      </c>
      <c r="M900" s="2" t="s">
        <v>445</v>
      </c>
      <c r="N900" s="2" t="s">
        <v>347</v>
      </c>
      <c r="O900" s="3">
        <v>1</v>
      </c>
      <c r="P900" s="3">
        <v>759.58330000000001</v>
      </c>
      <c r="Q900" s="3">
        <v>765</v>
      </c>
      <c r="R900" s="3">
        <v>765</v>
      </c>
      <c r="S900" s="3">
        <v>5.4166999999999996</v>
      </c>
      <c r="T900" s="3">
        <v>5.42</v>
      </c>
      <c r="U900" s="3">
        <v>0.7</v>
      </c>
      <c r="V900" s="2" t="s">
        <v>145</v>
      </c>
      <c r="W900" s="2" t="s">
        <v>146</v>
      </c>
      <c r="X900" s="2" t="s">
        <v>72</v>
      </c>
      <c r="Y900" s="19" t="str">
        <f>VLOOKUP(G900,'Verweis Kd-Gruppe'!$A$2:$B$8,2,FALSE)</f>
        <v>EXP</v>
      </c>
      <c r="Z900" s="19" t="str">
        <f>VLOOKUP(J900,'Verweis Art-Gruppe'!$A$2:$B$15,2,FALSE)</f>
        <v>Geräte</v>
      </c>
      <c r="AA900" s="19" t="str">
        <f>VLOOKUP(W900,'Verweis Vertreter'!$A$2:$B$24,2,FALSE)</f>
        <v>Muhsin Yortanli</v>
      </c>
      <c r="AB900" s="12">
        <f t="shared" si="126"/>
        <v>1</v>
      </c>
      <c r="AC900" s="12">
        <f t="shared" ref="AC900:AC963" si="131">P900</f>
        <v>759.58330000000001</v>
      </c>
      <c r="AD900" s="12">
        <f t="shared" ref="AD900:AD963" si="132">Q900</f>
        <v>765</v>
      </c>
      <c r="AE900" s="12">
        <f t="shared" si="127"/>
        <v>765</v>
      </c>
      <c r="AF900" s="12">
        <f t="shared" si="128"/>
        <v>5.4166999999999996</v>
      </c>
      <c r="AG900" s="12">
        <f t="shared" si="129"/>
        <v>5.42</v>
      </c>
      <c r="AH900" s="9">
        <f t="shared" ref="AH900:AH963" si="133">IF(AF900=0,0,AG900/AE900*AI900)</f>
        <v>7.0849673202614382E-3</v>
      </c>
      <c r="AI900" s="14">
        <f>VLOOKUP(E900,'Verweis Faktor'!$A:$B,2,FALSE)</f>
        <v>1</v>
      </c>
      <c r="AJ900" s="14"/>
      <c r="AK900" s="14" t="str">
        <f>IF(AL900="Ja","Versandkosten",VLOOKUP(E900,'Verweis Belegart'!$A$2:$B$9,2,FALSE))</f>
        <v>Hardware</v>
      </c>
      <c r="AL900" s="14" t="str">
        <f t="shared" ref="AL900:AL963" si="134">IF(ISNUMBER(FIND("Versandkosten",M900)),"Ja","Nein")</f>
        <v>Nein</v>
      </c>
      <c r="AM900" s="14" t="str">
        <f t="shared" si="130"/>
        <v>Positiv</v>
      </c>
    </row>
    <row r="901" spans="1:39" ht="17.25" customHeight="1" x14ac:dyDescent="0.35">
      <c r="A901" s="17">
        <v>14570557</v>
      </c>
      <c r="B901" s="2" t="s">
        <v>1159</v>
      </c>
      <c r="C901" s="1">
        <v>2025001</v>
      </c>
      <c r="D901" s="1">
        <v>2000251</v>
      </c>
      <c r="E901" s="2" t="s">
        <v>34</v>
      </c>
      <c r="F901" s="2" t="s">
        <v>182</v>
      </c>
      <c r="G901" s="2" t="s">
        <v>66</v>
      </c>
      <c r="H901" s="2" t="s">
        <v>258</v>
      </c>
      <c r="I901" s="2" t="s">
        <v>259</v>
      </c>
      <c r="J901" s="2" t="s">
        <v>103</v>
      </c>
      <c r="K901" s="2" t="s">
        <v>91</v>
      </c>
      <c r="L901" s="2" t="s">
        <v>444</v>
      </c>
      <c r="M901" s="2" t="s">
        <v>445</v>
      </c>
      <c r="N901" s="2" t="s">
        <v>347</v>
      </c>
      <c r="O901" s="3">
        <v>1</v>
      </c>
      <c r="P901" s="3">
        <v>759.58330000000001</v>
      </c>
      <c r="Q901" s="3">
        <v>765</v>
      </c>
      <c r="R901" s="3">
        <v>765</v>
      </c>
      <c r="S901" s="3">
        <v>5.4166999999999996</v>
      </c>
      <c r="T901" s="3">
        <v>5.42</v>
      </c>
      <c r="U901" s="3">
        <v>0.7</v>
      </c>
      <c r="V901" s="2" t="s">
        <v>145</v>
      </c>
      <c r="W901" s="2" t="s">
        <v>146</v>
      </c>
      <c r="X901" s="2" t="s">
        <v>72</v>
      </c>
      <c r="Y901" s="19" t="str">
        <f>VLOOKUP(G901,'Verweis Kd-Gruppe'!$A$2:$B$8,2,FALSE)</f>
        <v>EXP</v>
      </c>
      <c r="Z901" s="19" t="str">
        <f>VLOOKUP(J901,'Verweis Art-Gruppe'!$A$2:$B$15,2,FALSE)</f>
        <v>Geräte</v>
      </c>
      <c r="AA901" s="19" t="str">
        <f>VLOOKUP(W901,'Verweis Vertreter'!$A$2:$B$24,2,FALSE)</f>
        <v>Muhsin Yortanli</v>
      </c>
      <c r="AB901" s="12">
        <f t="shared" si="126"/>
        <v>1</v>
      </c>
      <c r="AC901" s="12">
        <f t="shared" si="131"/>
        <v>759.58330000000001</v>
      </c>
      <c r="AD901" s="12">
        <f t="shared" si="132"/>
        <v>765</v>
      </c>
      <c r="AE901" s="12">
        <f t="shared" si="127"/>
        <v>765</v>
      </c>
      <c r="AF901" s="12">
        <f t="shared" si="128"/>
        <v>5.4166999999999996</v>
      </c>
      <c r="AG901" s="12">
        <f t="shared" si="129"/>
        <v>5.42</v>
      </c>
      <c r="AH901" s="9">
        <f t="shared" si="133"/>
        <v>7.0849673202614382E-3</v>
      </c>
      <c r="AI901" s="14">
        <f>VLOOKUP(E901,'Verweis Faktor'!$A:$B,2,FALSE)</f>
        <v>1</v>
      </c>
      <c r="AJ901" s="14"/>
      <c r="AK901" s="14" t="str">
        <f>IF(AL901="Ja","Versandkosten",VLOOKUP(E901,'Verweis Belegart'!$A$2:$B$9,2,FALSE))</f>
        <v>Hardware</v>
      </c>
      <c r="AL901" s="14" t="str">
        <f t="shared" si="134"/>
        <v>Nein</v>
      </c>
      <c r="AM901" s="14" t="str">
        <f t="shared" si="130"/>
        <v>Positiv</v>
      </c>
    </row>
    <row r="902" spans="1:39" ht="17.25" customHeight="1" x14ac:dyDescent="0.35">
      <c r="A902" s="17">
        <v>14570557</v>
      </c>
      <c r="B902" s="2" t="s">
        <v>1159</v>
      </c>
      <c r="C902" s="1">
        <v>2025001</v>
      </c>
      <c r="D902" s="1">
        <v>2000251</v>
      </c>
      <c r="E902" s="2" t="s">
        <v>34</v>
      </c>
      <c r="F902" s="2" t="s">
        <v>182</v>
      </c>
      <c r="G902" s="2" t="s">
        <v>66</v>
      </c>
      <c r="H902" s="2" t="s">
        <v>258</v>
      </c>
      <c r="I902" s="2" t="s">
        <v>259</v>
      </c>
      <c r="J902" s="2" t="s">
        <v>304</v>
      </c>
      <c r="K902" s="2" t="s">
        <v>95</v>
      </c>
      <c r="L902" s="2" t="s">
        <v>1208</v>
      </c>
      <c r="M902" s="2" t="s">
        <v>1209</v>
      </c>
      <c r="N902" s="2" t="s">
        <v>1210</v>
      </c>
      <c r="O902" s="3">
        <v>1</v>
      </c>
      <c r="P902" s="3">
        <v>181.29769999999999</v>
      </c>
      <c r="Q902" s="3">
        <v>189</v>
      </c>
      <c r="R902" s="3">
        <v>189</v>
      </c>
      <c r="S902" s="3">
        <v>7.7023000000000001</v>
      </c>
      <c r="T902" s="3">
        <v>7.7</v>
      </c>
      <c r="U902" s="3">
        <v>4.07</v>
      </c>
      <c r="V902" s="2" t="s">
        <v>145</v>
      </c>
      <c r="W902" s="2" t="s">
        <v>146</v>
      </c>
      <c r="X902" s="2" t="s">
        <v>72</v>
      </c>
      <c r="Y902" s="19" t="str">
        <f>VLOOKUP(G902,'Verweis Kd-Gruppe'!$A$2:$B$8,2,FALSE)</f>
        <v>EXP</v>
      </c>
      <c r="Z902" s="19" t="str">
        <f>VLOOKUP(J902,'Verweis Art-Gruppe'!$A$2:$B$15,2,FALSE)</f>
        <v>Zubehör</v>
      </c>
      <c r="AA902" s="19" t="str">
        <f>VLOOKUP(W902,'Verweis Vertreter'!$A$2:$B$24,2,FALSE)</f>
        <v>Muhsin Yortanli</v>
      </c>
      <c r="AB902" s="12">
        <f t="shared" si="126"/>
        <v>1</v>
      </c>
      <c r="AC902" s="12">
        <f t="shared" si="131"/>
        <v>181.29769999999999</v>
      </c>
      <c r="AD902" s="12">
        <f t="shared" si="132"/>
        <v>189</v>
      </c>
      <c r="AE902" s="12">
        <f t="shared" si="127"/>
        <v>189</v>
      </c>
      <c r="AF902" s="12">
        <f t="shared" si="128"/>
        <v>7.7023000000000001</v>
      </c>
      <c r="AG902" s="12">
        <f t="shared" si="129"/>
        <v>7.7</v>
      </c>
      <c r="AH902" s="9">
        <f t="shared" si="133"/>
        <v>4.0740740740740744E-2</v>
      </c>
      <c r="AI902" s="14">
        <f>VLOOKUP(E902,'Verweis Faktor'!$A:$B,2,FALSE)</f>
        <v>1</v>
      </c>
      <c r="AJ902" s="14"/>
      <c r="AK902" s="14" t="str">
        <f>IF(AL902="Ja","Versandkosten",VLOOKUP(E902,'Verweis Belegart'!$A$2:$B$9,2,FALSE))</f>
        <v>Hardware</v>
      </c>
      <c r="AL902" s="14" t="str">
        <f t="shared" si="134"/>
        <v>Nein</v>
      </c>
      <c r="AM902" s="14" t="str">
        <f t="shared" si="130"/>
        <v>Positiv</v>
      </c>
    </row>
    <row r="903" spans="1:39" ht="17.25" customHeight="1" x14ac:dyDescent="0.35">
      <c r="A903" s="17">
        <v>14570557</v>
      </c>
      <c r="B903" s="2" t="s">
        <v>1159</v>
      </c>
      <c r="C903" s="1">
        <v>2025001</v>
      </c>
      <c r="D903" s="1">
        <v>2000251</v>
      </c>
      <c r="E903" s="2" t="s">
        <v>34</v>
      </c>
      <c r="F903" s="2" t="s">
        <v>182</v>
      </c>
      <c r="G903" s="2" t="s">
        <v>66</v>
      </c>
      <c r="H903" s="2" t="s">
        <v>258</v>
      </c>
      <c r="I903" s="2" t="s">
        <v>259</v>
      </c>
      <c r="J903" s="2" t="s">
        <v>103</v>
      </c>
      <c r="K903" s="2" t="s">
        <v>99</v>
      </c>
      <c r="L903" s="2" t="s">
        <v>1211</v>
      </c>
      <c r="M903" s="2" t="s">
        <v>1212</v>
      </c>
      <c r="N903" s="2" t="s">
        <v>1213</v>
      </c>
      <c r="O903" s="3">
        <v>1</v>
      </c>
      <c r="P903" s="3">
        <v>105</v>
      </c>
      <c r="Q903" s="3">
        <v>113</v>
      </c>
      <c r="R903" s="3">
        <v>113</v>
      </c>
      <c r="S903" s="3">
        <v>8</v>
      </c>
      <c r="T903" s="3">
        <v>8</v>
      </c>
      <c r="U903" s="3">
        <v>7.07</v>
      </c>
      <c r="V903" s="2" t="s">
        <v>145</v>
      </c>
      <c r="W903" s="2" t="s">
        <v>146</v>
      </c>
      <c r="X903" s="2" t="s">
        <v>72</v>
      </c>
      <c r="Y903" s="19" t="str">
        <f>VLOOKUP(G903,'Verweis Kd-Gruppe'!$A$2:$B$8,2,FALSE)</f>
        <v>EXP</v>
      </c>
      <c r="Z903" s="19" t="str">
        <f>VLOOKUP(J903,'Verweis Art-Gruppe'!$A$2:$B$15,2,FALSE)</f>
        <v>Geräte</v>
      </c>
      <c r="AA903" s="19" t="str">
        <f>VLOOKUP(W903,'Verweis Vertreter'!$A$2:$B$24,2,FALSE)</f>
        <v>Muhsin Yortanli</v>
      </c>
      <c r="AB903" s="12">
        <f t="shared" si="126"/>
        <v>1</v>
      </c>
      <c r="AC903" s="12">
        <f t="shared" si="131"/>
        <v>105</v>
      </c>
      <c r="AD903" s="12">
        <f t="shared" si="132"/>
        <v>113</v>
      </c>
      <c r="AE903" s="12">
        <f t="shared" si="127"/>
        <v>113</v>
      </c>
      <c r="AF903" s="12">
        <f t="shared" si="128"/>
        <v>8</v>
      </c>
      <c r="AG903" s="12">
        <f t="shared" si="129"/>
        <v>8</v>
      </c>
      <c r="AH903" s="9">
        <f t="shared" si="133"/>
        <v>7.0796460176991149E-2</v>
      </c>
      <c r="AI903" s="14">
        <f>VLOOKUP(E903,'Verweis Faktor'!$A:$B,2,FALSE)</f>
        <v>1</v>
      </c>
      <c r="AJ903" s="14"/>
      <c r="AK903" s="14" t="str">
        <f>IF(AL903="Ja","Versandkosten",VLOOKUP(E903,'Verweis Belegart'!$A$2:$B$9,2,FALSE))</f>
        <v>Hardware</v>
      </c>
      <c r="AL903" s="14" t="str">
        <f t="shared" si="134"/>
        <v>Nein</v>
      </c>
      <c r="AM903" s="14" t="str">
        <f t="shared" si="130"/>
        <v>Positiv</v>
      </c>
    </row>
    <row r="904" spans="1:39" ht="17.25" customHeight="1" x14ac:dyDescent="0.35">
      <c r="A904" s="17">
        <v>14570557</v>
      </c>
      <c r="B904" s="2" t="s">
        <v>1159</v>
      </c>
      <c r="C904" s="1">
        <v>2025001</v>
      </c>
      <c r="D904" s="1">
        <v>2000251</v>
      </c>
      <c r="E904" s="2" t="s">
        <v>34</v>
      </c>
      <c r="F904" s="2" t="s">
        <v>182</v>
      </c>
      <c r="G904" s="2" t="s">
        <v>66</v>
      </c>
      <c r="H904" s="2" t="s">
        <v>258</v>
      </c>
      <c r="I904" s="2" t="s">
        <v>259</v>
      </c>
      <c r="J904" s="2" t="s">
        <v>103</v>
      </c>
      <c r="K904" s="2" t="s">
        <v>103</v>
      </c>
      <c r="L904" s="2" t="s">
        <v>269</v>
      </c>
      <c r="M904" s="2" t="s">
        <v>270</v>
      </c>
      <c r="N904" s="2" t="s">
        <v>271</v>
      </c>
      <c r="O904" s="3">
        <v>1</v>
      </c>
      <c r="P904" s="3">
        <v>417.87079999999997</v>
      </c>
      <c r="Q904" s="3">
        <v>422</v>
      </c>
      <c r="R904" s="3">
        <v>422</v>
      </c>
      <c r="S904" s="3">
        <v>4.1292</v>
      </c>
      <c r="T904" s="3">
        <v>4.13</v>
      </c>
      <c r="U904" s="3">
        <v>0.97</v>
      </c>
      <c r="V904" s="2" t="s">
        <v>145</v>
      </c>
      <c r="W904" s="2" t="s">
        <v>146</v>
      </c>
      <c r="X904" s="2" t="s">
        <v>72</v>
      </c>
      <c r="Y904" s="19" t="str">
        <f>VLOOKUP(G904,'Verweis Kd-Gruppe'!$A$2:$B$8,2,FALSE)</f>
        <v>EXP</v>
      </c>
      <c r="Z904" s="19" t="str">
        <f>VLOOKUP(J904,'Verweis Art-Gruppe'!$A$2:$B$15,2,FALSE)</f>
        <v>Geräte</v>
      </c>
      <c r="AA904" s="19" t="str">
        <f>VLOOKUP(W904,'Verweis Vertreter'!$A$2:$B$24,2,FALSE)</f>
        <v>Muhsin Yortanli</v>
      </c>
      <c r="AB904" s="12">
        <f t="shared" si="126"/>
        <v>1</v>
      </c>
      <c r="AC904" s="12">
        <f t="shared" si="131"/>
        <v>417.87079999999997</v>
      </c>
      <c r="AD904" s="12">
        <f t="shared" si="132"/>
        <v>422</v>
      </c>
      <c r="AE904" s="12">
        <f t="shared" si="127"/>
        <v>422</v>
      </c>
      <c r="AF904" s="12">
        <f t="shared" si="128"/>
        <v>4.1292</v>
      </c>
      <c r="AG904" s="12">
        <f t="shared" si="129"/>
        <v>4.13</v>
      </c>
      <c r="AH904" s="9">
        <f t="shared" si="133"/>
        <v>9.7867298578199046E-3</v>
      </c>
      <c r="AI904" s="14">
        <f>VLOOKUP(E904,'Verweis Faktor'!$A:$B,2,FALSE)</f>
        <v>1</v>
      </c>
      <c r="AJ904" s="14"/>
      <c r="AK904" s="14" t="str">
        <f>IF(AL904="Ja","Versandkosten",VLOOKUP(E904,'Verweis Belegart'!$A$2:$B$9,2,FALSE))</f>
        <v>Hardware</v>
      </c>
      <c r="AL904" s="14" t="str">
        <f t="shared" si="134"/>
        <v>Nein</v>
      </c>
      <c r="AM904" s="14" t="str">
        <f t="shared" si="130"/>
        <v>Positiv</v>
      </c>
    </row>
    <row r="905" spans="1:39" ht="17.25" customHeight="1" x14ac:dyDescent="0.35">
      <c r="A905" s="17">
        <v>14570557</v>
      </c>
      <c r="B905" s="2" t="s">
        <v>1159</v>
      </c>
      <c r="C905" s="1">
        <v>2025001</v>
      </c>
      <c r="D905" s="1">
        <v>2000251</v>
      </c>
      <c r="E905" s="2" t="s">
        <v>34</v>
      </c>
      <c r="F905" s="2" t="s">
        <v>182</v>
      </c>
      <c r="G905" s="2" t="s">
        <v>66</v>
      </c>
      <c r="H905" s="2" t="s">
        <v>258</v>
      </c>
      <c r="I905" s="2" t="s">
        <v>259</v>
      </c>
      <c r="J905" s="2" t="s">
        <v>103</v>
      </c>
      <c r="K905" s="2" t="s">
        <v>107</v>
      </c>
      <c r="L905" s="2" t="s">
        <v>56</v>
      </c>
      <c r="M905" s="2" t="s">
        <v>57</v>
      </c>
      <c r="N905" s="2" t="s">
        <v>58</v>
      </c>
      <c r="O905" s="3">
        <v>1</v>
      </c>
      <c r="P905" s="3">
        <v>605</v>
      </c>
      <c r="Q905" s="3">
        <v>620</v>
      </c>
      <c r="R905" s="3">
        <v>620</v>
      </c>
      <c r="S905" s="3">
        <v>15</v>
      </c>
      <c r="T905" s="3">
        <v>15</v>
      </c>
      <c r="U905" s="3">
        <v>2.41</v>
      </c>
      <c r="V905" s="2" t="s">
        <v>145</v>
      </c>
      <c r="W905" s="2" t="s">
        <v>146</v>
      </c>
      <c r="X905" s="2" t="s">
        <v>72</v>
      </c>
      <c r="Y905" s="19" t="str">
        <f>VLOOKUP(G905,'Verweis Kd-Gruppe'!$A$2:$B$8,2,FALSE)</f>
        <v>EXP</v>
      </c>
      <c r="Z905" s="19" t="str">
        <f>VLOOKUP(J905,'Verweis Art-Gruppe'!$A$2:$B$15,2,FALSE)</f>
        <v>Geräte</v>
      </c>
      <c r="AA905" s="19" t="str">
        <f>VLOOKUP(W905,'Verweis Vertreter'!$A$2:$B$24,2,FALSE)</f>
        <v>Muhsin Yortanli</v>
      </c>
      <c r="AB905" s="12">
        <f t="shared" si="126"/>
        <v>1</v>
      </c>
      <c r="AC905" s="12">
        <f t="shared" si="131"/>
        <v>605</v>
      </c>
      <c r="AD905" s="12">
        <f t="shared" si="132"/>
        <v>620</v>
      </c>
      <c r="AE905" s="12">
        <f t="shared" si="127"/>
        <v>620</v>
      </c>
      <c r="AF905" s="12">
        <f t="shared" si="128"/>
        <v>15</v>
      </c>
      <c r="AG905" s="12">
        <f t="shared" si="129"/>
        <v>15</v>
      </c>
      <c r="AH905" s="9">
        <f t="shared" si="133"/>
        <v>2.4193548387096774E-2</v>
      </c>
      <c r="AI905" s="14">
        <f>VLOOKUP(E905,'Verweis Faktor'!$A:$B,2,FALSE)</f>
        <v>1</v>
      </c>
      <c r="AJ905" s="14"/>
      <c r="AK905" s="14" t="str">
        <f>IF(AL905="Ja","Versandkosten",VLOOKUP(E905,'Verweis Belegart'!$A$2:$B$9,2,FALSE))</f>
        <v>Hardware</v>
      </c>
      <c r="AL905" s="14" t="str">
        <f t="shared" si="134"/>
        <v>Nein</v>
      </c>
      <c r="AM905" s="14" t="str">
        <f t="shared" si="130"/>
        <v>Positiv</v>
      </c>
    </row>
    <row r="906" spans="1:39" ht="17.25" customHeight="1" x14ac:dyDescent="0.35">
      <c r="A906" s="17">
        <v>14570557</v>
      </c>
      <c r="B906" s="2" t="s">
        <v>1159</v>
      </c>
      <c r="C906" s="1">
        <v>2025001</v>
      </c>
      <c r="D906" s="1">
        <v>2000251</v>
      </c>
      <c r="E906" s="2" t="s">
        <v>34</v>
      </c>
      <c r="F906" s="2" t="s">
        <v>182</v>
      </c>
      <c r="G906" s="2" t="s">
        <v>66</v>
      </c>
      <c r="H906" s="2" t="s">
        <v>258</v>
      </c>
      <c r="I906" s="2" t="s">
        <v>259</v>
      </c>
      <c r="J906" s="2" t="s">
        <v>103</v>
      </c>
      <c r="K906" s="2" t="s">
        <v>111</v>
      </c>
      <c r="L906" s="2" t="s">
        <v>56</v>
      </c>
      <c r="M906" s="2" t="s">
        <v>57</v>
      </c>
      <c r="N906" s="2" t="s">
        <v>58</v>
      </c>
      <c r="O906" s="3">
        <v>1</v>
      </c>
      <c r="P906" s="3">
        <v>605</v>
      </c>
      <c r="Q906" s="3">
        <v>620</v>
      </c>
      <c r="R906" s="3">
        <v>620</v>
      </c>
      <c r="S906" s="3">
        <v>15</v>
      </c>
      <c r="T906" s="3">
        <v>15</v>
      </c>
      <c r="U906" s="3">
        <v>2.41</v>
      </c>
      <c r="V906" s="2" t="s">
        <v>145</v>
      </c>
      <c r="W906" s="2" t="s">
        <v>146</v>
      </c>
      <c r="X906" s="2" t="s">
        <v>72</v>
      </c>
      <c r="Y906" s="19" t="str">
        <f>VLOOKUP(G906,'Verweis Kd-Gruppe'!$A$2:$B$8,2,FALSE)</f>
        <v>EXP</v>
      </c>
      <c r="Z906" s="19" t="str">
        <f>VLOOKUP(J906,'Verweis Art-Gruppe'!$A$2:$B$15,2,FALSE)</f>
        <v>Geräte</v>
      </c>
      <c r="AA906" s="19" t="str">
        <f>VLOOKUP(W906,'Verweis Vertreter'!$A$2:$B$24,2,FALSE)</f>
        <v>Muhsin Yortanli</v>
      </c>
      <c r="AB906" s="12">
        <f t="shared" si="126"/>
        <v>1</v>
      </c>
      <c r="AC906" s="12">
        <f t="shared" si="131"/>
        <v>605</v>
      </c>
      <c r="AD906" s="12">
        <f t="shared" si="132"/>
        <v>620</v>
      </c>
      <c r="AE906" s="12">
        <f t="shared" si="127"/>
        <v>620</v>
      </c>
      <c r="AF906" s="12">
        <f t="shared" si="128"/>
        <v>15</v>
      </c>
      <c r="AG906" s="12">
        <f t="shared" si="129"/>
        <v>15</v>
      </c>
      <c r="AH906" s="9">
        <f t="shared" si="133"/>
        <v>2.4193548387096774E-2</v>
      </c>
      <c r="AI906" s="14">
        <f>VLOOKUP(E906,'Verweis Faktor'!$A:$B,2,FALSE)</f>
        <v>1</v>
      </c>
      <c r="AJ906" s="14"/>
      <c r="AK906" s="14" t="str">
        <f>IF(AL906="Ja","Versandkosten",VLOOKUP(E906,'Verweis Belegart'!$A$2:$B$9,2,FALSE))</f>
        <v>Hardware</v>
      </c>
      <c r="AL906" s="14" t="str">
        <f t="shared" si="134"/>
        <v>Nein</v>
      </c>
      <c r="AM906" s="14" t="str">
        <f t="shared" si="130"/>
        <v>Positiv</v>
      </c>
    </row>
    <row r="907" spans="1:39" ht="17.25" customHeight="1" x14ac:dyDescent="0.35">
      <c r="A907" s="17">
        <v>14570557</v>
      </c>
      <c r="B907" s="2" t="s">
        <v>1159</v>
      </c>
      <c r="C907" s="1">
        <v>2025001</v>
      </c>
      <c r="D907" s="1">
        <v>2000251</v>
      </c>
      <c r="E907" s="2" t="s">
        <v>34</v>
      </c>
      <c r="F907" s="2" t="s">
        <v>182</v>
      </c>
      <c r="G907" s="2" t="s">
        <v>66</v>
      </c>
      <c r="H907" s="2" t="s">
        <v>258</v>
      </c>
      <c r="I907" s="2" t="s">
        <v>259</v>
      </c>
      <c r="J907" s="2" t="s">
        <v>103</v>
      </c>
      <c r="K907" s="2" t="s">
        <v>115</v>
      </c>
      <c r="L907" s="2" t="s">
        <v>56</v>
      </c>
      <c r="M907" s="2" t="s">
        <v>57</v>
      </c>
      <c r="N907" s="2" t="s">
        <v>58</v>
      </c>
      <c r="O907" s="3">
        <v>1</v>
      </c>
      <c r="P907" s="3">
        <v>605</v>
      </c>
      <c r="Q907" s="3">
        <v>622</v>
      </c>
      <c r="R907" s="3">
        <v>622</v>
      </c>
      <c r="S907" s="3">
        <v>17</v>
      </c>
      <c r="T907" s="3">
        <v>17</v>
      </c>
      <c r="U907" s="3">
        <v>2.73</v>
      </c>
      <c r="V907" s="2" t="s">
        <v>145</v>
      </c>
      <c r="W907" s="2" t="s">
        <v>146</v>
      </c>
      <c r="X907" s="2" t="s">
        <v>72</v>
      </c>
      <c r="Y907" s="19" t="str">
        <f>VLOOKUP(G907,'Verweis Kd-Gruppe'!$A$2:$B$8,2,FALSE)</f>
        <v>EXP</v>
      </c>
      <c r="Z907" s="19" t="str">
        <f>VLOOKUP(J907,'Verweis Art-Gruppe'!$A$2:$B$15,2,FALSE)</f>
        <v>Geräte</v>
      </c>
      <c r="AA907" s="19" t="str">
        <f>VLOOKUP(W907,'Verweis Vertreter'!$A$2:$B$24,2,FALSE)</f>
        <v>Muhsin Yortanli</v>
      </c>
      <c r="AB907" s="12">
        <f t="shared" si="126"/>
        <v>1</v>
      </c>
      <c r="AC907" s="12">
        <f t="shared" si="131"/>
        <v>605</v>
      </c>
      <c r="AD907" s="12">
        <f t="shared" si="132"/>
        <v>622</v>
      </c>
      <c r="AE907" s="12">
        <f t="shared" si="127"/>
        <v>622</v>
      </c>
      <c r="AF907" s="12">
        <f t="shared" si="128"/>
        <v>17</v>
      </c>
      <c r="AG907" s="12">
        <f t="shared" si="129"/>
        <v>17</v>
      </c>
      <c r="AH907" s="9">
        <f t="shared" si="133"/>
        <v>2.7331189710610933E-2</v>
      </c>
      <c r="AI907" s="14">
        <f>VLOOKUP(E907,'Verweis Faktor'!$A:$B,2,FALSE)</f>
        <v>1</v>
      </c>
      <c r="AJ907" s="14"/>
      <c r="AK907" s="14" t="str">
        <f>IF(AL907="Ja","Versandkosten",VLOOKUP(E907,'Verweis Belegart'!$A$2:$B$9,2,FALSE))</f>
        <v>Hardware</v>
      </c>
      <c r="AL907" s="14" t="str">
        <f t="shared" si="134"/>
        <v>Nein</v>
      </c>
      <c r="AM907" s="14" t="str">
        <f t="shared" si="130"/>
        <v>Positiv</v>
      </c>
    </row>
    <row r="908" spans="1:39" ht="17.25" customHeight="1" x14ac:dyDescent="0.35">
      <c r="A908" s="17">
        <v>14570557</v>
      </c>
      <c r="B908" s="2" t="s">
        <v>1159</v>
      </c>
      <c r="C908" s="1">
        <v>2025001</v>
      </c>
      <c r="D908" s="1">
        <v>2000251</v>
      </c>
      <c r="E908" s="2" t="s">
        <v>34</v>
      </c>
      <c r="F908" s="2" t="s">
        <v>182</v>
      </c>
      <c r="G908" s="2" t="s">
        <v>66</v>
      </c>
      <c r="H908" s="2" t="s">
        <v>258</v>
      </c>
      <c r="I908" s="2" t="s">
        <v>259</v>
      </c>
      <c r="J908" s="2" t="s">
        <v>103</v>
      </c>
      <c r="K908" s="2" t="s">
        <v>289</v>
      </c>
      <c r="L908" s="2" t="s">
        <v>56</v>
      </c>
      <c r="M908" s="2" t="s">
        <v>57</v>
      </c>
      <c r="N908" s="2" t="s">
        <v>58</v>
      </c>
      <c r="O908" s="3">
        <v>1</v>
      </c>
      <c r="P908" s="3">
        <v>605</v>
      </c>
      <c r="Q908" s="3">
        <v>620</v>
      </c>
      <c r="R908" s="3">
        <v>620</v>
      </c>
      <c r="S908" s="3">
        <v>15</v>
      </c>
      <c r="T908" s="3">
        <v>15</v>
      </c>
      <c r="U908" s="3">
        <v>2.41</v>
      </c>
      <c r="V908" s="2" t="s">
        <v>145</v>
      </c>
      <c r="W908" s="2" t="s">
        <v>146</v>
      </c>
      <c r="X908" s="2" t="s">
        <v>72</v>
      </c>
      <c r="Y908" s="19" t="str">
        <f>VLOOKUP(G908,'Verweis Kd-Gruppe'!$A$2:$B$8,2,FALSE)</f>
        <v>EXP</v>
      </c>
      <c r="Z908" s="19" t="str">
        <f>VLOOKUP(J908,'Verweis Art-Gruppe'!$A$2:$B$15,2,FALSE)</f>
        <v>Geräte</v>
      </c>
      <c r="AA908" s="19" t="str">
        <f>VLOOKUP(W908,'Verweis Vertreter'!$A$2:$B$24,2,FALSE)</f>
        <v>Muhsin Yortanli</v>
      </c>
      <c r="AB908" s="12">
        <f t="shared" si="126"/>
        <v>1</v>
      </c>
      <c r="AC908" s="12">
        <f t="shared" si="131"/>
        <v>605</v>
      </c>
      <c r="AD908" s="12">
        <f t="shared" si="132"/>
        <v>620</v>
      </c>
      <c r="AE908" s="12">
        <f t="shared" si="127"/>
        <v>620</v>
      </c>
      <c r="AF908" s="12">
        <f t="shared" si="128"/>
        <v>15</v>
      </c>
      <c r="AG908" s="12">
        <f t="shared" si="129"/>
        <v>15</v>
      </c>
      <c r="AH908" s="9">
        <f t="shared" si="133"/>
        <v>2.4193548387096774E-2</v>
      </c>
      <c r="AI908" s="14">
        <f>VLOOKUP(E908,'Verweis Faktor'!$A:$B,2,FALSE)</f>
        <v>1</v>
      </c>
      <c r="AJ908" s="14"/>
      <c r="AK908" s="14" t="str">
        <f>IF(AL908="Ja","Versandkosten",VLOOKUP(E908,'Verweis Belegart'!$A$2:$B$9,2,FALSE))</f>
        <v>Hardware</v>
      </c>
      <c r="AL908" s="14" t="str">
        <f t="shared" si="134"/>
        <v>Nein</v>
      </c>
      <c r="AM908" s="14" t="str">
        <f t="shared" si="130"/>
        <v>Positiv</v>
      </c>
    </row>
    <row r="909" spans="1:39" ht="17.25" customHeight="1" x14ac:dyDescent="0.35">
      <c r="A909" s="17">
        <v>14570557</v>
      </c>
      <c r="B909" s="2" t="s">
        <v>1159</v>
      </c>
      <c r="C909" s="1">
        <v>2025001</v>
      </c>
      <c r="D909" s="1">
        <v>2000251</v>
      </c>
      <c r="E909" s="2" t="s">
        <v>34</v>
      </c>
      <c r="F909" s="2" t="s">
        <v>182</v>
      </c>
      <c r="G909" s="2" t="s">
        <v>66</v>
      </c>
      <c r="H909" s="2" t="s">
        <v>258</v>
      </c>
      <c r="I909" s="2" t="s">
        <v>259</v>
      </c>
      <c r="J909" s="2" t="s">
        <v>103</v>
      </c>
      <c r="K909" s="2" t="s">
        <v>293</v>
      </c>
      <c r="L909" s="2" t="s">
        <v>56</v>
      </c>
      <c r="M909" s="2" t="s">
        <v>57</v>
      </c>
      <c r="N909" s="2" t="s">
        <v>58</v>
      </c>
      <c r="O909" s="3">
        <v>1</v>
      </c>
      <c r="P909" s="3">
        <v>605</v>
      </c>
      <c r="Q909" s="3">
        <v>622</v>
      </c>
      <c r="R909" s="3">
        <v>622</v>
      </c>
      <c r="S909" s="3">
        <v>17</v>
      </c>
      <c r="T909" s="3">
        <v>17</v>
      </c>
      <c r="U909" s="3">
        <v>2.73</v>
      </c>
      <c r="V909" s="2" t="s">
        <v>145</v>
      </c>
      <c r="W909" s="2" t="s">
        <v>146</v>
      </c>
      <c r="X909" s="2" t="s">
        <v>72</v>
      </c>
      <c r="Y909" s="19" t="str">
        <f>VLOOKUP(G909,'Verweis Kd-Gruppe'!$A$2:$B$8,2,FALSE)</f>
        <v>EXP</v>
      </c>
      <c r="Z909" s="19" t="str">
        <f>VLOOKUP(J909,'Verweis Art-Gruppe'!$A$2:$B$15,2,FALSE)</f>
        <v>Geräte</v>
      </c>
      <c r="AA909" s="19" t="str">
        <f>VLOOKUP(W909,'Verweis Vertreter'!$A$2:$B$24,2,FALSE)</f>
        <v>Muhsin Yortanli</v>
      </c>
      <c r="AB909" s="12">
        <f t="shared" si="126"/>
        <v>1</v>
      </c>
      <c r="AC909" s="12">
        <f t="shared" si="131"/>
        <v>605</v>
      </c>
      <c r="AD909" s="12">
        <f t="shared" si="132"/>
        <v>622</v>
      </c>
      <c r="AE909" s="12">
        <f t="shared" si="127"/>
        <v>622</v>
      </c>
      <c r="AF909" s="12">
        <f t="shared" si="128"/>
        <v>17</v>
      </c>
      <c r="AG909" s="12">
        <f t="shared" si="129"/>
        <v>17</v>
      </c>
      <c r="AH909" s="9">
        <f t="shared" si="133"/>
        <v>2.7331189710610933E-2</v>
      </c>
      <c r="AI909" s="14">
        <f>VLOOKUP(E909,'Verweis Faktor'!$A:$B,2,FALSE)</f>
        <v>1</v>
      </c>
      <c r="AJ909" s="14"/>
      <c r="AK909" s="14" t="str">
        <f>IF(AL909="Ja","Versandkosten",VLOOKUP(E909,'Verweis Belegart'!$A$2:$B$9,2,FALSE))</f>
        <v>Hardware</v>
      </c>
      <c r="AL909" s="14" t="str">
        <f t="shared" si="134"/>
        <v>Nein</v>
      </c>
      <c r="AM909" s="14" t="str">
        <f t="shared" si="130"/>
        <v>Positiv</v>
      </c>
    </row>
    <row r="910" spans="1:39" ht="17.25" customHeight="1" x14ac:dyDescent="0.35">
      <c r="A910" s="17">
        <v>14570557</v>
      </c>
      <c r="B910" s="2" t="s">
        <v>1159</v>
      </c>
      <c r="C910" s="1">
        <v>2025001</v>
      </c>
      <c r="D910" s="1">
        <v>2000251</v>
      </c>
      <c r="E910" s="2" t="s">
        <v>34</v>
      </c>
      <c r="F910" s="2" t="s">
        <v>182</v>
      </c>
      <c r="G910" s="2" t="s">
        <v>66</v>
      </c>
      <c r="H910" s="2" t="s">
        <v>258</v>
      </c>
      <c r="I910" s="2" t="s">
        <v>259</v>
      </c>
      <c r="J910" s="2" t="s">
        <v>103</v>
      </c>
      <c r="K910" s="2" t="s">
        <v>296</v>
      </c>
      <c r="L910" s="2" t="s">
        <v>56</v>
      </c>
      <c r="M910" s="2" t="s">
        <v>57</v>
      </c>
      <c r="N910" s="2" t="s">
        <v>58</v>
      </c>
      <c r="O910" s="3">
        <v>1</v>
      </c>
      <c r="P910" s="3">
        <v>605</v>
      </c>
      <c r="Q910" s="3">
        <v>622</v>
      </c>
      <c r="R910" s="3">
        <v>622</v>
      </c>
      <c r="S910" s="3">
        <v>17</v>
      </c>
      <c r="T910" s="3">
        <v>17</v>
      </c>
      <c r="U910" s="3">
        <v>2.73</v>
      </c>
      <c r="V910" s="2" t="s">
        <v>145</v>
      </c>
      <c r="W910" s="2" t="s">
        <v>146</v>
      </c>
      <c r="X910" s="2" t="s">
        <v>72</v>
      </c>
      <c r="Y910" s="19" t="str">
        <f>VLOOKUP(G910,'Verweis Kd-Gruppe'!$A$2:$B$8,2,FALSE)</f>
        <v>EXP</v>
      </c>
      <c r="Z910" s="19" t="str">
        <f>VLOOKUP(J910,'Verweis Art-Gruppe'!$A$2:$B$15,2,FALSE)</f>
        <v>Geräte</v>
      </c>
      <c r="AA910" s="19" t="str">
        <f>VLOOKUP(W910,'Verweis Vertreter'!$A$2:$B$24,2,FALSE)</f>
        <v>Muhsin Yortanli</v>
      </c>
      <c r="AB910" s="12">
        <f t="shared" si="126"/>
        <v>1</v>
      </c>
      <c r="AC910" s="12">
        <f t="shared" si="131"/>
        <v>605</v>
      </c>
      <c r="AD910" s="12">
        <f t="shared" si="132"/>
        <v>622</v>
      </c>
      <c r="AE910" s="12">
        <f t="shared" si="127"/>
        <v>622</v>
      </c>
      <c r="AF910" s="12">
        <f t="shared" si="128"/>
        <v>17</v>
      </c>
      <c r="AG910" s="12">
        <f t="shared" si="129"/>
        <v>17</v>
      </c>
      <c r="AH910" s="9">
        <f t="shared" si="133"/>
        <v>2.7331189710610933E-2</v>
      </c>
      <c r="AI910" s="14">
        <f>VLOOKUP(E910,'Verweis Faktor'!$A:$B,2,FALSE)</f>
        <v>1</v>
      </c>
      <c r="AJ910" s="14"/>
      <c r="AK910" s="14" t="str">
        <f>IF(AL910="Ja","Versandkosten",VLOOKUP(E910,'Verweis Belegart'!$A$2:$B$9,2,FALSE))</f>
        <v>Hardware</v>
      </c>
      <c r="AL910" s="14" t="str">
        <f t="shared" si="134"/>
        <v>Nein</v>
      </c>
      <c r="AM910" s="14" t="str">
        <f t="shared" si="130"/>
        <v>Positiv</v>
      </c>
    </row>
    <row r="911" spans="1:39" ht="17.25" customHeight="1" x14ac:dyDescent="0.35">
      <c r="A911" s="17">
        <v>14570557</v>
      </c>
      <c r="B911" s="2" t="s">
        <v>1159</v>
      </c>
      <c r="C911" s="1">
        <v>2025001</v>
      </c>
      <c r="D911" s="1">
        <v>2000251</v>
      </c>
      <c r="E911" s="2" t="s">
        <v>34</v>
      </c>
      <c r="F911" s="2" t="s">
        <v>182</v>
      </c>
      <c r="G911" s="2" t="s">
        <v>66</v>
      </c>
      <c r="H911" s="2" t="s">
        <v>258</v>
      </c>
      <c r="I911" s="2" t="s">
        <v>259</v>
      </c>
      <c r="J911" s="2" t="s">
        <v>103</v>
      </c>
      <c r="K911" s="2" t="s">
        <v>299</v>
      </c>
      <c r="L911" s="2" t="s">
        <v>815</v>
      </c>
      <c r="M911" s="2" t="s">
        <v>816</v>
      </c>
      <c r="N911" s="2" t="s">
        <v>817</v>
      </c>
      <c r="O911" s="3">
        <v>1</v>
      </c>
      <c r="P911" s="3">
        <v>1218</v>
      </c>
      <c r="Q911" s="3">
        <v>1229</v>
      </c>
      <c r="R911" s="3">
        <v>1229</v>
      </c>
      <c r="S911" s="3">
        <v>11</v>
      </c>
      <c r="T911" s="3">
        <v>11</v>
      </c>
      <c r="U911" s="3">
        <v>0.89</v>
      </c>
      <c r="V911" s="2" t="s">
        <v>145</v>
      </c>
      <c r="W911" s="2" t="s">
        <v>146</v>
      </c>
      <c r="X911" s="2" t="s">
        <v>72</v>
      </c>
      <c r="Y911" s="19" t="str">
        <f>VLOOKUP(G911,'Verweis Kd-Gruppe'!$A$2:$B$8,2,FALSE)</f>
        <v>EXP</v>
      </c>
      <c r="Z911" s="19" t="str">
        <f>VLOOKUP(J911,'Verweis Art-Gruppe'!$A$2:$B$15,2,FALSE)</f>
        <v>Geräte</v>
      </c>
      <c r="AA911" s="19" t="str">
        <f>VLOOKUP(W911,'Verweis Vertreter'!$A$2:$B$24,2,FALSE)</f>
        <v>Muhsin Yortanli</v>
      </c>
      <c r="AB911" s="12">
        <f t="shared" si="126"/>
        <v>1</v>
      </c>
      <c r="AC911" s="12">
        <f t="shared" si="131"/>
        <v>1218</v>
      </c>
      <c r="AD911" s="12">
        <f t="shared" si="132"/>
        <v>1229</v>
      </c>
      <c r="AE911" s="12">
        <f t="shared" si="127"/>
        <v>1229</v>
      </c>
      <c r="AF911" s="12">
        <f t="shared" si="128"/>
        <v>11</v>
      </c>
      <c r="AG911" s="12">
        <f t="shared" si="129"/>
        <v>11</v>
      </c>
      <c r="AH911" s="9">
        <f t="shared" si="133"/>
        <v>8.9503661513425543E-3</v>
      </c>
      <c r="AI911" s="14">
        <f>VLOOKUP(E911,'Verweis Faktor'!$A:$B,2,FALSE)</f>
        <v>1</v>
      </c>
      <c r="AJ911" s="14"/>
      <c r="AK911" s="14" t="str">
        <f>IF(AL911="Ja","Versandkosten",VLOOKUP(E911,'Verweis Belegart'!$A$2:$B$9,2,FALSE))</f>
        <v>Hardware</v>
      </c>
      <c r="AL911" s="14" t="str">
        <f t="shared" si="134"/>
        <v>Nein</v>
      </c>
      <c r="AM911" s="14" t="str">
        <f t="shared" si="130"/>
        <v>Positiv</v>
      </c>
    </row>
    <row r="912" spans="1:39" ht="17.25" customHeight="1" x14ac:dyDescent="0.35">
      <c r="A912" s="17">
        <v>14570557</v>
      </c>
      <c r="B912" s="2" t="s">
        <v>1159</v>
      </c>
      <c r="C912" s="1">
        <v>2025001</v>
      </c>
      <c r="D912" s="1">
        <v>2000251</v>
      </c>
      <c r="E912" s="2" t="s">
        <v>34</v>
      </c>
      <c r="F912" s="2" t="s">
        <v>182</v>
      </c>
      <c r="G912" s="2" t="s">
        <v>66</v>
      </c>
      <c r="H912" s="2" t="s">
        <v>258</v>
      </c>
      <c r="I912" s="2" t="s">
        <v>259</v>
      </c>
      <c r="J912" s="2" t="s">
        <v>103</v>
      </c>
      <c r="K912" s="2" t="s">
        <v>300</v>
      </c>
      <c r="L912" s="2" t="s">
        <v>815</v>
      </c>
      <c r="M912" s="2" t="s">
        <v>816</v>
      </c>
      <c r="N912" s="2" t="s">
        <v>817</v>
      </c>
      <c r="O912" s="3">
        <v>2</v>
      </c>
      <c r="P912" s="3">
        <v>1218</v>
      </c>
      <c r="Q912" s="3">
        <v>1230</v>
      </c>
      <c r="R912" s="3">
        <v>2460</v>
      </c>
      <c r="S912" s="3">
        <v>12</v>
      </c>
      <c r="T912" s="3">
        <v>24</v>
      </c>
      <c r="U912" s="3">
        <v>0.97</v>
      </c>
      <c r="V912" s="2" t="s">
        <v>145</v>
      </c>
      <c r="W912" s="2" t="s">
        <v>146</v>
      </c>
      <c r="X912" s="2" t="s">
        <v>72</v>
      </c>
      <c r="Y912" s="19" t="str">
        <f>VLOOKUP(G912,'Verweis Kd-Gruppe'!$A$2:$B$8,2,FALSE)</f>
        <v>EXP</v>
      </c>
      <c r="Z912" s="19" t="str">
        <f>VLOOKUP(J912,'Verweis Art-Gruppe'!$A$2:$B$15,2,FALSE)</f>
        <v>Geräte</v>
      </c>
      <c r="AA912" s="19" t="str">
        <f>VLOOKUP(W912,'Verweis Vertreter'!$A$2:$B$24,2,FALSE)</f>
        <v>Muhsin Yortanli</v>
      </c>
      <c r="AB912" s="12">
        <f t="shared" si="126"/>
        <v>2</v>
      </c>
      <c r="AC912" s="12">
        <f t="shared" si="131"/>
        <v>1218</v>
      </c>
      <c r="AD912" s="12">
        <f t="shared" si="132"/>
        <v>1230</v>
      </c>
      <c r="AE912" s="12">
        <f t="shared" si="127"/>
        <v>2460</v>
      </c>
      <c r="AF912" s="12">
        <f t="shared" si="128"/>
        <v>12</v>
      </c>
      <c r="AG912" s="12">
        <f t="shared" si="129"/>
        <v>24</v>
      </c>
      <c r="AH912" s="9">
        <f t="shared" si="133"/>
        <v>9.7560975609756097E-3</v>
      </c>
      <c r="AI912" s="14">
        <f>VLOOKUP(E912,'Verweis Faktor'!$A:$B,2,FALSE)</f>
        <v>1</v>
      </c>
      <c r="AJ912" s="14"/>
      <c r="AK912" s="14" t="str">
        <f>IF(AL912="Ja","Versandkosten",VLOOKUP(E912,'Verweis Belegart'!$A$2:$B$9,2,FALSE))</f>
        <v>Hardware</v>
      </c>
      <c r="AL912" s="14" t="str">
        <f t="shared" si="134"/>
        <v>Nein</v>
      </c>
      <c r="AM912" s="14" t="str">
        <f t="shared" si="130"/>
        <v>Positiv</v>
      </c>
    </row>
    <row r="913" spans="1:39" ht="17.25" customHeight="1" x14ac:dyDescent="0.35">
      <c r="A913" s="17">
        <v>14570557</v>
      </c>
      <c r="B913" s="2" t="s">
        <v>1159</v>
      </c>
      <c r="C913" s="1">
        <v>2025001</v>
      </c>
      <c r="D913" s="1">
        <v>2000251</v>
      </c>
      <c r="E913" s="2" t="s">
        <v>34</v>
      </c>
      <c r="F913" s="2" t="s">
        <v>182</v>
      </c>
      <c r="G913" s="2" t="s">
        <v>66</v>
      </c>
      <c r="H913" s="2" t="s">
        <v>258</v>
      </c>
      <c r="I913" s="2" t="s">
        <v>259</v>
      </c>
      <c r="J913" s="2" t="s">
        <v>103</v>
      </c>
      <c r="K913" s="2" t="s">
        <v>301</v>
      </c>
      <c r="L913" s="2" t="s">
        <v>815</v>
      </c>
      <c r="M913" s="2" t="s">
        <v>816</v>
      </c>
      <c r="N913" s="2" t="s">
        <v>817</v>
      </c>
      <c r="O913" s="3">
        <v>1</v>
      </c>
      <c r="P913" s="3">
        <v>1218</v>
      </c>
      <c r="Q913" s="3">
        <v>1229</v>
      </c>
      <c r="R913" s="3">
        <v>1229</v>
      </c>
      <c r="S913" s="3">
        <v>11</v>
      </c>
      <c r="T913" s="3">
        <v>11</v>
      </c>
      <c r="U913" s="3">
        <v>0.89</v>
      </c>
      <c r="V913" s="2" t="s">
        <v>145</v>
      </c>
      <c r="W913" s="2" t="s">
        <v>146</v>
      </c>
      <c r="X913" s="2" t="s">
        <v>72</v>
      </c>
      <c r="Y913" s="19" t="str">
        <f>VLOOKUP(G913,'Verweis Kd-Gruppe'!$A$2:$B$8,2,FALSE)</f>
        <v>EXP</v>
      </c>
      <c r="Z913" s="19" t="str">
        <f>VLOOKUP(J913,'Verweis Art-Gruppe'!$A$2:$B$15,2,FALSE)</f>
        <v>Geräte</v>
      </c>
      <c r="AA913" s="19" t="str">
        <f>VLOOKUP(W913,'Verweis Vertreter'!$A$2:$B$24,2,FALSE)</f>
        <v>Muhsin Yortanli</v>
      </c>
      <c r="AB913" s="12">
        <f t="shared" si="126"/>
        <v>1</v>
      </c>
      <c r="AC913" s="12">
        <f t="shared" si="131"/>
        <v>1218</v>
      </c>
      <c r="AD913" s="12">
        <f t="shared" si="132"/>
        <v>1229</v>
      </c>
      <c r="AE913" s="12">
        <f t="shared" si="127"/>
        <v>1229</v>
      </c>
      <c r="AF913" s="12">
        <f t="shared" si="128"/>
        <v>11</v>
      </c>
      <c r="AG913" s="12">
        <f t="shared" si="129"/>
        <v>11</v>
      </c>
      <c r="AH913" s="9">
        <f t="shared" si="133"/>
        <v>8.9503661513425543E-3</v>
      </c>
      <c r="AI913" s="14">
        <f>VLOOKUP(E913,'Verweis Faktor'!$A:$B,2,FALSE)</f>
        <v>1</v>
      </c>
      <c r="AJ913" s="14"/>
      <c r="AK913" s="14" t="str">
        <f>IF(AL913="Ja","Versandkosten",VLOOKUP(E913,'Verweis Belegart'!$A$2:$B$9,2,FALSE))</f>
        <v>Hardware</v>
      </c>
      <c r="AL913" s="14" t="str">
        <f t="shared" si="134"/>
        <v>Nein</v>
      </c>
      <c r="AM913" s="14" t="str">
        <f t="shared" si="130"/>
        <v>Positiv</v>
      </c>
    </row>
    <row r="914" spans="1:39" ht="17.25" customHeight="1" x14ac:dyDescent="0.35">
      <c r="A914" s="17">
        <v>14570557</v>
      </c>
      <c r="B914" s="2" t="s">
        <v>1159</v>
      </c>
      <c r="C914" s="1">
        <v>2025001</v>
      </c>
      <c r="D914" s="1">
        <v>2000251</v>
      </c>
      <c r="E914" s="2" t="s">
        <v>34</v>
      </c>
      <c r="F914" s="2" t="s">
        <v>182</v>
      </c>
      <c r="G914" s="2" t="s">
        <v>66</v>
      </c>
      <c r="H914" s="2" t="s">
        <v>258</v>
      </c>
      <c r="I914" s="2" t="s">
        <v>259</v>
      </c>
      <c r="J914" s="2" t="s">
        <v>103</v>
      </c>
      <c r="K914" s="2" t="s">
        <v>304</v>
      </c>
      <c r="L914" s="2" t="s">
        <v>1150</v>
      </c>
      <c r="M914" s="2" t="s">
        <v>1151</v>
      </c>
      <c r="N914" s="2" t="s">
        <v>1152</v>
      </c>
      <c r="O914" s="3">
        <v>1</v>
      </c>
      <c r="P914" s="3">
        <v>129.98869999999999</v>
      </c>
      <c r="Q914" s="3">
        <v>142</v>
      </c>
      <c r="R914" s="3">
        <v>142</v>
      </c>
      <c r="S914" s="3">
        <v>12.0113</v>
      </c>
      <c r="T914" s="3">
        <v>12.01</v>
      </c>
      <c r="U914" s="3">
        <v>8.4499999999999993</v>
      </c>
      <c r="V914" s="2" t="s">
        <v>145</v>
      </c>
      <c r="W914" s="2" t="s">
        <v>146</v>
      </c>
      <c r="X914" s="2" t="s">
        <v>72</v>
      </c>
      <c r="Y914" s="19" t="str">
        <f>VLOOKUP(G914,'Verweis Kd-Gruppe'!$A$2:$B$8,2,FALSE)</f>
        <v>EXP</v>
      </c>
      <c r="Z914" s="19" t="str">
        <f>VLOOKUP(J914,'Verweis Art-Gruppe'!$A$2:$B$15,2,FALSE)</f>
        <v>Geräte</v>
      </c>
      <c r="AA914" s="19" t="str">
        <f>VLOOKUP(W914,'Verweis Vertreter'!$A$2:$B$24,2,FALSE)</f>
        <v>Muhsin Yortanli</v>
      </c>
      <c r="AB914" s="12">
        <f t="shared" si="126"/>
        <v>1</v>
      </c>
      <c r="AC914" s="12">
        <f t="shared" si="131"/>
        <v>129.98869999999999</v>
      </c>
      <c r="AD914" s="12">
        <f t="shared" si="132"/>
        <v>142</v>
      </c>
      <c r="AE914" s="12">
        <f t="shared" si="127"/>
        <v>142</v>
      </c>
      <c r="AF914" s="12">
        <f t="shared" si="128"/>
        <v>12.0113</v>
      </c>
      <c r="AG914" s="12">
        <f t="shared" si="129"/>
        <v>12.01</v>
      </c>
      <c r="AH914" s="9">
        <f t="shared" si="133"/>
        <v>8.457746478873239E-2</v>
      </c>
      <c r="AI914" s="14">
        <f>VLOOKUP(E914,'Verweis Faktor'!$A:$B,2,FALSE)</f>
        <v>1</v>
      </c>
      <c r="AJ914" s="14"/>
      <c r="AK914" s="14" t="str">
        <f>IF(AL914="Ja","Versandkosten",VLOOKUP(E914,'Verweis Belegart'!$A$2:$B$9,2,FALSE))</f>
        <v>Hardware</v>
      </c>
      <c r="AL914" s="14" t="str">
        <f t="shared" si="134"/>
        <v>Nein</v>
      </c>
      <c r="AM914" s="14" t="str">
        <f t="shared" si="130"/>
        <v>Positiv</v>
      </c>
    </row>
    <row r="915" spans="1:39" ht="17.25" customHeight="1" x14ac:dyDescent="0.35">
      <c r="A915" s="17">
        <v>14570557</v>
      </c>
      <c r="B915" s="2" t="s">
        <v>1159</v>
      </c>
      <c r="C915" s="1">
        <v>2025001</v>
      </c>
      <c r="D915" s="1">
        <v>2000251</v>
      </c>
      <c r="E915" s="2" t="s">
        <v>34</v>
      </c>
      <c r="F915" s="2" t="s">
        <v>182</v>
      </c>
      <c r="G915" s="2" t="s">
        <v>66</v>
      </c>
      <c r="H915" s="2" t="s">
        <v>258</v>
      </c>
      <c r="I915" s="2" t="s">
        <v>259</v>
      </c>
      <c r="J915" s="2" t="s">
        <v>103</v>
      </c>
      <c r="K915" s="2" t="s">
        <v>307</v>
      </c>
      <c r="L915" s="2" t="s">
        <v>608</v>
      </c>
      <c r="M915" s="2" t="s">
        <v>609</v>
      </c>
      <c r="N915" s="2" t="s">
        <v>610</v>
      </c>
      <c r="O915" s="3">
        <v>1</v>
      </c>
      <c r="P915" s="3">
        <v>181</v>
      </c>
      <c r="Q915" s="3">
        <v>187</v>
      </c>
      <c r="R915" s="3">
        <v>187</v>
      </c>
      <c r="S915" s="3">
        <v>6</v>
      </c>
      <c r="T915" s="3">
        <v>6</v>
      </c>
      <c r="U915" s="3">
        <v>3.2</v>
      </c>
      <c r="V915" s="2" t="s">
        <v>145</v>
      </c>
      <c r="W915" s="2" t="s">
        <v>146</v>
      </c>
      <c r="X915" s="2" t="s">
        <v>72</v>
      </c>
      <c r="Y915" s="19" t="str">
        <f>VLOOKUP(G915,'Verweis Kd-Gruppe'!$A$2:$B$8,2,FALSE)</f>
        <v>EXP</v>
      </c>
      <c r="Z915" s="19" t="str">
        <f>VLOOKUP(J915,'Verweis Art-Gruppe'!$A$2:$B$15,2,FALSE)</f>
        <v>Geräte</v>
      </c>
      <c r="AA915" s="19" t="str">
        <f>VLOOKUP(W915,'Verweis Vertreter'!$A$2:$B$24,2,FALSE)</f>
        <v>Muhsin Yortanli</v>
      </c>
      <c r="AB915" s="12">
        <f t="shared" si="126"/>
        <v>1</v>
      </c>
      <c r="AC915" s="12">
        <f t="shared" si="131"/>
        <v>181</v>
      </c>
      <c r="AD915" s="12">
        <f t="shared" si="132"/>
        <v>187</v>
      </c>
      <c r="AE915" s="12">
        <f t="shared" si="127"/>
        <v>187</v>
      </c>
      <c r="AF915" s="12">
        <f t="shared" si="128"/>
        <v>6</v>
      </c>
      <c r="AG915" s="12">
        <f t="shared" si="129"/>
        <v>6</v>
      </c>
      <c r="AH915" s="9">
        <f t="shared" si="133"/>
        <v>3.2085561497326207E-2</v>
      </c>
      <c r="AI915" s="14">
        <f>VLOOKUP(E915,'Verweis Faktor'!$A:$B,2,FALSE)</f>
        <v>1</v>
      </c>
      <c r="AJ915" s="14"/>
      <c r="AK915" s="14" t="str">
        <f>IF(AL915="Ja","Versandkosten",VLOOKUP(E915,'Verweis Belegart'!$A$2:$B$9,2,FALSE))</f>
        <v>Hardware</v>
      </c>
      <c r="AL915" s="14" t="str">
        <f t="shared" si="134"/>
        <v>Nein</v>
      </c>
      <c r="AM915" s="14" t="str">
        <f t="shared" si="130"/>
        <v>Positiv</v>
      </c>
    </row>
    <row r="916" spans="1:39" ht="17.25" customHeight="1" x14ac:dyDescent="0.35">
      <c r="A916" s="17">
        <v>14570557</v>
      </c>
      <c r="B916" s="2" t="s">
        <v>1159</v>
      </c>
      <c r="C916" s="1">
        <v>2025001</v>
      </c>
      <c r="D916" s="1">
        <v>2000251</v>
      </c>
      <c r="E916" s="2" t="s">
        <v>34</v>
      </c>
      <c r="F916" s="2" t="s">
        <v>182</v>
      </c>
      <c r="G916" s="2" t="s">
        <v>66</v>
      </c>
      <c r="H916" s="2" t="s">
        <v>258</v>
      </c>
      <c r="I916" s="2" t="s">
        <v>259</v>
      </c>
      <c r="J916" s="2" t="s">
        <v>304</v>
      </c>
      <c r="K916" s="2" t="s">
        <v>311</v>
      </c>
      <c r="L916" s="2" t="s">
        <v>382</v>
      </c>
      <c r="M916" s="2" t="s">
        <v>383</v>
      </c>
      <c r="N916" s="2" t="s">
        <v>384</v>
      </c>
      <c r="O916" s="3">
        <v>1</v>
      </c>
      <c r="P916" s="3">
        <v>145.5</v>
      </c>
      <c r="Q916" s="3">
        <v>149</v>
      </c>
      <c r="R916" s="3">
        <v>149</v>
      </c>
      <c r="S916" s="3">
        <v>3.5</v>
      </c>
      <c r="T916" s="3">
        <v>3.5</v>
      </c>
      <c r="U916" s="3">
        <v>2.34</v>
      </c>
      <c r="V916" s="2" t="s">
        <v>145</v>
      </c>
      <c r="W916" s="2" t="s">
        <v>146</v>
      </c>
      <c r="X916" s="2" t="s">
        <v>72</v>
      </c>
      <c r="Y916" s="19" t="str">
        <f>VLOOKUP(G916,'Verweis Kd-Gruppe'!$A$2:$B$8,2,FALSE)</f>
        <v>EXP</v>
      </c>
      <c r="Z916" s="19" t="str">
        <f>VLOOKUP(J916,'Verweis Art-Gruppe'!$A$2:$B$15,2,FALSE)</f>
        <v>Zubehör</v>
      </c>
      <c r="AA916" s="19" t="str">
        <f>VLOOKUP(W916,'Verweis Vertreter'!$A$2:$B$24,2,FALSE)</f>
        <v>Muhsin Yortanli</v>
      </c>
      <c r="AB916" s="12">
        <f t="shared" si="126"/>
        <v>1</v>
      </c>
      <c r="AC916" s="12">
        <f t="shared" si="131"/>
        <v>145.5</v>
      </c>
      <c r="AD916" s="12">
        <f t="shared" si="132"/>
        <v>149</v>
      </c>
      <c r="AE916" s="12">
        <f t="shared" si="127"/>
        <v>149</v>
      </c>
      <c r="AF916" s="12">
        <f t="shared" si="128"/>
        <v>3.5</v>
      </c>
      <c r="AG916" s="12">
        <f t="shared" si="129"/>
        <v>3.5</v>
      </c>
      <c r="AH916" s="9">
        <f t="shared" si="133"/>
        <v>2.3489932885906041E-2</v>
      </c>
      <c r="AI916" s="14">
        <f>VLOOKUP(E916,'Verweis Faktor'!$A:$B,2,FALSE)</f>
        <v>1</v>
      </c>
      <c r="AJ916" s="14"/>
      <c r="AK916" s="14" t="str">
        <f>IF(AL916="Ja","Versandkosten",VLOOKUP(E916,'Verweis Belegart'!$A$2:$B$9,2,FALSE))</f>
        <v>Hardware</v>
      </c>
      <c r="AL916" s="14" t="str">
        <f t="shared" si="134"/>
        <v>Nein</v>
      </c>
      <c r="AM916" s="14" t="str">
        <f t="shared" si="130"/>
        <v>Positiv</v>
      </c>
    </row>
    <row r="917" spans="1:39" ht="17.25" customHeight="1" x14ac:dyDescent="0.35">
      <c r="A917" s="17">
        <v>14570557</v>
      </c>
      <c r="B917" s="2" t="s">
        <v>1159</v>
      </c>
      <c r="C917" s="1">
        <v>2025001</v>
      </c>
      <c r="D917" s="1">
        <v>2000251</v>
      </c>
      <c r="E917" s="2" t="s">
        <v>34</v>
      </c>
      <c r="F917" s="2" t="s">
        <v>182</v>
      </c>
      <c r="G917" s="2" t="s">
        <v>66</v>
      </c>
      <c r="H917" s="2" t="s">
        <v>258</v>
      </c>
      <c r="I917" s="2" t="s">
        <v>259</v>
      </c>
      <c r="J917" s="2" t="s">
        <v>103</v>
      </c>
      <c r="K917" s="2" t="s">
        <v>478</v>
      </c>
      <c r="L917" s="2" t="s">
        <v>619</v>
      </c>
      <c r="M917" s="2" t="s">
        <v>620</v>
      </c>
      <c r="N917" s="2" t="s">
        <v>618</v>
      </c>
      <c r="O917" s="3">
        <v>1</v>
      </c>
      <c r="P917" s="3">
        <v>495</v>
      </c>
      <c r="Q917" s="3">
        <v>499</v>
      </c>
      <c r="R917" s="3">
        <v>499</v>
      </c>
      <c r="S917" s="3">
        <v>4</v>
      </c>
      <c r="T917" s="3">
        <v>4</v>
      </c>
      <c r="U917" s="3">
        <v>0.8</v>
      </c>
      <c r="V917" s="2" t="s">
        <v>145</v>
      </c>
      <c r="W917" s="2" t="s">
        <v>146</v>
      </c>
      <c r="X917" s="2" t="s">
        <v>72</v>
      </c>
      <c r="Y917" s="19" t="str">
        <f>VLOOKUP(G917,'Verweis Kd-Gruppe'!$A$2:$B$8,2,FALSE)</f>
        <v>EXP</v>
      </c>
      <c r="Z917" s="19" t="str">
        <f>VLOOKUP(J917,'Verweis Art-Gruppe'!$A$2:$B$15,2,FALSE)</f>
        <v>Geräte</v>
      </c>
      <c r="AA917" s="19" t="str">
        <f>VLOOKUP(W917,'Verweis Vertreter'!$A$2:$B$24,2,FALSE)</f>
        <v>Muhsin Yortanli</v>
      </c>
      <c r="AB917" s="12">
        <f t="shared" si="126"/>
        <v>1</v>
      </c>
      <c r="AC917" s="12">
        <f t="shared" si="131"/>
        <v>495</v>
      </c>
      <c r="AD917" s="12">
        <f t="shared" si="132"/>
        <v>499</v>
      </c>
      <c r="AE917" s="12">
        <f t="shared" si="127"/>
        <v>499</v>
      </c>
      <c r="AF917" s="12">
        <f t="shared" si="128"/>
        <v>4</v>
      </c>
      <c r="AG917" s="12">
        <f t="shared" si="129"/>
        <v>4</v>
      </c>
      <c r="AH917" s="9">
        <f t="shared" si="133"/>
        <v>8.0160320641282558E-3</v>
      </c>
      <c r="AI917" s="14">
        <f>VLOOKUP(E917,'Verweis Faktor'!$A:$B,2,FALSE)</f>
        <v>1</v>
      </c>
      <c r="AJ917" s="14"/>
      <c r="AK917" s="14" t="str">
        <f>IF(AL917="Ja","Versandkosten",VLOOKUP(E917,'Verweis Belegart'!$A$2:$B$9,2,FALSE))</f>
        <v>Hardware</v>
      </c>
      <c r="AL917" s="14" t="str">
        <f t="shared" si="134"/>
        <v>Nein</v>
      </c>
      <c r="AM917" s="14" t="str">
        <f t="shared" si="130"/>
        <v>Positiv</v>
      </c>
    </row>
    <row r="918" spans="1:39" ht="17.25" customHeight="1" x14ac:dyDescent="0.35">
      <c r="A918" s="17">
        <v>14570557</v>
      </c>
      <c r="B918" s="2" t="s">
        <v>1159</v>
      </c>
      <c r="C918" s="1">
        <v>2025001</v>
      </c>
      <c r="D918" s="1">
        <v>2000251</v>
      </c>
      <c r="E918" s="2" t="s">
        <v>34</v>
      </c>
      <c r="F918" s="2" t="s">
        <v>182</v>
      </c>
      <c r="G918" s="2" t="s">
        <v>66</v>
      </c>
      <c r="H918" s="2" t="s">
        <v>258</v>
      </c>
      <c r="I918" s="2" t="s">
        <v>259</v>
      </c>
      <c r="J918" s="2" t="s">
        <v>103</v>
      </c>
      <c r="K918" s="2" t="s">
        <v>482</v>
      </c>
      <c r="L918" s="2" t="s">
        <v>619</v>
      </c>
      <c r="M918" s="2" t="s">
        <v>620</v>
      </c>
      <c r="N918" s="2" t="s">
        <v>618</v>
      </c>
      <c r="O918" s="3">
        <v>1</v>
      </c>
      <c r="P918" s="3">
        <v>495</v>
      </c>
      <c r="Q918" s="3">
        <v>499</v>
      </c>
      <c r="R918" s="3">
        <v>499</v>
      </c>
      <c r="S918" s="3">
        <v>4</v>
      </c>
      <c r="T918" s="3">
        <v>4</v>
      </c>
      <c r="U918" s="3">
        <v>0.8</v>
      </c>
      <c r="V918" s="2" t="s">
        <v>145</v>
      </c>
      <c r="W918" s="2" t="s">
        <v>146</v>
      </c>
      <c r="X918" s="2" t="s">
        <v>72</v>
      </c>
      <c r="Y918" s="19" t="str">
        <f>VLOOKUP(G918,'Verweis Kd-Gruppe'!$A$2:$B$8,2,FALSE)</f>
        <v>EXP</v>
      </c>
      <c r="Z918" s="19" t="str">
        <f>VLOOKUP(J918,'Verweis Art-Gruppe'!$A$2:$B$15,2,FALSE)</f>
        <v>Geräte</v>
      </c>
      <c r="AA918" s="19" t="str">
        <f>VLOOKUP(W918,'Verweis Vertreter'!$A$2:$B$24,2,FALSE)</f>
        <v>Muhsin Yortanli</v>
      </c>
      <c r="AB918" s="12">
        <f t="shared" si="126"/>
        <v>1</v>
      </c>
      <c r="AC918" s="12">
        <f t="shared" si="131"/>
        <v>495</v>
      </c>
      <c r="AD918" s="12">
        <f t="shared" si="132"/>
        <v>499</v>
      </c>
      <c r="AE918" s="12">
        <f t="shared" si="127"/>
        <v>499</v>
      </c>
      <c r="AF918" s="12">
        <f t="shared" si="128"/>
        <v>4</v>
      </c>
      <c r="AG918" s="12">
        <f t="shared" si="129"/>
        <v>4</v>
      </c>
      <c r="AH918" s="9">
        <f t="shared" si="133"/>
        <v>8.0160320641282558E-3</v>
      </c>
      <c r="AI918" s="14">
        <f>VLOOKUP(E918,'Verweis Faktor'!$A:$B,2,FALSE)</f>
        <v>1</v>
      </c>
      <c r="AJ918" s="14"/>
      <c r="AK918" s="14" t="str">
        <f>IF(AL918="Ja","Versandkosten",VLOOKUP(E918,'Verweis Belegart'!$A$2:$B$9,2,FALSE))</f>
        <v>Hardware</v>
      </c>
      <c r="AL918" s="14" t="str">
        <f t="shared" si="134"/>
        <v>Nein</v>
      </c>
      <c r="AM918" s="14" t="str">
        <f t="shared" si="130"/>
        <v>Positiv</v>
      </c>
    </row>
    <row r="919" spans="1:39" ht="17.25" customHeight="1" x14ac:dyDescent="0.35">
      <c r="A919" s="17">
        <v>14570557</v>
      </c>
      <c r="B919" s="2" t="s">
        <v>1159</v>
      </c>
      <c r="C919" s="1">
        <v>2025001</v>
      </c>
      <c r="D919" s="1">
        <v>2000251</v>
      </c>
      <c r="E919" s="2" t="s">
        <v>34</v>
      </c>
      <c r="F919" s="2" t="s">
        <v>182</v>
      </c>
      <c r="G919" s="2" t="s">
        <v>66</v>
      </c>
      <c r="H919" s="2" t="s">
        <v>258</v>
      </c>
      <c r="I919" s="2" t="s">
        <v>259</v>
      </c>
      <c r="J919" s="2" t="s">
        <v>103</v>
      </c>
      <c r="K919" s="2" t="s">
        <v>485</v>
      </c>
      <c r="L919" s="2" t="s">
        <v>619</v>
      </c>
      <c r="M919" s="2" t="s">
        <v>620</v>
      </c>
      <c r="N919" s="2" t="s">
        <v>618</v>
      </c>
      <c r="O919" s="3">
        <v>1</v>
      </c>
      <c r="P919" s="3">
        <v>495</v>
      </c>
      <c r="Q919" s="3">
        <v>499</v>
      </c>
      <c r="R919" s="3">
        <v>499</v>
      </c>
      <c r="S919" s="3">
        <v>4</v>
      </c>
      <c r="T919" s="3">
        <v>4</v>
      </c>
      <c r="U919" s="3">
        <v>0.8</v>
      </c>
      <c r="V919" s="2" t="s">
        <v>145</v>
      </c>
      <c r="W919" s="2" t="s">
        <v>146</v>
      </c>
      <c r="X919" s="2" t="s">
        <v>72</v>
      </c>
      <c r="Y919" s="19" t="str">
        <f>VLOOKUP(G919,'Verweis Kd-Gruppe'!$A$2:$B$8,2,FALSE)</f>
        <v>EXP</v>
      </c>
      <c r="Z919" s="19" t="str">
        <f>VLOOKUP(J919,'Verweis Art-Gruppe'!$A$2:$B$15,2,FALSE)</f>
        <v>Geräte</v>
      </c>
      <c r="AA919" s="19" t="str">
        <f>VLOOKUP(W919,'Verweis Vertreter'!$A$2:$B$24,2,FALSE)</f>
        <v>Muhsin Yortanli</v>
      </c>
      <c r="AB919" s="12">
        <f t="shared" si="126"/>
        <v>1</v>
      </c>
      <c r="AC919" s="12">
        <f t="shared" si="131"/>
        <v>495</v>
      </c>
      <c r="AD919" s="12">
        <f t="shared" si="132"/>
        <v>499</v>
      </c>
      <c r="AE919" s="12">
        <f t="shared" si="127"/>
        <v>499</v>
      </c>
      <c r="AF919" s="12">
        <f t="shared" si="128"/>
        <v>4</v>
      </c>
      <c r="AG919" s="12">
        <f t="shared" si="129"/>
        <v>4</v>
      </c>
      <c r="AH919" s="9">
        <f t="shared" si="133"/>
        <v>8.0160320641282558E-3</v>
      </c>
      <c r="AI919" s="14">
        <f>VLOOKUP(E919,'Verweis Faktor'!$A:$B,2,FALSE)</f>
        <v>1</v>
      </c>
      <c r="AJ919" s="14"/>
      <c r="AK919" s="14" t="str">
        <f>IF(AL919="Ja","Versandkosten",VLOOKUP(E919,'Verweis Belegart'!$A$2:$B$9,2,FALSE))</f>
        <v>Hardware</v>
      </c>
      <c r="AL919" s="14" t="str">
        <f t="shared" si="134"/>
        <v>Nein</v>
      </c>
      <c r="AM919" s="14" t="str">
        <f t="shared" si="130"/>
        <v>Positiv</v>
      </c>
    </row>
    <row r="920" spans="1:39" ht="17.25" customHeight="1" x14ac:dyDescent="0.35">
      <c r="A920" s="17">
        <v>14570557</v>
      </c>
      <c r="B920" s="2" t="s">
        <v>1159</v>
      </c>
      <c r="C920" s="1">
        <v>2025001</v>
      </c>
      <c r="D920" s="1">
        <v>2000251</v>
      </c>
      <c r="E920" s="2" t="s">
        <v>34</v>
      </c>
      <c r="F920" s="2" t="s">
        <v>182</v>
      </c>
      <c r="G920" s="2" t="s">
        <v>66</v>
      </c>
      <c r="H920" s="2" t="s">
        <v>258</v>
      </c>
      <c r="I920" s="2" t="s">
        <v>259</v>
      </c>
      <c r="J920" s="2" t="s">
        <v>103</v>
      </c>
      <c r="K920" s="2" t="s">
        <v>486</v>
      </c>
      <c r="L920" s="2" t="s">
        <v>621</v>
      </c>
      <c r="M920" s="2" t="s">
        <v>622</v>
      </c>
      <c r="N920" s="2" t="s">
        <v>268</v>
      </c>
      <c r="O920" s="3">
        <v>1</v>
      </c>
      <c r="P920" s="3">
        <v>1207</v>
      </c>
      <c r="Q920" s="3">
        <v>1300</v>
      </c>
      <c r="R920" s="3">
        <v>1300</v>
      </c>
      <c r="S920" s="3">
        <v>93</v>
      </c>
      <c r="T920" s="3">
        <v>93</v>
      </c>
      <c r="U920" s="3">
        <v>7.15</v>
      </c>
      <c r="V920" s="2" t="s">
        <v>145</v>
      </c>
      <c r="W920" s="2" t="s">
        <v>146</v>
      </c>
      <c r="X920" s="2" t="s">
        <v>72</v>
      </c>
      <c r="Y920" s="19" t="str">
        <f>VLOOKUP(G920,'Verweis Kd-Gruppe'!$A$2:$B$8,2,FALSE)</f>
        <v>EXP</v>
      </c>
      <c r="Z920" s="19" t="str">
        <f>VLOOKUP(J920,'Verweis Art-Gruppe'!$A$2:$B$15,2,FALSE)</f>
        <v>Geräte</v>
      </c>
      <c r="AA920" s="19" t="str">
        <f>VLOOKUP(W920,'Verweis Vertreter'!$A$2:$B$24,2,FALSE)</f>
        <v>Muhsin Yortanli</v>
      </c>
      <c r="AB920" s="12">
        <f t="shared" si="126"/>
        <v>1</v>
      </c>
      <c r="AC920" s="12">
        <f t="shared" si="131"/>
        <v>1207</v>
      </c>
      <c r="AD920" s="12">
        <f t="shared" si="132"/>
        <v>1300</v>
      </c>
      <c r="AE920" s="12">
        <f t="shared" si="127"/>
        <v>1300</v>
      </c>
      <c r="AF920" s="12">
        <f t="shared" si="128"/>
        <v>93</v>
      </c>
      <c r="AG920" s="12">
        <f t="shared" si="129"/>
        <v>93</v>
      </c>
      <c r="AH920" s="9">
        <f t="shared" si="133"/>
        <v>7.1538461538461537E-2</v>
      </c>
      <c r="AI920" s="14">
        <f>VLOOKUP(E920,'Verweis Faktor'!$A:$B,2,FALSE)</f>
        <v>1</v>
      </c>
      <c r="AJ920" s="14"/>
      <c r="AK920" s="14" t="str">
        <f>IF(AL920="Ja","Versandkosten",VLOOKUP(E920,'Verweis Belegart'!$A$2:$B$9,2,FALSE))</f>
        <v>Hardware</v>
      </c>
      <c r="AL920" s="14" t="str">
        <f t="shared" si="134"/>
        <v>Nein</v>
      </c>
      <c r="AM920" s="14" t="str">
        <f t="shared" si="130"/>
        <v>Positiv</v>
      </c>
    </row>
    <row r="921" spans="1:39" ht="17.25" customHeight="1" x14ac:dyDescent="0.35">
      <c r="A921" s="17">
        <v>14570557</v>
      </c>
      <c r="B921" s="2" t="s">
        <v>1159</v>
      </c>
      <c r="C921" s="1">
        <v>2025001</v>
      </c>
      <c r="D921" s="1">
        <v>2000251</v>
      </c>
      <c r="E921" s="2" t="s">
        <v>34</v>
      </c>
      <c r="F921" s="2" t="s">
        <v>182</v>
      </c>
      <c r="G921" s="2" t="s">
        <v>66</v>
      </c>
      <c r="H921" s="2" t="s">
        <v>258</v>
      </c>
      <c r="I921" s="2" t="s">
        <v>259</v>
      </c>
      <c r="J921" s="2" t="s">
        <v>103</v>
      </c>
      <c r="K921" s="2" t="s">
        <v>490</v>
      </c>
      <c r="L921" s="2" t="s">
        <v>623</v>
      </c>
      <c r="M921" s="2" t="s">
        <v>624</v>
      </c>
      <c r="N921" s="2" t="s">
        <v>229</v>
      </c>
      <c r="O921" s="3">
        <v>1</v>
      </c>
      <c r="P921" s="3">
        <v>1037.0621000000001</v>
      </c>
      <c r="Q921" s="3">
        <v>1059</v>
      </c>
      <c r="R921" s="3">
        <v>1059</v>
      </c>
      <c r="S921" s="3">
        <v>21.937899999999999</v>
      </c>
      <c r="T921" s="3">
        <v>21.94</v>
      </c>
      <c r="U921" s="3">
        <v>2.0699999999999998</v>
      </c>
      <c r="V921" s="2" t="s">
        <v>145</v>
      </c>
      <c r="W921" s="2" t="s">
        <v>146</v>
      </c>
      <c r="X921" s="2" t="s">
        <v>72</v>
      </c>
      <c r="Y921" s="19" t="str">
        <f>VLOOKUP(G921,'Verweis Kd-Gruppe'!$A$2:$B$8,2,FALSE)</f>
        <v>EXP</v>
      </c>
      <c r="Z921" s="19" t="str">
        <f>VLOOKUP(J921,'Verweis Art-Gruppe'!$A$2:$B$15,2,FALSE)</f>
        <v>Geräte</v>
      </c>
      <c r="AA921" s="19" t="str">
        <f>VLOOKUP(W921,'Verweis Vertreter'!$A$2:$B$24,2,FALSE)</f>
        <v>Muhsin Yortanli</v>
      </c>
      <c r="AB921" s="12">
        <f t="shared" si="126"/>
        <v>1</v>
      </c>
      <c r="AC921" s="12">
        <f t="shared" si="131"/>
        <v>1037.0621000000001</v>
      </c>
      <c r="AD921" s="12">
        <f t="shared" si="132"/>
        <v>1059</v>
      </c>
      <c r="AE921" s="12">
        <f t="shared" si="127"/>
        <v>1059</v>
      </c>
      <c r="AF921" s="12">
        <f t="shared" si="128"/>
        <v>21.937899999999999</v>
      </c>
      <c r="AG921" s="12">
        <f t="shared" si="129"/>
        <v>21.94</v>
      </c>
      <c r="AH921" s="9">
        <f t="shared" si="133"/>
        <v>2.0717658168083099E-2</v>
      </c>
      <c r="AI921" s="14">
        <f>VLOOKUP(E921,'Verweis Faktor'!$A:$B,2,FALSE)</f>
        <v>1</v>
      </c>
      <c r="AJ921" s="14"/>
      <c r="AK921" s="14" t="str">
        <f>IF(AL921="Ja","Versandkosten",VLOOKUP(E921,'Verweis Belegart'!$A$2:$B$9,2,FALSE))</f>
        <v>Hardware</v>
      </c>
      <c r="AL921" s="14" t="str">
        <f t="shared" si="134"/>
        <v>Nein</v>
      </c>
      <c r="AM921" s="14" t="str">
        <f t="shared" si="130"/>
        <v>Positiv</v>
      </c>
    </row>
    <row r="922" spans="1:39" ht="17.25" customHeight="1" x14ac:dyDescent="0.35">
      <c r="A922" s="17">
        <v>14570557</v>
      </c>
      <c r="B922" s="2" t="s">
        <v>1159</v>
      </c>
      <c r="C922" s="1">
        <v>2025001</v>
      </c>
      <c r="D922" s="1">
        <v>2000251</v>
      </c>
      <c r="E922" s="2" t="s">
        <v>34</v>
      </c>
      <c r="F922" s="2" t="s">
        <v>182</v>
      </c>
      <c r="G922" s="2" t="s">
        <v>66</v>
      </c>
      <c r="H922" s="2" t="s">
        <v>258</v>
      </c>
      <c r="I922" s="2" t="s">
        <v>259</v>
      </c>
      <c r="J922" s="2" t="s">
        <v>103</v>
      </c>
      <c r="K922" s="2" t="s">
        <v>494</v>
      </c>
      <c r="L922" s="2" t="s">
        <v>562</v>
      </c>
      <c r="M922" s="2" t="s">
        <v>563</v>
      </c>
      <c r="N922" s="2" t="s">
        <v>155</v>
      </c>
      <c r="O922" s="3">
        <v>1</v>
      </c>
      <c r="P922" s="3">
        <v>541</v>
      </c>
      <c r="Q922" s="3">
        <v>560</v>
      </c>
      <c r="R922" s="3">
        <v>560</v>
      </c>
      <c r="S922" s="3">
        <v>19</v>
      </c>
      <c r="T922" s="3">
        <v>19</v>
      </c>
      <c r="U922" s="3">
        <v>3.39</v>
      </c>
      <c r="V922" s="2" t="s">
        <v>145</v>
      </c>
      <c r="W922" s="2" t="s">
        <v>146</v>
      </c>
      <c r="X922" s="2" t="s">
        <v>72</v>
      </c>
      <c r="Y922" s="19" t="str">
        <f>VLOOKUP(G922,'Verweis Kd-Gruppe'!$A$2:$B$8,2,FALSE)</f>
        <v>EXP</v>
      </c>
      <c r="Z922" s="19" t="str">
        <f>VLOOKUP(J922,'Verweis Art-Gruppe'!$A$2:$B$15,2,FALSE)</f>
        <v>Geräte</v>
      </c>
      <c r="AA922" s="19" t="str">
        <f>VLOOKUP(W922,'Verweis Vertreter'!$A$2:$B$24,2,FALSE)</f>
        <v>Muhsin Yortanli</v>
      </c>
      <c r="AB922" s="12">
        <f t="shared" si="126"/>
        <v>1</v>
      </c>
      <c r="AC922" s="12">
        <f t="shared" si="131"/>
        <v>541</v>
      </c>
      <c r="AD922" s="12">
        <f t="shared" si="132"/>
        <v>560</v>
      </c>
      <c r="AE922" s="12">
        <f t="shared" si="127"/>
        <v>560</v>
      </c>
      <c r="AF922" s="12">
        <f t="shared" si="128"/>
        <v>19</v>
      </c>
      <c r="AG922" s="12">
        <f t="shared" si="129"/>
        <v>19</v>
      </c>
      <c r="AH922" s="9">
        <f t="shared" si="133"/>
        <v>3.3928571428571426E-2</v>
      </c>
      <c r="AI922" s="14">
        <f>VLOOKUP(E922,'Verweis Faktor'!$A:$B,2,FALSE)</f>
        <v>1</v>
      </c>
      <c r="AJ922" s="14"/>
      <c r="AK922" s="14" t="str">
        <f>IF(AL922="Ja","Versandkosten",VLOOKUP(E922,'Verweis Belegart'!$A$2:$B$9,2,FALSE))</f>
        <v>Hardware</v>
      </c>
      <c r="AL922" s="14" t="str">
        <f t="shared" si="134"/>
        <v>Nein</v>
      </c>
      <c r="AM922" s="14" t="str">
        <f t="shared" si="130"/>
        <v>Positiv</v>
      </c>
    </row>
    <row r="923" spans="1:39" ht="17.25" customHeight="1" x14ac:dyDescent="0.35">
      <c r="A923" s="17">
        <v>14570557</v>
      </c>
      <c r="B923" s="2" t="s">
        <v>1159</v>
      </c>
      <c r="C923" s="1">
        <v>2025001</v>
      </c>
      <c r="D923" s="1">
        <v>2000251</v>
      </c>
      <c r="E923" s="2" t="s">
        <v>34</v>
      </c>
      <c r="F923" s="2" t="s">
        <v>182</v>
      </c>
      <c r="G923" s="2" t="s">
        <v>66</v>
      </c>
      <c r="H923" s="2" t="s">
        <v>258</v>
      </c>
      <c r="I923" s="2" t="s">
        <v>259</v>
      </c>
      <c r="J923" s="2" t="s">
        <v>103</v>
      </c>
      <c r="K923" s="2" t="s">
        <v>498</v>
      </c>
      <c r="L923" s="2" t="s">
        <v>1214</v>
      </c>
      <c r="M923" s="2" t="s">
        <v>1215</v>
      </c>
      <c r="N923" s="2" t="s">
        <v>58</v>
      </c>
      <c r="O923" s="3">
        <v>1</v>
      </c>
      <c r="P923" s="3">
        <v>615</v>
      </c>
      <c r="Q923" s="3">
        <v>622</v>
      </c>
      <c r="R923" s="3">
        <v>622</v>
      </c>
      <c r="S923" s="3">
        <v>7</v>
      </c>
      <c r="T923" s="3">
        <v>7</v>
      </c>
      <c r="U923" s="3">
        <v>1.1200000000000001</v>
      </c>
      <c r="V923" s="2" t="s">
        <v>145</v>
      </c>
      <c r="W923" s="2" t="s">
        <v>146</v>
      </c>
      <c r="X923" s="2" t="s">
        <v>72</v>
      </c>
      <c r="Y923" s="19" t="str">
        <f>VLOOKUP(G923,'Verweis Kd-Gruppe'!$A$2:$B$8,2,FALSE)</f>
        <v>EXP</v>
      </c>
      <c r="Z923" s="19" t="str">
        <f>VLOOKUP(J923,'Verweis Art-Gruppe'!$A$2:$B$15,2,FALSE)</f>
        <v>Geräte</v>
      </c>
      <c r="AA923" s="19" t="str">
        <f>VLOOKUP(W923,'Verweis Vertreter'!$A$2:$B$24,2,FALSE)</f>
        <v>Muhsin Yortanli</v>
      </c>
      <c r="AB923" s="12">
        <f t="shared" si="126"/>
        <v>1</v>
      </c>
      <c r="AC923" s="12">
        <f t="shared" si="131"/>
        <v>615</v>
      </c>
      <c r="AD923" s="12">
        <f t="shared" si="132"/>
        <v>622</v>
      </c>
      <c r="AE923" s="12">
        <f t="shared" si="127"/>
        <v>622</v>
      </c>
      <c r="AF923" s="12">
        <f t="shared" si="128"/>
        <v>7</v>
      </c>
      <c r="AG923" s="12">
        <f t="shared" si="129"/>
        <v>7</v>
      </c>
      <c r="AH923" s="9">
        <f t="shared" si="133"/>
        <v>1.1254019292604502E-2</v>
      </c>
      <c r="AI923" s="14">
        <f>VLOOKUP(E923,'Verweis Faktor'!$A:$B,2,FALSE)</f>
        <v>1</v>
      </c>
      <c r="AJ923" s="14"/>
      <c r="AK923" s="14" t="str">
        <f>IF(AL923="Ja","Versandkosten",VLOOKUP(E923,'Verweis Belegart'!$A$2:$B$9,2,FALSE))</f>
        <v>Hardware</v>
      </c>
      <c r="AL923" s="14" t="str">
        <f t="shared" si="134"/>
        <v>Nein</v>
      </c>
      <c r="AM923" s="14" t="str">
        <f t="shared" si="130"/>
        <v>Positiv</v>
      </c>
    </row>
    <row r="924" spans="1:39" ht="17.25" customHeight="1" x14ac:dyDescent="0.35">
      <c r="A924" s="17">
        <v>14570557</v>
      </c>
      <c r="B924" s="2" t="s">
        <v>1159</v>
      </c>
      <c r="C924" s="1">
        <v>2025001</v>
      </c>
      <c r="D924" s="1">
        <v>2000251</v>
      </c>
      <c r="E924" s="2" t="s">
        <v>34</v>
      </c>
      <c r="F924" s="2" t="s">
        <v>182</v>
      </c>
      <c r="G924" s="2" t="s">
        <v>66</v>
      </c>
      <c r="H924" s="2" t="s">
        <v>258</v>
      </c>
      <c r="I924" s="2" t="s">
        <v>259</v>
      </c>
      <c r="J924" s="2" t="s">
        <v>103</v>
      </c>
      <c r="K924" s="2" t="s">
        <v>499</v>
      </c>
      <c r="L924" s="2" t="s">
        <v>100</v>
      </c>
      <c r="M924" s="2" t="s">
        <v>101</v>
      </c>
      <c r="N924" s="2" t="s">
        <v>102</v>
      </c>
      <c r="O924" s="3">
        <v>1</v>
      </c>
      <c r="P924" s="3">
        <v>814</v>
      </c>
      <c r="Q924" s="3">
        <v>845</v>
      </c>
      <c r="R924" s="3">
        <v>845</v>
      </c>
      <c r="S924" s="3">
        <v>31</v>
      </c>
      <c r="T924" s="3">
        <v>31</v>
      </c>
      <c r="U924" s="3">
        <v>3.66</v>
      </c>
      <c r="V924" s="2" t="s">
        <v>145</v>
      </c>
      <c r="W924" s="2" t="s">
        <v>146</v>
      </c>
      <c r="X924" s="2" t="s">
        <v>72</v>
      </c>
      <c r="Y924" s="19" t="str">
        <f>VLOOKUP(G924,'Verweis Kd-Gruppe'!$A$2:$B$8,2,FALSE)</f>
        <v>EXP</v>
      </c>
      <c r="Z924" s="19" t="str">
        <f>VLOOKUP(J924,'Verweis Art-Gruppe'!$A$2:$B$15,2,FALSE)</f>
        <v>Geräte</v>
      </c>
      <c r="AA924" s="19" t="str">
        <f>VLOOKUP(W924,'Verweis Vertreter'!$A$2:$B$24,2,FALSE)</f>
        <v>Muhsin Yortanli</v>
      </c>
      <c r="AB924" s="12">
        <f t="shared" si="126"/>
        <v>1</v>
      </c>
      <c r="AC924" s="12">
        <f t="shared" si="131"/>
        <v>814</v>
      </c>
      <c r="AD924" s="12">
        <f t="shared" si="132"/>
        <v>845</v>
      </c>
      <c r="AE924" s="12">
        <f t="shared" si="127"/>
        <v>845</v>
      </c>
      <c r="AF924" s="12">
        <f t="shared" si="128"/>
        <v>31</v>
      </c>
      <c r="AG924" s="12">
        <f t="shared" si="129"/>
        <v>31</v>
      </c>
      <c r="AH924" s="9">
        <f t="shared" si="133"/>
        <v>3.6686390532544376E-2</v>
      </c>
      <c r="AI924" s="14">
        <f>VLOOKUP(E924,'Verweis Faktor'!$A:$B,2,FALSE)</f>
        <v>1</v>
      </c>
      <c r="AJ924" s="14"/>
      <c r="AK924" s="14" t="str">
        <f>IF(AL924="Ja","Versandkosten",VLOOKUP(E924,'Verweis Belegart'!$A$2:$B$9,2,FALSE))</f>
        <v>Hardware</v>
      </c>
      <c r="AL924" s="14" t="str">
        <f t="shared" si="134"/>
        <v>Nein</v>
      </c>
      <c r="AM924" s="14" t="str">
        <f t="shared" si="130"/>
        <v>Positiv</v>
      </c>
    </row>
    <row r="925" spans="1:39" ht="17.25" customHeight="1" x14ac:dyDescent="0.35">
      <c r="A925" s="17">
        <v>14570557</v>
      </c>
      <c r="B925" s="2" t="s">
        <v>1159</v>
      </c>
      <c r="C925" s="1">
        <v>2025001</v>
      </c>
      <c r="D925" s="1">
        <v>2000251</v>
      </c>
      <c r="E925" s="2" t="s">
        <v>34</v>
      </c>
      <c r="F925" s="2" t="s">
        <v>182</v>
      </c>
      <c r="G925" s="2" t="s">
        <v>66</v>
      </c>
      <c r="H925" s="2" t="s">
        <v>258</v>
      </c>
      <c r="I925" s="2" t="s">
        <v>259</v>
      </c>
      <c r="J925" s="2" t="s">
        <v>103</v>
      </c>
      <c r="K925" s="2" t="s">
        <v>503</v>
      </c>
      <c r="L925" s="2" t="s">
        <v>754</v>
      </c>
      <c r="M925" s="2" t="s">
        <v>755</v>
      </c>
      <c r="N925" s="2" t="s">
        <v>268</v>
      </c>
      <c r="O925" s="3">
        <v>1</v>
      </c>
      <c r="P925" s="3">
        <v>1207</v>
      </c>
      <c r="Q925" s="3">
        <v>1300</v>
      </c>
      <c r="R925" s="3">
        <v>1300</v>
      </c>
      <c r="S925" s="3">
        <v>93</v>
      </c>
      <c r="T925" s="3">
        <v>93</v>
      </c>
      <c r="U925" s="3">
        <v>7.15</v>
      </c>
      <c r="V925" s="2" t="s">
        <v>145</v>
      </c>
      <c r="W925" s="2" t="s">
        <v>146</v>
      </c>
      <c r="X925" s="2" t="s">
        <v>72</v>
      </c>
      <c r="Y925" s="19" t="str">
        <f>VLOOKUP(G925,'Verweis Kd-Gruppe'!$A$2:$B$8,2,FALSE)</f>
        <v>EXP</v>
      </c>
      <c r="Z925" s="19" t="str">
        <f>VLOOKUP(J925,'Verweis Art-Gruppe'!$A$2:$B$15,2,FALSE)</f>
        <v>Geräte</v>
      </c>
      <c r="AA925" s="19" t="str">
        <f>VLOOKUP(W925,'Verweis Vertreter'!$A$2:$B$24,2,FALSE)</f>
        <v>Muhsin Yortanli</v>
      </c>
      <c r="AB925" s="12">
        <f t="shared" si="126"/>
        <v>1</v>
      </c>
      <c r="AC925" s="12">
        <f t="shared" si="131"/>
        <v>1207</v>
      </c>
      <c r="AD925" s="12">
        <f t="shared" si="132"/>
        <v>1300</v>
      </c>
      <c r="AE925" s="12">
        <f t="shared" si="127"/>
        <v>1300</v>
      </c>
      <c r="AF925" s="12">
        <f t="shared" si="128"/>
        <v>93</v>
      </c>
      <c r="AG925" s="12">
        <f t="shared" si="129"/>
        <v>93</v>
      </c>
      <c r="AH925" s="9">
        <f t="shared" si="133"/>
        <v>7.1538461538461537E-2</v>
      </c>
      <c r="AI925" s="14">
        <f>VLOOKUP(E925,'Verweis Faktor'!$A:$B,2,FALSE)</f>
        <v>1</v>
      </c>
      <c r="AJ925" s="14"/>
      <c r="AK925" s="14" t="str">
        <f>IF(AL925="Ja","Versandkosten",VLOOKUP(E925,'Verweis Belegart'!$A$2:$B$9,2,FALSE))</f>
        <v>Hardware</v>
      </c>
      <c r="AL925" s="14" t="str">
        <f t="shared" si="134"/>
        <v>Nein</v>
      </c>
      <c r="AM925" s="14" t="str">
        <f t="shared" si="130"/>
        <v>Positiv</v>
      </c>
    </row>
    <row r="926" spans="1:39" ht="17.25" customHeight="1" x14ac:dyDescent="0.35">
      <c r="A926" s="17">
        <v>14570557</v>
      </c>
      <c r="B926" s="2" t="s">
        <v>1159</v>
      </c>
      <c r="C926" s="1">
        <v>2025001</v>
      </c>
      <c r="D926" s="1">
        <v>2000251</v>
      </c>
      <c r="E926" s="2" t="s">
        <v>34</v>
      </c>
      <c r="F926" s="2" t="s">
        <v>182</v>
      </c>
      <c r="G926" s="2" t="s">
        <v>66</v>
      </c>
      <c r="H926" s="2" t="s">
        <v>258</v>
      </c>
      <c r="I926" s="2" t="s">
        <v>259</v>
      </c>
      <c r="J926" s="2" t="s">
        <v>103</v>
      </c>
      <c r="K926" s="2" t="s">
        <v>507</v>
      </c>
      <c r="L926" s="2" t="s">
        <v>334</v>
      </c>
      <c r="M926" s="2" t="s">
        <v>335</v>
      </c>
      <c r="N926" s="2" t="s">
        <v>310</v>
      </c>
      <c r="O926" s="3">
        <v>1</v>
      </c>
      <c r="P926" s="3">
        <v>483.93950000000001</v>
      </c>
      <c r="Q926" s="3">
        <v>492</v>
      </c>
      <c r="R926" s="3">
        <v>492</v>
      </c>
      <c r="S926" s="3">
        <v>8.0604999999999993</v>
      </c>
      <c r="T926" s="3">
        <v>8.06</v>
      </c>
      <c r="U926" s="3">
        <v>1.63</v>
      </c>
      <c r="V926" s="2" t="s">
        <v>145</v>
      </c>
      <c r="W926" s="2" t="s">
        <v>146</v>
      </c>
      <c r="X926" s="2" t="s">
        <v>72</v>
      </c>
      <c r="Y926" s="19" t="str">
        <f>VLOOKUP(G926,'Verweis Kd-Gruppe'!$A$2:$B$8,2,FALSE)</f>
        <v>EXP</v>
      </c>
      <c r="Z926" s="19" t="str">
        <f>VLOOKUP(J926,'Verweis Art-Gruppe'!$A$2:$B$15,2,FALSE)</f>
        <v>Geräte</v>
      </c>
      <c r="AA926" s="19" t="str">
        <f>VLOOKUP(W926,'Verweis Vertreter'!$A$2:$B$24,2,FALSE)</f>
        <v>Muhsin Yortanli</v>
      </c>
      <c r="AB926" s="12">
        <f t="shared" si="126"/>
        <v>1</v>
      </c>
      <c r="AC926" s="12">
        <f t="shared" si="131"/>
        <v>483.93950000000001</v>
      </c>
      <c r="AD926" s="12">
        <f t="shared" si="132"/>
        <v>492</v>
      </c>
      <c r="AE926" s="12">
        <f t="shared" si="127"/>
        <v>492</v>
      </c>
      <c r="AF926" s="12">
        <f t="shared" si="128"/>
        <v>8.0604999999999993</v>
      </c>
      <c r="AG926" s="12">
        <f t="shared" si="129"/>
        <v>8.06</v>
      </c>
      <c r="AH926" s="9">
        <f t="shared" si="133"/>
        <v>1.6382113821138213E-2</v>
      </c>
      <c r="AI926" s="14">
        <f>VLOOKUP(E926,'Verweis Faktor'!$A:$B,2,FALSE)</f>
        <v>1</v>
      </c>
      <c r="AJ926" s="14"/>
      <c r="AK926" s="14" t="str">
        <f>IF(AL926="Ja","Versandkosten",VLOOKUP(E926,'Verweis Belegart'!$A$2:$B$9,2,FALSE))</f>
        <v>Hardware</v>
      </c>
      <c r="AL926" s="14" t="str">
        <f t="shared" si="134"/>
        <v>Nein</v>
      </c>
      <c r="AM926" s="14" t="str">
        <f t="shared" si="130"/>
        <v>Positiv</v>
      </c>
    </row>
    <row r="927" spans="1:39" ht="17.25" customHeight="1" x14ac:dyDescent="0.35">
      <c r="A927" s="17">
        <v>14570557</v>
      </c>
      <c r="B927" s="2" t="s">
        <v>1159</v>
      </c>
      <c r="C927" s="1">
        <v>2025001</v>
      </c>
      <c r="D927" s="1">
        <v>2000251</v>
      </c>
      <c r="E927" s="2" t="s">
        <v>34</v>
      </c>
      <c r="F927" s="2" t="s">
        <v>182</v>
      </c>
      <c r="G927" s="2" t="s">
        <v>66</v>
      </c>
      <c r="H927" s="2" t="s">
        <v>258</v>
      </c>
      <c r="I927" s="2" t="s">
        <v>259</v>
      </c>
      <c r="J927" s="2" t="s">
        <v>103</v>
      </c>
      <c r="K927" s="2" t="s">
        <v>511</v>
      </c>
      <c r="L927" s="2" t="s">
        <v>275</v>
      </c>
      <c r="M927" s="2" t="s">
        <v>276</v>
      </c>
      <c r="N927" s="2" t="s">
        <v>271</v>
      </c>
      <c r="O927" s="3">
        <v>1</v>
      </c>
      <c r="P927" s="3">
        <v>416</v>
      </c>
      <c r="Q927" s="3">
        <v>422</v>
      </c>
      <c r="R927" s="3">
        <v>422</v>
      </c>
      <c r="S927" s="3">
        <v>6</v>
      </c>
      <c r="T927" s="3">
        <v>6</v>
      </c>
      <c r="U927" s="3">
        <v>1.42</v>
      </c>
      <c r="V927" s="2" t="s">
        <v>145</v>
      </c>
      <c r="W927" s="2" t="s">
        <v>146</v>
      </c>
      <c r="X927" s="2" t="s">
        <v>72</v>
      </c>
      <c r="Y927" s="19" t="str">
        <f>VLOOKUP(G927,'Verweis Kd-Gruppe'!$A$2:$B$8,2,FALSE)</f>
        <v>EXP</v>
      </c>
      <c r="Z927" s="19" t="str">
        <f>VLOOKUP(J927,'Verweis Art-Gruppe'!$A$2:$B$15,2,FALSE)</f>
        <v>Geräte</v>
      </c>
      <c r="AA927" s="19" t="str">
        <f>VLOOKUP(W927,'Verweis Vertreter'!$A$2:$B$24,2,FALSE)</f>
        <v>Muhsin Yortanli</v>
      </c>
      <c r="AB927" s="12">
        <f t="shared" si="126"/>
        <v>1</v>
      </c>
      <c r="AC927" s="12">
        <f t="shared" si="131"/>
        <v>416</v>
      </c>
      <c r="AD927" s="12">
        <f t="shared" si="132"/>
        <v>422</v>
      </c>
      <c r="AE927" s="12">
        <f t="shared" si="127"/>
        <v>422</v>
      </c>
      <c r="AF927" s="12">
        <f t="shared" si="128"/>
        <v>6</v>
      </c>
      <c r="AG927" s="12">
        <f t="shared" si="129"/>
        <v>6</v>
      </c>
      <c r="AH927" s="9">
        <f t="shared" si="133"/>
        <v>1.4218009478672985E-2</v>
      </c>
      <c r="AI927" s="14">
        <f>VLOOKUP(E927,'Verweis Faktor'!$A:$B,2,FALSE)</f>
        <v>1</v>
      </c>
      <c r="AJ927" s="14"/>
      <c r="AK927" s="14" t="str">
        <f>IF(AL927="Ja","Versandkosten",VLOOKUP(E927,'Verweis Belegart'!$A$2:$B$9,2,FALSE))</f>
        <v>Hardware</v>
      </c>
      <c r="AL927" s="14" t="str">
        <f t="shared" si="134"/>
        <v>Nein</v>
      </c>
      <c r="AM927" s="14" t="str">
        <f t="shared" si="130"/>
        <v>Positiv</v>
      </c>
    </row>
    <row r="928" spans="1:39" ht="17.25" customHeight="1" x14ac:dyDescent="0.35">
      <c r="A928" s="17">
        <v>14570557</v>
      </c>
      <c r="B928" s="2" t="s">
        <v>1159</v>
      </c>
      <c r="C928" s="1">
        <v>2025001</v>
      </c>
      <c r="D928" s="1">
        <v>2000251</v>
      </c>
      <c r="E928" s="2" t="s">
        <v>34</v>
      </c>
      <c r="F928" s="2" t="s">
        <v>182</v>
      </c>
      <c r="G928" s="2" t="s">
        <v>66</v>
      </c>
      <c r="H928" s="2" t="s">
        <v>258</v>
      </c>
      <c r="I928" s="2" t="s">
        <v>259</v>
      </c>
      <c r="J928" s="2" t="s">
        <v>103</v>
      </c>
      <c r="K928" s="2" t="s">
        <v>512</v>
      </c>
      <c r="L928" s="2" t="s">
        <v>275</v>
      </c>
      <c r="M928" s="2" t="s">
        <v>276</v>
      </c>
      <c r="N928" s="2" t="s">
        <v>271</v>
      </c>
      <c r="O928" s="3">
        <v>1</v>
      </c>
      <c r="P928" s="3">
        <v>416</v>
      </c>
      <c r="Q928" s="3">
        <v>422</v>
      </c>
      <c r="R928" s="3">
        <v>422</v>
      </c>
      <c r="S928" s="3">
        <v>6</v>
      </c>
      <c r="T928" s="3">
        <v>6</v>
      </c>
      <c r="U928" s="3">
        <v>1.42</v>
      </c>
      <c r="V928" s="2" t="s">
        <v>145</v>
      </c>
      <c r="W928" s="2" t="s">
        <v>146</v>
      </c>
      <c r="X928" s="2" t="s">
        <v>72</v>
      </c>
      <c r="Y928" s="19" t="str">
        <f>VLOOKUP(G928,'Verweis Kd-Gruppe'!$A$2:$B$8,2,FALSE)</f>
        <v>EXP</v>
      </c>
      <c r="Z928" s="19" t="str">
        <f>VLOOKUP(J928,'Verweis Art-Gruppe'!$A$2:$B$15,2,FALSE)</f>
        <v>Geräte</v>
      </c>
      <c r="AA928" s="19" t="str">
        <f>VLOOKUP(W928,'Verweis Vertreter'!$A$2:$B$24,2,FALSE)</f>
        <v>Muhsin Yortanli</v>
      </c>
      <c r="AB928" s="12">
        <f t="shared" si="126"/>
        <v>1</v>
      </c>
      <c r="AC928" s="12">
        <f t="shared" si="131"/>
        <v>416</v>
      </c>
      <c r="AD928" s="12">
        <f t="shared" si="132"/>
        <v>422</v>
      </c>
      <c r="AE928" s="12">
        <f t="shared" si="127"/>
        <v>422</v>
      </c>
      <c r="AF928" s="12">
        <f t="shared" si="128"/>
        <v>6</v>
      </c>
      <c r="AG928" s="12">
        <f t="shared" si="129"/>
        <v>6</v>
      </c>
      <c r="AH928" s="9">
        <f t="shared" si="133"/>
        <v>1.4218009478672985E-2</v>
      </c>
      <c r="AI928" s="14">
        <f>VLOOKUP(E928,'Verweis Faktor'!$A:$B,2,FALSE)</f>
        <v>1</v>
      </c>
      <c r="AJ928" s="14"/>
      <c r="AK928" s="14" t="str">
        <f>IF(AL928="Ja","Versandkosten",VLOOKUP(E928,'Verweis Belegart'!$A$2:$B$9,2,FALSE))</f>
        <v>Hardware</v>
      </c>
      <c r="AL928" s="14" t="str">
        <f t="shared" si="134"/>
        <v>Nein</v>
      </c>
      <c r="AM928" s="14" t="str">
        <f t="shared" si="130"/>
        <v>Positiv</v>
      </c>
    </row>
    <row r="929" spans="1:39" ht="17.25" customHeight="1" x14ac:dyDescent="0.35">
      <c r="A929" s="17">
        <v>14570557</v>
      </c>
      <c r="B929" s="2" t="s">
        <v>1159</v>
      </c>
      <c r="C929" s="1">
        <v>2025001</v>
      </c>
      <c r="D929" s="1">
        <v>2000251</v>
      </c>
      <c r="E929" s="2" t="s">
        <v>34</v>
      </c>
      <c r="F929" s="2" t="s">
        <v>182</v>
      </c>
      <c r="G929" s="2" t="s">
        <v>66</v>
      </c>
      <c r="H929" s="2" t="s">
        <v>258</v>
      </c>
      <c r="I929" s="2" t="s">
        <v>259</v>
      </c>
      <c r="J929" s="2" t="s">
        <v>103</v>
      </c>
      <c r="K929" s="2" t="s">
        <v>516</v>
      </c>
      <c r="L929" s="2" t="s">
        <v>629</v>
      </c>
      <c r="M929" s="2" t="s">
        <v>630</v>
      </c>
      <c r="N929" s="2" t="s">
        <v>257</v>
      </c>
      <c r="O929" s="3">
        <v>1</v>
      </c>
      <c r="P929" s="3">
        <v>880</v>
      </c>
      <c r="Q929" s="3">
        <v>942</v>
      </c>
      <c r="R929" s="3">
        <v>942</v>
      </c>
      <c r="S929" s="3">
        <v>62</v>
      </c>
      <c r="T929" s="3">
        <v>62</v>
      </c>
      <c r="U929" s="3">
        <v>6.58</v>
      </c>
      <c r="V929" s="2" t="s">
        <v>145</v>
      </c>
      <c r="W929" s="2" t="s">
        <v>146</v>
      </c>
      <c r="X929" s="2" t="s">
        <v>72</v>
      </c>
      <c r="Y929" s="19" t="str">
        <f>VLOOKUP(G929,'Verweis Kd-Gruppe'!$A$2:$B$8,2,FALSE)</f>
        <v>EXP</v>
      </c>
      <c r="Z929" s="19" t="str">
        <f>VLOOKUP(J929,'Verweis Art-Gruppe'!$A$2:$B$15,2,FALSE)</f>
        <v>Geräte</v>
      </c>
      <c r="AA929" s="19" t="str">
        <f>VLOOKUP(W929,'Verweis Vertreter'!$A$2:$B$24,2,FALSE)</f>
        <v>Muhsin Yortanli</v>
      </c>
      <c r="AB929" s="12">
        <f t="shared" si="126"/>
        <v>1</v>
      </c>
      <c r="AC929" s="12">
        <f t="shared" si="131"/>
        <v>880</v>
      </c>
      <c r="AD929" s="12">
        <f t="shared" si="132"/>
        <v>942</v>
      </c>
      <c r="AE929" s="12">
        <f t="shared" si="127"/>
        <v>942</v>
      </c>
      <c r="AF929" s="12">
        <f t="shared" si="128"/>
        <v>62</v>
      </c>
      <c r="AG929" s="12">
        <f t="shared" si="129"/>
        <v>62</v>
      </c>
      <c r="AH929" s="9">
        <f t="shared" si="133"/>
        <v>6.5817409766454352E-2</v>
      </c>
      <c r="AI929" s="14">
        <f>VLOOKUP(E929,'Verweis Faktor'!$A:$B,2,FALSE)</f>
        <v>1</v>
      </c>
      <c r="AJ929" s="14"/>
      <c r="AK929" s="14" t="str">
        <f>IF(AL929="Ja","Versandkosten",VLOOKUP(E929,'Verweis Belegart'!$A$2:$B$9,2,FALSE))</f>
        <v>Hardware</v>
      </c>
      <c r="AL929" s="14" t="str">
        <f t="shared" si="134"/>
        <v>Nein</v>
      </c>
      <c r="AM929" s="14" t="str">
        <f t="shared" si="130"/>
        <v>Positiv</v>
      </c>
    </row>
    <row r="930" spans="1:39" ht="17.25" customHeight="1" x14ac:dyDescent="0.35">
      <c r="A930" s="17">
        <v>14570557</v>
      </c>
      <c r="B930" s="2" t="s">
        <v>1159</v>
      </c>
      <c r="C930" s="1">
        <v>2025001</v>
      </c>
      <c r="D930" s="1">
        <v>2000251</v>
      </c>
      <c r="E930" s="2" t="s">
        <v>34</v>
      </c>
      <c r="F930" s="2" t="s">
        <v>182</v>
      </c>
      <c r="G930" s="2" t="s">
        <v>66</v>
      </c>
      <c r="H930" s="2" t="s">
        <v>258</v>
      </c>
      <c r="I930" s="2" t="s">
        <v>259</v>
      </c>
      <c r="J930" s="2" t="s">
        <v>103</v>
      </c>
      <c r="K930" s="2" t="s">
        <v>517</v>
      </c>
      <c r="L930" s="2" t="s">
        <v>342</v>
      </c>
      <c r="M930" s="2" t="s">
        <v>343</v>
      </c>
      <c r="N930" s="2" t="s">
        <v>344</v>
      </c>
      <c r="O930" s="3">
        <v>1</v>
      </c>
      <c r="P930" s="3">
        <v>991.57889999999998</v>
      </c>
      <c r="Q930" s="3">
        <v>1020</v>
      </c>
      <c r="R930" s="3">
        <v>1020</v>
      </c>
      <c r="S930" s="3">
        <v>28.421099999999999</v>
      </c>
      <c r="T930" s="3">
        <v>28.42</v>
      </c>
      <c r="U930" s="3">
        <v>2.78</v>
      </c>
      <c r="V930" s="2" t="s">
        <v>145</v>
      </c>
      <c r="W930" s="2" t="s">
        <v>146</v>
      </c>
      <c r="X930" s="2" t="s">
        <v>72</v>
      </c>
      <c r="Y930" s="19" t="str">
        <f>VLOOKUP(G930,'Verweis Kd-Gruppe'!$A$2:$B$8,2,FALSE)</f>
        <v>EXP</v>
      </c>
      <c r="Z930" s="19" t="str">
        <f>VLOOKUP(J930,'Verweis Art-Gruppe'!$A$2:$B$15,2,FALSE)</f>
        <v>Geräte</v>
      </c>
      <c r="AA930" s="19" t="str">
        <f>VLOOKUP(W930,'Verweis Vertreter'!$A$2:$B$24,2,FALSE)</f>
        <v>Muhsin Yortanli</v>
      </c>
      <c r="AB930" s="12">
        <f t="shared" si="126"/>
        <v>1</v>
      </c>
      <c r="AC930" s="12">
        <f t="shared" si="131"/>
        <v>991.57889999999998</v>
      </c>
      <c r="AD930" s="12">
        <f t="shared" si="132"/>
        <v>1020</v>
      </c>
      <c r="AE930" s="12">
        <f t="shared" si="127"/>
        <v>1020</v>
      </c>
      <c r="AF930" s="12">
        <f t="shared" si="128"/>
        <v>28.421099999999999</v>
      </c>
      <c r="AG930" s="12">
        <f t="shared" si="129"/>
        <v>28.42</v>
      </c>
      <c r="AH930" s="9">
        <f t="shared" si="133"/>
        <v>2.7862745098039217E-2</v>
      </c>
      <c r="AI930" s="14">
        <f>VLOOKUP(E930,'Verweis Faktor'!$A:$B,2,FALSE)</f>
        <v>1</v>
      </c>
      <c r="AJ930" s="14"/>
      <c r="AK930" s="14" t="str">
        <f>IF(AL930="Ja","Versandkosten",VLOOKUP(E930,'Verweis Belegart'!$A$2:$B$9,2,FALSE))</f>
        <v>Hardware</v>
      </c>
      <c r="AL930" s="14" t="str">
        <f t="shared" si="134"/>
        <v>Nein</v>
      </c>
      <c r="AM930" s="14" t="str">
        <f t="shared" si="130"/>
        <v>Positiv</v>
      </c>
    </row>
    <row r="931" spans="1:39" ht="17.25" customHeight="1" x14ac:dyDescent="0.35">
      <c r="A931" s="17">
        <v>14570557</v>
      </c>
      <c r="B931" s="2" t="s">
        <v>1159</v>
      </c>
      <c r="C931" s="1">
        <v>2025001</v>
      </c>
      <c r="D931" s="1">
        <v>2000251</v>
      </c>
      <c r="E931" s="2" t="s">
        <v>34</v>
      </c>
      <c r="F931" s="2" t="s">
        <v>182</v>
      </c>
      <c r="G931" s="2" t="s">
        <v>66</v>
      </c>
      <c r="H931" s="2" t="s">
        <v>258</v>
      </c>
      <c r="I931" s="2" t="s">
        <v>259</v>
      </c>
      <c r="J931" s="2" t="s">
        <v>103</v>
      </c>
      <c r="K931" s="2" t="s">
        <v>518</v>
      </c>
      <c r="L931" s="2" t="s">
        <v>342</v>
      </c>
      <c r="M931" s="2" t="s">
        <v>343</v>
      </c>
      <c r="N931" s="2" t="s">
        <v>344</v>
      </c>
      <c r="O931" s="3">
        <v>1</v>
      </c>
      <c r="P931" s="3">
        <v>991.57889999999998</v>
      </c>
      <c r="Q931" s="3">
        <v>1010</v>
      </c>
      <c r="R931" s="3">
        <v>1010</v>
      </c>
      <c r="S931" s="3">
        <v>18.421099999999999</v>
      </c>
      <c r="T931" s="3">
        <v>18.420000000000002</v>
      </c>
      <c r="U931" s="3">
        <v>1.82</v>
      </c>
      <c r="V931" s="2" t="s">
        <v>145</v>
      </c>
      <c r="W931" s="2" t="s">
        <v>146</v>
      </c>
      <c r="X931" s="2" t="s">
        <v>72</v>
      </c>
      <c r="Y931" s="19" t="str">
        <f>VLOOKUP(G931,'Verweis Kd-Gruppe'!$A$2:$B$8,2,FALSE)</f>
        <v>EXP</v>
      </c>
      <c r="Z931" s="19" t="str">
        <f>VLOOKUP(J931,'Verweis Art-Gruppe'!$A$2:$B$15,2,FALSE)</f>
        <v>Geräte</v>
      </c>
      <c r="AA931" s="19" t="str">
        <f>VLOOKUP(W931,'Verweis Vertreter'!$A$2:$B$24,2,FALSE)</f>
        <v>Muhsin Yortanli</v>
      </c>
      <c r="AB931" s="12">
        <f t="shared" si="126"/>
        <v>1</v>
      </c>
      <c r="AC931" s="12">
        <f t="shared" si="131"/>
        <v>991.57889999999998</v>
      </c>
      <c r="AD931" s="12">
        <f t="shared" si="132"/>
        <v>1010</v>
      </c>
      <c r="AE931" s="12">
        <f t="shared" si="127"/>
        <v>1010</v>
      </c>
      <c r="AF931" s="12">
        <f t="shared" si="128"/>
        <v>18.421099999999999</v>
      </c>
      <c r="AG931" s="12">
        <f t="shared" si="129"/>
        <v>18.420000000000002</v>
      </c>
      <c r="AH931" s="9">
        <f t="shared" si="133"/>
        <v>1.823762376237624E-2</v>
      </c>
      <c r="AI931" s="14">
        <f>VLOOKUP(E931,'Verweis Faktor'!$A:$B,2,FALSE)</f>
        <v>1</v>
      </c>
      <c r="AJ931" s="14"/>
      <c r="AK931" s="14" t="str">
        <f>IF(AL931="Ja","Versandkosten",VLOOKUP(E931,'Verweis Belegart'!$A$2:$B$9,2,FALSE))</f>
        <v>Hardware</v>
      </c>
      <c r="AL931" s="14" t="str">
        <f t="shared" si="134"/>
        <v>Nein</v>
      </c>
      <c r="AM931" s="14" t="str">
        <f t="shared" si="130"/>
        <v>Positiv</v>
      </c>
    </row>
    <row r="932" spans="1:39" ht="17.25" customHeight="1" x14ac:dyDescent="0.35">
      <c r="A932" s="17">
        <v>14570557</v>
      </c>
      <c r="B932" s="2" t="s">
        <v>1159</v>
      </c>
      <c r="C932" s="1">
        <v>2025001</v>
      </c>
      <c r="D932" s="1">
        <v>2000251</v>
      </c>
      <c r="E932" s="2" t="s">
        <v>34</v>
      </c>
      <c r="F932" s="2" t="s">
        <v>182</v>
      </c>
      <c r="G932" s="2" t="s">
        <v>66</v>
      </c>
      <c r="H932" s="2" t="s">
        <v>258</v>
      </c>
      <c r="I932" s="2" t="s">
        <v>259</v>
      </c>
      <c r="J932" s="2" t="s">
        <v>103</v>
      </c>
      <c r="K932" s="2" t="s">
        <v>519</v>
      </c>
      <c r="L932" s="2" t="s">
        <v>633</v>
      </c>
      <c r="M932" s="2" t="s">
        <v>634</v>
      </c>
      <c r="N932" s="2" t="s">
        <v>510</v>
      </c>
      <c r="O932" s="3">
        <v>1</v>
      </c>
      <c r="P932" s="3">
        <v>685</v>
      </c>
      <c r="Q932" s="3">
        <v>699</v>
      </c>
      <c r="R932" s="3">
        <v>699</v>
      </c>
      <c r="S932" s="3">
        <v>14</v>
      </c>
      <c r="T932" s="3">
        <v>14</v>
      </c>
      <c r="U932" s="3">
        <v>2</v>
      </c>
      <c r="V932" s="2" t="s">
        <v>145</v>
      </c>
      <c r="W932" s="2" t="s">
        <v>146</v>
      </c>
      <c r="X932" s="2" t="s">
        <v>72</v>
      </c>
      <c r="Y932" s="19" t="str">
        <f>VLOOKUP(G932,'Verweis Kd-Gruppe'!$A$2:$B$8,2,FALSE)</f>
        <v>EXP</v>
      </c>
      <c r="Z932" s="19" t="str">
        <f>VLOOKUP(J932,'Verweis Art-Gruppe'!$A$2:$B$15,2,FALSE)</f>
        <v>Geräte</v>
      </c>
      <c r="AA932" s="19" t="str">
        <f>VLOOKUP(W932,'Verweis Vertreter'!$A$2:$B$24,2,FALSE)</f>
        <v>Muhsin Yortanli</v>
      </c>
      <c r="AB932" s="12">
        <f t="shared" si="126"/>
        <v>1</v>
      </c>
      <c r="AC932" s="12">
        <f t="shared" si="131"/>
        <v>685</v>
      </c>
      <c r="AD932" s="12">
        <f t="shared" si="132"/>
        <v>699</v>
      </c>
      <c r="AE932" s="12">
        <f t="shared" si="127"/>
        <v>699</v>
      </c>
      <c r="AF932" s="12">
        <f t="shared" si="128"/>
        <v>14</v>
      </c>
      <c r="AG932" s="12">
        <f t="shared" si="129"/>
        <v>14</v>
      </c>
      <c r="AH932" s="9">
        <f t="shared" si="133"/>
        <v>2.0028612303290415E-2</v>
      </c>
      <c r="AI932" s="14">
        <f>VLOOKUP(E932,'Verweis Faktor'!$A:$B,2,FALSE)</f>
        <v>1</v>
      </c>
      <c r="AJ932" s="14"/>
      <c r="AK932" s="14" t="str">
        <f>IF(AL932="Ja","Versandkosten",VLOOKUP(E932,'Verweis Belegart'!$A$2:$B$9,2,FALSE))</f>
        <v>Hardware</v>
      </c>
      <c r="AL932" s="14" t="str">
        <f t="shared" si="134"/>
        <v>Nein</v>
      </c>
      <c r="AM932" s="14" t="str">
        <f t="shared" si="130"/>
        <v>Positiv</v>
      </c>
    </row>
    <row r="933" spans="1:39" ht="17.25" customHeight="1" x14ac:dyDescent="0.35">
      <c r="A933" s="17">
        <v>14570557</v>
      </c>
      <c r="B933" s="2" t="s">
        <v>1159</v>
      </c>
      <c r="C933" s="1">
        <v>2025001</v>
      </c>
      <c r="D933" s="1">
        <v>2000251</v>
      </c>
      <c r="E933" s="2" t="s">
        <v>34</v>
      </c>
      <c r="F933" s="2" t="s">
        <v>182</v>
      </c>
      <c r="G933" s="2" t="s">
        <v>66</v>
      </c>
      <c r="H933" s="2" t="s">
        <v>258</v>
      </c>
      <c r="I933" s="2" t="s">
        <v>259</v>
      </c>
      <c r="J933" s="2" t="s">
        <v>103</v>
      </c>
      <c r="K933" s="2" t="s">
        <v>523</v>
      </c>
      <c r="L933" s="2" t="s">
        <v>395</v>
      </c>
      <c r="M933" s="2" t="s">
        <v>396</v>
      </c>
      <c r="N933" s="2" t="s">
        <v>292</v>
      </c>
      <c r="O933" s="3">
        <v>1</v>
      </c>
      <c r="P933" s="3">
        <v>912.70759999999996</v>
      </c>
      <c r="Q933" s="3">
        <v>919</v>
      </c>
      <c r="R933" s="3">
        <v>919</v>
      </c>
      <c r="S933" s="3">
        <v>6.2923999999999998</v>
      </c>
      <c r="T933" s="3">
        <v>6.29</v>
      </c>
      <c r="U933" s="3">
        <v>0.68</v>
      </c>
      <c r="V933" s="2" t="s">
        <v>145</v>
      </c>
      <c r="W933" s="2" t="s">
        <v>146</v>
      </c>
      <c r="X933" s="2" t="s">
        <v>72</v>
      </c>
      <c r="Y933" s="19" t="str">
        <f>VLOOKUP(G933,'Verweis Kd-Gruppe'!$A$2:$B$8,2,FALSE)</f>
        <v>EXP</v>
      </c>
      <c r="Z933" s="19" t="str">
        <f>VLOOKUP(J933,'Verweis Art-Gruppe'!$A$2:$B$15,2,FALSE)</f>
        <v>Geräte</v>
      </c>
      <c r="AA933" s="19" t="str">
        <f>VLOOKUP(W933,'Verweis Vertreter'!$A$2:$B$24,2,FALSE)</f>
        <v>Muhsin Yortanli</v>
      </c>
      <c r="AB933" s="12">
        <f t="shared" si="126"/>
        <v>1</v>
      </c>
      <c r="AC933" s="12">
        <f t="shared" si="131"/>
        <v>912.70759999999996</v>
      </c>
      <c r="AD933" s="12">
        <f t="shared" si="132"/>
        <v>919</v>
      </c>
      <c r="AE933" s="12">
        <f t="shared" si="127"/>
        <v>919</v>
      </c>
      <c r="AF933" s="12">
        <f t="shared" si="128"/>
        <v>6.2923999999999998</v>
      </c>
      <c r="AG933" s="12">
        <f t="shared" si="129"/>
        <v>6.29</v>
      </c>
      <c r="AH933" s="9">
        <f t="shared" si="133"/>
        <v>6.8443960826985858E-3</v>
      </c>
      <c r="AI933" s="14">
        <f>VLOOKUP(E933,'Verweis Faktor'!$A:$B,2,FALSE)</f>
        <v>1</v>
      </c>
      <c r="AJ933" s="14"/>
      <c r="AK933" s="14" t="str">
        <f>IF(AL933="Ja","Versandkosten",VLOOKUP(E933,'Verweis Belegart'!$A$2:$B$9,2,FALSE))</f>
        <v>Hardware</v>
      </c>
      <c r="AL933" s="14" t="str">
        <f t="shared" si="134"/>
        <v>Nein</v>
      </c>
      <c r="AM933" s="14" t="str">
        <f t="shared" si="130"/>
        <v>Positiv</v>
      </c>
    </row>
    <row r="934" spans="1:39" ht="17.25" customHeight="1" x14ac:dyDescent="0.35">
      <c r="A934" s="17">
        <v>14570557</v>
      </c>
      <c r="B934" s="2" t="s">
        <v>1159</v>
      </c>
      <c r="C934" s="1">
        <v>2025001</v>
      </c>
      <c r="D934" s="1">
        <v>2000251</v>
      </c>
      <c r="E934" s="2" t="s">
        <v>34</v>
      </c>
      <c r="F934" s="2" t="s">
        <v>182</v>
      </c>
      <c r="G934" s="2" t="s">
        <v>66</v>
      </c>
      <c r="H934" s="2" t="s">
        <v>258</v>
      </c>
      <c r="I934" s="2" t="s">
        <v>259</v>
      </c>
      <c r="J934" s="2" t="s">
        <v>103</v>
      </c>
      <c r="K934" s="2" t="s">
        <v>527</v>
      </c>
      <c r="L934" s="2" t="s">
        <v>395</v>
      </c>
      <c r="M934" s="2" t="s">
        <v>396</v>
      </c>
      <c r="N934" s="2" t="s">
        <v>292</v>
      </c>
      <c r="O934" s="3">
        <v>1</v>
      </c>
      <c r="P934" s="3">
        <v>912.70759999999996</v>
      </c>
      <c r="Q934" s="3">
        <v>919</v>
      </c>
      <c r="R934" s="3">
        <v>919</v>
      </c>
      <c r="S934" s="3">
        <v>6.2923999999999998</v>
      </c>
      <c r="T934" s="3">
        <v>6.29</v>
      </c>
      <c r="U934" s="3">
        <v>0.68</v>
      </c>
      <c r="V934" s="2" t="s">
        <v>145</v>
      </c>
      <c r="W934" s="2" t="s">
        <v>146</v>
      </c>
      <c r="X934" s="2" t="s">
        <v>72</v>
      </c>
      <c r="Y934" s="19" t="str">
        <f>VLOOKUP(G934,'Verweis Kd-Gruppe'!$A$2:$B$8,2,FALSE)</f>
        <v>EXP</v>
      </c>
      <c r="Z934" s="19" t="str">
        <f>VLOOKUP(J934,'Verweis Art-Gruppe'!$A$2:$B$15,2,FALSE)</f>
        <v>Geräte</v>
      </c>
      <c r="AA934" s="19" t="str">
        <f>VLOOKUP(W934,'Verweis Vertreter'!$A$2:$B$24,2,FALSE)</f>
        <v>Muhsin Yortanli</v>
      </c>
      <c r="AB934" s="12">
        <f t="shared" si="126"/>
        <v>1</v>
      </c>
      <c r="AC934" s="12">
        <f t="shared" si="131"/>
        <v>912.70759999999996</v>
      </c>
      <c r="AD934" s="12">
        <f t="shared" si="132"/>
        <v>919</v>
      </c>
      <c r="AE934" s="12">
        <f t="shared" si="127"/>
        <v>919</v>
      </c>
      <c r="AF934" s="12">
        <f t="shared" si="128"/>
        <v>6.2923999999999998</v>
      </c>
      <c r="AG934" s="12">
        <f t="shared" si="129"/>
        <v>6.29</v>
      </c>
      <c r="AH934" s="9">
        <f t="shared" si="133"/>
        <v>6.8443960826985858E-3</v>
      </c>
      <c r="AI934" s="14">
        <f>VLOOKUP(E934,'Verweis Faktor'!$A:$B,2,FALSE)</f>
        <v>1</v>
      </c>
      <c r="AJ934" s="14"/>
      <c r="AK934" s="14" t="str">
        <f>IF(AL934="Ja","Versandkosten",VLOOKUP(E934,'Verweis Belegart'!$A$2:$B$9,2,FALSE))</f>
        <v>Hardware</v>
      </c>
      <c r="AL934" s="14" t="str">
        <f t="shared" si="134"/>
        <v>Nein</v>
      </c>
      <c r="AM934" s="14" t="str">
        <f t="shared" si="130"/>
        <v>Positiv</v>
      </c>
    </row>
    <row r="935" spans="1:39" ht="17.25" customHeight="1" x14ac:dyDescent="0.35">
      <c r="A935" s="17">
        <v>14570557</v>
      </c>
      <c r="B935" s="2" t="s">
        <v>1159</v>
      </c>
      <c r="C935" s="1">
        <v>2025001</v>
      </c>
      <c r="D935" s="1">
        <v>2000251</v>
      </c>
      <c r="E935" s="2" t="s">
        <v>34</v>
      </c>
      <c r="F935" s="2" t="s">
        <v>182</v>
      </c>
      <c r="G935" s="2" t="s">
        <v>66</v>
      </c>
      <c r="H935" s="2" t="s">
        <v>258</v>
      </c>
      <c r="I935" s="2" t="s">
        <v>259</v>
      </c>
      <c r="J935" s="2" t="s">
        <v>103</v>
      </c>
      <c r="K935" s="2" t="s">
        <v>531</v>
      </c>
      <c r="L935" s="2" t="s">
        <v>737</v>
      </c>
      <c r="M935" s="2" t="s">
        <v>738</v>
      </c>
      <c r="N935" s="2" t="s">
        <v>274</v>
      </c>
      <c r="O935" s="3">
        <v>3</v>
      </c>
      <c r="P935" s="3">
        <v>1087</v>
      </c>
      <c r="Q935" s="3">
        <v>1112</v>
      </c>
      <c r="R935" s="3">
        <v>3336</v>
      </c>
      <c r="S935" s="3">
        <v>25</v>
      </c>
      <c r="T935" s="3">
        <v>75</v>
      </c>
      <c r="U935" s="3">
        <v>2.2400000000000002</v>
      </c>
      <c r="V935" s="2" t="s">
        <v>145</v>
      </c>
      <c r="W935" s="2" t="s">
        <v>146</v>
      </c>
      <c r="X935" s="2" t="s">
        <v>72</v>
      </c>
      <c r="Y935" s="19" t="str">
        <f>VLOOKUP(G935,'Verweis Kd-Gruppe'!$A$2:$B$8,2,FALSE)</f>
        <v>EXP</v>
      </c>
      <c r="Z935" s="19" t="str">
        <f>VLOOKUP(J935,'Verweis Art-Gruppe'!$A$2:$B$15,2,FALSE)</f>
        <v>Geräte</v>
      </c>
      <c r="AA935" s="19" t="str">
        <f>VLOOKUP(W935,'Verweis Vertreter'!$A$2:$B$24,2,FALSE)</f>
        <v>Muhsin Yortanli</v>
      </c>
      <c r="AB935" s="12">
        <f t="shared" si="126"/>
        <v>3</v>
      </c>
      <c r="AC935" s="12">
        <f t="shared" si="131"/>
        <v>1087</v>
      </c>
      <c r="AD935" s="12">
        <f t="shared" si="132"/>
        <v>1112</v>
      </c>
      <c r="AE935" s="12">
        <f t="shared" si="127"/>
        <v>3336</v>
      </c>
      <c r="AF935" s="12">
        <f t="shared" si="128"/>
        <v>25</v>
      </c>
      <c r="AG935" s="12">
        <f t="shared" si="129"/>
        <v>75</v>
      </c>
      <c r="AH935" s="9">
        <f t="shared" si="133"/>
        <v>2.2482014388489208E-2</v>
      </c>
      <c r="AI935" s="14">
        <f>VLOOKUP(E935,'Verweis Faktor'!$A:$B,2,FALSE)</f>
        <v>1</v>
      </c>
      <c r="AJ935" s="14"/>
      <c r="AK935" s="14" t="str">
        <f>IF(AL935="Ja","Versandkosten",VLOOKUP(E935,'Verweis Belegart'!$A$2:$B$9,2,FALSE))</f>
        <v>Hardware</v>
      </c>
      <c r="AL935" s="14" t="str">
        <f t="shared" si="134"/>
        <v>Nein</v>
      </c>
      <c r="AM935" s="14" t="str">
        <f t="shared" si="130"/>
        <v>Positiv</v>
      </c>
    </row>
    <row r="936" spans="1:39" ht="17.25" customHeight="1" x14ac:dyDescent="0.35">
      <c r="A936" s="17">
        <v>14570557</v>
      </c>
      <c r="B936" s="2" t="s">
        <v>1159</v>
      </c>
      <c r="C936" s="1">
        <v>2025001</v>
      </c>
      <c r="D936" s="1">
        <v>2000251</v>
      </c>
      <c r="E936" s="2" t="s">
        <v>34</v>
      </c>
      <c r="F936" s="2" t="s">
        <v>182</v>
      </c>
      <c r="G936" s="2" t="s">
        <v>66</v>
      </c>
      <c r="H936" s="2" t="s">
        <v>258</v>
      </c>
      <c r="I936" s="2" t="s">
        <v>259</v>
      </c>
      <c r="J936" s="2" t="s">
        <v>103</v>
      </c>
      <c r="K936" s="2" t="s">
        <v>535</v>
      </c>
      <c r="L936" s="2" t="s">
        <v>1038</v>
      </c>
      <c r="M936" s="2" t="s">
        <v>1039</v>
      </c>
      <c r="N936" s="2" t="s">
        <v>1040</v>
      </c>
      <c r="O936" s="3">
        <v>1</v>
      </c>
      <c r="P936" s="3">
        <v>1106.2745</v>
      </c>
      <c r="Q936" s="3">
        <v>1105</v>
      </c>
      <c r="R936" s="3">
        <v>1105</v>
      </c>
      <c r="S936" s="3">
        <v>-1.2745</v>
      </c>
      <c r="T936" s="3">
        <v>-1.27</v>
      </c>
      <c r="U936" s="3">
        <v>-0.11</v>
      </c>
      <c r="V936" s="2" t="s">
        <v>145</v>
      </c>
      <c r="W936" s="2" t="s">
        <v>146</v>
      </c>
      <c r="X936" s="2" t="s">
        <v>72</v>
      </c>
      <c r="Y936" s="19" t="str">
        <f>VLOOKUP(G936,'Verweis Kd-Gruppe'!$A$2:$B$8,2,FALSE)</f>
        <v>EXP</v>
      </c>
      <c r="Z936" s="19" t="str">
        <f>VLOOKUP(J936,'Verweis Art-Gruppe'!$A$2:$B$15,2,FALSE)</f>
        <v>Geräte</v>
      </c>
      <c r="AA936" s="19" t="str">
        <f>VLOOKUP(W936,'Verweis Vertreter'!$A$2:$B$24,2,FALSE)</f>
        <v>Muhsin Yortanli</v>
      </c>
      <c r="AB936" s="12">
        <f t="shared" si="126"/>
        <v>1</v>
      </c>
      <c r="AC936" s="12">
        <f t="shared" si="131"/>
        <v>1106.2745</v>
      </c>
      <c r="AD936" s="12">
        <f t="shared" si="132"/>
        <v>1105</v>
      </c>
      <c r="AE936" s="12">
        <f t="shared" si="127"/>
        <v>1105</v>
      </c>
      <c r="AF936" s="12">
        <f t="shared" si="128"/>
        <v>-1.2745</v>
      </c>
      <c r="AG936" s="12">
        <f t="shared" si="129"/>
        <v>-1.27</v>
      </c>
      <c r="AH936" s="9">
        <f t="shared" si="133"/>
        <v>-1.1493212669683257E-3</v>
      </c>
      <c r="AI936" s="14">
        <f>VLOOKUP(E936,'Verweis Faktor'!$A:$B,2,FALSE)</f>
        <v>1</v>
      </c>
      <c r="AJ936" s="14"/>
      <c r="AK936" s="14" t="str">
        <f>IF(AL936="Ja","Versandkosten",VLOOKUP(E936,'Verweis Belegart'!$A$2:$B$9,2,FALSE))</f>
        <v>Hardware</v>
      </c>
      <c r="AL936" s="14" t="str">
        <f t="shared" si="134"/>
        <v>Nein</v>
      </c>
      <c r="AM936" s="14" t="str">
        <f t="shared" si="130"/>
        <v>Negativ</v>
      </c>
    </row>
    <row r="937" spans="1:39" ht="17.25" customHeight="1" x14ac:dyDescent="0.35">
      <c r="A937" s="17">
        <v>14570557</v>
      </c>
      <c r="B937" s="2" t="s">
        <v>1159</v>
      </c>
      <c r="C937" s="1">
        <v>2025001</v>
      </c>
      <c r="D937" s="1">
        <v>2000251</v>
      </c>
      <c r="E937" s="2" t="s">
        <v>34</v>
      </c>
      <c r="F937" s="2" t="s">
        <v>182</v>
      </c>
      <c r="G937" s="2" t="s">
        <v>66</v>
      </c>
      <c r="H937" s="2" t="s">
        <v>258</v>
      </c>
      <c r="I937" s="2" t="s">
        <v>259</v>
      </c>
      <c r="J937" s="2" t="s">
        <v>103</v>
      </c>
      <c r="K937" s="2" t="s">
        <v>539</v>
      </c>
      <c r="L937" s="2" t="s">
        <v>1038</v>
      </c>
      <c r="M937" s="2" t="s">
        <v>1039</v>
      </c>
      <c r="N937" s="2" t="s">
        <v>1040</v>
      </c>
      <c r="O937" s="3">
        <v>1</v>
      </c>
      <c r="P937" s="3">
        <v>1106.2745</v>
      </c>
      <c r="Q937" s="3">
        <v>1107</v>
      </c>
      <c r="R937" s="3">
        <v>1107</v>
      </c>
      <c r="S937" s="3">
        <v>0.72550000000000003</v>
      </c>
      <c r="T937" s="3">
        <v>0.73</v>
      </c>
      <c r="U937" s="3">
        <v>0.06</v>
      </c>
      <c r="V937" s="2" t="s">
        <v>145</v>
      </c>
      <c r="W937" s="2" t="s">
        <v>146</v>
      </c>
      <c r="X937" s="2" t="s">
        <v>72</v>
      </c>
      <c r="Y937" s="19" t="str">
        <f>VLOOKUP(G937,'Verweis Kd-Gruppe'!$A$2:$B$8,2,FALSE)</f>
        <v>EXP</v>
      </c>
      <c r="Z937" s="19" t="str">
        <f>VLOOKUP(J937,'Verweis Art-Gruppe'!$A$2:$B$15,2,FALSE)</f>
        <v>Geräte</v>
      </c>
      <c r="AA937" s="19" t="str">
        <f>VLOOKUP(W937,'Verweis Vertreter'!$A$2:$B$24,2,FALSE)</f>
        <v>Muhsin Yortanli</v>
      </c>
      <c r="AB937" s="12">
        <f t="shared" si="126"/>
        <v>1</v>
      </c>
      <c r="AC937" s="12">
        <f t="shared" si="131"/>
        <v>1106.2745</v>
      </c>
      <c r="AD937" s="12">
        <f t="shared" si="132"/>
        <v>1107</v>
      </c>
      <c r="AE937" s="12">
        <f t="shared" si="127"/>
        <v>1107</v>
      </c>
      <c r="AF937" s="12">
        <f t="shared" si="128"/>
        <v>0.72550000000000003</v>
      </c>
      <c r="AG937" s="12">
        <f t="shared" si="129"/>
        <v>0.73</v>
      </c>
      <c r="AH937" s="9">
        <f t="shared" si="133"/>
        <v>6.5943992773261062E-4</v>
      </c>
      <c r="AI937" s="14">
        <f>VLOOKUP(E937,'Verweis Faktor'!$A:$B,2,FALSE)</f>
        <v>1</v>
      </c>
      <c r="AJ937" s="14"/>
      <c r="AK937" s="14" t="str">
        <f>IF(AL937="Ja","Versandkosten",VLOOKUP(E937,'Verweis Belegart'!$A$2:$B$9,2,FALSE))</f>
        <v>Hardware</v>
      </c>
      <c r="AL937" s="14" t="str">
        <f t="shared" si="134"/>
        <v>Nein</v>
      </c>
      <c r="AM937" s="14" t="str">
        <f t="shared" si="130"/>
        <v>Positiv</v>
      </c>
    </row>
    <row r="938" spans="1:39" ht="17.25" customHeight="1" x14ac:dyDescent="0.35">
      <c r="A938" s="17">
        <v>14570557</v>
      </c>
      <c r="B938" s="2" t="s">
        <v>1159</v>
      </c>
      <c r="C938" s="1">
        <v>2025001</v>
      </c>
      <c r="D938" s="1">
        <v>2000251</v>
      </c>
      <c r="E938" s="2" t="s">
        <v>34</v>
      </c>
      <c r="F938" s="2" t="s">
        <v>182</v>
      </c>
      <c r="G938" s="2" t="s">
        <v>66</v>
      </c>
      <c r="H938" s="2" t="s">
        <v>258</v>
      </c>
      <c r="I938" s="2" t="s">
        <v>259</v>
      </c>
      <c r="J938" s="2" t="s">
        <v>103</v>
      </c>
      <c r="K938" s="2" t="s">
        <v>543</v>
      </c>
      <c r="L938" s="2" t="s">
        <v>279</v>
      </c>
      <c r="M938" s="2" t="s">
        <v>280</v>
      </c>
      <c r="N938" s="2" t="s">
        <v>271</v>
      </c>
      <c r="O938" s="3">
        <v>1</v>
      </c>
      <c r="P938" s="3">
        <v>411.96159999999998</v>
      </c>
      <c r="Q938" s="3">
        <v>422</v>
      </c>
      <c r="R938" s="3">
        <v>422</v>
      </c>
      <c r="S938" s="3">
        <v>10.038399999999999</v>
      </c>
      <c r="T938" s="3">
        <v>10.039999999999999</v>
      </c>
      <c r="U938" s="3">
        <v>2.37</v>
      </c>
      <c r="V938" s="2" t="s">
        <v>145</v>
      </c>
      <c r="W938" s="2" t="s">
        <v>146</v>
      </c>
      <c r="X938" s="2" t="s">
        <v>72</v>
      </c>
      <c r="Y938" s="19" t="str">
        <f>VLOOKUP(G938,'Verweis Kd-Gruppe'!$A$2:$B$8,2,FALSE)</f>
        <v>EXP</v>
      </c>
      <c r="Z938" s="19" t="str">
        <f>VLOOKUP(J938,'Verweis Art-Gruppe'!$A$2:$B$15,2,FALSE)</f>
        <v>Geräte</v>
      </c>
      <c r="AA938" s="19" t="str">
        <f>VLOOKUP(W938,'Verweis Vertreter'!$A$2:$B$24,2,FALSE)</f>
        <v>Muhsin Yortanli</v>
      </c>
      <c r="AB938" s="12">
        <f t="shared" si="126"/>
        <v>1</v>
      </c>
      <c r="AC938" s="12">
        <f t="shared" si="131"/>
        <v>411.96159999999998</v>
      </c>
      <c r="AD938" s="12">
        <f t="shared" si="132"/>
        <v>422</v>
      </c>
      <c r="AE938" s="12">
        <f t="shared" si="127"/>
        <v>422</v>
      </c>
      <c r="AF938" s="12">
        <f t="shared" si="128"/>
        <v>10.038399999999999</v>
      </c>
      <c r="AG938" s="12">
        <f t="shared" si="129"/>
        <v>10.039999999999999</v>
      </c>
      <c r="AH938" s="9">
        <f t="shared" si="133"/>
        <v>2.3791469194312794E-2</v>
      </c>
      <c r="AI938" s="14">
        <f>VLOOKUP(E938,'Verweis Faktor'!$A:$B,2,FALSE)</f>
        <v>1</v>
      </c>
      <c r="AJ938" s="14"/>
      <c r="AK938" s="14" t="str">
        <f>IF(AL938="Ja","Versandkosten",VLOOKUP(E938,'Verweis Belegart'!$A$2:$B$9,2,FALSE))</f>
        <v>Hardware</v>
      </c>
      <c r="AL938" s="14" t="str">
        <f t="shared" si="134"/>
        <v>Nein</v>
      </c>
      <c r="AM938" s="14" t="str">
        <f t="shared" si="130"/>
        <v>Positiv</v>
      </c>
    </row>
    <row r="939" spans="1:39" ht="17.25" customHeight="1" x14ac:dyDescent="0.35">
      <c r="A939" s="17">
        <v>14570557</v>
      </c>
      <c r="B939" s="2" t="s">
        <v>1159</v>
      </c>
      <c r="C939" s="1">
        <v>2025001</v>
      </c>
      <c r="D939" s="1">
        <v>2000251</v>
      </c>
      <c r="E939" s="2" t="s">
        <v>34</v>
      </c>
      <c r="F939" s="2" t="s">
        <v>182</v>
      </c>
      <c r="G939" s="2" t="s">
        <v>66</v>
      </c>
      <c r="H939" s="2" t="s">
        <v>258</v>
      </c>
      <c r="I939" s="2" t="s">
        <v>259</v>
      </c>
      <c r="J939" s="2" t="s">
        <v>103</v>
      </c>
      <c r="K939" s="2" t="s">
        <v>546</v>
      </c>
      <c r="L939" s="2" t="s">
        <v>279</v>
      </c>
      <c r="M939" s="2" t="s">
        <v>280</v>
      </c>
      <c r="N939" s="2" t="s">
        <v>271</v>
      </c>
      <c r="O939" s="3">
        <v>1</v>
      </c>
      <c r="P939" s="3">
        <v>411.96159999999998</v>
      </c>
      <c r="Q939" s="3">
        <v>422</v>
      </c>
      <c r="R939" s="3">
        <v>422</v>
      </c>
      <c r="S939" s="3">
        <v>10.038399999999999</v>
      </c>
      <c r="T939" s="3">
        <v>10.039999999999999</v>
      </c>
      <c r="U939" s="3">
        <v>2.37</v>
      </c>
      <c r="V939" s="2" t="s">
        <v>145</v>
      </c>
      <c r="W939" s="2" t="s">
        <v>146</v>
      </c>
      <c r="X939" s="2" t="s">
        <v>72</v>
      </c>
      <c r="Y939" s="19" t="str">
        <f>VLOOKUP(G939,'Verweis Kd-Gruppe'!$A$2:$B$8,2,FALSE)</f>
        <v>EXP</v>
      </c>
      <c r="Z939" s="19" t="str">
        <f>VLOOKUP(J939,'Verweis Art-Gruppe'!$A$2:$B$15,2,FALSE)</f>
        <v>Geräte</v>
      </c>
      <c r="AA939" s="19" t="str">
        <f>VLOOKUP(W939,'Verweis Vertreter'!$A$2:$B$24,2,FALSE)</f>
        <v>Muhsin Yortanli</v>
      </c>
      <c r="AB939" s="12">
        <f t="shared" si="126"/>
        <v>1</v>
      </c>
      <c r="AC939" s="12">
        <f t="shared" si="131"/>
        <v>411.96159999999998</v>
      </c>
      <c r="AD939" s="12">
        <f t="shared" si="132"/>
        <v>422</v>
      </c>
      <c r="AE939" s="12">
        <f t="shared" si="127"/>
        <v>422</v>
      </c>
      <c r="AF939" s="12">
        <f t="shared" si="128"/>
        <v>10.038399999999999</v>
      </c>
      <c r="AG939" s="12">
        <f t="shared" si="129"/>
        <v>10.039999999999999</v>
      </c>
      <c r="AH939" s="9">
        <f t="shared" si="133"/>
        <v>2.3791469194312794E-2</v>
      </c>
      <c r="AI939" s="14">
        <f>VLOOKUP(E939,'Verweis Faktor'!$A:$B,2,FALSE)</f>
        <v>1</v>
      </c>
      <c r="AJ939" s="14"/>
      <c r="AK939" s="14" t="str">
        <f>IF(AL939="Ja","Versandkosten",VLOOKUP(E939,'Verweis Belegart'!$A$2:$B$9,2,FALSE))</f>
        <v>Hardware</v>
      </c>
      <c r="AL939" s="14" t="str">
        <f t="shared" si="134"/>
        <v>Nein</v>
      </c>
      <c r="AM939" s="14" t="str">
        <f t="shared" si="130"/>
        <v>Positiv</v>
      </c>
    </row>
    <row r="940" spans="1:39" ht="17.25" customHeight="1" x14ac:dyDescent="0.35">
      <c r="A940" s="17">
        <v>14570557</v>
      </c>
      <c r="B940" s="2" t="s">
        <v>1159</v>
      </c>
      <c r="C940" s="1">
        <v>2025001</v>
      </c>
      <c r="D940" s="1">
        <v>2000251</v>
      </c>
      <c r="E940" s="2" t="s">
        <v>34</v>
      </c>
      <c r="F940" s="2" t="s">
        <v>182</v>
      </c>
      <c r="G940" s="2" t="s">
        <v>66</v>
      </c>
      <c r="H940" s="2" t="s">
        <v>258</v>
      </c>
      <c r="I940" s="2" t="s">
        <v>259</v>
      </c>
      <c r="J940" s="2" t="s">
        <v>103</v>
      </c>
      <c r="K940" s="2" t="s">
        <v>547</v>
      </c>
      <c r="L940" s="2" t="s">
        <v>279</v>
      </c>
      <c r="M940" s="2" t="s">
        <v>280</v>
      </c>
      <c r="N940" s="2" t="s">
        <v>271</v>
      </c>
      <c r="O940" s="3">
        <v>1</v>
      </c>
      <c r="P940" s="3">
        <v>411.96159999999998</v>
      </c>
      <c r="Q940" s="3">
        <v>422</v>
      </c>
      <c r="R940" s="3">
        <v>422</v>
      </c>
      <c r="S940" s="3">
        <v>10.038399999999999</v>
      </c>
      <c r="T940" s="3">
        <v>10.039999999999999</v>
      </c>
      <c r="U940" s="3">
        <v>2.37</v>
      </c>
      <c r="V940" s="2" t="s">
        <v>145</v>
      </c>
      <c r="W940" s="2" t="s">
        <v>146</v>
      </c>
      <c r="X940" s="2" t="s">
        <v>72</v>
      </c>
      <c r="Y940" s="19" t="str">
        <f>VLOOKUP(G940,'Verweis Kd-Gruppe'!$A$2:$B$8,2,FALSE)</f>
        <v>EXP</v>
      </c>
      <c r="Z940" s="19" t="str">
        <f>VLOOKUP(J940,'Verweis Art-Gruppe'!$A$2:$B$15,2,FALSE)</f>
        <v>Geräte</v>
      </c>
      <c r="AA940" s="19" t="str">
        <f>VLOOKUP(W940,'Verweis Vertreter'!$A$2:$B$24,2,FALSE)</f>
        <v>Muhsin Yortanli</v>
      </c>
      <c r="AB940" s="12">
        <f t="shared" si="126"/>
        <v>1</v>
      </c>
      <c r="AC940" s="12">
        <f t="shared" si="131"/>
        <v>411.96159999999998</v>
      </c>
      <c r="AD940" s="12">
        <f t="shared" si="132"/>
        <v>422</v>
      </c>
      <c r="AE940" s="12">
        <f t="shared" si="127"/>
        <v>422</v>
      </c>
      <c r="AF940" s="12">
        <f t="shared" si="128"/>
        <v>10.038399999999999</v>
      </c>
      <c r="AG940" s="12">
        <f t="shared" si="129"/>
        <v>10.039999999999999</v>
      </c>
      <c r="AH940" s="9">
        <f t="shared" si="133"/>
        <v>2.3791469194312794E-2</v>
      </c>
      <c r="AI940" s="14">
        <f>VLOOKUP(E940,'Verweis Faktor'!$A:$B,2,FALSE)</f>
        <v>1</v>
      </c>
      <c r="AJ940" s="14"/>
      <c r="AK940" s="14" t="str">
        <f>IF(AL940="Ja","Versandkosten",VLOOKUP(E940,'Verweis Belegart'!$A$2:$B$9,2,FALSE))</f>
        <v>Hardware</v>
      </c>
      <c r="AL940" s="14" t="str">
        <f t="shared" si="134"/>
        <v>Nein</v>
      </c>
      <c r="AM940" s="14" t="str">
        <f t="shared" si="130"/>
        <v>Positiv</v>
      </c>
    </row>
    <row r="941" spans="1:39" ht="17.25" customHeight="1" x14ac:dyDescent="0.35">
      <c r="A941" s="17">
        <v>14570557</v>
      </c>
      <c r="B941" s="2" t="s">
        <v>1159</v>
      </c>
      <c r="C941" s="1">
        <v>2025001</v>
      </c>
      <c r="D941" s="1">
        <v>2000251</v>
      </c>
      <c r="E941" s="2" t="s">
        <v>34</v>
      </c>
      <c r="F941" s="2" t="s">
        <v>182</v>
      </c>
      <c r="G941" s="2" t="s">
        <v>66</v>
      </c>
      <c r="H941" s="2" t="s">
        <v>258</v>
      </c>
      <c r="I941" s="2" t="s">
        <v>259</v>
      </c>
      <c r="J941" s="2" t="s">
        <v>103</v>
      </c>
      <c r="K941" s="2" t="s">
        <v>550</v>
      </c>
      <c r="L941" s="2" t="s">
        <v>281</v>
      </c>
      <c r="M941" s="2" t="s">
        <v>282</v>
      </c>
      <c r="N941" s="2" t="s">
        <v>283</v>
      </c>
      <c r="O941" s="3">
        <v>1</v>
      </c>
      <c r="P941" s="3">
        <v>494.59449999999998</v>
      </c>
      <c r="Q941" s="3">
        <v>515</v>
      </c>
      <c r="R941" s="3">
        <v>515</v>
      </c>
      <c r="S941" s="3">
        <v>20.4055</v>
      </c>
      <c r="T941" s="3">
        <v>20.41</v>
      </c>
      <c r="U941" s="3">
        <v>3.96</v>
      </c>
      <c r="V941" s="2" t="s">
        <v>145</v>
      </c>
      <c r="W941" s="2" t="s">
        <v>146</v>
      </c>
      <c r="X941" s="2" t="s">
        <v>72</v>
      </c>
      <c r="Y941" s="19" t="str">
        <f>VLOOKUP(G941,'Verweis Kd-Gruppe'!$A$2:$B$8,2,FALSE)</f>
        <v>EXP</v>
      </c>
      <c r="Z941" s="19" t="str">
        <f>VLOOKUP(J941,'Verweis Art-Gruppe'!$A$2:$B$15,2,FALSE)</f>
        <v>Geräte</v>
      </c>
      <c r="AA941" s="19" t="str">
        <f>VLOOKUP(W941,'Verweis Vertreter'!$A$2:$B$24,2,FALSE)</f>
        <v>Muhsin Yortanli</v>
      </c>
      <c r="AB941" s="12">
        <f t="shared" si="126"/>
        <v>1</v>
      </c>
      <c r="AC941" s="12">
        <f t="shared" si="131"/>
        <v>494.59449999999998</v>
      </c>
      <c r="AD941" s="12">
        <f t="shared" si="132"/>
        <v>515</v>
      </c>
      <c r="AE941" s="12">
        <f t="shared" si="127"/>
        <v>515</v>
      </c>
      <c r="AF941" s="12">
        <f t="shared" si="128"/>
        <v>20.4055</v>
      </c>
      <c r="AG941" s="12">
        <f t="shared" si="129"/>
        <v>20.41</v>
      </c>
      <c r="AH941" s="9">
        <f t="shared" si="133"/>
        <v>3.9631067961165049E-2</v>
      </c>
      <c r="AI941" s="14">
        <f>VLOOKUP(E941,'Verweis Faktor'!$A:$B,2,FALSE)</f>
        <v>1</v>
      </c>
      <c r="AJ941" s="14"/>
      <c r="AK941" s="14" t="str">
        <f>IF(AL941="Ja","Versandkosten",VLOOKUP(E941,'Verweis Belegart'!$A$2:$B$9,2,FALSE))</f>
        <v>Hardware</v>
      </c>
      <c r="AL941" s="14" t="str">
        <f t="shared" si="134"/>
        <v>Nein</v>
      </c>
      <c r="AM941" s="14" t="str">
        <f t="shared" si="130"/>
        <v>Positiv</v>
      </c>
    </row>
    <row r="942" spans="1:39" ht="17.25" customHeight="1" x14ac:dyDescent="0.35">
      <c r="A942" s="17">
        <v>14570557</v>
      </c>
      <c r="B942" s="2" t="s">
        <v>1159</v>
      </c>
      <c r="C942" s="1">
        <v>2025001</v>
      </c>
      <c r="D942" s="1">
        <v>2000251</v>
      </c>
      <c r="E942" s="2" t="s">
        <v>34</v>
      </c>
      <c r="F942" s="2" t="s">
        <v>182</v>
      </c>
      <c r="G942" s="2" t="s">
        <v>66</v>
      </c>
      <c r="H942" s="2" t="s">
        <v>258</v>
      </c>
      <c r="I942" s="2" t="s">
        <v>259</v>
      </c>
      <c r="J942" s="2" t="s">
        <v>103</v>
      </c>
      <c r="K942" s="2" t="s">
        <v>1216</v>
      </c>
      <c r="L942" s="2" t="s">
        <v>281</v>
      </c>
      <c r="M942" s="2" t="s">
        <v>282</v>
      </c>
      <c r="N942" s="2" t="s">
        <v>283</v>
      </c>
      <c r="O942" s="3">
        <v>1</v>
      </c>
      <c r="P942" s="3">
        <v>494.59449999999998</v>
      </c>
      <c r="Q942" s="3">
        <v>510</v>
      </c>
      <c r="R942" s="3">
        <v>510</v>
      </c>
      <c r="S942" s="3">
        <v>15.4055</v>
      </c>
      <c r="T942" s="3">
        <v>15.41</v>
      </c>
      <c r="U942" s="3">
        <v>3.02</v>
      </c>
      <c r="V942" s="2" t="s">
        <v>145</v>
      </c>
      <c r="W942" s="2" t="s">
        <v>146</v>
      </c>
      <c r="X942" s="2" t="s">
        <v>72</v>
      </c>
      <c r="Y942" s="19" t="str">
        <f>VLOOKUP(G942,'Verweis Kd-Gruppe'!$A$2:$B$8,2,FALSE)</f>
        <v>EXP</v>
      </c>
      <c r="Z942" s="19" t="str">
        <f>VLOOKUP(J942,'Verweis Art-Gruppe'!$A$2:$B$15,2,FALSE)</f>
        <v>Geräte</v>
      </c>
      <c r="AA942" s="19" t="str">
        <f>VLOOKUP(W942,'Verweis Vertreter'!$A$2:$B$24,2,FALSE)</f>
        <v>Muhsin Yortanli</v>
      </c>
      <c r="AB942" s="12">
        <f t="shared" si="126"/>
        <v>1</v>
      </c>
      <c r="AC942" s="12">
        <f t="shared" si="131"/>
        <v>494.59449999999998</v>
      </c>
      <c r="AD942" s="12">
        <f t="shared" si="132"/>
        <v>510</v>
      </c>
      <c r="AE942" s="12">
        <f t="shared" si="127"/>
        <v>510</v>
      </c>
      <c r="AF942" s="12">
        <f t="shared" si="128"/>
        <v>15.4055</v>
      </c>
      <c r="AG942" s="12">
        <f t="shared" si="129"/>
        <v>15.41</v>
      </c>
      <c r="AH942" s="9">
        <f t="shared" si="133"/>
        <v>3.0215686274509806E-2</v>
      </c>
      <c r="AI942" s="14">
        <f>VLOOKUP(E942,'Verweis Faktor'!$A:$B,2,FALSE)</f>
        <v>1</v>
      </c>
      <c r="AJ942" s="14"/>
      <c r="AK942" s="14" t="str">
        <f>IF(AL942="Ja","Versandkosten",VLOOKUP(E942,'Verweis Belegart'!$A$2:$B$9,2,FALSE))</f>
        <v>Hardware</v>
      </c>
      <c r="AL942" s="14" t="str">
        <f t="shared" si="134"/>
        <v>Nein</v>
      </c>
      <c r="AM942" s="14" t="str">
        <f t="shared" si="130"/>
        <v>Positiv</v>
      </c>
    </row>
    <row r="943" spans="1:39" ht="17.25" customHeight="1" x14ac:dyDescent="0.35">
      <c r="A943" s="17">
        <v>14570557</v>
      </c>
      <c r="B943" s="2" t="s">
        <v>1159</v>
      </c>
      <c r="C943" s="1">
        <v>2025001</v>
      </c>
      <c r="D943" s="1">
        <v>2000251</v>
      </c>
      <c r="E943" s="2" t="s">
        <v>34</v>
      </c>
      <c r="F943" s="2" t="s">
        <v>182</v>
      </c>
      <c r="G943" s="2" t="s">
        <v>66</v>
      </c>
      <c r="H943" s="2" t="s">
        <v>258</v>
      </c>
      <c r="I943" s="2" t="s">
        <v>259</v>
      </c>
      <c r="J943" s="2" t="s">
        <v>103</v>
      </c>
      <c r="K943" s="2" t="s">
        <v>1217</v>
      </c>
      <c r="L943" s="2" t="s">
        <v>159</v>
      </c>
      <c r="M943" s="2" t="s">
        <v>160</v>
      </c>
      <c r="N943" s="2" t="s">
        <v>161</v>
      </c>
      <c r="O943" s="3">
        <v>1</v>
      </c>
      <c r="P943" s="3">
        <v>177</v>
      </c>
      <c r="Q943" s="3">
        <v>185</v>
      </c>
      <c r="R943" s="3">
        <v>185</v>
      </c>
      <c r="S943" s="3">
        <v>8</v>
      </c>
      <c r="T943" s="3">
        <v>8</v>
      </c>
      <c r="U943" s="3">
        <v>4.32</v>
      </c>
      <c r="V943" s="2" t="s">
        <v>145</v>
      </c>
      <c r="W943" s="2" t="s">
        <v>146</v>
      </c>
      <c r="X943" s="2" t="s">
        <v>72</v>
      </c>
      <c r="Y943" s="19" t="str">
        <f>VLOOKUP(G943,'Verweis Kd-Gruppe'!$A$2:$B$8,2,FALSE)</f>
        <v>EXP</v>
      </c>
      <c r="Z943" s="19" t="str">
        <f>VLOOKUP(J943,'Verweis Art-Gruppe'!$A$2:$B$15,2,FALSE)</f>
        <v>Geräte</v>
      </c>
      <c r="AA943" s="19" t="str">
        <f>VLOOKUP(W943,'Verweis Vertreter'!$A$2:$B$24,2,FALSE)</f>
        <v>Muhsin Yortanli</v>
      </c>
      <c r="AB943" s="12">
        <f t="shared" si="126"/>
        <v>1</v>
      </c>
      <c r="AC943" s="12">
        <f t="shared" si="131"/>
        <v>177</v>
      </c>
      <c r="AD943" s="12">
        <f t="shared" si="132"/>
        <v>185</v>
      </c>
      <c r="AE943" s="12">
        <f t="shared" si="127"/>
        <v>185</v>
      </c>
      <c r="AF943" s="12">
        <f t="shared" si="128"/>
        <v>8</v>
      </c>
      <c r="AG943" s="12">
        <f t="shared" si="129"/>
        <v>8</v>
      </c>
      <c r="AH943" s="9">
        <f t="shared" si="133"/>
        <v>4.3243243243243246E-2</v>
      </c>
      <c r="AI943" s="14">
        <f>VLOOKUP(E943,'Verweis Faktor'!$A:$B,2,FALSE)</f>
        <v>1</v>
      </c>
      <c r="AJ943" s="14"/>
      <c r="AK943" s="14" t="str">
        <f>IF(AL943="Ja","Versandkosten",VLOOKUP(E943,'Verweis Belegart'!$A$2:$B$9,2,FALSE))</f>
        <v>Hardware</v>
      </c>
      <c r="AL943" s="14" t="str">
        <f t="shared" si="134"/>
        <v>Nein</v>
      </c>
      <c r="AM943" s="14" t="str">
        <f t="shared" si="130"/>
        <v>Positiv</v>
      </c>
    </row>
    <row r="944" spans="1:39" ht="17.25" customHeight="1" x14ac:dyDescent="0.35">
      <c r="A944" s="17">
        <v>14570557</v>
      </c>
      <c r="B944" s="2" t="s">
        <v>1159</v>
      </c>
      <c r="C944" s="1">
        <v>2025001</v>
      </c>
      <c r="D944" s="1">
        <v>2000251</v>
      </c>
      <c r="E944" s="2" t="s">
        <v>34</v>
      </c>
      <c r="F944" s="2" t="s">
        <v>182</v>
      </c>
      <c r="G944" s="2" t="s">
        <v>66</v>
      </c>
      <c r="H944" s="2" t="s">
        <v>258</v>
      </c>
      <c r="I944" s="2" t="s">
        <v>259</v>
      </c>
      <c r="J944" s="2" t="s">
        <v>103</v>
      </c>
      <c r="K944" s="2" t="s">
        <v>1218</v>
      </c>
      <c r="L944" s="2" t="s">
        <v>290</v>
      </c>
      <c r="M944" s="2" t="s">
        <v>291</v>
      </c>
      <c r="N944" s="2" t="s">
        <v>292</v>
      </c>
      <c r="O944" s="3">
        <v>1</v>
      </c>
      <c r="P944" s="3">
        <v>900</v>
      </c>
      <c r="Q944" s="3">
        <v>919</v>
      </c>
      <c r="R944" s="3">
        <v>919</v>
      </c>
      <c r="S944" s="3">
        <v>19</v>
      </c>
      <c r="T944" s="3">
        <v>19</v>
      </c>
      <c r="U944" s="3">
        <v>2.06</v>
      </c>
      <c r="V944" s="2" t="s">
        <v>145</v>
      </c>
      <c r="W944" s="2" t="s">
        <v>146</v>
      </c>
      <c r="X944" s="2" t="s">
        <v>72</v>
      </c>
      <c r="Y944" s="19" t="str">
        <f>VLOOKUP(G944,'Verweis Kd-Gruppe'!$A$2:$B$8,2,FALSE)</f>
        <v>EXP</v>
      </c>
      <c r="Z944" s="19" t="str">
        <f>VLOOKUP(J944,'Verweis Art-Gruppe'!$A$2:$B$15,2,FALSE)</f>
        <v>Geräte</v>
      </c>
      <c r="AA944" s="19" t="str">
        <f>VLOOKUP(W944,'Verweis Vertreter'!$A$2:$B$24,2,FALSE)</f>
        <v>Muhsin Yortanli</v>
      </c>
      <c r="AB944" s="12">
        <f t="shared" si="126"/>
        <v>1</v>
      </c>
      <c r="AC944" s="12">
        <f t="shared" si="131"/>
        <v>900</v>
      </c>
      <c r="AD944" s="12">
        <f t="shared" si="132"/>
        <v>919</v>
      </c>
      <c r="AE944" s="12">
        <f t="shared" si="127"/>
        <v>919</v>
      </c>
      <c r="AF944" s="12">
        <f t="shared" si="128"/>
        <v>19</v>
      </c>
      <c r="AG944" s="12">
        <f t="shared" si="129"/>
        <v>19</v>
      </c>
      <c r="AH944" s="9">
        <f t="shared" si="133"/>
        <v>2.0674646354733407E-2</v>
      </c>
      <c r="AI944" s="14">
        <f>VLOOKUP(E944,'Verweis Faktor'!$A:$B,2,FALSE)</f>
        <v>1</v>
      </c>
      <c r="AJ944" s="14"/>
      <c r="AK944" s="14" t="str">
        <f>IF(AL944="Ja","Versandkosten",VLOOKUP(E944,'Verweis Belegart'!$A$2:$B$9,2,FALSE))</f>
        <v>Hardware</v>
      </c>
      <c r="AL944" s="14" t="str">
        <f t="shared" si="134"/>
        <v>Nein</v>
      </c>
      <c r="AM944" s="14" t="str">
        <f t="shared" si="130"/>
        <v>Positiv</v>
      </c>
    </row>
    <row r="945" spans="1:39" ht="17.25" customHeight="1" x14ac:dyDescent="0.35">
      <c r="A945" s="17">
        <v>14570557</v>
      </c>
      <c r="B945" s="2" t="s">
        <v>1159</v>
      </c>
      <c r="C945" s="1">
        <v>2025001</v>
      </c>
      <c r="D945" s="1">
        <v>2000251</v>
      </c>
      <c r="E945" s="2" t="s">
        <v>34</v>
      </c>
      <c r="F945" s="2" t="s">
        <v>182</v>
      </c>
      <c r="G945" s="2" t="s">
        <v>66</v>
      </c>
      <c r="H945" s="2" t="s">
        <v>258</v>
      </c>
      <c r="I945" s="2" t="s">
        <v>259</v>
      </c>
      <c r="J945" s="2" t="s">
        <v>103</v>
      </c>
      <c r="K945" s="2" t="s">
        <v>1219</v>
      </c>
      <c r="L945" s="2" t="s">
        <v>1220</v>
      </c>
      <c r="M945" s="2" t="s">
        <v>1221</v>
      </c>
      <c r="N945" s="2" t="s">
        <v>457</v>
      </c>
      <c r="O945" s="3">
        <v>1</v>
      </c>
      <c r="P945" s="3">
        <v>869.41409999999996</v>
      </c>
      <c r="Q945" s="3">
        <v>850</v>
      </c>
      <c r="R945" s="3">
        <v>850</v>
      </c>
      <c r="S945" s="3">
        <v>-19.414100000000001</v>
      </c>
      <c r="T945" s="3">
        <v>-19.41</v>
      </c>
      <c r="U945" s="3">
        <v>-2.2799999999999998</v>
      </c>
      <c r="V945" s="2" t="s">
        <v>145</v>
      </c>
      <c r="W945" s="2" t="s">
        <v>146</v>
      </c>
      <c r="X945" s="2" t="s">
        <v>72</v>
      </c>
      <c r="Y945" s="19" t="str">
        <f>VLOOKUP(G945,'Verweis Kd-Gruppe'!$A$2:$B$8,2,FALSE)</f>
        <v>EXP</v>
      </c>
      <c r="Z945" s="19" t="str">
        <f>VLOOKUP(J945,'Verweis Art-Gruppe'!$A$2:$B$15,2,FALSE)</f>
        <v>Geräte</v>
      </c>
      <c r="AA945" s="19" t="str">
        <f>VLOOKUP(W945,'Verweis Vertreter'!$A$2:$B$24,2,FALSE)</f>
        <v>Muhsin Yortanli</v>
      </c>
      <c r="AB945" s="12">
        <f t="shared" si="126"/>
        <v>1</v>
      </c>
      <c r="AC945" s="12">
        <f t="shared" si="131"/>
        <v>869.41409999999996</v>
      </c>
      <c r="AD945" s="12">
        <f t="shared" si="132"/>
        <v>850</v>
      </c>
      <c r="AE945" s="12">
        <f t="shared" si="127"/>
        <v>850</v>
      </c>
      <c r="AF945" s="12">
        <f t="shared" si="128"/>
        <v>-19.414100000000001</v>
      </c>
      <c r="AG945" s="12">
        <f t="shared" si="129"/>
        <v>-19.41</v>
      </c>
      <c r="AH945" s="9">
        <f t="shared" si="133"/>
        <v>-2.2835294117647058E-2</v>
      </c>
      <c r="AI945" s="14">
        <f>VLOOKUP(E945,'Verweis Faktor'!$A:$B,2,FALSE)</f>
        <v>1</v>
      </c>
      <c r="AJ945" s="14"/>
      <c r="AK945" s="14" t="str">
        <f>IF(AL945="Ja","Versandkosten",VLOOKUP(E945,'Verweis Belegart'!$A$2:$B$9,2,FALSE))</f>
        <v>Hardware</v>
      </c>
      <c r="AL945" s="14" t="str">
        <f t="shared" si="134"/>
        <v>Nein</v>
      </c>
      <c r="AM945" s="14" t="str">
        <f t="shared" si="130"/>
        <v>Negativ</v>
      </c>
    </row>
    <row r="946" spans="1:39" ht="17.25" customHeight="1" x14ac:dyDescent="0.35">
      <c r="A946" s="17">
        <v>14570557</v>
      </c>
      <c r="B946" s="2" t="s">
        <v>1159</v>
      </c>
      <c r="C946" s="1">
        <v>2025001</v>
      </c>
      <c r="D946" s="1">
        <v>2000251</v>
      </c>
      <c r="E946" s="2" t="s">
        <v>34</v>
      </c>
      <c r="F946" s="2" t="s">
        <v>182</v>
      </c>
      <c r="G946" s="2" t="s">
        <v>66</v>
      </c>
      <c r="H946" s="2" t="s">
        <v>258</v>
      </c>
      <c r="I946" s="2" t="s">
        <v>259</v>
      </c>
      <c r="J946" s="2" t="s">
        <v>103</v>
      </c>
      <c r="K946" s="2" t="s">
        <v>1222</v>
      </c>
      <c r="L946" s="2" t="s">
        <v>137</v>
      </c>
      <c r="M946" s="2" t="s">
        <v>138</v>
      </c>
      <c r="N946" s="2" t="s">
        <v>139</v>
      </c>
      <c r="O946" s="3">
        <v>1</v>
      </c>
      <c r="P946" s="3">
        <v>646.71050000000002</v>
      </c>
      <c r="Q946" s="3">
        <v>707</v>
      </c>
      <c r="R946" s="3">
        <v>707</v>
      </c>
      <c r="S946" s="3">
        <v>60.289499999999997</v>
      </c>
      <c r="T946" s="3">
        <v>60.29</v>
      </c>
      <c r="U946" s="3">
        <v>8.52</v>
      </c>
      <c r="V946" s="2" t="s">
        <v>145</v>
      </c>
      <c r="W946" s="2" t="s">
        <v>146</v>
      </c>
      <c r="X946" s="2" t="s">
        <v>72</v>
      </c>
      <c r="Y946" s="19" t="str">
        <f>VLOOKUP(G946,'Verweis Kd-Gruppe'!$A$2:$B$8,2,FALSE)</f>
        <v>EXP</v>
      </c>
      <c r="Z946" s="19" t="str">
        <f>VLOOKUP(J946,'Verweis Art-Gruppe'!$A$2:$B$15,2,FALSE)</f>
        <v>Geräte</v>
      </c>
      <c r="AA946" s="19" t="str">
        <f>VLOOKUP(W946,'Verweis Vertreter'!$A$2:$B$24,2,FALSE)</f>
        <v>Muhsin Yortanli</v>
      </c>
      <c r="AB946" s="12">
        <f t="shared" si="126"/>
        <v>1</v>
      </c>
      <c r="AC946" s="12">
        <f t="shared" si="131"/>
        <v>646.71050000000002</v>
      </c>
      <c r="AD946" s="12">
        <f t="shared" si="132"/>
        <v>707</v>
      </c>
      <c r="AE946" s="12">
        <f t="shared" si="127"/>
        <v>707</v>
      </c>
      <c r="AF946" s="12">
        <f t="shared" si="128"/>
        <v>60.289499999999997</v>
      </c>
      <c r="AG946" s="12">
        <f t="shared" si="129"/>
        <v>60.29</v>
      </c>
      <c r="AH946" s="9">
        <f t="shared" si="133"/>
        <v>8.5275813295615274E-2</v>
      </c>
      <c r="AI946" s="14">
        <f>VLOOKUP(E946,'Verweis Faktor'!$A:$B,2,FALSE)</f>
        <v>1</v>
      </c>
      <c r="AJ946" s="14"/>
      <c r="AK946" s="14" t="str">
        <f>IF(AL946="Ja","Versandkosten",VLOOKUP(E946,'Verweis Belegart'!$A$2:$B$9,2,FALSE))</f>
        <v>Hardware</v>
      </c>
      <c r="AL946" s="14" t="str">
        <f t="shared" si="134"/>
        <v>Nein</v>
      </c>
      <c r="AM946" s="14" t="str">
        <f t="shared" si="130"/>
        <v>Positiv</v>
      </c>
    </row>
    <row r="947" spans="1:39" ht="17.25" customHeight="1" x14ac:dyDescent="0.35">
      <c r="A947" s="17">
        <v>14570557</v>
      </c>
      <c r="B947" s="2" t="s">
        <v>1159</v>
      </c>
      <c r="C947" s="1">
        <v>2025001</v>
      </c>
      <c r="D947" s="1">
        <v>2000251</v>
      </c>
      <c r="E947" s="2" t="s">
        <v>34</v>
      </c>
      <c r="F947" s="2" t="s">
        <v>182</v>
      </c>
      <c r="G947" s="2" t="s">
        <v>66</v>
      </c>
      <c r="H947" s="2" t="s">
        <v>258</v>
      </c>
      <c r="I947" s="2" t="s">
        <v>259</v>
      </c>
      <c r="J947" s="2" t="s">
        <v>103</v>
      </c>
      <c r="K947" s="2" t="s">
        <v>1223</v>
      </c>
      <c r="L947" s="2" t="s">
        <v>536</v>
      </c>
      <c r="M947" s="2" t="s">
        <v>537</v>
      </c>
      <c r="N947" s="2" t="s">
        <v>538</v>
      </c>
      <c r="O947" s="3">
        <v>1</v>
      </c>
      <c r="P947" s="3">
        <v>286</v>
      </c>
      <c r="Q947" s="3">
        <v>295</v>
      </c>
      <c r="R947" s="3">
        <v>295</v>
      </c>
      <c r="S947" s="3">
        <v>9</v>
      </c>
      <c r="T947" s="3">
        <v>9</v>
      </c>
      <c r="U947" s="3">
        <v>3.05</v>
      </c>
      <c r="V947" s="2" t="s">
        <v>145</v>
      </c>
      <c r="W947" s="2" t="s">
        <v>146</v>
      </c>
      <c r="X947" s="2" t="s">
        <v>72</v>
      </c>
      <c r="Y947" s="19" t="str">
        <f>VLOOKUP(G947,'Verweis Kd-Gruppe'!$A$2:$B$8,2,FALSE)</f>
        <v>EXP</v>
      </c>
      <c r="Z947" s="19" t="str">
        <f>VLOOKUP(J947,'Verweis Art-Gruppe'!$A$2:$B$15,2,FALSE)</f>
        <v>Geräte</v>
      </c>
      <c r="AA947" s="19" t="str">
        <f>VLOOKUP(W947,'Verweis Vertreter'!$A$2:$B$24,2,FALSE)</f>
        <v>Muhsin Yortanli</v>
      </c>
      <c r="AB947" s="12">
        <f t="shared" si="126"/>
        <v>1</v>
      </c>
      <c r="AC947" s="12">
        <f t="shared" si="131"/>
        <v>286</v>
      </c>
      <c r="AD947" s="12">
        <f t="shared" si="132"/>
        <v>295</v>
      </c>
      <c r="AE947" s="12">
        <f t="shared" si="127"/>
        <v>295</v>
      </c>
      <c r="AF947" s="12">
        <f t="shared" si="128"/>
        <v>9</v>
      </c>
      <c r="AG947" s="12">
        <f t="shared" si="129"/>
        <v>9</v>
      </c>
      <c r="AH947" s="9">
        <f t="shared" si="133"/>
        <v>3.0508474576271188E-2</v>
      </c>
      <c r="AI947" s="14">
        <f>VLOOKUP(E947,'Verweis Faktor'!$A:$B,2,FALSE)</f>
        <v>1</v>
      </c>
      <c r="AJ947" s="14"/>
      <c r="AK947" s="14" t="str">
        <f>IF(AL947="Ja","Versandkosten",VLOOKUP(E947,'Verweis Belegart'!$A$2:$B$9,2,FALSE))</f>
        <v>Hardware</v>
      </c>
      <c r="AL947" s="14" t="str">
        <f t="shared" si="134"/>
        <v>Nein</v>
      </c>
      <c r="AM947" s="14" t="str">
        <f t="shared" si="130"/>
        <v>Positiv</v>
      </c>
    </row>
    <row r="948" spans="1:39" ht="17.25" customHeight="1" x14ac:dyDescent="0.35">
      <c r="A948" s="17">
        <v>14570557</v>
      </c>
      <c r="B948" s="2" t="s">
        <v>1159</v>
      </c>
      <c r="C948" s="1">
        <v>2025001</v>
      </c>
      <c r="D948" s="1">
        <v>2000251</v>
      </c>
      <c r="E948" s="2" t="s">
        <v>34</v>
      </c>
      <c r="F948" s="2" t="s">
        <v>182</v>
      </c>
      <c r="G948" s="2" t="s">
        <v>66</v>
      </c>
      <c r="H948" s="2" t="s">
        <v>258</v>
      </c>
      <c r="I948" s="2" t="s">
        <v>259</v>
      </c>
      <c r="J948" s="2" t="s">
        <v>103</v>
      </c>
      <c r="K948" s="2" t="s">
        <v>1224</v>
      </c>
      <c r="L948" s="2" t="s">
        <v>1010</v>
      </c>
      <c r="M948" s="2" t="s">
        <v>1011</v>
      </c>
      <c r="N948" s="2" t="s">
        <v>286</v>
      </c>
      <c r="O948" s="3">
        <v>1</v>
      </c>
      <c r="P948" s="3">
        <v>717</v>
      </c>
      <c r="Q948" s="3">
        <v>722</v>
      </c>
      <c r="R948" s="3">
        <v>722</v>
      </c>
      <c r="S948" s="3">
        <v>5</v>
      </c>
      <c r="T948" s="3">
        <v>5</v>
      </c>
      <c r="U948" s="3">
        <v>0.69</v>
      </c>
      <c r="V948" s="2" t="s">
        <v>145</v>
      </c>
      <c r="W948" s="2" t="s">
        <v>146</v>
      </c>
      <c r="X948" s="2" t="s">
        <v>72</v>
      </c>
      <c r="Y948" s="19" t="str">
        <f>VLOOKUP(G948,'Verweis Kd-Gruppe'!$A$2:$B$8,2,FALSE)</f>
        <v>EXP</v>
      </c>
      <c r="Z948" s="19" t="str">
        <f>VLOOKUP(J948,'Verweis Art-Gruppe'!$A$2:$B$15,2,FALSE)</f>
        <v>Geräte</v>
      </c>
      <c r="AA948" s="19" t="str">
        <f>VLOOKUP(W948,'Verweis Vertreter'!$A$2:$B$24,2,FALSE)</f>
        <v>Muhsin Yortanli</v>
      </c>
      <c r="AB948" s="12">
        <f t="shared" si="126"/>
        <v>1</v>
      </c>
      <c r="AC948" s="12">
        <f t="shared" si="131"/>
        <v>717</v>
      </c>
      <c r="AD948" s="12">
        <f t="shared" si="132"/>
        <v>722</v>
      </c>
      <c r="AE948" s="12">
        <f t="shared" si="127"/>
        <v>722</v>
      </c>
      <c r="AF948" s="12">
        <f t="shared" si="128"/>
        <v>5</v>
      </c>
      <c r="AG948" s="12">
        <f t="shared" si="129"/>
        <v>5</v>
      </c>
      <c r="AH948" s="9">
        <f t="shared" si="133"/>
        <v>6.9252077562326868E-3</v>
      </c>
      <c r="AI948" s="14">
        <f>VLOOKUP(E948,'Verweis Faktor'!$A:$B,2,FALSE)</f>
        <v>1</v>
      </c>
      <c r="AJ948" s="14"/>
      <c r="AK948" s="14" t="str">
        <f>IF(AL948="Ja","Versandkosten",VLOOKUP(E948,'Verweis Belegart'!$A$2:$B$9,2,FALSE))</f>
        <v>Hardware</v>
      </c>
      <c r="AL948" s="14" t="str">
        <f t="shared" si="134"/>
        <v>Nein</v>
      </c>
      <c r="AM948" s="14" t="str">
        <f t="shared" si="130"/>
        <v>Positiv</v>
      </c>
    </row>
    <row r="949" spans="1:39" ht="17.25" customHeight="1" x14ac:dyDescent="0.35">
      <c r="A949" s="17">
        <v>14570557</v>
      </c>
      <c r="B949" s="2" t="s">
        <v>1159</v>
      </c>
      <c r="C949" s="1">
        <v>2025001</v>
      </c>
      <c r="D949" s="1">
        <v>2000251</v>
      </c>
      <c r="E949" s="2" t="s">
        <v>34</v>
      </c>
      <c r="F949" s="2" t="s">
        <v>182</v>
      </c>
      <c r="G949" s="2" t="s">
        <v>66</v>
      </c>
      <c r="H949" s="2" t="s">
        <v>258</v>
      </c>
      <c r="I949" s="2" t="s">
        <v>259</v>
      </c>
      <c r="J949" s="2" t="s">
        <v>103</v>
      </c>
      <c r="K949" s="2" t="s">
        <v>1225</v>
      </c>
      <c r="L949" s="2" t="s">
        <v>305</v>
      </c>
      <c r="M949" s="2" t="s">
        <v>306</v>
      </c>
      <c r="N949" s="2" t="s">
        <v>283</v>
      </c>
      <c r="O949" s="3">
        <v>1</v>
      </c>
      <c r="P949" s="3">
        <v>492.46980000000002</v>
      </c>
      <c r="Q949" s="3">
        <v>512</v>
      </c>
      <c r="R949" s="3">
        <v>512</v>
      </c>
      <c r="S949" s="3">
        <v>19.530200000000001</v>
      </c>
      <c r="T949" s="3">
        <v>19.53</v>
      </c>
      <c r="U949" s="3">
        <v>3.81</v>
      </c>
      <c r="V949" s="2" t="s">
        <v>145</v>
      </c>
      <c r="W949" s="2" t="s">
        <v>146</v>
      </c>
      <c r="X949" s="2" t="s">
        <v>72</v>
      </c>
      <c r="Y949" s="19" t="str">
        <f>VLOOKUP(G949,'Verweis Kd-Gruppe'!$A$2:$B$8,2,FALSE)</f>
        <v>EXP</v>
      </c>
      <c r="Z949" s="19" t="str">
        <f>VLOOKUP(J949,'Verweis Art-Gruppe'!$A$2:$B$15,2,FALSE)</f>
        <v>Geräte</v>
      </c>
      <c r="AA949" s="19" t="str">
        <f>VLOOKUP(W949,'Verweis Vertreter'!$A$2:$B$24,2,FALSE)</f>
        <v>Muhsin Yortanli</v>
      </c>
      <c r="AB949" s="12">
        <f t="shared" si="126"/>
        <v>1</v>
      </c>
      <c r="AC949" s="12">
        <f t="shared" si="131"/>
        <v>492.46980000000002</v>
      </c>
      <c r="AD949" s="12">
        <f t="shared" si="132"/>
        <v>512</v>
      </c>
      <c r="AE949" s="12">
        <f t="shared" si="127"/>
        <v>512</v>
      </c>
      <c r="AF949" s="12">
        <f t="shared" si="128"/>
        <v>19.530200000000001</v>
      </c>
      <c r="AG949" s="12">
        <f t="shared" si="129"/>
        <v>19.53</v>
      </c>
      <c r="AH949" s="9">
        <f t="shared" si="133"/>
        <v>3.8144531250000002E-2</v>
      </c>
      <c r="AI949" s="14">
        <f>VLOOKUP(E949,'Verweis Faktor'!$A:$B,2,FALSE)</f>
        <v>1</v>
      </c>
      <c r="AJ949" s="14"/>
      <c r="AK949" s="14" t="str">
        <f>IF(AL949="Ja","Versandkosten",VLOOKUP(E949,'Verweis Belegart'!$A$2:$B$9,2,FALSE))</f>
        <v>Hardware</v>
      </c>
      <c r="AL949" s="14" t="str">
        <f t="shared" si="134"/>
        <v>Nein</v>
      </c>
      <c r="AM949" s="14" t="str">
        <f t="shared" si="130"/>
        <v>Positiv</v>
      </c>
    </row>
    <row r="950" spans="1:39" ht="17.25" customHeight="1" x14ac:dyDescent="0.35">
      <c r="A950" s="17">
        <v>14570557</v>
      </c>
      <c r="B950" s="2" t="s">
        <v>1159</v>
      </c>
      <c r="C950" s="1">
        <v>2025001</v>
      </c>
      <c r="D950" s="1">
        <v>2000251</v>
      </c>
      <c r="E950" s="2" t="s">
        <v>34</v>
      </c>
      <c r="F950" s="2" t="s">
        <v>182</v>
      </c>
      <c r="G950" s="2" t="s">
        <v>66</v>
      </c>
      <c r="H950" s="2" t="s">
        <v>258</v>
      </c>
      <c r="I950" s="2" t="s">
        <v>259</v>
      </c>
      <c r="J950" s="2" t="s">
        <v>103</v>
      </c>
      <c r="K950" s="2" t="s">
        <v>1226</v>
      </c>
      <c r="L950" s="2" t="s">
        <v>305</v>
      </c>
      <c r="M950" s="2" t="s">
        <v>306</v>
      </c>
      <c r="N950" s="2" t="s">
        <v>283</v>
      </c>
      <c r="O950" s="3">
        <v>1</v>
      </c>
      <c r="P950" s="3">
        <v>492.46980000000002</v>
      </c>
      <c r="Q950" s="3">
        <v>512</v>
      </c>
      <c r="R950" s="3">
        <v>512</v>
      </c>
      <c r="S950" s="3">
        <v>19.530200000000001</v>
      </c>
      <c r="T950" s="3">
        <v>19.53</v>
      </c>
      <c r="U950" s="3">
        <v>3.81</v>
      </c>
      <c r="V950" s="2" t="s">
        <v>145</v>
      </c>
      <c r="W950" s="2" t="s">
        <v>146</v>
      </c>
      <c r="X950" s="2" t="s">
        <v>72</v>
      </c>
      <c r="Y950" s="19" t="str">
        <f>VLOOKUP(G950,'Verweis Kd-Gruppe'!$A$2:$B$8,2,FALSE)</f>
        <v>EXP</v>
      </c>
      <c r="Z950" s="19" t="str">
        <f>VLOOKUP(J950,'Verweis Art-Gruppe'!$A$2:$B$15,2,FALSE)</f>
        <v>Geräte</v>
      </c>
      <c r="AA950" s="19" t="str">
        <f>VLOOKUP(W950,'Verweis Vertreter'!$A$2:$B$24,2,FALSE)</f>
        <v>Muhsin Yortanli</v>
      </c>
      <c r="AB950" s="12">
        <f t="shared" si="126"/>
        <v>1</v>
      </c>
      <c r="AC950" s="12">
        <f t="shared" si="131"/>
        <v>492.46980000000002</v>
      </c>
      <c r="AD950" s="12">
        <f t="shared" si="132"/>
        <v>512</v>
      </c>
      <c r="AE950" s="12">
        <f t="shared" si="127"/>
        <v>512</v>
      </c>
      <c r="AF950" s="12">
        <f t="shared" si="128"/>
        <v>19.530200000000001</v>
      </c>
      <c r="AG950" s="12">
        <f t="shared" si="129"/>
        <v>19.53</v>
      </c>
      <c r="AH950" s="9">
        <f t="shared" si="133"/>
        <v>3.8144531250000002E-2</v>
      </c>
      <c r="AI950" s="14">
        <f>VLOOKUP(E950,'Verweis Faktor'!$A:$B,2,FALSE)</f>
        <v>1</v>
      </c>
      <c r="AJ950" s="14"/>
      <c r="AK950" s="14" t="str">
        <f>IF(AL950="Ja","Versandkosten",VLOOKUP(E950,'Verweis Belegart'!$A$2:$B$9,2,FALSE))</f>
        <v>Hardware</v>
      </c>
      <c r="AL950" s="14" t="str">
        <f t="shared" si="134"/>
        <v>Nein</v>
      </c>
      <c r="AM950" s="14" t="str">
        <f t="shared" si="130"/>
        <v>Positiv</v>
      </c>
    </row>
    <row r="951" spans="1:39" ht="17.25" customHeight="1" x14ac:dyDescent="0.35">
      <c r="A951" s="17">
        <v>14570557</v>
      </c>
      <c r="B951" s="2" t="s">
        <v>1159</v>
      </c>
      <c r="C951" s="1">
        <v>2025001</v>
      </c>
      <c r="D951" s="1">
        <v>2000251</v>
      </c>
      <c r="E951" s="2" t="s">
        <v>34</v>
      </c>
      <c r="F951" s="2" t="s">
        <v>182</v>
      </c>
      <c r="G951" s="2" t="s">
        <v>66</v>
      </c>
      <c r="H951" s="2" t="s">
        <v>258</v>
      </c>
      <c r="I951" s="2" t="s">
        <v>259</v>
      </c>
      <c r="J951" s="2" t="s">
        <v>103</v>
      </c>
      <c r="K951" s="2" t="s">
        <v>1227</v>
      </c>
      <c r="L951" s="2" t="s">
        <v>869</v>
      </c>
      <c r="M951" s="2" t="s">
        <v>870</v>
      </c>
      <c r="N951" s="2" t="s">
        <v>871</v>
      </c>
      <c r="O951" s="3">
        <v>1</v>
      </c>
      <c r="P951" s="3">
        <v>745</v>
      </c>
      <c r="Q951" s="3">
        <v>763</v>
      </c>
      <c r="R951" s="3">
        <v>763</v>
      </c>
      <c r="S951" s="3">
        <v>18</v>
      </c>
      <c r="T951" s="3">
        <v>18</v>
      </c>
      <c r="U951" s="3">
        <v>2.35</v>
      </c>
      <c r="V951" s="2" t="s">
        <v>145</v>
      </c>
      <c r="W951" s="2" t="s">
        <v>146</v>
      </c>
      <c r="X951" s="2" t="s">
        <v>72</v>
      </c>
      <c r="Y951" s="19" t="str">
        <f>VLOOKUP(G951,'Verweis Kd-Gruppe'!$A$2:$B$8,2,FALSE)</f>
        <v>EXP</v>
      </c>
      <c r="Z951" s="19" t="str">
        <f>VLOOKUP(J951,'Verweis Art-Gruppe'!$A$2:$B$15,2,FALSE)</f>
        <v>Geräte</v>
      </c>
      <c r="AA951" s="19" t="str">
        <f>VLOOKUP(W951,'Verweis Vertreter'!$A$2:$B$24,2,FALSE)</f>
        <v>Muhsin Yortanli</v>
      </c>
      <c r="AB951" s="12">
        <f t="shared" si="126"/>
        <v>1</v>
      </c>
      <c r="AC951" s="12">
        <f t="shared" si="131"/>
        <v>745</v>
      </c>
      <c r="AD951" s="12">
        <f t="shared" si="132"/>
        <v>763</v>
      </c>
      <c r="AE951" s="12">
        <f t="shared" si="127"/>
        <v>763</v>
      </c>
      <c r="AF951" s="12">
        <f t="shared" si="128"/>
        <v>18</v>
      </c>
      <c r="AG951" s="12">
        <f t="shared" si="129"/>
        <v>18</v>
      </c>
      <c r="AH951" s="9">
        <f t="shared" si="133"/>
        <v>2.3591087811271297E-2</v>
      </c>
      <c r="AI951" s="14">
        <f>VLOOKUP(E951,'Verweis Faktor'!$A:$B,2,FALSE)</f>
        <v>1</v>
      </c>
      <c r="AJ951" s="14"/>
      <c r="AK951" s="14" t="str">
        <f>IF(AL951="Ja","Versandkosten",VLOOKUP(E951,'Verweis Belegart'!$A$2:$B$9,2,FALSE))</f>
        <v>Hardware</v>
      </c>
      <c r="AL951" s="14" t="str">
        <f t="shared" si="134"/>
        <v>Nein</v>
      </c>
      <c r="AM951" s="14" t="str">
        <f t="shared" si="130"/>
        <v>Positiv</v>
      </c>
    </row>
    <row r="952" spans="1:39" ht="17.25" customHeight="1" x14ac:dyDescent="0.35">
      <c r="A952" s="17">
        <v>14570557</v>
      </c>
      <c r="B952" s="2" t="s">
        <v>1159</v>
      </c>
      <c r="C952" s="1">
        <v>2025001</v>
      </c>
      <c r="D952" s="1">
        <v>2000251</v>
      </c>
      <c r="E952" s="2" t="s">
        <v>34</v>
      </c>
      <c r="F952" s="2" t="s">
        <v>182</v>
      </c>
      <c r="G952" s="2" t="s">
        <v>66</v>
      </c>
      <c r="H952" s="2" t="s">
        <v>258</v>
      </c>
      <c r="I952" s="2" t="s">
        <v>259</v>
      </c>
      <c r="J952" s="2" t="s">
        <v>103</v>
      </c>
      <c r="K952" s="2" t="s">
        <v>1228</v>
      </c>
      <c r="L952" s="2" t="s">
        <v>308</v>
      </c>
      <c r="M952" s="2" t="s">
        <v>309</v>
      </c>
      <c r="N952" s="2" t="s">
        <v>310</v>
      </c>
      <c r="O952" s="3">
        <v>1</v>
      </c>
      <c r="P952" s="3">
        <v>478.80900000000003</v>
      </c>
      <c r="Q952" s="3">
        <v>492</v>
      </c>
      <c r="R952" s="3">
        <v>492</v>
      </c>
      <c r="S952" s="3">
        <v>13.191000000000001</v>
      </c>
      <c r="T952" s="3">
        <v>13.19</v>
      </c>
      <c r="U952" s="3">
        <v>2.68</v>
      </c>
      <c r="V952" s="2" t="s">
        <v>145</v>
      </c>
      <c r="W952" s="2" t="s">
        <v>146</v>
      </c>
      <c r="X952" s="2" t="s">
        <v>72</v>
      </c>
      <c r="Y952" s="19" t="str">
        <f>VLOOKUP(G952,'Verweis Kd-Gruppe'!$A$2:$B$8,2,FALSE)</f>
        <v>EXP</v>
      </c>
      <c r="Z952" s="19" t="str">
        <f>VLOOKUP(J952,'Verweis Art-Gruppe'!$A$2:$B$15,2,FALSE)</f>
        <v>Geräte</v>
      </c>
      <c r="AA952" s="19" t="str">
        <f>VLOOKUP(W952,'Verweis Vertreter'!$A$2:$B$24,2,FALSE)</f>
        <v>Muhsin Yortanli</v>
      </c>
      <c r="AB952" s="12">
        <f t="shared" si="126"/>
        <v>1</v>
      </c>
      <c r="AC952" s="12">
        <f t="shared" si="131"/>
        <v>478.80900000000003</v>
      </c>
      <c r="AD952" s="12">
        <f t="shared" si="132"/>
        <v>492</v>
      </c>
      <c r="AE952" s="12">
        <f t="shared" si="127"/>
        <v>492</v>
      </c>
      <c r="AF952" s="12">
        <f t="shared" si="128"/>
        <v>13.191000000000001</v>
      </c>
      <c r="AG952" s="12">
        <f t="shared" si="129"/>
        <v>13.19</v>
      </c>
      <c r="AH952" s="9">
        <f t="shared" si="133"/>
        <v>2.6808943089430895E-2</v>
      </c>
      <c r="AI952" s="14">
        <f>VLOOKUP(E952,'Verweis Faktor'!$A:$B,2,FALSE)</f>
        <v>1</v>
      </c>
      <c r="AJ952" s="14"/>
      <c r="AK952" s="14" t="str">
        <f>IF(AL952="Ja","Versandkosten",VLOOKUP(E952,'Verweis Belegart'!$A$2:$B$9,2,FALSE))</f>
        <v>Hardware</v>
      </c>
      <c r="AL952" s="14" t="str">
        <f t="shared" si="134"/>
        <v>Nein</v>
      </c>
      <c r="AM952" s="14" t="str">
        <f t="shared" si="130"/>
        <v>Positiv</v>
      </c>
    </row>
    <row r="953" spans="1:39" ht="17.25" customHeight="1" x14ac:dyDescent="0.35">
      <c r="A953" s="17">
        <v>14570557</v>
      </c>
      <c r="B953" s="2" t="s">
        <v>1159</v>
      </c>
      <c r="C953" s="1">
        <v>2025001</v>
      </c>
      <c r="D953" s="1">
        <v>2000251</v>
      </c>
      <c r="E953" s="2" t="s">
        <v>34</v>
      </c>
      <c r="F953" s="2" t="s">
        <v>182</v>
      </c>
      <c r="G953" s="2" t="s">
        <v>66</v>
      </c>
      <c r="H953" s="2" t="s">
        <v>258</v>
      </c>
      <c r="I953" s="2" t="s">
        <v>259</v>
      </c>
      <c r="J953" s="2" t="s">
        <v>103</v>
      </c>
      <c r="K953" s="2" t="s">
        <v>1229</v>
      </c>
      <c r="L953" s="2" t="s">
        <v>377</v>
      </c>
      <c r="M953" s="2" t="s">
        <v>378</v>
      </c>
      <c r="N953" s="2" t="s">
        <v>379</v>
      </c>
      <c r="O953" s="3">
        <v>1</v>
      </c>
      <c r="P953" s="3">
        <v>410.6191</v>
      </c>
      <c r="Q953" s="3">
        <v>435</v>
      </c>
      <c r="R953" s="3">
        <v>435</v>
      </c>
      <c r="S953" s="3">
        <v>24.3809</v>
      </c>
      <c r="T953" s="3">
        <v>24.38</v>
      </c>
      <c r="U953" s="3">
        <v>5.6</v>
      </c>
      <c r="V953" s="2" t="s">
        <v>145</v>
      </c>
      <c r="W953" s="2" t="s">
        <v>146</v>
      </c>
      <c r="X953" s="2" t="s">
        <v>72</v>
      </c>
      <c r="Y953" s="19" t="str">
        <f>VLOOKUP(G953,'Verweis Kd-Gruppe'!$A$2:$B$8,2,FALSE)</f>
        <v>EXP</v>
      </c>
      <c r="Z953" s="19" t="str">
        <f>VLOOKUP(J953,'Verweis Art-Gruppe'!$A$2:$B$15,2,FALSE)</f>
        <v>Geräte</v>
      </c>
      <c r="AA953" s="19" t="str">
        <f>VLOOKUP(W953,'Verweis Vertreter'!$A$2:$B$24,2,FALSE)</f>
        <v>Muhsin Yortanli</v>
      </c>
      <c r="AB953" s="12">
        <f t="shared" si="126"/>
        <v>1</v>
      </c>
      <c r="AC953" s="12">
        <f t="shared" si="131"/>
        <v>410.6191</v>
      </c>
      <c r="AD953" s="12">
        <f t="shared" si="132"/>
        <v>435</v>
      </c>
      <c r="AE953" s="12">
        <f t="shared" si="127"/>
        <v>435</v>
      </c>
      <c r="AF953" s="12">
        <f t="shared" si="128"/>
        <v>24.3809</v>
      </c>
      <c r="AG953" s="12">
        <f t="shared" si="129"/>
        <v>24.38</v>
      </c>
      <c r="AH953" s="9">
        <f t="shared" si="133"/>
        <v>5.6045977011494254E-2</v>
      </c>
      <c r="AI953" s="14">
        <f>VLOOKUP(E953,'Verweis Faktor'!$A:$B,2,FALSE)</f>
        <v>1</v>
      </c>
      <c r="AJ953" s="14"/>
      <c r="AK953" s="14" t="str">
        <f>IF(AL953="Ja","Versandkosten",VLOOKUP(E953,'Verweis Belegart'!$A$2:$B$9,2,FALSE))</f>
        <v>Hardware</v>
      </c>
      <c r="AL953" s="14" t="str">
        <f t="shared" si="134"/>
        <v>Nein</v>
      </c>
      <c r="AM953" s="14" t="str">
        <f t="shared" si="130"/>
        <v>Positiv</v>
      </c>
    </row>
    <row r="954" spans="1:39" ht="17.25" customHeight="1" x14ac:dyDescent="0.35">
      <c r="A954" s="17">
        <v>14570557</v>
      </c>
      <c r="B954" s="2" t="s">
        <v>1159</v>
      </c>
      <c r="C954" s="1">
        <v>2025001</v>
      </c>
      <c r="D954" s="1">
        <v>2000251</v>
      </c>
      <c r="E954" s="2" t="s">
        <v>34</v>
      </c>
      <c r="F954" s="2" t="s">
        <v>182</v>
      </c>
      <c r="G954" s="2" t="s">
        <v>66</v>
      </c>
      <c r="H954" s="2" t="s">
        <v>258</v>
      </c>
      <c r="I954" s="2" t="s">
        <v>259</v>
      </c>
      <c r="J954" s="2" t="s">
        <v>103</v>
      </c>
      <c r="K954" s="2" t="s">
        <v>1230</v>
      </c>
      <c r="L954" s="2" t="s">
        <v>377</v>
      </c>
      <c r="M954" s="2" t="s">
        <v>378</v>
      </c>
      <c r="N954" s="2" t="s">
        <v>379</v>
      </c>
      <c r="O954" s="3">
        <v>1</v>
      </c>
      <c r="P954" s="3">
        <v>410.6191</v>
      </c>
      <c r="Q954" s="3">
        <v>435</v>
      </c>
      <c r="R954" s="3">
        <v>435</v>
      </c>
      <c r="S954" s="3">
        <v>24.3809</v>
      </c>
      <c r="T954" s="3">
        <v>24.38</v>
      </c>
      <c r="U954" s="3">
        <v>5.6</v>
      </c>
      <c r="V954" s="2" t="s">
        <v>145</v>
      </c>
      <c r="W954" s="2" t="s">
        <v>146</v>
      </c>
      <c r="X954" s="2" t="s">
        <v>72</v>
      </c>
      <c r="Y954" s="19" t="str">
        <f>VLOOKUP(G954,'Verweis Kd-Gruppe'!$A$2:$B$8,2,FALSE)</f>
        <v>EXP</v>
      </c>
      <c r="Z954" s="19" t="str">
        <f>VLOOKUP(J954,'Verweis Art-Gruppe'!$A$2:$B$15,2,FALSE)</f>
        <v>Geräte</v>
      </c>
      <c r="AA954" s="19" t="str">
        <f>VLOOKUP(W954,'Verweis Vertreter'!$A$2:$B$24,2,FALSE)</f>
        <v>Muhsin Yortanli</v>
      </c>
      <c r="AB954" s="12">
        <f t="shared" si="126"/>
        <v>1</v>
      </c>
      <c r="AC954" s="12">
        <f t="shared" si="131"/>
        <v>410.6191</v>
      </c>
      <c r="AD954" s="12">
        <f t="shared" si="132"/>
        <v>435</v>
      </c>
      <c r="AE954" s="12">
        <f t="shared" si="127"/>
        <v>435</v>
      </c>
      <c r="AF954" s="12">
        <f t="shared" si="128"/>
        <v>24.3809</v>
      </c>
      <c r="AG954" s="12">
        <f t="shared" si="129"/>
        <v>24.38</v>
      </c>
      <c r="AH954" s="9">
        <f t="shared" si="133"/>
        <v>5.6045977011494254E-2</v>
      </c>
      <c r="AI954" s="14">
        <f>VLOOKUP(E954,'Verweis Faktor'!$A:$B,2,FALSE)</f>
        <v>1</v>
      </c>
      <c r="AJ954" s="14"/>
      <c r="AK954" s="14" t="str">
        <f>IF(AL954="Ja","Versandkosten",VLOOKUP(E954,'Verweis Belegart'!$A$2:$B$9,2,FALSE))</f>
        <v>Hardware</v>
      </c>
      <c r="AL954" s="14" t="str">
        <f t="shared" si="134"/>
        <v>Nein</v>
      </c>
      <c r="AM954" s="14" t="str">
        <f t="shared" si="130"/>
        <v>Positiv</v>
      </c>
    </row>
    <row r="955" spans="1:39" ht="17.25" customHeight="1" x14ac:dyDescent="0.35">
      <c r="A955" s="17">
        <v>14570557</v>
      </c>
      <c r="B955" s="2" t="s">
        <v>1159</v>
      </c>
      <c r="C955" s="1">
        <v>2025001</v>
      </c>
      <c r="D955" s="1">
        <v>2000251</v>
      </c>
      <c r="E955" s="2" t="s">
        <v>34</v>
      </c>
      <c r="F955" s="2" t="s">
        <v>182</v>
      </c>
      <c r="G955" s="2" t="s">
        <v>66</v>
      </c>
      <c r="H955" s="2" t="s">
        <v>258</v>
      </c>
      <c r="I955" s="2" t="s">
        <v>259</v>
      </c>
      <c r="J955" s="2" t="s">
        <v>304</v>
      </c>
      <c r="K955" s="2" t="s">
        <v>1231</v>
      </c>
      <c r="L955" s="2" t="s">
        <v>692</v>
      </c>
      <c r="M955" s="2" t="s">
        <v>693</v>
      </c>
      <c r="N955" s="2" t="s">
        <v>694</v>
      </c>
      <c r="O955" s="3">
        <v>1</v>
      </c>
      <c r="P955" s="3">
        <v>405.41669999999999</v>
      </c>
      <c r="Q955" s="3">
        <v>430</v>
      </c>
      <c r="R955" s="3">
        <v>430</v>
      </c>
      <c r="S955" s="3">
        <v>24.583300000000001</v>
      </c>
      <c r="T955" s="3">
        <v>24.58</v>
      </c>
      <c r="U955" s="3">
        <v>5.71</v>
      </c>
      <c r="V955" s="2" t="s">
        <v>145</v>
      </c>
      <c r="W955" s="2" t="s">
        <v>146</v>
      </c>
      <c r="X955" s="2" t="s">
        <v>72</v>
      </c>
      <c r="Y955" s="19" t="str">
        <f>VLOOKUP(G955,'Verweis Kd-Gruppe'!$A$2:$B$8,2,FALSE)</f>
        <v>EXP</v>
      </c>
      <c r="Z955" s="19" t="str">
        <f>VLOOKUP(J955,'Verweis Art-Gruppe'!$A$2:$B$15,2,FALSE)</f>
        <v>Zubehör</v>
      </c>
      <c r="AA955" s="19" t="str">
        <f>VLOOKUP(W955,'Verweis Vertreter'!$A$2:$B$24,2,FALSE)</f>
        <v>Muhsin Yortanli</v>
      </c>
      <c r="AB955" s="12">
        <f t="shared" si="126"/>
        <v>1</v>
      </c>
      <c r="AC955" s="12">
        <f t="shared" si="131"/>
        <v>405.41669999999999</v>
      </c>
      <c r="AD955" s="12">
        <f t="shared" si="132"/>
        <v>430</v>
      </c>
      <c r="AE955" s="12">
        <f t="shared" si="127"/>
        <v>430</v>
      </c>
      <c r="AF955" s="12">
        <f t="shared" si="128"/>
        <v>24.583300000000001</v>
      </c>
      <c r="AG955" s="12">
        <f t="shared" si="129"/>
        <v>24.58</v>
      </c>
      <c r="AH955" s="9">
        <f t="shared" si="133"/>
        <v>5.7162790697674416E-2</v>
      </c>
      <c r="AI955" s="14">
        <f>VLOOKUP(E955,'Verweis Faktor'!$A:$B,2,FALSE)</f>
        <v>1</v>
      </c>
      <c r="AJ955" s="14"/>
      <c r="AK955" s="14" t="str">
        <f>IF(AL955="Ja","Versandkosten",VLOOKUP(E955,'Verweis Belegart'!$A$2:$B$9,2,FALSE))</f>
        <v>Hardware</v>
      </c>
      <c r="AL955" s="14" t="str">
        <f t="shared" si="134"/>
        <v>Nein</v>
      </c>
      <c r="AM955" s="14" t="str">
        <f t="shared" si="130"/>
        <v>Positiv</v>
      </c>
    </row>
    <row r="956" spans="1:39" ht="17.25" customHeight="1" x14ac:dyDescent="0.35">
      <c r="A956" s="17">
        <v>14571880</v>
      </c>
      <c r="B956" s="2" t="s">
        <v>1159</v>
      </c>
      <c r="C956" s="1">
        <v>2025001</v>
      </c>
      <c r="D956" s="1">
        <v>2000252</v>
      </c>
      <c r="E956" s="2" t="s">
        <v>34</v>
      </c>
      <c r="F956" s="2" t="s">
        <v>35</v>
      </c>
      <c r="G956" s="2" t="s">
        <v>66</v>
      </c>
      <c r="H956" s="2" t="s">
        <v>1232</v>
      </c>
      <c r="I956" s="2" t="s">
        <v>1233</v>
      </c>
      <c r="J956" s="2" t="s">
        <v>103</v>
      </c>
      <c r="K956" s="2" t="s">
        <v>28</v>
      </c>
      <c r="L956" s="2" t="s">
        <v>673</v>
      </c>
      <c r="M956" s="2" t="s">
        <v>674</v>
      </c>
      <c r="N956" s="2" t="s">
        <v>48</v>
      </c>
      <c r="O956" s="3">
        <v>1400</v>
      </c>
      <c r="P956" s="3">
        <v>253.2636</v>
      </c>
      <c r="Q956" s="3">
        <v>259</v>
      </c>
      <c r="R956" s="3">
        <v>362600</v>
      </c>
      <c r="S956" s="3">
        <v>5.7363999999999997</v>
      </c>
      <c r="T956" s="3">
        <v>8030.96</v>
      </c>
      <c r="U956" s="3">
        <v>2.21</v>
      </c>
      <c r="V956" s="2" t="s">
        <v>813</v>
      </c>
      <c r="W956" s="2" t="s">
        <v>814</v>
      </c>
      <c r="X956" s="2" t="s">
        <v>125</v>
      </c>
      <c r="Y956" s="19" t="str">
        <f>VLOOKUP(G956,'Verweis Kd-Gruppe'!$A$2:$B$8,2,FALSE)</f>
        <v>EXP</v>
      </c>
      <c r="Z956" s="19" t="str">
        <f>VLOOKUP(J956,'Verweis Art-Gruppe'!$A$2:$B$15,2,FALSE)</f>
        <v>Geräte</v>
      </c>
      <c r="AA956" s="19" t="str">
        <f>VLOOKUP(W956,'Verweis Vertreter'!$A$2:$B$24,2,FALSE)</f>
        <v>Sokol Kapaj</v>
      </c>
      <c r="AB956" s="12">
        <f t="shared" si="126"/>
        <v>1400</v>
      </c>
      <c r="AC956" s="12">
        <f t="shared" si="131"/>
        <v>253.2636</v>
      </c>
      <c r="AD956" s="12">
        <f t="shared" si="132"/>
        <v>259</v>
      </c>
      <c r="AE956" s="12">
        <f t="shared" si="127"/>
        <v>362600</v>
      </c>
      <c r="AF956" s="12">
        <f t="shared" si="128"/>
        <v>5.7363999999999997</v>
      </c>
      <c r="AG956" s="12">
        <f t="shared" si="129"/>
        <v>8030.96</v>
      </c>
      <c r="AH956" s="9">
        <f t="shared" si="133"/>
        <v>2.2148262548262548E-2</v>
      </c>
      <c r="AI956" s="14">
        <f>VLOOKUP(E956,'Verweis Faktor'!$A:$B,2,FALSE)</f>
        <v>1</v>
      </c>
      <c r="AJ956" s="14"/>
      <c r="AK956" s="14" t="str">
        <f>IF(AL956="Ja","Versandkosten",VLOOKUP(E956,'Verweis Belegart'!$A$2:$B$9,2,FALSE))</f>
        <v>Hardware</v>
      </c>
      <c r="AL956" s="14" t="str">
        <f t="shared" si="134"/>
        <v>Nein</v>
      </c>
      <c r="AM956" s="14" t="str">
        <f t="shared" si="130"/>
        <v>Positiv</v>
      </c>
    </row>
    <row r="957" spans="1:39" ht="17.25" customHeight="1" x14ac:dyDescent="0.35">
      <c r="A957" s="17">
        <v>14571684</v>
      </c>
      <c r="B957" s="2" t="s">
        <v>1159</v>
      </c>
      <c r="C957" s="1">
        <v>2025001</v>
      </c>
      <c r="D957" s="1">
        <v>2000253</v>
      </c>
      <c r="E957" s="2" t="s">
        <v>34</v>
      </c>
      <c r="F957" s="2" t="s">
        <v>142</v>
      </c>
      <c r="G957" s="2" t="s">
        <v>36</v>
      </c>
      <c r="H957" s="2" t="s">
        <v>1118</v>
      </c>
      <c r="I957" s="2" t="s">
        <v>1119</v>
      </c>
      <c r="J957" s="2" t="s">
        <v>103</v>
      </c>
      <c r="K957" s="2" t="s">
        <v>28</v>
      </c>
      <c r="L957" s="2" t="s">
        <v>1234</v>
      </c>
      <c r="M957" s="2" t="s">
        <v>1235</v>
      </c>
      <c r="N957" s="2" t="s">
        <v>52</v>
      </c>
      <c r="O957" s="3">
        <v>10</v>
      </c>
      <c r="P957" s="3">
        <v>139</v>
      </c>
      <c r="Q957" s="3">
        <v>147</v>
      </c>
      <c r="R957" s="3">
        <v>1470</v>
      </c>
      <c r="S957" s="3">
        <v>8</v>
      </c>
      <c r="T957" s="3">
        <v>80</v>
      </c>
      <c r="U957" s="3">
        <v>5.44</v>
      </c>
      <c r="V957" s="2" t="s">
        <v>145</v>
      </c>
      <c r="W957" s="2" t="s">
        <v>146</v>
      </c>
      <c r="X957" s="2" t="s">
        <v>702</v>
      </c>
      <c r="Y957" s="19" t="str">
        <f>VLOOKUP(G957,'Verweis Kd-Gruppe'!$A$2:$B$8,2,FALSE)</f>
        <v>GRK</v>
      </c>
      <c r="Z957" s="19" t="str">
        <f>VLOOKUP(J957,'Verweis Art-Gruppe'!$A$2:$B$15,2,FALSE)</f>
        <v>Geräte</v>
      </c>
      <c r="AA957" s="19" t="str">
        <f>VLOOKUP(W957,'Verweis Vertreter'!$A$2:$B$24,2,FALSE)</f>
        <v>Muhsin Yortanli</v>
      </c>
      <c r="AB957" s="12">
        <f t="shared" si="126"/>
        <v>10</v>
      </c>
      <c r="AC957" s="12">
        <f t="shared" si="131"/>
        <v>139</v>
      </c>
      <c r="AD957" s="12">
        <f t="shared" si="132"/>
        <v>147</v>
      </c>
      <c r="AE957" s="12">
        <f t="shared" si="127"/>
        <v>1470</v>
      </c>
      <c r="AF957" s="12">
        <f t="shared" si="128"/>
        <v>8</v>
      </c>
      <c r="AG957" s="12">
        <f t="shared" si="129"/>
        <v>80</v>
      </c>
      <c r="AH957" s="9">
        <f t="shared" si="133"/>
        <v>5.4421768707482991E-2</v>
      </c>
      <c r="AI957" s="14">
        <f>VLOOKUP(E957,'Verweis Faktor'!$A:$B,2,FALSE)</f>
        <v>1</v>
      </c>
      <c r="AJ957" s="14"/>
      <c r="AK957" s="14" t="str">
        <f>IF(AL957="Ja","Versandkosten",VLOOKUP(E957,'Verweis Belegart'!$A$2:$B$9,2,FALSE))</f>
        <v>Hardware</v>
      </c>
      <c r="AL957" s="14" t="str">
        <f t="shared" si="134"/>
        <v>Nein</v>
      </c>
      <c r="AM957" s="14" t="str">
        <f t="shared" si="130"/>
        <v>Positiv</v>
      </c>
    </row>
    <row r="958" spans="1:39" ht="17.25" customHeight="1" x14ac:dyDescent="0.35">
      <c r="A958" s="17">
        <v>14562452</v>
      </c>
      <c r="B958" s="2" t="s">
        <v>1159</v>
      </c>
      <c r="C958" s="1">
        <v>2025001</v>
      </c>
      <c r="D958" s="1">
        <v>2000254</v>
      </c>
      <c r="E958" s="2" t="s">
        <v>572</v>
      </c>
      <c r="F958" s="2" t="s">
        <v>1236</v>
      </c>
      <c r="G958" s="2" t="s">
        <v>66</v>
      </c>
      <c r="H958" s="2" t="s">
        <v>1077</v>
      </c>
      <c r="I958" s="2" t="s">
        <v>1078</v>
      </c>
      <c r="J958" s="2" t="s">
        <v>103</v>
      </c>
      <c r="K958" s="2" t="s">
        <v>83</v>
      </c>
      <c r="L958" s="2" t="s">
        <v>853</v>
      </c>
      <c r="M958" s="2" t="s">
        <v>854</v>
      </c>
      <c r="N958" s="2" t="s">
        <v>207</v>
      </c>
      <c r="O958" s="3">
        <v>1</v>
      </c>
      <c r="P958" s="3">
        <v>107.65519999999999</v>
      </c>
      <c r="Q958" s="3">
        <v>120</v>
      </c>
      <c r="R958" s="3">
        <v>120</v>
      </c>
      <c r="S958" s="3">
        <v>12.344799999999999</v>
      </c>
      <c r="T958" s="3">
        <v>12.34</v>
      </c>
      <c r="U958" s="3">
        <v>10.28</v>
      </c>
      <c r="V958" s="2" t="s">
        <v>145</v>
      </c>
      <c r="W958" s="2" t="s">
        <v>146</v>
      </c>
      <c r="X958" s="2" t="s">
        <v>72</v>
      </c>
      <c r="Y958" s="19" t="str">
        <f>VLOOKUP(G958,'Verweis Kd-Gruppe'!$A$2:$B$8,2,FALSE)</f>
        <v>EXP</v>
      </c>
      <c r="Z958" s="19" t="str">
        <f>VLOOKUP(J958,'Verweis Art-Gruppe'!$A$2:$B$15,2,FALSE)</f>
        <v>Geräte</v>
      </c>
      <c r="AA958" s="19" t="str">
        <f>VLOOKUP(W958,'Verweis Vertreter'!$A$2:$B$24,2,FALSE)</f>
        <v>Muhsin Yortanli</v>
      </c>
      <c r="AB958" s="12">
        <f t="shared" si="126"/>
        <v>-1</v>
      </c>
      <c r="AC958" s="12">
        <f t="shared" si="131"/>
        <v>107.65519999999999</v>
      </c>
      <c r="AD958" s="12">
        <f t="shared" si="132"/>
        <v>120</v>
      </c>
      <c r="AE958" s="12">
        <f t="shared" si="127"/>
        <v>-120</v>
      </c>
      <c r="AF958" s="12">
        <f t="shared" si="128"/>
        <v>-12.344799999999999</v>
      </c>
      <c r="AG958" s="12">
        <f t="shared" si="129"/>
        <v>-12.34</v>
      </c>
      <c r="AH958" s="9">
        <f t="shared" si="133"/>
        <v>-0.10283333333333333</v>
      </c>
      <c r="AI958" s="14">
        <f>VLOOKUP(E958,'Verweis Faktor'!$A:$B,2,FALSE)</f>
        <v>-1</v>
      </c>
      <c r="AJ958" s="14"/>
      <c r="AK958" s="14" t="str">
        <f>IF(AL958="Ja","Versandkosten",VLOOKUP(E958,'Verweis Belegart'!$A$2:$B$9,2,FALSE))</f>
        <v>Hardware</v>
      </c>
      <c r="AL958" s="14" t="str">
        <f t="shared" si="134"/>
        <v>Nein</v>
      </c>
      <c r="AM958" s="14" t="str">
        <f t="shared" si="130"/>
        <v>Negativ</v>
      </c>
    </row>
    <row r="959" spans="1:39" ht="17.25" customHeight="1" x14ac:dyDescent="0.35">
      <c r="A959" s="17">
        <v>14571893</v>
      </c>
      <c r="B959" s="2" t="s">
        <v>1159</v>
      </c>
      <c r="C959" s="1">
        <v>2025001</v>
      </c>
      <c r="D959" s="1">
        <v>2000255</v>
      </c>
      <c r="E959" s="2" t="s">
        <v>34</v>
      </c>
      <c r="F959" s="2" t="s">
        <v>53</v>
      </c>
      <c r="G959" s="2" t="s">
        <v>36</v>
      </c>
      <c r="H959" s="2" t="s">
        <v>54</v>
      </c>
      <c r="I959" s="2" t="s">
        <v>55</v>
      </c>
      <c r="J959" s="2" t="s">
        <v>103</v>
      </c>
      <c r="K959" s="2" t="s">
        <v>28</v>
      </c>
      <c r="L959" s="2" t="s">
        <v>1237</v>
      </c>
      <c r="M959" s="2" t="s">
        <v>1238</v>
      </c>
      <c r="N959" s="2" t="s">
        <v>1086</v>
      </c>
      <c r="O959" s="3">
        <v>40</v>
      </c>
      <c r="P959" s="3">
        <v>80.004400000000004</v>
      </c>
      <c r="Q959" s="3">
        <v>87.5</v>
      </c>
      <c r="R959" s="3">
        <v>3500</v>
      </c>
      <c r="S959" s="3">
        <v>7.4955999999999996</v>
      </c>
      <c r="T959" s="3">
        <v>299.82</v>
      </c>
      <c r="U959" s="3">
        <v>8.56</v>
      </c>
      <c r="V959" s="2" t="s">
        <v>42</v>
      </c>
      <c r="W959" s="2" t="s">
        <v>43</v>
      </c>
      <c r="X959" s="2" t="s">
        <v>59</v>
      </c>
      <c r="Y959" s="19" t="str">
        <f>VLOOKUP(G959,'Verweis Kd-Gruppe'!$A$2:$B$8,2,FALSE)</f>
        <v>GRK</v>
      </c>
      <c r="Z959" s="19" t="str">
        <f>VLOOKUP(J959,'Verweis Art-Gruppe'!$A$2:$B$15,2,FALSE)</f>
        <v>Geräte</v>
      </c>
      <c r="AA959" s="19" t="str">
        <f>VLOOKUP(W959,'Verweis Vertreter'!$A$2:$B$24,2,FALSE)</f>
        <v>Sebastian Faber</v>
      </c>
      <c r="AB959" s="12">
        <f t="shared" si="126"/>
        <v>40</v>
      </c>
      <c r="AC959" s="12">
        <f t="shared" si="131"/>
        <v>80.004400000000004</v>
      </c>
      <c r="AD959" s="12">
        <f t="shared" si="132"/>
        <v>87.5</v>
      </c>
      <c r="AE959" s="12">
        <f t="shared" si="127"/>
        <v>3500</v>
      </c>
      <c r="AF959" s="12">
        <f t="shared" si="128"/>
        <v>7.4955999999999996</v>
      </c>
      <c r="AG959" s="12">
        <f t="shared" si="129"/>
        <v>299.82</v>
      </c>
      <c r="AH959" s="9">
        <f t="shared" si="133"/>
        <v>8.5662857142857138E-2</v>
      </c>
      <c r="AI959" s="14">
        <f>VLOOKUP(E959,'Verweis Faktor'!$A:$B,2,FALSE)</f>
        <v>1</v>
      </c>
      <c r="AJ959" s="14"/>
      <c r="AK959" s="14" t="str">
        <f>IF(AL959="Ja","Versandkosten",VLOOKUP(E959,'Verweis Belegart'!$A$2:$B$9,2,FALSE))</f>
        <v>Hardware</v>
      </c>
      <c r="AL959" s="14" t="str">
        <f t="shared" si="134"/>
        <v>Nein</v>
      </c>
      <c r="AM959" s="14" t="str">
        <f t="shared" si="130"/>
        <v>Positiv</v>
      </c>
    </row>
    <row r="960" spans="1:39" ht="17.25" customHeight="1" x14ac:dyDescent="0.35">
      <c r="A960" s="17">
        <v>14571472</v>
      </c>
      <c r="B960" s="2" t="s">
        <v>1159</v>
      </c>
      <c r="C960" s="1">
        <v>2025001</v>
      </c>
      <c r="D960" s="1">
        <v>2000256</v>
      </c>
      <c r="E960" s="2" t="s">
        <v>34</v>
      </c>
      <c r="F960" s="2" t="s">
        <v>35</v>
      </c>
      <c r="G960" s="2" t="s">
        <v>66</v>
      </c>
      <c r="H960" s="2" t="s">
        <v>1239</v>
      </c>
      <c r="I960" s="2" t="s">
        <v>1240</v>
      </c>
      <c r="J960" s="2" t="s">
        <v>2791</v>
      </c>
      <c r="K960" s="2" t="s">
        <v>28</v>
      </c>
      <c r="L960" s="2" t="s">
        <v>120</v>
      </c>
      <c r="M960" s="2" t="s">
        <v>121</v>
      </c>
      <c r="N960" s="2" t="s">
        <v>122</v>
      </c>
      <c r="O960" s="3">
        <v>1</v>
      </c>
      <c r="P960" s="3">
        <v>0</v>
      </c>
      <c r="Q960" s="3">
        <v>15</v>
      </c>
      <c r="R960" s="3">
        <v>15</v>
      </c>
      <c r="S960" s="3">
        <v>15</v>
      </c>
      <c r="T960" s="3">
        <v>15</v>
      </c>
      <c r="U960" s="3"/>
      <c r="V960" s="2" t="s">
        <v>123</v>
      </c>
      <c r="W960" s="2" t="s">
        <v>124</v>
      </c>
      <c r="X960" s="2" t="s">
        <v>44</v>
      </c>
      <c r="Y960" s="19" t="str">
        <f>VLOOKUP(G960,'Verweis Kd-Gruppe'!$A$2:$B$8,2,FALSE)</f>
        <v>EXP</v>
      </c>
      <c r="Z960" s="19" t="str">
        <f>VLOOKUP(J960,'Verweis Art-Gruppe'!$A$2:$B$15,2,FALSE)</f>
        <v>Sonstige</v>
      </c>
      <c r="AA960" s="19" t="str">
        <f>VLOOKUP(W960,'Verweis Vertreter'!$A$2:$B$24,2,FALSE)</f>
        <v>Antonio Vuolo</v>
      </c>
      <c r="AB960" s="12">
        <f t="shared" si="126"/>
        <v>1</v>
      </c>
      <c r="AC960" s="12">
        <f t="shared" si="131"/>
        <v>0</v>
      </c>
      <c r="AD960" s="12">
        <f t="shared" si="132"/>
        <v>15</v>
      </c>
      <c r="AE960" s="12">
        <f t="shared" si="127"/>
        <v>15</v>
      </c>
      <c r="AF960" s="12">
        <f t="shared" si="128"/>
        <v>15</v>
      </c>
      <c r="AG960" s="12">
        <f t="shared" si="129"/>
        <v>15</v>
      </c>
      <c r="AH960" s="9">
        <f t="shared" si="133"/>
        <v>1</v>
      </c>
      <c r="AI960" s="14">
        <f>VLOOKUP(E960,'Verweis Faktor'!$A:$B,2,FALSE)</f>
        <v>1</v>
      </c>
      <c r="AJ960" s="14"/>
      <c r="AK960" s="14" t="str">
        <f>IF(AL960="Ja","Versandkosten",VLOOKUP(E960,'Verweis Belegart'!$A$2:$B$9,2,FALSE))</f>
        <v>Versandkosten</v>
      </c>
      <c r="AL960" s="14" t="str">
        <f t="shared" si="134"/>
        <v>Ja</v>
      </c>
      <c r="AM960" s="14" t="str">
        <f t="shared" si="130"/>
        <v>Positiv</v>
      </c>
    </row>
    <row r="961" spans="1:39" ht="17.25" customHeight="1" x14ac:dyDescent="0.35">
      <c r="A961" s="17">
        <v>14571472</v>
      </c>
      <c r="B961" s="2" t="s">
        <v>1159</v>
      </c>
      <c r="C961" s="1">
        <v>2025001</v>
      </c>
      <c r="D961" s="1">
        <v>2000256</v>
      </c>
      <c r="E961" s="2" t="s">
        <v>34</v>
      </c>
      <c r="F961" s="2" t="s">
        <v>35</v>
      </c>
      <c r="G961" s="2" t="s">
        <v>66</v>
      </c>
      <c r="H961" s="2" t="s">
        <v>1239</v>
      </c>
      <c r="I961" s="2" t="s">
        <v>1240</v>
      </c>
      <c r="J961" s="2" t="s">
        <v>103</v>
      </c>
      <c r="K961" s="2" t="s">
        <v>45</v>
      </c>
      <c r="L961" s="2" t="s">
        <v>1241</v>
      </c>
      <c r="M961" s="2" t="s">
        <v>1242</v>
      </c>
      <c r="N961" s="2" t="s">
        <v>922</v>
      </c>
      <c r="O961" s="3">
        <v>1</v>
      </c>
      <c r="P961" s="3">
        <v>74.5</v>
      </c>
      <c r="Q961" s="3">
        <v>85</v>
      </c>
      <c r="R961" s="3">
        <v>85</v>
      </c>
      <c r="S961" s="3">
        <v>10.5</v>
      </c>
      <c r="T961" s="3">
        <v>10.5</v>
      </c>
      <c r="U961" s="3">
        <v>12.35</v>
      </c>
      <c r="V961" s="2" t="s">
        <v>123</v>
      </c>
      <c r="W961" s="2" t="s">
        <v>124</v>
      </c>
      <c r="X961" s="2" t="s">
        <v>44</v>
      </c>
      <c r="Y961" s="19" t="str">
        <f>VLOOKUP(G961,'Verweis Kd-Gruppe'!$A$2:$B$8,2,FALSE)</f>
        <v>EXP</v>
      </c>
      <c r="Z961" s="19" t="str">
        <f>VLOOKUP(J961,'Verweis Art-Gruppe'!$A$2:$B$15,2,FALSE)</f>
        <v>Geräte</v>
      </c>
      <c r="AA961" s="19" t="str">
        <f>VLOOKUP(W961,'Verweis Vertreter'!$A$2:$B$24,2,FALSE)</f>
        <v>Antonio Vuolo</v>
      </c>
      <c r="AB961" s="12">
        <f t="shared" si="126"/>
        <v>1</v>
      </c>
      <c r="AC961" s="12">
        <f t="shared" si="131"/>
        <v>74.5</v>
      </c>
      <c r="AD961" s="12">
        <f t="shared" si="132"/>
        <v>85</v>
      </c>
      <c r="AE961" s="12">
        <f t="shared" si="127"/>
        <v>85</v>
      </c>
      <c r="AF961" s="12">
        <f t="shared" si="128"/>
        <v>10.5</v>
      </c>
      <c r="AG961" s="12">
        <f t="shared" si="129"/>
        <v>10.5</v>
      </c>
      <c r="AH961" s="9">
        <f t="shared" si="133"/>
        <v>0.12352941176470589</v>
      </c>
      <c r="AI961" s="14">
        <f>VLOOKUP(E961,'Verweis Faktor'!$A:$B,2,FALSE)</f>
        <v>1</v>
      </c>
      <c r="AJ961" s="14"/>
      <c r="AK961" s="14" t="str">
        <f>IF(AL961="Ja","Versandkosten",VLOOKUP(E961,'Verweis Belegart'!$A$2:$B$9,2,FALSE))</f>
        <v>Hardware</v>
      </c>
      <c r="AL961" s="14" t="str">
        <f t="shared" si="134"/>
        <v>Nein</v>
      </c>
      <c r="AM961" s="14" t="str">
        <f t="shared" si="130"/>
        <v>Positiv</v>
      </c>
    </row>
    <row r="962" spans="1:39" ht="17.25" customHeight="1" x14ac:dyDescent="0.35">
      <c r="A962" s="17">
        <v>14571472</v>
      </c>
      <c r="B962" s="2" t="s">
        <v>1159</v>
      </c>
      <c r="C962" s="1">
        <v>2025001</v>
      </c>
      <c r="D962" s="1">
        <v>2000256</v>
      </c>
      <c r="E962" s="2" t="s">
        <v>34</v>
      </c>
      <c r="F962" s="2" t="s">
        <v>35</v>
      </c>
      <c r="G962" s="2" t="s">
        <v>66</v>
      </c>
      <c r="H962" s="2" t="s">
        <v>1239</v>
      </c>
      <c r="I962" s="2" t="s">
        <v>1240</v>
      </c>
      <c r="J962" s="2" t="s">
        <v>304</v>
      </c>
      <c r="K962" s="2" t="s">
        <v>49</v>
      </c>
      <c r="L962" s="2" t="s">
        <v>389</v>
      </c>
      <c r="M962" s="2" t="s">
        <v>390</v>
      </c>
      <c r="N962" s="2" t="s">
        <v>391</v>
      </c>
      <c r="O962" s="3">
        <v>1</v>
      </c>
      <c r="P962" s="3">
        <v>19.79</v>
      </c>
      <c r="Q962" s="3">
        <v>23</v>
      </c>
      <c r="R962" s="3">
        <v>23</v>
      </c>
      <c r="S962" s="3">
        <v>3.21</v>
      </c>
      <c r="T962" s="3">
        <v>3.21</v>
      </c>
      <c r="U962" s="3">
        <v>13.95</v>
      </c>
      <c r="V962" s="2" t="s">
        <v>123</v>
      </c>
      <c r="W962" s="2" t="s">
        <v>124</v>
      </c>
      <c r="X962" s="2" t="s">
        <v>44</v>
      </c>
      <c r="Y962" s="19" t="str">
        <f>VLOOKUP(G962,'Verweis Kd-Gruppe'!$A$2:$B$8,2,FALSE)</f>
        <v>EXP</v>
      </c>
      <c r="Z962" s="19" t="str">
        <f>VLOOKUP(J962,'Verweis Art-Gruppe'!$A$2:$B$15,2,FALSE)</f>
        <v>Zubehör</v>
      </c>
      <c r="AA962" s="19" t="str">
        <f>VLOOKUP(W962,'Verweis Vertreter'!$A$2:$B$24,2,FALSE)</f>
        <v>Antonio Vuolo</v>
      </c>
      <c r="AB962" s="12">
        <f t="shared" si="126"/>
        <v>1</v>
      </c>
      <c r="AC962" s="12">
        <f t="shared" si="131"/>
        <v>19.79</v>
      </c>
      <c r="AD962" s="12">
        <f t="shared" si="132"/>
        <v>23</v>
      </c>
      <c r="AE962" s="12">
        <f t="shared" si="127"/>
        <v>23</v>
      </c>
      <c r="AF962" s="12">
        <f t="shared" si="128"/>
        <v>3.21</v>
      </c>
      <c r="AG962" s="12">
        <f t="shared" si="129"/>
        <v>3.21</v>
      </c>
      <c r="AH962" s="9">
        <f t="shared" si="133"/>
        <v>0.13956521739130434</v>
      </c>
      <c r="AI962" s="14">
        <f>VLOOKUP(E962,'Verweis Faktor'!$A:$B,2,FALSE)</f>
        <v>1</v>
      </c>
      <c r="AJ962" s="14"/>
      <c r="AK962" s="14" t="str">
        <f>IF(AL962="Ja","Versandkosten",VLOOKUP(E962,'Verweis Belegart'!$A$2:$B$9,2,FALSE))</f>
        <v>Hardware</v>
      </c>
      <c r="AL962" s="14" t="str">
        <f t="shared" si="134"/>
        <v>Nein</v>
      </c>
      <c r="AM962" s="14" t="str">
        <f t="shared" si="130"/>
        <v>Positiv</v>
      </c>
    </row>
    <row r="963" spans="1:39" ht="17.25" customHeight="1" x14ac:dyDescent="0.35">
      <c r="A963" s="17">
        <v>14571472</v>
      </c>
      <c r="B963" s="2" t="s">
        <v>1159</v>
      </c>
      <c r="C963" s="1">
        <v>2025001</v>
      </c>
      <c r="D963" s="1">
        <v>2000256</v>
      </c>
      <c r="E963" s="2" t="s">
        <v>34</v>
      </c>
      <c r="F963" s="2" t="s">
        <v>35</v>
      </c>
      <c r="G963" s="2" t="s">
        <v>66</v>
      </c>
      <c r="H963" s="2" t="s">
        <v>1239</v>
      </c>
      <c r="I963" s="2" t="s">
        <v>1240</v>
      </c>
      <c r="J963" s="2" t="s">
        <v>304</v>
      </c>
      <c r="K963" s="2" t="s">
        <v>79</v>
      </c>
      <c r="L963" s="2" t="s">
        <v>1243</v>
      </c>
      <c r="M963" s="2" t="s">
        <v>1244</v>
      </c>
      <c r="N963" s="2" t="s">
        <v>1245</v>
      </c>
      <c r="O963" s="3">
        <v>1</v>
      </c>
      <c r="P963" s="3">
        <v>175</v>
      </c>
      <c r="Q963" s="3">
        <v>199</v>
      </c>
      <c r="R963" s="3">
        <v>199</v>
      </c>
      <c r="S963" s="3">
        <v>24</v>
      </c>
      <c r="T963" s="3">
        <v>24</v>
      </c>
      <c r="U963" s="3">
        <v>12.06</v>
      </c>
      <c r="V963" s="2" t="s">
        <v>123</v>
      </c>
      <c r="W963" s="2" t="s">
        <v>124</v>
      </c>
      <c r="X963" s="2" t="s">
        <v>44</v>
      </c>
      <c r="Y963" s="19" t="str">
        <f>VLOOKUP(G963,'Verweis Kd-Gruppe'!$A$2:$B$8,2,FALSE)</f>
        <v>EXP</v>
      </c>
      <c r="Z963" s="19" t="str">
        <f>VLOOKUP(J963,'Verweis Art-Gruppe'!$A$2:$B$15,2,FALSE)</f>
        <v>Zubehör</v>
      </c>
      <c r="AA963" s="19" t="str">
        <f>VLOOKUP(W963,'Verweis Vertreter'!$A$2:$B$24,2,FALSE)</f>
        <v>Antonio Vuolo</v>
      </c>
      <c r="AB963" s="12">
        <f t="shared" ref="AB963:AB1026" si="135">$AI963*O963</f>
        <v>1</v>
      </c>
      <c r="AC963" s="12">
        <f t="shared" si="131"/>
        <v>175</v>
      </c>
      <c r="AD963" s="12">
        <f t="shared" si="132"/>
        <v>199</v>
      </c>
      <c r="AE963" s="12">
        <f t="shared" ref="AE963:AE1026" si="136">$AI963*R963</f>
        <v>199</v>
      </c>
      <c r="AF963" s="12">
        <f t="shared" ref="AF963:AF1026" si="137">$AI963*S963</f>
        <v>24</v>
      </c>
      <c r="AG963" s="12">
        <f t="shared" ref="AG963:AG1026" si="138">$AI963*T963</f>
        <v>24</v>
      </c>
      <c r="AH963" s="9">
        <f t="shared" si="133"/>
        <v>0.12060301507537688</v>
      </c>
      <c r="AI963" s="14">
        <f>VLOOKUP(E963,'Verweis Faktor'!$A:$B,2,FALSE)</f>
        <v>1</v>
      </c>
      <c r="AJ963" s="14"/>
      <c r="AK963" s="14" t="str">
        <f>IF(AL963="Ja","Versandkosten",VLOOKUP(E963,'Verweis Belegart'!$A$2:$B$9,2,FALSE))</f>
        <v>Hardware</v>
      </c>
      <c r="AL963" s="14" t="str">
        <f t="shared" si="134"/>
        <v>Nein</v>
      </c>
      <c r="AM963" s="14" t="str">
        <f t="shared" ref="AM963:AM1026" si="139">IF(AG963&lt;0,"Negativ","Positiv")</f>
        <v>Positiv</v>
      </c>
    </row>
    <row r="964" spans="1:39" ht="17.25" customHeight="1" x14ac:dyDescent="0.35">
      <c r="A964" s="17">
        <v>14571472</v>
      </c>
      <c r="B964" s="2" t="s">
        <v>1159</v>
      </c>
      <c r="C964" s="1">
        <v>2025001</v>
      </c>
      <c r="D964" s="1">
        <v>2000256</v>
      </c>
      <c r="E964" s="2" t="s">
        <v>34</v>
      </c>
      <c r="F964" s="2" t="s">
        <v>35</v>
      </c>
      <c r="G964" s="2" t="s">
        <v>66</v>
      </c>
      <c r="H964" s="2" t="s">
        <v>1239</v>
      </c>
      <c r="I964" s="2" t="s">
        <v>1240</v>
      </c>
      <c r="J964" s="2" t="s">
        <v>103</v>
      </c>
      <c r="K964" s="2" t="s">
        <v>83</v>
      </c>
      <c r="L964" s="2" t="s">
        <v>1246</v>
      </c>
      <c r="M964" s="2" t="s">
        <v>1247</v>
      </c>
      <c r="N964" s="2" t="s">
        <v>1248</v>
      </c>
      <c r="O964" s="3">
        <v>1</v>
      </c>
      <c r="P964" s="3">
        <v>209</v>
      </c>
      <c r="Q964" s="3">
        <v>219</v>
      </c>
      <c r="R964" s="3">
        <v>219</v>
      </c>
      <c r="S964" s="3">
        <v>10</v>
      </c>
      <c r="T964" s="3">
        <v>10</v>
      </c>
      <c r="U964" s="3">
        <v>4.5599999999999996</v>
      </c>
      <c r="V964" s="2" t="s">
        <v>123</v>
      </c>
      <c r="W964" s="2" t="s">
        <v>124</v>
      </c>
      <c r="X964" s="2" t="s">
        <v>44</v>
      </c>
      <c r="Y964" s="19" t="str">
        <f>VLOOKUP(G964,'Verweis Kd-Gruppe'!$A$2:$B$8,2,FALSE)</f>
        <v>EXP</v>
      </c>
      <c r="Z964" s="19" t="str">
        <f>VLOOKUP(J964,'Verweis Art-Gruppe'!$A$2:$B$15,2,FALSE)</f>
        <v>Geräte</v>
      </c>
      <c r="AA964" s="19" t="str">
        <f>VLOOKUP(W964,'Verweis Vertreter'!$A$2:$B$24,2,FALSE)</f>
        <v>Antonio Vuolo</v>
      </c>
      <c r="AB964" s="12">
        <f t="shared" si="135"/>
        <v>1</v>
      </c>
      <c r="AC964" s="12">
        <f t="shared" ref="AC964:AC1027" si="140">P964</f>
        <v>209</v>
      </c>
      <c r="AD964" s="12">
        <f t="shared" ref="AD964:AD1027" si="141">Q964</f>
        <v>219</v>
      </c>
      <c r="AE964" s="12">
        <f t="shared" si="136"/>
        <v>219</v>
      </c>
      <c r="AF964" s="12">
        <f t="shared" si="137"/>
        <v>10</v>
      </c>
      <c r="AG964" s="12">
        <f t="shared" si="138"/>
        <v>10</v>
      </c>
      <c r="AH964" s="9">
        <f t="shared" ref="AH964:AH1027" si="142">IF(AF964=0,0,AG964/AE964*AI964)</f>
        <v>4.5662100456621002E-2</v>
      </c>
      <c r="AI964" s="14">
        <f>VLOOKUP(E964,'Verweis Faktor'!$A:$B,2,FALSE)</f>
        <v>1</v>
      </c>
      <c r="AJ964" s="14"/>
      <c r="AK964" s="14" t="str">
        <f>IF(AL964="Ja","Versandkosten",VLOOKUP(E964,'Verweis Belegart'!$A$2:$B$9,2,FALSE))</f>
        <v>Hardware</v>
      </c>
      <c r="AL964" s="14" t="str">
        <f t="shared" ref="AL964:AL1027" si="143">IF(ISNUMBER(FIND("Versandkosten",M964)),"Ja","Nein")</f>
        <v>Nein</v>
      </c>
      <c r="AM964" s="14" t="str">
        <f t="shared" si="139"/>
        <v>Positiv</v>
      </c>
    </row>
    <row r="965" spans="1:39" ht="17.25" customHeight="1" x14ac:dyDescent="0.35">
      <c r="A965" s="17">
        <v>14571472</v>
      </c>
      <c r="B965" s="2" t="s">
        <v>1159</v>
      </c>
      <c r="C965" s="1">
        <v>2025001</v>
      </c>
      <c r="D965" s="1">
        <v>2000256</v>
      </c>
      <c r="E965" s="2" t="s">
        <v>34</v>
      </c>
      <c r="F965" s="2" t="s">
        <v>35</v>
      </c>
      <c r="G965" s="2" t="s">
        <v>66</v>
      </c>
      <c r="H965" s="2" t="s">
        <v>1239</v>
      </c>
      <c r="I965" s="2" t="s">
        <v>1240</v>
      </c>
      <c r="J965" s="2" t="s">
        <v>304</v>
      </c>
      <c r="K965" s="2" t="s">
        <v>87</v>
      </c>
      <c r="L965" s="2" t="s">
        <v>1249</v>
      </c>
      <c r="M965" s="2" t="s">
        <v>1250</v>
      </c>
      <c r="N965" s="2" t="s">
        <v>1251</v>
      </c>
      <c r="O965" s="3">
        <v>1</v>
      </c>
      <c r="P965" s="3">
        <v>53.94</v>
      </c>
      <c r="Q965" s="3">
        <v>57</v>
      </c>
      <c r="R965" s="3">
        <v>57</v>
      </c>
      <c r="S965" s="3">
        <v>3.06</v>
      </c>
      <c r="T965" s="3">
        <v>3.06</v>
      </c>
      <c r="U965" s="3">
        <v>5.36</v>
      </c>
      <c r="V965" s="2" t="s">
        <v>123</v>
      </c>
      <c r="W965" s="2" t="s">
        <v>124</v>
      </c>
      <c r="X965" s="2" t="s">
        <v>44</v>
      </c>
      <c r="Y965" s="19" t="str">
        <f>VLOOKUP(G965,'Verweis Kd-Gruppe'!$A$2:$B$8,2,FALSE)</f>
        <v>EXP</v>
      </c>
      <c r="Z965" s="19" t="str">
        <f>VLOOKUP(J965,'Verweis Art-Gruppe'!$A$2:$B$15,2,FALSE)</f>
        <v>Zubehör</v>
      </c>
      <c r="AA965" s="19" t="str">
        <f>VLOOKUP(W965,'Verweis Vertreter'!$A$2:$B$24,2,FALSE)</f>
        <v>Antonio Vuolo</v>
      </c>
      <c r="AB965" s="12">
        <f t="shared" si="135"/>
        <v>1</v>
      </c>
      <c r="AC965" s="12">
        <f t="shared" si="140"/>
        <v>53.94</v>
      </c>
      <c r="AD965" s="12">
        <f t="shared" si="141"/>
        <v>57</v>
      </c>
      <c r="AE965" s="12">
        <f t="shared" si="136"/>
        <v>57</v>
      </c>
      <c r="AF965" s="12">
        <f t="shared" si="137"/>
        <v>3.06</v>
      </c>
      <c r="AG965" s="12">
        <f t="shared" si="138"/>
        <v>3.06</v>
      </c>
      <c r="AH965" s="9">
        <f t="shared" si="142"/>
        <v>5.3684210526315793E-2</v>
      </c>
      <c r="AI965" s="14">
        <f>VLOOKUP(E965,'Verweis Faktor'!$A:$B,2,FALSE)</f>
        <v>1</v>
      </c>
      <c r="AJ965" s="14"/>
      <c r="AK965" s="14" t="str">
        <f>IF(AL965="Ja","Versandkosten",VLOOKUP(E965,'Verweis Belegart'!$A$2:$B$9,2,FALSE))</f>
        <v>Hardware</v>
      </c>
      <c r="AL965" s="14" t="str">
        <f t="shared" si="143"/>
        <v>Nein</v>
      </c>
      <c r="AM965" s="14" t="str">
        <f t="shared" si="139"/>
        <v>Positiv</v>
      </c>
    </row>
    <row r="966" spans="1:39" ht="17.25" customHeight="1" x14ac:dyDescent="0.35">
      <c r="A966" s="17">
        <v>14571472</v>
      </c>
      <c r="B966" s="2" t="s">
        <v>1159</v>
      </c>
      <c r="C966" s="1">
        <v>2025001</v>
      </c>
      <c r="D966" s="1">
        <v>2000256</v>
      </c>
      <c r="E966" s="2" t="s">
        <v>34</v>
      </c>
      <c r="F966" s="2" t="s">
        <v>35</v>
      </c>
      <c r="G966" s="2" t="s">
        <v>66</v>
      </c>
      <c r="H966" s="2" t="s">
        <v>1239</v>
      </c>
      <c r="I966" s="2" t="s">
        <v>1240</v>
      </c>
      <c r="J966" s="2" t="s">
        <v>103</v>
      </c>
      <c r="K966" s="2" t="s">
        <v>91</v>
      </c>
      <c r="L966" s="2" t="s">
        <v>941</v>
      </c>
      <c r="M966" s="2" t="s">
        <v>942</v>
      </c>
      <c r="N966" s="2" t="s">
        <v>943</v>
      </c>
      <c r="O966" s="3">
        <v>1</v>
      </c>
      <c r="P966" s="3">
        <v>235</v>
      </c>
      <c r="Q966" s="3">
        <v>255</v>
      </c>
      <c r="R966" s="3">
        <v>255</v>
      </c>
      <c r="S966" s="3">
        <v>20</v>
      </c>
      <c r="T966" s="3">
        <v>20</v>
      </c>
      <c r="U966" s="3">
        <v>7.84</v>
      </c>
      <c r="V966" s="2" t="s">
        <v>123</v>
      </c>
      <c r="W966" s="2" t="s">
        <v>124</v>
      </c>
      <c r="X966" s="2" t="s">
        <v>44</v>
      </c>
      <c r="Y966" s="19" t="str">
        <f>VLOOKUP(G966,'Verweis Kd-Gruppe'!$A$2:$B$8,2,FALSE)</f>
        <v>EXP</v>
      </c>
      <c r="Z966" s="19" t="str">
        <f>VLOOKUP(J966,'Verweis Art-Gruppe'!$A$2:$B$15,2,FALSE)</f>
        <v>Geräte</v>
      </c>
      <c r="AA966" s="19" t="str">
        <f>VLOOKUP(W966,'Verweis Vertreter'!$A$2:$B$24,2,FALSE)</f>
        <v>Antonio Vuolo</v>
      </c>
      <c r="AB966" s="12">
        <f t="shared" si="135"/>
        <v>1</v>
      </c>
      <c r="AC966" s="12">
        <f t="shared" si="140"/>
        <v>235</v>
      </c>
      <c r="AD966" s="12">
        <f t="shared" si="141"/>
        <v>255</v>
      </c>
      <c r="AE966" s="12">
        <f t="shared" si="136"/>
        <v>255</v>
      </c>
      <c r="AF966" s="12">
        <f t="shared" si="137"/>
        <v>20</v>
      </c>
      <c r="AG966" s="12">
        <f t="shared" si="138"/>
        <v>20</v>
      </c>
      <c r="AH966" s="9">
        <f t="shared" si="142"/>
        <v>7.8431372549019607E-2</v>
      </c>
      <c r="AI966" s="14">
        <f>VLOOKUP(E966,'Verweis Faktor'!$A:$B,2,FALSE)</f>
        <v>1</v>
      </c>
      <c r="AJ966" s="14"/>
      <c r="AK966" s="14" t="str">
        <f>IF(AL966="Ja","Versandkosten",VLOOKUP(E966,'Verweis Belegart'!$A$2:$B$9,2,FALSE))</f>
        <v>Hardware</v>
      </c>
      <c r="AL966" s="14" t="str">
        <f t="shared" si="143"/>
        <v>Nein</v>
      </c>
      <c r="AM966" s="14" t="str">
        <f t="shared" si="139"/>
        <v>Positiv</v>
      </c>
    </row>
    <row r="967" spans="1:39" ht="17.25" customHeight="1" x14ac:dyDescent="0.35">
      <c r="A967" s="17">
        <v>14571472</v>
      </c>
      <c r="B967" s="2" t="s">
        <v>1159</v>
      </c>
      <c r="C967" s="1">
        <v>2025001</v>
      </c>
      <c r="D967" s="1">
        <v>2000256</v>
      </c>
      <c r="E967" s="2" t="s">
        <v>34</v>
      </c>
      <c r="F967" s="2" t="s">
        <v>35</v>
      </c>
      <c r="G967" s="2" t="s">
        <v>66</v>
      </c>
      <c r="H967" s="2" t="s">
        <v>1239</v>
      </c>
      <c r="I967" s="2" t="s">
        <v>1240</v>
      </c>
      <c r="J967" s="2" t="s">
        <v>304</v>
      </c>
      <c r="K967" s="2" t="s">
        <v>95</v>
      </c>
      <c r="L967" s="2" t="s">
        <v>1252</v>
      </c>
      <c r="M967" s="2" t="s">
        <v>1253</v>
      </c>
      <c r="N967" s="2" t="s">
        <v>1254</v>
      </c>
      <c r="O967" s="3">
        <v>1</v>
      </c>
      <c r="P967" s="3">
        <v>170</v>
      </c>
      <c r="Q967" s="3">
        <v>190</v>
      </c>
      <c r="R967" s="3">
        <v>190</v>
      </c>
      <c r="S967" s="3">
        <v>20</v>
      </c>
      <c r="T967" s="3">
        <v>20</v>
      </c>
      <c r="U967" s="3">
        <v>10.52</v>
      </c>
      <c r="V967" s="2" t="s">
        <v>123</v>
      </c>
      <c r="W967" s="2" t="s">
        <v>124</v>
      </c>
      <c r="X967" s="2" t="s">
        <v>44</v>
      </c>
      <c r="Y967" s="19" t="str">
        <f>VLOOKUP(G967,'Verweis Kd-Gruppe'!$A$2:$B$8,2,FALSE)</f>
        <v>EXP</v>
      </c>
      <c r="Z967" s="19" t="str">
        <f>VLOOKUP(J967,'Verweis Art-Gruppe'!$A$2:$B$15,2,FALSE)</f>
        <v>Zubehör</v>
      </c>
      <c r="AA967" s="19" t="str">
        <f>VLOOKUP(W967,'Verweis Vertreter'!$A$2:$B$24,2,FALSE)</f>
        <v>Antonio Vuolo</v>
      </c>
      <c r="AB967" s="12">
        <f t="shared" si="135"/>
        <v>1</v>
      </c>
      <c r="AC967" s="12">
        <f t="shared" si="140"/>
        <v>170</v>
      </c>
      <c r="AD967" s="12">
        <f t="shared" si="141"/>
        <v>190</v>
      </c>
      <c r="AE967" s="12">
        <f t="shared" si="136"/>
        <v>190</v>
      </c>
      <c r="AF967" s="12">
        <f t="shared" si="137"/>
        <v>20</v>
      </c>
      <c r="AG967" s="12">
        <f t="shared" si="138"/>
        <v>20</v>
      </c>
      <c r="AH967" s="9">
        <f t="shared" si="142"/>
        <v>0.10526315789473684</v>
      </c>
      <c r="AI967" s="14">
        <f>VLOOKUP(E967,'Verweis Faktor'!$A:$B,2,FALSE)</f>
        <v>1</v>
      </c>
      <c r="AJ967" s="14"/>
      <c r="AK967" s="14" t="str">
        <f>IF(AL967="Ja","Versandkosten",VLOOKUP(E967,'Verweis Belegart'!$A$2:$B$9,2,FALSE))</f>
        <v>Hardware</v>
      </c>
      <c r="AL967" s="14" t="str">
        <f t="shared" si="143"/>
        <v>Nein</v>
      </c>
      <c r="AM967" s="14" t="str">
        <f t="shared" si="139"/>
        <v>Positiv</v>
      </c>
    </row>
    <row r="968" spans="1:39" ht="17.25" customHeight="1" x14ac:dyDescent="0.35">
      <c r="A968" s="17">
        <v>14571472</v>
      </c>
      <c r="B968" s="2" t="s">
        <v>1159</v>
      </c>
      <c r="C968" s="1">
        <v>2025001</v>
      </c>
      <c r="D968" s="1">
        <v>2000256</v>
      </c>
      <c r="E968" s="2" t="s">
        <v>34</v>
      </c>
      <c r="F968" s="2" t="s">
        <v>35</v>
      </c>
      <c r="G968" s="2" t="s">
        <v>66</v>
      </c>
      <c r="H968" s="2" t="s">
        <v>1239</v>
      </c>
      <c r="I968" s="2" t="s">
        <v>1240</v>
      </c>
      <c r="J968" s="2" t="s">
        <v>304</v>
      </c>
      <c r="K968" s="2" t="s">
        <v>99</v>
      </c>
      <c r="L968" s="2" t="s">
        <v>1120</v>
      </c>
      <c r="M968" s="2" t="s">
        <v>1121</v>
      </c>
      <c r="N968" s="2" t="s">
        <v>585</v>
      </c>
      <c r="O968" s="3">
        <v>1</v>
      </c>
      <c r="P968" s="3">
        <v>19.720199999999998</v>
      </c>
      <c r="Q968" s="3">
        <v>22</v>
      </c>
      <c r="R968" s="3">
        <v>22</v>
      </c>
      <c r="S968" s="3">
        <v>2.2797999999999998</v>
      </c>
      <c r="T968" s="3">
        <v>2.2799999999999998</v>
      </c>
      <c r="U968" s="3">
        <v>10.36</v>
      </c>
      <c r="V968" s="2" t="s">
        <v>123</v>
      </c>
      <c r="W968" s="2" t="s">
        <v>124</v>
      </c>
      <c r="X968" s="2" t="s">
        <v>44</v>
      </c>
      <c r="Y968" s="19" t="str">
        <f>VLOOKUP(G968,'Verweis Kd-Gruppe'!$A$2:$B$8,2,FALSE)</f>
        <v>EXP</v>
      </c>
      <c r="Z968" s="19" t="str">
        <f>VLOOKUP(J968,'Verweis Art-Gruppe'!$A$2:$B$15,2,FALSE)</f>
        <v>Zubehör</v>
      </c>
      <c r="AA968" s="19" t="str">
        <f>VLOOKUP(W968,'Verweis Vertreter'!$A$2:$B$24,2,FALSE)</f>
        <v>Antonio Vuolo</v>
      </c>
      <c r="AB968" s="12">
        <f t="shared" si="135"/>
        <v>1</v>
      </c>
      <c r="AC968" s="12">
        <f t="shared" si="140"/>
        <v>19.720199999999998</v>
      </c>
      <c r="AD968" s="12">
        <f t="shared" si="141"/>
        <v>22</v>
      </c>
      <c r="AE968" s="12">
        <f t="shared" si="136"/>
        <v>22</v>
      </c>
      <c r="AF968" s="12">
        <f t="shared" si="137"/>
        <v>2.2797999999999998</v>
      </c>
      <c r="AG968" s="12">
        <f t="shared" si="138"/>
        <v>2.2799999999999998</v>
      </c>
      <c r="AH968" s="9">
        <f t="shared" si="142"/>
        <v>0.10363636363636362</v>
      </c>
      <c r="AI968" s="14">
        <f>VLOOKUP(E968,'Verweis Faktor'!$A:$B,2,FALSE)</f>
        <v>1</v>
      </c>
      <c r="AJ968" s="14"/>
      <c r="AK968" s="14" t="str">
        <f>IF(AL968="Ja","Versandkosten",VLOOKUP(E968,'Verweis Belegart'!$A$2:$B$9,2,FALSE))</f>
        <v>Hardware</v>
      </c>
      <c r="AL968" s="14" t="str">
        <f t="shared" si="143"/>
        <v>Nein</v>
      </c>
      <c r="AM968" s="14" t="str">
        <f t="shared" si="139"/>
        <v>Positiv</v>
      </c>
    </row>
    <row r="969" spans="1:39" ht="17.25" customHeight="1" x14ac:dyDescent="0.35">
      <c r="A969" s="17">
        <v>14571472</v>
      </c>
      <c r="B969" s="2" t="s">
        <v>1159</v>
      </c>
      <c r="C969" s="1">
        <v>2025001</v>
      </c>
      <c r="D969" s="1">
        <v>2000256</v>
      </c>
      <c r="E969" s="2" t="s">
        <v>34</v>
      </c>
      <c r="F969" s="2" t="s">
        <v>35</v>
      </c>
      <c r="G969" s="2" t="s">
        <v>66</v>
      </c>
      <c r="H969" s="2" t="s">
        <v>1239</v>
      </c>
      <c r="I969" s="2" t="s">
        <v>1240</v>
      </c>
      <c r="J969" s="2" t="s">
        <v>304</v>
      </c>
      <c r="K969" s="2" t="s">
        <v>103</v>
      </c>
      <c r="L969" s="2" t="s">
        <v>336</v>
      </c>
      <c r="M969" s="2" t="s">
        <v>337</v>
      </c>
      <c r="N969" s="2" t="s">
        <v>338</v>
      </c>
      <c r="O969" s="3">
        <v>3</v>
      </c>
      <c r="P969" s="3">
        <v>16.25</v>
      </c>
      <c r="Q969" s="3">
        <v>19</v>
      </c>
      <c r="R969" s="3">
        <v>57</v>
      </c>
      <c r="S969" s="3">
        <v>2.75</v>
      </c>
      <c r="T969" s="3">
        <v>8.25</v>
      </c>
      <c r="U969" s="3">
        <v>14.47</v>
      </c>
      <c r="V969" s="2" t="s">
        <v>123</v>
      </c>
      <c r="W969" s="2" t="s">
        <v>124</v>
      </c>
      <c r="X969" s="2" t="s">
        <v>44</v>
      </c>
      <c r="Y969" s="19" t="str">
        <f>VLOOKUP(G969,'Verweis Kd-Gruppe'!$A$2:$B$8,2,FALSE)</f>
        <v>EXP</v>
      </c>
      <c r="Z969" s="19" t="str">
        <f>VLOOKUP(J969,'Verweis Art-Gruppe'!$A$2:$B$15,2,FALSE)</f>
        <v>Zubehör</v>
      </c>
      <c r="AA969" s="19" t="str">
        <f>VLOOKUP(W969,'Verweis Vertreter'!$A$2:$B$24,2,FALSE)</f>
        <v>Antonio Vuolo</v>
      </c>
      <c r="AB969" s="12">
        <f t="shared" si="135"/>
        <v>3</v>
      </c>
      <c r="AC969" s="12">
        <f t="shared" si="140"/>
        <v>16.25</v>
      </c>
      <c r="AD969" s="12">
        <f t="shared" si="141"/>
        <v>19</v>
      </c>
      <c r="AE969" s="12">
        <f t="shared" si="136"/>
        <v>57</v>
      </c>
      <c r="AF969" s="12">
        <f t="shared" si="137"/>
        <v>2.75</v>
      </c>
      <c r="AG969" s="12">
        <f t="shared" si="138"/>
        <v>8.25</v>
      </c>
      <c r="AH969" s="9">
        <f t="shared" si="142"/>
        <v>0.14473684210526316</v>
      </c>
      <c r="AI969" s="14">
        <f>VLOOKUP(E969,'Verweis Faktor'!$A:$B,2,FALSE)</f>
        <v>1</v>
      </c>
      <c r="AJ969" s="14"/>
      <c r="AK969" s="14" t="str">
        <f>IF(AL969="Ja","Versandkosten",VLOOKUP(E969,'Verweis Belegart'!$A$2:$B$9,2,FALSE))</f>
        <v>Hardware</v>
      </c>
      <c r="AL969" s="14" t="str">
        <f t="shared" si="143"/>
        <v>Nein</v>
      </c>
      <c r="AM969" s="14" t="str">
        <f t="shared" si="139"/>
        <v>Positiv</v>
      </c>
    </row>
    <row r="970" spans="1:39" ht="17.25" customHeight="1" x14ac:dyDescent="0.35">
      <c r="A970" s="17">
        <v>14571472</v>
      </c>
      <c r="B970" s="2" t="s">
        <v>1159</v>
      </c>
      <c r="C970" s="1">
        <v>2025001</v>
      </c>
      <c r="D970" s="1">
        <v>2000256</v>
      </c>
      <c r="E970" s="2" t="s">
        <v>34</v>
      </c>
      <c r="F970" s="2" t="s">
        <v>35</v>
      </c>
      <c r="G970" s="2" t="s">
        <v>66</v>
      </c>
      <c r="H970" s="2" t="s">
        <v>1239</v>
      </c>
      <c r="I970" s="2" t="s">
        <v>1240</v>
      </c>
      <c r="J970" s="2" t="s">
        <v>103</v>
      </c>
      <c r="K970" s="2" t="s">
        <v>107</v>
      </c>
      <c r="L970" s="2" t="s">
        <v>410</v>
      </c>
      <c r="M970" s="2" t="s">
        <v>411</v>
      </c>
      <c r="N970" s="2" t="s">
        <v>412</v>
      </c>
      <c r="O970" s="3">
        <v>1</v>
      </c>
      <c r="P970" s="3">
        <v>221.63290000000001</v>
      </c>
      <c r="Q970" s="3">
        <v>247</v>
      </c>
      <c r="R970" s="3">
        <v>247</v>
      </c>
      <c r="S970" s="3">
        <v>25.367100000000001</v>
      </c>
      <c r="T970" s="3">
        <v>25.37</v>
      </c>
      <c r="U970" s="3">
        <v>10.27</v>
      </c>
      <c r="V970" s="2" t="s">
        <v>123</v>
      </c>
      <c r="W970" s="2" t="s">
        <v>124</v>
      </c>
      <c r="X970" s="2" t="s">
        <v>44</v>
      </c>
      <c r="Y970" s="19" t="str">
        <f>VLOOKUP(G970,'Verweis Kd-Gruppe'!$A$2:$B$8,2,FALSE)</f>
        <v>EXP</v>
      </c>
      <c r="Z970" s="19" t="str">
        <f>VLOOKUP(J970,'Verweis Art-Gruppe'!$A$2:$B$15,2,FALSE)</f>
        <v>Geräte</v>
      </c>
      <c r="AA970" s="19" t="str">
        <f>VLOOKUP(W970,'Verweis Vertreter'!$A$2:$B$24,2,FALSE)</f>
        <v>Antonio Vuolo</v>
      </c>
      <c r="AB970" s="12">
        <f t="shared" si="135"/>
        <v>1</v>
      </c>
      <c r="AC970" s="12">
        <f t="shared" si="140"/>
        <v>221.63290000000001</v>
      </c>
      <c r="AD970" s="12">
        <f t="shared" si="141"/>
        <v>247</v>
      </c>
      <c r="AE970" s="12">
        <f t="shared" si="136"/>
        <v>247</v>
      </c>
      <c r="AF970" s="12">
        <f t="shared" si="137"/>
        <v>25.367100000000001</v>
      </c>
      <c r="AG970" s="12">
        <f t="shared" si="138"/>
        <v>25.37</v>
      </c>
      <c r="AH970" s="9">
        <f t="shared" si="142"/>
        <v>0.10271255060728746</v>
      </c>
      <c r="AI970" s="14">
        <f>VLOOKUP(E970,'Verweis Faktor'!$A:$B,2,FALSE)</f>
        <v>1</v>
      </c>
      <c r="AJ970" s="14"/>
      <c r="AK970" s="14" t="str">
        <f>IF(AL970="Ja","Versandkosten",VLOOKUP(E970,'Verweis Belegart'!$A$2:$B$9,2,FALSE))</f>
        <v>Hardware</v>
      </c>
      <c r="AL970" s="14" t="str">
        <f t="shared" si="143"/>
        <v>Nein</v>
      </c>
      <c r="AM970" s="14" t="str">
        <f t="shared" si="139"/>
        <v>Positiv</v>
      </c>
    </row>
    <row r="971" spans="1:39" ht="17.25" customHeight="1" x14ac:dyDescent="0.35">
      <c r="A971" s="17">
        <v>14571472</v>
      </c>
      <c r="B971" s="2" t="s">
        <v>1159</v>
      </c>
      <c r="C971" s="1">
        <v>2025001</v>
      </c>
      <c r="D971" s="1">
        <v>2000256</v>
      </c>
      <c r="E971" s="2" t="s">
        <v>34</v>
      </c>
      <c r="F971" s="2" t="s">
        <v>35</v>
      </c>
      <c r="G971" s="2" t="s">
        <v>66</v>
      </c>
      <c r="H971" s="2" t="s">
        <v>1239</v>
      </c>
      <c r="I971" s="2" t="s">
        <v>1240</v>
      </c>
      <c r="J971" s="2" t="s">
        <v>103</v>
      </c>
      <c r="K971" s="2" t="s">
        <v>111</v>
      </c>
      <c r="L971" s="2" t="s">
        <v>1255</v>
      </c>
      <c r="M971" s="2" t="s">
        <v>1256</v>
      </c>
      <c r="N971" s="2" t="s">
        <v>1257</v>
      </c>
      <c r="O971" s="3">
        <v>1</v>
      </c>
      <c r="P971" s="3">
        <v>88</v>
      </c>
      <c r="Q971" s="3">
        <v>99</v>
      </c>
      <c r="R971" s="3">
        <v>99</v>
      </c>
      <c r="S971" s="3">
        <v>11</v>
      </c>
      <c r="T971" s="3">
        <v>11</v>
      </c>
      <c r="U971" s="3">
        <v>11.11</v>
      </c>
      <c r="V971" s="2" t="s">
        <v>123</v>
      </c>
      <c r="W971" s="2" t="s">
        <v>124</v>
      </c>
      <c r="X971" s="2" t="s">
        <v>44</v>
      </c>
      <c r="Y971" s="19" t="str">
        <f>VLOOKUP(G971,'Verweis Kd-Gruppe'!$A$2:$B$8,2,FALSE)</f>
        <v>EXP</v>
      </c>
      <c r="Z971" s="19" t="str">
        <f>VLOOKUP(J971,'Verweis Art-Gruppe'!$A$2:$B$15,2,FALSE)</f>
        <v>Geräte</v>
      </c>
      <c r="AA971" s="19" t="str">
        <f>VLOOKUP(W971,'Verweis Vertreter'!$A$2:$B$24,2,FALSE)</f>
        <v>Antonio Vuolo</v>
      </c>
      <c r="AB971" s="12">
        <f t="shared" si="135"/>
        <v>1</v>
      </c>
      <c r="AC971" s="12">
        <f t="shared" si="140"/>
        <v>88</v>
      </c>
      <c r="AD971" s="12">
        <f t="shared" si="141"/>
        <v>99</v>
      </c>
      <c r="AE971" s="12">
        <f t="shared" si="136"/>
        <v>99</v>
      </c>
      <c r="AF971" s="12">
        <f t="shared" si="137"/>
        <v>11</v>
      </c>
      <c r="AG971" s="12">
        <f t="shared" si="138"/>
        <v>11</v>
      </c>
      <c r="AH971" s="9">
        <f t="shared" si="142"/>
        <v>0.1111111111111111</v>
      </c>
      <c r="AI971" s="14">
        <f>VLOOKUP(E971,'Verweis Faktor'!$A:$B,2,FALSE)</f>
        <v>1</v>
      </c>
      <c r="AJ971" s="14"/>
      <c r="AK971" s="14" t="str">
        <f>IF(AL971="Ja","Versandkosten",VLOOKUP(E971,'Verweis Belegart'!$A$2:$B$9,2,FALSE))</f>
        <v>Hardware</v>
      </c>
      <c r="AL971" s="14" t="str">
        <f t="shared" si="143"/>
        <v>Nein</v>
      </c>
      <c r="AM971" s="14" t="str">
        <f t="shared" si="139"/>
        <v>Positiv</v>
      </c>
    </row>
    <row r="972" spans="1:39" ht="17.25" customHeight="1" x14ac:dyDescent="0.35">
      <c r="A972" s="17">
        <v>14571472</v>
      </c>
      <c r="B972" s="2" t="s">
        <v>1159</v>
      </c>
      <c r="C972" s="1">
        <v>2025001</v>
      </c>
      <c r="D972" s="1">
        <v>2000256</v>
      </c>
      <c r="E972" s="2" t="s">
        <v>34</v>
      </c>
      <c r="F972" s="2" t="s">
        <v>35</v>
      </c>
      <c r="G972" s="2" t="s">
        <v>66</v>
      </c>
      <c r="H972" s="2" t="s">
        <v>1239</v>
      </c>
      <c r="I972" s="2" t="s">
        <v>1240</v>
      </c>
      <c r="J972" s="2" t="s">
        <v>103</v>
      </c>
      <c r="K972" s="2" t="s">
        <v>115</v>
      </c>
      <c r="L972" s="2" t="s">
        <v>970</v>
      </c>
      <c r="M972" s="2" t="s">
        <v>971</v>
      </c>
      <c r="N972" s="2" t="s">
        <v>943</v>
      </c>
      <c r="O972" s="3">
        <v>1</v>
      </c>
      <c r="P972" s="3">
        <v>235</v>
      </c>
      <c r="Q972" s="3">
        <v>255</v>
      </c>
      <c r="R972" s="3">
        <v>255</v>
      </c>
      <c r="S972" s="3">
        <v>20</v>
      </c>
      <c r="T972" s="3">
        <v>20</v>
      </c>
      <c r="U972" s="3">
        <v>7.84</v>
      </c>
      <c r="V972" s="2" t="s">
        <v>123</v>
      </c>
      <c r="W972" s="2" t="s">
        <v>124</v>
      </c>
      <c r="X972" s="2" t="s">
        <v>44</v>
      </c>
      <c r="Y972" s="19" t="str">
        <f>VLOOKUP(G972,'Verweis Kd-Gruppe'!$A$2:$B$8,2,FALSE)</f>
        <v>EXP</v>
      </c>
      <c r="Z972" s="19" t="str">
        <f>VLOOKUP(J972,'Verweis Art-Gruppe'!$A$2:$B$15,2,FALSE)</f>
        <v>Geräte</v>
      </c>
      <c r="AA972" s="19" t="str">
        <f>VLOOKUP(W972,'Verweis Vertreter'!$A$2:$B$24,2,FALSE)</f>
        <v>Antonio Vuolo</v>
      </c>
      <c r="AB972" s="12">
        <f t="shared" si="135"/>
        <v>1</v>
      </c>
      <c r="AC972" s="12">
        <f t="shared" si="140"/>
        <v>235</v>
      </c>
      <c r="AD972" s="12">
        <f t="shared" si="141"/>
        <v>255</v>
      </c>
      <c r="AE972" s="12">
        <f t="shared" si="136"/>
        <v>255</v>
      </c>
      <c r="AF972" s="12">
        <f t="shared" si="137"/>
        <v>20</v>
      </c>
      <c r="AG972" s="12">
        <f t="shared" si="138"/>
        <v>20</v>
      </c>
      <c r="AH972" s="9">
        <f t="shared" si="142"/>
        <v>7.8431372549019607E-2</v>
      </c>
      <c r="AI972" s="14">
        <f>VLOOKUP(E972,'Verweis Faktor'!$A:$B,2,FALSE)</f>
        <v>1</v>
      </c>
      <c r="AJ972" s="14"/>
      <c r="AK972" s="14" t="str">
        <f>IF(AL972="Ja","Versandkosten",VLOOKUP(E972,'Verweis Belegart'!$A$2:$B$9,2,FALSE))</f>
        <v>Hardware</v>
      </c>
      <c r="AL972" s="14" t="str">
        <f t="shared" si="143"/>
        <v>Nein</v>
      </c>
      <c r="AM972" s="14" t="str">
        <f t="shared" si="139"/>
        <v>Positiv</v>
      </c>
    </row>
    <row r="973" spans="1:39" ht="17.25" customHeight="1" x14ac:dyDescent="0.35">
      <c r="A973" s="17">
        <v>14571472</v>
      </c>
      <c r="B973" s="2" t="s">
        <v>1159</v>
      </c>
      <c r="C973" s="1">
        <v>2025001</v>
      </c>
      <c r="D973" s="1">
        <v>2000256</v>
      </c>
      <c r="E973" s="2" t="s">
        <v>34</v>
      </c>
      <c r="F973" s="2" t="s">
        <v>35</v>
      </c>
      <c r="G973" s="2" t="s">
        <v>66</v>
      </c>
      <c r="H973" s="2" t="s">
        <v>1239</v>
      </c>
      <c r="I973" s="2" t="s">
        <v>1240</v>
      </c>
      <c r="J973" s="2" t="s">
        <v>103</v>
      </c>
      <c r="K973" s="2" t="s">
        <v>289</v>
      </c>
      <c r="L973" s="2" t="s">
        <v>255</v>
      </c>
      <c r="M973" s="2" t="s">
        <v>256</v>
      </c>
      <c r="N973" s="2" t="s">
        <v>257</v>
      </c>
      <c r="O973" s="3">
        <v>1</v>
      </c>
      <c r="P973" s="3">
        <v>880</v>
      </c>
      <c r="Q973" s="3">
        <v>942</v>
      </c>
      <c r="R973" s="3">
        <v>942</v>
      </c>
      <c r="S973" s="3">
        <v>62</v>
      </c>
      <c r="T973" s="3">
        <v>62</v>
      </c>
      <c r="U973" s="3">
        <v>6.58</v>
      </c>
      <c r="V973" s="2" t="s">
        <v>123</v>
      </c>
      <c r="W973" s="2" t="s">
        <v>124</v>
      </c>
      <c r="X973" s="2" t="s">
        <v>44</v>
      </c>
      <c r="Y973" s="19" t="str">
        <f>VLOOKUP(G973,'Verweis Kd-Gruppe'!$A$2:$B$8,2,FALSE)</f>
        <v>EXP</v>
      </c>
      <c r="Z973" s="19" t="str">
        <f>VLOOKUP(J973,'Verweis Art-Gruppe'!$A$2:$B$15,2,FALSE)</f>
        <v>Geräte</v>
      </c>
      <c r="AA973" s="19" t="str">
        <f>VLOOKUP(W973,'Verweis Vertreter'!$A$2:$B$24,2,FALSE)</f>
        <v>Antonio Vuolo</v>
      </c>
      <c r="AB973" s="12">
        <f t="shared" si="135"/>
        <v>1</v>
      </c>
      <c r="AC973" s="12">
        <f t="shared" si="140"/>
        <v>880</v>
      </c>
      <c r="AD973" s="12">
        <f t="shared" si="141"/>
        <v>942</v>
      </c>
      <c r="AE973" s="12">
        <f t="shared" si="136"/>
        <v>942</v>
      </c>
      <c r="AF973" s="12">
        <f t="shared" si="137"/>
        <v>62</v>
      </c>
      <c r="AG973" s="12">
        <f t="shared" si="138"/>
        <v>62</v>
      </c>
      <c r="AH973" s="9">
        <f t="shared" si="142"/>
        <v>6.5817409766454352E-2</v>
      </c>
      <c r="AI973" s="14">
        <f>VLOOKUP(E973,'Verweis Faktor'!$A:$B,2,FALSE)</f>
        <v>1</v>
      </c>
      <c r="AJ973" s="14"/>
      <c r="AK973" s="14" t="str">
        <f>IF(AL973="Ja","Versandkosten",VLOOKUP(E973,'Verweis Belegart'!$A$2:$B$9,2,FALSE))</f>
        <v>Hardware</v>
      </c>
      <c r="AL973" s="14" t="str">
        <f t="shared" si="143"/>
        <v>Nein</v>
      </c>
      <c r="AM973" s="14" t="str">
        <f t="shared" si="139"/>
        <v>Positiv</v>
      </c>
    </row>
    <row r="974" spans="1:39" ht="17.25" customHeight="1" x14ac:dyDescent="0.35">
      <c r="A974" s="17">
        <v>14571472</v>
      </c>
      <c r="B974" s="2" t="s">
        <v>1159</v>
      </c>
      <c r="C974" s="1">
        <v>2025001</v>
      </c>
      <c r="D974" s="1">
        <v>2000256</v>
      </c>
      <c r="E974" s="2" t="s">
        <v>34</v>
      </c>
      <c r="F974" s="2" t="s">
        <v>35</v>
      </c>
      <c r="G974" s="2" t="s">
        <v>66</v>
      </c>
      <c r="H974" s="2" t="s">
        <v>1239</v>
      </c>
      <c r="I974" s="2" t="s">
        <v>1240</v>
      </c>
      <c r="J974" s="2" t="s">
        <v>103</v>
      </c>
      <c r="K974" s="2" t="s">
        <v>293</v>
      </c>
      <c r="L974" s="2" t="s">
        <v>947</v>
      </c>
      <c r="M974" s="2" t="s">
        <v>948</v>
      </c>
      <c r="N974" s="2" t="s">
        <v>949</v>
      </c>
      <c r="O974" s="3">
        <v>1</v>
      </c>
      <c r="P974" s="3">
        <v>135</v>
      </c>
      <c r="Q974" s="3">
        <v>149</v>
      </c>
      <c r="R974" s="3">
        <v>149</v>
      </c>
      <c r="S974" s="3">
        <v>14</v>
      </c>
      <c r="T974" s="3">
        <v>14</v>
      </c>
      <c r="U974" s="3">
        <v>9.39</v>
      </c>
      <c r="V974" s="2" t="s">
        <v>123</v>
      </c>
      <c r="W974" s="2" t="s">
        <v>124</v>
      </c>
      <c r="X974" s="2" t="s">
        <v>44</v>
      </c>
      <c r="Y974" s="19" t="str">
        <f>VLOOKUP(G974,'Verweis Kd-Gruppe'!$A$2:$B$8,2,FALSE)</f>
        <v>EXP</v>
      </c>
      <c r="Z974" s="19" t="str">
        <f>VLOOKUP(J974,'Verweis Art-Gruppe'!$A$2:$B$15,2,FALSE)</f>
        <v>Geräte</v>
      </c>
      <c r="AA974" s="19" t="str">
        <f>VLOOKUP(W974,'Verweis Vertreter'!$A$2:$B$24,2,FALSE)</f>
        <v>Antonio Vuolo</v>
      </c>
      <c r="AB974" s="12">
        <f t="shared" si="135"/>
        <v>1</v>
      </c>
      <c r="AC974" s="12">
        <f t="shared" si="140"/>
        <v>135</v>
      </c>
      <c r="AD974" s="12">
        <f t="shared" si="141"/>
        <v>149</v>
      </c>
      <c r="AE974" s="12">
        <f t="shared" si="136"/>
        <v>149</v>
      </c>
      <c r="AF974" s="12">
        <f t="shared" si="137"/>
        <v>14</v>
      </c>
      <c r="AG974" s="12">
        <f t="shared" si="138"/>
        <v>14</v>
      </c>
      <c r="AH974" s="9">
        <f t="shared" si="142"/>
        <v>9.3959731543624164E-2</v>
      </c>
      <c r="AI974" s="14">
        <f>VLOOKUP(E974,'Verweis Faktor'!$A:$B,2,FALSE)</f>
        <v>1</v>
      </c>
      <c r="AJ974" s="14"/>
      <c r="AK974" s="14" t="str">
        <f>IF(AL974="Ja","Versandkosten",VLOOKUP(E974,'Verweis Belegart'!$A$2:$B$9,2,FALSE))</f>
        <v>Hardware</v>
      </c>
      <c r="AL974" s="14" t="str">
        <f t="shared" si="143"/>
        <v>Nein</v>
      </c>
      <c r="AM974" s="14" t="str">
        <f t="shared" si="139"/>
        <v>Positiv</v>
      </c>
    </row>
    <row r="975" spans="1:39" ht="17.25" customHeight="1" x14ac:dyDescent="0.35">
      <c r="A975" s="17">
        <v>14571472</v>
      </c>
      <c r="B975" s="2" t="s">
        <v>1159</v>
      </c>
      <c r="C975" s="1">
        <v>2025001</v>
      </c>
      <c r="D975" s="1">
        <v>2000256</v>
      </c>
      <c r="E975" s="2" t="s">
        <v>34</v>
      </c>
      <c r="F975" s="2" t="s">
        <v>35</v>
      </c>
      <c r="G975" s="2" t="s">
        <v>66</v>
      </c>
      <c r="H975" s="2" t="s">
        <v>1239</v>
      </c>
      <c r="I975" s="2" t="s">
        <v>1240</v>
      </c>
      <c r="J975" s="2" t="s">
        <v>103</v>
      </c>
      <c r="K975" s="2" t="s">
        <v>296</v>
      </c>
      <c r="L975" s="2" t="s">
        <v>353</v>
      </c>
      <c r="M975" s="2" t="s">
        <v>354</v>
      </c>
      <c r="N975" s="2" t="s">
        <v>149</v>
      </c>
      <c r="O975" s="3">
        <v>1</v>
      </c>
      <c r="P975" s="3">
        <v>202</v>
      </c>
      <c r="Q975" s="3">
        <v>219</v>
      </c>
      <c r="R975" s="3">
        <v>219</v>
      </c>
      <c r="S975" s="3">
        <v>17</v>
      </c>
      <c r="T975" s="3">
        <v>17</v>
      </c>
      <c r="U975" s="3">
        <v>7.76</v>
      </c>
      <c r="V975" s="2" t="s">
        <v>123</v>
      </c>
      <c r="W975" s="2" t="s">
        <v>124</v>
      </c>
      <c r="X975" s="2" t="s">
        <v>44</v>
      </c>
      <c r="Y975" s="19" t="str">
        <f>VLOOKUP(G975,'Verweis Kd-Gruppe'!$A$2:$B$8,2,FALSE)</f>
        <v>EXP</v>
      </c>
      <c r="Z975" s="19" t="str">
        <f>VLOOKUP(J975,'Verweis Art-Gruppe'!$A$2:$B$15,2,FALSE)</f>
        <v>Geräte</v>
      </c>
      <c r="AA975" s="19" t="str">
        <f>VLOOKUP(W975,'Verweis Vertreter'!$A$2:$B$24,2,FALSE)</f>
        <v>Antonio Vuolo</v>
      </c>
      <c r="AB975" s="12">
        <f t="shared" si="135"/>
        <v>1</v>
      </c>
      <c r="AC975" s="12">
        <f t="shared" si="140"/>
        <v>202</v>
      </c>
      <c r="AD975" s="12">
        <f t="shared" si="141"/>
        <v>219</v>
      </c>
      <c r="AE975" s="12">
        <f t="shared" si="136"/>
        <v>219</v>
      </c>
      <c r="AF975" s="12">
        <f t="shared" si="137"/>
        <v>17</v>
      </c>
      <c r="AG975" s="12">
        <f t="shared" si="138"/>
        <v>17</v>
      </c>
      <c r="AH975" s="9">
        <f t="shared" si="142"/>
        <v>7.7625570776255703E-2</v>
      </c>
      <c r="AI975" s="14">
        <f>VLOOKUP(E975,'Verweis Faktor'!$A:$B,2,FALSE)</f>
        <v>1</v>
      </c>
      <c r="AJ975" s="14"/>
      <c r="AK975" s="14" t="str">
        <f>IF(AL975="Ja","Versandkosten",VLOOKUP(E975,'Verweis Belegart'!$A$2:$B$9,2,FALSE))</f>
        <v>Hardware</v>
      </c>
      <c r="AL975" s="14" t="str">
        <f t="shared" si="143"/>
        <v>Nein</v>
      </c>
      <c r="AM975" s="14" t="str">
        <f t="shared" si="139"/>
        <v>Positiv</v>
      </c>
    </row>
    <row r="976" spans="1:39" ht="17.25" customHeight="1" x14ac:dyDescent="0.35">
      <c r="A976" s="17">
        <v>14571472</v>
      </c>
      <c r="B976" s="2" t="s">
        <v>1159</v>
      </c>
      <c r="C976" s="1">
        <v>2025001</v>
      </c>
      <c r="D976" s="1">
        <v>2000256</v>
      </c>
      <c r="E976" s="2" t="s">
        <v>34</v>
      </c>
      <c r="F976" s="2" t="s">
        <v>35</v>
      </c>
      <c r="G976" s="2" t="s">
        <v>66</v>
      </c>
      <c r="H976" s="2" t="s">
        <v>1239</v>
      </c>
      <c r="I976" s="2" t="s">
        <v>1240</v>
      </c>
      <c r="J976" s="2" t="s">
        <v>103</v>
      </c>
      <c r="K976" s="2" t="s">
        <v>299</v>
      </c>
      <c r="L976" s="2" t="s">
        <v>355</v>
      </c>
      <c r="M976" s="2" t="s">
        <v>356</v>
      </c>
      <c r="N976" s="2" t="s">
        <v>357</v>
      </c>
      <c r="O976" s="3">
        <v>1</v>
      </c>
      <c r="P976" s="3">
        <v>212</v>
      </c>
      <c r="Q976" s="3">
        <v>223</v>
      </c>
      <c r="R976" s="3">
        <v>223</v>
      </c>
      <c r="S976" s="3">
        <v>11</v>
      </c>
      <c r="T976" s="3">
        <v>11</v>
      </c>
      <c r="U976" s="3">
        <v>4.93</v>
      </c>
      <c r="V976" s="2" t="s">
        <v>123</v>
      </c>
      <c r="W976" s="2" t="s">
        <v>124</v>
      </c>
      <c r="X976" s="2" t="s">
        <v>44</v>
      </c>
      <c r="Y976" s="19" t="str">
        <f>VLOOKUP(G976,'Verweis Kd-Gruppe'!$A$2:$B$8,2,FALSE)</f>
        <v>EXP</v>
      </c>
      <c r="Z976" s="19" t="str">
        <f>VLOOKUP(J976,'Verweis Art-Gruppe'!$A$2:$B$15,2,FALSE)</f>
        <v>Geräte</v>
      </c>
      <c r="AA976" s="19" t="str">
        <f>VLOOKUP(W976,'Verweis Vertreter'!$A$2:$B$24,2,FALSE)</f>
        <v>Antonio Vuolo</v>
      </c>
      <c r="AB976" s="12">
        <f t="shared" si="135"/>
        <v>1</v>
      </c>
      <c r="AC976" s="12">
        <f t="shared" si="140"/>
        <v>212</v>
      </c>
      <c r="AD976" s="12">
        <f t="shared" si="141"/>
        <v>223</v>
      </c>
      <c r="AE976" s="12">
        <f t="shared" si="136"/>
        <v>223</v>
      </c>
      <c r="AF976" s="12">
        <f t="shared" si="137"/>
        <v>11</v>
      </c>
      <c r="AG976" s="12">
        <f t="shared" si="138"/>
        <v>11</v>
      </c>
      <c r="AH976" s="9">
        <f t="shared" si="142"/>
        <v>4.9327354260089683E-2</v>
      </c>
      <c r="AI976" s="14">
        <f>VLOOKUP(E976,'Verweis Faktor'!$A:$B,2,FALSE)</f>
        <v>1</v>
      </c>
      <c r="AJ976" s="14"/>
      <c r="AK976" s="14" t="str">
        <f>IF(AL976="Ja","Versandkosten",VLOOKUP(E976,'Verweis Belegart'!$A$2:$B$9,2,FALSE))</f>
        <v>Hardware</v>
      </c>
      <c r="AL976" s="14" t="str">
        <f t="shared" si="143"/>
        <v>Nein</v>
      </c>
      <c r="AM976" s="14" t="str">
        <f t="shared" si="139"/>
        <v>Positiv</v>
      </c>
    </row>
    <row r="977" spans="1:39" ht="17.25" customHeight="1" x14ac:dyDescent="0.35">
      <c r="A977" s="17">
        <v>14571472</v>
      </c>
      <c r="B977" s="2" t="s">
        <v>1159</v>
      </c>
      <c r="C977" s="1">
        <v>2025001</v>
      </c>
      <c r="D977" s="1">
        <v>2000256</v>
      </c>
      <c r="E977" s="2" t="s">
        <v>34</v>
      </c>
      <c r="F977" s="2" t="s">
        <v>35</v>
      </c>
      <c r="G977" s="2" t="s">
        <v>66</v>
      </c>
      <c r="H977" s="2" t="s">
        <v>1239</v>
      </c>
      <c r="I977" s="2" t="s">
        <v>1240</v>
      </c>
      <c r="J977" s="2" t="s">
        <v>304</v>
      </c>
      <c r="K977" s="2" t="s">
        <v>300</v>
      </c>
      <c r="L977" s="2" t="s">
        <v>217</v>
      </c>
      <c r="M977" s="2" t="s">
        <v>218</v>
      </c>
      <c r="N977" s="2" t="s">
        <v>219</v>
      </c>
      <c r="O977" s="3">
        <v>2</v>
      </c>
      <c r="P977" s="3">
        <v>149.23050000000001</v>
      </c>
      <c r="Q977" s="3">
        <v>153</v>
      </c>
      <c r="R977" s="3">
        <v>306</v>
      </c>
      <c r="S977" s="3">
        <v>3.7694999999999999</v>
      </c>
      <c r="T977" s="3">
        <v>7.54</v>
      </c>
      <c r="U977" s="3">
        <v>2.46</v>
      </c>
      <c r="V977" s="2" t="s">
        <v>123</v>
      </c>
      <c r="W977" s="2" t="s">
        <v>124</v>
      </c>
      <c r="X977" s="2" t="s">
        <v>44</v>
      </c>
      <c r="Y977" s="19" t="str">
        <f>VLOOKUP(G977,'Verweis Kd-Gruppe'!$A$2:$B$8,2,FALSE)</f>
        <v>EXP</v>
      </c>
      <c r="Z977" s="19" t="str">
        <f>VLOOKUP(J977,'Verweis Art-Gruppe'!$A$2:$B$15,2,FALSE)</f>
        <v>Zubehör</v>
      </c>
      <c r="AA977" s="19" t="str">
        <f>VLOOKUP(W977,'Verweis Vertreter'!$A$2:$B$24,2,FALSE)</f>
        <v>Antonio Vuolo</v>
      </c>
      <c r="AB977" s="12">
        <f t="shared" si="135"/>
        <v>2</v>
      </c>
      <c r="AC977" s="12">
        <f t="shared" si="140"/>
        <v>149.23050000000001</v>
      </c>
      <c r="AD977" s="12">
        <f t="shared" si="141"/>
        <v>153</v>
      </c>
      <c r="AE977" s="12">
        <f t="shared" si="136"/>
        <v>306</v>
      </c>
      <c r="AF977" s="12">
        <f t="shared" si="137"/>
        <v>3.7694999999999999</v>
      </c>
      <c r="AG977" s="12">
        <f t="shared" si="138"/>
        <v>7.54</v>
      </c>
      <c r="AH977" s="9">
        <f t="shared" si="142"/>
        <v>2.4640522875816993E-2</v>
      </c>
      <c r="AI977" s="14">
        <f>VLOOKUP(E977,'Verweis Faktor'!$A:$B,2,FALSE)</f>
        <v>1</v>
      </c>
      <c r="AJ977" s="14"/>
      <c r="AK977" s="14" t="str">
        <f>IF(AL977="Ja","Versandkosten",VLOOKUP(E977,'Verweis Belegart'!$A$2:$B$9,2,FALSE))</f>
        <v>Hardware</v>
      </c>
      <c r="AL977" s="14" t="str">
        <f t="shared" si="143"/>
        <v>Nein</v>
      </c>
      <c r="AM977" s="14" t="str">
        <f t="shared" si="139"/>
        <v>Positiv</v>
      </c>
    </row>
    <row r="978" spans="1:39" ht="17.25" customHeight="1" x14ac:dyDescent="0.35">
      <c r="A978" s="17">
        <v>14571472</v>
      </c>
      <c r="B978" s="2" t="s">
        <v>1159</v>
      </c>
      <c r="C978" s="1">
        <v>2025001</v>
      </c>
      <c r="D978" s="1">
        <v>2000256</v>
      </c>
      <c r="E978" s="2" t="s">
        <v>34</v>
      </c>
      <c r="F978" s="2" t="s">
        <v>35</v>
      </c>
      <c r="G978" s="2" t="s">
        <v>66</v>
      </c>
      <c r="H978" s="2" t="s">
        <v>1239</v>
      </c>
      <c r="I978" s="2" t="s">
        <v>1240</v>
      </c>
      <c r="J978" s="2" t="s">
        <v>103</v>
      </c>
      <c r="K978" s="2" t="s">
        <v>301</v>
      </c>
      <c r="L978" s="2" t="s">
        <v>1146</v>
      </c>
      <c r="M978" s="2" t="s">
        <v>1147</v>
      </c>
      <c r="N978" s="2" t="s">
        <v>451</v>
      </c>
      <c r="O978" s="3">
        <v>1</v>
      </c>
      <c r="P978" s="3">
        <v>134</v>
      </c>
      <c r="Q978" s="3">
        <v>152</v>
      </c>
      <c r="R978" s="3">
        <v>152</v>
      </c>
      <c r="S978" s="3">
        <v>18</v>
      </c>
      <c r="T978" s="3">
        <v>18</v>
      </c>
      <c r="U978" s="3">
        <v>11.84</v>
      </c>
      <c r="V978" s="2" t="s">
        <v>123</v>
      </c>
      <c r="W978" s="2" t="s">
        <v>124</v>
      </c>
      <c r="X978" s="2" t="s">
        <v>44</v>
      </c>
      <c r="Y978" s="19" t="str">
        <f>VLOOKUP(G978,'Verweis Kd-Gruppe'!$A$2:$B$8,2,FALSE)</f>
        <v>EXP</v>
      </c>
      <c r="Z978" s="19" t="str">
        <f>VLOOKUP(J978,'Verweis Art-Gruppe'!$A$2:$B$15,2,FALSE)</f>
        <v>Geräte</v>
      </c>
      <c r="AA978" s="19" t="str">
        <f>VLOOKUP(W978,'Verweis Vertreter'!$A$2:$B$24,2,FALSE)</f>
        <v>Antonio Vuolo</v>
      </c>
      <c r="AB978" s="12">
        <f t="shared" si="135"/>
        <v>1</v>
      </c>
      <c r="AC978" s="12">
        <f t="shared" si="140"/>
        <v>134</v>
      </c>
      <c r="AD978" s="12">
        <f t="shared" si="141"/>
        <v>152</v>
      </c>
      <c r="AE978" s="12">
        <f t="shared" si="136"/>
        <v>152</v>
      </c>
      <c r="AF978" s="12">
        <f t="shared" si="137"/>
        <v>18</v>
      </c>
      <c r="AG978" s="12">
        <f t="shared" si="138"/>
        <v>18</v>
      </c>
      <c r="AH978" s="9">
        <f t="shared" si="142"/>
        <v>0.11842105263157894</v>
      </c>
      <c r="AI978" s="14">
        <f>VLOOKUP(E978,'Verweis Faktor'!$A:$B,2,FALSE)</f>
        <v>1</v>
      </c>
      <c r="AJ978" s="14"/>
      <c r="AK978" s="14" t="str">
        <f>IF(AL978="Ja","Versandkosten",VLOOKUP(E978,'Verweis Belegart'!$A$2:$B$9,2,FALSE))</f>
        <v>Hardware</v>
      </c>
      <c r="AL978" s="14" t="str">
        <f t="shared" si="143"/>
        <v>Nein</v>
      </c>
      <c r="AM978" s="14" t="str">
        <f t="shared" si="139"/>
        <v>Positiv</v>
      </c>
    </row>
    <row r="979" spans="1:39" ht="17.25" customHeight="1" x14ac:dyDescent="0.35">
      <c r="A979" s="17">
        <v>14571472</v>
      </c>
      <c r="B979" s="2" t="s">
        <v>1159</v>
      </c>
      <c r="C979" s="1">
        <v>2025001</v>
      </c>
      <c r="D979" s="1">
        <v>2000256</v>
      </c>
      <c r="E979" s="2" t="s">
        <v>34</v>
      </c>
      <c r="F979" s="2" t="s">
        <v>35</v>
      </c>
      <c r="G979" s="2" t="s">
        <v>66</v>
      </c>
      <c r="H979" s="2" t="s">
        <v>1239</v>
      </c>
      <c r="I979" s="2" t="s">
        <v>1240</v>
      </c>
      <c r="J979" s="2" t="s">
        <v>103</v>
      </c>
      <c r="K979" s="2" t="s">
        <v>304</v>
      </c>
      <c r="L979" s="2" t="s">
        <v>363</v>
      </c>
      <c r="M979" s="2" t="s">
        <v>364</v>
      </c>
      <c r="N979" s="2" t="s">
        <v>344</v>
      </c>
      <c r="O979" s="3">
        <v>1</v>
      </c>
      <c r="P979" s="3">
        <v>980.38649999999996</v>
      </c>
      <c r="Q979" s="3">
        <v>1035</v>
      </c>
      <c r="R979" s="3">
        <v>1035</v>
      </c>
      <c r="S979" s="3">
        <v>54.613500000000002</v>
      </c>
      <c r="T979" s="3">
        <v>54.61</v>
      </c>
      <c r="U979" s="3">
        <v>5.27</v>
      </c>
      <c r="V979" s="2" t="s">
        <v>123</v>
      </c>
      <c r="W979" s="2" t="s">
        <v>124</v>
      </c>
      <c r="X979" s="2" t="s">
        <v>44</v>
      </c>
      <c r="Y979" s="19" t="str">
        <f>VLOOKUP(G979,'Verweis Kd-Gruppe'!$A$2:$B$8,2,FALSE)</f>
        <v>EXP</v>
      </c>
      <c r="Z979" s="19" t="str">
        <f>VLOOKUP(J979,'Verweis Art-Gruppe'!$A$2:$B$15,2,FALSE)</f>
        <v>Geräte</v>
      </c>
      <c r="AA979" s="19" t="str">
        <f>VLOOKUP(W979,'Verweis Vertreter'!$A$2:$B$24,2,FALSE)</f>
        <v>Antonio Vuolo</v>
      </c>
      <c r="AB979" s="12">
        <f t="shared" si="135"/>
        <v>1</v>
      </c>
      <c r="AC979" s="12">
        <f t="shared" si="140"/>
        <v>980.38649999999996</v>
      </c>
      <c r="AD979" s="12">
        <f t="shared" si="141"/>
        <v>1035</v>
      </c>
      <c r="AE979" s="12">
        <f t="shared" si="136"/>
        <v>1035</v>
      </c>
      <c r="AF979" s="12">
        <f t="shared" si="137"/>
        <v>54.613500000000002</v>
      </c>
      <c r="AG979" s="12">
        <f t="shared" si="138"/>
        <v>54.61</v>
      </c>
      <c r="AH979" s="9">
        <f t="shared" si="142"/>
        <v>5.2763285024154588E-2</v>
      </c>
      <c r="AI979" s="14">
        <f>VLOOKUP(E979,'Verweis Faktor'!$A:$B,2,FALSE)</f>
        <v>1</v>
      </c>
      <c r="AJ979" s="14"/>
      <c r="AK979" s="14" t="str">
        <f>IF(AL979="Ja","Versandkosten",VLOOKUP(E979,'Verweis Belegart'!$A$2:$B$9,2,FALSE))</f>
        <v>Hardware</v>
      </c>
      <c r="AL979" s="14" t="str">
        <f t="shared" si="143"/>
        <v>Nein</v>
      </c>
      <c r="AM979" s="14" t="str">
        <f t="shared" si="139"/>
        <v>Positiv</v>
      </c>
    </row>
    <row r="980" spans="1:39" ht="17.25" customHeight="1" x14ac:dyDescent="0.35">
      <c r="A980" s="17">
        <v>14571502</v>
      </c>
      <c r="B980" s="2" t="s">
        <v>1159</v>
      </c>
      <c r="C980" s="1">
        <v>2025001</v>
      </c>
      <c r="D980" s="1">
        <v>2000257</v>
      </c>
      <c r="E980" s="2" t="s">
        <v>34</v>
      </c>
      <c r="F980" s="2" t="s">
        <v>142</v>
      </c>
      <c r="G980" s="2" t="s">
        <v>66</v>
      </c>
      <c r="H980" s="2" t="s">
        <v>898</v>
      </c>
      <c r="I980" s="2" t="s">
        <v>899</v>
      </c>
      <c r="J980" s="2" t="s">
        <v>103</v>
      </c>
      <c r="K980" s="2" t="s">
        <v>28</v>
      </c>
      <c r="L980" s="2" t="s">
        <v>126</v>
      </c>
      <c r="M980" s="2" t="s">
        <v>127</v>
      </c>
      <c r="N980" s="2" t="s">
        <v>128</v>
      </c>
      <c r="O980" s="3">
        <v>20</v>
      </c>
      <c r="P980" s="3">
        <v>188.4658</v>
      </c>
      <c r="Q980" s="3">
        <v>197</v>
      </c>
      <c r="R980" s="3">
        <v>3940</v>
      </c>
      <c r="S980" s="3">
        <v>8.5342000000000002</v>
      </c>
      <c r="T980" s="3">
        <v>170.68</v>
      </c>
      <c r="U980" s="3">
        <v>4.33</v>
      </c>
      <c r="V980" s="2" t="s">
        <v>123</v>
      </c>
      <c r="W980" s="2" t="s">
        <v>124</v>
      </c>
      <c r="X980" s="2" t="s">
        <v>125</v>
      </c>
      <c r="Y980" s="19" t="str">
        <f>VLOOKUP(G980,'Verweis Kd-Gruppe'!$A$2:$B$8,2,FALSE)</f>
        <v>EXP</v>
      </c>
      <c r="Z980" s="19" t="str">
        <f>VLOOKUP(J980,'Verweis Art-Gruppe'!$A$2:$B$15,2,FALSE)</f>
        <v>Geräte</v>
      </c>
      <c r="AA980" s="19" t="str">
        <f>VLOOKUP(W980,'Verweis Vertreter'!$A$2:$B$24,2,FALSE)</f>
        <v>Antonio Vuolo</v>
      </c>
      <c r="AB980" s="12">
        <f t="shared" si="135"/>
        <v>20</v>
      </c>
      <c r="AC980" s="12">
        <f t="shared" si="140"/>
        <v>188.4658</v>
      </c>
      <c r="AD980" s="12">
        <f t="shared" si="141"/>
        <v>197</v>
      </c>
      <c r="AE980" s="12">
        <f t="shared" si="136"/>
        <v>3940</v>
      </c>
      <c r="AF980" s="12">
        <f t="shared" si="137"/>
        <v>8.5342000000000002</v>
      </c>
      <c r="AG980" s="12">
        <f t="shared" si="138"/>
        <v>170.68</v>
      </c>
      <c r="AH980" s="9">
        <f t="shared" si="142"/>
        <v>4.3319796954314725E-2</v>
      </c>
      <c r="AI980" s="14">
        <f>VLOOKUP(E980,'Verweis Faktor'!$A:$B,2,FALSE)</f>
        <v>1</v>
      </c>
      <c r="AJ980" s="14"/>
      <c r="AK980" s="14" t="str">
        <f>IF(AL980="Ja","Versandkosten",VLOOKUP(E980,'Verweis Belegart'!$A$2:$B$9,2,FALSE))</f>
        <v>Hardware</v>
      </c>
      <c r="AL980" s="14" t="str">
        <f t="shared" si="143"/>
        <v>Nein</v>
      </c>
      <c r="AM980" s="14" t="str">
        <f t="shared" si="139"/>
        <v>Positiv</v>
      </c>
    </row>
    <row r="981" spans="1:39" ht="17.25" customHeight="1" x14ac:dyDescent="0.35">
      <c r="A981" s="17">
        <v>14571502</v>
      </c>
      <c r="B981" s="2" t="s">
        <v>1159</v>
      </c>
      <c r="C981" s="1">
        <v>2025001</v>
      </c>
      <c r="D981" s="1">
        <v>2000257</v>
      </c>
      <c r="E981" s="2" t="s">
        <v>34</v>
      </c>
      <c r="F981" s="2" t="s">
        <v>142</v>
      </c>
      <c r="G981" s="2" t="s">
        <v>66</v>
      </c>
      <c r="H981" s="2" t="s">
        <v>898</v>
      </c>
      <c r="I981" s="2" t="s">
        <v>899</v>
      </c>
      <c r="J981" s="2" t="s">
        <v>103</v>
      </c>
      <c r="K981" s="2" t="s">
        <v>45</v>
      </c>
      <c r="L981" s="2" t="s">
        <v>88</v>
      </c>
      <c r="M981" s="2" t="s">
        <v>89</v>
      </c>
      <c r="N981" s="2" t="s">
        <v>90</v>
      </c>
      <c r="O981" s="3">
        <v>10</v>
      </c>
      <c r="P981" s="3">
        <v>530.07069999999999</v>
      </c>
      <c r="Q981" s="3">
        <v>545</v>
      </c>
      <c r="R981" s="3">
        <v>5450</v>
      </c>
      <c r="S981" s="3">
        <v>14.9293</v>
      </c>
      <c r="T981" s="3">
        <v>149.29</v>
      </c>
      <c r="U981" s="3">
        <v>2.73</v>
      </c>
      <c r="V981" s="2" t="s">
        <v>123</v>
      </c>
      <c r="W981" s="2" t="s">
        <v>124</v>
      </c>
      <c r="X981" s="2" t="s">
        <v>125</v>
      </c>
      <c r="Y981" s="19" t="str">
        <f>VLOOKUP(G981,'Verweis Kd-Gruppe'!$A$2:$B$8,2,FALSE)</f>
        <v>EXP</v>
      </c>
      <c r="Z981" s="19" t="str">
        <f>VLOOKUP(J981,'Verweis Art-Gruppe'!$A$2:$B$15,2,FALSE)</f>
        <v>Geräte</v>
      </c>
      <c r="AA981" s="19" t="str">
        <f>VLOOKUP(W981,'Verweis Vertreter'!$A$2:$B$24,2,FALSE)</f>
        <v>Antonio Vuolo</v>
      </c>
      <c r="AB981" s="12">
        <f t="shared" si="135"/>
        <v>10</v>
      </c>
      <c r="AC981" s="12">
        <f t="shared" si="140"/>
        <v>530.07069999999999</v>
      </c>
      <c r="AD981" s="12">
        <f t="shared" si="141"/>
        <v>545</v>
      </c>
      <c r="AE981" s="12">
        <f t="shared" si="136"/>
        <v>5450</v>
      </c>
      <c r="AF981" s="12">
        <f t="shared" si="137"/>
        <v>14.9293</v>
      </c>
      <c r="AG981" s="12">
        <f t="shared" si="138"/>
        <v>149.29</v>
      </c>
      <c r="AH981" s="9">
        <f t="shared" si="142"/>
        <v>2.7392660550458713E-2</v>
      </c>
      <c r="AI981" s="14">
        <f>VLOOKUP(E981,'Verweis Faktor'!$A:$B,2,FALSE)</f>
        <v>1</v>
      </c>
      <c r="AJ981" s="14"/>
      <c r="AK981" s="14" t="str">
        <f>IF(AL981="Ja","Versandkosten",VLOOKUP(E981,'Verweis Belegart'!$A$2:$B$9,2,FALSE))</f>
        <v>Hardware</v>
      </c>
      <c r="AL981" s="14" t="str">
        <f t="shared" si="143"/>
        <v>Nein</v>
      </c>
      <c r="AM981" s="14" t="str">
        <f t="shared" si="139"/>
        <v>Positiv</v>
      </c>
    </row>
    <row r="982" spans="1:39" ht="17.25" customHeight="1" x14ac:dyDescent="0.35">
      <c r="A982" s="17">
        <v>14571502</v>
      </c>
      <c r="B982" s="2" t="s">
        <v>1159</v>
      </c>
      <c r="C982" s="1">
        <v>2025001</v>
      </c>
      <c r="D982" s="1">
        <v>2000257</v>
      </c>
      <c r="E982" s="2" t="s">
        <v>34</v>
      </c>
      <c r="F982" s="2" t="s">
        <v>142</v>
      </c>
      <c r="G982" s="2" t="s">
        <v>66</v>
      </c>
      <c r="H982" s="2" t="s">
        <v>898</v>
      </c>
      <c r="I982" s="2" t="s">
        <v>899</v>
      </c>
      <c r="J982" s="2" t="s">
        <v>103</v>
      </c>
      <c r="K982" s="2" t="s">
        <v>49</v>
      </c>
      <c r="L982" s="2" t="s">
        <v>185</v>
      </c>
      <c r="M982" s="2" t="s">
        <v>186</v>
      </c>
      <c r="N982" s="2" t="s">
        <v>187</v>
      </c>
      <c r="O982" s="3">
        <v>100</v>
      </c>
      <c r="P982" s="3">
        <v>93.245800000000003</v>
      </c>
      <c r="Q982" s="3">
        <v>98</v>
      </c>
      <c r="R982" s="3">
        <v>9800</v>
      </c>
      <c r="S982" s="3">
        <v>4.7542</v>
      </c>
      <c r="T982" s="3">
        <v>475.42</v>
      </c>
      <c r="U982" s="3">
        <v>4.8499999999999996</v>
      </c>
      <c r="V982" s="2" t="s">
        <v>123</v>
      </c>
      <c r="W982" s="2" t="s">
        <v>124</v>
      </c>
      <c r="X982" s="2" t="s">
        <v>125</v>
      </c>
      <c r="Y982" s="19" t="str">
        <f>VLOOKUP(G982,'Verweis Kd-Gruppe'!$A$2:$B$8,2,FALSE)</f>
        <v>EXP</v>
      </c>
      <c r="Z982" s="19" t="str">
        <f>VLOOKUP(J982,'Verweis Art-Gruppe'!$A$2:$B$15,2,FALSE)</f>
        <v>Geräte</v>
      </c>
      <c r="AA982" s="19" t="str">
        <f>VLOOKUP(W982,'Verweis Vertreter'!$A$2:$B$24,2,FALSE)</f>
        <v>Antonio Vuolo</v>
      </c>
      <c r="AB982" s="12">
        <f t="shared" si="135"/>
        <v>100</v>
      </c>
      <c r="AC982" s="12">
        <f t="shared" si="140"/>
        <v>93.245800000000003</v>
      </c>
      <c r="AD982" s="12">
        <f t="shared" si="141"/>
        <v>98</v>
      </c>
      <c r="AE982" s="12">
        <f t="shared" si="136"/>
        <v>9800</v>
      </c>
      <c r="AF982" s="12">
        <f t="shared" si="137"/>
        <v>4.7542</v>
      </c>
      <c r="AG982" s="12">
        <f t="shared" si="138"/>
        <v>475.42</v>
      </c>
      <c r="AH982" s="9">
        <f t="shared" si="142"/>
        <v>4.8512244897959182E-2</v>
      </c>
      <c r="AI982" s="14">
        <f>VLOOKUP(E982,'Verweis Faktor'!$A:$B,2,FALSE)</f>
        <v>1</v>
      </c>
      <c r="AJ982" s="14"/>
      <c r="AK982" s="14" t="str">
        <f>IF(AL982="Ja","Versandkosten",VLOOKUP(E982,'Verweis Belegart'!$A$2:$B$9,2,FALSE))</f>
        <v>Hardware</v>
      </c>
      <c r="AL982" s="14" t="str">
        <f t="shared" si="143"/>
        <v>Nein</v>
      </c>
      <c r="AM982" s="14" t="str">
        <f t="shared" si="139"/>
        <v>Positiv</v>
      </c>
    </row>
    <row r="983" spans="1:39" ht="17.25" customHeight="1" x14ac:dyDescent="0.35">
      <c r="A983" s="17">
        <v>14571502</v>
      </c>
      <c r="B983" s="2" t="s">
        <v>1159</v>
      </c>
      <c r="C983" s="1">
        <v>2025001</v>
      </c>
      <c r="D983" s="1">
        <v>2000257</v>
      </c>
      <c r="E983" s="2" t="s">
        <v>34</v>
      </c>
      <c r="F983" s="2" t="s">
        <v>142</v>
      </c>
      <c r="G983" s="2" t="s">
        <v>66</v>
      </c>
      <c r="H983" s="2" t="s">
        <v>898</v>
      </c>
      <c r="I983" s="2" t="s">
        <v>899</v>
      </c>
      <c r="J983" s="2" t="s">
        <v>103</v>
      </c>
      <c r="K983" s="2" t="s">
        <v>79</v>
      </c>
      <c r="L983" s="2" t="s">
        <v>823</v>
      </c>
      <c r="M983" s="2" t="s">
        <v>824</v>
      </c>
      <c r="N983" s="2" t="s">
        <v>187</v>
      </c>
      <c r="O983" s="3">
        <v>20</v>
      </c>
      <c r="P983" s="3">
        <v>90.364699999999999</v>
      </c>
      <c r="Q983" s="3">
        <v>97</v>
      </c>
      <c r="R983" s="3">
        <v>1940</v>
      </c>
      <c r="S983" s="3">
        <v>6.6353</v>
      </c>
      <c r="T983" s="3">
        <v>132.71</v>
      </c>
      <c r="U983" s="3">
        <v>6.84</v>
      </c>
      <c r="V983" s="2" t="s">
        <v>123</v>
      </c>
      <c r="W983" s="2" t="s">
        <v>124</v>
      </c>
      <c r="X983" s="2" t="s">
        <v>125</v>
      </c>
      <c r="Y983" s="19" t="str">
        <f>VLOOKUP(G983,'Verweis Kd-Gruppe'!$A$2:$B$8,2,FALSE)</f>
        <v>EXP</v>
      </c>
      <c r="Z983" s="19" t="str">
        <f>VLOOKUP(J983,'Verweis Art-Gruppe'!$A$2:$B$15,2,FALSE)</f>
        <v>Geräte</v>
      </c>
      <c r="AA983" s="19" t="str">
        <f>VLOOKUP(W983,'Verweis Vertreter'!$A$2:$B$24,2,FALSE)</f>
        <v>Antonio Vuolo</v>
      </c>
      <c r="AB983" s="12">
        <f t="shared" si="135"/>
        <v>20</v>
      </c>
      <c r="AC983" s="12">
        <f t="shared" si="140"/>
        <v>90.364699999999999</v>
      </c>
      <c r="AD983" s="12">
        <f t="shared" si="141"/>
        <v>97</v>
      </c>
      <c r="AE983" s="12">
        <f t="shared" si="136"/>
        <v>1940</v>
      </c>
      <c r="AF983" s="12">
        <f t="shared" si="137"/>
        <v>6.6353</v>
      </c>
      <c r="AG983" s="12">
        <f t="shared" si="138"/>
        <v>132.71</v>
      </c>
      <c r="AH983" s="9">
        <f t="shared" si="142"/>
        <v>6.8407216494845366E-2</v>
      </c>
      <c r="AI983" s="14">
        <f>VLOOKUP(E983,'Verweis Faktor'!$A:$B,2,FALSE)</f>
        <v>1</v>
      </c>
      <c r="AJ983" s="14"/>
      <c r="AK983" s="14" t="str">
        <f>IF(AL983="Ja","Versandkosten",VLOOKUP(E983,'Verweis Belegart'!$A$2:$B$9,2,FALSE))</f>
        <v>Hardware</v>
      </c>
      <c r="AL983" s="14" t="str">
        <f t="shared" si="143"/>
        <v>Nein</v>
      </c>
      <c r="AM983" s="14" t="str">
        <f t="shared" si="139"/>
        <v>Positiv</v>
      </c>
    </row>
    <row r="984" spans="1:39" ht="17.25" customHeight="1" x14ac:dyDescent="0.35">
      <c r="A984" s="17">
        <v>14571502</v>
      </c>
      <c r="B984" s="2" t="s">
        <v>1159</v>
      </c>
      <c r="C984" s="1">
        <v>2025001</v>
      </c>
      <c r="D984" s="1">
        <v>2000257</v>
      </c>
      <c r="E984" s="2" t="s">
        <v>34</v>
      </c>
      <c r="F984" s="2" t="s">
        <v>142</v>
      </c>
      <c r="G984" s="2" t="s">
        <v>66</v>
      </c>
      <c r="H984" s="2" t="s">
        <v>898</v>
      </c>
      <c r="I984" s="2" t="s">
        <v>899</v>
      </c>
      <c r="J984" s="2" t="s">
        <v>103</v>
      </c>
      <c r="K984" s="2" t="s">
        <v>83</v>
      </c>
      <c r="L984" s="2" t="s">
        <v>947</v>
      </c>
      <c r="M984" s="2" t="s">
        <v>948</v>
      </c>
      <c r="N984" s="2" t="s">
        <v>949</v>
      </c>
      <c r="O984" s="3">
        <v>30</v>
      </c>
      <c r="P984" s="3">
        <v>135</v>
      </c>
      <c r="Q984" s="3">
        <v>143</v>
      </c>
      <c r="R984" s="3">
        <v>4290</v>
      </c>
      <c r="S984" s="3">
        <v>8</v>
      </c>
      <c r="T984" s="3">
        <v>240</v>
      </c>
      <c r="U984" s="3">
        <v>5.59</v>
      </c>
      <c r="V984" s="2" t="s">
        <v>123</v>
      </c>
      <c r="W984" s="2" t="s">
        <v>124</v>
      </c>
      <c r="X984" s="2" t="s">
        <v>125</v>
      </c>
      <c r="Y984" s="19" t="str">
        <f>VLOOKUP(G984,'Verweis Kd-Gruppe'!$A$2:$B$8,2,FALSE)</f>
        <v>EXP</v>
      </c>
      <c r="Z984" s="19" t="str">
        <f>VLOOKUP(J984,'Verweis Art-Gruppe'!$A$2:$B$15,2,FALSE)</f>
        <v>Geräte</v>
      </c>
      <c r="AA984" s="19" t="str">
        <f>VLOOKUP(W984,'Verweis Vertreter'!$A$2:$B$24,2,FALSE)</f>
        <v>Antonio Vuolo</v>
      </c>
      <c r="AB984" s="12">
        <f t="shared" si="135"/>
        <v>30</v>
      </c>
      <c r="AC984" s="12">
        <f t="shared" si="140"/>
        <v>135</v>
      </c>
      <c r="AD984" s="12">
        <f t="shared" si="141"/>
        <v>143</v>
      </c>
      <c r="AE984" s="12">
        <f t="shared" si="136"/>
        <v>4290</v>
      </c>
      <c r="AF984" s="12">
        <f t="shared" si="137"/>
        <v>8</v>
      </c>
      <c r="AG984" s="12">
        <f t="shared" si="138"/>
        <v>240</v>
      </c>
      <c r="AH984" s="9">
        <f t="shared" si="142"/>
        <v>5.5944055944055944E-2</v>
      </c>
      <c r="AI984" s="14">
        <f>VLOOKUP(E984,'Verweis Faktor'!$A:$B,2,FALSE)</f>
        <v>1</v>
      </c>
      <c r="AJ984" s="14"/>
      <c r="AK984" s="14" t="str">
        <f>IF(AL984="Ja","Versandkosten",VLOOKUP(E984,'Verweis Belegart'!$A$2:$B$9,2,FALSE))</f>
        <v>Hardware</v>
      </c>
      <c r="AL984" s="14" t="str">
        <f t="shared" si="143"/>
        <v>Nein</v>
      </c>
      <c r="AM984" s="14" t="str">
        <f t="shared" si="139"/>
        <v>Positiv</v>
      </c>
    </row>
    <row r="985" spans="1:39" ht="17.25" customHeight="1" x14ac:dyDescent="0.35">
      <c r="A985" s="17">
        <v>14571502</v>
      </c>
      <c r="B985" s="2" t="s">
        <v>1159</v>
      </c>
      <c r="C985" s="1">
        <v>2025001</v>
      </c>
      <c r="D985" s="1">
        <v>2000257</v>
      </c>
      <c r="E985" s="2" t="s">
        <v>34</v>
      </c>
      <c r="F985" s="2" t="s">
        <v>142</v>
      </c>
      <c r="G985" s="2" t="s">
        <v>66</v>
      </c>
      <c r="H985" s="2" t="s">
        <v>898</v>
      </c>
      <c r="I985" s="2" t="s">
        <v>899</v>
      </c>
      <c r="J985" s="2" t="s">
        <v>103</v>
      </c>
      <c r="K985" s="2" t="s">
        <v>87</v>
      </c>
      <c r="L985" s="2" t="s">
        <v>351</v>
      </c>
      <c r="M985" s="2" t="s">
        <v>352</v>
      </c>
      <c r="N985" s="2" t="s">
        <v>90</v>
      </c>
      <c r="O985" s="3">
        <v>10</v>
      </c>
      <c r="P985" s="3">
        <v>537</v>
      </c>
      <c r="Q985" s="3">
        <v>547</v>
      </c>
      <c r="R985" s="3">
        <v>5470</v>
      </c>
      <c r="S985" s="3">
        <v>10</v>
      </c>
      <c r="T985" s="3">
        <v>100</v>
      </c>
      <c r="U985" s="3">
        <v>1.82</v>
      </c>
      <c r="V985" s="2" t="s">
        <v>123</v>
      </c>
      <c r="W985" s="2" t="s">
        <v>124</v>
      </c>
      <c r="X985" s="2" t="s">
        <v>125</v>
      </c>
      <c r="Y985" s="19" t="str">
        <f>VLOOKUP(G985,'Verweis Kd-Gruppe'!$A$2:$B$8,2,FALSE)</f>
        <v>EXP</v>
      </c>
      <c r="Z985" s="19" t="str">
        <f>VLOOKUP(J985,'Verweis Art-Gruppe'!$A$2:$B$15,2,FALSE)</f>
        <v>Geräte</v>
      </c>
      <c r="AA985" s="19" t="str">
        <f>VLOOKUP(W985,'Verweis Vertreter'!$A$2:$B$24,2,FALSE)</f>
        <v>Antonio Vuolo</v>
      </c>
      <c r="AB985" s="12">
        <f t="shared" si="135"/>
        <v>10</v>
      </c>
      <c r="AC985" s="12">
        <f t="shared" si="140"/>
        <v>537</v>
      </c>
      <c r="AD985" s="12">
        <f t="shared" si="141"/>
        <v>547</v>
      </c>
      <c r="AE985" s="12">
        <f t="shared" si="136"/>
        <v>5470</v>
      </c>
      <c r="AF985" s="12">
        <f t="shared" si="137"/>
        <v>10</v>
      </c>
      <c r="AG985" s="12">
        <f t="shared" si="138"/>
        <v>100</v>
      </c>
      <c r="AH985" s="9">
        <f t="shared" si="142"/>
        <v>1.8281535648994516E-2</v>
      </c>
      <c r="AI985" s="14">
        <f>VLOOKUP(E985,'Verweis Faktor'!$A:$B,2,FALSE)</f>
        <v>1</v>
      </c>
      <c r="AJ985" s="14"/>
      <c r="AK985" s="14" t="str">
        <f>IF(AL985="Ja","Versandkosten",VLOOKUP(E985,'Verweis Belegart'!$A$2:$B$9,2,FALSE))</f>
        <v>Hardware</v>
      </c>
      <c r="AL985" s="14" t="str">
        <f t="shared" si="143"/>
        <v>Nein</v>
      </c>
      <c r="AM985" s="14" t="str">
        <f t="shared" si="139"/>
        <v>Positiv</v>
      </c>
    </row>
    <row r="986" spans="1:39" ht="17.25" customHeight="1" x14ac:dyDescent="0.35">
      <c r="A986" s="17">
        <v>14571502</v>
      </c>
      <c r="B986" s="2" t="s">
        <v>1159</v>
      </c>
      <c r="C986" s="1">
        <v>2025001</v>
      </c>
      <c r="D986" s="1">
        <v>2000257</v>
      </c>
      <c r="E986" s="2" t="s">
        <v>34</v>
      </c>
      <c r="F986" s="2" t="s">
        <v>142</v>
      </c>
      <c r="G986" s="2" t="s">
        <v>66</v>
      </c>
      <c r="H986" s="2" t="s">
        <v>898</v>
      </c>
      <c r="I986" s="2" t="s">
        <v>899</v>
      </c>
      <c r="J986" s="2" t="s">
        <v>103</v>
      </c>
      <c r="K986" s="2" t="s">
        <v>91</v>
      </c>
      <c r="L986" s="2" t="s">
        <v>548</v>
      </c>
      <c r="M986" s="2" t="s">
        <v>549</v>
      </c>
      <c r="N986" s="2" t="s">
        <v>187</v>
      </c>
      <c r="O986" s="3">
        <v>3</v>
      </c>
      <c r="P986" s="3">
        <v>90</v>
      </c>
      <c r="Q986" s="3">
        <v>98</v>
      </c>
      <c r="R986" s="3">
        <v>294</v>
      </c>
      <c r="S986" s="3">
        <v>8</v>
      </c>
      <c r="T986" s="3">
        <v>24</v>
      </c>
      <c r="U986" s="3">
        <v>8.16</v>
      </c>
      <c r="V986" s="2" t="s">
        <v>123</v>
      </c>
      <c r="W986" s="2" t="s">
        <v>124</v>
      </c>
      <c r="X986" s="2" t="s">
        <v>125</v>
      </c>
      <c r="Y986" s="19" t="str">
        <f>VLOOKUP(G986,'Verweis Kd-Gruppe'!$A$2:$B$8,2,FALSE)</f>
        <v>EXP</v>
      </c>
      <c r="Z986" s="19" t="str">
        <f>VLOOKUP(J986,'Verweis Art-Gruppe'!$A$2:$B$15,2,FALSE)</f>
        <v>Geräte</v>
      </c>
      <c r="AA986" s="19" t="str">
        <f>VLOOKUP(W986,'Verweis Vertreter'!$A$2:$B$24,2,FALSE)</f>
        <v>Antonio Vuolo</v>
      </c>
      <c r="AB986" s="12">
        <f t="shared" si="135"/>
        <v>3</v>
      </c>
      <c r="AC986" s="12">
        <f t="shared" si="140"/>
        <v>90</v>
      </c>
      <c r="AD986" s="12">
        <f t="shared" si="141"/>
        <v>98</v>
      </c>
      <c r="AE986" s="12">
        <f t="shared" si="136"/>
        <v>294</v>
      </c>
      <c r="AF986" s="12">
        <f t="shared" si="137"/>
        <v>8</v>
      </c>
      <c r="AG986" s="12">
        <f t="shared" si="138"/>
        <v>24</v>
      </c>
      <c r="AH986" s="9">
        <f t="shared" si="142"/>
        <v>8.1632653061224483E-2</v>
      </c>
      <c r="AI986" s="14">
        <f>VLOOKUP(E986,'Verweis Faktor'!$A:$B,2,FALSE)</f>
        <v>1</v>
      </c>
      <c r="AJ986" s="14"/>
      <c r="AK986" s="14" t="str">
        <f>IF(AL986="Ja","Versandkosten",VLOOKUP(E986,'Verweis Belegart'!$A$2:$B$9,2,FALSE))</f>
        <v>Hardware</v>
      </c>
      <c r="AL986" s="14" t="str">
        <f t="shared" si="143"/>
        <v>Nein</v>
      </c>
      <c r="AM986" s="14" t="str">
        <f t="shared" si="139"/>
        <v>Positiv</v>
      </c>
    </row>
    <row r="987" spans="1:39" ht="17.25" customHeight="1" x14ac:dyDescent="0.35">
      <c r="A987" s="17">
        <v>14571898</v>
      </c>
      <c r="B987" s="2" t="s">
        <v>1159</v>
      </c>
      <c r="C987" s="1">
        <v>2025001</v>
      </c>
      <c r="D987" s="1">
        <v>2000258</v>
      </c>
      <c r="E987" s="2" t="s">
        <v>34</v>
      </c>
      <c r="F987" s="2" t="s">
        <v>142</v>
      </c>
      <c r="G987" s="2" t="s">
        <v>36</v>
      </c>
      <c r="H987" s="2" t="s">
        <v>1258</v>
      </c>
      <c r="I987" s="2" t="s">
        <v>1259</v>
      </c>
      <c r="J987" s="2" t="s">
        <v>103</v>
      </c>
      <c r="K987" s="2" t="s">
        <v>28</v>
      </c>
      <c r="L987" s="2" t="s">
        <v>410</v>
      </c>
      <c r="M987" s="2" t="s">
        <v>411</v>
      </c>
      <c r="N987" s="2" t="s">
        <v>412</v>
      </c>
      <c r="O987" s="3">
        <v>1</v>
      </c>
      <c r="P987" s="3">
        <v>221.63290000000001</v>
      </c>
      <c r="Q987" s="3">
        <v>273.13</v>
      </c>
      <c r="R987" s="3">
        <v>273.13</v>
      </c>
      <c r="S987" s="3">
        <v>51.497100000000003</v>
      </c>
      <c r="T987" s="3">
        <v>51.5</v>
      </c>
      <c r="U987" s="3">
        <v>18.850000000000001</v>
      </c>
      <c r="V987" s="2" t="s">
        <v>235</v>
      </c>
      <c r="W987" s="2" t="s">
        <v>236</v>
      </c>
      <c r="X987" s="2" t="s">
        <v>33</v>
      </c>
      <c r="Y987" s="19" t="str">
        <f>VLOOKUP(G987,'Verweis Kd-Gruppe'!$A$2:$B$8,2,FALSE)</f>
        <v>GRK</v>
      </c>
      <c r="Z987" s="19" t="str">
        <f>VLOOKUP(J987,'Verweis Art-Gruppe'!$A$2:$B$15,2,FALSE)</f>
        <v>Geräte</v>
      </c>
      <c r="AA987" s="19" t="str">
        <f>VLOOKUP(W987,'Verweis Vertreter'!$A$2:$B$24,2,FALSE)</f>
        <v>Patrick Verfürth</v>
      </c>
      <c r="AB987" s="12">
        <f t="shared" si="135"/>
        <v>1</v>
      </c>
      <c r="AC987" s="12">
        <f t="shared" si="140"/>
        <v>221.63290000000001</v>
      </c>
      <c r="AD987" s="12">
        <f t="shared" si="141"/>
        <v>273.13</v>
      </c>
      <c r="AE987" s="12">
        <f t="shared" si="136"/>
        <v>273.13</v>
      </c>
      <c r="AF987" s="12">
        <f t="shared" si="137"/>
        <v>51.497100000000003</v>
      </c>
      <c r="AG987" s="12">
        <f t="shared" si="138"/>
        <v>51.5</v>
      </c>
      <c r="AH987" s="9">
        <f t="shared" si="142"/>
        <v>0.18855490059678542</v>
      </c>
      <c r="AI987" s="14">
        <f>VLOOKUP(E987,'Verweis Faktor'!$A:$B,2,FALSE)</f>
        <v>1</v>
      </c>
      <c r="AJ987" s="14"/>
      <c r="AK987" s="14" t="str">
        <f>IF(AL987="Ja","Versandkosten",VLOOKUP(E987,'Verweis Belegart'!$A$2:$B$9,2,FALSE))</f>
        <v>Hardware</v>
      </c>
      <c r="AL987" s="14" t="str">
        <f t="shared" si="143"/>
        <v>Nein</v>
      </c>
      <c r="AM987" s="14" t="str">
        <f t="shared" si="139"/>
        <v>Positiv</v>
      </c>
    </row>
    <row r="988" spans="1:39" ht="17.25" customHeight="1" x14ac:dyDescent="0.35">
      <c r="A988" s="17">
        <v>14569864</v>
      </c>
      <c r="B988" s="2" t="s">
        <v>1159</v>
      </c>
      <c r="C988" s="1">
        <v>2025001</v>
      </c>
      <c r="D988" s="1">
        <v>2000259</v>
      </c>
      <c r="E988" s="2" t="s">
        <v>34</v>
      </c>
      <c r="F988" s="2" t="s">
        <v>142</v>
      </c>
      <c r="G988" s="2" t="s">
        <v>25</v>
      </c>
      <c r="H988" s="2" t="s">
        <v>1260</v>
      </c>
      <c r="I988" s="2" t="s">
        <v>1261</v>
      </c>
      <c r="J988" s="2" t="s">
        <v>103</v>
      </c>
      <c r="K988" s="2" t="s">
        <v>28</v>
      </c>
      <c r="L988" s="2" t="s">
        <v>1200</v>
      </c>
      <c r="M988" s="2" t="s">
        <v>1201</v>
      </c>
      <c r="N988" s="2" t="s">
        <v>262</v>
      </c>
      <c r="O988" s="3">
        <v>1</v>
      </c>
      <c r="P988" s="3">
        <v>994</v>
      </c>
      <c r="Q988" s="3">
        <v>1039</v>
      </c>
      <c r="R988" s="3">
        <v>1039</v>
      </c>
      <c r="S988" s="3">
        <v>45</v>
      </c>
      <c r="T988" s="3">
        <v>45</v>
      </c>
      <c r="U988" s="3">
        <v>4.33</v>
      </c>
      <c r="V988" s="2" t="s">
        <v>427</v>
      </c>
      <c r="W988" s="2" t="s">
        <v>428</v>
      </c>
      <c r="X988" s="2" t="s">
        <v>724</v>
      </c>
      <c r="Y988" s="19" t="str">
        <f>VLOOKUP(G988,'Verweis Kd-Gruppe'!$A$2:$B$8,2,FALSE)</f>
        <v>FHK</v>
      </c>
      <c r="Z988" s="19" t="str">
        <f>VLOOKUP(J988,'Verweis Art-Gruppe'!$A$2:$B$15,2,FALSE)</f>
        <v>Geräte</v>
      </c>
      <c r="AA988" s="19" t="str">
        <f>VLOOKUP(W988,'Verweis Vertreter'!$A$2:$B$24,2,FALSE)</f>
        <v>Zentrale</v>
      </c>
      <c r="AB988" s="12">
        <f t="shared" si="135"/>
        <v>1</v>
      </c>
      <c r="AC988" s="12">
        <f t="shared" si="140"/>
        <v>994</v>
      </c>
      <c r="AD988" s="12">
        <f t="shared" si="141"/>
        <v>1039</v>
      </c>
      <c r="AE988" s="12">
        <f t="shared" si="136"/>
        <v>1039</v>
      </c>
      <c r="AF988" s="12">
        <f t="shared" si="137"/>
        <v>45</v>
      </c>
      <c r="AG988" s="12">
        <f t="shared" si="138"/>
        <v>45</v>
      </c>
      <c r="AH988" s="9">
        <f t="shared" si="142"/>
        <v>4.331087584215592E-2</v>
      </c>
      <c r="AI988" s="14">
        <f>VLOOKUP(E988,'Verweis Faktor'!$A:$B,2,FALSE)</f>
        <v>1</v>
      </c>
      <c r="AJ988" s="14"/>
      <c r="AK988" s="14" t="str">
        <f>IF(AL988="Ja","Versandkosten",VLOOKUP(E988,'Verweis Belegart'!$A$2:$B$9,2,FALSE))</f>
        <v>Hardware</v>
      </c>
      <c r="AL988" s="14" t="str">
        <f t="shared" si="143"/>
        <v>Nein</v>
      </c>
      <c r="AM988" s="14" t="str">
        <f t="shared" si="139"/>
        <v>Positiv</v>
      </c>
    </row>
    <row r="989" spans="1:39" ht="17.25" customHeight="1" x14ac:dyDescent="0.35">
      <c r="A989" s="17">
        <v>14566003</v>
      </c>
      <c r="B989" s="2" t="s">
        <v>1159</v>
      </c>
      <c r="C989" s="1">
        <v>2025001</v>
      </c>
      <c r="D989" s="1">
        <v>2000260</v>
      </c>
      <c r="E989" s="2" t="s">
        <v>34</v>
      </c>
      <c r="F989" s="2" t="s">
        <v>53</v>
      </c>
      <c r="G989" s="2" t="s">
        <v>66</v>
      </c>
      <c r="H989" s="2" t="s">
        <v>67</v>
      </c>
      <c r="I989" s="2" t="s">
        <v>68</v>
      </c>
      <c r="J989" s="2" t="s">
        <v>103</v>
      </c>
      <c r="K989" s="2" t="s">
        <v>28</v>
      </c>
      <c r="L989" s="2" t="s">
        <v>1262</v>
      </c>
      <c r="M989" s="2" t="s">
        <v>1263</v>
      </c>
      <c r="N989" s="2" t="s">
        <v>319</v>
      </c>
      <c r="O989" s="3">
        <v>1</v>
      </c>
      <c r="P989" s="3">
        <v>690</v>
      </c>
      <c r="Q989" s="3">
        <v>749</v>
      </c>
      <c r="R989" s="3">
        <v>749</v>
      </c>
      <c r="S989" s="3">
        <v>59</v>
      </c>
      <c r="T989" s="3">
        <v>59</v>
      </c>
      <c r="U989" s="3">
        <v>7.87</v>
      </c>
      <c r="V989" s="2" t="s">
        <v>42</v>
      </c>
      <c r="W989" s="2" t="s">
        <v>43</v>
      </c>
      <c r="X989" s="2" t="s">
        <v>72</v>
      </c>
      <c r="Y989" s="19" t="str">
        <f>VLOOKUP(G989,'Verweis Kd-Gruppe'!$A$2:$B$8,2,FALSE)</f>
        <v>EXP</v>
      </c>
      <c r="Z989" s="19" t="str">
        <f>VLOOKUP(J989,'Verweis Art-Gruppe'!$A$2:$B$15,2,FALSE)</f>
        <v>Geräte</v>
      </c>
      <c r="AA989" s="19" t="str">
        <f>VLOOKUP(W989,'Verweis Vertreter'!$A$2:$B$24,2,FALSE)</f>
        <v>Sebastian Faber</v>
      </c>
      <c r="AB989" s="12">
        <f t="shared" si="135"/>
        <v>1</v>
      </c>
      <c r="AC989" s="12">
        <f t="shared" si="140"/>
        <v>690</v>
      </c>
      <c r="AD989" s="12">
        <f t="shared" si="141"/>
        <v>749</v>
      </c>
      <c r="AE989" s="12">
        <f t="shared" si="136"/>
        <v>749</v>
      </c>
      <c r="AF989" s="12">
        <f t="shared" si="137"/>
        <v>59</v>
      </c>
      <c r="AG989" s="12">
        <f t="shared" si="138"/>
        <v>59</v>
      </c>
      <c r="AH989" s="9">
        <f t="shared" si="142"/>
        <v>7.8771695594125501E-2</v>
      </c>
      <c r="AI989" s="14">
        <f>VLOOKUP(E989,'Verweis Faktor'!$A:$B,2,FALSE)</f>
        <v>1</v>
      </c>
      <c r="AJ989" s="14"/>
      <c r="AK989" s="14" t="str">
        <f>IF(AL989="Ja","Versandkosten",VLOOKUP(E989,'Verweis Belegart'!$A$2:$B$9,2,FALSE))</f>
        <v>Hardware</v>
      </c>
      <c r="AL989" s="14" t="str">
        <f t="shared" si="143"/>
        <v>Nein</v>
      </c>
      <c r="AM989" s="14" t="str">
        <f t="shared" si="139"/>
        <v>Positiv</v>
      </c>
    </row>
    <row r="990" spans="1:39" ht="17.25" customHeight="1" x14ac:dyDescent="0.35">
      <c r="A990" s="17">
        <v>14571876</v>
      </c>
      <c r="B990" s="2" t="s">
        <v>1159</v>
      </c>
      <c r="C990" s="1">
        <v>2025001</v>
      </c>
      <c r="D990" s="1">
        <v>2000261</v>
      </c>
      <c r="E990" s="2" t="s">
        <v>34</v>
      </c>
      <c r="F990" s="2" t="s">
        <v>53</v>
      </c>
      <c r="G990" s="2" t="s">
        <v>66</v>
      </c>
      <c r="H990" s="2" t="s">
        <v>67</v>
      </c>
      <c r="I990" s="2" t="s">
        <v>68</v>
      </c>
      <c r="J990" s="2" t="s">
        <v>103</v>
      </c>
      <c r="K990" s="2" t="s">
        <v>28</v>
      </c>
      <c r="L990" s="2" t="s">
        <v>444</v>
      </c>
      <c r="M990" s="2" t="s">
        <v>445</v>
      </c>
      <c r="N990" s="2" t="s">
        <v>347</v>
      </c>
      <c r="O990" s="3">
        <v>1</v>
      </c>
      <c r="P990" s="3">
        <v>759.58330000000001</v>
      </c>
      <c r="Q990" s="3">
        <v>766</v>
      </c>
      <c r="R990" s="3">
        <v>766</v>
      </c>
      <c r="S990" s="3">
        <v>6.4166999999999996</v>
      </c>
      <c r="T990" s="3">
        <v>6.42</v>
      </c>
      <c r="U990" s="3">
        <v>0.83</v>
      </c>
      <c r="V990" s="2" t="s">
        <v>42</v>
      </c>
      <c r="W990" s="2" t="s">
        <v>43</v>
      </c>
      <c r="X990" s="2" t="s">
        <v>72</v>
      </c>
      <c r="Y990" s="19" t="str">
        <f>VLOOKUP(G990,'Verweis Kd-Gruppe'!$A$2:$B$8,2,FALSE)</f>
        <v>EXP</v>
      </c>
      <c r="Z990" s="19" t="str">
        <f>VLOOKUP(J990,'Verweis Art-Gruppe'!$A$2:$B$15,2,FALSE)</f>
        <v>Geräte</v>
      </c>
      <c r="AA990" s="19" t="str">
        <f>VLOOKUP(W990,'Verweis Vertreter'!$A$2:$B$24,2,FALSE)</f>
        <v>Sebastian Faber</v>
      </c>
      <c r="AB990" s="12">
        <f t="shared" si="135"/>
        <v>1</v>
      </c>
      <c r="AC990" s="12">
        <f t="shared" si="140"/>
        <v>759.58330000000001</v>
      </c>
      <c r="AD990" s="12">
        <f t="shared" si="141"/>
        <v>766</v>
      </c>
      <c r="AE990" s="12">
        <f t="shared" si="136"/>
        <v>766</v>
      </c>
      <c r="AF990" s="12">
        <f t="shared" si="137"/>
        <v>6.4166999999999996</v>
      </c>
      <c r="AG990" s="12">
        <f t="shared" si="138"/>
        <v>6.42</v>
      </c>
      <c r="AH990" s="9">
        <f t="shared" si="142"/>
        <v>8.3812010443864229E-3</v>
      </c>
      <c r="AI990" s="14">
        <f>VLOOKUP(E990,'Verweis Faktor'!$A:$B,2,FALSE)</f>
        <v>1</v>
      </c>
      <c r="AJ990" s="14"/>
      <c r="AK990" s="14" t="str">
        <f>IF(AL990="Ja","Versandkosten",VLOOKUP(E990,'Verweis Belegart'!$A$2:$B$9,2,FALSE))</f>
        <v>Hardware</v>
      </c>
      <c r="AL990" s="14" t="str">
        <f t="shared" si="143"/>
        <v>Nein</v>
      </c>
      <c r="AM990" s="14" t="str">
        <f t="shared" si="139"/>
        <v>Positiv</v>
      </c>
    </row>
    <row r="991" spans="1:39" ht="17.25" customHeight="1" x14ac:dyDescent="0.35">
      <c r="A991" s="17">
        <v>14571876</v>
      </c>
      <c r="B991" s="2" t="s">
        <v>1159</v>
      </c>
      <c r="C991" s="1">
        <v>2025001</v>
      </c>
      <c r="D991" s="1">
        <v>2000261</v>
      </c>
      <c r="E991" s="2" t="s">
        <v>34</v>
      </c>
      <c r="F991" s="2" t="s">
        <v>53</v>
      </c>
      <c r="G991" s="2" t="s">
        <v>66</v>
      </c>
      <c r="H991" s="2" t="s">
        <v>67</v>
      </c>
      <c r="I991" s="2" t="s">
        <v>68</v>
      </c>
      <c r="J991" s="2" t="s">
        <v>103</v>
      </c>
      <c r="K991" s="2" t="s">
        <v>45</v>
      </c>
      <c r="L991" s="2" t="s">
        <v>96</v>
      </c>
      <c r="M991" s="2" t="s">
        <v>97</v>
      </c>
      <c r="N991" s="2" t="s">
        <v>98</v>
      </c>
      <c r="O991" s="3">
        <v>2</v>
      </c>
      <c r="P991" s="3">
        <v>165</v>
      </c>
      <c r="Q991" s="3">
        <v>174</v>
      </c>
      <c r="R991" s="3">
        <v>348</v>
      </c>
      <c r="S991" s="3">
        <v>9</v>
      </c>
      <c r="T991" s="3">
        <v>18</v>
      </c>
      <c r="U991" s="3">
        <v>5.17</v>
      </c>
      <c r="V991" s="2" t="s">
        <v>42</v>
      </c>
      <c r="W991" s="2" t="s">
        <v>43</v>
      </c>
      <c r="X991" s="2" t="s">
        <v>72</v>
      </c>
      <c r="Y991" s="19" t="str">
        <f>VLOOKUP(G991,'Verweis Kd-Gruppe'!$A$2:$B$8,2,FALSE)</f>
        <v>EXP</v>
      </c>
      <c r="Z991" s="19" t="str">
        <f>VLOOKUP(J991,'Verweis Art-Gruppe'!$A$2:$B$15,2,FALSE)</f>
        <v>Geräte</v>
      </c>
      <c r="AA991" s="19" t="str">
        <f>VLOOKUP(W991,'Verweis Vertreter'!$A$2:$B$24,2,FALSE)</f>
        <v>Sebastian Faber</v>
      </c>
      <c r="AB991" s="12">
        <f t="shared" si="135"/>
        <v>2</v>
      </c>
      <c r="AC991" s="12">
        <f t="shared" si="140"/>
        <v>165</v>
      </c>
      <c r="AD991" s="12">
        <f t="shared" si="141"/>
        <v>174</v>
      </c>
      <c r="AE991" s="12">
        <f t="shared" si="136"/>
        <v>348</v>
      </c>
      <c r="AF991" s="12">
        <f t="shared" si="137"/>
        <v>9</v>
      </c>
      <c r="AG991" s="12">
        <f t="shared" si="138"/>
        <v>18</v>
      </c>
      <c r="AH991" s="9">
        <f t="shared" si="142"/>
        <v>5.1724137931034482E-2</v>
      </c>
      <c r="AI991" s="14">
        <f>VLOOKUP(E991,'Verweis Faktor'!$A:$B,2,FALSE)</f>
        <v>1</v>
      </c>
      <c r="AJ991" s="14"/>
      <c r="AK991" s="14" t="str">
        <f>IF(AL991="Ja","Versandkosten",VLOOKUP(E991,'Verweis Belegart'!$A$2:$B$9,2,FALSE))</f>
        <v>Hardware</v>
      </c>
      <c r="AL991" s="14" t="str">
        <f t="shared" si="143"/>
        <v>Nein</v>
      </c>
      <c r="AM991" s="14" t="str">
        <f t="shared" si="139"/>
        <v>Positiv</v>
      </c>
    </row>
    <row r="992" spans="1:39" ht="17.25" customHeight="1" x14ac:dyDescent="0.35">
      <c r="A992" s="17">
        <v>14571876</v>
      </c>
      <c r="B992" s="2" t="s">
        <v>1159</v>
      </c>
      <c r="C992" s="1">
        <v>2025001</v>
      </c>
      <c r="D992" s="1">
        <v>2000261</v>
      </c>
      <c r="E992" s="2" t="s">
        <v>34</v>
      </c>
      <c r="F992" s="2" t="s">
        <v>53</v>
      </c>
      <c r="G992" s="2" t="s">
        <v>66</v>
      </c>
      <c r="H992" s="2" t="s">
        <v>67</v>
      </c>
      <c r="I992" s="2" t="s">
        <v>68</v>
      </c>
      <c r="J992" s="2" t="s">
        <v>103</v>
      </c>
      <c r="K992" s="2" t="s">
        <v>49</v>
      </c>
      <c r="L992" s="2" t="s">
        <v>410</v>
      </c>
      <c r="M992" s="2" t="s">
        <v>411</v>
      </c>
      <c r="N992" s="2" t="s">
        <v>412</v>
      </c>
      <c r="O992" s="3">
        <v>1</v>
      </c>
      <c r="P992" s="3">
        <v>221.63290000000001</v>
      </c>
      <c r="Q992" s="3">
        <v>245</v>
      </c>
      <c r="R992" s="3">
        <v>245</v>
      </c>
      <c r="S992" s="3">
        <v>23.367100000000001</v>
      </c>
      <c r="T992" s="3">
        <v>23.37</v>
      </c>
      <c r="U992" s="3">
        <v>9.5299999999999994</v>
      </c>
      <c r="V992" s="2" t="s">
        <v>42</v>
      </c>
      <c r="W992" s="2" t="s">
        <v>43</v>
      </c>
      <c r="X992" s="2" t="s">
        <v>72</v>
      </c>
      <c r="Y992" s="19" t="str">
        <f>VLOOKUP(G992,'Verweis Kd-Gruppe'!$A$2:$B$8,2,FALSE)</f>
        <v>EXP</v>
      </c>
      <c r="Z992" s="19" t="str">
        <f>VLOOKUP(J992,'Verweis Art-Gruppe'!$A$2:$B$15,2,FALSE)</f>
        <v>Geräte</v>
      </c>
      <c r="AA992" s="19" t="str">
        <f>VLOOKUP(W992,'Verweis Vertreter'!$A$2:$B$24,2,FALSE)</f>
        <v>Sebastian Faber</v>
      </c>
      <c r="AB992" s="12">
        <f t="shared" si="135"/>
        <v>1</v>
      </c>
      <c r="AC992" s="12">
        <f t="shared" si="140"/>
        <v>221.63290000000001</v>
      </c>
      <c r="AD992" s="12">
        <f t="shared" si="141"/>
        <v>245</v>
      </c>
      <c r="AE992" s="12">
        <f t="shared" si="136"/>
        <v>245</v>
      </c>
      <c r="AF992" s="12">
        <f t="shared" si="137"/>
        <v>23.367100000000001</v>
      </c>
      <c r="AG992" s="12">
        <f t="shared" si="138"/>
        <v>23.37</v>
      </c>
      <c r="AH992" s="9">
        <f t="shared" si="142"/>
        <v>9.5387755102040825E-2</v>
      </c>
      <c r="AI992" s="14">
        <f>VLOOKUP(E992,'Verweis Faktor'!$A:$B,2,FALSE)</f>
        <v>1</v>
      </c>
      <c r="AJ992" s="14"/>
      <c r="AK992" s="14" t="str">
        <f>IF(AL992="Ja","Versandkosten",VLOOKUP(E992,'Verweis Belegart'!$A$2:$B$9,2,FALSE))</f>
        <v>Hardware</v>
      </c>
      <c r="AL992" s="14" t="str">
        <f t="shared" si="143"/>
        <v>Nein</v>
      </c>
      <c r="AM992" s="14" t="str">
        <f t="shared" si="139"/>
        <v>Positiv</v>
      </c>
    </row>
    <row r="993" spans="1:39" ht="17.25" customHeight="1" x14ac:dyDescent="0.35">
      <c r="A993" s="17">
        <v>14571876</v>
      </c>
      <c r="B993" s="2" t="s">
        <v>1159</v>
      </c>
      <c r="C993" s="1">
        <v>2025001</v>
      </c>
      <c r="D993" s="1">
        <v>2000261</v>
      </c>
      <c r="E993" s="2" t="s">
        <v>34</v>
      </c>
      <c r="F993" s="2" t="s">
        <v>53</v>
      </c>
      <c r="G993" s="2" t="s">
        <v>66</v>
      </c>
      <c r="H993" s="2" t="s">
        <v>67</v>
      </c>
      <c r="I993" s="2" t="s">
        <v>68</v>
      </c>
      <c r="J993" s="2" t="s">
        <v>103</v>
      </c>
      <c r="K993" s="2" t="s">
        <v>79</v>
      </c>
      <c r="L993" s="2" t="s">
        <v>108</v>
      </c>
      <c r="M993" s="2" t="s">
        <v>109</v>
      </c>
      <c r="N993" s="2" t="s">
        <v>110</v>
      </c>
      <c r="O993" s="3">
        <v>3</v>
      </c>
      <c r="P993" s="3">
        <v>227.09690000000001</v>
      </c>
      <c r="Q993" s="3">
        <v>235</v>
      </c>
      <c r="R993" s="3">
        <v>705</v>
      </c>
      <c r="S993" s="3">
        <v>7.9031000000000002</v>
      </c>
      <c r="T993" s="3">
        <v>23.71</v>
      </c>
      <c r="U993" s="3">
        <v>3.36</v>
      </c>
      <c r="V993" s="2" t="s">
        <v>42</v>
      </c>
      <c r="W993" s="2" t="s">
        <v>43</v>
      </c>
      <c r="X993" s="2" t="s">
        <v>72</v>
      </c>
      <c r="Y993" s="19" t="str">
        <f>VLOOKUP(G993,'Verweis Kd-Gruppe'!$A$2:$B$8,2,FALSE)</f>
        <v>EXP</v>
      </c>
      <c r="Z993" s="19" t="str">
        <f>VLOOKUP(J993,'Verweis Art-Gruppe'!$A$2:$B$15,2,FALSE)</f>
        <v>Geräte</v>
      </c>
      <c r="AA993" s="19" t="str">
        <f>VLOOKUP(W993,'Verweis Vertreter'!$A$2:$B$24,2,FALSE)</f>
        <v>Sebastian Faber</v>
      </c>
      <c r="AB993" s="12">
        <f t="shared" si="135"/>
        <v>3</v>
      </c>
      <c r="AC993" s="12">
        <f t="shared" si="140"/>
        <v>227.09690000000001</v>
      </c>
      <c r="AD993" s="12">
        <f t="shared" si="141"/>
        <v>235</v>
      </c>
      <c r="AE993" s="12">
        <f t="shared" si="136"/>
        <v>705</v>
      </c>
      <c r="AF993" s="12">
        <f t="shared" si="137"/>
        <v>7.9031000000000002</v>
      </c>
      <c r="AG993" s="12">
        <f t="shared" si="138"/>
        <v>23.71</v>
      </c>
      <c r="AH993" s="9">
        <f t="shared" si="142"/>
        <v>3.3631205673758865E-2</v>
      </c>
      <c r="AI993" s="14">
        <f>VLOOKUP(E993,'Verweis Faktor'!$A:$B,2,FALSE)</f>
        <v>1</v>
      </c>
      <c r="AJ993" s="14"/>
      <c r="AK993" s="14" t="str">
        <f>IF(AL993="Ja","Versandkosten",VLOOKUP(E993,'Verweis Belegart'!$A$2:$B$9,2,FALSE))</f>
        <v>Hardware</v>
      </c>
      <c r="AL993" s="14" t="str">
        <f t="shared" si="143"/>
        <v>Nein</v>
      </c>
      <c r="AM993" s="14" t="str">
        <f t="shared" si="139"/>
        <v>Positiv</v>
      </c>
    </row>
    <row r="994" spans="1:39" ht="17.25" customHeight="1" x14ac:dyDescent="0.35">
      <c r="A994" s="17">
        <v>14571876</v>
      </c>
      <c r="B994" s="2" t="s">
        <v>1159</v>
      </c>
      <c r="C994" s="1">
        <v>2025001</v>
      </c>
      <c r="D994" s="1">
        <v>2000261</v>
      </c>
      <c r="E994" s="2" t="s">
        <v>34</v>
      </c>
      <c r="F994" s="2" t="s">
        <v>53</v>
      </c>
      <c r="G994" s="2" t="s">
        <v>66</v>
      </c>
      <c r="H994" s="2" t="s">
        <v>67</v>
      </c>
      <c r="I994" s="2" t="s">
        <v>68</v>
      </c>
      <c r="J994" s="2" t="s">
        <v>103</v>
      </c>
      <c r="K994" s="2" t="s">
        <v>83</v>
      </c>
      <c r="L994" s="2" t="s">
        <v>116</v>
      </c>
      <c r="M994" s="2" t="s">
        <v>117</v>
      </c>
      <c r="N994" s="2" t="s">
        <v>106</v>
      </c>
      <c r="O994" s="3">
        <v>1</v>
      </c>
      <c r="P994" s="3">
        <v>285</v>
      </c>
      <c r="Q994" s="3">
        <v>309</v>
      </c>
      <c r="R994" s="3">
        <v>309</v>
      </c>
      <c r="S994" s="3">
        <v>24</v>
      </c>
      <c r="T994" s="3">
        <v>24</v>
      </c>
      <c r="U994" s="3">
        <v>7.76</v>
      </c>
      <c r="V994" s="2" t="s">
        <v>42</v>
      </c>
      <c r="W994" s="2" t="s">
        <v>43</v>
      </c>
      <c r="X994" s="2" t="s">
        <v>72</v>
      </c>
      <c r="Y994" s="19" t="str">
        <f>VLOOKUP(G994,'Verweis Kd-Gruppe'!$A$2:$B$8,2,FALSE)</f>
        <v>EXP</v>
      </c>
      <c r="Z994" s="19" t="str">
        <f>VLOOKUP(J994,'Verweis Art-Gruppe'!$A$2:$B$15,2,FALSE)</f>
        <v>Geräte</v>
      </c>
      <c r="AA994" s="19" t="str">
        <f>VLOOKUP(W994,'Verweis Vertreter'!$A$2:$B$24,2,FALSE)</f>
        <v>Sebastian Faber</v>
      </c>
      <c r="AB994" s="12">
        <f t="shared" si="135"/>
        <v>1</v>
      </c>
      <c r="AC994" s="12">
        <f t="shared" si="140"/>
        <v>285</v>
      </c>
      <c r="AD994" s="12">
        <f t="shared" si="141"/>
        <v>309</v>
      </c>
      <c r="AE994" s="12">
        <f t="shared" si="136"/>
        <v>309</v>
      </c>
      <c r="AF994" s="12">
        <f t="shared" si="137"/>
        <v>24</v>
      </c>
      <c r="AG994" s="12">
        <f t="shared" si="138"/>
        <v>24</v>
      </c>
      <c r="AH994" s="9">
        <f t="shared" si="142"/>
        <v>7.7669902912621352E-2</v>
      </c>
      <c r="AI994" s="14">
        <f>VLOOKUP(E994,'Verweis Faktor'!$A:$B,2,FALSE)</f>
        <v>1</v>
      </c>
      <c r="AJ994" s="14"/>
      <c r="AK994" s="14" t="str">
        <f>IF(AL994="Ja","Versandkosten",VLOOKUP(E994,'Verweis Belegart'!$A$2:$B$9,2,FALSE))</f>
        <v>Hardware</v>
      </c>
      <c r="AL994" s="14" t="str">
        <f t="shared" si="143"/>
        <v>Nein</v>
      </c>
      <c r="AM994" s="14" t="str">
        <f t="shared" si="139"/>
        <v>Positiv</v>
      </c>
    </row>
    <row r="995" spans="1:39" ht="17.25" customHeight="1" x14ac:dyDescent="0.35">
      <c r="A995" s="17">
        <v>14562452</v>
      </c>
      <c r="B995" s="2" t="s">
        <v>1159</v>
      </c>
      <c r="C995" s="1">
        <v>2025001</v>
      </c>
      <c r="D995" s="1">
        <v>2000262</v>
      </c>
      <c r="E995" s="2" t="s">
        <v>572</v>
      </c>
      <c r="F995" s="2" t="s">
        <v>1236</v>
      </c>
      <c r="G995" s="2" t="s">
        <v>66</v>
      </c>
      <c r="H995" s="2" t="s">
        <v>1077</v>
      </c>
      <c r="I995" s="2" t="s">
        <v>1078</v>
      </c>
      <c r="J995" s="2" t="s">
        <v>103</v>
      </c>
      <c r="K995" s="2" t="s">
        <v>91</v>
      </c>
      <c r="L995" s="2" t="s">
        <v>1264</v>
      </c>
      <c r="M995" s="2" t="s">
        <v>1265</v>
      </c>
      <c r="N995" s="2" t="s">
        <v>506</v>
      </c>
      <c r="O995" s="3">
        <v>6</v>
      </c>
      <c r="P995" s="3">
        <v>228.01779999999999</v>
      </c>
      <c r="Q995" s="3">
        <v>230</v>
      </c>
      <c r="R995" s="3">
        <v>1380</v>
      </c>
      <c r="S995" s="3">
        <v>1.9822</v>
      </c>
      <c r="T995" s="3">
        <v>11.89</v>
      </c>
      <c r="U995" s="3">
        <v>0.86</v>
      </c>
      <c r="V995" s="2" t="s">
        <v>145</v>
      </c>
      <c r="W995" s="2" t="s">
        <v>146</v>
      </c>
      <c r="X995" s="2" t="s">
        <v>72</v>
      </c>
      <c r="Y995" s="19" t="str">
        <f>VLOOKUP(G995,'Verweis Kd-Gruppe'!$A$2:$B$8,2,FALSE)</f>
        <v>EXP</v>
      </c>
      <c r="Z995" s="19" t="str">
        <f>VLOOKUP(J995,'Verweis Art-Gruppe'!$A$2:$B$15,2,FALSE)</f>
        <v>Geräte</v>
      </c>
      <c r="AA995" s="19" t="str">
        <f>VLOOKUP(W995,'Verweis Vertreter'!$A$2:$B$24,2,FALSE)</f>
        <v>Muhsin Yortanli</v>
      </c>
      <c r="AB995" s="12">
        <f t="shared" si="135"/>
        <v>-6</v>
      </c>
      <c r="AC995" s="12">
        <f t="shared" si="140"/>
        <v>228.01779999999999</v>
      </c>
      <c r="AD995" s="12">
        <f t="shared" si="141"/>
        <v>230</v>
      </c>
      <c r="AE995" s="12">
        <f t="shared" si="136"/>
        <v>-1380</v>
      </c>
      <c r="AF995" s="12">
        <f t="shared" si="137"/>
        <v>-1.9822</v>
      </c>
      <c r="AG995" s="12">
        <f t="shared" si="138"/>
        <v>-11.89</v>
      </c>
      <c r="AH995" s="9">
        <f t="shared" si="142"/>
        <v>-8.6159420289855081E-3</v>
      </c>
      <c r="AI995" s="14">
        <f>VLOOKUP(E995,'Verweis Faktor'!$A:$B,2,FALSE)</f>
        <v>-1</v>
      </c>
      <c r="AJ995" s="14"/>
      <c r="AK995" s="14" t="str">
        <f>IF(AL995="Ja","Versandkosten",VLOOKUP(E995,'Verweis Belegart'!$A$2:$B$9,2,FALSE))</f>
        <v>Hardware</v>
      </c>
      <c r="AL995" s="14" t="str">
        <f t="shared" si="143"/>
        <v>Nein</v>
      </c>
      <c r="AM995" s="14" t="str">
        <f t="shared" si="139"/>
        <v>Negativ</v>
      </c>
    </row>
    <row r="996" spans="1:39" ht="17.25" customHeight="1" x14ac:dyDescent="0.35">
      <c r="A996" s="17">
        <v>14571526</v>
      </c>
      <c r="B996" s="2" t="s">
        <v>1159</v>
      </c>
      <c r="C996" s="1">
        <v>2025001</v>
      </c>
      <c r="D996" s="1">
        <v>2000263</v>
      </c>
      <c r="E996" s="2" t="s">
        <v>34</v>
      </c>
      <c r="F996" s="2" t="s">
        <v>182</v>
      </c>
      <c r="G996" s="2" t="s">
        <v>66</v>
      </c>
      <c r="H996" s="2" t="s">
        <v>1266</v>
      </c>
      <c r="I996" s="2" t="s">
        <v>1267</v>
      </c>
      <c r="J996" s="2" t="s">
        <v>103</v>
      </c>
      <c r="K996" s="2" t="s">
        <v>28</v>
      </c>
      <c r="L996" s="2" t="s">
        <v>269</v>
      </c>
      <c r="M996" s="2" t="s">
        <v>270</v>
      </c>
      <c r="N996" s="2" t="s">
        <v>271</v>
      </c>
      <c r="O996" s="3">
        <v>10</v>
      </c>
      <c r="P996" s="3">
        <v>417.46170000000001</v>
      </c>
      <c r="Q996" s="3">
        <v>423</v>
      </c>
      <c r="R996" s="3">
        <v>4230</v>
      </c>
      <c r="S996" s="3">
        <v>5.5382999999999996</v>
      </c>
      <c r="T996" s="3">
        <v>55.38</v>
      </c>
      <c r="U996" s="3">
        <v>1.3</v>
      </c>
      <c r="V996" s="2" t="s">
        <v>123</v>
      </c>
      <c r="W996" s="2" t="s">
        <v>124</v>
      </c>
      <c r="X996" s="2" t="s">
        <v>125</v>
      </c>
      <c r="Y996" s="19" t="str">
        <f>VLOOKUP(G996,'Verweis Kd-Gruppe'!$A$2:$B$8,2,FALSE)</f>
        <v>EXP</v>
      </c>
      <c r="Z996" s="19" t="str">
        <f>VLOOKUP(J996,'Verweis Art-Gruppe'!$A$2:$B$15,2,FALSE)</f>
        <v>Geräte</v>
      </c>
      <c r="AA996" s="19" t="str">
        <f>VLOOKUP(W996,'Verweis Vertreter'!$A$2:$B$24,2,FALSE)</f>
        <v>Antonio Vuolo</v>
      </c>
      <c r="AB996" s="12">
        <f t="shared" si="135"/>
        <v>10</v>
      </c>
      <c r="AC996" s="12">
        <f t="shared" si="140"/>
        <v>417.46170000000001</v>
      </c>
      <c r="AD996" s="12">
        <f t="shared" si="141"/>
        <v>423</v>
      </c>
      <c r="AE996" s="12">
        <f t="shared" si="136"/>
        <v>4230</v>
      </c>
      <c r="AF996" s="12">
        <f t="shared" si="137"/>
        <v>5.5382999999999996</v>
      </c>
      <c r="AG996" s="12">
        <f t="shared" si="138"/>
        <v>55.38</v>
      </c>
      <c r="AH996" s="9">
        <f t="shared" si="142"/>
        <v>1.3092198581560284E-2</v>
      </c>
      <c r="AI996" s="14">
        <f>VLOOKUP(E996,'Verweis Faktor'!$A:$B,2,FALSE)</f>
        <v>1</v>
      </c>
      <c r="AJ996" s="14"/>
      <c r="AK996" s="14" t="str">
        <f>IF(AL996="Ja","Versandkosten",VLOOKUP(E996,'Verweis Belegart'!$A$2:$B$9,2,FALSE))</f>
        <v>Hardware</v>
      </c>
      <c r="AL996" s="14" t="str">
        <f t="shared" si="143"/>
        <v>Nein</v>
      </c>
      <c r="AM996" s="14" t="str">
        <f t="shared" si="139"/>
        <v>Positiv</v>
      </c>
    </row>
    <row r="997" spans="1:39" ht="17.25" customHeight="1" x14ac:dyDescent="0.35">
      <c r="A997" s="17">
        <v>14571526</v>
      </c>
      <c r="B997" s="2" t="s">
        <v>1159</v>
      </c>
      <c r="C997" s="1">
        <v>2025001</v>
      </c>
      <c r="D997" s="1">
        <v>2000263</v>
      </c>
      <c r="E997" s="2" t="s">
        <v>34</v>
      </c>
      <c r="F997" s="2" t="s">
        <v>182</v>
      </c>
      <c r="G997" s="2" t="s">
        <v>66</v>
      </c>
      <c r="H997" s="2" t="s">
        <v>1266</v>
      </c>
      <c r="I997" s="2" t="s">
        <v>1267</v>
      </c>
      <c r="J997" s="2" t="s">
        <v>103</v>
      </c>
      <c r="K997" s="2" t="s">
        <v>45</v>
      </c>
      <c r="L997" s="2" t="s">
        <v>754</v>
      </c>
      <c r="M997" s="2" t="s">
        <v>755</v>
      </c>
      <c r="N997" s="2" t="s">
        <v>268</v>
      </c>
      <c r="O997" s="3">
        <v>10</v>
      </c>
      <c r="P997" s="3">
        <v>1207</v>
      </c>
      <c r="Q997" s="3">
        <v>1319</v>
      </c>
      <c r="R997" s="3">
        <v>13190</v>
      </c>
      <c r="S997" s="3">
        <v>112</v>
      </c>
      <c r="T997" s="3">
        <v>1120</v>
      </c>
      <c r="U997" s="3">
        <v>8.49</v>
      </c>
      <c r="V997" s="2" t="s">
        <v>123</v>
      </c>
      <c r="W997" s="2" t="s">
        <v>124</v>
      </c>
      <c r="X997" s="2" t="s">
        <v>125</v>
      </c>
      <c r="Y997" s="19" t="str">
        <f>VLOOKUP(G997,'Verweis Kd-Gruppe'!$A$2:$B$8,2,FALSE)</f>
        <v>EXP</v>
      </c>
      <c r="Z997" s="19" t="str">
        <f>VLOOKUP(J997,'Verweis Art-Gruppe'!$A$2:$B$15,2,FALSE)</f>
        <v>Geräte</v>
      </c>
      <c r="AA997" s="19" t="str">
        <f>VLOOKUP(W997,'Verweis Vertreter'!$A$2:$B$24,2,FALSE)</f>
        <v>Antonio Vuolo</v>
      </c>
      <c r="AB997" s="12">
        <f t="shared" si="135"/>
        <v>10</v>
      </c>
      <c r="AC997" s="12">
        <f t="shared" si="140"/>
        <v>1207</v>
      </c>
      <c r="AD997" s="12">
        <f t="shared" si="141"/>
        <v>1319</v>
      </c>
      <c r="AE997" s="12">
        <f t="shared" si="136"/>
        <v>13190</v>
      </c>
      <c r="AF997" s="12">
        <f t="shared" si="137"/>
        <v>112</v>
      </c>
      <c r="AG997" s="12">
        <f t="shared" si="138"/>
        <v>1120</v>
      </c>
      <c r="AH997" s="9">
        <f t="shared" si="142"/>
        <v>8.4912812736921917E-2</v>
      </c>
      <c r="AI997" s="14">
        <f>VLOOKUP(E997,'Verweis Faktor'!$A:$B,2,FALSE)</f>
        <v>1</v>
      </c>
      <c r="AJ997" s="14"/>
      <c r="AK997" s="14" t="str">
        <f>IF(AL997="Ja","Versandkosten",VLOOKUP(E997,'Verweis Belegart'!$A$2:$B$9,2,FALSE))</f>
        <v>Hardware</v>
      </c>
      <c r="AL997" s="14" t="str">
        <f t="shared" si="143"/>
        <v>Nein</v>
      </c>
      <c r="AM997" s="14" t="str">
        <f t="shared" si="139"/>
        <v>Positiv</v>
      </c>
    </row>
    <row r="998" spans="1:39" ht="17.25" customHeight="1" x14ac:dyDescent="0.35">
      <c r="A998" s="17">
        <v>14571526</v>
      </c>
      <c r="B998" s="2" t="s">
        <v>1159</v>
      </c>
      <c r="C998" s="1">
        <v>2025001</v>
      </c>
      <c r="D998" s="1">
        <v>2000263</v>
      </c>
      <c r="E998" s="2" t="s">
        <v>34</v>
      </c>
      <c r="F998" s="2" t="s">
        <v>182</v>
      </c>
      <c r="G998" s="2" t="s">
        <v>66</v>
      </c>
      <c r="H998" s="2" t="s">
        <v>1266</v>
      </c>
      <c r="I998" s="2" t="s">
        <v>1267</v>
      </c>
      <c r="J998" s="2" t="s">
        <v>103</v>
      </c>
      <c r="K998" s="2" t="s">
        <v>49</v>
      </c>
      <c r="L998" s="2" t="s">
        <v>275</v>
      </c>
      <c r="M998" s="2" t="s">
        <v>276</v>
      </c>
      <c r="N998" s="2" t="s">
        <v>271</v>
      </c>
      <c r="O998" s="3">
        <v>10</v>
      </c>
      <c r="P998" s="3">
        <v>416</v>
      </c>
      <c r="Q998" s="3">
        <v>423</v>
      </c>
      <c r="R998" s="3">
        <v>4230</v>
      </c>
      <c r="S998" s="3">
        <v>7</v>
      </c>
      <c r="T998" s="3">
        <v>70</v>
      </c>
      <c r="U998" s="3">
        <v>1.65</v>
      </c>
      <c r="V998" s="2" t="s">
        <v>123</v>
      </c>
      <c r="W998" s="2" t="s">
        <v>124</v>
      </c>
      <c r="X998" s="2" t="s">
        <v>125</v>
      </c>
      <c r="Y998" s="19" t="str">
        <f>VLOOKUP(G998,'Verweis Kd-Gruppe'!$A$2:$B$8,2,FALSE)</f>
        <v>EXP</v>
      </c>
      <c r="Z998" s="19" t="str">
        <f>VLOOKUP(J998,'Verweis Art-Gruppe'!$A$2:$B$15,2,FALSE)</f>
        <v>Geräte</v>
      </c>
      <c r="AA998" s="19" t="str">
        <f>VLOOKUP(W998,'Verweis Vertreter'!$A$2:$B$24,2,FALSE)</f>
        <v>Antonio Vuolo</v>
      </c>
      <c r="AB998" s="12">
        <f t="shared" si="135"/>
        <v>10</v>
      </c>
      <c r="AC998" s="12">
        <f t="shared" si="140"/>
        <v>416</v>
      </c>
      <c r="AD998" s="12">
        <f t="shared" si="141"/>
        <v>423</v>
      </c>
      <c r="AE998" s="12">
        <f t="shared" si="136"/>
        <v>4230</v>
      </c>
      <c r="AF998" s="12">
        <f t="shared" si="137"/>
        <v>7</v>
      </c>
      <c r="AG998" s="12">
        <f t="shared" si="138"/>
        <v>70</v>
      </c>
      <c r="AH998" s="9">
        <f t="shared" si="142"/>
        <v>1.6548463356973995E-2</v>
      </c>
      <c r="AI998" s="14">
        <f>VLOOKUP(E998,'Verweis Faktor'!$A:$B,2,FALSE)</f>
        <v>1</v>
      </c>
      <c r="AJ998" s="14"/>
      <c r="AK998" s="14" t="str">
        <f>IF(AL998="Ja","Versandkosten",VLOOKUP(E998,'Verweis Belegart'!$A$2:$B$9,2,FALSE))</f>
        <v>Hardware</v>
      </c>
      <c r="AL998" s="14" t="str">
        <f t="shared" si="143"/>
        <v>Nein</v>
      </c>
      <c r="AM998" s="14" t="str">
        <f t="shared" si="139"/>
        <v>Positiv</v>
      </c>
    </row>
    <row r="999" spans="1:39" ht="17.25" customHeight="1" x14ac:dyDescent="0.35">
      <c r="A999" s="17">
        <v>14571526</v>
      </c>
      <c r="B999" s="2" t="s">
        <v>1159</v>
      </c>
      <c r="C999" s="1">
        <v>2025001</v>
      </c>
      <c r="D999" s="1">
        <v>2000263</v>
      </c>
      <c r="E999" s="2" t="s">
        <v>34</v>
      </c>
      <c r="F999" s="2" t="s">
        <v>182</v>
      </c>
      <c r="G999" s="2" t="s">
        <v>66</v>
      </c>
      <c r="H999" s="2" t="s">
        <v>1266</v>
      </c>
      <c r="I999" s="2" t="s">
        <v>1267</v>
      </c>
      <c r="J999" s="2" t="s">
        <v>103</v>
      </c>
      <c r="K999" s="2" t="s">
        <v>79</v>
      </c>
      <c r="L999" s="2" t="s">
        <v>134</v>
      </c>
      <c r="M999" s="2" t="s">
        <v>135</v>
      </c>
      <c r="N999" s="2" t="s">
        <v>136</v>
      </c>
      <c r="O999" s="3">
        <v>20</v>
      </c>
      <c r="P999" s="3">
        <v>189</v>
      </c>
      <c r="Q999" s="3">
        <v>195</v>
      </c>
      <c r="R999" s="3">
        <v>3900</v>
      </c>
      <c r="S999" s="3">
        <v>6</v>
      </c>
      <c r="T999" s="3">
        <v>120</v>
      </c>
      <c r="U999" s="3">
        <v>3.07</v>
      </c>
      <c r="V999" s="2" t="s">
        <v>123</v>
      </c>
      <c r="W999" s="2" t="s">
        <v>124</v>
      </c>
      <c r="X999" s="2" t="s">
        <v>125</v>
      </c>
      <c r="Y999" s="19" t="str">
        <f>VLOOKUP(G999,'Verweis Kd-Gruppe'!$A$2:$B$8,2,FALSE)</f>
        <v>EXP</v>
      </c>
      <c r="Z999" s="19" t="str">
        <f>VLOOKUP(J999,'Verweis Art-Gruppe'!$A$2:$B$15,2,FALSE)</f>
        <v>Geräte</v>
      </c>
      <c r="AA999" s="19" t="str">
        <f>VLOOKUP(W999,'Verweis Vertreter'!$A$2:$B$24,2,FALSE)</f>
        <v>Antonio Vuolo</v>
      </c>
      <c r="AB999" s="12">
        <f t="shared" si="135"/>
        <v>20</v>
      </c>
      <c r="AC999" s="12">
        <f t="shared" si="140"/>
        <v>189</v>
      </c>
      <c r="AD999" s="12">
        <f t="shared" si="141"/>
        <v>195</v>
      </c>
      <c r="AE999" s="12">
        <f t="shared" si="136"/>
        <v>3900</v>
      </c>
      <c r="AF999" s="12">
        <f t="shared" si="137"/>
        <v>6</v>
      </c>
      <c r="AG999" s="12">
        <f t="shared" si="138"/>
        <v>120</v>
      </c>
      <c r="AH999" s="9">
        <f t="shared" si="142"/>
        <v>3.0769230769230771E-2</v>
      </c>
      <c r="AI999" s="14">
        <f>VLOOKUP(E999,'Verweis Faktor'!$A:$B,2,FALSE)</f>
        <v>1</v>
      </c>
      <c r="AJ999" s="14"/>
      <c r="AK999" s="14" t="str">
        <f>IF(AL999="Ja","Versandkosten",VLOOKUP(E999,'Verweis Belegart'!$A$2:$B$9,2,FALSE))</f>
        <v>Hardware</v>
      </c>
      <c r="AL999" s="14" t="str">
        <f t="shared" si="143"/>
        <v>Nein</v>
      </c>
      <c r="AM999" s="14" t="str">
        <f t="shared" si="139"/>
        <v>Positiv</v>
      </c>
    </row>
    <row r="1000" spans="1:39" ht="17.25" customHeight="1" x14ac:dyDescent="0.35">
      <c r="A1000" s="17">
        <v>14571526</v>
      </c>
      <c r="B1000" s="2" t="s">
        <v>1159</v>
      </c>
      <c r="C1000" s="1">
        <v>2025001</v>
      </c>
      <c r="D1000" s="1">
        <v>2000263</v>
      </c>
      <c r="E1000" s="2" t="s">
        <v>34</v>
      </c>
      <c r="F1000" s="2" t="s">
        <v>182</v>
      </c>
      <c r="G1000" s="2" t="s">
        <v>66</v>
      </c>
      <c r="H1000" s="2" t="s">
        <v>1266</v>
      </c>
      <c r="I1000" s="2" t="s">
        <v>1267</v>
      </c>
      <c r="J1000" s="2" t="s">
        <v>103</v>
      </c>
      <c r="K1000" s="2" t="s">
        <v>83</v>
      </c>
      <c r="L1000" s="2" t="s">
        <v>395</v>
      </c>
      <c r="M1000" s="2" t="s">
        <v>396</v>
      </c>
      <c r="N1000" s="2" t="s">
        <v>292</v>
      </c>
      <c r="O1000" s="3">
        <v>3</v>
      </c>
      <c r="P1000" s="3">
        <v>912.70759999999996</v>
      </c>
      <c r="Q1000" s="3">
        <v>919</v>
      </c>
      <c r="R1000" s="3">
        <v>2757</v>
      </c>
      <c r="S1000" s="3">
        <v>6.2923999999999998</v>
      </c>
      <c r="T1000" s="3">
        <v>18.88</v>
      </c>
      <c r="U1000" s="3">
        <v>0.68</v>
      </c>
      <c r="V1000" s="2" t="s">
        <v>123</v>
      </c>
      <c r="W1000" s="2" t="s">
        <v>124</v>
      </c>
      <c r="X1000" s="2" t="s">
        <v>125</v>
      </c>
      <c r="Y1000" s="19" t="str">
        <f>VLOOKUP(G1000,'Verweis Kd-Gruppe'!$A$2:$B$8,2,FALSE)</f>
        <v>EXP</v>
      </c>
      <c r="Z1000" s="19" t="str">
        <f>VLOOKUP(J1000,'Verweis Art-Gruppe'!$A$2:$B$15,2,FALSE)</f>
        <v>Geräte</v>
      </c>
      <c r="AA1000" s="19" t="str">
        <f>VLOOKUP(W1000,'Verweis Vertreter'!$A$2:$B$24,2,FALSE)</f>
        <v>Antonio Vuolo</v>
      </c>
      <c r="AB1000" s="12">
        <f t="shared" si="135"/>
        <v>3</v>
      </c>
      <c r="AC1000" s="12">
        <f t="shared" si="140"/>
        <v>912.70759999999996</v>
      </c>
      <c r="AD1000" s="12">
        <f t="shared" si="141"/>
        <v>919</v>
      </c>
      <c r="AE1000" s="12">
        <f t="shared" si="136"/>
        <v>2757</v>
      </c>
      <c r="AF1000" s="12">
        <f t="shared" si="137"/>
        <v>6.2923999999999998</v>
      </c>
      <c r="AG1000" s="12">
        <f t="shared" si="138"/>
        <v>18.88</v>
      </c>
      <c r="AH1000" s="9">
        <f t="shared" si="142"/>
        <v>6.8480232136380118E-3</v>
      </c>
      <c r="AI1000" s="14">
        <f>VLOOKUP(E1000,'Verweis Faktor'!$A:$B,2,FALSE)</f>
        <v>1</v>
      </c>
      <c r="AJ1000" s="14"/>
      <c r="AK1000" s="14" t="str">
        <f>IF(AL1000="Ja","Versandkosten",VLOOKUP(E1000,'Verweis Belegart'!$A$2:$B$9,2,FALSE))</f>
        <v>Hardware</v>
      </c>
      <c r="AL1000" s="14" t="str">
        <f t="shared" si="143"/>
        <v>Nein</v>
      </c>
      <c r="AM1000" s="14" t="str">
        <f t="shared" si="139"/>
        <v>Positiv</v>
      </c>
    </row>
    <row r="1001" spans="1:39" ht="17.25" customHeight="1" x14ac:dyDescent="0.35">
      <c r="A1001" s="17">
        <v>14571526</v>
      </c>
      <c r="B1001" s="2" t="s">
        <v>1159</v>
      </c>
      <c r="C1001" s="1">
        <v>2025001</v>
      </c>
      <c r="D1001" s="1">
        <v>2000263</v>
      </c>
      <c r="E1001" s="2" t="s">
        <v>34</v>
      </c>
      <c r="F1001" s="2" t="s">
        <v>182</v>
      </c>
      <c r="G1001" s="2" t="s">
        <v>66</v>
      </c>
      <c r="H1001" s="2" t="s">
        <v>1266</v>
      </c>
      <c r="I1001" s="2" t="s">
        <v>1267</v>
      </c>
      <c r="J1001" s="2" t="s">
        <v>103</v>
      </c>
      <c r="K1001" s="2" t="s">
        <v>87</v>
      </c>
      <c r="L1001" s="2" t="s">
        <v>279</v>
      </c>
      <c r="M1001" s="2" t="s">
        <v>280</v>
      </c>
      <c r="N1001" s="2" t="s">
        <v>271</v>
      </c>
      <c r="O1001" s="3">
        <v>10</v>
      </c>
      <c r="P1001" s="3">
        <v>411.96159999999998</v>
      </c>
      <c r="Q1001" s="3">
        <v>423</v>
      </c>
      <c r="R1001" s="3">
        <v>4230</v>
      </c>
      <c r="S1001" s="3">
        <v>11.038399999999999</v>
      </c>
      <c r="T1001" s="3">
        <v>110.38</v>
      </c>
      <c r="U1001" s="3">
        <v>2.6</v>
      </c>
      <c r="V1001" s="2" t="s">
        <v>123</v>
      </c>
      <c r="W1001" s="2" t="s">
        <v>124</v>
      </c>
      <c r="X1001" s="2" t="s">
        <v>125</v>
      </c>
      <c r="Y1001" s="19" t="str">
        <f>VLOOKUP(G1001,'Verweis Kd-Gruppe'!$A$2:$B$8,2,FALSE)</f>
        <v>EXP</v>
      </c>
      <c r="Z1001" s="19" t="str">
        <f>VLOOKUP(J1001,'Verweis Art-Gruppe'!$A$2:$B$15,2,FALSE)</f>
        <v>Geräte</v>
      </c>
      <c r="AA1001" s="19" t="str">
        <f>VLOOKUP(W1001,'Verweis Vertreter'!$A$2:$B$24,2,FALSE)</f>
        <v>Antonio Vuolo</v>
      </c>
      <c r="AB1001" s="12">
        <f t="shared" si="135"/>
        <v>10</v>
      </c>
      <c r="AC1001" s="12">
        <f t="shared" si="140"/>
        <v>411.96159999999998</v>
      </c>
      <c r="AD1001" s="12">
        <f t="shared" si="141"/>
        <v>423</v>
      </c>
      <c r="AE1001" s="12">
        <f t="shared" si="136"/>
        <v>4230</v>
      </c>
      <c r="AF1001" s="12">
        <f t="shared" si="137"/>
        <v>11.038399999999999</v>
      </c>
      <c r="AG1001" s="12">
        <f t="shared" si="138"/>
        <v>110.38</v>
      </c>
      <c r="AH1001" s="9">
        <f t="shared" si="142"/>
        <v>2.6094562647754137E-2</v>
      </c>
      <c r="AI1001" s="14">
        <f>VLOOKUP(E1001,'Verweis Faktor'!$A:$B,2,FALSE)</f>
        <v>1</v>
      </c>
      <c r="AJ1001" s="14"/>
      <c r="AK1001" s="14" t="str">
        <f>IF(AL1001="Ja","Versandkosten",VLOOKUP(E1001,'Verweis Belegart'!$A$2:$B$9,2,FALSE))</f>
        <v>Hardware</v>
      </c>
      <c r="AL1001" s="14" t="str">
        <f t="shared" si="143"/>
        <v>Nein</v>
      </c>
      <c r="AM1001" s="14" t="str">
        <f t="shared" si="139"/>
        <v>Positiv</v>
      </c>
    </row>
    <row r="1002" spans="1:39" ht="17.25" customHeight="1" x14ac:dyDescent="0.35">
      <c r="A1002" s="17">
        <v>14571526</v>
      </c>
      <c r="B1002" s="2" t="s">
        <v>1159</v>
      </c>
      <c r="C1002" s="1">
        <v>2025001</v>
      </c>
      <c r="D1002" s="1">
        <v>2000263</v>
      </c>
      <c r="E1002" s="2" t="s">
        <v>34</v>
      </c>
      <c r="F1002" s="2" t="s">
        <v>182</v>
      </c>
      <c r="G1002" s="2" t="s">
        <v>66</v>
      </c>
      <c r="H1002" s="2" t="s">
        <v>1266</v>
      </c>
      <c r="I1002" s="2" t="s">
        <v>1267</v>
      </c>
      <c r="J1002" s="2" t="s">
        <v>103</v>
      </c>
      <c r="K1002" s="2" t="s">
        <v>91</v>
      </c>
      <c r="L1002" s="2" t="s">
        <v>287</v>
      </c>
      <c r="M1002" s="2" t="s">
        <v>288</v>
      </c>
      <c r="N1002" s="2" t="s">
        <v>268</v>
      </c>
      <c r="O1002" s="3">
        <v>10</v>
      </c>
      <c r="P1002" s="3">
        <v>1207</v>
      </c>
      <c r="Q1002" s="3">
        <v>1319</v>
      </c>
      <c r="R1002" s="3">
        <v>13190</v>
      </c>
      <c r="S1002" s="3">
        <v>112</v>
      </c>
      <c r="T1002" s="3">
        <v>1120</v>
      </c>
      <c r="U1002" s="3">
        <v>8.49</v>
      </c>
      <c r="V1002" s="2" t="s">
        <v>123</v>
      </c>
      <c r="W1002" s="2" t="s">
        <v>124</v>
      </c>
      <c r="X1002" s="2" t="s">
        <v>125</v>
      </c>
      <c r="Y1002" s="19" t="str">
        <f>VLOOKUP(G1002,'Verweis Kd-Gruppe'!$A$2:$B$8,2,FALSE)</f>
        <v>EXP</v>
      </c>
      <c r="Z1002" s="19" t="str">
        <f>VLOOKUP(J1002,'Verweis Art-Gruppe'!$A$2:$B$15,2,FALSE)</f>
        <v>Geräte</v>
      </c>
      <c r="AA1002" s="19" t="str">
        <f>VLOOKUP(W1002,'Verweis Vertreter'!$A$2:$B$24,2,FALSE)</f>
        <v>Antonio Vuolo</v>
      </c>
      <c r="AB1002" s="12">
        <f t="shared" si="135"/>
        <v>10</v>
      </c>
      <c r="AC1002" s="12">
        <f t="shared" si="140"/>
        <v>1207</v>
      </c>
      <c r="AD1002" s="12">
        <f t="shared" si="141"/>
        <v>1319</v>
      </c>
      <c r="AE1002" s="12">
        <f t="shared" si="136"/>
        <v>13190</v>
      </c>
      <c r="AF1002" s="12">
        <f t="shared" si="137"/>
        <v>112</v>
      </c>
      <c r="AG1002" s="12">
        <f t="shared" si="138"/>
        <v>1120</v>
      </c>
      <c r="AH1002" s="9">
        <f t="shared" si="142"/>
        <v>8.4912812736921917E-2</v>
      </c>
      <c r="AI1002" s="14">
        <f>VLOOKUP(E1002,'Verweis Faktor'!$A:$B,2,FALSE)</f>
        <v>1</v>
      </c>
      <c r="AJ1002" s="14"/>
      <c r="AK1002" s="14" t="str">
        <f>IF(AL1002="Ja","Versandkosten",VLOOKUP(E1002,'Verweis Belegart'!$A$2:$B$9,2,FALSE))</f>
        <v>Hardware</v>
      </c>
      <c r="AL1002" s="14" t="str">
        <f t="shared" si="143"/>
        <v>Nein</v>
      </c>
      <c r="AM1002" s="14" t="str">
        <f t="shared" si="139"/>
        <v>Positiv</v>
      </c>
    </row>
    <row r="1003" spans="1:39" ht="17.25" customHeight="1" x14ac:dyDescent="0.35">
      <c r="A1003" s="17">
        <v>14571526</v>
      </c>
      <c r="B1003" s="2" t="s">
        <v>1159</v>
      </c>
      <c r="C1003" s="1">
        <v>2025001</v>
      </c>
      <c r="D1003" s="1">
        <v>2000263</v>
      </c>
      <c r="E1003" s="2" t="s">
        <v>34</v>
      </c>
      <c r="F1003" s="2" t="s">
        <v>182</v>
      </c>
      <c r="G1003" s="2" t="s">
        <v>66</v>
      </c>
      <c r="H1003" s="2" t="s">
        <v>1266</v>
      </c>
      <c r="I1003" s="2" t="s">
        <v>1267</v>
      </c>
      <c r="J1003" s="2" t="s">
        <v>103</v>
      </c>
      <c r="K1003" s="2" t="s">
        <v>95</v>
      </c>
      <c r="L1003" s="2" t="s">
        <v>290</v>
      </c>
      <c r="M1003" s="2" t="s">
        <v>291</v>
      </c>
      <c r="N1003" s="2" t="s">
        <v>292</v>
      </c>
      <c r="O1003" s="3">
        <v>7</v>
      </c>
      <c r="P1003" s="3">
        <v>900</v>
      </c>
      <c r="Q1003" s="3">
        <v>919</v>
      </c>
      <c r="R1003" s="3">
        <v>6433</v>
      </c>
      <c r="S1003" s="3">
        <v>19</v>
      </c>
      <c r="T1003" s="3">
        <v>133</v>
      </c>
      <c r="U1003" s="3">
        <v>2.06</v>
      </c>
      <c r="V1003" s="2" t="s">
        <v>123</v>
      </c>
      <c r="W1003" s="2" t="s">
        <v>124</v>
      </c>
      <c r="X1003" s="2" t="s">
        <v>125</v>
      </c>
      <c r="Y1003" s="19" t="str">
        <f>VLOOKUP(G1003,'Verweis Kd-Gruppe'!$A$2:$B$8,2,FALSE)</f>
        <v>EXP</v>
      </c>
      <c r="Z1003" s="19" t="str">
        <f>VLOOKUP(J1003,'Verweis Art-Gruppe'!$A$2:$B$15,2,FALSE)</f>
        <v>Geräte</v>
      </c>
      <c r="AA1003" s="19" t="str">
        <f>VLOOKUP(W1003,'Verweis Vertreter'!$A$2:$B$24,2,FALSE)</f>
        <v>Antonio Vuolo</v>
      </c>
      <c r="AB1003" s="12">
        <f t="shared" si="135"/>
        <v>7</v>
      </c>
      <c r="AC1003" s="12">
        <f t="shared" si="140"/>
        <v>900</v>
      </c>
      <c r="AD1003" s="12">
        <f t="shared" si="141"/>
        <v>919</v>
      </c>
      <c r="AE1003" s="12">
        <f t="shared" si="136"/>
        <v>6433</v>
      </c>
      <c r="AF1003" s="12">
        <f t="shared" si="137"/>
        <v>19</v>
      </c>
      <c r="AG1003" s="12">
        <f t="shared" si="138"/>
        <v>133</v>
      </c>
      <c r="AH1003" s="9">
        <f t="shared" si="142"/>
        <v>2.0674646354733407E-2</v>
      </c>
      <c r="AI1003" s="14">
        <f>VLOOKUP(E1003,'Verweis Faktor'!$A:$B,2,FALSE)</f>
        <v>1</v>
      </c>
      <c r="AJ1003" s="14"/>
      <c r="AK1003" s="14" t="str">
        <f>IF(AL1003="Ja","Versandkosten",VLOOKUP(E1003,'Verweis Belegart'!$A$2:$B$9,2,FALSE))</f>
        <v>Hardware</v>
      </c>
      <c r="AL1003" s="14" t="str">
        <f t="shared" si="143"/>
        <v>Nein</v>
      </c>
      <c r="AM1003" s="14" t="str">
        <f t="shared" si="139"/>
        <v>Positiv</v>
      </c>
    </row>
    <row r="1004" spans="1:39" ht="17.25" customHeight="1" x14ac:dyDescent="0.35">
      <c r="A1004" s="17">
        <v>14571526</v>
      </c>
      <c r="B1004" s="2" t="s">
        <v>1159</v>
      </c>
      <c r="C1004" s="1">
        <v>2025001</v>
      </c>
      <c r="D1004" s="1">
        <v>2000263</v>
      </c>
      <c r="E1004" s="2" t="s">
        <v>34</v>
      </c>
      <c r="F1004" s="2" t="s">
        <v>182</v>
      </c>
      <c r="G1004" s="2" t="s">
        <v>66</v>
      </c>
      <c r="H1004" s="2" t="s">
        <v>1266</v>
      </c>
      <c r="I1004" s="2" t="s">
        <v>1267</v>
      </c>
      <c r="J1004" s="2" t="s">
        <v>103</v>
      </c>
      <c r="K1004" s="2" t="s">
        <v>99</v>
      </c>
      <c r="L1004" s="2" t="s">
        <v>188</v>
      </c>
      <c r="M1004" s="2" t="s">
        <v>189</v>
      </c>
      <c r="N1004" s="2" t="s">
        <v>136</v>
      </c>
      <c r="O1004" s="3">
        <v>20</v>
      </c>
      <c r="P1004" s="3">
        <v>189</v>
      </c>
      <c r="Q1004" s="3">
        <v>195</v>
      </c>
      <c r="R1004" s="3">
        <v>3900</v>
      </c>
      <c r="S1004" s="3">
        <v>6</v>
      </c>
      <c r="T1004" s="3">
        <v>120</v>
      </c>
      <c r="U1004" s="3">
        <v>3.07</v>
      </c>
      <c r="V1004" s="2" t="s">
        <v>123</v>
      </c>
      <c r="W1004" s="2" t="s">
        <v>124</v>
      </c>
      <c r="X1004" s="2" t="s">
        <v>125</v>
      </c>
      <c r="Y1004" s="19" t="str">
        <f>VLOOKUP(G1004,'Verweis Kd-Gruppe'!$A$2:$B$8,2,FALSE)</f>
        <v>EXP</v>
      </c>
      <c r="Z1004" s="19" t="str">
        <f>VLOOKUP(J1004,'Verweis Art-Gruppe'!$A$2:$B$15,2,FALSE)</f>
        <v>Geräte</v>
      </c>
      <c r="AA1004" s="19" t="str">
        <f>VLOOKUP(W1004,'Verweis Vertreter'!$A$2:$B$24,2,FALSE)</f>
        <v>Antonio Vuolo</v>
      </c>
      <c r="AB1004" s="12">
        <f t="shared" si="135"/>
        <v>20</v>
      </c>
      <c r="AC1004" s="12">
        <f t="shared" si="140"/>
        <v>189</v>
      </c>
      <c r="AD1004" s="12">
        <f t="shared" si="141"/>
        <v>195</v>
      </c>
      <c r="AE1004" s="12">
        <f t="shared" si="136"/>
        <v>3900</v>
      </c>
      <c r="AF1004" s="12">
        <f t="shared" si="137"/>
        <v>6</v>
      </c>
      <c r="AG1004" s="12">
        <f t="shared" si="138"/>
        <v>120</v>
      </c>
      <c r="AH1004" s="9">
        <f t="shared" si="142"/>
        <v>3.0769230769230771E-2</v>
      </c>
      <c r="AI1004" s="14">
        <f>VLOOKUP(E1004,'Verweis Faktor'!$A:$B,2,FALSE)</f>
        <v>1</v>
      </c>
      <c r="AJ1004" s="14"/>
      <c r="AK1004" s="14" t="str">
        <f>IF(AL1004="Ja","Versandkosten",VLOOKUP(E1004,'Verweis Belegart'!$A$2:$B$9,2,FALSE))</f>
        <v>Hardware</v>
      </c>
      <c r="AL1004" s="14" t="str">
        <f t="shared" si="143"/>
        <v>Nein</v>
      </c>
      <c r="AM1004" s="14" t="str">
        <f t="shared" si="139"/>
        <v>Positiv</v>
      </c>
    </row>
    <row r="1005" spans="1:39" ht="17.25"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103</v>
      </c>
      <c r="L1005" s="2" t="s">
        <v>137</v>
      </c>
      <c r="M1005" s="2" t="s">
        <v>138</v>
      </c>
      <c r="N1005" s="2" t="s">
        <v>139</v>
      </c>
      <c r="O1005" s="3">
        <v>20</v>
      </c>
      <c r="P1005" s="3">
        <v>646.71050000000002</v>
      </c>
      <c r="Q1005" s="3">
        <v>700</v>
      </c>
      <c r="R1005" s="3">
        <v>14000</v>
      </c>
      <c r="S1005" s="3">
        <v>53.289499999999997</v>
      </c>
      <c r="T1005" s="3">
        <v>1065.79</v>
      </c>
      <c r="U1005" s="3">
        <v>7.61</v>
      </c>
      <c r="V1005" s="2" t="s">
        <v>123</v>
      </c>
      <c r="W1005" s="2" t="s">
        <v>124</v>
      </c>
      <c r="X1005" s="2" t="s">
        <v>125</v>
      </c>
      <c r="Y1005" s="19" t="str">
        <f>VLOOKUP(G1005,'Verweis Kd-Gruppe'!$A$2:$B$8,2,FALSE)</f>
        <v>EXP</v>
      </c>
      <c r="Z1005" s="19" t="str">
        <f>VLOOKUP(J1005,'Verweis Art-Gruppe'!$A$2:$B$15,2,FALSE)</f>
        <v>Geräte</v>
      </c>
      <c r="AA1005" s="19" t="str">
        <f>VLOOKUP(W1005,'Verweis Vertreter'!$A$2:$B$24,2,FALSE)</f>
        <v>Antonio Vuolo</v>
      </c>
      <c r="AB1005" s="12">
        <f t="shared" si="135"/>
        <v>20</v>
      </c>
      <c r="AC1005" s="12">
        <f t="shared" si="140"/>
        <v>646.71050000000002</v>
      </c>
      <c r="AD1005" s="12">
        <f t="shared" si="141"/>
        <v>700</v>
      </c>
      <c r="AE1005" s="12">
        <f t="shared" si="136"/>
        <v>14000</v>
      </c>
      <c r="AF1005" s="12">
        <f t="shared" si="137"/>
        <v>53.289499999999997</v>
      </c>
      <c r="AG1005" s="12">
        <f t="shared" si="138"/>
        <v>1065.79</v>
      </c>
      <c r="AH1005" s="9">
        <f t="shared" si="142"/>
        <v>7.6127857142857136E-2</v>
      </c>
      <c r="AI1005" s="14">
        <f>VLOOKUP(E1005,'Verweis Faktor'!$A:$B,2,FALSE)</f>
        <v>1</v>
      </c>
      <c r="AJ1005" s="14"/>
      <c r="AK1005" s="14" t="str">
        <f>IF(AL1005="Ja","Versandkosten",VLOOKUP(E1005,'Verweis Belegart'!$A$2:$B$9,2,FALSE))</f>
        <v>Hardware</v>
      </c>
      <c r="AL1005" s="14" t="str">
        <f t="shared" si="143"/>
        <v>Nein</v>
      </c>
      <c r="AM1005" s="14" t="str">
        <f t="shared" si="139"/>
        <v>Positiv</v>
      </c>
    </row>
    <row r="1006" spans="1:39" ht="17.25" customHeight="1" x14ac:dyDescent="0.35">
      <c r="A1006" s="17">
        <v>14571705</v>
      </c>
      <c r="B1006" s="2" t="s">
        <v>1159</v>
      </c>
      <c r="C1006" s="1">
        <v>2025001</v>
      </c>
      <c r="D1006" s="1">
        <v>2000264</v>
      </c>
      <c r="E1006" s="2" t="s">
        <v>34</v>
      </c>
      <c r="F1006" s="2" t="s">
        <v>142</v>
      </c>
      <c r="G1006" s="2" t="s">
        <v>25</v>
      </c>
      <c r="H1006" s="2" t="s">
        <v>1268</v>
      </c>
      <c r="I1006" s="2" t="s">
        <v>1269</v>
      </c>
      <c r="J1006" s="2" t="s">
        <v>103</v>
      </c>
      <c r="K1006" s="2" t="s">
        <v>28</v>
      </c>
      <c r="L1006" s="2" t="s">
        <v>677</v>
      </c>
      <c r="M1006" s="2" t="s">
        <v>678</v>
      </c>
      <c r="N1006" s="2" t="s">
        <v>679</v>
      </c>
      <c r="O1006" s="3">
        <v>1</v>
      </c>
      <c r="P1006" s="3">
        <v>90.019599999999997</v>
      </c>
      <c r="Q1006" s="3">
        <v>99</v>
      </c>
      <c r="R1006" s="3">
        <v>99</v>
      </c>
      <c r="S1006" s="3">
        <v>8.9803999999999995</v>
      </c>
      <c r="T1006" s="3">
        <v>8.98</v>
      </c>
      <c r="U1006" s="3">
        <v>9.07</v>
      </c>
      <c r="V1006" s="2" t="s">
        <v>697</v>
      </c>
      <c r="W1006" s="2" t="s">
        <v>698</v>
      </c>
      <c r="X1006" s="2" t="s">
        <v>724</v>
      </c>
      <c r="Y1006" s="19" t="str">
        <f>VLOOKUP(G1006,'Verweis Kd-Gruppe'!$A$2:$B$8,2,FALSE)</f>
        <v>FHK</v>
      </c>
      <c r="Z1006" s="19" t="str">
        <f>VLOOKUP(J1006,'Verweis Art-Gruppe'!$A$2:$B$15,2,FALSE)</f>
        <v>Geräte</v>
      </c>
      <c r="AA1006" s="19" t="str">
        <f>VLOOKUP(W1006,'Verweis Vertreter'!$A$2:$B$24,2,FALSE)</f>
        <v>Zentrale</v>
      </c>
      <c r="AB1006" s="12">
        <f t="shared" si="135"/>
        <v>1</v>
      </c>
      <c r="AC1006" s="12">
        <f t="shared" si="140"/>
        <v>90.019599999999997</v>
      </c>
      <c r="AD1006" s="12">
        <f t="shared" si="141"/>
        <v>99</v>
      </c>
      <c r="AE1006" s="12">
        <f t="shared" si="136"/>
        <v>99</v>
      </c>
      <c r="AF1006" s="12">
        <f t="shared" si="137"/>
        <v>8.9803999999999995</v>
      </c>
      <c r="AG1006" s="12">
        <f t="shared" si="138"/>
        <v>8.98</v>
      </c>
      <c r="AH1006" s="9">
        <f t="shared" si="142"/>
        <v>9.0707070707070708E-2</v>
      </c>
      <c r="AI1006" s="14">
        <f>VLOOKUP(E1006,'Verweis Faktor'!$A:$B,2,FALSE)</f>
        <v>1</v>
      </c>
      <c r="AJ1006" s="14"/>
      <c r="AK1006" s="14" t="str">
        <f>IF(AL1006="Ja","Versandkosten",VLOOKUP(E1006,'Verweis Belegart'!$A$2:$B$9,2,FALSE))</f>
        <v>Hardware</v>
      </c>
      <c r="AL1006" s="14" t="str">
        <f t="shared" si="143"/>
        <v>Nein</v>
      </c>
      <c r="AM1006" s="14" t="str">
        <f t="shared" si="139"/>
        <v>Positiv</v>
      </c>
    </row>
    <row r="1007" spans="1:39" ht="17.25" customHeight="1" x14ac:dyDescent="0.35">
      <c r="A1007" s="17">
        <v>14571705</v>
      </c>
      <c r="B1007" s="2" t="s">
        <v>1159</v>
      </c>
      <c r="C1007" s="1">
        <v>2025001</v>
      </c>
      <c r="D1007" s="1">
        <v>2000264</v>
      </c>
      <c r="E1007" s="2" t="s">
        <v>34</v>
      </c>
      <c r="F1007" s="2" t="s">
        <v>142</v>
      </c>
      <c r="G1007" s="2" t="s">
        <v>25</v>
      </c>
      <c r="H1007" s="2" t="s">
        <v>1268</v>
      </c>
      <c r="I1007" s="2" t="s">
        <v>1269</v>
      </c>
      <c r="J1007" s="2" t="s">
        <v>103</v>
      </c>
      <c r="K1007" s="2" t="s">
        <v>45</v>
      </c>
      <c r="L1007" s="2" t="s">
        <v>677</v>
      </c>
      <c r="M1007" s="2" t="s">
        <v>678</v>
      </c>
      <c r="N1007" s="2" t="s">
        <v>679</v>
      </c>
      <c r="O1007" s="3">
        <v>1</v>
      </c>
      <c r="P1007" s="3">
        <v>90.019599999999997</v>
      </c>
      <c r="Q1007" s="3">
        <v>99</v>
      </c>
      <c r="R1007" s="3">
        <v>99</v>
      </c>
      <c r="S1007" s="3">
        <v>8.9803999999999995</v>
      </c>
      <c r="T1007" s="3">
        <v>8.98</v>
      </c>
      <c r="U1007" s="3">
        <v>9.07</v>
      </c>
      <c r="V1007" s="2" t="s">
        <v>697</v>
      </c>
      <c r="W1007" s="2" t="s">
        <v>698</v>
      </c>
      <c r="X1007" s="2" t="s">
        <v>724</v>
      </c>
      <c r="Y1007" s="19" t="str">
        <f>VLOOKUP(G1007,'Verweis Kd-Gruppe'!$A$2:$B$8,2,FALSE)</f>
        <v>FHK</v>
      </c>
      <c r="Z1007" s="19" t="str">
        <f>VLOOKUP(J1007,'Verweis Art-Gruppe'!$A$2:$B$15,2,FALSE)</f>
        <v>Geräte</v>
      </c>
      <c r="AA1007" s="19" t="str">
        <f>VLOOKUP(W1007,'Verweis Vertreter'!$A$2:$B$24,2,FALSE)</f>
        <v>Zentrale</v>
      </c>
      <c r="AB1007" s="12">
        <f t="shared" si="135"/>
        <v>1</v>
      </c>
      <c r="AC1007" s="12">
        <f t="shared" si="140"/>
        <v>90.019599999999997</v>
      </c>
      <c r="AD1007" s="12">
        <f t="shared" si="141"/>
        <v>99</v>
      </c>
      <c r="AE1007" s="12">
        <f t="shared" si="136"/>
        <v>99</v>
      </c>
      <c r="AF1007" s="12">
        <f t="shared" si="137"/>
        <v>8.9803999999999995</v>
      </c>
      <c r="AG1007" s="12">
        <f t="shared" si="138"/>
        <v>8.98</v>
      </c>
      <c r="AH1007" s="9">
        <f t="shared" si="142"/>
        <v>9.0707070707070708E-2</v>
      </c>
      <c r="AI1007" s="14">
        <f>VLOOKUP(E1007,'Verweis Faktor'!$A:$B,2,FALSE)</f>
        <v>1</v>
      </c>
      <c r="AJ1007" s="14"/>
      <c r="AK1007" s="14" t="str">
        <f>IF(AL1007="Ja","Versandkosten",VLOOKUP(E1007,'Verweis Belegart'!$A$2:$B$9,2,FALSE))</f>
        <v>Hardware</v>
      </c>
      <c r="AL1007" s="14" t="str">
        <f t="shared" si="143"/>
        <v>Nein</v>
      </c>
      <c r="AM1007" s="14" t="str">
        <f t="shared" si="139"/>
        <v>Positiv</v>
      </c>
    </row>
    <row r="1008" spans="1:39" ht="17.25" customHeight="1" x14ac:dyDescent="0.35">
      <c r="A1008" s="17">
        <v>14571705</v>
      </c>
      <c r="B1008" s="2" t="s">
        <v>1159</v>
      </c>
      <c r="C1008" s="1">
        <v>2025001</v>
      </c>
      <c r="D1008" s="1">
        <v>2000264</v>
      </c>
      <c r="E1008" s="2" t="s">
        <v>34</v>
      </c>
      <c r="F1008" s="2" t="s">
        <v>142</v>
      </c>
      <c r="G1008" s="2" t="s">
        <v>25</v>
      </c>
      <c r="H1008" s="2" t="s">
        <v>1268</v>
      </c>
      <c r="I1008" s="2" t="s">
        <v>1269</v>
      </c>
      <c r="J1008" s="2" t="s">
        <v>103</v>
      </c>
      <c r="K1008" s="2" t="s">
        <v>49</v>
      </c>
      <c r="L1008" s="2" t="s">
        <v>479</v>
      </c>
      <c r="M1008" s="2" t="s">
        <v>480</v>
      </c>
      <c r="N1008" s="2" t="s">
        <v>481</v>
      </c>
      <c r="O1008" s="3">
        <v>1</v>
      </c>
      <c r="P1008" s="3">
        <v>116.04640000000001</v>
      </c>
      <c r="Q1008" s="3">
        <v>129</v>
      </c>
      <c r="R1008" s="3">
        <v>129</v>
      </c>
      <c r="S1008" s="3">
        <v>12.9536</v>
      </c>
      <c r="T1008" s="3">
        <v>12.95</v>
      </c>
      <c r="U1008" s="3">
        <v>10.039999999999999</v>
      </c>
      <c r="V1008" s="2" t="s">
        <v>697</v>
      </c>
      <c r="W1008" s="2" t="s">
        <v>698</v>
      </c>
      <c r="X1008" s="2" t="s">
        <v>724</v>
      </c>
      <c r="Y1008" s="19" t="str">
        <f>VLOOKUP(G1008,'Verweis Kd-Gruppe'!$A$2:$B$8,2,FALSE)</f>
        <v>FHK</v>
      </c>
      <c r="Z1008" s="19" t="str">
        <f>VLOOKUP(J1008,'Verweis Art-Gruppe'!$A$2:$B$15,2,FALSE)</f>
        <v>Geräte</v>
      </c>
      <c r="AA1008" s="19" t="str">
        <f>VLOOKUP(W1008,'Verweis Vertreter'!$A$2:$B$24,2,FALSE)</f>
        <v>Zentrale</v>
      </c>
      <c r="AB1008" s="12">
        <f t="shared" si="135"/>
        <v>1</v>
      </c>
      <c r="AC1008" s="12">
        <f t="shared" si="140"/>
        <v>116.04640000000001</v>
      </c>
      <c r="AD1008" s="12">
        <f t="shared" si="141"/>
        <v>129</v>
      </c>
      <c r="AE1008" s="12">
        <f t="shared" si="136"/>
        <v>129</v>
      </c>
      <c r="AF1008" s="12">
        <f t="shared" si="137"/>
        <v>12.9536</v>
      </c>
      <c r="AG1008" s="12">
        <f t="shared" si="138"/>
        <v>12.95</v>
      </c>
      <c r="AH1008" s="9">
        <f t="shared" si="142"/>
        <v>0.1003875968992248</v>
      </c>
      <c r="AI1008" s="14">
        <f>VLOOKUP(E1008,'Verweis Faktor'!$A:$B,2,FALSE)</f>
        <v>1</v>
      </c>
      <c r="AJ1008" s="14"/>
      <c r="AK1008" s="14" t="str">
        <f>IF(AL1008="Ja","Versandkosten",VLOOKUP(E1008,'Verweis Belegart'!$A$2:$B$9,2,FALSE))</f>
        <v>Hardware</v>
      </c>
      <c r="AL1008" s="14" t="str">
        <f t="shared" si="143"/>
        <v>Nein</v>
      </c>
      <c r="AM1008" s="14" t="str">
        <f t="shared" si="139"/>
        <v>Positiv</v>
      </c>
    </row>
    <row r="1009" spans="1:39" ht="17.25" customHeight="1" x14ac:dyDescent="0.35">
      <c r="A1009" s="17">
        <v>14571705</v>
      </c>
      <c r="B1009" s="2" t="s">
        <v>1159</v>
      </c>
      <c r="C1009" s="1">
        <v>2025001</v>
      </c>
      <c r="D1009" s="1">
        <v>2000264</v>
      </c>
      <c r="E1009" s="2" t="s">
        <v>34</v>
      </c>
      <c r="F1009" s="2" t="s">
        <v>142</v>
      </c>
      <c r="G1009" s="2" t="s">
        <v>25</v>
      </c>
      <c r="H1009" s="2" t="s">
        <v>1268</v>
      </c>
      <c r="I1009" s="2" t="s">
        <v>1269</v>
      </c>
      <c r="J1009" s="2" t="s">
        <v>103</v>
      </c>
      <c r="K1009" s="2" t="s">
        <v>79</v>
      </c>
      <c r="L1009" s="2" t="s">
        <v>425</v>
      </c>
      <c r="M1009" s="2" t="s">
        <v>426</v>
      </c>
      <c r="N1009" s="2" t="s">
        <v>52</v>
      </c>
      <c r="O1009" s="3">
        <v>1</v>
      </c>
      <c r="P1009" s="3">
        <v>157.57689999999999</v>
      </c>
      <c r="Q1009" s="3">
        <v>157</v>
      </c>
      <c r="R1009" s="3">
        <v>157</v>
      </c>
      <c r="S1009" s="3">
        <v>-0.57689999999999997</v>
      </c>
      <c r="T1009" s="3">
        <v>-0.57999999999999996</v>
      </c>
      <c r="U1009" s="3">
        <v>-0.36</v>
      </c>
      <c r="V1009" s="2" t="s">
        <v>697</v>
      </c>
      <c r="W1009" s="2" t="s">
        <v>698</v>
      </c>
      <c r="X1009" s="2" t="s">
        <v>724</v>
      </c>
      <c r="Y1009" s="19" t="str">
        <f>VLOOKUP(G1009,'Verweis Kd-Gruppe'!$A$2:$B$8,2,FALSE)</f>
        <v>FHK</v>
      </c>
      <c r="Z1009" s="19" t="str">
        <f>VLOOKUP(J1009,'Verweis Art-Gruppe'!$A$2:$B$15,2,FALSE)</f>
        <v>Geräte</v>
      </c>
      <c r="AA1009" s="19" t="str">
        <f>VLOOKUP(W1009,'Verweis Vertreter'!$A$2:$B$24,2,FALSE)</f>
        <v>Zentrale</v>
      </c>
      <c r="AB1009" s="12">
        <f t="shared" si="135"/>
        <v>1</v>
      </c>
      <c r="AC1009" s="12">
        <f t="shared" si="140"/>
        <v>157.57689999999999</v>
      </c>
      <c r="AD1009" s="12">
        <f t="shared" si="141"/>
        <v>157</v>
      </c>
      <c r="AE1009" s="12">
        <f t="shared" si="136"/>
        <v>157</v>
      </c>
      <c r="AF1009" s="12">
        <f t="shared" si="137"/>
        <v>-0.57689999999999997</v>
      </c>
      <c r="AG1009" s="12">
        <f t="shared" si="138"/>
        <v>-0.57999999999999996</v>
      </c>
      <c r="AH1009" s="9">
        <f t="shared" si="142"/>
        <v>-3.6942675159235667E-3</v>
      </c>
      <c r="AI1009" s="14">
        <f>VLOOKUP(E1009,'Verweis Faktor'!$A:$B,2,FALSE)</f>
        <v>1</v>
      </c>
      <c r="AJ1009" s="14"/>
      <c r="AK1009" s="14" t="str">
        <f>IF(AL1009="Ja","Versandkosten",VLOOKUP(E1009,'Verweis Belegart'!$A$2:$B$9,2,FALSE))</f>
        <v>Hardware</v>
      </c>
      <c r="AL1009" s="14" t="str">
        <f t="shared" si="143"/>
        <v>Nein</v>
      </c>
      <c r="AM1009" s="14" t="str">
        <f t="shared" si="139"/>
        <v>Negativ</v>
      </c>
    </row>
    <row r="1010" spans="1:39" ht="17.25" customHeight="1" x14ac:dyDescent="0.35">
      <c r="A1010" s="17">
        <v>14571862</v>
      </c>
      <c r="B1010" s="2" t="s">
        <v>1159</v>
      </c>
      <c r="C1010" s="1">
        <v>2025001</v>
      </c>
      <c r="D1010" s="1">
        <v>2000265</v>
      </c>
      <c r="E1010" s="2" t="s">
        <v>34</v>
      </c>
      <c r="F1010" s="2" t="s">
        <v>142</v>
      </c>
      <c r="G1010" s="2" t="s">
        <v>25</v>
      </c>
      <c r="H1010" s="2" t="s">
        <v>1270</v>
      </c>
      <c r="I1010" s="2" t="s">
        <v>1271</v>
      </c>
      <c r="J1010" s="2" t="s">
        <v>103</v>
      </c>
      <c r="K1010" s="2" t="s">
        <v>28</v>
      </c>
      <c r="L1010" s="2" t="s">
        <v>275</v>
      </c>
      <c r="M1010" s="2" t="s">
        <v>276</v>
      </c>
      <c r="N1010" s="2" t="s">
        <v>271</v>
      </c>
      <c r="O1010" s="3">
        <v>1</v>
      </c>
      <c r="P1010" s="3">
        <v>416</v>
      </c>
      <c r="Q1010" s="3">
        <v>427</v>
      </c>
      <c r="R1010" s="3">
        <v>427</v>
      </c>
      <c r="S1010" s="3">
        <v>11</v>
      </c>
      <c r="T1010" s="3">
        <v>11</v>
      </c>
      <c r="U1010" s="3">
        <v>2.57</v>
      </c>
      <c r="V1010" s="2" t="s">
        <v>427</v>
      </c>
      <c r="W1010" s="2" t="s">
        <v>428</v>
      </c>
      <c r="X1010" s="2" t="s">
        <v>419</v>
      </c>
      <c r="Y1010" s="19" t="str">
        <f>VLOOKUP(G1010,'Verweis Kd-Gruppe'!$A$2:$B$8,2,FALSE)</f>
        <v>FHK</v>
      </c>
      <c r="Z1010" s="19" t="str">
        <f>VLOOKUP(J1010,'Verweis Art-Gruppe'!$A$2:$B$15,2,FALSE)</f>
        <v>Geräte</v>
      </c>
      <c r="AA1010" s="19" t="str">
        <f>VLOOKUP(W1010,'Verweis Vertreter'!$A$2:$B$24,2,FALSE)</f>
        <v>Zentrale</v>
      </c>
      <c r="AB1010" s="12">
        <f t="shared" si="135"/>
        <v>1</v>
      </c>
      <c r="AC1010" s="12">
        <f t="shared" si="140"/>
        <v>416</v>
      </c>
      <c r="AD1010" s="12">
        <f t="shared" si="141"/>
        <v>427</v>
      </c>
      <c r="AE1010" s="12">
        <f t="shared" si="136"/>
        <v>427</v>
      </c>
      <c r="AF1010" s="12">
        <f t="shared" si="137"/>
        <v>11</v>
      </c>
      <c r="AG1010" s="12">
        <f t="shared" si="138"/>
        <v>11</v>
      </c>
      <c r="AH1010" s="9">
        <f t="shared" si="142"/>
        <v>2.576112412177986E-2</v>
      </c>
      <c r="AI1010" s="14">
        <f>VLOOKUP(E1010,'Verweis Faktor'!$A:$B,2,FALSE)</f>
        <v>1</v>
      </c>
      <c r="AJ1010" s="14"/>
      <c r="AK1010" s="14" t="str">
        <f>IF(AL1010="Ja","Versandkosten",VLOOKUP(E1010,'Verweis Belegart'!$A$2:$B$9,2,FALSE))</f>
        <v>Hardware</v>
      </c>
      <c r="AL1010" s="14" t="str">
        <f t="shared" si="143"/>
        <v>Nein</v>
      </c>
      <c r="AM1010" s="14" t="str">
        <f t="shared" si="139"/>
        <v>Positiv</v>
      </c>
    </row>
    <row r="1011" spans="1:39" ht="17.25" customHeight="1" x14ac:dyDescent="0.35">
      <c r="A1011" s="17">
        <v>14571909</v>
      </c>
      <c r="B1011" s="2" t="s">
        <v>1159</v>
      </c>
      <c r="C1011" s="1">
        <v>2025001</v>
      </c>
      <c r="D1011" s="1">
        <v>2000266</v>
      </c>
      <c r="E1011" s="2" t="s">
        <v>34</v>
      </c>
      <c r="F1011" s="2" t="s">
        <v>142</v>
      </c>
      <c r="G1011" s="2" t="s">
        <v>25</v>
      </c>
      <c r="H1011" s="2" t="s">
        <v>1270</v>
      </c>
      <c r="I1011" s="2" t="s">
        <v>1271</v>
      </c>
      <c r="J1011" s="2" t="s">
        <v>103</v>
      </c>
      <c r="K1011" s="2" t="s">
        <v>28</v>
      </c>
      <c r="L1011" s="2" t="s">
        <v>1211</v>
      </c>
      <c r="M1011" s="2" t="s">
        <v>1212</v>
      </c>
      <c r="N1011" s="2" t="s">
        <v>1213</v>
      </c>
      <c r="O1011" s="3">
        <v>3</v>
      </c>
      <c r="P1011" s="3">
        <v>105</v>
      </c>
      <c r="Q1011" s="3">
        <v>119</v>
      </c>
      <c r="R1011" s="3">
        <v>357</v>
      </c>
      <c r="S1011" s="3">
        <v>14</v>
      </c>
      <c r="T1011" s="3">
        <v>42</v>
      </c>
      <c r="U1011" s="3">
        <v>11.76</v>
      </c>
      <c r="V1011" s="2" t="s">
        <v>427</v>
      </c>
      <c r="W1011" s="2" t="s">
        <v>428</v>
      </c>
      <c r="X1011" s="2" t="s">
        <v>419</v>
      </c>
      <c r="Y1011" s="19" t="str">
        <f>VLOOKUP(G1011,'Verweis Kd-Gruppe'!$A$2:$B$8,2,FALSE)</f>
        <v>FHK</v>
      </c>
      <c r="Z1011" s="19" t="str">
        <f>VLOOKUP(J1011,'Verweis Art-Gruppe'!$A$2:$B$15,2,FALSE)</f>
        <v>Geräte</v>
      </c>
      <c r="AA1011" s="19" t="str">
        <f>VLOOKUP(W1011,'Verweis Vertreter'!$A$2:$B$24,2,FALSE)</f>
        <v>Zentrale</v>
      </c>
      <c r="AB1011" s="12">
        <f t="shared" si="135"/>
        <v>3</v>
      </c>
      <c r="AC1011" s="12">
        <f t="shared" si="140"/>
        <v>105</v>
      </c>
      <c r="AD1011" s="12">
        <f t="shared" si="141"/>
        <v>119</v>
      </c>
      <c r="AE1011" s="12">
        <f t="shared" si="136"/>
        <v>357</v>
      </c>
      <c r="AF1011" s="12">
        <f t="shared" si="137"/>
        <v>14</v>
      </c>
      <c r="AG1011" s="12">
        <f t="shared" si="138"/>
        <v>42</v>
      </c>
      <c r="AH1011" s="9">
        <f t="shared" si="142"/>
        <v>0.11764705882352941</v>
      </c>
      <c r="AI1011" s="14">
        <f>VLOOKUP(E1011,'Verweis Faktor'!$A:$B,2,FALSE)</f>
        <v>1</v>
      </c>
      <c r="AJ1011" s="14"/>
      <c r="AK1011" s="14" t="str">
        <f>IF(AL1011="Ja","Versandkosten",VLOOKUP(E1011,'Verweis Belegart'!$A$2:$B$9,2,FALSE))</f>
        <v>Hardware</v>
      </c>
      <c r="AL1011" s="14" t="str">
        <f t="shared" si="143"/>
        <v>Nein</v>
      </c>
      <c r="AM1011" s="14" t="str">
        <f t="shared" si="139"/>
        <v>Positiv</v>
      </c>
    </row>
    <row r="1012" spans="1:39" ht="17.25" customHeight="1" x14ac:dyDescent="0.35">
      <c r="A1012" s="17">
        <v>14571700</v>
      </c>
      <c r="B1012" s="2" t="s">
        <v>1159</v>
      </c>
      <c r="C1012" s="1">
        <v>2025001</v>
      </c>
      <c r="D1012" s="1">
        <v>2000267</v>
      </c>
      <c r="E1012" s="2" t="s">
        <v>34</v>
      </c>
      <c r="F1012" s="2" t="s">
        <v>53</v>
      </c>
      <c r="G1012" s="2" t="s">
        <v>66</v>
      </c>
      <c r="H1012" s="2" t="s">
        <v>640</v>
      </c>
      <c r="I1012" s="2" t="s">
        <v>641</v>
      </c>
      <c r="J1012" s="2" t="s">
        <v>304</v>
      </c>
      <c r="K1012" s="2" t="s">
        <v>28</v>
      </c>
      <c r="L1012" s="2" t="s">
        <v>192</v>
      </c>
      <c r="M1012" s="2" t="s">
        <v>193</v>
      </c>
      <c r="N1012" s="2" t="s">
        <v>194</v>
      </c>
      <c r="O1012" s="3">
        <v>3</v>
      </c>
      <c r="P1012" s="3">
        <v>40.409999999999997</v>
      </c>
      <c r="Q1012" s="3">
        <v>44.22</v>
      </c>
      <c r="R1012" s="3">
        <v>132.66</v>
      </c>
      <c r="S1012" s="3">
        <v>3.81</v>
      </c>
      <c r="T1012" s="3">
        <v>11.43</v>
      </c>
      <c r="U1012" s="3">
        <v>8.61</v>
      </c>
      <c r="V1012" s="2" t="s">
        <v>195</v>
      </c>
      <c r="W1012" s="2" t="s">
        <v>196</v>
      </c>
      <c r="X1012" s="2" t="s">
        <v>197</v>
      </c>
      <c r="Y1012" s="19" t="str">
        <f>VLOOKUP(G1012,'Verweis Kd-Gruppe'!$A$2:$B$8,2,FALSE)</f>
        <v>EXP</v>
      </c>
      <c r="Z1012" s="19" t="str">
        <f>VLOOKUP(J1012,'Verweis Art-Gruppe'!$A$2:$B$15,2,FALSE)</f>
        <v>Zubehör</v>
      </c>
      <c r="AA1012" s="19" t="str">
        <f>VLOOKUP(W1012,'Verweis Vertreter'!$A$2:$B$24,2,FALSE)</f>
        <v>Akin Erdem</v>
      </c>
      <c r="AB1012" s="12">
        <f t="shared" si="135"/>
        <v>3</v>
      </c>
      <c r="AC1012" s="12">
        <f t="shared" si="140"/>
        <v>40.409999999999997</v>
      </c>
      <c r="AD1012" s="12">
        <f t="shared" si="141"/>
        <v>44.22</v>
      </c>
      <c r="AE1012" s="12">
        <f t="shared" si="136"/>
        <v>132.66</v>
      </c>
      <c r="AF1012" s="12">
        <f t="shared" si="137"/>
        <v>3.81</v>
      </c>
      <c r="AG1012" s="12">
        <f t="shared" si="138"/>
        <v>11.43</v>
      </c>
      <c r="AH1012" s="9">
        <f t="shared" si="142"/>
        <v>8.6160108548168246E-2</v>
      </c>
      <c r="AI1012" s="14">
        <f>VLOOKUP(E1012,'Verweis Faktor'!$A:$B,2,FALSE)</f>
        <v>1</v>
      </c>
      <c r="AJ1012" s="14"/>
      <c r="AK1012" s="14" t="str">
        <f>IF(AL1012="Ja","Versandkosten",VLOOKUP(E1012,'Verweis Belegart'!$A$2:$B$9,2,FALSE))</f>
        <v>Hardware</v>
      </c>
      <c r="AL1012" s="14" t="str">
        <f t="shared" si="143"/>
        <v>Nein</v>
      </c>
      <c r="AM1012" s="14" t="str">
        <f t="shared" si="139"/>
        <v>Positiv</v>
      </c>
    </row>
    <row r="1013" spans="1:39" ht="17.25" customHeight="1" x14ac:dyDescent="0.35">
      <c r="A1013" s="17">
        <v>14571700</v>
      </c>
      <c r="B1013" s="2" t="s">
        <v>1159</v>
      </c>
      <c r="C1013" s="1">
        <v>2025001</v>
      </c>
      <c r="D1013" s="1">
        <v>2000267</v>
      </c>
      <c r="E1013" s="2" t="s">
        <v>34</v>
      </c>
      <c r="F1013" s="2" t="s">
        <v>53</v>
      </c>
      <c r="G1013" s="2" t="s">
        <v>66</v>
      </c>
      <c r="H1013" s="2" t="s">
        <v>640</v>
      </c>
      <c r="I1013" s="2" t="s">
        <v>641</v>
      </c>
      <c r="J1013" s="2" t="s">
        <v>103</v>
      </c>
      <c r="K1013" s="2" t="s">
        <v>45</v>
      </c>
      <c r="L1013" s="2" t="s">
        <v>1064</v>
      </c>
      <c r="M1013" s="2" t="s">
        <v>1065</v>
      </c>
      <c r="N1013" s="2" t="s">
        <v>62</v>
      </c>
      <c r="O1013" s="3">
        <v>1</v>
      </c>
      <c r="P1013" s="3">
        <v>149</v>
      </c>
      <c r="Q1013" s="3">
        <v>159.79</v>
      </c>
      <c r="R1013" s="3">
        <v>159.79</v>
      </c>
      <c r="S1013" s="3">
        <v>10.79</v>
      </c>
      <c r="T1013" s="3">
        <v>10.79</v>
      </c>
      <c r="U1013" s="3">
        <v>6.75</v>
      </c>
      <c r="V1013" s="2" t="s">
        <v>195</v>
      </c>
      <c r="W1013" s="2" t="s">
        <v>196</v>
      </c>
      <c r="X1013" s="2" t="s">
        <v>197</v>
      </c>
      <c r="Y1013" s="19" t="str">
        <f>VLOOKUP(G1013,'Verweis Kd-Gruppe'!$A$2:$B$8,2,FALSE)</f>
        <v>EXP</v>
      </c>
      <c r="Z1013" s="19" t="str">
        <f>VLOOKUP(J1013,'Verweis Art-Gruppe'!$A$2:$B$15,2,FALSE)</f>
        <v>Geräte</v>
      </c>
      <c r="AA1013" s="19" t="str">
        <f>VLOOKUP(W1013,'Verweis Vertreter'!$A$2:$B$24,2,FALSE)</f>
        <v>Akin Erdem</v>
      </c>
      <c r="AB1013" s="12">
        <f t="shared" si="135"/>
        <v>1</v>
      </c>
      <c r="AC1013" s="12">
        <f t="shared" si="140"/>
        <v>149</v>
      </c>
      <c r="AD1013" s="12">
        <f t="shared" si="141"/>
        <v>159.79</v>
      </c>
      <c r="AE1013" s="12">
        <f t="shared" si="136"/>
        <v>159.79</v>
      </c>
      <c r="AF1013" s="12">
        <f t="shared" si="137"/>
        <v>10.79</v>
      </c>
      <c r="AG1013" s="12">
        <f t="shared" si="138"/>
        <v>10.79</v>
      </c>
      <c r="AH1013" s="9">
        <f t="shared" si="142"/>
        <v>6.7526128043056508E-2</v>
      </c>
      <c r="AI1013" s="14">
        <f>VLOOKUP(E1013,'Verweis Faktor'!$A:$B,2,FALSE)</f>
        <v>1</v>
      </c>
      <c r="AJ1013" s="14"/>
      <c r="AK1013" s="14" t="str">
        <f>IF(AL1013="Ja","Versandkosten",VLOOKUP(E1013,'Verweis Belegart'!$A$2:$B$9,2,FALSE))</f>
        <v>Hardware</v>
      </c>
      <c r="AL1013" s="14" t="str">
        <f t="shared" si="143"/>
        <v>Nein</v>
      </c>
      <c r="AM1013" s="14" t="str">
        <f t="shared" si="139"/>
        <v>Positiv</v>
      </c>
    </row>
    <row r="1014" spans="1:39" ht="17.25" customHeight="1" x14ac:dyDescent="0.35">
      <c r="A1014" s="17">
        <v>14571700</v>
      </c>
      <c r="B1014" s="2" t="s">
        <v>1159</v>
      </c>
      <c r="C1014" s="1">
        <v>2025001</v>
      </c>
      <c r="D1014" s="1">
        <v>2000267</v>
      </c>
      <c r="E1014" s="2" t="s">
        <v>34</v>
      </c>
      <c r="F1014" s="2" t="s">
        <v>53</v>
      </c>
      <c r="G1014" s="2" t="s">
        <v>66</v>
      </c>
      <c r="H1014" s="2" t="s">
        <v>640</v>
      </c>
      <c r="I1014" s="2" t="s">
        <v>641</v>
      </c>
      <c r="J1014" s="2" t="s">
        <v>103</v>
      </c>
      <c r="K1014" s="2" t="s">
        <v>49</v>
      </c>
      <c r="L1014" s="2" t="s">
        <v>1272</v>
      </c>
      <c r="M1014" s="2" t="s">
        <v>1273</v>
      </c>
      <c r="N1014" s="2" t="s">
        <v>961</v>
      </c>
      <c r="O1014" s="3">
        <v>1</v>
      </c>
      <c r="P1014" s="3">
        <v>156</v>
      </c>
      <c r="Q1014" s="3">
        <v>159.79</v>
      </c>
      <c r="R1014" s="3">
        <v>159.79</v>
      </c>
      <c r="S1014" s="3">
        <v>3.79</v>
      </c>
      <c r="T1014" s="3">
        <v>3.79</v>
      </c>
      <c r="U1014" s="3">
        <v>2.37</v>
      </c>
      <c r="V1014" s="2" t="s">
        <v>195</v>
      </c>
      <c r="W1014" s="2" t="s">
        <v>196</v>
      </c>
      <c r="X1014" s="2" t="s">
        <v>197</v>
      </c>
      <c r="Y1014" s="19" t="str">
        <f>VLOOKUP(G1014,'Verweis Kd-Gruppe'!$A$2:$B$8,2,FALSE)</f>
        <v>EXP</v>
      </c>
      <c r="Z1014" s="19" t="str">
        <f>VLOOKUP(J1014,'Verweis Art-Gruppe'!$A$2:$B$15,2,FALSE)</f>
        <v>Geräte</v>
      </c>
      <c r="AA1014" s="19" t="str">
        <f>VLOOKUP(W1014,'Verweis Vertreter'!$A$2:$B$24,2,FALSE)</f>
        <v>Akin Erdem</v>
      </c>
      <c r="AB1014" s="12">
        <f t="shared" si="135"/>
        <v>1</v>
      </c>
      <c r="AC1014" s="12">
        <f t="shared" si="140"/>
        <v>156</v>
      </c>
      <c r="AD1014" s="12">
        <f t="shared" si="141"/>
        <v>159.79</v>
      </c>
      <c r="AE1014" s="12">
        <f t="shared" si="136"/>
        <v>159.79</v>
      </c>
      <c r="AF1014" s="12">
        <f t="shared" si="137"/>
        <v>3.79</v>
      </c>
      <c r="AG1014" s="12">
        <f t="shared" si="138"/>
        <v>3.79</v>
      </c>
      <c r="AH1014" s="9">
        <f t="shared" si="142"/>
        <v>2.3718630702797422E-2</v>
      </c>
      <c r="AI1014" s="14">
        <f>VLOOKUP(E1014,'Verweis Faktor'!$A:$B,2,FALSE)</f>
        <v>1</v>
      </c>
      <c r="AJ1014" s="14"/>
      <c r="AK1014" s="14" t="str">
        <f>IF(AL1014="Ja","Versandkosten",VLOOKUP(E1014,'Verweis Belegart'!$A$2:$B$9,2,FALSE))</f>
        <v>Hardware</v>
      </c>
      <c r="AL1014" s="14" t="str">
        <f t="shared" si="143"/>
        <v>Nein</v>
      </c>
      <c r="AM1014" s="14" t="str">
        <f t="shared" si="139"/>
        <v>Positiv</v>
      </c>
    </row>
    <row r="1015" spans="1:39" ht="17.25" customHeight="1" x14ac:dyDescent="0.35">
      <c r="A1015" s="17">
        <v>14571700</v>
      </c>
      <c r="B1015" s="2" t="s">
        <v>1159</v>
      </c>
      <c r="C1015" s="1">
        <v>2025001</v>
      </c>
      <c r="D1015" s="1">
        <v>2000267</v>
      </c>
      <c r="E1015" s="2" t="s">
        <v>34</v>
      </c>
      <c r="F1015" s="2" t="s">
        <v>53</v>
      </c>
      <c r="G1015" s="2" t="s">
        <v>66</v>
      </c>
      <c r="H1015" s="2" t="s">
        <v>640</v>
      </c>
      <c r="I1015" s="2" t="s">
        <v>641</v>
      </c>
      <c r="J1015" s="2" t="s">
        <v>304</v>
      </c>
      <c r="K1015" s="2" t="s">
        <v>79</v>
      </c>
      <c r="L1015" s="2" t="s">
        <v>1274</v>
      </c>
      <c r="M1015" s="2" t="s">
        <v>1275</v>
      </c>
      <c r="N1015" s="2" t="s">
        <v>1276</v>
      </c>
      <c r="O1015" s="3">
        <v>1</v>
      </c>
      <c r="P1015" s="3">
        <v>15.21</v>
      </c>
      <c r="Q1015" s="3">
        <v>18.09</v>
      </c>
      <c r="R1015" s="3">
        <v>18.09</v>
      </c>
      <c r="S1015" s="3">
        <v>2.88</v>
      </c>
      <c r="T1015" s="3">
        <v>2.88</v>
      </c>
      <c r="U1015" s="3">
        <v>15.92</v>
      </c>
      <c r="V1015" s="2" t="s">
        <v>195</v>
      </c>
      <c r="W1015" s="2" t="s">
        <v>196</v>
      </c>
      <c r="X1015" s="2" t="s">
        <v>197</v>
      </c>
      <c r="Y1015" s="19" t="str">
        <f>VLOOKUP(G1015,'Verweis Kd-Gruppe'!$A$2:$B$8,2,FALSE)</f>
        <v>EXP</v>
      </c>
      <c r="Z1015" s="19" t="str">
        <f>VLOOKUP(J1015,'Verweis Art-Gruppe'!$A$2:$B$15,2,FALSE)</f>
        <v>Zubehör</v>
      </c>
      <c r="AA1015" s="19" t="str">
        <f>VLOOKUP(W1015,'Verweis Vertreter'!$A$2:$B$24,2,FALSE)</f>
        <v>Akin Erdem</v>
      </c>
      <c r="AB1015" s="12">
        <f t="shared" si="135"/>
        <v>1</v>
      </c>
      <c r="AC1015" s="12">
        <f t="shared" si="140"/>
        <v>15.21</v>
      </c>
      <c r="AD1015" s="12">
        <f t="shared" si="141"/>
        <v>18.09</v>
      </c>
      <c r="AE1015" s="12">
        <f t="shared" si="136"/>
        <v>18.09</v>
      </c>
      <c r="AF1015" s="12">
        <f t="shared" si="137"/>
        <v>2.88</v>
      </c>
      <c r="AG1015" s="12">
        <f t="shared" si="138"/>
        <v>2.88</v>
      </c>
      <c r="AH1015" s="9">
        <f t="shared" si="142"/>
        <v>0.15920398009950248</v>
      </c>
      <c r="AI1015" s="14">
        <f>VLOOKUP(E1015,'Verweis Faktor'!$A:$B,2,FALSE)</f>
        <v>1</v>
      </c>
      <c r="AJ1015" s="14"/>
      <c r="AK1015" s="14" t="str">
        <f>IF(AL1015="Ja","Versandkosten",VLOOKUP(E1015,'Verweis Belegart'!$A$2:$B$9,2,FALSE))</f>
        <v>Hardware</v>
      </c>
      <c r="AL1015" s="14" t="str">
        <f t="shared" si="143"/>
        <v>Nein</v>
      </c>
      <c r="AM1015" s="14" t="str">
        <f t="shared" si="139"/>
        <v>Positiv</v>
      </c>
    </row>
    <row r="1016" spans="1:39" ht="17.25" customHeight="1" x14ac:dyDescent="0.35">
      <c r="A1016" s="17">
        <v>14571700</v>
      </c>
      <c r="B1016" s="2" t="s">
        <v>1159</v>
      </c>
      <c r="C1016" s="1">
        <v>2025001</v>
      </c>
      <c r="D1016" s="1">
        <v>2000267</v>
      </c>
      <c r="E1016" s="2" t="s">
        <v>34</v>
      </c>
      <c r="F1016" s="2" t="s">
        <v>53</v>
      </c>
      <c r="G1016" s="2" t="s">
        <v>66</v>
      </c>
      <c r="H1016" s="2" t="s">
        <v>640</v>
      </c>
      <c r="I1016" s="2" t="s">
        <v>641</v>
      </c>
      <c r="J1016" s="2" t="s">
        <v>304</v>
      </c>
      <c r="K1016" s="2" t="s">
        <v>83</v>
      </c>
      <c r="L1016" s="2" t="s">
        <v>217</v>
      </c>
      <c r="M1016" s="2" t="s">
        <v>218</v>
      </c>
      <c r="N1016" s="2" t="s">
        <v>219</v>
      </c>
      <c r="O1016" s="3">
        <v>10</v>
      </c>
      <c r="P1016" s="3">
        <v>149.23050000000001</v>
      </c>
      <c r="Q1016" s="3">
        <v>159.79</v>
      </c>
      <c r="R1016" s="3">
        <v>1597.9</v>
      </c>
      <c r="S1016" s="3">
        <v>10.5595</v>
      </c>
      <c r="T1016" s="3">
        <v>105.59</v>
      </c>
      <c r="U1016" s="3">
        <v>6.6</v>
      </c>
      <c r="V1016" s="2" t="s">
        <v>195</v>
      </c>
      <c r="W1016" s="2" t="s">
        <v>196</v>
      </c>
      <c r="X1016" s="2" t="s">
        <v>197</v>
      </c>
      <c r="Y1016" s="19" t="str">
        <f>VLOOKUP(G1016,'Verweis Kd-Gruppe'!$A$2:$B$8,2,FALSE)</f>
        <v>EXP</v>
      </c>
      <c r="Z1016" s="19" t="str">
        <f>VLOOKUP(J1016,'Verweis Art-Gruppe'!$A$2:$B$15,2,FALSE)</f>
        <v>Zubehör</v>
      </c>
      <c r="AA1016" s="19" t="str">
        <f>VLOOKUP(W1016,'Verweis Vertreter'!$A$2:$B$24,2,FALSE)</f>
        <v>Akin Erdem</v>
      </c>
      <c r="AB1016" s="12">
        <f t="shared" si="135"/>
        <v>10</v>
      </c>
      <c r="AC1016" s="12">
        <f t="shared" si="140"/>
        <v>149.23050000000001</v>
      </c>
      <c r="AD1016" s="12">
        <f t="shared" si="141"/>
        <v>159.79</v>
      </c>
      <c r="AE1016" s="12">
        <f t="shared" si="136"/>
        <v>1597.9</v>
      </c>
      <c r="AF1016" s="12">
        <f t="shared" si="137"/>
        <v>10.5595</v>
      </c>
      <c r="AG1016" s="12">
        <f t="shared" si="138"/>
        <v>105.59</v>
      </c>
      <c r="AH1016" s="9">
        <f t="shared" si="142"/>
        <v>6.6080480630827956E-2</v>
      </c>
      <c r="AI1016" s="14">
        <f>VLOOKUP(E1016,'Verweis Faktor'!$A:$B,2,FALSE)</f>
        <v>1</v>
      </c>
      <c r="AJ1016" s="14"/>
      <c r="AK1016" s="14" t="str">
        <f>IF(AL1016="Ja","Versandkosten",VLOOKUP(E1016,'Verweis Belegart'!$A$2:$B$9,2,FALSE))</f>
        <v>Hardware</v>
      </c>
      <c r="AL1016" s="14" t="str">
        <f t="shared" si="143"/>
        <v>Nein</v>
      </c>
      <c r="AM1016" s="14" t="str">
        <f t="shared" si="139"/>
        <v>Positiv</v>
      </c>
    </row>
    <row r="1017" spans="1:39" ht="17.25" customHeight="1" x14ac:dyDescent="0.35">
      <c r="A1017" s="17">
        <v>14571600</v>
      </c>
      <c r="B1017" s="2" t="s">
        <v>1159</v>
      </c>
      <c r="C1017" s="1">
        <v>2025001</v>
      </c>
      <c r="D1017" s="1">
        <v>2000268</v>
      </c>
      <c r="E1017" s="2" t="s">
        <v>34</v>
      </c>
      <c r="F1017" s="2" t="s">
        <v>142</v>
      </c>
      <c r="G1017" s="2" t="s">
        <v>25</v>
      </c>
      <c r="H1017" s="2" t="s">
        <v>1277</v>
      </c>
      <c r="I1017" s="2" t="s">
        <v>1278</v>
      </c>
      <c r="J1017" s="2" t="s">
        <v>103</v>
      </c>
      <c r="K1017" s="2" t="s">
        <v>28</v>
      </c>
      <c r="L1017" s="2" t="s">
        <v>1200</v>
      </c>
      <c r="M1017" s="2" t="s">
        <v>1201</v>
      </c>
      <c r="N1017" s="2" t="s">
        <v>262</v>
      </c>
      <c r="O1017" s="3">
        <v>1</v>
      </c>
      <c r="P1017" s="3">
        <v>994</v>
      </c>
      <c r="Q1017" s="3">
        <v>1039</v>
      </c>
      <c r="R1017" s="3">
        <v>1039</v>
      </c>
      <c r="S1017" s="3">
        <v>45</v>
      </c>
      <c r="T1017" s="3">
        <v>45</v>
      </c>
      <c r="U1017" s="3">
        <v>4.33</v>
      </c>
      <c r="V1017" s="2" t="s">
        <v>697</v>
      </c>
      <c r="W1017" s="2" t="s">
        <v>698</v>
      </c>
      <c r="X1017" s="2" t="s">
        <v>699</v>
      </c>
      <c r="Y1017" s="19" t="str">
        <f>VLOOKUP(G1017,'Verweis Kd-Gruppe'!$A$2:$B$8,2,FALSE)</f>
        <v>FHK</v>
      </c>
      <c r="Z1017" s="19" t="str">
        <f>VLOOKUP(J1017,'Verweis Art-Gruppe'!$A$2:$B$15,2,FALSE)</f>
        <v>Geräte</v>
      </c>
      <c r="AA1017" s="19" t="str">
        <f>VLOOKUP(W1017,'Verweis Vertreter'!$A$2:$B$24,2,FALSE)</f>
        <v>Zentrale</v>
      </c>
      <c r="AB1017" s="12">
        <f t="shared" si="135"/>
        <v>1</v>
      </c>
      <c r="AC1017" s="12">
        <f t="shared" si="140"/>
        <v>994</v>
      </c>
      <c r="AD1017" s="12">
        <f t="shared" si="141"/>
        <v>1039</v>
      </c>
      <c r="AE1017" s="12">
        <f t="shared" si="136"/>
        <v>1039</v>
      </c>
      <c r="AF1017" s="12">
        <f t="shared" si="137"/>
        <v>45</v>
      </c>
      <c r="AG1017" s="12">
        <f t="shared" si="138"/>
        <v>45</v>
      </c>
      <c r="AH1017" s="9">
        <f t="shared" si="142"/>
        <v>4.331087584215592E-2</v>
      </c>
      <c r="AI1017" s="14">
        <f>VLOOKUP(E1017,'Verweis Faktor'!$A:$B,2,FALSE)</f>
        <v>1</v>
      </c>
      <c r="AJ1017" s="14"/>
      <c r="AK1017" s="14" t="str">
        <f>IF(AL1017="Ja","Versandkosten",VLOOKUP(E1017,'Verweis Belegart'!$A$2:$B$9,2,FALSE))</f>
        <v>Hardware</v>
      </c>
      <c r="AL1017" s="14" t="str">
        <f t="shared" si="143"/>
        <v>Nein</v>
      </c>
      <c r="AM1017" s="14" t="str">
        <f t="shared" si="139"/>
        <v>Positiv</v>
      </c>
    </row>
    <row r="1018" spans="1:39" ht="17.25" customHeight="1" x14ac:dyDescent="0.35">
      <c r="A1018" s="17">
        <v>14571514</v>
      </c>
      <c r="B1018" s="2" t="s">
        <v>1159</v>
      </c>
      <c r="C1018" s="1">
        <v>2025001</v>
      </c>
      <c r="D1018" s="1">
        <v>2000269</v>
      </c>
      <c r="E1018" s="2" t="s">
        <v>34</v>
      </c>
      <c r="F1018" s="2" t="s">
        <v>53</v>
      </c>
      <c r="G1018" s="2" t="s">
        <v>66</v>
      </c>
      <c r="H1018" s="2" t="s">
        <v>640</v>
      </c>
      <c r="I1018" s="2" t="s">
        <v>641</v>
      </c>
      <c r="J1018" s="2" t="s">
        <v>304</v>
      </c>
      <c r="K1018" s="2" t="s">
        <v>28</v>
      </c>
      <c r="L1018" s="2" t="s">
        <v>1279</v>
      </c>
      <c r="M1018" s="2" t="s">
        <v>1280</v>
      </c>
      <c r="N1018" s="2" t="s">
        <v>1281</v>
      </c>
      <c r="O1018" s="3">
        <v>1</v>
      </c>
      <c r="P1018" s="3">
        <v>67.3</v>
      </c>
      <c r="Q1018" s="3">
        <v>63.31</v>
      </c>
      <c r="R1018" s="3">
        <v>63.31</v>
      </c>
      <c r="S1018" s="3">
        <v>-3.99</v>
      </c>
      <c r="T1018" s="3">
        <v>-3.99</v>
      </c>
      <c r="U1018" s="3">
        <v>-6.3</v>
      </c>
      <c r="V1018" s="2" t="s">
        <v>195</v>
      </c>
      <c r="W1018" s="2" t="s">
        <v>196</v>
      </c>
      <c r="X1018" s="2" t="s">
        <v>197</v>
      </c>
      <c r="Y1018" s="19" t="str">
        <f>VLOOKUP(G1018,'Verweis Kd-Gruppe'!$A$2:$B$8,2,FALSE)</f>
        <v>EXP</v>
      </c>
      <c r="Z1018" s="19" t="str">
        <f>VLOOKUP(J1018,'Verweis Art-Gruppe'!$A$2:$B$15,2,FALSE)</f>
        <v>Zubehör</v>
      </c>
      <c r="AA1018" s="19" t="str">
        <f>VLOOKUP(W1018,'Verweis Vertreter'!$A$2:$B$24,2,FALSE)</f>
        <v>Akin Erdem</v>
      </c>
      <c r="AB1018" s="12">
        <f t="shared" si="135"/>
        <v>1</v>
      </c>
      <c r="AC1018" s="12">
        <f t="shared" si="140"/>
        <v>67.3</v>
      </c>
      <c r="AD1018" s="12">
        <f t="shared" si="141"/>
        <v>63.31</v>
      </c>
      <c r="AE1018" s="12">
        <f t="shared" si="136"/>
        <v>63.31</v>
      </c>
      <c r="AF1018" s="12">
        <f t="shared" si="137"/>
        <v>-3.99</v>
      </c>
      <c r="AG1018" s="12">
        <f t="shared" si="138"/>
        <v>-3.99</v>
      </c>
      <c r="AH1018" s="9">
        <f t="shared" si="142"/>
        <v>-6.3023219080713955E-2</v>
      </c>
      <c r="AI1018" s="14">
        <f>VLOOKUP(E1018,'Verweis Faktor'!$A:$B,2,FALSE)</f>
        <v>1</v>
      </c>
      <c r="AJ1018" s="14"/>
      <c r="AK1018" s="14" t="str">
        <f>IF(AL1018="Ja","Versandkosten",VLOOKUP(E1018,'Verweis Belegart'!$A$2:$B$9,2,FALSE))</f>
        <v>Hardware</v>
      </c>
      <c r="AL1018" s="14" t="str">
        <f t="shared" si="143"/>
        <v>Nein</v>
      </c>
      <c r="AM1018" s="14" t="str">
        <f t="shared" si="139"/>
        <v>Negativ</v>
      </c>
    </row>
    <row r="1019" spans="1:39" ht="17.25" customHeight="1" x14ac:dyDescent="0.35">
      <c r="A1019" s="17">
        <v>14571556</v>
      </c>
      <c r="B1019" s="2" t="s">
        <v>1159</v>
      </c>
      <c r="C1019" s="1">
        <v>2025001</v>
      </c>
      <c r="D1019" s="1">
        <v>2000270</v>
      </c>
      <c r="E1019" s="2" t="s">
        <v>34</v>
      </c>
      <c r="F1019" s="2" t="s">
        <v>35</v>
      </c>
      <c r="G1019" s="2" t="s">
        <v>36</v>
      </c>
      <c r="H1019" s="2" t="s">
        <v>37</v>
      </c>
      <c r="I1019" s="2" t="s">
        <v>38</v>
      </c>
      <c r="J1019" s="2" t="s">
        <v>103</v>
      </c>
      <c r="K1019" s="2" t="s">
        <v>28</v>
      </c>
      <c r="L1019" s="2" t="s">
        <v>569</v>
      </c>
      <c r="M1019" s="2" t="s">
        <v>570</v>
      </c>
      <c r="N1019" s="2" t="s">
        <v>571</v>
      </c>
      <c r="O1019" s="3">
        <v>50</v>
      </c>
      <c r="P1019" s="3">
        <v>685</v>
      </c>
      <c r="Q1019" s="3">
        <v>709</v>
      </c>
      <c r="R1019" s="3">
        <v>35450</v>
      </c>
      <c r="S1019" s="3">
        <v>24</v>
      </c>
      <c r="T1019" s="3">
        <v>1200</v>
      </c>
      <c r="U1019" s="3">
        <v>3.38</v>
      </c>
      <c r="V1019" s="2" t="s">
        <v>42</v>
      </c>
      <c r="W1019" s="2" t="s">
        <v>43</v>
      </c>
      <c r="X1019" s="2" t="s">
        <v>44</v>
      </c>
      <c r="Y1019" s="19" t="str">
        <f>VLOOKUP(G1019,'Verweis Kd-Gruppe'!$A$2:$B$8,2,FALSE)</f>
        <v>GRK</v>
      </c>
      <c r="Z1019" s="19" t="str">
        <f>VLOOKUP(J1019,'Verweis Art-Gruppe'!$A$2:$B$15,2,FALSE)</f>
        <v>Geräte</v>
      </c>
      <c r="AA1019" s="19" t="str">
        <f>VLOOKUP(W1019,'Verweis Vertreter'!$A$2:$B$24,2,FALSE)</f>
        <v>Sebastian Faber</v>
      </c>
      <c r="AB1019" s="12">
        <f t="shared" si="135"/>
        <v>50</v>
      </c>
      <c r="AC1019" s="12">
        <f t="shared" si="140"/>
        <v>685</v>
      </c>
      <c r="AD1019" s="12">
        <f t="shared" si="141"/>
        <v>709</v>
      </c>
      <c r="AE1019" s="12">
        <f t="shared" si="136"/>
        <v>35450</v>
      </c>
      <c r="AF1019" s="12">
        <f t="shared" si="137"/>
        <v>24</v>
      </c>
      <c r="AG1019" s="12">
        <f t="shared" si="138"/>
        <v>1200</v>
      </c>
      <c r="AH1019" s="9">
        <f t="shared" si="142"/>
        <v>3.3850493653032443E-2</v>
      </c>
      <c r="AI1019" s="14">
        <f>VLOOKUP(E1019,'Verweis Faktor'!$A:$B,2,FALSE)</f>
        <v>1</v>
      </c>
      <c r="AJ1019" s="14"/>
      <c r="AK1019" s="14" t="str">
        <f>IF(AL1019="Ja","Versandkosten",VLOOKUP(E1019,'Verweis Belegart'!$A$2:$B$9,2,FALSE))</f>
        <v>Hardware</v>
      </c>
      <c r="AL1019" s="14" t="str">
        <f t="shared" si="143"/>
        <v>Nein</v>
      </c>
      <c r="AM1019" s="14" t="str">
        <f t="shared" si="139"/>
        <v>Positiv</v>
      </c>
    </row>
    <row r="1020" spans="1:39" ht="17.25" customHeight="1" x14ac:dyDescent="0.35">
      <c r="A1020" s="17">
        <v>14571903</v>
      </c>
      <c r="B1020" s="2" t="s">
        <v>1159</v>
      </c>
      <c r="C1020" s="1">
        <v>2025001</v>
      </c>
      <c r="D1020" s="1">
        <v>2000271</v>
      </c>
      <c r="E1020" s="2" t="s">
        <v>34</v>
      </c>
      <c r="F1020" s="2" t="s">
        <v>182</v>
      </c>
      <c r="G1020" s="2" t="s">
        <v>66</v>
      </c>
      <c r="H1020" s="2" t="s">
        <v>925</v>
      </c>
      <c r="I1020" s="2" t="s">
        <v>926</v>
      </c>
      <c r="J1020" s="2" t="s">
        <v>103</v>
      </c>
      <c r="K1020" s="2" t="s">
        <v>28</v>
      </c>
      <c r="L1020" s="2" t="s">
        <v>1282</v>
      </c>
      <c r="M1020" s="2" t="s">
        <v>1283</v>
      </c>
      <c r="N1020" s="2" t="s">
        <v>1284</v>
      </c>
      <c r="O1020" s="3">
        <v>4</v>
      </c>
      <c r="P1020" s="3">
        <v>190</v>
      </c>
      <c r="Q1020" s="3">
        <v>205</v>
      </c>
      <c r="R1020" s="3">
        <v>820</v>
      </c>
      <c r="S1020" s="3">
        <v>15</v>
      </c>
      <c r="T1020" s="3">
        <v>60</v>
      </c>
      <c r="U1020" s="3">
        <v>7.31</v>
      </c>
      <c r="V1020" s="2" t="s">
        <v>927</v>
      </c>
      <c r="W1020" s="2" t="s">
        <v>928</v>
      </c>
      <c r="X1020" s="2" t="s">
        <v>44</v>
      </c>
      <c r="Y1020" s="19" t="str">
        <f>VLOOKUP(G1020,'Verweis Kd-Gruppe'!$A$2:$B$8,2,FALSE)</f>
        <v>EXP</v>
      </c>
      <c r="Z1020" s="19" t="str">
        <f>VLOOKUP(J1020,'Verweis Art-Gruppe'!$A$2:$B$15,2,FALSE)</f>
        <v>Geräte</v>
      </c>
      <c r="AA1020" s="19" t="str">
        <f>VLOOKUP(W1020,'Verweis Vertreter'!$A$2:$B$24,2,FALSE)</f>
        <v>Ximena Morales</v>
      </c>
      <c r="AB1020" s="12">
        <f t="shared" si="135"/>
        <v>4</v>
      </c>
      <c r="AC1020" s="12">
        <f t="shared" si="140"/>
        <v>190</v>
      </c>
      <c r="AD1020" s="12">
        <f t="shared" si="141"/>
        <v>205</v>
      </c>
      <c r="AE1020" s="12">
        <f t="shared" si="136"/>
        <v>820</v>
      </c>
      <c r="AF1020" s="12">
        <f t="shared" si="137"/>
        <v>15</v>
      </c>
      <c r="AG1020" s="12">
        <f t="shared" si="138"/>
        <v>60</v>
      </c>
      <c r="AH1020" s="9">
        <f t="shared" si="142"/>
        <v>7.3170731707317069E-2</v>
      </c>
      <c r="AI1020" s="14">
        <f>VLOOKUP(E1020,'Verweis Faktor'!$A:$B,2,FALSE)</f>
        <v>1</v>
      </c>
      <c r="AJ1020" s="14"/>
      <c r="AK1020" s="14" t="str">
        <f>IF(AL1020="Ja","Versandkosten",VLOOKUP(E1020,'Verweis Belegart'!$A$2:$B$9,2,FALSE))</f>
        <v>Hardware</v>
      </c>
      <c r="AL1020" s="14" t="str">
        <f t="shared" si="143"/>
        <v>Nein</v>
      </c>
      <c r="AM1020" s="14" t="str">
        <f t="shared" si="139"/>
        <v>Positiv</v>
      </c>
    </row>
    <row r="1021" spans="1:39" ht="17.25" customHeight="1" x14ac:dyDescent="0.35">
      <c r="A1021" s="17">
        <v>14571903</v>
      </c>
      <c r="B1021" s="2" t="s">
        <v>1159</v>
      </c>
      <c r="C1021" s="1">
        <v>2025001</v>
      </c>
      <c r="D1021" s="1">
        <v>2000271</v>
      </c>
      <c r="E1021" s="2" t="s">
        <v>34</v>
      </c>
      <c r="F1021" s="2" t="s">
        <v>182</v>
      </c>
      <c r="G1021" s="2" t="s">
        <v>66</v>
      </c>
      <c r="H1021" s="2" t="s">
        <v>925</v>
      </c>
      <c r="I1021" s="2" t="s">
        <v>926</v>
      </c>
      <c r="J1021" s="2" t="s">
        <v>103</v>
      </c>
      <c r="K1021" s="2" t="s">
        <v>45</v>
      </c>
      <c r="L1021" s="2" t="s">
        <v>586</v>
      </c>
      <c r="M1021" s="2" t="s">
        <v>587</v>
      </c>
      <c r="N1021" s="2" t="s">
        <v>588</v>
      </c>
      <c r="O1021" s="3">
        <v>3</v>
      </c>
      <c r="P1021" s="3">
        <v>828</v>
      </c>
      <c r="Q1021" s="3">
        <v>839</v>
      </c>
      <c r="R1021" s="3">
        <v>2517</v>
      </c>
      <c r="S1021" s="3">
        <v>11</v>
      </c>
      <c r="T1021" s="3">
        <v>33</v>
      </c>
      <c r="U1021" s="3">
        <v>1.31</v>
      </c>
      <c r="V1021" s="2" t="s">
        <v>927</v>
      </c>
      <c r="W1021" s="2" t="s">
        <v>928</v>
      </c>
      <c r="X1021" s="2" t="s">
        <v>44</v>
      </c>
      <c r="Y1021" s="19" t="str">
        <f>VLOOKUP(G1021,'Verweis Kd-Gruppe'!$A$2:$B$8,2,FALSE)</f>
        <v>EXP</v>
      </c>
      <c r="Z1021" s="19" t="str">
        <f>VLOOKUP(J1021,'Verweis Art-Gruppe'!$A$2:$B$15,2,FALSE)</f>
        <v>Geräte</v>
      </c>
      <c r="AA1021" s="19" t="str">
        <f>VLOOKUP(W1021,'Verweis Vertreter'!$A$2:$B$24,2,FALSE)</f>
        <v>Ximena Morales</v>
      </c>
      <c r="AB1021" s="12">
        <f t="shared" si="135"/>
        <v>3</v>
      </c>
      <c r="AC1021" s="12">
        <f t="shared" si="140"/>
        <v>828</v>
      </c>
      <c r="AD1021" s="12">
        <f t="shared" si="141"/>
        <v>839</v>
      </c>
      <c r="AE1021" s="12">
        <f t="shared" si="136"/>
        <v>2517</v>
      </c>
      <c r="AF1021" s="12">
        <f t="shared" si="137"/>
        <v>11</v>
      </c>
      <c r="AG1021" s="12">
        <f t="shared" si="138"/>
        <v>33</v>
      </c>
      <c r="AH1021" s="9">
        <f t="shared" si="142"/>
        <v>1.3110846245530394E-2</v>
      </c>
      <c r="AI1021" s="14">
        <f>VLOOKUP(E1021,'Verweis Faktor'!$A:$B,2,FALSE)</f>
        <v>1</v>
      </c>
      <c r="AJ1021" s="14"/>
      <c r="AK1021" s="14" t="str">
        <f>IF(AL1021="Ja","Versandkosten",VLOOKUP(E1021,'Verweis Belegart'!$A$2:$B$9,2,FALSE))</f>
        <v>Hardware</v>
      </c>
      <c r="AL1021" s="14" t="str">
        <f t="shared" si="143"/>
        <v>Nein</v>
      </c>
      <c r="AM1021" s="14" t="str">
        <f t="shared" si="139"/>
        <v>Positiv</v>
      </c>
    </row>
    <row r="1022" spans="1:39" ht="17.25" customHeight="1" x14ac:dyDescent="0.35">
      <c r="A1022" s="17">
        <v>14571903</v>
      </c>
      <c r="B1022" s="2" t="s">
        <v>1159</v>
      </c>
      <c r="C1022" s="1">
        <v>2025001</v>
      </c>
      <c r="D1022" s="1">
        <v>2000271</v>
      </c>
      <c r="E1022" s="2" t="s">
        <v>34</v>
      </c>
      <c r="F1022" s="2" t="s">
        <v>182</v>
      </c>
      <c r="G1022" s="2" t="s">
        <v>66</v>
      </c>
      <c r="H1022" s="2" t="s">
        <v>925</v>
      </c>
      <c r="I1022" s="2" t="s">
        <v>926</v>
      </c>
      <c r="J1022" s="2" t="s">
        <v>103</v>
      </c>
      <c r="K1022" s="2" t="s">
        <v>49</v>
      </c>
      <c r="L1022" s="2" t="s">
        <v>1170</v>
      </c>
      <c r="M1022" s="2" t="s">
        <v>1171</v>
      </c>
      <c r="N1022" s="2" t="s">
        <v>98</v>
      </c>
      <c r="O1022" s="3">
        <v>2</v>
      </c>
      <c r="P1022" s="3">
        <v>165</v>
      </c>
      <c r="Q1022" s="3">
        <v>175</v>
      </c>
      <c r="R1022" s="3">
        <v>350</v>
      </c>
      <c r="S1022" s="3">
        <v>10</v>
      </c>
      <c r="T1022" s="3">
        <v>20</v>
      </c>
      <c r="U1022" s="3">
        <v>5.71</v>
      </c>
      <c r="V1022" s="2" t="s">
        <v>927</v>
      </c>
      <c r="W1022" s="2" t="s">
        <v>928</v>
      </c>
      <c r="X1022" s="2" t="s">
        <v>44</v>
      </c>
      <c r="Y1022" s="19" t="str">
        <f>VLOOKUP(G1022,'Verweis Kd-Gruppe'!$A$2:$B$8,2,FALSE)</f>
        <v>EXP</v>
      </c>
      <c r="Z1022" s="19" t="str">
        <f>VLOOKUP(J1022,'Verweis Art-Gruppe'!$A$2:$B$15,2,FALSE)</f>
        <v>Geräte</v>
      </c>
      <c r="AA1022" s="19" t="str">
        <f>VLOOKUP(W1022,'Verweis Vertreter'!$A$2:$B$24,2,FALSE)</f>
        <v>Ximena Morales</v>
      </c>
      <c r="AB1022" s="12">
        <f t="shared" si="135"/>
        <v>2</v>
      </c>
      <c r="AC1022" s="12">
        <f t="shared" si="140"/>
        <v>165</v>
      </c>
      <c r="AD1022" s="12">
        <f t="shared" si="141"/>
        <v>175</v>
      </c>
      <c r="AE1022" s="12">
        <f t="shared" si="136"/>
        <v>350</v>
      </c>
      <c r="AF1022" s="12">
        <f t="shared" si="137"/>
        <v>10</v>
      </c>
      <c r="AG1022" s="12">
        <f t="shared" si="138"/>
        <v>20</v>
      </c>
      <c r="AH1022" s="9">
        <f t="shared" si="142"/>
        <v>5.7142857142857141E-2</v>
      </c>
      <c r="AI1022" s="14">
        <f>VLOOKUP(E1022,'Verweis Faktor'!$A:$B,2,FALSE)</f>
        <v>1</v>
      </c>
      <c r="AJ1022" s="14"/>
      <c r="AK1022" s="14" t="str">
        <f>IF(AL1022="Ja","Versandkosten",VLOOKUP(E1022,'Verweis Belegart'!$A$2:$B$9,2,FALSE))</f>
        <v>Hardware</v>
      </c>
      <c r="AL1022" s="14" t="str">
        <f t="shared" si="143"/>
        <v>Nein</v>
      </c>
      <c r="AM1022" s="14" t="str">
        <f t="shared" si="139"/>
        <v>Positiv</v>
      </c>
    </row>
    <row r="1023" spans="1:39" ht="17.25" customHeight="1" x14ac:dyDescent="0.35">
      <c r="A1023" s="17">
        <v>14571903</v>
      </c>
      <c r="B1023" s="2" t="s">
        <v>1159</v>
      </c>
      <c r="C1023" s="1">
        <v>2025001</v>
      </c>
      <c r="D1023" s="1">
        <v>2000271</v>
      </c>
      <c r="E1023" s="2" t="s">
        <v>34</v>
      </c>
      <c r="F1023" s="2" t="s">
        <v>182</v>
      </c>
      <c r="G1023" s="2" t="s">
        <v>66</v>
      </c>
      <c r="H1023" s="2" t="s">
        <v>925</v>
      </c>
      <c r="I1023" s="2" t="s">
        <v>926</v>
      </c>
      <c r="J1023" s="2" t="s">
        <v>103</v>
      </c>
      <c r="K1023" s="2" t="s">
        <v>79</v>
      </c>
      <c r="L1023" s="2" t="s">
        <v>591</v>
      </c>
      <c r="M1023" s="2" t="s">
        <v>592</v>
      </c>
      <c r="N1023" s="2" t="s">
        <v>593</v>
      </c>
      <c r="O1023" s="3">
        <v>4</v>
      </c>
      <c r="P1023" s="3">
        <v>78</v>
      </c>
      <c r="Q1023" s="3">
        <v>85</v>
      </c>
      <c r="R1023" s="3">
        <v>340</v>
      </c>
      <c r="S1023" s="3">
        <v>7</v>
      </c>
      <c r="T1023" s="3">
        <v>28</v>
      </c>
      <c r="U1023" s="3">
        <v>8.23</v>
      </c>
      <c r="V1023" s="2" t="s">
        <v>927</v>
      </c>
      <c r="W1023" s="2" t="s">
        <v>928</v>
      </c>
      <c r="X1023" s="2" t="s">
        <v>44</v>
      </c>
      <c r="Y1023" s="19" t="str">
        <f>VLOOKUP(G1023,'Verweis Kd-Gruppe'!$A$2:$B$8,2,FALSE)</f>
        <v>EXP</v>
      </c>
      <c r="Z1023" s="19" t="str">
        <f>VLOOKUP(J1023,'Verweis Art-Gruppe'!$A$2:$B$15,2,FALSE)</f>
        <v>Geräte</v>
      </c>
      <c r="AA1023" s="19" t="str">
        <f>VLOOKUP(W1023,'Verweis Vertreter'!$A$2:$B$24,2,FALSE)</f>
        <v>Ximena Morales</v>
      </c>
      <c r="AB1023" s="12">
        <f t="shared" si="135"/>
        <v>4</v>
      </c>
      <c r="AC1023" s="12">
        <f t="shared" si="140"/>
        <v>78</v>
      </c>
      <c r="AD1023" s="12">
        <f t="shared" si="141"/>
        <v>85</v>
      </c>
      <c r="AE1023" s="12">
        <f t="shared" si="136"/>
        <v>340</v>
      </c>
      <c r="AF1023" s="12">
        <f t="shared" si="137"/>
        <v>7</v>
      </c>
      <c r="AG1023" s="12">
        <f t="shared" si="138"/>
        <v>28</v>
      </c>
      <c r="AH1023" s="9">
        <f t="shared" si="142"/>
        <v>8.2352941176470587E-2</v>
      </c>
      <c r="AI1023" s="14">
        <f>VLOOKUP(E1023,'Verweis Faktor'!$A:$B,2,FALSE)</f>
        <v>1</v>
      </c>
      <c r="AJ1023" s="14"/>
      <c r="AK1023" s="14" t="str">
        <f>IF(AL1023="Ja","Versandkosten",VLOOKUP(E1023,'Verweis Belegart'!$A$2:$B$9,2,FALSE))</f>
        <v>Hardware</v>
      </c>
      <c r="AL1023" s="14" t="str">
        <f t="shared" si="143"/>
        <v>Nein</v>
      </c>
      <c r="AM1023" s="14" t="str">
        <f t="shared" si="139"/>
        <v>Positiv</v>
      </c>
    </row>
    <row r="1024" spans="1:39" ht="17.25" customHeight="1" x14ac:dyDescent="0.35">
      <c r="A1024" s="17">
        <v>14571903</v>
      </c>
      <c r="B1024" s="2" t="s">
        <v>1159</v>
      </c>
      <c r="C1024" s="1">
        <v>2025001</v>
      </c>
      <c r="D1024" s="1">
        <v>2000271</v>
      </c>
      <c r="E1024" s="2" t="s">
        <v>34</v>
      </c>
      <c r="F1024" s="2" t="s">
        <v>182</v>
      </c>
      <c r="G1024" s="2" t="s">
        <v>66</v>
      </c>
      <c r="H1024" s="2" t="s">
        <v>925</v>
      </c>
      <c r="I1024" s="2" t="s">
        <v>926</v>
      </c>
      <c r="J1024" s="2" t="s">
        <v>103</v>
      </c>
      <c r="K1024" s="2" t="s">
        <v>83</v>
      </c>
      <c r="L1024" s="2" t="s">
        <v>185</v>
      </c>
      <c r="M1024" s="2" t="s">
        <v>186</v>
      </c>
      <c r="N1024" s="2" t="s">
        <v>187</v>
      </c>
      <c r="O1024" s="3">
        <v>3</v>
      </c>
      <c r="P1024" s="3">
        <v>93.245800000000003</v>
      </c>
      <c r="Q1024" s="3">
        <v>103</v>
      </c>
      <c r="R1024" s="3">
        <v>309</v>
      </c>
      <c r="S1024" s="3">
        <v>9.7542000000000009</v>
      </c>
      <c r="T1024" s="3">
        <v>29.26</v>
      </c>
      <c r="U1024" s="3">
        <v>9.4700000000000006</v>
      </c>
      <c r="V1024" s="2" t="s">
        <v>927</v>
      </c>
      <c r="W1024" s="2" t="s">
        <v>928</v>
      </c>
      <c r="X1024" s="2" t="s">
        <v>44</v>
      </c>
      <c r="Y1024" s="19" t="str">
        <f>VLOOKUP(G1024,'Verweis Kd-Gruppe'!$A$2:$B$8,2,FALSE)</f>
        <v>EXP</v>
      </c>
      <c r="Z1024" s="19" t="str">
        <f>VLOOKUP(J1024,'Verweis Art-Gruppe'!$A$2:$B$15,2,FALSE)</f>
        <v>Geräte</v>
      </c>
      <c r="AA1024" s="19" t="str">
        <f>VLOOKUP(W1024,'Verweis Vertreter'!$A$2:$B$24,2,FALSE)</f>
        <v>Ximena Morales</v>
      </c>
      <c r="AB1024" s="12">
        <f t="shared" si="135"/>
        <v>3</v>
      </c>
      <c r="AC1024" s="12">
        <f t="shared" si="140"/>
        <v>93.245800000000003</v>
      </c>
      <c r="AD1024" s="12">
        <f t="shared" si="141"/>
        <v>103</v>
      </c>
      <c r="AE1024" s="12">
        <f t="shared" si="136"/>
        <v>309</v>
      </c>
      <c r="AF1024" s="12">
        <f t="shared" si="137"/>
        <v>9.7542000000000009</v>
      </c>
      <c r="AG1024" s="12">
        <f t="shared" si="138"/>
        <v>29.26</v>
      </c>
      <c r="AH1024" s="9">
        <f t="shared" si="142"/>
        <v>9.4692556634304217E-2</v>
      </c>
      <c r="AI1024" s="14">
        <f>VLOOKUP(E1024,'Verweis Faktor'!$A:$B,2,FALSE)</f>
        <v>1</v>
      </c>
      <c r="AJ1024" s="14"/>
      <c r="AK1024" s="14" t="str">
        <f>IF(AL1024="Ja","Versandkosten",VLOOKUP(E1024,'Verweis Belegart'!$A$2:$B$9,2,FALSE))</f>
        <v>Hardware</v>
      </c>
      <c r="AL1024" s="14" t="str">
        <f t="shared" si="143"/>
        <v>Nein</v>
      </c>
      <c r="AM1024" s="14" t="str">
        <f t="shared" si="139"/>
        <v>Positiv</v>
      </c>
    </row>
    <row r="1025" spans="1:39" ht="17.25" customHeight="1" x14ac:dyDescent="0.35">
      <c r="A1025" s="17">
        <v>14571903</v>
      </c>
      <c r="B1025" s="2" t="s">
        <v>1159</v>
      </c>
      <c r="C1025" s="1">
        <v>2025001</v>
      </c>
      <c r="D1025" s="1">
        <v>2000271</v>
      </c>
      <c r="E1025" s="2" t="s">
        <v>34</v>
      </c>
      <c r="F1025" s="2" t="s">
        <v>182</v>
      </c>
      <c r="G1025" s="2" t="s">
        <v>66</v>
      </c>
      <c r="H1025" s="2" t="s">
        <v>925</v>
      </c>
      <c r="I1025" s="2" t="s">
        <v>926</v>
      </c>
      <c r="J1025" s="2" t="s">
        <v>103</v>
      </c>
      <c r="K1025" s="2" t="s">
        <v>87</v>
      </c>
      <c r="L1025" s="2" t="s">
        <v>513</v>
      </c>
      <c r="M1025" s="2" t="s">
        <v>514</v>
      </c>
      <c r="N1025" s="2" t="s">
        <v>515</v>
      </c>
      <c r="O1025" s="3">
        <v>12</v>
      </c>
      <c r="P1025" s="3">
        <v>86</v>
      </c>
      <c r="Q1025" s="3">
        <v>89</v>
      </c>
      <c r="R1025" s="3">
        <v>1068</v>
      </c>
      <c r="S1025" s="3">
        <v>3</v>
      </c>
      <c r="T1025" s="3">
        <v>36</v>
      </c>
      <c r="U1025" s="3">
        <v>3.37</v>
      </c>
      <c r="V1025" s="2" t="s">
        <v>927</v>
      </c>
      <c r="W1025" s="2" t="s">
        <v>928</v>
      </c>
      <c r="X1025" s="2" t="s">
        <v>44</v>
      </c>
      <c r="Y1025" s="19" t="str">
        <f>VLOOKUP(G1025,'Verweis Kd-Gruppe'!$A$2:$B$8,2,FALSE)</f>
        <v>EXP</v>
      </c>
      <c r="Z1025" s="19" t="str">
        <f>VLOOKUP(J1025,'Verweis Art-Gruppe'!$A$2:$B$15,2,FALSE)</f>
        <v>Geräte</v>
      </c>
      <c r="AA1025" s="19" t="str">
        <f>VLOOKUP(W1025,'Verweis Vertreter'!$A$2:$B$24,2,FALSE)</f>
        <v>Ximena Morales</v>
      </c>
      <c r="AB1025" s="12">
        <f t="shared" si="135"/>
        <v>12</v>
      </c>
      <c r="AC1025" s="12">
        <f t="shared" si="140"/>
        <v>86</v>
      </c>
      <c r="AD1025" s="12">
        <f t="shared" si="141"/>
        <v>89</v>
      </c>
      <c r="AE1025" s="12">
        <f t="shared" si="136"/>
        <v>1068</v>
      </c>
      <c r="AF1025" s="12">
        <f t="shared" si="137"/>
        <v>3</v>
      </c>
      <c r="AG1025" s="12">
        <f t="shared" si="138"/>
        <v>36</v>
      </c>
      <c r="AH1025" s="9">
        <f t="shared" si="142"/>
        <v>3.3707865168539325E-2</v>
      </c>
      <c r="AI1025" s="14">
        <f>VLOOKUP(E1025,'Verweis Faktor'!$A:$B,2,FALSE)</f>
        <v>1</v>
      </c>
      <c r="AJ1025" s="14"/>
      <c r="AK1025" s="14" t="str">
        <f>IF(AL1025="Ja","Versandkosten",VLOOKUP(E1025,'Verweis Belegart'!$A$2:$B$9,2,FALSE))</f>
        <v>Hardware</v>
      </c>
      <c r="AL1025" s="14" t="str">
        <f t="shared" si="143"/>
        <v>Nein</v>
      </c>
      <c r="AM1025" s="14" t="str">
        <f t="shared" si="139"/>
        <v>Positiv</v>
      </c>
    </row>
    <row r="1026" spans="1:39" ht="17.25" customHeight="1" x14ac:dyDescent="0.35">
      <c r="A1026" s="17">
        <v>14571903</v>
      </c>
      <c r="B1026" s="2" t="s">
        <v>1159</v>
      </c>
      <c r="C1026" s="1">
        <v>2025001</v>
      </c>
      <c r="D1026" s="1">
        <v>2000271</v>
      </c>
      <c r="E1026" s="2" t="s">
        <v>34</v>
      </c>
      <c r="F1026" s="2" t="s">
        <v>182</v>
      </c>
      <c r="G1026" s="2" t="s">
        <v>66</v>
      </c>
      <c r="H1026" s="2" t="s">
        <v>925</v>
      </c>
      <c r="I1026" s="2" t="s">
        <v>926</v>
      </c>
      <c r="J1026" s="2" t="s">
        <v>304</v>
      </c>
      <c r="K1026" s="2" t="s">
        <v>91</v>
      </c>
      <c r="L1026" s="2" t="s">
        <v>372</v>
      </c>
      <c r="M1026" s="2" t="s">
        <v>373</v>
      </c>
      <c r="N1026" s="2" t="s">
        <v>374</v>
      </c>
      <c r="O1026" s="3">
        <v>1</v>
      </c>
      <c r="P1026" s="3">
        <v>157.7662</v>
      </c>
      <c r="Q1026" s="3">
        <v>161</v>
      </c>
      <c r="R1026" s="3">
        <v>161</v>
      </c>
      <c r="S1026" s="3">
        <v>3.2338</v>
      </c>
      <c r="T1026" s="3">
        <v>3.23</v>
      </c>
      <c r="U1026" s="3">
        <v>2</v>
      </c>
      <c r="V1026" s="2" t="s">
        <v>927</v>
      </c>
      <c r="W1026" s="2" t="s">
        <v>928</v>
      </c>
      <c r="X1026" s="2" t="s">
        <v>44</v>
      </c>
      <c r="Y1026" s="19" t="str">
        <f>VLOOKUP(G1026,'Verweis Kd-Gruppe'!$A$2:$B$8,2,FALSE)</f>
        <v>EXP</v>
      </c>
      <c r="Z1026" s="19" t="str">
        <f>VLOOKUP(J1026,'Verweis Art-Gruppe'!$A$2:$B$15,2,FALSE)</f>
        <v>Zubehör</v>
      </c>
      <c r="AA1026" s="19" t="str">
        <f>VLOOKUP(W1026,'Verweis Vertreter'!$A$2:$B$24,2,FALSE)</f>
        <v>Ximena Morales</v>
      </c>
      <c r="AB1026" s="12">
        <f t="shared" si="135"/>
        <v>1</v>
      </c>
      <c r="AC1026" s="12">
        <f t="shared" si="140"/>
        <v>157.7662</v>
      </c>
      <c r="AD1026" s="12">
        <f t="shared" si="141"/>
        <v>161</v>
      </c>
      <c r="AE1026" s="12">
        <f t="shared" si="136"/>
        <v>161</v>
      </c>
      <c r="AF1026" s="12">
        <f t="shared" si="137"/>
        <v>3.2338</v>
      </c>
      <c r="AG1026" s="12">
        <f t="shared" si="138"/>
        <v>3.23</v>
      </c>
      <c r="AH1026" s="9">
        <f t="shared" si="142"/>
        <v>2.0062111801242236E-2</v>
      </c>
      <c r="AI1026" s="14">
        <f>VLOOKUP(E1026,'Verweis Faktor'!$A:$B,2,FALSE)</f>
        <v>1</v>
      </c>
      <c r="AJ1026" s="14"/>
      <c r="AK1026" s="14" t="str">
        <f>IF(AL1026="Ja","Versandkosten",VLOOKUP(E1026,'Verweis Belegart'!$A$2:$B$9,2,FALSE))</f>
        <v>Hardware</v>
      </c>
      <c r="AL1026" s="14" t="str">
        <f t="shared" si="143"/>
        <v>Nein</v>
      </c>
      <c r="AM1026" s="14" t="str">
        <f t="shared" si="139"/>
        <v>Positiv</v>
      </c>
    </row>
    <row r="1027" spans="1:39" ht="17.25" customHeight="1" x14ac:dyDescent="0.35">
      <c r="A1027" s="17">
        <v>14571903</v>
      </c>
      <c r="B1027" s="2" t="s">
        <v>1159</v>
      </c>
      <c r="C1027" s="1">
        <v>2025001</v>
      </c>
      <c r="D1027" s="1">
        <v>2000271</v>
      </c>
      <c r="E1027" s="2" t="s">
        <v>34</v>
      </c>
      <c r="F1027" s="2" t="s">
        <v>182</v>
      </c>
      <c r="G1027" s="2" t="s">
        <v>66</v>
      </c>
      <c r="H1027" s="2" t="s">
        <v>925</v>
      </c>
      <c r="I1027" s="2" t="s">
        <v>926</v>
      </c>
      <c r="J1027" s="2" t="s">
        <v>304</v>
      </c>
      <c r="K1027" s="2" t="s">
        <v>95</v>
      </c>
      <c r="L1027" s="2" t="s">
        <v>1285</v>
      </c>
      <c r="M1027" s="2" t="s">
        <v>1286</v>
      </c>
      <c r="N1027" s="2" t="s">
        <v>1276</v>
      </c>
      <c r="O1027" s="3">
        <v>9</v>
      </c>
      <c r="P1027" s="3">
        <v>15.21</v>
      </c>
      <c r="Q1027" s="3">
        <v>18</v>
      </c>
      <c r="R1027" s="3">
        <v>162</v>
      </c>
      <c r="S1027" s="3">
        <v>2.79</v>
      </c>
      <c r="T1027" s="3">
        <v>25.11</v>
      </c>
      <c r="U1027" s="3">
        <v>15.5</v>
      </c>
      <c r="V1027" s="2" t="s">
        <v>927</v>
      </c>
      <c r="W1027" s="2" t="s">
        <v>928</v>
      </c>
      <c r="X1027" s="2" t="s">
        <v>44</v>
      </c>
      <c r="Y1027" s="19" t="str">
        <f>VLOOKUP(G1027,'Verweis Kd-Gruppe'!$A$2:$B$8,2,FALSE)</f>
        <v>EXP</v>
      </c>
      <c r="Z1027" s="19" t="str">
        <f>VLOOKUP(J1027,'Verweis Art-Gruppe'!$A$2:$B$15,2,FALSE)</f>
        <v>Zubehör</v>
      </c>
      <c r="AA1027" s="19" t="str">
        <f>VLOOKUP(W1027,'Verweis Vertreter'!$A$2:$B$24,2,FALSE)</f>
        <v>Ximena Morales</v>
      </c>
      <c r="AB1027" s="12">
        <f t="shared" ref="AB1027:AB1090" si="144">$AI1027*O1027</f>
        <v>9</v>
      </c>
      <c r="AC1027" s="12">
        <f t="shared" si="140"/>
        <v>15.21</v>
      </c>
      <c r="AD1027" s="12">
        <f t="shared" si="141"/>
        <v>18</v>
      </c>
      <c r="AE1027" s="12">
        <f t="shared" ref="AE1027:AE1090" si="145">$AI1027*R1027</f>
        <v>162</v>
      </c>
      <c r="AF1027" s="12">
        <f t="shared" ref="AF1027:AF1090" si="146">$AI1027*S1027</f>
        <v>2.79</v>
      </c>
      <c r="AG1027" s="12">
        <f t="shared" ref="AG1027:AG1090" si="147">$AI1027*T1027</f>
        <v>25.11</v>
      </c>
      <c r="AH1027" s="9">
        <f t="shared" si="142"/>
        <v>0.155</v>
      </c>
      <c r="AI1027" s="14">
        <f>VLOOKUP(E1027,'Verweis Faktor'!$A:$B,2,FALSE)</f>
        <v>1</v>
      </c>
      <c r="AJ1027" s="14"/>
      <c r="AK1027" s="14" t="str">
        <f>IF(AL1027="Ja","Versandkosten",VLOOKUP(E1027,'Verweis Belegart'!$A$2:$B$9,2,FALSE))</f>
        <v>Hardware</v>
      </c>
      <c r="AL1027" s="14" t="str">
        <f t="shared" si="143"/>
        <v>Nein</v>
      </c>
      <c r="AM1027" s="14" t="str">
        <f t="shared" ref="AM1027:AM1090" si="148">IF(AG1027&lt;0,"Negativ","Positiv")</f>
        <v>Positiv</v>
      </c>
    </row>
    <row r="1028" spans="1:39" ht="17.25" customHeight="1" x14ac:dyDescent="0.35">
      <c r="A1028" s="17">
        <v>14571905</v>
      </c>
      <c r="B1028" s="2" t="s">
        <v>1159</v>
      </c>
      <c r="C1028" s="1">
        <v>2025001</v>
      </c>
      <c r="D1028" s="1">
        <v>2000272</v>
      </c>
      <c r="E1028" s="2" t="s">
        <v>34</v>
      </c>
      <c r="F1028" s="2" t="s">
        <v>53</v>
      </c>
      <c r="G1028" s="2" t="s">
        <v>36</v>
      </c>
      <c r="H1028" s="2" t="s">
        <v>574</v>
      </c>
      <c r="I1028" s="2" t="s">
        <v>575</v>
      </c>
      <c r="J1028" s="2" t="s">
        <v>103</v>
      </c>
      <c r="K1028" s="2" t="s">
        <v>28</v>
      </c>
      <c r="L1028" s="2" t="s">
        <v>520</v>
      </c>
      <c r="M1028" s="2" t="s">
        <v>521</v>
      </c>
      <c r="N1028" s="2" t="s">
        <v>522</v>
      </c>
      <c r="O1028" s="3">
        <v>1</v>
      </c>
      <c r="P1028" s="3">
        <v>492</v>
      </c>
      <c r="Q1028" s="3">
        <v>509</v>
      </c>
      <c r="R1028" s="3">
        <v>509</v>
      </c>
      <c r="S1028" s="3">
        <v>17</v>
      </c>
      <c r="T1028" s="3">
        <v>17</v>
      </c>
      <c r="U1028" s="3">
        <v>3.33</v>
      </c>
      <c r="V1028" s="2" t="s">
        <v>235</v>
      </c>
      <c r="W1028" s="2" t="s">
        <v>236</v>
      </c>
      <c r="X1028" s="2" t="s">
        <v>59</v>
      </c>
      <c r="Y1028" s="19" t="str">
        <f>VLOOKUP(G1028,'Verweis Kd-Gruppe'!$A$2:$B$8,2,FALSE)</f>
        <v>GRK</v>
      </c>
      <c r="Z1028" s="19" t="str">
        <f>VLOOKUP(J1028,'Verweis Art-Gruppe'!$A$2:$B$15,2,FALSE)</f>
        <v>Geräte</v>
      </c>
      <c r="AA1028" s="19" t="str">
        <f>VLOOKUP(W1028,'Verweis Vertreter'!$A$2:$B$24,2,FALSE)</f>
        <v>Patrick Verfürth</v>
      </c>
      <c r="AB1028" s="12">
        <f t="shared" si="144"/>
        <v>1</v>
      </c>
      <c r="AC1028" s="12">
        <f t="shared" ref="AC1028:AC1091" si="149">P1028</f>
        <v>492</v>
      </c>
      <c r="AD1028" s="12">
        <f t="shared" ref="AD1028:AD1091" si="150">Q1028</f>
        <v>509</v>
      </c>
      <c r="AE1028" s="12">
        <f t="shared" si="145"/>
        <v>509</v>
      </c>
      <c r="AF1028" s="12">
        <f t="shared" si="146"/>
        <v>17</v>
      </c>
      <c r="AG1028" s="12">
        <f t="shared" si="147"/>
        <v>17</v>
      </c>
      <c r="AH1028" s="9">
        <f t="shared" ref="AH1028:AH1091" si="151">IF(AF1028=0,0,AG1028/AE1028*AI1028)</f>
        <v>3.3398821218074658E-2</v>
      </c>
      <c r="AI1028" s="14">
        <f>VLOOKUP(E1028,'Verweis Faktor'!$A:$B,2,FALSE)</f>
        <v>1</v>
      </c>
      <c r="AJ1028" s="14"/>
      <c r="AK1028" s="14" t="str">
        <f>IF(AL1028="Ja","Versandkosten",VLOOKUP(E1028,'Verweis Belegart'!$A$2:$B$9,2,FALSE))</f>
        <v>Hardware</v>
      </c>
      <c r="AL1028" s="14" t="str">
        <f t="shared" ref="AL1028:AL1091" si="152">IF(ISNUMBER(FIND("Versandkosten",M1028)),"Ja","Nein")</f>
        <v>Nein</v>
      </c>
      <c r="AM1028" s="14" t="str">
        <f t="shared" si="148"/>
        <v>Positiv</v>
      </c>
    </row>
    <row r="1029" spans="1:39" ht="17.25" customHeight="1" x14ac:dyDescent="0.35">
      <c r="A1029" s="17">
        <v>14571906</v>
      </c>
      <c r="B1029" s="2" t="s">
        <v>1159</v>
      </c>
      <c r="C1029" s="1">
        <v>2025001</v>
      </c>
      <c r="D1029" s="1">
        <v>2000273</v>
      </c>
      <c r="E1029" s="2" t="s">
        <v>34</v>
      </c>
      <c r="F1029" s="2" t="s">
        <v>53</v>
      </c>
      <c r="G1029" s="2" t="s">
        <v>36</v>
      </c>
      <c r="H1029" s="2" t="s">
        <v>574</v>
      </c>
      <c r="I1029" s="2" t="s">
        <v>575</v>
      </c>
      <c r="J1029" s="2" t="s">
        <v>103</v>
      </c>
      <c r="K1029" s="2" t="s">
        <v>28</v>
      </c>
      <c r="L1029" s="2" t="s">
        <v>520</v>
      </c>
      <c r="M1029" s="2" t="s">
        <v>521</v>
      </c>
      <c r="N1029" s="2" t="s">
        <v>522</v>
      </c>
      <c r="O1029" s="3">
        <v>1</v>
      </c>
      <c r="P1029" s="3">
        <v>492</v>
      </c>
      <c r="Q1029" s="3">
        <v>509</v>
      </c>
      <c r="R1029" s="3">
        <v>509</v>
      </c>
      <c r="S1029" s="3">
        <v>17</v>
      </c>
      <c r="T1029" s="3">
        <v>17</v>
      </c>
      <c r="U1029" s="3">
        <v>3.33</v>
      </c>
      <c r="V1029" s="2" t="s">
        <v>235</v>
      </c>
      <c r="W1029" s="2" t="s">
        <v>236</v>
      </c>
      <c r="X1029" s="2" t="s">
        <v>59</v>
      </c>
      <c r="Y1029" s="19" t="str">
        <f>VLOOKUP(G1029,'Verweis Kd-Gruppe'!$A$2:$B$8,2,FALSE)</f>
        <v>GRK</v>
      </c>
      <c r="Z1029" s="19" t="str">
        <f>VLOOKUP(J1029,'Verweis Art-Gruppe'!$A$2:$B$15,2,FALSE)</f>
        <v>Geräte</v>
      </c>
      <c r="AA1029" s="19" t="str">
        <f>VLOOKUP(W1029,'Verweis Vertreter'!$A$2:$B$24,2,FALSE)</f>
        <v>Patrick Verfürth</v>
      </c>
      <c r="AB1029" s="12">
        <f t="shared" si="144"/>
        <v>1</v>
      </c>
      <c r="AC1029" s="12">
        <f t="shared" si="149"/>
        <v>492</v>
      </c>
      <c r="AD1029" s="12">
        <f t="shared" si="150"/>
        <v>509</v>
      </c>
      <c r="AE1029" s="12">
        <f t="shared" si="145"/>
        <v>509</v>
      </c>
      <c r="AF1029" s="12">
        <f t="shared" si="146"/>
        <v>17</v>
      </c>
      <c r="AG1029" s="12">
        <f t="shared" si="147"/>
        <v>17</v>
      </c>
      <c r="AH1029" s="9">
        <f t="shared" si="151"/>
        <v>3.3398821218074658E-2</v>
      </c>
      <c r="AI1029" s="14">
        <f>VLOOKUP(E1029,'Verweis Faktor'!$A:$B,2,FALSE)</f>
        <v>1</v>
      </c>
      <c r="AJ1029" s="14"/>
      <c r="AK1029" s="14" t="str">
        <f>IF(AL1029="Ja","Versandkosten",VLOOKUP(E1029,'Verweis Belegart'!$A$2:$B$9,2,FALSE))</f>
        <v>Hardware</v>
      </c>
      <c r="AL1029" s="14" t="str">
        <f t="shared" si="152"/>
        <v>Nein</v>
      </c>
      <c r="AM1029" s="14" t="str">
        <f t="shared" si="148"/>
        <v>Positiv</v>
      </c>
    </row>
    <row r="1030" spans="1:39" ht="17.25" customHeight="1" x14ac:dyDescent="0.35">
      <c r="A1030" s="17">
        <v>14571916</v>
      </c>
      <c r="B1030" s="2" t="s">
        <v>1159</v>
      </c>
      <c r="C1030" s="1">
        <v>2025001</v>
      </c>
      <c r="D1030" s="1">
        <v>2000274</v>
      </c>
      <c r="E1030" s="2" t="s">
        <v>34</v>
      </c>
      <c r="F1030" s="2" t="s">
        <v>53</v>
      </c>
      <c r="G1030" s="2" t="s">
        <v>36</v>
      </c>
      <c r="H1030" s="2" t="s">
        <v>574</v>
      </c>
      <c r="I1030" s="2" t="s">
        <v>575</v>
      </c>
      <c r="J1030" s="2" t="s">
        <v>304</v>
      </c>
      <c r="K1030" s="2" t="s">
        <v>28</v>
      </c>
      <c r="L1030" s="2" t="s">
        <v>964</v>
      </c>
      <c r="M1030" s="2" t="s">
        <v>965</v>
      </c>
      <c r="N1030" s="2" t="s">
        <v>966</v>
      </c>
      <c r="O1030" s="3">
        <v>2</v>
      </c>
      <c r="P1030" s="3">
        <v>31.31</v>
      </c>
      <c r="Q1030" s="3">
        <v>33</v>
      </c>
      <c r="R1030" s="3">
        <v>66</v>
      </c>
      <c r="S1030" s="3">
        <v>1.69</v>
      </c>
      <c r="T1030" s="3">
        <v>3.38</v>
      </c>
      <c r="U1030" s="3">
        <v>5.12</v>
      </c>
      <c r="V1030" s="2" t="s">
        <v>235</v>
      </c>
      <c r="W1030" s="2" t="s">
        <v>236</v>
      </c>
      <c r="X1030" s="2" t="s">
        <v>59</v>
      </c>
      <c r="Y1030" s="19" t="str">
        <f>VLOOKUP(G1030,'Verweis Kd-Gruppe'!$A$2:$B$8,2,FALSE)</f>
        <v>GRK</v>
      </c>
      <c r="Z1030" s="19" t="str">
        <f>VLOOKUP(J1030,'Verweis Art-Gruppe'!$A$2:$B$15,2,FALSE)</f>
        <v>Zubehör</v>
      </c>
      <c r="AA1030" s="19" t="str">
        <f>VLOOKUP(W1030,'Verweis Vertreter'!$A$2:$B$24,2,FALSE)</f>
        <v>Patrick Verfürth</v>
      </c>
      <c r="AB1030" s="12">
        <f t="shared" si="144"/>
        <v>2</v>
      </c>
      <c r="AC1030" s="12">
        <f t="shared" si="149"/>
        <v>31.31</v>
      </c>
      <c r="AD1030" s="12">
        <f t="shared" si="150"/>
        <v>33</v>
      </c>
      <c r="AE1030" s="12">
        <f t="shared" si="145"/>
        <v>66</v>
      </c>
      <c r="AF1030" s="12">
        <f t="shared" si="146"/>
        <v>1.69</v>
      </c>
      <c r="AG1030" s="12">
        <f t="shared" si="147"/>
        <v>3.38</v>
      </c>
      <c r="AH1030" s="9">
        <f t="shared" si="151"/>
        <v>5.1212121212121209E-2</v>
      </c>
      <c r="AI1030" s="14">
        <f>VLOOKUP(E1030,'Verweis Faktor'!$A:$B,2,FALSE)</f>
        <v>1</v>
      </c>
      <c r="AJ1030" s="14"/>
      <c r="AK1030" s="14" t="str">
        <f>IF(AL1030="Ja","Versandkosten",VLOOKUP(E1030,'Verweis Belegart'!$A$2:$B$9,2,FALSE))</f>
        <v>Hardware</v>
      </c>
      <c r="AL1030" s="14" t="str">
        <f t="shared" si="152"/>
        <v>Nein</v>
      </c>
      <c r="AM1030" s="14" t="str">
        <f t="shared" si="148"/>
        <v>Positiv</v>
      </c>
    </row>
    <row r="1031" spans="1:39" ht="17.25" customHeight="1" x14ac:dyDescent="0.35">
      <c r="A1031" s="17">
        <v>14571916</v>
      </c>
      <c r="B1031" s="2" t="s">
        <v>1159</v>
      </c>
      <c r="C1031" s="1">
        <v>2025001</v>
      </c>
      <c r="D1031" s="1">
        <v>2000274</v>
      </c>
      <c r="E1031" s="2" t="s">
        <v>34</v>
      </c>
      <c r="F1031" s="2" t="s">
        <v>53</v>
      </c>
      <c r="G1031" s="2" t="s">
        <v>36</v>
      </c>
      <c r="H1031" s="2" t="s">
        <v>574</v>
      </c>
      <c r="I1031" s="2" t="s">
        <v>575</v>
      </c>
      <c r="J1031" s="2" t="s">
        <v>103</v>
      </c>
      <c r="K1031" s="2" t="s">
        <v>45</v>
      </c>
      <c r="L1031" s="2" t="s">
        <v>1084</v>
      </c>
      <c r="M1031" s="2" t="s">
        <v>1085</v>
      </c>
      <c r="N1031" s="2" t="s">
        <v>1086</v>
      </c>
      <c r="O1031" s="3">
        <v>1</v>
      </c>
      <c r="P1031" s="3">
        <v>80.008700000000005</v>
      </c>
      <c r="Q1031" s="3">
        <v>95</v>
      </c>
      <c r="R1031" s="3">
        <v>95</v>
      </c>
      <c r="S1031" s="3">
        <v>14.991300000000001</v>
      </c>
      <c r="T1031" s="3">
        <v>14.99</v>
      </c>
      <c r="U1031" s="3">
        <v>15.78</v>
      </c>
      <c r="V1031" s="2" t="s">
        <v>235</v>
      </c>
      <c r="W1031" s="2" t="s">
        <v>236</v>
      </c>
      <c r="X1031" s="2" t="s">
        <v>59</v>
      </c>
      <c r="Y1031" s="19" t="str">
        <f>VLOOKUP(G1031,'Verweis Kd-Gruppe'!$A$2:$B$8,2,FALSE)</f>
        <v>GRK</v>
      </c>
      <c r="Z1031" s="19" t="str">
        <f>VLOOKUP(J1031,'Verweis Art-Gruppe'!$A$2:$B$15,2,FALSE)</f>
        <v>Geräte</v>
      </c>
      <c r="AA1031" s="19" t="str">
        <f>VLOOKUP(W1031,'Verweis Vertreter'!$A$2:$B$24,2,FALSE)</f>
        <v>Patrick Verfürth</v>
      </c>
      <c r="AB1031" s="12">
        <f t="shared" si="144"/>
        <v>1</v>
      </c>
      <c r="AC1031" s="12">
        <f t="shared" si="149"/>
        <v>80.008700000000005</v>
      </c>
      <c r="AD1031" s="12">
        <f t="shared" si="150"/>
        <v>95</v>
      </c>
      <c r="AE1031" s="12">
        <f t="shared" si="145"/>
        <v>95</v>
      </c>
      <c r="AF1031" s="12">
        <f t="shared" si="146"/>
        <v>14.991300000000001</v>
      </c>
      <c r="AG1031" s="12">
        <f t="shared" si="147"/>
        <v>14.99</v>
      </c>
      <c r="AH1031" s="9">
        <f t="shared" si="151"/>
        <v>0.15778947368421053</v>
      </c>
      <c r="AI1031" s="14">
        <f>VLOOKUP(E1031,'Verweis Faktor'!$A:$B,2,FALSE)</f>
        <v>1</v>
      </c>
      <c r="AJ1031" s="14"/>
      <c r="AK1031" s="14" t="str">
        <f>IF(AL1031="Ja","Versandkosten",VLOOKUP(E1031,'Verweis Belegart'!$A$2:$B$9,2,FALSE))</f>
        <v>Hardware</v>
      </c>
      <c r="AL1031" s="14" t="str">
        <f t="shared" si="152"/>
        <v>Nein</v>
      </c>
      <c r="AM1031" s="14" t="str">
        <f t="shared" si="148"/>
        <v>Positiv</v>
      </c>
    </row>
    <row r="1032" spans="1:39" ht="17.25" customHeight="1" x14ac:dyDescent="0.35">
      <c r="A1032" s="17">
        <v>14571916</v>
      </c>
      <c r="B1032" s="2" t="s">
        <v>1159</v>
      </c>
      <c r="C1032" s="1">
        <v>2025001</v>
      </c>
      <c r="D1032" s="1">
        <v>2000274</v>
      </c>
      <c r="E1032" s="2" t="s">
        <v>34</v>
      </c>
      <c r="F1032" s="2" t="s">
        <v>53</v>
      </c>
      <c r="G1032" s="2" t="s">
        <v>36</v>
      </c>
      <c r="H1032" s="2" t="s">
        <v>574</v>
      </c>
      <c r="I1032" s="2" t="s">
        <v>575</v>
      </c>
      <c r="J1032" s="2" t="s">
        <v>103</v>
      </c>
      <c r="K1032" s="2" t="s">
        <v>49</v>
      </c>
      <c r="L1032" s="2" t="s">
        <v>608</v>
      </c>
      <c r="M1032" s="2" t="s">
        <v>609</v>
      </c>
      <c r="N1032" s="2" t="s">
        <v>610</v>
      </c>
      <c r="O1032" s="3">
        <v>2</v>
      </c>
      <c r="P1032" s="3">
        <v>181</v>
      </c>
      <c r="Q1032" s="3">
        <v>192</v>
      </c>
      <c r="R1032" s="3">
        <v>384</v>
      </c>
      <c r="S1032" s="3">
        <v>11</v>
      </c>
      <c r="T1032" s="3">
        <v>22</v>
      </c>
      <c r="U1032" s="3">
        <v>5.72</v>
      </c>
      <c r="V1032" s="2" t="s">
        <v>235</v>
      </c>
      <c r="W1032" s="2" t="s">
        <v>236</v>
      </c>
      <c r="X1032" s="2" t="s">
        <v>59</v>
      </c>
      <c r="Y1032" s="19" t="str">
        <f>VLOOKUP(G1032,'Verweis Kd-Gruppe'!$A$2:$B$8,2,FALSE)</f>
        <v>GRK</v>
      </c>
      <c r="Z1032" s="19" t="str">
        <f>VLOOKUP(J1032,'Verweis Art-Gruppe'!$A$2:$B$15,2,FALSE)</f>
        <v>Geräte</v>
      </c>
      <c r="AA1032" s="19" t="str">
        <f>VLOOKUP(W1032,'Verweis Vertreter'!$A$2:$B$24,2,FALSE)</f>
        <v>Patrick Verfürth</v>
      </c>
      <c r="AB1032" s="12">
        <f t="shared" si="144"/>
        <v>2</v>
      </c>
      <c r="AC1032" s="12">
        <f t="shared" si="149"/>
        <v>181</v>
      </c>
      <c r="AD1032" s="12">
        <f t="shared" si="150"/>
        <v>192</v>
      </c>
      <c r="AE1032" s="12">
        <f t="shared" si="145"/>
        <v>384</v>
      </c>
      <c r="AF1032" s="12">
        <f t="shared" si="146"/>
        <v>11</v>
      </c>
      <c r="AG1032" s="12">
        <f t="shared" si="147"/>
        <v>22</v>
      </c>
      <c r="AH1032" s="9">
        <f t="shared" si="151"/>
        <v>5.7291666666666664E-2</v>
      </c>
      <c r="AI1032" s="14">
        <f>VLOOKUP(E1032,'Verweis Faktor'!$A:$B,2,FALSE)</f>
        <v>1</v>
      </c>
      <c r="AJ1032" s="14"/>
      <c r="AK1032" s="14" t="str">
        <f>IF(AL1032="Ja","Versandkosten",VLOOKUP(E1032,'Verweis Belegart'!$A$2:$B$9,2,FALSE))</f>
        <v>Hardware</v>
      </c>
      <c r="AL1032" s="14" t="str">
        <f t="shared" si="152"/>
        <v>Nein</v>
      </c>
      <c r="AM1032" s="14" t="str">
        <f t="shared" si="148"/>
        <v>Positiv</v>
      </c>
    </row>
    <row r="1033" spans="1:39" ht="17.25" customHeight="1" x14ac:dyDescent="0.35">
      <c r="A1033" s="17">
        <v>14571916</v>
      </c>
      <c r="B1033" s="2" t="s">
        <v>1159</v>
      </c>
      <c r="C1033" s="1">
        <v>2025001</v>
      </c>
      <c r="D1033" s="1">
        <v>2000274</v>
      </c>
      <c r="E1033" s="2" t="s">
        <v>34</v>
      </c>
      <c r="F1033" s="2" t="s">
        <v>53</v>
      </c>
      <c r="G1033" s="2" t="s">
        <v>36</v>
      </c>
      <c r="H1033" s="2" t="s">
        <v>574</v>
      </c>
      <c r="I1033" s="2" t="s">
        <v>575</v>
      </c>
      <c r="J1033" s="2" t="s">
        <v>103</v>
      </c>
      <c r="K1033" s="2" t="s">
        <v>79</v>
      </c>
      <c r="L1033" s="2" t="s">
        <v>88</v>
      </c>
      <c r="M1033" s="2" t="s">
        <v>89</v>
      </c>
      <c r="N1033" s="2" t="s">
        <v>90</v>
      </c>
      <c r="O1033" s="3">
        <v>3</v>
      </c>
      <c r="P1033" s="3">
        <v>530.07069999999999</v>
      </c>
      <c r="Q1033" s="3">
        <v>555</v>
      </c>
      <c r="R1033" s="3">
        <v>1665</v>
      </c>
      <c r="S1033" s="3">
        <v>24.929300000000001</v>
      </c>
      <c r="T1033" s="3">
        <v>74.790000000000006</v>
      </c>
      <c r="U1033" s="3">
        <v>4.49</v>
      </c>
      <c r="V1033" s="2" t="s">
        <v>235</v>
      </c>
      <c r="W1033" s="2" t="s">
        <v>236</v>
      </c>
      <c r="X1033" s="2" t="s">
        <v>59</v>
      </c>
      <c r="Y1033" s="19" t="str">
        <f>VLOOKUP(G1033,'Verweis Kd-Gruppe'!$A$2:$B$8,2,FALSE)</f>
        <v>GRK</v>
      </c>
      <c r="Z1033" s="19" t="str">
        <f>VLOOKUP(J1033,'Verweis Art-Gruppe'!$A$2:$B$15,2,FALSE)</f>
        <v>Geräte</v>
      </c>
      <c r="AA1033" s="19" t="str">
        <f>VLOOKUP(W1033,'Verweis Vertreter'!$A$2:$B$24,2,FALSE)</f>
        <v>Patrick Verfürth</v>
      </c>
      <c r="AB1033" s="12">
        <f t="shared" si="144"/>
        <v>3</v>
      </c>
      <c r="AC1033" s="12">
        <f t="shared" si="149"/>
        <v>530.07069999999999</v>
      </c>
      <c r="AD1033" s="12">
        <f t="shared" si="150"/>
        <v>555</v>
      </c>
      <c r="AE1033" s="12">
        <f t="shared" si="145"/>
        <v>1665</v>
      </c>
      <c r="AF1033" s="12">
        <f t="shared" si="146"/>
        <v>24.929300000000001</v>
      </c>
      <c r="AG1033" s="12">
        <f t="shared" si="147"/>
        <v>74.790000000000006</v>
      </c>
      <c r="AH1033" s="9">
        <f t="shared" si="151"/>
        <v>4.4918918918918922E-2</v>
      </c>
      <c r="AI1033" s="14">
        <f>VLOOKUP(E1033,'Verweis Faktor'!$A:$B,2,FALSE)</f>
        <v>1</v>
      </c>
      <c r="AJ1033" s="14"/>
      <c r="AK1033" s="14" t="str">
        <f>IF(AL1033="Ja","Versandkosten",VLOOKUP(E1033,'Verweis Belegart'!$A$2:$B$9,2,FALSE))</f>
        <v>Hardware</v>
      </c>
      <c r="AL1033" s="14" t="str">
        <f t="shared" si="152"/>
        <v>Nein</v>
      </c>
      <c r="AM1033" s="14" t="str">
        <f t="shared" si="148"/>
        <v>Positiv</v>
      </c>
    </row>
    <row r="1034" spans="1:39" ht="17.25" customHeight="1" x14ac:dyDescent="0.35">
      <c r="A1034" s="17">
        <v>14571900</v>
      </c>
      <c r="B1034" s="2" t="s">
        <v>1159</v>
      </c>
      <c r="C1034" s="1">
        <v>2025001</v>
      </c>
      <c r="D1034" s="1">
        <v>2000275</v>
      </c>
      <c r="E1034" s="2" t="s">
        <v>34</v>
      </c>
      <c r="F1034" s="2" t="s">
        <v>53</v>
      </c>
      <c r="G1034" s="2" t="s">
        <v>36</v>
      </c>
      <c r="H1034" s="2" t="s">
        <v>247</v>
      </c>
      <c r="I1034" s="2" t="s">
        <v>248</v>
      </c>
      <c r="J1034" s="2" t="s">
        <v>2791</v>
      </c>
      <c r="K1034" s="2" t="s">
        <v>28</v>
      </c>
      <c r="L1034" s="2" t="s">
        <v>249</v>
      </c>
      <c r="M1034" s="2" t="s">
        <v>250</v>
      </c>
      <c r="N1034" s="2" t="s">
        <v>122</v>
      </c>
      <c r="O1034" s="3">
        <v>1</v>
      </c>
      <c r="P1034" s="3">
        <v>0</v>
      </c>
      <c r="Q1034" s="3">
        <v>6.35</v>
      </c>
      <c r="R1034" s="3">
        <v>6.35</v>
      </c>
      <c r="S1034" s="3">
        <v>6.35</v>
      </c>
      <c r="T1034" s="3">
        <v>6.35</v>
      </c>
      <c r="U1034" s="3"/>
      <c r="V1034" s="2" t="s">
        <v>235</v>
      </c>
      <c r="W1034" s="2" t="s">
        <v>236</v>
      </c>
      <c r="X1034" s="2" t="s">
        <v>251</v>
      </c>
      <c r="Y1034" s="19" t="str">
        <f>VLOOKUP(G1034,'Verweis Kd-Gruppe'!$A$2:$B$8,2,FALSE)</f>
        <v>GRK</v>
      </c>
      <c r="Z1034" s="19" t="str">
        <f>VLOOKUP(J1034,'Verweis Art-Gruppe'!$A$2:$B$15,2,FALSE)</f>
        <v>Sonstige</v>
      </c>
      <c r="AA1034" s="19" t="str">
        <f>VLOOKUP(W1034,'Verweis Vertreter'!$A$2:$B$24,2,FALSE)</f>
        <v>Patrick Verfürth</v>
      </c>
      <c r="AB1034" s="12">
        <f t="shared" si="144"/>
        <v>1</v>
      </c>
      <c r="AC1034" s="12">
        <f t="shared" si="149"/>
        <v>0</v>
      </c>
      <c r="AD1034" s="12">
        <f t="shared" si="150"/>
        <v>6.35</v>
      </c>
      <c r="AE1034" s="12">
        <f t="shared" si="145"/>
        <v>6.35</v>
      </c>
      <c r="AF1034" s="12">
        <f t="shared" si="146"/>
        <v>6.35</v>
      </c>
      <c r="AG1034" s="12">
        <f t="shared" si="147"/>
        <v>6.35</v>
      </c>
      <c r="AH1034" s="9">
        <f t="shared" si="151"/>
        <v>1</v>
      </c>
      <c r="AI1034" s="14">
        <f>VLOOKUP(E1034,'Verweis Faktor'!$A:$B,2,FALSE)</f>
        <v>1</v>
      </c>
      <c r="AJ1034" s="14"/>
      <c r="AK1034" s="14" t="str">
        <f>IF(AL1034="Ja","Versandkosten",VLOOKUP(E1034,'Verweis Belegart'!$A$2:$B$9,2,FALSE))</f>
        <v>Versandkosten</v>
      </c>
      <c r="AL1034" s="14" t="str">
        <f t="shared" si="152"/>
        <v>Ja</v>
      </c>
      <c r="AM1034" s="14" t="str">
        <f t="shared" si="148"/>
        <v>Positiv</v>
      </c>
    </row>
    <row r="1035" spans="1:39" ht="17.25" customHeight="1" x14ac:dyDescent="0.35">
      <c r="A1035" s="17">
        <v>14571900</v>
      </c>
      <c r="B1035" s="2" t="s">
        <v>1159</v>
      </c>
      <c r="C1035" s="1">
        <v>2025001</v>
      </c>
      <c r="D1035" s="1">
        <v>2000275</v>
      </c>
      <c r="E1035" s="2" t="s">
        <v>34</v>
      </c>
      <c r="F1035" s="2" t="s">
        <v>53</v>
      </c>
      <c r="G1035" s="2" t="s">
        <v>36</v>
      </c>
      <c r="H1035" s="2" t="s">
        <v>247</v>
      </c>
      <c r="I1035" s="2" t="s">
        <v>248</v>
      </c>
      <c r="J1035" s="2" t="s">
        <v>103</v>
      </c>
      <c r="K1035" s="2" t="s">
        <v>45</v>
      </c>
      <c r="L1035" s="2" t="s">
        <v>504</v>
      </c>
      <c r="M1035" s="2" t="s">
        <v>505</v>
      </c>
      <c r="N1035" s="2" t="s">
        <v>506</v>
      </c>
      <c r="O1035" s="3">
        <v>1</v>
      </c>
      <c r="P1035" s="3">
        <v>220</v>
      </c>
      <c r="Q1035" s="3">
        <v>244</v>
      </c>
      <c r="R1035" s="3">
        <v>244</v>
      </c>
      <c r="S1035" s="3">
        <v>24</v>
      </c>
      <c r="T1035" s="3">
        <v>24</v>
      </c>
      <c r="U1035" s="3">
        <v>9.83</v>
      </c>
      <c r="V1035" s="2" t="s">
        <v>235</v>
      </c>
      <c r="W1035" s="2" t="s">
        <v>236</v>
      </c>
      <c r="X1035" s="2" t="s">
        <v>251</v>
      </c>
      <c r="Y1035" s="19" t="str">
        <f>VLOOKUP(G1035,'Verweis Kd-Gruppe'!$A$2:$B$8,2,FALSE)</f>
        <v>GRK</v>
      </c>
      <c r="Z1035" s="19" t="str">
        <f>VLOOKUP(J1035,'Verweis Art-Gruppe'!$A$2:$B$15,2,FALSE)</f>
        <v>Geräte</v>
      </c>
      <c r="AA1035" s="19" t="str">
        <f>VLOOKUP(W1035,'Verweis Vertreter'!$A$2:$B$24,2,FALSE)</f>
        <v>Patrick Verfürth</v>
      </c>
      <c r="AB1035" s="12">
        <f t="shared" si="144"/>
        <v>1</v>
      </c>
      <c r="AC1035" s="12">
        <f t="shared" si="149"/>
        <v>220</v>
      </c>
      <c r="AD1035" s="12">
        <f t="shared" si="150"/>
        <v>244</v>
      </c>
      <c r="AE1035" s="12">
        <f t="shared" si="145"/>
        <v>244</v>
      </c>
      <c r="AF1035" s="12">
        <f t="shared" si="146"/>
        <v>24</v>
      </c>
      <c r="AG1035" s="12">
        <f t="shared" si="147"/>
        <v>24</v>
      </c>
      <c r="AH1035" s="9">
        <f t="shared" si="151"/>
        <v>9.8360655737704916E-2</v>
      </c>
      <c r="AI1035" s="14">
        <f>VLOOKUP(E1035,'Verweis Faktor'!$A:$B,2,FALSE)</f>
        <v>1</v>
      </c>
      <c r="AJ1035" s="14"/>
      <c r="AK1035" s="14" t="str">
        <f>IF(AL1035="Ja","Versandkosten",VLOOKUP(E1035,'Verweis Belegart'!$A$2:$B$9,2,FALSE))</f>
        <v>Hardware</v>
      </c>
      <c r="AL1035" s="14" t="str">
        <f t="shared" si="152"/>
        <v>Nein</v>
      </c>
      <c r="AM1035" s="14" t="str">
        <f t="shared" si="148"/>
        <v>Positiv</v>
      </c>
    </row>
    <row r="1036" spans="1:39" ht="17.25" customHeight="1" x14ac:dyDescent="0.35">
      <c r="A1036" s="17">
        <v>14571901</v>
      </c>
      <c r="B1036" s="2" t="s">
        <v>1159</v>
      </c>
      <c r="C1036" s="1">
        <v>2025001</v>
      </c>
      <c r="D1036" s="1">
        <v>2000276</v>
      </c>
      <c r="E1036" s="2" t="s">
        <v>34</v>
      </c>
      <c r="F1036" s="2" t="s">
        <v>53</v>
      </c>
      <c r="G1036" s="2" t="s">
        <v>36</v>
      </c>
      <c r="H1036" s="2" t="s">
        <v>247</v>
      </c>
      <c r="I1036" s="2" t="s">
        <v>248</v>
      </c>
      <c r="J1036" s="2" t="s">
        <v>2791</v>
      </c>
      <c r="K1036" s="2" t="s">
        <v>28</v>
      </c>
      <c r="L1036" s="2" t="s">
        <v>249</v>
      </c>
      <c r="M1036" s="2" t="s">
        <v>250</v>
      </c>
      <c r="N1036" s="2" t="s">
        <v>122</v>
      </c>
      <c r="O1036" s="3">
        <v>1</v>
      </c>
      <c r="P1036" s="3">
        <v>0</v>
      </c>
      <c r="Q1036" s="3">
        <v>6.35</v>
      </c>
      <c r="R1036" s="3">
        <v>6.35</v>
      </c>
      <c r="S1036" s="3">
        <v>6.35</v>
      </c>
      <c r="T1036" s="3">
        <v>6.35</v>
      </c>
      <c r="U1036" s="3"/>
      <c r="V1036" s="2" t="s">
        <v>235</v>
      </c>
      <c r="W1036" s="2" t="s">
        <v>236</v>
      </c>
      <c r="X1036" s="2" t="s">
        <v>251</v>
      </c>
      <c r="Y1036" s="19" t="str">
        <f>VLOOKUP(G1036,'Verweis Kd-Gruppe'!$A$2:$B$8,2,FALSE)</f>
        <v>GRK</v>
      </c>
      <c r="Z1036" s="19" t="str">
        <f>VLOOKUP(J1036,'Verweis Art-Gruppe'!$A$2:$B$15,2,FALSE)</f>
        <v>Sonstige</v>
      </c>
      <c r="AA1036" s="19" t="str">
        <f>VLOOKUP(W1036,'Verweis Vertreter'!$A$2:$B$24,2,FALSE)</f>
        <v>Patrick Verfürth</v>
      </c>
      <c r="AB1036" s="12">
        <f t="shared" si="144"/>
        <v>1</v>
      </c>
      <c r="AC1036" s="12">
        <f t="shared" si="149"/>
        <v>0</v>
      </c>
      <c r="AD1036" s="12">
        <f t="shared" si="150"/>
        <v>6.35</v>
      </c>
      <c r="AE1036" s="12">
        <f t="shared" si="145"/>
        <v>6.35</v>
      </c>
      <c r="AF1036" s="12">
        <f t="shared" si="146"/>
        <v>6.35</v>
      </c>
      <c r="AG1036" s="12">
        <f t="shared" si="147"/>
        <v>6.35</v>
      </c>
      <c r="AH1036" s="9">
        <f t="shared" si="151"/>
        <v>1</v>
      </c>
      <c r="AI1036" s="14">
        <f>VLOOKUP(E1036,'Verweis Faktor'!$A:$B,2,FALSE)</f>
        <v>1</v>
      </c>
      <c r="AJ1036" s="14"/>
      <c r="AK1036" s="14" t="str">
        <f>IF(AL1036="Ja","Versandkosten",VLOOKUP(E1036,'Verweis Belegart'!$A$2:$B$9,2,FALSE))</f>
        <v>Versandkosten</v>
      </c>
      <c r="AL1036" s="14" t="str">
        <f t="shared" si="152"/>
        <v>Ja</v>
      </c>
      <c r="AM1036" s="14" t="str">
        <f t="shared" si="148"/>
        <v>Positiv</v>
      </c>
    </row>
    <row r="1037" spans="1:39" ht="17.25" customHeight="1" x14ac:dyDescent="0.35">
      <c r="A1037" s="17">
        <v>14571901</v>
      </c>
      <c r="B1037" s="2" t="s">
        <v>1159</v>
      </c>
      <c r="C1037" s="1">
        <v>2025001</v>
      </c>
      <c r="D1037" s="1">
        <v>2000276</v>
      </c>
      <c r="E1037" s="2" t="s">
        <v>34</v>
      </c>
      <c r="F1037" s="2" t="s">
        <v>53</v>
      </c>
      <c r="G1037" s="2" t="s">
        <v>36</v>
      </c>
      <c r="H1037" s="2" t="s">
        <v>247</v>
      </c>
      <c r="I1037" s="2" t="s">
        <v>248</v>
      </c>
      <c r="J1037" s="2" t="s">
        <v>103</v>
      </c>
      <c r="K1037" s="2" t="s">
        <v>45</v>
      </c>
      <c r="L1037" s="2" t="s">
        <v>944</v>
      </c>
      <c r="M1037" s="2" t="s">
        <v>945</v>
      </c>
      <c r="N1037" s="2" t="s">
        <v>946</v>
      </c>
      <c r="O1037" s="3">
        <v>1</v>
      </c>
      <c r="P1037" s="3">
        <v>548.09519999999998</v>
      </c>
      <c r="Q1037" s="3">
        <v>599</v>
      </c>
      <c r="R1037" s="3">
        <v>599</v>
      </c>
      <c r="S1037" s="3">
        <v>50.904800000000002</v>
      </c>
      <c r="T1037" s="3">
        <v>50.9</v>
      </c>
      <c r="U1037" s="3">
        <v>8.49</v>
      </c>
      <c r="V1037" s="2" t="s">
        <v>235</v>
      </c>
      <c r="W1037" s="2" t="s">
        <v>236</v>
      </c>
      <c r="X1037" s="2" t="s">
        <v>251</v>
      </c>
      <c r="Y1037" s="19" t="str">
        <f>VLOOKUP(G1037,'Verweis Kd-Gruppe'!$A$2:$B$8,2,FALSE)</f>
        <v>GRK</v>
      </c>
      <c r="Z1037" s="19" t="str">
        <f>VLOOKUP(J1037,'Verweis Art-Gruppe'!$A$2:$B$15,2,FALSE)</f>
        <v>Geräte</v>
      </c>
      <c r="AA1037" s="19" t="str">
        <f>VLOOKUP(W1037,'Verweis Vertreter'!$A$2:$B$24,2,FALSE)</f>
        <v>Patrick Verfürth</v>
      </c>
      <c r="AB1037" s="12">
        <f t="shared" si="144"/>
        <v>1</v>
      </c>
      <c r="AC1037" s="12">
        <f t="shared" si="149"/>
        <v>548.09519999999998</v>
      </c>
      <c r="AD1037" s="12">
        <f t="shared" si="150"/>
        <v>599</v>
      </c>
      <c r="AE1037" s="12">
        <f t="shared" si="145"/>
        <v>599</v>
      </c>
      <c r="AF1037" s="12">
        <f t="shared" si="146"/>
        <v>50.904800000000002</v>
      </c>
      <c r="AG1037" s="12">
        <f t="shared" si="147"/>
        <v>50.9</v>
      </c>
      <c r="AH1037" s="9">
        <f t="shared" si="151"/>
        <v>8.4974958263772951E-2</v>
      </c>
      <c r="AI1037" s="14">
        <f>VLOOKUP(E1037,'Verweis Faktor'!$A:$B,2,FALSE)</f>
        <v>1</v>
      </c>
      <c r="AJ1037" s="14"/>
      <c r="AK1037" s="14" t="str">
        <f>IF(AL1037="Ja","Versandkosten",VLOOKUP(E1037,'Verweis Belegart'!$A$2:$B$9,2,FALSE))</f>
        <v>Hardware</v>
      </c>
      <c r="AL1037" s="14" t="str">
        <f t="shared" si="152"/>
        <v>Nein</v>
      </c>
      <c r="AM1037" s="14" t="str">
        <f t="shared" si="148"/>
        <v>Positiv</v>
      </c>
    </row>
    <row r="1038" spans="1:39" ht="17.25" customHeight="1" x14ac:dyDescent="0.35">
      <c r="A1038" s="17">
        <v>14459176</v>
      </c>
      <c r="B1038" s="2" t="s">
        <v>1159</v>
      </c>
      <c r="C1038" s="1">
        <v>2025001</v>
      </c>
      <c r="D1038" s="1">
        <v>2000277</v>
      </c>
      <c r="E1038" s="2" t="s">
        <v>572</v>
      </c>
      <c r="F1038" s="2" t="s">
        <v>1236</v>
      </c>
      <c r="G1038" s="2" t="s">
        <v>66</v>
      </c>
      <c r="H1038" s="2" t="s">
        <v>1014</v>
      </c>
      <c r="I1038" s="2" t="s">
        <v>1015</v>
      </c>
      <c r="J1038" s="2" t="s">
        <v>304</v>
      </c>
      <c r="K1038" s="2" t="s">
        <v>49</v>
      </c>
      <c r="L1038" s="2" t="s">
        <v>1287</v>
      </c>
      <c r="M1038" s="2" t="s">
        <v>1288</v>
      </c>
      <c r="N1038" s="2" t="s">
        <v>1289</v>
      </c>
      <c r="O1038" s="3">
        <v>1</v>
      </c>
      <c r="P1038" s="3">
        <v>142.85</v>
      </c>
      <c r="Q1038" s="3">
        <v>153</v>
      </c>
      <c r="R1038" s="3">
        <v>153</v>
      </c>
      <c r="S1038" s="3">
        <v>10.15</v>
      </c>
      <c r="T1038" s="3">
        <v>10.15</v>
      </c>
      <c r="U1038" s="3">
        <v>6.63</v>
      </c>
      <c r="V1038" s="2" t="s">
        <v>145</v>
      </c>
      <c r="W1038" s="2" t="s">
        <v>146</v>
      </c>
      <c r="X1038" s="2" t="s">
        <v>72</v>
      </c>
      <c r="Y1038" s="19" t="str">
        <f>VLOOKUP(G1038,'Verweis Kd-Gruppe'!$A$2:$B$8,2,FALSE)</f>
        <v>EXP</v>
      </c>
      <c r="Z1038" s="19" t="str">
        <f>VLOOKUP(J1038,'Verweis Art-Gruppe'!$A$2:$B$15,2,FALSE)</f>
        <v>Zubehör</v>
      </c>
      <c r="AA1038" s="19" t="str">
        <f>VLOOKUP(W1038,'Verweis Vertreter'!$A$2:$B$24,2,FALSE)</f>
        <v>Muhsin Yortanli</v>
      </c>
      <c r="AB1038" s="12">
        <f t="shared" si="144"/>
        <v>-1</v>
      </c>
      <c r="AC1038" s="12">
        <f t="shared" si="149"/>
        <v>142.85</v>
      </c>
      <c r="AD1038" s="12">
        <f t="shared" si="150"/>
        <v>153</v>
      </c>
      <c r="AE1038" s="12">
        <f t="shared" si="145"/>
        <v>-153</v>
      </c>
      <c r="AF1038" s="12">
        <f t="shared" si="146"/>
        <v>-10.15</v>
      </c>
      <c r="AG1038" s="12">
        <f t="shared" si="147"/>
        <v>-10.15</v>
      </c>
      <c r="AH1038" s="9">
        <f t="shared" si="151"/>
        <v>-6.6339869281045752E-2</v>
      </c>
      <c r="AI1038" s="14">
        <f>VLOOKUP(E1038,'Verweis Faktor'!$A:$B,2,FALSE)</f>
        <v>-1</v>
      </c>
      <c r="AJ1038" s="14"/>
      <c r="AK1038" s="14" t="str">
        <f>IF(AL1038="Ja","Versandkosten",VLOOKUP(E1038,'Verweis Belegart'!$A$2:$B$9,2,FALSE))</f>
        <v>Hardware</v>
      </c>
      <c r="AL1038" s="14" t="str">
        <f t="shared" si="152"/>
        <v>Nein</v>
      </c>
      <c r="AM1038" s="14" t="str">
        <f t="shared" si="148"/>
        <v>Negativ</v>
      </c>
    </row>
    <row r="1039" spans="1:39" ht="17.25" customHeight="1" x14ac:dyDescent="0.35">
      <c r="A1039" s="17">
        <v>14571921</v>
      </c>
      <c r="B1039" s="2" t="s">
        <v>1159</v>
      </c>
      <c r="C1039" s="1">
        <v>2025001</v>
      </c>
      <c r="D1039" s="1">
        <v>2000278</v>
      </c>
      <c r="E1039" s="2" t="s">
        <v>34</v>
      </c>
      <c r="F1039" s="2" t="s">
        <v>53</v>
      </c>
      <c r="G1039" s="2" t="s">
        <v>66</v>
      </c>
      <c r="H1039" s="2" t="s">
        <v>1290</v>
      </c>
      <c r="I1039" s="2" t="s">
        <v>1291</v>
      </c>
      <c r="J1039" s="2" t="s">
        <v>304</v>
      </c>
      <c r="K1039" s="2" t="s">
        <v>28</v>
      </c>
      <c r="L1039" s="2" t="s">
        <v>1243</v>
      </c>
      <c r="M1039" s="2" t="s">
        <v>1244</v>
      </c>
      <c r="N1039" s="2" t="s">
        <v>1245</v>
      </c>
      <c r="O1039" s="3">
        <v>1</v>
      </c>
      <c r="P1039" s="3">
        <v>175</v>
      </c>
      <c r="Q1039" s="3">
        <v>195</v>
      </c>
      <c r="R1039" s="3">
        <v>195</v>
      </c>
      <c r="S1039" s="3">
        <v>20</v>
      </c>
      <c r="T1039" s="3">
        <v>20</v>
      </c>
      <c r="U1039" s="3">
        <v>10.25</v>
      </c>
      <c r="V1039" s="2" t="s">
        <v>241</v>
      </c>
      <c r="W1039" s="2" t="s">
        <v>242</v>
      </c>
      <c r="X1039" s="2" t="s">
        <v>72</v>
      </c>
      <c r="Y1039" s="19" t="str">
        <f>VLOOKUP(G1039,'Verweis Kd-Gruppe'!$A$2:$B$8,2,FALSE)</f>
        <v>EXP</v>
      </c>
      <c r="Z1039" s="19" t="str">
        <f>VLOOKUP(J1039,'Verweis Art-Gruppe'!$A$2:$B$15,2,FALSE)</f>
        <v>Zubehör</v>
      </c>
      <c r="AA1039" s="19" t="str">
        <f>VLOOKUP(W1039,'Verweis Vertreter'!$A$2:$B$24,2,FALSE)</f>
        <v>Bernd Schönbrunn</v>
      </c>
      <c r="AB1039" s="12">
        <f t="shared" si="144"/>
        <v>1</v>
      </c>
      <c r="AC1039" s="12">
        <f t="shared" si="149"/>
        <v>175</v>
      </c>
      <c r="AD1039" s="12">
        <f t="shared" si="150"/>
        <v>195</v>
      </c>
      <c r="AE1039" s="12">
        <f t="shared" si="145"/>
        <v>195</v>
      </c>
      <c r="AF1039" s="12">
        <f t="shared" si="146"/>
        <v>20</v>
      </c>
      <c r="AG1039" s="12">
        <f t="shared" si="147"/>
        <v>20</v>
      </c>
      <c r="AH1039" s="9">
        <f t="shared" si="151"/>
        <v>0.10256410256410256</v>
      </c>
      <c r="AI1039" s="14">
        <f>VLOOKUP(E1039,'Verweis Faktor'!$A:$B,2,FALSE)</f>
        <v>1</v>
      </c>
      <c r="AJ1039" s="14"/>
      <c r="AK1039" s="14" t="str">
        <f>IF(AL1039="Ja","Versandkosten",VLOOKUP(E1039,'Verweis Belegart'!$A$2:$B$9,2,FALSE))</f>
        <v>Hardware</v>
      </c>
      <c r="AL1039" s="14" t="str">
        <f t="shared" si="152"/>
        <v>Nein</v>
      </c>
      <c r="AM1039" s="14" t="str">
        <f t="shared" si="148"/>
        <v>Positiv</v>
      </c>
    </row>
    <row r="1040" spans="1:39" ht="17.25" customHeight="1" x14ac:dyDescent="0.35">
      <c r="A1040" s="17">
        <v>14571921</v>
      </c>
      <c r="B1040" s="2" t="s">
        <v>1159</v>
      </c>
      <c r="C1040" s="1">
        <v>2025001</v>
      </c>
      <c r="D1040" s="1">
        <v>2000278</v>
      </c>
      <c r="E1040" s="2" t="s">
        <v>34</v>
      </c>
      <c r="F1040" s="2" t="s">
        <v>53</v>
      </c>
      <c r="G1040" s="2" t="s">
        <v>66</v>
      </c>
      <c r="H1040" s="2" t="s">
        <v>1290</v>
      </c>
      <c r="I1040" s="2" t="s">
        <v>1291</v>
      </c>
      <c r="J1040" s="2" t="s">
        <v>103</v>
      </c>
      <c r="K1040" s="2" t="s">
        <v>45</v>
      </c>
      <c r="L1040" s="2" t="s">
        <v>845</v>
      </c>
      <c r="M1040" s="2" t="s">
        <v>846</v>
      </c>
      <c r="N1040" s="2" t="s">
        <v>128</v>
      </c>
      <c r="O1040" s="3">
        <v>20</v>
      </c>
      <c r="P1040" s="3">
        <v>190.3897</v>
      </c>
      <c r="Q1040" s="3">
        <v>197</v>
      </c>
      <c r="R1040" s="3">
        <v>3940</v>
      </c>
      <c r="S1040" s="3">
        <v>6.6102999999999996</v>
      </c>
      <c r="T1040" s="3">
        <v>132.21</v>
      </c>
      <c r="U1040" s="3">
        <v>3.35</v>
      </c>
      <c r="V1040" s="2" t="s">
        <v>241</v>
      </c>
      <c r="W1040" s="2" t="s">
        <v>242</v>
      </c>
      <c r="X1040" s="2" t="s">
        <v>72</v>
      </c>
      <c r="Y1040" s="19" t="str">
        <f>VLOOKUP(G1040,'Verweis Kd-Gruppe'!$A$2:$B$8,2,FALSE)</f>
        <v>EXP</v>
      </c>
      <c r="Z1040" s="19" t="str">
        <f>VLOOKUP(J1040,'Verweis Art-Gruppe'!$A$2:$B$15,2,FALSE)</f>
        <v>Geräte</v>
      </c>
      <c r="AA1040" s="19" t="str">
        <f>VLOOKUP(W1040,'Verweis Vertreter'!$A$2:$B$24,2,FALSE)</f>
        <v>Bernd Schönbrunn</v>
      </c>
      <c r="AB1040" s="12">
        <f t="shared" si="144"/>
        <v>20</v>
      </c>
      <c r="AC1040" s="12">
        <f t="shared" si="149"/>
        <v>190.3897</v>
      </c>
      <c r="AD1040" s="12">
        <f t="shared" si="150"/>
        <v>197</v>
      </c>
      <c r="AE1040" s="12">
        <f t="shared" si="145"/>
        <v>3940</v>
      </c>
      <c r="AF1040" s="12">
        <f t="shared" si="146"/>
        <v>6.6102999999999996</v>
      </c>
      <c r="AG1040" s="12">
        <f t="shared" si="147"/>
        <v>132.21</v>
      </c>
      <c r="AH1040" s="9">
        <f t="shared" si="151"/>
        <v>3.3555837563451776E-2</v>
      </c>
      <c r="AI1040" s="14">
        <f>VLOOKUP(E1040,'Verweis Faktor'!$A:$B,2,FALSE)</f>
        <v>1</v>
      </c>
      <c r="AJ1040" s="14"/>
      <c r="AK1040" s="14" t="str">
        <f>IF(AL1040="Ja","Versandkosten",VLOOKUP(E1040,'Verweis Belegart'!$A$2:$B$9,2,FALSE))</f>
        <v>Hardware</v>
      </c>
      <c r="AL1040" s="14" t="str">
        <f t="shared" si="152"/>
        <v>Nein</v>
      </c>
      <c r="AM1040" s="14" t="str">
        <f t="shared" si="148"/>
        <v>Positiv</v>
      </c>
    </row>
    <row r="1041" spans="1:39" ht="17.25" customHeight="1" x14ac:dyDescent="0.35">
      <c r="A1041" s="17">
        <v>14571921</v>
      </c>
      <c r="B1041" s="2" t="s">
        <v>1159</v>
      </c>
      <c r="C1041" s="1">
        <v>2025001</v>
      </c>
      <c r="D1041" s="1">
        <v>2000278</v>
      </c>
      <c r="E1041" s="2" t="s">
        <v>34</v>
      </c>
      <c r="F1041" s="2" t="s">
        <v>53</v>
      </c>
      <c r="G1041" s="2" t="s">
        <v>66</v>
      </c>
      <c r="H1041" s="2" t="s">
        <v>1290</v>
      </c>
      <c r="I1041" s="2" t="s">
        <v>1291</v>
      </c>
      <c r="J1041" s="2" t="s">
        <v>103</v>
      </c>
      <c r="K1041" s="2" t="s">
        <v>49</v>
      </c>
      <c r="L1041" s="2" t="s">
        <v>562</v>
      </c>
      <c r="M1041" s="2" t="s">
        <v>563</v>
      </c>
      <c r="N1041" s="2" t="s">
        <v>155</v>
      </c>
      <c r="O1041" s="3">
        <v>15</v>
      </c>
      <c r="P1041" s="3">
        <v>541</v>
      </c>
      <c r="Q1041" s="3">
        <v>561</v>
      </c>
      <c r="R1041" s="3">
        <v>8415</v>
      </c>
      <c r="S1041" s="3">
        <v>20</v>
      </c>
      <c r="T1041" s="3">
        <v>300</v>
      </c>
      <c r="U1041" s="3">
        <v>3.56</v>
      </c>
      <c r="V1041" s="2" t="s">
        <v>241</v>
      </c>
      <c r="W1041" s="2" t="s">
        <v>242</v>
      </c>
      <c r="X1041" s="2" t="s">
        <v>72</v>
      </c>
      <c r="Y1041" s="19" t="str">
        <f>VLOOKUP(G1041,'Verweis Kd-Gruppe'!$A$2:$B$8,2,FALSE)</f>
        <v>EXP</v>
      </c>
      <c r="Z1041" s="19" t="str">
        <f>VLOOKUP(J1041,'Verweis Art-Gruppe'!$A$2:$B$15,2,FALSE)</f>
        <v>Geräte</v>
      </c>
      <c r="AA1041" s="19" t="str">
        <f>VLOOKUP(W1041,'Verweis Vertreter'!$A$2:$B$24,2,FALSE)</f>
        <v>Bernd Schönbrunn</v>
      </c>
      <c r="AB1041" s="12">
        <f t="shared" si="144"/>
        <v>15</v>
      </c>
      <c r="AC1041" s="12">
        <f t="shared" si="149"/>
        <v>541</v>
      </c>
      <c r="AD1041" s="12">
        <f t="shared" si="150"/>
        <v>561</v>
      </c>
      <c r="AE1041" s="12">
        <f t="shared" si="145"/>
        <v>8415</v>
      </c>
      <c r="AF1041" s="12">
        <f t="shared" si="146"/>
        <v>20</v>
      </c>
      <c r="AG1041" s="12">
        <f t="shared" si="147"/>
        <v>300</v>
      </c>
      <c r="AH1041" s="9">
        <f t="shared" si="151"/>
        <v>3.5650623885918005E-2</v>
      </c>
      <c r="AI1041" s="14">
        <f>VLOOKUP(E1041,'Verweis Faktor'!$A:$B,2,FALSE)</f>
        <v>1</v>
      </c>
      <c r="AJ1041" s="14"/>
      <c r="AK1041" s="14" t="str">
        <f>IF(AL1041="Ja","Versandkosten",VLOOKUP(E1041,'Verweis Belegart'!$A$2:$B$9,2,FALSE))</f>
        <v>Hardware</v>
      </c>
      <c r="AL1041" s="14" t="str">
        <f t="shared" si="152"/>
        <v>Nein</v>
      </c>
      <c r="AM1041" s="14" t="str">
        <f t="shared" si="148"/>
        <v>Positiv</v>
      </c>
    </row>
    <row r="1042" spans="1:39" ht="17.25" customHeight="1" x14ac:dyDescent="0.35">
      <c r="A1042" s="17">
        <v>14571928</v>
      </c>
      <c r="B1042" s="2" t="s">
        <v>1159</v>
      </c>
      <c r="C1042" s="1">
        <v>2025001</v>
      </c>
      <c r="D1042" s="1">
        <v>2000279</v>
      </c>
      <c r="E1042" s="2" t="s">
        <v>34</v>
      </c>
      <c r="F1042" s="2" t="s">
        <v>53</v>
      </c>
      <c r="G1042" s="2" t="s">
        <v>25</v>
      </c>
      <c r="H1042" s="2" t="s">
        <v>1292</v>
      </c>
      <c r="I1042" s="2" t="s">
        <v>1293</v>
      </c>
      <c r="J1042" s="2" t="s">
        <v>103</v>
      </c>
      <c r="K1042" s="2" t="s">
        <v>28</v>
      </c>
      <c r="L1042" s="2" t="s">
        <v>129</v>
      </c>
      <c r="M1042" s="2" t="s">
        <v>130</v>
      </c>
      <c r="N1042" s="2" t="s">
        <v>131</v>
      </c>
      <c r="O1042" s="3">
        <v>3</v>
      </c>
      <c r="P1042" s="3">
        <v>164.98509999999999</v>
      </c>
      <c r="Q1042" s="3">
        <v>179</v>
      </c>
      <c r="R1042" s="3">
        <v>537</v>
      </c>
      <c r="S1042" s="3">
        <v>14.014900000000001</v>
      </c>
      <c r="T1042" s="3">
        <v>42.04</v>
      </c>
      <c r="U1042" s="3">
        <v>7.82</v>
      </c>
      <c r="V1042" s="2" t="s">
        <v>689</v>
      </c>
      <c r="W1042" s="2" t="s">
        <v>690</v>
      </c>
      <c r="X1042" s="2" t="s">
        <v>724</v>
      </c>
      <c r="Y1042" s="19" t="str">
        <f>VLOOKUP(G1042,'Verweis Kd-Gruppe'!$A$2:$B$8,2,FALSE)</f>
        <v>FHK</v>
      </c>
      <c r="Z1042" s="19" t="str">
        <f>VLOOKUP(J1042,'Verweis Art-Gruppe'!$A$2:$B$15,2,FALSE)</f>
        <v>Geräte</v>
      </c>
      <c r="AA1042" s="19" t="str">
        <f>VLOOKUP(W1042,'Verweis Vertreter'!$A$2:$B$24,2,FALSE)</f>
        <v>Zentrale</v>
      </c>
      <c r="AB1042" s="12">
        <f t="shared" si="144"/>
        <v>3</v>
      </c>
      <c r="AC1042" s="12">
        <f t="shared" si="149"/>
        <v>164.98509999999999</v>
      </c>
      <c r="AD1042" s="12">
        <f t="shared" si="150"/>
        <v>179</v>
      </c>
      <c r="AE1042" s="12">
        <f t="shared" si="145"/>
        <v>537</v>
      </c>
      <c r="AF1042" s="12">
        <f t="shared" si="146"/>
        <v>14.014900000000001</v>
      </c>
      <c r="AG1042" s="12">
        <f t="shared" si="147"/>
        <v>42.04</v>
      </c>
      <c r="AH1042" s="9">
        <f t="shared" si="151"/>
        <v>7.828677839851024E-2</v>
      </c>
      <c r="AI1042" s="14">
        <f>VLOOKUP(E1042,'Verweis Faktor'!$A:$B,2,FALSE)</f>
        <v>1</v>
      </c>
      <c r="AJ1042" s="14"/>
      <c r="AK1042" s="14" t="str">
        <f>IF(AL1042="Ja","Versandkosten",VLOOKUP(E1042,'Verweis Belegart'!$A$2:$B$9,2,FALSE))</f>
        <v>Hardware</v>
      </c>
      <c r="AL1042" s="14" t="str">
        <f t="shared" si="152"/>
        <v>Nein</v>
      </c>
      <c r="AM1042" s="14" t="str">
        <f t="shared" si="148"/>
        <v>Positiv</v>
      </c>
    </row>
    <row r="1043" spans="1:39" ht="17.25" customHeight="1" x14ac:dyDescent="0.35">
      <c r="A1043" s="17">
        <v>14571928</v>
      </c>
      <c r="B1043" s="2" t="s">
        <v>1159</v>
      </c>
      <c r="C1043" s="1">
        <v>2025001</v>
      </c>
      <c r="D1043" s="1">
        <v>2000279</v>
      </c>
      <c r="E1043" s="2" t="s">
        <v>34</v>
      </c>
      <c r="F1043" s="2" t="s">
        <v>53</v>
      </c>
      <c r="G1043" s="2" t="s">
        <v>25</v>
      </c>
      <c r="H1043" s="2" t="s">
        <v>1292</v>
      </c>
      <c r="I1043" s="2" t="s">
        <v>1293</v>
      </c>
      <c r="J1043" s="2" t="s">
        <v>103</v>
      </c>
      <c r="K1043" s="2" t="s">
        <v>45</v>
      </c>
      <c r="L1043" s="2" t="s">
        <v>305</v>
      </c>
      <c r="M1043" s="2" t="s">
        <v>306</v>
      </c>
      <c r="N1043" s="2" t="s">
        <v>283</v>
      </c>
      <c r="O1043" s="3">
        <v>1</v>
      </c>
      <c r="P1043" s="3">
        <v>492.46980000000002</v>
      </c>
      <c r="Q1043" s="3">
        <v>519</v>
      </c>
      <c r="R1043" s="3">
        <v>519</v>
      </c>
      <c r="S1043" s="3">
        <v>26.530200000000001</v>
      </c>
      <c r="T1043" s="3">
        <v>26.53</v>
      </c>
      <c r="U1043" s="3">
        <v>5.1100000000000003</v>
      </c>
      <c r="V1043" s="2" t="s">
        <v>689</v>
      </c>
      <c r="W1043" s="2" t="s">
        <v>690</v>
      </c>
      <c r="X1043" s="2" t="s">
        <v>724</v>
      </c>
      <c r="Y1043" s="19" t="str">
        <f>VLOOKUP(G1043,'Verweis Kd-Gruppe'!$A$2:$B$8,2,FALSE)</f>
        <v>FHK</v>
      </c>
      <c r="Z1043" s="19" t="str">
        <f>VLOOKUP(J1043,'Verweis Art-Gruppe'!$A$2:$B$15,2,FALSE)</f>
        <v>Geräte</v>
      </c>
      <c r="AA1043" s="19" t="str">
        <f>VLOOKUP(W1043,'Verweis Vertreter'!$A$2:$B$24,2,FALSE)</f>
        <v>Zentrale</v>
      </c>
      <c r="AB1043" s="12">
        <f t="shared" si="144"/>
        <v>1</v>
      </c>
      <c r="AC1043" s="12">
        <f t="shared" si="149"/>
        <v>492.46980000000002</v>
      </c>
      <c r="AD1043" s="12">
        <f t="shared" si="150"/>
        <v>519</v>
      </c>
      <c r="AE1043" s="12">
        <f t="shared" si="145"/>
        <v>519</v>
      </c>
      <c r="AF1043" s="12">
        <f t="shared" si="146"/>
        <v>26.530200000000001</v>
      </c>
      <c r="AG1043" s="12">
        <f t="shared" si="147"/>
        <v>26.53</v>
      </c>
      <c r="AH1043" s="9">
        <f t="shared" si="151"/>
        <v>5.1117533718689788E-2</v>
      </c>
      <c r="AI1043" s="14">
        <f>VLOOKUP(E1043,'Verweis Faktor'!$A:$B,2,FALSE)</f>
        <v>1</v>
      </c>
      <c r="AJ1043" s="14"/>
      <c r="AK1043" s="14" t="str">
        <f>IF(AL1043="Ja","Versandkosten",VLOOKUP(E1043,'Verweis Belegart'!$A$2:$B$9,2,FALSE))</f>
        <v>Hardware</v>
      </c>
      <c r="AL1043" s="14" t="str">
        <f t="shared" si="152"/>
        <v>Nein</v>
      </c>
      <c r="AM1043" s="14" t="str">
        <f t="shared" si="148"/>
        <v>Positiv</v>
      </c>
    </row>
    <row r="1044" spans="1:39" ht="17.25" customHeight="1" x14ac:dyDescent="0.35">
      <c r="A1044" s="17">
        <v>14571712</v>
      </c>
      <c r="B1044" s="2" t="s">
        <v>1159</v>
      </c>
      <c r="C1044" s="1">
        <v>2025001</v>
      </c>
      <c r="D1044" s="1">
        <v>2000280</v>
      </c>
      <c r="E1044" s="2" t="s">
        <v>34</v>
      </c>
      <c r="F1044" s="2" t="s">
        <v>53</v>
      </c>
      <c r="G1044" s="2" t="s">
        <v>25</v>
      </c>
      <c r="H1044" s="2" t="s">
        <v>991</v>
      </c>
      <c r="I1044" s="2" t="s">
        <v>992</v>
      </c>
      <c r="J1044" s="2" t="s">
        <v>304</v>
      </c>
      <c r="K1044" s="2" t="s">
        <v>28</v>
      </c>
      <c r="L1044" s="2" t="s">
        <v>1294</v>
      </c>
      <c r="M1044" s="2" t="s">
        <v>1295</v>
      </c>
      <c r="N1044" s="2" t="s">
        <v>1296</v>
      </c>
      <c r="O1044" s="3">
        <v>1</v>
      </c>
      <c r="P1044" s="3">
        <v>550</v>
      </c>
      <c r="Q1044" s="3">
        <v>610</v>
      </c>
      <c r="R1044" s="3">
        <v>610</v>
      </c>
      <c r="S1044" s="3">
        <v>60</v>
      </c>
      <c r="T1044" s="3">
        <v>60</v>
      </c>
      <c r="U1044" s="3">
        <v>9.83</v>
      </c>
      <c r="V1044" s="2" t="s">
        <v>427</v>
      </c>
      <c r="W1044" s="2" t="s">
        <v>428</v>
      </c>
      <c r="X1044" s="2" t="s">
        <v>419</v>
      </c>
      <c r="Y1044" s="19" t="str">
        <f>VLOOKUP(G1044,'Verweis Kd-Gruppe'!$A$2:$B$8,2,FALSE)</f>
        <v>FHK</v>
      </c>
      <c r="Z1044" s="19" t="str">
        <f>VLOOKUP(J1044,'Verweis Art-Gruppe'!$A$2:$B$15,2,FALSE)</f>
        <v>Zubehör</v>
      </c>
      <c r="AA1044" s="19" t="str">
        <f>VLOOKUP(W1044,'Verweis Vertreter'!$A$2:$B$24,2,FALSE)</f>
        <v>Zentrale</v>
      </c>
      <c r="AB1044" s="12">
        <f t="shared" si="144"/>
        <v>1</v>
      </c>
      <c r="AC1044" s="12">
        <f t="shared" si="149"/>
        <v>550</v>
      </c>
      <c r="AD1044" s="12">
        <f t="shared" si="150"/>
        <v>610</v>
      </c>
      <c r="AE1044" s="12">
        <f t="shared" si="145"/>
        <v>610</v>
      </c>
      <c r="AF1044" s="12">
        <f t="shared" si="146"/>
        <v>60</v>
      </c>
      <c r="AG1044" s="12">
        <f t="shared" si="147"/>
        <v>60</v>
      </c>
      <c r="AH1044" s="9">
        <f t="shared" si="151"/>
        <v>9.8360655737704916E-2</v>
      </c>
      <c r="AI1044" s="14">
        <f>VLOOKUP(E1044,'Verweis Faktor'!$A:$B,2,FALSE)</f>
        <v>1</v>
      </c>
      <c r="AJ1044" s="14"/>
      <c r="AK1044" s="14" t="str">
        <f>IF(AL1044="Ja","Versandkosten",VLOOKUP(E1044,'Verweis Belegart'!$A$2:$B$9,2,FALSE))</f>
        <v>Hardware</v>
      </c>
      <c r="AL1044" s="14" t="str">
        <f t="shared" si="152"/>
        <v>Nein</v>
      </c>
      <c r="AM1044" s="14" t="str">
        <f t="shared" si="148"/>
        <v>Positiv</v>
      </c>
    </row>
    <row r="1045" spans="1:39" ht="17.25" customHeight="1" x14ac:dyDescent="0.35">
      <c r="A1045" s="17">
        <v>14571912</v>
      </c>
      <c r="B1045" s="2" t="s">
        <v>1159</v>
      </c>
      <c r="C1045" s="1">
        <v>2025001</v>
      </c>
      <c r="D1045" s="1">
        <v>2000281</v>
      </c>
      <c r="E1045" s="2" t="s">
        <v>34</v>
      </c>
      <c r="F1045" s="2" t="s">
        <v>53</v>
      </c>
      <c r="G1045" s="2" t="s">
        <v>25</v>
      </c>
      <c r="H1045" s="2" t="s">
        <v>1297</v>
      </c>
      <c r="I1045" s="2" t="s">
        <v>1298</v>
      </c>
      <c r="J1045" s="2" t="s">
        <v>103</v>
      </c>
      <c r="K1045" s="2" t="s">
        <v>28</v>
      </c>
      <c r="L1045" s="2" t="s">
        <v>415</v>
      </c>
      <c r="M1045" s="2" t="s">
        <v>416</v>
      </c>
      <c r="N1045" s="2" t="s">
        <v>207</v>
      </c>
      <c r="O1045" s="3">
        <v>3</v>
      </c>
      <c r="P1045" s="3">
        <v>116.874</v>
      </c>
      <c r="Q1045" s="3">
        <v>129</v>
      </c>
      <c r="R1045" s="3">
        <v>387</v>
      </c>
      <c r="S1045" s="3">
        <v>12.125999999999999</v>
      </c>
      <c r="T1045" s="3">
        <v>36.380000000000003</v>
      </c>
      <c r="U1045" s="3">
        <v>9.4</v>
      </c>
      <c r="V1045" s="2" t="s">
        <v>427</v>
      </c>
      <c r="W1045" s="2" t="s">
        <v>428</v>
      </c>
      <c r="X1045" s="2" t="s">
        <v>724</v>
      </c>
      <c r="Y1045" s="19" t="str">
        <f>VLOOKUP(G1045,'Verweis Kd-Gruppe'!$A$2:$B$8,2,FALSE)</f>
        <v>FHK</v>
      </c>
      <c r="Z1045" s="19" t="str">
        <f>VLOOKUP(J1045,'Verweis Art-Gruppe'!$A$2:$B$15,2,FALSE)</f>
        <v>Geräte</v>
      </c>
      <c r="AA1045" s="19" t="str">
        <f>VLOOKUP(W1045,'Verweis Vertreter'!$A$2:$B$24,2,FALSE)</f>
        <v>Zentrale</v>
      </c>
      <c r="AB1045" s="12">
        <f t="shared" si="144"/>
        <v>3</v>
      </c>
      <c r="AC1045" s="12">
        <f t="shared" si="149"/>
        <v>116.874</v>
      </c>
      <c r="AD1045" s="12">
        <f t="shared" si="150"/>
        <v>129</v>
      </c>
      <c r="AE1045" s="12">
        <f t="shared" si="145"/>
        <v>387</v>
      </c>
      <c r="AF1045" s="12">
        <f t="shared" si="146"/>
        <v>12.125999999999999</v>
      </c>
      <c r="AG1045" s="12">
        <f t="shared" si="147"/>
        <v>36.380000000000003</v>
      </c>
      <c r="AH1045" s="9">
        <f t="shared" si="151"/>
        <v>9.4005167958656335E-2</v>
      </c>
      <c r="AI1045" s="14">
        <f>VLOOKUP(E1045,'Verweis Faktor'!$A:$B,2,FALSE)</f>
        <v>1</v>
      </c>
      <c r="AJ1045" s="14"/>
      <c r="AK1045" s="14" t="str">
        <f>IF(AL1045="Ja","Versandkosten",VLOOKUP(E1045,'Verweis Belegart'!$A$2:$B$9,2,FALSE))</f>
        <v>Hardware</v>
      </c>
      <c r="AL1045" s="14" t="str">
        <f t="shared" si="152"/>
        <v>Nein</v>
      </c>
      <c r="AM1045" s="14" t="str">
        <f t="shared" si="148"/>
        <v>Positiv</v>
      </c>
    </row>
    <row r="1046" spans="1:39" ht="17.25" customHeight="1" x14ac:dyDescent="0.35">
      <c r="A1046" s="17">
        <v>14571864</v>
      </c>
      <c r="B1046" s="2" t="s">
        <v>1159</v>
      </c>
      <c r="C1046" s="1">
        <v>2025001</v>
      </c>
      <c r="D1046" s="1">
        <v>2000282</v>
      </c>
      <c r="E1046" s="2" t="s">
        <v>34</v>
      </c>
      <c r="F1046" s="2" t="s">
        <v>53</v>
      </c>
      <c r="G1046" s="2" t="s">
        <v>25</v>
      </c>
      <c r="H1046" s="2" t="s">
        <v>805</v>
      </c>
      <c r="I1046" s="2" t="s">
        <v>806</v>
      </c>
      <c r="J1046" s="2" t="s">
        <v>103</v>
      </c>
      <c r="K1046" s="2" t="s">
        <v>28</v>
      </c>
      <c r="L1046" s="2" t="s">
        <v>629</v>
      </c>
      <c r="M1046" s="2" t="s">
        <v>630</v>
      </c>
      <c r="N1046" s="2" t="s">
        <v>257</v>
      </c>
      <c r="O1046" s="3">
        <v>1</v>
      </c>
      <c r="P1046" s="3">
        <v>880</v>
      </c>
      <c r="Q1046" s="3">
        <v>945</v>
      </c>
      <c r="R1046" s="3">
        <v>945</v>
      </c>
      <c r="S1046" s="3">
        <v>65</v>
      </c>
      <c r="T1046" s="3">
        <v>65</v>
      </c>
      <c r="U1046" s="3">
        <v>6.87</v>
      </c>
      <c r="V1046" s="2" t="s">
        <v>427</v>
      </c>
      <c r="W1046" s="2" t="s">
        <v>428</v>
      </c>
      <c r="X1046" s="2" t="s">
        <v>724</v>
      </c>
      <c r="Y1046" s="19" t="str">
        <f>VLOOKUP(G1046,'Verweis Kd-Gruppe'!$A$2:$B$8,2,FALSE)</f>
        <v>FHK</v>
      </c>
      <c r="Z1046" s="19" t="str">
        <f>VLOOKUP(J1046,'Verweis Art-Gruppe'!$A$2:$B$15,2,FALSE)</f>
        <v>Geräte</v>
      </c>
      <c r="AA1046" s="19" t="str">
        <f>VLOOKUP(W1046,'Verweis Vertreter'!$A$2:$B$24,2,FALSE)</f>
        <v>Zentrale</v>
      </c>
      <c r="AB1046" s="12">
        <f t="shared" si="144"/>
        <v>1</v>
      </c>
      <c r="AC1046" s="12">
        <f t="shared" si="149"/>
        <v>880</v>
      </c>
      <c r="AD1046" s="12">
        <f t="shared" si="150"/>
        <v>945</v>
      </c>
      <c r="AE1046" s="12">
        <f t="shared" si="145"/>
        <v>945</v>
      </c>
      <c r="AF1046" s="12">
        <f t="shared" si="146"/>
        <v>65</v>
      </c>
      <c r="AG1046" s="12">
        <f t="shared" si="147"/>
        <v>65</v>
      </c>
      <c r="AH1046" s="9">
        <f t="shared" si="151"/>
        <v>6.8783068783068779E-2</v>
      </c>
      <c r="AI1046" s="14">
        <f>VLOOKUP(E1046,'Verweis Faktor'!$A:$B,2,FALSE)</f>
        <v>1</v>
      </c>
      <c r="AJ1046" s="14"/>
      <c r="AK1046" s="14" t="str">
        <f>IF(AL1046="Ja","Versandkosten",VLOOKUP(E1046,'Verweis Belegart'!$A$2:$B$9,2,FALSE))</f>
        <v>Hardware</v>
      </c>
      <c r="AL1046" s="14" t="str">
        <f t="shared" si="152"/>
        <v>Nein</v>
      </c>
      <c r="AM1046" s="14" t="str">
        <f t="shared" si="148"/>
        <v>Positiv</v>
      </c>
    </row>
    <row r="1047" spans="1:39" ht="17.25" customHeight="1" x14ac:dyDescent="0.35">
      <c r="A1047" s="17">
        <v>14571724</v>
      </c>
      <c r="B1047" s="2" t="s">
        <v>1159</v>
      </c>
      <c r="C1047" s="1">
        <v>2025001</v>
      </c>
      <c r="D1047" s="1">
        <v>2000283</v>
      </c>
      <c r="E1047" s="2" t="s">
        <v>34</v>
      </c>
      <c r="F1047" s="2" t="s">
        <v>53</v>
      </c>
      <c r="G1047" s="2" t="s">
        <v>25</v>
      </c>
      <c r="H1047" s="2" t="s">
        <v>1299</v>
      </c>
      <c r="I1047" s="2" t="s">
        <v>1300</v>
      </c>
      <c r="J1047" s="2" t="s">
        <v>103</v>
      </c>
      <c r="K1047" s="2" t="s">
        <v>28</v>
      </c>
      <c r="L1047" s="2" t="s">
        <v>762</v>
      </c>
      <c r="M1047" s="2" t="s">
        <v>763</v>
      </c>
      <c r="N1047" s="2" t="s">
        <v>347</v>
      </c>
      <c r="O1047" s="3">
        <v>1</v>
      </c>
      <c r="P1047" s="3">
        <v>821.67439999999999</v>
      </c>
      <c r="Q1047" s="3">
        <v>799</v>
      </c>
      <c r="R1047" s="3">
        <v>799</v>
      </c>
      <c r="S1047" s="3">
        <v>-22.674399999999999</v>
      </c>
      <c r="T1047" s="3">
        <v>-22.67</v>
      </c>
      <c r="U1047" s="3">
        <v>-2.83</v>
      </c>
      <c r="V1047" s="2" t="s">
        <v>427</v>
      </c>
      <c r="W1047" s="2" t="s">
        <v>428</v>
      </c>
      <c r="X1047" s="2" t="s">
        <v>724</v>
      </c>
      <c r="Y1047" s="19" t="str">
        <f>VLOOKUP(G1047,'Verweis Kd-Gruppe'!$A$2:$B$8,2,FALSE)</f>
        <v>FHK</v>
      </c>
      <c r="Z1047" s="19" t="str">
        <f>VLOOKUP(J1047,'Verweis Art-Gruppe'!$A$2:$B$15,2,FALSE)</f>
        <v>Geräte</v>
      </c>
      <c r="AA1047" s="19" t="str">
        <f>VLOOKUP(W1047,'Verweis Vertreter'!$A$2:$B$24,2,FALSE)</f>
        <v>Zentrale</v>
      </c>
      <c r="AB1047" s="12">
        <f t="shared" si="144"/>
        <v>1</v>
      </c>
      <c r="AC1047" s="12">
        <f t="shared" si="149"/>
        <v>821.67439999999999</v>
      </c>
      <c r="AD1047" s="12">
        <f t="shared" si="150"/>
        <v>799</v>
      </c>
      <c r="AE1047" s="12">
        <f t="shared" si="145"/>
        <v>799</v>
      </c>
      <c r="AF1047" s="12">
        <f t="shared" si="146"/>
        <v>-22.674399999999999</v>
      </c>
      <c r="AG1047" s="12">
        <f t="shared" si="147"/>
        <v>-22.67</v>
      </c>
      <c r="AH1047" s="9">
        <f t="shared" si="151"/>
        <v>-2.8372966207759701E-2</v>
      </c>
      <c r="AI1047" s="14">
        <f>VLOOKUP(E1047,'Verweis Faktor'!$A:$B,2,FALSE)</f>
        <v>1</v>
      </c>
      <c r="AJ1047" s="14"/>
      <c r="AK1047" s="14" t="str">
        <f>IF(AL1047="Ja","Versandkosten",VLOOKUP(E1047,'Verweis Belegart'!$A$2:$B$9,2,FALSE))</f>
        <v>Hardware</v>
      </c>
      <c r="AL1047" s="14" t="str">
        <f t="shared" si="152"/>
        <v>Nein</v>
      </c>
      <c r="AM1047" s="14" t="str">
        <f t="shared" si="148"/>
        <v>Negativ</v>
      </c>
    </row>
    <row r="1048" spans="1:39" ht="17.25" customHeight="1" x14ac:dyDescent="0.35">
      <c r="A1048" s="17">
        <v>14563777</v>
      </c>
      <c r="B1048" s="2" t="s">
        <v>1159</v>
      </c>
      <c r="C1048" s="1">
        <v>2025001</v>
      </c>
      <c r="D1048" s="1">
        <v>2000284</v>
      </c>
      <c r="E1048" s="2" t="s">
        <v>572</v>
      </c>
      <c r="F1048" s="2" t="s">
        <v>1236</v>
      </c>
      <c r="G1048" s="2" t="s">
        <v>66</v>
      </c>
      <c r="H1048" s="2" t="s">
        <v>1077</v>
      </c>
      <c r="I1048" s="2" t="s">
        <v>1078</v>
      </c>
      <c r="J1048" s="2" t="s">
        <v>103</v>
      </c>
      <c r="K1048" s="2" t="s">
        <v>28</v>
      </c>
      <c r="L1048" s="2" t="s">
        <v>1084</v>
      </c>
      <c r="M1048" s="2" t="s">
        <v>1085</v>
      </c>
      <c r="N1048" s="2" t="s">
        <v>1086</v>
      </c>
      <c r="O1048" s="3">
        <v>2</v>
      </c>
      <c r="P1048" s="3">
        <v>80.008700000000005</v>
      </c>
      <c r="Q1048" s="3">
        <v>84</v>
      </c>
      <c r="R1048" s="3">
        <v>168</v>
      </c>
      <c r="S1048" s="3">
        <v>3.9912999999999998</v>
      </c>
      <c r="T1048" s="3">
        <v>7.98</v>
      </c>
      <c r="U1048" s="3">
        <v>4.75</v>
      </c>
      <c r="V1048" s="2" t="s">
        <v>145</v>
      </c>
      <c r="W1048" s="2" t="s">
        <v>146</v>
      </c>
      <c r="X1048" s="2" t="s">
        <v>72</v>
      </c>
      <c r="Y1048" s="19" t="str">
        <f>VLOOKUP(G1048,'Verweis Kd-Gruppe'!$A$2:$B$8,2,FALSE)</f>
        <v>EXP</v>
      </c>
      <c r="Z1048" s="19" t="str">
        <f>VLOOKUP(J1048,'Verweis Art-Gruppe'!$A$2:$B$15,2,FALSE)</f>
        <v>Geräte</v>
      </c>
      <c r="AA1048" s="19" t="str">
        <f>VLOOKUP(W1048,'Verweis Vertreter'!$A$2:$B$24,2,FALSE)</f>
        <v>Muhsin Yortanli</v>
      </c>
      <c r="AB1048" s="12">
        <f t="shared" si="144"/>
        <v>-2</v>
      </c>
      <c r="AC1048" s="12">
        <f t="shared" si="149"/>
        <v>80.008700000000005</v>
      </c>
      <c r="AD1048" s="12">
        <f t="shared" si="150"/>
        <v>84</v>
      </c>
      <c r="AE1048" s="12">
        <f t="shared" si="145"/>
        <v>-168</v>
      </c>
      <c r="AF1048" s="12">
        <f t="shared" si="146"/>
        <v>-3.9912999999999998</v>
      </c>
      <c r="AG1048" s="12">
        <f t="shared" si="147"/>
        <v>-7.98</v>
      </c>
      <c r="AH1048" s="9">
        <f t="shared" si="151"/>
        <v>-4.7500000000000001E-2</v>
      </c>
      <c r="AI1048" s="14">
        <f>VLOOKUP(E1048,'Verweis Faktor'!$A:$B,2,FALSE)</f>
        <v>-1</v>
      </c>
      <c r="AJ1048" s="14"/>
      <c r="AK1048" s="14" t="str">
        <f>IF(AL1048="Ja","Versandkosten",VLOOKUP(E1048,'Verweis Belegart'!$A$2:$B$9,2,FALSE))</f>
        <v>Hardware</v>
      </c>
      <c r="AL1048" s="14" t="str">
        <f t="shared" si="152"/>
        <v>Nein</v>
      </c>
      <c r="AM1048" s="14" t="str">
        <f t="shared" si="148"/>
        <v>Negativ</v>
      </c>
    </row>
    <row r="1049" spans="1:39" ht="17.25" customHeight="1" x14ac:dyDescent="0.35">
      <c r="A1049" s="17">
        <v>14571531</v>
      </c>
      <c r="B1049" s="2" t="s">
        <v>1159</v>
      </c>
      <c r="C1049" s="1">
        <v>2025001</v>
      </c>
      <c r="D1049" s="1">
        <v>2000285</v>
      </c>
      <c r="E1049" s="2" t="s">
        <v>34</v>
      </c>
      <c r="F1049" s="2" t="s">
        <v>53</v>
      </c>
      <c r="G1049" s="2" t="s">
        <v>66</v>
      </c>
      <c r="H1049" s="2" t="s">
        <v>1301</v>
      </c>
      <c r="I1049" s="2" t="s">
        <v>1302</v>
      </c>
      <c r="J1049" s="2" t="s">
        <v>103</v>
      </c>
      <c r="K1049" s="2" t="s">
        <v>28</v>
      </c>
      <c r="L1049" s="2" t="s">
        <v>1008</v>
      </c>
      <c r="M1049" s="2" t="s">
        <v>1009</v>
      </c>
      <c r="N1049" s="2" t="s">
        <v>262</v>
      </c>
      <c r="O1049" s="3">
        <v>1</v>
      </c>
      <c r="P1049" s="3">
        <v>994</v>
      </c>
      <c r="Q1049" s="3">
        <v>1032</v>
      </c>
      <c r="R1049" s="3">
        <v>1032</v>
      </c>
      <c r="S1049" s="3">
        <v>38</v>
      </c>
      <c r="T1049" s="3">
        <v>38</v>
      </c>
      <c r="U1049" s="3">
        <v>3.68</v>
      </c>
      <c r="V1049" s="2" t="s">
        <v>145</v>
      </c>
      <c r="W1049" s="2" t="s">
        <v>146</v>
      </c>
      <c r="X1049" s="2" t="s">
        <v>72</v>
      </c>
      <c r="Y1049" s="19" t="str">
        <f>VLOOKUP(G1049,'Verweis Kd-Gruppe'!$A$2:$B$8,2,FALSE)</f>
        <v>EXP</v>
      </c>
      <c r="Z1049" s="19" t="str">
        <f>VLOOKUP(J1049,'Verweis Art-Gruppe'!$A$2:$B$15,2,FALSE)</f>
        <v>Geräte</v>
      </c>
      <c r="AA1049" s="19" t="str">
        <f>VLOOKUP(W1049,'Verweis Vertreter'!$A$2:$B$24,2,FALSE)</f>
        <v>Muhsin Yortanli</v>
      </c>
      <c r="AB1049" s="12">
        <f t="shared" si="144"/>
        <v>1</v>
      </c>
      <c r="AC1049" s="12">
        <f t="shared" si="149"/>
        <v>994</v>
      </c>
      <c r="AD1049" s="12">
        <f t="shared" si="150"/>
        <v>1032</v>
      </c>
      <c r="AE1049" s="12">
        <f t="shared" si="145"/>
        <v>1032</v>
      </c>
      <c r="AF1049" s="12">
        <f t="shared" si="146"/>
        <v>38</v>
      </c>
      <c r="AG1049" s="12">
        <f t="shared" si="147"/>
        <v>38</v>
      </c>
      <c r="AH1049" s="9">
        <f t="shared" si="151"/>
        <v>3.6821705426356592E-2</v>
      </c>
      <c r="AI1049" s="14">
        <f>VLOOKUP(E1049,'Verweis Faktor'!$A:$B,2,FALSE)</f>
        <v>1</v>
      </c>
      <c r="AJ1049" s="14"/>
      <c r="AK1049" s="14" t="str">
        <f>IF(AL1049="Ja","Versandkosten",VLOOKUP(E1049,'Verweis Belegart'!$A$2:$B$9,2,FALSE))</f>
        <v>Hardware</v>
      </c>
      <c r="AL1049" s="14" t="str">
        <f t="shared" si="152"/>
        <v>Nein</v>
      </c>
      <c r="AM1049" s="14" t="str">
        <f t="shared" si="148"/>
        <v>Positiv</v>
      </c>
    </row>
    <row r="1050" spans="1:39" ht="17.25" customHeight="1" x14ac:dyDescent="0.35">
      <c r="A1050" s="17">
        <v>14571531</v>
      </c>
      <c r="B1050" s="2" t="s">
        <v>1159</v>
      </c>
      <c r="C1050" s="1">
        <v>2025001</v>
      </c>
      <c r="D1050" s="1">
        <v>2000285</v>
      </c>
      <c r="E1050" s="2" t="s">
        <v>34</v>
      </c>
      <c r="F1050" s="2" t="s">
        <v>53</v>
      </c>
      <c r="G1050" s="2" t="s">
        <v>66</v>
      </c>
      <c r="H1050" s="2" t="s">
        <v>1301</v>
      </c>
      <c r="I1050" s="2" t="s">
        <v>1302</v>
      </c>
      <c r="J1050" s="2" t="s">
        <v>103</v>
      </c>
      <c r="K1050" s="2" t="s">
        <v>45</v>
      </c>
      <c r="L1050" s="2" t="s">
        <v>1008</v>
      </c>
      <c r="M1050" s="2" t="s">
        <v>1009</v>
      </c>
      <c r="N1050" s="2" t="s">
        <v>262</v>
      </c>
      <c r="O1050" s="3">
        <v>1</v>
      </c>
      <c r="P1050" s="3">
        <v>994</v>
      </c>
      <c r="Q1050" s="3">
        <v>1032</v>
      </c>
      <c r="R1050" s="3">
        <v>1032</v>
      </c>
      <c r="S1050" s="3">
        <v>38</v>
      </c>
      <c r="T1050" s="3">
        <v>38</v>
      </c>
      <c r="U1050" s="3">
        <v>3.68</v>
      </c>
      <c r="V1050" s="2" t="s">
        <v>145</v>
      </c>
      <c r="W1050" s="2" t="s">
        <v>146</v>
      </c>
      <c r="X1050" s="2" t="s">
        <v>72</v>
      </c>
      <c r="Y1050" s="19" t="str">
        <f>VLOOKUP(G1050,'Verweis Kd-Gruppe'!$A$2:$B$8,2,FALSE)</f>
        <v>EXP</v>
      </c>
      <c r="Z1050" s="19" t="str">
        <f>VLOOKUP(J1050,'Verweis Art-Gruppe'!$A$2:$B$15,2,FALSE)</f>
        <v>Geräte</v>
      </c>
      <c r="AA1050" s="19" t="str">
        <f>VLOOKUP(W1050,'Verweis Vertreter'!$A$2:$B$24,2,FALSE)</f>
        <v>Muhsin Yortanli</v>
      </c>
      <c r="AB1050" s="12">
        <f t="shared" si="144"/>
        <v>1</v>
      </c>
      <c r="AC1050" s="12">
        <f t="shared" si="149"/>
        <v>994</v>
      </c>
      <c r="AD1050" s="12">
        <f t="shared" si="150"/>
        <v>1032</v>
      </c>
      <c r="AE1050" s="12">
        <f t="shared" si="145"/>
        <v>1032</v>
      </c>
      <c r="AF1050" s="12">
        <f t="shared" si="146"/>
        <v>38</v>
      </c>
      <c r="AG1050" s="12">
        <f t="shared" si="147"/>
        <v>38</v>
      </c>
      <c r="AH1050" s="9">
        <f t="shared" si="151"/>
        <v>3.6821705426356592E-2</v>
      </c>
      <c r="AI1050" s="14">
        <f>VLOOKUP(E1050,'Verweis Faktor'!$A:$B,2,FALSE)</f>
        <v>1</v>
      </c>
      <c r="AJ1050" s="14"/>
      <c r="AK1050" s="14" t="str">
        <f>IF(AL1050="Ja","Versandkosten",VLOOKUP(E1050,'Verweis Belegart'!$A$2:$B$9,2,FALSE))</f>
        <v>Hardware</v>
      </c>
      <c r="AL1050" s="14" t="str">
        <f t="shared" si="152"/>
        <v>Nein</v>
      </c>
      <c r="AM1050" s="14" t="str">
        <f t="shared" si="148"/>
        <v>Positiv</v>
      </c>
    </row>
    <row r="1051" spans="1:39" ht="17.25" customHeight="1" x14ac:dyDescent="0.35">
      <c r="A1051" s="17">
        <v>14571531</v>
      </c>
      <c r="B1051" s="2" t="s">
        <v>1159</v>
      </c>
      <c r="C1051" s="1">
        <v>2025001</v>
      </c>
      <c r="D1051" s="1">
        <v>2000285</v>
      </c>
      <c r="E1051" s="2" t="s">
        <v>34</v>
      </c>
      <c r="F1051" s="2" t="s">
        <v>53</v>
      </c>
      <c r="G1051" s="2" t="s">
        <v>66</v>
      </c>
      <c r="H1051" s="2" t="s">
        <v>1301</v>
      </c>
      <c r="I1051" s="2" t="s">
        <v>1302</v>
      </c>
      <c r="J1051" s="2" t="s">
        <v>103</v>
      </c>
      <c r="K1051" s="2" t="s">
        <v>49</v>
      </c>
      <c r="L1051" s="2" t="s">
        <v>385</v>
      </c>
      <c r="M1051" s="2" t="s">
        <v>386</v>
      </c>
      <c r="N1051" s="2" t="s">
        <v>292</v>
      </c>
      <c r="O1051" s="3">
        <v>1</v>
      </c>
      <c r="P1051" s="3">
        <v>911.63229999999999</v>
      </c>
      <c r="Q1051" s="3">
        <v>919</v>
      </c>
      <c r="R1051" s="3">
        <v>919</v>
      </c>
      <c r="S1051" s="3">
        <v>7.3677000000000001</v>
      </c>
      <c r="T1051" s="3">
        <v>7.37</v>
      </c>
      <c r="U1051" s="3">
        <v>0.8</v>
      </c>
      <c r="V1051" s="2" t="s">
        <v>145</v>
      </c>
      <c r="W1051" s="2" t="s">
        <v>146</v>
      </c>
      <c r="X1051" s="2" t="s">
        <v>72</v>
      </c>
      <c r="Y1051" s="19" t="str">
        <f>VLOOKUP(G1051,'Verweis Kd-Gruppe'!$A$2:$B$8,2,FALSE)</f>
        <v>EXP</v>
      </c>
      <c r="Z1051" s="19" t="str">
        <f>VLOOKUP(J1051,'Verweis Art-Gruppe'!$A$2:$B$15,2,FALSE)</f>
        <v>Geräte</v>
      </c>
      <c r="AA1051" s="19" t="str">
        <f>VLOOKUP(W1051,'Verweis Vertreter'!$A$2:$B$24,2,FALSE)</f>
        <v>Muhsin Yortanli</v>
      </c>
      <c r="AB1051" s="12">
        <f t="shared" si="144"/>
        <v>1</v>
      </c>
      <c r="AC1051" s="12">
        <f t="shared" si="149"/>
        <v>911.63229999999999</v>
      </c>
      <c r="AD1051" s="12">
        <f t="shared" si="150"/>
        <v>919</v>
      </c>
      <c r="AE1051" s="12">
        <f t="shared" si="145"/>
        <v>919</v>
      </c>
      <c r="AF1051" s="12">
        <f t="shared" si="146"/>
        <v>7.3677000000000001</v>
      </c>
      <c r="AG1051" s="12">
        <f t="shared" si="147"/>
        <v>7.37</v>
      </c>
      <c r="AH1051" s="9">
        <f t="shared" si="151"/>
        <v>8.0195865070729049E-3</v>
      </c>
      <c r="AI1051" s="14">
        <f>VLOOKUP(E1051,'Verweis Faktor'!$A:$B,2,FALSE)</f>
        <v>1</v>
      </c>
      <c r="AJ1051" s="14"/>
      <c r="AK1051" s="14" t="str">
        <f>IF(AL1051="Ja","Versandkosten",VLOOKUP(E1051,'Verweis Belegart'!$A$2:$B$9,2,FALSE))</f>
        <v>Hardware</v>
      </c>
      <c r="AL1051" s="14" t="str">
        <f t="shared" si="152"/>
        <v>Nein</v>
      </c>
      <c r="AM1051" s="14" t="str">
        <f t="shared" si="148"/>
        <v>Positiv</v>
      </c>
    </row>
    <row r="1052" spans="1:39" ht="17.25" customHeight="1" x14ac:dyDescent="0.35">
      <c r="A1052" s="17">
        <v>14571531</v>
      </c>
      <c r="B1052" s="2" t="s">
        <v>1159</v>
      </c>
      <c r="C1052" s="1">
        <v>2025001</v>
      </c>
      <c r="D1052" s="1">
        <v>2000285</v>
      </c>
      <c r="E1052" s="2" t="s">
        <v>34</v>
      </c>
      <c r="F1052" s="2" t="s">
        <v>53</v>
      </c>
      <c r="G1052" s="2" t="s">
        <v>66</v>
      </c>
      <c r="H1052" s="2" t="s">
        <v>1301</v>
      </c>
      <c r="I1052" s="2" t="s">
        <v>1302</v>
      </c>
      <c r="J1052" s="2" t="s">
        <v>103</v>
      </c>
      <c r="K1052" s="2" t="s">
        <v>79</v>
      </c>
      <c r="L1052" s="2" t="s">
        <v>1303</v>
      </c>
      <c r="M1052" s="2" t="s">
        <v>1304</v>
      </c>
      <c r="N1052" s="2" t="s">
        <v>274</v>
      </c>
      <c r="O1052" s="3">
        <v>3</v>
      </c>
      <c r="P1052" s="3">
        <v>1088.1931999999999</v>
      </c>
      <c r="Q1052" s="3">
        <v>1125</v>
      </c>
      <c r="R1052" s="3">
        <v>3375</v>
      </c>
      <c r="S1052" s="3">
        <v>36.806800000000003</v>
      </c>
      <c r="T1052" s="3">
        <v>110.42</v>
      </c>
      <c r="U1052" s="3">
        <v>3.27</v>
      </c>
      <c r="V1052" s="2" t="s">
        <v>145</v>
      </c>
      <c r="W1052" s="2" t="s">
        <v>146</v>
      </c>
      <c r="X1052" s="2" t="s">
        <v>72</v>
      </c>
      <c r="Y1052" s="19" t="str">
        <f>VLOOKUP(G1052,'Verweis Kd-Gruppe'!$A$2:$B$8,2,FALSE)</f>
        <v>EXP</v>
      </c>
      <c r="Z1052" s="19" t="str">
        <f>VLOOKUP(J1052,'Verweis Art-Gruppe'!$A$2:$B$15,2,FALSE)</f>
        <v>Geräte</v>
      </c>
      <c r="AA1052" s="19" t="str">
        <f>VLOOKUP(W1052,'Verweis Vertreter'!$A$2:$B$24,2,FALSE)</f>
        <v>Muhsin Yortanli</v>
      </c>
      <c r="AB1052" s="12">
        <f t="shared" si="144"/>
        <v>3</v>
      </c>
      <c r="AC1052" s="12">
        <f t="shared" si="149"/>
        <v>1088.1931999999999</v>
      </c>
      <c r="AD1052" s="12">
        <f t="shared" si="150"/>
        <v>1125</v>
      </c>
      <c r="AE1052" s="12">
        <f t="shared" si="145"/>
        <v>3375</v>
      </c>
      <c r="AF1052" s="12">
        <f t="shared" si="146"/>
        <v>36.806800000000003</v>
      </c>
      <c r="AG1052" s="12">
        <f t="shared" si="147"/>
        <v>110.42</v>
      </c>
      <c r="AH1052" s="9">
        <f t="shared" si="151"/>
        <v>3.2717037037037038E-2</v>
      </c>
      <c r="AI1052" s="14">
        <f>VLOOKUP(E1052,'Verweis Faktor'!$A:$B,2,FALSE)</f>
        <v>1</v>
      </c>
      <c r="AJ1052" s="14"/>
      <c r="AK1052" s="14" t="str">
        <f>IF(AL1052="Ja","Versandkosten",VLOOKUP(E1052,'Verweis Belegart'!$A$2:$B$9,2,FALSE))</f>
        <v>Hardware</v>
      </c>
      <c r="AL1052" s="14" t="str">
        <f t="shared" si="152"/>
        <v>Nein</v>
      </c>
      <c r="AM1052" s="14" t="str">
        <f t="shared" si="148"/>
        <v>Positiv</v>
      </c>
    </row>
    <row r="1053" spans="1:39" ht="17.25" customHeight="1" x14ac:dyDescent="0.35">
      <c r="A1053" s="17">
        <v>14571531</v>
      </c>
      <c r="B1053" s="2" t="s">
        <v>1159</v>
      </c>
      <c r="C1053" s="1">
        <v>2025001</v>
      </c>
      <c r="D1053" s="1">
        <v>2000285</v>
      </c>
      <c r="E1053" s="2" t="s">
        <v>34</v>
      </c>
      <c r="F1053" s="2" t="s">
        <v>53</v>
      </c>
      <c r="G1053" s="2" t="s">
        <v>66</v>
      </c>
      <c r="H1053" s="2" t="s">
        <v>1301</v>
      </c>
      <c r="I1053" s="2" t="s">
        <v>1302</v>
      </c>
      <c r="J1053" s="2" t="s">
        <v>103</v>
      </c>
      <c r="K1053" s="2" t="s">
        <v>83</v>
      </c>
      <c r="L1053" s="2" t="s">
        <v>1303</v>
      </c>
      <c r="M1053" s="2" t="s">
        <v>1304</v>
      </c>
      <c r="N1053" s="2" t="s">
        <v>274</v>
      </c>
      <c r="O1053" s="3">
        <v>2</v>
      </c>
      <c r="P1053" s="3">
        <v>1088.1931999999999</v>
      </c>
      <c r="Q1053" s="3">
        <v>1125</v>
      </c>
      <c r="R1053" s="3">
        <v>2250</v>
      </c>
      <c r="S1053" s="3">
        <v>36.806800000000003</v>
      </c>
      <c r="T1053" s="3">
        <v>73.61</v>
      </c>
      <c r="U1053" s="3">
        <v>3.27</v>
      </c>
      <c r="V1053" s="2" t="s">
        <v>145</v>
      </c>
      <c r="W1053" s="2" t="s">
        <v>146</v>
      </c>
      <c r="X1053" s="2" t="s">
        <v>72</v>
      </c>
      <c r="Y1053" s="19" t="str">
        <f>VLOOKUP(G1053,'Verweis Kd-Gruppe'!$A$2:$B$8,2,FALSE)</f>
        <v>EXP</v>
      </c>
      <c r="Z1053" s="19" t="str">
        <f>VLOOKUP(J1053,'Verweis Art-Gruppe'!$A$2:$B$15,2,FALSE)</f>
        <v>Geräte</v>
      </c>
      <c r="AA1053" s="19" t="str">
        <f>VLOOKUP(W1053,'Verweis Vertreter'!$A$2:$B$24,2,FALSE)</f>
        <v>Muhsin Yortanli</v>
      </c>
      <c r="AB1053" s="12">
        <f t="shared" si="144"/>
        <v>2</v>
      </c>
      <c r="AC1053" s="12">
        <f t="shared" si="149"/>
        <v>1088.1931999999999</v>
      </c>
      <c r="AD1053" s="12">
        <f t="shared" si="150"/>
        <v>1125</v>
      </c>
      <c r="AE1053" s="12">
        <f t="shared" si="145"/>
        <v>2250</v>
      </c>
      <c r="AF1053" s="12">
        <f t="shared" si="146"/>
        <v>36.806800000000003</v>
      </c>
      <c r="AG1053" s="12">
        <f t="shared" si="147"/>
        <v>73.61</v>
      </c>
      <c r="AH1053" s="9">
        <f t="shared" si="151"/>
        <v>3.2715555555555553E-2</v>
      </c>
      <c r="AI1053" s="14">
        <f>VLOOKUP(E1053,'Verweis Faktor'!$A:$B,2,FALSE)</f>
        <v>1</v>
      </c>
      <c r="AJ1053" s="14"/>
      <c r="AK1053" s="14" t="str">
        <f>IF(AL1053="Ja","Versandkosten",VLOOKUP(E1053,'Verweis Belegart'!$A$2:$B$9,2,FALSE))</f>
        <v>Hardware</v>
      </c>
      <c r="AL1053" s="14" t="str">
        <f t="shared" si="152"/>
        <v>Nein</v>
      </c>
      <c r="AM1053" s="14" t="str">
        <f t="shared" si="148"/>
        <v>Positiv</v>
      </c>
    </row>
    <row r="1054" spans="1:39" ht="17.25" customHeight="1" x14ac:dyDescent="0.35">
      <c r="A1054" s="17">
        <v>14571531</v>
      </c>
      <c r="B1054" s="2" t="s">
        <v>1159</v>
      </c>
      <c r="C1054" s="1">
        <v>2025001</v>
      </c>
      <c r="D1054" s="1">
        <v>2000285</v>
      </c>
      <c r="E1054" s="2" t="s">
        <v>34</v>
      </c>
      <c r="F1054" s="2" t="s">
        <v>53</v>
      </c>
      <c r="G1054" s="2" t="s">
        <v>66</v>
      </c>
      <c r="H1054" s="2" t="s">
        <v>1301</v>
      </c>
      <c r="I1054" s="2" t="s">
        <v>1302</v>
      </c>
      <c r="J1054" s="2" t="s">
        <v>103</v>
      </c>
      <c r="K1054" s="2" t="s">
        <v>87</v>
      </c>
      <c r="L1054" s="2" t="s">
        <v>1303</v>
      </c>
      <c r="M1054" s="2" t="s">
        <v>1304</v>
      </c>
      <c r="N1054" s="2" t="s">
        <v>274</v>
      </c>
      <c r="O1054" s="3">
        <v>1</v>
      </c>
      <c r="P1054" s="3">
        <v>1088.1931999999999</v>
      </c>
      <c r="Q1054" s="3">
        <v>1125</v>
      </c>
      <c r="R1054" s="3">
        <v>1125</v>
      </c>
      <c r="S1054" s="3">
        <v>36.806800000000003</v>
      </c>
      <c r="T1054" s="3">
        <v>36.81</v>
      </c>
      <c r="U1054" s="3">
        <v>3.27</v>
      </c>
      <c r="V1054" s="2" t="s">
        <v>145</v>
      </c>
      <c r="W1054" s="2" t="s">
        <v>146</v>
      </c>
      <c r="X1054" s="2" t="s">
        <v>72</v>
      </c>
      <c r="Y1054" s="19" t="str">
        <f>VLOOKUP(G1054,'Verweis Kd-Gruppe'!$A$2:$B$8,2,FALSE)</f>
        <v>EXP</v>
      </c>
      <c r="Z1054" s="19" t="str">
        <f>VLOOKUP(J1054,'Verweis Art-Gruppe'!$A$2:$B$15,2,FALSE)</f>
        <v>Geräte</v>
      </c>
      <c r="AA1054" s="19" t="str">
        <f>VLOOKUP(W1054,'Verweis Vertreter'!$A$2:$B$24,2,FALSE)</f>
        <v>Muhsin Yortanli</v>
      </c>
      <c r="AB1054" s="12">
        <f t="shared" si="144"/>
        <v>1</v>
      </c>
      <c r="AC1054" s="12">
        <f t="shared" si="149"/>
        <v>1088.1931999999999</v>
      </c>
      <c r="AD1054" s="12">
        <f t="shared" si="150"/>
        <v>1125</v>
      </c>
      <c r="AE1054" s="12">
        <f t="shared" si="145"/>
        <v>1125</v>
      </c>
      <c r="AF1054" s="12">
        <f t="shared" si="146"/>
        <v>36.806800000000003</v>
      </c>
      <c r="AG1054" s="12">
        <f t="shared" si="147"/>
        <v>36.81</v>
      </c>
      <c r="AH1054" s="9">
        <f t="shared" si="151"/>
        <v>3.2719999999999999E-2</v>
      </c>
      <c r="AI1054" s="14">
        <f>VLOOKUP(E1054,'Verweis Faktor'!$A:$B,2,FALSE)</f>
        <v>1</v>
      </c>
      <c r="AJ1054" s="14"/>
      <c r="AK1054" s="14" t="str">
        <f>IF(AL1054="Ja","Versandkosten",VLOOKUP(E1054,'Verweis Belegart'!$A$2:$B$9,2,FALSE))</f>
        <v>Hardware</v>
      </c>
      <c r="AL1054" s="14" t="str">
        <f t="shared" si="152"/>
        <v>Nein</v>
      </c>
      <c r="AM1054" s="14" t="str">
        <f t="shared" si="148"/>
        <v>Positiv</v>
      </c>
    </row>
    <row r="1055" spans="1:39" ht="17.25" customHeight="1" x14ac:dyDescent="0.35">
      <c r="A1055" s="17">
        <v>14571531</v>
      </c>
      <c r="B1055" s="2" t="s">
        <v>1159</v>
      </c>
      <c r="C1055" s="1">
        <v>2025001</v>
      </c>
      <c r="D1055" s="1">
        <v>2000285</v>
      </c>
      <c r="E1055" s="2" t="s">
        <v>34</v>
      </c>
      <c r="F1055" s="2" t="s">
        <v>53</v>
      </c>
      <c r="G1055" s="2" t="s">
        <v>66</v>
      </c>
      <c r="H1055" s="2" t="s">
        <v>1301</v>
      </c>
      <c r="I1055" s="2" t="s">
        <v>1302</v>
      </c>
      <c r="J1055" s="2" t="s">
        <v>103</v>
      </c>
      <c r="K1055" s="2" t="s">
        <v>91</v>
      </c>
      <c r="L1055" s="2" t="s">
        <v>1195</v>
      </c>
      <c r="M1055" s="2" t="s">
        <v>1196</v>
      </c>
      <c r="N1055" s="2" t="s">
        <v>262</v>
      </c>
      <c r="O1055" s="3">
        <v>1</v>
      </c>
      <c r="P1055" s="3">
        <v>994</v>
      </c>
      <c r="Q1055" s="3">
        <v>1037</v>
      </c>
      <c r="R1055" s="3">
        <v>1037</v>
      </c>
      <c r="S1055" s="3">
        <v>43</v>
      </c>
      <c r="T1055" s="3">
        <v>43</v>
      </c>
      <c r="U1055" s="3">
        <v>4.1399999999999997</v>
      </c>
      <c r="V1055" s="2" t="s">
        <v>145</v>
      </c>
      <c r="W1055" s="2" t="s">
        <v>146</v>
      </c>
      <c r="X1055" s="2" t="s">
        <v>72</v>
      </c>
      <c r="Y1055" s="19" t="str">
        <f>VLOOKUP(G1055,'Verweis Kd-Gruppe'!$A$2:$B$8,2,FALSE)</f>
        <v>EXP</v>
      </c>
      <c r="Z1055" s="19" t="str">
        <f>VLOOKUP(J1055,'Verweis Art-Gruppe'!$A$2:$B$15,2,FALSE)</f>
        <v>Geräte</v>
      </c>
      <c r="AA1055" s="19" t="str">
        <f>VLOOKUP(W1055,'Verweis Vertreter'!$A$2:$B$24,2,FALSE)</f>
        <v>Muhsin Yortanli</v>
      </c>
      <c r="AB1055" s="12">
        <f t="shared" si="144"/>
        <v>1</v>
      </c>
      <c r="AC1055" s="12">
        <f t="shared" si="149"/>
        <v>994</v>
      </c>
      <c r="AD1055" s="12">
        <f t="shared" si="150"/>
        <v>1037</v>
      </c>
      <c r="AE1055" s="12">
        <f t="shared" si="145"/>
        <v>1037</v>
      </c>
      <c r="AF1055" s="12">
        <f t="shared" si="146"/>
        <v>43</v>
      </c>
      <c r="AG1055" s="12">
        <f t="shared" si="147"/>
        <v>43</v>
      </c>
      <c r="AH1055" s="9">
        <f t="shared" si="151"/>
        <v>4.1465766634522665E-2</v>
      </c>
      <c r="AI1055" s="14">
        <f>VLOOKUP(E1055,'Verweis Faktor'!$A:$B,2,FALSE)</f>
        <v>1</v>
      </c>
      <c r="AJ1055" s="14"/>
      <c r="AK1055" s="14" t="str">
        <f>IF(AL1055="Ja","Versandkosten",VLOOKUP(E1055,'Verweis Belegart'!$A$2:$B$9,2,FALSE))</f>
        <v>Hardware</v>
      </c>
      <c r="AL1055" s="14" t="str">
        <f t="shared" si="152"/>
        <v>Nein</v>
      </c>
      <c r="AM1055" s="14" t="str">
        <f t="shared" si="148"/>
        <v>Positiv</v>
      </c>
    </row>
    <row r="1056" spans="1:39" ht="17.25" customHeight="1" x14ac:dyDescent="0.35">
      <c r="A1056" s="17">
        <v>14571531</v>
      </c>
      <c r="B1056" s="2" t="s">
        <v>1159</v>
      </c>
      <c r="C1056" s="1">
        <v>2025001</v>
      </c>
      <c r="D1056" s="1">
        <v>2000285</v>
      </c>
      <c r="E1056" s="2" t="s">
        <v>34</v>
      </c>
      <c r="F1056" s="2" t="s">
        <v>53</v>
      </c>
      <c r="G1056" s="2" t="s">
        <v>66</v>
      </c>
      <c r="H1056" s="2" t="s">
        <v>1301</v>
      </c>
      <c r="I1056" s="2" t="s">
        <v>1302</v>
      </c>
      <c r="J1056" s="2" t="s">
        <v>103</v>
      </c>
      <c r="K1056" s="2" t="s">
        <v>95</v>
      </c>
      <c r="L1056" s="2" t="s">
        <v>1195</v>
      </c>
      <c r="M1056" s="2" t="s">
        <v>1196</v>
      </c>
      <c r="N1056" s="2" t="s">
        <v>262</v>
      </c>
      <c r="O1056" s="3">
        <v>1</v>
      </c>
      <c r="P1056" s="3">
        <v>994</v>
      </c>
      <c r="Q1056" s="3">
        <v>1037</v>
      </c>
      <c r="R1056" s="3">
        <v>1037</v>
      </c>
      <c r="S1056" s="3">
        <v>43</v>
      </c>
      <c r="T1056" s="3">
        <v>43</v>
      </c>
      <c r="U1056" s="3">
        <v>4.1399999999999997</v>
      </c>
      <c r="V1056" s="2" t="s">
        <v>145</v>
      </c>
      <c r="W1056" s="2" t="s">
        <v>146</v>
      </c>
      <c r="X1056" s="2" t="s">
        <v>72</v>
      </c>
      <c r="Y1056" s="19" t="str">
        <f>VLOOKUP(G1056,'Verweis Kd-Gruppe'!$A$2:$B$8,2,FALSE)</f>
        <v>EXP</v>
      </c>
      <c r="Z1056" s="19" t="str">
        <f>VLOOKUP(J1056,'Verweis Art-Gruppe'!$A$2:$B$15,2,FALSE)</f>
        <v>Geräte</v>
      </c>
      <c r="AA1056" s="19" t="str">
        <f>VLOOKUP(W1056,'Verweis Vertreter'!$A$2:$B$24,2,FALSE)</f>
        <v>Muhsin Yortanli</v>
      </c>
      <c r="AB1056" s="12">
        <f t="shared" si="144"/>
        <v>1</v>
      </c>
      <c r="AC1056" s="12">
        <f t="shared" si="149"/>
        <v>994</v>
      </c>
      <c r="AD1056" s="12">
        <f t="shared" si="150"/>
        <v>1037</v>
      </c>
      <c r="AE1056" s="12">
        <f t="shared" si="145"/>
        <v>1037</v>
      </c>
      <c r="AF1056" s="12">
        <f t="shared" si="146"/>
        <v>43</v>
      </c>
      <c r="AG1056" s="12">
        <f t="shared" si="147"/>
        <v>43</v>
      </c>
      <c r="AH1056" s="9">
        <f t="shared" si="151"/>
        <v>4.1465766634522665E-2</v>
      </c>
      <c r="AI1056" s="14">
        <f>VLOOKUP(E1056,'Verweis Faktor'!$A:$B,2,FALSE)</f>
        <v>1</v>
      </c>
      <c r="AJ1056" s="14"/>
      <c r="AK1056" s="14" t="str">
        <f>IF(AL1056="Ja","Versandkosten",VLOOKUP(E1056,'Verweis Belegart'!$A$2:$B$9,2,FALSE))</f>
        <v>Hardware</v>
      </c>
      <c r="AL1056" s="14" t="str">
        <f t="shared" si="152"/>
        <v>Nein</v>
      </c>
      <c r="AM1056" s="14" t="str">
        <f t="shared" si="148"/>
        <v>Positiv</v>
      </c>
    </row>
    <row r="1057" spans="1:39" ht="17.25" customHeight="1" x14ac:dyDescent="0.35">
      <c r="A1057" s="17">
        <v>14571531</v>
      </c>
      <c r="B1057" s="2" t="s">
        <v>1159</v>
      </c>
      <c r="C1057" s="1">
        <v>2025001</v>
      </c>
      <c r="D1057" s="1">
        <v>2000285</v>
      </c>
      <c r="E1057" s="2" t="s">
        <v>34</v>
      </c>
      <c r="F1057" s="2" t="s">
        <v>53</v>
      </c>
      <c r="G1057" s="2" t="s">
        <v>66</v>
      </c>
      <c r="H1057" s="2" t="s">
        <v>1301</v>
      </c>
      <c r="I1057" s="2" t="s">
        <v>1302</v>
      </c>
      <c r="J1057" s="2" t="s">
        <v>103</v>
      </c>
      <c r="K1057" s="2" t="s">
        <v>99</v>
      </c>
      <c r="L1057" s="2" t="s">
        <v>1101</v>
      </c>
      <c r="M1057" s="2" t="s">
        <v>1102</v>
      </c>
      <c r="N1057" s="2" t="s">
        <v>457</v>
      </c>
      <c r="O1057" s="3">
        <v>1</v>
      </c>
      <c r="P1057" s="3">
        <v>795</v>
      </c>
      <c r="Q1057" s="3">
        <v>855</v>
      </c>
      <c r="R1057" s="3">
        <v>855</v>
      </c>
      <c r="S1057" s="3">
        <v>60</v>
      </c>
      <c r="T1057" s="3">
        <v>60</v>
      </c>
      <c r="U1057" s="3">
        <v>7.01</v>
      </c>
      <c r="V1057" s="2" t="s">
        <v>145</v>
      </c>
      <c r="W1057" s="2" t="s">
        <v>146</v>
      </c>
      <c r="X1057" s="2" t="s">
        <v>72</v>
      </c>
      <c r="Y1057" s="19" t="str">
        <f>VLOOKUP(G1057,'Verweis Kd-Gruppe'!$A$2:$B$8,2,FALSE)</f>
        <v>EXP</v>
      </c>
      <c r="Z1057" s="19" t="str">
        <f>VLOOKUP(J1057,'Verweis Art-Gruppe'!$A$2:$B$15,2,FALSE)</f>
        <v>Geräte</v>
      </c>
      <c r="AA1057" s="19" t="str">
        <f>VLOOKUP(W1057,'Verweis Vertreter'!$A$2:$B$24,2,FALSE)</f>
        <v>Muhsin Yortanli</v>
      </c>
      <c r="AB1057" s="12">
        <f t="shared" si="144"/>
        <v>1</v>
      </c>
      <c r="AC1057" s="12">
        <f t="shared" si="149"/>
        <v>795</v>
      </c>
      <c r="AD1057" s="12">
        <f t="shared" si="150"/>
        <v>855</v>
      </c>
      <c r="AE1057" s="12">
        <f t="shared" si="145"/>
        <v>855</v>
      </c>
      <c r="AF1057" s="12">
        <f t="shared" si="146"/>
        <v>60</v>
      </c>
      <c r="AG1057" s="12">
        <f t="shared" si="147"/>
        <v>60</v>
      </c>
      <c r="AH1057" s="9">
        <f t="shared" si="151"/>
        <v>7.0175438596491224E-2</v>
      </c>
      <c r="AI1057" s="14">
        <f>VLOOKUP(E1057,'Verweis Faktor'!$A:$B,2,FALSE)</f>
        <v>1</v>
      </c>
      <c r="AJ1057" s="14"/>
      <c r="AK1057" s="14" t="str">
        <f>IF(AL1057="Ja","Versandkosten",VLOOKUP(E1057,'Verweis Belegart'!$A$2:$B$9,2,FALSE))</f>
        <v>Hardware</v>
      </c>
      <c r="AL1057" s="14" t="str">
        <f t="shared" si="152"/>
        <v>Nein</v>
      </c>
      <c r="AM1057" s="14" t="str">
        <f t="shared" si="148"/>
        <v>Positiv</v>
      </c>
    </row>
    <row r="1058" spans="1:39" ht="17.25"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103</v>
      </c>
      <c r="L1058" s="2" t="s">
        <v>993</v>
      </c>
      <c r="M1058" s="2" t="s">
        <v>994</v>
      </c>
      <c r="N1058" s="2" t="s">
        <v>457</v>
      </c>
      <c r="O1058" s="3">
        <v>1</v>
      </c>
      <c r="P1058" s="3">
        <v>863.52620000000002</v>
      </c>
      <c r="Q1058" s="3">
        <v>852</v>
      </c>
      <c r="R1058" s="3">
        <v>852</v>
      </c>
      <c r="S1058" s="3">
        <v>-11.526199999999999</v>
      </c>
      <c r="T1058" s="3">
        <v>-11.53</v>
      </c>
      <c r="U1058" s="3">
        <v>-1.35</v>
      </c>
      <c r="V1058" s="2" t="s">
        <v>145</v>
      </c>
      <c r="W1058" s="2" t="s">
        <v>146</v>
      </c>
      <c r="X1058" s="2" t="s">
        <v>72</v>
      </c>
      <c r="Y1058" s="19" t="str">
        <f>VLOOKUP(G1058,'Verweis Kd-Gruppe'!$A$2:$B$8,2,FALSE)</f>
        <v>EXP</v>
      </c>
      <c r="Z1058" s="19" t="str">
        <f>VLOOKUP(J1058,'Verweis Art-Gruppe'!$A$2:$B$15,2,FALSE)</f>
        <v>Geräte</v>
      </c>
      <c r="AA1058" s="19" t="str">
        <f>VLOOKUP(W1058,'Verweis Vertreter'!$A$2:$B$24,2,FALSE)</f>
        <v>Muhsin Yortanli</v>
      </c>
      <c r="AB1058" s="12">
        <f t="shared" si="144"/>
        <v>1</v>
      </c>
      <c r="AC1058" s="12">
        <f t="shared" si="149"/>
        <v>863.52620000000002</v>
      </c>
      <c r="AD1058" s="12">
        <f t="shared" si="150"/>
        <v>852</v>
      </c>
      <c r="AE1058" s="12">
        <f t="shared" si="145"/>
        <v>852</v>
      </c>
      <c r="AF1058" s="12">
        <f t="shared" si="146"/>
        <v>-11.526199999999999</v>
      </c>
      <c r="AG1058" s="12">
        <f t="shared" si="147"/>
        <v>-11.53</v>
      </c>
      <c r="AH1058" s="9">
        <f t="shared" si="151"/>
        <v>-1.3532863849765257E-2</v>
      </c>
      <c r="AI1058" s="14">
        <f>VLOOKUP(E1058,'Verweis Faktor'!$A:$B,2,FALSE)</f>
        <v>1</v>
      </c>
      <c r="AJ1058" s="14"/>
      <c r="AK1058" s="14" t="str">
        <f>IF(AL1058="Ja","Versandkosten",VLOOKUP(E1058,'Verweis Belegart'!$A$2:$B$9,2,FALSE))</f>
        <v>Hardware</v>
      </c>
      <c r="AL1058" s="14" t="str">
        <f t="shared" si="152"/>
        <v>Nein</v>
      </c>
      <c r="AM1058" s="14" t="str">
        <f t="shared" si="148"/>
        <v>Negativ</v>
      </c>
    </row>
    <row r="1059" spans="1:39" ht="17.25" customHeight="1" x14ac:dyDescent="0.35">
      <c r="A1059" s="17">
        <v>14571531</v>
      </c>
      <c r="B1059" s="2" t="s">
        <v>1159</v>
      </c>
      <c r="C1059" s="1">
        <v>2025001</v>
      </c>
      <c r="D1059" s="1">
        <v>2000285</v>
      </c>
      <c r="E1059" s="2" t="s">
        <v>34</v>
      </c>
      <c r="F1059" s="2" t="s">
        <v>53</v>
      </c>
      <c r="G1059" s="2" t="s">
        <v>66</v>
      </c>
      <c r="H1059" s="2" t="s">
        <v>1301</v>
      </c>
      <c r="I1059" s="2" t="s">
        <v>1302</v>
      </c>
      <c r="J1059" s="2" t="s">
        <v>103</v>
      </c>
      <c r="K1059" s="2" t="s">
        <v>107</v>
      </c>
      <c r="L1059" s="2" t="s">
        <v>269</v>
      </c>
      <c r="M1059" s="2" t="s">
        <v>270</v>
      </c>
      <c r="N1059" s="2" t="s">
        <v>271</v>
      </c>
      <c r="O1059" s="3">
        <v>1</v>
      </c>
      <c r="P1059" s="3">
        <v>417.46170000000001</v>
      </c>
      <c r="Q1059" s="3">
        <v>427</v>
      </c>
      <c r="R1059" s="3">
        <v>427</v>
      </c>
      <c r="S1059" s="3">
        <v>9.5382999999999996</v>
      </c>
      <c r="T1059" s="3">
        <v>9.5399999999999991</v>
      </c>
      <c r="U1059" s="3">
        <v>2.23</v>
      </c>
      <c r="V1059" s="2" t="s">
        <v>145</v>
      </c>
      <c r="W1059" s="2" t="s">
        <v>146</v>
      </c>
      <c r="X1059" s="2" t="s">
        <v>72</v>
      </c>
      <c r="Y1059" s="19" t="str">
        <f>VLOOKUP(G1059,'Verweis Kd-Gruppe'!$A$2:$B$8,2,FALSE)</f>
        <v>EXP</v>
      </c>
      <c r="Z1059" s="19" t="str">
        <f>VLOOKUP(J1059,'Verweis Art-Gruppe'!$A$2:$B$15,2,FALSE)</f>
        <v>Geräte</v>
      </c>
      <c r="AA1059" s="19" t="str">
        <f>VLOOKUP(W1059,'Verweis Vertreter'!$A$2:$B$24,2,FALSE)</f>
        <v>Muhsin Yortanli</v>
      </c>
      <c r="AB1059" s="12">
        <f t="shared" si="144"/>
        <v>1</v>
      </c>
      <c r="AC1059" s="12">
        <f t="shared" si="149"/>
        <v>417.46170000000001</v>
      </c>
      <c r="AD1059" s="12">
        <f t="shared" si="150"/>
        <v>427</v>
      </c>
      <c r="AE1059" s="12">
        <f t="shared" si="145"/>
        <v>427</v>
      </c>
      <c r="AF1059" s="12">
        <f t="shared" si="146"/>
        <v>9.5382999999999996</v>
      </c>
      <c r="AG1059" s="12">
        <f t="shared" si="147"/>
        <v>9.5399999999999991</v>
      </c>
      <c r="AH1059" s="9">
        <f t="shared" si="151"/>
        <v>2.234192037470726E-2</v>
      </c>
      <c r="AI1059" s="14">
        <f>VLOOKUP(E1059,'Verweis Faktor'!$A:$B,2,FALSE)</f>
        <v>1</v>
      </c>
      <c r="AJ1059" s="14"/>
      <c r="AK1059" s="14" t="str">
        <f>IF(AL1059="Ja","Versandkosten",VLOOKUP(E1059,'Verweis Belegart'!$A$2:$B$9,2,FALSE))</f>
        <v>Hardware</v>
      </c>
      <c r="AL1059" s="14" t="str">
        <f t="shared" si="152"/>
        <v>Nein</v>
      </c>
      <c r="AM1059" s="14" t="str">
        <f t="shared" si="148"/>
        <v>Positiv</v>
      </c>
    </row>
    <row r="1060" spans="1:39" ht="17.25" customHeight="1" x14ac:dyDescent="0.35">
      <c r="A1060" s="17">
        <v>14571531</v>
      </c>
      <c r="B1060" s="2" t="s">
        <v>1159</v>
      </c>
      <c r="C1060" s="1">
        <v>2025001</v>
      </c>
      <c r="D1060" s="1">
        <v>2000285</v>
      </c>
      <c r="E1060" s="2" t="s">
        <v>34</v>
      </c>
      <c r="F1060" s="2" t="s">
        <v>53</v>
      </c>
      <c r="G1060" s="2" t="s">
        <v>66</v>
      </c>
      <c r="H1060" s="2" t="s">
        <v>1301</v>
      </c>
      <c r="I1060" s="2" t="s">
        <v>1302</v>
      </c>
      <c r="J1060" s="2" t="s">
        <v>103</v>
      </c>
      <c r="K1060" s="2" t="s">
        <v>111</v>
      </c>
      <c r="L1060" s="2" t="s">
        <v>56</v>
      </c>
      <c r="M1060" s="2" t="s">
        <v>57</v>
      </c>
      <c r="N1060" s="2" t="s">
        <v>58</v>
      </c>
      <c r="O1060" s="3">
        <v>1</v>
      </c>
      <c r="P1060" s="3">
        <v>605</v>
      </c>
      <c r="Q1060" s="3">
        <v>625</v>
      </c>
      <c r="R1060" s="3">
        <v>625</v>
      </c>
      <c r="S1060" s="3">
        <v>20</v>
      </c>
      <c r="T1060" s="3">
        <v>20</v>
      </c>
      <c r="U1060" s="3">
        <v>3.2</v>
      </c>
      <c r="V1060" s="2" t="s">
        <v>145</v>
      </c>
      <c r="W1060" s="2" t="s">
        <v>146</v>
      </c>
      <c r="X1060" s="2" t="s">
        <v>72</v>
      </c>
      <c r="Y1060" s="19" t="str">
        <f>VLOOKUP(G1060,'Verweis Kd-Gruppe'!$A$2:$B$8,2,FALSE)</f>
        <v>EXP</v>
      </c>
      <c r="Z1060" s="19" t="str">
        <f>VLOOKUP(J1060,'Verweis Art-Gruppe'!$A$2:$B$15,2,FALSE)</f>
        <v>Geräte</v>
      </c>
      <c r="AA1060" s="19" t="str">
        <f>VLOOKUP(W1060,'Verweis Vertreter'!$A$2:$B$24,2,FALSE)</f>
        <v>Muhsin Yortanli</v>
      </c>
      <c r="AB1060" s="12">
        <f t="shared" si="144"/>
        <v>1</v>
      </c>
      <c r="AC1060" s="12">
        <f t="shared" si="149"/>
        <v>605</v>
      </c>
      <c r="AD1060" s="12">
        <f t="shared" si="150"/>
        <v>625</v>
      </c>
      <c r="AE1060" s="12">
        <f t="shared" si="145"/>
        <v>625</v>
      </c>
      <c r="AF1060" s="12">
        <f t="shared" si="146"/>
        <v>20</v>
      </c>
      <c r="AG1060" s="12">
        <f t="shared" si="147"/>
        <v>20</v>
      </c>
      <c r="AH1060" s="9">
        <f t="shared" si="151"/>
        <v>3.2000000000000001E-2</v>
      </c>
      <c r="AI1060" s="14">
        <f>VLOOKUP(E1060,'Verweis Faktor'!$A:$B,2,FALSE)</f>
        <v>1</v>
      </c>
      <c r="AJ1060" s="14"/>
      <c r="AK1060" s="14" t="str">
        <f>IF(AL1060="Ja","Versandkosten",VLOOKUP(E1060,'Verweis Belegart'!$A$2:$B$9,2,FALSE))</f>
        <v>Hardware</v>
      </c>
      <c r="AL1060" s="14" t="str">
        <f t="shared" si="152"/>
        <v>Nein</v>
      </c>
      <c r="AM1060" s="14" t="str">
        <f t="shared" si="148"/>
        <v>Positiv</v>
      </c>
    </row>
    <row r="1061" spans="1:39" ht="17.25" customHeight="1" x14ac:dyDescent="0.35">
      <c r="A1061" s="17">
        <v>14571531</v>
      </c>
      <c r="B1061" s="2" t="s">
        <v>1159</v>
      </c>
      <c r="C1061" s="1">
        <v>2025001</v>
      </c>
      <c r="D1061" s="1">
        <v>2000285</v>
      </c>
      <c r="E1061" s="2" t="s">
        <v>34</v>
      </c>
      <c r="F1061" s="2" t="s">
        <v>53</v>
      </c>
      <c r="G1061" s="2" t="s">
        <v>66</v>
      </c>
      <c r="H1061" s="2" t="s">
        <v>1301</v>
      </c>
      <c r="I1061" s="2" t="s">
        <v>1302</v>
      </c>
      <c r="J1061" s="2" t="s">
        <v>103</v>
      </c>
      <c r="K1061" s="2" t="s">
        <v>115</v>
      </c>
      <c r="L1061" s="2" t="s">
        <v>205</v>
      </c>
      <c r="M1061" s="2" t="s">
        <v>206</v>
      </c>
      <c r="N1061" s="2" t="s">
        <v>207</v>
      </c>
      <c r="O1061" s="3">
        <v>10</v>
      </c>
      <c r="P1061" s="3">
        <v>112.0598</v>
      </c>
      <c r="Q1061" s="3">
        <v>129</v>
      </c>
      <c r="R1061" s="3">
        <v>1290</v>
      </c>
      <c r="S1061" s="3">
        <v>16.940200000000001</v>
      </c>
      <c r="T1061" s="3">
        <v>169.4</v>
      </c>
      <c r="U1061" s="3">
        <v>13.13</v>
      </c>
      <c r="V1061" s="2" t="s">
        <v>145</v>
      </c>
      <c r="W1061" s="2" t="s">
        <v>146</v>
      </c>
      <c r="X1061" s="2" t="s">
        <v>72</v>
      </c>
      <c r="Y1061" s="19" t="str">
        <f>VLOOKUP(G1061,'Verweis Kd-Gruppe'!$A$2:$B$8,2,FALSE)</f>
        <v>EXP</v>
      </c>
      <c r="Z1061" s="19" t="str">
        <f>VLOOKUP(J1061,'Verweis Art-Gruppe'!$A$2:$B$15,2,FALSE)</f>
        <v>Geräte</v>
      </c>
      <c r="AA1061" s="19" t="str">
        <f>VLOOKUP(W1061,'Verweis Vertreter'!$A$2:$B$24,2,FALSE)</f>
        <v>Muhsin Yortanli</v>
      </c>
      <c r="AB1061" s="12">
        <f t="shared" si="144"/>
        <v>10</v>
      </c>
      <c r="AC1061" s="12">
        <f t="shared" si="149"/>
        <v>112.0598</v>
      </c>
      <c r="AD1061" s="12">
        <f t="shared" si="150"/>
        <v>129</v>
      </c>
      <c r="AE1061" s="12">
        <f t="shared" si="145"/>
        <v>1290</v>
      </c>
      <c r="AF1061" s="12">
        <f t="shared" si="146"/>
        <v>16.940200000000001</v>
      </c>
      <c r="AG1061" s="12">
        <f t="shared" si="147"/>
        <v>169.4</v>
      </c>
      <c r="AH1061" s="9">
        <f t="shared" si="151"/>
        <v>0.13131782945736434</v>
      </c>
      <c r="AI1061" s="14">
        <f>VLOOKUP(E1061,'Verweis Faktor'!$A:$B,2,FALSE)</f>
        <v>1</v>
      </c>
      <c r="AJ1061" s="14"/>
      <c r="AK1061" s="14" t="str">
        <f>IF(AL1061="Ja","Versandkosten",VLOOKUP(E1061,'Verweis Belegart'!$A$2:$B$9,2,FALSE))</f>
        <v>Hardware</v>
      </c>
      <c r="AL1061" s="14" t="str">
        <f t="shared" si="152"/>
        <v>Nein</v>
      </c>
      <c r="AM1061" s="14" t="str">
        <f t="shared" si="148"/>
        <v>Positiv</v>
      </c>
    </row>
    <row r="1062" spans="1:39" ht="17.25" customHeight="1" x14ac:dyDescent="0.35">
      <c r="A1062" s="17">
        <v>14571531</v>
      </c>
      <c r="B1062" s="2" t="s">
        <v>1159</v>
      </c>
      <c r="C1062" s="1">
        <v>2025001</v>
      </c>
      <c r="D1062" s="1">
        <v>2000285</v>
      </c>
      <c r="E1062" s="2" t="s">
        <v>34</v>
      </c>
      <c r="F1062" s="2" t="s">
        <v>53</v>
      </c>
      <c r="G1062" s="2" t="s">
        <v>66</v>
      </c>
      <c r="H1062" s="2" t="s">
        <v>1301</v>
      </c>
      <c r="I1062" s="2" t="s">
        <v>1302</v>
      </c>
      <c r="J1062" s="2" t="s">
        <v>103</v>
      </c>
      <c r="K1062" s="2" t="s">
        <v>289</v>
      </c>
      <c r="L1062" s="2" t="s">
        <v>272</v>
      </c>
      <c r="M1062" s="2" t="s">
        <v>273</v>
      </c>
      <c r="N1062" s="2" t="s">
        <v>274</v>
      </c>
      <c r="O1062" s="3">
        <v>1</v>
      </c>
      <c r="P1062" s="3">
        <v>1065.5192</v>
      </c>
      <c r="Q1062" s="3">
        <v>1109</v>
      </c>
      <c r="R1062" s="3">
        <v>1109</v>
      </c>
      <c r="S1062" s="3">
        <v>43.480800000000002</v>
      </c>
      <c r="T1062" s="3">
        <v>43.48</v>
      </c>
      <c r="U1062" s="3">
        <v>3.92</v>
      </c>
      <c r="V1062" s="2" t="s">
        <v>145</v>
      </c>
      <c r="W1062" s="2" t="s">
        <v>146</v>
      </c>
      <c r="X1062" s="2" t="s">
        <v>72</v>
      </c>
      <c r="Y1062" s="19" t="str">
        <f>VLOOKUP(G1062,'Verweis Kd-Gruppe'!$A$2:$B$8,2,FALSE)</f>
        <v>EXP</v>
      </c>
      <c r="Z1062" s="19" t="str">
        <f>VLOOKUP(J1062,'Verweis Art-Gruppe'!$A$2:$B$15,2,FALSE)</f>
        <v>Geräte</v>
      </c>
      <c r="AA1062" s="19" t="str">
        <f>VLOOKUP(W1062,'Verweis Vertreter'!$A$2:$B$24,2,FALSE)</f>
        <v>Muhsin Yortanli</v>
      </c>
      <c r="AB1062" s="12">
        <f t="shared" si="144"/>
        <v>1</v>
      </c>
      <c r="AC1062" s="12">
        <f t="shared" si="149"/>
        <v>1065.5192</v>
      </c>
      <c r="AD1062" s="12">
        <f t="shared" si="150"/>
        <v>1109</v>
      </c>
      <c r="AE1062" s="12">
        <f t="shared" si="145"/>
        <v>1109</v>
      </c>
      <c r="AF1062" s="12">
        <f t="shared" si="146"/>
        <v>43.480800000000002</v>
      </c>
      <c r="AG1062" s="12">
        <f t="shared" si="147"/>
        <v>43.48</v>
      </c>
      <c r="AH1062" s="9">
        <f t="shared" si="151"/>
        <v>3.9206492335437326E-2</v>
      </c>
      <c r="AI1062" s="14">
        <f>VLOOKUP(E1062,'Verweis Faktor'!$A:$B,2,FALSE)</f>
        <v>1</v>
      </c>
      <c r="AJ1062" s="14"/>
      <c r="AK1062" s="14" t="str">
        <f>IF(AL1062="Ja","Versandkosten",VLOOKUP(E1062,'Verweis Belegart'!$A$2:$B$9,2,FALSE))</f>
        <v>Hardware</v>
      </c>
      <c r="AL1062" s="14" t="str">
        <f t="shared" si="152"/>
        <v>Nein</v>
      </c>
      <c r="AM1062" s="14" t="str">
        <f t="shared" si="148"/>
        <v>Positiv</v>
      </c>
    </row>
    <row r="1063" spans="1:39" ht="17.25" customHeight="1" x14ac:dyDescent="0.35">
      <c r="A1063" s="17">
        <v>14571531</v>
      </c>
      <c r="B1063" s="2" t="s">
        <v>1159</v>
      </c>
      <c r="C1063" s="1">
        <v>2025001</v>
      </c>
      <c r="D1063" s="1">
        <v>2000285</v>
      </c>
      <c r="E1063" s="2" t="s">
        <v>34</v>
      </c>
      <c r="F1063" s="2" t="s">
        <v>53</v>
      </c>
      <c r="G1063" s="2" t="s">
        <v>66</v>
      </c>
      <c r="H1063" s="2" t="s">
        <v>1301</v>
      </c>
      <c r="I1063" s="2" t="s">
        <v>1302</v>
      </c>
      <c r="J1063" s="2" t="s">
        <v>103</v>
      </c>
      <c r="K1063" s="2" t="s">
        <v>293</v>
      </c>
      <c r="L1063" s="2" t="s">
        <v>1305</v>
      </c>
      <c r="M1063" s="2" t="s">
        <v>1306</v>
      </c>
      <c r="N1063" s="2" t="s">
        <v>139</v>
      </c>
      <c r="O1063" s="3">
        <v>4</v>
      </c>
      <c r="P1063" s="3">
        <v>704</v>
      </c>
      <c r="Q1063" s="3">
        <v>719</v>
      </c>
      <c r="R1063" s="3">
        <v>2876</v>
      </c>
      <c r="S1063" s="3">
        <v>15</v>
      </c>
      <c r="T1063" s="3">
        <v>60</v>
      </c>
      <c r="U1063" s="3">
        <v>2.08</v>
      </c>
      <c r="V1063" s="2" t="s">
        <v>145</v>
      </c>
      <c r="W1063" s="2" t="s">
        <v>146</v>
      </c>
      <c r="X1063" s="2" t="s">
        <v>72</v>
      </c>
      <c r="Y1063" s="19" t="str">
        <f>VLOOKUP(G1063,'Verweis Kd-Gruppe'!$A$2:$B$8,2,FALSE)</f>
        <v>EXP</v>
      </c>
      <c r="Z1063" s="19" t="str">
        <f>VLOOKUP(J1063,'Verweis Art-Gruppe'!$A$2:$B$15,2,FALSE)</f>
        <v>Geräte</v>
      </c>
      <c r="AA1063" s="19" t="str">
        <f>VLOOKUP(W1063,'Verweis Vertreter'!$A$2:$B$24,2,FALSE)</f>
        <v>Muhsin Yortanli</v>
      </c>
      <c r="AB1063" s="12">
        <f t="shared" si="144"/>
        <v>4</v>
      </c>
      <c r="AC1063" s="12">
        <f t="shared" si="149"/>
        <v>704</v>
      </c>
      <c r="AD1063" s="12">
        <f t="shared" si="150"/>
        <v>719</v>
      </c>
      <c r="AE1063" s="12">
        <f t="shared" si="145"/>
        <v>2876</v>
      </c>
      <c r="AF1063" s="12">
        <f t="shared" si="146"/>
        <v>15</v>
      </c>
      <c r="AG1063" s="12">
        <f t="shared" si="147"/>
        <v>60</v>
      </c>
      <c r="AH1063" s="9">
        <f t="shared" si="151"/>
        <v>2.0862308762169681E-2</v>
      </c>
      <c r="AI1063" s="14">
        <f>VLOOKUP(E1063,'Verweis Faktor'!$A:$B,2,FALSE)</f>
        <v>1</v>
      </c>
      <c r="AJ1063" s="14"/>
      <c r="AK1063" s="14" t="str">
        <f>IF(AL1063="Ja","Versandkosten",VLOOKUP(E1063,'Verweis Belegart'!$A$2:$B$9,2,FALSE))</f>
        <v>Hardware</v>
      </c>
      <c r="AL1063" s="14" t="str">
        <f t="shared" si="152"/>
        <v>Nein</v>
      </c>
      <c r="AM1063" s="14" t="str">
        <f t="shared" si="148"/>
        <v>Positiv</v>
      </c>
    </row>
    <row r="1064" spans="1:39" ht="17.25" customHeight="1" x14ac:dyDescent="0.35">
      <c r="A1064" s="17">
        <v>14571531</v>
      </c>
      <c r="B1064" s="2" t="s">
        <v>1159</v>
      </c>
      <c r="C1064" s="1">
        <v>2025001</v>
      </c>
      <c r="D1064" s="1">
        <v>2000285</v>
      </c>
      <c r="E1064" s="2" t="s">
        <v>34</v>
      </c>
      <c r="F1064" s="2" t="s">
        <v>53</v>
      </c>
      <c r="G1064" s="2" t="s">
        <v>66</v>
      </c>
      <c r="H1064" s="2" t="s">
        <v>1301</v>
      </c>
      <c r="I1064" s="2" t="s">
        <v>1302</v>
      </c>
      <c r="J1064" s="2" t="s">
        <v>103</v>
      </c>
      <c r="K1064" s="2" t="s">
        <v>296</v>
      </c>
      <c r="L1064" s="2" t="s">
        <v>853</v>
      </c>
      <c r="M1064" s="2" t="s">
        <v>854</v>
      </c>
      <c r="N1064" s="2" t="s">
        <v>207</v>
      </c>
      <c r="O1064" s="3">
        <v>10</v>
      </c>
      <c r="P1064" s="3">
        <v>107.65519999999999</v>
      </c>
      <c r="Q1064" s="3">
        <v>129</v>
      </c>
      <c r="R1064" s="3">
        <v>1290</v>
      </c>
      <c r="S1064" s="3">
        <v>21.344799999999999</v>
      </c>
      <c r="T1064" s="3">
        <v>213.45</v>
      </c>
      <c r="U1064" s="3">
        <v>16.54</v>
      </c>
      <c r="V1064" s="2" t="s">
        <v>145</v>
      </c>
      <c r="W1064" s="2" t="s">
        <v>146</v>
      </c>
      <c r="X1064" s="2" t="s">
        <v>72</v>
      </c>
      <c r="Y1064" s="19" t="str">
        <f>VLOOKUP(G1064,'Verweis Kd-Gruppe'!$A$2:$B$8,2,FALSE)</f>
        <v>EXP</v>
      </c>
      <c r="Z1064" s="19" t="str">
        <f>VLOOKUP(J1064,'Verweis Art-Gruppe'!$A$2:$B$15,2,FALSE)</f>
        <v>Geräte</v>
      </c>
      <c r="AA1064" s="19" t="str">
        <f>VLOOKUP(W1064,'Verweis Vertreter'!$A$2:$B$24,2,FALSE)</f>
        <v>Muhsin Yortanli</v>
      </c>
      <c r="AB1064" s="12">
        <f t="shared" si="144"/>
        <v>10</v>
      </c>
      <c r="AC1064" s="12">
        <f t="shared" si="149"/>
        <v>107.65519999999999</v>
      </c>
      <c r="AD1064" s="12">
        <f t="shared" si="150"/>
        <v>129</v>
      </c>
      <c r="AE1064" s="12">
        <f t="shared" si="145"/>
        <v>1290</v>
      </c>
      <c r="AF1064" s="12">
        <f t="shared" si="146"/>
        <v>21.344799999999999</v>
      </c>
      <c r="AG1064" s="12">
        <f t="shared" si="147"/>
        <v>213.45</v>
      </c>
      <c r="AH1064" s="9">
        <f t="shared" si="151"/>
        <v>0.16546511627906976</v>
      </c>
      <c r="AI1064" s="14">
        <f>VLOOKUP(E1064,'Verweis Faktor'!$A:$B,2,FALSE)</f>
        <v>1</v>
      </c>
      <c r="AJ1064" s="14"/>
      <c r="AK1064" s="14" t="str">
        <f>IF(AL1064="Ja","Versandkosten",VLOOKUP(E1064,'Verweis Belegart'!$A$2:$B$9,2,FALSE))</f>
        <v>Hardware</v>
      </c>
      <c r="AL1064" s="14" t="str">
        <f t="shared" si="152"/>
        <v>Nein</v>
      </c>
      <c r="AM1064" s="14" t="str">
        <f t="shared" si="148"/>
        <v>Positiv</v>
      </c>
    </row>
    <row r="1065" spans="1:39" ht="17.25" customHeight="1" x14ac:dyDescent="0.35">
      <c r="A1065" s="17">
        <v>14571531</v>
      </c>
      <c r="B1065" s="2" t="s">
        <v>1159</v>
      </c>
      <c r="C1065" s="1">
        <v>2025001</v>
      </c>
      <c r="D1065" s="1">
        <v>2000285</v>
      </c>
      <c r="E1065" s="2" t="s">
        <v>34</v>
      </c>
      <c r="F1065" s="2" t="s">
        <v>53</v>
      </c>
      <c r="G1065" s="2" t="s">
        <v>66</v>
      </c>
      <c r="H1065" s="2" t="s">
        <v>1301</v>
      </c>
      <c r="I1065" s="2" t="s">
        <v>1302</v>
      </c>
      <c r="J1065" s="2" t="s">
        <v>103</v>
      </c>
      <c r="K1065" s="2" t="s">
        <v>299</v>
      </c>
      <c r="L1065" s="2" t="s">
        <v>737</v>
      </c>
      <c r="M1065" s="2" t="s">
        <v>738</v>
      </c>
      <c r="N1065" s="2" t="s">
        <v>274</v>
      </c>
      <c r="O1065" s="3">
        <v>1</v>
      </c>
      <c r="P1065" s="3">
        <v>1087</v>
      </c>
      <c r="Q1065" s="3">
        <v>1119</v>
      </c>
      <c r="R1065" s="3">
        <v>1119</v>
      </c>
      <c r="S1065" s="3">
        <v>32</v>
      </c>
      <c r="T1065" s="3">
        <v>32</v>
      </c>
      <c r="U1065" s="3">
        <v>2.85</v>
      </c>
      <c r="V1065" s="2" t="s">
        <v>145</v>
      </c>
      <c r="W1065" s="2" t="s">
        <v>146</v>
      </c>
      <c r="X1065" s="2" t="s">
        <v>72</v>
      </c>
      <c r="Y1065" s="19" t="str">
        <f>VLOOKUP(G1065,'Verweis Kd-Gruppe'!$A$2:$B$8,2,FALSE)</f>
        <v>EXP</v>
      </c>
      <c r="Z1065" s="19" t="str">
        <f>VLOOKUP(J1065,'Verweis Art-Gruppe'!$A$2:$B$15,2,FALSE)</f>
        <v>Geräte</v>
      </c>
      <c r="AA1065" s="19" t="str">
        <f>VLOOKUP(W1065,'Verweis Vertreter'!$A$2:$B$24,2,FALSE)</f>
        <v>Muhsin Yortanli</v>
      </c>
      <c r="AB1065" s="12">
        <f t="shared" si="144"/>
        <v>1</v>
      </c>
      <c r="AC1065" s="12">
        <f t="shared" si="149"/>
        <v>1087</v>
      </c>
      <c r="AD1065" s="12">
        <f t="shared" si="150"/>
        <v>1119</v>
      </c>
      <c r="AE1065" s="12">
        <f t="shared" si="145"/>
        <v>1119</v>
      </c>
      <c r="AF1065" s="12">
        <f t="shared" si="146"/>
        <v>32</v>
      </c>
      <c r="AG1065" s="12">
        <f t="shared" si="147"/>
        <v>32</v>
      </c>
      <c r="AH1065" s="9">
        <f t="shared" si="151"/>
        <v>2.8596961572832886E-2</v>
      </c>
      <c r="AI1065" s="14">
        <f>VLOOKUP(E1065,'Verweis Faktor'!$A:$B,2,FALSE)</f>
        <v>1</v>
      </c>
      <c r="AJ1065" s="14"/>
      <c r="AK1065" s="14" t="str">
        <f>IF(AL1065="Ja","Versandkosten",VLOOKUP(E1065,'Verweis Belegart'!$A$2:$B$9,2,FALSE))</f>
        <v>Hardware</v>
      </c>
      <c r="AL1065" s="14" t="str">
        <f t="shared" si="152"/>
        <v>Nein</v>
      </c>
      <c r="AM1065" s="14" t="str">
        <f t="shared" si="148"/>
        <v>Positiv</v>
      </c>
    </row>
    <row r="1066" spans="1:39" ht="17.25" customHeight="1" x14ac:dyDescent="0.35">
      <c r="A1066" s="17">
        <v>14571531</v>
      </c>
      <c r="B1066" s="2" t="s">
        <v>1159</v>
      </c>
      <c r="C1066" s="1">
        <v>2025001</v>
      </c>
      <c r="D1066" s="1">
        <v>2000285</v>
      </c>
      <c r="E1066" s="2" t="s">
        <v>34</v>
      </c>
      <c r="F1066" s="2" t="s">
        <v>53</v>
      </c>
      <c r="G1066" s="2" t="s">
        <v>66</v>
      </c>
      <c r="H1066" s="2" t="s">
        <v>1301</v>
      </c>
      <c r="I1066" s="2" t="s">
        <v>1302</v>
      </c>
      <c r="J1066" s="2" t="s">
        <v>103</v>
      </c>
      <c r="K1066" s="2" t="s">
        <v>300</v>
      </c>
      <c r="L1066" s="2" t="s">
        <v>1307</v>
      </c>
      <c r="M1066" s="2" t="s">
        <v>1308</v>
      </c>
      <c r="N1066" s="2" t="s">
        <v>274</v>
      </c>
      <c r="O1066" s="3">
        <v>1</v>
      </c>
      <c r="P1066" s="3">
        <v>1087</v>
      </c>
      <c r="Q1066" s="3">
        <v>1135</v>
      </c>
      <c r="R1066" s="3">
        <v>1135</v>
      </c>
      <c r="S1066" s="3">
        <v>48</v>
      </c>
      <c r="T1066" s="3">
        <v>48</v>
      </c>
      <c r="U1066" s="3">
        <v>4.22</v>
      </c>
      <c r="V1066" s="2" t="s">
        <v>145</v>
      </c>
      <c r="W1066" s="2" t="s">
        <v>146</v>
      </c>
      <c r="X1066" s="2" t="s">
        <v>72</v>
      </c>
      <c r="Y1066" s="19" t="str">
        <f>VLOOKUP(G1066,'Verweis Kd-Gruppe'!$A$2:$B$8,2,FALSE)</f>
        <v>EXP</v>
      </c>
      <c r="Z1066" s="19" t="str">
        <f>VLOOKUP(J1066,'Verweis Art-Gruppe'!$A$2:$B$15,2,FALSE)</f>
        <v>Geräte</v>
      </c>
      <c r="AA1066" s="19" t="str">
        <f>VLOOKUP(W1066,'Verweis Vertreter'!$A$2:$B$24,2,FALSE)</f>
        <v>Muhsin Yortanli</v>
      </c>
      <c r="AB1066" s="12">
        <f t="shared" si="144"/>
        <v>1</v>
      </c>
      <c r="AC1066" s="12">
        <f t="shared" si="149"/>
        <v>1087</v>
      </c>
      <c r="AD1066" s="12">
        <f t="shared" si="150"/>
        <v>1135</v>
      </c>
      <c r="AE1066" s="12">
        <f t="shared" si="145"/>
        <v>1135</v>
      </c>
      <c r="AF1066" s="12">
        <f t="shared" si="146"/>
        <v>48</v>
      </c>
      <c r="AG1066" s="12">
        <f t="shared" si="147"/>
        <v>48</v>
      </c>
      <c r="AH1066" s="9">
        <f t="shared" si="151"/>
        <v>4.2290748898678412E-2</v>
      </c>
      <c r="AI1066" s="14">
        <f>VLOOKUP(E1066,'Verweis Faktor'!$A:$B,2,FALSE)</f>
        <v>1</v>
      </c>
      <c r="AJ1066" s="14"/>
      <c r="AK1066" s="14" t="str">
        <f>IF(AL1066="Ja","Versandkosten",VLOOKUP(E1066,'Verweis Belegart'!$A$2:$B$9,2,FALSE))</f>
        <v>Hardware</v>
      </c>
      <c r="AL1066" s="14" t="str">
        <f t="shared" si="152"/>
        <v>Nein</v>
      </c>
      <c r="AM1066" s="14" t="str">
        <f t="shared" si="148"/>
        <v>Positiv</v>
      </c>
    </row>
    <row r="1067" spans="1:39" ht="17.25" customHeight="1" x14ac:dyDescent="0.35">
      <c r="A1067" s="17">
        <v>14571531</v>
      </c>
      <c r="B1067" s="2" t="s">
        <v>1159</v>
      </c>
      <c r="C1067" s="1">
        <v>2025001</v>
      </c>
      <c r="D1067" s="1">
        <v>2000285</v>
      </c>
      <c r="E1067" s="2" t="s">
        <v>34</v>
      </c>
      <c r="F1067" s="2" t="s">
        <v>53</v>
      </c>
      <c r="G1067" s="2" t="s">
        <v>66</v>
      </c>
      <c r="H1067" s="2" t="s">
        <v>1301</v>
      </c>
      <c r="I1067" s="2" t="s">
        <v>1302</v>
      </c>
      <c r="J1067" s="2" t="s">
        <v>103</v>
      </c>
      <c r="K1067" s="2" t="s">
        <v>301</v>
      </c>
      <c r="L1067" s="2" t="s">
        <v>137</v>
      </c>
      <c r="M1067" s="2" t="s">
        <v>138</v>
      </c>
      <c r="N1067" s="2" t="s">
        <v>139</v>
      </c>
      <c r="O1067" s="3">
        <v>2</v>
      </c>
      <c r="P1067" s="3">
        <v>646.71050000000002</v>
      </c>
      <c r="Q1067" s="3">
        <v>709</v>
      </c>
      <c r="R1067" s="3">
        <v>1418</v>
      </c>
      <c r="S1067" s="3">
        <v>62.289499999999997</v>
      </c>
      <c r="T1067" s="3">
        <v>124.58</v>
      </c>
      <c r="U1067" s="3">
        <v>8.7799999999999994</v>
      </c>
      <c r="V1067" s="2" t="s">
        <v>145</v>
      </c>
      <c r="W1067" s="2" t="s">
        <v>146</v>
      </c>
      <c r="X1067" s="2" t="s">
        <v>72</v>
      </c>
      <c r="Y1067" s="19" t="str">
        <f>VLOOKUP(G1067,'Verweis Kd-Gruppe'!$A$2:$B$8,2,FALSE)</f>
        <v>EXP</v>
      </c>
      <c r="Z1067" s="19" t="str">
        <f>VLOOKUP(J1067,'Verweis Art-Gruppe'!$A$2:$B$15,2,FALSE)</f>
        <v>Geräte</v>
      </c>
      <c r="AA1067" s="19" t="str">
        <f>VLOOKUP(W1067,'Verweis Vertreter'!$A$2:$B$24,2,FALSE)</f>
        <v>Muhsin Yortanli</v>
      </c>
      <c r="AB1067" s="12">
        <f t="shared" si="144"/>
        <v>2</v>
      </c>
      <c r="AC1067" s="12">
        <f t="shared" si="149"/>
        <v>646.71050000000002</v>
      </c>
      <c r="AD1067" s="12">
        <f t="shared" si="150"/>
        <v>709</v>
      </c>
      <c r="AE1067" s="12">
        <f t="shared" si="145"/>
        <v>1418</v>
      </c>
      <c r="AF1067" s="12">
        <f t="shared" si="146"/>
        <v>62.289499999999997</v>
      </c>
      <c r="AG1067" s="12">
        <f t="shared" si="147"/>
        <v>124.58</v>
      </c>
      <c r="AH1067" s="9">
        <f t="shared" si="151"/>
        <v>8.7856135401974608E-2</v>
      </c>
      <c r="AI1067" s="14">
        <f>VLOOKUP(E1067,'Verweis Faktor'!$A:$B,2,FALSE)</f>
        <v>1</v>
      </c>
      <c r="AJ1067" s="14"/>
      <c r="AK1067" s="14" t="str">
        <f>IF(AL1067="Ja","Versandkosten",VLOOKUP(E1067,'Verweis Belegart'!$A$2:$B$9,2,FALSE))</f>
        <v>Hardware</v>
      </c>
      <c r="AL1067" s="14" t="str">
        <f t="shared" si="152"/>
        <v>Nein</v>
      </c>
      <c r="AM1067" s="14" t="str">
        <f t="shared" si="148"/>
        <v>Positiv</v>
      </c>
    </row>
    <row r="1068" spans="1:39" ht="17.25" customHeight="1" x14ac:dyDescent="0.35">
      <c r="A1068" s="17">
        <v>14571931</v>
      </c>
      <c r="B1068" s="2" t="s">
        <v>1159</v>
      </c>
      <c r="C1068" s="1">
        <v>2025001</v>
      </c>
      <c r="D1068" s="1">
        <v>2000286</v>
      </c>
      <c r="E1068" s="2" t="s">
        <v>34</v>
      </c>
      <c r="F1068" s="2" t="s">
        <v>53</v>
      </c>
      <c r="G1068" s="2" t="s">
        <v>25</v>
      </c>
      <c r="H1068" s="2" t="s">
        <v>1309</v>
      </c>
      <c r="I1068" s="2" t="s">
        <v>1310</v>
      </c>
      <c r="J1068" s="2" t="s">
        <v>103</v>
      </c>
      <c r="K1068" s="2" t="s">
        <v>28</v>
      </c>
      <c r="L1068" s="2" t="s">
        <v>1303</v>
      </c>
      <c r="M1068" s="2" t="s">
        <v>1304</v>
      </c>
      <c r="N1068" s="2" t="s">
        <v>274</v>
      </c>
      <c r="O1068" s="3">
        <v>2</v>
      </c>
      <c r="P1068" s="3">
        <v>1088.1931999999999</v>
      </c>
      <c r="Q1068" s="3">
        <v>1125</v>
      </c>
      <c r="R1068" s="3">
        <v>2250</v>
      </c>
      <c r="S1068" s="3">
        <v>36.806800000000003</v>
      </c>
      <c r="T1068" s="3">
        <v>73.61</v>
      </c>
      <c r="U1068" s="3">
        <v>3.27</v>
      </c>
      <c r="V1068" s="2" t="s">
        <v>427</v>
      </c>
      <c r="W1068" s="2" t="s">
        <v>428</v>
      </c>
      <c r="X1068" s="2" t="s">
        <v>691</v>
      </c>
      <c r="Y1068" s="19" t="str">
        <f>VLOOKUP(G1068,'Verweis Kd-Gruppe'!$A$2:$B$8,2,FALSE)</f>
        <v>FHK</v>
      </c>
      <c r="Z1068" s="19" t="str">
        <f>VLOOKUP(J1068,'Verweis Art-Gruppe'!$A$2:$B$15,2,FALSE)</f>
        <v>Geräte</v>
      </c>
      <c r="AA1068" s="19" t="str">
        <f>VLOOKUP(W1068,'Verweis Vertreter'!$A$2:$B$24,2,FALSE)</f>
        <v>Zentrale</v>
      </c>
      <c r="AB1068" s="12">
        <f t="shared" si="144"/>
        <v>2</v>
      </c>
      <c r="AC1068" s="12">
        <f t="shared" si="149"/>
        <v>1088.1931999999999</v>
      </c>
      <c r="AD1068" s="12">
        <f t="shared" si="150"/>
        <v>1125</v>
      </c>
      <c r="AE1068" s="12">
        <f t="shared" si="145"/>
        <v>2250</v>
      </c>
      <c r="AF1068" s="12">
        <f t="shared" si="146"/>
        <v>36.806800000000003</v>
      </c>
      <c r="AG1068" s="12">
        <f t="shared" si="147"/>
        <v>73.61</v>
      </c>
      <c r="AH1068" s="9">
        <f t="shared" si="151"/>
        <v>3.2715555555555553E-2</v>
      </c>
      <c r="AI1068" s="14">
        <f>VLOOKUP(E1068,'Verweis Faktor'!$A:$B,2,FALSE)</f>
        <v>1</v>
      </c>
      <c r="AJ1068" s="14"/>
      <c r="AK1068" s="14" t="str">
        <f>IF(AL1068="Ja","Versandkosten",VLOOKUP(E1068,'Verweis Belegart'!$A$2:$B$9,2,FALSE))</f>
        <v>Hardware</v>
      </c>
      <c r="AL1068" s="14" t="str">
        <f t="shared" si="152"/>
        <v>Nein</v>
      </c>
      <c r="AM1068" s="14" t="str">
        <f t="shared" si="148"/>
        <v>Positiv</v>
      </c>
    </row>
    <row r="1069" spans="1:39" ht="17.25" customHeight="1" x14ac:dyDescent="0.35">
      <c r="A1069" s="17">
        <v>14571931</v>
      </c>
      <c r="B1069" s="2" t="s">
        <v>1159</v>
      </c>
      <c r="C1069" s="1">
        <v>2025001</v>
      </c>
      <c r="D1069" s="1">
        <v>2000286</v>
      </c>
      <c r="E1069" s="2" t="s">
        <v>34</v>
      </c>
      <c r="F1069" s="2" t="s">
        <v>53</v>
      </c>
      <c r="G1069" s="2" t="s">
        <v>25</v>
      </c>
      <c r="H1069" s="2" t="s">
        <v>1309</v>
      </c>
      <c r="I1069" s="2" t="s">
        <v>1310</v>
      </c>
      <c r="J1069" s="2" t="s">
        <v>103</v>
      </c>
      <c r="K1069" s="2" t="s">
        <v>45</v>
      </c>
      <c r="L1069" s="2" t="s">
        <v>714</v>
      </c>
      <c r="M1069" s="2" t="s">
        <v>715</v>
      </c>
      <c r="N1069" s="2" t="s">
        <v>274</v>
      </c>
      <c r="O1069" s="3">
        <v>1</v>
      </c>
      <c r="P1069" s="3">
        <v>1101.0044</v>
      </c>
      <c r="Q1069" s="3">
        <v>1119</v>
      </c>
      <c r="R1069" s="3">
        <v>1119</v>
      </c>
      <c r="S1069" s="3">
        <v>17.9956</v>
      </c>
      <c r="T1069" s="3">
        <v>18</v>
      </c>
      <c r="U1069" s="3">
        <v>1.6</v>
      </c>
      <c r="V1069" s="2" t="s">
        <v>427</v>
      </c>
      <c r="W1069" s="2" t="s">
        <v>428</v>
      </c>
      <c r="X1069" s="2" t="s">
        <v>691</v>
      </c>
      <c r="Y1069" s="19" t="str">
        <f>VLOOKUP(G1069,'Verweis Kd-Gruppe'!$A$2:$B$8,2,FALSE)</f>
        <v>FHK</v>
      </c>
      <c r="Z1069" s="19" t="str">
        <f>VLOOKUP(J1069,'Verweis Art-Gruppe'!$A$2:$B$15,2,FALSE)</f>
        <v>Geräte</v>
      </c>
      <c r="AA1069" s="19" t="str">
        <f>VLOOKUP(W1069,'Verweis Vertreter'!$A$2:$B$24,2,FALSE)</f>
        <v>Zentrale</v>
      </c>
      <c r="AB1069" s="12">
        <f t="shared" si="144"/>
        <v>1</v>
      </c>
      <c r="AC1069" s="12">
        <f t="shared" si="149"/>
        <v>1101.0044</v>
      </c>
      <c r="AD1069" s="12">
        <f t="shared" si="150"/>
        <v>1119</v>
      </c>
      <c r="AE1069" s="12">
        <f t="shared" si="145"/>
        <v>1119</v>
      </c>
      <c r="AF1069" s="12">
        <f t="shared" si="146"/>
        <v>17.9956</v>
      </c>
      <c r="AG1069" s="12">
        <f t="shared" si="147"/>
        <v>18</v>
      </c>
      <c r="AH1069" s="9">
        <f t="shared" si="151"/>
        <v>1.6085790884718499E-2</v>
      </c>
      <c r="AI1069" s="14">
        <f>VLOOKUP(E1069,'Verweis Faktor'!$A:$B,2,FALSE)</f>
        <v>1</v>
      </c>
      <c r="AJ1069" s="14"/>
      <c r="AK1069" s="14" t="str">
        <f>IF(AL1069="Ja","Versandkosten",VLOOKUP(E1069,'Verweis Belegart'!$A$2:$B$9,2,FALSE))</f>
        <v>Hardware</v>
      </c>
      <c r="AL1069" s="14" t="str">
        <f t="shared" si="152"/>
        <v>Nein</v>
      </c>
      <c r="AM1069" s="14" t="str">
        <f t="shared" si="148"/>
        <v>Positiv</v>
      </c>
    </row>
    <row r="1070" spans="1:39" ht="17.25" customHeight="1" x14ac:dyDescent="0.35">
      <c r="A1070" s="17">
        <v>14571931</v>
      </c>
      <c r="B1070" s="2" t="s">
        <v>1159</v>
      </c>
      <c r="C1070" s="1">
        <v>2025001</v>
      </c>
      <c r="D1070" s="1">
        <v>2000286</v>
      </c>
      <c r="E1070" s="2" t="s">
        <v>34</v>
      </c>
      <c r="F1070" s="2" t="s">
        <v>53</v>
      </c>
      <c r="G1070" s="2" t="s">
        <v>25</v>
      </c>
      <c r="H1070" s="2" t="s">
        <v>1309</v>
      </c>
      <c r="I1070" s="2" t="s">
        <v>1310</v>
      </c>
      <c r="J1070" s="2" t="s">
        <v>103</v>
      </c>
      <c r="K1070" s="2" t="s">
        <v>49</v>
      </c>
      <c r="L1070" s="2" t="s">
        <v>737</v>
      </c>
      <c r="M1070" s="2" t="s">
        <v>738</v>
      </c>
      <c r="N1070" s="2" t="s">
        <v>274</v>
      </c>
      <c r="O1070" s="3">
        <v>1</v>
      </c>
      <c r="P1070" s="3">
        <v>1087</v>
      </c>
      <c r="Q1070" s="3">
        <v>1125</v>
      </c>
      <c r="R1070" s="3">
        <v>1125</v>
      </c>
      <c r="S1070" s="3">
        <v>38</v>
      </c>
      <c r="T1070" s="3">
        <v>38</v>
      </c>
      <c r="U1070" s="3">
        <v>3.37</v>
      </c>
      <c r="V1070" s="2" t="s">
        <v>427</v>
      </c>
      <c r="W1070" s="2" t="s">
        <v>428</v>
      </c>
      <c r="X1070" s="2" t="s">
        <v>691</v>
      </c>
      <c r="Y1070" s="19" t="str">
        <f>VLOOKUP(G1070,'Verweis Kd-Gruppe'!$A$2:$B$8,2,FALSE)</f>
        <v>FHK</v>
      </c>
      <c r="Z1070" s="19" t="str">
        <f>VLOOKUP(J1070,'Verweis Art-Gruppe'!$A$2:$B$15,2,FALSE)</f>
        <v>Geräte</v>
      </c>
      <c r="AA1070" s="19" t="str">
        <f>VLOOKUP(W1070,'Verweis Vertreter'!$A$2:$B$24,2,FALSE)</f>
        <v>Zentrale</v>
      </c>
      <c r="AB1070" s="12">
        <f t="shared" si="144"/>
        <v>1</v>
      </c>
      <c r="AC1070" s="12">
        <f t="shared" si="149"/>
        <v>1087</v>
      </c>
      <c r="AD1070" s="12">
        <f t="shared" si="150"/>
        <v>1125</v>
      </c>
      <c r="AE1070" s="12">
        <f t="shared" si="145"/>
        <v>1125</v>
      </c>
      <c r="AF1070" s="12">
        <f t="shared" si="146"/>
        <v>38</v>
      </c>
      <c r="AG1070" s="12">
        <f t="shared" si="147"/>
        <v>38</v>
      </c>
      <c r="AH1070" s="9">
        <f t="shared" si="151"/>
        <v>3.3777777777777775E-2</v>
      </c>
      <c r="AI1070" s="14">
        <f>VLOOKUP(E1070,'Verweis Faktor'!$A:$B,2,FALSE)</f>
        <v>1</v>
      </c>
      <c r="AJ1070" s="14"/>
      <c r="AK1070" s="14" t="str">
        <f>IF(AL1070="Ja","Versandkosten",VLOOKUP(E1070,'Verweis Belegart'!$A$2:$B$9,2,FALSE))</f>
        <v>Hardware</v>
      </c>
      <c r="AL1070" s="14" t="str">
        <f t="shared" si="152"/>
        <v>Nein</v>
      </c>
      <c r="AM1070" s="14" t="str">
        <f t="shared" si="148"/>
        <v>Positiv</v>
      </c>
    </row>
    <row r="1071" spans="1:39" ht="17.25" customHeight="1" x14ac:dyDescent="0.35">
      <c r="A1071" s="17">
        <v>14571931</v>
      </c>
      <c r="B1071" s="2" t="s">
        <v>1159</v>
      </c>
      <c r="C1071" s="1">
        <v>2025001</v>
      </c>
      <c r="D1071" s="1">
        <v>2000286</v>
      </c>
      <c r="E1071" s="2" t="s">
        <v>34</v>
      </c>
      <c r="F1071" s="2" t="s">
        <v>53</v>
      </c>
      <c r="G1071" s="2" t="s">
        <v>25</v>
      </c>
      <c r="H1071" s="2" t="s">
        <v>1309</v>
      </c>
      <c r="I1071" s="2" t="s">
        <v>1310</v>
      </c>
      <c r="J1071" s="2" t="s">
        <v>103</v>
      </c>
      <c r="K1071" s="2" t="s">
        <v>79</v>
      </c>
      <c r="L1071" s="2" t="s">
        <v>1307</v>
      </c>
      <c r="M1071" s="2" t="s">
        <v>1308</v>
      </c>
      <c r="N1071" s="2" t="s">
        <v>274</v>
      </c>
      <c r="O1071" s="3">
        <v>1</v>
      </c>
      <c r="P1071" s="3">
        <v>1087</v>
      </c>
      <c r="Q1071" s="3">
        <v>1135</v>
      </c>
      <c r="R1071" s="3">
        <v>1135</v>
      </c>
      <c r="S1071" s="3">
        <v>48</v>
      </c>
      <c r="T1071" s="3">
        <v>48</v>
      </c>
      <c r="U1071" s="3">
        <v>4.22</v>
      </c>
      <c r="V1071" s="2" t="s">
        <v>427</v>
      </c>
      <c r="W1071" s="2" t="s">
        <v>428</v>
      </c>
      <c r="X1071" s="2" t="s">
        <v>691</v>
      </c>
      <c r="Y1071" s="19" t="str">
        <f>VLOOKUP(G1071,'Verweis Kd-Gruppe'!$A$2:$B$8,2,FALSE)</f>
        <v>FHK</v>
      </c>
      <c r="Z1071" s="19" t="str">
        <f>VLOOKUP(J1071,'Verweis Art-Gruppe'!$A$2:$B$15,2,FALSE)</f>
        <v>Geräte</v>
      </c>
      <c r="AA1071" s="19" t="str">
        <f>VLOOKUP(W1071,'Verweis Vertreter'!$A$2:$B$24,2,FALSE)</f>
        <v>Zentrale</v>
      </c>
      <c r="AB1071" s="12">
        <f t="shared" si="144"/>
        <v>1</v>
      </c>
      <c r="AC1071" s="12">
        <f t="shared" si="149"/>
        <v>1087</v>
      </c>
      <c r="AD1071" s="12">
        <f t="shared" si="150"/>
        <v>1135</v>
      </c>
      <c r="AE1071" s="12">
        <f t="shared" si="145"/>
        <v>1135</v>
      </c>
      <c r="AF1071" s="12">
        <f t="shared" si="146"/>
        <v>48</v>
      </c>
      <c r="AG1071" s="12">
        <f t="shared" si="147"/>
        <v>48</v>
      </c>
      <c r="AH1071" s="9">
        <f t="shared" si="151"/>
        <v>4.2290748898678412E-2</v>
      </c>
      <c r="AI1071" s="14">
        <f>VLOOKUP(E1071,'Verweis Faktor'!$A:$B,2,FALSE)</f>
        <v>1</v>
      </c>
      <c r="AJ1071" s="14"/>
      <c r="AK1071" s="14" t="str">
        <f>IF(AL1071="Ja","Versandkosten",VLOOKUP(E1071,'Verweis Belegart'!$A$2:$B$9,2,FALSE))</f>
        <v>Hardware</v>
      </c>
      <c r="AL1071" s="14" t="str">
        <f t="shared" si="152"/>
        <v>Nein</v>
      </c>
      <c r="AM1071" s="14" t="str">
        <f t="shared" si="148"/>
        <v>Positiv</v>
      </c>
    </row>
    <row r="1072" spans="1:39" ht="17.25" customHeight="1" x14ac:dyDescent="0.35">
      <c r="A1072" s="17">
        <v>14571948</v>
      </c>
      <c r="B1072" s="2" t="s">
        <v>1159</v>
      </c>
      <c r="C1072" s="1">
        <v>2025001</v>
      </c>
      <c r="D1072" s="1">
        <v>2000287</v>
      </c>
      <c r="E1072" s="2" t="s">
        <v>34</v>
      </c>
      <c r="F1072" s="2" t="s">
        <v>53</v>
      </c>
      <c r="G1072" s="2" t="s">
        <v>36</v>
      </c>
      <c r="H1072" s="2" t="s">
        <v>245</v>
      </c>
      <c r="I1072" s="2" t="s">
        <v>246</v>
      </c>
      <c r="J1072" s="2" t="s">
        <v>103</v>
      </c>
      <c r="K1072" s="2" t="s">
        <v>28</v>
      </c>
      <c r="L1072" s="2" t="s">
        <v>520</v>
      </c>
      <c r="M1072" s="2" t="s">
        <v>521</v>
      </c>
      <c r="N1072" s="2" t="s">
        <v>522</v>
      </c>
      <c r="O1072" s="3">
        <v>10</v>
      </c>
      <c r="P1072" s="3">
        <v>492</v>
      </c>
      <c r="Q1072" s="3">
        <v>505</v>
      </c>
      <c r="R1072" s="3">
        <v>5050</v>
      </c>
      <c r="S1072" s="3">
        <v>13</v>
      </c>
      <c r="T1072" s="3">
        <v>130</v>
      </c>
      <c r="U1072" s="3">
        <v>2.57</v>
      </c>
      <c r="V1072" s="2" t="s">
        <v>42</v>
      </c>
      <c r="W1072" s="2" t="s">
        <v>43</v>
      </c>
      <c r="X1072" s="2" t="s">
        <v>33</v>
      </c>
      <c r="Y1072" s="19" t="str">
        <f>VLOOKUP(G1072,'Verweis Kd-Gruppe'!$A$2:$B$8,2,FALSE)</f>
        <v>GRK</v>
      </c>
      <c r="Z1072" s="19" t="str">
        <f>VLOOKUP(J1072,'Verweis Art-Gruppe'!$A$2:$B$15,2,FALSE)</f>
        <v>Geräte</v>
      </c>
      <c r="AA1072" s="19" t="str">
        <f>VLOOKUP(W1072,'Verweis Vertreter'!$A$2:$B$24,2,FALSE)</f>
        <v>Sebastian Faber</v>
      </c>
      <c r="AB1072" s="12">
        <f t="shared" si="144"/>
        <v>10</v>
      </c>
      <c r="AC1072" s="12">
        <f t="shared" si="149"/>
        <v>492</v>
      </c>
      <c r="AD1072" s="12">
        <f t="shared" si="150"/>
        <v>505</v>
      </c>
      <c r="AE1072" s="12">
        <f t="shared" si="145"/>
        <v>5050</v>
      </c>
      <c r="AF1072" s="12">
        <f t="shared" si="146"/>
        <v>13</v>
      </c>
      <c r="AG1072" s="12">
        <f t="shared" si="147"/>
        <v>130</v>
      </c>
      <c r="AH1072" s="9">
        <f t="shared" si="151"/>
        <v>2.5742574257425741E-2</v>
      </c>
      <c r="AI1072" s="14">
        <f>VLOOKUP(E1072,'Verweis Faktor'!$A:$B,2,FALSE)</f>
        <v>1</v>
      </c>
      <c r="AJ1072" s="14"/>
      <c r="AK1072" s="14" t="str">
        <f>IF(AL1072="Ja","Versandkosten",VLOOKUP(E1072,'Verweis Belegart'!$A$2:$B$9,2,FALSE))</f>
        <v>Hardware</v>
      </c>
      <c r="AL1072" s="14" t="str">
        <f t="shared" si="152"/>
        <v>Nein</v>
      </c>
      <c r="AM1072" s="14" t="str">
        <f t="shared" si="148"/>
        <v>Positiv</v>
      </c>
    </row>
    <row r="1073" spans="1:39" ht="17.25" customHeight="1" x14ac:dyDescent="0.35">
      <c r="A1073" s="17">
        <v>14568799</v>
      </c>
      <c r="B1073" s="2" t="s">
        <v>1159</v>
      </c>
      <c r="C1073" s="1">
        <v>2025001</v>
      </c>
      <c r="D1073" s="1">
        <v>2000288</v>
      </c>
      <c r="E1073" s="2" t="s">
        <v>34</v>
      </c>
      <c r="F1073" s="2" t="s">
        <v>53</v>
      </c>
      <c r="G1073" s="2" t="s">
        <v>25</v>
      </c>
      <c r="H1073" s="2" t="s">
        <v>1002</v>
      </c>
      <c r="I1073" s="2" t="s">
        <v>1003</v>
      </c>
      <c r="J1073" s="2" t="s">
        <v>304</v>
      </c>
      <c r="K1073" s="2" t="s">
        <v>28</v>
      </c>
      <c r="L1073" s="2" t="s">
        <v>1311</v>
      </c>
      <c r="M1073" s="2" t="s">
        <v>1312</v>
      </c>
      <c r="N1073" s="2" t="s">
        <v>1313</v>
      </c>
      <c r="O1073" s="3">
        <v>6</v>
      </c>
      <c r="P1073" s="3">
        <v>32.909999999999997</v>
      </c>
      <c r="Q1073" s="3">
        <v>35.5</v>
      </c>
      <c r="R1073" s="3">
        <v>213</v>
      </c>
      <c r="S1073" s="3">
        <v>2.59</v>
      </c>
      <c r="T1073" s="3">
        <v>15.54</v>
      </c>
      <c r="U1073" s="3">
        <v>7.29</v>
      </c>
      <c r="V1073" s="2" t="s">
        <v>413</v>
      </c>
      <c r="W1073" s="2" t="s">
        <v>414</v>
      </c>
      <c r="X1073" s="2" t="s">
        <v>699</v>
      </c>
      <c r="Y1073" s="19" t="str">
        <f>VLOOKUP(G1073,'Verweis Kd-Gruppe'!$A$2:$B$8,2,FALSE)</f>
        <v>FHK</v>
      </c>
      <c r="Z1073" s="19" t="str">
        <f>VLOOKUP(J1073,'Verweis Art-Gruppe'!$A$2:$B$15,2,FALSE)</f>
        <v>Zubehör</v>
      </c>
      <c r="AA1073" s="19" t="str">
        <f>VLOOKUP(W1073,'Verweis Vertreter'!$A$2:$B$24,2,FALSE)</f>
        <v>Zentrale</v>
      </c>
      <c r="AB1073" s="12">
        <f t="shared" si="144"/>
        <v>6</v>
      </c>
      <c r="AC1073" s="12">
        <f t="shared" si="149"/>
        <v>32.909999999999997</v>
      </c>
      <c r="AD1073" s="12">
        <f t="shared" si="150"/>
        <v>35.5</v>
      </c>
      <c r="AE1073" s="12">
        <f t="shared" si="145"/>
        <v>213</v>
      </c>
      <c r="AF1073" s="12">
        <f t="shared" si="146"/>
        <v>2.59</v>
      </c>
      <c r="AG1073" s="12">
        <f t="shared" si="147"/>
        <v>15.54</v>
      </c>
      <c r="AH1073" s="9">
        <f t="shared" si="151"/>
        <v>7.2957746478873237E-2</v>
      </c>
      <c r="AI1073" s="14">
        <f>VLOOKUP(E1073,'Verweis Faktor'!$A:$B,2,FALSE)</f>
        <v>1</v>
      </c>
      <c r="AJ1073" s="14"/>
      <c r="AK1073" s="14" t="str">
        <f>IF(AL1073="Ja","Versandkosten",VLOOKUP(E1073,'Verweis Belegart'!$A$2:$B$9,2,FALSE))</f>
        <v>Hardware</v>
      </c>
      <c r="AL1073" s="14" t="str">
        <f t="shared" si="152"/>
        <v>Nein</v>
      </c>
      <c r="AM1073" s="14" t="str">
        <f t="shared" si="148"/>
        <v>Positiv</v>
      </c>
    </row>
    <row r="1074" spans="1:39" ht="17.25" customHeight="1" x14ac:dyDescent="0.35">
      <c r="A1074" s="17">
        <v>14569773</v>
      </c>
      <c r="B1074" s="2" t="s">
        <v>1159</v>
      </c>
      <c r="C1074" s="1">
        <v>2025001</v>
      </c>
      <c r="D1074" s="1">
        <v>2000289</v>
      </c>
      <c r="E1074" s="2" t="s">
        <v>34</v>
      </c>
      <c r="F1074" s="2" t="s">
        <v>53</v>
      </c>
      <c r="G1074" s="2" t="s">
        <v>25</v>
      </c>
      <c r="H1074" s="2" t="s">
        <v>1002</v>
      </c>
      <c r="I1074" s="2" t="s">
        <v>1003</v>
      </c>
      <c r="J1074" s="2" t="s">
        <v>304</v>
      </c>
      <c r="K1074" s="2" t="s">
        <v>28</v>
      </c>
      <c r="L1074" s="2" t="s">
        <v>1311</v>
      </c>
      <c r="M1074" s="2" t="s">
        <v>1312</v>
      </c>
      <c r="N1074" s="2" t="s">
        <v>1313</v>
      </c>
      <c r="O1074" s="3">
        <v>6</v>
      </c>
      <c r="P1074" s="3">
        <v>32.909999999999997</v>
      </c>
      <c r="Q1074" s="3">
        <v>35.5</v>
      </c>
      <c r="R1074" s="3">
        <v>213</v>
      </c>
      <c r="S1074" s="3">
        <v>2.59</v>
      </c>
      <c r="T1074" s="3">
        <v>15.54</v>
      </c>
      <c r="U1074" s="3">
        <v>7.29</v>
      </c>
      <c r="V1074" s="2" t="s">
        <v>413</v>
      </c>
      <c r="W1074" s="2" t="s">
        <v>414</v>
      </c>
      <c r="X1074" s="2" t="s">
        <v>699</v>
      </c>
      <c r="Y1074" s="19" t="str">
        <f>VLOOKUP(G1074,'Verweis Kd-Gruppe'!$A$2:$B$8,2,FALSE)</f>
        <v>FHK</v>
      </c>
      <c r="Z1074" s="19" t="str">
        <f>VLOOKUP(J1074,'Verweis Art-Gruppe'!$A$2:$B$15,2,FALSE)</f>
        <v>Zubehör</v>
      </c>
      <c r="AA1074" s="19" t="str">
        <f>VLOOKUP(W1074,'Verweis Vertreter'!$A$2:$B$24,2,FALSE)</f>
        <v>Zentrale</v>
      </c>
      <c r="AB1074" s="12">
        <f t="shared" si="144"/>
        <v>6</v>
      </c>
      <c r="AC1074" s="12">
        <f t="shared" si="149"/>
        <v>32.909999999999997</v>
      </c>
      <c r="AD1074" s="12">
        <f t="shared" si="150"/>
        <v>35.5</v>
      </c>
      <c r="AE1074" s="12">
        <f t="shared" si="145"/>
        <v>213</v>
      </c>
      <c r="AF1074" s="12">
        <f t="shared" si="146"/>
        <v>2.59</v>
      </c>
      <c r="AG1074" s="12">
        <f t="shared" si="147"/>
        <v>15.54</v>
      </c>
      <c r="AH1074" s="9">
        <f t="shared" si="151"/>
        <v>7.2957746478873237E-2</v>
      </c>
      <c r="AI1074" s="14">
        <f>VLOOKUP(E1074,'Verweis Faktor'!$A:$B,2,FALSE)</f>
        <v>1</v>
      </c>
      <c r="AJ1074" s="14"/>
      <c r="AK1074" s="14" t="str">
        <f>IF(AL1074="Ja","Versandkosten",VLOOKUP(E1074,'Verweis Belegart'!$A$2:$B$9,2,FALSE))</f>
        <v>Hardware</v>
      </c>
      <c r="AL1074" s="14" t="str">
        <f t="shared" si="152"/>
        <v>Nein</v>
      </c>
      <c r="AM1074" s="14" t="str">
        <f t="shared" si="148"/>
        <v>Positiv</v>
      </c>
    </row>
    <row r="1075" spans="1:39" ht="17.25" customHeight="1" x14ac:dyDescent="0.35">
      <c r="A1075" s="17">
        <v>14571675</v>
      </c>
      <c r="B1075" s="2" t="s">
        <v>1159</v>
      </c>
      <c r="C1075" s="1">
        <v>2025001</v>
      </c>
      <c r="D1075" s="1">
        <v>2000290</v>
      </c>
      <c r="E1075" s="2" t="s">
        <v>34</v>
      </c>
      <c r="F1075" s="2" t="s">
        <v>53</v>
      </c>
      <c r="G1075" s="2" t="s">
        <v>66</v>
      </c>
      <c r="H1075" s="2" t="s">
        <v>1314</v>
      </c>
      <c r="I1075" s="2" t="s">
        <v>1315</v>
      </c>
      <c r="J1075" s="2" t="s">
        <v>103</v>
      </c>
      <c r="K1075" s="2" t="s">
        <v>28</v>
      </c>
      <c r="L1075" s="2" t="s">
        <v>685</v>
      </c>
      <c r="M1075" s="2" t="s">
        <v>686</v>
      </c>
      <c r="N1075" s="2" t="s">
        <v>131</v>
      </c>
      <c r="O1075" s="3">
        <v>20</v>
      </c>
      <c r="P1075" s="3">
        <v>160.5153</v>
      </c>
      <c r="Q1075" s="3">
        <v>164</v>
      </c>
      <c r="R1075" s="3">
        <v>3280</v>
      </c>
      <c r="S1075" s="3">
        <v>3.4847000000000001</v>
      </c>
      <c r="T1075" s="3">
        <v>69.69</v>
      </c>
      <c r="U1075" s="3">
        <v>2.12</v>
      </c>
      <c r="V1075" s="2" t="s">
        <v>927</v>
      </c>
      <c r="W1075" s="2" t="s">
        <v>928</v>
      </c>
      <c r="X1075" s="2" t="s">
        <v>125</v>
      </c>
      <c r="Y1075" s="19" t="str">
        <f>VLOOKUP(G1075,'Verweis Kd-Gruppe'!$A$2:$B$8,2,FALSE)</f>
        <v>EXP</v>
      </c>
      <c r="Z1075" s="19" t="str">
        <f>VLOOKUP(J1075,'Verweis Art-Gruppe'!$A$2:$B$15,2,FALSE)</f>
        <v>Geräte</v>
      </c>
      <c r="AA1075" s="19" t="str">
        <f>VLOOKUP(W1075,'Verweis Vertreter'!$A$2:$B$24,2,FALSE)</f>
        <v>Ximena Morales</v>
      </c>
      <c r="AB1075" s="12">
        <f t="shared" si="144"/>
        <v>20</v>
      </c>
      <c r="AC1075" s="12">
        <f t="shared" si="149"/>
        <v>160.5153</v>
      </c>
      <c r="AD1075" s="12">
        <f t="shared" si="150"/>
        <v>164</v>
      </c>
      <c r="AE1075" s="12">
        <f t="shared" si="145"/>
        <v>3280</v>
      </c>
      <c r="AF1075" s="12">
        <f t="shared" si="146"/>
        <v>3.4847000000000001</v>
      </c>
      <c r="AG1075" s="12">
        <f t="shared" si="147"/>
        <v>69.69</v>
      </c>
      <c r="AH1075" s="9">
        <f t="shared" si="151"/>
        <v>2.1246951219512193E-2</v>
      </c>
      <c r="AI1075" s="14">
        <f>VLOOKUP(E1075,'Verweis Faktor'!$A:$B,2,FALSE)</f>
        <v>1</v>
      </c>
      <c r="AJ1075" s="14"/>
      <c r="AK1075" s="14" t="str">
        <f>IF(AL1075="Ja","Versandkosten",VLOOKUP(E1075,'Verweis Belegart'!$A$2:$B$9,2,FALSE))</f>
        <v>Hardware</v>
      </c>
      <c r="AL1075" s="14" t="str">
        <f t="shared" si="152"/>
        <v>Nein</v>
      </c>
      <c r="AM1075" s="14" t="str">
        <f t="shared" si="148"/>
        <v>Positiv</v>
      </c>
    </row>
    <row r="1076" spans="1:39" ht="17.25" customHeight="1" x14ac:dyDescent="0.35">
      <c r="A1076" s="17">
        <v>14571675</v>
      </c>
      <c r="B1076" s="2" t="s">
        <v>1159</v>
      </c>
      <c r="C1076" s="1">
        <v>2025001</v>
      </c>
      <c r="D1076" s="1">
        <v>2000290</v>
      </c>
      <c r="E1076" s="2" t="s">
        <v>34</v>
      </c>
      <c r="F1076" s="2" t="s">
        <v>53</v>
      </c>
      <c r="G1076" s="2" t="s">
        <v>66</v>
      </c>
      <c r="H1076" s="2" t="s">
        <v>1314</v>
      </c>
      <c r="I1076" s="2" t="s">
        <v>1315</v>
      </c>
      <c r="J1076" s="2" t="s">
        <v>103</v>
      </c>
      <c r="K1076" s="2" t="s">
        <v>45</v>
      </c>
      <c r="L1076" s="2" t="s">
        <v>1045</v>
      </c>
      <c r="M1076" s="2" t="s">
        <v>1046</v>
      </c>
      <c r="N1076" s="2" t="s">
        <v>1047</v>
      </c>
      <c r="O1076" s="3">
        <v>10</v>
      </c>
      <c r="P1076" s="3">
        <v>101</v>
      </c>
      <c r="Q1076" s="3">
        <v>107</v>
      </c>
      <c r="R1076" s="3">
        <v>1070</v>
      </c>
      <c r="S1076" s="3">
        <v>6</v>
      </c>
      <c r="T1076" s="3">
        <v>60</v>
      </c>
      <c r="U1076" s="3">
        <v>5.6</v>
      </c>
      <c r="V1076" s="2" t="s">
        <v>927</v>
      </c>
      <c r="W1076" s="2" t="s">
        <v>928</v>
      </c>
      <c r="X1076" s="2" t="s">
        <v>125</v>
      </c>
      <c r="Y1076" s="19" t="str">
        <f>VLOOKUP(G1076,'Verweis Kd-Gruppe'!$A$2:$B$8,2,FALSE)</f>
        <v>EXP</v>
      </c>
      <c r="Z1076" s="19" t="str">
        <f>VLOOKUP(J1076,'Verweis Art-Gruppe'!$A$2:$B$15,2,FALSE)</f>
        <v>Geräte</v>
      </c>
      <c r="AA1076" s="19" t="str">
        <f>VLOOKUP(W1076,'Verweis Vertreter'!$A$2:$B$24,2,FALSE)</f>
        <v>Ximena Morales</v>
      </c>
      <c r="AB1076" s="12">
        <f t="shared" si="144"/>
        <v>10</v>
      </c>
      <c r="AC1076" s="12">
        <f t="shared" si="149"/>
        <v>101</v>
      </c>
      <c r="AD1076" s="12">
        <f t="shared" si="150"/>
        <v>107</v>
      </c>
      <c r="AE1076" s="12">
        <f t="shared" si="145"/>
        <v>1070</v>
      </c>
      <c r="AF1076" s="12">
        <f t="shared" si="146"/>
        <v>6</v>
      </c>
      <c r="AG1076" s="12">
        <f t="shared" si="147"/>
        <v>60</v>
      </c>
      <c r="AH1076" s="9">
        <f t="shared" si="151"/>
        <v>5.6074766355140186E-2</v>
      </c>
      <c r="AI1076" s="14">
        <f>VLOOKUP(E1076,'Verweis Faktor'!$A:$B,2,FALSE)</f>
        <v>1</v>
      </c>
      <c r="AJ1076" s="14"/>
      <c r="AK1076" s="14" t="str">
        <f>IF(AL1076="Ja","Versandkosten",VLOOKUP(E1076,'Verweis Belegart'!$A$2:$B$9,2,FALSE))</f>
        <v>Hardware</v>
      </c>
      <c r="AL1076" s="14" t="str">
        <f t="shared" si="152"/>
        <v>Nein</v>
      </c>
      <c r="AM1076" s="14" t="str">
        <f t="shared" si="148"/>
        <v>Positiv</v>
      </c>
    </row>
    <row r="1077" spans="1:39" ht="17.25" customHeight="1" x14ac:dyDescent="0.35">
      <c r="A1077" s="17">
        <v>14571675</v>
      </c>
      <c r="B1077" s="2" t="s">
        <v>1159</v>
      </c>
      <c r="C1077" s="1">
        <v>2025001</v>
      </c>
      <c r="D1077" s="1">
        <v>2000290</v>
      </c>
      <c r="E1077" s="2" t="s">
        <v>34</v>
      </c>
      <c r="F1077" s="2" t="s">
        <v>53</v>
      </c>
      <c r="G1077" s="2" t="s">
        <v>66</v>
      </c>
      <c r="H1077" s="2" t="s">
        <v>1314</v>
      </c>
      <c r="I1077" s="2" t="s">
        <v>1315</v>
      </c>
      <c r="J1077" s="2" t="s">
        <v>103</v>
      </c>
      <c r="K1077" s="2" t="s">
        <v>49</v>
      </c>
      <c r="L1077" s="2" t="s">
        <v>56</v>
      </c>
      <c r="M1077" s="2" t="s">
        <v>57</v>
      </c>
      <c r="N1077" s="2" t="s">
        <v>58</v>
      </c>
      <c r="O1077" s="3">
        <v>10</v>
      </c>
      <c r="P1077" s="3">
        <v>605</v>
      </c>
      <c r="Q1077" s="3">
        <v>625</v>
      </c>
      <c r="R1077" s="3">
        <v>6250</v>
      </c>
      <c r="S1077" s="3">
        <v>20</v>
      </c>
      <c r="T1077" s="3">
        <v>200</v>
      </c>
      <c r="U1077" s="3">
        <v>3.2</v>
      </c>
      <c r="V1077" s="2" t="s">
        <v>927</v>
      </c>
      <c r="W1077" s="2" t="s">
        <v>928</v>
      </c>
      <c r="X1077" s="2" t="s">
        <v>125</v>
      </c>
      <c r="Y1077" s="19" t="str">
        <f>VLOOKUP(G1077,'Verweis Kd-Gruppe'!$A$2:$B$8,2,FALSE)</f>
        <v>EXP</v>
      </c>
      <c r="Z1077" s="19" t="str">
        <f>VLOOKUP(J1077,'Verweis Art-Gruppe'!$A$2:$B$15,2,FALSE)</f>
        <v>Geräte</v>
      </c>
      <c r="AA1077" s="19" t="str">
        <f>VLOOKUP(W1077,'Verweis Vertreter'!$A$2:$B$24,2,FALSE)</f>
        <v>Ximena Morales</v>
      </c>
      <c r="AB1077" s="12">
        <f t="shared" si="144"/>
        <v>10</v>
      </c>
      <c r="AC1077" s="12">
        <f t="shared" si="149"/>
        <v>605</v>
      </c>
      <c r="AD1077" s="12">
        <f t="shared" si="150"/>
        <v>625</v>
      </c>
      <c r="AE1077" s="12">
        <f t="shared" si="145"/>
        <v>6250</v>
      </c>
      <c r="AF1077" s="12">
        <f t="shared" si="146"/>
        <v>20</v>
      </c>
      <c r="AG1077" s="12">
        <f t="shared" si="147"/>
        <v>200</v>
      </c>
      <c r="AH1077" s="9">
        <f t="shared" si="151"/>
        <v>3.2000000000000001E-2</v>
      </c>
      <c r="AI1077" s="14">
        <f>VLOOKUP(E1077,'Verweis Faktor'!$A:$B,2,FALSE)</f>
        <v>1</v>
      </c>
      <c r="AJ1077" s="14"/>
      <c r="AK1077" s="14" t="str">
        <f>IF(AL1077="Ja","Versandkosten",VLOOKUP(E1077,'Verweis Belegart'!$A$2:$B$9,2,FALSE))</f>
        <v>Hardware</v>
      </c>
      <c r="AL1077" s="14" t="str">
        <f t="shared" si="152"/>
        <v>Nein</v>
      </c>
      <c r="AM1077" s="14" t="str">
        <f t="shared" si="148"/>
        <v>Positiv</v>
      </c>
    </row>
    <row r="1078" spans="1:39" ht="17.25" customHeight="1" x14ac:dyDescent="0.35">
      <c r="A1078" s="17">
        <v>14571675</v>
      </c>
      <c r="B1078" s="2" t="s">
        <v>1159</v>
      </c>
      <c r="C1078" s="1">
        <v>2025001</v>
      </c>
      <c r="D1078" s="1">
        <v>2000290</v>
      </c>
      <c r="E1078" s="2" t="s">
        <v>34</v>
      </c>
      <c r="F1078" s="2" t="s">
        <v>53</v>
      </c>
      <c r="G1078" s="2" t="s">
        <v>66</v>
      </c>
      <c r="H1078" s="2" t="s">
        <v>1314</v>
      </c>
      <c r="I1078" s="2" t="s">
        <v>1315</v>
      </c>
      <c r="J1078" s="2" t="s">
        <v>103</v>
      </c>
      <c r="K1078" s="2" t="s">
        <v>79</v>
      </c>
      <c r="L1078" s="2" t="s">
        <v>132</v>
      </c>
      <c r="M1078" s="2" t="s">
        <v>133</v>
      </c>
      <c r="N1078" s="2" t="s">
        <v>48</v>
      </c>
      <c r="O1078" s="3">
        <v>20</v>
      </c>
      <c r="P1078" s="3">
        <v>254.48859999999999</v>
      </c>
      <c r="Q1078" s="3">
        <v>262</v>
      </c>
      <c r="R1078" s="3">
        <v>5240</v>
      </c>
      <c r="S1078" s="3">
        <v>7.5114000000000001</v>
      </c>
      <c r="T1078" s="3">
        <v>150.22999999999999</v>
      </c>
      <c r="U1078" s="3">
        <v>2.86</v>
      </c>
      <c r="V1078" s="2" t="s">
        <v>927</v>
      </c>
      <c r="W1078" s="2" t="s">
        <v>928</v>
      </c>
      <c r="X1078" s="2" t="s">
        <v>125</v>
      </c>
      <c r="Y1078" s="19" t="str">
        <f>VLOOKUP(G1078,'Verweis Kd-Gruppe'!$A$2:$B$8,2,FALSE)</f>
        <v>EXP</v>
      </c>
      <c r="Z1078" s="19" t="str">
        <f>VLOOKUP(J1078,'Verweis Art-Gruppe'!$A$2:$B$15,2,FALSE)</f>
        <v>Geräte</v>
      </c>
      <c r="AA1078" s="19" t="str">
        <f>VLOOKUP(W1078,'Verweis Vertreter'!$A$2:$B$24,2,FALSE)</f>
        <v>Ximena Morales</v>
      </c>
      <c r="AB1078" s="12">
        <f t="shared" si="144"/>
        <v>20</v>
      </c>
      <c r="AC1078" s="12">
        <f t="shared" si="149"/>
        <v>254.48859999999999</v>
      </c>
      <c r="AD1078" s="12">
        <f t="shared" si="150"/>
        <v>262</v>
      </c>
      <c r="AE1078" s="12">
        <f t="shared" si="145"/>
        <v>5240</v>
      </c>
      <c r="AF1078" s="12">
        <f t="shared" si="146"/>
        <v>7.5114000000000001</v>
      </c>
      <c r="AG1078" s="12">
        <f t="shared" si="147"/>
        <v>150.22999999999999</v>
      </c>
      <c r="AH1078" s="9">
        <f t="shared" si="151"/>
        <v>2.8669847328244274E-2</v>
      </c>
      <c r="AI1078" s="14">
        <f>VLOOKUP(E1078,'Verweis Faktor'!$A:$B,2,FALSE)</f>
        <v>1</v>
      </c>
      <c r="AJ1078" s="14"/>
      <c r="AK1078" s="14" t="str">
        <f>IF(AL1078="Ja","Versandkosten",VLOOKUP(E1078,'Verweis Belegart'!$A$2:$B$9,2,FALSE))</f>
        <v>Hardware</v>
      </c>
      <c r="AL1078" s="14" t="str">
        <f t="shared" si="152"/>
        <v>Nein</v>
      </c>
      <c r="AM1078" s="14" t="str">
        <f t="shared" si="148"/>
        <v>Positiv</v>
      </c>
    </row>
    <row r="1079" spans="1:39" ht="17.25" customHeight="1" x14ac:dyDescent="0.35">
      <c r="A1079" s="17">
        <v>14571675</v>
      </c>
      <c r="B1079" s="2" t="s">
        <v>1159</v>
      </c>
      <c r="C1079" s="1">
        <v>2025001</v>
      </c>
      <c r="D1079" s="1">
        <v>2000290</v>
      </c>
      <c r="E1079" s="2" t="s">
        <v>34</v>
      </c>
      <c r="F1079" s="2" t="s">
        <v>53</v>
      </c>
      <c r="G1079" s="2" t="s">
        <v>66</v>
      </c>
      <c r="H1079" s="2" t="s">
        <v>1314</v>
      </c>
      <c r="I1079" s="2" t="s">
        <v>1315</v>
      </c>
      <c r="J1079" s="2" t="s">
        <v>103</v>
      </c>
      <c r="K1079" s="2" t="s">
        <v>83</v>
      </c>
      <c r="L1079" s="2" t="s">
        <v>463</v>
      </c>
      <c r="M1079" s="2" t="s">
        <v>464</v>
      </c>
      <c r="N1079" s="2" t="s">
        <v>41</v>
      </c>
      <c r="O1079" s="3">
        <v>8</v>
      </c>
      <c r="P1079" s="3">
        <v>224</v>
      </c>
      <c r="Q1079" s="3">
        <v>233</v>
      </c>
      <c r="R1079" s="3">
        <v>1864</v>
      </c>
      <c r="S1079" s="3">
        <v>9</v>
      </c>
      <c r="T1079" s="3">
        <v>72</v>
      </c>
      <c r="U1079" s="3">
        <v>3.86</v>
      </c>
      <c r="V1079" s="2" t="s">
        <v>927</v>
      </c>
      <c r="W1079" s="2" t="s">
        <v>928</v>
      </c>
      <c r="X1079" s="2" t="s">
        <v>125</v>
      </c>
      <c r="Y1079" s="19" t="str">
        <f>VLOOKUP(G1079,'Verweis Kd-Gruppe'!$A$2:$B$8,2,FALSE)</f>
        <v>EXP</v>
      </c>
      <c r="Z1079" s="19" t="str">
        <f>VLOOKUP(J1079,'Verweis Art-Gruppe'!$A$2:$B$15,2,FALSE)</f>
        <v>Geräte</v>
      </c>
      <c r="AA1079" s="19" t="str">
        <f>VLOOKUP(W1079,'Verweis Vertreter'!$A$2:$B$24,2,FALSE)</f>
        <v>Ximena Morales</v>
      </c>
      <c r="AB1079" s="12">
        <f t="shared" si="144"/>
        <v>8</v>
      </c>
      <c r="AC1079" s="12">
        <f t="shared" si="149"/>
        <v>224</v>
      </c>
      <c r="AD1079" s="12">
        <f t="shared" si="150"/>
        <v>233</v>
      </c>
      <c r="AE1079" s="12">
        <f t="shared" si="145"/>
        <v>1864</v>
      </c>
      <c r="AF1079" s="12">
        <f t="shared" si="146"/>
        <v>9</v>
      </c>
      <c r="AG1079" s="12">
        <f t="shared" si="147"/>
        <v>72</v>
      </c>
      <c r="AH1079" s="9">
        <f t="shared" si="151"/>
        <v>3.8626609442060089E-2</v>
      </c>
      <c r="AI1079" s="14">
        <f>VLOOKUP(E1079,'Verweis Faktor'!$A:$B,2,FALSE)</f>
        <v>1</v>
      </c>
      <c r="AJ1079" s="14"/>
      <c r="AK1079" s="14" t="str">
        <f>IF(AL1079="Ja","Versandkosten",VLOOKUP(E1079,'Verweis Belegart'!$A$2:$B$9,2,FALSE))</f>
        <v>Hardware</v>
      </c>
      <c r="AL1079" s="14" t="str">
        <f t="shared" si="152"/>
        <v>Nein</v>
      </c>
      <c r="AM1079" s="14" t="str">
        <f t="shared" si="148"/>
        <v>Positiv</v>
      </c>
    </row>
    <row r="1080" spans="1:39" ht="17.25" customHeight="1" x14ac:dyDescent="0.35">
      <c r="A1080" s="17">
        <v>14571675</v>
      </c>
      <c r="B1080" s="2" t="s">
        <v>1159</v>
      </c>
      <c r="C1080" s="1">
        <v>2025001</v>
      </c>
      <c r="D1080" s="1">
        <v>2000290</v>
      </c>
      <c r="E1080" s="2" t="s">
        <v>34</v>
      </c>
      <c r="F1080" s="2" t="s">
        <v>53</v>
      </c>
      <c r="G1080" s="2" t="s">
        <v>66</v>
      </c>
      <c r="H1080" s="2" t="s">
        <v>1314</v>
      </c>
      <c r="I1080" s="2" t="s">
        <v>1315</v>
      </c>
      <c r="J1080" s="2" t="s">
        <v>103</v>
      </c>
      <c r="K1080" s="2" t="s">
        <v>87</v>
      </c>
      <c r="L1080" s="2" t="s">
        <v>1316</v>
      </c>
      <c r="M1080" s="2" t="s">
        <v>1317</v>
      </c>
      <c r="N1080" s="2" t="s">
        <v>136</v>
      </c>
      <c r="O1080" s="3">
        <v>3</v>
      </c>
      <c r="P1080" s="3">
        <v>180.64879999999999</v>
      </c>
      <c r="Q1080" s="3">
        <v>194</v>
      </c>
      <c r="R1080" s="3">
        <v>582</v>
      </c>
      <c r="S1080" s="3">
        <v>13.3512</v>
      </c>
      <c r="T1080" s="3">
        <v>40.049999999999997</v>
      </c>
      <c r="U1080" s="3">
        <v>6.88</v>
      </c>
      <c r="V1080" s="2" t="s">
        <v>927</v>
      </c>
      <c r="W1080" s="2" t="s">
        <v>928</v>
      </c>
      <c r="X1080" s="2" t="s">
        <v>125</v>
      </c>
      <c r="Y1080" s="19" t="str">
        <f>VLOOKUP(G1080,'Verweis Kd-Gruppe'!$A$2:$B$8,2,FALSE)</f>
        <v>EXP</v>
      </c>
      <c r="Z1080" s="19" t="str">
        <f>VLOOKUP(J1080,'Verweis Art-Gruppe'!$A$2:$B$15,2,FALSE)</f>
        <v>Geräte</v>
      </c>
      <c r="AA1080" s="19" t="str">
        <f>VLOOKUP(W1080,'Verweis Vertreter'!$A$2:$B$24,2,FALSE)</f>
        <v>Ximena Morales</v>
      </c>
      <c r="AB1080" s="12">
        <f t="shared" si="144"/>
        <v>3</v>
      </c>
      <c r="AC1080" s="12">
        <f t="shared" si="149"/>
        <v>180.64879999999999</v>
      </c>
      <c r="AD1080" s="12">
        <f t="shared" si="150"/>
        <v>194</v>
      </c>
      <c r="AE1080" s="12">
        <f t="shared" si="145"/>
        <v>582</v>
      </c>
      <c r="AF1080" s="12">
        <f t="shared" si="146"/>
        <v>13.3512</v>
      </c>
      <c r="AG1080" s="12">
        <f t="shared" si="147"/>
        <v>40.049999999999997</v>
      </c>
      <c r="AH1080" s="9">
        <f t="shared" si="151"/>
        <v>6.8814432989690713E-2</v>
      </c>
      <c r="AI1080" s="14">
        <f>VLOOKUP(E1080,'Verweis Faktor'!$A:$B,2,FALSE)</f>
        <v>1</v>
      </c>
      <c r="AJ1080" s="14"/>
      <c r="AK1080" s="14" t="str">
        <f>IF(AL1080="Ja","Versandkosten",VLOOKUP(E1080,'Verweis Belegart'!$A$2:$B$9,2,FALSE))</f>
        <v>Hardware</v>
      </c>
      <c r="AL1080" s="14" t="str">
        <f t="shared" si="152"/>
        <v>Nein</v>
      </c>
      <c r="AM1080" s="14" t="str">
        <f t="shared" si="148"/>
        <v>Positiv</v>
      </c>
    </row>
    <row r="1081" spans="1:39" ht="17.25" customHeight="1" x14ac:dyDescent="0.35">
      <c r="A1081" s="17">
        <v>14571675</v>
      </c>
      <c r="B1081" s="2" t="s">
        <v>1159</v>
      </c>
      <c r="C1081" s="1">
        <v>2025001</v>
      </c>
      <c r="D1081" s="1">
        <v>2000290</v>
      </c>
      <c r="E1081" s="2" t="s">
        <v>34</v>
      </c>
      <c r="F1081" s="2" t="s">
        <v>53</v>
      </c>
      <c r="G1081" s="2" t="s">
        <v>66</v>
      </c>
      <c r="H1081" s="2" t="s">
        <v>1314</v>
      </c>
      <c r="I1081" s="2" t="s">
        <v>1315</v>
      </c>
      <c r="J1081" s="2" t="s">
        <v>103</v>
      </c>
      <c r="K1081" s="2" t="s">
        <v>91</v>
      </c>
      <c r="L1081" s="2" t="s">
        <v>648</v>
      </c>
      <c r="M1081" s="2" t="s">
        <v>649</v>
      </c>
      <c r="N1081" s="2" t="s">
        <v>637</v>
      </c>
      <c r="O1081" s="3">
        <v>1</v>
      </c>
      <c r="P1081" s="3">
        <v>944.7826</v>
      </c>
      <c r="Q1081" s="3">
        <v>1035</v>
      </c>
      <c r="R1081" s="3">
        <v>1035</v>
      </c>
      <c r="S1081" s="3">
        <v>90.217399999999998</v>
      </c>
      <c r="T1081" s="3">
        <v>90.22</v>
      </c>
      <c r="U1081" s="3">
        <v>8.7100000000000009</v>
      </c>
      <c r="V1081" s="2" t="s">
        <v>927</v>
      </c>
      <c r="W1081" s="2" t="s">
        <v>928</v>
      </c>
      <c r="X1081" s="2" t="s">
        <v>125</v>
      </c>
      <c r="Y1081" s="19" t="str">
        <f>VLOOKUP(G1081,'Verweis Kd-Gruppe'!$A$2:$B$8,2,FALSE)</f>
        <v>EXP</v>
      </c>
      <c r="Z1081" s="19" t="str">
        <f>VLOOKUP(J1081,'Verweis Art-Gruppe'!$A$2:$B$15,2,FALSE)</f>
        <v>Geräte</v>
      </c>
      <c r="AA1081" s="19" t="str">
        <f>VLOOKUP(W1081,'Verweis Vertreter'!$A$2:$B$24,2,FALSE)</f>
        <v>Ximena Morales</v>
      </c>
      <c r="AB1081" s="12">
        <f t="shared" si="144"/>
        <v>1</v>
      </c>
      <c r="AC1081" s="12">
        <f t="shared" si="149"/>
        <v>944.7826</v>
      </c>
      <c r="AD1081" s="12">
        <f t="shared" si="150"/>
        <v>1035</v>
      </c>
      <c r="AE1081" s="12">
        <f t="shared" si="145"/>
        <v>1035</v>
      </c>
      <c r="AF1081" s="12">
        <f t="shared" si="146"/>
        <v>90.217399999999998</v>
      </c>
      <c r="AG1081" s="12">
        <f t="shared" si="147"/>
        <v>90.22</v>
      </c>
      <c r="AH1081" s="9">
        <f t="shared" si="151"/>
        <v>8.7169082125603869E-2</v>
      </c>
      <c r="AI1081" s="14">
        <f>VLOOKUP(E1081,'Verweis Faktor'!$A:$B,2,FALSE)</f>
        <v>1</v>
      </c>
      <c r="AJ1081" s="14"/>
      <c r="AK1081" s="14" t="str">
        <f>IF(AL1081="Ja","Versandkosten",VLOOKUP(E1081,'Verweis Belegart'!$A$2:$B$9,2,FALSE))</f>
        <v>Hardware</v>
      </c>
      <c r="AL1081" s="14" t="str">
        <f t="shared" si="152"/>
        <v>Nein</v>
      </c>
      <c r="AM1081" s="14" t="str">
        <f t="shared" si="148"/>
        <v>Positiv</v>
      </c>
    </row>
    <row r="1082" spans="1:39" ht="17.25" customHeight="1" x14ac:dyDescent="0.35">
      <c r="A1082" s="17">
        <v>14571675</v>
      </c>
      <c r="B1082" s="2" t="s">
        <v>1159</v>
      </c>
      <c r="C1082" s="1">
        <v>2025001</v>
      </c>
      <c r="D1082" s="1">
        <v>2000290</v>
      </c>
      <c r="E1082" s="2" t="s">
        <v>34</v>
      </c>
      <c r="F1082" s="2" t="s">
        <v>53</v>
      </c>
      <c r="G1082" s="2" t="s">
        <v>66</v>
      </c>
      <c r="H1082" s="2" t="s">
        <v>1314</v>
      </c>
      <c r="I1082" s="2" t="s">
        <v>1315</v>
      </c>
      <c r="J1082" s="2" t="s">
        <v>103</v>
      </c>
      <c r="K1082" s="2" t="s">
        <v>95</v>
      </c>
      <c r="L1082" s="2" t="s">
        <v>429</v>
      </c>
      <c r="M1082" s="2" t="s">
        <v>430</v>
      </c>
      <c r="N1082" s="2" t="s">
        <v>41</v>
      </c>
      <c r="O1082" s="3">
        <v>3</v>
      </c>
      <c r="P1082" s="3">
        <v>223.98009999999999</v>
      </c>
      <c r="Q1082" s="3">
        <v>233</v>
      </c>
      <c r="R1082" s="3">
        <v>699</v>
      </c>
      <c r="S1082" s="3">
        <v>9.0198999999999998</v>
      </c>
      <c r="T1082" s="3">
        <v>27.06</v>
      </c>
      <c r="U1082" s="3">
        <v>3.87</v>
      </c>
      <c r="V1082" s="2" t="s">
        <v>927</v>
      </c>
      <c r="W1082" s="2" t="s">
        <v>928</v>
      </c>
      <c r="X1082" s="2" t="s">
        <v>125</v>
      </c>
      <c r="Y1082" s="19" t="str">
        <f>VLOOKUP(G1082,'Verweis Kd-Gruppe'!$A$2:$B$8,2,FALSE)</f>
        <v>EXP</v>
      </c>
      <c r="Z1082" s="19" t="str">
        <f>VLOOKUP(J1082,'Verweis Art-Gruppe'!$A$2:$B$15,2,FALSE)</f>
        <v>Geräte</v>
      </c>
      <c r="AA1082" s="19" t="str">
        <f>VLOOKUP(W1082,'Verweis Vertreter'!$A$2:$B$24,2,FALSE)</f>
        <v>Ximena Morales</v>
      </c>
      <c r="AB1082" s="12">
        <f t="shared" si="144"/>
        <v>3</v>
      </c>
      <c r="AC1082" s="12">
        <f t="shared" si="149"/>
        <v>223.98009999999999</v>
      </c>
      <c r="AD1082" s="12">
        <f t="shared" si="150"/>
        <v>233</v>
      </c>
      <c r="AE1082" s="12">
        <f t="shared" si="145"/>
        <v>699</v>
      </c>
      <c r="AF1082" s="12">
        <f t="shared" si="146"/>
        <v>9.0198999999999998</v>
      </c>
      <c r="AG1082" s="12">
        <f t="shared" si="147"/>
        <v>27.06</v>
      </c>
      <c r="AH1082" s="9">
        <f t="shared" si="151"/>
        <v>3.8712446351931329E-2</v>
      </c>
      <c r="AI1082" s="14">
        <f>VLOOKUP(E1082,'Verweis Faktor'!$A:$B,2,FALSE)</f>
        <v>1</v>
      </c>
      <c r="AJ1082" s="14"/>
      <c r="AK1082" s="14" t="str">
        <f>IF(AL1082="Ja","Versandkosten",VLOOKUP(E1082,'Verweis Belegart'!$A$2:$B$9,2,FALSE))</f>
        <v>Hardware</v>
      </c>
      <c r="AL1082" s="14" t="str">
        <f t="shared" si="152"/>
        <v>Nein</v>
      </c>
      <c r="AM1082" s="14" t="str">
        <f t="shared" si="148"/>
        <v>Positiv</v>
      </c>
    </row>
    <row r="1083" spans="1:39" ht="17.25" customHeight="1" x14ac:dyDescent="0.35">
      <c r="A1083" s="17">
        <v>14571942</v>
      </c>
      <c r="B1083" s="2" t="s">
        <v>1159</v>
      </c>
      <c r="C1083" s="1">
        <v>2025001</v>
      </c>
      <c r="D1083" s="1">
        <v>2000291</v>
      </c>
      <c r="E1083" s="2" t="s">
        <v>34</v>
      </c>
      <c r="F1083" s="2" t="s">
        <v>53</v>
      </c>
      <c r="G1083" s="2" t="s">
        <v>36</v>
      </c>
      <c r="H1083" s="2" t="s">
        <v>37</v>
      </c>
      <c r="I1083" s="2" t="s">
        <v>38</v>
      </c>
      <c r="J1083" s="2" t="s">
        <v>103</v>
      </c>
      <c r="K1083" s="2" t="s">
        <v>28</v>
      </c>
      <c r="L1083" s="2" t="s">
        <v>1183</v>
      </c>
      <c r="M1083" s="2" t="s">
        <v>1184</v>
      </c>
      <c r="N1083" s="2" t="s">
        <v>1185</v>
      </c>
      <c r="O1083" s="3">
        <v>30</v>
      </c>
      <c r="P1083" s="3">
        <v>555</v>
      </c>
      <c r="Q1083" s="3">
        <v>615</v>
      </c>
      <c r="R1083" s="3">
        <v>18450</v>
      </c>
      <c r="S1083" s="3">
        <v>60</v>
      </c>
      <c r="T1083" s="3">
        <v>1800</v>
      </c>
      <c r="U1083" s="3">
        <v>9.75</v>
      </c>
      <c r="V1083" s="2" t="s">
        <v>42</v>
      </c>
      <c r="W1083" s="2" t="s">
        <v>43</v>
      </c>
      <c r="X1083" s="2" t="s">
        <v>44</v>
      </c>
      <c r="Y1083" s="19" t="str">
        <f>VLOOKUP(G1083,'Verweis Kd-Gruppe'!$A$2:$B$8,2,FALSE)</f>
        <v>GRK</v>
      </c>
      <c r="Z1083" s="19" t="str">
        <f>VLOOKUP(J1083,'Verweis Art-Gruppe'!$A$2:$B$15,2,FALSE)</f>
        <v>Geräte</v>
      </c>
      <c r="AA1083" s="19" t="str">
        <f>VLOOKUP(W1083,'Verweis Vertreter'!$A$2:$B$24,2,FALSE)</f>
        <v>Sebastian Faber</v>
      </c>
      <c r="AB1083" s="12">
        <f t="shared" si="144"/>
        <v>30</v>
      </c>
      <c r="AC1083" s="12">
        <f t="shared" si="149"/>
        <v>555</v>
      </c>
      <c r="AD1083" s="12">
        <f t="shared" si="150"/>
        <v>615</v>
      </c>
      <c r="AE1083" s="12">
        <f t="shared" si="145"/>
        <v>18450</v>
      </c>
      <c r="AF1083" s="12">
        <f t="shared" si="146"/>
        <v>60</v>
      </c>
      <c r="AG1083" s="12">
        <f t="shared" si="147"/>
        <v>1800</v>
      </c>
      <c r="AH1083" s="9">
        <f t="shared" si="151"/>
        <v>9.7560975609756101E-2</v>
      </c>
      <c r="AI1083" s="14">
        <f>VLOOKUP(E1083,'Verweis Faktor'!$A:$B,2,FALSE)</f>
        <v>1</v>
      </c>
      <c r="AJ1083" s="14"/>
      <c r="AK1083" s="14" t="str">
        <f>IF(AL1083="Ja","Versandkosten",VLOOKUP(E1083,'Verweis Belegart'!$A$2:$B$9,2,FALSE))</f>
        <v>Hardware</v>
      </c>
      <c r="AL1083" s="14" t="str">
        <f t="shared" si="152"/>
        <v>Nein</v>
      </c>
      <c r="AM1083" s="14" t="str">
        <f t="shared" si="148"/>
        <v>Positiv</v>
      </c>
    </row>
    <row r="1084" spans="1:39" ht="17.25" customHeight="1" x14ac:dyDescent="0.35">
      <c r="A1084" s="17">
        <v>14571937</v>
      </c>
      <c r="B1084" s="2" t="s">
        <v>1159</v>
      </c>
      <c r="C1084" s="1">
        <v>2025001</v>
      </c>
      <c r="D1084" s="1">
        <v>2000292</v>
      </c>
      <c r="E1084" s="2" t="s">
        <v>34</v>
      </c>
      <c r="F1084" s="2" t="s">
        <v>53</v>
      </c>
      <c r="G1084" s="2" t="s">
        <v>707</v>
      </c>
      <c r="H1084" s="2" t="s">
        <v>708</v>
      </c>
      <c r="I1084" s="2" t="s">
        <v>1318</v>
      </c>
      <c r="J1084" s="2" t="s">
        <v>103</v>
      </c>
      <c r="K1084" s="2" t="s">
        <v>28</v>
      </c>
      <c r="L1084" s="2" t="s">
        <v>1303</v>
      </c>
      <c r="M1084" s="2" t="s">
        <v>1304</v>
      </c>
      <c r="N1084" s="2" t="s">
        <v>274</v>
      </c>
      <c r="O1084" s="3">
        <v>1</v>
      </c>
      <c r="P1084" s="3">
        <v>1088.1931999999999</v>
      </c>
      <c r="Q1084" s="3">
        <v>1528.8</v>
      </c>
      <c r="R1084" s="3">
        <v>1528.8</v>
      </c>
      <c r="S1084" s="3">
        <v>440.60680000000002</v>
      </c>
      <c r="T1084" s="3">
        <v>196.52</v>
      </c>
      <c r="U1084" s="3">
        <v>28.82</v>
      </c>
      <c r="V1084" s="2" t="s">
        <v>710</v>
      </c>
      <c r="W1084" s="2" t="s">
        <v>711</v>
      </c>
      <c r="X1084" s="2" t="s">
        <v>712</v>
      </c>
      <c r="Y1084" s="19" t="str">
        <f>VLOOKUP(G1084,'Verweis Kd-Gruppe'!$A$2:$B$8,2,FALSE)</f>
        <v>FHK</v>
      </c>
      <c r="Z1084" s="19" t="str">
        <f>VLOOKUP(J1084,'Verweis Art-Gruppe'!$A$2:$B$15,2,FALSE)</f>
        <v>Geräte</v>
      </c>
      <c r="AA1084" s="19" t="str">
        <f>VLOOKUP(W1084,'Verweis Vertreter'!$A$2:$B$24,2,FALSE)</f>
        <v>Zentrale</v>
      </c>
      <c r="AB1084" s="12">
        <f t="shared" si="144"/>
        <v>1</v>
      </c>
      <c r="AC1084" s="12">
        <f t="shared" si="149"/>
        <v>1088.1931999999999</v>
      </c>
      <c r="AD1084" s="12">
        <f t="shared" si="150"/>
        <v>1528.8</v>
      </c>
      <c r="AE1084" s="12">
        <f t="shared" si="145"/>
        <v>1528.8</v>
      </c>
      <c r="AF1084" s="12">
        <f t="shared" si="146"/>
        <v>440.60680000000002</v>
      </c>
      <c r="AG1084" s="12">
        <f t="shared" si="147"/>
        <v>196.52</v>
      </c>
      <c r="AH1084" s="9">
        <f t="shared" si="151"/>
        <v>0.12854526425954999</v>
      </c>
      <c r="AI1084" s="14">
        <f>VLOOKUP(E1084,'Verweis Faktor'!$A:$B,2,FALSE)</f>
        <v>1</v>
      </c>
      <c r="AJ1084" s="14"/>
      <c r="AK1084" s="14" t="str">
        <f>IF(AL1084="Ja","Versandkosten",VLOOKUP(E1084,'Verweis Belegart'!$A$2:$B$9,2,FALSE))</f>
        <v>Hardware</v>
      </c>
      <c r="AL1084" s="14" t="str">
        <f t="shared" si="152"/>
        <v>Nein</v>
      </c>
      <c r="AM1084" s="14" t="str">
        <f t="shared" si="148"/>
        <v>Positiv</v>
      </c>
    </row>
    <row r="1085" spans="1:39" ht="17.25" customHeight="1" x14ac:dyDescent="0.35">
      <c r="A1085" s="17">
        <v>14567668</v>
      </c>
      <c r="B1085" s="2" t="s">
        <v>1159</v>
      </c>
      <c r="C1085" s="1">
        <v>2025001</v>
      </c>
      <c r="D1085" s="1">
        <v>2000293</v>
      </c>
      <c r="E1085" s="2" t="s">
        <v>34</v>
      </c>
      <c r="F1085" s="2" t="s">
        <v>53</v>
      </c>
      <c r="G1085" s="2" t="s">
        <v>707</v>
      </c>
      <c r="H1085" s="2" t="s">
        <v>708</v>
      </c>
      <c r="I1085" s="2" t="s">
        <v>1319</v>
      </c>
      <c r="J1085" s="2" t="s">
        <v>304</v>
      </c>
      <c r="K1085" s="2" t="s">
        <v>28</v>
      </c>
      <c r="L1085" s="2" t="s">
        <v>1320</v>
      </c>
      <c r="M1085" s="2" t="s">
        <v>1321</v>
      </c>
      <c r="N1085" s="2" t="s">
        <v>1322</v>
      </c>
      <c r="O1085" s="3">
        <v>1</v>
      </c>
      <c r="P1085" s="3">
        <v>257.97000000000003</v>
      </c>
      <c r="Q1085" s="3">
        <v>328.86</v>
      </c>
      <c r="R1085" s="3">
        <v>328.86</v>
      </c>
      <c r="S1085" s="3">
        <v>70.89</v>
      </c>
      <c r="T1085" s="3">
        <v>18.38</v>
      </c>
      <c r="U1085" s="3">
        <v>21.55</v>
      </c>
      <c r="V1085" s="2" t="s">
        <v>710</v>
      </c>
      <c r="W1085" s="2" t="s">
        <v>711</v>
      </c>
      <c r="X1085" s="2" t="s">
        <v>712</v>
      </c>
      <c r="Y1085" s="19" t="str">
        <f>VLOOKUP(G1085,'Verweis Kd-Gruppe'!$A$2:$B$8,2,FALSE)</f>
        <v>FHK</v>
      </c>
      <c r="Z1085" s="19" t="str">
        <f>VLOOKUP(J1085,'Verweis Art-Gruppe'!$A$2:$B$15,2,FALSE)</f>
        <v>Zubehör</v>
      </c>
      <c r="AA1085" s="19" t="str">
        <f>VLOOKUP(W1085,'Verweis Vertreter'!$A$2:$B$24,2,FALSE)</f>
        <v>Zentrale</v>
      </c>
      <c r="AB1085" s="12">
        <f t="shared" si="144"/>
        <v>1</v>
      </c>
      <c r="AC1085" s="12">
        <f t="shared" si="149"/>
        <v>257.97000000000003</v>
      </c>
      <c r="AD1085" s="12">
        <f t="shared" si="150"/>
        <v>328.86</v>
      </c>
      <c r="AE1085" s="12">
        <f t="shared" si="145"/>
        <v>328.86</v>
      </c>
      <c r="AF1085" s="12">
        <f t="shared" si="146"/>
        <v>70.89</v>
      </c>
      <c r="AG1085" s="12">
        <f t="shared" si="147"/>
        <v>18.38</v>
      </c>
      <c r="AH1085" s="9">
        <f t="shared" si="151"/>
        <v>5.5890044395791517E-2</v>
      </c>
      <c r="AI1085" s="14">
        <f>VLOOKUP(E1085,'Verweis Faktor'!$A:$B,2,FALSE)</f>
        <v>1</v>
      </c>
      <c r="AJ1085" s="14"/>
      <c r="AK1085" s="14" t="str">
        <f>IF(AL1085="Ja","Versandkosten",VLOOKUP(E1085,'Verweis Belegart'!$A$2:$B$9,2,FALSE))</f>
        <v>Hardware</v>
      </c>
      <c r="AL1085" s="14" t="str">
        <f t="shared" si="152"/>
        <v>Nein</v>
      </c>
      <c r="AM1085" s="14" t="str">
        <f t="shared" si="148"/>
        <v>Positiv</v>
      </c>
    </row>
    <row r="1086" spans="1:39" ht="17.25" customHeight="1" x14ac:dyDescent="0.35">
      <c r="A1086" s="17">
        <v>14571939</v>
      </c>
      <c r="B1086" s="2" t="s">
        <v>1159</v>
      </c>
      <c r="C1086" s="1">
        <v>2025001</v>
      </c>
      <c r="D1086" s="1">
        <v>2000294</v>
      </c>
      <c r="E1086" s="2" t="s">
        <v>34</v>
      </c>
      <c r="F1086" s="2" t="s">
        <v>53</v>
      </c>
      <c r="G1086" s="2" t="s">
        <v>707</v>
      </c>
      <c r="H1086" s="2" t="s">
        <v>708</v>
      </c>
      <c r="I1086" s="2" t="s">
        <v>1323</v>
      </c>
      <c r="J1086" s="2" t="s">
        <v>304</v>
      </c>
      <c r="K1086" s="2" t="s">
        <v>28</v>
      </c>
      <c r="L1086" s="2" t="s">
        <v>692</v>
      </c>
      <c r="M1086" s="2" t="s">
        <v>693</v>
      </c>
      <c r="N1086" s="2" t="s">
        <v>694</v>
      </c>
      <c r="O1086" s="3">
        <v>1</v>
      </c>
      <c r="P1086" s="3">
        <v>405.41669999999999</v>
      </c>
      <c r="Q1086" s="3">
        <v>578.88</v>
      </c>
      <c r="R1086" s="3">
        <v>578.88</v>
      </c>
      <c r="S1086" s="3">
        <v>173.4633</v>
      </c>
      <c r="T1086" s="3">
        <v>81.03</v>
      </c>
      <c r="U1086" s="3">
        <v>29.96</v>
      </c>
      <c r="V1086" s="2" t="s">
        <v>710</v>
      </c>
      <c r="W1086" s="2" t="s">
        <v>711</v>
      </c>
      <c r="X1086" s="2" t="s">
        <v>712</v>
      </c>
      <c r="Y1086" s="19" t="str">
        <f>VLOOKUP(G1086,'Verweis Kd-Gruppe'!$A$2:$B$8,2,FALSE)</f>
        <v>FHK</v>
      </c>
      <c r="Z1086" s="19" t="str">
        <f>VLOOKUP(J1086,'Verweis Art-Gruppe'!$A$2:$B$15,2,FALSE)</f>
        <v>Zubehör</v>
      </c>
      <c r="AA1086" s="19" t="str">
        <f>VLOOKUP(W1086,'Verweis Vertreter'!$A$2:$B$24,2,FALSE)</f>
        <v>Zentrale</v>
      </c>
      <c r="AB1086" s="12">
        <f t="shared" si="144"/>
        <v>1</v>
      </c>
      <c r="AC1086" s="12">
        <f t="shared" si="149"/>
        <v>405.41669999999999</v>
      </c>
      <c r="AD1086" s="12">
        <f t="shared" si="150"/>
        <v>578.88</v>
      </c>
      <c r="AE1086" s="12">
        <f t="shared" si="145"/>
        <v>578.88</v>
      </c>
      <c r="AF1086" s="12">
        <f t="shared" si="146"/>
        <v>173.4633</v>
      </c>
      <c r="AG1086" s="12">
        <f t="shared" si="147"/>
        <v>81.03</v>
      </c>
      <c r="AH1086" s="9">
        <f t="shared" si="151"/>
        <v>0.13997719734660033</v>
      </c>
      <c r="AI1086" s="14">
        <f>VLOOKUP(E1086,'Verweis Faktor'!$A:$B,2,FALSE)</f>
        <v>1</v>
      </c>
      <c r="AJ1086" s="14"/>
      <c r="AK1086" s="14" t="str">
        <f>IF(AL1086="Ja","Versandkosten",VLOOKUP(E1086,'Verweis Belegart'!$A$2:$B$9,2,FALSE))</f>
        <v>Hardware</v>
      </c>
      <c r="AL1086" s="14" t="str">
        <f t="shared" si="152"/>
        <v>Nein</v>
      </c>
      <c r="AM1086" s="14" t="str">
        <f t="shared" si="148"/>
        <v>Positiv</v>
      </c>
    </row>
    <row r="1087" spans="1:39" ht="17.25" customHeight="1" x14ac:dyDescent="0.35">
      <c r="A1087" s="17">
        <v>14571953</v>
      </c>
      <c r="B1087" s="2" t="s">
        <v>1159</v>
      </c>
      <c r="C1087" s="1">
        <v>2025001</v>
      </c>
      <c r="D1087" s="1">
        <v>2000295</v>
      </c>
      <c r="E1087" s="2" t="s">
        <v>34</v>
      </c>
      <c r="F1087" s="2" t="s">
        <v>142</v>
      </c>
      <c r="G1087" s="2" t="s">
        <v>36</v>
      </c>
      <c r="H1087" s="2" t="s">
        <v>220</v>
      </c>
      <c r="I1087" s="2" t="s">
        <v>221</v>
      </c>
      <c r="J1087" s="2" t="s">
        <v>103</v>
      </c>
      <c r="K1087" s="2" t="s">
        <v>28</v>
      </c>
      <c r="L1087" s="2" t="s">
        <v>88</v>
      </c>
      <c r="M1087" s="2" t="s">
        <v>89</v>
      </c>
      <c r="N1087" s="2" t="s">
        <v>90</v>
      </c>
      <c r="O1087" s="3">
        <v>40</v>
      </c>
      <c r="P1087" s="3">
        <v>530.07069999999999</v>
      </c>
      <c r="Q1087" s="3">
        <v>541</v>
      </c>
      <c r="R1087" s="3">
        <v>21640</v>
      </c>
      <c r="S1087" s="3">
        <v>10.9293</v>
      </c>
      <c r="T1087" s="3">
        <v>437.17</v>
      </c>
      <c r="U1087" s="3">
        <v>2.02</v>
      </c>
      <c r="V1087" s="2" t="s">
        <v>145</v>
      </c>
      <c r="W1087" s="2" t="s">
        <v>146</v>
      </c>
      <c r="X1087" s="2" t="s">
        <v>59</v>
      </c>
      <c r="Y1087" s="19" t="str">
        <f>VLOOKUP(G1087,'Verweis Kd-Gruppe'!$A$2:$B$8,2,FALSE)</f>
        <v>GRK</v>
      </c>
      <c r="Z1087" s="19" t="str">
        <f>VLOOKUP(J1087,'Verweis Art-Gruppe'!$A$2:$B$15,2,FALSE)</f>
        <v>Geräte</v>
      </c>
      <c r="AA1087" s="19" t="str">
        <f>VLOOKUP(W1087,'Verweis Vertreter'!$A$2:$B$24,2,FALSE)</f>
        <v>Muhsin Yortanli</v>
      </c>
      <c r="AB1087" s="12">
        <f t="shared" si="144"/>
        <v>40</v>
      </c>
      <c r="AC1087" s="12">
        <f t="shared" si="149"/>
        <v>530.07069999999999</v>
      </c>
      <c r="AD1087" s="12">
        <f t="shared" si="150"/>
        <v>541</v>
      </c>
      <c r="AE1087" s="12">
        <f t="shared" si="145"/>
        <v>21640</v>
      </c>
      <c r="AF1087" s="12">
        <f t="shared" si="146"/>
        <v>10.9293</v>
      </c>
      <c r="AG1087" s="12">
        <f t="shared" si="147"/>
        <v>437.17</v>
      </c>
      <c r="AH1087" s="9">
        <f t="shared" si="151"/>
        <v>2.0201940850277263E-2</v>
      </c>
      <c r="AI1087" s="14">
        <f>VLOOKUP(E1087,'Verweis Faktor'!$A:$B,2,FALSE)</f>
        <v>1</v>
      </c>
      <c r="AJ1087" s="14"/>
      <c r="AK1087" s="14" t="str">
        <f>IF(AL1087="Ja","Versandkosten",VLOOKUP(E1087,'Verweis Belegart'!$A$2:$B$9,2,FALSE))</f>
        <v>Hardware</v>
      </c>
      <c r="AL1087" s="14" t="str">
        <f t="shared" si="152"/>
        <v>Nein</v>
      </c>
      <c r="AM1087" s="14" t="str">
        <f t="shared" si="148"/>
        <v>Positiv</v>
      </c>
    </row>
    <row r="1088" spans="1:39" ht="17.25" customHeight="1" x14ac:dyDescent="0.35">
      <c r="A1088" s="17">
        <v>14571953</v>
      </c>
      <c r="B1088" s="2" t="s">
        <v>1159</v>
      </c>
      <c r="C1088" s="1">
        <v>2025001</v>
      </c>
      <c r="D1088" s="1">
        <v>2000295</v>
      </c>
      <c r="E1088" s="2" t="s">
        <v>34</v>
      </c>
      <c r="F1088" s="2" t="s">
        <v>142</v>
      </c>
      <c r="G1088" s="2" t="s">
        <v>36</v>
      </c>
      <c r="H1088" s="2" t="s">
        <v>220</v>
      </c>
      <c r="I1088" s="2" t="s">
        <v>221</v>
      </c>
      <c r="J1088" s="2" t="s">
        <v>103</v>
      </c>
      <c r="K1088" s="2" t="s">
        <v>45</v>
      </c>
      <c r="L1088" s="2" t="s">
        <v>500</v>
      </c>
      <c r="M1088" s="2" t="s">
        <v>501</v>
      </c>
      <c r="N1088" s="2" t="s">
        <v>502</v>
      </c>
      <c r="O1088" s="3">
        <v>50</v>
      </c>
      <c r="P1088" s="3">
        <v>471</v>
      </c>
      <c r="Q1088" s="3">
        <v>480</v>
      </c>
      <c r="R1088" s="3">
        <v>24000</v>
      </c>
      <c r="S1088" s="3">
        <v>9</v>
      </c>
      <c r="T1088" s="3">
        <v>450</v>
      </c>
      <c r="U1088" s="3">
        <v>1.87</v>
      </c>
      <c r="V1088" s="2" t="s">
        <v>145</v>
      </c>
      <c r="W1088" s="2" t="s">
        <v>146</v>
      </c>
      <c r="X1088" s="2" t="s">
        <v>59</v>
      </c>
      <c r="Y1088" s="19" t="str">
        <f>VLOOKUP(G1088,'Verweis Kd-Gruppe'!$A$2:$B$8,2,FALSE)</f>
        <v>GRK</v>
      </c>
      <c r="Z1088" s="19" t="str">
        <f>VLOOKUP(J1088,'Verweis Art-Gruppe'!$A$2:$B$15,2,FALSE)</f>
        <v>Geräte</v>
      </c>
      <c r="AA1088" s="19" t="str">
        <f>VLOOKUP(W1088,'Verweis Vertreter'!$A$2:$B$24,2,FALSE)</f>
        <v>Muhsin Yortanli</v>
      </c>
      <c r="AB1088" s="12">
        <f t="shared" si="144"/>
        <v>50</v>
      </c>
      <c r="AC1088" s="12">
        <f t="shared" si="149"/>
        <v>471</v>
      </c>
      <c r="AD1088" s="12">
        <f t="shared" si="150"/>
        <v>480</v>
      </c>
      <c r="AE1088" s="12">
        <f t="shared" si="145"/>
        <v>24000</v>
      </c>
      <c r="AF1088" s="12">
        <f t="shared" si="146"/>
        <v>9</v>
      </c>
      <c r="AG1088" s="12">
        <f t="shared" si="147"/>
        <v>450</v>
      </c>
      <c r="AH1088" s="9">
        <f t="shared" si="151"/>
        <v>1.8749999999999999E-2</v>
      </c>
      <c r="AI1088" s="14">
        <f>VLOOKUP(E1088,'Verweis Faktor'!$A:$B,2,FALSE)</f>
        <v>1</v>
      </c>
      <c r="AJ1088" s="14"/>
      <c r="AK1088" s="14" t="str">
        <f>IF(AL1088="Ja","Versandkosten",VLOOKUP(E1088,'Verweis Belegart'!$A$2:$B$9,2,FALSE))</f>
        <v>Hardware</v>
      </c>
      <c r="AL1088" s="14" t="str">
        <f t="shared" si="152"/>
        <v>Nein</v>
      </c>
      <c r="AM1088" s="14" t="str">
        <f t="shared" si="148"/>
        <v>Positiv</v>
      </c>
    </row>
    <row r="1089" spans="1:39" ht="17.25" customHeight="1" x14ac:dyDescent="0.35">
      <c r="A1089" s="17">
        <v>14571953</v>
      </c>
      <c r="B1089" s="2" t="s">
        <v>1159</v>
      </c>
      <c r="C1089" s="1">
        <v>2025001</v>
      </c>
      <c r="D1089" s="1">
        <v>2000295</v>
      </c>
      <c r="E1089" s="2" t="s">
        <v>34</v>
      </c>
      <c r="F1089" s="2" t="s">
        <v>142</v>
      </c>
      <c r="G1089" s="2" t="s">
        <v>36</v>
      </c>
      <c r="H1089" s="2" t="s">
        <v>220</v>
      </c>
      <c r="I1089" s="2" t="s">
        <v>221</v>
      </c>
      <c r="J1089" s="2" t="s">
        <v>103</v>
      </c>
      <c r="K1089" s="2" t="s">
        <v>49</v>
      </c>
      <c r="L1089" s="2" t="s">
        <v>513</v>
      </c>
      <c r="M1089" s="2" t="s">
        <v>514</v>
      </c>
      <c r="N1089" s="2" t="s">
        <v>515</v>
      </c>
      <c r="O1089" s="3">
        <v>31</v>
      </c>
      <c r="P1089" s="3">
        <v>86</v>
      </c>
      <c r="Q1089" s="3">
        <v>87</v>
      </c>
      <c r="R1089" s="3">
        <v>2697</v>
      </c>
      <c r="S1089" s="3">
        <v>1</v>
      </c>
      <c r="T1089" s="3">
        <v>31</v>
      </c>
      <c r="U1089" s="3">
        <v>1.1399999999999999</v>
      </c>
      <c r="V1089" s="2" t="s">
        <v>145</v>
      </c>
      <c r="W1089" s="2" t="s">
        <v>146</v>
      </c>
      <c r="X1089" s="2" t="s">
        <v>59</v>
      </c>
      <c r="Y1089" s="19" t="str">
        <f>VLOOKUP(G1089,'Verweis Kd-Gruppe'!$A$2:$B$8,2,FALSE)</f>
        <v>GRK</v>
      </c>
      <c r="Z1089" s="19" t="str">
        <f>VLOOKUP(J1089,'Verweis Art-Gruppe'!$A$2:$B$15,2,FALSE)</f>
        <v>Geräte</v>
      </c>
      <c r="AA1089" s="19" t="str">
        <f>VLOOKUP(W1089,'Verweis Vertreter'!$A$2:$B$24,2,FALSE)</f>
        <v>Muhsin Yortanli</v>
      </c>
      <c r="AB1089" s="12">
        <f t="shared" si="144"/>
        <v>31</v>
      </c>
      <c r="AC1089" s="12">
        <f t="shared" si="149"/>
        <v>86</v>
      </c>
      <c r="AD1089" s="12">
        <f t="shared" si="150"/>
        <v>87</v>
      </c>
      <c r="AE1089" s="12">
        <f t="shared" si="145"/>
        <v>2697</v>
      </c>
      <c r="AF1089" s="12">
        <f t="shared" si="146"/>
        <v>1</v>
      </c>
      <c r="AG1089" s="12">
        <f t="shared" si="147"/>
        <v>31</v>
      </c>
      <c r="AH1089" s="9">
        <f t="shared" si="151"/>
        <v>1.1494252873563218E-2</v>
      </c>
      <c r="AI1089" s="14">
        <f>VLOOKUP(E1089,'Verweis Faktor'!$A:$B,2,FALSE)</f>
        <v>1</v>
      </c>
      <c r="AJ1089" s="14"/>
      <c r="AK1089" s="14" t="str">
        <f>IF(AL1089="Ja","Versandkosten",VLOOKUP(E1089,'Verweis Belegart'!$A$2:$B$9,2,FALSE))</f>
        <v>Hardware</v>
      </c>
      <c r="AL1089" s="14" t="str">
        <f t="shared" si="152"/>
        <v>Nein</v>
      </c>
      <c r="AM1089" s="14" t="str">
        <f t="shared" si="148"/>
        <v>Positiv</v>
      </c>
    </row>
    <row r="1090" spans="1:39" ht="17.25" customHeight="1" x14ac:dyDescent="0.35">
      <c r="A1090" s="17">
        <v>14571953</v>
      </c>
      <c r="B1090" s="2" t="s">
        <v>1159</v>
      </c>
      <c r="C1090" s="1">
        <v>2025001</v>
      </c>
      <c r="D1090" s="1">
        <v>2000295</v>
      </c>
      <c r="E1090" s="2" t="s">
        <v>34</v>
      </c>
      <c r="F1090" s="2" t="s">
        <v>142</v>
      </c>
      <c r="G1090" s="2" t="s">
        <v>36</v>
      </c>
      <c r="H1090" s="2" t="s">
        <v>220</v>
      </c>
      <c r="I1090" s="2" t="s">
        <v>221</v>
      </c>
      <c r="J1090" s="2" t="s">
        <v>103</v>
      </c>
      <c r="K1090" s="2" t="s">
        <v>79</v>
      </c>
      <c r="L1090" s="2" t="s">
        <v>1324</v>
      </c>
      <c r="M1090" s="2" t="s">
        <v>1325</v>
      </c>
      <c r="N1090" s="2" t="s">
        <v>515</v>
      </c>
      <c r="O1090" s="3">
        <v>40</v>
      </c>
      <c r="P1090" s="3">
        <v>86</v>
      </c>
      <c r="Q1090" s="3">
        <v>87</v>
      </c>
      <c r="R1090" s="3">
        <v>3480</v>
      </c>
      <c r="S1090" s="3">
        <v>1</v>
      </c>
      <c r="T1090" s="3">
        <v>40</v>
      </c>
      <c r="U1090" s="3">
        <v>1.1399999999999999</v>
      </c>
      <c r="V1090" s="2" t="s">
        <v>145</v>
      </c>
      <c r="W1090" s="2" t="s">
        <v>146</v>
      </c>
      <c r="X1090" s="2" t="s">
        <v>59</v>
      </c>
      <c r="Y1090" s="19" t="str">
        <f>VLOOKUP(G1090,'Verweis Kd-Gruppe'!$A$2:$B$8,2,FALSE)</f>
        <v>GRK</v>
      </c>
      <c r="Z1090" s="19" t="str">
        <f>VLOOKUP(J1090,'Verweis Art-Gruppe'!$A$2:$B$15,2,FALSE)</f>
        <v>Geräte</v>
      </c>
      <c r="AA1090" s="19" t="str">
        <f>VLOOKUP(W1090,'Verweis Vertreter'!$A$2:$B$24,2,FALSE)</f>
        <v>Muhsin Yortanli</v>
      </c>
      <c r="AB1090" s="12">
        <f t="shared" si="144"/>
        <v>40</v>
      </c>
      <c r="AC1090" s="12">
        <f t="shared" si="149"/>
        <v>86</v>
      </c>
      <c r="AD1090" s="12">
        <f t="shared" si="150"/>
        <v>87</v>
      </c>
      <c r="AE1090" s="12">
        <f t="shared" si="145"/>
        <v>3480</v>
      </c>
      <c r="AF1090" s="12">
        <f t="shared" si="146"/>
        <v>1</v>
      </c>
      <c r="AG1090" s="12">
        <f t="shared" si="147"/>
        <v>40</v>
      </c>
      <c r="AH1090" s="9">
        <f t="shared" si="151"/>
        <v>1.1494252873563218E-2</v>
      </c>
      <c r="AI1090" s="14">
        <f>VLOOKUP(E1090,'Verweis Faktor'!$A:$B,2,FALSE)</f>
        <v>1</v>
      </c>
      <c r="AJ1090" s="14"/>
      <c r="AK1090" s="14" t="str">
        <f>IF(AL1090="Ja","Versandkosten",VLOOKUP(E1090,'Verweis Belegart'!$A$2:$B$9,2,FALSE))</f>
        <v>Hardware</v>
      </c>
      <c r="AL1090" s="14" t="str">
        <f t="shared" si="152"/>
        <v>Nein</v>
      </c>
      <c r="AM1090" s="14" t="str">
        <f t="shared" si="148"/>
        <v>Positiv</v>
      </c>
    </row>
    <row r="1091" spans="1:39" ht="17.25" customHeight="1" x14ac:dyDescent="0.35">
      <c r="A1091" s="17">
        <v>14571894</v>
      </c>
      <c r="B1091" s="2" t="s">
        <v>1159</v>
      </c>
      <c r="C1091" s="1">
        <v>2025001</v>
      </c>
      <c r="D1091" s="1">
        <v>2000296</v>
      </c>
      <c r="E1091" s="2" t="s">
        <v>34</v>
      </c>
      <c r="F1091" s="2" t="s">
        <v>182</v>
      </c>
      <c r="G1091" s="2" t="s">
        <v>66</v>
      </c>
      <c r="H1091" s="2" t="s">
        <v>1326</v>
      </c>
      <c r="I1091" s="2" t="s">
        <v>1327</v>
      </c>
      <c r="J1091" s="2" t="s">
        <v>103</v>
      </c>
      <c r="K1091" s="2" t="s">
        <v>28</v>
      </c>
      <c r="L1091" s="2" t="s">
        <v>1008</v>
      </c>
      <c r="M1091" s="2" t="s">
        <v>1009</v>
      </c>
      <c r="N1091" s="2" t="s">
        <v>262</v>
      </c>
      <c r="O1091" s="3">
        <v>5</v>
      </c>
      <c r="P1091" s="3">
        <v>994</v>
      </c>
      <c r="Q1091" s="3">
        <v>1029</v>
      </c>
      <c r="R1091" s="3">
        <v>5145</v>
      </c>
      <c r="S1091" s="3">
        <v>35</v>
      </c>
      <c r="T1091" s="3">
        <v>175</v>
      </c>
      <c r="U1091" s="3">
        <v>3.4</v>
      </c>
      <c r="V1091" s="2" t="s">
        <v>42</v>
      </c>
      <c r="W1091" s="2" t="s">
        <v>43</v>
      </c>
      <c r="X1091" s="2" t="s">
        <v>72</v>
      </c>
      <c r="Y1091" s="19" t="str">
        <f>VLOOKUP(G1091,'Verweis Kd-Gruppe'!$A$2:$B$8,2,FALSE)</f>
        <v>EXP</v>
      </c>
      <c r="Z1091" s="19" t="str">
        <f>VLOOKUP(J1091,'Verweis Art-Gruppe'!$A$2:$B$15,2,FALSE)</f>
        <v>Geräte</v>
      </c>
      <c r="AA1091" s="19" t="str">
        <f>VLOOKUP(W1091,'Verweis Vertreter'!$A$2:$B$24,2,FALSE)</f>
        <v>Sebastian Faber</v>
      </c>
      <c r="AB1091" s="12">
        <f t="shared" ref="AB1091:AB1154" si="153">$AI1091*O1091</f>
        <v>5</v>
      </c>
      <c r="AC1091" s="12">
        <f t="shared" si="149"/>
        <v>994</v>
      </c>
      <c r="AD1091" s="12">
        <f t="shared" si="150"/>
        <v>1029</v>
      </c>
      <c r="AE1091" s="12">
        <f t="shared" ref="AE1091:AE1154" si="154">$AI1091*R1091</f>
        <v>5145</v>
      </c>
      <c r="AF1091" s="12">
        <f t="shared" ref="AF1091:AF1154" si="155">$AI1091*S1091</f>
        <v>35</v>
      </c>
      <c r="AG1091" s="12">
        <f t="shared" ref="AG1091:AG1154" si="156">$AI1091*T1091</f>
        <v>175</v>
      </c>
      <c r="AH1091" s="9">
        <f t="shared" si="151"/>
        <v>3.4013605442176874E-2</v>
      </c>
      <c r="AI1091" s="14">
        <f>VLOOKUP(E1091,'Verweis Faktor'!$A:$B,2,FALSE)</f>
        <v>1</v>
      </c>
      <c r="AJ1091" s="14"/>
      <c r="AK1091" s="14" t="str">
        <f>IF(AL1091="Ja","Versandkosten",VLOOKUP(E1091,'Verweis Belegart'!$A$2:$B$9,2,FALSE))</f>
        <v>Hardware</v>
      </c>
      <c r="AL1091" s="14" t="str">
        <f t="shared" si="152"/>
        <v>Nein</v>
      </c>
      <c r="AM1091" s="14" t="str">
        <f t="shared" ref="AM1091:AM1154" si="157">IF(AG1091&lt;0,"Negativ","Positiv")</f>
        <v>Positiv</v>
      </c>
    </row>
    <row r="1092" spans="1:39" ht="17.25" customHeight="1" x14ac:dyDescent="0.35">
      <c r="A1092" s="17">
        <v>14571894</v>
      </c>
      <c r="B1092" s="2" t="s">
        <v>1159</v>
      </c>
      <c r="C1092" s="1">
        <v>2025001</v>
      </c>
      <c r="D1092" s="1">
        <v>2000296</v>
      </c>
      <c r="E1092" s="2" t="s">
        <v>34</v>
      </c>
      <c r="F1092" s="2" t="s">
        <v>182</v>
      </c>
      <c r="G1092" s="2" t="s">
        <v>66</v>
      </c>
      <c r="H1092" s="2" t="s">
        <v>1326</v>
      </c>
      <c r="I1092" s="2" t="s">
        <v>1327</v>
      </c>
      <c r="J1092" s="2" t="s">
        <v>103</v>
      </c>
      <c r="K1092" s="2" t="s">
        <v>45</v>
      </c>
      <c r="L1092" s="2" t="s">
        <v>1195</v>
      </c>
      <c r="M1092" s="2" t="s">
        <v>1196</v>
      </c>
      <c r="N1092" s="2" t="s">
        <v>262</v>
      </c>
      <c r="O1092" s="3">
        <v>5</v>
      </c>
      <c r="P1092" s="3">
        <v>994</v>
      </c>
      <c r="Q1092" s="3">
        <v>1029</v>
      </c>
      <c r="R1092" s="3">
        <v>5145</v>
      </c>
      <c r="S1092" s="3">
        <v>35</v>
      </c>
      <c r="T1092" s="3">
        <v>175</v>
      </c>
      <c r="U1092" s="3">
        <v>3.4</v>
      </c>
      <c r="V1092" s="2" t="s">
        <v>42</v>
      </c>
      <c r="W1092" s="2" t="s">
        <v>43</v>
      </c>
      <c r="X1092" s="2" t="s">
        <v>72</v>
      </c>
      <c r="Y1092" s="19" t="str">
        <f>VLOOKUP(G1092,'Verweis Kd-Gruppe'!$A$2:$B$8,2,FALSE)</f>
        <v>EXP</v>
      </c>
      <c r="Z1092" s="19" t="str">
        <f>VLOOKUP(J1092,'Verweis Art-Gruppe'!$A$2:$B$15,2,FALSE)</f>
        <v>Geräte</v>
      </c>
      <c r="AA1092" s="19" t="str">
        <f>VLOOKUP(W1092,'Verweis Vertreter'!$A$2:$B$24,2,FALSE)</f>
        <v>Sebastian Faber</v>
      </c>
      <c r="AB1092" s="12">
        <f t="shared" si="153"/>
        <v>5</v>
      </c>
      <c r="AC1092" s="12">
        <f t="shared" ref="AC1092:AC1155" si="158">P1092</f>
        <v>994</v>
      </c>
      <c r="AD1092" s="12">
        <f t="shared" ref="AD1092:AD1155" si="159">Q1092</f>
        <v>1029</v>
      </c>
      <c r="AE1092" s="12">
        <f t="shared" si="154"/>
        <v>5145</v>
      </c>
      <c r="AF1092" s="12">
        <f t="shared" si="155"/>
        <v>35</v>
      </c>
      <c r="AG1092" s="12">
        <f t="shared" si="156"/>
        <v>175</v>
      </c>
      <c r="AH1092" s="9">
        <f t="shared" ref="AH1092:AH1155" si="160">IF(AF1092=0,0,AG1092/AE1092*AI1092)</f>
        <v>3.4013605442176874E-2</v>
      </c>
      <c r="AI1092" s="14">
        <f>VLOOKUP(E1092,'Verweis Faktor'!$A:$B,2,FALSE)</f>
        <v>1</v>
      </c>
      <c r="AJ1092" s="14"/>
      <c r="AK1092" s="14" t="str">
        <f>IF(AL1092="Ja","Versandkosten",VLOOKUP(E1092,'Verweis Belegart'!$A$2:$B$9,2,FALSE))</f>
        <v>Hardware</v>
      </c>
      <c r="AL1092" s="14" t="str">
        <f t="shared" ref="AL1092:AL1155" si="161">IF(ISNUMBER(FIND("Versandkosten",M1092)),"Ja","Nein")</f>
        <v>Nein</v>
      </c>
      <c r="AM1092" s="14" t="str">
        <f t="shared" si="157"/>
        <v>Positiv</v>
      </c>
    </row>
    <row r="1093" spans="1:39" ht="17.25" customHeight="1" x14ac:dyDescent="0.35">
      <c r="A1093" s="17">
        <v>14571894</v>
      </c>
      <c r="B1093" s="2" t="s">
        <v>1159</v>
      </c>
      <c r="C1093" s="1">
        <v>2025001</v>
      </c>
      <c r="D1093" s="1">
        <v>2000296</v>
      </c>
      <c r="E1093" s="2" t="s">
        <v>34</v>
      </c>
      <c r="F1093" s="2" t="s">
        <v>182</v>
      </c>
      <c r="G1093" s="2" t="s">
        <v>66</v>
      </c>
      <c r="H1093" s="2" t="s">
        <v>1326</v>
      </c>
      <c r="I1093" s="2" t="s">
        <v>1327</v>
      </c>
      <c r="J1093" s="2" t="s">
        <v>304</v>
      </c>
      <c r="K1093" s="2" t="s">
        <v>49</v>
      </c>
      <c r="L1093" s="2" t="s">
        <v>382</v>
      </c>
      <c r="M1093" s="2" t="s">
        <v>383</v>
      </c>
      <c r="N1093" s="2" t="s">
        <v>384</v>
      </c>
      <c r="O1093" s="3">
        <v>1</v>
      </c>
      <c r="P1093" s="3">
        <v>145.5</v>
      </c>
      <c r="Q1093" s="3">
        <v>150</v>
      </c>
      <c r="R1093" s="3">
        <v>150</v>
      </c>
      <c r="S1093" s="3">
        <v>4.5</v>
      </c>
      <c r="T1093" s="3">
        <v>4.5</v>
      </c>
      <c r="U1093" s="3">
        <v>3</v>
      </c>
      <c r="V1093" s="2" t="s">
        <v>42</v>
      </c>
      <c r="W1093" s="2" t="s">
        <v>43</v>
      </c>
      <c r="X1093" s="2" t="s">
        <v>72</v>
      </c>
      <c r="Y1093" s="19" t="str">
        <f>VLOOKUP(G1093,'Verweis Kd-Gruppe'!$A$2:$B$8,2,FALSE)</f>
        <v>EXP</v>
      </c>
      <c r="Z1093" s="19" t="str">
        <f>VLOOKUP(J1093,'Verweis Art-Gruppe'!$A$2:$B$15,2,FALSE)</f>
        <v>Zubehör</v>
      </c>
      <c r="AA1093" s="19" t="str">
        <f>VLOOKUP(W1093,'Verweis Vertreter'!$A$2:$B$24,2,FALSE)</f>
        <v>Sebastian Faber</v>
      </c>
      <c r="AB1093" s="12">
        <f t="shared" si="153"/>
        <v>1</v>
      </c>
      <c r="AC1093" s="12">
        <f t="shared" si="158"/>
        <v>145.5</v>
      </c>
      <c r="AD1093" s="12">
        <f t="shared" si="159"/>
        <v>150</v>
      </c>
      <c r="AE1093" s="12">
        <f t="shared" si="154"/>
        <v>150</v>
      </c>
      <c r="AF1093" s="12">
        <f t="shared" si="155"/>
        <v>4.5</v>
      </c>
      <c r="AG1093" s="12">
        <f t="shared" si="156"/>
        <v>4.5</v>
      </c>
      <c r="AH1093" s="9">
        <f t="shared" si="160"/>
        <v>0.03</v>
      </c>
      <c r="AI1093" s="14">
        <f>VLOOKUP(E1093,'Verweis Faktor'!$A:$B,2,FALSE)</f>
        <v>1</v>
      </c>
      <c r="AJ1093" s="14"/>
      <c r="AK1093" s="14" t="str">
        <f>IF(AL1093="Ja","Versandkosten",VLOOKUP(E1093,'Verweis Belegart'!$A$2:$B$9,2,FALSE))</f>
        <v>Hardware</v>
      </c>
      <c r="AL1093" s="14" t="str">
        <f t="shared" si="161"/>
        <v>Nein</v>
      </c>
      <c r="AM1093" s="14" t="str">
        <f t="shared" si="157"/>
        <v>Positiv</v>
      </c>
    </row>
    <row r="1094" spans="1:39" ht="17.25" customHeight="1" x14ac:dyDescent="0.35">
      <c r="A1094" s="17">
        <v>14571894</v>
      </c>
      <c r="B1094" s="2" t="s">
        <v>1159</v>
      </c>
      <c r="C1094" s="1">
        <v>2025001</v>
      </c>
      <c r="D1094" s="1">
        <v>2000296</v>
      </c>
      <c r="E1094" s="2" t="s">
        <v>34</v>
      </c>
      <c r="F1094" s="2" t="s">
        <v>182</v>
      </c>
      <c r="G1094" s="2" t="s">
        <v>66</v>
      </c>
      <c r="H1094" s="2" t="s">
        <v>1326</v>
      </c>
      <c r="I1094" s="2" t="s">
        <v>1327</v>
      </c>
      <c r="J1094" s="2" t="s">
        <v>103</v>
      </c>
      <c r="K1094" s="2" t="s">
        <v>79</v>
      </c>
      <c r="L1094" s="2" t="s">
        <v>1033</v>
      </c>
      <c r="M1094" s="2" t="s">
        <v>1034</v>
      </c>
      <c r="N1094" s="2" t="s">
        <v>558</v>
      </c>
      <c r="O1094" s="3">
        <v>2</v>
      </c>
      <c r="P1094" s="3">
        <v>295.3005</v>
      </c>
      <c r="Q1094" s="3">
        <v>302</v>
      </c>
      <c r="R1094" s="3">
        <v>604</v>
      </c>
      <c r="S1094" s="3">
        <v>6.6994999999999996</v>
      </c>
      <c r="T1094" s="3">
        <v>13.4</v>
      </c>
      <c r="U1094" s="3">
        <v>2.21</v>
      </c>
      <c r="V1094" s="2" t="s">
        <v>42</v>
      </c>
      <c r="W1094" s="2" t="s">
        <v>43</v>
      </c>
      <c r="X1094" s="2" t="s">
        <v>72</v>
      </c>
      <c r="Y1094" s="19" t="str">
        <f>VLOOKUP(G1094,'Verweis Kd-Gruppe'!$A$2:$B$8,2,FALSE)</f>
        <v>EXP</v>
      </c>
      <c r="Z1094" s="19" t="str">
        <f>VLOOKUP(J1094,'Verweis Art-Gruppe'!$A$2:$B$15,2,FALSE)</f>
        <v>Geräte</v>
      </c>
      <c r="AA1094" s="19" t="str">
        <f>VLOOKUP(W1094,'Verweis Vertreter'!$A$2:$B$24,2,FALSE)</f>
        <v>Sebastian Faber</v>
      </c>
      <c r="AB1094" s="12">
        <f t="shared" si="153"/>
        <v>2</v>
      </c>
      <c r="AC1094" s="12">
        <f t="shared" si="158"/>
        <v>295.3005</v>
      </c>
      <c r="AD1094" s="12">
        <f t="shared" si="159"/>
        <v>302</v>
      </c>
      <c r="AE1094" s="12">
        <f t="shared" si="154"/>
        <v>604</v>
      </c>
      <c r="AF1094" s="12">
        <f t="shared" si="155"/>
        <v>6.6994999999999996</v>
      </c>
      <c r="AG1094" s="12">
        <f t="shared" si="156"/>
        <v>13.4</v>
      </c>
      <c r="AH1094" s="9">
        <f t="shared" si="160"/>
        <v>2.2185430463576159E-2</v>
      </c>
      <c r="AI1094" s="14">
        <f>VLOOKUP(E1094,'Verweis Faktor'!$A:$B,2,FALSE)</f>
        <v>1</v>
      </c>
      <c r="AJ1094" s="14"/>
      <c r="AK1094" s="14" t="str">
        <f>IF(AL1094="Ja","Versandkosten",VLOOKUP(E1094,'Verweis Belegart'!$A$2:$B$9,2,FALSE))</f>
        <v>Hardware</v>
      </c>
      <c r="AL1094" s="14" t="str">
        <f t="shared" si="161"/>
        <v>Nein</v>
      </c>
      <c r="AM1094" s="14" t="str">
        <f t="shared" si="157"/>
        <v>Positiv</v>
      </c>
    </row>
    <row r="1095" spans="1:39" ht="17.25" customHeight="1" x14ac:dyDescent="0.35">
      <c r="A1095" s="17">
        <v>14571894</v>
      </c>
      <c r="B1095" s="2" t="s">
        <v>1159</v>
      </c>
      <c r="C1095" s="1">
        <v>2025001</v>
      </c>
      <c r="D1095" s="1">
        <v>2000296</v>
      </c>
      <c r="E1095" s="2" t="s">
        <v>34</v>
      </c>
      <c r="F1095" s="2" t="s">
        <v>182</v>
      </c>
      <c r="G1095" s="2" t="s">
        <v>66</v>
      </c>
      <c r="H1095" s="2" t="s">
        <v>1326</v>
      </c>
      <c r="I1095" s="2" t="s">
        <v>1327</v>
      </c>
      <c r="J1095" s="2" t="s">
        <v>103</v>
      </c>
      <c r="K1095" s="2" t="s">
        <v>83</v>
      </c>
      <c r="L1095" s="2" t="s">
        <v>150</v>
      </c>
      <c r="M1095" s="2" t="s">
        <v>151</v>
      </c>
      <c r="N1095" s="2" t="s">
        <v>152</v>
      </c>
      <c r="O1095" s="3">
        <v>1</v>
      </c>
      <c r="P1095" s="3">
        <v>179</v>
      </c>
      <c r="Q1095" s="3">
        <v>202</v>
      </c>
      <c r="R1095" s="3">
        <v>202</v>
      </c>
      <c r="S1095" s="3">
        <v>23</v>
      </c>
      <c r="T1095" s="3">
        <v>23</v>
      </c>
      <c r="U1095" s="3">
        <v>11.38</v>
      </c>
      <c r="V1095" s="2" t="s">
        <v>42</v>
      </c>
      <c r="W1095" s="2" t="s">
        <v>43</v>
      </c>
      <c r="X1095" s="2" t="s">
        <v>72</v>
      </c>
      <c r="Y1095" s="19" t="str">
        <f>VLOOKUP(G1095,'Verweis Kd-Gruppe'!$A$2:$B$8,2,FALSE)</f>
        <v>EXP</v>
      </c>
      <c r="Z1095" s="19" t="str">
        <f>VLOOKUP(J1095,'Verweis Art-Gruppe'!$A$2:$B$15,2,FALSE)</f>
        <v>Geräte</v>
      </c>
      <c r="AA1095" s="19" t="str">
        <f>VLOOKUP(W1095,'Verweis Vertreter'!$A$2:$B$24,2,FALSE)</f>
        <v>Sebastian Faber</v>
      </c>
      <c r="AB1095" s="12">
        <f t="shared" si="153"/>
        <v>1</v>
      </c>
      <c r="AC1095" s="12">
        <f t="shared" si="158"/>
        <v>179</v>
      </c>
      <c r="AD1095" s="12">
        <f t="shared" si="159"/>
        <v>202</v>
      </c>
      <c r="AE1095" s="12">
        <f t="shared" si="154"/>
        <v>202</v>
      </c>
      <c r="AF1095" s="12">
        <f t="shared" si="155"/>
        <v>23</v>
      </c>
      <c r="AG1095" s="12">
        <f t="shared" si="156"/>
        <v>23</v>
      </c>
      <c r="AH1095" s="9">
        <f t="shared" si="160"/>
        <v>0.11386138613861387</v>
      </c>
      <c r="AI1095" s="14">
        <f>VLOOKUP(E1095,'Verweis Faktor'!$A:$B,2,FALSE)</f>
        <v>1</v>
      </c>
      <c r="AJ1095" s="14"/>
      <c r="AK1095" s="14" t="str">
        <f>IF(AL1095="Ja","Versandkosten",VLOOKUP(E1095,'Verweis Belegart'!$A$2:$B$9,2,FALSE))</f>
        <v>Hardware</v>
      </c>
      <c r="AL1095" s="14" t="str">
        <f t="shared" si="161"/>
        <v>Nein</v>
      </c>
      <c r="AM1095" s="14" t="str">
        <f t="shared" si="157"/>
        <v>Positiv</v>
      </c>
    </row>
    <row r="1096" spans="1:39" ht="17.25" customHeight="1" x14ac:dyDescent="0.35">
      <c r="A1096" s="17">
        <v>14571894</v>
      </c>
      <c r="B1096" s="2" t="s">
        <v>1159</v>
      </c>
      <c r="C1096" s="1">
        <v>2025001</v>
      </c>
      <c r="D1096" s="1">
        <v>2000296</v>
      </c>
      <c r="E1096" s="2" t="s">
        <v>34</v>
      </c>
      <c r="F1096" s="2" t="s">
        <v>182</v>
      </c>
      <c r="G1096" s="2" t="s">
        <v>66</v>
      </c>
      <c r="H1096" s="2" t="s">
        <v>1326</v>
      </c>
      <c r="I1096" s="2" t="s">
        <v>1327</v>
      </c>
      <c r="J1096" s="2" t="s">
        <v>304</v>
      </c>
      <c r="K1096" s="2" t="s">
        <v>87</v>
      </c>
      <c r="L1096" s="2" t="s">
        <v>825</v>
      </c>
      <c r="M1096" s="2" t="s">
        <v>826</v>
      </c>
      <c r="N1096" s="2" t="s">
        <v>827</v>
      </c>
      <c r="O1096" s="3">
        <v>2</v>
      </c>
      <c r="P1096" s="3">
        <v>105.0431</v>
      </c>
      <c r="Q1096" s="3">
        <v>112.5</v>
      </c>
      <c r="R1096" s="3">
        <v>225</v>
      </c>
      <c r="S1096" s="3">
        <v>7.4569000000000001</v>
      </c>
      <c r="T1096" s="3">
        <v>14.91</v>
      </c>
      <c r="U1096" s="3">
        <v>6.62</v>
      </c>
      <c r="V1096" s="2" t="s">
        <v>42</v>
      </c>
      <c r="W1096" s="2" t="s">
        <v>43</v>
      </c>
      <c r="X1096" s="2" t="s">
        <v>72</v>
      </c>
      <c r="Y1096" s="19" t="str">
        <f>VLOOKUP(G1096,'Verweis Kd-Gruppe'!$A$2:$B$8,2,FALSE)</f>
        <v>EXP</v>
      </c>
      <c r="Z1096" s="19" t="str">
        <f>VLOOKUP(J1096,'Verweis Art-Gruppe'!$A$2:$B$15,2,FALSE)</f>
        <v>Zubehör</v>
      </c>
      <c r="AA1096" s="19" t="str">
        <f>VLOOKUP(W1096,'Verweis Vertreter'!$A$2:$B$24,2,FALSE)</f>
        <v>Sebastian Faber</v>
      </c>
      <c r="AB1096" s="12">
        <f t="shared" si="153"/>
        <v>2</v>
      </c>
      <c r="AC1096" s="12">
        <f t="shared" si="158"/>
        <v>105.0431</v>
      </c>
      <c r="AD1096" s="12">
        <f t="shared" si="159"/>
        <v>112.5</v>
      </c>
      <c r="AE1096" s="12">
        <f t="shared" si="154"/>
        <v>225</v>
      </c>
      <c r="AF1096" s="12">
        <f t="shared" si="155"/>
        <v>7.4569000000000001</v>
      </c>
      <c r="AG1096" s="12">
        <f t="shared" si="156"/>
        <v>14.91</v>
      </c>
      <c r="AH1096" s="9">
        <f t="shared" si="160"/>
        <v>6.6266666666666668E-2</v>
      </c>
      <c r="AI1096" s="14">
        <f>VLOOKUP(E1096,'Verweis Faktor'!$A:$B,2,FALSE)</f>
        <v>1</v>
      </c>
      <c r="AJ1096" s="14"/>
      <c r="AK1096" s="14" t="str">
        <f>IF(AL1096="Ja","Versandkosten",VLOOKUP(E1096,'Verweis Belegart'!$A$2:$B$9,2,FALSE))</f>
        <v>Hardware</v>
      </c>
      <c r="AL1096" s="14" t="str">
        <f t="shared" si="161"/>
        <v>Nein</v>
      </c>
      <c r="AM1096" s="14" t="str">
        <f t="shared" si="157"/>
        <v>Positiv</v>
      </c>
    </row>
    <row r="1097" spans="1:39" ht="17.25" customHeight="1" x14ac:dyDescent="0.35">
      <c r="A1097" s="17">
        <v>14571894</v>
      </c>
      <c r="B1097" s="2" t="s">
        <v>1159</v>
      </c>
      <c r="C1097" s="1">
        <v>2025001</v>
      </c>
      <c r="D1097" s="1">
        <v>2000296</v>
      </c>
      <c r="E1097" s="2" t="s">
        <v>34</v>
      </c>
      <c r="F1097" s="2" t="s">
        <v>182</v>
      </c>
      <c r="G1097" s="2" t="s">
        <v>66</v>
      </c>
      <c r="H1097" s="2" t="s">
        <v>1326</v>
      </c>
      <c r="I1097" s="2" t="s">
        <v>1327</v>
      </c>
      <c r="J1097" s="2" t="s">
        <v>103</v>
      </c>
      <c r="K1097" s="2" t="s">
        <v>91</v>
      </c>
      <c r="L1097" s="2" t="s">
        <v>1200</v>
      </c>
      <c r="M1097" s="2" t="s">
        <v>1201</v>
      </c>
      <c r="N1097" s="2" t="s">
        <v>262</v>
      </c>
      <c r="O1097" s="3">
        <v>5</v>
      </c>
      <c r="P1097" s="3">
        <v>994</v>
      </c>
      <c r="Q1097" s="3">
        <v>1029</v>
      </c>
      <c r="R1097" s="3">
        <v>5145</v>
      </c>
      <c r="S1097" s="3">
        <v>35</v>
      </c>
      <c r="T1097" s="3">
        <v>175</v>
      </c>
      <c r="U1097" s="3">
        <v>3.4</v>
      </c>
      <c r="V1097" s="2" t="s">
        <v>42</v>
      </c>
      <c r="W1097" s="2" t="s">
        <v>43</v>
      </c>
      <c r="X1097" s="2" t="s">
        <v>72</v>
      </c>
      <c r="Y1097" s="19" t="str">
        <f>VLOOKUP(G1097,'Verweis Kd-Gruppe'!$A$2:$B$8,2,FALSE)</f>
        <v>EXP</v>
      </c>
      <c r="Z1097" s="19" t="str">
        <f>VLOOKUP(J1097,'Verweis Art-Gruppe'!$A$2:$B$15,2,FALSE)</f>
        <v>Geräte</v>
      </c>
      <c r="AA1097" s="19" t="str">
        <f>VLOOKUP(W1097,'Verweis Vertreter'!$A$2:$B$24,2,FALSE)</f>
        <v>Sebastian Faber</v>
      </c>
      <c r="AB1097" s="12">
        <f t="shared" si="153"/>
        <v>5</v>
      </c>
      <c r="AC1097" s="12">
        <f t="shared" si="158"/>
        <v>994</v>
      </c>
      <c r="AD1097" s="12">
        <f t="shared" si="159"/>
        <v>1029</v>
      </c>
      <c r="AE1097" s="12">
        <f t="shared" si="154"/>
        <v>5145</v>
      </c>
      <c r="AF1097" s="12">
        <f t="shared" si="155"/>
        <v>35</v>
      </c>
      <c r="AG1097" s="12">
        <f t="shared" si="156"/>
        <v>175</v>
      </c>
      <c r="AH1097" s="9">
        <f t="shared" si="160"/>
        <v>3.4013605442176874E-2</v>
      </c>
      <c r="AI1097" s="14">
        <f>VLOOKUP(E1097,'Verweis Faktor'!$A:$B,2,FALSE)</f>
        <v>1</v>
      </c>
      <c r="AJ1097" s="14"/>
      <c r="AK1097" s="14" t="str">
        <f>IF(AL1097="Ja","Versandkosten",VLOOKUP(E1097,'Verweis Belegart'!$A$2:$B$9,2,FALSE))</f>
        <v>Hardware</v>
      </c>
      <c r="AL1097" s="14" t="str">
        <f t="shared" si="161"/>
        <v>Nein</v>
      </c>
      <c r="AM1097" s="14" t="str">
        <f t="shared" si="157"/>
        <v>Positiv</v>
      </c>
    </row>
    <row r="1098" spans="1:39" ht="17.25" customHeight="1" x14ac:dyDescent="0.35">
      <c r="A1098" s="17">
        <v>14571966</v>
      </c>
      <c r="B1098" s="2" t="s">
        <v>1159</v>
      </c>
      <c r="C1098" s="1">
        <v>2025001</v>
      </c>
      <c r="D1098" s="1">
        <v>2000297</v>
      </c>
      <c r="E1098" s="2" t="s">
        <v>34</v>
      </c>
      <c r="F1098" s="2" t="s">
        <v>142</v>
      </c>
      <c r="G1098" s="2" t="s">
        <v>66</v>
      </c>
      <c r="H1098" s="2" t="s">
        <v>1328</v>
      </c>
      <c r="I1098" s="2" t="s">
        <v>1329</v>
      </c>
      <c r="J1098" s="2" t="s">
        <v>304</v>
      </c>
      <c r="K1098" s="2" t="s">
        <v>28</v>
      </c>
      <c r="L1098" s="2" t="s">
        <v>76</v>
      </c>
      <c r="M1098" s="2" t="s">
        <v>77</v>
      </c>
      <c r="N1098" s="2" t="s">
        <v>78</v>
      </c>
      <c r="O1098" s="3">
        <v>6</v>
      </c>
      <c r="P1098" s="3">
        <v>14.01</v>
      </c>
      <c r="Q1098" s="3">
        <v>14</v>
      </c>
      <c r="R1098" s="3">
        <v>84</v>
      </c>
      <c r="S1098" s="3">
        <v>-0.01</v>
      </c>
      <c r="T1098" s="3">
        <v>-0.06</v>
      </c>
      <c r="U1098" s="3">
        <v>-7.0000000000000007E-2</v>
      </c>
      <c r="V1098" s="2" t="s">
        <v>145</v>
      </c>
      <c r="W1098" s="2" t="s">
        <v>146</v>
      </c>
      <c r="X1098" s="2" t="s">
        <v>72</v>
      </c>
      <c r="Y1098" s="19" t="str">
        <f>VLOOKUP(G1098,'Verweis Kd-Gruppe'!$A$2:$B$8,2,FALSE)</f>
        <v>EXP</v>
      </c>
      <c r="Z1098" s="19" t="str">
        <f>VLOOKUP(J1098,'Verweis Art-Gruppe'!$A$2:$B$15,2,FALSE)</f>
        <v>Zubehör</v>
      </c>
      <c r="AA1098" s="19" t="str">
        <f>VLOOKUP(W1098,'Verweis Vertreter'!$A$2:$B$24,2,FALSE)</f>
        <v>Muhsin Yortanli</v>
      </c>
      <c r="AB1098" s="12">
        <f t="shared" si="153"/>
        <v>6</v>
      </c>
      <c r="AC1098" s="12">
        <f t="shared" si="158"/>
        <v>14.01</v>
      </c>
      <c r="AD1098" s="12">
        <f t="shared" si="159"/>
        <v>14</v>
      </c>
      <c r="AE1098" s="12">
        <f t="shared" si="154"/>
        <v>84</v>
      </c>
      <c r="AF1098" s="12">
        <f t="shared" si="155"/>
        <v>-0.01</v>
      </c>
      <c r="AG1098" s="12">
        <f t="shared" si="156"/>
        <v>-0.06</v>
      </c>
      <c r="AH1098" s="9">
        <f t="shared" si="160"/>
        <v>-7.1428571428571429E-4</v>
      </c>
      <c r="AI1098" s="14">
        <f>VLOOKUP(E1098,'Verweis Faktor'!$A:$B,2,FALSE)</f>
        <v>1</v>
      </c>
      <c r="AJ1098" s="14"/>
      <c r="AK1098" s="14" t="str">
        <f>IF(AL1098="Ja","Versandkosten",VLOOKUP(E1098,'Verweis Belegart'!$A$2:$B$9,2,FALSE))</f>
        <v>Hardware</v>
      </c>
      <c r="AL1098" s="14" t="str">
        <f t="shared" si="161"/>
        <v>Nein</v>
      </c>
      <c r="AM1098" s="14" t="str">
        <f t="shared" si="157"/>
        <v>Negativ</v>
      </c>
    </row>
    <row r="1099" spans="1:39" ht="17.25" customHeight="1" x14ac:dyDescent="0.35">
      <c r="A1099" s="17">
        <v>14571966</v>
      </c>
      <c r="B1099" s="2" t="s">
        <v>1159</v>
      </c>
      <c r="C1099" s="1">
        <v>2025001</v>
      </c>
      <c r="D1099" s="1">
        <v>2000297</v>
      </c>
      <c r="E1099" s="2" t="s">
        <v>34</v>
      </c>
      <c r="F1099" s="2" t="s">
        <v>142</v>
      </c>
      <c r="G1099" s="2" t="s">
        <v>66</v>
      </c>
      <c r="H1099" s="2" t="s">
        <v>1328</v>
      </c>
      <c r="I1099" s="2" t="s">
        <v>1329</v>
      </c>
      <c r="J1099" s="2" t="s">
        <v>103</v>
      </c>
      <c r="K1099" s="2" t="s">
        <v>45</v>
      </c>
      <c r="L1099" s="2" t="s">
        <v>1262</v>
      </c>
      <c r="M1099" s="2" t="s">
        <v>1263</v>
      </c>
      <c r="N1099" s="2" t="s">
        <v>319</v>
      </c>
      <c r="O1099" s="3">
        <v>3</v>
      </c>
      <c r="P1099" s="3">
        <v>690</v>
      </c>
      <c r="Q1099" s="3">
        <v>738</v>
      </c>
      <c r="R1099" s="3">
        <v>2214</v>
      </c>
      <c r="S1099" s="3">
        <v>48</v>
      </c>
      <c r="T1099" s="3">
        <v>144</v>
      </c>
      <c r="U1099" s="3">
        <v>6.5</v>
      </c>
      <c r="V1099" s="2" t="s">
        <v>145</v>
      </c>
      <c r="W1099" s="2" t="s">
        <v>146</v>
      </c>
      <c r="X1099" s="2" t="s">
        <v>72</v>
      </c>
      <c r="Y1099" s="19" t="str">
        <f>VLOOKUP(G1099,'Verweis Kd-Gruppe'!$A$2:$B$8,2,FALSE)</f>
        <v>EXP</v>
      </c>
      <c r="Z1099" s="19" t="str">
        <f>VLOOKUP(J1099,'Verweis Art-Gruppe'!$A$2:$B$15,2,FALSE)</f>
        <v>Geräte</v>
      </c>
      <c r="AA1099" s="19" t="str">
        <f>VLOOKUP(W1099,'Verweis Vertreter'!$A$2:$B$24,2,FALSE)</f>
        <v>Muhsin Yortanli</v>
      </c>
      <c r="AB1099" s="12">
        <f t="shared" si="153"/>
        <v>3</v>
      </c>
      <c r="AC1099" s="12">
        <f t="shared" si="158"/>
        <v>690</v>
      </c>
      <c r="AD1099" s="12">
        <f t="shared" si="159"/>
        <v>738</v>
      </c>
      <c r="AE1099" s="12">
        <f t="shared" si="154"/>
        <v>2214</v>
      </c>
      <c r="AF1099" s="12">
        <f t="shared" si="155"/>
        <v>48</v>
      </c>
      <c r="AG1099" s="12">
        <f t="shared" si="156"/>
        <v>144</v>
      </c>
      <c r="AH1099" s="9">
        <f t="shared" si="160"/>
        <v>6.5040650406504072E-2</v>
      </c>
      <c r="AI1099" s="14">
        <f>VLOOKUP(E1099,'Verweis Faktor'!$A:$B,2,FALSE)</f>
        <v>1</v>
      </c>
      <c r="AJ1099" s="14"/>
      <c r="AK1099" s="14" t="str">
        <f>IF(AL1099="Ja","Versandkosten",VLOOKUP(E1099,'Verweis Belegart'!$A$2:$B$9,2,FALSE))</f>
        <v>Hardware</v>
      </c>
      <c r="AL1099" s="14" t="str">
        <f t="shared" si="161"/>
        <v>Nein</v>
      </c>
      <c r="AM1099" s="14" t="str">
        <f t="shared" si="157"/>
        <v>Positiv</v>
      </c>
    </row>
    <row r="1100" spans="1:39" ht="17.25" customHeight="1" x14ac:dyDescent="0.35">
      <c r="A1100" s="17">
        <v>14571966</v>
      </c>
      <c r="B1100" s="2" t="s">
        <v>1159</v>
      </c>
      <c r="C1100" s="1">
        <v>2025001</v>
      </c>
      <c r="D1100" s="1">
        <v>2000297</v>
      </c>
      <c r="E1100" s="2" t="s">
        <v>34</v>
      </c>
      <c r="F1100" s="2" t="s">
        <v>142</v>
      </c>
      <c r="G1100" s="2" t="s">
        <v>66</v>
      </c>
      <c r="H1100" s="2" t="s">
        <v>1328</v>
      </c>
      <c r="I1100" s="2" t="s">
        <v>1329</v>
      </c>
      <c r="J1100" s="2" t="s">
        <v>103</v>
      </c>
      <c r="K1100" s="2" t="s">
        <v>49</v>
      </c>
      <c r="L1100" s="2" t="s">
        <v>92</v>
      </c>
      <c r="M1100" s="2" t="s">
        <v>93</v>
      </c>
      <c r="N1100" s="2" t="s">
        <v>94</v>
      </c>
      <c r="O1100" s="3">
        <v>5</v>
      </c>
      <c r="P1100" s="3">
        <v>332</v>
      </c>
      <c r="Q1100" s="3">
        <v>359</v>
      </c>
      <c r="R1100" s="3">
        <v>1795</v>
      </c>
      <c r="S1100" s="3">
        <v>27</v>
      </c>
      <c r="T1100" s="3">
        <v>135</v>
      </c>
      <c r="U1100" s="3">
        <v>7.52</v>
      </c>
      <c r="V1100" s="2" t="s">
        <v>145</v>
      </c>
      <c r="W1100" s="2" t="s">
        <v>146</v>
      </c>
      <c r="X1100" s="2" t="s">
        <v>72</v>
      </c>
      <c r="Y1100" s="19" t="str">
        <f>VLOOKUP(G1100,'Verweis Kd-Gruppe'!$A$2:$B$8,2,FALSE)</f>
        <v>EXP</v>
      </c>
      <c r="Z1100" s="19" t="str">
        <f>VLOOKUP(J1100,'Verweis Art-Gruppe'!$A$2:$B$15,2,FALSE)</f>
        <v>Geräte</v>
      </c>
      <c r="AA1100" s="19" t="str">
        <f>VLOOKUP(W1100,'Verweis Vertreter'!$A$2:$B$24,2,FALSE)</f>
        <v>Muhsin Yortanli</v>
      </c>
      <c r="AB1100" s="12">
        <f t="shared" si="153"/>
        <v>5</v>
      </c>
      <c r="AC1100" s="12">
        <f t="shared" si="158"/>
        <v>332</v>
      </c>
      <c r="AD1100" s="12">
        <f t="shared" si="159"/>
        <v>359</v>
      </c>
      <c r="AE1100" s="12">
        <f t="shared" si="154"/>
        <v>1795</v>
      </c>
      <c r="AF1100" s="12">
        <f t="shared" si="155"/>
        <v>27</v>
      </c>
      <c r="AG1100" s="12">
        <f t="shared" si="156"/>
        <v>135</v>
      </c>
      <c r="AH1100" s="9">
        <f t="shared" si="160"/>
        <v>7.5208913649025072E-2</v>
      </c>
      <c r="AI1100" s="14">
        <f>VLOOKUP(E1100,'Verweis Faktor'!$A:$B,2,FALSE)</f>
        <v>1</v>
      </c>
      <c r="AJ1100" s="14"/>
      <c r="AK1100" s="14" t="str">
        <f>IF(AL1100="Ja","Versandkosten",VLOOKUP(E1100,'Verweis Belegart'!$A$2:$B$9,2,FALSE))</f>
        <v>Hardware</v>
      </c>
      <c r="AL1100" s="14" t="str">
        <f t="shared" si="161"/>
        <v>Nein</v>
      </c>
      <c r="AM1100" s="14" t="str">
        <f t="shared" si="157"/>
        <v>Positiv</v>
      </c>
    </row>
    <row r="1101" spans="1:39" ht="17.25" customHeight="1" x14ac:dyDescent="0.35">
      <c r="A1101" s="17">
        <v>14571966</v>
      </c>
      <c r="B1101" s="2" t="s">
        <v>1159</v>
      </c>
      <c r="C1101" s="1">
        <v>2025001</v>
      </c>
      <c r="D1101" s="1">
        <v>2000297</v>
      </c>
      <c r="E1101" s="2" t="s">
        <v>34</v>
      </c>
      <c r="F1101" s="2" t="s">
        <v>142</v>
      </c>
      <c r="G1101" s="2" t="s">
        <v>66</v>
      </c>
      <c r="H1101" s="2" t="s">
        <v>1328</v>
      </c>
      <c r="I1101" s="2" t="s">
        <v>1329</v>
      </c>
      <c r="J1101" s="2" t="s">
        <v>103</v>
      </c>
      <c r="K1101" s="2" t="s">
        <v>79</v>
      </c>
      <c r="L1101" s="2" t="s">
        <v>275</v>
      </c>
      <c r="M1101" s="2" t="s">
        <v>276</v>
      </c>
      <c r="N1101" s="2" t="s">
        <v>271</v>
      </c>
      <c r="O1101" s="3">
        <v>10</v>
      </c>
      <c r="P1101" s="3">
        <v>416</v>
      </c>
      <c r="Q1101" s="3">
        <v>427</v>
      </c>
      <c r="R1101" s="3">
        <v>4270</v>
      </c>
      <c r="S1101" s="3">
        <v>11</v>
      </c>
      <c r="T1101" s="3">
        <v>110</v>
      </c>
      <c r="U1101" s="3">
        <v>2.57</v>
      </c>
      <c r="V1101" s="2" t="s">
        <v>145</v>
      </c>
      <c r="W1101" s="2" t="s">
        <v>146</v>
      </c>
      <c r="X1101" s="2" t="s">
        <v>72</v>
      </c>
      <c r="Y1101" s="19" t="str">
        <f>VLOOKUP(G1101,'Verweis Kd-Gruppe'!$A$2:$B$8,2,FALSE)</f>
        <v>EXP</v>
      </c>
      <c r="Z1101" s="19" t="str">
        <f>VLOOKUP(J1101,'Verweis Art-Gruppe'!$A$2:$B$15,2,FALSE)</f>
        <v>Geräte</v>
      </c>
      <c r="AA1101" s="19" t="str">
        <f>VLOOKUP(W1101,'Verweis Vertreter'!$A$2:$B$24,2,FALSE)</f>
        <v>Muhsin Yortanli</v>
      </c>
      <c r="AB1101" s="12">
        <f t="shared" si="153"/>
        <v>10</v>
      </c>
      <c r="AC1101" s="12">
        <f t="shared" si="158"/>
        <v>416</v>
      </c>
      <c r="AD1101" s="12">
        <f t="shared" si="159"/>
        <v>427</v>
      </c>
      <c r="AE1101" s="12">
        <f t="shared" si="154"/>
        <v>4270</v>
      </c>
      <c r="AF1101" s="12">
        <f t="shared" si="155"/>
        <v>11</v>
      </c>
      <c r="AG1101" s="12">
        <f t="shared" si="156"/>
        <v>110</v>
      </c>
      <c r="AH1101" s="9">
        <f t="shared" si="160"/>
        <v>2.576112412177986E-2</v>
      </c>
      <c r="AI1101" s="14">
        <f>VLOOKUP(E1101,'Verweis Faktor'!$A:$B,2,FALSE)</f>
        <v>1</v>
      </c>
      <c r="AJ1101" s="14"/>
      <c r="AK1101" s="14" t="str">
        <f>IF(AL1101="Ja","Versandkosten",VLOOKUP(E1101,'Verweis Belegart'!$A$2:$B$9,2,FALSE))</f>
        <v>Hardware</v>
      </c>
      <c r="AL1101" s="14" t="str">
        <f t="shared" si="161"/>
        <v>Nein</v>
      </c>
      <c r="AM1101" s="14" t="str">
        <f t="shared" si="157"/>
        <v>Positiv</v>
      </c>
    </row>
    <row r="1102" spans="1:39" ht="17.25" customHeight="1" x14ac:dyDescent="0.35">
      <c r="A1102" s="17">
        <v>14571966</v>
      </c>
      <c r="B1102" s="2" t="s">
        <v>1159</v>
      </c>
      <c r="C1102" s="1">
        <v>2025001</v>
      </c>
      <c r="D1102" s="1">
        <v>2000297</v>
      </c>
      <c r="E1102" s="2" t="s">
        <v>34</v>
      </c>
      <c r="F1102" s="2" t="s">
        <v>142</v>
      </c>
      <c r="G1102" s="2" t="s">
        <v>66</v>
      </c>
      <c r="H1102" s="2" t="s">
        <v>1328</v>
      </c>
      <c r="I1102" s="2" t="s">
        <v>1329</v>
      </c>
      <c r="J1102" s="2" t="s">
        <v>103</v>
      </c>
      <c r="K1102" s="2" t="s">
        <v>83</v>
      </c>
      <c r="L1102" s="2" t="s">
        <v>1051</v>
      </c>
      <c r="M1102" s="2" t="s">
        <v>1052</v>
      </c>
      <c r="N1102" s="2" t="s">
        <v>1053</v>
      </c>
      <c r="O1102" s="3">
        <v>5</v>
      </c>
      <c r="P1102" s="3">
        <v>157</v>
      </c>
      <c r="Q1102" s="3">
        <v>165</v>
      </c>
      <c r="R1102" s="3">
        <v>825</v>
      </c>
      <c r="S1102" s="3">
        <v>8</v>
      </c>
      <c r="T1102" s="3">
        <v>40</v>
      </c>
      <c r="U1102" s="3">
        <v>4.84</v>
      </c>
      <c r="V1102" s="2" t="s">
        <v>145</v>
      </c>
      <c r="W1102" s="2" t="s">
        <v>146</v>
      </c>
      <c r="X1102" s="2" t="s">
        <v>72</v>
      </c>
      <c r="Y1102" s="19" t="str">
        <f>VLOOKUP(G1102,'Verweis Kd-Gruppe'!$A$2:$B$8,2,FALSE)</f>
        <v>EXP</v>
      </c>
      <c r="Z1102" s="19" t="str">
        <f>VLOOKUP(J1102,'Verweis Art-Gruppe'!$A$2:$B$15,2,FALSE)</f>
        <v>Geräte</v>
      </c>
      <c r="AA1102" s="19" t="str">
        <f>VLOOKUP(W1102,'Verweis Vertreter'!$A$2:$B$24,2,FALSE)</f>
        <v>Muhsin Yortanli</v>
      </c>
      <c r="AB1102" s="12">
        <f t="shared" si="153"/>
        <v>5</v>
      </c>
      <c r="AC1102" s="12">
        <f t="shared" si="158"/>
        <v>157</v>
      </c>
      <c r="AD1102" s="12">
        <f t="shared" si="159"/>
        <v>165</v>
      </c>
      <c r="AE1102" s="12">
        <f t="shared" si="154"/>
        <v>825</v>
      </c>
      <c r="AF1102" s="12">
        <f t="shared" si="155"/>
        <v>8</v>
      </c>
      <c r="AG1102" s="12">
        <f t="shared" si="156"/>
        <v>40</v>
      </c>
      <c r="AH1102" s="9">
        <f t="shared" si="160"/>
        <v>4.8484848484848485E-2</v>
      </c>
      <c r="AI1102" s="14">
        <f>VLOOKUP(E1102,'Verweis Faktor'!$A:$B,2,FALSE)</f>
        <v>1</v>
      </c>
      <c r="AJ1102" s="14"/>
      <c r="AK1102" s="14" t="str">
        <f>IF(AL1102="Ja","Versandkosten",VLOOKUP(E1102,'Verweis Belegart'!$A$2:$B$9,2,FALSE))</f>
        <v>Hardware</v>
      </c>
      <c r="AL1102" s="14" t="str">
        <f t="shared" si="161"/>
        <v>Nein</v>
      </c>
      <c r="AM1102" s="14" t="str">
        <f t="shared" si="157"/>
        <v>Positiv</v>
      </c>
    </row>
    <row r="1103" spans="1:39" ht="17.25" customHeight="1" x14ac:dyDescent="0.35">
      <c r="A1103" s="17">
        <v>14571966</v>
      </c>
      <c r="B1103" s="2" t="s">
        <v>1159</v>
      </c>
      <c r="C1103" s="1">
        <v>2025001</v>
      </c>
      <c r="D1103" s="1">
        <v>2000297</v>
      </c>
      <c r="E1103" s="2" t="s">
        <v>34</v>
      </c>
      <c r="F1103" s="2" t="s">
        <v>142</v>
      </c>
      <c r="G1103" s="2" t="s">
        <v>66</v>
      </c>
      <c r="H1103" s="2" t="s">
        <v>1328</v>
      </c>
      <c r="I1103" s="2" t="s">
        <v>1329</v>
      </c>
      <c r="J1103" s="2" t="s">
        <v>103</v>
      </c>
      <c r="K1103" s="2" t="s">
        <v>87</v>
      </c>
      <c r="L1103" s="2" t="s">
        <v>435</v>
      </c>
      <c r="M1103" s="2" t="s">
        <v>436</v>
      </c>
      <c r="N1103" s="2" t="s">
        <v>286</v>
      </c>
      <c r="O1103" s="3">
        <v>1</v>
      </c>
      <c r="P1103" s="3">
        <v>717</v>
      </c>
      <c r="Q1103" s="3">
        <v>726</v>
      </c>
      <c r="R1103" s="3">
        <v>726</v>
      </c>
      <c r="S1103" s="3">
        <v>9</v>
      </c>
      <c r="T1103" s="3">
        <v>9</v>
      </c>
      <c r="U1103" s="3">
        <v>1.23</v>
      </c>
      <c r="V1103" s="2" t="s">
        <v>145</v>
      </c>
      <c r="W1103" s="2" t="s">
        <v>146</v>
      </c>
      <c r="X1103" s="2" t="s">
        <v>72</v>
      </c>
      <c r="Y1103" s="19" t="str">
        <f>VLOOKUP(G1103,'Verweis Kd-Gruppe'!$A$2:$B$8,2,FALSE)</f>
        <v>EXP</v>
      </c>
      <c r="Z1103" s="19" t="str">
        <f>VLOOKUP(J1103,'Verweis Art-Gruppe'!$A$2:$B$15,2,FALSE)</f>
        <v>Geräte</v>
      </c>
      <c r="AA1103" s="19" t="str">
        <f>VLOOKUP(W1103,'Verweis Vertreter'!$A$2:$B$24,2,FALSE)</f>
        <v>Muhsin Yortanli</v>
      </c>
      <c r="AB1103" s="12">
        <f t="shared" si="153"/>
        <v>1</v>
      </c>
      <c r="AC1103" s="12">
        <f t="shared" si="158"/>
        <v>717</v>
      </c>
      <c r="AD1103" s="12">
        <f t="shared" si="159"/>
        <v>726</v>
      </c>
      <c r="AE1103" s="12">
        <f t="shared" si="154"/>
        <v>726</v>
      </c>
      <c r="AF1103" s="12">
        <f t="shared" si="155"/>
        <v>9</v>
      </c>
      <c r="AG1103" s="12">
        <f t="shared" si="156"/>
        <v>9</v>
      </c>
      <c r="AH1103" s="9">
        <f t="shared" si="160"/>
        <v>1.2396694214876033E-2</v>
      </c>
      <c r="AI1103" s="14">
        <f>VLOOKUP(E1103,'Verweis Faktor'!$A:$B,2,FALSE)</f>
        <v>1</v>
      </c>
      <c r="AJ1103" s="14"/>
      <c r="AK1103" s="14" t="str">
        <f>IF(AL1103="Ja","Versandkosten",VLOOKUP(E1103,'Verweis Belegart'!$A$2:$B$9,2,FALSE))</f>
        <v>Hardware</v>
      </c>
      <c r="AL1103" s="14" t="str">
        <f t="shared" si="161"/>
        <v>Nein</v>
      </c>
      <c r="AM1103" s="14" t="str">
        <f t="shared" si="157"/>
        <v>Positiv</v>
      </c>
    </row>
    <row r="1104" spans="1:39" ht="17.25" customHeight="1" x14ac:dyDescent="0.35">
      <c r="A1104" s="17">
        <v>14571966</v>
      </c>
      <c r="B1104" s="2" t="s">
        <v>1159</v>
      </c>
      <c r="C1104" s="1">
        <v>2025001</v>
      </c>
      <c r="D1104" s="1">
        <v>2000297</v>
      </c>
      <c r="E1104" s="2" t="s">
        <v>34</v>
      </c>
      <c r="F1104" s="2" t="s">
        <v>142</v>
      </c>
      <c r="G1104" s="2" t="s">
        <v>66</v>
      </c>
      <c r="H1104" s="2" t="s">
        <v>1328</v>
      </c>
      <c r="I1104" s="2" t="s">
        <v>1329</v>
      </c>
      <c r="J1104" s="2" t="s">
        <v>304</v>
      </c>
      <c r="K1104" s="2" t="s">
        <v>91</v>
      </c>
      <c r="L1104" s="2" t="s">
        <v>372</v>
      </c>
      <c r="M1104" s="2" t="s">
        <v>373</v>
      </c>
      <c r="N1104" s="2" t="s">
        <v>374</v>
      </c>
      <c r="O1104" s="3">
        <v>5</v>
      </c>
      <c r="P1104" s="3">
        <v>157.7662</v>
      </c>
      <c r="Q1104" s="3">
        <v>161</v>
      </c>
      <c r="R1104" s="3">
        <v>805</v>
      </c>
      <c r="S1104" s="3">
        <v>3.2338</v>
      </c>
      <c r="T1104" s="3">
        <v>16.170000000000002</v>
      </c>
      <c r="U1104" s="3">
        <v>2</v>
      </c>
      <c r="V1104" s="2" t="s">
        <v>145</v>
      </c>
      <c r="W1104" s="2" t="s">
        <v>146</v>
      </c>
      <c r="X1104" s="2" t="s">
        <v>72</v>
      </c>
      <c r="Y1104" s="19" t="str">
        <f>VLOOKUP(G1104,'Verweis Kd-Gruppe'!$A$2:$B$8,2,FALSE)</f>
        <v>EXP</v>
      </c>
      <c r="Z1104" s="19" t="str">
        <f>VLOOKUP(J1104,'Verweis Art-Gruppe'!$A$2:$B$15,2,FALSE)</f>
        <v>Zubehör</v>
      </c>
      <c r="AA1104" s="19" t="str">
        <f>VLOOKUP(W1104,'Verweis Vertreter'!$A$2:$B$24,2,FALSE)</f>
        <v>Muhsin Yortanli</v>
      </c>
      <c r="AB1104" s="12">
        <f t="shared" si="153"/>
        <v>5</v>
      </c>
      <c r="AC1104" s="12">
        <f t="shared" si="158"/>
        <v>157.7662</v>
      </c>
      <c r="AD1104" s="12">
        <f t="shared" si="159"/>
        <v>161</v>
      </c>
      <c r="AE1104" s="12">
        <f t="shared" si="154"/>
        <v>805</v>
      </c>
      <c r="AF1104" s="12">
        <f t="shared" si="155"/>
        <v>3.2338</v>
      </c>
      <c r="AG1104" s="12">
        <f t="shared" si="156"/>
        <v>16.170000000000002</v>
      </c>
      <c r="AH1104" s="9">
        <f t="shared" si="160"/>
        <v>2.0086956521739134E-2</v>
      </c>
      <c r="AI1104" s="14">
        <f>VLOOKUP(E1104,'Verweis Faktor'!$A:$B,2,FALSE)</f>
        <v>1</v>
      </c>
      <c r="AJ1104" s="14"/>
      <c r="AK1104" s="14" t="str">
        <f>IF(AL1104="Ja","Versandkosten",VLOOKUP(E1104,'Verweis Belegart'!$A$2:$B$9,2,FALSE))</f>
        <v>Hardware</v>
      </c>
      <c r="AL1104" s="14" t="str">
        <f t="shared" si="161"/>
        <v>Nein</v>
      </c>
      <c r="AM1104" s="14" t="str">
        <f t="shared" si="157"/>
        <v>Positiv</v>
      </c>
    </row>
    <row r="1105" spans="1:39" ht="17.25" customHeight="1" x14ac:dyDescent="0.35">
      <c r="A1105" s="17">
        <v>14571966</v>
      </c>
      <c r="B1105" s="2" t="s">
        <v>1159</v>
      </c>
      <c r="C1105" s="1">
        <v>2025001</v>
      </c>
      <c r="D1105" s="1">
        <v>2000297</v>
      </c>
      <c r="E1105" s="2" t="s">
        <v>34</v>
      </c>
      <c r="F1105" s="2" t="s">
        <v>142</v>
      </c>
      <c r="G1105" s="2" t="s">
        <v>66</v>
      </c>
      <c r="H1105" s="2" t="s">
        <v>1328</v>
      </c>
      <c r="I1105" s="2" t="s">
        <v>1329</v>
      </c>
      <c r="J1105" s="2" t="s">
        <v>103</v>
      </c>
      <c r="K1105" s="2" t="s">
        <v>95</v>
      </c>
      <c r="L1105" s="2" t="s">
        <v>520</v>
      </c>
      <c r="M1105" s="2" t="s">
        <v>521</v>
      </c>
      <c r="N1105" s="2" t="s">
        <v>522</v>
      </c>
      <c r="O1105" s="3">
        <v>2</v>
      </c>
      <c r="P1105" s="3">
        <v>492</v>
      </c>
      <c r="Q1105" s="3">
        <v>509</v>
      </c>
      <c r="R1105" s="3">
        <v>1018</v>
      </c>
      <c r="S1105" s="3">
        <v>17</v>
      </c>
      <c r="T1105" s="3">
        <v>34</v>
      </c>
      <c r="U1105" s="3">
        <v>3.33</v>
      </c>
      <c r="V1105" s="2" t="s">
        <v>145</v>
      </c>
      <c r="W1105" s="2" t="s">
        <v>146</v>
      </c>
      <c r="X1105" s="2" t="s">
        <v>72</v>
      </c>
      <c r="Y1105" s="19" t="str">
        <f>VLOOKUP(G1105,'Verweis Kd-Gruppe'!$A$2:$B$8,2,FALSE)</f>
        <v>EXP</v>
      </c>
      <c r="Z1105" s="19" t="str">
        <f>VLOOKUP(J1105,'Verweis Art-Gruppe'!$A$2:$B$15,2,FALSE)</f>
        <v>Geräte</v>
      </c>
      <c r="AA1105" s="19" t="str">
        <f>VLOOKUP(W1105,'Verweis Vertreter'!$A$2:$B$24,2,FALSE)</f>
        <v>Muhsin Yortanli</v>
      </c>
      <c r="AB1105" s="12">
        <f t="shared" si="153"/>
        <v>2</v>
      </c>
      <c r="AC1105" s="12">
        <f t="shared" si="158"/>
        <v>492</v>
      </c>
      <c r="AD1105" s="12">
        <f t="shared" si="159"/>
        <v>509</v>
      </c>
      <c r="AE1105" s="12">
        <f t="shared" si="154"/>
        <v>1018</v>
      </c>
      <c r="AF1105" s="12">
        <f t="shared" si="155"/>
        <v>17</v>
      </c>
      <c r="AG1105" s="12">
        <f t="shared" si="156"/>
        <v>34</v>
      </c>
      <c r="AH1105" s="9">
        <f t="shared" si="160"/>
        <v>3.3398821218074658E-2</v>
      </c>
      <c r="AI1105" s="14">
        <f>VLOOKUP(E1105,'Verweis Faktor'!$A:$B,2,FALSE)</f>
        <v>1</v>
      </c>
      <c r="AJ1105" s="14"/>
      <c r="AK1105" s="14" t="str">
        <f>IF(AL1105="Ja","Versandkosten",VLOOKUP(E1105,'Verweis Belegart'!$A$2:$B$9,2,FALSE))</f>
        <v>Hardware</v>
      </c>
      <c r="AL1105" s="14" t="str">
        <f t="shared" si="161"/>
        <v>Nein</v>
      </c>
      <c r="AM1105" s="14" t="str">
        <f t="shared" si="157"/>
        <v>Positiv</v>
      </c>
    </row>
    <row r="1106" spans="1:39" ht="17.25" customHeight="1" x14ac:dyDescent="0.35">
      <c r="A1106" s="17">
        <v>14571966</v>
      </c>
      <c r="B1106" s="2" t="s">
        <v>1159</v>
      </c>
      <c r="C1106" s="1">
        <v>2025001</v>
      </c>
      <c r="D1106" s="1">
        <v>2000297</v>
      </c>
      <c r="E1106" s="2" t="s">
        <v>34</v>
      </c>
      <c r="F1106" s="2" t="s">
        <v>142</v>
      </c>
      <c r="G1106" s="2" t="s">
        <v>66</v>
      </c>
      <c r="H1106" s="2" t="s">
        <v>1328</v>
      </c>
      <c r="I1106" s="2" t="s">
        <v>1329</v>
      </c>
      <c r="J1106" s="2" t="s">
        <v>304</v>
      </c>
      <c r="K1106" s="2" t="s">
        <v>99</v>
      </c>
      <c r="L1106" s="2" t="s">
        <v>532</v>
      </c>
      <c r="M1106" s="2" t="s">
        <v>533</v>
      </c>
      <c r="N1106" s="2" t="s">
        <v>534</v>
      </c>
      <c r="O1106" s="3">
        <v>5</v>
      </c>
      <c r="P1106" s="3">
        <v>190</v>
      </c>
      <c r="Q1106" s="3">
        <v>195</v>
      </c>
      <c r="R1106" s="3">
        <v>975</v>
      </c>
      <c r="S1106" s="3">
        <v>5</v>
      </c>
      <c r="T1106" s="3">
        <v>25</v>
      </c>
      <c r="U1106" s="3">
        <v>2.56</v>
      </c>
      <c r="V1106" s="2" t="s">
        <v>145</v>
      </c>
      <c r="W1106" s="2" t="s">
        <v>146</v>
      </c>
      <c r="X1106" s="2" t="s">
        <v>72</v>
      </c>
      <c r="Y1106" s="19" t="str">
        <f>VLOOKUP(G1106,'Verweis Kd-Gruppe'!$A$2:$B$8,2,FALSE)</f>
        <v>EXP</v>
      </c>
      <c r="Z1106" s="19" t="str">
        <f>VLOOKUP(J1106,'Verweis Art-Gruppe'!$A$2:$B$15,2,FALSE)</f>
        <v>Zubehör</v>
      </c>
      <c r="AA1106" s="19" t="str">
        <f>VLOOKUP(W1106,'Verweis Vertreter'!$A$2:$B$24,2,FALSE)</f>
        <v>Muhsin Yortanli</v>
      </c>
      <c r="AB1106" s="12">
        <f t="shared" si="153"/>
        <v>5</v>
      </c>
      <c r="AC1106" s="12">
        <f t="shared" si="158"/>
        <v>190</v>
      </c>
      <c r="AD1106" s="12">
        <f t="shared" si="159"/>
        <v>195</v>
      </c>
      <c r="AE1106" s="12">
        <f t="shared" si="154"/>
        <v>975</v>
      </c>
      <c r="AF1106" s="12">
        <f t="shared" si="155"/>
        <v>5</v>
      </c>
      <c r="AG1106" s="12">
        <f t="shared" si="156"/>
        <v>25</v>
      </c>
      <c r="AH1106" s="9">
        <f t="shared" si="160"/>
        <v>2.564102564102564E-2</v>
      </c>
      <c r="AI1106" s="14">
        <f>VLOOKUP(E1106,'Verweis Faktor'!$A:$B,2,FALSE)</f>
        <v>1</v>
      </c>
      <c r="AJ1106" s="14"/>
      <c r="AK1106" s="14" t="str">
        <f>IF(AL1106="Ja","Versandkosten",VLOOKUP(E1106,'Verweis Belegart'!$A$2:$B$9,2,FALSE))</f>
        <v>Hardware</v>
      </c>
      <c r="AL1106" s="14" t="str">
        <f t="shared" si="161"/>
        <v>Nein</v>
      </c>
      <c r="AM1106" s="14" t="str">
        <f t="shared" si="157"/>
        <v>Positiv</v>
      </c>
    </row>
    <row r="1107" spans="1:39" ht="17.25"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103</v>
      </c>
      <c r="L1107" s="2" t="s">
        <v>1146</v>
      </c>
      <c r="M1107" s="2" t="s">
        <v>1147</v>
      </c>
      <c r="N1107" s="2" t="s">
        <v>451</v>
      </c>
      <c r="O1107" s="3">
        <v>5</v>
      </c>
      <c r="P1107" s="3">
        <v>134</v>
      </c>
      <c r="Q1107" s="3">
        <v>149</v>
      </c>
      <c r="R1107" s="3">
        <v>745</v>
      </c>
      <c r="S1107" s="3">
        <v>15</v>
      </c>
      <c r="T1107" s="3">
        <v>75</v>
      </c>
      <c r="U1107" s="3">
        <v>10.06</v>
      </c>
      <c r="V1107" s="2" t="s">
        <v>145</v>
      </c>
      <c r="W1107" s="2" t="s">
        <v>146</v>
      </c>
      <c r="X1107" s="2" t="s">
        <v>72</v>
      </c>
      <c r="Y1107" s="19" t="str">
        <f>VLOOKUP(G1107,'Verweis Kd-Gruppe'!$A$2:$B$8,2,FALSE)</f>
        <v>EXP</v>
      </c>
      <c r="Z1107" s="19" t="str">
        <f>VLOOKUP(J1107,'Verweis Art-Gruppe'!$A$2:$B$15,2,FALSE)</f>
        <v>Geräte</v>
      </c>
      <c r="AA1107" s="19" t="str">
        <f>VLOOKUP(W1107,'Verweis Vertreter'!$A$2:$B$24,2,FALSE)</f>
        <v>Muhsin Yortanli</v>
      </c>
      <c r="AB1107" s="12">
        <f t="shared" si="153"/>
        <v>5</v>
      </c>
      <c r="AC1107" s="12">
        <f t="shared" si="158"/>
        <v>134</v>
      </c>
      <c r="AD1107" s="12">
        <f t="shared" si="159"/>
        <v>149</v>
      </c>
      <c r="AE1107" s="12">
        <f t="shared" si="154"/>
        <v>745</v>
      </c>
      <c r="AF1107" s="12">
        <f t="shared" si="155"/>
        <v>15</v>
      </c>
      <c r="AG1107" s="12">
        <f t="shared" si="156"/>
        <v>75</v>
      </c>
      <c r="AH1107" s="9">
        <f t="shared" si="160"/>
        <v>0.10067114093959731</v>
      </c>
      <c r="AI1107" s="14">
        <f>VLOOKUP(E1107,'Verweis Faktor'!$A:$B,2,FALSE)</f>
        <v>1</v>
      </c>
      <c r="AJ1107" s="14"/>
      <c r="AK1107" s="14" t="str">
        <f>IF(AL1107="Ja","Versandkosten",VLOOKUP(E1107,'Verweis Belegart'!$A$2:$B$9,2,FALSE))</f>
        <v>Hardware</v>
      </c>
      <c r="AL1107" s="14" t="str">
        <f t="shared" si="161"/>
        <v>Nein</v>
      </c>
      <c r="AM1107" s="14" t="str">
        <f t="shared" si="157"/>
        <v>Positiv</v>
      </c>
    </row>
    <row r="1108" spans="1:39" ht="17.25" customHeight="1" x14ac:dyDescent="0.35">
      <c r="A1108" s="17">
        <v>14571966</v>
      </c>
      <c r="B1108" s="2" t="s">
        <v>1159</v>
      </c>
      <c r="C1108" s="1">
        <v>2025001</v>
      </c>
      <c r="D1108" s="1">
        <v>2000297</v>
      </c>
      <c r="E1108" s="2" t="s">
        <v>34</v>
      </c>
      <c r="F1108" s="2" t="s">
        <v>142</v>
      </c>
      <c r="G1108" s="2" t="s">
        <v>66</v>
      </c>
      <c r="H1108" s="2" t="s">
        <v>1328</v>
      </c>
      <c r="I1108" s="2" t="s">
        <v>1329</v>
      </c>
      <c r="J1108" s="2" t="s">
        <v>103</v>
      </c>
      <c r="K1108" s="2" t="s">
        <v>107</v>
      </c>
      <c r="L1108" s="2" t="s">
        <v>1018</v>
      </c>
      <c r="M1108" s="2" t="s">
        <v>1019</v>
      </c>
      <c r="N1108" s="2" t="s">
        <v>1020</v>
      </c>
      <c r="O1108" s="3">
        <v>2</v>
      </c>
      <c r="P1108" s="3">
        <v>212</v>
      </c>
      <c r="Q1108" s="3">
        <v>239</v>
      </c>
      <c r="R1108" s="3">
        <v>478</v>
      </c>
      <c r="S1108" s="3">
        <v>27</v>
      </c>
      <c r="T1108" s="3">
        <v>54</v>
      </c>
      <c r="U1108" s="3">
        <v>11.29</v>
      </c>
      <c r="V1108" s="2" t="s">
        <v>145</v>
      </c>
      <c r="W1108" s="2" t="s">
        <v>146</v>
      </c>
      <c r="X1108" s="2" t="s">
        <v>72</v>
      </c>
      <c r="Y1108" s="19" t="str">
        <f>VLOOKUP(G1108,'Verweis Kd-Gruppe'!$A$2:$B$8,2,FALSE)</f>
        <v>EXP</v>
      </c>
      <c r="Z1108" s="19" t="str">
        <f>VLOOKUP(J1108,'Verweis Art-Gruppe'!$A$2:$B$15,2,FALSE)</f>
        <v>Geräte</v>
      </c>
      <c r="AA1108" s="19" t="str">
        <f>VLOOKUP(W1108,'Verweis Vertreter'!$A$2:$B$24,2,FALSE)</f>
        <v>Muhsin Yortanli</v>
      </c>
      <c r="AB1108" s="12">
        <f t="shared" si="153"/>
        <v>2</v>
      </c>
      <c r="AC1108" s="12">
        <f t="shared" si="158"/>
        <v>212</v>
      </c>
      <c r="AD1108" s="12">
        <f t="shared" si="159"/>
        <v>239</v>
      </c>
      <c r="AE1108" s="12">
        <f t="shared" si="154"/>
        <v>478</v>
      </c>
      <c r="AF1108" s="12">
        <f t="shared" si="155"/>
        <v>27</v>
      </c>
      <c r="AG1108" s="12">
        <f t="shared" si="156"/>
        <v>54</v>
      </c>
      <c r="AH1108" s="9">
        <f t="shared" si="160"/>
        <v>0.11297071129707113</v>
      </c>
      <c r="AI1108" s="14">
        <f>VLOOKUP(E1108,'Verweis Faktor'!$A:$B,2,FALSE)</f>
        <v>1</v>
      </c>
      <c r="AJ1108" s="14"/>
      <c r="AK1108" s="14" t="str">
        <f>IF(AL1108="Ja","Versandkosten",VLOOKUP(E1108,'Verweis Belegart'!$A$2:$B$9,2,FALSE))</f>
        <v>Hardware</v>
      </c>
      <c r="AL1108" s="14" t="str">
        <f t="shared" si="161"/>
        <v>Nein</v>
      </c>
      <c r="AM1108" s="14" t="str">
        <f t="shared" si="157"/>
        <v>Positiv</v>
      </c>
    </row>
    <row r="1109" spans="1:39" ht="17.25" customHeight="1" x14ac:dyDescent="0.35">
      <c r="A1109" s="17">
        <v>14571966</v>
      </c>
      <c r="B1109" s="2" t="s">
        <v>1159</v>
      </c>
      <c r="C1109" s="1">
        <v>2025001</v>
      </c>
      <c r="D1109" s="1">
        <v>2000297</v>
      </c>
      <c r="E1109" s="2" t="s">
        <v>34</v>
      </c>
      <c r="F1109" s="2" t="s">
        <v>142</v>
      </c>
      <c r="G1109" s="2" t="s">
        <v>66</v>
      </c>
      <c r="H1109" s="2" t="s">
        <v>1328</v>
      </c>
      <c r="I1109" s="2" t="s">
        <v>1329</v>
      </c>
      <c r="J1109" s="2" t="s">
        <v>103</v>
      </c>
      <c r="K1109" s="2" t="s">
        <v>111</v>
      </c>
      <c r="L1109" s="2" t="s">
        <v>116</v>
      </c>
      <c r="M1109" s="2" t="s">
        <v>117</v>
      </c>
      <c r="N1109" s="2" t="s">
        <v>106</v>
      </c>
      <c r="O1109" s="3">
        <v>5</v>
      </c>
      <c r="P1109" s="3">
        <v>285</v>
      </c>
      <c r="Q1109" s="3">
        <v>309</v>
      </c>
      <c r="R1109" s="3">
        <v>1545</v>
      </c>
      <c r="S1109" s="3">
        <v>24</v>
      </c>
      <c r="T1109" s="3">
        <v>120</v>
      </c>
      <c r="U1109" s="3">
        <v>7.76</v>
      </c>
      <c r="V1109" s="2" t="s">
        <v>145</v>
      </c>
      <c r="W1109" s="2" t="s">
        <v>146</v>
      </c>
      <c r="X1109" s="2" t="s">
        <v>72</v>
      </c>
      <c r="Y1109" s="19" t="str">
        <f>VLOOKUP(G1109,'Verweis Kd-Gruppe'!$A$2:$B$8,2,FALSE)</f>
        <v>EXP</v>
      </c>
      <c r="Z1109" s="19" t="str">
        <f>VLOOKUP(J1109,'Verweis Art-Gruppe'!$A$2:$B$15,2,FALSE)</f>
        <v>Geräte</v>
      </c>
      <c r="AA1109" s="19" t="str">
        <f>VLOOKUP(W1109,'Verweis Vertreter'!$A$2:$B$24,2,FALSE)</f>
        <v>Muhsin Yortanli</v>
      </c>
      <c r="AB1109" s="12">
        <f t="shared" si="153"/>
        <v>5</v>
      </c>
      <c r="AC1109" s="12">
        <f t="shared" si="158"/>
        <v>285</v>
      </c>
      <c r="AD1109" s="12">
        <f t="shared" si="159"/>
        <v>309</v>
      </c>
      <c r="AE1109" s="12">
        <f t="shared" si="154"/>
        <v>1545</v>
      </c>
      <c r="AF1109" s="12">
        <f t="shared" si="155"/>
        <v>24</v>
      </c>
      <c r="AG1109" s="12">
        <f t="shared" si="156"/>
        <v>120</v>
      </c>
      <c r="AH1109" s="9">
        <f t="shared" si="160"/>
        <v>7.7669902912621352E-2</v>
      </c>
      <c r="AI1109" s="14">
        <f>VLOOKUP(E1109,'Verweis Faktor'!$A:$B,2,FALSE)</f>
        <v>1</v>
      </c>
      <c r="AJ1109" s="14"/>
      <c r="AK1109" s="14" t="str">
        <f>IF(AL1109="Ja","Versandkosten",VLOOKUP(E1109,'Verweis Belegart'!$A$2:$B$9,2,FALSE))</f>
        <v>Hardware</v>
      </c>
      <c r="AL1109" s="14" t="str">
        <f t="shared" si="161"/>
        <v>Nein</v>
      </c>
      <c r="AM1109" s="14" t="str">
        <f t="shared" si="157"/>
        <v>Positiv</v>
      </c>
    </row>
    <row r="1110" spans="1:39" ht="17.25" customHeight="1" x14ac:dyDescent="0.35">
      <c r="A1110" s="17">
        <v>14571966</v>
      </c>
      <c r="B1110" s="2" t="s">
        <v>1159</v>
      </c>
      <c r="C1110" s="1">
        <v>2025001</v>
      </c>
      <c r="D1110" s="1">
        <v>2000297</v>
      </c>
      <c r="E1110" s="2" t="s">
        <v>34</v>
      </c>
      <c r="F1110" s="2" t="s">
        <v>142</v>
      </c>
      <c r="G1110" s="2" t="s">
        <v>66</v>
      </c>
      <c r="H1110" s="2" t="s">
        <v>1328</v>
      </c>
      <c r="I1110" s="2" t="s">
        <v>1329</v>
      </c>
      <c r="J1110" s="2" t="s">
        <v>103</v>
      </c>
      <c r="K1110" s="2" t="s">
        <v>115</v>
      </c>
      <c r="L1110" s="2" t="s">
        <v>874</v>
      </c>
      <c r="M1110" s="2" t="s">
        <v>875</v>
      </c>
      <c r="N1110" s="2" t="s">
        <v>719</v>
      </c>
      <c r="O1110" s="3">
        <v>2</v>
      </c>
      <c r="P1110" s="3">
        <v>591</v>
      </c>
      <c r="Q1110" s="3">
        <v>645</v>
      </c>
      <c r="R1110" s="3">
        <v>1290</v>
      </c>
      <c r="S1110" s="3">
        <v>54</v>
      </c>
      <c r="T1110" s="3">
        <v>108</v>
      </c>
      <c r="U1110" s="3">
        <v>8.3699999999999992</v>
      </c>
      <c r="V1110" s="2" t="s">
        <v>145</v>
      </c>
      <c r="W1110" s="2" t="s">
        <v>146</v>
      </c>
      <c r="X1110" s="2" t="s">
        <v>72</v>
      </c>
      <c r="Y1110" s="19" t="str">
        <f>VLOOKUP(G1110,'Verweis Kd-Gruppe'!$A$2:$B$8,2,FALSE)</f>
        <v>EXP</v>
      </c>
      <c r="Z1110" s="19" t="str">
        <f>VLOOKUP(J1110,'Verweis Art-Gruppe'!$A$2:$B$15,2,FALSE)</f>
        <v>Geräte</v>
      </c>
      <c r="AA1110" s="19" t="str">
        <f>VLOOKUP(W1110,'Verweis Vertreter'!$A$2:$B$24,2,FALSE)</f>
        <v>Muhsin Yortanli</v>
      </c>
      <c r="AB1110" s="12">
        <f t="shared" si="153"/>
        <v>2</v>
      </c>
      <c r="AC1110" s="12">
        <f t="shared" si="158"/>
        <v>591</v>
      </c>
      <c r="AD1110" s="12">
        <f t="shared" si="159"/>
        <v>645</v>
      </c>
      <c r="AE1110" s="12">
        <f t="shared" si="154"/>
        <v>1290</v>
      </c>
      <c r="AF1110" s="12">
        <f t="shared" si="155"/>
        <v>54</v>
      </c>
      <c r="AG1110" s="12">
        <f t="shared" si="156"/>
        <v>108</v>
      </c>
      <c r="AH1110" s="9">
        <f t="shared" si="160"/>
        <v>8.3720930232558138E-2</v>
      </c>
      <c r="AI1110" s="14">
        <f>VLOOKUP(E1110,'Verweis Faktor'!$A:$B,2,FALSE)</f>
        <v>1</v>
      </c>
      <c r="AJ1110" s="14"/>
      <c r="AK1110" s="14" t="str">
        <f>IF(AL1110="Ja","Versandkosten",VLOOKUP(E1110,'Verweis Belegart'!$A$2:$B$9,2,FALSE))</f>
        <v>Hardware</v>
      </c>
      <c r="AL1110" s="14" t="str">
        <f t="shared" si="161"/>
        <v>Nein</v>
      </c>
      <c r="AM1110" s="14" t="str">
        <f t="shared" si="157"/>
        <v>Positiv</v>
      </c>
    </row>
    <row r="1111" spans="1:39" ht="17.25" customHeight="1" x14ac:dyDescent="0.35">
      <c r="A1111" s="17">
        <v>14571729</v>
      </c>
      <c r="B1111" s="2" t="s">
        <v>1159</v>
      </c>
      <c r="C1111" s="1">
        <v>2025001</v>
      </c>
      <c r="D1111" s="1">
        <v>2000298</v>
      </c>
      <c r="E1111" s="2" t="s">
        <v>34</v>
      </c>
      <c r="F1111" s="2" t="s">
        <v>35</v>
      </c>
      <c r="G1111" s="2" t="s">
        <v>36</v>
      </c>
      <c r="H1111" s="2" t="s">
        <v>600</v>
      </c>
      <c r="I1111" s="2" t="s">
        <v>601</v>
      </c>
      <c r="J1111" s="2" t="s">
        <v>2791</v>
      </c>
      <c r="K1111" s="2" t="s">
        <v>28</v>
      </c>
      <c r="L1111" s="2" t="s">
        <v>249</v>
      </c>
      <c r="M1111" s="2" t="s">
        <v>250</v>
      </c>
      <c r="N1111" s="2" t="s">
        <v>122</v>
      </c>
      <c r="O1111" s="3">
        <v>1</v>
      </c>
      <c r="P1111" s="3">
        <v>0</v>
      </c>
      <c r="Q1111" s="3">
        <v>6.35</v>
      </c>
      <c r="R1111" s="3">
        <v>6.35</v>
      </c>
      <c r="S1111" s="3">
        <v>6.35</v>
      </c>
      <c r="T1111" s="3">
        <v>6.35</v>
      </c>
      <c r="U1111" s="3"/>
      <c r="V1111" s="2" t="s">
        <v>235</v>
      </c>
      <c r="W1111" s="2" t="s">
        <v>236</v>
      </c>
      <c r="X1111" s="2" t="s">
        <v>33</v>
      </c>
      <c r="Y1111" s="19" t="str">
        <f>VLOOKUP(G1111,'Verweis Kd-Gruppe'!$A$2:$B$8,2,FALSE)</f>
        <v>GRK</v>
      </c>
      <c r="Z1111" s="19" t="str">
        <f>VLOOKUP(J1111,'Verweis Art-Gruppe'!$A$2:$B$15,2,FALSE)</f>
        <v>Sonstige</v>
      </c>
      <c r="AA1111" s="19" t="str">
        <f>VLOOKUP(W1111,'Verweis Vertreter'!$A$2:$B$24,2,FALSE)</f>
        <v>Patrick Verfürth</v>
      </c>
      <c r="AB1111" s="12">
        <f t="shared" si="153"/>
        <v>1</v>
      </c>
      <c r="AC1111" s="12">
        <f t="shared" si="158"/>
        <v>0</v>
      </c>
      <c r="AD1111" s="12">
        <f t="shared" si="159"/>
        <v>6.35</v>
      </c>
      <c r="AE1111" s="12">
        <f t="shared" si="154"/>
        <v>6.35</v>
      </c>
      <c r="AF1111" s="12">
        <f t="shared" si="155"/>
        <v>6.35</v>
      </c>
      <c r="AG1111" s="12">
        <f t="shared" si="156"/>
        <v>6.35</v>
      </c>
      <c r="AH1111" s="9">
        <f t="shared" si="160"/>
        <v>1</v>
      </c>
      <c r="AI1111" s="14">
        <f>VLOOKUP(E1111,'Verweis Faktor'!$A:$B,2,FALSE)</f>
        <v>1</v>
      </c>
      <c r="AJ1111" s="14"/>
      <c r="AK1111" s="14" t="str">
        <f>IF(AL1111="Ja","Versandkosten",VLOOKUP(E1111,'Verweis Belegart'!$A$2:$B$9,2,FALSE))</f>
        <v>Versandkosten</v>
      </c>
      <c r="AL1111" s="14" t="str">
        <f t="shared" si="161"/>
        <v>Ja</v>
      </c>
      <c r="AM1111" s="14" t="str">
        <f t="shared" si="157"/>
        <v>Positiv</v>
      </c>
    </row>
    <row r="1112" spans="1:39" ht="17.25" customHeight="1" x14ac:dyDescent="0.35">
      <c r="A1112" s="17">
        <v>14571729</v>
      </c>
      <c r="B1112" s="2" t="s">
        <v>1159</v>
      </c>
      <c r="C1112" s="1">
        <v>2025001</v>
      </c>
      <c r="D1112" s="1">
        <v>2000298</v>
      </c>
      <c r="E1112" s="2" t="s">
        <v>34</v>
      </c>
      <c r="F1112" s="2" t="s">
        <v>35</v>
      </c>
      <c r="G1112" s="2" t="s">
        <v>36</v>
      </c>
      <c r="H1112" s="2" t="s">
        <v>600</v>
      </c>
      <c r="I1112" s="2" t="s">
        <v>601</v>
      </c>
      <c r="J1112" s="2" t="s">
        <v>103</v>
      </c>
      <c r="K1112" s="2" t="s">
        <v>45</v>
      </c>
      <c r="L1112" s="2" t="s">
        <v>1064</v>
      </c>
      <c r="M1112" s="2" t="s">
        <v>1065</v>
      </c>
      <c r="N1112" s="2" t="s">
        <v>62</v>
      </c>
      <c r="O1112" s="3">
        <v>1</v>
      </c>
      <c r="P1112" s="3">
        <v>149</v>
      </c>
      <c r="Q1112" s="3">
        <v>159</v>
      </c>
      <c r="R1112" s="3">
        <v>159</v>
      </c>
      <c r="S1112" s="3">
        <v>10</v>
      </c>
      <c r="T1112" s="3">
        <v>10</v>
      </c>
      <c r="U1112" s="3">
        <v>6.28</v>
      </c>
      <c r="V1112" s="2" t="s">
        <v>235</v>
      </c>
      <c r="W1112" s="2" t="s">
        <v>236</v>
      </c>
      <c r="X1112" s="2" t="s">
        <v>33</v>
      </c>
      <c r="Y1112" s="19" t="str">
        <f>VLOOKUP(G1112,'Verweis Kd-Gruppe'!$A$2:$B$8,2,FALSE)</f>
        <v>GRK</v>
      </c>
      <c r="Z1112" s="19" t="str">
        <f>VLOOKUP(J1112,'Verweis Art-Gruppe'!$A$2:$B$15,2,FALSE)</f>
        <v>Geräte</v>
      </c>
      <c r="AA1112" s="19" t="str">
        <f>VLOOKUP(W1112,'Verweis Vertreter'!$A$2:$B$24,2,FALSE)</f>
        <v>Patrick Verfürth</v>
      </c>
      <c r="AB1112" s="12">
        <f t="shared" si="153"/>
        <v>1</v>
      </c>
      <c r="AC1112" s="12">
        <f t="shared" si="158"/>
        <v>149</v>
      </c>
      <c r="AD1112" s="12">
        <f t="shared" si="159"/>
        <v>159</v>
      </c>
      <c r="AE1112" s="12">
        <f t="shared" si="154"/>
        <v>159</v>
      </c>
      <c r="AF1112" s="12">
        <f t="shared" si="155"/>
        <v>10</v>
      </c>
      <c r="AG1112" s="12">
        <f t="shared" si="156"/>
        <v>10</v>
      </c>
      <c r="AH1112" s="9">
        <f t="shared" si="160"/>
        <v>6.2893081761006289E-2</v>
      </c>
      <c r="AI1112" s="14">
        <f>VLOOKUP(E1112,'Verweis Faktor'!$A:$B,2,FALSE)</f>
        <v>1</v>
      </c>
      <c r="AJ1112" s="14"/>
      <c r="AK1112" s="14" t="str">
        <f>IF(AL1112="Ja","Versandkosten",VLOOKUP(E1112,'Verweis Belegart'!$A$2:$B$9,2,FALSE))</f>
        <v>Hardware</v>
      </c>
      <c r="AL1112" s="14" t="str">
        <f t="shared" si="161"/>
        <v>Nein</v>
      </c>
      <c r="AM1112" s="14" t="str">
        <f t="shared" si="157"/>
        <v>Positiv</v>
      </c>
    </row>
    <row r="1113" spans="1:39" ht="17.25" customHeight="1" x14ac:dyDescent="0.35">
      <c r="A1113" s="17">
        <v>14571740</v>
      </c>
      <c r="B1113" s="2" t="s">
        <v>1159</v>
      </c>
      <c r="C1113" s="1">
        <v>2025001</v>
      </c>
      <c r="D1113" s="1">
        <v>2000299</v>
      </c>
      <c r="E1113" s="2" t="s">
        <v>34</v>
      </c>
      <c r="F1113" s="2" t="s">
        <v>35</v>
      </c>
      <c r="G1113" s="2" t="s">
        <v>36</v>
      </c>
      <c r="H1113" s="2" t="s">
        <v>600</v>
      </c>
      <c r="I1113" s="2" t="s">
        <v>601</v>
      </c>
      <c r="J1113" s="2" t="s">
        <v>2791</v>
      </c>
      <c r="K1113" s="2" t="s">
        <v>28</v>
      </c>
      <c r="L1113" s="2" t="s">
        <v>249</v>
      </c>
      <c r="M1113" s="2" t="s">
        <v>250</v>
      </c>
      <c r="N1113" s="2" t="s">
        <v>122</v>
      </c>
      <c r="O1113" s="3">
        <v>1</v>
      </c>
      <c r="P1113" s="3">
        <v>0</v>
      </c>
      <c r="Q1113" s="3">
        <v>6.35</v>
      </c>
      <c r="R1113" s="3">
        <v>6.35</v>
      </c>
      <c r="S1113" s="3">
        <v>6.35</v>
      </c>
      <c r="T1113" s="3">
        <v>6.35</v>
      </c>
      <c r="U1113" s="3"/>
      <c r="V1113" s="2" t="s">
        <v>235</v>
      </c>
      <c r="W1113" s="2" t="s">
        <v>236</v>
      </c>
      <c r="X1113" s="2" t="s">
        <v>33</v>
      </c>
      <c r="Y1113" s="19" t="str">
        <f>VLOOKUP(G1113,'Verweis Kd-Gruppe'!$A$2:$B$8,2,FALSE)</f>
        <v>GRK</v>
      </c>
      <c r="Z1113" s="19" t="str">
        <f>VLOOKUP(J1113,'Verweis Art-Gruppe'!$A$2:$B$15,2,FALSE)</f>
        <v>Sonstige</v>
      </c>
      <c r="AA1113" s="19" t="str">
        <f>VLOOKUP(W1113,'Verweis Vertreter'!$A$2:$B$24,2,FALSE)</f>
        <v>Patrick Verfürth</v>
      </c>
      <c r="AB1113" s="12">
        <f t="shared" si="153"/>
        <v>1</v>
      </c>
      <c r="AC1113" s="12">
        <f t="shared" si="158"/>
        <v>0</v>
      </c>
      <c r="AD1113" s="12">
        <f t="shared" si="159"/>
        <v>6.35</v>
      </c>
      <c r="AE1113" s="12">
        <f t="shared" si="154"/>
        <v>6.35</v>
      </c>
      <c r="AF1113" s="12">
        <f t="shared" si="155"/>
        <v>6.35</v>
      </c>
      <c r="AG1113" s="12">
        <f t="shared" si="156"/>
        <v>6.35</v>
      </c>
      <c r="AH1113" s="9">
        <f t="shared" si="160"/>
        <v>1</v>
      </c>
      <c r="AI1113" s="14">
        <f>VLOOKUP(E1113,'Verweis Faktor'!$A:$B,2,FALSE)</f>
        <v>1</v>
      </c>
      <c r="AJ1113" s="14"/>
      <c r="AK1113" s="14" t="str">
        <f>IF(AL1113="Ja","Versandkosten",VLOOKUP(E1113,'Verweis Belegart'!$A$2:$B$9,2,FALSE))</f>
        <v>Versandkosten</v>
      </c>
      <c r="AL1113" s="14" t="str">
        <f t="shared" si="161"/>
        <v>Ja</v>
      </c>
      <c r="AM1113" s="14" t="str">
        <f t="shared" si="157"/>
        <v>Positiv</v>
      </c>
    </row>
    <row r="1114" spans="1:39" ht="17.25" customHeight="1" x14ac:dyDescent="0.35">
      <c r="A1114" s="17">
        <v>14571740</v>
      </c>
      <c r="B1114" s="2" t="s">
        <v>1159</v>
      </c>
      <c r="C1114" s="1">
        <v>2025001</v>
      </c>
      <c r="D1114" s="1">
        <v>2000299</v>
      </c>
      <c r="E1114" s="2" t="s">
        <v>34</v>
      </c>
      <c r="F1114" s="2" t="s">
        <v>35</v>
      </c>
      <c r="G1114" s="2" t="s">
        <v>36</v>
      </c>
      <c r="H1114" s="2" t="s">
        <v>600</v>
      </c>
      <c r="I1114" s="2" t="s">
        <v>601</v>
      </c>
      <c r="J1114" s="2" t="s">
        <v>103</v>
      </c>
      <c r="K1114" s="2" t="s">
        <v>45</v>
      </c>
      <c r="L1114" s="2" t="s">
        <v>608</v>
      </c>
      <c r="M1114" s="2" t="s">
        <v>609</v>
      </c>
      <c r="N1114" s="2" t="s">
        <v>610</v>
      </c>
      <c r="O1114" s="3">
        <v>1</v>
      </c>
      <c r="P1114" s="3">
        <v>181</v>
      </c>
      <c r="Q1114" s="3">
        <v>192</v>
      </c>
      <c r="R1114" s="3">
        <v>192</v>
      </c>
      <c r="S1114" s="3">
        <v>11</v>
      </c>
      <c r="T1114" s="3">
        <v>11</v>
      </c>
      <c r="U1114" s="3">
        <v>5.72</v>
      </c>
      <c r="V1114" s="2" t="s">
        <v>235</v>
      </c>
      <c r="W1114" s="2" t="s">
        <v>236</v>
      </c>
      <c r="X1114" s="2" t="s">
        <v>33</v>
      </c>
      <c r="Y1114" s="19" t="str">
        <f>VLOOKUP(G1114,'Verweis Kd-Gruppe'!$A$2:$B$8,2,FALSE)</f>
        <v>GRK</v>
      </c>
      <c r="Z1114" s="19" t="str">
        <f>VLOOKUP(J1114,'Verweis Art-Gruppe'!$A$2:$B$15,2,FALSE)</f>
        <v>Geräte</v>
      </c>
      <c r="AA1114" s="19" t="str">
        <f>VLOOKUP(W1114,'Verweis Vertreter'!$A$2:$B$24,2,FALSE)</f>
        <v>Patrick Verfürth</v>
      </c>
      <c r="AB1114" s="12">
        <f t="shared" si="153"/>
        <v>1</v>
      </c>
      <c r="AC1114" s="12">
        <f t="shared" si="158"/>
        <v>181</v>
      </c>
      <c r="AD1114" s="12">
        <f t="shared" si="159"/>
        <v>192</v>
      </c>
      <c r="AE1114" s="12">
        <f t="shared" si="154"/>
        <v>192</v>
      </c>
      <c r="AF1114" s="12">
        <f t="shared" si="155"/>
        <v>11</v>
      </c>
      <c r="AG1114" s="12">
        <f t="shared" si="156"/>
        <v>11</v>
      </c>
      <c r="AH1114" s="9">
        <f t="shared" si="160"/>
        <v>5.7291666666666664E-2</v>
      </c>
      <c r="AI1114" s="14">
        <f>VLOOKUP(E1114,'Verweis Faktor'!$A:$B,2,FALSE)</f>
        <v>1</v>
      </c>
      <c r="AJ1114" s="14"/>
      <c r="AK1114" s="14" t="str">
        <f>IF(AL1114="Ja","Versandkosten",VLOOKUP(E1114,'Verweis Belegart'!$A$2:$B$9,2,FALSE))</f>
        <v>Hardware</v>
      </c>
      <c r="AL1114" s="14" t="str">
        <f t="shared" si="161"/>
        <v>Nein</v>
      </c>
      <c r="AM1114" s="14" t="str">
        <f t="shared" si="157"/>
        <v>Positiv</v>
      </c>
    </row>
    <row r="1115" spans="1:39" ht="17.25" customHeight="1" x14ac:dyDescent="0.35">
      <c r="A1115" s="17">
        <v>14571749</v>
      </c>
      <c r="B1115" s="2" t="s">
        <v>1159</v>
      </c>
      <c r="C1115" s="1">
        <v>2025001</v>
      </c>
      <c r="D1115" s="1">
        <v>2000300</v>
      </c>
      <c r="E1115" s="2" t="s">
        <v>34</v>
      </c>
      <c r="F1115" s="2" t="s">
        <v>35</v>
      </c>
      <c r="G1115" s="2" t="s">
        <v>36</v>
      </c>
      <c r="H1115" s="2" t="s">
        <v>600</v>
      </c>
      <c r="I1115" s="2" t="s">
        <v>601</v>
      </c>
      <c r="J1115" s="2" t="s">
        <v>2791</v>
      </c>
      <c r="K1115" s="2" t="s">
        <v>28</v>
      </c>
      <c r="L1115" s="2" t="s">
        <v>249</v>
      </c>
      <c r="M1115" s="2" t="s">
        <v>250</v>
      </c>
      <c r="N1115" s="2" t="s">
        <v>122</v>
      </c>
      <c r="O1115" s="3">
        <v>1</v>
      </c>
      <c r="P1115" s="3">
        <v>0</v>
      </c>
      <c r="Q1115" s="3">
        <v>6.35</v>
      </c>
      <c r="R1115" s="3">
        <v>6.35</v>
      </c>
      <c r="S1115" s="3">
        <v>6.35</v>
      </c>
      <c r="T1115" s="3">
        <v>6.35</v>
      </c>
      <c r="U1115" s="3"/>
      <c r="V1115" s="2" t="s">
        <v>235</v>
      </c>
      <c r="W1115" s="2" t="s">
        <v>236</v>
      </c>
      <c r="X1115" s="2" t="s">
        <v>33</v>
      </c>
      <c r="Y1115" s="19" t="str">
        <f>VLOOKUP(G1115,'Verweis Kd-Gruppe'!$A$2:$B$8,2,FALSE)</f>
        <v>GRK</v>
      </c>
      <c r="Z1115" s="19" t="str">
        <f>VLOOKUP(J1115,'Verweis Art-Gruppe'!$A$2:$B$15,2,FALSE)</f>
        <v>Sonstige</v>
      </c>
      <c r="AA1115" s="19" t="str">
        <f>VLOOKUP(W1115,'Verweis Vertreter'!$A$2:$B$24,2,FALSE)</f>
        <v>Patrick Verfürth</v>
      </c>
      <c r="AB1115" s="12">
        <f t="shared" si="153"/>
        <v>1</v>
      </c>
      <c r="AC1115" s="12">
        <f t="shared" si="158"/>
        <v>0</v>
      </c>
      <c r="AD1115" s="12">
        <f t="shared" si="159"/>
        <v>6.35</v>
      </c>
      <c r="AE1115" s="12">
        <f t="shared" si="154"/>
        <v>6.35</v>
      </c>
      <c r="AF1115" s="12">
        <f t="shared" si="155"/>
        <v>6.35</v>
      </c>
      <c r="AG1115" s="12">
        <f t="shared" si="156"/>
        <v>6.35</v>
      </c>
      <c r="AH1115" s="9">
        <f t="shared" si="160"/>
        <v>1</v>
      </c>
      <c r="AI1115" s="14">
        <f>VLOOKUP(E1115,'Verweis Faktor'!$A:$B,2,FALSE)</f>
        <v>1</v>
      </c>
      <c r="AJ1115" s="14"/>
      <c r="AK1115" s="14" t="str">
        <f>IF(AL1115="Ja","Versandkosten",VLOOKUP(E1115,'Verweis Belegart'!$A$2:$B$9,2,FALSE))</f>
        <v>Versandkosten</v>
      </c>
      <c r="AL1115" s="14" t="str">
        <f t="shared" si="161"/>
        <v>Ja</v>
      </c>
      <c r="AM1115" s="14" t="str">
        <f t="shared" si="157"/>
        <v>Positiv</v>
      </c>
    </row>
    <row r="1116" spans="1:39" ht="17.25" customHeight="1" x14ac:dyDescent="0.35">
      <c r="A1116" s="17">
        <v>14571749</v>
      </c>
      <c r="B1116" s="2" t="s">
        <v>1159</v>
      </c>
      <c r="C1116" s="1">
        <v>2025001</v>
      </c>
      <c r="D1116" s="1">
        <v>2000300</v>
      </c>
      <c r="E1116" s="2" t="s">
        <v>34</v>
      </c>
      <c r="F1116" s="2" t="s">
        <v>35</v>
      </c>
      <c r="G1116" s="2" t="s">
        <v>36</v>
      </c>
      <c r="H1116" s="2" t="s">
        <v>600</v>
      </c>
      <c r="I1116" s="2" t="s">
        <v>601</v>
      </c>
      <c r="J1116" s="2" t="s">
        <v>103</v>
      </c>
      <c r="K1116" s="2" t="s">
        <v>45</v>
      </c>
      <c r="L1116" s="2" t="s">
        <v>608</v>
      </c>
      <c r="M1116" s="2" t="s">
        <v>609</v>
      </c>
      <c r="N1116" s="2" t="s">
        <v>610</v>
      </c>
      <c r="O1116" s="3">
        <v>1</v>
      </c>
      <c r="P1116" s="3">
        <v>181</v>
      </c>
      <c r="Q1116" s="3">
        <v>192</v>
      </c>
      <c r="R1116" s="3">
        <v>192</v>
      </c>
      <c r="S1116" s="3">
        <v>11</v>
      </c>
      <c r="T1116" s="3">
        <v>11</v>
      </c>
      <c r="U1116" s="3">
        <v>5.72</v>
      </c>
      <c r="V1116" s="2" t="s">
        <v>235</v>
      </c>
      <c r="W1116" s="2" t="s">
        <v>236</v>
      </c>
      <c r="X1116" s="2" t="s">
        <v>33</v>
      </c>
      <c r="Y1116" s="19" t="str">
        <f>VLOOKUP(G1116,'Verweis Kd-Gruppe'!$A$2:$B$8,2,FALSE)</f>
        <v>GRK</v>
      </c>
      <c r="Z1116" s="19" t="str">
        <f>VLOOKUP(J1116,'Verweis Art-Gruppe'!$A$2:$B$15,2,FALSE)</f>
        <v>Geräte</v>
      </c>
      <c r="AA1116" s="19" t="str">
        <f>VLOOKUP(W1116,'Verweis Vertreter'!$A$2:$B$24,2,FALSE)</f>
        <v>Patrick Verfürth</v>
      </c>
      <c r="AB1116" s="12">
        <f t="shared" si="153"/>
        <v>1</v>
      </c>
      <c r="AC1116" s="12">
        <f t="shared" si="158"/>
        <v>181</v>
      </c>
      <c r="AD1116" s="12">
        <f t="shared" si="159"/>
        <v>192</v>
      </c>
      <c r="AE1116" s="12">
        <f t="shared" si="154"/>
        <v>192</v>
      </c>
      <c r="AF1116" s="12">
        <f t="shared" si="155"/>
        <v>11</v>
      </c>
      <c r="AG1116" s="12">
        <f t="shared" si="156"/>
        <v>11</v>
      </c>
      <c r="AH1116" s="9">
        <f t="shared" si="160"/>
        <v>5.7291666666666664E-2</v>
      </c>
      <c r="AI1116" s="14">
        <f>VLOOKUP(E1116,'Verweis Faktor'!$A:$B,2,FALSE)</f>
        <v>1</v>
      </c>
      <c r="AJ1116" s="14"/>
      <c r="AK1116" s="14" t="str">
        <f>IF(AL1116="Ja","Versandkosten",VLOOKUP(E1116,'Verweis Belegart'!$A$2:$B$9,2,FALSE))</f>
        <v>Hardware</v>
      </c>
      <c r="AL1116" s="14" t="str">
        <f t="shared" si="161"/>
        <v>Nein</v>
      </c>
      <c r="AM1116" s="14" t="str">
        <f t="shared" si="157"/>
        <v>Positiv</v>
      </c>
    </row>
    <row r="1117" spans="1:39" ht="17.25" customHeight="1" x14ac:dyDescent="0.35">
      <c r="A1117" s="17">
        <v>14571767</v>
      </c>
      <c r="B1117" s="2" t="s">
        <v>1159</v>
      </c>
      <c r="C1117" s="1">
        <v>2025001</v>
      </c>
      <c r="D1117" s="1">
        <v>2000301</v>
      </c>
      <c r="E1117" s="2" t="s">
        <v>34</v>
      </c>
      <c r="F1117" s="2" t="s">
        <v>35</v>
      </c>
      <c r="G1117" s="2" t="s">
        <v>36</v>
      </c>
      <c r="H1117" s="2" t="s">
        <v>600</v>
      </c>
      <c r="I1117" s="2" t="s">
        <v>601</v>
      </c>
      <c r="J1117" s="2" t="s">
        <v>2791</v>
      </c>
      <c r="K1117" s="2" t="s">
        <v>28</v>
      </c>
      <c r="L1117" s="2" t="s">
        <v>249</v>
      </c>
      <c r="M1117" s="2" t="s">
        <v>250</v>
      </c>
      <c r="N1117" s="2" t="s">
        <v>122</v>
      </c>
      <c r="O1117" s="3">
        <v>1</v>
      </c>
      <c r="P1117" s="3">
        <v>0</v>
      </c>
      <c r="Q1117" s="3">
        <v>6.35</v>
      </c>
      <c r="R1117" s="3">
        <v>6.35</v>
      </c>
      <c r="S1117" s="3">
        <v>6.35</v>
      </c>
      <c r="T1117" s="3">
        <v>6.35</v>
      </c>
      <c r="U1117" s="3"/>
      <c r="V1117" s="2" t="s">
        <v>235</v>
      </c>
      <c r="W1117" s="2" t="s">
        <v>236</v>
      </c>
      <c r="X1117" s="2" t="s">
        <v>33</v>
      </c>
      <c r="Y1117" s="19" t="str">
        <f>VLOOKUP(G1117,'Verweis Kd-Gruppe'!$A$2:$B$8,2,FALSE)</f>
        <v>GRK</v>
      </c>
      <c r="Z1117" s="19" t="str">
        <f>VLOOKUP(J1117,'Verweis Art-Gruppe'!$A$2:$B$15,2,FALSE)</f>
        <v>Sonstige</v>
      </c>
      <c r="AA1117" s="19" t="str">
        <f>VLOOKUP(W1117,'Verweis Vertreter'!$A$2:$B$24,2,FALSE)</f>
        <v>Patrick Verfürth</v>
      </c>
      <c r="AB1117" s="12">
        <f t="shared" si="153"/>
        <v>1</v>
      </c>
      <c r="AC1117" s="12">
        <f t="shared" si="158"/>
        <v>0</v>
      </c>
      <c r="AD1117" s="12">
        <f t="shared" si="159"/>
        <v>6.35</v>
      </c>
      <c r="AE1117" s="12">
        <f t="shared" si="154"/>
        <v>6.35</v>
      </c>
      <c r="AF1117" s="12">
        <f t="shared" si="155"/>
        <v>6.35</v>
      </c>
      <c r="AG1117" s="12">
        <f t="shared" si="156"/>
        <v>6.35</v>
      </c>
      <c r="AH1117" s="9">
        <f t="shared" si="160"/>
        <v>1</v>
      </c>
      <c r="AI1117" s="14">
        <f>VLOOKUP(E1117,'Verweis Faktor'!$A:$B,2,FALSE)</f>
        <v>1</v>
      </c>
      <c r="AJ1117" s="14"/>
      <c r="AK1117" s="14" t="str">
        <f>IF(AL1117="Ja","Versandkosten",VLOOKUP(E1117,'Verweis Belegart'!$A$2:$B$9,2,FALSE))</f>
        <v>Versandkosten</v>
      </c>
      <c r="AL1117" s="14" t="str">
        <f t="shared" si="161"/>
        <v>Ja</v>
      </c>
      <c r="AM1117" s="14" t="str">
        <f t="shared" si="157"/>
        <v>Positiv</v>
      </c>
    </row>
    <row r="1118" spans="1:39" ht="17.25" customHeight="1" x14ac:dyDescent="0.35">
      <c r="A1118" s="17">
        <v>14571767</v>
      </c>
      <c r="B1118" s="2" t="s">
        <v>1159</v>
      </c>
      <c r="C1118" s="1">
        <v>2025001</v>
      </c>
      <c r="D1118" s="1">
        <v>2000301</v>
      </c>
      <c r="E1118" s="2" t="s">
        <v>34</v>
      </c>
      <c r="F1118" s="2" t="s">
        <v>35</v>
      </c>
      <c r="G1118" s="2" t="s">
        <v>36</v>
      </c>
      <c r="H1118" s="2" t="s">
        <v>600</v>
      </c>
      <c r="I1118" s="2" t="s">
        <v>601</v>
      </c>
      <c r="J1118" s="2" t="s">
        <v>103</v>
      </c>
      <c r="K1118" s="2" t="s">
        <v>45</v>
      </c>
      <c r="L1118" s="2" t="s">
        <v>866</v>
      </c>
      <c r="M1118" s="2" t="s">
        <v>867</v>
      </c>
      <c r="N1118" s="2" t="s">
        <v>868</v>
      </c>
      <c r="O1118" s="3">
        <v>1</v>
      </c>
      <c r="P1118" s="3">
        <v>276.61900000000003</v>
      </c>
      <c r="Q1118" s="3">
        <v>287</v>
      </c>
      <c r="R1118" s="3">
        <v>287</v>
      </c>
      <c r="S1118" s="3">
        <v>10.381</v>
      </c>
      <c r="T1118" s="3">
        <v>10.38</v>
      </c>
      <c r="U1118" s="3">
        <v>3.61</v>
      </c>
      <c r="V1118" s="2" t="s">
        <v>235</v>
      </c>
      <c r="W1118" s="2" t="s">
        <v>236</v>
      </c>
      <c r="X1118" s="2" t="s">
        <v>33</v>
      </c>
      <c r="Y1118" s="19" t="str">
        <f>VLOOKUP(G1118,'Verweis Kd-Gruppe'!$A$2:$B$8,2,FALSE)</f>
        <v>GRK</v>
      </c>
      <c r="Z1118" s="19" t="str">
        <f>VLOOKUP(J1118,'Verweis Art-Gruppe'!$A$2:$B$15,2,FALSE)</f>
        <v>Geräte</v>
      </c>
      <c r="AA1118" s="19" t="str">
        <f>VLOOKUP(W1118,'Verweis Vertreter'!$A$2:$B$24,2,FALSE)</f>
        <v>Patrick Verfürth</v>
      </c>
      <c r="AB1118" s="12">
        <f t="shared" si="153"/>
        <v>1</v>
      </c>
      <c r="AC1118" s="12">
        <f t="shared" si="158"/>
        <v>276.61900000000003</v>
      </c>
      <c r="AD1118" s="12">
        <f t="shared" si="159"/>
        <v>287</v>
      </c>
      <c r="AE1118" s="12">
        <f t="shared" si="154"/>
        <v>287</v>
      </c>
      <c r="AF1118" s="12">
        <f t="shared" si="155"/>
        <v>10.381</v>
      </c>
      <c r="AG1118" s="12">
        <f t="shared" si="156"/>
        <v>10.38</v>
      </c>
      <c r="AH1118" s="9">
        <f t="shared" si="160"/>
        <v>3.6167247386759582E-2</v>
      </c>
      <c r="AI1118" s="14">
        <f>VLOOKUP(E1118,'Verweis Faktor'!$A:$B,2,FALSE)</f>
        <v>1</v>
      </c>
      <c r="AJ1118" s="14"/>
      <c r="AK1118" s="14" t="str">
        <f>IF(AL1118="Ja","Versandkosten",VLOOKUP(E1118,'Verweis Belegart'!$A$2:$B$9,2,FALSE))</f>
        <v>Hardware</v>
      </c>
      <c r="AL1118" s="14" t="str">
        <f t="shared" si="161"/>
        <v>Nein</v>
      </c>
      <c r="AM1118" s="14" t="str">
        <f t="shared" si="157"/>
        <v>Positiv</v>
      </c>
    </row>
    <row r="1119" spans="1:39" ht="17.25" customHeight="1" x14ac:dyDescent="0.35">
      <c r="A1119" s="17">
        <v>14571855</v>
      </c>
      <c r="B1119" s="2" t="s">
        <v>1159</v>
      </c>
      <c r="C1119" s="1">
        <v>2025001</v>
      </c>
      <c r="D1119" s="1">
        <v>2000302</v>
      </c>
      <c r="E1119" s="2" t="s">
        <v>34</v>
      </c>
      <c r="F1119" s="2" t="s">
        <v>35</v>
      </c>
      <c r="G1119" s="2" t="s">
        <v>36</v>
      </c>
      <c r="H1119" s="2" t="s">
        <v>600</v>
      </c>
      <c r="I1119" s="2" t="s">
        <v>601</v>
      </c>
      <c r="J1119" s="2" t="s">
        <v>2791</v>
      </c>
      <c r="K1119" s="2" t="s">
        <v>28</v>
      </c>
      <c r="L1119" s="2" t="s">
        <v>249</v>
      </c>
      <c r="M1119" s="2" t="s">
        <v>250</v>
      </c>
      <c r="N1119" s="2" t="s">
        <v>122</v>
      </c>
      <c r="O1119" s="3">
        <v>1</v>
      </c>
      <c r="P1119" s="3">
        <v>0</v>
      </c>
      <c r="Q1119" s="3">
        <v>6.35</v>
      </c>
      <c r="R1119" s="3">
        <v>6.35</v>
      </c>
      <c r="S1119" s="3">
        <v>6.35</v>
      </c>
      <c r="T1119" s="3">
        <v>6.35</v>
      </c>
      <c r="U1119" s="3"/>
      <c r="V1119" s="2" t="s">
        <v>235</v>
      </c>
      <c r="W1119" s="2" t="s">
        <v>236</v>
      </c>
      <c r="X1119" s="2" t="s">
        <v>33</v>
      </c>
      <c r="Y1119" s="19" t="str">
        <f>VLOOKUP(G1119,'Verweis Kd-Gruppe'!$A$2:$B$8,2,FALSE)</f>
        <v>GRK</v>
      </c>
      <c r="Z1119" s="19" t="str">
        <f>VLOOKUP(J1119,'Verweis Art-Gruppe'!$A$2:$B$15,2,FALSE)</f>
        <v>Sonstige</v>
      </c>
      <c r="AA1119" s="19" t="str">
        <f>VLOOKUP(W1119,'Verweis Vertreter'!$A$2:$B$24,2,FALSE)</f>
        <v>Patrick Verfürth</v>
      </c>
      <c r="AB1119" s="12">
        <f t="shared" si="153"/>
        <v>1</v>
      </c>
      <c r="AC1119" s="12">
        <f t="shared" si="158"/>
        <v>0</v>
      </c>
      <c r="AD1119" s="12">
        <f t="shared" si="159"/>
        <v>6.35</v>
      </c>
      <c r="AE1119" s="12">
        <f t="shared" si="154"/>
        <v>6.35</v>
      </c>
      <c r="AF1119" s="12">
        <f t="shared" si="155"/>
        <v>6.35</v>
      </c>
      <c r="AG1119" s="12">
        <f t="shared" si="156"/>
        <v>6.35</v>
      </c>
      <c r="AH1119" s="9">
        <f t="shared" si="160"/>
        <v>1</v>
      </c>
      <c r="AI1119" s="14">
        <f>VLOOKUP(E1119,'Verweis Faktor'!$A:$B,2,FALSE)</f>
        <v>1</v>
      </c>
      <c r="AJ1119" s="14"/>
      <c r="AK1119" s="14" t="str">
        <f>IF(AL1119="Ja","Versandkosten",VLOOKUP(E1119,'Verweis Belegart'!$A$2:$B$9,2,FALSE))</f>
        <v>Versandkosten</v>
      </c>
      <c r="AL1119" s="14" t="str">
        <f t="shared" si="161"/>
        <v>Ja</v>
      </c>
      <c r="AM1119" s="14" t="str">
        <f t="shared" si="157"/>
        <v>Positiv</v>
      </c>
    </row>
    <row r="1120" spans="1:39" ht="17.25" customHeight="1" x14ac:dyDescent="0.35">
      <c r="A1120" s="17">
        <v>14571855</v>
      </c>
      <c r="B1120" s="2" t="s">
        <v>1159</v>
      </c>
      <c r="C1120" s="1">
        <v>2025001</v>
      </c>
      <c r="D1120" s="1">
        <v>2000302</v>
      </c>
      <c r="E1120" s="2" t="s">
        <v>34</v>
      </c>
      <c r="F1120" s="2" t="s">
        <v>35</v>
      </c>
      <c r="G1120" s="2" t="s">
        <v>36</v>
      </c>
      <c r="H1120" s="2" t="s">
        <v>600</v>
      </c>
      <c r="I1120" s="2" t="s">
        <v>601</v>
      </c>
      <c r="J1120" s="2" t="s">
        <v>103</v>
      </c>
      <c r="K1120" s="2" t="s">
        <v>45</v>
      </c>
      <c r="L1120" s="2" t="s">
        <v>908</v>
      </c>
      <c r="M1120" s="2" t="s">
        <v>909</v>
      </c>
      <c r="N1120" s="2" t="s">
        <v>910</v>
      </c>
      <c r="O1120" s="3">
        <v>5</v>
      </c>
      <c r="P1120" s="3">
        <v>149</v>
      </c>
      <c r="Q1120" s="3">
        <v>165</v>
      </c>
      <c r="R1120" s="3">
        <v>825</v>
      </c>
      <c r="S1120" s="3">
        <v>16</v>
      </c>
      <c r="T1120" s="3">
        <v>80</v>
      </c>
      <c r="U1120" s="3">
        <v>9.69</v>
      </c>
      <c r="V1120" s="2" t="s">
        <v>235</v>
      </c>
      <c r="W1120" s="2" t="s">
        <v>236</v>
      </c>
      <c r="X1120" s="2" t="s">
        <v>33</v>
      </c>
      <c r="Y1120" s="19" t="str">
        <f>VLOOKUP(G1120,'Verweis Kd-Gruppe'!$A$2:$B$8,2,FALSE)</f>
        <v>GRK</v>
      </c>
      <c r="Z1120" s="19" t="str">
        <f>VLOOKUP(J1120,'Verweis Art-Gruppe'!$A$2:$B$15,2,FALSE)</f>
        <v>Geräte</v>
      </c>
      <c r="AA1120" s="19" t="str">
        <f>VLOOKUP(W1120,'Verweis Vertreter'!$A$2:$B$24,2,FALSE)</f>
        <v>Patrick Verfürth</v>
      </c>
      <c r="AB1120" s="12">
        <f t="shared" si="153"/>
        <v>5</v>
      </c>
      <c r="AC1120" s="12">
        <f t="shared" si="158"/>
        <v>149</v>
      </c>
      <c r="AD1120" s="12">
        <f t="shared" si="159"/>
        <v>165</v>
      </c>
      <c r="AE1120" s="12">
        <f t="shared" si="154"/>
        <v>825</v>
      </c>
      <c r="AF1120" s="12">
        <f t="shared" si="155"/>
        <v>16</v>
      </c>
      <c r="AG1120" s="12">
        <f t="shared" si="156"/>
        <v>80</v>
      </c>
      <c r="AH1120" s="9">
        <f t="shared" si="160"/>
        <v>9.696969696969697E-2</v>
      </c>
      <c r="AI1120" s="14">
        <f>VLOOKUP(E1120,'Verweis Faktor'!$A:$B,2,FALSE)</f>
        <v>1</v>
      </c>
      <c r="AJ1120" s="14"/>
      <c r="AK1120" s="14" t="str">
        <f>IF(AL1120="Ja","Versandkosten",VLOOKUP(E1120,'Verweis Belegart'!$A$2:$B$9,2,FALSE))</f>
        <v>Hardware</v>
      </c>
      <c r="AL1120" s="14" t="str">
        <f t="shared" si="161"/>
        <v>Nein</v>
      </c>
      <c r="AM1120" s="14" t="str">
        <f t="shared" si="157"/>
        <v>Positiv</v>
      </c>
    </row>
    <row r="1121" spans="1:39" ht="17.25" customHeight="1" x14ac:dyDescent="0.35">
      <c r="A1121" s="17">
        <v>14571907</v>
      </c>
      <c r="B1121" s="2" t="s">
        <v>1159</v>
      </c>
      <c r="C1121" s="1">
        <v>2025001</v>
      </c>
      <c r="D1121" s="1">
        <v>2000303</v>
      </c>
      <c r="E1121" s="2" t="s">
        <v>34</v>
      </c>
      <c r="F1121" s="2" t="s">
        <v>35</v>
      </c>
      <c r="G1121" s="2" t="s">
        <v>36</v>
      </c>
      <c r="H1121" s="2" t="s">
        <v>600</v>
      </c>
      <c r="I1121" s="2" t="s">
        <v>601</v>
      </c>
      <c r="J1121" s="2" t="s">
        <v>103</v>
      </c>
      <c r="K1121" s="2" t="s">
        <v>28</v>
      </c>
      <c r="L1121" s="2" t="s">
        <v>239</v>
      </c>
      <c r="M1121" s="2" t="s">
        <v>240</v>
      </c>
      <c r="N1121" s="2" t="s">
        <v>128</v>
      </c>
      <c r="O1121" s="3">
        <v>1</v>
      </c>
      <c r="P1121" s="3">
        <v>185</v>
      </c>
      <c r="Q1121" s="3">
        <v>209</v>
      </c>
      <c r="R1121" s="3">
        <v>209</v>
      </c>
      <c r="S1121" s="3">
        <v>24</v>
      </c>
      <c r="T1121" s="3">
        <v>24</v>
      </c>
      <c r="U1121" s="3">
        <v>11.48</v>
      </c>
      <c r="V1121" s="2" t="s">
        <v>235</v>
      </c>
      <c r="W1121" s="2" t="s">
        <v>236</v>
      </c>
      <c r="X1121" s="2" t="s">
        <v>33</v>
      </c>
      <c r="Y1121" s="19" t="str">
        <f>VLOOKUP(G1121,'Verweis Kd-Gruppe'!$A$2:$B$8,2,FALSE)</f>
        <v>GRK</v>
      </c>
      <c r="Z1121" s="19" t="str">
        <f>VLOOKUP(J1121,'Verweis Art-Gruppe'!$A$2:$B$15,2,FALSE)</f>
        <v>Geräte</v>
      </c>
      <c r="AA1121" s="19" t="str">
        <f>VLOOKUP(W1121,'Verweis Vertreter'!$A$2:$B$24,2,FALSE)</f>
        <v>Patrick Verfürth</v>
      </c>
      <c r="AB1121" s="12">
        <f t="shared" si="153"/>
        <v>1</v>
      </c>
      <c r="AC1121" s="12">
        <f t="shared" si="158"/>
        <v>185</v>
      </c>
      <c r="AD1121" s="12">
        <f t="shared" si="159"/>
        <v>209</v>
      </c>
      <c r="AE1121" s="12">
        <f t="shared" si="154"/>
        <v>209</v>
      </c>
      <c r="AF1121" s="12">
        <f t="shared" si="155"/>
        <v>24</v>
      </c>
      <c r="AG1121" s="12">
        <f t="shared" si="156"/>
        <v>24</v>
      </c>
      <c r="AH1121" s="9">
        <f t="shared" si="160"/>
        <v>0.11483253588516747</v>
      </c>
      <c r="AI1121" s="14">
        <f>VLOOKUP(E1121,'Verweis Faktor'!$A:$B,2,FALSE)</f>
        <v>1</v>
      </c>
      <c r="AJ1121" s="14"/>
      <c r="AK1121" s="14" t="str">
        <f>IF(AL1121="Ja","Versandkosten",VLOOKUP(E1121,'Verweis Belegart'!$A$2:$B$9,2,FALSE))</f>
        <v>Hardware</v>
      </c>
      <c r="AL1121" s="14" t="str">
        <f t="shared" si="161"/>
        <v>Nein</v>
      </c>
      <c r="AM1121" s="14" t="str">
        <f t="shared" si="157"/>
        <v>Positiv</v>
      </c>
    </row>
    <row r="1122" spans="1:39" ht="17.25" customHeight="1" x14ac:dyDescent="0.35">
      <c r="A1122" s="17">
        <v>14571907</v>
      </c>
      <c r="B1122" s="2" t="s">
        <v>1159</v>
      </c>
      <c r="C1122" s="1">
        <v>2025001</v>
      </c>
      <c r="D1122" s="1">
        <v>2000303</v>
      </c>
      <c r="E1122" s="2" t="s">
        <v>34</v>
      </c>
      <c r="F1122" s="2" t="s">
        <v>35</v>
      </c>
      <c r="G1122" s="2" t="s">
        <v>36</v>
      </c>
      <c r="H1122" s="2" t="s">
        <v>600</v>
      </c>
      <c r="I1122" s="2" t="s">
        <v>601</v>
      </c>
      <c r="J1122" s="2" t="s">
        <v>103</v>
      </c>
      <c r="K1122" s="2" t="s">
        <v>45</v>
      </c>
      <c r="L1122" s="2" t="s">
        <v>458</v>
      </c>
      <c r="M1122" s="2" t="s">
        <v>459</v>
      </c>
      <c r="N1122" s="2" t="s">
        <v>41</v>
      </c>
      <c r="O1122" s="3">
        <v>1</v>
      </c>
      <c r="P1122" s="3">
        <v>228.69569999999999</v>
      </c>
      <c r="Q1122" s="3">
        <v>235</v>
      </c>
      <c r="R1122" s="3">
        <v>235</v>
      </c>
      <c r="S1122" s="3">
        <v>6.3042999999999996</v>
      </c>
      <c r="T1122" s="3">
        <v>6.3</v>
      </c>
      <c r="U1122" s="3">
        <v>2.68</v>
      </c>
      <c r="V1122" s="2" t="s">
        <v>235</v>
      </c>
      <c r="W1122" s="2" t="s">
        <v>236</v>
      </c>
      <c r="X1122" s="2" t="s">
        <v>33</v>
      </c>
      <c r="Y1122" s="19" t="str">
        <f>VLOOKUP(G1122,'Verweis Kd-Gruppe'!$A$2:$B$8,2,FALSE)</f>
        <v>GRK</v>
      </c>
      <c r="Z1122" s="19" t="str">
        <f>VLOOKUP(J1122,'Verweis Art-Gruppe'!$A$2:$B$15,2,FALSE)</f>
        <v>Geräte</v>
      </c>
      <c r="AA1122" s="19" t="str">
        <f>VLOOKUP(W1122,'Verweis Vertreter'!$A$2:$B$24,2,FALSE)</f>
        <v>Patrick Verfürth</v>
      </c>
      <c r="AB1122" s="12">
        <f t="shared" si="153"/>
        <v>1</v>
      </c>
      <c r="AC1122" s="12">
        <f t="shared" si="158"/>
        <v>228.69569999999999</v>
      </c>
      <c r="AD1122" s="12">
        <f t="shared" si="159"/>
        <v>235</v>
      </c>
      <c r="AE1122" s="12">
        <f t="shared" si="154"/>
        <v>235</v>
      </c>
      <c r="AF1122" s="12">
        <f t="shared" si="155"/>
        <v>6.3042999999999996</v>
      </c>
      <c r="AG1122" s="12">
        <f t="shared" si="156"/>
        <v>6.3</v>
      </c>
      <c r="AH1122" s="9">
        <f t="shared" si="160"/>
        <v>2.680851063829787E-2</v>
      </c>
      <c r="AI1122" s="14">
        <f>VLOOKUP(E1122,'Verweis Faktor'!$A:$B,2,FALSE)</f>
        <v>1</v>
      </c>
      <c r="AJ1122" s="14"/>
      <c r="AK1122" s="14" t="str">
        <f>IF(AL1122="Ja","Versandkosten",VLOOKUP(E1122,'Verweis Belegart'!$A$2:$B$9,2,FALSE))</f>
        <v>Hardware</v>
      </c>
      <c r="AL1122" s="14" t="str">
        <f t="shared" si="161"/>
        <v>Nein</v>
      </c>
      <c r="AM1122" s="14" t="str">
        <f t="shared" si="157"/>
        <v>Positiv</v>
      </c>
    </row>
    <row r="1123" spans="1:39" ht="17.25" customHeight="1" x14ac:dyDescent="0.35">
      <c r="A1123" s="17">
        <v>14571907</v>
      </c>
      <c r="B1123" s="2" t="s">
        <v>1159</v>
      </c>
      <c r="C1123" s="1">
        <v>2025001</v>
      </c>
      <c r="D1123" s="1">
        <v>2000303</v>
      </c>
      <c r="E1123" s="2" t="s">
        <v>34</v>
      </c>
      <c r="F1123" s="2" t="s">
        <v>35</v>
      </c>
      <c r="G1123" s="2" t="s">
        <v>36</v>
      </c>
      <c r="H1123" s="2" t="s">
        <v>600</v>
      </c>
      <c r="I1123" s="2" t="s">
        <v>601</v>
      </c>
      <c r="J1123" s="2" t="s">
        <v>103</v>
      </c>
      <c r="K1123" s="2" t="s">
        <v>49</v>
      </c>
      <c r="L1123" s="2" t="s">
        <v>1330</v>
      </c>
      <c r="M1123" s="2" t="s">
        <v>1331</v>
      </c>
      <c r="N1123" s="2" t="s">
        <v>155</v>
      </c>
      <c r="O1123" s="3">
        <v>1</v>
      </c>
      <c r="P1123" s="3">
        <v>531</v>
      </c>
      <c r="Q1123" s="3">
        <v>559</v>
      </c>
      <c r="R1123" s="3">
        <v>559</v>
      </c>
      <c r="S1123" s="3">
        <v>28</v>
      </c>
      <c r="T1123" s="3">
        <v>28</v>
      </c>
      <c r="U1123" s="3">
        <v>5</v>
      </c>
      <c r="V1123" s="2" t="s">
        <v>235</v>
      </c>
      <c r="W1123" s="2" t="s">
        <v>236</v>
      </c>
      <c r="X1123" s="2" t="s">
        <v>33</v>
      </c>
      <c r="Y1123" s="19" t="str">
        <f>VLOOKUP(G1123,'Verweis Kd-Gruppe'!$A$2:$B$8,2,FALSE)</f>
        <v>GRK</v>
      </c>
      <c r="Z1123" s="19" t="str">
        <f>VLOOKUP(J1123,'Verweis Art-Gruppe'!$A$2:$B$15,2,FALSE)</f>
        <v>Geräte</v>
      </c>
      <c r="AA1123" s="19" t="str">
        <f>VLOOKUP(W1123,'Verweis Vertreter'!$A$2:$B$24,2,FALSE)</f>
        <v>Patrick Verfürth</v>
      </c>
      <c r="AB1123" s="12">
        <f t="shared" si="153"/>
        <v>1</v>
      </c>
      <c r="AC1123" s="12">
        <f t="shared" si="158"/>
        <v>531</v>
      </c>
      <c r="AD1123" s="12">
        <f t="shared" si="159"/>
        <v>559</v>
      </c>
      <c r="AE1123" s="12">
        <f t="shared" si="154"/>
        <v>559</v>
      </c>
      <c r="AF1123" s="12">
        <f t="shared" si="155"/>
        <v>28</v>
      </c>
      <c r="AG1123" s="12">
        <f t="shared" si="156"/>
        <v>28</v>
      </c>
      <c r="AH1123" s="9">
        <f t="shared" si="160"/>
        <v>5.008944543828265E-2</v>
      </c>
      <c r="AI1123" s="14">
        <f>VLOOKUP(E1123,'Verweis Faktor'!$A:$B,2,FALSE)</f>
        <v>1</v>
      </c>
      <c r="AJ1123" s="14"/>
      <c r="AK1123" s="14" t="str">
        <f>IF(AL1123="Ja","Versandkosten",VLOOKUP(E1123,'Verweis Belegart'!$A$2:$B$9,2,FALSE))</f>
        <v>Hardware</v>
      </c>
      <c r="AL1123" s="14" t="str">
        <f t="shared" si="161"/>
        <v>Nein</v>
      </c>
      <c r="AM1123" s="14" t="str">
        <f t="shared" si="157"/>
        <v>Positiv</v>
      </c>
    </row>
    <row r="1124" spans="1:39" ht="17.25" customHeight="1" x14ac:dyDescent="0.35">
      <c r="A1124" s="17">
        <v>14570578</v>
      </c>
      <c r="B1124" s="2" t="s">
        <v>1159</v>
      </c>
      <c r="C1124" s="1">
        <v>2025001</v>
      </c>
      <c r="D1124" s="1">
        <v>2000304</v>
      </c>
      <c r="E1124" s="2" t="s">
        <v>34</v>
      </c>
      <c r="F1124" s="2" t="s">
        <v>182</v>
      </c>
      <c r="G1124" s="2" t="s">
        <v>66</v>
      </c>
      <c r="H1124" s="2" t="s">
        <v>1332</v>
      </c>
      <c r="I1124" s="2" t="s">
        <v>1333</v>
      </c>
      <c r="J1124" s="2" t="s">
        <v>103</v>
      </c>
      <c r="K1124" s="2" t="s">
        <v>28</v>
      </c>
      <c r="L1124" s="2" t="s">
        <v>167</v>
      </c>
      <c r="M1124" s="2" t="s">
        <v>168</v>
      </c>
      <c r="N1124" s="2" t="s">
        <v>169</v>
      </c>
      <c r="O1124" s="3">
        <v>1</v>
      </c>
      <c r="P1124" s="3">
        <v>830</v>
      </c>
      <c r="Q1124" s="3">
        <v>849</v>
      </c>
      <c r="R1124" s="3">
        <v>849</v>
      </c>
      <c r="S1124" s="3">
        <v>19</v>
      </c>
      <c r="T1124" s="3">
        <v>19</v>
      </c>
      <c r="U1124" s="3">
        <v>2.23</v>
      </c>
      <c r="V1124" s="2" t="s">
        <v>675</v>
      </c>
      <c r="W1124" s="2" t="s">
        <v>676</v>
      </c>
      <c r="X1124" s="2" t="s">
        <v>125</v>
      </c>
      <c r="Y1124" s="19" t="str">
        <f>VLOOKUP(G1124,'Verweis Kd-Gruppe'!$A$2:$B$8,2,FALSE)</f>
        <v>EXP</v>
      </c>
      <c r="Z1124" s="19" t="str">
        <f>VLOOKUP(J1124,'Verweis Art-Gruppe'!$A$2:$B$15,2,FALSE)</f>
        <v>Geräte</v>
      </c>
      <c r="AA1124" s="19" t="str">
        <f>VLOOKUP(W1124,'Verweis Vertreter'!$A$2:$B$24,2,FALSE)</f>
        <v>Corina Wedel</v>
      </c>
      <c r="AB1124" s="12">
        <f t="shared" si="153"/>
        <v>1</v>
      </c>
      <c r="AC1124" s="12">
        <f t="shared" si="158"/>
        <v>830</v>
      </c>
      <c r="AD1124" s="12">
        <f t="shared" si="159"/>
        <v>849</v>
      </c>
      <c r="AE1124" s="12">
        <f t="shared" si="154"/>
        <v>849</v>
      </c>
      <c r="AF1124" s="12">
        <f t="shared" si="155"/>
        <v>19</v>
      </c>
      <c r="AG1124" s="12">
        <f t="shared" si="156"/>
        <v>19</v>
      </c>
      <c r="AH1124" s="9">
        <f t="shared" si="160"/>
        <v>2.237926972909305E-2</v>
      </c>
      <c r="AI1124" s="14">
        <f>VLOOKUP(E1124,'Verweis Faktor'!$A:$B,2,FALSE)</f>
        <v>1</v>
      </c>
      <c r="AJ1124" s="14"/>
      <c r="AK1124" s="14" t="str">
        <f>IF(AL1124="Ja","Versandkosten",VLOOKUP(E1124,'Verweis Belegart'!$A$2:$B$9,2,FALSE))</f>
        <v>Hardware</v>
      </c>
      <c r="AL1124" s="14" t="str">
        <f t="shared" si="161"/>
        <v>Nein</v>
      </c>
      <c r="AM1124" s="14" t="str">
        <f t="shared" si="157"/>
        <v>Positiv</v>
      </c>
    </row>
    <row r="1125" spans="1:39" ht="17.25" customHeight="1" x14ac:dyDescent="0.35">
      <c r="A1125" s="17">
        <v>14570578</v>
      </c>
      <c r="B1125" s="2" t="s">
        <v>1159</v>
      </c>
      <c r="C1125" s="1">
        <v>2025001</v>
      </c>
      <c r="D1125" s="1">
        <v>2000304</v>
      </c>
      <c r="E1125" s="2" t="s">
        <v>34</v>
      </c>
      <c r="F1125" s="2" t="s">
        <v>182</v>
      </c>
      <c r="G1125" s="2" t="s">
        <v>66</v>
      </c>
      <c r="H1125" s="2" t="s">
        <v>1332</v>
      </c>
      <c r="I1125" s="2" t="s">
        <v>1333</v>
      </c>
      <c r="J1125" s="2" t="s">
        <v>304</v>
      </c>
      <c r="K1125" s="2" t="s">
        <v>45</v>
      </c>
      <c r="L1125" s="2" t="s">
        <v>1334</v>
      </c>
      <c r="M1125" s="2" t="s">
        <v>1335</v>
      </c>
      <c r="N1125" s="2" t="s">
        <v>1336</v>
      </c>
      <c r="O1125" s="3">
        <v>9</v>
      </c>
      <c r="P1125" s="3">
        <v>75</v>
      </c>
      <c r="Q1125" s="3">
        <v>173</v>
      </c>
      <c r="R1125" s="3">
        <v>1557</v>
      </c>
      <c r="S1125" s="3">
        <v>98</v>
      </c>
      <c r="T1125" s="3">
        <v>882</v>
      </c>
      <c r="U1125" s="3">
        <v>56.64</v>
      </c>
      <c r="V1125" s="2" t="s">
        <v>675</v>
      </c>
      <c r="W1125" s="2" t="s">
        <v>676</v>
      </c>
      <c r="X1125" s="2" t="s">
        <v>125</v>
      </c>
      <c r="Y1125" s="19" t="str">
        <f>VLOOKUP(G1125,'Verweis Kd-Gruppe'!$A$2:$B$8,2,FALSE)</f>
        <v>EXP</v>
      </c>
      <c r="Z1125" s="19" t="str">
        <f>VLOOKUP(J1125,'Verweis Art-Gruppe'!$A$2:$B$15,2,FALSE)</f>
        <v>Zubehör</v>
      </c>
      <c r="AA1125" s="19" t="str">
        <f>VLOOKUP(W1125,'Verweis Vertreter'!$A$2:$B$24,2,FALSE)</f>
        <v>Corina Wedel</v>
      </c>
      <c r="AB1125" s="12">
        <f t="shared" si="153"/>
        <v>9</v>
      </c>
      <c r="AC1125" s="12">
        <f t="shared" si="158"/>
        <v>75</v>
      </c>
      <c r="AD1125" s="12">
        <f t="shared" si="159"/>
        <v>173</v>
      </c>
      <c r="AE1125" s="12">
        <f t="shared" si="154"/>
        <v>1557</v>
      </c>
      <c r="AF1125" s="12">
        <f t="shared" si="155"/>
        <v>98</v>
      </c>
      <c r="AG1125" s="12">
        <f t="shared" si="156"/>
        <v>882</v>
      </c>
      <c r="AH1125" s="9">
        <f t="shared" si="160"/>
        <v>0.56647398843930641</v>
      </c>
      <c r="AI1125" s="14">
        <f>VLOOKUP(E1125,'Verweis Faktor'!$A:$B,2,FALSE)</f>
        <v>1</v>
      </c>
      <c r="AJ1125" s="14"/>
      <c r="AK1125" s="14" t="str">
        <f>IF(AL1125="Ja","Versandkosten",VLOOKUP(E1125,'Verweis Belegart'!$A$2:$B$9,2,FALSE))</f>
        <v>Hardware</v>
      </c>
      <c r="AL1125" s="14" t="str">
        <f t="shared" si="161"/>
        <v>Nein</v>
      </c>
      <c r="AM1125" s="14" t="str">
        <f t="shared" si="157"/>
        <v>Positiv</v>
      </c>
    </row>
    <row r="1126" spans="1:39" ht="17.25" customHeight="1" x14ac:dyDescent="0.35">
      <c r="A1126" s="17">
        <v>14570578</v>
      </c>
      <c r="B1126" s="2" t="s">
        <v>1159</v>
      </c>
      <c r="C1126" s="1">
        <v>2025001</v>
      </c>
      <c r="D1126" s="1">
        <v>2000304</v>
      </c>
      <c r="E1126" s="2" t="s">
        <v>34</v>
      </c>
      <c r="F1126" s="2" t="s">
        <v>182</v>
      </c>
      <c r="G1126" s="2" t="s">
        <v>66</v>
      </c>
      <c r="H1126" s="2" t="s">
        <v>1332</v>
      </c>
      <c r="I1126" s="2" t="s">
        <v>1333</v>
      </c>
      <c r="J1126" s="2" t="s">
        <v>103</v>
      </c>
      <c r="K1126" s="2" t="s">
        <v>49</v>
      </c>
      <c r="L1126" s="2" t="s">
        <v>941</v>
      </c>
      <c r="M1126" s="2" t="s">
        <v>942</v>
      </c>
      <c r="N1126" s="2" t="s">
        <v>943</v>
      </c>
      <c r="O1126" s="3">
        <v>4</v>
      </c>
      <c r="P1126" s="3">
        <v>235</v>
      </c>
      <c r="Q1126" s="3">
        <v>252</v>
      </c>
      <c r="R1126" s="3">
        <v>1008</v>
      </c>
      <c r="S1126" s="3">
        <v>17</v>
      </c>
      <c r="T1126" s="3">
        <v>68</v>
      </c>
      <c r="U1126" s="3">
        <v>6.74</v>
      </c>
      <c r="V1126" s="2" t="s">
        <v>675</v>
      </c>
      <c r="W1126" s="2" t="s">
        <v>676</v>
      </c>
      <c r="X1126" s="2" t="s">
        <v>125</v>
      </c>
      <c r="Y1126" s="19" t="str">
        <f>VLOOKUP(G1126,'Verweis Kd-Gruppe'!$A$2:$B$8,2,FALSE)</f>
        <v>EXP</v>
      </c>
      <c r="Z1126" s="19" t="str">
        <f>VLOOKUP(J1126,'Verweis Art-Gruppe'!$A$2:$B$15,2,FALSE)</f>
        <v>Geräte</v>
      </c>
      <c r="AA1126" s="19" t="str">
        <f>VLOOKUP(W1126,'Verweis Vertreter'!$A$2:$B$24,2,FALSE)</f>
        <v>Corina Wedel</v>
      </c>
      <c r="AB1126" s="12">
        <f t="shared" si="153"/>
        <v>4</v>
      </c>
      <c r="AC1126" s="12">
        <f t="shared" si="158"/>
        <v>235</v>
      </c>
      <c r="AD1126" s="12">
        <f t="shared" si="159"/>
        <v>252</v>
      </c>
      <c r="AE1126" s="12">
        <f t="shared" si="154"/>
        <v>1008</v>
      </c>
      <c r="AF1126" s="12">
        <f t="shared" si="155"/>
        <v>17</v>
      </c>
      <c r="AG1126" s="12">
        <f t="shared" si="156"/>
        <v>68</v>
      </c>
      <c r="AH1126" s="9">
        <f t="shared" si="160"/>
        <v>6.7460317460317457E-2</v>
      </c>
      <c r="AI1126" s="14">
        <f>VLOOKUP(E1126,'Verweis Faktor'!$A:$B,2,FALSE)</f>
        <v>1</v>
      </c>
      <c r="AJ1126" s="14"/>
      <c r="AK1126" s="14" t="str">
        <f>IF(AL1126="Ja","Versandkosten",VLOOKUP(E1126,'Verweis Belegart'!$A$2:$B$9,2,FALSE))</f>
        <v>Hardware</v>
      </c>
      <c r="AL1126" s="14" t="str">
        <f t="shared" si="161"/>
        <v>Nein</v>
      </c>
      <c r="AM1126" s="14" t="str">
        <f t="shared" si="157"/>
        <v>Positiv</v>
      </c>
    </row>
    <row r="1127" spans="1:39" ht="17.25" customHeight="1" x14ac:dyDescent="0.35">
      <c r="A1127" s="17">
        <v>14570578</v>
      </c>
      <c r="B1127" s="2" t="s">
        <v>1159</v>
      </c>
      <c r="C1127" s="1">
        <v>2025001</v>
      </c>
      <c r="D1127" s="1">
        <v>2000304</v>
      </c>
      <c r="E1127" s="2" t="s">
        <v>34</v>
      </c>
      <c r="F1127" s="2" t="s">
        <v>182</v>
      </c>
      <c r="G1127" s="2" t="s">
        <v>66</v>
      </c>
      <c r="H1127" s="2" t="s">
        <v>1332</v>
      </c>
      <c r="I1127" s="2" t="s">
        <v>1333</v>
      </c>
      <c r="J1127" s="2" t="s">
        <v>103</v>
      </c>
      <c r="K1127" s="2" t="s">
        <v>79</v>
      </c>
      <c r="L1127" s="2" t="s">
        <v>970</v>
      </c>
      <c r="M1127" s="2" t="s">
        <v>971</v>
      </c>
      <c r="N1127" s="2" t="s">
        <v>943</v>
      </c>
      <c r="O1127" s="3">
        <v>3</v>
      </c>
      <c r="P1127" s="3">
        <v>235</v>
      </c>
      <c r="Q1127" s="3">
        <v>252</v>
      </c>
      <c r="R1127" s="3">
        <v>756</v>
      </c>
      <c r="S1127" s="3">
        <v>17</v>
      </c>
      <c r="T1127" s="3">
        <v>51</v>
      </c>
      <c r="U1127" s="3">
        <v>6.74</v>
      </c>
      <c r="V1127" s="2" t="s">
        <v>675</v>
      </c>
      <c r="W1127" s="2" t="s">
        <v>676</v>
      </c>
      <c r="X1127" s="2" t="s">
        <v>125</v>
      </c>
      <c r="Y1127" s="19" t="str">
        <f>VLOOKUP(G1127,'Verweis Kd-Gruppe'!$A$2:$B$8,2,FALSE)</f>
        <v>EXP</v>
      </c>
      <c r="Z1127" s="19" t="str">
        <f>VLOOKUP(J1127,'Verweis Art-Gruppe'!$A$2:$B$15,2,FALSE)</f>
        <v>Geräte</v>
      </c>
      <c r="AA1127" s="19" t="str">
        <f>VLOOKUP(W1127,'Verweis Vertreter'!$A$2:$B$24,2,FALSE)</f>
        <v>Corina Wedel</v>
      </c>
      <c r="AB1127" s="12">
        <f t="shared" si="153"/>
        <v>3</v>
      </c>
      <c r="AC1127" s="12">
        <f t="shared" si="158"/>
        <v>235</v>
      </c>
      <c r="AD1127" s="12">
        <f t="shared" si="159"/>
        <v>252</v>
      </c>
      <c r="AE1127" s="12">
        <f t="shared" si="154"/>
        <v>756</v>
      </c>
      <c r="AF1127" s="12">
        <f t="shared" si="155"/>
        <v>17</v>
      </c>
      <c r="AG1127" s="12">
        <f t="shared" si="156"/>
        <v>51</v>
      </c>
      <c r="AH1127" s="9">
        <f t="shared" si="160"/>
        <v>6.7460317460317457E-2</v>
      </c>
      <c r="AI1127" s="14">
        <f>VLOOKUP(E1127,'Verweis Faktor'!$A:$B,2,FALSE)</f>
        <v>1</v>
      </c>
      <c r="AJ1127" s="14"/>
      <c r="AK1127" s="14" t="str">
        <f>IF(AL1127="Ja","Versandkosten",VLOOKUP(E1127,'Verweis Belegart'!$A$2:$B$9,2,FALSE))</f>
        <v>Hardware</v>
      </c>
      <c r="AL1127" s="14" t="str">
        <f t="shared" si="161"/>
        <v>Nein</v>
      </c>
      <c r="AM1127" s="14" t="str">
        <f t="shared" si="157"/>
        <v>Positiv</v>
      </c>
    </row>
    <row r="1128" spans="1:39" ht="17.25" customHeight="1" x14ac:dyDescent="0.35">
      <c r="A1128" s="17">
        <v>14570578</v>
      </c>
      <c r="B1128" s="2" t="s">
        <v>1159</v>
      </c>
      <c r="C1128" s="1">
        <v>2025001</v>
      </c>
      <c r="D1128" s="1">
        <v>2000304</v>
      </c>
      <c r="E1128" s="2" t="s">
        <v>34</v>
      </c>
      <c r="F1128" s="2" t="s">
        <v>182</v>
      </c>
      <c r="G1128" s="2" t="s">
        <v>66</v>
      </c>
      <c r="H1128" s="2" t="s">
        <v>1332</v>
      </c>
      <c r="I1128" s="2" t="s">
        <v>1333</v>
      </c>
      <c r="J1128" s="2" t="s">
        <v>103</v>
      </c>
      <c r="K1128" s="2" t="s">
        <v>83</v>
      </c>
      <c r="L1128" s="2" t="s">
        <v>435</v>
      </c>
      <c r="M1128" s="2" t="s">
        <v>436</v>
      </c>
      <c r="N1128" s="2" t="s">
        <v>286</v>
      </c>
      <c r="O1128" s="3">
        <v>2</v>
      </c>
      <c r="P1128" s="3">
        <v>717</v>
      </c>
      <c r="Q1128" s="3">
        <v>728</v>
      </c>
      <c r="R1128" s="3">
        <v>1456</v>
      </c>
      <c r="S1128" s="3">
        <v>11</v>
      </c>
      <c r="T1128" s="3">
        <v>22</v>
      </c>
      <c r="U1128" s="3">
        <v>1.51</v>
      </c>
      <c r="V1128" s="2" t="s">
        <v>675</v>
      </c>
      <c r="W1128" s="2" t="s">
        <v>676</v>
      </c>
      <c r="X1128" s="2" t="s">
        <v>125</v>
      </c>
      <c r="Y1128" s="19" t="str">
        <f>VLOOKUP(G1128,'Verweis Kd-Gruppe'!$A$2:$B$8,2,FALSE)</f>
        <v>EXP</v>
      </c>
      <c r="Z1128" s="19" t="str">
        <f>VLOOKUP(J1128,'Verweis Art-Gruppe'!$A$2:$B$15,2,FALSE)</f>
        <v>Geräte</v>
      </c>
      <c r="AA1128" s="19" t="str">
        <f>VLOOKUP(W1128,'Verweis Vertreter'!$A$2:$B$24,2,FALSE)</f>
        <v>Corina Wedel</v>
      </c>
      <c r="AB1128" s="12">
        <f t="shared" si="153"/>
        <v>2</v>
      </c>
      <c r="AC1128" s="12">
        <f t="shared" si="158"/>
        <v>717</v>
      </c>
      <c r="AD1128" s="12">
        <f t="shared" si="159"/>
        <v>728</v>
      </c>
      <c r="AE1128" s="12">
        <f t="shared" si="154"/>
        <v>1456</v>
      </c>
      <c r="AF1128" s="12">
        <f t="shared" si="155"/>
        <v>11</v>
      </c>
      <c r="AG1128" s="12">
        <f t="shared" si="156"/>
        <v>22</v>
      </c>
      <c r="AH1128" s="9">
        <f t="shared" si="160"/>
        <v>1.510989010989011E-2</v>
      </c>
      <c r="AI1128" s="14">
        <f>VLOOKUP(E1128,'Verweis Faktor'!$A:$B,2,FALSE)</f>
        <v>1</v>
      </c>
      <c r="AJ1128" s="14"/>
      <c r="AK1128" s="14" t="str">
        <f>IF(AL1128="Ja","Versandkosten",VLOOKUP(E1128,'Verweis Belegart'!$A$2:$B$9,2,FALSE))</f>
        <v>Hardware</v>
      </c>
      <c r="AL1128" s="14" t="str">
        <f t="shared" si="161"/>
        <v>Nein</v>
      </c>
      <c r="AM1128" s="14" t="str">
        <f t="shared" si="157"/>
        <v>Positiv</v>
      </c>
    </row>
    <row r="1129" spans="1:39" ht="17.25" customHeight="1" x14ac:dyDescent="0.35">
      <c r="A1129" s="17">
        <v>14570578</v>
      </c>
      <c r="B1129" s="2" t="s">
        <v>1159</v>
      </c>
      <c r="C1129" s="1">
        <v>2025001</v>
      </c>
      <c r="D1129" s="1">
        <v>2000304</v>
      </c>
      <c r="E1129" s="2" t="s">
        <v>34</v>
      </c>
      <c r="F1129" s="2" t="s">
        <v>182</v>
      </c>
      <c r="G1129" s="2" t="s">
        <v>66</v>
      </c>
      <c r="H1129" s="2" t="s">
        <v>1332</v>
      </c>
      <c r="I1129" s="2" t="s">
        <v>1333</v>
      </c>
      <c r="J1129" s="2" t="s">
        <v>304</v>
      </c>
      <c r="K1129" s="2" t="s">
        <v>87</v>
      </c>
      <c r="L1129" s="2" t="s">
        <v>1337</v>
      </c>
      <c r="M1129" s="2" t="s">
        <v>1338</v>
      </c>
      <c r="N1129" s="2" t="s">
        <v>1336</v>
      </c>
      <c r="O1129" s="3">
        <v>2</v>
      </c>
      <c r="P1129" s="3">
        <v>165</v>
      </c>
      <c r="Q1129" s="3">
        <v>174</v>
      </c>
      <c r="R1129" s="3">
        <v>348</v>
      </c>
      <c r="S1129" s="3">
        <v>9</v>
      </c>
      <c r="T1129" s="3">
        <v>18</v>
      </c>
      <c r="U1129" s="3">
        <v>5.17</v>
      </c>
      <c r="V1129" s="2" t="s">
        <v>675</v>
      </c>
      <c r="W1129" s="2" t="s">
        <v>676</v>
      </c>
      <c r="X1129" s="2" t="s">
        <v>125</v>
      </c>
      <c r="Y1129" s="19" t="str">
        <f>VLOOKUP(G1129,'Verweis Kd-Gruppe'!$A$2:$B$8,2,FALSE)</f>
        <v>EXP</v>
      </c>
      <c r="Z1129" s="19" t="str">
        <f>VLOOKUP(J1129,'Verweis Art-Gruppe'!$A$2:$B$15,2,FALSE)</f>
        <v>Zubehör</v>
      </c>
      <c r="AA1129" s="19" t="str">
        <f>VLOOKUP(W1129,'Verweis Vertreter'!$A$2:$B$24,2,FALSE)</f>
        <v>Corina Wedel</v>
      </c>
      <c r="AB1129" s="12">
        <f t="shared" si="153"/>
        <v>2</v>
      </c>
      <c r="AC1129" s="12">
        <f t="shared" si="158"/>
        <v>165</v>
      </c>
      <c r="AD1129" s="12">
        <f t="shared" si="159"/>
        <v>174</v>
      </c>
      <c r="AE1129" s="12">
        <f t="shared" si="154"/>
        <v>348</v>
      </c>
      <c r="AF1129" s="12">
        <f t="shared" si="155"/>
        <v>9</v>
      </c>
      <c r="AG1129" s="12">
        <f t="shared" si="156"/>
        <v>18</v>
      </c>
      <c r="AH1129" s="9">
        <f t="shared" si="160"/>
        <v>5.1724137931034482E-2</v>
      </c>
      <c r="AI1129" s="14">
        <f>VLOOKUP(E1129,'Verweis Faktor'!$A:$B,2,FALSE)</f>
        <v>1</v>
      </c>
      <c r="AJ1129" s="14"/>
      <c r="AK1129" s="14" t="str">
        <f>IF(AL1129="Ja","Versandkosten",VLOOKUP(E1129,'Verweis Belegart'!$A$2:$B$9,2,FALSE))</f>
        <v>Hardware</v>
      </c>
      <c r="AL1129" s="14" t="str">
        <f t="shared" si="161"/>
        <v>Nein</v>
      </c>
      <c r="AM1129" s="14" t="str">
        <f t="shared" si="157"/>
        <v>Positiv</v>
      </c>
    </row>
    <row r="1130" spans="1:39" ht="17.25" customHeight="1" x14ac:dyDescent="0.35">
      <c r="A1130" s="17">
        <v>14571964</v>
      </c>
      <c r="B1130" s="2" t="s">
        <v>1159</v>
      </c>
      <c r="C1130" s="1">
        <v>2025001</v>
      </c>
      <c r="D1130" s="1">
        <v>2000305</v>
      </c>
      <c r="E1130" s="2" t="s">
        <v>34</v>
      </c>
      <c r="F1130" s="2" t="s">
        <v>182</v>
      </c>
      <c r="G1130" s="2" t="s">
        <v>36</v>
      </c>
      <c r="H1130" s="2" t="s">
        <v>1130</v>
      </c>
      <c r="I1130" s="2" t="s">
        <v>1131</v>
      </c>
      <c r="J1130" s="2" t="s">
        <v>103</v>
      </c>
      <c r="K1130" s="2" t="s">
        <v>28</v>
      </c>
      <c r="L1130" s="2" t="s">
        <v>1339</v>
      </c>
      <c r="M1130" s="2" t="s">
        <v>1340</v>
      </c>
      <c r="N1130" s="2" t="s">
        <v>922</v>
      </c>
      <c r="O1130" s="3">
        <v>5</v>
      </c>
      <c r="P1130" s="3">
        <v>77.5</v>
      </c>
      <c r="Q1130" s="3">
        <v>79.5</v>
      </c>
      <c r="R1130" s="3">
        <v>397.5</v>
      </c>
      <c r="S1130" s="3">
        <v>2</v>
      </c>
      <c r="T1130" s="3">
        <v>10</v>
      </c>
      <c r="U1130" s="3">
        <v>2.5099999999999998</v>
      </c>
      <c r="V1130" s="2" t="s">
        <v>42</v>
      </c>
      <c r="W1130" s="2" t="s">
        <v>43</v>
      </c>
      <c r="X1130" s="2"/>
      <c r="Y1130" s="19" t="str">
        <f>VLOOKUP(G1130,'Verweis Kd-Gruppe'!$A$2:$B$8,2,FALSE)</f>
        <v>GRK</v>
      </c>
      <c r="Z1130" s="19" t="str">
        <f>VLOOKUP(J1130,'Verweis Art-Gruppe'!$A$2:$B$15,2,FALSE)</f>
        <v>Geräte</v>
      </c>
      <c r="AA1130" s="19" t="str">
        <f>VLOOKUP(W1130,'Verweis Vertreter'!$A$2:$B$24,2,FALSE)</f>
        <v>Sebastian Faber</v>
      </c>
      <c r="AB1130" s="12">
        <f t="shared" si="153"/>
        <v>5</v>
      </c>
      <c r="AC1130" s="12">
        <f t="shared" si="158"/>
        <v>77.5</v>
      </c>
      <c r="AD1130" s="12">
        <f t="shared" si="159"/>
        <v>79.5</v>
      </c>
      <c r="AE1130" s="12">
        <f t="shared" si="154"/>
        <v>397.5</v>
      </c>
      <c r="AF1130" s="12">
        <f t="shared" si="155"/>
        <v>2</v>
      </c>
      <c r="AG1130" s="12">
        <f t="shared" si="156"/>
        <v>10</v>
      </c>
      <c r="AH1130" s="9">
        <f t="shared" si="160"/>
        <v>2.5157232704402517E-2</v>
      </c>
      <c r="AI1130" s="14">
        <f>VLOOKUP(E1130,'Verweis Faktor'!$A:$B,2,FALSE)</f>
        <v>1</v>
      </c>
      <c r="AJ1130" s="14"/>
      <c r="AK1130" s="14" t="str">
        <f>IF(AL1130="Ja","Versandkosten",VLOOKUP(E1130,'Verweis Belegart'!$A$2:$B$9,2,FALSE))</f>
        <v>Hardware</v>
      </c>
      <c r="AL1130" s="14" t="str">
        <f t="shared" si="161"/>
        <v>Nein</v>
      </c>
      <c r="AM1130" s="14" t="str">
        <f t="shared" si="157"/>
        <v>Positiv</v>
      </c>
    </row>
    <row r="1131" spans="1:39" ht="17.25" customHeight="1" x14ac:dyDescent="0.35">
      <c r="A1131" s="17">
        <v>14571964</v>
      </c>
      <c r="B1131" s="2" t="s">
        <v>1159</v>
      </c>
      <c r="C1131" s="1">
        <v>2025001</v>
      </c>
      <c r="D1131" s="1">
        <v>2000305</v>
      </c>
      <c r="E1131" s="2" t="s">
        <v>34</v>
      </c>
      <c r="F1131" s="2" t="s">
        <v>182</v>
      </c>
      <c r="G1131" s="2" t="s">
        <v>36</v>
      </c>
      <c r="H1131" s="2" t="s">
        <v>1130</v>
      </c>
      <c r="I1131" s="2" t="s">
        <v>1131</v>
      </c>
      <c r="J1131" s="2" t="s">
        <v>103</v>
      </c>
      <c r="K1131" s="2" t="s">
        <v>45</v>
      </c>
      <c r="L1131" s="2" t="s">
        <v>1341</v>
      </c>
      <c r="M1131" s="2" t="s">
        <v>1342</v>
      </c>
      <c r="N1131" s="2" t="s">
        <v>684</v>
      </c>
      <c r="O1131" s="3">
        <v>5</v>
      </c>
      <c r="P1131" s="3">
        <v>76</v>
      </c>
      <c r="Q1131" s="3">
        <v>85</v>
      </c>
      <c r="R1131" s="3">
        <v>425</v>
      </c>
      <c r="S1131" s="3">
        <v>9</v>
      </c>
      <c r="T1131" s="3">
        <v>45</v>
      </c>
      <c r="U1131" s="3">
        <v>10.58</v>
      </c>
      <c r="V1131" s="2" t="s">
        <v>42</v>
      </c>
      <c r="W1131" s="2" t="s">
        <v>43</v>
      </c>
      <c r="X1131" s="2"/>
      <c r="Y1131" s="19" t="str">
        <f>VLOOKUP(G1131,'Verweis Kd-Gruppe'!$A$2:$B$8,2,FALSE)</f>
        <v>GRK</v>
      </c>
      <c r="Z1131" s="19" t="str">
        <f>VLOOKUP(J1131,'Verweis Art-Gruppe'!$A$2:$B$15,2,FALSE)</f>
        <v>Geräte</v>
      </c>
      <c r="AA1131" s="19" t="str">
        <f>VLOOKUP(W1131,'Verweis Vertreter'!$A$2:$B$24,2,FALSE)</f>
        <v>Sebastian Faber</v>
      </c>
      <c r="AB1131" s="12">
        <f t="shared" si="153"/>
        <v>5</v>
      </c>
      <c r="AC1131" s="12">
        <f t="shared" si="158"/>
        <v>76</v>
      </c>
      <c r="AD1131" s="12">
        <f t="shared" si="159"/>
        <v>85</v>
      </c>
      <c r="AE1131" s="12">
        <f t="shared" si="154"/>
        <v>425</v>
      </c>
      <c r="AF1131" s="12">
        <f t="shared" si="155"/>
        <v>9</v>
      </c>
      <c r="AG1131" s="12">
        <f t="shared" si="156"/>
        <v>45</v>
      </c>
      <c r="AH1131" s="9">
        <f t="shared" si="160"/>
        <v>0.10588235294117647</v>
      </c>
      <c r="AI1131" s="14">
        <f>VLOOKUP(E1131,'Verweis Faktor'!$A:$B,2,FALSE)</f>
        <v>1</v>
      </c>
      <c r="AJ1131" s="14"/>
      <c r="AK1131" s="14" t="str">
        <f>IF(AL1131="Ja","Versandkosten",VLOOKUP(E1131,'Verweis Belegart'!$A$2:$B$9,2,FALSE))</f>
        <v>Hardware</v>
      </c>
      <c r="AL1131" s="14" t="str">
        <f t="shared" si="161"/>
        <v>Nein</v>
      </c>
      <c r="AM1131" s="14" t="str">
        <f t="shared" si="157"/>
        <v>Positiv</v>
      </c>
    </row>
    <row r="1132" spans="1:39" ht="17.25" customHeight="1" x14ac:dyDescent="0.35">
      <c r="A1132" s="17">
        <v>14570538</v>
      </c>
      <c r="B1132" s="2" t="s">
        <v>1159</v>
      </c>
      <c r="C1132" s="1">
        <v>2025001</v>
      </c>
      <c r="D1132" s="1">
        <v>2000306</v>
      </c>
      <c r="E1132" s="2" t="s">
        <v>34</v>
      </c>
      <c r="F1132" s="2" t="s">
        <v>182</v>
      </c>
      <c r="G1132" s="2" t="s">
        <v>66</v>
      </c>
      <c r="H1132" s="2" t="s">
        <v>1343</v>
      </c>
      <c r="I1132" s="2" t="s">
        <v>1344</v>
      </c>
      <c r="J1132" s="2" t="s">
        <v>103</v>
      </c>
      <c r="K1132" s="2" t="s">
        <v>28</v>
      </c>
      <c r="L1132" s="2" t="s">
        <v>56</v>
      </c>
      <c r="M1132" s="2" t="s">
        <v>57</v>
      </c>
      <c r="N1132" s="2" t="s">
        <v>58</v>
      </c>
      <c r="O1132" s="3">
        <v>4</v>
      </c>
      <c r="P1132" s="3">
        <v>605</v>
      </c>
      <c r="Q1132" s="3">
        <v>625</v>
      </c>
      <c r="R1132" s="3">
        <v>2500</v>
      </c>
      <c r="S1132" s="3">
        <v>20</v>
      </c>
      <c r="T1132" s="3">
        <v>80</v>
      </c>
      <c r="U1132" s="3">
        <v>3.2</v>
      </c>
      <c r="V1132" s="2" t="s">
        <v>855</v>
      </c>
      <c r="W1132" s="2" t="s">
        <v>856</v>
      </c>
      <c r="X1132" s="2" t="s">
        <v>72</v>
      </c>
      <c r="Y1132" s="19" t="str">
        <f>VLOOKUP(G1132,'Verweis Kd-Gruppe'!$A$2:$B$8,2,FALSE)</f>
        <v>EXP</v>
      </c>
      <c r="Z1132" s="19" t="str">
        <f>VLOOKUP(J1132,'Verweis Art-Gruppe'!$A$2:$B$15,2,FALSE)</f>
        <v>Geräte</v>
      </c>
      <c r="AA1132" s="19" t="str">
        <f>VLOOKUP(W1132,'Verweis Vertreter'!$A$2:$B$24,2,FALSE)</f>
        <v>Chahid Drimani</v>
      </c>
      <c r="AB1132" s="12">
        <f t="shared" si="153"/>
        <v>4</v>
      </c>
      <c r="AC1132" s="12">
        <f t="shared" si="158"/>
        <v>605</v>
      </c>
      <c r="AD1132" s="12">
        <f t="shared" si="159"/>
        <v>625</v>
      </c>
      <c r="AE1132" s="12">
        <f t="shared" si="154"/>
        <v>2500</v>
      </c>
      <c r="AF1132" s="12">
        <f t="shared" si="155"/>
        <v>20</v>
      </c>
      <c r="AG1132" s="12">
        <f t="shared" si="156"/>
        <v>80</v>
      </c>
      <c r="AH1132" s="9">
        <f t="shared" si="160"/>
        <v>3.2000000000000001E-2</v>
      </c>
      <c r="AI1132" s="14">
        <f>VLOOKUP(E1132,'Verweis Faktor'!$A:$B,2,FALSE)</f>
        <v>1</v>
      </c>
      <c r="AJ1132" s="14"/>
      <c r="AK1132" s="14" t="str">
        <f>IF(AL1132="Ja","Versandkosten",VLOOKUP(E1132,'Verweis Belegart'!$A$2:$B$9,2,FALSE))</f>
        <v>Hardware</v>
      </c>
      <c r="AL1132" s="14" t="str">
        <f t="shared" si="161"/>
        <v>Nein</v>
      </c>
      <c r="AM1132" s="14" t="str">
        <f t="shared" si="157"/>
        <v>Positiv</v>
      </c>
    </row>
    <row r="1133" spans="1:39" ht="17.25" customHeight="1" x14ac:dyDescent="0.35">
      <c r="A1133" s="17">
        <v>14570538</v>
      </c>
      <c r="B1133" s="2" t="s">
        <v>1159</v>
      </c>
      <c r="C1133" s="1">
        <v>2025001</v>
      </c>
      <c r="D1133" s="1">
        <v>2000306</v>
      </c>
      <c r="E1133" s="2" t="s">
        <v>34</v>
      </c>
      <c r="F1133" s="2" t="s">
        <v>182</v>
      </c>
      <c r="G1133" s="2" t="s">
        <v>66</v>
      </c>
      <c r="H1133" s="2" t="s">
        <v>1343</v>
      </c>
      <c r="I1133" s="2" t="s">
        <v>1344</v>
      </c>
      <c r="J1133" s="2" t="s">
        <v>103</v>
      </c>
      <c r="K1133" s="2" t="s">
        <v>45</v>
      </c>
      <c r="L1133" s="2" t="s">
        <v>1084</v>
      </c>
      <c r="M1133" s="2" t="s">
        <v>1085</v>
      </c>
      <c r="N1133" s="2" t="s">
        <v>1086</v>
      </c>
      <c r="O1133" s="3">
        <v>20</v>
      </c>
      <c r="P1133" s="3">
        <v>80.008700000000005</v>
      </c>
      <c r="Q1133" s="3">
        <v>90</v>
      </c>
      <c r="R1133" s="3">
        <v>1800</v>
      </c>
      <c r="S1133" s="3">
        <v>9.9913000000000007</v>
      </c>
      <c r="T1133" s="3">
        <v>199.83</v>
      </c>
      <c r="U1133" s="3">
        <v>11.1</v>
      </c>
      <c r="V1133" s="2" t="s">
        <v>855</v>
      </c>
      <c r="W1133" s="2" t="s">
        <v>856</v>
      </c>
      <c r="X1133" s="2" t="s">
        <v>72</v>
      </c>
      <c r="Y1133" s="19" t="str">
        <f>VLOOKUP(G1133,'Verweis Kd-Gruppe'!$A$2:$B$8,2,FALSE)</f>
        <v>EXP</v>
      </c>
      <c r="Z1133" s="19" t="str">
        <f>VLOOKUP(J1133,'Verweis Art-Gruppe'!$A$2:$B$15,2,FALSE)</f>
        <v>Geräte</v>
      </c>
      <c r="AA1133" s="19" t="str">
        <f>VLOOKUP(W1133,'Verweis Vertreter'!$A$2:$B$24,2,FALSE)</f>
        <v>Chahid Drimani</v>
      </c>
      <c r="AB1133" s="12">
        <f t="shared" si="153"/>
        <v>20</v>
      </c>
      <c r="AC1133" s="12">
        <f t="shared" si="158"/>
        <v>80.008700000000005</v>
      </c>
      <c r="AD1133" s="12">
        <f t="shared" si="159"/>
        <v>90</v>
      </c>
      <c r="AE1133" s="12">
        <f t="shared" si="154"/>
        <v>1800</v>
      </c>
      <c r="AF1133" s="12">
        <f t="shared" si="155"/>
        <v>9.9913000000000007</v>
      </c>
      <c r="AG1133" s="12">
        <f t="shared" si="156"/>
        <v>199.83</v>
      </c>
      <c r="AH1133" s="9">
        <f t="shared" si="160"/>
        <v>0.11101666666666668</v>
      </c>
      <c r="AI1133" s="14">
        <f>VLOOKUP(E1133,'Verweis Faktor'!$A:$B,2,FALSE)</f>
        <v>1</v>
      </c>
      <c r="AJ1133" s="14"/>
      <c r="AK1133" s="14" t="str">
        <f>IF(AL1133="Ja","Versandkosten",VLOOKUP(E1133,'Verweis Belegart'!$A$2:$B$9,2,FALSE))</f>
        <v>Hardware</v>
      </c>
      <c r="AL1133" s="14" t="str">
        <f t="shared" si="161"/>
        <v>Nein</v>
      </c>
      <c r="AM1133" s="14" t="str">
        <f t="shared" si="157"/>
        <v>Positiv</v>
      </c>
    </row>
    <row r="1134" spans="1:39" ht="17.25" customHeight="1" x14ac:dyDescent="0.35">
      <c r="A1134" s="17">
        <v>14570538</v>
      </c>
      <c r="B1134" s="2" t="s">
        <v>1159</v>
      </c>
      <c r="C1134" s="1">
        <v>2025001</v>
      </c>
      <c r="D1134" s="1">
        <v>2000306</v>
      </c>
      <c r="E1134" s="2" t="s">
        <v>34</v>
      </c>
      <c r="F1134" s="2" t="s">
        <v>182</v>
      </c>
      <c r="G1134" s="2" t="s">
        <v>66</v>
      </c>
      <c r="H1134" s="2" t="s">
        <v>1343</v>
      </c>
      <c r="I1134" s="2" t="s">
        <v>1344</v>
      </c>
      <c r="J1134" s="2" t="s">
        <v>103</v>
      </c>
      <c r="K1134" s="2" t="s">
        <v>49</v>
      </c>
      <c r="L1134" s="2" t="s">
        <v>1094</v>
      </c>
      <c r="M1134" s="2" t="s">
        <v>1095</v>
      </c>
      <c r="N1134" s="2" t="s">
        <v>1096</v>
      </c>
      <c r="O1134" s="3">
        <v>4</v>
      </c>
      <c r="P1134" s="3">
        <v>310.17649999999998</v>
      </c>
      <c r="Q1134" s="3">
        <v>319</v>
      </c>
      <c r="R1134" s="3">
        <v>1276</v>
      </c>
      <c r="S1134" s="3">
        <v>8.8234999999999992</v>
      </c>
      <c r="T1134" s="3">
        <v>35.29</v>
      </c>
      <c r="U1134" s="3">
        <v>2.76</v>
      </c>
      <c r="V1134" s="2" t="s">
        <v>855</v>
      </c>
      <c r="W1134" s="2" t="s">
        <v>856</v>
      </c>
      <c r="X1134" s="2" t="s">
        <v>72</v>
      </c>
      <c r="Y1134" s="19" t="str">
        <f>VLOOKUP(G1134,'Verweis Kd-Gruppe'!$A$2:$B$8,2,FALSE)</f>
        <v>EXP</v>
      </c>
      <c r="Z1134" s="19" t="str">
        <f>VLOOKUP(J1134,'Verweis Art-Gruppe'!$A$2:$B$15,2,FALSE)</f>
        <v>Geräte</v>
      </c>
      <c r="AA1134" s="19" t="str">
        <f>VLOOKUP(W1134,'Verweis Vertreter'!$A$2:$B$24,2,FALSE)</f>
        <v>Chahid Drimani</v>
      </c>
      <c r="AB1134" s="12">
        <f t="shared" si="153"/>
        <v>4</v>
      </c>
      <c r="AC1134" s="12">
        <f t="shared" si="158"/>
        <v>310.17649999999998</v>
      </c>
      <c r="AD1134" s="12">
        <f t="shared" si="159"/>
        <v>319</v>
      </c>
      <c r="AE1134" s="12">
        <f t="shared" si="154"/>
        <v>1276</v>
      </c>
      <c r="AF1134" s="12">
        <f t="shared" si="155"/>
        <v>8.8234999999999992</v>
      </c>
      <c r="AG1134" s="12">
        <f t="shared" si="156"/>
        <v>35.29</v>
      </c>
      <c r="AH1134" s="9">
        <f t="shared" si="160"/>
        <v>2.7656739811912225E-2</v>
      </c>
      <c r="AI1134" s="14">
        <f>VLOOKUP(E1134,'Verweis Faktor'!$A:$B,2,FALSE)</f>
        <v>1</v>
      </c>
      <c r="AJ1134" s="14"/>
      <c r="AK1134" s="14" t="str">
        <f>IF(AL1134="Ja","Versandkosten",VLOOKUP(E1134,'Verweis Belegart'!$A$2:$B$9,2,FALSE))</f>
        <v>Hardware</v>
      </c>
      <c r="AL1134" s="14" t="str">
        <f t="shared" si="161"/>
        <v>Nein</v>
      </c>
      <c r="AM1134" s="14" t="str">
        <f t="shared" si="157"/>
        <v>Positiv</v>
      </c>
    </row>
    <row r="1135" spans="1:39" ht="17.25" customHeight="1" x14ac:dyDescent="0.35">
      <c r="A1135" s="17">
        <v>14570538</v>
      </c>
      <c r="B1135" s="2" t="s">
        <v>1159</v>
      </c>
      <c r="C1135" s="1">
        <v>2025001</v>
      </c>
      <c r="D1135" s="1">
        <v>2000306</v>
      </c>
      <c r="E1135" s="2" t="s">
        <v>34</v>
      </c>
      <c r="F1135" s="2" t="s">
        <v>182</v>
      </c>
      <c r="G1135" s="2" t="s">
        <v>66</v>
      </c>
      <c r="H1135" s="2" t="s">
        <v>1343</v>
      </c>
      <c r="I1135" s="2" t="s">
        <v>1344</v>
      </c>
      <c r="J1135" s="2" t="s">
        <v>103</v>
      </c>
      <c r="K1135" s="2" t="s">
        <v>79</v>
      </c>
      <c r="L1135" s="2" t="s">
        <v>1237</v>
      </c>
      <c r="M1135" s="2" t="s">
        <v>1238</v>
      </c>
      <c r="N1135" s="2" t="s">
        <v>1086</v>
      </c>
      <c r="O1135" s="3">
        <v>20</v>
      </c>
      <c r="P1135" s="3">
        <v>80.004400000000004</v>
      </c>
      <c r="Q1135" s="3">
        <v>90</v>
      </c>
      <c r="R1135" s="3">
        <v>1800</v>
      </c>
      <c r="S1135" s="3">
        <v>9.9955999999999996</v>
      </c>
      <c r="T1135" s="3">
        <v>199.91</v>
      </c>
      <c r="U1135" s="3">
        <v>11.1</v>
      </c>
      <c r="V1135" s="2" t="s">
        <v>855</v>
      </c>
      <c r="W1135" s="2" t="s">
        <v>856</v>
      </c>
      <c r="X1135" s="2" t="s">
        <v>72</v>
      </c>
      <c r="Y1135" s="19" t="str">
        <f>VLOOKUP(G1135,'Verweis Kd-Gruppe'!$A$2:$B$8,2,FALSE)</f>
        <v>EXP</v>
      </c>
      <c r="Z1135" s="19" t="str">
        <f>VLOOKUP(J1135,'Verweis Art-Gruppe'!$A$2:$B$15,2,FALSE)</f>
        <v>Geräte</v>
      </c>
      <c r="AA1135" s="19" t="str">
        <f>VLOOKUP(W1135,'Verweis Vertreter'!$A$2:$B$24,2,FALSE)</f>
        <v>Chahid Drimani</v>
      </c>
      <c r="AB1135" s="12">
        <f t="shared" si="153"/>
        <v>20</v>
      </c>
      <c r="AC1135" s="12">
        <f t="shared" si="158"/>
        <v>80.004400000000004</v>
      </c>
      <c r="AD1135" s="12">
        <f t="shared" si="159"/>
        <v>90</v>
      </c>
      <c r="AE1135" s="12">
        <f t="shared" si="154"/>
        <v>1800</v>
      </c>
      <c r="AF1135" s="12">
        <f t="shared" si="155"/>
        <v>9.9955999999999996</v>
      </c>
      <c r="AG1135" s="12">
        <f t="shared" si="156"/>
        <v>199.91</v>
      </c>
      <c r="AH1135" s="9">
        <f t="shared" si="160"/>
        <v>0.11106111111111111</v>
      </c>
      <c r="AI1135" s="14">
        <f>VLOOKUP(E1135,'Verweis Faktor'!$A:$B,2,FALSE)</f>
        <v>1</v>
      </c>
      <c r="AJ1135" s="14"/>
      <c r="AK1135" s="14" t="str">
        <f>IF(AL1135="Ja","Versandkosten",VLOOKUP(E1135,'Verweis Belegart'!$A$2:$B$9,2,FALSE))</f>
        <v>Hardware</v>
      </c>
      <c r="AL1135" s="14" t="str">
        <f t="shared" si="161"/>
        <v>Nein</v>
      </c>
      <c r="AM1135" s="14" t="str">
        <f t="shared" si="157"/>
        <v>Positiv</v>
      </c>
    </row>
    <row r="1136" spans="1:39" ht="17.25" customHeight="1" x14ac:dyDescent="0.35">
      <c r="A1136" s="17">
        <v>14570538</v>
      </c>
      <c r="B1136" s="2" t="s">
        <v>1159</v>
      </c>
      <c r="C1136" s="1">
        <v>2025001</v>
      </c>
      <c r="D1136" s="1">
        <v>2000306</v>
      </c>
      <c r="E1136" s="2" t="s">
        <v>34</v>
      </c>
      <c r="F1136" s="2" t="s">
        <v>182</v>
      </c>
      <c r="G1136" s="2" t="s">
        <v>66</v>
      </c>
      <c r="H1136" s="2" t="s">
        <v>1343</v>
      </c>
      <c r="I1136" s="2" t="s">
        <v>1344</v>
      </c>
      <c r="J1136" s="2" t="s">
        <v>103</v>
      </c>
      <c r="K1136" s="2" t="s">
        <v>83</v>
      </c>
      <c r="L1136" s="2" t="s">
        <v>272</v>
      </c>
      <c r="M1136" s="2" t="s">
        <v>273</v>
      </c>
      <c r="N1136" s="2" t="s">
        <v>274</v>
      </c>
      <c r="O1136" s="3">
        <v>4</v>
      </c>
      <c r="P1136" s="3">
        <v>1065.5192</v>
      </c>
      <c r="Q1136" s="3">
        <v>1109</v>
      </c>
      <c r="R1136" s="3">
        <v>4436</v>
      </c>
      <c r="S1136" s="3">
        <v>43.480800000000002</v>
      </c>
      <c r="T1136" s="3">
        <v>173.92</v>
      </c>
      <c r="U1136" s="3">
        <v>3.92</v>
      </c>
      <c r="V1136" s="2" t="s">
        <v>855</v>
      </c>
      <c r="W1136" s="2" t="s">
        <v>856</v>
      </c>
      <c r="X1136" s="2" t="s">
        <v>72</v>
      </c>
      <c r="Y1136" s="19" t="str">
        <f>VLOOKUP(G1136,'Verweis Kd-Gruppe'!$A$2:$B$8,2,FALSE)</f>
        <v>EXP</v>
      </c>
      <c r="Z1136" s="19" t="str">
        <f>VLOOKUP(J1136,'Verweis Art-Gruppe'!$A$2:$B$15,2,FALSE)</f>
        <v>Geräte</v>
      </c>
      <c r="AA1136" s="19" t="str">
        <f>VLOOKUP(W1136,'Verweis Vertreter'!$A$2:$B$24,2,FALSE)</f>
        <v>Chahid Drimani</v>
      </c>
      <c r="AB1136" s="12">
        <f t="shared" si="153"/>
        <v>4</v>
      </c>
      <c r="AC1136" s="12">
        <f t="shared" si="158"/>
        <v>1065.5192</v>
      </c>
      <c r="AD1136" s="12">
        <f t="shared" si="159"/>
        <v>1109</v>
      </c>
      <c r="AE1136" s="12">
        <f t="shared" si="154"/>
        <v>4436</v>
      </c>
      <c r="AF1136" s="12">
        <f t="shared" si="155"/>
        <v>43.480800000000002</v>
      </c>
      <c r="AG1136" s="12">
        <f t="shared" si="156"/>
        <v>173.92</v>
      </c>
      <c r="AH1136" s="9">
        <f t="shared" si="160"/>
        <v>3.9206492335437326E-2</v>
      </c>
      <c r="AI1136" s="14">
        <f>VLOOKUP(E1136,'Verweis Faktor'!$A:$B,2,FALSE)</f>
        <v>1</v>
      </c>
      <c r="AJ1136" s="14"/>
      <c r="AK1136" s="14" t="str">
        <f>IF(AL1136="Ja","Versandkosten",VLOOKUP(E1136,'Verweis Belegart'!$A$2:$B$9,2,FALSE))</f>
        <v>Hardware</v>
      </c>
      <c r="AL1136" s="14" t="str">
        <f t="shared" si="161"/>
        <v>Nein</v>
      </c>
      <c r="AM1136" s="14" t="str">
        <f t="shared" si="157"/>
        <v>Positiv</v>
      </c>
    </row>
    <row r="1137" spans="1:39" ht="17.25" customHeight="1" x14ac:dyDescent="0.35">
      <c r="A1137" s="17">
        <v>14570538</v>
      </c>
      <c r="B1137" s="2" t="s">
        <v>1159</v>
      </c>
      <c r="C1137" s="1">
        <v>2025001</v>
      </c>
      <c r="D1137" s="1">
        <v>2000306</v>
      </c>
      <c r="E1137" s="2" t="s">
        <v>34</v>
      </c>
      <c r="F1137" s="2" t="s">
        <v>182</v>
      </c>
      <c r="G1137" s="2" t="s">
        <v>66</v>
      </c>
      <c r="H1137" s="2" t="s">
        <v>1343</v>
      </c>
      <c r="I1137" s="2" t="s">
        <v>1344</v>
      </c>
      <c r="J1137" s="2" t="s">
        <v>103</v>
      </c>
      <c r="K1137" s="2" t="s">
        <v>87</v>
      </c>
      <c r="L1137" s="2" t="s">
        <v>275</v>
      </c>
      <c r="M1137" s="2" t="s">
        <v>276</v>
      </c>
      <c r="N1137" s="2" t="s">
        <v>271</v>
      </c>
      <c r="O1137" s="3">
        <v>4</v>
      </c>
      <c r="P1137" s="3">
        <v>416</v>
      </c>
      <c r="Q1137" s="3">
        <v>427</v>
      </c>
      <c r="R1137" s="3">
        <v>1708</v>
      </c>
      <c r="S1137" s="3">
        <v>11</v>
      </c>
      <c r="T1137" s="3">
        <v>44</v>
      </c>
      <c r="U1137" s="3">
        <v>2.57</v>
      </c>
      <c r="V1137" s="2" t="s">
        <v>855</v>
      </c>
      <c r="W1137" s="2" t="s">
        <v>856</v>
      </c>
      <c r="X1137" s="2" t="s">
        <v>72</v>
      </c>
      <c r="Y1137" s="19" t="str">
        <f>VLOOKUP(G1137,'Verweis Kd-Gruppe'!$A$2:$B$8,2,FALSE)</f>
        <v>EXP</v>
      </c>
      <c r="Z1137" s="19" t="str">
        <f>VLOOKUP(J1137,'Verweis Art-Gruppe'!$A$2:$B$15,2,FALSE)</f>
        <v>Geräte</v>
      </c>
      <c r="AA1137" s="19" t="str">
        <f>VLOOKUP(W1137,'Verweis Vertreter'!$A$2:$B$24,2,FALSE)</f>
        <v>Chahid Drimani</v>
      </c>
      <c r="AB1137" s="12">
        <f t="shared" si="153"/>
        <v>4</v>
      </c>
      <c r="AC1137" s="12">
        <f t="shared" si="158"/>
        <v>416</v>
      </c>
      <c r="AD1137" s="12">
        <f t="shared" si="159"/>
        <v>427</v>
      </c>
      <c r="AE1137" s="12">
        <f t="shared" si="154"/>
        <v>1708</v>
      </c>
      <c r="AF1137" s="12">
        <f t="shared" si="155"/>
        <v>11</v>
      </c>
      <c r="AG1137" s="12">
        <f t="shared" si="156"/>
        <v>44</v>
      </c>
      <c r="AH1137" s="9">
        <f t="shared" si="160"/>
        <v>2.576112412177986E-2</v>
      </c>
      <c r="AI1137" s="14">
        <f>VLOOKUP(E1137,'Verweis Faktor'!$A:$B,2,FALSE)</f>
        <v>1</v>
      </c>
      <c r="AJ1137" s="14"/>
      <c r="AK1137" s="14" t="str">
        <f>IF(AL1137="Ja","Versandkosten",VLOOKUP(E1137,'Verweis Belegart'!$A$2:$B$9,2,FALSE))</f>
        <v>Hardware</v>
      </c>
      <c r="AL1137" s="14" t="str">
        <f t="shared" si="161"/>
        <v>Nein</v>
      </c>
      <c r="AM1137" s="14" t="str">
        <f t="shared" si="157"/>
        <v>Positiv</v>
      </c>
    </row>
    <row r="1138" spans="1:39" ht="17.25" customHeight="1" x14ac:dyDescent="0.35">
      <c r="A1138" s="17">
        <v>14570538</v>
      </c>
      <c r="B1138" s="2" t="s">
        <v>1159</v>
      </c>
      <c r="C1138" s="1">
        <v>2025001</v>
      </c>
      <c r="D1138" s="1">
        <v>2000306</v>
      </c>
      <c r="E1138" s="2" t="s">
        <v>34</v>
      </c>
      <c r="F1138" s="2" t="s">
        <v>182</v>
      </c>
      <c r="G1138" s="2" t="s">
        <v>66</v>
      </c>
      <c r="H1138" s="2" t="s">
        <v>1343</v>
      </c>
      <c r="I1138" s="2" t="s">
        <v>1344</v>
      </c>
      <c r="J1138" s="2" t="s">
        <v>103</v>
      </c>
      <c r="K1138" s="2" t="s">
        <v>91</v>
      </c>
      <c r="L1138" s="2" t="s">
        <v>410</v>
      </c>
      <c r="M1138" s="2" t="s">
        <v>411</v>
      </c>
      <c r="N1138" s="2" t="s">
        <v>412</v>
      </c>
      <c r="O1138" s="3">
        <v>6</v>
      </c>
      <c r="P1138" s="3">
        <v>219.0067</v>
      </c>
      <c r="Q1138" s="3">
        <v>247</v>
      </c>
      <c r="R1138" s="3">
        <v>1482</v>
      </c>
      <c r="S1138" s="3">
        <v>27.993300000000001</v>
      </c>
      <c r="T1138" s="3">
        <v>167.96</v>
      </c>
      <c r="U1138" s="3">
        <v>11.33</v>
      </c>
      <c r="V1138" s="2" t="s">
        <v>855</v>
      </c>
      <c r="W1138" s="2" t="s">
        <v>856</v>
      </c>
      <c r="X1138" s="2" t="s">
        <v>72</v>
      </c>
      <c r="Y1138" s="19" t="str">
        <f>VLOOKUP(G1138,'Verweis Kd-Gruppe'!$A$2:$B$8,2,FALSE)</f>
        <v>EXP</v>
      </c>
      <c r="Z1138" s="19" t="str">
        <f>VLOOKUP(J1138,'Verweis Art-Gruppe'!$A$2:$B$15,2,FALSE)</f>
        <v>Geräte</v>
      </c>
      <c r="AA1138" s="19" t="str">
        <f>VLOOKUP(W1138,'Verweis Vertreter'!$A$2:$B$24,2,FALSE)</f>
        <v>Chahid Drimani</v>
      </c>
      <c r="AB1138" s="12">
        <f t="shared" si="153"/>
        <v>6</v>
      </c>
      <c r="AC1138" s="12">
        <f t="shared" si="158"/>
        <v>219.0067</v>
      </c>
      <c r="AD1138" s="12">
        <f t="shared" si="159"/>
        <v>247</v>
      </c>
      <c r="AE1138" s="12">
        <f t="shared" si="154"/>
        <v>1482</v>
      </c>
      <c r="AF1138" s="12">
        <f t="shared" si="155"/>
        <v>27.993300000000001</v>
      </c>
      <c r="AG1138" s="12">
        <f t="shared" si="156"/>
        <v>167.96</v>
      </c>
      <c r="AH1138" s="9">
        <f t="shared" si="160"/>
        <v>0.11333333333333334</v>
      </c>
      <c r="AI1138" s="14">
        <f>VLOOKUP(E1138,'Verweis Faktor'!$A:$B,2,FALSE)</f>
        <v>1</v>
      </c>
      <c r="AJ1138" s="14"/>
      <c r="AK1138" s="14" t="str">
        <f>IF(AL1138="Ja","Versandkosten",VLOOKUP(E1138,'Verweis Belegart'!$A$2:$B$9,2,FALSE))</f>
        <v>Hardware</v>
      </c>
      <c r="AL1138" s="14" t="str">
        <f t="shared" si="161"/>
        <v>Nein</v>
      </c>
      <c r="AM1138" s="14" t="str">
        <f t="shared" si="157"/>
        <v>Positiv</v>
      </c>
    </row>
    <row r="1139" spans="1:39" ht="17.25" customHeight="1" x14ac:dyDescent="0.35">
      <c r="A1139" s="17">
        <v>14570538</v>
      </c>
      <c r="B1139" s="2" t="s">
        <v>1159</v>
      </c>
      <c r="C1139" s="1">
        <v>2025001</v>
      </c>
      <c r="D1139" s="1">
        <v>2000306</v>
      </c>
      <c r="E1139" s="2" t="s">
        <v>34</v>
      </c>
      <c r="F1139" s="2" t="s">
        <v>182</v>
      </c>
      <c r="G1139" s="2" t="s">
        <v>66</v>
      </c>
      <c r="H1139" s="2" t="s">
        <v>1343</v>
      </c>
      <c r="I1139" s="2" t="s">
        <v>1344</v>
      </c>
      <c r="J1139" s="2" t="s">
        <v>103</v>
      </c>
      <c r="K1139" s="2" t="s">
        <v>95</v>
      </c>
      <c r="L1139" s="2" t="s">
        <v>279</v>
      </c>
      <c r="M1139" s="2" t="s">
        <v>280</v>
      </c>
      <c r="N1139" s="2" t="s">
        <v>271</v>
      </c>
      <c r="O1139" s="3">
        <v>4</v>
      </c>
      <c r="P1139" s="3">
        <v>411.96159999999998</v>
      </c>
      <c r="Q1139" s="3">
        <v>427</v>
      </c>
      <c r="R1139" s="3">
        <v>1708</v>
      </c>
      <c r="S1139" s="3">
        <v>15.038399999999999</v>
      </c>
      <c r="T1139" s="3">
        <v>60.15</v>
      </c>
      <c r="U1139" s="3">
        <v>3.52</v>
      </c>
      <c r="V1139" s="2" t="s">
        <v>855</v>
      </c>
      <c r="W1139" s="2" t="s">
        <v>856</v>
      </c>
      <c r="X1139" s="2" t="s">
        <v>72</v>
      </c>
      <c r="Y1139" s="19" t="str">
        <f>VLOOKUP(G1139,'Verweis Kd-Gruppe'!$A$2:$B$8,2,FALSE)</f>
        <v>EXP</v>
      </c>
      <c r="Z1139" s="19" t="str">
        <f>VLOOKUP(J1139,'Verweis Art-Gruppe'!$A$2:$B$15,2,FALSE)</f>
        <v>Geräte</v>
      </c>
      <c r="AA1139" s="19" t="str">
        <f>VLOOKUP(W1139,'Verweis Vertreter'!$A$2:$B$24,2,FALSE)</f>
        <v>Chahid Drimani</v>
      </c>
      <c r="AB1139" s="12">
        <f t="shared" si="153"/>
        <v>4</v>
      </c>
      <c r="AC1139" s="12">
        <f t="shared" si="158"/>
        <v>411.96159999999998</v>
      </c>
      <c r="AD1139" s="12">
        <f t="shared" si="159"/>
        <v>427</v>
      </c>
      <c r="AE1139" s="12">
        <f t="shared" si="154"/>
        <v>1708</v>
      </c>
      <c r="AF1139" s="12">
        <f t="shared" si="155"/>
        <v>15.038399999999999</v>
      </c>
      <c r="AG1139" s="12">
        <f t="shared" si="156"/>
        <v>60.15</v>
      </c>
      <c r="AH1139" s="9">
        <f t="shared" si="160"/>
        <v>3.5216627634660422E-2</v>
      </c>
      <c r="AI1139" s="14">
        <f>VLOOKUP(E1139,'Verweis Faktor'!$A:$B,2,FALSE)</f>
        <v>1</v>
      </c>
      <c r="AJ1139" s="14"/>
      <c r="AK1139" s="14" t="str">
        <f>IF(AL1139="Ja","Versandkosten",VLOOKUP(E1139,'Verweis Belegart'!$A$2:$B$9,2,FALSE))</f>
        <v>Hardware</v>
      </c>
      <c r="AL1139" s="14" t="str">
        <f t="shared" si="161"/>
        <v>Nein</v>
      </c>
      <c r="AM1139" s="14" t="str">
        <f t="shared" si="157"/>
        <v>Positiv</v>
      </c>
    </row>
    <row r="1140" spans="1:39" ht="17.25" customHeight="1" x14ac:dyDescent="0.35">
      <c r="A1140" s="17">
        <v>14570538</v>
      </c>
      <c r="B1140" s="2" t="s">
        <v>1159</v>
      </c>
      <c r="C1140" s="1">
        <v>2025001</v>
      </c>
      <c r="D1140" s="1">
        <v>2000306</v>
      </c>
      <c r="E1140" s="2" t="s">
        <v>34</v>
      </c>
      <c r="F1140" s="2" t="s">
        <v>182</v>
      </c>
      <c r="G1140" s="2" t="s">
        <v>66</v>
      </c>
      <c r="H1140" s="2" t="s">
        <v>1343</v>
      </c>
      <c r="I1140" s="2" t="s">
        <v>1344</v>
      </c>
      <c r="J1140" s="2" t="s">
        <v>304</v>
      </c>
      <c r="K1140" s="2" t="s">
        <v>99</v>
      </c>
      <c r="L1140" s="2" t="s">
        <v>1153</v>
      </c>
      <c r="M1140" s="2" t="s">
        <v>1154</v>
      </c>
      <c r="N1140" s="2" t="s">
        <v>607</v>
      </c>
      <c r="O1140" s="3">
        <v>5</v>
      </c>
      <c r="P1140" s="3">
        <v>66.728300000000004</v>
      </c>
      <c r="Q1140" s="3">
        <v>82</v>
      </c>
      <c r="R1140" s="3">
        <v>410</v>
      </c>
      <c r="S1140" s="3">
        <v>15.271699999999999</v>
      </c>
      <c r="T1140" s="3">
        <v>76.36</v>
      </c>
      <c r="U1140" s="3">
        <v>18.62</v>
      </c>
      <c r="V1140" s="2" t="s">
        <v>855</v>
      </c>
      <c r="W1140" s="2" t="s">
        <v>856</v>
      </c>
      <c r="X1140" s="2" t="s">
        <v>72</v>
      </c>
      <c r="Y1140" s="19" t="str">
        <f>VLOOKUP(G1140,'Verweis Kd-Gruppe'!$A$2:$B$8,2,FALSE)</f>
        <v>EXP</v>
      </c>
      <c r="Z1140" s="19" t="str">
        <f>VLOOKUP(J1140,'Verweis Art-Gruppe'!$A$2:$B$15,2,FALSE)</f>
        <v>Zubehör</v>
      </c>
      <c r="AA1140" s="19" t="str">
        <f>VLOOKUP(W1140,'Verweis Vertreter'!$A$2:$B$24,2,FALSE)</f>
        <v>Chahid Drimani</v>
      </c>
      <c r="AB1140" s="12">
        <f t="shared" si="153"/>
        <v>5</v>
      </c>
      <c r="AC1140" s="12">
        <f t="shared" si="158"/>
        <v>66.728300000000004</v>
      </c>
      <c r="AD1140" s="12">
        <f t="shared" si="159"/>
        <v>82</v>
      </c>
      <c r="AE1140" s="12">
        <f t="shared" si="154"/>
        <v>410</v>
      </c>
      <c r="AF1140" s="12">
        <f t="shared" si="155"/>
        <v>15.271699999999999</v>
      </c>
      <c r="AG1140" s="12">
        <f t="shared" si="156"/>
        <v>76.36</v>
      </c>
      <c r="AH1140" s="9">
        <f t="shared" si="160"/>
        <v>0.18624390243902439</v>
      </c>
      <c r="AI1140" s="14">
        <f>VLOOKUP(E1140,'Verweis Faktor'!$A:$B,2,FALSE)</f>
        <v>1</v>
      </c>
      <c r="AJ1140" s="14"/>
      <c r="AK1140" s="14" t="str">
        <f>IF(AL1140="Ja","Versandkosten",VLOOKUP(E1140,'Verweis Belegart'!$A$2:$B$9,2,FALSE))</f>
        <v>Hardware</v>
      </c>
      <c r="AL1140" s="14" t="str">
        <f t="shared" si="161"/>
        <v>Nein</v>
      </c>
      <c r="AM1140" s="14" t="str">
        <f t="shared" si="157"/>
        <v>Positiv</v>
      </c>
    </row>
    <row r="1141" spans="1:39" ht="17.25" customHeight="1" x14ac:dyDescent="0.35">
      <c r="A1141" s="17">
        <v>14571986</v>
      </c>
      <c r="B1141" s="2" t="s">
        <v>1159</v>
      </c>
      <c r="C1141" s="1">
        <v>2025001</v>
      </c>
      <c r="D1141" s="1">
        <v>2000307</v>
      </c>
      <c r="E1141" s="2" t="s">
        <v>34</v>
      </c>
      <c r="F1141" s="2" t="s">
        <v>182</v>
      </c>
      <c r="G1141" s="2" t="s">
        <v>36</v>
      </c>
      <c r="H1141" s="2" t="s">
        <v>237</v>
      </c>
      <c r="I1141" s="2" t="s">
        <v>238</v>
      </c>
      <c r="J1141" s="2" t="s">
        <v>103</v>
      </c>
      <c r="K1141" s="2" t="s">
        <v>28</v>
      </c>
      <c r="L1141" s="2" t="s">
        <v>1345</v>
      </c>
      <c r="M1141" s="2" t="s">
        <v>1346</v>
      </c>
      <c r="N1141" s="2" t="s">
        <v>48</v>
      </c>
      <c r="O1141" s="3">
        <v>4</v>
      </c>
      <c r="P1141" s="3">
        <v>245</v>
      </c>
      <c r="Q1141" s="3">
        <v>269</v>
      </c>
      <c r="R1141" s="3">
        <v>1076</v>
      </c>
      <c r="S1141" s="3">
        <v>24</v>
      </c>
      <c r="T1141" s="3">
        <v>96</v>
      </c>
      <c r="U1141" s="3">
        <v>8.92</v>
      </c>
      <c r="V1141" s="2" t="s">
        <v>241</v>
      </c>
      <c r="W1141" s="2" t="s">
        <v>242</v>
      </c>
      <c r="X1141" s="2" t="s">
        <v>44</v>
      </c>
      <c r="Y1141" s="19" t="str">
        <f>VLOOKUP(G1141,'Verweis Kd-Gruppe'!$A$2:$B$8,2,FALSE)</f>
        <v>GRK</v>
      </c>
      <c r="Z1141" s="19" t="str">
        <f>VLOOKUP(J1141,'Verweis Art-Gruppe'!$A$2:$B$15,2,FALSE)</f>
        <v>Geräte</v>
      </c>
      <c r="AA1141" s="19" t="str">
        <f>VLOOKUP(W1141,'Verweis Vertreter'!$A$2:$B$24,2,FALSE)</f>
        <v>Bernd Schönbrunn</v>
      </c>
      <c r="AB1141" s="12">
        <f t="shared" si="153"/>
        <v>4</v>
      </c>
      <c r="AC1141" s="12">
        <f t="shared" si="158"/>
        <v>245</v>
      </c>
      <c r="AD1141" s="12">
        <f t="shared" si="159"/>
        <v>269</v>
      </c>
      <c r="AE1141" s="12">
        <f t="shared" si="154"/>
        <v>1076</v>
      </c>
      <c r="AF1141" s="12">
        <f t="shared" si="155"/>
        <v>24</v>
      </c>
      <c r="AG1141" s="12">
        <f t="shared" si="156"/>
        <v>96</v>
      </c>
      <c r="AH1141" s="9">
        <f t="shared" si="160"/>
        <v>8.9219330855018583E-2</v>
      </c>
      <c r="AI1141" s="14">
        <f>VLOOKUP(E1141,'Verweis Faktor'!$A:$B,2,FALSE)</f>
        <v>1</v>
      </c>
      <c r="AJ1141" s="14"/>
      <c r="AK1141" s="14" t="str">
        <f>IF(AL1141="Ja","Versandkosten",VLOOKUP(E1141,'Verweis Belegart'!$A$2:$B$9,2,FALSE))</f>
        <v>Hardware</v>
      </c>
      <c r="AL1141" s="14" t="str">
        <f t="shared" si="161"/>
        <v>Nein</v>
      </c>
      <c r="AM1141" s="14" t="str">
        <f t="shared" si="157"/>
        <v>Positiv</v>
      </c>
    </row>
    <row r="1142" spans="1:39" ht="17.25" customHeight="1" x14ac:dyDescent="0.35">
      <c r="A1142" s="17">
        <v>14571986</v>
      </c>
      <c r="B1142" s="2" t="s">
        <v>1159</v>
      </c>
      <c r="C1142" s="1">
        <v>2025001</v>
      </c>
      <c r="D1142" s="1">
        <v>2000307</v>
      </c>
      <c r="E1142" s="2" t="s">
        <v>34</v>
      </c>
      <c r="F1142" s="2" t="s">
        <v>182</v>
      </c>
      <c r="G1142" s="2" t="s">
        <v>36</v>
      </c>
      <c r="H1142" s="2" t="s">
        <v>237</v>
      </c>
      <c r="I1142" s="2" t="s">
        <v>238</v>
      </c>
      <c r="J1142" s="2" t="s">
        <v>103</v>
      </c>
      <c r="K1142" s="2" t="s">
        <v>45</v>
      </c>
      <c r="L1142" s="2" t="s">
        <v>455</v>
      </c>
      <c r="M1142" s="2" t="s">
        <v>456</v>
      </c>
      <c r="N1142" s="2" t="s">
        <v>457</v>
      </c>
      <c r="O1142" s="3">
        <v>2</v>
      </c>
      <c r="P1142" s="3">
        <v>848.8066</v>
      </c>
      <c r="Q1142" s="3">
        <v>855</v>
      </c>
      <c r="R1142" s="3">
        <v>1710</v>
      </c>
      <c r="S1142" s="3">
        <v>6.1933999999999996</v>
      </c>
      <c r="T1142" s="3">
        <v>12.39</v>
      </c>
      <c r="U1142" s="3">
        <v>0.72</v>
      </c>
      <c r="V1142" s="2" t="s">
        <v>241</v>
      </c>
      <c r="W1142" s="2" t="s">
        <v>242</v>
      </c>
      <c r="X1142" s="2" t="s">
        <v>44</v>
      </c>
      <c r="Y1142" s="19" t="str">
        <f>VLOOKUP(G1142,'Verweis Kd-Gruppe'!$A$2:$B$8,2,FALSE)</f>
        <v>GRK</v>
      </c>
      <c r="Z1142" s="19" t="str">
        <f>VLOOKUP(J1142,'Verweis Art-Gruppe'!$A$2:$B$15,2,FALSE)</f>
        <v>Geräte</v>
      </c>
      <c r="AA1142" s="19" t="str">
        <f>VLOOKUP(W1142,'Verweis Vertreter'!$A$2:$B$24,2,FALSE)</f>
        <v>Bernd Schönbrunn</v>
      </c>
      <c r="AB1142" s="12">
        <f t="shared" si="153"/>
        <v>2</v>
      </c>
      <c r="AC1142" s="12">
        <f t="shared" si="158"/>
        <v>848.8066</v>
      </c>
      <c r="AD1142" s="12">
        <f t="shared" si="159"/>
        <v>855</v>
      </c>
      <c r="AE1142" s="12">
        <f t="shared" si="154"/>
        <v>1710</v>
      </c>
      <c r="AF1142" s="12">
        <f t="shared" si="155"/>
        <v>6.1933999999999996</v>
      </c>
      <c r="AG1142" s="12">
        <f t="shared" si="156"/>
        <v>12.39</v>
      </c>
      <c r="AH1142" s="9">
        <f t="shared" si="160"/>
        <v>7.2456140350877192E-3</v>
      </c>
      <c r="AI1142" s="14">
        <f>VLOOKUP(E1142,'Verweis Faktor'!$A:$B,2,FALSE)</f>
        <v>1</v>
      </c>
      <c r="AJ1142" s="14"/>
      <c r="AK1142" s="14" t="str">
        <f>IF(AL1142="Ja","Versandkosten",VLOOKUP(E1142,'Verweis Belegart'!$A$2:$B$9,2,FALSE))</f>
        <v>Hardware</v>
      </c>
      <c r="AL1142" s="14" t="str">
        <f t="shared" si="161"/>
        <v>Nein</v>
      </c>
      <c r="AM1142" s="14" t="str">
        <f t="shared" si="157"/>
        <v>Positiv</v>
      </c>
    </row>
    <row r="1143" spans="1:39" ht="17.25" customHeight="1" x14ac:dyDescent="0.35">
      <c r="A1143" s="17">
        <v>14571986</v>
      </c>
      <c r="B1143" s="2" t="s">
        <v>1159</v>
      </c>
      <c r="C1143" s="1">
        <v>2025001</v>
      </c>
      <c r="D1143" s="1">
        <v>2000307</v>
      </c>
      <c r="E1143" s="2" t="s">
        <v>34</v>
      </c>
      <c r="F1143" s="2" t="s">
        <v>182</v>
      </c>
      <c r="G1143" s="2" t="s">
        <v>36</v>
      </c>
      <c r="H1143" s="2" t="s">
        <v>237</v>
      </c>
      <c r="I1143" s="2" t="s">
        <v>238</v>
      </c>
      <c r="J1143" s="2" t="s">
        <v>103</v>
      </c>
      <c r="K1143" s="2" t="s">
        <v>49</v>
      </c>
      <c r="L1143" s="2" t="s">
        <v>1347</v>
      </c>
      <c r="M1143" s="2" t="s">
        <v>1348</v>
      </c>
      <c r="N1143" s="2" t="s">
        <v>283</v>
      </c>
      <c r="O1143" s="3">
        <v>20</v>
      </c>
      <c r="P1143" s="3">
        <v>512.11659999999995</v>
      </c>
      <c r="Q1143" s="3">
        <v>517</v>
      </c>
      <c r="R1143" s="3">
        <v>10340</v>
      </c>
      <c r="S1143" s="3">
        <v>4.8834</v>
      </c>
      <c r="T1143" s="3">
        <v>97.67</v>
      </c>
      <c r="U1143" s="3">
        <v>0.94</v>
      </c>
      <c r="V1143" s="2" t="s">
        <v>241</v>
      </c>
      <c r="W1143" s="2" t="s">
        <v>242</v>
      </c>
      <c r="X1143" s="2" t="s">
        <v>44</v>
      </c>
      <c r="Y1143" s="19" t="str">
        <f>VLOOKUP(G1143,'Verweis Kd-Gruppe'!$A$2:$B$8,2,FALSE)</f>
        <v>GRK</v>
      </c>
      <c r="Z1143" s="19" t="str">
        <f>VLOOKUP(J1143,'Verweis Art-Gruppe'!$A$2:$B$15,2,FALSE)</f>
        <v>Geräte</v>
      </c>
      <c r="AA1143" s="19" t="str">
        <f>VLOOKUP(W1143,'Verweis Vertreter'!$A$2:$B$24,2,FALSE)</f>
        <v>Bernd Schönbrunn</v>
      </c>
      <c r="AB1143" s="12">
        <f t="shared" si="153"/>
        <v>20</v>
      </c>
      <c r="AC1143" s="12">
        <f t="shared" si="158"/>
        <v>512.11659999999995</v>
      </c>
      <c r="AD1143" s="12">
        <f t="shared" si="159"/>
        <v>517</v>
      </c>
      <c r="AE1143" s="12">
        <f t="shared" si="154"/>
        <v>10340</v>
      </c>
      <c r="AF1143" s="12">
        <f t="shared" si="155"/>
        <v>4.8834</v>
      </c>
      <c r="AG1143" s="12">
        <f t="shared" si="156"/>
        <v>97.67</v>
      </c>
      <c r="AH1143" s="9">
        <f t="shared" si="160"/>
        <v>9.4458413926499039E-3</v>
      </c>
      <c r="AI1143" s="14">
        <f>VLOOKUP(E1143,'Verweis Faktor'!$A:$B,2,FALSE)</f>
        <v>1</v>
      </c>
      <c r="AJ1143" s="14"/>
      <c r="AK1143" s="14" t="str">
        <f>IF(AL1143="Ja","Versandkosten",VLOOKUP(E1143,'Verweis Belegart'!$A$2:$B$9,2,FALSE))</f>
        <v>Hardware</v>
      </c>
      <c r="AL1143" s="14" t="str">
        <f t="shared" si="161"/>
        <v>Nein</v>
      </c>
      <c r="AM1143" s="14" t="str">
        <f t="shared" si="157"/>
        <v>Positiv</v>
      </c>
    </row>
    <row r="1144" spans="1:39" ht="17.25" customHeight="1" x14ac:dyDescent="0.35">
      <c r="A1144" s="17">
        <v>14571986</v>
      </c>
      <c r="B1144" s="2" t="s">
        <v>1159</v>
      </c>
      <c r="C1144" s="1">
        <v>2025001</v>
      </c>
      <c r="D1144" s="1">
        <v>2000307</v>
      </c>
      <c r="E1144" s="2" t="s">
        <v>34</v>
      </c>
      <c r="F1144" s="2" t="s">
        <v>182</v>
      </c>
      <c r="G1144" s="2" t="s">
        <v>36</v>
      </c>
      <c r="H1144" s="2" t="s">
        <v>237</v>
      </c>
      <c r="I1144" s="2" t="s">
        <v>238</v>
      </c>
      <c r="J1144" s="2" t="s">
        <v>103</v>
      </c>
      <c r="K1144" s="2" t="s">
        <v>79</v>
      </c>
      <c r="L1144" s="2" t="s">
        <v>1349</v>
      </c>
      <c r="M1144" s="2" t="s">
        <v>1350</v>
      </c>
      <c r="N1144" s="2" t="s">
        <v>652</v>
      </c>
      <c r="O1144" s="3">
        <v>20</v>
      </c>
      <c r="P1144" s="3">
        <v>265</v>
      </c>
      <c r="Q1144" s="3">
        <v>269</v>
      </c>
      <c r="R1144" s="3">
        <v>5380</v>
      </c>
      <c r="S1144" s="3">
        <v>4</v>
      </c>
      <c r="T1144" s="3">
        <v>80</v>
      </c>
      <c r="U1144" s="3">
        <v>1.48</v>
      </c>
      <c r="V1144" s="2" t="s">
        <v>241</v>
      </c>
      <c r="W1144" s="2" t="s">
        <v>242</v>
      </c>
      <c r="X1144" s="2" t="s">
        <v>44</v>
      </c>
      <c r="Y1144" s="19" t="str">
        <f>VLOOKUP(G1144,'Verweis Kd-Gruppe'!$A$2:$B$8,2,FALSE)</f>
        <v>GRK</v>
      </c>
      <c r="Z1144" s="19" t="str">
        <f>VLOOKUP(J1144,'Verweis Art-Gruppe'!$A$2:$B$15,2,FALSE)</f>
        <v>Geräte</v>
      </c>
      <c r="AA1144" s="19" t="str">
        <f>VLOOKUP(W1144,'Verweis Vertreter'!$A$2:$B$24,2,FALSE)</f>
        <v>Bernd Schönbrunn</v>
      </c>
      <c r="AB1144" s="12">
        <f t="shared" si="153"/>
        <v>20</v>
      </c>
      <c r="AC1144" s="12">
        <f t="shared" si="158"/>
        <v>265</v>
      </c>
      <c r="AD1144" s="12">
        <f t="shared" si="159"/>
        <v>269</v>
      </c>
      <c r="AE1144" s="12">
        <f t="shared" si="154"/>
        <v>5380</v>
      </c>
      <c r="AF1144" s="12">
        <f t="shared" si="155"/>
        <v>4</v>
      </c>
      <c r="AG1144" s="12">
        <f t="shared" si="156"/>
        <v>80</v>
      </c>
      <c r="AH1144" s="9">
        <f t="shared" si="160"/>
        <v>1.4869888475836431E-2</v>
      </c>
      <c r="AI1144" s="14">
        <f>VLOOKUP(E1144,'Verweis Faktor'!$A:$B,2,FALSE)</f>
        <v>1</v>
      </c>
      <c r="AJ1144" s="14"/>
      <c r="AK1144" s="14" t="str">
        <f>IF(AL1144="Ja","Versandkosten",VLOOKUP(E1144,'Verweis Belegart'!$A$2:$B$9,2,FALSE))</f>
        <v>Hardware</v>
      </c>
      <c r="AL1144" s="14" t="str">
        <f t="shared" si="161"/>
        <v>Nein</v>
      </c>
      <c r="AM1144" s="14" t="str">
        <f t="shared" si="157"/>
        <v>Positiv</v>
      </c>
    </row>
    <row r="1145" spans="1:39" ht="17.25" customHeight="1" x14ac:dyDescent="0.35">
      <c r="A1145" s="17">
        <v>14571986</v>
      </c>
      <c r="B1145" s="2" t="s">
        <v>1159</v>
      </c>
      <c r="C1145" s="1">
        <v>2025001</v>
      </c>
      <c r="D1145" s="1">
        <v>2000307</v>
      </c>
      <c r="E1145" s="2" t="s">
        <v>34</v>
      </c>
      <c r="F1145" s="2" t="s">
        <v>182</v>
      </c>
      <c r="G1145" s="2" t="s">
        <v>36</v>
      </c>
      <c r="H1145" s="2" t="s">
        <v>237</v>
      </c>
      <c r="I1145" s="2" t="s">
        <v>238</v>
      </c>
      <c r="J1145" s="2" t="s">
        <v>103</v>
      </c>
      <c r="K1145" s="2" t="s">
        <v>83</v>
      </c>
      <c r="L1145" s="2" t="s">
        <v>682</v>
      </c>
      <c r="M1145" s="2" t="s">
        <v>683</v>
      </c>
      <c r="N1145" s="2" t="s">
        <v>684</v>
      </c>
      <c r="O1145" s="3">
        <v>10</v>
      </c>
      <c r="P1145" s="3">
        <v>80.210499999999996</v>
      </c>
      <c r="Q1145" s="3">
        <v>82</v>
      </c>
      <c r="R1145" s="3">
        <v>820</v>
      </c>
      <c r="S1145" s="3">
        <v>1.7895000000000001</v>
      </c>
      <c r="T1145" s="3">
        <v>17.89</v>
      </c>
      <c r="U1145" s="3">
        <v>2.1800000000000002</v>
      </c>
      <c r="V1145" s="2" t="s">
        <v>241</v>
      </c>
      <c r="W1145" s="2" t="s">
        <v>242</v>
      </c>
      <c r="X1145" s="2" t="s">
        <v>44</v>
      </c>
      <c r="Y1145" s="19" t="str">
        <f>VLOOKUP(G1145,'Verweis Kd-Gruppe'!$A$2:$B$8,2,FALSE)</f>
        <v>GRK</v>
      </c>
      <c r="Z1145" s="19" t="str">
        <f>VLOOKUP(J1145,'Verweis Art-Gruppe'!$A$2:$B$15,2,FALSE)</f>
        <v>Geräte</v>
      </c>
      <c r="AA1145" s="19" t="str">
        <f>VLOOKUP(W1145,'Verweis Vertreter'!$A$2:$B$24,2,FALSE)</f>
        <v>Bernd Schönbrunn</v>
      </c>
      <c r="AB1145" s="12">
        <f t="shared" si="153"/>
        <v>10</v>
      </c>
      <c r="AC1145" s="12">
        <f t="shared" si="158"/>
        <v>80.210499999999996</v>
      </c>
      <c r="AD1145" s="12">
        <f t="shared" si="159"/>
        <v>82</v>
      </c>
      <c r="AE1145" s="12">
        <f t="shared" si="154"/>
        <v>820</v>
      </c>
      <c r="AF1145" s="12">
        <f t="shared" si="155"/>
        <v>1.7895000000000001</v>
      </c>
      <c r="AG1145" s="12">
        <f t="shared" si="156"/>
        <v>17.89</v>
      </c>
      <c r="AH1145" s="9">
        <f t="shared" si="160"/>
        <v>2.1817073170731709E-2</v>
      </c>
      <c r="AI1145" s="14">
        <f>VLOOKUP(E1145,'Verweis Faktor'!$A:$B,2,FALSE)</f>
        <v>1</v>
      </c>
      <c r="AJ1145" s="14"/>
      <c r="AK1145" s="14" t="str">
        <f>IF(AL1145="Ja","Versandkosten",VLOOKUP(E1145,'Verweis Belegart'!$A$2:$B$9,2,FALSE))</f>
        <v>Hardware</v>
      </c>
      <c r="AL1145" s="14" t="str">
        <f t="shared" si="161"/>
        <v>Nein</v>
      </c>
      <c r="AM1145" s="14" t="str">
        <f t="shared" si="157"/>
        <v>Positiv</v>
      </c>
    </row>
    <row r="1146" spans="1:39" ht="17.25" customHeight="1" x14ac:dyDescent="0.35">
      <c r="A1146" s="17">
        <v>14571986</v>
      </c>
      <c r="B1146" s="2" t="s">
        <v>1159</v>
      </c>
      <c r="C1146" s="1">
        <v>2025001</v>
      </c>
      <c r="D1146" s="1">
        <v>2000307</v>
      </c>
      <c r="E1146" s="2" t="s">
        <v>34</v>
      </c>
      <c r="F1146" s="2" t="s">
        <v>182</v>
      </c>
      <c r="G1146" s="2" t="s">
        <v>36</v>
      </c>
      <c r="H1146" s="2" t="s">
        <v>237</v>
      </c>
      <c r="I1146" s="2" t="s">
        <v>238</v>
      </c>
      <c r="J1146" s="2" t="s">
        <v>103</v>
      </c>
      <c r="K1146" s="2" t="s">
        <v>87</v>
      </c>
      <c r="L1146" s="2" t="s">
        <v>363</v>
      </c>
      <c r="M1146" s="2" t="s">
        <v>364</v>
      </c>
      <c r="N1146" s="2" t="s">
        <v>344</v>
      </c>
      <c r="O1146" s="3">
        <v>10</v>
      </c>
      <c r="P1146" s="3">
        <v>980.38649999999996</v>
      </c>
      <c r="Q1146" s="3">
        <v>1035</v>
      </c>
      <c r="R1146" s="3">
        <v>10350</v>
      </c>
      <c r="S1146" s="3">
        <v>54.613500000000002</v>
      </c>
      <c r="T1146" s="3">
        <v>546.13</v>
      </c>
      <c r="U1146" s="3">
        <v>5.27</v>
      </c>
      <c r="V1146" s="2" t="s">
        <v>241</v>
      </c>
      <c r="W1146" s="2" t="s">
        <v>242</v>
      </c>
      <c r="X1146" s="2" t="s">
        <v>44</v>
      </c>
      <c r="Y1146" s="19" t="str">
        <f>VLOOKUP(G1146,'Verweis Kd-Gruppe'!$A$2:$B$8,2,FALSE)</f>
        <v>GRK</v>
      </c>
      <c r="Z1146" s="19" t="str">
        <f>VLOOKUP(J1146,'Verweis Art-Gruppe'!$A$2:$B$15,2,FALSE)</f>
        <v>Geräte</v>
      </c>
      <c r="AA1146" s="19" t="str">
        <f>VLOOKUP(W1146,'Verweis Vertreter'!$A$2:$B$24,2,FALSE)</f>
        <v>Bernd Schönbrunn</v>
      </c>
      <c r="AB1146" s="12">
        <f t="shared" si="153"/>
        <v>10</v>
      </c>
      <c r="AC1146" s="12">
        <f t="shared" si="158"/>
        <v>980.38649999999996</v>
      </c>
      <c r="AD1146" s="12">
        <f t="shared" si="159"/>
        <v>1035</v>
      </c>
      <c r="AE1146" s="12">
        <f t="shared" si="154"/>
        <v>10350</v>
      </c>
      <c r="AF1146" s="12">
        <f t="shared" si="155"/>
        <v>54.613500000000002</v>
      </c>
      <c r="AG1146" s="12">
        <f t="shared" si="156"/>
        <v>546.13</v>
      </c>
      <c r="AH1146" s="9">
        <f t="shared" si="160"/>
        <v>5.2766183574879229E-2</v>
      </c>
      <c r="AI1146" s="14">
        <f>VLOOKUP(E1146,'Verweis Faktor'!$A:$B,2,FALSE)</f>
        <v>1</v>
      </c>
      <c r="AJ1146" s="14"/>
      <c r="AK1146" s="14" t="str">
        <f>IF(AL1146="Ja","Versandkosten",VLOOKUP(E1146,'Verweis Belegart'!$A$2:$B$9,2,FALSE))</f>
        <v>Hardware</v>
      </c>
      <c r="AL1146" s="14" t="str">
        <f t="shared" si="161"/>
        <v>Nein</v>
      </c>
      <c r="AM1146" s="14" t="str">
        <f t="shared" si="157"/>
        <v>Positiv</v>
      </c>
    </row>
    <row r="1147" spans="1:39" ht="17.25" customHeight="1" x14ac:dyDescent="0.35">
      <c r="A1147" s="17">
        <v>14571737</v>
      </c>
      <c r="B1147" s="2" t="s">
        <v>1159</v>
      </c>
      <c r="C1147" s="1">
        <v>2025001</v>
      </c>
      <c r="D1147" s="1">
        <v>2000308</v>
      </c>
      <c r="E1147" s="2" t="s">
        <v>34</v>
      </c>
      <c r="F1147" s="2" t="s">
        <v>182</v>
      </c>
      <c r="G1147" s="2" t="s">
        <v>25</v>
      </c>
      <c r="H1147" s="2" t="s">
        <v>1351</v>
      </c>
      <c r="I1147" s="2" t="s">
        <v>1352</v>
      </c>
      <c r="J1147" s="2" t="s">
        <v>103</v>
      </c>
      <c r="K1147" s="2" t="s">
        <v>28</v>
      </c>
      <c r="L1147" s="2" t="s">
        <v>1101</v>
      </c>
      <c r="M1147" s="2" t="s">
        <v>1102</v>
      </c>
      <c r="N1147" s="2" t="s">
        <v>457</v>
      </c>
      <c r="O1147" s="3">
        <v>1</v>
      </c>
      <c r="P1147" s="3">
        <v>795</v>
      </c>
      <c r="Q1147" s="3">
        <v>855</v>
      </c>
      <c r="R1147" s="3">
        <v>855</v>
      </c>
      <c r="S1147" s="3">
        <v>60</v>
      </c>
      <c r="T1147" s="3">
        <v>60</v>
      </c>
      <c r="U1147" s="3">
        <v>7.01</v>
      </c>
      <c r="V1147" s="2" t="s">
        <v>697</v>
      </c>
      <c r="W1147" s="2" t="s">
        <v>698</v>
      </c>
      <c r="X1147" s="2" t="s">
        <v>724</v>
      </c>
      <c r="Y1147" s="19" t="str">
        <f>VLOOKUP(G1147,'Verweis Kd-Gruppe'!$A$2:$B$8,2,FALSE)</f>
        <v>FHK</v>
      </c>
      <c r="Z1147" s="19" t="str">
        <f>VLOOKUP(J1147,'Verweis Art-Gruppe'!$A$2:$B$15,2,FALSE)</f>
        <v>Geräte</v>
      </c>
      <c r="AA1147" s="19" t="str">
        <f>VLOOKUP(W1147,'Verweis Vertreter'!$A$2:$B$24,2,FALSE)</f>
        <v>Zentrale</v>
      </c>
      <c r="AB1147" s="12">
        <f t="shared" si="153"/>
        <v>1</v>
      </c>
      <c r="AC1147" s="12">
        <f t="shared" si="158"/>
        <v>795</v>
      </c>
      <c r="AD1147" s="12">
        <f t="shared" si="159"/>
        <v>855</v>
      </c>
      <c r="AE1147" s="12">
        <f t="shared" si="154"/>
        <v>855</v>
      </c>
      <c r="AF1147" s="12">
        <f t="shared" si="155"/>
        <v>60</v>
      </c>
      <c r="AG1147" s="12">
        <f t="shared" si="156"/>
        <v>60</v>
      </c>
      <c r="AH1147" s="9">
        <f t="shared" si="160"/>
        <v>7.0175438596491224E-2</v>
      </c>
      <c r="AI1147" s="14">
        <f>VLOOKUP(E1147,'Verweis Faktor'!$A:$B,2,FALSE)</f>
        <v>1</v>
      </c>
      <c r="AJ1147" s="14"/>
      <c r="AK1147" s="14" t="str">
        <f>IF(AL1147="Ja","Versandkosten",VLOOKUP(E1147,'Verweis Belegart'!$A$2:$B$9,2,FALSE))</f>
        <v>Hardware</v>
      </c>
      <c r="AL1147" s="14" t="str">
        <f t="shared" si="161"/>
        <v>Nein</v>
      </c>
      <c r="AM1147" s="14" t="str">
        <f t="shared" si="157"/>
        <v>Positiv</v>
      </c>
    </row>
    <row r="1148" spans="1:39" ht="17.25" customHeight="1" x14ac:dyDescent="0.35">
      <c r="A1148" s="17">
        <v>14571961</v>
      </c>
      <c r="B1148" s="2" t="s">
        <v>1159</v>
      </c>
      <c r="C1148" s="1">
        <v>2025001</v>
      </c>
      <c r="D1148" s="1">
        <v>2000309</v>
      </c>
      <c r="E1148" s="2" t="s">
        <v>34</v>
      </c>
      <c r="F1148" s="2" t="s">
        <v>182</v>
      </c>
      <c r="G1148" s="2" t="s">
        <v>25</v>
      </c>
      <c r="H1148" s="2" t="s">
        <v>1114</v>
      </c>
      <c r="I1148" s="2" t="s">
        <v>1115</v>
      </c>
      <c r="J1148" s="2" t="s">
        <v>103</v>
      </c>
      <c r="K1148" s="2" t="s">
        <v>28</v>
      </c>
      <c r="L1148" s="2" t="s">
        <v>1305</v>
      </c>
      <c r="M1148" s="2" t="s">
        <v>1306</v>
      </c>
      <c r="N1148" s="2" t="s">
        <v>139</v>
      </c>
      <c r="O1148" s="3">
        <v>1</v>
      </c>
      <c r="P1148" s="3">
        <v>704</v>
      </c>
      <c r="Q1148" s="3">
        <v>719</v>
      </c>
      <c r="R1148" s="3">
        <v>719</v>
      </c>
      <c r="S1148" s="3">
        <v>15</v>
      </c>
      <c r="T1148" s="3">
        <v>15</v>
      </c>
      <c r="U1148" s="3">
        <v>2.08</v>
      </c>
      <c r="V1148" s="2" t="s">
        <v>697</v>
      </c>
      <c r="W1148" s="2" t="s">
        <v>698</v>
      </c>
      <c r="X1148" s="2" t="s">
        <v>1116</v>
      </c>
      <c r="Y1148" s="19" t="str">
        <f>VLOOKUP(G1148,'Verweis Kd-Gruppe'!$A$2:$B$8,2,FALSE)</f>
        <v>FHK</v>
      </c>
      <c r="Z1148" s="19" t="str">
        <f>VLOOKUP(J1148,'Verweis Art-Gruppe'!$A$2:$B$15,2,FALSE)</f>
        <v>Geräte</v>
      </c>
      <c r="AA1148" s="19" t="str">
        <f>VLOOKUP(W1148,'Verweis Vertreter'!$A$2:$B$24,2,FALSE)</f>
        <v>Zentrale</v>
      </c>
      <c r="AB1148" s="12">
        <f t="shared" si="153"/>
        <v>1</v>
      </c>
      <c r="AC1148" s="12">
        <f t="shared" si="158"/>
        <v>704</v>
      </c>
      <c r="AD1148" s="12">
        <f t="shared" si="159"/>
        <v>719</v>
      </c>
      <c r="AE1148" s="12">
        <f t="shared" si="154"/>
        <v>719</v>
      </c>
      <c r="AF1148" s="12">
        <f t="shared" si="155"/>
        <v>15</v>
      </c>
      <c r="AG1148" s="12">
        <f t="shared" si="156"/>
        <v>15</v>
      </c>
      <c r="AH1148" s="9">
        <f t="shared" si="160"/>
        <v>2.0862308762169681E-2</v>
      </c>
      <c r="AI1148" s="14">
        <f>VLOOKUP(E1148,'Verweis Faktor'!$A:$B,2,FALSE)</f>
        <v>1</v>
      </c>
      <c r="AJ1148" s="14"/>
      <c r="AK1148" s="14" t="str">
        <f>IF(AL1148="Ja","Versandkosten",VLOOKUP(E1148,'Verweis Belegart'!$A$2:$B$9,2,FALSE))</f>
        <v>Hardware</v>
      </c>
      <c r="AL1148" s="14" t="str">
        <f t="shared" si="161"/>
        <v>Nein</v>
      </c>
      <c r="AM1148" s="14" t="str">
        <f t="shared" si="157"/>
        <v>Positiv</v>
      </c>
    </row>
    <row r="1149" spans="1:39" ht="17.25" customHeight="1" x14ac:dyDescent="0.35">
      <c r="A1149" s="17">
        <v>14571992</v>
      </c>
      <c r="B1149" s="2" t="s">
        <v>1159</v>
      </c>
      <c r="C1149" s="1">
        <v>2025001</v>
      </c>
      <c r="D1149" s="1">
        <v>2000310</v>
      </c>
      <c r="E1149" s="2" t="s">
        <v>34</v>
      </c>
      <c r="F1149" s="2" t="s">
        <v>182</v>
      </c>
      <c r="G1149" s="2" t="s">
        <v>25</v>
      </c>
      <c r="H1149" s="2" t="s">
        <v>1299</v>
      </c>
      <c r="I1149" s="2" t="s">
        <v>1300</v>
      </c>
      <c r="J1149" s="2" t="s">
        <v>103</v>
      </c>
      <c r="K1149" s="2" t="s">
        <v>28</v>
      </c>
      <c r="L1149" s="2" t="s">
        <v>983</v>
      </c>
      <c r="M1149" s="2" t="s">
        <v>984</v>
      </c>
      <c r="N1149" s="2" t="s">
        <v>985</v>
      </c>
      <c r="O1149" s="3">
        <v>1</v>
      </c>
      <c r="P1149" s="3">
        <v>829.95</v>
      </c>
      <c r="Q1149" s="3">
        <v>829</v>
      </c>
      <c r="R1149" s="3">
        <v>829</v>
      </c>
      <c r="S1149" s="3">
        <v>-0.95</v>
      </c>
      <c r="T1149" s="3">
        <v>-0.95</v>
      </c>
      <c r="U1149" s="3">
        <v>-0.11</v>
      </c>
      <c r="V1149" s="2" t="s">
        <v>427</v>
      </c>
      <c r="W1149" s="2" t="s">
        <v>428</v>
      </c>
      <c r="X1149" s="2" t="s">
        <v>724</v>
      </c>
      <c r="Y1149" s="19" t="str">
        <f>VLOOKUP(G1149,'Verweis Kd-Gruppe'!$A$2:$B$8,2,FALSE)</f>
        <v>FHK</v>
      </c>
      <c r="Z1149" s="19" t="str">
        <f>VLOOKUP(J1149,'Verweis Art-Gruppe'!$A$2:$B$15,2,FALSE)</f>
        <v>Geräte</v>
      </c>
      <c r="AA1149" s="19" t="str">
        <f>VLOOKUP(W1149,'Verweis Vertreter'!$A$2:$B$24,2,FALSE)</f>
        <v>Zentrale</v>
      </c>
      <c r="AB1149" s="12">
        <f t="shared" si="153"/>
        <v>1</v>
      </c>
      <c r="AC1149" s="12">
        <f t="shared" si="158"/>
        <v>829.95</v>
      </c>
      <c r="AD1149" s="12">
        <f t="shared" si="159"/>
        <v>829</v>
      </c>
      <c r="AE1149" s="12">
        <f t="shared" si="154"/>
        <v>829</v>
      </c>
      <c r="AF1149" s="12">
        <f t="shared" si="155"/>
        <v>-0.95</v>
      </c>
      <c r="AG1149" s="12">
        <f t="shared" si="156"/>
        <v>-0.95</v>
      </c>
      <c r="AH1149" s="9">
        <f t="shared" si="160"/>
        <v>-1.1459589867310012E-3</v>
      </c>
      <c r="AI1149" s="14">
        <f>VLOOKUP(E1149,'Verweis Faktor'!$A:$B,2,FALSE)</f>
        <v>1</v>
      </c>
      <c r="AJ1149" s="14"/>
      <c r="AK1149" s="14" t="str">
        <f>IF(AL1149="Ja","Versandkosten",VLOOKUP(E1149,'Verweis Belegart'!$A$2:$B$9,2,FALSE))</f>
        <v>Hardware</v>
      </c>
      <c r="AL1149" s="14" t="str">
        <f t="shared" si="161"/>
        <v>Nein</v>
      </c>
      <c r="AM1149" s="14" t="str">
        <f t="shared" si="157"/>
        <v>Negativ</v>
      </c>
    </row>
    <row r="1150" spans="1:39" ht="17.25" customHeight="1" x14ac:dyDescent="0.35">
      <c r="A1150" s="17">
        <v>14571975</v>
      </c>
      <c r="B1150" s="2" t="s">
        <v>1159</v>
      </c>
      <c r="C1150" s="1">
        <v>2025001</v>
      </c>
      <c r="D1150" s="1">
        <v>2000311</v>
      </c>
      <c r="E1150" s="2" t="s">
        <v>34</v>
      </c>
      <c r="F1150" s="2" t="s">
        <v>182</v>
      </c>
      <c r="G1150" s="2" t="s">
        <v>25</v>
      </c>
      <c r="H1150" s="2" t="s">
        <v>1353</v>
      </c>
      <c r="I1150" s="2" t="s">
        <v>1354</v>
      </c>
      <c r="J1150" s="2" t="s">
        <v>103</v>
      </c>
      <c r="K1150" s="2" t="s">
        <v>28</v>
      </c>
      <c r="L1150" s="2" t="s">
        <v>520</v>
      </c>
      <c r="M1150" s="2" t="s">
        <v>521</v>
      </c>
      <c r="N1150" s="2" t="s">
        <v>522</v>
      </c>
      <c r="O1150" s="3">
        <v>1</v>
      </c>
      <c r="P1150" s="3">
        <v>492</v>
      </c>
      <c r="Q1150" s="3">
        <v>509</v>
      </c>
      <c r="R1150" s="3">
        <v>509</v>
      </c>
      <c r="S1150" s="3">
        <v>17</v>
      </c>
      <c r="T1150" s="3">
        <v>17</v>
      </c>
      <c r="U1150" s="3">
        <v>3.33</v>
      </c>
      <c r="V1150" s="2" t="s">
        <v>697</v>
      </c>
      <c r="W1150" s="2" t="s">
        <v>698</v>
      </c>
      <c r="X1150" s="2" t="s">
        <v>724</v>
      </c>
      <c r="Y1150" s="19" t="str">
        <f>VLOOKUP(G1150,'Verweis Kd-Gruppe'!$A$2:$B$8,2,FALSE)</f>
        <v>FHK</v>
      </c>
      <c r="Z1150" s="19" t="str">
        <f>VLOOKUP(J1150,'Verweis Art-Gruppe'!$A$2:$B$15,2,FALSE)</f>
        <v>Geräte</v>
      </c>
      <c r="AA1150" s="19" t="str">
        <f>VLOOKUP(W1150,'Verweis Vertreter'!$A$2:$B$24,2,FALSE)</f>
        <v>Zentrale</v>
      </c>
      <c r="AB1150" s="12">
        <f t="shared" si="153"/>
        <v>1</v>
      </c>
      <c r="AC1150" s="12">
        <f t="shared" si="158"/>
        <v>492</v>
      </c>
      <c r="AD1150" s="12">
        <f t="shared" si="159"/>
        <v>509</v>
      </c>
      <c r="AE1150" s="12">
        <f t="shared" si="154"/>
        <v>509</v>
      </c>
      <c r="AF1150" s="12">
        <f t="shared" si="155"/>
        <v>17</v>
      </c>
      <c r="AG1150" s="12">
        <f t="shared" si="156"/>
        <v>17</v>
      </c>
      <c r="AH1150" s="9">
        <f t="shared" si="160"/>
        <v>3.3398821218074658E-2</v>
      </c>
      <c r="AI1150" s="14">
        <f>VLOOKUP(E1150,'Verweis Faktor'!$A:$B,2,FALSE)</f>
        <v>1</v>
      </c>
      <c r="AJ1150" s="14"/>
      <c r="AK1150" s="14" t="str">
        <f>IF(AL1150="Ja","Versandkosten",VLOOKUP(E1150,'Verweis Belegart'!$A$2:$B$9,2,FALSE))</f>
        <v>Hardware</v>
      </c>
      <c r="AL1150" s="14" t="str">
        <f t="shared" si="161"/>
        <v>Nein</v>
      </c>
      <c r="AM1150" s="14" t="str">
        <f t="shared" si="157"/>
        <v>Positiv</v>
      </c>
    </row>
    <row r="1151" spans="1:39" ht="17.25" customHeight="1" x14ac:dyDescent="0.35">
      <c r="A1151" s="17">
        <v>14571963</v>
      </c>
      <c r="B1151" s="2" t="s">
        <v>1159</v>
      </c>
      <c r="C1151" s="1">
        <v>2025001</v>
      </c>
      <c r="D1151" s="1">
        <v>2000312</v>
      </c>
      <c r="E1151" s="2" t="s">
        <v>34</v>
      </c>
      <c r="F1151" s="2" t="s">
        <v>35</v>
      </c>
      <c r="G1151" s="2" t="s">
        <v>25</v>
      </c>
      <c r="H1151" s="2" t="s">
        <v>1355</v>
      </c>
      <c r="I1151" s="2" t="s">
        <v>1356</v>
      </c>
      <c r="J1151" s="2" t="s">
        <v>103</v>
      </c>
      <c r="K1151" s="2" t="s">
        <v>28</v>
      </c>
      <c r="L1151" s="2" t="s">
        <v>1048</v>
      </c>
      <c r="M1151" s="2" t="s">
        <v>1049</v>
      </c>
      <c r="N1151" s="2" t="s">
        <v>1050</v>
      </c>
      <c r="O1151" s="3">
        <v>1</v>
      </c>
      <c r="P1151" s="3">
        <v>495.77140000000003</v>
      </c>
      <c r="Q1151" s="3">
        <v>499</v>
      </c>
      <c r="R1151" s="3">
        <v>499</v>
      </c>
      <c r="S1151" s="3">
        <v>3.2286000000000001</v>
      </c>
      <c r="T1151" s="3">
        <v>3.23</v>
      </c>
      <c r="U1151" s="3">
        <v>0.64</v>
      </c>
      <c r="V1151" s="2" t="s">
        <v>427</v>
      </c>
      <c r="W1151" s="2" t="s">
        <v>428</v>
      </c>
      <c r="X1151" s="2" t="s">
        <v>691</v>
      </c>
      <c r="Y1151" s="19" t="str">
        <f>VLOOKUP(G1151,'Verweis Kd-Gruppe'!$A$2:$B$8,2,FALSE)</f>
        <v>FHK</v>
      </c>
      <c r="Z1151" s="19" t="str">
        <f>VLOOKUP(J1151,'Verweis Art-Gruppe'!$A$2:$B$15,2,FALSE)</f>
        <v>Geräte</v>
      </c>
      <c r="AA1151" s="19" t="str">
        <f>VLOOKUP(W1151,'Verweis Vertreter'!$A$2:$B$24,2,FALSE)</f>
        <v>Zentrale</v>
      </c>
      <c r="AB1151" s="12">
        <f t="shared" si="153"/>
        <v>1</v>
      </c>
      <c r="AC1151" s="12">
        <f t="shared" si="158"/>
        <v>495.77140000000003</v>
      </c>
      <c r="AD1151" s="12">
        <f t="shared" si="159"/>
        <v>499</v>
      </c>
      <c r="AE1151" s="12">
        <f t="shared" si="154"/>
        <v>499</v>
      </c>
      <c r="AF1151" s="12">
        <f t="shared" si="155"/>
        <v>3.2286000000000001</v>
      </c>
      <c r="AG1151" s="12">
        <f t="shared" si="156"/>
        <v>3.23</v>
      </c>
      <c r="AH1151" s="9">
        <f t="shared" si="160"/>
        <v>6.472945891783567E-3</v>
      </c>
      <c r="AI1151" s="14">
        <f>VLOOKUP(E1151,'Verweis Faktor'!$A:$B,2,FALSE)</f>
        <v>1</v>
      </c>
      <c r="AJ1151" s="14"/>
      <c r="AK1151" s="14" t="str">
        <f>IF(AL1151="Ja","Versandkosten",VLOOKUP(E1151,'Verweis Belegart'!$A$2:$B$9,2,FALSE))</f>
        <v>Hardware</v>
      </c>
      <c r="AL1151" s="14" t="str">
        <f t="shared" si="161"/>
        <v>Nein</v>
      </c>
      <c r="AM1151" s="14" t="str">
        <f t="shared" si="157"/>
        <v>Positiv</v>
      </c>
    </row>
    <row r="1152" spans="1:39" ht="17.25" customHeight="1" x14ac:dyDescent="0.35">
      <c r="A1152" s="17">
        <v>14571963</v>
      </c>
      <c r="B1152" s="2" t="s">
        <v>1159</v>
      </c>
      <c r="C1152" s="1">
        <v>2025001</v>
      </c>
      <c r="D1152" s="1">
        <v>2000312</v>
      </c>
      <c r="E1152" s="2" t="s">
        <v>34</v>
      </c>
      <c r="F1152" s="2" t="s">
        <v>35</v>
      </c>
      <c r="G1152" s="2" t="s">
        <v>25</v>
      </c>
      <c r="H1152" s="2" t="s">
        <v>1355</v>
      </c>
      <c r="I1152" s="2" t="s">
        <v>1356</v>
      </c>
      <c r="J1152" s="2" t="s">
        <v>103</v>
      </c>
      <c r="K1152" s="2" t="s">
        <v>45</v>
      </c>
      <c r="L1152" s="2" t="s">
        <v>269</v>
      </c>
      <c r="M1152" s="2" t="s">
        <v>270</v>
      </c>
      <c r="N1152" s="2" t="s">
        <v>271</v>
      </c>
      <c r="O1152" s="3">
        <v>1</v>
      </c>
      <c r="P1152" s="3">
        <v>417.46170000000001</v>
      </c>
      <c r="Q1152" s="3">
        <v>427</v>
      </c>
      <c r="R1152" s="3">
        <v>427</v>
      </c>
      <c r="S1152" s="3">
        <v>9.5382999999999996</v>
      </c>
      <c r="T1152" s="3">
        <v>9.5399999999999991</v>
      </c>
      <c r="U1152" s="3">
        <v>2.23</v>
      </c>
      <c r="V1152" s="2" t="s">
        <v>427</v>
      </c>
      <c r="W1152" s="2" t="s">
        <v>428</v>
      </c>
      <c r="X1152" s="2" t="s">
        <v>691</v>
      </c>
      <c r="Y1152" s="19" t="str">
        <f>VLOOKUP(G1152,'Verweis Kd-Gruppe'!$A$2:$B$8,2,FALSE)</f>
        <v>FHK</v>
      </c>
      <c r="Z1152" s="19" t="str">
        <f>VLOOKUP(J1152,'Verweis Art-Gruppe'!$A$2:$B$15,2,FALSE)</f>
        <v>Geräte</v>
      </c>
      <c r="AA1152" s="19" t="str">
        <f>VLOOKUP(W1152,'Verweis Vertreter'!$A$2:$B$24,2,FALSE)</f>
        <v>Zentrale</v>
      </c>
      <c r="AB1152" s="12">
        <f t="shared" si="153"/>
        <v>1</v>
      </c>
      <c r="AC1152" s="12">
        <f t="shared" si="158"/>
        <v>417.46170000000001</v>
      </c>
      <c r="AD1152" s="12">
        <f t="shared" si="159"/>
        <v>427</v>
      </c>
      <c r="AE1152" s="12">
        <f t="shared" si="154"/>
        <v>427</v>
      </c>
      <c r="AF1152" s="12">
        <f t="shared" si="155"/>
        <v>9.5382999999999996</v>
      </c>
      <c r="AG1152" s="12">
        <f t="shared" si="156"/>
        <v>9.5399999999999991</v>
      </c>
      <c r="AH1152" s="9">
        <f t="shared" si="160"/>
        <v>2.234192037470726E-2</v>
      </c>
      <c r="AI1152" s="14">
        <f>VLOOKUP(E1152,'Verweis Faktor'!$A:$B,2,FALSE)</f>
        <v>1</v>
      </c>
      <c r="AJ1152" s="14"/>
      <c r="AK1152" s="14" t="str">
        <f>IF(AL1152="Ja","Versandkosten",VLOOKUP(E1152,'Verweis Belegart'!$A$2:$B$9,2,FALSE))</f>
        <v>Hardware</v>
      </c>
      <c r="AL1152" s="14" t="str">
        <f t="shared" si="161"/>
        <v>Nein</v>
      </c>
      <c r="AM1152" s="14" t="str">
        <f t="shared" si="157"/>
        <v>Positiv</v>
      </c>
    </row>
    <row r="1153" spans="1:39" ht="17.25" customHeight="1" x14ac:dyDescent="0.35">
      <c r="A1153" s="17">
        <v>14571963</v>
      </c>
      <c r="B1153" s="2" t="s">
        <v>1159</v>
      </c>
      <c r="C1153" s="1">
        <v>2025001</v>
      </c>
      <c r="D1153" s="1">
        <v>2000312</v>
      </c>
      <c r="E1153" s="2" t="s">
        <v>34</v>
      </c>
      <c r="F1153" s="2" t="s">
        <v>35</v>
      </c>
      <c r="G1153" s="2" t="s">
        <v>25</v>
      </c>
      <c r="H1153" s="2" t="s">
        <v>1355</v>
      </c>
      <c r="I1153" s="2" t="s">
        <v>1356</v>
      </c>
      <c r="J1153" s="2" t="s">
        <v>103</v>
      </c>
      <c r="K1153" s="2" t="s">
        <v>49</v>
      </c>
      <c r="L1153" s="2" t="s">
        <v>56</v>
      </c>
      <c r="M1153" s="2" t="s">
        <v>57</v>
      </c>
      <c r="N1153" s="2" t="s">
        <v>58</v>
      </c>
      <c r="O1153" s="3">
        <v>1</v>
      </c>
      <c r="P1153" s="3">
        <v>605</v>
      </c>
      <c r="Q1153" s="3">
        <v>627</v>
      </c>
      <c r="R1153" s="3">
        <v>627</v>
      </c>
      <c r="S1153" s="3">
        <v>22</v>
      </c>
      <c r="T1153" s="3">
        <v>22</v>
      </c>
      <c r="U1153" s="3">
        <v>3.5</v>
      </c>
      <c r="V1153" s="2" t="s">
        <v>427</v>
      </c>
      <c r="W1153" s="2" t="s">
        <v>428</v>
      </c>
      <c r="X1153" s="2" t="s">
        <v>691</v>
      </c>
      <c r="Y1153" s="19" t="str">
        <f>VLOOKUP(G1153,'Verweis Kd-Gruppe'!$A$2:$B$8,2,FALSE)</f>
        <v>FHK</v>
      </c>
      <c r="Z1153" s="19" t="str">
        <f>VLOOKUP(J1153,'Verweis Art-Gruppe'!$A$2:$B$15,2,FALSE)</f>
        <v>Geräte</v>
      </c>
      <c r="AA1153" s="19" t="str">
        <f>VLOOKUP(W1153,'Verweis Vertreter'!$A$2:$B$24,2,FALSE)</f>
        <v>Zentrale</v>
      </c>
      <c r="AB1153" s="12">
        <f t="shared" si="153"/>
        <v>1</v>
      </c>
      <c r="AC1153" s="12">
        <f t="shared" si="158"/>
        <v>605</v>
      </c>
      <c r="AD1153" s="12">
        <f t="shared" si="159"/>
        <v>627</v>
      </c>
      <c r="AE1153" s="12">
        <f t="shared" si="154"/>
        <v>627</v>
      </c>
      <c r="AF1153" s="12">
        <f t="shared" si="155"/>
        <v>22</v>
      </c>
      <c r="AG1153" s="12">
        <f t="shared" si="156"/>
        <v>22</v>
      </c>
      <c r="AH1153" s="9">
        <f t="shared" si="160"/>
        <v>3.5087719298245612E-2</v>
      </c>
      <c r="AI1153" s="14">
        <f>VLOOKUP(E1153,'Verweis Faktor'!$A:$B,2,FALSE)</f>
        <v>1</v>
      </c>
      <c r="AJ1153" s="14"/>
      <c r="AK1153" s="14" t="str">
        <f>IF(AL1153="Ja","Versandkosten",VLOOKUP(E1153,'Verweis Belegart'!$A$2:$B$9,2,FALSE))</f>
        <v>Hardware</v>
      </c>
      <c r="AL1153" s="14" t="str">
        <f t="shared" si="161"/>
        <v>Nein</v>
      </c>
      <c r="AM1153" s="14" t="str">
        <f t="shared" si="157"/>
        <v>Positiv</v>
      </c>
    </row>
    <row r="1154" spans="1:39" ht="17.25" customHeight="1" x14ac:dyDescent="0.35">
      <c r="A1154" s="17">
        <v>14571963</v>
      </c>
      <c r="B1154" s="2" t="s">
        <v>1159</v>
      </c>
      <c r="C1154" s="1">
        <v>2025001</v>
      </c>
      <c r="D1154" s="1">
        <v>2000312</v>
      </c>
      <c r="E1154" s="2" t="s">
        <v>34</v>
      </c>
      <c r="F1154" s="2" t="s">
        <v>35</v>
      </c>
      <c r="G1154" s="2" t="s">
        <v>25</v>
      </c>
      <c r="H1154" s="2" t="s">
        <v>1355</v>
      </c>
      <c r="I1154" s="2" t="s">
        <v>1356</v>
      </c>
      <c r="J1154" s="2" t="s">
        <v>103</v>
      </c>
      <c r="K1154" s="2" t="s">
        <v>79</v>
      </c>
      <c r="L1154" s="2" t="s">
        <v>731</v>
      </c>
      <c r="M1154" s="2" t="s">
        <v>732</v>
      </c>
      <c r="N1154" s="2" t="s">
        <v>733</v>
      </c>
      <c r="O1154" s="3">
        <v>1</v>
      </c>
      <c r="P1154" s="3">
        <v>780.90909999999997</v>
      </c>
      <c r="Q1154" s="3">
        <v>789</v>
      </c>
      <c r="R1154" s="3">
        <v>789</v>
      </c>
      <c r="S1154" s="3">
        <v>8.0908999999999995</v>
      </c>
      <c r="T1154" s="3">
        <v>8.09</v>
      </c>
      <c r="U1154" s="3">
        <v>1.02</v>
      </c>
      <c r="V1154" s="2" t="s">
        <v>427</v>
      </c>
      <c r="W1154" s="2" t="s">
        <v>428</v>
      </c>
      <c r="X1154" s="2" t="s">
        <v>691</v>
      </c>
      <c r="Y1154" s="19" t="str">
        <f>VLOOKUP(G1154,'Verweis Kd-Gruppe'!$A$2:$B$8,2,FALSE)</f>
        <v>FHK</v>
      </c>
      <c r="Z1154" s="19" t="str">
        <f>VLOOKUP(J1154,'Verweis Art-Gruppe'!$A$2:$B$15,2,FALSE)</f>
        <v>Geräte</v>
      </c>
      <c r="AA1154" s="19" t="str">
        <f>VLOOKUP(W1154,'Verweis Vertreter'!$A$2:$B$24,2,FALSE)</f>
        <v>Zentrale</v>
      </c>
      <c r="AB1154" s="12">
        <f t="shared" si="153"/>
        <v>1</v>
      </c>
      <c r="AC1154" s="12">
        <f t="shared" si="158"/>
        <v>780.90909999999997</v>
      </c>
      <c r="AD1154" s="12">
        <f t="shared" si="159"/>
        <v>789</v>
      </c>
      <c r="AE1154" s="12">
        <f t="shared" si="154"/>
        <v>789</v>
      </c>
      <c r="AF1154" s="12">
        <f t="shared" si="155"/>
        <v>8.0908999999999995</v>
      </c>
      <c r="AG1154" s="12">
        <f t="shared" si="156"/>
        <v>8.09</v>
      </c>
      <c r="AH1154" s="9">
        <f t="shared" si="160"/>
        <v>1.0253485424588087E-2</v>
      </c>
      <c r="AI1154" s="14">
        <f>VLOOKUP(E1154,'Verweis Faktor'!$A:$B,2,FALSE)</f>
        <v>1</v>
      </c>
      <c r="AJ1154" s="14"/>
      <c r="AK1154" s="14" t="str">
        <f>IF(AL1154="Ja","Versandkosten",VLOOKUP(E1154,'Verweis Belegart'!$A$2:$B$9,2,FALSE))</f>
        <v>Hardware</v>
      </c>
      <c r="AL1154" s="14" t="str">
        <f t="shared" si="161"/>
        <v>Nein</v>
      </c>
      <c r="AM1154" s="14" t="str">
        <f t="shared" si="157"/>
        <v>Positiv</v>
      </c>
    </row>
    <row r="1155" spans="1:39" ht="17.25" customHeight="1" x14ac:dyDescent="0.35">
      <c r="A1155" s="17">
        <v>14571963</v>
      </c>
      <c r="B1155" s="2" t="s">
        <v>1159</v>
      </c>
      <c r="C1155" s="1">
        <v>2025001</v>
      </c>
      <c r="D1155" s="1">
        <v>2000312</v>
      </c>
      <c r="E1155" s="2" t="s">
        <v>34</v>
      </c>
      <c r="F1155" s="2" t="s">
        <v>35</v>
      </c>
      <c r="G1155" s="2" t="s">
        <v>25</v>
      </c>
      <c r="H1155" s="2" t="s">
        <v>1355</v>
      </c>
      <c r="I1155" s="2" t="s">
        <v>1356</v>
      </c>
      <c r="J1155" s="2" t="s">
        <v>103</v>
      </c>
      <c r="K1155" s="2" t="s">
        <v>83</v>
      </c>
      <c r="L1155" s="2" t="s">
        <v>63</v>
      </c>
      <c r="M1155" s="2" t="s">
        <v>64</v>
      </c>
      <c r="N1155" s="2" t="s">
        <v>65</v>
      </c>
      <c r="O1155" s="3">
        <v>3</v>
      </c>
      <c r="P1155" s="3">
        <v>197.0257</v>
      </c>
      <c r="Q1155" s="3">
        <v>219</v>
      </c>
      <c r="R1155" s="3">
        <v>657</v>
      </c>
      <c r="S1155" s="3">
        <v>21.974299999999999</v>
      </c>
      <c r="T1155" s="3">
        <v>65.92</v>
      </c>
      <c r="U1155" s="3">
        <v>10.029999999999999</v>
      </c>
      <c r="V1155" s="2" t="s">
        <v>427</v>
      </c>
      <c r="W1155" s="2" t="s">
        <v>428</v>
      </c>
      <c r="X1155" s="2" t="s">
        <v>691</v>
      </c>
      <c r="Y1155" s="19" t="str">
        <f>VLOOKUP(G1155,'Verweis Kd-Gruppe'!$A$2:$B$8,2,FALSE)</f>
        <v>FHK</v>
      </c>
      <c r="Z1155" s="19" t="str">
        <f>VLOOKUP(J1155,'Verweis Art-Gruppe'!$A$2:$B$15,2,FALSE)</f>
        <v>Geräte</v>
      </c>
      <c r="AA1155" s="19" t="str">
        <f>VLOOKUP(W1155,'Verweis Vertreter'!$A$2:$B$24,2,FALSE)</f>
        <v>Zentrale</v>
      </c>
      <c r="AB1155" s="12">
        <f t="shared" ref="AB1155:AB1218" si="162">$AI1155*O1155</f>
        <v>3</v>
      </c>
      <c r="AC1155" s="12">
        <f t="shared" si="158"/>
        <v>197.0257</v>
      </c>
      <c r="AD1155" s="12">
        <f t="shared" si="159"/>
        <v>219</v>
      </c>
      <c r="AE1155" s="12">
        <f t="shared" ref="AE1155:AE1218" si="163">$AI1155*R1155</f>
        <v>657</v>
      </c>
      <c r="AF1155" s="12">
        <f t="shared" ref="AF1155:AF1218" si="164">$AI1155*S1155</f>
        <v>21.974299999999999</v>
      </c>
      <c r="AG1155" s="12">
        <f t="shared" ref="AG1155:AG1218" si="165">$AI1155*T1155</f>
        <v>65.92</v>
      </c>
      <c r="AH1155" s="9">
        <f t="shared" si="160"/>
        <v>0.10033485540334856</v>
      </c>
      <c r="AI1155" s="14">
        <f>VLOOKUP(E1155,'Verweis Faktor'!$A:$B,2,FALSE)</f>
        <v>1</v>
      </c>
      <c r="AJ1155" s="14"/>
      <c r="AK1155" s="14" t="str">
        <f>IF(AL1155="Ja","Versandkosten",VLOOKUP(E1155,'Verweis Belegart'!$A$2:$B$9,2,FALSE))</f>
        <v>Hardware</v>
      </c>
      <c r="AL1155" s="14" t="str">
        <f t="shared" si="161"/>
        <v>Nein</v>
      </c>
      <c r="AM1155" s="14" t="str">
        <f t="shared" ref="AM1155:AM1218" si="166">IF(AG1155&lt;0,"Negativ","Positiv")</f>
        <v>Positiv</v>
      </c>
    </row>
    <row r="1156" spans="1:39" ht="17.25" customHeight="1" x14ac:dyDescent="0.35">
      <c r="A1156" s="17">
        <v>14571957</v>
      </c>
      <c r="B1156" s="2" t="s">
        <v>1159</v>
      </c>
      <c r="C1156" s="1">
        <v>2025001</v>
      </c>
      <c r="D1156" s="1">
        <v>2000313</v>
      </c>
      <c r="E1156" s="2" t="s">
        <v>34</v>
      </c>
      <c r="F1156" s="2" t="s">
        <v>182</v>
      </c>
      <c r="G1156" s="2" t="s">
        <v>25</v>
      </c>
      <c r="H1156" s="2" t="s">
        <v>1357</v>
      </c>
      <c r="I1156" s="2" t="s">
        <v>1358</v>
      </c>
      <c r="J1156" s="2" t="s">
        <v>103</v>
      </c>
      <c r="K1156" s="2" t="s">
        <v>28</v>
      </c>
      <c r="L1156" s="2" t="s">
        <v>140</v>
      </c>
      <c r="M1156" s="2" t="s">
        <v>141</v>
      </c>
      <c r="N1156" s="2" t="s">
        <v>128</v>
      </c>
      <c r="O1156" s="3">
        <v>1</v>
      </c>
      <c r="P1156" s="3">
        <v>194</v>
      </c>
      <c r="Q1156" s="3">
        <v>209</v>
      </c>
      <c r="R1156" s="3">
        <v>209</v>
      </c>
      <c r="S1156" s="3">
        <v>15</v>
      </c>
      <c r="T1156" s="3">
        <v>15</v>
      </c>
      <c r="U1156" s="3">
        <v>7.17</v>
      </c>
      <c r="V1156" s="2" t="s">
        <v>689</v>
      </c>
      <c r="W1156" s="2" t="s">
        <v>690</v>
      </c>
      <c r="X1156" s="2" t="s">
        <v>419</v>
      </c>
      <c r="Y1156" s="19" t="str">
        <f>VLOOKUP(G1156,'Verweis Kd-Gruppe'!$A$2:$B$8,2,FALSE)</f>
        <v>FHK</v>
      </c>
      <c r="Z1156" s="19" t="str">
        <f>VLOOKUP(J1156,'Verweis Art-Gruppe'!$A$2:$B$15,2,FALSE)</f>
        <v>Geräte</v>
      </c>
      <c r="AA1156" s="19" t="str">
        <f>VLOOKUP(W1156,'Verweis Vertreter'!$A$2:$B$24,2,FALSE)</f>
        <v>Zentrale</v>
      </c>
      <c r="AB1156" s="12">
        <f t="shared" si="162"/>
        <v>1</v>
      </c>
      <c r="AC1156" s="12">
        <f t="shared" ref="AC1156:AC1219" si="167">P1156</f>
        <v>194</v>
      </c>
      <c r="AD1156" s="12">
        <f t="shared" ref="AD1156:AD1219" si="168">Q1156</f>
        <v>209</v>
      </c>
      <c r="AE1156" s="12">
        <f t="shared" si="163"/>
        <v>209</v>
      </c>
      <c r="AF1156" s="12">
        <f t="shared" si="164"/>
        <v>15</v>
      </c>
      <c r="AG1156" s="12">
        <f t="shared" si="165"/>
        <v>15</v>
      </c>
      <c r="AH1156" s="9">
        <f t="shared" ref="AH1156:AH1219" si="169">IF(AF1156=0,0,AG1156/AE1156*AI1156)</f>
        <v>7.1770334928229665E-2</v>
      </c>
      <c r="AI1156" s="14">
        <f>VLOOKUP(E1156,'Verweis Faktor'!$A:$B,2,FALSE)</f>
        <v>1</v>
      </c>
      <c r="AJ1156" s="14"/>
      <c r="AK1156" s="14" t="str">
        <f>IF(AL1156="Ja","Versandkosten",VLOOKUP(E1156,'Verweis Belegart'!$A$2:$B$9,2,FALSE))</f>
        <v>Hardware</v>
      </c>
      <c r="AL1156" s="14" t="str">
        <f t="shared" ref="AL1156:AL1219" si="170">IF(ISNUMBER(FIND("Versandkosten",M1156)),"Ja","Nein")</f>
        <v>Nein</v>
      </c>
      <c r="AM1156" s="14" t="str">
        <f t="shared" si="166"/>
        <v>Positiv</v>
      </c>
    </row>
    <row r="1157" spans="1:39" ht="17.25" customHeight="1" x14ac:dyDescent="0.35">
      <c r="A1157" s="17">
        <v>14571946</v>
      </c>
      <c r="B1157" s="2" t="s">
        <v>1159</v>
      </c>
      <c r="C1157" s="1">
        <v>2025001</v>
      </c>
      <c r="D1157" s="1">
        <v>2000314</v>
      </c>
      <c r="E1157" s="2" t="s">
        <v>34</v>
      </c>
      <c r="F1157" s="2" t="s">
        <v>142</v>
      </c>
      <c r="G1157" s="2" t="s">
        <v>25</v>
      </c>
      <c r="H1157" s="2" t="s">
        <v>1359</v>
      </c>
      <c r="I1157" s="2" t="s">
        <v>1360</v>
      </c>
      <c r="J1157" s="2" t="s">
        <v>103</v>
      </c>
      <c r="K1157" s="2" t="s">
        <v>28</v>
      </c>
      <c r="L1157" s="2" t="s">
        <v>272</v>
      </c>
      <c r="M1157" s="2" t="s">
        <v>273</v>
      </c>
      <c r="N1157" s="2" t="s">
        <v>274</v>
      </c>
      <c r="O1157" s="3">
        <v>1</v>
      </c>
      <c r="P1157" s="3">
        <v>1065.5192</v>
      </c>
      <c r="Q1157" s="3">
        <v>1115</v>
      </c>
      <c r="R1157" s="3">
        <v>1115</v>
      </c>
      <c r="S1157" s="3">
        <v>49.480800000000002</v>
      </c>
      <c r="T1157" s="3">
        <v>49.48</v>
      </c>
      <c r="U1157" s="3">
        <v>4.43</v>
      </c>
      <c r="V1157" s="2" t="s">
        <v>413</v>
      </c>
      <c r="W1157" s="2" t="s">
        <v>414</v>
      </c>
      <c r="X1157" s="2" t="s">
        <v>702</v>
      </c>
      <c r="Y1157" s="19" t="str">
        <f>VLOOKUP(G1157,'Verweis Kd-Gruppe'!$A$2:$B$8,2,FALSE)</f>
        <v>FHK</v>
      </c>
      <c r="Z1157" s="19" t="str">
        <f>VLOOKUP(J1157,'Verweis Art-Gruppe'!$A$2:$B$15,2,FALSE)</f>
        <v>Geräte</v>
      </c>
      <c r="AA1157" s="19" t="str">
        <f>VLOOKUP(W1157,'Verweis Vertreter'!$A$2:$B$24,2,FALSE)</f>
        <v>Zentrale</v>
      </c>
      <c r="AB1157" s="12">
        <f t="shared" si="162"/>
        <v>1</v>
      </c>
      <c r="AC1157" s="12">
        <f t="shared" si="167"/>
        <v>1065.5192</v>
      </c>
      <c r="AD1157" s="12">
        <f t="shared" si="168"/>
        <v>1115</v>
      </c>
      <c r="AE1157" s="12">
        <f t="shared" si="163"/>
        <v>1115</v>
      </c>
      <c r="AF1157" s="12">
        <f t="shared" si="164"/>
        <v>49.480800000000002</v>
      </c>
      <c r="AG1157" s="12">
        <f t="shared" si="165"/>
        <v>49.48</v>
      </c>
      <c r="AH1157" s="9">
        <f t="shared" si="169"/>
        <v>4.4376681614349774E-2</v>
      </c>
      <c r="AI1157" s="14">
        <f>VLOOKUP(E1157,'Verweis Faktor'!$A:$B,2,FALSE)</f>
        <v>1</v>
      </c>
      <c r="AJ1157" s="14"/>
      <c r="AK1157" s="14" t="str">
        <f>IF(AL1157="Ja","Versandkosten",VLOOKUP(E1157,'Verweis Belegart'!$A$2:$B$9,2,FALSE))</f>
        <v>Hardware</v>
      </c>
      <c r="AL1157" s="14" t="str">
        <f t="shared" si="170"/>
        <v>Nein</v>
      </c>
      <c r="AM1157" s="14" t="str">
        <f t="shared" si="166"/>
        <v>Positiv</v>
      </c>
    </row>
    <row r="1158" spans="1:39" ht="17.25" customHeight="1" x14ac:dyDescent="0.35">
      <c r="A1158" s="17">
        <v>14571978</v>
      </c>
      <c r="B1158" s="2" t="s">
        <v>1159</v>
      </c>
      <c r="C1158" s="1">
        <v>2025001</v>
      </c>
      <c r="D1158" s="1">
        <v>2000315</v>
      </c>
      <c r="E1158" s="2" t="s">
        <v>34</v>
      </c>
      <c r="F1158" s="2" t="s">
        <v>142</v>
      </c>
      <c r="G1158" s="2" t="s">
        <v>25</v>
      </c>
      <c r="H1158" s="2" t="s">
        <v>1359</v>
      </c>
      <c r="I1158" s="2" t="s">
        <v>1360</v>
      </c>
      <c r="J1158" s="2" t="s">
        <v>103</v>
      </c>
      <c r="K1158" s="2" t="s">
        <v>28</v>
      </c>
      <c r="L1158" s="2" t="s">
        <v>1361</v>
      </c>
      <c r="M1158" s="2" t="s">
        <v>1362</v>
      </c>
      <c r="N1158" s="2" t="s">
        <v>1093</v>
      </c>
      <c r="O1158" s="3">
        <v>1</v>
      </c>
      <c r="P1158" s="3">
        <v>117</v>
      </c>
      <c r="Q1158" s="3">
        <v>133</v>
      </c>
      <c r="R1158" s="3">
        <v>133</v>
      </c>
      <c r="S1158" s="3">
        <v>16</v>
      </c>
      <c r="T1158" s="3">
        <v>16</v>
      </c>
      <c r="U1158" s="3">
        <v>12.03</v>
      </c>
      <c r="V1158" s="2" t="s">
        <v>413</v>
      </c>
      <c r="W1158" s="2" t="s">
        <v>414</v>
      </c>
      <c r="X1158" s="2" t="s">
        <v>702</v>
      </c>
      <c r="Y1158" s="19" t="str">
        <f>VLOOKUP(G1158,'Verweis Kd-Gruppe'!$A$2:$B$8,2,FALSE)</f>
        <v>FHK</v>
      </c>
      <c r="Z1158" s="19" t="str">
        <f>VLOOKUP(J1158,'Verweis Art-Gruppe'!$A$2:$B$15,2,FALSE)</f>
        <v>Geräte</v>
      </c>
      <c r="AA1158" s="19" t="str">
        <f>VLOOKUP(W1158,'Verweis Vertreter'!$A$2:$B$24,2,FALSE)</f>
        <v>Zentrale</v>
      </c>
      <c r="AB1158" s="12">
        <f t="shared" si="162"/>
        <v>1</v>
      </c>
      <c r="AC1158" s="12">
        <f t="shared" si="167"/>
        <v>117</v>
      </c>
      <c r="AD1158" s="12">
        <f t="shared" si="168"/>
        <v>133</v>
      </c>
      <c r="AE1158" s="12">
        <f t="shared" si="163"/>
        <v>133</v>
      </c>
      <c r="AF1158" s="12">
        <f t="shared" si="164"/>
        <v>16</v>
      </c>
      <c r="AG1158" s="12">
        <f t="shared" si="165"/>
        <v>16</v>
      </c>
      <c r="AH1158" s="9">
        <f t="shared" si="169"/>
        <v>0.12030075187969924</v>
      </c>
      <c r="AI1158" s="14">
        <f>VLOOKUP(E1158,'Verweis Faktor'!$A:$B,2,FALSE)</f>
        <v>1</v>
      </c>
      <c r="AJ1158" s="14"/>
      <c r="AK1158" s="14" t="str">
        <f>IF(AL1158="Ja","Versandkosten",VLOOKUP(E1158,'Verweis Belegart'!$A$2:$B$9,2,FALSE))</f>
        <v>Hardware</v>
      </c>
      <c r="AL1158" s="14" t="str">
        <f t="shared" si="170"/>
        <v>Nein</v>
      </c>
      <c r="AM1158" s="14" t="str">
        <f t="shared" si="166"/>
        <v>Positiv</v>
      </c>
    </row>
    <row r="1159" spans="1:39" ht="17.25" customHeight="1" x14ac:dyDescent="0.35">
      <c r="A1159" s="17">
        <v>14571991</v>
      </c>
      <c r="B1159" s="2" t="s">
        <v>1159</v>
      </c>
      <c r="C1159" s="1">
        <v>2025001</v>
      </c>
      <c r="D1159" s="1">
        <v>2000316</v>
      </c>
      <c r="E1159" s="2" t="s">
        <v>34</v>
      </c>
      <c r="F1159" s="2" t="s">
        <v>142</v>
      </c>
      <c r="G1159" s="2" t="s">
        <v>25</v>
      </c>
      <c r="H1159" s="2" t="s">
        <v>1363</v>
      </c>
      <c r="I1159" s="2" t="s">
        <v>1364</v>
      </c>
      <c r="J1159" s="2" t="s">
        <v>103</v>
      </c>
      <c r="K1159" s="2" t="s">
        <v>28</v>
      </c>
      <c r="L1159" s="2" t="s">
        <v>1025</v>
      </c>
      <c r="M1159" s="2" t="s">
        <v>1026</v>
      </c>
      <c r="N1159" s="2" t="s">
        <v>670</v>
      </c>
      <c r="O1159" s="3">
        <v>1</v>
      </c>
      <c r="P1159" s="3">
        <v>349.0795</v>
      </c>
      <c r="Q1159" s="3">
        <v>369</v>
      </c>
      <c r="R1159" s="3">
        <v>369</v>
      </c>
      <c r="S1159" s="3">
        <v>19.920500000000001</v>
      </c>
      <c r="T1159" s="3">
        <v>19.920000000000002</v>
      </c>
      <c r="U1159" s="3">
        <v>5.39</v>
      </c>
      <c r="V1159" s="2" t="s">
        <v>413</v>
      </c>
      <c r="W1159" s="2" t="s">
        <v>414</v>
      </c>
      <c r="X1159" s="2" t="s">
        <v>724</v>
      </c>
      <c r="Y1159" s="19" t="str">
        <f>VLOOKUP(G1159,'Verweis Kd-Gruppe'!$A$2:$B$8,2,FALSE)</f>
        <v>FHK</v>
      </c>
      <c r="Z1159" s="19" t="str">
        <f>VLOOKUP(J1159,'Verweis Art-Gruppe'!$A$2:$B$15,2,FALSE)</f>
        <v>Geräte</v>
      </c>
      <c r="AA1159" s="19" t="str">
        <f>VLOOKUP(W1159,'Verweis Vertreter'!$A$2:$B$24,2,FALSE)</f>
        <v>Zentrale</v>
      </c>
      <c r="AB1159" s="12">
        <f t="shared" si="162"/>
        <v>1</v>
      </c>
      <c r="AC1159" s="12">
        <f t="shared" si="167"/>
        <v>349.0795</v>
      </c>
      <c r="AD1159" s="12">
        <f t="shared" si="168"/>
        <v>369</v>
      </c>
      <c r="AE1159" s="12">
        <f t="shared" si="163"/>
        <v>369</v>
      </c>
      <c r="AF1159" s="12">
        <f t="shared" si="164"/>
        <v>19.920500000000001</v>
      </c>
      <c r="AG1159" s="12">
        <f t="shared" si="165"/>
        <v>19.920000000000002</v>
      </c>
      <c r="AH1159" s="9">
        <f t="shared" si="169"/>
        <v>5.3983739837398376E-2</v>
      </c>
      <c r="AI1159" s="14">
        <f>VLOOKUP(E1159,'Verweis Faktor'!$A:$B,2,FALSE)</f>
        <v>1</v>
      </c>
      <c r="AJ1159" s="14"/>
      <c r="AK1159" s="14" t="str">
        <f>IF(AL1159="Ja","Versandkosten",VLOOKUP(E1159,'Verweis Belegart'!$A$2:$B$9,2,FALSE))</f>
        <v>Hardware</v>
      </c>
      <c r="AL1159" s="14" t="str">
        <f t="shared" si="170"/>
        <v>Nein</v>
      </c>
      <c r="AM1159" s="14" t="str">
        <f t="shared" si="166"/>
        <v>Positiv</v>
      </c>
    </row>
    <row r="1160" spans="1:39" ht="17.25" customHeight="1" x14ac:dyDescent="0.35">
      <c r="A1160" s="17">
        <v>14571991</v>
      </c>
      <c r="B1160" s="2" t="s">
        <v>1159</v>
      </c>
      <c r="C1160" s="1">
        <v>2025001</v>
      </c>
      <c r="D1160" s="1">
        <v>2000316</v>
      </c>
      <c r="E1160" s="2" t="s">
        <v>34</v>
      </c>
      <c r="F1160" s="2" t="s">
        <v>142</v>
      </c>
      <c r="G1160" s="2" t="s">
        <v>25</v>
      </c>
      <c r="H1160" s="2" t="s">
        <v>1363</v>
      </c>
      <c r="I1160" s="2" t="s">
        <v>1364</v>
      </c>
      <c r="J1160" s="2" t="s">
        <v>103</v>
      </c>
      <c r="K1160" s="2" t="s">
        <v>45</v>
      </c>
      <c r="L1160" s="2" t="s">
        <v>132</v>
      </c>
      <c r="M1160" s="2" t="s">
        <v>133</v>
      </c>
      <c r="N1160" s="2" t="s">
        <v>48</v>
      </c>
      <c r="O1160" s="3">
        <v>2</v>
      </c>
      <c r="P1160" s="3">
        <v>254.48859999999999</v>
      </c>
      <c r="Q1160" s="3">
        <v>269</v>
      </c>
      <c r="R1160" s="3">
        <v>538</v>
      </c>
      <c r="S1160" s="3">
        <v>14.5114</v>
      </c>
      <c r="T1160" s="3">
        <v>29.02</v>
      </c>
      <c r="U1160" s="3">
        <v>5.39</v>
      </c>
      <c r="V1160" s="2" t="s">
        <v>413</v>
      </c>
      <c r="W1160" s="2" t="s">
        <v>414</v>
      </c>
      <c r="X1160" s="2" t="s">
        <v>724</v>
      </c>
      <c r="Y1160" s="19" t="str">
        <f>VLOOKUP(G1160,'Verweis Kd-Gruppe'!$A$2:$B$8,2,FALSE)</f>
        <v>FHK</v>
      </c>
      <c r="Z1160" s="19" t="str">
        <f>VLOOKUP(J1160,'Verweis Art-Gruppe'!$A$2:$B$15,2,FALSE)</f>
        <v>Geräte</v>
      </c>
      <c r="AA1160" s="19" t="str">
        <f>VLOOKUP(W1160,'Verweis Vertreter'!$A$2:$B$24,2,FALSE)</f>
        <v>Zentrale</v>
      </c>
      <c r="AB1160" s="12">
        <f t="shared" si="162"/>
        <v>2</v>
      </c>
      <c r="AC1160" s="12">
        <f t="shared" si="167"/>
        <v>254.48859999999999</v>
      </c>
      <c r="AD1160" s="12">
        <f t="shared" si="168"/>
        <v>269</v>
      </c>
      <c r="AE1160" s="12">
        <f t="shared" si="163"/>
        <v>538</v>
      </c>
      <c r="AF1160" s="12">
        <f t="shared" si="164"/>
        <v>14.5114</v>
      </c>
      <c r="AG1160" s="12">
        <f t="shared" si="165"/>
        <v>29.02</v>
      </c>
      <c r="AH1160" s="9">
        <f t="shared" si="169"/>
        <v>5.3940520446096651E-2</v>
      </c>
      <c r="AI1160" s="14">
        <f>VLOOKUP(E1160,'Verweis Faktor'!$A:$B,2,FALSE)</f>
        <v>1</v>
      </c>
      <c r="AJ1160" s="14"/>
      <c r="AK1160" s="14" t="str">
        <f>IF(AL1160="Ja","Versandkosten",VLOOKUP(E1160,'Verweis Belegart'!$A$2:$B$9,2,FALSE))</f>
        <v>Hardware</v>
      </c>
      <c r="AL1160" s="14" t="str">
        <f t="shared" si="170"/>
        <v>Nein</v>
      </c>
      <c r="AM1160" s="14" t="str">
        <f t="shared" si="166"/>
        <v>Positiv</v>
      </c>
    </row>
    <row r="1161" spans="1:39" ht="17.25" customHeight="1" x14ac:dyDescent="0.35">
      <c r="A1161" s="17">
        <v>14571991</v>
      </c>
      <c r="B1161" s="2" t="s">
        <v>1159</v>
      </c>
      <c r="C1161" s="1">
        <v>2025001</v>
      </c>
      <c r="D1161" s="1">
        <v>2000316</v>
      </c>
      <c r="E1161" s="2" t="s">
        <v>34</v>
      </c>
      <c r="F1161" s="2" t="s">
        <v>142</v>
      </c>
      <c r="G1161" s="2" t="s">
        <v>25</v>
      </c>
      <c r="H1161" s="2" t="s">
        <v>1363</v>
      </c>
      <c r="I1161" s="2" t="s">
        <v>1364</v>
      </c>
      <c r="J1161" s="2" t="s">
        <v>103</v>
      </c>
      <c r="K1161" s="2" t="s">
        <v>49</v>
      </c>
      <c r="L1161" s="2" t="s">
        <v>673</v>
      </c>
      <c r="M1161" s="2" t="s">
        <v>674</v>
      </c>
      <c r="N1161" s="2" t="s">
        <v>48</v>
      </c>
      <c r="O1161" s="3">
        <v>2</v>
      </c>
      <c r="P1161" s="3">
        <v>253.26820000000001</v>
      </c>
      <c r="Q1161" s="3">
        <v>269</v>
      </c>
      <c r="R1161" s="3">
        <v>538</v>
      </c>
      <c r="S1161" s="3">
        <v>15.7318</v>
      </c>
      <c r="T1161" s="3">
        <v>31.46</v>
      </c>
      <c r="U1161" s="3">
        <v>5.84</v>
      </c>
      <c r="V1161" s="2" t="s">
        <v>413</v>
      </c>
      <c r="W1161" s="2" t="s">
        <v>414</v>
      </c>
      <c r="X1161" s="2" t="s">
        <v>724</v>
      </c>
      <c r="Y1161" s="19" t="str">
        <f>VLOOKUP(G1161,'Verweis Kd-Gruppe'!$A$2:$B$8,2,FALSE)</f>
        <v>FHK</v>
      </c>
      <c r="Z1161" s="19" t="str">
        <f>VLOOKUP(J1161,'Verweis Art-Gruppe'!$A$2:$B$15,2,FALSE)</f>
        <v>Geräte</v>
      </c>
      <c r="AA1161" s="19" t="str">
        <f>VLOOKUP(W1161,'Verweis Vertreter'!$A$2:$B$24,2,FALSE)</f>
        <v>Zentrale</v>
      </c>
      <c r="AB1161" s="12">
        <f t="shared" si="162"/>
        <v>2</v>
      </c>
      <c r="AC1161" s="12">
        <f t="shared" si="167"/>
        <v>253.26820000000001</v>
      </c>
      <c r="AD1161" s="12">
        <f t="shared" si="168"/>
        <v>269</v>
      </c>
      <c r="AE1161" s="12">
        <f t="shared" si="163"/>
        <v>538</v>
      </c>
      <c r="AF1161" s="12">
        <f t="shared" si="164"/>
        <v>15.7318</v>
      </c>
      <c r="AG1161" s="12">
        <f t="shared" si="165"/>
        <v>31.46</v>
      </c>
      <c r="AH1161" s="9">
        <f t="shared" si="169"/>
        <v>5.8475836431226766E-2</v>
      </c>
      <c r="AI1161" s="14">
        <f>VLOOKUP(E1161,'Verweis Faktor'!$A:$B,2,FALSE)</f>
        <v>1</v>
      </c>
      <c r="AJ1161" s="14"/>
      <c r="AK1161" s="14" t="str">
        <f>IF(AL1161="Ja","Versandkosten",VLOOKUP(E1161,'Verweis Belegart'!$A$2:$B$9,2,FALSE))</f>
        <v>Hardware</v>
      </c>
      <c r="AL1161" s="14" t="str">
        <f t="shared" si="170"/>
        <v>Nein</v>
      </c>
      <c r="AM1161" s="14" t="str">
        <f t="shared" si="166"/>
        <v>Positiv</v>
      </c>
    </row>
    <row r="1162" spans="1:39" ht="17.25" customHeight="1" x14ac:dyDescent="0.35">
      <c r="A1162" s="17">
        <v>14571512</v>
      </c>
      <c r="B1162" s="2" t="s">
        <v>1159</v>
      </c>
      <c r="C1162" s="1">
        <v>2025001</v>
      </c>
      <c r="D1162" s="1">
        <v>2000317</v>
      </c>
      <c r="E1162" s="2" t="s">
        <v>34</v>
      </c>
      <c r="F1162" s="2" t="s">
        <v>182</v>
      </c>
      <c r="G1162" s="2" t="s">
        <v>66</v>
      </c>
      <c r="H1162" s="2" t="s">
        <v>1365</v>
      </c>
      <c r="I1162" s="2" t="s">
        <v>1366</v>
      </c>
      <c r="J1162" s="2" t="s">
        <v>103</v>
      </c>
      <c r="K1162" s="2" t="s">
        <v>28</v>
      </c>
      <c r="L1162" s="2" t="s">
        <v>937</v>
      </c>
      <c r="M1162" s="2" t="s">
        <v>938</v>
      </c>
      <c r="N1162" s="2" t="s">
        <v>655</v>
      </c>
      <c r="O1162" s="3">
        <v>200</v>
      </c>
      <c r="P1162" s="3">
        <v>246.28890000000001</v>
      </c>
      <c r="Q1162" s="3">
        <v>265</v>
      </c>
      <c r="R1162" s="3">
        <v>53000</v>
      </c>
      <c r="S1162" s="3">
        <v>18.711099999999998</v>
      </c>
      <c r="T1162" s="3">
        <v>3742.22</v>
      </c>
      <c r="U1162" s="3">
        <v>7.06</v>
      </c>
      <c r="V1162" s="2" t="s">
        <v>123</v>
      </c>
      <c r="W1162" s="2" t="s">
        <v>124</v>
      </c>
      <c r="X1162" s="2" t="s">
        <v>72</v>
      </c>
      <c r="Y1162" s="19" t="str">
        <f>VLOOKUP(G1162,'Verweis Kd-Gruppe'!$A$2:$B$8,2,FALSE)</f>
        <v>EXP</v>
      </c>
      <c r="Z1162" s="19" t="str">
        <f>VLOOKUP(J1162,'Verweis Art-Gruppe'!$A$2:$B$15,2,FALSE)</f>
        <v>Geräte</v>
      </c>
      <c r="AA1162" s="19" t="str">
        <f>VLOOKUP(W1162,'Verweis Vertreter'!$A$2:$B$24,2,FALSE)</f>
        <v>Antonio Vuolo</v>
      </c>
      <c r="AB1162" s="12">
        <f t="shared" si="162"/>
        <v>200</v>
      </c>
      <c r="AC1162" s="12">
        <f t="shared" si="167"/>
        <v>246.28890000000001</v>
      </c>
      <c r="AD1162" s="12">
        <f t="shared" si="168"/>
        <v>265</v>
      </c>
      <c r="AE1162" s="12">
        <f t="shared" si="163"/>
        <v>53000</v>
      </c>
      <c r="AF1162" s="12">
        <f t="shared" si="164"/>
        <v>18.711099999999998</v>
      </c>
      <c r="AG1162" s="12">
        <f t="shared" si="165"/>
        <v>3742.22</v>
      </c>
      <c r="AH1162" s="9">
        <f t="shared" si="169"/>
        <v>7.0607924528301877E-2</v>
      </c>
      <c r="AI1162" s="14">
        <f>VLOOKUP(E1162,'Verweis Faktor'!$A:$B,2,FALSE)</f>
        <v>1</v>
      </c>
      <c r="AJ1162" s="14"/>
      <c r="AK1162" s="14" t="str">
        <f>IF(AL1162="Ja","Versandkosten",VLOOKUP(E1162,'Verweis Belegart'!$A$2:$B$9,2,FALSE))</f>
        <v>Hardware</v>
      </c>
      <c r="AL1162" s="14" t="str">
        <f t="shared" si="170"/>
        <v>Nein</v>
      </c>
      <c r="AM1162" s="14" t="str">
        <f t="shared" si="166"/>
        <v>Positiv</v>
      </c>
    </row>
    <row r="1163" spans="1:39" ht="17.25" customHeight="1" x14ac:dyDescent="0.35">
      <c r="A1163" s="17">
        <v>14571512</v>
      </c>
      <c r="B1163" s="2" t="s">
        <v>1159</v>
      </c>
      <c r="C1163" s="1">
        <v>2025001</v>
      </c>
      <c r="D1163" s="1">
        <v>2000317</v>
      </c>
      <c r="E1163" s="2" t="s">
        <v>34</v>
      </c>
      <c r="F1163" s="2" t="s">
        <v>182</v>
      </c>
      <c r="G1163" s="2" t="s">
        <v>66</v>
      </c>
      <c r="H1163" s="2" t="s">
        <v>1365</v>
      </c>
      <c r="I1163" s="2" t="s">
        <v>1366</v>
      </c>
      <c r="J1163" s="2" t="s">
        <v>103</v>
      </c>
      <c r="K1163" s="2" t="s">
        <v>45</v>
      </c>
      <c r="L1163" s="2" t="s">
        <v>1106</v>
      </c>
      <c r="M1163" s="2" t="s">
        <v>1107</v>
      </c>
      <c r="N1163" s="2" t="s">
        <v>655</v>
      </c>
      <c r="O1163" s="3">
        <v>50</v>
      </c>
      <c r="P1163" s="3">
        <v>246.17310000000001</v>
      </c>
      <c r="Q1163" s="3">
        <v>265</v>
      </c>
      <c r="R1163" s="3">
        <v>13250</v>
      </c>
      <c r="S1163" s="3">
        <v>18.826899999999998</v>
      </c>
      <c r="T1163" s="3">
        <v>941.34</v>
      </c>
      <c r="U1163" s="3">
        <v>7.1</v>
      </c>
      <c r="V1163" s="2" t="s">
        <v>123</v>
      </c>
      <c r="W1163" s="2" t="s">
        <v>124</v>
      </c>
      <c r="X1163" s="2" t="s">
        <v>72</v>
      </c>
      <c r="Y1163" s="19" t="str">
        <f>VLOOKUP(G1163,'Verweis Kd-Gruppe'!$A$2:$B$8,2,FALSE)</f>
        <v>EXP</v>
      </c>
      <c r="Z1163" s="19" t="str">
        <f>VLOOKUP(J1163,'Verweis Art-Gruppe'!$A$2:$B$15,2,FALSE)</f>
        <v>Geräte</v>
      </c>
      <c r="AA1163" s="19" t="str">
        <f>VLOOKUP(W1163,'Verweis Vertreter'!$A$2:$B$24,2,FALSE)</f>
        <v>Antonio Vuolo</v>
      </c>
      <c r="AB1163" s="12">
        <f t="shared" si="162"/>
        <v>50</v>
      </c>
      <c r="AC1163" s="12">
        <f t="shared" si="167"/>
        <v>246.17310000000001</v>
      </c>
      <c r="AD1163" s="12">
        <f t="shared" si="168"/>
        <v>265</v>
      </c>
      <c r="AE1163" s="12">
        <f t="shared" si="163"/>
        <v>13250</v>
      </c>
      <c r="AF1163" s="12">
        <f t="shared" si="164"/>
        <v>18.826899999999998</v>
      </c>
      <c r="AG1163" s="12">
        <f t="shared" si="165"/>
        <v>941.34</v>
      </c>
      <c r="AH1163" s="9">
        <f t="shared" si="169"/>
        <v>7.1044528301886789E-2</v>
      </c>
      <c r="AI1163" s="14">
        <f>VLOOKUP(E1163,'Verweis Faktor'!$A:$B,2,FALSE)</f>
        <v>1</v>
      </c>
      <c r="AJ1163" s="14"/>
      <c r="AK1163" s="14" t="str">
        <f>IF(AL1163="Ja","Versandkosten",VLOOKUP(E1163,'Verweis Belegart'!$A$2:$B$9,2,FALSE))</f>
        <v>Hardware</v>
      </c>
      <c r="AL1163" s="14" t="str">
        <f t="shared" si="170"/>
        <v>Nein</v>
      </c>
      <c r="AM1163" s="14" t="str">
        <f t="shared" si="166"/>
        <v>Positiv</v>
      </c>
    </row>
    <row r="1164" spans="1:39" ht="17.25" customHeight="1" x14ac:dyDescent="0.35">
      <c r="A1164" s="17">
        <v>14560948</v>
      </c>
      <c r="B1164" s="2" t="s">
        <v>1159</v>
      </c>
      <c r="C1164" s="1">
        <v>2025001</v>
      </c>
      <c r="D1164" s="1">
        <v>2000318</v>
      </c>
      <c r="E1164" s="2" t="s">
        <v>572</v>
      </c>
      <c r="F1164" s="2" t="s">
        <v>768</v>
      </c>
      <c r="G1164" s="2" t="s">
        <v>66</v>
      </c>
      <c r="H1164" s="2" t="s">
        <v>1367</v>
      </c>
      <c r="I1164" s="2" t="s">
        <v>1368</v>
      </c>
      <c r="J1164" s="2" t="s">
        <v>103</v>
      </c>
      <c r="K1164" s="2" t="s">
        <v>45</v>
      </c>
      <c r="L1164" s="2" t="s">
        <v>455</v>
      </c>
      <c r="M1164" s="2" t="s">
        <v>456</v>
      </c>
      <c r="N1164" s="2" t="s">
        <v>457</v>
      </c>
      <c r="O1164" s="3">
        <v>3</v>
      </c>
      <c r="P1164" s="3">
        <v>848.8066</v>
      </c>
      <c r="Q1164" s="3">
        <v>880</v>
      </c>
      <c r="R1164" s="3">
        <v>2640</v>
      </c>
      <c r="S1164" s="3">
        <v>31.1934</v>
      </c>
      <c r="T1164" s="3">
        <v>93.58</v>
      </c>
      <c r="U1164" s="3">
        <v>3.54</v>
      </c>
      <c r="V1164" s="2" t="s">
        <v>675</v>
      </c>
      <c r="W1164" s="2" t="s">
        <v>676</v>
      </c>
      <c r="X1164" s="2" t="s">
        <v>72</v>
      </c>
      <c r="Y1164" s="19" t="str">
        <f>VLOOKUP(G1164,'Verweis Kd-Gruppe'!$A$2:$B$8,2,FALSE)</f>
        <v>EXP</v>
      </c>
      <c r="Z1164" s="19" t="str">
        <f>VLOOKUP(J1164,'Verweis Art-Gruppe'!$A$2:$B$15,2,FALSE)</f>
        <v>Geräte</v>
      </c>
      <c r="AA1164" s="19" t="str">
        <f>VLOOKUP(W1164,'Verweis Vertreter'!$A$2:$B$24,2,FALSE)</f>
        <v>Corina Wedel</v>
      </c>
      <c r="AB1164" s="12">
        <f t="shared" si="162"/>
        <v>-3</v>
      </c>
      <c r="AC1164" s="12">
        <f t="shared" si="167"/>
        <v>848.8066</v>
      </c>
      <c r="AD1164" s="12">
        <f t="shared" si="168"/>
        <v>880</v>
      </c>
      <c r="AE1164" s="12">
        <f t="shared" si="163"/>
        <v>-2640</v>
      </c>
      <c r="AF1164" s="12">
        <f t="shared" si="164"/>
        <v>-31.1934</v>
      </c>
      <c r="AG1164" s="12">
        <f t="shared" si="165"/>
        <v>-93.58</v>
      </c>
      <c r="AH1164" s="9">
        <f t="shared" si="169"/>
        <v>-3.5446969696969699E-2</v>
      </c>
      <c r="AI1164" s="14">
        <f>VLOOKUP(E1164,'Verweis Faktor'!$A:$B,2,FALSE)</f>
        <v>-1</v>
      </c>
      <c r="AJ1164" s="14"/>
      <c r="AK1164" s="14" t="str">
        <f>IF(AL1164="Ja","Versandkosten",VLOOKUP(E1164,'Verweis Belegart'!$A$2:$B$9,2,FALSE))</f>
        <v>Hardware</v>
      </c>
      <c r="AL1164" s="14" t="str">
        <f t="shared" si="170"/>
        <v>Nein</v>
      </c>
      <c r="AM1164" s="14" t="str">
        <f t="shared" si="166"/>
        <v>Negativ</v>
      </c>
    </row>
    <row r="1165" spans="1:39" ht="17.25" customHeight="1" x14ac:dyDescent="0.35">
      <c r="A1165" s="17">
        <v>14571951</v>
      </c>
      <c r="B1165" s="2" t="s">
        <v>1159</v>
      </c>
      <c r="C1165" s="1">
        <v>2025001</v>
      </c>
      <c r="D1165" s="1">
        <v>2000319</v>
      </c>
      <c r="E1165" s="2" t="s">
        <v>34</v>
      </c>
      <c r="F1165" s="2" t="s">
        <v>53</v>
      </c>
      <c r="G1165" s="2" t="s">
        <v>66</v>
      </c>
      <c r="H1165" s="2" t="s">
        <v>1369</v>
      </c>
      <c r="I1165" s="2" t="s">
        <v>1370</v>
      </c>
      <c r="J1165" s="2" t="s">
        <v>304</v>
      </c>
      <c r="K1165" s="2" t="s">
        <v>28</v>
      </c>
      <c r="L1165" s="2" t="s">
        <v>1371</v>
      </c>
      <c r="M1165" s="2" t="s">
        <v>1372</v>
      </c>
      <c r="N1165" s="2" t="s">
        <v>1373</v>
      </c>
      <c r="O1165" s="3">
        <v>1</v>
      </c>
      <c r="P1165" s="3">
        <v>414.06549999999999</v>
      </c>
      <c r="Q1165" s="3">
        <v>450</v>
      </c>
      <c r="R1165" s="3">
        <v>450</v>
      </c>
      <c r="S1165" s="3">
        <v>35.9345</v>
      </c>
      <c r="T1165" s="3">
        <v>35.93</v>
      </c>
      <c r="U1165" s="3">
        <v>7.98</v>
      </c>
      <c r="V1165" s="2" t="s">
        <v>241</v>
      </c>
      <c r="W1165" s="2" t="s">
        <v>242</v>
      </c>
      <c r="X1165" s="2" t="s">
        <v>33</v>
      </c>
      <c r="Y1165" s="19" t="str">
        <f>VLOOKUP(G1165,'Verweis Kd-Gruppe'!$A$2:$B$8,2,FALSE)</f>
        <v>EXP</v>
      </c>
      <c r="Z1165" s="19" t="str">
        <f>VLOOKUP(J1165,'Verweis Art-Gruppe'!$A$2:$B$15,2,FALSE)</f>
        <v>Zubehör</v>
      </c>
      <c r="AA1165" s="19" t="str">
        <f>VLOOKUP(W1165,'Verweis Vertreter'!$A$2:$B$24,2,FALSE)</f>
        <v>Bernd Schönbrunn</v>
      </c>
      <c r="AB1165" s="12">
        <f t="shared" si="162"/>
        <v>1</v>
      </c>
      <c r="AC1165" s="12">
        <f t="shared" si="167"/>
        <v>414.06549999999999</v>
      </c>
      <c r="AD1165" s="12">
        <f t="shared" si="168"/>
        <v>450</v>
      </c>
      <c r="AE1165" s="12">
        <f t="shared" si="163"/>
        <v>450</v>
      </c>
      <c r="AF1165" s="12">
        <f t="shared" si="164"/>
        <v>35.9345</v>
      </c>
      <c r="AG1165" s="12">
        <f t="shared" si="165"/>
        <v>35.93</v>
      </c>
      <c r="AH1165" s="9">
        <f t="shared" si="169"/>
        <v>7.984444444444444E-2</v>
      </c>
      <c r="AI1165" s="14">
        <f>VLOOKUP(E1165,'Verweis Faktor'!$A:$B,2,FALSE)</f>
        <v>1</v>
      </c>
      <c r="AJ1165" s="14"/>
      <c r="AK1165" s="14" t="str">
        <f>IF(AL1165="Ja","Versandkosten",VLOOKUP(E1165,'Verweis Belegart'!$A$2:$B$9,2,FALSE))</f>
        <v>Hardware</v>
      </c>
      <c r="AL1165" s="14" t="str">
        <f t="shared" si="170"/>
        <v>Nein</v>
      </c>
      <c r="AM1165" s="14" t="str">
        <f t="shared" si="166"/>
        <v>Positiv</v>
      </c>
    </row>
    <row r="1166" spans="1:39" ht="17.25" customHeight="1" x14ac:dyDescent="0.35">
      <c r="A1166" s="17">
        <v>14572006</v>
      </c>
      <c r="B1166" s="2" t="s">
        <v>1159</v>
      </c>
      <c r="C1166" s="1">
        <v>2025001</v>
      </c>
      <c r="D1166" s="1">
        <v>2000320</v>
      </c>
      <c r="E1166" s="2" t="s">
        <v>34</v>
      </c>
      <c r="F1166" s="2" t="s">
        <v>768</v>
      </c>
      <c r="G1166" s="2" t="s">
        <v>791</v>
      </c>
      <c r="H1166" s="2" t="s">
        <v>792</v>
      </c>
      <c r="I1166" s="2" t="s">
        <v>793</v>
      </c>
      <c r="J1166" s="2" t="s">
        <v>103</v>
      </c>
      <c r="K1166" s="2" t="s">
        <v>28</v>
      </c>
      <c r="L1166" s="2" t="s">
        <v>455</v>
      </c>
      <c r="M1166" s="2" t="s">
        <v>456</v>
      </c>
      <c r="N1166" s="2" t="s">
        <v>457</v>
      </c>
      <c r="O1166" s="3">
        <v>3</v>
      </c>
      <c r="P1166" s="3">
        <v>848.8066</v>
      </c>
      <c r="Q1166" s="3">
        <v>867</v>
      </c>
      <c r="R1166" s="3">
        <v>2601</v>
      </c>
      <c r="S1166" s="3">
        <v>18.1934</v>
      </c>
      <c r="T1166" s="3">
        <v>54.58</v>
      </c>
      <c r="U1166" s="3">
        <v>2.09</v>
      </c>
      <c r="V1166" s="2" t="s">
        <v>31</v>
      </c>
      <c r="W1166" s="2" t="s">
        <v>32</v>
      </c>
      <c r="X1166" s="2" t="s">
        <v>33</v>
      </c>
      <c r="Y1166" s="19" t="str">
        <f>VLOOKUP(G1166,'Verweis Kd-Gruppe'!$A$2:$B$8,2,FALSE)</f>
        <v>FHK</v>
      </c>
      <c r="Z1166" s="19" t="str">
        <f>VLOOKUP(J1166,'Verweis Art-Gruppe'!$A$2:$B$15,2,FALSE)</f>
        <v>Geräte</v>
      </c>
      <c r="AA1166" s="19" t="str">
        <f>VLOOKUP(W1166,'Verweis Vertreter'!$A$2:$B$24,2,FALSE)</f>
        <v>Zentrale</v>
      </c>
      <c r="AB1166" s="12">
        <f t="shared" si="162"/>
        <v>3</v>
      </c>
      <c r="AC1166" s="12">
        <f t="shared" si="167"/>
        <v>848.8066</v>
      </c>
      <c r="AD1166" s="12">
        <f t="shared" si="168"/>
        <v>867</v>
      </c>
      <c r="AE1166" s="12">
        <f t="shared" si="163"/>
        <v>2601</v>
      </c>
      <c r="AF1166" s="12">
        <f t="shared" si="164"/>
        <v>18.1934</v>
      </c>
      <c r="AG1166" s="12">
        <f t="shared" si="165"/>
        <v>54.58</v>
      </c>
      <c r="AH1166" s="9">
        <f t="shared" si="169"/>
        <v>2.0984236831987697E-2</v>
      </c>
      <c r="AI1166" s="14">
        <f>VLOOKUP(E1166,'Verweis Faktor'!$A:$B,2,FALSE)</f>
        <v>1</v>
      </c>
      <c r="AJ1166" s="14"/>
      <c r="AK1166" s="14" t="str">
        <f>IF(AL1166="Ja","Versandkosten",VLOOKUP(E1166,'Verweis Belegart'!$A$2:$B$9,2,FALSE))</f>
        <v>Hardware</v>
      </c>
      <c r="AL1166" s="14" t="str">
        <f t="shared" si="170"/>
        <v>Nein</v>
      </c>
      <c r="AM1166" s="14" t="str">
        <f t="shared" si="166"/>
        <v>Positiv</v>
      </c>
    </row>
    <row r="1167" spans="1:39" ht="17.25" customHeight="1" x14ac:dyDescent="0.35">
      <c r="A1167" s="17">
        <v>14571920</v>
      </c>
      <c r="B1167" s="2" t="s">
        <v>1159</v>
      </c>
      <c r="C1167" s="1">
        <v>2025001</v>
      </c>
      <c r="D1167" s="1">
        <v>2000321</v>
      </c>
      <c r="E1167" s="2" t="s">
        <v>34</v>
      </c>
      <c r="F1167" s="2" t="s">
        <v>142</v>
      </c>
      <c r="G1167" s="2" t="s">
        <v>66</v>
      </c>
      <c r="H1167" s="2" t="s">
        <v>898</v>
      </c>
      <c r="I1167" s="2" t="s">
        <v>899</v>
      </c>
      <c r="J1167" s="2" t="s">
        <v>103</v>
      </c>
      <c r="K1167" s="2" t="s">
        <v>28</v>
      </c>
      <c r="L1167" s="2" t="s">
        <v>1195</v>
      </c>
      <c r="M1167" s="2" t="s">
        <v>1196</v>
      </c>
      <c r="N1167" s="2" t="s">
        <v>262</v>
      </c>
      <c r="O1167" s="3">
        <v>10</v>
      </c>
      <c r="P1167" s="3">
        <v>994</v>
      </c>
      <c r="Q1167" s="3">
        <v>1025</v>
      </c>
      <c r="R1167" s="3">
        <v>10250</v>
      </c>
      <c r="S1167" s="3">
        <v>31</v>
      </c>
      <c r="T1167" s="3">
        <v>310</v>
      </c>
      <c r="U1167" s="3">
        <v>3.02</v>
      </c>
      <c r="V1167" s="2" t="s">
        <v>123</v>
      </c>
      <c r="W1167" s="2" t="s">
        <v>124</v>
      </c>
      <c r="X1167" s="2" t="s">
        <v>125</v>
      </c>
      <c r="Y1167" s="19" t="str">
        <f>VLOOKUP(G1167,'Verweis Kd-Gruppe'!$A$2:$B$8,2,FALSE)</f>
        <v>EXP</v>
      </c>
      <c r="Z1167" s="19" t="str">
        <f>VLOOKUP(J1167,'Verweis Art-Gruppe'!$A$2:$B$15,2,FALSE)</f>
        <v>Geräte</v>
      </c>
      <c r="AA1167" s="19" t="str">
        <f>VLOOKUP(W1167,'Verweis Vertreter'!$A$2:$B$24,2,FALSE)</f>
        <v>Antonio Vuolo</v>
      </c>
      <c r="AB1167" s="12">
        <f t="shared" si="162"/>
        <v>10</v>
      </c>
      <c r="AC1167" s="12">
        <f t="shared" si="167"/>
        <v>994</v>
      </c>
      <c r="AD1167" s="12">
        <f t="shared" si="168"/>
        <v>1025</v>
      </c>
      <c r="AE1167" s="12">
        <f t="shared" si="163"/>
        <v>10250</v>
      </c>
      <c r="AF1167" s="12">
        <f t="shared" si="164"/>
        <v>31</v>
      </c>
      <c r="AG1167" s="12">
        <f t="shared" si="165"/>
        <v>310</v>
      </c>
      <c r="AH1167" s="9">
        <f t="shared" si="169"/>
        <v>3.0243902439024389E-2</v>
      </c>
      <c r="AI1167" s="14">
        <f>VLOOKUP(E1167,'Verweis Faktor'!$A:$B,2,FALSE)</f>
        <v>1</v>
      </c>
      <c r="AJ1167" s="14"/>
      <c r="AK1167" s="14" t="str">
        <f>IF(AL1167="Ja","Versandkosten",VLOOKUP(E1167,'Verweis Belegart'!$A$2:$B$9,2,FALSE))</f>
        <v>Hardware</v>
      </c>
      <c r="AL1167" s="14" t="str">
        <f t="shared" si="170"/>
        <v>Nein</v>
      </c>
      <c r="AM1167" s="14" t="str">
        <f t="shared" si="166"/>
        <v>Positiv</v>
      </c>
    </row>
    <row r="1168" spans="1:39" ht="17.25" customHeight="1" x14ac:dyDescent="0.35">
      <c r="A1168" s="17">
        <v>14571920</v>
      </c>
      <c r="B1168" s="2" t="s">
        <v>1159</v>
      </c>
      <c r="C1168" s="1">
        <v>2025001</v>
      </c>
      <c r="D1168" s="1">
        <v>2000321</v>
      </c>
      <c r="E1168" s="2" t="s">
        <v>34</v>
      </c>
      <c r="F1168" s="2" t="s">
        <v>142</v>
      </c>
      <c r="G1168" s="2" t="s">
        <v>66</v>
      </c>
      <c r="H1168" s="2" t="s">
        <v>898</v>
      </c>
      <c r="I1168" s="2" t="s">
        <v>899</v>
      </c>
      <c r="J1168" s="2" t="s">
        <v>103</v>
      </c>
      <c r="K1168" s="2" t="s">
        <v>45</v>
      </c>
      <c r="L1168" s="2" t="s">
        <v>1305</v>
      </c>
      <c r="M1168" s="2" t="s">
        <v>1306</v>
      </c>
      <c r="N1168" s="2" t="s">
        <v>139</v>
      </c>
      <c r="O1168" s="3">
        <v>20</v>
      </c>
      <c r="P1168" s="3">
        <v>704</v>
      </c>
      <c r="Q1168" s="3">
        <v>715</v>
      </c>
      <c r="R1168" s="3">
        <v>14300</v>
      </c>
      <c r="S1168" s="3">
        <v>11</v>
      </c>
      <c r="T1168" s="3">
        <v>220</v>
      </c>
      <c r="U1168" s="3">
        <v>1.53</v>
      </c>
      <c r="V1168" s="2" t="s">
        <v>123</v>
      </c>
      <c r="W1168" s="2" t="s">
        <v>124</v>
      </c>
      <c r="X1168" s="2" t="s">
        <v>125</v>
      </c>
      <c r="Y1168" s="19" t="str">
        <f>VLOOKUP(G1168,'Verweis Kd-Gruppe'!$A$2:$B$8,2,FALSE)</f>
        <v>EXP</v>
      </c>
      <c r="Z1168" s="19" t="str">
        <f>VLOOKUP(J1168,'Verweis Art-Gruppe'!$A$2:$B$15,2,FALSE)</f>
        <v>Geräte</v>
      </c>
      <c r="AA1168" s="19" t="str">
        <f>VLOOKUP(W1168,'Verweis Vertreter'!$A$2:$B$24,2,FALSE)</f>
        <v>Antonio Vuolo</v>
      </c>
      <c r="AB1168" s="12">
        <f t="shared" si="162"/>
        <v>20</v>
      </c>
      <c r="AC1168" s="12">
        <f t="shared" si="167"/>
        <v>704</v>
      </c>
      <c r="AD1168" s="12">
        <f t="shared" si="168"/>
        <v>715</v>
      </c>
      <c r="AE1168" s="12">
        <f t="shared" si="163"/>
        <v>14300</v>
      </c>
      <c r="AF1168" s="12">
        <f t="shared" si="164"/>
        <v>11</v>
      </c>
      <c r="AG1168" s="12">
        <f t="shared" si="165"/>
        <v>220</v>
      </c>
      <c r="AH1168" s="9">
        <f t="shared" si="169"/>
        <v>1.5384615384615385E-2</v>
      </c>
      <c r="AI1168" s="14">
        <f>VLOOKUP(E1168,'Verweis Faktor'!$A:$B,2,FALSE)</f>
        <v>1</v>
      </c>
      <c r="AJ1168" s="14"/>
      <c r="AK1168" s="14" t="str">
        <f>IF(AL1168="Ja","Versandkosten",VLOOKUP(E1168,'Verweis Belegart'!$A$2:$B$9,2,FALSE))</f>
        <v>Hardware</v>
      </c>
      <c r="AL1168" s="14" t="str">
        <f t="shared" si="170"/>
        <v>Nein</v>
      </c>
      <c r="AM1168" s="14" t="str">
        <f t="shared" si="166"/>
        <v>Positiv</v>
      </c>
    </row>
    <row r="1169" spans="1:39" ht="17.25" customHeight="1" x14ac:dyDescent="0.35">
      <c r="A1169" s="17">
        <v>14571920</v>
      </c>
      <c r="B1169" s="2" t="s">
        <v>1159</v>
      </c>
      <c r="C1169" s="1">
        <v>2025001</v>
      </c>
      <c r="D1169" s="1">
        <v>2000321</v>
      </c>
      <c r="E1169" s="2" t="s">
        <v>34</v>
      </c>
      <c r="F1169" s="2" t="s">
        <v>142</v>
      </c>
      <c r="G1169" s="2" t="s">
        <v>66</v>
      </c>
      <c r="H1169" s="2" t="s">
        <v>898</v>
      </c>
      <c r="I1169" s="2" t="s">
        <v>899</v>
      </c>
      <c r="J1169" s="2" t="s">
        <v>103</v>
      </c>
      <c r="K1169" s="2" t="s">
        <v>49</v>
      </c>
      <c r="L1169" s="2" t="s">
        <v>1200</v>
      </c>
      <c r="M1169" s="2" t="s">
        <v>1201</v>
      </c>
      <c r="N1169" s="2" t="s">
        <v>262</v>
      </c>
      <c r="O1169" s="3">
        <v>10</v>
      </c>
      <c r="P1169" s="3">
        <v>994</v>
      </c>
      <c r="Q1169" s="3">
        <v>1025</v>
      </c>
      <c r="R1169" s="3">
        <v>10250</v>
      </c>
      <c r="S1169" s="3">
        <v>31</v>
      </c>
      <c r="T1169" s="3">
        <v>310</v>
      </c>
      <c r="U1169" s="3">
        <v>3.02</v>
      </c>
      <c r="V1169" s="2" t="s">
        <v>123</v>
      </c>
      <c r="W1169" s="2" t="s">
        <v>124</v>
      </c>
      <c r="X1169" s="2" t="s">
        <v>125</v>
      </c>
      <c r="Y1169" s="19" t="str">
        <f>VLOOKUP(G1169,'Verweis Kd-Gruppe'!$A$2:$B$8,2,FALSE)</f>
        <v>EXP</v>
      </c>
      <c r="Z1169" s="19" t="str">
        <f>VLOOKUP(J1169,'Verweis Art-Gruppe'!$A$2:$B$15,2,FALSE)</f>
        <v>Geräte</v>
      </c>
      <c r="AA1169" s="19" t="str">
        <f>VLOOKUP(W1169,'Verweis Vertreter'!$A$2:$B$24,2,FALSE)</f>
        <v>Antonio Vuolo</v>
      </c>
      <c r="AB1169" s="12">
        <f t="shared" si="162"/>
        <v>10</v>
      </c>
      <c r="AC1169" s="12">
        <f t="shared" si="167"/>
        <v>994</v>
      </c>
      <c r="AD1169" s="12">
        <f t="shared" si="168"/>
        <v>1025</v>
      </c>
      <c r="AE1169" s="12">
        <f t="shared" si="163"/>
        <v>10250</v>
      </c>
      <c r="AF1169" s="12">
        <f t="shared" si="164"/>
        <v>31</v>
      </c>
      <c r="AG1169" s="12">
        <f t="shared" si="165"/>
        <v>310</v>
      </c>
      <c r="AH1169" s="9">
        <f t="shared" si="169"/>
        <v>3.0243902439024389E-2</v>
      </c>
      <c r="AI1169" s="14">
        <f>VLOOKUP(E1169,'Verweis Faktor'!$A:$B,2,FALSE)</f>
        <v>1</v>
      </c>
      <c r="AJ1169" s="14"/>
      <c r="AK1169" s="14" t="str">
        <f>IF(AL1169="Ja","Versandkosten",VLOOKUP(E1169,'Verweis Belegart'!$A$2:$B$9,2,FALSE))</f>
        <v>Hardware</v>
      </c>
      <c r="AL1169" s="14" t="str">
        <f t="shared" si="170"/>
        <v>Nein</v>
      </c>
      <c r="AM1169" s="14" t="str">
        <f t="shared" si="166"/>
        <v>Positiv</v>
      </c>
    </row>
    <row r="1170" spans="1:39" ht="17.25" customHeight="1" x14ac:dyDescent="0.35">
      <c r="A1170" s="17">
        <v>14568439</v>
      </c>
      <c r="B1170" s="2" t="s">
        <v>1159</v>
      </c>
      <c r="C1170" s="1">
        <v>2025001</v>
      </c>
      <c r="D1170" s="1">
        <v>2000322</v>
      </c>
      <c r="E1170" s="2" t="s">
        <v>572</v>
      </c>
      <c r="F1170" s="2" t="s">
        <v>768</v>
      </c>
      <c r="G1170" s="2" t="s">
        <v>25</v>
      </c>
      <c r="H1170" s="2" t="s">
        <v>1374</v>
      </c>
      <c r="I1170" s="2" t="s">
        <v>1375</v>
      </c>
      <c r="J1170" s="2" t="s">
        <v>304</v>
      </c>
      <c r="K1170" s="2" t="s">
        <v>28</v>
      </c>
      <c r="L1170" s="2" t="s">
        <v>1376</v>
      </c>
      <c r="M1170" s="2" t="s">
        <v>1377</v>
      </c>
      <c r="N1170" s="2" t="s">
        <v>1378</v>
      </c>
      <c r="O1170" s="3">
        <v>2</v>
      </c>
      <c r="P1170" s="3">
        <v>125.8</v>
      </c>
      <c r="Q1170" s="3">
        <v>139</v>
      </c>
      <c r="R1170" s="3">
        <v>278</v>
      </c>
      <c r="S1170" s="3">
        <v>13.2</v>
      </c>
      <c r="T1170" s="3">
        <v>26.4</v>
      </c>
      <c r="U1170" s="3">
        <v>9.49</v>
      </c>
      <c r="V1170" s="2" t="s">
        <v>689</v>
      </c>
      <c r="W1170" s="2" t="s">
        <v>690</v>
      </c>
      <c r="X1170" s="2" t="s">
        <v>1117</v>
      </c>
      <c r="Y1170" s="19" t="str">
        <f>VLOOKUP(G1170,'Verweis Kd-Gruppe'!$A$2:$B$8,2,FALSE)</f>
        <v>FHK</v>
      </c>
      <c r="Z1170" s="19" t="str">
        <f>VLOOKUP(J1170,'Verweis Art-Gruppe'!$A$2:$B$15,2,FALSE)</f>
        <v>Zubehör</v>
      </c>
      <c r="AA1170" s="19" t="str">
        <f>VLOOKUP(W1170,'Verweis Vertreter'!$A$2:$B$24,2,FALSE)</f>
        <v>Zentrale</v>
      </c>
      <c r="AB1170" s="12">
        <f t="shared" si="162"/>
        <v>-2</v>
      </c>
      <c r="AC1170" s="12">
        <f t="shared" si="167"/>
        <v>125.8</v>
      </c>
      <c r="AD1170" s="12">
        <f t="shared" si="168"/>
        <v>139</v>
      </c>
      <c r="AE1170" s="12">
        <f t="shared" si="163"/>
        <v>-278</v>
      </c>
      <c r="AF1170" s="12">
        <f t="shared" si="164"/>
        <v>-13.2</v>
      </c>
      <c r="AG1170" s="12">
        <f t="shared" si="165"/>
        <v>-26.4</v>
      </c>
      <c r="AH1170" s="9">
        <f t="shared" si="169"/>
        <v>-9.4964028776978418E-2</v>
      </c>
      <c r="AI1170" s="14">
        <f>VLOOKUP(E1170,'Verweis Faktor'!$A:$B,2,FALSE)</f>
        <v>-1</v>
      </c>
      <c r="AJ1170" s="14"/>
      <c r="AK1170" s="14" t="str">
        <f>IF(AL1170="Ja","Versandkosten",VLOOKUP(E1170,'Verweis Belegart'!$A$2:$B$9,2,FALSE))</f>
        <v>Hardware</v>
      </c>
      <c r="AL1170" s="14" t="str">
        <f t="shared" si="170"/>
        <v>Nein</v>
      </c>
      <c r="AM1170" s="14" t="str">
        <f t="shared" si="166"/>
        <v>Negativ</v>
      </c>
    </row>
    <row r="1171" spans="1:39" ht="17.25" customHeight="1" x14ac:dyDescent="0.35">
      <c r="A1171" s="17">
        <v>14571996</v>
      </c>
      <c r="B1171" s="2" t="s">
        <v>1159</v>
      </c>
      <c r="C1171" s="1">
        <v>2025001</v>
      </c>
      <c r="D1171" s="1">
        <v>2000323</v>
      </c>
      <c r="E1171" s="2" t="s">
        <v>34</v>
      </c>
      <c r="F1171" s="2" t="s">
        <v>53</v>
      </c>
      <c r="G1171" s="2" t="s">
        <v>36</v>
      </c>
      <c r="H1171" s="2" t="s">
        <v>1043</v>
      </c>
      <c r="I1171" s="2" t="s">
        <v>1044</v>
      </c>
      <c r="J1171" s="2" t="s">
        <v>103</v>
      </c>
      <c r="K1171" s="2" t="s">
        <v>28</v>
      </c>
      <c r="L1171" s="2" t="s">
        <v>1084</v>
      </c>
      <c r="M1171" s="2" t="s">
        <v>1085</v>
      </c>
      <c r="N1171" s="2" t="s">
        <v>1086</v>
      </c>
      <c r="O1171" s="3">
        <v>1</v>
      </c>
      <c r="P1171" s="3">
        <v>80.008700000000005</v>
      </c>
      <c r="Q1171" s="3">
        <v>92</v>
      </c>
      <c r="R1171" s="3">
        <v>92</v>
      </c>
      <c r="S1171" s="3">
        <v>11.991300000000001</v>
      </c>
      <c r="T1171" s="3">
        <v>11.99</v>
      </c>
      <c r="U1171" s="3">
        <v>13.03</v>
      </c>
      <c r="V1171" s="2" t="s">
        <v>42</v>
      </c>
      <c r="W1171" s="2" t="s">
        <v>43</v>
      </c>
      <c r="X1171" s="2" t="s">
        <v>724</v>
      </c>
      <c r="Y1171" s="19" t="str">
        <f>VLOOKUP(G1171,'Verweis Kd-Gruppe'!$A$2:$B$8,2,FALSE)</f>
        <v>GRK</v>
      </c>
      <c r="Z1171" s="19" t="str">
        <f>VLOOKUP(J1171,'Verweis Art-Gruppe'!$A$2:$B$15,2,FALSE)</f>
        <v>Geräte</v>
      </c>
      <c r="AA1171" s="19" t="str">
        <f>VLOOKUP(W1171,'Verweis Vertreter'!$A$2:$B$24,2,FALSE)</f>
        <v>Sebastian Faber</v>
      </c>
      <c r="AB1171" s="12">
        <f t="shared" si="162"/>
        <v>1</v>
      </c>
      <c r="AC1171" s="12">
        <f t="shared" si="167"/>
        <v>80.008700000000005</v>
      </c>
      <c r="AD1171" s="12">
        <f t="shared" si="168"/>
        <v>92</v>
      </c>
      <c r="AE1171" s="12">
        <f t="shared" si="163"/>
        <v>92</v>
      </c>
      <c r="AF1171" s="12">
        <f t="shared" si="164"/>
        <v>11.991300000000001</v>
      </c>
      <c r="AG1171" s="12">
        <f t="shared" si="165"/>
        <v>11.99</v>
      </c>
      <c r="AH1171" s="9">
        <f t="shared" si="169"/>
        <v>0.13032608695652173</v>
      </c>
      <c r="AI1171" s="14">
        <f>VLOOKUP(E1171,'Verweis Faktor'!$A:$B,2,FALSE)</f>
        <v>1</v>
      </c>
      <c r="AJ1171" s="14"/>
      <c r="AK1171" s="14" t="str">
        <f>IF(AL1171="Ja","Versandkosten",VLOOKUP(E1171,'Verweis Belegart'!$A$2:$B$9,2,FALSE))</f>
        <v>Hardware</v>
      </c>
      <c r="AL1171" s="14" t="str">
        <f t="shared" si="170"/>
        <v>Nein</v>
      </c>
      <c r="AM1171" s="14" t="str">
        <f t="shared" si="166"/>
        <v>Positiv</v>
      </c>
    </row>
    <row r="1172" spans="1:39" ht="17.25" customHeight="1" x14ac:dyDescent="0.35">
      <c r="A1172" s="17">
        <v>14571996</v>
      </c>
      <c r="B1172" s="2" t="s">
        <v>1159</v>
      </c>
      <c r="C1172" s="1">
        <v>2025001</v>
      </c>
      <c r="D1172" s="1">
        <v>2000323</v>
      </c>
      <c r="E1172" s="2" t="s">
        <v>34</v>
      </c>
      <c r="F1172" s="2" t="s">
        <v>53</v>
      </c>
      <c r="G1172" s="2" t="s">
        <v>36</v>
      </c>
      <c r="H1172" s="2" t="s">
        <v>1043</v>
      </c>
      <c r="I1172" s="2" t="s">
        <v>1044</v>
      </c>
      <c r="J1172" s="2" t="s">
        <v>103</v>
      </c>
      <c r="K1172" s="2" t="s">
        <v>45</v>
      </c>
      <c r="L1172" s="2" t="s">
        <v>591</v>
      </c>
      <c r="M1172" s="2" t="s">
        <v>592</v>
      </c>
      <c r="N1172" s="2" t="s">
        <v>593</v>
      </c>
      <c r="O1172" s="3">
        <v>5</v>
      </c>
      <c r="P1172" s="3">
        <v>78</v>
      </c>
      <c r="Q1172" s="3">
        <v>86</v>
      </c>
      <c r="R1172" s="3">
        <v>430</v>
      </c>
      <c r="S1172" s="3">
        <v>8</v>
      </c>
      <c r="T1172" s="3">
        <v>40</v>
      </c>
      <c r="U1172" s="3">
        <v>9.3000000000000007</v>
      </c>
      <c r="V1172" s="2" t="s">
        <v>42</v>
      </c>
      <c r="W1172" s="2" t="s">
        <v>43</v>
      </c>
      <c r="X1172" s="2" t="s">
        <v>724</v>
      </c>
      <c r="Y1172" s="19" t="str">
        <f>VLOOKUP(G1172,'Verweis Kd-Gruppe'!$A$2:$B$8,2,FALSE)</f>
        <v>GRK</v>
      </c>
      <c r="Z1172" s="19" t="str">
        <f>VLOOKUP(J1172,'Verweis Art-Gruppe'!$A$2:$B$15,2,FALSE)</f>
        <v>Geräte</v>
      </c>
      <c r="AA1172" s="19" t="str">
        <f>VLOOKUP(W1172,'Verweis Vertreter'!$A$2:$B$24,2,FALSE)</f>
        <v>Sebastian Faber</v>
      </c>
      <c r="AB1172" s="12">
        <f t="shared" si="162"/>
        <v>5</v>
      </c>
      <c r="AC1172" s="12">
        <f t="shared" si="167"/>
        <v>78</v>
      </c>
      <c r="AD1172" s="12">
        <f t="shared" si="168"/>
        <v>86</v>
      </c>
      <c r="AE1172" s="12">
        <f t="shared" si="163"/>
        <v>430</v>
      </c>
      <c r="AF1172" s="12">
        <f t="shared" si="164"/>
        <v>8</v>
      </c>
      <c r="AG1172" s="12">
        <f t="shared" si="165"/>
        <v>40</v>
      </c>
      <c r="AH1172" s="9">
        <f t="shared" si="169"/>
        <v>9.3023255813953487E-2</v>
      </c>
      <c r="AI1172" s="14">
        <f>VLOOKUP(E1172,'Verweis Faktor'!$A:$B,2,FALSE)</f>
        <v>1</v>
      </c>
      <c r="AJ1172" s="14"/>
      <c r="AK1172" s="14" t="str">
        <f>IF(AL1172="Ja","Versandkosten",VLOOKUP(E1172,'Verweis Belegart'!$A$2:$B$9,2,FALSE))</f>
        <v>Hardware</v>
      </c>
      <c r="AL1172" s="14" t="str">
        <f t="shared" si="170"/>
        <v>Nein</v>
      </c>
      <c r="AM1172" s="14" t="str">
        <f t="shared" si="166"/>
        <v>Positiv</v>
      </c>
    </row>
    <row r="1173" spans="1:39" ht="17.25" customHeight="1" x14ac:dyDescent="0.35">
      <c r="A1173" s="17">
        <v>14571996</v>
      </c>
      <c r="B1173" s="2" t="s">
        <v>1159</v>
      </c>
      <c r="C1173" s="1">
        <v>2025001</v>
      </c>
      <c r="D1173" s="1">
        <v>2000323</v>
      </c>
      <c r="E1173" s="2" t="s">
        <v>34</v>
      </c>
      <c r="F1173" s="2" t="s">
        <v>53</v>
      </c>
      <c r="G1173" s="2" t="s">
        <v>36</v>
      </c>
      <c r="H1173" s="2" t="s">
        <v>1043</v>
      </c>
      <c r="I1173" s="2" t="s">
        <v>1044</v>
      </c>
      <c r="J1173" s="2" t="s">
        <v>103</v>
      </c>
      <c r="K1173" s="2" t="s">
        <v>49</v>
      </c>
      <c r="L1173" s="2" t="s">
        <v>823</v>
      </c>
      <c r="M1173" s="2" t="s">
        <v>824</v>
      </c>
      <c r="N1173" s="2" t="s">
        <v>187</v>
      </c>
      <c r="O1173" s="3">
        <v>1</v>
      </c>
      <c r="P1173" s="3">
        <v>90.364699999999999</v>
      </c>
      <c r="Q1173" s="3">
        <v>102</v>
      </c>
      <c r="R1173" s="3">
        <v>102</v>
      </c>
      <c r="S1173" s="3">
        <v>11.635300000000001</v>
      </c>
      <c r="T1173" s="3">
        <v>11.64</v>
      </c>
      <c r="U1173" s="3">
        <v>11.4</v>
      </c>
      <c r="V1173" s="2" t="s">
        <v>42</v>
      </c>
      <c r="W1173" s="2" t="s">
        <v>43</v>
      </c>
      <c r="X1173" s="2" t="s">
        <v>724</v>
      </c>
      <c r="Y1173" s="19" t="str">
        <f>VLOOKUP(G1173,'Verweis Kd-Gruppe'!$A$2:$B$8,2,FALSE)</f>
        <v>GRK</v>
      </c>
      <c r="Z1173" s="19" t="str">
        <f>VLOOKUP(J1173,'Verweis Art-Gruppe'!$A$2:$B$15,2,FALSE)</f>
        <v>Geräte</v>
      </c>
      <c r="AA1173" s="19" t="str">
        <f>VLOOKUP(W1173,'Verweis Vertreter'!$A$2:$B$24,2,FALSE)</f>
        <v>Sebastian Faber</v>
      </c>
      <c r="AB1173" s="12">
        <f t="shared" si="162"/>
        <v>1</v>
      </c>
      <c r="AC1173" s="12">
        <f t="shared" si="167"/>
        <v>90.364699999999999</v>
      </c>
      <c r="AD1173" s="12">
        <f t="shared" si="168"/>
        <v>102</v>
      </c>
      <c r="AE1173" s="12">
        <f t="shared" si="163"/>
        <v>102</v>
      </c>
      <c r="AF1173" s="12">
        <f t="shared" si="164"/>
        <v>11.635300000000001</v>
      </c>
      <c r="AG1173" s="12">
        <f t="shared" si="165"/>
        <v>11.64</v>
      </c>
      <c r="AH1173" s="9">
        <f t="shared" si="169"/>
        <v>0.11411764705882353</v>
      </c>
      <c r="AI1173" s="14">
        <f>VLOOKUP(E1173,'Verweis Faktor'!$A:$B,2,FALSE)</f>
        <v>1</v>
      </c>
      <c r="AJ1173" s="14"/>
      <c r="AK1173" s="14" t="str">
        <f>IF(AL1173="Ja","Versandkosten",VLOOKUP(E1173,'Verweis Belegart'!$A$2:$B$9,2,FALSE))</f>
        <v>Hardware</v>
      </c>
      <c r="AL1173" s="14" t="str">
        <f t="shared" si="170"/>
        <v>Nein</v>
      </c>
      <c r="AM1173" s="14" t="str">
        <f t="shared" si="166"/>
        <v>Positiv</v>
      </c>
    </row>
    <row r="1174" spans="1:39" ht="17.25" customHeight="1" x14ac:dyDescent="0.35">
      <c r="A1174" s="17">
        <v>14571996</v>
      </c>
      <c r="B1174" s="2" t="s">
        <v>1159</v>
      </c>
      <c r="C1174" s="1">
        <v>2025001</v>
      </c>
      <c r="D1174" s="1">
        <v>2000323</v>
      </c>
      <c r="E1174" s="2" t="s">
        <v>34</v>
      </c>
      <c r="F1174" s="2" t="s">
        <v>53</v>
      </c>
      <c r="G1174" s="2" t="s">
        <v>36</v>
      </c>
      <c r="H1174" s="2" t="s">
        <v>1043</v>
      </c>
      <c r="I1174" s="2" t="s">
        <v>1044</v>
      </c>
      <c r="J1174" s="2" t="s">
        <v>103</v>
      </c>
      <c r="K1174" s="2" t="s">
        <v>79</v>
      </c>
      <c r="L1174" s="2" t="s">
        <v>1379</v>
      </c>
      <c r="M1174" s="2" t="s">
        <v>1380</v>
      </c>
      <c r="N1174" s="2" t="s">
        <v>684</v>
      </c>
      <c r="O1174" s="3">
        <v>3</v>
      </c>
      <c r="P1174" s="3">
        <v>76</v>
      </c>
      <c r="Q1174" s="3">
        <v>85</v>
      </c>
      <c r="R1174" s="3">
        <v>255</v>
      </c>
      <c r="S1174" s="3">
        <v>9</v>
      </c>
      <c r="T1174" s="3">
        <v>27</v>
      </c>
      <c r="U1174" s="3">
        <v>10.58</v>
      </c>
      <c r="V1174" s="2" t="s">
        <v>42</v>
      </c>
      <c r="W1174" s="2" t="s">
        <v>43</v>
      </c>
      <c r="X1174" s="2" t="s">
        <v>724</v>
      </c>
      <c r="Y1174" s="19" t="str">
        <f>VLOOKUP(G1174,'Verweis Kd-Gruppe'!$A$2:$B$8,2,FALSE)</f>
        <v>GRK</v>
      </c>
      <c r="Z1174" s="19" t="str">
        <f>VLOOKUP(J1174,'Verweis Art-Gruppe'!$A$2:$B$15,2,FALSE)</f>
        <v>Geräte</v>
      </c>
      <c r="AA1174" s="19" t="str">
        <f>VLOOKUP(W1174,'Verweis Vertreter'!$A$2:$B$24,2,FALSE)</f>
        <v>Sebastian Faber</v>
      </c>
      <c r="AB1174" s="12">
        <f t="shared" si="162"/>
        <v>3</v>
      </c>
      <c r="AC1174" s="12">
        <f t="shared" si="167"/>
        <v>76</v>
      </c>
      <c r="AD1174" s="12">
        <f t="shared" si="168"/>
        <v>85</v>
      </c>
      <c r="AE1174" s="12">
        <f t="shared" si="163"/>
        <v>255</v>
      </c>
      <c r="AF1174" s="12">
        <f t="shared" si="164"/>
        <v>9</v>
      </c>
      <c r="AG1174" s="12">
        <f t="shared" si="165"/>
        <v>27</v>
      </c>
      <c r="AH1174" s="9">
        <f t="shared" si="169"/>
        <v>0.10588235294117647</v>
      </c>
      <c r="AI1174" s="14">
        <f>VLOOKUP(E1174,'Verweis Faktor'!$A:$B,2,FALSE)</f>
        <v>1</v>
      </c>
      <c r="AJ1174" s="14"/>
      <c r="AK1174" s="14" t="str">
        <f>IF(AL1174="Ja","Versandkosten",VLOOKUP(E1174,'Verweis Belegart'!$A$2:$B$9,2,FALSE))</f>
        <v>Hardware</v>
      </c>
      <c r="AL1174" s="14" t="str">
        <f t="shared" si="170"/>
        <v>Nein</v>
      </c>
      <c r="AM1174" s="14" t="str">
        <f t="shared" si="166"/>
        <v>Positiv</v>
      </c>
    </row>
    <row r="1175" spans="1:39" ht="17.25" customHeight="1" x14ac:dyDescent="0.35">
      <c r="A1175" s="17">
        <v>14571944</v>
      </c>
      <c r="B1175" s="2" t="s">
        <v>1159</v>
      </c>
      <c r="C1175" s="1">
        <v>2025001</v>
      </c>
      <c r="D1175" s="1">
        <v>2000324</v>
      </c>
      <c r="E1175" s="2" t="s">
        <v>34</v>
      </c>
      <c r="F1175" s="2" t="s">
        <v>35</v>
      </c>
      <c r="G1175" s="2" t="s">
        <v>66</v>
      </c>
      <c r="H1175" s="2" t="s">
        <v>1367</v>
      </c>
      <c r="I1175" s="2" t="s">
        <v>1368</v>
      </c>
      <c r="J1175" s="2" t="s">
        <v>103</v>
      </c>
      <c r="K1175" s="2" t="s">
        <v>28</v>
      </c>
      <c r="L1175" s="2" t="s">
        <v>685</v>
      </c>
      <c r="M1175" s="2" t="s">
        <v>686</v>
      </c>
      <c r="N1175" s="2" t="s">
        <v>131</v>
      </c>
      <c r="O1175" s="3">
        <v>1</v>
      </c>
      <c r="P1175" s="3">
        <v>160.5153</v>
      </c>
      <c r="Q1175" s="3">
        <v>165</v>
      </c>
      <c r="R1175" s="3">
        <v>165</v>
      </c>
      <c r="S1175" s="3">
        <v>4.4847000000000001</v>
      </c>
      <c r="T1175" s="3">
        <v>4.4800000000000004</v>
      </c>
      <c r="U1175" s="3">
        <v>2.71</v>
      </c>
      <c r="V1175" s="2" t="s">
        <v>675</v>
      </c>
      <c r="W1175" s="2" t="s">
        <v>676</v>
      </c>
      <c r="X1175" s="2" t="s">
        <v>72</v>
      </c>
      <c r="Y1175" s="19" t="str">
        <f>VLOOKUP(G1175,'Verweis Kd-Gruppe'!$A$2:$B$8,2,FALSE)</f>
        <v>EXP</v>
      </c>
      <c r="Z1175" s="19" t="str">
        <f>VLOOKUP(J1175,'Verweis Art-Gruppe'!$A$2:$B$15,2,FALSE)</f>
        <v>Geräte</v>
      </c>
      <c r="AA1175" s="19" t="str">
        <f>VLOOKUP(W1175,'Verweis Vertreter'!$A$2:$B$24,2,FALSE)</f>
        <v>Corina Wedel</v>
      </c>
      <c r="AB1175" s="12">
        <f t="shared" si="162"/>
        <v>1</v>
      </c>
      <c r="AC1175" s="12">
        <f t="shared" si="167"/>
        <v>160.5153</v>
      </c>
      <c r="AD1175" s="12">
        <f t="shared" si="168"/>
        <v>165</v>
      </c>
      <c r="AE1175" s="12">
        <f t="shared" si="163"/>
        <v>165</v>
      </c>
      <c r="AF1175" s="12">
        <f t="shared" si="164"/>
        <v>4.4847000000000001</v>
      </c>
      <c r="AG1175" s="12">
        <f t="shared" si="165"/>
        <v>4.4800000000000004</v>
      </c>
      <c r="AH1175" s="9">
        <f t="shared" si="169"/>
        <v>2.7151515151515156E-2</v>
      </c>
      <c r="AI1175" s="14">
        <f>VLOOKUP(E1175,'Verweis Faktor'!$A:$B,2,FALSE)</f>
        <v>1</v>
      </c>
      <c r="AJ1175" s="14"/>
      <c r="AK1175" s="14" t="str">
        <f>IF(AL1175="Ja","Versandkosten",VLOOKUP(E1175,'Verweis Belegart'!$A$2:$B$9,2,FALSE))</f>
        <v>Hardware</v>
      </c>
      <c r="AL1175" s="14" t="str">
        <f t="shared" si="170"/>
        <v>Nein</v>
      </c>
      <c r="AM1175" s="14" t="str">
        <f t="shared" si="166"/>
        <v>Positiv</v>
      </c>
    </row>
    <row r="1176" spans="1:39" ht="17.25" customHeight="1" x14ac:dyDescent="0.35">
      <c r="A1176" s="17">
        <v>14571944</v>
      </c>
      <c r="B1176" s="2" t="s">
        <v>1159</v>
      </c>
      <c r="C1176" s="1">
        <v>2025001</v>
      </c>
      <c r="D1176" s="1">
        <v>2000324</v>
      </c>
      <c r="E1176" s="2" t="s">
        <v>34</v>
      </c>
      <c r="F1176" s="2" t="s">
        <v>35</v>
      </c>
      <c r="G1176" s="2" t="s">
        <v>66</v>
      </c>
      <c r="H1176" s="2" t="s">
        <v>1367</v>
      </c>
      <c r="I1176" s="2" t="s">
        <v>1368</v>
      </c>
      <c r="J1176" s="2" t="s">
        <v>103</v>
      </c>
      <c r="K1176" s="2" t="s">
        <v>45</v>
      </c>
      <c r="L1176" s="2" t="s">
        <v>269</v>
      </c>
      <c r="M1176" s="2" t="s">
        <v>270</v>
      </c>
      <c r="N1176" s="2" t="s">
        <v>271</v>
      </c>
      <c r="O1176" s="3">
        <v>30</v>
      </c>
      <c r="P1176" s="3">
        <v>417.46170000000001</v>
      </c>
      <c r="Q1176" s="3">
        <v>425</v>
      </c>
      <c r="R1176" s="3">
        <v>12750</v>
      </c>
      <c r="S1176" s="3">
        <v>7.5382999999999996</v>
      </c>
      <c r="T1176" s="3">
        <v>226.15</v>
      </c>
      <c r="U1176" s="3">
        <v>1.77</v>
      </c>
      <c r="V1176" s="2" t="s">
        <v>675</v>
      </c>
      <c r="W1176" s="2" t="s">
        <v>676</v>
      </c>
      <c r="X1176" s="2" t="s">
        <v>72</v>
      </c>
      <c r="Y1176" s="19" t="str">
        <f>VLOOKUP(G1176,'Verweis Kd-Gruppe'!$A$2:$B$8,2,FALSE)</f>
        <v>EXP</v>
      </c>
      <c r="Z1176" s="19" t="str">
        <f>VLOOKUP(J1176,'Verweis Art-Gruppe'!$A$2:$B$15,2,FALSE)</f>
        <v>Geräte</v>
      </c>
      <c r="AA1176" s="19" t="str">
        <f>VLOOKUP(W1176,'Verweis Vertreter'!$A$2:$B$24,2,FALSE)</f>
        <v>Corina Wedel</v>
      </c>
      <c r="AB1176" s="12">
        <f t="shared" si="162"/>
        <v>30</v>
      </c>
      <c r="AC1176" s="12">
        <f t="shared" si="167"/>
        <v>417.46170000000001</v>
      </c>
      <c r="AD1176" s="12">
        <f t="shared" si="168"/>
        <v>425</v>
      </c>
      <c r="AE1176" s="12">
        <f t="shared" si="163"/>
        <v>12750</v>
      </c>
      <c r="AF1176" s="12">
        <f t="shared" si="164"/>
        <v>7.5382999999999996</v>
      </c>
      <c r="AG1176" s="12">
        <f t="shared" si="165"/>
        <v>226.15</v>
      </c>
      <c r="AH1176" s="9">
        <f t="shared" si="169"/>
        <v>1.7737254901960785E-2</v>
      </c>
      <c r="AI1176" s="14">
        <f>VLOOKUP(E1176,'Verweis Faktor'!$A:$B,2,FALSE)</f>
        <v>1</v>
      </c>
      <c r="AJ1176" s="14"/>
      <c r="AK1176" s="14" t="str">
        <f>IF(AL1176="Ja","Versandkosten",VLOOKUP(E1176,'Verweis Belegart'!$A$2:$B$9,2,FALSE))</f>
        <v>Hardware</v>
      </c>
      <c r="AL1176" s="14" t="str">
        <f t="shared" si="170"/>
        <v>Nein</v>
      </c>
      <c r="AM1176" s="14" t="str">
        <f t="shared" si="166"/>
        <v>Positiv</v>
      </c>
    </row>
    <row r="1177" spans="1:39" ht="17.25" customHeight="1" x14ac:dyDescent="0.35">
      <c r="A1177" s="17">
        <v>14571944</v>
      </c>
      <c r="B1177" s="2" t="s">
        <v>1159</v>
      </c>
      <c r="C1177" s="1">
        <v>2025001</v>
      </c>
      <c r="D1177" s="1">
        <v>2000324</v>
      </c>
      <c r="E1177" s="2" t="s">
        <v>34</v>
      </c>
      <c r="F1177" s="2" t="s">
        <v>35</v>
      </c>
      <c r="G1177" s="2" t="s">
        <v>66</v>
      </c>
      <c r="H1177" s="2" t="s">
        <v>1367</v>
      </c>
      <c r="I1177" s="2" t="s">
        <v>1368</v>
      </c>
      <c r="J1177" s="2" t="s">
        <v>103</v>
      </c>
      <c r="K1177" s="2" t="s">
        <v>49</v>
      </c>
      <c r="L1177" s="2" t="s">
        <v>1381</v>
      </c>
      <c r="M1177" s="2" t="s">
        <v>1382</v>
      </c>
      <c r="N1177" s="2" t="s">
        <v>292</v>
      </c>
      <c r="O1177" s="3">
        <v>3</v>
      </c>
      <c r="P1177" s="3">
        <v>894</v>
      </c>
      <c r="Q1177" s="3">
        <v>925</v>
      </c>
      <c r="R1177" s="3">
        <v>2775</v>
      </c>
      <c r="S1177" s="3">
        <v>31</v>
      </c>
      <c r="T1177" s="3">
        <v>93</v>
      </c>
      <c r="U1177" s="3">
        <v>3.35</v>
      </c>
      <c r="V1177" s="2" t="s">
        <v>675</v>
      </c>
      <c r="W1177" s="2" t="s">
        <v>676</v>
      </c>
      <c r="X1177" s="2" t="s">
        <v>72</v>
      </c>
      <c r="Y1177" s="19" t="str">
        <f>VLOOKUP(G1177,'Verweis Kd-Gruppe'!$A$2:$B$8,2,FALSE)</f>
        <v>EXP</v>
      </c>
      <c r="Z1177" s="19" t="str">
        <f>VLOOKUP(J1177,'Verweis Art-Gruppe'!$A$2:$B$15,2,FALSE)</f>
        <v>Geräte</v>
      </c>
      <c r="AA1177" s="19" t="str">
        <f>VLOOKUP(W1177,'Verweis Vertreter'!$A$2:$B$24,2,FALSE)</f>
        <v>Corina Wedel</v>
      </c>
      <c r="AB1177" s="12">
        <f t="shared" si="162"/>
        <v>3</v>
      </c>
      <c r="AC1177" s="12">
        <f t="shared" si="167"/>
        <v>894</v>
      </c>
      <c r="AD1177" s="12">
        <f t="shared" si="168"/>
        <v>925</v>
      </c>
      <c r="AE1177" s="12">
        <f t="shared" si="163"/>
        <v>2775</v>
      </c>
      <c r="AF1177" s="12">
        <f t="shared" si="164"/>
        <v>31</v>
      </c>
      <c r="AG1177" s="12">
        <f t="shared" si="165"/>
        <v>93</v>
      </c>
      <c r="AH1177" s="9">
        <f t="shared" si="169"/>
        <v>3.3513513513513511E-2</v>
      </c>
      <c r="AI1177" s="14">
        <f>VLOOKUP(E1177,'Verweis Faktor'!$A:$B,2,FALSE)</f>
        <v>1</v>
      </c>
      <c r="AJ1177" s="14"/>
      <c r="AK1177" s="14" t="str">
        <f>IF(AL1177="Ja","Versandkosten",VLOOKUP(E1177,'Verweis Belegart'!$A$2:$B$9,2,FALSE))</f>
        <v>Hardware</v>
      </c>
      <c r="AL1177" s="14" t="str">
        <f t="shared" si="170"/>
        <v>Nein</v>
      </c>
      <c r="AM1177" s="14" t="str">
        <f t="shared" si="166"/>
        <v>Positiv</v>
      </c>
    </row>
    <row r="1178" spans="1:39" ht="17.25" customHeight="1" x14ac:dyDescent="0.35">
      <c r="A1178" s="17">
        <v>14571944</v>
      </c>
      <c r="B1178" s="2" t="s">
        <v>1159</v>
      </c>
      <c r="C1178" s="1">
        <v>2025001</v>
      </c>
      <c r="D1178" s="1">
        <v>2000324</v>
      </c>
      <c r="E1178" s="2" t="s">
        <v>34</v>
      </c>
      <c r="F1178" s="2" t="s">
        <v>35</v>
      </c>
      <c r="G1178" s="2" t="s">
        <v>66</v>
      </c>
      <c r="H1178" s="2" t="s">
        <v>1367</v>
      </c>
      <c r="I1178" s="2" t="s">
        <v>1368</v>
      </c>
      <c r="J1178" s="2" t="s">
        <v>103</v>
      </c>
      <c r="K1178" s="2" t="s">
        <v>79</v>
      </c>
      <c r="L1178" s="2" t="s">
        <v>137</v>
      </c>
      <c r="M1178" s="2" t="s">
        <v>138</v>
      </c>
      <c r="N1178" s="2" t="s">
        <v>139</v>
      </c>
      <c r="O1178" s="3">
        <v>20</v>
      </c>
      <c r="P1178" s="3">
        <v>646.71050000000002</v>
      </c>
      <c r="Q1178" s="3">
        <v>705</v>
      </c>
      <c r="R1178" s="3">
        <v>14100</v>
      </c>
      <c r="S1178" s="3">
        <v>58.289499999999997</v>
      </c>
      <c r="T1178" s="3">
        <v>1165.79</v>
      </c>
      <c r="U1178" s="3">
        <v>8.26</v>
      </c>
      <c r="V1178" s="2" t="s">
        <v>675</v>
      </c>
      <c r="W1178" s="2" t="s">
        <v>676</v>
      </c>
      <c r="X1178" s="2" t="s">
        <v>72</v>
      </c>
      <c r="Y1178" s="19" t="str">
        <f>VLOOKUP(G1178,'Verweis Kd-Gruppe'!$A$2:$B$8,2,FALSE)</f>
        <v>EXP</v>
      </c>
      <c r="Z1178" s="19" t="str">
        <f>VLOOKUP(J1178,'Verweis Art-Gruppe'!$A$2:$B$15,2,FALSE)</f>
        <v>Geräte</v>
      </c>
      <c r="AA1178" s="19" t="str">
        <f>VLOOKUP(W1178,'Verweis Vertreter'!$A$2:$B$24,2,FALSE)</f>
        <v>Corina Wedel</v>
      </c>
      <c r="AB1178" s="12">
        <f t="shared" si="162"/>
        <v>20</v>
      </c>
      <c r="AC1178" s="12">
        <f t="shared" si="167"/>
        <v>646.71050000000002</v>
      </c>
      <c r="AD1178" s="12">
        <f t="shared" si="168"/>
        <v>705</v>
      </c>
      <c r="AE1178" s="12">
        <f t="shared" si="163"/>
        <v>14100</v>
      </c>
      <c r="AF1178" s="12">
        <f t="shared" si="164"/>
        <v>58.289499999999997</v>
      </c>
      <c r="AG1178" s="12">
        <f t="shared" si="165"/>
        <v>1165.79</v>
      </c>
      <c r="AH1178" s="9">
        <f t="shared" si="169"/>
        <v>8.2680141843971627E-2</v>
      </c>
      <c r="AI1178" s="14">
        <f>VLOOKUP(E1178,'Verweis Faktor'!$A:$B,2,FALSE)</f>
        <v>1</v>
      </c>
      <c r="AJ1178" s="14"/>
      <c r="AK1178" s="14" t="str">
        <f>IF(AL1178="Ja","Versandkosten",VLOOKUP(E1178,'Verweis Belegart'!$A$2:$B$9,2,FALSE))</f>
        <v>Hardware</v>
      </c>
      <c r="AL1178" s="14" t="str">
        <f t="shared" si="170"/>
        <v>Nein</v>
      </c>
      <c r="AM1178" s="14" t="str">
        <f t="shared" si="166"/>
        <v>Positiv</v>
      </c>
    </row>
    <row r="1179" spans="1:39" ht="17.25" customHeight="1" x14ac:dyDescent="0.35">
      <c r="A1179" s="17">
        <v>14571944</v>
      </c>
      <c r="B1179" s="2" t="s">
        <v>1159</v>
      </c>
      <c r="C1179" s="1">
        <v>2025001</v>
      </c>
      <c r="D1179" s="1">
        <v>2000324</v>
      </c>
      <c r="E1179" s="2" t="s">
        <v>34</v>
      </c>
      <c r="F1179" s="2" t="s">
        <v>35</v>
      </c>
      <c r="G1179" s="2" t="s">
        <v>66</v>
      </c>
      <c r="H1179" s="2" t="s">
        <v>1367</v>
      </c>
      <c r="I1179" s="2" t="s">
        <v>1368</v>
      </c>
      <c r="J1179" s="2" t="s">
        <v>103</v>
      </c>
      <c r="K1179" s="2" t="s">
        <v>83</v>
      </c>
      <c r="L1179" s="2" t="s">
        <v>308</v>
      </c>
      <c r="M1179" s="2" t="s">
        <v>309</v>
      </c>
      <c r="N1179" s="2" t="s">
        <v>310</v>
      </c>
      <c r="O1179" s="3">
        <v>3</v>
      </c>
      <c r="P1179" s="3">
        <v>478.80900000000003</v>
      </c>
      <c r="Q1179" s="3">
        <v>494</v>
      </c>
      <c r="R1179" s="3">
        <v>1482</v>
      </c>
      <c r="S1179" s="3">
        <v>15.191000000000001</v>
      </c>
      <c r="T1179" s="3">
        <v>45.57</v>
      </c>
      <c r="U1179" s="3">
        <v>3.07</v>
      </c>
      <c r="V1179" s="2" t="s">
        <v>675</v>
      </c>
      <c r="W1179" s="2" t="s">
        <v>676</v>
      </c>
      <c r="X1179" s="2" t="s">
        <v>72</v>
      </c>
      <c r="Y1179" s="19" t="str">
        <f>VLOOKUP(G1179,'Verweis Kd-Gruppe'!$A$2:$B$8,2,FALSE)</f>
        <v>EXP</v>
      </c>
      <c r="Z1179" s="19" t="str">
        <f>VLOOKUP(J1179,'Verweis Art-Gruppe'!$A$2:$B$15,2,FALSE)</f>
        <v>Geräte</v>
      </c>
      <c r="AA1179" s="19" t="str">
        <f>VLOOKUP(W1179,'Verweis Vertreter'!$A$2:$B$24,2,FALSE)</f>
        <v>Corina Wedel</v>
      </c>
      <c r="AB1179" s="12">
        <f t="shared" si="162"/>
        <v>3</v>
      </c>
      <c r="AC1179" s="12">
        <f t="shared" si="167"/>
        <v>478.80900000000003</v>
      </c>
      <c r="AD1179" s="12">
        <f t="shared" si="168"/>
        <v>494</v>
      </c>
      <c r="AE1179" s="12">
        <f t="shared" si="163"/>
        <v>1482</v>
      </c>
      <c r="AF1179" s="12">
        <f t="shared" si="164"/>
        <v>15.191000000000001</v>
      </c>
      <c r="AG1179" s="12">
        <f t="shared" si="165"/>
        <v>45.57</v>
      </c>
      <c r="AH1179" s="9">
        <f t="shared" si="169"/>
        <v>3.0748987854251012E-2</v>
      </c>
      <c r="AI1179" s="14">
        <f>VLOOKUP(E1179,'Verweis Faktor'!$A:$B,2,FALSE)</f>
        <v>1</v>
      </c>
      <c r="AJ1179" s="14"/>
      <c r="AK1179" s="14" t="str">
        <f>IF(AL1179="Ja","Versandkosten",VLOOKUP(E1179,'Verweis Belegart'!$A$2:$B$9,2,FALSE))</f>
        <v>Hardware</v>
      </c>
      <c r="AL1179" s="14" t="str">
        <f t="shared" si="170"/>
        <v>Nein</v>
      </c>
      <c r="AM1179" s="14" t="str">
        <f t="shared" si="166"/>
        <v>Positiv</v>
      </c>
    </row>
    <row r="1180" spans="1:39" ht="17.25" customHeight="1" x14ac:dyDescent="0.35">
      <c r="A1180" s="17">
        <v>14571685</v>
      </c>
      <c r="B1180" s="2" t="s">
        <v>1159</v>
      </c>
      <c r="C1180" s="1">
        <v>2025001</v>
      </c>
      <c r="D1180" s="1">
        <v>2000325</v>
      </c>
      <c r="E1180" s="2" t="s">
        <v>34</v>
      </c>
      <c r="F1180" s="2" t="s">
        <v>1383</v>
      </c>
      <c r="G1180" s="2" t="s">
        <v>25</v>
      </c>
      <c r="H1180" s="2" t="s">
        <v>1384</v>
      </c>
      <c r="I1180" s="2" t="s">
        <v>1385</v>
      </c>
      <c r="J1180" s="2" t="s">
        <v>2228</v>
      </c>
      <c r="K1180" s="2" t="s">
        <v>28</v>
      </c>
      <c r="L1180" s="2" t="s">
        <v>1386</v>
      </c>
      <c r="M1180" s="2" t="s">
        <v>1387</v>
      </c>
      <c r="N1180" s="2"/>
      <c r="O1180" s="3">
        <v>35</v>
      </c>
      <c r="P1180" s="3">
        <v>0</v>
      </c>
      <c r="Q1180" s="3">
        <v>0</v>
      </c>
      <c r="R1180" s="3">
        <v>0</v>
      </c>
      <c r="S1180" s="3"/>
      <c r="T1180" s="3">
        <v>0</v>
      </c>
      <c r="U1180" s="3"/>
      <c r="V1180" s="2" t="s">
        <v>1388</v>
      </c>
      <c r="W1180" s="2" t="s">
        <v>1389</v>
      </c>
      <c r="X1180" s="2" t="s">
        <v>44</v>
      </c>
      <c r="Y1180" s="19" t="str">
        <f>VLOOKUP(G1180,'Verweis Kd-Gruppe'!$A$2:$B$8,2,FALSE)</f>
        <v>FHK</v>
      </c>
      <c r="Z1180" s="19" t="str">
        <f>VLOOKUP(J1180,'Verweis Art-Gruppe'!$A$2:$B$15,2,FALSE)</f>
        <v>Marketing</v>
      </c>
      <c r="AA1180" s="19" t="str">
        <f>VLOOKUP(W1180,'Verweis Vertreter'!$A$2:$B$24,2,FALSE)</f>
        <v>Zentrale</v>
      </c>
      <c r="AB1180" s="12">
        <f t="shared" si="162"/>
        <v>35</v>
      </c>
      <c r="AC1180" s="12">
        <f t="shared" si="167"/>
        <v>0</v>
      </c>
      <c r="AD1180" s="12">
        <f t="shared" si="168"/>
        <v>0</v>
      </c>
      <c r="AE1180" s="12">
        <f t="shared" si="163"/>
        <v>0</v>
      </c>
      <c r="AF1180" s="12">
        <f t="shared" si="164"/>
        <v>0</v>
      </c>
      <c r="AG1180" s="12">
        <f t="shared" si="165"/>
        <v>0</v>
      </c>
      <c r="AH1180" s="9">
        <f t="shared" si="169"/>
        <v>0</v>
      </c>
      <c r="AI1180" s="14">
        <f>VLOOKUP(E1180,'Verweis Faktor'!$A:$B,2,FALSE)</f>
        <v>1</v>
      </c>
      <c r="AJ1180" s="14"/>
      <c r="AK1180" s="14" t="str">
        <f>IF(AL1180="Ja","Versandkosten",VLOOKUP(E1180,'Verweis Belegart'!$A$2:$B$9,2,FALSE))</f>
        <v>Hardware</v>
      </c>
      <c r="AL1180" s="14" t="str">
        <f t="shared" si="170"/>
        <v>Nein</v>
      </c>
      <c r="AM1180" s="14" t="str">
        <f t="shared" si="166"/>
        <v>Positiv</v>
      </c>
    </row>
    <row r="1181" spans="1:39" ht="17.25" customHeight="1" x14ac:dyDescent="0.35">
      <c r="A1181" s="17">
        <v>14572007</v>
      </c>
      <c r="B1181" s="2" t="s">
        <v>1159</v>
      </c>
      <c r="C1181" s="1">
        <v>2025001</v>
      </c>
      <c r="D1181" s="1">
        <v>2000326</v>
      </c>
      <c r="E1181" s="2" t="s">
        <v>34</v>
      </c>
      <c r="F1181" s="2" t="s">
        <v>53</v>
      </c>
      <c r="G1181" s="2" t="s">
        <v>66</v>
      </c>
      <c r="H1181" s="2" t="s">
        <v>671</v>
      </c>
      <c r="I1181" s="2" t="s">
        <v>672</v>
      </c>
      <c r="J1181" s="2" t="s">
        <v>103</v>
      </c>
      <c r="K1181" s="2" t="s">
        <v>28</v>
      </c>
      <c r="L1181" s="2" t="s">
        <v>415</v>
      </c>
      <c r="M1181" s="2" t="s">
        <v>416</v>
      </c>
      <c r="N1181" s="2" t="s">
        <v>207</v>
      </c>
      <c r="O1181" s="3">
        <v>40</v>
      </c>
      <c r="P1181" s="3">
        <v>116.874</v>
      </c>
      <c r="Q1181" s="3">
        <v>123</v>
      </c>
      <c r="R1181" s="3">
        <v>4920</v>
      </c>
      <c r="S1181" s="3">
        <v>6.1260000000000003</v>
      </c>
      <c r="T1181" s="3">
        <v>245.04</v>
      </c>
      <c r="U1181" s="3">
        <v>4.9800000000000004</v>
      </c>
      <c r="V1181" s="2" t="s">
        <v>675</v>
      </c>
      <c r="W1181" s="2" t="s">
        <v>676</v>
      </c>
      <c r="X1181" s="2" t="s">
        <v>72</v>
      </c>
      <c r="Y1181" s="19" t="str">
        <f>VLOOKUP(G1181,'Verweis Kd-Gruppe'!$A$2:$B$8,2,FALSE)</f>
        <v>EXP</v>
      </c>
      <c r="Z1181" s="19" t="str">
        <f>VLOOKUP(J1181,'Verweis Art-Gruppe'!$A$2:$B$15,2,FALSE)</f>
        <v>Geräte</v>
      </c>
      <c r="AA1181" s="19" t="str">
        <f>VLOOKUP(W1181,'Verweis Vertreter'!$A$2:$B$24,2,FALSE)</f>
        <v>Corina Wedel</v>
      </c>
      <c r="AB1181" s="12">
        <f t="shared" si="162"/>
        <v>40</v>
      </c>
      <c r="AC1181" s="12">
        <f t="shared" si="167"/>
        <v>116.874</v>
      </c>
      <c r="AD1181" s="12">
        <f t="shared" si="168"/>
        <v>123</v>
      </c>
      <c r="AE1181" s="12">
        <f t="shared" si="163"/>
        <v>4920</v>
      </c>
      <c r="AF1181" s="12">
        <f t="shared" si="164"/>
        <v>6.1260000000000003</v>
      </c>
      <c r="AG1181" s="12">
        <f t="shared" si="165"/>
        <v>245.04</v>
      </c>
      <c r="AH1181" s="9">
        <f t="shared" si="169"/>
        <v>4.9804878048780483E-2</v>
      </c>
      <c r="AI1181" s="14">
        <f>VLOOKUP(E1181,'Verweis Faktor'!$A:$B,2,FALSE)</f>
        <v>1</v>
      </c>
      <c r="AJ1181" s="14"/>
      <c r="AK1181" s="14" t="str">
        <f>IF(AL1181="Ja","Versandkosten",VLOOKUP(E1181,'Verweis Belegart'!$A$2:$B$9,2,FALSE))</f>
        <v>Hardware</v>
      </c>
      <c r="AL1181" s="14" t="str">
        <f t="shared" si="170"/>
        <v>Nein</v>
      </c>
      <c r="AM1181" s="14" t="str">
        <f t="shared" si="166"/>
        <v>Positiv</v>
      </c>
    </row>
    <row r="1182" spans="1:39" ht="17.25" customHeight="1" x14ac:dyDescent="0.35">
      <c r="A1182" s="17">
        <v>14572007</v>
      </c>
      <c r="B1182" s="2" t="s">
        <v>1159</v>
      </c>
      <c r="C1182" s="1">
        <v>2025001</v>
      </c>
      <c r="D1182" s="1">
        <v>2000326</v>
      </c>
      <c r="E1182" s="2" t="s">
        <v>34</v>
      </c>
      <c r="F1182" s="2" t="s">
        <v>53</v>
      </c>
      <c r="G1182" s="2" t="s">
        <v>66</v>
      </c>
      <c r="H1182" s="2" t="s">
        <v>671</v>
      </c>
      <c r="I1182" s="2" t="s">
        <v>672</v>
      </c>
      <c r="J1182" s="2" t="s">
        <v>103</v>
      </c>
      <c r="K1182" s="2" t="s">
        <v>45</v>
      </c>
      <c r="L1182" s="2" t="s">
        <v>205</v>
      </c>
      <c r="M1182" s="2" t="s">
        <v>206</v>
      </c>
      <c r="N1182" s="2" t="s">
        <v>207</v>
      </c>
      <c r="O1182" s="3">
        <v>200</v>
      </c>
      <c r="P1182" s="3">
        <v>112.0598</v>
      </c>
      <c r="Q1182" s="3">
        <v>123</v>
      </c>
      <c r="R1182" s="3">
        <v>24600</v>
      </c>
      <c r="S1182" s="3">
        <v>10.940200000000001</v>
      </c>
      <c r="T1182" s="3">
        <v>2188.04</v>
      </c>
      <c r="U1182" s="3">
        <v>8.89</v>
      </c>
      <c r="V1182" s="2" t="s">
        <v>675</v>
      </c>
      <c r="W1182" s="2" t="s">
        <v>676</v>
      </c>
      <c r="X1182" s="2" t="s">
        <v>72</v>
      </c>
      <c r="Y1182" s="19" t="str">
        <f>VLOOKUP(G1182,'Verweis Kd-Gruppe'!$A$2:$B$8,2,FALSE)</f>
        <v>EXP</v>
      </c>
      <c r="Z1182" s="19" t="str">
        <f>VLOOKUP(J1182,'Verweis Art-Gruppe'!$A$2:$B$15,2,FALSE)</f>
        <v>Geräte</v>
      </c>
      <c r="AA1182" s="19" t="str">
        <f>VLOOKUP(W1182,'Verweis Vertreter'!$A$2:$B$24,2,FALSE)</f>
        <v>Corina Wedel</v>
      </c>
      <c r="AB1182" s="12">
        <f t="shared" si="162"/>
        <v>200</v>
      </c>
      <c r="AC1182" s="12">
        <f t="shared" si="167"/>
        <v>112.0598</v>
      </c>
      <c r="AD1182" s="12">
        <f t="shared" si="168"/>
        <v>123</v>
      </c>
      <c r="AE1182" s="12">
        <f t="shared" si="163"/>
        <v>24600</v>
      </c>
      <c r="AF1182" s="12">
        <f t="shared" si="164"/>
        <v>10.940200000000001</v>
      </c>
      <c r="AG1182" s="12">
        <f t="shared" si="165"/>
        <v>2188.04</v>
      </c>
      <c r="AH1182" s="9">
        <f t="shared" si="169"/>
        <v>8.8944715447154474E-2</v>
      </c>
      <c r="AI1182" s="14">
        <f>VLOOKUP(E1182,'Verweis Faktor'!$A:$B,2,FALSE)</f>
        <v>1</v>
      </c>
      <c r="AJ1182" s="14"/>
      <c r="AK1182" s="14" t="str">
        <f>IF(AL1182="Ja","Versandkosten",VLOOKUP(E1182,'Verweis Belegart'!$A$2:$B$9,2,FALSE))</f>
        <v>Hardware</v>
      </c>
      <c r="AL1182" s="14" t="str">
        <f t="shared" si="170"/>
        <v>Nein</v>
      </c>
      <c r="AM1182" s="14" t="str">
        <f t="shared" si="166"/>
        <v>Positiv</v>
      </c>
    </row>
    <row r="1183" spans="1:39" ht="17.25" customHeight="1" x14ac:dyDescent="0.35">
      <c r="A1183" s="17">
        <v>14572007</v>
      </c>
      <c r="B1183" s="2" t="s">
        <v>1159</v>
      </c>
      <c r="C1183" s="1">
        <v>2025001</v>
      </c>
      <c r="D1183" s="1">
        <v>2000326</v>
      </c>
      <c r="E1183" s="2" t="s">
        <v>34</v>
      </c>
      <c r="F1183" s="2" t="s">
        <v>53</v>
      </c>
      <c r="G1183" s="2" t="s">
        <v>66</v>
      </c>
      <c r="H1183" s="2" t="s">
        <v>671</v>
      </c>
      <c r="I1183" s="2" t="s">
        <v>672</v>
      </c>
      <c r="J1183" s="2" t="s">
        <v>103</v>
      </c>
      <c r="K1183" s="2" t="s">
        <v>49</v>
      </c>
      <c r="L1183" s="2" t="s">
        <v>853</v>
      </c>
      <c r="M1183" s="2" t="s">
        <v>854</v>
      </c>
      <c r="N1183" s="2" t="s">
        <v>207</v>
      </c>
      <c r="O1183" s="3">
        <v>160</v>
      </c>
      <c r="P1183" s="3">
        <v>107.65519999999999</v>
      </c>
      <c r="Q1183" s="3">
        <v>123</v>
      </c>
      <c r="R1183" s="3">
        <v>19680</v>
      </c>
      <c r="S1183" s="3">
        <v>15.344799999999999</v>
      </c>
      <c r="T1183" s="3">
        <v>2455.17</v>
      </c>
      <c r="U1183" s="3">
        <v>12.47</v>
      </c>
      <c r="V1183" s="2" t="s">
        <v>675</v>
      </c>
      <c r="W1183" s="2" t="s">
        <v>676</v>
      </c>
      <c r="X1183" s="2" t="s">
        <v>72</v>
      </c>
      <c r="Y1183" s="19" t="str">
        <f>VLOOKUP(G1183,'Verweis Kd-Gruppe'!$A$2:$B$8,2,FALSE)</f>
        <v>EXP</v>
      </c>
      <c r="Z1183" s="19" t="str">
        <f>VLOOKUP(J1183,'Verweis Art-Gruppe'!$A$2:$B$15,2,FALSE)</f>
        <v>Geräte</v>
      </c>
      <c r="AA1183" s="19" t="str">
        <f>VLOOKUP(W1183,'Verweis Vertreter'!$A$2:$B$24,2,FALSE)</f>
        <v>Corina Wedel</v>
      </c>
      <c r="AB1183" s="12">
        <f t="shared" si="162"/>
        <v>160</v>
      </c>
      <c r="AC1183" s="12">
        <f t="shared" si="167"/>
        <v>107.65519999999999</v>
      </c>
      <c r="AD1183" s="12">
        <f t="shared" si="168"/>
        <v>123</v>
      </c>
      <c r="AE1183" s="12">
        <f t="shared" si="163"/>
        <v>19680</v>
      </c>
      <c r="AF1183" s="12">
        <f t="shared" si="164"/>
        <v>15.344799999999999</v>
      </c>
      <c r="AG1183" s="12">
        <f t="shared" si="165"/>
        <v>2455.17</v>
      </c>
      <c r="AH1183" s="9">
        <f t="shared" si="169"/>
        <v>0.12475457317073171</v>
      </c>
      <c r="AI1183" s="14">
        <f>VLOOKUP(E1183,'Verweis Faktor'!$A:$B,2,FALSE)</f>
        <v>1</v>
      </c>
      <c r="AJ1183" s="14"/>
      <c r="AK1183" s="14" t="str">
        <f>IF(AL1183="Ja","Versandkosten",VLOOKUP(E1183,'Verweis Belegart'!$A$2:$B$9,2,FALSE))</f>
        <v>Hardware</v>
      </c>
      <c r="AL1183" s="14" t="str">
        <f t="shared" si="170"/>
        <v>Nein</v>
      </c>
      <c r="AM1183" s="14" t="str">
        <f t="shared" si="166"/>
        <v>Positiv</v>
      </c>
    </row>
    <row r="1184" spans="1:39" ht="17.25" customHeight="1" x14ac:dyDescent="0.35">
      <c r="A1184" s="17">
        <v>14571678</v>
      </c>
      <c r="B1184" s="2" t="s">
        <v>1159</v>
      </c>
      <c r="C1184" s="1">
        <v>2025001</v>
      </c>
      <c r="D1184" s="1">
        <v>2000327</v>
      </c>
      <c r="E1184" s="2" t="s">
        <v>34</v>
      </c>
      <c r="F1184" s="2" t="s">
        <v>142</v>
      </c>
      <c r="G1184" s="2" t="s">
        <v>66</v>
      </c>
      <c r="H1184" s="2" t="s">
        <v>1390</v>
      </c>
      <c r="I1184" s="2" t="s">
        <v>1391</v>
      </c>
      <c r="J1184" s="2" t="s">
        <v>304</v>
      </c>
      <c r="K1184" s="2" t="s">
        <v>28</v>
      </c>
      <c r="L1184" s="2" t="s">
        <v>1392</v>
      </c>
      <c r="M1184" s="2" t="s">
        <v>1393</v>
      </c>
      <c r="N1184" s="2" t="s">
        <v>1394</v>
      </c>
      <c r="O1184" s="3">
        <v>10</v>
      </c>
      <c r="P1184" s="3">
        <v>130</v>
      </c>
      <c r="Q1184" s="3">
        <v>138</v>
      </c>
      <c r="R1184" s="3">
        <v>1380</v>
      </c>
      <c r="S1184" s="3">
        <v>8</v>
      </c>
      <c r="T1184" s="3">
        <v>80</v>
      </c>
      <c r="U1184" s="3">
        <v>5.79</v>
      </c>
      <c r="V1184" s="2" t="s">
        <v>927</v>
      </c>
      <c r="W1184" s="2" t="s">
        <v>928</v>
      </c>
      <c r="X1184" s="2" t="s">
        <v>72</v>
      </c>
      <c r="Y1184" s="19" t="str">
        <f>VLOOKUP(G1184,'Verweis Kd-Gruppe'!$A$2:$B$8,2,FALSE)</f>
        <v>EXP</v>
      </c>
      <c r="Z1184" s="19" t="str">
        <f>VLOOKUP(J1184,'Verweis Art-Gruppe'!$A$2:$B$15,2,FALSE)</f>
        <v>Zubehör</v>
      </c>
      <c r="AA1184" s="19" t="str">
        <f>VLOOKUP(W1184,'Verweis Vertreter'!$A$2:$B$24,2,FALSE)</f>
        <v>Ximena Morales</v>
      </c>
      <c r="AB1184" s="12">
        <f t="shared" si="162"/>
        <v>10</v>
      </c>
      <c r="AC1184" s="12">
        <f t="shared" si="167"/>
        <v>130</v>
      </c>
      <c r="AD1184" s="12">
        <f t="shared" si="168"/>
        <v>138</v>
      </c>
      <c r="AE1184" s="12">
        <f t="shared" si="163"/>
        <v>1380</v>
      </c>
      <c r="AF1184" s="12">
        <f t="shared" si="164"/>
        <v>8</v>
      </c>
      <c r="AG1184" s="12">
        <f t="shared" si="165"/>
        <v>80</v>
      </c>
      <c r="AH1184" s="9">
        <f t="shared" si="169"/>
        <v>5.7971014492753624E-2</v>
      </c>
      <c r="AI1184" s="14">
        <f>VLOOKUP(E1184,'Verweis Faktor'!$A:$B,2,FALSE)</f>
        <v>1</v>
      </c>
      <c r="AJ1184" s="14"/>
      <c r="AK1184" s="14" t="str">
        <f>IF(AL1184="Ja","Versandkosten",VLOOKUP(E1184,'Verweis Belegart'!$A$2:$B$9,2,FALSE))</f>
        <v>Hardware</v>
      </c>
      <c r="AL1184" s="14" t="str">
        <f t="shared" si="170"/>
        <v>Nein</v>
      </c>
      <c r="AM1184" s="14" t="str">
        <f t="shared" si="166"/>
        <v>Positiv</v>
      </c>
    </row>
    <row r="1185" spans="1:39" ht="17.25" customHeight="1" x14ac:dyDescent="0.35">
      <c r="A1185" s="17">
        <v>14571678</v>
      </c>
      <c r="B1185" s="2" t="s">
        <v>1159</v>
      </c>
      <c r="C1185" s="1">
        <v>2025001</v>
      </c>
      <c r="D1185" s="1">
        <v>2000327</v>
      </c>
      <c r="E1185" s="2" t="s">
        <v>34</v>
      </c>
      <c r="F1185" s="2" t="s">
        <v>142</v>
      </c>
      <c r="G1185" s="2" t="s">
        <v>66</v>
      </c>
      <c r="H1185" s="2" t="s">
        <v>1390</v>
      </c>
      <c r="I1185" s="2" t="s">
        <v>1391</v>
      </c>
      <c r="J1185" s="2" t="s">
        <v>103</v>
      </c>
      <c r="K1185" s="2" t="s">
        <v>45</v>
      </c>
      <c r="L1185" s="2" t="s">
        <v>1395</v>
      </c>
      <c r="M1185" s="2" t="s">
        <v>1396</v>
      </c>
      <c r="N1185" s="2" t="s">
        <v>618</v>
      </c>
      <c r="O1185" s="3">
        <v>2</v>
      </c>
      <c r="P1185" s="3">
        <v>485</v>
      </c>
      <c r="Q1185" s="3">
        <v>509</v>
      </c>
      <c r="R1185" s="3">
        <v>1018</v>
      </c>
      <c r="S1185" s="3">
        <v>24</v>
      </c>
      <c r="T1185" s="3">
        <v>48</v>
      </c>
      <c r="U1185" s="3">
        <v>4.71</v>
      </c>
      <c r="V1185" s="2" t="s">
        <v>927</v>
      </c>
      <c r="W1185" s="2" t="s">
        <v>928</v>
      </c>
      <c r="X1185" s="2" t="s">
        <v>72</v>
      </c>
      <c r="Y1185" s="19" t="str">
        <f>VLOOKUP(G1185,'Verweis Kd-Gruppe'!$A$2:$B$8,2,FALSE)</f>
        <v>EXP</v>
      </c>
      <c r="Z1185" s="19" t="str">
        <f>VLOOKUP(J1185,'Verweis Art-Gruppe'!$A$2:$B$15,2,FALSE)</f>
        <v>Geräte</v>
      </c>
      <c r="AA1185" s="19" t="str">
        <f>VLOOKUP(W1185,'Verweis Vertreter'!$A$2:$B$24,2,FALSE)</f>
        <v>Ximena Morales</v>
      </c>
      <c r="AB1185" s="12">
        <f t="shared" si="162"/>
        <v>2</v>
      </c>
      <c r="AC1185" s="12">
        <f t="shared" si="167"/>
        <v>485</v>
      </c>
      <c r="AD1185" s="12">
        <f t="shared" si="168"/>
        <v>509</v>
      </c>
      <c r="AE1185" s="12">
        <f t="shared" si="163"/>
        <v>1018</v>
      </c>
      <c r="AF1185" s="12">
        <f t="shared" si="164"/>
        <v>24</v>
      </c>
      <c r="AG1185" s="12">
        <f t="shared" si="165"/>
        <v>48</v>
      </c>
      <c r="AH1185" s="9">
        <f t="shared" si="169"/>
        <v>4.7151277013752456E-2</v>
      </c>
      <c r="AI1185" s="14">
        <f>VLOOKUP(E1185,'Verweis Faktor'!$A:$B,2,FALSE)</f>
        <v>1</v>
      </c>
      <c r="AJ1185" s="14"/>
      <c r="AK1185" s="14" t="str">
        <f>IF(AL1185="Ja","Versandkosten",VLOOKUP(E1185,'Verweis Belegart'!$A$2:$B$9,2,FALSE))</f>
        <v>Hardware</v>
      </c>
      <c r="AL1185" s="14" t="str">
        <f t="shared" si="170"/>
        <v>Nein</v>
      </c>
      <c r="AM1185" s="14" t="str">
        <f t="shared" si="166"/>
        <v>Positiv</v>
      </c>
    </row>
    <row r="1186" spans="1:39" ht="17.25" customHeight="1" x14ac:dyDescent="0.35">
      <c r="A1186" s="17">
        <v>14571704</v>
      </c>
      <c r="B1186" s="2" t="s">
        <v>1159</v>
      </c>
      <c r="C1186" s="1">
        <v>2025001</v>
      </c>
      <c r="D1186" s="1">
        <v>2000328</v>
      </c>
      <c r="E1186" s="2" t="s">
        <v>34</v>
      </c>
      <c r="F1186" s="2" t="s">
        <v>142</v>
      </c>
      <c r="G1186" s="2" t="s">
        <v>66</v>
      </c>
      <c r="H1186" s="2" t="s">
        <v>1390</v>
      </c>
      <c r="I1186" s="2" t="s">
        <v>1391</v>
      </c>
      <c r="J1186" s="2" t="s">
        <v>103</v>
      </c>
      <c r="K1186" s="2" t="s">
        <v>28</v>
      </c>
      <c r="L1186" s="2" t="s">
        <v>1025</v>
      </c>
      <c r="M1186" s="2" t="s">
        <v>1026</v>
      </c>
      <c r="N1186" s="2" t="s">
        <v>670</v>
      </c>
      <c r="O1186" s="3">
        <v>2</v>
      </c>
      <c r="P1186" s="3">
        <v>349.0795</v>
      </c>
      <c r="Q1186" s="3">
        <v>359</v>
      </c>
      <c r="R1186" s="3">
        <v>718</v>
      </c>
      <c r="S1186" s="3">
        <v>9.9205000000000005</v>
      </c>
      <c r="T1186" s="3">
        <v>19.84</v>
      </c>
      <c r="U1186" s="3">
        <v>2.76</v>
      </c>
      <c r="V1186" s="2" t="s">
        <v>927</v>
      </c>
      <c r="W1186" s="2" t="s">
        <v>928</v>
      </c>
      <c r="X1186" s="2" t="s">
        <v>72</v>
      </c>
      <c r="Y1186" s="19" t="str">
        <f>VLOOKUP(G1186,'Verweis Kd-Gruppe'!$A$2:$B$8,2,FALSE)</f>
        <v>EXP</v>
      </c>
      <c r="Z1186" s="19" t="str">
        <f>VLOOKUP(J1186,'Verweis Art-Gruppe'!$A$2:$B$15,2,FALSE)</f>
        <v>Geräte</v>
      </c>
      <c r="AA1186" s="19" t="str">
        <f>VLOOKUP(W1186,'Verweis Vertreter'!$A$2:$B$24,2,FALSE)</f>
        <v>Ximena Morales</v>
      </c>
      <c r="AB1186" s="12">
        <f t="shared" si="162"/>
        <v>2</v>
      </c>
      <c r="AC1186" s="12">
        <f t="shared" si="167"/>
        <v>349.0795</v>
      </c>
      <c r="AD1186" s="12">
        <f t="shared" si="168"/>
        <v>359</v>
      </c>
      <c r="AE1186" s="12">
        <f t="shared" si="163"/>
        <v>718</v>
      </c>
      <c r="AF1186" s="12">
        <f t="shared" si="164"/>
        <v>9.9205000000000005</v>
      </c>
      <c r="AG1186" s="12">
        <f t="shared" si="165"/>
        <v>19.84</v>
      </c>
      <c r="AH1186" s="9">
        <f t="shared" si="169"/>
        <v>2.7632311977715877E-2</v>
      </c>
      <c r="AI1186" s="14">
        <f>VLOOKUP(E1186,'Verweis Faktor'!$A:$B,2,FALSE)</f>
        <v>1</v>
      </c>
      <c r="AJ1186" s="14"/>
      <c r="AK1186" s="14" t="str">
        <f>IF(AL1186="Ja","Versandkosten",VLOOKUP(E1186,'Verweis Belegart'!$A$2:$B$9,2,FALSE))</f>
        <v>Hardware</v>
      </c>
      <c r="AL1186" s="14" t="str">
        <f t="shared" si="170"/>
        <v>Nein</v>
      </c>
      <c r="AM1186" s="14" t="str">
        <f t="shared" si="166"/>
        <v>Positiv</v>
      </c>
    </row>
    <row r="1187" spans="1:39" ht="17.25" customHeight="1" x14ac:dyDescent="0.35">
      <c r="A1187" s="17">
        <v>14571969</v>
      </c>
      <c r="B1187" s="2" t="s">
        <v>1159</v>
      </c>
      <c r="C1187" s="1">
        <v>2025001</v>
      </c>
      <c r="D1187" s="1">
        <v>2000329</v>
      </c>
      <c r="E1187" s="2" t="s">
        <v>34</v>
      </c>
      <c r="F1187" s="2" t="s">
        <v>142</v>
      </c>
      <c r="G1187" s="2" t="s">
        <v>66</v>
      </c>
      <c r="H1187" s="2" t="s">
        <v>1390</v>
      </c>
      <c r="I1187" s="2" t="s">
        <v>1391</v>
      </c>
      <c r="J1187" s="2" t="s">
        <v>103</v>
      </c>
      <c r="K1187" s="2" t="s">
        <v>28</v>
      </c>
      <c r="L1187" s="2" t="s">
        <v>1195</v>
      </c>
      <c r="M1187" s="2" t="s">
        <v>1196</v>
      </c>
      <c r="N1187" s="2" t="s">
        <v>262</v>
      </c>
      <c r="O1187" s="3">
        <v>2</v>
      </c>
      <c r="P1187" s="3">
        <v>994</v>
      </c>
      <c r="Q1187" s="3">
        <v>1037</v>
      </c>
      <c r="R1187" s="3">
        <v>2074</v>
      </c>
      <c r="S1187" s="3">
        <v>43</v>
      </c>
      <c r="T1187" s="3">
        <v>86</v>
      </c>
      <c r="U1187" s="3">
        <v>4.1399999999999997</v>
      </c>
      <c r="V1187" s="2" t="s">
        <v>927</v>
      </c>
      <c r="W1187" s="2" t="s">
        <v>928</v>
      </c>
      <c r="X1187" s="2" t="s">
        <v>72</v>
      </c>
      <c r="Y1187" s="19" t="str">
        <f>VLOOKUP(G1187,'Verweis Kd-Gruppe'!$A$2:$B$8,2,FALSE)</f>
        <v>EXP</v>
      </c>
      <c r="Z1187" s="19" t="str">
        <f>VLOOKUP(J1187,'Verweis Art-Gruppe'!$A$2:$B$15,2,FALSE)</f>
        <v>Geräte</v>
      </c>
      <c r="AA1187" s="19" t="str">
        <f>VLOOKUP(W1187,'Verweis Vertreter'!$A$2:$B$24,2,FALSE)</f>
        <v>Ximena Morales</v>
      </c>
      <c r="AB1187" s="12">
        <f t="shared" si="162"/>
        <v>2</v>
      </c>
      <c r="AC1187" s="12">
        <f t="shared" si="167"/>
        <v>994</v>
      </c>
      <c r="AD1187" s="12">
        <f t="shared" si="168"/>
        <v>1037</v>
      </c>
      <c r="AE1187" s="12">
        <f t="shared" si="163"/>
        <v>2074</v>
      </c>
      <c r="AF1187" s="12">
        <f t="shared" si="164"/>
        <v>43</v>
      </c>
      <c r="AG1187" s="12">
        <f t="shared" si="165"/>
        <v>86</v>
      </c>
      <c r="AH1187" s="9">
        <f t="shared" si="169"/>
        <v>4.1465766634522665E-2</v>
      </c>
      <c r="AI1187" s="14">
        <f>VLOOKUP(E1187,'Verweis Faktor'!$A:$B,2,FALSE)</f>
        <v>1</v>
      </c>
      <c r="AJ1187" s="14"/>
      <c r="AK1187" s="14" t="str">
        <f>IF(AL1187="Ja","Versandkosten",VLOOKUP(E1187,'Verweis Belegart'!$A$2:$B$9,2,FALSE))</f>
        <v>Hardware</v>
      </c>
      <c r="AL1187" s="14" t="str">
        <f t="shared" si="170"/>
        <v>Nein</v>
      </c>
      <c r="AM1187" s="14" t="str">
        <f t="shared" si="166"/>
        <v>Positiv</v>
      </c>
    </row>
    <row r="1188" spans="1:39" ht="17.25" customHeight="1" x14ac:dyDescent="0.35">
      <c r="A1188" s="17">
        <v>14571969</v>
      </c>
      <c r="B1188" s="2" t="s">
        <v>1159</v>
      </c>
      <c r="C1188" s="1">
        <v>2025001</v>
      </c>
      <c r="D1188" s="1">
        <v>2000329</v>
      </c>
      <c r="E1188" s="2" t="s">
        <v>34</v>
      </c>
      <c r="F1188" s="2" t="s">
        <v>142</v>
      </c>
      <c r="G1188" s="2" t="s">
        <v>66</v>
      </c>
      <c r="H1188" s="2" t="s">
        <v>1390</v>
      </c>
      <c r="I1188" s="2" t="s">
        <v>1391</v>
      </c>
      <c r="J1188" s="2" t="s">
        <v>103</v>
      </c>
      <c r="K1188" s="2" t="s">
        <v>45</v>
      </c>
      <c r="L1188" s="2" t="s">
        <v>1262</v>
      </c>
      <c r="M1188" s="2" t="s">
        <v>1263</v>
      </c>
      <c r="N1188" s="2" t="s">
        <v>319</v>
      </c>
      <c r="O1188" s="3">
        <v>1</v>
      </c>
      <c r="P1188" s="3">
        <v>690</v>
      </c>
      <c r="Q1188" s="3">
        <v>738</v>
      </c>
      <c r="R1188" s="3">
        <v>738</v>
      </c>
      <c r="S1188" s="3">
        <v>48</v>
      </c>
      <c r="T1188" s="3">
        <v>48</v>
      </c>
      <c r="U1188" s="3">
        <v>6.5</v>
      </c>
      <c r="V1188" s="2" t="s">
        <v>927</v>
      </c>
      <c r="W1188" s="2" t="s">
        <v>928</v>
      </c>
      <c r="X1188" s="2" t="s">
        <v>72</v>
      </c>
      <c r="Y1188" s="19" t="str">
        <f>VLOOKUP(G1188,'Verweis Kd-Gruppe'!$A$2:$B$8,2,FALSE)</f>
        <v>EXP</v>
      </c>
      <c r="Z1188" s="19" t="str">
        <f>VLOOKUP(J1188,'Verweis Art-Gruppe'!$A$2:$B$15,2,FALSE)</f>
        <v>Geräte</v>
      </c>
      <c r="AA1188" s="19" t="str">
        <f>VLOOKUP(W1188,'Verweis Vertreter'!$A$2:$B$24,2,FALSE)</f>
        <v>Ximena Morales</v>
      </c>
      <c r="AB1188" s="12">
        <f t="shared" si="162"/>
        <v>1</v>
      </c>
      <c r="AC1188" s="12">
        <f t="shared" si="167"/>
        <v>690</v>
      </c>
      <c r="AD1188" s="12">
        <f t="shared" si="168"/>
        <v>738</v>
      </c>
      <c r="AE1188" s="12">
        <f t="shared" si="163"/>
        <v>738</v>
      </c>
      <c r="AF1188" s="12">
        <f t="shared" si="164"/>
        <v>48</v>
      </c>
      <c r="AG1188" s="12">
        <f t="shared" si="165"/>
        <v>48</v>
      </c>
      <c r="AH1188" s="9">
        <f t="shared" si="169"/>
        <v>6.5040650406504072E-2</v>
      </c>
      <c r="AI1188" s="14">
        <f>VLOOKUP(E1188,'Verweis Faktor'!$A:$B,2,FALSE)</f>
        <v>1</v>
      </c>
      <c r="AJ1188" s="14"/>
      <c r="AK1188" s="14" t="str">
        <f>IF(AL1188="Ja","Versandkosten",VLOOKUP(E1188,'Verweis Belegart'!$A$2:$B$9,2,FALSE))</f>
        <v>Hardware</v>
      </c>
      <c r="AL1188" s="14" t="str">
        <f t="shared" si="170"/>
        <v>Nein</v>
      </c>
      <c r="AM1188" s="14" t="str">
        <f t="shared" si="166"/>
        <v>Positiv</v>
      </c>
    </row>
    <row r="1189" spans="1:39" ht="17.25" customHeight="1" x14ac:dyDescent="0.35">
      <c r="A1189" s="17">
        <v>14571969</v>
      </c>
      <c r="B1189" s="2" t="s">
        <v>1159</v>
      </c>
      <c r="C1189" s="1">
        <v>2025001</v>
      </c>
      <c r="D1189" s="1">
        <v>2000329</v>
      </c>
      <c r="E1189" s="2" t="s">
        <v>34</v>
      </c>
      <c r="F1189" s="2" t="s">
        <v>142</v>
      </c>
      <c r="G1189" s="2" t="s">
        <v>66</v>
      </c>
      <c r="H1189" s="2" t="s">
        <v>1390</v>
      </c>
      <c r="I1189" s="2" t="s">
        <v>1391</v>
      </c>
      <c r="J1189" s="2" t="s">
        <v>103</v>
      </c>
      <c r="K1189" s="2" t="s">
        <v>49</v>
      </c>
      <c r="L1189" s="2" t="s">
        <v>150</v>
      </c>
      <c r="M1189" s="2" t="s">
        <v>151</v>
      </c>
      <c r="N1189" s="2" t="s">
        <v>152</v>
      </c>
      <c r="O1189" s="3">
        <v>1</v>
      </c>
      <c r="P1189" s="3">
        <v>179</v>
      </c>
      <c r="Q1189" s="3">
        <v>205</v>
      </c>
      <c r="R1189" s="3">
        <v>205</v>
      </c>
      <c r="S1189" s="3">
        <v>26</v>
      </c>
      <c r="T1189" s="3">
        <v>26</v>
      </c>
      <c r="U1189" s="3">
        <v>12.68</v>
      </c>
      <c r="V1189" s="2" t="s">
        <v>927</v>
      </c>
      <c r="W1189" s="2" t="s">
        <v>928</v>
      </c>
      <c r="X1189" s="2" t="s">
        <v>72</v>
      </c>
      <c r="Y1189" s="19" t="str">
        <f>VLOOKUP(G1189,'Verweis Kd-Gruppe'!$A$2:$B$8,2,FALSE)</f>
        <v>EXP</v>
      </c>
      <c r="Z1189" s="19" t="str">
        <f>VLOOKUP(J1189,'Verweis Art-Gruppe'!$A$2:$B$15,2,FALSE)</f>
        <v>Geräte</v>
      </c>
      <c r="AA1189" s="19" t="str">
        <f>VLOOKUP(W1189,'Verweis Vertreter'!$A$2:$B$24,2,FALSE)</f>
        <v>Ximena Morales</v>
      </c>
      <c r="AB1189" s="12">
        <f t="shared" si="162"/>
        <v>1</v>
      </c>
      <c r="AC1189" s="12">
        <f t="shared" si="167"/>
        <v>179</v>
      </c>
      <c r="AD1189" s="12">
        <f t="shared" si="168"/>
        <v>205</v>
      </c>
      <c r="AE1189" s="12">
        <f t="shared" si="163"/>
        <v>205</v>
      </c>
      <c r="AF1189" s="12">
        <f t="shared" si="164"/>
        <v>26</v>
      </c>
      <c r="AG1189" s="12">
        <f t="shared" si="165"/>
        <v>26</v>
      </c>
      <c r="AH1189" s="9">
        <f t="shared" si="169"/>
        <v>0.12682926829268293</v>
      </c>
      <c r="AI1189" s="14">
        <f>VLOOKUP(E1189,'Verweis Faktor'!$A:$B,2,FALSE)</f>
        <v>1</v>
      </c>
      <c r="AJ1189" s="14"/>
      <c r="AK1189" s="14" t="str">
        <f>IF(AL1189="Ja","Versandkosten",VLOOKUP(E1189,'Verweis Belegart'!$A$2:$B$9,2,FALSE))</f>
        <v>Hardware</v>
      </c>
      <c r="AL1189" s="14" t="str">
        <f t="shared" si="170"/>
        <v>Nein</v>
      </c>
      <c r="AM1189" s="14" t="str">
        <f t="shared" si="166"/>
        <v>Positiv</v>
      </c>
    </row>
    <row r="1190" spans="1:39" ht="17.25" customHeight="1" x14ac:dyDescent="0.35">
      <c r="A1190" s="17">
        <v>14571969</v>
      </c>
      <c r="B1190" s="2" t="s">
        <v>1159</v>
      </c>
      <c r="C1190" s="1">
        <v>2025001</v>
      </c>
      <c r="D1190" s="1">
        <v>2000329</v>
      </c>
      <c r="E1190" s="2" t="s">
        <v>34</v>
      </c>
      <c r="F1190" s="2" t="s">
        <v>142</v>
      </c>
      <c r="G1190" s="2" t="s">
        <v>66</v>
      </c>
      <c r="H1190" s="2" t="s">
        <v>1390</v>
      </c>
      <c r="I1190" s="2" t="s">
        <v>1391</v>
      </c>
      <c r="J1190" s="2" t="s">
        <v>103</v>
      </c>
      <c r="K1190" s="2" t="s">
        <v>79</v>
      </c>
      <c r="L1190" s="2" t="s">
        <v>1200</v>
      </c>
      <c r="M1190" s="2" t="s">
        <v>1201</v>
      </c>
      <c r="N1190" s="2" t="s">
        <v>262</v>
      </c>
      <c r="O1190" s="3">
        <v>2</v>
      </c>
      <c r="P1190" s="3">
        <v>994</v>
      </c>
      <c r="Q1190" s="3">
        <v>1039</v>
      </c>
      <c r="R1190" s="3">
        <v>2078</v>
      </c>
      <c r="S1190" s="3">
        <v>45</v>
      </c>
      <c r="T1190" s="3">
        <v>90</v>
      </c>
      <c r="U1190" s="3">
        <v>4.33</v>
      </c>
      <c r="V1190" s="2" t="s">
        <v>927</v>
      </c>
      <c r="W1190" s="2" t="s">
        <v>928</v>
      </c>
      <c r="X1190" s="2" t="s">
        <v>72</v>
      </c>
      <c r="Y1190" s="19" t="str">
        <f>VLOOKUP(G1190,'Verweis Kd-Gruppe'!$A$2:$B$8,2,FALSE)</f>
        <v>EXP</v>
      </c>
      <c r="Z1190" s="19" t="str">
        <f>VLOOKUP(J1190,'Verweis Art-Gruppe'!$A$2:$B$15,2,FALSE)</f>
        <v>Geräte</v>
      </c>
      <c r="AA1190" s="19" t="str">
        <f>VLOOKUP(W1190,'Verweis Vertreter'!$A$2:$B$24,2,FALSE)</f>
        <v>Ximena Morales</v>
      </c>
      <c r="AB1190" s="12">
        <f t="shared" si="162"/>
        <v>2</v>
      </c>
      <c r="AC1190" s="12">
        <f t="shared" si="167"/>
        <v>994</v>
      </c>
      <c r="AD1190" s="12">
        <f t="shared" si="168"/>
        <v>1039</v>
      </c>
      <c r="AE1190" s="12">
        <f t="shared" si="163"/>
        <v>2078</v>
      </c>
      <c r="AF1190" s="12">
        <f t="shared" si="164"/>
        <v>45</v>
      </c>
      <c r="AG1190" s="12">
        <f t="shared" si="165"/>
        <v>90</v>
      </c>
      <c r="AH1190" s="9">
        <f t="shared" si="169"/>
        <v>4.331087584215592E-2</v>
      </c>
      <c r="AI1190" s="14">
        <f>VLOOKUP(E1190,'Verweis Faktor'!$A:$B,2,FALSE)</f>
        <v>1</v>
      </c>
      <c r="AJ1190" s="14"/>
      <c r="AK1190" s="14" t="str">
        <f>IF(AL1190="Ja","Versandkosten",VLOOKUP(E1190,'Verweis Belegart'!$A$2:$B$9,2,FALSE))</f>
        <v>Hardware</v>
      </c>
      <c r="AL1190" s="14" t="str">
        <f t="shared" si="170"/>
        <v>Nein</v>
      </c>
      <c r="AM1190" s="14" t="str">
        <f t="shared" si="166"/>
        <v>Positiv</v>
      </c>
    </row>
    <row r="1191" spans="1:39" ht="17.25" customHeight="1" x14ac:dyDescent="0.35">
      <c r="A1191" s="17">
        <v>14571507</v>
      </c>
      <c r="B1191" s="2" t="s">
        <v>1159</v>
      </c>
      <c r="C1191" s="1">
        <v>2025001</v>
      </c>
      <c r="D1191" s="1">
        <v>2000330</v>
      </c>
      <c r="E1191" s="2" t="s">
        <v>34</v>
      </c>
      <c r="F1191" s="2" t="s">
        <v>53</v>
      </c>
      <c r="G1191" s="2" t="s">
        <v>36</v>
      </c>
      <c r="H1191" s="2" t="s">
        <v>1397</v>
      </c>
      <c r="I1191" s="2" t="s">
        <v>1398</v>
      </c>
      <c r="J1191" s="2" t="s">
        <v>103</v>
      </c>
      <c r="K1191" s="2" t="s">
        <v>28</v>
      </c>
      <c r="L1191" s="2" t="s">
        <v>1010</v>
      </c>
      <c r="M1191" s="2" t="s">
        <v>1011</v>
      </c>
      <c r="N1191" s="2" t="s">
        <v>286</v>
      </c>
      <c r="O1191" s="3">
        <v>1</v>
      </c>
      <c r="P1191" s="3">
        <v>717</v>
      </c>
      <c r="Q1191" s="3">
        <v>729</v>
      </c>
      <c r="R1191" s="3">
        <v>729</v>
      </c>
      <c r="S1191" s="3">
        <v>12</v>
      </c>
      <c r="T1191" s="3">
        <v>12</v>
      </c>
      <c r="U1191" s="3">
        <v>1.64</v>
      </c>
      <c r="V1191" s="2" t="s">
        <v>42</v>
      </c>
      <c r="W1191" s="2" t="s">
        <v>43</v>
      </c>
      <c r="X1191" s="2" t="s">
        <v>59</v>
      </c>
      <c r="Y1191" s="19" t="str">
        <f>VLOOKUP(G1191,'Verweis Kd-Gruppe'!$A$2:$B$8,2,FALSE)</f>
        <v>GRK</v>
      </c>
      <c r="Z1191" s="19" t="str">
        <f>VLOOKUP(J1191,'Verweis Art-Gruppe'!$A$2:$B$15,2,FALSE)</f>
        <v>Geräte</v>
      </c>
      <c r="AA1191" s="19" t="str">
        <f>VLOOKUP(W1191,'Verweis Vertreter'!$A$2:$B$24,2,FALSE)</f>
        <v>Sebastian Faber</v>
      </c>
      <c r="AB1191" s="12">
        <f t="shared" si="162"/>
        <v>1</v>
      </c>
      <c r="AC1191" s="12">
        <f t="shared" si="167"/>
        <v>717</v>
      </c>
      <c r="AD1191" s="12">
        <f t="shared" si="168"/>
        <v>729</v>
      </c>
      <c r="AE1191" s="12">
        <f t="shared" si="163"/>
        <v>729</v>
      </c>
      <c r="AF1191" s="12">
        <f t="shared" si="164"/>
        <v>12</v>
      </c>
      <c r="AG1191" s="12">
        <f t="shared" si="165"/>
        <v>12</v>
      </c>
      <c r="AH1191" s="9">
        <f t="shared" si="169"/>
        <v>1.646090534979424E-2</v>
      </c>
      <c r="AI1191" s="14">
        <f>VLOOKUP(E1191,'Verweis Faktor'!$A:$B,2,FALSE)</f>
        <v>1</v>
      </c>
      <c r="AJ1191" s="14"/>
      <c r="AK1191" s="14" t="str">
        <f>IF(AL1191="Ja","Versandkosten",VLOOKUP(E1191,'Verweis Belegart'!$A$2:$B$9,2,FALSE))</f>
        <v>Hardware</v>
      </c>
      <c r="AL1191" s="14" t="str">
        <f t="shared" si="170"/>
        <v>Nein</v>
      </c>
      <c r="AM1191" s="14" t="str">
        <f t="shared" si="166"/>
        <v>Positiv</v>
      </c>
    </row>
    <row r="1192" spans="1:39" ht="17.25" customHeight="1" x14ac:dyDescent="0.35">
      <c r="A1192" s="17">
        <v>14571911</v>
      </c>
      <c r="B1192" s="2" t="s">
        <v>1159</v>
      </c>
      <c r="C1192" s="1">
        <v>2025001</v>
      </c>
      <c r="D1192" s="1">
        <v>2000331</v>
      </c>
      <c r="E1192" s="2" t="s">
        <v>34</v>
      </c>
      <c r="F1192" s="2" t="s">
        <v>142</v>
      </c>
      <c r="G1192" s="2" t="s">
        <v>66</v>
      </c>
      <c r="H1192" s="2" t="s">
        <v>1399</v>
      </c>
      <c r="I1192" s="2" t="s">
        <v>1400</v>
      </c>
      <c r="J1192" s="2" t="s">
        <v>103</v>
      </c>
      <c r="K1192" s="2" t="s">
        <v>28</v>
      </c>
      <c r="L1192" s="2" t="s">
        <v>269</v>
      </c>
      <c r="M1192" s="2" t="s">
        <v>270</v>
      </c>
      <c r="N1192" s="2" t="s">
        <v>271</v>
      </c>
      <c r="O1192" s="3">
        <v>1</v>
      </c>
      <c r="P1192" s="3">
        <v>417.46170000000001</v>
      </c>
      <c r="Q1192" s="3">
        <v>427</v>
      </c>
      <c r="R1192" s="3">
        <v>427</v>
      </c>
      <c r="S1192" s="3">
        <v>9.5382999999999996</v>
      </c>
      <c r="T1192" s="3">
        <v>9.5399999999999991</v>
      </c>
      <c r="U1192" s="3">
        <v>2.23</v>
      </c>
      <c r="V1192" s="2" t="s">
        <v>675</v>
      </c>
      <c r="W1192" s="2" t="s">
        <v>676</v>
      </c>
      <c r="X1192" s="2" t="s">
        <v>125</v>
      </c>
      <c r="Y1192" s="19" t="str">
        <f>VLOOKUP(G1192,'Verweis Kd-Gruppe'!$A$2:$B$8,2,FALSE)</f>
        <v>EXP</v>
      </c>
      <c r="Z1192" s="19" t="str">
        <f>VLOOKUP(J1192,'Verweis Art-Gruppe'!$A$2:$B$15,2,FALSE)</f>
        <v>Geräte</v>
      </c>
      <c r="AA1192" s="19" t="str">
        <f>VLOOKUP(W1192,'Verweis Vertreter'!$A$2:$B$24,2,FALSE)</f>
        <v>Corina Wedel</v>
      </c>
      <c r="AB1192" s="12">
        <f t="shared" si="162"/>
        <v>1</v>
      </c>
      <c r="AC1192" s="12">
        <f t="shared" si="167"/>
        <v>417.46170000000001</v>
      </c>
      <c r="AD1192" s="12">
        <f t="shared" si="168"/>
        <v>427</v>
      </c>
      <c r="AE1192" s="12">
        <f t="shared" si="163"/>
        <v>427</v>
      </c>
      <c r="AF1192" s="12">
        <f t="shared" si="164"/>
        <v>9.5382999999999996</v>
      </c>
      <c r="AG1192" s="12">
        <f t="shared" si="165"/>
        <v>9.5399999999999991</v>
      </c>
      <c r="AH1192" s="9">
        <f t="shared" si="169"/>
        <v>2.234192037470726E-2</v>
      </c>
      <c r="AI1192" s="14">
        <f>VLOOKUP(E1192,'Verweis Faktor'!$A:$B,2,FALSE)</f>
        <v>1</v>
      </c>
      <c r="AJ1192" s="14"/>
      <c r="AK1192" s="14" t="str">
        <f>IF(AL1192="Ja","Versandkosten",VLOOKUP(E1192,'Verweis Belegart'!$A$2:$B$9,2,FALSE))</f>
        <v>Hardware</v>
      </c>
      <c r="AL1192" s="14" t="str">
        <f t="shared" si="170"/>
        <v>Nein</v>
      </c>
      <c r="AM1192" s="14" t="str">
        <f t="shared" si="166"/>
        <v>Positiv</v>
      </c>
    </row>
    <row r="1193" spans="1:39" ht="17.25" customHeight="1" x14ac:dyDescent="0.35">
      <c r="A1193" s="17">
        <v>14571911</v>
      </c>
      <c r="B1193" s="2" t="s">
        <v>1159</v>
      </c>
      <c r="C1193" s="1">
        <v>2025001</v>
      </c>
      <c r="D1193" s="1">
        <v>2000331</v>
      </c>
      <c r="E1193" s="2" t="s">
        <v>34</v>
      </c>
      <c r="F1193" s="2" t="s">
        <v>142</v>
      </c>
      <c r="G1193" s="2" t="s">
        <v>66</v>
      </c>
      <c r="H1193" s="2" t="s">
        <v>1399</v>
      </c>
      <c r="I1193" s="2" t="s">
        <v>1400</v>
      </c>
      <c r="J1193" s="2" t="s">
        <v>103</v>
      </c>
      <c r="K1193" s="2" t="s">
        <v>45</v>
      </c>
      <c r="L1193" s="2" t="s">
        <v>900</v>
      </c>
      <c r="M1193" s="2" t="s">
        <v>901</v>
      </c>
      <c r="N1193" s="2" t="s">
        <v>506</v>
      </c>
      <c r="O1193" s="3">
        <v>20</v>
      </c>
      <c r="P1193" s="3">
        <v>227.03649999999999</v>
      </c>
      <c r="Q1193" s="3">
        <v>232</v>
      </c>
      <c r="R1193" s="3">
        <v>4640</v>
      </c>
      <c r="S1193" s="3">
        <v>4.9634999999999998</v>
      </c>
      <c r="T1193" s="3">
        <v>99.27</v>
      </c>
      <c r="U1193" s="3">
        <v>2.13</v>
      </c>
      <c r="V1193" s="2" t="s">
        <v>675</v>
      </c>
      <c r="W1193" s="2" t="s">
        <v>676</v>
      </c>
      <c r="X1193" s="2" t="s">
        <v>125</v>
      </c>
      <c r="Y1193" s="19" t="str">
        <f>VLOOKUP(G1193,'Verweis Kd-Gruppe'!$A$2:$B$8,2,FALSE)</f>
        <v>EXP</v>
      </c>
      <c r="Z1193" s="19" t="str">
        <f>VLOOKUP(J1193,'Verweis Art-Gruppe'!$A$2:$B$15,2,FALSE)</f>
        <v>Geräte</v>
      </c>
      <c r="AA1193" s="19" t="str">
        <f>VLOOKUP(W1193,'Verweis Vertreter'!$A$2:$B$24,2,FALSE)</f>
        <v>Corina Wedel</v>
      </c>
      <c r="AB1193" s="12">
        <f t="shared" si="162"/>
        <v>20</v>
      </c>
      <c r="AC1193" s="12">
        <f t="shared" si="167"/>
        <v>227.03649999999999</v>
      </c>
      <c r="AD1193" s="12">
        <f t="shared" si="168"/>
        <v>232</v>
      </c>
      <c r="AE1193" s="12">
        <f t="shared" si="163"/>
        <v>4640</v>
      </c>
      <c r="AF1193" s="12">
        <f t="shared" si="164"/>
        <v>4.9634999999999998</v>
      </c>
      <c r="AG1193" s="12">
        <f t="shared" si="165"/>
        <v>99.27</v>
      </c>
      <c r="AH1193" s="9">
        <f t="shared" si="169"/>
        <v>2.1394396551724138E-2</v>
      </c>
      <c r="AI1193" s="14">
        <f>VLOOKUP(E1193,'Verweis Faktor'!$A:$B,2,FALSE)</f>
        <v>1</v>
      </c>
      <c r="AJ1193" s="14"/>
      <c r="AK1193" s="14" t="str">
        <f>IF(AL1193="Ja","Versandkosten",VLOOKUP(E1193,'Verweis Belegart'!$A$2:$B$9,2,FALSE))</f>
        <v>Hardware</v>
      </c>
      <c r="AL1193" s="14" t="str">
        <f t="shared" si="170"/>
        <v>Nein</v>
      </c>
      <c r="AM1193" s="14" t="str">
        <f t="shared" si="166"/>
        <v>Positiv</v>
      </c>
    </row>
    <row r="1194" spans="1:39" ht="17.25" customHeight="1" x14ac:dyDescent="0.35">
      <c r="A1194" s="17">
        <v>14571891</v>
      </c>
      <c r="B1194" s="2" t="s">
        <v>1159</v>
      </c>
      <c r="C1194" s="1">
        <v>2025001</v>
      </c>
      <c r="D1194" s="1">
        <v>2000332</v>
      </c>
      <c r="E1194" s="2" t="s">
        <v>34</v>
      </c>
      <c r="F1194" s="2" t="s">
        <v>182</v>
      </c>
      <c r="G1194" s="2" t="s">
        <v>66</v>
      </c>
      <c r="H1194" s="2" t="s">
        <v>1239</v>
      </c>
      <c r="I1194" s="2" t="s">
        <v>1240</v>
      </c>
      <c r="J1194" s="2" t="s">
        <v>2791</v>
      </c>
      <c r="K1194" s="2" t="s">
        <v>28</v>
      </c>
      <c r="L1194" s="2" t="s">
        <v>120</v>
      </c>
      <c r="M1194" s="2" t="s">
        <v>121</v>
      </c>
      <c r="N1194" s="2" t="s">
        <v>122</v>
      </c>
      <c r="O1194" s="3">
        <v>1</v>
      </c>
      <c r="P1194" s="3">
        <v>0</v>
      </c>
      <c r="Q1194" s="3">
        <v>15</v>
      </c>
      <c r="R1194" s="3">
        <v>15</v>
      </c>
      <c r="S1194" s="3">
        <v>15</v>
      </c>
      <c r="T1194" s="3">
        <v>15</v>
      </c>
      <c r="U1194" s="3"/>
      <c r="V1194" s="2" t="s">
        <v>123</v>
      </c>
      <c r="W1194" s="2" t="s">
        <v>124</v>
      </c>
      <c r="X1194" s="2" t="s">
        <v>44</v>
      </c>
      <c r="Y1194" s="19" t="str">
        <f>VLOOKUP(G1194,'Verweis Kd-Gruppe'!$A$2:$B$8,2,FALSE)</f>
        <v>EXP</v>
      </c>
      <c r="Z1194" s="19" t="str">
        <f>VLOOKUP(J1194,'Verweis Art-Gruppe'!$A$2:$B$15,2,FALSE)</f>
        <v>Sonstige</v>
      </c>
      <c r="AA1194" s="19" t="str">
        <f>VLOOKUP(W1194,'Verweis Vertreter'!$A$2:$B$24,2,FALSE)</f>
        <v>Antonio Vuolo</v>
      </c>
      <c r="AB1194" s="12">
        <f t="shared" si="162"/>
        <v>1</v>
      </c>
      <c r="AC1194" s="12">
        <f t="shared" si="167"/>
        <v>0</v>
      </c>
      <c r="AD1194" s="12">
        <f t="shared" si="168"/>
        <v>15</v>
      </c>
      <c r="AE1194" s="12">
        <f t="shared" si="163"/>
        <v>15</v>
      </c>
      <c r="AF1194" s="12">
        <f t="shared" si="164"/>
        <v>15</v>
      </c>
      <c r="AG1194" s="12">
        <f t="shared" si="165"/>
        <v>15</v>
      </c>
      <c r="AH1194" s="9">
        <f t="shared" si="169"/>
        <v>1</v>
      </c>
      <c r="AI1194" s="14">
        <f>VLOOKUP(E1194,'Verweis Faktor'!$A:$B,2,FALSE)</f>
        <v>1</v>
      </c>
      <c r="AJ1194" s="14"/>
      <c r="AK1194" s="14" t="str">
        <f>IF(AL1194="Ja","Versandkosten",VLOOKUP(E1194,'Verweis Belegart'!$A$2:$B$9,2,FALSE))</f>
        <v>Versandkosten</v>
      </c>
      <c r="AL1194" s="14" t="str">
        <f t="shared" si="170"/>
        <v>Ja</v>
      </c>
      <c r="AM1194" s="14" t="str">
        <f t="shared" si="166"/>
        <v>Positiv</v>
      </c>
    </row>
    <row r="1195" spans="1:39" ht="17.25" customHeight="1" x14ac:dyDescent="0.35">
      <c r="A1195" s="17">
        <v>14571891</v>
      </c>
      <c r="B1195" s="2" t="s">
        <v>1159</v>
      </c>
      <c r="C1195" s="1">
        <v>2025001</v>
      </c>
      <c r="D1195" s="1">
        <v>2000332</v>
      </c>
      <c r="E1195" s="2" t="s">
        <v>34</v>
      </c>
      <c r="F1195" s="2" t="s">
        <v>182</v>
      </c>
      <c r="G1195" s="2" t="s">
        <v>66</v>
      </c>
      <c r="H1195" s="2" t="s">
        <v>1239</v>
      </c>
      <c r="I1195" s="2" t="s">
        <v>1240</v>
      </c>
      <c r="J1195" s="2" t="s">
        <v>103</v>
      </c>
      <c r="K1195" s="2" t="s">
        <v>45</v>
      </c>
      <c r="L1195" s="2" t="s">
        <v>317</v>
      </c>
      <c r="M1195" s="2" t="s">
        <v>318</v>
      </c>
      <c r="N1195" s="2" t="s">
        <v>319</v>
      </c>
      <c r="O1195" s="3">
        <v>1</v>
      </c>
      <c r="P1195" s="3">
        <v>715.23810000000003</v>
      </c>
      <c r="Q1195" s="3">
        <v>759</v>
      </c>
      <c r="R1195" s="3">
        <v>759</v>
      </c>
      <c r="S1195" s="3">
        <v>43.761899999999997</v>
      </c>
      <c r="T1195" s="3">
        <v>43.76</v>
      </c>
      <c r="U1195" s="3">
        <v>5.76</v>
      </c>
      <c r="V1195" s="2" t="s">
        <v>123</v>
      </c>
      <c r="W1195" s="2" t="s">
        <v>124</v>
      </c>
      <c r="X1195" s="2" t="s">
        <v>44</v>
      </c>
      <c r="Y1195" s="19" t="str">
        <f>VLOOKUP(G1195,'Verweis Kd-Gruppe'!$A$2:$B$8,2,FALSE)</f>
        <v>EXP</v>
      </c>
      <c r="Z1195" s="19" t="str">
        <f>VLOOKUP(J1195,'Verweis Art-Gruppe'!$A$2:$B$15,2,FALSE)</f>
        <v>Geräte</v>
      </c>
      <c r="AA1195" s="19" t="str">
        <f>VLOOKUP(W1195,'Verweis Vertreter'!$A$2:$B$24,2,FALSE)</f>
        <v>Antonio Vuolo</v>
      </c>
      <c r="AB1195" s="12">
        <f t="shared" si="162"/>
        <v>1</v>
      </c>
      <c r="AC1195" s="12">
        <f t="shared" si="167"/>
        <v>715.23810000000003</v>
      </c>
      <c r="AD1195" s="12">
        <f t="shared" si="168"/>
        <v>759</v>
      </c>
      <c r="AE1195" s="12">
        <f t="shared" si="163"/>
        <v>759</v>
      </c>
      <c r="AF1195" s="12">
        <f t="shared" si="164"/>
        <v>43.761899999999997</v>
      </c>
      <c r="AG1195" s="12">
        <f t="shared" si="165"/>
        <v>43.76</v>
      </c>
      <c r="AH1195" s="9">
        <f t="shared" si="169"/>
        <v>5.7654808959156784E-2</v>
      </c>
      <c r="AI1195" s="14">
        <f>VLOOKUP(E1195,'Verweis Faktor'!$A:$B,2,FALSE)</f>
        <v>1</v>
      </c>
      <c r="AJ1195" s="14"/>
      <c r="AK1195" s="14" t="str">
        <f>IF(AL1195="Ja","Versandkosten",VLOOKUP(E1195,'Verweis Belegart'!$A$2:$B$9,2,FALSE))</f>
        <v>Hardware</v>
      </c>
      <c r="AL1195" s="14" t="str">
        <f t="shared" si="170"/>
        <v>Nein</v>
      </c>
      <c r="AM1195" s="14" t="str">
        <f t="shared" si="166"/>
        <v>Positiv</v>
      </c>
    </row>
    <row r="1196" spans="1:39" ht="17.25" customHeight="1" x14ac:dyDescent="0.35">
      <c r="A1196" s="17">
        <v>14571891</v>
      </c>
      <c r="B1196" s="2" t="s">
        <v>1159</v>
      </c>
      <c r="C1196" s="1">
        <v>2025001</v>
      </c>
      <c r="D1196" s="1">
        <v>2000332</v>
      </c>
      <c r="E1196" s="2" t="s">
        <v>34</v>
      </c>
      <c r="F1196" s="2" t="s">
        <v>182</v>
      </c>
      <c r="G1196" s="2" t="s">
        <v>66</v>
      </c>
      <c r="H1196" s="2" t="s">
        <v>1239</v>
      </c>
      <c r="I1196" s="2" t="s">
        <v>1240</v>
      </c>
      <c r="J1196" s="2" t="s">
        <v>103</v>
      </c>
      <c r="K1196" s="2" t="s">
        <v>49</v>
      </c>
      <c r="L1196" s="2" t="s">
        <v>1401</v>
      </c>
      <c r="M1196" s="2" t="s">
        <v>1402</v>
      </c>
      <c r="N1196" s="2" t="s">
        <v>863</v>
      </c>
      <c r="O1196" s="3">
        <v>1</v>
      </c>
      <c r="P1196" s="3">
        <v>135.57140000000001</v>
      </c>
      <c r="Q1196" s="3">
        <v>145</v>
      </c>
      <c r="R1196" s="3">
        <v>145</v>
      </c>
      <c r="S1196" s="3">
        <v>9.4285999999999994</v>
      </c>
      <c r="T1196" s="3">
        <v>9.43</v>
      </c>
      <c r="U1196" s="3">
        <v>6.5</v>
      </c>
      <c r="V1196" s="2" t="s">
        <v>123</v>
      </c>
      <c r="W1196" s="2" t="s">
        <v>124</v>
      </c>
      <c r="X1196" s="2" t="s">
        <v>44</v>
      </c>
      <c r="Y1196" s="19" t="str">
        <f>VLOOKUP(G1196,'Verweis Kd-Gruppe'!$A$2:$B$8,2,FALSE)</f>
        <v>EXP</v>
      </c>
      <c r="Z1196" s="19" t="str">
        <f>VLOOKUP(J1196,'Verweis Art-Gruppe'!$A$2:$B$15,2,FALSE)</f>
        <v>Geräte</v>
      </c>
      <c r="AA1196" s="19" t="str">
        <f>VLOOKUP(W1196,'Verweis Vertreter'!$A$2:$B$24,2,FALSE)</f>
        <v>Antonio Vuolo</v>
      </c>
      <c r="AB1196" s="12">
        <f t="shared" si="162"/>
        <v>1</v>
      </c>
      <c r="AC1196" s="12">
        <f t="shared" si="167"/>
        <v>135.57140000000001</v>
      </c>
      <c r="AD1196" s="12">
        <f t="shared" si="168"/>
        <v>145</v>
      </c>
      <c r="AE1196" s="12">
        <f t="shared" si="163"/>
        <v>145</v>
      </c>
      <c r="AF1196" s="12">
        <f t="shared" si="164"/>
        <v>9.4285999999999994</v>
      </c>
      <c r="AG1196" s="12">
        <f t="shared" si="165"/>
        <v>9.43</v>
      </c>
      <c r="AH1196" s="9">
        <f t="shared" si="169"/>
        <v>6.5034482758620685E-2</v>
      </c>
      <c r="AI1196" s="14">
        <f>VLOOKUP(E1196,'Verweis Faktor'!$A:$B,2,FALSE)</f>
        <v>1</v>
      </c>
      <c r="AJ1196" s="14"/>
      <c r="AK1196" s="14" t="str">
        <f>IF(AL1196="Ja","Versandkosten",VLOOKUP(E1196,'Verweis Belegart'!$A$2:$B$9,2,FALSE))</f>
        <v>Hardware</v>
      </c>
      <c r="AL1196" s="14" t="str">
        <f t="shared" si="170"/>
        <v>Nein</v>
      </c>
      <c r="AM1196" s="14" t="str">
        <f t="shared" si="166"/>
        <v>Positiv</v>
      </c>
    </row>
    <row r="1197" spans="1:39" ht="17.25" customHeight="1" x14ac:dyDescent="0.35">
      <c r="A1197" s="17">
        <v>14571891</v>
      </c>
      <c r="B1197" s="2" t="s">
        <v>1159</v>
      </c>
      <c r="C1197" s="1">
        <v>2025001</v>
      </c>
      <c r="D1197" s="1">
        <v>2000332</v>
      </c>
      <c r="E1197" s="2" t="s">
        <v>34</v>
      </c>
      <c r="F1197" s="2" t="s">
        <v>182</v>
      </c>
      <c r="G1197" s="2" t="s">
        <v>66</v>
      </c>
      <c r="H1197" s="2" t="s">
        <v>1239</v>
      </c>
      <c r="I1197" s="2" t="s">
        <v>1240</v>
      </c>
      <c r="J1197" s="2" t="s">
        <v>304</v>
      </c>
      <c r="K1197" s="2" t="s">
        <v>79</v>
      </c>
      <c r="L1197" s="2" t="s">
        <v>1204</v>
      </c>
      <c r="M1197" s="2" t="s">
        <v>1205</v>
      </c>
      <c r="N1197" s="2" t="s">
        <v>194</v>
      </c>
      <c r="O1197" s="3">
        <v>1</v>
      </c>
      <c r="P1197" s="3">
        <v>40.409999999999997</v>
      </c>
      <c r="Q1197" s="3">
        <v>44</v>
      </c>
      <c r="R1197" s="3">
        <v>44</v>
      </c>
      <c r="S1197" s="3">
        <v>3.59</v>
      </c>
      <c r="T1197" s="3">
        <v>3.59</v>
      </c>
      <c r="U1197" s="3">
        <v>8.15</v>
      </c>
      <c r="V1197" s="2" t="s">
        <v>123</v>
      </c>
      <c r="W1197" s="2" t="s">
        <v>124</v>
      </c>
      <c r="X1197" s="2" t="s">
        <v>44</v>
      </c>
      <c r="Y1197" s="19" t="str">
        <f>VLOOKUP(G1197,'Verweis Kd-Gruppe'!$A$2:$B$8,2,FALSE)</f>
        <v>EXP</v>
      </c>
      <c r="Z1197" s="19" t="str">
        <f>VLOOKUP(J1197,'Verweis Art-Gruppe'!$A$2:$B$15,2,FALSE)</f>
        <v>Zubehör</v>
      </c>
      <c r="AA1197" s="19" t="str">
        <f>VLOOKUP(W1197,'Verweis Vertreter'!$A$2:$B$24,2,FALSE)</f>
        <v>Antonio Vuolo</v>
      </c>
      <c r="AB1197" s="12">
        <f t="shared" si="162"/>
        <v>1</v>
      </c>
      <c r="AC1197" s="12">
        <f t="shared" si="167"/>
        <v>40.409999999999997</v>
      </c>
      <c r="AD1197" s="12">
        <f t="shared" si="168"/>
        <v>44</v>
      </c>
      <c r="AE1197" s="12">
        <f t="shared" si="163"/>
        <v>44</v>
      </c>
      <c r="AF1197" s="12">
        <f t="shared" si="164"/>
        <v>3.59</v>
      </c>
      <c r="AG1197" s="12">
        <f t="shared" si="165"/>
        <v>3.59</v>
      </c>
      <c r="AH1197" s="9">
        <f t="shared" si="169"/>
        <v>8.1590909090909089E-2</v>
      </c>
      <c r="AI1197" s="14">
        <f>VLOOKUP(E1197,'Verweis Faktor'!$A:$B,2,FALSE)</f>
        <v>1</v>
      </c>
      <c r="AJ1197" s="14"/>
      <c r="AK1197" s="14" t="str">
        <f>IF(AL1197="Ja","Versandkosten",VLOOKUP(E1197,'Verweis Belegart'!$A$2:$B$9,2,FALSE))</f>
        <v>Hardware</v>
      </c>
      <c r="AL1197" s="14" t="str">
        <f t="shared" si="170"/>
        <v>Nein</v>
      </c>
      <c r="AM1197" s="14" t="str">
        <f t="shared" si="166"/>
        <v>Positiv</v>
      </c>
    </row>
    <row r="1198" spans="1:39" ht="17.25" customHeight="1" x14ac:dyDescent="0.35">
      <c r="A1198" s="17">
        <v>14571891</v>
      </c>
      <c r="B1198" s="2" t="s">
        <v>1159</v>
      </c>
      <c r="C1198" s="1">
        <v>2025001</v>
      </c>
      <c r="D1198" s="1">
        <v>2000332</v>
      </c>
      <c r="E1198" s="2" t="s">
        <v>34</v>
      </c>
      <c r="F1198" s="2" t="s">
        <v>182</v>
      </c>
      <c r="G1198" s="2" t="s">
        <v>66</v>
      </c>
      <c r="H1198" s="2" t="s">
        <v>1239</v>
      </c>
      <c r="I1198" s="2" t="s">
        <v>1240</v>
      </c>
      <c r="J1198" s="2" t="s">
        <v>304</v>
      </c>
      <c r="K1198" s="2" t="s">
        <v>83</v>
      </c>
      <c r="L1198" s="2" t="s">
        <v>1204</v>
      </c>
      <c r="M1198" s="2" t="s">
        <v>1205</v>
      </c>
      <c r="N1198" s="2" t="s">
        <v>194</v>
      </c>
      <c r="O1198" s="3">
        <v>5</v>
      </c>
      <c r="P1198" s="3">
        <v>40.409999999999997</v>
      </c>
      <c r="Q1198" s="3">
        <v>43</v>
      </c>
      <c r="R1198" s="3">
        <v>215</v>
      </c>
      <c r="S1198" s="3">
        <v>2.59</v>
      </c>
      <c r="T1198" s="3">
        <v>12.95</v>
      </c>
      <c r="U1198" s="3">
        <v>6.02</v>
      </c>
      <c r="V1198" s="2" t="s">
        <v>123</v>
      </c>
      <c r="W1198" s="2" t="s">
        <v>124</v>
      </c>
      <c r="X1198" s="2" t="s">
        <v>44</v>
      </c>
      <c r="Y1198" s="19" t="str">
        <f>VLOOKUP(G1198,'Verweis Kd-Gruppe'!$A$2:$B$8,2,FALSE)</f>
        <v>EXP</v>
      </c>
      <c r="Z1198" s="19" t="str">
        <f>VLOOKUP(J1198,'Verweis Art-Gruppe'!$A$2:$B$15,2,FALSE)</f>
        <v>Zubehör</v>
      </c>
      <c r="AA1198" s="19" t="str">
        <f>VLOOKUP(W1198,'Verweis Vertreter'!$A$2:$B$24,2,FALSE)</f>
        <v>Antonio Vuolo</v>
      </c>
      <c r="AB1198" s="12">
        <f t="shared" si="162"/>
        <v>5</v>
      </c>
      <c r="AC1198" s="12">
        <f t="shared" si="167"/>
        <v>40.409999999999997</v>
      </c>
      <c r="AD1198" s="12">
        <f t="shared" si="168"/>
        <v>43</v>
      </c>
      <c r="AE1198" s="12">
        <f t="shared" si="163"/>
        <v>215</v>
      </c>
      <c r="AF1198" s="12">
        <f t="shared" si="164"/>
        <v>2.59</v>
      </c>
      <c r="AG1198" s="12">
        <f t="shared" si="165"/>
        <v>12.95</v>
      </c>
      <c r="AH1198" s="9">
        <f t="shared" si="169"/>
        <v>6.0232558139534882E-2</v>
      </c>
      <c r="AI1198" s="14">
        <f>VLOOKUP(E1198,'Verweis Faktor'!$A:$B,2,FALSE)</f>
        <v>1</v>
      </c>
      <c r="AJ1198" s="14"/>
      <c r="AK1198" s="14" t="str">
        <f>IF(AL1198="Ja","Versandkosten",VLOOKUP(E1198,'Verweis Belegart'!$A$2:$B$9,2,FALSE))</f>
        <v>Hardware</v>
      </c>
      <c r="AL1198" s="14" t="str">
        <f t="shared" si="170"/>
        <v>Nein</v>
      </c>
      <c r="AM1198" s="14" t="str">
        <f t="shared" si="166"/>
        <v>Positiv</v>
      </c>
    </row>
    <row r="1199" spans="1:39" ht="17.25" customHeight="1" x14ac:dyDescent="0.35">
      <c r="A1199" s="17">
        <v>14571891</v>
      </c>
      <c r="B1199" s="2" t="s">
        <v>1159</v>
      </c>
      <c r="C1199" s="1">
        <v>2025001</v>
      </c>
      <c r="D1199" s="1">
        <v>2000332</v>
      </c>
      <c r="E1199" s="2" t="s">
        <v>34</v>
      </c>
      <c r="F1199" s="2" t="s">
        <v>182</v>
      </c>
      <c r="G1199" s="2" t="s">
        <v>66</v>
      </c>
      <c r="H1199" s="2" t="s">
        <v>1239</v>
      </c>
      <c r="I1199" s="2" t="s">
        <v>1240</v>
      </c>
      <c r="J1199" s="2" t="s">
        <v>103</v>
      </c>
      <c r="K1199" s="2" t="s">
        <v>87</v>
      </c>
      <c r="L1199" s="2" t="s">
        <v>1403</v>
      </c>
      <c r="M1199" s="2" t="s">
        <v>1404</v>
      </c>
      <c r="N1199" s="2" t="s">
        <v>1405</v>
      </c>
      <c r="O1199" s="3">
        <v>3</v>
      </c>
      <c r="P1199" s="3">
        <v>362</v>
      </c>
      <c r="Q1199" s="3">
        <v>377</v>
      </c>
      <c r="R1199" s="3">
        <v>1131</v>
      </c>
      <c r="S1199" s="3">
        <v>15</v>
      </c>
      <c r="T1199" s="3">
        <v>45</v>
      </c>
      <c r="U1199" s="3">
        <v>3.97</v>
      </c>
      <c r="V1199" s="2" t="s">
        <v>123</v>
      </c>
      <c r="W1199" s="2" t="s">
        <v>124</v>
      </c>
      <c r="X1199" s="2" t="s">
        <v>44</v>
      </c>
      <c r="Y1199" s="19" t="str">
        <f>VLOOKUP(G1199,'Verweis Kd-Gruppe'!$A$2:$B$8,2,FALSE)</f>
        <v>EXP</v>
      </c>
      <c r="Z1199" s="19" t="str">
        <f>VLOOKUP(J1199,'Verweis Art-Gruppe'!$A$2:$B$15,2,FALSE)</f>
        <v>Geräte</v>
      </c>
      <c r="AA1199" s="19" t="str">
        <f>VLOOKUP(W1199,'Verweis Vertreter'!$A$2:$B$24,2,FALSE)</f>
        <v>Antonio Vuolo</v>
      </c>
      <c r="AB1199" s="12">
        <f t="shared" si="162"/>
        <v>3</v>
      </c>
      <c r="AC1199" s="12">
        <f t="shared" si="167"/>
        <v>362</v>
      </c>
      <c r="AD1199" s="12">
        <f t="shared" si="168"/>
        <v>377</v>
      </c>
      <c r="AE1199" s="12">
        <f t="shared" si="163"/>
        <v>1131</v>
      </c>
      <c r="AF1199" s="12">
        <f t="shared" si="164"/>
        <v>15</v>
      </c>
      <c r="AG1199" s="12">
        <f t="shared" si="165"/>
        <v>45</v>
      </c>
      <c r="AH1199" s="9">
        <f t="shared" si="169"/>
        <v>3.9787798408488062E-2</v>
      </c>
      <c r="AI1199" s="14">
        <f>VLOOKUP(E1199,'Verweis Faktor'!$A:$B,2,FALSE)</f>
        <v>1</v>
      </c>
      <c r="AJ1199" s="14"/>
      <c r="AK1199" s="14" t="str">
        <f>IF(AL1199="Ja","Versandkosten",VLOOKUP(E1199,'Verweis Belegart'!$A$2:$B$9,2,FALSE))</f>
        <v>Hardware</v>
      </c>
      <c r="AL1199" s="14" t="str">
        <f t="shared" si="170"/>
        <v>Nein</v>
      </c>
      <c r="AM1199" s="14" t="str">
        <f t="shared" si="166"/>
        <v>Positiv</v>
      </c>
    </row>
    <row r="1200" spans="1:39" ht="17.25" customHeight="1" x14ac:dyDescent="0.35">
      <c r="A1200" s="17">
        <v>14571891</v>
      </c>
      <c r="B1200" s="2" t="s">
        <v>1159</v>
      </c>
      <c r="C1200" s="1">
        <v>2025001</v>
      </c>
      <c r="D1200" s="1">
        <v>2000332</v>
      </c>
      <c r="E1200" s="2" t="s">
        <v>34</v>
      </c>
      <c r="F1200" s="2" t="s">
        <v>182</v>
      </c>
      <c r="G1200" s="2" t="s">
        <v>66</v>
      </c>
      <c r="H1200" s="2" t="s">
        <v>1239</v>
      </c>
      <c r="I1200" s="2" t="s">
        <v>1240</v>
      </c>
      <c r="J1200" s="2" t="s">
        <v>103</v>
      </c>
      <c r="K1200" s="2" t="s">
        <v>91</v>
      </c>
      <c r="L1200" s="2" t="s">
        <v>1241</v>
      </c>
      <c r="M1200" s="2" t="s">
        <v>1242</v>
      </c>
      <c r="N1200" s="2" t="s">
        <v>922</v>
      </c>
      <c r="O1200" s="3">
        <v>2</v>
      </c>
      <c r="P1200" s="3">
        <v>74.5</v>
      </c>
      <c r="Q1200" s="3">
        <v>82</v>
      </c>
      <c r="R1200" s="3">
        <v>164</v>
      </c>
      <c r="S1200" s="3">
        <v>7.5</v>
      </c>
      <c r="T1200" s="3">
        <v>15</v>
      </c>
      <c r="U1200" s="3">
        <v>9.14</v>
      </c>
      <c r="V1200" s="2" t="s">
        <v>123</v>
      </c>
      <c r="W1200" s="2" t="s">
        <v>124</v>
      </c>
      <c r="X1200" s="2" t="s">
        <v>44</v>
      </c>
      <c r="Y1200" s="19" t="str">
        <f>VLOOKUP(G1200,'Verweis Kd-Gruppe'!$A$2:$B$8,2,FALSE)</f>
        <v>EXP</v>
      </c>
      <c r="Z1200" s="19" t="str">
        <f>VLOOKUP(J1200,'Verweis Art-Gruppe'!$A$2:$B$15,2,FALSE)</f>
        <v>Geräte</v>
      </c>
      <c r="AA1200" s="19" t="str">
        <f>VLOOKUP(W1200,'Verweis Vertreter'!$A$2:$B$24,2,FALSE)</f>
        <v>Antonio Vuolo</v>
      </c>
      <c r="AB1200" s="12">
        <f t="shared" si="162"/>
        <v>2</v>
      </c>
      <c r="AC1200" s="12">
        <f t="shared" si="167"/>
        <v>74.5</v>
      </c>
      <c r="AD1200" s="12">
        <f t="shared" si="168"/>
        <v>82</v>
      </c>
      <c r="AE1200" s="12">
        <f t="shared" si="163"/>
        <v>164</v>
      </c>
      <c r="AF1200" s="12">
        <f t="shared" si="164"/>
        <v>7.5</v>
      </c>
      <c r="AG1200" s="12">
        <f t="shared" si="165"/>
        <v>15</v>
      </c>
      <c r="AH1200" s="9">
        <f t="shared" si="169"/>
        <v>9.1463414634146339E-2</v>
      </c>
      <c r="AI1200" s="14">
        <f>VLOOKUP(E1200,'Verweis Faktor'!$A:$B,2,FALSE)</f>
        <v>1</v>
      </c>
      <c r="AJ1200" s="14"/>
      <c r="AK1200" s="14" t="str">
        <f>IF(AL1200="Ja","Versandkosten",VLOOKUP(E1200,'Verweis Belegart'!$A$2:$B$9,2,FALSE))</f>
        <v>Hardware</v>
      </c>
      <c r="AL1200" s="14" t="str">
        <f t="shared" si="170"/>
        <v>Nein</v>
      </c>
      <c r="AM1200" s="14" t="str">
        <f t="shared" si="166"/>
        <v>Positiv</v>
      </c>
    </row>
    <row r="1201" spans="1:39" ht="17.25" customHeight="1" x14ac:dyDescent="0.35">
      <c r="A1201" s="17">
        <v>14571891</v>
      </c>
      <c r="B1201" s="2" t="s">
        <v>1159</v>
      </c>
      <c r="C1201" s="1">
        <v>2025001</v>
      </c>
      <c r="D1201" s="1">
        <v>2000332</v>
      </c>
      <c r="E1201" s="2" t="s">
        <v>34</v>
      </c>
      <c r="F1201" s="2" t="s">
        <v>182</v>
      </c>
      <c r="G1201" s="2" t="s">
        <v>66</v>
      </c>
      <c r="H1201" s="2" t="s">
        <v>1239</v>
      </c>
      <c r="I1201" s="2" t="s">
        <v>1240</v>
      </c>
      <c r="J1201" s="2" t="s">
        <v>304</v>
      </c>
      <c r="K1201" s="2" t="s">
        <v>95</v>
      </c>
      <c r="L1201" s="2" t="s">
        <v>1243</v>
      </c>
      <c r="M1201" s="2" t="s">
        <v>1244</v>
      </c>
      <c r="N1201" s="2" t="s">
        <v>1245</v>
      </c>
      <c r="O1201" s="3">
        <v>2</v>
      </c>
      <c r="P1201" s="3">
        <v>175</v>
      </c>
      <c r="Q1201" s="3">
        <v>197</v>
      </c>
      <c r="R1201" s="3">
        <v>394</v>
      </c>
      <c r="S1201" s="3">
        <v>22</v>
      </c>
      <c r="T1201" s="3">
        <v>44</v>
      </c>
      <c r="U1201" s="3">
        <v>11.16</v>
      </c>
      <c r="V1201" s="2" t="s">
        <v>123</v>
      </c>
      <c r="W1201" s="2" t="s">
        <v>124</v>
      </c>
      <c r="X1201" s="2" t="s">
        <v>44</v>
      </c>
      <c r="Y1201" s="19" t="str">
        <f>VLOOKUP(G1201,'Verweis Kd-Gruppe'!$A$2:$B$8,2,FALSE)</f>
        <v>EXP</v>
      </c>
      <c r="Z1201" s="19" t="str">
        <f>VLOOKUP(J1201,'Verweis Art-Gruppe'!$A$2:$B$15,2,FALSE)</f>
        <v>Zubehör</v>
      </c>
      <c r="AA1201" s="19" t="str">
        <f>VLOOKUP(W1201,'Verweis Vertreter'!$A$2:$B$24,2,FALSE)</f>
        <v>Antonio Vuolo</v>
      </c>
      <c r="AB1201" s="12">
        <f t="shared" si="162"/>
        <v>2</v>
      </c>
      <c r="AC1201" s="12">
        <f t="shared" si="167"/>
        <v>175</v>
      </c>
      <c r="AD1201" s="12">
        <f t="shared" si="168"/>
        <v>197</v>
      </c>
      <c r="AE1201" s="12">
        <f t="shared" si="163"/>
        <v>394</v>
      </c>
      <c r="AF1201" s="12">
        <f t="shared" si="164"/>
        <v>22</v>
      </c>
      <c r="AG1201" s="12">
        <f t="shared" si="165"/>
        <v>44</v>
      </c>
      <c r="AH1201" s="9">
        <f t="shared" si="169"/>
        <v>0.1116751269035533</v>
      </c>
      <c r="AI1201" s="14">
        <f>VLOOKUP(E1201,'Verweis Faktor'!$A:$B,2,FALSE)</f>
        <v>1</v>
      </c>
      <c r="AJ1201" s="14"/>
      <c r="AK1201" s="14" t="str">
        <f>IF(AL1201="Ja","Versandkosten",VLOOKUP(E1201,'Verweis Belegart'!$A$2:$B$9,2,FALSE))</f>
        <v>Hardware</v>
      </c>
      <c r="AL1201" s="14" t="str">
        <f t="shared" si="170"/>
        <v>Nein</v>
      </c>
      <c r="AM1201" s="14" t="str">
        <f t="shared" si="166"/>
        <v>Positiv</v>
      </c>
    </row>
    <row r="1202" spans="1:39" ht="17.25" customHeight="1" x14ac:dyDescent="0.35">
      <c r="A1202" s="17">
        <v>14571891</v>
      </c>
      <c r="B1202" s="2" t="s">
        <v>1159</v>
      </c>
      <c r="C1202" s="1">
        <v>2025001</v>
      </c>
      <c r="D1202" s="1">
        <v>2000332</v>
      </c>
      <c r="E1202" s="2" t="s">
        <v>34</v>
      </c>
      <c r="F1202" s="2" t="s">
        <v>182</v>
      </c>
      <c r="G1202" s="2" t="s">
        <v>66</v>
      </c>
      <c r="H1202" s="2" t="s">
        <v>1239</v>
      </c>
      <c r="I1202" s="2" t="s">
        <v>1240</v>
      </c>
      <c r="J1202" s="2" t="s">
        <v>304</v>
      </c>
      <c r="K1202" s="2" t="s">
        <v>99</v>
      </c>
      <c r="L1202" s="2" t="s">
        <v>1243</v>
      </c>
      <c r="M1202" s="2" t="s">
        <v>1244</v>
      </c>
      <c r="N1202" s="2" t="s">
        <v>1245</v>
      </c>
      <c r="O1202" s="3">
        <v>3</v>
      </c>
      <c r="P1202" s="3">
        <v>175</v>
      </c>
      <c r="Q1202" s="3">
        <v>197</v>
      </c>
      <c r="R1202" s="3">
        <v>591</v>
      </c>
      <c r="S1202" s="3">
        <v>22</v>
      </c>
      <c r="T1202" s="3">
        <v>66</v>
      </c>
      <c r="U1202" s="3">
        <v>11.16</v>
      </c>
      <c r="V1202" s="2" t="s">
        <v>123</v>
      </c>
      <c r="W1202" s="2" t="s">
        <v>124</v>
      </c>
      <c r="X1202" s="2" t="s">
        <v>44</v>
      </c>
      <c r="Y1202" s="19" t="str">
        <f>VLOOKUP(G1202,'Verweis Kd-Gruppe'!$A$2:$B$8,2,FALSE)</f>
        <v>EXP</v>
      </c>
      <c r="Z1202" s="19" t="str">
        <f>VLOOKUP(J1202,'Verweis Art-Gruppe'!$A$2:$B$15,2,FALSE)</f>
        <v>Zubehör</v>
      </c>
      <c r="AA1202" s="19" t="str">
        <f>VLOOKUP(W1202,'Verweis Vertreter'!$A$2:$B$24,2,FALSE)</f>
        <v>Antonio Vuolo</v>
      </c>
      <c r="AB1202" s="12">
        <f t="shared" si="162"/>
        <v>3</v>
      </c>
      <c r="AC1202" s="12">
        <f t="shared" si="167"/>
        <v>175</v>
      </c>
      <c r="AD1202" s="12">
        <f t="shared" si="168"/>
        <v>197</v>
      </c>
      <c r="AE1202" s="12">
        <f t="shared" si="163"/>
        <v>591</v>
      </c>
      <c r="AF1202" s="12">
        <f t="shared" si="164"/>
        <v>22</v>
      </c>
      <c r="AG1202" s="12">
        <f t="shared" si="165"/>
        <v>66</v>
      </c>
      <c r="AH1202" s="9">
        <f t="shared" si="169"/>
        <v>0.1116751269035533</v>
      </c>
      <c r="AI1202" s="14">
        <f>VLOOKUP(E1202,'Verweis Faktor'!$A:$B,2,FALSE)</f>
        <v>1</v>
      </c>
      <c r="AJ1202" s="14"/>
      <c r="AK1202" s="14" t="str">
        <f>IF(AL1202="Ja","Versandkosten",VLOOKUP(E1202,'Verweis Belegart'!$A$2:$B$9,2,FALSE))</f>
        <v>Hardware</v>
      </c>
      <c r="AL1202" s="14" t="str">
        <f t="shared" si="170"/>
        <v>Nein</v>
      </c>
      <c r="AM1202" s="14" t="str">
        <f t="shared" si="166"/>
        <v>Positiv</v>
      </c>
    </row>
    <row r="1203" spans="1:39" ht="17.25" customHeight="1" x14ac:dyDescent="0.35">
      <c r="A1203" s="17">
        <v>14571891</v>
      </c>
      <c r="B1203" s="2" t="s">
        <v>1159</v>
      </c>
      <c r="C1203" s="1">
        <v>2025001</v>
      </c>
      <c r="D1203" s="1">
        <v>2000332</v>
      </c>
      <c r="E1203" s="2" t="s">
        <v>34</v>
      </c>
      <c r="F1203" s="2" t="s">
        <v>182</v>
      </c>
      <c r="G1203" s="2" t="s">
        <v>66</v>
      </c>
      <c r="H1203" s="2" t="s">
        <v>1239</v>
      </c>
      <c r="I1203" s="2" t="s">
        <v>1240</v>
      </c>
      <c r="J1203" s="2" t="s">
        <v>304</v>
      </c>
      <c r="K1203" s="2" t="s">
        <v>103</v>
      </c>
      <c r="L1203" s="2" t="s">
        <v>1406</v>
      </c>
      <c r="M1203" s="2" t="s">
        <v>1407</v>
      </c>
      <c r="N1203" s="2" t="s">
        <v>1408</v>
      </c>
      <c r="O1203" s="3">
        <v>1</v>
      </c>
      <c r="P1203" s="3">
        <v>16.010000000000002</v>
      </c>
      <c r="Q1203" s="3">
        <v>18.5</v>
      </c>
      <c r="R1203" s="3">
        <v>18.5</v>
      </c>
      <c r="S1203" s="3">
        <v>2.4900000000000002</v>
      </c>
      <c r="T1203" s="3">
        <v>2.4900000000000002</v>
      </c>
      <c r="U1203" s="3">
        <v>13.45</v>
      </c>
      <c r="V1203" s="2" t="s">
        <v>123</v>
      </c>
      <c r="W1203" s="2" t="s">
        <v>124</v>
      </c>
      <c r="X1203" s="2" t="s">
        <v>44</v>
      </c>
      <c r="Y1203" s="19" t="str">
        <f>VLOOKUP(G1203,'Verweis Kd-Gruppe'!$A$2:$B$8,2,FALSE)</f>
        <v>EXP</v>
      </c>
      <c r="Z1203" s="19" t="str">
        <f>VLOOKUP(J1203,'Verweis Art-Gruppe'!$A$2:$B$15,2,FALSE)</f>
        <v>Zubehör</v>
      </c>
      <c r="AA1203" s="19" t="str">
        <f>VLOOKUP(W1203,'Verweis Vertreter'!$A$2:$B$24,2,FALSE)</f>
        <v>Antonio Vuolo</v>
      </c>
      <c r="AB1203" s="12">
        <f t="shared" si="162"/>
        <v>1</v>
      </c>
      <c r="AC1203" s="12">
        <f t="shared" si="167"/>
        <v>16.010000000000002</v>
      </c>
      <c r="AD1203" s="12">
        <f t="shared" si="168"/>
        <v>18.5</v>
      </c>
      <c r="AE1203" s="12">
        <f t="shared" si="163"/>
        <v>18.5</v>
      </c>
      <c r="AF1203" s="12">
        <f t="shared" si="164"/>
        <v>2.4900000000000002</v>
      </c>
      <c r="AG1203" s="12">
        <f t="shared" si="165"/>
        <v>2.4900000000000002</v>
      </c>
      <c r="AH1203" s="9">
        <f t="shared" si="169"/>
        <v>0.13459459459459461</v>
      </c>
      <c r="AI1203" s="14">
        <f>VLOOKUP(E1203,'Verweis Faktor'!$A:$B,2,FALSE)</f>
        <v>1</v>
      </c>
      <c r="AJ1203" s="14"/>
      <c r="AK1203" s="14" t="str">
        <f>IF(AL1203="Ja","Versandkosten",VLOOKUP(E1203,'Verweis Belegart'!$A$2:$B$9,2,FALSE))</f>
        <v>Hardware</v>
      </c>
      <c r="AL1203" s="14" t="str">
        <f t="shared" si="170"/>
        <v>Nein</v>
      </c>
      <c r="AM1203" s="14" t="str">
        <f t="shared" si="166"/>
        <v>Positiv</v>
      </c>
    </row>
    <row r="1204" spans="1:39" ht="17.25" customHeight="1" x14ac:dyDescent="0.35">
      <c r="A1204" s="17">
        <v>14571891</v>
      </c>
      <c r="B1204" s="2" t="s">
        <v>1159</v>
      </c>
      <c r="C1204" s="1">
        <v>2025001</v>
      </c>
      <c r="D1204" s="1">
        <v>2000332</v>
      </c>
      <c r="E1204" s="2" t="s">
        <v>34</v>
      </c>
      <c r="F1204" s="2" t="s">
        <v>182</v>
      </c>
      <c r="G1204" s="2" t="s">
        <v>66</v>
      </c>
      <c r="H1204" s="2" t="s">
        <v>1239</v>
      </c>
      <c r="I1204" s="2" t="s">
        <v>1240</v>
      </c>
      <c r="J1204" s="2" t="s">
        <v>304</v>
      </c>
      <c r="K1204" s="2" t="s">
        <v>107</v>
      </c>
      <c r="L1204" s="2" t="s">
        <v>583</v>
      </c>
      <c r="M1204" s="2" t="s">
        <v>584</v>
      </c>
      <c r="N1204" s="2" t="s">
        <v>585</v>
      </c>
      <c r="O1204" s="3">
        <v>1</v>
      </c>
      <c r="P1204" s="3">
        <v>18.688199999999998</v>
      </c>
      <c r="Q1204" s="3">
        <v>22</v>
      </c>
      <c r="R1204" s="3">
        <v>22</v>
      </c>
      <c r="S1204" s="3">
        <v>3.3117999999999999</v>
      </c>
      <c r="T1204" s="3">
        <v>3.31</v>
      </c>
      <c r="U1204" s="3">
        <v>15.05</v>
      </c>
      <c r="V1204" s="2" t="s">
        <v>123</v>
      </c>
      <c r="W1204" s="2" t="s">
        <v>124</v>
      </c>
      <c r="X1204" s="2" t="s">
        <v>44</v>
      </c>
      <c r="Y1204" s="19" t="str">
        <f>VLOOKUP(G1204,'Verweis Kd-Gruppe'!$A$2:$B$8,2,FALSE)</f>
        <v>EXP</v>
      </c>
      <c r="Z1204" s="19" t="str">
        <f>VLOOKUP(J1204,'Verweis Art-Gruppe'!$A$2:$B$15,2,FALSE)</f>
        <v>Zubehör</v>
      </c>
      <c r="AA1204" s="19" t="str">
        <f>VLOOKUP(W1204,'Verweis Vertreter'!$A$2:$B$24,2,FALSE)</f>
        <v>Antonio Vuolo</v>
      </c>
      <c r="AB1204" s="12">
        <f t="shared" si="162"/>
        <v>1</v>
      </c>
      <c r="AC1204" s="12">
        <f t="shared" si="167"/>
        <v>18.688199999999998</v>
      </c>
      <c r="AD1204" s="12">
        <f t="shared" si="168"/>
        <v>22</v>
      </c>
      <c r="AE1204" s="12">
        <f t="shared" si="163"/>
        <v>22</v>
      </c>
      <c r="AF1204" s="12">
        <f t="shared" si="164"/>
        <v>3.3117999999999999</v>
      </c>
      <c r="AG1204" s="12">
        <f t="shared" si="165"/>
        <v>3.31</v>
      </c>
      <c r="AH1204" s="9">
        <f t="shared" si="169"/>
        <v>0.15045454545454545</v>
      </c>
      <c r="AI1204" s="14">
        <f>VLOOKUP(E1204,'Verweis Faktor'!$A:$B,2,FALSE)</f>
        <v>1</v>
      </c>
      <c r="AJ1204" s="14"/>
      <c r="AK1204" s="14" t="str">
        <f>IF(AL1204="Ja","Versandkosten",VLOOKUP(E1204,'Verweis Belegart'!$A$2:$B$9,2,FALSE))</f>
        <v>Hardware</v>
      </c>
      <c r="AL1204" s="14" t="str">
        <f t="shared" si="170"/>
        <v>Nein</v>
      </c>
      <c r="AM1204" s="14" t="str">
        <f t="shared" si="166"/>
        <v>Positiv</v>
      </c>
    </row>
    <row r="1205" spans="1:39" ht="17.25" customHeight="1" x14ac:dyDescent="0.35">
      <c r="A1205" s="17">
        <v>14571891</v>
      </c>
      <c r="B1205" s="2" t="s">
        <v>1159</v>
      </c>
      <c r="C1205" s="1">
        <v>2025001</v>
      </c>
      <c r="D1205" s="1">
        <v>2000332</v>
      </c>
      <c r="E1205" s="2" t="s">
        <v>34</v>
      </c>
      <c r="F1205" s="2" t="s">
        <v>182</v>
      </c>
      <c r="G1205" s="2" t="s">
        <v>66</v>
      </c>
      <c r="H1205" s="2" t="s">
        <v>1239</v>
      </c>
      <c r="I1205" s="2" t="s">
        <v>1240</v>
      </c>
      <c r="J1205" s="2" t="s">
        <v>304</v>
      </c>
      <c r="K1205" s="2" t="s">
        <v>111</v>
      </c>
      <c r="L1205" s="2" t="s">
        <v>583</v>
      </c>
      <c r="M1205" s="2" t="s">
        <v>584</v>
      </c>
      <c r="N1205" s="2" t="s">
        <v>585</v>
      </c>
      <c r="O1205" s="3">
        <v>1</v>
      </c>
      <c r="P1205" s="3">
        <v>18.688199999999998</v>
      </c>
      <c r="Q1205" s="3">
        <v>22</v>
      </c>
      <c r="R1205" s="3">
        <v>22</v>
      </c>
      <c r="S1205" s="3">
        <v>3.3117999999999999</v>
      </c>
      <c r="T1205" s="3">
        <v>3.31</v>
      </c>
      <c r="U1205" s="3">
        <v>15.05</v>
      </c>
      <c r="V1205" s="2" t="s">
        <v>123</v>
      </c>
      <c r="W1205" s="2" t="s">
        <v>124</v>
      </c>
      <c r="X1205" s="2" t="s">
        <v>44</v>
      </c>
      <c r="Y1205" s="19" t="str">
        <f>VLOOKUP(G1205,'Verweis Kd-Gruppe'!$A$2:$B$8,2,FALSE)</f>
        <v>EXP</v>
      </c>
      <c r="Z1205" s="19" t="str">
        <f>VLOOKUP(J1205,'Verweis Art-Gruppe'!$A$2:$B$15,2,FALSE)</f>
        <v>Zubehör</v>
      </c>
      <c r="AA1205" s="19" t="str">
        <f>VLOOKUP(W1205,'Verweis Vertreter'!$A$2:$B$24,2,FALSE)</f>
        <v>Antonio Vuolo</v>
      </c>
      <c r="AB1205" s="12">
        <f t="shared" si="162"/>
        <v>1</v>
      </c>
      <c r="AC1205" s="12">
        <f t="shared" si="167"/>
        <v>18.688199999999998</v>
      </c>
      <c r="AD1205" s="12">
        <f t="shared" si="168"/>
        <v>22</v>
      </c>
      <c r="AE1205" s="12">
        <f t="shared" si="163"/>
        <v>22</v>
      </c>
      <c r="AF1205" s="12">
        <f t="shared" si="164"/>
        <v>3.3117999999999999</v>
      </c>
      <c r="AG1205" s="12">
        <f t="shared" si="165"/>
        <v>3.31</v>
      </c>
      <c r="AH1205" s="9">
        <f t="shared" si="169"/>
        <v>0.15045454545454545</v>
      </c>
      <c r="AI1205" s="14">
        <f>VLOOKUP(E1205,'Verweis Faktor'!$A:$B,2,FALSE)</f>
        <v>1</v>
      </c>
      <c r="AJ1205" s="14"/>
      <c r="AK1205" s="14" t="str">
        <f>IF(AL1205="Ja","Versandkosten",VLOOKUP(E1205,'Verweis Belegart'!$A$2:$B$9,2,FALSE))</f>
        <v>Hardware</v>
      </c>
      <c r="AL1205" s="14" t="str">
        <f t="shared" si="170"/>
        <v>Nein</v>
      </c>
      <c r="AM1205" s="14" t="str">
        <f t="shared" si="166"/>
        <v>Positiv</v>
      </c>
    </row>
    <row r="1206" spans="1:39" ht="17.25" customHeight="1" x14ac:dyDescent="0.35">
      <c r="A1206" s="17">
        <v>14571891</v>
      </c>
      <c r="B1206" s="2" t="s">
        <v>1159</v>
      </c>
      <c r="C1206" s="1">
        <v>2025001</v>
      </c>
      <c r="D1206" s="1">
        <v>2000332</v>
      </c>
      <c r="E1206" s="2" t="s">
        <v>34</v>
      </c>
      <c r="F1206" s="2" t="s">
        <v>182</v>
      </c>
      <c r="G1206" s="2" t="s">
        <v>66</v>
      </c>
      <c r="H1206" s="2" t="s">
        <v>1239</v>
      </c>
      <c r="I1206" s="2" t="s">
        <v>1240</v>
      </c>
      <c r="J1206" s="2" t="s">
        <v>103</v>
      </c>
      <c r="K1206" s="2" t="s">
        <v>115</v>
      </c>
      <c r="L1206" s="2" t="s">
        <v>920</v>
      </c>
      <c r="M1206" s="2" t="s">
        <v>921</v>
      </c>
      <c r="N1206" s="2" t="s">
        <v>922</v>
      </c>
      <c r="O1206" s="3">
        <v>1</v>
      </c>
      <c r="P1206" s="3">
        <v>74.601299999999995</v>
      </c>
      <c r="Q1206" s="3">
        <v>83</v>
      </c>
      <c r="R1206" s="3">
        <v>83</v>
      </c>
      <c r="S1206" s="3">
        <v>8.3986999999999998</v>
      </c>
      <c r="T1206" s="3">
        <v>8.4</v>
      </c>
      <c r="U1206" s="3">
        <v>10.11</v>
      </c>
      <c r="V1206" s="2" t="s">
        <v>123</v>
      </c>
      <c r="W1206" s="2" t="s">
        <v>124</v>
      </c>
      <c r="X1206" s="2" t="s">
        <v>44</v>
      </c>
      <c r="Y1206" s="19" t="str">
        <f>VLOOKUP(G1206,'Verweis Kd-Gruppe'!$A$2:$B$8,2,FALSE)</f>
        <v>EXP</v>
      </c>
      <c r="Z1206" s="19" t="str">
        <f>VLOOKUP(J1206,'Verweis Art-Gruppe'!$A$2:$B$15,2,FALSE)</f>
        <v>Geräte</v>
      </c>
      <c r="AA1206" s="19" t="str">
        <f>VLOOKUP(W1206,'Verweis Vertreter'!$A$2:$B$24,2,FALSE)</f>
        <v>Antonio Vuolo</v>
      </c>
      <c r="AB1206" s="12">
        <f t="shared" si="162"/>
        <v>1</v>
      </c>
      <c r="AC1206" s="12">
        <f t="shared" si="167"/>
        <v>74.601299999999995</v>
      </c>
      <c r="AD1206" s="12">
        <f t="shared" si="168"/>
        <v>83</v>
      </c>
      <c r="AE1206" s="12">
        <f t="shared" si="163"/>
        <v>83</v>
      </c>
      <c r="AF1206" s="12">
        <f t="shared" si="164"/>
        <v>8.3986999999999998</v>
      </c>
      <c r="AG1206" s="12">
        <f t="shared" si="165"/>
        <v>8.4</v>
      </c>
      <c r="AH1206" s="9">
        <f t="shared" si="169"/>
        <v>0.10120481927710843</v>
      </c>
      <c r="AI1206" s="14">
        <f>VLOOKUP(E1206,'Verweis Faktor'!$A:$B,2,FALSE)</f>
        <v>1</v>
      </c>
      <c r="AJ1206" s="14"/>
      <c r="AK1206" s="14" t="str">
        <f>IF(AL1206="Ja","Versandkosten",VLOOKUP(E1206,'Verweis Belegart'!$A$2:$B$9,2,FALSE))</f>
        <v>Hardware</v>
      </c>
      <c r="AL1206" s="14" t="str">
        <f t="shared" si="170"/>
        <v>Nein</v>
      </c>
      <c r="AM1206" s="14" t="str">
        <f t="shared" si="166"/>
        <v>Positiv</v>
      </c>
    </row>
    <row r="1207" spans="1:39" ht="17.25" customHeight="1" x14ac:dyDescent="0.35">
      <c r="A1207" s="17">
        <v>14571891</v>
      </c>
      <c r="B1207" s="2" t="s">
        <v>1159</v>
      </c>
      <c r="C1207" s="1">
        <v>2025001</v>
      </c>
      <c r="D1207" s="1">
        <v>2000332</v>
      </c>
      <c r="E1207" s="2" t="s">
        <v>34</v>
      </c>
      <c r="F1207" s="2" t="s">
        <v>182</v>
      </c>
      <c r="G1207" s="2" t="s">
        <v>66</v>
      </c>
      <c r="H1207" s="2" t="s">
        <v>1239</v>
      </c>
      <c r="I1207" s="2" t="s">
        <v>1240</v>
      </c>
      <c r="J1207" s="2" t="s">
        <v>103</v>
      </c>
      <c r="K1207" s="2" t="s">
        <v>289</v>
      </c>
      <c r="L1207" s="2" t="s">
        <v>668</v>
      </c>
      <c r="M1207" s="2" t="s">
        <v>669</v>
      </c>
      <c r="N1207" s="2" t="s">
        <v>670</v>
      </c>
      <c r="O1207" s="3">
        <v>1</v>
      </c>
      <c r="P1207" s="3">
        <v>350</v>
      </c>
      <c r="Q1207" s="3">
        <v>359</v>
      </c>
      <c r="R1207" s="3">
        <v>359</v>
      </c>
      <c r="S1207" s="3">
        <v>9</v>
      </c>
      <c r="T1207" s="3">
        <v>9</v>
      </c>
      <c r="U1207" s="3">
        <v>2.5</v>
      </c>
      <c r="V1207" s="2" t="s">
        <v>123</v>
      </c>
      <c r="W1207" s="2" t="s">
        <v>124</v>
      </c>
      <c r="X1207" s="2" t="s">
        <v>44</v>
      </c>
      <c r="Y1207" s="19" t="str">
        <f>VLOOKUP(G1207,'Verweis Kd-Gruppe'!$A$2:$B$8,2,FALSE)</f>
        <v>EXP</v>
      </c>
      <c r="Z1207" s="19" t="str">
        <f>VLOOKUP(J1207,'Verweis Art-Gruppe'!$A$2:$B$15,2,FALSE)</f>
        <v>Geräte</v>
      </c>
      <c r="AA1207" s="19" t="str">
        <f>VLOOKUP(W1207,'Verweis Vertreter'!$A$2:$B$24,2,FALSE)</f>
        <v>Antonio Vuolo</v>
      </c>
      <c r="AB1207" s="12">
        <f t="shared" si="162"/>
        <v>1</v>
      </c>
      <c r="AC1207" s="12">
        <f t="shared" si="167"/>
        <v>350</v>
      </c>
      <c r="AD1207" s="12">
        <f t="shared" si="168"/>
        <v>359</v>
      </c>
      <c r="AE1207" s="12">
        <f t="shared" si="163"/>
        <v>359</v>
      </c>
      <c r="AF1207" s="12">
        <f t="shared" si="164"/>
        <v>9</v>
      </c>
      <c r="AG1207" s="12">
        <f t="shared" si="165"/>
        <v>9</v>
      </c>
      <c r="AH1207" s="9">
        <f t="shared" si="169"/>
        <v>2.5069637883008356E-2</v>
      </c>
      <c r="AI1207" s="14">
        <f>VLOOKUP(E1207,'Verweis Faktor'!$A:$B,2,FALSE)</f>
        <v>1</v>
      </c>
      <c r="AJ1207" s="14"/>
      <c r="AK1207" s="14" t="str">
        <f>IF(AL1207="Ja","Versandkosten",VLOOKUP(E1207,'Verweis Belegart'!$A$2:$B$9,2,FALSE))</f>
        <v>Hardware</v>
      </c>
      <c r="AL1207" s="14" t="str">
        <f t="shared" si="170"/>
        <v>Nein</v>
      </c>
      <c r="AM1207" s="14" t="str">
        <f t="shared" si="166"/>
        <v>Positiv</v>
      </c>
    </row>
    <row r="1208" spans="1:39" ht="17.25" customHeight="1" x14ac:dyDescent="0.35">
      <c r="A1208" s="17">
        <v>14571891</v>
      </c>
      <c r="B1208" s="2" t="s">
        <v>1159</v>
      </c>
      <c r="C1208" s="1">
        <v>2025001</v>
      </c>
      <c r="D1208" s="1">
        <v>2000332</v>
      </c>
      <c r="E1208" s="2" t="s">
        <v>34</v>
      </c>
      <c r="F1208" s="2" t="s">
        <v>182</v>
      </c>
      <c r="G1208" s="2" t="s">
        <v>66</v>
      </c>
      <c r="H1208" s="2" t="s">
        <v>1239</v>
      </c>
      <c r="I1208" s="2" t="s">
        <v>1240</v>
      </c>
      <c r="J1208" s="2" t="s">
        <v>103</v>
      </c>
      <c r="K1208" s="2" t="s">
        <v>293</v>
      </c>
      <c r="L1208" s="2" t="s">
        <v>1025</v>
      </c>
      <c r="M1208" s="2" t="s">
        <v>1026</v>
      </c>
      <c r="N1208" s="2" t="s">
        <v>670</v>
      </c>
      <c r="O1208" s="3">
        <v>1</v>
      </c>
      <c r="P1208" s="3">
        <v>349.0795</v>
      </c>
      <c r="Q1208" s="3">
        <v>359</v>
      </c>
      <c r="R1208" s="3">
        <v>359</v>
      </c>
      <c r="S1208" s="3">
        <v>9.9205000000000005</v>
      </c>
      <c r="T1208" s="3">
        <v>9.92</v>
      </c>
      <c r="U1208" s="3">
        <v>2.76</v>
      </c>
      <c r="V1208" s="2" t="s">
        <v>123</v>
      </c>
      <c r="W1208" s="2" t="s">
        <v>124</v>
      </c>
      <c r="X1208" s="2" t="s">
        <v>44</v>
      </c>
      <c r="Y1208" s="19" t="str">
        <f>VLOOKUP(G1208,'Verweis Kd-Gruppe'!$A$2:$B$8,2,FALSE)</f>
        <v>EXP</v>
      </c>
      <c r="Z1208" s="19" t="str">
        <f>VLOOKUP(J1208,'Verweis Art-Gruppe'!$A$2:$B$15,2,FALSE)</f>
        <v>Geräte</v>
      </c>
      <c r="AA1208" s="19" t="str">
        <f>VLOOKUP(W1208,'Verweis Vertreter'!$A$2:$B$24,2,FALSE)</f>
        <v>Antonio Vuolo</v>
      </c>
      <c r="AB1208" s="12">
        <f t="shared" si="162"/>
        <v>1</v>
      </c>
      <c r="AC1208" s="12">
        <f t="shared" si="167"/>
        <v>349.0795</v>
      </c>
      <c r="AD1208" s="12">
        <f t="shared" si="168"/>
        <v>359</v>
      </c>
      <c r="AE1208" s="12">
        <f t="shared" si="163"/>
        <v>359</v>
      </c>
      <c r="AF1208" s="12">
        <f t="shared" si="164"/>
        <v>9.9205000000000005</v>
      </c>
      <c r="AG1208" s="12">
        <f t="shared" si="165"/>
        <v>9.92</v>
      </c>
      <c r="AH1208" s="9">
        <f t="shared" si="169"/>
        <v>2.7632311977715877E-2</v>
      </c>
      <c r="AI1208" s="14">
        <f>VLOOKUP(E1208,'Verweis Faktor'!$A:$B,2,FALSE)</f>
        <v>1</v>
      </c>
      <c r="AJ1208" s="14"/>
      <c r="AK1208" s="14" t="str">
        <f>IF(AL1208="Ja","Versandkosten",VLOOKUP(E1208,'Verweis Belegart'!$A$2:$B$9,2,FALSE))</f>
        <v>Hardware</v>
      </c>
      <c r="AL1208" s="14" t="str">
        <f t="shared" si="170"/>
        <v>Nein</v>
      </c>
      <c r="AM1208" s="14" t="str">
        <f t="shared" si="166"/>
        <v>Positiv</v>
      </c>
    </row>
    <row r="1209" spans="1:39" ht="17.25" customHeight="1" x14ac:dyDescent="0.35">
      <c r="A1209" s="17">
        <v>14571891</v>
      </c>
      <c r="B1209" s="2" t="s">
        <v>1159</v>
      </c>
      <c r="C1209" s="1">
        <v>2025001</v>
      </c>
      <c r="D1209" s="1">
        <v>2000332</v>
      </c>
      <c r="E1209" s="2" t="s">
        <v>34</v>
      </c>
      <c r="F1209" s="2" t="s">
        <v>182</v>
      </c>
      <c r="G1209" s="2" t="s">
        <v>66</v>
      </c>
      <c r="H1209" s="2" t="s">
        <v>1239</v>
      </c>
      <c r="I1209" s="2" t="s">
        <v>1240</v>
      </c>
      <c r="J1209" s="2" t="s">
        <v>103</v>
      </c>
      <c r="K1209" s="2" t="s">
        <v>296</v>
      </c>
      <c r="L1209" s="2" t="s">
        <v>1025</v>
      </c>
      <c r="M1209" s="2" t="s">
        <v>1026</v>
      </c>
      <c r="N1209" s="2" t="s">
        <v>670</v>
      </c>
      <c r="O1209" s="3">
        <v>1</v>
      </c>
      <c r="P1209" s="3">
        <v>349.0795</v>
      </c>
      <c r="Q1209" s="3">
        <v>359</v>
      </c>
      <c r="R1209" s="3">
        <v>359</v>
      </c>
      <c r="S1209" s="3">
        <v>9.9205000000000005</v>
      </c>
      <c r="T1209" s="3">
        <v>9.92</v>
      </c>
      <c r="U1209" s="3">
        <v>2.76</v>
      </c>
      <c r="V1209" s="2" t="s">
        <v>123</v>
      </c>
      <c r="W1209" s="2" t="s">
        <v>124</v>
      </c>
      <c r="X1209" s="2" t="s">
        <v>44</v>
      </c>
      <c r="Y1209" s="19" t="str">
        <f>VLOOKUP(G1209,'Verweis Kd-Gruppe'!$A$2:$B$8,2,FALSE)</f>
        <v>EXP</v>
      </c>
      <c r="Z1209" s="19" t="str">
        <f>VLOOKUP(J1209,'Verweis Art-Gruppe'!$A$2:$B$15,2,FALSE)</f>
        <v>Geräte</v>
      </c>
      <c r="AA1209" s="19" t="str">
        <f>VLOOKUP(W1209,'Verweis Vertreter'!$A$2:$B$24,2,FALSE)</f>
        <v>Antonio Vuolo</v>
      </c>
      <c r="AB1209" s="12">
        <f t="shared" si="162"/>
        <v>1</v>
      </c>
      <c r="AC1209" s="12">
        <f t="shared" si="167"/>
        <v>349.0795</v>
      </c>
      <c r="AD1209" s="12">
        <f t="shared" si="168"/>
        <v>359</v>
      </c>
      <c r="AE1209" s="12">
        <f t="shared" si="163"/>
        <v>359</v>
      </c>
      <c r="AF1209" s="12">
        <f t="shared" si="164"/>
        <v>9.9205000000000005</v>
      </c>
      <c r="AG1209" s="12">
        <f t="shared" si="165"/>
        <v>9.92</v>
      </c>
      <c r="AH1209" s="9">
        <f t="shared" si="169"/>
        <v>2.7632311977715877E-2</v>
      </c>
      <c r="AI1209" s="14">
        <f>VLOOKUP(E1209,'Verweis Faktor'!$A:$B,2,FALSE)</f>
        <v>1</v>
      </c>
      <c r="AJ1209" s="14"/>
      <c r="AK1209" s="14" t="str">
        <f>IF(AL1209="Ja","Versandkosten",VLOOKUP(E1209,'Verweis Belegart'!$A$2:$B$9,2,FALSE))</f>
        <v>Hardware</v>
      </c>
      <c r="AL1209" s="14" t="str">
        <f t="shared" si="170"/>
        <v>Nein</v>
      </c>
      <c r="AM1209" s="14" t="str">
        <f t="shared" si="166"/>
        <v>Positiv</v>
      </c>
    </row>
    <row r="1210" spans="1:39" ht="17.25" customHeight="1" x14ac:dyDescent="0.35">
      <c r="A1210" s="17">
        <v>14571891</v>
      </c>
      <c r="B1210" s="2" t="s">
        <v>1159</v>
      </c>
      <c r="C1210" s="1">
        <v>2025001</v>
      </c>
      <c r="D1210" s="1">
        <v>2000332</v>
      </c>
      <c r="E1210" s="2" t="s">
        <v>34</v>
      </c>
      <c r="F1210" s="2" t="s">
        <v>182</v>
      </c>
      <c r="G1210" s="2" t="s">
        <v>66</v>
      </c>
      <c r="H1210" s="2" t="s">
        <v>1239</v>
      </c>
      <c r="I1210" s="2" t="s">
        <v>1240</v>
      </c>
      <c r="J1210" s="2" t="s">
        <v>103</v>
      </c>
      <c r="K1210" s="2" t="s">
        <v>299</v>
      </c>
      <c r="L1210" s="2" t="s">
        <v>608</v>
      </c>
      <c r="M1210" s="2" t="s">
        <v>609</v>
      </c>
      <c r="N1210" s="2" t="s">
        <v>610</v>
      </c>
      <c r="O1210" s="3">
        <v>5</v>
      </c>
      <c r="P1210" s="3">
        <v>181</v>
      </c>
      <c r="Q1210" s="3">
        <v>190</v>
      </c>
      <c r="R1210" s="3">
        <v>950</v>
      </c>
      <c r="S1210" s="3">
        <v>9</v>
      </c>
      <c r="T1210" s="3">
        <v>45</v>
      </c>
      <c r="U1210" s="3">
        <v>4.7300000000000004</v>
      </c>
      <c r="V1210" s="2" t="s">
        <v>123</v>
      </c>
      <c r="W1210" s="2" t="s">
        <v>124</v>
      </c>
      <c r="X1210" s="2" t="s">
        <v>44</v>
      </c>
      <c r="Y1210" s="19" t="str">
        <f>VLOOKUP(G1210,'Verweis Kd-Gruppe'!$A$2:$B$8,2,FALSE)</f>
        <v>EXP</v>
      </c>
      <c r="Z1210" s="19" t="str">
        <f>VLOOKUP(J1210,'Verweis Art-Gruppe'!$A$2:$B$15,2,FALSE)</f>
        <v>Geräte</v>
      </c>
      <c r="AA1210" s="19" t="str">
        <f>VLOOKUP(W1210,'Verweis Vertreter'!$A$2:$B$24,2,FALSE)</f>
        <v>Antonio Vuolo</v>
      </c>
      <c r="AB1210" s="12">
        <f t="shared" si="162"/>
        <v>5</v>
      </c>
      <c r="AC1210" s="12">
        <f t="shared" si="167"/>
        <v>181</v>
      </c>
      <c r="AD1210" s="12">
        <f t="shared" si="168"/>
        <v>190</v>
      </c>
      <c r="AE1210" s="12">
        <f t="shared" si="163"/>
        <v>950</v>
      </c>
      <c r="AF1210" s="12">
        <f t="shared" si="164"/>
        <v>9</v>
      </c>
      <c r="AG1210" s="12">
        <f t="shared" si="165"/>
        <v>45</v>
      </c>
      <c r="AH1210" s="9">
        <f t="shared" si="169"/>
        <v>4.736842105263158E-2</v>
      </c>
      <c r="AI1210" s="14">
        <f>VLOOKUP(E1210,'Verweis Faktor'!$A:$B,2,FALSE)</f>
        <v>1</v>
      </c>
      <c r="AJ1210" s="14"/>
      <c r="AK1210" s="14" t="str">
        <f>IF(AL1210="Ja","Versandkosten",VLOOKUP(E1210,'Verweis Belegart'!$A$2:$B$9,2,FALSE))</f>
        <v>Hardware</v>
      </c>
      <c r="AL1210" s="14" t="str">
        <f t="shared" si="170"/>
        <v>Nein</v>
      </c>
      <c r="AM1210" s="14" t="str">
        <f t="shared" si="166"/>
        <v>Positiv</v>
      </c>
    </row>
    <row r="1211" spans="1:39" ht="17.25" customHeight="1" x14ac:dyDescent="0.35">
      <c r="A1211" s="17">
        <v>14571891</v>
      </c>
      <c r="B1211" s="2" t="s">
        <v>1159</v>
      </c>
      <c r="C1211" s="1">
        <v>2025001</v>
      </c>
      <c r="D1211" s="1">
        <v>2000332</v>
      </c>
      <c r="E1211" s="2" t="s">
        <v>34</v>
      </c>
      <c r="F1211" s="2" t="s">
        <v>182</v>
      </c>
      <c r="G1211" s="2" t="s">
        <v>66</v>
      </c>
      <c r="H1211" s="2" t="s">
        <v>1239</v>
      </c>
      <c r="I1211" s="2" t="s">
        <v>1240</v>
      </c>
      <c r="J1211" s="2" t="s">
        <v>304</v>
      </c>
      <c r="K1211" s="2" t="s">
        <v>300</v>
      </c>
      <c r="L1211" s="2" t="s">
        <v>602</v>
      </c>
      <c r="M1211" s="2" t="s">
        <v>603</v>
      </c>
      <c r="N1211" s="2" t="s">
        <v>604</v>
      </c>
      <c r="O1211" s="3">
        <v>1</v>
      </c>
      <c r="P1211" s="3">
        <v>298.3</v>
      </c>
      <c r="Q1211" s="3">
        <v>310</v>
      </c>
      <c r="R1211" s="3">
        <v>310</v>
      </c>
      <c r="S1211" s="3">
        <v>11.7</v>
      </c>
      <c r="T1211" s="3">
        <v>11.7</v>
      </c>
      <c r="U1211" s="3">
        <v>3.77</v>
      </c>
      <c r="V1211" s="2" t="s">
        <v>123</v>
      </c>
      <c r="W1211" s="2" t="s">
        <v>124</v>
      </c>
      <c r="X1211" s="2" t="s">
        <v>44</v>
      </c>
      <c r="Y1211" s="19" t="str">
        <f>VLOOKUP(G1211,'Verweis Kd-Gruppe'!$A$2:$B$8,2,FALSE)</f>
        <v>EXP</v>
      </c>
      <c r="Z1211" s="19" t="str">
        <f>VLOOKUP(J1211,'Verweis Art-Gruppe'!$A$2:$B$15,2,FALSE)</f>
        <v>Zubehör</v>
      </c>
      <c r="AA1211" s="19" t="str">
        <f>VLOOKUP(W1211,'Verweis Vertreter'!$A$2:$B$24,2,FALSE)</f>
        <v>Antonio Vuolo</v>
      </c>
      <c r="AB1211" s="12">
        <f t="shared" si="162"/>
        <v>1</v>
      </c>
      <c r="AC1211" s="12">
        <f t="shared" si="167"/>
        <v>298.3</v>
      </c>
      <c r="AD1211" s="12">
        <f t="shared" si="168"/>
        <v>310</v>
      </c>
      <c r="AE1211" s="12">
        <f t="shared" si="163"/>
        <v>310</v>
      </c>
      <c r="AF1211" s="12">
        <f t="shared" si="164"/>
        <v>11.7</v>
      </c>
      <c r="AG1211" s="12">
        <f t="shared" si="165"/>
        <v>11.7</v>
      </c>
      <c r="AH1211" s="9">
        <f t="shared" si="169"/>
        <v>3.7741935483870968E-2</v>
      </c>
      <c r="AI1211" s="14">
        <f>VLOOKUP(E1211,'Verweis Faktor'!$A:$B,2,FALSE)</f>
        <v>1</v>
      </c>
      <c r="AJ1211" s="14"/>
      <c r="AK1211" s="14" t="str">
        <f>IF(AL1211="Ja","Versandkosten",VLOOKUP(E1211,'Verweis Belegart'!$A$2:$B$9,2,FALSE))</f>
        <v>Hardware</v>
      </c>
      <c r="AL1211" s="14" t="str">
        <f t="shared" si="170"/>
        <v>Nein</v>
      </c>
      <c r="AM1211" s="14" t="str">
        <f t="shared" si="166"/>
        <v>Positiv</v>
      </c>
    </row>
    <row r="1212" spans="1:39" ht="17.25" customHeight="1" x14ac:dyDescent="0.35">
      <c r="A1212" s="17">
        <v>14571891</v>
      </c>
      <c r="B1212" s="2" t="s">
        <v>1159</v>
      </c>
      <c r="C1212" s="1">
        <v>2025001</v>
      </c>
      <c r="D1212" s="1">
        <v>2000332</v>
      </c>
      <c r="E1212" s="2" t="s">
        <v>34</v>
      </c>
      <c r="F1212" s="2" t="s">
        <v>182</v>
      </c>
      <c r="G1212" s="2" t="s">
        <v>66</v>
      </c>
      <c r="H1212" s="2" t="s">
        <v>1239</v>
      </c>
      <c r="I1212" s="2" t="s">
        <v>1240</v>
      </c>
      <c r="J1212" s="2" t="s">
        <v>103</v>
      </c>
      <c r="K1212" s="2" t="s">
        <v>301</v>
      </c>
      <c r="L1212" s="2" t="s">
        <v>458</v>
      </c>
      <c r="M1212" s="2" t="s">
        <v>459</v>
      </c>
      <c r="N1212" s="2" t="s">
        <v>41</v>
      </c>
      <c r="O1212" s="3">
        <v>1</v>
      </c>
      <c r="P1212" s="3">
        <v>228.69569999999999</v>
      </c>
      <c r="Q1212" s="3">
        <v>239</v>
      </c>
      <c r="R1212" s="3">
        <v>239</v>
      </c>
      <c r="S1212" s="3">
        <v>10.3043</v>
      </c>
      <c r="T1212" s="3">
        <v>10.3</v>
      </c>
      <c r="U1212" s="3">
        <v>4.3099999999999996</v>
      </c>
      <c r="V1212" s="2" t="s">
        <v>123</v>
      </c>
      <c r="W1212" s="2" t="s">
        <v>124</v>
      </c>
      <c r="X1212" s="2" t="s">
        <v>44</v>
      </c>
      <c r="Y1212" s="19" t="str">
        <f>VLOOKUP(G1212,'Verweis Kd-Gruppe'!$A$2:$B$8,2,FALSE)</f>
        <v>EXP</v>
      </c>
      <c r="Z1212" s="19" t="str">
        <f>VLOOKUP(J1212,'Verweis Art-Gruppe'!$A$2:$B$15,2,FALSE)</f>
        <v>Geräte</v>
      </c>
      <c r="AA1212" s="19" t="str">
        <f>VLOOKUP(W1212,'Verweis Vertreter'!$A$2:$B$24,2,FALSE)</f>
        <v>Antonio Vuolo</v>
      </c>
      <c r="AB1212" s="12">
        <f t="shared" si="162"/>
        <v>1</v>
      </c>
      <c r="AC1212" s="12">
        <f t="shared" si="167"/>
        <v>228.69569999999999</v>
      </c>
      <c r="AD1212" s="12">
        <f t="shared" si="168"/>
        <v>239</v>
      </c>
      <c r="AE1212" s="12">
        <f t="shared" si="163"/>
        <v>239</v>
      </c>
      <c r="AF1212" s="12">
        <f t="shared" si="164"/>
        <v>10.3043</v>
      </c>
      <c r="AG1212" s="12">
        <f t="shared" si="165"/>
        <v>10.3</v>
      </c>
      <c r="AH1212" s="9">
        <f t="shared" si="169"/>
        <v>4.3096234309623435E-2</v>
      </c>
      <c r="AI1212" s="14">
        <f>VLOOKUP(E1212,'Verweis Faktor'!$A:$B,2,FALSE)</f>
        <v>1</v>
      </c>
      <c r="AJ1212" s="14"/>
      <c r="AK1212" s="14" t="str">
        <f>IF(AL1212="Ja","Versandkosten",VLOOKUP(E1212,'Verweis Belegart'!$A$2:$B$9,2,FALSE))</f>
        <v>Hardware</v>
      </c>
      <c r="AL1212" s="14" t="str">
        <f t="shared" si="170"/>
        <v>Nein</v>
      </c>
      <c r="AM1212" s="14" t="str">
        <f t="shared" si="166"/>
        <v>Positiv</v>
      </c>
    </row>
    <row r="1213" spans="1:39" ht="17.25"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304</v>
      </c>
      <c r="L1213" s="2" t="s">
        <v>1409</v>
      </c>
      <c r="M1213" s="2" t="s">
        <v>1410</v>
      </c>
      <c r="N1213" s="2" t="s">
        <v>1251</v>
      </c>
      <c r="O1213" s="3">
        <v>1</v>
      </c>
      <c r="P1213" s="3">
        <v>53.94</v>
      </c>
      <c r="Q1213" s="3">
        <v>57</v>
      </c>
      <c r="R1213" s="3">
        <v>57</v>
      </c>
      <c r="S1213" s="3">
        <v>3.06</v>
      </c>
      <c r="T1213" s="3">
        <v>3.06</v>
      </c>
      <c r="U1213" s="3">
        <v>5.36</v>
      </c>
      <c r="V1213" s="2" t="s">
        <v>123</v>
      </c>
      <c r="W1213" s="2" t="s">
        <v>124</v>
      </c>
      <c r="X1213" s="2" t="s">
        <v>44</v>
      </c>
      <c r="Y1213" s="19" t="str">
        <f>VLOOKUP(G1213,'Verweis Kd-Gruppe'!$A$2:$B$8,2,FALSE)</f>
        <v>EXP</v>
      </c>
      <c r="Z1213" s="19" t="str">
        <f>VLOOKUP(J1213,'Verweis Art-Gruppe'!$A$2:$B$15,2,FALSE)</f>
        <v>Zubehör</v>
      </c>
      <c r="AA1213" s="19" t="str">
        <f>VLOOKUP(W1213,'Verweis Vertreter'!$A$2:$B$24,2,FALSE)</f>
        <v>Antonio Vuolo</v>
      </c>
      <c r="AB1213" s="12">
        <f t="shared" si="162"/>
        <v>1</v>
      </c>
      <c r="AC1213" s="12">
        <f t="shared" si="167"/>
        <v>53.94</v>
      </c>
      <c r="AD1213" s="12">
        <f t="shared" si="168"/>
        <v>57</v>
      </c>
      <c r="AE1213" s="12">
        <f t="shared" si="163"/>
        <v>57</v>
      </c>
      <c r="AF1213" s="12">
        <f t="shared" si="164"/>
        <v>3.06</v>
      </c>
      <c r="AG1213" s="12">
        <f t="shared" si="165"/>
        <v>3.06</v>
      </c>
      <c r="AH1213" s="9">
        <f t="shared" si="169"/>
        <v>5.3684210526315793E-2</v>
      </c>
      <c r="AI1213" s="14">
        <f>VLOOKUP(E1213,'Verweis Faktor'!$A:$B,2,FALSE)</f>
        <v>1</v>
      </c>
      <c r="AJ1213" s="14"/>
      <c r="AK1213" s="14" t="str">
        <f>IF(AL1213="Ja","Versandkosten",VLOOKUP(E1213,'Verweis Belegart'!$A$2:$B$9,2,FALSE))</f>
        <v>Hardware</v>
      </c>
      <c r="AL1213" s="14" t="str">
        <f t="shared" si="170"/>
        <v>Nein</v>
      </c>
      <c r="AM1213" s="14" t="str">
        <f t="shared" si="166"/>
        <v>Positiv</v>
      </c>
    </row>
    <row r="1214" spans="1:39" ht="17.25" customHeight="1" x14ac:dyDescent="0.35">
      <c r="A1214" s="17">
        <v>14571891</v>
      </c>
      <c r="B1214" s="2" t="s">
        <v>1159</v>
      </c>
      <c r="C1214" s="1">
        <v>2025001</v>
      </c>
      <c r="D1214" s="1">
        <v>2000332</v>
      </c>
      <c r="E1214" s="2" t="s">
        <v>34</v>
      </c>
      <c r="F1214" s="2" t="s">
        <v>182</v>
      </c>
      <c r="G1214" s="2" t="s">
        <v>66</v>
      </c>
      <c r="H1214" s="2" t="s">
        <v>1239</v>
      </c>
      <c r="I1214" s="2" t="s">
        <v>1240</v>
      </c>
      <c r="J1214" s="2" t="s">
        <v>103</v>
      </c>
      <c r="K1214" s="2" t="s">
        <v>307</v>
      </c>
      <c r="L1214" s="2" t="s">
        <v>1411</v>
      </c>
      <c r="M1214" s="2" t="s">
        <v>1412</v>
      </c>
      <c r="N1214" s="2" t="s">
        <v>1413</v>
      </c>
      <c r="O1214" s="3">
        <v>2</v>
      </c>
      <c r="P1214" s="3">
        <v>71</v>
      </c>
      <c r="Q1214" s="3">
        <v>73</v>
      </c>
      <c r="R1214" s="3">
        <v>146</v>
      </c>
      <c r="S1214" s="3">
        <v>2</v>
      </c>
      <c r="T1214" s="3">
        <v>4</v>
      </c>
      <c r="U1214" s="3">
        <v>2.73</v>
      </c>
      <c r="V1214" s="2" t="s">
        <v>123</v>
      </c>
      <c r="W1214" s="2" t="s">
        <v>124</v>
      </c>
      <c r="X1214" s="2" t="s">
        <v>44</v>
      </c>
      <c r="Y1214" s="19" t="str">
        <f>VLOOKUP(G1214,'Verweis Kd-Gruppe'!$A$2:$B$8,2,FALSE)</f>
        <v>EXP</v>
      </c>
      <c r="Z1214" s="19" t="str">
        <f>VLOOKUP(J1214,'Verweis Art-Gruppe'!$A$2:$B$15,2,FALSE)</f>
        <v>Geräte</v>
      </c>
      <c r="AA1214" s="19" t="str">
        <f>VLOOKUP(W1214,'Verweis Vertreter'!$A$2:$B$24,2,FALSE)</f>
        <v>Antonio Vuolo</v>
      </c>
      <c r="AB1214" s="12">
        <f t="shared" si="162"/>
        <v>2</v>
      </c>
      <c r="AC1214" s="12">
        <f t="shared" si="167"/>
        <v>71</v>
      </c>
      <c r="AD1214" s="12">
        <f t="shared" si="168"/>
        <v>73</v>
      </c>
      <c r="AE1214" s="12">
        <f t="shared" si="163"/>
        <v>146</v>
      </c>
      <c r="AF1214" s="12">
        <f t="shared" si="164"/>
        <v>2</v>
      </c>
      <c r="AG1214" s="12">
        <f t="shared" si="165"/>
        <v>4</v>
      </c>
      <c r="AH1214" s="9">
        <f t="shared" si="169"/>
        <v>2.7397260273972601E-2</v>
      </c>
      <c r="AI1214" s="14">
        <f>VLOOKUP(E1214,'Verweis Faktor'!$A:$B,2,FALSE)</f>
        <v>1</v>
      </c>
      <c r="AJ1214" s="14"/>
      <c r="AK1214" s="14" t="str">
        <f>IF(AL1214="Ja","Versandkosten",VLOOKUP(E1214,'Verweis Belegart'!$A$2:$B$9,2,FALSE))</f>
        <v>Hardware</v>
      </c>
      <c r="AL1214" s="14" t="str">
        <f t="shared" si="170"/>
        <v>Nein</v>
      </c>
      <c r="AM1214" s="14" t="str">
        <f t="shared" si="166"/>
        <v>Positiv</v>
      </c>
    </row>
    <row r="1215" spans="1:39" ht="17.25" customHeight="1" x14ac:dyDescent="0.35">
      <c r="A1215" s="17">
        <v>14571891</v>
      </c>
      <c r="B1215" s="2" t="s">
        <v>1159</v>
      </c>
      <c r="C1215" s="1">
        <v>2025001</v>
      </c>
      <c r="D1215" s="1">
        <v>2000332</v>
      </c>
      <c r="E1215" s="2" t="s">
        <v>34</v>
      </c>
      <c r="F1215" s="2" t="s">
        <v>182</v>
      </c>
      <c r="G1215" s="2" t="s">
        <v>66</v>
      </c>
      <c r="H1215" s="2" t="s">
        <v>1239</v>
      </c>
      <c r="I1215" s="2" t="s">
        <v>1240</v>
      </c>
      <c r="J1215" s="2" t="s">
        <v>103</v>
      </c>
      <c r="K1215" s="2" t="s">
        <v>311</v>
      </c>
      <c r="L1215" s="2" t="s">
        <v>1027</v>
      </c>
      <c r="M1215" s="2" t="s">
        <v>1028</v>
      </c>
      <c r="N1215" s="2" t="s">
        <v>618</v>
      </c>
      <c r="O1215" s="3">
        <v>1</v>
      </c>
      <c r="P1215" s="3">
        <v>495</v>
      </c>
      <c r="Q1215" s="3">
        <v>509</v>
      </c>
      <c r="R1215" s="3">
        <v>509</v>
      </c>
      <c r="S1215" s="3">
        <v>14</v>
      </c>
      <c r="T1215" s="3">
        <v>14</v>
      </c>
      <c r="U1215" s="3">
        <v>2.75</v>
      </c>
      <c r="V1215" s="2" t="s">
        <v>123</v>
      </c>
      <c r="W1215" s="2" t="s">
        <v>124</v>
      </c>
      <c r="X1215" s="2" t="s">
        <v>44</v>
      </c>
      <c r="Y1215" s="19" t="str">
        <f>VLOOKUP(G1215,'Verweis Kd-Gruppe'!$A$2:$B$8,2,FALSE)</f>
        <v>EXP</v>
      </c>
      <c r="Z1215" s="19" t="str">
        <f>VLOOKUP(J1215,'Verweis Art-Gruppe'!$A$2:$B$15,2,FALSE)</f>
        <v>Geräte</v>
      </c>
      <c r="AA1215" s="19" t="str">
        <f>VLOOKUP(W1215,'Verweis Vertreter'!$A$2:$B$24,2,FALSE)</f>
        <v>Antonio Vuolo</v>
      </c>
      <c r="AB1215" s="12">
        <f t="shared" si="162"/>
        <v>1</v>
      </c>
      <c r="AC1215" s="12">
        <f t="shared" si="167"/>
        <v>495</v>
      </c>
      <c r="AD1215" s="12">
        <f t="shared" si="168"/>
        <v>509</v>
      </c>
      <c r="AE1215" s="12">
        <f t="shared" si="163"/>
        <v>509</v>
      </c>
      <c r="AF1215" s="12">
        <f t="shared" si="164"/>
        <v>14</v>
      </c>
      <c r="AG1215" s="12">
        <f t="shared" si="165"/>
        <v>14</v>
      </c>
      <c r="AH1215" s="9">
        <f t="shared" si="169"/>
        <v>2.75049115913556E-2</v>
      </c>
      <c r="AI1215" s="14">
        <f>VLOOKUP(E1215,'Verweis Faktor'!$A:$B,2,FALSE)</f>
        <v>1</v>
      </c>
      <c r="AJ1215" s="14"/>
      <c r="AK1215" s="14" t="str">
        <f>IF(AL1215="Ja","Versandkosten",VLOOKUP(E1215,'Verweis Belegart'!$A$2:$B$9,2,FALSE))</f>
        <v>Hardware</v>
      </c>
      <c r="AL1215" s="14" t="str">
        <f t="shared" si="170"/>
        <v>Nein</v>
      </c>
      <c r="AM1215" s="14" t="str">
        <f t="shared" si="166"/>
        <v>Positiv</v>
      </c>
    </row>
    <row r="1216" spans="1:39" ht="17.25" customHeight="1" x14ac:dyDescent="0.35">
      <c r="A1216" s="17">
        <v>14571891</v>
      </c>
      <c r="B1216" s="2" t="s">
        <v>1159</v>
      </c>
      <c r="C1216" s="1">
        <v>2025001</v>
      </c>
      <c r="D1216" s="1">
        <v>2000332</v>
      </c>
      <c r="E1216" s="2" t="s">
        <v>34</v>
      </c>
      <c r="F1216" s="2" t="s">
        <v>182</v>
      </c>
      <c r="G1216" s="2" t="s">
        <v>66</v>
      </c>
      <c r="H1216" s="2" t="s">
        <v>1239</v>
      </c>
      <c r="I1216" s="2" t="s">
        <v>1240</v>
      </c>
      <c r="J1216" s="2" t="s">
        <v>103</v>
      </c>
      <c r="K1216" s="2" t="s">
        <v>478</v>
      </c>
      <c r="L1216" s="2" t="s">
        <v>1027</v>
      </c>
      <c r="M1216" s="2" t="s">
        <v>1028</v>
      </c>
      <c r="N1216" s="2" t="s">
        <v>618</v>
      </c>
      <c r="O1216" s="3">
        <v>1</v>
      </c>
      <c r="P1216" s="3">
        <v>495</v>
      </c>
      <c r="Q1216" s="3">
        <v>509</v>
      </c>
      <c r="R1216" s="3">
        <v>509</v>
      </c>
      <c r="S1216" s="3">
        <v>14</v>
      </c>
      <c r="T1216" s="3">
        <v>14</v>
      </c>
      <c r="U1216" s="3">
        <v>2.75</v>
      </c>
      <c r="V1216" s="2" t="s">
        <v>123</v>
      </c>
      <c r="W1216" s="2" t="s">
        <v>124</v>
      </c>
      <c r="X1216" s="2" t="s">
        <v>44</v>
      </c>
      <c r="Y1216" s="19" t="str">
        <f>VLOOKUP(G1216,'Verweis Kd-Gruppe'!$A$2:$B$8,2,FALSE)</f>
        <v>EXP</v>
      </c>
      <c r="Z1216" s="19" t="str">
        <f>VLOOKUP(J1216,'Verweis Art-Gruppe'!$A$2:$B$15,2,FALSE)</f>
        <v>Geräte</v>
      </c>
      <c r="AA1216" s="19" t="str">
        <f>VLOOKUP(W1216,'Verweis Vertreter'!$A$2:$B$24,2,FALSE)</f>
        <v>Antonio Vuolo</v>
      </c>
      <c r="AB1216" s="12">
        <f t="shared" si="162"/>
        <v>1</v>
      </c>
      <c r="AC1216" s="12">
        <f t="shared" si="167"/>
        <v>495</v>
      </c>
      <c r="AD1216" s="12">
        <f t="shared" si="168"/>
        <v>509</v>
      </c>
      <c r="AE1216" s="12">
        <f t="shared" si="163"/>
        <v>509</v>
      </c>
      <c r="AF1216" s="12">
        <f t="shared" si="164"/>
        <v>14</v>
      </c>
      <c r="AG1216" s="12">
        <f t="shared" si="165"/>
        <v>14</v>
      </c>
      <c r="AH1216" s="9">
        <f t="shared" si="169"/>
        <v>2.75049115913556E-2</v>
      </c>
      <c r="AI1216" s="14">
        <f>VLOOKUP(E1216,'Verweis Faktor'!$A:$B,2,FALSE)</f>
        <v>1</v>
      </c>
      <c r="AJ1216" s="14"/>
      <c r="AK1216" s="14" t="str">
        <f>IF(AL1216="Ja","Versandkosten",VLOOKUP(E1216,'Verweis Belegart'!$A$2:$B$9,2,FALSE))</f>
        <v>Hardware</v>
      </c>
      <c r="AL1216" s="14" t="str">
        <f t="shared" si="170"/>
        <v>Nein</v>
      </c>
      <c r="AM1216" s="14" t="str">
        <f t="shared" si="166"/>
        <v>Positiv</v>
      </c>
    </row>
    <row r="1217" spans="1:39" ht="17.25" customHeight="1" x14ac:dyDescent="0.35">
      <c r="A1217" s="17">
        <v>14571891</v>
      </c>
      <c r="B1217" s="2" t="s">
        <v>1159</v>
      </c>
      <c r="C1217" s="1">
        <v>2025001</v>
      </c>
      <c r="D1217" s="1">
        <v>2000332</v>
      </c>
      <c r="E1217" s="2" t="s">
        <v>34</v>
      </c>
      <c r="F1217" s="2" t="s">
        <v>182</v>
      </c>
      <c r="G1217" s="2" t="s">
        <v>66</v>
      </c>
      <c r="H1217" s="2" t="s">
        <v>1239</v>
      </c>
      <c r="I1217" s="2" t="s">
        <v>1240</v>
      </c>
      <c r="J1217" s="2" t="s">
        <v>103</v>
      </c>
      <c r="K1217" s="2" t="s">
        <v>482</v>
      </c>
      <c r="L1217" s="2" t="s">
        <v>1137</v>
      </c>
      <c r="M1217" s="2" t="s">
        <v>1138</v>
      </c>
      <c r="N1217" s="2" t="s">
        <v>1139</v>
      </c>
      <c r="O1217" s="3">
        <v>4</v>
      </c>
      <c r="P1217" s="3">
        <v>99.490700000000004</v>
      </c>
      <c r="Q1217" s="3">
        <v>93</v>
      </c>
      <c r="R1217" s="3">
        <v>372</v>
      </c>
      <c r="S1217" s="3">
        <v>-6.4907000000000004</v>
      </c>
      <c r="T1217" s="3">
        <v>-25.96</v>
      </c>
      <c r="U1217" s="3">
        <v>-6.97</v>
      </c>
      <c r="V1217" s="2" t="s">
        <v>123</v>
      </c>
      <c r="W1217" s="2" t="s">
        <v>124</v>
      </c>
      <c r="X1217" s="2" t="s">
        <v>44</v>
      </c>
      <c r="Y1217" s="19" t="str">
        <f>VLOOKUP(G1217,'Verweis Kd-Gruppe'!$A$2:$B$8,2,FALSE)</f>
        <v>EXP</v>
      </c>
      <c r="Z1217" s="19" t="str">
        <f>VLOOKUP(J1217,'Verweis Art-Gruppe'!$A$2:$B$15,2,FALSE)</f>
        <v>Geräte</v>
      </c>
      <c r="AA1217" s="19" t="str">
        <f>VLOOKUP(W1217,'Verweis Vertreter'!$A$2:$B$24,2,FALSE)</f>
        <v>Antonio Vuolo</v>
      </c>
      <c r="AB1217" s="12">
        <f t="shared" si="162"/>
        <v>4</v>
      </c>
      <c r="AC1217" s="12">
        <f t="shared" si="167"/>
        <v>99.490700000000004</v>
      </c>
      <c r="AD1217" s="12">
        <f t="shared" si="168"/>
        <v>93</v>
      </c>
      <c r="AE1217" s="12">
        <f t="shared" si="163"/>
        <v>372</v>
      </c>
      <c r="AF1217" s="12">
        <f t="shared" si="164"/>
        <v>-6.4907000000000004</v>
      </c>
      <c r="AG1217" s="12">
        <f t="shared" si="165"/>
        <v>-25.96</v>
      </c>
      <c r="AH1217" s="9">
        <f t="shared" si="169"/>
        <v>-6.9784946236559148E-2</v>
      </c>
      <c r="AI1217" s="14">
        <f>VLOOKUP(E1217,'Verweis Faktor'!$A:$B,2,FALSE)</f>
        <v>1</v>
      </c>
      <c r="AJ1217" s="14"/>
      <c r="AK1217" s="14" t="str">
        <f>IF(AL1217="Ja","Versandkosten",VLOOKUP(E1217,'Verweis Belegart'!$A$2:$B$9,2,FALSE))</f>
        <v>Hardware</v>
      </c>
      <c r="AL1217" s="14" t="str">
        <f t="shared" si="170"/>
        <v>Nein</v>
      </c>
      <c r="AM1217" s="14" t="str">
        <f t="shared" si="166"/>
        <v>Negativ</v>
      </c>
    </row>
    <row r="1218" spans="1:39" ht="17.25" customHeight="1" x14ac:dyDescent="0.35">
      <c r="A1218" s="17">
        <v>14571891</v>
      </c>
      <c r="B1218" s="2" t="s">
        <v>1159</v>
      </c>
      <c r="C1218" s="1">
        <v>2025001</v>
      </c>
      <c r="D1218" s="1">
        <v>2000332</v>
      </c>
      <c r="E1218" s="2" t="s">
        <v>34</v>
      </c>
      <c r="F1218" s="2" t="s">
        <v>182</v>
      </c>
      <c r="G1218" s="2" t="s">
        <v>66</v>
      </c>
      <c r="H1218" s="2" t="s">
        <v>1239</v>
      </c>
      <c r="I1218" s="2" t="s">
        <v>1240</v>
      </c>
      <c r="J1218" s="2" t="s">
        <v>103</v>
      </c>
      <c r="K1218" s="2" t="s">
        <v>485</v>
      </c>
      <c r="L1218" s="2" t="s">
        <v>1056</v>
      </c>
      <c r="M1218" s="2" t="s">
        <v>1057</v>
      </c>
      <c r="N1218" s="2" t="s">
        <v>1058</v>
      </c>
      <c r="O1218" s="3">
        <v>10</v>
      </c>
      <c r="P1218" s="3">
        <v>64</v>
      </c>
      <c r="Q1218" s="3">
        <v>68</v>
      </c>
      <c r="R1218" s="3">
        <v>680</v>
      </c>
      <c r="S1218" s="3">
        <v>4</v>
      </c>
      <c r="T1218" s="3">
        <v>40</v>
      </c>
      <c r="U1218" s="3">
        <v>5.88</v>
      </c>
      <c r="V1218" s="2" t="s">
        <v>123</v>
      </c>
      <c r="W1218" s="2" t="s">
        <v>124</v>
      </c>
      <c r="X1218" s="2" t="s">
        <v>44</v>
      </c>
      <c r="Y1218" s="19" t="str">
        <f>VLOOKUP(G1218,'Verweis Kd-Gruppe'!$A$2:$B$8,2,FALSE)</f>
        <v>EXP</v>
      </c>
      <c r="Z1218" s="19" t="str">
        <f>VLOOKUP(J1218,'Verweis Art-Gruppe'!$A$2:$B$15,2,FALSE)</f>
        <v>Geräte</v>
      </c>
      <c r="AA1218" s="19" t="str">
        <f>VLOOKUP(W1218,'Verweis Vertreter'!$A$2:$B$24,2,FALSE)</f>
        <v>Antonio Vuolo</v>
      </c>
      <c r="AB1218" s="12">
        <f t="shared" si="162"/>
        <v>10</v>
      </c>
      <c r="AC1218" s="12">
        <f t="shared" si="167"/>
        <v>64</v>
      </c>
      <c r="AD1218" s="12">
        <f t="shared" si="168"/>
        <v>68</v>
      </c>
      <c r="AE1218" s="12">
        <f t="shared" si="163"/>
        <v>680</v>
      </c>
      <c r="AF1218" s="12">
        <f t="shared" si="164"/>
        <v>4</v>
      </c>
      <c r="AG1218" s="12">
        <f t="shared" si="165"/>
        <v>40</v>
      </c>
      <c r="AH1218" s="9">
        <f t="shared" si="169"/>
        <v>5.8823529411764705E-2</v>
      </c>
      <c r="AI1218" s="14">
        <f>VLOOKUP(E1218,'Verweis Faktor'!$A:$B,2,FALSE)</f>
        <v>1</v>
      </c>
      <c r="AJ1218" s="14"/>
      <c r="AK1218" s="14" t="str">
        <f>IF(AL1218="Ja","Versandkosten",VLOOKUP(E1218,'Verweis Belegart'!$A$2:$B$9,2,FALSE))</f>
        <v>Hardware</v>
      </c>
      <c r="AL1218" s="14" t="str">
        <f t="shared" si="170"/>
        <v>Nein</v>
      </c>
      <c r="AM1218" s="14" t="str">
        <f t="shared" si="166"/>
        <v>Positiv</v>
      </c>
    </row>
    <row r="1219" spans="1:39" ht="17.25" customHeight="1" x14ac:dyDescent="0.35">
      <c r="A1219" s="17">
        <v>14571891</v>
      </c>
      <c r="B1219" s="2" t="s">
        <v>1159</v>
      </c>
      <c r="C1219" s="1">
        <v>2025001</v>
      </c>
      <c r="D1219" s="1">
        <v>2000332</v>
      </c>
      <c r="E1219" s="2" t="s">
        <v>34</v>
      </c>
      <c r="F1219" s="2" t="s">
        <v>182</v>
      </c>
      <c r="G1219" s="2" t="s">
        <v>66</v>
      </c>
      <c r="H1219" s="2" t="s">
        <v>1239</v>
      </c>
      <c r="I1219" s="2" t="s">
        <v>1240</v>
      </c>
      <c r="J1219" s="2" t="s">
        <v>103</v>
      </c>
      <c r="K1219" s="2" t="s">
        <v>486</v>
      </c>
      <c r="L1219" s="2" t="s">
        <v>1056</v>
      </c>
      <c r="M1219" s="2" t="s">
        <v>1057</v>
      </c>
      <c r="N1219" s="2" t="s">
        <v>1058</v>
      </c>
      <c r="O1219" s="3">
        <v>1</v>
      </c>
      <c r="P1219" s="3">
        <v>64</v>
      </c>
      <c r="Q1219" s="3">
        <v>69</v>
      </c>
      <c r="R1219" s="3">
        <v>69</v>
      </c>
      <c r="S1219" s="3">
        <v>5</v>
      </c>
      <c r="T1219" s="3">
        <v>5</v>
      </c>
      <c r="U1219" s="3">
        <v>7.24</v>
      </c>
      <c r="V1219" s="2" t="s">
        <v>123</v>
      </c>
      <c r="W1219" s="2" t="s">
        <v>124</v>
      </c>
      <c r="X1219" s="2" t="s">
        <v>44</v>
      </c>
      <c r="Y1219" s="19" t="str">
        <f>VLOOKUP(G1219,'Verweis Kd-Gruppe'!$A$2:$B$8,2,FALSE)</f>
        <v>EXP</v>
      </c>
      <c r="Z1219" s="19" t="str">
        <f>VLOOKUP(J1219,'Verweis Art-Gruppe'!$A$2:$B$15,2,FALSE)</f>
        <v>Geräte</v>
      </c>
      <c r="AA1219" s="19" t="str">
        <f>VLOOKUP(W1219,'Verweis Vertreter'!$A$2:$B$24,2,FALSE)</f>
        <v>Antonio Vuolo</v>
      </c>
      <c r="AB1219" s="12">
        <f t="shared" ref="AB1219:AB1282" si="171">$AI1219*O1219</f>
        <v>1</v>
      </c>
      <c r="AC1219" s="12">
        <f t="shared" si="167"/>
        <v>64</v>
      </c>
      <c r="AD1219" s="12">
        <f t="shared" si="168"/>
        <v>69</v>
      </c>
      <c r="AE1219" s="12">
        <f t="shared" ref="AE1219:AE1282" si="172">$AI1219*R1219</f>
        <v>69</v>
      </c>
      <c r="AF1219" s="12">
        <f t="shared" ref="AF1219:AF1282" si="173">$AI1219*S1219</f>
        <v>5</v>
      </c>
      <c r="AG1219" s="12">
        <f t="shared" ref="AG1219:AG1282" si="174">$AI1219*T1219</f>
        <v>5</v>
      </c>
      <c r="AH1219" s="9">
        <f t="shared" si="169"/>
        <v>7.2463768115942032E-2</v>
      </c>
      <c r="AI1219" s="14">
        <f>VLOOKUP(E1219,'Verweis Faktor'!$A:$B,2,FALSE)</f>
        <v>1</v>
      </c>
      <c r="AJ1219" s="14"/>
      <c r="AK1219" s="14" t="str">
        <f>IF(AL1219="Ja","Versandkosten",VLOOKUP(E1219,'Verweis Belegart'!$A$2:$B$9,2,FALSE))</f>
        <v>Hardware</v>
      </c>
      <c r="AL1219" s="14" t="str">
        <f t="shared" si="170"/>
        <v>Nein</v>
      </c>
      <c r="AM1219" s="14" t="str">
        <f t="shared" ref="AM1219:AM1282" si="175">IF(AG1219&lt;0,"Negativ","Positiv")</f>
        <v>Positiv</v>
      </c>
    </row>
    <row r="1220" spans="1:39" ht="17.25" customHeight="1" x14ac:dyDescent="0.35">
      <c r="A1220" s="17">
        <v>14571891</v>
      </c>
      <c r="B1220" s="2" t="s">
        <v>1159</v>
      </c>
      <c r="C1220" s="1">
        <v>2025001</v>
      </c>
      <c r="D1220" s="1">
        <v>2000332</v>
      </c>
      <c r="E1220" s="2" t="s">
        <v>34</v>
      </c>
      <c r="F1220" s="2" t="s">
        <v>182</v>
      </c>
      <c r="G1220" s="2" t="s">
        <v>66</v>
      </c>
      <c r="H1220" s="2" t="s">
        <v>1239</v>
      </c>
      <c r="I1220" s="2" t="s">
        <v>1240</v>
      </c>
      <c r="J1220" s="2" t="s">
        <v>103</v>
      </c>
      <c r="K1220" s="2" t="s">
        <v>490</v>
      </c>
      <c r="L1220" s="2" t="s">
        <v>1414</v>
      </c>
      <c r="M1220" s="2" t="s">
        <v>1415</v>
      </c>
      <c r="N1220" s="2" t="s">
        <v>922</v>
      </c>
      <c r="O1220" s="3">
        <v>8</v>
      </c>
      <c r="P1220" s="3">
        <v>74.944500000000005</v>
      </c>
      <c r="Q1220" s="3">
        <v>82</v>
      </c>
      <c r="R1220" s="3">
        <v>656</v>
      </c>
      <c r="S1220" s="3">
        <v>7.0555000000000003</v>
      </c>
      <c r="T1220" s="3">
        <v>56.44</v>
      </c>
      <c r="U1220" s="3">
        <v>8.6</v>
      </c>
      <c r="V1220" s="2" t="s">
        <v>123</v>
      </c>
      <c r="W1220" s="2" t="s">
        <v>124</v>
      </c>
      <c r="X1220" s="2" t="s">
        <v>44</v>
      </c>
      <c r="Y1220" s="19" t="str">
        <f>VLOOKUP(G1220,'Verweis Kd-Gruppe'!$A$2:$B$8,2,FALSE)</f>
        <v>EXP</v>
      </c>
      <c r="Z1220" s="19" t="str">
        <f>VLOOKUP(J1220,'Verweis Art-Gruppe'!$A$2:$B$15,2,FALSE)</f>
        <v>Geräte</v>
      </c>
      <c r="AA1220" s="19" t="str">
        <f>VLOOKUP(W1220,'Verweis Vertreter'!$A$2:$B$24,2,FALSE)</f>
        <v>Antonio Vuolo</v>
      </c>
      <c r="AB1220" s="12">
        <f t="shared" si="171"/>
        <v>8</v>
      </c>
      <c r="AC1220" s="12">
        <f t="shared" ref="AC1220:AC1283" si="176">P1220</f>
        <v>74.944500000000005</v>
      </c>
      <c r="AD1220" s="12">
        <f t="shared" ref="AD1220:AD1283" si="177">Q1220</f>
        <v>82</v>
      </c>
      <c r="AE1220" s="12">
        <f t="shared" si="172"/>
        <v>656</v>
      </c>
      <c r="AF1220" s="12">
        <f t="shared" si="173"/>
        <v>7.0555000000000003</v>
      </c>
      <c r="AG1220" s="12">
        <f t="shared" si="174"/>
        <v>56.44</v>
      </c>
      <c r="AH1220" s="9">
        <f t="shared" ref="AH1220:AH1283" si="178">IF(AF1220=0,0,AG1220/AE1220*AI1220)</f>
        <v>8.6036585365853652E-2</v>
      </c>
      <c r="AI1220" s="14">
        <f>VLOOKUP(E1220,'Verweis Faktor'!$A:$B,2,FALSE)</f>
        <v>1</v>
      </c>
      <c r="AJ1220" s="14"/>
      <c r="AK1220" s="14" t="str">
        <f>IF(AL1220="Ja","Versandkosten",VLOOKUP(E1220,'Verweis Belegart'!$A$2:$B$9,2,FALSE))</f>
        <v>Hardware</v>
      </c>
      <c r="AL1220" s="14" t="str">
        <f t="shared" ref="AL1220:AL1283" si="179">IF(ISNUMBER(FIND("Versandkosten",M1220)),"Ja","Nein")</f>
        <v>Nein</v>
      </c>
      <c r="AM1220" s="14" t="str">
        <f t="shared" si="175"/>
        <v>Positiv</v>
      </c>
    </row>
    <row r="1221" spans="1:39" ht="17.25" customHeight="1" x14ac:dyDescent="0.35">
      <c r="A1221" s="17">
        <v>14571891</v>
      </c>
      <c r="B1221" s="2" t="s">
        <v>1159</v>
      </c>
      <c r="C1221" s="1">
        <v>2025001</v>
      </c>
      <c r="D1221" s="1">
        <v>2000332</v>
      </c>
      <c r="E1221" s="2" t="s">
        <v>34</v>
      </c>
      <c r="F1221" s="2" t="s">
        <v>182</v>
      </c>
      <c r="G1221" s="2" t="s">
        <v>66</v>
      </c>
      <c r="H1221" s="2" t="s">
        <v>1239</v>
      </c>
      <c r="I1221" s="2" t="s">
        <v>1240</v>
      </c>
      <c r="J1221" s="2" t="s">
        <v>103</v>
      </c>
      <c r="K1221" s="2" t="s">
        <v>494</v>
      </c>
      <c r="L1221" s="2" t="s">
        <v>331</v>
      </c>
      <c r="M1221" s="2" t="s">
        <v>332</v>
      </c>
      <c r="N1221" s="2" t="s">
        <v>333</v>
      </c>
      <c r="O1221" s="3">
        <v>1</v>
      </c>
      <c r="P1221" s="3">
        <v>826.48779999999999</v>
      </c>
      <c r="Q1221" s="3">
        <v>775</v>
      </c>
      <c r="R1221" s="3">
        <v>775</v>
      </c>
      <c r="S1221" s="3">
        <v>-51.4878</v>
      </c>
      <c r="T1221" s="3">
        <v>-51.49</v>
      </c>
      <c r="U1221" s="3">
        <v>-6.64</v>
      </c>
      <c r="V1221" s="2" t="s">
        <v>123</v>
      </c>
      <c r="W1221" s="2" t="s">
        <v>124</v>
      </c>
      <c r="X1221" s="2" t="s">
        <v>44</v>
      </c>
      <c r="Y1221" s="19" t="str">
        <f>VLOOKUP(G1221,'Verweis Kd-Gruppe'!$A$2:$B$8,2,FALSE)</f>
        <v>EXP</v>
      </c>
      <c r="Z1221" s="19" t="str">
        <f>VLOOKUP(J1221,'Verweis Art-Gruppe'!$A$2:$B$15,2,FALSE)</f>
        <v>Geräte</v>
      </c>
      <c r="AA1221" s="19" t="str">
        <f>VLOOKUP(W1221,'Verweis Vertreter'!$A$2:$B$24,2,FALSE)</f>
        <v>Antonio Vuolo</v>
      </c>
      <c r="AB1221" s="12">
        <f t="shared" si="171"/>
        <v>1</v>
      </c>
      <c r="AC1221" s="12">
        <f t="shared" si="176"/>
        <v>826.48779999999999</v>
      </c>
      <c r="AD1221" s="12">
        <f t="shared" si="177"/>
        <v>775</v>
      </c>
      <c r="AE1221" s="12">
        <f t="shared" si="172"/>
        <v>775</v>
      </c>
      <c r="AF1221" s="12">
        <f t="shared" si="173"/>
        <v>-51.4878</v>
      </c>
      <c r="AG1221" s="12">
        <f t="shared" si="174"/>
        <v>-51.49</v>
      </c>
      <c r="AH1221" s="9">
        <f t="shared" si="178"/>
        <v>-6.6438709677419355E-2</v>
      </c>
      <c r="AI1221" s="14">
        <f>VLOOKUP(E1221,'Verweis Faktor'!$A:$B,2,FALSE)</f>
        <v>1</v>
      </c>
      <c r="AJ1221" s="14"/>
      <c r="AK1221" s="14" t="str">
        <f>IF(AL1221="Ja","Versandkosten",VLOOKUP(E1221,'Verweis Belegart'!$A$2:$B$9,2,FALSE))</f>
        <v>Hardware</v>
      </c>
      <c r="AL1221" s="14" t="str">
        <f t="shared" si="179"/>
        <v>Nein</v>
      </c>
      <c r="AM1221" s="14" t="str">
        <f t="shared" si="175"/>
        <v>Negativ</v>
      </c>
    </row>
    <row r="1222" spans="1:39" ht="17.25" customHeight="1" x14ac:dyDescent="0.35">
      <c r="A1222" s="17">
        <v>14571891</v>
      </c>
      <c r="B1222" s="2" t="s">
        <v>1159</v>
      </c>
      <c r="C1222" s="1">
        <v>2025001</v>
      </c>
      <c r="D1222" s="1">
        <v>2000332</v>
      </c>
      <c r="E1222" s="2" t="s">
        <v>34</v>
      </c>
      <c r="F1222" s="2" t="s">
        <v>182</v>
      </c>
      <c r="G1222" s="2" t="s">
        <v>66</v>
      </c>
      <c r="H1222" s="2" t="s">
        <v>1239</v>
      </c>
      <c r="I1222" s="2" t="s">
        <v>1240</v>
      </c>
      <c r="J1222" s="2" t="s">
        <v>103</v>
      </c>
      <c r="K1222" s="2" t="s">
        <v>498</v>
      </c>
      <c r="L1222" s="2" t="s">
        <v>331</v>
      </c>
      <c r="M1222" s="2" t="s">
        <v>332</v>
      </c>
      <c r="N1222" s="2" t="s">
        <v>333</v>
      </c>
      <c r="O1222" s="3">
        <v>1</v>
      </c>
      <c r="P1222" s="3">
        <v>826.48779999999999</v>
      </c>
      <c r="Q1222" s="3">
        <v>775</v>
      </c>
      <c r="R1222" s="3">
        <v>775</v>
      </c>
      <c r="S1222" s="3">
        <v>-51.4878</v>
      </c>
      <c r="T1222" s="3">
        <v>-51.49</v>
      </c>
      <c r="U1222" s="3">
        <v>-6.64</v>
      </c>
      <c r="V1222" s="2" t="s">
        <v>123</v>
      </c>
      <c r="W1222" s="2" t="s">
        <v>124</v>
      </c>
      <c r="X1222" s="2" t="s">
        <v>44</v>
      </c>
      <c r="Y1222" s="19" t="str">
        <f>VLOOKUP(G1222,'Verweis Kd-Gruppe'!$A$2:$B$8,2,FALSE)</f>
        <v>EXP</v>
      </c>
      <c r="Z1222" s="19" t="str">
        <f>VLOOKUP(J1222,'Verweis Art-Gruppe'!$A$2:$B$15,2,FALSE)</f>
        <v>Geräte</v>
      </c>
      <c r="AA1222" s="19" t="str">
        <f>VLOOKUP(W1222,'Verweis Vertreter'!$A$2:$B$24,2,FALSE)</f>
        <v>Antonio Vuolo</v>
      </c>
      <c r="AB1222" s="12">
        <f t="shared" si="171"/>
        <v>1</v>
      </c>
      <c r="AC1222" s="12">
        <f t="shared" si="176"/>
        <v>826.48779999999999</v>
      </c>
      <c r="AD1222" s="12">
        <f t="shared" si="177"/>
        <v>775</v>
      </c>
      <c r="AE1222" s="12">
        <f t="shared" si="172"/>
        <v>775</v>
      </c>
      <c r="AF1222" s="12">
        <f t="shared" si="173"/>
        <v>-51.4878</v>
      </c>
      <c r="AG1222" s="12">
        <f t="shared" si="174"/>
        <v>-51.49</v>
      </c>
      <c r="AH1222" s="9">
        <f t="shared" si="178"/>
        <v>-6.6438709677419355E-2</v>
      </c>
      <c r="AI1222" s="14">
        <f>VLOOKUP(E1222,'Verweis Faktor'!$A:$B,2,FALSE)</f>
        <v>1</v>
      </c>
      <c r="AJ1222" s="14"/>
      <c r="AK1222" s="14" t="str">
        <f>IF(AL1222="Ja","Versandkosten",VLOOKUP(E1222,'Verweis Belegart'!$A$2:$B$9,2,FALSE))</f>
        <v>Hardware</v>
      </c>
      <c r="AL1222" s="14" t="str">
        <f t="shared" si="179"/>
        <v>Nein</v>
      </c>
      <c r="AM1222" s="14" t="str">
        <f t="shared" si="175"/>
        <v>Negativ</v>
      </c>
    </row>
    <row r="1223" spans="1:39" ht="17.25" customHeight="1" x14ac:dyDescent="0.35">
      <c r="A1223" s="17">
        <v>14571891</v>
      </c>
      <c r="B1223" s="2" t="s">
        <v>1159</v>
      </c>
      <c r="C1223" s="1">
        <v>2025001</v>
      </c>
      <c r="D1223" s="1">
        <v>2000332</v>
      </c>
      <c r="E1223" s="2" t="s">
        <v>34</v>
      </c>
      <c r="F1223" s="2" t="s">
        <v>182</v>
      </c>
      <c r="G1223" s="2" t="s">
        <v>66</v>
      </c>
      <c r="H1223" s="2" t="s">
        <v>1239</v>
      </c>
      <c r="I1223" s="2" t="s">
        <v>1240</v>
      </c>
      <c r="J1223" s="2" t="s">
        <v>304</v>
      </c>
      <c r="K1223" s="2" t="s">
        <v>499</v>
      </c>
      <c r="L1223" s="2" t="s">
        <v>1120</v>
      </c>
      <c r="M1223" s="2" t="s">
        <v>1121</v>
      </c>
      <c r="N1223" s="2" t="s">
        <v>585</v>
      </c>
      <c r="O1223" s="3">
        <v>1</v>
      </c>
      <c r="P1223" s="3">
        <v>19.720199999999998</v>
      </c>
      <c r="Q1223" s="3">
        <v>22</v>
      </c>
      <c r="R1223" s="3">
        <v>22</v>
      </c>
      <c r="S1223" s="3">
        <v>2.2797999999999998</v>
      </c>
      <c r="T1223" s="3">
        <v>2.2799999999999998</v>
      </c>
      <c r="U1223" s="3">
        <v>10.36</v>
      </c>
      <c r="V1223" s="2" t="s">
        <v>123</v>
      </c>
      <c r="W1223" s="2" t="s">
        <v>124</v>
      </c>
      <c r="X1223" s="2" t="s">
        <v>44</v>
      </c>
      <c r="Y1223" s="19" t="str">
        <f>VLOOKUP(G1223,'Verweis Kd-Gruppe'!$A$2:$B$8,2,FALSE)</f>
        <v>EXP</v>
      </c>
      <c r="Z1223" s="19" t="str">
        <f>VLOOKUP(J1223,'Verweis Art-Gruppe'!$A$2:$B$15,2,FALSE)</f>
        <v>Zubehör</v>
      </c>
      <c r="AA1223" s="19" t="str">
        <f>VLOOKUP(W1223,'Verweis Vertreter'!$A$2:$B$24,2,FALSE)</f>
        <v>Antonio Vuolo</v>
      </c>
      <c r="AB1223" s="12">
        <f t="shared" si="171"/>
        <v>1</v>
      </c>
      <c r="AC1223" s="12">
        <f t="shared" si="176"/>
        <v>19.720199999999998</v>
      </c>
      <c r="AD1223" s="12">
        <f t="shared" si="177"/>
        <v>22</v>
      </c>
      <c r="AE1223" s="12">
        <f t="shared" si="172"/>
        <v>22</v>
      </c>
      <c r="AF1223" s="12">
        <f t="shared" si="173"/>
        <v>2.2797999999999998</v>
      </c>
      <c r="AG1223" s="12">
        <f t="shared" si="174"/>
        <v>2.2799999999999998</v>
      </c>
      <c r="AH1223" s="9">
        <f t="shared" si="178"/>
        <v>0.10363636363636362</v>
      </c>
      <c r="AI1223" s="14">
        <f>VLOOKUP(E1223,'Verweis Faktor'!$A:$B,2,FALSE)</f>
        <v>1</v>
      </c>
      <c r="AJ1223" s="14"/>
      <c r="AK1223" s="14" t="str">
        <f>IF(AL1223="Ja","Versandkosten",VLOOKUP(E1223,'Verweis Belegart'!$A$2:$B$9,2,FALSE))</f>
        <v>Hardware</v>
      </c>
      <c r="AL1223" s="14" t="str">
        <f t="shared" si="179"/>
        <v>Nein</v>
      </c>
      <c r="AM1223" s="14" t="str">
        <f t="shared" si="175"/>
        <v>Positiv</v>
      </c>
    </row>
    <row r="1224" spans="1:39" ht="17.25" customHeight="1" x14ac:dyDescent="0.35">
      <c r="A1224" s="17">
        <v>14571891</v>
      </c>
      <c r="B1224" s="2" t="s">
        <v>1159</v>
      </c>
      <c r="C1224" s="1">
        <v>2025001</v>
      </c>
      <c r="D1224" s="1">
        <v>2000332</v>
      </c>
      <c r="E1224" s="2" t="s">
        <v>34</v>
      </c>
      <c r="F1224" s="2" t="s">
        <v>182</v>
      </c>
      <c r="G1224" s="2" t="s">
        <v>66</v>
      </c>
      <c r="H1224" s="2" t="s">
        <v>1239</v>
      </c>
      <c r="I1224" s="2" t="s">
        <v>1240</v>
      </c>
      <c r="J1224" s="2" t="s">
        <v>304</v>
      </c>
      <c r="K1224" s="2" t="s">
        <v>503</v>
      </c>
      <c r="L1224" s="2" t="s">
        <v>336</v>
      </c>
      <c r="M1224" s="2" t="s">
        <v>337</v>
      </c>
      <c r="N1224" s="2" t="s">
        <v>338</v>
      </c>
      <c r="O1224" s="3">
        <v>8</v>
      </c>
      <c r="P1224" s="3">
        <v>16.25</v>
      </c>
      <c r="Q1224" s="3">
        <v>19</v>
      </c>
      <c r="R1224" s="3">
        <v>152</v>
      </c>
      <c r="S1224" s="3">
        <v>2.75</v>
      </c>
      <c r="T1224" s="3">
        <v>22</v>
      </c>
      <c r="U1224" s="3">
        <v>14.47</v>
      </c>
      <c r="V1224" s="2" t="s">
        <v>123</v>
      </c>
      <c r="W1224" s="2" t="s">
        <v>124</v>
      </c>
      <c r="X1224" s="2" t="s">
        <v>44</v>
      </c>
      <c r="Y1224" s="19" t="str">
        <f>VLOOKUP(G1224,'Verweis Kd-Gruppe'!$A$2:$B$8,2,FALSE)</f>
        <v>EXP</v>
      </c>
      <c r="Z1224" s="19" t="str">
        <f>VLOOKUP(J1224,'Verweis Art-Gruppe'!$A$2:$B$15,2,FALSE)</f>
        <v>Zubehör</v>
      </c>
      <c r="AA1224" s="19" t="str">
        <f>VLOOKUP(W1224,'Verweis Vertreter'!$A$2:$B$24,2,FALSE)</f>
        <v>Antonio Vuolo</v>
      </c>
      <c r="AB1224" s="12">
        <f t="shared" si="171"/>
        <v>8</v>
      </c>
      <c r="AC1224" s="12">
        <f t="shared" si="176"/>
        <v>16.25</v>
      </c>
      <c r="AD1224" s="12">
        <f t="shared" si="177"/>
        <v>19</v>
      </c>
      <c r="AE1224" s="12">
        <f t="shared" si="172"/>
        <v>152</v>
      </c>
      <c r="AF1224" s="12">
        <f t="shared" si="173"/>
        <v>2.75</v>
      </c>
      <c r="AG1224" s="12">
        <f t="shared" si="174"/>
        <v>22</v>
      </c>
      <c r="AH1224" s="9">
        <f t="shared" si="178"/>
        <v>0.14473684210526316</v>
      </c>
      <c r="AI1224" s="14">
        <f>VLOOKUP(E1224,'Verweis Faktor'!$A:$B,2,FALSE)</f>
        <v>1</v>
      </c>
      <c r="AJ1224" s="14"/>
      <c r="AK1224" s="14" t="str">
        <f>IF(AL1224="Ja","Versandkosten",VLOOKUP(E1224,'Verweis Belegart'!$A$2:$B$9,2,FALSE))</f>
        <v>Hardware</v>
      </c>
      <c r="AL1224" s="14" t="str">
        <f t="shared" si="179"/>
        <v>Nein</v>
      </c>
      <c r="AM1224" s="14" t="str">
        <f t="shared" si="175"/>
        <v>Positiv</v>
      </c>
    </row>
    <row r="1225" spans="1:39" ht="17.25" customHeight="1" x14ac:dyDescent="0.35">
      <c r="A1225" s="17">
        <v>14571891</v>
      </c>
      <c r="B1225" s="2" t="s">
        <v>1159</v>
      </c>
      <c r="C1225" s="1">
        <v>2025001</v>
      </c>
      <c r="D1225" s="1">
        <v>2000332</v>
      </c>
      <c r="E1225" s="2" t="s">
        <v>34</v>
      </c>
      <c r="F1225" s="2" t="s">
        <v>182</v>
      </c>
      <c r="G1225" s="2" t="s">
        <v>66</v>
      </c>
      <c r="H1225" s="2" t="s">
        <v>1239</v>
      </c>
      <c r="I1225" s="2" t="s">
        <v>1240</v>
      </c>
      <c r="J1225" s="2" t="s">
        <v>304</v>
      </c>
      <c r="K1225" s="2" t="s">
        <v>507</v>
      </c>
      <c r="L1225" s="2" t="s">
        <v>1416</v>
      </c>
      <c r="M1225" s="2" t="s">
        <v>1417</v>
      </c>
      <c r="N1225" s="2" t="s">
        <v>322</v>
      </c>
      <c r="O1225" s="3">
        <v>1</v>
      </c>
      <c r="P1225" s="3">
        <v>80</v>
      </c>
      <c r="Q1225" s="3">
        <v>83</v>
      </c>
      <c r="R1225" s="3">
        <v>83</v>
      </c>
      <c r="S1225" s="3">
        <v>3</v>
      </c>
      <c r="T1225" s="3">
        <v>3</v>
      </c>
      <c r="U1225" s="3">
        <v>3.61</v>
      </c>
      <c r="V1225" s="2" t="s">
        <v>123</v>
      </c>
      <c r="W1225" s="2" t="s">
        <v>124</v>
      </c>
      <c r="X1225" s="2" t="s">
        <v>44</v>
      </c>
      <c r="Y1225" s="19" t="str">
        <f>VLOOKUP(G1225,'Verweis Kd-Gruppe'!$A$2:$B$8,2,FALSE)</f>
        <v>EXP</v>
      </c>
      <c r="Z1225" s="19" t="str">
        <f>VLOOKUP(J1225,'Verweis Art-Gruppe'!$A$2:$B$15,2,FALSE)</f>
        <v>Zubehör</v>
      </c>
      <c r="AA1225" s="19" t="str">
        <f>VLOOKUP(W1225,'Verweis Vertreter'!$A$2:$B$24,2,FALSE)</f>
        <v>Antonio Vuolo</v>
      </c>
      <c r="AB1225" s="12">
        <f t="shared" si="171"/>
        <v>1</v>
      </c>
      <c r="AC1225" s="12">
        <f t="shared" si="176"/>
        <v>80</v>
      </c>
      <c r="AD1225" s="12">
        <f t="shared" si="177"/>
        <v>83</v>
      </c>
      <c r="AE1225" s="12">
        <f t="shared" si="172"/>
        <v>83</v>
      </c>
      <c r="AF1225" s="12">
        <f t="shared" si="173"/>
        <v>3</v>
      </c>
      <c r="AG1225" s="12">
        <f t="shared" si="174"/>
        <v>3</v>
      </c>
      <c r="AH1225" s="9">
        <f t="shared" si="178"/>
        <v>3.614457831325301E-2</v>
      </c>
      <c r="AI1225" s="14">
        <f>VLOOKUP(E1225,'Verweis Faktor'!$A:$B,2,FALSE)</f>
        <v>1</v>
      </c>
      <c r="AJ1225" s="14"/>
      <c r="AK1225" s="14" t="str">
        <f>IF(AL1225="Ja","Versandkosten",VLOOKUP(E1225,'Verweis Belegart'!$A$2:$B$9,2,FALSE))</f>
        <v>Hardware</v>
      </c>
      <c r="AL1225" s="14" t="str">
        <f t="shared" si="179"/>
        <v>Nein</v>
      </c>
      <c r="AM1225" s="14" t="str">
        <f t="shared" si="175"/>
        <v>Positiv</v>
      </c>
    </row>
    <row r="1226" spans="1:39" ht="17.25" customHeight="1" x14ac:dyDescent="0.35">
      <c r="A1226" s="17">
        <v>14571891</v>
      </c>
      <c r="B1226" s="2" t="s">
        <v>1159</v>
      </c>
      <c r="C1226" s="1">
        <v>2025001</v>
      </c>
      <c r="D1226" s="1">
        <v>2000332</v>
      </c>
      <c r="E1226" s="2" t="s">
        <v>34</v>
      </c>
      <c r="F1226" s="2" t="s">
        <v>182</v>
      </c>
      <c r="G1226" s="2" t="s">
        <v>66</v>
      </c>
      <c r="H1226" s="2" t="s">
        <v>1239</v>
      </c>
      <c r="I1226" s="2" t="s">
        <v>1240</v>
      </c>
      <c r="J1226" s="2" t="s">
        <v>103</v>
      </c>
      <c r="K1226" s="2" t="s">
        <v>511</v>
      </c>
      <c r="L1226" s="2" t="s">
        <v>1255</v>
      </c>
      <c r="M1226" s="2" t="s">
        <v>1256</v>
      </c>
      <c r="N1226" s="2" t="s">
        <v>1257</v>
      </c>
      <c r="O1226" s="3">
        <v>1</v>
      </c>
      <c r="P1226" s="3">
        <v>88</v>
      </c>
      <c r="Q1226" s="3">
        <v>99</v>
      </c>
      <c r="R1226" s="3">
        <v>99</v>
      </c>
      <c r="S1226" s="3">
        <v>11</v>
      </c>
      <c r="T1226" s="3">
        <v>11</v>
      </c>
      <c r="U1226" s="3">
        <v>11.11</v>
      </c>
      <c r="V1226" s="2" t="s">
        <v>123</v>
      </c>
      <c r="W1226" s="2" t="s">
        <v>124</v>
      </c>
      <c r="X1226" s="2" t="s">
        <v>44</v>
      </c>
      <c r="Y1226" s="19" t="str">
        <f>VLOOKUP(G1226,'Verweis Kd-Gruppe'!$A$2:$B$8,2,FALSE)</f>
        <v>EXP</v>
      </c>
      <c r="Z1226" s="19" t="str">
        <f>VLOOKUP(J1226,'Verweis Art-Gruppe'!$A$2:$B$15,2,FALSE)</f>
        <v>Geräte</v>
      </c>
      <c r="AA1226" s="19" t="str">
        <f>VLOOKUP(W1226,'Verweis Vertreter'!$A$2:$B$24,2,FALSE)</f>
        <v>Antonio Vuolo</v>
      </c>
      <c r="AB1226" s="12">
        <f t="shared" si="171"/>
        <v>1</v>
      </c>
      <c r="AC1226" s="12">
        <f t="shared" si="176"/>
        <v>88</v>
      </c>
      <c r="AD1226" s="12">
        <f t="shared" si="177"/>
        <v>99</v>
      </c>
      <c r="AE1226" s="12">
        <f t="shared" si="172"/>
        <v>99</v>
      </c>
      <c r="AF1226" s="12">
        <f t="shared" si="173"/>
        <v>11</v>
      </c>
      <c r="AG1226" s="12">
        <f t="shared" si="174"/>
        <v>11</v>
      </c>
      <c r="AH1226" s="9">
        <f t="shared" si="178"/>
        <v>0.1111111111111111</v>
      </c>
      <c r="AI1226" s="14">
        <f>VLOOKUP(E1226,'Verweis Faktor'!$A:$B,2,FALSE)</f>
        <v>1</v>
      </c>
      <c r="AJ1226" s="14"/>
      <c r="AK1226" s="14" t="str">
        <f>IF(AL1226="Ja","Versandkosten",VLOOKUP(E1226,'Verweis Belegart'!$A$2:$B$9,2,FALSE))</f>
        <v>Hardware</v>
      </c>
      <c r="AL1226" s="14" t="str">
        <f t="shared" si="179"/>
        <v>Nein</v>
      </c>
      <c r="AM1226" s="14" t="str">
        <f t="shared" si="175"/>
        <v>Positiv</v>
      </c>
    </row>
    <row r="1227" spans="1:39" ht="17.25" customHeight="1" x14ac:dyDescent="0.35">
      <c r="A1227" s="17">
        <v>14571891</v>
      </c>
      <c r="B1227" s="2" t="s">
        <v>1159</v>
      </c>
      <c r="C1227" s="1">
        <v>2025001</v>
      </c>
      <c r="D1227" s="1">
        <v>2000332</v>
      </c>
      <c r="E1227" s="2" t="s">
        <v>34</v>
      </c>
      <c r="F1227" s="2" t="s">
        <v>182</v>
      </c>
      <c r="G1227" s="2" t="s">
        <v>66</v>
      </c>
      <c r="H1227" s="2" t="s">
        <v>1239</v>
      </c>
      <c r="I1227" s="2" t="s">
        <v>1240</v>
      </c>
      <c r="J1227" s="2" t="s">
        <v>103</v>
      </c>
      <c r="K1227" s="2" t="s">
        <v>512</v>
      </c>
      <c r="L1227" s="2" t="s">
        <v>1140</v>
      </c>
      <c r="M1227" s="2" t="s">
        <v>1141</v>
      </c>
      <c r="N1227" s="2" t="s">
        <v>1142</v>
      </c>
      <c r="O1227" s="3">
        <v>1</v>
      </c>
      <c r="P1227" s="3">
        <v>93</v>
      </c>
      <c r="Q1227" s="3">
        <v>93</v>
      </c>
      <c r="R1227" s="3">
        <v>93</v>
      </c>
      <c r="S1227" s="3">
        <v>0</v>
      </c>
      <c r="T1227" s="3">
        <v>0</v>
      </c>
      <c r="U1227" s="3">
        <v>0</v>
      </c>
      <c r="V1227" s="2" t="s">
        <v>123</v>
      </c>
      <c r="W1227" s="2" t="s">
        <v>124</v>
      </c>
      <c r="X1227" s="2" t="s">
        <v>44</v>
      </c>
      <c r="Y1227" s="19" t="str">
        <f>VLOOKUP(G1227,'Verweis Kd-Gruppe'!$A$2:$B$8,2,FALSE)</f>
        <v>EXP</v>
      </c>
      <c r="Z1227" s="19" t="str">
        <f>VLOOKUP(J1227,'Verweis Art-Gruppe'!$A$2:$B$15,2,FALSE)</f>
        <v>Geräte</v>
      </c>
      <c r="AA1227" s="19" t="str">
        <f>VLOOKUP(W1227,'Verweis Vertreter'!$A$2:$B$24,2,FALSE)</f>
        <v>Antonio Vuolo</v>
      </c>
      <c r="AB1227" s="12">
        <f t="shared" si="171"/>
        <v>1</v>
      </c>
      <c r="AC1227" s="12">
        <f t="shared" si="176"/>
        <v>93</v>
      </c>
      <c r="AD1227" s="12">
        <f t="shared" si="177"/>
        <v>93</v>
      </c>
      <c r="AE1227" s="12">
        <f t="shared" si="172"/>
        <v>93</v>
      </c>
      <c r="AF1227" s="12">
        <f t="shared" si="173"/>
        <v>0</v>
      </c>
      <c r="AG1227" s="12">
        <f t="shared" si="174"/>
        <v>0</v>
      </c>
      <c r="AH1227" s="9">
        <f t="shared" si="178"/>
        <v>0</v>
      </c>
      <c r="AI1227" s="14">
        <f>VLOOKUP(E1227,'Verweis Faktor'!$A:$B,2,FALSE)</f>
        <v>1</v>
      </c>
      <c r="AJ1227" s="14"/>
      <c r="AK1227" s="14" t="str">
        <f>IF(AL1227="Ja","Versandkosten",VLOOKUP(E1227,'Verweis Belegart'!$A$2:$B$9,2,FALSE))</f>
        <v>Hardware</v>
      </c>
      <c r="AL1227" s="14" t="str">
        <f t="shared" si="179"/>
        <v>Nein</v>
      </c>
      <c r="AM1227" s="14" t="str">
        <f t="shared" si="175"/>
        <v>Positiv</v>
      </c>
    </row>
    <row r="1228" spans="1:39" ht="17.25" customHeight="1" x14ac:dyDescent="0.35">
      <c r="A1228" s="17">
        <v>14571891</v>
      </c>
      <c r="B1228" s="2" t="s">
        <v>1159</v>
      </c>
      <c r="C1228" s="1">
        <v>2025001</v>
      </c>
      <c r="D1228" s="1">
        <v>2000332</v>
      </c>
      <c r="E1228" s="2" t="s">
        <v>34</v>
      </c>
      <c r="F1228" s="2" t="s">
        <v>182</v>
      </c>
      <c r="G1228" s="2" t="s">
        <v>66</v>
      </c>
      <c r="H1228" s="2" t="s">
        <v>1239</v>
      </c>
      <c r="I1228" s="2" t="s">
        <v>1240</v>
      </c>
      <c r="J1228" s="2" t="s">
        <v>103</v>
      </c>
      <c r="K1228" s="2" t="s">
        <v>516</v>
      </c>
      <c r="L1228" s="2" t="s">
        <v>1418</v>
      </c>
      <c r="M1228" s="2" t="s">
        <v>1419</v>
      </c>
      <c r="N1228" s="2" t="s">
        <v>1420</v>
      </c>
      <c r="O1228" s="3">
        <v>1</v>
      </c>
      <c r="P1228" s="3">
        <v>319</v>
      </c>
      <c r="Q1228" s="3">
        <v>295</v>
      </c>
      <c r="R1228" s="3">
        <v>295</v>
      </c>
      <c r="S1228" s="3">
        <v>-24</v>
      </c>
      <c r="T1228" s="3">
        <v>-24</v>
      </c>
      <c r="U1228" s="3">
        <v>-8.1300000000000008</v>
      </c>
      <c r="V1228" s="2" t="s">
        <v>123</v>
      </c>
      <c r="W1228" s="2" t="s">
        <v>124</v>
      </c>
      <c r="X1228" s="2" t="s">
        <v>44</v>
      </c>
      <c r="Y1228" s="19" t="str">
        <f>VLOOKUP(G1228,'Verweis Kd-Gruppe'!$A$2:$B$8,2,FALSE)</f>
        <v>EXP</v>
      </c>
      <c r="Z1228" s="19" t="str">
        <f>VLOOKUP(J1228,'Verweis Art-Gruppe'!$A$2:$B$15,2,FALSE)</f>
        <v>Geräte</v>
      </c>
      <c r="AA1228" s="19" t="str">
        <f>VLOOKUP(W1228,'Verweis Vertreter'!$A$2:$B$24,2,FALSE)</f>
        <v>Antonio Vuolo</v>
      </c>
      <c r="AB1228" s="12">
        <f t="shared" si="171"/>
        <v>1</v>
      </c>
      <c r="AC1228" s="12">
        <f t="shared" si="176"/>
        <v>319</v>
      </c>
      <c r="AD1228" s="12">
        <f t="shared" si="177"/>
        <v>295</v>
      </c>
      <c r="AE1228" s="12">
        <f t="shared" si="172"/>
        <v>295</v>
      </c>
      <c r="AF1228" s="12">
        <f t="shared" si="173"/>
        <v>-24</v>
      </c>
      <c r="AG1228" s="12">
        <f t="shared" si="174"/>
        <v>-24</v>
      </c>
      <c r="AH1228" s="9">
        <f t="shared" si="178"/>
        <v>-8.1355932203389825E-2</v>
      </c>
      <c r="AI1228" s="14">
        <f>VLOOKUP(E1228,'Verweis Faktor'!$A:$B,2,FALSE)</f>
        <v>1</v>
      </c>
      <c r="AJ1228" s="14"/>
      <c r="AK1228" s="14" t="str">
        <f>IF(AL1228="Ja","Versandkosten",VLOOKUP(E1228,'Verweis Belegart'!$A$2:$B$9,2,FALSE))</f>
        <v>Hardware</v>
      </c>
      <c r="AL1228" s="14" t="str">
        <f t="shared" si="179"/>
        <v>Nein</v>
      </c>
      <c r="AM1228" s="14" t="str">
        <f t="shared" si="175"/>
        <v>Negativ</v>
      </c>
    </row>
    <row r="1229" spans="1:39" ht="17.25" customHeight="1" x14ac:dyDescent="0.35">
      <c r="A1229" s="17">
        <v>14571891</v>
      </c>
      <c r="B1229" s="2" t="s">
        <v>1159</v>
      </c>
      <c r="C1229" s="1">
        <v>2025001</v>
      </c>
      <c r="D1229" s="1">
        <v>2000332</v>
      </c>
      <c r="E1229" s="2" t="s">
        <v>34</v>
      </c>
      <c r="F1229" s="2" t="s">
        <v>182</v>
      </c>
      <c r="G1229" s="2" t="s">
        <v>66</v>
      </c>
      <c r="H1229" s="2" t="s">
        <v>1239</v>
      </c>
      <c r="I1229" s="2" t="s">
        <v>1240</v>
      </c>
      <c r="J1229" s="2" t="s">
        <v>103</v>
      </c>
      <c r="K1229" s="2" t="s">
        <v>517</v>
      </c>
      <c r="L1229" s="2" t="s">
        <v>947</v>
      </c>
      <c r="M1229" s="2" t="s">
        <v>948</v>
      </c>
      <c r="N1229" s="2" t="s">
        <v>949</v>
      </c>
      <c r="O1229" s="3">
        <v>2</v>
      </c>
      <c r="P1229" s="3">
        <v>135</v>
      </c>
      <c r="Q1229" s="3">
        <v>145</v>
      </c>
      <c r="R1229" s="3">
        <v>290</v>
      </c>
      <c r="S1229" s="3">
        <v>10</v>
      </c>
      <c r="T1229" s="3">
        <v>20</v>
      </c>
      <c r="U1229" s="3">
        <v>6.89</v>
      </c>
      <c r="V1229" s="2" t="s">
        <v>123</v>
      </c>
      <c r="W1229" s="2" t="s">
        <v>124</v>
      </c>
      <c r="X1229" s="2" t="s">
        <v>44</v>
      </c>
      <c r="Y1229" s="19" t="str">
        <f>VLOOKUP(G1229,'Verweis Kd-Gruppe'!$A$2:$B$8,2,FALSE)</f>
        <v>EXP</v>
      </c>
      <c r="Z1229" s="19" t="str">
        <f>VLOOKUP(J1229,'Verweis Art-Gruppe'!$A$2:$B$15,2,FALSE)</f>
        <v>Geräte</v>
      </c>
      <c r="AA1229" s="19" t="str">
        <f>VLOOKUP(W1229,'Verweis Vertreter'!$A$2:$B$24,2,FALSE)</f>
        <v>Antonio Vuolo</v>
      </c>
      <c r="AB1229" s="12">
        <f t="shared" si="171"/>
        <v>2</v>
      </c>
      <c r="AC1229" s="12">
        <f t="shared" si="176"/>
        <v>135</v>
      </c>
      <c r="AD1229" s="12">
        <f t="shared" si="177"/>
        <v>145</v>
      </c>
      <c r="AE1229" s="12">
        <f t="shared" si="172"/>
        <v>290</v>
      </c>
      <c r="AF1229" s="12">
        <f t="shared" si="173"/>
        <v>10</v>
      </c>
      <c r="AG1229" s="12">
        <f t="shared" si="174"/>
        <v>20</v>
      </c>
      <c r="AH1229" s="9">
        <f t="shared" si="178"/>
        <v>6.8965517241379309E-2</v>
      </c>
      <c r="AI1229" s="14">
        <f>VLOOKUP(E1229,'Verweis Faktor'!$A:$B,2,FALSE)</f>
        <v>1</v>
      </c>
      <c r="AJ1229" s="14"/>
      <c r="AK1229" s="14" t="str">
        <f>IF(AL1229="Ja","Versandkosten",VLOOKUP(E1229,'Verweis Belegart'!$A$2:$B$9,2,FALSE))</f>
        <v>Hardware</v>
      </c>
      <c r="AL1229" s="14" t="str">
        <f t="shared" si="179"/>
        <v>Nein</v>
      </c>
      <c r="AM1229" s="14" t="str">
        <f t="shared" si="175"/>
        <v>Positiv</v>
      </c>
    </row>
    <row r="1230" spans="1:39" ht="17.25" customHeight="1" x14ac:dyDescent="0.35">
      <c r="A1230" s="17">
        <v>14571891</v>
      </c>
      <c r="B1230" s="2" t="s">
        <v>1159</v>
      </c>
      <c r="C1230" s="1">
        <v>2025001</v>
      </c>
      <c r="D1230" s="1">
        <v>2000332</v>
      </c>
      <c r="E1230" s="2" t="s">
        <v>34</v>
      </c>
      <c r="F1230" s="2" t="s">
        <v>182</v>
      </c>
      <c r="G1230" s="2" t="s">
        <v>66</v>
      </c>
      <c r="H1230" s="2" t="s">
        <v>1239</v>
      </c>
      <c r="I1230" s="2" t="s">
        <v>1240</v>
      </c>
      <c r="J1230" s="2" t="s">
        <v>304</v>
      </c>
      <c r="K1230" s="2" t="s">
        <v>518</v>
      </c>
      <c r="L1230" s="2" t="s">
        <v>211</v>
      </c>
      <c r="M1230" s="2" t="s">
        <v>212</v>
      </c>
      <c r="N1230" s="2" t="s">
        <v>213</v>
      </c>
      <c r="O1230" s="3">
        <v>1</v>
      </c>
      <c r="P1230" s="3">
        <v>16.010000000000002</v>
      </c>
      <c r="Q1230" s="3">
        <v>18.5</v>
      </c>
      <c r="R1230" s="3">
        <v>18.5</v>
      </c>
      <c r="S1230" s="3">
        <v>2.4900000000000002</v>
      </c>
      <c r="T1230" s="3">
        <v>2.4900000000000002</v>
      </c>
      <c r="U1230" s="3">
        <v>13.45</v>
      </c>
      <c r="V1230" s="2" t="s">
        <v>123</v>
      </c>
      <c r="W1230" s="2" t="s">
        <v>124</v>
      </c>
      <c r="X1230" s="2" t="s">
        <v>44</v>
      </c>
      <c r="Y1230" s="19" t="str">
        <f>VLOOKUP(G1230,'Verweis Kd-Gruppe'!$A$2:$B$8,2,FALSE)</f>
        <v>EXP</v>
      </c>
      <c r="Z1230" s="19" t="str">
        <f>VLOOKUP(J1230,'Verweis Art-Gruppe'!$A$2:$B$15,2,FALSE)</f>
        <v>Zubehör</v>
      </c>
      <c r="AA1230" s="19" t="str">
        <f>VLOOKUP(W1230,'Verweis Vertreter'!$A$2:$B$24,2,FALSE)</f>
        <v>Antonio Vuolo</v>
      </c>
      <c r="AB1230" s="12">
        <f t="shared" si="171"/>
        <v>1</v>
      </c>
      <c r="AC1230" s="12">
        <f t="shared" si="176"/>
        <v>16.010000000000002</v>
      </c>
      <c r="AD1230" s="12">
        <f t="shared" si="177"/>
        <v>18.5</v>
      </c>
      <c r="AE1230" s="12">
        <f t="shared" si="172"/>
        <v>18.5</v>
      </c>
      <c r="AF1230" s="12">
        <f t="shared" si="173"/>
        <v>2.4900000000000002</v>
      </c>
      <c r="AG1230" s="12">
        <f t="shared" si="174"/>
        <v>2.4900000000000002</v>
      </c>
      <c r="AH1230" s="9">
        <f t="shared" si="178"/>
        <v>0.13459459459459461</v>
      </c>
      <c r="AI1230" s="14">
        <f>VLOOKUP(E1230,'Verweis Faktor'!$A:$B,2,FALSE)</f>
        <v>1</v>
      </c>
      <c r="AJ1230" s="14"/>
      <c r="AK1230" s="14" t="str">
        <f>IF(AL1230="Ja","Versandkosten",VLOOKUP(E1230,'Verweis Belegart'!$A$2:$B$9,2,FALSE))</f>
        <v>Hardware</v>
      </c>
      <c r="AL1230" s="14" t="str">
        <f t="shared" si="179"/>
        <v>Nein</v>
      </c>
      <c r="AM1230" s="14" t="str">
        <f t="shared" si="175"/>
        <v>Positiv</v>
      </c>
    </row>
    <row r="1231" spans="1:39" ht="17.25" customHeight="1" x14ac:dyDescent="0.35">
      <c r="A1231" s="17">
        <v>14571891</v>
      </c>
      <c r="B1231" s="2" t="s">
        <v>1159</v>
      </c>
      <c r="C1231" s="1">
        <v>2025001</v>
      </c>
      <c r="D1231" s="1">
        <v>2000332</v>
      </c>
      <c r="E1231" s="2" t="s">
        <v>34</v>
      </c>
      <c r="F1231" s="2" t="s">
        <v>182</v>
      </c>
      <c r="G1231" s="2" t="s">
        <v>66</v>
      </c>
      <c r="H1231" s="2" t="s">
        <v>1239</v>
      </c>
      <c r="I1231" s="2" t="s">
        <v>1240</v>
      </c>
      <c r="J1231" s="2" t="s">
        <v>103</v>
      </c>
      <c r="K1231" s="2" t="s">
        <v>519</v>
      </c>
      <c r="L1231" s="2" t="s">
        <v>500</v>
      </c>
      <c r="M1231" s="2" t="s">
        <v>501</v>
      </c>
      <c r="N1231" s="2" t="s">
        <v>502</v>
      </c>
      <c r="O1231" s="3">
        <v>1</v>
      </c>
      <c r="P1231" s="3">
        <v>471</v>
      </c>
      <c r="Q1231" s="3">
        <v>499</v>
      </c>
      <c r="R1231" s="3">
        <v>499</v>
      </c>
      <c r="S1231" s="3">
        <v>28</v>
      </c>
      <c r="T1231" s="3">
        <v>28</v>
      </c>
      <c r="U1231" s="3">
        <v>5.61</v>
      </c>
      <c r="V1231" s="2" t="s">
        <v>123</v>
      </c>
      <c r="W1231" s="2" t="s">
        <v>124</v>
      </c>
      <c r="X1231" s="2" t="s">
        <v>44</v>
      </c>
      <c r="Y1231" s="19" t="str">
        <f>VLOOKUP(G1231,'Verweis Kd-Gruppe'!$A$2:$B$8,2,FALSE)</f>
        <v>EXP</v>
      </c>
      <c r="Z1231" s="19" t="str">
        <f>VLOOKUP(J1231,'Verweis Art-Gruppe'!$A$2:$B$15,2,FALSE)</f>
        <v>Geräte</v>
      </c>
      <c r="AA1231" s="19" t="str">
        <f>VLOOKUP(W1231,'Verweis Vertreter'!$A$2:$B$24,2,FALSE)</f>
        <v>Antonio Vuolo</v>
      </c>
      <c r="AB1231" s="12">
        <f t="shared" si="171"/>
        <v>1</v>
      </c>
      <c r="AC1231" s="12">
        <f t="shared" si="176"/>
        <v>471</v>
      </c>
      <c r="AD1231" s="12">
        <f t="shared" si="177"/>
        <v>499</v>
      </c>
      <c r="AE1231" s="12">
        <f t="shared" si="172"/>
        <v>499</v>
      </c>
      <c r="AF1231" s="12">
        <f t="shared" si="173"/>
        <v>28</v>
      </c>
      <c r="AG1231" s="12">
        <f t="shared" si="174"/>
        <v>28</v>
      </c>
      <c r="AH1231" s="9">
        <f t="shared" si="178"/>
        <v>5.6112224448897796E-2</v>
      </c>
      <c r="AI1231" s="14">
        <f>VLOOKUP(E1231,'Verweis Faktor'!$A:$B,2,FALSE)</f>
        <v>1</v>
      </c>
      <c r="AJ1231" s="14"/>
      <c r="AK1231" s="14" t="str">
        <f>IF(AL1231="Ja","Versandkosten",VLOOKUP(E1231,'Verweis Belegart'!$A$2:$B$9,2,FALSE))</f>
        <v>Hardware</v>
      </c>
      <c r="AL1231" s="14" t="str">
        <f t="shared" si="179"/>
        <v>Nein</v>
      </c>
      <c r="AM1231" s="14" t="str">
        <f t="shared" si="175"/>
        <v>Positiv</v>
      </c>
    </row>
    <row r="1232" spans="1:39" ht="17.25" customHeight="1" x14ac:dyDescent="0.35">
      <c r="A1232" s="17">
        <v>14571891</v>
      </c>
      <c r="B1232" s="2" t="s">
        <v>1159</v>
      </c>
      <c r="C1232" s="1">
        <v>2025001</v>
      </c>
      <c r="D1232" s="1">
        <v>2000332</v>
      </c>
      <c r="E1232" s="2" t="s">
        <v>34</v>
      </c>
      <c r="F1232" s="2" t="s">
        <v>182</v>
      </c>
      <c r="G1232" s="2" t="s">
        <v>66</v>
      </c>
      <c r="H1232" s="2" t="s">
        <v>1239</v>
      </c>
      <c r="I1232" s="2" t="s">
        <v>1240</v>
      </c>
      <c r="J1232" s="2" t="s">
        <v>103</v>
      </c>
      <c r="K1232" s="2" t="s">
        <v>523</v>
      </c>
      <c r="L1232" s="2" t="s">
        <v>500</v>
      </c>
      <c r="M1232" s="2" t="s">
        <v>501</v>
      </c>
      <c r="N1232" s="2" t="s">
        <v>502</v>
      </c>
      <c r="O1232" s="3">
        <v>1</v>
      </c>
      <c r="P1232" s="3">
        <v>471</v>
      </c>
      <c r="Q1232" s="3">
        <v>499</v>
      </c>
      <c r="R1232" s="3">
        <v>499</v>
      </c>
      <c r="S1232" s="3">
        <v>28</v>
      </c>
      <c r="T1232" s="3">
        <v>28</v>
      </c>
      <c r="U1232" s="3">
        <v>5.61</v>
      </c>
      <c r="V1232" s="2" t="s">
        <v>123</v>
      </c>
      <c r="W1232" s="2" t="s">
        <v>124</v>
      </c>
      <c r="X1232" s="2" t="s">
        <v>44</v>
      </c>
      <c r="Y1232" s="19" t="str">
        <f>VLOOKUP(G1232,'Verweis Kd-Gruppe'!$A$2:$B$8,2,FALSE)</f>
        <v>EXP</v>
      </c>
      <c r="Z1232" s="19" t="str">
        <f>VLOOKUP(J1232,'Verweis Art-Gruppe'!$A$2:$B$15,2,FALSE)</f>
        <v>Geräte</v>
      </c>
      <c r="AA1232" s="19" t="str">
        <f>VLOOKUP(W1232,'Verweis Vertreter'!$A$2:$B$24,2,FALSE)</f>
        <v>Antonio Vuolo</v>
      </c>
      <c r="AB1232" s="12">
        <f t="shared" si="171"/>
        <v>1</v>
      </c>
      <c r="AC1232" s="12">
        <f t="shared" si="176"/>
        <v>471</v>
      </c>
      <c r="AD1232" s="12">
        <f t="shared" si="177"/>
        <v>499</v>
      </c>
      <c r="AE1232" s="12">
        <f t="shared" si="172"/>
        <v>499</v>
      </c>
      <c r="AF1232" s="12">
        <f t="shared" si="173"/>
        <v>28</v>
      </c>
      <c r="AG1232" s="12">
        <f t="shared" si="174"/>
        <v>28</v>
      </c>
      <c r="AH1232" s="9">
        <f t="shared" si="178"/>
        <v>5.6112224448897796E-2</v>
      </c>
      <c r="AI1232" s="14">
        <f>VLOOKUP(E1232,'Verweis Faktor'!$A:$B,2,FALSE)</f>
        <v>1</v>
      </c>
      <c r="AJ1232" s="14"/>
      <c r="AK1232" s="14" t="str">
        <f>IF(AL1232="Ja","Versandkosten",VLOOKUP(E1232,'Verweis Belegart'!$A$2:$B$9,2,FALSE))</f>
        <v>Hardware</v>
      </c>
      <c r="AL1232" s="14" t="str">
        <f t="shared" si="179"/>
        <v>Nein</v>
      </c>
      <c r="AM1232" s="14" t="str">
        <f t="shared" si="175"/>
        <v>Positiv</v>
      </c>
    </row>
    <row r="1233" spans="1:39" ht="17.25" customHeight="1" x14ac:dyDescent="0.35">
      <c r="A1233" s="17">
        <v>14571891</v>
      </c>
      <c r="B1233" s="2" t="s">
        <v>1159</v>
      </c>
      <c r="C1233" s="1">
        <v>2025001</v>
      </c>
      <c r="D1233" s="1">
        <v>2000332</v>
      </c>
      <c r="E1233" s="2" t="s">
        <v>34</v>
      </c>
      <c r="F1233" s="2" t="s">
        <v>182</v>
      </c>
      <c r="G1233" s="2" t="s">
        <v>66</v>
      </c>
      <c r="H1233" s="2" t="s">
        <v>1239</v>
      </c>
      <c r="I1233" s="2" t="s">
        <v>1240</v>
      </c>
      <c r="J1233" s="2" t="s">
        <v>103</v>
      </c>
      <c r="K1233" s="2" t="s">
        <v>527</v>
      </c>
      <c r="L1233" s="2" t="s">
        <v>1421</v>
      </c>
      <c r="M1233" s="2" t="s">
        <v>1422</v>
      </c>
      <c r="N1233" s="2" t="s">
        <v>319</v>
      </c>
      <c r="O1233" s="3">
        <v>1</v>
      </c>
      <c r="P1233" s="3">
        <v>700</v>
      </c>
      <c r="Q1233" s="3">
        <v>755</v>
      </c>
      <c r="R1233" s="3">
        <v>755</v>
      </c>
      <c r="S1233" s="3">
        <v>55</v>
      </c>
      <c r="T1233" s="3">
        <v>55</v>
      </c>
      <c r="U1233" s="3">
        <v>7.28</v>
      </c>
      <c r="V1233" s="2" t="s">
        <v>123</v>
      </c>
      <c r="W1233" s="2" t="s">
        <v>124</v>
      </c>
      <c r="X1233" s="2" t="s">
        <v>44</v>
      </c>
      <c r="Y1233" s="19" t="str">
        <f>VLOOKUP(G1233,'Verweis Kd-Gruppe'!$A$2:$B$8,2,FALSE)</f>
        <v>EXP</v>
      </c>
      <c r="Z1233" s="19" t="str">
        <f>VLOOKUP(J1233,'Verweis Art-Gruppe'!$A$2:$B$15,2,FALSE)</f>
        <v>Geräte</v>
      </c>
      <c r="AA1233" s="19" t="str">
        <f>VLOOKUP(W1233,'Verweis Vertreter'!$A$2:$B$24,2,FALSE)</f>
        <v>Antonio Vuolo</v>
      </c>
      <c r="AB1233" s="12">
        <f t="shared" si="171"/>
        <v>1</v>
      </c>
      <c r="AC1233" s="12">
        <f t="shared" si="176"/>
        <v>700</v>
      </c>
      <c r="AD1233" s="12">
        <f t="shared" si="177"/>
        <v>755</v>
      </c>
      <c r="AE1233" s="12">
        <f t="shared" si="172"/>
        <v>755</v>
      </c>
      <c r="AF1233" s="12">
        <f t="shared" si="173"/>
        <v>55</v>
      </c>
      <c r="AG1233" s="12">
        <f t="shared" si="174"/>
        <v>55</v>
      </c>
      <c r="AH1233" s="9">
        <f t="shared" si="178"/>
        <v>7.2847682119205295E-2</v>
      </c>
      <c r="AI1233" s="14">
        <f>VLOOKUP(E1233,'Verweis Faktor'!$A:$B,2,FALSE)</f>
        <v>1</v>
      </c>
      <c r="AJ1233" s="14"/>
      <c r="AK1233" s="14" t="str">
        <f>IF(AL1233="Ja","Versandkosten",VLOOKUP(E1233,'Verweis Belegart'!$A$2:$B$9,2,FALSE))</f>
        <v>Hardware</v>
      </c>
      <c r="AL1233" s="14" t="str">
        <f t="shared" si="179"/>
        <v>Nein</v>
      </c>
      <c r="AM1233" s="14" t="str">
        <f t="shared" si="175"/>
        <v>Positiv</v>
      </c>
    </row>
    <row r="1234" spans="1:39" ht="17.25" customHeight="1" x14ac:dyDescent="0.35">
      <c r="A1234" s="17">
        <v>14571891</v>
      </c>
      <c r="B1234" s="2" t="s">
        <v>1159</v>
      </c>
      <c r="C1234" s="1">
        <v>2025001</v>
      </c>
      <c r="D1234" s="1">
        <v>2000332</v>
      </c>
      <c r="E1234" s="2" t="s">
        <v>34</v>
      </c>
      <c r="F1234" s="2" t="s">
        <v>182</v>
      </c>
      <c r="G1234" s="2" t="s">
        <v>66</v>
      </c>
      <c r="H1234" s="2" t="s">
        <v>1239</v>
      </c>
      <c r="I1234" s="2" t="s">
        <v>1240</v>
      </c>
      <c r="J1234" s="2" t="s">
        <v>103</v>
      </c>
      <c r="K1234" s="2" t="s">
        <v>531</v>
      </c>
      <c r="L1234" s="2" t="s">
        <v>355</v>
      </c>
      <c r="M1234" s="2" t="s">
        <v>356</v>
      </c>
      <c r="N1234" s="2" t="s">
        <v>357</v>
      </c>
      <c r="O1234" s="3">
        <v>1</v>
      </c>
      <c r="P1234" s="3">
        <v>212</v>
      </c>
      <c r="Q1234" s="3">
        <v>223</v>
      </c>
      <c r="R1234" s="3">
        <v>223</v>
      </c>
      <c r="S1234" s="3">
        <v>11</v>
      </c>
      <c r="T1234" s="3">
        <v>11</v>
      </c>
      <c r="U1234" s="3">
        <v>4.93</v>
      </c>
      <c r="V1234" s="2" t="s">
        <v>123</v>
      </c>
      <c r="W1234" s="2" t="s">
        <v>124</v>
      </c>
      <c r="X1234" s="2" t="s">
        <v>44</v>
      </c>
      <c r="Y1234" s="19" t="str">
        <f>VLOOKUP(G1234,'Verweis Kd-Gruppe'!$A$2:$B$8,2,FALSE)</f>
        <v>EXP</v>
      </c>
      <c r="Z1234" s="19" t="str">
        <f>VLOOKUP(J1234,'Verweis Art-Gruppe'!$A$2:$B$15,2,FALSE)</f>
        <v>Geräte</v>
      </c>
      <c r="AA1234" s="19" t="str">
        <f>VLOOKUP(W1234,'Verweis Vertreter'!$A$2:$B$24,2,FALSE)</f>
        <v>Antonio Vuolo</v>
      </c>
      <c r="AB1234" s="12">
        <f t="shared" si="171"/>
        <v>1</v>
      </c>
      <c r="AC1234" s="12">
        <f t="shared" si="176"/>
        <v>212</v>
      </c>
      <c r="AD1234" s="12">
        <f t="shared" si="177"/>
        <v>223</v>
      </c>
      <c r="AE1234" s="12">
        <f t="shared" si="172"/>
        <v>223</v>
      </c>
      <c r="AF1234" s="12">
        <f t="shared" si="173"/>
        <v>11</v>
      </c>
      <c r="AG1234" s="12">
        <f t="shared" si="174"/>
        <v>11</v>
      </c>
      <c r="AH1234" s="9">
        <f t="shared" si="178"/>
        <v>4.9327354260089683E-2</v>
      </c>
      <c r="AI1234" s="14">
        <f>VLOOKUP(E1234,'Verweis Faktor'!$A:$B,2,FALSE)</f>
        <v>1</v>
      </c>
      <c r="AJ1234" s="14"/>
      <c r="AK1234" s="14" t="str">
        <f>IF(AL1234="Ja","Versandkosten",VLOOKUP(E1234,'Verweis Belegart'!$A$2:$B$9,2,FALSE))</f>
        <v>Hardware</v>
      </c>
      <c r="AL1234" s="14" t="str">
        <f t="shared" si="179"/>
        <v>Nein</v>
      </c>
      <c r="AM1234" s="14" t="str">
        <f t="shared" si="175"/>
        <v>Positiv</v>
      </c>
    </row>
    <row r="1235" spans="1:39" ht="17.25" customHeight="1" x14ac:dyDescent="0.35">
      <c r="A1235" s="17">
        <v>14571891</v>
      </c>
      <c r="B1235" s="2" t="s">
        <v>1159</v>
      </c>
      <c r="C1235" s="1">
        <v>2025001</v>
      </c>
      <c r="D1235" s="1">
        <v>2000332</v>
      </c>
      <c r="E1235" s="2" t="s">
        <v>34</v>
      </c>
      <c r="F1235" s="2" t="s">
        <v>182</v>
      </c>
      <c r="G1235" s="2" t="s">
        <v>66</v>
      </c>
      <c r="H1235" s="2" t="s">
        <v>1239</v>
      </c>
      <c r="I1235" s="2" t="s">
        <v>1240</v>
      </c>
      <c r="J1235" s="2" t="s">
        <v>103</v>
      </c>
      <c r="K1235" s="2" t="s">
        <v>535</v>
      </c>
      <c r="L1235" s="2" t="s">
        <v>1379</v>
      </c>
      <c r="M1235" s="2" t="s">
        <v>1380</v>
      </c>
      <c r="N1235" s="2" t="s">
        <v>684</v>
      </c>
      <c r="O1235" s="3">
        <v>1</v>
      </c>
      <c r="P1235" s="3">
        <v>76</v>
      </c>
      <c r="Q1235" s="3">
        <v>82</v>
      </c>
      <c r="R1235" s="3">
        <v>82</v>
      </c>
      <c r="S1235" s="3">
        <v>6</v>
      </c>
      <c r="T1235" s="3">
        <v>6</v>
      </c>
      <c r="U1235" s="3">
        <v>7.31</v>
      </c>
      <c r="V1235" s="2" t="s">
        <v>123</v>
      </c>
      <c r="W1235" s="2" t="s">
        <v>124</v>
      </c>
      <c r="X1235" s="2" t="s">
        <v>44</v>
      </c>
      <c r="Y1235" s="19" t="str">
        <f>VLOOKUP(G1235,'Verweis Kd-Gruppe'!$A$2:$B$8,2,FALSE)</f>
        <v>EXP</v>
      </c>
      <c r="Z1235" s="19" t="str">
        <f>VLOOKUP(J1235,'Verweis Art-Gruppe'!$A$2:$B$15,2,FALSE)</f>
        <v>Geräte</v>
      </c>
      <c r="AA1235" s="19" t="str">
        <f>VLOOKUP(W1235,'Verweis Vertreter'!$A$2:$B$24,2,FALSE)</f>
        <v>Antonio Vuolo</v>
      </c>
      <c r="AB1235" s="12">
        <f t="shared" si="171"/>
        <v>1</v>
      </c>
      <c r="AC1235" s="12">
        <f t="shared" si="176"/>
        <v>76</v>
      </c>
      <c r="AD1235" s="12">
        <f t="shared" si="177"/>
        <v>82</v>
      </c>
      <c r="AE1235" s="12">
        <f t="shared" si="172"/>
        <v>82</v>
      </c>
      <c r="AF1235" s="12">
        <f t="shared" si="173"/>
        <v>6</v>
      </c>
      <c r="AG1235" s="12">
        <f t="shared" si="174"/>
        <v>6</v>
      </c>
      <c r="AH1235" s="9">
        <f t="shared" si="178"/>
        <v>7.3170731707317069E-2</v>
      </c>
      <c r="AI1235" s="14">
        <f>VLOOKUP(E1235,'Verweis Faktor'!$A:$B,2,FALSE)</f>
        <v>1</v>
      </c>
      <c r="AJ1235" s="14"/>
      <c r="AK1235" s="14" t="str">
        <f>IF(AL1235="Ja","Versandkosten",VLOOKUP(E1235,'Verweis Belegart'!$A$2:$B$9,2,FALSE))</f>
        <v>Hardware</v>
      </c>
      <c r="AL1235" s="14" t="str">
        <f t="shared" si="179"/>
        <v>Nein</v>
      </c>
      <c r="AM1235" s="14" t="str">
        <f t="shared" si="175"/>
        <v>Positiv</v>
      </c>
    </row>
    <row r="1236" spans="1:39" ht="17.25" customHeight="1" x14ac:dyDescent="0.35">
      <c r="A1236" s="17">
        <v>14571891</v>
      </c>
      <c r="B1236" s="2" t="s">
        <v>1159</v>
      </c>
      <c r="C1236" s="1">
        <v>2025001</v>
      </c>
      <c r="D1236" s="1">
        <v>2000332</v>
      </c>
      <c r="E1236" s="2" t="s">
        <v>34</v>
      </c>
      <c r="F1236" s="2" t="s">
        <v>182</v>
      </c>
      <c r="G1236" s="2" t="s">
        <v>66</v>
      </c>
      <c r="H1236" s="2" t="s">
        <v>1239</v>
      </c>
      <c r="I1236" s="2" t="s">
        <v>1240</v>
      </c>
      <c r="J1236" s="2" t="s">
        <v>103</v>
      </c>
      <c r="K1236" s="2" t="s">
        <v>539</v>
      </c>
      <c r="L1236" s="2" t="s">
        <v>1379</v>
      </c>
      <c r="M1236" s="2" t="s">
        <v>1380</v>
      </c>
      <c r="N1236" s="2" t="s">
        <v>684</v>
      </c>
      <c r="O1236" s="3">
        <v>1</v>
      </c>
      <c r="P1236" s="3">
        <v>76</v>
      </c>
      <c r="Q1236" s="3">
        <v>82</v>
      </c>
      <c r="R1236" s="3">
        <v>82</v>
      </c>
      <c r="S1236" s="3">
        <v>6</v>
      </c>
      <c r="T1236" s="3">
        <v>6</v>
      </c>
      <c r="U1236" s="3">
        <v>7.31</v>
      </c>
      <c r="V1236" s="2" t="s">
        <v>123</v>
      </c>
      <c r="W1236" s="2" t="s">
        <v>124</v>
      </c>
      <c r="X1236" s="2" t="s">
        <v>44</v>
      </c>
      <c r="Y1236" s="19" t="str">
        <f>VLOOKUP(G1236,'Verweis Kd-Gruppe'!$A$2:$B$8,2,FALSE)</f>
        <v>EXP</v>
      </c>
      <c r="Z1236" s="19" t="str">
        <f>VLOOKUP(J1236,'Verweis Art-Gruppe'!$A$2:$B$15,2,FALSE)</f>
        <v>Geräte</v>
      </c>
      <c r="AA1236" s="19" t="str">
        <f>VLOOKUP(W1236,'Verweis Vertreter'!$A$2:$B$24,2,FALSE)</f>
        <v>Antonio Vuolo</v>
      </c>
      <c r="AB1236" s="12">
        <f t="shared" si="171"/>
        <v>1</v>
      </c>
      <c r="AC1236" s="12">
        <f t="shared" si="176"/>
        <v>76</v>
      </c>
      <c r="AD1236" s="12">
        <f t="shared" si="177"/>
        <v>82</v>
      </c>
      <c r="AE1236" s="12">
        <f t="shared" si="172"/>
        <v>82</v>
      </c>
      <c r="AF1236" s="12">
        <f t="shared" si="173"/>
        <v>6</v>
      </c>
      <c r="AG1236" s="12">
        <f t="shared" si="174"/>
        <v>6</v>
      </c>
      <c r="AH1236" s="9">
        <f t="shared" si="178"/>
        <v>7.3170731707317069E-2</v>
      </c>
      <c r="AI1236" s="14">
        <f>VLOOKUP(E1236,'Verweis Faktor'!$A:$B,2,FALSE)</f>
        <v>1</v>
      </c>
      <c r="AJ1236" s="14"/>
      <c r="AK1236" s="14" t="str">
        <f>IF(AL1236="Ja","Versandkosten",VLOOKUP(E1236,'Verweis Belegart'!$A$2:$B$9,2,FALSE))</f>
        <v>Hardware</v>
      </c>
      <c r="AL1236" s="14" t="str">
        <f t="shared" si="179"/>
        <v>Nein</v>
      </c>
      <c r="AM1236" s="14" t="str">
        <f t="shared" si="175"/>
        <v>Positiv</v>
      </c>
    </row>
    <row r="1237" spans="1:39" ht="17.25" customHeight="1" x14ac:dyDescent="0.35">
      <c r="A1237" s="17">
        <v>14571891</v>
      </c>
      <c r="B1237" s="2" t="s">
        <v>1159</v>
      </c>
      <c r="C1237" s="1">
        <v>2025001</v>
      </c>
      <c r="D1237" s="1">
        <v>2000332</v>
      </c>
      <c r="E1237" s="2" t="s">
        <v>34</v>
      </c>
      <c r="F1237" s="2" t="s">
        <v>182</v>
      </c>
      <c r="G1237" s="2" t="s">
        <v>66</v>
      </c>
      <c r="H1237" s="2" t="s">
        <v>1239</v>
      </c>
      <c r="I1237" s="2" t="s">
        <v>1240</v>
      </c>
      <c r="J1237" s="2" t="s">
        <v>304</v>
      </c>
      <c r="K1237" s="2" t="s">
        <v>543</v>
      </c>
      <c r="L1237" s="2" t="s">
        <v>217</v>
      </c>
      <c r="M1237" s="2" t="s">
        <v>218</v>
      </c>
      <c r="N1237" s="2" t="s">
        <v>219</v>
      </c>
      <c r="O1237" s="3">
        <v>1</v>
      </c>
      <c r="P1237" s="3">
        <v>149.23050000000001</v>
      </c>
      <c r="Q1237" s="3">
        <v>155</v>
      </c>
      <c r="R1237" s="3">
        <v>155</v>
      </c>
      <c r="S1237" s="3">
        <v>5.7694999999999999</v>
      </c>
      <c r="T1237" s="3">
        <v>5.77</v>
      </c>
      <c r="U1237" s="3">
        <v>3.72</v>
      </c>
      <c r="V1237" s="2" t="s">
        <v>123</v>
      </c>
      <c r="W1237" s="2" t="s">
        <v>124</v>
      </c>
      <c r="X1237" s="2" t="s">
        <v>44</v>
      </c>
      <c r="Y1237" s="19" t="str">
        <f>VLOOKUP(G1237,'Verweis Kd-Gruppe'!$A$2:$B$8,2,FALSE)</f>
        <v>EXP</v>
      </c>
      <c r="Z1237" s="19" t="str">
        <f>VLOOKUP(J1237,'Verweis Art-Gruppe'!$A$2:$B$15,2,FALSE)</f>
        <v>Zubehör</v>
      </c>
      <c r="AA1237" s="19" t="str">
        <f>VLOOKUP(W1237,'Verweis Vertreter'!$A$2:$B$24,2,FALSE)</f>
        <v>Antonio Vuolo</v>
      </c>
      <c r="AB1237" s="12">
        <f t="shared" si="171"/>
        <v>1</v>
      </c>
      <c r="AC1237" s="12">
        <f t="shared" si="176"/>
        <v>149.23050000000001</v>
      </c>
      <c r="AD1237" s="12">
        <f t="shared" si="177"/>
        <v>155</v>
      </c>
      <c r="AE1237" s="12">
        <f t="shared" si="172"/>
        <v>155</v>
      </c>
      <c r="AF1237" s="12">
        <f t="shared" si="173"/>
        <v>5.7694999999999999</v>
      </c>
      <c r="AG1237" s="12">
        <f t="shared" si="174"/>
        <v>5.77</v>
      </c>
      <c r="AH1237" s="9">
        <f t="shared" si="178"/>
        <v>3.72258064516129E-2</v>
      </c>
      <c r="AI1237" s="14">
        <f>VLOOKUP(E1237,'Verweis Faktor'!$A:$B,2,FALSE)</f>
        <v>1</v>
      </c>
      <c r="AJ1237" s="14"/>
      <c r="AK1237" s="14" t="str">
        <f>IF(AL1237="Ja","Versandkosten",VLOOKUP(E1237,'Verweis Belegart'!$A$2:$B$9,2,FALSE))</f>
        <v>Hardware</v>
      </c>
      <c r="AL1237" s="14" t="str">
        <f t="shared" si="179"/>
        <v>Nein</v>
      </c>
      <c r="AM1237" s="14" t="str">
        <f t="shared" si="175"/>
        <v>Positiv</v>
      </c>
    </row>
    <row r="1238" spans="1:39" ht="17.25" customHeight="1" x14ac:dyDescent="0.35">
      <c r="A1238" s="17">
        <v>14571891</v>
      </c>
      <c r="B1238" s="2" t="s">
        <v>1159</v>
      </c>
      <c r="C1238" s="1">
        <v>2025001</v>
      </c>
      <c r="D1238" s="1">
        <v>2000332</v>
      </c>
      <c r="E1238" s="2" t="s">
        <v>34</v>
      </c>
      <c r="F1238" s="2" t="s">
        <v>182</v>
      </c>
      <c r="G1238" s="2" t="s">
        <v>66</v>
      </c>
      <c r="H1238" s="2" t="s">
        <v>1239</v>
      </c>
      <c r="I1238" s="2" t="s">
        <v>1240</v>
      </c>
      <c r="J1238" s="2" t="s">
        <v>304</v>
      </c>
      <c r="K1238" s="2" t="s">
        <v>546</v>
      </c>
      <c r="L1238" s="2" t="s">
        <v>217</v>
      </c>
      <c r="M1238" s="2" t="s">
        <v>218</v>
      </c>
      <c r="N1238" s="2" t="s">
        <v>219</v>
      </c>
      <c r="O1238" s="3">
        <v>2</v>
      </c>
      <c r="P1238" s="3">
        <v>149.23050000000001</v>
      </c>
      <c r="Q1238" s="3">
        <v>153</v>
      </c>
      <c r="R1238" s="3">
        <v>306</v>
      </c>
      <c r="S1238" s="3">
        <v>3.7694999999999999</v>
      </c>
      <c r="T1238" s="3">
        <v>7.54</v>
      </c>
      <c r="U1238" s="3">
        <v>2.46</v>
      </c>
      <c r="V1238" s="2" t="s">
        <v>123</v>
      </c>
      <c r="W1238" s="2" t="s">
        <v>124</v>
      </c>
      <c r="X1238" s="2" t="s">
        <v>44</v>
      </c>
      <c r="Y1238" s="19" t="str">
        <f>VLOOKUP(G1238,'Verweis Kd-Gruppe'!$A$2:$B$8,2,FALSE)</f>
        <v>EXP</v>
      </c>
      <c r="Z1238" s="19" t="str">
        <f>VLOOKUP(J1238,'Verweis Art-Gruppe'!$A$2:$B$15,2,FALSE)</f>
        <v>Zubehör</v>
      </c>
      <c r="AA1238" s="19" t="str">
        <f>VLOOKUP(W1238,'Verweis Vertreter'!$A$2:$B$24,2,FALSE)</f>
        <v>Antonio Vuolo</v>
      </c>
      <c r="AB1238" s="12">
        <f t="shared" si="171"/>
        <v>2</v>
      </c>
      <c r="AC1238" s="12">
        <f t="shared" si="176"/>
        <v>149.23050000000001</v>
      </c>
      <c r="AD1238" s="12">
        <f t="shared" si="177"/>
        <v>153</v>
      </c>
      <c r="AE1238" s="12">
        <f t="shared" si="172"/>
        <v>306</v>
      </c>
      <c r="AF1238" s="12">
        <f t="shared" si="173"/>
        <v>3.7694999999999999</v>
      </c>
      <c r="AG1238" s="12">
        <f t="shared" si="174"/>
        <v>7.54</v>
      </c>
      <c r="AH1238" s="9">
        <f t="shared" si="178"/>
        <v>2.4640522875816993E-2</v>
      </c>
      <c r="AI1238" s="14">
        <f>VLOOKUP(E1238,'Verweis Faktor'!$A:$B,2,FALSE)</f>
        <v>1</v>
      </c>
      <c r="AJ1238" s="14"/>
      <c r="AK1238" s="14" t="str">
        <f>IF(AL1238="Ja","Versandkosten",VLOOKUP(E1238,'Verweis Belegart'!$A$2:$B$9,2,FALSE))</f>
        <v>Hardware</v>
      </c>
      <c r="AL1238" s="14" t="str">
        <f t="shared" si="179"/>
        <v>Nein</v>
      </c>
      <c r="AM1238" s="14" t="str">
        <f t="shared" si="175"/>
        <v>Positiv</v>
      </c>
    </row>
    <row r="1239" spans="1:39" ht="17.25" customHeight="1" x14ac:dyDescent="0.35">
      <c r="A1239" s="17">
        <v>14571891</v>
      </c>
      <c r="B1239" s="2" t="s">
        <v>1159</v>
      </c>
      <c r="C1239" s="1">
        <v>2025001</v>
      </c>
      <c r="D1239" s="1">
        <v>2000332</v>
      </c>
      <c r="E1239" s="2" t="s">
        <v>34</v>
      </c>
      <c r="F1239" s="2" t="s">
        <v>182</v>
      </c>
      <c r="G1239" s="2" t="s">
        <v>66</v>
      </c>
      <c r="H1239" s="2" t="s">
        <v>1239</v>
      </c>
      <c r="I1239" s="2" t="s">
        <v>1240</v>
      </c>
      <c r="J1239" s="2" t="s">
        <v>103</v>
      </c>
      <c r="K1239" s="2" t="s">
        <v>547</v>
      </c>
      <c r="L1239" s="2" t="s">
        <v>1010</v>
      </c>
      <c r="M1239" s="2" t="s">
        <v>1011</v>
      </c>
      <c r="N1239" s="2" t="s">
        <v>286</v>
      </c>
      <c r="O1239" s="3">
        <v>1</v>
      </c>
      <c r="P1239" s="3">
        <v>717</v>
      </c>
      <c r="Q1239" s="3">
        <v>729</v>
      </c>
      <c r="R1239" s="3">
        <v>729</v>
      </c>
      <c r="S1239" s="3">
        <v>12</v>
      </c>
      <c r="T1239" s="3">
        <v>12</v>
      </c>
      <c r="U1239" s="3">
        <v>1.64</v>
      </c>
      <c r="V1239" s="2" t="s">
        <v>123</v>
      </c>
      <c r="W1239" s="2" t="s">
        <v>124</v>
      </c>
      <c r="X1239" s="2" t="s">
        <v>44</v>
      </c>
      <c r="Y1239" s="19" t="str">
        <f>VLOOKUP(G1239,'Verweis Kd-Gruppe'!$A$2:$B$8,2,FALSE)</f>
        <v>EXP</v>
      </c>
      <c r="Z1239" s="19" t="str">
        <f>VLOOKUP(J1239,'Verweis Art-Gruppe'!$A$2:$B$15,2,FALSE)</f>
        <v>Geräte</v>
      </c>
      <c r="AA1239" s="19" t="str">
        <f>VLOOKUP(W1239,'Verweis Vertreter'!$A$2:$B$24,2,FALSE)</f>
        <v>Antonio Vuolo</v>
      </c>
      <c r="AB1239" s="12">
        <f t="shared" si="171"/>
        <v>1</v>
      </c>
      <c r="AC1239" s="12">
        <f t="shared" si="176"/>
        <v>717</v>
      </c>
      <c r="AD1239" s="12">
        <f t="shared" si="177"/>
        <v>729</v>
      </c>
      <c r="AE1239" s="12">
        <f t="shared" si="172"/>
        <v>729</v>
      </c>
      <c r="AF1239" s="12">
        <f t="shared" si="173"/>
        <v>12</v>
      </c>
      <c r="AG1239" s="12">
        <f t="shared" si="174"/>
        <v>12</v>
      </c>
      <c r="AH1239" s="9">
        <f t="shared" si="178"/>
        <v>1.646090534979424E-2</v>
      </c>
      <c r="AI1239" s="14">
        <f>VLOOKUP(E1239,'Verweis Faktor'!$A:$B,2,FALSE)</f>
        <v>1</v>
      </c>
      <c r="AJ1239" s="14"/>
      <c r="AK1239" s="14" t="str">
        <f>IF(AL1239="Ja","Versandkosten",VLOOKUP(E1239,'Verweis Belegart'!$A$2:$B$9,2,FALSE))</f>
        <v>Hardware</v>
      </c>
      <c r="AL1239" s="14" t="str">
        <f t="shared" si="179"/>
        <v>Nein</v>
      </c>
      <c r="AM1239" s="14" t="str">
        <f t="shared" si="175"/>
        <v>Positiv</v>
      </c>
    </row>
    <row r="1240" spans="1:39" ht="17.25" customHeight="1" x14ac:dyDescent="0.35">
      <c r="A1240" s="17">
        <v>14571891</v>
      </c>
      <c r="B1240" s="2" t="s">
        <v>1159</v>
      </c>
      <c r="C1240" s="1">
        <v>2025001</v>
      </c>
      <c r="D1240" s="1">
        <v>2000332</v>
      </c>
      <c r="E1240" s="2" t="s">
        <v>34</v>
      </c>
      <c r="F1240" s="2" t="s">
        <v>182</v>
      </c>
      <c r="G1240" s="2" t="s">
        <v>66</v>
      </c>
      <c r="H1240" s="2" t="s">
        <v>1239</v>
      </c>
      <c r="I1240" s="2" t="s">
        <v>1240</v>
      </c>
      <c r="J1240" s="2" t="s">
        <v>304</v>
      </c>
      <c r="K1240" s="2" t="s">
        <v>550</v>
      </c>
      <c r="L1240" s="2" t="s">
        <v>540</v>
      </c>
      <c r="M1240" s="2" t="s">
        <v>541</v>
      </c>
      <c r="N1240" s="2" t="s">
        <v>542</v>
      </c>
      <c r="O1240" s="3">
        <v>2</v>
      </c>
      <c r="P1240" s="3">
        <v>28.57</v>
      </c>
      <c r="Q1240" s="3">
        <v>30</v>
      </c>
      <c r="R1240" s="3">
        <v>60</v>
      </c>
      <c r="S1240" s="3">
        <v>1.43</v>
      </c>
      <c r="T1240" s="3">
        <v>2.86</v>
      </c>
      <c r="U1240" s="3">
        <v>4.76</v>
      </c>
      <c r="V1240" s="2" t="s">
        <v>123</v>
      </c>
      <c r="W1240" s="2" t="s">
        <v>124</v>
      </c>
      <c r="X1240" s="2" t="s">
        <v>44</v>
      </c>
      <c r="Y1240" s="19" t="str">
        <f>VLOOKUP(G1240,'Verweis Kd-Gruppe'!$A$2:$B$8,2,FALSE)</f>
        <v>EXP</v>
      </c>
      <c r="Z1240" s="19" t="str">
        <f>VLOOKUP(J1240,'Verweis Art-Gruppe'!$A$2:$B$15,2,FALSE)</f>
        <v>Zubehör</v>
      </c>
      <c r="AA1240" s="19" t="str">
        <f>VLOOKUP(W1240,'Verweis Vertreter'!$A$2:$B$24,2,FALSE)</f>
        <v>Antonio Vuolo</v>
      </c>
      <c r="AB1240" s="12">
        <f t="shared" si="171"/>
        <v>2</v>
      </c>
      <c r="AC1240" s="12">
        <f t="shared" si="176"/>
        <v>28.57</v>
      </c>
      <c r="AD1240" s="12">
        <f t="shared" si="177"/>
        <v>30</v>
      </c>
      <c r="AE1240" s="12">
        <f t="shared" si="172"/>
        <v>60</v>
      </c>
      <c r="AF1240" s="12">
        <f t="shared" si="173"/>
        <v>1.43</v>
      </c>
      <c r="AG1240" s="12">
        <f t="shared" si="174"/>
        <v>2.86</v>
      </c>
      <c r="AH1240" s="9">
        <f t="shared" si="178"/>
        <v>4.7666666666666663E-2</v>
      </c>
      <c r="AI1240" s="14">
        <f>VLOOKUP(E1240,'Verweis Faktor'!$A:$B,2,FALSE)</f>
        <v>1</v>
      </c>
      <c r="AJ1240" s="14"/>
      <c r="AK1240" s="14" t="str">
        <f>IF(AL1240="Ja","Versandkosten",VLOOKUP(E1240,'Verweis Belegart'!$A$2:$B$9,2,FALSE))</f>
        <v>Hardware</v>
      </c>
      <c r="AL1240" s="14" t="str">
        <f t="shared" si="179"/>
        <v>Nein</v>
      </c>
      <c r="AM1240" s="14" t="str">
        <f t="shared" si="175"/>
        <v>Positiv</v>
      </c>
    </row>
    <row r="1241" spans="1:39" ht="17.25" customHeight="1" x14ac:dyDescent="0.35">
      <c r="A1241" s="17">
        <v>14571891</v>
      </c>
      <c r="B1241" s="2" t="s">
        <v>1159</v>
      </c>
      <c r="C1241" s="1">
        <v>2025001</v>
      </c>
      <c r="D1241" s="1">
        <v>2000332</v>
      </c>
      <c r="E1241" s="2" t="s">
        <v>34</v>
      </c>
      <c r="F1241" s="2" t="s">
        <v>182</v>
      </c>
      <c r="G1241" s="2" t="s">
        <v>66</v>
      </c>
      <c r="H1241" s="2" t="s">
        <v>1239</v>
      </c>
      <c r="I1241" s="2" t="s">
        <v>1240</v>
      </c>
      <c r="J1241" s="2" t="s">
        <v>103</v>
      </c>
      <c r="K1241" s="2" t="s">
        <v>1216</v>
      </c>
      <c r="L1241" s="2" t="s">
        <v>116</v>
      </c>
      <c r="M1241" s="2" t="s">
        <v>117</v>
      </c>
      <c r="N1241" s="2" t="s">
        <v>106</v>
      </c>
      <c r="O1241" s="3">
        <v>1</v>
      </c>
      <c r="P1241" s="3">
        <v>285</v>
      </c>
      <c r="Q1241" s="3">
        <v>315</v>
      </c>
      <c r="R1241" s="3">
        <v>315</v>
      </c>
      <c r="S1241" s="3">
        <v>30</v>
      </c>
      <c r="T1241" s="3">
        <v>30</v>
      </c>
      <c r="U1241" s="3">
        <v>9.52</v>
      </c>
      <c r="V1241" s="2" t="s">
        <v>123</v>
      </c>
      <c r="W1241" s="2" t="s">
        <v>124</v>
      </c>
      <c r="X1241" s="2" t="s">
        <v>44</v>
      </c>
      <c r="Y1241" s="19" t="str">
        <f>VLOOKUP(G1241,'Verweis Kd-Gruppe'!$A$2:$B$8,2,FALSE)</f>
        <v>EXP</v>
      </c>
      <c r="Z1241" s="19" t="str">
        <f>VLOOKUP(J1241,'Verweis Art-Gruppe'!$A$2:$B$15,2,FALSE)</f>
        <v>Geräte</v>
      </c>
      <c r="AA1241" s="19" t="str">
        <f>VLOOKUP(W1241,'Verweis Vertreter'!$A$2:$B$24,2,FALSE)</f>
        <v>Antonio Vuolo</v>
      </c>
      <c r="AB1241" s="12">
        <f t="shared" si="171"/>
        <v>1</v>
      </c>
      <c r="AC1241" s="12">
        <f t="shared" si="176"/>
        <v>285</v>
      </c>
      <c r="AD1241" s="12">
        <f t="shared" si="177"/>
        <v>315</v>
      </c>
      <c r="AE1241" s="12">
        <f t="shared" si="172"/>
        <v>315</v>
      </c>
      <c r="AF1241" s="12">
        <f t="shared" si="173"/>
        <v>30</v>
      </c>
      <c r="AG1241" s="12">
        <f t="shared" si="174"/>
        <v>30</v>
      </c>
      <c r="AH1241" s="9">
        <f t="shared" si="178"/>
        <v>9.5238095238095233E-2</v>
      </c>
      <c r="AI1241" s="14">
        <f>VLOOKUP(E1241,'Verweis Faktor'!$A:$B,2,FALSE)</f>
        <v>1</v>
      </c>
      <c r="AJ1241" s="14"/>
      <c r="AK1241" s="14" t="str">
        <f>IF(AL1241="Ja","Versandkosten",VLOOKUP(E1241,'Verweis Belegart'!$A$2:$B$9,2,FALSE))</f>
        <v>Hardware</v>
      </c>
      <c r="AL1241" s="14" t="str">
        <f t="shared" si="179"/>
        <v>Nein</v>
      </c>
      <c r="AM1241" s="14" t="str">
        <f t="shared" si="175"/>
        <v>Positiv</v>
      </c>
    </row>
    <row r="1242" spans="1:39" ht="17.25" customHeight="1" x14ac:dyDescent="0.35">
      <c r="A1242" s="17">
        <v>14572019</v>
      </c>
      <c r="B1242" s="2" t="s">
        <v>1159</v>
      </c>
      <c r="C1242" s="1">
        <v>2025001</v>
      </c>
      <c r="D1242" s="1">
        <v>2000333</v>
      </c>
      <c r="E1242" s="2" t="s">
        <v>34</v>
      </c>
      <c r="F1242" s="2" t="s">
        <v>142</v>
      </c>
      <c r="G1242" s="2" t="s">
        <v>36</v>
      </c>
      <c r="H1242" s="2" t="s">
        <v>54</v>
      </c>
      <c r="I1242" s="2" t="s">
        <v>55</v>
      </c>
      <c r="J1242" s="2" t="s">
        <v>103</v>
      </c>
      <c r="K1242" s="2" t="s">
        <v>28</v>
      </c>
      <c r="L1242" s="2" t="s">
        <v>731</v>
      </c>
      <c r="M1242" s="2" t="s">
        <v>732</v>
      </c>
      <c r="N1242" s="2" t="s">
        <v>733</v>
      </c>
      <c r="O1242" s="3">
        <v>40</v>
      </c>
      <c r="P1242" s="3">
        <v>780.90909999999997</v>
      </c>
      <c r="Q1242" s="3">
        <v>760</v>
      </c>
      <c r="R1242" s="3">
        <v>30400</v>
      </c>
      <c r="S1242" s="3">
        <v>-20.909099999999999</v>
      </c>
      <c r="T1242" s="3">
        <v>-836.36</v>
      </c>
      <c r="U1242" s="3">
        <v>-2.75</v>
      </c>
      <c r="V1242" s="2" t="s">
        <v>42</v>
      </c>
      <c r="W1242" s="2" t="s">
        <v>43</v>
      </c>
      <c r="X1242" s="2" t="s">
        <v>59</v>
      </c>
      <c r="Y1242" s="19" t="str">
        <f>VLOOKUP(G1242,'Verweis Kd-Gruppe'!$A$2:$B$8,2,FALSE)</f>
        <v>GRK</v>
      </c>
      <c r="Z1242" s="19" t="str">
        <f>VLOOKUP(J1242,'Verweis Art-Gruppe'!$A$2:$B$15,2,FALSE)</f>
        <v>Geräte</v>
      </c>
      <c r="AA1242" s="19" t="str">
        <f>VLOOKUP(W1242,'Verweis Vertreter'!$A$2:$B$24,2,FALSE)</f>
        <v>Sebastian Faber</v>
      </c>
      <c r="AB1242" s="12">
        <f t="shared" si="171"/>
        <v>40</v>
      </c>
      <c r="AC1242" s="12">
        <f t="shared" si="176"/>
        <v>780.90909999999997</v>
      </c>
      <c r="AD1242" s="12">
        <f t="shared" si="177"/>
        <v>760</v>
      </c>
      <c r="AE1242" s="12">
        <f t="shared" si="172"/>
        <v>30400</v>
      </c>
      <c r="AF1242" s="12">
        <f t="shared" si="173"/>
        <v>-20.909099999999999</v>
      </c>
      <c r="AG1242" s="12">
        <f t="shared" si="174"/>
        <v>-836.36</v>
      </c>
      <c r="AH1242" s="9">
        <f t="shared" si="178"/>
        <v>-2.7511842105263157E-2</v>
      </c>
      <c r="AI1242" s="14">
        <f>VLOOKUP(E1242,'Verweis Faktor'!$A:$B,2,FALSE)</f>
        <v>1</v>
      </c>
      <c r="AJ1242" s="14"/>
      <c r="AK1242" s="14" t="str">
        <f>IF(AL1242="Ja","Versandkosten",VLOOKUP(E1242,'Verweis Belegart'!$A$2:$B$9,2,FALSE))</f>
        <v>Hardware</v>
      </c>
      <c r="AL1242" s="14" t="str">
        <f t="shared" si="179"/>
        <v>Nein</v>
      </c>
      <c r="AM1242" s="14" t="str">
        <f t="shared" si="175"/>
        <v>Negativ</v>
      </c>
    </row>
    <row r="1243" spans="1:39" ht="17.25" customHeight="1" x14ac:dyDescent="0.35">
      <c r="A1243" s="17">
        <v>14571925</v>
      </c>
      <c r="B1243" s="2" t="s">
        <v>1159</v>
      </c>
      <c r="C1243" s="1">
        <v>2025001</v>
      </c>
      <c r="D1243" s="1">
        <v>2000334</v>
      </c>
      <c r="E1243" s="2" t="s">
        <v>34</v>
      </c>
      <c r="F1243" s="2" t="s">
        <v>53</v>
      </c>
      <c r="G1243" s="2" t="s">
        <v>36</v>
      </c>
      <c r="H1243" s="2" t="s">
        <v>902</v>
      </c>
      <c r="I1243" s="2" t="s">
        <v>903</v>
      </c>
      <c r="J1243" s="2" t="s">
        <v>103</v>
      </c>
      <c r="K1243" s="2" t="s">
        <v>28</v>
      </c>
      <c r="L1243" s="2" t="s">
        <v>758</v>
      </c>
      <c r="M1243" s="2" t="s">
        <v>759</v>
      </c>
      <c r="N1243" s="2" t="s">
        <v>538</v>
      </c>
      <c r="O1243" s="3">
        <v>5</v>
      </c>
      <c r="P1243" s="3">
        <v>291.64530000000002</v>
      </c>
      <c r="Q1243" s="3">
        <v>303</v>
      </c>
      <c r="R1243" s="3">
        <v>1515</v>
      </c>
      <c r="S1243" s="3">
        <v>11.354699999999999</v>
      </c>
      <c r="T1243" s="3">
        <v>56.77</v>
      </c>
      <c r="U1243" s="3">
        <v>3.74</v>
      </c>
      <c r="V1243" s="2" t="s">
        <v>42</v>
      </c>
      <c r="W1243" s="2" t="s">
        <v>43</v>
      </c>
      <c r="X1243" s="2" t="s">
        <v>724</v>
      </c>
      <c r="Y1243" s="19" t="str">
        <f>VLOOKUP(G1243,'Verweis Kd-Gruppe'!$A$2:$B$8,2,FALSE)</f>
        <v>GRK</v>
      </c>
      <c r="Z1243" s="19" t="str">
        <f>VLOOKUP(J1243,'Verweis Art-Gruppe'!$A$2:$B$15,2,FALSE)</f>
        <v>Geräte</v>
      </c>
      <c r="AA1243" s="19" t="str">
        <f>VLOOKUP(W1243,'Verweis Vertreter'!$A$2:$B$24,2,FALSE)</f>
        <v>Sebastian Faber</v>
      </c>
      <c r="AB1243" s="12">
        <f t="shared" si="171"/>
        <v>5</v>
      </c>
      <c r="AC1243" s="12">
        <f t="shared" si="176"/>
        <v>291.64530000000002</v>
      </c>
      <c r="AD1243" s="12">
        <f t="shared" si="177"/>
        <v>303</v>
      </c>
      <c r="AE1243" s="12">
        <f t="shared" si="172"/>
        <v>1515</v>
      </c>
      <c r="AF1243" s="12">
        <f t="shared" si="173"/>
        <v>11.354699999999999</v>
      </c>
      <c r="AG1243" s="12">
        <f t="shared" si="174"/>
        <v>56.77</v>
      </c>
      <c r="AH1243" s="9">
        <f t="shared" si="178"/>
        <v>3.7471947194719475E-2</v>
      </c>
      <c r="AI1243" s="14">
        <f>VLOOKUP(E1243,'Verweis Faktor'!$A:$B,2,FALSE)</f>
        <v>1</v>
      </c>
      <c r="AJ1243" s="14"/>
      <c r="AK1243" s="14" t="str">
        <f>IF(AL1243="Ja","Versandkosten",VLOOKUP(E1243,'Verweis Belegart'!$A$2:$B$9,2,FALSE))</f>
        <v>Hardware</v>
      </c>
      <c r="AL1243" s="14" t="str">
        <f t="shared" si="179"/>
        <v>Nein</v>
      </c>
      <c r="AM1243" s="14" t="str">
        <f t="shared" si="175"/>
        <v>Positiv</v>
      </c>
    </row>
    <row r="1244" spans="1:39" ht="17.25" customHeight="1" x14ac:dyDescent="0.35">
      <c r="A1244" s="17">
        <v>14571925</v>
      </c>
      <c r="B1244" s="2" t="s">
        <v>1159</v>
      </c>
      <c r="C1244" s="1">
        <v>2025001</v>
      </c>
      <c r="D1244" s="1">
        <v>2000334</v>
      </c>
      <c r="E1244" s="2" t="s">
        <v>34</v>
      </c>
      <c r="F1244" s="2" t="s">
        <v>53</v>
      </c>
      <c r="G1244" s="2" t="s">
        <v>36</v>
      </c>
      <c r="H1244" s="2" t="s">
        <v>902</v>
      </c>
      <c r="I1244" s="2" t="s">
        <v>903</v>
      </c>
      <c r="J1244" s="2" t="s">
        <v>103</v>
      </c>
      <c r="K1244" s="2" t="s">
        <v>45</v>
      </c>
      <c r="L1244" s="2" t="s">
        <v>1423</v>
      </c>
      <c r="M1244" s="2" t="s">
        <v>1424</v>
      </c>
      <c r="N1244" s="2" t="s">
        <v>522</v>
      </c>
      <c r="O1244" s="3">
        <v>1</v>
      </c>
      <c r="P1244" s="3">
        <v>492</v>
      </c>
      <c r="Q1244" s="3">
        <v>505</v>
      </c>
      <c r="R1244" s="3">
        <v>505</v>
      </c>
      <c r="S1244" s="3">
        <v>13</v>
      </c>
      <c r="T1244" s="3">
        <v>13</v>
      </c>
      <c r="U1244" s="3">
        <v>2.57</v>
      </c>
      <c r="V1244" s="2" t="s">
        <v>42</v>
      </c>
      <c r="W1244" s="2" t="s">
        <v>43</v>
      </c>
      <c r="X1244" s="2" t="s">
        <v>724</v>
      </c>
      <c r="Y1244" s="19" t="str">
        <f>VLOOKUP(G1244,'Verweis Kd-Gruppe'!$A$2:$B$8,2,FALSE)</f>
        <v>GRK</v>
      </c>
      <c r="Z1244" s="19" t="str">
        <f>VLOOKUP(J1244,'Verweis Art-Gruppe'!$A$2:$B$15,2,FALSE)</f>
        <v>Geräte</v>
      </c>
      <c r="AA1244" s="19" t="str">
        <f>VLOOKUP(W1244,'Verweis Vertreter'!$A$2:$B$24,2,FALSE)</f>
        <v>Sebastian Faber</v>
      </c>
      <c r="AB1244" s="12">
        <f t="shared" si="171"/>
        <v>1</v>
      </c>
      <c r="AC1244" s="12">
        <f t="shared" si="176"/>
        <v>492</v>
      </c>
      <c r="AD1244" s="12">
        <f t="shared" si="177"/>
        <v>505</v>
      </c>
      <c r="AE1244" s="12">
        <f t="shared" si="172"/>
        <v>505</v>
      </c>
      <c r="AF1244" s="12">
        <f t="shared" si="173"/>
        <v>13</v>
      </c>
      <c r="AG1244" s="12">
        <f t="shared" si="174"/>
        <v>13</v>
      </c>
      <c r="AH1244" s="9">
        <f t="shared" si="178"/>
        <v>2.5742574257425741E-2</v>
      </c>
      <c r="AI1244" s="14">
        <f>VLOOKUP(E1244,'Verweis Faktor'!$A:$B,2,FALSE)</f>
        <v>1</v>
      </c>
      <c r="AJ1244" s="14"/>
      <c r="AK1244" s="14" t="str">
        <f>IF(AL1244="Ja","Versandkosten",VLOOKUP(E1244,'Verweis Belegart'!$A$2:$B$9,2,FALSE))</f>
        <v>Hardware</v>
      </c>
      <c r="AL1244" s="14" t="str">
        <f t="shared" si="179"/>
        <v>Nein</v>
      </c>
      <c r="AM1244" s="14" t="str">
        <f t="shared" si="175"/>
        <v>Positiv</v>
      </c>
    </row>
    <row r="1245" spans="1:39" ht="17.25" customHeight="1" x14ac:dyDescent="0.35">
      <c r="A1245" s="17">
        <v>14571925</v>
      </c>
      <c r="B1245" s="2" t="s">
        <v>1159</v>
      </c>
      <c r="C1245" s="1">
        <v>2025001</v>
      </c>
      <c r="D1245" s="1">
        <v>2000334</v>
      </c>
      <c r="E1245" s="2" t="s">
        <v>34</v>
      </c>
      <c r="F1245" s="2" t="s">
        <v>53</v>
      </c>
      <c r="G1245" s="2" t="s">
        <v>36</v>
      </c>
      <c r="H1245" s="2" t="s">
        <v>902</v>
      </c>
      <c r="I1245" s="2" t="s">
        <v>903</v>
      </c>
      <c r="J1245" s="2" t="s">
        <v>103</v>
      </c>
      <c r="K1245" s="2" t="s">
        <v>49</v>
      </c>
      <c r="L1245" s="2" t="s">
        <v>116</v>
      </c>
      <c r="M1245" s="2" t="s">
        <v>117</v>
      </c>
      <c r="N1245" s="2" t="s">
        <v>106</v>
      </c>
      <c r="O1245" s="3">
        <v>5</v>
      </c>
      <c r="P1245" s="3">
        <v>285</v>
      </c>
      <c r="Q1245" s="3">
        <v>309</v>
      </c>
      <c r="R1245" s="3">
        <v>1545</v>
      </c>
      <c r="S1245" s="3">
        <v>24</v>
      </c>
      <c r="T1245" s="3">
        <v>120</v>
      </c>
      <c r="U1245" s="3">
        <v>7.76</v>
      </c>
      <c r="V1245" s="2" t="s">
        <v>42</v>
      </c>
      <c r="W1245" s="2" t="s">
        <v>43</v>
      </c>
      <c r="X1245" s="2" t="s">
        <v>724</v>
      </c>
      <c r="Y1245" s="19" t="str">
        <f>VLOOKUP(G1245,'Verweis Kd-Gruppe'!$A$2:$B$8,2,FALSE)</f>
        <v>GRK</v>
      </c>
      <c r="Z1245" s="19" t="str">
        <f>VLOOKUP(J1245,'Verweis Art-Gruppe'!$A$2:$B$15,2,FALSE)</f>
        <v>Geräte</v>
      </c>
      <c r="AA1245" s="19" t="str">
        <f>VLOOKUP(W1245,'Verweis Vertreter'!$A$2:$B$24,2,FALSE)</f>
        <v>Sebastian Faber</v>
      </c>
      <c r="AB1245" s="12">
        <f t="shared" si="171"/>
        <v>5</v>
      </c>
      <c r="AC1245" s="12">
        <f t="shared" si="176"/>
        <v>285</v>
      </c>
      <c r="AD1245" s="12">
        <f t="shared" si="177"/>
        <v>309</v>
      </c>
      <c r="AE1245" s="12">
        <f t="shared" si="172"/>
        <v>1545</v>
      </c>
      <c r="AF1245" s="12">
        <f t="shared" si="173"/>
        <v>24</v>
      </c>
      <c r="AG1245" s="12">
        <f t="shared" si="174"/>
        <v>120</v>
      </c>
      <c r="AH1245" s="9">
        <f t="shared" si="178"/>
        <v>7.7669902912621352E-2</v>
      </c>
      <c r="AI1245" s="14">
        <f>VLOOKUP(E1245,'Verweis Faktor'!$A:$B,2,FALSE)</f>
        <v>1</v>
      </c>
      <c r="AJ1245" s="14"/>
      <c r="AK1245" s="14" t="str">
        <f>IF(AL1245="Ja","Versandkosten",VLOOKUP(E1245,'Verweis Belegart'!$A$2:$B$9,2,FALSE))</f>
        <v>Hardware</v>
      </c>
      <c r="AL1245" s="14" t="str">
        <f t="shared" si="179"/>
        <v>Nein</v>
      </c>
      <c r="AM1245" s="14" t="str">
        <f t="shared" si="175"/>
        <v>Positiv</v>
      </c>
    </row>
    <row r="1246" spans="1:39" ht="17.25" customHeight="1" x14ac:dyDescent="0.35">
      <c r="A1246" s="17">
        <v>14571943</v>
      </c>
      <c r="B1246" s="2" t="s">
        <v>1159</v>
      </c>
      <c r="C1246" s="1">
        <v>2025001</v>
      </c>
      <c r="D1246" s="1">
        <v>2000335</v>
      </c>
      <c r="E1246" s="2" t="s">
        <v>34</v>
      </c>
      <c r="F1246" s="2" t="s">
        <v>53</v>
      </c>
      <c r="G1246" s="2" t="s">
        <v>66</v>
      </c>
      <c r="H1246" s="2" t="s">
        <v>1012</v>
      </c>
      <c r="I1246" s="2" t="s">
        <v>1013</v>
      </c>
      <c r="J1246" s="2" t="s">
        <v>103</v>
      </c>
      <c r="K1246" s="2" t="s">
        <v>28</v>
      </c>
      <c r="L1246" s="2" t="s">
        <v>621</v>
      </c>
      <c r="M1246" s="2" t="s">
        <v>622</v>
      </c>
      <c r="N1246" s="2" t="s">
        <v>268</v>
      </c>
      <c r="O1246" s="3">
        <v>1</v>
      </c>
      <c r="P1246" s="3">
        <v>1207</v>
      </c>
      <c r="Q1246" s="3">
        <v>1300</v>
      </c>
      <c r="R1246" s="3">
        <v>1300</v>
      </c>
      <c r="S1246" s="3">
        <v>93</v>
      </c>
      <c r="T1246" s="3">
        <v>93</v>
      </c>
      <c r="U1246" s="3">
        <v>7.15</v>
      </c>
      <c r="V1246" s="2" t="s">
        <v>145</v>
      </c>
      <c r="W1246" s="2" t="s">
        <v>146</v>
      </c>
      <c r="X1246" s="2" t="s">
        <v>125</v>
      </c>
      <c r="Y1246" s="19" t="str">
        <f>VLOOKUP(G1246,'Verweis Kd-Gruppe'!$A$2:$B$8,2,FALSE)</f>
        <v>EXP</v>
      </c>
      <c r="Z1246" s="19" t="str">
        <f>VLOOKUP(J1246,'Verweis Art-Gruppe'!$A$2:$B$15,2,FALSE)</f>
        <v>Geräte</v>
      </c>
      <c r="AA1246" s="19" t="str">
        <f>VLOOKUP(W1246,'Verweis Vertreter'!$A$2:$B$24,2,FALSE)</f>
        <v>Muhsin Yortanli</v>
      </c>
      <c r="AB1246" s="12">
        <f t="shared" si="171"/>
        <v>1</v>
      </c>
      <c r="AC1246" s="12">
        <f t="shared" si="176"/>
        <v>1207</v>
      </c>
      <c r="AD1246" s="12">
        <f t="shared" si="177"/>
        <v>1300</v>
      </c>
      <c r="AE1246" s="12">
        <f t="shared" si="172"/>
        <v>1300</v>
      </c>
      <c r="AF1246" s="12">
        <f t="shared" si="173"/>
        <v>93</v>
      </c>
      <c r="AG1246" s="12">
        <f t="shared" si="174"/>
        <v>93</v>
      </c>
      <c r="AH1246" s="9">
        <f t="shared" si="178"/>
        <v>7.1538461538461537E-2</v>
      </c>
      <c r="AI1246" s="14">
        <f>VLOOKUP(E1246,'Verweis Faktor'!$A:$B,2,FALSE)</f>
        <v>1</v>
      </c>
      <c r="AJ1246" s="14"/>
      <c r="AK1246" s="14" t="str">
        <f>IF(AL1246="Ja","Versandkosten",VLOOKUP(E1246,'Verweis Belegart'!$A$2:$B$9,2,FALSE))</f>
        <v>Hardware</v>
      </c>
      <c r="AL1246" s="14" t="str">
        <f t="shared" si="179"/>
        <v>Nein</v>
      </c>
      <c r="AM1246" s="14" t="str">
        <f t="shared" si="175"/>
        <v>Positiv</v>
      </c>
    </row>
    <row r="1247" spans="1:39" ht="17.25" customHeight="1" x14ac:dyDescent="0.35">
      <c r="A1247" s="17">
        <v>14571943</v>
      </c>
      <c r="B1247" s="2" t="s">
        <v>1159</v>
      </c>
      <c r="C1247" s="1">
        <v>2025001</v>
      </c>
      <c r="D1247" s="1">
        <v>2000335</v>
      </c>
      <c r="E1247" s="2" t="s">
        <v>34</v>
      </c>
      <c r="F1247" s="2" t="s">
        <v>53</v>
      </c>
      <c r="G1247" s="2" t="s">
        <v>66</v>
      </c>
      <c r="H1247" s="2" t="s">
        <v>1012</v>
      </c>
      <c r="I1247" s="2" t="s">
        <v>1013</v>
      </c>
      <c r="J1247" s="2" t="s">
        <v>103</v>
      </c>
      <c r="K1247" s="2" t="s">
        <v>45</v>
      </c>
      <c r="L1247" s="2" t="s">
        <v>281</v>
      </c>
      <c r="M1247" s="2" t="s">
        <v>282</v>
      </c>
      <c r="N1247" s="2" t="s">
        <v>283</v>
      </c>
      <c r="O1247" s="3">
        <v>2</v>
      </c>
      <c r="P1247" s="3">
        <v>494.59449999999998</v>
      </c>
      <c r="Q1247" s="3">
        <v>515</v>
      </c>
      <c r="R1247" s="3">
        <v>1030</v>
      </c>
      <c r="S1247" s="3">
        <v>20.4055</v>
      </c>
      <c r="T1247" s="3">
        <v>40.81</v>
      </c>
      <c r="U1247" s="3">
        <v>3.96</v>
      </c>
      <c r="V1247" s="2" t="s">
        <v>145</v>
      </c>
      <c r="W1247" s="2" t="s">
        <v>146</v>
      </c>
      <c r="X1247" s="2" t="s">
        <v>125</v>
      </c>
      <c r="Y1247" s="19" t="str">
        <f>VLOOKUP(G1247,'Verweis Kd-Gruppe'!$A$2:$B$8,2,FALSE)</f>
        <v>EXP</v>
      </c>
      <c r="Z1247" s="19" t="str">
        <f>VLOOKUP(J1247,'Verweis Art-Gruppe'!$A$2:$B$15,2,FALSE)</f>
        <v>Geräte</v>
      </c>
      <c r="AA1247" s="19" t="str">
        <f>VLOOKUP(W1247,'Verweis Vertreter'!$A$2:$B$24,2,FALSE)</f>
        <v>Muhsin Yortanli</v>
      </c>
      <c r="AB1247" s="12">
        <f t="shared" si="171"/>
        <v>2</v>
      </c>
      <c r="AC1247" s="12">
        <f t="shared" si="176"/>
        <v>494.59449999999998</v>
      </c>
      <c r="AD1247" s="12">
        <f t="shared" si="177"/>
        <v>515</v>
      </c>
      <c r="AE1247" s="12">
        <f t="shared" si="172"/>
        <v>1030</v>
      </c>
      <c r="AF1247" s="12">
        <f t="shared" si="173"/>
        <v>20.4055</v>
      </c>
      <c r="AG1247" s="12">
        <f t="shared" si="174"/>
        <v>40.81</v>
      </c>
      <c r="AH1247" s="9">
        <f t="shared" si="178"/>
        <v>3.962135922330097E-2</v>
      </c>
      <c r="AI1247" s="14">
        <f>VLOOKUP(E1247,'Verweis Faktor'!$A:$B,2,FALSE)</f>
        <v>1</v>
      </c>
      <c r="AJ1247" s="14"/>
      <c r="AK1247" s="14" t="str">
        <f>IF(AL1247="Ja","Versandkosten",VLOOKUP(E1247,'Verweis Belegart'!$A$2:$B$9,2,FALSE))</f>
        <v>Hardware</v>
      </c>
      <c r="AL1247" s="14" t="str">
        <f t="shared" si="179"/>
        <v>Nein</v>
      </c>
      <c r="AM1247" s="14" t="str">
        <f t="shared" si="175"/>
        <v>Positiv</v>
      </c>
    </row>
    <row r="1248" spans="1:39" ht="17.25" customHeight="1" x14ac:dyDescent="0.35">
      <c r="A1248" s="17">
        <v>14571904</v>
      </c>
      <c r="B1248" s="2" t="s">
        <v>1159</v>
      </c>
      <c r="C1248" s="1">
        <v>2025001</v>
      </c>
      <c r="D1248" s="1">
        <v>2000336</v>
      </c>
      <c r="E1248" s="2" t="s">
        <v>34</v>
      </c>
      <c r="F1248" s="2" t="s">
        <v>142</v>
      </c>
      <c r="G1248" s="2" t="s">
        <v>66</v>
      </c>
      <c r="H1248" s="2" t="s">
        <v>923</v>
      </c>
      <c r="I1248" s="2" t="s">
        <v>924</v>
      </c>
      <c r="J1248" s="2" t="s">
        <v>304</v>
      </c>
      <c r="K1248" s="2" t="s">
        <v>28</v>
      </c>
      <c r="L1248" s="2" t="s">
        <v>1376</v>
      </c>
      <c r="M1248" s="2" t="s">
        <v>1377</v>
      </c>
      <c r="N1248" s="2" t="s">
        <v>1378</v>
      </c>
      <c r="O1248" s="3">
        <v>1</v>
      </c>
      <c r="P1248" s="3">
        <v>125.8</v>
      </c>
      <c r="Q1248" s="3">
        <v>135</v>
      </c>
      <c r="R1248" s="3">
        <v>135</v>
      </c>
      <c r="S1248" s="3">
        <v>9.1999999999999993</v>
      </c>
      <c r="T1248" s="3">
        <v>9.1999999999999993</v>
      </c>
      <c r="U1248" s="3">
        <v>6.81</v>
      </c>
      <c r="V1248" s="2" t="s">
        <v>145</v>
      </c>
      <c r="W1248" s="2" t="s">
        <v>146</v>
      </c>
      <c r="X1248" s="2" t="s">
        <v>72</v>
      </c>
      <c r="Y1248" s="19" t="str">
        <f>VLOOKUP(G1248,'Verweis Kd-Gruppe'!$A$2:$B$8,2,FALSE)</f>
        <v>EXP</v>
      </c>
      <c r="Z1248" s="19" t="str">
        <f>VLOOKUP(J1248,'Verweis Art-Gruppe'!$A$2:$B$15,2,FALSE)</f>
        <v>Zubehör</v>
      </c>
      <c r="AA1248" s="19" t="str">
        <f>VLOOKUP(W1248,'Verweis Vertreter'!$A$2:$B$24,2,FALSE)</f>
        <v>Muhsin Yortanli</v>
      </c>
      <c r="AB1248" s="12">
        <f t="shared" si="171"/>
        <v>1</v>
      </c>
      <c r="AC1248" s="12">
        <f t="shared" si="176"/>
        <v>125.8</v>
      </c>
      <c r="AD1248" s="12">
        <f t="shared" si="177"/>
        <v>135</v>
      </c>
      <c r="AE1248" s="12">
        <f t="shared" si="172"/>
        <v>135</v>
      </c>
      <c r="AF1248" s="12">
        <f t="shared" si="173"/>
        <v>9.1999999999999993</v>
      </c>
      <c r="AG1248" s="12">
        <f t="shared" si="174"/>
        <v>9.1999999999999993</v>
      </c>
      <c r="AH1248" s="9">
        <f t="shared" si="178"/>
        <v>6.8148148148148138E-2</v>
      </c>
      <c r="AI1248" s="14">
        <f>VLOOKUP(E1248,'Verweis Faktor'!$A:$B,2,FALSE)</f>
        <v>1</v>
      </c>
      <c r="AJ1248" s="14"/>
      <c r="AK1248" s="14" t="str">
        <f>IF(AL1248="Ja","Versandkosten",VLOOKUP(E1248,'Verweis Belegart'!$A$2:$B$9,2,FALSE))</f>
        <v>Hardware</v>
      </c>
      <c r="AL1248" s="14" t="str">
        <f t="shared" si="179"/>
        <v>Nein</v>
      </c>
      <c r="AM1248" s="14" t="str">
        <f t="shared" si="175"/>
        <v>Positiv</v>
      </c>
    </row>
    <row r="1249" spans="1:39" ht="17.25" customHeight="1" x14ac:dyDescent="0.35">
      <c r="A1249" s="17">
        <v>14571904</v>
      </c>
      <c r="B1249" s="2" t="s">
        <v>1159</v>
      </c>
      <c r="C1249" s="1">
        <v>2025001</v>
      </c>
      <c r="D1249" s="1">
        <v>2000336</v>
      </c>
      <c r="E1249" s="2" t="s">
        <v>34</v>
      </c>
      <c r="F1249" s="2" t="s">
        <v>142</v>
      </c>
      <c r="G1249" s="2" t="s">
        <v>66</v>
      </c>
      <c r="H1249" s="2" t="s">
        <v>923</v>
      </c>
      <c r="I1249" s="2" t="s">
        <v>924</v>
      </c>
      <c r="J1249" s="2" t="s">
        <v>103</v>
      </c>
      <c r="K1249" s="2" t="s">
        <v>45</v>
      </c>
      <c r="L1249" s="2" t="s">
        <v>92</v>
      </c>
      <c r="M1249" s="2" t="s">
        <v>93</v>
      </c>
      <c r="N1249" s="2" t="s">
        <v>94</v>
      </c>
      <c r="O1249" s="3">
        <v>1</v>
      </c>
      <c r="P1249" s="3">
        <v>332</v>
      </c>
      <c r="Q1249" s="3">
        <v>359</v>
      </c>
      <c r="R1249" s="3">
        <v>359</v>
      </c>
      <c r="S1249" s="3">
        <v>27</v>
      </c>
      <c r="T1249" s="3">
        <v>27</v>
      </c>
      <c r="U1249" s="3">
        <v>7.52</v>
      </c>
      <c r="V1249" s="2" t="s">
        <v>145</v>
      </c>
      <c r="W1249" s="2" t="s">
        <v>146</v>
      </c>
      <c r="X1249" s="2" t="s">
        <v>72</v>
      </c>
      <c r="Y1249" s="19" t="str">
        <f>VLOOKUP(G1249,'Verweis Kd-Gruppe'!$A$2:$B$8,2,FALSE)</f>
        <v>EXP</v>
      </c>
      <c r="Z1249" s="19" t="str">
        <f>VLOOKUP(J1249,'Verweis Art-Gruppe'!$A$2:$B$15,2,FALSE)</f>
        <v>Geräte</v>
      </c>
      <c r="AA1249" s="19" t="str">
        <f>VLOOKUP(W1249,'Verweis Vertreter'!$A$2:$B$24,2,FALSE)</f>
        <v>Muhsin Yortanli</v>
      </c>
      <c r="AB1249" s="12">
        <f t="shared" si="171"/>
        <v>1</v>
      </c>
      <c r="AC1249" s="12">
        <f t="shared" si="176"/>
        <v>332</v>
      </c>
      <c r="AD1249" s="12">
        <f t="shared" si="177"/>
        <v>359</v>
      </c>
      <c r="AE1249" s="12">
        <f t="shared" si="172"/>
        <v>359</v>
      </c>
      <c r="AF1249" s="12">
        <f t="shared" si="173"/>
        <v>27</v>
      </c>
      <c r="AG1249" s="12">
        <f t="shared" si="174"/>
        <v>27</v>
      </c>
      <c r="AH1249" s="9">
        <f t="shared" si="178"/>
        <v>7.5208913649025072E-2</v>
      </c>
      <c r="AI1249" s="14">
        <f>VLOOKUP(E1249,'Verweis Faktor'!$A:$B,2,FALSE)</f>
        <v>1</v>
      </c>
      <c r="AJ1249" s="14"/>
      <c r="AK1249" s="14" t="str">
        <f>IF(AL1249="Ja","Versandkosten",VLOOKUP(E1249,'Verweis Belegart'!$A$2:$B$9,2,FALSE))</f>
        <v>Hardware</v>
      </c>
      <c r="AL1249" s="14" t="str">
        <f t="shared" si="179"/>
        <v>Nein</v>
      </c>
      <c r="AM1249" s="14" t="str">
        <f t="shared" si="175"/>
        <v>Positiv</v>
      </c>
    </row>
    <row r="1250" spans="1:39" ht="17.25" customHeight="1" x14ac:dyDescent="0.35">
      <c r="A1250" s="17">
        <v>14571904</v>
      </c>
      <c r="B1250" s="2" t="s">
        <v>1159</v>
      </c>
      <c r="C1250" s="1">
        <v>2025001</v>
      </c>
      <c r="D1250" s="1">
        <v>2000336</v>
      </c>
      <c r="E1250" s="2" t="s">
        <v>34</v>
      </c>
      <c r="F1250" s="2" t="s">
        <v>142</v>
      </c>
      <c r="G1250" s="2" t="s">
        <v>66</v>
      </c>
      <c r="H1250" s="2" t="s">
        <v>923</v>
      </c>
      <c r="I1250" s="2" t="s">
        <v>924</v>
      </c>
      <c r="J1250" s="2" t="s">
        <v>103</v>
      </c>
      <c r="K1250" s="2" t="s">
        <v>49</v>
      </c>
      <c r="L1250" s="2" t="s">
        <v>1172</v>
      </c>
      <c r="M1250" s="2" t="s">
        <v>1173</v>
      </c>
      <c r="N1250" s="2" t="s">
        <v>98</v>
      </c>
      <c r="O1250" s="3">
        <v>4</v>
      </c>
      <c r="P1250" s="3">
        <v>165</v>
      </c>
      <c r="Q1250" s="3">
        <v>175</v>
      </c>
      <c r="R1250" s="3">
        <v>700</v>
      </c>
      <c r="S1250" s="3">
        <v>10</v>
      </c>
      <c r="T1250" s="3">
        <v>40</v>
      </c>
      <c r="U1250" s="3">
        <v>5.71</v>
      </c>
      <c r="V1250" s="2" t="s">
        <v>145</v>
      </c>
      <c r="W1250" s="2" t="s">
        <v>146</v>
      </c>
      <c r="X1250" s="2" t="s">
        <v>72</v>
      </c>
      <c r="Y1250" s="19" t="str">
        <f>VLOOKUP(G1250,'Verweis Kd-Gruppe'!$A$2:$B$8,2,FALSE)</f>
        <v>EXP</v>
      </c>
      <c r="Z1250" s="19" t="str">
        <f>VLOOKUP(J1250,'Verweis Art-Gruppe'!$A$2:$B$15,2,FALSE)</f>
        <v>Geräte</v>
      </c>
      <c r="AA1250" s="19" t="str">
        <f>VLOOKUP(W1250,'Verweis Vertreter'!$A$2:$B$24,2,FALSE)</f>
        <v>Muhsin Yortanli</v>
      </c>
      <c r="AB1250" s="12">
        <f t="shared" si="171"/>
        <v>4</v>
      </c>
      <c r="AC1250" s="12">
        <f t="shared" si="176"/>
        <v>165</v>
      </c>
      <c r="AD1250" s="12">
        <f t="shared" si="177"/>
        <v>175</v>
      </c>
      <c r="AE1250" s="12">
        <f t="shared" si="172"/>
        <v>700</v>
      </c>
      <c r="AF1250" s="12">
        <f t="shared" si="173"/>
        <v>10</v>
      </c>
      <c r="AG1250" s="12">
        <f t="shared" si="174"/>
        <v>40</v>
      </c>
      <c r="AH1250" s="9">
        <f t="shared" si="178"/>
        <v>5.7142857142857141E-2</v>
      </c>
      <c r="AI1250" s="14">
        <f>VLOOKUP(E1250,'Verweis Faktor'!$A:$B,2,FALSE)</f>
        <v>1</v>
      </c>
      <c r="AJ1250" s="14"/>
      <c r="AK1250" s="14" t="str">
        <f>IF(AL1250="Ja","Versandkosten",VLOOKUP(E1250,'Verweis Belegart'!$A$2:$B$9,2,FALSE))</f>
        <v>Hardware</v>
      </c>
      <c r="AL1250" s="14" t="str">
        <f t="shared" si="179"/>
        <v>Nein</v>
      </c>
      <c r="AM1250" s="14" t="str">
        <f t="shared" si="175"/>
        <v>Positiv</v>
      </c>
    </row>
    <row r="1251" spans="1:39" ht="17.25" customHeight="1" x14ac:dyDescent="0.35">
      <c r="A1251" s="17">
        <v>14571904</v>
      </c>
      <c r="B1251" s="2" t="s">
        <v>1159</v>
      </c>
      <c r="C1251" s="1">
        <v>2025001</v>
      </c>
      <c r="D1251" s="1">
        <v>2000336</v>
      </c>
      <c r="E1251" s="2" t="s">
        <v>34</v>
      </c>
      <c r="F1251" s="2" t="s">
        <v>142</v>
      </c>
      <c r="G1251" s="2" t="s">
        <v>66</v>
      </c>
      <c r="H1251" s="2" t="s">
        <v>923</v>
      </c>
      <c r="I1251" s="2" t="s">
        <v>924</v>
      </c>
      <c r="J1251" s="2" t="s">
        <v>103</v>
      </c>
      <c r="K1251" s="2" t="s">
        <v>79</v>
      </c>
      <c r="L1251" s="2" t="s">
        <v>885</v>
      </c>
      <c r="M1251" s="2" t="s">
        <v>886</v>
      </c>
      <c r="N1251" s="2" t="s">
        <v>887</v>
      </c>
      <c r="O1251" s="3">
        <v>1</v>
      </c>
      <c r="P1251" s="3">
        <v>432</v>
      </c>
      <c r="Q1251" s="3">
        <v>469</v>
      </c>
      <c r="R1251" s="3">
        <v>469</v>
      </c>
      <c r="S1251" s="3">
        <v>37</v>
      </c>
      <c r="T1251" s="3">
        <v>37</v>
      </c>
      <c r="U1251" s="3">
        <v>7.88</v>
      </c>
      <c r="V1251" s="2" t="s">
        <v>145</v>
      </c>
      <c r="W1251" s="2" t="s">
        <v>146</v>
      </c>
      <c r="X1251" s="2" t="s">
        <v>72</v>
      </c>
      <c r="Y1251" s="19" t="str">
        <f>VLOOKUP(G1251,'Verweis Kd-Gruppe'!$A$2:$B$8,2,FALSE)</f>
        <v>EXP</v>
      </c>
      <c r="Z1251" s="19" t="str">
        <f>VLOOKUP(J1251,'Verweis Art-Gruppe'!$A$2:$B$15,2,FALSE)</f>
        <v>Geräte</v>
      </c>
      <c r="AA1251" s="19" t="str">
        <f>VLOOKUP(W1251,'Verweis Vertreter'!$A$2:$B$24,2,FALSE)</f>
        <v>Muhsin Yortanli</v>
      </c>
      <c r="AB1251" s="12">
        <f t="shared" si="171"/>
        <v>1</v>
      </c>
      <c r="AC1251" s="12">
        <f t="shared" si="176"/>
        <v>432</v>
      </c>
      <c r="AD1251" s="12">
        <f t="shared" si="177"/>
        <v>469</v>
      </c>
      <c r="AE1251" s="12">
        <f t="shared" si="172"/>
        <v>469</v>
      </c>
      <c r="AF1251" s="12">
        <f t="shared" si="173"/>
        <v>37</v>
      </c>
      <c r="AG1251" s="12">
        <f t="shared" si="174"/>
        <v>37</v>
      </c>
      <c r="AH1251" s="9">
        <f t="shared" si="178"/>
        <v>7.8891257995735611E-2</v>
      </c>
      <c r="AI1251" s="14">
        <f>VLOOKUP(E1251,'Verweis Faktor'!$A:$B,2,FALSE)</f>
        <v>1</v>
      </c>
      <c r="AJ1251" s="14"/>
      <c r="AK1251" s="14" t="str">
        <f>IF(AL1251="Ja","Versandkosten",VLOOKUP(E1251,'Verweis Belegart'!$A$2:$B$9,2,FALSE))</f>
        <v>Hardware</v>
      </c>
      <c r="AL1251" s="14" t="str">
        <f t="shared" si="179"/>
        <v>Nein</v>
      </c>
      <c r="AM1251" s="14" t="str">
        <f t="shared" si="175"/>
        <v>Positiv</v>
      </c>
    </row>
    <row r="1252" spans="1:39" ht="17.25" customHeight="1" x14ac:dyDescent="0.35">
      <c r="A1252" s="17">
        <v>14571904</v>
      </c>
      <c r="B1252" s="2" t="s">
        <v>1159</v>
      </c>
      <c r="C1252" s="1">
        <v>2025001</v>
      </c>
      <c r="D1252" s="1">
        <v>2000336</v>
      </c>
      <c r="E1252" s="2" t="s">
        <v>34</v>
      </c>
      <c r="F1252" s="2" t="s">
        <v>142</v>
      </c>
      <c r="G1252" s="2" t="s">
        <v>66</v>
      </c>
      <c r="H1252" s="2" t="s">
        <v>923</v>
      </c>
      <c r="I1252" s="2" t="s">
        <v>924</v>
      </c>
      <c r="J1252" s="2" t="s">
        <v>103</v>
      </c>
      <c r="K1252" s="2" t="s">
        <v>83</v>
      </c>
      <c r="L1252" s="2" t="s">
        <v>947</v>
      </c>
      <c r="M1252" s="2" t="s">
        <v>948</v>
      </c>
      <c r="N1252" s="2" t="s">
        <v>949</v>
      </c>
      <c r="O1252" s="3">
        <v>1</v>
      </c>
      <c r="P1252" s="3">
        <v>135</v>
      </c>
      <c r="Q1252" s="3">
        <v>145</v>
      </c>
      <c r="R1252" s="3">
        <v>145</v>
      </c>
      <c r="S1252" s="3">
        <v>10</v>
      </c>
      <c r="T1252" s="3">
        <v>10</v>
      </c>
      <c r="U1252" s="3">
        <v>6.89</v>
      </c>
      <c r="V1252" s="2" t="s">
        <v>145</v>
      </c>
      <c r="W1252" s="2" t="s">
        <v>146</v>
      </c>
      <c r="X1252" s="2" t="s">
        <v>72</v>
      </c>
      <c r="Y1252" s="19" t="str">
        <f>VLOOKUP(G1252,'Verweis Kd-Gruppe'!$A$2:$B$8,2,FALSE)</f>
        <v>EXP</v>
      </c>
      <c r="Z1252" s="19" t="str">
        <f>VLOOKUP(J1252,'Verweis Art-Gruppe'!$A$2:$B$15,2,FALSE)</f>
        <v>Geräte</v>
      </c>
      <c r="AA1252" s="19" t="str">
        <f>VLOOKUP(W1252,'Verweis Vertreter'!$A$2:$B$24,2,FALSE)</f>
        <v>Muhsin Yortanli</v>
      </c>
      <c r="AB1252" s="12">
        <f t="shared" si="171"/>
        <v>1</v>
      </c>
      <c r="AC1252" s="12">
        <f t="shared" si="176"/>
        <v>135</v>
      </c>
      <c r="AD1252" s="12">
        <f t="shared" si="177"/>
        <v>145</v>
      </c>
      <c r="AE1252" s="12">
        <f t="shared" si="172"/>
        <v>145</v>
      </c>
      <c r="AF1252" s="12">
        <f t="shared" si="173"/>
        <v>10</v>
      </c>
      <c r="AG1252" s="12">
        <f t="shared" si="174"/>
        <v>10</v>
      </c>
      <c r="AH1252" s="9">
        <f t="shared" si="178"/>
        <v>6.8965517241379309E-2</v>
      </c>
      <c r="AI1252" s="14">
        <f>VLOOKUP(E1252,'Verweis Faktor'!$A:$B,2,FALSE)</f>
        <v>1</v>
      </c>
      <c r="AJ1252" s="14"/>
      <c r="AK1252" s="14" t="str">
        <f>IF(AL1252="Ja","Versandkosten",VLOOKUP(E1252,'Verweis Belegart'!$A$2:$B$9,2,FALSE))</f>
        <v>Hardware</v>
      </c>
      <c r="AL1252" s="14" t="str">
        <f t="shared" si="179"/>
        <v>Nein</v>
      </c>
      <c r="AM1252" s="14" t="str">
        <f t="shared" si="175"/>
        <v>Positiv</v>
      </c>
    </row>
    <row r="1253" spans="1:39" ht="17.25" customHeight="1" x14ac:dyDescent="0.35">
      <c r="A1253" s="17">
        <v>14571904</v>
      </c>
      <c r="B1253" s="2" t="s">
        <v>1159</v>
      </c>
      <c r="C1253" s="1">
        <v>2025001</v>
      </c>
      <c r="D1253" s="1">
        <v>2000336</v>
      </c>
      <c r="E1253" s="2" t="s">
        <v>34</v>
      </c>
      <c r="F1253" s="2" t="s">
        <v>142</v>
      </c>
      <c r="G1253" s="2" t="s">
        <v>66</v>
      </c>
      <c r="H1253" s="2" t="s">
        <v>923</v>
      </c>
      <c r="I1253" s="2" t="s">
        <v>924</v>
      </c>
      <c r="J1253" s="2" t="s">
        <v>103</v>
      </c>
      <c r="K1253" s="2" t="s">
        <v>87</v>
      </c>
      <c r="L1253" s="2" t="s">
        <v>513</v>
      </c>
      <c r="M1253" s="2" t="s">
        <v>514</v>
      </c>
      <c r="N1253" s="2" t="s">
        <v>515</v>
      </c>
      <c r="O1253" s="3">
        <v>1</v>
      </c>
      <c r="P1253" s="3">
        <v>86</v>
      </c>
      <c r="Q1253" s="3">
        <v>89</v>
      </c>
      <c r="R1253" s="3">
        <v>89</v>
      </c>
      <c r="S1253" s="3">
        <v>3</v>
      </c>
      <c r="T1253" s="3">
        <v>3</v>
      </c>
      <c r="U1253" s="3">
        <v>3.37</v>
      </c>
      <c r="V1253" s="2" t="s">
        <v>145</v>
      </c>
      <c r="W1253" s="2" t="s">
        <v>146</v>
      </c>
      <c r="X1253" s="2" t="s">
        <v>72</v>
      </c>
      <c r="Y1253" s="19" t="str">
        <f>VLOOKUP(G1253,'Verweis Kd-Gruppe'!$A$2:$B$8,2,FALSE)</f>
        <v>EXP</v>
      </c>
      <c r="Z1253" s="19" t="str">
        <f>VLOOKUP(J1253,'Verweis Art-Gruppe'!$A$2:$B$15,2,FALSE)</f>
        <v>Geräte</v>
      </c>
      <c r="AA1253" s="19" t="str">
        <f>VLOOKUP(W1253,'Verweis Vertreter'!$A$2:$B$24,2,FALSE)</f>
        <v>Muhsin Yortanli</v>
      </c>
      <c r="AB1253" s="12">
        <f t="shared" si="171"/>
        <v>1</v>
      </c>
      <c r="AC1253" s="12">
        <f t="shared" si="176"/>
        <v>86</v>
      </c>
      <c r="AD1253" s="12">
        <f t="shared" si="177"/>
        <v>89</v>
      </c>
      <c r="AE1253" s="12">
        <f t="shared" si="172"/>
        <v>89</v>
      </c>
      <c r="AF1253" s="12">
        <f t="shared" si="173"/>
        <v>3</v>
      </c>
      <c r="AG1253" s="12">
        <f t="shared" si="174"/>
        <v>3</v>
      </c>
      <c r="AH1253" s="9">
        <f t="shared" si="178"/>
        <v>3.3707865168539325E-2</v>
      </c>
      <c r="AI1253" s="14">
        <f>VLOOKUP(E1253,'Verweis Faktor'!$A:$B,2,FALSE)</f>
        <v>1</v>
      </c>
      <c r="AJ1253" s="14"/>
      <c r="AK1253" s="14" t="str">
        <f>IF(AL1253="Ja","Versandkosten",VLOOKUP(E1253,'Verweis Belegart'!$A$2:$B$9,2,FALSE))</f>
        <v>Hardware</v>
      </c>
      <c r="AL1253" s="14" t="str">
        <f t="shared" si="179"/>
        <v>Nein</v>
      </c>
      <c r="AM1253" s="14" t="str">
        <f t="shared" si="175"/>
        <v>Positiv</v>
      </c>
    </row>
    <row r="1254" spans="1:39" ht="17.25" customHeight="1" x14ac:dyDescent="0.35">
      <c r="A1254" s="17">
        <v>14571990</v>
      </c>
      <c r="B1254" s="2" t="s">
        <v>1159</v>
      </c>
      <c r="C1254" s="1">
        <v>2025001</v>
      </c>
      <c r="D1254" s="1">
        <v>2000337</v>
      </c>
      <c r="E1254" s="2" t="s">
        <v>34</v>
      </c>
      <c r="F1254" s="2" t="s">
        <v>142</v>
      </c>
      <c r="G1254" s="2" t="s">
        <v>66</v>
      </c>
      <c r="H1254" s="2" t="s">
        <v>923</v>
      </c>
      <c r="I1254" s="2" t="s">
        <v>924</v>
      </c>
      <c r="J1254" s="2" t="s">
        <v>103</v>
      </c>
      <c r="K1254" s="2" t="s">
        <v>28</v>
      </c>
      <c r="L1254" s="2" t="s">
        <v>449</v>
      </c>
      <c r="M1254" s="2" t="s">
        <v>450</v>
      </c>
      <c r="N1254" s="2" t="s">
        <v>451</v>
      </c>
      <c r="O1254" s="3">
        <v>1</v>
      </c>
      <c r="P1254" s="3">
        <v>134</v>
      </c>
      <c r="Q1254" s="3">
        <v>149</v>
      </c>
      <c r="R1254" s="3">
        <v>149</v>
      </c>
      <c r="S1254" s="3">
        <v>15</v>
      </c>
      <c r="T1254" s="3">
        <v>15</v>
      </c>
      <c r="U1254" s="3">
        <v>10.06</v>
      </c>
      <c r="V1254" s="2" t="s">
        <v>145</v>
      </c>
      <c r="W1254" s="2" t="s">
        <v>146</v>
      </c>
      <c r="X1254" s="2" t="s">
        <v>72</v>
      </c>
      <c r="Y1254" s="19" t="str">
        <f>VLOOKUP(G1254,'Verweis Kd-Gruppe'!$A$2:$B$8,2,FALSE)</f>
        <v>EXP</v>
      </c>
      <c r="Z1254" s="19" t="str">
        <f>VLOOKUP(J1254,'Verweis Art-Gruppe'!$A$2:$B$15,2,FALSE)</f>
        <v>Geräte</v>
      </c>
      <c r="AA1254" s="19" t="str">
        <f>VLOOKUP(W1254,'Verweis Vertreter'!$A$2:$B$24,2,FALSE)</f>
        <v>Muhsin Yortanli</v>
      </c>
      <c r="AB1254" s="12">
        <f t="shared" si="171"/>
        <v>1</v>
      </c>
      <c r="AC1254" s="12">
        <f t="shared" si="176"/>
        <v>134</v>
      </c>
      <c r="AD1254" s="12">
        <f t="shared" si="177"/>
        <v>149</v>
      </c>
      <c r="AE1254" s="12">
        <f t="shared" si="172"/>
        <v>149</v>
      </c>
      <c r="AF1254" s="12">
        <f t="shared" si="173"/>
        <v>15</v>
      </c>
      <c r="AG1254" s="12">
        <f t="shared" si="174"/>
        <v>15</v>
      </c>
      <c r="AH1254" s="9">
        <f t="shared" si="178"/>
        <v>0.10067114093959731</v>
      </c>
      <c r="AI1254" s="14">
        <f>VLOOKUP(E1254,'Verweis Faktor'!$A:$B,2,FALSE)</f>
        <v>1</v>
      </c>
      <c r="AJ1254" s="14"/>
      <c r="AK1254" s="14" t="str">
        <f>IF(AL1254="Ja","Versandkosten",VLOOKUP(E1254,'Verweis Belegart'!$A$2:$B$9,2,FALSE))</f>
        <v>Hardware</v>
      </c>
      <c r="AL1254" s="14" t="str">
        <f t="shared" si="179"/>
        <v>Nein</v>
      </c>
      <c r="AM1254" s="14" t="str">
        <f t="shared" si="175"/>
        <v>Positiv</v>
      </c>
    </row>
    <row r="1255" spans="1:39" ht="17.25" customHeight="1" x14ac:dyDescent="0.35">
      <c r="A1255" s="17">
        <v>14571990</v>
      </c>
      <c r="B1255" s="2" t="s">
        <v>1159</v>
      </c>
      <c r="C1255" s="1">
        <v>2025001</v>
      </c>
      <c r="D1255" s="1">
        <v>2000337</v>
      </c>
      <c r="E1255" s="2" t="s">
        <v>34</v>
      </c>
      <c r="F1255" s="2" t="s">
        <v>142</v>
      </c>
      <c r="G1255" s="2" t="s">
        <v>66</v>
      </c>
      <c r="H1255" s="2" t="s">
        <v>923</v>
      </c>
      <c r="I1255" s="2" t="s">
        <v>924</v>
      </c>
      <c r="J1255" s="2" t="s">
        <v>304</v>
      </c>
      <c r="K1255" s="2" t="s">
        <v>45</v>
      </c>
      <c r="L1255" s="2" t="s">
        <v>201</v>
      </c>
      <c r="M1255" s="2" t="s">
        <v>202</v>
      </c>
      <c r="N1255" s="2" t="s">
        <v>78</v>
      </c>
      <c r="O1255" s="3">
        <v>1</v>
      </c>
      <c r="P1255" s="3">
        <v>14.01</v>
      </c>
      <c r="Q1255" s="3">
        <v>14</v>
      </c>
      <c r="R1255" s="3">
        <v>14</v>
      </c>
      <c r="S1255" s="3">
        <v>-0.01</v>
      </c>
      <c r="T1255" s="3">
        <v>-0.01</v>
      </c>
      <c r="U1255" s="3">
        <v>-7.0000000000000007E-2</v>
      </c>
      <c r="V1255" s="2" t="s">
        <v>145</v>
      </c>
      <c r="W1255" s="2" t="s">
        <v>146</v>
      </c>
      <c r="X1255" s="2" t="s">
        <v>72</v>
      </c>
      <c r="Y1255" s="19" t="str">
        <f>VLOOKUP(G1255,'Verweis Kd-Gruppe'!$A$2:$B$8,2,FALSE)</f>
        <v>EXP</v>
      </c>
      <c r="Z1255" s="19" t="str">
        <f>VLOOKUP(J1255,'Verweis Art-Gruppe'!$A$2:$B$15,2,FALSE)</f>
        <v>Zubehör</v>
      </c>
      <c r="AA1255" s="19" t="str">
        <f>VLOOKUP(W1255,'Verweis Vertreter'!$A$2:$B$24,2,FALSE)</f>
        <v>Muhsin Yortanli</v>
      </c>
      <c r="AB1255" s="12">
        <f t="shared" si="171"/>
        <v>1</v>
      </c>
      <c r="AC1255" s="12">
        <f t="shared" si="176"/>
        <v>14.01</v>
      </c>
      <c r="AD1255" s="12">
        <f t="shared" si="177"/>
        <v>14</v>
      </c>
      <c r="AE1255" s="12">
        <f t="shared" si="172"/>
        <v>14</v>
      </c>
      <c r="AF1255" s="12">
        <f t="shared" si="173"/>
        <v>-0.01</v>
      </c>
      <c r="AG1255" s="12">
        <f t="shared" si="174"/>
        <v>-0.01</v>
      </c>
      <c r="AH1255" s="9">
        <f t="shared" si="178"/>
        <v>-7.1428571428571429E-4</v>
      </c>
      <c r="AI1255" s="14">
        <f>VLOOKUP(E1255,'Verweis Faktor'!$A:$B,2,FALSE)</f>
        <v>1</v>
      </c>
      <c r="AJ1255" s="14"/>
      <c r="AK1255" s="14" t="str">
        <f>IF(AL1255="Ja","Versandkosten",VLOOKUP(E1255,'Verweis Belegart'!$A$2:$B$9,2,FALSE))</f>
        <v>Hardware</v>
      </c>
      <c r="AL1255" s="14" t="str">
        <f t="shared" si="179"/>
        <v>Nein</v>
      </c>
      <c r="AM1255" s="14" t="str">
        <f t="shared" si="175"/>
        <v>Negativ</v>
      </c>
    </row>
    <row r="1256" spans="1:39" ht="17.25" customHeight="1" x14ac:dyDescent="0.35">
      <c r="A1256" s="17">
        <v>14571990</v>
      </c>
      <c r="B1256" s="2" t="s">
        <v>1159</v>
      </c>
      <c r="C1256" s="1">
        <v>2025001</v>
      </c>
      <c r="D1256" s="1">
        <v>2000337</v>
      </c>
      <c r="E1256" s="2" t="s">
        <v>34</v>
      </c>
      <c r="F1256" s="2" t="s">
        <v>142</v>
      </c>
      <c r="G1256" s="2" t="s">
        <v>66</v>
      </c>
      <c r="H1256" s="2" t="s">
        <v>923</v>
      </c>
      <c r="I1256" s="2" t="s">
        <v>924</v>
      </c>
      <c r="J1256" s="2" t="s">
        <v>103</v>
      </c>
      <c r="K1256" s="2" t="s">
        <v>49</v>
      </c>
      <c r="L1256" s="2" t="s">
        <v>92</v>
      </c>
      <c r="M1256" s="2" t="s">
        <v>93</v>
      </c>
      <c r="N1256" s="2" t="s">
        <v>94</v>
      </c>
      <c r="O1256" s="3">
        <v>1</v>
      </c>
      <c r="P1256" s="3">
        <v>332</v>
      </c>
      <c r="Q1256" s="3">
        <v>359</v>
      </c>
      <c r="R1256" s="3">
        <v>359</v>
      </c>
      <c r="S1256" s="3">
        <v>27</v>
      </c>
      <c r="T1256" s="3">
        <v>27</v>
      </c>
      <c r="U1256" s="3">
        <v>7.52</v>
      </c>
      <c r="V1256" s="2" t="s">
        <v>145</v>
      </c>
      <c r="W1256" s="2" t="s">
        <v>146</v>
      </c>
      <c r="X1256" s="2" t="s">
        <v>72</v>
      </c>
      <c r="Y1256" s="19" t="str">
        <f>VLOOKUP(G1256,'Verweis Kd-Gruppe'!$A$2:$B$8,2,FALSE)</f>
        <v>EXP</v>
      </c>
      <c r="Z1256" s="19" t="str">
        <f>VLOOKUP(J1256,'Verweis Art-Gruppe'!$A$2:$B$15,2,FALSE)</f>
        <v>Geräte</v>
      </c>
      <c r="AA1256" s="19" t="str">
        <f>VLOOKUP(W1256,'Verweis Vertreter'!$A$2:$B$24,2,FALSE)</f>
        <v>Muhsin Yortanli</v>
      </c>
      <c r="AB1256" s="12">
        <f t="shared" si="171"/>
        <v>1</v>
      </c>
      <c r="AC1256" s="12">
        <f t="shared" si="176"/>
        <v>332</v>
      </c>
      <c r="AD1256" s="12">
        <f t="shared" si="177"/>
        <v>359</v>
      </c>
      <c r="AE1256" s="12">
        <f t="shared" si="172"/>
        <v>359</v>
      </c>
      <c r="AF1256" s="12">
        <f t="shared" si="173"/>
        <v>27</v>
      </c>
      <c r="AG1256" s="12">
        <f t="shared" si="174"/>
        <v>27</v>
      </c>
      <c r="AH1256" s="9">
        <f t="shared" si="178"/>
        <v>7.5208913649025072E-2</v>
      </c>
      <c r="AI1256" s="14">
        <f>VLOOKUP(E1256,'Verweis Faktor'!$A:$B,2,FALSE)</f>
        <v>1</v>
      </c>
      <c r="AJ1256" s="14"/>
      <c r="AK1256" s="14" t="str">
        <f>IF(AL1256="Ja","Versandkosten",VLOOKUP(E1256,'Verweis Belegart'!$A$2:$B$9,2,FALSE))</f>
        <v>Hardware</v>
      </c>
      <c r="AL1256" s="14" t="str">
        <f t="shared" si="179"/>
        <v>Nein</v>
      </c>
      <c r="AM1256" s="14" t="str">
        <f t="shared" si="175"/>
        <v>Positiv</v>
      </c>
    </row>
    <row r="1257" spans="1:39" ht="17.25" customHeight="1" x14ac:dyDescent="0.35">
      <c r="A1257" s="17">
        <v>14572009</v>
      </c>
      <c r="B1257" s="2" t="s">
        <v>1159</v>
      </c>
      <c r="C1257" s="1">
        <v>2025001</v>
      </c>
      <c r="D1257" s="1">
        <v>2000338</v>
      </c>
      <c r="E1257" s="2" t="s">
        <v>34</v>
      </c>
      <c r="F1257" s="2" t="s">
        <v>182</v>
      </c>
      <c r="G1257" s="2" t="s">
        <v>66</v>
      </c>
      <c r="H1257" s="2" t="s">
        <v>143</v>
      </c>
      <c r="I1257" s="2" t="s">
        <v>144</v>
      </c>
      <c r="J1257" s="2" t="s">
        <v>103</v>
      </c>
      <c r="K1257" s="2" t="s">
        <v>28</v>
      </c>
      <c r="L1257" s="2" t="s">
        <v>126</v>
      </c>
      <c r="M1257" s="2" t="s">
        <v>127</v>
      </c>
      <c r="N1257" s="2" t="s">
        <v>128</v>
      </c>
      <c r="O1257" s="3">
        <v>20</v>
      </c>
      <c r="P1257" s="3">
        <v>188.4658</v>
      </c>
      <c r="Q1257" s="3">
        <v>197</v>
      </c>
      <c r="R1257" s="3">
        <v>3940</v>
      </c>
      <c r="S1257" s="3">
        <v>8.5342000000000002</v>
      </c>
      <c r="T1257" s="3">
        <v>170.68</v>
      </c>
      <c r="U1257" s="3">
        <v>4.33</v>
      </c>
      <c r="V1257" s="2" t="s">
        <v>145</v>
      </c>
      <c r="W1257" s="2" t="s">
        <v>146</v>
      </c>
      <c r="X1257" s="2" t="s">
        <v>72</v>
      </c>
      <c r="Y1257" s="19" t="str">
        <f>VLOOKUP(G1257,'Verweis Kd-Gruppe'!$A$2:$B$8,2,FALSE)</f>
        <v>EXP</v>
      </c>
      <c r="Z1257" s="19" t="str">
        <f>VLOOKUP(J1257,'Verweis Art-Gruppe'!$A$2:$B$15,2,FALSE)</f>
        <v>Geräte</v>
      </c>
      <c r="AA1257" s="19" t="str">
        <f>VLOOKUP(W1257,'Verweis Vertreter'!$A$2:$B$24,2,FALSE)</f>
        <v>Muhsin Yortanli</v>
      </c>
      <c r="AB1257" s="12">
        <f t="shared" si="171"/>
        <v>20</v>
      </c>
      <c r="AC1257" s="12">
        <f t="shared" si="176"/>
        <v>188.4658</v>
      </c>
      <c r="AD1257" s="12">
        <f t="shared" si="177"/>
        <v>197</v>
      </c>
      <c r="AE1257" s="12">
        <f t="shared" si="172"/>
        <v>3940</v>
      </c>
      <c r="AF1257" s="12">
        <f t="shared" si="173"/>
        <v>8.5342000000000002</v>
      </c>
      <c r="AG1257" s="12">
        <f t="shared" si="174"/>
        <v>170.68</v>
      </c>
      <c r="AH1257" s="9">
        <f t="shared" si="178"/>
        <v>4.3319796954314725E-2</v>
      </c>
      <c r="AI1257" s="14">
        <f>VLOOKUP(E1257,'Verweis Faktor'!$A:$B,2,FALSE)</f>
        <v>1</v>
      </c>
      <c r="AJ1257" s="14"/>
      <c r="AK1257" s="14" t="str">
        <f>IF(AL1257="Ja","Versandkosten",VLOOKUP(E1257,'Verweis Belegart'!$A$2:$B$9,2,FALSE))</f>
        <v>Hardware</v>
      </c>
      <c r="AL1257" s="14" t="str">
        <f t="shared" si="179"/>
        <v>Nein</v>
      </c>
      <c r="AM1257" s="14" t="str">
        <f t="shared" si="175"/>
        <v>Positiv</v>
      </c>
    </row>
    <row r="1258" spans="1:39" ht="17.25" customHeight="1" x14ac:dyDescent="0.35">
      <c r="A1258" s="17">
        <v>14572009</v>
      </c>
      <c r="B1258" s="2" t="s">
        <v>1159</v>
      </c>
      <c r="C1258" s="1">
        <v>2025001</v>
      </c>
      <c r="D1258" s="1">
        <v>2000338</v>
      </c>
      <c r="E1258" s="2" t="s">
        <v>34</v>
      </c>
      <c r="F1258" s="2" t="s">
        <v>182</v>
      </c>
      <c r="G1258" s="2" t="s">
        <v>66</v>
      </c>
      <c r="H1258" s="2" t="s">
        <v>143</v>
      </c>
      <c r="I1258" s="2" t="s">
        <v>144</v>
      </c>
      <c r="J1258" s="2" t="s">
        <v>103</v>
      </c>
      <c r="K1258" s="2" t="s">
        <v>45</v>
      </c>
      <c r="L1258" s="2" t="s">
        <v>920</v>
      </c>
      <c r="M1258" s="2" t="s">
        <v>921</v>
      </c>
      <c r="N1258" s="2" t="s">
        <v>922</v>
      </c>
      <c r="O1258" s="3">
        <v>5</v>
      </c>
      <c r="P1258" s="3">
        <v>74.601299999999995</v>
      </c>
      <c r="Q1258" s="3">
        <v>81</v>
      </c>
      <c r="R1258" s="3">
        <v>405</v>
      </c>
      <c r="S1258" s="3">
        <v>6.3986999999999998</v>
      </c>
      <c r="T1258" s="3">
        <v>31.99</v>
      </c>
      <c r="U1258" s="3">
        <v>7.89</v>
      </c>
      <c r="V1258" s="2" t="s">
        <v>145</v>
      </c>
      <c r="W1258" s="2" t="s">
        <v>146</v>
      </c>
      <c r="X1258" s="2" t="s">
        <v>72</v>
      </c>
      <c r="Y1258" s="19" t="str">
        <f>VLOOKUP(G1258,'Verweis Kd-Gruppe'!$A$2:$B$8,2,FALSE)</f>
        <v>EXP</v>
      </c>
      <c r="Z1258" s="19" t="str">
        <f>VLOOKUP(J1258,'Verweis Art-Gruppe'!$A$2:$B$15,2,FALSE)</f>
        <v>Geräte</v>
      </c>
      <c r="AA1258" s="19" t="str">
        <f>VLOOKUP(W1258,'Verweis Vertreter'!$A$2:$B$24,2,FALSE)</f>
        <v>Muhsin Yortanli</v>
      </c>
      <c r="AB1258" s="12">
        <f t="shared" si="171"/>
        <v>5</v>
      </c>
      <c r="AC1258" s="12">
        <f t="shared" si="176"/>
        <v>74.601299999999995</v>
      </c>
      <c r="AD1258" s="12">
        <f t="shared" si="177"/>
        <v>81</v>
      </c>
      <c r="AE1258" s="12">
        <f t="shared" si="172"/>
        <v>405</v>
      </c>
      <c r="AF1258" s="12">
        <f t="shared" si="173"/>
        <v>6.3986999999999998</v>
      </c>
      <c r="AG1258" s="12">
        <f t="shared" si="174"/>
        <v>31.99</v>
      </c>
      <c r="AH1258" s="9">
        <f t="shared" si="178"/>
        <v>7.8987654320987644E-2</v>
      </c>
      <c r="AI1258" s="14">
        <f>VLOOKUP(E1258,'Verweis Faktor'!$A:$B,2,FALSE)</f>
        <v>1</v>
      </c>
      <c r="AJ1258" s="14"/>
      <c r="AK1258" s="14" t="str">
        <f>IF(AL1258="Ja","Versandkosten",VLOOKUP(E1258,'Verweis Belegart'!$A$2:$B$9,2,FALSE))</f>
        <v>Hardware</v>
      </c>
      <c r="AL1258" s="14" t="str">
        <f t="shared" si="179"/>
        <v>Nein</v>
      </c>
      <c r="AM1258" s="14" t="str">
        <f t="shared" si="175"/>
        <v>Positiv</v>
      </c>
    </row>
    <row r="1259" spans="1:39" ht="17.25" customHeight="1" x14ac:dyDescent="0.35">
      <c r="A1259" s="17">
        <v>14572009</v>
      </c>
      <c r="B1259" s="2" t="s">
        <v>1159</v>
      </c>
      <c r="C1259" s="1">
        <v>2025001</v>
      </c>
      <c r="D1259" s="1">
        <v>2000338</v>
      </c>
      <c r="E1259" s="2" t="s">
        <v>34</v>
      </c>
      <c r="F1259" s="2" t="s">
        <v>182</v>
      </c>
      <c r="G1259" s="2" t="s">
        <v>66</v>
      </c>
      <c r="H1259" s="2" t="s">
        <v>143</v>
      </c>
      <c r="I1259" s="2" t="s">
        <v>144</v>
      </c>
      <c r="J1259" s="2" t="s">
        <v>103</v>
      </c>
      <c r="K1259" s="2" t="s">
        <v>49</v>
      </c>
      <c r="L1259" s="2" t="s">
        <v>986</v>
      </c>
      <c r="M1259" s="2" t="s">
        <v>987</v>
      </c>
      <c r="N1259" s="2" t="s">
        <v>161</v>
      </c>
      <c r="O1259" s="3">
        <v>5</v>
      </c>
      <c r="P1259" s="3">
        <v>177</v>
      </c>
      <c r="Q1259" s="3">
        <v>185</v>
      </c>
      <c r="R1259" s="3">
        <v>925</v>
      </c>
      <c r="S1259" s="3">
        <v>8</v>
      </c>
      <c r="T1259" s="3">
        <v>40</v>
      </c>
      <c r="U1259" s="3">
        <v>4.32</v>
      </c>
      <c r="V1259" s="2" t="s">
        <v>145</v>
      </c>
      <c r="W1259" s="2" t="s">
        <v>146</v>
      </c>
      <c r="X1259" s="2" t="s">
        <v>72</v>
      </c>
      <c r="Y1259" s="19" t="str">
        <f>VLOOKUP(G1259,'Verweis Kd-Gruppe'!$A$2:$B$8,2,FALSE)</f>
        <v>EXP</v>
      </c>
      <c r="Z1259" s="19" t="str">
        <f>VLOOKUP(J1259,'Verweis Art-Gruppe'!$A$2:$B$15,2,FALSE)</f>
        <v>Geräte</v>
      </c>
      <c r="AA1259" s="19" t="str">
        <f>VLOOKUP(W1259,'Verweis Vertreter'!$A$2:$B$24,2,FALSE)</f>
        <v>Muhsin Yortanli</v>
      </c>
      <c r="AB1259" s="12">
        <f t="shared" si="171"/>
        <v>5</v>
      </c>
      <c r="AC1259" s="12">
        <f t="shared" si="176"/>
        <v>177</v>
      </c>
      <c r="AD1259" s="12">
        <f t="shared" si="177"/>
        <v>185</v>
      </c>
      <c r="AE1259" s="12">
        <f t="shared" si="172"/>
        <v>925</v>
      </c>
      <c r="AF1259" s="12">
        <f t="shared" si="173"/>
        <v>8</v>
      </c>
      <c r="AG1259" s="12">
        <f t="shared" si="174"/>
        <v>40</v>
      </c>
      <c r="AH1259" s="9">
        <f t="shared" si="178"/>
        <v>4.3243243243243246E-2</v>
      </c>
      <c r="AI1259" s="14">
        <f>VLOOKUP(E1259,'Verweis Faktor'!$A:$B,2,FALSE)</f>
        <v>1</v>
      </c>
      <c r="AJ1259" s="14"/>
      <c r="AK1259" s="14" t="str">
        <f>IF(AL1259="Ja","Versandkosten",VLOOKUP(E1259,'Verweis Belegart'!$A$2:$B$9,2,FALSE))</f>
        <v>Hardware</v>
      </c>
      <c r="AL1259" s="14" t="str">
        <f t="shared" si="179"/>
        <v>Nein</v>
      </c>
      <c r="AM1259" s="14" t="str">
        <f t="shared" si="175"/>
        <v>Positiv</v>
      </c>
    </row>
    <row r="1260" spans="1:39" ht="17.25" customHeight="1" x14ac:dyDescent="0.35">
      <c r="A1260" s="17">
        <v>14572009</v>
      </c>
      <c r="B1260" s="2" t="s">
        <v>1159</v>
      </c>
      <c r="C1260" s="1">
        <v>2025001</v>
      </c>
      <c r="D1260" s="1">
        <v>2000338</v>
      </c>
      <c r="E1260" s="2" t="s">
        <v>34</v>
      </c>
      <c r="F1260" s="2" t="s">
        <v>182</v>
      </c>
      <c r="G1260" s="2" t="s">
        <v>66</v>
      </c>
      <c r="H1260" s="2" t="s">
        <v>143</v>
      </c>
      <c r="I1260" s="2" t="s">
        <v>144</v>
      </c>
      <c r="J1260" s="2" t="s">
        <v>103</v>
      </c>
      <c r="K1260" s="2" t="s">
        <v>79</v>
      </c>
      <c r="L1260" s="2" t="s">
        <v>823</v>
      </c>
      <c r="M1260" s="2" t="s">
        <v>824</v>
      </c>
      <c r="N1260" s="2" t="s">
        <v>187</v>
      </c>
      <c r="O1260" s="3">
        <v>10</v>
      </c>
      <c r="P1260" s="3">
        <v>90.364699999999999</v>
      </c>
      <c r="Q1260" s="3">
        <v>98</v>
      </c>
      <c r="R1260" s="3">
        <v>980</v>
      </c>
      <c r="S1260" s="3">
        <v>7.6353</v>
      </c>
      <c r="T1260" s="3">
        <v>76.349999999999994</v>
      </c>
      <c r="U1260" s="3">
        <v>7.79</v>
      </c>
      <c r="V1260" s="2" t="s">
        <v>145</v>
      </c>
      <c r="W1260" s="2" t="s">
        <v>146</v>
      </c>
      <c r="X1260" s="2" t="s">
        <v>72</v>
      </c>
      <c r="Y1260" s="19" t="str">
        <f>VLOOKUP(G1260,'Verweis Kd-Gruppe'!$A$2:$B$8,2,FALSE)</f>
        <v>EXP</v>
      </c>
      <c r="Z1260" s="19" t="str">
        <f>VLOOKUP(J1260,'Verweis Art-Gruppe'!$A$2:$B$15,2,FALSE)</f>
        <v>Geräte</v>
      </c>
      <c r="AA1260" s="19" t="str">
        <f>VLOOKUP(W1260,'Verweis Vertreter'!$A$2:$B$24,2,FALSE)</f>
        <v>Muhsin Yortanli</v>
      </c>
      <c r="AB1260" s="12">
        <f t="shared" si="171"/>
        <v>10</v>
      </c>
      <c r="AC1260" s="12">
        <f t="shared" si="176"/>
        <v>90.364699999999999</v>
      </c>
      <c r="AD1260" s="12">
        <f t="shared" si="177"/>
        <v>98</v>
      </c>
      <c r="AE1260" s="12">
        <f t="shared" si="172"/>
        <v>980</v>
      </c>
      <c r="AF1260" s="12">
        <f t="shared" si="173"/>
        <v>7.6353</v>
      </c>
      <c r="AG1260" s="12">
        <f t="shared" si="174"/>
        <v>76.349999999999994</v>
      </c>
      <c r="AH1260" s="9">
        <f t="shared" si="178"/>
        <v>7.7908163265306113E-2</v>
      </c>
      <c r="AI1260" s="14">
        <f>VLOOKUP(E1260,'Verweis Faktor'!$A:$B,2,FALSE)</f>
        <v>1</v>
      </c>
      <c r="AJ1260" s="14"/>
      <c r="AK1260" s="14" t="str">
        <f>IF(AL1260="Ja","Versandkosten",VLOOKUP(E1260,'Verweis Belegart'!$A$2:$B$9,2,FALSE))</f>
        <v>Hardware</v>
      </c>
      <c r="AL1260" s="14" t="str">
        <f t="shared" si="179"/>
        <v>Nein</v>
      </c>
      <c r="AM1260" s="14" t="str">
        <f t="shared" si="175"/>
        <v>Positiv</v>
      </c>
    </row>
    <row r="1261" spans="1:39" ht="17.25" customHeight="1" x14ac:dyDescent="0.35">
      <c r="A1261" s="17">
        <v>14572009</v>
      </c>
      <c r="B1261" s="2" t="s">
        <v>1159</v>
      </c>
      <c r="C1261" s="1">
        <v>2025001</v>
      </c>
      <c r="D1261" s="1">
        <v>2000338</v>
      </c>
      <c r="E1261" s="2" t="s">
        <v>34</v>
      </c>
      <c r="F1261" s="2" t="s">
        <v>182</v>
      </c>
      <c r="G1261" s="2" t="s">
        <v>66</v>
      </c>
      <c r="H1261" s="2" t="s">
        <v>143</v>
      </c>
      <c r="I1261" s="2" t="s">
        <v>144</v>
      </c>
      <c r="J1261" s="2" t="s">
        <v>103</v>
      </c>
      <c r="K1261" s="2" t="s">
        <v>83</v>
      </c>
      <c r="L1261" s="2" t="s">
        <v>758</v>
      </c>
      <c r="M1261" s="2" t="s">
        <v>759</v>
      </c>
      <c r="N1261" s="2" t="s">
        <v>538</v>
      </c>
      <c r="O1261" s="3">
        <v>100</v>
      </c>
      <c r="P1261" s="3">
        <v>291.64530000000002</v>
      </c>
      <c r="Q1261" s="3">
        <v>299</v>
      </c>
      <c r="R1261" s="3">
        <v>29900</v>
      </c>
      <c r="S1261" s="3">
        <v>7.3547000000000002</v>
      </c>
      <c r="T1261" s="3">
        <v>735.47</v>
      </c>
      <c r="U1261" s="3">
        <v>2.4500000000000002</v>
      </c>
      <c r="V1261" s="2" t="s">
        <v>145</v>
      </c>
      <c r="W1261" s="2" t="s">
        <v>146</v>
      </c>
      <c r="X1261" s="2" t="s">
        <v>72</v>
      </c>
      <c r="Y1261" s="19" t="str">
        <f>VLOOKUP(G1261,'Verweis Kd-Gruppe'!$A$2:$B$8,2,FALSE)</f>
        <v>EXP</v>
      </c>
      <c r="Z1261" s="19" t="str">
        <f>VLOOKUP(J1261,'Verweis Art-Gruppe'!$A$2:$B$15,2,FALSE)</f>
        <v>Geräte</v>
      </c>
      <c r="AA1261" s="19" t="str">
        <f>VLOOKUP(W1261,'Verweis Vertreter'!$A$2:$B$24,2,FALSE)</f>
        <v>Muhsin Yortanli</v>
      </c>
      <c r="AB1261" s="12">
        <f t="shared" si="171"/>
        <v>100</v>
      </c>
      <c r="AC1261" s="12">
        <f t="shared" si="176"/>
        <v>291.64530000000002</v>
      </c>
      <c r="AD1261" s="12">
        <f t="shared" si="177"/>
        <v>299</v>
      </c>
      <c r="AE1261" s="12">
        <f t="shared" si="172"/>
        <v>29900</v>
      </c>
      <c r="AF1261" s="12">
        <f t="shared" si="173"/>
        <v>7.3547000000000002</v>
      </c>
      <c r="AG1261" s="12">
        <f t="shared" si="174"/>
        <v>735.47</v>
      </c>
      <c r="AH1261" s="9">
        <f t="shared" si="178"/>
        <v>2.4597658862876254E-2</v>
      </c>
      <c r="AI1261" s="14">
        <f>VLOOKUP(E1261,'Verweis Faktor'!$A:$B,2,FALSE)</f>
        <v>1</v>
      </c>
      <c r="AJ1261" s="14"/>
      <c r="AK1261" s="14" t="str">
        <f>IF(AL1261="Ja","Versandkosten",VLOOKUP(E1261,'Verweis Belegart'!$A$2:$B$9,2,FALSE))</f>
        <v>Hardware</v>
      </c>
      <c r="AL1261" s="14" t="str">
        <f t="shared" si="179"/>
        <v>Nein</v>
      </c>
      <c r="AM1261" s="14" t="str">
        <f t="shared" si="175"/>
        <v>Positiv</v>
      </c>
    </row>
    <row r="1262" spans="1:39" ht="17.25" customHeight="1" x14ac:dyDescent="0.35">
      <c r="A1262" s="17">
        <v>14572009</v>
      </c>
      <c r="B1262" s="2" t="s">
        <v>1159</v>
      </c>
      <c r="C1262" s="1">
        <v>2025001</v>
      </c>
      <c r="D1262" s="1">
        <v>2000338</v>
      </c>
      <c r="E1262" s="2" t="s">
        <v>34</v>
      </c>
      <c r="F1262" s="2" t="s">
        <v>182</v>
      </c>
      <c r="G1262" s="2" t="s">
        <v>66</v>
      </c>
      <c r="H1262" s="2" t="s">
        <v>143</v>
      </c>
      <c r="I1262" s="2" t="s">
        <v>144</v>
      </c>
      <c r="J1262" s="2" t="s">
        <v>103</v>
      </c>
      <c r="K1262" s="2" t="s">
        <v>87</v>
      </c>
      <c r="L1262" s="2" t="s">
        <v>944</v>
      </c>
      <c r="M1262" s="2" t="s">
        <v>945</v>
      </c>
      <c r="N1262" s="2" t="s">
        <v>946</v>
      </c>
      <c r="O1262" s="3">
        <v>5</v>
      </c>
      <c r="P1262" s="3">
        <v>548.09519999999998</v>
      </c>
      <c r="Q1262" s="3">
        <v>575</v>
      </c>
      <c r="R1262" s="3">
        <v>2875</v>
      </c>
      <c r="S1262" s="3">
        <v>26.904800000000002</v>
      </c>
      <c r="T1262" s="3">
        <v>134.52000000000001</v>
      </c>
      <c r="U1262" s="3">
        <v>4.67</v>
      </c>
      <c r="V1262" s="2" t="s">
        <v>145</v>
      </c>
      <c r="W1262" s="2" t="s">
        <v>146</v>
      </c>
      <c r="X1262" s="2" t="s">
        <v>72</v>
      </c>
      <c r="Y1262" s="19" t="str">
        <f>VLOOKUP(G1262,'Verweis Kd-Gruppe'!$A$2:$B$8,2,FALSE)</f>
        <v>EXP</v>
      </c>
      <c r="Z1262" s="19" t="str">
        <f>VLOOKUP(J1262,'Verweis Art-Gruppe'!$A$2:$B$15,2,FALSE)</f>
        <v>Geräte</v>
      </c>
      <c r="AA1262" s="19" t="str">
        <f>VLOOKUP(W1262,'Verweis Vertreter'!$A$2:$B$24,2,FALSE)</f>
        <v>Muhsin Yortanli</v>
      </c>
      <c r="AB1262" s="12">
        <f t="shared" si="171"/>
        <v>5</v>
      </c>
      <c r="AC1262" s="12">
        <f t="shared" si="176"/>
        <v>548.09519999999998</v>
      </c>
      <c r="AD1262" s="12">
        <f t="shared" si="177"/>
        <v>575</v>
      </c>
      <c r="AE1262" s="12">
        <f t="shared" si="172"/>
        <v>2875</v>
      </c>
      <c r="AF1262" s="12">
        <f t="shared" si="173"/>
        <v>26.904800000000002</v>
      </c>
      <c r="AG1262" s="12">
        <f t="shared" si="174"/>
        <v>134.52000000000001</v>
      </c>
      <c r="AH1262" s="9">
        <f t="shared" si="178"/>
        <v>4.6789565217391305E-2</v>
      </c>
      <c r="AI1262" s="14">
        <f>VLOOKUP(E1262,'Verweis Faktor'!$A:$B,2,FALSE)</f>
        <v>1</v>
      </c>
      <c r="AJ1262" s="14"/>
      <c r="AK1262" s="14" t="str">
        <f>IF(AL1262="Ja","Versandkosten",VLOOKUP(E1262,'Verweis Belegart'!$A$2:$B$9,2,FALSE))</f>
        <v>Hardware</v>
      </c>
      <c r="AL1262" s="14" t="str">
        <f t="shared" si="179"/>
        <v>Nein</v>
      </c>
      <c r="AM1262" s="14" t="str">
        <f t="shared" si="175"/>
        <v>Positiv</v>
      </c>
    </row>
    <row r="1263" spans="1:39" ht="17.25" customHeight="1" x14ac:dyDescent="0.35">
      <c r="A1263" s="17">
        <v>14572009</v>
      </c>
      <c r="B1263" s="2" t="s">
        <v>1159</v>
      </c>
      <c r="C1263" s="1">
        <v>2025001</v>
      </c>
      <c r="D1263" s="1">
        <v>2000338</v>
      </c>
      <c r="E1263" s="2" t="s">
        <v>34</v>
      </c>
      <c r="F1263" s="2" t="s">
        <v>182</v>
      </c>
      <c r="G1263" s="2" t="s">
        <v>66</v>
      </c>
      <c r="H1263" s="2" t="s">
        <v>143</v>
      </c>
      <c r="I1263" s="2" t="s">
        <v>144</v>
      </c>
      <c r="J1263" s="2" t="s">
        <v>103</v>
      </c>
      <c r="K1263" s="2" t="s">
        <v>91</v>
      </c>
      <c r="L1263" s="2" t="s">
        <v>853</v>
      </c>
      <c r="M1263" s="2" t="s">
        <v>854</v>
      </c>
      <c r="N1263" s="2" t="s">
        <v>207</v>
      </c>
      <c r="O1263" s="3">
        <v>5</v>
      </c>
      <c r="P1263" s="3">
        <v>107.65519999999999</v>
      </c>
      <c r="Q1263" s="3">
        <v>122</v>
      </c>
      <c r="R1263" s="3">
        <v>610</v>
      </c>
      <c r="S1263" s="3">
        <v>14.344799999999999</v>
      </c>
      <c r="T1263" s="3">
        <v>71.72</v>
      </c>
      <c r="U1263" s="3">
        <v>11.75</v>
      </c>
      <c r="V1263" s="2" t="s">
        <v>145</v>
      </c>
      <c r="W1263" s="2" t="s">
        <v>146</v>
      </c>
      <c r="X1263" s="2" t="s">
        <v>72</v>
      </c>
      <c r="Y1263" s="19" t="str">
        <f>VLOOKUP(G1263,'Verweis Kd-Gruppe'!$A$2:$B$8,2,FALSE)</f>
        <v>EXP</v>
      </c>
      <c r="Z1263" s="19" t="str">
        <f>VLOOKUP(J1263,'Verweis Art-Gruppe'!$A$2:$B$15,2,FALSE)</f>
        <v>Geräte</v>
      </c>
      <c r="AA1263" s="19" t="str">
        <f>VLOOKUP(W1263,'Verweis Vertreter'!$A$2:$B$24,2,FALSE)</f>
        <v>Muhsin Yortanli</v>
      </c>
      <c r="AB1263" s="12">
        <f t="shared" si="171"/>
        <v>5</v>
      </c>
      <c r="AC1263" s="12">
        <f t="shared" si="176"/>
        <v>107.65519999999999</v>
      </c>
      <c r="AD1263" s="12">
        <f t="shared" si="177"/>
        <v>122</v>
      </c>
      <c r="AE1263" s="12">
        <f t="shared" si="172"/>
        <v>610</v>
      </c>
      <c r="AF1263" s="12">
        <f t="shared" si="173"/>
        <v>14.344799999999999</v>
      </c>
      <c r="AG1263" s="12">
        <f t="shared" si="174"/>
        <v>71.72</v>
      </c>
      <c r="AH1263" s="9">
        <f t="shared" si="178"/>
        <v>0.11757377049180327</v>
      </c>
      <c r="AI1263" s="14">
        <f>VLOOKUP(E1263,'Verweis Faktor'!$A:$B,2,FALSE)</f>
        <v>1</v>
      </c>
      <c r="AJ1263" s="14"/>
      <c r="AK1263" s="14" t="str">
        <f>IF(AL1263="Ja","Versandkosten",VLOOKUP(E1263,'Verweis Belegart'!$A$2:$B$9,2,FALSE))</f>
        <v>Hardware</v>
      </c>
      <c r="AL1263" s="14" t="str">
        <f t="shared" si="179"/>
        <v>Nein</v>
      </c>
      <c r="AM1263" s="14" t="str">
        <f t="shared" si="175"/>
        <v>Positiv</v>
      </c>
    </row>
    <row r="1264" spans="1:39" ht="17.25" customHeight="1" x14ac:dyDescent="0.35">
      <c r="A1264" s="17">
        <v>14572009</v>
      </c>
      <c r="B1264" s="2" t="s">
        <v>1159</v>
      </c>
      <c r="C1264" s="1">
        <v>2025001</v>
      </c>
      <c r="D1264" s="1">
        <v>2000338</v>
      </c>
      <c r="E1264" s="2" t="s">
        <v>34</v>
      </c>
      <c r="F1264" s="2" t="s">
        <v>182</v>
      </c>
      <c r="G1264" s="2" t="s">
        <v>66</v>
      </c>
      <c r="H1264" s="2" t="s">
        <v>143</v>
      </c>
      <c r="I1264" s="2" t="s">
        <v>144</v>
      </c>
      <c r="J1264" s="2" t="s">
        <v>103</v>
      </c>
      <c r="K1264" s="2" t="s">
        <v>95</v>
      </c>
      <c r="L1264" s="2" t="s">
        <v>1106</v>
      </c>
      <c r="M1264" s="2" t="s">
        <v>1107</v>
      </c>
      <c r="N1264" s="2" t="s">
        <v>655</v>
      </c>
      <c r="O1264" s="3">
        <v>10</v>
      </c>
      <c r="P1264" s="3">
        <v>246.17310000000001</v>
      </c>
      <c r="Q1264" s="3">
        <v>260</v>
      </c>
      <c r="R1264" s="3">
        <v>2600</v>
      </c>
      <c r="S1264" s="3">
        <v>13.8269</v>
      </c>
      <c r="T1264" s="3">
        <v>138.27000000000001</v>
      </c>
      <c r="U1264" s="3">
        <v>5.31</v>
      </c>
      <c r="V1264" s="2" t="s">
        <v>145</v>
      </c>
      <c r="W1264" s="2" t="s">
        <v>146</v>
      </c>
      <c r="X1264" s="2" t="s">
        <v>72</v>
      </c>
      <c r="Y1264" s="19" t="str">
        <f>VLOOKUP(G1264,'Verweis Kd-Gruppe'!$A$2:$B$8,2,FALSE)</f>
        <v>EXP</v>
      </c>
      <c r="Z1264" s="19" t="str">
        <f>VLOOKUP(J1264,'Verweis Art-Gruppe'!$A$2:$B$15,2,FALSE)</f>
        <v>Geräte</v>
      </c>
      <c r="AA1264" s="19" t="str">
        <f>VLOOKUP(W1264,'Verweis Vertreter'!$A$2:$B$24,2,FALSE)</f>
        <v>Muhsin Yortanli</v>
      </c>
      <c r="AB1264" s="12">
        <f t="shared" si="171"/>
        <v>10</v>
      </c>
      <c r="AC1264" s="12">
        <f t="shared" si="176"/>
        <v>246.17310000000001</v>
      </c>
      <c r="AD1264" s="12">
        <f t="shared" si="177"/>
        <v>260</v>
      </c>
      <c r="AE1264" s="12">
        <f t="shared" si="172"/>
        <v>2600</v>
      </c>
      <c r="AF1264" s="12">
        <f t="shared" si="173"/>
        <v>13.8269</v>
      </c>
      <c r="AG1264" s="12">
        <f t="shared" si="174"/>
        <v>138.27000000000001</v>
      </c>
      <c r="AH1264" s="9">
        <f t="shared" si="178"/>
        <v>5.3180769230769233E-2</v>
      </c>
      <c r="AI1264" s="14">
        <f>VLOOKUP(E1264,'Verweis Faktor'!$A:$B,2,FALSE)</f>
        <v>1</v>
      </c>
      <c r="AJ1264" s="14"/>
      <c r="AK1264" s="14" t="str">
        <f>IF(AL1264="Ja","Versandkosten",VLOOKUP(E1264,'Verweis Belegart'!$A$2:$B$9,2,FALSE))</f>
        <v>Hardware</v>
      </c>
      <c r="AL1264" s="14" t="str">
        <f t="shared" si="179"/>
        <v>Nein</v>
      </c>
      <c r="AM1264" s="14" t="str">
        <f t="shared" si="175"/>
        <v>Positiv</v>
      </c>
    </row>
    <row r="1265" spans="1:39" ht="17.25" customHeight="1" x14ac:dyDescent="0.35">
      <c r="A1265" s="17">
        <v>14572009</v>
      </c>
      <c r="B1265" s="2" t="s">
        <v>1159</v>
      </c>
      <c r="C1265" s="1">
        <v>2025001</v>
      </c>
      <c r="D1265" s="1">
        <v>2000338</v>
      </c>
      <c r="E1265" s="2" t="s">
        <v>34</v>
      </c>
      <c r="F1265" s="2" t="s">
        <v>182</v>
      </c>
      <c r="G1265" s="2" t="s">
        <v>66</v>
      </c>
      <c r="H1265" s="2" t="s">
        <v>143</v>
      </c>
      <c r="I1265" s="2" t="s">
        <v>144</v>
      </c>
      <c r="J1265" s="2" t="s">
        <v>103</v>
      </c>
      <c r="K1265" s="2" t="s">
        <v>99</v>
      </c>
      <c r="L1265" s="2" t="s">
        <v>885</v>
      </c>
      <c r="M1265" s="2" t="s">
        <v>886</v>
      </c>
      <c r="N1265" s="2" t="s">
        <v>887</v>
      </c>
      <c r="O1265" s="3">
        <v>2</v>
      </c>
      <c r="P1265" s="3">
        <v>432</v>
      </c>
      <c r="Q1265" s="3">
        <v>455</v>
      </c>
      <c r="R1265" s="3">
        <v>910</v>
      </c>
      <c r="S1265" s="3">
        <v>23</v>
      </c>
      <c r="T1265" s="3">
        <v>46</v>
      </c>
      <c r="U1265" s="3">
        <v>5.05</v>
      </c>
      <c r="V1265" s="2" t="s">
        <v>145</v>
      </c>
      <c r="W1265" s="2" t="s">
        <v>146</v>
      </c>
      <c r="X1265" s="2" t="s">
        <v>72</v>
      </c>
      <c r="Y1265" s="19" t="str">
        <f>VLOOKUP(G1265,'Verweis Kd-Gruppe'!$A$2:$B$8,2,FALSE)</f>
        <v>EXP</v>
      </c>
      <c r="Z1265" s="19" t="str">
        <f>VLOOKUP(J1265,'Verweis Art-Gruppe'!$A$2:$B$15,2,FALSE)</f>
        <v>Geräte</v>
      </c>
      <c r="AA1265" s="19" t="str">
        <f>VLOOKUP(W1265,'Verweis Vertreter'!$A$2:$B$24,2,FALSE)</f>
        <v>Muhsin Yortanli</v>
      </c>
      <c r="AB1265" s="12">
        <f t="shared" si="171"/>
        <v>2</v>
      </c>
      <c r="AC1265" s="12">
        <f t="shared" si="176"/>
        <v>432</v>
      </c>
      <c r="AD1265" s="12">
        <f t="shared" si="177"/>
        <v>455</v>
      </c>
      <c r="AE1265" s="12">
        <f t="shared" si="172"/>
        <v>910</v>
      </c>
      <c r="AF1265" s="12">
        <f t="shared" si="173"/>
        <v>23</v>
      </c>
      <c r="AG1265" s="12">
        <f t="shared" si="174"/>
        <v>46</v>
      </c>
      <c r="AH1265" s="9">
        <f t="shared" si="178"/>
        <v>5.054945054945055E-2</v>
      </c>
      <c r="AI1265" s="14">
        <f>VLOOKUP(E1265,'Verweis Faktor'!$A:$B,2,FALSE)</f>
        <v>1</v>
      </c>
      <c r="AJ1265" s="14"/>
      <c r="AK1265" s="14" t="str">
        <f>IF(AL1265="Ja","Versandkosten",VLOOKUP(E1265,'Verweis Belegart'!$A$2:$B$9,2,FALSE))</f>
        <v>Hardware</v>
      </c>
      <c r="AL1265" s="14" t="str">
        <f t="shared" si="179"/>
        <v>Nein</v>
      </c>
      <c r="AM1265" s="14" t="str">
        <f t="shared" si="175"/>
        <v>Positiv</v>
      </c>
    </row>
    <row r="1266" spans="1:39" ht="17.25"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103</v>
      </c>
      <c r="L1266" s="2" t="s">
        <v>156</v>
      </c>
      <c r="M1266" s="2" t="s">
        <v>157</v>
      </c>
      <c r="N1266" s="2" t="s">
        <v>158</v>
      </c>
      <c r="O1266" s="3">
        <v>10</v>
      </c>
      <c r="P1266" s="3">
        <v>55</v>
      </c>
      <c r="Q1266" s="3">
        <v>58</v>
      </c>
      <c r="R1266" s="3">
        <v>580</v>
      </c>
      <c r="S1266" s="3">
        <v>3</v>
      </c>
      <c r="T1266" s="3">
        <v>30</v>
      </c>
      <c r="U1266" s="3">
        <v>5.17</v>
      </c>
      <c r="V1266" s="2" t="s">
        <v>145</v>
      </c>
      <c r="W1266" s="2" t="s">
        <v>146</v>
      </c>
      <c r="X1266" s="2" t="s">
        <v>72</v>
      </c>
      <c r="Y1266" s="19" t="str">
        <f>VLOOKUP(G1266,'Verweis Kd-Gruppe'!$A$2:$B$8,2,FALSE)</f>
        <v>EXP</v>
      </c>
      <c r="Z1266" s="19" t="str">
        <f>VLOOKUP(J1266,'Verweis Art-Gruppe'!$A$2:$B$15,2,FALSE)</f>
        <v>Geräte</v>
      </c>
      <c r="AA1266" s="19" t="str">
        <f>VLOOKUP(W1266,'Verweis Vertreter'!$A$2:$B$24,2,FALSE)</f>
        <v>Muhsin Yortanli</v>
      </c>
      <c r="AB1266" s="12">
        <f t="shared" si="171"/>
        <v>10</v>
      </c>
      <c r="AC1266" s="12">
        <f t="shared" si="176"/>
        <v>55</v>
      </c>
      <c r="AD1266" s="12">
        <f t="shared" si="177"/>
        <v>58</v>
      </c>
      <c r="AE1266" s="12">
        <f t="shared" si="172"/>
        <v>580</v>
      </c>
      <c r="AF1266" s="12">
        <f t="shared" si="173"/>
        <v>3</v>
      </c>
      <c r="AG1266" s="12">
        <f t="shared" si="174"/>
        <v>30</v>
      </c>
      <c r="AH1266" s="9">
        <f t="shared" si="178"/>
        <v>5.1724137931034482E-2</v>
      </c>
      <c r="AI1266" s="14">
        <f>VLOOKUP(E1266,'Verweis Faktor'!$A:$B,2,FALSE)</f>
        <v>1</v>
      </c>
      <c r="AJ1266" s="14"/>
      <c r="AK1266" s="14" t="str">
        <f>IF(AL1266="Ja","Versandkosten",VLOOKUP(E1266,'Verweis Belegart'!$A$2:$B$9,2,FALSE))</f>
        <v>Hardware</v>
      </c>
      <c r="AL1266" s="14" t="str">
        <f t="shared" si="179"/>
        <v>Nein</v>
      </c>
      <c r="AM1266" s="14" t="str">
        <f t="shared" si="175"/>
        <v>Positiv</v>
      </c>
    </row>
    <row r="1267" spans="1:39" ht="17.25" customHeight="1" x14ac:dyDescent="0.35">
      <c r="A1267" s="17">
        <v>14572009</v>
      </c>
      <c r="B1267" s="2" t="s">
        <v>1159</v>
      </c>
      <c r="C1267" s="1">
        <v>2025001</v>
      </c>
      <c r="D1267" s="1">
        <v>2000338</v>
      </c>
      <c r="E1267" s="2" t="s">
        <v>34</v>
      </c>
      <c r="F1267" s="2" t="s">
        <v>182</v>
      </c>
      <c r="G1267" s="2" t="s">
        <v>66</v>
      </c>
      <c r="H1267" s="2" t="s">
        <v>143</v>
      </c>
      <c r="I1267" s="2" t="s">
        <v>144</v>
      </c>
      <c r="J1267" s="2" t="s">
        <v>103</v>
      </c>
      <c r="K1267" s="2" t="s">
        <v>107</v>
      </c>
      <c r="L1267" s="2" t="s">
        <v>159</v>
      </c>
      <c r="M1267" s="2" t="s">
        <v>160</v>
      </c>
      <c r="N1267" s="2" t="s">
        <v>161</v>
      </c>
      <c r="O1267" s="3">
        <v>5</v>
      </c>
      <c r="P1267" s="3">
        <v>177</v>
      </c>
      <c r="Q1267" s="3">
        <v>185</v>
      </c>
      <c r="R1267" s="3">
        <v>925</v>
      </c>
      <c r="S1267" s="3">
        <v>8</v>
      </c>
      <c r="T1267" s="3">
        <v>40</v>
      </c>
      <c r="U1267" s="3">
        <v>4.32</v>
      </c>
      <c r="V1267" s="2" t="s">
        <v>145</v>
      </c>
      <c r="W1267" s="2" t="s">
        <v>146</v>
      </c>
      <c r="X1267" s="2" t="s">
        <v>72</v>
      </c>
      <c r="Y1267" s="19" t="str">
        <f>VLOOKUP(G1267,'Verweis Kd-Gruppe'!$A$2:$B$8,2,FALSE)</f>
        <v>EXP</v>
      </c>
      <c r="Z1267" s="19" t="str">
        <f>VLOOKUP(J1267,'Verweis Art-Gruppe'!$A$2:$B$15,2,FALSE)</f>
        <v>Geräte</v>
      </c>
      <c r="AA1267" s="19" t="str">
        <f>VLOOKUP(W1267,'Verweis Vertreter'!$A$2:$B$24,2,FALSE)</f>
        <v>Muhsin Yortanli</v>
      </c>
      <c r="AB1267" s="12">
        <f t="shared" si="171"/>
        <v>5</v>
      </c>
      <c r="AC1267" s="12">
        <f t="shared" si="176"/>
        <v>177</v>
      </c>
      <c r="AD1267" s="12">
        <f t="shared" si="177"/>
        <v>185</v>
      </c>
      <c r="AE1267" s="12">
        <f t="shared" si="172"/>
        <v>925</v>
      </c>
      <c r="AF1267" s="12">
        <f t="shared" si="173"/>
        <v>8</v>
      </c>
      <c r="AG1267" s="12">
        <f t="shared" si="174"/>
        <v>40</v>
      </c>
      <c r="AH1267" s="9">
        <f t="shared" si="178"/>
        <v>4.3243243243243246E-2</v>
      </c>
      <c r="AI1267" s="14">
        <f>VLOOKUP(E1267,'Verweis Faktor'!$A:$B,2,FALSE)</f>
        <v>1</v>
      </c>
      <c r="AJ1267" s="14"/>
      <c r="AK1267" s="14" t="str">
        <f>IF(AL1267="Ja","Versandkosten",VLOOKUP(E1267,'Verweis Belegart'!$A$2:$B$9,2,FALSE))</f>
        <v>Hardware</v>
      </c>
      <c r="AL1267" s="14" t="str">
        <f t="shared" si="179"/>
        <v>Nein</v>
      </c>
      <c r="AM1267" s="14" t="str">
        <f t="shared" si="175"/>
        <v>Positiv</v>
      </c>
    </row>
    <row r="1268" spans="1:39" ht="17.25" customHeight="1" x14ac:dyDescent="0.35">
      <c r="A1268" s="17">
        <v>14572009</v>
      </c>
      <c r="B1268" s="2" t="s">
        <v>1159</v>
      </c>
      <c r="C1268" s="1">
        <v>2025001</v>
      </c>
      <c r="D1268" s="1">
        <v>2000338</v>
      </c>
      <c r="E1268" s="2" t="s">
        <v>34</v>
      </c>
      <c r="F1268" s="2" t="s">
        <v>182</v>
      </c>
      <c r="G1268" s="2" t="s">
        <v>66</v>
      </c>
      <c r="H1268" s="2" t="s">
        <v>143</v>
      </c>
      <c r="I1268" s="2" t="s">
        <v>144</v>
      </c>
      <c r="J1268" s="2" t="s">
        <v>103</v>
      </c>
      <c r="K1268" s="2" t="s">
        <v>111</v>
      </c>
      <c r="L1268" s="2" t="s">
        <v>351</v>
      </c>
      <c r="M1268" s="2" t="s">
        <v>352</v>
      </c>
      <c r="N1268" s="2" t="s">
        <v>90</v>
      </c>
      <c r="O1268" s="3">
        <v>8</v>
      </c>
      <c r="P1268" s="3">
        <v>537</v>
      </c>
      <c r="Q1268" s="3">
        <v>550</v>
      </c>
      <c r="R1268" s="3">
        <v>4400</v>
      </c>
      <c r="S1268" s="3">
        <v>13</v>
      </c>
      <c r="T1268" s="3">
        <v>104</v>
      </c>
      <c r="U1268" s="3">
        <v>2.36</v>
      </c>
      <c r="V1268" s="2" t="s">
        <v>145</v>
      </c>
      <c r="W1268" s="2" t="s">
        <v>146</v>
      </c>
      <c r="X1268" s="2" t="s">
        <v>72</v>
      </c>
      <c r="Y1268" s="19" t="str">
        <f>VLOOKUP(G1268,'Verweis Kd-Gruppe'!$A$2:$B$8,2,FALSE)</f>
        <v>EXP</v>
      </c>
      <c r="Z1268" s="19" t="str">
        <f>VLOOKUP(J1268,'Verweis Art-Gruppe'!$A$2:$B$15,2,FALSE)</f>
        <v>Geräte</v>
      </c>
      <c r="AA1268" s="19" t="str">
        <f>VLOOKUP(W1268,'Verweis Vertreter'!$A$2:$B$24,2,FALSE)</f>
        <v>Muhsin Yortanli</v>
      </c>
      <c r="AB1268" s="12">
        <f t="shared" si="171"/>
        <v>8</v>
      </c>
      <c r="AC1268" s="12">
        <f t="shared" si="176"/>
        <v>537</v>
      </c>
      <c r="AD1268" s="12">
        <f t="shared" si="177"/>
        <v>550</v>
      </c>
      <c r="AE1268" s="12">
        <f t="shared" si="172"/>
        <v>4400</v>
      </c>
      <c r="AF1268" s="12">
        <f t="shared" si="173"/>
        <v>13</v>
      </c>
      <c r="AG1268" s="12">
        <f t="shared" si="174"/>
        <v>104</v>
      </c>
      <c r="AH1268" s="9">
        <f t="shared" si="178"/>
        <v>2.3636363636363636E-2</v>
      </c>
      <c r="AI1268" s="14">
        <f>VLOOKUP(E1268,'Verweis Faktor'!$A:$B,2,FALSE)</f>
        <v>1</v>
      </c>
      <c r="AJ1268" s="14"/>
      <c r="AK1268" s="14" t="str">
        <f>IF(AL1268="Ja","Versandkosten",VLOOKUP(E1268,'Verweis Belegart'!$A$2:$B$9,2,FALSE))</f>
        <v>Hardware</v>
      </c>
      <c r="AL1268" s="14" t="str">
        <f t="shared" si="179"/>
        <v>Nein</v>
      </c>
      <c r="AM1268" s="14" t="str">
        <f t="shared" si="175"/>
        <v>Positiv</v>
      </c>
    </row>
    <row r="1269" spans="1:39" ht="17.25" customHeight="1" x14ac:dyDescent="0.35">
      <c r="A1269" s="17">
        <v>14572009</v>
      </c>
      <c r="B1269" s="2" t="s">
        <v>1159</v>
      </c>
      <c r="C1269" s="1">
        <v>2025001</v>
      </c>
      <c r="D1269" s="1">
        <v>2000338</v>
      </c>
      <c r="E1269" s="2" t="s">
        <v>34</v>
      </c>
      <c r="F1269" s="2" t="s">
        <v>182</v>
      </c>
      <c r="G1269" s="2" t="s">
        <v>66</v>
      </c>
      <c r="H1269" s="2" t="s">
        <v>143</v>
      </c>
      <c r="I1269" s="2" t="s">
        <v>144</v>
      </c>
      <c r="J1269" s="2" t="s">
        <v>103</v>
      </c>
      <c r="K1269" s="2" t="s">
        <v>115</v>
      </c>
      <c r="L1269" s="2" t="s">
        <v>1181</v>
      </c>
      <c r="M1269" s="2" t="s">
        <v>1182</v>
      </c>
      <c r="N1269" s="2" t="s">
        <v>719</v>
      </c>
      <c r="O1269" s="3">
        <v>10</v>
      </c>
      <c r="P1269" s="3">
        <v>581</v>
      </c>
      <c r="Q1269" s="3">
        <v>625</v>
      </c>
      <c r="R1269" s="3">
        <v>6250</v>
      </c>
      <c r="S1269" s="3">
        <v>44</v>
      </c>
      <c r="T1269" s="3">
        <v>440</v>
      </c>
      <c r="U1269" s="3">
        <v>7.04</v>
      </c>
      <c r="V1269" s="2" t="s">
        <v>145</v>
      </c>
      <c r="W1269" s="2" t="s">
        <v>146</v>
      </c>
      <c r="X1269" s="2" t="s">
        <v>72</v>
      </c>
      <c r="Y1269" s="19" t="str">
        <f>VLOOKUP(G1269,'Verweis Kd-Gruppe'!$A$2:$B$8,2,FALSE)</f>
        <v>EXP</v>
      </c>
      <c r="Z1269" s="19" t="str">
        <f>VLOOKUP(J1269,'Verweis Art-Gruppe'!$A$2:$B$15,2,FALSE)</f>
        <v>Geräte</v>
      </c>
      <c r="AA1269" s="19" t="str">
        <f>VLOOKUP(W1269,'Verweis Vertreter'!$A$2:$B$24,2,FALSE)</f>
        <v>Muhsin Yortanli</v>
      </c>
      <c r="AB1269" s="12">
        <f t="shared" si="171"/>
        <v>10</v>
      </c>
      <c r="AC1269" s="12">
        <f t="shared" si="176"/>
        <v>581</v>
      </c>
      <c r="AD1269" s="12">
        <f t="shared" si="177"/>
        <v>625</v>
      </c>
      <c r="AE1269" s="12">
        <f t="shared" si="172"/>
        <v>6250</v>
      </c>
      <c r="AF1269" s="12">
        <f t="shared" si="173"/>
        <v>44</v>
      </c>
      <c r="AG1269" s="12">
        <f t="shared" si="174"/>
        <v>440</v>
      </c>
      <c r="AH1269" s="9">
        <f t="shared" si="178"/>
        <v>7.0400000000000004E-2</v>
      </c>
      <c r="AI1269" s="14">
        <f>VLOOKUP(E1269,'Verweis Faktor'!$A:$B,2,FALSE)</f>
        <v>1</v>
      </c>
      <c r="AJ1269" s="14"/>
      <c r="AK1269" s="14" t="str">
        <f>IF(AL1269="Ja","Versandkosten",VLOOKUP(E1269,'Verweis Belegart'!$A$2:$B$9,2,FALSE))</f>
        <v>Hardware</v>
      </c>
      <c r="AL1269" s="14" t="str">
        <f t="shared" si="179"/>
        <v>Nein</v>
      </c>
      <c r="AM1269" s="14" t="str">
        <f t="shared" si="175"/>
        <v>Positiv</v>
      </c>
    </row>
    <row r="1270" spans="1:39" ht="17.25" customHeight="1" x14ac:dyDescent="0.35">
      <c r="A1270" s="17">
        <v>14569752</v>
      </c>
      <c r="B1270" s="2" t="s">
        <v>1159</v>
      </c>
      <c r="C1270" s="1">
        <v>2025001</v>
      </c>
      <c r="D1270" s="1">
        <v>2000339</v>
      </c>
      <c r="E1270" s="2" t="s">
        <v>34</v>
      </c>
      <c r="F1270" s="2" t="s">
        <v>53</v>
      </c>
      <c r="G1270" s="2" t="s">
        <v>66</v>
      </c>
      <c r="H1270" s="2" t="s">
        <v>380</v>
      </c>
      <c r="I1270" s="2" t="s">
        <v>381</v>
      </c>
      <c r="J1270" s="2" t="s">
        <v>304</v>
      </c>
      <c r="K1270" s="2" t="s">
        <v>28</v>
      </c>
      <c r="L1270" s="2" t="s">
        <v>263</v>
      </c>
      <c r="M1270" s="2" t="s">
        <v>264</v>
      </c>
      <c r="N1270" s="2" t="s">
        <v>265</v>
      </c>
      <c r="O1270" s="3">
        <v>2</v>
      </c>
      <c r="P1270" s="3">
        <v>333.74</v>
      </c>
      <c r="Q1270" s="3">
        <v>339</v>
      </c>
      <c r="R1270" s="3">
        <v>678</v>
      </c>
      <c r="S1270" s="3">
        <v>5.26</v>
      </c>
      <c r="T1270" s="3">
        <v>10.52</v>
      </c>
      <c r="U1270" s="3">
        <v>1.55</v>
      </c>
      <c r="V1270" s="2" t="s">
        <v>145</v>
      </c>
      <c r="W1270" s="2" t="s">
        <v>146</v>
      </c>
      <c r="X1270" s="2" t="s">
        <v>125</v>
      </c>
      <c r="Y1270" s="19" t="str">
        <f>VLOOKUP(G1270,'Verweis Kd-Gruppe'!$A$2:$B$8,2,FALSE)</f>
        <v>EXP</v>
      </c>
      <c r="Z1270" s="19" t="str">
        <f>VLOOKUP(J1270,'Verweis Art-Gruppe'!$A$2:$B$15,2,FALSE)</f>
        <v>Zubehör</v>
      </c>
      <c r="AA1270" s="19" t="str">
        <f>VLOOKUP(W1270,'Verweis Vertreter'!$A$2:$B$24,2,FALSE)</f>
        <v>Muhsin Yortanli</v>
      </c>
      <c r="AB1270" s="12">
        <f t="shared" si="171"/>
        <v>2</v>
      </c>
      <c r="AC1270" s="12">
        <f t="shared" si="176"/>
        <v>333.74</v>
      </c>
      <c r="AD1270" s="12">
        <f t="shared" si="177"/>
        <v>339</v>
      </c>
      <c r="AE1270" s="12">
        <f t="shared" si="172"/>
        <v>678</v>
      </c>
      <c r="AF1270" s="12">
        <f t="shared" si="173"/>
        <v>5.26</v>
      </c>
      <c r="AG1270" s="12">
        <f t="shared" si="174"/>
        <v>10.52</v>
      </c>
      <c r="AH1270" s="9">
        <f t="shared" si="178"/>
        <v>1.551622418879056E-2</v>
      </c>
      <c r="AI1270" s="14">
        <f>VLOOKUP(E1270,'Verweis Faktor'!$A:$B,2,FALSE)</f>
        <v>1</v>
      </c>
      <c r="AJ1270" s="14"/>
      <c r="AK1270" s="14" t="str">
        <f>IF(AL1270="Ja","Versandkosten",VLOOKUP(E1270,'Verweis Belegart'!$A$2:$B$9,2,FALSE))</f>
        <v>Hardware</v>
      </c>
      <c r="AL1270" s="14" t="str">
        <f t="shared" si="179"/>
        <v>Nein</v>
      </c>
      <c r="AM1270" s="14" t="str">
        <f t="shared" si="175"/>
        <v>Positiv</v>
      </c>
    </row>
    <row r="1271" spans="1:39" ht="17.25" customHeight="1" x14ac:dyDescent="0.35">
      <c r="A1271" s="17">
        <v>14569752</v>
      </c>
      <c r="B1271" s="2" t="s">
        <v>1159</v>
      </c>
      <c r="C1271" s="1">
        <v>2025001</v>
      </c>
      <c r="D1271" s="1">
        <v>2000339</v>
      </c>
      <c r="E1271" s="2" t="s">
        <v>34</v>
      </c>
      <c r="F1271" s="2" t="s">
        <v>53</v>
      </c>
      <c r="G1271" s="2" t="s">
        <v>66</v>
      </c>
      <c r="H1271" s="2" t="s">
        <v>380</v>
      </c>
      <c r="I1271" s="2" t="s">
        <v>381</v>
      </c>
      <c r="J1271" s="2" t="s">
        <v>304</v>
      </c>
      <c r="K1271" s="2" t="s">
        <v>45</v>
      </c>
      <c r="L1271" s="2" t="s">
        <v>389</v>
      </c>
      <c r="M1271" s="2" t="s">
        <v>390</v>
      </c>
      <c r="N1271" s="2" t="s">
        <v>391</v>
      </c>
      <c r="O1271" s="3">
        <v>30</v>
      </c>
      <c r="P1271" s="3">
        <v>19.79</v>
      </c>
      <c r="Q1271" s="3">
        <v>23</v>
      </c>
      <c r="R1271" s="3">
        <v>690</v>
      </c>
      <c r="S1271" s="3">
        <v>3.21</v>
      </c>
      <c r="T1271" s="3">
        <v>96.3</v>
      </c>
      <c r="U1271" s="3">
        <v>13.95</v>
      </c>
      <c r="V1271" s="2" t="s">
        <v>145</v>
      </c>
      <c r="W1271" s="2" t="s">
        <v>146</v>
      </c>
      <c r="X1271" s="2" t="s">
        <v>125</v>
      </c>
      <c r="Y1271" s="19" t="str">
        <f>VLOOKUP(G1271,'Verweis Kd-Gruppe'!$A$2:$B$8,2,FALSE)</f>
        <v>EXP</v>
      </c>
      <c r="Z1271" s="19" t="str">
        <f>VLOOKUP(J1271,'Verweis Art-Gruppe'!$A$2:$B$15,2,FALSE)</f>
        <v>Zubehör</v>
      </c>
      <c r="AA1271" s="19" t="str">
        <f>VLOOKUP(W1271,'Verweis Vertreter'!$A$2:$B$24,2,FALSE)</f>
        <v>Muhsin Yortanli</v>
      </c>
      <c r="AB1271" s="12">
        <f t="shared" si="171"/>
        <v>30</v>
      </c>
      <c r="AC1271" s="12">
        <f t="shared" si="176"/>
        <v>19.79</v>
      </c>
      <c r="AD1271" s="12">
        <f t="shared" si="177"/>
        <v>23</v>
      </c>
      <c r="AE1271" s="12">
        <f t="shared" si="172"/>
        <v>690</v>
      </c>
      <c r="AF1271" s="12">
        <f t="shared" si="173"/>
        <v>3.21</v>
      </c>
      <c r="AG1271" s="12">
        <f t="shared" si="174"/>
        <v>96.3</v>
      </c>
      <c r="AH1271" s="9">
        <f t="shared" si="178"/>
        <v>0.13956521739130434</v>
      </c>
      <c r="AI1271" s="14">
        <f>VLOOKUP(E1271,'Verweis Faktor'!$A:$B,2,FALSE)</f>
        <v>1</v>
      </c>
      <c r="AJ1271" s="14"/>
      <c r="AK1271" s="14" t="str">
        <f>IF(AL1271="Ja","Versandkosten",VLOOKUP(E1271,'Verweis Belegart'!$A$2:$B$9,2,FALSE))</f>
        <v>Hardware</v>
      </c>
      <c r="AL1271" s="14" t="str">
        <f t="shared" si="179"/>
        <v>Nein</v>
      </c>
      <c r="AM1271" s="14" t="str">
        <f t="shared" si="175"/>
        <v>Positiv</v>
      </c>
    </row>
    <row r="1272" spans="1:39" ht="17.25" customHeight="1" x14ac:dyDescent="0.35">
      <c r="A1272" s="17">
        <v>14569752</v>
      </c>
      <c r="B1272" s="2" t="s">
        <v>1159</v>
      </c>
      <c r="C1272" s="1">
        <v>2025001</v>
      </c>
      <c r="D1272" s="1">
        <v>2000339</v>
      </c>
      <c r="E1272" s="2" t="s">
        <v>34</v>
      </c>
      <c r="F1272" s="2" t="s">
        <v>53</v>
      </c>
      <c r="G1272" s="2" t="s">
        <v>66</v>
      </c>
      <c r="H1272" s="2" t="s">
        <v>380</v>
      </c>
      <c r="I1272" s="2" t="s">
        <v>381</v>
      </c>
      <c r="J1272" s="2" t="s">
        <v>304</v>
      </c>
      <c r="K1272" s="2" t="s">
        <v>49</v>
      </c>
      <c r="L1272" s="2" t="s">
        <v>1376</v>
      </c>
      <c r="M1272" s="2" t="s">
        <v>1377</v>
      </c>
      <c r="N1272" s="2" t="s">
        <v>1378</v>
      </c>
      <c r="O1272" s="3">
        <v>5</v>
      </c>
      <c r="P1272" s="3">
        <v>125.8</v>
      </c>
      <c r="Q1272" s="3">
        <v>135</v>
      </c>
      <c r="R1272" s="3">
        <v>675</v>
      </c>
      <c r="S1272" s="3">
        <v>9.1999999999999993</v>
      </c>
      <c r="T1272" s="3">
        <v>46</v>
      </c>
      <c r="U1272" s="3">
        <v>6.81</v>
      </c>
      <c r="V1272" s="2" t="s">
        <v>145</v>
      </c>
      <c r="W1272" s="2" t="s">
        <v>146</v>
      </c>
      <c r="X1272" s="2" t="s">
        <v>125</v>
      </c>
      <c r="Y1272" s="19" t="str">
        <f>VLOOKUP(G1272,'Verweis Kd-Gruppe'!$A$2:$B$8,2,FALSE)</f>
        <v>EXP</v>
      </c>
      <c r="Z1272" s="19" t="str">
        <f>VLOOKUP(J1272,'Verweis Art-Gruppe'!$A$2:$B$15,2,FALSE)</f>
        <v>Zubehör</v>
      </c>
      <c r="AA1272" s="19" t="str">
        <f>VLOOKUP(W1272,'Verweis Vertreter'!$A$2:$B$24,2,FALSE)</f>
        <v>Muhsin Yortanli</v>
      </c>
      <c r="AB1272" s="12">
        <f t="shared" si="171"/>
        <v>5</v>
      </c>
      <c r="AC1272" s="12">
        <f t="shared" si="176"/>
        <v>125.8</v>
      </c>
      <c r="AD1272" s="12">
        <f t="shared" si="177"/>
        <v>135</v>
      </c>
      <c r="AE1272" s="12">
        <f t="shared" si="172"/>
        <v>675</v>
      </c>
      <c r="AF1272" s="12">
        <f t="shared" si="173"/>
        <v>9.1999999999999993</v>
      </c>
      <c r="AG1272" s="12">
        <f t="shared" si="174"/>
        <v>46</v>
      </c>
      <c r="AH1272" s="9">
        <f t="shared" si="178"/>
        <v>6.8148148148148152E-2</v>
      </c>
      <c r="AI1272" s="14">
        <f>VLOOKUP(E1272,'Verweis Faktor'!$A:$B,2,FALSE)</f>
        <v>1</v>
      </c>
      <c r="AJ1272" s="14"/>
      <c r="AK1272" s="14" t="str">
        <f>IF(AL1272="Ja","Versandkosten",VLOOKUP(E1272,'Verweis Belegart'!$A$2:$B$9,2,FALSE))</f>
        <v>Hardware</v>
      </c>
      <c r="AL1272" s="14" t="str">
        <f t="shared" si="179"/>
        <v>Nein</v>
      </c>
      <c r="AM1272" s="14" t="str">
        <f t="shared" si="175"/>
        <v>Positiv</v>
      </c>
    </row>
    <row r="1273" spans="1:39" ht="17.25" customHeight="1" x14ac:dyDescent="0.35">
      <c r="A1273" s="17">
        <v>14569752</v>
      </c>
      <c r="B1273" s="2" t="s">
        <v>1159</v>
      </c>
      <c r="C1273" s="1">
        <v>2025001</v>
      </c>
      <c r="D1273" s="1">
        <v>2000339</v>
      </c>
      <c r="E1273" s="2" t="s">
        <v>34</v>
      </c>
      <c r="F1273" s="2" t="s">
        <v>53</v>
      </c>
      <c r="G1273" s="2" t="s">
        <v>66</v>
      </c>
      <c r="H1273" s="2" t="s">
        <v>380</v>
      </c>
      <c r="I1273" s="2" t="s">
        <v>381</v>
      </c>
      <c r="J1273" s="2" t="s">
        <v>304</v>
      </c>
      <c r="K1273" s="2" t="s">
        <v>79</v>
      </c>
      <c r="L1273" s="2" t="s">
        <v>1425</v>
      </c>
      <c r="M1273" s="2" t="s">
        <v>1426</v>
      </c>
      <c r="N1273" s="2" t="s">
        <v>391</v>
      </c>
      <c r="O1273" s="3">
        <v>12</v>
      </c>
      <c r="P1273" s="3">
        <v>19.79</v>
      </c>
      <c r="Q1273" s="3">
        <v>23</v>
      </c>
      <c r="R1273" s="3">
        <v>276</v>
      </c>
      <c r="S1273" s="3">
        <v>3.21</v>
      </c>
      <c r="T1273" s="3">
        <v>38.520000000000003</v>
      </c>
      <c r="U1273" s="3">
        <v>13.95</v>
      </c>
      <c r="V1273" s="2" t="s">
        <v>145</v>
      </c>
      <c r="W1273" s="2" t="s">
        <v>146</v>
      </c>
      <c r="X1273" s="2" t="s">
        <v>125</v>
      </c>
      <c r="Y1273" s="19" t="str">
        <f>VLOOKUP(G1273,'Verweis Kd-Gruppe'!$A$2:$B$8,2,FALSE)</f>
        <v>EXP</v>
      </c>
      <c r="Z1273" s="19" t="str">
        <f>VLOOKUP(J1273,'Verweis Art-Gruppe'!$A$2:$B$15,2,FALSE)</f>
        <v>Zubehör</v>
      </c>
      <c r="AA1273" s="19" t="str">
        <f>VLOOKUP(W1273,'Verweis Vertreter'!$A$2:$B$24,2,FALSE)</f>
        <v>Muhsin Yortanli</v>
      </c>
      <c r="AB1273" s="12">
        <f t="shared" si="171"/>
        <v>12</v>
      </c>
      <c r="AC1273" s="12">
        <f t="shared" si="176"/>
        <v>19.79</v>
      </c>
      <c r="AD1273" s="12">
        <f t="shared" si="177"/>
        <v>23</v>
      </c>
      <c r="AE1273" s="12">
        <f t="shared" si="172"/>
        <v>276</v>
      </c>
      <c r="AF1273" s="12">
        <f t="shared" si="173"/>
        <v>3.21</v>
      </c>
      <c r="AG1273" s="12">
        <f t="shared" si="174"/>
        <v>38.520000000000003</v>
      </c>
      <c r="AH1273" s="9">
        <f t="shared" si="178"/>
        <v>0.13956521739130437</v>
      </c>
      <c r="AI1273" s="14">
        <f>VLOOKUP(E1273,'Verweis Faktor'!$A:$B,2,FALSE)</f>
        <v>1</v>
      </c>
      <c r="AJ1273" s="14"/>
      <c r="AK1273" s="14" t="str">
        <f>IF(AL1273="Ja","Versandkosten",VLOOKUP(E1273,'Verweis Belegart'!$A$2:$B$9,2,FALSE))</f>
        <v>Hardware</v>
      </c>
      <c r="AL1273" s="14" t="str">
        <f t="shared" si="179"/>
        <v>Nein</v>
      </c>
      <c r="AM1273" s="14" t="str">
        <f t="shared" si="175"/>
        <v>Positiv</v>
      </c>
    </row>
    <row r="1274" spans="1:39" ht="17.25" customHeight="1" x14ac:dyDescent="0.35">
      <c r="A1274" s="17">
        <v>14569752</v>
      </c>
      <c r="B1274" s="2" t="s">
        <v>1159</v>
      </c>
      <c r="C1274" s="1">
        <v>2025001</v>
      </c>
      <c r="D1274" s="1">
        <v>2000339</v>
      </c>
      <c r="E1274" s="2" t="s">
        <v>34</v>
      </c>
      <c r="F1274" s="2" t="s">
        <v>53</v>
      </c>
      <c r="G1274" s="2" t="s">
        <v>66</v>
      </c>
      <c r="H1274" s="2" t="s">
        <v>380</v>
      </c>
      <c r="I1274" s="2" t="s">
        <v>381</v>
      </c>
      <c r="J1274" s="2" t="s">
        <v>304</v>
      </c>
      <c r="K1274" s="2" t="s">
        <v>83</v>
      </c>
      <c r="L1274" s="2" t="s">
        <v>1427</v>
      </c>
      <c r="M1274" s="2" t="s">
        <v>1428</v>
      </c>
      <c r="N1274" s="2" t="s">
        <v>1429</v>
      </c>
      <c r="O1274" s="3">
        <v>30</v>
      </c>
      <c r="P1274" s="3">
        <v>30.32</v>
      </c>
      <c r="Q1274" s="3">
        <v>33.5</v>
      </c>
      <c r="R1274" s="3">
        <v>1005</v>
      </c>
      <c r="S1274" s="3">
        <v>3.18</v>
      </c>
      <c r="T1274" s="3">
        <v>95.4</v>
      </c>
      <c r="U1274" s="3">
        <v>9.49</v>
      </c>
      <c r="V1274" s="2" t="s">
        <v>145</v>
      </c>
      <c r="W1274" s="2" t="s">
        <v>146</v>
      </c>
      <c r="X1274" s="2" t="s">
        <v>125</v>
      </c>
      <c r="Y1274" s="19" t="str">
        <f>VLOOKUP(G1274,'Verweis Kd-Gruppe'!$A$2:$B$8,2,FALSE)</f>
        <v>EXP</v>
      </c>
      <c r="Z1274" s="19" t="str">
        <f>VLOOKUP(J1274,'Verweis Art-Gruppe'!$A$2:$B$15,2,FALSE)</f>
        <v>Zubehör</v>
      </c>
      <c r="AA1274" s="19" t="str">
        <f>VLOOKUP(W1274,'Verweis Vertreter'!$A$2:$B$24,2,FALSE)</f>
        <v>Muhsin Yortanli</v>
      </c>
      <c r="AB1274" s="12">
        <f t="shared" si="171"/>
        <v>30</v>
      </c>
      <c r="AC1274" s="12">
        <f t="shared" si="176"/>
        <v>30.32</v>
      </c>
      <c r="AD1274" s="12">
        <f t="shared" si="177"/>
        <v>33.5</v>
      </c>
      <c r="AE1274" s="12">
        <f t="shared" si="172"/>
        <v>1005</v>
      </c>
      <c r="AF1274" s="12">
        <f t="shared" si="173"/>
        <v>3.18</v>
      </c>
      <c r="AG1274" s="12">
        <f t="shared" si="174"/>
        <v>95.4</v>
      </c>
      <c r="AH1274" s="9">
        <f t="shared" si="178"/>
        <v>9.4925373134328361E-2</v>
      </c>
      <c r="AI1274" s="14">
        <f>VLOOKUP(E1274,'Verweis Faktor'!$A:$B,2,FALSE)</f>
        <v>1</v>
      </c>
      <c r="AJ1274" s="14"/>
      <c r="AK1274" s="14" t="str">
        <f>IF(AL1274="Ja","Versandkosten",VLOOKUP(E1274,'Verweis Belegart'!$A$2:$B$9,2,FALSE))</f>
        <v>Hardware</v>
      </c>
      <c r="AL1274" s="14" t="str">
        <f t="shared" si="179"/>
        <v>Nein</v>
      </c>
      <c r="AM1274" s="14" t="str">
        <f t="shared" si="175"/>
        <v>Positiv</v>
      </c>
    </row>
    <row r="1275" spans="1:39" ht="17.25" customHeight="1" x14ac:dyDescent="0.35">
      <c r="A1275" s="17">
        <v>14569752</v>
      </c>
      <c r="B1275" s="2" t="s">
        <v>1159</v>
      </c>
      <c r="C1275" s="1">
        <v>2025001</v>
      </c>
      <c r="D1275" s="1">
        <v>2000339</v>
      </c>
      <c r="E1275" s="2" t="s">
        <v>34</v>
      </c>
      <c r="F1275" s="2" t="s">
        <v>53</v>
      </c>
      <c r="G1275" s="2" t="s">
        <v>66</v>
      </c>
      <c r="H1275" s="2" t="s">
        <v>380</v>
      </c>
      <c r="I1275" s="2" t="s">
        <v>381</v>
      </c>
      <c r="J1275" s="2" t="s">
        <v>304</v>
      </c>
      <c r="K1275" s="2" t="s">
        <v>87</v>
      </c>
      <c r="L1275" s="2" t="s">
        <v>962</v>
      </c>
      <c r="M1275" s="2" t="s">
        <v>963</v>
      </c>
      <c r="N1275" s="2" t="s">
        <v>963</v>
      </c>
      <c r="O1275" s="3">
        <v>5</v>
      </c>
      <c r="P1275" s="3">
        <v>46.4863</v>
      </c>
      <c r="Q1275" s="3">
        <v>49.5</v>
      </c>
      <c r="R1275" s="3">
        <v>247.5</v>
      </c>
      <c r="S1275" s="3">
        <v>3.0137</v>
      </c>
      <c r="T1275" s="3">
        <v>15.07</v>
      </c>
      <c r="U1275" s="3">
        <v>6.08</v>
      </c>
      <c r="V1275" s="2" t="s">
        <v>145</v>
      </c>
      <c r="W1275" s="2" t="s">
        <v>146</v>
      </c>
      <c r="X1275" s="2" t="s">
        <v>125</v>
      </c>
      <c r="Y1275" s="19" t="str">
        <f>VLOOKUP(G1275,'Verweis Kd-Gruppe'!$A$2:$B$8,2,FALSE)</f>
        <v>EXP</v>
      </c>
      <c r="Z1275" s="19" t="str">
        <f>VLOOKUP(J1275,'Verweis Art-Gruppe'!$A$2:$B$15,2,FALSE)</f>
        <v>Zubehör</v>
      </c>
      <c r="AA1275" s="19" t="str">
        <f>VLOOKUP(W1275,'Verweis Vertreter'!$A$2:$B$24,2,FALSE)</f>
        <v>Muhsin Yortanli</v>
      </c>
      <c r="AB1275" s="12">
        <f t="shared" si="171"/>
        <v>5</v>
      </c>
      <c r="AC1275" s="12">
        <f t="shared" si="176"/>
        <v>46.4863</v>
      </c>
      <c r="AD1275" s="12">
        <f t="shared" si="177"/>
        <v>49.5</v>
      </c>
      <c r="AE1275" s="12">
        <f t="shared" si="172"/>
        <v>247.5</v>
      </c>
      <c r="AF1275" s="12">
        <f t="shared" si="173"/>
        <v>3.0137</v>
      </c>
      <c r="AG1275" s="12">
        <f t="shared" si="174"/>
        <v>15.07</v>
      </c>
      <c r="AH1275" s="9">
        <f t="shared" si="178"/>
        <v>6.0888888888888888E-2</v>
      </c>
      <c r="AI1275" s="14">
        <f>VLOOKUP(E1275,'Verweis Faktor'!$A:$B,2,FALSE)</f>
        <v>1</v>
      </c>
      <c r="AJ1275" s="14"/>
      <c r="AK1275" s="14" t="str">
        <f>IF(AL1275="Ja","Versandkosten",VLOOKUP(E1275,'Verweis Belegart'!$A$2:$B$9,2,FALSE))</f>
        <v>Hardware</v>
      </c>
      <c r="AL1275" s="14" t="str">
        <f t="shared" si="179"/>
        <v>Nein</v>
      </c>
      <c r="AM1275" s="14" t="str">
        <f t="shared" si="175"/>
        <v>Positiv</v>
      </c>
    </row>
    <row r="1276" spans="1:39" ht="17.25" customHeight="1" x14ac:dyDescent="0.35">
      <c r="A1276" s="17">
        <v>14572033</v>
      </c>
      <c r="B1276" s="2" t="s">
        <v>1159</v>
      </c>
      <c r="C1276" s="1">
        <v>2025001</v>
      </c>
      <c r="D1276" s="1">
        <v>2000340</v>
      </c>
      <c r="E1276" s="2" t="s">
        <v>34</v>
      </c>
      <c r="F1276" s="2" t="s">
        <v>142</v>
      </c>
      <c r="G1276" s="2" t="s">
        <v>66</v>
      </c>
      <c r="H1276" s="2" t="s">
        <v>1157</v>
      </c>
      <c r="I1276" s="2" t="s">
        <v>1158</v>
      </c>
      <c r="J1276" s="2" t="s">
        <v>103</v>
      </c>
      <c r="K1276" s="2" t="s">
        <v>28</v>
      </c>
      <c r="L1276" s="2" t="s">
        <v>685</v>
      </c>
      <c r="M1276" s="2" t="s">
        <v>686</v>
      </c>
      <c r="N1276" s="2" t="s">
        <v>131</v>
      </c>
      <c r="O1276" s="3">
        <v>1</v>
      </c>
      <c r="P1276" s="3">
        <v>160.5153</v>
      </c>
      <c r="Q1276" s="3">
        <v>163</v>
      </c>
      <c r="R1276" s="3">
        <v>163</v>
      </c>
      <c r="S1276" s="3">
        <v>2.4847000000000001</v>
      </c>
      <c r="T1276" s="3">
        <v>2.48</v>
      </c>
      <c r="U1276" s="3">
        <v>1.52</v>
      </c>
      <c r="V1276" s="2" t="s">
        <v>145</v>
      </c>
      <c r="W1276" s="2" t="s">
        <v>146</v>
      </c>
      <c r="X1276" s="2" t="s">
        <v>72</v>
      </c>
      <c r="Y1276" s="19" t="str">
        <f>VLOOKUP(G1276,'Verweis Kd-Gruppe'!$A$2:$B$8,2,FALSE)</f>
        <v>EXP</v>
      </c>
      <c r="Z1276" s="19" t="str">
        <f>VLOOKUP(J1276,'Verweis Art-Gruppe'!$A$2:$B$15,2,FALSE)</f>
        <v>Geräte</v>
      </c>
      <c r="AA1276" s="19" t="str">
        <f>VLOOKUP(W1276,'Verweis Vertreter'!$A$2:$B$24,2,FALSE)</f>
        <v>Muhsin Yortanli</v>
      </c>
      <c r="AB1276" s="12">
        <f t="shared" si="171"/>
        <v>1</v>
      </c>
      <c r="AC1276" s="12">
        <f t="shared" si="176"/>
        <v>160.5153</v>
      </c>
      <c r="AD1276" s="12">
        <f t="shared" si="177"/>
        <v>163</v>
      </c>
      <c r="AE1276" s="12">
        <f t="shared" si="172"/>
        <v>163</v>
      </c>
      <c r="AF1276" s="12">
        <f t="shared" si="173"/>
        <v>2.4847000000000001</v>
      </c>
      <c r="AG1276" s="12">
        <f t="shared" si="174"/>
        <v>2.48</v>
      </c>
      <c r="AH1276" s="9">
        <f t="shared" si="178"/>
        <v>1.5214723926380368E-2</v>
      </c>
      <c r="AI1276" s="14">
        <f>VLOOKUP(E1276,'Verweis Faktor'!$A:$B,2,FALSE)</f>
        <v>1</v>
      </c>
      <c r="AJ1276" s="14"/>
      <c r="AK1276" s="14" t="str">
        <f>IF(AL1276="Ja","Versandkosten",VLOOKUP(E1276,'Verweis Belegart'!$A$2:$B$9,2,FALSE))</f>
        <v>Hardware</v>
      </c>
      <c r="AL1276" s="14" t="str">
        <f t="shared" si="179"/>
        <v>Nein</v>
      </c>
      <c r="AM1276" s="14" t="str">
        <f t="shared" si="175"/>
        <v>Positiv</v>
      </c>
    </row>
    <row r="1277" spans="1:39" ht="17.25" customHeight="1" x14ac:dyDescent="0.35">
      <c r="A1277" s="17">
        <v>14572033</v>
      </c>
      <c r="B1277" s="2" t="s">
        <v>1159</v>
      </c>
      <c r="C1277" s="1">
        <v>2025001</v>
      </c>
      <c r="D1277" s="1">
        <v>2000340</v>
      </c>
      <c r="E1277" s="2" t="s">
        <v>34</v>
      </c>
      <c r="F1277" s="2" t="s">
        <v>142</v>
      </c>
      <c r="G1277" s="2" t="s">
        <v>66</v>
      </c>
      <c r="H1277" s="2" t="s">
        <v>1157</v>
      </c>
      <c r="I1277" s="2" t="s">
        <v>1158</v>
      </c>
      <c r="J1277" s="2" t="s">
        <v>103</v>
      </c>
      <c r="K1277" s="2" t="s">
        <v>45</v>
      </c>
      <c r="L1277" s="2" t="s">
        <v>1430</v>
      </c>
      <c r="M1277" s="2" t="s">
        <v>1431</v>
      </c>
      <c r="N1277" s="2" t="s">
        <v>1086</v>
      </c>
      <c r="O1277" s="3">
        <v>1</v>
      </c>
      <c r="P1277" s="3">
        <v>80.665300000000002</v>
      </c>
      <c r="Q1277" s="3">
        <v>85</v>
      </c>
      <c r="R1277" s="3">
        <v>85</v>
      </c>
      <c r="S1277" s="3">
        <v>4.3346999999999998</v>
      </c>
      <c r="T1277" s="3">
        <v>4.33</v>
      </c>
      <c r="U1277" s="3">
        <v>5.09</v>
      </c>
      <c r="V1277" s="2" t="s">
        <v>145</v>
      </c>
      <c r="W1277" s="2" t="s">
        <v>146</v>
      </c>
      <c r="X1277" s="2" t="s">
        <v>72</v>
      </c>
      <c r="Y1277" s="19" t="str">
        <f>VLOOKUP(G1277,'Verweis Kd-Gruppe'!$A$2:$B$8,2,FALSE)</f>
        <v>EXP</v>
      </c>
      <c r="Z1277" s="19" t="str">
        <f>VLOOKUP(J1277,'Verweis Art-Gruppe'!$A$2:$B$15,2,FALSE)</f>
        <v>Geräte</v>
      </c>
      <c r="AA1277" s="19" t="str">
        <f>VLOOKUP(W1277,'Verweis Vertreter'!$A$2:$B$24,2,FALSE)</f>
        <v>Muhsin Yortanli</v>
      </c>
      <c r="AB1277" s="12">
        <f t="shared" si="171"/>
        <v>1</v>
      </c>
      <c r="AC1277" s="12">
        <f t="shared" si="176"/>
        <v>80.665300000000002</v>
      </c>
      <c r="AD1277" s="12">
        <f t="shared" si="177"/>
        <v>85</v>
      </c>
      <c r="AE1277" s="12">
        <f t="shared" si="172"/>
        <v>85</v>
      </c>
      <c r="AF1277" s="12">
        <f t="shared" si="173"/>
        <v>4.3346999999999998</v>
      </c>
      <c r="AG1277" s="12">
        <f t="shared" si="174"/>
        <v>4.33</v>
      </c>
      <c r="AH1277" s="9">
        <f t="shared" si="178"/>
        <v>5.0941176470588233E-2</v>
      </c>
      <c r="AI1277" s="14">
        <f>VLOOKUP(E1277,'Verweis Faktor'!$A:$B,2,FALSE)</f>
        <v>1</v>
      </c>
      <c r="AJ1277" s="14"/>
      <c r="AK1277" s="14" t="str">
        <f>IF(AL1277="Ja","Versandkosten",VLOOKUP(E1277,'Verweis Belegart'!$A$2:$B$9,2,FALSE))</f>
        <v>Hardware</v>
      </c>
      <c r="AL1277" s="14" t="str">
        <f t="shared" si="179"/>
        <v>Nein</v>
      </c>
      <c r="AM1277" s="14" t="str">
        <f t="shared" si="175"/>
        <v>Positiv</v>
      </c>
    </row>
    <row r="1278" spans="1:39" ht="17.25" customHeight="1" x14ac:dyDescent="0.35">
      <c r="A1278" s="17">
        <v>14572033</v>
      </c>
      <c r="B1278" s="2" t="s">
        <v>1159</v>
      </c>
      <c r="C1278" s="1">
        <v>2025001</v>
      </c>
      <c r="D1278" s="1">
        <v>2000340</v>
      </c>
      <c r="E1278" s="2" t="s">
        <v>34</v>
      </c>
      <c r="F1278" s="2" t="s">
        <v>142</v>
      </c>
      <c r="G1278" s="2" t="s">
        <v>66</v>
      </c>
      <c r="H1278" s="2" t="s">
        <v>1157</v>
      </c>
      <c r="I1278" s="2" t="s">
        <v>1158</v>
      </c>
      <c r="J1278" s="2" t="s">
        <v>103</v>
      </c>
      <c r="K1278" s="2" t="s">
        <v>49</v>
      </c>
      <c r="L1278" s="2" t="s">
        <v>129</v>
      </c>
      <c r="M1278" s="2" t="s">
        <v>130</v>
      </c>
      <c r="N1278" s="2" t="s">
        <v>131</v>
      </c>
      <c r="O1278" s="3">
        <v>30</v>
      </c>
      <c r="P1278" s="3">
        <v>164.98509999999999</v>
      </c>
      <c r="Q1278" s="3">
        <v>170</v>
      </c>
      <c r="R1278" s="3">
        <v>5100</v>
      </c>
      <c r="S1278" s="3">
        <v>5.0148999999999999</v>
      </c>
      <c r="T1278" s="3">
        <v>150.44999999999999</v>
      </c>
      <c r="U1278" s="3">
        <v>2.94</v>
      </c>
      <c r="V1278" s="2" t="s">
        <v>145</v>
      </c>
      <c r="W1278" s="2" t="s">
        <v>146</v>
      </c>
      <c r="X1278" s="2" t="s">
        <v>72</v>
      </c>
      <c r="Y1278" s="19" t="str">
        <f>VLOOKUP(G1278,'Verweis Kd-Gruppe'!$A$2:$B$8,2,FALSE)</f>
        <v>EXP</v>
      </c>
      <c r="Z1278" s="19" t="str">
        <f>VLOOKUP(J1278,'Verweis Art-Gruppe'!$A$2:$B$15,2,FALSE)</f>
        <v>Geräte</v>
      </c>
      <c r="AA1278" s="19" t="str">
        <f>VLOOKUP(W1278,'Verweis Vertreter'!$A$2:$B$24,2,FALSE)</f>
        <v>Muhsin Yortanli</v>
      </c>
      <c r="AB1278" s="12">
        <f t="shared" si="171"/>
        <v>30</v>
      </c>
      <c r="AC1278" s="12">
        <f t="shared" si="176"/>
        <v>164.98509999999999</v>
      </c>
      <c r="AD1278" s="12">
        <f t="shared" si="177"/>
        <v>170</v>
      </c>
      <c r="AE1278" s="12">
        <f t="shared" si="172"/>
        <v>5100</v>
      </c>
      <c r="AF1278" s="12">
        <f t="shared" si="173"/>
        <v>5.0148999999999999</v>
      </c>
      <c r="AG1278" s="12">
        <f t="shared" si="174"/>
        <v>150.44999999999999</v>
      </c>
      <c r="AH1278" s="9">
        <f t="shared" si="178"/>
        <v>2.9499999999999998E-2</v>
      </c>
      <c r="AI1278" s="14">
        <f>VLOOKUP(E1278,'Verweis Faktor'!$A:$B,2,FALSE)</f>
        <v>1</v>
      </c>
      <c r="AJ1278" s="14"/>
      <c r="AK1278" s="14" t="str">
        <f>IF(AL1278="Ja","Versandkosten",VLOOKUP(E1278,'Verweis Belegart'!$A$2:$B$9,2,FALSE))</f>
        <v>Hardware</v>
      </c>
      <c r="AL1278" s="14" t="str">
        <f t="shared" si="179"/>
        <v>Nein</v>
      </c>
      <c r="AM1278" s="14" t="str">
        <f t="shared" si="175"/>
        <v>Positiv</v>
      </c>
    </row>
    <row r="1279" spans="1:39" ht="17.25" customHeight="1" x14ac:dyDescent="0.35">
      <c r="A1279" s="17">
        <v>14572033</v>
      </c>
      <c r="B1279" s="2" t="s">
        <v>1159</v>
      </c>
      <c r="C1279" s="1">
        <v>2025001</v>
      </c>
      <c r="D1279" s="1">
        <v>2000340</v>
      </c>
      <c r="E1279" s="2" t="s">
        <v>34</v>
      </c>
      <c r="F1279" s="2" t="s">
        <v>142</v>
      </c>
      <c r="G1279" s="2" t="s">
        <v>66</v>
      </c>
      <c r="H1279" s="2" t="s">
        <v>1157</v>
      </c>
      <c r="I1279" s="2" t="s">
        <v>1158</v>
      </c>
      <c r="J1279" s="2" t="s">
        <v>103</v>
      </c>
      <c r="K1279" s="2" t="s">
        <v>79</v>
      </c>
      <c r="L1279" s="2" t="s">
        <v>39</v>
      </c>
      <c r="M1279" s="2" t="s">
        <v>40</v>
      </c>
      <c r="N1279" s="2" t="s">
        <v>41</v>
      </c>
      <c r="O1279" s="3">
        <v>2</v>
      </c>
      <c r="P1279" s="3">
        <v>220</v>
      </c>
      <c r="Q1279" s="3">
        <v>233</v>
      </c>
      <c r="R1279" s="3">
        <v>466</v>
      </c>
      <c r="S1279" s="3">
        <v>13</v>
      </c>
      <c r="T1279" s="3">
        <v>26</v>
      </c>
      <c r="U1279" s="3">
        <v>5.57</v>
      </c>
      <c r="V1279" s="2" t="s">
        <v>145</v>
      </c>
      <c r="W1279" s="2" t="s">
        <v>146</v>
      </c>
      <c r="X1279" s="2" t="s">
        <v>72</v>
      </c>
      <c r="Y1279" s="19" t="str">
        <f>VLOOKUP(G1279,'Verweis Kd-Gruppe'!$A$2:$B$8,2,FALSE)</f>
        <v>EXP</v>
      </c>
      <c r="Z1279" s="19" t="str">
        <f>VLOOKUP(J1279,'Verweis Art-Gruppe'!$A$2:$B$15,2,FALSE)</f>
        <v>Geräte</v>
      </c>
      <c r="AA1279" s="19" t="str">
        <f>VLOOKUP(W1279,'Verweis Vertreter'!$A$2:$B$24,2,FALSE)</f>
        <v>Muhsin Yortanli</v>
      </c>
      <c r="AB1279" s="12">
        <f t="shared" si="171"/>
        <v>2</v>
      </c>
      <c r="AC1279" s="12">
        <f t="shared" si="176"/>
        <v>220</v>
      </c>
      <c r="AD1279" s="12">
        <f t="shared" si="177"/>
        <v>233</v>
      </c>
      <c r="AE1279" s="12">
        <f t="shared" si="172"/>
        <v>466</v>
      </c>
      <c r="AF1279" s="12">
        <f t="shared" si="173"/>
        <v>13</v>
      </c>
      <c r="AG1279" s="12">
        <f t="shared" si="174"/>
        <v>26</v>
      </c>
      <c r="AH1279" s="9">
        <f t="shared" si="178"/>
        <v>5.5793991416309016E-2</v>
      </c>
      <c r="AI1279" s="14">
        <f>VLOOKUP(E1279,'Verweis Faktor'!$A:$B,2,FALSE)</f>
        <v>1</v>
      </c>
      <c r="AJ1279" s="14"/>
      <c r="AK1279" s="14" t="str">
        <f>IF(AL1279="Ja","Versandkosten",VLOOKUP(E1279,'Verweis Belegart'!$A$2:$B$9,2,FALSE))</f>
        <v>Hardware</v>
      </c>
      <c r="AL1279" s="14" t="str">
        <f t="shared" si="179"/>
        <v>Nein</v>
      </c>
      <c r="AM1279" s="14" t="str">
        <f t="shared" si="175"/>
        <v>Positiv</v>
      </c>
    </row>
    <row r="1280" spans="1:39" ht="17.25" customHeight="1" x14ac:dyDescent="0.35">
      <c r="A1280" s="17">
        <v>14572033</v>
      </c>
      <c r="B1280" s="2" t="s">
        <v>1159</v>
      </c>
      <c r="C1280" s="1">
        <v>2025001</v>
      </c>
      <c r="D1280" s="1">
        <v>2000340</v>
      </c>
      <c r="E1280" s="2" t="s">
        <v>34</v>
      </c>
      <c r="F1280" s="2" t="s">
        <v>142</v>
      </c>
      <c r="G1280" s="2" t="s">
        <v>66</v>
      </c>
      <c r="H1280" s="2" t="s">
        <v>1157</v>
      </c>
      <c r="I1280" s="2" t="s">
        <v>1158</v>
      </c>
      <c r="J1280" s="2" t="s">
        <v>103</v>
      </c>
      <c r="K1280" s="2" t="s">
        <v>83</v>
      </c>
      <c r="L1280" s="2" t="s">
        <v>88</v>
      </c>
      <c r="M1280" s="2" t="s">
        <v>89</v>
      </c>
      <c r="N1280" s="2" t="s">
        <v>90</v>
      </c>
      <c r="O1280" s="3">
        <v>10</v>
      </c>
      <c r="P1280" s="3">
        <v>530.07069999999999</v>
      </c>
      <c r="Q1280" s="3">
        <v>545</v>
      </c>
      <c r="R1280" s="3">
        <v>5450</v>
      </c>
      <c r="S1280" s="3">
        <v>14.9293</v>
      </c>
      <c r="T1280" s="3">
        <v>149.29</v>
      </c>
      <c r="U1280" s="3">
        <v>2.73</v>
      </c>
      <c r="V1280" s="2" t="s">
        <v>145</v>
      </c>
      <c r="W1280" s="2" t="s">
        <v>146</v>
      </c>
      <c r="X1280" s="2" t="s">
        <v>72</v>
      </c>
      <c r="Y1280" s="19" t="str">
        <f>VLOOKUP(G1280,'Verweis Kd-Gruppe'!$A$2:$B$8,2,FALSE)</f>
        <v>EXP</v>
      </c>
      <c r="Z1280" s="19" t="str">
        <f>VLOOKUP(J1280,'Verweis Art-Gruppe'!$A$2:$B$15,2,FALSE)</f>
        <v>Geräte</v>
      </c>
      <c r="AA1280" s="19" t="str">
        <f>VLOOKUP(W1280,'Verweis Vertreter'!$A$2:$B$24,2,FALSE)</f>
        <v>Muhsin Yortanli</v>
      </c>
      <c r="AB1280" s="12">
        <f t="shared" si="171"/>
        <v>10</v>
      </c>
      <c r="AC1280" s="12">
        <f t="shared" si="176"/>
        <v>530.07069999999999</v>
      </c>
      <c r="AD1280" s="12">
        <f t="shared" si="177"/>
        <v>545</v>
      </c>
      <c r="AE1280" s="12">
        <f t="shared" si="172"/>
        <v>5450</v>
      </c>
      <c r="AF1280" s="12">
        <f t="shared" si="173"/>
        <v>14.9293</v>
      </c>
      <c r="AG1280" s="12">
        <f t="shared" si="174"/>
        <v>149.29</v>
      </c>
      <c r="AH1280" s="9">
        <f t="shared" si="178"/>
        <v>2.7392660550458713E-2</v>
      </c>
      <c r="AI1280" s="14">
        <f>VLOOKUP(E1280,'Verweis Faktor'!$A:$B,2,FALSE)</f>
        <v>1</v>
      </c>
      <c r="AJ1280" s="14"/>
      <c r="AK1280" s="14" t="str">
        <f>IF(AL1280="Ja","Versandkosten",VLOOKUP(E1280,'Verweis Belegart'!$A$2:$B$9,2,FALSE))</f>
        <v>Hardware</v>
      </c>
      <c r="AL1280" s="14" t="str">
        <f t="shared" si="179"/>
        <v>Nein</v>
      </c>
      <c r="AM1280" s="14" t="str">
        <f t="shared" si="175"/>
        <v>Positiv</v>
      </c>
    </row>
    <row r="1281" spans="1:39" ht="17.25" customHeight="1" x14ac:dyDescent="0.35">
      <c r="A1281" s="17">
        <v>14572033</v>
      </c>
      <c r="B1281" s="2" t="s">
        <v>1159</v>
      </c>
      <c r="C1281" s="1">
        <v>2025001</v>
      </c>
      <c r="D1281" s="1">
        <v>2000340</v>
      </c>
      <c r="E1281" s="2" t="s">
        <v>34</v>
      </c>
      <c r="F1281" s="2" t="s">
        <v>142</v>
      </c>
      <c r="G1281" s="2" t="s">
        <v>66</v>
      </c>
      <c r="H1281" s="2" t="s">
        <v>1157</v>
      </c>
      <c r="I1281" s="2" t="s">
        <v>1158</v>
      </c>
      <c r="J1281" s="2" t="s">
        <v>103</v>
      </c>
      <c r="K1281" s="2" t="s">
        <v>87</v>
      </c>
      <c r="L1281" s="2" t="s">
        <v>758</v>
      </c>
      <c r="M1281" s="2" t="s">
        <v>759</v>
      </c>
      <c r="N1281" s="2" t="s">
        <v>538</v>
      </c>
      <c r="O1281" s="3">
        <v>5</v>
      </c>
      <c r="P1281" s="3">
        <v>291.64530000000002</v>
      </c>
      <c r="Q1281" s="3">
        <v>299</v>
      </c>
      <c r="R1281" s="3">
        <v>1495</v>
      </c>
      <c r="S1281" s="3">
        <v>7.3547000000000002</v>
      </c>
      <c r="T1281" s="3">
        <v>36.770000000000003</v>
      </c>
      <c r="U1281" s="3">
        <v>2.4500000000000002</v>
      </c>
      <c r="V1281" s="2" t="s">
        <v>145</v>
      </c>
      <c r="W1281" s="2" t="s">
        <v>146</v>
      </c>
      <c r="X1281" s="2" t="s">
        <v>72</v>
      </c>
      <c r="Y1281" s="19" t="str">
        <f>VLOOKUP(G1281,'Verweis Kd-Gruppe'!$A$2:$B$8,2,FALSE)</f>
        <v>EXP</v>
      </c>
      <c r="Z1281" s="19" t="str">
        <f>VLOOKUP(J1281,'Verweis Art-Gruppe'!$A$2:$B$15,2,FALSE)</f>
        <v>Geräte</v>
      </c>
      <c r="AA1281" s="19" t="str">
        <f>VLOOKUP(W1281,'Verweis Vertreter'!$A$2:$B$24,2,FALSE)</f>
        <v>Muhsin Yortanli</v>
      </c>
      <c r="AB1281" s="12">
        <f t="shared" si="171"/>
        <v>5</v>
      </c>
      <c r="AC1281" s="12">
        <f t="shared" si="176"/>
        <v>291.64530000000002</v>
      </c>
      <c r="AD1281" s="12">
        <f t="shared" si="177"/>
        <v>299</v>
      </c>
      <c r="AE1281" s="12">
        <f t="shared" si="172"/>
        <v>1495</v>
      </c>
      <c r="AF1281" s="12">
        <f t="shared" si="173"/>
        <v>7.3547000000000002</v>
      </c>
      <c r="AG1281" s="12">
        <f t="shared" si="174"/>
        <v>36.770000000000003</v>
      </c>
      <c r="AH1281" s="9">
        <f t="shared" si="178"/>
        <v>2.4595317725752512E-2</v>
      </c>
      <c r="AI1281" s="14">
        <f>VLOOKUP(E1281,'Verweis Faktor'!$A:$B,2,FALSE)</f>
        <v>1</v>
      </c>
      <c r="AJ1281" s="14"/>
      <c r="AK1281" s="14" t="str">
        <f>IF(AL1281="Ja","Versandkosten",VLOOKUP(E1281,'Verweis Belegart'!$A$2:$B$9,2,FALSE))</f>
        <v>Hardware</v>
      </c>
      <c r="AL1281" s="14" t="str">
        <f t="shared" si="179"/>
        <v>Nein</v>
      </c>
      <c r="AM1281" s="14" t="str">
        <f t="shared" si="175"/>
        <v>Positiv</v>
      </c>
    </row>
    <row r="1282" spans="1:39" ht="17.25" customHeight="1" x14ac:dyDescent="0.35">
      <c r="A1282" s="17">
        <v>14572033</v>
      </c>
      <c r="B1282" s="2" t="s">
        <v>1159</v>
      </c>
      <c r="C1282" s="1">
        <v>2025001</v>
      </c>
      <c r="D1282" s="1">
        <v>2000340</v>
      </c>
      <c r="E1282" s="2" t="s">
        <v>34</v>
      </c>
      <c r="F1282" s="2" t="s">
        <v>142</v>
      </c>
      <c r="G1282" s="2" t="s">
        <v>66</v>
      </c>
      <c r="H1282" s="2" t="s">
        <v>1157</v>
      </c>
      <c r="I1282" s="2" t="s">
        <v>1158</v>
      </c>
      <c r="J1282" s="2" t="s">
        <v>103</v>
      </c>
      <c r="K1282" s="2" t="s">
        <v>91</v>
      </c>
      <c r="L1282" s="2" t="s">
        <v>308</v>
      </c>
      <c r="M1282" s="2" t="s">
        <v>309</v>
      </c>
      <c r="N1282" s="2" t="s">
        <v>310</v>
      </c>
      <c r="O1282" s="3">
        <v>2</v>
      </c>
      <c r="P1282" s="3">
        <v>478.80900000000003</v>
      </c>
      <c r="Q1282" s="3">
        <v>485</v>
      </c>
      <c r="R1282" s="3">
        <v>970</v>
      </c>
      <c r="S1282" s="3">
        <v>6.1909999999999998</v>
      </c>
      <c r="T1282" s="3">
        <v>12.38</v>
      </c>
      <c r="U1282" s="3">
        <v>1.27</v>
      </c>
      <c r="V1282" s="2" t="s">
        <v>145</v>
      </c>
      <c r="W1282" s="2" t="s">
        <v>146</v>
      </c>
      <c r="X1282" s="2" t="s">
        <v>72</v>
      </c>
      <c r="Y1282" s="19" t="str">
        <f>VLOOKUP(G1282,'Verweis Kd-Gruppe'!$A$2:$B$8,2,FALSE)</f>
        <v>EXP</v>
      </c>
      <c r="Z1282" s="19" t="str">
        <f>VLOOKUP(J1282,'Verweis Art-Gruppe'!$A$2:$B$15,2,FALSE)</f>
        <v>Geräte</v>
      </c>
      <c r="AA1282" s="19" t="str">
        <f>VLOOKUP(W1282,'Verweis Vertreter'!$A$2:$B$24,2,FALSE)</f>
        <v>Muhsin Yortanli</v>
      </c>
      <c r="AB1282" s="12">
        <f t="shared" si="171"/>
        <v>2</v>
      </c>
      <c r="AC1282" s="12">
        <f t="shared" si="176"/>
        <v>478.80900000000003</v>
      </c>
      <c r="AD1282" s="12">
        <f t="shared" si="177"/>
        <v>485</v>
      </c>
      <c r="AE1282" s="12">
        <f t="shared" si="172"/>
        <v>970</v>
      </c>
      <c r="AF1282" s="12">
        <f t="shared" si="173"/>
        <v>6.1909999999999998</v>
      </c>
      <c r="AG1282" s="12">
        <f t="shared" si="174"/>
        <v>12.38</v>
      </c>
      <c r="AH1282" s="9">
        <f t="shared" si="178"/>
        <v>1.2762886597938145E-2</v>
      </c>
      <c r="AI1282" s="14">
        <f>VLOOKUP(E1282,'Verweis Faktor'!$A:$B,2,FALSE)</f>
        <v>1</v>
      </c>
      <c r="AJ1282" s="14"/>
      <c r="AK1282" s="14" t="str">
        <f>IF(AL1282="Ja","Versandkosten",VLOOKUP(E1282,'Verweis Belegart'!$A$2:$B$9,2,FALSE))</f>
        <v>Hardware</v>
      </c>
      <c r="AL1282" s="14" t="str">
        <f t="shared" si="179"/>
        <v>Nein</v>
      </c>
      <c r="AM1282" s="14" t="str">
        <f t="shared" si="175"/>
        <v>Positiv</v>
      </c>
    </row>
    <row r="1283" spans="1:39" ht="17.25" customHeight="1" x14ac:dyDescent="0.35">
      <c r="A1283" s="17">
        <v>14572030</v>
      </c>
      <c r="B1283" s="2" t="s">
        <v>1159</v>
      </c>
      <c r="C1283" s="1">
        <v>2025001</v>
      </c>
      <c r="D1283" s="1">
        <v>2000341</v>
      </c>
      <c r="E1283" s="2" t="s">
        <v>34</v>
      </c>
      <c r="F1283" s="2" t="s">
        <v>182</v>
      </c>
      <c r="G1283" s="2" t="s">
        <v>36</v>
      </c>
      <c r="H1283" s="2" t="s">
        <v>1432</v>
      </c>
      <c r="I1283" s="2" t="s">
        <v>1433</v>
      </c>
      <c r="J1283" s="2" t="s">
        <v>103</v>
      </c>
      <c r="K1283" s="2" t="s">
        <v>28</v>
      </c>
      <c r="L1283" s="2" t="s">
        <v>232</v>
      </c>
      <c r="M1283" s="2" t="s">
        <v>233</v>
      </c>
      <c r="N1283" s="2" t="s">
        <v>234</v>
      </c>
      <c r="O1283" s="3">
        <v>10</v>
      </c>
      <c r="P1283" s="3">
        <v>251.29089999999999</v>
      </c>
      <c r="Q1283" s="3">
        <v>263</v>
      </c>
      <c r="R1283" s="3">
        <v>2630</v>
      </c>
      <c r="S1283" s="3">
        <v>11.709099999999999</v>
      </c>
      <c r="T1283" s="3">
        <v>117.09</v>
      </c>
      <c r="U1283" s="3">
        <v>4.45</v>
      </c>
      <c r="V1283" s="2" t="s">
        <v>42</v>
      </c>
      <c r="W1283" s="2" t="s">
        <v>43</v>
      </c>
      <c r="X1283" s="2" t="s">
        <v>59</v>
      </c>
      <c r="Y1283" s="19" t="str">
        <f>VLOOKUP(G1283,'Verweis Kd-Gruppe'!$A$2:$B$8,2,FALSE)</f>
        <v>GRK</v>
      </c>
      <c r="Z1283" s="19" t="str">
        <f>VLOOKUP(J1283,'Verweis Art-Gruppe'!$A$2:$B$15,2,FALSE)</f>
        <v>Geräte</v>
      </c>
      <c r="AA1283" s="19" t="str">
        <f>VLOOKUP(W1283,'Verweis Vertreter'!$A$2:$B$24,2,FALSE)</f>
        <v>Sebastian Faber</v>
      </c>
      <c r="AB1283" s="12">
        <f t="shared" ref="AB1283:AB1346" si="180">$AI1283*O1283</f>
        <v>10</v>
      </c>
      <c r="AC1283" s="12">
        <f t="shared" si="176"/>
        <v>251.29089999999999</v>
      </c>
      <c r="AD1283" s="12">
        <f t="shared" si="177"/>
        <v>263</v>
      </c>
      <c r="AE1283" s="12">
        <f t="shared" ref="AE1283:AE1346" si="181">$AI1283*R1283</f>
        <v>2630</v>
      </c>
      <c r="AF1283" s="12">
        <f t="shared" ref="AF1283:AF1346" si="182">$AI1283*S1283</f>
        <v>11.709099999999999</v>
      </c>
      <c r="AG1283" s="12">
        <f t="shared" ref="AG1283:AG1346" si="183">$AI1283*T1283</f>
        <v>117.09</v>
      </c>
      <c r="AH1283" s="9">
        <f t="shared" si="178"/>
        <v>4.4520912547528518E-2</v>
      </c>
      <c r="AI1283" s="14">
        <f>VLOOKUP(E1283,'Verweis Faktor'!$A:$B,2,FALSE)</f>
        <v>1</v>
      </c>
      <c r="AJ1283" s="14"/>
      <c r="AK1283" s="14" t="str">
        <f>IF(AL1283="Ja","Versandkosten",VLOOKUP(E1283,'Verweis Belegart'!$A$2:$B$9,2,FALSE))</f>
        <v>Hardware</v>
      </c>
      <c r="AL1283" s="14" t="str">
        <f t="shared" si="179"/>
        <v>Nein</v>
      </c>
      <c r="AM1283" s="14" t="str">
        <f t="shared" ref="AM1283:AM1346" si="184">IF(AG1283&lt;0,"Negativ","Positiv")</f>
        <v>Positiv</v>
      </c>
    </row>
    <row r="1284" spans="1:39" ht="17.25" customHeight="1" x14ac:dyDescent="0.35">
      <c r="A1284" s="17">
        <v>14572030</v>
      </c>
      <c r="B1284" s="2" t="s">
        <v>1159</v>
      </c>
      <c r="C1284" s="1">
        <v>2025001</v>
      </c>
      <c r="D1284" s="1">
        <v>2000341</v>
      </c>
      <c r="E1284" s="2" t="s">
        <v>34</v>
      </c>
      <c r="F1284" s="2" t="s">
        <v>182</v>
      </c>
      <c r="G1284" s="2" t="s">
        <v>36</v>
      </c>
      <c r="H1284" s="2" t="s">
        <v>1432</v>
      </c>
      <c r="I1284" s="2" t="s">
        <v>1433</v>
      </c>
      <c r="J1284" s="2" t="s">
        <v>103</v>
      </c>
      <c r="K1284" s="2" t="s">
        <v>45</v>
      </c>
      <c r="L1284" s="2" t="s">
        <v>56</v>
      </c>
      <c r="M1284" s="2" t="s">
        <v>57</v>
      </c>
      <c r="N1284" s="2" t="s">
        <v>58</v>
      </c>
      <c r="O1284" s="3">
        <v>6</v>
      </c>
      <c r="P1284" s="3">
        <v>605</v>
      </c>
      <c r="Q1284" s="3">
        <v>622</v>
      </c>
      <c r="R1284" s="3">
        <v>3732</v>
      </c>
      <c r="S1284" s="3">
        <v>17</v>
      </c>
      <c r="T1284" s="3">
        <v>102</v>
      </c>
      <c r="U1284" s="3">
        <v>2.73</v>
      </c>
      <c r="V1284" s="2" t="s">
        <v>42</v>
      </c>
      <c r="W1284" s="2" t="s">
        <v>43</v>
      </c>
      <c r="X1284" s="2" t="s">
        <v>59</v>
      </c>
      <c r="Y1284" s="19" t="str">
        <f>VLOOKUP(G1284,'Verweis Kd-Gruppe'!$A$2:$B$8,2,FALSE)</f>
        <v>GRK</v>
      </c>
      <c r="Z1284" s="19" t="str">
        <f>VLOOKUP(J1284,'Verweis Art-Gruppe'!$A$2:$B$15,2,FALSE)</f>
        <v>Geräte</v>
      </c>
      <c r="AA1284" s="19" t="str">
        <f>VLOOKUP(W1284,'Verweis Vertreter'!$A$2:$B$24,2,FALSE)</f>
        <v>Sebastian Faber</v>
      </c>
      <c r="AB1284" s="12">
        <f t="shared" si="180"/>
        <v>6</v>
      </c>
      <c r="AC1284" s="12">
        <f t="shared" ref="AC1284:AC1347" si="185">P1284</f>
        <v>605</v>
      </c>
      <c r="AD1284" s="12">
        <f t="shared" ref="AD1284:AD1347" si="186">Q1284</f>
        <v>622</v>
      </c>
      <c r="AE1284" s="12">
        <f t="shared" si="181"/>
        <v>3732</v>
      </c>
      <c r="AF1284" s="12">
        <f t="shared" si="182"/>
        <v>17</v>
      </c>
      <c r="AG1284" s="12">
        <f t="shared" si="183"/>
        <v>102</v>
      </c>
      <c r="AH1284" s="9">
        <f t="shared" ref="AH1284:AH1347" si="187">IF(AF1284=0,0,AG1284/AE1284*AI1284)</f>
        <v>2.7331189710610933E-2</v>
      </c>
      <c r="AI1284" s="14">
        <f>VLOOKUP(E1284,'Verweis Faktor'!$A:$B,2,FALSE)</f>
        <v>1</v>
      </c>
      <c r="AJ1284" s="14"/>
      <c r="AK1284" s="14" t="str">
        <f>IF(AL1284="Ja","Versandkosten",VLOOKUP(E1284,'Verweis Belegart'!$A$2:$B$9,2,FALSE))</f>
        <v>Hardware</v>
      </c>
      <c r="AL1284" s="14" t="str">
        <f t="shared" ref="AL1284:AL1347" si="188">IF(ISNUMBER(FIND("Versandkosten",M1284)),"Ja","Nein")</f>
        <v>Nein</v>
      </c>
      <c r="AM1284" s="14" t="str">
        <f t="shared" si="184"/>
        <v>Positiv</v>
      </c>
    </row>
    <row r="1285" spans="1:39" ht="17.25" customHeight="1" x14ac:dyDescent="0.35">
      <c r="A1285" s="17">
        <v>14572030</v>
      </c>
      <c r="B1285" s="2" t="s">
        <v>1159</v>
      </c>
      <c r="C1285" s="1">
        <v>2025001</v>
      </c>
      <c r="D1285" s="1">
        <v>2000341</v>
      </c>
      <c r="E1285" s="2" t="s">
        <v>34</v>
      </c>
      <c r="F1285" s="2" t="s">
        <v>182</v>
      </c>
      <c r="G1285" s="2" t="s">
        <v>36</v>
      </c>
      <c r="H1285" s="2" t="s">
        <v>1432</v>
      </c>
      <c r="I1285" s="2" t="s">
        <v>1433</v>
      </c>
      <c r="J1285" s="2" t="s">
        <v>103</v>
      </c>
      <c r="K1285" s="2" t="s">
        <v>49</v>
      </c>
      <c r="L1285" s="2" t="s">
        <v>1029</v>
      </c>
      <c r="M1285" s="2" t="s">
        <v>1030</v>
      </c>
      <c r="N1285" s="2" t="s">
        <v>310</v>
      </c>
      <c r="O1285" s="3">
        <v>6</v>
      </c>
      <c r="P1285" s="3">
        <v>487.01440000000002</v>
      </c>
      <c r="Q1285" s="3">
        <v>495</v>
      </c>
      <c r="R1285" s="3">
        <v>2970</v>
      </c>
      <c r="S1285" s="3">
        <v>7.9855999999999998</v>
      </c>
      <c r="T1285" s="3">
        <v>47.91</v>
      </c>
      <c r="U1285" s="3">
        <v>1.61</v>
      </c>
      <c r="V1285" s="2" t="s">
        <v>42</v>
      </c>
      <c r="W1285" s="2" t="s">
        <v>43</v>
      </c>
      <c r="X1285" s="2" t="s">
        <v>59</v>
      </c>
      <c r="Y1285" s="19" t="str">
        <f>VLOOKUP(G1285,'Verweis Kd-Gruppe'!$A$2:$B$8,2,FALSE)</f>
        <v>GRK</v>
      </c>
      <c r="Z1285" s="19" t="str">
        <f>VLOOKUP(J1285,'Verweis Art-Gruppe'!$A$2:$B$15,2,FALSE)</f>
        <v>Geräte</v>
      </c>
      <c r="AA1285" s="19" t="str">
        <f>VLOOKUP(W1285,'Verweis Vertreter'!$A$2:$B$24,2,FALSE)</f>
        <v>Sebastian Faber</v>
      </c>
      <c r="AB1285" s="12">
        <f t="shared" si="180"/>
        <v>6</v>
      </c>
      <c r="AC1285" s="12">
        <f t="shared" si="185"/>
        <v>487.01440000000002</v>
      </c>
      <c r="AD1285" s="12">
        <f t="shared" si="186"/>
        <v>495</v>
      </c>
      <c r="AE1285" s="12">
        <f t="shared" si="181"/>
        <v>2970</v>
      </c>
      <c r="AF1285" s="12">
        <f t="shared" si="182"/>
        <v>7.9855999999999998</v>
      </c>
      <c r="AG1285" s="12">
        <f t="shared" si="183"/>
        <v>47.91</v>
      </c>
      <c r="AH1285" s="9">
        <f t="shared" si="187"/>
        <v>1.6131313131313132E-2</v>
      </c>
      <c r="AI1285" s="14">
        <f>VLOOKUP(E1285,'Verweis Faktor'!$A:$B,2,FALSE)</f>
        <v>1</v>
      </c>
      <c r="AJ1285" s="14"/>
      <c r="AK1285" s="14" t="str">
        <f>IF(AL1285="Ja","Versandkosten",VLOOKUP(E1285,'Verweis Belegart'!$A$2:$B$9,2,FALSE))</f>
        <v>Hardware</v>
      </c>
      <c r="AL1285" s="14" t="str">
        <f t="shared" si="188"/>
        <v>Nein</v>
      </c>
      <c r="AM1285" s="14" t="str">
        <f t="shared" si="184"/>
        <v>Positiv</v>
      </c>
    </row>
    <row r="1286" spans="1:39" ht="17.25" customHeight="1" x14ac:dyDescent="0.35">
      <c r="A1286" s="17">
        <v>14572030</v>
      </c>
      <c r="B1286" s="2" t="s">
        <v>1159</v>
      </c>
      <c r="C1286" s="1">
        <v>2025001</v>
      </c>
      <c r="D1286" s="1">
        <v>2000341</v>
      </c>
      <c r="E1286" s="2" t="s">
        <v>34</v>
      </c>
      <c r="F1286" s="2" t="s">
        <v>182</v>
      </c>
      <c r="G1286" s="2" t="s">
        <v>36</v>
      </c>
      <c r="H1286" s="2" t="s">
        <v>1432</v>
      </c>
      <c r="I1286" s="2" t="s">
        <v>1433</v>
      </c>
      <c r="J1286" s="2" t="s">
        <v>103</v>
      </c>
      <c r="K1286" s="2" t="s">
        <v>79</v>
      </c>
      <c r="L1286" s="2" t="s">
        <v>1066</v>
      </c>
      <c r="M1286" s="2" t="s">
        <v>1067</v>
      </c>
      <c r="N1286" s="2" t="s">
        <v>65</v>
      </c>
      <c r="O1286" s="3">
        <v>5</v>
      </c>
      <c r="P1286" s="3">
        <v>219</v>
      </c>
      <c r="Q1286" s="3">
        <v>230</v>
      </c>
      <c r="R1286" s="3">
        <v>1150</v>
      </c>
      <c r="S1286" s="3">
        <v>11</v>
      </c>
      <c r="T1286" s="3">
        <v>55</v>
      </c>
      <c r="U1286" s="3">
        <v>4.78</v>
      </c>
      <c r="V1286" s="2" t="s">
        <v>42</v>
      </c>
      <c r="W1286" s="2" t="s">
        <v>43</v>
      </c>
      <c r="X1286" s="2" t="s">
        <v>59</v>
      </c>
      <c r="Y1286" s="19" t="str">
        <f>VLOOKUP(G1286,'Verweis Kd-Gruppe'!$A$2:$B$8,2,FALSE)</f>
        <v>GRK</v>
      </c>
      <c r="Z1286" s="19" t="str">
        <f>VLOOKUP(J1286,'Verweis Art-Gruppe'!$A$2:$B$15,2,FALSE)</f>
        <v>Geräte</v>
      </c>
      <c r="AA1286" s="19" t="str">
        <f>VLOOKUP(W1286,'Verweis Vertreter'!$A$2:$B$24,2,FALSE)</f>
        <v>Sebastian Faber</v>
      </c>
      <c r="AB1286" s="12">
        <f t="shared" si="180"/>
        <v>5</v>
      </c>
      <c r="AC1286" s="12">
        <f t="shared" si="185"/>
        <v>219</v>
      </c>
      <c r="AD1286" s="12">
        <f t="shared" si="186"/>
        <v>230</v>
      </c>
      <c r="AE1286" s="12">
        <f t="shared" si="181"/>
        <v>1150</v>
      </c>
      <c r="AF1286" s="12">
        <f t="shared" si="182"/>
        <v>11</v>
      </c>
      <c r="AG1286" s="12">
        <f t="shared" si="183"/>
        <v>55</v>
      </c>
      <c r="AH1286" s="9">
        <f t="shared" si="187"/>
        <v>4.7826086956521741E-2</v>
      </c>
      <c r="AI1286" s="14">
        <f>VLOOKUP(E1286,'Verweis Faktor'!$A:$B,2,FALSE)</f>
        <v>1</v>
      </c>
      <c r="AJ1286" s="14"/>
      <c r="AK1286" s="14" t="str">
        <f>IF(AL1286="Ja","Versandkosten",VLOOKUP(E1286,'Verweis Belegart'!$A$2:$B$9,2,FALSE))</f>
        <v>Hardware</v>
      </c>
      <c r="AL1286" s="14" t="str">
        <f t="shared" si="188"/>
        <v>Nein</v>
      </c>
      <c r="AM1286" s="14" t="str">
        <f t="shared" si="184"/>
        <v>Positiv</v>
      </c>
    </row>
    <row r="1287" spans="1:39" ht="17.25" customHeight="1" x14ac:dyDescent="0.35">
      <c r="A1287" s="17">
        <v>14572030</v>
      </c>
      <c r="B1287" s="2" t="s">
        <v>1159</v>
      </c>
      <c r="C1287" s="1">
        <v>2025001</v>
      </c>
      <c r="D1287" s="1">
        <v>2000341</v>
      </c>
      <c r="E1287" s="2" t="s">
        <v>34</v>
      </c>
      <c r="F1287" s="2" t="s">
        <v>182</v>
      </c>
      <c r="G1287" s="2" t="s">
        <v>36</v>
      </c>
      <c r="H1287" s="2" t="s">
        <v>1432</v>
      </c>
      <c r="I1287" s="2" t="s">
        <v>1433</v>
      </c>
      <c r="J1287" s="2" t="s">
        <v>103</v>
      </c>
      <c r="K1287" s="2" t="s">
        <v>83</v>
      </c>
      <c r="L1287" s="2" t="s">
        <v>1414</v>
      </c>
      <c r="M1287" s="2" t="s">
        <v>1415</v>
      </c>
      <c r="N1287" s="2" t="s">
        <v>922</v>
      </c>
      <c r="O1287" s="3">
        <v>6</v>
      </c>
      <c r="P1287" s="3">
        <v>74.944500000000005</v>
      </c>
      <c r="Q1287" s="3">
        <v>80</v>
      </c>
      <c r="R1287" s="3">
        <v>480</v>
      </c>
      <c r="S1287" s="3">
        <v>5.0555000000000003</v>
      </c>
      <c r="T1287" s="3">
        <v>30.33</v>
      </c>
      <c r="U1287" s="3">
        <v>6.31</v>
      </c>
      <c r="V1287" s="2" t="s">
        <v>42</v>
      </c>
      <c r="W1287" s="2" t="s">
        <v>43</v>
      </c>
      <c r="X1287" s="2" t="s">
        <v>59</v>
      </c>
      <c r="Y1287" s="19" t="str">
        <f>VLOOKUP(G1287,'Verweis Kd-Gruppe'!$A$2:$B$8,2,FALSE)</f>
        <v>GRK</v>
      </c>
      <c r="Z1287" s="19" t="str">
        <f>VLOOKUP(J1287,'Verweis Art-Gruppe'!$A$2:$B$15,2,FALSE)</f>
        <v>Geräte</v>
      </c>
      <c r="AA1287" s="19" t="str">
        <f>VLOOKUP(W1287,'Verweis Vertreter'!$A$2:$B$24,2,FALSE)</f>
        <v>Sebastian Faber</v>
      </c>
      <c r="AB1287" s="12">
        <f t="shared" si="180"/>
        <v>6</v>
      </c>
      <c r="AC1287" s="12">
        <f t="shared" si="185"/>
        <v>74.944500000000005</v>
      </c>
      <c r="AD1287" s="12">
        <f t="shared" si="186"/>
        <v>80</v>
      </c>
      <c r="AE1287" s="12">
        <f t="shared" si="181"/>
        <v>480</v>
      </c>
      <c r="AF1287" s="12">
        <f t="shared" si="182"/>
        <v>5.0555000000000003</v>
      </c>
      <c r="AG1287" s="12">
        <f t="shared" si="183"/>
        <v>30.33</v>
      </c>
      <c r="AH1287" s="9">
        <f t="shared" si="187"/>
        <v>6.3187499999999994E-2</v>
      </c>
      <c r="AI1287" s="14">
        <f>VLOOKUP(E1287,'Verweis Faktor'!$A:$B,2,FALSE)</f>
        <v>1</v>
      </c>
      <c r="AJ1287" s="14"/>
      <c r="AK1287" s="14" t="str">
        <f>IF(AL1287="Ja","Versandkosten",VLOOKUP(E1287,'Verweis Belegart'!$A$2:$B$9,2,FALSE))</f>
        <v>Hardware</v>
      </c>
      <c r="AL1287" s="14" t="str">
        <f t="shared" si="188"/>
        <v>Nein</v>
      </c>
      <c r="AM1287" s="14" t="str">
        <f t="shared" si="184"/>
        <v>Positiv</v>
      </c>
    </row>
    <row r="1288" spans="1:39" ht="17.25" customHeight="1" x14ac:dyDescent="0.35">
      <c r="A1288" s="17">
        <v>14572030</v>
      </c>
      <c r="B1288" s="2" t="s">
        <v>1159</v>
      </c>
      <c r="C1288" s="1">
        <v>2025001</v>
      </c>
      <c r="D1288" s="1">
        <v>2000341</v>
      </c>
      <c r="E1288" s="2" t="s">
        <v>34</v>
      </c>
      <c r="F1288" s="2" t="s">
        <v>182</v>
      </c>
      <c r="G1288" s="2" t="s">
        <v>36</v>
      </c>
      <c r="H1288" s="2" t="s">
        <v>1432</v>
      </c>
      <c r="I1288" s="2" t="s">
        <v>1433</v>
      </c>
      <c r="J1288" s="2" t="s">
        <v>103</v>
      </c>
      <c r="K1288" s="2" t="s">
        <v>87</v>
      </c>
      <c r="L1288" s="2" t="s">
        <v>162</v>
      </c>
      <c r="M1288" s="2" t="s">
        <v>163</v>
      </c>
      <c r="N1288" s="2" t="s">
        <v>164</v>
      </c>
      <c r="O1288" s="3">
        <v>5</v>
      </c>
      <c r="P1288" s="3">
        <v>269.95</v>
      </c>
      <c r="Q1288" s="3">
        <v>279</v>
      </c>
      <c r="R1288" s="3">
        <v>1395</v>
      </c>
      <c r="S1288" s="3">
        <v>9.0500000000000007</v>
      </c>
      <c r="T1288" s="3">
        <v>45.25</v>
      </c>
      <c r="U1288" s="3">
        <v>3.24</v>
      </c>
      <c r="V1288" s="2" t="s">
        <v>42</v>
      </c>
      <c r="W1288" s="2" t="s">
        <v>43</v>
      </c>
      <c r="X1288" s="2" t="s">
        <v>59</v>
      </c>
      <c r="Y1288" s="19" t="str">
        <f>VLOOKUP(G1288,'Verweis Kd-Gruppe'!$A$2:$B$8,2,FALSE)</f>
        <v>GRK</v>
      </c>
      <c r="Z1288" s="19" t="str">
        <f>VLOOKUP(J1288,'Verweis Art-Gruppe'!$A$2:$B$15,2,FALSE)</f>
        <v>Geräte</v>
      </c>
      <c r="AA1288" s="19" t="str">
        <f>VLOOKUP(W1288,'Verweis Vertreter'!$A$2:$B$24,2,FALSE)</f>
        <v>Sebastian Faber</v>
      </c>
      <c r="AB1288" s="12">
        <f t="shared" si="180"/>
        <v>5</v>
      </c>
      <c r="AC1288" s="12">
        <f t="shared" si="185"/>
        <v>269.95</v>
      </c>
      <c r="AD1288" s="12">
        <f t="shared" si="186"/>
        <v>279</v>
      </c>
      <c r="AE1288" s="12">
        <f t="shared" si="181"/>
        <v>1395</v>
      </c>
      <c r="AF1288" s="12">
        <f t="shared" si="182"/>
        <v>9.0500000000000007</v>
      </c>
      <c r="AG1288" s="12">
        <f t="shared" si="183"/>
        <v>45.25</v>
      </c>
      <c r="AH1288" s="9">
        <f t="shared" si="187"/>
        <v>3.243727598566308E-2</v>
      </c>
      <c r="AI1288" s="14">
        <f>VLOOKUP(E1288,'Verweis Faktor'!$A:$B,2,FALSE)</f>
        <v>1</v>
      </c>
      <c r="AJ1288" s="14"/>
      <c r="AK1288" s="14" t="str">
        <f>IF(AL1288="Ja","Versandkosten",VLOOKUP(E1288,'Verweis Belegart'!$A$2:$B$9,2,FALSE))</f>
        <v>Hardware</v>
      </c>
      <c r="AL1288" s="14" t="str">
        <f t="shared" si="188"/>
        <v>Nein</v>
      </c>
      <c r="AM1288" s="14" t="str">
        <f t="shared" si="184"/>
        <v>Positiv</v>
      </c>
    </row>
    <row r="1289" spans="1:39" ht="17.25" customHeight="1" x14ac:dyDescent="0.35">
      <c r="A1289" s="17">
        <v>14572035</v>
      </c>
      <c r="B1289" s="2" t="s">
        <v>1159</v>
      </c>
      <c r="C1289" s="1">
        <v>2025001</v>
      </c>
      <c r="D1289" s="1">
        <v>2000342</v>
      </c>
      <c r="E1289" s="2" t="s">
        <v>34</v>
      </c>
      <c r="F1289" s="2" t="s">
        <v>182</v>
      </c>
      <c r="G1289" s="2" t="s">
        <v>66</v>
      </c>
      <c r="H1289" s="2" t="s">
        <v>1434</v>
      </c>
      <c r="I1289" s="2" t="s">
        <v>1435</v>
      </c>
      <c r="J1289" s="2" t="s">
        <v>103</v>
      </c>
      <c r="K1289" s="2" t="s">
        <v>28</v>
      </c>
      <c r="L1289" s="2" t="s">
        <v>126</v>
      </c>
      <c r="M1289" s="2" t="s">
        <v>127</v>
      </c>
      <c r="N1289" s="2" t="s">
        <v>128</v>
      </c>
      <c r="O1289" s="3">
        <v>15</v>
      </c>
      <c r="P1289" s="3">
        <v>188.4658</v>
      </c>
      <c r="Q1289" s="3">
        <v>199</v>
      </c>
      <c r="R1289" s="3">
        <v>2985</v>
      </c>
      <c r="S1289" s="3">
        <v>10.5342</v>
      </c>
      <c r="T1289" s="3">
        <v>158.01</v>
      </c>
      <c r="U1289" s="3">
        <v>5.29</v>
      </c>
      <c r="V1289" s="2" t="s">
        <v>145</v>
      </c>
      <c r="W1289" s="2" t="s">
        <v>146</v>
      </c>
      <c r="X1289" s="2" t="s">
        <v>72</v>
      </c>
      <c r="Y1289" s="19" t="str">
        <f>VLOOKUP(G1289,'Verweis Kd-Gruppe'!$A$2:$B$8,2,FALSE)</f>
        <v>EXP</v>
      </c>
      <c r="Z1289" s="19" t="str">
        <f>VLOOKUP(J1289,'Verweis Art-Gruppe'!$A$2:$B$15,2,FALSE)</f>
        <v>Geräte</v>
      </c>
      <c r="AA1289" s="19" t="str">
        <f>VLOOKUP(W1289,'Verweis Vertreter'!$A$2:$B$24,2,FALSE)</f>
        <v>Muhsin Yortanli</v>
      </c>
      <c r="AB1289" s="12">
        <f t="shared" si="180"/>
        <v>15</v>
      </c>
      <c r="AC1289" s="12">
        <f t="shared" si="185"/>
        <v>188.4658</v>
      </c>
      <c r="AD1289" s="12">
        <f t="shared" si="186"/>
        <v>199</v>
      </c>
      <c r="AE1289" s="12">
        <f t="shared" si="181"/>
        <v>2985</v>
      </c>
      <c r="AF1289" s="12">
        <f t="shared" si="182"/>
        <v>10.5342</v>
      </c>
      <c r="AG1289" s="12">
        <f t="shared" si="183"/>
        <v>158.01</v>
      </c>
      <c r="AH1289" s="9">
        <f t="shared" si="187"/>
        <v>5.2934673366834169E-2</v>
      </c>
      <c r="AI1289" s="14">
        <f>VLOOKUP(E1289,'Verweis Faktor'!$A:$B,2,FALSE)</f>
        <v>1</v>
      </c>
      <c r="AJ1289" s="14"/>
      <c r="AK1289" s="14" t="str">
        <f>IF(AL1289="Ja","Versandkosten",VLOOKUP(E1289,'Verweis Belegart'!$A$2:$B$9,2,FALSE))</f>
        <v>Hardware</v>
      </c>
      <c r="AL1289" s="14" t="str">
        <f t="shared" si="188"/>
        <v>Nein</v>
      </c>
      <c r="AM1289" s="14" t="str">
        <f t="shared" si="184"/>
        <v>Positiv</v>
      </c>
    </row>
    <row r="1290" spans="1:39" ht="17.25" customHeight="1" x14ac:dyDescent="0.35">
      <c r="A1290" s="17">
        <v>14572035</v>
      </c>
      <c r="B1290" s="2" t="s">
        <v>1159</v>
      </c>
      <c r="C1290" s="1">
        <v>2025001</v>
      </c>
      <c r="D1290" s="1">
        <v>2000342</v>
      </c>
      <c r="E1290" s="2" t="s">
        <v>34</v>
      </c>
      <c r="F1290" s="2" t="s">
        <v>182</v>
      </c>
      <c r="G1290" s="2" t="s">
        <v>66</v>
      </c>
      <c r="H1290" s="2" t="s">
        <v>1434</v>
      </c>
      <c r="I1290" s="2" t="s">
        <v>1435</v>
      </c>
      <c r="J1290" s="2" t="s">
        <v>103</v>
      </c>
      <c r="K1290" s="2" t="s">
        <v>45</v>
      </c>
      <c r="L1290" s="2" t="s">
        <v>129</v>
      </c>
      <c r="M1290" s="2" t="s">
        <v>130</v>
      </c>
      <c r="N1290" s="2" t="s">
        <v>131</v>
      </c>
      <c r="O1290" s="3">
        <v>10</v>
      </c>
      <c r="P1290" s="3">
        <v>164.98509999999999</v>
      </c>
      <c r="Q1290" s="3">
        <v>175</v>
      </c>
      <c r="R1290" s="3">
        <v>1750</v>
      </c>
      <c r="S1290" s="3">
        <v>10.014900000000001</v>
      </c>
      <c r="T1290" s="3">
        <v>100.15</v>
      </c>
      <c r="U1290" s="3">
        <v>5.72</v>
      </c>
      <c r="V1290" s="2" t="s">
        <v>145</v>
      </c>
      <c r="W1290" s="2" t="s">
        <v>146</v>
      </c>
      <c r="X1290" s="2" t="s">
        <v>72</v>
      </c>
      <c r="Y1290" s="19" t="str">
        <f>VLOOKUP(G1290,'Verweis Kd-Gruppe'!$A$2:$B$8,2,FALSE)</f>
        <v>EXP</v>
      </c>
      <c r="Z1290" s="19" t="str">
        <f>VLOOKUP(J1290,'Verweis Art-Gruppe'!$A$2:$B$15,2,FALSE)</f>
        <v>Geräte</v>
      </c>
      <c r="AA1290" s="19" t="str">
        <f>VLOOKUP(W1290,'Verweis Vertreter'!$A$2:$B$24,2,FALSE)</f>
        <v>Muhsin Yortanli</v>
      </c>
      <c r="AB1290" s="12">
        <f t="shared" si="180"/>
        <v>10</v>
      </c>
      <c r="AC1290" s="12">
        <f t="shared" si="185"/>
        <v>164.98509999999999</v>
      </c>
      <c r="AD1290" s="12">
        <f t="shared" si="186"/>
        <v>175</v>
      </c>
      <c r="AE1290" s="12">
        <f t="shared" si="181"/>
        <v>1750</v>
      </c>
      <c r="AF1290" s="12">
        <f t="shared" si="182"/>
        <v>10.014900000000001</v>
      </c>
      <c r="AG1290" s="12">
        <f t="shared" si="183"/>
        <v>100.15</v>
      </c>
      <c r="AH1290" s="9">
        <f t="shared" si="187"/>
        <v>5.7228571428571434E-2</v>
      </c>
      <c r="AI1290" s="14">
        <f>VLOOKUP(E1290,'Verweis Faktor'!$A:$B,2,FALSE)</f>
        <v>1</v>
      </c>
      <c r="AJ1290" s="14"/>
      <c r="AK1290" s="14" t="str">
        <f>IF(AL1290="Ja","Versandkosten",VLOOKUP(E1290,'Verweis Belegart'!$A$2:$B$9,2,FALSE))</f>
        <v>Hardware</v>
      </c>
      <c r="AL1290" s="14" t="str">
        <f t="shared" si="188"/>
        <v>Nein</v>
      </c>
      <c r="AM1290" s="14" t="str">
        <f t="shared" si="184"/>
        <v>Positiv</v>
      </c>
    </row>
    <row r="1291" spans="1:39" ht="17.25" customHeight="1" x14ac:dyDescent="0.35">
      <c r="A1291" s="17">
        <v>14572044</v>
      </c>
      <c r="B1291" s="2" t="s">
        <v>1159</v>
      </c>
      <c r="C1291" s="1">
        <v>2025001</v>
      </c>
      <c r="D1291" s="1">
        <v>2000343</v>
      </c>
      <c r="E1291" s="2" t="s">
        <v>34</v>
      </c>
      <c r="F1291" s="2" t="s">
        <v>182</v>
      </c>
      <c r="G1291" s="2" t="s">
        <v>66</v>
      </c>
      <c r="H1291" s="2" t="s">
        <v>1436</v>
      </c>
      <c r="I1291" s="2" t="s">
        <v>1437</v>
      </c>
      <c r="J1291" s="2" t="s">
        <v>103</v>
      </c>
      <c r="K1291" s="2" t="s">
        <v>28</v>
      </c>
      <c r="L1291" s="2" t="s">
        <v>56</v>
      </c>
      <c r="M1291" s="2" t="s">
        <v>57</v>
      </c>
      <c r="N1291" s="2" t="s">
        <v>58</v>
      </c>
      <c r="O1291" s="3">
        <v>80</v>
      </c>
      <c r="P1291" s="3">
        <v>605</v>
      </c>
      <c r="Q1291" s="3">
        <v>622</v>
      </c>
      <c r="R1291" s="3">
        <v>49760</v>
      </c>
      <c r="S1291" s="3">
        <v>17</v>
      </c>
      <c r="T1291" s="3">
        <v>1360</v>
      </c>
      <c r="U1291" s="3">
        <v>2.73</v>
      </c>
      <c r="V1291" s="2" t="s">
        <v>855</v>
      </c>
      <c r="W1291" s="2" t="s">
        <v>856</v>
      </c>
      <c r="X1291" s="2" t="s">
        <v>72</v>
      </c>
      <c r="Y1291" s="19" t="str">
        <f>VLOOKUP(G1291,'Verweis Kd-Gruppe'!$A$2:$B$8,2,FALSE)</f>
        <v>EXP</v>
      </c>
      <c r="Z1291" s="19" t="str">
        <f>VLOOKUP(J1291,'Verweis Art-Gruppe'!$A$2:$B$15,2,FALSE)</f>
        <v>Geräte</v>
      </c>
      <c r="AA1291" s="19" t="str">
        <f>VLOOKUP(W1291,'Verweis Vertreter'!$A$2:$B$24,2,FALSE)</f>
        <v>Chahid Drimani</v>
      </c>
      <c r="AB1291" s="12">
        <f t="shared" si="180"/>
        <v>80</v>
      </c>
      <c r="AC1291" s="12">
        <f t="shared" si="185"/>
        <v>605</v>
      </c>
      <c r="AD1291" s="12">
        <f t="shared" si="186"/>
        <v>622</v>
      </c>
      <c r="AE1291" s="12">
        <f t="shared" si="181"/>
        <v>49760</v>
      </c>
      <c r="AF1291" s="12">
        <f t="shared" si="182"/>
        <v>17</v>
      </c>
      <c r="AG1291" s="12">
        <f t="shared" si="183"/>
        <v>1360</v>
      </c>
      <c r="AH1291" s="9">
        <f t="shared" si="187"/>
        <v>2.7331189710610933E-2</v>
      </c>
      <c r="AI1291" s="14">
        <f>VLOOKUP(E1291,'Verweis Faktor'!$A:$B,2,FALSE)</f>
        <v>1</v>
      </c>
      <c r="AJ1291" s="14"/>
      <c r="AK1291" s="14" t="str">
        <f>IF(AL1291="Ja","Versandkosten",VLOOKUP(E1291,'Verweis Belegart'!$A$2:$B$9,2,FALSE))</f>
        <v>Hardware</v>
      </c>
      <c r="AL1291" s="14" t="str">
        <f t="shared" si="188"/>
        <v>Nein</v>
      </c>
      <c r="AM1291" s="14" t="str">
        <f t="shared" si="184"/>
        <v>Positiv</v>
      </c>
    </row>
    <row r="1292" spans="1:39" ht="17.25" customHeight="1" x14ac:dyDescent="0.35">
      <c r="A1292" s="17">
        <v>14572037</v>
      </c>
      <c r="B1292" s="2" t="s">
        <v>1159</v>
      </c>
      <c r="C1292" s="1">
        <v>2025001</v>
      </c>
      <c r="D1292" s="1">
        <v>2000344</v>
      </c>
      <c r="E1292" s="2" t="s">
        <v>34</v>
      </c>
      <c r="F1292" s="2" t="s">
        <v>53</v>
      </c>
      <c r="G1292" s="2" t="s">
        <v>66</v>
      </c>
      <c r="H1292" s="2" t="s">
        <v>365</v>
      </c>
      <c r="I1292" s="2" t="s">
        <v>366</v>
      </c>
      <c r="J1292" s="2" t="s">
        <v>103</v>
      </c>
      <c r="K1292" s="2" t="s">
        <v>28</v>
      </c>
      <c r="L1292" s="2" t="s">
        <v>631</v>
      </c>
      <c r="M1292" s="2" t="s">
        <v>632</v>
      </c>
      <c r="N1292" s="2" t="s">
        <v>379</v>
      </c>
      <c r="O1292" s="3">
        <v>1</v>
      </c>
      <c r="P1292" s="3">
        <v>417</v>
      </c>
      <c r="Q1292" s="3">
        <v>435</v>
      </c>
      <c r="R1292" s="3">
        <v>435</v>
      </c>
      <c r="S1292" s="3">
        <v>18</v>
      </c>
      <c r="T1292" s="3">
        <v>18</v>
      </c>
      <c r="U1292" s="3">
        <v>4.13</v>
      </c>
      <c r="V1292" s="2" t="s">
        <v>145</v>
      </c>
      <c r="W1292" s="2" t="s">
        <v>146</v>
      </c>
      <c r="X1292" s="2" t="s">
        <v>72</v>
      </c>
      <c r="Y1292" s="19" t="str">
        <f>VLOOKUP(G1292,'Verweis Kd-Gruppe'!$A$2:$B$8,2,FALSE)</f>
        <v>EXP</v>
      </c>
      <c r="Z1292" s="19" t="str">
        <f>VLOOKUP(J1292,'Verweis Art-Gruppe'!$A$2:$B$15,2,FALSE)</f>
        <v>Geräte</v>
      </c>
      <c r="AA1292" s="19" t="str">
        <f>VLOOKUP(W1292,'Verweis Vertreter'!$A$2:$B$24,2,FALSE)</f>
        <v>Muhsin Yortanli</v>
      </c>
      <c r="AB1292" s="12">
        <f t="shared" si="180"/>
        <v>1</v>
      </c>
      <c r="AC1292" s="12">
        <f t="shared" si="185"/>
        <v>417</v>
      </c>
      <c r="AD1292" s="12">
        <f t="shared" si="186"/>
        <v>435</v>
      </c>
      <c r="AE1292" s="12">
        <f t="shared" si="181"/>
        <v>435</v>
      </c>
      <c r="AF1292" s="12">
        <f t="shared" si="182"/>
        <v>18</v>
      </c>
      <c r="AG1292" s="12">
        <f t="shared" si="183"/>
        <v>18</v>
      </c>
      <c r="AH1292" s="9">
        <f t="shared" si="187"/>
        <v>4.1379310344827586E-2</v>
      </c>
      <c r="AI1292" s="14">
        <f>VLOOKUP(E1292,'Verweis Faktor'!$A:$B,2,FALSE)</f>
        <v>1</v>
      </c>
      <c r="AJ1292" s="14"/>
      <c r="AK1292" s="14" t="str">
        <f>IF(AL1292="Ja","Versandkosten",VLOOKUP(E1292,'Verweis Belegart'!$A$2:$B$9,2,FALSE))</f>
        <v>Hardware</v>
      </c>
      <c r="AL1292" s="14" t="str">
        <f t="shared" si="188"/>
        <v>Nein</v>
      </c>
      <c r="AM1292" s="14" t="str">
        <f t="shared" si="184"/>
        <v>Positiv</v>
      </c>
    </row>
    <row r="1293" spans="1:39" ht="17.25" customHeight="1" x14ac:dyDescent="0.35">
      <c r="A1293" s="17">
        <v>14572037</v>
      </c>
      <c r="B1293" s="2" t="s">
        <v>1159</v>
      </c>
      <c r="C1293" s="1">
        <v>2025001</v>
      </c>
      <c r="D1293" s="1">
        <v>2000344</v>
      </c>
      <c r="E1293" s="2" t="s">
        <v>34</v>
      </c>
      <c r="F1293" s="2" t="s">
        <v>53</v>
      </c>
      <c r="G1293" s="2" t="s">
        <v>66</v>
      </c>
      <c r="H1293" s="2" t="s">
        <v>365</v>
      </c>
      <c r="I1293" s="2" t="s">
        <v>366</v>
      </c>
      <c r="J1293" s="2" t="s">
        <v>103</v>
      </c>
      <c r="K1293" s="2" t="s">
        <v>45</v>
      </c>
      <c r="L1293" s="2" t="s">
        <v>1438</v>
      </c>
      <c r="M1293" s="2" t="s">
        <v>1439</v>
      </c>
      <c r="N1293" s="2" t="s">
        <v>1440</v>
      </c>
      <c r="O1293" s="3">
        <v>1</v>
      </c>
      <c r="P1293" s="3">
        <v>156</v>
      </c>
      <c r="Q1293" s="3">
        <v>165</v>
      </c>
      <c r="R1293" s="3">
        <v>165</v>
      </c>
      <c r="S1293" s="3">
        <v>9</v>
      </c>
      <c r="T1293" s="3">
        <v>9</v>
      </c>
      <c r="U1293" s="3">
        <v>5.45</v>
      </c>
      <c r="V1293" s="2" t="s">
        <v>145</v>
      </c>
      <c r="W1293" s="2" t="s">
        <v>146</v>
      </c>
      <c r="X1293" s="2" t="s">
        <v>72</v>
      </c>
      <c r="Y1293" s="19" t="str">
        <f>VLOOKUP(G1293,'Verweis Kd-Gruppe'!$A$2:$B$8,2,FALSE)</f>
        <v>EXP</v>
      </c>
      <c r="Z1293" s="19" t="str">
        <f>VLOOKUP(J1293,'Verweis Art-Gruppe'!$A$2:$B$15,2,FALSE)</f>
        <v>Geräte</v>
      </c>
      <c r="AA1293" s="19" t="str">
        <f>VLOOKUP(W1293,'Verweis Vertreter'!$A$2:$B$24,2,FALSE)</f>
        <v>Muhsin Yortanli</v>
      </c>
      <c r="AB1293" s="12">
        <f t="shared" si="180"/>
        <v>1</v>
      </c>
      <c r="AC1293" s="12">
        <f t="shared" si="185"/>
        <v>156</v>
      </c>
      <c r="AD1293" s="12">
        <f t="shared" si="186"/>
        <v>165</v>
      </c>
      <c r="AE1293" s="12">
        <f t="shared" si="181"/>
        <v>165</v>
      </c>
      <c r="AF1293" s="12">
        <f t="shared" si="182"/>
        <v>9</v>
      </c>
      <c r="AG1293" s="12">
        <f t="shared" si="183"/>
        <v>9</v>
      </c>
      <c r="AH1293" s="9">
        <f t="shared" si="187"/>
        <v>5.4545454545454543E-2</v>
      </c>
      <c r="AI1293" s="14">
        <f>VLOOKUP(E1293,'Verweis Faktor'!$A:$B,2,FALSE)</f>
        <v>1</v>
      </c>
      <c r="AJ1293" s="14"/>
      <c r="AK1293" s="14" t="str">
        <f>IF(AL1293="Ja","Versandkosten",VLOOKUP(E1293,'Verweis Belegart'!$A$2:$B$9,2,FALSE))</f>
        <v>Hardware</v>
      </c>
      <c r="AL1293" s="14" t="str">
        <f t="shared" si="188"/>
        <v>Nein</v>
      </c>
      <c r="AM1293" s="14" t="str">
        <f t="shared" si="184"/>
        <v>Positiv</v>
      </c>
    </row>
    <row r="1294" spans="1:39" ht="17.25" customHeight="1" x14ac:dyDescent="0.35">
      <c r="A1294" s="17">
        <v>14572037</v>
      </c>
      <c r="B1294" s="2" t="s">
        <v>1159</v>
      </c>
      <c r="C1294" s="1">
        <v>2025001</v>
      </c>
      <c r="D1294" s="1">
        <v>2000344</v>
      </c>
      <c r="E1294" s="2" t="s">
        <v>34</v>
      </c>
      <c r="F1294" s="2" t="s">
        <v>53</v>
      </c>
      <c r="G1294" s="2" t="s">
        <v>66</v>
      </c>
      <c r="H1294" s="2" t="s">
        <v>365</v>
      </c>
      <c r="I1294" s="2" t="s">
        <v>366</v>
      </c>
      <c r="J1294" s="2" t="s">
        <v>103</v>
      </c>
      <c r="K1294" s="2" t="s">
        <v>49</v>
      </c>
      <c r="L1294" s="2" t="s">
        <v>1441</v>
      </c>
      <c r="M1294" s="2" t="s">
        <v>1442</v>
      </c>
      <c r="N1294" s="2" t="s">
        <v>1443</v>
      </c>
      <c r="O1294" s="3">
        <v>2</v>
      </c>
      <c r="P1294" s="3">
        <v>818</v>
      </c>
      <c r="Q1294" s="3">
        <v>855</v>
      </c>
      <c r="R1294" s="3">
        <v>1710</v>
      </c>
      <c r="S1294" s="3">
        <v>37</v>
      </c>
      <c r="T1294" s="3">
        <v>74</v>
      </c>
      <c r="U1294" s="3">
        <v>4.32</v>
      </c>
      <c r="V1294" s="2" t="s">
        <v>145</v>
      </c>
      <c r="W1294" s="2" t="s">
        <v>146</v>
      </c>
      <c r="X1294" s="2" t="s">
        <v>72</v>
      </c>
      <c r="Y1294" s="19" t="str">
        <f>VLOOKUP(G1294,'Verweis Kd-Gruppe'!$A$2:$B$8,2,FALSE)</f>
        <v>EXP</v>
      </c>
      <c r="Z1294" s="19" t="str">
        <f>VLOOKUP(J1294,'Verweis Art-Gruppe'!$A$2:$B$15,2,FALSE)</f>
        <v>Geräte</v>
      </c>
      <c r="AA1294" s="19" t="str">
        <f>VLOOKUP(W1294,'Verweis Vertreter'!$A$2:$B$24,2,FALSE)</f>
        <v>Muhsin Yortanli</v>
      </c>
      <c r="AB1294" s="12">
        <f t="shared" si="180"/>
        <v>2</v>
      </c>
      <c r="AC1294" s="12">
        <f t="shared" si="185"/>
        <v>818</v>
      </c>
      <c r="AD1294" s="12">
        <f t="shared" si="186"/>
        <v>855</v>
      </c>
      <c r="AE1294" s="12">
        <f t="shared" si="181"/>
        <v>1710</v>
      </c>
      <c r="AF1294" s="12">
        <f t="shared" si="182"/>
        <v>37</v>
      </c>
      <c r="AG1294" s="12">
        <f t="shared" si="183"/>
        <v>74</v>
      </c>
      <c r="AH1294" s="9">
        <f t="shared" si="187"/>
        <v>4.3274853801169591E-2</v>
      </c>
      <c r="AI1294" s="14">
        <f>VLOOKUP(E1294,'Verweis Faktor'!$A:$B,2,FALSE)</f>
        <v>1</v>
      </c>
      <c r="AJ1294" s="14"/>
      <c r="AK1294" s="14" t="str">
        <f>IF(AL1294="Ja","Versandkosten",VLOOKUP(E1294,'Verweis Belegart'!$A$2:$B$9,2,FALSE))</f>
        <v>Hardware</v>
      </c>
      <c r="AL1294" s="14" t="str">
        <f t="shared" si="188"/>
        <v>Nein</v>
      </c>
      <c r="AM1294" s="14" t="str">
        <f t="shared" si="184"/>
        <v>Positiv</v>
      </c>
    </row>
    <row r="1295" spans="1:39" ht="17.25" customHeight="1" x14ac:dyDescent="0.35">
      <c r="A1295" s="17">
        <v>14572037</v>
      </c>
      <c r="B1295" s="2" t="s">
        <v>1159</v>
      </c>
      <c r="C1295" s="1">
        <v>2025001</v>
      </c>
      <c r="D1295" s="1">
        <v>2000344</v>
      </c>
      <c r="E1295" s="2" t="s">
        <v>34</v>
      </c>
      <c r="F1295" s="2" t="s">
        <v>53</v>
      </c>
      <c r="G1295" s="2" t="s">
        <v>66</v>
      </c>
      <c r="H1295" s="2" t="s">
        <v>365</v>
      </c>
      <c r="I1295" s="2" t="s">
        <v>366</v>
      </c>
      <c r="J1295" s="2" t="s">
        <v>103</v>
      </c>
      <c r="K1295" s="2" t="s">
        <v>79</v>
      </c>
      <c r="L1295" s="2" t="s">
        <v>1018</v>
      </c>
      <c r="M1295" s="2" t="s">
        <v>1019</v>
      </c>
      <c r="N1295" s="2" t="s">
        <v>1020</v>
      </c>
      <c r="O1295" s="3">
        <v>1</v>
      </c>
      <c r="P1295" s="3">
        <v>212</v>
      </c>
      <c r="Q1295" s="3">
        <v>237</v>
      </c>
      <c r="R1295" s="3">
        <v>237</v>
      </c>
      <c r="S1295" s="3">
        <v>25</v>
      </c>
      <c r="T1295" s="3">
        <v>25</v>
      </c>
      <c r="U1295" s="3">
        <v>10.54</v>
      </c>
      <c r="V1295" s="2" t="s">
        <v>145</v>
      </c>
      <c r="W1295" s="2" t="s">
        <v>146</v>
      </c>
      <c r="X1295" s="2" t="s">
        <v>72</v>
      </c>
      <c r="Y1295" s="19" t="str">
        <f>VLOOKUP(G1295,'Verweis Kd-Gruppe'!$A$2:$B$8,2,FALSE)</f>
        <v>EXP</v>
      </c>
      <c r="Z1295" s="19" t="str">
        <f>VLOOKUP(J1295,'Verweis Art-Gruppe'!$A$2:$B$15,2,FALSE)</f>
        <v>Geräte</v>
      </c>
      <c r="AA1295" s="19" t="str">
        <f>VLOOKUP(W1295,'Verweis Vertreter'!$A$2:$B$24,2,FALSE)</f>
        <v>Muhsin Yortanli</v>
      </c>
      <c r="AB1295" s="12">
        <f t="shared" si="180"/>
        <v>1</v>
      </c>
      <c r="AC1295" s="12">
        <f t="shared" si="185"/>
        <v>212</v>
      </c>
      <c r="AD1295" s="12">
        <f t="shared" si="186"/>
        <v>237</v>
      </c>
      <c r="AE1295" s="12">
        <f t="shared" si="181"/>
        <v>237</v>
      </c>
      <c r="AF1295" s="12">
        <f t="shared" si="182"/>
        <v>25</v>
      </c>
      <c r="AG1295" s="12">
        <f t="shared" si="183"/>
        <v>25</v>
      </c>
      <c r="AH1295" s="9">
        <f t="shared" si="187"/>
        <v>0.10548523206751055</v>
      </c>
      <c r="AI1295" s="14">
        <f>VLOOKUP(E1295,'Verweis Faktor'!$A:$B,2,FALSE)</f>
        <v>1</v>
      </c>
      <c r="AJ1295" s="14"/>
      <c r="AK1295" s="14" t="str">
        <f>IF(AL1295="Ja","Versandkosten",VLOOKUP(E1295,'Verweis Belegart'!$A$2:$B$9,2,FALSE))</f>
        <v>Hardware</v>
      </c>
      <c r="AL1295" s="14" t="str">
        <f t="shared" si="188"/>
        <v>Nein</v>
      </c>
      <c r="AM1295" s="14" t="str">
        <f t="shared" si="184"/>
        <v>Positiv</v>
      </c>
    </row>
    <row r="1296" spans="1:39" ht="17.25" customHeight="1" x14ac:dyDescent="0.35">
      <c r="A1296" s="17">
        <v>14572043</v>
      </c>
      <c r="B1296" s="2" t="s">
        <v>1159</v>
      </c>
      <c r="C1296" s="1">
        <v>2025001</v>
      </c>
      <c r="D1296" s="1">
        <v>2000345</v>
      </c>
      <c r="E1296" s="2" t="s">
        <v>34</v>
      </c>
      <c r="F1296" s="2" t="s">
        <v>142</v>
      </c>
      <c r="G1296" s="2" t="s">
        <v>36</v>
      </c>
      <c r="H1296" s="2" t="s">
        <v>37</v>
      </c>
      <c r="I1296" s="2" t="s">
        <v>38</v>
      </c>
      <c r="J1296" s="2" t="s">
        <v>103</v>
      </c>
      <c r="K1296" s="2" t="s">
        <v>28</v>
      </c>
      <c r="L1296" s="2" t="s">
        <v>1061</v>
      </c>
      <c r="M1296" s="2" t="s">
        <v>1062</v>
      </c>
      <c r="N1296" s="2" t="s">
        <v>1063</v>
      </c>
      <c r="O1296" s="3">
        <v>20</v>
      </c>
      <c r="P1296" s="3">
        <v>109.3682</v>
      </c>
      <c r="Q1296" s="3">
        <v>112</v>
      </c>
      <c r="R1296" s="3">
        <v>2240</v>
      </c>
      <c r="S1296" s="3">
        <v>2.6318000000000001</v>
      </c>
      <c r="T1296" s="3">
        <v>52.64</v>
      </c>
      <c r="U1296" s="3">
        <v>2.34</v>
      </c>
      <c r="V1296" s="2" t="s">
        <v>42</v>
      </c>
      <c r="W1296" s="2" t="s">
        <v>43</v>
      </c>
      <c r="X1296" s="2" t="s">
        <v>44</v>
      </c>
      <c r="Y1296" s="19" t="str">
        <f>VLOOKUP(G1296,'Verweis Kd-Gruppe'!$A$2:$B$8,2,FALSE)</f>
        <v>GRK</v>
      </c>
      <c r="Z1296" s="19" t="str">
        <f>VLOOKUP(J1296,'Verweis Art-Gruppe'!$A$2:$B$15,2,FALSE)</f>
        <v>Geräte</v>
      </c>
      <c r="AA1296" s="19" t="str">
        <f>VLOOKUP(W1296,'Verweis Vertreter'!$A$2:$B$24,2,FALSE)</f>
        <v>Sebastian Faber</v>
      </c>
      <c r="AB1296" s="12">
        <f t="shared" si="180"/>
        <v>20</v>
      </c>
      <c r="AC1296" s="12">
        <f t="shared" si="185"/>
        <v>109.3682</v>
      </c>
      <c r="AD1296" s="12">
        <f t="shared" si="186"/>
        <v>112</v>
      </c>
      <c r="AE1296" s="12">
        <f t="shared" si="181"/>
        <v>2240</v>
      </c>
      <c r="AF1296" s="12">
        <f t="shared" si="182"/>
        <v>2.6318000000000001</v>
      </c>
      <c r="AG1296" s="12">
        <f t="shared" si="183"/>
        <v>52.64</v>
      </c>
      <c r="AH1296" s="9">
        <f t="shared" si="187"/>
        <v>2.35E-2</v>
      </c>
      <c r="AI1296" s="14">
        <f>VLOOKUP(E1296,'Verweis Faktor'!$A:$B,2,FALSE)</f>
        <v>1</v>
      </c>
      <c r="AJ1296" s="14"/>
      <c r="AK1296" s="14" t="str">
        <f>IF(AL1296="Ja","Versandkosten",VLOOKUP(E1296,'Verweis Belegart'!$A$2:$B$9,2,FALSE))</f>
        <v>Hardware</v>
      </c>
      <c r="AL1296" s="14" t="str">
        <f t="shared" si="188"/>
        <v>Nein</v>
      </c>
      <c r="AM1296" s="14" t="str">
        <f t="shared" si="184"/>
        <v>Positiv</v>
      </c>
    </row>
    <row r="1297" spans="1:39" ht="17.25" customHeight="1" x14ac:dyDescent="0.35">
      <c r="A1297" s="17">
        <v>14572043</v>
      </c>
      <c r="B1297" s="2" t="s">
        <v>1159</v>
      </c>
      <c r="C1297" s="1">
        <v>2025001</v>
      </c>
      <c r="D1297" s="1">
        <v>2000345</v>
      </c>
      <c r="E1297" s="2" t="s">
        <v>34</v>
      </c>
      <c r="F1297" s="2" t="s">
        <v>142</v>
      </c>
      <c r="G1297" s="2" t="s">
        <v>36</v>
      </c>
      <c r="H1297" s="2" t="s">
        <v>37</v>
      </c>
      <c r="I1297" s="2" t="s">
        <v>38</v>
      </c>
      <c r="J1297" s="2" t="s">
        <v>103</v>
      </c>
      <c r="K1297" s="2" t="s">
        <v>45</v>
      </c>
      <c r="L1297" s="2" t="s">
        <v>323</v>
      </c>
      <c r="M1297" s="2" t="s">
        <v>324</v>
      </c>
      <c r="N1297" s="2" t="s">
        <v>325</v>
      </c>
      <c r="O1297" s="3">
        <v>20</v>
      </c>
      <c r="P1297" s="3">
        <v>181</v>
      </c>
      <c r="Q1297" s="3">
        <v>185</v>
      </c>
      <c r="R1297" s="3">
        <v>3700</v>
      </c>
      <c r="S1297" s="3">
        <v>4</v>
      </c>
      <c r="T1297" s="3">
        <v>80</v>
      </c>
      <c r="U1297" s="3">
        <v>2.16</v>
      </c>
      <c r="V1297" s="2" t="s">
        <v>42</v>
      </c>
      <c r="W1297" s="2" t="s">
        <v>43</v>
      </c>
      <c r="X1297" s="2" t="s">
        <v>44</v>
      </c>
      <c r="Y1297" s="19" t="str">
        <f>VLOOKUP(G1297,'Verweis Kd-Gruppe'!$A$2:$B$8,2,FALSE)</f>
        <v>GRK</v>
      </c>
      <c r="Z1297" s="19" t="str">
        <f>VLOOKUP(J1297,'Verweis Art-Gruppe'!$A$2:$B$15,2,FALSE)</f>
        <v>Geräte</v>
      </c>
      <c r="AA1297" s="19" t="str">
        <f>VLOOKUP(W1297,'Verweis Vertreter'!$A$2:$B$24,2,FALSE)</f>
        <v>Sebastian Faber</v>
      </c>
      <c r="AB1297" s="12">
        <f t="shared" si="180"/>
        <v>20</v>
      </c>
      <c r="AC1297" s="12">
        <f t="shared" si="185"/>
        <v>181</v>
      </c>
      <c r="AD1297" s="12">
        <f t="shared" si="186"/>
        <v>185</v>
      </c>
      <c r="AE1297" s="12">
        <f t="shared" si="181"/>
        <v>3700</v>
      </c>
      <c r="AF1297" s="12">
        <f t="shared" si="182"/>
        <v>4</v>
      </c>
      <c r="AG1297" s="12">
        <f t="shared" si="183"/>
        <v>80</v>
      </c>
      <c r="AH1297" s="9">
        <f t="shared" si="187"/>
        <v>2.1621621621621623E-2</v>
      </c>
      <c r="AI1297" s="14">
        <f>VLOOKUP(E1297,'Verweis Faktor'!$A:$B,2,FALSE)</f>
        <v>1</v>
      </c>
      <c r="AJ1297" s="14"/>
      <c r="AK1297" s="14" t="str">
        <f>IF(AL1297="Ja","Versandkosten",VLOOKUP(E1297,'Verweis Belegart'!$A$2:$B$9,2,FALSE))</f>
        <v>Hardware</v>
      </c>
      <c r="AL1297" s="14" t="str">
        <f t="shared" si="188"/>
        <v>Nein</v>
      </c>
      <c r="AM1297" s="14" t="str">
        <f t="shared" si="184"/>
        <v>Positiv</v>
      </c>
    </row>
    <row r="1298" spans="1:39" ht="17.25" customHeight="1" x14ac:dyDescent="0.35">
      <c r="A1298" s="17">
        <v>14572043</v>
      </c>
      <c r="B1298" s="2" t="s">
        <v>1159</v>
      </c>
      <c r="C1298" s="1">
        <v>2025001</v>
      </c>
      <c r="D1298" s="1">
        <v>2000345</v>
      </c>
      <c r="E1298" s="2" t="s">
        <v>34</v>
      </c>
      <c r="F1298" s="2" t="s">
        <v>142</v>
      </c>
      <c r="G1298" s="2" t="s">
        <v>36</v>
      </c>
      <c r="H1298" s="2" t="s">
        <v>37</v>
      </c>
      <c r="I1298" s="2" t="s">
        <v>38</v>
      </c>
      <c r="J1298" s="2" t="s">
        <v>103</v>
      </c>
      <c r="K1298" s="2" t="s">
        <v>49</v>
      </c>
      <c r="L1298" s="2" t="s">
        <v>60</v>
      </c>
      <c r="M1298" s="2" t="s">
        <v>61</v>
      </c>
      <c r="N1298" s="2" t="s">
        <v>62</v>
      </c>
      <c r="O1298" s="3">
        <v>20</v>
      </c>
      <c r="P1298" s="3">
        <v>149</v>
      </c>
      <c r="Q1298" s="3">
        <v>152</v>
      </c>
      <c r="R1298" s="3">
        <v>3040</v>
      </c>
      <c r="S1298" s="3">
        <v>3</v>
      </c>
      <c r="T1298" s="3">
        <v>60</v>
      </c>
      <c r="U1298" s="3">
        <v>1.97</v>
      </c>
      <c r="V1298" s="2" t="s">
        <v>42</v>
      </c>
      <c r="W1298" s="2" t="s">
        <v>43</v>
      </c>
      <c r="X1298" s="2" t="s">
        <v>44</v>
      </c>
      <c r="Y1298" s="19" t="str">
        <f>VLOOKUP(G1298,'Verweis Kd-Gruppe'!$A$2:$B$8,2,FALSE)</f>
        <v>GRK</v>
      </c>
      <c r="Z1298" s="19" t="str">
        <f>VLOOKUP(J1298,'Verweis Art-Gruppe'!$A$2:$B$15,2,FALSE)</f>
        <v>Geräte</v>
      </c>
      <c r="AA1298" s="19" t="str">
        <f>VLOOKUP(W1298,'Verweis Vertreter'!$A$2:$B$24,2,FALSE)</f>
        <v>Sebastian Faber</v>
      </c>
      <c r="AB1298" s="12">
        <f t="shared" si="180"/>
        <v>20</v>
      </c>
      <c r="AC1298" s="12">
        <f t="shared" si="185"/>
        <v>149</v>
      </c>
      <c r="AD1298" s="12">
        <f t="shared" si="186"/>
        <v>152</v>
      </c>
      <c r="AE1298" s="12">
        <f t="shared" si="181"/>
        <v>3040</v>
      </c>
      <c r="AF1298" s="12">
        <f t="shared" si="182"/>
        <v>3</v>
      </c>
      <c r="AG1298" s="12">
        <f t="shared" si="183"/>
        <v>60</v>
      </c>
      <c r="AH1298" s="9">
        <f t="shared" si="187"/>
        <v>1.9736842105263157E-2</v>
      </c>
      <c r="AI1298" s="14">
        <f>VLOOKUP(E1298,'Verweis Faktor'!$A:$B,2,FALSE)</f>
        <v>1</v>
      </c>
      <c r="AJ1298" s="14"/>
      <c r="AK1298" s="14" t="str">
        <f>IF(AL1298="Ja","Versandkosten",VLOOKUP(E1298,'Verweis Belegart'!$A$2:$B$9,2,FALSE))</f>
        <v>Hardware</v>
      </c>
      <c r="AL1298" s="14" t="str">
        <f t="shared" si="188"/>
        <v>Nein</v>
      </c>
      <c r="AM1298" s="14" t="str">
        <f t="shared" si="184"/>
        <v>Positiv</v>
      </c>
    </row>
    <row r="1299" spans="1:39" ht="17.25" customHeight="1" x14ac:dyDescent="0.35">
      <c r="A1299" s="17">
        <v>14572043</v>
      </c>
      <c r="B1299" s="2" t="s">
        <v>1159</v>
      </c>
      <c r="C1299" s="1">
        <v>2025001</v>
      </c>
      <c r="D1299" s="1">
        <v>2000345</v>
      </c>
      <c r="E1299" s="2" t="s">
        <v>34</v>
      </c>
      <c r="F1299" s="2" t="s">
        <v>142</v>
      </c>
      <c r="G1299" s="2" t="s">
        <v>36</v>
      </c>
      <c r="H1299" s="2" t="s">
        <v>37</v>
      </c>
      <c r="I1299" s="2" t="s">
        <v>38</v>
      </c>
      <c r="J1299" s="2" t="s">
        <v>103</v>
      </c>
      <c r="K1299" s="2" t="s">
        <v>79</v>
      </c>
      <c r="L1299" s="2" t="s">
        <v>500</v>
      </c>
      <c r="M1299" s="2" t="s">
        <v>501</v>
      </c>
      <c r="N1299" s="2" t="s">
        <v>502</v>
      </c>
      <c r="O1299" s="3">
        <v>10</v>
      </c>
      <c r="P1299" s="3">
        <v>471</v>
      </c>
      <c r="Q1299" s="3">
        <v>495</v>
      </c>
      <c r="R1299" s="3">
        <v>4950</v>
      </c>
      <c r="S1299" s="3">
        <v>24</v>
      </c>
      <c r="T1299" s="3">
        <v>240</v>
      </c>
      <c r="U1299" s="3">
        <v>4.84</v>
      </c>
      <c r="V1299" s="2" t="s">
        <v>42</v>
      </c>
      <c r="W1299" s="2" t="s">
        <v>43</v>
      </c>
      <c r="X1299" s="2" t="s">
        <v>44</v>
      </c>
      <c r="Y1299" s="19" t="str">
        <f>VLOOKUP(G1299,'Verweis Kd-Gruppe'!$A$2:$B$8,2,FALSE)</f>
        <v>GRK</v>
      </c>
      <c r="Z1299" s="19" t="str">
        <f>VLOOKUP(J1299,'Verweis Art-Gruppe'!$A$2:$B$15,2,FALSE)</f>
        <v>Geräte</v>
      </c>
      <c r="AA1299" s="19" t="str">
        <f>VLOOKUP(W1299,'Verweis Vertreter'!$A$2:$B$24,2,FALSE)</f>
        <v>Sebastian Faber</v>
      </c>
      <c r="AB1299" s="12">
        <f t="shared" si="180"/>
        <v>10</v>
      </c>
      <c r="AC1299" s="12">
        <f t="shared" si="185"/>
        <v>471</v>
      </c>
      <c r="AD1299" s="12">
        <f t="shared" si="186"/>
        <v>495</v>
      </c>
      <c r="AE1299" s="12">
        <f t="shared" si="181"/>
        <v>4950</v>
      </c>
      <c r="AF1299" s="12">
        <f t="shared" si="182"/>
        <v>24</v>
      </c>
      <c r="AG1299" s="12">
        <f t="shared" si="183"/>
        <v>240</v>
      </c>
      <c r="AH1299" s="9">
        <f t="shared" si="187"/>
        <v>4.8484848484848485E-2</v>
      </c>
      <c r="AI1299" s="14">
        <f>VLOOKUP(E1299,'Verweis Faktor'!$A:$B,2,FALSE)</f>
        <v>1</v>
      </c>
      <c r="AJ1299" s="14"/>
      <c r="AK1299" s="14" t="str">
        <f>IF(AL1299="Ja","Versandkosten",VLOOKUP(E1299,'Verweis Belegart'!$A$2:$B$9,2,FALSE))</f>
        <v>Hardware</v>
      </c>
      <c r="AL1299" s="14" t="str">
        <f t="shared" si="188"/>
        <v>Nein</v>
      </c>
      <c r="AM1299" s="14" t="str">
        <f t="shared" si="184"/>
        <v>Positiv</v>
      </c>
    </row>
    <row r="1300" spans="1:39" ht="17.25" customHeight="1" x14ac:dyDescent="0.35">
      <c r="A1300" s="17">
        <v>14572046</v>
      </c>
      <c r="B1300" s="2" t="s">
        <v>1159</v>
      </c>
      <c r="C1300" s="1">
        <v>2025001</v>
      </c>
      <c r="D1300" s="1">
        <v>2000346</v>
      </c>
      <c r="E1300" s="2" t="s">
        <v>34</v>
      </c>
      <c r="F1300" s="2" t="s">
        <v>182</v>
      </c>
      <c r="G1300" s="2" t="s">
        <v>36</v>
      </c>
      <c r="H1300" s="2" t="s">
        <v>1444</v>
      </c>
      <c r="I1300" s="2" t="s">
        <v>1445</v>
      </c>
      <c r="J1300" s="2" t="s">
        <v>103</v>
      </c>
      <c r="K1300" s="2" t="s">
        <v>28</v>
      </c>
      <c r="L1300" s="2" t="s">
        <v>1237</v>
      </c>
      <c r="M1300" s="2" t="s">
        <v>1238</v>
      </c>
      <c r="N1300" s="2" t="s">
        <v>1086</v>
      </c>
      <c r="O1300" s="3">
        <v>1</v>
      </c>
      <c r="P1300" s="3">
        <v>80.004400000000004</v>
      </c>
      <c r="Q1300" s="3">
        <v>93</v>
      </c>
      <c r="R1300" s="3">
        <v>93</v>
      </c>
      <c r="S1300" s="3">
        <v>12.9956</v>
      </c>
      <c r="T1300" s="3">
        <v>13</v>
      </c>
      <c r="U1300" s="3">
        <v>13.97</v>
      </c>
      <c r="V1300" s="2" t="s">
        <v>235</v>
      </c>
      <c r="W1300" s="2" t="s">
        <v>236</v>
      </c>
      <c r="X1300" s="2" t="s">
        <v>33</v>
      </c>
      <c r="Y1300" s="19" t="str">
        <f>VLOOKUP(G1300,'Verweis Kd-Gruppe'!$A$2:$B$8,2,FALSE)</f>
        <v>GRK</v>
      </c>
      <c r="Z1300" s="19" t="str">
        <f>VLOOKUP(J1300,'Verweis Art-Gruppe'!$A$2:$B$15,2,FALSE)</f>
        <v>Geräte</v>
      </c>
      <c r="AA1300" s="19" t="str">
        <f>VLOOKUP(W1300,'Verweis Vertreter'!$A$2:$B$24,2,FALSE)</f>
        <v>Patrick Verfürth</v>
      </c>
      <c r="AB1300" s="12">
        <f t="shared" si="180"/>
        <v>1</v>
      </c>
      <c r="AC1300" s="12">
        <f t="shared" si="185"/>
        <v>80.004400000000004</v>
      </c>
      <c r="AD1300" s="12">
        <f t="shared" si="186"/>
        <v>93</v>
      </c>
      <c r="AE1300" s="12">
        <f t="shared" si="181"/>
        <v>93</v>
      </c>
      <c r="AF1300" s="12">
        <f t="shared" si="182"/>
        <v>12.9956</v>
      </c>
      <c r="AG1300" s="12">
        <f t="shared" si="183"/>
        <v>13</v>
      </c>
      <c r="AH1300" s="9">
        <f t="shared" si="187"/>
        <v>0.13978494623655913</v>
      </c>
      <c r="AI1300" s="14">
        <f>VLOOKUP(E1300,'Verweis Faktor'!$A:$B,2,FALSE)</f>
        <v>1</v>
      </c>
      <c r="AJ1300" s="14"/>
      <c r="AK1300" s="14" t="str">
        <f>IF(AL1300="Ja","Versandkosten",VLOOKUP(E1300,'Verweis Belegart'!$A$2:$B$9,2,FALSE))</f>
        <v>Hardware</v>
      </c>
      <c r="AL1300" s="14" t="str">
        <f t="shared" si="188"/>
        <v>Nein</v>
      </c>
      <c r="AM1300" s="14" t="str">
        <f t="shared" si="184"/>
        <v>Positiv</v>
      </c>
    </row>
    <row r="1301" spans="1:39" ht="17.25" customHeight="1" x14ac:dyDescent="0.35">
      <c r="A1301" s="17">
        <v>14572046</v>
      </c>
      <c r="B1301" s="2" t="s">
        <v>1159</v>
      </c>
      <c r="C1301" s="1">
        <v>2025001</v>
      </c>
      <c r="D1301" s="1">
        <v>2000346</v>
      </c>
      <c r="E1301" s="2" t="s">
        <v>34</v>
      </c>
      <c r="F1301" s="2" t="s">
        <v>182</v>
      </c>
      <c r="G1301" s="2" t="s">
        <v>36</v>
      </c>
      <c r="H1301" s="2" t="s">
        <v>1444</v>
      </c>
      <c r="I1301" s="2" t="s">
        <v>1445</v>
      </c>
      <c r="J1301" s="2" t="s">
        <v>103</v>
      </c>
      <c r="K1301" s="2" t="s">
        <v>45</v>
      </c>
      <c r="L1301" s="2" t="s">
        <v>351</v>
      </c>
      <c r="M1301" s="2" t="s">
        <v>352</v>
      </c>
      <c r="N1301" s="2" t="s">
        <v>90</v>
      </c>
      <c r="O1301" s="3">
        <v>1</v>
      </c>
      <c r="P1301" s="3">
        <v>537</v>
      </c>
      <c r="Q1301" s="3">
        <v>554</v>
      </c>
      <c r="R1301" s="3">
        <v>554</v>
      </c>
      <c r="S1301" s="3">
        <v>17</v>
      </c>
      <c r="T1301" s="3">
        <v>17</v>
      </c>
      <c r="U1301" s="3">
        <v>3.06</v>
      </c>
      <c r="V1301" s="2" t="s">
        <v>235</v>
      </c>
      <c r="W1301" s="2" t="s">
        <v>236</v>
      </c>
      <c r="X1301" s="2" t="s">
        <v>33</v>
      </c>
      <c r="Y1301" s="19" t="str">
        <f>VLOOKUP(G1301,'Verweis Kd-Gruppe'!$A$2:$B$8,2,FALSE)</f>
        <v>GRK</v>
      </c>
      <c r="Z1301" s="19" t="str">
        <f>VLOOKUP(J1301,'Verweis Art-Gruppe'!$A$2:$B$15,2,FALSE)</f>
        <v>Geräte</v>
      </c>
      <c r="AA1301" s="19" t="str">
        <f>VLOOKUP(W1301,'Verweis Vertreter'!$A$2:$B$24,2,FALSE)</f>
        <v>Patrick Verfürth</v>
      </c>
      <c r="AB1301" s="12">
        <f t="shared" si="180"/>
        <v>1</v>
      </c>
      <c r="AC1301" s="12">
        <f t="shared" si="185"/>
        <v>537</v>
      </c>
      <c r="AD1301" s="12">
        <f t="shared" si="186"/>
        <v>554</v>
      </c>
      <c r="AE1301" s="12">
        <f t="shared" si="181"/>
        <v>554</v>
      </c>
      <c r="AF1301" s="12">
        <f t="shared" si="182"/>
        <v>17</v>
      </c>
      <c r="AG1301" s="12">
        <f t="shared" si="183"/>
        <v>17</v>
      </c>
      <c r="AH1301" s="9">
        <f t="shared" si="187"/>
        <v>3.0685920577617327E-2</v>
      </c>
      <c r="AI1301" s="14">
        <f>VLOOKUP(E1301,'Verweis Faktor'!$A:$B,2,FALSE)</f>
        <v>1</v>
      </c>
      <c r="AJ1301" s="14"/>
      <c r="AK1301" s="14" t="str">
        <f>IF(AL1301="Ja","Versandkosten",VLOOKUP(E1301,'Verweis Belegart'!$A$2:$B$9,2,FALSE))</f>
        <v>Hardware</v>
      </c>
      <c r="AL1301" s="14" t="str">
        <f t="shared" si="188"/>
        <v>Nein</v>
      </c>
      <c r="AM1301" s="14" t="str">
        <f t="shared" si="184"/>
        <v>Positiv</v>
      </c>
    </row>
    <row r="1302" spans="1:39" ht="17.25" customHeight="1" x14ac:dyDescent="0.35">
      <c r="A1302" s="17">
        <v>14572046</v>
      </c>
      <c r="B1302" s="2" t="s">
        <v>1159</v>
      </c>
      <c r="C1302" s="1">
        <v>2025001</v>
      </c>
      <c r="D1302" s="1">
        <v>2000346</v>
      </c>
      <c r="E1302" s="2" t="s">
        <v>34</v>
      </c>
      <c r="F1302" s="2" t="s">
        <v>182</v>
      </c>
      <c r="G1302" s="2" t="s">
        <v>36</v>
      </c>
      <c r="H1302" s="2" t="s">
        <v>1444</v>
      </c>
      <c r="I1302" s="2" t="s">
        <v>1445</v>
      </c>
      <c r="J1302" s="2" t="s">
        <v>103</v>
      </c>
      <c r="K1302" s="2" t="s">
        <v>49</v>
      </c>
      <c r="L1302" s="2" t="s">
        <v>915</v>
      </c>
      <c r="M1302" s="2" t="s">
        <v>916</v>
      </c>
      <c r="N1302" s="2" t="s">
        <v>917</v>
      </c>
      <c r="O1302" s="3">
        <v>15</v>
      </c>
      <c r="P1302" s="3">
        <v>192.4376</v>
      </c>
      <c r="Q1302" s="3">
        <v>207</v>
      </c>
      <c r="R1302" s="3">
        <v>3105</v>
      </c>
      <c r="S1302" s="3">
        <v>14.5624</v>
      </c>
      <c r="T1302" s="3">
        <v>218.44</v>
      </c>
      <c r="U1302" s="3">
        <v>7.03</v>
      </c>
      <c r="V1302" s="2" t="s">
        <v>235</v>
      </c>
      <c r="W1302" s="2" t="s">
        <v>236</v>
      </c>
      <c r="X1302" s="2" t="s">
        <v>33</v>
      </c>
      <c r="Y1302" s="19" t="str">
        <f>VLOOKUP(G1302,'Verweis Kd-Gruppe'!$A$2:$B$8,2,FALSE)</f>
        <v>GRK</v>
      </c>
      <c r="Z1302" s="19" t="str">
        <f>VLOOKUP(J1302,'Verweis Art-Gruppe'!$A$2:$B$15,2,FALSE)</f>
        <v>Geräte</v>
      </c>
      <c r="AA1302" s="19" t="str">
        <f>VLOOKUP(W1302,'Verweis Vertreter'!$A$2:$B$24,2,FALSE)</f>
        <v>Patrick Verfürth</v>
      </c>
      <c r="AB1302" s="12">
        <f t="shared" si="180"/>
        <v>15</v>
      </c>
      <c r="AC1302" s="12">
        <f t="shared" si="185"/>
        <v>192.4376</v>
      </c>
      <c r="AD1302" s="12">
        <f t="shared" si="186"/>
        <v>207</v>
      </c>
      <c r="AE1302" s="12">
        <f t="shared" si="181"/>
        <v>3105</v>
      </c>
      <c r="AF1302" s="12">
        <f t="shared" si="182"/>
        <v>14.5624</v>
      </c>
      <c r="AG1302" s="12">
        <f t="shared" si="183"/>
        <v>218.44</v>
      </c>
      <c r="AH1302" s="9">
        <f t="shared" si="187"/>
        <v>7.035104669887278E-2</v>
      </c>
      <c r="AI1302" s="14">
        <f>VLOOKUP(E1302,'Verweis Faktor'!$A:$B,2,FALSE)</f>
        <v>1</v>
      </c>
      <c r="AJ1302" s="14"/>
      <c r="AK1302" s="14" t="str">
        <f>IF(AL1302="Ja","Versandkosten",VLOOKUP(E1302,'Verweis Belegart'!$A$2:$B$9,2,FALSE))</f>
        <v>Hardware</v>
      </c>
      <c r="AL1302" s="14" t="str">
        <f t="shared" si="188"/>
        <v>Nein</v>
      </c>
      <c r="AM1302" s="14" t="str">
        <f t="shared" si="184"/>
        <v>Positiv</v>
      </c>
    </row>
    <row r="1303" spans="1:39" ht="17.25" customHeight="1" x14ac:dyDescent="0.35">
      <c r="A1303" s="17">
        <v>14572046</v>
      </c>
      <c r="B1303" s="2" t="s">
        <v>1159</v>
      </c>
      <c r="C1303" s="1">
        <v>2025001</v>
      </c>
      <c r="D1303" s="1">
        <v>2000346</v>
      </c>
      <c r="E1303" s="2" t="s">
        <v>34</v>
      </c>
      <c r="F1303" s="2" t="s">
        <v>182</v>
      </c>
      <c r="G1303" s="2" t="s">
        <v>36</v>
      </c>
      <c r="H1303" s="2" t="s">
        <v>1444</v>
      </c>
      <c r="I1303" s="2" t="s">
        <v>1445</v>
      </c>
      <c r="J1303" s="2" t="s">
        <v>103</v>
      </c>
      <c r="K1303" s="2" t="s">
        <v>79</v>
      </c>
      <c r="L1303" s="2" t="s">
        <v>50</v>
      </c>
      <c r="M1303" s="2" t="s">
        <v>51</v>
      </c>
      <c r="N1303" s="2" t="s">
        <v>52</v>
      </c>
      <c r="O1303" s="3">
        <v>10</v>
      </c>
      <c r="P1303" s="3">
        <v>143.50120000000001</v>
      </c>
      <c r="Q1303" s="3">
        <v>153</v>
      </c>
      <c r="R1303" s="3">
        <v>1530</v>
      </c>
      <c r="S1303" s="3">
        <v>9.4987999999999992</v>
      </c>
      <c r="T1303" s="3">
        <v>94.99</v>
      </c>
      <c r="U1303" s="3">
        <v>6.2</v>
      </c>
      <c r="V1303" s="2" t="s">
        <v>235</v>
      </c>
      <c r="W1303" s="2" t="s">
        <v>236</v>
      </c>
      <c r="X1303" s="2" t="s">
        <v>33</v>
      </c>
      <c r="Y1303" s="19" t="str">
        <f>VLOOKUP(G1303,'Verweis Kd-Gruppe'!$A$2:$B$8,2,FALSE)</f>
        <v>GRK</v>
      </c>
      <c r="Z1303" s="19" t="str">
        <f>VLOOKUP(J1303,'Verweis Art-Gruppe'!$A$2:$B$15,2,FALSE)</f>
        <v>Geräte</v>
      </c>
      <c r="AA1303" s="19" t="str">
        <f>VLOOKUP(W1303,'Verweis Vertreter'!$A$2:$B$24,2,FALSE)</f>
        <v>Patrick Verfürth</v>
      </c>
      <c r="AB1303" s="12">
        <f t="shared" si="180"/>
        <v>10</v>
      </c>
      <c r="AC1303" s="12">
        <f t="shared" si="185"/>
        <v>143.50120000000001</v>
      </c>
      <c r="AD1303" s="12">
        <f t="shared" si="186"/>
        <v>153</v>
      </c>
      <c r="AE1303" s="12">
        <f t="shared" si="181"/>
        <v>1530</v>
      </c>
      <c r="AF1303" s="12">
        <f t="shared" si="182"/>
        <v>9.4987999999999992</v>
      </c>
      <c r="AG1303" s="12">
        <f t="shared" si="183"/>
        <v>94.99</v>
      </c>
      <c r="AH1303" s="9">
        <f t="shared" si="187"/>
        <v>6.2084967320261433E-2</v>
      </c>
      <c r="AI1303" s="14">
        <f>VLOOKUP(E1303,'Verweis Faktor'!$A:$B,2,FALSE)</f>
        <v>1</v>
      </c>
      <c r="AJ1303" s="14"/>
      <c r="AK1303" s="14" t="str">
        <f>IF(AL1303="Ja","Versandkosten",VLOOKUP(E1303,'Verweis Belegart'!$A$2:$B$9,2,FALSE))</f>
        <v>Hardware</v>
      </c>
      <c r="AL1303" s="14" t="str">
        <f t="shared" si="188"/>
        <v>Nein</v>
      </c>
      <c r="AM1303" s="14" t="str">
        <f t="shared" si="184"/>
        <v>Positiv</v>
      </c>
    </row>
    <row r="1304" spans="1:39" ht="17.25" customHeight="1" x14ac:dyDescent="0.35">
      <c r="A1304" s="17">
        <v>14572046</v>
      </c>
      <c r="B1304" s="2" t="s">
        <v>1159</v>
      </c>
      <c r="C1304" s="1">
        <v>2025001</v>
      </c>
      <c r="D1304" s="1">
        <v>2000346</v>
      </c>
      <c r="E1304" s="2" t="s">
        <v>34</v>
      </c>
      <c r="F1304" s="2" t="s">
        <v>182</v>
      </c>
      <c r="G1304" s="2" t="s">
        <v>36</v>
      </c>
      <c r="H1304" s="2" t="s">
        <v>1444</v>
      </c>
      <c r="I1304" s="2" t="s">
        <v>1445</v>
      </c>
      <c r="J1304" s="2" t="s">
        <v>103</v>
      </c>
      <c r="K1304" s="2" t="s">
        <v>83</v>
      </c>
      <c r="L1304" s="2" t="s">
        <v>425</v>
      </c>
      <c r="M1304" s="2" t="s">
        <v>426</v>
      </c>
      <c r="N1304" s="2" t="s">
        <v>52</v>
      </c>
      <c r="O1304" s="3">
        <v>10</v>
      </c>
      <c r="P1304" s="3">
        <v>157.57689999999999</v>
      </c>
      <c r="Q1304" s="3">
        <v>153</v>
      </c>
      <c r="R1304" s="3">
        <v>1530</v>
      </c>
      <c r="S1304" s="3">
        <v>-4.5769000000000002</v>
      </c>
      <c r="T1304" s="3">
        <v>-45.77</v>
      </c>
      <c r="U1304" s="3">
        <v>-2.99</v>
      </c>
      <c r="V1304" s="2" t="s">
        <v>235</v>
      </c>
      <c r="W1304" s="2" t="s">
        <v>236</v>
      </c>
      <c r="X1304" s="2" t="s">
        <v>33</v>
      </c>
      <c r="Y1304" s="19" t="str">
        <f>VLOOKUP(G1304,'Verweis Kd-Gruppe'!$A$2:$B$8,2,FALSE)</f>
        <v>GRK</v>
      </c>
      <c r="Z1304" s="19" t="str">
        <f>VLOOKUP(J1304,'Verweis Art-Gruppe'!$A$2:$B$15,2,FALSE)</f>
        <v>Geräte</v>
      </c>
      <c r="AA1304" s="19" t="str">
        <f>VLOOKUP(W1304,'Verweis Vertreter'!$A$2:$B$24,2,FALSE)</f>
        <v>Patrick Verfürth</v>
      </c>
      <c r="AB1304" s="12">
        <f t="shared" si="180"/>
        <v>10</v>
      </c>
      <c r="AC1304" s="12">
        <f t="shared" si="185"/>
        <v>157.57689999999999</v>
      </c>
      <c r="AD1304" s="12">
        <f t="shared" si="186"/>
        <v>153</v>
      </c>
      <c r="AE1304" s="12">
        <f t="shared" si="181"/>
        <v>1530</v>
      </c>
      <c r="AF1304" s="12">
        <f t="shared" si="182"/>
        <v>-4.5769000000000002</v>
      </c>
      <c r="AG1304" s="12">
        <f t="shared" si="183"/>
        <v>-45.77</v>
      </c>
      <c r="AH1304" s="9">
        <f t="shared" si="187"/>
        <v>-2.9915032679738565E-2</v>
      </c>
      <c r="AI1304" s="14">
        <f>VLOOKUP(E1304,'Verweis Faktor'!$A:$B,2,FALSE)</f>
        <v>1</v>
      </c>
      <c r="AJ1304" s="14"/>
      <c r="AK1304" s="14" t="str">
        <f>IF(AL1304="Ja","Versandkosten",VLOOKUP(E1304,'Verweis Belegart'!$A$2:$B$9,2,FALSE))</f>
        <v>Hardware</v>
      </c>
      <c r="AL1304" s="14" t="str">
        <f t="shared" si="188"/>
        <v>Nein</v>
      </c>
      <c r="AM1304" s="14" t="str">
        <f t="shared" si="184"/>
        <v>Negativ</v>
      </c>
    </row>
    <row r="1305" spans="1:39" ht="17.25" customHeight="1" x14ac:dyDescent="0.35">
      <c r="A1305" s="17">
        <v>14572046</v>
      </c>
      <c r="B1305" s="2" t="s">
        <v>1159</v>
      </c>
      <c r="C1305" s="1">
        <v>2025001</v>
      </c>
      <c r="D1305" s="1">
        <v>2000346</v>
      </c>
      <c r="E1305" s="2" t="s">
        <v>34</v>
      </c>
      <c r="F1305" s="2" t="s">
        <v>182</v>
      </c>
      <c r="G1305" s="2" t="s">
        <v>36</v>
      </c>
      <c r="H1305" s="2" t="s">
        <v>1444</v>
      </c>
      <c r="I1305" s="2" t="s">
        <v>1445</v>
      </c>
      <c r="J1305" s="2" t="s">
        <v>103</v>
      </c>
      <c r="K1305" s="2" t="s">
        <v>87</v>
      </c>
      <c r="L1305" s="2" t="s">
        <v>116</v>
      </c>
      <c r="M1305" s="2" t="s">
        <v>117</v>
      </c>
      <c r="N1305" s="2" t="s">
        <v>106</v>
      </c>
      <c r="O1305" s="3">
        <v>1</v>
      </c>
      <c r="P1305" s="3">
        <v>285</v>
      </c>
      <c r="Q1305" s="3">
        <v>312</v>
      </c>
      <c r="R1305" s="3">
        <v>312</v>
      </c>
      <c r="S1305" s="3">
        <v>27</v>
      </c>
      <c r="T1305" s="3">
        <v>27</v>
      </c>
      <c r="U1305" s="3">
        <v>8.65</v>
      </c>
      <c r="V1305" s="2" t="s">
        <v>235</v>
      </c>
      <c r="W1305" s="2" t="s">
        <v>236</v>
      </c>
      <c r="X1305" s="2" t="s">
        <v>33</v>
      </c>
      <c r="Y1305" s="19" t="str">
        <f>VLOOKUP(G1305,'Verweis Kd-Gruppe'!$A$2:$B$8,2,FALSE)</f>
        <v>GRK</v>
      </c>
      <c r="Z1305" s="19" t="str">
        <f>VLOOKUP(J1305,'Verweis Art-Gruppe'!$A$2:$B$15,2,FALSE)</f>
        <v>Geräte</v>
      </c>
      <c r="AA1305" s="19" t="str">
        <f>VLOOKUP(W1305,'Verweis Vertreter'!$A$2:$B$24,2,FALSE)</f>
        <v>Patrick Verfürth</v>
      </c>
      <c r="AB1305" s="12">
        <f t="shared" si="180"/>
        <v>1</v>
      </c>
      <c r="AC1305" s="12">
        <f t="shared" si="185"/>
        <v>285</v>
      </c>
      <c r="AD1305" s="12">
        <f t="shared" si="186"/>
        <v>312</v>
      </c>
      <c r="AE1305" s="12">
        <f t="shared" si="181"/>
        <v>312</v>
      </c>
      <c r="AF1305" s="12">
        <f t="shared" si="182"/>
        <v>27</v>
      </c>
      <c r="AG1305" s="12">
        <f t="shared" si="183"/>
        <v>27</v>
      </c>
      <c r="AH1305" s="9">
        <f t="shared" si="187"/>
        <v>8.6538461538461536E-2</v>
      </c>
      <c r="AI1305" s="14">
        <f>VLOOKUP(E1305,'Verweis Faktor'!$A:$B,2,FALSE)</f>
        <v>1</v>
      </c>
      <c r="AJ1305" s="14"/>
      <c r="AK1305" s="14" t="str">
        <f>IF(AL1305="Ja","Versandkosten",VLOOKUP(E1305,'Verweis Belegart'!$A$2:$B$9,2,FALSE))</f>
        <v>Hardware</v>
      </c>
      <c r="AL1305" s="14" t="str">
        <f t="shared" si="188"/>
        <v>Nein</v>
      </c>
      <c r="AM1305" s="14" t="str">
        <f t="shared" si="184"/>
        <v>Positiv</v>
      </c>
    </row>
    <row r="1306" spans="1:39" ht="17.25" customHeight="1" x14ac:dyDescent="0.35">
      <c r="A1306" s="17">
        <v>14572002</v>
      </c>
      <c r="B1306" s="2" t="s">
        <v>1159</v>
      </c>
      <c r="C1306" s="1">
        <v>2025001</v>
      </c>
      <c r="D1306" s="1">
        <v>2000347</v>
      </c>
      <c r="E1306" s="2" t="s">
        <v>34</v>
      </c>
      <c r="F1306" s="2" t="s">
        <v>53</v>
      </c>
      <c r="G1306" s="2" t="s">
        <v>36</v>
      </c>
      <c r="H1306" s="2" t="s">
        <v>190</v>
      </c>
      <c r="I1306" s="2" t="s">
        <v>191</v>
      </c>
      <c r="J1306" s="2" t="s">
        <v>304</v>
      </c>
      <c r="K1306" s="2" t="s">
        <v>28</v>
      </c>
      <c r="L1306" s="2" t="s">
        <v>389</v>
      </c>
      <c r="M1306" s="2" t="s">
        <v>390</v>
      </c>
      <c r="N1306" s="2" t="s">
        <v>391</v>
      </c>
      <c r="O1306" s="3">
        <v>2</v>
      </c>
      <c r="P1306" s="3">
        <v>19.79</v>
      </c>
      <c r="Q1306" s="3">
        <v>23.12</v>
      </c>
      <c r="R1306" s="3">
        <v>46.24</v>
      </c>
      <c r="S1306" s="3">
        <v>3.33</v>
      </c>
      <c r="T1306" s="3">
        <v>6.66</v>
      </c>
      <c r="U1306" s="3">
        <v>14.4</v>
      </c>
      <c r="V1306" s="2" t="s">
        <v>195</v>
      </c>
      <c r="W1306" s="2" t="s">
        <v>196</v>
      </c>
      <c r="X1306" s="2" t="s">
        <v>197</v>
      </c>
      <c r="Y1306" s="19" t="str">
        <f>VLOOKUP(G1306,'Verweis Kd-Gruppe'!$A$2:$B$8,2,FALSE)</f>
        <v>GRK</v>
      </c>
      <c r="Z1306" s="19" t="str">
        <f>VLOOKUP(J1306,'Verweis Art-Gruppe'!$A$2:$B$15,2,FALSE)</f>
        <v>Zubehör</v>
      </c>
      <c r="AA1306" s="19" t="str">
        <f>VLOOKUP(W1306,'Verweis Vertreter'!$A$2:$B$24,2,FALSE)</f>
        <v>Akin Erdem</v>
      </c>
      <c r="AB1306" s="12">
        <f t="shared" si="180"/>
        <v>2</v>
      </c>
      <c r="AC1306" s="12">
        <f t="shared" si="185"/>
        <v>19.79</v>
      </c>
      <c r="AD1306" s="12">
        <f t="shared" si="186"/>
        <v>23.12</v>
      </c>
      <c r="AE1306" s="12">
        <f t="shared" si="181"/>
        <v>46.24</v>
      </c>
      <c r="AF1306" s="12">
        <f t="shared" si="182"/>
        <v>3.33</v>
      </c>
      <c r="AG1306" s="12">
        <f t="shared" si="183"/>
        <v>6.66</v>
      </c>
      <c r="AH1306" s="9">
        <f t="shared" si="187"/>
        <v>0.1440311418685121</v>
      </c>
      <c r="AI1306" s="14">
        <f>VLOOKUP(E1306,'Verweis Faktor'!$A:$B,2,FALSE)</f>
        <v>1</v>
      </c>
      <c r="AJ1306" s="14"/>
      <c r="AK1306" s="14" t="str">
        <f>IF(AL1306="Ja","Versandkosten",VLOOKUP(E1306,'Verweis Belegart'!$A$2:$B$9,2,FALSE))</f>
        <v>Hardware</v>
      </c>
      <c r="AL1306" s="14" t="str">
        <f t="shared" si="188"/>
        <v>Nein</v>
      </c>
      <c r="AM1306" s="14" t="str">
        <f t="shared" si="184"/>
        <v>Positiv</v>
      </c>
    </row>
    <row r="1307" spans="1:39" ht="17.25" customHeight="1" x14ac:dyDescent="0.35">
      <c r="A1307" s="17">
        <v>14572002</v>
      </c>
      <c r="B1307" s="2" t="s">
        <v>1159</v>
      </c>
      <c r="C1307" s="1">
        <v>2025001</v>
      </c>
      <c r="D1307" s="1">
        <v>2000347</v>
      </c>
      <c r="E1307" s="2" t="s">
        <v>34</v>
      </c>
      <c r="F1307" s="2" t="s">
        <v>53</v>
      </c>
      <c r="G1307" s="2" t="s">
        <v>36</v>
      </c>
      <c r="H1307" s="2" t="s">
        <v>190</v>
      </c>
      <c r="I1307" s="2" t="s">
        <v>191</v>
      </c>
      <c r="J1307" s="2" t="s">
        <v>103</v>
      </c>
      <c r="K1307" s="2" t="s">
        <v>45</v>
      </c>
      <c r="L1307" s="2" t="s">
        <v>1446</v>
      </c>
      <c r="M1307" s="2" t="s">
        <v>1447</v>
      </c>
      <c r="N1307" s="2" t="s">
        <v>1448</v>
      </c>
      <c r="O1307" s="3">
        <v>1</v>
      </c>
      <c r="P1307" s="3">
        <v>385</v>
      </c>
      <c r="Q1307" s="3">
        <v>417.07</v>
      </c>
      <c r="R1307" s="3">
        <v>417.07</v>
      </c>
      <c r="S1307" s="3">
        <v>32.07</v>
      </c>
      <c r="T1307" s="3">
        <v>32.07</v>
      </c>
      <c r="U1307" s="3">
        <v>7.68</v>
      </c>
      <c r="V1307" s="2" t="s">
        <v>195</v>
      </c>
      <c r="W1307" s="2" t="s">
        <v>196</v>
      </c>
      <c r="X1307" s="2" t="s">
        <v>197</v>
      </c>
      <c r="Y1307" s="19" t="str">
        <f>VLOOKUP(G1307,'Verweis Kd-Gruppe'!$A$2:$B$8,2,FALSE)</f>
        <v>GRK</v>
      </c>
      <c r="Z1307" s="19" t="str">
        <f>VLOOKUP(J1307,'Verweis Art-Gruppe'!$A$2:$B$15,2,FALSE)</f>
        <v>Geräte</v>
      </c>
      <c r="AA1307" s="19" t="str">
        <f>VLOOKUP(W1307,'Verweis Vertreter'!$A$2:$B$24,2,FALSE)</f>
        <v>Akin Erdem</v>
      </c>
      <c r="AB1307" s="12">
        <f t="shared" si="180"/>
        <v>1</v>
      </c>
      <c r="AC1307" s="12">
        <f t="shared" si="185"/>
        <v>385</v>
      </c>
      <c r="AD1307" s="12">
        <f t="shared" si="186"/>
        <v>417.07</v>
      </c>
      <c r="AE1307" s="12">
        <f t="shared" si="181"/>
        <v>417.07</v>
      </c>
      <c r="AF1307" s="12">
        <f t="shared" si="182"/>
        <v>32.07</v>
      </c>
      <c r="AG1307" s="12">
        <f t="shared" si="183"/>
        <v>32.07</v>
      </c>
      <c r="AH1307" s="9">
        <f t="shared" si="187"/>
        <v>7.6893567027117748E-2</v>
      </c>
      <c r="AI1307" s="14">
        <f>VLOOKUP(E1307,'Verweis Faktor'!$A:$B,2,FALSE)</f>
        <v>1</v>
      </c>
      <c r="AJ1307" s="14"/>
      <c r="AK1307" s="14" t="str">
        <f>IF(AL1307="Ja","Versandkosten",VLOOKUP(E1307,'Verweis Belegart'!$A$2:$B$9,2,FALSE))</f>
        <v>Hardware</v>
      </c>
      <c r="AL1307" s="14" t="str">
        <f t="shared" si="188"/>
        <v>Nein</v>
      </c>
      <c r="AM1307" s="14" t="str">
        <f t="shared" si="184"/>
        <v>Positiv</v>
      </c>
    </row>
    <row r="1308" spans="1:39" ht="17.25" customHeight="1" x14ac:dyDescent="0.35">
      <c r="A1308" s="17">
        <v>14572002</v>
      </c>
      <c r="B1308" s="2" t="s">
        <v>1159</v>
      </c>
      <c r="C1308" s="1">
        <v>2025001</v>
      </c>
      <c r="D1308" s="1">
        <v>2000347</v>
      </c>
      <c r="E1308" s="2" t="s">
        <v>34</v>
      </c>
      <c r="F1308" s="2" t="s">
        <v>53</v>
      </c>
      <c r="G1308" s="2" t="s">
        <v>36</v>
      </c>
      <c r="H1308" s="2" t="s">
        <v>190</v>
      </c>
      <c r="I1308" s="2" t="s">
        <v>191</v>
      </c>
      <c r="J1308" s="2" t="s">
        <v>304</v>
      </c>
      <c r="K1308" s="2" t="s">
        <v>49</v>
      </c>
      <c r="L1308" s="2" t="s">
        <v>208</v>
      </c>
      <c r="M1308" s="2" t="s">
        <v>209</v>
      </c>
      <c r="N1308" s="2" t="s">
        <v>210</v>
      </c>
      <c r="O1308" s="3">
        <v>1</v>
      </c>
      <c r="P1308" s="3">
        <v>170</v>
      </c>
      <c r="Q1308" s="3">
        <v>190.95</v>
      </c>
      <c r="R1308" s="3">
        <v>190.95</v>
      </c>
      <c r="S1308" s="3">
        <v>20.95</v>
      </c>
      <c r="T1308" s="3">
        <v>20.95</v>
      </c>
      <c r="U1308" s="3">
        <v>10.97</v>
      </c>
      <c r="V1308" s="2" t="s">
        <v>195</v>
      </c>
      <c r="W1308" s="2" t="s">
        <v>196</v>
      </c>
      <c r="X1308" s="2" t="s">
        <v>197</v>
      </c>
      <c r="Y1308" s="19" t="str">
        <f>VLOOKUP(G1308,'Verweis Kd-Gruppe'!$A$2:$B$8,2,FALSE)</f>
        <v>GRK</v>
      </c>
      <c r="Z1308" s="19" t="str">
        <f>VLOOKUP(J1308,'Verweis Art-Gruppe'!$A$2:$B$15,2,FALSE)</f>
        <v>Zubehör</v>
      </c>
      <c r="AA1308" s="19" t="str">
        <f>VLOOKUP(W1308,'Verweis Vertreter'!$A$2:$B$24,2,FALSE)</f>
        <v>Akin Erdem</v>
      </c>
      <c r="AB1308" s="12">
        <f t="shared" si="180"/>
        <v>1</v>
      </c>
      <c r="AC1308" s="12">
        <f t="shared" si="185"/>
        <v>170</v>
      </c>
      <c r="AD1308" s="12">
        <f t="shared" si="186"/>
        <v>190.95</v>
      </c>
      <c r="AE1308" s="12">
        <f t="shared" si="181"/>
        <v>190.95</v>
      </c>
      <c r="AF1308" s="12">
        <f t="shared" si="182"/>
        <v>20.95</v>
      </c>
      <c r="AG1308" s="12">
        <f t="shared" si="183"/>
        <v>20.95</v>
      </c>
      <c r="AH1308" s="9">
        <f t="shared" si="187"/>
        <v>0.10971458496988741</v>
      </c>
      <c r="AI1308" s="14">
        <f>VLOOKUP(E1308,'Verweis Faktor'!$A:$B,2,FALSE)</f>
        <v>1</v>
      </c>
      <c r="AJ1308" s="14"/>
      <c r="AK1308" s="14" t="str">
        <f>IF(AL1308="Ja","Versandkosten",VLOOKUP(E1308,'Verweis Belegart'!$A$2:$B$9,2,FALSE))</f>
        <v>Hardware</v>
      </c>
      <c r="AL1308" s="14" t="str">
        <f t="shared" si="188"/>
        <v>Nein</v>
      </c>
      <c r="AM1308" s="14" t="str">
        <f t="shared" si="184"/>
        <v>Positiv</v>
      </c>
    </row>
    <row r="1309" spans="1:39" ht="17.25" customHeight="1" x14ac:dyDescent="0.35">
      <c r="A1309" s="17">
        <v>14572002</v>
      </c>
      <c r="B1309" s="2" t="s">
        <v>1159</v>
      </c>
      <c r="C1309" s="1">
        <v>2025001</v>
      </c>
      <c r="D1309" s="1">
        <v>2000347</v>
      </c>
      <c r="E1309" s="2" t="s">
        <v>34</v>
      </c>
      <c r="F1309" s="2" t="s">
        <v>53</v>
      </c>
      <c r="G1309" s="2" t="s">
        <v>36</v>
      </c>
      <c r="H1309" s="2" t="s">
        <v>190</v>
      </c>
      <c r="I1309" s="2" t="s">
        <v>191</v>
      </c>
      <c r="J1309" s="2" t="s">
        <v>304</v>
      </c>
      <c r="K1309" s="2" t="s">
        <v>79</v>
      </c>
      <c r="L1309" s="2" t="s">
        <v>1449</v>
      </c>
      <c r="M1309" s="2" t="s">
        <v>1450</v>
      </c>
      <c r="N1309" s="2" t="s">
        <v>1451</v>
      </c>
      <c r="O1309" s="3">
        <v>1</v>
      </c>
      <c r="P1309" s="3">
        <v>188.0086</v>
      </c>
      <c r="Q1309" s="3">
        <v>201</v>
      </c>
      <c r="R1309" s="3">
        <v>201</v>
      </c>
      <c r="S1309" s="3">
        <v>12.991400000000001</v>
      </c>
      <c r="T1309" s="3">
        <v>12.99</v>
      </c>
      <c r="U1309" s="3">
        <v>6.46</v>
      </c>
      <c r="V1309" s="2" t="s">
        <v>195</v>
      </c>
      <c r="W1309" s="2" t="s">
        <v>196</v>
      </c>
      <c r="X1309" s="2" t="s">
        <v>197</v>
      </c>
      <c r="Y1309" s="19" t="str">
        <f>VLOOKUP(G1309,'Verweis Kd-Gruppe'!$A$2:$B$8,2,FALSE)</f>
        <v>GRK</v>
      </c>
      <c r="Z1309" s="19" t="str">
        <f>VLOOKUP(J1309,'Verweis Art-Gruppe'!$A$2:$B$15,2,FALSE)</f>
        <v>Zubehör</v>
      </c>
      <c r="AA1309" s="19" t="str">
        <f>VLOOKUP(W1309,'Verweis Vertreter'!$A$2:$B$24,2,FALSE)</f>
        <v>Akin Erdem</v>
      </c>
      <c r="AB1309" s="12">
        <f t="shared" si="180"/>
        <v>1</v>
      </c>
      <c r="AC1309" s="12">
        <f t="shared" si="185"/>
        <v>188.0086</v>
      </c>
      <c r="AD1309" s="12">
        <f t="shared" si="186"/>
        <v>201</v>
      </c>
      <c r="AE1309" s="12">
        <f t="shared" si="181"/>
        <v>201</v>
      </c>
      <c r="AF1309" s="12">
        <f t="shared" si="182"/>
        <v>12.991400000000001</v>
      </c>
      <c r="AG1309" s="12">
        <f t="shared" si="183"/>
        <v>12.99</v>
      </c>
      <c r="AH1309" s="9">
        <f t="shared" si="187"/>
        <v>6.4626865671641789E-2</v>
      </c>
      <c r="AI1309" s="14">
        <f>VLOOKUP(E1309,'Verweis Faktor'!$A:$B,2,FALSE)</f>
        <v>1</v>
      </c>
      <c r="AJ1309" s="14"/>
      <c r="AK1309" s="14" t="str">
        <f>IF(AL1309="Ja","Versandkosten",VLOOKUP(E1309,'Verweis Belegart'!$A$2:$B$9,2,FALSE))</f>
        <v>Hardware</v>
      </c>
      <c r="AL1309" s="14" t="str">
        <f t="shared" si="188"/>
        <v>Nein</v>
      </c>
      <c r="AM1309" s="14" t="str">
        <f t="shared" si="184"/>
        <v>Positiv</v>
      </c>
    </row>
    <row r="1310" spans="1:39" ht="17.25" customHeight="1" x14ac:dyDescent="0.35">
      <c r="A1310" s="17">
        <v>14572002</v>
      </c>
      <c r="B1310" s="2" t="s">
        <v>1159</v>
      </c>
      <c r="C1310" s="1">
        <v>2025001</v>
      </c>
      <c r="D1310" s="1">
        <v>2000347</v>
      </c>
      <c r="E1310" s="2" t="s">
        <v>34</v>
      </c>
      <c r="F1310" s="2" t="s">
        <v>53</v>
      </c>
      <c r="G1310" s="2" t="s">
        <v>36</v>
      </c>
      <c r="H1310" s="2" t="s">
        <v>190</v>
      </c>
      <c r="I1310" s="2" t="s">
        <v>191</v>
      </c>
      <c r="J1310" s="2" t="s">
        <v>304</v>
      </c>
      <c r="K1310" s="2" t="s">
        <v>83</v>
      </c>
      <c r="L1310" s="2" t="s">
        <v>211</v>
      </c>
      <c r="M1310" s="2" t="s">
        <v>212</v>
      </c>
      <c r="N1310" s="2" t="s">
        <v>213</v>
      </c>
      <c r="O1310" s="3">
        <v>5</v>
      </c>
      <c r="P1310" s="3">
        <v>16.010000000000002</v>
      </c>
      <c r="Q1310" s="3">
        <v>18.09</v>
      </c>
      <c r="R1310" s="3">
        <v>90.45</v>
      </c>
      <c r="S1310" s="3">
        <v>2.08</v>
      </c>
      <c r="T1310" s="3">
        <v>10.4</v>
      </c>
      <c r="U1310" s="3">
        <v>11.49</v>
      </c>
      <c r="V1310" s="2" t="s">
        <v>195</v>
      </c>
      <c r="W1310" s="2" t="s">
        <v>196</v>
      </c>
      <c r="X1310" s="2" t="s">
        <v>197</v>
      </c>
      <c r="Y1310" s="19" t="str">
        <f>VLOOKUP(G1310,'Verweis Kd-Gruppe'!$A$2:$B$8,2,FALSE)</f>
        <v>GRK</v>
      </c>
      <c r="Z1310" s="19" t="str">
        <f>VLOOKUP(J1310,'Verweis Art-Gruppe'!$A$2:$B$15,2,FALSE)</f>
        <v>Zubehör</v>
      </c>
      <c r="AA1310" s="19" t="str">
        <f>VLOOKUP(W1310,'Verweis Vertreter'!$A$2:$B$24,2,FALSE)</f>
        <v>Akin Erdem</v>
      </c>
      <c r="AB1310" s="12">
        <f t="shared" si="180"/>
        <v>5</v>
      </c>
      <c r="AC1310" s="12">
        <f t="shared" si="185"/>
        <v>16.010000000000002</v>
      </c>
      <c r="AD1310" s="12">
        <f t="shared" si="186"/>
        <v>18.09</v>
      </c>
      <c r="AE1310" s="12">
        <f t="shared" si="181"/>
        <v>90.45</v>
      </c>
      <c r="AF1310" s="12">
        <f t="shared" si="182"/>
        <v>2.08</v>
      </c>
      <c r="AG1310" s="12">
        <f t="shared" si="183"/>
        <v>10.4</v>
      </c>
      <c r="AH1310" s="9">
        <f t="shared" si="187"/>
        <v>0.11498065229408513</v>
      </c>
      <c r="AI1310" s="14">
        <f>VLOOKUP(E1310,'Verweis Faktor'!$A:$B,2,FALSE)</f>
        <v>1</v>
      </c>
      <c r="AJ1310" s="14"/>
      <c r="AK1310" s="14" t="str">
        <f>IF(AL1310="Ja","Versandkosten",VLOOKUP(E1310,'Verweis Belegart'!$A$2:$B$9,2,FALSE))</f>
        <v>Hardware</v>
      </c>
      <c r="AL1310" s="14" t="str">
        <f t="shared" si="188"/>
        <v>Nein</v>
      </c>
      <c r="AM1310" s="14" t="str">
        <f t="shared" si="184"/>
        <v>Positiv</v>
      </c>
    </row>
    <row r="1311" spans="1:39" ht="17.25" customHeight="1" x14ac:dyDescent="0.35">
      <c r="A1311" s="17">
        <v>14572002</v>
      </c>
      <c r="B1311" s="2" t="s">
        <v>1159</v>
      </c>
      <c r="C1311" s="1">
        <v>2025001</v>
      </c>
      <c r="D1311" s="1">
        <v>2000347</v>
      </c>
      <c r="E1311" s="2" t="s">
        <v>34</v>
      </c>
      <c r="F1311" s="2" t="s">
        <v>53</v>
      </c>
      <c r="G1311" s="2" t="s">
        <v>36</v>
      </c>
      <c r="H1311" s="2" t="s">
        <v>190</v>
      </c>
      <c r="I1311" s="2" t="s">
        <v>191</v>
      </c>
      <c r="J1311" s="2" t="s">
        <v>304</v>
      </c>
      <c r="K1311" s="2" t="s">
        <v>87</v>
      </c>
      <c r="L1311" s="2" t="s">
        <v>217</v>
      </c>
      <c r="M1311" s="2" t="s">
        <v>218</v>
      </c>
      <c r="N1311" s="2" t="s">
        <v>219</v>
      </c>
      <c r="O1311" s="3">
        <v>1</v>
      </c>
      <c r="P1311" s="3">
        <v>149.23050000000001</v>
      </c>
      <c r="Q1311" s="3">
        <v>159.79</v>
      </c>
      <c r="R1311" s="3">
        <v>159.79</v>
      </c>
      <c r="S1311" s="3">
        <v>10.5595</v>
      </c>
      <c r="T1311" s="3">
        <v>10.56</v>
      </c>
      <c r="U1311" s="3">
        <v>6.6</v>
      </c>
      <c r="V1311" s="2" t="s">
        <v>195</v>
      </c>
      <c r="W1311" s="2" t="s">
        <v>196</v>
      </c>
      <c r="X1311" s="2" t="s">
        <v>197</v>
      </c>
      <c r="Y1311" s="19" t="str">
        <f>VLOOKUP(G1311,'Verweis Kd-Gruppe'!$A$2:$B$8,2,FALSE)</f>
        <v>GRK</v>
      </c>
      <c r="Z1311" s="19" t="str">
        <f>VLOOKUP(J1311,'Verweis Art-Gruppe'!$A$2:$B$15,2,FALSE)</f>
        <v>Zubehör</v>
      </c>
      <c r="AA1311" s="19" t="str">
        <f>VLOOKUP(W1311,'Verweis Vertreter'!$A$2:$B$24,2,FALSE)</f>
        <v>Akin Erdem</v>
      </c>
      <c r="AB1311" s="12">
        <f t="shared" si="180"/>
        <v>1</v>
      </c>
      <c r="AC1311" s="12">
        <f t="shared" si="185"/>
        <v>149.23050000000001</v>
      </c>
      <c r="AD1311" s="12">
        <f t="shared" si="186"/>
        <v>159.79</v>
      </c>
      <c r="AE1311" s="12">
        <f t="shared" si="181"/>
        <v>159.79</v>
      </c>
      <c r="AF1311" s="12">
        <f t="shared" si="182"/>
        <v>10.5595</v>
      </c>
      <c r="AG1311" s="12">
        <f t="shared" si="183"/>
        <v>10.56</v>
      </c>
      <c r="AH1311" s="9">
        <f t="shared" si="187"/>
        <v>6.608673884473372E-2</v>
      </c>
      <c r="AI1311" s="14">
        <f>VLOOKUP(E1311,'Verweis Faktor'!$A:$B,2,FALSE)</f>
        <v>1</v>
      </c>
      <c r="AJ1311" s="14"/>
      <c r="AK1311" s="14" t="str">
        <f>IF(AL1311="Ja","Versandkosten",VLOOKUP(E1311,'Verweis Belegart'!$A$2:$B$9,2,FALSE))</f>
        <v>Hardware</v>
      </c>
      <c r="AL1311" s="14" t="str">
        <f t="shared" si="188"/>
        <v>Nein</v>
      </c>
      <c r="AM1311" s="14" t="str">
        <f t="shared" si="184"/>
        <v>Positiv</v>
      </c>
    </row>
    <row r="1312" spans="1:39" ht="17.25" customHeight="1" x14ac:dyDescent="0.35">
      <c r="A1312" s="17">
        <v>14571708</v>
      </c>
      <c r="B1312" s="2" t="s">
        <v>1159</v>
      </c>
      <c r="C1312" s="1">
        <v>2025001</v>
      </c>
      <c r="D1312" s="1">
        <v>2000348</v>
      </c>
      <c r="E1312" s="2" t="s">
        <v>34</v>
      </c>
      <c r="F1312" s="2" t="s">
        <v>53</v>
      </c>
      <c r="G1312" s="2" t="s">
        <v>25</v>
      </c>
      <c r="H1312" s="2" t="s">
        <v>1452</v>
      </c>
      <c r="I1312" s="2" t="s">
        <v>1453</v>
      </c>
      <c r="J1312" s="2" t="s">
        <v>103</v>
      </c>
      <c r="K1312" s="2" t="s">
        <v>28</v>
      </c>
      <c r="L1312" s="2" t="s">
        <v>1454</v>
      </c>
      <c r="M1312" s="2" t="s">
        <v>1455</v>
      </c>
      <c r="N1312" s="2" t="s">
        <v>538</v>
      </c>
      <c r="O1312" s="3">
        <v>1</v>
      </c>
      <c r="P1312" s="3">
        <v>279.5</v>
      </c>
      <c r="Q1312" s="3">
        <v>299</v>
      </c>
      <c r="R1312" s="3">
        <v>299</v>
      </c>
      <c r="S1312" s="3">
        <v>19.5</v>
      </c>
      <c r="T1312" s="3">
        <v>19.5</v>
      </c>
      <c r="U1312" s="3">
        <v>6.52</v>
      </c>
      <c r="V1312" s="2" t="s">
        <v>689</v>
      </c>
      <c r="W1312" s="2" t="s">
        <v>690</v>
      </c>
      <c r="X1312" s="2" t="s">
        <v>419</v>
      </c>
      <c r="Y1312" s="19" t="str">
        <f>VLOOKUP(G1312,'Verweis Kd-Gruppe'!$A$2:$B$8,2,FALSE)</f>
        <v>FHK</v>
      </c>
      <c r="Z1312" s="19" t="str">
        <f>VLOOKUP(J1312,'Verweis Art-Gruppe'!$A$2:$B$15,2,FALSE)</f>
        <v>Geräte</v>
      </c>
      <c r="AA1312" s="19" t="str">
        <f>VLOOKUP(W1312,'Verweis Vertreter'!$A$2:$B$24,2,FALSE)</f>
        <v>Zentrale</v>
      </c>
      <c r="AB1312" s="12">
        <f t="shared" si="180"/>
        <v>1</v>
      </c>
      <c r="AC1312" s="12">
        <f t="shared" si="185"/>
        <v>279.5</v>
      </c>
      <c r="AD1312" s="12">
        <f t="shared" si="186"/>
        <v>299</v>
      </c>
      <c r="AE1312" s="12">
        <f t="shared" si="181"/>
        <v>299</v>
      </c>
      <c r="AF1312" s="12">
        <f t="shared" si="182"/>
        <v>19.5</v>
      </c>
      <c r="AG1312" s="12">
        <f t="shared" si="183"/>
        <v>19.5</v>
      </c>
      <c r="AH1312" s="9">
        <f t="shared" si="187"/>
        <v>6.5217391304347824E-2</v>
      </c>
      <c r="AI1312" s="14">
        <f>VLOOKUP(E1312,'Verweis Faktor'!$A:$B,2,FALSE)</f>
        <v>1</v>
      </c>
      <c r="AJ1312" s="14"/>
      <c r="AK1312" s="14" t="str">
        <f>IF(AL1312="Ja","Versandkosten",VLOOKUP(E1312,'Verweis Belegart'!$A$2:$B$9,2,FALSE))</f>
        <v>Hardware</v>
      </c>
      <c r="AL1312" s="14" t="str">
        <f t="shared" si="188"/>
        <v>Nein</v>
      </c>
      <c r="AM1312" s="14" t="str">
        <f t="shared" si="184"/>
        <v>Positiv</v>
      </c>
    </row>
    <row r="1313" spans="1:39" ht="17.25" customHeight="1" x14ac:dyDescent="0.35">
      <c r="A1313" s="17">
        <v>14571707</v>
      </c>
      <c r="B1313" s="2" t="s">
        <v>1159</v>
      </c>
      <c r="C1313" s="1">
        <v>2025001</v>
      </c>
      <c r="D1313" s="1">
        <v>2000349</v>
      </c>
      <c r="E1313" s="2" t="s">
        <v>34</v>
      </c>
      <c r="F1313" s="2" t="s">
        <v>53</v>
      </c>
      <c r="G1313" s="2" t="s">
        <v>25</v>
      </c>
      <c r="H1313" s="2" t="s">
        <v>744</v>
      </c>
      <c r="I1313" s="2" t="s">
        <v>745</v>
      </c>
      <c r="J1313" s="2" t="s">
        <v>103</v>
      </c>
      <c r="K1313" s="2" t="s">
        <v>28</v>
      </c>
      <c r="L1313" s="2" t="s">
        <v>722</v>
      </c>
      <c r="M1313" s="2" t="s">
        <v>723</v>
      </c>
      <c r="N1313" s="2" t="s">
        <v>234</v>
      </c>
      <c r="O1313" s="3">
        <v>1</v>
      </c>
      <c r="P1313" s="3">
        <v>245</v>
      </c>
      <c r="Q1313" s="3">
        <v>265</v>
      </c>
      <c r="R1313" s="3">
        <v>265</v>
      </c>
      <c r="S1313" s="3">
        <v>20</v>
      </c>
      <c r="T1313" s="3">
        <v>20</v>
      </c>
      <c r="U1313" s="3">
        <v>7.54</v>
      </c>
      <c r="V1313" s="2" t="s">
        <v>697</v>
      </c>
      <c r="W1313" s="2" t="s">
        <v>698</v>
      </c>
      <c r="X1313" s="2" t="s">
        <v>419</v>
      </c>
      <c r="Y1313" s="19" t="str">
        <f>VLOOKUP(G1313,'Verweis Kd-Gruppe'!$A$2:$B$8,2,FALSE)</f>
        <v>FHK</v>
      </c>
      <c r="Z1313" s="19" t="str">
        <f>VLOOKUP(J1313,'Verweis Art-Gruppe'!$A$2:$B$15,2,FALSE)</f>
        <v>Geräte</v>
      </c>
      <c r="AA1313" s="19" t="str">
        <f>VLOOKUP(W1313,'Verweis Vertreter'!$A$2:$B$24,2,FALSE)</f>
        <v>Zentrale</v>
      </c>
      <c r="AB1313" s="12">
        <f t="shared" si="180"/>
        <v>1</v>
      </c>
      <c r="AC1313" s="12">
        <f t="shared" si="185"/>
        <v>245</v>
      </c>
      <c r="AD1313" s="12">
        <f t="shared" si="186"/>
        <v>265</v>
      </c>
      <c r="AE1313" s="12">
        <f t="shared" si="181"/>
        <v>265</v>
      </c>
      <c r="AF1313" s="12">
        <f t="shared" si="182"/>
        <v>20</v>
      </c>
      <c r="AG1313" s="12">
        <f t="shared" si="183"/>
        <v>20</v>
      </c>
      <c r="AH1313" s="9">
        <f t="shared" si="187"/>
        <v>7.5471698113207544E-2</v>
      </c>
      <c r="AI1313" s="14">
        <f>VLOOKUP(E1313,'Verweis Faktor'!$A:$B,2,FALSE)</f>
        <v>1</v>
      </c>
      <c r="AJ1313" s="14"/>
      <c r="AK1313" s="14" t="str">
        <f>IF(AL1313="Ja","Versandkosten",VLOOKUP(E1313,'Verweis Belegart'!$A$2:$B$9,2,FALSE))</f>
        <v>Hardware</v>
      </c>
      <c r="AL1313" s="14" t="str">
        <f t="shared" si="188"/>
        <v>Nein</v>
      </c>
      <c r="AM1313" s="14" t="str">
        <f t="shared" si="184"/>
        <v>Positiv</v>
      </c>
    </row>
    <row r="1314" spans="1:39" ht="17.25" customHeight="1" x14ac:dyDescent="0.35">
      <c r="A1314" s="17">
        <v>14571734</v>
      </c>
      <c r="B1314" s="2" t="s">
        <v>1159</v>
      </c>
      <c r="C1314" s="1">
        <v>2025001</v>
      </c>
      <c r="D1314" s="1">
        <v>2000350</v>
      </c>
      <c r="E1314" s="2" t="s">
        <v>34</v>
      </c>
      <c r="F1314" s="2" t="s">
        <v>53</v>
      </c>
      <c r="G1314" s="2" t="s">
        <v>25</v>
      </c>
      <c r="H1314" s="2" t="s">
        <v>764</v>
      </c>
      <c r="I1314" s="2" t="s">
        <v>765</v>
      </c>
      <c r="J1314" s="2" t="s">
        <v>103</v>
      </c>
      <c r="K1314" s="2" t="s">
        <v>28</v>
      </c>
      <c r="L1314" s="2" t="s">
        <v>1048</v>
      </c>
      <c r="M1314" s="2" t="s">
        <v>1049</v>
      </c>
      <c r="N1314" s="2" t="s">
        <v>1050</v>
      </c>
      <c r="O1314" s="3">
        <v>1</v>
      </c>
      <c r="P1314" s="3">
        <v>495.77140000000003</v>
      </c>
      <c r="Q1314" s="3">
        <v>499</v>
      </c>
      <c r="R1314" s="3">
        <v>499</v>
      </c>
      <c r="S1314" s="3">
        <v>3.2286000000000001</v>
      </c>
      <c r="T1314" s="3">
        <v>3.23</v>
      </c>
      <c r="U1314" s="3">
        <v>0.64</v>
      </c>
      <c r="V1314" s="2" t="s">
        <v>427</v>
      </c>
      <c r="W1314" s="2" t="s">
        <v>428</v>
      </c>
      <c r="X1314" s="2" t="s">
        <v>724</v>
      </c>
      <c r="Y1314" s="19" t="str">
        <f>VLOOKUP(G1314,'Verweis Kd-Gruppe'!$A$2:$B$8,2,FALSE)</f>
        <v>FHK</v>
      </c>
      <c r="Z1314" s="19" t="str">
        <f>VLOOKUP(J1314,'Verweis Art-Gruppe'!$A$2:$B$15,2,FALSE)</f>
        <v>Geräte</v>
      </c>
      <c r="AA1314" s="19" t="str">
        <f>VLOOKUP(W1314,'Verweis Vertreter'!$A$2:$B$24,2,FALSE)</f>
        <v>Zentrale</v>
      </c>
      <c r="AB1314" s="12">
        <f t="shared" si="180"/>
        <v>1</v>
      </c>
      <c r="AC1314" s="12">
        <f t="shared" si="185"/>
        <v>495.77140000000003</v>
      </c>
      <c r="AD1314" s="12">
        <f t="shared" si="186"/>
        <v>499</v>
      </c>
      <c r="AE1314" s="12">
        <f t="shared" si="181"/>
        <v>499</v>
      </c>
      <c r="AF1314" s="12">
        <f t="shared" si="182"/>
        <v>3.2286000000000001</v>
      </c>
      <c r="AG1314" s="12">
        <f t="shared" si="183"/>
        <v>3.23</v>
      </c>
      <c r="AH1314" s="9">
        <f t="shared" si="187"/>
        <v>6.472945891783567E-3</v>
      </c>
      <c r="AI1314" s="14">
        <f>VLOOKUP(E1314,'Verweis Faktor'!$A:$B,2,FALSE)</f>
        <v>1</v>
      </c>
      <c r="AJ1314" s="14"/>
      <c r="AK1314" s="14" t="str">
        <f>IF(AL1314="Ja","Versandkosten",VLOOKUP(E1314,'Verweis Belegart'!$A$2:$B$9,2,FALSE))</f>
        <v>Hardware</v>
      </c>
      <c r="AL1314" s="14" t="str">
        <f t="shared" si="188"/>
        <v>Nein</v>
      </c>
      <c r="AM1314" s="14" t="str">
        <f t="shared" si="184"/>
        <v>Positiv</v>
      </c>
    </row>
    <row r="1315" spans="1:39" ht="17.25" customHeight="1" x14ac:dyDescent="0.35">
      <c r="A1315" s="17">
        <v>14571956</v>
      </c>
      <c r="B1315" s="2" t="s">
        <v>1159</v>
      </c>
      <c r="C1315" s="1">
        <v>2025001</v>
      </c>
      <c r="D1315" s="1">
        <v>2000351</v>
      </c>
      <c r="E1315" s="2" t="s">
        <v>34</v>
      </c>
      <c r="F1315" s="2" t="s">
        <v>53</v>
      </c>
      <c r="G1315" s="2" t="s">
        <v>25</v>
      </c>
      <c r="H1315" s="2" t="s">
        <v>1456</v>
      </c>
      <c r="I1315" s="2" t="s">
        <v>1457</v>
      </c>
      <c r="J1315" s="2" t="s">
        <v>103</v>
      </c>
      <c r="K1315" s="2" t="s">
        <v>28</v>
      </c>
      <c r="L1315" s="2" t="s">
        <v>185</v>
      </c>
      <c r="M1315" s="2" t="s">
        <v>186</v>
      </c>
      <c r="N1315" s="2" t="s">
        <v>187</v>
      </c>
      <c r="O1315" s="3">
        <v>1</v>
      </c>
      <c r="P1315" s="3">
        <v>93.245800000000003</v>
      </c>
      <c r="Q1315" s="3">
        <v>105</v>
      </c>
      <c r="R1315" s="3">
        <v>105</v>
      </c>
      <c r="S1315" s="3">
        <v>11.754200000000001</v>
      </c>
      <c r="T1315" s="3">
        <v>11.75</v>
      </c>
      <c r="U1315" s="3">
        <v>11.19</v>
      </c>
      <c r="V1315" s="2" t="s">
        <v>427</v>
      </c>
      <c r="W1315" s="2" t="s">
        <v>428</v>
      </c>
      <c r="X1315" s="2" t="s">
        <v>197</v>
      </c>
      <c r="Y1315" s="19" t="str">
        <f>VLOOKUP(G1315,'Verweis Kd-Gruppe'!$A$2:$B$8,2,FALSE)</f>
        <v>FHK</v>
      </c>
      <c r="Z1315" s="19" t="str">
        <f>VLOOKUP(J1315,'Verweis Art-Gruppe'!$A$2:$B$15,2,FALSE)</f>
        <v>Geräte</v>
      </c>
      <c r="AA1315" s="19" t="str">
        <f>VLOOKUP(W1315,'Verweis Vertreter'!$A$2:$B$24,2,FALSE)</f>
        <v>Zentrale</v>
      </c>
      <c r="AB1315" s="12">
        <f t="shared" si="180"/>
        <v>1</v>
      </c>
      <c r="AC1315" s="12">
        <f t="shared" si="185"/>
        <v>93.245800000000003</v>
      </c>
      <c r="AD1315" s="12">
        <f t="shared" si="186"/>
        <v>105</v>
      </c>
      <c r="AE1315" s="12">
        <f t="shared" si="181"/>
        <v>105</v>
      </c>
      <c r="AF1315" s="12">
        <f t="shared" si="182"/>
        <v>11.754200000000001</v>
      </c>
      <c r="AG1315" s="12">
        <f t="shared" si="183"/>
        <v>11.75</v>
      </c>
      <c r="AH1315" s="9">
        <f t="shared" si="187"/>
        <v>0.11190476190476191</v>
      </c>
      <c r="AI1315" s="14">
        <f>VLOOKUP(E1315,'Verweis Faktor'!$A:$B,2,FALSE)</f>
        <v>1</v>
      </c>
      <c r="AJ1315" s="14"/>
      <c r="AK1315" s="14" t="str">
        <f>IF(AL1315="Ja","Versandkosten",VLOOKUP(E1315,'Verweis Belegart'!$A$2:$B$9,2,FALSE))</f>
        <v>Hardware</v>
      </c>
      <c r="AL1315" s="14" t="str">
        <f t="shared" si="188"/>
        <v>Nein</v>
      </c>
      <c r="AM1315" s="14" t="str">
        <f t="shared" si="184"/>
        <v>Positiv</v>
      </c>
    </row>
    <row r="1316" spans="1:39" ht="17.25" customHeight="1" x14ac:dyDescent="0.35">
      <c r="A1316" s="17">
        <v>14572011</v>
      </c>
      <c r="B1316" s="2" t="s">
        <v>1159</v>
      </c>
      <c r="C1316" s="1">
        <v>2025001</v>
      </c>
      <c r="D1316" s="1">
        <v>2000352</v>
      </c>
      <c r="E1316" s="2" t="s">
        <v>34</v>
      </c>
      <c r="F1316" s="2" t="s">
        <v>53</v>
      </c>
      <c r="G1316" s="2" t="s">
        <v>36</v>
      </c>
      <c r="H1316" s="2" t="s">
        <v>417</v>
      </c>
      <c r="I1316" s="2" t="s">
        <v>418</v>
      </c>
      <c r="J1316" s="2" t="s">
        <v>2791</v>
      </c>
      <c r="K1316" s="2" t="s">
        <v>28</v>
      </c>
      <c r="L1316" s="2" t="s">
        <v>249</v>
      </c>
      <c r="M1316" s="2" t="s">
        <v>250</v>
      </c>
      <c r="N1316" s="2" t="s">
        <v>122</v>
      </c>
      <c r="O1316" s="3">
        <v>1</v>
      </c>
      <c r="P1316" s="3">
        <v>0</v>
      </c>
      <c r="Q1316" s="3">
        <v>4.9000000000000004</v>
      </c>
      <c r="R1316" s="3">
        <v>4.9000000000000004</v>
      </c>
      <c r="S1316" s="3">
        <v>4.9000000000000004</v>
      </c>
      <c r="T1316" s="3">
        <v>4.9000000000000004</v>
      </c>
      <c r="U1316" s="3"/>
      <c r="V1316" s="2" t="s">
        <v>235</v>
      </c>
      <c r="W1316" s="2" t="s">
        <v>236</v>
      </c>
      <c r="X1316" s="2" t="s">
        <v>419</v>
      </c>
      <c r="Y1316" s="19" t="str">
        <f>VLOOKUP(G1316,'Verweis Kd-Gruppe'!$A$2:$B$8,2,FALSE)</f>
        <v>GRK</v>
      </c>
      <c r="Z1316" s="19" t="str">
        <f>VLOOKUP(J1316,'Verweis Art-Gruppe'!$A$2:$B$15,2,FALSE)</f>
        <v>Sonstige</v>
      </c>
      <c r="AA1316" s="19" t="str">
        <f>VLOOKUP(W1316,'Verweis Vertreter'!$A$2:$B$24,2,FALSE)</f>
        <v>Patrick Verfürth</v>
      </c>
      <c r="AB1316" s="12">
        <f t="shared" si="180"/>
        <v>1</v>
      </c>
      <c r="AC1316" s="12">
        <f t="shared" si="185"/>
        <v>0</v>
      </c>
      <c r="AD1316" s="12">
        <f t="shared" si="186"/>
        <v>4.9000000000000004</v>
      </c>
      <c r="AE1316" s="12">
        <f t="shared" si="181"/>
        <v>4.9000000000000004</v>
      </c>
      <c r="AF1316" s="12">
        <f t="shared" si="182"/>
        <v>4.9000000000000004</v>
      </c>
      <c r="AG1316" s="12">
        <f t="shared" si="183"/>
        <v>4.9000000000000004</v>
      </c>
      <c r="AH1316" s="9">
        <f t="shared" si="187"/>
        <v>1</v>
      </c>
      <c r="AI1316" s="14">
        <f>VLOOKUP(E1316,'Verweis Faktor'!$A:$B,2,FALSE)</f>
        <v>1</v>
      </c>
      <c r="AJ1316" s="14"/>
      <c r="AK1316" s="14" t="str">
        <f>IF(AL1316="Ja","Versandkosten",VLOOKUP(E1316,'Verweis Belegart'!$A$2:$B$9,2,FALSE))</f>
        <v>Versandkosten</v>
      </c>
      <c r="AL1316" s="14" t="str">
        <f t="shared" si="188"/>
        <v>Ja</v>
      </c>
      <c r="AM1316" s="14" t="str">
        <f t="shared" si="184"/>
        <v>Positiv</v>
      </c>
    </row>
    <row r="1317" spans="1:39" ht="17.25" customHeight="1" x14ac:dyDescent="0.35">
      <c r="A1317" s="17">
        <v>14572011</v>
      </c>
      <c r="B1317" s="2" t="s">
        <v>1159</v>
      </c>
      <c r="C1317" s="1">
        <v>2025001</v>
      </c>
      <c r="D1317" s="1">
        <v>2000352</v>
      </c>
      <c r="E1317" s="2" t="s">
        <v>34</v>
      </c>
      <c r="F1317" s="2" t="s">
        <v>53</v>
      </c>
      <c r="G1317" s="2" t="s">
        <v>36</v>
      </c>
      <c r="H1317" s="2" t="s">
        <v>417</v>
      </c>
      <c r="I1317" s="2" t="s">
        <v>418</v>
      </c>
      <c r="J1317" s="2" t="s">
        <v>103</v>
      </c>
      <c r="K1317" s="2" t="s">
        <v>45</v>
      </c>
      <c r="L1317" s="2" t="s">
        <v>410</v>
      </c>
      <c r="M1317" s="2" t="s">
        <v>411</v>
      </c>
      <c r="N1317" s="2" t="s">
        <v>412</v>
      </c>
      <c r="O1317" s="3">
        <v>1</v>
      </c>
      <c r="P1317" s="3">
        <v>219.0067</v>
      </c>
      <c r="Q1317" s="3">
        <v>247</v>
      </c>
      <c r="R1317" s="3">
        <v>247</v>
      </c>
      <c r="S1317" s="3">
        <v>27.993300000000001</v>
      </c>
      <c r="T1317" s="3">
        <v>27.99</v>
      </c>
      <c r="U1317" s="3">
        <v>11.33</v>
      </c>
      <c r="V1317" s="2" t="s">
        <v>235</v>
      </c>
      <c r="W1317" s="2" t="s">
        <v>236</v>
      </c>
      <c r="X1317" s="2" t="s">
        <v>419</v>
      </c>
      <c r="Y1317" s="19" t="str">
        <f>VLOOKUP(G1317,'Verweis Kd-Gruppe'!$A$2:$B$8,2,FALSE)</f>
        <v>GRK</v>
      </c>
      <c r="Z1317" s="19" t="str">
        <f>VLOOKUP(J1317,'Verweis Art-Gruppe'!$A$2:$B$15,2,FALSE)</f>
        <v>Geräte</v>
      </c>
      <c r="AA1317" s="19" t="str">
        <f>VLOOKUP(W1317,'Verweis Vertreter'!$A$2:$B$24,2,FALSE)</f>
        <v>Patrick Verfürth</v>
      </c>
      <c r="AB1317" s="12">
        <f t="shared" si="180"/>
        <v>1</v>
      </c>
      <c r="AC1317" s="12">
        <f t="shared" si="185"/>
        <v>219.0067</v>
      </c>
      <c r="AD1317" s="12">
        <f t="shared" si="186"/>
        <v>247</v>
      </c>
      <c r="AE1317" s="12">
        <f t="shared" si="181"/>
        <v>247</v>
      </c>
      <c r="AF1317" s="12">
        <f t="shared" si="182"/>
        <v>27.993300000000001</v>
      </c>
      <c r="AG1317" s="12">
        <f t="shared" si="183"/>
        <v>27.99</v>
      </c>
      <c r="AH1317" s="9">
        <f t="shared" si="187"/>
        <v>0.11331983805668015</v>
      </c>
      <c r="AI1317" s="14">
        <f>VLOOKUP(E1317,'Verweis Faktor'!$A:$B,2,FALSE)</f>
        <v>1</v>
      </c>
      <c r="AJ1317" s="14"/>
      <c r="AK1317" s="14" t="str">
        <f>IF(AL1317="Ja","Versandkosten",VLOOKUP(E1317,'Verweis Belegart'!$A$2:$B$9,2,FALSE))</f>
        <v>Hardware</v>
      </c>
      <c r="AL1317" s="14" t="str">
        <f t="shared" si="188"/>
        <v>Nein</v>
      </c>
      <c r="AM1317" s="14" t="str">
        <f t="shared" si="184"/>
        <v>Positiv</v>
      </c>
    </row>
    <row r="1318" spans="1:39" ht="17.25" customHeight="1" x14ac:dyDescent="0.35">
      <c r="A1318" s="17">
        <v>14571984</v>
      </c>
      <c r="B1318" s="2" t="s">
        <v>1159</v>
      </c>
      <c r="C1318" s="1">
        <v>2025001</v>
      </c>
      <c r="D1318" s="1">
        <v>2000353</v>
      </c>
      <c r="E1318" s="2" t="s">
        <v>34</v>
      </c>
      <c r="F1318" s="2" t="s">
        <v>53</v>
      </c>
      <c r="G1318" s="2" t="s">
        <v>36</v>
      </c>
      <c r="H1318" s="2" t="s">
        <v>247</v>
      </c>
      <c r="I1318" s="2" t="s">
        <v>248</v>
      </c>
      <c r="J1318" s="2" t="s">
        <v>2791</v>
      </c>
      <c r="K1318" s="2" t="s">
        <v>28</v>
      </c>
      <c r="L1318" s="2" t="s">
        <v>249</v>
      </c>
      <c r="M1318" s="2" t="s">
        <v>250</v>
      </c>
      <c r="N1318" s="2" t="s">
        <v>122</v>
      </c>
      <c r="O1318" s="3">
        <v>1</v>
      </c>
      <c r="P1318" s="3">
        <v>0</v>
      </c>
      <c r="Q1318" s="3">
        <v>6.35</v>
      </c>
      <c r="R1318" s="3">
        <v>6.35</v>
      </c>
      <c r="S1318" s="3">
        <v>6.35</v>
      </c>
      <c r="T1318" s="3">
        <v>6.35</v>
      </c>
      <c r="U1318" s="3"/>
      <c r="V1318" s="2" t="s">
        <v>235</v>
      </c>
      <c r="W1318" s="2" t="s">
        <v>236</v>
      </c>
      <c r="X1318" s="2" t="s">
        <v>251</v>
      </c>
      <c r="Y1318" s="19" t="str">
        <f>VLOOKUP(G1318,'Verweis Kd-Gruppe'!$A$2:$B$8,2,FALSE)</f>
        <v>GRK</v>
      </c>
      <c r="Z1318" s="19" t="str">
        <f>VLOOKUP(J1318,'Verweis Art-Gruppe'!$A$2:$B$15,2,FALSE)</f>
        <v>Sonstige</v>
      </c>
      <c r="AA1318" s="19" t="str">
        <f>VLOOKUP(W1318,'Verweis Vertreter'!$A$2:$B$24,2,FALSE)</f>
        <v>Patrick Verfürth</v>
      </c>
      <c r="AB1318" s="12">
        <f t="shared" si="180"/>
        <v>1</v>
      </c>
      <c r="AC1318" s="12">
        <f t="shared" si="185"/>
        <v>0</v>
      </c>
      <c r="AD1318" s="12">
        <f t="shared" si="186"/>
        <v>6.35</v>
      </c>
      <c r="AE1318" s="12">
        <f t="shared" si="181"/>
        <v>6.35</v>
      </c>
      <c r="AF1318" s="12">
        <f t="shared" si="182"/>
        <v>6.35</v>
      </c>
      <c r="AG1318" s="12">
        <f t="shared" si="183"/>
        <v>6.35</v>
      </c>
      <c r="AH1318" s="9">
        <f t="shared" si="187"/>
        <v>1</v>
      </c>
      <c r="AI1318" s="14">
        <f>VLOOKUP(E1318,'Verweis Faktor'!$A:$B,2,FALSE)</f>
        <v>1</v>
      </c>
      <c r="AJ1318" s="14"/>
      <c r="AK1318" s="14" t="str">
        <f>IF(AL1318="Ja","Versandkosten",VLOOKUP(E1318,'Verweis Belegart'!$A$2:$B$9,2,FALSE))</f>
        <v>Versandkosten</v>
      </c>
      <c r="AL1318" s="14" t="str">
        <f t="shared" si="188"/>
        <v>Ja</v>
      </c>
      <c r="AM1318" s="14" t="str">
        <f t="shared" si="184"/>
        <v>Positiv</v>
      </c>
    </row>
    <row r="1319" spans="1:39" ht="17.25" customHeight="1" x14ac:dyDescent="0.35">
      <c r="A1319" s="17">
        <v>14571984</v>
      </c>
      <c r="B1319" s="2" t="s">
        <v>1159</v>
      </c>
      <c r="C1319" s="1">
        <v>2025001</v>
      </c>
      <c r="D1319" s="1">
        <v>2000353</v>
      </c>
      <c r="E1319" s="2" t="s">
        <v>34</v>
      </c>
      <c r="F1319" s="2" t="s">
        <v>53</v>
      </c>
      <c r="G1319" s="2" t="s">
        <v>36</v>
      </c>
      <c r="H1319" s="2" t="s">
        <v>247</v>
      </c>
      <c r="I1319" s="2" t="s">
        <v>248</v>
      </c>
      <c r="J1319" s="2" t="s">
        <v>304</v>
      </c>
      <c r="K1319" s="2" t="s">
        <v>45</v>
      </c>
      <c r="L1319" s="2" t="s">
        <v>252</v>
      </c>
      <c r="M1319" s="2" t="s">
        <v>253</v>
      </c>
      <c r="N1319" s="2" t="s">
        <v>254</v>
      </c>
      <c r="O1319" s="3">
        <v>1</v>
      </c>
      <c r="P1319" s="3">
        <v>110.054</v>
      </c>
      <c r="Q1319" s="3">
        <v>114</v>
      </c>
      <c r="R1319" s="3">
        <v>114</v>
      </c>
      <c r="S1319" s="3">
        <v>3.9460000000000002</v>
      </c>
      <c r="T1319" s="3">
        <v>3.95</v>
      </c>
      <c r="U1319" s="3">
        <v>3.46</v>
      </c>
      <c r="V1319" s="2" t="s">
        <v>235</v>
      </c>
      <c r="W1319" s="2" t="s">
        <v>236</v>
      </c>
      <c r="X1319" s="2" t="s">
        <v>251</v>
      </c>
      <c r="Y1319" s="19" t="str">
        <f>VLOOKUP(G1319,'Verweis Kd-Gruppe'!$A$2:$B$8,2,FALSE)</f>
        <v>GRK</v>
      </c>
      <c r="Z1319" s="19" t="str">
        <f>VLOOKUP(J1319,'Verweis Art-Gruppe'!$A$2:$B$15,2,FALSE)</f>
        <v>Zubehör</v>
      </c>
      <c r="AA1319" s="19" t="str">
        <f>VLOOKUP(W1319,'Verweis Vertreter'!$A$2:$B$24,2,FALSE)</f>
        <v>Patrick Verfürth</v>
      </c>
      <c r="AB1319" s="12">
        <f t="shared" si="180"/>
        <v>1</v>
      </c>
      <c r="AC1319" s="12">
        <f t="shared" si="185"/>
        <v>110.054</v>
      </c>
      <c r="AD1319" s="12">
        <f t="shared" si="186"/>
        <v>114</v>
      </c>
      <c r="AE1319" s="12">
        <f t="shared" si="181"/>
        <v>114</v>
      </c>
      <c r="AF1319" s="12">
        <f t="shared" si="182"/>
        <v>3.9460000000000002</v>
      </c>
      <c r="AG1319" s="12">
        <f t="shared" si="183"/>
        <v>3.95</v>
      </c>
      <c r="AH1319" s="9">
        <f t="shared" si="187"/>
        <v>3.4649122807017547E-2</v>
      </c>
      <c r="AI1319" s="14">
        <f>VLOOKUP(E1319,'Verweis Faktor'!$A:$B,2,FALSE)</f>
        <v>1</v>
      </c>
      <c r="AJ1319" s="14"/>
      <c r="AK1319" s="14" t="str">
        <f>IF(AL1319="Ja","Versandkosten",VLOOKUP(E1319,'Verweis Belegart'!$A$2:$B$9,2,FALSE))</f>
        <v>Hardware</v>
      </c>
      <c r="AL1319" s="14" t="str">
        <f t="shared" si="188"/>
        <v>Nein</v>
      </c>
      <c r="AM1319" s="14" t="str">
        <f t="shared" si="184"/>
        <v>Positiv</v>
      </c>
    </row>
    <row r="1320" spans="1:39" ht="17.25" customHeight="1" x14ac:dyDescent="0.35">
      <c r="A1320" s="17">
        <v>14571981</v>
      </c>
      <c r="B1320" s="2" t="s">
        <v>1159</v>
      </c>
      <c r="C1320" s="1">
        <v>2025001</v>
      </c>
      <c r="D1320" s="1">
        <v>2000354</v>
      </c>
      <c r="E1320" s="2" t="s">
        <v>34</v>
      </c>
      <c r="F1320" s="2" t="s">
        <v>182</v>
      </c>
      <c r="G1320" s="2" t="s">
        <v>36</v>
      </c>
      <c r="H1320" s="2" t="s">
        <v>437</v>
      </c>
      <c r="I1320" s="2" t="s">
        <v>438</v>
      </c>
      <c r="J1320" s="2" t="s">
        <v>103</v>
      </c>
      <c r="K1320" s="2" t="s">
        <v>28</v>
      </c>
      <c r="L1320" s="2" t="s">
        <v>455</v>
      </c>
      <c r="M1320" s="2" t="s">
        <v>456</v>
      </c>
      <c r="N1320" s="2" t="s">
        <v>457</v>
      </c>
      <c r="O1320" s="3">
        <v>1</v>
      </c>
      <c r="P1320" s="3">
        <v>848.8066</v>
      </c>
      <c r="Q1320" s="3">
        <v>855</v>
      </c>
      <c r="R1320" s="3">
        <v>855</v>
      </c>
      <c r="S1320" s="3">
        <v>6.1933999999999996</v>
      </c>
      <c r="T1320" s="3">
        <v>6.19</v>
      </c>
      <c r="U1320" s="3">
        <v>0.72</v>
      </c>
      <c r="V1320" s="2" t="s">
        <v>235</v>
      </c>
      <c r="W1320" s="2" t="s">
        <v>236</v>
      </c>
      <c r="X1320" s="2" t="s">
        <v>197</v>
      </c>
      <c r="Y1320" s="19" t="str">
        <f>VLOOKUP(G1320,'Verweis Kd-Gruppe'!$A$2:$B$8,2,FALSE)</f>
        <v>GRK</v>
      </c>
      <c r="Z1320" s="19" t="str">
        <f>VLOOKUP(J1320,'Verweis Art-Gruppe'!$A$2:$B$15,2,FALSE)</f>
        <v>Geräte</v>
      </c>
      <c r="AA1320" s="19" t="str">
        <f>VLOOKUP(W1320,'Verweis Vertreter'!$A$2:$B$24,2,FALSE)</f>
        <v>Patrick Verfürth</v>
      </c>
      <c r="AB1320" s="12">
        <f t="shared" si="180"/>
        <v>1</v>
      </c>
      <c r="AC1320" s="12">
        <f t="shared" si="185"/>
        <v>848.8066</v>
      </c>
      <c r="AD1320" s="12">
        <f t="shared" si="186"/>
        <v>855</v>
      </c>
      <c r="AE1320" s="12">
        <f t="shared" si="181"/>
        <v>855</v>
      </c>
      <c r="AF1320" s="12">
        <f t="shared" si="182"/>
        <v>6.1933999999999996</v>
      </c>
      <c r="AG1320" s="12">
        <f t="shared" si="183"/>
        <v>6.19</v>
      </c>
      <c r="AH1320" s="9">
        <f t="shared" si="187"/>
        <v>7.2397660818713456E-3</v>
      </c>
      <c r="AI1320" s="14">
        <f>VLOOKUP(E1320,'Verweis Faktor'!$A:$B,2,FALSE)</f>
        <v>1</v>
      </c>
      <c r="AJ1320" s="14"/>
      <c r="AK1320" s="14" t="str">
        <f>IF(AL1320="Ja","Versandkosten",VLOOKUP(E1320,'Verweis Belegart'!$A$2:$B$9,2,FALSE))</f>
        <v>Hardware</v>
      </c>
      <c r="AL1320" s="14" t="str">
        <f t="shared" si="188"/>
        <v>Nein</v>
      </c>
      <c r="AM1320" s="14" t="str">
        <f t="shared" si="184"/>
        <v>Positiv</v>
      </c>
    </row>
    <row r="1321" spans="1:39" ht="17.25" customHeight="1" x14ac:dyDescent="0.35">
      <c r="A1321" s="17">
        <v>14571981</v>
      </c>
      <c r="B1321" s="2" t="s">
        <v>1159</v>
      </c>
      <c r="C1321" s="1">
        <v>2025001</v>
      </c>
      <c r="D1321" s="1">
        <v>2000354</v>
      </c>
      <c r="E1321" s="2" t="s">
        <v>34</v>
      </c>
      <c r="F1321" s="2" t="s">
        <v>182</v>
      </c>
      <c r="G1321" s="2" t="s">
        <v>36</v>
      </c>
      <c r="H1321" s="2" t="s">
        <v>437</v>
      </c>
      <c r="I1321" s="2" t="s">
        <v>438</v>
      </c>
      <c r="J1321" s="2" t="s">
        <v>103</v>
      </c>
      <c r="K1321" s="2" t="s">
        <v>45</v>
      </c>
      <c r="L1321" s="2" t="s">
        <v>92</v>
      </c>
      <c r="M1321" s="2" t="s">
        <v>93</v>
      </c>
      <c r="N1321" s="2" t="s">
        <v>94</v>
      </c>
      <c r="O1321" s="3">
        <v>1</v>
      </c>
      <c r="P1321" s="3">
        <v>332</v>
      </c>
      <c r="Q1321" s="3">
        <v>359</v>
      </c>
      <c r="R1321" s="3">
        <v>359</v>
      </c>
      <c r="S1321" s="3">
        <v>27</v>
      </c>
      <c r="T1321" s="3">
        <v>27</v>
      </c>
      <c r="U1321" s="3">
        <v>7.52</v>
      </c>
      <c r="V1321" s="2" t="s">
        <v>235</v>
      </c>
      <c r="W1321" s="2" t="s">
        <v>236</v>
      </c>
      <c r="X1321" s="2" t="s">
        <v>197</v>
      </c>
      <c r="Y1321" s="19" t="str">
        <f>VLOOKUP(G1321,'Verweis Kd-Gruppe'!$A$2:$B$8,2,FALSE)</f>
        <v>GRK</v>
      </c>
      <c r="Z1321" s="19" t="str">
        <f>VLOOKUP(J1321,'Verweis Art-Gruppe'!$A$2:$B$15,2,FALSE)</f>
        <v>Geräte</v>
      </c>
      <c r="AA1321" s="19" t="str">
        <f>VLOOKUP(W1321,'Verweis Vertreter'!$A$2:$B$24,2,FALSE)</f>
        <v>Patrick Verfürth</v>
      </c>
      <c r="AB1321" s="12">
        <f t="shared" si="180"/>
        <v>1</v>
      </c>
      <c r="AC1321" s="12">
        <f t="shared" si="185"/>
        <v>332</v>
      </c>
      <c r="AD1321" s="12">
        <f t="shared" si="186"/>
        <v>359</v>
      </c>
      <c r="AE1321" s="12">
        <f t="shared" si="181"/>
        <v>359</v>
      </c>
      <c r="AF1321" s="12">
        <f t="shared" si="182"/>
        <v>27</v>
      </c>
      <c r="AG1321" s="12">
        <f t="shared" si="183"/>
        <v>27</v>
      </c>
      <c r="AH1321" s="9">
        <f t="shared" si="187"/>
        <v>7.5208913649025072E-2</v>
      </c>
      <c r="AI1321" s="14">
        <f>VLOOKUP(E1321,'Verweis Faktor'!$A:$B,2,FALSE)</f>
        <v>1</v>
      </c>
      <c r="AJ1321" s="14"/>
      <c r="AK1321" s="14" t="str">
        <f>IF(AL1321="Ja","Versandkosten",VLOOKUP(E1321,'Verweis Belegart'!$A$2:$B$9,2,FALSE))</f>
        <v>Hardware</v>
      </c>
      <c r="AL1321" s="14" t="str">
        <f t="shared" si="188"/>
        <v>Nein</v>
      </c>
      <c r="AM1321" s="14" t="str">
        <f t="shared" si="184"/>
        <v>Positiv</v>
      </c>
    </row>
    <row r="1322" spans="1:39" ht="17.25" customHeight="1" x14ac:dyDescent="0.35">
      <c r="A1322" s="17">
        <v>14571981</v>
      </c>
      <c r="B1322" s="2" t="s">
        <v>1159</v>
      </c>
      <c r="C1322" s="1">
        <v>2025001</v>
      </c>
      <c r="D1322" s="1">
        <v>2000354</v>
      </c>
      <c r="E1322" s="2" t="s">
        <v>34</v>
      </c>
      <c r="F1322" s="2" t="s">
        <v>182</v>
      </c>
      <c r="G1322" s="2" t="s">
        <v>36</v>
      </c>
      <c r="H1322" s="2" t="s">
        <v>437</v>
      </c>
      <c r="I1322" s="2" t="s">
        <v>438</v>
      </c>
      <c r="J1322" s="2" t="s">
        <v>103</v>
      </c>
      <c r="K1322" s="2" t="s">
        <v>49</v>
      </c>
      <c r="L1322" s="2" t="s">
        <v>410</v>
      </c>
      <c r="M1322" s="2" t="s">
        <v>411</v>
      </c>
      <c r="N1322" s="2" t="s">
        <v>412</v>
      </c>
      <c r="O1322" s="3">
        <v>1</v>
      </c>
      <c r="P1322" s="3">
        <v>219.0067</v>
      </c>
      <c r="Q1322" s="3">
        <v>247</v>
      </c>
      <c r="R1322" s="3">
        <v>247</v>
      </c>
      <c r="S1322" s="3">
        <v>27.993300000000001</v>
      </c>
      <c r="T1322" s="3">
        <v>27.99</v>
      </c>
      <c r="U1322" s="3">
        <v>11.33</v>
      </c>
      <c r="V1322" s="2" t="s">
        <v>235</v>
      </c>
      <c r="W1322" s="2" t="s">
        <v>236</v>
      </c>
      <c r="X1322" s="2" t="s">
        <v>197</v>
      </c>
      <c r="Y1322" s="19" t="str">
        <f>VLOOKUP(G1322,'Verweis Kd-Gruppe'!$A$2:$B$8,2,FALSE)</f>
        <v>GRK</v>
      </c>
      <c r="Z1322" s="19" t="str">
        <f>VLOOKUP(J1322,'Verweis Art-Gruppe'!$A$2:$B$15,2,FALSE)</f>
        <v>Geräte</v>
      </c>
      <c r="AA1322" s="19" t="str">
        <f>VLOOKUP(W1322,'Verweis Vertreter'!$A$2:$B$24,2,FALSE)</f>
        <v>Patrick Verfürth</v>
      </c>
      <c r="AB1322" s="12">
        <f t="shared" si="180"/>
        <v>1</v>
      </c>
      <c r="AC1322" s="12">
        <f t="shared" si="185"/>
        <v>219.0067</v>
      </c>
      <c r="AD1322" s="12">
        <f t="shared" si="186"/>
        <v>247</v>
      </c>
      <c r="AE1322" s="12">
        <f t="shared" si="181"/>
        <v>247</v>
      </c>
      <c r="AF1322" s="12">
        <f t="shared" si="182"/>
        <v>27.993300000000001</v>
      </c>
      <c r="AG1322" s="12">
        <f t="shared" si="183"/>
        <v>27.99</v>
      </c>
      <c r="AH1322" s="9">
        <f t="shared" si="187"/>
        <v>0.11331983805668015</v>
      </c>
      <c r="AI1322" s="14">
        <f>VLOOKUP(E1322,'Verweis Faktor'!$A:$B,2,FALSE)</f>
        <v>1</v>
      </c>
      <c r="AJ1322" s="14"/>
      <c r="AK1322" s="14" t="str">
        <f>IF(AL1322="Ja","Versandkosten",VLOOKUP(E1322,'Verweis Belegart'!$A$2:$B$9,2,FALSE))</f>
        <v>Hardware</v>
      </c>
      <c r="AL1322" s="14" t="str">
        <f t="shared" si="188"/>
        <v>Nein</v>
      </c>
      <c r="AM1322" s="14" t="str">
        <f t="shared" si="184"/>
        <v>Positiv</v>
      </c>
    </row>
    <row r="1323" spans="1:39" ht="17.25" customHeight="1" x14ac:dyDescent="0.35">
      <c r="A1323" s="17">
        <v>14571981</v>
      </c>
      <c r="B1323" s="2" t="s">
        <v>1159</v>
      </c>
      <c r="C1323" s="1">
        <v>2025001</v>
      </c>
      <c r="D1323" s="1">
        <v>2000354</v>
      </c>
      <c r="E1323" s="2" t="s">
        <v>34</v>
      </c>
      <c r="F1323" s="2" t="s">
        <v>182</v>
      </c>
      <c r="G1323" s="2" t="s">
        <v>36</v>
      </c>
      <c r="H1323" s="2" t="s">
        <v>437</v>
      </c>
      <c r="I1323" s="2" t="s">
        <v>438</v>
      </c>
      <c r="J1323" s="2" t="s">
        <v>103</v>
      </c>
      <c r="K1323" s="2" t="s">
        <v>79</v>
      </c>
      <c r="L1323" s="2" t="s">
        <v>479</v>
      </c>
      <c r="M1323" s="2" t="s">
        <v>480</v>
      </c>
      <c r="N1323" s="2" t="s">
        <v>481</v>
      </c>
      <c r="O1323" s="3">
        <v>1</v>
      </c>
      <c r="P1323" s="3">
        <v>116.04640000000001</v>
      </c>
      <c r="Q1323" s="3">
        <v>124</v>
      </c>
      <c r="R1323" s="3">
        <v>124</v>
      </c>
      <c r="S1323" s="3">
        <v>7.9535999999999998</v>
      </c>
      <c r="T1323" s="3">
        <v>7.95</v>
      </c>
      <c r="U1323" s="3">
        <v>6.41</v>
      </c>
      <c r="V1323" s="2" t="s">
        <v>235</v>
      </c>
      <c r="W1323" s="2" t="s">
        <v>236</v>
      </c>
      <c r="X1323" s="2" t="s">
        <v>197</v>
      </c>
      <c r="Y1323" s="19" t="str">
        <f>VLOOKUP(G1323,'Verweis Kd-Gruppe'!$A$2:$B$8,2,FALSE)</f>
        <v>GRK</v>
      </c>
      <c r="Z1323" s="19" t="str">
        <f>VLOOKUP(J1323,'Verweis Art-Gruppe'!$A$2:$B$15,2,FALSE)</f>
        <v>Geräte</v>
      </c>
      <c r="AA1323" s="19" t="str">
        <f>VLOOKUP(W1323,'Verweis Vertreter'!$A$2:$B$24,2,FALSE)</f>
        <v>Patrick Verfürth</v>
      </c>
      <c r="AB1323" s="12">
        <f t="shared" si="180"/>
        <v>1</v>
      </c>
      <c r="AC1323" s="12">
        <f t="shared" si="185"/>
        <v>116.04640000000001</v>
      </c>
      <c r="AD1323" s="12">
        <f t="shared" si="186"/>
        <v>124</v>
      </c>
      <c r="AE1323" s="12">
        <f t="shared" si="181"/>
        <v>124</v>
      </c>
      <c r="AF1323" s="12">
        <f t="shared" si="182"/>
        <v>7.9535999999999998</v>
      </c>
      <c r="AG1323" s="12">
        <f t="shared" si="183"/>
        <v>7.95</v>
      </c>
      <c r="AH1323" s="9">
        <f t="shared" si="187"/>
        <v>6.4112903225806456E-2</v>
      </c>
      <c r="AI1323" s="14">
        <f>VLOOKUP(E1323,'Verweis Faktor'!$A:$B,2,FALSE)</f>
        <v>1</v>
      </c>
      <c r="AJ1323" s="14"/>
      <c r="AK1323" s="14" t="str">
        <f>IF(AL1323="Ja","Versandkosten",VLOOKUP(E1323,'Verweis Belegart'!$A$2:$B$9,2,FALSE))</f>
        <v>Hardware</v>
      </c>
      <c r="AL1323" s="14" t="str">
        <f t="shared" si="188"/>
        <v>Nein</v>
      </c>
      <c r="AM1323" s="14" t="str">
        <f t="shared" si="184"/>
        <v>Positiv</v>
      </c>
    </row>
    <row r="1324" spans="1:39" ht="17.25" customHeight="1" x14ac:dyDescent="0.35">
      <c r="A1324" s="17">
        <v>14571981</v>
      </c>
      <c r="B1324" s="2" t="s">
        <v>1159</v>
      </c>
      <c r="C1324" s="1">
        <v>2025001</v>
      </c>
      <c r="D1324" s="1">
        <v>2000354</v>
      </c>
      <c r="E1324" s="2" t="s">
        <v>34</v>
      </c>
      <c r="F1324" s="2" t="s">
        <v>182</v>
      </c>
      <c r="G1324" s="2" t="s">
        <v>36</v>
      </c>
      <c r="H1324" s="2" t="s">
        <v>437</v>
      </c>
      <c r="I1324" s="2" t="s">
        <v>438</v>
      </c>
      <c r="J1324" s="2" t="s">
        <v>103</v>
      </c>
      <c r="K1324" s="2" t="s">
        <v>83</v>
      </c>
      <c r="L1324" s="2" t="s">
        <v>500</v>
      </c>
      <c r="M1324" s="2" t="s">
        <v>501</v>
      </c>
      <c r="N1324" s="2" t="s">
        <v>502</v>
      </c>
      <c r="O1324" s="3">
        <v>2</v>
      </c>
      <c r="P1324" s="3">
        <v>471</v>
      </c>
      <c r="Q1324" s="3">
        <v>509</v>
      </c>
      <c r="R1324" s="3">
        <v>1018</v>
      </c>
      <c r="S1324" s="3">
        <v>38</v>
      </c>
      <c r="T1324" s="3">
        <v>76</v>
      </c>
      <c r="U1324" s="3">
        <v>7.46</v>
      </c>
      <c r="V1324" s="2" t="s">
        <v>235</v>
      </c>
      <c r="W1324" s="2" t="s">
        <v>236</v>
      </c>
      <c r="X1324" s="2" t="s">
        <v>197</v>
      </c>
      <c r="Y1324" s="19" t="str">
        <f>VLOOKUP(G1324,'Verweis Kd-Gruppe'!$A$2:$B$8,2,FALSE)</f>
        <v>GRK</v>
      </c>
      <c r="Z1324" s="19" t="str">
        <f>VLOOKUP(J1324,'Verweis Art-Gruppe'!$A$2:$B$15,2,FALSE)</f>
        <v>Geräte</v>
      </c>
      <c r="AA1324" s="19" t="str">
        <f>VLOOKUP(W1324,'Verweis Vertreter'!$A$2:$B$24,2,FALSE)</f>
        <v>Patrick Verfürth</v>
      </c>
      <c r="AB1324" s="12">
        <f t="shared" si="180"/>
        <v>2</v>
      </c>
      <c r="AC1324" s="12">
        <f t="shared" si="185"/>
        <v>471</v>
      </c>
      <c r="AD1324" s="12">
        <f t="shared" si="186"/>
        <v>509</v>
      </c>
      <c r="AE1324" s="12">
        <f t="shared" si="181"/>
        <v>1018</v>
      </c>
      <c r="AF1324" s="12">
        <f t="shared" si="182"/>
        <v>38</v>
      </c>
      <c r="AG1324" s="12">
        <f t="shared" si="183"/>
        <v>76</v>
      </c>
      <c r="AH1324" s="9">
        <f t="shared" si="187"/>
        <v>7.4656188605108059E-2</v>
      </c>
      <c r="AI1324" s="14">
        <f>VLOOKUP(E1324,'Verweis Faktor'!$A:$B,2,FALSE)</f>
        <v>1</v>
      </c>
      <c r="AJ1324" s="14"/>
      <c r="AK1324" s="14" t="str">
        <f>IF(AL1324="Ja","Versandkosten",VLOOKUP(E1324,'Verweis Belegart'!$A$2:$B$9,2,FALSE))</f>
        <v>Hardware</v>
      </c>
      <c r="AL1324" s="14" t="str">
        <f t="shared" si="188"/>
        <v>Nein</v>
      </c>
      <c r="AM1324" s="14" t="str">
        <f t="shared" si="184"/>
        <v>Positiv</v>
      </c>
    </row>
    <row r="1325" spans="1:39" ht="17.25" customHeight="1" x14ac:dyDescent="0.35">
      <c r="A1325" s="17">
        <v>14571981</v>
      </c>
      <c r="B1325" s="2" t="s">
        <v>1159</v>
      </c>
      <c r="C1325" s="1">
        <v>2025001</v>
      </c>
      <c r="D1325" s="1">
        <v>2000354</v>
      </c>
      <c r="E1325" s="2" t="s">
        <v>34</v>
      </c>
      <c r="F1325" s="2" t="s">
        <v>182</v>
      </c>
      <c r="G1325" s="2" t="s">
        <v>36</v>
      </c>
      <c r="H1325" s="2" t="s">
        <v>437</v>
      </c>
      <c r="I1325" s="2" t="s">
        <v>438</v>
      </c>
      <c r="J1325" s="2" t="s">
        <v>103</v>
      </c>
      <c r="K1325" s="2" t="s">
        <v>87</v>
      </c>
      <c r="L1325" s="2" t="s">
        <v>504</v>
      </c>
      <c r="M1325" s="2" t="s">
        <v>505</v>
      </c>
      <c r="N1325" s="2" t="s">
        <v>506</v>
      </c>
      <c r="O1325" s="3">
        <v>1</v>
      </c>
      <c r="P1325" s="3">
        <v>220</v>
      </c>
      <c r="Q1325" s="3">
        <v>244</v>
      </c>
      <c r="R1325" s="3">
        <v>244</v>
      </c>
      <c r="S1325" s="3">
        <v>24</v>
      </c>
      <c r="T1325" s="3">
        <v>24</v>
      </c>
      <c r="U1325" s="3">
        <v>9.83</v>
      </c>
      <c r="V1325" s="2" t="s">
        <v>235</v>
      </c>
      <c r="W1325" s="2" t="s">
        <v>236</v>
      </c>
      <c r="X1325" s="2" t="s">
        <v>197</v>
      </c>
      <c r="Y1325" s="19" t="str">
        <f>VLOOKUP(G1325,'Verweis Kd-Gruppe'!$A$2:$B$8,2,FALSE)</f>
        <v>GRK</v>
      </c>
      <c r="Z1325" s="19" t="str">
        <f>VLOOKUP(J1325,'Verweis Art-Gruppe'!$A$2:$B$15,2,FALSE)</f>
        <v>Geräte</v>
      </c>
      <c r="AA1325" s="19" t="str">
        <f>VLOOKUP(W1325,'Verweis Vertreter'!$A$2:$B$24,2,FALSE)</f>
        <v>Patrick Verfürth</v>
      </c>
      <c r="AB1325" s="12">
        <f t="shared" si="180"/>
        <v>1</v>
      </c>
      <c r="AC1325" s="12">
        <f t="shared" si="185"/>
        <v>220</v>
      </c>
      <c r="AD1325" s="12">
        <f t="shared" si="186"/>
        <v>244</v>
      </c>
      <c r="AE1325" s="12">
        <f t="shared" si="181"/>
        <v>244</v>
      </c>
      <c r="AF1325" s="12">
        <f t="shared" si="182"/>
        <v>24</v>
      </c>
      <c r="AG1325" s="12">
        <f t="shared" si="183"/>
        <v>24</v>
      </c>
      <c r="AH1325" s="9">
        <f t="shared" si="187"/>
        <v>9.8360655737704916E-2</v>
      </c>
      <c r="AI1325" s="14">
        <f>VLOOKUP(E1325,'Verweis Faktor'!$A:$B,2,FALSE)</f>
        <v>1</v>
      </c>
      <c r="AJ1325" s="14"/>
      <c r="AK1325" s="14" t="str">
        <f>IF(AL1325="Ja","Versandkosten",VLOOKUP(E1325,'Verweis Belegart'!$A$2:$B$9,2,FALSE))</f>
        <v>Hardware</v>
      </c>
      <c r="AL1325" s="14" t="str">
        <f t="shared" si="188"/>
        <v>Nein</v>
      </c>
      <c r="AM1325" s="14" t="str">
        <f t="shared" si="184"/>
        <v>Positiv</v>
      </c>
    </row>
    <row r="1326" spans="1:39" ht="17.25" customHeight="1" x14ac:dyDescent="0.35">
      <c r="A1326" s="17">
        <v>14571995</v>
      </c>
      <c r="B1326" s="2" t="s">
        <v>1159</v>
      </c>
      <c r="C1326" s="1">
        <v>2025001</v>
      </c>
      <c r="D1326" s="1">
        <v>2000355</v>
      </c>
      <c r="E1326" s="2" t="s">
        <v>34</v>
      </c>
      <c r="F1326" s="2" t="s">
        <v>53</v>
      </c>
      <c r="G1326" s="2" t="s">
        <v>25</v>
      </c>
      <c r="H1326" s="2" t="s">
        <v>1110</v>
      </c>
      <c r="I1326" s="2" t="s">
        <v>1111</v>
      </c>
      <c r="J1326" s="2" t="s">
        <v>103</v>
      </c>
      <c r="K1326" s="2" t="s">
        <v>28</v>
      </c>
      <c r="L1326" s="2" t="s">
        <v>1029</v>
      </c>
      <c r="M1326" s="2" t="s">
        <v>1030</v>
      </c>
      <c r="N1326" s="2" t="s">
        <v>310</v>
      </c>
      <c r="O1326" s="3">
        <v>1</v>
      </c>
      <c r="P1326" s="3">
        <v>487.01440000000002</v>
      </c>
      <c r="Q1326" s="3">
        <v>509</v>
      </c>
      <c r="R1326" s="3">
        <v>509</v>
      </c>
      <c r="S1326" s="3">
        <v>21.985600000000002</v>
      </c>
      <c r="T1326" s="3">
        <v>21.99</v>
      </c>
      <c r="U1326" s="3">
        <v>4.3099999999999996</v>
      </c>
      <c r="V1326" s="2" t="s">
        <v>427</v>
      </c>
      <c r="W1326" s="2" t="s">
        <v>428</v>
      </c>
      <c r="X1326" s="2" t="s">
        <v>419</v>
      </c>
      <c r="Y1326" s="19" t="str">
        <f>VLOOKUP(G1326,'Verweis Kd-Gruppe'!$A$2:$B$8,2,FALSE)</f>
        <v>FHK</v>
      </c>
      <c r="Z1326" s="19" t="str">
        <f>VLOOKUP(J1326,'Verweis Art-Gruppe'!$A$2:$B$15,2,FALSE)</f>
        <v>Geräte</v>
      </c>
      <c r="AA1326" s="19" t="str">
        <f>VLOOKUP(W1326,'Verweis Vertreter'!$A$2:$B$24,2,FALSE)</f>
        <v>Zentrale</v>
      </c>
      <c r="AB1326" s="12">
        <f t="shared" si="180"/>
        <v>1</v>
      </c>
      <c r="AC1326" s="12">
        <f t="shared" si="185"/>
        <v>487.01440000000002</v>
      </c>
      <c r="AD1326" s="12">
        <f t="shared" si="186"/>
        <v>509</v>
      </c>
      <c r="AE1326" s="12">
        <f t="shared" si="181"/>
        <v>509</v>
      </c>
      <c r="AF1326" s="12">
        <f t="shared" si="182"/>
        <v>21.985600000000002</v>
      </c>
      <c r="AG1326" s="12">
        <f t="shared" si="183"/>
        <v>21.99</v>
      </c>
      <c r="AH1326" s="9">
        <f t="shared" si="187"/>
        <v>4.3202357563850685E-2</v>
      </c>
      <c r="AI1326" s="14">
        <f>VLOOKUP(E1326,'Verweis Faktor'!$A:$B,2,FALSE)</f>
        <v>1</v>
      </c>
      <c r="AJ1326" s="14"/>
      <c r="AK1326" s="14" t="str">
        <f>IF(AL1326="Ja","Versandkosten",VLOOKUP(E1326,'Verweis Belegart'!$A$2:$B$9,2,FALSE))</f>
        <v>Hardware</v>
      </c>
      <c r="AL1326" s="14" t="str">
        <f t="shared" si="188"/>
        <v>Nein</v>
      </c>
      <c r="AM1326" s="14" t="str">
        <f t="shared" si="184"/>
        <v>Positiv</v>
      </c>
    </row>
    <row r="1327" spans="1:39" ht="17.25" customHeight="1" x14ac:dyDescent="0.35">
      <c r="A1327" s="17">
        <v>14572022</v>
      </c>
      <c r="B1327" s="2" t="s">
        <v>1159</v>
      </c>
      <c r="C1327" s="1">
        <v>2025001</v>
      </c>
      <c r="D1327" s="1">
        <v>2000356</v>
      </c>
      <c r="E1327" s="2" t="s">
        <v>34</v>
      </c>
      <c r="F1327" s="2" t="s">
        <v>53</v>
      </c>
      <c r="G1327" s="2" t="s">
        <v>36</v>
      </c>
      <c r="H1327" s="2" t="s">
        <v>574</v>
      </c>
      <c r="I1327" s="2" t="s">
        <v>575</v>
      </c>
      <c r="J1327" s="2" t="s">
        <v>103</v>
      </c>
      <c r="K1327" s="2" t="s">
        <v>28</v>
      </c>
      <c r="L1327" s="2" t="s">
        <v>1262</v>
      </c>
      <c r="M1327" s="2" t="s">
        <v>1263</v>
      </c>
      <c r="N1327" s="2" t="s">
        <v>319</v>
      </c>
      <c r="O1327" s="3">
        <v>1</v>
      </c>
      <c r="P1327" s="3">
        <v>690</v>
      </c>
      <c r="Q1327" s="3">
        <v>738</v>
      </c>
      <c r="R1327" s="3">
        <v>738</v>
      </c>
      <c r="S1327" s="3">
        <v>48</v>
      </c>
      <c r="T1327" s="3">
        <v>48</v>
      </c>
      <c r="U1327" s="3">
        <v>6.5</v>
      </c>
      <c r="V1327" s="2" t="s">
        <v>235</v>
      </c>
      <c r="W1327" s="2" t="s">
        <v>236</v>
      </c>
      <c r="X1327" s="2" t="s">
        <v>59</v>
      </c>
      <c r="Y1327" s="19" t="str">
        <f>VLOOKUP(G1327,'Verweis Kd-Gruppe'!$A$2:$B$8,2,FALSE)</f>
        <v>GRK</v>
      </c>
      <c r="Z1327" s="19" t="str">
        <f>VLOOKUP(J1327,'Verweis Art-Gruppe'!$A$2:$B$15,2,FALSE)</f>
        <v>Geräte</v>
      </c>
      <c r="AA1327" s="19" t="str">
        <f>VLOOKUP(W1327,'Verweis Vertreter'!$A$2:$B$24,2,FALSE)</f>
        <v>Patrick Verfürth</v>
      </c>
      <c r="AB1327" s="12">
        <f t="shared" si="180"/>
        <v>1</v>
      </c>
      <c r="AC1327" s="12">
        <f t="shared" si="185"/>
        <v>690</v>
      </c>
      <c r="AD1327" s="12">
        <f t="shared" si="186"/>
        <v>738</v>
      </c>
      <c r="AE1327" s="12">
        <f t="shared" si="181"/>
        <v>738</v>
      </c>
      <c r="AF1327" s="12">
        <f t="shared" si="182"/>
        <v>48</v>
      </c>
      <c r="AG1327" s="12">
        <f t="shared" si="183"/>
        <v>48</v>
      </c>
      <c r="AH1327" s="9">
        <f t="shared" si="187"/>
        <v>6.5040650406504072E-2</v>
      </c>
      <c r="AI1327" s="14">
        <f>VLOOKUP(E1327,'Verweis Faktor'!$A:$B,2,FALSE)</f>
        <v>1</v>
      </c>
      <c r="AJ1327" s="14"/>
      <c r="AK1327" s="14" t="str">
        <f>IF(AL1327="Ja","Versandkosten",VLOOKUP(E1327,'Verweis Belegart'!$A$2:$B$9,2,FALSE))</f>
        <v>Hardware</v>
      </c>
      <c r="AL1327" s="14" t="str">
        <f t="shared" si="188"/>
        <v>Nein</v>
      </c>
      <c r="AM1327" s="14" t="str">
        <f t="shared" si="184"/>
        <v>Positiv</v>
      </c>
    </row>
    <row r="1328" spans="1:39" ht="17.25" customHeight="1" x14ac:dyDescent="0.35">
      <c r="A1328" s="17">
        <v>14571929</v>
      </c>
      <c r="B1328" s="2" t="s">
        <v>1159</v>
      </c>
      <c r="C1328" s="1">
        <v>2025001</v>
      </c>
      <c r="D1328" s="1">
        <v>2000357</v>
      </c>
      <c r="E1328" s="2" t="s">
        <v>34</v>
      </c>
      <c r="F1328" s="2" t="s">
        <v>182</v>
      </c>
      <c r="G1328" s="2" t="s">
        <v>25</v>
      </c>
      <c r="H1328" s="2" t="s">
        <v>695</v>
      </c>
      <c r="I1328" s="2" t="s">
        <v>696</v>
      </c>
      <c r="J1328" s="2" t="s">
        <v>103</v>
      </c>
      <c r="K1328" s="2" t="s">
        <v>28</v>
      </c>
      <c r="L1328" s="2" t="s">
        <v>305</v>
      </c>
      <c r="M1328" s="2" t="s">
        <v>306</v>
      </c>
      <c r="N1328" s="2" t="s">
        <v>283</v>
      </c>
      <c r="O1328" s="3">
        <v>1</v>
      </c>
      <c r="P1328" s="3">
        <v>492.46980000000002</v>
      </c>
      <c r="Q1328" s="3">
        <v>519</v>
      </c>
      <c r="R1328" s="3">
        <v>519</v>
      </c>
      <c r="S1328" s="3">
        <v>26.530200000000001</v>
      </c>
      <c r="T1328" s="3">
        <v>26.53</v>
      </c>
      <c r="U1328" s="3">
        <v>5.1100000000000003</v>
      </c>
      <c r="V1328" s="2" t="s">
        <v>697</v>
      </c>
      <c r="W1328" s="2" t="s">
        <v>698</v>
      </c>
      <c r="X1328" s="2" t="s">
        <v>699</v>
      </c>
      <c r="Y1328" s="19" t="str">
        <f>VLOOKUP(G1328,'Verweis Kd-Gruppe'!$A$2:$B$8,2,FALSE)</f>
        <v>FHK</v>
      </c>
      <c r="Z1328" s="19" t="str">
        <f>VLOOKUP(J1328,'Verweis Art-Gruppe'!$A$2:$B$15,2,FALSE)</f>
        <v>Geräte</v>
      </c>
      <c r="AA1328" s="19" t="str">
        <f>VLOOKUP(W1328,'Verweis Vertreter'!$A$2:$B$24,2,FALSE)</f>
        <v>Zentrale</v>
      </c>
      <c r="AB1328" s="12">
        <f t="shared" si="180"/>
        <v>1</v>
      </c>
      <c r="AC1328" s="12">
        <f t="shared" si="185"/>
        <v>492.46980000000002</v>
      </c>
      <c r="AD1328" s="12">
        <f t="shared" si="186"/>
        <v>519</v>
      </c>
      <c r="AE1328" s="12">
        <f t="shared" si="181"/>
        <v>519</v>
      </c>
      <c r="AF1328" s="12">
        <f t="shared" si="182"/>
        <v>26.530200000000001</v>
      </c>
      <c r="AG1328" s="12">
        <f t="shared" si="183"/>
        <v>26.53</v>
      </c>
      <c r="AH1328" s="9">
        <f t="shared" si="187"/>
        <v>5.1117533718689788E-2</v>
      </c>
      <c r="AI1328" s="14">
        <f>VLOOKUP(E1328,'Verweis Faktor'!$A:$B,2,FALSE)</f>
        <v>1</v>
      </c>
      <c r="AJ1328" s="14"/>
      <c r="AK1328" s="14" t="str">
        <f>IF(AL1328="Ja","Versandkosten",VLOOKUP(E1328,'Verweis Belegart'!$A$2:$B$9,2,FALSE))</f>
        <v>Hardware</v>
      </c>
      <c r="AL1328" s="14" t="str">
        <f t="shared" si="188"/>
        <v>Nein</v>
      </c>
      <c r="AM1328" s="14" t="str">
        <f t="shared" si="184"/>
        <v>Positiv</v>
      </c>
    </row>
    <row r="1329" spans="1:39" ht="17.25" customHeight="1" x14ac:dyDescent="0.35">
      <c r="A1329" s="17">
        <v>14571999</v>
      </c>
      <c r="B1329" s="2" t="s">
        <v>1159</v>
      </c>
      <c r="C1329" s="1">
        <v>2025001</v>
      </c>
      <c r="D1329" s="1">
        <v>2000358</v>
      </c>
      <c r="E1329" s="2" t="s">
        <v>34</v>
      </c>
      <c r="F1329" s="2" t="s">
        <v>53</v>
      </c>
      <c r="G1329" s="2" t="s">
        <v>25</v>
      </c>
      <c r="H1329" s="2" t="s">
        <v>1260</v>
      </c>
      <c r="I1329" s="2" t="s">
        <v>1261</v>
      </c>
      <c r="J1329" s="2" t="s">
        <v>103</v>
      </c>
      <c r="K1329" s="2" t="s">
        <v>28</v>
      </c>
      <c r="L1329" s="2" t="s">
        <v>1458</v>
      </c>
      <c r="M1329" s="2" t="s">
        <v>1459</v>
      </c>
      <c r="N1329" s="2" t="s">
        <v>510</v>
      </c>
      <c r="O1329" s="3">
        <v>1</v>
      </c>
      <c r="P1329" s="3">
        <v>685</v>
      </c>
      <c r="Q1329" s="3">
        <v>705</v>
      </c>
      <c r="R1329" s="3">
        <v>705</v>
      </c>
      <c r="S1329" s="3">
        <v>20</v>
      </c>
      <c r="T1329" s="3">
        <v>20</v>
      </c>
      <c r="U1329" s="3">
        <v>2.83</v>
      </c>
      <c r="V1329" s="2" t="s">
        <v>427</v>
      </c>
      <c r="W1329" s="2" t="s">
        <v>428</v>
      </c>
      <c r="X1329" s="2" t="s">
        <v>724</v>
      </c>
      <c r="Y1329" s="19" t="str">
        <f>VLOOKUP(G1329,'Verweis Kd-Gruppe'!$A$2:$B$8,2,FALSE)</f>
        <v>FHK</v>
      </c>
      <c r="Z1329" s="19" t="str">
        <f>VLOOKUP(J1329,'Verweis Art-Gruppe'!$A$2:$B$15,2,FALSE)</f>
        <v>Geräte</v>
      </c>
      <c r="AA1329" s="19" t="str">
        <f>VLOOKUP(W1329,'Verweis Vertreter'!$A$2:$B$24,2,FALSE)</f>
        <v>Zentrale</v>
      </c>
      <c r="AB1329" s="12">
        <f t="shared" si="180"/>
        <v>1</v>
      </c>
      <c r="AC1329" s="12">
        <f t="shared" si="185"/>
        <v>685</v>
      </c>
      <c r="AD1329" s="12">
        <f t="shared" si="186"/>
        <v>705</v>
      </c>
      <c r="AE1329" s="12">
        <f t="shared" si="181"/>
        <v>705</v>
      </c>
      <c r="AF1329" s="12">
        <f t="shared" si="182"/>
        <v>20</v>
      </c>
      <c r="AG1329" s="12">
        <f t="shared" si="183"/>
        <v>20</v>
      </c>
      <c r="AH1329" s="9">
        <f t="shared" si="187"/>
        <v>2.8368794326241134E-2</v>
      </c>
      <c r="AI1329" s="14">
        <f>VLOOKUP(E1329,'Verweis Faktor'!$A:$B,2,FALSE)</f>
        <v>1</v>
      </c>
      <c r="AJ1329" s="14"/>
      <c r="AK1329" s="14" t="str">
        <f>IF(AL1329="Ja","Versandkosten",VLOOKUP(E1329,'Verweis Belegart'!$A$2:$B$9,2,FALSE))</f>
        <v>Hardware</v>
      </c>
      <c r="AL1329" s="14" t="str">
        <f t="shared" si="188"/>
        <v>Nein</v>
      </c>
      <c r="AM1329" s="14" t="str">
        <f t="shared" si="184"/>
        <v>Positiv</v>
      </c>
    </row>
    <row r="1330" spans="1:39" ht="17.25" customHeight="1" x14ac:dyDescent="0.35">
      <c r="A1330" s="17">
        <v>14572001</v>
      </c>
      <c r="B1330" s="2" t="s">
        <v>1159</v>
      </c>
      <c r="C1330" s="1">
        <v>2025001</v>
      </c>
      <c r="D1330" s="1">
        <v>2000359</v>
      </c>
      <c r="E1330" s="2" t="s">
        <v>34</v>
      </c>
      <c r="F1330" s="2" t="s">
        <v>182</v>
      </c>
      <c r="G1330" s="2" t="s">
        <v>36</v>
      </c>
      <c r="H1330" s="2" t="s">
        <v>600</v>
      </c>
      <c r="I1330" s="2" t="s">
        <v>601</v>
      </c>
      <c r="J1330" s="2" t="s">
        <v>2791</v>
      </c>
      <c r="K1330" s="2" t="s">
        <v>28</v>
      </c>
      <c r="L1330" s="2" t="s">
        <v>249</v>
      </c>
      <c r="M1330" s="2" t="s">
        <v>250</v>
      </c>
      <c r="N1330" s="2" t="s">
        <v>122</v>
      </c>
      <c r="O1330" s="3">
        <v>1</v>
      </c>
      <c r="P1330" s="3">
        <v>0</v>
      </c>
      <c r="Q1330" s="3">
        <v>6.35</v>
      </c>
      <c r="R1330" s="3">
        <v>6.35</v>
      </c>
      <c r="S1330" s="3">
        <v>6.35</v>
      </c>
      <c r="T1330" s="3">
        <v>6.35</v>
      </c>
      <c r="U1330" s="3"/>
      <c r="V1330" s="2" t="s">
        <v>235</v>
      </c>
      <c r="W1330" s="2" t="s">
        <v>236</v>
      </c>
      <c r="X1330" s="2" t="s">
        <v>33</v>
      </c>
      <c r="Y1330" s="19" t="str">
        <f>VLOOKUP(G1330,'Verweis Kd-Gruppe'!$A$2:$B$8,2,FALSE)</f>
        <v>GRK</v>
      </c>
      <c r="Z1330" s="19" t="str">
        <f>VLOOKUP(J1330,'Verweis Art-Gruppe'!$A$2:$B$15,2,FALSE)</f>
        <v>Sonstige</v>
      </c>
      <c r="AA1330" s="19" t="str">
        <f>VLOOKUP(W1330,'Verweis Vertreter'!$A$2:$B$24,2,FALSE)</f>
        <v>Patrick Verfürth</v>
      </c>
      <c r="AB1330" s="12">
        <f t="shared" si="180"/>
        <v>1</v>
      </c>
      <c r="AC1330" s="12">
        <f t="shared" si="185"/>
        <v>0</v>
      </c>
      <c r="AD1330" s="12">
        <f t="shared" si="186"/>
        <v>6.35</v>
      </c>
      <c r="AE1330" s="12">
        <f t="shared" si="181"/>
        <v>6.35</v>
      </c>
      <c r="AF1330" s="12">
        <f t="shared" si="182"/>
        <v>6.35</v>
      </c>
      <c r="AG1330" s="12">
        <f t="shared" si="183"/>
        <v>6.35</v>
      </c>
      <c r="AH1330" s="9">
        <f t="shared" si="187"/>
        <v>1</v>
      </c>
      <c r="AI1330" s="14">
        <f>VLOOKUP(E1330,'Verweis Faktor'!$A:$B,2,FALSE)</f>
        <v>1</v>
      </c>
      <c r="AJ1330" s="14"/>
      <c r="AK1330" s="14" t="str">
        <f>IF(AL1330="Ja","Versandkosten",VLOOKUP(E1330,'Verweis Belegart'!$A$2:$B$9,2,FALSE))</f>
        <v>Versandkosten</v>
      </c>
      <c r="AL1330" s="14" t="str">
        <f t="shared" si="188"/>
        <v>Ja</v>
      </c>
      <c r="AM1330" s="14" t="str">
        <f t="shared" si="184"/>
        <v>Positiv</v>
      </c>
    </row>
    <row r="1331" spans="1:39" ht="17.25" customHeight="1" x14ac:dyDescent="0.35">
      <c r="A1331" s="17">
        <v>14572001</v>
      </c>
      <c r="B1331" s="2" t="s">
        <v>1159</v>
      </c>
      <c r="C1331" s="1">
        <v>2025001</v>
      </c>
      <c r="D1331" s="1">
        <v>2000359</v>
      </c>
      <c r="E1331" s="2" t="s">
        <v>34</v>
      </c>
      <c r="F1331" s="2" t="s">
        <v>182</v>
      </c>
      <c r="G1331" s="2" t="s">
        <v>36</v>
      </c>
      <c r="H1331" s="2" t="s">
        <v>600</v>
      </c>
      <c r="I1331" s="2" t="s">
        <v>601</v>
      </c>
      <c r="J1331" s="2" t="s">
        <v>103</v>
      </c>
      <c r="K1331" s="2" t="s">
        <v>45</v>
      </c>
      <c r="L1331" s="2" t="s">
        <v>608</v>
      </c>
      <c r="M1331" s="2" t="s">
        <v>609</v>
      </c>
      <c r="N1331" s="2" t="s">
        <v>610</v>
      </c>
      <c r="O1331" s="3">
        <v>1</v>
      </c>
      <c r="P1331" s="3">
        <v>181</v>
      </c>
      <c r="Q1331" s="3">
        <v>192</v>
      </c>
      <c r="R1331" s="3">
        <v>192</v>
      </c>
      <c r="S1331" s="3">
        <v>11</v>
      </c>
      <c r="T1331" s="3">
        <v>11</v>
      </c>
      <c r="U1331" s="3">
        <v>5.72</v>
      </c>
      <c r="V1331" s="2" t="s">
        <v>235</v>
      </c>
      <c r="W1331" s="2" t="s">
        <v>236</v>
      </c>
      <c r="X1331" s="2" t="s">
        <v>33</v>
      </c>
      <c r="Y1331" s="19" t="str">
        <f>VLOOKUP(G1331,'Verweis Kd-Gruppe'!$A$2:$B$8,2,FALSE)</f>
        <v>GRK</v>
      </c>
      <c r="Z1331" s="19" t="str">
        <f>VLOOKUP(J1331,'Verweis Art-Gruppe'!$A$2:$B$15,2,FALSE)</f>
        <v>Geräte</v>
      </c>
      <c r="AA1331" s="19" t="str">
        <f>VLOOKUP(W1331,'Verweis Vertreter'!$A$2:$B$24,2,FALSE)</f>
        <v>Patrick Verfürth</v>
      </c>
      <c r="AB1331" s="12">
        <f t="shared" si="180"/>
        <v>1</v>
      </c>
      <c r="AC1331" s="12">
        <f t="shared" si="185"/>
        <v>181</v>
      </c>
      <c r="AD1331" s="12">
        <f t="shared" si="186"/>
        <v>192</v>
      </c>
      <c r="AE1331" s="12">
        <f t="shared" si="181"/>
        <v>192</v>
      </c>
      <c r="AF1331" s="12">
        <f t="shared" si="182"/>
        <v>11</v>
      </c>
      <c r="AG1331" s="12">
        <f t="shared" si="183"/>
        <v>11</v>
      </c>
      <c r="AH1331" s="9">
        <f t="shared" si="187"/>
        <v>5.7291666666666664E-2</v>
      </c>
      <c r="AI1331" s="14">
        <f>VLOOKUP(E1331,'Verweis Faktor'!$A:$B,2,FALSE)</f>
        <v>1</v>
      </c>
      <c r="AJ1331" s="14"/>
      <c r="AK1331" s="14" t="str">
        <f>IF(AL1331="Ja","Versandkosten",VLOOKUP(E1331,'Verweis Belegart'!$A$2:$B$9,2,FALSE))</f>
        <v>Hardware</v>
      </c>
      <c r="AL1331" s="14" t="str">
        <f t="shared" si="188"/>
        <v>Nein</v>
      </c>
      <c r="AM1331" s="14" t="str">
        <f t="shared" si="184"/>
        <v>Positiv</v>
      </c>
    </row>
    <row r="1332" spans="1:39" ht="17.25" customHeight="1" x14ac:dyDescent="0.35">
      <c r="A1332" s="17">
        <v>14572016</v>
      </c>
      <c r="B1332" s="2" t="s">
        <v>1159</v>
      </c>
      <c r="C1332" s="1">
        <v>2025001</v>
      </c>
      <c r="D1332" s="1">
        <v>2000360</v>
      </c>
      <c r="E1332" s="2" t="s">
        <v>34</v>
      </c>
      <c r="F1332" s="2" t="s">
        <v>182</v>
      </c>
      <c r="G1332" s="2" t="s">
        <v>36</v>
      </c>
      <c r="H1332" s="2" t="s">
        <v>600</v>
      </c>
      <c r="I1332" s="2" t="s">
        <v>601</v>
      </c>
      <c r="J1332" s="2" t="s">
        <v>2791</v>
      </c>
      <c r="K1332" s="2" t="s">
        <v>28</v>
      </c>
      <c r="L1332" s="2" t="s">
        <v>249</v>
      </c>
      <c r="M1332" s="2" t="s">
        <v>250</v>
      </c>
      <c r="N1332" s="2" t="s">
        <v>122</v>
      </c>
      <c r="O1332" s="3">
        <v>1</v>
      </c>
      <c r="P1332" s="3">
        <v>0</v>
      </c>
      <c r="Q1332" s="3">
        <v>6.35</v>
      </c>
      <c r="R1332" s="3">
        <v>6.35</v>
      </c>
      <c r="S1332" s="3">
        <v>6.35</v>
      </c>
      <c r="T1332" s="3">
        <v>6.35</v>
      </c>
      <c r="U1332" s="3"/>
      <c r="V1332" s="2" t="s">
        <v>235</v>
      </c>
      <c r="W1332" s="2" t="s">
        <v>236</v>
      </c>
      <c r="X1332" s="2" t="s">
        <v>33</v>
      </c>
      <c r="Y1332" s="19" t="str">
        <f>VLOOKUP(G1332,'Verweis Kd-Gruppe'!$A$2:$B$8,2,FALSE)</f>
        <v>GRK</v>
      </c>
      <c r="Z1332" s="19" t="str">
        <f>VLOOKUP(J1332,'Verweis Art-Gruppe'!$A$2:$B$15,2,FALSE)</f>
        <v>Sonstige</v>
      </c>
      <c r="AA1332" s="19" t="str">
        <f>VLOOKUP(W1332,'Verweis Vertreter'!$A$2:$B$24,2,FALSE)</f>
        <v>Patrick Verfürth</v>
      </c>
      <c r="AB1332" s="12">
        <f t="shared" si="180"/>
        <v>1</v>
      </c>
      <c r="AC1332" s="12">
        <f t="shared" si="185"/>
        <v>0</v>
      </c>
      <c r="AD1332" s="12">
        <f t="shared" si="186"/>
        <v>6.35</v>
      </c>
      <c r="AE1332" s="12">
        <f t="shared" si="181"/>
        <v>6.35</v>
      </c>
      <c r="AF1332" s="12">
        <f t="shared" si="182"/>
        <v>6.35</v>
      </c>
      <c r="AG1332" s="12">
        <f t="shared" si="183"/>
        <v>6.35</v>
      </c>
      <c r="AH1332" s="9">
        <f t="shared" si="187"/>
        <v>1</v>
      </c>
      <c r="AI1332" s="14">
        <f>VLOOKUP(E1332,'Verweis Faktor'!$A:$B,2,FALSE)</f>
        <v>1</v>
      </c>
      <c r="AJ1332" s="14"/>
      <c r="AK1332" s="14" t="str">
        <f>IF(AL1332="Ja","Versandkosten",VLOOKUP(E1332,'Verweis Belegart'!$A$2:$B$9,2,FALSE))</f>
        <v>Versandkosten</v>
      </c>
      <c r="AL1332" s="14" t="str">
        <f t="shared" si="188"/>
        <v>Ja</v>
      </c>
      <c r="AM1332" s="14" t="str">
        <f t="shared" si="184"/>
        <v>Positiv</v>
      </c>
    </row>
    <row r="1333" spans="1:39" ht="17.25" customHeight="1" x14ac:dyDescent="0.35">
      <c r="A1333" s="17">
        <v>14572016</v>
      </c>
      <c r="B1333" s="2" t="s">
        <v>1159</v>
      </c>
      <c r="C1333" s="1">
        <v>2025001</v>
      </c>
      <c r="D1333" s="1">
        <v>2000360</v>
      </c>
      <c r="E1333" s="2" t="s">
        <v>34</v>
      </c>
      <c r="F1333" s="2" t="s">
        <v>182</v>
      </c>
      <c r="G1333" s="2" t="s">
        <v>36</v>
      </c>
      <c r="H1333" s="2" t="s">
        <v>600</v>
      </c>
      <c r="I1333" s="2" t="s">
        <v>601</v>
      </c>
      <c r="J1333" s="2" t="s">
        <v>103</v>
      </c>
      <c r="K1333" s="2" t="s">
        <v>45</v>
      </c>
      <c r="L1333" s="2" t="s">
        <v>203</v>
      </c>
      <c r="M1333" s="2" t="s">
        <v>204</v>
      </c>
      <c r="N1333" s="2" t="s">
        <v>62</v>
      </c>
      <c r="O1333" s="3">
        <v>1</v>
      </c>
      <c r="P1333" s="3">
        <v>149</v>
      </c>
      <c r="Q1333" s="3">
        <v>159</v>
      </c>
      <c r="R1333" s="3">
        <v>159</v>
      </c>
      <c r="S1333" s="3">
        <v>10</v>
      </c>
      <c r="T1333" s="3">
        <v>10</v>
      </c>
      <c r="U1333" s="3">
        <v>6.28</v>
      </c>
      <c r="V1333" s="2" t="s">
        <v>235</v>
      </c>
      <c r="W1333" s="2" t="s">
        <v>236</v>
      </c>
      <c r="X1333" s="2" t="s">
        <v>33</v>
      </c>
      <c r="Y1333" s="19" t="str">
        <f>VLOOKUP(G1333,'Verweis Kd-Gruppe'!$A$2:$B$8,2,FALSE)</f>
        <v>GRK</v>
      </c>
      <c r="Z1333" s="19" t="str">
        <f>VLOOKUP(J1333,'Verweis Art-Gruppe'!$A$2:$B$15,2,FALSE)</f>
        <v>Geräte</v>
      </c>
      <c r="AA1333" s="19" t="str">
        <f>VLOOKUP(W1333,'Verweis Vertreter'!$A$2:$B$24,2,FALSE)</f>
        <v>Patrick Verfürth</v>
      </c>
      <c r="AB1333" s="12">
        <f t="shared" si="180"/>
        <v>1</v>
      </c>
      <c r="AC1333" s="12">
        <f t="shared" si="185"/>
        <v>149</v>
      </c>
      <c r="AD1333" s="12">
        <f t="shared" si="186"/>
        <v>159</v>
      </c>
      <c r="AE1333" s="12">
        <f t="shared" si="181"/>
        <v>159</v>
      </c>
      <c r="AF1333" s="12">
        <f t="shared" si="182"/>
        <v>10</v>
      </c>
      <c r="AG1333" s="12">
        <f t="shared" si="183"/>
        <v>10</v>
      </c>
      <c r="AH1333" s="9">
        <f t="shared" si="187"/>
        <v>6.2893081761006289E-2</v>
      </c>
      <c r="AI1333" s="14">
        <f>VLOOKUP(E1333,'Verweis Faktor'!$A:$B,2,FALSE)</f>
        <v>1</v>
      </c>
      <c r="AJ1333" s="14"/>
      <c r="AK1333" s="14" t="str">
        <f>IF(AL1333="Ja","Versandkosten",VLOOKUP(E1333,'Verweis Belegart'!$A$2:$B$9,2,FALSE))</f>
        <v>Hardware</v>
      </c>
      <c r="AL1333" s="14" t="str">
        <f t="shared" si="188"/>
        <v>Nein</v>
      </c>
      <c r="AM1333" s="14" t="str">
        <f t="shared" si="184"/>
        <v>Positiv</v>
      </c>
    </row>
    <row r="1334" spans="1:39" ht="17.25" customHeight="1" x14ac:dyDescent="0.35">
      <c r="A1334" s="17">
        <v>14572039</v>
      </c>
      <c r="B1334" s="2" t="s">
        <v>1159</v>
      </c>
      <c r="C1334" s="1">
        <v>2025001</v>
      </c>
      <c r="D1334" s="1">
        <v>2000361</v>
      </c>
      <c r="E1334" s="2" t="s">
        <v>34</v>
      </c>
      <c r="F1334" s="2" t="s">
        <v>182</v>
      </c>
      <c r="G1334" s="2" t="s">
        <v>36</v>
      </c>
      <c r="H1334" s="2" t="s">
        <v>600</v>
      </c>
      <c r="I1334" s="2" t="s">
        <v>601</v>
      </c>
      <c r="J1334" s="2" t="s">
        <v>2791</v>
      </c>
      <c r="K1334" s="2" t="s">
        <v>28</v>
      </c>
      <c r="L1334" s="2" t="s">
        <v>249</v>
      </c>
      <c r="M1334" s="2" t="s">
        <v>250</v>
      </c>
      <c r="N1334" s="2" t="s">
        <v>122</v>
      </c>
      <c r="O1334" s="3">
        <v>1</v>
      </c>
      <c r="P1334" s="3">
        <v>0</v>
      </c>
      <c r="Q1334" s="3">
        <v>6.35</v>
      </c>
      <c r="R1334" s="3">
        <v>6.35</v>
      </c>
      <c r="S1334" s="3">
        <v>6.35</v>
      </c>
      <c r="T1334" s="3">
        <v>6.35</v>
      </c>
      <c r="U1334" s="3"/>
      <c r="V1334" s="2" t="s">
        <v>235</v>
      </c>
      <c r="W1334" s="2" t="s">
        <v>236</v>
      </c>
      <c r="X1334" s="2" t="s">
        <v>33</v>
      </c>
      <c r="Y1334" s="19" t="str">
        <f>VLOOKUP(G1334,'Verweis Kd-Gruppe'!$A$2:$B$8,2,FALSE)</f>
        <v>GRK</v>
      </c>
      <c r="Z1334" s="19" t="str">
        <f>VLOOKUP(J1334,'Verweis Art-Gruppe'!$A$2:$B$15,2,FALSE)</f>
        <v>Sonstige</v>
      </c>
      <c r="AA1334" s="19" t="str">
        <f>VLOOKUP(W1334,'Verweis Vertreter'!$A$2:$B$24,2,FALSE)</f>
        <v>Patrick Verfürth</v>
      </c>
      <c r="AB1334" s="12">
        <f t="shared" si="180"/>
        <v>1</v>
      </c>
      <c r="AC1334" s="12">
        <f t="shared" si="185"/>
        <v>0</v>
      </c>
      <c r="AD1334" s="12">
        <f t="shared" si="186"/>
        <v>6.35</v>
      </c>
      <c r="AE1334" s="12">
        <f t="shared" si="181"/>
        <v>6.35</v>
      </c>
      <c r="AF1334" s="12">
        <f t="shared" si="182"/>
        <v>6.35</v>
      </c>
      <c r="AG1334" s="12">
        <f t="shared" si="183"/>
        <v>6.35</v>
      </c>
      <c r="AH1334" s="9">
        <f t="shared" si="187"/>
        <v>1</v>
      </c>
      <c r="AI1334" s="14">
        <f>VLOOKUP(E1334,'Verweis Faktor'!$A:$B,2,FALSE)</f>
        <v>1</v>
      </c>
      <c r="AJ1334" s="14"/>
      <c r="AK1334" s="14" t="str">
        <f>IF(AL1334="Ja","Versandkosten",VLOOKUP(E1334,'Verweis Belegart'!$A$2:$B$9,2,FALSE))</f>
        <v>Versandkosten</v>
      </c>
      <c r="AL1334" s="14" t="str">
        <f t="shared" si="188"/>
        <v>Ja</v>
      </c>
      <c r="AM1334" s="14" t="str">
        <f t="shared" si="184"/>
        <v>Positiv</v>
      </c>
    </row>
    <row r="1335" spans="1:39" ht="17.25" customHeight="1" x14ac:dyDescent="0.35">
      <c r="A1335" s="17">
        <v>14572039</v>
      </c>
      <c r="B1335" s="2" t="s">
        <v>1159</v>
      </c>
      <c r="C1335" s="1">
        <v>2025001</v>
      </c>
      <c r="D1335" s="1">
        <v>2000361</v>
      </c>
      <c r="E1335" s="2" t="s">
        <v>34</v>
      </c>
      <c r="F1335" s="2" t="s">
        <v>182</v>
      </c>
      <c r="G1335" s="2" t="s">
        <v>36</v>
      </c>
      <c r="H1335" s="2" t="s">
        <v>600</v>
      </c>
      <c r="I1335" s="2" t="s">
        <v>601</v>
      </c>
      <c r="J1335" s="2" t="s">
        <v>103</v>
      </c>
      <c r="K1335" s="2" t="s">
        <v>45</v>
      </c>
      <c r="L1335" s="2" t="s">
        <v>239</v>
      </c>
      <c r="M1335" s="2" t="s">
        <v>240</v>
      </c>
      <c r="N1335" s="2" t="s">
        <v>128</v>
      </c>
      <c r="O1335" s="3">
        <v>2</v>
      </c>
      <c r="P1335" s="3">
        <v>185</v>
      </c>
      <c r="Q1335" s="3">
        <v>209</v>
      </c>
      <c r="R1335" s="3">
        <v>418</v>
      </c>
      <c r="S1335" s="3">
        <v>24</v>
      </c>
      <c r="T1335" s="3">
        <v>48</v>
      </c>
      <c r="U1335" s="3">
        <v>11.48</v>
      </c>
      <c r="V1335" s="2" t="s">
        <v>235</v>
      </c>
      <c r="W1335" s="2" t="s">
        <v>236</v>
      </c>
      <c r="X1335" s="2" t="s">
        <v>33</v>
      </c>
      <c r="Y1335" s="19" t="str">
        <f>VLOOKUP(G1335,'Verweis Kd-Gruppe'!$A$2:$B$8,2,FALSE)</f>
        <v>GRK</v>
      </c>
      <c r="Z1335" s="19" t="str">
        <f>VLOOKUP(J1335,'Verweis Art-Gruppe'!$A$2:$B$15,2,FALSE)</f>
        <v>Geräte</v>
      </c>
      <c r="AA1335" s="19" t="str">
        <f>VLOOKUP(W1335,'Verweis Vertreter'!$A$2:$B$24,2,FALSE)</f>
        <v>Patrick Verfürth</v>
      </c>
      <c r="AB1335" s="12">
        <f t="shared" si="180"/>
        <v>2</v>
      </c>
      <c r="AC1335" s="12">
        <f t="shared" si="185"/>
        <v>185</v>
      </c>
      <c r="AD1335" s="12">
        <f t="shared" si="186"/>
        <v>209</v>
      </c>
      <c r="AE1335" s="12">
        <f t="shared" si="181"/>
        <v>418</v>
      </c>
      <c r="AF1335" s="12">
        <f t="shared" si="182"/>
        <v>24</v>
      </c>
      <c r="AG1335" s="12">
        <f t="shared" si="183"/>
        <v>48</v>
      </c>
      <c r="AH1335" s="9">
        <f t="shared" si="187"/>
        <v>0.11483253588516747</v>
      </c>
      <c r="AI1335" s="14">
        <f>VLOOKUP(E1335,'Verweis Faktor'!$A:$B,2,FALSE)</f>
        <v>1</v>
      </c>
      <c r="AJ1335" s="14"/>
      <c r="AK1335" s="14" t="str">
        <f>IF(AL1335="Ja","Versandkosten",VLOOKUP(E1335,'Verweis Belegart'!$A$2:$B$9,2,FALSE))</f>
        <v>Hardware</v>
      </c>
      <c r="AL1335" s="14" t="str">
        <f t="shared" si="188"/>
        <v>Nein</v>
      </c>
      <c r="AM1335" s="14" t="str">
        <f t="shared" si="184"/>
        <v>Positiv</v>
      </c>
    </row>
    <row r="1336" spans="1:39" ht="17.25" customHeight="1" x14ac:dyDescent="0.35">
      <c r="A1336" s="17">
        <v>14572003</v>
      </c>
      <c r="B1336" s="2" t="s">
        <v>1159</v>
      </c>
      <c r="C1336" s="1">
        <v>2025001</v>
      </c>
      <c r="D1336" s="1">
        <v>2000362</v>
      </c>
      <c r="E1336" s="2" t="s">
        <v>34</v>
      </c>
      <c r="F1336" s="2" t="s">
        <v>53</v>
      </c>
      <c r="G1336" s="2" t="s">
        <v>25</v>
      </c>
      <c r="H1336" s="2" t="s">
        <v>729</v>
      </c>
      <c r="I1336" s="2" t="s">
        <v>730</v>
      </c>
      <c r="J1336" s="2" t="s">
        <v>103</v>
      </c>
      <c r="K1336" s="2" t="s">
        <v>28</v>
      </c>
      <c r="L1336" s="2" t="s">
        <v>731</v>
      </c>
      <c r="M1336" s="2" t="s">
        <v>732</v>
      </c>
      <c r="N1336" s="2" t="s">
        <v>733</v>
      </c>
      <c r="O1336" s="3">
        <v>1</v>
      </c>
      <c r="P1336" s="3">
        <v>780.90909999999997</v>
      </c>
      <c r="Q1336" s="3">
        <v>789</v>
      </c>
      <c r="R1336" s="3">
        <v>789</v>
      </c>
      <c r="S1336" s="3">
        <v>8.0908999999999995</v>
      </c>
      <c r="T1336" s="3">
        <v>8.09</v>
      </c>
      <c r="U1336" s="3">
        <v>1.02</v>
      </c>
      <c r="V1336" s="2" t="s">
        <v>697</v>
      </c>
      <c r="W1336" s="2" t="s">
        <v>698</v>
      </c>
      <c r="X1336" s="2" t="s">
        <v>699</v>
      </c>
      <c r="Y1336" s="19" t="str">
        <f>VLOOKUP(G1336,'Verweis Kd-Gruppe'!$A$2:$B$8,2,FALSE)</f>
        <v>FHK</v>
      </c>
      <c r="Z1336" s="19" t="str">
        <f>VLOOKUP(J1336,'Verweis Art-Gruppe'!$A$2:$B$15,2,FALSE)</f>
        <v>Geräte</v>
      </c>
      <c r="AA1336" s="19" t="str">
        <f>VLOOKUP(W1336,'Verweis Vertreter'!$A$2:$B$24,2,FALSE)</f>
        <v>Zentrale</v>
      </c>
      <c r="AB1336" s="12">
        <f t="shared" si="180"/>
        <v>1</v>
      </c>
      <c r="AC1336" s="12">
        <f t="shared" si="185"/>
        <v>780.90909999999997</v>
      </c>
      <c r="AD1336" s="12">
        <f t="shared" si="186"/>
        <v>789</v>
      </c>
      <c r="AE1336" s="12">
        <f t="shared" si="181"/>
        <v>789</v>
      </c>
      <c r="AF1336" s="12">
        <f t="shared" si="182"/>
        <v>8.0908999999999995</v>
      </c>
      <c r="AG1336" s="12">
        <f t="shared" si="183"/>
        <v>8.09</v>
      </c>
      <c r="AH1336" s="9">
        <f t="shared" si="187"/>
        <v>1.0253485424588087E-2</v>
      </c>
      <c r="AI1336" s="14">
        <f>VLOOKUP(E1336,'Verweis Faktor'!$A:$B,2,FALSE)</f>
        <v>1</v>
      </c>
      <c r="AJ1336" s="14"/>
      <c r="AK1336" s="14" t="str">
        <f>IF(AL1336="Ja","Versandkosten",VLOOKUP(E1336,'Verweis Belegart'!$A$2:$B$9,2,FALSE))</f>
        <v>Hardware</v>
      </c>
      <c r="AL1336" s="14" t="str">
        <f t="shared" si="188"/>
        <v>Nein</v>
      </c>
      <c r="AM1336" s="14" t="str">
        <f t="shared" si="184"/>
        <v>Positiv</v>
      </c>
    </row>
    <row r="1337" spans="1:39" ht="17.25" customHeight="1" x14ac:dyDescent="0.35">
      <c r="A1337" s="17">
        <v>14572017</v>
      </c>
      <c r="B1337" s="2" t="s">
        <v>1159</v>
      </c>
      <c r="C1337" s="1">
        <v>2025001</v>
      </c>
      <c r="D1337" s="1">
        <v>2000363</v>
      </c>
      <c r="E1337" s="2" t="s">
        <v>34</v>
      </c>
      <c r="F1337" s="2" t="s">
        <v>53</v>
      </c>
      <c r="G1337" s="2" t="s">
        <v>25</v>
      </c>
      <c r="H1337" s="2" t="s">
        <v>729</v>
      </c>
      <c r="I1337" s="2" t="s">
        <v>730</v>
      </c>
      <c r="J1337" s="2" t="s">
        <v>103</v>
      </c>
      <c r="K1337" s="2" t="s">
        <v>28</v>
      </c>
      <c r="L1337" s="2" t="s">
        <v>722</v>
      </c>
      <c r="M1337" s="2" t="s">
        <v>723</v>
      </c>
      <c r="N1337" s="2" t="s">
        <v>234</v>
      </c>
      <c r="O1337" s="3">
        <v>1</v>
      </c>
      <c r="P1337" s="3">
        <v>245</v>
      </c>
      <c r="Q1337" s="3">
        <v>265</v>
      </c>
      <c r="R1337" s="3">
        <v>265</v>
      </c>
      <c r="S1337" s="3">
        <v>20</v>
      </c>
      <c r="T1337" s="3">
        <v>20</v>
      </c>
      <c r="U1337" s="3">
        <v>7.54</v>
      </c>
      <c r="V1337" s="2" t="s">
        <v>697</v>
      </c>
      <c r="W1337" s="2" t="s">
        <v>698</v>
      </c>
      <c r="X1337" s="2" t="s">
        <v>699</v>
      </c>
      <c r="Y1337" s="19" t="str">
        <f>VLOOKUP(G1337,'Verweis Kd-Gruppe'!$A$2:$B$8,2,FALSE)</f>
        <v>FHK</v>
      </c>
      <c r="Z1337" s="19" t="str">
        <f>VLOOKUP(J1337,'Verweis Art-Gruppe'!$A$2:$B$15,2,FALSE)</f>
        <v>Geräte</v>
      </c>
      <c r="AA1337" s="19" t="str">
        <f>VLOOKUP(W1337,'Verweis Vertreter'!$A$2:$B$24,2,FALSE)</f>
        <v>Zentrale</v>
      </c>
      <c r="AB1337" s="12">
        <f t="shared" si="180"/>
        <v>1</v>
      </c>
      <c r="AC1337" s="12">
        <f t="shared" si="185"/>
        <v>245</v>
      </c>
      <c r="AD1337" s="12">
        <f t="shared" si="186"/>
        <v>265</v>
      </c>
      <c r="AE1337" s="12">
        <f t="shared" si="181"/>
        <v>265</v>
      </c>
      <c r="AF1337" s="12">
        <f t="shared" si="182"/>
        <v>20</v>
      </c>
      <c r="AG1337" s="12">
        <f t="shared" si="183"/>
        <v>20</v>
      </c>
      <c r="AH1337" s="9">
        <f t="shared" si="187"/>
        <v>7.5471698113207544E-2</v>
      </c>
      <c r="AI1337" s="14">
        <f>VLOOKUP(E1337,'Verweis Faktor'!$A:$B,2,FALSE)</f>
        <v>1</v>
      </c>
      <c r="AJ1337" s="14"/>
      <c r="AK1337" s="14" t="str">
        <f>IF(AL1337="Ja","Versandkosten",VLOOKUP(E1337,'Verweis Belegart'!$A$2:$B$9,2,FALSE))</f>
        <v>Hardware</v>
      </c>
      <c r="AL1337" s="14" t="str">
        <f t="shared" si="188"/>
        <v>Nein</v>
      </c>
      <c r="AM1337" s="14" t="str">
        <f t="shared" si="184"/>
        <v>Positiv</v>
      </c>
    </row>
    <row r="1338" spans="1:39" ht="17.25" customHeight="1" x14ac:dyDescent="0.35">
      <c r="A1338" s="17">
        <v>14572023</v>
      </c>
      <c r="B1338" s="2" t="s">
        <v>1159</v>
      </c>
      <c r="C1338" s="1">
        <v>2025001</v>
      </c>
      <c r="D1338" s="1">
        <v>2000364</v>
      </c>
      <c r="E1338" s="2" t="s">
        <v>34</v>
      </c>
      <c r="F1338" s="2" t="s">
        <v>53</v>
      </c>
      <c r="G1338" s="2" t="s">
        <v>25</v>
      </c>
      <c r="H1338" s="2" t="s">
        <v>748</v>
      </c>
      <c r="I1338" s="2" t="s">
        <v>749</v>
      </c>
      <c r="J1338" s="2" t="s">
        <v>103</v>
      </c>
      <c r="K1338" s="2" t="s">
        <v>28</v>
      </c>
      <c r="L1338" s="2" t="s">
        <v>56</v>
      </c>
      <c r="M1338" s="2" t="s">
        <v>57</v>
      </c>
      <c r="N1338" s="2" t="s">
        <v>58</v>
      </c>
      <c r="O1338" s="3">
        <v>1</v>
      </c>
      <c r="P1338" s="3">
        <v>605</v>
      </c>
      <c r="Q1338" s="3">
        <v>627</v>
      </c>
      <c r="R1338" s="3">
        <v>627</v>
      </c>
      <c r="S1338" s="3">
        <v>22</v>
      </c>
      <c r="T1338" s="3">
        <v>22</v>
      </c>
      <c r="U1338" s="3">
        <v>3.5</v>
      </c>
      <c r="V1338" s="2" t="s">
        <v>427</v>
      </c>
      <c r="W1338" s="2" t="s">
        <v>428</v>
      </c>
      <c r="X1338" s="2" t="s">
        <v>419</v>
      </c>
      <c r="Y1338" s="19" t="str">
        <f>VLOOKUP(G1338,'Verweis Kd-Gruppe'!$A$2:$B$8,2,FALSE)</f>
        <v>FHK</v>
      </c>
      <c r="Z1338" s="19" t="str">
        <f>VLOOKUP(J1338,'Verweis Art-Gruppe'!$A$2:$B$15,2,FALSE)</f>
        <v>Geräte</v>
      </c>
      <c r="AA1338" s="19" t="str">
        <f>VLOOKUP(W1338,'Verweis Vertreter'!$A$2:$B$24,2,FALSE)</f>
        <v>Zentrale</v>
      </c>
      <c r="AB1338" s="12">
        <f t="shared" si="180"/>
        <v>1</v>
      </c>
      <c r="AC1338" s="12">
        <f t="shared" si="185"/>
        <v>605</v>
      </c>
      <c r="AD1338" s="12">
        <f t="shared" si="186"/>
        <v>627</v>
      </c>
      <c r="AE1338" s="12">
        <f t="shared" si="181"/>
        <v>627</v>
      </c>
      <c r="AF1338" s="12">
        <f t="shared" si="182"/>
        <v>22</v>
      </c>
      <c r="AG1338" s="12">
        <f t="shared" si="183"/>
        <v>22</v>
      </c>
      <c r="AH1338" s="9">
        <f t="shared" si="187"/>
        <v>3.5087719298245612E-2</v>
      </c>
      <c r="AI1338" s="14">
        <f>VLOOKUP(E1338,'Verweis Faktor'!$A:$B,2,FALSE)</f>
        <v>1</v>
      </c>
      <c r="AJ1338" s="14"/>
      <c r="AK1338" s="14" t="str">
        <f>IF(AL1338="Ja","Versandkosten",VLOOKUP(E1338,'Verweis Belegart'!$A$2:$B$9,2,FALSE))</f>
        <v>Hardware</v>
      </c>
      <c r="AL1338" s="14" t="str">
        <f t="shared" si="188"/>
        <v>Nein</v>
      </c>
      <c r="AM1338" s="14" t="str">
        <f t="shared" si="184"/>
        <v>Positiv</v>
      </c>
    </row>
    <row r="1339" spans="1:39" ht="17.25" customHeight="1" x14ac:dyDescent="0.35">
      <c r="A1339" s="17">
        <v>14572005</v>
      </c>
      <c r="B1339" s="2" t="s">
        <v>1159</v>
      </c>
      <c r="C1339" s="1">
        <v>2025001</v>
      </c>
      <c r="D1339" s="1">
        <v>2000365</v>
      </c>
      <c r="E1339" s="2" t="s">
        <v>34</v>
      </c>
      <c r="F1339" s="2" t="s">
        <v>53</v>
      </c>
      <c r="G1339" s="2" t="s">
        <v>25</v>
      </c>
      <c r="H1339" s="2" t="s">
        <v>756</v>
      </c>
      <c r="I1339" s="2" t="s">
        <v>757</v>
      </c>
      <c r="J1339" s="2" t="s">
        <v>103</v>
      </c>
      <c r="K1339" s="2" t="s">
        <v>28</v>
      </c>
      <c r="L1339" s="2" t="s">
        <v>387</v>
      </c>
      <c r="M1339" s="2" t="s">
        <v>388</v>
      </c>
      <c r="N1339" s="2" t="s">
        <v>292</v>
      </c>
      <c r="O1339" s="3">
        <v>1</v>
      </c>
      <c r="P1339" s="3">
        <v>897.56460000000004</v>
      </c>
      <c r="Q1339" s="3">
        <v>929</v>
      </c>
      <c r="R1339" s="3">
        <v>929</v>
      </c>
      <c r="S1339" s="3">
        <v>31.435400000000001</v>
      </c>
      <c r="T1339" s="3">
        <v>31.44</v>
      </c>
      <c r="U1339" s="3">
        <v>3.38</v>
      </c>
      <c r="V1339" s="2" t="s">
        <v>427</v>
      </c>
      <c r="W1339" s="2" t="s">
        <v>428</v>
      </c>
      <c r="X1339" s="2" t="s">
        <v>419</v>
      </c>
      <c r="Y1339" s="19" t="str">
        <f>VLOOKUP(G1339,'Verweis Kd-Gruppe'!$A$2:$B$8,2,FALSE)</f>
        <v>FHK</v>
      </c>
      <c r="Z1339" s="19" t="str">
        <f>VLOOKUP(J1339,'Verweis Art-Gruppe'!$A$2:$B$15,2,FALSE)</f>
        <v>Geräte</v>
      </c>
      <c r="AA1339" s="19" t="str">
        <f>VLOOKUP(W1339,'Verweis Vertreter'!$A$2:$B$24,2,FALSE)</f>
        <v>Zentrale</v>
      </c>
      <c r="AB1339" s="12">
        <f t="shared" si="180"/>
        <v>1</v>
      </c>
      <c r="AC1339" s="12">
        <f t="shared" si="185"/>
        <v>897.56460000000004</v>
      </c>
      <c r="AD1339" s="12">
        <f t="shared" si="186"/>
        <v>929</v>
      </c>
      <c r="AE1339" s="12">
        <f t="shared" si="181"/>
        <v>929</v>
      </c>
      <c r="AF1339" s="12">
        <f t="shared" si="182"/>
        <v>31.435400000000001</v>
      </c>
      <c r="AG1339" s="12">
        <f t="shared" si="183"/>
        <v>31.44</v>
      </c>
      <c r="AH1339" s="9">
        <f t="shared" si="187"/>
        <v>3.3842841765339075E-2</v>
      </c>
      <c r="AI1339" s="14">
        <f>VLOOKUP(E1339,'Verweis Faktor'!$A:$B,2,FALSE)</f>
        <v>1</v>
      </c>
      <c r="AJ1339" s="14"/>
      <c r="AK1339" s="14" t="str">
        <f>IF(AL1339="Ja","Versandkosten",VLOOKUP(E1339,'Verweis Belegart'!$A$2:$B$9,2,FALSE))</f>
        <v>Hardware</v>
      </c>
      <c r="AL1339" s="14" t="str">
        <f t="shared" si="188"/>
        <v>Nein</v>
      </c>
      <c r="AM1339" s="14" t="str">
        <f t="shared" si="184"/>
        <v>Positiv</v>
      </c>
    </row>
    <row r="1340" spans="1:39" ht="17.25" customHeight="1" x14ac:dyDescent="0.35">
      <c r="A1340" s="17">
        <v>14572038</v>
      </c>
      <c r="B1340" s="2" t="s">
        <v>1159</v>
      </c>
      <c r="C1340" s="1">
        <v>2025001</v>
      </c>
      <c r="D1340" s="1">
        <v>2000366</v>
      </c>
      <c r="E1340" s="2" t="s">
        <v>34</v>
      </c>
      <c r="F1340" s="2" t="s">
        <v>53</v>
      </c>
      <c r="G1340" s="2" t="s">
        <v>25</v>
      </c>
      <c r="H1340" s="2" t="s">
        <v>1002</v>
      </c>
      <c r="I1340" s="2" t="s">
        <v>1003</v>
      </c>
      <c r="J1340" s="2" t="s">
        <v>103</v>
      </c>
      <c r="K1340" s="2" t="s">
        <v>28</v>
      </c>
      <c r="L1340" s="2" t="s">
        <v>1460</v>
      </c>
      <c r="M1340" s="2" t="s">
        <v>1461</v>
      </c>
      <c r="N1340" s="2" t="s">
        <v>1462</v>
      </c>
      <c r="O1340" s="3">
        <v>2</v>
      </c>
      <c r="P1340" s="3">
        <v>40.269199999999998</v>
      </c>
      <c r="Q1340" s="3">
        <v>43</v>
      </c>
      <c r="R1340" s="3">
        <v>86</v>
      </c>
      <c r="S1340" s="3">
        <v>2.7307999999999999</v>
      </c>
      <c r="T1340" s="3">
        <v>5.46</v>
      </c>
      <c r="U1340" s="3">
        <v>6.35</v>
      </c>
      <c r="V1340" s="2" t="s">
        <v>413</v>
      </c>
      <c r="W1340" s="2" t="s">
        <v>414</v>
      </c>
      <c r="X1340" s="2" t="s">
        <v>699</v>
      </c>
      <c r="Y1340" s="19" t="str">
        <f>VLOOKUP(G1340,'Verweis Kd-Gruppe'!$A$2:$B$8,2,FALSE)</f>
        <v>FHK</v>
      </c>
      <c r="Z1340" s="19" t="str">
        <f>VLOOKUP(J1340,'Verweis Art-Gruppe'!$A$2:$B$15,2,FALSE)</f>
        <v>Geräte</v>
      </c>
      <c r="AA1340" s="19" t="str">
        <f>VLOOKUP(W1340,'Verweis Vertreter'!$A$2:$B$24,2,FALSE)</f>
        <v>Zentrale</v>
      </c>
      <c r="AB1340" s="12">
        <f t="shared" si="180"/>
        <v>2</v>
      </c>
      <c r="AC1340" s="12">
        <f t="shared" si="185"/>
        <v>40.269199999999998</v>
      </c>
      <c r="AD1340" s="12">
        <f t="shared" si="186"/>
        <v>43</v>
      </c>
      <c r="AE1340" s="12">
        <f t="shared" si="181"/>
        <v>86</v>
      </c>
      <c r="AF1340" s="12">
        <f t="shared" si="182"/>
        <v>2.7307999999999999</v>
      </c>
      <c r="AG1340" s="12">
        <f t="shared" si="183"/>
        <v>5.46</v>
      </c>
      <c r="AH1340" s="9">
        <f t="shared" si="187"/>
        <v>6.3488372093023257E-2</v>
      </c>
      <c r="AI1340" s="14">
        <f>VLOOKUP(E1340,'Verweis Faktor'!$A:$B,2,FALSE)</f>
        <v>1</v>
      </c>
      <c r="AJ1340" s="14"/>
      <c r="AK1340" s="14" t="str">
        <f>IF(AL1340="Ja","Versandkosten",VLOOKUP(E1340,'Verweis Belegart'!$A$2:$B$9,2,FALSE))</f>
        <v>Hardware</v>
      </c>
      <c r="AL1340" s="14" t="str">
        <f t="shared" si="188"/>
        <v>Nein</v>
      </c>
      <c r="AM1340" s="14" t="str">
        <f t="shared" si="184"/>
        <v>Positiv</v>
      </c>
    </row>
    <row r="1341" spans="1:39" ht="17.25" customHeight="1" x14ac:dyDescent="0.35">
      <c r="A1341" s="17">
        <v>14572049</v>
      </c>
      <c r="B1341" s="2" t="s">
        <v>1159</v>
      </c>
      <c r="C1341" s="1">
        <v>2025001</v>
      </c>
      <c r="D1341" s="1">
        <v>2000367</v>
      </c>
      <c r="E1341" s="2" t="s">
        <v>34</v>
      </c>
      <c r="F1341" s="2" t="s">
        <v>53</v>
      </c>
      <c r="G1341" s="2" t="s">
        <v>25</v>
      </c>
      <c r="H1341" s="2" t="s">
        <v>1452</v>
      </c>
      <c r="I1341" s="2" t="s">
        <v>1453</v>
      </c>
      <c r="J1341" s="2" t="s">
        <v>103</v>
      </c>
      <c r="K1341" s="2" t="s">
        <v>28</v>
      </c>
      <c r="L1341" s="2" t="s">
        <v>232</v>
      </c>
      <c r="M1341" s="2" t="s">
        <v>233</v>
      </c>
      <c r="N1341" s="2" t="s">
        <v>234</v>
      </c>
      <c r="O1341" s="3">
        <v>5</v>
      </c>
      <c r="P1341" s="3">
        <v>251.29089999999999</v>
      </c>
      <c r="Q1341" s="3">
        <v>265</v>
      </c>
      <c r="R1341" s="3">
        <v>1325</v>
      </c>
      <c r="S1341" s="3">
        <v>13.709099999999999</v>
      </c>
      <c r="T1341" s="3">
        <v>68.55</v>
      </c>
      <c r="U1341" s="3">
        <v>5.17</v>
      </c>
      <c r="V1341" s="2" t="s">
        <v>689</v>
      </c>
      <c r="W1341" s="2" t="s">
        <v>690</v>
      </c>
      <c r="X1341" s="2" t="s">
        <v>419</v>
      </c>
      <c r="Y1341" s="19" t="str">
        <f>VLOOKUP(G1341,'Verweis Kd-Gruppe'!$A$2:$B$8,2,FALSE)</f>
        <v>FHK</v>
      </c>
      <c r="Z1341" s="19" t="str">
        <f>VLOOKUP(J1341,'Verweis Art-Gruppe'!$A$2:$B$15,2,FALSE)</f>
        <v>Geräte</v>
      </c>
      <c r="AA1341" s="19" t="str">
        <f>VLOOKUP(W1341,'Verweis Vertreter'!$A$2:$B$24,2,FALSE)</f>
        <v>Zentrale</v>
      </c>
      <c r="AB1341" s="12">
        <f t="shared" si="180"/>
        <v>5</v>
      </c>
      <c r="AC1341" s="12">
        <f t="shared" si="185"/>
        <v>251.29089999999999</v>
      </c>
      <c r="AD1341" s="12">
        <f t="shared" si="186"/>
        <v>265</v>
      </c>
      <c r="AE1341" s="12">
        <f t="shared" si="181"/>
        <v>1325</v>
      </c>
      <c r="AF1341" s="12">
        <f t="shared" si="182"/>
        <v>13.709099999999999</v>
      </c>
      <c r="AG1341" s="12">
        <f t="shared" si="183"/>
        <v>68.55</v>
      </c>
      <c r="AH1341" s="9">
        <f t="shared" si="187"/>
        <v>5.1735849056603771E-2</v>
      </c>
      <c r="AI1341" s="14">
        <f>VLOOKUP(E1341,'Verweis Faktor'!$A:$B,2,FALSE)</f>
        <v>1</v>
      </c>
      <c r="AJ1341" s="14"/>
      <c r="AK1341" s="14" t="str">
        <f>IF(AL1341="Ja","Versandkosten",VLOOKUP(E1341,'Verweis Belegart'!$A$2:$B$9,2,FALSE))</f>
        <v>Hardware</v>
      </c>
      <c r="AL1341" s="14" t="str">
        <f t="shared" si="188"/>
        <v>Nein</v>
      </c>
      <c r="AM1341" s="14" t="str">
        <f t="shared" si="184"/>
        <v>Positiv</v>
      </c>
    </row>
    <row r="1342" spans="1:39" ht="17.25" customHeight="1" x14ac:dyDescent="0.35">
      <c r="A1342" s="17">
        <v>14572049</v>
      </c>
      <c r="B1342" s="2" t="s">
        <v>1159</v>
      </c>
      <c r="C1342" s="1">
        <v>2025001</v>
      </c>
      <c r="D1342" s="1">
        <v>2000367</v>
      </c>
      <c r="E1342" s="2" t="s">
        <v>34</v>
      </c>
      <c r="F1342" s="2" t="s">
        <v>53</v>
      </c>
      <c r="G1342" s="2" t="s">
        <v>25</v>
      </c>
      <c r="H1342" s="2" t="s">
        <v>1452</v>
      </c>
      <c r="I1342" s="2" t="s">
        <v>1453</v>
      </c>
      <c r="J1342" s="2" t="s">
        <v>103</v>
      </c>
      <c r="K1342" s="2" t="s">
        <v>45</v>
      </c>
      <c r="L1342" s="2" t="s">
        <v>727</v>
      </c>
      <c r="M1342" s="2" t="s">
        <v>728</v>
      </c>
      <c r="N1342" s="2" t="s">
        <v>48</v>
      </c>
      <c r="O1342" s="3">
        <v>1</v>
      </c>
      <c r="P1342" s="3">
        <v>275</v>
      </c>
      <c r="Q1342" s="3">
        <v>269</v>
      </c>
      <c r="R1342" s="3">
        <v>269</v>
      </c>
      <c r="S1342" s="3">
        <v>-6</v>
      </c>
      <c r="T1342" s="3">
        <v>-6</v>
      </c>
      <c r="U1342" s="3">
        <v>-2.23</v>
      </c>
      <c r="V1342" s="2" t="s">
        <v>689</v>
      </c>
      <c r="W1342" s="2" t="s">
        <v>690</v>
      </c>
      <c r="X1342" s="2" t="s">
        <v>419</v>
      </c>
      <c r="Y1342" s="19" t="str">
        <f>VLOOKUP(G1342,'Verweis Kd-Gruppe'!$A$2:$B$8,2,FALSE)</f>
        <v>FHK</v>
      </c>
      <c r="Z1342" s="19" t="str">
        <f>VLOOKUP(J1342,'Verweis Art-Gruppe'!$A$2:$B$15,2,FALSE)</f>
        <v>Geräte</v>
      </c>
      <c r="AA1342" s="19" t="str">
        <f>VLOOKUP(W1342,'Verweis Vertreter'!$A$2:$B$24,2,FALSE)</f>
        <v>Zentrale</v>
      </c>
      <c r="AB1342" s="12">
        <f t="shared" si="180"/>
        <v>1</v>
      </c>
      <c r="AC1342" s="12">
        <f t="shared" si="185"/>
        <v>275</v>
      </c>
      <c r="AD1342" s="12">
        <f t="shared" si="186"/>
        <v>269</v>
      </c>
      <c r="AE1342" s="12">
        <f t="shared" si="181"/>
        <v>269</v>
      </c>
      <c r="AF1342" s="12">
        <f t="shared" si="182"/>
        <v>-6</v>
      </c>
      <c r="AG1342" s="12">
        <f t="shared" si="183"/>
        <v>-6</v>
      </c>
      <c r="AH1342" s="9">
        <f t="shared" si="187"/>
        <v>-2.2304832713754646E-2</v>
      </c>
      <c r="AI1342" s="14">
        <f>VLOOKUP(E1342,'Verweis Faktor'!$A:$B,2,FALSE)</f>
        <v>1</v>
      </c>
      <c r="AJ1342" s="14"/>
      <c r="AK1342" s="14" t="str">
        <f>IF(AL1342="Ja","Versandkosten",VLOOKUP(E1342,'Verweis Belegart'!$A$2:$B$9,2,FALSE))</f>
        <v>Hardware</v>
      </c>
      <c r="AL1342" s="14" t="str">
        <f t="shared" si="188"/>
        <v>Nein</v>
      </c>
      <c r="AM1342" s="14" t="str">
        <f t="shared" si="184"/>
        <v>Negativ</v>
      </c>
    </row>
    <row r="1343" spans="1:39" ht="17.25" customHeight="1" x14ac:dyDescent="0.35">
      <c r="A1343" s="17">
        <v>14572049</v>
      </c>
      <c r="B1343" s="2" t="s">
        <v>1159</v>
      </c>
      <c r="C1343" s="1">
        <v>2025001</v>
      </c>
      <c r="D1343" s="1">
        <v>2000367</v>
      </c>
      <c r="E1343" s="2" t="s">
        <v>34</v>
      </c>
      <c r="F1343" s="2" t="s">
        <v>53</v>
      </c>
      <c r="G1343" s="2" t="s">
        <v>25</v>
      </c>
      <c r="H1343" s="2" t="s">
        <v>1452</v>
      </c>
      <c r="I1343" s="2" t="s">
        <v>1453</v>
      </c>
      <c r="J1343" s="2" t="s">
        <v>103</v>
      </c>
      <c r="K1343" s="2" t="s">
        <v>49</v>
      </c>
      <c r="L1343" s="2" t="s">
        <v>132</v>
      </c>
      <c r="M1343" s="2" t="s">
        <v>133</v>
      </c>
      <c r="N1343" s="2" t="s">
        <v>48</v>
      </c>
      <c r="O1343" s="3">
        <v>1</v>
      </c>
      <c r="P1343" s="3">
        <v>254.48859999999999</v>
      </c>
      <c r="Q1343" s="3">
        <v>269</v>
      </c>
      <c r="R1343" s="3">
        <v>269</v>
      </c>
      <c r="S1343" s="3">
        <v>14.5114</v>
      </c>
      <c r="T1343" s="3">
        <v>14.51</v>
      </c>
      <c r="U1343" s="3">
        <v>5.39</v>
      </c>
      <c r="V1343" s="2" t="s">
        <v>689</v>
      </c>
      <c r="W1343" s="2" t="s">
        <v>690</v>
      </c>
      <c r="X1343" s="2" t="s">
        <v>419</v>
      </c>
      <c r="Y1343" s="19" t="str">
        <f>VLOOKUP(G1343,'Verweis Kd-Gruppe'!$A$2:$B$8,2,FALSE)</f>
        <v>FHK</v>
      </c>
      <c r="Z1343" s="19" t="str">
        <f>VLOOKUP(J1343,'Verweis Art-Gruppe'!$A$2:$B$15,2,FALSE)</f>
        <v>Geräte</v>
      </c>
      <c r="AA1343" s="19" t="str">
        <f>VLOOKUP(W1343,'Verweis Vertreter'!$A$2:$B$24,2,FALSE)</f>
        <v>Zentrale</v>
      </c>
      <c r="AB1343" s="12">
        <f t="shared" si="180"/>
        <v>1</v>
      </c>
      <c r="AC1343" s="12">
        <f t="shared" si="185"/>
        <v>254.48859999999999</v>
      </c>
      <c r="AD1343" s="12">
        <f t="shared" si="186"/>
        <v>269</v>
      </c>
      <c r="AE1343" s="12">
        <f t="shared" si="181"/>
        <v>269</v>
      </c>
      <c r="AF1343" s="12">
        <f t="shared" si="182"/>
        <v>14.5114</v>
      </c>
      <c r="AG1343" s="12">
        <f t="shared" si="183"/>
        <v>14.51</v>
      </c>
      <c r="AH1343" s="9">
        <f t="shared" si="187"/>
        <v>5.3940520446096651E-2</v>
      </c>
      <c r="AI1343" s="14">
        <f>VLOOKUP(E1343,'Verweis Faktor'!$A:$B,2,FALSE)</f>
        <v>1</v>
      </c>
      <c r="AJ1343" s="14"/>
      <c r="AK1343" s="14" t="str">
        <f>IF(AL1343="Ja","Versandkosten",VLOOKUP(E1343,'Verweis Belegart'!$A$2:$B$9,2,FALSE))</f>
        <v>Hardware</v>
      </c>
      <c r="AL1343" s="14" t="str">
        <f t="shared" si="188"/>
        <v>Nein</v>
      </c>
      <c r="AM1343" s="14" t="str">
        <f t="shared" si="184"/>
        <v>Positiv</v>
      </c>
    </row>
    <row r="1344" spans="1:39" ht="17.25" customHeight="1" x14ac:dyDescent="0.35">
      <c r="A1344" s="17">
        <v>14572051</v>
      </c>
      <c r="B1344" s="2" t="s">
        <v>1159</v>
      </c>
      <c r="C1344" s="1">
        <v>2025001</v>
      </c>
      <c r="D1344" s="1">
        <v>2000368</v>
      </c>
      <c r="E1344" s="2" t="s">
        <v>34</v>
      </c>
      <c r="F1344" s="2" t="s">
        <v>182</v>
      </c>
      <c r="G1344" s="2" t="s">
        <v>25</v>
      </c>
      <c r="H1344" s="2" t="s">
        <v>1463</v>
      </c>
      <c r="I1344" s="2" t="s">
        <v>1464</v>
      </c>
      <c r="J1344" s="2" t="s">
        <v>103</v>
      </c>
      <c r="K1344" s="2" t="s">
        <v>28</v>
      </c>
      <c r="L1344" s="2" t="s">
        <v>915</v>
      </c>
      <c r="M1344" s="2" t="s">
        <v>916</v>
      </c>
      <c r="N1344" s="2" t="s">
        <v>917</v>
      </c>
      <c r="O1344" s="3">
        <v>1</v>
      </c>
      <c r="P1344" s="3">
        <v>192.4376</v>
      </c>
      <c r="Q1344" s="3">
        <v>209</v>
      </c>
      <c r="R1344" s="3">
        <v>209</v>
      </c>
      <c r="S1344" s="3">
        <v>16.5624</v>
      </c>
      <c r="T1344" s="3">
        <v>16.559999999999999</v>
      </c>
      <c r="U1344" s="3">
        <v>7.92</v>
      </c>
      <c r="V1344" s="2" t="s">
        <v>427</v>
      </c>
      <c r="W1344" s="2" t="s">
        <v>428</v>
      </c>
      <c r="X1344" s="2" t="s">
        <v>691</v>
      </c>
      <c r="Y1344" s="19" t="str">
        <f>VLOOKUP(G1344,'Verweis Kd-Gruppe'!$A$2:$B$8,2,FALSE)</f>
        <v>FHK</v>
      </c>
      <c r="Z1344" s="19" t="str">
        <f>VLOOKUP(J1344,'Verweis Art-Gruppe'!$A$2:$B$15,2,FALSE)</f>
        <v>Geräte</v>
      </c>
      <c r="AA1344" s="19" t="str">
        <f>VLOOKUP(W1344,'Verweis Vertreter'!$A$2:$B$24,2,FALSE)</f>
        <v>Zentrale</v>
      </c>
      <c r="AB1344" s="12">
        <f t="shared" si="180"/>
        <v>1</v>
      </c>
      <c r="AC1344" s="12">
        <f t="shared" si="185"/>
        <v>192.4376</v>
      </c>
      <c r="AD1344" s="12">
        <f t="shared" si="186"/>
        <v>209</v>
      </c>
      <c r="AE1344" s="12">
        <f t="shared" si="181"/>
        <v>209</v>
      </c>
      <c r="AF1344" s="12">
        <f t="shared" si="182"/>
        <v>16.5624</v>
      </c>
      <c r="AG1344" s="12">
        <f t="shared" si="183"/>
        <v>16.559999999999999</v>
      </c>
      <c r="AH1344" s="9">
        <f t="shared" si="187"/>
        <v>7.9234449760765546E-2</v>
      </c>
      <c r="AI1344" s="14">
        <f>VLOOKUP(E1344,'Verweis Faktor'!$A:$B,2,FALSE)</f>
        <v>1</v>
      </c>
      <c r="AJ1344" s="14"/>
      <c r="AK1344" s="14" t="str">
        <f>IF(AL1344="Ja","Versandkosten",VLOOKUP(E1344,'Verweis Belegart'!$A$2:$B$9,2,FALSE))</f>
        <v>Hardware</v>
      </c>
      <c r="AL1344" s="14" t="str">
        <f t="shared" si="188"/>
        <v>Nein</v>
      </c>
      <c r="AM1344" s="14" t="str">
        <f t="shared" si="184"/>
        <v>Positiv</v>
      </c>
    </row>
    <row r="1345" spans="1:39" ht="17.25" customHeight="1" x14ac:dyDescent="0.35">
      <c r="A1345" s="17">
        <v>14572050</v>
      </c>
      <c r="B1345" s="2" t="s">
        <v>1159</v>
      </c>
      <c r="C1345" s="1">
        <v>2025001</v>
      </c>
      <c r="D1345" s="1">
        <v>2000369</v>
      </c>
      <c r="E1345" s="2" t="s">
        <v>34</v>
      </c>
      <c r="F1345" s="2" t="s">
        <v>182</v>
      </c>
      <c r="G1345" s="2" t="s">
        <v>25</v>
      </c>
      <c r="H1345" s="2" t="s">
        <v>1465</v>
      </c>
      <c r="I1345" s="2" t="s">
        <v>1466</v>
      </c>
      <c r="J1345" s="2" t="s">
        <v>103</v>
      </c>
      <c r="K1345" s="2" t="s">
        <v>28</v>
      </c>
      <c r="L1345" s="2" t="s">
        <v>479</v>
      </c>
      <c r="M1345" s="2" t="s">
        <v>480</v>
      </c>
      <c r="N1345" s="2" t="s">
        <v>481</v>
      </c>
      <c r="O1345" s="3">
        <v>5</v>
      </c>
      <c r="P1345" s="3">
        <v>116.04640000000001</v>
      </c>
      <c r="Q1345" s="3">
        <v>129</v>
      </c>
      <c r="R1345" s="3">
        <v>645</v>
      </c>
      <c r="S1345" s="3">
        <v>12.9536</v>
      </c>
      <c r="T1345" s="3">
        <v>64.77</v>
      </c>
      <c r="U1345" s="3">
        <v>10.039999999999999</v>
      </c>
      <c r="V1345" s="2" t="s">
        <v>697</v>
      </c>
      <c r="W1345" s="2" t="s">
        <v>698</v>
      </c>
      <c r="X1345" s="2" t="s">
        <v>44</v>
      </c>
      <c r="Y1345" s="19" t="str">
        <f>VLOOKUP(G1345,'Verweis Kd-Gruppe'!$A$2:$B$8,2,FALSE)</f>
        <v>FHK</v>
      </c>
      <c r="Z1345" s="19" t="str">
        <f>VLOOKUP(J1345,'Verweis Art-Gruppe'!$A$2:$B$15,2,FALSE)</f>
        <v>Geräte</v>
      </c>
      <c r="AA1345" s="19" t="str">
        <f>VLOOKUP(W1345,'Verweis Vertreter'!$A$2:$B$24,2,FALSE)</f>
        <v>Zentrale</v>
      </c>
      <c r="AB1345" s="12">
        <f t="shared" si="180"/>
        <v>5</v>
      </c>
      <c r="AC1345" s="12">
        <f t="shared" si="185"/>
        <v>116.04640000000001</v>
      </c>
      <c r="AD1345" s="12">
        <f t="shared" si="186"/>
        <v>129</v>
      </c>
      <c r="AE1345" s="12">
        <f t="shared" si="181"/>
        <v>645</v>
      </c>
      <c r="AF1345" s="12">
        <f t="shared" si="182"/>
        <v>12.9536</v>
      </c>
      <c r="AG1345" s="12">
        <f t="shared" si="183"/>
        <v>64.77</v>
      </c>
      <c r="AH1345" s="9">
        <f t="shared" si="187"/>
        <v>0.10041860465116279</v>
      </c>
      <c r="AI1345" s="14">
        <f>VLOOKUP(E1345,'Verweis Faktor'!$A:$B,2,FALSE)</f>
        <v>1</v>
      </c>
      <c r="AJ1345" s="14"/>
      <c r="AK1345" s="14" t="str">
        <f>IF(AL1345="Ja","Versandkosten",VLOOKUP(E1345,'Verweis Belegart'!$A$2:$B$9,2,FALSE))</f>
        <v>Hardware</v>
      </c>
      <c r="AL1345" s="14" t="str">
        <f t="shared" si="188"/>
        <v>Nein</v>
      </c>
      <c r="AM1345" s="14" t="str">
        <f t="shared" si="184"/>
        <v>Positiv</v>
      </c>
    </row>
    <row r="1346" spans="1:39" ht="17.25" customHeight="1" x14ac:dyDescent="0.35">
      <c r="A1346" s="17">
        <v>14572053</v>
      </c>
      <c r="B1346" s="2" t="s">
        <v>1159</v>
      </c>
      <c r="C1346" s="1">
        <v>2025001</v>
      </c>
      <c r="D1346" s="1">
        <v>2000370</v>
      </c>
      <c r="E1346" s="2" t="s">
        <v>34</v>
      </c>
      <c r="F1346" s="2" t="s">
        <v>182</v>
      </c>
      <c r="G1346" s="2" t="s">
        <v>25</v>
      </c>
      <c r="H1346" s="2" t="s">
        <v>785</v>
      </c>
      <c r="I1346" s="2" t="s">
        <v>786</v>
      </c>
      <c r="J1346" s="2" t="s">
        <v>103</v>
      </c>
      <c r="K1346" s="2" t="s">
        <v>28</v>
      </c>
      <c r="L1346" s="2" t="s">
        <v>269</v>
      </c>
      <c r="M1346" s="2" t="s">
        <v>270</v>
      </c>
      <c r="N1346" s="2" t="s">
        <v>271</v>
      </c>
      <c r="O1346" s="3">
        <v>1</v>
      </c>
      <c r="P1346" s="3">
        <v>417.46170000000001</v>
      </c>
      <c r="Q1346" s="3">
        <v>427</v>
      </c>
      <c r="R1346" s="3">
        <v>427</v>
      </c>
      <c r="S1346" s="3">
        <v>9.5382999999999996</v>
      </c>
      <c r="T1346" s="3">
        <v>9.5399999999999991</v>
      </c>
      <c r="U1346" s="3">
        <v>2.23</v>
      </c>
      <c r="V1346" s="2" t="s">
        <v>427</v>
      </c>
      <c r="W1346" s="2" t="s">
        <v>428</v>
      </c>
      <c r="X1346" s="2" t="s">
        <v>419</v>
      </c>
      <c r="Y1346" s="19" t="str">
        <f>VLOOKUP(G1346,'Verweis Kd-Gruppe'!$A$2:$B$8,2,FALSE)</f>
        <v>FHK</v>
      </c>
      <c r="Z1346" s="19" t="str">
        <f>VLOOKUP(J1346,'Verweis Art-Gruppe'!$A$2:$B$15,2,FALSE)</f>
        <v>Geräte</v>
      </c>
      <c r="AA1346" s="19" t="str">
        <f>VLOOKUP(W1346,'Verweis Vertreter'!$A$2:$B$24,2,FALSE)</f>
        <v>Zentrale</v>
      </c>
      <c r="AB1346" s="12">
        <f t="shared" si="180"/>
        <v>1</v>
      </c>
      <c r="AC1346" s="12">
        <f t="shared" si="185"/>
        <v>417.46170000000001</v>
      </c>
      <c r="AD1346" s="12">
        <f t="shared" si="186"/>
        <v>427</v>
      </c>
      <c r="AE1346" s="12">
        <f t="shared" si="181"/>
        <v>427</v>
      </c>
      <c r="AF1346" s="12">
        <f t="shared" si="182"/>
        <v>9.5382999999999996</v>
      </c>
      <c r="AG1346" s="12">
        <f t="shared" si="183"/>
        <v>9.5399999999999991</v>
      </c>
      <c r="AH1346" s="9">
        <f t="shared" si="187"/>
        <v>2.234192037470726E-2</v>
      </c>
      <c r="AI1346" s="14">
        <f>VLOOKUP(E1346,'Verweis Faktor'!$A:$B,2,FALSE)</f>
        <v>1</v>
      </c>
      <c r="AJ1346" s="14"/>
      <c r="AK1346" s="14" t="str">
        <f>IF(AL1346="Ja","Versandkosten",VLOOKUP(E1346,'Verweis Belegart'!$A$2:$B$9,2,FALSE))</f>
        <v>Hardware</v>
      </c>
      <c r="AL1346" s="14" t="str">
        <f t="shared" si="188"/>
        <v>Nein</v>
      </c>
      <c r="AM1346" s="14" t="str">
        <f t="shared" si="184"/>
        <v>Positiv</v>
      </c>
    </row>
    <row r="1347" spans="1:39" ht="17.25" customHeight="1" x14ac:dyDescent="0.35">
      <c r="A1347" s="17">
        <v>14571932</v>
      </c>
      <c r="B1347" s="2" t="s">
        <v>1159</v>
      </c>
      <c r="C1347" s="1">
        <v>2025001</v>
      </c>
      <c r="D1347" s="1">
        <v>2000371</v>
      </c>
      <c r="E1347" s="2" t="s">
        <v>34</v>
      </c>
      <c r="F1347" s="2" t="s">
        <v>182</v>
      </c>
      <c r="G1347" s="2" t="s">
        <v>25</v>
      </c>
      <c r="H1347" s="2" t="s">
        <v>801</v>
      </c>
      <c r="I1347" s="2" t="s">
        <v>802</v>
      </c>
      <c r="J1347" s="2" t="s">
        <v>103</v>
      </c>
      <c r="K1347" s="2" t="s">
        <v>28</v>
      </c>
      <c r="L1347" s="2" t="s">
        <v>269</v>
      </c>
      <c r="M1347" s="2" t="s">
        <v>270</v>
      </c>
      <c r="N1347" s="2" t="s">
        <v>271</v>
      </c>
      <c r="O1347" s="3">
        <v>2</v>
      </c>
      <c r="P1347" s="3">
        <v>417.46170000000001</v>
      </c>
      <c r="Q1347" s="3">
        <v>427</v>
      </c>
      <c r="R1347" s="3">
        <v>854</v>
      </c>
      <c r="S1347" s="3">
        <v>9.5382999999999996</v>
      </c>
      <c r="T1347" s="3">
        <v>19.079999999999998</v>
      </c>
      <c r="U1347" s="3">
        <v>2.23</v>
      </c>
      <c r="V1347" s="2" t="s">
        <v>427</v>
      </c>
      <c r="W1347" s="2" t="s">
        <v>428</v>
      </c>
      <c r="X1347" s="2" t="s">
        <v>197</v>
      </c>
      <c r="Y1347" s="19" t="str">
        <f>VLOOKUP(G1347,'Verweis Kd-Gruppe'!$A$2:$B$8,2,FALSE)</f>
        <v>FHK</v>
      </c>
      <c r="Z1347" s="19" t="str">
        <f>VLOOKUP(J1347,'Verweis Art-Gruppe'!$A$2:$B$15,2,FALSE)</f>
        <v>Geräte</v>
      </c>
      <c r="AA1347" s="19" t="str">
        <f>VLOOKUP(W1347,'Verweis Vertreter'!$A$2:$B$24,2,FALSE)</f>
        <v>Zentrale</v>
      </c>
      <c r="AB1347" s="12">
        <f t="shared" ref="AB1347:AB1410" si="189">$AI1347*O1347</f>
        <v>2</v>
      </c>
      <c r="AC1347" s="12">
        <f t="shared" si="185"/>
        <v>417.46170000000001</v>
      </c>
      <c r="AD1347" s="12">
        <f t="shared" si="186"/>
        <v>427</v>
      </c>
      <c r="AE1347" s="12">
        <f t="shared" ref="AE1347:AE1410" si="190">$AI1347*R1347</f>
        <v>854</v>
      </c>
      <c r="AF1347" s="12">
        <f t="shared" ref="AF1347:AF1410" si="191">$AI1347*S1347</f>
        <v>9.5382999999999996</v>
      </c>
      <c r="AG1347" s="12">
        <f t="shared" ref="AG1347:AG1410" si="192">$AI1347*T1347</f>
        <v>19.079999999999998</v>
      </c>
      <c r="AH1347" s="9">
        <f t="shared" si="187"/>
        <v>2.234192037470726E-2</v>
      </c>
      <c r="AI1347" s="14">
        <f>VLOOKUP(E1347,'Verweis Faktor'!$A:$B,2,FALSE)</f>
        <v>1</v>
      </c>
      <c r="AJ1347" s="14"/>
      <c r="AK1347" s="14" t="str">
        <f>IF(AL1347="Ja","Versandkosten",VLOOKUP(E1347,'Verweis Belegart'!$A$2:$B$9,2,FALSE))</f>
        <v>Hardware</v>
      </c>
      <c r="AL1347" s="14" t="str">
        <f t="shared" si="188"/>
        <v>Nein</v>
      </c>
      <c r="AM1347" s="14" t="str">
        <f t="shared" ref="AM1347:AM1410" si="193">IF(AG1347&lt;0,"Negativ","Positiv")</f>
        <v>Positiv</v>
      </c>
    </row>
    <row r="1348" spans="1:39" ht="17.25" customHeight="1" x14ac:dyDescent="0.35">
      <c r="A1348" s="17">
        <v>14571985</v>
      </c>
      <c r="B1348" s="2" t="s">
        <v>1159</v>
      </c>
      <c r="C1348" s="1">
        <v>2025001</v>
      </c>
      <c r="D1348" s="1">
        <v>2000372</v>
      </c>
      <c r="E1348" s="2" t="s">
        <v>34</v>
      </c>
      <c r="F1348" s="2" t="s">
        <v>53</v>
      </c>
      <c r="G1348" s="2" t="s">
        <v>36</v>
      </c>
      <c r="H1348" s="2" t="s">
        <v>913</v>
      </c>
      <c r="I1348" s="2" t="s">
        <v>914</v>
      </c>
      <c r="J1348" s="2" t="s">
        <v>103</v>
      </c>
      <c r="K1348" s="2" t="s">
        <v>28</v>
      </c>
      <c r="L1348" s="2" t="s">
        <v>1467</v>
      </c>
      <c r="M1348" s="2" t="s">
        <v>1468</v>
      </c>
      <c r="N1348" s="2" t="s">
        <v>131</v>
      </c>
      <c r="O1348" s="3">
        <v>6</v>
      </c>
      <c r="P1348" s="3">
        <v>151.49629999999999</v>
      </c>
      <c r="Q1348" s="3">
        <v>152</v>
      </c>
      <c r="R1348" s="3">
        <v>912</v>
      </c>
      <c r="S1348" s="3">
        <v>0.50370000000000004</v>
      </c>
      <c r="T1348" s="3">
        <v>3.02</v>
      </c>
      <c r="U1348" s="3">
        <v>0.33</v>
      </c>
      <c r="V1348" s="2" t="s">
        <v>241</v>
      </c>
      <c r="W1348" s="2" t="s">
        <v>242</v>
      </c>
      <c r="X1348" s="2" t="s">
        <v>44</v>
      </c>
      <c r="Y1348" s="19" t="str">
        <f>VLOOKUP(G1348,'Verweis Kd-Gruppe'!$A$2:$B$8,2,FALSE)</f>
        <v>GRK</v>
      </c>
      <c r="Z1348" s="19" t="str">
        <f>VLOOKUP(J1348,'Verweis Art-Gruppe'!$A$2:$B$15,2,FALSE)</f>
        <v>Geräte</v>
      </c>
      <c r="AA1348" s="19" t="str">
        <f>VLOOKUP(W1348,'Verweis Vertreter'!$A$2:$B$24,2,FALSE)</f>
        <v>Bernd Schönbrunn</v>
      </c>
      <c r="AB1348" s="12">
        <f t="shared" si="189"/>
        <v>6</v>
      </c>
      <c r="AC1348" s="12">
        <f t="shared" ref="AC1348:AC1411" si="194">P1348</f>
        <v>151.49629999999999</v>
      </c>
      <c r="AD1348" s="12">
        <f t="shared" ref="AD1348:AD1411" si="195">Q1348</f>
        <v>152</v>
      </c>
      <c r="AE1348" s="12">
        <f t="shared" si="190"/>
        <v>912</v>
      </c>
      <c r="AF1348" s="12">
        <f t="shared" si="191"/>
        <v>0.50370000000000004</v>
      </c>
      <c r="AG1348" s="12">
        <f t="shared" si="192"/>
        <v>3.02</v>
      </c>
      <c r="AH1348" s="9">
        <f t="shared" ref="AH1348:AH1411" si="196">IF(AF1348=0,0,AG1348/AE1348*AI1348)</f>
        <v>3.3114035087719301E-3</v>
      </c>
      <c r="AI1348" s="14">
        <f>VLOOKUP(E1348,'Verweis Faktor'!$A:$B,2,FALSE)</f>
        <v>1</v>
      </c>
      <c r="AJ1348" s="14"/>
      <c r="AK1348" s="14" t="str">
        <f>IF(AL1348="Ja","Versandkosten",VLOOKUP(E1348,'Verweis Belegart'!$A$2:$B$9,2,FALSE))</f>
        <v>Hardware</v>
      </c>
      <c r="AL1348" s="14" t="str">
        <f t="shared" ref="AL1348:AL1411" si="197">IF(ISNUMBER(FIND("Versandkosten",M1348)),"Ja","Nein")</f>
        <v>Nein</v>
      </c>
      <c r="AM1348" s="14" t="str">
        <f t="shared" si="193"/>
        <v>Positiv</v>
      </c>
    </row>
    <row r="1349" spans="1:39" ht="17.25" customHeight="1" x14ac:dyDescent="0.35">
      <c r="A1349" s="17">
        <v>14571985</v>
      </c>
      <c r="B1349" s="2" t="s">
        <v>1159</v>
      </c>
      <c r="C1349" s="1">
        <v>2025001</v>
      </c>
      <c r="D1349" s="1">
        <v>2000372</v>
      </c>
      <c r="E1349" s="2" t="s">
        <v>34</v>
      </c>
      <c r="F1349" s="2" t="s">
        <v>53</v>
      </c>
      <c r="G1349" s="2" t="s">
        <v>36</v>
      </c>
      <c r="H1349" s="2" t="s">
        <v>913</v>
      </c>
      <c r="I1349" s="2" t="s">
        <v>914</v>
      </c>
      <c r="J1349" s="2" t="s">
        <v>103</v>
      </c>
      <c r="K1349" s="2" t="s">
        <v>45</v>
      </c>
      <c r="L1349" s="2" t="s">
        <v>1469</v>
      </c>
      <c r="M1349" s="2" t="s">
        <v>1470</v>
      </c>
      <c r="N1349" s="2" t="s">
        <v>207</v>
      </c>
      <c r="O1349" s="3">
        <v>7</v>
      </c>
      <c r="P1349" s="3">
        <v>106.2677</v>
      </c>
      <c r="Q1349" s="3">
        <v>105</v>
      </c>
      <c r="R1349" s="3">
        <v>735</v>
      </c>
      <c r="S1349" s="3">
        <v>-1.2677</v>
      </c>
      <c r="T1349" s="3">
        <v>-8.8699999999999992</v>
      </c>
      <c r="U1349" s="3">
        <v>-1.2</v>
      </c>
      <c r="V1349" s="2" t="s">
        <v>241</v>
      </c>
      <c r="W1349" s="2" t="s">
        <v>242</v>
      </c>
      <c r="X1349" s="2" t="s">
        <v>44</v>
      </c>
      <c r="Y1349" s="19" t="str">
        <f>VLOOKUP(G1349,'Verweis Kd-Gruppe'!$A$2:$B$8,2,FALSE)</f>
        <v>GRK</v>
      </c>
      <c r="Z1349" s="19" t="str">
        <f>VLOOKUP(J1349,'Verweis Art-Gruppe'!$A$2:$B$15,2,FALSE)</f>
        <v>Geräte</v>
      </c>
      <c r="AA1349" s="19" t="str">
        <f>VLOOKUP(W1349,'Verweis Vertreter'!$A$2:$B$24,2,FALSE)</f>
        <v>Bernd Schönbrunn</v>
      </c>
      <c r="AB1349" s="12">
        <f t="shared" si="189"/>
        <v>7</v>
      </c>
      <c r="AC1349" s="12">
        <f t="shared" si="194"/>
        <v>106.2677</v>
      </c>
      <c r="AD1349" s="12">
        <f t="shared" si="195"/>
        <v>105</v>
      </c>
      <c r="AE1349" s="12">
        <f t="shared" si="190"/>
        <v>735</v>
      </c>
      <c r="AF1349" s="12">
        <f t="shared" si="191"/>
        <v>-1.2677</v>
      </c>
      <c r="AG1349" s="12">
        <f t="shared" si="192"/>
        <v>-8.8699999999999992</v>
      </c>
      <c r="AH1349" s="9">
        <f t="shared" si="196"/>
        <v>-1.2068027210884352E-2</v>
      </c>
      <c r="AI1349" s="14">
        <f>VLOOKUP(E1349,'Verweis Faktor'!$A:$B,2,FALSE)</f>
        <v>1</v>
      </c>
      <c r="AJ1349" s="14"/>
      <c r="AK1349" s="14" t="str">
        <f>IF(AL1349="Ja","Versandkosten",VLOOKUP(E1349,'Verweis Belegart'!$A$2:$B$9,2,FALSE))</f>
        <v>Hardware</v>
      </c>
      <c r="AL1349" s="14" t="str">
        <f t="shared" si="197"/>
        <v>Nein</v>
      </c>
      <c r="AM1349" s="14" t="str">
        <f t="shared" si="193"/>
        <v>Negativ</v>
      </c>
    </row>
    <row r="1350" spans="1:39" ht="17.25" customHeight="1" x14ac:dyDescent="0.35">
      <c r="A1350" s="17">
        <v>14571985</v>
      </c>
      <c r="B1350" s="2" t="s">
        <v>1159</v>
      </c>
      <c r="C1350" s="1">
        <v>2025001</v>
      </c>
      <c r="D1350" s="1">
        <v>2000372</v>
      </c>
      <c r="E1350" s="2" t="s">
        <v>34</v>
      </c>
      <c r="F1350" s="2" t="s">
        <v>53</v>
      </c>
      <c r="G1350" s="2" t="s">
        <v>36</v>
      </c>
      <c r="H1350" s="2" t="s">
        <v>913</v>
      </c>
      <c r="I1350" s="2" t="s">
        <v>914</v>
      </c>
      <c r="J1350" s="2" t="s">
        <v>103</v>
      </c>
      <c r="K1350" s="2" t="s">
        <v>49</v>
      </c>
      <c r="L1350" s="2" t="s">
        <v>1471</v>
      </c>
      <c r="M1350" s="2" t="s">
        <v>1472</v>
      </c>
      <c r="N1350" s="2" t="s">
        <v>65</v>
      </c>
      <c r="O1350" s="3">
        <v>3</v>
      </c>
      <c r="P1350" s="3">
        <v>152.65549999999999</v>
      </c>
      <c r="Q1350" s="3">
        <v>170</v>
      </c>
      <c r="R1350" s="3">
        <v>510</v>
      </c>
      <c r="S1350" s="3">
        <v>17.3445</v>
      </c>
      <c r="T1350" s="3">
        <v>52.03</v>
      </c>
      <c r="U1350" s="3">
        <v>10.199999999999999</v>
      </c>
      <c r="V1350" s="2" t="s">
        <v>241</v>
      </c>
      <c r="W1350" s="2" t="s">
        <v>242</v>
      </c>
      <c r="X1350" s="2" t="s">
        <v>44</v>
      </c>
      <c r="Y1350" s="19" t="str">
        <f>VLOOKUP(G1350,'Verweis Kd-Gruppe'!$A$2:$B$8,2,FALSE)</f>
        <v>GRK</v>
      </c>
      <c r="Z1350" s="19" t="str">
        <f>VLOOKUP(J1350,'Verweis Art-Gruppe'!$A$2:$B$15,2,FALSE)</f>
        <v>Geräte</v>
      </c>
      <c r="AA1350" s="19" t="str">
        <f>VLOOKUP(W1350,'Verweis Vertreter'!$A$2:$B$24,2,FALSE)</f>
        <v>Bernd Schönbrunn</v>
      </c>
      <c r="AB1350" s="12">
        <f t="shared" si="189"/>
        <v>3</v>
      </c>
      <c r="AC1350" s="12">
        <f t="shared" si="194"/>
        <v>152.65549999999999</v>
      </c>
      <c r="AD1350" s="12">
        <f t="shared" si="195"/>
        <v>170</v>
      </c>
      <c r="AE1350" s="12">
        <f t="shared" si="190"/>
        <v>510</v>
      </c>
      <c r="AF1350" s="12">
        <f t="shared" si="191"/>
        <v>17.3445</v>
      </c>
      <c r="AG1350" s="12">
        <f t="shared" si="192"/>
        <v>52.03</v>
      </c>
      <c r="AH1350" s="9">
        <f t="shared" si="196"/>
        <v>0.10201960784313725</v>
      </c>
      <c r="AI1350" s="14">
        <f>VLOOKUP(E1350,'Verweis Faktor'!$A:$B,2,FALSE)</f>
        <v>1</v>
      </c>
      <c r="AJ1350" s="14"/>
      <c r="AK1350" s="14" t="str">
        <f>IF(AL1350="Ja","Versandkosten",VLOOKUP(E1350,'Verweis Belegart'!$A$2:$B$9,2,FALSE))</f>
        <v>Hardware</v>
      </c>
      <c r="AL1350" s="14" t="str">
        <f t="shared" si="197"/>
        <v>Nein</v>
      </c>
      <c r="AM1350" s="14" t="str">
        <f t="shared" si="193"/>
        <v>Positiv</v>
      </c>
    </row>
    <row r="1351" spans="1:39" ht="17.25" customHeight="1" x14ac:dyDescent="0.35">
      <c r="A1351" s="17">
        <v>14571985</v>
      </c>
      <c r="B1351" s="2" t="s">
        <v>1159</v>
      </c>
      <c r="C1351" s="1">
        <v>2025001</v>
      </c>
      <c r="D1351" s="1">
        <v>2000372</v>
      </c>
      <c r="E1351" s="2" t="s">
        <v>34</v>
      </c>
      <c r="F1351" s="2" t="s">
        <v>53</v>
      </c>
      <c r="G1351" s="2" t="s">
        <v>36</v>
      </c>
      <c r="H1351" s="2" t="s">
        <v>913</v>
      </c>
      <c r="I1351" s="2" t="s">
        <v>914</v>
      </c>
      <c r="J1351" s="2" t="s">
        <v>103</v>
      </c>
      <c r="K1351" s="2" t="s">
        <v>79</v>
      </c>
      <c r="L1351" s="2" t="s">
        <v>1473</v>
      </c>
      <c r="M1351" s="2" t="s">
        <v>1474</v>
      </c>
      <c r="N1351" s="2" t="s">
        <v>48</v>
      </c>
      <c r="O1351" s="3">
        <v>4</v>
      </c>
      <c r="P1351" s="3">
        <v>240.25069999999999</v>
      </c>
      <c r="Q1351" s="3">
        <v>240</v>
      </c>
      <c r="R1351" s="3">
        <v>960</v>
      </c>
      <c r="S1351" s="3">
        <v>-0.25069999999999998</v>
      </c>
      <c r="T1351" s="3">
        <v>-1</v>
      </c>
      <c r="U1351" s="3">
        <v>-0.1</v>
      </c>
      <c r="V1351" s="2" t="s">
        <v>241</v>
      </c>
      <c r="W1351" s="2" t="s">
        <v>242</v>
      </c>
      <c r="X1351" s="2" t="s">
        <v>44</v>
      </c>
      <c r="Y1351" s="19" t="str">
        <f>VLOOKUP(G1351,'Verweis Kd-Gruppe'!$A$2:$B$8,2,FALSE)</f>
        <v>GRK</v>
      </c>
      <c r="Z1351" s="19" t="str">
        <f>VLOOKUP(J1351,'Verweis Art-Gruppe'!$A$2:$B$15,2,FALSE)</f>
        <v>Geräte</v>
      </c>
      <c r="AA1351" s="19" t="str">
        <f>VLOOKUP(W1351,'Verweis Vertreter'!$A$2:$B$24,2,FALSE)</f>
        <v>Bernd Schönbrunn</v>
      </c>
      <c r="AB1351" s="12">
        <f t="shared" si="189"/>
        <v>4</v>
      </c>
      <c r="AC1351" s="12">
        <f t="shared" si="194"/>
        <v>240.25069999999999</v>
      </c>
      <c r="AD1351" s="12">
        <f t="shared" si="195"/>
        <v>240</v>
      </c>
      <c r="AE1351" s="12">
        <f t="shared" si="190"/>
        <v>960</v>
      </c>
      <c r="AF1351" s="12">
        <f t="shared" si="191"/>
        <v>-0.25069999999999998</v>
      </c>
      <c r="AG1351" s="12">
        <f t="shared" si="192"/>
        <v>-1</v>
      </c>
      <c r="AH1351" s="9">
        <f t="shared" si="196"/>
        <v>-1.0416666666666667E-3</v>
      </c>
      <c r="AI1351" s="14">
        <f>VLOOKUP(E1351,'Verweis Faktor'!$A:$B,2,FALSE)</f>
        <v>1</v>
      </c>
      <c r="AJ1351" s="14"/>
      <c r="AK1351" s="14" t="str">
        <f>IF(AL1351="Ja","Versandkosten",VLOOKUP(E1351,'Verweis Belegart'!$A$2:$B$9,2,FALSE))</f>
        <v>Hardware</v>
      </c>
      <c r="AL1351" s="14" t="str">
        <f t="shared" si="197"/>
        <v>Nein</v>
      </c>
      <c r="AM1351" s="14" t="str">
        <f t="shared" si="193"/>
        <v>Negativ</v>
      </c>
    </row>
    <row r="1352" spans="1:39" ht="17.25" customHeight="1" x14ac:dyDescent="0.35">
      <c r="A1352" s="17">
        <v>14571985</v>
      </c>
      <c r="B1352" s="2" t="s">
        <v>1159</v>
      </c>
      <c r="C1352" s="1">
        <v>2025001</v>
      </c>
      <c r="D1352" s="1">
        <v>2000372</v>
      </c>
      <c r="E1352" s="2" t="s">
        <v>34</v>
      </c>
      <c r="F1352" s="2" t="s">
        <v>53</v>
      </c>
      <c r="G1352" s="2" t="s">
        <v>36</v>
      </c>
      <c r="H1352" s="2" t="s">
        <v>913</v>
      </c>
      <c r="I1352" s="2" t="s">
        <v>914</v>
      </c>
      <c r="J1352" s="2" t="s">
        <v>103</v>
      </c>
      <c r="K1352" s="2" t="s">
        <v>83</v>
      </c>
      <c r="L1352" s="2" t="s">
        <v>1475</v>
      </c>
      <c r="M1352" s="2" t="s">
        <v>1476</v>
      </c>
      <c r="N1352" s="2" t="s">
        <v>1477</v>
      </c>
      <c r="O1352" s="3">
        <v>12</v>
      </c>
      <c r="P1352" s="3">
        <v>351.98009999999999</v>
      </c>
      <c r="Q1352" s="3">
        <v>360</v>
      </c>
      <c r="R1352" s="3">
        <v>4320</v>
      </c>
      <c r="S1352" s="3">
        <v>8.0198999999999998</v>
      </c>
      <c r="T1352" s="3">
        <v>96.24</v>
      </c>
      <c r="U1352" s="3">
        <v>2.2200000000000002</v>
      </c>
      <c r="V1352" s="2" t="s">
        <v>241</v>
      </c>
      <c r="W1352" s="2" t="s">
        <v>242</v>
      </c>
      <c r="X1352" s="2" t="s">
        <v>44</v>
      </c>
      <c r="Y1352" s="19" t="str">
        <f>VLOOKUP(G1352,'Verweis Kd-Gruppe'!$A$2:$B$8,2,FALSE)</f>
        <v>GRK</v>
      </c>
      <c r="Z1352" s="19" t="str">
        <f>VLOOKUP(J1352,'Verweis Art-Gruppe'!$A$2:$B$15,2,FALSE)</f>
        <v>Geräte</v>
      </c>
      <c r="AA1352" s="19" t="str">
        <f>VLOOKUP(W1352,'Verweis Vertreter'!$A$2:$B$24,2,FALSE)</f>
        <v>Bernd Schönbrunn</v>
      </c>
      <c r="AB1352" s="12">
        <f t="shared" si="189"/>
        <v>12</v>
      </c>
      <c r="AC1352" s="12">
        <f t="shared" si="194"/>
        <v>351.98009999999999</v>
      </c>
      <c r="AD1352" s="12">
        <f t="shared" si="195"/>
        <v>360</v>
      </c>
      <c r="AE1352" s="12">
        <f t="shared" si="190"/>
        <v>4320</v>
      </c>
      <c r="AF1352" s="12">
        <f t="shared" si="191"/>
        <v>8.0198999999999998</v>
      </c>
      <c r="AG1352" s="12">
        <f t="shared" si="192"/>
        <v>96.24</v>
      </c>
      <c r="AH1352" s="9">
        <f t="shared" si="196"/>
        <v>2.2277777777777778E-2</v>
      </c>
      <c r="AI1352" s="14">
        <f>VLOOKUP(E1352,'Verweis Faktor'!$A:$B,2,FALSE)</f>
        <v>1</v>
      </c>
      <c r="AJ1352" s="14"/>
      <c r="AK1352" s="14" t="str">
        <f>IF(AL1352="Ja","Versandkosten",VLOOKUP(E1352,'Verweis Belegart'!$A$2:$B$9,2,FALSE))</f>
        <v>Hardware</v>
      </c>
      <c r="AL1352" s="14" t="str">
        <f t="shared" si="197"/>
        <v>Nein</v>
      </c>
      <c r="AM1352" s="14" t="str">
        <f t="shared" si="193"/>
        <v>Positiv</v>
      </c>
    </row>
    <row r="1353" spans="1:39" ht="17.25" customHeight="1" x14ac:dyDescent="0.35">
      <c r="A1353" s="17">
        <v>14571985</v>
      </c>
      <c r="B1353" s="2" t="s">
        <v>1159</v>
      </c>
      <c r="C1353" s="1">
        <v>2025001</v>
      </c>
      <c r="D1353" s="1">
        <v>2000372</v>
      </c>
      <c r="E1353" s="2" t="s">
        <v>34</v>
      </c>
      <c r="F1353" s="2" t="s">
        <v>53</v>
      </c>
      <c r="G1353" s="2" t="s">
        <v>36</v>
      </c>
      <c r="H1353" s="2" t="s">
        <v>913</v>
      </c>
      <c r="I1353" s="2" t="s">
        <v>914</v>
      </c>
      <c r="J1353" s="2" t="s">
        <v>103</v>
      </c>
      <c r="K1353" s="2" t="s">
        <v>87</v>
      </c>
      <c r="L1353" s="2" t="s">
        <v>1478</v>
      </c>
      <c r="M1353" s="2" t="s">
        <v>1479</v>
      </c>
      <c r="N1353" s="2" t="s">
        <v>1480</v>
      </c>
      <c r="O1353" s="3">
        <v>13</v>
      </c>
      <c r="P1353" s="3">
        <v>265</v>
      </c>
      <c r="Q1353" s="3">
        <v>272</v>
      </c>
      <c r="R1353" s="3">
        <v>3536</v>
      </c>
      <c r="S1353" s="3">
        <v>7</v>
      </c>
      <c r="T1353" s="3">
        <v>91</v>
      </c>
      <c r="U1353" s="3">
        <v>2.57</v>
      </c>
      <c r="V1353" s="2" t="s">
        <v>241</v>
      </c>
      <c r="W1353" s="2" t="s">
        <v>242</v>
      </c>
      <c r="X1353" s="2" t="s">
        <v>44</v>
      </c>
      <c r="Y1353" s="19" t="str">
        <f>VLOOKUP(G1353,'Verweis Kd-Gruppe'!$A$2:$B$8,2,FALSE)</f>
        <v>GRK</v>
      </c>
      <c r="Z1353" s="19" t="str">
        <f>VLOOKUP(J1353,'Verweis Art-Gruppe'!$A$2:$B$15,2,FALSE)</f>
        <v>Geräte</v>
      </c>
      <c r="AA1353" s="19" t="str">
        <f>VLOOKUP(W1353,'Verweis Vertreter'!$A$2:$B$24,2,FALSE)</f>
        <v>Bernd Schönbrunn</v>
      </c>
      <c r="AB1353" s="12">
        <f t="shared" si="189"/>
        <v>13</v>
      </c>
      <c r="AC1353" s="12">
        <f t="shared" si="194"/>
        <v>265</v>
      </c>
      <c r="AD1353" s="12">
        <f t="shared" si="195"/>
        <v>272</v>
      </c>
      <c r="AE1353" s="12">
        <f t="shared" si="190"/>
        <v>3536</v>
      </c>
      <c r="AF1353" s="12">
        <f t="shared" si="191"/>
        <v>7</v>
      </c>
      <c r="AG1353" s="12">
        <f t="shared" si="192"/>
        <v>91</v>
      </c>
      <c r="AH1353" s="9">
        <f t="shared" si="196"/>
        <v>2.5735294117647058E-2</v>
      </c>
      <c r="AI1353" s="14">
        <f>VLOOKUP(E1353,'Verweis Faktor'!$A:$B,2,FALSE)</f>
        <v>1</v>
      </c>
      <c r="AJ1353" s="14"/>
      <c r="AK1353" s="14" t="str">
        <f>IF(AL1353="Ja","Versandkosten",VLOOKUP(E1353,'Verweis Belegart'!$A$2:$B$9,2,FALSE))</f>
        <v>Hardware</v>
      </c>
      <c r="AL1353" s="14" t="str">
        <f t="shared" si="197"/>
        <v>Nein</v>
      </c>
      <c r="AM1353" s="14" t="str">
        <f t="shared" si="193"/>
        <v>Positiv</v>
      </c>
    </row>
    <row r="1354" spans="1:39" ht="17.25" customHeight="1" x14ac:dyDescent="0.35">
      <c r="A1354" s="17">
        <v>14571985</v>
      </c>
      <c r="B1354" s="2" t="s">
        <v>1159</v>
      </c>
      <c r="C1354" s="1">
        <v>2025001</v>
      </c>
      <c r="D1354" s="1">
        <v>2000372</v>
      </c>
      <c r="E1354" s="2" t="s">
        <v>34</v>
      </c>
      <c r="F1354" s="2" t="s">
        <v>53</v>
      </c>
      <c r="G1354" s="2" t="s">
        <v>36</v>
      </c>
      <c r="H1354" s="2" t="s">
        <v>913</v>
      </c>
      <c r="I1354" s="2" t="s">
        <v>914</v>
      </c>
      <c r="J1354" s="2" t="s">
        <v>103</v>
      </c>
      <c r="K1354" s="2" t="s">
        <v>91</v>
      </c>
      <c r="L1354" s="2" t="s">
        <v>1481</v>
      </c>
      <c r="M1354" s="2" t="s">
        <v>1482</v>
      </c>
      <c r="N1354" s="2" t="s">
        <v>128</v>
      </c>
      <c r="O1354" s="3">
        <v>3</v>
      </c>
      <c r="P1354" s="3">
        <v>181.42080000000001</v>
      </c>
      <c r="Q1354" s="3">
        <v>185</v>
      </c>
      <c r="R1354" s="3">
        <v>555</v>
      </c>
      <c r="S1354" s="3">
        <v>3.5792000000000002</v>
      </c>
      <c r="T1354" s="3">
        <v>10.74</v>
      </c>
      <c r="U1354" s="3">
        <v>1.93</v>
      </c>
      <c r="V1354" s="2" t="s">
        <v>241</v>
      </c>
      <c r="W1354" s="2" t="s">
        <v>242</v>
      </c>
      <c r="X1354" s="2" t="s">
        <v>44</v>
      </c>
      <c r="Y1354" s="19" t="str">
        <f>VLOOKUP(G1354,'Verweis Kd-Gruppe'!$A$2:$B$8,2,FALSE)</f>
        <v>GRK</v>
      </c>
      <c r="Z1354" s="19" t="str">
        <f>VLOOKUP(J1354,'Verweis Art-Gruppe'!$A$2:$B$15,2,FALSE)</f>
        <v>Geräte</v>
      </c>
      <c r="AA1354" s="19" t="str">
        <f>VLOOKUP(W1354,'Verweis Vertreter'!$A$2:$B$24,2,FALSE)</f>
        <v>Bernd Schönbrunn</v>
      </c>
      <c r="AB1354" s="12">
        <f t="shared" si="189"/>
        <v>3</v>
      </c>
      <c r="AC1354" s="12">
        <f t="shared" si="194"/>
        <v>181.42080000000001</v>
      </c>
      <c r="AD1354" s="12">
        <f t="shared" si="195"/>
        <v>185</v>
      </c>
      <c r="AE1354" s="12">
        <f t="shared" si="190"/>
        <v>555</v>
      </c>
      <c r="AF1354" s="12">
        <f t="shared" si="191"/>
        <v>3.5792000000000002</v>
      </c>
      <c r="AG1354" s="12">
        <f t="shared" si="192"/>
        <v>10.74</v>
      </c>
      <c r="AH1354" s="9">
        <f t="shared" si="196"/>
        <v>1.935135135135135E-2</v>
      </c>
      <c r="AI1354" s="14">
        <f>VLOOKUP(E1354,'Verweis Faktor'!$A:$B,2,FALSE)</f>
        <v>1</v>
      </c>
      <c r="AJ1354" s="14"/>
      <c r="AK1354" s="14" t="str">
        <f>IF(AL1354="Ja","Versandkosten",VLOOKUP(E1354,'Verweis Belegart'!$A$2:$B$9,2,FALSE))</f>
        <v>Hardware</v>
      </c>
      <c r="AL1354" s="14" t="str">
        <f t="shared" si="197"/>
        <v>Nein</v>
      </c>
      <c r="AM1354" s="14" t="str">
        <f t="shared" si="193"/>
        <v>Positiv</v>
      </c>
    </row>
    <row r="1355" spans="1:39" ht="17.25" customHeight="1" x14ac:dyDescent="0.35">
      <c r="A1355" s="17">
        <v>14571985</v>
      </c>
      <c r="B1355" s="2" t="s">
        <v>1159</v>
      </c>
      <c r="C1355" s="1">
        <v>2025001</v>
      </c>
      <c r="D1355" s="1">
        <v>2000372</v>
      </c>
      <c r="E1355" s="2" t="s">
        <v>34</v>
      </c>
      <c r="F1355" s="2" t="s">
        <v>53</v>
      </c>
      <c r="G1355" s="2" t="s">
        <v>36</v>
      </c>
      <c r="H1355" s="2" t="s">
        <v>913</v>
      </c>
      <c r="I1355" s="2" t="s">
        <v>914</v>
      </c>
      <c r="J1355" s="2" t="s">
        <v>103</v>
      </c>
      <c r="K1355" s="2" t="s">
        <v>95</v>
      </c>
      <c r="L1355" s="2" t="s">
        <v>1483</v>
      </c>
      <c r="M1355" s="2" t="s">
        <v>1484</v>
      </c>
      <c r="N1355" s="2" t="s">
        <v>1485</v>
      </c>
      <c r="O1355" s="3">
        <v>15</v>
      </c>
      <c r="P1355" s="3">
        <v>388.42489999999998</v>
      </c>
      <c r="Q1355" s="3">
        <v>400</v>
      </c>
      <c r="R1355" s="3">
        <v>6000</v>
      </c>
      <c r="S1355" s="3">
        <v>11.575100000000001</v>
      </c>
      <c r="T1355" s="3">
        <v>173.63</v>
      </c>
      <c r="U1355" s="3">
        <v>2.89</v>
      </c>
      <c r="V1355" s="2" t="s">
        <v>241</v>
      </c>
      <c r="W1355" s="2" t="s">
        <v>242</v>
      </c>
      <c r="X1355" s="2" t="s">
        <v>44</v>
      </c>
      <c r="Y1355" s="19" t="str">
        <f>VLOOKUP(G1355,'Verweis Kd-Gruppe'!$A$2:$B$8,2,FALSE)</f>
        <v>GRK</v>
      </c>
      <c r="Z1355" s="19" t="str">
        <f>VLOOKUP(J1355,'Verweis Art-Gruppe'!$A$2:$B$15,2,FALSE)</f>
        <v>Geräte</v>
      </c>
      <c r="AA1355" s="19" t="str">
        <f>VLOOKUP(W1355,'Verweis Vertreter'!$A$2:$B$24,2,FALSE)</f>
        <v>Bernd Schönbrunn</v>
      </c>
      <c r="AB1355" s="12">
        <f t="shared" si="189"/>
        <v>15</v>
      </c>
      <c r="AC1355" s="12">
        <f t="shared" si="194"/>
        <v>388.42489999999998</v>
      </c>
      <c r="AD1355" s="12">
        <f t="shared" si="195"/>
        <v>400</v>
      </c>
      <c r="AE1355" s="12">
        <f t="shared" si="190"/>
        <v>6000</v>
      </c>
      <c r="AF1355" s="12">
        <f t="shared" si="191"/>
        <v>11.575100000000001</v>
      </c>
      <c r="AG1355" s="12">
        <f t="shared" si="192"/>
        <v>173.63</v>
      </c>
      <c r="AH1355" s="9">
        <f t="shared" si="196"/>
        <v>2.8938333333333333E-2</v>
      </c>
      <c r="AI1355" s="14">
        <f>VLOOKUP(E1355,'Verweis Faktor'!$A:$B,2,FALSE)</f>
        <v>1</v>
      </c>
      <c r="AJ1355" s="14"/>
      <c r="AK1355" s="14" t="str">
        <f>IF(AL1355="Ja","Versandkosten",VLOOKUP(E1355,'Verweis Belegart'!$A$2:$B$9,2,FALSE))</f>
        <v>Hardware</v>
      </c>
      <c r="AL1355" s="14" t="str">
        <f t="shared" si="197"/>
        <v>Nein</v>
      </c>
      <c r="AM1355" s="14" t="str">
        <f t="shared" si="193"/>
        <v>Positiv</v>
      </c>
    </row>
    <row r="1356" spans="1:39" ht="17.25" customHeight="1" x14ac:dyDescent="0.35">
      <c r="A1356" s="17">
        <v>14572063</v>
      </c>
      <c r="B1356" s="2" t="s">
        <v>1159</v>
      </c>
      <c r="C1356" s="1">
        <v>2025001</v>
      </c>
      <c r="D1356" s="1">
        <v>2000373</v>
      </c>
      <c r="E1356" s="2" t="s">
        <v>34</v>
      </c>
      <c r="F1356" s="2" t="s">
        <v>182</v>
      </c>
      <c r="G1356" s="2" t="s">
        <v>66</v>
      </c>
      <c r="H1356" s="2" t="s">
        <v>1486</v>
      </c>
      <c r="I1356" s="2" t="s">
        <v>1487</v>
      </c>
      <c r="J1356" s="2" t="s">
        <v>103</v>
      </c>
      <c r="K1356" s="2" t="s">
        <v>28</v>
      </c>
      <c r="L1356" s="2" t="s">
        <v>845</v>
      </c>
      <c r="M1356" s="2" t="s">
        <v>846</v>
      </c>
      <c r="N1356" s="2" t="s">
        <v>128</v>
      </c>
      <c r="O1356" s="3">
        <v>55</v>
      </c>
      <c r="P1356" s="3">
        <v>190.3897</v>
      </c>
      <c r="Q1356" s="3">
        <v>202.5</v>
      </c>
      <c r="R1356" s="3">
        <v>11137.5</v>
      </c>
      <c r="S1356" s="3">
        <v>12.110300000000001</v>
      </c>
      <c r="T1356" s="3">
        <v>666.07</v>
      </c>
      <c r="U1356" s="3">
        <v>5.98</v>
      </c>
      <c r="V1356" s="2" t="s">
        <v>855</v>
      </c>
      <c r="W1356" s="2" t="s">
        <v>856</v>
      </c>
      <c r="X1356" s="2" t="s">
        <v>72</v>
      </c>
      <c r="Y1356" s="19" t="str">
        <f>VLOOKUP(G1356,'Verweis Kd-Gruppe'!$A$2:$B$8,2,FALSE)</f>
        <v>EXP</v>
      </c>
      <c r="Z1356" s="19" t="str">
        <f>VLOOKUP(J1356,'Verweis Art-Gruppe'!$A$2:$B$15,2,FALSE)</f>
        <v>Geräte</v>
      </c>
      <c r="AA1356" s="19" t="str">
        <f>VLOOKUP(W1356,'Verweis Vertreter'!$A$2:$B$24,2,FALSE)</f>
        <v>Chahid Drimani</v>
      </c>
      <c r="AB1356" s="12">
        <f t="shared" si="189"/>
        <v>55</v>
      </c>
      <c r="AC1356" s="12">
        <f t="shared" si="194"/>
        <v>190.3897</v>
      </c>
      <c r="AD1356" s="12">
        <f t="shared" si="195"/>
        <v>202.5</v>
      </c>
      <c r="AE1356" s="12">
        <f t="shared" si="190"/>
        <v>11137.5</v>
      </c>
      <c r="AF1356" s="12">
        <f t="shared" si="191"/>
        <v>12.110300000000001</v>
      </c>
      <c r="AG1356" s="12">
        <f t="shared" si="192"/>
        <v>666.07</v>
      </c>
      <c r="AH1356" s="9">
        <f t="shared" si="196"/>
        <v>5.9804264870931545E-2</v>
      </c>
      <c r="AI1356" s="14">
        <f>VLOOKUP(E1356,'Verweis Faktor'!$A:$B,2,FALSE)</f>
        <v>1</v>
      </c>
      <c r="AJ1356" s="14"/>
      <c r="AK1356" s="14" t="str">
        <f>IF(AL1356="Ja","Versandkosten",VLOOKUP(E1356,'Verweis Belegart'!$A$2:$B$9,2,FALSE))</f>
        <v>Hardware</v>
      </c>
      <c r="AL1356" s="14" t="str">
        <f t="shared" si="197"/>
        <v>Nein</v>
      </c>
      <c r="AM1356" s="14" t="str">
        <f t="shared" si="193"/>
        <v>Positiv</v>
      </c>
    </row>
    <row r="1357" spans="1:39" ht="17.25" customHeight="1" x14ac:dyDescent="0.35">
      <c r="A1357" s="17">
        <v>14572013</v>
      </c>
      <c r="B1357" s="2" t="s">
        <v>1159</v>
      </c>
      <c r="C1357" s="1">
        <v>2025001</v>
      </c>
      <c r="D1357" s="1">
        <v>2000374</v>
      </c>
      <c r="E1357" s="2" t="s">
        <v>34</v>
      </c>
      <c r="F1357" s="2" t="s">
        <v>182</v>
      </c>
      <c r="G1357" s="2" t="s">
        <v>25</v>
      </c>
      <c r="H1357" s="2" t="s">
        <v>1114</v>
      </c>
      <c r="I1357" s="2" t="s">
        <v>1115</v>
      </c>
      <c r="J1357" s="2" t="s">
        <v>103</v>
      </c>
      <c r="K1357" s="2" t="s">
        <v>28</v>
      </c>
      <c r="L1357" s="2" t="s">
        <v>132</v>
      </c>
      <c r="M1357" s="2" t="s">
        <v>133</v>
      </c>
      <c r="N1357" s="2" t="s">
        <v>48</v>
      </c>
      <c r="O1357" s="3">
        <v>1</v>
      </c>
      <c r="P1357" s="3">
        <v>254.48859999999999</v>
      </c>
      <c r="Q1357" s="3">
        <v>269</v>
      </c>
      <c r="R1357" s="3">
        <v>269</v>
      </c>
      <c r="S1357" s="3">
        <v>14.5114</v>
      </c>
      <c r="T1357" s="3">
        <v>14.51</v>
      </c>
      <c r="U1357" s="3">
        <v>5.39</v>
      </c>
      <c r="V1357" s="2" t="s">
        <v>697</v>
      </c>
      <c r="W1357" s="2" t="s">
        <v>698</v>
      </c>
      <c r="X1357" s="2" t="s">
        <v>1116</v>
      </c>
      <c r="Y1357" s="19" t="str">
        <f>VLOOKUP(G1357,'Verweis Kd-Gruppe'!$A$2:$B$8,2,FALSE)</f>
        <v>FHK</v>
      </c>
      <c r="Z1357" s="19" t="str">
        <f>VLOOKUP(J1357,'Verweis Art-Gruppe'!$A$2:$B$15,2,FALSE)</f>
        <v>Geräte</v>
      </c>
      <c r="AA1357" s="19" t="str">
        <f>VLOOKUP(W1357,'Verweis Vertreter'!$A$2:$B$24,2,FALSE)</f>
        <v>Zentrale</v>
      </c>
      <c r="AB1357" s="12">
        <f t="shared" si="189"/>
        <v>1</v>
      </c>
      <c r="AC1357" s="12">
        <f t="shared" si="194"/>
        <v>254.48859999999999</v>
      </c>
      <c r="AD1357" s="12">
        <f t="shared" si="195"/>
        <v>269</v>
      </c>
      <c r="AE1357" s="12">
        <f t="shared" si="190"/>
        <v>269</v>
      </c>
      <c r="AF1357" s="12">
        <f t="shared" si="191"/>
        <v>14.5114</v>
      </c>
      <c r="AG1357" s="12">
        <f t="shared" si="192"/>
        <v>14.51</v>
      </c>
      <c r="AH1357" s="9">
        <f t="shared" si="196"/>
        <v>5.3940520446096651E-2</v>
      </c>
      <c r="AI1357" s="14">
        <f>VLOOKUP(E1357,'Verweis Faktor'!$A:$B,2,FALSE)</f>
        <v>1</v>
      </c>
      <c r="AJ1357" s="14"/>
      <c r="AK1357" s="14" t="str">
        <f>IF(AL1357="Ja","Versandkosten",VLOOKUP(E1357,'Verweis Belegart'!$A$2:$B$9,2,FALSE))</f>
        <v>Hardware</v>
      </c>
      <c r="AL1357" s="14" t="str">
        <f t="shared" si="197"/>
        <v>Nein</v>
      </c>
      <c r="AM1357" s="14" t="str">
        <f t="shared" si="193"/>
        <v>Positiv</v>
      </c>
    </row>
    <row r="1358" spans="1:39" ht="17.25" customHeight="1" x14ac:dyDescent="0.35">
      <c r="A1358" s="17">
        <v>14572068</v>
      </c>
      <c r="B1358" s="2" t="s">
        <v>1159</v>
      </c>
      <c r="C1358" s="1">
        <v>2025001</v>
      </c>
      <c r="D1358" s="1">
        <v>2000375</v>
      </c>
      <c r="E1358" s="2" t="s">
        <v>34</v>
      </c>
      <c r="F1358" s="2" t="s">
        <v>182</v>
      </c>
      <c r="G1358" s="2" t="s">
        <v>25</v>
      </c>
      <c r="H1358" s="2" t="s">
        <v>1114</v>
      </c>
      <c r="I1358" s="2" t="s">
        <v>1115</v>
      </c>
      <c r="J1358" s="2" t="s">
        <v>103</v>
      </c>
      <c r="K1358" s="2" t="s">
        <v>28</v>
      </c>
      <c r="L1358" s="2" t="s">
        <v>395</v>
      </c>
      <c r="M1358" s="2" t="s">
        <v>396</v>
      </c>
      <c r="N1358" s="2" t="s">
        <v>292</v>
      </c>
      <c r="O1358" s="3">
        <v>1</v>
      </c>
      <c r="P1358" s="3">
        <v>912.70759999999996</v>
      </c>
      <c r="Q1358" s="3">
        <v>919</v>
      </c>
      <c r="R1358" s="3">
        <v>919</v>
      </c>
      <c r="S1358" s="3">
        <v>6.2923999999999998</v>
      </c>
      <c r="T1358" s="3">
        <v>6.29</v>
      </c>
      <c r="U1358" s="3">
        <v>0.68</v>
      </c>
      <c r="V1358" s="2" t="s">
        <v>697</v>
      </c>
      <c r="W1358" s="2" t="s">
        <v>698</v>
      </c>
      <c r="X1358" s="2" t="s">
        <v>1116</v>
      </c>
      <c r="Y1358" s="19" t="str">
        <f>VLOOKUP(G1358,'Verweis Kd-Gruppe'!$A$2:$B$8,2,FALSE)</f>
        <v>FHK</v>
      </c>
      <c r="Z1358" s="19" t="str">
        <f>VLOOKUP(J1358,'Verweis Art-Gruppe'!$A$2:$B$15,2,FALSE)</f>
        <v>Geräte</v>
      </c>
      <c r="AA1358" s="19" t="str">
        <f>VLOOKUP(W1358,'Verweis Vertreter'!$A$2:$B$24,2,FALSE)</f>
        <v>Zentrale</v>
      </c>
      <c r="AB1358" s="12">
        <f t="shared" si="189"/>
        <v>1</v>
      </c>
      <c r="AC1358" s="12">
        <f t="shared" si="194"/>
        <v>912.70759999999996</v>
      </c>
      <c r="AD1358" s="12">
        <f t="shared" si="195"/>
        <v>919</v>
      </c>
      <c r="AE1358" s="12">
        <f t="shared" si="190"/>
        <v>919</v>
      </c>
      <c r="AF1358" s="12">
        <f t="shared" si="191"/>
        <v>6.2923999999999998</v>
      </c>
      <c r="AG1358" s="12">
        <f t="shared" si="192"/>
        <v>6.29</v>
      </c>
      <c r="AH1358" s="9">
        <f t="shared" si="196"/>
        <v>6.8443960826985858E-3</v>
      </c>
      <c r="AI1358" s="14">
        <f>VLOOKUP(E1358,'Verweis Faktor'!$A:$B,2,FALSE)</f>
        <v>1</v>
      </c>
      <c r="AJ1358" s="14"/>
      <c r="AK1358" s="14" t="str">
        <f>IF(AL1358="Ja","Versandkosten",VLOOKUP(E1358,'Verweis Belegart'!$A$2:$B$9,2,FALSE))</f>
        <v>Hardware</v>
      </c>
      <c r="AL1358" s="14" t="str">
        <f t="shared" si="197"/>
        <v>Nein</v>
      </c>
      <c r="AM1358" s="14" t="str">
        <f t="shared" si="193"/>
        <v>Positiv</v>
      </c>
    </row>
    <row r="1359" spans="1:39" ht="17.25" customHeight="1" x14ac:dyDescent="0.35">
      <c r="A1359" s="17">
        <v>14572065</v>
      </c>
      <c r="B1359" s="2" t="s">
        <v>1159</v>
      </c>
      <c r="C1359" s="1">
        <v>2025001</v>
      </c>
      <c r="D1359" s="1">
        <v>2000376</v>
      </c>
      <c r="E1359" s="2" t="s">
        <v>34</v>
      </c>
      <c r="F1359" s="2" t="s">
        <v>182</v>
      </c>
      <c r="G1359" s="2" t="s">
        <v>25</v>
      </c>
      <c r="H1359" s="2" t="s">
        <v>1114</v>
      </c>
      <c r="I1359" s="2" t="s">
        <v>1115</v>
      </c>
      <c r="J1359" s="2" t="s">
        <v>103</v>
      </c>
      <c r="K1359" s="2" t="s">
        <v>28</v>
      </c>
      <c r="L1359" s="2" t="s">
        <v>1237</v>
      </c>
      <c r="M1359" s="2" t="s">
        <v>1238</v>
      </c>
      <c r="N1359" s="2" t="s">
        <v>1086</v>
      </c>
      <c r="O1359" s="3">
        <v>1</v>
      </c>
      <c r="P1359" s="3">
        <v>80.004400000000004</v>
      </c>
      <c r="Q1359" s="3">
        <v>95</v>
      </c>
      <c r="R1359" s="3">
        <v>95</v>
      </c>
      <c r="S1359" s="3">
        <v>14.9956</v>
      </c>
      <c r="T1359" s="3">
        <v>15</v>
      </c>
      <c r="U1359" s="3">
        <v>15.78</v>
      </c>
      <c r="V1359" s="2" t="s">
        <v>697</v>
      </c>
      <c r="W1359" s="2" t="s">
        <v>698</v>
      </c>
      <c r="X1359" s="2" t="s">
        <v>1116</v>
      </c>
      <c r="Y1359" s="19" t="str">
        <f>VLOOKUP(G1359,'Verweis Kd-Gruppe'!$A$2:$B$8,2,FALSE)</f>
        <v>FHK</v>
      </c>
      <c r="Z1359" s="19" t="str">
        <f>VLOOKUP(J1359,'Verweis Art-Gruppe'!$A$2:$B$15,2,FALSE)</f>
        <v>Geräte</v>
      </c>
      <c r="AA1359" s="19" t="str">
        <f>VLOOKUP(W1359,'Verweis Vertreter'!$A$2:$B$24,2,FALSE)</f>
        <v>Zentrale</v>
      </c>
      <c r="AB1359" s="12">
        <f t="shared" si="189"/>
        <v>1</v>
      </c>
      <c r="AC1359" s="12">
        <f t="shared" si="194"/>
        <v>80.004400000000004</v>
      </c>
      <c r="AD1359" s="12">
        <f t="shared" si="195"/>
        <v>95</v>
      </c>
      <c r="AE1359" s="12">
        <f t="shared" si="190"/>
        <v>95</v>
      </c>
      <c r="AF1359" s="12">
        <f t="shared" si="191"/>
        <v>14.9956</v>
      </c>
      <c r="AG1359" s="12">
        <f t="shared" si="192"/>
        <v>15</v>
      </c>
      <c r="AH1359" s="9">
        <f t="shared" si="196"/>
        <v>0.15789473684210525</v>
      </c>
      <c r="AI1359" s="14">
        <f>VLOOKUP(E1359,'Verweis Faktor'!$A:$B,2,FALSE)</f>
        <v>1</v>
      </c>
      <c r="AJ1359" s="14"/>
      <c r="AK1359" s="14" t="str">
        <f>IF(AL1359="Ja","Versandkosten",VLOOKUP(E1359,'Verweis Belegart'!$A$2:$B$9,2,FALSE))</f>
        <v>Hardware</v>
      </c>
      <c r="AL1359" s="14" t="str">
        <f t="shared" si="197"/>
        <v>Nein</v>
      </c>
      <c r="AM1359" s="14" t="str">
        <f t="shared" si="193"/>
        <v>Positiv</v>
      </c>
    </row>
    <row r="1360" spans="1:39" ht="17.25" customHeight="1" x14ac:dyDescent="0.35">
      <c r="A1360" s="17">
        <v>14572018</v>
      </c>
      <c r="B1360" s="2" t="s">
        <v>1159</v>
      </c>
      <c r="C1360" s="1">
        <v>2025001</v>
      </c>
      <c r="D1360" s="1">
        <v>2000377</v>
      </c>
      <c r="E1360" s="2" t="s">
        <v>34</v>
      </c>
      <c r="F1360" s="2" t="s">
        <v>182</v>
      </c>
      <c r="G1360" s="2" t="s">
        <v>25</v>
      </c>
      <c r="H1360" s="2" t="s">
        <v>1114</v>
      </c>
      <c r="I1360" s="2" t="s">
        <v>1115</v>
      </c>
      <c r="J1360" s="2" t="s">
        <v>103</v>
      </c>
      <c r="K1360" s="2" t="s">
        <v>28</v>
      </c>
      <c r="L1360" s="2" t="s">
        <v>845</v>
      </c>
      <c r="M1360" s="2" t="s">
        <v>846</v>
      </c>
      <c r="N1360" s="2" t="s">
        <v>128</v>
      </c>
      <c r="O1360" s="3">
        <v>1</v>
      </c>
      <c r="P1360" s="3">
        <v>190.3897</v>
      </c>
      <c r="Q1360" s="3">
        <v>209</v>
      </c>
      <c r="R1360" s="3">
        <v>209</v>
      </c>
      <c r="S1360" s="3">
        <v>18.610299999999999</v>
      </c>
      <c r="T1360" s="3">
        <v>18.61</v>
      </c>
      <c r="U1360" s="3">
        <v>8.9</v>
      </c>
      <c r="V1360" s="2" t="s">
        <v>697</v>
      </c>
      <c r="W1360" s="2" t="s">
        <v>698</v>
      </c>
      <c r="X1360" s="2" t="s">
        <v>1116</v>
      </c>
      <c r="Y1360" s="19" t="str">
        <f>VLOOKUP(G1360,'Verweis Kd-Gruppe'!$A$2:$B$8,2,FALSE)</f>
        <v>FHK</v>
      </c>
      <c r="Z1360" s="19" t="str">
        <f>VLOOKUP(J1360,'Verweis Art-Gruppe'!$A$2:$B$15,2,FALSE)</f>
        <v>Geräte</v>
      </c>
      <c r="AA1360" s="19" t="str">
        <f>VLOOKUP(W1360,'Verweis Vertreter'!$A$2:$B$24,2,FALSE)</f>
        <v>Zentrale</v>
      </c>
      <c r="AB1360" s="12">
        <f t="shared" si="189"/>
        <v>1</v>
      </c>
      <c r="AC1360" s="12">
        <f t="shared" si="194"/>
        <v>190.3897</v>
      </c>
      <c r="AD1360" s="12">
        <f t="shared" si="195"/>
        <v>209</v>
      </c>
      <c r="AE1360" s="12">
        <f t="shared" si="190"/>
        <v>209</v>
      </c>
      <c r="AF1360" s="12">
        <f t="shared" si="191"/>
        <v>18.610299999999999</v>
      </c>
      <c r="AG1360" s="12">
        <f t="shared" si="192"/>
        <v>18.61</v>
      </c>
      <c r="AH1360" s="9">
        <f t="shared" si="196"/>
        <v>8.9043062200956938E-2</v>
      </c>
      <c r="AI1360" s="14">
        <f>VLOOKUP(E1360,'Verweis Faktor'!$A:$B,2,FALSE)</f>
        <v>1</v>
      </c>
      <c r="AJ1360" s="14"/>
      <c r="AK1360" s="14" t="str">
        <f>IF(AL1360="Ja","Versandkosten",VLOOKUP(E1360,'Verweis Belegart'!$A$2:$B$9,2,FALSE))</f>
        <v>Hardware</v>
      </c>
      <c r="AL1360" s="14" t="str">
        <f t="shared" si="197"/>
        <v>Nein</v>
      </c>
      <c r="AM1360" s="14" t="str">
        <f t="shared" si="193"/>
        <v>Positiv</v>
      </c>
    </row>
    <row r="1361" spans="1:39" ht="17.25" customHeight="1" x14ac:dyDescent="0.35">
      <c r="A1361" s="17">
        <v>14572018</v>
      </c>
      <c r="B1361" s="2" t="s">
        <v>1159</v>
      </c>
      <c r="C1361" s="1">
        <v>2025001</v>
      </c>
      <c r="D1361" s="1">
        <v>2000377</v>
      </c>
      <c r="E1361" s="2" t="s">
        <v>34</v>
      </c>
      <c r="F1361" s="2" t="s">
        <v>182</v>
      </c>
      <c r="G1361" s="2" t="s">
        <v>25</v>
      </c>
      <c r="H1361" s="2" t="s">
        <v>1114</v>
      </c>
      <c r="I1361" s="2" t="s">
        <v>1115</v>
      </c>
      <c r="J1361" s="2" t="s">
        <v>103</v>
      </c>
      <c r="K1361" s="2" t="s">
        <v>45</v>
      </c>
      <c r="L1361" s="2" t="s">
        <v>334</v>
      </c>
      <c r="M1361" s="2" t="s">
        <v>335</v>
      </c>
      <c r="N1361" s="2" t="s">
        <v>310</v>
      </c>
      <c r="O1361" s="3">
        <v>1</v>
      </c>
      <c r="P1361" s="3">
        <v>483.93950000000001</v>
      </c>
      <c r="Q1361" s="3">
        <v>499</v>
      </c>
      <c r="R1361" s="3">
        <v>499</v>
      </c>
      <c r="S1361" s="3">
        <v>15.060499999999999</v>
      </c>
      <c r="T1361" s="3">
        <v>15.06</v>
      </c>
      <c r="U1361" s="3">
        <v>3.01</v>
      </c>
      <c r="V1361" s="2" t="s">
        <v>697</v>
      </c>
      <c r="W1361" s="2" t="s">
        <v>698</v>
      </c>
      <c r="X1361" s="2" t="s">
        <v>1116</v>
      </c>
      <c r="Y1361" s="19" t="str">
        <f>VLOOKUP(G1361,'Verweis Kd-Gruppe'!$A$2:$B$8,2,FALSE)</f>
        <v>FHK</v>
      </c>
      <c r="Z1361" s="19" t="str">
        <f>VLOOKUP(J1361,'Verweis Art-Gruppe'!$A$2:$B$15,2,FALSE)</f>
        <v>Geräte</v>
      </c>
      <c r="AA1361" s="19" t="str">
        <f>VLOOKUP(W1361,'Verweis Vertreter'!$A$2:$B$24,2,FALSE)</f>
        <v>Zentrale</v>
      </c>
      <c r="AB1361" s="12">
        <f t="shared" si="189"/>
        <v>1</v>
      </c>
      <c r="AC1361" s="12">
        <f t="shared" si="194"/>
        <v>483.93950000000001</v>
      </c>
      <c r="AD1361" s="12">
        <f t="shared" si="195"/>
        <v>499</v>
      </c>
      <c r="AE1361" s="12">
        <f t="shared" si="190"/>
        <v>499</v>
      </c>
      <c r="AF1361" s="12">
        <f t="shared" si="191"/>
        <v>15.060499999999999</v>
      </c>
      <c r="AG1361" s="12">
        <f t="shared" si="192"/>
        <v>15.06</v>
      </c>
      <c r="AH1361" s="9">
        <f t="shared" si="196"/>
        <v>3.0180360721442888E-2</v>
      </c>
      <c r="AI1361" s="14">
        <f>VLOOKUP(E1361,'Verweis Faktor'!$A:$B,2,FALSE)</f>
        <v>1</v>
      </c>
      <c r="AJ1361" s="14"/>
      <c r="AK1361" s="14" t="str">
        <f>IF(AL1361="Ja","Versandkosten",VLOOKUP(E1361,'Verweis Belegart'!$A$2:$B$9,2,FALSE))</f>
        <v>Hardware</v>
      </c>
      <c r="AL1361" s="14" t="str">
        <f t="shared" si="197"/>
        <v>Nein</v>
      </c>
      <c r="AM1361" s="14" t="str">
        <f t="shared" si="193"/>
        <v>Positiv</v>
      </c>
    </row>
    <row r="1362" spans="1:39" ht="17.25" customHeight="1" x14ac:dyDescent="0.35">
      <c r="A1362" s="17">
        <v>14572067</v>
      </c>
      <c r="B1362" s="2" t="s">
        <v>1159</v>
      </c>
      <c r="C1362" s="1">
        <v>2025001</v>
      </c>
      <c r="D1362" s="1">
        <v>2000378</v>
      </c>
      <c r="E1362" s="2" t="s">
        <v>34</v>
      </c>
      <c r="F1362" s="2" t="s">
        <v>182</v>
      </c>
      <c r="G1362" s="2" t="s">
        <v>25</v>
      </c>
      <c r="H1362" s="2" t="s">
        <v>1114</v>
      </c>
      <c r="I1362" s="2" t="s">
        <v>1115</v>
      </c>
      <c r="J1362" s="2" t="s">
        <v>103</v>
      </c>
      <c r="K1362" s="2" t="s">
        <v>28</v>
      </c>
      <c r="L1362" s="2" t="s">
        <v>1430</v>
      </c>
      <c r="M1362" s="2" t="s">
        <v>1431</v>
      </c>
      <c r="N1362" s="2" t="s">
        <v>1086</v>
      </c>
      <c r="O1362" s="3">
        <v>1</v>
      </c>
      <c r="P1362" s="3">
        <v>80.665300000000002</v>
      </c>
      <c r="Q1362" s="3">
        <v>95</v>
      </c>
      <c r="R1362" s="3">
        <v>95</v>
      </c>
      <c r="S1362" s="3">
        <v>14.3347</v>
      </c>
      <c r="T1362" s="3">
        <v>14.33</v>
      </c>
      <c r="U1362" s="3">
        <v>15.08</v>
      </c>
      <c r="V1362" s="2" t="s">
        <v>697</v>
      </c>
      <c r="W1362" s="2" t="s">
        <v>698</v>
      </c>
      <c r="X1362" s="2" t="s">
        <v>1116</v>
      </c>
      <c r="Y1362" s="19" t="str">
        <f>VLOOKUP(G1362,'Verweis Kd-Gruppe'!$A$2:$B$8,2,FALSE)</f>
        <v>FHK</v>
      </c>
      <c r="Z1362" s="19" t="str">
        <f>VLOOKUP(J1362,'Verweis Art-Gruppe'!$A$2:$B$15,2,FALSE)</f>
        <v>Geräte</v>
      </c>
      <c r="AA1362" s="19" t="str">
        <f>VLOOKUP(W1362,'Verweis Vertreter'!$A$2:$B$24,2,FALSE)</f>
        <v>Zentrale</v>
      </c>
      <c r="AB1362" s="12">
        <f t="shared" si="189"/>
        <v>1</v>
      </c>
      <c r="AC1362" s="12">
        <f t="shared" si="194"/>
        <v>80.665300000000002</v>
      </c>
      <c r="AD1362" s="12">
        <f t="shared" si="195"/>
        <v>95</v>
      </c>
      <c r="AE1362" s="12">
        <f t="shared" si="190"/>
        <v>95</v>
      </c>
      <c r="AF1362" s="12">
        <f t="shared" si="191"/>
        <v>14.3347</v>
      </c>
      <c r="AG1362" s="12">
        <f t="shared" si="192"/>
        <v>14.33</v>
      </c>
      <c r="AH1362" s="9">
        <f t="shared" si="196"/>
        <v>0.15084210526315789</v>
      </c>
      <c r="AI1362" s="14">
        <f>VLOOKUP(E1362,'Verweis Faktor'!$A:$B,2,FALSE)</f>
        <v>1</v>
      </c>
      <c r="AJ1362" s="14"/>
      <c r="AK1362" s="14" t="str">
        <f>IF(AL1362="Ja","Versandkosten",VLOOKUP(E1362,'Verweis Belegart'!$A$2:$B$9,2,FALSE))</f>
        <v>Hardware</v>
      </c>
      <c r="AL1362" s="14" t="str">
        <f t="shared" si="197"/>
        <v>Nein</v>
      </c>
      <c r="AM1362" s="14" t="str">
        <f t="shared" si="193"/>
        <v>Positiv</v>
      </c>
    </row>
    <row r="1363" spans="1:39" ht="17.25" customHeight="1" x14ac:dyDescent="0.35">
      <c r="A1363" s="17">
        <v>14572054</v>
      </c>
      <c r="B1363" s="2" t="s">
        <v>1159</v>
      </c>
      <c r="C1363" s="1">
        <v>2025001</v>
      </c>
      <c r="D1363" s="1">
        <v>2000379</v>
      </c>
      <c r="E1363" s="2" t="s">
        <v>34</v>
      </c>
      <c r="F1363" s="2" t="s">
        <v>182</v>
      </c>
      <c r="G1363" s="2" t="s">
        <v>25</v>
      </c>
      <c r="H1363" s="2" t="s">
        <v>744</v>
      </c>
      <c r="I1363" s="2" t="s">
        <v>745</v>
      </c>
      <c r="J1363" s="2" t="s">
        <v>103</v>
      </c>
      <c r="K1363" s="2" t="s">
        <v>28</v>
      </c>
      <c r="L1363" s="2" t="s">
        <v>1488</v>
      </c>
      <c r="M1363" s="2" t="s">
        <v>1489</v>
      </c>
      <c r="N1363" s="2" t="s">
        <v>310</v>
      </c>
      <c r="O1363" s="3">
        <v>1</v>
      </c>
      <c r="P1363" s="3">
        <v>472</v>
      </c>
      <c r="Q1363" s="3">
        <v>499</v>
      </c>
      <c r="R1363" s="3">
        <v>499</v>
      </c>
      <c r="S1363" s="3">
        <v>27</v>
      </c>
      <c r="T1363" s="3">
        <v>27</v>
      </c>
      <c r="U1363" s="3">
        <v>5.41</v>
      </c>
      <c r="V1363" s="2" t="s">
        <v>697</v>
      </c>
      <c r="W1363" s="2" t="s">
        <v>698</v>
      </c>
      <c r="X1363" s="2" t="s">
        <v>419</v>
      </c>
      <c r="Y1363" s="19" t="str">
        <f>VLOOKUP(G1363,'Verweis Kd-Gruppe'!$A$2:$B$8,2,FALSE)</f>
        <v>FHK</v>
      </c>
      <c r="Z1363" s="19" t="str">
        <f>VLOOKUP(J1363,'Verweis Art-Gruppe'!$A$2:$B$15,2,FALSE)</f>
        <v>Geräte</v>
      </c>
      <c r="AA1363" s="19" t="str">
        <f>VLOOKUP(W1363,'Verweis Vertreter'!$A$2:$B$24,2,FALSE)</f>
        <v>Zentrale</v>
      </c>
      <c r="AB1363" s="12">
        <f t="shared" si="189"/>
        <v>1</v>
      </c>
      <c r="AC1363" s="12">
        <f t="shared" si="194"/>
        <v>472</v>
      </c>
      <c r="AD1363" s="12">
        <f t="shared" si="195"/>
        <v>499</v>
      </c>
      <c r="AE1363" s="12">
        <f t="shared" si="190"/>
        <v>499</v>
      </c>
      <c r="AF1363" s="12">
        <f t="shared" si="191"/>
        <v>27</v>
      </c>
      <c r="AG1363" s="12">
        <f t="shared" si="192"/>
        <v>27</v>
      </c>
      <c r="AH1363" s="9">
        <f t="shared" si="196"/>
        <v>5.410821643286573E-2</v>
      </c>
      <c r="AI1363" s="14">
        <f>VLOOKUP(E1363,'Verweis Faktor'!$A:$B,2,FALSE)</f>
        <v>1</v>
      </c>
      <c r="AJ1363" s="14"/>
      <c r="AK1363" s="14" t="str">
        <f>IF(AL1363="Ja","Versandkosten",VLOOKUP(E1363,'Verweis Belegart'!$A$2:$B$9,2,FALSE))</f>
        <v>Hardware</v>
      </c>
      <c r="AL1363" s="14" t="str">
        <f t="shared" si="197"/>
        <v>Nein</v>
      </c>
      <c r="AM1363" s="14" t="str">
        <f t="shared" si="193"/>
        <v>Positiv</v>
      </c>
    </row>
    <row r="1364" spans="1:39" ht="17.25" customHeight="1" x14ac:dyDescent="0.35">
      <c r="A1364" s="17">
        <v>14571890</v>
      </c>
      <c r="B1364" s="2" t="s">
        <v>1159</v>
      </c>
      <c r="C1364" s="1">
        <v>2025001</v>
      </c>
      <c r="D1364" s="1">
        <v>2000380</v>
      </c>
      <c r="E1364" s="2" t="s">
        <v>34</v>
      </c>
      <c r="F1364" s="2" t="s">
        <v>142</v>
      </c>
      <c r="G1364" s="2" t="s">
        <v>66</v>
      </c>
      <c r="H1364" s="2" t="s">
        <v>1054</v>
      </c>
      <c r="I1364" s="2" t="s">
        <v>1055</v>
      </c>
      <c r="J1364" s="2" t="s">
        <v>103</v>
      </c>
      <c r="K1364" s="2" t="s">
        <v>28</v>
      </c>
      <c r="L1364" s="2" t="s">
        <v>556</v>
      </c>
      <c r="M1364" s="2" t="s">
        <v>557</v>
      </c>
      <c r="N1364" s="2" t="s">
        <v>558</v>
      </c>
      <c r="O1364" s="3">
        <v>2</v>
      </c>
      <c r="P1364" s="3">
        <v>294.17809999999997</v>
      </c>
      <c r="Q1364" s="3">
        <v>302</v>
      </c>
      <c r="R1364" s="3">
        <v>604</v>
      </c>
      <c r="S1364" s="3">
        <v>7.8219000000000003</v>
      </c>
      <c r="T1364" s="3">
        <v>15.64</v>
      </c>
      <c r="U1364" s="3">
        <v>2.59</v>
      </c>
      <c r="V1364" s="2" t="s">
        <v>42</v>
      </c>
      <c r="W1364" s="2" t="s">
        <v>43</v>
      </c>
      <c r="X1364" s="2" t="s">
        <v>44</v>
      </c>
      <c r="Y1364" s="19" t="str">
        <f>VLOOKUP(G1364,'Verweis Kd-Gruppe'!$A$2:$B$8,2,FALSE)</f>
        <v>EXP</v>
      </c>
      <c r="Z1364" s="19" t="str">
        <f>VLOOKUP(J1364,'Verweis Art-Gruppe'!$A$2:$B$15,2,FALSE)</f>
        <v>Geräte</v>
      </c>
      <c r="AA1364" s="19" t="str">
        <f>VLOOKUP(W1364,'Verweis Vertreter'!$A$2:$B$24,2,FALSE)</f>
        <v>Sebastian Faber</v>
      </c>
      <c r="AB1364" s="12">
        <f t="shared" si="189"/>
        <v>2</v>
      </c>
      <c r="AC1364" s="12">
        <f t="shared" si="194"/>
        <v>294.17809999999997</v>
      </c>
      <c r="AD1364" s="12">
        <f t="shared" si="195"/>
        <v>302</v>
      </c>
      <c r="AE1364" s="12">
        <f t="shared" si="190"/>
        <v>604</v>
      </c>
      <c r="AF1364" s="12">
        <f t="shared" si="191"/>
        <v>7.8219000000000003</v>
      </c>
      <c r="AG1364" s="12">
        <f t="shared" si="192"/>
        <v>15.64</v>
      </c>
      <c r="AH1364" s="9">
        <f t="shared" si="196"/>
        <v>2.589403973509934E-2</v>
      </c>
      <c r="AI1364" s="14">
        <f>VLOOKUP(E1364,'Verweis Faktor'!$A:$B,2,FALSE)</f>
        <v>1</v>
      </c>
      <c r="AJ1364" s="14"/>
      <c r="AK1364" s="14" t="str">
        <f>IF(AL1364="Ja","Versandkosten",VLOOKUP(E1364,'Verweis Belegart'!$A$2:$B$9,2,FALSE))</f>
        <v>Hardware</v>
      </c>
      <c r="AL1364" s="14" t="str">
        <f t="shared" si="197"/>
        <v>Nein</v>
      </c>
      <c r="AM1364" s="14" t="str">
        <f t="shared" si="193"/>
        <v>Positiv</v>
      </c>
    </row>
    <row r="1365" spans="1:39" ht="17.25" customHeight="1" x14ac:dyDescent="0.35">
      <c r="A1365" s="17">
        <v>14571890</v>
      </c>
      <c r="B1365" s="2" t="s">
        <v>1159</v>
      </c>
      <c r="C1365" s="1">
        <v>2025001</v>
      </c>
      <c r="D1365" s="1">
        <v>2000380</v>
      </c>
      <c r="E1365" s="2" t="s">
        <v>34</v>
      </c>
      <c r="F1365" s="2" t="s">
        <v>142</v>
      </c>
      <c r="G1365" s="2" t="s">
        <v>66</v>
      </c>
      <c r="H1365" s="2" t="s">
        <v>1054</v>
      </c>
      <c r="I1365" s="2" t="s">
        <v>1055</v>
      </c>
      <c r="J1365" s="2" t="s">
        <v>103</v>
      </c>
      <c r="K1365" s="2" t="s">
        <v>45</v>
      </c>
      <c r="L1365" s="2" t="s">
        <v>232</v>
      </c>
      <c r="M1365" s="2" t="s">
        <v>233</v>
      </c>
      <c r="N1365" s="2" t="s">
        <v>234</v>
      </c>
      <c r="O1365" s="3">
        <v>50</v>
      </c>
      <c r="P1365" s="3">
        <v>251.29089999999999</v>
      </c>
      <c r="Q1365" s="3">
        <v>259</v>
      </c>
      <c r="R1365" s="3">
        <v>12950</v>
      </c>
      <c r="S1365" s="3">
        <v>7.7091000000000003</v>
      </c>
      <c r="T1365" s="3">
        <v>385.45</v>
      </c>
      <c r="U1365" s="3">
        <v>2.97</v>
      </c>
      <c r="V1365" s="2" t="s">
        <v>42</v>
      </c>
      <c r="W1365" s="2" t="s">
        <v>43</v>
      </c>
      <c r="X1365" s="2" t="s">
        <v>44</v>
      </c>
      <c r="Y1365" s="19" t="str">
        <f>VLOOKUP(G1365,'Verweis Kd-Gruppe'!$A$2:$B$8,2,FALSE)</f>
        <v>EXP</v>
      </c>
      <c r="Z1365" s="19" t="str">
        <f>VLOOKUP(J1365,'Verweis Art-Gruppe'!$A$2:$B$15,2,FALSE)</f>
        <v>Geräte</v>
      </c>
      <c r="AA1365" s="19" t="str">
        <f>VLOOKUP(W1365,'Verweis Vertreter'!$A$2:$B$24,2,FALSE)</f>
        <v>Sebastian Faber</v>
      </c>
      <c r="AB1365" s="12">
        <f t="shared" si="189"/>
        <v>50</v>
      </c>
      <c r="AC1365" s="12">
        <f t="shared" si="194"/>
        <v>251.29089999999999</v>
      </c>
      <c r="AD1365" s="12">
        <f t="shared" si="195"/>
        <v>259</v>
      </c>
      <c r="AE1365" s="12">
        <f t="shared" si="190"/>
        <v>12950</v>
      </c>
      <c r="AF1365" s="12">
        <f t="shared" si="191"/>
        <v>7.7091000000000003</v>
      </c>
      <c r="AG1365" s="12">
        <f t="shared" si="192"/>
        <v>385.45</v>
      </c>
      <c r="AH1365" s="9">
        <f t="shared" si="196"/>
        <v>2.9764478764478762E-2</v>
      </c>
      <c r="AI1365" s="14">
        <f>VLOOKUP(E1365,'Verweis Faktor'!$A:$B,2,FALSE)</f>
        <v>1</v>
      </c>
      <c r="AJ1365" s="14"/>
      <c r="AK1365" s="14" t="str">
        <f>IF(AL1365="Ja","Versandkosten",VLOOKUP(E1365,'Verweis Belegart'!$A$2:$B$9,2,FALSE))</f>
        <v>Hardware</v>
      </c>
      <c r="AL1365" s="14" t="str">
        <f t="shared" si="197"/>
        <v>Nein</v>
      </c>
      <c r="AM1365" s="14" t="str">
        <f t="shared" si="193"/>
        <v>Positiv</v>
      </c>
    </row>
    <row r="1366" spans="1:39" ht="17.25" customHeight="1" x14ac:dyDescent="0.35">
      <c r="A1366" s="17">
        <v>14571890</v>
      </c>
      <c r="B1366" s="2" t="s">
        <v>1159</v>
      </c>
      <c r="C1366" s="1">
        <v>2025001</v>
      </c>
      <c r="D1366" s="1">
        <v>2000380</v>
      </c>
      <c r="E1366" s="2" t="s">
        <v>34</v>
      </c>
      <c r="F1366" s="2" t="s">
        <v>142</v>
      </c>
      <c r="G1366" s="2" t="s">
        <v>66</v>
      </c>
      <c r="H1366" s="2" t="s">
        <v>1054</v>
      </c>
      <c r="I1366" s="2" t="s">
        <v>1055</v>
      </c>
      <c r="J1366" s="2" t="s">
        <v>103</v>
      </c>
      <c r="K1366" s="2" t="s">
        <v>49</v>
      </c>
      <c r="L1366" s="2" t="s">
        <v>387</v>
      </c>
      <c r="M1366" s="2" t="s">
        <v>388</v>
      </c>
      <c r="N1366" s="2" t="s">
        <v>292</v>
      </c>
      <c r="O1366" s="3">
        <v>30</v>
      </c>
      <c r="P1366" s="3">
        <v>897.56460000000004</v>
      </c>
      <c r="Q1366" s="3">
        <v>912</v>
      </c>
      <c r="R1366" s="3">
        <v>27360</v>
      </c>
      <c r="S1366" s="3">
        <v>14.4354</v>
      </c>
      <c r="T1366" s="3">
        <v>433.06</v>
      </c>
      <c r="U1366" s="3">
        <v>1.58</v>
      </c>
      <c r="V1366" s="2" t="s">
        <v>42</v>
      </c>
      <c r="W1366" s="2" t="s">
        <v>43</v>
      </c>
      <c r="X1366" s="2" t="s">
        <v>44</v>
      </c>
      <c r="Y1366" s="19" t="str">
        <f>VLOOKUP(G1366,'Verweis Kd-Gruppe'!$A$2:$B$8,2,FALSE)</f>
        <v>EXP</v>
      </c>
      <c r="Z1366" s="19" t="str">
        <f>VLOOKUP(J1366,'Verweis Art-Gruppe'!$A$2:$B$15,2,FALSE)</f>
        <v>Geräte</v>
      </c>
      <c r="AA1366" s="19" t="str">
        <f>VLOOKUP(W1366,'Verweis Vertreter'!$A$2:$B$24,2,FALSE)</f>
        <v>Sebastian Faber</v>
      </c>
      <c r="AB1366" s="12">
        <f t="shared" si="189"/>
        <v>30</v>
      </c>
      <c r="AC1366" s="12">
        <f t="shared" si="194"/>
        <v>897.56460000000004</v>
      </c>
      <c r="AD1366" s="12">
        <f t="shared" si="195"/>
        <v>912</v>
      </c>
      <c r="AE1366" s="12">
        <f t="shared" si="190"/>
        <v>27360</v>
      </c>
      <c r="AF1366" s="12">
        <f t="shared" si="191"/>
        <v>14.4354</v>
      </c>
      <c r="AG1366" s="12">
        <f t="shared" si="192"/>
        <v>433.06</v>
      </c>
      <c r="AH1366" s="9">
        <f t="shared" si="196"/>
        <v>1.5828216374269007E-2</v>
      </c>
      <c r="AI1366" s="14">
        <f>VLOOKUP(E1366,'Verweis Faktor'!$A:$B,2,FALSE)</f>
        <v>1</v>
      </c>
      <c r="AJ1366" s="14"/>
      <c r="AK1366" s="14" t="str">
        <f>IF(AL1366="Ja","Versandkosten",VLOOKUP(E1366,'Verweis Belegart'!$A$2:$B$9,2,FALSE))</f>
        <v>Hardware</v>
      </c>
      <c r="AL1366" s="14" t="str">
        <f t="shared" si="197"/>
        <v>Nein</v>
      </c>
      <c r="AM1366" s="14" t="str">
        <f t="shared" si="193"/>
        <v>Positiv</v>
      </c>
    </row>
    <row r="1367" spans="1:39" ht="17.25" customHeight="1" x14ac:dyDescent="0.35">
      <c r="A1367" s="17">
        <v>14571890</v>
      </c>
      <c r="B1367" s="2" t="s">
        <v>1159</v>
      </c>
      <c r="C1367" s="1">
        <v>2025001</v>
      </c>
      <c r="D1367" s="1">
        <v>2000380</v>
      </c>
      <c r="E1367" s="2" t="s">
        <v>34</v>
      </c>
      <c r="F1367" s="2" t="s">
        <v>142</v>
      </c>
      <c r="G1367" s="2" t="s">
        <v>66</v>
      </c>
      <c r="H1367" s="2" t="s">
        <v>1054</v>
      </c>
      <c r="I1367" s="2" t="s">
        <v>1055</v>
      </c>
      <c r="J1367" s="2" t="s">
        <v>103</v>
      </c>
      <c r="K1367" s="2" t="s">
        <v>79</v>
      </c>
      <c r="L1367" s="2" t="s">
        <v>56</v>
      </c>
      <c r="M1367" s="2" t="s">
        <v>57</v>
      </c>
      <c r="N1367" s="2" t="s">
        <v>58</v>
      </c>
      <c r="O1367" s="3">
        <v>1</v>
      </c>
      <c r="P1367" s="3">
        <v>605</v>
      </c>
      <c r="Q1367" s="3">
        <v>619</v>
      </c>
      <c r="R1367" s="3">
        <v>619</v>
      </c>
      <c r="S1367" s="3">
        <v>14</v>
      </c>
      <c r="T1367" s="3">
        <v>14</v>
      </c>
      <c r="U1367" s="3">
        <v>2.2599999999999998</v>
      </c>
      <c r="V1367" s="2" t="s">
        <v>42</v>
      </c>
      <c r="W1367" s="2" t="s">
        <v>43</v>
      </c>
      <c r="X1367" s="2" t="s">
        <v>44</v>
      </c>
      <c r="Y1367" s="19" t="str">
        <f>VLOOKUP(G1367,'Verweis Kd-Gruppe'!$A$2:$B$8,2,FALSE)</f>
        <v>EXP</v>
      </c>
      <c r="Z1367" s="19" t="str">
        <f>VLOOKUP(J1367,'Verweis Art-Gruppe'!$A$2:$B$15,2,FALSE)</f>
        <v>Geräte</v>
      </c>
      <c r="AA1367" s="19" t="str">
        <f>VLOOKUP(W1367,'Verweis Vertreter'!$A$2:$B$24,2,FALSE)</f>
        <v>Sebastian Faber</v>
      </c>
      <c r="AB1367" s="12">
        <f t="shared" si="189"/>
        <v>1</v>
      </c>
      <c r="AC1367" s="12">
        <f t="shared" si="194"/>
        <v>605</v>
      </c>
      <c r="AD1367" s="12">
        <f t="shared" si="195"/>
        <v>619</v>
      </c>
      <c r="AE1367" s="12">
        <f t="shared" si="190"/>
        <v>619</v>
      </c>
      <c r="AF1367" s="12">
        <f t="shared" si="191"/>
        <v>14</v>
      </c>
      <c r="AG1367" s="12">
        <f t="shared" si="192"/>
        <v>14</v>
      </c>
      <c r="AH1367" s="9">
        <f t="shared" si="196"/>
        <v>2.2617124394184167E-2</v>
      </c>
      <c r="AI1367" s="14">
        <f>VLOOKUP(E1367,'Verweis Faktor'!$A:$B,2,FALSE)</f>
        <v>1</v>
      </c>
      <c r="AJ1367" s="14"/>
      <c r="AK1367" s="14" t="str">
        <f>IF(AL1367="Ja","Versandkosten",VLOOKUP(E1367,'Verweis Belegart'!$A$2:$B$9,2,FALSE))</f>
        <v>Hardware</v>
      </c>
      <c r="AL1367" s="14" t="str">
        <f t="shared" si="197"/>
        <v>Nein</v>
      </c>
      <c r="AM1367" s="14" t="str">
        <f t="shared" si="193"/>
        <v>Positiv</v>
      </c>
    </row>
    <row r="1368" spans="1:39" ht="17.25" customHeight="1" x14ac:dyDescent="0.35">
      <c r="A1368" s="17">
        <v>14571890</v>
      </c>
      <c r="B1368" s="2" t="s">
        <v>1159</v>
      </c>
      <c r="C1368" s="1">
        <v>2025001</v>
      </c>
      <c r="D1368" s="1">
        <v>2000380</v>
      </c>
      <c r="E1368" s="2" t="s">
        <v>34</v>
      </c>
      <c r="F1368" s="2" t="s">
        <v>142</v>
      </c>
      <c r="G1368" s="2" t="s">
        <v>66</v>
      </c>
      <c r="H1368" s="2" t="s">
        <v>1054</v>
      </c>
      <c r="I1368" s="2" t="s">
        <v>1055</v>
      </c>
      <c r="J1368" s="2" t="s">
        <v>103</v>
      </c>
      <c r="K1368" s="2" t="s">
        <v>83</v>
      </c>
      <c r="L1368" s="2" t="s">
        <v>1033</v>
      </c>
      <c r="M1368" s="2" t="s">
        <v>1034</v>
      </c>
      <c r="N1368" s="2" t="s">
        <v>558</v>
      </c>
      <c r="O1368" s="3">
        <v>5</v>
      </c>
      <c r="P1368" s="3">
        <v>295.3005</v>
      </c>
      <c r="Q1368" s="3">
        <v>302</v>
      </c>
      <c r="R1368" s="3">
        <v>1510</v>
      </c>
      <c r="S1368" s="3">
        <v>6.6994999999999996</v>
      </c>
      <c r="T1368" s="3">
        <v>33.5</v>
      </c>
      <c r="U1368" s="3">
        <v>2.21</v>
      </c>
      <c r="V1368" s="2" t="s">
        <v>42</v>
      </c>
      <c r="W1368" s="2" t="s">
        <v>43</v>
      </c>
      <c r="X1368" s="2" t="s">
        <v>44</v>
      </c>
      <c r="Y1368" s="19" t="str">
        <f>VLOOKUP(G1368,'Verweis Kd-Gruppe'!$A$2:$B$8,2,FALSE)</f>
        <v>EXP</v>
      </c>
      <c r="Z1368" s="19" t="str">
        <f>VLOOKUP(J1368,'Verweis Art-Gruppe'!$A$2:$B$15,2,FALSE)</f>
        <v>Geräte</v>
      </c>
      <c r="AA1368" s="19" t="str">
        <f>VLOOKUP(W1368,'Verweis Vertreter'!$A$2:$B$24,2,FALSE)</f>
        <v>Sebastian Faber</v>
      </c>
      <c r="AB1368" s="12">
        <f t="shared" si="189"/>
        <v>5</v>
      </c>
      <c r="AC1368" s="12">
        <f t="shared" si="194"/>
        <v>295.3005</v>
      </c>
      <c r="AD1368" s="12">
        <f t="shared" si="195"/>
        <v>302</v>
      </c>
      <c r="AE1368" s="12">
        <f t="shared" si="190"/>
        <v>1510</v>
      </c>
      <c r="AF1368" s="12">
        <f t="shared" si="191"/>
        <v>6.6994999999999996</v>
      </c>
      <c r="AG1368" s="12">
        <f t="shared" si="192"/>
        <v>33.5</v>
      </c>
      <c r="AH1368" s="9">
        <f t="shared" si="196"/>
        <v>2.2185430463576159E-2</v>
      </c>
      <c r="AI1368" s="14">
        <f>VLOOKUP(E1368,'Verweis Faktor'!$A:$B,2,FALSE)</f>
        <v>1</v>
      </c>
      <c r="AJ1368" s="14"/>
      <c r="AK1368" s="14" t="str">
        <f>IF(AL1368="Ja","Versandkosten",VLOOKUP(E1368,'Verweis Belegart'!$A$2:$B$9,2,FALSE))</f>
        <v>Hardware</v>
      </c>
      <c r="AL1368" s="14" t="str">
        <f t="shared" si="197"/>
        <v>Nein</v>
      </c>
      <c r="AM1368" s="14" t="str">
        <f t="shared" si="193"/>
        <v>Positiv</v>
      </c>
    </row>
    <row r="1369" spans="1:39" ht="17.25" customHeight="1" x14ac:dyDescent="0.35">
      <c r="A1369" s="17">
        <v>14571890</v>
      </c>
      <c r="B1369" s="2" t="s">
        <v>1159</v>
      </c>
      <c r="C1369" s="1">
        <v>2025001</v>
      </c>
      <c r="D1369" s="1">
        <v>2000380</v>
      </c>
      <c r="E1369" s="2" t="s">
        <v>34</v>
      </c>
      <c r="F1369" s="2" t="s">
        <v>142</v>
      </c>
      <c r="G1369" s="2" t="s">
        <v>66</v>
      </c>
      <c r="H1369" s="2" t="s">
        <v>1054</v>
      </c>
      <c r="I1369" s="2" t="s">
        <v>1055</v>
      </c>
      <c r="J1369" s="2" t="s">
        <v>103</v>
      </c>
      <c r="K1369" s="2" t="s">
        <v>87</v>
      </c>
      <c r="L1369" s="2" t="s">
        <v>1490</v>
      </c>
      <c r="M1369" s="2" t="s">
        <v>1491</v>
      </c>
      <c r="N1369" s="2" t="s">
        <v>1492</v>
      </c>
      <c r="O1369" s="3">
        <v>120</v>
      </c>
      <c r="P1369" s="3">
        <v>169.4264</v>
      </c>
      <c r="Q1369" s="3">
        <v>173</v>
      </c>
      <c r="R1369" s="3">
        <v>20760</v>
      </c>
      <c r="S1369" s="3">
        <v>3.5735999999999999</v>
      </c>
      <c r="T1369" s="3">
        <v>428.83</v>
      </c>
      <c r="U1369" s="3">
        <v>2.06</v>
      </c>
      <c r="V1369" s="2" t="s">
        <v>42</v>
      </c>
      <c r="W1369" s="2" t="s">
        <v>43</v>
      </c>
      <c r="X1369" s="2" t="s">
        <v>44</v>
      </c>
      <c r="Y1369" s="19" t="str">
        <f>VLOOKUP(G1369,'Verweis Kd-Gruppe'!$A$2:$B$8,2,FALSE)</f>
        <v>EXP</v>
      </c>
      <c r="Z1369" s="19" t="str">
        <f>VLOOKUP(J1369,'Verweis Art-Gruppe'!$A$2:$B$15,2,FALSE)</f>
        <v>Geräte</v>
      </c>
      <c r="AA1369" s="19" t="str">
        <f>VLOOKUP(W1369,'Verweis Vertreter'!$A$2:$B$24,2,FALSE)</f>
        <v>Sebastian Faber</v>
      </c>
      <c r="AB1369" s="12">
        <f t="shared" si="189"/>
        <v>120</v>
      </c>
      <c r="AC1369" s="12">
        <f t="shared" si="194"/>
        <v>169.4264</v>
      </c>
      <c r="AD1369" s="12">
        <f t="shared" si="195"/>
        <v>173</v>
      </c>
      <c r="AE1369" s="12">
        <f t="shared" si="190"/>
        <v>20760</v>
      </c>
      <c r="AF1369" s="12">
        <f t="shared" si="191"/>
        <v>3.5735999999999999</v>
      </c>
      <c r="AG1369" s="12">
        <f t="shared" si="192"/>
        <v>428.83</v>
      </c>
      <c r="AH1369" s="9">
        <f t="shared" si="196"/>
        <v>2.0656551059730251E-2</v>
      </c>
      <c r="AI1369" s="14">
        <f>VLOOKUP(E1369,'Verweis Faktor'!$A:$B,2,FALSE)</f>
        <v>1</v>
      </c>
      <c r="AJ1369" s="14"/>
      <c r="AK1369" s="14" t="str">
        <f>IF(AL1369="Ja","Versandkosten",VLOOKUP(E1369,'Verweis Belegart'!$A$2:$B$9,2,FALSE))</f>
        <v>Hardware</v>
      </c>
      <c r="AL1369" s="14" t="str">
        <f t="shared" si="197"/>
        <v>Nein</v>
      </c>
      <c r="AM1369" s="14" t="str">
        <f t="shared" si="193"/>
        <v>Positiv</v>
      </c>
    </row>
    <row r="1370" spans="1:39" ht="17.25" customHeight="1" x14ac:dyDescent="0.35">
      <c r="A1370" s="17">
        <v>14571890</v>
      </c>
      <c r="B1370" s="2" t="s">
        <v>1159</v>
      </c>
      <c r="C1370" s="1">
        <v>2025001</v>
      </c>
      <c r="D1370" s="1">
        <v>2000380</v>
      </c>
      <c r="E1370" s="2" t="s">
        <v>34</v>
      </c>
      <c r="F1370" s="2" t="s">
        <v>142</v>
      </c>
      <c r="G1370" s="2" t="s">
        <v>66</v>
      </c>
      <c r="H1370" s="2" t="s">
        <v>1054</v>
      </c>
      <c r="I1370" s="2" t="s">
        <v>1055</v>
      </c>
      <c r="J1370" s="2" t="s">
        <v>103</v>
      </c>
      <c r="K1370" s="2" t="s">
        <v>91</v>
      </c>
      <c r="L1370" s="2" t="s">
        <v>1200</v>
      </c>
      <c r="M1370" s="2" t="s">
        <v>1201</v>
      </c>
      <c r="N1370" s="2" t="s">
        <v>262</v>
      </c>
      <c r="O1370" s="3">
        <v>1</v>
      </c>
      <c r="P1370" s="3">
        <v>994</v>
      </c>
      <c r="Q1370" s="3">
        <v>1025</v>
      </c>
      <c r="R1370" s="3">
        <v>1025</v>
      </c>
      <c r="S1370" s="3">
        <v>31</v>
      </c>
      <c r="T1370" s="3">
        <v>31</v>
      </c>
      <c r="U1370" s="3">
        <v>3.02</v>
      </c>
      <c r="V1370" s="2" t="s">
        <v>42</v>
      </c>
      <c r="W1370" s="2" t="s">
        <v>43</v>
      </c>
      <c r="X1370" s="2" t="s">
        <v>44</v>
      </c>
      <c r="Y1370" s="19" t="str">
        <f>VLOOKUP(G1370,'Verweis Kd-Gruppe'!$A$2:$B$8,2,FALSE)</f>
        <v>EXP</v>
      </c>
      <c r="Z1370" s="19" t="str">
        <f>VLOOKUP(J1370,'Verweis Art-Gruppe'!$A$2:$B$15,2,FALSE)</f>
        <v>Geräte</v>
      </c>
      <c r="AA1370" s="19" t="str">
        <f>VLOOKUP(W1370,'Verweis Vertreter'!$A$2:$B$24,2,FALSE)</f>
        <v>Sebastian Faber</v>
      </c>
      <c r="AB1370" s="12">
        <f t="shared" si="189"/>
        <v>1</v>
      </c>
      <c r="AC1370" s="12">
        <f t="shared" si="194"/>
        <v>994</v>
      </c>
      <c r="AD1370" s="12">
        <f t="shared" si="195"/>
        <v>1025</v>
      </c>
      <c r="AE1370" s="12">
        <f t="shared" si="190"/>
        <v>1025</v>
      </c>
      <c r="AF1370" s="12">
        <f t="shared" si="191"/>
        <v>31</v>
      </c>
      <c r="AG1370" s="12">
        <f t="shared" si="192"/>
        <v>31</v>
      </c>
      <c r="AH1370" s="9">
        <f t="shared" si="196"/>
        <v>3.0243902439024389E-2</v>
      </c>
      <c r="AI1370" s="14">
        <f>VLOOKUP(E1370,'Verweis Faktor'!$A:$B,2,FALSE)</f>
        <v>1</v>
      </c>
      <c r="AJ1370" s="14"/>
      <c r="AK1370" s="14" t="str">
        <f>IF(AL1370="Ja","Versandkosten",VLOOKUP(E1370,'Verweis Belegart'!$A$2:$B$9,2,FALSE))</f>
        <v>Hardware</v>
      </c>
      <c r="AL1370" s="14" t="str">
        <f t="shared" si="197"/>
        <v>Nein</v>
      </c>
      <c r="AM1370" s="14" t="str">
        <f t="shared" si="193"/>
        <v>Positiv</v>
      </c>
    </row>
    <row r="1371" spans="1:39" ht="17.25" customHeight="1" x14ac:dyDescent="0.35">
      <c r="A1371" s="17">
        <v>14572058</v>
      </c>
      <c r="B1371" s="2" t="s">
        <v>1159</v>
      </c>
      <c r="C1371" s="1">
        <v>2025001</v>
      </c>
      <c r="D1371" s="1">
        <v>2000381</v>
      </c>
      <c r="E1371" s="2" t="s">
        <v>34</v>
      </c>
      <c r="F1371" s="2" t="s">
        <v>53</v>
      </c>
      <c r="G1371" s="2" t="s">
        <v>25</v>
      </c>
      <c r="H1371" s="2" t="s">
        <v>1493</v>
      </c>
      <c r="I1371" s="2" t="s">
        <v>1494</v>
      </c>
      <c r="J1371" s="2" t="s">
        <v>103</v>
      </c>
      <c r="K1371" s="2" t="s">
        <v>28</v>
      </c>
      <c r="L1371" s="2" t="s">
        <v>129</v>
      </c>
      <c r="M1371" s="2" t="s">
        <v>130</v>
      </c>
      <c r="N1371" s="2" t="s">
        <v>131</v>
      </c>
      <c r="O1371" s="3">
        <v>1</v>
      </c>
      <c r="P1371" s="3">
        <v>164.98509999999999</v>
      </c>
      <c r="Q1371" s="3">
        <v>179</v>
      </c>
      <c r="R1371" s="3">
        <v>179</v>
      </c>
      <c r="S1371" s="3">
        <v>14.014900000000001</v>
      </c>
      <c r="T1371" s="3">
        <v>14.01</v>
      </c>
      <c r="U1371" s="3">
        <v>7.82</v>
      </c>
      <c r="V1371" s="2" t="s">
        <v>697</v>
      </c>
      <c r="W1371" s="2" t="s">
        <v>698</v>
      </c>
      <c r="X1371" s="2" t="s">
        <v>419</v>
      </c>
      <c r="Y1371" s="19" t="str">
        <f>VLOOKUP(G1371,'Verweis Kd-Gruppe'!$A$2:$B$8,2,FALSE)</f>
        <v>FHK</v>
      </c>
      <c r="Z1371" s="19" t="str">
        <f>VLOOKUP(J1371,'Verweis Art-Gruppe'!$A$2:$B$15,2,FALSE)</f>
        <v>Geräte</v>
      </c>
      <c r="AA1371" s="19" t="str">
        <f>VLOOKUP(W1371,'Verweis Vertreter'!$A$2:$B$24,2,FALSE)</f>
        <v>Zentrale</v>
      </c>
      <c r="AB1371" s="12">
        <f t="shared" si="189"/>
        <v>1</v>
      </c>
      <c r="AC1371" s="12">
        <f t="shared" si="194"/>
        <v>164.98509999999999</v>
      </c>
      <c r="AD1371" s="12">
        <f t="shared" si="195"/>
        <v>179</v>
      </c>
      <c r="AE1371" s="12">
        <f t="shared" si="190"/>
        <v>179</v>
      </c>
      <c r="AF1371" s="12">
        <f t="shared" si="191"/>
        <v>14.014900000000001</v>
      </c>
      <c r="AG1371" s="12">
        <f t="shared" si="192"/>
        <v>14.01</v>
      </c>
      <c r="AH1371" s="9">
        <f t="shared" si="196"/>
        <v>7.8268156424581001E-2</v>
      </c>
      <c r="AI1371" s="14">
        <f>VLOOKUP(E1371,'Verweis Faktor'!$A:$B,2,FALSE)</f>
        <v>1</v>
      </c>
      <c r="AJ1371" s="14"/>
      <c r="AK1371" s="14" t="str">
        <f>IF(AL1371="Ja","Versandkosten",VLOOKUP(E1371,'Verweis Belegart'!$A$2:$B$9,2,FALSE))</f>
        <v>Hardware</v>
      </c>
      <c r="AL1371" s="14" t="str">
        <f t="shared" si="197"/>
        <v>Nein</v>
      </c>
      <c r="AM1371" s="14" t="str">
        <f t="shared" si="193"/>
        <v>Positiv</v>
      </c>
    </row>
    <row r="1372" spans="1:39" ht="17.25" customHeight="1" x14ac:dyDescent="0.35">
      <c r="A1372" s="17">
        <v>14572058</v>
      </c>
      <c r="B1372" s="2" t="s">
        <v>1159</v>
      </c>
      <c r="C1372" s="1">
        <v>2025001</v>
      </c>
      <c r="D1372" s="1">
        <v>2000381</v>
      </c>
      <c r="E1372" s="2" t="s">
        <v>34</v>
      </c>
      <c r="F1372" s="2" t="s">
        <v>53</v>
      </c>
      <c r="G1372" s="2" t="s">
        <v>25</v>
      </c>
      <c r="H1372" s="2" t="s">
        <v>1493</v>
      </c>
      <c r="I1372" s="2" t="s">
        <v>1494</v>
      </c>
      <c r="J1372" s="2" t="s">
        <v>103</v>
      </c>
      <c r="K1372" s="2" t="s">
        <v>45</v>
      </c>
      <c r="L1372" s="2" t="s">
        <v>673</v>
      </c>
      <c r="M1372" s="2" t="s">
        <v>674</v>
      </c>
      <c r="N1372" s="2" t="s">
        <v>48</v>
      </c>
      <c r="O1372" s="3">
        <v>2</v>
      </c>
      <c r="P1372" s="3">
        <v>253.26820000000001</v>
      </c>
      <c r="Q1372" s="3">
        <v>269</v>
      </c>
      <c r="R1372" s="3">
        <v>538</v>
      </c>
      <c r="S1372" s="3">
        <v>15.7318</v>
      </c>
      <c r="T1372" s="3">
        <v>31.46</v>
      </c>
      <c r="U1372" s="3">
        <v>5.84</v>
      </c>
      <c r="V1372" s="2" t="s">
        <v>697</v>
      </c>
      <c r="W1372" s="2" t="s">
        <v>698</v>
      </c>
      <c r="X1372" s="2" t="s">
        <v>419</v>
      </c>
      <c r="Y1372" s="19" t="str">
        <f>VLOOKUP(G1372,'Verweis Kd-Gruppe'!$A$2:$B$8,2,FALSE)</f>
        <v>FHK</v>
      </c>
      <c r="Z1372" s="19" t="str">
        <f>VLOOKUP(J1372,'Verweis Art-Gruppe'!$A$2:$B$15,2,FALSE)</f>
        <v>Geräte</v>
      </c>
      <c r="AA1372" s="19" t="str">
        <f>VLOOKUP(W1372,'Verweis Vertreter'!$A$2:$B$24,2,FALSE)</f>
        <v>Zentrale</v>
      </c>
      <c r="AB1372" s="12">
        <f t="shared" si="189"/>
        <v>2</v>
      </c>
      <c r="AC1372" s="12">
        <f t="shared" si="194"/>
        <v>253.26820000000001</v>
      </c>
      <c r="AD1372" s="12">
        <f t="shared" si="195"/>
        <v>269</v>
      </c>
      <c r="AE1372" s="12">
        <f t="shared" si="190"/>
        <v>538</v>
      </c>
      <c r="AF1372" s="12">
        <f t="shared" si="191"/>
        <v>15.7318</v>
      </c>
      <c r="AG1372" s="12">
        <f t="shared" si="192"/>
        <v>31.46</v>
      </c>
      <c r="AH1372" s="9">
        <f t="shared" si="196"/>
        <v>5.8475836431226766E-2</v>
      </c>
      <c r="AI1372" s="14">
        <f>VLOOKUP(E1372,'Verweis Faktor'!$A:$B,2,FALSE)</f>
        <v>1</v>
      </c>
      <c r="AJ1372" s="14"/>
      <c r="AK1372" s="14" t="str">
        <f>IF(AL1372="Ja","Versandkosten",VLOOKUP(E1372,'Verweis Belegart'!$A$2:$B$9,2,FALSE))</f>
        <v>Hardware</v>
      </c>
      <c r="AL1372" s="14" t="str">
        <f t="shared" si="197"/>
        <v>Nein</v>
      </c>
      <c r="AM1372" s="14" t="str">
        <f t="shared" si="193"/>
        <v>Positiv</v>
      </c>
    </row>
    <row r="1373" spans="1:39" ht="17.25" customHeight="1" x14ac:dyDescent="0.35">
      <c r="A1373" s="17">
        <v>14572058</v>
      </c>
      <c r="B1373" s="2" t="s">
        <v>1159</v>
      </c>
      <c r="C1373" s="1">
        <v>2025001</v>
      </c>
      <c r="D1373" s="1">
        <v>2000381</v>
      </c>
      <c r="E1373" s="2" t="s">
        <v>34</v>
      </c>
      <c r="F1373" s="2" t="s">
        <v>53</v>
      </c>
      <c r="G1373" s="2" t="s">
        <v>25</v>
      </c>
      <c r="H1373" s="2" t="s">
        <v>1493</v>
      </c>
      <c r="I1373" s="2" t="s">
        <v>1494</v>
      </c>
      <c r="J1373" s="2" t="s">
        <v>103</v>
      </c>
      <c r="K1373" s="2" t="s">
        <v>49</v>
      </c>
      <c r="L1373" s="2" t="s">
        <v>147</v>
      </c>
      <c r="M1373" s="2" t="s">
        <v>148</v>
      </c>
      <c r="N1373" s="2" t="s">
        <v>149</v>
      </c>
      <c r="O1373" s="3">
        <v>1</v>
      </c>
      <c r="P1373" s="3">
        <v>204.57390000000001</v>
      </c>
      <c r="Q1373" s="3">
        <v>224</v>
      </c>
      <c r="R1373" s="3">
        <v>224</v>
      </c>
      <c r="S1373" s="3">
        <v>19.426100000000002</v>
      </c>
      <c r="T1373" s="3">
        <v>19.43</v>
      </c>
      <c r="U1373" s="3">
        <v>8.67</v>
      </c>
      <c r="V1373" s="2" t="s">
        <v>697</v>
      </c>
      <c r="W1373" s="2" t="s">
        <v>698</v>
      </c>
      <c r="X1373" s="2" t="s">
        <v>419</v>
      </c>
      <c r="Y1373" s="19" t="str">
        <f>VLOOKUP(G1373,'Verweis Kd-Gruppe'!$A$2:$B$8,2,FALSE)</f>
        <v>FHK</v>
      </c>
      <c r="Z1373" s="19" t="str">
        <f>VLOOKUP(J1373,'Verweis Art-Gruppe'!$A$2:$B$15,2,FALSE)</f>
        <v>Geräte</v>
      </c>
      <c r="AA1373" s="19" t="str">
        <f>VLOOKUP(W1373,'Verweis Vertreter'!$A$2:$B$24,2,FALSE)</f>
        <v>Zentrale</v>
      </c>
      <c r="AB1373" s="12">
        <f t="shared" si="189"/>
        <v>1</v>
      </c>
      <c r="AC1373" s="12">
        <f t="shared" si="194"/>
        <v>204.57390000000001</v>
      </c>
      <c r="AD1373" s="12">
        <f t="shared" si="195"/>
        <v>224</v>
      </c>
      <c r="AE1373" s="12">
        <f t="shared" si="190"/>
        <v>224</v>
      </c>
      <c r="AF1373" s="12">
        <f t="shared" si="191"/>
        <v>19.426100000000002</v>
      </c>
      <c r="AG1373" s="12">
        <f t="shared" si="192"/>
        <v>19.43</v>
      </c>
      <c r="AH1373" s="9">
        <f t="shared" si="196"/>
        <v>8.6741071428571431E-2</v>
      </c>
      <c r="AI1373" s="14">
        <f>VLOOKUP(E1373,'Verweis Faktor'!$A:$B,2,FALSE)</f>
        <v>1</v>
      </c>
      <c r="AJ1373" s="14"/>
      <c r="AK1373" s="14" t="str">
        <f>IF(AL1373="Ja","Versandkosten",VLOOKUP(E1373,'Verweis Belegart'!$A$2:$B$9,2,FALSE))</f>
        <v>Hardware</v>
      </c>
      <c r="AL1373" s="14" t="str">
        <f t="shared" si="197"/>
        <v>Nein</v>
      </c>
      <c r="AM1373" s="14" t="str">
        <f t="shared" si="193"/>
        <v>Positiv</v>
      </c>
    </row>
    <row r="1374" spans="1:39" ht="17.25" customHeight="1" x14ac:dyDescent="0.35">
      <c r="A1374" s="17">
        <v>14572058</v>
      </c>
      <c r="B1374" s="2" t="s">
        <v>1159</v>
      </c>
      <c r="C1374" s="1">
        <v>2025001</v>
      </c>
      <c r="D1374" s="1">
        <v>2000381</v>
      </c>
      <c r="E1374" s="2" t="s">
        <v>34</v>
      </c>
      <c r="F1374" s="2" t="s">
        <v>53</v>
      </c>
      <c r="G1374" s="2" t="s">
        <v>25</v>
      </c>
      <c r="H1374" s="2" t="s">
        <v>1493</v>
      </c>
      <c r="I1374" s="2" t="s">
        <v>1494</v>
      </c>
      <c r="J1374" s="2" t="s">
        <v>103</v>
      </c>
      <c r="K1374" s="2" t="s">
        <v>79</v>
      </c>
      <c r="L1374" s="2" t="s">
        <v>1495</v>
      </c>
      <c r="M1374" s="2" t="s">
        <v>1496</v>
      </c>
      <c r="N1374" s="2" t="s">
        <v>1497</v>
      </c>
      <c r="O1374" s="3">
        <v>1</v>
      </c>
      <c r="P1374" s="3">
        <v>91.187200000000004</v>
      </c>
      <c r="Q1374" s="3">
        <v>105</v>
      </c>
      <c r="R1374" s="3">
        <v>105</v>
      </c>
      <c r="S1374" s="3">
        <v>13.812799999999999</v>
      </c>
      <c r="T1374" s="3">
        <v>13.81</v>
      </c>
      <c r="U1374" s="3">
        <v>13.15</v>
      </c>
      <c r="V1374" s="2" t="s">
        <v>697</v>
      </c>
      <c r="W1374" s="2" t="s">
        <v>698</v>
      </c>
      <c r="X1374" s="2" t="s">
        <v>419</v>
      </c>
      <c r="Y1374" s="19" t="str">
        <f>VLOOKUP(G1374,'Verweis Kd-Gruppe'!$A$2:$B$8,2,FALSE)</f>
        <v>FHK</v>
      </c>
      <c r="Z1374" s="19" t="str">
        <f>VLOOKUP(J1374,'Verweis Art-Gruppe'!$A$2:$B$15,2,FALSE)</f>
        <v>Geräte</v>
      </c>
      <c r="AA1374" s="19" t="str">
        <f>VLOOKUP(W1374,'Verweis Vertreter'!$A$2:$B$24,2,FALSE)</f>
        <v>Zentrale</v>
      </c>
      <c r="AB1374" s="12">
        <f t="shared" si="189"/>
        <v>1</v>
      </c>
      <c r="AC1374" s="12">
        <f t="shared" si="194"/>
        <v>91.187200000000004</v>
      </c>
      <c r="AD1374" s="12">
        <f t="shared" si="195"/>
        <v>105</v>
      </c>
      <c r="AE1374" s="12">
        <f t="shared" si="190"/>
        <v>105</v>
      </c>
      <c r="AF1374" s="12">
        <f t="shared" si="191"/>
        <v>13.812799999999999</v>
      </c>
      <c r="AG1374" s="12">
        <f t="shared" si="192"/>
        <v>13.81</v>
      </c>
      <c r="AH1374" s="9">
        <f t="shared" si="196"/>
        <v>0.13152380952380952</v>
      </c>
      <c r="AI1374" s="14">
        <f>VLOOKUP(E1374,'Verweis Faktor'!$A:$B,2,FALSE)</f>
        <v>1</v>
      </c>
      <c r="AJ1374" s="14"/>
      <c r="AK1374" s="14" t="str">
        <f>IF(AL1374="Ja","Versandkosten",VLOOKUP(E1374,'Verweis Belegart'!$A$2:$B$9,2,FALSE))</f>
        <v>Hardware</v>
      </c>
      <c r="AL1374" s="14" t="str">
        <f t="shared" si="197"/>
        <v>Nein</v>
      </c>
      <c r="AM1374" s="14" t="str">
        <f t="shared" si="193"/>
        <v>Positiv</v>
      </c>
    </row>
    <row r="1375" spans="1:39" ht="17.25" customHeight="1" x14ac:dyDescent="0.35">
      <c r="A1375" s="17">
        <v>14572058</v>
      </c>
      <c r="B1375" s="2" t="s">
        <v>1159</v>
      </c>
      <c r="C1375" s="1">
        <v>2025001</v>
      </c>
      <c r="D1375" s="1">
        <v>2000381</v>
      </c>
      <c r="E1375" s="2" t="s">
        <v>34</v>
      </c>
      <c r="F1375" s="2" t="s">
        <v>53</v>
      </c>
      <c r="G1375" s="2" t="s">
        <v>25</v>
      </c>
      <c r="H1375" s="2" t="s">
        <v>1493</v>
      </c>
      <c r="I1375" s="2" t="s">
        <v>1494</v>
      </c>
      <c r="J1375" s="2" t="s">
        <v>103</v>
      </c>
      <c r="K1375" s="2" t="s">
        <v>83</v>
      </c>
      <c r="L1375" s="2" t="s">
        <v>845</v>
      </c>
      <c r="M1375" s="2" t="s">
        <v>846</v>
      </c>
      <c r="N1375" s="2" t="s">
        <v>128</v>
      </c>
      <c r="O1375" s="3">
        <v>1</v>
      </c>
      <c r="P1375" s="3">
        <v>190.3897</v>
      </c>
      <c r="Q1375" s="3">
        <v>209</v>
      </c>
      <c r="R1375" s="3">
        <v>209</v>
      </c>
      <c r="S1375" s="3">
        <v>18.610299999999999</v>
      </c>
      <c r="T1375" s="3">
        <v>18.61</v>
      </c>
      <c r="U1375" s="3">
        <v>8.9</v>
      </c>
      <c r="V1375" s="2" t="s">
        <v>697</v>
      </c>
      <c r="W1375" s="2" t="s">
        <v>698</v>
      </c>
      <c r="X1375" s="2" t="s">
        <v>419</v>
      </c>
      <c r="Y1375" s="19" t="str">
        <f>VLOOKUP(G1375,'Verweis Kd-Gruppe'!$A$2:$B$8,2,FALSE)</f>
        <v>FHK</v>
      </c>
      <c r="Z1375" s="19" t="str">
        <f>VLOOKUP(J1375,'Verweis Art-Gruppe'!$A$2:$B$15,2,FALSE)</f>
        <v>Geräte</v>
      </c>
      <c r="AA1375" s="19" t="str">
        <f>VLOOKUP(W1375,'Verweis Vertreter'!$A$2:$B$24,2,FALSE)</f>
        <v>Zentrale</v>
      </c>
      <c r="AB1375" s="12">
        <f t="shared" si="189"/>
        <v>1</v>
      </c>
      <c r="AC1375" s="12">
        <f t="shared" si="194"/>
        <v>190.3897</v>
      </c>
      <c r="AD1375" s="12">
        <f t="shared" si="195"/>
        <v>209</v>
      </c>
      <c r="AE1375" s="12">
        <f t="shared" si="190"/>
        <v>209</v>
      </c>
      <c r="AF1375" s="12">
        <f t="shared" si="191"/>
        <v>18.610299999999999</v>
      </c>
      <c r="AG1375" s="12">
        <f t="shared" si="192"/>
        <v>18.61</v>
      </c>
      <c r="AH1375" s="9">
        <f t="shared" si="196"/>
        <v>8.9043062200956938E-2</v>
      </c>
      <c r="AI1375" s="14">
        <f>VLOOKUP(E1375,'Verweis Faktor'!$A:$B,2,FALSE)</f>
        <v>1</v>
      </c>
      <c r="AJ1375" s="14"/>
      <c r="AK1375" s="14" t="str">
        <f>IF(AL1375="Ja","Versandkosten",VLOOKUP(E1375,'Verweis Belegart'!$A$2:$B$9,2,FALSE))</f>
        <v>Hardware</v>
      </c>
      <c r="AL1375" s="14" t="str">
        <f t="shared" si="197"/>
        <v>Nein</v>
      </c>
      <c r="AM1375" s="14" t="str">
        <f t="shared" si="193"/>
        <v>Positiv</v>
      </c>
    </row>
    <row r="1376" spans="1:39" ht="17.25" customHeight="1" x14ac:dyDescent="0.35">
      <c r="A1376" s="17">
        <v>14572072</v>
      </c>
      <c r="B1376" s="2" t="s">
        <v>1159</v>
      </c>
      <c r="C1376" s="1">
        <v>2025001</v>
      </c>
      <c r="D1376" s="1">
        <v>2000382</v>
      </c>
      <c r="E1376" s="2" t="s">
        <v>34</v>
      </c>
      <c r="F1376" s="2" t="s">
        <v>53</v>
      </c>
      <c r="G1376" s="2" t="s">
        <v>25</v>
      </c>
      <c r="H1376" s="2" t="s">
        <v>1498</v>
      </c>
      <c r="I1376" s="2" t="s">
        <v>1499</v>
      </c>
      <c r="J1376" s="2" t="s">
        <v>103</v>
      </c>
      <c r="K1376" s="2" t="s">
        <v>28</v>
      </c>
      <c r="L1376" s="2" t="s">
        <v>1262</v>
      </c>
      <c r="M1376" s="2" t="s">
        <v>1263</v>
      </c>
      <c r="N1376" s="2" t="s">
        <v>319</v>
      </c>
      <c r="O1376" s="3">
        <v>1</v>
      </c>
      <c r="P1376" s="3">
        <v>690</v>
      </c>
      <c r="Q1376" s="3">
        <v>738</v>
      </c>
      <c r="R1376" s="3">
        <v>738</v>
      </c>
      <c r="S1376" s="3">
        <v>48</v>
      </c>
      <c r="T1376" s="3">
        <v>48</v>
      </c>
      <c r="U1376" s="3">
        <v>6.5</v>
      </c>
      <c r="V1376" s="2" t="s">
        <v>689</v>
      </c>
      <c r="W1376" s="2" t="s">
        <v>690</v>
      </c>
      <c r="X1376" s="2" t="s">
        <v>724</v>
      </c>
      <c r="Y1376" s="19" t="str">
        <f>VLOOKUP(G1376,'Verweis Kd-Gruppe'!$A$2:$B$8,2,FALSE)</f>
        <v>FHK</v>
      </c>
      <c r="Z1376" s="19" t="str">
        <f>VLOOKUP(J1376,'Verweis Art-Gruppe'!$A$2:$B$15,2,FALSE)</f>
        <v>Geräte</v>
      </c>
      <c r="AA1376" s="19" t="str">
        <f>VLOOKUP(W1376,'Verweis Vertreter'!$A$2:$B$24,2,FALSE)</f>
        <v>Zentrale</v>
      </c>
      <c r="AB1376" s="12">
        <f t="shared" si="189"/>
        <v>1</v>
      </c>
      <c r="AC1376" s="12">
        <f t="shared" si="194"/>
        <v>690</v>
      </c>
      <c r="AD1376" s="12">
        <f t="shared" si="195"/>
        <v>738</v>
      </c>
      <c r="AE1376" s="12">
        <f t="shared" si="190"/>
        <v>738</v>
      </c>
      <c r="AF1376" s="12">
        <f t="shared" si="191"/>
        <v>48</v>
      </c>
      <c r="AG1376" s="12">
        <f t="shared" si="192"/>
        <v>48</v>
      </c>
      <c r="AH1376" s="9">
        <f t="shared" si="196"/>
        <v>6.5040650406504072E-2</v>
      </c>
      <c r="AI1376" s="14">
        <f>VLOOKUP(E1376,'Verweis Faktor'!$A:$B,2,FALSE)</f>
        <v>1</v>
      </c>
      <c r="AJ1376" s="14"/>
      <c r="AK1376" s="14" t="str">
        <f>IF(AL1376="Ja","Versandkosten",VLOOKUP(E1376,'Verweis Belegart'!$A$2:$B$9,2,FALSE))</f>
        <v>Hardware</v>
      </c>
      <c r="AL1376" s="14" t="str">
        <f t="shared" si="197"/>
        <v>Nein</v>
      </c>
      <c r="AM1376" s="14" t="str">
        <f t="shared" si="193"/>
        <v>Positiv</v>
      </c>
    </row>
    <row r="1377" spans="1:39" ht="17.25" customHeight="1" x14ac:dyDescent="0.35">
      <c r="A1377" s="17">
        <v>14572070</v>
      </c>
      <c r="B1377" s="2" t="s">
        <v>1159</v>
      </c>
      <c r="C1377" s="1">
        <v>2025001</v>
      </c>
      <c r="D1377" s="1">
        <v>2000383</v>
      </c>
      <c r="E1377" s="2" t="s">
        <v>34</v>
      </c>
      <c r="F1377" s="2" t="s">
        <v>182</v>
      </c>
      <c r="G1377" s="2" t="s">
        <v>25</v>
      </c>
      <c r="H1377" s="2" t="s">
        <v>1500</v>
      </c>
      <c r="I1377" s="2" t="s">
        <v>1501</v>
      </c>
      <c r="J1377" s="2" t="s">
        <v>103</v>
      </c>
      <c r="K1377" s="2" t="s">
        <v>28</v>
      </c>
      <c r="L1377" s="2" t="s">
        <v>1264</v>
      </c>
      <c r="M1377" s="2" t="s">
        <v>1265</v>
      </c>
      <c r="N1377" s="2" t="s">
        <v>506</v>
      </c>
      <c r="O1377" s="3">
        <v>1</v>
      </c>
      <c r="P1377" s="3">
        <v>228.01779999999999</v>
      </c>
      <c r="Q1377" s="3">
        <v>239</v>
      </c>
      <c r="R1377" s="3">
        <v>239</v>
      </c>
      <c r="S1377" s="3">
        <v>10.982200000000001</v>
      </c>
      <c r="T1377" s="3">
        <v>10.98</v>
      </c>
      <c r="U1377" s="3">
        <v>4.59</v>
      </c>
      <c r="V1377" s="2" t="s">
        <v>697</v>
      </c>
      <c r="W1377" s="2" t="s">
        <v>698</v>
      </c>
      <c r="X1377" s="2" t="s">
        <v>699</v>
      </c>
      <c r="Y1377" s="19" t="str">
        <f>VLOOKUP(G1377,'Verweis Kd-Gruppe'!$A$2:$B$8,2,FALSE)</f>
        <v>FHK</v>
      </c>
      <c r="Z1377" s="19" t="str">
        <f>VLOOKUP(J1377,'Verweis Art-Gruppe'!$A$2:$B$15,2,FALSE)</f>
        <v>Geräte</v>
      </c>
      <c r="AA1377" s="19" t="str">
        <f>VLOOKUP(W1377,'Verweis Vertreter'!$A$2:$B$24,2,FALSE)</f>
        <v>Zentrale</v>
      </c>
      <c r="AB1377" s="12">
        <f t="shared" si="189"/>
        <v>1</v>
      </c>
      <c r="AC1377" s="12">
        <f t="shared" si="194"/>
        <v>228.01779999999999</v>
      </c>
      <c r="AD1377" s="12">
        <f t="shared" si="195"/>
        <v>239</v>
      </c>
      <c r="AE1377" s="12">
        <f t="shared" si="190"/>
        <v>239</v>
      </c>
      <c r="AF1377" s="12">
        <f t="shared" si="191"/>
        <v>10.982200000000001</v>
      </c>
      <c r="AG1377" s="12">
        <f t="shared" si="192"/>
        <v>10.98</v>
      </c>
      <c r="AH1377" s="9">
        <f t="shared" si="196"/>
        <v>4.5941422594142259E-2</v>
      </c>
      <c r="AI1377" s="14">
        <f>VLOOKUP(E1377,'Verweis Faktor'!$A:$B,2,FALSE)</f>
        <v>1</v>
      </c>
      <c r="AJ1377" s="14"/>
      <c r="AK1377" s="14" t="str">
        <f>IF(AL1377="Ja","Versandkosten",VLOOKUP(E1377,'Verweis Belegart'!$A$2:$B$9,2,FALSE))</f>
        <v>Hardware</v>
      </c>
      <c r="AL1377" s="14" t="str">
        <f t="shared" si="197"/>
        <v>Nein</v>
      </c>
      <c r="AM1377" s="14" t="str">
        <f t="shared" si="193"/>
        <v>Positiv</v>
      </c>
    </row>
    <row r="1378" spans="1:39" ht="17.25" customHeight="1" x14ac:dyDescent="0.35">
      <c r="A1378" s="17">
        <v>14572084</v>
      </c>
      <c r="B1378" s="2" t="s">
        <v>1159</v>
      </c>
      <c r="C1378" s="1">
        <v>2025001</v>
      </c>
      <c r="D1378" s="1">
        <v>2000384</v>
      </c>
      <c r="E1378" s="2" t="s">
        <v>34</v>
      </c>
      <c r="F1378" s="2" t="s">
        <v>182</v>
      </c>
      <c r="G1378" s="2" t="s">
        <v>25</v>
      </c>
      <c r="H1378" s="2" t="s">
        <v>1502</v>
      </c>
      <c r="I1378" s="2" t="s">
        <v>1503</v>
      </c>
      <c r="J1378" s="2" t="s">
        <v>103</v>
      </c>
      <c r="K1378" s="2" t="s">
        <v>28</v>
      </c>
      <c r="L1378" s="2" t="s">
        <v>1504</v>
      </c>
      <c r="M1378" s="2" t="s">
        <v>1505</v>
      </c>
      <c r="N1378" s="2" t="s">
        <v>652</v>
      </c>
      <c r="O1378" s="3">
        <v>1</v>
      </c>
      <c r="P1378" s="3">
        <v>261.30360000000002</v>
      </c>
      <c r="Q1378" s="3">
        <v>269</v>
      </c>
      <c r="R1378" s="3">
        <v>269</v>
      </c>
      <c r="S1378" s="3">
        <v>7.6963999999999997</v>
      </c>
      <c r="T1378" s="3">
        <v>7.7</v>
      </c>
      <c r="U1378" s="3">
        <v>2.86</v>
      </c>
      <c r="V1378" s="2" t="s">
        <v>427</v>
      </c>
      <c r="W1378" s="2" t="s">
        <v>428</v>
      </c>
      <c r="X1378" s="2" t="s">
        <v>699</v>
      </c>
      <c r="Y1378" s="19" t="str">
        <f>VLOOKUP(G1378,'Verweis Kd-Gruppe'!$A$2:$B$8,2,FALSE)</f>
        <v>FHK</v>
      </c>
      <c r="Z1378" s="19" t="str">
        <f>VLOOKUP(J1378,'Verweis Art-Gruppe'!$A$2:$B$15,2,FALSE)</f>
        <v>Geräte</v>
      </c>
      <c r="AA1378" s="19" t="str">
        <f>VLOOKUP(W1378,'Verweis Vertreter'!$A$2:$B$24,2,FALSE)</f>
        <v>Zentrale</v>
      </c>
      <c r="AB1378" s="12">
        <f t="shared" si="189"/>
        <v>1</v>
      </c>
      <c r="AC1378" s="12">
        <f t="shared" si="194"/>
        <v>261.30360000000002</v>
      </c>
      <c r="AD1378" s="12">
        <f t="shared" si="195"/>
        <v>269</v>
      </c>
      <c r="AE1378" s="12">
        <f t="shared" si="190"/>
        <v>269</v>
      </c>
      <c r="AF1378" s="12">
        <f t="shared" si="191"/>
        <v>7.6963999999999997</v>
      </c>
      <c r="AG1378" s="12">
        <f t="shared" si="192"/>
        <v>7.7</v>
      </c>
      <c r="AH1378" s="9">
        <f t="shared" si="196"/>
        <v>2.862453531598513E-2</v>
      </c>
      <c r="AI1378" s="14">
        <f>VLOOKUP(E1378,'Verweis Faktor'!$A:$B,2,FALSE)</f>
        <v>1</v>
      </c>
      <c r="AJ1378" s="14"/>
      <c r="AK1378" s="14" t="str">
        <f>IF(AL1378="Ja","Versandkosten",VLOOKUP(E1378,'Verweis Belegart'!$A$2:$B$9,2,FALSE))</f>
        <v>Hardware</v>
      </c>
      <c r="AL1378" s="14" t="str">
        <f t="shared" si="197"/>
        <v>Nein</v>
      </c>
      <c r="AM1378" s="14" t="str">
        <f t="shared" si="193"/>
        <v>Positiv</v>
      </c>
    </row>
    <row r="1379" spans="1:39" ht="17.25" customHeight="1" x14ac:dyDescent="0.35">
      <c r="A1379" s="17">
        <v>14572084</v>
      </c>
      <c r="B1379" s="2" t="s">
        <v>1159</v>
      </c>
      <c r="C1379" s="1">
        <v>2025001</v>
      </c>
      <c r="D1379" s="1">
        <v>2000384</v>
      </c>
      <c r="E1379" s="2" t="s">
        <v>34</v>
      </c>
      <c r="F1379" s="2" t="s">
        <v>182</v>
      </c>
      <c r="G1379" s="2" t="s">
        <v>25</v>
      </c>
      <c r="H1379" s="2" t="s">
        <v>1502</v>
      </c>
      <c r="I1379" s="2" t="s">
        <v>1503</v>
      </c>
      <c r="J1379" s="2" t="s">
        <v>103</v>
      </c>
      <c r="K1379" s="2" t="s">
        <v>45</v>
      </c>
      <c r="L1379" s="2" t="s">
        <v>677</v>
      </c>
      <c r="M1379" s="2" t="s">
        <v>678</v>
      </c>
      <c r="N1379" s="2" t="s">
        <v>679</v>
      </c>
      <c r="O1379" s="3">
        <v>2</v>
      </c>
      <c r="P1379" s="3">
        <v>90.019599999999997</v>
      </c>
      <c r="Q1379" s="3">
        <v>99</v>
      </c>
      <c r="R1379" s="3">
        <v>198</v>
      </c>
      <c r="S1379" s="3">
        <v>8.9803999999999995</v>
      </c>
      <c r="T1379" s="3">
        <v>17.96</v>
      </c>
      <c r="U1379" s="3">
        <v>9.07</v>
      </c>
      <c r="V1379" s="2" t="s">
        <v>427</v>
      </c>
      <c r="W1379" s="2" t="s">
        <v>428</v>
      </c>
      <c r="X1379" s="2" t="s">
        <v>699</v>
      </c>
      <c r="Y1379" s="19" t="str">
        <f>VLOOKUP(G1379,'Verweis Kd-Gruppe'!$A$2:$B$8,2,FALSE)</f>
        <v>FHK</v>
      </c>
      <c r="Z1379" s="19" t="str">
        <f>VLOOKUP(J1379,'Verweis Art-Gruppe'!$A$2:$B$15,2,FALSE)</f>
        <v>Geräte</v>
      </c>
      <c r="AA1379" s="19" t="str">
        <f>VLOOKUP(W1379,'Verweis Vertreter'!$A$2:$B$24,2,FALSE)</f>
        <v>Zentrale</v>
      </c>
      <c r="AB1379" s="12">
        <f t="shared" si="189"/>
        <v>2</v>
      </c>
      <c r="AC1379" s="12">
        <f t="shared" si="194"/>
        <v>90.019599999999997</v>
      </c>
      <c r="AD1379" s="12">
        <f t="shared" si="195"/>
        <v>99</v>
      </c>
      <c r="AE1379" s="12">
        <f t="shared" si="190"/>
        <v>198</v>
      </c>
      <c r="AF1379" s="12">
        <f t="shared" si="191"/>
        <v>8.9803999999999995</v>
      </c>
      <c r="AG1379" s="12">
        <f t="shared" si="192"/>
        <v>17.96</v>
      </c>
      <c r="AH1379" s="9">
        <f t="shared" si="196"/>
        <v>9.0707070707070708E-2</v>
      </c>
      <c r="AI1379" s="14">
        <f>VLOOKUP(E1379,'Verweis Faktor'!$A:$B,2,FALSE)</f>
        <v>1</v>
      </c>
      <c r="AJ1379" s="14"/>
      <c r="AK1379" s="14" t="str">
        <f>IF(AL1379="Ja","Versandkosten",VLOOKUP(E1379,'Verweis Belegart'!$A$2:$B$9,2,FALSE))</f>
        <v>Hardware</v>
      </c>
      <c r="AL1379" s="14" t="str">
        <f t="shared" si="197"/>
        <v>Nein</v>
      </c>
      <c r="AM1379" s="14" t="str">
        <f t="shared" si="193"/>
        <v>Positiv</v>
      </c>
    </row>
    <row r="1380" spans="1:39" ht="17.25" customHeight="1" x14ac:dyDescent="0.35">
      <c r="A1380" s="17">
        <v>14566144</v>
      </c>
      <c r="B1380" s="2" t="s">
        <v>1159</v>
      </c>
      <c r="C1380" s="1">
        <v>2025001</v>
      </c>
      <c r="D1380" s="1">
        <v>2000385</v>
      </c>
      <c r="E1380" s="2" t="s">
        <v>572</v>
      </c>
      <c r="F1380" s="2" t="s">
        <v>768</v>
      </c>
      <c r="G1380" s="2" t="s">
        <v>36</v>
      </c>
      <c r="H1380" s="2" t="s">
        <v>600</v>
      </c>
      <c r="I1380" s="2" t="s">
        <v>601</v>
      </c>
      <c r="J1380" s="2" t="s">
        <v>103</v>
      </c>
      <c r="K1380" s="2" t="s">
        <v>45</v>
      </c>
      <c r="L1380" s="2" t="s">
        <v>1438</v>
      </c>
      <c r="M1380" s="2" t="s">
        <v>1439</v>
      </c>
      <c r="N1380" s="2" t="s">
        <v>1440</v>
      </c>
      <c r="O1380" s="3">
        <v>1</v>
      </c>
      <c r="P1380" s="3">
        <v>156</v>
      </c>
      <c r="Q1380" s="3">
        <v>167</v>
      </c>
      <c r="R1380" s="3">
        <v>167</v>
      </c>
      <c r="S1380" s="3">
        <v>11</v>
      </c>
      <c r="T1380" s="3">
        <v>11</v>
      </c>
      <c r="U1380" s="3">
        <v>6.58</v>
      </c>
      <c r="V1380" s="2" t="s">
        <v>235</v>
      </c>
      <c r="W1380" s="2" t="s">
        <v>236</v>
      </c>
      <c r="X1380" s="2" t="s">
        <v>33</v>
      </c>
      <c r="Y1380" s="19" t="str">
        <f>VLOOKUP(G1380,'Verweis Kd-Gruppe'!$A$2:$B$8,2,FALSE)</f>
        <v>GRK</v>
      </c>
      <c r="Z1380" s="19" t="str">
        <f>VLOOKUP(J1380,'Verweis Art-Gruppe'!$A$2:$B$15,2,FALSE)</f>
        <v>Geräte</v>
      </c>
      <c r="AA1380" s="19" t="str">
        <f>VLOOKUP(W1380,'Verweis Vertreter'!$A$2:$B$24,2,FALSE)</f>
        <v>Patrick Verfürth</v>
      </c>
      <c r="AB1380" s="12">
        <f t="shared" si="189"/>
        <v>-1</v>
      </c>
      <c r="AC1380" s="12">
        <f t="shared" si="194"/>
        <v>156</v>
      </c>
      <c r="AD1380" s="12">
        <f t="shared" si="195"/>
        <v>167</v>
      </c>
      <c r="AE1380" s="12">
        <f t="shared" si="190"/>
        <v>-167</v>
      </c>
      <c r="AF1380" s="12">
        <f t="shared" si="191"/>
        <v>-11</v>
      </c>
      <c r="AG1380" s="12">
        <f t="shared" si="192"/>
        <v>-11</v>
      </c>
      <c r="AH1380" s="9">
        <f t="shared" si="196"/>
        <v>-6.5868263473053898E-2</v>
      </c>
      <c r="AI1380" s="14">
        <f>VLOOKUP(E1380,'Verweis Faktor'!$A:$B,2,FALSE)</f>
        <v>-1</v>
      </c>
      <c r="AJ1380" s="14"/>
      <c r="AK1380" s="14" t="str">
        <f>IF(AL1380="Ja","Versandkosten",VLOOKUP(E1380,'Verweis Belegart'!$A$2:$B$9,2,FALSE))</f>
        <v>Hardware</v>
      </c>
      <c r="AL1380" s="14" t="str">
        <f t="shared" si="197"/>
        <v>Nein</v>
      </c>
      <c r="AM1380" s="14" t="str">
        <f t="shared" si="193"/>
        <v>Negativ</v>
      </c>
    </row>
    <row r="1381" spans="1:39" ht="17.25" customHeight="1" x14ac:dyDescent="0.35">
      <c r="A1381" s="17">
        <v>14560471</v>
      </c>
      <c r="B1381" s="2" t="s">
        <v>1159</v>
      </c>
      <c r="C1381" s="1">
        <v>2025001</v>
      </c>
      <c r="D1381" s="1">
        <v>2000386</v>
      </c>
      <c r="E1381" s="2" t="s">
        <v>572</v>
      </c>
      <c r="F1381" s="2" t="s">
        <v>768</v>
      </c>
      <c r="G1381" s="2" t="s">
        <v>66</v>
      </c>
      <c r="H1381" s="2" t="s">
        <v>1077</v>
      </c>
      <c r="I1381" s="2" t="s">
        <v>1078</v>
      </c>
      <c r="J1381" s="2" t="s">
        <v>103</v>
      </c>
      <c r="K1381" s="2" t="s">
        <v>28</v>
      </c>
      <c r="L1381" s="2" t="s">
        <v>1441</v>
      </c>
      <c r="M1381" s="2" t="s">
        <v>1442</v>
      </c>
      <c r="N1381" s="2" t="s">
        <v>1443</v>
      </c>
      <c r="O1381" s="3">
        <v>30</v>
      </c>
      <c r="P1381" s="3">
        <v>818</v>
      </c>
      <c r="Q1381" s="3">
        <v>855</v>
      </c>
      <c r="R1381" s="3">
        <v>25650</v>
      </c>
      <c r="S1381" s="3">
        <v>37</v>
      </c>
      <c r="T1381" s="3">
        <v>1110</v>
      </c>
      <c r="U1381" s="3">
        <v>4.32</v>
      </c>
      <c r="V1381" s="2" t="s">
        <v>145</v>
      </c>
      <c r="W1381" s="2" t="s">
        <v>146</v>
      </c>
      <c r="X1381" s="2" t="s">
        <v>72</v>
      </c>
      <c r="Y1381" s="19" t="str">
        <f>VLOOKUP(G1381,'Verweis Kd-Gruppe'!$A$2:$B$8,2,FALSE)</f>
        <v>EXP</v>
      </c>
      <c r="Z1381" s="19" t="str">
        <f>VLOOKUP(J1381,'Verweis Art-Gruppe'!$A$2:$B$15,2,FALSE)</f>
        <v>Geräte</v>
      </c>
      <c r="AA1381" s="19" t="str">
        <f>VLOOKUP(W1381,'Verweis Vertreter'!$A$2:$B$24,2,FALSE)</f>
        <v>Muhsin Yortanli</v>
      </c>
      <c r="AB1381" s="12">
        <f t="shared" si="189"/>
        <v>-30</v>
      </c>
      <c r="AC1381" s="12">
        <f t="shared" si="194"/>
        <v>818</v>
      </c>
      <c r="AD1381" s="12">
        <f t="shared" si="195"/>
        <v>855</v>
      </c>
      <c r="AE1381" s="12">
        <f t="shared" si="190"/>
        <v>-25650</v>
      </c>
      <c r="AF1381" s="12">
        <f t="shared" si="191"/>
        <v>-37</v>
      </c>
      <c r="AG1381" s="12">
        <f t="shared" si="192"/>
        <v>-1110</v>
      </c>
      <c r="AH1381" s="9">
        <f t="shared" si="196"/>
        <v>-4.3274853801169591E-2</v>
      </c>
      <c r="AI1381" s="14">
        <f>VLOOKUP(E1381,'Verweis Faktor'!$A:$B,2,FALSE)</f>
        <v>-1</v>
      </c>
      <c r="AJ1381" s="14"/>
      <c r="AK1381" s="14" t="str">
        <f>IF(AL1381="Ja","Versandkosten",VLOOKUP(E1381,'Verweis Belegart'!$A$2:$B$9,2,FALSE))</f>
        <v>Hardware</v>
      </c>
      <c r="AL1381" s="14" t="str">
        <f t="shared" si="197"/>
        <v>Nein</v>
      </c>
      <c r="AM1381" s="14" t="str">
        <f t="shared" si="193"/>
        <v>Negativ</v>
      </c>
    </row>
    <row r="1382" spans="1:39" ht="17.25" customHeight="1" x14ac:dyDescent="0.35">
      <c r="A1382" s="17">
        <v>14571632</v>
      </c>
      <c r="B1382" s="2" t="s">
        <v>1159</v>
      </c>
      <c r="C1382" s="1">
        <v>2025001</v>
      </c>
      <c r="D1382" s="1">
        <v>2000387</v>
      </c>
      <c r="E1382" s="2" t="s">
        <v>34</v>
      </c>
      <c r="F1382" s="2" t="s">
        <v>768</v>
      </c>
      <c r="G1382" s="2" t="s">
        <v>791</v>
      </c>
      <c r="H1382" s="2" t="s">
        <v>792</v>
      </c>
      <c r="I1382" s="2" t="s">
        <v>793</v>
      </c>
      <c r="J1382" s="2" t="s">
        <v>2792</v>
      </c>
      <c r="K1382" s="2" t="s">
        <v>79</v>
      </c>
      <c r="L1382" s="2" t="s">
        <v>797</v>
      </c>
      <c r="M1382" s="2" t="s">
        <v>798</v>
      </c>
      <c r="N1382" s="2"/>
      <c r="O1382" s="3">
        <v>2</v>
      </c>
      <c r="P1382" s="3">
        <v>0</v>
      </c>
      <c r="Q1382" s="3">
        <v>25.57</v>
      </c>
      <c r="R1382" s="3">
        <v>51.14</v>
      </c>
      <c r="S1382" s="3">
        <v>25.57</v>
      </c>
      <c r="T1382" s="3">
        <v>51.14</v>
      </c>
      <c r="U1382" s="3"/>
      <c r="V1382" s="2" t="s">
        <v>31</v>
      </c>
      <c r="W1382" s="2" t="s">
        <v>32</v>
      </c>
      <c r="X1382" s="2" t="s">
        <v>33</v>
      </c>
      <c r="Y1382" s="19" t="str">
        <f>VLOOKUP(G1382,'Verweis Kd-Gruppe'!$A$2:$B$8,2,FALSE)</f>
        <v>FHK</v>
      </c>
      <c r="Z1382" s="19" t="str">
        <f>VLOOKUP(J1382,'Verweis Art-Gruppe'!$A$2:$B$15,2,FALSE)</f>
        <v>Transportverluste</v>
      </c>
      <c r="AA1382" s="19" t="str">
        <f>VLOOKUP(W1382,'Verweis Vertreter'!$A$2:$B$24,2,FALSE)</f>
        <v>Zentrale</v>
      </c>
      <c r="AB1382" s="12">
        <f t="shared" si="189"/>
        <v>2</v>
      </c>
      <c r="AC1382" s="12">
        <f t="shared" si="194"/>
        <v>0</v>
      </c>
      <c r="AD1382" s="12">
        <f t="shared" si="195"/>
        <v>25.57</v>
      </c>
      <c r="AE1382" s="12">
        <f t="shared" si="190"/>
        <v>51.14</v>
      </c>
      <c r="AF1382" s="12">
        <f t="shared" si="191"/>
        <v>25.57</v>
      </c>
      <c r="AG1382" s="12">
        <f t="shared" si="192"/>
        <v>51.14</v>
      </c>
      <c r="AH1382" s="9">
        <f t="shared" si="196"/>
        <v>1</v>
      </c>
      <c r="AI1382" s="14">
        <f>VLOOKUP(E1382,'Verweis Faktor'!$A:$B,2,FALSE)</f>
        <v>1</v>
      </c>
      <c r="AJ1382" s="14"/>
      <c r="AK1382" s="14" t="str">
        <f>IF(AL1382="Ja","Versandkosten",VLOOKUP(E1382,'Verweis Belegart'!$A$2:$B$9,2,FALSE))</f>
        <v>Hardware</v>
      </c>
      <c r="AL1382" s="14" t="str">
        <f t="shared" si="197"/>
        <v>Nein</v>
      </c>
      <c r="AM1382" s="14" t="str">
        <f t="shared" si="193"/>
        <v>Positiv</v>
      </c>
    </row>
    <row r="1383" spans="1:39" ht="17.25" customHeight="1" x14ac:dyDescent="0.35">
      <c r="A1383" s="17">
        <v>14571632</v>
      </c>
      <c r="B1383" s="2" t="s">
        <v>1159</v>
      </c>
      <c r="C1383" s="1">
        <v>2025001</v>
      </c>
      <c r="D1383" s="1">
        <v>2000387</v>
      </c>
      <c r="E1383" s="2" t="s">
        <v>34</v>
      </c>
      <c r="F1383" s="2" t="s">
        <v>768</v>
      </c>
      <c r="G1383" s="2" t="s">
        <v>791</v>
      </c>
      <c r="H1383" s="2" t="s">
        <v>792</v>
      </c>
      <c r="I1383" s="2" t="s">
        <v>793</v>
      </c>
      <c r="J1383" s="2" t="s">
        <v>2792</v>
      </c>
      <c r="K1383" s="2" t="s">
        <v>83</v>
      </c>
      <c r="L1383" s="2" t="s">
        <v>797</v>
      </c>
      <c r="M1383" s="2" t="s">
        <v>798</v>
      </c>
      <c r="N1383" s="2"/>
      <c r="O1383" s="3">
        <v>1</v>
      </c>
      <c r="P1383" s="3">
        <v>0</v>
      </c>
      <c r="Q1383" s="3">
        <v>25.58</v>
      </c>
      <c r="R1383" s="3">
        <v>25.58</v>
      </c>
      <c r="S1383" s="3">
        <v>25.58</v>
      </c>
      <c r="T1383" s="3">
        <v>25.58</v>
      </c>
      <c r="U1383" s="3"/>
      <c r="V1383" s="2" t="s">
        <v>31</v>
      </c>
      <c r="W1383" s="2" t="s">
        <v>32</v>
      </c>
      <c r="X1383" s="2" t="s">
        <v>33</v>
      </c>
      <c r="Y1383" s="19" t="str">
        <f>VLOOKUP(G1383,'Verweis Kd-Gruppe'!$A$2:$B$8,2,FALSE)</f>
        <v>FHK</v>
      </c>
      <c r="Z1383" s="19" t="str">
        <f>VLOOKUP(J1383,'Verweis Art-Gruppe'!$A$2:$B$15,2,FALSE)</f>
        <v>Transportverluste</v>
      </c>
      <c r="AA1383" s="19" t="str">
        <f>VLOOKUP(W1383,'Verweis Vertreter'!$A$2:$B$24,2,FALSE)</f>
        <v>Zentrale</v>
      </c>
      <c r="AB1383" s="12">
        <f t="shared" si="189"/>
        <v>1</v>
      </c>
      <c r="AC1383" s="12">
        <f t="shared" si="194"/>
        <v>0</v>
      </c>
      <c r="AD1383" s="12">
        <f t="shared" si="195"/>
        <v>25.58</v>
      </c>
      <c r="AE1383" s="12">
        <f t="shared" si="190"/>
        <v>25.58</v>
      </c>
      <c r="AF1383" s="12">
        <f t="shared" si="191"/>
        <v>25.58</v>
      </c>
      <c r="AG1383" s="12">
        <f t="shared" si="192"/>
        <v>25.58</v>
      </c>
      <c r="AH1383" s="9">
        <f t="shared" si="196"/>
        <v>1</v>
      </c>
      <c r="AI1383" s="14">
        <f>VLOOKUP(E1383,'Verweis Faktor'!$A:$B,2,FALSE)</f>
        <v>1</v>
      </c>
      <c r="AJ1383" s="14"/>
      <c r="AK1383" s="14" t="str">
        <f>IF(AL1383="Ja","Versandkosten",VLOOKUP(E1383,'Verweis Belegart'!$A$2:$B$9,2,FALSE))</f>
        <v>Hardware</v>
      </c>
      <c r="AL1383" s="14" t="str">
        <f t="shared" si="197"/>
        <v>Nein</v>
      </c>
      <c r="AM1383" s="14" t="str">
        <f t="shared" si="193"/>
        <v>Positiv</v>
      </c>
    </row>
    <row r="1384" spans="1:39" ht="17.25" customHeight="1" x14ac:dyDescent="0.35">
      <c r="A1384" s="17">
        <v>14572244</v>
      </c>
      <c r="B1384" s="2" t="s">
        <v>1506</v>
      </c>
      <c r="C1384" s="1">
        <v>2025001</v>
      </c>
      <c r="D1384" s="1">
        <v>2000388</v>
      </c>
      <c r="E1384" s="2" t="s">
        <v>1165</v>
      </c>
      <c r="F1384" s="2" t="s">
        <v>773</v>
      </c>
      <c r="G1384" s="2" t="s">
        <v>25</v>
      </c>
      <c r="H1384" s="2" t="s">
        <v>1002</v>
      </c>
      <c r="I1384" s="2" t="s">
        <v>1003</v>
      </c>
      <c r="J1384" s="2" t="s">
        <v>527</v>
      </c>
      <c r="K1384" s="2" t="s">
        <v>28</v>
      </c>
      <c r="L1384" s="2" t="s">
        <v>1507</v>
      </c>
      <c r="M1384" s="2" t="s">
        <v>1508</v>
      </c>
      <c r="N1384" s="2" t="s">
        <v>778</v>
      </c>
      <c r="O1384" s="3">
        <v>1</v>
      </c>
      <c r="P1384" s="3">
        <v>0</v>
      </c>
      <c r="Q1384" s="3">
        <v>75</v>
      </c>
      <c r="R1384" s="3">
        <v>75</v>
      </c>
      <c r="S1384" s="3">
        <v>75</v>
      </c>
      <c r="T1384" s="3">
        <v>75</v>
      </c>
      <c r="U1384" s="3"/>
      <c r="V1384" s="2" t="s">
        <v>413</v>
      </c>
      <c r="W1384" s="2" t="s">
        <v>414</v>
      </c>
      <c r="X1384" s="2" t="s">
        <v>699</v>
      </c>
      <c r="Y1384" s="19" t="str">
        <f>VLOOKUP(G1384,'Verweis Kd-Gruppe'!$A$2:$B$8,2,FALSE)</f>
        <v>FHK</v>
      </c>
      <c r="Z1384" s="19" t="str">
        <f>VLOOKUP(J1384,'Verweis Art-Gruppe'!$A$2:$B$15,2,FALSE)</f>
        <v>Provisionen</v>
      </c>
      <c r="AA1384" s="19" t="str">
        <f>VLOOKUP(W1384,'Verweis Vertreter'!$A$2:$B$24,2,FALSE)</f>
        <v>Zentrale</v>
      </c>
      <c r="AB1384" s="12">
        <f>$AI1384*O1384</f>
        <v>1</v>
      </c>
      <c r="AC1384" s="12">
        <f t="shared" si="194"/>
        <v>0</v>
      </c>
      <c r="AD1384" s="12">
        <f t="shared" si="195"/>
        <v>75</v>
      </c>
      <c r="AE1384" s="12">
        <f t="shared" si="190"/>
        <v>75</v>
      </c>
      <c r="AF1384" s="12">
        <f t="shared" si="191"/>
        <v>75</v>
      </c>
      <c r="AG1384" s="12">
        <f t="shared" si="192"/>
        <v>75</v>
      </c>
      <c r="AH1384" s="9">
        <f t="shared" si="196"/>
        <v>1</v>
      </c>
      <c r="AI1384" s="14">
        <f>VLOOKUP(E1384,'Verweis Faktor'!$A:$B,2,FALSE)</f>
        <v>1</v>
      </c>
      <c r="AJ1384" s="14"/>
      <c r="AK1384" s="14" t="str">
        <f>IF(AL1384="Ja","Versandkosten",VLOOKUP(E1384,'Verweis Belegart'!$A$2:$B$9,2,FALSE))</f>
        <v>Provisionen</v>
      </c>
      <c r="AL1384" s="14" t="str">
        <f t="shared" si="197"/>
        <v>Nein</v>
      </c>
      <c r="AM1384" s="14" t="str">
        <f t="shared" si="193"/>
        <v>Positiv</v>
      </c>
    </row>
    <row r="1385" spans="1:39" ht="17.25" customHeight="1" x14ac:dyDescent="0.35">
      <c r="A1385" s="17">
        <v>14572245</v>
      </c>
      <c r="B1385" s="2" t="s">
        <v>1506</v>
      </c>
      <c r="C1385" s="1">
        <v>2025001</v>
      </c>
      <c r="D1385" s="1">
        <v>2000389</v>
      </c>
      <c r="E1385" s="2" t="s">
        <v>1165</v>
      </c>
      <c r="F1385" s="2" t="s">
        <v>773</v>
      </c>
      <c r="G1385" s="2" t="s">
        <v>25</v>
      </c>
      <c r="H1385" s="2" t="s">
        <v>1002</v>
      </c>
      <c r="I1385" s="2" t="s">
        <v>1003</v>
      </c>
      <c r="J1385" s="2" t="s">
        <v>527</v>
      </c>
      <c r="K1385" s="2" t="s">
        <v>28</v>
      </c>
      <c r="L1385" s="2" t="s">
        <v>1507</v>
      </c>
      <c r="M1385" s="2" t="s">
        <v>1508</v>
      </c>
      <c r="N1385" s="2" t="s">
        <v>778</v>
      </c>
      <c r="O1385" s="3">
        <v>1</v>
      </c>
      <c r="P1385" s="3">
        <v>0</v>
      </c>
      <c r="Q1385" s="3">
        <v>145</v>
      </c>
      <c r="R1385" s="3">
        <v>145</v>
      </c>
      <c r="S1385" s="3">
        <v>145</v>
      </c>
      <c r="T1385" s="3">
        <v>145</v>
      </c>
      <c r="U1385" s="3"/>
      <c r="V1385" s="2" t="s">
        <v>413</v>
      </c>
      <c r="W1385" s="2" t="s">
        <v>414</v>
      </c>
      <c r="X1385" s="2" t="s">
        <v>699</v>
      </c>
      <c r="Y1385" s="19" t="str">
        <f>VLOOKUP(G1385,'Verweis Kd-Gruppe'!$A$2:$B$8,2,FALSE)</f>
        <v>FHK</v>
      </c>
      <c r="Z1385" s="19" t="str">
        <f>VLOOKUP(J1385,'Verweis Art-Gruppe'!$A$2:$B$15,2,FALSE)</f>
        <v>Provisionen</v>
      </c>
      <c r="AA1385" s="19" t="str">
        <f>VLOOKUP(W1385,'Verweis Vertreter'!$A$2:$B$24,2,FALSE)</f>
        <v>Zentrale</v>
      </c>
      <c r="AB1385" s="12">
        <f t="shared" si="189"/>
        <v>1</v>
      </c>
      <c r="AC1385" s="12">
        <f t="shared" si="194"/>
        <v>0</v>
      </c>
      <c r="AD1385" s="12">
        <f t="shared" si="195"/>
        <v>145</v>
      </c>
      <c r="AE1385" s="12">
        <f t="shared" si="190"/>
        <v>145</v>
      </c>
      <c r="AF1385" s="12">
        <f t="shared" si="191"/>
        <v>145</v>
      </c>
      <c r="AG1385" s="12">
        <f t="shared" si="192"/>
        <v>145</v>
      </c>
      <c r="AH1385" s="9">
        <f t="shared" si="196"/>
        <v>1</v>
      </c>
      <c r="AI1385" s="14">
        <f>VLOOKUP(E1385,'Verweis Faktor'!$A:$B,2,FALSE)</f>
        <v>1</v>
      </c>
      <c r="AJ1385" s="14"/>
      <c r="AK1385" s="14" t="str">
        <f>IF(AL1385="Ja","Versandkosten",VLOOKUP(E1385,'Verweis Belegart'!$A$2:$B$9,2,FALSE))</f>
        <v>Provisionen</v>
      </c>
      <c r="AL1385" s="14" t="str">
        <f t="shared" si="197"/>
        <v>Nein</v>
      </c>
      <c r="AM1385" s="14" t="str">
        <f t="shared" si="193"/>
        <v>Positiv</v>
      </c>
    </row>
    <row r="1386" spans="1:39" ht="17.25" customHeight="1" x14ac:dyDescent="0.35">
      <c r="A1386" s="17">
        <v>14572246</v>
      </c>
      <c r="B1386" s="2" t="s">
        <v>1506</v>
      </c>
      <c r="C1386" s="1">
        <v>2025001</v>
      </c>
      <c r="D1386" s="1">
        <v>2000390</v>
      </c>
      <c r="E1386" s="2" t="s">
        <v>1165</v>
      </c>
      <c r="F1386" s="2" t="s">
        <v>773</v>
      </c>
      <c r="G1386" s="2" t="s">
        <v>25</v>
      </c>
      <c r="H1386" s="2" t="s">
        <v>1359</v>
      </c>
      <c r="I1386" s="2" t="s">
        <v>1360</v>
      </c>
      <c r="J1386" s="2" t="s">
        <v>527</v>
      </c>
      <c r="K1386" s="2" t="s">
        <v>28</v>
      </c>
      <c r="L1386" s="2" t="s">
        <v>1507</v>
      </c>
      <c r="M1386" s="2" t="s">
        <v>1508</v>
      </c>
      <c r="N1386" s="2" t="s">
        <v>778</v>
      </c>
      <c r="O1386" s="3">
        <v>1</v>
      </c>
      <c r="P1386" s="3">
        <v>0</v>
      </c>
      <c r="Q1386" s="3">
        <v>1680</v>
      </c>
      <c r="R1386" s="3">
        <v>1680</v>
      </c>
      <c r="S1386" s="3">
        <v>1680</v>
      </c>
      <c r="T1386" s="3">
        <v>1680</v>
      </c>
      <c r="U1386" s="3"/>
      <c r="V1386" s="2" t="s">
        <v>413</v>
      </c>
      <c r="W1386" s="2" t="s">
        <v>414</v>
      </c>
      <c r="X1386" s="2" t="s">
        <v>702</v>
      </c>
      <c r="Y1386" s="19" t="str">
        <f>VLOOKUP(G1386,'Verweis Kd-Gruppe'!$A$2:$B$8,2,FALSE)</f>
        <v>FHK</v>
      </c>
      <c r="Z1386" s="19" t="str">
        <f>VLOOKUP(J1386,'Verweis Art-Gruppe'!$A$2:$B$15,2,FALSE)</f>
        <v>Provisionen</v>
      </c>
      <c r="AA1386" s="19" t="str">
        <f>VLOOKUP(W1386,'Verweis Vertreter'!$A$2:$B$24,2,FALSE)</f>
        <v>Zentrale</v>
      </c>
      <c r="AB1386" s="12">
        <f t="shared" si="189"/>
        <v>1</v>
      </c>
      <c r="AC1386" s="12">
        <f t="shared" si="194"/>
        <v>0</v>
      </c>
      <c r="AD1386" s="12">
        <f t="shared" si="195"/>
        <v>1680</v>
      </c>
      <c r="AE1386" s="12">
        <f t="shared" si="190"/>
        <v>1680</v>
      </c>
      <c r="AF1386" s="12">
        <f t="shared" si="191"/>
        <v>1680</v>
      </c>
      <c r="AG1386" s="12">
        <f t="shared" si="192"/>
        <v>1680</v>
      </c>
      <c r="AH1386" s="9">
        <f t="shared" si="196"/>
        <v>1</v>
      </c>
      <c r="AI1386" s="14">
        <f>VLOOKUP(E1386,'Verweis Faktor'!$A:$B,2,FALSE)</f>
        <v>1</v>
      </c>
      <c r="AJ1386" s="14"/>
      <c r="AK1386" s="14" t="str">
        <f>IF(AL1386="Ja","Versandkosten",VLOOKUP(E1386,'Verweis Belegart'!$A$2:$B$9,2,FALSE))</f>
        <v>Provisionen</v>
      </c>
      <c r="AL1386" s="14" t="str">
        <f t="shared" si="197"/>
        <v>Nein</v>
      </c>
      <c r="AM1386" s="14" t="str">
        <f t="shared" si="193"/>
        <v>Positiv</v>
      </c>
    </row>
    <row r="1387" spans="1:39" ht="17.25" customHeight="1" x14ac:dyDescent="0.35">
      <c r="A1387" s="17">
        <v>14572247</v>
      </c>
      <c r="B1387" s="2" t="s">
        <v>1506</v>
      </c>
      <c r="C1387" s="1">
        <v>2025001</v>
      </c>
      <c r="D1387" s="1">
        <v>2000391</v>
      </c>
      <c r="E1387" s="2" t="s">
        <v>1165</v>
      </c>
      <c r="F1387" s="2" t="s">
        <v>773</v>
      </c>
      <c r="G1387" s="2" t="s">
        <v>25</v>
      </c>
      <c r="H1387" s="2" t="s">
        <v>1359</v>
      </c>
      <c r="I1387" s="2" t="s">
        <v>1360</v>
      </c>
      <c r="J1387" s="2" t="s">
        <v>527</v>
      </c>
      <c r="K1387" s="2" t="s">
        <v>28</v>
      </c>
      <c r="L1387" s="2" t="s">
        <v>1507</v>
      </c>
      <c r="M1387" s="2" t="s">
        <v>1508</v>
      </c>
      <c r="N1387" s="2" t="s">
        <v>778</v>
      </c>
      <c r="O1387" s="3">
        <v>1</v>
      </c>
      <c r="P1387" s="3">
        <v>0</v>
      </c>
      <c r="Q1387" s="3">
        <v>135</v>
      </c>
      <c r="R1387" s="3">
        <v>135</v>
      </c>
      <c r="S1387" s="3">
        <v>135</v>
      </c>
      <c r="T1387" s="3">
        <v>135</v>
      </c>
      <c r="U1387" s="3"/>
      <c r="V1387" s="2" t="s">
        <v>413</v>
      </c>
      <c r="W1387" s="2" t="s">
        <v>414</v>
      </c>
      <c r="X1387" s="2" t="s">
        <v>702</v>
      </c>
      <c r="Y1387" s="19" t="str">
        <f>VLOOKUP(G1387,'Verweis Kd-Gruppe'!$A$2:$B$8,2,FALSE)</f>
        <v>FHK</v>
      </c>
      <c r="Z1387" s="19" t="str">
        <f>VLOOKUP(J1387,'Verweis Art-Gruppe'!$A$2:$B$15,2,FALSE)</f>
        <v>Provisionen</v>
      </c>
      <c r="AA1387" s="19" t="str">
        <f>VLOOKUP(W1387,'Verweis Vertreter'!$A$2:$B$24,2,FALSE)</f>
        <v>Zentrale</v>
      </c>
      <c r="AB1387" s="12">
        <f t="shared" si="189"/>
        <v>1</v>
      </c>
      <c r="AC1387" s="12">
        <f t="shared" si="194"/>
        <v>0</v>
      </c>
      <c r="AD1387" s="12">
        <f t="shared" si="195"/>
        <v>135</v>
      </c>
      <c r="AE1387" s="12">
        <f t="shared" si="190"/>
        <v>135</v>
      </c>
      <c r="AF1387" s="12">
        <f t="shared" si="191"/>
        <v>135</v>
      </c>
      <c r="AG1387" s="12">
        <f t="shared" si="192"/>
        <v>135</v>
      </c>
      <c r="AH1387" s="9">
        <f t="shared" si="196"/>
        <v>1</v>
      </c>
      <c r="AI1387" s="14">
        <f>VLOOKUP(E1387,'Verweis Faktor'!$A:$B,2,FALSE)</f>
        <v>1</v>
      </c>
      <c r="AJ1387" s="14"/>
      <c r="AK1387" s="14" t="str">
        <f>IF(AL1387="Ja","Versandkosten",VLOOKUP(E1387,'Verweis Belegart'!$A$2:$B$9,2,FALSE))</f>
        <v>Provisionen</v>
      </c>
      <c r="AL1387" s="14" t="str">
        <f t="shared" si="197"/>
        <v>Nein</v>
      </c>
      <c r="AM1387" s="14" t="str">
        <f t="shared" si="193"/>
        <v>Positiv</v>
      </c>
    </row>
    <row r="1388" spans="1:39" ht="17.25" customHeight="1" x14ac:dyDescent="0.35">
      <c r="A1388" s="17">
        <v>14572248</v>
      </c>
      <c r="B1388" s="2" t="s">
        <v>1506</v>
      </c>
      <c r="C1388" s="1">
        <v>2025001</v>
      </c>
      <c r="D1388" s="1">
        <v>2000392</v>
      </c>
      <c r="E1388" s="2" t="s">
        <v>772</v>
      </c>
      <c r="F1388" s="2" t="s">
        <v>773</v>
      </c>
      <c r="G1388" s="2" t="s">
        <v>25</v>
      </c>
      <c r="H1388" s="2" t="s">
        <v>1002</v>
      </c>
      <c r="I1388" s="2" t="s">
        <v>1003</v>
      </c>
      <c r="J1388" s="2" t="s">
        <v>527</v>
      </c>
      <c r="K1388" s="2" t="s">
        <v>28</v>
      </c>
      <c r="L1388" s="2" t="s">
        <v>1507</v>
      </c>
      <c r="M1388" s="2" t="s">
        <v>1508</v>
      </c>
      <c r="N1388" s="2" t="s">
        <v>778</v>
      </c>
      <c r="O1388" s="3">
        <v>1</v>
      </c>
      <c r="P1388" s="3">
        <v>0</v>
      </c>
      <c r="Q1388" s="3">
        <v>205</v>
      </c>
      <c r="R1388" s="3">
        <v>205</v>
      </c>
      <c r="S1388" s="3">
        <v>205</v>
      </c>
      <c r="T1388" s="3">
        <v>205</v>
      </c>
      <c r="U1388" s="3"/>
      <c r="V1388" s="2" t="s">
        <v>413</v>
      </c>
      <c r="W1388" s="2" t="s">
        <v>414</v>
      </c>
      <c r="X1388" s="2" t="s">
        <v>699</v>
      </c>
      <c r="Y1388" s="19" t="str">
        <f>VLOOKUP(G1388,'Verweis Kd-Gruppe'!$A$2:$B$8,2,FALSE)</f>
        <v>FHK</v>
      </c>
      <c r="Z1388" s="19" t="str">
        <f>VLOOKUP(J1388,'Verweis Art-Gruppe'!$A$2:$B$15,2,FALSE)</f>
        <v>Provisionen</v>
      </c>
      <c r="AA1388" s="19" t="str">
        <f>VLOOKUP(W1388,'Verweis Vertreter'!$A$2:$B$24,2,FALSE)</f>
        <v>Zentrale</v>
      </c>
      <c r="AB1388" s="12">
        <f t="shared" si="189"/>
        <v>-1</v>
      </c>
      <c r="AC1388" s="12">
        <f t="shared" si="194"/>
        <v>0</v>
      </c>
      <c r="AD1388" s="12">
        <f t="shared" si="195"/>
        <v>205</v>
      </c>
      <c r="AE1388" s="12">
        <f t="shared" si="190"/>
        <v>-205</v>
      </c>
      <c r="AF1388" s="12">
        <f t="shared" si="191"/>
        <v>-205</v>
      </c>
      <c r="AG1388" s="12">
        <f t="shared" si="192"/>
        <v>-205</v>
      </c>
      <c r="AH1388" s="9">
        <f t="shared" si="196"/>
        <v>-1</v>
      </c>
      <c r="AI1388" s="14">
        <f>VLOOKUP(E1388,'Verweis Faktor'!$A:$B,2,FALSE)</f>
        <v>-1</v>
      </c>
      <c r="AJ1388" s="14"/>
      <c r="AK1388" s="14" t="str">
        <f>IF(AL1388="Ja","Versandkosten",VLOOKUP(E1388,'Verweis Belegart'!$A$2:$B$9,2,FALSE))</f>
        <v>Provisionen</v>
      </c>
      <c r="AL1388" s="14" t="str">
        <f t="shared" si="197"/>
        <v>Nein</v>
      </c>
      <c r="AM1388" s="14" t="str">
        <f t="shared" si="193"/>
        <v>Negativ</v>
      </c>
    </row>
    <row r="1389" spans="1:39" ht="17.25" customHeight="1" x14ac:dyDescent="0.35">
      <c r="A1389" s="17">
        <v>14572249</v>
      </c>
      <c r="B1389" s="2" t="s">
        <v>1506</v>
      </c>
      <c r="C1389" s="1">
        <v>2025001</v>
      </c>
      <c r="D1389" s="1">
        <v>2000393</v>
      </c>
      <c r="E1389" s="2" t="s">
        <v>772</v>
      </c>
      <c r="F1389" s="2" t="s">
        <v>773</v>
      </c>
      <c r="G1389" s="2" t="s">
        <v>25</v>
      </c>
      <c r="H1389" s="2" t="s">
        <v>1002</v>
      </c>
      <c r="I1389" s="2" t="s">
        <v>1003</v>
      </c>
      <c r="J1389" s="2" t="s">
        <v>527</v>
      </c>
      <c r="K1389" s="2" t="s">
        <v>28</v>
      </c>
      <c r="L1389" s="2" t="s">
        <v>1507</v>
      </c>
      <c r="M1389" s="2" t="s">
        <v>1508</v>
      </c>
      <c r="N1389" s="2" t="s">
        <v>778</v>
      </c>
      <c r="O1389" s="3">
        <v>1</v>
      </c>
      <c r="P1389" s="3">
        <v>0</v>
      </c>
      <c r="Q1389" s="3">
        <v>9170</v>
      </c>
      <c r="R1389" s="3">
        <v>9170</v>
      </c>
      <c r="S1389" s="3">
        <v>9170</v>
      </c>
      <c r="T1389" s="3">
        <v>9170</v>
      </c>
      <c r="U1389" s="3"/>
      <c r="V1389" s="2" t="s">
        <v>413</v>
      </c>
      <c r="W1389" s="2" t="s">
        <v>414</v>
      </c>
      <c r="X1389" s="2" t="s">
        <v>699</v>
      </c>
      <c r="Y1389" s="19" t="str">
        <f>VLOOKUP(G1389,'Verweis Kd-Gruppe'!$A$2:$B$8,2,FALSE)</f>
        <v>FHK</v>
      </c>
      <c r="Z1389" s="19" t="str">
        <f>VLOOKUP(J1389,'Verweis Art-Gruppe'!$A$2:$B$15,2,FALSE)</f>
        <v>Provisionen</v>
      </c>
      <c r="AA1389" s="19" t="str">
        <f>VLOOKUP(W1389,'Verweis Vertreter'!$A$2:$B$24,2,FALSE)</f>
        <v>Zentrale</v>
      </c>
      <c r="AB1389" s="12">
        <f t="shared" si="189"/>
        <v>-1</v>
      </c>
      <c r="AC1389" s="12">
        <f t="shared" si="194"/>
        <v>0</v>
      </c>
      <c r="AD1389" s="12">
        <f t="shared" si="195"/>
        <v>9170</v>
      </c>
      <c r="AE1389" s="12">
        <f t="shared" si="190"/>
        <v>-9170</v>
      </c>
      <c r="AF1389" s="12">
        <f t="shared" si="191"/>
        <v>-9170</v>
      </c>
      <c r="AG1389" s="12">
        <f t="shared" si="192"/>
        <v>-9170</v>
      </c>
      <c r="AH1389" s="9">
        <f t="shared" si="196"/>
        <v>-1</v>
      </c>
      <c r="AI1389" s="14">
        <f>VLOOKUP(E1389,'Verweis Faktor'!$A:$B,2,FALSE)</f>
        <v>-1</v>
      </c>
      <c r="AJ1389" s="14"/>
      <c r="AK1389" s="14" t="str">
        <f>IF(AL1389="Ja","Versandkosten",VLOOKUP(E1389,'Verweis Belegart'!$A$2:$B$9,2,FALSE))</f>
        <v>Provisionen</v>
      </c>
      <c r="AL1389" s="14" t="str">
        <f t="shared" si="197"/>
        <v>Nein</v>
      </c>
      <c r="AM1389" s="14" t="str">
        <f t="shared" si="193"/>
        <v>Negativ</v>
      </c>
    </row>
    <row r="1390" spans="1:39" ht="17.25" customHeight="1" x14ac:dyDescent="0.35">
      <c r="A1390" s="17">
        <v>14572250</v>
      </c>
      <c r="B1390" s="2" t="s">
        <v>1506</v>
      </c>
      <c r="C1390" s="1">
        <v>2025001</v>
      </c>
      <c r="D1390" s="1">
        <v>2000394</v>
      </c>
      <c r="E1390" s="2" t="s">
        <v>772</v>
      </c>
      <c r="F1390" s="2" t="s">
        <v>773</v>
      </c>
      <c r="G1390" s="2" t="s">
        <v>25</v>
      </c>
      <c r="H1390" s="2" t="s">
        <v>1002</v>
      </c>
      <c r="I1390" s="2" t="s">
        <v>1003</v>
      </c>
      <c r="J1390" s="2" t="s">
        <v>527</v>
      </c>
      <c r="K1390" s="2" t="s">
        <v>28</v>
      </c>
      <c r="L1390" s="2" t="s">
        <v>1507</v>
      </c>
      <c r="M1390" s="2" t="s">
        <v>1508</v>
      </c>
      <c r="N1390" s="2" t="s">
        <v>778</v>
      </c>
      <c r="O1390" s="3">
        <v>1</v>
      </c>
      <c r="P1390" s="3">
        <v>0</v>
      </c>
      <c r="Q1390" s="3">
        <v>445</v>
      </c>
      <c r="R1390" s="3">
        <v>445</v>
      </c>
      <c r="S1390" s="3">
        <v>445</v>
      </c>
      <c r="T1390" s="3">
        <v>445</v>
      </c>
      <c r="U1390" s="3"/>
      <c r="V1390" s="2" t="s">
        <v>413</v>
      </c>
      <c r="W1390" s="2" t="s">
        <v>414</v>
      </c>
      <c r="X1390" s="2" t="s">
        <v>699</v>
      </c>
      <c r="Y1390" s="19" t="str">
        <f>VLOOKUP(G1390,'Verweis Kd-Gruppe'!$A$2:$B$8,2,FALSE)</f>
        <v>FHK</v>
      </c>
      <c r="Z1390" s="19" t="str">
        <f>VLOOKUP(J1390,'Verweis Art-Gruppe'!$A$2:$B$15,2,FALSE)</f>
        <v>Provisionen</v>
      </c>
      <c r="AA1390" s="19" t="str">
        <f>VLOOKUP(W1390,'Verweis Vertreter'!$A$2:$B$24,2,FALSE)</f>
        <v>Zentrale</v>
      </c>
      <c r="AB1390" s="12">
        <f t="shared" si="189"/>
        <v>-1</v>
      </c>
      <c r="AC1390" s="12">
        <f t="shared" si="194"/>
        <v>0</v>
      </c>
      <c r="AD1390" s="12">
        <f t="shared" si="195"/>
        <v>445</v>
      </c>
      <c r="AE1390" s="12">
        <f t="shared" si="190"/>
        <v>-445</v>
      </c>
      <c r="AF1390" s="12">
        <f t="shared" si="191"/>
        <v>-445</v>
      </c>
      <c r="AG1390" s="12">
        <f t="shared" si="192"/>
        <v>-445</v>
      </c>
      <c r="AH1390" s="9">
        <f t="shared" si="196"/>
        <v>-1</v>
      </c>
      <c r="AI1390" s="14">
        <f>VLOOKUP(E1390,'Verweis Faktor'!$A:$B,2,FALSE)</f>
        <v>-1</v>
      </c>
      <c r="AJ1390" s="14"/>
      <c r="AK1390" s="14" t="str">
        <f>IF(AL1390="Ja","Versandkosten",VLOOKUP(E1390,'Verweis Belegart'!$A$2:$B$9,2,FALSE))</f>
        <v>Provisionen</v>
      </c>
      <c r="AL1390" s="14" t="str">
        <f t="shared" si="197"/>
        <v>Nein</v>
      </c>
      <c r="AM1390" s="14" t="str">
        <f t="shared" si="193"/>
        <v>Negativ</v>
      </c>
    </row>
    <row r="1391" spans="1:39" ht="17.25" customHeight="1" x14ac:dyDescent="0.35">
      <c r="A1391" s="17">
        <v>14572251</v>
      </c>
      <c r="B1391" s="2" t="s">
        <v>1506</v>
      </c>
      <c r="C1391" s="1">
        <v>2025001</v>
      </c>
      <c r="D1391" s="1">
        <v>2000395</v>
      </c>
      <c r="E1391" s="2" t="s">
        <v>772</v>
      </c>
      <c r="F1391" s="2" t="s">
        <v>773</v>
      </c>
      <c r="G1391" s="2" t="s">
        <v>25</v>
      </c>
      <c r="H1391" s="2" t="s">
        <v>1359</v>
      </c>
      <c r="I1391" s="2" t="s">
        <v>1360</v>
      </c>
      <c r="J1391" s="2" t="s">
        <v>527</v>
      </c>
      <c r="K1391" s="2" t="s">
        <v>28</v>
      </c>
      <c r="L1391" s="2" t="s">
        <v>1507</v>
      </c>
      <c r="M1391" s="2" t="s">
        <v>1508</v>
      </c>
      <c r="N1391" s="2" t="s">
        <v>778</v>
      </c>
      <c r="O1391" s="3">
        <v>1</v>
      </c>
      <c r="P1391" s="3">
        <v>0</v>
      </c>
      <c r="Q1391" s="3">
        <v>205</v>
      </c>
      <c r="R1391" s="3">
        <v>205</v>
      </c>
      <c r="S1391" s="3">
        <v>205</v>
      </c>
      <c r="T1391" s="3">
        <v>205</v>
      </c>
      <c r="U1391" s="3"/>
      <c r="V1391" s="2" t="s">
        <v>413</v>
      </c>
      <c r="W1391" s="2" t="s">
        <v>414</v>
      </c>
      <c r="X1391" s="2" t="s">
        <v>724</v>
      </c>
      <c r="Y1391" s="19" t="str">
        <f>VLOOKUP(G1391,'Verweis Kd-Gruppe'!$A$2:$B$8,2,FALSE)</f>
        <v>FHK</v>
      </c>
      <c r="Z1391" s="19" t="str">
        <f>VLOOKUP(J1391,'Verweis Art-Gruppe'!$A$2:$B$15,2,FALSE)</f>
        <v>Provisionen</v>
      </c>
      <c r="AA1391" s="19" t="str">
        <f>VLOOKUP(W1391,'Verweis Vertreter'!$A$2:$B$24,2,FALSE)</f>
        <v>Zentrale</v>
      </c>
      <c r="AB1391" s="12">
        <f t="shared" si="189"/>
        <v>-1</v>
      </c>
      <c r="AC1391" s="12">
        <f t="shared" si="194"/>
        <v>0</v>
      </c>
      <c r="AD1391" s="12">
        <f t="shared" si="195"/>
        <v>205</v>
      </c>
      <c r="AE1391" s="12">
        <f t="shared" si="190"/>
        <v>-205</v>
      </c>
      <c r="AF1391" s="12">
        <f t="shared" si="191"/>
        <v>-205</v>
      </c>
      <c r="AG1391" s="12">
        <f t="shared" si="192"/>
        <v>-205</v>
      </c>
      <c r="AH1391" s="9">
        <f t="shared" si="196"/>
        <v>-1</v>
      </c>
      <c r="AI1391" s="14">
        <f>VLOOKUP(E1391,'Verweis Faktor'!$A:$B,2,FALSE)</f>
        <v>-1</v>
      </c>
      <c r="AJ1391" s="14"/>
      <c r="AK1391" s="14" t="str">
        <f>IF(AL1391="Ja","Versandkosten",VLOOKUP(E1391,'Verweis Belegart'!$A$2:$B$9,2,FALSE))</f>
        <v>Provisionen</v>
      </c>
      <c r="AL1391" s="14" t="str">
        <f t="shared" si="197"/>
        <v>Nein</v>
      </c>
      <c r="AM1391" s="14" t="str">
        <f t="shared" si="193"/>
        <v>Negativ</v>
      </c>
    </row>
    <row r="1392" spans="1:39" ht="17.25" customHeight="1" x14ac:dyDescent="0.35">
      <c r="A1392" s="17">
        <v>14572252</v>
      </c>
      <c r="B1392" s="2" t="s">
        <v>1506</v>
      </c>
      <c r="C1392" s="1">
        <v>2025001</v>
      </c>
      <c r="D1392" s="1">
        <v>2000396</v>
      </c>
      <c r="E1392" s="2" t="s">
        <v>772</v>
      </c>
      <c r="F1392" s="2" t="s">
        <v>773</v>
      </c>
      <c r="G1392" s="2" t="s">
        <v>25</v>
      </c>
      <c r="H1392" s="2" t="s">
        <v>1359</v>
      </c>
      <c r="I1392" s="2" t="s">
        <v>1360</v>
      </c>
      <c r="J1392" s="2" t="s">
        <v>527</v>
      </c>
      <c r="K1392" s="2" t="s">
        <v>28</v>
      </c>
      <c r="L1392" s="2" t="s">
        <v>1507</v>
      </c>
      <c r="M1392" s="2" t="s">
        <v>1508</v>
      </c>
      <c r="N1392" s="2" t="s">
        <v>778</v>
      </c>
      <c r="O1392" s="3">
        <v>1</v>
      </c>
      <c r="P1392" s="3">
        <v>0</v>
      </c>
      <c r="Q1392" s="3">
        <v>42868</v>
      </c>
      <c r="R1392" s="3">
        <v>42868</v>
      </c>
      <c r="S1392" s="3">
        <v>42868</v>
      </c>
      <c r="T1392" s="3">
        <v>42868</v>
      </c>
      <c r="U1392" s="3"/>
      <c r="V1392" s="2" t="s">
        <v>413</v>
      </c>
      <c r="W1392" s="2" t="s">
        <v>414</v>
      </c>
      <c r="X1392" s="2" t="s">
        <v>724</v>
      </c>
      <c r="Y1392" s="19" t="str">
        <f>VLOOKUP(G1392,'Verweis Kd-Gruppe'!$A$2:$B$8,2,FALSE)</f>
        <v>FHK</v>
      </c>
      <c r="Z1392" s="19" t="str">
        <f>VLOOKUP(J1392,'Verweis Art-Gruppe'!$A$2:$B$15,2,FALSE)</f>
        <v>Provisionen</v>
      </c>
      <c r="AA1392" s="19" t="str">
        <f>VLOOKUP(W1392,'Verweis Vertreter'!$A$2:$B$24,2,FALSE)</f>
        <v>Zentrale</v>
      </c>
      <c r="AB1392" s="12">
        <f t="shared" si="189"/>
        <v>-1</v>
      </c>
      <c r="AC1392" s="12">
        <f t="shared" si="194"/>
        <v>0</v>
      </c>
      <c r="AD1392" s="12">
        <f t="shared" si="195"/>
        <v>42868</v>
      </c>
      <c r="AE1392" s="12">
        <f t="shared" si="190"/>
        <v>-42868</v>
      </c>
      <c r="AF1392" s="12">
        <f t="shared" si="191"/>
        <v>-42868</v>
      </c>
      <c r="AG1392" s="12">
        <f t="shared" si="192"/>
        <v>-42868</v>
      </c>
      <c r="AH1392" s="9">
        <f t="shared" si="196"/>
        <v>-1</v>
      </c>
      <c r="AI1392" s="14">
        <f>VLOOKUP(E1392,'Verweis Faktor'!$A:$B,2,FALSE)</f>
        <v>-1</v>
      </c>
      <c r="AJ1392" s="14"/>
      <c r="AK1392" s="14" t="str">
        <f>IF(AL1392="Ja","Versandkosten",VLOOKUP(E1392,'Verweis Belegart'!$A$2:$B$9,2,FALSE))</f>
        <v>Provisionen</v>
      </c>
      <c r="AL1392" s="14" t="str">
        <f t="shared" si="197"/>
        <v>Nein</v>
      </c>
      <c r="AM1392" s="14" t="str">
        <f t="shared" si="193"/>
        <v>Negativ</v>
      </c>
    </row>
    <row r="1393" spans="1:39" ht="17.25" customHeight="1" x14ac:dyDescent="0.35">
      <c r="A1393" s="17">
        <v>14572253</v>
      </c>
      <c r="B1393" s="2" t="s">
        <v>1506</v>
      </c>
      <c r="C1393" s="1">
        <v>2025001</v>
      </c>
      <c r="D1393" s="1">
        <v>2000397</v>
      </c>
      <c r="E1393" s="2" t="s">
        <v>772</v>
      </c>
      <c r="F1393" s="2" t="s">
        <v>773</v>
      </c>
      <c r="G1393" s="2" t="s">
        <v>25</v>
      </c>
      <c r="H1393" s="2" t="s">
        <v>1359</v>
      </c>
      <c r="I1393" s="2" t="s">
        <v>1360</v>
      </c>
      <c r="J1393" s="2" t="s">
        <v>527</v>
      </c>
      <c r="K1393" s="2" t="s">
        <v>28</v>
      </c>
      <c r="L1393" s="2" t="s">
        <v>1507</v>
      </c>
      <c r="M1393" s="2" t="s">
        <v>1508</v>
      </c>
      <c r="N1393" s="2" t="s">
        <v>778</v>
      </c>
      <c r="O1393" s="3">
        <v>1</v>
      </c>
      <c r="P1393" s="3">
        <v>0</v>
      </c>
      <c r="Q1393" s="3">
        <v>1325</v>
      </c>
      <c r="R1393" s="3">
        <v>1325</v>
      </c>
      <c r="S1393" s="3">
        <v>1325</v>
      </c>
      <c r="T1393" s="3">
        <v>1325</v>
      </c>
      <c r="U1393" s="3"/>
      <c r="V1393" s="2" t="s">
        <v>413</v>
      </c>
      <c r="W1393" s="2" t="s">
        <v>414</v>
      </c>
      <c r="X1393" s="2" t="s">
        <v>724</v>
      </c>
      <c r="Y1393" s="19" t="str">
        <f>VLOOKUP(G1393,'Verweis Kd-Gruppe'!$A$2:$B$8,2,FALSE)</f>
        <v>FHK</v>
      </c>
      <c r="Z1393" s="19" t="str">
        <f>VLOOKUP(J1393,'Verweis Art-Gruppe'!$A$2:$B$15,2,FALSE)</f>
        <v>Provisionen</v>
      </c>
      <c r="AA1393" s="19" t="str">
        <f>VLOOKUP(W1393,'Verweis Vertreter'!$A$2:$B$24,2,FALSE)</f>
        <v>Zentrale</v>
      </c>
      <c r="AB1393" s="12">
        <f t="shared" si="189"/>
        <v>-1</v>
      </c>
      <c r="AC1393" s="12">
        <f t="shared" si="194"/>
        <v>0</v>
      </c>
      <c r="AD1393" s="12">
        <f t="shared" si="195"/>
        <v>1325</v>
      </c>
      <c r="AE1393" s="12">
        <f t="shared" si="190"/>
        <v>-1325</v>
      </c>
      <c r="AF1393" s="12">
        <f t="shared" si="191"/>
        <v>-1325</v>
      </c>
      <c r="AG1393" s="12">
        <f t="shared" si="192"/>
        <v>-1325</v>
      </c>
      <c r="AH1393" s="9">
        <f t="shared" si="196"/>
        <v>-1</v>
      </c>
      <c r="AI1393" s="14">
        <f>VLOOKUP(E1393,'Verweis Faktor'!$A:$B,2,FALSE)</f>
        <v>-1</v>
      </c>
      <c r="AJ1393" s="14"/>
      <c r="AK1393" s="14" t="str">
        <f>IF(AL1393="Ja","Versandkosten",VLOOKUP(E1393,'Verweis Belegart'!$A$2:$B$9,2,FALSE))</f>
        <v>Provisionen</v>
      </c>
      <c r="AL1393" s="14" t="str">
        <f t="shared" si="197"/>
        <v>Nein</v>
      </c>
      <c r="AM1393" s="14" t="str">
        <f t="shared" si="193"/>
        <v>Negativ</v>
      </c>
    </row>
    <row r="1394" spans="1:39" ht="17.25" customHeight="1" x14ac:dyDescent="0.35">
      <c r="A1394" s="17">
        <v>14572254</v>
      </c>
      <c r="B1394" s="2" t="s">
        <v>1506</v>
      </c>
      <c r="C1394" s="1">
        <v>2025001</v>
      </c>
      <c r="D1394" s="1">
        <v>2000398</v>
      </c>
      <c r="E1394" s="2" t="s">
        <v>772</v>
      </c>
      <c r="F1394" s="2" t="s">
        <v>773</v>
      </c>
      <c r="G1394" s="2" t="s">
        <v>25</v>
      </c>
      <c r="H1394" s="2" t="s">
        <v>1509</v>
      </c>
      <c r="I1394" s="2" t="s">
        <v>1510</v>
      </c>
      <c r="J1394" s="2" t="s">
        <v>527</v>
      </c>
      <c r="K1394" s="2" t="s">
        <v>28</v>
      </c>
      <c r="L1394" s="2" t="s">
        <v>1507</v>
      </c>
      <c r="M1394" s="2" t="s">
        <v>1508</v>
      </c>
      <c r="N1394" s="2" t="s">
        <v>778</v>
      </c>
      <c r="O1394" s="3">
        <v>1</v>
      </c>
      <c r="P1394" s="3">
        <v>0</v>
      </c>
      <c r="Q1394" s="3">
        <v>675</v>
      </c>
      <c r="R1394" s="3">
        <v>675</v>
      </c>
      <c r="S1394" s="3">
        <v>675</v>
      </c>
      <c r="T1394" s="3">
        <v>675</v>
      </c>
      <c r="U1394" s="3"/>
      <c r="V1394" s="2" t="s">
        <v>427</v>
      </c>
      <c r="W1394" s="2" t="s">
        <v>428</v>
      </c>
      <c r="X1394" s="2" t="s">
        <v>724</v>
      </c>
      <c r="Y1394" s="19" t="str">
        <f>VLOOKUP(G1394,'Verweis Kd-Gruppe'!$A$2:$B$8,2,FALSE)</f>
        <v>FHK</v>
      </c>
      <c r="Z1394" s="19" t="str">
        <f>VLOOKUP(J1394,'Verweis Art-Gruppe'!$A$2:$B$15,2,FALSE)</f>
        <v>Provisionen</v>
      </c>
      <c r="AA1394" s="19" t="str">
        <f>VLOOKUP(W1394,'Verweis Vertreter'!$A$2:$B$24,2,FALSE)</f>
        <v>Zentrale</v>
      </c>
      <c r="AB1394" s="12">
        <f t="shared" si="189"/>
        <v>-1</v>
      </c>
      <c r="AC1394" s="12">
        <f t="shared" si="194"/>
        <v>0</v>
      </c>
      <c r="AD1394" s="12">
        <f t="shared" si="195"/>
        <v>675</v>
      </c>
      <c r="AE1394" s="12">
        <f t="shared" si="190"/>
        <v>-675</v>
      </c>
      <c r="AF1394" s="12">
        <f t="shared" si="191"/>
        <v>-675</v>
      </c>
      <c r="AG1394" s="12">
        <f t="shared" si="192"/>
        <v>-675</v>
      </c>
      <c r="AH1394" s="9">
        <f t="shared" si="196"/>
        <v>-1</v>
      </c>
      <c r="AI1394" s="14">
        <f>VLOOKUP(E1394,'Verweis Faktor'!$A:$B,2,FALSE)</f>
        <v>-1</v>
      </c>
      <c r="AJ1394" s="14"/>
      <c r="AK1394" s="14" t="str">
        <f>IF(AL1394="Ja","Versandkosten",VLOOKUP(E1394,'Verweis Belegart'!$A$2:$B$9,2,FALSE))</f>
        <v>Provisionen</v>
      </c>
      <c r="AL1394" s="14" t="str">
        <f t="shared" si="197"/>
        <v>Nein</v>
      </c>
      <c r="AM1394" s="14" t="str">
        <f t="shared" si="193"/>
        <v>Negativ</v>
      </c>
    </row>
    <row r="1395" spans="1:39" ht="17.25" customHeight="1" x14ac:dyDescent="0.35">
      <c r="A1395" s="17">
        <v>14572255</v>
      </c>
      <c r="B1395" s="2" t="s">
        <v>1506</v>
      </c>
      <c r="C1395" s="1">
        <v>2025001</v>
      </c>
      <c r="D1395" s="1">
        <v>2000399</v>
      </c>
      <c r="E1395" s="2" t="s">
        <v>772</v>
      </c>
      <c r="F1395" s="2" t="s">
        <v>773</v>
      </c>
      <c r="G1395" s="2" t="s">
        <v>25</v>
      </c>
      <c r="H1395" s="2" t="s">
        <v>1511</v>
      </c>
      <c r="I1395" s="2" t="s">
        <v>1512</v>
      </c>
      <c r="J1395" s="2" t="s">
        <v>527</v>
      </c>
      <c r="K1395" s="2" t="s">
        <v>28</v>
      </c>
      <c r="L1395" s="2" t="s">
        <v>1507</v>
      </c>
      <c r="M1395" s="2" t="s">
        <v>1508</v>
      </c>
      <c r="N1395" s="2" t="s">
        <v>778</v>
      </c>
      <c r="O1395" s="3">
        <v>1</v>
      </c>
      <c r="P1395" s="3">
        <v>0</v>
      </c>
      <c r="Q1395" s="3">
        <v>780</v>
      </c>
      <c r="R1395" s="3">
        <v>780</v>
      </c>
      <c r="S1395" s="3">
        <v>780</v>
      </c>
      <c r="T1395" s="3">
        <v>780</v>
      </c>
      <c r="U1395" s="3"/>
      <c r="V1395" s="2" t="s">
        <v>689</v>
      </c>
      <c r="W1395" s="2" t="s">
        <v>690</v>
      </c>
      <c r="X1395" s="2" t="s">
        <v>699</v>
      </c>
      <c r="Y1395" s="19" t="str">
        <f>VLOOKUP(G1395,'Verweis Kd-Gruppe'!$A$2:$B$8,2,FALSE)</f>
        <v>FHK</v>
      </c>
      <c r="Z1395" s="19" t="str">
        <f>VLOOKUP(J1395,'Verweis Art-Gruppe'!$A$2:$B$15,2,FALSE)</f>
        <v>Provisionen</v>
      </c>
      <c r="AA1395" s="19" t="str">
        <f>VLOOKUP(W1395,'Verweis Vertreter'!$A$2:$B$24,2,FALSE)</f>
        <v>Zentrale</v>
      </c>
      <c r="AB1395" s="12">
        <f t="shared" si="189"/>
        <v>-1</v>
      </c>
      <c r="AC1395" s="12">
        <f t="shared" si="194"/>
        <v>0</v>
      </c>
      <c r="AD1395" s="12">
        <f t="shared" si="195"/>
        <v>780</v>
      </c>
      <c r="AE1395" s="12">
        <f t="shared" si="190"/>
        <v>-780</v>
      </c>
      <c r="AF1395" s="12">
        <f t="shared" si="191"/>
        <v>-780</v>
      </c>
      <c r="AG1395" s="12">
        <f t="shared" si="192"/>
        <v>-780</v>
      </c>
      <c r="AH1395" s="9">
        <f t="shared" si="196"/>
        <v>-1</v>
      </c>
      <c r="AI1395" s="14">
        <f>VLOOKUP(E1395,'Verweis Faktor'!$A:$B,2,FALSE)</f>
        <v>-1</v>
      </c>
      <c r="AJ1395" s="14"/>
      <c r="AK1395" s="14" t="str">
        <f>IF(AL1395="Ja","Versandkosten",VLOOKUP(E1395,'Verweis Belegart'!$A$2:$B$9,2,FALSE))</f>
        <v>Provisionen</v>
      </c>
      <c r="AL1395" s="14" t="str">
        <f t="shared" si="197"/>
        <v>Nein</v>
      </c>
      <c r="AM1395" s="14" t="str">
        <f t="shared" si="193"/>
        <v>Negativ</v>
      </c>
    </row>
    <row r="1396" spans="1:39" ht="17.25" customHeight="1" x14ac:dyDescent="0.35">
      <c r="A1396" s="17">
        <v>14572256</v>
      </c>
      <c r="B1396" s="2" t="s">
        <v>1506</v>
      </c>
      <c r="C1396" s="1">
        <v>2025001</v>
      </c>
      <c r="D1396" s="1">
        <v>2000400</v>
      </c>
      <c r="E1396" s="2" t="s">
        <v>772</v>
      </c>
      <c r="F1396" s="2" t="s">
        <v>773</v>
      </c>
      <c r="G1396" s="2" t="s">
        <v>25</v>
      </c>
      <c r="H1396" s="2" t="s">
        <v>801</v>
      </c>
      <c r="I1396" s="2" t="s">
        <v>802</v>
      </c>
      <c r="J1396" s="2" t="s">
        <v>527</v>
      </c>
      <c r="K1396" s="2" t="s">
        <v>28</v>
      </c>
      <c r="L1396" s="2" t="s">
        <v>1507</v>
      </c>
      <c r="M1396" s="2" t="s">
        <v>1508</v>
      </c>
      <c r="N1396" s="2" t="s">
        <v>778</v>
      </c>
      <c r="O1396" s="3">
        <v>1</v>
      </c>
      <c r="P1396" s="3">
        <v>0</v>
      </c>
      <c r="Q1396" s="3">
        <v>75</v>
      </c>
      <c r="R1396" s="3">
        <v>75</v>
      </c>
      <c r="S1396" s="3">
        <v>75</v>
      </c>
      <c r="T1396" s="3">
        <v>75</v>
      </c>
      <c r="U1396" s="3"/>
      <c r="V1396" s="2" t="s">
        <v>427</v>
      </c>
      <c r="W1396" s="2" t="s">
        <v>428</v>
      </c>
      <c r="X1396" s="2" t="s">
        <v>724</v>
      </c>
      <c r="Y1396" s="19" t="str">
        <f>VLOOKUP(G1396,'Verweis Kd-Gruppe'!$A$2:$B$8,2,FALSE)</f>
        <v>FHK</v>
      </c>
      <c r="Z1396" s="19" t="str">
        <f>VLOOKUP(J1396,'Verweis Art-Gruppe'!$A$2:$B$15,2,FALSE)</f>
        <v>Provisionen</v>
      </c>
      <c r="AA1396" s="19" t="str">
        <f>VLOOKUP(W1396,'Verweis Vertreter'!$A$2:$B$24,2,FALSE)</f>
        <v>Zentrale</v>
      </c>
      <c r="AB1396" s="12">
        <f t="shared" si="189"/>
        <v>-1</v>
      </c>
      <c r="AC1396" s="12">
        <f t="shared" si="194"/>
        <v>0</v>
      </c>
      <c r="AD1396" s="12">
        <f t="shared" si="195"/>
        <v>75</v>
      </c>
      <c r="AE1396" s="12">
        <f t="shared" si="190"/>
        <v>-75</v>
      </c>
      <c r="AF1396" s="12">
        <f t="shared" si="191"/>
        <v>-75</v>
      </c>
      <c r="AG1396" s="12">
        <f t="shared" si="192"/>
        <v>-75</v>
      </c>
      <c r="AH1396" s="9">
        <f t="shared" si="196"/>
        <v>-1</v>
      </c>
      <c r="AI1396" s="14">
        <f>VLOOKUP(E1396,'Verweis Faktor'!$A:$B,2,FALSE)</f>
        <v>-1</v>
      </c>
      <c r="AJ1396" s="14"/>
      <c r="AK1396" s="14" t="str">
        <f>IF(AL1396="Ja","Versandkosten",VLOOKUP(E1396,'Verweis Belegart'!$A$2:$B$9,2,FALSE))</f>
        <v>Provisionen</v>
      </c>
      <c r="AL1396" s="14" t="str">
        <f t="shared" si="197"/>
        <v>Nein</v>
      </c>
      <c r="AM1396" s="14" t="str">
        <f t="shared" si="193"/>
        <v>Negativ</v>
      </c>
    </row>
    <row r="1397" spans="1:39" ht="17.25" customHeight="1" x14ac:dyDescent="0.35">
      <c r="A1397" s="17">
        <v>14572257</v>
      </c>
      <c r="B1397" s="2" t="s">
        <v>1506</v>
      </c>
      <c r="C1397" s="1">
        <v>2025001</v>
      </c>
      <c r="D1397" s="1">
        <v>2000401</v>
      </c>
      <c r="E1397" s="2" t="s">
        <v>772</v>
      </c>
      <c r="F1397" s="2" t="s">
        <v>773</v>
      </c>
      <c r="G1397" s="2" t="s">
        <v>25</v>
      </c>
      <c r="H1397" s="2" t="s">
        <v>1513</v>
      </c>
      <c r="I1397" s="2" t="s">
        <v>1514</v>
      </c>
      <c r="J1397" s="2" t="s">
        <v>527</v>
      </c>
      <c r="K1397" s="2" t="s">
        <v>28</v>
      </c>
      <c r="L1397" s="2" t="s">
        <v>1507</v>
      </c>
      <c r="M1397" s="2" t="s">
        <v>1508</v>
      </c>
      <c r="N1397" s="2" t="s">
        <v>778</v>
      </c>
      <c r="O1397" s="3">
        <v>1</v>
      </c>
      <c r="P1397" s="3">
        <v>0</v>
      </c>
      <c r="Q1397" s="3">
        <v>50</v>
      </c>
      <c r="R1397" s="3">
        <v>50</v>
      </c>
      <c r="S1397" s="3">
        <v>50</v>
      </c>
      <c r="T1397" s="3">
        <v>50</v>
      </c>
      <c r="U1397" s="3"/>
      <c r="V1397" s="2" t="s">
        <v>427</v>
      </c>
      <c r="W1397" s="2" t="s">
        <v>428</v>
      </c>
      <c r="X1397" s="2" t="s">
        <v>724</v>
      </c>
      <c r="Y1397" s="19" t="str">
        <f>VLOOKUP(G1397,'Verweis Kd-Gruppe'!$A$2:$B$8,2,FALSE)</f>
        <v>FHK</v>
      </c>
      <c r="Z1397" s="19" t="str">
        <f>VLOOKUP(J1397,'Verweis Art-Gruppe'!$A$2:$B$15,2,FALSE)</f>
        <v>Provisionen</v>
      </c>
      <c r="AA1397" s="19" t="str">
        <f>VLOOKUP(W1397,'Verweis Vertreter'!$A$2:$B$24,2,FALSE)</f>
        <v>Zentrale</v>
      </c>
      <c r="AB1397" s="12">
        <f t="shared" si="189"/>
        <v>-1</v>
      </c>
      <c r="AC1397" s="12">
        <f t="shared" si="194"/>
        <v>0</v>
      </c>
      <c r="AD1397" s="12">
        <f t="shared" si="195"/>
        <v>50</v>
      </c>
      <c r="AE1397" s="12">
        <f t="shared" si="190"/>
        <v>-50</v>
      </c>
      <c r="AF1397" s="12">
        <f t="shared" si="191"/>
        <v>-50</v>
      </c>
      <c r="AG1397" s="12">
        <f t="shared" si="192"/>
        <v>-50</v>
      </c>
      <c r="AH1397" s="9">
        <f t="shared" si="196"/>
        <v>-1</v>
      </c>
      <c r="AI1397" s="14">
        <f>VLOOKUP(E1397,'Verweis Faktor'!$A:$B,2,FALSE)</f>
        <v>-1</v>
      </c>
      <c r="AJ1397" s="14"/>
      <c r="AK1397" s="14" t="str">
        <f>IF(AL1397="Ja","Versandkosten",VLOOKUP(E1397,'Verweis Belegart'!$A$2:$B$9,2,FALSE))</f>
        <v>Provisionen</v>
      </c>
      <c r="AL1397" s="14" t="str">
        <f t="shared" si="197"/>
        <v>Nein</v>
      </c>
      <c r="AM1397" s="14" t="str">
        <f t="shared" si="193"/>
        <v>Negativ</v>
      </c>
    </row>
    <row r="1398" spans="1:39" ht="17.25" customHeight="1" x14ac:dyDescent="0.35">
      <c r="A1398" s="17">
        <v>14572258</v>
      </c>
      <c r="B1398" s="2" t="s">
        <v>1506</v>
      </c>
      <c r="C1398" s="1">
        <v>2025001</v>
      </c>
      <c r="D1398" s="1">
        <v>2000402</v>
      </c>
      <c r="E1398" s="2" t="s">
        <v>772</v>
      </c>
      <c r="F1398" s="2" t="s">
        <v>773</v>
      </c>
      <c r="G1398" s="2" t="s">
        <v>25</v>
      </c>
      <c r="H1398" s="2" t="s">
        <v>1515</v>
      </c>
      <c r="I1398" s="2" t="s">
        <v>1516</v>
      </c>
      <c r="J1398" s="2" t="s">
        <v>527</v>
      </c>
      <c r="K1398" s="2" t="s">
        <v>28</v>
      </c>
      <c r="L1398" s="2" t="s">
        <v>1507</v>
      </c>
      <c r="M1398" s="2" t="s">
        <v>1508</v>
      </c>
      <c r="N1398" s="2" t="s">
        <v>778</v>
      </c>
      <c r="O1398" s="3">
        <v>1</v>
      </c>
      <c r="P1398" s="3">
        <v>0</v>
      </c>
      <c r="Q1398" s="3">
        <v>60</v>
      </c>
      <c r="R1398" s="3">
        <v>60</v>
      </c>
      <c r="S1398" s="3">
        <v>60</v>
      </c>
      <c r="T1398" s="3">
        <v>60</v>
      </c>
      <c r="U1398" s="3"/>
      <c r="V1398" s="2" t="s">
        <v>427</v>
      </c>
      <c r="W1398" s="2" t="s">
        <v>428</v>
      </c>
      <c r="X1398" s="2" t="s">
        <v>724</v>
      </c>
      <c r="Y1398" s="19" t="str">
        <f>VLOOKUP(G1398,'Verweis Kd-Gruppe'!$A$2:$B$8,2,FALSE)</f>
        <v>FHK</v>
      </c>
      <c r="Z1398" s="19" t="str">
        <f>VLOOKUP(J1398,'Verweis Art-Gruppe'!$A$2:$B$15,2,FALSE)</f>
        <v>Provisionen</v>
      </c>
      <c r="AA1398" s="19" t="str">
        <f>VLOOKUP(W1398,'Verweis Vertreter'!$A$2:$B$24,2,FALSE)</f>
        <v>Zentrale</v>
      </c>
      <c r="AB1398" s="12">
        <f t="shared" si="189"/>
        <v>-1</v>
      </c>
      <c r="AC1398" s="12">
        <f t="shared" si="194"/>
        <v>0</v>
      </c>
      <c r="AD1398" s="12">
        <f t="shared" si="195"/>
        <v>60</v>
      </c>
      <c r="AE1398" s="12">
        <f t="shared" si="190"/>
        <v>-60</v>
      </c>
      <c r="AF1398" s="12">
        <f t="shared" si="191"/>
        <v>-60</v>
      </c>
      <c r="AG1398" s="12">
        <f t="shared" si="192"/>
        <v>-60</v>
      </c>
      <c r="AH1398" s="9">
        <f t="shared" si="196"/>
        <v>-1</v>
      </c>
      <c r="AI1398" s="14">
        <f>VLOOKUP(E1398,'Verweis Faktor'!$A:$B,2,FALSE)</f>
        <v>-1</v>
      </c>
      <c r="AJ1398" s="14"/>
      <c r="AK1398" s="14" t="str">
        <f>IF(AL1398="Ja","Versandkosten",VLOOKUP(E1398,'Verweis Belegart'!$A$2:$B$9,2,FALSE))</f>
        <v>Provisionen</v>
      </c>
      <c r="AL1398" s="14" t="str">
        <f t="shared" si="197"/>
        <v>Nein</v>
      </c>
      <c r="AM1398" s="14" t="str">
        <f t="shared" si="193"/>
        <v>Negativ</v>
      </c>
    </row>
    <row r="1399" spans="1:39" ht="17.25" customHeight="1" x14ac:dyDescent="0.35">
      <c r="A1399" s="17">
        <v>14537710</v>
      </c>
      <c r="B1399" s="2" t="s">
        <v>1517</v>
      </c>
      <c r="C1399" s="1">
        <v>2025001</v>
      </c>
      <c r="D1399" s="1">
        <v>2000403</v>
      </c>
      <c r="E1399" s="2" t="s">
        <v>572</v>
      </c>
      <c r="F1399" s="2" t="s">
        <v>573</v>
      </c>
      <c r="G1399" s="2" t="s">
        <v>66</v>
      </c>
      <c r="H1399" s="2" t="s">
        <v>925</v>
      </c>
      <c r="I1399" s="2" t="s">
        <v>926</v>
      </c>
      <c r="J1399" s="2" t="s">
        <v>103</v>
      </c>
      <c r="K1399" s="2" t="s">
        <v>300</v>
      </c>
      <c r="L1399" s="2" t="s">
        <v>1518</v>
      </c>
      <c r="M1399" s="2" t="s">
        <v>1519</v>
      </c>
      <c r="N1399" s="2" t="s">
        <v>1520</v>
      </c>
      <c r="O1399" s="3">
        <v>1</v>
      </c>
      <c r="P1399" s="3">
        <v>19</v>
      </c>
      <c r="Q1399" s="3">
        <v>29</v>
      </c>
      <c r="R1399" s="3">
        <v>29</v>
      </c>
      <c r="S1399" s="3">
        <v>10</v>
      </c>
      <c r="T1399" s="3">
        <v>10</v>
      </c>
      <c r="U1399" s="3">
        <v>34.479999999999997</v>
      </c>
      <c r="V1399" s="2" t="s">
        <v>927</v>
      </c>
      <c r="W1399" s="2" t="s">
        <v>928</v>
      </c>
      <c r="X1399" s="2" t="s">
        <v>44</v>
      </c>
      <c r="Y1399" s="19" t="str">
        <f>VLOOKUP(G1399,'Verweis Kd-Gruppe'!$A$2:$B$8,2,FALSE)</f>
        <v>EXP</v>
      </c>
      <c r="Z1399" s="19" t="str">
        <f>VLOOKUP(J1399,'Verweis Art-Gruppe'!$A$2:$B$15,2,FALSE)</f>
        <v>Geräte</v>
      </c>
      <c r="AA1399" s="19" t="str">
        <f>VLOOKUP(W1399,'Verweis Vertreter'!$A$2:$B$24,2,FALSE)</f>
        <v>Ximena Morales</v>
      </c>
      <c r="AB1399" s="12">
        <f t="shared" si="189"/>
        <v>-1</v>
      </c>
      <c r="AC1399" s="12">
        <f t="shared" si="194"/>
        <v>19</v>
      </c>
      <c r="AD1399" s="12">
        <f t="shared" si="195"/>
        <v>29</v>
      </c>
      <c r="AE1399" s="12">
        <f t="shared" si="190"/>
        <v>-29</v>
      </c>
      <c r="AF1399" s="12">
        <f t="shared" si="191"/>
        <v>-10</v>
      </c>
      <c r="AG1399" s="12">
        <f t="shared" si="192"/>
        <v>-10</v>
      </c>
      <c r="AH1399" s="9">
        <f t="shared" si="196"/>
        <v>-0.34482758620689657</v>
      </c>
      <c r="AI1399" s="14">
        <f>VLOOKUP(E1399,'Verweis Faktor'!$A:$B,2,FALSE)</f>
        <v>-1</v>
      </c>
      <c r="AJ1399" s="14"/>
      <c r="AK1399" s="14" t="str">
        <f>IF(AL1399="Ja","Versandkosten",VLOOKUP(E1399,'Verweis Belegart'!$A$2:$B$9,2,FALSE))</f>
        <v>Hardware</v>
      </c>
      <c r="AL1399" s="14" t="str">
        <f t="shared" si="197"/>
        <v>Nein</v>
      </c>
      <c r="AM1399" s="14" t="str">
        <f t="shared" si="193"/>
        <v>Negativ</v>
      </c>
    </row>
    <row r="1400" spans="1:39" ht="17.25" customHeight="1" x14ac:dyDescent="0.35">
      <c r="A1400" s="17">
        <v>14572034</v>
      </c>
      <c r="B1400" s="2" t="s">
        <v>1517</v>
      </c>
      <c r="C1400" s="1">
        <v>2025001</v>
      </c>
      <c r="D1400" s="1">
        <v>2000404</v>
      </c>
      <c r="E1400" s="2" t="s">
        <v>34</v>
      </c>
      <c r="F1400" s="2" t="s">
        <v>182</v>
      </c>
      <c r="G1400" s="2" t="s">
        <v>66</v>
      </c>
      <c r="H1400" s="2" t="s">
        <v>1077</v>
      </c>
      <c r="I1400" s="2" t="s">
        <v>1078</v>
      </c>
      <c r="J1400" s="2" t="s">
        <v>103</v>
      </c>
      <c r="K1400" s="2" t="s">
        <v>28</v>
      </c>
      <c r="L1400" s="2" t="s">
        <v>205</v>
      </c>
      <c r="M1400" s="2" t="s">
        <v>206</v>
      </c>
      <c r="N1400" s="2" t="s">
        <v>207</v>
      </c>
      <c r="O1400" s="3">
        <v>10</v>
      </c>
      <c r="P1400" s="3">
        <v>112.0598</v>
      </c>
      <c r="Q1400" s="3">
        <v>120</v>
      </c>
      <c r="R1400" s="3">
        <v>1200</v>
      </c>
      <c r="S1400" s="3">
        <v>7.9401999999999999</v>
      </c>
      <c r="T1400" s="3">
        <v>79.400000000000006</v>
      </c>
      <c r="U1400" s="3">
        <v>6.61</v>
      </c>
      <c r="V1400" s="2" t="s">
        <v>145</v>
      </c>
      <c r="W1400" s="2" t="s">
        <v>146</v>
      </c>
      <c r="X1400" s="2" t="s">
        <v>72</v>
      </c>
      <c r="Y1400" s="19" t="str">
        <f>VLOOKUP(G1400,'Verweis Kd-Gruppe'!$A$2:$B$8,2,FALSE)</f>
        <v>EXP</v>
      </c>
      <c r="Z1400" s="19" t="str">
        <f>VLOOKUP(J1400,'Verweis Art-Gruppe'!$A$2:$B$15,2,FALSE)</f>
        <v>Geräte</v>
      </c>
      <c r="AA1400" s="19" t="str">
        <f>VLOOKUP(W1400,'Verweis Vertreter'!$A$2:$B$24,2,FALSE)</f>
        <v>Muhsin Yortanli</v>
      </c>
      <c r="AB1400" s="12">
        <f t="shared" si="189"/>
        <v>10</v>
      </c>
      <c r="AC1400" s="12">
        <f t="shared" si="194"/>
        <v>112.0598</v>
      </c>
      <c r="AD1400" s="12">
        <f t="shared" si="195"/>
        <v>120</v>
      </c>
      <c r="AE1400" s="12">
        <f t="shared" si="190"/>
        <v>1200</v>
      </c>
      <c r="AF1400" s="12">
        <f t="shared" si="191"/>
        <v>7.9401999999999999</v>
      </c>
      <c r="AG1400" s="12">
        <f t="shared" si="192"/>
        <v>79.400000000000006</v>
      </c>
      <c r="AH1400" s="9">
        <f t="shared" si="196"/>
        <v>6.6166666666666665E-2</v>
      </c>
      <c r="AI1400" s="14">
        <f>VLOOKUP(E1400,'Verweis Faktor'!$A:$B,2,FALSE)</f>
        <v>1</v>
      </c>
      <c r="AJ1400" s="14"/>
      <c r="AK1400" s="14" t="str">
        <f>IF(AL1400="Ja","Versandkosten",VLOOKUP(E1400,'Verweis Belegart'!$A$2:$B$9,2,FALSE))</f>
        <v>Hardware</v>
      </c>
      <c r="AL1400" s="14" t="str">
        <f t="shared" si="197"/>
        <v>Nein</v>
      </c>
      <c r="AM1400" s="14" t="str">
        <f t="shared" si="193"/>
        <v>Positiv</v>
      </c>
    </row>
    <row r="1401" spans="1:39" ht="17.25" customHeight="1" x14ac:dyDescent="0.35">
      <c r="A1401" s="17">
        <v>14572034</v>
      </c>
      <c r="B1401" s="2" t="s">
        <v>1517</v>
      </c>
      <c r="C1401" s="1">
        <v>2025001</v>
      </c>
      <c r="D1401" s="1">
        <v>2000404</v>
      </c>
      <c r="E1401" s="2" t="s">
        <v>34</v>
      </c>
      <c r="F1401" s="2" t="s">
        <v>182</v>
      </c>
      <c r="G1401" s="2" t="s">
        <v>66</v>
      </c>
      <c r="H1401" s="2" t="s">
        <v>1077</v>
      </c>
      <c r="I1401" s="2" t="s">
        <v>1078</v>
      </c>
      <c r="J1401" s="2" t="s">
        <v>103</v>
      </c>
      <c r="K1401" s="2" t="s">
        <v>45</v>
      </c>
      <c r="L1401" s="2" t="s">
        <v>1094</v>
      </c>
      <c r="M1401" s="2" t="s">
        <v>1095</v>
      </c>
      <c r="N1401" s="2" t="s">
        <v>1096</v>
      </c>
      <c r="O1401" s="3">
        <v>3</v>
      </c>
      <c r="P1401" s="3">
        <v>310.17649999999998</v>
      </c>
      <c r="Q1401" s="3">
        <v>312</v>
      </c>
      <c r="R1401" s="3">
        <v>936</v>
      </c>
      <c r="S1401" s="3">
        <v>1.8234999999999999</v>
      </c>
      <c r="T1401" s="3">
        <v>5.47</v>
      </c>
      <c r="U1401" s="3">
        <v>0.57999999999999996</v>
      </c>
      <c r="V1401" s="2" t="s">
        <v>145</v>
      </c>
      <c r="W1401" s="2" t="s">
        <v>146</v>
      </c>
      <c r="X1401" s="2" t="s">
        <v>72</v>
      </c>
      <c r="Y1401" s="19" t="str">
        <f>VLOOKUP(G1401,'Verweis Kd-Gruppe'!$A$2:$B$8,2,FALSE)</f>
        <v>EXP</v>
      </c>
      <c r="Z1401" s="19" t="str">
        <f>VLOOKUP(J1401,'Verweis Art-Gruppe'!$A$2:$B$15,2,FALSE)</f>
        <v>Geräte</v>
      </c>
      <c r="AA1401" s="19" t="str">
        <f>VLOOKUP(W1401,'Verweis Vertreter'!$A$2:$B$24,2,FALSE)</f>
        <v>Muhsin Yortanli</v>
      </c>
      <c r="AB1401" s="12">
        <f t="shared" si="189"/>
        <v>3</v>
      </c>
      <c r="AC1401" s="12">
        <f t="shared" si="194"/>
        <v>310.17649999999998</v>
      </c>
      <c r="AD1401" s="12">
        <f t="shared" si="195"/>
        <v>312</v>
      </c>
      <c r="AE1401" s="12">
        <f t="shared" si="190"/>
        <v>936</v>
      </c>
      <c r="AF1401" s="12">
        <f t="shared" si="191"/>
        <v>1.8234999999999999</v>
      </c>
      <c r="AG1401" s="12">
        <f t="shared" si="192"/>
        <v>5.47</v>
      </c>
      <c r="AH1401" s="9">
        <f t="shared" si="196"/>
        <v>5.8440170940170936E-3</v>
      </c>
      <c r="AI1401" s="14">
        <f>VLOOKUP(E1401,'Verweis Faktor'!$A:$B,2,FALSE)</f>
        <v>1</v>
      </c>
      <c r="AJ1401" s="14"/>
      <c r="AK1401" s="14" t="str">
        <f>IF(AL1401="Ja","Versandkosten",VLOOKUP(E1401,'Verweis Belegart'!$A$2:$B$9,2,FALSE))</f>
        <v>Hardware</v>
      </c>
      <c r="AL1401" s="14" t="str">
        <f t="shared" si="197"/>
        <v>Nein</v>
      </c>
      <c r="AM1401" s="14" t="str">
        <f t="shared" si="193"/>
        <v>Positiv</v>
      </c>
    </row>
    <row r="1402" spans="1:39" ht="17.25" customHeight="1" x14ac:dyDescent="0.35">
      <c r="A1402" s="17">
        <v>14572034</v>
      </c>
      <c r="B1402" s="2" t="s">
        <v>1517</v>
      </c>
      <c r="C1402" s="1">
        <v>2025001</v>
      </c>
      <c r="D1402" s="1">
        <v>2000404</v>
      </c>
      <c r="E1402" s="2" t="s">
        <v>34</v>
      </c>
      <c r="F1402" s="2" t="s">
        <v>182</v>
      </c>
      <c r="G1402" s="2" t="s">
        <v>66</v>
      </c>
      <c r="H1402" s="2" t="s">
        <v>1077</v>
      </c>
      <c r="I1402" s="2" t="s">
        <v>1078</v>
      </c>
      <c r="J1402" s="2" t="s">
        <v>103</v>
      </c>
      <c r="K1402" s="2" t="s">
        <v>49</v>
      </c>
      <c r="L1402" s="2" t="s">
        <v>818</v>
      </c>
      <c r="M1402" s="2" t="s">
        <v>819</v>
      </c>
      <c r="N1402" s="2" t="s">
        <v>164</v>
      </c>
      <c r="O1402" s="3">
        <v>5</v>
      </c>
      <c r="P1402" s="3">
        <v>273.26979999999998</v>
      </c>
      <c r="Q1402" s="3">
        <v>277</v>
      </c>
      <c r="R1402" s="3">
        <v>1385</v>
      </c>
      <c r="S1402" s="3">
        <v>3.7302</v>
      </c>
      <c r="T1402" s="3">
        <v>18.649999999999999</v>
      </c>
      <c r="U1402" s="3">
        <v>1.34</v>
      </c>
      <c r="V1402" s="2" t="s">
        <v>145</v>
      </c>
      <c r="W1402" s="2" t="s">
        <v>146</v>
      </c>
      <c r="X1402" s="2" t="s">
        <v>72</v>
      </c>
      <c r="Y1402" s="19" t="str">
        <f>VLOOKUP(G1402,'Verweis Kd-Gruppe'!$A$2:$B$8,2,FALSE)</f>
        <v>EXP</v>
      </c>
      <c r="Z1402" s="19" t="str">
        <f>VLOOKUP(J1402,'Verweis Art-Gruppe'!$A$2:$B$15,2,FALSE)</f>
        <v>Geräte</v>
      </c>
      <c r="AA1402" s="19" t="str">
        <f>VLOOKUP(W1402,'Verweis Vertreter'!$A$2:$B$24,2,FALSE)</f>
        <v>Muhsin Yortanli</v>
      </c>
      <c r="AB1402" s="12">
        <f t="shared" si="189"/>
        <v>5</v>
      </c>
      <c r="AC1402" s="12">
        <f t="shared" si="194"/>
        <v>273.26979999999998</v>
      </c>
      <c r="AD1402" s="12">
        <f t="shared" si="195"/>
        <v>277</v>
      </c>
      <c r="AE1402" s="12">
        <f t="shared" si="190"/>
        <v>1385</v>
      </c>
      <c r="AF1402" s="12">
        <f t="shared" si="191"/>
        <v>3.7302</v>
      </c>
      <c r="AG1402" s="12">
        <f t="shared" si="192"/>
        <v>18.649999999999999</v>
      </c>
      <c r="AH1402" s="9">
        <f t="shared" si="196"/>
        <v>1.3465703971119132E-2</v>
      </c>
      <c r="AI1402" s="14">
        <f>VLOOKUP(E1402,'Verweis Faktor'!$A:$B,2,FALSE)</f>
        <v>1</v>
      </c>
      <c r="AJ1402" s="14"/>
      <c r="AK1402" s="14" t="str">
        <f>IF(AL1402="Ja","Versandkosten",VLOOKUP(E1402,'Verweis Belegart'!$A$2:$B$9,2,FALSE))</f>
        <v>Hardware</v>
      </c>
      <c r="AL1402" s="14" t="str">
        <f t="shared" si="197"/>
        <v>Nein</v>
      </c>
      <c r="AM1402" s="14" t="str">
        <f t="shared" si="193"/>
        <v>Positiv</v>
      </c>
    </row>
    <row r="1403" spans="1:39" ht="17.25" customHeight="1" x14ac:dyDescent="0.35">
      <c r="A1403" s="17">
        <v>14572034</v>
      </c>
      <c r="B1403" s="2" t="s">
        <v>1517</v>
      </c>
      <c r="C1403" s="1">
        <v>2025001</v>
      </c>
      <c r="D1403" s="1">
        <v>2000404</v>
      </c>
      <c r="E1403" s="2" t="s">
        <v>34</v>
      </c>
      <c r="F1403" s="2" t="s">
        <v>182</v>
      </c>
      <c r="G1403" s="2" t="s">
        <v>66</v>
      </c>
      <c r="H1403" s="2" t="s">
        <v>1077</v>
      </c>
      <c r="I1403" s="2" t="s">
        <v>1078</v>
      </c>
      <c r="J1403" s="2" t="s">
        <v>103</v>
      </c>
      <c r="K1403" s="2" t="s">
        <v>79</v>
      </c>
      <c r="L1403" s="2" t="s">
        <v>188</v>
      </c>
      <c r="M1403" s="2" t="s">
        <v>189</v>
      </c>
      <c r="N1403" s="2" t="s">
        <v>136</v>
      </c>
      <c r="O1403" s="3">
        <v>5</v>
      </c>
      <c r="P1403" s="3">
        <v>189</v>
      </c>
      <c r="Q1403" s="3">
        <v>197</v>
      </c>
      <c r="R1403" s="3">
        <v>985</v>
      </c>
      <c r="S1403" s="3">
        <v>8</v>
      </c>
      <c r="T1403" s="3">
        <v>40</v>
      </c>
      <c r="U1403" s="3">
        <v>4.0599999999999996</v>
      </c>
      <c r="V1403" s="2" t="s">
        <v>145</v>
      </c>
      <c r="W1403" s="2" t="s">
        <v>146</v>
      </c>
      <c r="X1403" s="2" t="s">
        <v>72</v>
      </c>
      <c r="Y1403" s="19" t="str">
        <f>VLOOKUP(G1403,'Verweis Kd-Gruppe'!$A$2:$B$8,2,FALSE)</f>
        <v>EXP</v>
      </c>
      <c r="Z1403" s="19" t="str">
        <f>VLOOKUP(J1403,'Verweis Art-Gruppe'!$A$2:$B$15,2,FALSE)</f>
        <v>Geräte</v>
      </c>
      <c r="AA1403" s="19" t="str">
        <f>VLOOKUP(W1403,'Verweis Vertreter'!$A$2:$B$24,2,FALSE)</f>
        <v>Muhsin Yortanli</v>
      </c>
      <c r="AB1403" s="12">
        <f t="shared" si="189"/>
        <v>5</v>
      </c>
      <c r="AC1403" s="12">
        <f t="shared" si="194"/>
        <v>189</v>
      </c>
      <c r="AD1403" s="12">
        <f t="shared" si="195"/>
        <v>197</v>
      </c>
      <c r="AE1403" s="12">
        <f t="shared" si="190"/>
        <v>985</v>
      </c>
      <c r="AF1403" s="12">
        <f t="shared" si="191"/>
        <v>8</v>
      </c>
      <c r="AG1403" s="12">
        <f t="shared" si="192"/>
        <v>40</v>
      </c>
      <c r="AH1403" s="9">
        <f t="shared" si="196"/>
        <v>4.060913705583756E-2</v>
      </c>
      <c r="AI1403" s="14">
        <f>VLOOKUP(E1403,'Verweis Faktor'!$A:$B,2,FALSE)</f>
        <v>1</v>
      </c>
      <c r="AJ1403" s="14"/>
      <c r="AK1403" s="14" t="str">
        <f>IF(AL1403="Ja","Versandkosten",VLOOKUP(E1403,'Verweis Belegart'!$A$2:$B$9,2,FALSE))</f>
        <v>Hardware</v>
      </c>
      <c r="AL1403" s="14" t="str">
        <f t="shared" si="197"/>
        <v>Nein</v>
      </c>
      <c r="AM1403" s="14" t="str">
        <f t="shared" si="193"/>
        <v>Positiv</v>
      </c>
    </row>
    <row r="1404" spans="1:39" ht="17.25" customHeight="1" x14ac:dyDescent="0.35">
      <c r="A1404" s="17">
        <v>14572263</v>
      </c>
      <c r="B1404" s="2" t="s">
        <v>1517</v>
      </c>
      <c r="C1404" s="1">
        <v>2025001</v>
      </c>
      <c r="D1404" s="1">
        <v>2000405</v>
      </c>
      <c r="E1404" s="2" t="s">
        <v>34</v>
      </c>
      <c r="F1404" s="2" t="s">
        <v>182</v>
      </c>
      <c r="G1404" s="2" t="s">
        <v>25</v>
      </c>
      <c r="H1404" s="2" t="s">
        <v>1002</v>
      </c>
      <c r="I1404" s="2" t="s">
        <v>1003</v>
      </c>
      <c r="J1404" s="2" t="s">
        <v>103</v>
      </c>
      <c r="K1404" s="2" t="s">
        <v>28</v>
      </c>
      <c r="L1404" s="2" t="s">
        <v>1521</v>
      </c>
      <c r="M1404" s="2" t="s">
        <v>1522</v>
      </c>
      <c r="N1404" s="2" t="s">
        <v>344</v>
      </c>
      <c r="O1404" s="3">
        <v>1</v>
      </c>
      <c r="P1404" s="3">
        <v>981.91179999999997</v>
      </c>
      <c r="Q1404" s="3">
        <v>999</v>
      </c>
      <c r="R1404" s="3">
        <v>999</v>
      </c>
      <c r="S1404" s="3">
        <v>17.088200000000001</v>
      </c>
      <c r="T1404" s="3">
        <v>17.09</v>
      </c>
      <c r="U1404" s="3">
        <v>1.71</v>
      </c>
      <c r="V1404" s="2" t="s">
        <v>413</v>
      </c>
      <c r="W1404" s="2" t="s">
        <v>414</v>
      </c>
      <c r="X1404" s="2" t="s">
        <v>699</v>
      </c>
      <c r="Y1404" s="19" t="str">
        <f>VLOOKUP(G1404,'Verweis Kd-Gruppe'!$A$2:$B$8,2,FALSE)</f>
        <v>FHK</v>
      </c>
      <c r="Z1404" s="19" t="str">
        <f>VLOOKUP(J1404,'Verweis Art-Gruppe'!$A$2:$B$15,2,FALSE)</f>
        <v>Geräte</v>
      </c>
      <c r="AA1404" s="19" t="str">
        <f>VLOOKUP(W1404,'Verweis Vertreter'!$A$2:$B$24,2,FALSE)</f>
        <v>Zentrale</v>
      </c>
      <c r="AB1404" s="12">
        <f t="shared" si="189"/>
        <v>1</v>
      </c>
      <c r="AC1404" s="12">
        <f t="shared" si="194"/>
        <v>981.91179999999997</v>
      </c>
      <c r="AD1404" s="12">
        <f t="shared" si="195"/>
        <v>999</v>
      </c>
      <c r="AE1404" s="12">
        <f t="shared" si="190"/>
        <v>999</v>
      </c>
      <c r="AF1404" s="12">
        <f t="shared" si="191"/>
        <v>17.088200000000001</v>
      </c>
      <c r="AG1404" s="12">
        <f t="shared" si="192"/>
        <v>17.09</v>
      </c>
      <c r="AH1404" s="9">
        <f t="shared" si="196"/>
        <v>1.7107107107107108E-2</v>
      </c>
      <c r="AI1404" s="14">
        <f>VLOOKUP(E1404,'Verweis Faktor'!$A:$B,2,FALSE)</f>
        <v>1</v>
      </c>
      <c r="AJ1404" s="14"/>
      <c r="AK1404" s="14" t="str">
        <f>IF(AL1404="Ja","Versandkosten",VLOOKUP(E1404,'Verweis Belegart'!$A$2:$B$9,2,FALSE))</f>
        <v>Hardware</v>
      </c>
      <c r="AL1404" s="14" t="str">
        <f t="shared" si="197"/>
        <v>Nein</v>
      </c>
      <c r="AM1404" s="14" t="str">
        <f t="shared" si="193"/>
        <v>Positiv</v>
      </c>
    </row>
    <row r="1405" spans="1:39" ht="17.25" customHeight="1" x14ac:dyDescent="0.35">
      <c r="A1405" s="17">
        <v>14572292</v>
      </c>
      <c r="B1405" s="2" t="s">
        <v>1517</v>
      </c>
      <c r="C1405" s="1">
        <v>2025001</v>
      </c>
      <c r="D1405" s="1">
        <v>2000406</v>
      </c>
      <c r="E1405" s="2" t="s">
        <v>34</v>
      </c>
      <c r="F1405" s="2" t="s">
        <v>182</v>
      </c>
      <c r="G1405" s="2" t="s">
        <v>25</v>
      </c>
      <c r="H1405" s="2" t="s">
        <v>729</v>
      </c>
      <c r="I1405" s="2" t="s">
        <v>730</v>
      </c>
      <c r="J1405" s="2" t="s">
        <v>103</v>
      </c>
      <c r="K1405" s="2" t="s">
        <v>28</v>
      </c>
      <c r="L1405" s="2" t="s">
        <v>1303</v>
      </c>
      <c r="M1405" s="2" t="s">
        <v>1304</v>
      </c>
      <c r="N1405" s="2" t="s">
        <v>274</v>
      </c>
      <c r="O1405" s="3">
        <v>1</v>
      </c>
      <c r="P1405" s="3">
        <v>1088.1931999999999</v>
      </c>
      <c r="Q1405" s="3">
        <v>1125</v>
      </c>
      <c r="R1405" s="3">
        <v>1125</v>
      </c>
      <c r="S1405" s="3">
        <v>36.806800000000003</v>
      </c>
      <c r="T1405" s="3">
        <v>36.81</v>
      </c>
      <c r="U1405" s="3">
        <v>3.27</v>
      </c>
      <c r="V1405" s="2" t="s">
        <v>697</v>
      </c>
      <c r="W1405" s="2" t="s">
        <v>698</v>
      </c>
      <c r="X1405" s="2" t="s">
        <v>699</v>
      </c>
      <c r="Y1405" s="19" t="str">
        <f>VLOOKUP(G1405,'Verweis Kd-Gruppe'!$A$2:$B$8,2,FALSE)</f>
        <v>FHK</v>
      </c>
      <c r="Z1405" s="19" t="str">
        <f>VLOOKUP(J1405,'Verweis Art-Gruppe'!$A$2:$B$15,2,FALSE)</f>
        <v>Geräte</v>
      </c>
      <c r="AA1405" s="19" t="str">
        <f>VLOOKUP(W1405,'Verweis Vertreter'!$A$2:$B$24,2,FALSE)</f>
        <v>Zentrale</v>
      </c>
      <c r="AB1405" s="12">
        <f t="shared" si="189"/>
        <v>1</v>
      </c>
      <c r="AC1405" s="12">
        <f t="shared" si="194"/>
        <v>1088.1931999999999</v>
      </c>
      <c r="AD1405" s="12">
        <f t="shared" si="195"/>
        <v>1125</v>
      </c>
      <c r="AE1405" s="12">
        <f t="shared" si="190"/>
        <v>1125</v>
      </c>
      <c r="AF1405" s="12">
        <f t="shared" si="191"/>
        <v>36.806800000000003</v>
      </c>
      <c r="AG1405" s="12">
        <f t="shared" si="192"/>
        <v>36.81</v>
      </c>
      <c r="AH1405" s="9">
        <f t="shared" si="196"/>
        <v>3.2719999999999999E-2</v>
      </c>
      <c r="AI1405" s="14">
        <f>VLOOKUP(E1405,'Verweis Faktor'!$A:$B,2,FALSE)</f>
        <v>1</v>
      </c>
      <c r="AJ1405" s="14"/>
      <c r="AK1405" s="14" t="str">
        <f>IF(AL1405="Ja","Versandkosten",VLOOKUP(E1405,'Verweis Belegart'!$A$2:$B$9,2,FALSE))</f>
        <v>Hardware</v>
      </c>
      <c r="AL1405" s="14" t="str">
        <f t="shared" si="197"/>
        <v>Nein</v>
      </c>
      <c r="AM1405" s="14" t="str">
        <f t="shared" si="193"/>
        <v>Positiv</v>
      </c>
    </row>
    <row r="1406" spans="1:39" ht="17.25" customHeight="1" x14ac:dyDescent="0.35">
      <c r="A1406" s="17">
        <v>14572078</v>
      </c>
      <c r="B1406" s="2" t="s">
        <v>1517</v>
      </c>
      <c r="C1406" s="1">
        <v>2025001</v>
      </c>
      <c r="D1406" s="1">
        <v>2000407</v>
      </c>
      <c r="E1406" s="2" t="s">
        <v>34</v>
      </c>
      <c r="F1406" s="2" t="s">
        <v>182</v>
      </c>
      <c r="G1406" s="2" t="s">
        <v>25</v>
      </c>
      <c r="H1406" s="2" t="s">
        <v>1523</v>
      </c>
      <c r="I1406" s="2" t="s">
        <v>1524</v>
      </c>
      <c r="J1406" s="2" t="s">
        <v>1230</v>
      </c>
      <c r="K1406" s="2" t="s">
        <v>28</v>
      </c>
      <c r="L1406" s="2" t="s">
        <v>1525</v>
      </c>
      <c r="M1406" s="2" t="s">
        <v>1526</v>
      </c>
      <c r="N1406" s="2"/>
      <c r="O1406" s="3">
        <v>20</v>
      </c>
      <c r="P1406" s="3">
        <v>4.5</v>
      </c>
      <c r="Q1406" s="3">
        <v>4.9000000000000004</v>
      </c>
      <c r="R1406" s="3">
        <v>98</v>
      </c>
      <c r="S1406" s="3">
        <v>0.4</v>
      </c>
      <c r="T1406" s="3">
        <v>8</v>
      </c>
      <c r="U1406" s="3">
        <v>8.16</v>
      </c>
      <c r="V1406" s="2" t="s">
        <v>1527</v>
      </c>
      <c r="W1406" s="2" t="s">
        <v>1528</v>
      </c>
      <c r="X1406" s="2" t="s">
        <v>197</v>
      </c>
      <c r="Y1406" s="19" t="str">
        <f>VLOOKUP(G1406,'Verweis Kd-Gruppe'!$A$2:$B$8,2,FALSE)</f>
        <v>FHK</v>
      </c>
      <c r="Z1406" s="19" t="str">
        <f>VLOOKUP(J1406,'Verweis Art-Gruppe'!$A$2:$B$15,2,FALSE)</f>
        <v>Prepaid</v>
      </c>
      <c r="AA1406" s="19" t="str">
        <f>VLOOKUP(W1406,'Verweis Vertreter'!$A$2:$B$24,2,FALSE)</f>
        <v>Alexander Haas</v>
      </c>
      <c r="AB1406" s="12">
        <f t="shared" si="189"/>
        <v>20</v>
      </c>
      <c r="AC1406" s="12">
        <f t="shared" si="194"/>
        <v>4.5</v>
      </c>
      <c r="AD1406" s="12">
        <f t="shared" si="195"/>
        <v>4.9000000000000004</v>
      </c>
      <c r="AE1406" s="12">
        <f t="shared" si="190"/>
        <v>98</v>
      </c>
      <c r="AF1406" s="12">
        <f t="shared" si="191"/>
        <v>0.4</v>
      </c>
      <c r="AG1406" s="12">
        <f t="shared" si="192"/>
        <v>8</v>
      </c>
      <c r="AH1406" s="9">
        <f t="shared" si="196"/>
        <v>8.1632653061224483E-2</v>
      </c>
      <c r="AI1406" s="14">
        <f>VLOOKUP(E1406,'Verweis Faktor'!$A:$B,2,FALSE)</f>
        <v>1</v>
      </c>
      <c r="AJ1406" s="14"/>
      <c r="AK1406" s="14" t="str">
        <f>IF(AL1406="Ja","Versandkosten",VLOOKUP(E1406,'Verweis Belegart'!$A$2:$B$9,2,FALSE))</f>
        <v>Hardware</v>
      </c>
      <c r="AL1406" s="14" t="str">
        <f t="shared" si="197"/>
        <v>Nein</v>
      </c>
      <c r="AM1406" s="14" t="str">
        <f t="shared" si="193"/>
        <v>Positiv</v>
      </c>
    </row>
    <row r="1407" spans="1:39" ht="17.25" customHeight="1" x14ac:dyDescent="0.35">
      <c r="A1407" s="17">
        <v>14572078</v>
      </c>
      <c r="B1407" s="2" t="s">
        <v>1517</v>
      </c>
      <c r="C1407" s="1">
        <v>2025001</v>
      </c>
      <c r="D1407" s="1">
        <v>2000407</v>
      </c>
      <c r="E1407" s="2" t="s">
        <v>34</v>
      </c>
      <c r="F1407" s="2" t="s">
        <v>182</v>
      </c>
      <c r="G1407" s="2" t="s">
        <v>25</v>
      </c>
      <c r="H1407" s="2" t="s">
        <v>1523</v>
      </c>
      <c r="I1407" s="2" t="s">
        <v>1524</v>
      </c>
      <c r="J1407" s="2" t="s">
        <v>103</v>
      </c>
      <c r="K1407" s="2" t="s">
        <v>45</v>
      </c>
      <c r="L1407" s="2" t="s">
        <v>479</v>
      </c>
      <c r="M1407" s="2" t="s">
        <v>480</v>
      </c>
      <c r="N1407" s="2" t="s">
        <v>481</v>
      </c>
      <c r="O1407" s="3">
        <v>3</v>
      </c>
      <c r="P1407" s="3">
        <v>116.04640000000001</v>
      </c>
      <c r="Q1407" s="3">
        <v>129</v>
      </c>
      <c r="R1407" s="3">
        <v>387</v>
      </c>
      <c r="S1407" s="3">
        <v>12.9536</v>
      </c>
      <c r="T1407" s="3">
        <v>38.86</v>
      </c>
      <c r="U1407" s="3">
        <v>10.039999999999999</v>
      </c>
      <c r="V1407" s="2" t="s">
        <v>1527</v>
      </c>
      <c r="W1407" s="2" t="s">
        <v>1528</v>
      </c>
      <c r="X1407" s="2" t="s">
        <v>197</v>
      </c>
      <c r="Y1407" s="19" t="str">
        <f>VLOOKUP(G1407,'Verweis Kd-Gruppe'!$A$2:$B$8,2,FALSE)</f>
        <v>FHK</v>
      </c>
      <c r="Z1407" s="19" t="str">
        <f>VLOOKUP(J1407,'Verweis Art-Gruppe'!$A$2:$B$15,2,FALSE)</f>
        <v>Geräte</v>
      </c>
      <c r="AA1407" s="19" t="str">
        <f>VLOOKUP(W1407,'Verweis Vertreter'!$A$2:$B$24,2,FALSE)</f>
        <v>Alexander Haas</v>
      </c>
      <c r="AB1407" s="12">
        <f t="shared" si="189"/>
        <v>3</v>
      </c>
      <c r="AC1407" s="12">
        <f t="shared" si="194"/>
        <v>116.04640000000001</v>
      </c>
      <c r="AD1407" s="12">
        <f t="shared" si="195"/>
        <v>129</v>
      </c>
      <c r="AE1407" s="12">
        <f t="shared" si="190"/>
        <v>387</v>
      </c>
      <c r="AF1407" s="12">
        <f t="shared" si="191"/>
        <v>12.9536</v>
      </c>
      <c r="AG1407" s="12">
        <f t="shared" si="192"/>
        <v>38.86</v>
      </c>
      <c r="AH1407" s="9">
        <f t="shared" si="196"/>
        <v>0.10041343669250646</v>
      </c>
      <c r="AI1407" s="14">
        <f>VLOOKUP(E1407,'Verweis Faktor'!$A:$B,2,FALSE)</f>
        <v>1</v>
      </c>
      <c r="AJ1407" s="14"/>
      <c r="AK1407" s="14" t="str">
        <f>IF(AL1407="Ja","Versandkosten",VLOOKUP(E1407,'Verweis Belegart'!$A$2:$B$9,2,FALSE))</f>
        <v>Hardware</v>
      </c>
      <c r="AL1407" s="14" t="str">
        <f t="shared" si="197"/>
        <v>Nein</v>
      </c>
      <c r="AM1407" s="14" t="str">
        <f t="shared" si="193"/>
        <v>Positiv</v>
      </c>
    </row>
    <row r="1408" spans="1:39" ht="17.25" customHeight="1" x14ac:dyDescent="0.35">
      <c r="A1408" s="17">
        <v>14572078</v>
      </c>
      <c r="B1408" s="2" t="s">
        <v>1517</v>
      </c>
      <c r="C1408" s="1">
        <v>2025001</v>
      </c>
      <c r="D1408" s="1">
        <v>2000407</v>
      </c>
      <c r="E1408" s="2" t="s">
        <v>34</v>
      </c>
      <c r="F1408" s="2" t="s">
        <v>182</v>
      </c>
      <c r="G1408" s="2" t="s">
        <v>25</v>
      </c>
      <c r="H1408" s="2" t="s">
        <v>1523</v>
      </c>
      <c r="I1408" s="2" t="s">
        <v>1524</v>
      </c>
      <c r="J1408" s="2" t="s">
        <v>304</v>
      </c>
      <c r="K1408" s="2" t="s">
        <v>49</v>
      </c>
      <c r="L1408" s="2" t="s">
        <v>1529</v>
      </c>
      <c r="M1408" s="2" t="s">
        <v>1530</v>
      </c>
      <c r="N1408" s="2" t="s">
        <v>1531</v>
      </c>
      <c r="O1408" s="3">
        <v>20</v>
      </c>
      <c r="P1408" s="3">
        <v>52.86</v>
      </c>
      <c r="Q1408" s="3">
        <v>59.99</v>
      </c>
      <c r="R1408" s="3">
        <v>1199.8</v>
      </c>
      <c r="S1408" s="3">
        <v>7.13</v>
      </c>
      <c r="T1408" s="3">
        <v>142.6</v>
      </c>
      <c r="U1408" s="3">
        <v>11.88</v>
      </c>
      <c r="V1408" s="2" t="s">
        <v>1527</v>
      </c>
      <c r="W1408" s="2" t="s">
        <v>1528</v>
      </c>
      <c r="X1408" s="2" t="s">
        <v>197</v>
      </c>
      <c r="Y1408" s="19" t="str">
        <f>VLOOKUP(G1408,'Verweis Kd-Gruppe'!$A$2:$B$8,2,FALSE)</f>
        <v>FHK</v>
      </c>
      <c r="Z1408" s="19" t="str">
        <f>VLOOKUP(J1408,'Verweis Art-Gruppe'!$A$2:$B$15,2,FALSE)</f>
        <v>Zubehör</v>
      </c>
      <c r="AA1408" s="19" t="str">
        <f>VLOOKUP(W1408,'Verweis Vertreter'!$A$2:$B$24,2,FALSE)</f>
        <v>Alexander Haas</v>
      </c>
      <c r="AB1408" s="12">
        <f t="shared" si="189"/>
        <v>20</v>
      </c>
      <c r="AC1408" s="12">
        <f t="shared" si="194"/>
        <v>52.86</v>
      </c>
      <c r="AD1408" s="12">
        <f t="shared" si="195"/>
        <v>59.99</v>
      </c>
      <c r="AE1408" s="12">
        <f t="shared" si="190"/>
        <v>1199.8</v>
      </c>
      <c r="AF1408" s="12">
        <f t="shared" si="191"/>
        <v>7.13</v>
      </c>
      <c r="AG1408" s="12">
        <f t="shared" si="192"/>
        <v>142.6</v>
      </c>
      <c r="AH1408" s="9">
        <f t="shared" si="196"/>
        <v>0.11885314219036507</v>
      </c>
      <c r="AI1408" s="14">
        <f>VLOOKUP(E1408,'Verweis Faktor'!$A:$B,2,FALSE)</f>
        <v>1</v>
      </c>
      <c r="AJ1408" s="14"/>
      <c r="AK1408" s="14" t="str">
        <f>IF(AL1408="Ja","Versandkosten",VLOOKUP(E1408,'Verweis Belegart'!$A$2:$B$9,2,FALSE))</f>
        <v>Hardware</v>
      </c>
      <c r="AL1408" s="14" t="str">
        <f t="shared" si="197"/>
        <v>Nein</v>
      </c>
      <c r="AM1408" s="14" t="str">
        <f t="shared" si="193"/>
        <v>Positiv</v>
      </c>
    </row>
    <row r="1409" spans="1:39" ht="17.25" customHeight="1" x14ac:dyDescent="0.35">
      <c r="A1409" s="17">
        <v>14572073</v>
      </c>
      <c r="B1409" s="2" t="s">
        <v>1517</v>
      </c>
      <c r="C1409" s="1">
        <v>2025001</v>
      </c>
      <c r="D1409" s="1">
        <v>2000408</v>
      </c>
      <c r="E1409" s="2" t="s">
        <v>34</v>
      </c>
      <c r="F1409" s="2" t="s">
        <v>53</v>
      </c>
      <c r="G1409" s="2" t="s">
        <v>36</v>
      </c>
      <c r="H1409" s="2" t="s">
        <v>1118</v>
      </c>
      <c r="I1409" s="2" t="s">
        <v>1119</v>
      </c>
      <c r="J1409" s="2" t="s">
        <v>103</v>
      </c>
      <c r="K1409" s="2" t="s">
        <v>28</v>
      </c>
      <c r="L1409" s="2" t="s">
        <v>1094</v>
      </c>
      <c r="M1409" s="2" t="s">
        <v>1095</v>
      </c>
      <c r="N1409" s="2" t="s">
        <v>1096</v>
      </c>
      <c r="O1409" s="3">
        <v>5</v>
      </c>
      <c r="P1409" s="3">
        <v>310.17649999999998</v>
      </c>
      <c r="Q1409" s="3">
        <v>319</v>
      </c>
      <c r="R1409" s="3">
        <v>1595</v>
      </c>
      <c r="S1409" s="3">
        <v>8.8234999999999992</v>
      </c>
      <c r="T1409" s="3">
        <v>44.12</v>
      </c>
      <c r="U1409" s="3">
        <v>2.76</v>
      </c>
      <c r="V1409" s="2" t="s">
        <v>145</v>
      </c>
      <c r="W1409" s="2" t="s">
        <v>146</v>
      </c>
      <c r="X1409" s="2" t="s">
        <v>702</v>
      </c>
      <c r="Y1409" s="19" t="str">
        <f>VLOOKUP(G1409,'Verweis Kd-Gruppe'!$A$2:$B$8,2,FALSE)</f>
        <v>GRK</v>
      </c>
      <c r="Z1409" s="19" t="str">
        <f>VLOOKUP(J1409,'Verweis Art-Gruppe'!$A$2:$B$15,2,FALSE)</f>
        <v>Geräte</v>
      </c>
      <c r="AA1409" s="19" t="str">
        <f>VLOOKUP(W1409,'Verweis Vertreter'!$A$2:$B$24,2,FALSE)</f>
        <v>Muhsin Yortanli</v>
      </c>
      <c r="AB1409" s="12">
        <f t="shared" si="189"/>
        <v>5</v>
      </c>
      <c r="AC1409" s="12">
        <f t="shared" si="194"/>
        <v>310.17649999999998</v>
      </c>
      <c r="AD1409" s="12">
        <f t="shared" si="195"/>
        <v>319</v>
      </c>
      <c r="AE1409" s="12">
        <f t="shared" si="190"/>
        <v>1595</v>
      </c>
      <c r="AF1409" s="12">
        <f t="shared" si="191"/>
        <v>8.8234999999999992</v>
      </c>
      <c r="AG1409" s="12">
        <f t="shared" si="192"/>
        <v>44.12</v>
      </c>
      <c r="AH1409" s="9">
        <f t="shared" si="196"/>
        <v>2.766144200626959E-2</v>
      </c>
      <c r="AI1409" s="14">
        <f>VLOOKUP(E1409,'Verweis Faktor'!$A:$B,2,FALSE)</f>
        <v>1</v>
      </c>
      <c r="AJ1409" s="14"/>
      <c r="AK1409" s="14" t="str">
        <f>IF(AL1409="Ja","Versandkosten",VLOOKUP(E1409,'Verweis Belegart'!$A$2:$B$9,2,FALSE))</f>
        <v>Hardware</v>
      </c>
      <c r="AL1409" s="14" t="str">
        <f t="shared" si="197"/>
        <v>Nein</v>
      </c>
      <c r="AM1409" s="14" t="str">
        <f t="shared" si="193"/>
        <v>Positiv</v>
      </c>
    </row>
    <row r="1410" spans="1:39" ht="17.25" customHeight="1" x14ac:dyDescent="0.35">
      <c r="A1410" s="17">
        <v>14572073</v>
      </c>
      <c r="B1410" s="2" t="s">
        <v>1517</v>
      </c>
      <c r="C1410" s="1">
        <v>2025001</v>
      </c>
      <c r="D1410" s="1">
        <v>2000408</v>
      </c>
      <c r="E1410" s="2" t="s">
        <v>34</v>
      </c>
      <c r="F1410" s="2" t="s">
        <v>53</v>
      </c>
      <c r="G1410" s="2" t="s">
        <v>36</v>
      </c>
      <c r="H1410" s="2" t="s">
        <v>1118</v>
      </c>
      <c r="I1410" s="2" t="s">
        <v>1119</v>
      </c>
      <c r="J1410" s="2" t="s">
        <v>103</v>
      </c>
      <c r="K1410" s="2" t="s">
        <v>45</v>
      </c>
      <c r="L1410" s="2" t="s">
        <v>648</v>
      </c>
      <c r="M1410" s="2" t="s">
        <v>649</v>
      </c>
      <c r="N1410" s="2" t="s">
        <v>637</v>
      </c>
      <c r="O1410" s="3">
        <v>1</v>
      </c>
      <c r="P1410" s="3">
        <v>944.7826</v>
      </c>
      <c r="Q1410" s="3">
        <v>1039</v>
      </c>
      <c r="R1410" s="3">
        <v>1039</v>
      </c>
      <c r="S1410" s="3">
        <v>94.217399999999998</v>
      </c>
      <c r="T1410" s="3">
        <v>94.22</v>
      </c>
      <c r="U1410" s="3">
        <v>9.06</v>
      </c>
      <c r="V1410" s="2" t="s">
        <v>145</v>
      </c>
      <c r="W1410" s="2" t="s">
        <v>146</v>
      </c>
      <c r="X1410" s="2" t="s">
        <v>702</v>
      </c>
      <c r="Y1410" s="19" t="str">
        <f>VLOOKUP(G1410,'Verweis Kd-Gruppe'!$A$2:$B$8,2,FALSE)</f>
        <v>GRK</v>
      </c>
      <c r="Z1410" s="19" t="str">
        <f>VLOOKUP(J1410,'Verweis Art-Gruppe'!$A$2:$B$15,2,FALSE)</f>
        <v>Geräte</v>
      </c>
      <c r="AA1410" s="19" t="str">
        <f>VLOOKUP(W1410,'Verweis Vertreter'!$A$2:$B$24,2,FALSE)</f>
        <v>Muhsin Yortanli</v>
      </c>
      <c r="AB1410" s="12">
        <f t="shared" si="189"/>
        <v>1</v>
      </c>
      <c r="AC1410" s="12">
        <f t="shared" si="194"/>
        <v>944.7826</v>
      </c>
      <c r="AD1410" s="12">
        <f t="shared" si="195"/>
        <v>1039</v>
      </c>
      <c r="AE1410" s="12">
        <f t="shared" si="190"/>
        <v>1039</v>
      </c>
      <c r="AF1410" s="12">
        <f t="shared" si="191"/>
        <v>94.217399999999998</v>
      </c>
      <c r="AG1410" s="12">
        <f t="shared" si="192"/>
        <v>94.22</v>
      </c>
      <c r="AH1410" s="9">
        <f t="shared" si="196"/>
        <v>9.0683349374398453E-2</v>
      </c>
      <c r="AI1410" s="14">
        <f>VLOOKUP(E1410,'Verweis Faktor'!$A:$B,2,FALSE)</f>
        <v>1</v>
      </c>
      <c r="AJ1410" s="14"/>
      <c r="AK1410" s="14" t="str">
        <f>IF(AL1410="Ja","Versandkosten",VLOOKUP(E1410,'Verweis Belegart'!$A$2:$B$9,2,FALSE))</f>
        <v>Hardware</v>
      </c>
      <c r="AL1410" s="14" t="str">
        <f t="shared" si="197"/>
        <v>Nein</v>
      </c>
      <c r="AM1410" s="14" t="str">
        <f t="shared" si="193"/>
        <v>Positiv</v>
      </c>
    </row>
    <row r="1411" spans="1:39" ht="17.25" customHeight="1" x14ac:dyDescent="0.35">
      <c r="A1411" s="17">
        <v>14572676</v>
      </c>
      <c r="B1411" s="2" t="s">
        <v>1517</v>
      </c>
      <c r="C1411" s="1">
        <v>2025001</v>
      </c>
      <c r="D1411" s="1">
        <v>2000409</v>
      </c>
      <c r="E1411" s="2" t="s">
        <v>34</v>
      </c>
      <c r="F1411" s="2" t="s">
        <v>53</v>
      </c>
      <c r="G1411" s="2" t="s">
        <v>36</v>
      </c>
      <c r="H1411" s="2" t="s">
        <v>1118</v>
      </c>
      <c r="I1411" s="2" t="s">
        <v>1119</v>
      </c>
      <c r="J1411" s="2" t="s">
        <v>304</v>
      </c>
      <c r="K1411" s="2" t="s">
        <v>28</v>
      </c>
      <c r="L1411" s="2" t="s">
        <v>1376</v>
      </c>
      <c r="M1411" s="2" t="s">
        <v>1377</v>
      </c>
      <c r="N1411" s="2" t="s">
        <v>1378</v>
      </c>
      <c r="O1411" s="3">
        <v>2</v>
      </c>
      <c r="P1411" s="3">
        <v>125.8</v>
      </c>
      <c r="Q1411" s="3">
        <v>135</v>
      </c>
      <c r="R1411" s="3">
        <v>270</v>
      </c>
      <c r="S1411" s="3">
        <v>9.1999999999999993</v>
      </c>
      <c r="T1411" s="3">
        <v>18.399999999999999</v>
      </c>
      <c r="U1411" s="3">
        <v>6.81</v>
      </c>
      <c r="V1411" s="2" t="s">
        <v>145</v>
      </c>
      <c r="W1411" s="2" t="s">
        <v>146</v>
      </c>
      <c r="X1411" s="2" t="s">
        <v>702</v>
      </c>
      <c r="Y1411" s="19" t="str">
        <f>VLOOKUP(G1411,'Verweis Kd-Gruppe'!$A$2:$B$8,2,FALSE)</f>
        <v>GRK</v>
      </c>
      <c r="Z1411" s="19" t="str">
        <f>VLOOKUP(J1411,'Verweis Art-Gruppe'!$A$2:$B$15,2,FALSE)</f>
        <v>Zubehör</v>
      </c>
      <c r="AA1411" s="19" t="str">
        <f>VLOOKUP(W1411,'Verweis Vertreter'!$A$2:$B$24,2,FALSE)</f>
        <v>Muhsin Yortanli</v>
      </c>
      <c r="AB1411" s="12">
        <f t="shared" ref="AB1411:AB1474" si="198">$AI1411*O1411</f>
        <v>2</v>
      </c>
      <c r="AC1411" s="12">
        <f t="shared" si="194"/>
        <v>125.8</v>
      </c>
      <c r="AD1411" s="12">
        <f t="shared" si="195"/>
        <v>135</v>
      </c>
      <c r="AE1411" s="12">
        <f t="shared" ref="AE1411:AE1474" si="199">$AI1411*R1411</f>
        <v>270</v>
      </c>
      <c r="AF1411" s="12">
        <f t="shared" ref="AF1411:AF1474" si="200">$AI1411*S1411</f>
        <v>9.1999999999999993</v>
      </c>
      <c r="AG1411" s="12">
        <f t="shared" ref="AG1411:AG1474" si="201">$AI1411*T1411</f>
        <v>18.399999999999999</v>
      </c>
      <c r="AH1411" s="9">
        <f t="shared" si="196"/>
        <v>6.8148148148148138E-2</v>
      </c>
      <c r="AI1411" s="14">
        <f>VLOOKUP(E1411,'Verweis Faktor'!$A:$B,2,FALSE)</f>
        <v>1</v>
      </c>
      <c r="AJ1411" s="14"/>
      <c r="AK1411" s="14" t="str">
        <f>IF(AL1411="Ja","Versandkosten",VLOOKUP(E1411,'Verweis Belegart'!$A$2:$B$9,2,FALSE))</f>
        <v>Hardware</v>
      </c>
      <c r="AL1411" s="14" t="str">
        <f t="shared" si="197"/>
        <v>Nein</v>
      </c>
      <c r="AM1411" s="14" t="str">
        <f t="shared" ref="AM1411:AM1474" si="202">IF(AG1411&lt;0,"Negativ","Positiv")</f>
        <v>Positiv</v>
      </c>
    </row>
    <row r="1412" spans="1:39" ht="17.25" customHeight="1" x14ac:dyDescent="0.35">
      <c r="A1412" s="17">
        <v>14572676</v>
      </c>
      <c r="B1412" s="2" t="s">
        <v>1517</v>
      </c>
      <c r="C1412" s="1">
        <v>2025001</v>
      </c>
      <c r="D1412" s="1">
        <v>2000409</v>
      </c>
      <c r="E1412" s="2" t="s">
        <v>34</v>
      </c>
      <c r="F1412" s="2" t="s">
        <v>53</v>
      </c>
      <c r="G1412" s="2" t="s">
        <v>36</v>
      </c>
      <c r="H1412" s="2" t="s">
        <v>1118</v>
      </c>
      <c r="I1412" s="2" t="s">
        <v>1119</v>
      </c>
      <c r="J1412" s="2" t="s">
        <v>304</v>
      </c>
      <c r="K1412" s="2" t="s">
        <v>45</v>
      </c>
      <c r="L1412" s="2" t="s">
        <v>656</v>
      </c>
      <c r="M1412" s="2" t="s">
        <v>657</v>
      </c>
      <c r="N1412" s="2" t="s">
        <v>200</v>
      </c>
      <c r="O1412" s="3">
        <v>2</v>
      </c>
      <c r="P1412" s="3">
        <v>660</v>
      </c>
      <c r="Q1412" s="3">
        <v>675</v>
      </c>
      <c r="R1412" s="3">
        <v>1350</v>
      </c>
      <c r="S1412" s="3">
        <v>15</v>
      </c>
      <c r="T1412" s="3">
        <v>30</v>
      </c>
      <c r="U1412" s="3">
        <v>2.2200000000000002</v>
      </c>
      <c r="V1412" s="2" t="s">
        <v>145</v>
      </c>
      <c r="W1412" s="2" t="s">
        <v>146</v>
      </c>
      <c r="X1412" s="2" t="s">
        <v>702</v>
      </c>
      <c r="Y1412" s="19" t="str">
        <f>VLOOKUP(G1412,'Verweis Kd-Gruppe'!$A$2:$B$8,2,FALSE)</f>
        <v>GRK</v>
      </c>
      <c r="Z1412" s="19" t="str">
        <f>VLOOKUP(J1412,'Verweis Art-Gruppe'!$A$2:$B$15,2,FALSE)</f>
        <v>Zubehör</v>
      </c>
      <c r="AA1412" s="19" t="str">
        <f>VLOOKUP(W1412,'Verweis Vertreter'!$A$2:$B$24,2,FALSE)</f>
        <v>Muhsin Yortanli</v>
      </c>
      <c r="AB1412" s="12">
        <f t="shared" si="198"/>
        <v>2</v>
      </c>
      <c r="AC1412" s="12">
        <f t="shared" ref="AC1412:AC1475" si="203">P1412</f>
        <v>660</v>
      </c>
      <c r="AD1412" s="12">
        <f t="shared" ref="AD1412:AD1475" si="204">Q1412</f>
        <v>675</v>
      </c>
      <c r="AE1412" s="12">
        <f t="shared" si="199"/>
        <v>1350</v>
      </c>
      <c r="AF1412" s="12">
        <f t="shared" si="200"/>
        <v>15</v>
      </c>
      <c r="AG1412" s="12">
        <f t="shared" si="201"/>
        <v>30</v>
      </c>
      <c r="AH1412" s="9">
        <f t="shared" ref="AH1412:AH1475" si="205">IF(AF1412=0,0,AG1412/AE1412*AI1412)</f>
        <v>2.2222222222222223E-2</v>
      </c>
      <c r="AI1412" s="14">
        <f>VLOOKUP(E1412,'Verweis Faktor'!$A:$B,2,FALSE)</f>
        <v>1</v>
      </c>
      <c r="AJ1412" s="14"/>
      <c r="AK1412" s="14" t="str">
        <f>IF(AL1412="Ja","Versandkosten",VLOOKUP(E1412,'Verweis Belegart'!$A$2:$B$9,2,FALSE))</f>
        <v>Hardware</v>
      </c>
      <c r="AL1412" s="14" t="str">
        <f t="shared" ref="AL1412:AL1475" si="206">IF(ISNUMBER(FIND("Versandkosten",M1412)),"Ja","Nein")</f>
        <v>Nein</v>
      </c>
      <c r="AM1412" s="14" t="str">
        <f t="shared" si="202"/>
        <v>Positiv</v>
      </c>
    </row>
    <row r="1413" spans="1:39" ht="17.25" customHeight="1" x14ac:dyDescent="0.35">
      <c r="A1413" s="17">
        <v>14571699</v>
      </c>
      <c r="B1413" s="2" t="s">
        <v>1517</v>
      </c>
      <c r="C1413" s="1">
        <v>2025001</v>
      </c>
      <c r="D1413" s="1">
        <v>2000410</v>
      </c>
      <c r="E1413" s="2" t="s">
        <v>34</v>
      </c>
      <c r="F1413" s="2" t="s">
        <v>182</v>
      </c>
      <c r="G1413" s="2" t="s">
        <v>36</v>
      </c>
      <c r="H1413" s="2" t="s">
        <v>1099</v>
      </c>
      <c r="I1413" s="2" t="s">
        <v>1100</v>
      </c>
      <c r="J1413" s="2" t="s">
        <v>103</v>
      </c>
      <c r="K1413" s="2" t="s">
        <v>28</v>
      </c>
      <c r="L1413" s="2" t="s">
        <v>377</v>
      </c>
      <c r="M1413" s="2" t="s">
        <v>378</v>
      </c>
      <c r="N1413" s="2" t="s">
        <v>379</v>
      </c>
      <c r="O1413" s="3">
        <v>50</v>
      </c>
      <c r="P1413" s="3">
        <v>414.75200000000001</v>
      </c>
      <c r="Q1413" s="3">
        <v>439</v>
      </c>
      <c r="R1413" s="3">
        <v>21950</v>
      </c>
      <c r="S1413" s="3">
        <v>24.248000000000001</v>
      </c>
      <c r="T1413" s="3">
        <v>1212.4000000000001</v>
      </c>
      <c r="U1413" s="3">
        <v>5.52</v>
      </c>
      <c r="V1413" s="2" t="s">
        <v>42</v>
      </c>
      <c r="W1413" s="2" t="s">
        <v>43</v>
      </c>
      <c r="X1413" s="2" t="s">
        <v>197</v>
      </c>
      <c r="Y1413" s="19" t="str">
        <f>VLOOKUP(G1413,'Verweis Kd-Gruppe'!$A$2:$B$8,2,FALSE)</f>
        <v>GRK</v>
      </c>
      <c r="Z1413" s="19" t="str">
        <f>VLOOKUP(J1413,'Verweis Art-Gruppe'!$A$2:$B$15,2,FALSE)</f>
        <v>Geräte</v>
      </c>
      <c r="AA1413" s="19" t="str">
        <f>VLOOKUP(W1413,'Verweis Vertreter'!$A$2:$B$24,2,FALSE)</f>
        <v>Sebastian Faber</v>
      </c>
      <c r="AB1413" s="12">
        <f t="shared" si="198"/>
        <v>50</v>
      </c>
      <c r="AC1413" s="12">
        <f t="shared" si="203"/>
        <v>414.75200000000001</v>
      </c>
      <c r="AD1413" s="12">
        <f t="shared" si="204"/>
        <v>439</v>
      </c>
      <c r="AE1413" s="12">
        <f t="shared" si="199"/>
        <v>21950</v>
      </c>
      <c r="AF1413" s="12">
        <f t="shared" si="200"/>
        <v>24.248000000000001</v>
      </c>
      <c r="AG1413" s="12">
        <f t="shared" si="201"/>
        <v>1212.4000000000001</v>
      </c>
      <c r="AH1413" s="9">
        <f t="shared" si="205"/>
        <v>5.5234624145785879E-2</v>
      </c>
      <c r="AI1413" s="14">
        <f>VLOOKUP(E1413,'Verweis Faktor'!$A:$B,2,FALSE)</f>
        <v>1</v>
      </c>
      <c r="AJ1413" s="14"/>
      <c r="AK1413" s="14" t="str">
        <f>IF(AL1413="Ja","Versandkosten",VLOOKUP(E1413,'Verweis Belegart'!$A$2:$B$9,2,FALSE))</f>
        <v>Hardware</v>
      </c>
      <c r="AL1413" s="14" t="str">
        <f t="shared" si="206"/>
        <v>Nein</v>
      </c>
      <c r="AM1413" s="14" t="str">
        <f t="shared" si="202"/>
        <v>Positiv</v>
      </c>
    </row>
    <row r="1414" spans="1:39" ht="17.25" customHeight="1" x14ac:dyDescent="0.35">
      <c r="A1414" s="17">
        <v>14571947</v>
      </c>
      <c r="B1414" s="2" t="s">
        <v>1517</v>
      </c>
      <c r="C1414" s="1">
        <v>2025001</v>
      </c>
      <c r="D1414" s="1">
        <v>2000411</v>
      </c>
      <c r="E1414" s="2" t="s">
        <v>34</v>
      </c>
      <c r="F1414" s="2" t="s">
        <v>182</v>
      </c>
      <c r="G1414" s="2" t="s">
        <v>36</v>
      </c>
      <c r="H1414" s="2" t="s">
        <v>1099</v>
      </c>
      <c r="I1414" s="2" t="s">
        <v>1100</v>
      </c>
      <c r="J1414" s="2" t="s">
        <v>304</v>
      </c>
      <c r="K1414" s="2" t="s">
        <v>28</v>
      </c>
      <c r="L1414" s="2" t="s">
        <v>1532</v>
      </c>
      <c r="M1414" s="2" t="s">
        <v>1533</v>
      </c>
      <c r="N1414" s="2" t="s">
        <v>1534</v>
      </c>
      <c r="O1414" s="3">
        <v>1</v>
      </c>
      <c r="P1414" s="3">
        <v>285.78070000000002</v>
      </c>
      <c r="Q1414" s="3">
        <v>289</v>
      </c>
      <c r="R1414" s="3">
        <v>289</v>
      </c>
      <c r="S1414" s="3">
        <v>3.2193000000000001</v>
      </c>
      <c r="T1414" s="3">
        <v>3.22</v>
      </c>
      <c r="U1414" s="3">
        <v>1.1100000000000001</v>
      </c>
      <c r="V1414" s="2" t="s">
        <v>42</v>
      </c>
      <c r="W1414" s="2" t="s">
        <v>43</v>
      </c>
      <c r="X1414" s="2" t="s">
        <v>197</v>
      </c>
      <c r="Y1414" s="19" t="str">
        <f>VLOOKUP(G1414,'Verweis Kd-Gruppe'!$A$2:$B$8,2,FALSE)</f>
        <v>GRK</v>
      </c>
      <c r="Z1414" s="19" t="str">
        <f>VLOOKUP(J1414,'Verweis Art-Gruppe'!$A$2:$B$15,2,FALSE)</f>
        <v>Zubehör</v>
      </c>
      <c r="AA1414" s="19" t="str">
        <f>VLOOKUP(W1414,'Verweis Vertreter'!$A$2:$B$24,2,FALSE)</f>
        <v>Sebastian Faber</v>
      </c>
      <c r="AB1414" s="12">
        <f t="shared" si="198"/>
        <v>1</v>
      </c>
      <c r="AC1414" s="12">
        <f t="shared" si="203"/>
        <v>285.78070000000002</v>
      </c>
      <c r="AD1414" s="12">
        <f t="shared" si="204"/>
        <v>289</v>
      </c>
      <c r="AE1414" s="12">
        <f t="shared" si="199"/>
        <v>289</v>
      </c>
      <c r="AF1414" s="12">
        <f t="shared" si="200"/>
        <v>3.2193000000000001</v>
      </c>
      <c r="AG1414" s="12">
        <f t="shared" si="201"/>
        <v>3.22</v>
      </c>
      <c r="AH1414" s="9">
        <f t="shared" si="205"/>
        <v>1.1141868512110728E-2</v>
      </c>
      <c r="AI1414" s="14">
        <f>VLOOKUP(E1414,'Verweis Faktor'!$A:$B,2,FALSE)</f>
        <v>1</v>
      </c>
      <c r="AJ1414" s="14"/>
      <c r="AK1414" s="14" t="str">
        <f>IF(AL1414="Ja","Versandkosten",VLOOKUP(E1414,'Verweis Belegart'!$A$2:$B$9,2,FALSE))</f>
        <v>Hardware</v>
      </c>
      <c r="AL1414" s="14" t="str">
        <f t="shared" si="206"/>
        <v>Nein</v>
      </c>
      <c r="AM1414" s="14" t="str">
        <f t="shared" si="202"/>
        <v>Positiv</v>
      </c>
    </row>
    <row r="1415" spans="1:39" ht="17.25" customHeight="1" x14ac:dyDescent="0.35">
      <c r="A1415" s="17">
        <v>14572126</v>
      </c>
      <c r="B1415" s="2" t="s">
        <v>1517</v>
      </c>
      <c r="C1415" s="1">
        <v>2025001</v>
      </c>
      <c r="D1415" s="1">
        <v>2000412</v>
      </c>
      <c r="E1415" s="2" t="s">
        <v>34</v>
      </c>
      <c r="F1415" s="2" t="s">
        <v>142</v>
      </c>
      <c r="G1415" s="2" t="s">
        <v>36</v>
      </c>
      <c r="H1415" s="2" t="s">
        <v>417</v>
      </c>
      <c r="I1415" s="2" t="s">
        <v>418</v>
      </c>
      <c r="J1415" s="2" t="s">
        <v>2791</v>
      </c>
      <c r="K1415" s="2" t="s">
        <v>28</v>
      </c>
      <c r="L1415" s="2" t="s">
        <v>249</v>
      </c>
      <c r="M1415" s="2" t="s">
        <v>250</v>
      </c>
      <c r="N1415" s="2" t="s">
        <v>122</v>
      </c>
      <c r="O1415" s="3">
        <v>1</v>
      </c>
      <c r="P1415" s="3">
        <v>0</v>
      </c>
      <c r="Q1415" s="3">
        <v>4.9000000000000004</v>
      </c>
      <c r="R1415" s="3">
        <v>4.9000000000000004</v>
      </c>
      <c r="S1415" s="3">
        <v>4.9000000000000004</v>
      </c>
      <c r="T1415" s="3">
        <v>4.9000000000000004</v>
      </c>
      <c r="U1415" s="3"/>
      <c r="V1415" s="2" t="s">
        <v>235</v>
      </c>
      <c r="W1415" s="2" t="s">
        <v>236</v>
      </c>
      <c r="X1415" s="2" t="s">
        <v>419</v>
      </c>
      <c r="Y1415" s="19" t="str">
        <f>VLOOKUP(G1415,'Verweis Kd-Gruppe'!$A$2:$B$8,2,FALSE)</f>
        <v>GRK</v>
      </c>
      <c r="Z1415" s="19" t="str">
        <f>VLOOKUP(J1415,'Verweis Art-Gruppe'!$A$2:$B$15,2,FALSE)</f>
        <v>Sonstige</v>
      </c>
      <c r="AA1415" s="19" t="str">
        <f>VLOOKUP(W1415,'Verweis Vertreter'!$A$2:$B$24,2,FALSE)</f>
        <v>Patrick Verfürth</v>
      </c>
      <c r="AB1415" s="12">
        <f t="shared" si="198"/>
        <v>1</v>
      </c>
      <c r="AC1415" s="12">
        <f t="shared" si="203"/>
        <v>0</v>
      </c>
      <c r="AD1415" s="12">
        <f t="shared" si="204"/>
        <v>4.9000000000000004</v>
      </c>
      <c r="AE1415" s="12">
        <f t="shared" si="199"/>
        <v>4.9000000000000004</v>
      </c>
      <c r="AF1415" s="12">
        <f t="shared" si="200"/>
        <v>4.9000000000000004</v>
      </c>
      <c r="AG1415" s="12">
        <f t="shared" si="201"/>
        <v>4.9000000000000004</v>
      </c>
      <c r="AH1415" s="9">
        <f t="shared" si="205"/>
        <v>1</v>
      </c>
      <c r="AI1415" s="14">
        <f>VLOOKUP(E1415,'Verweis Faktor'!$A:$B,2,FALSE)</f>
        <v>1</v>
      </c>
      <c r="AJ1415" s="14"/>
      <c r="AK1415" s="14" t="str">
        <f>IF(AL1415="Ja","Versandkosten",VLOOKUP(E1415,'Verweis Belegart'!$A$2:$B$9,2,FALSE))</f>
        <v>Versandkosten</v>
      </c>
      <c r="AL1415" s="14" t="str">
        <f t="shared" si="206"/>
        <v>Ja</v>
      </c>
      <c r="AM1415" s="14" t="str">
        <f t="shared" si="202"/>
        <v>Positiv</v>
      </c>
    </row>
    <row r="1416" spans="1:39" ht="17.25" customHeight="1" x14ac:dyDescent="0.35">
      <c r="A1416" s="17">
        <v>14572126</v>
      </c>
      <c r="B1416" s="2" t="s">
        <v>1517</v>
      </c>
      <c r="C1416" s="1">
        <v>2025001</v>
      </c>
      <c r="D1416" s="1">
        <v>2000412</v>
      </c>
      <c r="E1416" s="2" t="s">
        <v>34</v>
      </c>
      <c r="F1416" s="2" t="s">
        <v>142</v>
      </c>
      <c r="G1416" s="2" t="s">
        <v>36</v>
      </c>
      <c r="H1416" s="2" t="s">
        <v>417</v>
      </c>
      <c r="I1416" s="2" t="s">
        <v>418</v>
      </c>
      <c r="J1416" s="2" t="s">
        <v>103</v>
      </c>
      <c r="K1416" s="2" t="s">
        <v>45</v>
      </c>
      <c r="L1416" s="2" t="s">
        <v>504</v>
      </c>
      <c r="M1416" s="2" t="s">
        <v>505</v>
      </c>
      <c r="N1416" s="2" t="s">
        <v>506</v>
      </c>
      <c r="O1416" s="3">
        <v>1</v>
      </c>
      <c r="P1416" s="3">
        <v>220</v>
      </c>
      <c r="Q1416" s="3">
        <v>244</v>
      </c>
      <c r="R1416" s="3">
        <v>244</v>
      </c>
      <c r="S1416" s="3">
        <v>24</v>
      </c>
      <c r="T1416" s="3">
        <v>24</v>
      </c>
      <c r="U1416" s="3">
        <v>9.83</v>
      </c>
      <c r="V1416" s="2" t="s">
        <v>235</v>
      </c>
      <c r="W1416" s="2" t="s">
        <v>236</v>
      </c>
      <c r="X1416" s="2" t="s">
        <v>419</v>
      </c>
      <c r="Y1416" s="19" t="str">
        <f>VLOOKUP(G1416,'Verweis Kd-Gruppe'!$A$2:$B$8,2,FALSE)</f>
        <v>GRK</v>
      </c>
      <c r="Z1416" s="19" t="str">
        <f>VLOOKUP(J1416,'Verweis Art-Gruppe'!$A$2:$B$15,2,FALSE)</f>
        <v>Geräte</v>
      </c>
      <c r="AA1416" s="19" t="str">
        <f>VLOOKUP(W1416,'Verweis Vertreter'!$A$2:$B$24,2,FALSE)</f>
        <v>Patrick Verfürth</v>
      </c>
      <c r="AB1416" s="12">
        <f t="shared" si="198"/>
        <v>1</v>
      </c>
      <c r="AC1416" s="12">
        <f t="shared" si="203"/>
        <v>220</v>
      </c>
      <c r="AD1416" s="12">
        <f t="shared" si="204"/>
        <v>244</v>
      </c>
      <c r="AE1416" s="12">
        <f t="shared" si="199"/>
        <v>244</v>
      </c>
      <c r="AF1416" s="12">
        <f t="shared" si="200"/>
        <v>24</v>
      </c>
      <c r="AG1416" s="12">
        <f t="shared" si="201"/>
        <v>24</v>
      </c>
      <c r="AH1416" s="9">
        <f t="shared" si="205"/>
        <v>9.8360655737704916E-2</v>
      </c>
      <c r="AI1416" s="14">
        <f>VLOOKUP(E1416,'Verweis Faktor'!$A:$B,2,FALSE)</f>
        <v>1</v>
      </c>
      <c r="AJ1416" s="14"/>
      <c r="AK1416" s="14" t="str">
        <f>IF(AL1416="Ja","Versandkosten",VLOOKUP(E1416,'Verweis Belegart'!$A$2:$B$9,2,FALSE))</f>
        <v>Hardware</v>
      </c>
      <c r="AL1416" s="14" t="str">
        <f t="shared" si="206"/>
        <v>Nein</v>
      </c>
      <c r="AM1416" s="14" t="str">
        <f t="shared" si="202"/>
        <v>Positiv</v>
      </c>
    </row>
    <row r="1417" spans="1:39" ht="17.25" customHeight="1" x14ac:dyDescent="0.35">
      <c r="A1417" s="17">
        <v>14572389</v>
      </c>
      <c r="B1417" s="2" t="s">
        <v>1517</v>
      </c>
      <c r="C1417" s="1">
        <v>2025001</v>
      </c>
      <c r="D1417" s="1">
        <v>2000413</v>
      </c>
      <c r="E1417" s="2" t="s">
        <v>34</v>
      </c>
      <c r="F1417" s="2" t="s">
        <v>142</v>
      </c>
      <c r="G1417" s="2" t="s">
        <v>36</v>
      </c>
      <c r="H1417" s="2" t="s">
        <v>417</v>
      </c>
      <c r="I1417" s="2" t="s">
        <v>418</v>
      </c>
      <c r="J1417" s="2" t="s">
        <v>2791</v>
      </c>
      <c r="K1417" s="2" t="s">
        <v>28</v>
      </c>
      <c r="L1417" s="2" t="s">
        <v>249</v>
      </c>
      <c r="M1417" s="2" t="s">
        <v>250</v>
      </c>
      <c r="N1417" s="2" t="s">
        <v>122</v>
      </c>
      <c r="O1417" s="3">
        <v>1</v>
      </c>
      <c r="P1417" s="3">
        <v>0</v>
      </c>
      <c r="Q1417" s="3">
        <v>4.9000000000000004</v>
      </c>
      <c r="R1417" s="3">
        <v>4.9000000000000004</v>
      </c>
      <c r="S1417" s="3">
        <v>4.9000000000000004</v>
      </c>
      <c r="T1417" s="3">
        <v>4.9000000000000004</v>
      </c>
      <c r="U1417" s="3"/>
      <c r="V1417" s="2" t="s">
        <v>235</v>
      </c>
      <c r="W1417" s="2" t="s">
        <v>236</v>
      </c>
      <c r="X1417" s="2" t="s">
        <v>419</v>
      </c>
      <c r="Y1417" s="19" t="str">
        <f>VLOOKUP(G1417,'Verweis Kd-Gruppe'!$A$2:$B$8,2,FALSE)</f>
        <v>GRK</v>
      </c>
      <c r="Z1417" s="19" t="str">
        <f>VLOOKUP(J1417,'Verweis Art-Gruppe'!$A$2:$B$15,2,FALSE)</f>
        <v>Sonstige</v>
      </c>
      <c r="AA1417" s="19" t="str">
        <f>VLOOKUP(W1417,'Verweis Vertreter'!$A$2:$B$24,2,FALSE)</f>
        <v>Patrick Verfürth</v>
      </c>
      <c r="AB1417" s="12">
        <f t="shared" si="198"/>
        <v>1</v>
      </c>
      <c r="AC1417" s="12">
        <f t="shared" si="203"/>
        <v>0</v>
      </c>
      <c r="AD1417" s="12">
        <f t="shared" si="204"/>
        <v>4.9000000000000004</v>
      </c>
      <c r="AE1417" s="12">
        <f t="shared" si="199"/>
        <v>4.9000000000000004</v>
      </c>
      <c r="AF1417" s="12">
        <f t="shared" si="200"/>
        <v>4.9000000000000004</v>
      </c>
      <c r="AG1417" s="12">
        <f t="shared" si="201"/>
        <v>4.9000000000000004</v>
      </c>
      <c r="AH1417" s="9">
        <f t="shared" si="205"/>
        <v>1</v>
      </c>
      <c r="AI1417" s="14">
        <f>VLOOKUP(E1417,'Verweis Faktor'!$A:$B,2,FALSE)</f>
        <v>1</v>
      </c>
      <c r="AJ1417" s="14"/>
      <c r="AK1417" s="14" t="str">
        <f>IF(AL1417="Ja","Versandkosten",VLOOKUP(E1417,'Verweis Belegart'!$A$2:$B$9,2,FALSE))</f>
        <v>Versandkosten</v>
      </c>
      <c r="AL1417" s="14" t="str">
        <f t="shared" si="206"/>
        <v>Ja</v>
      </c>
      <c r="AM1417" s="14" t="str">
        <f t="shared" si="202"/>
        <v>Positiv</v>
      </c>
    </row>
    <row r="1418" spans="1:39" ht="17.25" customHeight="1" x14ac:dyDescent="0.35">
      <c r="A1418" s="17">
        <v>14572389</v>
      </c>
      <c r="B1418" s="2" t="s">
        <v>1517</v>
      </c>
      <c r="C1418" s="1">
        <v>2025001</v>
      </c>
      <c r="D1418" s="1">
        <v>2000413</v>
      </c>
      <c r="E1418" s="2" t="s">
        <v>34</v>
      </c>
      <c r="F1418" s="2" t="s">
        <v>142</v>
      </c>
      <c r="G1418" s="2" t="s">
        <v>36</v>
      </c>
      <c r="H1418" s="2" t="s">
        <v>417</v>
      </c>
      <c r="I1418" s="2" t="s">
        <v>418</v>
      </c>
      <c r="J1418" s="2" t="s">
        <v>103</v>
      </c>
      <c r="K1418" s="2" t="s">
        <v>45</v>
      </c>
      <c r="L1418" s="2" t="s">
        <v>84</v>
      </c>
      <c r="M1418" s="2" t="s">
        <v>85</v>
      </c>
      <c r="N1418" s="2" t="s">
        <v>86</v>
      </c>
      <c r="O1418" s="3">
        <v>1</v>
      </c>
      <c r="P1418" s="3">
        <v>970.94269999999995</v>
      </c>
      <c r="Q1418" s="3">
        <v>815</v>
      </c>
      <c r="R1418" s="3">
        <v>815</v>
      </c>
      <c r="S1418" s="3">
        <v>-155.9427</v>
      </c>
      <c r="T1418" s="3">
        <v>-155.94</v>
      </c>
      <c r="U1418" s="3">
        <v>-19.13</v>
      </c>
      <c r="V1418" s="2" t="s">
        <v>235</v>
      </c>
      <c r="W1418" s="2" t="s">
        <v>236</v>
      </c>
      <c r="X1418" s="2" t="s">
        <v>419</v>
      </c>
      <c r="Y1418" s="19" t="str">
        <f>VLOOKUP(G1418,'Verweis Kd-Gruppe'!$A$2:$B$8,2,FALSE)</f>
        <v>GRK</v>
      </c>
      <c r="Z1418" s="19" t="str">
        <f>VLOOKUP(J1418,'Verweis Art-Gruppe'!$A$2:$B$15,2,FALSE)</f>
        <v>Geräte</v>
      </c>
      <c r="AA1418" s="19" t="str">
        <f>VLOOKUP(W1418,'Verweis Vertreter'!$A$2:$B$24,2,FALSE)</f>
        <v>Patrick Verfürth</v>
      </c>
      <c r="AB1418" s="12">
        <f t="shared" si="198"/>
        <v>1</v>
      </c>
      <c r="AC1418" s="12">
        <f t="shared" si="203"/>
        <v>970.94269999999995</v>
      </c>
      <c r="AD1418" s="12">
        <f t="shared" si="204"/>
        <v>815</v>
      </c>
      <c r="AE1418" s="12">
        <f t="shared" si="199"/>
        <v>815</v>
      </c>
      <c r="AF1418" s="12">
        <f t="shared" si="200"/>
        <v>-155.9427</v>
      </c>
      <c r="AG1418" s="12">
        <f t="shared" si="201"/>
        <v>-155.94</v>
      </c>
      <c r="AH1418" s="9">
        <f t="shared" si="205"/>
        <v>-0.19133742331288342</v>
      </c>
      <c r="AI1418" s="14">
        <f>VLOOKUP(E1418,'Verweis Faktor'!$A:$B,2,FALSE)</f>
        <v>1</v>
      </c>
      <c r="AJ1418" s="14"/>
      <c r="AK1418" s="14" t="str">
        <f>IF(AL1418="Ja","Versandkosten",VLOOKUP(E1418,'Verweis Belegart'!$A$2:$B$9,2,FALSE))</f>
        <v>Hardware</v>
      </c>
      <c r="AL1418" s="14" t="str">
        <f t="shared" si="206"/>
        <v>Nein</v>
      </c>
      <c r="AM1418" s="14" t="str">
        <f t="shared" si="202"/>
        <v>Negativ</v>
      </c>
    </row>
    <row r="1419" spans="1:39" ht="17.25" customHeight="1" x14ac:dyDescent="0.35">
      <c r="A1419" s="17">
        <v>14572688</v>
      </c>
      <c r="B1419" s="2" t="s">
        <v>1517</v>
      </c>
      <c r="C1419" s="1">
        <v>2025001</v>
      </c>
      <c r="D1419" s="1">
        <v>2000414</v>
      </c>
      <c r="E1419" s="2" t="s">
        <v>34</v>
      </c>
      <c r="F1419" s="2" t="s">
        <v>182</v>
      </c>
      <c r="G1419" s="2" t="s">
        <v>66</v>
      </c>
      <c r="H1419" s="2" t="s">
        <v>1535</v>
      </c>
      <c r="I1419" s="2" t="s">
        <v>1536</v>
      </c>
      <c r="J1419" s="2" t="s">
        <v>2791</v>
      </c>
      <c r="K1419" s="2" t="s">
        <v>28</v>
      </c>
      <c r="L1419" s="2" t="s">
        <v>120</v>
      </c>
      <c r="M1419" s="2" t="s">
        <v>121</v>
      </c>
      <c r="N1419" s="2" t="s">
        <v>122</v>
      </c>
      <c r="O1419" s="3">
        <v>1</v>
      </c>
      <c r="P1419" s="3">
        <v>0</v>
      </c>
      <c r="Q1419" s="3">
        <v>10</v>
      </c>
      <c r="R1419" s="3">
        <v>10</v>
      </c>
      <c r="S1419" s="3">
        <v>10</v>
      </c>
      <c r="T1419" s="3">
        <v>10</v>
      </c>
      <c r="U1419" s="3"/>
      <c r="V1419" s="2" t="s">
        <v>145</v>
      </c>
      <c r="W1419" s="2" t="s">
        <v>146</v>
      </c>
      <c r="X1419" s="2" t="s">
        <v>72</v>
      </c>
      <c r="Y1419" s="19" t="str">
        <f>VLOOKUP(G1419,'Verweis Kd-Gruppe'!$A$2:$B$8,2,FALSE)</f>
        <v>EXP</v>
      </c>
      <c r="Z1419" s="19" t="str">
        <f>VLOOKUP(J1419,'Verweis Art-Gruppe'!$A$2:$B$15,2,FALSE)</f>
        <v>Sonstige</v>
      </c>
      <c r="AA1419" s="19" t="str">
        <f>VLOOKUP(W1419,'Verweis Vertreter'!$A$2:$B$24,2,FALSE)</f>
        <v>Muhsin Yortanli</v>
      </c>
      <c r="AB1419" s="12">
        <f t="shared" si="198"/>
        <v>1</v>
      </c>
      <c r="AC1419" s="12">
        <f t="shared" si="203"/>
        <v>0</v>
      </c>
      <c r="AD1419" s="12">
        <f t="shared" si="204"/>
        <v>10</v>
      </c>
      <c r="AE1419" s="12">
        <f t="shared" si="199"/>
        <v>10</v>
      </c>
      <c r="AF1419" s="12">
        <f t="shared" si="200"/>
        <v>10</v>
      </c>
      <c r="AG1419" s="12">
        <f t="shared" si="201"/>
        <v>10</v>
      </c>
      <c r="AH1419" s="9">
        <f t="shared" si="205"/>
        <v>1</v>
      </c>
      <c r="AI1419" s="14">
        <f>VLOOKUP(E1419,'Verweis Faktor'!$A:$B,2,FALSE)</f>
        <v>1</v>
      </c>
      <c r="AJ1419" s="14"/>
      <c r="AK1419" s="14" t="str">
        <f>IF(AL1419="Ja","Versandkosten",VLOOKUP(E1419,'Verweis Belegart'!$A$2:$B$9,2,FALSE))</f>
        <v>Versandkosten</v>
      </c>
      <c r="AL1419" s="14" t="str">
        <f t="shared" si="206"/>
        <v>Ja</v>
      </c>
      <c r="AM1419" s="14" t="str">
        <f t="shared" si="202"/>
        <v>Positiv</v>
      </c>
    </row>
    <row r="1420" spans="1:39" ht="17.25" customHeight="1" x14ac:dyDescent="0.35">
      <c r="A1420" s="17">
        <v>14572688</v>
      </c>
      <c r="B1420" s="2" t="s">
        <v>1517</v>
      </c>
      <c r="C1420" s="1">
        <v>2025001</v>
      </c>
      <c r="D1420" s="1">
        <v>2000414</v>
      </c>
      <c r="E1420" s="2" t="s">
        <v>34</v>
      </c>
      <c r="F1420" s="2" t="s">
        <v>182</v>
      </c>
      <c r="G1420" s="2" t="s">
        <v>66</v>
      </c>
      <c r="H1420" s="2" t="s">
        <v>1535</v>
      </c>
      <c r="I1420" s="2" t="s">
        <v>1536</v>
      </c>
      <c r="J1420" s="2" t="s">
        <v>103</v>
      </c>
      <c r="K1420" s="2" t="s">
        <v>45</v>
      </c>
      <c r="L1420" s="2" t="s">
        <v>1307</v>
      </c>
      <c r="M1420" s="2" t="s">
        <v>1308</v>
      </c>
      <c r="N1420" s="2" t="s">
        <v>274</v>
      </c>
      <c r="O1420" s="3">
        <v>1</v>
      </c>
      <c r="P1420" s="3">
        <v>1087</v>
      </c>
      <c r="Q1420" s="3">
        <v>1135</v>
      </c>
      <c r="R1420" s="3">
        <v>1135</v>
      </c>
      <c r="S1420" s="3">
        <v>48</v>
      </c>
      <c r="T1420" s="3">
        <v>48</v>
      </c>
      <c r="U1420" s="3">
        <v>4.22</v>
      </c>
      <c r="V1420" s="2" t="s">
        <v>145</v>
      </c>
      <c r="W1420" s="2" t="s">
        <v>146</v>
      </c>
      <c r="X1420" s="2" t="s">
        <v>72</v>
      </c>
      <c r="Y1420" s="19" t="str">
        <f>VLOOKUP(G1420,'Verweis Kd-Gruppe'!$A$2:$B$8,2,FALSE)</f>
        <v>EXP</v>
      </c>
      <c r="Z1420" s="19" t="str">
        <f>VLOOKUP(J1420,'Verweis Art-Gruppe'!$A$2:$B$15,2,FALSE)</f>
        <v>Geräte</v>
      </c>
      <c r="AA1420" s="19" t="str">
        <f>VLOOKUP(W1420,'Verweis Vertreter'!$A$2:$B$24,2,FALSE)</f>
        <v>Muhsin Yortanli</v>
      </c>
      <c r="AB1420" s="12">
        <f t="shared" si="198"/>
        <v>1</v>
      </c>
      <c r="AC1420" s="12">
        <f t="shared" si="203"/>
        <v>1087</v>
      </c>
      <c r="AD1420" s="12">
        <f t="shared" si="204"/>
        <v>1135</v>
      </c>
      <c r="AE1420" s="12">
        <f t="shared" si="199"/>
        <v>1135</v>
      </c>
      <c r="AF1420" s="12">
        <f t="shared" si="200"/>
        <v>48</v>
      </c>
      <c r="AG1420" s="12">
        <f t="shared" si="201"/>
        <v>48</v>
      </c>
      <c r="AH1420" s="9">
        <f t="shared" si="205"/>
        <v>4.2290748898678412E-2</v>
      </c>
      <c r="AI1420" s="14">
        <f>VLOOKUP(E1420,'Verweis Faktor'!$A:$B,2,FALSE)</f>
        <v>1</v>
      </c>
      <c r="AJ1420" s="14"/>
      <c r="AK1420" s="14" t="str">
        <f>IF(AL1420="Ja","Versandkosten",VLOOKUP(E1420,'Verweis Belegart'!$A$2:$B$9,2,FALSE))</f>
        <v>Hardware</v>
      </c>
      <c r="AL1420" s="14" t="str">
        <f t="shared" si="206"/>
        <v>Nein</v>
      </c>
      <c r="AM1420" s="14" t="str">
        <f t="shared" si="202"/>
        <v>Positiv</v>
      </c>
    </row>
    <row r="1421" spans="1:39" ht="17.25" customHeight="1" x14ac:dyDescent="0.35">
      <c r="A1421" s="17">
        <v>14571874</v>
      </c>
      <c r="B1421" s="2" t="s">
        <v>1517</v>
      </c>
      <c r="C1421" s="1">
        <v>2025001</v>
      </c>
      <c r="D1421" s="1">
        <v>2000415</v>
      </c>
      <c r="E1421" s="2" t="s">
        <v>34</v>
      </c>
      <c r="F1421" s="2" t="s">
        <v>182</v>
      </c>
      <c r="G1421" s="2" t="s">
        <v>66</v>
      </c>
      <c r="H1421" s="2" t="s">
        <v>1166</v>
      </c>
      <c r="I1421" s="2" t="s">
        <v>1167</v>
      </c>
      <c r="J1421" s="2" t="s">
        <v>103</v>
      </c>
      <c r="K1421" s="2" t="s">
        <v>28</v>
      </c>
      <c r="L1421" s="2" t="s">
        <v>1179</v>
      </c>
      <c r="M1421" s="2" t="s">
        <v>1180</v>
      </c>
      <c r="N1421" s="2" t="s">
        <v>164</v>
      </c>
      <c r="O1421" s="3">
        <v>30</v>
      </c>
      <c r="P1421" s="3">
        <v>272</v>
      </c>
      <c r="Q1421" s="3">
        <v>279</v>
      </c>
      <c r="R1421" s="3">
        <v>8370</v>
      </c>
      <c r="S1421" s="3">
        <v>7</v>
      </c>
      <c r="T1421" s="3">
        <v>210</v>
      </c>
      <c r="U1421" s="3">
        <v>2.5</v>
      </c>
      <c r="V1421" s="2" t="s">
        <v>675</v>
      </c>
      <c r="W1421" s="2" t="s">
        <v>676</v>
      </c>
      <c r="X1421" s="2" t="s">
        <v>72</v>
      </c>
      <c r="Y1421" s="19" t="str">
        <f>VLOOKUP(G1421,'Verweis Kd-Gruppe'!$A$2:$B$8,2,FALSE)</f>
        <v>EXP</v>
      </c>
      <c r="Z1421" s="19" t="str">
        <f>VLOOKUP(J1421,'Verweis Art-Gruppe'!$A$2:$B$15,2,FALSE)</f>
        <v>Geräte</v>
      </c>
      <c r="AA1421" s="19" t="str">
        <f>VLOOKUP(W1421,'Verweis Vertreter'!$A$2:$B$24,2,FALSE)</f>
        <v>Corina Wedel</v>
      </c>
      <c r="AB1421" s="12">
        <f t="shared" si="198"/>
        <v>30</v>
      </c>
      <c r="AC1421" s="12">
        <f t="shared" si="203"/>
        <v>272</v>
      </c>
      <c r="AD1421" s="12">
        <f t="shared" si="204"/>
        <v>279</v>
      </c>
      <c r="AE1421" s="12">
        <f t="shared" si="199"/>
        <v>8370</v>
      </c>
      <c r="AF1421" s="12">
        <f t="shared" si="200"/>
        <v>7</v>
      </c>
      <c r="AG1421" s="12">
        <f t="shared" si="201"/>
        <v>210</v>
      </c>
      <c r="AH1421" s="9">
        <f t="shared" si="205"/>
        <v>2.5089605734767026E-2</v>
      </c>
      <c r="AI1421" s="14">
        <f>VLOOKUP(E1421,'Verweis Faktor'!$A:$B,2,FALSE)</f>
        <v>1</v>
      </c>
      <c r="AJ1421" s="14"/>
      <c r="AK1421" s="14" t="str">
        <f>IF(AL1421="Ja","Versandkosten",VLOOKUP(E1421,'Verweis Belegart'!$A$2:$B$9,2,FALSE))</f>
        <v>Hardware</v>
      </c>
      <c r="AL1421" s="14" t="str">
        <f t="shared" si="206"/>
        <v>Nein</v>
      </c>
      <c r="AM1421" s="14" t="str">
        <f t="shared" si="202"/>
        <v>Positiv</v>
      </c>
    </row>
    <row r="1422" spans="1:39" ht="17.25" customHeight="1" x14ac:dyDescent="0.35">
      <c r="A1422" s="17">
        <v>14571874</v>
      </c>
      <c r="B1422" s="2" t="s">
        <v>1517</v>
      </c>
      <c r="C1422" s="1">
        <v>2025001</v>
      </c>
      <c r="D1422" s="1">
        <v>2000415</v>
      </c>
      <c r="E1422" s="2" t="s">
        <v>34</v>
      </c>
      <c r="F1422" s="2" t="s">
        <v>182</v>
      </c>
      <c r="G1422" s="2" t="s">
        <v>66</v>
      </c>
      <c r="H1422" s="2" t="s">
        <v>1166</v>
      </c>
      <c r="I1422" s="2" t="s">
        <v>1167</v>
      </c>
      <c r="J1422" s="2" t="s">
        <v>103</v>
      </c>
      <c r="K1422" s="2" t="s">
        <v>45</v>
      </c>
      <c r="L1422" s="2" t="s">
        <v>1027</v>
      </c>
      <c r="M1422" s="2" t="s">
        <v>1028</v>
      </c>
      <c r="N1422" s="2" t="s">
        <v>618</v>
      </c>
      <c r="O1422" s="3">
        <v>2</v>
      </c>
      <c r="P1422" s="3">
        <v>495</v>
      </c>
      <c r="Q1422" s="3">
        <v>508</v>
      </c>
      <c r="R1422" s="3">
        <v>1016</v>
      </c>
      <c r="S1422" s="3">
        <v>13</v>
      </c>
      <c r="T1422" s="3">
        <v>26</v>
      </c>
      <c r="U1422" s="3">
        <v>2.5499999999999998</v>
      </c>
      <c r="V1422" s="2" t="s">
        <v>675</v>
      </c>
      <c r="W1422" s="2" t="s">
        <v>676</v>
      </c>
      <c r="X1422" s="2" t="s">
        <v>72</v>
      </c>
      <c r="Y1422" s="19" t="str">
        <f>VLOOKUP(G1422,'Verweis Kd-Gruppe'!$A$2:$B$8,2,FALSE)</f>
        <v>EXP</v>
      </c>
      <c r="Z1422" s="19" t="str">
        <f>VLOOKUP(J1422,'Verweis Art-Gruppe'!$A$2:$B$15,2,FALSE)</f>
        <v>Geräte</v>
      </c>
      <c r="AA1422" s="19" t="str">
        <f>VLOOKUP(W1422,'Verweis Vertreter'!$A$2:$B$24,2,FALSE)</f>
        <v>Corina Wedel</v>
      </c>
      <c r="AB1422" s="12">
        <f t="shared" si="198"/>
        <v>2</v>
      </c>
      <c r="AC1422" s="12">
        <f t="shared" si="203"/>
        <v>495</v>
      </c>
      <c r="AD1422" s="12">
        <f t="shared" si="204"/>
        <v>508</v>
      </c>
      <c r="AE1422" s="12">
        <f t="shared" si="199"/>
        <v>1016</v>
      </c>
      <c r="AF1422" s="12">
        <f t="shared" si="200"/>
        <v>13</v>
      </c>
      <c r="AG1422" s="12">
        <f t="shared" si="201"/>
        <v>26</v>
      </c>
      <c r="AH1422" s="9">
        <f t="shared" si="205"/>
        <v>2.5590551181102362E-2</v>
      </c>
      <c r="AI1422" s="14">
        <f>VLOOKUP(E1422,'Verweis Faktor'!$A:$B,2,FALSE)</f>
        <v>1</v>
      </c>
      <c r="AJ1422" s="14"/>
      <c r="AK1422" s="14" t="str">
        <f>IF(AL1422="Ja","Versandkosten",VLOOKUP(E1422,'Verweis Belegart'!$A$2:$B$9,2,FALSE))</f>
        <v>Hardware</v>
      </c>
      <c r="AL1422" s="14" t="str">
        <f t="shared" si="206"/>
        <v>Nein</v>
      </c>
      <c r="AM1422" s="14" t="str">
        <f t="shared" si="202"/>
        <v>Positiv</v>
      </c>
    </row>
    <row r="1423" spans="1:39" ht="17.25" customHeight="1" x14ac:dyDescent="0.35">
      <c r="A1423" s="17">
        <v>14571874</v>
      </c>
      <c r="B1423" s="2" t="s">
        <v>1517</v>
      </c>
      <c r="C1423" s="1">
        <v>2025001</v>
      </c>
      <c r="D1423" s="1">
        <v>2000415</v>
      </c>
      <c r="E1423" s="2" t="s">
        <v>34</v>
      </c>
      <c r="F1423" s="2" t="s">
        <v>182</v>
      </c>
      <c r="G1423" s="2" t="s">
        <v>66</v>
      </c>
      <c r="H1423" s="2" t="s">
        <v>1166</v>
      </c>
      <c r="I1423" s="2" t="s">
        <v>1167</v>
      </c>
      <c r="J1423" s="2" t="s">
        <v>103</v>
      </c>
      <c r="K1423" s="2" t="s">
        <v>49</v>
      </c>
      <c r="L1423" s="2" t="s">
        <v>986</v>
      </c>
      <c r="M1423" s="2" t="s">
        <v>987</v>
      </c>
      <c r="N1423" s="2" t="s">
        <v>161</v>
      </c>
      <c r="O1423" s="3">
        <v>20</v>
      </c>
      <c r="P1423" s="3">
        <v>177</v>
      </c>
      <c r="Q1423" s="3">
        <v>187</v>
      </c>
      <c r="R1423" s="3">
        <v>3740</v>
      </c>
      <c r="S1423" s="3">
        <v>10</v>
      </c>
      <c r="T1423" s="3">
        <v>200</v>
      </c>
      <c r="U1423" s="3">
        <v>5.34</v>
      </c>
      <c r="V1423" s="2" t="s">
        <v>675</v>
      </c>
      <c r="W1423" s="2" t="s">
        <v>676</v>
      </c>
      <c r="X1423" s="2" t="s">
        <v>72</v>
      </c>
      <c r="Y1423" s="19" t="str">
        <f>VLOOKUP(G1423,'Verweis Kd-Gruppe'!$A$2:$B$8,2,FALSE)</f>
        <v>EXP</v>
      </c>
      <c r="Z1423" s="19" t="str">
        <f>VLOOKUP(J1423,'Verweis Art-Gruppe'!$A$2:$B$15,2,FALSE)</f>
        <v>Geräte</v>
      </c>
      <c r="AA1423" s="19" t="str">
        <f>VLOOKUP(W1423,'Verweis Vertreter'!$A$2:$B$24,2,FALSE)</f>
        <v>Corina Wedel</v>
      </c>
      <c r="AB1423" s="12">
        <f t="shared" si="198"/>
        <v>20</v>
      </c>
      <c r="AC1423" s="12">
        <f t="shared" si="203"/>
        <v>177</v>
      </c>
      <c r="AD1423" s="12">
        <f t="shared" si="204"/>
        <v>187</v>
      </c>
      <c r="AE1423" s="12">
        <f t="shared" si="199"/>
        <v>3740</v>
      </c>
      <c r="AF1423" s="12">
        <f t="shared" si="200"/>
        <v>10</v>
      </c>
      <c r="AG1423" s="12">
        <f t="shared" si="201"/>
        <v>200</v>
      </c>
      <c r="AH1423" s="9">
        <f t="shared" si="205"/>
        <v>5.3475935828877004E-2</v>
      </c>
      <c r="AI1423" s="14">
        <f>VLOOKUP(E1423,'Verweis Faktor'!$A:$B,2,FALSE)</f>
        <v>1</v>
      </c>
      <c r="AJ1423" s="14"/>
      <c r="AK1423" s="14" t="str">
        <f>IF(AL1423="Ja","Versandkosten",VLOOKUP(E1423,'Verweis Belegart'!$A$2:$B$9,2,FALSE))</f>
        <v>Hardware</v>
      </c>
      <c r="AL1423" s="14" t="str">
        <f t="shared" si="206"/>
        <v>Nein</v>
      </c>
      <c r="AM1423" s="14" t="str">
        <f t="shared" si="202"/>
        <v>Positiv</v>
      </c>
    </row>
    <row r="1424" spans="1:39" ht="17.25" customHeight="1" x14ac:dyDescent="0.35">
      <c r="A1424" s="17">
        <v>14571874</v>
      </c>
      <c r="B1424" s="2" t="s">
        <v>1517</v>
      </c>
      <c r="C1424" s="1">
        <v>2025001</v>
      </c>
      <c r="D1424" s="1">
        <v>2000415</v>
      </c>
      <c r="E1424" s="2" t="s">
        <v>34</v>
      </c>
      <c r="F1424" s="2" t="s">
        <v>182</v>
      </c>
      <c r="G1424" s="2" t="s">
        <v>66</v>
      </c>
      <c r="H1424" s="2" t="s">
        <v>1166</v>
      </c>
      <c r="I1424" s="2" t="s">
        <v>1167</v>
      </c>
      <c r="J1424" s="2" t="s">
        <v>103</v>
      </c>
      <c r="K1424" s="2" t="s">
        <v>79</v>
      </c>
      <c r="L1424" s="2" t="s">
        <v>818</v>
      </c>
      <c r="M1424" s="2" t="s">
        <v>819</v>
      </c>
      <c r="N1424" s="2" t="s">
        <v>164</v>
      </c>
      <c r="O1424" s="3">
        <v>10</v>
      </c>
      <c r="P1424" s="3">
        <v>273.26979999999998</v>
      </c>
      <c r="Q1424" s="3">
        <v>279</v>
      </c>
      <c r="R1424" s="3">
        <v>2790</v>
      </c>
      <c r="S1424" s="3">
        <v>5.7302</v>
      </c>
      <c r="T1424" s="3">
        <v>57.3</v>
      </c>
      <c r="U1424" s="3">
        <v>2.0499999999999998</v>
      </c>
      <c r="V1424" s="2" t="s">
        <v>675</v>
      </c>
      <c r="W1424" s="2" t="s">
        <v>676</v>
      </c>
      <c r="X1424" s="2" t="s">
        <v>72</v>
      </c>
      <c r="Y1424" s="19" t="str">
        <f>VLOOKUP(G1424,'Verweis Kd-Gruppe'!$A$2:$B$8,2,FALSE)</f>
        <v>EXP</v>
      </c>
      <c r="Z1424" s="19" t="str">
        <f>VLOOKUP(J1424,'Verweis Art-Gruppe'!$A$2:$B$15,2,FALSE)</f>
        <v>Geräte</v>
      </c>
      <c r="AA1424" s="19" t="str">
        <f>VLOOKUP(W1424,'Verweis Vertreter'!$A$2:$B$24,2,FALSE)</f>
        <v>Corina Wedel</v>
      </c>
      <c r="AB1424" s="12">
        <f t="shared" si="198"/>
        <v>10</v>
      </c>
      <c r="AC1424" s="12">
        <f t="shared" si="203"/>
        <v>273.26979999999998</v>
      </c>
      <c r="AD1424" s="12">
        <f t="shared" si="204"/>
        <v>279</v>
      </c>
      <c r="AE1424" s="12">
        <f t="shared" si="199"/>
        <v>2790</v>
      </c>
      <c r="AF1424" s="12">
        <f t="shared" si="200"/>
        <v>5.7302</v>
      </c>
      <c r="AG1424" s="12">
        <f t="shared" si="201"/>
        <v>57.3</v>
      </c>
      <c r="AH1424" s="9">
        <f t="shared" si="205"/>
        <v>2.0537634408602151E-2</v>
      </c>
      <c r="AI1424" s="14">
        <f>VLOOKUP(E1424,'Verweis Faktor'!$A:$B,2,FALSE)</f>
        <v>1</v>
      </c>
      <c r="AJ1424" s="14"/>
      <c r="AK1424" s="14" t="str">
        <f>IF(AL1424="Ja","Versandkosten",VLOOKUP(E1424,'Verweis Belegart'!$A$2:$B$9,2,FALSE))</f>
        <v>Hardware</v>
      </c>
      <c r="AL1424" s="14" t="str">
        <f t="shared" si="206"/>
        <v>Nein</v>
      </c>
      <c r="AM1424" s="14" t="str">
        <f t="shared" si="202"/>
        <v>Positiv</v>
      </c>
    </row>
    <row r="1425" spans="1:39" ht="17.25" customHeight="1" x14ac:dyDescent="0.35">
      <c r="A1425" s="17">
        <v>14571874</v>
      </c>
      <c r="B1425" s="2" t="s">
        <v>1517</v>
      </c>
      <c r="C1425" s="1">
        <v>2025001</v>
      </c>
      <c r="D1425" s="1">
        <v>2000415</v>
      </c>
      <c r="E1425" s="2" t="s">
        <v>34</v>
      </c>
      <c r="F1425" s="2" t="s">
        <v>182</v>
      </c>
      <c r="G1425" s="2" t="s">
        <v>66</v>
      </c>
      <c r="H1425" s="2" t="s">
        <v>1166</v>
      </c>
      <c r="I1425" s="2" t="s">
        <v>1167</v>
      </c>
      <c r="J1425" s="2" t="s">
        <v>103</v>
      </c>
      <c r="K1425" s="2" t="s">
        <v>83</v>
      </c>
      <c r="L1425" s="2" t="s">
        <v>150</v>
      </c>
      <c r="M1425" s="2" t="s">
        <v>151</v>
      </c>
      <c r="N1425" s="2" t="s">
        <v>152</v>
      </c>
      <c r="O1425" s="3">
        <v>10</v>
      </c>
      <c r="P1425" s="3">
        <v>179</v>
      </c>
      <c r="Q1425" s="3">
        <v>202</v>
      </c>
      <c r="R1425" s="3">
        <v>2020</v>
      </c>
      <c r="S1425" s="3">
        <v>23</v>
      </c>
      <c r="T1425" s="3">
        <v>230</v>
      </c>
      <c r="U1425" s="3">
        <v>11.38</v>
      </c>
      <c r="V1425" s="2" t="s">
        <v>675</v>
      </c>
      <c r="W1425" s="2" t="s">
        <v>676</v>
      </c>
      <c r="X1425" s="2" t="s">
        <v>72</v>
      </c>
      <c r="Y1425" s="19" t="str">
        <f>VLOOKUP(G1425,'Verweis Kd-Gruppe'!$A$2:$B$8,2,FALSE)</f>
        <v>EXP</v>
      </c>
      <c r="Z1425" s="19" t="str">
        <f>VLOOKUP(J1425,'Verweis Art-Gruppe'!$A$2:$B$15,2,FALSE)</f>
        <v>Geräte</v>
      </c>
      <c r="AA1425" s="19" t="str">
        <f>VLOOKUP(W1425,'Verweis Vertreter'!$A$2:$B$24,2,FALSE)</f>
        <v>Corina Wedel</v>
      </c>
      <c r="AB1425" s="12">
        <f t="shared" si="198"/>
        <v>10</v>
      </c>
      <c r="AC1425" s="12">
        <f t="shared" si="203"/>
        <v>179</v>
      </c>
      <c r="AD1425" s="12">
        <f t="shared" si="204"/>
        <v>202</v>
      </c>
      <c r="AE1425" s="12">
        <f t="shared" si="199"/>
        <v>2020</v>
      </c>
      <c r="AF1425" s="12">
        <f t="shared" si="200"/>
        <v>23</v>
      </c>
      <c r="AG1425" s="12">
        <f t="shared" si="201"/>
        <v>230</v>
      </c>
      <c r="AH1425" s="9">
        <f t="shared" si="205"/>
        <v>0.11386138613861387</v>
      </c>
      <c r="AI1425" s="14">
        <f>VLOOKUP(E1425,'Verweis Faktor'!$A:$B,2,FALSE)</f>
        <v>1</v>
      </c>
      <c r="AJ1425" s="14"/>
      <c r="AK1425" s="14" t="str">
        <f>IF(AL1425="Ja","Versandkosten",VLOOKUP(E1425,'Verweis Belegart'!$A$2:$B$9,2,FALSE))</f>
        <v>Hardware</v>
      </c>
      <c r="AL1425" s="14" t="str">
        <f t="shared" si="206"/>
        <v>Nein</v>
      </c>
      <c r="AM1425" s="14" t="str">
        <f t="shared" si="202"/>
        <v>Positiv</v>
      </c>
    </row>
    <row r="1426" spans="1:39" ht="17.25" customHeight="1" x14ac:dyDescent="0.35">
      <c r="A1426" s="17">
        <v>14571874</v>
      </c>
      <c r="B1426" s="2" t="s">
        <v>1517</v>
      </c>
      <c r="C1426" s="1">
        <v>2025001</v>
      </c>
      <c r="D1426" s="1">
        <v>2000415</v>
      </c>
      <c r="E1426" s="2" t="s">
        <v>34</v>
      </c>
      <c r="F1426" s="2" t="s">
        <v>182</v>
      </c>
      <c r="G1426" s="2" t="s">
        <v>66</v>
      </c>
      <c r="H1426" s="2" t="s">
        <v>1166</v>
      </c>
      <c r="I1426" s="2" t="s">
        <v>1167</v>
      </c>
      <c r="J1426" s="2" t="s">
        <v>103</v>
      </c>
      <c r="K1426" s="2" t="s">
        <v>87</v>
      </c>
      <c r="L1426" s="2" t="s">
        <v>92</v>
      </c>
      <c r="M1426" s="2" t="s">
        <v>93</v>
      </c>
      <c r="N1426" s="2" t="s">
        <v>94</v>
      </c>
      <c r="O1426" s="3">
        <v>2</v>
      </c>
      <c r="P1426" s="3">
        <v>332</v>
      </c>
      <c r="Q1426" s="3">
        <v>357</v>
      </c>
      <c r="R1426" s="3">
        <v>714</v>
      </c>
      <c r="S1426" s="3">
        <v>25</v>
      </c>
      <c r="T1426" s="3">
        <v>50</v>
      </c>
      <c r="U1426" s="3">
        <v>7</v>
      </c>
      <c r="V1426" s="2" t="s">
        <v>675</v>
      </c>
      <c r="W1426" s="2" t="s">
        <v>676</v>
      </c>
      <c r="X1426" s="2" t="s">
        <v>72</v>
      </c>
      <c r="Y1426" s="19" t="str">
        <f>VLOOKUP(G1426,'Verweis Kd-Gruppe'!$A$2:$B$8,2,FALSE)</f>
        <v>EXP</v>
      </c>
      <c r="Z1426" s="19" t="str">
        <f>VLOOKUP(J1426,'Verweis Art-Gruppe'!$A$2:$B$15,2,FALSE)</f>
        <v>Geräte</v>
      </c>
      <c r="AA1426" s="19" t="str">
        <f>VLOOKUP(W1426,'Verweis Vertreter'!$A$2:$B$24,2,FALSE)</f>
        <v>Corina Wedel</v>
      </c>
      <c r="AB1426" s="12">
        <f t="shared" si="198"/>
        <v>2</v>
      </c>
      <c r="AC1426" s="12">
        <f t="shared" si="203"/>
        <v>332</v>
      </c>
      <c r="AD1426" s="12">
        <f t="shared" si="204"/>
        <v>357</v>
      </c>
      <c r="AE1426" s="12">
        <f t="shared" si="199"/>
        <v>714</v>
      </c>
      <c r="AF1426" s="12">
        <f t="shared" si="200"/>
        <v>25</v>
      </c>
      <c r="AG1426" s="12">
        <f t="shared" si="201"/>
        <v>50</v>
      </c>
      <c r="AH1426" s="9">
        <f t="shared" si="205"/>
        <v>7.0028011204481794E-2</v>
      </c>
      <c r="AI1426" s="14">
        <f>VLOOKUP(E1426,'Verweis Faktor'!$A:$B,2,FALSE)</f>
        <v>1</v>
      </c>
      <c r="AJ1426" s="14"/>
      <c r="AK1426" s="14" t="str">
        <f>IF(AL1426="Ja","Versandkosten",VLOOKUP(E1426,'Verweis Belegart'!$A$2:$B$9,2,FALSE))</f>
        <v>Hardware</v>
      </c>
      <c r="AL1426" s="14" t="str">
        <f t="shared" si="206"/>
        <v>Nein</v>
      </c>
      <c r="AM1426" s="14" t="str">
        <f t="shared" si="202"/>
        <v>Positiv</v>
      </c>
    </row>
    <row r="1427" spans="1:39" ht="17.25" customHeight="1" x14ac:dyDescent="0.35">
      <c r="A1427" s="17">
        <v>14571874</v>
      </c>
      <c r="B1427" s="2" t="s">
        <v>1517</v>
      </c>
      <c r="C1427" s="1">
        <v>2025001</v>
      </c>
      <c r="D1427" s="1">
        <v>2000415</v>
      </c>
      <c r="E1427" s="2" t="s">
        <v>34</v>
      </c>
      <c r="F1427" s="2" t="s">
        <v>182</v>
      </c>
      <c r="G1427" s="2" t="s">
        <v>66</v>
      </c>
      <c r="H1427" s="2" t="s">
        <v>1166</v>
      </c>
      <c r="I1427" s="2" t="s">
        <v>1167</v>
      </c>
      <c r="J1427" s="2" t="s">
        <v>103</v>
      </c>
      <c r="K1427" s="2" t="s">
        <v>91</v>
      </c>
      <c r="L1427" s="2" t="s">
        <v>1537</v>
      </c>
      <c r="M1427" s="2" t="s">
        <v>1538</v>
      </c>
      <c r="N1427" s="2" t="s">
        <v>1539</v>
      </c>
      <c r="O1427" s="3">
        <v>5</v>
      </c>
      <c r="P1427" s="3">
        <v>279.91669999999999</v>
      </c>
      <c r="Q1427" s="3">
        <v>272</v>
      </c>
      <c r="R1427" s="3">
        <v>1360</v>
      </c>
      <c r="S1427" s="3">
        <v>-7.9166999999999996</v>
      </c>
      <c r="T1427" s="3">
        <v>-39.58</v>
      </c>
      <c r="U1427" s="3">
        <v>-2.91</v>
      </c>
      <c r="V1427" s="2" t="s">
        <v>675</v>
      </c>
      <c r="W1427" s="2" t="s">
        <v>676</v>
      </c>
      <c r="X1427" s="2" t="s">
        <v>72</v>
      </c>
      <c r="Y1427" s="19" t="str">
        <f>VLOOKUP(G1427,'Verweis Kd-Gruppe'!$A$2:$B$8,2,FALSE)</f>
        <v>EXP</v>
      </c>
      <c r="Z1427" s="19" t="str">
        <f>VLOOKUP(J1427,'Verweis Art-Gruppe'!$A$2:$B$15,2,FALSE)</f>
        <v>Geräte</v>
      </c>
      <c r="AA1427" s="19" t="str">
        <f>VLOOKUP(W1427,'Verweis Vertreter'!$A$2:$B$24,2,FALSE)</f>
        <v>Corina Wedel</v>
      </c>
      <c r="AB1427" s="12">
        <f t="shared" si="198"/>
        <v>5</v>
      </c>
      <c r="AC1427" s="12">
        <f t="shared" si="203"/>
        <v>279.91669999999999</v>
      </c>
      <c r="AD1427" s="12">
        <f t="shared" si="204"/>
        <v>272</v>
      </c>
      <c r="AE1427" s="12">
        <f t="shared" si="199"/>
        <v>1360</v>
      </c>
      <c r="AF1427" s="12">
        <f t="shared" si="200"/>
        <v>-7.9166999999999996</v>
      </c>
      <c r="AG1427" s="12">
        <f t="shared" si="201"/>
        <v>-39.58</v>
      </c>
      <c r="AH1427" s="9">
        <f t="shared" si="205"/>
        <v>-2.9102941176470588E-2</v>
      </c>
      <c r="AI1427" s="14">
        <f>VLOOKUP(E1427,'Verweis Faktor'!$A:$B,2,FALSE)</f>
        <v>1</v>
      </c>
      <c r="AJ1427" s="14"/>
      <c r="AK1427" s="14" t="str">
        <f>IF(AL1427="Ja","Versandkosten",VLOOKUP(E1427,'Verweis Belegart'!$A$2:$B$9,2,FALSE))</f>
        <v>Hardware</v>
      </c>
      <c r="AL1427" s="14" t="str">
        <f t="shared" si="206"/>
        <v>Nein</v>
      </c>
      <c r="AM1427" s="14" t="str">
        <f t="shared" si="202"/>
        <v>Negativ</v>
      </c>
    </row>
    <row r="1428" spans="1:39" ht="17.25" customHeight="1" x14ac:dyDescent="0.35">
      <c r="A1428" s="17">
        <v>14571874</v>
      </c>
      <c r="B1428" s="2" t="s">
        <v>1517</v>
      </c>
      <c r="C1428" s="1">
        <v>2025001</v>
      </c>
      <c r="D1428" s="1">
        <v>2000415</v>
      </c>
      <c r="E1428" s="2" t="s">
        <v>34</v>
      </c>
      <c r="F1428" s="2" t="s">
        <v>182</v>
      </c>
      <c r="G1428" s="2" t="s">
        <v>66</v>
      </c>
      <c r="H1428" s="2" t="s">
        <v>1166</v>
      </c>
      <c r="I1428" s="2" t="s">
        <v>1167</v>
      </c>
      <c r="J1428" s="2" t="s">
        <v>103</v>
      </c>
      <c r="K1428" s="2" t="s">
        <v>95</v>
      </c>
      <c r="L1428" s="2" t="s">
        <v>631</v>
      </c>
      <c r="M1428" s="2" t="s">
        <v>632</v>
      </c>
      <c r="N1428" s="2" t="s">
        <v>379</v>
      </c>
      <c r="O1428" s="3">
        <v>1</v>
      </c>
      <c r="P1428" s="3">
        <v>417</v>
      </c>
      <c r="Q1428" s="3">
        <v>436</v>
      </c>
      <c r="R1428" s="3">
        <v>436</v>
      </c>
      <c r="S1428" s="3">
        <v>19</v>
      </c>
      <c r="T1428" s="3">
        <v>19</v>
      </c>
      <c r="U1428" s="3">
        <v>4.3499999999999996</v>
      </c>
      <c r="V1428" s="2" t="s">
        <v>675</v>
      </c>
      <c r="W1428" s="2" t="s">
        <v>676</v>
      </c>
      <c r="X1428" s="2" t="s">
        <v>72</v>
      </c>
      <c r="Y1428" s="19" t="str">
        <f>VLOOKUP(G1428,'Verweis Kd-Gruppe'!$A$2:$B$8,2,FALSE)</f>
        <v>EXP</v>
      </c>
      <c r="Z1428" s="19" t="str">
        <f>VLOOKUP(J1428,'Verweis Art-Gruppe'!$A$2:$B$15,2,FALSE)</f>
        <v>Geräte</v>
      </c>
      <c r="AA1428" s="19" t="str">
        <f>VLOOKUP(W1428,'Verweis Vertreter'!$A$2:$B$24,2,FALSE)</f>
        <v>Corina Wedel</v>
      </c>
      <c r="AB1428" s="12">
        <f t="shared" si="198"/>
        <v>1</v>
      </c>
      <c r="AC1428" s="12">
        <f t="shared" si="203"/>
        <v>417</v>
      </c>
      <c r="AD1428" s="12">
        <f t="shared" si="204"/>
        <v>436</v>
      </c>
      <c r="AE1428" s="12">
        <f t="shared" si="199"/>
        <v>436</v>
      </c>
      <c r="AF1428" s="12">
        <f t="shared" si="200"/>
        <v>19</v>
      </c>
      <c r="AG1428" s="12">
        <f t="shared" si="201"/>
        <v>19</v>
      </c>
      <c r="AH1428" s="9">
        <f t="shared" si="205"/>
        <v>4.3577981651376149E-2</v>
      </c>
      <c r="AI1428" s="14">
        <f>VLOOKUP(E1428,'Verweis Faktor'!$A:$B,2,FALSE)</f>
        <v>1</v>
      </c>
      <c r="AJ1428" s="14"/>
      <c r="AK1428" s="14" t="str">
        <f>IF(AL1428="Ja","Versandkosten",VLOOKUP(E1428,'Verweis Belegart'!$A$2:$B$9,2,FALSE))</f>
        <v>Hardware</v>
      </c>
      <c r="AL1428" s="14" t="str">
        <f t="shared" si="206"/>
        <v>Nein</v>
      </c>
      <c r="AM1428" s="14" t="str">
        <f t="shared" si="202"/>
        <v>Positiv</v>
      </c>
    </row>
    <row r="1429" spans="1:39" ht="17.25" customHeight="1" x14ac:dyDescent="0.35">
      <c r="A1429" s="17">
        <v>14571874</v>
      </c>
      <c r="B1429" s="2" t="s">
        <v>1517</v>
      </c>
      <c r="C1429" s="1">
        <v>2025001</v>
      </c>
      <c r="D1429" s="1">
        <v>2000415</v>
      </c>
      <c r="E1429" s="2" t="s">
        <v>34</v>
      </c>
      <c r="F1429" s="2" t="s">
        <v>182</v>
      </c>
      <c r="G1429" s="2" t="s">
        <v>66</v>
      </c>
      <c r="H1429" s="2" t="s">
        <v>1166</v>
      </c>
      <c r="I1429" s="2" t="s">
        <v>1167</v>
      </c>
      <c r="J1429" s="2" t="s">
        <v>103</v>
      </c>
      <c r="K1429" s="2" t="s">
        <v>99</v>
      </c>
      <c r="L1429" s="2" t="s">
        <v>1540</v>
      </c>
      <c r="M1429" s="2" t="s">
        <v>1541</v>
      </c>
      <c r="N1429" s="2" t="s">
        <v>684</v>
      </c>
      <c r="O1429" s="3">
        <v>5</v>
      </c>
      <c r="P1429" s="3">
        <v>81</v>
      </c>
      <c r="Q1429" s="3">
        <v>86</v>
      </c>
      <c r="R1429" s="3">
        <v>430</v>
      </c>
      <c r="S1429" s="3">
        <v>5</v>
      </c>
      <c r="T1429" s="3">
        <v>25</v>
      </c>
      <c r="U1429" s="3">
        <v>5.81</v>
      </c>
      <c r="V1429" s="2" t="s">
        <v>675</v>
      </c>
      <c r="W1429" s="2" t="s">
        <v>676</v>
      </c>
      <c r="X1429" s="2" t="s">
        <v>72</v>
      </c>
      <c r="Y1429" s="19" t="str">
        <f>VLOOKUP(G1429,'Verweis Kd-Gruppe'!$A$2:$B$8,2,FALSE)</f>
        <v>EXP</v>
      </c>
      <c r="Z1429" s="19" t="str">
        <f>VLOOKUP(J1429,'Verweis Art-Gruppe'!$A$2:$B$15,2,FALSE)</f>
        <v>Geräte</v>
      </c>
      <c r="AA1429" s="19" t="str">
        <f>VLOOKUP(W1429,'Verweis Vertreter'!$A$2:$B$24,2,FALSE)</f>
        <v>Corina Wedel</v>
      </c>
      <c r="AB1429" s="12">
        <f t="shared" si="198"/>
        <v>5</v>
      </c>
      <c r="AC1429" s="12">
        <f t="shared" si="203"/>
        <v>81</v>
      </c>
      <c r="AD1429" s="12">
        <f t="shared" si="204"/>
        <v>86</v>
      </c>
      <c r="AE1429" s="12">
        <f t="shared" si="199"/>
        <v>430</v>
      </c>
      <c r="AF1429" s="12">
        <f t="shared" si="200"/>
        <v>5</v>
      </c>
      <c r="AG1429" s="12">
        <f t="shared" si="201"/>
        <v>25</v>
      </c>
      <c r="AH1429" s="9">
        <f t="shared" si="205"/>
        <v>5.8139534883720929E-2</v>
      </c>
      <c r="AI1429" s="14">
        <f>VLOOKUP(E1429,'Verweis Faktor'!$A:$B,2,FALSE)</f>
        <v>1</v>
      </c>
      <c r="AJ1429" s="14"/>
      <c r="AK1429" s="14" t="str">
        <f>IF(AL1429="Ja","Versandkosten",VLOOKUP(E1429,'Verweis Belegart'!$A$2:$B$9,2,FALSE))</f>
        <v>Hardware</v>
      </c>
      <c r="AL1429" s="14" t="str">
        <f t="shared" si="206"/>
        <v>Nein</v>
      </c>
      <c r="AM1429" s="14" t="str">
        <f t="shared" si="202"/>
        <v>Positiv</v>
      </c>
    </row>
    <row r="1430" spans="1:39" ht="17.25"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103</v>
      </c>
      <c r="L1430" s="2" t="s">
        <v>970</v>
      </c>
      <c r="M1430" s="2" t="s">
        <v>971</v>
      </c>
      <c r="N1430" s="2" t="s">
        <v>943</v>
      </c>
      <c r="O1430" s="3">
        <v>2</v>
      </c>
      <c r="P1430" s="3">
        <v>235</v>
      </c>
      <c r="Q1430" s="3">
        <v>252</v>
      </c>
      <c r="R1430" s="3">
        <v>504</v>
      </c>
      <c r="S1430" s="3">
        <v>17</v>
      </c>
      <c r="T1430" s="3">
        <v>34</v>
      </c>
      <c r="U1430" s="3">
        <v>6.74</v>
      </c>
      <c r="V1430" s="2" t="s">
        <v>675</v>
      </c>
      <c r="W1430" s="2" t="s">
        <v>676</v>
      </c>
      <c r="X1430" s="2" t="s">
        <v>72</v>
      </c>
      <c r="Y1430" s="19" t="str">
        <f>VLOOKUP(G1430,'Verweis Kd-Gruppe'!$A$2:$B$8,2,FALSE)</f>
        <v>EXP</v>
      </c>
      <c r="Z1430" s="19" t="str">
        <f>VLOOKUP(J1430,'Verweis Art-Gruppe'!$A$2:$B$15,2,FALSE)</f>
        <v>Geräte</v>
      </c>
      <c r="AA1430" s="19" t="str">
        <f>VLOOKUP(W1430,'Verweis Vertreter'!$A$2:$B$24,2,FALSE)</f>
        <v>Corina Wedel</v>
      </c>
      <c r="AB1430" s="12">
        <f t="shared" si="198"/>
        <v>2</v>
      </c>
      <c r="AC1430" s="12">
        <f t="shared" si="203"/>
        <v>235</v>
      </c>
      <c r="AD1430" s="12">
        <f t="shared" si="204"/>
        <v>252</v>
      </c>
      <c r="AE1430" s="12">
        <f t="shared" si="199"/>
        <v>504</v>
      </c>
      <c r="AF1430" s="12">
        <f t="shared" si="200"/>
        <v>17</v>
      </c>
      <c r="AG1430" s="12">
        <f t="shared" si="201"/>
        <v>34</v>
      </c>
      <c r="AH1430" s="9">
        <f t="shared" si="205"/>
        <v>6.7460317460317457E-2</v>
      </c>
      <c r="AI1430" s="14">
        <f>VLOOKUP(E1430,'Verweis Faktor'!$A:$B,2,FALSE)</f>
        <v>1</v>
      </c>
      <c r="AJ1430" s="14"/>
      <c r="AK1430" s="14" t="str">
        <f>IF(AL1430="Ja","Versandkosten",VLOOKUP(E1430,'Verweis Belegart'!$A$2:$B$9,2,FALSE))</f>
        <v>Hardware</v>
      </c>
      <c r="AL1430" s="14" t="str">
        <f t="shared" si="206"/>
        <v>Nein</v>
      </c>
      <c r="AM1430" s="14" t="str">
        <f t="shared" si="202"/>
        <v>Positiv</v>
      </c>
    </row>
    <row r="1431" spans="1:39" ht="17.25" customHeight="1" x14ac:dyDescent="0.35">
      <c r="A1431" s="17">
        <v>14571874</v>
      </c>
      <c r="B1431" s="2" t="s">
        <v>1517</v>
      </c>
      <c r="C1431" s="1">
        <v>2025001</v>
      </c>
      <c r="D1431" s="1">
        <v>2000415</v>
      </c>
      <c r="E1431" s="2" t="s">
        <v>34</v>
      </c>
      <c r="F1431" s="2" t="s">
        <v>182</v>
      </c>
      <c r="G1431" s="2" t="s">
        <v>66</v>
      </c>
      <c r="H1431" s="2" t="s">
        <v>1166</v>
      </c>
      <c r="I1431" s="2" t="s">
        <v>1167</v>
      </c>
      <c r="J1431" s="2" t="s">
        <v>103</v>
      </c>
      <c r="K1431" s="2" t="s">
        <v>107</v>
      </c>
      <c r="L1431" s="2" t="s">
        <v>159</v>
      </c>
      <c r="M1431" s="2" t="s">
        <v>160</v>
      </c>
      <c r="N1431" s="2" t="s">
        <v>161</v>
      </c>
      <c r="O1431" s="3">
        <v>20</v>
      </c>
      <c r="P1431" s="3">
        <v>177</v>
      </c>
      <c r="Q1431" s="3">
        <v>187</v>
      </c>
      <c r="R1431" s="3">
        <v>3740</v>
      </c>
      <c r="S1431" s="3">
        <v>10</v>
      </c>
      <c r="T1431" s="3">
        <v>200</v>
      </c>
      <c r="U1431" s="3">
        <v>5.34</v>
      </c>
      <c r="V1431" s="2" t="s">
        <v>675</v>
      </c>
      <c r="W1431" s="2" t="s">
        <v>676</v>
      </c>
      <c r="X1431" s="2" t="s">
        <v>72</v>
      </c>
      <c r="Y1431" s="19" t="str">
        <f>VLOOKUP(G1431,'Verweis Kd-Gruppe'!$A$2:$B$8,2,FALSE)</f>
        <v>EXP</v>
      </c>
      <c r="Z1431" s="19" t="str">
        <f>VLOOKUP(J1431,'Verweis Art-Gruppe'!$A$2:$B$15,2,FALSE)</f>
        <v>Geräte</v>
      </c>
      <c r="AA1431" s="19" t="str">
        <f>VLOOKUP(W1431,'Verweis Vertreter'!$A$2:$B$24,2,FALSE)</f>
        <v>Corina Wedel</v>
      </c>
      <c r="AB1431" s="12">
        <f t="shared" si="198"/>
        <v>20</v>
      </c>
      <c r="AC1431" s="12">
        <f t="shared" si="203"/>
        <v>177</v>
      </c>
      <c r="AD1431" s="12">
        <f t="shared" si="204"/>
        <v>187</v>
      </c>
      <c r="AE1431" s="12">
        <f t="shared" si="199"/>
        <v>3740</v>
      </c>
      <c r="AF1431" s="12">
        <f t="shared" si="200"/>
        <v>10</v>
      </c>
      <c r="AG1431" s="12">
        <f t="shared" si="201"/>
        <v>200</v>
      </c>
      <c r="AH1431" s="9">
        <f t="shared" si="205"/>
        <v>5.3475935828877004E-2</v>
      </c>
      <c r="AI1431" s="14">
        <f>VLOOKUP(E1431,'Verweis Faktor'!$A:$B,2,FALSE)</f>
        <v>1</v>
      </c>
      <c r="AJ1431" s="14"/>
      <c r="AK1431" s="14" t="str">
        <f>IF(AL1431="Ja","Versandkosten",VLOOKUP(E1431,'Verweis Belegart'!$A$2:$B$9,2,FALSE))</f>
        <v>Hardware</v>
      </c>
      <c r="AL1431" s="14" t="str">
        <f t="shared" si="206"/>
        <v>Nein</v>
      </c>
      <c r="AM1431" s="14" t="str">
        <f t="shared" si="202"/>
        <v>Positiv</v>
      </c>
    </row>
    <row r="1432" spans="1:39" ht="17.25" customHeight="1" x14ac:dyDescent="0.35">
      <c r="A1432" s="17">
        <v>14571874</v>
      </c>
      <c r="B1432" s="2" t="s">
        <v>1517</v>
      </c>
      <c r="C1432" s="1">
        <v>2025001</v>
      </c>
      <c r="D1432" s="1">
        <v>2000415</v>
      </c>
      <c r="E1432" s="2" t="s">
        <v>34</v>
      </c>
      <c r="F1432" s="2" t="s">
        <v>182</v>
      </c>
      <c r="G1432" s="2" t="s">
        <v>66</v>
      </c>
      <c r="H1432" s="2" t="s">
        <v>1166</v>
      </c>
      <c r="I1432" s="2" t="s">
        <v>1167</v>
      </c>
      <c r="J1432" s="2" t="s">
        <v>103</v>
      </c>
      <c r="K1432" s="2" t="s">
        <v>111</v>
      </c>
      <c r="L1432" s="2" t="s">
        <v>1379</v>
      </c>
      <c r="M1432" s="2" t="s">
        <v>1380</v>
      </c>
      <c r="N1432" s="2" t="s">
        <v>684</v>
      </c>
      <c r="O1432" s="3">
        <v>5</v>
      </c>
      <c r="P1432" s="3">
        <v>76</v>
      </c>
      <c r="Q1432" s="3">
        <v>82</v>
      </c>
      <c r="R1432" s="3">
        <v>410</v>
      </c>
      <c r="S1432" s="3">
        <v>6</v>
      </c>
      <c r="T1432" s="3">
        <v>30</v>
      </c>
      <c r="U1432" s="3">
        <v>7.31</v>
      </c>
      <c r="V1432" s="2" t="s">
        <v>675</v>
      </c>
      <c r="W1432" s="2" t="s">
        <v>676</v>
      </c>
      <c r="X1432" s="2" t="s">
        <v>72</v>
      </c>
      <c r="Y1432" s="19" t="str">
        <f>VLOOKUP(G1432,'Verweis Kd-Gruppe'!$A$2:$B$8,2,FALSE)</f>
        <v>EXP</v>
      </c>
      <c r="Z1432" s="19" t="str">
        <f>VLOOKUP(J1432,'Verweis Art-Gruppe'!$A$2:$B$15,2,FALSE)</f>
        <v>Geräte</v>
      </c>
      <c r="AA1432" s="19" t="str">
        <f>VLOOKUP(W1432,'Verweis Vertreter'!$A$2:$B$24,2,FALSE)</f>
        <v>Corina Wedel</v>
      </c>
      <c r="AB1432" s="12">
        <f t="shared" si="198"/>
        <v>5</v>
      </c>
      <c r="AC1432" s="12">
        <f t="shared" si="203"/>
        <v>76</v>
      </c>
      <c r="AD1432" s="12">
        <f t="shared" si="204"/>
        <v>82</v>
      </c>
      <c r="AE1432" s="12">
        <f t="shared" si="199"/>
        <v>410</v>
      </c>
      <c r="AF1432" s="12">
        <f t="shared" si="200"/>
        <v>6</v>
      </c>
      <c r="AG1432" s="12">
        <f t="shared" si="201"/>
        <v>30</v>
      </c>
      <c r="AH1432" s="9">
        <f t="shared" si="205"/>
        <v>7.3170731707317069E-2</v>
      </c>
      <c r="AI1432" s="14">
        <f>VLOOKUP(E1432,'Verweis Faktor'!$A:$B,2,FALSE)</f>
        <v>1</v>
      </c>
      <c r="AJ1432" s="14"/>
      <c r="AK1432" s="14" t="str">
        <f>IF(AL1432="Ja","Versandkosten",VLOOKUP(E1432,'Verweis Belegart'!$A$2:$B$9,2,FALSE))</f>
        <v>Hardware</v>
      </c>
      <c r="AL1432" s="14" t="str">
        <f t="shared" si="206"/>
        <v>Nein</v>
      </c>
      <c r="AM1432" s="14" t="str">
        <f t="shared" si="202"/>
        <v>Positiv</v>
      </c>
    </row>
    <row r="1433" spans="1:39" ht="17.25" customHeight="1" x14ac:dyDescent="0.35">
      <c r="A1433" s="17">
        <v>14571874</v>
      </c>
      <c r="B1433" s="2" t="s">
        <v>1517</v>
      </c>
      <c r="C1433" s="1">
        <v>2025001</v>
      </c>
      <c r="D1433" s="1">
        <v>2000415</v>
      </c>
      <c r="E1433" s="2" t="s">
        <v>34</v>
      </c>
      <c r="F1433" s="2" t="s">
        <v>182</v>
      </c>
      <c r="G1433" s="2" t="s">
        <v>66</v>
      </c>
      <c r="H1433" s="2" t="s">
        <v>1166</v>
      </c>
      <c r="I1433" s="2" t="s">
        <v>1167</v>
      </c>
      <c r="J1433" s="2" t="s">
        <v>103</v>
      </c>
      <c r="K1433" s="2" t="s">
        <v>115</v>
      </c>
      <c r="L1433" s="2" t="s">
        <v>360</v>
      </c>
      <c r="M1433" s="2" t="s">
        <v>361</v>
      </c>
      <c r="N1433" s="2" t="s">
        <v>362</v>
      </c>
      <c r="O1433" s="3">
        <v>5</v>
      </c>
      <c r="P1433" s="3">
        <v>277</v>
      </c>
      <c r="Q1433" s="3">
        <v>294</v>
      </c>
      <c r="R1433" s="3">
        <v>1470</v>
      </c>
      <c r="S1433" s="3">
        <v>17</v>
      </c>
      <c r="T1433" s="3">
        <v>85</v>
      </c>
      <c r="U1433" s="3">
        <v>5.78</v>
      </c>
      <c r="V1433" s="2" t="s">
        <v>675</v>
      </c>
      <c r="W1433" s="2" t="s">
        <v>676</v>
      </c>
      <c r="X1433" s="2" t="s">
        <v>72</v>
      </c>
      <c r="Y1433" s="19" t="str">
        <f>VLOOKUP(G1433,'Verweis Kd-Gruppe'!$A$2:$B$8,2,FALSE)</f>
        <v>EXP</v>
      </c>
      <c r="Z1433" s="19" t="str">
        <f>VLOOKUP(J1433,'Verweis Art-Gruppe'!$A$2:$B$15,2,FALSE)</f>
        <v>Geräte</v>
      </c>
      <c r="AA1433" s="19" t="str">
        <f>VLOOKUP(W1433,'Verweis Vertreter'!$A$2:$B$24,2,FALSE)</f>
        <v>Corina Wedel</v>
      </c>
      <c r="AB1433" s="12">
        <f t="shared" si="198"/>
        <v>5</v>
      </c>
      <c r="AC1433" s="12">
        <f t="shared" si="203"/>
        <v>277</v>
      </c>
      <c r="AD1433" s="12">
        <f t="shared" si="204"/>
        <v>294</v>
      </c>
      <c r="AE1433" s="12">
        <f t="shared" si="199"/>
        <v>1470</v>
      </c>
      <c r="AF1433" s="12">
        <f t="shared" si="200"/>
        <v>17</v>
      </c>
      <c r="AG1433" s="12">
        <f t="shared" si="201"/>
        <v>85</v>
      </c>
      <c r="AH1433" s="9">
        <f t="shared" si="205"/>
        <v>5.7823129251700682E-2</v>
      </c>
      <c r="AI1433" s="14">
        <f>VLOOKUP(E1433,'Verweis Faktor'!$A:$B,2,FALSE)</f>
        <v>1</v>
      </c>
      <c r="AJ1433" s="14"/>
      <c r="AK1433" s="14" t="str">
        <f>IF(AL1433="Ja","Versandkosten",VLOOKUP(E1433,'Verweis Belegart'!$A$2:$B$9,2,FALSE))</f>
        <v>Hardware</v>
      </c>
      <c r="AL1433" s="14" t="str">
        <f t="shared" si="206"/>
        <v>Nein</v>
      </c>
      <c r="AM1433" s="14" t="str">
        <f t="shared" si="202"/>
        <v>Positiv</v>
      </c>
    </row>
    <row r="1434" spans="1:39" ht="17.25" customHeight="1" x14ac:dyDescent="0.35">
      <c r="A1434" s="17">
        <v>14571874</v>
      </c>
      <c r="B1434" s="2" t="s">
        <v>1517</v>
      </c>
      <c r="C1434" s="1">
        <v>2025001</v>
      </c>
      <c r="D1434" s="1">
        <v>2000415</v>
      </c>
      <c r="E1434" s="2" t="s">
        <v>34</v>
      </c>
      <c r="F1434" s="2" t="s">
        <v>182</v>
      </c>
      <c r="G1434" s="2" t="s">
        <v>66</v>
      </c>
      <c r="H1434" s="2" t="s">
        <v>1166</v>
      </c>
      <c r="I1434" s="2" t="s">
        <v>1167</v>
      </c>
      <c r="J1434" s="2" t="s">
        <v>103</v>
      </c>
      <c r="K1434" s="2" t="s">
        <v>289</v>
      </c>
      <c r="L1434" s="2" t="s">
        <v>1341</v>
      </c>
      <c r="M1434" s="2" t="s">
        <v>1342</v>
      </c>
      <c r="N1434" s="2" t="s">
        <v>684</v>
      </c>
      <c r="O1434" s="3">
        <v>5</v>
      </c>
      <c r="P1434" s="3">
        <v>76</v>
      </c>
      <c r="Q1434" s="3">
        <v>82</v>
      </c>
      <c r="R1434" s="3">
        <v>410</v>
      </c>
      <c r="S1434" s="3">
        <v>6</v>
      </c>
      <c r="T1434" s="3">
        <v>30</v>
      </c>
      <c r="U1434" s="3">
        <v>7.31</v>
      </c>
      <c r="V1434" s="2" t="s">
        <v>675</v>
      </c>
      <c r="W1434" s="2" t="s">
        <v>676</v>
      </c>
      <c r="X1434" s="2" t="s">
        <v>72</v>
      </c>
      <c r="Y1434" s="19" t="str">
        <f>VLOOKUP(G1434,'Verweis Kd-Gruppe'!$A$2:$B$8,2,FALSE)</f>
        <v>EXP</v>
      </c>
      <c r="Z1434" s="19" t="str">
        <f>VLOOKUP(J1434,'Verweis Art-Gruppe'!$A$2:$B$15,2,FALSE)</f>
        <v>Geräte</v>
      </c>
      <c r="AA1434" s="19" t="str">
        <f>VLOOKUP(W1434,'Verweis Vertreter'!$A$2:$B$24,2,FALSE)</f>
        <v>Corina Wedel</v>
      </c>
      <c r="AB1434" s="12">
        <f t="shared" si="198"/>
        <v>5</v>
      </c>
      <c r="AC1434" s="12">
        <f t="shared" si="203"/>
        <v>76</v>
      </c>
      <c r="AD1434" s="12">
        <f t="shared" si="204"/>
        <v>82</v>
      </c>
      <c r="AE1434" s="12">
        <f t="shared" si="199"/>
        <v>410</v>
      </c>
      <c r="AF1434" s="12">
        <f t="shared" si="200"/>
        <v>6</v>
      </c>
      <c r="AG1434" s="12">
        <f t="shared" si="201"/>
        <v>30</v>
      </c>
      <c r="AH1434" s="9">
        <f t="shared" si="205"/>
        <v>7.3170731707317069E-2</v>
      </c>
      <c r="AI1434" s="14">
        <f>VLOOKUP(E1434,'Verweis Faktor'!$A:$B,2,FALSE)</f>
        <v>1</v>
      </c>
      <c r="AJ1434" s="14"/>
      <c r="AK1434" s="14" t="str">
        <f>IF(AL1434="Ja","Versandkosten",VLOOKUP(E1434,'Verweis Belegart'!$A$2:$B$9,2,FALSE))</f>
        <v>Hardware</v>
      </c>
      <c r="AL1434" s="14" t="str">
        <f t="shared" si="206"/>
        <v>Nein</v>
      </c>
      <c r="AM1434" s="14" t="str">
        <f t="shared" si="202"/>
        <v>Positiv</v>
      </c>
    </row>
    <row r="1435" spans="1:39" ht="17.25" customHeight="1" x14ac:dyDescent="0.35">
      <c r="A1435" s="17">
        <v>14571874</v>
      </c>
      <c r="B1435" s="2" t="s">
        <v>1517</v>
      </c>
      <c r="C1435" s="1">
        <v>2025001</v>
      </c>
      <c r="D1435" s="1">
        <v>2000415</v>
      </c>
      <c r="E1435" s="2" t="s">
        <v>34</v>
      </c>
      <c r="F1435" s="2" t="s">
        <v>182</v>
      </c>
      <c r="G1435" s="2" t="s">
        <v>66</v>
      </c>
      <c r="H1435" s="2" t="s">
        <v>1166</v>
      </c>
      <c r="I1435" s="2" t="s">
        <v>1167</v>
      </c>
      <c r="J1435" s="2" t="s">
        <v>103</v>
      </c>
      <c r="K1435" s="2" t="s">
        <v>293</v>
      </c>
      <c r="L1435" s="2" t="s">
        <v>377</v>
      </c>
      <c r="M1435" s="2" t="s">
        <v>378</v>
      </c>
      <c r="N1435" s="2" t="s">
        <v>379</v>
      </c>
      <c r="O1435" s="3">
        <v>1</v>
      </c>
      <c r="P1435" s="3">
        <v>414.75200000000001</v>
      </c>
      <c r="Q1435" s="3">
        <v>442</v>
      </c>
      <c r="R1435" s="3">
        <v>442</v>
      </c>
      <c r="S1435" s="3">
        <v>27.248000000000001</v>
      </c>
      <c r="T1435" s="3">
        <v>27.25</v>
      </c>
      <c r="U1435" s="3">
        <v>6.16</v>
      </c>
      <c r="V1435" s="2" t="s">
        <v>675</v>
      </c>
      <c r="W1435" s="2" t="s">
        <v>676</v>
      </c>
      <c r="X1435" s="2" t="s">
        <v>72</v>
      </c>
      <c r="Y1435" s="19" t="str">
        <f>VLOOKUP(G1435,'Verweis Kd-Gruppe'!$A$2:$B$8,2,FALSE)</f>
        <v>EXP</v>
      </c>
      <c r="Z1435" s="19" t="str">
        <f>VLOOKUP(J1435,'Verweis Art-Gruppe'!$A$2:$B$15,2,FALSE)</f>
        <v>Geräte</v>
      </c>
      <c r="AA1435" s="19" t="str">
        <f>VLOOKUP(W1435,'Verweis Vertreter'!$A$2:$B$24,2,FALSE)</f>
        <v>Corina Wedel</v>
      </c>
      <c r="AB1435" s="12">
        <f t="shared" si="198"/>
        <v>1</v>
      </c>
      <c r="AC1435" s="12">
        <f t="shared" si="203"/>
        <v>414.75200000000001</v>
      </c>
      <c r="AD1435" s="12">
        <f t="shared" si="204"/>
        <v>442</v>
      </c>
      <c r="AE1435" s="12">
        <f t="shared" si="199"/>
        <v>442</v>
      </c>
      <c r="AF1435" s="12">
        <f t="shared" si="200"/>
        <v>27.248000000000001</v>
      </c>
      <c r="AG1435" s="12">
        <f t="shared" si="201"/>
        <v>27.25</v>
      </c>
      <c r="AH1435" s="9">
        <f t="shared" si="205"/>
        <v>6.1651583710407243E-2</v>
      </c>
      <c r="AI1435" s="14">
        <f>VLOOKUP(E1435,'Verweis Faktor'!$A:$B,2,FALSE)</f>
        <v>1</v>
      </c>
      <c r="AJ1435" s="14"/>
      <c r="AK1435" s="14" t="str">
        <f>IF(AL1435="Ja","Versandkosten",VLOOKUP(E1435,'Verweis Belegart'!$A$2:$B$9,2,FALSE))</f>
        <v>Hardware</v>
      </c>
      <c r="AL1435" s="14" t="str">
        <f t="shared" si="206"/>
        <v>Nein</v>
      </c>
      <c r="AM1435" s="14" t="str">
        <f t="shared" si="202"/>
        <v>Positiv</v>
      </c>
    </row>
    <row r="1436" spans="1:39" ht="17.25" customHeight="1" x14ac:dyDescent="0.35">
      <c r="A1436" s="17">
        <v>14571874</v>
      </c>
      <c r="B1436" s="2" t="s">
        <v>1517</v>
      </c>
      <c r="C1436" s="1">
        <v>2025001</v>
      </c>
      <c r="D1436" s="1">
        <v>2000415</v>
      </c>
      <c r="E1436" s="2" t="s">
        <v>34</v>
      </c>
      <c r="F1436" s="2" t="s">
        <v>182</v>
      </c>
      <c r="G1436" s="2" t="s">
        <v>66</v>
      </c>
      <c r="H1436" s="2" t="s">
        <v>1166</v>
      </c>
      <c r="I1436" s="2" t="s">
        <v>1167</v>
      </c>
      <c r="J1436" s="2" t="s">
        <v>103</v>
      </c>
      <c r="K1436" s="2" t="s">
        <v>296</v>
      </c>
      <c r="L1436" s="2" t="s">
        <v>116</v>
      </c>
      <c r="M1436" s="2" t="s">
        <v>117</v>
      </c>
      <c r="N1436" s="2" t="s">
        <v>106</v>
      </c>
      <c r="O1436" s="3">
        <v>5</v>
      </c>
      <c r="P1436" s="3">
        <v>285</v>
      </c>
      <c r="Q1436" s="3">
        <v>307</v>
      </c>
      <c r="R1436" s="3">
        <v>1535</v>
      </c>
      <c r="S1436" s="3">
        <v>22</v>
      </c>
      <c r="T1436" s="3">
        <v>110</v>
      </c>
      <c r="U1436" s="3">
        <v>7.16</v>
      </c>
      <c r="V1436" s="2" t="s">
        <v>675</v>
      </c>
      <c r="W1436" s="2" t="s">
        <v>676</v>
      </c>
      <c r="X1436" s="2" t="s">
        <v>72</v>
      </c>
      <c r="Y1436" s="19" t="str">
        <f>VLOOKUP(G1436,'Verweis Kd-Gruppe'!$A$2:$B$8,2,FALSE)</f>
        <v>EXP</v>
      </c>
      <c r="Z1436" s="19" t="str">
        <f>VLOOKUP(J1436,'Verweis Art-Gruppe'!$A$2:$B$15,2,FALSE)</f>
        <v>Geräte</v>
      </c>
      <c r="AA1436" s="19" t="str">
        <f>VLOOKUP(W1436,'Verweis Vertreter'!$A$2:$B$24,2,FALSE)</f>
        <v>Corina Wedel</v>
      </c>
      <c r="AB1436" s="12">
        <f t="shared" si="198"/>
        <v>5</v>
      </c>
      <c r="AC1436" s="12">
        <f t="shared" si="203"/>
        <v>285</v>
      </c>
      <c r="AD1436" s="12">
        <f t="shared" si="204"/>
        <v>307</v>
      </c>
      <c r="AE1436" s="12">
        <f t="shared" si="199"/>
        <v>1535</v>
      </c>
      <c r="AF1436" s="12">
        <f t="shared" si="200"/>
        <v>22</v>
      </c>
      <c r="AG1436" s="12">
        <f t="shared" si="201"/>
        <v>110</v>
      </c>
      <c r="AH1436" s="9">
        <f t="shared" si="205"/>
        <v>7.1661237785016291E-2</v>
      </c>
      <c r="AI1436" s="14">
        <f>VLOOKUP(E1436,'Verweis Faktor'!$A:$B,2,FALSE)</f>
        <v>1</v>
      </c>
      <c r="AJ1436" s="14"/>
      <c r="AK1436" s="14" t="str">
        <f>IF(AL1436="Ja","Versandkosten",VLOOKUP(E1436,'Verweis Belegart'!$A$2:$B$9,2,FALSE))</f>
        <v>Hardware</v>
      </c>
      <c r="AL1436" s="14" t="str">
        <f t="shared" si="206"/>
        <v>Nein</v>
      </c>
      <c r="AM1436" s="14" t="str">
        <f t="shared" si="202"/>
        <v>Positiv</v>
      </c>
    </row>
    <row r="1437" spans="1:39" ht="17.25" customHeight="1" x14ac:dyDescent="0.35">
      <c r="A1437" s="17">
        <v>14571874</v>
      </c>
      <c r="B1437" s="2" t="s">
        <v>1517</v>
      </c>
      <c r="C1437" s="1">
        <v>2025001</v>
      </c>
      <c r="D1437" s="1">
        <v>2000415</v>
      </c>
      <c r="E1437" s="2" t="s">
        <v>34</v>
      </c>
      <c r="F1437" s="2" t="s">
        <v>182</v>
      </c>
      <c r="G1437" s="2" t="s">
        <v>66</v>
      </c>
      <c r="H1437" s="2" t="s">
        <v>1166</v>
      </c>
      <c r="I1437" s="2" t="s">
        <v>1167</v>
      </c>
      <c r="J1437" s="2" t="s">
        <v>103</v>
      </c>
      <c r="K1437" s="2" t="s">
        <v>299</v>
      </c>
      <c r="L1437" s="2" t="s">
        <v>1324</v>
      </c>
      <c r="M1437" s="2" t="s">
        <v>1325</v>
      </c>
      <c r="N1437" s="2" t="s">
        <v>515</v>
      </c>
      <c r="O1437" s="3">
        <v>10</v>
      </c>
      <c r="P1437" s="3">
        <v>86</v>
      </c>
      <c r="Q1437" s="3">
        <v>89</v>
      </c>
      <c r="R1437" s="3">
        <v>890</v>
      </c>
      <c r="S1437" s="3">
        <v>3</v>
      </c>
      <c r="T1437" s="3">
        <v>30</v>
      </c>
      <c r="U1437" s="3">
        <v>3.37</v>
      </c>
      <c r="V1437" s="2" t="s">
        <v>675</v>
      </c>
      <c r="W1437" s="2" t="s">
        <v>676</v>
      </c>
      <c r="X1437" s="2" t="s">
        <v>72</v>
      </c>
      <c r="Y1437" s="19" t="str">
        <f>VLOOKUP(G1437,'Verweis Kd-Gruppe'!$A$2:$B$8,2,FALSE)</f>
        <v>EXP</v>
      </c>
      <c r="Z1437" s="19" t="str">
        <f>VLOOKUP(J1437,'Verweis Art-Gruppe'!$A$2:$B$15,2,FALSE)</f>
        <v>Geräte</v>
      </c>
      <c r="AA1437" s="19" t="str">
        <f>VLOOKUP(W1437,'Verweis Vertreter'!$A$2:$B$24,2,FALSE)</f>
        <v>Corina Wedel</v>
      </c>
      <c r="AB1437" s="12">
        <f t="shared" si="198"/>
        <v>10</v>
      </c>
      <c r="AC1437" s="12">
        <f t="shared" si="203"/>
        <v>86</v>
      </c>
      <c r="AD1437" s="12">
        <f t="shared" si="204"/>
        <v>89</v>
      </c>
      <c r="AE1437" s="12">
        <f t="shared" si="199"/>
        <v>890</v>
      </c>
      <c r="AF1437" s="12">
        <f t="shared" si="200"/>
        <v>3</v>
      </c>
      <c r="AG1437" s="12">
        <f t="shared" si="201"/>
        <v>30</v>
      </c>
      <c r="AH1437" s="9">
        <f t="shared" si="205"/>
        <v>3.3707865168539325E-2</v>
      </c>
      <c r="AI1437" s="14">
        <f>VLOOKUP(E1437,'Verweis Faktor'!$A:$B,2,FALSE)</f>
        <v>1</v>
      </c>
      <c r="AJ1437" s="14"/>
      <c r="AK1437" s="14" t="str">
        <f>IF(AL1437="Ja","Versandkosten",VLOOKUP(E1437,'Verweis Belegart'!$A$2:$B$9,2,FALSE))</f>
        <v>Hardware</v>
      </c>
      <c r="AL1437" s="14" t="str">
        <f t="shared" si="206"/>
        <v>Nein</v>
      </c>
      <c r="AM1437" s="14" t="str">
        <f t="shared" si="202"/>
        <v>Positiv</v>
      </c>
    </row>
    <row r="1438" spans="1:39" ht="17.25" customHeight="1" x14ac:dyDescent="0.35">
      <c r="A1438" s="17">
        <v>14571958</v>
      </c>
      <c r="B1438" s="2" t="s">
        <v>1517</v>
      </c>
      <c r="C1438" s="1">
        <v>2025001</v>
      </c>
      <c r="D1438" s="1">
        <v>2000416</v>
      </c>
      <c r="E1438" s="2" t="s">
        <v>34</v>
      </c>
      <c r="F1438" s="2" t="s">
        <v>35</v>
      </c>
      <c r="G1438" s="2" t="s">
        <v>66</v>
      </c>
      <c r="H1438" s="2" t="s">
        <v>1266</v>
      </c>
      <c r="I1438" s="2" t="s">
        <v>1267</v>
      </c>
      <c r="J1438" s="2" t="s">
        <v>103</v>
      </c>
      <c r="K1438" s="2" t="s">
        <v>28</v>
      </c>
      <c r="L1438" s="2" t="s">
        <v>385</v>
      </c>
      <c r="M1438" s="2" t="s">
        <v>386</v>
      </c>
      <c r="N1438" s="2" t="s">
        <v>292</v>
      </c>
      <c r="O1438" s="3">
        <v>10</v>
      </c>
      <c r="P1438" s="3">
        <v>911.63229999999999</v>
      </c>
      <c r="Q1438" s="3">
        <v>915</v>
      </c>
      <c r="R1438" s="3">
        <v>9150</v>
      </c>
      <c r="S1438" s="3">
        <v>3.3677000000000001</v>
      </c>
      <c r="T1438" s="3">
        <v>33.68</v>
      </c>
      <c r="U1438" s="3">
        <v>0.36</v>
      </c>
      <c r="V1438" s="2" t="s">
        <v>123</v>
      </c>
      <c r="W1438" s="2" t="s">
        <v>124</v>
      </c>
      <c r="X1438" s="2" t="s">
        <v>125</v>
      </c>
      <c r="Y1438" s="19" t="str">
        <f>VLOOKUP(G1438,'Verweis Kd-Gruppe'!$A$2:$B$8,2,FALSE)</f>
        <v>EXP</v>
      </c>
      <c r="Z1438" s="19" t="str">
        <f>VLOOKUP(J1438,'Verweis Art-Gruppe'!$A$2:$B$15,2,FALSE)</f>
        <v>Geräte</v>
      </c>
      <c r="AA1438" s="19" t="str">
        <f>VLOOKUP(W1438,'Verweis Vertreter'!$A$2:$B$24,2,FALSE)</f>
        <v>Antonio Vuolo</v>
      </c>
      <c r="AB1438" s="12">
        <f t="shared" si="198"/>
        <v>10</v>
      </c>
      <c r="AC1438" s="12">
        <f t="shared" si="203"/>
        <v>911.63229999999999</v>
      </c>
      <c r="AD1438" s="12">
        <f t="shared" si="204"/>
        <v>915</v>
      </c>
      <c r="AE1438" s="12">
        <f t="shared" si="199"/>
        <v>9150</v>
      </c>
      <c r="AF1438" s="12">
        <f t="shared" si="200"/>
        <v>3.3677000000000001</v>
      </c>
      <c r="AG1438" s="12">
        <f t="shared" si="201"/>
        <v>33.68</v>
      </c>
      <c r="AH1438" s="9">
        <f t="shared" si="205"/>
        <v>3.6808743169398908E-3</v>
      </c>
      <c r="AI1438" s="14">
        <f>VLOOKUP(E1438,'Verweis Faktor'!$A:$B,2,FALSE)</f>
        <v>1</v>
      </c>
      <c r="AJ1438" s="14"/>
      <c r="AK1438" s="14" t="str">
        <f>IF(AL1438="Ja","Versandkosten",VLOOKUP(E1438,'Verweis Belegart'!$A$2:$B$9,2,FALSE))</f>
        <v>Hardware</v>
      </c>
      <c r="AL1438" s="14" t="str">
        <f t="shared" si="206"/>
        <v>Nein</v>
      </c>
      <c r="AM1438" s="14" t="str">
        <f t="shared" si="202"/>
        <v>Positiv</v>
      </c>
    </row>
    <row r="1439" spans="1:39" ht="17.25" customHeight="1" x14ac:dyDescent="0.35">
      <c r="A1439" s="17">
        <v>14571958</v>
      </c>
      <c r="B1439" s="2" t="s">
        <v>1517</v>
      </c>
      <c r="C1439" s="1">
        <v>2025001</v>
      </c>
      <c r="D1439" s="1">
        <v>2000416</v>
      </c>
      <c r="E1439" s="2" t="s">
        <v>34</v>
      </c>
      <c r="F1439" s="2" t="s">
        <v>35</v>
      </c>
      <c r="G1439" s="2" t="s">
        <v>66</v>
      </c>
      <c r="H1439" s="2" t="s">
        <v>1266</v>
      </c>
      <c r="I1439" s="2" t="s">
        <v>1267</v>
      </c>
      <c r="J1439" s="2" t="s">
        <v>103</v>
      </c>
      <c r="K1439" s="2" t="s">
        <v>45</v>
      </c>
      <c r="L1439" s="2" t="s">
        <v>272</v>
      </c>
      <c r="M1439" s="2" t="s">
        <v>273</v>
      </c>
      <c r="N1439" s="2" t="s">
        <v>274</v>
      </c>
      <c r="O1439" s="3">
        <v>20</v>
      </c>
      <c r="P1439" s="3">
        <v>1065.5192</v>
      </c>
      <c r="Q1439" s="3">
        <v>1105</v>
      </c>
      <c r="R1439" s="3">
        <v>22100</v>
      </c>
      <c r="S1439" s="3">
        <v>39.480800000000002</v>
      </c>
      <c r="T1439" s="3">
        <v>789.62</v>
      </c>
      <c r="U1439" s="3">
        <v>3.57</v>
      </c>
      <c r="V1439" s="2" t="s">
        <v>123</v>
      </c>
      <c r="W1439" s="2" t="s">
        <v>124</v>
      </c>
      <c r="X1439" s="2" t="s">
        <v>125</v>
      </c>
      <c r="Y1439" s="19" t="str">
        <f>VLOOKUP(G1439,'Verweis Kd-Gruppe'!$A$2:$B$8,2,FALSE)</f>
        <v>EXP</v>
      </c>
      <c r="Z1439" s="19" t="str">
        <f>VLOOKUP(J1439,'Verweis Art-Gruppe'!$A$2:$B$15,2,FALSE)</f>
        <v>Geräte</v>
      </c>
      <c r="AA1439" s="19" t="str">
        <f>VLOOKUP(W1439,'Verweis Vertreter'!$A$2:$B$24,2,FALSE)</f>
        <v>Antonio Vuolo</v>
      </c>
      <c r="AB1439" s="12">
        <f t="shared" si="198"/>
        <v>20</v>
      </c>
      <c r="AC1439" s="12">
        <f t="shared" si="203"/>
        <v>1065.5192</v>
      </c>
      <c r="AD1439" s="12">
        <f t="shared" si="204"/>
        <v>1105</v>
      </c>
      <c r="AE1439" s="12">
        <f t="shared" si="199"/>
        <v>22100</v>
      </c>
      <c r="AF1439" s="12">
        <f t="shared" si="200"/>
        <v>39.480800000000002</v>
      </c>
      <c r="AG1439" s="12">
        <f t="shared" si="201"/>
        <v>789.62</v>
      </c>
      <c r="AH1439" s="9">
        <f t="shared" si="205"/>
        <v>3.5729411764705885E-2</v>
      </c>
      <c r="AI1439" s="14">
        <f>VLOOKUP(E1439,'Verweis Faktor'!$A:$B,2,FALSE)</f>
        <v>1</v>
      </c>
      <c r="AJ1439" s="14"/>
      <c r="AK1439" s="14" t="str">
        <f>IF(AL1439="Ja","Versandkosten",VLOOKUP(E1439,'Verweis Belegart'!$A$2:$B$9,2,FALSE))</f>
        <v>Hardware</v>
      </c>
      <c r="AL1439" s="14" t="str">
        <f t="shared" si="206"/>
        <v>Nein</v>
      </c>
      <c r="AM1439" s="14" t="str">
        <f t="shared" si="202"/>
        <v>Positiv</v>
      </c>
    </row>
    <row r="1440" spans="1:39" ht="17.25" customHeight="1" x14ac:dyDescent="0.35">
      <c r="A1440" s="17">
        <v>14571958</v>
      </c>
      <c r="B1440" s="2" t="s">
        <v>1517</v>
      </c>
      <c r="C1440" s="1">
        <v>2025001</v>
      </c>
      <c r="D1440" s="1">
        <v>2000416</v>
      </c>
      <c r="E1440" s="2" t="s">
        <v>34</v>
      </c>
      <c r="F1440" s="2" t="s">
        <v>35</v>
      </c>
      <c r="G1440" s="2" t="s">
        <v>66</v>
      </c>
      <c r="H1440" s="2" t="s">
        <v>1266</v>
      </c>
      <c r="I1440" s="2" t="s">
        <v>1267</v>
      </c>
      <c r="J1440" s="2" t="s">
        <v>103</v>
      </c>
      <c r="K1440" s="2" t="s">
        <v>49</v>
      </c>
      <c r="L1440" s="2" t="s">
        <v>395</v>
      </c>
      <c r="M1440" s="2" t="s">
        <v>396</v>
      </c>
      <c r="N1440" s="2" t="s">
        <v>292</v>
      </c>
      <c r="O1440" s="3">
        <v>10</v>
      </c>
      <c r="P1440" s="3">
        <v>912.70759999999996</v>
      </c>
      <c r="Q1440" s="3">
        <v>915</v>
      </c>
      <c r="R1440" s="3">
        <v>9150</v>
      </c>
      <c r="S1440" s="3">
        <v>2.2924000000000002</v>
      </c>
      <c r="T1440" s="3">
        <v>22.92</v>
      </c>
      <c r="U1440" s="3">
        <v>0.25</v>
      </c>
      <c r="V1440" s="2" t="s">
        <v>123</v>
      </c>
      <c r="W1440" s="2" t="s">
        <v>124</v>
      </c>
      <c r="X1440" s="2" t="s">
        <v>125</v>
      </c>
      <c r="Y1440" s="19" t="str">
        <f>VLOOKUP(G1440,'Verweis Kd-Gruppe'!$A$2:$B$8,2,FALSE)</f>
        <v>EXP</v>
      </c>
      <c r="Z1440" s="19" t="str">
        <f>VLOOKUP(J1440,'Verweis Art-Gruppe'!$A$2:$B$15,2,FALSE)</f>
        <v>Geräte</v>
      </c>
      <c r="AA1440" s="19" t="str">
        <f>VLOOKUP(W1440,'Verweis Vertreter'!$A$2:$B$24,2,FALSE)</f>
        <v>Antonio Vuolo</v>
      </c>
      <c r="AB1440" s="12">
        <f t="shared" si="198"/>
        <v>10</v>
      </c>
      <c r="AC1440" s="12">
        <f t="shared" si="203"/>
        <v>912.70759999999996</v>
      </c>
      <c r="AD1440" s="12">
        <f t="shared" si="204"/>
        <v>915</v>
      </c>
      <c r="AE1440" s="12">
        <f t="shared" si="199"/>
        <v>9150</v>
      </c>
      <c r="AF1440" s="12">
        <f t="shared" si="200"/>
        <v>2.2924000000000002</v>
      </c>
      <c r="AG1440" s="12">
        <f t="shared" si="201"/>
        <v>22.92</v>
      </c>
      <c r="AH1440" s="9">
        <f t="shared" si="205"/>
        <v>2.5049180327868853E-3</v>
      </c>
      <c r="AI1440" s="14">
        <f>VLOOKUP(E1440,'Verweis Faktor'!$A:$B,2,FALSE)</f>
        <v>1</v>
      </c>
      <c r="AJ1440" s="14"/>
      <c r="AK1440" s="14" t="str">
        <f>IF(AL1440="Ja","Versandkosten",VLOOKUP(E1440,'Verweis Belegart'!$A$2:$B$9,2,FALSE))</f>
        <v>Hardware</v>
      </c>
      <c r="AL1440" s="14" t="str">
        <f t="shared" si="206"/>
        <v>Nein</v>
      </c>
      <c r="AM1440" s="14" t="str">
        <f t="shared" si="202"/>
        <v>Positiv</v>
      </c>
    </row>
    <row r="1441" spans="1:39" ht="17.25" customHeight="1" x14ac:dyDescent="0.35">
      <c r="A1441" s="17">
        <v>14571958</v>
      </c>
      <c r="B1441" s="2" t="s">
        <v>1517</v>
      </c>
      <c r="C1441" s="1">
        <v>2025001</v>
      </c>
      <c r="D1441" s="1">
        <v>2000416</v>
      </c>
      <c r="E1441" s="2" t="s">
        <v>34</v>
      </c>
      <c r="F1441" s="2" t="s">
        <v>35</v>
      </c>
      <c r="G1441" s="2" t="s">
        <v>66</v>
      </c>
      <c r="H1441" s="2" t="s">
        <v>1266</v>
      </c>
      <c r="I1441" s="2" t="s">
        <v>1267</v>
      </c>
      <c r="J1441" s="2" t="s">
        <v>103</v>
      </c>
      <c r="K1441" s="2" t="s">
        <v>79</v>
      </c>
      <c r="L1441" s="2" t="s">
        <v>737</v>
      </c>
      <c r="M1441" s="2" t="s">
        <v>738</v>
      </c>
      <c r="N1441" s="2" t="s">
        <v>274</v>
      </c>
      <c r="O1441" s="3">
        <v>10</v>
      </c>
      <c r="P1441" s="3">
        <v>1087</v>
      </c>
      <c r="Q1441" s="3">
        <v>1105</v>
      </c>
      <c r="R1441" s="3">
        <v>11050</v>
      </c>
      <c r="S1441" s="3">
        <v>18</v>
      </c>
      <c r="T1441" s="3">
        <v>180</v>
      </c>
      <c r="U1441" s="3">
        <v>1.62</v>
      </c>
      <c r="V1441" s="2" t="s">
        <v>123</v>
      </c>
      <c r="W1441" s="2" t="s">
        <v>124</v>
      </c>
      <c r="X1441" s="2" t="s">
        <v>125</v>
      </c>
      <c r="Y1441" s="19" t="str">
        <f>VLOOKUP(G1441,'Verweis Kd-Gruppe'!$A$2:$B$8,2,FALSE)</f>
        <v>EXP</v>
      </c>
      <c r="Z1441" s="19" t="str">
        <f>VLOOKUP(J1441,'Verweis Art-Gruppe'!$A$2:$B$15,2,FALSE)</f>
        <v>Geräte</v>
      </c>
      <c r="AA1441" s="19" t="str">
        <f>VLOOKUP(W1441,'Verweis Vertreter'!$A$2:$B$24,2,FALSE)</f>
        <v>Antonio Vuolo</v>
      </c>
      <c r="AB1441" s="12">
        <f t="shared" si="198"/>
        <v>10</v>
      </c>
      <c r="AC1441" s="12">
        <f t="shared" si="203"/>
        <v>1087</v>
      </c>
      <c r="AD1441" s="12">
        <f t="shared" si="204"/>
        <v>1105</v>
      </c>
      <c r="AE1441" s="12">
        <f t="shared" si="199"/>
        <v>11050</v>
      </c>
      <c r="AF1441" s="12">
        <f t="shared" si="200"/>
        <v>18</v>
      </c>
      <c r="AG1441" s="12">
        <f t="shared" si="201"/>
        <v>180</v>
      </c>
      <c r="AH1441" s="9">
        <f t="shared" si="205"/>
        <v>1.6289592760180997E-2</v>
      </c>
      <c r="AI1441" s="14">
        <f>VLOOKUP(E1441,'Verweis Faktor'!$A:$B,2,FALSE)</f>
        <v>1</v>
      </c>
      <c r="AJ1441" s="14"/>
      <c r="AK1441" s="14" t="str">
        <f>IF(AL1441="Ja","Versandkosten",VLOOKUP(E1441,'Verweis Belegart'!$A$2:$B$9,2,FALSE))</f>
        <v>Hardware</v>
      </c>
      <c r="AL1441" s="14" t="str">
        <f t="shared" si="206"/>
        <v>Nein</v>
      </c>
      <c r="AM1441" s="14" t="str">
        <f t="shared" si="202"/>
        <v>Positiv</v>
      </c>
    </row>
    <row r="1442" spans="1:39" ht="17.25" customHeight="1" x14ac:dyDescent="0.35">
      <c r="A1442" s="17">
        <v>14571965</v>
      </c>
      <c r="B1442" s="2" t="s">
        <v>1517</v>
      </c>
      <c r="C1442" s="1">
        <v>2025001</v>
      </c>
      <c r="D1442" s="1">
        <v>2000417</v>
      </c>
      <c r="E1442" s="2" t="s">
        <v>34</v>
      </c>
      <c r="F1442" s="2" t="s">
        <v>35</v>
      </c>
      <c r="G1442" s="2" t="s">
        <v>66</v>
      </c>
      <c r="H1442" s="2" t="s">
        <v>1266</v>
      </c>
      <c r="I1442" s="2" t="s">
        <v>1267</v>
      </c>
      <c r="J1442" s="2" t="s">
        <v>103</v>
      </c>
      <c r="K1442" s="2" t="s">
        <v>28</v>
      </c>
      <c r="L1442" s="2" t="s">
        <v>39</v>
      </c>
      <c r="M1442" s="2" t="s">
        <v>40</v>
      </c>
      <c r="N1442" s="2" t="s">
        <v>41</v>
      </c>
      <c r="O1442" s="3">
        <v>20</v>
      </c>
      <c r="P1442" s="3">
        <v>220</v>
      </c>
      <c r="Q1442" s="3">
        <v>235</v>
      </c>
      <c r="R1442" s="3">
        <v>4700</v>
      </c>
      <c r="S1442" s="3">
        <v>15</v>
      </c>
      <c r="T1442" s="3">
        <v>300</v>
      </c>
      <c r="U1442" s="3">
        <v>6.38</v>
      </c>
      <c r="V1442" s="2" t="s">
        <v>123</v>
      </c>
      <c r="W1442" s="2" t="s">
        <v>124</v>
      </c>
      <c r="X1442" s="2" t="s">
        <v>125</v>
      </c>
      <c r="Y1442" s="19" t="str">
        <f>VLOOKUP(G1442,'Verweis Kd-Gruppe'!$A$2:$B$8,2,FALSE)</f>
        <v>EXP</v>
      </c>
      <c r="Z1442" s="19" t="str">
        <f>VLOOKUP(J1442,'Verweis Art-Gruppe'!$A$2:$B$15,2,FALSE)</f>
        <v>Geräte</v>
      </c>
      <c r="AA1442" s="19" t="str">
        <f>VLOOKUP(W1442,'Verweis Vertreter'!$A$2:$B$24,2,FALSE)</f>
        <v>Antonio Vuolo</v>
      </c>
      <c r="AB1442" s="12">
        <f t="shared" si="198"/>
        <v>20</v>
      </c>
      <c r="AC1442" s="12">
        <f t="shared" si="203"/>
        <v>220</v>
      </c>
      <c r="AD1442" s="12">
        <f t="shared" si="204"/>
        <v>235</v>
      </c>
      <c r="AE1442" s="12">
        <f t="shared" si="199"/>
        <v>4700</v>
      </c>
      <c r="AF1442" s="12">
        <f t="shared" si="200"/>
        <v>15</v>
      </c>
      <c r="AG1442" s="12">
        <f t="shared" si="201"/>
        <v>300</v>
      </c>
      <c r="AH1442" s="9">
        <f t="shared" si="205"/>
        <v>6.3829787234042548E-2</v>
      </c>
      <c r="AI1442" s="14">
        <f>VLOOKUP(E1442,'Verweis Faktor'!$A:$B,2,FALSE)</f>
        <v>1</v>
      </c>
      <c r="AJ1442" s="14"/>
      <c r="AK1442" s="14" t="str">
        <f>IF(AL1442="Ja","Versandkosten",VLOOKUP(E1442,'Verweis Belegart'!$A$2:$B$9,2,FALSE))</f>
        <v>Hardware</v>
      </c>
      <c r="AL1442" s="14" t="str">
        <f t="shared" si="206"/>
        <v>Nein</v>
      </c>
      <c r="AM1442" s="14" t="str">
        <f t="shared" si="202"/>
        <v>Positiv</v>
      </c>
    </row>
    <row r="1443" spans="1:39" ht="17.25" customHeight="1" x14ac:dyDescent="0.35">
      <c r="A1443" s="17">
        <v>14571965</v>
      </c>
      <c r="B1443" s="2" t="s">
        <v>1517</v>
      </c>
      <c r="C1443" s="1">
        <v>2025001</v>
      </c>
      <c r="D1443" s="1">
        <v>2000417</v>
      </c>
      <c r="E1443" s="2" t="s">
        <v>34</v>
      </c>
      <c r="F1443" s="2" t="s">
        <v>35</v>
      </c>
      <c r="G1443" s="2" t="s">
        <v>66</v>
      </c>
      <c r="H1443" s="2" t="s">
        <v>1266</v>
      </c>
      <c r="I1443" s="2" t="s">
        <v>1267</v>
      </c>
      <c r="J1443" s="2" t="s">
        <v>103</v>
      </c>
      <c r="K1443" s="2" t="s">
        <v>45</v>
      </c>
      <c r="L1443" s="2" t="s">
        <v>132</v>
      </c>
      <c r="M1443" s="2" t="s">
        <v>133</v>
      </c>
      <c r="N1443" s="2" t="s">
        <v>48</v>
      </c>
      <c r="O1443" s="3">
        <v>20</v>
      </c>
      <c r="P1443" s="3">
        <v>254.48859999999999</v>
      </c>
      <c r="Q1443" s="3">
        <v>262</v>
      </c>
      <c r="R1443" s="3">
        <v>5240</v>
      </c>
      <c r="S1443" s="3">
        <v>7.5114000000000001</v>
      </c>
      <c r="T1443" s="3">
        <v>150.22999999999999</v>
      </c>
      <c r="U1443" s="3">
        <v>2.86</v>
      </c>
      <c r="V1443" s="2" t="s">
        <v>123</v>
      </c>
      <c r="W1443" s="2" t="s">
        <v>124</v>
      </c>
      <c r="X1443" s="2" t="s">
        <v>125</v>
      </c>
      <c r="Y1443" s="19" t="str">
        <f>VLOOKUP(G1443,'Verweis Kd-Gruppe'!$A$2:$B$8,2,FALSE)</f>
        <v>EXP</v>
      </c>
      <c r="Z1443" s="19" t="str">
        <f>VLOOKUP(J1443,'Verweis Art-Gruppe'!$A$2:$B$15,2,FALSE)</f>
        <v>Geräte</v>
      </c>
      <c r="AA1443" s="19" t="str">
        <f>VLOOKUP(W1443,'Verweis Vertreter'!$A$2:$B$24,2,FALSE)</f>
        <v>Antonio Vuolo</v>
      </c>
      <c r="AB1443" s="12">
        <f t="shared" si="198"/>
        <v>20</v>
      </c>
      <c r="AC1443" s="12">
        <f t="shared" si="203"/>
        <v>254.48859999999999</v>
      </c>
      <c r="AD1443" s="12">
        <f t="shared" si="204"/>
        <v>262</v>
      </c>
      <c r="AE1443" s="12">
        <f t="shared" si="199"/>
        <v>5240</v>
      </c>
      <c r="AF1443" s="12">
        <f t="shared" si="200"/>
        <v>7.5114000000000001</v>
      </c>
      <c r="AG1443" s="12">
        <f t="shared" si="201"/>
        <v>150.22999999999999</v>
      </c>
      <c r="AH1443" s="9">
        <f t="shared" si="205"/>
        <v>2.8669847328244274E-2</v>
      </c>
      <c r="AI1443" s="14">
        <f>VLOOKUP(E1443,'Verweis Faktor'!$A:$B,2,FALSE)</f>
        <v>1</v>
      </c>
      <c r="AJ1443" s="14"/>
      <c r="AK1443" s="14" t="str">
        <f>IF(AL1443="Ja","Versandkosten",VLOOKUP(E1443,'Verweis Belegart'!$A$2:$B$9,2,FALSE))</f>
        <v>Hardware</v>
      </c>
      <c r="AL1443" s="14" t="str">
        <f t="shared" si="206"/>
        <v>Nein</v>
      </c>
      <c r="AM1443" s="14" t="str">
        <f t="shared" si="202"/>
        <v>Positiv</v>
      </c>
    </row>
    <row r="1444" spans="1:39" ht="17.25" customHeight="1" x14ac:dyDescent="0.35">
      <c r="A1444" s="17">
        <v>14571965</v>
      </c>
      <c r="B1444" s="2" t="s">
        <v>1517</v>
      </c>
      <c r="C1444" s="1">
        <v>2025001</v>
      </c>
      <c r="D1444" s="1">
        <v>2000417</v>
      </c>
      <c r="E1444" s="2" t="s">
        <v>34</v>
      </c>
      <c r="F1444" s="2" t="s">
        <v>35</v>
      </c>
      <c r="G1444" s="2" t="s">
        <v>66</v>
      </c>
      <c r="H1444" s="2" t="s">
        <v>1266</v>
      </c>
      <c r="I1444" s="2" t="s">
        <v>1267</v>
      </c>
      <c r="J1444" s="2" t="s">
        <v>103</v>
      </c>
      <c r="K1444" s="2" t="s">
        <v>49</v>
      </c>
      <c r="L1444" s="2" t="s">
        <v>673</v>
      </c>
      <c r="M1444" s="2" t="s">
        <v>674</v>
      </c>
      <c r="N1444" s="2" t="s">
        <v>48</v>
      </c>
      <c r="O1444" s="3">
        <v>20</v>
      </c>
      <c r="P1444" s="3">
        <v>253.26820000000001</v>
      </c>
      <c r="Q1444" s="3">
        <v>262</v>
      </c>
      <c r="R1444" s="3">
        <v>5240</v>
      </c>
      <c r="S1444" s="3">
        <v>8.7317999999999998</v>
      </c>
      <c r="T1444" s="3">
        <v>174.64</v>
      </c>
      <c r="U1444" s="3">
        <v>3.33</v>
      </c>
      <c r="V1444" s="2" t="s">
        <v>123</v>
      </c>
      <c r="W1444" s="2" t="s">
        <v>124</v>
      </c>
      <c r="X1444" s="2" t="s">
        <v>125</v>
      </c>
      <c r="Y1444" s="19" t="str">
        <f>VLOOKUP(G1444,'Verweis Kd-Gruppe'!$A$2:$B$8,2,FALSE)</f>
        <v>EXP</v>
      </c>
      <c r="Z1444" s="19" t="str">
        <f>VLOOKUP(J1444,'Verweis Art-Gruppe'!$A$2:$B$15,2,FALSE)</f>
        <v>Geräte</v>
      </c>
      <c r="AA1444" s="19" t="str">
        <f>VLOOKUP(W1444,'Verweis Vertreter'!$A$2:$B$24,2,FALSE)</f>
        <v>Antonio Vuolo</v>
      </c>
      <c r="AB1444" s="12">
        <f t="shared" si="198"/>
        <v>20</v>
      </c>
      <c r="AC1444" s="12">
        <f t="shared" si="203"/>
        <v>253.26820000000001</v>
      </c>
      <c r="AD1444" s="12">
        <f t="shared" si="204"/>
        <v>262</v>
      </c>
      <c r="AE1444" s="12">
        <f t="shared" si="199"/>
        <v>5240</v>
      </c>
      <c r="AF1444" s="12">
        <f t="shared" si="200"/>
        <v>8.7317999999999998</v>
      </c>
      <c r="AG1444" s="12">
        <f t="shared" si="201"/>
        <v>174.64</v>
      </c>
      <c r="AH1444" s="9">
        <f t="shared" si="205"/>
        <v>3.3328244274809155E-2</v>
      </c>
      <c r="AI1444" s="14">
        <f>VLOOKUP(E1444,'Verweis Faktor'!$A:$B,2,FALSE)</f>
        <v>1</v>
      </c>
      <c r="AJ1444" s="14"/>
      <c r="AK1444" s="14" t="str">
        <f>IF(AL1444="Ja","Versandkosten",VLOOKUP(E1444,'Verweis Belegart'!$A$2:$B$9,2,FALSE))</f>
        <v>Hardware</v>
      </c>
      <c r="AL1444" s="14" t="str">
        <f t="shared" si="206"/>
        <v>Nein</v>
      </c>
      <c r="AM1444" s="14" t="str">
        <f t="shared" si="202"/>
        <v>Positiv</v>
      </c>
    </row>
    <row r="1445" spans="1:39" ht="17.25" customHeight="1" x14ac:dyDescent="0.35">
      <c r="A1445" s="17">
        <v>14571965</v>
      </c>
      <c r="B1445" s="2" t="s">
        <v>1517</v>
      </c>
      <c r="C1445" s="1">
        <v>2025001</v>
      </c>
      <c r="D1445" s="1">
        <v>2000417</v>
      </c>
      <c r="E1445" s="2" t="s">
        <v>34</v>
      </c>
      <c r="F1445" s="2" t="s">
        <v>35</v>
      </c>
      <c r="G1445" s="2" t="s">
        <v>66</v>
      </c>
      <c r="H1445" s="2" t="s">
        <v>1266</v>
      </c>
      <c r="I1445" s="2" t="s">
        <v>1267</v>
      </c>
      <c r="J1445" s="2" t="s">
        <v>103</v>
      </c>
      <c r="K1445" s="2" t="s">
        <v>79</v>
      </c>
      <c r="L1445" s="2" t="s">
        <v>458</v>
      </c>
      <c r="M1445" s="2" t="s">
        <v>459</v>
      </c>
      <c r="N1445" s="2" t="s">
        <v>41</v>
      </c>
      <c r="O1445" s="3">
        <v>20</v>
      </c>
      <c r="P1445" s="3">
        <v>228.69569999999999</v>
      </c>
      <c r="Q1445" s="3">
        <v>235</v>
      </c>
      <c r="R1445" s="3">
        <v>4700</v>
      </c>
      <c r="S1445" s="3">
        <v>6.3042999999999996</v>
      </c>
      <c r="T1445" s="3">
        <v>126.09</v>
      </c>
      <c r="U1445" s="3">
        <v>2.68</v>
      </c>
      <c r="V1445" s="2" t="s">
        <v>123</v>
      </c>
      <c r="W1445" s="2" t="s">
        <v>124</v>
      </c>
      <c r="X1445" s="2" t="s">
        <v>125</v>
      </c>
      <c r="Y1445" s="19" t="str">
        <f>VLOOKUP(G1445,'Verweis Kd-Gruppe'!$A$2:$B$8,2,FALSE)</f>
        <v>EXP</v>
      </c>
      <c r="Z1445" s="19" t="str">
        <f>VLOOKUP(J1445,'Verweis Art-Gruppe'!$A$2:$B$15,2,FALSE)</f>
        <v>Geräte</v>
      </c>
      <c r="AA1445" s="19" t="str">
        <f>VLOOKUP(W1445,'Verweis Vertreter'!$A$2:$B$24,2,FALSE)</f>
        <v>Antonio Vuolo</v>
      </c>
      <c r="AB1445" s="12">
        <f t="shared" si="198"/>
        <v>20</v>
      </c>
      <c r="AC1445" s="12">
        <f t="shared" si="203"/>
        <v>228.69569999999999</v>
      </c>
      <c r="AD1445" s="12">
        <f t="shared" si="204"/>
        <v>235</v>
      </c>
      <c r="AE1445" s="12">
        <f t="shared" si="199"/>
        <v>4700</v>
      </c>
      <c r="AF1445" s="12">
        <f t="shared" si="200"/>
        <v>6.3042999999999996</v>
      </c>
      <c r="AG1445" s="12">
        <f t="shared" si="201"/>
        <v>126.09</v>
      </c>
      <c r="AH1445" s="9">
        <f t="shared" si="205"/>
        <v>2.6827659574468084E-2</v>
      </c>
      <c r="AI1445" s="14">
        <f>VLOOKUP(E1445,'Verweis Faktor'!$A:$B,2,FALSE)</f>
        <v>1</v>
      </c>
      <c r="AJ1445" s="14"/>
      <c r="AK1445" s="14" t="str">
        <f>IF(AL1445="Ja","Versandkosten",VLOOKUP(E1445,'Verweis Belegart'!$A$2:$B$9,2,FALSE))</f>
        <v>Hardware</v>
      </c>
      <c r="AL1445" s="14" t="str">
        <f t="shared" si="206"/>
        <v>Nein</v>
      </c>
      <c r="AM1445" s="14" t="str">
        <f t="shared" si="202"/>
        <v>Positiv</v>
      </c>
    </row>
    <row r="1446" spans="1:39" ht="17.25" customHeight="1" x14ac:dyDescent="0.35">
      <c r="A1446" s="17">
        <v>14571965</v>
      </c>
      <c r="B1446" s="2" t="s">
        <v>1517</v>
      </c>
      <c r="C1446" s="1">
        <v>2025001</v>
      </c>
      <c r="D1446" s="1">
        <v>2000417</v>
      </c>
      <c r="E1446" s="2" t="s">
        <v>34</v>
      </c>
      <c r="F1446" s="2" t="s">
        <v>35</v>
      </c>
      <c r="G1446" s="2" t="s">
        <v>66</v>
      </c>
      <c r="H1446" s="2" t="s">
        <v>1266</v>
      </c>
      <c r="I1446" s="2" t="s">
        <v>1267</v>
      </c>
      <c r="J1446" s="2" t="s">
        <v>103</v>
      </c>
      <c r="K1446" s="2" t="s">
        <v>83</v>
      </c>
      <c r="L1446" s="2" t="s">
        <v>758</v>
      </c>
      <c r="M1446" s="2" t="s">
        <v>759</v>
      </c>
      <c r="N1446" s="2" t="s">
        <v>538</v>
      </c>
      <c r="O1446" s="3">
        <v>20</v>
      </c>
      <c r="P1446" s="3">
        <v>291.64530000000002</v>
      </c>
      <c r="Q1446" s="3">
        <v>302</v>
      </c>
      <c r="R1446" s="3">
        <v>6040</v>
      </c>
      <c r="S1446" s="3">
        <v>10.354699999999999</v>
      </c>
      <c r="T1446" s="3">
        <v>207.09</v>
      </c>
      <c r="U1446" s="3">
        <v>3.42</v>
      </c>
      <c r="V1446" s="2" t="s">
        <v>123</v>
      </c>
      <c r="W1446" s="2" t="s">
        <v>124</v>
      </c>
      <c r="X1446" s="2" t="s">
        <v>125</v>
      </c>
      <c r="Y1446" s="19" t="str">
        <f>VLOOKUP(G1446,'Verweis Kd-Gruppe'!$A$2:$B$8,2,FALSE)</f>
        <v>EXP</v>
      </c>
      <c r="Z1446" s="19" t="str">
        <f>VLOOKUP(J1446,'Verweis Art-Gruppe'!$A$2:$B$15,2,FALSE)</f>
        <v>Geräte</v>
      </c>
      <c r="AA1446" s="19" t="str">
        <f>VLOOKUP(W1446,'Verweis Vertreter'!$A$2:$B$24,2,FALSE)</f>
        <v>Antonio Vuolo</v>
      </c>
      <c r="AB1446" s="12">
        <f t="shared" si="198"/>
        <v>20</v>
      </c>
      <c r="AC1446" s="12">
        <f t="shared" si="203"/>
        <v>291.64530000000002</v>
      </c>
      <c r="AD1446" s="12">
        <f t="shared" si="204"/>
        <v>302</v>
      </c>
      <c r="AE1446" s="12">
        <f t="shared" si="199"/>
        <v>6040</v>
      </c>
      <c r="AF1446" s="12">
        <f t="shared" si="200"/>
        <v>10.354699999999999</v>
      </c>
      <c r="AG1446" s="12">
        <f t="shared" si="201"/>
        <v>207.09</v>
      </c>
      <c r="AH1446" s="9">
        <f t="shared" si="205"/>
        <v>3.42864238410596E-2</v>
      </c>
      <c r="AI1446" s="14">
        <f>VLOOKUP(E1446,'Verweis Faktor'!$A:$B,2,FALSE)</f>
        <v>1</v>
      </c>
      <c r="AJ1446" s="14"/>
      <c r="AK1446" s="14" t="str">
        <f>IF(AL1446="Ja","Versandkosten",VLOOKUP(E1446,'Verweis Belegart'!$A$2:$B$9,2,FALSE))</f>
        <v>Hardware</v>
      </c>
      <c r="AL1446" s="14" t="str">
        <f t="shared" si="206"/>
        <v>Nein</v>
      </c>
      <c r="AM1446" s="14" t="str">
        <f t="shared" si="202"/>
        <v>Positiv</v>
      </c>
    </row>
    <row r="1447" spans="1:39" ht="17.25" customHeight="1" x14ac:dyDescent="0.35">
      <c r="A1447" s="17">
        <v>14571965</v>
      </c>
      <c r="B1447" s="2" t="s">
        <v>1517</v>
      </c>
      <c r="C1447" s="1">
        <v>2025001</v>
      </c>
      <c r="D1447" s="1">
        <v>2000417</v>
      </c>
      <c r="E1447" s="2" t="s">
        <v>34</v>
      </c>
      <c r="F1447" s="2" t="s">
        <v>35</v>
      </c>
      <c r="G1447" s="2" t="s">
        <v>66</v>
      </c>
      <c r="H1447" s="2" t="s">
        <v>1266</v>
      </c>
      <c r="I1447" s="2" t="s">
        <v>1267</v>
      </c>
      <c r="J1447" s="2" t="s">
        <v>103</v>
      </c>
      <c r="K1447" s="2" t="s">
        <v>87</v>
      </c>
      <c r="L1447" s="2" t="s">
        <v>277</v>
      </c>
      <c r="M1447" s="2" t="s">
        <v>278</v>
      </c>
      <c r="N1447" s="2" t="s">
        <v>48</v>
      </c>
      <c r="O1447" s="3">
        <v>10</v>
      </c>
      <c r="P1447" s="3">
        <v>253.2636</v>
      </c>
      <c r="Q1447" s="3">
        <v>262</v>
      </c>
      <c r="R1447" s="3">
        <v>2620</v>
      </c>
      <c r="S1447" s="3">
        <v>8.7363999999999997</v>
      </c>
      <c r="T1447" s="3">
        <v>87.36</v>
      </c>
      <c r="U1447" s="3">
        <v>3.33</v>
      </c>
      <c r="V1447" s="2" t="s">
        <v>123</v>
      </c>
      <c r="W1447" s="2" t="s">
        <v>124</v>
      </c>
      <c r="X1447" s="2" t="s">
        <v>125</v>
      </c>
      <c r="Y1447" s="19" t="str">
        <f>VLOOKUP(G1447,'Verweis Kd-Gruppe'!$A$2:$B$8,2,FALSE)</f>
        <v>EXP</v>
      </c>
      <c r="Z1447" s="19" t="str">
        <f>VLOOKUP(J1447,'Verweis Art-Gruppe'!$A$2:$B$15,2,FALSE)</f>
        <v>Geräte</v>
      </c>
      <c r="AA1447" s="19" t="str">
        <f>VLOOKUP(W1447,'Verweis Vertreter'!$A$2:$B$24,2,FALSE)</f>
        <v>Antonio Vuolo</v>
      </c>
      <c r="AB1447" s="12">
        <f t="shared" si="198"/>
        <v>10</v>
      </c>
      <c r="AC1447" s="12">
        <f t="shared" si="203"/>
        <v>253.2636</v>
      </c>
      <c r="AD1447" s="12">
        <f t="shared" si="204"/>
        <v>262</v>
      </c>
      <c r="AE1447" s="12">
        <f t="shared" si="199"/>
        <v>2620</v>
      </c>
      <c r="AF1447" s="12">
        <f t="shared" si="200"/>
        <v>8.7363999999999997</v>
      </c>
      <c r="AG1447" s="12">
        <f t="shared" si="201"/>
        <v>87.36</v>
      </c>
      <c r="AH1447" s="9">
        <f t="shared" si="205"/>
        <v>3.3343511450381683E-2</v>
      </c>
      <c r="AI1447" s="14">
        <f>VLOOKUP(E1447,'Verweis Faktor'!$A:$B,2,FALSE)</f>
        <v>1</v>
      </c>
      <c r="AJ1447" s="14"/>
      <c r="AK1447" s="14" t="str">
        <f>IF(AL1447="Ja","Versandkosten",VLOOKUP(E1447,'Verweis Belegart'!$A$2:$B$9,2,FALSE))</f>
        <v>Hardware</v>
      </c>
      <c r="AL1447" s="14" t="str">
        <f t="shared" si="206"/>
        <v>Nein</v>
      </c>
      <c r="AM1447" s="14" t="str">
        <f t="shared" si="202"/>
        <v>Positiv</v>
      </c>
    </row>
    <row r="1448" spans="1:39" ht="17.25" customHeight="1" x14ac:dyDescent="0.35">
      <c r="A1448" s="17">
        <v>14571965</v>
      </c>
      <c r="B1448" s="2" t="s">
        <v>1517</v>
      </c>
      <c r="C1448" s="1">
        <v>2025001</v>
      </c>
      <c r="D1448" s="1">
        <v>2000417</v>
      </c>
      <c r="E1448" s="2" t="s">
        <v>34</v>
      </c>
      <c r="F1448" s="2" t="s">
        <v>35</v>
      </c>
      <c r="G1448" s="2" t="s">
        <v>66</v>
      </c>
      <c r="H1448" s="2" t="s">
        <v>1266</v>
      </c>
      <c r="I1448" s="2" t="s">
        <v>1267</v>
      </c>
      <c r="J1448" s="2" t="s">
        <v>103</v>
      </c>
      <c r="K1448" s="2" t="s">
        <v>91</v>
      </c>
      <c r="L1448" s="2" t="s">
        <v>536</v>
      </c>
      <c r="M1448" s="2" t="s">
        <v>537</v>
      </c>
      <c r="N1448" s="2" t="s">
        <v>538</v>
      </c>
      <c r="O1448" s="3">
        <v>10</v>
      </c>
      <c r="P1448" s="3">
        <v>286</v>
      </c>
      <c r="Q1448" s="3">
        <v>299</v>
      </c>
      <c r="R1448" s="3">
        <v>2990</v>
      </c>
      <c r="S1448" s="3">
        <v>13</v>
      </c>
      <c r="T1448" s="3">
        <v>130</v>
      </c>
      <c r="U1448" s="3">
        <v>4.34</v>
      </c>
      <c r="V1448" s="2" t="s">
        <v>123</v>
      </c>
      <c r="W1448" s="2" t="s">
        <v>124</v>
      </c>
      <c r="X1448" s="2" t="s">
        <v>125</v>
      </c>
      <c r="Y1448" s="19" t="str">
        <f>VLOOKUP(G1448,'Verweis Kd-Gruppe'!$A$2:$B$8,2,FALSE)</f>
        <v>EXP</v>
      </c>
      <c r="Z1448" s="19" t="str">
        <f>VLOOKUP(J1448,'Verweis Art-Gruppe'!$A$2:$B$15,2,FALSE)</f>
        <v>Geräte</v>
      </c>
      <c r="AA1448" s="19" t="str">
        <f>VLOOKUP(W1448,'Verweis Vertreter'!$A$2:$B$24,2,FALSE)</f>
        <v>Antonio Vuolo</v>
      </c>
      <c r="AB1448" s="12">
        <f t="shared" si="198"/>
        <v>10</v>
      </c>
      <c r="AC1448" s="12">
        <f t="shared" si="203"/>
        <v>286</v>
      </c>
      <c r="AD1448" s="12">
        <f t="shared" si="204"/>
        <v>299</v>
      </c>
      <c r="AE1448" s="12">
        <f t="shared" si="199"/>
        <v>2990</v>
      </c>
      <c r="AF1448" s="12">
        <f t="shared" si="200"/>
        <v>13</v>
      </c>
      <c r="AG1448" s="12">
        <f t="shared" si="201"/>
        <v>130</v>
      </c>
      <c r="AH1448" s="9">
        <f t="shared" si="205"/>
        <v>4.3478260869565216E-2</v>
      </c>
      <c r="AI1448" s="14">
        <f>VLOOKUP(E1448,'Verweis Faktor'!$A:$B,2,FALSE)</f>
        <v>1</v>
      </c>
      <c r="AJ1448" s="14"/>
      <c r="AK1448" s="14" t="str">
        <f>IF(AL1448="Ja","Versandkosten",VLOOKUP(E1448,'Verweis Belegart'!$A$2:$B$9,2,FALSE))</f>
        <v>Hardware</v>
      </c>
      <c r="AL1448" s="14" t="str">
        <f t="shared" si="206"/>
        <v>Nein</v>
      </c>
      <c r="AM1448" s="14" t="str">
        <f t="shared" si="202"/>
        <v>Positiv</v>
      </c>
    </row>
    <row r="1449" spans="1:39" ht="17.25" customHeight="1" x14ac:dyDescent="0.35">
      <c r="A1449" s="17">
        <v>14572014</v>
      </c>
      <c r="B1449" s="2" t="s">
        <v>1517</v>
      </c>
      <c r="C1449" s="1">
        <v>2025001</v>
      </c>
      <c r="D1449" s="1">
        <v>2000418</v>
      </c>
      <c r="E1449" s="2" t="s">
        <v>34</v>
      </c>
      <c r="F1449" s="2" t="s">
        <v>35</v>
      </c>
      <c r="G1449" s="2" t="s">
        <v>66</v>
      </c>
      <c r="H1449" s="2" t="s">
        <v>1542</v>
      </c>
      <c r="I1449" s="2" t="s">
        <v>1543</v>
      </c>
      <c r="J1449" s="2" t="s">
        <v>2791</v>
      </c>
      <c r="K1449" s="2" t="s">
        <v>28</v>
      </c>
      <c r="L1449" s="2" t="s">
        <v>120</v>
      </c>
      <c r="M1449" s="2" t="s">
        <v>121</v>
      </c>
      <c r="N1449" s="2" t="s">
        <v>122</v>
      </c>
      <c r="O1449" s="3">
        <v>1</v>
      </c>
      <c r="P1449" s="3">
        <v>0</v>
      </c>
      <c r="Q1449" s="3">
        <v>20</v>
      </c>
      <c r="R1449" s="3">
        <v>20</v>
      </c>
      <c r="S1449" s="3">
        <v>20</v>
      </c>
      <c r="T1449" s="3">
        <v>20</v>
      </c>
      <c r="U1449" s="3"/>
      <c r="V1449" s="2" t="s">
        <v>927</v>
      </c>
      <c r="W1449" s="2" t="s">
        <v>928</v>
      </c>
      <c r="X1449" s="2" t="s">
        <v>72</v>
      </c>
      <c r="Y1449" s="19" t="str">
        <f>VLOOKUP(G1449,'Verweis Kd-Gruppe'!$A$2:$B$8,2,FALSE)</f>
        <v>EXP</v>
      </c>
      <c r="Z1449" s="19" t="str">
        <f>VLOOKUP(J1449,'Verweis Art-Gruppe'!$A$2:$B$15,2,FALSE)</f>
        <v>Sonstige</v>
      </c>
      <c r="AA1449" s="19" t="str">
        <f>VLOOKUP(W1449,'Verweis Vertreter'!$A$2:$B$24,2,FALSE)</f>
        <v>Ximena Morales</v>
      </c>
      <c r="AB1449" s="12">
        <f t="shared" si="198"/>
        <v>1</v>
      </c>
      <c r="AC1449" s="12">
        <f t="shared" si="203"/>
        <v>0</v>
      </c>
      <c r="AD1449" s="12">
        <f t="shared" si="204"/>
        <v>20</v>
      </c>
      <c r="AE1449" s="12">
        <f t="shared" si="199"/>
        <v>20</v>
      </c>
      <c r="AF1449" s="12">
        <f t="shared" si="200"/>
        <v>20</v>
      </c>
      <c r="AG1449" s="12">
        <f t="shared" si="201"/>
        <v>20</v>
      </c>
      <c r="AH1449" s="9">
        <f t="shared" si="205"/>
        <v>1</v>
      </c>
      <c r="AI1449" s="14">
        <f>VLOOKUP(E1449,'Verweis Faktor'!$A:$B,2,FALSE)</f>
        <v>1</v>
      </c>
      <c r="AJ1449" s="14"/>
      <c r="AK1449" s="14" t="str">
        <f>IF(AL1449="Ja","Versandkosten",VLOOKUP(E1449,'Verweis Belegart'!$A$2:$B$9,2,FALSE))</f>
        <v>Versandkosten</v>
      </c>
      <c r="AL1449" s="14" t="str">
        <f t="shared" si="206"/>
        <v>Ja</v>
      </c>
      <c r="AM1449" s="14" t="str">
        <f t="shared" si="202"/>
        <v>Positiv</v>
      </c>
    </row>
    <row r="1450" spans="1:39" ht="17.25" customHeight="1" x14ac:dyDescent="0.35">
      <c r="A1450" s="17">
        <v>14572014</v>
      </c>
      <c r="B1450" s="2" t="s">
        <v>1517</v>
      </c>
      <c r="C1450" s="1">
        <v>2025001</v>
      </c>
      <c r="D1450" s="1">
        <v>2000418</v>
      </c>
      <c r="E1450" s="2" t="s">
        <v>34</v>
      </c>
      <c r="F1450" s="2" t="s">
        <v>35</v>
      </c>
      <c r="G1450" s="2" t="s">
        <v>66</v>
      </c>
      <c r="H1450" s="2" t="s">
        <v>1542</v>
      </c>
      <c r="I1450" s="2" t="s">
        <v>1543</v>
      </c>
      <c r="J1450" s="2" t="s">
        <v>103</v>
      </c>
      <c r="K1450" s="2" t="s">
        <v>45</v>
      </c>
      <c r="L1450" s="2" t="s">
        <v>845</v>
      </c>
      <c r="M1450" s="2" t="s">
        <v>846</v>
      </c>
      <c r="N1450" s="2" t="s">
        <v>128</v>
      </c>
      <c r="O1450" s="3">
        <v>1</v>
      </c>
      <c r="P1450" s="3">
        <v>190.3897</v>
      </c>
      <c r="Q1450" s="3">
        <v>205</v>
      </c>
      <c r="R1450" s="3">
        <v>205</v>
      </c>
      <c r="S1450" s="3">
        <v>14.610300000000001</v>
      </c>
      <c r="T1450" s="3">
        <v>14.61</v>
      </c>
      <c r="U1450" s="3">
        <v>7.12</v>
      </c>
      <c r="V1450" s="2" t="s">
        <v>927</v>
      </c>
      <c r="W1450" s="2" t="s">
        <v>928</v>
      </c>
      <c r="X1450" s="2" t="s">
        <v>72</v>
      </c>
      <c r="Y1450" s="19" t="str">
        <f>VLOOKUP(G1450,'Verweis Kd-Gruppe'!$A$2:$B$8,2,FALSE)</f>
        <v>EXP</v>
      </c>
      <c r="Z1450" s="19" t="str">
        <f>VLOOKUP(J1450,'Verweis Art-Gruppe'!$A$2:$B$15,2,FALSE)</f>
        <v>Geräte</v>
      </c>
      <c r="AA1450" s="19" t="str">
        <f>VLOOKUP(W1450,'Verweis Vertreter'!$A$2:$B$24,2,FALSE)</f>
        <v>Ximena Morales</v>
      </c>
      <c r="AB1450" s="12">
        <f t="shared" si="198"/>
        <v>1</v>
      </c>
      <c r="AC1450" s="12">
        <f t="shared" si="203"/>
        <v>190.3897</v>
      </c>
      <c r="AD1450" s="12">
        <f t="shared" si="204"/>
        <v>205</v>
      </c>
      <c r="AE1450" s="12">
        <f t="shared" si="199"/>
        <v>205</v>
      </c>
      <c r="AF1450" s="12">
        <f t="shared" si="200"/>
        <v>14.610300000000001</v>
      </c>
      <c r="AG1450" s="12">
        <f t="shared" si="201"/>
        <v>14.61</v>
      </c>
      <c r="AH1450" s="9">
        <f t="shared" si="205"/>
        <v>7.1268292682926823E-2</v>
      </c>
      <c r="AI1450" s="14">
        <f>VLOOKUP(E1450,'Verweis Faktor'!$A:$B,2,FALSE)</f>
        <v>1</v>
      </c>
      <c r="AJ1450" s="14"/>
      <c r="AK1450" s="14" t="str">
        <f>IF(AL1450="Ja","Versandkosten",VLOOKUP(E1450,'Verweis Belegart'!$A$2:$B$9,2,FALSE))</f>
        <v>Hardware</v>
      </c>
      <c r="AL1450" s="14" t="str">
        <f t="shared" si="206"/>
        <v>Nein</v>
      </c>
      <c r="AM1450" s="14" t="str">
        <f t="shared" si="202"/>
        <v>Positiv</v>
      </c>
    </row>
    <row r="1451" spans="1:39" ht="17.25" customHeight="1" x14ac:dyDescent="0.35">
      <c r="A1451" s="17">
        <v>14572014</v>
      </c>
      <c r="B1451" s="2" t="s">
        <v>1517</v>
      </c>
      <c r="C1451" s="1">
        <v>2025001</v>
      </c>
      <c r="D1451" s="1">
        <v>2000418</v>
      </c>
      <c r="E1451" s="2" t="s">
        <v>34</v>
      </c>
      <c r="F1451" s="2" t="s">
        <v>35</v>
      </c>
      <c r="G1451" s="2" t="s">
        <v>66</v>
      </c>
      <c r="H1451" s="2" t="s">
        <v>1542</v>
      </c>
      <c r="I1451" s="2" t="s">
        <v>1543</v>
      </c>
      <c r="J1451" s="2" t="s">
        <v>103</v>
      </c>
      <c r="K1451" s="2" t="s">
        <v>49</v>
      </c>
      <c r="L1451" s="2" t="s">
        <v>1544</v>
      </c>
      <c r="M1451" s="2" t="s">
        <v>1545</v>
      </c>
      <c r="N1451" s="2" t="s">
        <v>1546</v>
      </c>
      <c r="O1451" s="3">
        <v>1</v>
      </c>
      <c r="P1451" s="3">
        <v>110.79989999999999</v>
      </c>
      <c r="Q1451" s="3">
        <v>115</v>
      </c>
      <c r="R1451" s="3">
        <v>115</v>
      </c>
      <c r="S1451" s="3">
        <v>4.2000999999999999</v>
      </c>
      <c r="T1451" s="3">
        <v>4.2</v>
      </c>
      <c r="U1451" s="3">
        <v>3.65</v>
      </c>
      <c r="V1451" s="2" t="s">
        <v>927</v>
      </c>
      <c r="W1451" s="2" t="s">
        <v>928</v>
      </c>
      <c r="X1451" s="2" t="s">
        <v>72</v>
      </c>
      <c r="Y1451" s="19" t="str">
        <f>VLOOKUP(G1451,'Verweis Kd-Gruppe'!$A$2:$B$8,2,FALSE)</f>
        <v>EXP</v>
      </c>
      <c r="Z1451" s="19" t="str">
        <f>VLOOKUP(J1451,'Verweis Art-Gruppe'!$A$2:$B$15,2,FALSE)</f>
        <v>Geräte</v>
      </c>
      <c r="AA1451" s="19" t="str">
        <f>VLOOKUP(W1451,'Verweis Vertreter'!$A$2:$B$24,2,FALSE)</f>
        <v>Ximena Morales</v>
      </c>
      <c r="AB1451" s="12">
        <f t="shared" si="198"/>
        <v>1</v>
      </c>
      <c r="AC1451" s="12">
        <f t="shared" si="203"/>
        <v>110.79989999999999</v>
      </c>
      <c r="AD1451" s="12">
        <f t="shared" si="204"/>
        <v>115</v>
      </c>
      <c r="AE1451" s="12">
        <f t="shared" si="199"/>
        <v>115</v>
      </c>
      <c r="AF1451" s="12">
        <f t="shared" si="200"/>
        <v>4.2000999999999999</v>
      </c>
      <c r="AG1451" s="12">
        <f t="shared" si="201"/>
        <v>4.2</v>
      </c>
      <c r="AH1451" s="9">
        <f t="shared" si="205"/>
        <v>3.6521739130434785E-2</v>
      </c>
      <c r="AI1451" s="14">
        <f>VLOOKUP(E1451,'Verweis Faktor'!$A:$B,2,FALSE)</f>
        <v>1</v>
      </c>
      <c r="AJ1451" s="14"/>
      <c r="AK1451" s="14" t="str">
        <f>IF(AL1451="Ja","Versandkosten",VLOOKUP(E1451,'Verweis Belegart'!$A$2:$B$9,2,FALSE))</f>
        <v>Hardware</v>
      </c>
      <c r="AL1451" s="14" t="str">
        <f t="shared" si="206"/>
        <v>Nein</v>
      </c>
      <c r="AM1451" s="14" t="str">
        <f t="shared" si="202"/>
        <v>Positiv</v>
      </c>
    </row>
    <row r="1452" spans="1:39" ht="17.25" customHeight="1" x14ac:dyDescent="0.35">
      <c r="A1452" s="17">
        <v>14572014</v>
      </c>
      <c r="B1452" s="2" t="s">
        <v>1517</v>
      </c>
      <c r="C1452" s="1">
        <v>2025001</v>
      </c>
      <c r="D1452" s="1">
        <v>2000418</v>
      </c>
      <c r="E1452" s="2" t="s">
        <v>34</v>
      </c>
      <c r="F1452" s="2" t="s">
        <v>35</v>
      </c>
      <c r="G1452" s="2" t="s">
        <v>66</v>
      </c>
      <c r="H1452" s="2" t="s">
        <v>1542</v>
      </c>
      <c r="I1452" s="2" t="s">
        <v>1543</v>
      </c>
      <c r="J1452" s="2" t="s">
        <v>103</v>
      </c>
      <c r="K1452" s="2" t="s">
        <v>79</v>
      </c>
      <c r="L1452" s="2" t="s">
        <v>479</v>
      </c>
      <c r="M1452" s="2" t="s">
        <v>480</v>
      </c>
      <c r="N1452" s="2" t="s">
        <v>481</v>
      </c>
      <c r="O1452" s="3">
        <v>3</v>
      </c>
      <c r="P1452" s="3">
        <v>116.04640000000001</v>
      </c>
      <c r="Q1452" s="3">
        <v>124</v>
      </c>
      <c r="R1452" s="3">
        <v>372</v>
      </c>
      <c r="S1452" s="3">
        <v>7.9535999999999998</v>
      </c>
      <c r="T1452" s="3">
        <v>23.86</v>
      </c>
      <c r="U1452" s="3">
        <v>6.41</v>
      </c>
      <c r="V1452" s="2" t="s">
        <v>927</v>
      </c>
      <c r="W1452" s="2" t="s">
        <v>928</v>
      </c>
      <c r="X1452" s="2" t="s">
        <v>72</v>
      </c>
      <c r="Y1452" s="19" t="str">
        <f>VLOOKUP(G1452,'Verweis Kd-Gruppe'!$A$2:$B$8,2,FALSE)</f>
        <v>EXP</v>
      </c>
      <c r="Z1452" s="19" t="str">
        <f>VLOOKUP(J1452,'Verweis Art-Gruppe'!$A$2:$B$15,2,FALSE)</f>
        <v>Geräte</v>
      </c>
      <c r="AA1452" s="19" t="str">
        <f>VLOOKUP(W1452,'Verweis Vertreter'!$A$2:$B$24,2,FALSE)</f>
        <v>Ximena Morales</v>
      </c>
      <c r="AB1452" s="12">
        <f t="shared" si="198"/>
        <v>3</v>
      </c>
      <c r="AC1452" s="12">
        <f t="shared" si="203"/>
        <v>116.04640000000001</v>
      </c>
      <c r="AD1452" s="12">
        <f t="shared" si="204"/>
        <v>124</v>
      </c>
      <c r="AE1452" s="12">
        <f t="shared" si="199"/>
        <v>372</v>
      </c>
      <c r="AF1452" s="12">
        <f t="shared" si="200"/>
        <v>7.9535999999999998</v>
      </c>
      <c r="AG1452" s="12">
        <f t="shared" si="201"/>
        <v>23.86</v>
      </c>
      <c r="AH1452" s="9">
        <f t="shared" si="205"/>
        <v>6.4139784946236553E-2</v>
      </c>
      <c r="AI1452" s="14">
        <f>VLOOKUP(E1452,'Verweis Faktor'!$A:$B,2,FALSE)</f>
        <v>1</v>
      </c>
      <c r="AJ1452" s="14"/>
      <c r="AK1452" s="14" t="str">
        <f>IF(AL1452="Ja","Versandkosten",VLOOKUP(E1452,'Verweis Belegart'!$A$2:$B$9,2,FALSE))</f>
        <v>Hardware</v>
      </c>
      <c r="AL1452" s="14" t="str">
        <f t="shared" si="206"/>
        <v>Nein</v>
      </c>
      <c r="AM1452" s="14" t="str">
        <f t="shared" si="202"/>
        <v>Positiv</v>
      </c>
    </row>
    <row r="1453" spans="1:39" ht="17.25" customHeight="1" x14ac:dyDescent="0.35">
      <c r="A1453" s="17">
        <v>14572014</v>
      </c>
      <c r="B1453" s="2" t="s">
        <v>1517</v>
      </c>
      <c r="C1453" s="1">
        <v>2025001</v>
      </c>
      <c r="D1453" s="1">
        <v>2000418</v>
      </c>
      <c r="E1453" s="2" t="s">
        <v>34</v>
      </c>
      <c r="F1453" s="2" t="s">
        <v>35</v>
      </c>
      <c r="G1453" s="2" t="s">
        <v>66</v>
      </c>
      <c r="H1453" s="2" t="s">
        <v>1542</v>
      </c>
      <c r="I1453" s="2" t="s">
        <v>1543</v>
      </c>
      <c r="J1453" s="2" t="s">
        <v>103</v>
      </c>
      <c r="K1453" s="2" t="s">
        <v>83</v>
      </c>
      <c r="L1453" s="2" t="s">
        <v>305</v>
      </c>
      <c r="M1453" s="2" t="s">
        <v>306</v>
      </c>
      <c r="N1453" s="2" t="s">
        <v>283</v>
      </c>
      <c r="O1453" s="3">
        <v>1</v>
      </c>
      <c r="P1453" s="3">
        <v>492.46980000000002</v>
      </c>
      <c r="Q1453" s="3">
        <v>519</v>
      </c>
      <c r="R1453" s="3">
        <v>519</v>
      </c>
      <c r="S1453" s="3">
        <v>26.530200000000001</v>
      </c>
      <c r="T1453" s="3">
        <v>26.53</v>
      </c>
      <c r="U1453" s="3">
        <v>5.1100000000000003</v>
      </c>
      <c r="V1453" s="2" t="s">
        <v>927</v>
      </c>
      <c r="W1453" s="2" t="s">
        <v>928</v>
      </c>
      <c r="X1453" s="2" t="s">
        <v>72</v>
      </c>
      <c r="Y1453" s="19" t="str">
        <f>VLOOKUP(G1453,'Verweis Kd-Gruppe'!$A$2:$B$8,2,FALSE)</f>
        <v>EXP</v>
      </c>
      <c r="Z1453" s="19" t="str">
        <f>VLOOKUP(J1453,'Verweis Art-Gruppe'!$A$2:$B$15,2,FALSE)</f>
        <v>Geräte</v>
      </c>
      <c r="AA1453" s="19" t="str">
        <f>VLOOKUP(W1453,'Verweis Vertreter'!$A$2:$B$24,2,FALSE)</f>
        <v>Ximena Morales</v>
      </c>
      <c r="AB1453" s="12">
        <f t="shared" si="198"/>
        <v>1</v>
      </c>
      <c r="AC1453" s="12">
        <f t="shared" si="203"/>
        <v>492.46980000000002</v>
      </c>
      <c r="AD1453" s="12">
        <f t="shared" si="204"/>
        <v>519</v>
      </c>
      <c r="AE1453" s="12">
        <f t="shared" si="199"/>
        <v>519</v>
      </c>
      <c r="AF1453" s="12">
        <f t="shared" si="200"/>
        <v>26.530200000000001</v>
      </c>
      <c r="AG1453" s="12">
        <f t="shared" si="201"/>
        <v>26.53</v>
      </c>
      <c r="AH1453" s="9">
        <f t="shared" si="205"/>
        <v>5.1117533718689788E-2</v>
      </c>
      <c r="AI1453" s="14">
        <f>VLOOKUP(E1453,'Verweis Faktor'!$A:$B,2,FALSE)</f>
        <v>1</v>
      </c>
      <c r="AJ1453" s="14"/>
      <c r="AK1453" s="14" t="str">
        <f>IF(AL1453="Ja","Versandkosten",VLOOKUP(E1453,'Verweis Belegart'!$A$2:$B$9,2,FALSE))</f>
        <v>Hardware</v>
      </c>
      <c r="AL1453" s="14" t="str">
        <f t="shared" si="206"/>
        <v>Nein</v>
      </c>
      <c r="AM1453" s="14" t="str">
        <f t="shared" si="202"/>
        <v>Positiv</v>
      </c>
    </row>
    <row r="1454" spans="1:39" ht="17.25" customHeight="1" x14ac:dyDescent="0.35">
      <c r="A1454" s="17">
        <v>14572728</v>
      </c>
      <c r="B1454" s="2" t="s">
        <v>1517</v>
      </c>
      <c r="C1454" s="1">
        <v>2025001</v>
      </c>
      <c r="D1454" s="1">
        <v>2000419</v>
      </c>
      <c r="E1454" s="2" t="s">
        <v>34</v>
      </c>
      <c r="F1454" s="2" t="s">
        <v>142</v>
      </c>
      <c r="G1454" s="2" t="s">
        <v>66</v>
      </c>
      <c r="H1454" s="2" t="s">
        <v>1547</v>
      </c>
      <c r="I1454" s="2" t="s">
        <v>1548</v>
      </c>
      <c r="J1454" s="2" t="s">
        <v>103</v>
      </c>
      <c r="K1454" s="2" t="s">
        <v>28</v>
      </c>
      <c r="L1454" s="2" t="s">
        <v>385</v>
      </c>
      <c r="M1454" s="2" t="s">
        <v>386</v>
      </c>
      <c r="N1454" s="2" t="s">
        <v>292</v>
      </c>
      <c r="O1454" s="3">
        <v>5</v>
      </c>
      <c r="P1454" s="3">
        <v>911.63229999999999</v>
      </c>
      <c r="Q1454" s="3">
        <v>909</v>
      </c>
      <c r="R1454" s="3">
        <v>4545</v>
      </c>
      <c r="S1454" s="3">
        <v>-2.6322999999999999</v>
      </c>
      <c r="T1454" s="3">
        <v>-13.16</v>
      </c>
      <c r="U1454" s="3">
        <v>-0.28000000000000003</v>
      </c>
      <c r="V1454" s="2" t="s">
        <v>813</v>
      </c>
      <c r="W1454" s="2" t="s">
        <v>814</v>
      </c>
      <c r="X1454" s="2" t="s">
        <v>72</v>
      </c>
      <c r="Y1454" s="19" t="str">
        <f>VLOOKUP(G1454,'Verweis Kd-Gruppe'!$A$2:$B$8,2,FALSE)</f>
        <v>EXP</v>
      </c>
      <c r="Z1454" s="19" t="str">
        <f>VLOOKUP(J1454,'Verweis Art-Gruppe'!$A$2:$B$15,2,FALSE)</f>
        <v>Geräte</v>
      </c>
      <c r="AA1454" s="19" t="str">
        <f>VLOOKUP(W1454,'Verweis Vertreter'!$A$2:$B$24,2,FALSE)</f>
        <v>Sokol Kapaj</v>
      </c>
      <c r="AB1454" s="12">
        <f t="shared" si="198"/>
        <v>5</v>
      </c>
      <c r="AC1454" s="12">
        <f t="shared" si="203"/>
        <v>911.63229999999999</v>
      </c>
      <c r="AD1454" s="12">
        <f t="shared" si="204"/>
        <v>909</v>
      </c>
      <c r="AE1454" s="12">
        <f t="shared" si="199"/>
        <v>4545</v>
      </c>
      <c r="AF1454" s="12">
        <f t="shared" si="200"/>
        <v>-2.6322999999999999</v>
      </c>
      <c r="AG1454" s="12">
        <f t="shared" si="201"/>
        <v>-13.16</v>
      </c>
      <c r="AH1454" s="9">
        <f t="shared" si="205"/>
        <v>-2.8954895489548957E-3</v>
      </c>
      <c r="AI1454" s="14">
        <f>VLOOKUP(E1454,'Verweis Faktor'!$A:$B,2,FALSE)</f>
        <v>1</v>
      </c>
      <c r="AJ1454" s="14"/>
      <c r="AK1454" s="14" t="str">
        <f>IF(AL1454="Ja","Versandkosten",VLOOKUP(E1454,'Verweis Belegart'!$A$2:$B$9,2,FALSE))</f>
        <v>Hardware</v>
      </c>
      <c r="AL1454" s="14" t="str">
        <f t="shared" si="206"/>
        <v>Nein</v>
      </c>
      <c r="AM1454" s="14" t="str">
        <f t="shared" si="202"/>
        <v>Negativ</v>
      </c>
    </row>
    <row r="1455" spans="1:39" ht="17.25" customHeight="1" x14ac:dyDescent="0.35">
      <c r="A1455" s="17">
        <v>14572728</v>
      </c>
      <c r="B1455" s="2" t="s">
        <v>1517</v>
      </c>
      <c r="C1455" s="1">
        <v>2025001</v>
      </c>
      <c r="D1455" s="1">
        <v>2000419</v>
      </c>
      <c r="E1455" s="2" t="s">
        <v>34</v>
      </c>
      <c r="F1455" s="2" t="s">
        <v>142</v>
      </c>
      <c r="G1455" s="2" t="s">
        <v>66</v>
      </c>
      <c r="H1455" s="2" t="s">
        <v>1547</v>
      </c>
      <c r="I1455" s="2" t="s">
        <v>1548</v>
      </c>
      <c r="J1455" s="2" t="s">
        <v>103</v>
      </c>
      <c r="K1455" s="2" t="s">
        <v>45</v>
      </c>
      <c r="L1455" s="2" t="s">
        <v>260</v>
      </c>
      <c r="M1455" s="2" t="s">
        <v>261</v>
      </c>
      <c r="N1455" s="2" t="s">
        <v>262</v>
      </c>
      <c r="O1455" s="3">
        <v>5</v>
      </c>
      <c r="P1455" s="3">
        <v>996.08569999999997</v>
      </c>
      <c r="Q1455" s="3">
        <v>1020</v>
      </c>
      <c r="R1455" s="3">
        <v>5100</v>
      </c>
      <c r="S1455" s="3">
        <v>23.914300000000001</v>
      </c>
      <c r="T1455" s="3">
        <v>119.57</v>
      </c>
      <c r="U1455" s="3">
        <v>2.34</v>
      </c>
      <c r="V1455" s="2" t="s">
        <v>813</v>
      </c>
      <c r="W1455" s="2" t="s">
        <v>814</v>
      </c>
      <c r="X1455" s="2" t="s">
        <v>72</v>
      </c>
      <c r="Y1455" s="19" t="str">
        <f>VLOOKUP(G1455,'Verweis Kd-Gruppe'!$A$2:$B$8,2,FALSE)</f>
        <v>EXP</v>
      </c>
      <c r="Z1455" s="19" t="str">
        <f>VLOOKUP(J1455,'Verweis Art-Gruppe'!$A$2:$B$15,2,FALSE)</f>
        <v>Geräte</v>
      </c>
      <c r="AA1455" s="19" t="str">
        <f>VLOOKUP(W1455,'Verweis Vertreter'!$A$2:$B$24,2,FALSE)</f>
        <v>Sokol Kapaj</v>
      </c>
      <c r="AB1455" s="12">
        <f t="shared" si="198"/>
        <v>5</v>
      </c>
      <c r="AC1455" s="12">
        <f t="shared" si="203"/>
        <v>996.08569999999997</v>
      </c>
      <c r="AD1455" s="12">
        <f t="shared" si="204"/>
        <v>1020</v>
      </c>
      <c r="AE1455" s="12">
        <f t="shared" si="199"/>
        <v>5100</v>
      </c>
      <c r="AF1455" s="12">
        <f t="shared" si="200"/>
        <v>23.914300000000001</v>
      </c>
      <c r="AG1455" s="12">
        <f t="shared" si="201"/>
        <v>119.57</v>
      </c>
      <c r="AH1455" s="9">
        <f t="shared" si="205"/>
        <v>2.3445098039215684E-2</v>
      </c>
      <c r="AI1455" s="14">
        <f>VLOOKUP(E1455,'Verweis Faktor'!$A:$B,2,FALSE)</f>
        <v>1</v>
      </c>
      <c r="AJ1455" s="14"/>
      <c r="AK1455" s="14" t="str">
        <f>IF(AL1455="Ja","Versandkosten",VLOOKUP(E1455,'Verweis Belegart'!$A$2:$B$9,2,FALSE))</f>
        <v>Hardware</v>
      </c>
      <c r="AL1455" s="14" t="str">
        <f t="shared" si="206"/>
        <v>Nein</v>
      </c>
      <c r="AM1455" s="14" t="str">
        <f t="shared" si="202"/>
        <v>Positiv</v>
      </c>
    </row>
    <row r="1456" spans="1:39" ht="17.25" customHeight="1" x14ac:dyDescent="0.35">
      <c r="A1456" s="17">
        <v>14572728</v>
      </c>
      <c r="B1456" s="2" t="s">
        <v>1517</v>
      </c>
      <c r="C1456" s="1">
        <v>2025001</v>
      </c>
      <c r="D1456" s="1">
        <v>2000419</v>
      </c>
      <c r="E1456" s="2" t="s">
        <v>34</v>
      </c>
      <c r="F1456" s="2" t="s">
        <v>142</v>
      </c>
      <c r="G1456" s="2" t="s">
        <v>66</v>
      </c>
      <c r="H1456" s="2" t="s">
        <v>1547</v>
      </c>
      <c r="I1456" s="2" t="s">
        <v>1548</v>
      </c>
      <c r="J1456" s="2" t="s">
        <v>103</v>
      </c>
      <c r="K1456" s="2" t="s">
        <v>49</v>
      </c>
      <c r="L1456" s="2" t="s">
        <v>1101</v>
      </c>
      <c r="M1456" s="2" t="s">
        <v>1102</v>
      </c>
      <c r="N1456" s="2" t="s">
        <v>457</v>
      </c>
      <c r="O1456" s="3">
        <v>15</v>
      </c>
      <c r="P1456" s="3">
        <v>795</v>
      </c>
      <c r="Q1456" s="3">
        <v>828</v>
      </c>
      <c r="R1456" s="3">
        <v>12420</v>
      </c>
      <c r="S1456" s="3">
        <v>33</v>
      </c>
      <c r="T1456" s="3">
        <v>495</v>
      </c>
      <c r="U1456" s="3">
        <v>3.98</v>
      </c>
      <c r="V1456" s="2" t="s">
        <v>813</v>
      </c>
      <c r="W1456" s="2" t="s">
        <v>814</v>
      </c>
      <c r="X1456" s="2" t="s">
        <v>72</v>
      </c>
      <c r="Y1456" s="19" t="str">
        <f>VLOOKUP(G1456,'Verweis Kd-Gruppe'!$A$2:$B$8,2,FALSE)</f>
        <v>EXP</v>
      </c>
      <c r="Z1456" s="19" t="str">
        <f>VLOOKUP(J1456,'Verweis Art-Gruppe'!$A$2:$B$15,2,FALSE)</f>
        <v>Geräte</v>
      </c>
      <c r="AA1456" s="19" t="str">
        <f>VLOOKUP(W1456,'Verweis Vertreter'!$A$2:$B$24,2,FALSE)</f>
        <v>Sokol Kapaj</v>
      </c>
      <c r="AB1456" s="12">
        <f t="shared" si="198"/>
        <v>15</v>
      </c>
      <c r="AC1456" s="12">
        <f t="shared" si="203"/>
        <v>795</v>
      </c>
      <c r="AD1456" s="12">
        <f t="shared" si="204"/>
        <v>828</v>
      </c>
      <c r="AE1456" s="12">
        <f t="shared" si="199"/>
        <v>12420</v>
      </c>
      <c r="AF1456" s="12">
        <f t="shared" si="200"/>
        <v>33</v>
      </c>
      <c r="AG1456" s="12">
        <f t="shared" si="201"/>
        <v>495</v>
      </c>
      <c r="AH1456" s="9">
        <f t="shared" si="205"/>
        <v>3.9855072463768113E-2</v>
      </c>
      <c r="AI1456" s="14">
        <f>VLOOKUP(E1456,'Verweis Faktor'!$A:$B,2,FALSE)</f>
        <v>1</v>
      </c>
      <c r="AJ1456" s="14"/>
      <c r="AK1456" s="14" t="str">
        <f>IF(AL1456="Ja","Versandkosten",VLOOKUP(E1456,'Verweis Belegart'!$A$2:$B$9,2,FALSE))</f>
        <v>Hardware</v>
      </c>
      <c r="AL1456" s="14" t="str">
        <f t="shared" si="206"/>
        <v>Nein</v>
      </c>
      <c r="AM1456" s="14" t="str">
        <f t="shared" si="202"/>
        <v>Positiv</v>
      </c>
    </row>
    <row r="1457" spans="1:39" ht="17.25" customHeight="1" x14ac:dyDescent="0.35">
      <c r="A1457" s="17">
        <v>14572728</v>
      </c>
      <c r="B1457" s="2" t="s">
        <v>1517</v>
      </c>
      <c r="C1457" s="1">
        <v>2025001</v>
      </c>
      <c r="D1457" s="1">
        <v>2000419</v>
      </c>
      <c r="E1457" s="2" t="s">
        <v>34</v>
      </c>
      <c r="F1457" s="2" t="s">
        <v>142</v>
      </c>
      <c r="G1457" s="2" t="s">
        <v>66</v>
      </c>
      <c r="H1457" s="2" t="s">
        <v>1547</v>
      </c>
      <c r="I1457" s="2" t="s">
        <v>1548</v>
      </c>
      <c r="J1457" s="2" t="s">
        <v>103</v>
      </c>
      <c r="K1457" s="2" t="s">
        <v>79</v>
      </c>
      <c r="L1457" s="2" t="s">
        <v>387</v>
      </c>
      <c r="M1457" s="2" t="s">
        <v>388</v>
      </c>
      <c r="N1457" s="2" t="s">
        <v>292</v>
      </c>
      <c r="O1457" s="3">
        <v>10</v>
      </c>
      <c r="P1457" s="3">
        <v>897.56460000000004</v>
      </c>
      <c r="Q1457" s="3">
        <v>909</v>
      </c>
      <c r="R1457" s="3">
        <v>9090</v>
      </c>
      <c r="S1457" s="3">
        <v>11.4354</v>
      </c>
      <c r="T1457" s="3">
        <v>114.35</v>
      </c>
      <c r="U1457" s="3">
        <v>1.25</v>
      </c>
      <c r="V1457" s="2" t="s">
        <v>813</v>
      </c>
      <c r="W1457" s="2" t="s">
        <v>814</v>
      </c>
      <c r="X1457" s="2" t="s">
        <v>72</v>
      </c>
      <c r="Y1457" s="19" t="str">
        <f>VLOOKUP(G1457,'Verweis Kd-Gruppe'!$A$2:$B$8,2,FALSE)</f>
        <v>EXP</v>
      </c>
      <c r="Z1457" s="19" t="str">
        <f>VLOOKUP(J1457,'Verweis Art-Gruppe'!$A$2:$B$15,2,FALSE)</f>
        <v>Geräte</v>
      </c>
      <c r="AA1457" s="19" t="str">
        <f>VLOOKUP(W1457,'Verweis Vertreter'!$A$2:$B$24,2,FALSE)</f>
        <v>Sokol Kapaj</v>
      </c>
      <c r="AB1457" s="12">
        <f t="shared" si="198"/>
        <v>10</v>
      </c>
      <c r="AC1457" s="12">
        <f t="shared" si="203"/>
        <v>897.56460000000004</v>
      </c>
      <c r="AD1457" s="12">
        <f t="shared" si="204"/>
        <v>909</v>
      </c>
      <c r="AE1457" s="12">
        <f t="shared" si="199"/>
        <v>9090</v>
      </c>
      <c r="AF1457" s="12">
        <f t="shared" si="200"/>
        <v>11.4354</v>
      </c>
      <c r="AG1457" s="12">
        <f t="shared" si="201"/>
        <v>114.35</v>
      </c>
      <c r="AH1457" s="9">
        <f t="shared" si="205"/>
        <v>1.2579757975797579E-2</v>
      </c>
      <c r="AI1457" s="14">
        <f>VLOOKUP(E1457,'Verweis Faktor'!$A:$B,2,FALSE)</f>
        <v>1</v>
      </c>
      <c r="AJ1457" s="14"/>
      <c r="AK1457" s="14" t="str">
        <f>IF(AL1457="Ja","Versandkosten",VLOOKUP(E1457,'Verweis Belegart'!$A$2:$B$9,2,FALSE))</f>
        <v>Hardware</v>
      </c>
      <c r="AL1457" s="14" t="str">
        <f t="shared" si="206"/>
        <v>Nein</v>
      </c>
      <c r="AM1457" s="14" t="str">
        <f t="shared" si="202"/>
        <v>Positiv</v>
      </c>
    </row>
    <row r="1458" spans="1:39" ht="17.25" customHeight="1" x14ac:dyDescent="0.35">
      <c r="A1458" s="17">
        <v>14572728</v>
      </c>
      <c r="B1458" s="2" t="s">
        <v>1517</v>
      </c>
      <c r="C1458" s="1">
        <v>2025001</v>
      </c>
      <c r="D1458" s="1">
        <v>2000419</v>
      </c>
      <c r="E1458" s="2" t="s">
        <v>34</v>
      </c>
      <c r="F1458" s="2" t="s">
        <v>142</v>
      </c>
      <c r="G1458" s="2" t="s">
        <v>66</v>
      </c>
      <c r="H1458" s="2" t="s">
        <v>1547</v>
      </c>
      <c r="I1458" s="2" t="s">
        <v>1548</v>
      </c>
      <c r="J1458" s="2" t="s">
        <v>103</v>
      </c>
      <c r="K1458" s="2" t="s">
        <v>83</v>
      </c>
      <c r="L1458" s="2" t="s">
        <v>88</v>
      </c>
      <c r="M1458" s="2" t="s">
        <v>89</v>
      </c>
      <c r="N1458" s="2" t="s">
        <v>90</v>
      </c>
      <c r="O1458" s="3">
        <v>20</v>
      </c>
      <c r="P1458" s="3">
        <v>530.07069999999999</v>
      </c>
      <c r="Q1458" s="3">
        <v>545</v>
      </c>
      <c r="R1458" s="3">
        <v>10900</v>
      </c>
      <c r="S1458" s="3">
        <v>14.9293</v>
      </c>
      <c r="T1458" s="3">
        <v>298.58999999999997</v>
      </c>
      <c r="U1458" s="3">
        <v>2.73</v>
      </c>
      <c r="V1458" s="2" t="s">
        <v>813</v>
      </c>
      <c r="W1458" s="2" t="s">
        <v>814</v>
      </c>
      <c r="X1458" s="2" t="s">
        <v>72</v>
      </c>
      <c r="Y1458" s="19" t="str">
        <f>VLOOKUP(G1458,'Verweis Kd-Gruppe'!$A$2:$B$8,2,FALSE)</f>
        <v>EXP</v>
      </c>
      <c r="Z1458" s="19" t="str">
        <f>VLOOKUP(J1458,'Verweis Art-Gruppe'!$A$2:$B$15,2,FALSE)</f>
        <v>Geräte</v>
      </c>
      <c r="AA1458" s="19" t="str">
        <f>VLOOKUP(W1458,'Verweis Vertreter'!$A$2:$B$24,2,FALSE)</f>
        <v>Sokol Kapaj</v>
      </c>
      <c r="AB1458" s="12">
        <f t="shared" si="198"/>
        <v>20</v>
      </c>
      <c r="AC1458" s="12">
        <f t="shared" si="203"/>
        <v>530.07069999999999</v>
      </c>
      <c r="AD1458" s="12">
        <f t="shared" si="204"/>
        <v>545</v>
      </c>
      <c r="AE1458" s="12">
        <f t="shared" si="199"/>
        <v>10900</v>
      </c>
      <c r="AF1458" s="12">
        <f t="shared" si="200"/>
        <v>14.9293</v>
      </c>
      <c r="AG1458" s="12">
        <f t="shared" si="201"/>
        <v>298.58999999999997</v>
      </c>
      <c r="AH1458" s="9">
        <f t="shared" si="205"/>
        <v>2.7393577981651374E-2</v>
      </c>
      <c r="AI1458" s="14">
        <f>VLOOKUP(E1458,'Verweis Faktor'!$A:$B,2,FALSE)</f>
        <v>1</v>
      </c>
      <c r="AJ1458" s="14"/>
      <c r="AK1458" s="14" t="str">
        <f>IF(AL1458="Ja","Versandkosten",VLOOKUP(E1458,'Verweis Belegart'!$A$2:$B$9,2,FALSE))</f>
        <v>Hardware</v>
      </c>
      <c r="AL1458" s="14" t="str">
        <f t="shared" si="206"/>
        <v>Nein</v>
      </c>
      <c r="AM1458" s="14" t="str">
        <f t="shared" si="202"/>
        <v>Positiv</v>
      </c>
    </row>
    <row r="1459" spans="1:39" ht="17.25" customHeight="1" x14ac:dyDescent="0.35">
      <c r="A1459" s="17">
        <v>14572728</v>
      </c>
      <c r="B1459" s="2" t="s">
        <v>1517</v>
      </c>
      <c r="C1459" s="1">
        <v>2025001</v>
      </c>
      <c r="D1459" s="1">
        <v>2000419</v>
      </c>
      <c r="E1459" s="2" t="s">
        <v>34</v>
      </c>
      <c r="F1459" s="2" t="s">
        <v>142</v>
      </c>
      <c r="G1459" s="2" t="s">
        <v>66</v>
      </c>
      <c r="H1459" s="2" t="s">
        <v>1547</v>
      </c>
      <c r="I1459" s="2" t="s">
        <v>1548</v>
      </c>
      <c r="J1459" s="2" t="s">
        <v>103</v>
      </c>
      <c r="K1459" s="2" t="s">
        <v>87</v>
      </c>
      <c r="L1459" s="2" t="s">
        <v>1262</v>
      </c>
      <c r="M1459" s="2" t="s">
        <v>1263</v>
      </c>
      <c r="N1459" s="2" t="s">
        <v>319</v>
      </c>
      <c r="O1459" s="3">
        <v>5</v>
      </c>
      <c r="P1459" s="3">
        <v>690</v>
      </c>
      <c r="Q1459" s="3">
        <v>735</v>
      </c>
      <c r="R1459" s="3">
        <v>3675</v>
      </c>
      <c r="S1459" s="3">
        <v>45</v>
      </c>
      <c r="T1459" s="3">
        <v>225</v>
      </c>
      <c r="U1459" s="3">
        <v>6.12</v>
      </c>
      <c r="V1459" s="2" t="s">
        <v>813</v>
      </c>
      <c r="W1459" s="2" t="s">
        <v>814</v>
      </c>
      <c r="X1459" s="2" t="s">
        <v>72</v>
      </c>
      <c r="Y1459" s="19" t="str">
        <f>VLOOKUP(G1459,'Verweis Kd-Gruppe'!$A$2:$B$8,2,FALSE)</f>
        <v>EXP</v>
      </c>
      <c r="Z1459" s="19" t="str">
        <f>VLOOKUP(J1459,'Verweis Art-Gruppe'!$A$2:$B$15,2,FALSE)</f>
        <v>Geräte</v>
      </c>
      <c r="AA1459" s="19" t="str">
        <f>VLOOKUP(W1459,'Verweis Vertreter'!$A$2:$B$24,2,FALSE)</f>
        <v>Sokol Kapaj</v>
      </c>
      <c r="AB1459" s="12">
        <f t="shared" si="198"/>
        <v>5</v>
      </c>
      <c r="AC1459" s="12">
        <f t="shared" si="203"/>
        <v>690</v>
      </c>
      <c r="AD1459" s="12">
        <f t="shared" si="204"/>
        <v>735</v>
      </c>
      <c r="AE1459" s="12">
        <f t="shared" si="199"/>
        <v>3675</v>
      </c>
      <c r="AF1459" s="12">
        <f t="shared" si="200"/>
        <v>45</v>
      </c>
      <c r="AG1459" s="12">
        <f t="shared" si="201"/>
        <v>225</v>
      </c>
      <c r="AH1459" s="9">
        <f t="shared" si="205"/>
        <v>6.1224489795918366E-2</v>
      </c>
      <c r="AI1459" s="14">
        <f>VLOOKUP(E1459,'Verweis Faktor'!$A:$B,2,FALSE)</f>
        <v>1</v>
      </c>
      <c r="AJ1459" s="14"/>
      <c r="AK1459" s="14" t="str">
        <f>IF(AL1459="Ja","Versandkosten",VLOOKUP(E1459,'Verweis Belegart'!$A$2:$B$9,2,FALSE))</f>
        <v>Hardware</v>
      </c>
      <c r="AL1459" s="14" t="str">
        <f t="shared" si="206"/>
        <v>Nein</v>
      </c>
      <c r="AM1459" s="14" t="str">
        <f t="shared" si="202"/>
        <v>Positiv</v>
      </c>
    </row>
    <row r="1460" spans="1:39" ht="17.25" customHeight="1" x14ac:dyDescent="0.35">
      <c r="A1460" s="17">
        <v>14572728</v>
      </c>
      <c r="B1460" s="2" t="s">
        <v>1517</v>
      </c>
      <c r="C1460" s="1">
        <v>2025001</v>
      </c>
      <c r="D1460" s="1">
        <v>2000419</v>
      </c>
      <c r="E1460" s="2" t="s">
        <v>34</v>
      </c>
      <c r="F1460" s="2" t="s">
        <v>142</v>
      </c>
      <c r="G1460" s="2" t="s">
        <v>66</v>
      </c>
      <c r="H1460" s="2" t="s">
        <v>1547</v>
      </c>
      <c r="I1460" s="2" t="s">
        <v>1548</v>
      </c>
      <c r="J1460" s="2" t="s">
        <v>103</v>
      </c>
      <c r="K1460" s="2" t="s">
        <v>91</v>
      </c>
      <c r="L1460" s="2" t="s">
        <v>272</v>
      </c>
      <c r="M1460" s="2" t="s">
        <v>273</v>
      </c>
      <c r="N1460" s="2" t="s">
        <v>274</v>
      </c>
      <c r="O1460" s="3">
        <v>10</v>
      </c>
      <c r="P1460" s="3">
        <v>1065.5192</v>
      </c>
      <c r="Q1460" s="3">
        <v>1100</v>
      </c>
      <c r="R1460" s="3">
        <v>11000</v>
      </c>
      <c r="S1460" s="3">
        <v>34.480800000000002</v>
      </c>
      <c r="T1460" s="3">
        <v>344.81</v>
      </c>
      <c r="U1460" s="3">
        <v>3.13</v>
      </c>
      <c r="V1460" s="2" t="s">
        <v>813</v>
      </c>
      <c r="W1460" s="2" t="s">
        <v>814</v>
      </c>
      <c r="X1460" s="2" t="s">
        <v>72</v>
      </c>
      <c r="Y1460" s="19" t="str">
        <f>VLOOKUP(G1460,'Verweis Kd-Gruppe'!$A$2:$B$8,2,FALSE)</f>
        <v>EXP</v>
      </c>
      <c r="Z1460" s="19" t="str">
        <f>VLOOKUP(J1460,'Verweis Art-Gruppe'!$A$2:$B$15,2,FALSE)</f>
        <v>Geräte</v>
      </c>
      <c r="AA1460" s="19" t="str">
        <f>VLOOKUP(W1460,'Verweis Vertreter'!$A$2:$B$24,2,FALSE)</f>
        <v>Sokol Kapaj</v>
      </c>
      <c r="AB1460" s="12">
        <f t="shared" si="198"/>
        <v>10</v>
      </c>
      <c r="AC1460" s="12">
        <f t="shared" si="203"/>
        <v>1065.5192</v>
      </c>
      <c r="AD1460" s="12">
        <f t="shared" si="204"/>
        <v>1100</v>
      </c>
      <c r="AE1460" s="12">
        <f t="shared" si="199"/>
        <v>11000</v>
      </c>
      <c r="AF1460" s="12">
        <f t="shared" si="200"/>
        <v>34.480800000000002</v>
      </c>
      <c r="AG1460" s="12">
        <f t="shared" si="201"/>
        <v>344.81</v>
      </c>
      <c r="AH1460" s="9">
        <f t="shared" si="205"/>
        <v>3.1346363636363637E-2</v>
      </c>
      <c r="AI1460" s="14">
        <f>VLOOKUP(E1460,'Verweis Faktor'!$A:$B,2,FALSE)</f>
        <v>1</v>
      </c>
      <c r="AJ1460" s="14"/>
      <c r="AK1460" s="14" t="str">
        <f>IF(AL1460="Ja","Versandkosten",VLOOKUP(E1460,'Verweis Belegart'!$A$2:$B$9,2,FALSE))</f>
        <v>Hardware</v>
      </c>
      <c r="AL1460" s="14" t="str">
        <f t="shared" si="206"/>
        <v>Nein</v>
      </c>
      <c r="AM1460" s="14" t="str">
        <f t="shared" si="202"/>
        <v>Positiv</v>
      </c>
    </row>
    <row r="1461" spans="1:39" ht="17.25" customHeight="1" x14ac:dyDescent="0.35">
      <c r="A1461" s="17">
        <v>14572728</v>
      </c>
      <c r="B1461" s="2" t="s">
        <v>1517</v>
      </c>
      <c r="C1461" s="1">
        <v>2025001</v>
      </c>
      <c r="D1461" s="1">
        <v>2000419</v>
      </c>
      <c r="E1461" s="2" t="s">
        <v>34</v>
      </c>
      <c r="F1461" s="2" t="s">
        <v>142</v>
      </c>
      <c r="G1461" s="2" t="s">
        <v>66</v>
      </c>
      <c r="H1461" s="2" t="s">
        <v>1547</v>
      </c>
      <c r="I1461" s="2" t="s">
        <v>1548</v>
      </c>
      <c r="J1461" s="2" t="s">
        <v>103</v>
      </c>
      <c r="K1461" s="2" t="s">
        <v>95</v>
      </c>
      <c r="L1461" s="2" t="s">
        <v>754</v>
      </c>
      <c r="M1461" s="2" t="s">
        <v>755</v>
      </c>
      <c r="N1461" s="2" t="s">
        <v>268</v>
      </c>
      <c r="O1461" s="3">
        <v>5</v>
      </c>
      <c r="P1461" s="3">
        <v>1207</v>
      </c>
      <c r="Q1461" s="3">
        <v>1300</v>
      </c>
      <c r="R1461" s="3">
        <v>6500</v>
      </c>
      <c r="S1461" s="3">
        <v>93</v>
      </c>
      <c r="T1461" s="3">
        <v>465</v>
      </c>
      <c r="U1461" s="3">
        <v>7.15</v>
      </c>
      <c r="V1461" s="2" t="s">
        <v>813</v>
      </c>
      <c r="W1461" s="2" t="s">
        <v>814</v>
      </c>
      <c r="X1461" s="2" t="s">
        <v>72</v>
      </c>
      <c r="Y1461" s="19" t="str">
        <f>VLOOKUP(G1461,'Verweis Kd-Gruppe'!$A$2:$B$8,2,FALSE)</f>
        <v>EXP</v>
      </c>
      <c r="Z1461" s="19" t="str">
        <f>VLOOKUP(J1461,'Verweis Art-Gruppe'!$A$2:$B$15,2,FALSE)</f>
        <v>Geräte</v>
      </c>
      <c r="AA1461" s="19" t="str">
        <f>VLOOKUP(W1461,'Verweis Vertreter'!$A$2:$B$24,2,FALSE)</f>
        <v>Sokol Kapaj</v>
      </c>
      <c r="AB1461" s="12">
        <f t="shared" si="198"/>
        <v>5</v>
      </c>
      <c r="AC1461" s="12">
        <f t="shared" si="203"/>
        <v>1207</v>
      </c>
      <c r="AD1461" s="12">
        <f t="shared" si="204"/>
        <v>1300</v>
      </c>
      <c r="AE1461" s="12">
        <f t="shared" si="199"/>
        <v>6500</v>
      </c>
      <c r="AF1461" s="12">
        <f t="shared" si="200"/>
        <v>93</v>
      </c>
      <c r="AG1461" s="12">
        <f t="shared" si="201"/>
        <v>465</v>
      </c>
      <c r="AH1461" s="9">
        <f t="shared" si="205"/>
        <v>7.1538461538461537E-2</v>
      </c>
      <c r="AI1461" s="14">
        <f>VLOOKUP(E1461,'Verweis Faktor'!$A:$B,2,FALSE)</f>
        <v>1</v>
      </c>
      <c r="AJ1461" s="14"/>
      <c r="AK1461" s="14" t="str">
        <f>IF(AL1461="Ja","Versandkosten",VLOOKUP(E1461,'Verweis Belegart'!$A$2:$B$9,2,FALSE))</f>
        <v>Hardware</v>
      </c>
      <c r="AL1461" s="14" t="str">
        <f t="shared" si="206"/>
        <v>Nein</v>
      </c>
      <c r="AM1461" s="14" t="str">
        <f t="shared" si="202"/>
        <v>Positiv</v>
      </c>
    </row>
    <row r="1462" spans="1:39" ht="17.25" customHeight="1" x14ac:dyDescent="0.35">
      <c r="A1462" s="17">
        <v>14572728</v>
      </c>
      <c r="B1462" s="2" t="s">
        <v>1517</v>
      </c>
      <c r="C1462" s="1">
        <v>2025001</v>
      </c>
      <c r="D1462" s="1">
        <v>2000419</v>
      </c>
      <c r="E1462" s="2" t="s">
        <v>34</v>
      </c>
      <c r="F1462" s="2" t="s">
        <v>142</v>
      </c>
      <c r="G1462" s="2" t="s">
        <v>66</v>
      </c>
      <c r="H1462" s="2" t="s">
        <v>1547</v>
      </c>
      <c r="I1462" s="2" t="s">
        <v>1548</v>
      </c>
      <c r="J1462" s="2" t="s">
        <v>103</v>
      </c>
      <c r="K1462" s="2" t="s">
        <v>99</v>
      </c>
      <c r="L1462" s="2" t="s">
        <v>1305</v>
      </c>
      <c r="M1462" s="2" t="s">
        <v>1306</v>
      </c>
      <c r="N1462" s="2" t="s">
        <v>139</v>
      </c>
      <c r="O1462" s="3">
        <v>10</v>
      </c>
      <c r="P1462" s="3">
        <v>704</v>
      </c>
      <c r="Q1462" s="3">
        <v>714</v>
      </c>
      <c r="R1462" s="3">
        <v>7140</v>
      </c>
      <c r="S1462" s="3">
        <v>10</v>
      </c>
      <c r="T1462" s="3">
        <v>100</v>
      </c>
      <c r="U1462" s="3">
        <v>1.4</v>
      </c>
      <c r="V1462" s="2" t="s">
        <v>813</v>
      </c>
      <c r="W1462" s="2" t="s">
        <v>814</v>
      </c>
      <c r="X1462" s="2" t="s">
        <v>72</v>
      </c>
      <c r="Y1462" s="19" t="str">
        <f>VLOOKUP(G1462,'Verweis Kd-Gruppe'!$A$2:$B$8,2,FALSE)</f>
        <v>EXP</v>
      </c>
      <c r="Z1462" s="19" t="str">
        <f>VLOOKUP(J1462,'Verweis Art-Gruppe'!$A$2:$B$15,2,FALSE)</f>
        <v>Geräte</v>
      </c>
      <c r="AA1462" s="19" t="str">
        <f>VLOOKUP(W1462,'Verweis Vertreter'!$A$2:$B$24,2,FALSE)</f>
        <v>Sokol Kapaj</v>
      </c>
      <c r="AB1462" s="12">
        <f t="shared" si="198"/>
        <v>10</v>
      </c>
      <c r="AC1462" s="12">
        <f t="shared" si="203"/>
        <v>704</v>
      </c>
      <c r="AD1462" s="12">
        <f t="shared" si="204"/>
        <v>714</v>
      </c>
      <c r="AE1462" s="12">
        <f t="shared" si="199"/>
        <v>7140</v>
      </c>
      <c r="AF1462" s="12">
        <f t="shared" si="200"/>
        <v>10</v>
      </c>
      <c r="AG1462" s="12">
        <f t="shared" si="201"/>
        <v>100</v>
      </c>
      <c r="AH1462" s="9">
        <f t="shared" si="205"/>
        <v>1.4005602240896359E-2</v>
      </c>
      <c r="AI1462" s="14">
        <f>VLOOKUP(E1462,'Verweis Faktor'!$A:$B,2,FALSE)</f>
        <v>1</v>
      </c>
      <c r="AJ1462" s="14"/>
      <c r="AK1462" s="14" t="str">
        <f>IF(AL1462="Ja","Versandkosten",VLOOKUP(E1462,'Verweis Belegart'!$A$2:$B$9,2,FALSE))</f>
        <v>Hardware</v>
      </c>
      <c r="AL1462" s="14" t="str">
        <f t="shared" si="206"/>
        <v>Nein</v>
      </c>
      <c r="AM1462" s="14" t="str">
        <f t="shared" si="202"/>
        <v>Positiv</v>
      </c>
    </row>
    <row r="1463" spans="1:39" ht="17.25"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103</v>
      </c>
      <c r="L1463" s="2" t="s">
        <v>395</v>
      </c>
      <c r="M1463" s="2" t="s">
        <v>396</v>
      </c>
      <c r="N1463" s="2" t="s">
        <v>292</v>
      </c>
      <c r="O1463" s="3">
        <v>10</v>
      </c>
      <c r="P1463" s="3">
        <v>912.70759999999996</v>
      </c>
      <c r="Q1463" s="3">
        <v>909</v>
      </c>
      <c r="R1463" s="3">
        <v>9090</v>
      </c>
      <c r="S1463" s="3">
        <v>-3.7075999999999998</v>
      </c>
      <c r="T1463" s="3">
        <v>-37.08</v>
      </c>
      <c r="U1463" s="3">
        <v>-0.4</v>
      </c>
      <c r="V1463" s="2" t="s">
        <v>813</v>
      </c>
      <c r="W1463" s="2" t="s">
        <v>814</v>
      </c>
      <c r="X1463" s="2" t="s">
        <v>72</v>
      </c>
      <c r="Y1463" s="19" t="str">
        <f>VLOOKUP(G1463,'Verweis Kd-Gruppe'!$A$2:$B$8,2,FALSE)</f>
        <v>EXP</v>
      </c>
      <c r="Z1463" s="19" t="str">
        <f>VLOOKUP(J1463,'Verweis Art-Gruppe'!$A$2:$B$15,2,FALSE)</f>
        <v>Geräte</v>
      </c>
      <c r="AA1463" s="19" t="str">
        <f>VLOOKUP(W1463,'Verweis Vertreter'!$A$2:$B$24,2,FALSE)</f>
        <v>Sokol Kapaj</v>
      </c>
      <c r="AB1463" s="12">
        <f t="shared" si="198"/>
        <v>10</v>
      </c>
      <c r="AC1463" s="12">
        <f t="shared" si="203"/>
        <v>912.70759999999996</v>
      </c>
      <c r="AD1463" s="12">
        <f t="shared" si="204"/>
        <v>909</v>
      </c>
      <c r="AE1463" s="12">
        <f t="shared" si="199"/>
        <v>9090</v>
      </c>
      <c r="AF1463" s="12">
        <f t="shared" si="200"/>
        <v>-3.7075999999999998</v>
      </c>
      <c r="AG1463" s="12">
        <f t="shared" si="201"/>
        <v>-37.08</v>
      </c>
      <c r="AH1463" s="9">
        <f t="shared" si="205"/>
        <v>-4.0792079207920794E-3</v>
      </c>
      <c r="AI1463" s="14">
        <f>VLOOKUP(E1463,'Verweis Faktor'!$A:$B,2,FALSE)</f>
        <v>1</v>
      </c>
      <c r="AJ1463" s="14"/>
      <c r="AK1463" s="14" t="str">
        <f>IF(AL1463="Ja","Versandkosten",VLOOKUP(E1463,'Verweis Belegart'!$A$2:$B$9,2,FALSE))</f>
        <v>Hardware</v>
      </c>
      <c r="AL1463" s="14" t="str">
        <f t="shared" si="206"/>
        <v>Nein</v>
      </c>
      <c r="AM1463" s="14" t="str">
        <f t="shared" si="202"/>
        <v>Negativ</v>
      </c>
    </row>
    <row r="1464" spans="1:39" ht="17.25" customHeight="1" x14ac:dyDescent="0.35">
      <c r="A1464" s="17">
        <v>14572728</v>
      </c>
      <c r="B1464" s="2" t="s">
        <v>1517</v>
      </c>
      <c r="C1464" s="1">
        <v>2025001</v>
      </c>
      <c r="D1464" s="1">
        <v>2000419</v>
      </c>
      <c r="E1464" s="2" t="s">
        <v>34</v>
      </c>
      <c r="F1464" s="2" t="s">
        <v>142</v>
      </c>
      <c r="G1464" s="2" t="s">
        <v>66</v>
      </c>
      <c r="H1464" s="2" t="s">
        <v>1547</v>
      </c>
      <c r="I1464" s="2" t="s">
        <v>1548</v>
      </c>
      <c r="J1464" s="2" t="s">
        <v>103</v>
      </c>
      <c r="K1464" s="2" t="s">
        <v>107</v>
      </c>
      <c r="L1464" s="2" t="s">
        <v>1200</v>
      </c>
      <c r="M1464" s="2" t="s">
        <v>1201</v>
      </c>
      <c r="N1464" s="2" t="s">
        <v>262</v>
      </c>
      <c r="O1464" s="3">
        <v>5</v>
      </c>
      <c r="P1464" s="3">
        <v>994</v>
      </c>
      <c r="Q1464" s="3">
        <v>1020</v>
      </c>
      <c r="R1464" s="3">
        <v>5100</v>
      </c>
      <c r="S1464" s="3">
        <v>26</v>
      </c>
      <c r="T1464" s="3">
        <v>130</v>
      </c>
      <c r="U1464" s="3">
        <v>2.54</v>
      </c>
      <c r="V1464" s="2" t="s">
        <v>813</v>
      </c>
      <c r="W1464" s="2" t="s">
        <v>814</v>
      </c>
      <c r="X1464" s="2" t="s">
        <v>72</v>
      </c>
      <c r="Y1464" s="19" t="str">
        <f>VLOOKUP(G1464,'Verweis Kd-Gruppe'!$A$2:$B$8,2,FALSE)</f>
        <v>EXP</v>
      </c>
      <c r="Z1464" s="19" t="str">
        <f>VLOOKUP(J1464,'Verweis Art-Gruppe'!$A$2:$B$15,2,FALSE)</f>
        <v>Geräte</v>
      </c>
      <c r="AA1464" s="19" t="str">
        <f>VLOOKUP(W1464,'Verweis Vertreter'!$A$2:$B$24,2,FALSE)</f>
        <v>Sokol Kapaj</v>
      </c>
      <c r="AB1464" s="12">
        <f t="shared" si="198"/>
        <v>5</v>
      </c>
      <c r="AC1464" s="12">
        <f t="shared" si="203"/>
        <v>994</v>
      </c>
      <c r="AD1464" s="12">
        <f t="shared" si="204"/>
        <v>1020</v>
      </c>
      <c r="AE1464" s="12">
        <f t="shared" si="199"/>
        <v>5100</v>
      </c>
      <c r="AF1464" s="12">
        <f t="shared" si="200"/>
        <v>26</v>
      </c>
      <c r="AG1464" s="12">
        <f t="shared" si="201"/>
        <v>130</v>
      </c>
      <c r="AH1464" s="9">
        <f t="shared" si="205"/>
        <v>2.5490196078431372E-2</v>
      </c>
      <c r="AI1464" s="14">
        <f>VLOOKUP(E1464,'Verweis Faktor'!$A:$B,2,FALSE)</f>
        <v>1</v>
      </c>
      <c r="AJ1464" s="14"/>
      <c r="AK1464" s="14" t="str">
        <f>IF(AL1464="Ja","Versandkosten",VLOOKUP(E1464,'Verweis Belegart'!$A$2:$B$9,2,FALSE))</f>
        <v>Hardware</v>
      </c>
      <c r="AL1464" s="14" t="str">
        <f t="shared" si="206"/>
        <v>Nein</v>
      </c>
      <c r="AM1464" s="14" t="str">
        <f t="shared" si="202"/>
        <v>Positiv</v>
      </c>
    </row>
    <row r="1465" spans="1:39" ht="17.25" customHeight="1" x14ac:dyDescent="0.35">
      <c r="A1465" s="17">
        <v>14571959</v>
      </c>
      <c r="B1465" s="2" t="s">
        <v>1517</v>
      </c>
      <c r="C1465" s="1">
        <v>2025001</v>
      </c>
      <c r="D1465" s="1">
        <v>2000420</v>
      </c>
      <c r="E1465" s="2" t="s">
        <v>34</v>
      </c>
      <c r="F1465" s="2" t="s">
        <v>53</v>
      </c>
      <c r="G1465" s="2" t="s">
        <v>66</v>
      </c>
      <c r="H1465" s="2" t="s">
        <v>1549</v>
      </c>
      <c r="I1465" s="2" t="s">
        <v>1550</v>
      </c>
      <c r="J1465" s="2" t="s">
        <v>103</v>
      </c>
      <c r="K1465" s="2" t="s">
        <v>28</v>
      </c>
      <c r="L1465" s="2" t="s">
        <v>385</v>
      </c>
      <c r="M1465" s="2" t="s">
        <v>386</v>
      </c>
      <c r="N1465" s="2" t="s">
        <v>292</v>
      </c>
      <c r="O1465" s="3">
        <v>5</v>
      </c>
      <c r="P1465" s="3">
        <v>911.63229999999999</v>
      </c>
      <c r="Q1465" s="3">
        <v>918</v>
      </c>
      <c r="R1465" s="3">
        <v>4590</v>
      </c>
      <c r="S1465" s="3">
        <v>6.3677000000000001</v>
      </c>
      <c r="T1465" s="3">
        <v>31.84</v>
      </c>
      <c r="U1465" s="3">
        <v>0.69</v>
      </c>
      <c r="V1465" s="2" t="s">
        <v>123</v>
      </c>
      <c r="W1465" s="2" t="s">
        <v>124</v>
      </c>
      <c r="X1465" s="2" t="s">
        <v>125</v>
      </c>
      <c r="Y1465" s="19" t="str">
        <f>VLOOKUP(G1465,'Verweis Kd-Gruppe'!$A$2:$B$8,2,FALSE)</f>
        <v>EXP</v>
      </c>
      <c r="Z1465" s="19" t="str">
        <f>VLOOKUP(J1465,'Verweis Art-Gruppe'!$A$2:$B$15,2,FALSE)</f>
        <v>Geräte</v>
      </c>
      <c r="AA1465" s="19" t="str">
        <f>VLOOKUP(W1465,'Verweis Vertreter'!$A$2:$B$24,2,FALSE)</f>
        <v>Antonio Vuolo</v>
      </c>
      <c r="AB1465" s="12">
        <f t="shared" si="198"/>
        <v>5</v>
      </c>
      <c r="AC1465" s="12">
        <f t="shared" si="203"/>
        <v>911.63229999999999</v>
      </c>
      <c r="AD1465" s="12">
        <f t="shared" si="204"/>
        <v>918</v>
      </c>
      <c r="AE1465" s="12">
        <f t="shared" si="199"/>
        <v>4590</v>
      </c>
      <c r="AF1465" s="12">
        <f t="shared" si="200"/>
        <v>6.3677000000000001</v>
      </c>
      <c r="AG1465" s="12">
        <f t="shared" si="201"/>
        <v>31.84</v>
      </c>
      <c r="AH1465" s="9">
        <f t="shared" si="205"/>
        <v>6.9368191721132901E-3</v>
      </c>
      <c r="AI1465" s="14">
        <f>VLOOKUP(E1465,'Verweis Faktor'!$A:$B,2,FALSE)</f>
        <v>1</v>
      </c>
      <c r="AJ1465" s="14"/>
      <c r="AK1465" s="14" t="str">
        <f>IF(AL1465="Ja","Versandkosten",VLOOKUP(E1465,'Verweis Belegart'!$A$2:$B$9,2,FALSE))</f>
        <v>Hardware</v>
      </c>
      <c r="AL1465" s="14" t="str">
        <f t="shared" si="206"/>
        <v>Nein</v>
      </c>
      <c r="AM1465" s="14" t="str">
        <f t="shared" si="202"/>
        <v>Positiv</v>
      </c>
    </row>
    <row r="1466" spans="1:39" ht="17.25" customHeight="1" x14ac:dyDescent="0.35">
      <c r="A1466" s="17">
        <v>14571959</v>
      </c>
      <c r="B1466" s="2" t="s">
        <v>1517</v>
      </c>
      <c r="C1466" s="1">
        <v>2025001</v>
      </c>
      <c r="D1466" s="1">
        <v>2000420</v>
      </c>
      <c r="E1466" s="2" t="s">
        <v>34</v>
      </c>
      <c r="F1466" s="2" t="s">
        <v>53</v>
      </c>
      <c r="G1466" s="2" t="s">
        <v>66</v>
      </c>
      <c r="H1466" s="2" t="s">
        <v>1549</v>
      </c>
      <c r="I1466" s="2" t="s">
        <v>1550</v>
      </c>
      <c r="J1466" s="2" t="s">
        <v>103</v>
      </c>
      <c r="K1466" s="2" t="s">
        <v>45</v>
      </c>
      <c r="L1466" s="2" t="s">
        <v>387</v>
      </c>
      <c r="M1466" s="2" t="s">
        <v>388</v>
      </c>
      <c r="N1466" s="2" t="s">
        <v>292</v>
      </c>
      <c r="O1466" s="3">
        <v>10</v>
      </c>
      <c r="P1466" s="3">
        <v>897.56460000000004</v>
      </c>
      <c r="Q1466" s="3">
        <v>927</v>
      </c>
      <c r="R1466" s="3">
        <v>9270</v>
      </c>
      <c r="S1466" s="3">
        <v>29.435400000000001</v>
      </c>
      <c r="T1466" s="3">
        <v>294.35000000000002</v>
      </c>
      <c r="U1466" s="3">
        <v>3.17</v>
      </c>
      <c r="V1466" s="2" t="s">
        <v>123</v>
      </c>
      <c r="W1466" s="2" t="s">
        <v>124</v>
      </c>
      <c r="X1466" s="2" t="s">
        <v>125</v>
      </c>
      <c r="Y1466" s="19" t="str">
        <f>VLOOKUP(G1466,'Verweis Kd-Gruppe'!$A$2:$B$8,2,FALSE)</f>
        <v>EXP</v>
      </c>
      <c r="Z1466" s="19" t="str">
        <f>VLOOKUP(J1466,'Verweis Art-Gruppe'!$A$2:$B$15,2,FALSE)</f>
        <v>Geräte</v>
      </c>
      <c r="AA1466" s="19" t="str">
        <f>VLOOKUP(W1466,'Verweis Vertreter'!$A$2:$B$24,2,FALSE)</f>
        <v>Antonio Vuolo</v>
      </c>
      <c r="AB1466" s="12">
        <f t="shared" si="198"/>
        <v>10</v>
      </c>
      <c r="AC1466" s="12">
        <f t="shared" si="203"/>
        <v>897.56460000000004</v>
      </c>
      <c r="AD1466" s="12">
        <f t="shared" si="204"/>
        <v>927</v>
      </c>
      <c r="AE1466" s="12">
        <f t="shared" si="199"/>
        <v>9270</v>
      </c>
      <c r="AF1466" s="12">
        <f t="shared" si="200"/>
        <v>29.435400000000001</v>
      </c>
      <c r="AG1466" s="12">
        <f t="shared" si="201"/>
        <v>294.35000000000002</v>
      </c>
      <c r="AH1466" s="9">
        <f t="shared" si="205"/>
        <v>3.1752966558791805E-2</v>
      </c>
      <c r="AI1466" s="14">
        <f>VLOOKUP(E1466,'Verweis Faktor'!$A:$B,2,FALSE)</f>
        <v>1</v>
      </c>
      <c r="AJ1466" s="14"/>
      <c r="AK1466" s="14" t="str">
        <f>IF(AL1466="Ja","Versandkosten",VLOOKUP(E1466,'Verweis Belegart'!$A$2:$B$9,2,FALSE))</f>
        <v>Hardware</v>
      </c>
      <c r="AL1466" s="14" t="str">
        <f t="shared" si="206"/>
        <v>Nein</v>
      </c>
      <c r="AM1466" s="14" t="str">
        <f t="shared" si="202"/>
        <v>Positiv</v>
      </c>
    </row>
    <row r="1467" spans="1:39" ht="17.25" customHeight="1" x14ac:dyDescent="0.35">
      <c r="A1467" s="17">
        <v>14571959</v>
      </c>
      <c r="B1467" s="2" t="s">
        <v>1517</v>
      </c>
      <c r="C1467" s="1">
        <v>2025001</v>
      </c>
      <c r="D1467" s="1">
        <v>2000420</v>
      </c>
      <c r="E1467" s="2" t="s">
        <v>34</v>
      </c>
      <c r="F1467" s="2" t="s">
        <v>53</v>
      </c>
      <c r="G1467" s="2" t="s">
        <v>66</v>
      </c>
      <c r="H1467" s="2" t="s">
        <v>1549</v>
      </c>
      <c r="I1467" s="2" t="s">
        <v>1550</v>
      </c>
      <c r="J1467" s="2" t="s">
        <v>103</v>
      </c>
      <c r="K1467" s="2" t="s">
        <v>49</v>
      </c>
      <c r="L1467" s="2" t="s">
        <v>269</v>
      </c>
      <c r="M1467" s="2" t="s">
        <v>270</v>
      </c>
      <c r="N1467" s="2" t="s">
        <v>271</v>
      </c>
      <c r="O1467" s="3">
        <v>30</v>
      </c>
      <c r="P1467" s="3">
        <v>417.46170000000001</v>
      </c>
      <c r="Q1467" s="3">
        <v>425</v>
      </c>
      <c r="R1467" s="3">
        <v>12750</v>
      </c>
      <c r="S1467" s="3">
        <v>7.5382999999999996</v>
      </c>
      <c r="T1467" s="3">
        <v>226.15</v>
      </c>
      <c r="U1467" s="3">
        <v>1.77</v>
      </c>
      <c r="V1467" s="2" t="s">
        <v>123</v>
      </c>
      <c r="W1467" s="2" t="s">
        <v>124</v>
      </c>
      <c r="X1467" s="2" t="s">
        <v>125</v>
      </c>
      <c r="Y1467" s="19" t="str">
        <f>VLOOKUP(G1467,'Verweis Kd-Gruppe'!$A$2:$B$8,2,FALSE)</f>
        <v>EXP</v>
      </c>
      <c r="Z1467" s="19" t="str">
        <f>VLOOKUP(J1467,'Verweis Art-Gruppe'!$A$2:$B$15,2,FALSE)</f>
        <v>Geräte</v>
      </c>
      <c r="AA1467" s="19" t="str">
        <f>VLOOKUP(W1467,'Verweis Vertreter'!$A$2:$B$24,2,FALSE)</f>
        <v>Antonio Vuolo</v>
      </c>
      <c r="AB1467" s="12">
        <f t="shared" si="198"/>
        <v>30</v>
      </c>
      <c r="AC1467" s="12">
        <f t="shared" si="203"/>
        <v>417.46170000000001</v>
      </c>
      <c r="AD1467" s="12">
        <f t="shared" si="204"/>
        <v>425</v>
      </c>
      <c r="AE1467" s="12">
        <f t="shared" si="199"/>
        <v>12750</v>
      </c>
      <c r="AF1467" s="12">
        <f t="shared" si="200"/>
        <v>7.5382999999999996</v>
      </c>
      <c r="AG1467" s="12">
        <f t="shared" si="201"/>
        <v>226.15</v>
      </c>
      <c r="AH1467" s="9">
        <f t="shared" si="205"/>
        <v>1.7737254901960785E-2</v>
      </c>
      <c r="AI1467" s="14">
        <f>VLOOKUP(E1467,'Verweis Faktor'!$A:$B,2,FALSE)</f>
        <v>1</v>
      </c>
      <c r="AJ1467" s="14"/>
      <c r="AK1467" s="14" t="str">
        <f>IF(AL1467="Ja","Versandkosten",VLOOKUP(E1467,'Verweis Belegart'!$A$2:$B$9,2,FALSE))</f>
        <v>Hardware</v>
      </c>
      <c r="AL1467" s="14" t="str">
        <f t="shared" si="206"/>
        <v>Nein</v>
      </c>
      <c r="AM1467" s="14" t="str">
        <f t="shared" si="202"/>
        <v>Positiv</v>
      </c>
    </row>
    <row r="1468" spans="1:39" ht="17.25" customHeight="1" x14ac:dyDescent="0.35">
      <c r="A1468" s="17">
        <v>14571959</v>
      </c>
      <c r="B1468" s="2" t="s">
        <v>1517</v>
      </c>
      <c r="C1468" s="1">
        <v>2025001</v>
      </c>
      <c r="D1468" s="1">
        <v>2000420</v>
      </c>
      <c r="E1468" s="2" t="s">
        <v>34</v>
      </c>
      <c r="F1468" s="2" t="s">
        <v>53</v>
      </c>
      <c r="G1468" s="2" t="s">
        <v>66</v>
      </c>
      <c r="H1468" s="2" t="s">
        <v>1549</v>
      </c>
      <c r="I1468" s="2" t="s">
        <v>1550</v>
      </c>
      <c r="J1468" s="2" t="s">
        <v>103</v>
      </c>
      <c r="K1468" s="2" t="s">
        <v>79</v>
      </c>
      <c r="L1468" s="2" t="s">
        <v>56</v>
      </c>
      <c r="M1468" s="2" t="s">
        <v>57</v>
      </c>
      <c r="N1468" s="2" t="s">
        <v>58</v>
      </c>
      <c r="O1468" s="3">
        <v>20</v>
      </c>
      <c r="P1468" s="3">
        <v>605</v>
      </c>
      <c r="Q1468" s="3">
        <v>623</v>
      </c>
      <c r="R1468" s="3">
        <v>12460</v>
      </c>
      <c r="S1468" s="3">
        <v>18</v>
      </c>
      <c r="T1468" s="3">
        <v>360</v>
      </c>
      <c r="U1468" s="3">
        <v>2.88</v>
      </c>
      <c r="V1468" s="2" t="s">
        <v>123</v>
      </c>
      <c r="W1468" s="2" t="s">
        <v>124</v>
      </c>
      <c r="X1468" s="2" t="s">
        <v>125</v>
      </c>
      <c r="Y1468" s="19" t="str">
        <f>VLOOKUP(G1468,'Verweis Kd-Gruppe'!$A$2:$B$8,2,FALSE)</f>
        <v>EXP</v>
      </c>
      <c r="Z1468" s="19" t="str">
        <f>VLOOKUP(J1468,'Verweis Art-Gruppe'!$A$2:$B$15,2,FALSE)</f>
        <v>Geräte</v>
      </c>
      <c r="AA1468" s="19" t="str">
        <f>VLOOKUP(W1468,'Verweis Vertreter'!$A$2:$B$24,2,FALSE)</f>
        <v>Antonio Vuolo</v>
      </c>
      <c r="AB1468" s="12">
        <f t="shared" si="198"/>
        <v>20</v>
      </c>
      <c r="AC1468" s="12">
        <f t="shared" si="203"/>
        <v>605</v>
      </c>
      <c r="AD1468" s="12">
        <f t="shared" si="204"/>
        <v>623</v>
      </c>
      <c r="AE1468" s="12">
        <f t="shared" si="199"/>
        <v>12460</v>
      </c>
      <c r="AF1468" s="12">
        <f t="shared" si="200"/>
        <v>18</v>
      </c>
      <c r="AG1468" s="12">
        <f t="shared" si="201"/>
        <v>360</v>
      </c>
      <c r="AH1468" s="9">
        <f t="shared" si="205"/>
        <v>2.8892455858747994E-2</v>
      </c>
      <c r="AI1468" s="14">
        <f>VLOOKUP(E1468,'Verweis Faktor'!$A:$B,2,FALSE)</f>
        <v>1</v>
      </c>
      <c r="AJ1468" s="14"/>
      <c r="AK1468" s="14" t="str">
        <f>IF(AL1468="Ja","Versandkosten",VLOOKUP(E1468,'Verweis Belegart'!$A$2:$B$9,2,FALSE))</f>
        <v>Hardware</v>
      </c>
      <c r="AL1468" s="14" t="str">
        <f t="shared" si="206"/>
        <v>Nein</v>
      </c>
      <c r="AM1468" s="14" t="str">
        <f t="shared" si="202"/>
        <v>Positiv</v>
      </c>
    </row>
    <row r="1469" spans="1:39" ht="17.25" customHeight="1" x14ac:dyDescent="0.35">
      <c r="A1469" s="17">
        <v>14571959</v>
      </c>
      <c r="B1469" s="2" t="s">
        <v>1517</v>
      </c>
      <c r="C1469" s="1">
        <v>2025001</v>
      </c>
      <c r="D1469" s="1">
        <v>2000420</v>
      </c>
      <c r="E1469" s="2" t="s">
        <v>34</v>
      </c>
      <c r="F1469" s="2" t="s">
        <v>53</v>
      </c>
      <c r="G1469" s="2" t="s">
        <v>66</v>
      </c>
      <c r="H1469" s="2" t="s">
        <v>1549</v>
      </c>
      <c r="I1469" s="2" t="s">
        <v>1550</v>
      </c>
      <c r="J1469" s="2" t="s">
        <v>103</v>
      </c>
      <c r="K1469" s="2" t="s">
        <v>83</v>
      </c>
      <c r="L1469" s="2" t="s">
        <v>272</v>
      </c>
      <c r="M1469" s="2" t="s">
        <v>273</v>
      </c>
      <c r="N1469" s="2" t="s">
        <v>274</v>
      </c>
      <c r="O1469" s="3">
        <v>10</v>
      </c>
      <c r="P1469" s="3">
        <v>1065.5192</v>
      </c>
      <c r="Q1469" s="3">
        <v>1107</v>
      </c>
      <c r="R1469" s="3">
        <v>11070</v>
      </c>
      <c r="S1469" s="3">
        <v>41.480800000000002</v>
      </c>
      <c r="T1469" s="3">
        <v>414.81</v>
      </c>
      <c r="U1469" s="3">
        <v>3.74</v>
      </c>
      <c r="V1469" s="2" t="s">
        <v>123</v>
      </c>
      <c r="W1469" s="2" t="s">
        <v>124</v>
      </c>
      <c r="X1469" s="2" t="s">
        <v>125</v>
      </c>
      <c r="Y1469" s="19" t="str">
        <f>VLOOKUP(G1469,'Verweis Kd-Gruppe'!$A$2:$B$8,2,FALSE)</f>
        <v>EXP</v>
      </c>
      <c r="Z1469" s="19" t="str">
        <f>VLOOKUP(J1469,'Verweis Art-Gruppe'!$A$2:$B$15,2,FALSE)</f>
        <v>Geräte</v>
      </c>
      <c r="AA1469" s="19" t="str">
        <f>VLOOKUP(W1469,'Verweis Vertreter'!$A$2:$B$24,2,FALSE)</f>
        <v>Antonio Vuolo</v>
      </c>
      <c r="AB1469" s="12">
        <f t="shared" si="198"/>
        <v>10</v>
      </c>
      <c r="AC1469" s="12">
        <f t="shared" si="203"/>
        <v>1065.5192</v>
      </c>
      <c r="AD1469" s="12">
        <f t="shared" si="204"/>
        <v>1107</v>
      </c>
      <c r="AE1469" s="12">
        <f t="shared" si="199"/>
        <v>11070</v>
      </c>
      <c r="AF1469" s="12">
        <f t="shared" si="200"/>
        <v>41.480800000000002</v>
      </c>
      <c r="AG1469" s="12">
        <f t="shared" si="201"/>
        <v>414.81</v>
      </c>
      <c r="AH1469" s="9">
        <f t="shared" si="205"/>
        <v>3.7471544715447155E-2</v>
      </c>
      <c r="AI1469" s="14">
        <f>VLOOKUP(E1469,'Verweis Faktor'!$A:$B,2,FALSE)</f>
        <v>1</v>
      </c>
      <c r="AJ1469" s="14"/>
      <c r="AK1469" s="14" t="str">
        <f>IF(AL1469="Ja","Versandkosten",VLOOKUP(E1469,'Verweis Belegart'!$A$2:$B$9,2,FALSE))</f>
        <v>Hardware</v>
      </c>
      <c r="AL1469" s="14" t="str">
        <f t="shared" si="206"/>
        <v>Nein</v>
      </c>
      <c r="AM1469" s="14" t="str">
        <f t="shared" si="202"/>
        <v>Positiv</v>
      </c>
    </row>
    <row r="1470" spans="1:39" ht="17.25" customHeight="1" x14ac:dyDescent="0.35">
      <c r="A1470" s="17">
        <v>14571959</v>
      </c>
      <c r="B1470" s="2" t="s">
        <v>1517</v>
      </c>
      <c r="C1470" s="1">
        <v>2025001</v>
      </c>
      <c r="D1470" s="1">
        <v>2000420</v>
      </c>
      <c r="E1470" s="2" t="s">
        <v>34</v>
      </c>
      <c r="F1470" s="2" t="s">
        <v>53</v>
      </c>
      <c r="G1470" s="2" t="s">
        <v>66</v>
      </c>
      <c r="H1470" s="2" t="s">
        <v>1549</v>
      </c>
      <c r="I1470" s="2" t="s">
        <v>1550</v>
      </c>
      <c r="J1470" s="2" t="s">
        <v>103</v>
      </c>
      <c r="K1470" s="2" t="s">
        <v>87</v>
      </c>
      <c r="L1470" s="2" t="s">
        <v>754</v>
      </c>
      <c r="M1470" s="2" t="s">
        <v>755</v>
      </c>
      <c r="N1470" s="2" t="s">
        <v>268</v>
      </c>
      <c r="O1470" s="3">
        <v>3</v>
      </c>
      <c r="P1470" s="3">
        <v>1207</v>
      </c>
      <c r="Q1470" s="3">
        <v>1307</v>
      </c>
      <c r="R1470" s="3">
        <v>3921</v>
      </c>
      <c r="S1470" s="3">
        <v>100</v>
      </c>
      <c r="T1470" s="3">
        <v>300</v>
      </c>
      <c r="U1470" s="3">
        <v>7.65</v>
      </c>
      <c r="V1470" s="2" t="s">
        <v>123</v>
      </c>
      <c r="W1470" s="2" t="s">
        <v>124</v>
      </c>
      <c r="X1470" s="2" t="s">
        <v>125</v>
      </c>
      <c r="Y1470" s="19" t="str">
        <f>VLOOKUP(G1470,'Verweis Kd-Gruppe'!$A$2:$B$8,2,FALSE)</f>
        <v>EXP</v>
      </c>
      <c r="Z1470" s="19" t="str">
        <f>VLOOKUP(J1470,'Verweis Art-Gruppe'!$A$2:$B$15,2,FALSE)</f>
        <v>Geräte</v>
      </c>
      <c r="AA1470" s="19" t="str">
        <f>VLOOKUP(W1470,'Verweis Vertreter'!$A$2:$B$24,2,FALSE)</f>
        <v>Antonio Vuolo</v>
      </c>
      <c r="AB1470" s="12">
        <f t="shared" si="198"/>
        <v>3</v>
      </c>
      <c r="AC1470" s="12">
        <f t="shared" si="203"/>
        <v>1207</v>
      </c>
      <c r="AD1470" s="12">
        <f t="shared" si="204"/>
        <v>1307</v>
      </c>
      <c r="AE1470" s="12">
        <f t="shared" si="199"/>
        <v>3921</v>
      </c>
      <c r="AF1470" s="12">
        <f t="shared" si="200"/>
        <v>100</v>
      </c>
      <c r="AG1470" s="12">
        <f t="shared" si="201"/>
        <v>300</v>
      </c>
      <c r="AH1470" s="9">
        <f t="shared" si="205"/>
        <v>7.6511094108645747E-2</v>
      </c>
      <c r="AI1470" s="14">
        <f>VLOOKUP(E1470,'Verweis Faktor'!$A:$B,2,FALSE)</f>
        <v>1</v>
      </c>
      <c r="AJ1470" s="14"/>
      <c r="AK1470" s="14" t="str">
        <f>IF(AL1470="Ja","Versandkosten",VLOOKUP(E1470,'Verweis Belegart'!$A$2:$B$9,2,FALSE))</f>
        <v>Hardware</v>
      </c>
      <c r="AL1470" s="14" t="str">
        <f t="shared" si="206"/>
        <v>Nein</v>
      </c>
      <c r="AM1470" s="14" t="str">
        <f t="shared" si="202"/>
        <v>Positiv</v>
      </c>
    </row>
    <row r="1471" spans="1:39" ht="17.25" customHeight="1" x14ac:dyDescent="0.35">
      <c r="A1471" s="17">
        <v>14571959</v>
      </c>
      <c r="B1471" s="2" t="s">
        <v>1517</v>
      </c>
      <c r="C1471" s="1">
        <v>2025001</v>
      </c>
      <c r="D1471" s="1">
        <v>2000420</v>
      </c>
      <c r="E1471" s="2" t="s">
        <v>34</v>
      </c>
      <c r="F1471" s="2" t="s">
        <v>53</v>
      </c>
      <c r="G1471" s="2" t="s">
        <v>66</v>
      </c>
      <c r="H1471" s="2" t="s">
        <v>1549</v>
      </c>
      <c r="I1471" s="2" t="s">
        <v>1550</v>
      </c>
      <c r="J1471" s="2" t="s">
        <v>103</v>
      </c>
      <c r="K1471" s="2" t="s">
        <v>91</v>
      </c>
      <c r="L1471" s="2" t="s">
        <v>275</v>
      </c>
      <c r="M1471" s="2" t="s">
        <v>276</v>
      </c>
      <c r="N1471" s="2" t="s">
        <v>271</v>
      </c>
      <c r="O1471" s="3">
        <v>20</v>
      </c>
      <c r="P1471" s="3">
        <v>416</v>
      </c>
      <c r="Q1471" s="3">
        <v>425</v>
      </c>
      <c r="R1471" s="3">
        <v>8500</v>
      </c>
      <c r="S1471" s="3">
        <v>9</v>
      </c>
      <c r="T1471" s="3">
        <v>180</v>
      </c>
      <c r="U1471" s="3">
        <v>2.11</v>
      </c>
      <c r="V1471" s="2" t="s">
        <v>123</v>
      </c>
      <c r="W1471" s="2" t="s">
        <v>124</v>
      </c>
      <c r="X1471" s="2" t="s">
        <v>125</v>
      </c>
      <c r="Y1471" s="19" t="str">
        <f>VLOOKUP(G1471,'Verweis Kd-Gruppe'!$A$2:$B$8,2,FALSE)</f>
        <v>EXP</v>
      </c>
      <c r="Z1471" s="19" t="str">
        <f>VLOOKUP(J1471,'Verweis Art-Gruppe'!$A$2:$B$15,2,FALSE)</f>
        <v>Geräte</v>
      </c>
      <c r="AA1471" s="19" t="str">
        <f>VLOOKUP(W1471,'Verweis Vertreter'!$A$2:$B$24,2,FALSE)</f>
        <v>Antonio Vuolo</v>
      </c>
      <c r="AB1471" s="12">
        <f t="shared" si="198"/>
        <v>20</v>
      </c>
      <c r="AC1471" s="12">
        <f t="shared" si="203"/>
        <v>416</v>
      </c>
      <c r="AD1471" s="12">
        <f t="shared" si="204"/>
        <v>425</v>
      </c>
      <c r="AE1471" s="12">
        <f t="shared" si="199"/>
        <v>8500</v>
      </c>
      <c r="AF1471" s="12">
        <f t="shared" si="200"/>
        <v>9</v>
      </c>
      <c r="AG1471" s="12">
        <f t="shared" si="201"/>
        <v>180</v>
      </c>
      <c r="AH1471" s="9">
        <f t="shared" si="205"/>
        <v>2.1176470588235293E-2</v>
      </c>
      <c r="AI1471" s="14">
        <f>VLOOKUP(E1471,'Verweis Faktor'!$A:$B,2,FALSE)</f>
        <v>1</v>
      </c>
      <c r="AJ1471" s="14"/>
      <c r="AK1471" s="14" t="str">
        <f>IF(AL1471="Ja","Versandkosten",VLOOKUP(E1471,'Verweis Belegart'!$A$2:$B$9,2,FALSE))</f>
        <v>Hardware</v>
      </c>
      <c r="AL1471" s="14" t="str">
        <f t="shared" si="206"/>
        <v>Nein</v>
      </c>
      <c r="AM1471" s="14" t="str">
        <f t="shared" si="202"/>
        <v>Positiv</v>
      </c>
    </row>
    <row r="1472" spans="1:39" ht="17.25" customHeight="1" x14ac:dyDescent="0.35">
      <c r="A1472" s="17">
        <v>14571959</v>
      </c>
      <c r="B1472" s="2" t="s">
        <v>1517</v>
      </c>
      <c r="C1472" s="1">
        <v>2025001</v>
      </c>
      <c r="D1472" s="1">
        <v>2000420</v>
      </c>
      <c r="E1472" s="2" t="s">
        <v>34</v>
      </c>
      <c r="F1472" s="2" t="s">
        <v>53</v>
      </c>
      <c r="G1472" s="2" t="s">
        <v>66</v>
      </c>
      <c r="H1472" s="2" t="s">
        <v>1549</v>
      </c>
      <c r="I1472" s="2" t="s">
        <v>1550</v>
      </c>
      <c r="J1472" s="2" t="s">
        <v>103</v>
      </c>
      <c r="K1472" s="2" t="s">
        <v>95</v>
      </c>
      <c r="L1472" s="2" t="s">
        <v>395</v>
      </c>
      <c r="M1472" s="2" t="s">
        <v>396</v>
      </c>
      <c r="N1472" s="2" t="s">
        <v>292</v>
      </c>
      <c r="O1472" s="3">
        <v>10</v>
      </c>
      <c r="P1472" s="3">
        <v>912.70759999999996</v>
      </c>
      <c r="Q1472" s="3">
        <v>918</v>
      </c>
      <c r="R1472" s="3">
        <v>9180</v>
      </c>
      <c r="S1472" s="3">
        <v>5.2923999999999998</v>
      </c>
      <c r="T1472" s="3">
        <v>52.92</v>
      </c>
      <c r="U1472" s="3">
        <v>0.56999999999999995</v>
      </c>
      <c r="V1472" s="2" t="s">
        <v>123</v>
      </c>
      <c r="W1472" s="2" t="s">
        <v>124</v>
      </c>
      <c r="X1472" s="2" t="s">
        <v>125</v>
      </c>
      <c r="Y1472" s="19" t="str">
        <f>VLOOKUP(G1472,'Verweis Kd-Gruppe'!$A$2:$B$8,2,FALSE)</f>
        <v>EXP</v>
      </c>
      <c r="Z1472" s="19" t="str">
        <f>VLOOKUP(J1472,'Verweis Art-Gruppe'!$A$2:$B$15,2,FALSE)</f>
        <v>Geräte</v>
      </c>
      <c r="AA1472" s="19" t="str">
        <f>VLOOKUP(W1472,'Verweis Vertreter'!$A$2:$B$24,2,FALSE)</f>
        <v>Antonio Vuolo</v>
      </c>
      <c r="AB1472" s="12">
        <f t="shared" si="198"/>
        <v>10</v>
      </c>
      <c r="AC1472" s="12">
        <f t="shared" si="203"/>
        <v>912.70759999999996</v>
      </c>
      <c r="AD1472" s="12">
        <f t="shared" si="204"/>
        <v>918</v>
      </c>
      <c r="AE1472" s="12">
        <f t="shared" si="199"/>
        <v>9180</v>
      </c>
      <c r="AF1472" s="12">
        <f t="shared" si="200"/>
        <v>5.2923999999999998</v>
      </c>
      <c r="AG1472" s="12">
        <f t="shared" si="201"/>
        <v>52.92</v>
      </c>
      <c r="AH1472" s="9">
        <f t="shared" si="205"/>
        <v>5.7647058823529418E-3</v>
      </c>
      <c r="AI1472" s="14">
        <f>VLOOKUP(E1472,'Verweis Faktor'!$A:$B,2,FALSE)</f>
        <v>1</v>
      </c>
      <c r="AJ1472" s="14"/>
      <c r="AK1472" s="14" t="str">
        <f>IF(AL1472="Ja","Versandkosten",VLOOKUP(E1472,'Verweis Belegart'!$A$2:$B$9,2,FALSE))</f>
        <v>Hardware</v>
      </c>
      <c r="AL1472" s="14" t="str">
        <f t="shared" si="206"/>
        <v>Nein</v>
      </c>
      <c r="AM1472" s="14" t="str">
        <f t="shared" si="202"/>
        <v>Positiv</v>
      </c>
    </row>
    <row r="1473" spans="1:39" ht="17.25" customHeight="1" x14ac:dyDescent="0.35">
      <c r="A1473" s="17">
        <v>14571959</v>
      </c>
      <c r="B1473" s="2" t="s">
        <v>1517</v>
      </c>
      <c r="C1473" s="1">
        <v>2025001</v>
      </c>
      <c r="D1473" s="1">
        <v>2000420</v>
      </c>
      <c r="E1473" s="2" t="s">
        <v>34</v>
      </c>
      <c r="F1473" s="2" t="s">
        <v>53</v>
      </c>
      <c r="G1473" s="2" t="s">
        <v>66</v>
      </c>
      <c r="H1473" s="2" t="s">
        <v>1549</v>
      </c>
      <c r="I1473" s="2" t="s">
        <v>1550</v>
      </c>
      <c r="J1473" s="2" t="s">
        <v>103</v>
      </c>
      <c r="K1473" s="2" t="s">
        <v>99</v>
      </c>
      <c r="L1473" s="2" t="s">
        <v>279</v>
      </c>
      <c r="M1473" s="2" t="s">
        <v>280</v>
      </c>
      <c r="N1473" s="2" t="s">
        <v>271</v>
      </c>
      <c r="O1473" s="3">
        <v>10</v>
      </c>
      <c r="P1473" s="3">
        <v>411.96159999999998</v>
      </c>
      <c r="Q1473" s="3">
        <v>425</v>
      </c>
      <c r="R1473" s="3">
        <v>4250</v>
      </c>
      <c r="S1473" s="3">
        <v>13.038399999999999</v>
      </c>
      <c r="T1473" s="3">
        <v>130.38</v>
      </c>
      <c r="U1473" s="3">
        <v>3.06</v>
      </c>
      <c r="V1473" s="2" t="s">
        <v>123</v>
      </c>
      <c r="W1473" s="2" t="s">
        <v>124</v>
      </c>
      <c r="X1473" s="2" t="s">
        <v>125</v>
      </c>
      <c r="Y1473" s="19" t="str">
        <f>VLOOKUP(G1473,'Verweis Kd-Gruppe'!$A$2:$B$8,2,FALSE)</f>
        <v>EXP</v>
      </c>
      <c r="Z1473" s="19" t="str">
        <f>VLOOKUP(J1473,'Verweis Art-Gruppe'!$A$2:$B$15,2,FALSE)</f>
        <v>Geräte</v>
      </c>
      <c r="AA1473" s="19" t="str">
        <f>VLOOKUP(W1473,'Verweis Vertreter'!$A$2:$B$24,2,FALSE)</f>
        <v>Antonio Vuolo</v>
      </c>
      <c r="AB1473" s="12">
        <f t="shared" si="198"/>
        <v>10</v>
      </c>
      <c r="AC1473" s="12">
        <f t="shared" si="203"/>
        <v>411.96159999999998</v>
      </c>
      <c r="AD1473" s="12">
        <f t="shared" si="204"/>
        <v>425</v>
      </c>
      <c r="AE1473" s="12">
        <f t="shared" si="199"/>
        <v>4250</v>
      </c>
      <c r="AF1473" s="12">
        <f t="shared" si="200"/>
        <v>13.038399999999999</v>
      </c>
      <c r="AG1473" s="12">
        <f t="shared" si="201"/>
        <v>130.38</v>
      </c>
      <c r="AH1473" s="9">
        <f t="shared" si="205"/>
        <v>3.0677647058823528E-2</v>
      </c>
      <c r="AI1473" s="14">
        <f>VLOOKUP(E1473,'Verweis Faktor'!$A:$B,2,FALSE)</f>
        <v>1</v>
      </c>
      <c r="AJ1473" s="14"/>
      <c r="AK1473" s="14" t="str">
        <f>IF(AL1473="Ja","Versandkosten",VLOOKUP(E1473,'Verweis Belegart'!$A$2:$B$9,2,FALSE))</f>
        <v>Hardware</v>
      </c>
      <c r="AL1473" s="14" t="str">
        <f t="shared" si="206"/>
        <v>Nein</v>
      </c>
      <c r="AM1473" s="14" t="str">
        <f t="shared" si="202"/>
        <v>Positiv</v>
      </c>
    </row>
    <row r="1474" spans="1:39" ht="17.25"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103</v>
      </c>
      <c r="L1474" s="2" t="s">
        <v>287</v>
      </c>
      <c r="M1474" s="2" t="s">
        <v>288</v>
      </c>
      <c r="N1474" s="2" t="s">
        <v>268</v>
      </c>
      <c r="O1474" s="3">
        <v>5</v>
      </c>
      <c r="P1474" s="3">
        <v>1207</v>
      </c>
      <c r="Q1474" s="3">
        <v>1313</v>
      </c>
      <c r="R1474" s="3">
        <v>6565</v>
      </c>
      <c r="S1474" s="3">
        <v>106</v>
      </c>
      <c r="T1474" s="3">
        <v>530</v>
      </c>
      <c r="U1474" s="3">
        <v>8.07</v>
      </c>
      <c r="V1474" s="2" t="s">
        <v>123</v>
      </c>
      <c r="W1474" s="2" t="s">
        <v>124</v>
      </c>
      <c r="X1474" s="2" t="s">
        <v>125</v>
      </c>
      <c r="Y1474" s="19" t="str">
        <f>VLOOKUP(G1474,'Verweis Kd-Gruppe'!$A$2:$B$8,2,FALSE)</f>
        <v>EXP</v>
      </c>
      <c r="Z1474" s="19" t="str">
        <f>VLOOKUP(J1474,'Verweis Art-Gruppe'!$A$2:$B$15,2,FALSE)</f>
        <v>Geräte</v>
      </c>
      <c r="AA1474" s="19" t="str">
        <f>VLOOKUP(W1474,'Verweis Vertreter'!$A$2:$B$24,2,FALSE)</f>
        <v>Antonio Vuolo</v>
      </c>
      <c r="AB1474" s="12">
        <f t="shared" si="198"/>
        <v>5</v>
      </c>
      <c r="AC1474" s="12">
        <f t="shared" si="203"/>
        <v>1207</v>
      </c>
      <c r="AD1474" s="12">
        <f t="shared" si="204"/>
        <v>1313</v>
      </c>
      <c r="AE1474" s="12">
        <f t="shared" si="199"/>
        <v>6565</v>
      </c>
      <c r="AF1474" s="12">
        <f t="shared" si="200"/>
        <v>106</v>
      </c>
      <c r="AG1474" s="12">
        <f t="shared" si="201"/>
        <v>530</v>
      </c>
      <c r="AH1474" s="9">
        <f t="shared" si="205"/>
        <v>8.0731150038080735E-2</v>
      </c>
      <c r="AI1474" s="14">
        <f>VLOOKUP(E1474,'Verweis Faktor'!$A:$B,2,FALSE)</f>
        <v>1</v>
      </c>
      <c r="AJ1474" s="14"/>
      <c r="AK1474" s="14" t="str">
        <f>IF(AL1474="Ja","Versandkosten",VLOOKUP(E1474,'Verweis Belegart'!$A$2:$B$9,2,FALSE))</f>
        <v>Hardware</v>
      </c>
      <c r="AL1474" s="14" t="str">
        <f t="shared" si="206"/>
        <v>Nein</v>
      </c>
      <c r="AM1474" s="14" t="str">
        <f t="shared" si="202"/>
        <v>Positiv</v>
      </c>
    </row>
    <row r="1475" spans="1:39" ht="17.25" customHeight="1" x14ac:dyDescent="0.35">
      <c r="A1475" s="17">
        <v>14572744</v>
      </c>
      <c r="B1475" s="2" t="s">
        <v>1517</v>
      </c>
      <c r="C1475" s="1">
        <v>2025001</v>
      </c>
      <c r="D1475" s="1">
        <v>2000421</v>
      </c>
      <c r="E1475" s="2" t="s">
        <v>34</v>
      </c>
      <c r="F1475" s="2" t="s">
        <v>35</v>
      </c>
      <c r="G1475" s="2" t="s">
        <v>66</v>
      </c>
      <c r="H1475" s="2" t="s">
        <v>118</v>
      </c>
      <c r="I1475" s="2" t="s">
        <v>119</v>
      </c>
      <c r="J1475" s="2" t="s">
        <v>2791</v>
      </c>
      <c r="K1475" s="2" t="s">
        <v>28</v>
      </c>
      <c r="L1475" s="2" t="s">
        <v>120</v>
      </c>
      <c r="M1475" s="2" t="s">
        <v>121</v>
      </c>
      <c r="N1475" s="2" t="s">
        <v>122</v>
      </c>
      <c r="O1475" s="3">
        <v>1</v>
      </c>
      <c r="P1475" s="3">
        <v>0</v>
      </c>
      <c r="Q1475" s="3">
        <v>20</v>
      </c>
      <c r="R1475" s="3">
        <v>20</v>
      </c>
      <c r="S1475" s="3">
        <v>20</v>
      </c>
      <c r="T1475" s="3">
        <v>20</v>
      </c>
      <c r="U1475" s="3"/>
      <c r="V1475" s="2" t="s">
        <v>123</v>
      </c>
      <c r="W1475" s="2" t="s">
        <v>124</v>
      </c>
      <c r="X1475" s="2" t="s">
        <v>125</v>
      </c>
      <c r="Y1475" s="19" t="str">
        <f>VLOOKUP(G1475,'Verweis Kd-Gruppe'!$A$2:$B$8,2,FALSE)</f>
        <v>EXP</v>
      </c>
      <c r="Z1475" s="19" t="str">
        <f>VLOOKUP(J1475,'Verweis Art-Gruppe'!$A$2:$B$15,2,FALSE)</f>
        <v>Sonstige</v>
      </c>
      <c r="AA1475" s="19" t="str">
        <f>VLOOKUP(W1475,'Verweis Vertreter'!$A$2:$B$24,2,FALSE)</f>
        <v>Antonio Vuolo</v>
      </c>
      <c r="AB1475" s="12">
        <f t="shared" ref="AB1475:AB1538" si="207">$AI1475*O1475</f>
        <v>1</v>
      </c>
      <c r="AC1475" s="12">
        <f t="shared" si="203"/>
        <v>0</v>
      </c>
      <c r="AD1475" s="12">
        <f t="shared" si="204"/>
        <v>20</v>
      </c>
      <c r="AE1475" s="12">
        <f t="shared" ref="AE1475:AE1538" si="208">$AI1475*R1475</f>
        <v>20</v>
      </c>
      <c r="AF1475" s="12">
        <f t="shared" ref="AF1475:AF1538" si="209">$AI1475*S1475</f>
        <v>20</v>
      </c>
      <c r="AG1475" s="12">
        <f t="shared" ref="AG1475:AG1538" si="210">$AI1475*T1475</f>
        <v>20</v>
      </c>
      <c r="AH1475" s="9">
        <f t="shared" si="205"/>
        <v>1</v>
      </c>
      <c r="AI1475" s="14">
        <f>VLOOKUP(E1475,'Verweis Faktor'!$A:$B,2,FALSE)</f>
        <v>1</v>
      </c>
      <c r="AJ1475" s="14"/>
      <c r="AK1475" s="14" t="str">
        <f>IF(AL1475="Ja","Versandkosten",VLOOKUP(E1475,'Verweis Belegart'!$A$2:$B$9,2,FALSE))</f>
        <v>Versandkosten</v>
      </c>
      <c r="AL1475" s="14" t="str">
        <f t="shared" si="206"/>
        <v>Ja</v>
      </c>
      <c r="AM1475" s="14" t="str">
        <f t="shared" ref="AM1475:AM1538" si="211">IF(AG1475&lt;0,"Negativ","Positiv")</f>
        <v>Positiv</v>
      </c>
    </row>
    <row r="1476" spans="1:39" ht="17.25" customHeight="1" x14ac:dyDescent="0.35">
      <c r="A1476" s="17">
        <v>14572744</v>
      </c>
      <c r="B1476" s="2" t="s">
        <v>1517</v>
      </c>
      <c r="C1476" s="1">
        <v>2025001</v>
      </c>
      <c r="D1476" s="1">
        <v>2000421</v>
      </c>
      <c r="E1476" s="2" t="s">
        <v>34</v>
      </c>
      <c r="F1476" s="2" t="s">
        <v>35</v>
      </c>
      <c r="G1476" s="2" t="s">
        <v>66</v>
      </c>
      <c r="H1476" s="2" t="s">
        <v>118</v>
      </c>
      <c r="I1476" s="2" t="s">
        <v>119</v>
      </c>
      <c r="J1476" s="2" t="s">
        <v>103</v>
      </c>
      <c r="K1476" s="2" t="s">
        <v>45</v>
      </c>
      <c r="L1476" s="2" t="s">
        <v>1045</v>
      </c>
      <c r="M1476" s="2" t="s">
        <v>1046</v>
      </c>
      <c r="N1476" s="2" t="s">
        <v>1047</v>
      </c>
      <c r="O1476" s="3">
        <v>1</v>
      </c>
      <c r="P1476" s="3">
        <v>101</v>
      </c>
      <c r="Q1476" s="3">
        <v>107</v>
      </c>
      <c r="R1476" s="3">
        <v>107</v>
      </c>
      <c r="S1476" s="3">
        <v>6</v>
      </c>
      <c r="T1476" s="3">
        <v>6</v>
      </c>
      <c r="U1476" s="3">
        <v>5.6</v>
      </c>
      <c r="V1476" s="2" t="s">
        <v>123</v>
      </c>
      <c r="W1476" s="2" t="s">
        <v>124</v>
      </c>
      <c r="X1476" s="2" t="s">
        <v>125</v>
      </c>
      <c r="Y1476" s="19" t="str">
        <f>VLOOKUP(G1476,'Verweis Kd-Gruppe'!$A$2:$B$8,2,FALSE)</f>
        <v>EXP</v>
      </c>
      <c r="Z1476" s="19" t="str">
        <f>VLOOKUP(J1476,'Verweis Art-Gruppe'!$A$2:$B$15,2,FALSE)</f>
        <v>Geräte</v>
      </c>
      <c r="AA1476" s="19" t="str">
        <f>VLOOKUP(W1476,'Verweis Vertreter'!$A$2:$B$24,2,FALSE)</f>
        <v>Antonio Vuolo</v>
      </c>
      <c r="AB1476" s="12">
        <f t="shared" si="207"/>
        <v>1</v>
      </c>
      <c r="AC1476" s="12">
        <f t="shared" ref="AC1476:AC1539" si="212">P1476</f>
        <v>101</v>
      </c>
      <c r="AD1476" s="12">
        <f t="shared" ref="AD1476:AD1539" si="213">Q1476</f>
        <v>107</v>
      </c>
      <c r="AE1476" s="12">
        <f t="shared" si="208"/>
        <v>107</v>
      </c>
      <c r="AF1476" s="12">
        <f t="shared" si="209"/>
        <v>6</v>
      </c>
      <c r="AG1476" s="12">
        <f t="shared" si="210"/>
        <v>6</v>
      </c>
      <c r="AH1476" s="9">
        <f t="shared" ref="AH1476:AH1539" si="214">IF(AF1476=0,0,AG1476/AE1476*AI1476)</f>
        <v>5.6074766355140186E-2</v>
      </c>
      <c r="AI1476" s="14">
        <f>VLOOKUP(E1476,'Verweis Faktor'!$A:$B,2,FALSE)</f>
        <v>1</v>
      </c>
      <c r="AJ1476" s="14"/>
      <c r="AK1476" s="14" t="str">
        <f>IF(AL1476="Ja","Versandkosten",VLOOKUP(E1476,'Verweis Belegart'!$A$2:$B$9,2,FALSE))</f>
        <v>Hardware</v>
      </c>
      <c r="AL1476" s="14" t="str">
        <f t="shared" ref="AL1476:AL1539" si="215">IF(ISNUMBER(FIND("Versandkosten",M1476)),"Ja","Nein")</f>
        <v>Nein</v>
      </c>
      <c r="AM1476" s="14" t="str">
        <f t="shared" si="211"/>
        <v>Positiv</v>
      </c>
    </row>
    <row r="1477" spans="1:39" ht="17.25" customHeight="1" x14ac:dyDescent="0.35">
      <c r="A1477" s="17">
        <v>14572744</v>
      </c>
      <c r="B1477" s="2" t="s">
        <v>1517</v>
      </c>
      <c r="C1477" s="1">
        <v>2025001</v>
      </c>
      <c r="D1477" s="1">
        <v>2000421</v>
      </c>
      <c r="E1477" s="2" t="s">
        <v>34</v>
      </c>
      <c r="F1477" s="2" t="s">
        <v>35</v>
      </c>
      <c r="G1477" s="2" t="s">
        <v>66</v>
      </c>
      <c r="H1477" s="2" t="s">
        <v>118</v>
      </c>
      <c r="I1477" s="2" t="s">
        <v>119</v>
      </c>
      <c r="J1477" s="2" t="s">
        <v>103</v>
      </c>
      <c r="K1477" s="2" t="s">
        <v>49</v>
      </c>
      <c r="L1477" s="2" t="s">
        <v>1241</v>
      </c>
      <c r="M1477" s="2" t="s">
        <v>1242</v>
      </c>
      <c r="N1477" s="2" t="s">
        <v>922</v>
      </c>
      <c r="O1477" s="3">
        <v>1</v>
      </c>
      <c r="P1477" s="3">
        <v>74.5</v>
      </c>
      <c r="Q1477" s="3">
        <v>83</v>
      </c>
      <c r="R1477" s="3">
        <v>83</v>
      </c>
      <c r="S1477" s="3">
        <v>8.5</v>
      </c>
      <c r="T1477" s="3">
        <v>8.5</v>
      </c>
      <c r="U1477" s="3">
        <v>10.24</v>
      </c>
      <c r="V1477" s="2" t="s">
        <v>123</v>
      </c>
      <c r="W1477" s="2" t="s">
        <v>124</v>
      </c>
      <c r="X1477" s="2" t="s">
        <v>125</v>
      </c>
      <c r="Y1477" s="19" t="str">
        <f>VLOOKUP(G1477,'Verweis Kd-Gruppe'!$A$2:$B$8,2,FALSE)</f>
        <v>EXP</v>
      </c>
      <c r="Z1477" s="19" t="str">
        <f>VLOOKUP(J1477,'Verweis Art-Gruppe'!$A$2:$B$15,2,FALSE)</f>
        <v>Geräte</v>
      </c>
      <c r="AA1477" s="19" t="str">
        <f>VLOOKUP(W1477,'Verweis Vertreter'!$A$2:$B$24,2,FALSE)</f>
        <v>Antonio Vuolo</v>
      </c>
      <c r="AB1477" s="12">
        <f t="shared" si="207"/>
        <v>1</v>
      </c>
      <c r="AC1477" s="12">
        <f t="shared" si="212"/>
        <v>74.5</v>
      </c>
      <c r="AD1477" s="12">
        <f t="shared" si="213"/>
        <v>83</v>
      </c>
      <c r="AE1477" s="12">
        <f t="shared" si="208"/>
        <v>83</v>
      </c>
      <c r="AF1477" s="12">
        <f t="shared" si="209"/>
        <v>8.5</v>
      </c>
      <c r="AG1477" s="12">
        <f t="shared" si="210"/>
        <v>8.5</v>
      </c>
      <c r="AH1477" s="9">
        <f t="shared" si="214"/>
        <v>0.10240963855421686</v>
      </c>
      <c r="AI1477" s="14">
        <f>VLOOKUP(E1477,'Verweis Faktor'!$A:$B,2,FALSE)</f>
        <v>1</v>
      </c>
      <c r="AJ1477" s="14"/>
      <c r="AK1477" s="14" t="str">
        <f>IF(AL1477="Ja","Versandkosten",VLOOKUP(E1477,'Verweis Belegart'!$A$2:$B$9,2,FALSE))</f>
        <v>Hardware</v>
      </c>
      <c r="AL1477" s="14" t="str">
        <f t="shared" si="215"/>
        <v>Nein</v>
      </c>
      <c r="AM1477" s="14" t="str">
        <f t="shared" si="211"/>
        <v>Positiv</v>
      </c>
    </row>
    <row r="1478" spans="1:39" ht="17.25" customHeight="1" x14ac:dyDescent="0.35">
      <c r="A1478" s="17">
        <v>14572744</v>
      </c>
      <c r="B1478" s="2" t="s">
        <v>1517</v>
      </c>
      <c r="C1478" s="1">
        <v>2025001</v>
      </c>
      <c r="D1478" s="1">
        <v>2000421</v>
      </c>
      <c r="E1478" s="2" t="s">
        <v>34</v>
      </c>
      <c r="F1478" s="2" t="s">
        <v>35</v>
      </c>
      <c r="G1478" s="2" t="s">
        <v>66</v>
      </c>
      <c r="H1478" s="2" t="s">
        <v>118</v>
      </c>
      <c r="I1478" s="2" t="s">
        <v>119</v>
      </c>
      <c r="J1478" s="2" t="s">
        <v>103</v>
      </c>
      <c r="K1478" s="2" t="s">
        <v>79</v>
      </c>
      <c r="L1478" s="2" t="s">
        <v>129</v>
      </c>
      <c r="M1478" s="2" t="s">
        <v>130</v>
      </c>
      <c r="N1478" s="2" t="s">
        <v>131</v>
      </c>
      <c r="O1478" s="3">
        <v>1</v>
      </c>
      <c r="P1478" s="3">
        <v>164.98509999999999</v>
      </c>
      <c r="Q1478" s="3">
        <v>179</v>
      </c>
      <c r="R1478" s="3">
        <v>179</v>
      </c>
      <c r="S1478" s="3">
        <v>14.014900000000001</v>
      </c>
      <c r="T1478" s="3">
        <v>14.01</v>
      </c>
      <c r="U1478" s="3">
        <v>7.82</v>
      </c>
      <c r="V1478" s="2" t="s">
        <v>123</v>
      </c>
      <c r="W1478" s="2" t="s">
        <v>124</v>
      </c>
      <c r="X1478" s="2" t="s">
        <v>125</v>
      </c>
      <c r="Y1478" s="19" t="str">
        <f>VLOOKUP(G1478,'Verweis Kd-Gruppe'!$A$2:$B$8,2,FALSE)</f>
        <v>EXP</v>
      </c>
      <c r="Z1478" s="19" t="str">
        <f>VLOOKUP(J1478,'Verweis Art-Gruppe'!$A$2:$B$15,2,FALSE)</f>
        <v>Geräte</v>
      </c>
      <c r="AA1478" s="19" t="str">
        <f>VLOOKUP(W1478,'Verweis Vertreter'!$A$2:$B$24,2,FALSE)</f>
        <v>Antonio Vuolo</v>
      </c>
      <c r="AB1478" s="12">
        <f t="shared" si="207"/>
        <v>1</v>
      </c>
      <c r="AC1478" s="12">
        <f t="shared" si="212"/>
        <v>164.98509999999999</v>
      </c>
      <c r="AD1478" s="12">
        <f t="shared" si="213"/>
        <v>179</v>
      </c>
      <c r="AE1478" s="12">
        <f t="shared" si="208"/>
        <v>179</v>
      </c>
      <c r="AF1478" s="12">
        <f t="shared" si="209"/>
        <v>14.014900000000001</v>
      </c>
      <c r="AG1478" s="12">
        <f t="shared" si="210"/>
        <v>14.01</v>
      </c>
      <c r="AH1478" s="9">
        <f t="shared" si="214"/>
        <v>7.8268156424581001E-2</v>
      </c>
      <c r="AI1478" s="14">
        <f>VLOOKUP(E1478,'Verweis Faktor'!$A:$B,2,FALSE)</f>
        <v>1</v>
      </c>
      <c r="AJ1478" s="14"/>
      <c r="AK1478" s="14" t="str">
        <f>IF(AL1478="Ja","Versandkosten",VLOOKUP(E1478,'Verweis Belegart'!$A$2:$B$9,2,FALSE))</f>
        <v>Hardware</v>
      </c>
      <c r="AL1478" s="14" t="str">
        <f t="shared" si="215"/>
        <v>Nein</v>
      </c>
      <c r="AM1478" s="14" t="str">
        <f t="shared" si="211"/>
        <v>Positiv</v>
      </c>
    </row>
    <row r="1479" spans="1:39" ht="17.25" customHeight="1" x14ac:dyDescent="0.35">
      <c r="A1479" s="17">
        <v>14572744</v>
      </c>
      <c r="B1479" s="2" t="s">
        <v>1517</v>
      </c>
      <c r="C1479" s="1">
        <v>2025001</v>
      </c>
      <c r="D1479" s="1">
        <v>2000421</v>
      </c>
      <c r="E1479" s="2" t="s">
        <v>34</v>
      </c>
      <c r="F1479" s="2" t="s">
        <v>35</v>
      </c>
      <c r="G1479" s="2" t="s">
        <v>66</v>
      </c>
      <c r="H1479" s="2" t="s">
        <v>118</v>
      </c>
      <c r="I1479" s="2" t="s">
        <v>119</v>
      </c>
      <c r="J1479" s="2" t="s">
        <v>103</v>
      </c>
      <c r="K1479" s="2" t="s">
        <v>83</v>
      </c>
      <c r="L1479" s="2" t="s">
        <v>1084</v>
      </c>
      <c r="M1479" s="2" t="s">
        <v>1085</v>
      </c>
      <c r="N1479" s="2" t="s">
        <v>1086</v>
      </c>
      <c r="O1479" s="3">
        <v>1</v>
      </c>
      <c r="P1479" s="3">
        <v>80.008700000000005</v>
      </c>
      <c r="Q1479" s="3">
        <v>93</v>
      </c>
      <c r="R1479" s="3">
        <v>93</v>
      </c>
      <c r="S1479" s="3">
        <v>12.991300000000001</v>
      </c>
      <c r="T1479" s="3">
        <v>12.99</v>
      </c>
      <c r="U1479" s="3">
        <v>13.96</v>
      </c>
      <c r="V1479" s="2" t="s">
        <v>123</v>
      </c>
      <c r="W1479" s="2" t="s">
        <v>124</v>
      </c>
      <c r="X1479" s="2" t="s">
        <v>125</v>
      </c>
      <c r="Y1479" s="19" t="str">
        <f>VLOOKUP(G1479,'Verweis Kd-Gruppe'!$A$2:$B$8,2,FALSE)</f>
        <v>EXP</v>
      </c>
      <c r="Z1479" s="19" t="str">
        <f>VLOOKUP(J1479,'Verweis Art-Gruppe'!$A$2:$B$15,2,FALSE)</f>
        <v>Geräte</v>
      </c>
      <c r="AA1479" s="19" t="str">
        <f>VLOOKUP(W1479,'Verweis Vertreter'!$A$2:$B$24,2,FALSE)</f>
        <v>Antonio Vuolo</v>
      </c>
      <c r="AB1479" s="12">
        <f t="shared" si="207"/>
        <v>1</v>
      </c>
      <c r="AC1479" s="12">
        <f t="shared" si="212"/>
        <v>80.008700000000005</v>
      </c>
      <c r="AD1479" s="12">
        <f t="shared" si="213"/>
        <v>93</v>
      </c>
      <c r="AE1479" s="12">
        <f t="shared" si="208"/>
        <v>93</v>
      </c>
      <c r="AF1479" s="12">
        <f t="shared" si="209"/>
        <v>12.991300000000001</v>
      </c>
      <c r="AG1479" s="12">
        <f t="shared" si="210"/>
        <v>12.99</v>
      </c>
      <c r="AH1479" s="9">
        <f t="shared" si="214"/>
        <v>0.13967741935483871</v>
      </c>
      <c r="AI1479" s="14">
        <f>VLOOKUP(E1479,'Verweis Faktor'!$A:$B,2,FALSE)</f>
        <v>1</v>
      </c>
      <c r="AJ1479" s="14"/>
      <c r="AK1479" s="14" t="str">
        <f>IF(AL1479="Ja","Versandkosten",VLOOKUP(E1479,'Verweis Belegart'!$A$2:$B$9,2,FALSE))</f>
        <v>Hardware</v>
      </c>
      <c r="AL1479" s="14" t="str">
        <f t="shared" si="215"/>
        <v>Nein</v>
      </c>
      <c r="AM1479" s="14" t="str">
        <f t="shared" si="211"/>
        <v>Positiv</v>
      </c>
    </row>
    <row r="1480" spans="1:39" ht="17.25" customHeight="1" x14ac:dyDescent="0.35">
      <c r="A1480" s="17">
        <v>14572744</v>
      </c>
      <c r="B1480" s="2" t="s">
        <v>1517</v>
      </c>
      <c r="C1480" s="1">
        <v>2025001</v>
      </c>
      <c r="D1480" s="1">
        <v>2000421</v>
      </c>
      <c r="E1480" s="2" t="s">
        <v>34</v>
      </c>
      <c r="F1480" s="2" t="s">
        <v>35</v>
      </c>
      <c r="G1480" s="2" t="s">
        <v>66</v>
      </c>
      <c r="H1480" s="2" t="s">
        <v>118</v>
      </c>
      <c r="I1480" s="2" t="s">
        <v>119</v>
      </c>
      <c r="J1480" s="2" t="s">
        <v>103</v>
      </c>
      <c r="K1480" s="2" t="s">
        <v>87</v>
      </c>
      <c r="L1480" s="2" t="s">
        <v>845</v>
      </c>
      <c r="M1480" s="2" t="s">
        <v>846</v>
      </c>
      <c r="N1480" s="2" t="s">
        <v>128</v>
      </c>
      <c r="O1480" s="3">
        <v>1</v>
      </c>
      <c r="P1480" s="3">
        <v>190.3897</v>
      </c>
      <c r="Q1480" s="3">
        <v>205</v>
      </c>
      <c r="R1480" s="3">
        <v>205</v>
      </c>
      <c r="S1480" s="3">
        <v>14.610300000000001</v>
      </c>
      <c r="T1480" s="3">
        <v>14.61</v>
      </c>
      <c r="U1480" s="3">
        <v>7.12</v>
      </c>
      <c r="V1480" s="2" t="s">
        <v>123</v>
      </c>
      <c r="W1480" s="2" t="s">
        <v>124</v>
      </c>
      <c r="X1480" s="2" t="s">
        <v>125</v>
      </c>
      <c r="Y1480" s="19" t="str">
        <f>VLOOKUP(G1480,'Verweis Kd-Gruppe'!$A$2:$B$8,2,FALSE)</f>
        <v>EXP</v>
      </c>
      <c r="Z1480" s="19" t="str">
        <f>VLOOKUP(J1480,'Verweis Art-Gruppe'!$A$2:$B$15,2,FALSE)</f>
        <v>Geräte</v>
      </c>
      <c r="AA1480" s="19" t="str">
        <f>VLOOKUP(W1480,'Verweis Vertreter'!$A$2:$B$24,2,FALSE)</f>
        <v>Antonio Vuolo</v>
      </c>
      <c r="AB1480" s="12">
        <f t="shared" si="207"/>
        <v>1</v>
      </c>
      <c r="AC1480" s="12">
        <f t="shared" si="212"/>
        <v>190.3897</v>
      </c>
      <c r="AD1480" s="12">
        <f t="shared" si="213"/>
        <v>205</v>
      </c>
      <c r="AE1480" s="12">
        <f t="shared" si="208"/>
        <v>205</v>
      </c>
      <c r="AF1480" s="12">
        <f t="shared" si="209"/>
        <v>14.610300000000001</v>
      </c>
      <c r="AG1480" s="12">
        <f t="shared" si="210"/>
        <v>14.61</v>
      </c>
      <c r="AH1480" s="9">
        <f t="shared" si="214"/>
        <v>7.1268292682926823E-2</v>
      </c>
      <c r="AI1480" s="14">
        <f>VLOOKUP(E1480,'Verweis Faktor'!$A:$B,2,FALSE)</f>
        <v>1</v>
      </c>
      <c r="AJ1480" s="14"/>
      <c r="AK1480" s="14" t="str">
        <f>IF(AL1480="Ja","Versandkosten",VLOOKUP(E1480,'Verweis Belegart'!$A$2:$B$9,2,FALSE))</f>
        <v>Hardware</v>
      </c>
      <c r="AL1480" s="14" t="str">
        <f t="shared" si="215"/>
        <v>Nein</v>
      </c>
      <c r="AM1480" s="14" t="str">
        <f t="shared" si="211"/>
        <v>Positiv</v>
      </c>
    </row>
    <row r="1481" spans="1:39" ht="17.25" customHeight="1" x14ac:dyDescent="0.35">
      <c r="A1481" s="17">
        <v>14572744</v>
      </c>
      <c r="B1481" s="2" t="s">
        <v>1517</v>
      </c>
      <c r="C1481" s="1">
        <v>2025001</v>
      </c>
      <c r="D1481" s="1">
        <v>2000421</v>
      </c>
      <c r="E1481" s="2" t="s">
        <v>34</v>
      </c>
      <c r="F1481" s="2" t="s">
        <v>35</v>
      </c>
      <c r="G1481" s="2" t="s">
        <v>66</v>
      </c>
      <c r="H1481" s="2" t="s">
        <v>118</v>
      </c>
      <c r="I1481" s="2" t="s">
        <v>119</v>
      </c>
      <c r="J1481" s="2" t="s">
        <v>103</v>
      </c>
      <c r="K1481" s="2" t="s">
        <v>91</v>
      </c>
      <c r="L1481" s="2" t="s">
        <v>823</v>
      </c>
      <c r="M1481" s="2" t="s">
        <v>824</v>
      </c>
      <c r="N1481" s="2" t="s">
        <v>187</v>
      </c>
      <c r="O1481" s="3">
        <v>1</v>
      </c>
      <c r="P1481" s="3">
        <v>90.364699999999999</v>
      </c>
      <c r="Q1481" s="3">
        <v>103</v>
      </c>
      <c r="R1481" s="3">
        <v>103</v>
      </c>
      <c r="S1481" s="3">
        <v>12.635300000000001</v>
      </c>
      <c r="T1481" s="3">
        <v>12.64</v>
      </c>
      <c r="U1481" s="3">
        <v>12.26</v>
      </c>
      <c r="V1481" s="2" t="s">
        <v>123</v>
      </c>
      <c r="W1481" s="2" t="s">
        <v>124</v>
      </c>
      <c r="X1481" s="2" t="s">
        <v>125</v>
      </c>
      <c r="Y1481" s="19" t="str">
        <f>VLOOKUP(G1481,'Verweis Kd-Gruppe'!$A$2:$B$8,2,FALSE)</f>
        <v>EXP</v>
      </c>
      <c r="Z1481" s="19" t="str">
        <f>VLOOKUP(J1481,'Verweis Art-Gruppe'!$A$2:$B$15,2,FALSE)</f>
        <v>Geräte</v>
      </c>
      <c r="AA1481" s="19" t="str">
        <f>VLOOKUP(W1481,'Verweis Vertreter'!$A$2:$B$24,2,FALSE)</f>
        <v>Antonio Vuolo</v>
      </c>
      <c r="AB1481" s="12">
        <f t="shared" si="207"/>
        <v>1</v>
      </c>
      <c r="AC1481" s="12">
        <f t="shared" si="212"/>
        <v>90.364699999999999</v>
      </c>
      <c r="AD1481" s="12">
        <f t="shared" si="213"/>
        <v>103</v>
      </c>
      <c r="AE1481" s="12">
        <f t="shared" si="208"/>
        <v>103</v>
      </c>
      <c r="AF1481" s="12">
        <f t="shared" si="209"/>
        <v>12.635300000000001</v>
      </c>
      <c r="AG1481" s="12">
        <f t="shared" si="210"/>
        <v>12.64</v>
      </c>
      <c r="AH1481" s="9">
        <f t="shared" si="214"/>
        <v>0.12271844660194176</v>
      </c>
      <c r="AI1481" s="14">
        <f>VLOOKUP(E1481,'Verweis Faktor'!$A:$B,2,FALSE)</f>
        <v>1</v>
      </c>
      <c r="AJ1481" s="14"/>
      <c r="AK1481" s="14" t="str">
        <f>IF(AL1481="Ja","Versandkosten",VLOOKUP(E1481,'Verweis Belegart'!$A$2:$B$9,2,FALSE))</f>
        <v>Hardware</v>
      </c>
      <c r="AL1481" s="14" t="str">
        <f t="shared" si="215"/>
        <v>Nein</v>
      </c>
      <c r="AM1481" s="14" t="str">
        <f t="shared" si="211"/>
        <v>Positiv</v>
      </c>
    </row>
    <row r="1482" spans="1:39" ht="17.25" customHeight="1" x14ac:dyDescent="0.35">
      <c r="A1482" s="17">
        <v>14572744</v>
      </c>
      <c r="B1482" s="2" t="s">
        <v>1517</v>
      </c>
      <c r="C1482" s="1">
        <v>2025001</v>
      </c>
      <c r="D1482" s="1">
        <v>2000421</v>
      </c>
      <c r="E1482" s="2" t="s">
        <v>34</v>
      </c>
      <c r="F1482" s="2" t="s">
        <v>35</v>
      </c>
      <c r="G1482" s="2" t="s">
        <v>66</v>
      </c>
      <c r="H1482" s="2" t="s">
        <v>118</v>
      </c>
      <c r="I1482" s="2" t="s">
        <v>119</v>
      </c>
      <c r="J1482" s="2" t="s">
        <v>103</v>
      </c>
      <c r="K1482" s="2" t="s">
        <v>95</v>
      </c>
      <c r="L1482" s="2" t="s">
        <v>911</v>
      </c>
      <c r="M1482" s="2" t="s">
        <v>912</v>
      </c>
      <c r="N1482" s="2" t="s">
        <v>652</v>
      </c>
      <c r="O1482" s="3">
        <v>1</v>
      </c>
      <c r="P1482" s="3">
        <v>202</v>
      </c>
      <c r="Q1482" s="3">
        <v>219</v>
      </c>
      <c r="R1482" s="3">
        <v>219</v>
      </c>
      <c r="S1482" s="3">
        <v>17</v>
      </c>
      <c r="T1482" s="3">
        <v>17</v>
      </c>
      <c r="U1482" s="3">
        <v>7.76</v>
      </c>
      <c r="V1482" s="2" t="s">
        <v>123</v>
      </c>
      <c r="W1482" s="2" t="s">
        <v>124</v>
      </c>
      <c r="X1482" s="2" t="s">
        <v>125</v>
      </c>
      <c r="Y1482" s="19" t="str">
        <f>VLOOKUP(G1482,'Verweis Kd-Gruppe'!$A$2:$B$8,2,FALSE)</f>
        <v>EXP</v>
      </c>
      <c r="Z1482" s="19" t="str">
        <f>VLOOKUP(J1482,'Verweis Art-Gruppe'!$A$2:$B$15,2,FALSE)</f>
        <v>Geräte</v>
      </c>
      <c r="AA1482" s="19" t="str">
        <f>VLOOKUP(W1482,'Verweis Vertreter'!$A$2:$B$24,2,FALSE)</f>
        <v>Antonio Vuolo</v>
      </c>
      <c r="AB1482" s="12">
        <f t="shared" si="207"/>
        <v>1</v>
      </c>
      <c r="AC1482" s="12">
        <f t="shared" si="212"/>
        <v>202</v>
      </c>
      <c r="AD1482" s="12">
        <f t="shared" si="213"/>
        <v>219</v>
      </c>
      <c r="AE1482" s="12">
        <f t="shared" si="208"/>
        <v>219</v>
      </c>
      <c r="AF1482" s="12">
        <f t="shared" si="209"/>
        <v>17</v>
      </c>
      <c r="AG1482" s="12">
        <f t="shared" si="210"/>
        <v>17</v>
      </c>
      <c r="AH1482" s="9">
        <f t="shared" si="214"/>
        <v>7.7625570776255703E-2</v>
      </c>
      <c r="AI1482" s="14">
        <f>VLOOKUP(E1482,'Verweis Faktor'!$A:$B,2,FALSE)</f>
        <v>1</v>
      </c>
      <c r="AJ1482" s="14"/>
      <c r="AK1482" s="14" t="str">
        <f>IF(AL1482="Ja","Versandkosten",VLOOKUP(E1482,'Verweis Belegart'!$A$2:$B$9,2,FALSE))</f>
        <v>Hardware</v>
      </c>
      <c r="AL1482" s="14" t="str">
        <f t="shared" si="215"/>
        <v>Nein</v>
      </c>
      <c r="AM1482" s="14" t="str">
        <f t="shared" si="211"/>
        <v>Positiv</v>
      </c>
    </row>
    <row r="1483" spans="1:39" ht="17.25" customHeight="1" x14ac:dyDescent="0.35">
      <c r="A1483" s="17">
        <v>14572744</v>
      </c>
      <c r="B1483" s="2" t="s">
        <v>1517</v>
      </c>
      <c r="C1483" s="1">
        <v>2025001</v>
      </c>
      <c r="D1483" s="1">
        <v>2000421</v>
      </c>
      <c r="E1483" s="2" t="s">
        <v>34</v>
      </c>
      <c r="F1483" s="2" t="s">
        <v>35</v>
      </c>
      <c r="G1483" s="2" t="s">
        <v>66</v>
      </c>
      <c r="H1483" s="2" t="s">
        <v>118</v>
      </c>
      <c r="I1483" s="2" t="s">
        <v>119</v>
      </c>
      <c r="J1483" s="2" t="s">
        <v>103</v>
      </c>
      <c r="K1483" s="2" t="s">
        <v>99</v>
      </c>
      <c r="L1483" s="2" t="s">
        <v>188</v>
      </c>
      <c r="M1483" s="2" t="s">
        <v>189</v>
      </c>
      <c r="N1483" s="2" t="s">
        <v>136</v>
      </c>
      <c r="O1483" s="3">
        <v>1</v>
      </c>
      <c r="P1483" s="3">
        <v>189</v>
      </c>
      <c r="Q1483" s="3">
        <v>199</v>
      </c>
      <c r="R1483" s="3">
        <v>199</v>
      </c>
      <c r="S1483" s="3">
        <v>10</v>
      </c>
      <c r="T1483" s="3">
        <v>10</v>
      </c>
      <c r="U1483" s="3">
        <v>5.0199999999999996</v>
      </c>
      <c r="V1483" s="2" t="s">
        <v>123</v>
      </c>
      <c r="W1483" s="2" t="s">
        <v>124</v>
      </c>
      <c r="X1483" s="2" t="s">
        <v>125</v>
      </c>
      <c r="Y1483" s="19" t="str">
        <f>VLOOKUP(G1483,'Verweis Kd-Gruppe'!$A$2:$B$8,2,FALSE)</f>
        <v>EXP</v>
      </c>
      <c r="Z1483" s="19" t="str">
        <f>VLOOKUP(J1483,'Verweis Art-Gruppe'!$A$2:$B$15,2,FALSE)</f>
        <v>Geräte</v>
      </c>
      <c r="AA1483" s="19" t="str">
        <f>VLOOKUP(W1483,'Verweis Vertreter'!$A$2:$B$24,2,FALSE)</f>
        <v>Antonio Vuolo</v>
      </c>
      <c r="AB1483" s="12">
        <f t="shared" si="207"/>
        <v>1</v>
      </c>
      <c r="AC1483" s="12">
        <f t="shared" si="212"/>
        <v>189</v>
      </c>
      <c r="AD1483" s="12">
        <f t="shared" si="213"/>
        <v>199</v>
      </c>
      <c r="AE1483" s="12">
        <f t="shared" si="208"/>
        <v>199</v>
      </c>
      <c r="AF1483" s="12">
        <f t="shared" si="209"/>
        <v>10</v>
      </c>
      <c r="AG1483" s="12">
        <f t="shared" si="210"/>
        <v>10</v>
      </c>
      <c r="AH1483" s="9">
        <f t="shared" si="214"/>
        <v>5.0251256281407038E-2</v>
      </c>
      <c r="AI1483" s="14">
        <f>VLOOKUP(E1483,'Verweis Faktor'!$A:$B,2,FALSE)</f>
        <v>1</v>
      </c>
      <c r="AJ1483" s="14"/>
      <c r="AK1483" s="14" t="str">
        <f>IF(AL1483="Ja","Versandkosten",VLOOKUP(E1483,'Verweis Belegart'!$A$2:$B$9,2,FALSE))</f>
        <v>Hardware</v>
      </c>
      <c r="AL1483" s="14" t="str">
        <f t="shared" si="215"/>
        <v>Nein</v>
      </c>
      <c r="AM1483" s="14" t="str">
        <f t="shared" si="211"/>
        <v>Positiv</v>
      </c>
    </row>
    <row r="1484" spans="1:39" ht="17.25"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103</v>
      </c>
      <c r="L1484" s="2" t="s">
        <v>429</v>
      </c>
      <c r="M1484" s="2" t="s">
        <v>430</v>
      </c>
      <c r="N1484" s="2" t="s">
        <v>41</v>
      </c>
      <c r="O1484" s="3">
        <v>1</v>
      </c>
      <c r="P1484" s="3">
        <v>223.98009999999999</v>
      </c>
      <c r="Q1484" s="3">
        <v>239</v>
      </c>
      <c r="R1484" s="3">
        <v>239</v>
      </c>
      <c r="S1484" s="3">
        <v>15.0199</v>
      </c>
      <c r="T1484" s="3">
        <v>15.02</v>
      </c>
      <c r="U1484" s="3">
        <v>6.28</v>
      </c>
      <c r="V1484" s="2" t="s">
        <v>123</v>
      </c>
      <c r="W1484" s="2" t="s">
        <v>124</v>
      </c>
      <c r="X1484" s="2" t="s">
        <v>125</v>
      </c>
      <c r="Y1484" s="19" t="str">
        <f>VLOOKUP(G1484,'Verweis Kd-Gruppe'!$A$2:$B$8,2,FALSE)</f>
        <v>EXP</v>
      </c>
      <c r="Z1484" s="19" t="str">
        <f>VLOOKUP(J1484,'Verweis Art-Gruppe'!$A$2:$B$15,2,FALSE)</f>
        <v>Geräte</v>
      </c>
      <c r="AA1484" s="19" t="str">
        <f>VLOOKUP(W1484,'Verweis Vertreter'!$A$2:$B$24,2,FALSE)</f>
        <v>Antonio Vuolo</v>
      </c>
      <c r="AB1484" s="12">
        <f t="shared" si="207"/>
        <v>1</v>
      </c>
      <c r="AC1484" s="12">
        <f t="shared" si="212"/>
        <v>223.98009999999999</v>
      </c>
      <c r="AD1484" s="12">
        <f t="shared" si="213"/>
        <v>239</v>
      </c>
      <c r="AE1484" s="12">
        <f t="shared" si="208"/>
        <v>239</v>
      </c>
      <c r="AF1484" s="12">
        <f t="shared" si="209"/>
        <v>15.0199</v>
      </c>
      <c r="AG1484" s="12">
        <f t="shared" si="210"/>
        <v>15.02</v>
      </c>
      <c r="AH1484" s="9">
        <f t="shared" si="214"/>
        <v>6.2845188284518821E-2</v>
      </c>
      <c r="AI1484" s="14">
        <f>VLOOKUP(E1484,'Verweis Faktor'!$A:$B,2,FALSE)</f>
        <v>1</v>
      </c>
      <c r="AJ1484" s="14"/>
      <c r="AK1484" s="14" t="str">
        <f>IF(AL1484="Ja","Versandkosten",VLOOKUP(E1484,'Verweis Belegart'!$A$2:$B$9,2,FALSE))</f>
        <v>Hardware</v>
      </c>
      <c r="AL1484" s="14" t="str">
        <f t="shared" si="215"/>
        <v>Nein</v>
      </c>
      <c r="AM1484" s="14" t="str">
        <f t="shared" si="211"/>
        <v>Positiv</v>
      </c>
    </row>
    <row r="1485" spans="1:39" ht="17.25" customHeight="1" x14ac:dyDescent="0.35">
      <c r="A1485" s="17">
        <v>14572736</v>
      </c>
      <c r="B1485" s="2" t="s">
        <v>1517</v>
      </c>
      <c r="C1485" s="1">
        <v>2025001</v>
      </c>
      <c r="D1485" s="1">
        <v>2000422</v>
      </c>
      <c r="E1485" s="2" t="s">
        <v>34</v>
      </c>
      <c r="F1485" s="2" t="s">
        <v>182</v>
      </c>
      <c r="G1485" s="2" t="s">
        <v>66</v>
      </c>
      <c r="H1485" s="2" t="s">
        <v>925</v>
      </c>
      <c r="I1485" s="2" t="s">
        <v>926</v>
      </c>
      <c r="J1485" s="2" t="s">
        <v>103</v>
      </c>
      <c r="K1485" s="2" t="s">
        <v>28</v>
      </c>
      <c r="L1485" s="2" t="s">
        <v>1101</v>
      </c>
      <c r="M1485" s="2" t="s">
        <v>1102</v>
      </c>
      <c r="N1485" s="2" t="s">
        <v>457</v>
      </c>
      <c r="O1485" s="3">
        <v>2</v>
      </c>
      <c r="P1485" s="3">
        <v>795</v>
      </c>
      <c r="Q1485" s="3">
        <v>835</v>
      </c>
      <c r="R1485" s="3">
        <v>1670</v>
      </c>
      <c r="S1485" s="3">
        <v>40</v>
      </c>
      <c r="T1485" s="3">
        <v>80</v>
      </c>
      <c r="U1485" s="3">
        <v>4.79</v>
      </c>
      <c r="V1485" s="2" t="s">
        <v>927</v>
      </c>
      <c r="W1485" s="2" t="s">
        <v>928</v>
      </c>
      <c r="X1485" s="2" t="s">
        <v>44</v>
      </c>
      <c r="Y1485" s="19" t="str">
        <f>VLOOKUP(G1485,'Verweis Kd-Gruppe'!$A$2:$B$8,2,FALSE)</f>
        <v>EXP</v>
      </c>
      <c r="Z1485" s="19" t="str">
        <f>VLOOKUP(J1485,'Verweis Art-Gruppe'!$A$2:$B$15,2,FALSE)</f>
        <v>Geräte</v>
      </c>
      <c r="AA1485" s="19" t="str">
        <f>VLOOKUP(W1485,'Verweis Vertreter'!$A$2:$B$24,2,FALSE)</f>
        <v>Ximena Morales</v>
      </c>
      <c r="AB1485" s="12">
        <f t="shared" si="207"/>
        <v>2</v>
      </c>
      <c r="AC1485" s="12">
        <f t="shared" si="212"/>
        <v>795</v>
      </c>
      <c r="AD1485" s="12">
        <f t="shared" si="213"/>
        <v>835</v>
      </c>
      <c r="AE1485" s="12">
        <f t="shared" si="208"/>
        <v>1670</v>
      </c>
      <c r="AF1485" s="12">
        <f t="shared" si="209"/>
        <v>40</v>
      </c>
      <c r="AG1485" s="12">
        <f t="shared" si="210"/>
        <v>80</v>
      </c>
      <c r="AH1485" s="9">
        <f t="shared" si="214"/>
        <v>4.790419161676647E-2</v>
      </c>
      <c r="AI1485" s="14">
        <f>VLOOKUP(E1485,'Verweis Faktor'!$A:$B,2,FALSE)</f>
        <v>1</v>
      </c>
      <c r="AJ1485" s="14"/>
      <c r="AK1485" s="14" t="str">
        <f>IF(AL1485="Ja","Versandkosten",VLOOKUP(E1485,'Verweis Belegart'!$A$2:$B$9,2,FALSE))</f>
        <v>Hardware</v>
      </c>
      <c r="AL1485" s="14" t="str">
        <f t="shared" si="215"/>
        <v>Nein</v>
      </c>
      <c r="AM1485" s="14" t="str">
        <f t="shared" si="211"/>
        <v>Positiv</v>
      </c>
    </row>
    <row r="1486" spans="1:39" ht="17.25" customHeight="1" x14ac:dyDescent="0.35">
      <c r="A1486" s="17">
        <v>14572736</v>
      </c>
      <c r="B1486" s="2" t="s">
        <v>1517</v>
      </c>
      <c r="C1486" s="1">
        <v>2025001</v>
      </c>
      <c r="D1486" s="1">
        <v>2000422</v>
      </c>
      <c r="E1486" s="2" t="s">
        <v>34</v>
      </c>
      <c r="F1486" s="2" t="s">
        <v>182</v>
      </c>
      <c r="G1486" s="2" t="s">
        <v>66</v>
      </c>
      <c r="H1486" s="2" t="s">
        <v>925</v>
      </c>
      <c r="I1486" s="2" t="s">
        <v>926</v>
      </c>
      <c r="J1486" s="2" t="s">
        <v>103</v>
      </c>
      <c r="K1486" s="2" t="s">
        <v>45</v>
      </c>
      <c r="L1486" s="2" t="s">
        <v>444</v>
      </c>
      <c r="M1486" s="2" t="s">
        <v>445</v>
      </c>
      <c r="N1486" s="2" t="s">
        <v>347</v>
      </c>
      <c r="O1486" s="3">
        <v>1</v>
      </c>
      <c r="P1486" s="3">
        <v>759.58330000000001</v>
      </c>
      <c r="Q1486" s="3">
        <v>769</v>
      </c>
      <c r="R1486" s="3">
        <v>769</v>
      </c>
      <c r="S1486" s="3">
        <v>9.4167000000000005</v>
      </c>
      <c r="T1486" s="3">
        <v>9.42</v>
      </c>
      <c r="U1486" s="3">
        <v>1.22</v>
      </c>
      <c r="V1486" s="2" t="s">
        <v>927</v>
      </c>
      <c r="W1486" s="2" t="s">
        <v>928</v>
      </c>
      <c r="X1486" s="2" t="s">
        <v>44</v>
      </c>
      <c r="Y1486" s="19" t="str">
        <f>VLOOKUP(G1486,'Verweis Kd-Gruppe'!$A$2:$B$8,2,FALSE)</f>
        <v>EXP</v>
      </c>
      <c r="Z1486" s="19" t="str">
        <f>VLOOKUP(J1486,'Verweis Art-Gruppe'!$A$2:$B$15,2,FALSE)</f>
        <v>Geräte</v>
      </c>
      <c r="AA1486" s="19" t="str">
        <f>VLOOKUP(W1486,'Verweis Vertreter'!$A$2:$B$24,2,FALSE)</f>
        <v>Ximena Morales</v>
      </c>
      <c r="AB1486" s="12">
        <f t="shared" si="207"/>
        <v>1</v>
      </c>
      <c r="AC1486" s="12">
        <f t="shared" si="212"/>
        <v>759.58330000000001</v>
      </c>
      <c r="AD1486" s="12">
        <f t="shared" si="213"/>
        <v>769</v>
      </c>
      <c r="AE1486" s="12">
        <f t="shared" si="208"/>
        <v>769</v>
      </c>
      <c r="AF1486" s="12">
        <f t="shared" si="209"/>
        <v>9.4167000000000005</v>
      </c>
      <c r="AG1486" s="12">
        <f t="shared" si="210"/>
        <v>9.42</v>
      </c>
      <c r="AH1486" s="9">
        <f t="shared" si="214"/>
        <v>1.2249674902470741E-2</v>
      </c>
      <c r="AI1486" s="14">
        <f>VLOOKUP(E1486,'Verweis Faktor'!$A:$B,2,FALSE)</f>
        <v>1</v>
      </c>
      <c r="AJ1486" s="14"/>
      <c r="AK1486" s="14" t="str">
        <f>IF(AL1486="Ja","Versandkosten",VLOOKUP(E1486,'Verweis Belegart'!$A$2:$B$9,2,FALSE))</f>
        <v>Hardware</v>
      </c>
      <c r="AL1486" s="14" t="str">
        <f t="shared" si="215"/>
        <v>Nein</v>
      </c>
      <c r="AM1486" s="14" t="str">
        <f t="shared" si="211"/>
        <v>Positiv</v>
      </c>
    </row>
    <row r="1487" spans="1:39" ht="17.25" customHeight="1" x14ac:dyDescent="0.35">
      <c r="A1487" s="17">
        <v>14572736</v>
      </c>
      <c r="B1487" s="2" t="s">
        <v>1517</v>
      </c>
      <c r="C1487" s="1">
        <v>2025001</v>
      </c>
      <c r="D1487" s="1">
        <v>2000422</v>
      </c>
      <c r="E1487" s="2" t="s">
        <v>34</v>
      </c>
      <c r="F1487" s="2" t="s">
        <v>182</v>
      </c>
      <c r="G1487" s="2" t="s">
        <v>66</v>
      </c>
      <c r="H1487" s="2" t="s">
        <v>925</v>
      </c>
      <c r="I1487" s="2" t="s">
        <v>926</v>
      </c>
      <c r="J1487" s="2" t="s">
        <v>103</v>
      </c>
      <c r="K1487" s="2" t="s">
        <v>49</v>
      </c>
      <c r="L1487" s="2" t="s">
        <v>929</v>
      </c>
      <c r="M1487" s="2" t="s">
        <v>930</v>
      </c>
      <c r="N1487" s="2" t="s">
        <v>931</v>
      </c>
      <c r="O1487" s="3">
        <v>2</v>
      </c>
      <c r="P1487" s="3">
        <v>1030</v>
      </c>
      <c r="Q1487" s="3">
        <v>1119</v>
      </c>
      <c r="R1487" s="3">
        <v>2238</v>
      </c>
      <c r="S1487" s="3">
        <v>89</v>
      </c>
      <c r="T1487" s="3">
        <v>178</v>
      </c>
      <c r="U1487" s="3">
        <v>7.95</v>
      </c>
      <c r="V1487" s="2" t="s">
        <v>927</v>
      </c>
      <c r="W1487" s="2" t="s">
        <v>928</v>
      </c>
      <c r="X1487" s="2" t="s">
        <v>44</v>
      </c>
      <c r="Y1487" s="19" t="str">
        <f>VLOOKUP(G1487,'Verweis Kd-Gruppe'!$A$2:$B$8,2,FALSE)</f>
        <v>EXP</v>
      </c>
      <c r="Z1487" s="19" t="str">
        <f>VLOOKUP(J1487,'Verweis Art-Gruppe'!$A$2:$B$15,2,FALSE)</f>
        <v>Geräte</v>
      </c>
      <c r="AA1487" s="19" t="str">
        <f>VLOOKUP(W1487,'Verweis Vertreter'!$A$2:$B$24,2,FALSE)</f>
        <v>Ximena Morales</v>
      </c>
      <c r="AB1487" s="12">
        <f t="shared" si="207"/>
        <v>2</v>
      </c>
      <c r="AC1487" s="12">
        <f t="shared" si="212"/>
        <v>1030</v>
      </c>
      <c r="AD1487" s="12">
        <f t="shared" si="213"/>
        <v>1119</v>
      </c>
      <c r="AE1487" s="12">
        <f t="shared" si="208"/>
        <v>2238</v>
      </c>
      <c r="AF1487" s="12">
        <f t="shared" si="209"/>
        <v>89</v>
      </c>
      <c r="AG1487" s="12">
        <f t="shared" si="210"/>
        <v>178</v>
      </c>
      <c r="AH1487" s="9">
        <f t="shared" si="214"/>
        <v>7.9535299374441468E-2</v>
      </c>
      <c r="AI1487" s="14">
        <f>VLOOKUP(E1487,'Verweis Faktor'!$A:$B,2,FALSE)</f>
        <v>1</v>
      </c>
      <c r="AJ1487" s="14"/>
      <c r="AK1487" s="14" t="str">
        <f>IF(AL1487="Ja","Versandkosten",VLOOKUP(E1487,'Verweis Belegart'!$A$2:$B$9,2,FALSE))</f>
        <v>Hardware</v>
      </c>
      <c r="AL1487" s="14" t="str">
        <f t="shared" si="215"/>
        <v>Nein</v>
      </c>
      <c r="AM1487" s="14" t="str">
        <f t="shared" si="211"/>
        <v>Positiv</v>
      </c>
    </row>
    <row r="1488" spans="1:39" ht="17.25" customHeight="1" x14ac:dyDescent="0.35">
      <c r="A1488" s="17">
        <v>14572736</v>
      </c>
      <c r="B1488" s="2" t="s">
        <v>1517</v>
      </c>
      <c r="C1488" s="1">
        <v>2025001</v>
      </c>
      <c r="D1488" s="1">
        <v>2000422</v>
      </c>
      <c r="E1488" s="2" t="s">
        <v>34</v>
      </c>
      <c r="F1488" s="2" t="s">
        <v>182</v>
      </c>
      <c r="G1488" s="2" t="s">
        <v>66</v>
      </c>
      <c r="H1488" s="2" t="s">
        <v>925</v>
      </c>
      <c r="I1488" s="2" t="s">
        <v>926</v>
      </c>
      <c r="J1488" s="2" t="s">
        <v>103</v>
      </c>
      <c r="K1488" s="2" t="s">
        <v>79</v>
      </c>
      <c r="L1488" s="2" t="s">
        <v>1094</v>
      </c>
      <c r="M1488" s="2" t="s">
        <v>1095</v>
      </c>
      <c r="N1488" s="2" t="s">
        <v>1096</v>
      </c>
      <c r="O1488" s="3">
        <v>7</v>
      </c>
      <c r="P1488" s="3">
        <v>301.49349999999998</v>
      </c>
      <c r="Q1488" s="3">
        <v>313</v>
      </c>
      <c r="R1488" s="3">
        <v>2191</v>
      </c>
      <c r="S1488" s="3">
        <v>11.506500000000001</v>
      </c>
      <c r="T1488" s="3">
        <v>80.55</v>
      </c>
      <c r="U1488" s="3">
        <v>3.67</v>
      </c>
      <c r="V1488" s="2" t="s">
        <v>927</v>
      </c>
      <c r="W1488" s="2" t="s">
        <v>928</v>
      </c>
      <c r="X1488" s="2" t="s">
        <v>44</v>
      </c>
      <c r="Y1488" s="19" t="str">
        <f>VLOOKUP(G1488,'Verweis Kd-Gruppe'!$A$2:$B$8,2,FALSE)</f>
        <v>EXP</v>
      </c>
      <c r="Z1488" s="19" t="str">
        <f>VLOOKUP(J1488,'Verweis Art-Gruppe'!$A$2:$B$15,2,FALSE)</f>
        <v>Geräte</v>
      </c>
      <c r="AA1488" s="19" t="str">
        <f>VLOOKUP(W1488,'Verweis Vertreter'!$A$2:$B$24,2,FALSE)</f>
        <v>Ximena Morales</v>
      </c>
      <c r="AB1488" s="12">
        <f t="shared" si="207"/>
        <v>7</v>
      </c>
      <c r="AC1488" s="12">
        <f t="shared" si="212"/>
        <v>301.49349999999998</v>
      </c>
      <c r="AD1488" s="12">
        <f t="shared" si="213"/>
        <v>313</v>
      </c>
      <c r="AE1488" s="12">
        <f t="shared" si="208"/>
        <v>2191</v>
      </c>
      <c r="AF1488" s="12">
        <f t="shared" si="209"/>
        <v>11.506500000000001</v>
      </c>
      <c r="AG1488" s="12">
        <f t="shared" si="210"/>
        <v>80.55</v>
      </c>
      <c r="AH1488" s="9">
        <f t="shared" si="214"/>
        <v>3.6764034687357366E-2</v>
      </c>
      <c r="AI1488" s="14">
        <f>VLOOKUP(E1488,'Verweis Faktor'!$A:$B,2,FALSE)</f>
        <v>1</v>
      </c>
      <c r="AJ1488" s="14"/>
      <c r="AK1488" s="14" t="str">
        <f>IF(AL1488="Ja","Versandkosten",VLOOKUP(E1488,'Verweis Belegart'!$A$2:$B$9,2,FALSE))</f>
        <v>Hardware</v>
      </c>
      <c r="AL1488" s="14" t="str">
        <f t="shared" si="215"/>
        <v>Nein</v>
      </c>
      <c r="AM1488" s="14" t="str">
        <f t="shared" si="211"/>
        <v>Positiv</v>
      </c>
    </row>
    <row r="1489" spans="1:39" ht="17.25" customHeight="1" x14ac:dyDescent="0.35">
      <c r="A1489" s="17">
        <v>14572736</v>
      </c>
      <c r="B1489" s="2" t="s">
        <v>1517</v>
      </c>
      <c r="C1489" s="1">
        <v>2025001</v>
      </c>
      <c r="D1489" s="1">
        <v>2000422</v>
      </c>
      <c r="E1489" s="2" t="s">
        <v>34</v>
      </c>
      <c r="F1489" s="2" t="s">
        <v>182</v>
      </c>
      <c r="G1489" s="2" t="s">
        <v>66</v>
      </c>
      <c r="H1489" s="2" t="s">
        <v>925</v>
      </c>
      <c r="I1489" s="2" t="s">
        <v>926</v>
      </c>
      <c r="J1489" s="2" t="s">
        <v>103</v>
      </c>
      <c r="K1489" s="2" t="s">
        <v>83</v>
      </c>
      <c r="L1489" s="2" t="s">
        <v>653</v>
      </c>
      <c r="M1489" s="2" t="s">
        <v>654</v>
      </c>
      <c r="N1489" s="2" t="s">
        <v>655</v>
      </c>
      <c r="O1489" s="3">
        <v>4</v>
      </c>
      <c r="P1489" s="3">
        <v>246</v>
      </c>
      <c r="Q1489" s="3">
        <v>262</v>
      </c>
      <c r="R1489" s="3">
        <v>1048</v>
      </c>
      <c r="S1489" s="3">
        <v>16</v>
      </c>
      <c r="T1489" s="3">
        <v>64</v>
      </c>
      <c r="U1489" s="3">
        <v>6.1</v>
      </c>
      <c r="V1489" s="2" t="s">
        <v>927</v>
      </c>
      <c r="W1489" s="2" t="s">
        <v>928</v>
      </c>
      <c r="X1489" s="2" t="s">
        <v>44</v>
      </c>
      <c r="Y1489" s="19" t="str">
        <f>VLOOKUP(G1489,'Verweis Kd-Gruppe'!$A$2:$B$8,2,FALSE)</f>
        <v>EXP</v>
      </c>
      <c r="Z1489" s="19" t="str">
        <f>VLOOKUP(J1489,'Verweis Art-Gruppe'!$A$2:$B$15,2,FALSE)</f>
        <v>Geräte</v>
      </c>
      <c r="AA1489" s="19" t="str">
        <f>VLOOKUP(W1489,'Verweis Vertreter'!$A$2:$B$24,2,FALSE)</f>
        <v>Ximena Morales</v>
      </c>
      <c r="AB1489" s="12">
        <f t="shared" si="207"/>
        <v>4</v>
      </c>
      <c r="AC1489" s="12">
        <f t="shared" si="212"/>
        <v>246</v>
      </c>
      <c r="AD1489" s="12">
        <f t="shared" si="213"/>
        <v>262</v>
      </c>
      <c r="AE1489" s="12">
        <f t="shared" si="208"/>
        <v>1048</v>
      </c>
      <c r="AF1489" s="12">
        <f t="shared" si="209"/>
        <v>16</v>
      </c>
      <c r="AG1489" s="12">
        <f t="shared" si="210"/>
        <v>64</v>
      </c>
      <c r="AH1489" s="9">
        <f t="shared" si="214"/>
        <v>6.1068702290076333E-2</v>
      </c>
      <c r="AI1489" s="14">
        <f>VLOOKUP(E1489,'Verweis Faktor'!$A:$B,2,FALSE)</f>
        <v>1</v>
      </c>
      <c r="AJ1489" s="14"/>
      <c r="AK1489" s="14" t="str">
        <f>IF(AL1489="Ja","Versandkosten",VLOOKUP(E1489,'Verweis Belegart'!$A$2:$B$9,2,FALSE))</f>
        <v>Hardware</v>
      </c>
      <c r="AL1489" s="14" t="str">
        <f t="shared" si="215"/>
        <v>Nein</v>
      </c>
      <c r="AM1489" s="14" t="str">
        <f t="shared" si="211"/>
        <v>Positiv</v>
      </c>
    </row>
    <row r="1490" spans="1:39" ht="17.25" customHeight="1" x14ac:dyDescent="0.35">
      <c r="A1490" s="17">
        <v>14572736</v>
      </c>
      <c r="B1490" s="2" t="s">
        <v>1517</v>
      </c>
      <c r="C1490" s="1">
        <v>2025001</v>
      </c>
      <c r="D1490" s="1">
        <v>2000422</v>
      </c>
      <c r="E1490" s="2" t="s">
        <v>34</v>
      </c>
      <c r="F1490" s="2" t="s">
        <v>182</v>
      </c>
      <c r="G1490" s="2" t="s">
        <v>66</v>
      </c>
      <c r="H1490" s="2" t="s">
        <v>925</v>
      </c>
      <c r="I1490" s="2" t="s">
        <v>926</v>
      </c>
      <c r="J1490" s="2" t="s">
        <v>304</v>
      </c>
      <c r="K1490" s="2" t="s">
        <v>87</v>
      </c>
      <c r="L1490" s="2" t="s">
        <v>392</v>
      </c>
      <c r="M1490" s="2" t="s">
        <v>393</v>
      </c>
      <c r="N1490" s="2" t="s">
        <v>394</v>
      </c>
      <c r="O1490" s="3">
        <v>3</v>
      </c>
      <c r="P1490" s="3">
        <v>94.136499999999998</v>
      </c>
      <c r="Q1490" s="3">
        <v>103</v>
      </c>
      <c r="R1490" s="3">
        <v>309</v>
      </c>
      <c r="S1490" s="3">
        <v>8.8635000000000002</v>
      </c>
      <c r="T1490" s="3">
        <v>26.59</v>
      </c>
      <c r="U1490" s="3">
        <v>8.6</v>
      </c>
      <c r="V1490" s="2" t="s">
        <v>927</v>
      </c>
      <c r="W1490" s="2" t="s">
        <v>928</v>
      </c>
      <c r="X1490" s="2" t="s">
        <v>44</v>
      </c>
      <c r="Y1490" s="19" t="str">
        <f>VLOOKUP(G1490,'Verweis Kd-Gruppe'!$A$2:$B$8,2,FALSE)</f>
        <v>EXP</v>
      </c>
      <c r="Z1490" s="19" t="str">
        <f>VLOOKUP(J1490,'Verweis Art-Gruppe'!$A$2:$B$15,2,FALSE)</f>
        <v>Zubehör</v>
      </c>
      <c r="AA1490" s="19" t="str">
        <f>VLOOKUP(W1490,'Verweis Vertreter'!$A$2:$B$24,2,FALSE)</f>
        <v>Ximena Morales</v>
      </c>
      <c r="AB1490" s="12">
        <f t="shared" si="207"/>
        <v>3</v>
      </c>
      <c r="AC1490" s="12">
        <f t="shared" si="212"/>
        <v>94.136499999999998</v>
      </c>
      <c r="AD1490" s="12">
        <f t="shared" si="213"/>
        <v>103</v>
      </c>
      <c r="AE1490" s="12">
        <f t="shared" si="208"/>
        <v>309</v>
      </c>
      <c r="AF1490" s="12">
        <f t="shared" si="209"/>
        <v>8.8635000000000002</v>
      </c>
      <c r="AG1490" s="12">
        <f t="shared" si="210"/>
        <v>26.59</v>
      </c>
      <c r="AH1490" s="9">
        <f t="shared" si="214"/>
        <v>8.6051779935275075E-2</v>
      </c>
      <c r="AI1490" s="14">
        <f>VLOOKUP(E1490,'Verweis Faktor'!$A:$B,2,FALSE)</f>
        <v>1</v>
      </c>
      <c r="AJ1490" s="14"/>
      <c r="AK1490" s="14" t="str">
        <f>IF(AL1490="Ja","Versandkosten",VLOOKUP(E1490,'Verweis Belegart'!$A$2:$B$9,2,FALSE))</f>
        <v>Hardware</v>
      </c>
      <c r="AL1490" s="14" t="str">
        <f t="shared" si="215"/>
        <v>Nein</v>
      </c>
      <c r="AM1490" s="14" t="str">
        <f t="shared" si="211"/>
        <v>Positiv</v>
      </c>
    </row>
    <row r="1491" spans="1:39" ht="17.25" customHeight="1" x14ac:dyDescent="0.35">
      <c r="A1491" s="17">
        <v>14572736</v>
      </c>
      <c r="B1491" s="2" t="s">
        <v>1517</v>
      </c>
      <c r="C1491" s="1">
        <v>2025001</v>
      </c>
      <c r="D1491" s="1">
        <v>2000422</v>
      </c>
      <c r="E1491" s="2" t="s">
        <v>34</v>
      </c>
      <c r="F1491" s="2" t="s">
        <v>182</v>
      </c>
      <c r="G1491" s="2" t="s">
        <v>66</v>
      </c>
      <c r="H1491" s="2" t="s">
        <v>925</v>
      </c>
      <c r="I1491" s="2" t="s">
        <v>926</v>
      </c>
      <c r="J1491" s="2" t="s">
        <v>103</v>
      </c>
      <c r="K1491" s="2" t="s">
        <v>91</v>
      </c>
      <c r="L1491" s="2" t="s">
        <v>1551</v>
      </c>
      <c r="M1491" s="2" t="s">
        <v>1552</v>
      </c>
      <c r="N1491" s="2" t="s">
        <v>1553</v>
      </c>
      <c r="O1491" s="3">
        <v>3</v>
      </c>
      <c r="P1491" s="3">
        <v>229</v>
      </c>
      <c r="Q1491" s="3">
        <v>230</v>
      </c>
      <c r="R1491" s="3">
        <v>690</v>
      </c>
      <c r="S1491" s="3">
        <v>1</v>
      </c>
      <c r="T1491" s="3">
        <v>3</v>
      </c>
      <c r="U1491" s="3">
        <v>0.43</v>
      </c>
      <c r="V1491" s="2" t="s">
        <v>927</v>
      </c>
      <c r="W1491" s="2" t="s">
        <v>928</v>
      </c>
      <c r="X1491" s="2" t="s">
        <v>44</v>
      </c>
      <c r="Y1491" s="19" t="str">
        <f>VLOOKUP(G1491,'Verweis Kd-Gruppe'!$A$2:$B$8,2,FALSE)</f>
        <v>EXP</v>
      </c>
      <c r="Z1491" s="19" t="str">
        <f>VLOOKUP(J1491,'Verweis Art-Gruppe'!$A$2:$B$15,2,FALSE)</f>
        <v>Geräte</v>
      </c>
      <c r="AA1491" s="19" t="str">
        <f>VLOOKUP(W1491,'Verweis Vertreter'!$A$2:$B$24,2,FALSE)</f>
        <v>Ximena Morales</v>
      </c>
      <c r="AB1491" s="12">
        <f t="shared" si="207"/>
        <v>3</v>
      </c>
      <c r="AC1491" s="12">
        <f t="shared" si="212"/>
        <v>229</v>
      </c>
      <c r="AD1491" s="12">
        <f t="shared" si="213"/>
        <v>230</v>
      </c>
      <c r="AE1491" s="12">
        <f t="shared" si="208"/>
        <v>690</v>
      </c>
      <c r="AF1491" s="12">
        <f t="shared" si="209"/>
        <v>1</v>
      </c>
      <c r="AG1491" s="12">
        <f t="shared" si="210"/>
        <v>3</v>
      </c>
      <c r="AH1491" s="9">
        <f t="shared" si="214"/>
        <v>4.3478260869565218E-3</v>
      </c>
      <c r="AI1491" s="14">
        <f>VLOOKUP(E1491,'Verweis Faktor'!$A:$B,2,FALSE)</f>
        <v>1</v>
      </c>
      <c r="AJ1491" s="14"/>
      <c r="AK1491" s="14" t="str">
        <f>IF(AL1491="Ja","Versandkosten",VLOOKUP(E1491,'Verweis Belegart'!$A$2:$B$9,2,FALSE))</f>
        <v>Hardware</v>
      </c>
      <c r="AL1491" s="14" t="str">
        <f t="shared" si="215"/>
        <v>Nein</v>
      </c>
      <c r="AM1491" s="14" t="str">
        <f t="shared" si="211"/>
        <v>Positiv</v>
      </c>
    </row>
    <row r="1492" spans="1:39" ht="17.25" customHeight="1" x14ac:dyDescent="0.35">
      <c r="A1492" s="17">
        <v>14572736</v>
      </c>
      <c r="B1492" s="2" t="s">
        <v>1517</v>
      </c>
      <c r="C1492" s="1">
        <v>2025001</v>
      </c>
      <c r="D1492" s="1">
        <v>2000422</v>
      </c>
      <c r="E1492" s="2" t="s">
        <v>34</v>
      </c>
      <c r="F1492" s="2" t="s">
        <v>182</v>
      </c>
      <c r="G1492" s="2" t="s">
        <v>66</v>
      </c>
      <c r="H1492" s="2" t="s">
        <v>925</v>
      </c>
      <c r="I1492" s="2" t="s">
        <v>926</v>
      </c>
      <c r="J1492" s="2" t="s">
        <v>103</v>
      </c>
      <c r="K1492" s="2" t="s">
        <v>95</v>
      </c>
      <c r="L1492" s="2" t="s">
        <v>339</v>
      </c>
      <c r="M1492" s="2" t="s">
        <v>340</v>
      </c>
      <c r="N1492" s="2" t="s">
        <v>341</v>
      </c>
      <c r="O1492" s="3">
        <v>3</v>
      </c>
      <c r="P1492" s="3">
        <v>304.62150000000003</v>
      </c>
      <c r="Q1492" s="3">
        <v>314</v>
      </c>
      <c r="R1492" s="3">
        <v>942</v>
      </c>
      <c r="S1492" s="3">
        <v>9.3785000000000007</v>
      </c>
      <c r="T1492" s="3">
        <v>28.14</v>
      </c>
      <c r="U1492" s="3">
        <v>2.98</v>
      </c>
      <c r="V1492" s="2" t="s">
        <v>927</v>
      </c>
      <c r="W1492" s="2" t="s">
        <v>928</v>
      </c>
      <c r="X1492" s="2" t="s">
        <v>44</v>
      </c>
      <c r="Y1492" s="19" t="str">
        <f>VLOOKUP(G1492,'Verweis Kd-Gruppe'!$A$2:$B$8,2,FALSE)</f>
        <v>EXP</v>
      </c>
      <c r="Z1492" s="19" t="str">
        <f>VLOOKUP(J1492,'Verweis Art-Gruppe'!$A$2:$B$15,2,FALSE)</f>
        <v>Geräte</v>
      </c>
      <c r="AA1492" s="19" t="str">
        <f>VLOOKUP(W1492,'Verweis Vertreter'!$A$2:$B$24,2,FALSE)</f>
        <v>Ximena Morales</v>
      </c>
      <c r="AB1492" s="12">
        <f t="shared" si="207"/>
        <v>3</v>
      </c>
      <c r="AC1492" s="12">
        <f t="shared" si="212"/>
        <v>304.62150000000003</v>
      </c>
      <c r="AD1492" s="12">
        <f t="shared" si="213"/>
        <v>314</v>
      </c>
      <c r="AE1492" s="12">
        <f t="shared" si="208"/>
        <v>942</v>
      </c>
      <c r="AF1492" s="12">
        <f t="shared" si="209"/>
        <v>9.3785000000000007</v>
      </c>
      <c r="AG1492" s="12">
        <f t="shared" si="210"/>
        <v>28.14</v>
      </c>
      <c r="AH1492" s="9">
        <f t="shared" si="214"/>
        <v>2.9872611464968155E-2</v>
      </c>
      <c r="AI1492" s="14">
        <f>VLOOKUP(E1492,'Verweis Faktor'!$A:$B,2,FALSE)</f>
        <v>1</v>
      </c>
      <c r="AJ1492" s="14"/>
      <c r="AK1492" s="14" t="str">
        <f>IF(AL1492="Ja","Versandkosten",VLOOKUP(E1492,'Verweis Belegart'!$A$2:$B$9,2,FALSE))</f>
        <v>Hardware</v>
      </c>
      <c r="AL1492" s="14" t="str">
        <f t="shared" si="215"/>
        <v>Nein</v>
      </c>
      <c r="AM1492" s="14" t="str">
        <f t="shared" si="211"/>
        <v>Positiv</v>
      </c>
    </row>
    <row r="1493" spans="1:39" ht="17.25" customHeight="1" x14ac:dyDescent="0.35">
      <c r="A1493" s="17">
        <v>14572736</v>
      </c>
      <c r="B1493" s="2" t="s">
        <v>1517</v>
      </c>
      <c r="C1493" s="1">
        <v>2025001</v>
      </c>
      <c r="D1493" s="1">
        <v>2000422</v>
      </c>
      <c r="E1493" s="2" t="s">
        <v>34</v>
      </c>
      <c r="F1493" s="2" t="s">
        <v>182</v>
      </c>
      <c r="G1493" s="2" t="s">
        <v>66</v>
      </c>
      <c r="H1493" s="2" t="s">
        <v>925</v>
      </c>
      <c r="I1493" s="2" t="s">
        <v>926</v>
      </c>
      <c r="J1493" s="2" t="s">
        <v>103</v>
      </c>
      <c r="K1493" s="2" t="s">
        <v>99</v>
      </c>
      <c r="L1493" s="2" t="s">
        <v>410</v>
      </c>
      <c r="M1493" s="2" t="s">
        <v>411</v>
      </c>
      <c r="N1493" s="2" t="s">
        <v>412</v>
      </c>
      <c r="O1493" s="3">
        <v>3</v>
      </c>
      <c r="P1493" s="3">
        <v>219.0067</v>
      </c>
      <c r="Q1493" s="3">
        <v>253</v>
      </c>
      <c r="R1493" s="3">
        <v>759</v>
      </c>
      <c r="S1493" s="3">
        <v>33.993299999999998</v>
      </c>
      <c r="T1493" s="3">
        <v>101.98</v>
      </c>
      <c r="U1493" s="3">
        <v>13.43</v>
      </c>
      <c r="V1493" s="2" t="s">
        <v>927</v>
      </c>
      <c r="W1493" s="2" t="s">
        <v>928</v>
      </c>
      <c r="X1493" s="2" t="s">
        <v>44</v>
      </c>
      <c r="Y1493" s="19" t="str">
        <f>VLOOKUP(G1493,'Verweis Kd-Gruppe'!$A$2:$B$8,2,FALSE)</f>
        <v>EXP</v>
      </c>
      <c r="Z1493" s="19" t="str">
        <f>VLOOKUP(J1493,'Verweis Art-Gruppe'!$A$2:$B$15,2,FALSE)</f>
        <v>Geräte</v>
      </c>
      <c r="AA1493" s="19" t="str">
        <f>VLOOKUP(W1493,'Verweis Vertreter'!$A$2:$B$24,2,FALSE)</f>
        <v>Ximena Morales</v>
      </c>
      <c r="AB1493" s="12">
        <f t="shared" si="207"/>
        <v>3</v>
      </c>
      <c r="AC1493" s="12">
        <f t="shared" si="212"/>
        <v>219.0067</v>
      </c>
      <c r="AD1493" s="12">
        <f t="shared" si="213"/>
        <v>253</v>
      </c>
      <c r="AE1493" s="12">
        <f t="shared" si="208"/>
        <v>759</v>
      </c>
      <c r="AF1493" s="12">
        <f t="shared" si="209"/>
        <v>33.993299999999998</v>
      </c>
      <c r="AG1493" s="12">
        <f t="shared" si="210"/>
        <v>101.98</v>
      </c>
      <c r="AH1493" s="9">
        <f t="shared" si="214"/>
        <v>0.13436100131752307</v>
      </c>
      <c r="AI1493" s="14">
        <f>VLOOKUP(E1493,'Verweis Faktor'!$A:$B,2,FALSE)</f>
        <v>1</v>
      </c>
      <c r="AJ1493" s="14"/>
      <c r="AK1493" s="14" t="str">
        <f>IF(AL1493="Ja","Versandkosten",VLOOKUP(E1493,'Verweis Belegart'!$A$2:$B$9,2,FALSE))</f>
        <v>Hardware</v>
      </c>
      <c r="AL1493" s="14" t="str">
        <f t="shared" si="215"/>
        <v>Nein</v>
      </c>
      <c r="AM1493" s="14" t="str">
        <f t="shared" si="211"/>
        <v>Positiv</v>
      </c>
    </row>
    <row r="1494" spans="1:39" ht="17.25"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103</v>
      </c>
      <c r="L1494" s="2" t="s">
        <v>908</v>
      </c>
      <c r="M1494" s="2" t="s">
        <v>909</v>
      </c>
      <c r="N1494" s="2" t="s">
        <v>910</v>
      </c>
      <c r="O1494" s="3">
        <v>3</v>
      </c>
      <c r="P1494" s="3">
        <v>149</v>
      </c>
      <c r="Q1494" s="3">
        <v>157</v>
      </c>
      <c r="R1494" s="3">
        <v>471</v>
      </c>
      <c r="S1494" s="3">
        <v>8</v>
      </c>
      <c r="T1494" s="3">
        <v>24</v>
      </c>
      <c r="U1494" s="3">
        <v>5.09</v>
      </c>
      <c r="V1494" s="2" t="s">
        <v>927</v>
      </c>
      <c r="W1494" s="2" t="s">
        <v>928</v>
      </c>
      <c r="X1494" s="2" t="s">
        <v>44</v>
      </c>
      <c r="Y1494" s="19" t="str">
        <f>VLOOKUP(G1494,'Verweis Kd-Gruppe'!$A$2:$B$8,2,FALSE)</f>
        <v>EXP</v>
      </c>
      <c r="Z1494" s="19" t="str">
        <f>VLOOKUP(J1494,'Verweis Art-Gruppe'!$A$2:$B$15,2,FALSE)</f>
        <v>Geräte</v>
      </c>
      <c r="AA1494" s="19" t="str">
        <f>VLOOKUP(W1494,'Verweis Vertreter'!$A$2:$B$24,2,FALSE)</f>
        <v>Ximena Morales</v>
      </c>
      <c r="AB1494" s="12">
        <f t="shared" si="207"/>
        <v>3</v>
      </c>
      <c r="AC1494" s="12">
        <f t="shared" si="212"/>
        <v>149</v>
      </c>
      <c r="AD1494" s="12">
        <f t="shared" si="213"/>
        <v>157</v>
      </c>
      <c r="AE1494" s="12">
        <f t="shared" si="208"/>
        <v>471</v>
      </c>
      <c r="AF1494" s="12">
        <f t="shared" si="209"/>
        <v>8</v>
      </c>
      <c r="AG1494" s="12">
        <f t="shared" si="210"/>
        <v>24</v>
      </c>
      <c r="AH1494" s="9">
        <f t="shared" si="214"/>
        <v>5.0955414012738856E-2</v>
      </c>
      <c r="AI1494" s="14">
        <f>VLOOKUP(E1494,'Verweis Faktor'!$A:$B,2,FALSE)</f>
        <v>1</v>
      </c>
      <c r="AJ1494" s="14"/>
      <c r="AK1494" s="14" t="str">
        <f>IF(AL1494="Ja","Versandkosten",VLOOKUP(E1494,'Verweis Belegart'!$A$2:$B$9,2,FALSE))</f>
        <v>Hardware</v>
      </c>
      <c r="AL1494" s="14" t="str">
        <f t="shared" si="215"/>
        <v>Nein</v>
      </c>
      <c r="AM1494" s="14" t="str">
        <f t="shared" si="211"/>
        <v>Positiv</v>
      </c>
    </row>
    <row r="1495" spans="1:39" ht="17.25" customHeight="1" x14ac:dyDescent="0.35">
      <c r="A1495" s="17">
        <v>14572736</v>
      </c>
      <c r="B1495" s="2" t="s">
        <v>1517</v>
      </c>
      <c r="C1495" s="1">
        <v>2025001</v>
      </c>
      <c r="D1495" s="1">
        <v>2000422</v>
      </c>
      <c r="E1495" s="2" t="s">
        <v>34</v>
      </c>
      <c r="F1495" s="2" t="s">
        <v>182</v>
      </c>
      <c r="G1495" s="2" t="s">
        <v>66</v>
      </c>
      <c r="H1495" s="2" t="s">
        <v>925</v>
      </c>
      <c r="I1495" s="2" t="s">
        <v>926</v>
      </c>
      <c r="J1495" s="2" t="s">
        <v>103</v>
      </c>
      <c r="K1495" s="2" t="s">
        <v>107</v>
      </c>
      <c r="L1495" s="2" t="s">
        <v>947</v>
      </c>
      <c r="M1495" s="2" t="s">
        <v>948</v>
      </c>
      <c r="N1495" s="2" t="s">
        <v>949</v>
      </c>
      <c r="O1495" s="3">
        <v>5</v>
      </c>
      <c r="P1495" s="3">
        <v>135</v>
      </c>
      <c r="Q1495" s="3">
        <v>143.5</v>
      </c>
      <c r="R1495" s="3">
        <v>717.5</v>
      </c>
      <c r="S1495" s="3">
        <v>8.5</v>
      </c>
      <c r="T1495" s="3">
        <v>42.5</v>
      </c>
      <c r="U1495" s="3">
        <v>5.92</v>
      </c>
      <c r="V1495" s="2" t="s">
        <v>927</v>
      </c>
      <c r="W1495" s="2" t="s">
        <v>928</v>
      </c>
      <c r="X1495" s="2" t="s">
        <v>44</v>
      </c>
      <c r="Y1495" s="19" t="str">
        <f>VLOOKUP(G1495,'Verweis Kd-Gruppe'!$A$2:$B$8,2,FALSE)</f>
        <v>EXP</v>
      </c>
      <c r="Z1495" s="19" t="str">
        <f>VLOOKUP(J1495,'Verweis Art-Gruppe'!$A$2:$B$15,2,FALSE)</f>
        <v>Geräte</v>
      </c>
      <c r="AA1495" s="19" t="str">
        <f>VLOOKUP(W1495,'Verweis Vertreter'!$A$2:$B$24,2,FALSE)</f>
        <v>Ximena Morales</v>
      </c>
      <c r="AB1495" s="12">
        <f t="shared" si="207"/>
        <v>5</v>
      </c>
      <c r="AC1495" s="12">
        <f t="shared" si="212"/>
        <v>135</v>
      </c>
      <c r="AD1495" s="12">
        <f t="shared" si="213"/>
        <v>143.5</v>
      </c>
      <c r="AE1495" s="12">
        <f t="shared" si="208"/>
        <v>717.5</v>
      </c>
      <c r="AF1495" s="12">
        <f t="shared" si="209"/>
        <v>8.5</v>
      </c>
      <c r="AG1495" s="12">
        <f t="shared" si="210"/>
        <v>42.5</v>
      </c>
      <c r="AH1495" s="9">
        <f t="shared" si="214"/>
        <v>5.9233449477351915E-2</v>
      </c>
      <c r="AI1495" s="14">
        <f>VLOOKUP(E1495,'Verweis Faktor'!$A:$B,2,FALSE)</f>
        <v>1</v>
      </c>
      <c r="AJ1495" s="14"/>
      <c r="AK1495" s="14" t="str">
        <f>IF(AL1495="Ja","Versandkosten",VLOOKUP(E1495,'Verweis Belegart'!$A$2:$B$9,2,FALSE))</f>
        <v>Hardware</v>
      </c>
      <c r="AL1495" s="14" t="str">
        <f t="shared" si="215"/>
        <v>Nein</v>
      </c>
      <c r="AM1495" s="14" t="str">
        <f t="shared" si="211"/>
        <v>Positiv</v>
      </c>
    </row>
    <row r="1496" spans="1:39" ht="17.25" customHeight="1" x14ac:dyDescent="0.35">
      <c r="A1496" s="17">
        <v>14572736</v>
      </c>
      <c r="B1496" s="2" t="s">
        <v>1517</v>
      </c>
      <c r="C1496" s="1">
        <v>2025001</v>
      </c>
      <c r="D1496" s="1">
        <v>2000422</v>
      </c>
      <c r="E1496" s="2" t="s">
        <v>34</v>
      </c>
      <c r="F1496" s="2" t="s">
        <v>182</v>
      </c>
      <c r="G1496" s="2" t="s">
        <v>66</v>
      </c>
      <c r="H1496" s="2" t="s">
        <v>925</v>
      </c>
      <c r="I1496" s="2" t="s">
        <v>926</v>
      </c>
      <c r="J1496" s="2" t="s">
        <v>103</v>
      </c>
      <c r="K1496" s="2" t="s">
        <v>111</v>
      </c>
      <c r="L1496" s="2" t="s">
        <v>1441</v>
      </c>
      <c r="M1496" s="2" t="s">
        <v>1442</v>
      </c>
      <c r="N1496" s="2" t="s">
        <v>1443</v>
      </c>
      <c r="O1496" s="3">
        <v>2</v>
      </c>
      <c r="P1496" s="3">
        <v>818</v>
      </c>
      <c r="Q1496" s="3">
        <v>868</v>
      </c>
      <c r="R1496" s="3">
        <v>1736</v>
      </c>
      <c r="S1496" s="3">
        <v>50</v>
      </c>
      <c r="T1496" s="3">
        <v>100</v>
      </c>
      <c r="U1496" s="3">
        <v>5.76</v>
      </c>
      <c r="V1496" s="2" t="s">
        <v>927</v>
      </c>
      <c r="W1496" s="2" t="s">
        <v>928</v>
      </c>
      <c r="X1496" s="2" t="s">
        <v>44</v>
      </c>
      <c r="Y1496" s="19" t="str">
        <f>VLOOKUP(G1496,'Verweis Kd-Gruppe'!$A$2:$B$8,2,FALSE)</f>
        <v>EXP</v>
      </c>
      <c r="Z1496" s="19" t="str">
        <f>VLOOKUP(J1496,'Verweis Art-Gruppe'!$A$2:$B$15,2,FALSE)</f>
        <v>Geräte</v>
      </c>
      <c r="AA1496" s="19" t="str">
        <f>VLOOKUP(W1496,'Verweis Vertreter'!$A$2:$B$24,2,FALSE)</f>
        <v>Ximena Morales</v>
      </c>
      <c r="AB1496" s="12">
        <f t="shared" si="207"/>
        <v>2</v>
      </c>
      <c r="AC1496" s="12">
        <f t="shared" si="212"/>
        <v>818</v>
      </c>
      <c r="AD1496" s="12">
        <f t="shared" si="213"/>
        <v>868</v>
      </c>
      <c r="AE1496" s="12">
        <f t="shared" si="208"/>
        <v>1736</v>
      </c>
      <c r="AF1496" s="12">
        <f t="shared" si="209"/>
        <v>50</v>
      </c>
      <c r="AG1496" s="12">
        <f t="shared" si="210"/>
        <v>100</v>
      </c>
      <c r="AH1496" s="9">
        <f t="shared" si="214"/>
        <v>5.7603686635944701E-2</v>
      </c>
      <c r="AI1496" s="14">
        <f>VLOOKUP(E1496,'Verweis Faktor'!$A:$B,2,FALSE)</f>
        <v>1</v>
      </c>
      <c r="AJ1496" s="14"/>
      <c r="AK1496" s="14" t="str">
        <f>IF(AL1496="Ja","Versandkosten",VLOOKUP(E1496,'Verweis Belegart'!$A$2:$B$9,2,FALSE))</f>
        <v>Hardware</v>
      </c>
      <c r="AL1496" s="14" t="str">
        <f t="shared" si="215"/>
        <v>Nein</v>
      </c>
      <c r="AM1496" s="14" t="str">
        <f t="shared" si="211"/>
        <v>Positiv</v>
      </c>
    </row>
    <row r="1497" spans="1:39" ht="17.25" customHeight="1" x14ac:dyDescent="0.35">
      <c r="A1497" s="17">
        <v>14572736</v>
      </c>
      <c r="B1497" s="2" t="s">
        <v>1517</v>
      </c>
      <c r="C1497" s="1">
        <v>2025001</v>
      </c>
      <c r="D1497" s="1">
        <v>2000422</v>
      </c>
      <c r="E1497" s="2" t="s">
        <v>34</v>
      </c>
      <c r="F1497" s="2" t="s">
        <v>182</v>
      </c>
      <c r="G1497" s="2" t="s">
        <v>66</v>
      </c>
      <c r="H1497" s="2" t="s">
        <v>925</v>
      </c>
      <c r="I1497" s="2" t="s">
        <v>926</v>
      </c>
      <c r="J1497" s="2" t="s">
        <v>304</v>
      </c>
      <c r="K1497" s="2" t="s">
        <v>115</v>
      </c>
      <c r="L1497" s="2" t="s">
        <v>540</v>
      </c>
      <c r="M1497" s="2" t="s">
        <v>541</v>
      </c>
      <c r="N1497" s="2" t="s">
        <v>542</v>
      </c>
      <c r="O1497" s="3">
        <v>2</v>
      </c>
      <c r="P1497" s="3">
        <v>28.57</v>
      </c>
      <c r="Q1497" s="3">
        <v>31</v>
      </c>
      <c r="R1497" s="3">
        <v>62</v>
      </c>
      <c r="S1497" s="3">
        <v>2.4300000000000002</v>
      </c>
      <c r="T1497" s="3">
        <v>4.8600000000000003</v>
      </c>
      <c r="U1497" s="3">
        <v>7.83</v>
      </c>
      <c r="V1497" s="2" t="s">
        <v>927</v>
      </c>
      <c r="W1497" s="2" t="s">
        <v>928</v>
      </c>
      <c r="X1497" s="2" t="s">
        <v>44</v>
      </c>
      <c r="Y1497" s="19" t="str">
        <f>VLOOKUP(G1497,'Verweis Kd-Gruppe'!$A$2:$B$8,2,FALSE)</f>
        <v>EXP</v>
      </c>
      <c r="Z1497" s="19" t="str">
        <f>VLOOKUP(J1497,'Verweis Art-Gruppe'!$A$2:$B$15,2,FALSE)</f>
        <v>Zubehör</v>
      </c>
      <c r="AA1497" s="19" t="str">
        <f>VLOOKUP(W1497,'Verweis Vertreter'!$A$2:$B$24,2,FALSE)</f>
        <v>Ximena Morales</v>
      </c>
      <c r="AB1497" s="12">
        <f t="shared" si="207"/>
        <v>2</v>
      </c>
      <c r="AC1497" s="12">
        <f t="shared" si="212"/>
        <v>28.57</v>
      </c>
      <c r="AD1497" s="12">
        <f t="shared" si="213"/>
        <v>31</v>
      </c>
      <c r="AE1497" s="12">
        <f t="shared" si="208"/>
        <v>62</v>
      </c>
      <c r="AF1497" s="12">
        <f t="shared" si="209"/>
        <v>2.4300000000000002</v>
      </c>
      <c r="AG1497" s="12">
        <f t="shared" si="210"/>
        <v>4.8600000000000003</v>
      </c>
      <c r="AH1497" s="9">
        <f t="shared" si="214"/>
        <v>7.838709677419356E-2</v>
      </c>
      <c r="AI1497" s="14">
        <f>VLOOKUP(E1497,'Verweis Faktor'!$A:$B,2,FALSE)</f>
        <v>1</v>
      </c>
      <c r="AJ1497" s="14"/>
      <c r="AK1497" s="14" t="str">
        <f>IF(AL1497="Ja","Versandkosten",VLOOKUP(E1497,'Verweis Belegart'!$A$2:$B$9,2,FALSE))</f>
        <v>Hardware</v>
      </c>
      <c r="AL1497" s="14" t="str">
        <f t="shared" si="215"/>
        <v>Nein</v>
      </c>
      <c r="AM1497" s="14" t="str">
        <f t="shared" si="211"/>
        <v>Positiv</v>
      </c>
    </row>
    <row r="1498" spans="1:39" ht="17.25" customHeight="1" x14ac:dyDescent="0.35">
      <c r="A1498" s="17">
        <v>14572740</v>
      </c>
      <c r="B1498" s="2" t="s">
        <v>1517</v>
      </c>
      <c r="C1498" s="1">
        <v>2025001</v>
      </c>
      <c r="D1498" s="1">
        <v>2000423</v>
      </c>
      <c r="E1498" s="2" t="s">
        <v>34</v>
      </c>
      <c r="F1498" s="2" t="s">
        <v>53</v>
      </c>
      <c r="G1498" s="2" t="s">
        <v>66</v>
      </c>
      <c r="H1498" s="2" t="s">
        <v>1436</v>
      </c>
      <c r="I1498" s="2" t="s">
        <v>1437</v>
      </c>
      <c r="J1498" s="2" t="s">
        <v>103</v>
      </c>
      <c r="K1498" s="2" t="s">
        <v>28</v>
      </c>
      <c r="L1498" s="2" t="s">
        <v>673</v>
      </c>
      <c r="M1498" s="2" t="s">
        <v>674</v>
      </c>
      <c r="N1498" s="2" t="s">
        <v>48</v>
      </c>
      <c r="O1498" s="3">
        <v>200</v>
      </c>
      <c r="P1498" s="3">
        <v>253.26820000000001</v>
      </c>
      <c r="Q1498" s="3">
        <v>263</v>
      </c>
      <c r="R1498" s="3">
        <v>52600</v>
      </c>
      <c r="S1498" s="3">
        <v>9.7317999999999998</v>
      </c>
      <c r="T1498" s="3">
        <v>1946.36</v>
      </c>
      <c r="U1498" s="3">
        <v>3.7</v>
      </c>
      <c r="V1498" s="2" t="s">
        <v>855</v>
      </c>
      <c r="W1498" s="2" t="s">
        <v>856</v>
      </c>
      <c r="X1498" s="2" t="s">
        <v>72</v>
      </c>
      <c r="Y1498" s="19" t="str">
        <f>VLOOKUP(G1498,'Verweis Kd-Gruppe'!$A$2:$B$8,2,FALSE)</f>
        <v>EXP</v>
      </c>
      <c r="Z1498" s="19" t="str">
        <f>VLOOKUP(J1498,'Verweis Art-Gruppe'!$A$2:$B$15,2,FALSE)</f>
        <v>Geräte</v>
      </c>
      <c r="AA1498" s="19" t="str">
        <f>VLOOKUP(W1498,'Verweis Vertreter'!$A$2:$B$24,2,FALSE)</f>
        <v>Chahid Drimani</v>
      </c>
      <c r="AB1498" s="12">
        <f t="shared" si="207"/>
        <v>200</v>
      </c>
      <c r="AC1498" s="12">
        <f t="shared" si="212"/>
        <v>253.26820000000001</v>
      </c>
      <c r="AD1498" s="12">
        <f t="shared" si="213"/>
        <v>263</v>
      </c>
      <c r="AE1498" s="12">
        <f t="shared" si="208"/>
        <v>52600</v>
      </c>
      <c r="AF1498" s="12">
        <f t="shared" si="209"/>
        <v>9.7317999999999998</v>
      </c>
      <c r="AG1498" s="12">
        <f t="shared" si="210"/>
        <v>1946.36</v>
      </c>
      <c r="AH1498" s="9">
        <f t="shared" si="214"/>
        <v>3.7003041825095055E-2</v>
      </c>
      <c r="AI1498" s="14">
        <f>VLOOKUP(E1498,'Verweis Faktor'!$A:$B,2,FALSE)</f>
        <v>1</v>
      </c>
      <c r="AJ1498" s="14"/>
      <c r="AK1498" s="14" t="str">
        <f>IF(AL1498="Ja","Versandkosten",VLOOKUP(E1498,'Verweis Belegart'!$A$2:$B$9,2,FALSE))</f>
        <v>Hardware</v>
      </c>
      <c r="AL1498" s="14" t="str">
        <f t="shared" si="215"/>
        <v>Nein</v>
      </c>
      <c r="AM1498" s="14" t="str">
        <f t="shared" si="211"/>
        <v>Positiv</v>
      </c>
    </row>
    <row r="1499" spans="1:39" ht="17.25" customHeight="1" x14ac:dyDescent="0.35">
      <c r="A1499" s="17">
        <v>14572752</v>
      </c>
      <c r="B1499" s="2" t="s">
        <v>1517</v>
      </c>
      <c r="C1499" s="1">
        <v>2025001</v>
      </c>
      <c r="D1499" s="1">
        <v>2000424</v>
      </c>
      <c r="E1499" s="2" t="s">
        <v>34</v>
      </c>
      <c r="F1499" s="2" t="s">
        <v>182</v>
      </c>
      <c r="G1499" s="2" t="s">
        <v>66</v>
      </c>
      <c r="H1499" s="2" t="s">
        <v>1314</v>
      </c>
      <c r="I1499" s="2" t="s">
        <v>1315</v>
      </c>
      <c r="J1499" s="2" t="s">
        <v>103</v>
      </c>
      <c r="K1499" s="2" t="s">
        <v>28</v>
      </c>
      <c r="L1499" s="2" t="s">
        <v>1316</v>
      </c>
      <c r="M1499" s="2" t="s">
        <v>1317</v>
      </c>
      <c r="N1499" s="2" t="s">
        <v>136</v>
      </c>
      <c r="O1499" s="3">
        <v>5</v>
      </c>
      <c r="P1499" s="3">
        <v>180.64879999999999</v>
      </c>
      <c r="Q1499" s="3">
        <v>199</v>
      </c>
      <c r="R1499" s="3">
        <v>995</v>
      </c>
      <c r="S1499" s="3">
        <v>18.351199999999999</v>
      </c>
      <c r="T1499" s="3">
        <v>91.76</v>
      </c>
      <c r="U1499" s="3">
        <v>9.2200000000000006</v>
      </c>
      <c r="V1499" s="2" t="s">
        <v>813</v>
      </c>
      <c r="W1499" s="2" t="s">
        <v>814</v>
      </c>
      <c r="X1499" s="2" t="s">
        <v>72</v>
      </c>
      <c r="Y1499" s="19" t="str">
        <f>VLOOKUP(G1499,'Verweis Kd-Gruppe'!$A$2:$B$8,2,FALSE)</f>
        <v>EXP</v>
      </c>
      <c r="Z1499" s="19" t="str">
        <f>VLOOKUP(J1499,'Verweis Art-Gruppe'!$A$2:$B$15,2,FALSE)</f>
        <v>Geräte</v>
      </c>
      <c r="AA1499" s="19" t="str">
        <f>VLOOKUP(W1499,'Verweis Vertreter'!$A$2:$B$24,2,FALSE)</f>
        <v>Sokol Kapaj</v>
      </c>
      <c r="AB1499" s="12">
        <f t="shared" si="207"/>
        <v>5</v>
      </c>
      <c r="AC1499" s="12">
        <f t="shared" si="212"/>
        <v>180.64879999999999</v>
      </c>
      <c r="AD1499" s="12">
        <f t="shared" si="213"/>
        <v>199</v>
      </c>
      <c r="AE1499" s="12">
        <f t="shared" si="208"/>
        <v>995</v>
      </c>
      <c r="AF1499" s="12">
        <f t="shared" si="209"/>
        <v>18.351199999999999</v>
      </c>
      <c r="AG1499" s="12">
        <f t="shared" si="210"/>
        <v>91.76</v>
      </c>
      <c r="AH1499" s="9">
        <f t="shared" si="214"/>
        <v>9.2221105527638195E-2</v>
      </c>
      <c r="AI1499" s="14">
        <f>VLOOKUP(E1499,'Verweis Faktor'!$A:$B,2,FALSE)</f>
        <v>1</v>
      </c>
      <c r="AJ1499" s="14"/>
      <c r="AK1499" s="14" t="str">
        <f>IF(AL1499="Ja","Versandkosten",VLOOKUP(E1499,'Verweis Belegart'!$A$2:$B$9,2,FALSE))</f>
        <v>Hardware</v>
      </c>
      <c r="AL1499" s="14" t="str">
        <f t="shared" si="215"/>
        <v>Nein</v>
      </c>
      <c r="AM1499" s="14" t="str">
        <f t="shared" si="211"/>
        <v>Positiv</v>
      </c>
    </row>
    <row r="1500" spans="1:39" ht="17.25" customHeight="1" x14ac:dyDescent="0.35">
      <c r="A1500" s="17">
        <v>14572752</v>
      </c>
      <c r="B1500" s="2" t="s">
        <v>1517</v>
      </c>
      <c r="C1500" s="1">
        <v>2025001</v>
      </c>
      <c r="D1500" s="1">
        <v>2000424</v>
      </c>
      <c r="E1500" s="2" t="s">
        <v>34</v>
      </c>
      <c r="F1500" s="2" t="s">
        <v>182</v>
      </c>
      <c r="G1500" s="2" t="s">
        <v>66</v>
      </c>
      <c r="H1500" s="2" t="s">
        <v>1314</v>
      </c>
      <c r="I1500" s="2" t="s">
        <v>1315</v>
      </c>
      <c r="J1500" s="2" t="s">
        <v>103</v>
      </c>
      <c r="K1500" s="2" t="s">
        <v>45</v>
      </c>
      <c r="L1500" s="2" t="s">
        <v>1554</v>
      </c>
      <c r="M1500" s="2" t="s">
        <v>1555</v>
      </c>
      <c r="N1500" s="2" t="s">
        <v>257</v>
      </c>
      <c r="O1500" s="3">
        <v>2</v>
      </c>
      <c r="P1500" s="3">
        <v>880</v>
      </c>
      <c r="Q1500" s="3">
        <v>945</v>
      </c>
      <c r="R1500" s="3">
        <v>1890</v>
      </c>
      <c r="S1500" s="3">
        <v>65</v>
      </c>
      <c r="T1500" s="3">
        <v>130</v>
      </c>
      <c r="U1500" s="3">
        <v>6.87</v>
      </c>
      <c r="V1500" s="2" t="s">
        <v>813</v>
      </c>
      <c r="W1500" s="2" t="s">
        <v>814</v>
      </c>
      <c r="X1500" s="2" t="s">
        <v>72</v>
      </c>
      <c r="Y1500" s="19" t="str">
        <f>VLOOKUP(G1500,'Verweis Kd-Gruppe'!$A$2:$B$8,2,FALSE)</f>
        <v>EXP</v>
      </c>
      <c r="Z1500" s="19" t="str">
        <f>VLOOKUP(J1500,'Verweis Art-Gruppe'!$A$2:$B$15,2,FALSE)</f>
        <v>Geräte</v>
      </c>
      <c r="AA1500" s="19" t="str">
        <f>VLOOKUP(W1500,'Verweis Vertreter'!$A$2:$B$24,2,FALSE)</f>
        <v>Sokol Kapaj</v>
      </c>
      <c r="AB1500" s="12">
        <f t="shared" si="207"/>
        <v>2</v>
      </c>
      <c r="AC1500" s="12">
        <f t="shared" si="212"/>
        <v>880</v>
      </c>
      <c r="AD1500" s="12">
        <f t="shared" si="213"/>
        <v>945</v>
      </c>
      <c r="AE1500" s="12">
        <f t="shared" si="208"/>
        <v>1890</v>
      </c>
      <c r="AF1500" s="12">
        <f t="shared" si="209"/>
        <v>65</v>
      </c>
      <c r="AG1500" s="12">
        <f t="shared" si="210"/>
        <v>130</v>
      </c>
      <c r="AH1500" s="9">
        <f t="shared" si="214"/>
        <v>6.8783068783068779E-2</v>
      </c>
      <c r="AI1500" s="14">
        <f>VLOOKUP(E1500,'Verweis Faktor'!$A:$B,2,FALSE)</f>
        <v>1</v>
      </c>
      <c r="AJ1500" s="14"/>
      <c r="AK1500" s="14" t="str">
        <f>IF(AL1500="Ja","Versandkosten",VLOOKUP(E1500,'Verweis Belegart'!$A$2:$B$9,2,FALSE))</f>
        <v>Hardware</v>
      </c>
      <c r="AL1500" s="14" t="str">
        <f t="shared" si="215"/>
        <v>Nein</v>
      </c>
      <c r="AM1500" s="14" t="str">
        <f t="shared" si="211"/>
        <v>Positiv</v>
      </c>
    </row>
    <row r="1501" spans="1:39" ht="17.25" customHeight="1" x14ac:dyDescent="0.35">
      <c r="A1501" s="17">
        <v>14572752</v>
      </c>
      <c r="B1501" s="2" t="s">
        <v>1517</v>
      </c>
      <c r="C1501" s="1">
        <v>2025001</v>
      </c>
      <c r="D1501" s="1">
        <v>2000424</v>
      </c>
      <c r="E1501" s="2" t="s">
        <v>34</v>
      </c>
      <c r="F1501" s="2" t="s">
        <v>182</v>
      </c>
      <c r="G1501" s="2" t="s">
        <v>66</v>
      </c>
      <c r="H1501" s="2" t="s">
        <v>1314</v>
      </c>
      <c r="I1501" s="2" t="s">
        <v>1315</v>
      </c>
      <c r="J1501" s="2" t="s">
        <v>103</v>
      </c>
      <c r="K1501" s="2" t="s">
        <v>49</v>
      </c>
      <c r="L1501" s="2" t="s">
        <v>435</v>
      </c>
      <c r="M1501" s="2" t="s">
        <v>436</v>
      </c>
      <c r="N1501" s="2" t="s">
        <v>286</v>
      </c>
      <c r="O1501" s="3">
        <v>7</v>
      </c>
      <c r="P1501" s="3">
        <v>717</v>
      </c>
      <c r="Q1501" s="3">
        <v>729</v>
      </c>
      <c r="R1501" s="3">
        <v>5103</v>
      </c>
      <c r="S1501" s="3">
        <v>12</v>
      </c>
      <c r="T1501" s="3">
        <v>84</v>
      </c>
      <c r="U1501" s="3">
        <v>1.64</v>
      </c>
      <c r="V1501" s="2" t="s">
        <v>813</v>
      </c>
      <c r="W1501" s="2" t="s">
        <v>814</v>
      </c>
      <c r="X1501" s="2" t="s">
        <v>72</v>
      </c>
      <c r="Y1501" s="19" t="str">
        <f>VLOOKUP(G1501,'Verweis Kd-Gruppe'!$A$2:$B$8,2,FALSE)</f>
        <v>EXP</v>
      </c>
      <c r="Z1501" s="19" t="str">
        <f>VLOOKUP(J1501,'Verweis Art-Gruppe'!$A$2:$B$15,2,FALSE)</f>
        <v>Geräte</v>
      </c>
      <c r="AA1501" s="19" t="str">
        <f>VLOOKUP(W1501,'Verweis Vertreter'!$A$2:$B$24,2,FALSE)</f>
        <v>Sokol Kapaj</v>
      </c>
      <c r="AB1501" s="12">
        <f t="shared" si="207"/>
        <v>7</v>
      </c>
      <c r="AC1501" s="12">
        <f t="shared" si="212"/>
        <v>717</v>
      </c>
      <c r="AD1501" s="12">
        <f t="shared" si="213"/>
        <v>729</v>
      </c>
      <c r="AE1501" s="12">
        <f t="shared" si="208"/>
        <v>5103</v>
      </c>
      <c r="AF1501" s="12">
        <f t="shared" si="209"/>
        <v>12</v>
      </c>
      <c r="AG1501" s="12">
        <f t="shared" si="210"/>
        <v>84</v>
      </c>
      <c r="AH1501" s="9">
        <f t="shared" si="214"/>
        <v>1.646090534979424E-2</v>
      </c>
      <c r="AI1501" s="14">
        <f>VLOOKUP(E1501,'Verweis Faktor'!$A:$B,2,FALSE)</f>
        <v>1</v>
      </c>
      <c r="AJ1501" s="14"/>
      <c r="AK1501" s="14" t="str">
        <f>IF(AL1501="Ja","Versandkosten",VLOOKUP(E1501,'Verweis Belegart'!$A$2:$B$9,2,FALSE))</f>
        <v>Hardware</v>
      </c>
      <c r="AL1501" s="14" t="str">
        <f t="shared" si="215"/>
        <v>Nein</v>
      </c>
      <c r="AM1501" s="14" t="str">
        <f t="shared" si="211"/>
        <v>Positiv</v>
      </c>
    </row>
    <row r="1502" spans="1:39" ht="17.25" customHeight="1" x14ac:dyDescent="0.35">
      <c r="A1502" s="17">
        <v>14572752</v>
      </c>
      <c r="B1502" s="2" t="s">
        <v>1517</v>
      </c>
      <c r="C1502" s="1">
        <v>2025001</v>
      </c>
      <c r="D1502" s="1">
        <v>2000424</v>
      </c>
      <c r="E1502" s="2" t="s">
        <v>34</v>
      </c>
      <c r="F1502" s="2" t="s">
        <v>182</v>
      </c>
      <c r="G1502" s="2" t="s">
        <v>66</v>
      </c>
      <c r="H1502" s="2" t="s">
        <v>1314</v>
      </c>
      <c r="I1502" s="2" t="s">
        <v>1315</v>
      </c>
      <c r="J1502" s="2" t="s">
        <v>103</v>
      </c>
      <c r="K1502" s="2" t="s">
        <v>79</v>
      </c>
      <c r="L1502" s="2" t="s">
        <v>1441</v>
      </c>
      <c r="M1502" s="2" t="s">
        <v>1442</v>
      </c>
      <c r="N1502" s="2" t="s">
        <v>1443</v>
      </c>
      <c r="O1502" s="3">
        <v>1</v>
      </c>
      <c r="P1502" s="3">
        <v>818</v>
      </c>
      <c r="Q1502" s="3">
        <v>869</v>
      </c>
      <c r="R1502" s="3">
        <v>869</v>
      </c>
      <c r="S1502" s="3">
        <v>51</v>
      </c>
      <c r="T1502" s="3">
        <v>51</v>
      </c>
      <c r="U1502" s="3">
        <v>5.86</v>
      </c>
      <c r="V1502" s="2" t="s">
        <v>813</v>
      </c>
      <c r="W1502" s="2" t="s">
        <v>814</v>
      </c>
      <c r="X1502" s="2" t="s">
        <v>72</v>
      </c>
      <c r="Y1502" s="19" t="str">
        <f>VLOOKUP(G1502,'Verweis Kd-Gruppe'!$A$2:$B$8,2,FALSE)</f>
        <v>EXP</v>
      </c>
      <c r="Z1502" s="19" t="str">
        <f>VLOOKUP(J1502,'Verweis Art-Gruppe'!$A$2:$B$15,2,FALSE)</f>
        <v>Geräte</v>
      </c>
      <c r="AA1502" s="19" t="str">
        <f>VLOOKUP(W1502,'Verweis Vertreter'!$A$2:$B$24,2,FALSE)</f>
        <v>Sokol Kapaj</v>
      </c>
      <c r="AB1502" s="12">
        <f t="shared" si="207"/>
        <v>1</v>
      </c>
      <c r="AC1502" s="12">
        <f t="shared" si="212"/>
        <v>818</v>
      </c>
      <c r="AD1502" s="12">
        <f t="shared" si="213"/>
        <v>869</v>
      </c>
      <c r="AE1502" s="12">
        <f t="shared" si="208"/>
        <v>869</v>
      </c>
      <c r="AF1502" s="12">
        <f t="shared" si="209"/>
        <v>51</v>
      </c>
      <c r="AG1502" s="12">
        <f t="shared" si="210"/>
        <v>51</v>
      </c>
      <c r="AH1502" s="9">
        <f t="shared" si="214"/>
        <v>5.8688147295742232E-2</v>
      </c>
      <c r="AI1502" s="14">
        <f>VLOOKUP(E1502,'Verweis Faktor'!$A:$B,2,FALSE)</f>
        <v>1</v>
      </c>
      <c r="AJ1502" s="14"/>
      <c r="AK1502" s="14" t="str">
        <f>IF(AL1502="Ja","Versandkosten",VLOOKUP(E1502,'Verweis Belegart'!$A$2:$B$9,2,FALSE))</f>
        <v>Hardware</v>
      </c>
      <c r="AL1502" s="14" t="str">
        <f t="shared" si="215"/>
        <v>Nein</v>
      </c>
      <c r="AM1502" s="14" t="str">
        <f t="shared" si="211"/>
        <v>Positiv</v>
      </c>
    </row>
    <row r="1503" spans="1:39" ht="17.25" customHeight="1" x14ac:dyDescent="0.35">
      <c r="A1503" s="17">
        <v>14572752</v>
      </c>
      <c r="B1503" s="2" t="s">
        <v>1517</v>
      </c>
      <c r="C1503" s="1">
        <v>2025001</v>
      </c>
      <c r="D1503" s="1">
        <v>2000424</v>
      </c>
      <c r="E1503" s="2" t="s">
        <v>34</v>
      </c>
      <c r="F1503" s="2" t="s">
        <v>182</v>
      </c>
      <c r="G1503" s="2" t="s">
        <v>66</v>
      </c>
      <c r="H1503" s="2" t="s">
        <v>1314</v>
      </c>
      <c r="I1503" s="2" t="s">
        <v>1315</v>
      </c>
      <c r="J1503" s="2" t="s">
        <v>103</v>
      </c>
      <c r="K1503" s="2" t="s">
        <v>83</v>
      </c>
      <c r="L1503" s="2" t="s">
        <v>1010</v>
      </c>
      <c r="M1503" s="2" t="s">
        <v>1011</v>
      </c>
      <c r="N1503" s="2" t="s">
        <v>286</v>
      </c>
      <c r="O1503" s="3">
        <v>3</v>
      </c>
      <c r="P1503" s="3">
        <v>717</v>
      </c>
      <c r="Q1503" s="3">
        <v>729</v>
      </c>
      <c r="R1503" s="3">
        <v>2187</v>
      </c>
      <c r="S1503" s="3">
        <v>12</v>
      </c>
      <c r="T1503" s="3">
        <v>36</v>
      </c>
      <c r="U1503" s="3">
        <v>1.64</v>
      </c>
      <c r="V1503" s="2" t="s">
        <v>813</v>
      </c>
      <c r="W1503" s="2" t="s">
        <v>814</v>
      </c>
      <c r="X1503" s="2" t="s">
        <v>72</v>
      </c>
      <c r="Y1503" s="19" t="str">
        <f>VLOOKUP(G1503,'Verweis Kd-Gruppe'!$A$2:$B$8,2,FALSE)</f>
        <v>EXP</v>
      </c>
      <c r="Z1503" s="19" t="str">
        <f>VLOOKUP(J1503,'Verweis Art-Gruppe'!$A$2:$B$15,2,FALSE)</f>
        <v>Geräte</v>
      </c>
      <c r="AA1503" s="19" t="str">
        <f>VLOOKUP(W1503,'Verweis Vertreter'!$A$2:$B$24,2,FALSE)</f>
        <v>Sokol Kapaj</v>
      </c>
      <c r="AB1503" s="12">
        <f t="shared" si="207"/>
        <v>3</v>
      </c>
      <c r="AC1503" s="12">
        <f t="shared" si="212"/>
        <v>717</v>
      </c>
      <c r="AD1503" s="12">
        <f t="shared" si="213"/>
        <v>729</v>
      </c>
      <c r="AE1503" s="12">
        <f t="shared" si="208"/>
        <v>2187</v>
      </c>
      <c r="AF1503" s="12">
        <f t="shared" si="209"/>
        <v>12</v>
      </c>
      <c r="AG1503" s="12">
        <f t="shared" si="210"/>
        <v>36</v>
      </c>
      <c r="AH1503" s="9">
        <f t="shared" si="214"/>
        <v>1.646090534979424E-2</v>
      </c>
      <c r="AI1503" s="14">
        <f>VLOOKUP(E1503,'Verweis Faktor'!$A:$B,2,FALSE)</f>
        <v>1</v>
      </c>
      <c r="AJ1503" s="14"/>
      <c r="AK1503" s="14" t="str">
        <f>IF(AL1503="Ja","Versandkosten",VLOOKUP(E1503,'Verweis Belegart'!$A$2:$B$9,2,FALSE))</f>
        <v>Hardware</v>
      </c>
      <c r="AL1503" s="14" t="str">
        <f t="shared" si="215"/>
        <v>Nein</v>
      </c>
      <c r="AM1503" s="14" t="str">
        <f t="shared" si="211"/>
        <v>Positiv</v>
      </c>
    </row>
    <row r="1504" spans="1:39" ht="17.25" customHeight="1" x14ac:dyDescent="0.35">
      <c r="A1504" s="17">
        <v>14567999</v>
      </c>
      <c r="B1504" s="2" t="s">
        <v>1517</v>
      </c>
      <c r="C1504" s="1">
        <v>2025001</v>
      </c>
      <c r="D1504" s="1">
        <v>2000425</v>
      </c>
      <c r="E1504" s="2" t="s">
        <v>34</v>
      </c>
      <c r="F1504" s="2" t="s">
        <v>182</v>
      </c>
      <c r="G1504" s="2" t="s">
        <v>25</v>
      </c>
      <c r="H1504" s="2" t="s">
        <v>1363</v>
      </c>
      <c r="I1504" s="2" t="s">
        <v>1364</v>
      </c>
      <c r="J1504" s="2" t="s">
        <v>103</v>
      </c>
      <c r="K1504" s="2" t="s">
        <v>28</v>
      </c>
      <c r="L1504" s="2" t="s">
        <v>479</v>
      </c>
      <c r="M1504" s="2" t="s">
        <v>480</v>
      </c>
      <c r="N1504" s="2" t="s">
        <v>481</v>
      </c>
      <c r="O1504" s="3">
        <v>13</v>
      </c>
      <c r="P1504" s="3">
        <v>116.04640000000001</v>
      </c>
      <c r="Q1504" s="3">
        <v>125</v>
      </c>
      <c r="R1504" s="3">
        <v>1625</v>
      </c>
      <c r="S1504" s="3">
        <v>8.9535999999999998</v>
      </c>
      <c r="T1504" s="3">
        <v>116.4</v>
      </c>
      <c r="U1504" s="3">
        <v>7.16</v>
      </c>
      <c r="V1504" s="2" t="s">
        <v>413</v>
      </c>
      <c r="W1504" s="2" t="s">
        <v>414</v>
      </c>
      <c r="X1504" s="2" t="s">
        <v>125</v>
      </c>
      <c r="Y1504" s="19" t="str">
        <f>VLOOKUP(G1504,'Verweis Kd-Gruppe'!$A$2:$B$8,2,FALSE)</f>
        <v>FHK</v>
      </c>
      <c r="Z1504" s="19" t="str">
        <f>VLOOKUP(J1504,'Verweis Art-Gruppe'!$A$2:$B$15,2,FALSE)</f>
        <v>Geräte</v>
      </c>
      <c r="AA1504" s="19" t="str">
        <f>VLOOKUP(W1504,'Verweis Vertreter'!$A$2:$B$24,2,FALSE)</f>
        <v>Zentrale</v>
      </c>
      <c r="AB1504" s="12">
        <f t="shared" si="207"/>
        <v>13</v>
      </c>
      <c r="AC1504" s="12">
        <f t="shared" si="212"/>
        <v>116.04640000000001</v>
      </c>
      <c r="AD1504" s="12">
        <f t="shared" si="213"/>
        <v>125</v>
      </c>
      <c r="AE1504" s="12">
        <f t="shared" si="208"/>
        <v>1625</v>
      </c>
      <c r="AF1504" s="12">
        <f t="shared" si="209"/>
        <v>8.9535999999999998</v>
      </c>
      <c r="AG1504" s="12">
        <f t="shared" si="210"/>
        <v>116.4</v>
      </c>
      <c r="AH1504" s="9">
        <f t="shared" si="214"/>
        <v>7.1630769230769234E-2</v>
      </c>
      <c r="AI1504" s="14">
        <f>VLOOKUP(E1504,'Verweis Faktor'!$A:$B,2,FALSE)</f>
        <v>1</v>
      </c>
      <c r="AJ1504" s="14"/>
      <c r="AK1504" s="14" t="str">
        <f>IF(AL1504="Ja","Versandkosten",VLOOKUP(E1504,'Verweis Belegart'!$A$2:$B$9,2,FALSE))</f>
        <v>Hardware</v>
      </c>
      <c r="AL1504" s="14" t="str">
        <f t="shared" si="215"/>
        <v>Nein</v>
      </c>
      <c r="AM1504" s="14" t="str">
        <f t="shared" si="211"/>
        <v>Positiv</v>
      </c>
    </row>
    <row r="1505" spans="1:39" ht="17.25" customHeight="1" x14ac:dyDescent="0.35">
      <c r="A1505" s="17">
        <v>14567999</v>
      </c>
      <c r="B1505" s="2" t="s">
        <v>1517</v>
      </c>
      <c r="C1505" s="1">
        <v>2025001</v>
      </c>
      <c r="D1505" s="1">
        <v>2000425</v>
      </c>
      <c r="E1505" s="2" t="s">
        <v>34</v>
      </c>
      <c r="F1505" s="2" t="s">
        <v>182</v>
      </c>
      <c r="G1505" s="2" t="s">
        <v>25</v>
      </c>
      <c r="H1505" s="2" t="s">
        <v>1363</v>
      </c>
      <c r="I1505" s="2" t="s">
        <v>1364</v>
      </c>
      <c r="J1505" s="2" t="s">
        <v>103</v>
      </c>
      <c r="K1505" s="2" t="s">
        <v>45</v>
      </c>
      <c r="L1505" s="2" t="s">
        <v>1556</v>
      </c>
      <c r="M1505" s="2" t="s">
        <v>1557</v>
      </c>
      <c r="N1505" s="2" t="s">
        <v>481</v>
      </c>
      <c r="O1505" s="3">
        <v>100</v>
      </c>
      <c r="P1505" s="3">
        <v>118</v>
      </c>
      <c r="Q1505" s="3">
        <v>125</v>
      </c>
      <c r="R1505" s="3">
        <v>12500</v>
      </c>
      <c r="S1505" s="3">
        <v>7</v>
      </c>
      <c r="T1505" s="3">
        <v>700</v>
      </c>
      <c r="U1505" s="3">
        <v>5.6</v>
      </c>
      <c r="V1505" s="2" t="s">
        <v>413</v>
      </c>
      <c r="W1505" s="2" t="s">
        <v>414</v>
      </c>
      <c r="X1505" s="2" t="s">
        <v>125</v>
      </c>
      <c r="Y1505" s="19" t="str">
        <f>VLOOKUP(G1505,'Verweis Kd-Gruppe'!$A$2:$B$8,2,FALSE)</f>
        <v>FHK</v>
      </c>
      <c r="Z1505" s="19" t="str">
        <f>VLOOKUP(J1505,'Verweis Art-Gruppe'!$A$2:$B$15,2,FALSE)</f>
        <v>Geräte</v>
      </c>
      <c r="AA1505" s="19" t="str">
        <f>VLOOKUP(W1505,'Verweis Vertreter'!$A$2:$B$24,2,FALSE)</f>
        <v>Zentrale</v>
      </c>
      <c r="AB1505" s="12">
        <f t="shared" si="207"/>
        <v>100</v>
      </c>
      <c r="AC1505" s="12">
        <f t="shared" si="212"/>
        <v>118</v>
      </c>
      <c r="AD1505" s="12">
        <f t="shared" si="213"/>
        <v>125</v>
      </c>
      <c r="AE1505" s="12">
        <f t="shared" si="208"/>
        <v>12500</v>
      </c>
      <c r="AF1505" s="12">
        <f t="shared" si="209"/>
        <v>7</v>
      </c>
      <c r="AG1505" s="12">
        <f t="shared" si="210"/>
        <v>700</v>
      </c>
      <c r="AH1505" s="9">
        <f t="shared" si="214"/>
        <v>5.6000000000000001E-2</v>
      </c>
      <c r="AI1505" s="14">
        <f>VLOOKUP(E1505,'Verweis Faktor'!$A:$B,2,FALSE)</f>
        <v>1</v>
      </c>
      <c r="AJ1505" s="14"/>
      <c r="AK1505" s="14" t="str">
        <f>IF(AL1505="Ja","Versandkosten",VLOOKUP(E1505,'Verweis Belegart'!$A$2:$B$9,2,FALSE))</f>
        <v>Hardware</v>
      </c>
      <c r="AL1505" s="14" t="str">
        <f t="shared" si="215"/>
        <v>Nein</v>
      </c>
      <c r="AM1505" s="14" t="str">
        <f t="shared" si="211"/>
        <v>Positiv</v>
      </c>
    </row>
    <row r="1506" spans="1:39" ht="17.25" customHeight="1" x14ac:dyDescent="0.35">
      <c r="A1506" s="17">
        <v>14567999</v>
      </c>
      <c r="B1506" s="2" t="s">
        <v>1517</v>
      </c>
      <c r="C1506" s="1">
        <v>2025001</v>
      </c>
      <c r="D1506" s="1">
        <v>2000425</v>
      </c>
      <c r="E1506" s="2" t="s">
        <v>34</v>
      </c>
      <c r="F1506" s="2" t="s">
        <v>182</v>
      </c>
      <c r="G1506" s="2" t="s">
        <v>25</v>
      </c>
      <c r="H1506" s="2" t="s">
        <v>1363</v>
      </c>
      <c r="I1506" s="2" t="s">
        <v>1364</v>
      </c>
      <c r="J1506" s="2" t="s">
        <v>103</v>
      </c>
      <c r="K1506" s="2" t="s">
        <v>49</v>
      </c>
      <c r="L1506" s="2" t="s">
        <v>1558</v>
      </c>
      <c r="M1506" s="2" t="s">
        <v>1559</v>
      </c>
      <c r="N1506" s="2" t="s">
        <v>481</v>
      </c>
      <c r="O1506" s="3">
        <v>37</v>
      </c>
      <c r="P1506" s="3">
        <v>112.0789</v>
      </c>
      <c r="Q1506" s="3">
        <v>125</v>
      </c>
      <c r="R1506" s="3">
        <v>4625</v>
      </c>
      <c r="S1506" s="3">
        <v>12.921099999999999</v>
      </c>
      <c r="T1506" s="3">
        <v>478.08</v>
      </c>
      <c r="U1506" s="3">
        <v>10.33</v>
      </c>
      <c r="V1506" s="2" t="s">
        <v>413</v>
      </c>
      <c r="W1506" s="2" t="s">
        <v>414</v>
      </c>
      <c r="X1506" s="2" t="s">
        <v>125</v>
      </c>
      <c r="Y1506" s="19" t="str">
        <f>VLOOKUP(G1506,'Verweis Kd-Gruppe'!$A$2:$B$8,2,FALSE)</f>
        <v>FHK</v>
      </c>
      <c r="Z1506" s="19" t="str">
        <f>VLOOKUP(J1506,'Verweis Art-Gruppe'!$A$2:$B$15,2,FALSE)</f>
        <v>Geräte</v>
      </c>
      <c r="AA1506" s="19" t="str">
        <f>VLOOKUP(W1506,'Verweis Vertreter'!$A$2:$B$24,2,FALSE)</f>
        <v>Zentrale</v>
      </c>
      <c r="AB1506" s="12">
        <f t="shared" si="207"/>
        <v>37</v>
      </c>
      <c r="AC1506" s="12">
        <f t="shared" si="212"/>
        <v>112.0789</v>
      </c>
      <c r="AD1506" s="12">
        <f t="shared" si="213"/>
        <v>125</v>
      </c>
      <c r="AE1506" s="12">
        <f t="shared" si="208"/>
        <v>4625</v>
      </c>
      <c r="AF1506" s="12">
        <f t="shared" si="209"/>
        <v>12.921099999999999</v>
      </c>
      <c r="AG1506" s="12">
        <f t="shared" si="210"/>
        <v>478.08</v>
      </c>
      <c r="AH1506" s="9">
        <f t="shared" si="214"/>
        <v>0.10336864864864864</v>
      </c>
      <c r="AI1506" s="14">
        <f>VLOOKUP(E1506,'Verweis Faktor'!$A:$B,2,FALSE)</f>
        <v>1</v>
      </c>
      <c r="AJ1506" s="14"/>
      <c r="AK1506" s="14" t="str">
        <f>IF(AL1506="Ja","Versandkosten",VLOOKUP(E1506,'Verweis Belegart'!$A$2:$B$9,2,FALSE))</f>
        <v>Hardware</v>
      </c>
      <c r="AL1506" s="14" t="str">
        <f t="shared" si="215"/>
        <v>Nein</v>
      </c>
      <c r="AM1506" s="14" t="str">
        <f t="shared" si="211"/>
        <v>Positiv</v>
      </c>
    </row>
    <row r="1507" spans="1:39" ht="17.25" customHeight="1" x14ac:dyDescent="0.35">
      <c r="A1507" s="17">
        <v>14440960</v>
      </c>
      <c r="B1507" s="2" t="s">
        <v>1517</v>
      </c>
      <c r="C1507" s="1">
        <v>2025001</v>
      </c>
      <c r="D1507" s="1">
        <v>2000426</v>
      </c>
      <c r="E1507" s="2" t="s">
        <v>572</v>
      </c>
      <c r="F1507" s="2" t="s">
        <v>1236</v>
      </c>
      <c r="G1507" s="2" t="s">
        <v>36</v>
      </c>
      <c r="H1507" s="2" t="s">
        <v>600</v>
      </c>
      <c r="I1507" s="2" t="s">
        <v>601</v>
      </c>
      <c r="J1507" s="2" t="s">
        <v>304</v>
      </c>
      <c r="K1507" s="2" t="s">
        <v>45</v>
      </c>
      <c r="L1507" s="2" t="s">
        <v>1560</v>
      </c>
      <c r="M1507" s="2" t="s">
        <v>1561</v>
      </c>
      <c r="N1507" s="2" t="s">
        <v>322</v>
      </c>
      <c r="O1507" s="3">
        <v>1</v>
      </c>
      <c r="P1507" s="3">
        <v>119</v>
      </c>
      <c r="Q1507" s="3">
        <v>141</v>
      </c>
      <c r="R1507" s="3">
        <v>141</v>
      </c>
      <c r="S1507" s="3">
        <v>22</v>
      </c>
      <c r="T1507" s="3">
        <v>22</v>
      </c>
      <c r="U1507" s="3">
        <v>15.6</v>
      </c>
      <c r="V1507" s="2" t="s">
        <v>235</v>
      </c>
      <c r="W1507" s="2" t="s">
        <v>236</v>
      </c>
      <c r="X1507" s="2" t="s">
        <v>33</v>
      </c>
      <c r="Y1507" s="19" t="str">
        <f>VLOOKUP(G1507,'Verweis Kd-Gruppe'!$A$2:$B$8,2,FALSE)</f>
        <v>GRK</v>
      </c>
      <c r="Z1507" s="19" t="str">
        <f>VLOOKUP(J1507,'Verweis Art-Gruppe'!$A$2:$B$15,2,FALSE)</f>
        <v>Zubehör</v>
      </c>
      <c r="AA1507" s="19" t="str">
        <f>VLOOKUP(W1507,'Verweis Vertreter'!$A$2:$B$24,2,FALSE)</f>
        <v>Patrick Verfürth</v>
      </c>
      <c r="AB1507" s="12">
        <f t="shared" si="207"/>
        <v>-1</v>
      </c>
      <c r="AC1507" s="12">
        <f t="shared" si="212"/>
        <v>119</v>
      </c>
      <c r="AD1507" s="12">
        <f t="shared" si="213"/>
        <v>141</v>
      </c>
      <c r="AE1507" s="12">
        <f t="shared" si="208"/>
        <v>-141</v>
      </c>
      <c r="AF1507" s="12">
        <f t="shared" si="209"/>
        <v>-22</v>
      </c>
      <c r="AG1507" s="12">
        <f t="shared" si="210"/>
        <v>-22</v>
      </c>
      <c r="AH1507" s="9">
        <f t="shared" si="214"/>
        <v>-0.15602836879432624</v>
      </c>
      <c r="AI1507" s="14">
        <f>VLOOKUP(E1507,'Verweis Faktor'!$A:$B,2,FALSE)</f>
        <v>-1</v>
      </c>
      <c r="AJ1507" s="14"/>
      <c r="AK1507" s="14" t="str">
        <f>IF(AL1507="Ja","Versandkosten",VLOOKUP(E1507,'Verweis Belegart'!$A$2:$B$9,2,FALSE))</f>
        <v>Hardware</v>
      </c>
      <c r="AL1507" s="14" t="str">
        <f t="shared" si="215"/>
        <v>Nein</v>
      </c>
      <c r="AM1507" s="14" t="str">
        <f t="shared" si="211"/>
        <v>Negativ</v>
      </c>
    </row>
    <row r="1508" spans="1:39" ht="17.25" customHeight="1" x14ac:dyDescent="0.35">
      <c r="A1508" s="17">
        <v>14571711</v>
      </c>
      <c r="B1508" s="2" t="s">
        <v>1517</v>
      </c>
      <c r="C1508" s="1">
        <v>2025001</v>
      </c>
      <c r="D1508" s="1">
        <v>2000427</v>
      </c>
      <c r="E1508" s="2" t="s">
        <v>34</v>
      </c>
      <c r="F1508" s="2" t="s">
        <v>53</v>
      </c>
      <c r="G1508" s="2" t="s">
        <v>25</v>
      </c>
      <c r="H1508" s="2" t="s">
        <v>1562</v>
      </c>
      <c r="I1508" s="2" t="s">
        <v>1563</v>
      </c>
      <c r="J1508" s="2" t="s">
        <v>103</v>
      </c>
      <c r="K1508" s="2" t="s">
        <v>28</v>
      </c>
      <c r="L1508" s="2" t="s">
        <v>88</v>
      </c>
      <c r="M1508" s="2" t="s">
        <v>89</v>
      </c>
      <c r="N1508" s="2" t="s">
        <v>90</v>
      </c>
      <c r="O1508" s="3">
        <v>1</v>
      </c>
      <c r="P1508" s="3">
        <v>530.07069999999999</v>
      </c>
      <c r="Q1508" s="3">
        <v>555</v>
      </c>
      <c r="R1508" s="3">
        <v>555</v>
      </c>
      <c r="S1508" s="3">
        <v>24.929300000000001</v>
      </c>
      <c r="T1508" s="3">
        <v>24.93</v>
      </c>
      <c r="U1508" s="3">
        <v>4.49</v>
      </c>
      <c r="V1508" s="2" t="s">
        <v>689</v>
      </c>
      <c r="W1508" s="2" t="s">
        <v>690</v>
      </c>
      <c r="X1508" s="2" t="s">
        <v>125</v>
      </c>
      <c r="Y1508" s="19" t="str">
        <f>VLOOKUP(G1508,'Verweis Kd-Gruppe'!$A$2:$B$8,2,FALSE)</f>
        <v>FHK</v>
      </c>
      <c r="Z1508" s="19" t="str">
        <f>VLOOKUP(J1508,'Verweis Art-Gruppe'!$A$2:$B$15,2,FALSE)</f>
        <v>Geräte</v>
      </c>
      <c r="AA1508" s="19" t="str">
        <f>VLOOKUP(W1508,'Verweis Vertreter'!$A$2:$B$24,2,FALSE)</f>
        <v>Zentrale</v>
      </c>
      <c r="AB1508" s="12">
        <f t="shared" si="207"/>
        <v>1</v>
      </c>
      <c r="AC1508" s="12">
        <f t="shared" si="212"/>
        <v>530.07069999999999</v>
      </c>
      <c r="AD1508" s="12">
        <f t="shared" si="213"/>
        <v>555</v>
      </c>
      <c r="AE1508" s="12">
        <f t="shared" si="208"/>
        <v>555</v>
      </c>
      <c r="AF1508" s="12">
        <f t="shared" si="209"/>
        <v>24.929300000000001</v>
      </c>
      <c r="AG1508" s="12">
        <f t="shared" si="210"/>
        <v>24.93</v>
      </c>
      <c r="AH1508" s="9">
        <f t="shared" si="214"/>
        <v>4.4918918918918915E-2</v>
      </c>
      <c r="AI1508" s="14">
        <f>VLOOKUP(E1508,'Verweis Faktor'!$A:$B,2,FALSE)</f>
        <v>1</v>
      </c>
      <c r="AJ1508" s="14"/>
      <c r="AK1508" s="14" t="str">
        <f>IF(AL1508="Ja","Versandkosten",VLOOKUP(E1508,'Verweis Belegart'!$A$2:$B$9,2,FALSE))</f>
        <v>Hardware</v>
      </c>
      <c r="AL1508" s="14" t="str">
        <f t="shared" si="215"/>
        <v>Nein</v>
      </c>
      <c r="AM1508" s="14" t="str">
        <f t="shared" si="211"/>
        <v>Positiv</v>
      </c>
    </row>
    <row r="1509" spans="1:39" ht="17.25" customHeight="1" x14ac:dyDescent="0.35">
      <c r="A1509" s="17">
        <v>14572227</v>
      </c>
      <c r="B1509" s="2" t="s">
        <v>1517</v>
      </c>
      <c r="C1509" s="1">
        <v>2025001</v>
      </c>
      <c r="D1509" s="1">
        <v>2000428</v>
      </c>
      <c r="E1509" s="2" t="s">
        <v>34</v>
      </c>
      <c r="F1509" s="2" t="s">
        <v>53</v>
      </c>
      <c r="G1509" s="2" t="s">
        <v>25</v>
      </c>
      <c r="H1509" s="2" t="s">
        <v>1564</v>
      </c>
      <c r="I1509" s="2" t="s">
        <v>1565</v>
      </c>
      <c r="J1509" s="2" t="s">
        <v>103</v>
      </c>
      <c r="K1509" s="2" t="s">
        <v>28</v>
      </c>
      <c r="L1509" s="2" t="s">
        <v>1186</v>
      </c>
      <c r="M1509" s="2" t="s">
        <v>1187</v>
      </c>
      <c r="N1509" s="2" t="s">
        <v>1188</v>
      </c>
      <c r="O1509" s="3">
        <v>1</v>
      </c>
      <c r="P1509" s="3">
        <v>595</v>
      </c>
      <c r="Q1509" s="3">
        <v>645</v>
      </c>
      <c r="R1509" s="3">
        <v>645</v>
      </c>
      <c r="S1509" s="3">
        <v>50</v>
      </c>
      <c r="T1509" s="3">
        <v>50</v>
      </c>
      <c r="U1509" s="3">
        <v>7.75</v>
      </c>
      <c r="V1509" s="2" t="s">
        <v>427</v>
      </c>
      <c r="W1509" s="2" t="s">
        <v>428</v>
      </c>
      <c r="X1509" s="2" t="s">
        <v>1117</v>
      </c>
      <c r="Y1509" s="19" t="str">
        <f>VLOOKUP(G1509,'Verweis Kd-Gruppe'!$A$2:$B$8,2,FALSE)</f>
        <v>FHK</v>
      </c>
      <c r="Z1509" s="19" t="str">
        <f>VLOOKUP(J1509,'Verweis Art-Gruppe'!$A$2:$B$15,2,FALSE)</f>
        <v>Geräte</v>
      </c>
      <c r="AA1509" s="19" t="str">
        <f>VLOOKUP(W1509,'Verweis Vertreter'!$A$2:$B$24,2,FALSE)</f>
        <v>Zentrale</v>
      </c>
      <c r="AB1509" s="12">
        <f t="shared" si="207"/>
        <v>1</v>
      </c>
      <c r="AC1509" s="12">
        <f t="shared" si="212"/>
        <v>595</v>
      </c>
      <c r="AD1509" s="12">
        <f t="shared" si="213"/>
        <v>645</v>
      </c>
      <c r="AE1509" s="12">
        <f t="shared" si="208"/>
        <v>645</v>
      </c>
      <c r="AF1509" s="12">
        <f t="shared" si="209"/>
        <v>50</v>
      </c>
      <c r="AG1509" s="12">
        <f t="shared" si="210"/>
        <v>50</v>
      </c>
      <c r="AH1509" s="9">
        <f t="shared" si="214"/>
        <v>7.7519379844961239E-2</v>
      </c>
      <c r="AI1509" s="14">
        <f>VLOOKUP(E1509,'Verweis Faktor'!$A:$B,2,FALSE)</f>
        <v>1</v>
      </c>
      <c r="AJ1509" s="14"/>
      <c r="AK1509" s="14" t="str">
        <f>IF(AL1509="Ja","Versandkosten",VLOOKUP(E1509,'Verweis Belegart'!$A$2:$B$9,2,FALSE))</f>
        <v>Hardware</v>
      </c>
      <c r="AL1509" s="14" t="str">
        <f t="shared" si="215"/>
        <v>Nein</v>
      </c>
      <c r="AM1509" s="14" t="str">
        <f t="shared" si="211"/>
        <v>Positiv</v>
      </c>
    </row>
    <row r="1510" spans="1:39" ht="17.25" customHeight="1" x14ac:dyDescent="0.35">
      <c r="A1510" s="17">
        <v>14569817</v>
      </c>
      <c r="B1510" s="2" t="s">
        <v>1517</v>
      </c>
      <c r="C1510" s="1">
        <v>2025001</v>
      </c>
      <c r="D1510" s="1">
        <v>2000429</v>
      </c>
      <c r="E1510" s="2" t="s">
        <v>34</v>
      </c>
      <c r="F1510" s="2" t="s">
        <v>53</v>
      </c>
      <c r="G1510" s="2" t="s">
        <v>25</v>
      </c>
      <c r="H1510" s="2" t="s">
        <v>1566</v>
      </c>
      <c r="I1510" s="2" t="s">
        <v>1567</v>
      </c>
      <c r="J1510" s="2" t="s">
        <v>103</v>
      </c>
      <c r="K1510" s="2" t="s">
        <v>28</v>
      </c>
      <c r="L1510" s="2" t="s">
        <v>1091</v>
      </c>
      <c r="M1510" s="2" t="s">
        <v>1092</v>
      </c>
      <c r="N1510" s="2" t="s">
        <v>1093</v>
      </c>
      <c r="O1510" s="3">
        <v>1</v>
      </c>
      <c r="P1510" s="3">
        <v>116.9379</v>
      </c>
      <c r="Q1510" s="3">
        <v>135</v>
      </c>
      <c r="R1510" s="3">
        <v>135</v>
      </c>
      <c r="S1510" s="3">
        <v>18.062100000000001</v>
      </c>
      <c r="T1510" s="3">
        <v>18.059999999999999</v>
      </c>
      <c r="U1510" s="3">
        <v>13.37</v>
      </c>
      <c r="V1510" s="2" t="s">
        <v>427</v>
      </c>
      <c r="W1510" s="2" t="s">
        <v>428</v>
      </c>
      <c r="X1510" s="2" t="s">
        <v>419</v>
      </c>
      <c r="Y1510" s="19" t="str">
        <f>VLOOKUP(G1510,'Verweis Kd-Gruppe'!$A$2:$B$8,2,FALSE)</f>
        <v>FHK</v>
      </c>
      <c r="Z1510" s="19" t="str">
        <f>VLOOKUP(J1510,'Verweis Art-Gruppe'!$A$2:$B$15,2,FALSE)</f>
        <v>Geräte</v>
      </c>
      <c r="AA1510" s="19" t="str">
        <f>VLOOKUP(W1510,'Verweis Vertreter'!$A$2:$B$24,2,FALSE)</f>
        <v>Zentrale</v>
      </c>
      <c r="AB1510" s="12">
        <f t="shared" si="207"/>
        <v>1</v>
      </c>
      <c r="AC1510" s="12">
        <f t="shared" si="212"/>
        <v>116.9379</v>
      </c>
      <c r="AD1510" s="12">
        <f t="shared" si="213"/>
        <v>135</v>
      </c>
      <c r="AE1510" s="12">
        <f t="shared" si="208"/>
        <v>135</v>
      </c>
      <c r="AF1510" s="12">
        <f t="shared" si="209"/>
        <v>18.062100000000001</v>
      </c>
      <c r="AG1510" s="12">
        <f t="shared" si="210"/>
        <v>18.059999999999999</v>
      </c>
      <c r="AH1510" s="9">
        <f t="shared" si="214"/>
        <v>0.13377777777777777</v>
      </c>
      <c r="AI1510" s="14">
        <f>VLOOKUP(E1510,'Verweis Faktor'!$A:$B,2,FALSE)</f>
        <v>1</v>
      </c>
      <c r="AJ1510" s="14"/>
      <c r="AK1510" s="14" t="str">
        <f>IF(AL1510="Ja","Versandkosten",VLOOKUP(E1510,'Verweis Belegart'!$A$2:$B$9,2,FALSE))</f>
        <v>Hardware</v>
      </c>
      <c r="AL1510" s="14" t="str">
        <f t="shared" si="215"/>
        <v>Nein</v>
      </c>
      <c r="AM1510" s="14" t="str">
        <f t="shared" si="211"/>
        <v>Positiv</v>
      </c>
    </row>
    <row r="1511" spans="1:39" ht="17.25" customHeight="1" x14ac:dyDescent="0.35">
      <c r="A1511" s="17">
        <v>14572745</v>
      </c>
      <c r="B1511" s="2" t="s">
        <v>1517</v>
      </c>
      <c r="C1511" s="1">
        <v>2025001</v>
      </c>
      <c r="D1511" s="1">
        <v>2000430</v>
      </c>
      <c r="E1511" s="2" t="s">
        <v>34</v>
      </c>
      <c r="F1511" s="2" t="s">
        <v>182</v>
      </c>
      <c r="G1511" s="2" t="s">
        <v>25</v>
      </c>
      <c r="H1511" s="2" t="s">
        <v>809</v>
      </c>
      <c r="I1511" s="2" t="s">
        <v>810</v>
      </c>
      <c r="J1511" s="2" t="s">
        <v>103</v>
      </c>
      <c r="K1511" s="2" t="s">
        <v>28</v>
      </c>
      <c r="L1511" s="2" t="s">
        <v>385</v>
      </c>
      <c r="M1511" s="2" t="s">
        <v>386</v>
      </c>
      <c r="N1511" s="2" t="s">
        <v>292</v>
      </c>
      <c r="O1511" s="3">
        <v>1</v>
      </c>
      <c r="P1511" s="3">
        <v>911.63229999999999</v>
      </c>
      <c r="Q1511" s="3">
        <v>919</v>
      </c>
      <c r="R1511" s="3">
        <v>919</v>
      </c>
      <c r="S1511" s="3">
        <v>7.3677000000000001</v>
      </c>
      <c r="T1511" s="3">
        <v>7.37</v>
      </c>
      <c r="U1511" s="3">
        <v>0.8</v>
      </c>
      <c r="V1511" s="2" t="s">
        <v>427</v>
      </c>
      <c r="W1511" s="2" t="s">
        <v>428</v>
      </c>
      <c r="X1511" s="2" t="s">
        <v>419</v>
      </c>
      <c r="Y1511" s="19" t="str">
        <f>VLOOKUP(G1511,'Verweis Kd-Gruppe'!$A$2:$B$8,2,FALSE)</f>
        <v>FHK</v>
      </c>
      <c r="Z1511" s="19" t="str">
        <f>VLOOKUP(J1511,'Verweis Art-Gruppe'!$A$2:$B$15,2,FALSE)</f>
        <v>Geräte</v>
      </c>
      <c r="AA1511" s="19" t="str">
        <f>VLOOKUP(W1511,'Verweis Vertreter'!$A$2:$B$24,2,FALSE)</f>
        <v>Zentrale</v>
      </c>
      <c r="AB1511" s="12">
        <f t="shared" si="207"/>
        <v>1</v>
      </c>
      <c r="AC1511" s="12">
        <f t="shared" si="212"/>
        <v>911.63229999999999</v>
      </c>
      <c r="AD1511" s="12">
        <f t="shared" si="213"/>
        <v>919</v>
      </c>
      <c r="AE1511" s="12">
        <f t="shared" si="208"/>
        <v>919</v>
      </c>
      <c r="AF1511" s="12">
        <f t="shared" si="209"/>
        <v>7.3677000000000001</v>
      </c>
      <c r="AG1511" s="12">
        <f t="shared" si="210"/>
        <v>7.37</v>
      </c>
      <c r="AH1511" s="9">
        <f t="shared" si="214"/>
        <v>8.0195865070729049E-3</v>
      </c>
      <c r="AI1511" s="14">
        <f>VLOOKUP(E1511,'Verweis Faktor'!$A:$B,2,FALSE)</f>
        <v>1</v>
      </c>
      <c r="AJ1511" s="14"/>
      <c r="AK1511" s="14" t="str">
        <f>IF(AL1511="Ja","Versandkosten",VLOOKUP(E1511,'Verweis Belegart'!$A$2:$B$9,2,FALSE))</f>
        <v>Hardware</v>
      </c>
      <c r="AL1511" s="14" t="str">
        <f t="shared" si="215"/>
        <v>Nein</v>
      </c>
      <c r="AM1511" s="14" t="str">
        <f t="shared" si="211"/>
        <v>Positiv</v>
      </c>
    </row>
    <row r="1512" spans="1:39" ht="17.25" customHeight="1" x14ac:dyDescent="0.35">
      <c r="A1512" s="17">
        <v>14572745</v>
      </c>
      <c r="B1512" s="2" t="s">
        <v>1517</v>
      </c>
      <c r="C1512" s="1">
        <v>2025001</v>
      </c>
      <c r="D1512" s="1">
        <v>2000430</v>
      </c>
      <c r="E1512" s="2" t="s">
        <v>34</v>
      </c>
      <c r="F1512" s="2" t="s">
        <v>182</v>
      </c>
      <c r="G1512" s="2" t="s">
        <v>25</v>
      </c>
      <c r="H1512" s="2" t="s">
        <v>809</v>
      </c>
      <c r="I1512" s="2" t="s">
        <v>810</v>
      </c>
      <c r="J1512" s="2" t="s">
        <v>103</v>
      </c>
      <c r="K1512" s="2" t="s">
        <v>45</v>
      </c>
      <c r="L1512" s="2" t="s">
        <v>387</v>
      </c>
      <c r="M1512" s="2" t="s">
        <v>388</v>
      </c>
      <c r="N1512" s="2" t="s">
        <v>292</v>
      </c>
      <c r="O1512" s="3">
        <v>1</v>
      </c>
      <c r="P1512" s="3">
        <v>897.56460000000004</v>
      </c>
      <c r="Q1512" s="3">
        <v>929</v>
      </c>
      <c r="R1512" s="3">
        <v>929</v>
      </c>
      <c r="S1512" s="3">
        <v>31.435400000000001</v>
      </c>
      <c r="T1512" s="3">
        <v>31.44</v>
      </c>
      <c r="U1512" s="3">
        <v>3.38</v>
      </c>
      <c r="V1512" s="2" t="s">
        <v>427</v>
      </c>
      <c r="W1512" s="2" t="s">
        <v>428</v>
      </c>
      <c r="X1512" s="2" t="s">
        <v>419</v>
      </c>
      <c r="Y1512" s="19" t="str">
        <f>VLOOKUP(G1512,'Verweis Kd-Gruppe'!$A$2:$B$8,2,FALSE)</f>
        <v>FHK</v>
      </c>
      <c r="Z1512" s="19" t="str">
        <f>VLOOKUP(J1512,'Verweis Art-Gruppe'!$A$2:$B$15,2,FALSE)</f>
        <v>Geräte</v>
      </c>
      <c r="AA1512" s="19" t="str">
        <f>VLOOKUP(W1512,'Verweis Vertreter'!$A$2:$B$24,2,FALSE)</f>
        <v>Zentrale</v>
      </c>
      <c r="AB1512" s="12">
        <f t="shared" si="207"/>
        <v>1</v>
      </c>
      <c r="AC1512" s="12">
        <f t="shared" si="212"/>
        <v>897.56460000000004</v>
      </c>
      <c r="AD1512" s="12">
        <f t="shared" si="213"/>
        <v>929</v>
      </c>
      <c r="AE1512" s="12">
        <f t="shared" si="208"/>
        <v>929</v>
      </c>
      <c r="AF1512" s="12">
        <f t="shared" si="209"/>
        <v>31.435400000000001</v>
      </c>
      <c r="AG1512" s="12">
        <f t="shared" si="210"/>
        <v>31.44</v>
      </c>
      <c r="AH1512" s="9">
        <f t="shared" si="214"/>
        <v>3.3842841765339075E-2</v>
      </c>
      <c r="AI1512" s="14">
        <f>VLOOKUP(E1512,'Verweis Faktor'!$A:$B,2,FALSE)</f>
        <v>1</v>
      </c>
      <c r="AJ1512" s="14"/>
      <c r="AK1512" s="14" t="str">
        <f>IF(AL1512="Ja","Versandkosten",VLOOKUP(E1512,'Verweis Belegart'!$A$2:$B$9,2,FALSE))</f>
        <v>Hardware</v>
      </c>
      <c r="AL1512" s="14" t="str">
        <f t="shared" si="215"/>
        <v>Nein</v>
      </c>
      <c r="AM1512" s="14" t="str">
        <f t="shared" si="211"/>
        <v>Positiv</v>
      </c>
    </row>
    <row r="1513" spans="1:39" ht="17.25" customHeight="1" x14ac:dyDescent="0.35">
      <c r="A1513" s="17">
        <v>14571865</v>
      </c>
      <c r="B1513" s="2" t="s">
        <v>1517</v>
      </c>
      <c r="C1513" s="1">
        <v>2025001</v>
      </c>
      <c r="D1513" s="1">
        <v>2000431</v>
      </c>
      <c r="E1513" s="2" t="s">
        <v>34</v>
      </c>
      <c r="F1513" s="2" t="s">
        <v>182</v>
      </c>
      <c r="G1513" s="2" t="s">
        <v>66</v>
      </c>
      <c r="H1513" s="2" t="s">
        <v>1568</v>
      </c>
      <c r="I1513" s="2" t="s">
        <v>1569</v>
      </c>
      <c r="J1513" s="2" t="s">
        <v>103</v>
      </c>
      <c r="K1513" s="2" t="s">
        <v>28</v>
      </c>
      <c r="L1513" s="2" t="s">
        <v>56</v>
      </c>
      <c r="M1513" s="2" t="s">
        <v>57</v>
      </c>
      <c r="N1513" s="2" t="s">
        <v>58</v>
      </c>
      <c r="O1513" s="3">
        <v>9</v>
      </c>
      <c r="P1513" s="3">
        <v>605</v>
      </c>
      <c r="Q1513" s="3">
        <v>625</v>
      </c>
      <c r="R1513" s="3">
        <v>5625</v>
      </c>
      <c r="S1513" s="3">
        <v>20</v>
      </c>
      <c r="T1513" s="3">
        <v>180</v>
      </c>
      <c r="U1513" s="3">
        <v>3.2</v>
      </c>
      <c r="V1513" s="2" t="s">
        <v>675</v>
      </c>
      <c r="W1513" s="2" t="s">
        <v>676</v>
      </c>
      <c r="X1513" s="2" t="s">
        <v>125</v>
      </c>
      <c r="Y1513" s="19" t="str">
        <f>VLOOKUP(G1513,'Verweis Kd-Gruppe'!$A$2:$B$8,2,FALSE)</f>
        <v>EXP</v>
      </c>
      <c r="Z1513" s="19" t="str">
        <f>VLOOKUP(J1513,'Verweis Art-Gruppe'!$A$2:$B$15,2,FALSE)</f>
        <v>Geräte</v>
      </c>
      <c r="AA1513" s="19" t="str">
        <f>VLOOKUP(W1513,'Verweis Vertreter'!$A$2:$B$24,2,FALSE)</f>
        <v>Corina Wedel</v>
      </c>
      <c r="AB1513" s="12">
        <f t="shared" si="207"/>
        <v>9</v>
      </c>
      <c r="AC1513" s="12">
        <f t="shared" si="212"/>
        <v>605</v>
      </c>
      <c r="AD1513" s="12">
        <f t="shared" si="213"/>
        <v>625</v>
      </c>
      <c r="AE1513" s="12">
        <f t="shared" si="208"/>
        <v>5625</v>
      </c>
      <c r="AF1513" s="12">
        <f t="shared" si="209"/>
        <v>20</v>
      </c>
      <c r="AG1513" s="12">
        <f t="shared" si="210"/>
        <v>180</v>
      </c>
      <c r="AH1513" s="9">
        <f t="shared" si="214"/>
        <v>3.2000000000000001E-2</v>
      </c>
      <c r="AI1513" s="14">
        <f>VLOOKUP(E1513,'Verweis Faktor'!$A:$B,2,FALSE)</f>
        <v>1</v>
      </c>
      <c r="AJ1513" s="14"/>
      <c r="AK1513" s="14" t="str">
        <f>IF(AL1513="Ja","Versandkosten",VLOOKUP(E1513,'Verweis Belegart'!$A$2:$B$9,2,FALSE))</f>
        <v>Hardware</v>
      </c>
      <c r="AL1513" s="14" t="str">
        <f t="shared" si="215"/>
        <v>Nein</v>
      </c>
      <c r="AM1513" s="14" t="str">
        <f t="shared" si="211"/>
        <v>Positiv</v>
      </c>
    </row>
    <row r="1514" spans="1:39" ht="17.25" customHeight="1" x14ac:dyDescent="0.35">
      <c r="A1514" s="17">
        <v>14571865</v>
      </c>
      <c r="B1514" s="2" t="s">
        <v>1517</v>
      </c>
      <c r="C1514" s="1">
        <v>2025001</v>
      </c>
      <c r="D1514" s="1">
        <v>2000431</v>
      </c>
      <c r="E1514" s="2" t="s">
        <v>34</v>
      </c>
      <c r="F1514" s="2" t="s">
        <v>182</v>
      </c>
      <c r="G1514" s="2" t="s">
        <v>66</v>
      </c>
      <c r="H1514" s="2" t="s">
        <v>1568</v>
      </c>
      <c r="I1514" s="2" t="s">
        <v>1569</v>
      </c>
      <c r="J1514" s="2" t="s">
        <v>103</v>
      </c>
      <c r="K1514" s="2" t="s">
        <v>45</v>
      </c>
      <c r="L1514" s="2" t="s">
        <v>621</v>
      </c>
      <c r="M1514" s="2" t="s">
        <v>622</v>
      </c>
      <c r="N1514" s="2" t="s">
        <v>268</v>
      </c>
      <c r="O1514" s="3">
        <v>1</v>
      </c>
      <c r="P1514" s="3">
        <v>1207</v>
      </c>
      <c r="Q1514" s="3">
        <v>1327</v>
      </c>
      <c r="R1514" s="3">
        <v>1327</v>
      </c>
      <c r="S1514" s="3">
        <v>120</v>
      </c>
      <c r="T1514" s="3">
        <v>120</v>
      </c>
      <c r="U1514" s="3">
        <v>9.0399999999999991</v>
      </c>
      <c r="V1514" s="2" t="s">
        <v>675</v>
      </c>
      <c r="W1514" s="2" t="s">
        <v>676</v>
      </c>
      <c r="X1514" s="2" t="s">
        <v>125</v>
      </c>
      <c r="Y1514" s="19" t="str">
        <f>VLOOKUP(G1514,'Verweis Kd-Gruppe'!$A$2:$B$8,2,FALSE)</f>
        <v>EXP</v>
      </c>
      <c r="Z1514" s="19" t="str">
        <f>VLOOKUP(J1514,'Verweis Art-Gruppe'!$A$2:$B$15,2,FALSE)</f>
        <v>Geräte</v>
      </c>
      <c r="AA1514" s="19" t="str">
        <f>VLOOKUP(W1514,'Verweis Vertreter'!$A$2:$B$24,2,FALSE)</f>
        <v>Corina Wedel</v>
      </c>
      <c r="AB1514" s="12">
        <f t="shared" si="207"/>
        <v>1</v>
      </c>
      <c r="AC1514" s="12">
        <f t="shared" si="212"/>
        <v>1207</v>
      </c>
      <c r="AD1514" s="12">
        <f t="shared" si="213"/>
        <v>1327</v>
      </c>
      <c r="AE1514" s="12">
        <f t="shared" si="208"/>
        <v>1327</v>
      </c>
      <c r="AF1514" s="12">
        <f t="shared" si="209"/>
        <v>120</v>
      </c>
      <c r="AG1514" s="12">
        <f t="shared" si="210"/>
        <v>120</v>
      </c>
      <c r="AH1514" s="9">
        <f t="shared" si="214"/>
        <v>9.0429540316503396E-2</v>
      </c>
      <c r="AI1514" s="14">
        <f>VLOOKUP(E1514,'Verweis Faktor'!$A:$B,2,FALSE)</f>
        <v>1</v>
      </c>
      <c r="AJ1514" s="14"/>
      <c r="AK1514" s="14" t="str">
        <f>IF(AL1514="Ja","Versandkosten",VLOOKUP(E1514,'Verweis Belegart'!$A$2:$B$9,2,FALSE))</f>
        <v>Hardware</v>
      </c>
      <c r="AL1514" s="14" t="str">
        <f t="shared" si="215"/>
        <v>Nein</v>
      </c>
      <c r="AM1514" s="14" t="str">
        <f t="shared" si="211"/>
        <v>Positiv</v>
      </c>
    </row>
    <row r="1515" spans="1:39" ht="17.25" customHeight="1" x14ac:dyDescent="0.35">
      <c r="A1515" s="17">
        <v>14571865</v>
      </c>
      <c r="B1515" s="2" t="s">
        <v>1517</v>
      </c>
      <c r="C1515" s="1">
        <v>2025001</v>
      </c>
      <c r="D1515" s="1">
        <v>2000431</v>
      </c>
      <c r="E1515" s="2" t="s">
        <v>34</v>
      </c>
      <c r="F1515" s="2" t="s">
        <v>182</v>
      </c>
      <c r="G1515" s="2" t="s">
        <v>66</v>
      </c>
      <c r="H1515" s="2" t="s">
        <v>1568</v>
      </c>
      <c r="I1515" s="2" t="s">
        <v>1569</v>
      </c>
      <c r="J1515" s="2" t="s">
        <v>103</v>
      </c>
      <c r="K1515" s="2" t="s">
        <v>49</v>
      </c>
      <c r="L1515" s="2" t="s">
        <v>272</v>
      </c>
      <c r="M1515" s="2" t="s">
        <v>273</v>
      </c>
      <c r="N1515" s="2" t="s">
        <v>274</v>
      </c>
      <c r="O1515" s="3">
        <v>1</v>
      </c>
      <c r="P1515" s="3">
        <v>1065.5192</v>
      </c>
      <c r="Q1515" s="3">
        <v>1107</v>
      </c>
      <c r="R1515" s="3">
        <v>1107</v>
      </c>
      <c r="S1515" s="3">
        <v>41.480800000000002</v>
      </c>
      <c r="T1515" s="3">
        <v>41.48</v>
      </c>
      <c r="U1515" s="3">
        <v>3.74</v>
      </c>
      <c r="V1515" s="2" t="s">
        <v>675</v>
      </c>
      <c r="W1515" s="2" t="s">
        <v>676</v>
      </c>
      <c r="X1515" s="2" t="s">
        <v>125</v>
      </c>
      <c r="Y1515" s="19" t="str">
        <f>VLOOKUP(G1515,'Verweis Kd-Gruppe'!$A$2:$B$8,2,FALSE)</f>
        <v>EXP</v>
      </c>
      <c r="Z1515" s="19" t="str">
        <f>VLOOKUP(J1515,'Verweis Art-Gruppe'!$A$2:$B$15,2,FALSE)</f>
        <v>Geräte</v>
      </c>
      <c r="AA1515" s="19" t="str">
        <f>VLOOKUP(W1515,'Verweis Vertreter'!$A$2:$B$24,2,FALSE)</f>
        <v>Corina Wedel</v>
      </c>
      <c r="AB1515" s="12">
        <f t="shared" si="207"/>
        <v>1</v>
      </c>
      <c r="AC1515" s="12">
        <f t="shared" si="212"/>
        <v>1065.5192</v>
      </c>
      <c r="AD1515" s="12">
        <f t="shared" si="213"/>
        <v>1107</v>
      </c>
      <c r="AE1515" s="12">
        <f t="shared" si="208"/>
        <v>1107</v>
      </c>
      <c r="AF1515" s="12">
        <f t="shared" si="209"/>
        <v>41.480800000000002</v>
      </c>
      <c r="AG1515" s="12">
        <f t="shared" si="210"/>
        <v>41.48</v>
      </c>
      <c r="AH1515" s="9">
        <f t="shared" si="214"/>
        <v>3.7470641373080392E-2</v>
      </c>
      <c r="AI1515" s="14">
        <f>VLOOKUP(E1515,'Verweis Faktor'!$A:$B,2,FALSE)</f>
        <v>1</v>
      </c>
      <c r="AJ1515" s="14"/>
      <c r="AK1515" s="14" t="str">
        <f>IF(AL1515="Ja","Versandkosten",VLOOKUP(E1515,'Verweis Belegart'!$A$2:$B$9,2,FALSE))</f>
        <v>Hardware</v>
      </c>
      <c r="AL1515" s="14" t="str">
        <f t="shared" si="215"/>
        <v>Nein</v>
      </c>
      <c r="AM1515" s="14" t="str">
        <f t="shared" si="211"/>
        <v>Positiv</v>
      </c>
    </row>
    <row r="1516" spans="1:39" ht="17.25" customHeight="1" x14ac:dyDescent="0.35">
      <c r="A1516" s="17">
        <v>14571865</v>
      </c>
      <c r="B1516" s="2" t="s">
        <v>1517</v>
      </c>
      <c r="C1516" s="1">
        <v>2025001</v>
      </c>
      <c r="D1516" s="1">
        <v>2000431</v>
      </c>
      <c r="E1516" s="2" t="s">
        <v>34</v>
      </c>
      <c r="F1516" s="2" t="s">
        <v>182</v>
      </c>
      <c r="G1516" s="2" t="s">
        <v>66</v>
      </c>
      <c r="H1516" s="2" t="s">
        <v>1568</v>
      </c>
      <c r="I1516" s="2" t="s">
        <v>1569</v>
      </c>
      <c r="J1516" s="2" t="s">
        <v>103</v>
      </c>
      <c r="K1516" s="2" t="s">
        <v>79</v>
      </c>
      <c r="L1516" s="2" t="s">
        <v>737</v>
      </c>
      <c r="M1516" s="2" t="s">
        <v>738</v>
      </c>
      <c r="N1516" s="2" t="s">
        <v>274</v>
      </c>
      <c r="O1516" s="3">
        <v>1</v>
      </c>
      <c r="P1516" s="3">
        <v>1087</v>
      </c>
      <c r="Q1516" s="3">
        <v>1115</v>
      </c>
      <c r="R1516" s="3">
        <v>1115</v>
      </c>
      <c r="S1516" s="3">
        <v>28</v>
      </c>
      <c r="T1516" s="3">
        <v>28</v>
      </c>
      <c r="U1516" s="3">
        <v>2.5099999999999998</v>
      </c>
      <c r="V1516" s="2" t="s">
        <v>675</v>
      </c>
      <c r="W1516" s="2" t="s">
        <v>676</v>
      </c>
      <c r="X1516" s="2" t="s">
        <v>125</v>
      </c>
      <c r="Y1516" s="19" t="str">
        <f>VLOOKUP(G1516,'Verweis Kd-Gruppe'!$A$2:$B$8,2,FALSE)</f>
        <v>EXP</v>
      </c>
      <c r="Z1516" s="19" t="str">
        <f>VLOOKUP(J1516,'Verweis Art-Gruppe'!$A$2:$B$15,2,FALSE)</f>
        <v>Geräte</v>
      </c>
      <c r="AA1516" s="19" t="str">
        <f>VLOOKUP(W1516,'Verweis Vertreter'!$A$2:$B$24,2,FALSE)</f>
        <v>Corina Wedel</v>
      </c>
      <c r="AB1516" s="12">
        <f t="shared" si="207"/>
        <v>1</v>
      </c>
      <c r="AC1516" s="12">
        <f t="shared" si="212"/>
        <v>1087</v>
      </c>
      <c r="AD1516" s="12">
        <f t="shared" si="213"/>
        <v>1115</v>
      </c>
      <c r="AE1516" s="12">
        <f t="shared" si="208"/>
        <v>1115</v>
      </c>
      <c r="AF1516" s="12">
        <f t="shared" si="209"/>
        <v>28</v>
      </c>
      <c r="AG1516" s="12">
        <f t="shared" si="210"/>
        <v>28</v>
      </c>
      <c r="AH1516" s="9">
        <f t="shared" si="214"/>
        <v>2.5112107623318385E-2</v>
      </c>
      <c r="AI1516" s="14">
        <f>VLOOKUP(E1516,'Verweis Faktor'!$A:$B,2,FALSE)</f>
        <v>1</v>
      </c>
      <c r="AJ1516" s="14"/>
      <c r="AK1516" s="14" t="str">
        <f>IF(AL1516="Ja","Versandkosten",VLOOKUP(E1516,'Verweis Belegart'!$A$2:$B$9,2,FALSE))</f>
        <v>Hardware</v>
      </c>
      <c r="AL1516" s="14" t="str">
        <f t="shared" si="215"/>
        <v>Nein</v>
      </c>
      <c r="AM1516" s="14" t="str">
        <f t="shared" si="211"/>
        <v>Positiv</v>
      </c>
    </row>
    <row r="1517" spans="1:39" ht="17.25" customHeight="1" x14ac:dyDescent="0.35">
      <c r="A1517" s="17">
        <v>14571865</v>
      </c>
      <c r="B1517" s="2" t="s">
        <v>1517</v>
      </c>
      <c r="C1517" s="1">
        <v>2025001</v>
      </c>
      <c r="D1517" s="1">
        <v>2000431</v>
      </c>
      <c r="E1517" s="2" t="s">
        <v>34</v>
      </c>
      <c r="F1517" s="2" t="s">
        <v>182</v>
      </c>
      <c r="G1517" s="2" t="s">
        <v>66</v>
      </c>
      <c r="H1517" s="2" t="s">
        <v>1568</v>
      </c>
      <c r="I1517" s="2" t="s">
        <v>1569</v>
      </c>
      <c r="J1517" s="2" t="s">
        <v>103</v>
      </c>
      <c r="K1517" s="2" t="s">
        <v>83</v>
      </c>
      <c r="L1517" s="2" t="s">
        <v>287</v>
      </c>
      <c r="M1517" s="2" t="s">
        <v>288</v>
      </c>
      <c r="N1517" s="2" t="s">
        <v>268</v>
      </c>
      <c r="O1517" s="3">
        <v>2</v>
      </c>
      <c r="P1517" s="3">
        <v>1207</v>
      </c>
      <c r="Q1517" s="3">
        <v>1327</v>
      </c>
      <c r="R1517" s="3">
        <v>2654</v>
      </c>
      <c r="S1517" s="3">
        <v>120</v>
      </c>
      <c r="T1517" s="3">
        <v>240</v>
      </c>
      <c r="U1517" s="3">
        <v>9.0399999999999991</v>
      </c>
      <c r="V1517" s="2" t="s">
        <v>675</v>
      </c>
      <c r="W1517" s="2" t="s">
        <v>676</v>
      </c>
      <c r="X1517" s="2" t="s">
        <v>125</v>
      </c>
      <c r="Y1517" s="19" t="str">
        <f>VLOOKUP(G1517,'Verweis Kd-Gruppe'!$A$2:$B$8,2,FALSE)</f>
        <v>EXP</v>
      </c>
      <c r="Z1517" s="19" t="str">
        <f>VLOOKUP(J1517,'Verweis Art-Gruppe'!$A$2:$B$15,2,FALSE)</f>
        <v>Geräte</v>
      </c>
      <c r="AA1517" s="19" t="str">
        <f>VLOOKUP(W1517,'Verweis Vertreter'!$A$2:$B$24,2,FALSE)</f>
        <v>Corina Wedel</v>
      </c>
      <c r="AB1517" s="12">
        <f t="shared" si="207"/>
        <v>2</v>
      </c>
      <c r="AC1517" s="12">
        <f t="shared" si="212"/>
        <v>1207</v>
      </c>
      <c r="AD1517" s="12">
        <f t="shared" si="213"/>
        <v>1327</v>
      </c>
      <c r="AE1517" s="12">
        <f t="shared" si="208"/>
        <v>2654</v>
      </c>
      <c r="AF1517" s="12">
        <f t="shared" si="209"/>
        <v>120</v>
      </c>
      <c r="AG1517" s="12">
        <f t="shared" si="210"/>
        <v>240</v>
      </c>
      <c r="AH1517" s="9">
        <f t="shared" si="214"/>
        <v>9.0429540316503396E-2</v>
      </c>
      <c r="AI1517" s="14">
        <f>VLOOKUP(E1517,'Verweis Faktor'!$A:$B,2,FALSE)</f>
        <v>1</v>
      </c>
      <c r="AJ1517" s="14"/>
      <c r="AK1517" s="14" t="str">
        <f>IF(AL1517="Ja","Versandkosten",VLOOKUP(E1517,'Verweis Belegart'!$A$2:$B$9,2,FALSE))</f>
        <v>Hardware</v>
      </c>
      <c r="AL1517" s="14" t="str">
        <f t="shared" si="215"/>
        <v>Nein</v>
      </c>
      <c r="AM1517" s="14" t="str">
        <f t="shared" si="211"/>
        <v>Positiv</v>
      </c>
    </row>
    <row r="1518" spans="1:39" ht="17.25" customHeight="1" x14ac:dyDescent="0.35">
      <c r="A1518" s="17">
        <v>14571865</v>
      </c>
      <c r="B1518" s="2" t="s">
        <v>1517</v>
      </c>
      <c r="C1518" s="1">
        <v>2025001</v>
      </c>
      <c r="D1518" s="1">
        <v>2000431</v>
      </c>
      <c r="E1518" s="2" t="s">
        <v>34</v>
      </c>
      <c r="F1518" s="2" t="s">
        <v>182</v>
      </c>
      <c r="G1518" s="2" t="s">
        <v>66</v>
      </c>
      <c r="H1518" s="2" t="s">
        <v>1568</v>
      </c>
      <c r="I1518" s="2" t="s">
        <v>1569</v>
      </c>
      <c r="J1518" s="2" t="s">
        <v>103</v>
      </c>
      <c r="K1518" s="2" t="s">
        <v>87</v>
      </c>
      <c r="L1518" s="2" t="s">
        <v>1570</v>
      </c>
      <c r="M1518" s="2" t="s">
        <v>1571</v>
      </c>
      <c r="N1518" s="2" t="s">
        <v>719</v>
      </c>
      <c r="O1518" s="3">
        <v>1</v>
      </c>
      <c r="P1518" s="3">
        <v>590.71429999999998</v>
      </c>
      <c r="Q1518" s="3">
        <v>646</v>
      </c>
      <c r="R1518" s="3">
        <v>646</v>
      </c>
      <c r="S1518" s="3">
        <v>55.285699999999999</v>
      </c>
      <c r="T1518" s="3">
        <v>55.29</v>
      </c>
      <c r="U1518" s="3">
        <v>8.5500000000000007</v>
      </c>
      <c r="V1518" s="2" t="s">
        <v>675</v>
      </c>
      <c r="W1518" s="2" t="s">
        <v>676</v>
      </c>
      <c r="X1518" s="2" t="s">
        <v>125</v>
      </c>
      <c r="Y1518" s="19" t="str">
        <f>VLOOKUP(G1518,'Verweis Kd-Gruppe'!$A$2:$B$8,2,FALSE)</f>
        <v>EXP</v>
      </c>
      <c r="Z1518" s="19" t="str">
        <f>VLOOKUP(J1518,'Verweis Art-Gruppe'!$A$2:$B$15,2,FALSE)</f>
        <v>Geräte</v>
      </c>
      <c r="AA1518" s="19" t="str">
        <f>VLOOKUP(W1518,'Verweis Vertreter'!$A$2:$B$24,2,FALSE)</f>
        <v>Corina Wedel</v>
      </c>
      <c r="AB1518" s="12">
        <f t="shared" si="207"/>
        <v>1</v>
      </c>
      <c r="AC1518" s="12">
        <f t="shared" si="212"/>
        <v>590.71429999999998</v>
      </c>
      <c r="AD1518" s="12">
        <f t="shared" si="213"/>
        <v>646</v>
      </c>
      <c r="AE1518" s="12">
        <f t="shared" si="208"/>
        <v>646</v>
      </c>
      <c r="AF1518" s="12">
        <f t="shared" si="209"/>
        <v>55.285699999999999</v>
      </c>
      <c r="AG1518" s="12">
        <f t="shared" si="210"/>
        <v>55.29</v>
      </c>
      <c r="AH1518" s="9">
        <f t="shared" si="214"/>
        <v>8.5588235294117646E-2</v>
      </c>
      <c r="AI1518" s="14">
        <f>VLOOKUP(E1518,'Verweis Faktor'!$A:$B,2,FALSE)</f>
        <v>1</v>
      </c>
      <c r="AJ1518" s="14"/>
      <c r="AK1518" s="14" t="str">
        <f>IF(AL1518="Ja","Versandkosten",VLOOKUP(E1518,'Verweis Belegart'!$A$2:$B$9,2,FALSE))</f>
        <v>Hardware</v>
      </c>
      <c r="AL1518" s="14" t="str">
        <f t="shared" si="215"/>
        <v>Nein</v>
      </c>
      <c r="AM1518" s="14" t="str">
        <f t="shared" si="211"/>
        <v>Positiv</v>
      </c>
    </row>
    <row r="1519" spans="1:39" ht="17.25" customHeight="1" x14ac:dyDescent="0.35">
      <c r="A1519" s="17">
        <v>14571865</v>
      </c>
      <c r="B1519" s="2" t="s">
        <v>1517</v>
      </c>
      <c r="C1519" s="1">
        <v>2025001</v>
      </c>
      <c r="D1519" s="1">
        <v>2000431</v>
      </c>
      <c r="E1519" s="2" t="s">
        <v>34</v>
      </c>
      <c r="F1519" s="2" t="s">
        <v>182</v>
      </c>
      <c r="G1519" s="2" t="s">
        <v>66</v>
      </c>
      <c r="H1519" s="2" t="s">
        <v>1568</v>
      </c>
      <c r="I1519" s="2" t="s">
        <v>1569</v>
      </c>
      <c r="J1519" s="2" t="s">
        <v>103</v>
      </c>
      <c r="K1519" s="2" t="s">
        <v>91</v>
      </c>
      <c r="L1519" s="2" t="s">
        <v>1192</v>
      </c>
      <c r="M1519" s="2" t="s">
        <v>1193</v>
      </c>
      <c r="N1519" s="2" t="s">
        <v>114</v>
      </c>
      <c r="O1519" s="3">
        <v>1</v>
      </c>
      <c r="P1519" s="3">
        <v>633</v>
      </c>
      <c r="Q1519" s="3">
        <v>659</v>
      </c>
      <c r="R1519" s="3">
        <v>659</v>
      </c>
      <c r="S1519" s="3">
        <v>26</v>
      </c>
      <c r="T1519" s="3">
        <v>26</v>
      </c>
      <c r="U1519" s="3">
        <v>3.94</v>
      </c>
      <c r="V1519" s="2" t="s">
        <v>675</v>
      </c>
      <c r="W1519" s="2" t="s">
        <v>676</v>
      </c>
      <c r="X1519" s="2" t="s">
        <v>125</v>
      </c>
      <c r="Y1519" s="19" t="str">
        <f>VLOOKUP(G1519,'Verweis Kd-Gruppe'!$A$2:$B$8,2,FALSE)</f>
        <v>EXP</v>
      </c>
      <c r="Z1519" s="19" t="str">
        <f>VLOOKUP(J1519,'Verweis Art-Gruppe'!$A$2:$B$15,2,FALSE)</f>
        <v>Geräte</v>
      </c>
      <c r="AA1519" s="19" t="str">
        <f>VLOOKUP(W1519,'Verweis Vertreter'!$A$2:$B$24,2,FALSE)</f>
        <v>Corina Wedel</v>
      </c>
      <c r="AB1519" s="12">
        <f t="shared" si="207"/>
        <v>1</v>
      </c>
      <c r="AC1519" s="12">
        <f t="shared" si="212"/>
        <v>633</v>
      </c>
      <c r="AD1519" s="12">
        <f t="shared" si="213"/>
        <v>659</v>
      </c>
      <c r="AE1519" s="12">
        <f t="shared" si="208"/>
        <v>659</v>
      </c>
      <c r="AF1519" s="12">
        <f t="shared" si="209"/>
        <v>26</v>
      </c>
      <c r="AG1519" s="12">
        <f t="shared" si="210"/>
        <v>26</v>
      </c>
      <c r="AH1519" s="9">
        <f t="shared" si="214"/>
        <v>3.9453717754172987E-2</v>
      </c>
      <c r="AI1519" s="14">
        <f>VLOOKUP(E1519,'Verweis Faktor'!$A:$B,2,FALSE)</f>
        <v>1</v>
      </c>
      <c r="AJ1519" s="14"/>
      <c r="AK1519" s="14" t="str">
        <f>IF(AL1519="Ja","Versandkosten",VLOOKUP(E1519,'Verweis Belegart'!$A$2:$B$9,2,FALSE))</f>
        <v>Hardware</v>
      </c>
      <c r="AL1519" s="14" t="str">
        <f t="shared" si="215"/>
        <v>Nein</v>
      </c>
      <c r="AM1519" s="14" t="str">
        <f t="shared" si="211"/>
        <v>Positiv</v>
      </c>
    </row>
    <row r="1520" spans="1:39" ht="17.25" customHeight="1" x14ac:dyDescent="0.35">
      <c r="A1520" s="17">
        <v>14571865</v>
      </c>
      <c r="B1520" s="2" t="s">
        <v>1517</v>
      </c>
      <c r="C1520" s="1">
        <v>2025001</v>
      </c>
      <c r="D1520" s="1">
        <v>2000431</v>
      </c>
      <c r="E1520" s="2" t="s">
        <v>34</v>
      </c>
      <c r="F1520" s="2" t="s">
        <v>182</v>
      </c>
      <c r="G1520" s="2" t="s">
        <v>66</v>
      </c>
      <c r="H1520" s="2" t="s">
        <v>1568</v>
      </c>
      <c r="I1520" s="2" t="s">
        <v>1569</v>
      </c>
      <c r="J1520" s="2" t="s">
        <v>103</v>
      </c>
      <c r="K1520" s="2" t="s">
        <v>95</v>
      </c>
      <c r="L1520" s="2" t="s">
        <v>1521</v>
      </c>
      <c r="M1520" s="2" t="s">
        <v>1522</v>
      </c>
      <c r="N1520" s="2" t="s">
        <v>344</v>
      </c>
      <c r="O1520" s="3">
        <v>1</v>
      </c>
      <c r="P1520" s="3">
        <v>981.91179999999997</v>
      </c>
      <c r="Q1520" s="3">
        <v>1033</v>
      </c>
      <c r="R1520" s="3">
        <v>1033</v>
      </c>
      <c r="S1520" s="3">
        <v>51.088200000000001</v>
      </c>
      <c r="T1520" s="3">
        <v>51.09</v>
      </c>
      <c r="U1520" s="3">
        <v>4.9400000000000004</v>
      </c>
      <c r="V1520" s="2" t="s">
        <v>675</v>
      </c>
      <c r="W1520" s="2" t="s">
        <v>676</v>
      </c>
      <c r="X1520" s="2" t="s">
        <v>125</v>
      </c>
      <c r="Y1520" s="19" t="str">
        <f>VLOOKUP(G1520,'Verweis Kd-Gruppe'!$A$2:$B$8,2,FALSE)</f>
        <v>EXP</v>
      </c>
      <c r="Z1520" s="19" t="str">
        <f>VLOOKUP(J1520,'Verweis Art-Gruppe'!$A$2:$B$15,2,FALSE)</f>
        <v>Geräte</v>
      </c>
      <c r="AA1520" s="19" t="str">
        <f>VLOOKUP(W1520,'Verweis Vertreter'!$A$2:$B$24,2,FALSE)</f>
        <v>Corina Wedel</v>
      </c>
      <c r="AB1520" s="12">
        <f t="shared" si="207"/>
        <v>1</v>
      </c>
      <c r="AC1520" s="12">
        <f t="shared" si="212"/>
        <v>981.91179999999997</v>
      </c>
      <c r="AD1520" s="12">
        <f t="shared" si="213"/>
        <v>1033</v>
      </c>
      <c r="AE1520" s="12">
        <f t="shared" si="208"/>
        <v>1033</v>
      </c>
      <c r="AF1520" s="12">
        <f t="shared" si="209"/>
        <v>51.088200000000001</v>
      </c>
      <c r="AG1520" s="12">
        <f t="shared" si="210"/>
        <v>51.09</v>
      </c>
      <c r="AH1520" s="9">
        <f t="shared" si="214"/>
        <v>4.9457889641819942E-2</v>
      </c>
      <c r="AI1520" s="14">
        <f>VLOOKUP(E1520,'Verweis Faktor'!$A:$B,2,FALSE)</f>
        <v>1</v>
      </c>
      <c r="AJ1520" s="14"/>
      <c r="AK1520" s="14" t="str">
        <f>IF(AL1520="Ja","Versandkosten",VLOOKUP(E1520,'Verweis Belegart'!$A$2:$B$9,2,FALSE))</f>
        <v>Hardware</v>
      </c>
      <c r="AL1520" s="14" t="str">
        <f t="shared" si="215"/>
        <v>Nein</v>
      </c>
      <c r="AM1520" s="14" t="str">
        <f t="shared" si="211"/>
        <v>Positiv</v>
      </c>
    </row>
    <row r="1521" spans="1:39" ht="17.25" customHeight="1" x14ac:dyDescent="0.35">
      <c r="A1521" s="17">
        <v>14572771</v>
      </c>
      <c r="B1521" s="2" t="s">
        <v>1517</v>
      </c>
      <c r="C1521" s="1">
        <v>2025001</v>
      </c>
      <c r="D1521" s="1">
        <v>2000432</v>
      </c>
      <c r="E1521" s="2" t="s">
        <v>34</v>
      </c>
      <c r="F1521" s="2" t="s">
        <v>35</v>
      </c>
      <c r="G1521" s="2" t="s">
        <v>36</v>
      </c>
      <c r="H1521" s="2" t="s">
        <v>437</v>
      </c>
      <c r="I1521" s="2" t="s">
        <v>438</v>
      </c>
      <c r="J1521" s="2" t="s">
        <v>304</v>
      </c>
      <c r="K1521" s="2" t="s">
        <v>28</v>
      </c>
      <c r="L1521" s="2" t="s">
        <v>439</v>
      </c>
      <c r="M1521" s="2" t="s">
        <v>440</v>
      </c>
      <c r="N1521" s="2" t="s">
        <v>440</v>
      </c>
      <c r="O1521" s="3">
        <v>1</v>
      </c>
      <c r="P1521" s="3">
        <v>56.911099999999998</v>
      </c>
      <c r="Q1521" s="3">
        <v>63</v>
      </c>
      <c r="R1521" s="3">
        <v>63</v>
      </c>
      <c r="S1521" s="3">
        <v>6.0888999999999998</v>
      </c>
      <c r="T1521" s="3">
        <v>6.09</v>
      </c>
      <c r="U1521" s="3">
        <v>9.66</v>
      </c>
      <c r="V1521" s="2" t="s">
        <v>235</v>
      </c>
      <c r="W1521" s="2" t="s">
        <v>236</v>
      </c>
      <c r="X1521" s="2" t="s">
        <v>197</v>
      </c>
      <c r="Y1521" s="19" t="str">
        <f>VLOOKUP(G1521,'Verweis Kd-Gruppe'!$A$2:$B$8,2,FALSE)</f>
        <v>GRK</v>
      </c>
      <c r="Z1521" s="19" t="str">
        <f>VLOOKUP(J1521,'Verweis Art-Gruppe'!$A$2:$B$15,2,FALSE)</f>
        <v>Zubehör</v>
      </c>
      <c r="AA1521" s="19" t="str">
        <f>VLOOKUP(W1521,'Verweis Vertreter'!$A$2:$B$24,2,FALSE)</f>
        <v>Patrick Verfürth</v>
      </c>
      <c r="AB1521" s="12">
        <f t="shared" si="207"/>
        <v>1</v>
      </c>
      <c r="AC1521" s="12">
        <f t="shared" si="212"/>
        <v>56.911099999999998</v>
      </c>
      <c r="AD1521" s="12">
        <f t="shared" si="213"/>
        <v>63</v>
      </c>
      <c r="AE1521" s="12">
        <f t="shared" si="208"/>
        <v>63</v>
      </c>
      <c r="AF1521" s="12">
        <f t="shared" si="209"/>
        <v>6.0888999999999998</v>
      </c>
      <c r="AG1521" s="12">
        <f t="shared" si="210"/>
        <v>6.09</v>
      </c>
      <c r="AH1521" s="9">
        <f t="shared" si="214"/>
        <v>9.6666666666666665E-2</v>
      </c>
      <c r="AI1521" s="14">
        <f>VLOOKUP(E1521,'Verweis Faktor'!$A:$B,2,FALSE)</f>
        <v>1</v>
      </c>
      <c r="AJ1521" s="14"/>
      <c r="AK1521" s="14" t="str">
        <f>IF(AL1521="Ja","Versandkosten",VLOOKUP(E1521,'Verweis Belegart'!$A$2:$B$9,2,FALSE))</f>
        <v>Hardware</v>
      </c>
      <c r="AL1521" s="14" t="str">
        <f t="shared" si="215"/>
        <v>Nein</v>
      </c>
      <c r="AM1521" s="14" t="str">
        <f t="shared" si="211"/>
        <v>Positiv</v>
      </c>
    </row>
    <row r="1522" spans="1:39" ht="17.25" customHeight="1" x14ac:dyDescent="0.35">
      <c r="A1522" s="17">
        <v>14572771</v>
      </c>
      <c r="B1522" s="2" t="s">
        <v>1517</v>
      </c>
      <c r="C1522" s="1">
        <v>2025001</v>
      </c>
      <c r="D1522" s="1">
        <v>2000432</v>
      </c>
      <c r="E1522" s="2" t="s">
        <v>34</v>
      </c>
      <c r="F1522" s="2" t="s">
        <v>35</v>
      </c>
      <c r="G1522" s="2" t="s">
        <v>36</v>
      </c>
      <c r="H1522" s="2" t="s">
        <v>437</v>
      </c>
      <c r="I1522" s="2" t="s">
        <v>438</v>
      </c>
      <c r="J1522" s="2" t="s">
        <v>304</v>
      </c>
      <c r="K1522" s="2" t="s">
        <v>45</v>
      </c>
      <c r="L1522" s="2" t="s">
        <v>1572</v>
      </c>
      <c r="M1522" s="2" t="s">
        <v>1573</v>
      </c>
      <c r="N1522" s="2" t="s">
        <v>1573</v>
      </c>
      <c r="O1522" s="3">
        <v>1</v>
      </c>
      <c r="P1522" s="3">
        <v>7.94</v>
      </c>
      <c r="Q1522" s="3">
        <v>9.25</v>
      </c>
      <c r="R1522" s="3">
        <v>9.25</v>
      </c>
      <c r="S1522" s="3">
        <v>1.31</v>
      </c>
      <c r="T1522" s="3">
        <v>1.31</v>
      </c>
      <c r="U1522" s="3">
        <v>14.16</v>
      </c>
      <c r="V1522" s="2" t="s">
        <v>235</v>
      </c>
      <c r="W1522" s="2" t="s">
        <v>236</v>
      </c>
      <c r="X1522" s="2" t="s">
        <v>197</v>
      </c>
      <c r="Y1522" s="19" t="str">
        <f>VLOOKUP(G1522,'Verweis Kd-Gruppe'!$A$2:$B$8,2,FALSE)</f>
        <v>GRK</v>
      </c>
      <c r="Z1522" s="19" t="str">
        <f>VLOOKUP(J1522,'Verweis Art-Gruppe'!$A$2:$B$15,2,FALSE)</f>
        <v>Zubehör</v>
      </c>
      <c r="AA1522" s="19" t="str">
        <f>VLOOKUP(W1522,'Verweis Vertreter'!$A$2:$B$24,2,FALSE)</f>
        <v>Patrick Verfürth</v>
      </c>
      <c r="AB1522" s="12">
        <f t="shared" si="207"/>
        <v>1</v>
      </c>
      <c r="AC1522" s="12">
        <f t="shared" si="212"/>
        <v>7.94</v>
      </c>
      <c r="AD1522" s="12">
        <f t="shared" si="213"/>
        <v>9.25</v>
      </c>
      <c r="AE1522" s="12">
        <f t="shared" si="208"/>
        <v>9.25</v>
      </c>
      <c r="AF1522" s="12">
        <f t="shared" si="209"/>
        <v>1.31</v>
      </c>
      <c r="AG1522" s="12">
        <f t="shared" si="210"/>
        <v>1.31</v>
      </c>
      <c r="AH1522" s="9">
        <f t="shared" si="214"/>
        <v>0.14162162162162162</v>
      </c>
      <c r="AI1522" s="14">
        <f>VLOOKUP(E1522,'Verweis Faktor'!$A:$B,2,FALSE)</f>
        <v>1</v>
      </c>
      <c r="AJ1522" s="14"/>
      <c r="AK1522" s="14" t="str">
        <f>IF(AL1522="Ja","Versandkosten",VLOOKUP(E1522,'Verweis Belegart'!$A$2:$B$9,2,FALSE))</f>
        <v>Hardware</v>
      </c>
      <c r="AL1522" s="14" t="str">
        <f t="shared" si="215"/>
        <v>Nein</v>
      </c>
      <c r="AM1522" s="14" t="str">
        <f t="shared" si="211"/>
        <v>Positiv</v>
      </c>
    </row>
    <row r="1523" spans="1:39" ht="17.25" customHeight="1" x14ac:dyDescent="0.35">
      <c r="A1523" s="17">
        <v>14572771</v>
      </c>
      <c r="B1523" s="2" t="s">
        <v>1517</v>
      </c>
      <c r="C1523" s="1">
        <v>2025001</v>
      </c>
      <c r="D1523" s="1">
        <v>2000432</v>
      </c>
      <c r="E1523" s="2" t="s">
        <v>34</v>
      </c>
      <c r="F1523" s="2" t="s">
        <v>35</v>
      </c>
      <c r="G1523" s="2" t="s">
        <v>36</v>
      </c>
      <c r="H1523" s="2" t="s">
        <v>437</v>
      </c>
      <c r="I1523" s="2" t="s">
        <v>438</v>
      </c>
      <c r="J1523" s="2" t="s">
        <v>304</v>
      </c>
      <c r="K1523" s="2" t="s">
        <v>49</v>
      </c>
      <c r="L1523" s="2" t="s">
        <v>1574</v>
      </c>
      <c r="M1523" s="2" t="s">
        <v>1575</v>
      </c>
      <c r="N1523" s="2" t="s">
        <v>78</v>
      </c>
      <c r="O1523" s="3">
        <v>1</v>
      </c>
      <c r="P1523" s="3">
        <v>14.01</v>
      </c>
      <c r="Q1523" s="3">
        <v>14</v>
      </c>
      <c r="R1523" s="3">
        <v>14</v>
      </c>
      <c r="S1523" s="3">
        <v>-0.01</v>
      </c>
      <c r="T1523" s="3">
        <v>-0.01</v>
      </c>
      <c r="U1523" s="3">
        <v>-7.0000000000000007E-2</v>
      </c>
      <c r="V1523" s="2" t="s">
        <v>235</v>
      </c>
      <c r="W1523" s="2" t="s">
        <v>236</v>
      </c>
      <c r="X1523" s="2" t="s">
        <v>197</v>
      </c>
      <c r="Y1523" s="19" t="str">
        <f>VLOOKUP(G1523,'Verweis Kd-Gruppe'!$A$2:$B$8,2,FALSE)</f>
        <v>GRK</v>
      </c>
      <c r="Z1523" s="19" t="str">
        <f>VLOOKUP(J1523,'Verweis Art-Gruppe'!$A$2:$B$15,2,FALSE)</f>
        <v>Zubehör</v>
      </c>
      <c r="AA1523" s="19" t="str">
        <f>VLOOKUP(W1523,'Verweis Vertreter'!$A$2:$B$24,2,FALSE)</f>
        <v>Patrick Verfürth</v>
      </c>
      <c r="AB1523" s="12">
        <f t="shared" si="207"/>
        <v>1</v>
      </c>
      <c r="AC1523" s="12">
        <f t="shared" si="212"/>
        <v>14.01</v>
      </c>
      <c r="AD1523" s="12">
        <f t="shared" si="213"/>
        <v>14</v>
      </c>
      <c r="AE1523" s="12">
        <f t="shared" si="208"/>
        <v>14</v>
      </c>
      <c r="AF1523" s="12">
        <f t="shared" si="209"/>
        <v>-0.01</v>
      </c>
      <c r="AG1523" s="12">
        <f t="shared" si="210"/>
        <v>-0.01</v>
      </c>
      <c r="AH1523" s="9">
        <f t="shared" si="214"/>
        <v>-7.1428571428571429E-4</v>
      </c>
      <c r="AI1523" s="14">
        <f>VLOOKUP(E1523,'Verweis Faktor'!$A:$B,2,FALSE)</f>
        <v>1</v>
      </c>
      <c r="AJ1523" s="14"/>
      <c r="AK1523" s="14" t="str">
        <f>IF(AL1523="Ja","Versandkosten",VLOOKUP(E1523,'Verweis Belegart'!$A$2:$B$9,2,FALSE))</f>
        <v>Hardware</v>
      </c>
      <c r="AL1523" s="14" t="str">
        <f t="shared" si="215"/>
        <v>Nein</v>
      </c>
      <c r="AM1523" s="14" t="str">
        <f t="shared" si="211"/>
        <v>Negativ</v>
      </c>
    </row>
    <row r="1524" spans="1:39" ht="17.25" customHeight="1" x14ac:dyDescent="0.35">
      <c r="A1524" s="17">
        <v>14572771</v>
      </c>
      <c r="B1524" s="2" t="s">
        <v>1517</v>
      </c>
      <c r="C1524" s="1">
        <v>2025001</v>
      </c>
      <c r="D1524" s="1">
        <v>2000432</v>
      </c>
      <c r="E1524" s="2" t="s">
        <v>34</v>
      </c>
      <c r="F1524" s="2" t="s">
        <v>35</v>
      </c>
      <c r="G1524" s="2" t="s">
        <v>36</v>
      </c>
      <c r="H1524" s="2" t="s">
        <v>437</v>
      </c>
      <c r="I1524" s="2" t="s">
        <v>438</v>
      </c>
      <c r="J1524" s="2" t="s">
        <v>103</v>
      </c>
      <c r="K1524" s="2" t="s">
        <v>79</v>
      </c>
      <c r="L1524" s="2" t="s">
        <v>1084</v>
      </c>
      <c r="M1524" s="2" t="s">
        <v>1085</v>
      </c>
      <c r="N1524" s="2" t="s">
        <v>1086</v>
      </c>
      <c r="O1524" s="3">
        <v>1</v>
      </c>
      <c r="P1524" s="3">
        <v>80.008700000000005</v>
      </c>
      <c r="Q1524" s="3">
        <v>95</v>
      </c>
      <c r="R1524" s="3">
        <v>95</v>
      </c>
      <c r="S1524" s="3">
        <v>14.991300000000001</v>
      </c>
      <c r="T1524" s="3">
        <v>14.99</v>
      </c>
      <c r="U1524" s="3">
        <v>15.78</v>
      </c>
      <c r="V1524" s="2" t="s">
        <v>235</v>
      </c>
      <c r="W1524" s="2" t="s">
        <v>236</v>
      </c>
      <c r="X1524" s="2" t="s">
        <v>197</v>
      </c>
      <c r="Y1524" s="19" t="str">
        <f>VLOOKUP(G1524,'Verweis Kd-Gruppe'!$A$2:$B$8,2,FALSE)</f>
        <v>GRK</v>
      </c>
      <c r="Z1524" s="19" t="str">
        <f>VLOOKUP(J1524,'Verweis Art-Gruppe'!$A$2:$B$15,2,FALSE)</f>
        <v>Geräte</v>
      </c>
      <c r="AA1524" s="19" t="str">
        <f>VLOOKUP(W1524,'Verweis Vertreter'!$A$2:$B$24,2,FALSE)</f>
        <v>Patrick Verfürth</v>
      </c>
      <c r="AB1524" s="12">
        <f t="shared" si="207"/>
        <v>1</v>
      </c>
      <c r="AC1524" s="12">
        <f t="shared" si="212"/>
        <v>80.008700000000005</v>
      </c>
      <c r="AD1524" s="12">
        <f t="shared" si="213"/>
        <v>95</v>
      </c>
      <c r="AE1524" s="12">
        <f t="shared" si="208"/>
        <v>95</v>
      </c>
      <c r="AF1524" s="12">
        <f t="shared" si="209"/>
        <v>14.991300000000001</v>
      </c>
      <c r="AG1524" s="12">
        <f t="shared" si="210"/>
        <v>14.99</v>
      </c>
      <c r="AH1524" s="9">
        <f t="shared" si="214"/>
        <v>0.15778947368421053</v>
      </c>
      <c r="AI1524" s="14">
        <f>VLOOKUP(E1524,'Verweis Faktor'!$A:$B,2,FALSE)</f>
        <v>1</v>
      </c>
      <c r="AJ1524" s="14"/>
      <c r="AK1524" s="14" t="str">
        <f>IF(AL1524="Ja","Versandkosten",VLOOKUP(E1524,'Verweis Belegart'!$A$2:$B$9,2,FALSE))</f>
        <v>Hardware</v>
      </c>
      <c r="AL1524" s="14" t="str">
        <f t="shared" si="215"/>
        <v>Nein</v>
      </c>
      <c r="AM1524" s="14" t="str">
        <f t="shared" si="211"/>
        <v>Positiv</v>
      </c>
    </row>
    <row r="1525" spans="1:39" ht="17.25" customHeight="1" x14ac:dyDescent="0.35">
      <c r="A1525" s="17">
        <v>14572771</v>
      </c>
      <c r="B1525" s="2" t="s">
        <v>1517</v>
      </c>
      <c r="C1525" s="1">
        <v>2025001</v>
      </c>
      <c r="D1525" s="1">
        <v>2000432</v>
      </c>
      <c r="E1525" s="2" t="s">
        <v>34</v>
      </c>
      <c r="F1525" s="2" t="s">
        <v>35</v>
      </c>
      <c r="G1525" s="2" t="s">
        <v>36</v>
      </c>
      <c r="H1525" s="2" t="s">
        <v>437</v>
      </c>
      <c r="I1525" s="2" t="s">
        <v>438</v>
      </c>
      <c r="J1525" s="2" t="s">
        <v>103</v>
      </c>
      <c r="K1525" s="2" t="s">
        <v>83</v>
      </c>
      <c r="L1525" s="2" t="s">
        <v>205</v>
      </c>
      <c r="M1525" s="2" t="s">
        <v>206</v>
      </c>
      <c r="N1525" s="2" t="s">
        <v>207</v>
      </c>
      <c r="O1525" s="3">
        <v>4</v>
      </c>
      <c r="P1525" s="3">
        <v>112.0598</v>
      </c>
      <c r="Q1525" s="3">
        <v>129</v>
      </c>
      <c r="R1525" s="3">
        <v>516</v>
      </c>
      <c r="S1525" s="3">
        <v>16.940200000000001</v>
      </c>
      <c r="T1525" s="3">
        <v>67.760000000000005</v>
      </c>
      <c r="U1525" s="3">
        <v>13.13</v>
      </c>
      <c r="V1525" s="2" t="s">
        <v>235</v>
      </c>
      <c r="W1525" s="2" t="s">
        <v>236</v>
      </c>
      <c r="X1525" s="2" t="s">
        <v>197</v>
      </c>
      <c r="Y1525" s="19" t="str">
        <f>VLOOKUP(G1525,'Verweis Kd-Gruppe'!$A$2:$B$8,2,FALSE)</f>
        <v>GRK</v>
      </c>
      <c r="Z1525" s="19" t="str">
        <f>VLOOKUP(J1525,'Verweis Art-Gruppe'!$A$2:$B$15,2,FALSE)</f>
        <v>Geräte</v>
      </c>
      <c r="AA1525" s="19" t="str">
        <f>VLOOKUP(W1525,'Verweis Vertreter'!$A$2:$B$24,2,FALSE)</f>
        <v>Patrick Verfürth</v>
      </c>
      <c r="AB1525" s="12">
        <f t="shared" si="207"/>
        <v>4</v>
      </c>
      <c r="AC1525" s="12">
        <f t="shared" si="212"/>
        <v>112.0598</v>
      </c>
      <c r="AD1525" s="12">
        <f t="shared" si="213"/>
        <v>129</v>
      </c>
      <c r="AE1525" s="12">
        <f t="shared" si="208"/>
        <v>516</v>
      </c>
      <c r="AF1525" s="12">
        <f t="shared" si="209"/>
        <v>16.940200000000001</v>
      </c>
      <c r="AG1525" s="12">
        <f t="shared" si="210"/>
        <v>67.760000000000005</v>
      </c>
      <c r="AH1525" s="9">
        <f t="shared" si="214"/>
        <v>0.13131782945736434</v>
      </c>
      <c r="AI1525" s="14">
        <f>VLOOKUP(E1525,'Verweis Faktor'!$A:$B,2,FALSE)</f>
        <v>1</v>
      </c>
      <c r="AJ1525" s="14"/>
      <c r="AK1525" s="14" t="str">
        <f>IF(AL1525="Ja","Versandkosten",VLOOKUP(E1525,'Verweis Belegart'!$A$2:$B$9,2,FALSE))</f>
        <v>Hardware</v>
      </c>
      <c r="AL1525" s="14" t="str">
        <f t="shared" si="215"/>
        <v>Nein</v>
      </c>
      <c r="AM1525" s="14" t="str">
        <f t="shared" si="211"/>
        <v>Positiv</v>
      </c>
    </row>
    <row r="1526" spans="1:39" ht="17.25" customHeight="1" x14ac:dyDescent="0.35">
      <c r="A1526" s="17">
        <v>14572771</v>
      </c>
      <c r="B1526" s="2" t="s">
        <v>1517</v>
      </c>
      <c r="C1526" s="1">
        <v>2025001</v>
      </c>
      <c r="D1526" s="1">
        <v>2000432</v>
      </c>
      <c r="E1526" s="2" t="s">
        <v>34</v>
      </c>
      <c r="F1526" s="2" t="s">
        <v>35</v>
      </c>
      <c r="G1526" s="2" t="s">
        <v>36</v>
      </c>
      <c r="H1526" s="2" t="s">
        <v>437</v>
      </c>
      <c r="I1526" s="2" t="s">
        <v>438</v>
      </c>
      <c r="J1526" s="2" t="s">
        <v>103</v>
      </c>
      <c r="K1526" s="2" t="s">
        <v>87</v>
      </c>
      <c r="L1526" s="2" t="s">
        <v>1094</v>
      </c>
      <c r="M1526" s="2" t="s">
        <v>1095</v>
      </c>
      <c r="N1526" s="2" t="s">
        <v>1096</v>
      </c>
      <c r="O1526" s="3">
        <v>12</v>
      </c>
      <c r="P1526" s="3">
        <v>301.49349999999998</v>
      </c>
      <c r="Q1526" s="3">
        <v>319</v>
      </c>
      <c r="R1526" s="3">
        <v>3828</v>
      </c>
      <c r="S1526" s="3">
        <v>17.506499999999999</v>
      </c>
      <c r="T1526" s="3">
        <v>210.08</v>
      </c>
      <c r="U1526" s="3">
        <v>5.48</v>
      </c>
      <c r="V1526" s="2" t="s">
        <v>235</v>
      </c>
      <c r="W1526" s="2" t="s">
        <v>236</v>
      </c>
      <c r="X1526" s="2" t="s">
        <v>197</v>
      </c>
      <c r="Y1526" s="19" t="str">
        <f>VLOOKUP(G1526,'Verweis Kd-Gruppe'!$A$2:$B$8,2,FALSE)</f>
        <v>GRK</v>
      </c>
      <c r="Z1526" s="19" t="str">
        <f>VLOOKUP(J1526,'Verweis Art-Gruppe'!$A$2:$B$15,2,FALSE)</f>
        <v>Geräte</v>
      </c>
      <c r="AA1526" s="19" t="str">
        <f>VLOOKUP(W1526,'Verweis Vertreter'!$A$2:$B$24,2,FALSE)</f>
        <v>Patrick Verfürth</v>
      </c>
      <c r="AB1526" s="12">
        <f t="shared" si="207"/>
        <v>12</v>
      </c>
      <c r="AC1526" s="12">
        <f t="shared" si="212"/>
        <v>301.49349999999998</v>
      </c>
      <c r="AD1526" s="12">
        <f t="shared" si="213"/>
        <v>319</v>
      </c>
      <c r="AE1526" s="12">
        <f t="shared" si="208"/>
        <v>3828</v>
      </c>
      <c r="AF1526" s="12">
        <f t="shared" si="209"/>
        <v>17.506499999999999</v>
      </c>
      <c r="AG1526" s="12">
        <f t="shared" si="210"/>
        <v>210.08</v>
      </c>
      <c r="AH1526" s="9">
        <f t="shared" si="214"/>
        <v>5.48798328108673E-2</v>
      </c>
      <c r="AI1526" s="14">
        <f>VLOOKUP(E1526,'Verweis Faktor'!$A:$B,2,FALSE)</f>
        <v>1</v>
      </c>
      <c r="AJ1526" s="14"/>
      <c r="AK1526" s="14" t="str">
        <f>IF(AL1526="Ja","Versandkosten",VLOOKUP(E1526,'Verweis Belegart'!$A$2:$B$9,2,FALSE))</f>
        <v>Hardware</v>
      </c>
      <c r="AL1526" s="14" t="str">
        <f t="shared" si="215"/>
        <v>Nein</v>
      </c>
      <c r="AM1526" s="14" t="str">
        <f t="shared" si="211"/>
        <v>Positiv</v>
      </c>
    </row>
    <row r="1527" spans="1:39" ht="17.25" customHeight="1" x14ac:dyDescent="0.35">
      <c r="A1527" s="17">
        <v>14572771</v>
      </c>
      <c r="B1527" s="2" t="s">
        <v>1517</v>
      </c>
      <c r="C1527" s="1">
        <v>2025001</v>
      </c>
      <c r="D1527" s="1">
        <v>2000432</v>
      </c>
      <c r="E1527" s="2" t="s">
        <v>34</v>
      </c>
      <c r="F1527" s="2" t="s">
        <v>35</v>
      </c>
      <c r="G1527" s="2" t="s">
        <v>36</v>
      </c>
      <c r="H1527" s="2" t="s">
        <v>437</v>
      </c>
      <c r="I1527" s="2" t="s">
        <v>438</v>
      </c>
      <c r="J1527" s="2" t="s">
        <v>304</v>
      </c>
      <c r="K1527" s="2" t="s">
        <v>91</v>
      </c>
      <c r="L1527" s="2" t="s">
        <v>939</v>
      </c>
      <c r="M1527" s="2" t="s">
        <v>940</v>
      </c>
      <c r="N1527" s="2" t="s">
        <v>542</v>
      </c>
      <c r="O1527" s="3">
        <v>1</v>
      </c>
      <c r="P1527" s="3">
        <v>29.5</v>
      </c>
      <c r="Q1527" s="3">
        <v>31</v>
      </c>
      <c r="R1527" s="3">
        <v>31</v>
      </c>
      <c r="S1527" s="3">
        <v>1.5</v>
      </c>
      <c r="T1527" s="3">
        <v>1.5</v>
      </c>
      <c r="U1527" s="3">
        <v>4.83</v>
      </c>
      <c r="V1527" s="2" t="s">
        <v>235</v>
      </c>
      <c r="W1527" s="2" t="s">
        <v>236</v>
      </c>
      <c r="X1527" s="2" t="s">
        <v>197</v>
      </c>
      <c r="Y1527" s="19" t="str">
        <f>VLOOKUP(G1527,'Verweis Kd-Gruppe'!$A$2:$B$8,2,FALSE)</f>
        <v>GRK</v>
      </c>
      <c r="Z1527" s="19" t="str">
        <f>VLOOKUP(J1527,'Verweis Art-Gruppe'!$A$2:$B$15,2,FALSE)</f>
        <v>Zubehör</v>
      </c>
      <c r="AA1527" s="19" t="str">
        <f>VLOOKUP(W1527,'Verweis Vertreter'!$A$2:$B$24,2,FALSE)</f>
        <v>Patrick Verfürth</v>
      </c>
      <c r="AB1527" s="12">
        <f t="shared" si="207"/>
        <v>1</v>
      </c>
      <c r="AC1527" s="12">
        <f t="shared" si="212"/>
        <v>29.5</v>
      </c>
      <c r="AD1527" s="12">
        <f t="shared" si="213"/>
        <v>31</v>
      </c>
      <c r="AE1527" s="12">
        <f t="shared" si="208"/>
        <v>31</v>
      </c>
      <c r="AF1527" s="12">
        <f t="shared" si="209"/>
        <v>1.5</v>
      </c>
      <c r="AG1527" s="12">
        <f t="shared" si="210"/>
        <v>1.5</v>
      </c>
      <c r="AH1527" s="9">
        <f t="shared" si="214"/>
        <v>4.8387096774193547E-2</v>
      </c>
      <c r="AI1527" s="14">
        <f>VLOOKUP(E1527,'Verweis Faktor'!$A:$B,2,FALSE)</f>
        <v>1</v>
      </c>
      <c r="AJ1527" s="14"/>
      <c r="AK1527" s="14" t="str">
        <f>IF(AL1527="Ja","Versandkosten",VLOOKUP(E1527,'Verweis Belegart'!$A$2:$B$9,2,FALSE))</f>
        <v>Hardware</v>
      </c>
      <c r="AL1527" s="14" t="str">
        <f t="shared" si="215"/>
        <v>Nein</v>
      </c>
      <c r="AM1527" s="14" t="str">
        <f t="shared" si="211"/>
        <v>Positiv</v>
      </c>
    </row>
    <row r="1528" spans="1:39" ht="17.25" customHeight="1" x14ac:dyDescent="0.35">
      <c r="A1528" s="17">
        <v>14572771</v>
      </c>
      <c r="B1528" s="2" t="s">
        <v>1517</v>
      </c>
      <c r="C1528" s="1">
        <v>2025001</v>
      </c>
      <c r="D1528" s="1">
        <v>2000432</v>
      </c>
      <c r="E1528" s="2" t="s">
        <v>34</v>
      </c>
      <c r="F1528" s="2" t="s">
        <v>35</v>
      </c>
      <c r="G1528" s="2" t="s">
        <v>36</v>
      </c>
      <c r="H1528" s="2" t="s">
        <v>437</v>
      </c>
      <c r="I1528" s="2" t="s">
        <v>438</v>
      </c>
      <c r="J1528" s="2" t="s">
        <v>103</v>
      </c>
      <c r="K1528" s="2" t="s">
        <v>95</v>
      </c>
      <c r="L1528" s="2" t="s">
        <v>458</v>
      </c>
      <c r="M1528" s="2" t="s">
        <v>459</v>
      </c>
      <c r="N1528" s="2" t="s">
        <v>41</v>
      </c>
      <c r="O1528" s="3">
        <v>1</v>
      </c>
      <c r="P1528" s="3">
        <v>228.69569999999999</v>
      </c>
      <c r="Q1528" s="3">
        <v>235</v>
      </c>
      <c r="R1528" s="3">
        <v>235</v>
      </c>
      <c r="S1528" s="3">
        <v>6.3042999999999996</v>
      </c>
      <c r="T1528" s="3">
        <v>6.3</v>
      </c>
      <c r="U1528" s="3">
        <v>2.68</v>
      </c>
      <c r="V1528" s="2" t="s">
        <v>235</v>
      </c>
      <c r="W1528" s="2" t="s">
        <v>236</v>
      </c>
      <c r="X1528" s="2" t="s">
        <v>197</v>
      </c>
      <c r="Y1528" s="19" t="str">
        <f>VLOOKUP(G1528,'Verweis Kd-Gruppe'!$A$2:$B$8,2,FALSE)</f>
        <v>GRK</v>
      </c>
      <c r="Z1528" s="19" t="str">
        <f>VLOOKUP(J1528,'Verweis Art-Gruppe'!$A$2:$B$15,2,FALSE)</f>
        <v>Geräte</v>
      </c>
      <c r="AA1528" s="19" t="str">
        <f>VLOOKUP(W1528,'Verweis Vertreter'!$A$2:$B$24,2,FALSE)</f>
        <v>Patrick Verfürth</v>
      </c>
      <c r="AB1528" s="12">
        <f t="shared" si="207"/>
        <v>1</v>
      </c>
      <c r="AC1528" s="12">
        <f t="shared" si="212"/>
        <v>228.69569999999999</v>
      </c>
      <c r="AD1528" s="12">
        <f t="shared" si="213"/>
        <v>235</v>
      </c>
      <c r="AE1528" s="12">
        <f t="shared" si="208"/>
        <v>235</v>
      </c>
      <c r="AF1528" s="12">
        <f t="shared" si="209"/>
        <v>6.3042999999999996</v>
      </c>
      <c r="AG1528" s="12">
        <f t="shared" si="210"/>
        <v>6.3</v>
      </c>
      <c r="AH1528" s="9">
        <f t="shared" si="214"/>
        <v>2.680851063829787E-2</v>
      </c>
      <c r="AI1528" s="14">
        <f>VLOOKUP(E1528,'Verweis Faktor'!$A:$B,2,FALSE)</f>
        <v>1</v>
      </c>
      <c r="AJ1528" s="14"/>
      <c r="AK1528" s="14" t="str">
        <f>IF(AL1528="Ja","Versandkosten",VLOOKUP(E1528,'Verweis Belegart'!$A$2:$B$9,2,FALSE))</f>
        <v>Hardware</v>
      </c>
      <c r="AL1528" s="14" t="str">
        <f t="shared" si="215"/>
        <v>Nein</v>
      </c>
      <c r="AM1528" s="14" t="str">
        <f t="shared" si="211"/>
        <v>Positiv</v>
      </c>
    </row>
    <row r="1529" spans="1:39" ht="17.25" customHeight="1" x14ac:dyDescent="0.35">
      <c r="A1529" s="17">
        <v>14572771</v>
      </c>
      <c r="B1529" s="2" t="s">
        <v>1517</v>
      </c>
      <c r="C1529" s="1">
        <v>2025001</v>
      </c>
      <c r="D1529" s="1">
        <v>2000432</v>
      </c>
      <c r="E1529" s="2" t="s">
        <v>34</v>
      </c>
      <c r="F1529" s="2" t="s">
        <v>35</v>
      </c>
      <c r="G1529" s="2" t="s">
        <v>36</v>
      </c>
      <c r="H1529" s="2" t="s">
        <v>437</v>
      </c>
      <c r="I1529" s="2" t="s">
        <v>438</v>
      </c>
      <c r="J1529" s="2" t="s">
        <v>103</v>
      </c>
      <c r="K1529" s="2" t="s">
        <v>99</v>
      </c>
      <c r="L1529" s="2" t="s">
        <v>92</v>
      </c>
      <c r="M1529" s="2" t="s">
        <v>93</v>
      </c>
      <c r="N1529" s="2" t="s">
        <v>94</v>
      </c>
      <c r="O1529" s="3">
        <v>7</v>
      </c>
      <c r="P1529" s="3">
        <v>332</v>
      </c>
      <c r="Q1529" s="3">
        <v>359</v>
      </c>
      <c r="R1529" s="3">
        <v>2513</v>
      </c>
      <c r="S1529" s="3">
        <v>27</v>
      </c>
      <c r="T1529" s="3">
        <v>189</v>
      </c>
      <c r="U1529" s="3">
        <v>7.52</v>
      </c>
      <c r="V1529" s="2" t="s">
        <v>235</v>
      </c>
      <c r="W1529" s="2" t="s">
        <v>236</v>
      </c>
      <c r="X1529" s="2" t="s">
        <v>197</v>
      </c>
      <c r="Y1529" s="19" t="str">
        <f>VLOOKUP(G1529,'Verweis Kd-Gruppe'!$A$2:$B$8,2,FALSE)</f>
        <v>GRK</v>
      </c>
      <c r="Z1529" s="19" t="str">
        <f>VLOOKUP(J1529,'Verweis Art-Gruppe'!$A$2:$B$15,2,FALSE)</f>
        <v>Geräte</v>
      </c>
      <c r="AA1529" s="19" t="str">
        <f>VLOOKUP(W1529,'Verweis Vertreter'!$A$2:$B$24,2,FALSE)</f>
        <v>Patrick Verfürth</v>
      </c>
      <c r="AB1529" s="12">
        <f t="shared" si="207"/>
        <v>7</v>
      </c>
      <c r="AC1529" s="12">
        <f t="shared" si="212"/>
        <v>332</v>
      </c>
      <c r="AD1529" s="12">
        <f t="shared" si="213"/>
        <v>359</v>
      </c>
      <c r="AE1529" s="12">
        <f t="shared" si="208"/>
        <v>2513</v>
      </c>
      <c r="AF1529" s="12">
        <f t="shared" si="209"/>
        <v>27</v>
      </c>
      <c r="AG1529" s="12">
        <f t="shared" si="210"/>
        <v>189</v>
      </c>
      <c r="AH1529" s="9">
        <f t="shared" si="214"/>
        <v>7.5208913649025072E-2</v>
      </c>
      <c r="AI1529" s="14">
        <f>VLOOKUP(E1529,'Verweis Faktor'!$A:$B,2,FALSE)</f>
        <v>1</v>
      </c>
      <c r="AJ1529" s="14"/>
      <c r="AK1529" s="14" t="str">
        <f>IF(AL1529="Ja","Versandkosten",VLOOKUP(E1529,'Verweis Belegart'!$A$2:$B$9,2,FALSE))</f>
        <v>Hardware</v>
      </c>
      <c r="AL1529" s="14" t="str">
        <f t="shared" si="215"/>
        <v>Nein</v>
      </c>
      <c r="AM1529" s="14" t="str">
        <f t="shared" si="211"/>
        <v>Positiv</v>
      </c>
    </row>
    <row r="1530" spans="1:39" ht="17.25"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103</v>
      </c>
      <c r="L1530" s="2" t="s">
        <v>823</v>
      </c>
      <c r="M1530" s="2" t="s">
        <v>824</v>
      </c>
      <c r="N1530" s="2" t="s">
        <v>187</v>
      </c>
      <c r="O1530" s="3">
        <v>1</v>
      </c>
      <c r="P1530" s="3">
        <v>90.364699999999999</v>
      </c>
      <c r="Q1530" s="3">
        <v>105</v>
      </c>
      <c r="R1530" s="3">
        <v>105</v>
      </c>
      <c r="S1530" s="3">
        <v>14.635300000000001</v>
      </c>
      <c r="T1530" s="3">
        <v>14.64</v>
      </c>
      <c r="U1530" s="3">
        <v>13.93</v>
      </c>
      <c r="V1530" s="2" t="s">
        <v>235</v>
      </c>
      <c r="W1530" s="2" t="s">
        <v>236</v>
      </c>
      <c r="X1530" s="2" t="s">
        <v>197</v>
      </c>
      <c r="Y1530" s="19" t="str">
        <f>VLOOKUP(G1530,'Verweis Kd-Gruppe'!$A$2:$B$8,2,FALSE)</f>
        <v>GRK</v>
      </c>
      <c r="Z1530" s="19" t="str">
        <f>VLOOKUP(J1530,'Verweis Art-Gruppe'!$A$2:$B$15,2,FALSE)</f>
        <v>Geräte</v>
      </c>
      <c r="AA1530" s="19" t="str">
        <f>VLOOKUP(W1530,'Verweis Vertreter'!$A$2:$B$24,2,FALSE)</f>
        <v>Patrick Verfürth</v>
      </c>
      <c r="AB1530" s="12">
        <f t="shared" si="207"/>
        <v>1</v>
      </c>
      <c r="AC1530" s="12">
        <f t="shared" si="212"/>
        <v>90.364699999999999</v>
      </c>
      <c r="AD1530" s="12">
        <f t="shared" si="213"/>
        <v>105</v>
      </c>
      <c r="AE1530" s="12">
        <f t="shared" si="208"/>
        <v>105</v>
      </c>
      <c r="AF1530" s="12">
        <f t="shared" si="209"/>
        <v>14.635300000000001</v>
      </c>
      <c r="AG1530" s="12">
        <f t="shared" si="210"/>
        <v>14.64</v>
      </c>
      <c r="AH1530" s="9">
        <f t="shared" si="214"/>
        <v>0.13942857142857143</v>
      </c>
      <c r="AI1530" s="14">
        <f>VLOOKUP(E1530,'Verweis Faktor'!$A:$B,2,FALSE)</f>
        <v>1</v>
      </c>
      <c r="AJ1530" s="14"/>
      <c r="AK1530" s="14" t="str">
        <f>IF(AL1530="Ja","Versandkosten",VLOOKUP(E1530,'Verweis Belegart'!$A$2:$B$9,2,FALSE))</f>
        <v>Hardware</v>
      </c>
      <c r="AL1530" s="14" t="str">
        <f t="shared" si="215"/>
        <v>Nein</v>
      </c>
      <c r="AM1530" s="14" t="str">
        <f t="shared" si="211"/>
        <v>Positiv</v>
      </c>
    </row>
    <row r="1531" spans="1:39" ht="17.25" customHeight="1" x14ac:dyDescent="0.35">
      <c r="A1531" s="17">
        <v>14572771</v>
      </c>
      <c r="B1531" s="2" t="s">
        <v>1517</v>
      </c>
      <c r="C1531" s="1">
        <v>2025001</v>
      </c>
      <c r="D1531" s="1">
        <v>2000432</v>
      </c>
      <c r="E1531" s="2" t="s">
        <v>34</v>
      </c>
      <c r="F1531" s="2" t="s">
        <v>35</v>
      </c>
      <c r="G1531" s="2" t="s">
        <v>36</v>
      </c>
      <c r="H1531" s="2" t="s">
        <v>437</v>
      </c>
      <c r="I1531" s="2" t="s">
        <v>438</v>
      </c>
      <c r="J1531" s="2" t="s">
        <v>103</v>
      </c>
      <c r="K1531" s="2" t="s">
        <v>107</v>
      </c>
      <c r="L1531" s="2" t="s">
        <v>100</v>
      </c>
      <c r="M1531" s="2" t="s">
        <v>101</v>
      </c>
      <c r="N1531" s="2" t="s">
        <v>102</v>
      </c>
      <c r="O1531" s="3">
        <v>1</v>
      </c>
      <c r="P1531" s="3">
        <v>814</v>
      </c>
      <c r="Q1531" s="3">
        <v>865</v>
      </c>
      <c r="R1531" s="3">
        <v>865</v>
      </c>
      <c r="S1531" s="3">
        <v>51</v>
      </c>
      <c r="T1531" s="3">
        <v>51</v>
      </c>
      <c r="U1531" s="3">
        <v>5.89</v>
      </c>
      <c r="V1531" s="2" t="s">
        <v>235</v>
      </c>
      <c r="W1531" s="2" t="s">
        <v>236</v>
      </c>
      <c r="X1531" s="2" t="s">
        <v>197</v>
      </c>
      <c r="Y1531" s="19" t="str">
        <f>VLOOKUP(G1531,'Verweis Kd-Gruppe'!$A$2:$B$8,2,FALSE)</f>
        <v>GRK</v>
      </c>
      <c r="Z1531" s="19" t="str">
        <f>VLOOKUP(J1531,'Verweis Art-Gruppe'!$A$2:$B$15,2,FALSE)</f>
        <v>Geräte</v>
      </c>
      <c r="AA1531" s="19" t="str">
        <f>VLOOKUP(W1531,'Verweis Vertreter'!$A$2:$B$24,2,FALSE)</f>
        <v>Patrick Verfürth</v>
      </c>
      <c r="AB1531" s="12">
        <f t="shared" si="207"/>
        <v>1</v>
      </c>
      <c r="AC1531" s="12">
        <f t="shared" si="212"/>
        <v>814</v>
      </c>
      <c r="AD1531" s="12">
        <f t="shared" si="213"/>
        <v>865</v>
      </c>
      <c r="AE1531" s="12">
        <f t="shared" si="208"/>
        <v>865</v>
      </c>
      <c r="AF1531" s="12">
        <f t="shared" si="209"/>
        <v>51</v>
      </c>
      <c r="AG1531" s="12">
        <f t="shared" si="210"/>
        <v>51</v>
      </c>
      <c r="AH1531" s="9">
        <f t="shared" si="214"/>
        <v>5.8959537572254334E-2</v>
      </c>
      <c r="AI1531" s="14">
        <f>VLOOKUP(E1531,'Verweis Faktor'!$A:$B,2,FALSE)</f>
        <v>1</v>
      </c>
      <c r="AJ1531" s="14"/>
      <c r="AK1531" s="14" t="str">
        <f>IF(AL1531="Ja","Versandkosten",VLOOKUP(E1531,'Verweis Belegart'!$A$2:$B$9,2,FALSE))</f>
        <v>Hardware</v>
      </c>
      <c r="AL1531" s="14" t="str">
        <f t="shared" si="215"/>
        <v>Nein</v>
      </c>
      <c r="AM1531" s="14" t="str">
        <f t="shared" si="211"/>
        <v>Positiv</v>
      </c>
    </row>
    <row r="1532" spans="1:39" ht="17.25" customHeight="1" x14ac:dyDescent="0.35">
      <c r="A1532" s="17">
        <v>14572771</v>
      </c>
      <c r="B1532" s="2" t="s">
        <v>1517</v>
      </c>
      <c r="C1532" s="1">
        <v>2025001</v>
      </c>
      <c r="D1532" s="1">
        <v>2000432</v>
      </c>
      <c r="E1532" s="2" t="s">
        <v>34</v>
      </c>
      <c r="F1532" s="2" t="s">
        <v>35</v>
      </c>
      <c r="G1532" s="2" t="s">
        <v>36</v>
      </c>
      <c r="H1532" s="2" t="s">
        <v>437</v>
      </c>
      <c r="I1532" s="2" t="s">
        <v>438</v>
      </c>
      <c r="J1532" s="2" t="s">
        <v>103</v>
      </c>
      <c r="K1532" s="2" t="s">
        <v>111</v>
      </c>
      <c r="L1532" s="2" t="s">
        <v>275</v>
      </c>
      <c r="M1532" s="2" t="s">
        <v>276</v>
      </c>
      <c r="N1532" s="2" t="s">
        <v>271</v>
      </c>
      <c r="O1532" s="3">
        <v>1</v>
      </c>
      <c r="P1532" s="3">
        <v>416</v>
      </c>
      <c r="Q1532" s="3">
        <v>428</v>
      </c>
      <c r="R1532" s="3">
        <v>428</v>
      </c>
      <c r="S1532" s="3">
        <v>12</v>
      </c>
      <c r="T1532" s="3">
        <v>12</v>
      </c>
      <c r="U1532" s="3">
        <v>2.8</v>
      </c>
      <c r="V1532" s="2" t="s">
        <v>235</v>
      </c>
      <c r="W1532" s="2" t="s">
        <v>236</v>
      </c>
      <c r="X1532" s="2" t="s">
        <v>197</v>
      </c>
      <c r="Y1532" s="19" t="str">
        <f>VLOOKUP(G1532,'Verweis Kd-Gruppe'!$A$2:$B$8,2,FALSE)</f>
        <v>GRK</v>
      </c>
      <c r="Z1532" s="19" t="str">
        <f>VLOOKUP(J1532,'Verweis Art-Gruppe'!$A$2:$B$15,2,FALSE)</f>
        <v>Geräte</v>
      </c>
      <c r="AA1532" s="19" t="str">
        <f>VLOOKUP(W1532,'Verweis Vertreter'!$A$2:$B$24,2,FALSE)</f>
        <v>Patrick Verfürth</v>
      </c>
      <c r="AB1532" s="12">
        <f t="shared" si="207"/>
        <v>1</v>
      </c>
      <c r="AC1532" s="12">
        <f t="shared" si="212"/>
        <v>416</v>
      </c>
      <c r="AD1532" s="12">
        <f t="shared" si="213"/>
        <v>428</v>
      </c>
      <c r="AE1532" s="12">
        <f t="shared" si="208"/>
        <v>428</v>
      </c>
      <c r="AF1532" s="12">
        <f t="shared" si="209"/>
        <v>12</v>
      </c>
      <c r="AG1532" s="12">
        <f t="shared" si="210"/>
        <v>12</v>
      </c>
      <c r="AH1532" s="9">
        <f t="shared" si="214"/>
        <v>2.8037383177570093E-2</v>
      </c>
      <c r="AI1532" s="14">
        <f>VLOOKUP(E1532,'Verweis Faktor'!$A:$B,2,FALSE)</f>
        <v>1</v>
      </c>
      <c r="AJ1532" s="14"/>
      <c r="AK1532" s="14" t="str">
        <f>IF(AL1532="Ja","Versandkosten",VLOOKUP(E1532,'Verweis Belegart'!$A$2:$B$9,2,FALSE))</f>
        <v>Hardware</v>
      </c>
      <c r="AL1532" s="14" t="str">
        <f t="shared" si="215"/>
        <v>Nein</v>
      </c>
      <c r="AM1532" s="14" t="str">
        <f t="shared" si="211"/>
        <v>Positiv</v>
      </c>
    </row>
    <row r="1533" spans="1:39" ht="17.25" customHeight="1" x14ac:dyDescent="0.35">
      <c r="A1533" s="17">
        <v>14572771</v>
      </c>
      <c r="B1533" s="2" t="s">
        <v>1517</v>
      </c>
      <c r="C1533" s="1">
        <v>2025001</v>
      </c>
      <c r="D1533" s="1">
        <v>2000432</v>
      </c>
      <c r="E1533" s="2" t="s">
        <v>34</v>
      </c>
      <c r="F1533" s="2" t="s">
        <v>35</v>
      </c>
      <c r="G1533" s="2" t="s">
        <v>36</v>
      </c>
      <c r="H1533" s="2" t="s">
        <v>437</v>
      </c>
      <c r="I1533" s="2" t="s">
        <v>438</v>
      </c>
      <c r="J1533" s="2" t="s">
        <v>103</v>
      </c>
      <c r="K1533" s="2" t="s">
        <v>115</v>
      </c>
      <c r="L1533" s="2" t="s">
        <v>908</v>
      </c>
      <c r="M1533" s="2" t="s">
        <v>909</v>
      </c>
      <c r="N1533" s="2" t="s">
        <v>910</v>
      </c>
      <c r="O1533" s="3">
        <v>1</v>
      </c>
      <c r="P1533" s="3">
        <v>149</v>
      </c>
      <c r="Q1533" s="3">
        <v>165</v>
      </c>
      <c r="R1533" s="3">
        <v>165</v>
      </c>
      <c r="S1533" s="3">
        <v>16</v>
      </c>
      <c r="T1533" s="3">
        <v>16</v>
      </c>
      <c r="U1533" s="3">
        <v>9.69</v>
      </c>
      <c r="V1533" s="2" t="s">
        <v>235</v>
      </c>
      <c r="W1533" s="2" t="s">
        <v>236</v>
      </c>
      <c r="X1533" s="2" t="s">
        <v>197</v>
      </c>
      <c r="Y1533" s="19" t="str">
        <f>VLOOKUP(G1533,'Verweis Kd-Gruppe'!$A$2:$B$8,2,FALSE)</f>
        <v>GRK</v>
      </c>
      <c r="Z1533" s="19" t="str">
        <f>VLOOKUP(J1533,'Verweis Art-Gruppe'!$A$2:$B$15,2,FALSE)</f>
        <v>Geräte</v>
      </c>
      <c r="AA1533" s="19" t="str">
        <f>VLOOKUP(W1533,'Verweis Vertreter'!$A$2:$B$24,2,FALSE)</f>
        <v>Patrick Verfürth</v>
      </c>
      <c r="AB1533" s="12">
        <f t="shared" si="207"/>
        <v>1</v>
      </c>
      <c r="AC1533" s="12">
        <f t="shared" si="212"/>
        <v>149</v>
      </c>
      <c r="AD1533" s="12">
        <f t="shared" si="213"/>
        <v>165</v>
      </c>
      <c r="AE1533" s="12">
        <f t="shared" si="208"/>
        <v>165</v>
      </c>
      <c r="AF1533" s="12">
        <f t="shared" si="209"/>
        <v>16</v>
      </c>
      <c r="AG1533" s="12">
        <f t="shared" si="210"/>
        <v>16</v>
      </c>
      <c r="AH1533" s="9">
        <f t="shared" si="214"/>
        <v>9.696969696969697E-2</v>
      </c>
      <c r="AI1533" s="14">
        <f>VLOOKUP(E1533,'Verweis Faktor'!$A:$B,2,FALSE)</f>
        <v>1</v>
      </c>
      <c r="AJ1533" s="14"/>
      <c r="AK1533" s="14" t="str">
        <f>IF(AL1533="Ja","Versandkosten",VLOOKUP(E1533,'Verweis Belegart'!$A$2:$B$9,2,FALSE))</f>
        <v>Hardware</v>
      </c>
      <c r="AL1533" s="14" t="str">
        <f t="shared" si="215"/>
        <v>Nein</v>
      </c>
      <c r="AM1533" s="14" t="str">
        <f t="shared" si="211"/>
        <v>Positiv</v>
      </c>
    </row>
    <row r="1534" spans="1:39" ht="17.25" customHeight="1" x14ac:dyDescent="0.35">
      <c r="A1534" s="17">
        <v>14572771</v>
      </c>
      <c r="B1534" s="2" t="s">
        <v>1517</v>
      </c>
      <c r="C1534" s="1">
        <v>2025001</v>
      </c>
      <c r="D1534" s="1">
        <v>2000432</v>
      </c>
      <c r="E1534" s="2" t="s">
        <v>34</v>
      </c>
      <c r="F1534" s="2" t="s">
        <v>35</v>
      </c>
      <c r="G1534" s="2" t="s">
        <v>36</v>
      </c>
      <c r="H1534" s="2" t="s">
        <v>437</v>
      </c>
      <c r="I1534" s="2" t="s">
        <v>438</v>
      </c>
      <c r="J1534" s="2" t="s">
        <v>103</v>
      </c>
      <c r="K1534" s="2" t="s">
        <v>289</v>
      </c>
      <c r="L1534" s="2" t="s">
        <v>1016</v>
      </c>
      <c r="M1534" s="2" t="s">
        <v>1017</v>
      </c>
      <c r="N1534" s="2" t="s">
        <v>506</v>
      </c>
      <c r="O1534" s="3">
        <v>9</v>
      </c>
      <c r="P1534" s="3">
        <v>240.00970000000001</v>
      </c>
      <c r="Q1534" s="3">
        <v>244</v>
      </c>
      <c r="R1534" s="3">
        <v>2196</v>
      </c>
      <c r="S1534" s="3">
        <v>3.9903</v>
      </c>
      <c r="T1534" s="3">
        <v>35.909999999999997</v>
      </c>
      <c r="U1534" s="3">
        <v>1.63</v>
      </c>
      <c r="V1534" s="2" t="s">
        <v>235</v>
      </c>
      <c r="W1534" s="2" t="s">
        <v>236</v>
      </c>
      <c r="X1534" s="2" t="s">
        <v>197</v>
      </c>
      <c r="Y1534" s="19" t="str">
        <f>VLOOKUP(G1534,'Verweis Kd-Gruppe'!$A$2:$B$8,2,FALSE)</f>
        <v>GRK</v>
      </c>
      <c r="Z1534" s="19" t="str">
        <f>VLOOKUP(J1534,'Verweis Art-Gruppe'!$A$2:$B$15,2,FALSE)</f>
        <v>Geräte</v>
      </c>
      <c r="AA1534" s="19" t="str">
        <f>VLOOKUP(W1534,'Verweis Vertreter'!$A$2:$B$24,2,FALSE)</f>
        <v>Patrick Verfürth</v>
      </c>
      <c r="AB1534" s="12">
        <f t="shared" si="207"/>
        <v>9</v>
      </c>
      <c r="AC1534" s="12">
        <f t="shared" si="212"/>
        <v>240.00970000000001</v>
      </c>
      <c r="AD1534" s="12">
        <f t="shared" si="213"/>
        <v>244</v>
      </c>
      <c r="AE1534" s="12">
        <f t="shared" si="208"/>
        <v>2196</v>
      </c>
      <c r="AF1534" s="12">
        <f t="shared" si="209"/>
        <v>3.9903</v>
      </c>
      <c r="AG1534" s="12">
        <f t="shared" si="210"/>
        <v>35.909999999999997</v>
      </c>
      <c r="AH1534" s="9">
        <f t="shared" si="214"/>
        <v>1.6352459016393442E-2</v>
      </c>
      <c r="AI1534" s="14">
        <f>VLOOKUP(E1534,'Verweis Faktor'!$A:$B,2,FALSE)</f>
        <v>1</v>
      </c>
      <c r="AJ1534" s="14"/>
      <c r="AK1534" s="14" t="str">
        <f>IF(AL1534="Ja","Versandkosten",VLOOKUP(E1534,'Verweis Belegart'!$A$2:$B$9,2,FALSE))</f>
        <v>Hardware</v>
      </c>
      <c r="AL1534" s="14" t="str">
        <f t="shared" si="215"/>
        <v>Nein</v>
      </c>
      <c r="AM1534" s="14" t="str">
        <f t="shared" si="211"/>
        <v>Positiv</v>
      </c>
    </row>
    <row r="1535" spans="1:39" ht="17.25" customHeight="1" x14ac:dyDescent="0.35">
      <c r="A1535" s="17">
        <v>14572771</v>
      </c>
      <c r="B1535" s="2" t="s">
        <v>1517</v>
      </c>
      <c r="C1535" s="1">
        <v>2025001</v>
      </c>
      <c r="D1535" s="1">
        <v>2000432</v>
      </c>
      <c r="E1535" s="2" t="s">
        <v>34</v>
      </c>
      <c r="F1535" s="2" t="s">
        <v>35</v>
      </c>
      <c r="G1535" s="2" t="s">
        <v>36</v>
      </c>
      <c r="H1535" s="2" t="s">
        <v>437</v>
      </c>
      <c r="I1535" s="2" t="s">
        <v>438</v>
      </c>
      <c r="J1535" s="2" t="s">
        <v>103</v>
      </c>
      <c r="K1535" s="2" t="s">
        <v>293</v>
      </c>
      <c r="L1535" s="2" t="s">
        <v>578</v>
      </c>
      <c r="M1535" s="2" t="s">
        <v>579</v>
      </c>
      <c r="N1535" s="2" t="s">
        <v>457</v>
      </c>
      <c r="O1535" s="3">
        <v>2</v>
      </c>
      <c r="P1535" s="3">
        <v>901.34349999999995</v>
      </c>
      <c r="Q1535" s="3">
        <v>855</v>
      </c>
      <c r="R1535" s="3">
        <v>1710</v>
      </c>
      <c r="S1535" s="3">
        <v>-46.343499999999999</v>
      </c>
      <c r="T1535" s="3">
        <v>-92.69</v>
      </c>
      <c r="U1535" s="3">
        <v>-5.42</v>
      </c>
      <c r="V1535" s="2" t="s">
        <v>235</v>
      </c>
      <c r="W1535" s="2" t="s">
        <v>236</v>
      </c>
      <c r="X1535" s="2" t="s">
        <v>197</v>
      </c>
      <c r="Y1535" s="19" t="str">
        <f>VLOOKUP(G1535,'Verweis Kd-Gruppe'!$A$2:$B$8,2,FALSE)</f>
        <v>GRK</v>
      </c>
      <c r="Z1535" s="19" t="str">
        <f>VLOOKUP(J1535,'Verweis Art-Gruppe'!$A$2:$B$15,2,FALSE)</f>
        <v>Geräte</v>
      </c>
      <c r="AA1535" s="19" t="str">
        <f>VLOOKUP(W1535,'Verweis Vertreter'!$A$2:$B$24,2,FALSE)</f>
        <v>Patrick Verfürth</v>
      </c>
      <c r="AB1535" s="12">
        <f t="shared" si="207"/>
        <v>2</v>
      </c>
      <c r="AC1535" s="12">
        <f t="shared" si="212"/>
        <v>901.34349999999995</v>
      </c>
      <c r="AD1535" s="12">
        <f t="shared" si="213"/>
        <v>855</v>
      </c>
      <c r="AE1535" s="12">
        <f t="shared" si="208"/>
        <v>1710</v>
      </c>
      <c r="AF1535" s="12">
        <f t="shared" si="209"/>
        <v>-46.343499999999999</v>
      </c>
      <c r="AG1535" s="12">
        <f t="shared" si="210"/>
        <v>-92.69</v>
      </c>
      <c r="AH1535" s="9">
        <f t="shared" si="214"/>
        <v>-5.4204678362573096E-2</v>
      </c>
      <c r="AI1535" s="14">
        <f>VLOOKUP(E1535,'Verweis Faktor'!$A:$B,2,FALSE)</f>
        <v>1</v>
      </c>
      <c r="AJ1535" s="14"/>
      <c r="AK1535" s="14" t="str">
        <f>IF(AL1535="Ja","Versandkosten",VLOOKUP(E1535,'Verweis Belegart'!$A$2:$B$9,2,FALSE))</f>
        <v>Hardware</v>
      </c>
      <c r="AL1535" s="14" t="str">
        <f t="shared" si="215"/>
        <v>Nein</v>
      </c>
      <c r="AM1535" s="14" t="str">
        <f t="shared" si="211"/>
        <v>Negativ</v>
      </c>
    </row>
    <row r="1536" spans="1:39" ht="17.25" customHeight="1" x14ac:dyDescent="0.35">
      <c r="A1536" s="17">
        <v>14572771</v>
      </c>
      <c r="B1536" s="2" t="s">
        <v>1517</v>
      </c>
      <c r="C1536" s="1">
        <v>2025001</v>
      </c>
      <c r="D1536" s="1">
        <v>2000432</v>
      </c>
      <c r="E1536" s="2" t="s">
        <v>34</v>
      </c>
      <c r="F1536" s="2" t="s">
        <v>35</v>
      </c>
      <c r="G1536" s="2" t="s">
        <v>36</v>
      </c>
      <c r="H1536" s="2" t="s">
        <v>437</v>
      </c>
      <c r="I1536" s="2" t="s">
        <v>438</v>
      </c>
      <c r="J1536" s="2" t="s">
        <v>103</v>
      </c>
      <c r="K1536" s="2" t="s">
        <v>296</v>
      </c>
      <c r="L1536" s="2" t="s">
        <v>1576</v>
      </c>
      <c r="M1536" s="2" t="s">
        <v>1577</v>
      </c>
      <c r="N1536" s="2" t="s">
        <v>610</v>
      </c>
      <c r="O1536" s="3">
        <v>2</v>
      </c>
      <c r="P1536" s="3">
        <v>175</v>
      </c>
      <c r="Q1536" s="3">
        <v>195</v>
      </c>
      <c r="R1536" s="3">
        <v>390</v>
      </c>
      <c r="S1536" s="3">
        <v>20</v>
      </c>
      <c r="T1536" s="3">
        <v>40</v>
      </c>
      <c r="U1536" s="3">
        <v>10.25</v>
      </c>
      <c r="V1536" s="2" t="s">
        <v>235</v>
      </c>
      <c r="W1536" s="2" t="s">
        <v>236</v>
      </c>
      <c r="X1536" s="2" t="s">
        <v>197</v>
      </c>
      <c r="Y1536" s="19" t="str">
        <f>VLOOKUP(G1536,'Verweis Kd-Gruppe'!$A$2:$B$8,2,FALSE)</f>
        <v>GRK</v>
      </c>
      <c r="Z1536" s="19" t="str">
        <f>VLOOKUP(J1536,'Verweis Art-Gruppe'!$A$2:$B$15,2,FALSE)</f>
        <v>Geräte</v>
      </c>
      <c r="AA1536" s="19" t="str">
        <f>VLOOKUP(W1536,'Verweis Vertreter'!$A$2:$B$24,2,FALSE)</f>
        <v>Patrick Verfürth</v>
      </c>
      <c r="AB1536" s="12">
        <f t="shared" si="207"/>
        <v>2</v>
      </c>
      <c r="AC1536" s="12">
        <f t="shared" si="212"/>
        <v>175</v>
      </c>
      <c r="AD1536" s="12">
        <f t="shared" si="213"/>
        <v>195</v>
      </c>
      <c r="AE1536" s="12">
        <f t="shared" si="208"/>
        <v>390</v>
      </c>
      <c r="AF1536" s="12">
        <f t="shared" si="209"/>
        <v>20</v>
      </c>
      <c r="AG1536" s="12">
        <f t="shared" si="210"/>
        <v>40</v>
      </c>
      <c r="AH1536" s="9">
        <f t="shared" si="214"/>
        <v>0.10256410256410256</v>
      </c>
      <c r="AI1536" s="14">
        <f>VLOOKUP(E1536,'Verweis Faktor'!$A:$B,2,FALSE)</f>
        <v>1</v>
      </c>
      <c r="AJ1536" s="14"/>
      <c r="AK1536" s="14" t="str">
        <f>IF(AL1536="Ja","Versandkosten",VLOOKUP(E1536,'Verweis Belegart'!$A$2:$B$9,2,FALSE))</f>
        <v>Hardware</v>
      </c>
      <c r="AL1536" s="14" t="str">
        <f t="shared" si="215"/>
        <v>Nein</v>
      </c>
      <c r="AM1536" s="14" t="str">
        <f t="shared" si="211"/>
        <v>Positiv</v>
      </c>
    </row>
    <row r="1537" spans="1:39" ht="17.25" customHeight="1" x14ac:dyDescent="0.35">
      <c r="A1537" s="17">
        <v>14572771</v>
      </c>
      <c r="B1537" s="2" t="s">
        <v>1517</v>
      </c>
      <c r="C1537" s="1">
        <v>2025001</v>
      </c>
      <c r="D1537" s="1">
        <v>2000432</v>
      </c>
      <c r="E1537" s="2" t="s">
        <v>34</v>
      </c>
      <c r="F1537" s="2" t="s">
        <v>35</v>
      </c>
      <c r="G1537" s="2" t="s">
        <v>36</v>
      </c>
      <c r="H1537" s="2" t="s">
        <v>437</v>
      </c>
      <c r="I1537" s="2" t="s">
        <v>438</v>
      </c>
      <c r="J1537" s="2" t="s">
        <v>304</v>
      </c>
      <c r="K1537" s="2" t="s">
        <v>299</v>
      </c>
      <c r="L1537" s="2" t="s">
        <v>1578</v>
      </c>
      <c r="M1537" s="2" t="s">
        <v>1579</v>
      </c>
      <c r="N1537" s="2" t="s">
        <v>200</v>
      </c>
      <c r="O1537" s="3">
        <v>1</v>
      </c>
      <c r="P1537" s="3">
        <v>625</v>
      </c>
      <c r="Q1537" s="3">
        <v>640</v>
      </c>
      <c r="R1537" s="3">
        <v>640</v>
      </c>
      <c r="S1537" s="3">
        <v>15</v>
      </c>
      <c r="T1537" s="3">
        <v>15</v>
      </c>
      <c r="U1537" s="3">
        <v>2.34</v>
      </c>
      <c r="V1537" s="2" t="s">
        <v>235</v>
      </c>
      <c r="W1537" s="2" t="s">
        <v>236</v>
      </c>
      <c r="X1537" s="2" t="s">
        <v>197</v>
      </c>
      <c r="Y1537" s="19" t="str">
        <f>VLOOKUP(G1537,'Verweis Kd-Gruppe'!$A$2:$B$8,2,FALSE)</f>
        <v>GRK</v>
      </c>
      <c r="Z1537" s="19" t="str">
        <f>VLOOKUP(J1537,'Verweis Art-Gruppe'!$A$2:$B$15,2,FALSE)</f>
        <v>Zubehör</v>
      </c>
      <c r="AA1537" s="19" t="str">
        <f>VLOOKUP(W1537,'Verweis Vertreter'!$A$2:$B$24,2,FALSE)</f>
        <v>Patrick Verfürth</v>
      </c>
      <c r="AB1537" s="12">
        <f t="shared" si="207"/>
        <v>1</v>
      </c>
      <c r="AC1537" s="12">
        <f t="shared" si="212"/>
        <v>625</v>
      </c>
      <c r="AD1537" s="12">
        <f t="shared" si="213"/>
        <v>640</v>
      </c>
      <c r="AE1537" s="12">
        <f t="shared" si="208"/>
        <v>640</v>
      </c>
      <c r="AF1537" s="12">
        <f t="shared" si="209"/>
        <v>15</v>
      </c>
      <c r="AG1537" s="12">
        <f t="shared" si="210"/>
        <v>15</v>
      </c>
      <c r="AH1537" s="9">
        <f t="shared" si="214"/>
        <v>2.34375E-2</v>
      </c>
      <c r="AI1537" s="14">
        <f>VLOOKUP(E1537,'Verweis Faktor'!$A:$B,2,FALSE)</f>
        <v>1</v>
      </c>
      <c r="AJ1537" s="14"/>
      <c r="AK1537" s="14" t="str">
        <f>IF(AL1537="Ja","Versandkosten",VLOOKUP(E1537,'Verweis Belegart'!$A$2:$B$9,2,FALSE))</f>
        <v>Hardware</v>
      </c>
      <c r="AL1537" s="14" t="str">
        <f t="shared" si="215"/>
        <v>Nein</v>
      </c>
      <c r="AM1537" s="14" t="str">
        <f t="shared" si="211"/>
        <v>Positiv</v>
      </c>
    </row>
    <row r="1538" spans="1:39" ht="17.25" customHeight="1" x14ac:dyDescent="0.35">
      <c r="A1538" s="17">
        <v>14572771</v>
      </c>
      <c r="B1538" s="2" t="s">
        <v>1517</v>
      </c>
      <c r="C1538" s="1">
        <v>2025001</v>
      </c>
      <c r="D1538" s="1">
        <v>2000432</v>
      </c>
      <c r="E1538" s="2" t="s">
        <v>34</v>
      </c>
      <c r="F1538" s="2" t="s">
        <v>35</v>
      </c>
      <c r="G1538" s="2" t="s">
        <v>36</v>
      </c>
      <c r="H1538" s="2" t="s">
        <v>437</v>
      </c>
      <c r="I1538" s="2" t="s">
        <v>438</v>
      </c>
      <c r="J1538" s="2" t="s">
        <v>103</v>
      </c>
      <c r="K1538" s="2" t="s">
        <v>300</v>
      </c>
      <c r="L1538" s="2" t="s">
        <v>348</v>
      </c>
      <c r="M1538" s="2" t="s">
        <v>349</v>
      </c>
      <c r="N1538" s="2" t="s">
        <v>350</v>
      </c>
      <c r="O1538" s="3">
        <v>1</v>
      </c>
      <c r="P1538" s="3">
        <v>120.9417</v>
      </c>
      <c r="Q1538" s="3">
        <v>129</v>
      </c>
      <c r="R1538" s="3">
        <v>129</v>
      </c>
      <c r="S1538" s="3">
        <v>8.0582999999999991</v>
      </c>
      <c r="T1538" s="3">
        <v>8.06</v>
      </c>
      <c r="U1538" s="3">
        <v>6.24</v>
      </c>
      <c r="V1538" s="2" t="s">
        <v>235</v>
      </c>
      <c r="W1538" s="2" t="s">
        <v>236</v>
      </c>
      <c r="X1538" s="2" t="s">
        <v>197</v>
      </c>
      <c r="Y1538" s="19" t="str">
        <f>VLOOKUP(G1538,'Verweis Kd-Gruppe'!$A$2:$B$8,2,FALSE)</f>
        <v>GRK</v>
      </c>
      <c r="Z1538" s="19" t="str">
        <f>VLOOKUP(J1538,'Verweis Art-Gruppe'!$A$2:$B$15,2,FALSE)</f>
        <v>Geräte</v>
      </c>
      <c r="AA1538" s="19" t="str">
        <f>VLOOKUP(W1538,'Verweis Vertreter'!$A$2:$B$24,2,FALSE)</f>
        <v>Patrick Verfürth</v>
      </c>
      <c r="AB1538" s="12">
        <f t="shared" si="207"/>
        <v>1</v>
      </c>
      <c r="AC1538" s="12">
        <f t="shared" si="212"/>
        <v>120.9417</v>
      </c>
      <c r="AD1538" s="12">
        <f t="shared" si="213"/>
        <v>129</v>
      </c>
      <c r="AE1538" s="12">
        <f t="shared" si="208"/>
        <v>129</v>
      </c>
      <c r="AF1538" s="12">
        <f t="shared" si="209"/>
        <v>8.0582999999999991</v>
      </c>
      <c r="AG1538" s="12">
        <f t="shared" si="210"/>
        <v>8.06</v>
      </c>
      <c r="AH1538" s="9">
        <f t="shared" si="214"/>
        <v>6.248062015503876E-2</v>
      </c>
      <c r="AI1538" s="14">
        <f>VLOOKUP(E1538,'Verweis Faktor'!$A:$B,2,FALSE)</f>
        <v>1</v>
      </c>
      <c r="AJ1538" s="14"/>
      <c r="AK1538" s="14" t="str">
        <f>IF(AL1538="Ja","Versandkosten",VLOOKUP(E1538,'Verweis Belegart'!$A$2:$B$9,2,FALSE))</f>
        <v>Hardware</v>
      </c>
      <c r="AL1538" s="14" t="str">
        <f t="shared" si="215"/>
        <v>Nein</v>
      </c>
      <c r="AM1538" s="14" t="str">
        <f t="shared" si="211"/>
        <v>Positiv</v>
      </c>
    </row>
    <row r="1539" spans="1:39" ht="17.25" customHeight="1" x14ac:dyDescent="0.35">
      <c r="A1539" s="17">
        <v>14572771</v>
      </c>
      <c r="B1539" s="2" t="s">
        <v>1517</v>
      </c>
      <c r="C1539" s="1">
        <v>2025001</v>
      </c>
      <c r="D1539" s="1">
        <v>2000432</v>
      </c>
      <c r="E1539" s="2" t="s">
        <v>34</v>
      </c>
      <c r="F1539" s="2" t="s">
        <v>35</v>
      </c>
      <c r="G1539" s="2" t="s">
        <v>36</v>
      </c>
      <c r="H1539" s="2" t="s">
        <v>437</v>
      </c>
      <c r="I1539" s="2" t="s">
        <v>438</v>
      </c>
      <c r="J1539" s="2" t="s">
        <v>103</v>
      </c>
      <c r="K1539" s="2" t="s">
        <v>301</v>
      </c>
      <c r="L1539" s="2" t="s">
        <v>351</v>
      </c>
      <c r="M1539" s="2" t="s">
        <v>352</v>
      </c>
      <c r="N1539" s="2" t="s">
        <v>90</v>
      </c>
      <c r="O1539" s="3">
        <v>1</v>
      </c>
      <c r="P1539" s="3">
        <v>537</v>
      </c>
      <c r="Q1539" s="3">
        <v>555</v>
      </c>
      <c r="R1539" s="3">
        <v>555</v>
      </c>
      <c r="S1539" s="3">
        <v>18</v>
      </c>
      <c r="T1539" s="3">
        <v>18</v>
      </c>
      <c r="U1539" s="3">
        <v>3.24</v>
      </c>
      <c r="V1539" s="2" t="s">
        <v>235</v>
      </c>
      <c r="W1539" s="2" t="s">
        <v>236</v>
      </c>
      <c r="X1539" s="2" t="s">
        <v>197</v>
      </c>
      <c r="Y1539" s="19" t="str">
        <f>VLOOKUP(G1539,'Verweis Kd-Gruppe'!$A$2:$B$8,2,FALSE)</f>
        <v>GRK</v>
      </c>
      <c r="Z1539" s="19" t="str">
        <f>VLOOKUP(J1539,'Verweis Art-Gruppe'!$A$2:$B$15,2,FALSE)</f>
        <v>Geräte</v>
      </c>
      <c r="AA1539" s="19" t="str">
        <f>VLOOKUP(W1539,'Verweis Vertreter'!$A$2:$B$24,2,FALSE)</f>
        <v>Patrick Verfürth</v>
      </c>
      <c r="AB1539" s="12">
        <f t="shared" ref="AB1539:AB1602" si="216">$AI1539*O1539</f>
        <v>1</v>
      </c>
      <c r="AC1539" s="12">
        <f t="shared" si="212"/>
        <v>537</v>
      </c>
      <c r="AD1539" s="12">
        <f t="shared" si="213"/>
        <v>555</v>
      </c>
      <c r="AE1539" s="12">
        <f t="shared" ref="AE1539:AE1602" si="217">$AI1539*R1539</f>
        <v>555</v>
      </c>
      <c r="AF1539" s="12">
        <f t="shared" ref="AF1539:AF1602" si="218">$AI1539*S1539</f>
        <v>18</v>
      </c>
      <c r="AG1539" s="12">
        <f t="shared" ref="AG1539:AG1602" si="219">$AI1539*T1539</f>
        <v>18</v>
      </c>
      <c r="AH1539" s="9">
        <f t="shared" si="214"/>
        <v>3.2432432432432434E-2</v>
      </c>
      <c r="AI1539" s="14">
        <f>VLOOKUP(E1539,'Verweis Faktor'!$A:$B,2,FALSE)</f>
        <v>1</v>
      </c>
      <c r="AJ1539" s="14"/>
      <c r="AK1539" s="14" t="str">
        <f>IF(AL1539="Ja","Versandkosten",VLOOKUP(E1539,'Verweis Belegart'!$A$2:$B$9,2,FALSE))</f>
        <v>Hardware</v>
      </c>
      <c r="AL1539" s="14" t="str">
        <f t="shared" si="215"/>
        <v>Nein</v>
      </c>
      <c r="AM1539" s="14" t="str">
        <f t="shared" ref="AM1539:AM1602" si="220">IF(AG1539&lt;0,"Negativ","Positiv")</f>
        <v>Positiv</v>
      </c>
    </row>
    <row r="1540" spans="1:39" ht="17.25"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304</v>
      </c>
      <c r="L1540" s="2" t="s">
        <v>211</v>
      </c>
      <c r="M1540" s="2" t="s">
        <v>212</v>
      </c>
      <c r="N1540" s="2" t="s">
        <v>213</v>
      </c>
      <c r="O1540" s="3">
        <v>1</v>
      </c>
      <c r="P1540" s="3">
        <v>16.010000000000002</v>
      </c>
      <c r="Q1540" s="3">
        <v>18</v>
      </c>
      <c r="R1540" s="3">
        <v>18</v>
      </c>
      <c r="S1540" s="3">
        <v>1.99</v>
      </c>
      <c r="T1540" s="3">
        <v>1.99</v>
      </c>
      <c r="U1540" s="3">
        <v>11.05</v>
      </c>
      <c r="V1540" s="2" t="s">
        <v>235</v>
      </c>
      <c r="W1540" s="2" t="s">
        <v>236</v>
      </c>
      <c r="X1540" s="2" t="s">
        <v>197</v>
      </c>
      <c r="Y1540" s="19" t="str">
        <f>VLOOKUP(G1540,'Verweis Kd-Gruppe'!$A$2:$B$8,2,FALSE)</f>
        <v>GRK</v>
      </c>
      <c r="Z1540" s="19" t="str">
        <f>VLOOKUP(J1540,'Verweis Art-Gruppe'!$A$2:$B$15,2,FALSE)</f>
        <v>Zubehör</v>
      </c>
      <c r="AA1540" s="19" t="str">
        <f>VLOOKUP(W1540,'Verweis Vertreter'!$A$2:$B$24,2,FALSE)</f>
        <v>Patrick Verfürth</v>
      </c>
      <c r="AB1540" s="12">
        <f t="shared" si="216"/>
        <v>1</v>
      </c>
      <c r="AC1540" s="12">
        <f t="shared" ref="AC1540:AC1603" si="221">P1540</f>
        <v>16.010000000000002</v>
      </c>
      <c r="AD1540" s="12">
        <f t="shared" ref="AD1540:AD1603" si="222">Q1540</f>
        <v>18</v>
      </c>
      <c r="AE1540" s="12">
        <f t="shared" si="217"/>
        <v>18</v>
      </c>
      <c r="AF1540" s="12">
        <f t="shared" si="218"/>
        <v>1.99</v>
      </c>
      <c r="AG1540" s="12">
        <f t="shared" si="219"/>
        <v>1.99</v>
      </c>
      <c r="AH1540" s="9">
        <f t="shared" ref="AH1540:AH1603" si="223">IF(AF1540=0,0,AG1540/AE1540*AI1540)</f>
        <v>0.11055555555555556</v>
      </c>
      <c r="AI1540" s="14">
        <f>VLOOKUP(E1540,'Verweis Faktor'!$A:$B,2,FALSE)</f>
        <v>1</v>
      </c>
      <c r="AJ1540" s="14"/>
      <c r="AK1540" s="14" t="str">
        <f>IF(AL1540="Ja","Versandkosten",VLOOKUP(E1540,'Verweis Belegart'!$A$2:$B$9,2,FALSE))</f>
        <v>Hardware</v>
      </c>
      <c r="AL1540" s="14" t="str">
        <f t="shared" ref="AL1540:AL1603" si="224">IF(ISNUMBER(FIND("Versandkosten",M1540)),"Ja","Nein")</f>
        <v>Nein</v>
      </c>
      <c r="AM1540" s="14" t="str">
        <f t="shared" si="220"/>
        <v>Positiv</v>
      </c>
    </row>
    <row r="1541" spans="1:39" ht="17.25" customHeight="1" x14ac:dyDescent="0.35">
      <c r="A1541" s="17">
        <v>14572771</v>
      </c>
      <c r="B1541" s="2" t="s">
        <v>1517</v>
      </c>
      <c r="C1541" s="1">
        <v>2025001</v>
      </c>
      <c r="D1541" s="1">
        <v>2000432</v>
      </c>
      <c r="E1541" s="2" t="s">
        <v>34</v>
      </c>
      <c r="F1541" s="2" t="s">
        <v>35</v>
      </c>
      <c r="G1541" s="2" t="s">
        <v>36</v>
      </c>
      <c r="H1541" s="2" t="s">
        <v>437</v>
      </c>
      <c r="I1541" s="2" t="s">
        <v>438</v>
      </c>
      <c r="J1541" s="2" t="s">
        <v>103</v>
      </c>
      <c r="K1541" s="2" t="s">
        <v>307</v>
      </c>
      <c r="L1541" s="2" t="s">
        <v>1441</v>
      </c>
      <c r="M1541" s="2" t="s">
        <v>1442</v>
      </c>
      <c r="N1541" s="2" t="s">
        <v>1443</v>
      </c>
      <c r="O1541" s="3">
        <v>9</v>
      </c>
      <c r="P1541" s="3">
        <v>818</v>
      </c>
      <c r="Q1541" s="3">
        <v>869</v>
      </c>
      <c r="R1541" s="3">
        <v>7821</v>
      </c>
      <c r="S1541" s="3">
        <v>51</v>
      </c>
      <c r="T1541" s="3">
        <v>459</v>
      </c>
      <c r="U1541" s="3">
        <v>5.86</v>
      </c>
      <c r="V1541" s="2" t="s">
        <v>235</v>
      </c>
      <c r="W1541" s="2" t="s">
        <v>236</v>
      </c>
      <c r="X1541" s="2" t="s">
        <v>197</v>
      </c>
      <c r="Y1541" s="19" t="str">
        <f>VLOOKUP(G1541,'Verweis Kd-Gruppe'!$A$2:$B$8,2,FALSE)</f>
        <v>GRK</v>
      </c>
      <c r="Z1541" s="19" t="str">
        <f>VLOOKUP(J1541,'Verweis Art-Gruppe'!$A$2:$B$15,2,FALSE)</f>
        <v>Geräte</v>
      </c>
      <c r="AA1541" s="19" t="str">
        <f>VLOOKUP(W1541,'Verweis Vertreter'!$A$2:$B$24,2,FALSE)</f>
        <v>Patrick Verfürth</v>
      </c>
      <c r="AB1541" s="12">
        <f t="shared" si="216"/>
        <v>9</v>
      </c>
      <c r="AC1541" s="12">
        <f t="shared" si="221"/>
        <v>818</v>
      </c>
      <c r="AD1541" s="12">
        <f t="shared" si="222"/>
        <v>869</v>
      </c>
      <c r="AE1541" s="12">
        <f t="shared" si="217"/>
        <v>7821</v>
      </c>
      <c r="AF1541" s="12">
        <f t="shared" si="218"/>
        <v>51</v>
      </c>
      <c r="AG1541" s="12">
        <f t="shared" si="219"/>
        <v>459</v>
      </c>
      <c r="AH1541" s="9">
        <f t="shared" si="223"/>
        <v>5.8688147295742232E-2</v>
      </c>
      <c r="AI1541" s="14">
        <f>VLOOKUP(E1541,'Verweis Faktor'!$A:$B,2,FALSE)</f>
        <v>1</v>
      </c>
      <c r="AJ1541" s="14"/>
      <c r="AK1541" s="14" t="str">
        <f>IF(AL1541="Ja","Versandkosten",VLOOKUP(E1541,'Verweis Belegart'!$A$2:$B$9,2,FALSE))</f>
        <v>Hardware</v>
      </c>
      <c r="AL1541" s="14" t="str">
        <f t="shared" si="224"/>
        <v>Nein</v>
      </c>
      <c r="AM1541" s="14" t="str">
        <f t="shared" si="220"/>
        <v>Positiv</v>
      </c>
    </row>
    <row r="1542" spans="1:39" ht="17.25" customHeight="1" x14ac:dyDescent="0.35">
      <c r="A1542" s="17">
        <v>14572771</v>
      </c>
      <c r="B1542" s="2" t="s">
        <v>1517</v>
      </c>
      <c r="C1542" s="1">
        <v>2025001</v>
      </c>
      <c r="D1542" s="1">
        <v>2000432</v>
      </c>
      <c r="E1542" s="2" t="s">
        <v>34</v>
      </c>
      <c r="F1542" s="2" t="s">
        <v>35</v>
      </c>
      <c r="G1542" s="2" t="s">
        <v>36</v>
      </c>
      <c r="H1542" s="2" t="s">
        <v>437</v>
      </c>
      <c r="I1542" s="2" t="s">
        <v>438</v>
      </c>
      <c r="J1542" s="2" t="s">
        <v>103</v>
      </c>
      <c r="K1542" s="2" t="s">
        <v>311</v>
      </c>
      <c r="L1542" s="2" t="s">
        <v>355</v>
      </c>
      <c r="M1542" s="2" t="s">
        <v>356</v>
      </c>
      <c r="N1542" s="2" t="s">
        <v>357</v>
      </c>
      <c r="O1542" s="3">
        <v>1</v>
      </c>
      <c r="P1542" s="3">
        <v>212</v>
      </c>
      <c r="Q1542" s="3">
        <v>225</v>
      </c>
      <c r="R1542" s="3">
        <v>225</v>
      </c>
      <c r="S1542" s="3">
        <v>13</v>
      </c>
      <c r="T1542" s="3">
        <v>13</v>
      </c>
      <c r="U1542" s="3">
        <v>5.77</v>
      </c>
      <c r="V1542" s="2" t="s">
        <v>235</v>
      </c>
      <c r="W1542" s="2" t="s">
        <v>236</v>
      </c>
      <c r="X1542" s="2" t="s">
        <v>197</v>
      </c>
      <c r="Y1542" s="19" t="str">
        <f>VLOOKUP(G1542,'Verweis Kd-Gruppe'!$A$2:$B$8,2,FALSE)</f>
        <v>GRK</v>
      </c>
      <c r="Z1542" s="19" t="str">
        <f>VLOOKUP(J1542,'Verweis Art-Gruppe'!$A$2:$B$15,2,FALSE)</f>
        <v>Geräte</v>
      </c>
      <c r="AA1542" s="19" t="str">
        <f>VLOOKUP(W1542,'Verweis Vertreter'!$A$2:$B$24,2,FALSE)</f>
        <v>Patrick Verfürth</v>
      </c>
      <c r="AB1542" s="12">
        <f t="shared" si="216"/>
        <v>1</v>
      </c>
      <c r="AC1542" s="12">
        <f t="shared" si="221"/>
        <v>212</v>
      </c>
      <c r="AD1542" s="12">
        <f t="shared" si="222"/>
        <v>225</v>
      </c>
      <c r="AE1542" s="12">
        <f t="shared" si="217"/>
        <v>225</v>
      </c>
      <c r="AF1542" s="12">
        <f t="shared" si="218"/>
        <v>13</v>
      </c>
      <c r="AG1542" s="12">
        <f t="shared" si="219"/>
        <v>13</v>
      </c>
      <c r="AH1542" s="9">
        <f t="shared" si="223"/>
        <v>5.7777777777777775E-2</v>
      </c>
      <c r="AI1542" s="14">
        <f>VLOOKUP(E1542,'Verweis Faktor'!$A:$B,2,FALSE)</f>
        <v>1</v>
      </c>
      <c r="AJ1542" s="14"/>
      <c r="AK1542" s="14" t="str">
        <f>IF(AL1542="Ja","Versandkosten",VLOOKUP(E1542,'Verweis Belegart'!$A$2:$B$9,2,FALSE))</f>
        <v>Hardware</v>
      </c>
      <c r="AL1542" s="14" t="str">
        <f t="shared" si="224"/>
        <v>Nein</v>
      </c>
      <c r="AM1542" s="14" t="str">
        <f t="shared" si="220"/>
        <v>Positiv</v>
      </c>
    </row>
    <row r="1543" spans="1:39" ht="17.25" customHeight="1" x14ac:dyDescent="0.35">
      <c r="A1543" s="17">
        <v>14572771</v>
      </c>
      <c r="B1543" s="2" t="s">
        <v>1517</v>
      </c>
      <c r="C1543" s="1">
        <v>2025001</v>
      </c>
      <c r="D1543" s="1">
        <v>2000432</v>
      </c>
      <c r="E1543" s="2" t="s">
        <v>34</v>
      </c>
      <c r="F1543" s="2" t="s">
        <v>35</v>
      </c>
      <c r="G1543" s="2" t="s">
        <v>36</v>
      </c>
      <c r="H1543" s="2" t="s">
        <v>437</v>
      </c>
      <c r="I1543" s="2" t="s">
        <v>438</v>
      </c>
      <c r="J1543" s="2" t="s">
        <v>103</v>
      </c>
      <c r="K1543" s="2" t="s">
        <v>478</v>
      </c>
      <c r="L1543" s="2" t="s">
        <v>188</v>
      </c>
      <c r="M1543" s="2" t="s">
        <v>189</v>
      </c>
      <c r="N1543" s="2" t="s">
        <v>136</v>
      </c>
      <c r="O1543" s="3">
        <v>2</v>
      </c>
      <c r="P1543" s="3">
        <v>189</v>
      </c>
      <c r="Q1543" s="3">
        <v>199</v>
      </c>
      <c r="R1543" s="3">
        <v>398</v>
      </c>
      <c r="S1543" s="3">
        <v>10</v>
      </c>
      <c r="T1543" s="3">
        <v>20</v>
      </c>
      <c r="U1543" s="3">
        <v>5.0199999999999996</v>
      </c>
      <c r="V1543" s="2" t="s">
        <v>235</v>
      </c>
      <c r="W1543" s="2" t="s">
        <v>236</v>
      </c>
      <c r="X1543" s="2" t="s">
        <v>197</v>
      </c>
      <c r="Y1543" s="19" t="str">
        <f>VLOOKUP(G1543,'Verweis Kd-Gruppe'!$A$2:$B$8,2,FALSE)</f>
        <v>GRK</v>
      </c>
      <c r="Z1543" s="19" t="str">
        <f>VLOOKUP(J1543,'Verweis Art-Gruppe'!$A$2:$B$15,2,FALSE)</f>
        <v>Geräte</v>
      </c>
      <c r="AA1543" s="19" t="str">
        <f>VLOOKUP(W1543,'Verweis Vertreter'!$A$2:$B$24,2,FALSE)</f>
        <v>Patrick Verfürth</v>
      </c>
      <c r="AB1543" s="12">
        <f t="shared" si="216"/>
        <v>2</v>
      </c>
      <c r="AC1543" s="12">
        <f t="shared" si="221"/>
        <v>189</v>
      </c>
      <c r="AD1543" s="12">
        <f t="shared" si="222"/>
        <v>199</v>
      </c>
      <c r="AE1543" s="12">
        <f t="shared" si="217"/>
        <v>398</v>
      </c>
      <c r="AF1543" s="12">
        <f t="shared" si="218"/>
        <v>10</v>
      </c>
      <c r="AG1543" s="12">
        <f t="shared" si="219"/>
        <v>20</v>
      </c>
      <c r="AH1543" s="9">
        <f t="shared" si="223"/>
        <v>5.0251256281407038E-2</v>
      </c>
      <c r="AI1543" s="14">
        <f>VLOOKUP(E1543,'Verweis Faktor'!$A:$B,2,FALSE)</f>
        <v>1</v>
      </c>
      <c r="AJ1543" s="14"/>
      <c r="AK1543" s="14" t="str">
        <f>IF(AL1543="Ja","Versandkosten",VLOOKUP(E1543,'Verweis Belegart'!$A$2:$B$9,2,FALSE))</f>
        <v>Hardware</v>
      </c>
      <c r="AL1543" s="14" t="str">
        <f t="shared" si="224"/>
        <v>Nein</v>
      </c>
      <c r="AM1543" s="14" t="str">
        <f t="shared" si="220"/>
        <v>Positiv</v>
      </c>
    </row>
    <row r="1544" spans="1:39" ht="17.25" customHeight="1" x14ac:dyDescent="0.35">
      <c r="A1544" s="17">
        <v>14572771</v>
      </c>
      <c r="B1544" s="2" t="s">
        <v>1517</v>
      </c>
      <c r="C1544" s="1">
        <v>2025001</v>
      </c>
      <c r="D1544" s="1">
        <v>2000432</v>
      </c>
      <c r="E1544" s="2" t="s">
        <v>34</v>
      </c>
      <c r="F1544" s="2" t="s">
        <v>35</v>
      </c>
      <c r="G1544" s="2" t="s">
        <v>36</v>
      </c>
      <c r="H1544" s="2" t="s">
        <v>437</v>
      </c>
      <c r="I1544" s="2" t="s">
        <v>438</v>
      </c>
      <c r="J1544" s="2" t="s">
        <v>304</v>
      </c>
      <c r="K1544" s="2" t="s">
        <v>482</v>
      </c>
      <c r="L1544" s="2" t="s">
        <v>528</v>
      </c>
      <c r="M1544" s="2" t="s">
        <v>529</v>
      </c>
      <c r="N1544" s="2" t="s">
        <v>530</v>
      </c>
      <c r="O1544" s="3">
        <v>1</v>
      </c>
      <c r="P1544" s="3">
        <v>107.7709</v>
      </c>
      <c r="Q1544" s="3">
        <v>113</v>
      </c>
      <c r="R1544" s="3">
        <v>113</v>
      </c>
      <c r="S1544" s="3">
        <v>5.2290999999999999</v>
      </c>
      <c r="T1544" s="3">
        <v>5.23</v>
      </c>
      <c r="U1544" s="3">
        <v>4.62</v>
      </c>
      <c r="V1544" s="2" t="s">
        <v>235</v>
      </c>
      <c r="W1544" s="2" t="s">
        <v>236</v>
      </c>
      <c r="X1544" s="2" t="s">
        <v>197</v>
      </c>
      <c r="Y1544" s="19" t="str">
        <f>VLOOKUP(G1544,'Verweis Kd-Gruppe'!$A$2:$B$8,2,FALSE)</f>
        <v>GRK</v>
      </c>
      <c r="Z1544" s="19" t="str">
        <f>VLOOKUP(J1544,'Verweis Art-Gruppe'!$A$2:$B$15,2,FALSE)</f>
        <v>Zubehör</v>
      </c>
      <c r="AA1544" s="19" t="str">
        <f>VLOOKUP(W1544,'Verweis Vertreter'!$A$2:$B$24,2,FALSE)</f>
        <v>Patrick Verfürth</v>
      </c>
      <c r="AB1544" s="12">
        <f t="shared" si="216"/>
        <v>1</v>
      </c>
      <c r="AC1544" s="12">
        <f t="shared" si="221"/>
        <v>107.7709</v>
      </c>
      <c r="AD1544" s="12">
        <f t="shared" si="222"/>
        <v>113</v>
      </c>
      <c r="AE1544" s="12">
        <f t="shared" si="217"/>
        <v>113</v>
      </c>
      <c r="AF1544" s="12">
        <f t="shared" si="218"/>
        <v>5.2290999999999999</v>
      </c>
      <c r="AG1544" s="12">
        <f t="shared" si="219"/>
        <v>5.23</v>
      </c>
      <c r="AH1544" s="9">
        <f t="shared" si="223"/>
        <v>4.6283185840707966E-2</v>
      </c>
      <c r="AI1544" s="14">
        <f>VLOOKUP(E1544,'Verweis Faktor'!$A:$B,2,FALSE)</f>
        <v>1</v>
      </c>
      <c r="AJ1544" s="14"/>
      <c r="AK1544" s="14" t="str">
        <f>IF(AL1544="Ja","Versandkosten",VLOOKUP(E1544,'Verweis Belegart'!$A$2:$B$9,2,FALSE))</f>
        <v>Hardware</v>
      </c>
      <c r="AL1544" s="14" t="str">
        <f t="shared" si="224"/>
        <v>Nein</v>
      </c>
      <c r="AM1544" s="14" t="str">
        <f t="shared" si="220"/>
        <v>Positiv</v>
      </c>
    </row>
    <row r="1545" spans="1:39" ht="17.25" customHeight="1" x14ac:dyDescent="0.35">
      <c r="A1545" s="17">
        <v>14572771</v>
      </c>
      <c r="B1545" s="2" t="s">
        <v>1517</v>
      </c>
      <c r="C1545" s="1">
        <v>2025001</v>
      </c>
      <c r="D1545" s="1">
        <v>2000432</v>
      </c>
      <c r="E1545" s="2" t="s">
        <v>34</v>
      </c>
      <c r="F1545" s="2" t="s">
        <v>35</v>
      </c>
      <c r="G1545" s="2" t="s">
        <v>36</v>
      </c>
      <c r="H1545" s="2" t="s">
        <v>437</v>
      </c>
      <c r="I1545" s="2" t="s">
        <v>438</v>
      </c>
      <c r="J1545" s="2" t="s">
        <v>304</v>
      </c>
      <c r="K1545" s="2" t="s">
        <v>485</v>
      </c>
      <c r="L1545" s="2" t="s">
        <v>532</v>
      </c>
      <c r="M1545" s="2" t="s">
        <v>533</v>
      </c>
      <c r="N1545" s="2" t="s">
        <v>534</v>
      </c>
      <c r="O1545" s="3">
        <v>4</v>
      </c>
      <c r="P1545" s="3">
        <v>190</v>
      </c>
      <c r="Q1545" s="3">
        <v>195</v>
      </c>
      <c r="R1545" s="3">
        <v>780</v>
      </c>
      <c r="S1545" s="3">
        <v>5</v>
      </c>
      <c r="T1545" s="3">
        <v>20</v>
      </c>
      <c r="U1545" s="3">
        <v>2.56</v>
      </c>
      <c r="V1545" s="2" t="s">
        <v>235</v>
      </c>
      <c r="W1545" s="2" t="s">
        <v>236</v>
      </c>
      <c r="X1545" s="2" t="s">
        <v>197</v>
      </c>
      <c r="Y1545" s="19" t="str">
        <f>VLOOKUP(G1545,'Verweis Kd-Gruppe'!$A$2:$B$8,2,FALSE)</f>
        <v>GRK</v>
      </c>
      <c r="Z1545" s="19" t="str">
        <f>VLOOKUP(J1545,'Verweis Art-Gruppe'!$A$2:$B$15,2,FALSE)</f>
        <v>Zubehör</v>
      </c>
      <c r="AA1545" s="19" t="str">
        <f>VLOOKUP(W1545,'Verweis Vertreter'!$A$2:$B$24,2,FALSE)</f>
        <v>Patrick Verfürth</v>
      </c>
      <c r="AB1545" s="12">
        <f t="shared" si="216"/>
        <v>4</v>
      </c>
      <c r="AC1545" s="12">
        <f t="shared" si="221"/>
        <v>190</v>
      </c>
      <c r="AD1545" s="12">
        <f t="shared" si="222"/>
        <v>195</v>
      </c>
      <c r="AE1545" s="12">
        <f t="shared" si="217"/>
        <v>780</v>
      </c>
      <c r="AF1545" s="12">
        <f t="shared" si="218"/>
        <v>5</v>
      </c>
      <c r="AG1545" s="12">
        <f t="shared" si="219"/>
        <v>20</v>
      </c>
      <c r="AH1545" s="9">
        <f t="shared" si="223"/>
        <v>2.564102564102564E-2</v>
      </c>
      <c r="AI1545" s="14">
        <f>VLOOKUP(E1545,'Verweis Faktor'!$A:$B,2,FALSE)</f>
        <v>1</v>
      </c>
      <c r="AJ1545" s="14"/>
      <c r="AK1545" s="14" t="str">
        <f>IF(AL1545="Ja","Versandkosten",VLOOKUP(E1545,'Verweis Belegart'!$A$2:$B$9,2,FALSE))</f>
        <v>Hardware</v>
      </c>
      <c r="AL1545" s="14" t="str">
        <f t="shared" si="224"/>
        <v>Nein</v>
      </c>
      <c r="AM1545" s="14" t="str">
        <f t="shared" si="220"/>
        <v>Positiv</v>
      </c>
    </row>
    <row r="1546" spans="1:39" ht="17.25" customHeight="1" x14ac:dyDescent="0.35">
      <c r="A1546" s="17">
        <v>14572771</v>
      </c>
      <c r="B1546" s="2" t="s">
        <v>1517</v>
      </c>
      <c r="C1546" s="1">
        <v>2025001</v>
      </c>
      <c r="D1546" s="1">
        <v>2000432</v>
      </c>
      <c r="E1546" s="2" t="s">
        <v>34</v>
      </c>
      <c r="F1546" s="2" t="s">
        <v>35</v>
      </c>
      <c r="G1546" s="2" t="s">
        <v>36</v>
      </c>
      <c r="H1546" s="2" t="s">
        <v>437</v>
      </c>
      <c r="I1546" s="2" t="s">
        <v>438</v>
      </c>
      <c r="J1546" s="2" t="s">
        <v>103</v>
      </c>
      <c r="K1546" s="2" t="s">
        <v>486</v>
      </c>
      <c r="L1546" s="2" t="s">
        <v>1146</v>
      </c>
      <c r="M1546" s="2" t="s">
        <v>1147</v>
      </c>
      <c r="N1546" s="2" t="s">
        <v>451</v>
      </c>
      <c r="O1546" s="3">
        <v>4</v>
      </c>
      <c r="P1546" s="3">
        <v>134</v>
      </c>
      <c r="Q1546" s="3">
        <v>152</v>
      </c>
      <c r="R1546" s="3">
        <v>608</v>
      </c>
      <c r="S1546" s="3">
        <v>18</v>
      </c>
      <c r="T1546" s="3">
        <v>72</v>
      </c>
      <c r="U1546" s="3">
        <v>11.84</v>
      </c>
      <c r="V1546" s="2" t="s">
        <v>235</v>
      </c>
      <c r="W1546" s="2" t="s">
        <v>236</v>
      </c>
      <c r="X1546" s="2" t="s">
        <v>197</v>
      </c>
      <c r="Y1546" s="19" t="str">
        <f>VLOOKUP(G1546,'Verweis Kd-Gruppe'!$A$2:$B$8,2,FALSE)</f>
        <v>GRK</v>
      </c>
      <c r="Z1546" s="19" t="str">
        <f>VLOOKUP(J1546,'Verweis Art-Gruppe'!$A$2:$B$15,2,FALSE)</f>
        <v>Geräte</v>
      </c>
      <c r="AA1546" s="19" t="str">
        <f>VLOOKUP(W1546,'Verweis Vertreter'!$A$2:$B$24,2,FALSE)</f>
        <v>Patrick Verfürth</v>
      </c>
      <c r="AB1546" s="12">
        <f t="shared" si="216"/>
        <v>4</v>
      </c>
      <c r="AC1546" s="12">
        <f t="shared" si="221"/>
        <v>134</v>
      </c>
      <c r="AD1546" s="12">
        <f t="shared" si="222"/>
        <v>152</v>
      </c>
      <c r="AE1546" s="12">
        <f t="shared" si="217"/>
        <v>608</v>
      </c>
      <c r="AF1546" s="12">
        <f t="shared" si="218"/>
        <v>18</v>
      </c>
      <c r="AG1546" s="12">
        <f t="shared" si="219"/>
        <v>72</v>
      </c>
      <c r="AH1546" s="9">
        <f t="shared" si="223"/>
        <v>0.11842105263157894</v>
      </c>
      <c r="AI1546" s="14">
        <f>VLOOKUP(E1546,'Verweis Faktor'!$A:$B,2,FALSE)</f>
        <v>1</v>
      </c>
      <c r="AJ1546" s="14"/>
      <c r="AK1546" s="14" t="str">
        <f>IF(AL1546="Ja","Versandkosten",VLOOKUP(E1546,'Verweis Belegart'!$A$2:$B$9,2,FALSE))</f>
        <v>Hardware</v>
      </c>
      <c r="AL1546" s="14" t="str">
        <f t="shared" si="224"/>
        <v>Nein</v>
      </c>
      <c r="AM1546" s="14" t="str">
        <f t="shared" si="220"/>
        <v>Positiv</v>
      </c>
    </row>
    <row r="1547" spans="1:39" ht="17.25" customHeight="1" x14ac:dyDescent="0.35">
      <c r="A1547" s="17">
        <v>14572771</v>
      </c>
      <c r="B1547" s="2" t="s">
        <v>1517</v>
      </c>
      <c r="C1547" s="1">
        <v>2025001</v>
      </c>
      <c r="D1547" s="1">
        <v>2000432</v>
      </c>
      <c r="E1547" s="2" t="s">
        <v>34</v>
      </c>
      <c r="F1547" s="2" t="s">
        <v>35</v>
      </c>
      <c r="G1547" s="2" t="s">
        <v>36</v>
      </c>
      <c r="H1547" s="2" t="s">
        <v>437</v>
      </c>
      <c r="I1547" s="2" t="s">
        <v>438</v>
      </c>
      <c r="J1547" s="2" t="s">
        <v>304</v>
      </c>
      <c r="K1547" s="2" t="s">
        <v>490</v>
      </c>
      <c r="L1547" s="2" t="s">
        <v>594</v>
      </c>
      <c r="M1547" s="2" t="s">
        <v>595</v>
      </c>
      <c r="N1547" s="2" t="s">
        <v>596</v>
      </c>
      <c r="O1547" s="3">
        <v>1</v>
      </c>
      <c r="P1547" s="3">
        <v>280</v>
      </c>
      <c r="Q1547" s="3">
        <v>369</v>
      </c>
      <c r="R1547" s="3">
        <v>369</v>
      </c>
      <c r="S1547" s="3">
        <v>89</v>
      </c>
      <c r="T1547" s="3">
        <v>89</v>
      </c>
      <c r="U1547" s="3">
        <v>24.11</v>
      </c>
      <c r="V1547" s="2" t="s">
        <v>235</v>
      </c>
      <c r="W1547" s="2" t="s">
        <v>236</v>
      </c>
      <c r="X1547" s="2" t="s">
        <v>197</v>
      </c>
      <c r="Y1547" s="19" t="str">
        <f>VLOOKUP(G1547,'Verweis Kd-Gruppe'!$A$2:$B$8,2,FALSE)</f>
        <v>GRK</v>
      </c>
      <c r="Z1547" s="19" t="str">
        <f>VLOOKUP(J1547,'Verweis Art-Gruppe'!$A$2:$B$15,2,FALSE)</f>
        <v>Zubehör</v>
      </c>
      <c r="AA1547" s="19" t="str">
        <f>VLOOKUP(W1547,'Verweis Vertreter'!$A$2:$B$24,2,FALSE)</f>
        <v>Patrick Verfürth</v>
      </c>
      <c r="AB1547" s="12">
        <f t="shared" si="216"/>
        <v>1</v>
      </c>
      <c r="AC1547" s="12">
        <f t="shared" si="221"/>
        <v>280</v>
      </c>
      <c r="AD1547" s="12">
        <f t="shared" si="222"/>
        <v>369</v>
      </c>
      <c r="AE1547" s="12">
        <f t="shared" si="217"/>
        <v>369</v>
      </c>
      <c r="AF1547" s="12">
        <f t="shared" si="218"/>
        <v>89</v>
      </c>
      <c r="AG1547" s="12">
        <f t="shared" si="219"/>
        <v>89</v>
      </c>
      <c r="AH1547" s="9">
        <f t="shared" si="223"/>
        <v>0.24119241192411925</v>
      </c>
      <c r="AI1547" s="14">
        <f>VLOOKUP(E1547,'Verweis Faktor'!$A:$B,2,FALSE)</f>
        <v>1</v>
      </c>
      <c r="AJ1547" s="14"/>
      <c r="AK1547" s="14" t="str">
        <f>IF(AL1547="Ja","Versandkosten",VLOOKUP(E1547,'Verweis Belegart'!$A$2:$B$9,2,FALSE))</f>
        <v>Hardware</v>
      </c>
      <c r="AL1547" s="14" t="str">
        <f t="shared" si="224"/>
        <v>Nein</v>
      </c>
      <c r="AM1547" s="14" t="str">
        <f t="shared" si="220"/>
        <v>Positiv</v>
      </c>
    </row>
    <row r="1548" spans="1:39" ht="17.25" customHeight="1" x14ac:dyDescent="0.35">
      <c r="A1548" s="17">
        <v>14572771</v>
      </c>
      <c r="B1548" s="2" t="s">
        <v>1517</v>
      </c>
      <c r="C1548" s="1">
        <v>2025001</v>
      </c>
      <c r="D1548" s="1">
        <v>2000432</v>
      </c>
      <c r="E1548" s="2" t="s">
        <v>34</v>
      </c>
      <c r="F1548" s="2" t="s">
        <v>35</v>
      </c>
      <c r="G1548" s="2" t="s">
        <v>36</v>
      </c>
      <c r="H1548" s="2" t="s">
        <v>437</v>
      </c>
      <c r="I1548" s="2" t="s">
        <v>438</v>
      </c>
      <c r="J1548" s="2" t="s">
        <v>103</v>
      </c>
      <c r="K1548" s="2" t="s">
        <v>494</v>
      </c>
      <c r="L1548" s="2" t="s">
        <v>429</v>
      </c>
      <c r="M1548" s="2" t="s">
        <v>430</v>
      </c>
      <c r="N1548" s="2" t="s">
        <v>41</v>
      </c>
      <c r="O1548" s="3">
        <v>1</v>
      </c>
      <c r="P1548" s="3">
        <v>223.98009999999999</v>
      </c>
      <c r="Q1548" s="3">
        <v>239</v>
      </c>
      <c r="R1548" s="3">
        <v>239</v>
      </c>
      <c r="S1548" s="3">
        <v>15.0199</v>
      </c>
      <c r="T1548" s="3">
        <v>15.02</v>
      </c>
      <c r="U1548" s="3">
        <v>6.28</v>
      </c>
      <c r="V1548" s="2" t="s">
        <v>235</v>
      </c>
      <c r="W1548" s="2" t="s">
        <v>236</v>
      </c>
      <c r="X1548" s="2" t="s">
        <v>197</v>
      </c>
      <c r="Y1548" s="19" t="str">
        <f>VLOOKUP(G1548,'Verweis Kd-Gruppe'!$A$2:$B$8,2,FALSE)</f>
        <v>GRK</v>
      </c>
      <c r="Z1548" s="19" t="str">
        <f>VLOOKUP(J1548,'Verweis Art-Gruppe'!$A$2:$B$15,2,FALSE)</f>
        <v>Geräte</v>
      </c>
      <c r="AA1548" s="19" t="str">
        <f>VLOOKUP(W1548,'Verweis Vertreter'!$A$2:$B$24,2,FALSE)</f>
        <v>Patrick Verfürth</v>
      </c>
      <c r="AB1548" s="12">
        <f t="shared" si="216"/>
        <v>1</v>
      </c>
      <c r="AC1548" s="12">
        <f t="shared" si="221"/>
        <v>223.98009999999999</v>
      </c>
      <c r="AD1548" s="12">
        <f t="shared" si="222"/>
        <v>239</v>
      </c>
      <c r="AE1548" s="12">
        <f t="shared" si="217"/>
        <v>239</v>
      </c>
      <c r="AF1548" s="12">
        <f t="shared" si="218"/>
        <v>15.0199</v>
      </c>
      <c r="AG1548" s="12">
        <f t="shared" si="219"/>
        <v>15.02</v>
      </c>
      <c r="AH1548" s="9">
        <f t="shared" si="223"/>
        <v>6.2845188284518821E-2</v>
      </c>
      <c r="AI1548" s="14">
        <f>VLOOKUP(E1548,'Verweis Faktor'!$A:$B,2,FALSE)</f>
        <v>1</v>
      </c>
      <c r="AJ1548" s="14"/>
      <c r="AK1548" s="14" t="str">
        <f>IF(AL1548="Ja","Versandkosten",VLOOKUP(E1548,'Verweis Belegart'!$A$2:$B$9,2,FALSE))</f>
        <v>Hardware</v>
      </c>
      <c r="AL1548" s="14" t="str">
        <f t="shared" si="224"/>
        <v>Nein</v>
      </c>
      <c r="AM1548" s="14" t="str">
        <f t="shared" si="220"/>
        <v>Positiv</v>
      </c>
    </row>
    <row r="1549" spans="1:39" ht="17.25" customHeight="1" x14ac:dyDescent="0.35">
      <c r="A1549" s="17">
        <v>14572771</v>
      </c>
      <c r="B1549" s="2" t="s">
        <v>1517</v>
      </c>
      <c r="C1549" s="1">
        <v>2025001</v>
      </c>
      <c r="D1549" s="1">
        <v>2000432</v>
      </c>
      <c r="E1549" s="2" t="s">
        <v>34</v>
      </c>
      <c r="F1549" s="2" t="s">
        <v>35</v>
      </c>
      <c r="G1549" s="2" t="s">
        <v>36</v>
      </c>
      <c r="H1549" s="2" t="s">
        <v>437</v>
      </c>
      <c r="I1549" s="2" t="s">
        <v>438</v>
      </c>
      <c r="J1549" s="2" t="s">
        <v>304</v>
      </c>
      <c r="K1549" s="2" t="s">
        <v>498</v>
      </c>
      <c r="L1549" s="2" t="s">
        <v>551</v>
      </c>
      <c r="M1549" s="2" t="s">
        <v>552</v>
      </c>
      <c r="N1549" s="2" t="s">
        <v>553</v>
      </c>
      <c r="O1549" s="3">
        <v>2</v>
      </c>
      <c r="P1549" s="3">
        <v>84.92</v>
      </c>
      <c r="Q1549" s="3">
        <v>89</v>
      </c>
      <c r="R1549" s="3">
        <v>178</v>
      </c>
      <c r="S1549" s="3">
        <v>4.08</v>
      </c>
      <c r="T1549" s="3">
        <v>8.16</v>
      </c>
      <c r="U1549" s="3">
        <v>4.58</v>
      </c>
      <c r="V1549" s="2" t="s">
        <v>235</v>
      </c>
      <c r="W1549" s="2" t="s">
        <v>236</v>
      </c>
      <c r="X1549" s="2" t="s">
        <v>197</v>
      </c>
      <c r="Y1549" s="19" t="str">
        <f>VLOOKUP(G1549,'Verweis Kd-Gruppe'!$A$2:$B$8,2,FALSE)</f>
        <v>GRK</v>
      </c>
      <c r="Z1549" s="19" t="str">
        <f>VLOOKUP(J1549,'Verweis Art-Gruppe'!$A$2:$B$15,2,FALSE)</f>
        <v>Zubehör</v>
      </c>
      <c r="AA1549" s="19" t="str">
        <f>VLOOKUP(W1549,'Verweis Vertreter'!$A$2:$B$24,2,FALSE)</f>
        <v>Patrick Verfürth</v>
      </c>
      <c r="AB1549" s="12">
        <f t="shared" si="216"/>
        <v>2</v>
      </c>
      <c r="AC1549" s="12">
        <f t="shared" si="221"/>
        <v>84.92</v>
      </c>
      <c r="AD1549" s="12">
        <f t="shared" si="222"/>
        <v>89</v>
      </c>
      <c r="AE1549" s="12">
        <f t="shared" si="217"/>
        <v>178</v>
      </c>
      <c r="AF1549" s="12">
        <f t="shared" si="218"/>
        <v>4.08</v>
      </c>
      <c r="AG1549" s="12">
        <f t="shared" si="219"/>
        <v>8.16</v>
      </c>
      <c r="AH1549" s="9">
        <f t="shared" si="223"/>
        <v>4.5842696629213482E-2</v>
      </c>
      <c r="AI1549" s="14">
        <f>VLOOKUP(E1549,'Verweis Faktor'!$A:$B,2,FALSE)</f>
        <v>1</v>
      </c>
      <c r="AJ1549" s="14"/>
      <c r="AK1549" s="14" t="str">
        <f>IF(AL1549="Ja","Versandkosten",VLOOKUP(E1549,'Verweis Belegart'!$A$2:$B$9,2,FALSE))</f>
        <v>Hardware</v>
      </c>
      <c r="AL1549" s="14" t="str">
        <f t="shared" si="224"/>
        <v>Nein</v>
      </c>
      <c r="AM1549" s="14" t="str">
        <f t="shared" si="220"/>
        <v>Positiv</v>
      </c>
    </row>
    <row r="1550" spans="1:39" ht="17.25" customHeight="1" x14ac:dyDescent="0.35">
      <c r="A1550" s="17">
        <v>14572782</v>
      </c>
      <c r="B1550" s="2" t="s">
        <v>1517</v>
      </c>
      <c r="C1550" s="1">
        <v>2025001</v>
      </c>
      <c r="D1550" s="1">
        <v>2000433</v>
      </c>
      <c r="E1550" s="2" t="s">
        <v>772</v>
      </c>
      <c r="F1550" s="2" t="s">
        <v>773</v>
      </c>
      <c r="G1550" s="2" t="s">
        <v>25</v>
      </c>
      <c r="H1550" s="2" t="s">
        <v>779</v>
      </c>
      <c r="I1550" s="2" t="s">
        <v>780</v>
      </c>
      <c r="J1550" s="2" t="s">
        <v>527</v>
      </c>
      <c r="K1550" s="2" t="s">
        <v>28</v>
      </c>
      <c r="L1550" s="2" t="s">
        <v>776</v>
      </c>
      <c r="M1550" s="2" t="s">
        <v>777</v>
      </c>
      <c r="N1550" s="2" t="s">
        <v>778</v>
      </c>
      <c r="O1550" s="3">
        <v>1</v>
      </c>
      <c r="P1550" s="3">
        <v>0</v>
      </c>
      <c r="Q1550" s="3">
        <v>432</v>
      </c>
      <c r="R1550" s="3">
        <v>432</v>
      </c>
      <c r="S1550" s="3">
        <v>432</v>
      </c>
      <c r="T1550" s="3">
        <v>432</v>
      </c>
      <c r="U1550" s="3"/>
      <c r="V1550" s="2" t="s">
        <v>427</v>
      </c>
      <c r="W1550" s="2" t="s">
        <v>428</v>
      </c>
      <c r="X1550" s="2" t="s">
        <v>724</v>
      </c>
      <c r="Y1550" s="19" t="str">
        <f>VLOOKUP(G1550,'Verweis Kd-Gruppe'!$A$2:$B$8,2,FALSE)</f>
        <v>FHK</v>
      </c>
      <c r="Z1550" s="19" t="str">
        <f>VLOOKUP(J1550,'Verweis Art-Gruppe'!$A$2:$B$15,2,FALSE)</f>
        <v>Provisionen</v>
      </c>
      <c r="AA1550" s="19" t="str">
        <f>VLOOKUP(W1550,'Verweis Vertreter'!$A$2:$B$24,2,FALSE)</f>
        <v>Zentrale</v>
      </c>
      <c r="AB1550" s="12">
        <f t="shared" si="216"/>
        <v>-1</v>
      </c>
      <c r="AC1550" s="12">
        <f t="shared" si="221"/>
        <v>0</v>
      </c>
      <c r="AD1550" s="12">
        <f t="shared" si="222"/>
        <v>432</v>
      </c>
      <c r="AE1550" s="12">
        <f t="shared" si="217"/>
        <v>-432</v>
      </c>
      <c r="AF1550" s="12">
        <f t="shared" si="218"/>
        <v>-432</v>
      </c>
      <c r="AG1550" s="12">
        <f t="shared" si="219"/>
        <v>-432</v>
      </c>
      <c r="AH1550" s="9">
        <f t="shared" si="223"/>
        <v>-1</v>
      </c>
      <c r="AI1550" s="14">
        <f>VLOOKUP(E1550,'Verweis Faktor'!$A:$B,2,FALSE)</f>
        <v>-1</v>
      </c>
      <c r="AJ1550" s="14"/>
      <c r="AK1550" s="14" t="str">
        <f>IF(AL1550="Ja","Versandkosten",VLOOKUP(E1550,'Verweis Belegart'!$A$2:$B$9,2,FALSE))</f>
        <v>Provisionen</v>
      </c>
      <c r="AL1550" s="14" t="str">
        <f t="shared" si="224"/>
        <v>Nein</v>
      </c>
      <c r="AM1550" s="14" t="str">
        <f t="shared" si="220"/>
        <v>Negativ</v>
      </c>
    </row>
    <row r="1551" spans="1:39" ht="17.25" customHeight="1" x14ac:dyDescent="0.35">
      <c r="A1551" s="17">
        <v>14572783</v>
      </c>
      <c r="B1551" s="2" t="s">
        <v>1517</v>
      </c>
      <c r="C1551" s="1">
        <v>2025001</v>
      </c>
      <c r="D1551" s="1">
        <v>2000434</v>
      </c>
      <c r="E1551" s="2" t="s">
        <v>772</v>
      </c>
      <c r="F1551" s="2" t="s">
        <v>773</v>
      </c>
      <c r="G1551" s="2" t="s">
        <v>25</v>
      </c>
      <c r="H1551" s="2" t="s">
        <v>779</v>
      </c>
      <c r="I1551" s="2" t="s">
        <v>780</v>
      </c>
      <c r="J1551" s="2" t="s">
        <v>527</v>
      </c>
      <c r="K1551" s="2" t="s">
        <v>28</v>
      </c>
      <c r="L1551" s="2" t="s">
        <v>781</v>
      </c>
      <c r="M1551" s="2" t="s">
        <v>782</v>
      </c>
      <c r="N1551" s="2" t="s">
        <v>778</v>
      </c>
      <c r="O1551" s="3">
        <v>1</v>
      </c>
      <c r="P1551" s="3">
        <v>0</v>
      </c>
      <c r="Q1551" s="3">
        <v>355</v>
      </c>
      <c r="R1551" s="3">
        <v>355</v>
      </c>
      <c r="S1551" s="3">
        <v>355</v>
      </c>
      <c r="T1551" s="3">
        <v>355</v>
      </c>
      <c r="U1551" s="3"/>
      <c r="V1551" s="2" t="s">
        <v>427</v>
      </c>
      <c r="W1551" s="2" t="s">
        <v>428</v>
      </c>
      <c r="X1551" s="2" t="s">
        <v>724</v>
      </c>
      <c r="Y1551" s="19" t="str">
        <f>VLOOKUP(G1551,'Verweis Kd-Gruppe'!$A$2:$B$8,2,FALSE)</f>
        <v>FHK</v>
      </c>
      <c r="Z1551" s="19" t="str">
        <f>VLOOKUP(J1551,'Verweis Art-Gruppe'!$A$2:$B$15,2,FALSE)</f>
        <v>Provisionen</v>
      </c>
      <c r="AA1551" s="19" t="str">
        <f>VLOOKUP(W1551,'Verweis Vertreter'!$A$2:$B$24,2,FALSE)</f>
        <v>Zentrale</v>
      </c>
      <c r="AB1551" s="12">
        <f t="shared" si="216"/>
        <v>-1</v>
      </c>
      <c r="AC1551" s="12">
        <f t="shared" si="221"/>
        <v>0</v>
      </c>
      <c r="AD1551" s="12">
        <f t="shared" si="222"/>
        <v>355</v>
      </c>
      <c r="AE1551" s="12">
        <f t="shared" si="217"/>
        <v>-355</v>
      </c>
      <c r="AF1551" s="12">
        <f t="shared" si="218"/>
        <v>-355</v>
      </c>
      <c r="AG1551" s="12">
        <f t="shared" si="219"/>
        <v>-355</v>
      </c>
      <c r="AH1551" s="9">
        <f t="shared" si="223"/>
        <v>-1</v>
      </c>
      <c r="AI1551" s="14">
        <f>VLOOKUP(E1551,'Verweis Faktor'!$A:$B,2,FALSE)</f>
        <v>-1</v>
      </c>
      <c r="AJ1551" s="14"/>
      <c r="AK1551" s="14" t="str">
        <f>IF(AL1551="Ja","Versandkosten",VLOOKUP(E1551,'Verweis Belegart'!$A$2:$B$9,2,FALSE))</f>
        <v>Provisionen</v>
      </c>
      <c r="AL1551" s="14" t="str">
        <f t="shared" si="224"/>
        <v>Nein</v>
      </c>
      <c r="AM1551" s="14" t="str">
        <f t="shared" si="220"/>
        <v>Negativ</v>
      </c>
    </row>
    <row r="1552" spans="1:39" ht="17.25" customHeight="1" x14ac:dyDescent="0.35">
      <c r="A1552" s="17">
        <v>14572784</v>
      </c>
      <c r="B1552" s="2" t="s">
        <v>1517</v>
      </c>
      <c r="C1552" s="1">
        <v>2025001</v>
      </c>
      <c r="D1552" s="1">
        <v>2000435</v>
      </c>
      <c r="E1552" s="2" t="s">
        <v>772</v>
      </c>
      <c r="F1552" s="2" t="s">
        <v>773</v>
      </c>
      <c r="G1552" s="2" t="s">
        <v>25</v>
      </c>
      <c r="H1552" s="2" t="s">
        <v>1580</v>
      </c>
      <c r="I1552" s="2" t="s">
        <v>1581</v>
      </c>
      <c r="J1552" s="2" t="s">
        <v>527</v>
      </c>
      <c r="K1552" s="2" t="s">
        <v>28</v>
      </c>
      <c r="L1552" s="2" t="s">
        <v>776</v>
      </c>
      <c r="M1552" s="2" t="s">
        <v>777</v>
      </c>
      <c r="N1552" s="2" t="s">
        <v>778</v>
      </c>
      <c r="O1552" s="3">
        <v>1</v>
      </c>
      <c r="P1552" s="3">
        <v>0</v>
      </c>
      <c r="Q1552" s="3">
        <v>735</v>
      </c>
      <c r="R1552" s="3">
        <v>735</v>
      </c>
      <c r="S1552" s="3">
        <v>735</v>
      </c>
      <c r="T1552" s="3">
        <v>735</v>
      </c>
      <c r="U1552" s="3"/>
      <c r="V1552" s="2" t="s">
        <v>697</v>
      </c>
      <c r="W1552" s="2" t="s">
        <v>698</v>
      </c>
      <c r="X1552" s="2" t="s">
        <v>699</v>
      </c>
      <c r="Y1552" s="19" t="str">
        <f>VLOOKUP(G1552,'Verweis Kd-Gruppe'!$A$2:$B$8,2,FALSE)</f>
        <v>FHK</v>
      </c>
      <c r="Z1552" s="19" t="str">
        <f>VLOOKUP(J1552,'Verweis Art-Gruppe'!$A$2:$B$15,2,FALSE)</f>
        <v>Provisionen</v>
      </c>
      <c r="AA1552" s="19" t="str">
        <f>VLOOKUP(W1552,'Verweis Vertreter'!$A$2:$B$24,2,FALSE)</f>
        <v>Zentrale</v>
      </c>
      <c r="AB1552" s="12">
        <f t="shared" si="216"/>
        <v>-1</v>
      </c>
      <c r="AC1552" s="12">
        <f t="shared" si="221"/>
        <v>0</v>
      </c>
      <c r="AD1552" s="12">
        <f t="shared" si="222"/>
        <v>735</v>
      </c>
      <c r="AE1552" s="12">
        <f t="shared" si="217"/>
        <v>-735</v>
      </c>
      <c r="AF1552" s="12">
        <f t="shared" si="218"/>
        <v>-735</v>
      </c>
      <c r="AG1552" s="12">
        <f t="shared" si="219"/>
        <v>-735</v>
      </c>
      <c r="AH1552" s="9">
        <f t="shared" si="223"/>
        <v>-1</v>
      </c>
      <c r="AI1552" s="14">
        <f>VLOOKUP(E1552,'Verweis Faktor'!$A:$B,2,FALSE)</f>
        <v>-1</v>
      </c>
      <c r="AJ1552" s="14"/>
      <c r="AK1552" s="14" t="str">
        <f>IF(AL1552="Ja","Versandkosten",VLOOKUP(E1552,'Verweis Belegart'!$A$2:$B$9,2,FALSE))</f>
        <v>Provisionen</v>
      </c>
      <c r="AL1552" s="14" t="str">
        <f t="shared" si="224"/>
        <v>Nein</v>
      </c>
      <c r="AM1552" s="14" t="str">
        <f t="shared" si="220"/>
        <v>Negativ</v>
      </c>
    </row>
    <row r="1553" spans="1:39" ht="17.25" customHeight="1" x14ac:dyDescent="0.35">
      <c r="A1553" s="17">
        <v>14572785</v>
      </c>
      <c r="B1553" s="2" t="s">
        <v>1517</v>
      </c>
      <c r="C1553" s="1">
        <v>2025001</v>
      </c>
      <c r="D1553" s="1">
        <v>2000436</v>
      </c>
      <c r="E1553" s="2" t="s">
        <v>772</v>
      </c>
      <c r="F1553" s="2" t="s">
        <v>773</v>
      </c>
      <c r="G1553" s="2" t="s">
        <v>25</v>
      </c>
      <c r="H1553" s="2" t="s">
        <v>1515</v>
      </c>
      <c r="I1553" s="2" t="s">
        <v>1516</v>
      </c>
      <c r="J1553" s="2" t="s">
        <v>527</v>
      </c>
      <c r="K1553" s="2" t="s">
        <v>28</v>
      </c>
      <c r="L1553" s="2" t="s">
        <v>781</v>
      </c>
      <c r="M1553" s="2" t="s">
        <v>782</v>
      </c>
      <c r="N1553" s="2" t="s">
        <v>778</v>
      </c>
      <c r="O1553" s="3">
        <v>1</v>
      </c>
      <c r="P1553" s="3">
        <v>0</v>
      </c>
      <c r="Q1553" s="3">
        <v>420</v>
      </c>
      <c r="R1553" s="3">
        <v>420</v>
      </c>
      <c r="S1553" s="3">
        <v>420</v>
      </c>
      <c r="T1553" s="3">
        <v>420</v>
      </c>
      <c r="U1553" s="3"/>
      <c r="V1553" s="2" t="s">
        <v>427</v>
      </c>
      <c r="W1553" s="2" t="s">
        <v>428</v>
      </c>
      <c r="X1553" s="2" t="s">
        <v>724</v>
      </c>
      <c r="Y1553" s="19" t="str">
        <f>VLOOKUP(G1553,'Verweis Kd-Gruppe'!$A$2:$B$8,2,FALSE)</f>
        <v>FHK</v>
      </c>
      <c r="Z1553" s="19" t="str">
        <f>VLOOKUP(J1553,'Verweis Art-Gruppe'!$A$2:$B$15,2,FALSE)</f>
        <v>Provisionen</v>
      </c>
      <c r="AA1553" s="19" t="str">
        <f>VLOOKUP(W1553,'Verweis Vertreter'!$A$2:$B$24,2,FALSE)</f>
        <v>Zentrale</v>
      </c>
      <c r="AB1553" s="12">
        <f t="shared" si="216"/>
        <v>-1</v>
      </c>
      <c r="AC1553" s="12">
        <f t="shared" si="221"/>
        <v>0</v>
      </c>
      <c r="AD1553" s="12">
        <f t="shared" si="222"/>
        <v>420</v>
      </c>
      <c r="AE1553" s="12">
        <f t="shared" si="217"/>
        <v>-420</v>
      </c>
      <c r="AF1553" s="12">
        <f t="shared" si="218"/>
        <v>-420</v>
      </c>
      <c r="AG1553" s="12">
        <f t="shared" si="219"/>
        <v>-420</v>
      </c>
      <c r="AH1553" s="9">
        <f t="shared" si="223"/>
        <v>-1</v>
      </c>
      <c r="AI1553" s="14">
        <f>VLOOKUP(E1553,'Verweis Faktor'!$A:$B,2,FALSE)</f>
        <v>-1</v>
      </c>
      <c r="AJ1553" s="14"/>
      <c r="AK1553" s="14" t="str">
        <f>IF(AL1553="Ja","Versandkosten",VLOOKUP(E1553,'Verweis Belegart'!$A$2:$B$9,2,FALSE))</f>
        <v>Provisionen</v>
      </c>
      <c r="AL1553" s="14" t="str">
        <f t="shared" si="224"/>
        <v>Nein</v>
      </c>
      <c r="AM1553" s="14" t="str">
        <f t="shared" si="220"/>
        <v>Negativ</v>
      </c>
    </row>
    <row r="1554" spans="1:39" ht="17.25" customHeight="1" x14ac:dyDescent="0.35">
      <c r="A1554" s="17">
        <v>14572786</v>
      </c>
      <c r="B1554" s="2" t="s">
        <v>1517</v>
      </c>
      <c r="C1554" s="1">
        <v>2025001</v>
      </c>
      <c r="D1554" s="1">
        <v>2000437</v>
      </c>
      <c r="E1554" s="2" t="s">
        <v>772</v>
      </c>
      <c r="F1554" s="2" t="s">
        <v>773</v>
      </c>
      <c r="G1554" s="2" t="s">
        <v>25</v>
      </c>
      <c r="H1554" s="2" t="s">
        <v>1108</v>
      </c>
      <c r="I1554" s="2" t="s">
        <v>1109</v>
      </c>
      <c r="J1554" s="2" t="s">
        <v>527</v>
      </c>
      <c r="K1554" s="2" t="s">
        <v>28</v>
      </c>
      <c r="L1554" s="2" t="s">
        <v>776</v>
      </c>
      <c r="M1554" s="2" t="s">
        <v>777</v>
      </c>
      <c r="N1554" s="2" t="s">
        <v>778</v>
      </c>
      <c r="O1554" s="3">
        <v>1</v>
      </c>
      <c r="P1554" s="3">
        <v>0</v>
      </c>
      <c r="Q1554" s="3">
        <v>385</v>
      </c>
      <c r="R1554" s="3">
        <v>385</v>
      </c>
      <c r="S1554" s="3">
        <v>385</v>
      </c>
      <c r="T1554" s="3">
        <v>385</v>
      </c>
      <c r="U1554" s="3"/>
      <c r="V1554" s="2" t="s">
        <v>697</v>
      </c>
      <c r="W1554" s="2" t="s">
        <v>698</v>
      </c>
      <c r="X1554" s="2" t="s">
        <v>724</v>
      </c>
      <c r="Y1554" s="19" t="str">
        <f>VLOOKUP(G1554,'Verweis Kd-Gruppe'!$A$2:$B$8,2,FALSE)</f>
        <v>FHK</v>
      </c>
      <c r="Z1554" s="19" t="str">
        <f>VLOOKUP(J1554,'Verweis Art-Gruppe'!$A$2:$B$15,2,FALSE)</f>
        <v>Provisionen</v>
      </c>
      <c r="AA1554" s="19" t="str">
        <f>VLOOKUP(W1554,'Verweis Vertreter'!$A$2:$B$24,2,FALSE)</f>
        <v>Zentrale</v>
      </c>
      <c r="AB1554" s="12">
        <f t="shared" si="216"/>
        <v>-1</v>
      </c>
      <c r="AC1554" s="12">
        <f t="shared" si="221"/>
        <v>0</v>
      </c>
      <c r="AD1554" s="12">
        <f t="shared" si="222"/>
        <v>385</v>
      </c>
      <c r="AE1554" s="12">
        <f t="shared" si="217"/>
        <v>-385</v>
      </c>
      <c r="AF1554" s="12">
        <f t="shared" si="218"/>
        <v>-385</v>
      </c>
      <c r="AG1554" s="12">
        <f t="shared" si="219"/>
        <v>-385</v>
      </c>
      <c r="AH1554" s="9">
        <f t="shared" si="223"/>
        <v>-1</v>
      </c>
      <c r="AI1554" s="14">
        <f>VLOOKUP(E1554,'Verweis Faktor'!$A:$B,2,FALSE)</f>
        <v>-1</v>
      </c>
      <c r="AJ1554" s="14"/>
      <c r="AK1554" s="14" t="str">
        <f>IF(AL1554="Ja","Versandkosten",VLOOKUP(E1554,'Verweis Belegart'!$A$2:$B$9,2,FALSE))</f>
        <v>Provisionen</v>
      </c>
      <c r="AL1554" s="14" t="str">
        <f t="shared" si="224"/>
        <v>Nein</v>
      </c>
      <c r="AM1554" s="14" t="str">
        <f t="shared" si="220"/>
        <v>Negativ</v>
      </c>
    </row>
    <row r="1555" spans="1:39" ht="17.25" customHeight="1" x14ac:dyDescent="0.35">
      <c r="A1555" s="17">
        <v>14561550</v>
      </c>
      <c r="B1555" s="2" t="s">
        <v>1517</v>
      </c>
      <c r="C1555" s="1">
        <v>2025001</v>
      </c>
      <c r="D1555" s="1">
        <v>2000438</v>
      </c>
      <c r="E1555" s="2" t="s">
        <v>572</v>
      </c>
      <c r="F1555" s="2" t="s">
        <v>768</v>
      </c>
      <c r="G1555" s="2" t="s">
        <v>36</v>
      </c>
      <c r="H1555" s="2" t="s">
        <v>1444</v>
      </c>
      <c r="I1555" s="2" t="s">
        <v>1445</v>
      </c>
      <c r="J1555" s="2" t="s">
        <v>103</v>
      </c>
      <c r="K1555" s="2" t="s">
        <v>28</v>
      </c>
      <c r="L1555" s="2" t="s">
        <v>1091</v>
      </c>
      <c r="M1555" s="2" t="s">
        <v>1092</v>
      </c>
      <c r="N1555" s="2" t="s">
        <v>1093</v>
      </c>
      <c r="O1555" s="3">
        <v>20</v>
      </c>
      <c r="P1555" s="3">
        <v>116.9379</v>
      </c>
      <c r="Q1555" s="3">
        <v>129</v>
      </c>
      <c r="R1555" s="3">
        <v>2580</v>
      </c>
      <c r="S1555" s="3">
        <v>12.062099999999999</v>
      </c>
      <c r="T1555" s="3">
        <v>241.24</v>
      </c>
      <c r="U1555" s="3">
        <v>9.35</v>
      </c>
      <c r="V1555" s="2" t="s">
        <v>235</v>
      </c>
      <c r="W1555" s="2" t="s">
        <v>236</v>
      </c>
      <c r="X1555" s="2" t="s">
        <v>33</v>
      </c>
      <c r="Y1555" s="19" t="str">
        <f>VLOOKUP(G1555,'Verweis Kd-Gruppe'!$A$2:$B$8,2,FALSE)</f>
        <v>GRK</v>
      </c>
      <c r="Z1555" s="19" t="str">
        <f>VLOOKUP(J1555,'Verweis Art-Gruppe'!$A$2:$B$15,2,FALSE)</f>
        <v>Geräte</v>
      </c>
      <c r="AA1555" s="19" t="str">
        <f>VLOOKUP(W1555,'Verweis Vertreter'!$A$2:$B$24,2,FALSE)</f>
        <v>Patrick Verfürth</v>
      </c>
      <c r="AB1555" s="12">
        <f t="shared" si="216"/>
        <v>-20</v>
      </c>
      <c r="AC1555" s="12">
        <f t="shared" si="221"/>
        <v>116.9379</v>
      </c>
      <c r="AD1555" s="12">
        <f t="shared" si="222"/>
        <v>129</v>
      </c>
      <c r="AE1555" s="12">
        <f t="shared" si="217"/>
        <v>-2580</v>
      </c>
      <c r="AF1555" s="12">
        <f t="shared" si="218"/>
        <v>-12.062099999999999</v>
      </c>
      <c r="AG1555" s="12">
        <f t="shared" si="219"/>
        <v>-241.24</v>
      </c>
      <c r="AH1555" s="9">
        <f t="shared" si="223"/>
        <v>-9.3503875968992248E-2</v>
      </c>
      <c r="AI1555" s="14">
        <f>VLOOKUP(E1555,'Verweis Faktor'!$A:$B,2,FALSE)</f>
        <v>-1</v>
      </c>
      <c r="AJ1555" s="14"/>
      <c r="AK1555" s="14" t="str">
        <f>IF(AL1555="Ja","Versandkosten",VLOOKUP(E1555,'Verweis Belegart'!$A$2:$B$9,2,FALSE))</f>
        <v>Hardware</v>
      </c>
      <c r="AL1555" s="14" t="str">
        <f t="shared" si="224"/>
        <v>Nein</v>
      </c>
      <c r="AM1555" s="14" t="str">
        <f t="shared" si="220"/>
        <v>Negativ</v>
      </c>
    </row>
    <row r="1556" spans="1:39" ht="17.25" customHeight="1" x14ac:dyDescent="0.35">
      <c r="A1556" s="17">
        <v>14572777</v>
      </c>
      <c r="B1556" s="2" t="s">
        <v>1517</v>
      </c>
      <c r="C1556" s="1">
        <v>2025001</v>
      </c>
      <c r="D1556" s="1">
        <v>2000439</v>
      </c>
      <c r="E1556" s="2" t="s">
        <v>34</v>
      </c>
      <c r="F1556" s="2" t="s">
        <v>53</v>
      </c>
      <c r="G1556" s="2" t="s">
        <v>25</v>
      </c>
      <c r="H1556" s="2" t="s">
        <v>1359</v>
      </c>
      <c r="I1556" s="2" t="s">
        <v>1360</v>
      </c>
      <c r="J1556" s="2" t="s">
        <v>2228</v>
      </c>
      <c r="K1556" s="2" t="s">
        <v>28</v>
      </c>
      <c r="L1556" s="2" t="s">
        <v>1582</v>
      </c>
      <c r="M1556" s="2" t="s">
        <v>1583</v>
      </c>
      <c r="N1556" s="2"/>
      <c r="O1556" s="3">
        <v>2</v>
      </c>
      <c r="P1556" s="3">
        <v>0</v>
      </c>
      <c r="Q1556" s="3">
        <v>0</v>
      </c>
      <c r="R1556" s="3">
        <v>0</v>
      </c>
      <c r="S1556" s="3"/>
      <c r="T1556" s="3">
        <v>0</v>
      </c>
      <c r="U1556" s="3"/>
      <c r="V1556" s="2" t="s">
        <v>413</v>
      </c>
      <c r="W1556" s="2" t="s">
        <v>414</v>
      </c>
      <c r="X1556" s="2" t="s">
        <v>702</v>
      </c>
      <c r="Y1556" s="19" t="str">
        <f>VLOOKUP(G1556,'Verweis Kd-Gruppe'!$A$2:$B$8,2,FALSE)</f>
        <v>FHK</v>
      </c>
      <c r="Z1556" s="19" t="str">
        <f>VLOOKUP(J1556,'Verweis Art-Gruppe'!$A$2:$B$15,2,FALSE)</f>
        <v>Marketing</v>
      </c>
      <c r="AA1556" s="19" t="str">
        <f>VLOOKUP(W1556,'Verweis Vertreter'!$A$2:$B$24,2,FALSE)</f>
        <v>Zentrale</v>
      </c>
      <c r="AB1556" s="12">
        <f t="shared" si="216"/>
        <v>2</v>
      </c>
      <c r="AC1556" s="12">
        <f t="shared" si="221"/>
        <v>0</v>
      </c>
      <c r="AD1556" s="12">
        <f t="shared" si="222"/>
        <v>0</v>
      </c>
      <c r="AE1556" s="12">
        <f t="shared" si="217"/>
        <v>0</v>
      </c>
      <c r="AF1556" s="12">
        <f t="shared" si="218"/>
        <v>0</v>
      </c>
      <c r="AG1556" s="12">
        <f t="shared" si="219"/>
        <v>0</v>
      </c>
      <c r="AH1556" s="9">
        <f t="shared" si="223"/>
        <v>0</v>
      </c>
      <c r="AI1556" s="14">
        <f>VLOOKUP(E1556,'Verweis Faktor'!$A:$B,2,FALSE)</f>
        <v>1</v>
      </c>
      <c r="AJ1556" s="14"/>
      <c r="AK1556" s="14" t="str">
        <f>IF(AL1556="Ja","Versandkosten",VLOOKUP(E1556,'Verweis Belegart'!$A$2:$B$9,2,FALSE))</f>
        <v>Hardware</v>
      </c>
      <c r="AL1556" s="14" t="str">
        <f t="shared" si="224"/>
        <v>Nein</v>
      </c>
      <c r="AM1556" s="14" t="str">
        <f t="shared" si="220"/>
        <v>Positiv</v>
      </c>
    </row>
    <row r="1557" spans="1:39" ht="17.25" customHeight="1" x14ac:dyDescent="0.35">
      <c r="A1557" s="17">
        <v>14572777</v>
      </c>
      <c r="B1557" s="2" t="s">
        <v>1517</v>
      </c>
      <c r="C1557" s="1">
        <v>2025001</v>
      </c>
      <c r="D1557" s="1">
        <v>2000439</v>
      </c>
      <c r="E1557" s="2" t="s">
        <v>34</v>
      </c>
      <c r="F1557" s="2" t="s">
        <v>53</v>
      </c>
      <c r="G1557" s="2" t="s">
        <v>25</v>
      </c>
      <c r="H1557" s="2" t="s">
        <v>1359</v>
      </c>
      <c r="I1557" s="2" t="s">
        <v>1360</v>
      </c>
      <c r="J1557" s="2" t="s">
        <v>2228</v>
      </c>
      <c r="K1557" s="2" t="s">
        <v>45</v>
      </c>
      <c r="L1557" s="2" t="s">
        <v>1584</v>
      </c>
      <c r="M1557" s="2" t="s">
        <v>1585</v>
      </c>
      <c r="N1557" s="2" t="s">
        <v>1586</v>
      </c>
      <c r="O1557" s="3">
        <v>2</v>
      </c>
      <c r="P1557" s="3">
        <v>0</v>
      </c>
      <c r="Q1557" s="3">
        <v>0</v>
      </c>
      <c r="R1557" s="3">
        <v>0</v>
      </c>
      <c r="S1557" s="3"/>
      <c r="T1557" s="3">
        <v>0</v>
      </c>
      <c r="U1557" s="3"/>
      <c r="V1557" s="2" t="s">
        <v>413</v>
      </c>
      <c r="W1557" s="2" t="s">
        <v>414</v>
      </c>
      <c r="X1557" s="2" t="s">
        <v>702</v>
      </c>
      <c r="Y1557" s="19" t="str">
        <f>VLOOKUP(G1557,'Verweis Kd-Gruppe'!$A$2:$B$8,2,FALSE)</f>
        <v>FHK</v>
      </c>
      <c r="Z1557" s="19" t="str">
        <f>VLOOKUP(J1557,'Verweis Art-Gruppe'!$A$2:$B$15,2,FALSE)</f>
        <v>Marketing</v>
      </c>
      <c r="AA1557" s="19" t="str">
        <f>VLOOKUP(W1557,'Verweis Vertreter'!$A$2:$B$24,2,FALSE)</f>
        <v>Zentrale</v>
      </c>
      <c r="AB1557" s="12">
        <f t="shared" si="216"/>
        <v>2</v>
      </c>
      <c r="AC1557" s="12">
        <f t="shared" si="221"/>
        <v>0</v>
      </c>
      <c r="AD1557" s="12">
        <f t="shared" si="222"/>
        <v>0</v>
      </c>
      <c r="AE1557" s="12">
        <f t="shared" si="217"/>
        <v>0</v>
      </c>
      <c r="AF1557" s="12">
        <f t="shared" si="218"/>
        <v>0</v>
      </c>
      <c r="AG1557" s="12">
        <f t="shared" si="219"/>
        <v>0</v>
      </c>
      <c r="AH1557" s="9">
        <f t="shared" si="223"/>
        <v>0</v>
      </c>
      <c r="AI1557" s="14">
        <f>VLOOKUP(E1557,'Verweis Faktor'!$A:$B,2,FALSE)</f>
        <v>1</v>
      </c>
      <c r="AJ1557" s="14"/>
      <c r="AK1557" s="14" t="str">
        <f>IF(AL1557="Ja","Versandkosten",VLOOKUP(E1557,'Verweis Belegart'!$A$2:$B$9,2,FALSE))</f>
        <v>Hardware</v>
      </c>
      <c r="AL1557" s="14" t="str">
        <f t="shared" si="224"/>
        <v>Nein</v>
      </c>
      <c r="AM1557" s="14" t="str">
        <f t="shared" si="220"/>
        <v>Positiv</v>
      </c>
    </row>
    <row r="1558" spans="1:39" ht="17.25" customHeight="1" x14ac:dyDescent="0.35">
      <c r="A1558" s="17">
        <v>14572778</v>
      </c>
      <c r="B1558" s="2" t="s">
        <v>1517</v>
      </c>
      <c r="C1558" s="1">
        <v>2025001</v>
      </c>
      <c r="D1558" s="1">
        <v>2000440</v>
      </c>
      <c r="E1558" s="2" t="s">
        <v>34</v>
      </c>
      <c r="F1558" s="2" t="s">
        <v>53</v>
      </c>
      <c r="G1558" s="2" t="s">
        <v>25</v>
      </c>
      <c r="H1558" s="2" t="s">
        <v>1359</v>
      </c>
      <c r="I1558" s="2" t="s">
        <v>1360</v>
      </c>
      <c r="J1558" s="2" t="s">
        <v>2228</v>
      </c>
      <c r="K1558" s="2" t="s">
        <v>28</v>
      </c>
      <c r="L1558" s="2" t="s">
        <v>1582</v>
      </c>
      <c r="M1558" s="2" t="s">
        <v>1583</v>
      </c>
      <c r="N1558" s="2"/>
      <c r="O1558" s="3">
        <v>2</v>
      </c>
      <c r="P1558" s="3">
        <v>0</v>
      </c>
      <c r="Q1558" s="3">
        <v>0</v>
      </c>
      <c r="R1558" s="3">
        <v>0</v>
      </c>
      <c r="S1558" s="3"/>
      <c r="T1558" s="3">
        <v>0</v>
      </c>
      <c r="U1558" s="3"/>
      <c r="V1558" s="2" t="s">
        <v>413</v>
      </c>
      <c r="W1558" s="2" t="s">
        <v>414</v>
      </c>
      <c r="X1558" s="2" t="s">
        <v>702</v>
      </c>
      <c r="Y1558" s="19" t="str">
        <f>VLOOKUP(G1558,'Verweis Kd-Gruppe'!$A$2:$B$8,2,FALSE)</f>
        <v>FHK</v>
      </c>
      <c r="Z1558" s="19" t="str">
        <f>VLOOKUP(J1558,'Verweis Art-Gruppe'!$A$2:$B$15,2,FALSE)</f>
        <v>Marketing</v>
      </c>
      <c r="AA1558" s="19" t="str">
        <f>VLOOKUP(W1558,'Verweis Vertreter'!$A$2:$B$24,2,FALSE)</f>
        <v>Zentrale</v>
      </c>
      <c r="AB1558" s="12">
        <f t="shared" si="216"/>
        <v>2</v>
      </c>
      <c r="AC1558" s="12">
        <f t="shared" si="221"/>
        <v>0</v>
      </c>
      <c r="AD1558" s="12">
        <f t="shared" si="222"/>
        <v>0</v>
      </c>
      <c r="AE1558" s="12">
        <f t="shared" si="217"/>
        <v>0</v>
      </c>
      <c r="AF1558" s="12">
        <f t="shared" si="218"/>
        <v>0</v>
      </c>
      <c r="AG1558" s="12">
        <f t="shared" si="219"/>
        <v>0</v>
      </c>
      <c r="AH1558" s="9">
        <f t="shared" si="223"/>
        <v>0</v>
      </c>
      <c r="AI1558" s="14">
        <f>VLOOKUP(E1558,'Verweis Faktor'!$A:$B,2,FALSE)</f>
        <v>1</v>
      </c>
      <c r="AJ1558" s="14"/>
      <c r="AK1558" s="14" t="str">
        <f>IF(AL1558="Ja","Versandkosten",VLOOKUP(E1558,'Verweis Belegart'!$A$2:$B$9,2,FALSE))</f>
        <v>Hardware</v>
      </c>
      <c r="AL1558" s="14" t="str">
        <f t="shared" si="224"/>
        <v>Nein</v>
      </c>
      <c r="AM1558" s="14" t="str">
        <f t="shared" si="220"/>
        <v>Positiv</v>
      </c>
    </row>
    <row r="1559" spans="1:39" ht="17.25" customHeight="1" x14ac:dyDescent="0.35">
      <c r="A1559" s="17">
        <v>14572778</v>
      </c>
      <c r="B1559" s="2" t="s">
        <v>1517</v>
      </c>
      <c r="C1559" s="1">
        <v>2025001</v>
      </c>
      <c r="D1559" s="1">
        <v>2000440</v>
      </c>
      <c r="E1559" s="2" t="s">
        <v>34</v>
      </c>
      <c r="F1559" s="2" t="s">
        <v>53</v>
      </c>
      <c r="G1559" s="2" t="s">
        <v>25</v>
      </c>
      <c r="H1559" s="2" t="s">
        <v>1359</v>
      </c>
      <c r="I1559" s="2" t="s">
        <v>1360</v>
      </c>
      <c r="J1559" s="2" t="s">
        <v>2228</v>
      </c>
      <c r="K1559" s="2" t="s">
        <v>45</v>
      </c>
      <c r="L1559" s="2" t="s">
        <v>1584</v>
      </c>
      <c r="M1559" s="2" t="s">
        <v>1585</v>
      </c>
      <c r="N1559" s="2" t="s">
        <v>1586</v>
      </c>
      <c r="O1559" s="3">
        <v>2</v>
      </c>
      <c r="P1559" s="3">
        <v>0</v>
      </c>
      <c r="Q1559" s="3">
        <v>0</v>
      </c>
      <c r="R1559" s="3">
        <v>0</v>
      </c>
      <c r="S1559" s="3"/>
      <c r="T1559" s="3">
        <v>0</v>
      </c>
      <c r="U1559" s="3"/>
      <c r="V1559" s="2" t="s">
        <v>413</v>
      </c>
      <c r="W1559" s="2" t="s">
        <v>414</v>
      </c>
      <c r="X1559" s="2" t="s">
        <v>702</v>
      </c>
      <c r="Y1559" s="19" t="str">
        <f>VLOOKUP(G1559,'Verweis Kd-Gruppe'!$A$2:$B$8,2,FALSE)</f>
        <v>FHK</v>
      </c>
      <c r="Z1559" s="19" t="str">
        <f>VLOOKUP(J1559,'Verweis Art-Gruppe'!$A$2:$B$15,2,FALSE)</f>
        <v>Marketing</v>
      </c>
      <c r="AA1559" s="19" t="str">
        <f>VLOOKUP(W1559,'Verweis Vertreter'!$A$2:$B$24,2,FALSE)</f>
        <v>Zentrale</v>
      </c>
      <c r="AB1559" s="12">
        <f t="shared" si="216"/>
        <v>2</v>
      </c>
      <c r="AC1559" s="12">
        <f t="shared" si="221"/>
        <v>0</v>
      </c>
      <c r="AD1559" s="12">
        <f t="shared" si="222"/>
        <v>0</v>
      </c>
      <c r="AE1559" s="12">
        <f t="shared" si="217"/>
        <v>0</v>
      </c>
      <c r="AF1559" s="12">
        <f t="shared" si="218"/>
        <v>0</v>
      </c>
      <c r="AG1559" s="12">
        <f t="shared" si="219"/>
        <v>0</v>
      </c>
      <c r="AH1559" s="9">
        <f t="shared" si="223"/>
        <v>0</v>
      </c>
      <c r="AI1559" s="14">
        <f>VLOOKUP(E1559,'Verweis Faktor'!$A:$B,2,FALSE)</f>
        <v>1</v>
      </c>
      <c r="AJ1559" s="14"/>
      <c r="AK1559" s="14" t="str">
        <f>IF(AL1559="Ja","Versandkosten",VLOOKUP(E1559,'Verweis Belegart'!$A$2:$B$9,2,FALSE))</f>
        <v>Hardware</v>
      </c>
      <c r="AL1559" s="14" t="str">
        <f t="shared" si="224"/>
        <v>Nein</v>
      </c>
      <c r="AM1559" s="14" t="str">
        <f t="shared" si="220"/>
        <v>Positiv</v>
      </c>
    </row>
    <row r="1560" spans="1:39" ht="17.25" customHeight="1" x14ac:dyDescent="0.35">
      <c r="A1560" s="17">
        <v>14572779</v>
      </c>
      <c r="B1560" s="2" t="s">
        <v>1517</v>
      </c>
      <c r="C1560" s="1">
        <v>2025001</v>
      </c>
      <c r="D1560" s="1">
        <v>2000441</v>
      </c>
      <c r="E1560" s="2" t="s">
        <v>34</v>
      </c>
      <c r="F1560" s="2" t="s">
        <v>53</v>
      </c>
      <c r="G1560" s="2" t="s">
        <v>25</v>
      </c>
      <c r="H1560" s="2" t="s">
        <v>1359</v>
      </c>
      <c r="I1560" s="2" t="s">
        <v>1360</v>
      </c>
      <c r="J1560" s="2" t="s">
        <v>2228</v>
      </c>
      <c r="K1560" s="2" t="s">
        <v>28</v>
      </c>
      <c r="L1560" s="2" t="s">
        <v>1582</v>
      </c>
      <c r="M1560" s="2" t="s">
        <v>1583</v>
      </c>
      <c r="N1560" s="2"/>
      <c r="O1560" s="3">
        <v>2</v>
      </c>
      <c r="P1560" s="3">
        <v>0</v>
      </c>
      <c r="Q1560" s="3">
        <v>0</v>
      </c>
      <c r="R1560" s="3">
        <v>0</v>
      </c>
      <c r="S1560" s="3"/>
      <c r="T1560" s="3">
        <v>0</v>
      </c>
      <c r="U1560" s="3"/>
      <c r="V1560" s="2" t="s">
        <v>413</v>
      </c>
      <c r="W1560" s="2" t="s">
        <v>414</v>
      </c>
      <c r="X1560" s="2" t="s">
        <v>702</v>
      </c>
      <c r="Y1560" s="19" t="str">
        <f>VLOOKUP(G1560,'Verweis Kd-Gruppe'!$A$2:$B$8,2,FALSE)</f>
        <v>FHK</v>
      </c>
      <c r="Z1560" s="19" t="str">
        <f>VLOOKUP(J1560,'Verweis Art-Gruppe'!$A$2:$B$15,2,FALSE)</f>
        <v>Marketing</v>
      </c>
      <c r="AA1560" s="19" t="str">
        <f>VLOOKUP(W1560,'Verweis Vertreter'!$A$2:$B$24,2,FALSE)</f>
        <v>Zentrale</v>
      </c>
      <c r="AB1560" s="12">
        <f t="shared" si="216"/>
        <v>2</v>
      </c>
      <c r="AC1560" s="12">
        <f t="shared" si="221"/>
        <v>0</v>
      </c>
      <c r="AD1560" s="12">
        <f t="shared" si="222"/>
        <v>0</v>
      </c>
      <c r="AE1560" s="12">
        <f t="shared" si="217"/>
        <v>0</v>
      </c>
      <c r="AF1560" s="12">
        <f t="shared" si="218"/>
        <v>0</v>
      </c>
      <c r="AG1560" s="12">
        <f t="shared" si="219"/>
        <v>0</v>
      </c>
      <c r="AH1560" s="9">
        <f t="shared" si="223"/>
        <v>0</v>
      </c>
      <c r="AI1560" s="14">
        <f>VLOOKUP(E1560,'Verweis Faktor'!$A:$B,2,FALSE)</f>
        <v>1</v>
      </c>
      <c r="AJ1560" s="14"/>
      <c r="AK1560" s="14" t="str">
        <f>IF(AL1560="Ja","Versandkosten",VLOOKUP(E1560,'Verweis Belegart'!$A$2:$B$9,2,FALSE))</f>
        <v>Hardware</v>
      </c>
      <c r="AL1560" s="14" t="str">
        <f t="shared" si="224"/>
        <v>Nein</v>
      </c>
      <c r="AM1560" s="14" t="str">
        <f t="shared" si="220"/>
        <v>Positiv</v>
      </c>
    </row>
    <row r="1561" spans="1:39" ht="17.25" customHeight="1" x14ac:dyDescent="0.35">
      <c r="A1561" s="17">
        <v>14572779</v>
      </c>
      <c r="B1561" s="2" t="s">
        <v>1517</v>
      </c>
      <c r="C1561" s="1">
        <v>2025001</v>
      </c>
      <c r="D1561" s="1">
        <v>2000441</v>
      </c>
      <c r="E1561" s="2" t="s">
        <v>34</v>
      </c>
      <c r="F1561" s="2" t="s">
        <v>53</v>
      </c>
      <c r="G1561" s="2" t="s">
        <v>25</v>
      </c>
      <c r="H1561" s="2" t="s">
        <v>1359</v>
      </c>
      <c r="I1561" s="2" t="s">
        <v>1360</v>
      </c>
      <c r="J1561" s="2" t="s">
        <v>2228</v>
      </c>
      <c r="K1561" s="2" t="s">
        <v>45</v>
      </c>
      <c r="L1561" s="2" t="s">
        <v>1584</v>
      </c>
      <c r="M1561" s="2" t="s">
        <v>1585</v>
      </c>
      <c r="N1561" s="2" t="s">
        <v>1586</v>
      </c>
      <c r="O1561" s="3">
        <v>2</v>
      </c>
      <c r="P1561" s="3">
        <v>0</v>
      </c>
      <c r="Q1561" s="3">
        <v>0</v>
      </c>
      <c r="R1561" s="3">
        <v>0</v>
      </c>
      <c r="S1561" s="3"/>
      <c r="T1561" s="3">
        <v>0</v>
      </c>
      <c r="U1561" s="3"/>
      <c r="V1561" s="2" t="s">
        <v>413</v>
      </c>
      <c r="W1561" s="2" t="s">
        <v>414</v>
      </c>
      <c r="X1561" s="2" t="s">
        <v>702</v>
      </c>
      <c r="Y1561" s="19" t="str">
        <f>VLOOKUP(G1561,'Verweis Kd-Gruppe'!$A$2:$B$8,2,FALSE)</f>
        <v>FHK</v>
      </c>
      <c r="Z1561" s="19" t="str">
        <f>VLOOKUP(J1561,'Verweis Art-Gruppe'!$A$2:$B$15,2,FALSE)</f>
        <v>Marketing</v>
      </c>
      <c r="AA1561" s="19" t="str">
        <f>VLOOKUP(W1561,'Verweis Vertreter'!$A$2:$B$24,2,FALSE)</f>
        <v>Zentrale</v>
      </c>
      <c r="AB1561" s="12">
        <f t="shared" si="216"/>
        <v>2</v>
      </c>
      <c r="AC1561" s="12">
        <f t="shared" si="221"/>
        <v>0</v>
      </c>
      <c r="AD1561" s="12">
        <f t="shared" si="222"/>
        <v>0</v>
      </c>
      <c r="AE1561" s="12">
        <f t="shared" si="217"/>
        <v>0</v>
      </c>
      <c r="AF1561" s="12">
        <f t="shared" si="218"/>
        <v>0</v>
      </c>
      <c r="AG1561" s="12">
        <f t="shared" si="219"/>
        <v>0</v>
      </c>
      <c r="AH1561" s="9">
        <f t="shared" si="223"/>
        <v>0</v>
      </c>
      <c r="AI1561" s="14">
        <f>VLOOKUP(E1561,'Verweis Faktor'!$A:$B,2,FALSE)</f>
        <v>1</v>
      </c>
      <c r="AJ1561" s="14"/>
      <c r="AK1561" s="14" t="str">
        <f>IF(AL1561="Ja","Versandkosten",VLOOKUP(E1561,'Verweis Belegart'!$A$2:$B$9,2,FALSE))</f>
        <v>Hardware</v>
      </c>
      <c r="AL1561" s="14" t="str">
        <f t="shared" si="224"/>
        <v>Nein</v>
      </c>
      <c r="AM1561" s="14" t="str">
        <f t="shared" si="220"/>
        <v>Positiv</v>
      </c>
    </row>
    <row r="1562" spans="1:39" ht="17.25" customHeight="1" x14ac:dyDescent="0.35">
      <c r="A1562" s="17">
        <v>14572780</v>
      </c>
      <c r="B1562" s="2" t="s">
        <v>1517</v>
      </c>
      <c r="C1562" s="1">
        <v>2025001</v>
      </c>
      <c r="D1562" s="1">
        <v>2000442</v>
      </c>
      <c r="E1562" s="2" t="s">
        <v>34</v>
      </c>
      <c r="F1562" s="2" t="s">
        <v>53</v>
      </c>
      <c r="G1562" s="2" t="s">
        <v>25</v>
      </c>
      <c r="H1562" s="2" t="s">
        <v>1359</v>
      </c>
      <c r="I1562" s="2" t="s">
        <v>1360</v>
      </c>
      <c r="J1562" s="2" t="s">
        <v>2228</v>
      </c>
      <c r="K1562" s="2" t="s">
        <v>28</v>
      </c>
      <c r="L1562" s="2" t="s">
        <v>1582</v>
      </c>
      <c r="M1562" s="2" t="s">
        <v>1583</v>
      </c>
      <c r="N1562" s="2"/>
      <c r="O1562" s="3">
        <v>2</v>
      </c>
      <c r="P1562" s="3">
        <v>0</v>
      </c>
      <c r="Q1562" s="3">
        <v>0</v>
      </c>
      <c r="R1562" s="3">
        <v>0</v>
      </c>
      <c r="S1562" s="3"/>
      <c r="T1562" s="3">
        <v>0</v>
      </c>
      <c r="U1562" s="3"/>
      <c r="V1562" s="2" t="s">
        <v>413</v>
      </c>
      <c r="W1562" s="2" t="s">
        <v>414</v>
      </c>
      <c r="X1562" s="2" t="s">
        <v>702</v>
      </c>
      <c r="Y1562" s="19" t="str">
        <f>VLOOKUP(G1562,'Verweis Kd-Gruppe'!$A$2:$B$8,2,FALSE)</f>
        <v>FHK</v>
      </c>
      <c r="Z1562" s="19" t="str">
        <f>VLOOKUP(J1562,'Verweis Art-Gruppe'!$A$2:$B$15,2,FALSE)</f>
        <v>Marketing</v>
      </c>
      <c r="AA1562" s="19" t="str">
        <f>VLOOKUP(W1562,'Verweis Vertreter'!$A$2:$B$24,2,FALSE)</f>
        <v>Zentrale</v>
      </c>
      <c r="AB1562" s="12">
        <f t="shared" si="216"/>
        <v>2</v>
      </c>
      <c r="AC1562" s="12">
        <f t="shared" si="221"/>
        <v>0</v>
      </c>
      <c r="AD1562" s="12">
        <f t="shared" si="222"/>
        <v>0</v>
      </c>
      <c r="AE1562" s="12">
        <f t="shared" si="217"/>
        <v>0</v>
      </c>
      <c r="AF1562" s="12">
        <f t="shared" si="218"/>
        <v>0</v>
      </c>
      <c r="AG1562" s="12">
        <f t="shared" si="219"/>
        <v>0</v>
      </c>
      <c r="AH1562" s="9">
        <f t="shared" si="223"/>
        <v>0</v>
      </c>
      <c r="AI1562" s="14">
        <f>VLOOKUP(E1562,'Verweis Faktor'!$A:$B,2,FALSE)</f>
        <v>1</v>
      </c>
      <c r="AJ1562" s="14"/>
      <c r="AK1562" s="14" t="str">
        <f>IF(AL1562="Ja","Versandkosten",VLOOKUP(E1562,'Verweis Belegart'!$A$2:$B$9,2,FALSE))</f>
        <v>Hardware</v>
      </c>
      <c r="AL1562" s="14" t="str">
        <f t="shared" si="224"/>
        <v>Nein</v>
      </c>
      <c r="AM1562" s="14" t="str">
        <f t="shared" si="220"/>
        <v>Positiv</v>
      </c>
    </row>
    <row r="1563" spans="1:39" ht="17.25" customHeight="1" x14ac:dyDescent="0.35">
      <c r="A1563" s="17">
        <v>14572780</v>
      </c>
      <c r="B1563" s="2" t="s">
        <v>1517</v>
      </c>
      <c r="C1563" s="1">
        <v>2025001</v>
      </c>
      <c r="D1563" s="1">
        <v>2000442</v>
      </c>
      <c r="E1563" s="2" t="s">
        <v>34</v>
      </c>
      <c r="F1563" s="2" t="s">
        <v>53</v>
      </c>
      <c r="G1563" s="2" t="s">
        <v>25</v>
      </c>
      <c r="H1563" s="2" t="s">
        <v>1359</v>
      </c>
      <c r="I1563" s="2" t="s">
        <v>1360</v>
      </c>
      <c r="J1563" s="2" t="s">
        <v>2228</v>
      </c>
      <c r="K1563" s="2" t="s">
        <v>45</v>
      </c>
      <c r="L1563" s="2" t="s">
        <v>1584</v>
      </c>
      <c r="M1563" s="2" t="s">
        <v>1585</v>
      </c>
      <c r="N1563" s="2" t="s">
        <v>1586</v>
      </c>
      <c r="O1563" s="3">
        <v>2</v>
      </c>
      <c r="P1563" s="3">
        <v>0</v>
      </c>
      <c r="Q1563" s="3">
        <v>0</v>
      </c>
      <c r="R1563" s="3">
        <v>0</v>
      </c>
      <c r="S1563" s="3"/>
      <c r="T1563" s="3">
        <v>0</v>
      </c>
      <c r="U1563" s="3"/>
      <c r="V1563" s="2" t="s">
        <v>413</v>
      </c>
      <c r="W1563" s="2" t="s">
        <v>414</v>
      </c>
      <c r="X1563" s="2" t="s">
        <v>702</v>
      </c>
      <c r="Y1563" s="19" t="str">
        <f>VLOOKUP(G1563,'Verweis Kd-Gruppe'!$A$2:$B$8,2,FALSE)</f>
        <v>FHK</v>
      </c>
      <c r="Z1563" s="19" t="str">
        <f>VLOOKUP(J1563,'Verweis Art-Gruppe'!$A$2:$B$15,2,FALSE)</f>
        <v>Marketing</v>
      </c>
      <c r="AA1563" s="19" t="str">
        <f>VLOOKUP(W1563,'Verweis Vertreter'!$A$2:$B$24,2,FALSE)</f>
        <v>Zentrale</v>
      </c>
      <c r="AB1563" s="12">
        <f t="shared" si="216"/>
        <v>2</v>
      </c>
      <c r="AC1563" s="12">
        <f t="shared" si="221"/>
        <v>0</v>
      </c>
      <c r="AD1563" s="12">
        <f t="shared" si="222"/>
        <v>0</v>
      </c>
      <c r="AE1563" s="12">
        <f t="shared" si="217"/>
        <v>0</v>
      </c>
      <c r="AF1563" s="12">
        <f t="shared" si="218"/>
        <v>0</v>
      </c>
      <c r="AG1563" s="12">
        <f t="shared" si="219"/>
        <v>0</v>
      </c>
      <c r="AH1563" s="9">
        <f t="shared" si="223"/>
        <v>0</v>
      </c>
      <c r="AI1563" s="14">
        <f>VLOOKUP(E1563,'Verweis Faktor'!$A:$B,2,FALSE)</f>
        <v>1</v>
      </c>
      <c r="AJ1563" s="14"/>
      <c r="AK1563" s="14" t="str">
        <f>IF(AL1563="Ja","Versandkosten",VLOOKUP(E1563,'Verweis Belegart'!$A$2:$B$9,2,FALSE))</f>
        <v>Hardware</v>
      </c>
      <c r="AL1563" s="14" t="str">
        <f t="shared" si="224"/>
        <v>Nein</v>
      </c>
      <c r="AM1563" s="14" t="str">
        <f t="shared" si="220"/>
        <v>Positiv</v>
      </c>
    </row>
    <row r="1564" spans="1:39" ht="17.25" customHeight="1" x14ac:dyDescent="0.35">
      <c r="A1564" s="17">
        <v>14572781</v>
      </c>
      <c r="B1564" s="2" t="s">
        <v>1517</v>
      </c>
      <c r="C1564" s="1">
        <v>2025001</v>
      </c>
      <c r="D1564" s="1">
        <v>2000443</v>
      </c>
      <c r="E1564" s="2" t="s">
        <v>34</v>
      </c>
      <c r="F1564" s="2" t="s">
        <v>53</v>
      </c>
      <c r="G1564" s="2" t="s">
        <v>25</v>
      </c>
      <c r="H1564" s="2" t="s">
        <v>1359</v>
      </c>
      <c r="I1564" s="2" t="s">
        <v>1360</v>
      </c>
      <c r="J1564" s="2" t="s">
        <v>2228</v>
      </c>
      <c r="K1564" s="2" t="s">
        <v>28</v>
      </c>
      <c r="L1564" s="2" t="s">
        <v>1582</v>
      </c>
      <c r="M1564" s="2" t="s">
        <v>1583</v>
      </c>
      <c r="N1564" s="2"/>
      <c r="O1564" s="3">
        <v>2</v>
      </c>
      <c r="P1564" s="3">
        <v>0</v>
      </c>
      <c r="Q1564" s="3">
        <v>0</v>
      </c>
      <c r="R1564" s="3">
        <v>0</v>
      </c>
      <c r="S1564" s="3"/>
      <c r="T1564" s="3">
        <v>0</v>
      </c>
      <c r="U1564" s="3"/>
      <c r="V1564" s="2" t="s">
        <v>413</v>
      </c>
      <c r="W1564" s="2" t="s">
        <v>414</v>
      </c>
      <c r="X1564" s="2" t="s">
        <v>702</v>
      </c>
      <c r="Y1564" s="19" t="str">
        <f>VLOOKUP(G1564,'Verweis Kd-Gruppe'!$A$2:$B$8,2,FALSE)</f>
        <v>FHK</v>
      </c>
      <c r="Z1564" s="19" t="str">
        <f>VLOOKUP(J1564,'Verweis Art-Gruppe'!$A$2:$B$15,2,FALSE)</f>
        <v>Marketing</v>
      </c>
      <c r="AA1564" s="19" t="str">
        <f>VLOOKUP(W1564,'Verweis Vertreter'!$A$2:$B$24,2,FALSE)</f>
        <v>Zentrale</v>
      </c>
      <c r="AB1564" s="12">
        <f t="shared" si="216"/>
        <v>2</v>
      </c>
      <c r="AC1564" s="12">
        <f t="shared" si="221"/>
        <v>0</v>
      </c>
      <c r="AD1564" s="12">
        <f t="shared" si="222"/>
        <v>0</v>
      </c>
      <c r="AE1564" s="12">
        <f t="shared" si="217"/>
        <v>0</v>
      </c>
      <c r="AF1564" s="12">
        <f t="shared" si="218"/>
        <v>0</v>
      </c>
      <c r="AG1564" s="12">
        <f t="shared" si="219"/>
        <v>0</v>
      </c>
      <c r="AH1564" s="9">
        <f t="shared" si="223"/>
        <v>0</v>
      </c>
      <c r="AI1564" s="14">
        <f>VLOOKUP(E1564,'Verweis Faktor'!$A:$B,2,FALSE)</f>
        <v>1</v>
      </c>
      <c r="AJ1564" s="14"/>
      <c r="AK1564" s="14" t="str">
        <f>IF(AL1564="Ja","Versandkosten",VLOOKUP(E1564,'Verweis Belegart'!$A$2:$B$9,2,FALSE))</f>
        <v>Hardware</v>
      </c>
      <c r="AL1564" s="14" t="str">
        <f t="shared" si="224"/>
        <v>Nein</v>
      </c>
      <c r="AM1564" s="14" t="str">
        <f t="shared" si="220"/>
        <v>Positiv</v>
      </c>
    </row>
    <row r="1565" spans="1:39" ht="17.25" customHeight="1" x14ac:dyDescent="0.35">
      <c r="A1565" s="17">
        <v>14572781</v>
      </c>
      <c r="B1565" s="2" t="s">
        <v>1517</v>
      </c>
      <c r="C1565" s="1">
        <v>2025001</v>
      </c>
      <c r="D1565" s="1">
        <v>2000443</v>
      </c>
      <c r="E1565" s="2" t="s">
        <v>34</v>
      </c>
      <c r="F1565" s="2" t="s">
        <v>53</v>
      </c>
      <c r="G1565" s="2" t="s">
        <v>25</v>
      </c>
      <c r="H1565" s="2" t="s">
        <v>1359</v>
      </c>
      <c r="I1565" s="2" t="s">
        <v>1360</v>
      </c>
      <c r="J1565" s="2" t="s">
        <v>2228</v>
      </c>
      <c r="K1565" s="2" t="s">
        <v>45</v>
      </c>
      <c r="L1565" s="2" t="s">
        <v>1584</v>
      </c>
      <c r="M1565" s="2" t="s">
        <v>1585</v>
      </c>
      <c r="N1565" s="2" t="s">
        <v>1586</v>
      </c>
      <c r="O1565" s="3">
        <v>2</v>
      </c>
      <c r="P1565" s="3">
        <v>0</v>
      </c>
      <c r="Q1565" s="3">
        <v>0</v>
      </c>
      <c r="R1565" s="3">
        <v>0</v>
      </c>
      <c r="S1565" s="3"/>
      <c r="T1565" s="3">
        <v>0</v>
      </c>
      <c r="U1565" s="3"/>
      <c r="V1565" s="2" t="s">
        <v>413</v>
      </c>
      <c r="W1565" s="2" t="s">
        <v>414</v>
      </c>
      <c r="X1565" s="2" t="s">
        <v>702</v>
      </c>
      <c r="Y1565" s="19" t="str">
        <f>VLOOKUP(G1565,'Verweis Kd-Gruppe'!$A$2:$B$8,2,FALSE)</f>
        <v>FHK</v>
      </c>
      <c r="Z1565" s="19" t="str">
        <f>VLOOKUP(J1565,'Verweis Art-Gruppe'!$A$2:$B$15,2,FALSE)</f>
        <v>Marketing</v>
      </c>
      <c r="AA1565" s="19" t="str">
        <f>VLOOKUP(W1565,'Verweis Vertreter'!$A$2:$B$24,2,FALSE)</f>
        <v>Zentrale</v>
      </c>
      <c r="AB1565" s="12">
        <f t="shared" si="216"/>
        <v>2</v>
      </c>
      <c r="AC1565" s="12">
        <f t="shared" si="221"/>
        <v>0</v>
      </c>
      <c r="AD1565" s="12">
        <f t="shared" si="222"/>
        <v>0</v>
      </c>
      <c r="AE1565" s="12">
        <f t="shared" si="217"/>
        <v>0</v>
      </c>
      <c r="AF1565" s="12">
        <f t="shared" si="218"/>
        <v>0</v>
      </c>
      <c r="AG1565" s="12">
        <f t="shared" si="219"/>
        <v>0</v>
      </c>
      <c r="AH1565" s="9">
        <f t="shared" si="223"/>
        <v>0</v>
      </c>
      <c r="AI1565" s="14">
        <f>VLOOKUP(E1565,'Verweis Faktor'!$A:$B,2,FALSE)</f>
        <v>1</v>
      </c>
      <c r="AJ1565" s="14"/>
      <c r="AK1565" s="14" t="str">
        <f>IF(AL1565="Ja","Versandkosten",VLOOKUP(E1565,'Verweis Belegart'!$A$2:$B$9,2,FALSE))</f>
        <v>Hardware</v>
      </c>
      <c r="AL1565" s="14" t="str">
        <f t="shared" si="224"/>
        <v>Nein</v>
      </c>
      <c r="AM1565" s="14" t="str">
        <f t="shared" si="220"/>
        <v>Positiv</v>
      </c>
    </row>
    <row r="1566" spans="1:39" ht="17.25" customHeight="1" x14ac:dyDescent="0.35">
      <c r="A1566" s="17">
        <v>14572788</v>
      </c>
      <c r="B1566" s="2" t="s">
        <v>1517</v>
      </c>
      <c r="C1566" s="1">
        <v>2025001</v>
      </c>
      <c r="D1566" s="1">
        <v>2000444</v>
      </c>
      <c r="E1566" s="2" t="s">
        <v>34</v>
      </c>
      <c r="F1566" s="2" t="s">
        <v>53</v>
      </c>
      <c r="G1566" s="2" t="s">
        <v>25</v>
      </c>
      <c r="H1566" s="2" t="s">
        <v>1359</v>
      </c>
      <c r="I1566" s="2" t="s">
        <v>1360</v>
      </c>
      <c r="J1566" s="2" t="s">
        <v>2228</v>
      </c>
      <c r="K1566" s="2" t="s">
        <v>28</v>
      </c>
      <c r="L1566" s="2" t="s">
        <v>1582</v>
      </c>
      <c r="M1566" s="2" t="s">
        <v>1583</v>
      </c>
      <c r="N1566" s="2"/>
      <c r="O1566" s="3">
        <v>2</v>
      </c>
      <c r="P1566" s="3">
        <v>0</v>
      </c>
      <c r="Q1566" s="3">
        <v>0</v>
      </c>
      <c r="R1566" s="3">
        <v>0</v>
      </c>
      <c r="S1566" s="3"/>
      <c r="T1566" s="3">
        <v>0</v>
      </c>
      <c r="U1566" s="3"/>
      <c r="V1566" s="2" t="s">
        <v>413</v>
      </c>
      <c r="W1566" s="2" t="s">
        <v>414</v>
      </c>
      <c r="X1566" s="2" t="s">
        <v>702</v>
      </c>
      <c r="Y1566" s="19" t="str">
        <f>VLOOKUP(G1566,'Verweis Kd-Gruppe'!$A$2:$B$8,2,FALSE)</f>
        <v>FHK</v>
      </c>
      <c r="Z1566" s="19" t="str">
        <f>VLOOKUP(J1566,'Verweis Art-Gruppe'!$A$2:$B$15,2,FALSE)</f>
        <v>Marketing</v>
      </c>
      <c r="AA1566" s="19" t="str">
        <f>VLOOKUP(W1566,'Verweis Vertreter'!$A$2:$B$24,2,FALSE)</f>
        <v>Zentrale</v>
      </c>
      <c r="AB1566" s="12">
        <f t="shared" si="216"/>
        <v>2</v>
      </c>
      <c r="AC1566" s="12">
        <f t="shared" si="221"/>
        <v>0</v>
      </c>
      <c r="AD1566" s="12">
        <f t="shared" si="222"/>
        <v>0</v>
      </c>
      <c r="AE1566" s="12">
        <f t="shared" si="217"/>
        <v>0</v>
      </c>
      <c r="AF1566" s="12">
        <f t="shared" si="218"/>
        <v>0</v>
      </c>
      <c r="AG1566" s="12">
        <f t="shared" si="219"/>
        <v>0</v>
      </c>
      <c r="AH1566" s="9">
        <f t="shared" si="223"/>
        <v>0</v>
      </c>
      <c r="AI1566" s="14">
        <f>VLOOKUP(E1566,'Verweis Faktor'!$A:$B,2,FALSE)</f>
        <v>1</v>
      </c>
      <c r="AJ1566" s="14"/>
      <c r="AK1566" s="14" t="str">
        <f>IF(AL1566="Ja","Versandkosten",VLOOKUP(E1566,'Verweis Belegart'!$A$2:$B$9,2,FALSE))</f>
        <v>Hardware</v>
      </c>
      <c r="AL1566" s="14" t="str">
        <f t="shared" si="224"/>
        <v>Nein</v>
      </c>
      <c r="AM1566" s="14" t="str">
        <f t="shared" si="220"/>
        <v>Positiv</v>
      </c>
    </row>
    <row r="1567" spans="1:39" ht="17.25" customHeight="1" x14ac:dyDescent="0.35">
      <c r="A1567" s="17">
        <v>14572788</v>
      </c>
      <c r="B1567" s="2" t="s">
        <v>1517</v>
      </c>
      <c r="C1567" s="1">
        <v>2025001</v>
      </c>
      <c r="D1567" s="1">
        <v>2000444</v>
      </c>
      <c r="E1567" s="2" t="s">
        <v>34</v>
      </c>
      <c r="F1567" s="2" t="s">
        <v>53</v>
      </c>
      <c r="G1567" s="2" t="s">
        <v>25</v>
      </c>
      <c r="H1567" s="2" t="s">
        <v>1359</v>
      </c>
      <c r="I1567" s="2" t="s">
        <v>1360</v>
      </c>
      <c r="J1567" s="2" t="s">
        <v>2228</v>
      </c>
      <c r="K1567" s="2" t="s">
        <v>45</v>
      </c>
      <c r="L1567" s="2" t="s">
        <v>1584</v>
      </c>
      <c r="M1567" s="2" t="s">
        <v>1585</v>
      </c>
      <c r="N1567" s="2" t="s">
        <v>1586</v>
      </c>
      <c r="O1567" s="3">
        <v>2</v>
      </c>
      <c r="P1567" s="3">
        <v>0</v>
      </c>
      <c r="Q1567" s="3">
        <v>0</v>
      </c>
      <c r="R1567" s="3">
        <v>0</v>
      </c>
      <c r="S1567" s="3"/>
      <c r="T1567" s="3">
        <v>0</v>
      </c>
      <c r="U1567" s="3"/>
      <c r="V1567" s="2" t="s">
        <v>413</v>
      </c>
      <c r="W1567" s="2" t="s">
        <v>414</v>
      </c>
      <c r="X1567" s="2" t="s">
        <v>702</v>
      </c>
      <c r="Y1567" s="19" t="str">
        <f>VLOOKUP(G1567,'Verweis Kd-Gruppe'!$A$2:$B$8,2,FALSE)</f>
        <v>FHK</v>
      </c>
      <c r="Z1567" s="19" t="str">
        <f>VLOOKUP(J1567,'Verweis Art-Gruppe'!$A$2:$B$15,2,FALSE)</f>
        <v>Marketing</v>
      </c>
      <c r="AA1567" s="19" t="str">
        <f>VLOOKUP(W1567,'Verweis Vertreter'!$A$2:$B$24,2,FALSE)</f>
        <v>Zentrale</v>
      </c>
      <c r="AB1567" s="12">
        <f t="shared" si="216"/>
        <v>2</v>
      </c>
      <c r="AC1567" s="12">
        <f t="shared" si="221"/>
        <v>0</v>
      </c>
      <c r="AD1567" s="12">
        <f t="shared" si="222"/>
        <v>0</v>
      </c>
      <c r="AE1567" s="12">
        <f t="shared" si="217"/>
        <v>0</v>
      </c>
      <c r="AF1567" s="12">
        <f t="shared" si="218"/>
        <v>0</v>
      </c>
      <c r="AG1567" s="12">
        <f t="shared" si="219"/>
        <v>0</v>
      </c>
      <c r="AH1567" s="9">
        <f t="shared" si="223"/>
        <v>0</v>
      </c>
      <c r="AI1567" s="14">
        <f>VLOOKUP(E1567,'Verweis Faktor'!$A:$B,2,FALSE)</f>
        <v>1</v>
      </c>
      <c r="AJ1567" s="14"/>
      <c r="AK1567" s="14" t="str">
        <f>IF(AL1567="Ja","Versandkosten",VLOOKUP(E1567,'Verweis Belegart'!$A$2:$B$9,2,FALSE))</f>
        <v>Hardware</v>
      </c>
      <c r="AL1567" s="14" t="str">
        <f t="shared" si="224"/>
        <v>Nein</v>
      </c>
      <c r="AM1567" s="14" t="str">
        <f t="shared" si="220"/>
        <v>Positiv</v>
      </c>
    </row>
    <row r="1568" spans="1:39" ht="17.25" customHeight="1" x14ac:dyDescent="0.35">
      <c r="A1568" s="17">
        <v>14572790</v>
      </c>
      <c r="B1568" s="2" t="s">
        <v>1517</v>
      </c>
      <c r="C1568" s="1">
        <v>2025001</v>
      </c>
      <c r="D1568" s="1">
        <v>2000445</v>
      </c>
      <c r="E1568" s="2" t="s">
        <v>34</v>
      </c>
      <c r="F1568" s="2" t="s">
        <v>53</v>
      </c>
      <c r="G1568" s="2" t="s">
        <v>25</v>
      </c>
      <c r="H1568" s="2" t="s">
        <v>1359</v>
      </c>
      <c r="I1568" s="2" t="s">
        <v>1360</v>
      </c>
      <c r="J1568" s="2" t="s">
        <v>2228</v>
      </c>
      <c r="K1568" s="2" t="s">
        <v>28</v>
      </c>
      <c r="L1568" s="2" t="s">
        <v>1582</v>
      </c>
      <c r="M1568" s="2" t="s">
        <v>1583</v>
      </c>
      <c r="N1568" s="2"/>
      <c r="O1568" s="3">
        <v>2</v>
      </c>
      <c r="P1568" s="3">
        <v>0</v>
      </c>
      <c r="Q1568" s="3">
        <v>0</v>
      </c>
      <c r="R1568" s="3">
        <v>0</v>
      </c>
      <c r="S1568" s="3"/>
      <c r="T1568" s="3">
        <v>0</v>
      </c>
      <c r="U1568" s="3"/>
      <c r="V1568" s="2" t="s">
        <v>413</v>
      </c>
      <c r="W1568" s="2" t="s">
        <v>414</v>
      </c>
      <c r="X1568" s="2" t="s">
        <v>702</v>
      </c>
      <c r="Y1568" s="19" t="str">
        <f>VLOOKUP(G1568,'Verweis Kd-Gruppe'!$A$2:$B$8,2,FALSE)</f>
        <v>FHK</v>
      </c>
      <c r="Z1568" s="19" t="str">
        <f>VLOOKUP(J1568,'Verweis Art-Gruppe'!$A$2:$B$15,2,FALSE)</f>
        <v>Marketing</v>
      </c>
      <c r="AA1568" s="19" t="str">
        <f>VLOOKUP(W1568,'Verweis Vertreter'!$A$2:$B$24,2,FALSE)</f>
        <v>Zentrale</v>
      </c>
      <c r="AB1568" s="12">
        <f t="shared" si="216"/>
        <v>2</v>
      </c>
      <c r="AC1568" s="12">
        <f t="shared" si="221"/>
        <v>0</v>
      </c>
      <c r="AD1568" s="12">
        <f t="shared" si="222"/>
        <v>0</v>
      </c>
      <c r="AE1568" s="12">
        <f t="shared" si="217"/>
        <v>0</v>
      </c>
      <c r="AF1568" s="12">
        <f t="shared" si="218"/>
        <v>0</v>
      </c>
      <c r="AG1568" s="12">
        <f t="shared" si="219"/>
        <v>0</v>
      </c>
      <c r="AH1568" s="9">
        <f t="shared" si="223"/>
        <v>0</v>
      </c>
      <c r="AI1568" s="14">
        <f>VLOOKUP(E1568,'Verweis Faktor'!$A:$B,2,FALSE)</f>
        <v>1</v>
      </c>
      <c r="AJ1568" s="14"/>
      <c r="AK1568" s="14" t="str">
        <f>IF(AL1568="Ja","Versandkosten",VLOOKUP(E1568,'Verweis Belegart'!$A$2:$B$9,2,FALSE))</f>
        <v>Hardware</v>
      </c>
      <c r="AL1568" s="14" t="str">
        <f t="shared" si="224"/>
        <v>Nein</v>
      </c>
      <c r="AM1568" s="14" t="str">
        <f t="shared" si="220"/>
        <v>Positiv</v>
      </c>
    </row>
    <row r="1569" spans="1:39" ht="17.25" customHeight="1" x14ac:dyDescent="0.35">
      <c r="A1569" s="17">
        <v>14572790</v>
      </c>
      <c r="B1569" s="2" t="s">
        <v>1517</v>
      </c>
      <c r="C1569" s="1">
        <v>2025001</v>
      </c>
      <c r="D1569" s="1">
        <v>2000445</v>
      </c>
      <c r="E1569" s="2" t="s">
        <v>34</v>
      </c>
      <c r="F1569" s="2" t="s">
        <v>53</v>
      </c>
      <c r="G1569" s="2" t="s">
        <v>25</v>
      </c>
      <c r="H1569" s="2" t="s">
        <v>1359</v>
      </c>
      <c r="I1569" s="2" t="s">
        <v>1360</v>
      </c>
      <c r="J1569" s="2" t="s">
        <v>2228</v>
      </c>
      <c r="K1569" s="2" t="s">
        <v>45</v>
      </c>
      <c r="L1569" s="2" t="s">
        <v>1584</v>
      </c>
      <c r="M1569" s="2" t="s">
        <v>1585</v>
      </c>
      <c r="N1569" s="2" t="s">
        <v>1586</v>
      </c>
      <c r="O1569" s="3">
        <v>2</v>
      </c>
      <c r="P1569" s="3">
        <v>0</v>
      </c>
      <c r="Q1569" s="3">
        <v>0</v>
      </c>
      <c r="R1569" s="3">
        <v>0</v>
      </c>
      <c r="S1569" s="3"/>
      <c r="T1569" s="3">
        <v>0</v>
      </c>
      <c r="U1569" s="3"/>
      <c r="V1569" s="2" t="s">
        <v>413</v>
      </c>
      <c r="W1569" s="2" t="s">
        <v>414</v>
      </c>
      <c r="X1569" s="2" t="s">
        <v>702</v>
      </c>
      <c r="Y1569" s="19" t="str">
        <f>VLOOKUP(G1569,'Verweis Kd-Gruppe'!$A$2:$B$8,2,FALSE)</f>
        <v>FHK</v>
      </c>
      <c r="Z1569" s="19" t="str">
        <f>VLOOKUP(J1569,'Verweis Art-Gruppe'!$A$2:$B$15,2,FALSE)</f>
        <v>Marketing</v>
      </c>
      <c r="AA1569" s="19" t="str">
        <f>VLOOKUP(W1569,'Verweis Vertreter'!$A$2:$B$24,2,FALSE)</f>
        <v>Zentrale</v>
      </c>
      <c r="AB1569" s="12">
        <f t="shared" si="216"/>
        <v>2</v>
      </c>
      <c r="AC1569" s="12">
        <f t="shared" si="221"/>
        <v>0</v>
      </c>
      <c r="AD1569" s="12">
        <f t="shared" si="222"/>
        <v>0</v>
      </c>
      <c r="AE1569" s="12">
        <f t="shared" si="217"/>
        <v>0</v>
      </c>
      <c r="AF1569" s="12">
        <f t="shared" si="218"/>
        <v>0</v>
      </c>
      <c r="AG1569" s="12">
        <f t="shared" si="219"/>
        <v>0</v>
      </c>
      <c r="AH1569" s="9">
        <f t="shared" si="223"/>
        <v>0</v>
      </c>
      <c r="AI1569" s="14">
        <f>VLOOKUP(E1569,'Verweis Faktor'!$A:$B,2,FALSE)</f>
        <v>1</v>
      </c>
      <c r="AJ1569" s="14"/>
      <c r="AK1569" s="14" t="str">
        <f>IF(AL1569="Ja","Versandkosten",VLOOKUP(E1569,'Verweis Belegart'!$A$2:$B$9,2,FALSE))</f>
        <v>Hardware</v>
      </c>
      <c r="AL1569" s="14" t="str">
        <f t="shared" si="224"/>
        <v>Nein</v>
      </c>
      <c r="AM1569" s="14" t="str">
        <f t="shared" si="220"/>
        <v>Positiv</v>
      </c>
    </row>
    <row r="1570" spans="1:39" ht="17.25" customHeight="1" x14ac:dyDescent="0.35">
      <c r="A1570" s="17">
        <v>14572791</v>
      </c>
      <c r="B1570" s="2" t="s">
        <v>1517</v>
      </c>
      <c r="C1570" s="1">
        <v>2025001</v>
      </c>
      <c r="D1570" s="1">
        <v>2000446</v>
      </c>
      <c r="E1570" s="2" t="s">
        <v>34</v>
      </c>
      <c r="F1570" s="2" t="s">
        <v>53</v>
      </c>
      <c r="G1570" s="2" t="s">
        <v>25</v>
      </c>
      <c r="H1570" s="2" t="s">
        <v>1002</v>
      </c>
      <c r="I1570" s="2" t="s">
        <v>1003</v>
      </c>
      <c r="J1570" s="2" t="s">
        <v>2228</v>
      </c>
      <c r="K1570" s="2" t="s">
        <v>28</v>
      </c>
      <c r="L1570" s="2" t="s">
        <v>1582</v>
      </c>
      <c r="M1570" s="2" t="s">
        <v>1583</v>
      </c>
      <c r="N1570" s="2"/>
      <c r="O1570" s="3">
        <v>2</v>
      </c>
      <c r="P1570" s="3">
        <v>0</v>
      </c>
      <c r="Q1570" s="3">
        <v>0</v>
      </c>
      <c r="R1570" s="3">
        <v>0</v>
      </c>
      <c r="S1570" s="3"/>
      <c r="T1570" s="3">
        <v>0</v>
      </c>
      <c r="U1570" s="3"/>
      <c r="V1570" s="2" t="s">
        <v>413</v>
      </c>
      <c r="W1570" s="2" t="s">
        <v>414</v>
      </c>
      <c r="X1570" s="2" t="s">
        <v>699</v>
      </c>
      <c r="Y1570" s="19" t="str">
        <f>VLOOKUP(G1570,'Verweis Kd-Gruppe'!$A$2:$B$8,2,FALSE)</f>
        <v>FHK</v>
      </c>
      <c r="Z1570" s="19" t="str">
        <f>VLOOKUP(J1570,'Verweis Art-Gruppe'!$A$2:$B$15,2,FALSE)</f>
        <v>Marketing</v>
      </c>
      <c r="AA1570" s="19" t="str">
        <f>VLOOKUP(W1570,'Verweis Vertreter'!$A$2:$B$24,2,FALSE)</f>
        <v>Zentrale</v>
      </c>
      <c r="AB1570" s="12">
        <f t="shared" si="216"/>
        <v>2</v>
      </c>
      <c r="AC1570" s="12">
        <f t="shared" si="221"/>
        <v>0</v>
      </c>
      <c r="AD1570" s="12">
        <f t="shared" si="222"/>
        <v>0</v>
      </c>
      <c r="AE1570" s="12">
        <f t="shared" si="217"/>
        <v>0</v>
      </c>
      <c r="AF1570" s="12">
        <f t="shared" si="218"/>
        <v>0</v>
      </c>
      <c r="AG1570" s="12">
        <f t="shared" si="219"/>
        <v>0</v>
      </c>
      <c r="AH1570" s="9">
        <f t="shared" si="223"/>
        <v>0</v>
      </c>
      <c r="AI1570" s="14">
        <f>VLOOKUP(E1570,'Verweis Faktor'!$A:$B,2,FALSE)</f>
        <v>1</v>
      </c>
      <c r="AJ1570" s="14"/>
      <c r="AK1570" s="14" t="str">
        <f>IF(AL1570="Ja","Versandkosten",VLOOKUP(E1570,'Verweis Belegart'!$A$2:$B$9,2,FALSE))</f>
        <v>Hardware</v>
      </c>
      <c r="AL1570" s="14" t="str">
        <f t="shared" si="224"/>
        <v>Nein</v>
      </c>
      <c r="AM1570" s="14" t="str">
        <f t="shared" si="220"/>
        <v>Positiv</v>
      </c>
    </row>
    <row r="1571" spans="1:39" ht="17.25" customHeight="1" x14ac:dyDescent="0.35">
      <c r="A1571" s="17">
        <v>14572791</v>
      </c>
      <c r="B1571" s="2" t="s">
        <v>1517</v>
      </c>
      <c r="C1571" s="1">
        <v>2025001</v>
      </c>
      <c r="D1571" s="1">
        <v>2000446</v>
      </c>
      <c r="E1571" s="2" t="s">
        <v>34</v>
      </c>
      <c r="F1571" s="2" t="s">
        <v>53</v>
      </c>
      <c r="G1571" s="2" t="s">
        <v>25</v>
      </c>
      <c r="H1571" s="2" t="s">
        <v>1002</v>
      </c>
      <c r="I1571" s="2" t="s">
        <v>1003</v>
      </c>
      <c r="J1571" s="2" t="s">
        <v>2228</v>
      </c>
      <c r="K1571" s="2" t="s">
        <v>45</v>
      </c>
      <c r="L1571" s="2" t="s">
        <v>1584</v>
      </c>
      <c r="M1571" s="2" t="s">
        <v>1585</v>
      </c>
      <c r="N1571" s="2" t="s">
        <v>1586</v>
      </c>
      <c r="O1571" s="3">
        <v>2</v>
      </c>
      <c r="P1571" s="3">
        <v>0</v>
      </c>
      <c r="Q1571" s="3">
        <v>0</v>
      </c>
      <c r="R1571" s="3">
        <v>0</v>
      </c>
      <c r="S1571" s="3"/>
      <c r="T1571" s="3">
        <v>0</v>
      </c>
      <c r="U1571" s="3"/>
      <c r="V1571" s="2" t="s">
        <v>413</v>
      </c>
      <c r="W1571" s="2" t="s">
        <v>414</v>
      </c>
      <c r="X1571" s="2" t="s">
        <v>699</v>
      </c>
      <c r="Y1571" s="19" t="str">
        <f>VLOOKUP(G1571,'Verweis Kd-Gruppe'!$A$2:$B$8,2,FALSE)</f>
        <v>FHK</v>
      </c>
      <c r="Z1571" s="19" t="str">
        <f>VLOOKUP(J1571,'Verweis Art-Gruppe'!$A$2:$B$15,2,FALSE)</f>
        <v>Marketing</v>
      </c>
      <c r="AA1571" s="19" t="str">
        <f>VLOOKUP(W1571,'Verweis Vertreter'!$A$2:$B$24,2,FALSE)</f>
        <v>Zentrale</v>
      </c>
      <c r="AB1571" s="12">
        <f t="shared" si="216"/>
        <v>2</v>
      </c>
      <c r="AC1571" s="12">
        <f t="shared" si="221"/>
        <v>0</v>
      </c>
      <c r="AD1571" s="12">
        <f t="shared" si="222"/>
        <v>0</v>
      </c>
      <c r="AE1571" s="12">
        <f t="shared" si="217"/>
        <v>0</v>
      </c>
      <c r="AF1571" s="12">
        <f t="shared" si="218"/>
        <v>0</v>
      </c>
      <c r="AG1571" s="12">
        <f t="shared" si="219"/>
        <v>0</v>
      </c>
      <c r="AH1571" s="9">
        <f t="shared" si="223"/>
        <v>0</v>
      </c>
      <c r="AI1571" s="14">
        <f>VLOOKUP(E1571,'Verweis Faktor'!$A:$B,2,FALSE)</f>
        <v>1</v>
      </c>
      <c r="AJ1571" s="14"/>
      <c r="AK1571" s="14" t="str">
        <f>IF(AL1571="Ja","Versandkosten",VLOOKUP(E1571,'Verweis Belegart'!$A$2:$B$9,2,FALSE))</f>
        <v>Hardware</v>
      </c>
      <c r="AL1571" s="14" t="str">
        <f t="shared" si="224"/>
        <v>Nein</v>
      </c>
      <c r="AM1571" s="14" t="str">
        <f t="shared" si="220"/>
        <v>Positiv</v>
      </c>
    </row>
    <row r="1572" spans="1:39" ht="17.25" customHeight="1" x14ac:dyDescent="0.35">
      <c r="A1572" s="17">
        <v>14572792</v>
      </c>
      <c r="B1572" s="2" t="s">
        <v>1517</v>
      </c>
      <c r="C1572" s="1">
        <v>2025001</v>
      </c>
      <c r="D1572" s="1">
        <v>2000447</v>
      </c>
      <c r="E1572" s="2" t="s">
        <v>34</v>
      </c>
      <c r="F1572" s="2" t="s">
        <v>53</v>
      </c>
      <c r="G1572" s="2" t="s">
        <v>25</v>
      </c>
      <c r="H1572" s="2" t="s">
        <v>1002</v>
      </c>
      <c r="I1572" s="2" t="s">
        <v>1003</v>
      </c>
      <c r="J1572" s="2" t="s">
        <v>2228</v>
      </c>
      <c r="K1572" s="2" t="s">
        <v>28</v>
      </c>
      <c r="L1572" s="2" t="s">
        <v>1582</v>
      </c>
      <c r="M1572" s="2" t="s">
        <v>1583</v>
      </c>
      <c r="N1572" s="2"/>
      <c r="O1572" s="3">
        <v>2</v>
      </c>
      <c r="P1572" s="3">
        <v>0</v>
      </c>
      <c r="Q1572" s="3">
        <v>0</v>
      </c>
      <c r="R1572" s="3">
        <v>0</v>
      </c>
      <c r="S1572" s="3"/>
      <c r="T1572" s="3">
        <v>0</v>
      </c>
      <c r="U1572" s="3"/>
      <c r="V1572" s="2" t="s">
        <v>413</v>
      </c>
      <c r="W1572" s="2" t="s">
        <v>414</v>
      </c>
      <c r="X1572" s="2" t="s">
        <v>699</v>
      </c>
      <c r="Y1572" s="19" t="str">
        <f>VLOOKUP(G1572,'Verweis Kd-Gruppe'!$A$2:$B$8,2,FALSE)</f>
        <v>FHK</v>
      </c>
      <c r="Z1572" s="19" t="str">
        <f>VLOOKUP(J1572,'Verweis Art-Gruppe'!$A$2:$B$15,2,FALSE)</f>
        <v>Marketing</v>
      </c>
      <c r="AA1572" s="19" t="str">
        <f>VLOOKUP(W1572,'Verweis Vertreter'!$A$2:$B$24,2,FALSE)</f>
        <v>Zentrale</v>
      </c>
      <c r="AB1572" s="12">
        <f t="shared" si="216"/>
        <v>2</v>
      </c>
      <c r="AC1572" s="12">
        <f t="shared" si="221"/>
        <v>0</v>
      </c>
      <c r="AD1572" s="12">
        <f t="shared" si="222"/>
        <v>0</v>
      </c>
      <c r="AE1572" s="12">
        <f t="shared" si="217"/>
        <v>0</v>
      </c>
      <c r="AF1572" s="12">
        <f t="shared" si="218"/>
        <v>0</v>
      </c>
      <c r="AG1572" s="12">
        <f t="shared" si="219"/>
        <v>0</v>
      </c>
      <c r="AH1572" s="9">
        <f t="shared" si="223"/>
        <v>0</v>
      </c>
      <c r="AI1572" s="14">
        <f>VLOOKUP(E1572,'Verweis Faktor'!$A:$B,2,FALSE)</f>
        <v>1</v>
      </c>
      <c r="AJ1572" s="14"/>
      <c r="AK1572" s="14" t="str">
        <f>IF(AL1572="Ja","Versandkosten",VLOOKUP(E1572,'Verweis Belegart'!$A$2:$B$9,2,FALSE))</f>
        <v>Hardware</v>
      </c>
      <c r="AL1572" s="14" t="str">
        <f t="shared" si="224"/>
        <v>Nein</v>
      </c>
      <c r="AM1572" s="14" t="str">
        <f t="shared" si="220"/>
        <v>Positiv</v>
      </c>
    </row>
    <row r="1573" spans="1:39" ht="17.25" customHeight="1" x14ac:dyDescent="0.35">
      <c r="A1573" s="17">
        <v>14572792</v>
      </c>
      <c r="B1573" s="2" t="s">
        <v>1517</v>
      </c>
      <c r="C1573" s="1">
        <v>2025001</v>
      </c>
      <c r="D1573" s="1">
        <v>2000447</v>
      </c>
      <c r="E1573" s="2" t="s">
        <v>34</v>
      </c>
      <c r="F1573" s="2" t="s">
        <v>53</v>
      </c>
      <c r="G1573" s="2" t="s">
        <v>25</v>
      </c>
      <c r="H1573" s="2" t="s">
        <v>1002</v>
      </c>
      <c r="I1573" s="2" t="s">
        <v>1003</v>
      </c>
      <c r="J1573" s="2" t="s">
        <v>2228</v>
      </c>
      <c r="K1573" s="2" t="s">
        <v>45</v>
      </c>
      <c r="L1573" s="2" t="s">
        <v>1584</v>
      </c>
      <c r="M1573" s="2" t="s">
        <v>1585</v>
      </c>
      <c r="N1573" s="2" t="s">
        <v>1586</v>
      </c>
      <c r="O1573" s="3">
        <v>2</v>
      </c>
      <c r="P1573" s="3">
        <v>0</v>
      </c>
      <c r="Q1573" s="3">
        <v>0</v>
      </c>
      <c r="R1573" s="3">
        <v>0</v>
      </c>
      <c r="S1573" s="3"/>
      <c r="T1573" s="3">
        <v>0</v>
      </c>
      <c r="U1573" s="3"/>
      <c r="V1573" s="2" t="s">
        <v>413</v>
      </c>
      <c r="W1573" s="2" t="s">
        <v>414</v>
      </c>
      <c r="X1573" s="2" t="s">
        <v>699</v>
      </c>
      <c r="Y1573" s="19" t="str">
        <f>VLOOKUP(G1573,'Verweis Kd-Gruppe'!$A$2:$B$8,2,FALSE)</f>
        <v>FHK</v>
      </c>
      <c r="Z1573" s="19" t="str">
        <f>VLOOKUP(J1573,'Verweis Art-Gruppe'!$A$2:$B$15,2,FALSE)</f>
        <v>Marketing</v>
      </c>
      <c r="AA1573" s="19" t="str">
        <f>VLOOKUP(W1573,'Verweis Vertreter'!$A$2:$B$24,2,FALSE)</f>
        <v>Zentrale</v>
      </c>
      <c r="AB1573" s="12">
        <f t="shared" si="216"/>
        <v>2</v>
      </c>
      <c r="AC1573" s="12">
        <f t="shared" si="221"/>
        <v>0</v>
      </c>
      <c r="AD1573" s="12">
        <f t="shared" si="222"/>
        <v>0</v>
      </c>
      <c r="AE1573" s="12">
        <f t="shared" si="217"/>
        <v>0</v>
      </c>
      <c r="AF1573" s="12">
        <f t="shared" si="218"/>
        <v>0</v>
      </c>
      <c r="AG1573" s="12">
        <f t="shared" si="219"/>
        <v>0</v>
      </c>
      <c r="AH1573" s="9">
        <f t="shared" si="223"/>
        <v>0</v>
      </c>
      <c r="AI1573" s="14">
        <f>VLOOKUP(E1573,'Verweis Faktor'!$A:$B,2,FALSE)</f>
        <v>1</v>
      </c>
      <c r="AJ1573" s="14"/>
      <c r="AK1573" s="14" t="str">
        <f>IF(AL1573="Ja","Versandkosten",VLOOKUP(E1573,'Verweis Belegart'!$A$2:$B$9,2,FALSE))</f>
        <v>Hardware</v>
      </c>
      <c r="AL1573" s="14" t="str">
        <f t="shared" si="224"/>
        <v>Nein</v>
      </c>
      <c r="AM1573" s="14" t="str">
        <f t="shared" si="220"/>
        <v>Positiv</v>
      </c>
    </row>
    <row r="1574" spans="1:39" ht="17.25" customHeight="1" x14ac:dyDescent="0.35">
      <c r="A1574" s="17">
        <v>14572793</v>
      </c>
      <c r="B1574" s="2" t="s">
        <v>1517</v>
      </c>
      <c r="C1574" s="1">
        <v>2025001</v>
      </c>
      <c r="D1574" s="1">
        <v>2000448</v>
      </c>
      <c r="E1574" s="2" t="s">
        <v>34</v>
      </c>
      <c r="F1574" s="2" t="s">
        <v>53</v>
      </c>
      <c r="G1574" s="2" t="s">
        <v>25</v>
      </c>
      <c r="H1574" s="2" t="s">
        <v>1002</v>
      </c>
      <c r="I1574" s="2" t="s">
        <v>1003</v>
      </c>
      <c r="J1574" s="2" t="s">
        <v>2228</v>
      </c>
      <c r="K1574" s="2" t="s">
        <v>28</v>
      </c>
      <c r="L1574" s="2" t="s">
        <v>1582</v>
      </c>
      <c r="M1574" s="2" t="s">
        <v>1583</v>
      </c>
      <c r="N1574" s="2"/>
      <c r="O1574" s="3">
        <v>2</v>
      </c>
      <c r="P1574" s="3">
        <v>0</v>
      </c>
      <c r="Q1574" s="3">
        <v>0</v>
      </c>
      <c r="R1574" s="3">
        <v>0</v>
      </c>
      <c r="S1574" s="3"/>
      <c r="T1574" s="3">
        <v>0</v>
      </c>
      <c r="U1574" s="3"/>
      <c r="V1574" s="2" t="s">
        <v>413</v>
      </c>
      <c r="W1574" s="2" t="s">
        <v>414</v>
      </c>
      <c r="X1574" s="2" t="s">
        <v>699</v>
      </c>
      <c r="Y1574" s="19" t="str">
        <f>VLOOKUP(G1574,'Verweis Kd-Gruppe'!$A$2:$B$8,2,FALSE)</f>
        <v>FHK</v>
      </c>
      <c r="Z1574" s="19" t="str">
        <f>VLOOKUP(J1574,'Verweis Art-Gruppe'!$A$2:$B$15,2,FALSE)</f>
        <v>Marketing</v>
      </c>
      <c r="AA1574" s="19" t="str">
        <f>VLOOKUP(W1574,'Verweis Vertreter'!$A$2:$B$24,2,FALSE)</f>
        <v>Zentrale</v>
      </c>
      <c r="AB1574" s="12">
        <f t="shared" si="216"/>
        <v>2</v>
      </c>
      <c r="AC1574" s="12">
        <f t="shared" si="221"/>
        <v>0</v>
      </c>
      <c r="AD1574" s="12">
        <f t="shared" si="222"/>
        <v>0</v>
      </c>
      <c r="AE1574" s="12">
        <f t="shared" si="217"/>
        <v>0</v>
      </c>
      <c r="AF1574" s="12">
        <f t="shared" si="218"/>
        <v>0</v>
      </c>
      <c r="AG1574" s="12">
        <f t="shared" si="219"/>
        <v>0</v>
      </c>
      <c r="AH1574" s="9">
        <f t="shared" si="223"/>
        <v>0</v>
      </c>
      <c r="AI1574" s="14">
        <f>VLOOKUP(E1574,'Verweis Faktor'!$A:$B,2,FALSE)</f>
        <v>1</v>
      </c>
      <c r="AJ1574" s="14"/>
      <c r="AK1574" s="14" t="str">
        <f>IF(AL1574="Ja","Versandkosten",VLOOKUP(E1574,'Verweis Belegart'!$A$2:$B$9,2,FALSE))</f>
        <v>Hardware</v>
      </c>
      <c r="AL1574" s="14" t="str">
        <f t="shared" si="224"/>
        <v>Nein</v>
      </c>
      <c r="AM1574" s="14" t="str">
        <f t="shared" si="220"/>
        <v>Positiv</v>
      </c>
    </row>
    <row r="1575" spans="1:39" ht="17.25" customHeight="1" x14ac:dyDescent="0.35">
      <c r="A1575" s="17">
        <v>14572793</v>
      </c>
      <c r="B1575" s="2" t="s">
        <v>1517</v>
      </c>
      <c r="C1575" s="1">
        <v>2025001</v>
      </c>
      <c r="D1575" s="1">
        <v>2000448</v>
      </c>
      <c r="E1575" s="2" t="s">
        <v>34</v>
      </c>
      <c r="F1575" s="2" t="s">
        <v>53</v>
      </c>
      <c r="G1575" s="2" t="s">
        <v>25</v>
      </c>
      <c r="H1575" s="2" t="s">
        <v>1002</v>
      </c>
      <c r="I1575" s="2" t="s">
        <v>1003</v>
      </c>
      <c r="J1575" s="2" t="s">
        <v>2228</v>
      </c>
      <c r="K1575" s="2" t="s">
        <v>45</v>
      </c>
      <c r="L1575" s="2" t="s">
        <v>1584</v>
      </c>
      <c r="M1575" s="2" t="s">
        <v>1585</v>
      </c>
      <c r="N1575" s="2" t="s">
        <v>1586</v>
      </c>
      <c r="O1575" s="3">
        <v>2</v>
      </c>
      <c r="P1575" s="3">
        <v>0</v>
      </c>
      <c r="Q1575" s="3">
        <v>0</v>
      </c>
      <c r="R1575" s="3">
        <v>0</v>
      </c>
      <c r="S1575" s="3"/>
      <c r="T1575" s="3">
        <v>0</v>
      </c>
      <c r="U1575" s="3"/>
      <c r="V1575" s="2" t="s">
        <v>413</v>
      </c>
      <c r="W1575" s="2" t="s">
        <v>414</v>
      </c>
      <c r="X1575" s="2" t="s">
        <v>699</v>
      </c>
      <c r="Y1575" s="19" t="str">
        <f>VLOOKUP(G1575,'Verweis Kd-Gruppe'!$A$2:$B$8,2,FALSE)</f>
        <v>FHK</v>
      </c>
      <c r="Z1575" s="19" t="str">
        <f>VLOOKUP(J1575,'Verweis Art-Gruppe'!$A$2:$B$15,2,FALSE)</f>
        <v>Marketing</v>
      </c>
      <c r="AA1575" s="19" t="str">
        <f>VLOOKUP(W1575,'Verweis Vertreter'!$A$2:$B$24,2,FALSE)</f>
        <v>Zentrale</v>
      </c>
      <c r="AB1575" s="12">
        <f t="shared" si="216"/>
        <v>2</v>
      </c>
      <c r="AC1575" s="12">
        <f t="shared" si="221"/>
        <v>0</v>
      </c>
      <c r="AD1575" s="12">
        <f t="shared" si="222"/>
        <v>0</v>
      </c>
      <c r="AE1575" s="12">
        <f t="shared" si="217"/>
        <v>0</v>
      </c>
      <c r="AF1575" s="12">
        <f t="shared" si="218"/>
        <v>0</v>
      </c>
      <c r="AG1575" s="12">
        <f t="shared" si="219"/>
        <v>0</v>
      </c>
      <c r="AH1575" s="9">
        <f t="shared" si="223"/>
        <v>0</v>
      </c>
      <c r="AI1575" s="14">
        <f>VLOOKUP(E1575,'Verweis Faktor'!$A:$B,2,FALSE)</f>
        <v>1</v>
      </c>
      <c r="AJ1575" s="14"/>
      <c r="AK1575" s="14" t="str">
        <f>IF(AL1575="Ja","Versandkosten",VLOOKUP(E1575,'Verweis Belegart'!$A$2:$B$9,2,FALSE))</f>
        <v>Hardware</v>
      </c>
      <c r="AL1575" s="14" t="str">
        <f t="shared" si="224"/>
        <v>Nein</v>
      </c>
      <c r="AM1575" s="14" t="str">
        <f t="shared" si="220"/>
        <v>Positiv</v>
      </c>
    </row>
    <row r="1576" spans="1:39" ht="17.25" customHeight="1" x14ac:dyDescent="0.35">
      <c r="A1576" s="17">
        <v>14572794</v>
      </c>
      <c r="B1576" s="2" t="s">
        <v>1517</v>
      </c>
      <c r="C1576" s="1">
        <v>2025001</v>
      </c>
      <c r="D1576" s="1">
        <v>2000449</v>
      </c>
      <c r="E1576" s="2" t="s">
        <v>34</v>
      </c>
      <c r="F1576" s="2" t="s">
        <v>53</v>
      </c>
      <c r="G1576" s="2" t="s">
        <v>25</v>
      </c>
      <c r="H1576" s="2" t="s">
        <v>1002</v>
      </c>
      <c r="I1576" s="2" t="s">
        <v>1003</v>
      </c>
      <c r="J1576" s="2" t="s">
        <v>2228</v>
      </c>
      <c r="K1576" s="2" t="s">
        <v>28</v>
      </c>
      <c r="L1576" s="2" t="s">
        <v>1582</v>
      </c>
      <c r="M1576" s="2" t="s">
        <v>1583</v>
      </c>
      <c r="N1576" s="2"/>
      <c r="O1576" s="3">
        <v>2</v>
      </c>
      <c r="P1576" s="3">
        <v>0</v>
      </c>
      <c r="Q1576" s="3">
        <v>0</v>
      </c>
      <c r="R1576" s="3">
        <v>0</v>
      </c>
      <c r="S1576" s="3"/>
      <c r="T1576" s="3">
        <v>0</v>
      </c>
      <c r="U1576" s="3"/>
      <c r="V1576" s="2" t="s">
        <v>413</v>
      </c>
      <c r="W1576" s="2" t="s">
        <v>414</v>
      </c>
      <c r="X1576" s="2" t="s">
        <v>699</v>
      </c>
      <c r="Y1576" s="19" t="str">
        <f>VLOOKUP(G1576,'Verweis Kd-Gruppe'!$A$2:$B$8,2,FALSE)</f>
        <v>FHK</v>
      </c>
      <c r="Z1576" s="19" t="str">
        <f>VLOOKUP(J1576,'Verweis Art-Gruppe'!$A$2:$B$15,2,FALSE)</f>
        <v>Marketing</v>
      </c>
      <c r="AA1576" s="19" t="str">
        <f>VLOOKUP(W1576,'Verweis Vertreter'!$A$2:$B$24,2,FALSE)</f>
        <v>Zentrale</v>
      </c>
      <c r="AB1576" s="12">
        <f t="shared" si="216"/>
        <v>2</v>
      </c>
      <c r="AC1576" s="12">
        <f t="shared" si="221"/>
        <v>0</v>
      </c>
      <c r="AD1576" s="12">
        <f t="shared" si="222"/>
        <v>0</v>
      </c>
      <c r="AE1576" s="12">
        <f t="shared" si="217"/>
        <v>0</v>
      </c>
      <c r="AF1576" s="12">
        <f t="shared" si="218"/>
        <v>0</v>
      </c>
      <c r="AG1576" s="12">
        <f t="shared" si="219"/>
        <v>0</v>
      </c>
      <c r="AH1576" s="9">
        <f t="shared" si="223"/>
        <v>0</v>
      </c>
      <c r="AI1576" s="14">
        <f>VLOOKUP(E1576,'Verweis Faktor'!$A:$B,2,FALSE)</f>
        <v>1</v>
      </c>
      <c r="AJ1576" s="14"/>
      <c r="AK1576" s="14" t="str">
        <f>IF(AL1576="Ja","Versandkosten",VLOOKUP(E1576,'Verweis Belegart'!$A$2:$B$9,2,FALSE))</f>
        <v>Hardware</v>
      </c>
      <c r="AL1576" s="14" t="str">
        <f t="shared" si="224"/>
        <v>Nein</v>
      </c>
      <c r="AM1576" s="14" t="str">
        <f t="shared" si="220"/>
        <v>Positiv</v>
      </c>
    </row>
    <row r="1577" spans="1:39" ht="17.25" customHeight="1" x14ac:dyDescent="0.35">
      <c r="A1577" s="17">
        <v>14572794</v>
      </c>
      <c r="B1577" s="2" t="s">
        <v>1517</v>
      </c>
      <c r="C1577" s="1">
        <v>2025001</v>
      </c>
      <c r="D1577" s="1">
        <v>2000449</v>
      </c>
      <c r="E1577" s="2" t="s">
        <v>34</v>
      </c>
      <c r="F1577" s="2" t="s">
        <v>53</v>
      </c>
      <c r="G1577" s="2" t="s">
        <v>25</v>
      </c>
      <c r="H1577" s="2" t="s">
        <v>1002</v>
      </c>
      <c r="I1577" s="2" t="s">
        <v>1003</v>
      </c>
      <c r="J1577" s="2" t="s">
        <v>2228</v>
      </c>
      <c r="K1577" s="2" t="s">
        <v>45</v>
      </c>
      <c r="L1577" s="2" t="s">
        <v>1584</v>
      </c>
      <c r="M1577" s="2" t="s">
        <v>1585</v>
      </c>
      <c r="N1577" s="2" t="s">
        <v>1586</v>
      </c>
      <c r="O1577" s="3">
        <v>2</v>
      </c>
      <c r="P1577" s="3">
        <v>0</v>
      </c>
      <c r="Q1577" s="3">
        <v>0</v>
      </c>
      <c r="R1577" s="3">
        <v>0</v>
      </c>
      <c r="S1577" s="3"/>
      <c r="T1577" s="3">
        <v>0</v>
      </c>
      <c r="U1577" s="3"/>
      <c r="V1577" s="2" t="s">
        <v>413</v>
      </c>
      <c r="W1577" s="2" t="s">
        <v>414</v>
      </c>
      <c r="X1577" s="2" t="s">
        <v>699</v>
      </c>
      <c r="Y1577" s="19" t="str">
        <f>VLOOKUP(G1577,'Verweis Kd-Gruppe'!$A$2:$B$8,2,FALSE)</f>
        <v>FHK</v>
      </c>
      <c r="Z1577" s="19" t="str">
        <f>VLOOKUP(J1577,'Verweis Art-Gruppe'!$A$2:$B$15,2,FALSE)</f>
        <v>Marketing</v>
      </c>
      <c r="AA1577" s="19" t="str">
        <f>VLOOKUP(W1577,'Verweis Vertreter'!$A$2:$B$24,2,FALSE)</f>
        <v>Zentrale</v>
      </c>
      <c r="AB1577" s="12">
        <f t="shared" si="216"/>
        <v>2</v>
      </c>
      <c r="AC1577" s="12">
        <f t="shared" si="221"/>
        <v>0</v>
      </c>
      <c r="AD1577" s="12">
        <f t="shared" si="222"/>
        <v>0</v>
      </c>
      <c r="AE1577" s="12">
        <f t="shared" si="217"/>
        <v>0</v>
      </c>
      <c r="AF1577" s="12">
        <f t="shared" si="218"/>
        <v>0</v>
      </c>
      <c r="AG1577" s="12">
        <f t="shared" si="219"/>
        <v>0</v>
      </c>
      <c r="AH1577" s="9">
        <f t="shared" si="223"/>
        <v>0</v>
      </c>
      <c r="AI1577" s="14">
        <f>VLOOKUP(E1577,'Verweis Faktor'!$A:$B,2,FALSE)</f>
        <v>1</v>
      </c>
      <c r="AJ1577" s="14"/>
      <c r="AK1577" s="14" t="str">
        <f>IF(AL1577="Ja","Versandkosten",VLOOKUP(E1577,'Verweis Belegart'!$A$2:$B$9,2,FALSE))</f>
        <v>Hardware</v>
      </c>
      <c r="AL1577" s="14" t="str">
        <f t="shared" si="224"/>
        <v>Nein</v>
      </c>
      <c r="AM1577" s="14" t="str">
        <f t="shared" si="220"/>
        <v>Positiv</v>
      </c>
    </row>
    <row r="1578" spans="1:39" ht="17.25" customHeight="1" x14ac:dyDescent="0.35">
      <c r="A1578" s="17">
        <v>14572806</v>
      </c>
      <c r="B1578" s="2" t="s">
        <v>1517</v>
      </c>
      <c r="C1578" s="1">
        <v>2025001</v>
      </c>
      <c r="D1578" s="1">
        <v>2000450</v>
      </c>
      <c r="E1578" s="2" t="s">
        <v>34</v>
      </c>
      <c r="F1578" s="2" t="s">
        <v>53</v>
      </c>
      <c r="G1578" s="2" t="s">
        <v>66</v>
      </c>
      <c r="H1578" s="2" t="s">
        <v>1587</v>
      </c>
      <c r="I1578" s="2" t="s">
        <v>1588</v>
      </c>
      <c r="J1578" s="2" t="s">
        <v>103</v>
      </c>
      <c r="K1578" s="2" t="s">
        <v>28</v>
      </c>
      <c r="L1578" s="2" t="s">
        <v>269</v>
      </c>
      <c r="M1578" s="2" t="s">
        <v>270</v>
      </c>
      <c r="N1578" s="2" t="s">
        <v>271</v>
      </c>
      <c r="O1578" s="3">
        <v>20</v>
      </c>
      <c r="P1578" s="3">
        <v>417.46170000000001</v>
      </c>
      <c r="Q1578" s="3">
        <v>425</v>
      </c>
      <c r="R1578" s="3">
        <v>8500</v>
      </c>
      <c r="S1578" s="3">
        <v>7.5382999999999996</v>
      </c>
      <c r="T1578" s="3">
        <v>150.77000000000001</v>
      </c>
      <c r="U1578" s="3">
        <v>1.77</v>
      </c>
      <c r="V1578" s="2" t="s">
        <v>195</v>
      </c>
      <c r="W1578" s="2" t="s">
        <v>196</v>
      </c>
      <c r="X1578" s="2" t="s">
        <v>72</v>
      </c>
      <c r="Y1578" s="19" t="str">
        <f>VLOOKUP(G1578,'Verweis Kd-Gruppe'!$A$2:$B$8,2,FALSE)</f>
        <v>EXP</v>
      </c>
      <c r="Z1578" s="19" t="str">
        <f>VLOOKUP(J1578,'Verweis Art-Gruppe'!$A$2:$B$15,2,FALSE)</f>
        <v>Geräte</v>
      </c>
      <c r="AA1578" s="19" t="str">
        <f>VLOOKUP(W1578,'Verweis Vertreter'!$A$2:$B$24,2,FALSE)</f>
        <v>Akin Erdem</v>
      </c>
      <c r="AB1578" s="12">
        <f t="shared" si="216"/>
        <v>20</v>
      </c>
      <c r="AC1578" s="12">
        <f t="shared" si="221"/>
        <v>417.46170000000001</v>
      </c>
      <c r="AD1578" s="12">
        <f t="shared" si="222"/>
        <v>425</v>
      </c>
      <c r="AE1578" s="12">
        <f t="shared" si="217"/>
        <v>8500</v>
      </c>
      <c r="AF1578" s="12">
        <f t="shared" si="218"/>
        <v>7.5382999999999996</v>
      </c>
      <c r="AG1578" s="12">
        <f t="shared" si="219"/>
        <v>150.77000000000001</v>
      </c>
      <c r="AH1578" s="9">
        <f t="shared" si="223"/>
        <v>1.7737647058823532E-2</v>
      </c>
      <c r="AI1578" s="14">
        <f>VLOOKUP(E1578,'Verweis Faktor'!$A:$B,2,FALSE)</f>
        <v>1</v>
      </c>
      <c r="AJ1578" s="14"/>
      <c r="AK1578" s="14" t="str">
        <f>IF(AL1578="Ja","Versandkosten",VLOOKUP(E1578,'Verweis Belegart'!$A$2:$B$9,2,FALSE))</f>
        <v>Hardware</v>
      </c>
      <c r="AL1578" s="14" t="str">
        <f t="shared" si="224"/>
        <v>Nein</v>
      </c>
      <c r="AM1578" s="14" t="str">
        <f t="shared" si="220"/>
        <v>Positiv</v>
      </c>
    </row>
    <row r="1579" spans="1:39" ht="17.25" customHeight="1" x14ac:dyDescent="0.35">
      <c r="A1579" s="17">
        <v>14572814</v>
      </c>
      <c r="B1579" s="2" t="s">
        <v>1517</v>
      </c>
      <c r="C1579" s="1">
        <v>2025001</v>
      </c>
      <c r="D1579" s="1">
        <v>2000451</v>
      </c>
      <c r="E1579" s="2" t="s">
        <v>34</v>
      </c>
      <c r="F1579" s="2" t="s">
        <v>53</v>
      </c>
      <c r="G1579" s="2" t="s">
        <v>707</v>
      </c>
      <c r="H1579" s="2" t="s">
        <v>708</v>
      </c>
      <c r="I1579" s="2" t="s">
        <v>1589</v>
      </c>
      <c r="J1579" s="2" t="s">
        <v>103</v>
      </c>
      <c r="K1579" s="2" t="s">
        <v>28</v>
      </c>
      <c r="L1579" s="2" t="s">
        <v>56</v>
      </c>
      <c r="M1579" s="2" t="s">
        <v>57</v>
      </c>
      <c r="N1579" s="2" t="s">
        <v>58</v>
      </c>
      <c r="O1579" s="3">
        <v>1</v>
      </c>
      <c r="P1579" s="3">
        <v>605</v>
      </c>
      <c r="Q1579" s="3">
        <v>848.88</v>
      </c>
      <c r="R1579" s="3">
        <v>848.88</v>
      </c>
      <c r="S1579" s="3">
        <v>243.88</v>
      </c>
      <c r="T1579" s="3">
        <v>108.35</v>
      </c>
      <c r="U1579" s="3">
        <v>28.72</v>
      </c>
      <c r="V1579" s="2" t="s">
        <v>710</v>
      </c>
      <c r="W1579" s="2" t="s">
        <v>711</v>
      </c>
      <c r="X1579" s="2" t="s">
        <v>712</v>
      </c>
      <c r="Y1579" s="19" t="str">
        <f>VLOOKUP(G1579,'Verweis Kd-Gruppe'!$A$2:$B$8,2,FALSE)</f>
        <v>FHK</v>
      </c>
      <c r="Z1579" s="19" t="str">
        <f>VLOOKUP(J1579,'Verweis Art-Gruppe'!$A$2:$B$15,2,FALSE)</f>
        <v>Geräte</v>
      </c>
      <c r="AA1579" s="19" t="str">
        <f>VLOOKUP(W1579,'Verweis Vertreter'!$A$2:$B$24,2,FALSE)</f>
        <v>Zentrale</v>
      </c>
      <c r="AB1579" s="12">
        <f t="shared" si="216"/>
        <v>1</v>
      </c>
      <c r="AC1579" s="12">
        <f t="shared" si="221"/>
        <v>605</v>
      </c>
      <c r="AD1579" s="12">
        <f t="shared" si="222"/>
        <v>848.88</v>
      </c>
      <c r="AE1579" s="12">
        <f t="shared" si="217"/>
        <v>848.88</v>
      </c>
      <c r="AF1579" s="12">
        <f t="shared" si="218"/>
        <v>243.88</v>
      </c>
      <c r="AG1579" s="12">
        <f t="shared" si="219"/>
        <v>108.35</v>
      </c>
      <c r="AH1579" s="9">
        <f t="shared" si="223"/>
        <v>0.12763877108660823</v>
      </c>
      <c r="AI1579" s="14">
        <f>VLOOKUP(E1579,'Verweis Faktor'!$A:$B,2,FALSE)</f>
        <v>1</v>
      </c>
      <c r="AJ1579" s="14"/>
      <c r="AK1579" s="14" t="str">
        <f>IF(AL1579="Ja","Versandkosten",VLOOKUP(E1579,'Verweis Belegart'!$A$2:$B$9,2,FALSE))</f>
        <v>Hardware</v>
      </c>
      <c r="AL1579" s="14" t="str">
        <f t="shared" si="224"/>
        <v>Nein</v>
      </c>
      <c r="AM1579" s="14" t="str">
        <f t="shared" si="220"/>
        <v>Positiv</v>
      </c>
    </row>
    <row r="1580" spans="1:39" ht="17.25" customHeight="1" x14ac:dyDescent="0.35">
      <c r="A1580" s="17">
        <v>14572814</v>
      </c>
      <c r="B1580" s="2" t="s">
        <v>1517</v>
      </c>
      <c r="C1580" s="1">
        <v>2025001</v>
      </c>
      <c r="D1580" s="1">
        <v>2000451</v>
      </c>
      <c r="E1580" s="2" t="s">
        <v>34</v>
      </c>
      <c r="F1580" s="2" t="s">
        <v>53</v>
      </c>
      <c r="G1580" s="2" t="s">
        <v>707</v>
      </c>
      <c r="H1580" s="2" t="s">
        <v>708</v>
      </c>
      <c r="I1580" s="2" t="s">
        <v>1589</v>
      </c>
      <c r="J1580" s="2" t="s">
        <v>304</v>
      </c>
      <c r="K1580" s="2" t="s">
        <v>45</v>
      </c>
      <c r="L1580" s="2" t="s">
        <v>1590</v>
      </c>
      <c r="M1580" s="2" t="s">
        <v>1591</v>
      </c>
      <c r="N1580" s="2" t="s">
        <v>827</v>
      </c>
      <c r="O1580" s="3">
        <v>1</v>
      </c>
      <c r="P1580" s="3">
        <v>113</v>
      </c>
      <c r="Q1580" s="3">
        <v>188.88</v>
      </c>
      <c r="R1580" s="3">
        <v>188.88</v>
      </c>
      <c r="S1580" s="3">
        <v>75.88</v>
      </c>
      <c r="T1580" s="3">
        <v>45.72</v>
      </c>
      <c r="U1580" s="3">
        <v>40.17</v>
      </c>
      <c r="V1580" s="2" t="s">
        <v>710</v>
      </c>
      <c r="W1580" s="2" t="s">
        <v>711</v>
      </c>
      <c r="X1580" s="2" t="s">
        <v>712</v>
      </c>
      <c r="Y1580" s="19" t="str">
        <f>VLOOKUP(G1580,'Verweis Kd-Gruppe'!$A$2:$B$8,2,FALSE)</f>
        <v>FHK</v>
      </c>
      <c r="Z1580" s="19" t="str">
        <f>VLOOKUP(J1580,'Verweis Art-Gruppe'!$A$2:$B$15,2,FALSE)</f>
        <v>Zubehör</v>
      </c>
      <c r="AA1580" s="19" t="str">
        <f>VLOOKUP(W1580,'Verweis Vertreter'!$A$2:$B$24,2,FALSE)</f>
        <v>Zentrale</v>
      </c>
      <c r="AB1580" s="12">
        <f t="shared" si="216"/>
        <v>1</v>
      </c>
      <c r="AC1580" s="12">
        <f t="shared" si="221"/>
        <v>113</v>
      </c>
      <c r="AD1580" s="12">
        <f t="shared" si="222"/>
        <v>188.88</v>
      </c>
      <c r="AE1580" s="12">
        <f t="shared" si="217"/>
        <v>188.88</v>
      </c>
      <c r="AF1580" s="12">
        <f t="shared" si="218"/>
        <v>75.88</v>
      </c>
      <c r="AG1580" s="12">
        <f t="shared" si="219"/>
        <v>45.72</v>
      </c>
      <c r="AH1580" s="9">
        <f t="shared" si="223"/>
        <v>0.2420584498094028</v>
      </c>
      <c r="AI1580" s="14">
        <f>VLOOKUP(E1580,'Verweis Faktor'!$A:$B,2,FALSE)</f>
        <v>1</v>
      </c>
      <c r="AJ1580" s="14"/>
      <c r="AK1580" s="14" t="str">
        <f>IF(AL1580="Ja","Versandkosten",VLOOKUP(E1580,'Verweis Belegart'!$A$2:$B$9,2,FALSE))</f>
        <v>Hardware</v>
      </c>
      <c r="AL1580" s="14" t="str">
        <f t="shared" si="224"/>
        <v>Nein</v>
      </c>
      <c r="AM1580" s="14" t="str">
        <f t="shared" si="220"/>
        <v>Positiv</v>
      </c>
    </row>
    <row r="1581" spans="1:39" ht="17.25" customHeight="1" x14ac:dyDescent="0.35">
      <c r="A1581" s="17">
        <v>14572816</v>
      </c>
      <c r="B1581" s="2" t="s">
        <v>1517</v>
      </c>
      <c r="C1581" s="1">
        <v>2025001</v>
      </c>
      <c r="D1581" s="1">
        <v>2000452</v>
      </c>
      <c r="E1581" s="2" t="s">
        <v>34</v>
      </c>
      <c r="F1581" s="2" t="s">
        <v>182</v>
      </c>
      <c r="G1581" s="2" t="s">
        <v>66</v>
      </c>
      <c r="H1581" s="2" t="s">
        <v>1592</v>
      </c>
      <c r="I1581" s="2" t="s">
        <v>1593</v>
      </c>
      <c r="J1581" s="2" t="s">
        <v>103</v>
      </c>
      <c r="K1581" s="2" t="s">
        <v>28</v>
      </c>
      <c r="L1581" s="2" t="s">
        <v>126</v>
      </c>
      <c r="M1581" s="2" t="s">
        <v>127</v>
      </c>
      <c r="N1581" s="2" t="s">
        <v>128</v>
      </c>
      <c r="O1581" s="3">
        <v>10</v>
      </c>
      <c r="P1581" s="3">
        <v>188.4658</v>
      </c>
      <c r="Q1581" s="3">
        <v>202</v>
      </c>
      <c r="R1581" s="3">
        <v>2020</v>
      </c>
      <c r="S1581" s="3">
        <v>13.5342</v>
      </c>
      <c r="T1581" s="3">
        <v>135.34</v>
      </c>
      <c r="U1581" s="3">
        <v>6.7</v>
      </c>
      <c r="V1581" s="2" t="s">
        <v>123</v>
      </c>
      <c r="W1581" s="2" t="s">
        <v>124</v>
      </c>
      <c r="X1581" s="2" t="s">
        <v>72</v>
      </c>
      <c r="Y1581" s="19" t="str">
        <f>VLOOKUP(G1581,'Verweis Kd-Gruppe'!$A$2:$B$8,2,FALSE)</f>
        <v>EXP</v>
      </c>
      <c r="Z1581" s="19" t="str">
        <f>VLOOKUP(J1581,'Verweis Art-Gruppe'!$A$2:$B$15,2,FALSE)</f>
        <v>Geräte</v>
      </c>
      <c r="AA1581" s="19" t="str">
        <f>VLOOKUP(W1581,'Verweis Vertreter'!$A$2:$B$24,2,FALSE)</f>
        <v>Antonio Vuolo</v>
      </c>
      <c r="AB1581" s="12">
        <f t="shared" si="216"/>
        <v>10</v>
      </c>
      <c r="AC1581" s="12">
        <f t="shared" si="221"/>
        <v>188.4658</v>
      </c>
      <c r="AD1581" s="12">
        <f t="shared" si="222"/>
        <v>202</v>
      </c>
      <c r="AE1581" s="12">
        <f t="shared" si="217"/>
        <v>2020</v>
      </c>
      <c r="AF1581" s="12">
        <f t="shared" si="218"/>
        <v>13.5342</v>
      </c>
      <c r="AG1581" s="12">
        <f t="shared" si="219"/>
        <v>135.34</v>
      </c>
      <c r="AH1581" s="9">
        <f t="shared" si="223"/>
        <v>6.7000000000000004E-2</v>
      </c>
      <c r="AI1581" s="14">
        <f>VLOOKUP(E1581,'Verweis Faktor'!$A:$B,2,FALSE)</f>
        <v>1</v>
      </c>
      <c r="AJ1581" s="14"/>
      <c r="AK1581" s="14" t="str">
        <f>IF(AL1581="Ja","Versandkosten",VLOOKUP(E1581,'Verweis Belegart'!$A$2:$B$9,2,FALSE))</f>
        <v>Hardware</v>
      </c>
      <c r="AL1581" s="14" t="str">
        <f t="shared" si="224"/>
        <v>Nein</v>
      </c>
      <c r="AM1581" s="14" t="str">
        <f t="shared" si="220"/>
        <v>Positiv</v>
      </c>
    </row>
    <row r="1582" spans="1:39" ht="17.25" customHeight="1" x14ac:dyDescent="0.35">
      <c r="A1582" s="17">
        <v>14572816</v>
      </c>
      <c r="B1582" s="2" t="s">
        <v>1517</v>
      </c>
      <c r="C1582" s="1">
        <v>2025001</v>
      </c>
      <c r="D1582" s="1">
        <v>2000452</v>
      </c>
      <c r="E1582" s="2" t="s">
        <v>34</v>
      </c>
      <c r="F1582" s="2" t="s">
        <v>182</v>
      </c>
      <c r="G1582" s="2" t="s">
        <v>66</v>
      </c>
      <c r="H1582" s="2" t="s">
        <v>1592</v>
      </c>
      <c r="I1582" s="2" t="s">
        <v>1593</v>
      </c>
      <c r="J1582" s="2" t="s">
        <v>103</v>
      </c>
      <c r="K1582" s="2" t="s">
        <v>45</v>
      </c>
      <c r="L1582" s="2" t="s">
        <v>673</v>
      </c>
      <c r="M1582" s="2" t="s">
        <v>674</v>
      </c>
      <c r="N1582" s="2" t="s">
        <v>48</v>
      </c>
      <c r="O1582" s="3">
        <v>30</v>
      </c>
      <c r="P1582" s="3">
        <v>253.26820000000001</v>
      </c>
      <c r="Q1582" s="3">
        <v>262</v>
      </c>
      <c r="R1582" s="3">
        <v>7860</v>
      </c>
      <c r="S1582" s="3">
        <v>8.7317999999999998</v>
      </c>
      <c r="T1582" s="3">
        <v>261.95</v>
      </c>
      <c r="U1582" s="3">
        <v>3.33</v>
      </c>
      <c r="V1582" s="2" t="s">
        <v>123</v>
      </c>
      <c r="W1582" s="2" t="s">
        <v>124</v>
      </c>
      <c r="X1582" s="2" t="s">
        <v>72</v>
      </c>
      <c r="Y1582" s="19" t="str">
        <f>VLOOKUP(G1582,'Verweis Kd-Gruppe'!$A$2:$B$8,2,FALSE)</f>
        <v>EXP</v>
      </c>
      <c r="Z1582" s="19" t="str">
        <f>VLOOKUP(J1582,'Verweis Art-Gruppe'!$A$2:$B$15,2,FALSE)</f>
        <v>Geräte</v>
      </c>
      <c r="AA1582" s="19" t="str">
        <f>VLOOKUP(W1582,'Verweis Vertreter'!$A$2:$B$24,2,FALSE)</f>
        <v>Antonio Vuolo</v>
      </c>
      <c r="AB1582" s="12">
        <f t="shared" si="216"/>
        <v>30</v>
      </c>
      <c r="AC1582" s="12">
        <f t="shared" si="221"/>
        <v>253.26820000000001</v>
      </c>
      <c r="AD1582" s="12">
        <f t="shared" si="222"/>
        <v>262</v>
      </c>
      <c r="AE1582" s="12">
        <f t="shared" si="217"/>
        <v>7860</v>
      </c>
      <c r="AF1582" s="12">
        <f t="shared" si="218"/>
        <v>8.7317999999999998</v>
      </c>
      <c r="AG1582" s="12">
        <f t="shared" si="219"/>
        <v>261.95</v>
      </c>
      <c r="AH1582" s="9">
        <f t="shared" si="223"/>
        <v>3.3326972010178119E-2</v>
      </c>
      <c r="AI1582" s="14">
        <f>VLOOKUP(E1582,'Verweis Faktor'!$A:$B,2,FALSE)</f>
        <v>1</v>
      </c>
      <c r="AJ1582" s="14"/>
      <c r="AK1582" s="14" t="str">
        <f>IF(AL1582="Ja","Versandkosten",VLOOKUP(E1582,'Verweis Belegart'!$A$2:$B$9,2,FALSE))</f>
        <v>Hardware</v>
      </c>
      <c r="AL1582" s="14" t="str">
        <f t="shared" si="224"/>
        <v>Nein</v>
      </c>
      <c r="AM1582" s="14" t="str">
        <f t="shared" si="220"/>
        <v>Positiv</v>
      </c>
    </row>
    <row r="1583" spans="1:39" ht="17.25" customHeight="1" x14ac:dyDescent="0.35">
      <c r="A1583" s="17">
        <v>14572816</v>
      </c>
      <c r="B1583" s="2" t="s">
        <v>1517</v>
      </c>
      <c r="C1583" s="1">
        <v>2025001</v>
      </c>
      <c r="D1583" s="1">
        <v>2000452</v>
      </c>
      <c r="E1583" s="2" t="s">
        <v>34</v>
      </c>
      <c r="F1583" s="2" t="s">
        <v>182</v>
      </c>
      <c r="G1583" s="2" t="s">
        <v>66</v>
      </c>
      <c r="H1583" s="2" t="s">
        <v>1592</v>
      </c>
      <c r="I1583" s="2" t="s">
        <v>1593</v>
      </c>
      <c r="J1583" s="2" t="s">
        <v>103</v>
      </c>
      <c r="K1583" s="2" t="s">
        <v>49</v>
      </c>
      <c r="L1583" s="2" t="s">
        <v>1029</v>
      </c>
      <c r="M1583" s="2" t="s">
        <v>1030</v>
      </c>
      <c r="N1583" s="2" t="s">
        <v>310</v>
      </c>
      <c r="O1583" s="3">
        <v>10</v>
      </c>
      <c r="P1583" s="3">
        <v>487.01440000000002</v>
      </c>
      <c r="Q1583" s="3">
        <v>495</v>
      </c>
      <c r="R1583" s="3">
        <v>4950</v>
      </c>
      <c r="S1583" s="3">
        <v>7.9855999999999998</v>
      </c>
      <c r="T1583" s="3">
        <v>79.86</v>
      </c>
      <c r="U1583" s="3">
        <v>1.61</v>
      </c>
      <c r="V1583" s="2" t="s">
        <v>123</v>
      </c>
      <c r="W1583" s="2" t="s">
        <v>124</v>
      </c>
      <c r="X1583" s="2" t="s">
        <v>72</v>
      </c>
      <c r="Y1583" s="19" t="str">
        <f>VLOOKUP(G1583,'Verweis Kd-Gruppe'!$A$2:$B$8,2,FALSE)</f>
        <v>EXP</v>
      </c>
      <c r="Z1583" s="19" t="str">
        <f>VLOOKUP(J1583,'Verweis Art-Gruppe'!$A$2:$B$15,2,FALSE)</f>
        <v>Geräte</v>
      </c>
      <c r="AA1583" s="19" t="str">
        <f>VLOOKUP(W1583,'Verweis Vertreter'!$A$2:$B$24,2,FALSE)</f>
        <v>Antonio Vuolo</v>
      </c>
      <c r="AB1583" s="12">
        <f t="shared" si="216"/>
        <v>10</v>
      </c>
      <c r="AC1583" s="12">
        <f t="shared" si="221"/>
        <v>487.01440000000002</v>
      </c>
      <c r="AD1583" s="12">
        <f t="shared" si="222"/>
        <v>495</v>
      </c>
      <c r="AE1583" s="12">
        <f t="shared" si="217"/>
        <v>4950</v>
      </c>
      <c r="AF1583" s="12">
        <f t="shared" si="218"/>
        <v>7.9855999999999998</v>
      </c>
      <c r="AG1583" s="12">
        <f t="shared" si="219"/>
        <v>79.86</v>
      </c>
      <c r="AH1583" s="9">
        <f t="shared" si="223"/>
        <v>1.6133333333333333E-2</v>
      </c>
      <c r="AI1583" s="14">
        <f>VLOOKUP(E1583,'Verweis Faktor'!$A:$B,2,FALSE)</f>
        <v>1</v>
      </c>
      <c r="AJ1583" s="14"/>
      <c r="AK1583" s="14" t="str">
        <f>IF(AL1583="Ja","Versandkosten",VLOOKUP(E1583,'Verweis Belegart'!$A$2:$B$9,2,FALSE))</f>
        <v>Hardware</v>
      </c>
      <c r="AL1583" s="14" t="str">
        <f t="shared" si="224"/>
        <v>Nein</v>
      </c>
      <c r="AM1583" s="14" t="str">
        <f t="shared" si="220"/>
        <v>Positiv</v>
      </c>
    </row>
    <row r="1584" spans="1:39" ht="17.25" customHeight="1" x14ac:dyDescent="0.35">
      <c r="A1584" s="17">
        <v>14572816</v>
      </c>
      <c r="B1584" s="2" t="s">
        <v>1517</v>
      </c>
      <c r="C1584" s="1">
        <v>2025001</v>
      </c>
      <c r="D1584" s="1">
        <v>2000452</v>
      </c>
      <c r="E1584" s="2" t="s">
        <v>34</v>
      </c>
      <c r="F1584" s="2" t="s">
        <v>182</v>
      </c>
      <c r="G1584" s="2" t="s">
        <v>66</v>
      </c>
      <c r="H1584" s="2" t="s">
        <v>1592</v>
      </c>
      <c r="I1584" s="2" t="s">
        <v>1593</v>
      </c>
      <c r="J1584" s="2" t="s">
        <v>103</v>
      </c>
      <c r="K1584" s="2" t="s">
        <v>79</v>
      </c>
      <c r="L1584" s="2" t="s">
        <v>845</v>
      </c>
      <c r="M1584" s="2" t="s">
        <v>846</v>
      </c>
      <c r="N1584" s="2" t="s">
        <v>128</v>
      </c>
      <c r="O1584" s="3">
        <v>10</v>
      </c>
      <c r="P1584" s="3">
        <v>190.3897</v>
      </c>
      <c r="Q1584" s="3">
        <v>200</v>
      </c>
      <c r="R1584" s="3">
        <v>2000</v>
      </c>
      <c r="S1584" s="3">
        <v>9.6103000000000005</v>
      </c>
      <c r="T1584" s="3">
        <v>96.1</v>
      </c>
      <c r="U1584" s="3">
        <v>4.8</v>
      </c>
      <c r="V1584" s="2" t="s">
        <v>123</v>
      </c>
      <c r="W1584" s="2" t="s">
        <v>124</v>
      </c>
      <c r="X1584" s="2" t="s">
        <v>72</v>
      </c>
      <c r="Y1584" s="19" t="str">
        <f>VLOOKUP(G1584,'Verweis Kd-Gruppe'!$A$2:$B$8,2,FALSE)</f>
        <v>EXP</v>
      </c>
      <c r="Z1584" s="19" t="str">
        <f>VLOOKUP(J1584,'Verweis Art-Gruppe'!$A$2:$B$15,2,FALSE)</f>
        <v>Geräte</v>
      </c>
      <c r="AA1584" s="19" t="str">
        <f>VLOOKUP(W1584,'Verweis Vertreter'!$A$2:$B$24,2,FALSE)</f>
        <v>Antonio Vuolo</v>
      </c>
      <c r="AB1584" s="12">
        <f t="shared" si="216"/>
        <v>10</v>
      </c>
      <c r="AC1584" s="12">
        <f t="shared" si="221"/>
        <v>190.3897</v>
      </c>
      <c r="AD1584" s="12">
        <f t="shared" si="222"/>
        <v>200</v>
      </c>
      <c r="AE1584" s="12">
        <f t="shared" si="217"/>
        <v>2000</v>
      </c>
      <c r="AF1584" s="12">
        <f t="shared" si="218"/>
        <v>9.6103000000000005</v>
      </c>
      <c r="AG1584" s="12">
        <f t="shared" si="219"/>
        <v>96.1</v>
      </c>
      <c r="AH1584" s="9">
        <f t="shared" si="223"/>
        <v>4.8049999999999995E-2</v>
      </c>
      <c r="AI1584" s="14">
        <f>VLOOKUP(E1584,'Verweis Faktor'!$A:$B,2,FALSE)</f>
        <v>1</v>
      </c>
      <c r="AJ1584" s="14"/>
      <c r="AK1584" s="14" t="str">
        <f>IF(AL1584="Ja","Versandkosten",VLOOKUP(E1584,'Verweis Belegart'!$A$2:$B$9,2,FALSE))</f>
        <v>Hardware</v>
      </c>
      <c r="AL1584" s="14" t="str">
        <f t="shared" si="224"/>
        <v>Nein</v>
      </c>
      <c r="AM1584" s="14" t="str">
        <f t="shared" si="220"/>
        <v>Positiv</v>
      </c>
    </row>
    <row r="1585" spans="1:39" ht="17.25" customHeight="1" x14ac:dyDescent="0.35">
      <c r="A1585" s="17">
        <v>14572816</v>
      </c>
      <c r="B1585" s="2" t="s">
        <v>1517</v>
      </c>
      <c r="C1585" s="1">
        <v>2025001</v>
      </c>
      <c r="D1585" s="1">
        <v>2000452</v>
      </c>
      <c r="E1585" s="2" t="s">
        <v>34</v>
      </c>
      <c r="F1585" s="2" t="s">
        <v>182</v>
      </c>
      <c r="G1585" s="2" t="s">
        <v>66</v>
      </c>
      <c r="H1585" s="2" t="s">
        <v>1592</v>
      </c>
      <c r="I1585" s="2" t="s">
        <v>1593</v>
      </c>
      <c r="J1585" s="2" t="s">
        <v>103</v>
      </c>
      <c r="K1585" s="2" t="s">
        <v>83</v>
      </c>
      <c r="L1585" s="2" t="s">
        <v>758</v>
      </c>
      <c r="M1585" s="2" t="s">
        <v>759</v>
      </c>
      <c r="N1585" s="2" t="s">
        <v>538</v>
      </c>
      <c r="O1585" s="3">
        <v>10</v>
      </c>
      <c r="P1585" s="3">
        <v>291.64530000000002</v>
      </c>
      <c r="Q1585" s="3">
        <v>302</v>
      </c>
      <c r="R1585" s="3">
        <v>3020</v>
      </c>
      <c r="S1585" s="3">
        <v>10.354699999999999</v>
      </c>
      <c r="T1585" s="3">
        <v>103.55</v>
      </c>
      <c r="U1585" s="3">
        <v>3.42</v>
      </c>
      <c r="V1585" s="2" t="s">
        <v>123</v>
      </c>
      <c r="W1585" s="2" t="s">
        <v>124</v>
      </c>
      <c r="X1585" s="2" t="s">
        <v>72</v>
      </c>
      <c r="Y1585" s="19" t="str">
        <f>VLOOKUP(G1585,'Verweis Kd-Gruppe'!$A$2:$B$8,2,FALSE)</f>
        <v>EXP</v>
      </c>
      <c r="Z1585" s="19" t="str">
        <f>VLOOKUP(J1585,'Verweis Art-Gruppe'!$A$2:$B$15,2,FALSE)</f>
        <v>Geräte</v>
      </c>
      <c r="AA1585" s="19" t="str">
        <f>VLOOKUP(W1585,'Verweis Vertreter'!$A$2:$B$24,2,FALSE)</f>
        <v>Antonio Vuolo</v>
      </c>
      <c r="AB1585" s="12">
        <f t="shared" si="216"/>
        <v>10</v>
      </c>
      <c r="AC1585" s="12">
        <f t="shared" si="221"/>
        <v>291.64530000000002</v>
      </c>
      <c r="AD1585" s="12">
        <f t="shared" si="222"/>
        <v>302</v>
      </c>
      <c r="AE1585" s="12">
        <f t="shared" si="217"/>
        <v>3020</v>
      </c>
      <c r="AF1585" s="12">
        <f t="shared" si="218"/>
        <v>10.354699999999999</v>
      </c>
      <c r="AG1585" s="12">
        <f t="shared" si="219"/>
        <v>103.55</v>
      </c>
      <c r="AH1585" s="9">
        <f t="shared" si="223"/>
        <v>3.4288079470198678E-2</v>
      </c>
      <c r="AI1585" s="14">
        <f>VLOOKUP(E1585,'Verweis Faktor'!$A:$B,2,FALSE)</f>
        <v>1</v>
      </c>
      <c r="AJ1585" s="14"/>
      <c r="AK1585" s="14" t="str">
        <f>IF(AL1585="Ja","Versandkosten",VLOOKUP(E1585,'Verweis Belegart'!$A$2:$B$9,2,FALSE))</f>
        <v>Hardware</v>
      </c>
      <c r="AL1585" s="14" t="str">
        <f t="shared" si="224"/>
        <v>Nein</v>
      </c>
      <c r="AM1585" s="14" t="str">
        <f t="shared" si="220"/>
        <v>Positiv</v>
      </c>
    </row>
    <row r="1586" spans="1:39" ht="17.25" customHeight="1" x14ac:dyDescent="0.35">
      <c r="A1586" s="17">
        <v>14572816</v>
      </c>
      <c r="B1586" s="2" t="s">
        <v>1517</v>
      </c>
      <c r="C1586" s="1">
        <v>2025001</v>
      </c>
      <c r="D1586" s="1">
        <v>2000452</v>
      </c>
      <c r="E1586" s="2" t="s">
        <v>34</v>
      </c>
      <c r="F1586" s="2" t="s">
        <v>182</v>
      </c>
      <c r="G1586" s="2" t="s">
        <v>66</v>
      </c>
      <c r="H1586" s="2" t="s">
        <v>1592</v>
      </c>
      <c r="I1586" s="2" t="s">
        <v>1593</v>
      </c>
      <c r="J1586" s="2" t="s">
        <v>103</v>
      </c>
      <c r="K1586" s="2" t="s">
        <v>87</v>
      </c>
      <c r="L1586" s="2" t="s">
        <v>279</v>
      </c>
      <c r="M1586" s="2" t="s">
        <v>280</v>
      </c>
      <c r="N1586" s="2" t="s">
        <v>271</v>
      </c>
      <c r="O1586" s="3">
        <v>2</v>
      </c>
      <c r="P1586" s="3">
        <v>411.96159999999998</v>
      </c>
      <c r="Q1586" s="3">
        <v>425</v>
      </c>
      <c r="R1586" s="3">
        <v>850</v>
      </c>
      <c r="S1586" s="3">
        <v>13.038399999999999</v>
      </c>
      <c r="T1586" s="3">
        <v>26.08</v>
      </c>
      <c r="U1586" s="3">
        <v>3.06</v>
      </c>
      <c r="V1586" s="2" t="s">
        <v>123</v>
      </c>
      <c r="W1586" s="2" t="s">
        <v>124</v>
      </c>
      <c r="X1586" s="2" t="s">
        <v>72</v>
      </c>
      <c r="Y1586" s="19" t="str">
        <f>VLOOKUP(G1586,'Verweis Kd-Gruppe'!$A$2:$B$8,2,FALSE)</f>
        <v>EXP</v>
      </c>
      <c r="Z1586" s="19" t="str">
        <f>VLOOKUP(J1586,'Verweis Art-Gruppe'!$A$2:$B$15,2,FALSE)</f>
        <v>Geräte</v>
      </c>
      <c r="AA1586" s="19" t="str">
        <f>VLOOKUP(W1586,'Verweis Vertreter'!$A$2:$B$24,2,FALSE)</f>
        <v>Antonio Vuolo</v>
      </c>
      <c r="AB1586" s="12">
        <f t="shared" si="216"/>
        <v>2</v>
      </c>
      <c r="AC1586" s="12">
        <f t="shared" si="221"/>
        <v>411.96159999999998</v>
      </c>
      <c r="AD1586" s="12">
        <f t="shared" si="222"/>
        <v>425</v>
      </c>
      <c r="AE1586" s="12">
        <f t="shared" si="217"/>
        <v>850</v>
      </c>
      <c r="AF1586" s="12">
        <f t="shared" si="218"/>
        <v>13.038399999999999</v>
      </c>
      <c r="AG1586" s="12">
        <f t="shared" si="219"/>
        <v>26.08</v>
      </c>
      <c r="AH1586" s="9">
        <f t="shared" si="223"/>
        <v>3.068235294117647E-2</v>
      </c>
      <c r="AI1586" s="14">
        <f>VLOOKUP(E1586,'Verweis Faktor'!$A:$B,2,FALSE)</f>
        <v>1</v>
      </c>
      <c r="AJ1586" s="14"/>
      <c r="AK1586" s="14" t="str">
        <f>IF(AL1586="Ja","Versandkosten",VLOOKUP(E1586,'Verweis Belegart'!$A$2:$B$9,2,FALSE))</f>
        <v>Hardware</v>
      </c>
      <c r="AL1586" s="14" t="str">
        <f t="shared" si="224"/>
        <v>Nein</v>
      </c>
      <c r="AM1586" s="14" t="str">
        <f t="shared" si="220"/>
        <v>Positiv</v>
      </c>
    </row>
    <row r="1587" spans="1:39" ht="17.25" customHeight="1" x14ac:dyDescent="0.35">
      <c r="A1587" s="17">
        <v>14572816</v>
      </c>
      <c r="B1587" s="2" t="s">
        <v>1517</v>
      </c>
      <c r="C1587" s="1">
        <v>2025001</v>
      </c>
      <c r="D1587" s="1">
        <v>2000452</v>
      </c>
      <c r="E1587" s="2" t="s">
        <v>34</v>
      </c>
      <c r="F1587" s="2" t="s">
        <v>182</v>
      </c>
      <c r="G1587" s="2" t="s">
        <v>66</v>
      </c>
      <c r="H1587" s="2" t="s">
        <v>1592</v>
      </c>
      <c r="I1587" s="2" t="s">
        <v>1593</v>
      </c>
      <c r="J1587" s="2" t="s">
        <v>103</v>
      </c>
      <c r="K1587" s="2" t="s">
        <v>91</v>
      </c>
      <c r="L1587" s="2" t="s">
        <v>308</v>
      </c>
      <c r="M1587" s="2" t="s">
        <v>309</v>
      </c>
      <c r="N1587" s="2" t="s">
        <v>310</v>
      </c>
      <c r="O1587" s="3">
        <v>1</v>
      </c>
      <c r="P1587" s="3">
        <v>478.80900000000003</v>
      </c>
      <c r="Q1587" s="3">
        <v>495</v>
      </c>
      <c r="R1587" s="3">
        <v>495</v>
      </c>
      <c r="S1587" s="3">
        <v>16.190999999999999</v>
      </c>
      <c r="T1587" s="3">
        <v>16.190000000000001</v>
      </c>
      <c r="U1587" s="3">
        <v>3.27</v>
      </c>
      <c r="V1587" s="2" t="s">
        <v>123</v>
      </c>
      <c r="W1587" s="2" t="s">
        <v>124</v>
      </c>
      <c r="X1587" s="2" t="s">
        <v>72</v>
      </c>
      <c r="Y1587" s="19" t="str">
        <f>VLOOKUP(G1587,'Verweis Kd-Gruppe'!$A$2:$B$8,2,FALSE)</f>
        <v>EXP</v>
      </c>
      <c r="Z1587" s="19" t="str">
        <f>VLOOKUP(J1587,'Verweis Art-Gruppe'!$A$2:$B$15,2,FALSE)</f>
        <v>Geräte</v>
      </c>
      <c r="AA1587" s="19" t="str">
        <f>VLOOKUP(W1587,'Verweis Vertreter'!$A$2:$B$24,2,FALSE)</f>
        <v>Antonio Vuolo</v>
      </c>
      <c r="AB1587" s="12">
        <f t="shared" si="216"/>
        <v>1</v>
      </c>
      <c r="AC1587" s="12">
        <f t="shared" si="221"/>
        <v>478.80900000000003</v>
      </c>
      <c r="AD1587" s="12">
        <f t="shared" si="222"/>
        <v>495</v>
      </c>
      <c r="AE1587" s="12">
        <f t="shared" si="217"/>
        <v>495</v>
      </c>
      <c r="AF1587" s="12">
        <f t="shared" si="218"/>
        <v>16.190999999999999</v>
      </c>
      <c r="AG1587" s="12">
        <f t="shared" si="219"/>
        <v>16.190000000000001</v>
      </c>
      <c r="AH1587" s="9">
        <f t="shared" si="223"/>
        <v>3.2707070707070712E-2</v>
      </c>
      <c r="AI1587" s="14">
        <f>VLOOKUP(E1587,'Verweis Faktor'!$A:$B,2,FALSE)</f>
        <v>1</v>
      </c>
      <c r="AJ1587" s="14"/>
      <c r="AK1587" s="14" t="str">
        <f>IF(AL1587="Ja","Versandkosten",VLOOKUP(E1587,'Verweis Belegart'!$A$2:$B$9,2,FALSE))</f>
        <v>Hardware</v>
      </c>
      <c r="AL1587" s="14" t="str">
        <f t="shared" si="224"/>
        <v>Nein</v>
      </c>
      <c r="AM1587" s="14" t="str">
        <f t="shared" si="220"/>
        <v>Positiv</v>
      </c>
    </row>
    <row r="1588" spans="1:39" ht="17.25" customHeight="1" x14ac:dyDescent="0.35">
      <c r="A1588" s="17">
        <v>14572817</v>
      </c>
      <c r="B1588" s="2" t="s">
        <v>1517</v>
      </c>
      <c r="C1588" s="1">
        <v>2025001</v>
      </c>
      <c r="D1588" s="1">
        <v>2000453</v>
      </c>
      <c r="E1588" s="2" t="s">
        <v>34</v>
      </c>
      <c r="F1588" s="2" t="s">
        <v>142</v>
      </c>
      <c r="G1588" s="2" t="s">
        <v>36</v>
      </c>
      <c r="H1588" s="2" t="s">
        <v>1594</v>
      </c>
      <c r="I1588" s="2" t="s">
        <v>1595</v>
      </c>
      <c r="J1588" s="2" t="s">
        <v>103</v>
      </c>
      <c r="K1588" s="2" t="s">
        <v>28</v>
      </c>
      <c r="L1588" s="2" t="s">
        <v>1061</v>
      </c>
      <c r="M1588" s="2" t="s">
        <v>1062</v>
      </c>
      <c r="N1588" s="2" t="s">
        <v>1063</v>
      </c>
      <c r="O1588" s="3">
        <v>30</v>
      </c>
      <c r="P1588" s="3">
        <v>109.3682</v>
      </c>
      <c r="Q1588" s="3">
        <v>112</v>
      </c>
      <c r="R1588" s="3">
        <v>3360</v>
      </c>
      <c r="S1588" s="3">
        <v>2.6318000000000001</v>
      </c>
      <c r="T1588" s="3">
        <v>78.95</v>
      </c>
      <c r="U1588" s="3">
        <v>2.34</v>
      </c>
      <c r="V1588" s="2" t="s">
        <v>42</v>
      </c>
      <c r="W1588" s="2" t="s">
        <v>43</v>
      </c>
      <c r="X1588" s="2"/>
      <c r="Y1588" s="19" t="str">
        <f>VLOOKUP(G1588,'Verweis Kd-Gruppe'!$A$2:$B$8,2,FALSE)</f>
        <v>GRK</v>
      </c>
      <c r="Z1588" s="19" t="str">
        <f>VLOOKUP(J1588,'Verweis Art-Gruppe'!$A$2:$B$15,2,FALSE)</f>
        <v>Geräte</v>
      </c>
      <c r="AA1588" s="19" t="str">
        <f>VLOOKUP(W1588,'Verweis Vertreter'!$A$2:$B$24,2,FALSE)</f>
        <v>Sebastian Faber</v>
      </c>
      <c r="AB1588" s="12">
        <f t="shared" si="216"/>
        <v>30</v>
      </c>
      <c r="AC1588" s="12">
        <f t="shared" si="221"/>
        <v>109.3682</v>
      </c>
      <c r="AD1588" s="12">
        <f t="shared" si="222"/>
        <v>112</v>
      </c>
      <c r="AE1588" s="12">
        <f t="shared" si="217"/>
        <v>3360</v>
      </c>
      <c r="AF1588" s="12">
        <f t="shared" si="218"/>
        <v>2.6318000000000001</v>
      </c>
      <c r="AG1588" s="12">
        <f t="shared" si="219"/>
        <v>78.95</v>
      </c>
      <c r="AH1588" s="9">
        <f t="shared" si="223"/>
        <v>2.3497023809523811E-2</v>
      </c>
      <c r="AI1588" s="14">
        <f>VLOOKUP(E1588,'Verweis Faktor'!$A:$B,2,FALSE)</f>
        <v>1</v>
      </c>
      <c r="AJ1588" s="14"/>
      <c r="AK1588" s="14" t="str">
        <f>IF(AL1588="Ja","Versandkosten",VLOOKUP(E1588,'Verweis Belegart'!$A$2:$B$9,2,FALSE))</f>
        <v>Hardware</v>
      </c>
      <c r="AL1588" s="14" t="str">
        <f t="shared" si="224"/>
        <v>Nein</v>
      </c>
      <c r="AM1588" s="14" t="str">
        <f t="shared" si="220"/>
        <v>Positiv</v>
      </c>
    </row>
    <row r="1589" spans="1:39" ht="17.25" customHeight="1" x14ac:dyDescent="0.35">
      <c r="A1589" s="17">
        <v>14572817</v>
      </c>
      <c r="B1589" s="2" t="s">
        <v>1517</v>
      </c>
      <c r="C1589" s="1">
        <v>2025001</v>
      </c>
      <c r="D1589" s="1">
        <v>2000453</v>
      </c>
      <c r="E1589" s="2" t="s">
        <v>34</v>
      </c>
      <c r="F1589" s="2" t="s">
        <v>142</v>
      </c>
      <c r="G1589" s="2" t="s">
        <v>36</v>
      </c>
      <c r="H1589" s="2" t="s">
        <v>1594</v>
      </c>
      <c r="I1589" s="2" t="s">
        <v>1595</v>
      </c>
      <c r="J1589" s="2" t="s">
        <v>103</v>
      </c>
      <c r="K1589" s="2" t="s">
        <v>45</v>
      </c>
      <c r="L1589" s="2" t="s">
        <v>205</v>
      </c>
      <c r="M1589" s="2" t="s">
        <v>206</v>
      </c>
      <c r="N1589" s="2" t="s">
        <v>207</v>
      </c>
      <c r="O1589" s="3">
        <v>40</v>
      </c>
      <c r="P1589" s="3">
        <v>112.0598</v>
      </c>
      <c r="Q1589" s="3">
        <v>122</v>
      </c>
      <c r="R1589" s="3">
        <v>4880</v>
      </c>
      <c r="S1589" s="3">
        <v>9.9402000000000008</v>
      </c>
      <c r="T1589" s="3">
        <v>397.61</v>
      </c>
      <c r="U1589" s="3">
        <v>8.14</v>
      </c>
      <c r="V1589" s="2" t="s">
        <v>42</v>
      </c>
      <c r="W1589" s="2" t="s">
        <v>43</v>
      </c>
      <c r="X1589" s="2"/>
      <c r="Y1589" s="19" t="str">
        <f>VLOOKUP(G1589,'Verweis Kd-Gruppe'!$A$2:$B$8,2,FALSE)</f>
        <v>GRK</v>
      </c>
      <c r="Z1589" s="19" t="str">
        <f>VLOOKUP(J1589,'Verweis Art-Gruppe'!$A$2:$B$15,2,FALSE)</f>
        <v>Geräte</v>
      </c>
      <c r="AA1589" s="19" t="str">
        <f>VLOOKUP(W1589,'Verweis Vertreter'!$A$2:$B$24,2,FALSE)</f>
        <v>Sebastian Faber</v>
      </c>
      <c r="AB1589" s="12">
        <f t="shared" si="216"/>
        <v>40</v>
      </c>
      <c r="AC1589" s="12">
        <f t="shared" si="221"/>
        <v>112.0598</v>
      </c>
      <c r="AD1589" s="12">
        <f t="shared" si="222"/>
        <v>122</v>
      </c>
      <c r="AE1589" s="12">
        <f t="shared" si="217"/>
        <v>4880</v>
      </c>
      <c r="AF1589" s="12">
        <f t="shared" si="218"/>
        <v>9.9402000000000008</v>
      </c>
      <c r="AG1589" s="12">
        <f t="shared" si="219"/>
        <v>397.61</v>
      </c>
      <c r="AH1589" s="9">
        <f t="shared" si="223"/>
        <v>8.1477459016393444E-2</v>
      </c>
      <c r="AI1589" s="14">
        <f>VLOOKUP(E1589,'Verweis Faktor'!$A:$B,2,FALSE)</f>
        <v>1</v>
      </c>
      <c r="AJ1589" s="14"/>
      <c r="AK1589" s="14" t="str">
        <f>IF(AL1589="Ja","Versandkosten",VLOOKUP(E1589,'Verweis Belegart'!$A$2:$B$9,2,FALSE))</f>
        <v>Hardware</v>
      </c>
      <c r="AL1589" s="14" t="str">
        <f t="shared" si="224"/>
        <v>Nein</v>
      </c>
      <c r="AM1589" s="14" t="str">
        <f t="shared" si="220"/>
        <v>Positiv</v>
      </c>
    </row>
    <row r="1590" spans="1:39" ht="17.25" customHeight="1" x14ac:dyDescent="0.35">
      <c r="A1590" s="17">
        <v>14572817</v>
      </c>
      <c r="B1590" s="2" t="s">
        <v>1517</v>
      </c>
      <c r="C1590" s="1">
        <v>2025001</v>
      </c>
      <c r="D1590" s="1">
        <v>2000453</v>
      </c>
      <c r="E1590" s="2" t="s">
        <v>34</v>
      </c>
      <c r="F1590" s="2" t="s">
        <v>142</v>
      </c>
      <c r="G1590" s="2" t="s">
        <v>36</v>
      </c>
      <c r="H1590" s="2" t="s">
        <v>1594</v>
      </c>
      <c r="I1590" s="2" t="s">
        <v>1595</v>
      </c>
      <c r="J1590" s="2" t="s">
        <v>103</v>
      </c>
      <c r="K1590" s="2" t="s">
        <v>49</v>
      </c>
      <c r="L1590" s="2" t="s">
        <v>323</v>
      </c>
      <c r="M1590" s="2" t="s">
        <v>324</v>
      </c>
      <c r="N1590" s="2" t="s">
        <v>325</v>
      </c>
      <c r="O1590" s="3">
        <v>10</v>
      </c>
      <c r="P1590" s="3">
        <v>181</v>
      </c>
      <c r="Q1590" s="3">
        <v>185</v>
      </c>
      <c r="R1590" s="3">
        <v>1850</v>
      </c>
      <c r="S1590" s="3">
        <v>4</v>
      </c>
      <c r="T1590" s="3">
        <v>40</v>
      </c>
      <c r="U1590" s="3">
        <v>2.16</v>
      </c>
      <c r="V1590" s="2" t="s">
        <v>42</v>
      </c>
      <c r="W1590" s="2" t="s">
        <v>43</v>
      </c>
      <c r="X1590" s="2"/>
      <c r="Y1590" s="19" t="str">
        <f>VLOOKUP(G1590,'Verweis Kd-Gruppe'!$A$2:$B$8,2,FALSE)</f>
        <v>GRK</v>
      </c>
      <c r="Z1590" s="19" t="str">
        <f>VLOOKUP(J1590,'Verweis Art-Gruppe'!$A$2:$B$15,2,FALSE)</f>
        <v>Geräte</v>
      </c>
      <c r="AA1590" s="19" t="str">
        <f>VLOOKUP(W1590,'Verweis Vertreter'!$A$2:$B$24,2,FALSE)</f>
        <v>Sebastian Faber</v>
      </c>
      <c r="AB1590" s="12">
        <f t="shared" si="216"/>
        <v>10</v>
      </c>
      <c r="AC1590" s="12">
        <f t="shared" si="221"/>
        <v>181</v>
      </c>
      <c r="AD1590" s="12">
        <f t="shared" si="222"/>
        <v>185</v>
      </c>
      <c r="AE1590" s="12">
        <f t="shared" si="217"/>
        <v>1850</v>
      </c>
      <c r="AF1590" s="12">
        <f t="shared" si="218"/>
        <v>4</v>
      </c>
      <c r="AG1590" s="12">
        <f t="shared" si="219"/>
        <v>40</v>
      </c>
      <c r="AH1590" s="9">
        <f t="shared" si="223"/>
        <v>2.1621621621621623E-2</v>
      </c>
      <c r="AI1590" s="14">
        <f>VLOOKUP(E1590,'Verweis Faktor'!$A:$B,2,FALSE)</f>
        <v>1</v>
      </c>
      <c r="AJ1590" s="14"/>
      <c r="AK1590" s="14" t="str">
        <f>IF(AL1590="Ja","Versandkosten",VLOOKUP(E1590,'Verweis Belegart'!$A$2:$B$9,2,FALSE))</f>
        <v>Hardware</v>
      </c>
      <c r="AL1590" s="14" t="str">
        <f t="shared" si="224"/>
        <v>Nein</v>
      </c>
      <c r="AM1590" s="14" t="str">
        <f t="shared" si="220"/>
        <v>Positiv</v>
      </c>
    </row>
    <row r="1591" spans="1:39" ht="17.25" customHeight="1" x14ac:dyDescent="0.35">
      <c r="A1591" s="17">
        <v>14572817</v>
      </c>
      <c r="B1591" s="2" t="s">
        <v>1517</v>
      </c>
      <c r="C1591" s="1">
        <v>2025001</v>
      </c>
      <c r="D1591" s="1">
        <v>2000453</v>
      </c>
      <c r="E1591" s="2" t="s">
        <v>34</v>
      </c>
      <c r="F1591" s="2" t="s">
        <v>142</v>
      </c>
      <c r="G1591" s="2" t="s">
        <v>36</v>
      </c>
      <c r="H1591" s="2" t="s">
        <v>1594</v>
      </c>
      <c r="I1591" s="2" t="s">
        <v>1595</v>
      </c>
      <c r="J1591" s="2" t="s">
        <v>103</v>
      </c>
      <c r="K1591" s="2" t="s">
        <v>79</v>
      </c>
      <c r="L1591" s="2" t="s">
        <v>46</v>
      </c>
      <c r="M1591" s="2" t="s">
        <v>47</v>
      </c>
      <c r="N1591" s="2" t="s">
        <v>48</v>
      </c>
      <c r="O1591" s="3">
        <v>20</v>
      </c>
      <c r="P1591" s="3">
        <v>258.51519999999999</v>
      </c>
      <c r="Q1591" s="3">
        <v>262</v>
      </c>
      <c r="R1591" s="3">
        <v>5240</v>
      </c>
      <c r="S1591" s="3">
        <v>3.4847999999999999</v>
      </c>
      <c r="T1591" s="3">
        <v>69.7</v>
      </c>
      <c r="U1591" s="3">
        <v>1.33</v>
      </c>
      <c r="V1591" s="2" t="s">
        <v>42</v>
      </c>
      <c r="W1591" s="2" t="s">
        <v>43</v>
      </c>
      <c r="X1591" s="2"/>
      <c r="Y1591" s="19" t="str">
        <f>VLOOKUP(G1591,'Verweis Kd-Gruppe'!$A$2:$B$8,2,FALSE)</f>
        <v>GRK</v>
      </c>
      <c r="Z1591" s="19" t="str">
        <f>VLOOKUP(J1591,'Verweis Art-Gruppe'!$A$2:$B$15,2,FALSE)</f>
        <v>Geräte</v>
      </c>
      <c r="AA1591" s="19" t="str">
        <f>VLOOKUP(W1591,'Verweis Vertreter'!$A$2:$B$24,2,FALSE)</f>
        <v>Sebastian Faber</v>
      </c>
      <c r="AB1591" s="12">
        <f t="shared" si="216"/>
        <v>20</v>
      </c>
      <c r="AC1591" s="12">
        <f t="shared" si="221"/>
        <v>258.51519999999999</v>
      </c>
      <c r="AD1591" s="12">
        <f t="shared" si="222"/>
        <v>262</v>
      </c>
      <c r="AE1591" s="12">
        <f t="shared" si="217"/>
        <v>5240</v>
      </c>
      <c r="AF1591" s="12">
        <f t="shared" si="218"/>
        <v>3.4847999999999999</v>
      </c>
      <c r="AG1591" s="12">
        <f t="shared" si="219"/>
        <v>69.7</v>
      </c>
      <c r="AH1591" s="9">
        <f t="shared" si="223"/>
        <v>1.3301526717557252E-2</v>
      </c>
      <c r="AI1591" s="14">
        <f>VLOOKUP(E1591,'Verweis Faktor'!$A:$B,2,FALSE)</f>
        <v>1</v>
      </c>
      <c r="AJ1591" s="14"/>
      <c r="AK1591" s="14" t="str">
        <f>IF(AL1591="Ja","Versandkosten",VLOOKUP(E1591,'Verweis Belegart'!$A$2:$B$9,2,FALSE))</f>
        <v>Hardware</v>
      </c>
      <c r="AL1591" s="14" t="str">
        <f t="shared" si="224"/>
        <v>Nein</v>
      </c>
      <c r="AM1591" s="14" t="str">
        <f t="shared" si="220"/>
        <v>Positiv</v>
      </c>
    </row>
    <row r="1592" spans="1:39" ht="17.25" customHeight="1" x14ac:dyDescent="0.35">
      <c r="A1592" s="17">
        <v>14572817</v>
      </c>
      <c r="B1592" s="2" t="s">
        <v>1517</v>
      </c>
      <c r="C1592" s="1">
        <v>2025001</v>
      </c>
      <c r="D1592" s="1">
        <v>2000453</v>
      </c>
      <c r="E1592" s="2" t="s">
        <v>34</v>
      </c>
      <c r="F1592" s="2" t="s">
        <v>142</v>
      </c>
      <c r="G1592" s="2" t="s">
        <v>36</v>
      </c>
      <c r="H1592" s="2" t="s">
        <v>1594</v>
      </c>
      <c r="I1592" s="2" t="s">
        <v>1595</v>
      </c>
      <c r="J1592" s="2" t="s">
        <v>103</v>
      </c>
      <c r="K1592" s="2" t="s">
        <v>83</v>
      </c>
      <c r="L1592" s="2" t="s">
        <v>762</v>
      </c>
      <c r="M1592" s="2" t="s">
        <v>763</v>
      </c>
      <c r="N1592" s="2" t="s">
        <v>347</v>
      </c>
      <c r="O1592" s="3">
        <v>20</v>
      </c>
      <c r="P1592" s="3">
        <v>821.67439999999999</v>
      </c>
      <c r="Q1592" s="3">
        <v>760</v>
      </c>
      <c r="R1592" s="3">
        <v>15200</v>
      </c>
      <c r="S1592" s="3">
        <v>-61.674399999999999</v>
      </c>
      <c r="T1592" s="3">
        <v>-1233.49</v>
      </c>
      <c r="U1592" s="3">
        <v>-8.11</v>
      </c>
      <c r="V1592" s="2" t="s">
        <v>42</v>
      </c>
      <c r="W1592" s="2" t="s">
        <v>43</v>
      </c>
      <c r="X1592" s="2"/>
      <c r="Y1592" s="19" t="str">
        <f>VLOOKUP(G1592,'Verweis Kd-Gruppe'!$A$2:$B$8,2,FALSE)</f>
        <v>GRK</v>
      </c>
      <c r="Z1592" s="19" t="str">
        <f>VLOOKUP(J1592,'Verweis Art-Gruppe'!$A$2:$B$15,2,FALSE)</f>
        <v>Geräte</v>
      </c>
      <c r="AA1592" s="19" t="str">
        <f>VLOOKUP(W1592,'Verweis Vertreter'!$A$2:$B$24,2,FALSE)</f>
        <v>Sebastian Faber</v>
      </c>
      <c r="AB1592" s="12">
        <f t="shared" si="216"/>
        <v>20</v>
      </c>
      <c r="AC1592" s="12">
        <f t="shared" si="221"/>
        <v>821.67439999999999</v>
      </c>
      <c r="AD1592" s="12">
        <f t="shared" si="222"/>
        <v>760</v>
      </c>
      <c r="AE1592" s="12">
        <f t="shared" si="217"/>
        <v>15200</v>
      </c>
      <c r="AF1592" s="12">
        <f t="shared" si="218"/>
        <v>-61.674399999999999</v>
      </c>
      <c r="AG1592" s="12">
        <f t="shared" si="219"/>
        <v>-1233.49</v>
      </c>
      <c r="AH1592" s="9">
        <f t="shared" si="223"/>
        <v>-8.1150657894736841E-2</v>
      </c>
      <c r="AI1592" s="14">
        <f>VLOOKUP(E1592,'Verweis Faktor'!$A:$B,2,FALSE)</f>
        <v>1</v>
      </c>
      <c r="AJ1592" s="14"/>
      <c r="AK1592" s="14" t="str">
        <f>IF(AL1592="Ja","Versandkosten",VLOOKUP(E1592,'Verweis Belegart'!$A$2:$B$9,2,FALSE))</f>
        <v>Hardware</v>
      </c>
      <c r="AL1592" s="14" t="str">
        <f t="shared" si="224"/>
        <v>Nein</v>
      </c>
      <c r="AM1592" s="14" t="str">
        <f t="shared" si="220"/>
        <v>Negativ</v>
      </c>
    </row>
    <row r="1593" spans="1:39" ht="17.25" customHeight="1" x14ac:dyDescent="0.35">
      <c r="A1593" s="17">
        <v>14572817</v>
      </c>
      <c r="B1593" s="2" t="s">
        <v>1517</v>
      </c>
      <c r="C1593" s="1">
        <v>2025001</v>
      </c>
      <c r="D1593" s="1">
        <v>2000453</v>
      </c>
      <c r="E1593" s="2" t="s">
        <v>34</v>
      </c>
      <c r="F1593" s="2" t="s">
        <v>142</v>
      </c>
      <c r="G1593" s="2" t="s">
        <v>36</v>
      </c>
      <c r="H1593" s="2" t="s">
        <v>1594</v>
      </c>
      <c r="I1593" s="2" t="s">
        <v>1595</v>
      </c>
      <c r="J1593" s="2" t="s">
        <v>103</v>
      </c>
      <c r="K1593" s="2" t="s">
        <v>87</v>
      </c>
      <c r="L1593" s="2" t="s">
        <v>50</v>
      </c>
      <c r="M1593" s="2" t="s">
        <v>51</v>
      </c>
      <c r="N1593" s="2" t="s">
        <v>52</v>
      </c>
      <c r="O1593" s="3">
        <v>20</v>
      </c>
      <c r="P1593" s="3">
        <v>143.50120000000001</v>
      </c>
      <c r="Q1593" s="3">
        <v>149</v>
      </c>
      <c r="R1593" s="3">
        <v>2980</v>
      </c>
      <c r="S1593" s="3">
        <v>5.4988000000000001</v>
      </c>
      <c r="T1593" s="3">
        <v>109.98</v>
      </c>
      <c r="U1593" s="3">
        <v>3.69</v>
      </c>
      <c r="V1593" s="2" t="s">
        <v>42</v>
      </c>
      <c r="W1593" s="2" t="s">
        <v>43</v>
      </c>
      <c r="X1593" s="2"/>
      <c r="Y1593" s="19" t="str">
        <f>VLOOKUP(G1593,'Verweis Kd-Gruppe'!$A$2:$B$8,2,FALSE)</f>
        <v>GRK</v>
      </c>
      <c r="Z1593" s="19" t="str">
        <f>VLOOKUP(J1593,'Verweis Art-Gruppe'!$A$2:$B$15,2,FALSE)</f>
        <v>Geräte</v>
      </c>
      <c r="AA1593" s="19" t="str">
        <f>VLOOKUP(W1593,'Verweis Vertreter'!$A$2:$B$24,2,FALSE)</f>
        <v>Sebastian Faber</v>
      </c>
      <c r="AB1593" s="12">
        <f t="shared" si="216"/>
        <v>20</v>
      </c>
      <c r="AC1593" s="12">
        <f t="shared" si="221"/>
        <v>143.50120000000001</v>
      </c>
      <c r="AD1593" s="12">
        <f t="shared" si="222"/>
        <v>149</v>
      </c>
      <c r="AE1593" s="12">
        <f t="shared" si="217"/>
        <v>2980</v>
      </c>
      <c r="AF1593" s="12">
        <f t="shared" si="218"/>
        <v>5.4988000000000001</v>
      </c>
      <c r="AG1593" s="12">
        <f t="shared" si="219"/>
        <v>109.98</v>
      </c>
      <c r="AH1593" s="9">
        <f t="shared" si="223"/>
        <v>3.6906040268456376E-2</v>
      </c>
      <c r="AI1593" s="14">
        <f>VLOOKUP(E1593,'Verweis Faktor'!$A:$B,2,FALSE)</f>
        <v>1</v>
      </c>
      <c r="AJ1593" s="14"/>
      <c r="AK1593" s="14" t="str">
        <f>IF(AL1593="Ja","Versandkosten",VLOOKUP(E1593,'Verweis Belegart'!$A$2:$B$9,2,FALSE))</f>
        <v>Hardware</v>
      </c>
      <c r="AL1593" s="14" t="str">
        <f t="shared" si="224"/>
        <v>Nein</v>
      </c>
      <c r="AM1593" s="14" t="str">
        <f t="shared" si="220"/>
        <v>Positiv</v>
      </c>
    </row>
    <row r="1594" spans="1:39" ht="17.25" customHeight="1" x14ac:dyDescent="0.35">
      <c r="A1594" s="17">
        <v>14572730</v>
      </c>
      <c r="B1594" s="2" t="s">
        <v>1517</v>
      </c>
      <c r="C1594" s="1">
        <v>2025001</v>
      </c>
      <c r="D1594" s="1">
        <v>2000454</v>
      </c>
      <c r="E1594" s="2" t="s">
        <v>34</v>
      </c>
      <c r="F1594" s="2" t="s">
        <v>182</v>
      </c>
      <c r="G1594" s="2" t="s">
        <v>36</v>
      </c>
      <c r="H1594" s="2" t="s">
        <v>245</v>
      </c>
      <c r="I1594" s="2" t="s">
        <v>246</v>
      </c>
      <c r="J1594" s="2" t="s">
        <v>304</v>
      </c>
      <c r="K1594" s="2" t="s">
        <v>28</v>
      </c>
      <c r="L1594" s="2" t="s">
        <v>962</v>
      </c>
      <c r="M1594" s="2" t="s">
        <v>963</v>
      </c>
      <c r="N1594" s="2" t="s">
        <v>963</v>
      </c>
      <c r="O1594" s="3">
        <v>30</v>
      </c>
      <c r="P1594" s="3">
        <v>46.4863</v>
      </c>
      <c r="Q1594" s="3">
        <v>49.5</v>
      </c>
      <c r="R1594" s="3">
        <v>1485</v>
      </c>
      <c r="S1594" s="3">
        <v>3.0137</v>
      </c>
      <c r="T1594" s="3">
        <v>90.41</v>
      </c>
      <c r="U1594" s="3">
        <v>6.08</v>
      </c>
      <c r="V1594" s="2" t="s">
        <v>42</v>
      </c>
      <c r="W1594" s="2" t="s">
        <v>43</v>
      </c>
      <c r="X1594" s="2" t="s">
        <v>33</v>
      </c>
      <c r="Y1594" s="19" t="str">
        <f>VLOOKUP(G1594,'Verweis Kd-Gruppe'!$A$2:$B$8,2,FALSE)</f>
        <v>GRK</v>
      </c>
      <c r="Z1594" s="19" t="str">
        <f>VLOOKUP(J1594,'Verweis Art-Gruppe'!$A$2:$B$15,2,FALSE)</f>
        <v>Zubehör</v>
      </c>
      <c r="AA1594" s="19" t="str">
        <f>VLOOKUP(W1594,'Verweis Vertreter'!$A$2:$B$24,2,FALSE)</f>
        <v>Sebastian Faber</v>
      </c>
      <c r="AB1594" s="12">
        <f t="shared" si="216"/>
        <v>30</v>
      </c>
      <c r="AC1594" s="12">
        <f t="shared" si="221"/>
        <v>46.4863</v>
      </c>
      <c r="AD1594" s="12">
        <f t="shared" si="222"/>
        <v>49.5</v>
      </c>
      <c r="AE1594" s="12">
        <f t="shared" si="217"/>
        <v>1485</v>
      </c>
      <c r="AF1594" s="12">
        <f t="shared" si="218"/>
        <v>3.0137</v>
      </c>
      <c r="AG1594" s="12">
        <f t="shared" si="219"/>
        <v>90.41</v>
      </c>
      <c r="AH1594" s="9">
        <f t="shared" si="223"/>
        <v>6.0882154882154878E-2</v>
      </c>
      <c r="AI1594" s="14">
        <f>VLOOKUP(E1594,'Verweis Faktor'!$A:$B,2,FALSE)</f>
        <v>1</v>
      </c>
      <c r="AJ1594" s="14"/>
      <c r="AK1594" s="14" t="str">
        <f>IF(AL1594="Ja","Versandkosten",VLOOKUP(E1594,'Verweis Belegart'!$A$2:$B$9,2,FALSE))</f>
        <v>Hardware</v>
      </c>
      <c r="AL1594" s="14" t="str">
        <f t="shared" si="224"/>
        <v>Nein</v>
      </c>
      <c r="AM1594" s="14" t="str">
        <f t="shared" si="220"/>
        <v>Positiv</v>
      </c>
    </row>
    <row r="1595" spans="1:39" ht="17.25" customHeight="1" x14ac:dyDescent="0.35">
      <c r="A1595" s="17">
        <v>14572730</v>
      </c>
      <c r="B1595" s="2" t="s">
        <v>1517</v>
      </c>
      <c r="C1595" s="1">
        <v>2025001</v>
      </c>
      <c r="D1595" s="1">
        <v>2000454</v>
      </c>
      <c r="E1595" s="2" t="s">
        <v>34</v>
      </c>
      <c r="F1595" s="2" t="s">
        <v>182</v>
      </c>
      <c r="G1595" s="2" t="s">
        <v>36</v>
      </c>
      <c r="H1595" s="2" t="s">
        <v>245</v>
      </c>
      <c r="I1595" s="2" t="s">
        <v>246</v>
      </c>
      <c r="J1595" s="2" t="s">
        <v>103</v>
      </c>
      <c r="K1595" s="2" t="s">
        <v>45</v>
      </c>
      <c r="L1595" s="2" t="s">
        <v>63</v>
      </c>
      <c r="M1595" s="2" t="s">
        <v>64</v>
      </c>
      <c r="N1595" s="2" t="s">
        <v>65</v>
      </c>
      <c r="O1595" s="3">
        <v>50</v>
      </c>
      <c r="P1595" s="3">
        <v>197.0257</v>
      </c>
      <c r="Q1595" s="3">
        <v>209</v>
      </c>
      <c r="R1595" s="3">
        <v>10450</v>
      </c>
      <c r="S1595" s="3">
        <v>11.974299999999999</v>
      </c>
      <c r="T1595" s="3">
        <v>598.71</v>
      </c>
      <c r="U1595" s="3">
        <v>5.72</v>
      </c>
      <c r="V1595" s="2" t="s">
        <v>42</v>
      </c>
      <c r="W1595" s="2" t="s">
        <v>43</v>
      </c>
      <c r="X1595" s="2" t="s">
        <v>33</v>
      </c>
      <c r="Y1595" s="19" t="str">
        <f>VLOOKUP(G1595,'Verweis Kd-Gruppe'!$A$2:$B$8,2,FALSE)</f>
        <v>GRK</v>
      </c>
      <c r="Z1595" s="19" t="str">
        <f>VLOOKUP(J1595,'Verweis Art-Gruppe'!$A$2:$B$15,2,FALSE)</f>
        <v>Geräte</v>
      </c>
      <c r="AA1595" s="19" t="str">
        <f>VLOOKUP(W1595,'Verweis Vertreter'!$A$2:$B$24,2,FALSE)</f>
        <v>Sebastian Faber</v>
      </c>
      <c r="AB1595" s="12">
        <f t="shared" si="216"/>
        <v>50</v>
      </c>
      <c r="AC1595" s="12">
        <f t="shared" si="221"/>
        <v>197.0257</v>
      </c>
      <c r="AD1595" s="12">
        <f t="shared" si="222"/>
        <v>209</v>
      </c>
      <c r="AE1595" s="12">
        <f t="shared" si="217"/>
        <v>10450</v>
      </c>
      <c r="AF1595" s="12">
        <f t="shared" si="218"/>
        <v>11.974299999999999</v>
      </c>
      <c r="AG1595" s="12">
        <f t="shared" si="219"/>
        <v>598.71</v>
      </c>
      <c r="AH1595" s="9">
        <f t="shared" si="223"/>
        <v>5.729282296650718E-2</v>
      </c>
      <c r="AI1595" s="14">
        <f>VLOOKUP(E1595,'Verweis Faktor'!$A:$B,2,FALSE)</f>
        <v>1</v>
      </c>
      <c r="AJ1595" s="14"/>
      <c r="AK1595" s="14" t="str">
        <f>IF(AL1595="Ja","Versandkosten",VLOOKUP(E1595,'Verweis Belegart'!$A$2:$B$9,2,FALSE))</f>
        <v>Hardware</v>
      </c>
      <c r="AL1595" s="14" t="str">
        <f t="shared" si="224"/>
        <v>Nein</v>
      </c>
      <c r="AM1595" s="14" t="str">
        <f t="shared" si="220"/>
        <v>Positiv</v>
      </c>
    </row>
    <row r="1596" spans="1:39" ht="17.25" customHeight="1" x14ac:dyDescent="0.35">
      <c r="A1596" s="17">
        <v>14572753</v>
      </c>
      <c r="B1596" s="2" t="s">
        <v>1517</v>
      </c>
      <c r="C1596" s="1">
        <v>2025001</v>
      </c>
      <c r="D1596" s="1">
        <v>2000455</v>
      </c>
      <c r="E1596" s="2" t="s">
        <v>34</v>
      </c>
      <c r="F1596" s="2" t="s">
        <v>182</v>
      </c>
      <c r="G1596" s="2" t="s">
        <v>66</v>
      </c>
      <c r="H1596" s="2" t="s">
        <v>1596</v>
      </c>
      <c r="I1596" s="2" t="s">
        <v>1597</v>
      </c>
      <c r="J1596" s="2" t="s">
        <v>103</v>
      </c>
      <c r="K1596" s="2" t="s">
        <v>28</v>
      </c>
      <c r="L1596" s="2" t="s">
        <v>50</v>
      </c>
      <c r="M1596" s="2" t="s">
        <v>51</v>
      </c>
      <c r="N1596" s="2" t="s">
        <v>52</v>
      </c>
      <c r="O1596" s="3">
        <v>60</v>
      </c>
      <c r="P1596" s="3">
        <v>143.50120000000001</v>
      </c>
      <c r="Q1596" s="3">
        <v>147</v>
      </c>
      <c r="R1596" s="3">
        <v>8820</v>
      </c>
      <c r="S1596" s="3">
        <v>3.4988000000000001</v>
      </c>
      <c r="T1596" s="3">
        <v>209.93</v>
      </c>
      <c r="U1596" s="3">
        <v>2.38</v>
      </c>
      <c r="V1596" s="2" t="s">
        <v>813</v>
      </c>
      <c r="W1596" s="2" t="s">
        <v>814</v>
      </c>
      <c r="X1596" s="2" t="s">
        <v>125</v>
      </c>
      <c r="Y1596" s="19" t="str">
        <f>VLOOKUP(G1596,'Verweis Kd-Gruppe'!$A$2:$B$8,2,FALSE)</f>
        <v>EXP</v>
      </c>
      <c r="Z1596" s="19" t="str">
        <f>VLOOKUP(J1596,'Verweis Art-Gruppe'!$A$2:$B$15,2,FALSE)</f>
        <v>Geräte</v>
      </c>
      <c r="AA1596" s="19" t="str">
        <f>VLOOKUP(W1596,'Verweis Vertreter'!$A$2:$B$24,2,FALSE)</f>
        <v>Sokol Kapaj</v>
      </c>
      <c r="AB1596" s="12">
        <f t="shared" si="216"/>
        <v>60</v>
      </c>
      <c r="AC1596" s="12">
        <f t="shared" si="221"/>
        <v>143.50120000000001</v>
      </c>
      <c r="AD1596" s="12">
        <f t="shared" si="222"/>
        <v>147</v>
      </c>
      <c r="AE1596" s="12">
        <f t="shared" si="217"/>
        <v>8820</v>
      </c>
      <c r="AF1596" s="12">
        <f t="shared" si="218"/>
        <v>3.4988000000000001</v>
      </c>
      <c r="AG1596" s="12">
        <f t="shared" si="219"/>
        <v>209.93</v>
      </c>
      <c r="AH1596" s="9">
        <f t="shared" si="223"/>
        <v>2.3801587301587303E-2</v>
      </c>
      <c r="AI1596" s="14">
        <f>VLOOKUP(E1596,'Verweis Faktor'!$A:$B,2,FALSE)</f>
        <v>1</v>
      </c>
      <c r="AJ1596" s="14"/>
      <c r="AK1596" s="14" t="str">
        <f>IF(AL1596="Ja","Versandkosten",VLOOKUP(E1596,'Verweis Belegart'!$A$2:$B$9,2,FALSE))</f>
        <v>Hardware</v>
      </c>
      <c r="AL1596" s="14" t="str">
        <f t="shared" si="224"/>
        <v>Nein</v>
      </c>
      <c r="AM1596" s="14" t="str">
        <f t="shared" si="220"/>
        <v>Positiv</v>
      </c>
    </row>
    <row r="1597" spans="1:39" ht="17.25" customHeight="1" x14ac:dyDescent="0.35">
      <c r="A1597" s="17">
        <v>14571935</v>
      </c>
      <c r="B1597" s="2" t="s">
        <v>1517</v>
      </c>
      <c r="C1597" s="1">
        <v>2025001</v>
      </c>
      <c r="D1597" s="1">
        <v>2000456</v>
      </c>
      <c r="E1597" s="2" t="s">
        <v>34</v>
      </c>
      <c r="F1597" s="2" t="s">
        <v>35</v>
      </c>
      <c r="G1597" s="2" t="s">
        <v>66</v>
      </c>
      <c r="H1597" s="2" t="s">
        <v>1132</v>
      </c>
      <c r="I1597" s="2" t="s">
        <v>1133</v>
      </c>
      <c r="J1597" s="2" t="s">
        <v>103</v>
      </c>
      <c r="K1597" s="2" t="s">
        <v>28</v>
      </c>
      <c r="L1597" s="2" t="s">
        <v>1598</v>
      </c>
      <c r="M1597" s="2" t="s">
        <v>1599</v>
      </c>
      <c r="N1597" s="2" t="s">
        <v>58</v>
      </c>
      <c r="O1597" s="3">
        <v>1</v>
      </c>
      <c r="P1597" s="3">
        <v>594.47</v>
      </c>
      <c r="Q1597" s="3">
        <v>625</v>
      </c>
      <c r="R1597" s="3">
        <v>625</v>
      </c>
      <c r="S1597" s="3">
        <v>30.53</v>
      </c>
      <c r="T1597" s="3">
        <v>30.53</v>
      </c>
      <c r="U1597" s="3">
        <v>4.88</v>
      </c>
      <c r="V1597" s="2" t="s">
        <v>855</v>
      </c>
      <c r="W1597" s="2" t="s">
        <v>856</v>
      </c>
      <c r="X1597" s="2" t="s">
        <v>72</v>
      </c>
      <c r="Y1597" s="19" t="str">
        <f>VLOOKUP(G1597,'Verweis Kd-Gruppe'!$A$2:$B$8,2,FALSE)</f>
        <v>EXP</v>
      </c>
      <c r="Z1597" s="19" t="str">
        <f>VLOOKUP(J1597,'Verweis Art-Gruppe'!$A$2:$B$15,2,FALSE)</f>
        <v>Geräte</v>
      </c>
      <c r="AA1597" s="19" t="str">
        <f>VLOOKUP(W1597,'Verweis Vertreter'!$A$2:$B$24,2,FALSE)</f>
        <v>Chahid Drimani</v>
      </c>
      <c r="AB1597" s="12">
        <f t="shared" si="216"/>
        <v>1</v>
      </c>
      <c r="AC1597" s="12">
        <f t="shared" si="221"/>
        <v>594.47</v>
      </c>
      <c r="AD1597" s="12">
        <f t="shared" si="222"/>
        <v>625</v>
      </c>
      <c r="AE1597" s="12">
        <f t="shared" si="217"/>
        <v>625</v>
      </c>
      <c r="AF1597" s="12">
        <f t="shared" si="218"/>
        <v>30.53</v>
      </c>
      <c r="AG1597" s="12">
        <f t="shared" si="219"/>
        <v>30.53</v>
      </c>
      <c r="AH1597" s="9">
        <f t="shared" si="223"/>
        <v>4.8848000000000003E-2</v>
      </c>
      <c r="AI1597" s="14">
        <f>VLOOKUP(E1597,'Verweis Faktor'!$A:$B,2,FALSE)</f>
        <v>1</v>
      </c>
      <c r="AJ1597" s="14"/>
      <c r="AK1597" s="14" t="str">
        <f>IF(AL1597="Ja","Versandkosten",VLOOKUP(E1597,'Verweis Belegart'!$A$2:$B$9,2,FALSE))</f>
        <v>Hardware</v>
      </c>
      <c r="AL1597" s="14" t="str">
        <f t="shared" si="224"/>
        <v>Nein</v>
      </c>
      <c r="AM1597" s="14" t="str">
        <f t="shared" si="220"/>
        <v>Positiv</v>
      </c>
    </row>
    <row r="1598" spans="1:39" ht="17.25" customHeight="1" x14ac:dyDescent="0.35">
      <c r="A1598" s="17">
        <v>14571935</v>
      </c>
      <c r="B1598" s="2" t="s">
        <v>1517</v>
      </c>
      <c r="C1598" s="1">
        <v>2025001</v>
      </c>
      <c r="D1598" s="1">
        <v>2000456</v>
      </c>
      <c r="E1598" s="2" t="s">
        <v>34</v>
      </c>
      <c r="F1598" s="2" t="s">
        <v>35</v>
      </c>
      <c r="G1598" s="2" t="s">
        <v>66</v>
      </c>
      <c r="H1598" s="2" t="s">
        <v>1132</v>
      </c>
      <c r="I1598" s="2" t="s">
        <v>1133</v>
      </c>
      <c r="J1598" s="2" t="s">
        <v>103</v>
      </c>
      <c r="K1598" s="2" t="s">
        <v>45</v>
      </c>
      <c r="L1598" s="2" t="s">
        <v>1600</v>
      </c>
      <c r="M1598" s="2" t="s">
        <v>1601</v>
      </c>
      <c r="N1598" s="2" t="s">
        <v>949</v>
      </c>
      <c r="O1598" s="3">
        <v>1</v>
      </c>
      <c r="P1598" s="3">
        <v>125</v>
      </c>
      <c r="Q1598" s="3">
        <v>145</v>
      </c>
      <c r="R1598" s="3">
        <v>145</v>
      </c>
      <c r="S1598" s="3">
        <v>20</v>
      </c>
      <c r="T1598" s="3">
        <v>20</v>
      </c>
      <c r="U1598" s="3">
        <v>13.79</v>
      </c>
      <c r="V1598" s="2" t="s">
        <v>855</v>
      </c>
      <c r="W1598" s="2" t="s">
        <v>856</v>
      </c>
      <c r="X1598" s="2" t="s">
        <v>72</v>
      </c>
      <c r="Y1598" s="19" t="str">
        <f>VLOOKUP(G1598,'Verweis Kd-Gruppe'!$A$2:$B$8,2,FALSE)</f>
        <v>EXP</v>
      </c>
      <c r="Z1598" s="19" t="str">
        <f>VLOOKUP(J1598,'Verweis Art-Gruppe'!$A$2:$B$15,2,FALSE)</f>
        <v>Geräte</v>
      </c>
      <c r="AA1598" s="19" t="str">
        <f>VLOOKUP(W1598,'Verweis Vertreter'!$A$2:$B$24,2,FALSE)</f>
        <v>Chahid Drimani</v>
      </c>
      <c r="AB1598" s="12">
        <f t="shared" si="216"/>
        <v>1</v>
      </c>
      <c r="AC1598" s="12">
        <f t="shared" si="221"/>
        <v>125</v>
      </c>
      <c r="AD1598" s="12">
        <f t="shared" si="222"/>
        <v>145</v>
      </c>
      <c r="AE1598" s="12">
        <f t="shared" si="217"/>
        <v>145</v>
      </c>
      <c r="AF1598" s="12">
        <f t="shared" si="218"/>
        <v>20</v>
      </c>
      <c r="AG1598" s="12">
        <f t="shared" si="219"/>
        <v>20</v>
      </c>
      <c r="AH1598" s="9">
        <f t="shared" si="223"/>
        <v>0.13793103448275862</v>
      </c>
      <c r="AI1598" s="14">
        <f>VLOOKUP(E1598,'Verweis Faktor'!$A:$B,2,FALSE)</f>
        <v>1</v>
      </c>
      <c r="AJ1598" s="14"/>
      <c r="AK1598" s="14" t="str">
        <f>IF(AL1598="Ja","Versandkosten",VLOOKUP(E1598,'Verweis Belegart'!$A$2:$B$9,2,FALSE))</f>
        <v>Hardware</v>
      </c>
      <c r="AL1598" s="14" t="str">
        <f t="shared" si="224"/>
        <v>Nein</v>
      </c>
      <c r="AM1598" s="14" t="str">
        <f t="shared" si="220"/>
        <v>Positiv</v>
      </c>
    </row>
    <row r="1599" spans="1:39" ht="17.25" customHeight="1" x14ac:dyDescent="0.35">
      <c r="A1599" s="17">
        <v>14571935</v>
      </c>
      <c r="B1599" s="2" t="s">
        <v>1517</v>
      </c>
      <c r="C1599" s="1">
        <v>2025001</v>
      </c>
      <c r="D1599" s="1">
        <v>2000456</v>
      </c>
      <c r="E1599" s="2" t="s">
        <v>34</v>
      </c>
      <c r="F1599" s="2" t="s">
        <v>35</v>
      </c>
      <c r="G1599" s="2" t="s">
        <v>66</v>
      </c>
      <c r="H1599" s="2" t="s">
        <v>1132</v>
      </c>
      <c r="I1599" s="2" t="s">
        <v>1133</v>
      </c>
      <c r="J1599" s="2" t="s">
        <v>103</v>
      </c>
      <c r="K1599" s="2" t="s">
        <v>49</v>
      </c>
      <c r="L1599" s="2" t="s">
        <v>1008</v>
      </c>
      <c r="M1599" s="2" t="s">
        <v>1009</v>
      </c>
      <c r="N1599" s="2" t="s">
        <v>262</v>
      </c>
      <c r="O1599" s="3">
        <v>1</v>
      </c>
      <c r="P1599" s="3">
        <v>994</v>
      </c>
      <c r="Q1599" s="3">
        <v>1027</v>
      </c>
      <c r="R1599" s="3">
        <v>1027</v>
      </c>
      <c r="S1599" s="3">
        <v>33</v>
      </c>
      <c r="T1599" s="3">
        <v>33</v>
      </c>
      <c r="U1599" s="3">
        <v>3.21</v>
      </c>
      <c r="V1599" s="2" t="s">
        <v>855</v>
      </c>
      <c r="W1599" s="2" t="s">
        <v>856</v>
      </c>
      <c r="X1599" s="2" t="s">
        <v>72</v>
      </c>
      <c r="Y1599" s="19" t="str">
        <f>VLOOKUP(G1599,'Verweis Kd-Gruppe'!$A$2:$B$8,2,FALSE)</f>
        <v>EXP</v>
      </c>
      <c r="Z1599" s="19" t="str">
        <f>VLOOKUP(J1599,'Verweis Art-Gruppe'!$A$2:$B$15,2,FALSE)</f>
        <v>Geräte</v>
      </c>
      <c r="AA1599" s="19" t="str">
        <f>VLOOKUP(W1599,'Verweis Vertreter'!$A$2:$B$24,2,FALSE)</f>
        <v>Chahid Drimani</v>
      </c>
      <c r="AB1599" s="12">
        <f t="shared" si="216"/>
        <v>1</v>
      </c>
      <c r="AC1599" s="12">
        <f t="shared" si="221"/>
        <v>994</v>
      </c>
      <c r="AD1599" s="12">
        <f t="shared" si="222"/>
        <v>1027</v>
      </c>
      <c r="AE1599" s="12">
        <f t="shared" si="217"/>
        <v>1027</v>
      </c>
      <c r="AF1599" s="12">
        <f t="shared" si="218"/>
        <v>33</v>
      </c>
      <c r="AG1599" s="12">
        <f t="shared" si="219"/>
        <v>33</v>
      </c>
      <c r="AH1599" s="9">
        <f t="shared" si="223"/>
        <v>3.2132424537487832E-2</v>
      </c>
      <c r="AI1599" s="14">
        <f>VLOOKUP(E1599,'Verweis Faktor'!$A:$B,2,FALSE)</f>
        <v>1</v>
      </c>
      <c r="AJ1599" s="14"/>
      <c r="AK1599" s="14" t="str">
        <f>IF(AL1599="Ja","Versandkosten",VLOOKUP(E1599,'Verweis Belegart'!$A$2:$B$9,2,FALSE))</f>
        <v>Hardware</v>
      </c>
      <c r="AL1599" s="14" t="str">
        <f t="shared" si="224"/>
        <v>Nein</v>
      </c>
      <c r="AM1599" s="14" t="str">
        <f t="shared" si="220"/>
        <v>Positiv</v>
      </c>
    </row>
    <row r="1600" spans="1:39" ht="17.25" customHeight="1" x14ac:dyDescent="0.35">
      <c r="A1600" s="17">
        <v>14571935</v>
      </c>
      <c r="B1600" s="2" t="s">
        <v>1517</v>
      </c>
      <c r="C1600" s="1">
        <v>2025001</v>
      </c>
      <c r="D1600" s="1">
        <v>2000456</v>
      </c>
      <c r="E1600" s="2" t="s">
        <v>34</v>
      </c>
      <c r="F1600" s="2" t="s">
        <v>35</v>
      </c>
      <c r="G1600" s="2" t="s">
        <v>66</v>
      </c>
      <c r="H1600" s="2" t="s">
        <v>1132</v>
      </c>
      <c r="I1600" s="2" t="s">
        <v>1133</v>
      </c>
      <c r="J1600" s="2" t="s">
        <v>103</v>
      </c>
      <c r="K1600" s="2" t="s">
        <v>79</v>
      </c>
      <c r="L1600" s="2" t="s">
        <v>685</v>
      </c>
      <c r="M1600" s="2" t="s">
        <v>686</v>
      </c>
      <c r="N1600" s="2" t="s">
        <v>131</v>
      </c>
      <c r="O1600" s="3">
        <v>1</v>
      </c>
      <c r="P1600" s="3">
        <v>160.5153</v>
      </c>
      <c r="Q1600" s="3">
        <v>165</v>
      </c>
      <c r="R1600" s="3">
        <v>165</v>
      </c>
      <c r="S1600" s="3">
        <v>4.4847000000000001</v>
      </c>
      <c r="T1600" s="3">
        <v>4.4800000000000004</v>
      </c>
      <c r="U1600" s="3">
        <v>2.71</v>
      </c>
      <c r="V1600" s="2" t="s">
        <v>855</v>
      </c>
      <c r="W1600" s="2" t="s">
        <v>856</v>
      </c>
      <c r="X1600" s="2" t="s">
        <v>72</v>
      </c>
      <c r="Y1600" s="19" t="str">
        <f>VLOOKUP(G1600,'Verweis Kd-Gruppe'!$A$2:$B$8,2,FALSE)</f>
        <v>EXP</v>
      </c>
      <c r="Z1600" s="19" t="str">
        <f>VLOOKUP(J1600,'Verweis Art-Gruppe'!$A$2:$B$15,2,FALSE)</f>
        <v>Geräte</v>
      </c>
      <c r="AA1600" s="19" t="str">
        <f>VLOOKUP(W1600,'Verweis Vertreter'!$A$2:$B$24,2,FALSE)</f>
        <v>Chahid Drimani</v>
      </c>
      <c r="AB1600" s="12">
        <f t="shared" si="216"/>
        <v>1</v>
      </c>
      <c r="AC1600" s="12">
        <f t="shared" si="221"/>
        <v>160.5153</v>
      </c>
      <c r="AD1600" s="12">
        <f t="shared" si="222"/>
        <v>165</v>
      </c>
      <c r="AE1600" s="12">
        <f t="shared" si="217"/>
        <v>165</v>
      </c>
      <c r="AF1600" s="12">
        <f t="shared" si="218"/>
        <v>4.4847000000000001</v>
      </c>
      <c r="AG1600" s="12">
        <f t="shared" si="219"/>
        <v>4.4800000000000004</v>
      </c>
      <c r="AH1600" s="9">
        <f t="shared" si="223"/>
        <v>2.7151515151515156E-2</v>
      </c>
      <c r="AI1600" s="14">
        <f>VLOOKUP(E1600,'Verweis Faktor'!$A:$B,2,FALSE)</f>
        <v>1</v>
      </c>
      <c r="AJ1600" s="14"/>
      <c r="AK1600" s="14" t="str">
        <f>IF(AL1600="Ja","Versandkosten",VLOOKUP(E1600,'Verweis Belegart'!$A$2:$B$9,2,FALSE))</f>
        <v>Hardware</v>
      </c>
      <c r="AL1600" s="14" t="str">
        <f t="shared" si="224"/>
        <v>Nein</v>
      </c>
      <c r="AM1600" s="14" t="str">
        <f t="shared" si="220"/>
        <v>Positiv</v>
      </c>
    </row>
    <row r="1601" spans="1:39" ht="17.25" customHeight="1" x14ac:dyDescent="0.35">
      <c r="A1601" s="17">
        <v>14571935</v>
      </c>
      <c r="B1601" s="2" t="s">
        <v>1517</v>
      </c>
      <c r="C1601" s="1">
        <v>2025001</v>
      </c>
      <c r="D1601" s="1">
        <v>2000456</v>
      </c>
      <c r="E1601" s="2" t="s">
        <v>34</v>
      </c>
      <c r="F1601" s="2" t="s">
        <v>35</v>
      </c>
      <c r="G1601" s="2" t="s">
        <v>66</v>
      </c>
      <c r="H1601" s="2" t="s">
        <v>1132</v>
      </c>
      <c r="I1601" s="2" t="s">
        <v>1133</v>
      </c>
      <c r="J1601" s="2" t="s">
        <v>103</v>
      </c>
      <c r="K1601" s="2" t="s">
        <v>83</v>
      </c>
      <c r="L1601" s="2" t="s">
        <v>1303</v>
      </c>
      <c r="M1601" s="2" t="s">
        <v>1304</v>
      </c>
      <c r="N1601" s="2" t="s">
        <v>274</v>
      </c>
      <c r="O1601" s="3">
        <v>5</v>
      </c>
      <c r="P1601" s="3">
        <v>1088.1931999999999</v>
      </c>
      <c r="Q1601" s="3">
        <v>1119</v>
      </c>
      <c r="R1601" s="3">
        <v>5595</v>
      </c>
      <c r="S1601" s="3">
        <v>30.806799999999999</v>
      </c>
      <c r="T1601" s="3">
        <v>154.03</v>
      </c>
      <c r="U1601" s="3">
        <v>2.75</v>
      </c>
      <c r="V1601" s="2" t="s">
        <v>855</v>
      </c>
      <c r="W1601" s="2" t="s">
        <v>856</v>
      </c>
      <c r="X1601" s="2" t="s">
        <v>72</v>
      </c>
      <c r="Y1601" s="19" t="str">
        <f>VLOOKUP(G1601,'Verweis Kd-Gruppe'!$A$2:$B$8,2,FALSE)</f>
        <v>EXP</v>
      </c>
      <c r="Z1601" s="19" t="str">
        <f>VLOOKUP(J1601,'Verweis Art-Gruppe'!$A$2:$B$15,2,FALSE)</f>
        <v>Geräte</v>
      </c>
      <c r="AA1601" s="19" t="str">
        <f>VLOOKUP(W1601,'Verweis Vertreter'!$A$2:$B$24,2,FALSE)</f>
        <v>Chahid Drimani</v>
      </c>
      <c r="AB1601" s="12">
        <f t="shared" si="216"/>
        <v>5</v>
      </c>
      <c r="AC1601" s="12">
        <f t="shared" si="221"/>
        <v>1088.1931999999999</v>
      </c>
      <c r="AD1601" s="12">
        <f t="shared" si="222"/>
        <v>1119</v>
      </c>
      <c r="AE1601" s="12">
        <f t="shared" si="217"/>
        <v>5595</v>
      </c>
      <c r="AF1601" s="12">
        <f t="shared" si="218"/>
        <v>30.806799999999999</v>
      </c>
      <c r="AG1601" s="12">
        <f t="shared" si="219"/>
        <v>154.03</v>
      </c>
      <c r="AH1601" s="9">
        <f t="shared" si="223"/>
        <v>2.7529937444146561E-2</v>
      </c>
      <c r="AI1601" s="14">
        <f>VLOOKUP(E1601,'Verweis Faktor'!$A:$B,2,FALSE)</f>
        <v>1</v>
      </c>
      <c r="AJ1601" s="14"/>
      <c r="AK1601" s="14" t="str">
        <f>IF(AL1601="Ja","Versandkosten",VLOOKUP(E1601,'Verweis Belegart'!$A$2:$B$9,2,FALSE))</f>
        <v>Hardware</v>
      </c>
      <c r="AL1601" s="14" t="str">
        <f t="shared" si="224"/>
        <v>Nein</v>
      </c>
      <c r="AM1601" s="14" t="str">
        <f t="shared" si="220"/>
        <v>Positiv</v>
      </c>
    </row>
    <row r="1602" spans="1:39" ht="17.25" customHeight="1" x14ac:dyDescent="0.35">
      <c r="A1602" s="17">
        <v>14571935</v>
      </c>
      <c r="B1602" s="2" t="s">
        <v>1517</v>
      </c>
      <c r="C1602" s="1">
        <v>2025001</v>
      </c>
      <c r="D1602" s="1">
        <v>2000456</v>
      </c>
      <c r="E1602" s="2" t="s">
        <v>34</v>
      </c>
      <c r="F1602" s="2" t="s">
        <v>35</v>
      </c>
      <c r="G1602" s="2" t="s">
        <v>66</v>
      </c>
      <c r="H1602" s="2" t="s">
        <v>1132</v>
      </c>
      <c r="I1602" s="2" t="s">
        <v>1133</v>
      </c>
      <c r="J1602" s="2" t="s">
        <v>103</v>
      </c>
      <c r="K1602" s="2" t="s">
        <v>87</v>
      </c>
      <c r="L1602" s="2" t="s">
        <v>1195</v>
      </c>
      <c r="M1602" s="2" t="s">
        <v>1196</v>
      </c>
      <c r="N1602" s="2" t="s">
        <v>262</v>
      </c>
      <c r="O1602" s="3">
        <v>5</v>
      </c>
      <c r="P1602" s="3">
        <v>994</v>
      </c>
      <c r="Q1602" s="3">
        <v>1033</v>
      </c>
      <c r="R1602" s="3">
        <v>5165</v>
      </c>
      <c r="S1602" s="3">
        <v>39</v>
      </c>
      <c r="T1602" s="3">
        <v>195</v>
      </c>
      <c r="U1602" s="3">
        <v>3.77</v>
      </c>
      <c r="V1602" s="2" t="s">
        <v>855</v>
      </c>
      <c r="W1602" s="2" t="s">
        <v>856</v>
      </c>
      <c r="X1602" s="2" t="s">
        <v>72</v>
      </c>
      <c r="Y1602" s="19" t="str">
        <f>VLOOKUP(G1602,'Verweis Kd-Gruppe'!$A$2:$B$8,2,FALSE)</f>
        <v>EXP</v>
      </c>
      <c r="Z1602" s="19" t="str">
        <f>VLOOKUP(J1602,'Verweis Art-Gruppe'!$A$2:$B$15,2,FALSE)</f>
        <v>Geräte</v>
      </c>
      <c r="AA1602" s="19" t="str">
        <f>VLOOKUP(W1602,'Verweis Vertreter'!$A$2:$B$24,2,FALSE)</f>
        <v>Chahid Drimani</v>
      </c>
      <c r="AB1602" s="12">
        <f t="shared" si="216"/>
        <v>5</v>
      </c>
      <c r="AC1602" s="12">
        <f t="shared" si="221"/>
        <v>994</v>
      </c>
      <c r="AD1602" s="12">
        <f t="shared" si="222"/>
        <v>1033</v>
      </c>
      <c r="AE1602" s="12">
        <f t="shared" si="217"/>
        <v>5165</v>
      </c>
      <c r="AF1602" s="12">
        <f t="shared" si="218"/>
        <v>39</v>
      </c>
      <c r="AG1602" s="12">
        <f t="shared" si="219"/>
        <v>195</v>
      </c>
      <c r="AH1602" s="9">
        <f t="shared" si="223"/>
        <v>3.7754114230396901E-2</v>
      </c>
      <c r="AI1602" s="14">
        <f>VLOOKUP(E1602,'Verweis Faktor'!$A:$B,2,FALSE)</f>
        <v>1</v>
      </c>
      <c r="AJ1602" s="14"/>
      <c r="AK1602" s="14" t="str">
        <f>IF(AL1602="Ja","Versandkosten",VLOOKUP(E1602,'Verweis Belegart'!$A$2:$B$9,2,FALSE))</f>
        <v>Hardware</v>
      </c>
      <c r="AL1602" s="14" t="str">
        <f t="shared" si="224"/>
        <v>Nein</v>
      </c>
      <c r="AM1602" s="14" t="str">
        <f t="shared" si="220"/>
        <v>Positiv</v>
      </c>
    </row>
    <row r="1603" spans="1:39" ht="17.25" customHeight="1" x14ac:dyDescent="0.35">
      <c r="A1603" s="17">
        <v>14571935</v>
      </c>
      <c r="B1603" s="2" t="s">
        <v>1517</v>
      </c>
      <c r="C1603" s="1">
        <v>2025001</v>
      </c>
      <c r="D1603" s="1">
        <v>2000456</v>
      </c>
      <c r="E1603" s="2" t="s">
        <v>34</v>
      </c>
      <c r="F1603" s="2" t="s">
        <v>35</v>
      </c>
      <c r="G1603" s="2" t="s">
        <v>66</v>
      </c>
      <c r="H1603" s="2" t="s">
        <v>1132</v>
      </c>
      <c r="I1603" s="2" t="s">
        <v>1133</v>
      </c>
      <c r="J1603" s="2" t="s">
        <v>103</v>
      </c>
      <c r="K1603" s="2" t="s">
        <v>91</v>
      </c>
      <c r="L1603" s="2" t="s">
        <v>415</v>
      </c>
      <c r="M1603" s="2" t="s">
        <v>416</v>
      </c>
      <c r="N1603" s="2" t="s">
        <v>207</v>
      </c>
      <c r="O1603" s="3">
        <v>2</v>
      </c>
      <c r="P1603" s="3">
        <v>116.874</v>
      </c>
      <c r="Q1603" s="3">
        <v>129</v>
      </c>
      <c r="R1603" s="3">
        <v>258</v>
      </c>
      <c r="S1603" s="3">
        <v>12.125999999999999</v>
      </c>
      <c r="T1603" s="3">
        <v>24.25</v>
      </c>
      <c r="U1603" s="3">
        <v>9.4</v>
      </c>
      <c r="V1603" s="2" t="s">
        <v>855</v>
      </c>
      <c r="W1603" s="2" t="s">
        <v>856</v>
      </c>
      <c r="X1603" s="2" t="s">
        <v>72</v>
      </c>
      <c r="Y1603" s="19" t="str">
        <f>VLOOKUP(G1603,'Verweis Kd-Gruppe'!$A$2:$B$8,2,FALSE)</f>
        <v>EXP</v>
      </c>
      <c r="Z1603" s="19" t="str">
        <f>VLOOKUP(J1603,'Verweis Art-Gruppe'!$A$2:$B$15,2,FALSE)</f>
        <v>Geräte</v>
      </c>
      <c r="AA1603" s="19" t="str">
        <f>VLOOKUP(W1603,'Verweis Vertreter'!$A$2:$B$24,2,FALSE)</f>
        <v>Chahid Drimani</v>
      </c>
      <c r="AB1603" s="12">
        <f t="shared" ref="AB1603:AB1666" si="225">$AI1603*O1603</f>
        <v>2</v>
      </c>
      <c r="AC1603" s="12">
        <f t="shared" si="221"/>
        <v>116.874</v>
      </c>
      <c r="AD1603" s="12">
        <f t="shared" si="222"/>
        <v>129</v>
      </c>
      <c r="AE1603" s="12">
        <f t="shared" ref="AE1603:AE1666" si="226">$AI1603*R1603</f>
        <v>258</v>
      </c>
      <c r="AF1603" s="12">
        <f t="shared" ref="AF1603:AF1666" si="227">$AI1603*S1603</f>
        <v>12.125999999999999</v>
      </c>
      <c r="AG1603" s="12">
        <f t="shared" ref="AG1603:AG1666" si="228">$AI1603*T1603</f>
        <v>24.25</v>
      </c>
      <c r="AH1603" s="9">
        <f t="shared" si="223"/>
        <v>9.3992248062015504E-2</v>
      </c>
      <c r="AI1603" s="14">
        <f>VLOOKUP(E1603,'Verweis Faktor'!$A:$B,2,FALSE)</f>
        <v>1</v>
      </c>
      <c r="AJ1603" s="14"/>
      <c r="AK1603" s="14" t="str">
        <f>IF(AL1603="Ja","Versandkosten",VLOOKUP(E1603,'Verweis Belegart'!$A$2:$B$9,2,FALSE))</f>
        <v>Hardware</v>
      </c>
      <c r="AL1603" s="14" t="str">
        <f t="shared" si="224"/>
        <v>Nein</v>
      </c>
      <c r="AM1603" s="14" t="str">
        <f t="shared" ref="AM1603:AM1666" si="229">IF(AG1603&lt;0,"Negativ","Positiv")</f>
        <v>Positiv</v>
      </c>
    </row>
    <row r="1604" spans="1:39" ht="17.25" customHeight="1" x14ac:dyDescent="0.35">
      <c r="A1604" s="17">
        <v>14571935</v>
      </c>
      <c r="B1604" s="2" t="s">
        <v>1517</v>
      </c>
      <c r="C1604" s="1">
        <v>2025001</v>
      </c>
      <c r="D1604" s="1">
        <v>2000456</v>
      </c>
      <c r="E1604" s="2" t="s">
        <v>34</v>
      </c>
      <c r="F1604" s="2" t="s">
        <v>35</v>
      </c>
      <c r="G1604" s="2" t="s">
        <v>66</v>
      </c>
      <c r="H1604" s="2" t="s">
        <v>1132</v>
      </c>
      <c r="I1604" s="2" t="s">
        <v>1133</v>
      </c>
      <c r="J1604" s="2" t="s">
        <v>103</v>
      </c>
      <c r="K1604" s="2" t="s">
        <v>95</v>
      </c>
      <c r="L1604" s="2" t="s">
        <v>993</v>
      </c>
      <c r="M1604" s="2" t="s">
        <v>994</v>
      </c>
      <c r="N1604" s="2" t="s">
        <v>457</v>
      </c>
      <c r="O1604" s="3">
        <v>2</v>
      </c>
      <c r="P1604" s="3">
        <v>863.52620000000002</v>
      </c>
      <c r="Q1604" s="3">
        <v>851</v>
      </c>
      <c r="R1604" s="3">
        <v>1702</v>
      </c>
      <c r="S1604" s="3">
        <v>-12.526199999999999</v>
      </c>
      <c r="T1604" s="3">
        <v>-25.05</v>
      </c>
      <c r="U1604" s="3">
        <v>-1.47</v>
      </c>
      <c r="V1604" s="2" t="s">
        <v>855</v>
      </c>
      <c r="W1604" s="2" t="s">
        <v>856</v>
      </c>
      <c r="X1604" s="2" t="s">
        <v>72</v>
      </c>
      <c r="Y1604" s="19" t="str">
        <f>VLOOKUP(G1604,'Verweis Kd-Gruppe'!$A$2:$B$8,2,FALSE)</f>
        <v>EXP</v>
      </c>
      <c r="Z1604" s="19" t="str">
        <f>VLOOKUP(J1604,'Verweis Art-Gruppe'!$A$2:$B$15,2,FALSE)</f>
        <v>Geräte</v>
      </c>
      <c r="AA1604" s="19" t="str">
        <f>VLOOKUP(W1604,'Verweis Vertreter'!$A$2:$B$24,2,FALSE)</f>
        <v>Chahid Drimani</v>
      </c>
      <c r="AB1604" s="12">
        <f t="shared" si="225"/>
        <v>2</v>
      </c>
      <c r="AC1604" s="12">
        <f t="shared" ref="AC1604:AC1667" si="230">P1604</f>
        <v>863.52620000000002</v>
      </c>
      <c r="AD1604" s="12">
        <f t="shared" ref="AD1604:AD1667" si="231">Q1604</f>
        <v>851</v>
      </c>
      <c r="AE1604" s="12">
        <f t="shared" si="226"/>
        <v>1702</v>
      </c>
      <c r="AF1604" s="12">
        <f t="shared" si="227"/>
        <v>-12.526199999999999</v>
      </c>
      <c r="AG1604" s="12">
        <f t="shared" si="228"/>
        <v>-25.05</v>
      </c>
      <c r="AH1604" s="9">
        <f t="shared" ref="AH1604:AH1667" si="232">IF(AF1604=0,0,AG1604/AE1604*AI1604)</f>
        <v>-1.4717978848413631E-2</v>
      </c>
      <c r="AI1604" s="14">
        <f>VLOOKUP(E1604,'Verweis Faktor'!$A:$B,2,FALSE)</f>
        <v>1</v>
      </c>
      <c r="AJ1604" s="14"/>
      <c r="AK1604" s="14" t="str">
        <f>IF(AL1604="Ja","Versandkosten",VLOOKUP(E1604,'Verweis Belegart'!$A$2:$B$9,2,FALSE))</f>
        <v>Hardware</v>
      </c>
      <c r="AL1604" s="14" t="str">
        <f t="shared" ref="AL1604:AL1667" si="233">IF(ISNUMBER(FIND("Versandkosten",M1604)),"Ja","Nein")</f>
        <v>Nein</v>
      </c>
      <c r="AM1604" s="14" t="str">
        <f t="shared" si="229"/>
        <v>Negativ</v>
      </c>
    </row>
    <row r="1605" spans="1:39" ht="17.25" customHeight="1" x14ac:dyDescent="0.35">
      <c r="A1605" s="17">
        <v>14571935</v>
      </c>
      <c r="B1605" s="2" t="s">
        <v>1517</v>
      </c>
      <c r="C1605" s="1">
        <v>2025001</v>
      </c>
      <c r="D1605" s="1">
        <v>2000456</v>
      </c>
      <c r="E1605" s="2" t="s">
        <v>34</v>
      </c>
      <c r="F1605" s="2" t="s">
        <v>35</v>
      </c>
      <c r="G1605" s="2" t="s">
        <v>66</v>
      </c>
      <c r="H1605" s="2" t="s">
        <v>1132</v>
      </c>
      <c r="I1605" s="2" t="s">
        <v>1133</v>
      </c>
      <c r="J1605" s="2" t="s">
        <v>103</v>
      </c>
      <c r="K1605" s="2" t="s">
        <v>99</v>
      </c>
      <c r="L1605" s="2" t="s">
        <v>668</v>
      </c>
      <c r="M1605" s="2" t="s">
        <v>669</v>
      </c>
      <c r="N1605" s="2" t="s">
        <v>670</v>
      </c>
      <c r="O1605" s="3">
        <v>2</v>
      </c>
      <c r="P1605" s="3">
        <v>350</v>
      </c>
      <c r="Q1605" s="3">
        <v>359</v>
      </c>
      <c r="R1605" s="3">
        <v>718</v>
      </c>
      <c r="S1605" s="3">
        <v>9</v>
      </c>
      <c r="T1605" s="3">
        <v>18</v>
      </c>
      <c r="U1605" s="3">
        <v>2.5</v>
      </c>
      <c r="V1605" s="2" t="s">
        <v>855</v>
      </c>
      <c r="W1605" s="2" t="s">
        <v>856</v>
      </c>
      <c r="X1605" s="2" t="s">
        <v>72</v>
      </c>
      <c r="Y1605" s="19" t="str">
        <f>VLOOKUP(G1605,'Verweis Kd-Gruppe'!$A$2:$B$8,2,FALSE)</f>
        <v>EXP</v>
      </c>
      <c r="Z1605" s="19" t="str">
        <f>VLOOKUP(J1605,'Verweis Art-Gruppe'!$A$2:$B$15,2,FALSE)</f>
        <v>Geräte</v>
      </c>
      <c r="AA1605" s="19" t="str">
        <f>VLOOKUP(W1605,'Verweis Vertreter'!$A$2:$B$24,2,FALSE)</f>
        <v>Chahid Drimani</v>
      </c>
      <c r="AB1605" s="12">
        <f t="shared" si="225"/>
        <v>2</v>
      </c>
      <c r="AC1605" s="12">
        <f t="shared" si="230"/>
        <v>350</v>
      </c>
      <c r="AD1605" s="12">
        <f t="shared" si="231"/>
        <v>359</v>
      </c>
      <c r="AE1605" s="12">
        <f t="shared" si="226"/>
        <v>718</v>
      </c>
      <c r="AF1605" s="12">
        <f t="shared" si="227"/>
        <v>9</v>
      </c>
      <c r="AG1605" s="12">
        <f t="shared" si="228"/>
        <v>18</v>
      </c>
      <c r="AH1605" s="9">
        <f t="shared" si="232"/>
        <v>2.5069637883008356E-2</v>
      </c>
      <c r="AI1605" s="14">
        <f>VLOOKUP(E1605,'Verweis Faktor'!$A:$B,2,FALSE)</f>
        <v>1</v>
      </c>
      <c r="AJ1605" s="14"/>
      <c r="AK1605" s="14" t="str">
        <f>IF(AL1605="Ja","Versandkosten",VLOOKUP(E1605,'Verweis Belegart'!$A$2:$B$9,2,FALSE))</f>
        <v>Hardware</v>
      </c>
      <c r="AL1605" s="14" t="str">
        <f t="shared" si="233"/>
        <v>Nein</v>
      </c>
      <c r="AM1605" s="14" t="str">
        <f t="shared" si="229"/>
        <v>Positiv</v>
      </c>
    </row>
    <row r="1606" spans="1:39" ht="17.25"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103</v>
      </c>
      <c r="L1606" s="2" t="s">
        <v>269</v>
      </c>
      <c r="M1606" s="2" t="s">
        <v>270</v>
      </c>
      <c r="N1606" s="2" t="s">
        <v>271</v>
      </c>
      <c r="O1606" s="3">
        <v>2</v>
      </c>
      <c r="P1606" s="3">
        <v>417.46170000000001</v>
      </c>
      <c r="Q1606" s="3">
        <v>427</v>
      </c>
      <c r="R1606" s="3">
        <v>854</v>
      </c>
      <c r="S1606" s="3">
        <v>9.5382999999999996</v>
      </c>
      <c r="T1606" s="3">
        <v>19.079999999999998</v>
      </c>
      <c r="U1606" s="3">
        <v>2.23</v>
      </c>
      <c r="V1606" s="2" t="s">
        <v>855</v>
      </c>
      <c r="W1606" s="2" t="s">
        <v>856</v>
      </c>
      <c r="X1606" s="2" t="s">
        <v>72</v>
      </c>
      <c r="Y1606" s="19" t="str">
        <f>VLOOKUP(G1606,'Verweis Kd-Gruppe'!$A$2:$B$8,2,FALSE)</f>
        <v>EXP</v>
      </c>
      <c r="Z1606" s="19" t="str">
        <f>VLOOKUP(J1606,'Verweis Art-Gruppe'!$A$2:$B$15,2,FALSE)</f>
        <v>Geräte</v>
      </c>
      <c r="AA1606" s="19" t="str">
        <f>VLOOKUP(W1606,'Verweis Vertreter'!$A$2:$B$24,2,FALSE)</f>
        <v>Chahid Drimani</v>
      </c>
      <c r="AB1606" s="12">
        <f t="shared" si="225"/>
        <v>2</v>
      </c>
      <c r="AC1606" s="12">
        <f t="shared" si="230"/>
        <v>417.46170000000001</v>
      </c>
      <c r="AD1606" s="12">
        <f t="shared" si="231"/>
        <v>427</v>
      </c>
      <c r="AE1606" s="12">
        <f t="shared" si="226"/>
        <v>854</v>
      </c>
      <c r="AF1606" s="12">
        <f t="shared" si="227"/>
        <v>9.5382999999999996</v>
      </c>
      <c r="AG1606" s="12">
        <f t="shared" si="228"/>
        <v>19.079999999999998</v>
      </c>
      <c r="AH1606" s="9">
        <f t="shared" si="232"/>
        <v>2.234192037470726E-2</v>
      </c>
      <c r="AI1606" s="14">
        <f>VLOOKUP(E1606,'Verweis Faktor'!$A:$B,2,FALSE)</f>
        <v>1</v>
      </c>
      <c r="AJ1606" s="14"/>
      <c r="AK1606" s="14" t="str">
        <f>IF(AL1606="Ja","Versandkosten",VLOOKUP(E1606,'Verweis Belegart'!$A$2:$B$9,2,FALSE))</f>
        <v>Hardware</v>
      </c>
      <c r="AL1606" s="14" t="str">
        <f t="shared" si="233"/>
        <v>Nein</v>
      </c>
      <c r="AM1606" s="14" t="str">
        <f t="shared" si="229"/>
        <v>Positiv</v>
      </c>
    </row>
    <row r="1607" spans="1:39" ht="17.25" customHeight="1" x14ac:dyDescent="0.35">
      <c r="A1607" s="17">
        <v>14571935</v>
      </c>
      <c r="B1607" s="2" t="s">
        <v>1517</v>
      </c>
      <c r="C1607" s="1">
        <v>2025001</v>
      </c>
      <c r="D1607" s="1">
        <v>2000456</v>
      </c>
      <c r="E1607" s="2" t="s">
        <v>34</v>
      </c>
      <c r="F1607" s="2" t="s">
        <v>35</v>
      </c>
      <c r="G1607" s="2" t="s">
        <v>66</v>
      </c>
      <c r="H1607" s="2" t="s">
        <v>1132</v>
      </c>
      <c r="I1607" s="2" t="s">
        <v>1133</v>
      </c>
      <c r="J1607" s="2" t="s">
        <v>103</v>
      </c>
      <c r="K1607" s="2" t="s">
        <v>107</v>
      </c>
      <c r="L1607" s="2" t="s">
        <v>132</v>
      </c>
      <c r="M1607" s="2" t="s">
        <v>133</v>
      </c>
      <c r="N1607" s="2" t="s">
        <v>48</v>
      </c>
      <c r="O1607" s="3">
        <v>1</v>
      </c>
      <c r="P1607" s="3">
        <v>254.48859999999999</v>
      </c>
      <c r="Q1607" s="3">
        <v>269</v>
      </c>
      <c r="R1607" s="3">
        <v>269</v>
      </c>
      <c r="S1607" s="3">
        <v>14.5114</v>
      </c>
      <c r="T1607" s="3">
        <v>14.51</v>
      </c>
      <c r="U1607" s="3">
        <v>5.39</v>
      </c>
      <c r="V1607" s="2" t="s">
        <v>855</v>
      </c>
      <c r="W1607" s="2" t="s">
        <v>856</v>
      </c>
      <c r="X1607" s="2" t="s">
        <v>72</v>
      </c>
      <c r="Y1607" s="19" t="str">
        <f>VLOOKUP(G1607,'Verweis Kd-Gruppe'!$A$2:$B$8,2,FALSE)</f>
        <v>EXP</v>
      </c>
      <c r="Z1607" s="19" t="str">
        <f>VLOOKUP(J1607,'Verweis Art-Gruppe'!$A$2:$B$15,2,FALSE)</f>
        <v>Geräte</v>
      </c>
      <c r="AA1607" s="19" t="str">
        <f>VLOOKUP(W1607,'Verweis Vertreter'!$A$2:$B$24,2,FALSE)</f>
        <v>Chahid Drimani</v>
      </c>
      <c r="AB1607" s="12">
        <f t="shared" si="225"/>
        <v>1</v>
      </c>
      <c r="AC1607" s="12">
        <f t="shared" si="230"/>
        <v>254.48859999999999</v>
      </c>
      <c r="AD1607" s="12">
        <f t="shared" si="231"/>
        <v>269</v>
      </c>
      <c r="AE1607" s="12">
        <f t="shared" si="226"/>
        <v>269</v>
      </c>
      <c r="AF1607" s="12">
        <f t="shared" si="227"/>
        <v>14.5114</v>
      </c>
      <c r="AG1607" s="12">
        <f t="shared" si="228"/>
        <v>14.51</v>
      </c>
      <c r="AH1607" s="9">
        <f t="shared" si="232"/>
        <v>5.3940520446096651E-2</v>
      </c>
      <c r="AI1607" s="14">
        <f>VLOOKUP(E1607,'Verweis Faktor'!$A:$B,2,FALSE)</f>
        <v>1</v>
      </c>
      <c r="AJ1607" s="14"/>
      <c r="AK1607" s="14" t="str">
        <f>IF(AL1607="Ja","Versandkosten",VLOOKUP(E1607,'Verweis Belegart'!$A$2:$B$9,2,FALSE))</f>
        <v>Hardware</v>
      </c>
      <c r="AL1607" s="14" t="str">
        <f t="shared" si="233"/>
        <v>Nein</v>
      </c>
      <c r="AM1607" s="14" t="str">
        <f t="shared" si="229"/>
        <v>Positiv</v>
      </c>
    </row>
    <row r="1608" spans="1:39" ht="17.25" customHeight="1" x14ac:dyDescent="0.35">
      <c r="A1608" s="17">
        <v>14571935</v>
      </c>
      <c r="B1608" s="2" t="s">
        <v>1517</v>
      </c>
      <c r="C1608" s="1">
        <v>2025001</v>
      </c>
      <c r="D1608" s="1">
        <v>2000456</v>
      </c>
      <c r="E1608" s="2" t="s">
        <v>34</v>
      </c>
      <c r="F1608" s="2" t="s">
        <v>35</v>
      </c>
      <c r="G1608" s="2" t="s">
        <v>66</v>
      </c>
      <c r="H1608" s="2" t="s">
        <v>1132</v>
      </c>
      <c r="I1608" s="2" t="s">
        <v>1133</v>
      </c>
      <c r="J1608" s="2" t="s">
        <v>103</v>
      </c>
      <c r="K1608" s="2" t="s">
        <v>111</v>
      </c>
      <c r="L1608" s="2" t="s">
        <v>1150</v>
      </c>
      <c r="M1608" s="2" t="s">
        <v>1151</v>
      </c>
      <c r="N1608" s="2" t="s">
        <v>1152</v>
      </c>
      <c r="O1608" s="3">
        <v>1</v>
      </c>
      <c r="P1608" s="3">
        <v>129.98869999999999</v>
      </c>
      <c r="Q1608" s="3">
        <v>145</v>
      </c>
      <c r="R1608" s="3">
        <v>145</v>
      </c>
      <c r="S1608" s="3">
        <v>15.0113</v>
      </c>
      <c r="T1608" s="3">
        <v>15.01</v>
      </c>
      <c r="U1608" s="3">
        <v>10.35</v>
      </c>
      <c r="V1608" s="2" t="s">
        <v>855</v>
      </c>
      <c r="W1608" s="2" t="s">
        <v>856</v>
      </c>
      <c r="X1608" s="2" t="s">
        <v>72</v>
      </c>
      <c r="Y1608" s="19" t="str">
        <f>VLOOKUP(G1608,'Verweis Kd-Gruppe'!$A$2:$B$8,2,FALSE)</f>
        <v>EXP</v>
      </c>
      <c r="Z1608" s="19" t="str">
        <f>VLOOKUP(J1608,'Verweis Art-Gruppe'!$A$2:$B$15,2,FALSE)</f>
        <v>Geräte</v>
      </c>
      <c r="AA1608" s="19" t="str">
        <f>VLOOKUP(W1608,'Verweis Vertreter'!$A$2:$B$24,2,FALSE)</f>
        <v>Chahid Drimani</v>
      </c>
      <c r="AB1608" s="12">
        <f t="shared" si="225"/>
        <v>1</v>
      </c>
      <c r="AC1608" s="12">
        <f t="shared" si="230"/>
        <v>129.98869999999999</v>
      </c>
      <c r="AD1608" s="12">
        <f t="shared" si="231"/>
        <v>145</v>
      </c>
      <c r="AE1608" s="12">
        <f t="shared" si="226"/>
        <v>145</v>
      </c>
      <c r="AF1608" s="12">
        <f t="shared" si="227"/>
        <v>15.0113</v>
      </c>
      <c r="AG1608" s="12">
        <f t="shared" si="228"/>
        <v>15.01</v>
      </c>
      <c r="AH1608" s="9">
        <f t="shared" si="232"/>
        <v>0.10351724137931034</v>
      </c>
      <c r="AI1608" s="14">
        <f>VLOOKUP(E1608,'Verweis Faktor'!$A:$B,2,FALSE)</f>
        <v>1</v>
      </c>
      <c r="AJ1608" s="14"/>
      <c r="AK1608" s="14" t="str">
        <f>IF(AL1608="Ja","Versandkosten",VLOOKUP(E1608,'Verweis Belegart'!$A$2:$B$9,2,FALSE))</f>
        <v>Hardware</v>
      </c>
      <c r="AL1608" s="14" t="str">
        <f t="shared" si="233"/>
        <v>Nein</v>
      </c>
      <c r="AM1608" s="14" t="str">
        <f t="shared" si="229"/>
        <v>Positiv</v>
      </c>
    </row>
    <row r="1609" spans="1:39" ht="17.25" customHeight="1" x14ac:dyDescent="0.35">
      <c r="A1609" s="17">
        <v>14571935</v>
      </c>
      <c r="B1609" s="2" t="s">
        <v>1517</v>
      </c>
      <c r="C1609" s="1">
        <v>2025001</v>
      </c>
      <c r="D1609" s="1">
        <v>2000456</v>
      </c>
      <c r="E1609" s="2" t="s">
        <v>34</v>
      </c>
      <c r="F1609" s="2" t="s">
        <v>35</v>
      </c>
      <c r="G1609" s="2" t="s">
        <v>66</v>
      </c>
      <c r="H1609" s="2" t="s">
        <v>1132</v>
      </c>
      <c r="I1609" s="2" t="s">
        <v>1133</v>
      </c>
      <c r="J1609" s="2" t="s">
        <v>103</v>
      </c>
      <c r="K1609" s="2" t="s">
        <v>115</v>
      </c>
      <c r="L1609" s="2" t="s">
        <v>673</v>
      </c>
      <c r="M1609" s="2" t="s">
        <v>674</v>
      </c>
      <c r="N1609" s="2" t="s">
        <v>48</v>
      </c>
      <c r="O1609" s="3">
        <v>2</v>
      </c>
      <c r="P1609" s="3">
        <v>253.26820000000001</v>
      </c>
      <c r="Q1609" s="3">
        <v>265</v>
      </c>
      <c r="R1609" s="3">
        <v>530</v>
      </c>
      <c r="S1609" s="3">
        <v>11.7318</v>
      </c>
      <c r="T1609" s="3">
        <v>23.46</v>
      </c>
      <c r="U1609" s="3">
        <v>4.42</v>
      </c>
      <c r="V1609" s="2" t="s">
        <v>855</v>
      </c>
      <c r="W1609" s="2" t="s">
        <v>856</v>
      </c>
      <c r="X1609" s="2" t="s">
        <v>72</v>
      </c>
      <c r="Y1609" s="19" t="str">
        <f>VLOOKUP(G1609,'Verweis Kd-Gruppe'!$A$2:$B$8,2,FALSE)</f>
        <v>EXP</v>
      </c>
      <c r="Z1609" s="19" t="str">
        <f>VLOOKUP(J1609,'Verweis Art-Gruppe'!$A$2:$B$15,2,FALSE)</f>
        <v>Geräte</v>
      </c>
      <c r="AA1609" s="19" t="str">
        <f>VLOOKUP(W1609,'Verweis Vertreter'!$A$2:$B$24,2,FALSE)</f>
        <v>Chahid Drimani</v>
      </c>
      <c r="AB1609" s="12">
        <f t="shared" si="225"/>
        <v>2</v>
      </c>
      <c r="AC1609" s="12">
        <f t="shared" si="230"/>
        <v>253.26820000000001</v>
      </c>
      <c r="AD1609" s="12">
        <f t="shared" si="231"/>
        <v>265</v>
      </c>
      <c r="AE1609" s="12">
        <f t="shared" si="226"/>
        <v>530</v>
      </c>
      <c r="AF1609" s="12">
        <f t="shared" si="227"/>
        <v>11.7318</v>
      </c>
      <c r="AG1609" s="12">
        <f t="shared" si="228"/>
        <v>23.46</v>
      </c>
      <c r="AH1609" s="9">
        <f t="shared" si="232"/>
        <v>4.4264150943396231E-2</v>
      </c>
      <c r="AI1609" s="14">
        <f>VLOOKUP(E1609,'Verweis Faktor'!$A:$B,2,FALSE)</f>
        <v>1</v>
      </c>
      <c r="AJ1609" s="14"/>
      <c r="AK1609" s="14" t="str">
        <f>IF(AL1609="Ja","Versandkosten",VLOOKUP(E1609,'Verweis Belegart'!$A$2:$B$9,2,FALSE))</f>
        <v>Hardware</v>
      </c>
      <c r="AL1609" s="14" t="str">
        <f t="shared" si="233"/>
        <v>Nein</v>
      </c>
      <c r="AM1609" s="14" t="str">
        <f t="shared" si="229"/>
        <v>Positiv</v>
      </c>
    </row>
    <row r="1610" spans="1:39" ht="17.25" customHeight="1" x14ac:dyDescent="0.35">
      <c r="A1610" s="17">
        <v>14571935</v>
      </c>
      <c r="B1610" s="2" t="s">
        <v>1517</v>
      </c>
      <c r="C1610" s="1">
        <v>2025001</v>
      </c>
      <c r="D1610" s="1">
        <v>2000456</v>
      </c>
      <c r="E1610" s="2" t="s">
        <v>34</v>
      </c>
      <c r="F1610" s="2" t="s">
        <v>35</v>
      </c>
      <c r="G1610" s="2" t="s">
        <v>66</v>
      </c>
      <c r="H1610" s="2" t="s">
        <v>1132</v>
      </c>
      <c r="I1610" s="2" t="s">
        <v>1133</v>
      </c>
      <c r="J1610" s="2" t="s">
        <v>103</v>
      </c>
      <c r="K1610" s="2" t="s">
        <v>289</v>
      </c>
      <c r="L1610" s="2" t="s">
        <v>1094</v>
      </c>
      <c r="M1610" s="2" t="s">
        <v>1095</v>
      </c>
      <c r="N1610" s="2" t="s">
        <v>1096</v>
      </c>
      <c r="O1610" s="3">
        <v>1</v>
      </c>
      <c r="P1610" s="3">
        <v>301.49349999999998</v>
      </c>
      <c r="Q1610" s="3">
        <v>315</v>
      </c>
      <c r="R1610" s="3">
        <v>315</v>
      </c>
      <c r="S1610" s="3">
        <v>13.506500000000001</v>
      </c>
      <c r="T1610" s="3">
        <v>13.51</v>
      </c>
      <c r="U1610" s="3">
        <v>4.28</v>
      </c>
      <c r="V1610" s="2" t="s">
        <v>855</v>
      </c>
      <c r="W1610" s="2" t="s">
        <v>856</v>
      </c>
      <c r="X1610" s="2" t="s">
        <v>72</v>
      </c>
      <c r="Y1610" s="19" t="str">
        <f>VLOOKUP(G1610,'Verweis Kd-Gruppe'!$A$2:$B$8,2,FALSE)</f>
        <v>EXP</v>
      </c>
      <c r="Z1610" s="19" t="str">
        <f>VLOOKUP(J1610,'Verweis Art-Gruppe'!$A$2:$B$15,2,FALSE)</f>
        <v>Geräte</v>
      </c>
      <c r="AA1610" s="19" t="str">
        <f>VLOOKUP(W1610,'Verweis Vertreter'!$A$2:$B$24,2,FALSE)</f>
        <v>Chahid Drimani</v>
      </c>
      <c r="AB1610" s="12">
        <f t="shared" si="225"/>
        <v>1</v>
      </c>
      <c r="AC1610" s="12">
        <f t="shared" si="230"/>
        <v>301.49349999999998</v>
      </c>
      <c r="AD1610" s="12">
        <f t="shared" si="231"/>
        <v>315</v>
      </c>
      <c r="AE1610" s="12">
        <f t="shared" si="226"/>
        <v>315</v>
      </c>
      <c r="AF1610" s="12">
        <f t="shared" si="227"/>
        <v>13.506500000000001</v>
      </c>
      <c r="AG1610" s="12">
        <f t="shared" si="228"/>
        <v>13.51</v>
      </c>
      <c r="AH1610" s="9">
        <f t="shared" si="232"/>
        <v>4.2888888888888886E-2</v>
      </c>
      <c r="AI1610" s="14">
        <f>VLOOKUP(E1610,'Verweis Faktor'!$A:$B,2,FALSE)</f>
        <v>1</v>
      </c>
      <c r="AJ1610" s="14"/>
      <c r="AK1610" s="14" t="str">
        <f>IF(AL1610="Ja","Versandkosten",VLOOKUP(E1610,'Verweis Belegart'!$A$2:$B$9,2,FALSE))</f>
        <v>Hardware</v>
      </c>
      <c r="AL1610" s="14" t="str">
        <f t="shared" si="233"/>
        <v>Nein</v>
      </c>
      <c r="AM1610" s="14" t="str">
        <f t="shared" si="229"/>
        <v>Positiv</v>
      </c>
    </row>
    <row r="1611" spans="1:39" ht="17.25" customHeight="1" x14ac:dyDescent="0.35">
      <c r="A1611" s="17">
        <v>14571935</v>
      </c>
      <c r="B1611" s="2" t="s">
        <v>1517</v>
      </c>
      <c r="C1611" s="1">
        <v>2025001</v>
      </c>
      <c r="D1611" s="1">
        <v>2000456</v>
      </c>
      <c r="E1611" s="2" t="s">
        <v>34</v>
      </c>
      <c r="F1611" s="2" t="s">
        <v>35</v>
      </c>
      <c r="G1611" s="2" t="s">
        <v>66</v>
      </c>
      <c r="H1611" s="2" t="s">
        <v>1132</v>
      </c>
      <c r="I1611" s="2" t="s">
        <v>1133</v>
      </c>
      <c r="J1611" s="2" t="s">
        <v>103</v>
      </c>
      <c r="K1611" s="2" t="s">
        <v>293</v>
      </c>
      <c r="L1611" s="2" t="s">
        <v>458</v>
      </c>
      <c r="M1611" s="2" t="s">
        <v>459</v>
      </c>
      <c r="N1611" s="2" t="s">
        <v>41</v>
      </c>
      <c r="O1611" s="3">
        <v>3</v>
      </c>
      <c r="P1611" s="3">
        <v>228.69569999999999</v>
      </c>
      <c r="Q1611" s="3">
        <v>237</v>
      </c>
      <c r="R1611" s="3">
        <v>711</v>
      </c>
      <c r="S1611" s="3">
        <v>8.3042999999999996</v>
      </c>
      <c r="T1611" s="3">
        <v>24.91</v>
      </c>
      <c r="U1611" s="3">
        <v>3.5</v>
      </c>
      <c r="V1611" s="2" t="s">
        <v>855</v>
      </c>
      <c r="W1611" s="2" t="s">
        <v>856</v>
      </c>
      <c r="X1611" s="2" t="s">
        <v>72</v>
      </c>
      <c r="Y1611" s="19" t="str">
        <f>VLOOKUP(G1611,'Verweis Kd-Gruppe'!$A$2:$B$8,2,FALSE)</f>
        <v>EXP</v>
      </c>
      <c r="Z1611" s="19" t="str">
        <f>VLOOKUP(J1611,'Verweis Art-Gruppe'!$A$2:$B$15,2,FALSE)</f>
        <v>Geräte</v>
      </c>
      <c r="AA1611" s="19" t="str">
        <f>VLOOKUP(W1611,'Verweis Vertreter'!$A$2:$B$24,2,FALSE)</f>
        <v>Chahid Drimani</v>
      </c>
      <c r="AB1611" s="12">
        <f t="shared" si="225"/>
        <v>3</v>
      </c>
      <c r="AC1611" s="12">
        <f t="shared" si="230"/>
        <v>228.69569999999999</v>
      </c>
      <c r="AD1611" s="12">
        <f t="shared" si="231"/>
        <v>237</v>
      </c>
      <c r="AE1611" s="12">
        <f t="shared" si="226"/>
        <v>711</v>
      </c>
      <c r="AF1611" s="12">
        <f t="shared" si="227"/>
        <v>8.3042999999999996</v>
      </c>
      <c r="AG1611" s="12">
        <f t="shared" si="228"/>
        <v>24.91</v>
      </c>
      <c r="AH1611" s="9">
        <f t="shared" si="232"/>
        <v>3.5035161744022505E-2</v>
      </c>
      <c r="AI1611" s="14">
        <f>VLOOKUP(E1611,'Verweis Faktor'!$A:$B,2,FALSE)</f>
        <v>1</v>
      </c>
      <c r="AJ1611" s="14"/>
      <c r="AK1611" s="14" t="str">
        <f>IF(AL1611="Ja","Versandkosten",VLOOKUP(E1611,'Verweis Belegart'!$A$2:$B$9,2,FALSE))</f>
        <v>Hardware</v>
      </c>
      <c r="AL1611" s="14" t="str">
        <f t="shared" si="233"/>
        <v>Nein</v>
      </c>
      <c r="AM1611" s="14" t="str">
        <f t="shared" si="229"/>
        <v>Positiv</v>
      </c>
    </row>
    <row r="1612" spans="1:39" ht="17.25" customHeight="1" x14ac:dyDescent="0.35">
      <c r="A1612" s="17">
        <v>14571935</v>
      </c>
      <c r="B1612" s="2" t="s">
        <v>1517</v>
      </c>
      <c r="C1612" s="1">
        <v>2025001</v>
      </c>
      <c r="D1612" s="1">
        <v>2000456</v>
      </c>
      <c r="E1612" s="2" t="s">
        <v>34</v>
      </c>
      <c r="F1612" s="2" t="s">
        <v>35</v>
      </c>
      <c r="G1612" s="2" t="s">
        <v>66</v>
      </c>
      <c r="H1612" s="2" t="s">
        <v>1132</v>
      </c>
      <c r="I1612" s="2" t="s">
        <v>1133</v>
      </c>
      <c r="J1612" s="2" t="s">
        <v>103</v>
      </c>
      <c r="K1612" s="2" t="s">
        <v>296</v>
      </c>
      <c r="L1612" s="2" t="s">
        <v>147</v>
      </c>
      <c r="M1612" s="2" t="s">
        <v>148</v>
      </c>
      <c r="N1612" s="2" t="s">
        <v>149</v>
      </c>
      <c r="O1612" s="3">
        <v>6</v>
      </c>
      <c r="P1612" s="3">
        <v>204.57390000000001</v>
      </c>
      <c r="Q1612" s="3">
        <v>213</v>
      </c>
      <c r="R1612" s="3">
        <v>1278</v>
      </c>
      <c r="S1612" s="3">
        <v>8.4260999999999999</v>
      </c>
      <c r="T1612" s="3">
        <v>50.56</v>
      </c>
      <c r="U1612" s="3">
        <v>3.95</v>
      </c>
      <c r="V1612" s="2" t="s">
        <v>855</v>
      </c>
      <c r="W1612" s="2" t="s">
        <v>856</v>
      </c>
      <c r="X1612" s="2" t="s">
        <v>72</v>
      </c>
      <c r="Y1612" s="19" t="str">
        <f>VLOOKUP(G1612,'Verweis Kd-Gruppe'!$A$2:$B$8,2,FALSE)</f>
        <v>EXP</v>
      </c>
      <c r="Z1612" s="19" t="str">
        <f>VLOOKUP(J1612,'Verweis Art-Gruppe'!$A$2:$B$15,2,FALSE)</f>
        <v>Geräte</v>
      </c>
      <c r="AA1612" s="19" t="str">
        <f>VLOOKUP(W1612,'Verweis Vertreter'!$A$2:$B$24,2,FALSE)</f>
        <v>Chahid Drimani</v>
      </c>
      <c r="AB1612" s="12">
        <f t="shared" si="225"/>
        <v>6</v>
      </c>
      <c r="AC1612" s="12">
        <f t="shared" si="230"/>
        <v>204.57390000000001</v>
      </c>
      <c r="AD1612" s="12">
        <f t="shared" si="231"/>
        <v>213</v>
      </c>
      <c r="AE1612" s="12">
        <f t="shared" si="226"/>
        <v>1278</v>
      </c>
      <c r="AF1612" s="12">
        <f t="shared" si="227"/>
        <v>8.4260999999999999</v>
      </c>
      <c r="AG1612" s="12">
        <f t="shared" si="228"/>
        <v>50.56</v>
      </c>
      <c r="AH1612" s="9">
        <f t="shared" si="232"/>
        <v>3.9561815336463226E-2</v>
      </c>
      <c r="AI1612" s="14">
        <f>VLOOKUP(E1612,'Verweis Faktor'!$A:$B,2,FALSE)</f>
        <v>1</v>
      </c>
      <c r="AJ1612" s="14"/>
      <c r="AK1612" s="14" t="str">
        <f>IF(AL1612="Ja","Versandkosten",VLOOKUP(E1612,'Verweis Belegart'!$A$2:$B$9,2,FALSE))</f>
        <v>Hardware</v>
      </c>
      <c r="AL1612" s="14" t="str">
        <f t="shared" si="233"/>
        <v>Nein</v>
      </c>
      <c r="AM1612" s="14" t="str">
        <f t="shared" si="229"/>
        <v>Positiv</v>
      </c>
    </row>
    <row r="1613" spans="1:39" ht="17.25" customHeight="1" x14ac:dyDescent="0.35">
      <c r="A1613" s="17">
        <v>14571935</v>
      </c>
      <c r="B1613" s="2" t="s">
        <v>1517</v>
      </c>
      <c r="C1613" s="1">
        <v>2025001</v>
      </c>
      <c r="D1613" s="1">
        <v>2000456</v>
      </c>
      <c r="E1613" s="2" t="s">
        <v>34</v>
      </c>
      <c r="F1613" s="2" t="s">
        <v>35</v>
      </c>
      <c r="G1613" s="2" t="s">
        <v>66</v>
      </c>
      <c r="H1613" s="2" t="s">
        <v>1132</v>
      </c>
      <c r="I1613" s="2" t="s">
        <v>1133</v>
      </c>
      <c r="J1613" s="2" t="s">
        <v>103</v>
      </c>
      <c r="K1613" s="2" t="s">
        <v>299</v>
      </c>
      <c r="L1613" s="2" t="s">
        <v>1027</v>
      </c>
      <c r="M1613" s="2" t="s">
        <v>1028</v>
      </c>
      <c r="N1613" s="2" t="s">
        <v>618</v>
      </c>
      <c r="O1613" s="3">
        <v>3</v>
      </c>
      <c r="P1613" s="3">
        <v>495</v>
      </c>
      <c r="Q1613" s="3">
        <v>506</v>
      </c>
      <c r="R1613" s="3">
        <v>1518</v>
      </c>
      <c r="S1613" s="3">
        <v>11</v>
      </c>
      <c r="T1613" s="3">
        <v>33</v>
      </c>
      <c r="U1613" s="3">
        <v>2.17</v>
      </c>
      <c r="V1613" s="2" t="s">
        <v>855</v>
      </c>
      <c r="W1613" s="2" t="s">
        <v>856</v>
      </c>
      <c r="X1613" s="2" t="s">
        <v>72</v>
      </c>
      <c r="Y1613" s="19" t="str">
        <f>VLOOKUP(G1613,'Verweis Kd-Gruppe'!$A$2:$B$8,2,FALSE)</f>
        <v>EXP</v>
      </c>
      <c r="Z1613" s="19" t="str">
        <f>VLOOKUP(J1613,'Verweis Art-Gruppe'!$A$2:$B$15,2,FALSE)</f>
        <v>Geräte</v>
      </c>
      <c r="AA1613" s="19" t="str">
        <f>VLOOKUP(W1613,'Verweis Vertreter'!$A$2:$B$24,2,FALSE)</f>
        <v>Chahid Drimani</v>
      </c>
      <c r="AB1613" s="12">
        <f t="shared" si="225"/>
        <v>3</v>
      </c>
      <c r="AC1613" s="12">
        <f t="shared" si="230"/>
        <v>495</v>
      </c>
      <c r="AD1613" s="12">
        <f t="shared" si="231"/>
        <v>506</v>
      </c>
      <c r="AE1613" s="12">
        <f t="shared" si="226"/>
        <v>1518</v>
      </c>
      <c r="AF1613" s="12">
        <f t="shared" si="227"/>
        <v>11</v>
      </c>
      <c r="AG1613" s="12">
        <f t="shared" si="228"/>
        <v>33</v>
      </c>
      <c r="AH1613" s="9">
        <f t="shared" si="232"/>
        <v>2.1739130434782608E-2</v>
      </c>
      <c r="AI1613" s="14">
        <f>VLOOKUP(E1613,'Verweis Faktor'!$A:$B,2,FALSE)</f>
        <v>1</v>
      </c>
      <c r="AJ1613" s="14"/>
      <c r="AK1613" s="14" t="str">
        <f>IF(AL1613="Ja","Versandkosten",VLOOKUP(E1613,'Verweis Belegart'!$A$2:$B$9,2,FALSE))</f>
        <v>Hardware</v>
      </c>
      <c r="AL1613" s="14" t="str">
        <f t="shared" si="233"/>
        <v>Nein</v>
      </c>
      <c r="AM1613" s="14" t="str">
        <f t="shared" si="229"/>
        <v>Positiv</v>
      </c>
    </row>
    <row r="1614" spans="1:39" ht="17.25" customHeight="1" x14ac:dyDescent="0.35">
      <c r="A1614" s="17">
        <v>14571935</v>
      </c>
      <c r="B1614" s="2" t="s">
        <v>1517</v>
      </c>
      <c r="C1614" s="1">
        <v>2025001</v>
      </c>
      <c r="D1614" s="1">
        <v>2000456</v>
      </c>
      <c r="E1614" s="2" t="s">
        <v>34</v>
      </c>
      <c r="F1614" s="2" t="s">
        <v>35</v>
      </c>
      <c r="G1614" s="2" t="s">
        <v>66</v>
      </c>
      <c r="H1614" s="2" t="s">
        <v>1132</v>
      </c>
      <c r="I1614" s="2" t="s">
        <v>1133</v>
      </c>
      <c r="J1614" s="2" t="s">
        <v>103</v>
      </c>
      <c r="K1614" s="2" t="s">
        <v>300</v>
      </c>
      <c r="L1614" s="2" t="s">
        <v>88</v>
      </c>
      <c r="M1614" s="2" t="s">
        <v>89</v>
      </c>
      <c r="N1614" s="2" t="s">
        <v>90</v>
      </c>
      <c r="O1614" s="3">
        <v>1</v>
      </c>
      <c r="P1614" s="3">
        <v>530.07069999999999</v>
      </c>
      <c r="Q1614" s="3">
        <v>555</v>
      </c>
      <c r="R1614" s="3">
        <v>555</v>
      </c>
      <c r="S1614" s="3">
        <v>24.929300000000001</v>
      </c>
      <c r="T1614" s="3">
        <v>24.93</v>
      </c>
      <c r="U1614" s="3">
        <v>4.49</v>
      </c>
      <c r="V1614" s="2" t="s">
        <v>855</v>
      </c>
      <c r="W1614" s="2" t="s">
        <v>856</v>
      </c>
      <c r="X1614" s="2" t="s">
        <v>72</v>
      </c>
      <c r="Y1614" s="19" t="str">
        <f>VLOOKUP(G1614,'Verweis Kd-Gruppe'!$A$2:$B$8,2,FALSE)</f>
        <v>EXP</v>
      </c>
      <c r="Z1614" s="19" t="str">
        <f>VLOOKUP(J1614,'Verweis Art-Gruppe'!$A$2:$B$15,2,FALSE)</f>
        <v>Geräte</v>
      </c>
      <c r="AA1614" s="19" t="str">
        <f>VLOOKUP(W1614,'Verweis Vertreter'!$A$2:$B$24,2,FALSE)</f>
        <v>Chahid Drimani</v>
      </c>
      <c r="AB1614" s="12">
        <f t="shared" si="225"/>
        <v>1</v>
      </c>
      <c r="AC1614" s="12">
        <f t="shared" si="230"/>
        <v>530.07069999999999</v>
      </c>
      <c r="AD1614" s="12">
        <f t="shared" si="231"/>
        <v>555</v>
      </c>
      <c r="AE1614" s="12">
        <f t="shared" si="226"/>
        <v>555</v>
      </c>
      <c r="AF1614" s="12">
        <f t="shared" si="227"/>
        <v>24.929300000000001</v>
      </c>
      <c r="AG1614" s="12">
        <f t="shared" si="228"/>
        <v>24.93</v>
      </c>
      <c r="AH1614" s="9">
        <f t="shared" si="232"/>
        <v>4.4918918918918915E-2</v>
      </c>
      <c r="AI1614" s="14">
        <f>VLOOKUP(E1614,'Verweis Faktor'!$A:$B,2,FALSE)</f>
        <v>1</v>
      </c>
      <c r="AJ1614" s="14"/>
      <c r="AK1614" s="14" t="str">
        <f>IF(AL1614="Ja","Versandkosten",VLOOKUP(E1614,'Verweis Belegart'!$A$2:$B$9,2,FALSE))</f>
        <v>Hardware</v>
      </c>
      <c r="AL1614" s="14" t="str">
        <f t="shared" si="233"/>
        <v>Nein</v>
      </c>
      <c r="AM1614" s="14" t="str">
        <f t="shared" si="229"/>
        <v>Positiv</v>
      </c>
    </row>
    <row r="1615" spans="1:39" ht="17.25" customHeight="1" x14ac:dyDescent="0.35">
      <c r="A1615" s="17">
        <v>14571935</v>
      </c>
      <c r="B1615" s="2" t="s">
        <v>1517</v>
      </c>
      <c r="C1615" s="1">
        <v>2025001</v>
      </c>
      <c r="D1615" s="1">
        <v>2000456</v>
      </c>
      <c r="E1615" s="2" t="s">
        <v>34</v>
      </c>
      <c r="F1615" s="2" t="s">
        <v>35</v>
      </c>
      <c r="G1615" s="2" t="s">
        <v>66</v>
      </c>
      <c r="H1615" s="2" t="s">
        <v>1132</v>
      </c>
      <c r="I1615" s="2" t="s">
        <v>1133</v>
      </c>
      <c r="J1615" s="2" t="s">
        <v>103</v>
      </c>
      <c r="K1615" s="2" t="s">
        <v>301</v>
      </c>
      <c r="L1615" s="2" t="s">
        <v>591</v>
      </c>
      <c r="M1615" s="2" t="s">
        <v>592</v>
      </c>
      <c r="N1615" s="2" t="s">
        <v>593</v>
      </c>
      <c r="O1615" s="3">
        <v>1</v>
      </c>
      <c r="P1615" s="3">
        <v>78</v>
      </c>
      <c r="Q1615" s="3">
        <v>85</v>
      </c>
      <c r="R1615" s="3">
        <v>85</v>
      </c>
      <c r="S1615" s="3">
        <v>7</v>
      </c>
      <c r="T1615" s="3">
        <v>7</v>
      </c>
      <c r="U1615" s="3">
        <v>8.23</v>
      </c>
      <c r="V1615" s="2" t="s">
        <v>855</v>
      </c>
      <c r="W1615" s="2" t="s">
        <v>856</v>
      </c>
      <c r="X1615" s="2" t="s">
        <v>72</v>
      </c>
      <c r="Y1615" s="19" t="str">
        <f>VLOOKUP(G1615,'Verweis Kd-Gruppe'!$A$2:$B$8,2,FALSE)</f>
        <v>EXP</v>
      </c>
      <c r="Z1615" s="19" t="str">
        <f>VLOOKUP(J1615,'Verweis Art-Gruppe'!$A$2:$B$15,2,FALSE)</f>
        <v>Geräte</v>
      </c>
      <c r="AA1615" s="19" t="str">
        <f>VLOOKUP(W1615,'Verweis Vertreter'!$A$2:$B$24,2,FALSE)</f>
        <v>Chahid Drimani</v>
      </c>
      <c r="AB1615" s="12">
        <f t="shared" si="225"/>
        <v>1</v>
      </c>
      <c r="AC1615" s="12">
        <f t="shared" si="230"/>
        <v>78</v>
      </c>
      <c r="AD1615" s="12">
        <f t="shared" si="231"/>
        <v>85</v>
      </c>
      <c r="AE1615" s="12">
        <f t="shared" si="226"/>
        <v>85</v>
      </c>
      <c r="AF1615" s="12">
        <f t="shared" si="227"/>
        <v>7</v>
      </c>
      <c r="AG1615" s="12">
        <f t="shared" si="228"/>
        <v>7</v>
      </c>
      <c r="AH1615" s="9">
        <f t="shared" si="232"/>
        <v>8.2352941176470587E-2</v>
      </c>
      <c r="AI1615" s="14">
        <f>VLOOKUP(E1615,'Verweis Faktor'!$A:$B,2,FALSE)</f>
        <v>1</v>
      </c>
      <c r="AJ1615" s="14"/>
      <c r="AK1615" s="14" t="str">
        <f>IF(AL1615="Ja","Versandkosten",VLOOKUP(E1615,'Verweis Belegart'!$A$2:$B$9,2,FALSE))</f>
        <v>Hardware</v>
      </c>
      <c r="AL1615" s="14" t="str">
        <f t="shared" si="233"/>
        <v>Nein</v>
      </c>
      <c r="AM1615" s="14" t="str">
        <f t="shared" si="229"/>
        <v>Positiv</v>
      </c>
    </row>
    <row r="1616" spans="1:39" ht="17.25" customHeight="1" x14ac:dyDescent="0.35">
      <c r="A1616" s="17">
        <v>14571935</v>
      </c>
      <c r="B1616" s="2" t="s">
        <v>1517</v>
      </c>
      <c r="C1616" s="1">
        <v>2025001</v>
      </c>
      <c r="D1616" s="1">
        <v>2000456</v>
      </c>
      <c r="E1616" s="2" t="s">
        <v>34</v>
      </c>
      <c r="F1616" s="2" t="s">
        <v>35</v>
      </c>
      <c r="G1616" s="2" t="s">
        <v>66</v>
      </c>
      <c r="H1616" s="2" t="s">
        <v>1132</v>
      </c>
      <c r="I1616" s="2" t="s">
        <v>1133</v>
      </c>
      <c r="J1616" s="2" t="s">
        <v>103</v>
      </c>
      <c r="K1616" s="2" t="s">
        <v>304</v>
      </c>
      <c r="L1616" s="2" t="s">
        <v>818</v>
      </c>
      <c r="M1616" s="2" t="s">
        <v>819</v>
      </c>
      <c r="N1616" s="2" t="s">
        <v>164</v>
      </c>
      <c r="O1616" s="3">
        <v>3</v>
      </c>
      <c r="P1616" s="3">
        <v>273.26979999999998</v>
      </c>
      <c r="Q1616" s="3">
        <v>279</v>
      </c>
      <c r="R1616" s="3">
        <v>837</v>
      </c>
      <c r="S1616" s="3">
        <v>5.7302</v>
      </c>
      <c r="T1616" s="3">
        <v>17.190000000000001</v>
      </c>
      <c r="U1616" s="3">
        <v>2.0499999999999998</v>
      </c>
      <c r="V1616" s="2" t="s">
        <v>855</v>
      </c>
      <c r="W1616" s="2" t="s">
        <v>856</v>
      </c>
      <c r="X1616" s="2" t="s">
        <v>72</v>
      </c>
      <c r="Y1616" s="19" t="str">
        <f>VLOOKUP(G1616,'Verweis Kd-Gruppe'!$A$2:$B$8,2,FALSE)</f>
        <v>EXP</v>
      </c>
      <c r="Z1616" s="19" t="str">
        <f>VLOOKUP(J1616,'Verweis Art-Gruppe'!$A$2:$B$15,2,FALSE)</f>
        <v>Geräte</v>
      </c>
      <c r="AA1616" s="19" t="str">
        <f>VLOOKUP(W1616,'Verweis Vertreter'!$A$2:$B$24,2,FALSE)</f>
        <v>Chahid Drimani</v>
      </c>
      <c r="AB1616" s="12">
        <f t="shared" si="225"/>
        <v>3</v>
      </c>
      <c r="AC1616" s="12">
        <f t="shared" si="230"/>
        <v>273.26979999999998</v>
      </c>
      <c r="AD1616" s="12">
        <f t="shared" si="231"/>
        <v>279</v>
      </c>
      <c r="AE1616" s="12">
        <f t="shared" si="226"/>
        <v>837</v>
      </c>
      <c r="AF1616" s="12">
        <f t="shared" si="227"/>
        <v>5.7302</v>
      </c>
      <c r="AG1616" s="12">
        <f t="shared" si="228"/>
        <v>17.190000000000001</v>
      </c>
      <c r="AH1616" s="9">
        <f t="shared" si="232"/>
        <v>2.0537634408602151E-2</v>
      </c>
      <c r="AI1616" s="14">
        <f>VLOOKUP(E1616,'Verweis Faktor'!$A:$B,2,FALSE)</f>
        <v>1</v>
      </c>
      <c r="AJ1616" s="14"/>
      <c r="AK1616" s="14" t="str">
        <f>IF(AL1616="Ja","Versandkosten",VLOOKUP(E1616,'Verweis Belegart'!$A$2:$B$9,2,FALSE))</f>
        <v>Hardware</v>
      </c>
      <c r="AL1616" s="14" t="str">
        <f t="shared" si="233"/>
        <v>Nein</v>
      </c>
      <c r="AM1616" s="14" t="str">
        <f t="shared" si="229"/>
        <v>Positiv</v>
      </c>
    </row>
    <row r="1617" spans="1:39" ht="17.25" customHeight="1" x14ac:dyDescent="0.35">
      <c r="A1617" s="17">
        <v>14571935</v>
      </c>
      <c r="B1617" s="2" t="s">
        <v>1517</v>
      </c>
      <c r="C1617" s="1">
        <v>2025001</v>
      </c>
      <c r="D1617" s="1">
        <v>2000456</v>
      </c>
      <c r="E1617" s="2" t="s">
        <v>34</v>
      </c>
      <c r="F1617" s="2" t="s">
        <v>35</v>
      </c>
      <c r="G1617" s="2" t="s">
        <v>66</v>
      </c>
      <c r="H1617" s="2" t="s">
        <v>1132</v>
      </c>
      <c r="I1617" s="2" t="s">
        <v>1133</v>
      </c>
      <c r="J1617" s="2" t="s">
        <v>103</v>
      </c>
      <c r="K1617" s="2" t="s">
        <v>307</v>
      </c>
      <c r="L1617" s="2" t="s">
        <v>185</v>
      </c>
      <c r="M1617" s="2" t="s">
        <v>186</v>
      </c>
      <c r="N1617" s="2" t="s">
        <v>187</v>
      </c>
      <c r="O1617" s="3">
        <v>1</v>
      </c>
      <c r="P1617" s="3">
        <v>93.245800000000003</v>
      </c>
      <c r="Q1617" s="3">
        <v>103</v>
      </c>
      <c r="R1617" s="3">
        <v>103</v>
      </c>
      <c r="S1617" s="3">
        <v>9.7542000000000009</v>
      </c>
      <c r="T1617" s="3">
        <v>9.75</v>
      </c>
      <c r="U1617" s="3">
        <v>9.4700000000000006</v>
      </c>
      <c r="V1617" s="2" t="s">
        <v>855</v>
      </c>
      <c r="W1617" s="2" t="s">
        <v>856</v>
      </c>
      <c r="X1617" s="2" t="s">
        <v>72</v>
      </c>
      <c r="Y1617" s="19" t="str">
        <f>VLOOKUP(G1617,'Verweis Kd-Gruppe'!$A$2:$B$8,2,FALSE)</f>
        <v>EXP</v>
      </c>
      <c r="Z1617" s="19" t="str">
        <f>VLOOKUP(J1617,'Verweis Art-Gruppe'!$A$2:$B$15,2,FALSE)</f>
        <v>Geräte</v>
      </c>
      <c r="AA1617" s="19" t="str">
        <f>VLOOKUP(W1617,'Verweis Vertreter'!$A$2:$B$24,2,FALSE)</f>
        <v>Chahid Drimani</v>
      </c>
      <c r="AB1617" s="12">
        <f t="shared" si="225"/>
        <v>1</v>
      </c>
      <c r="AC1617" s="12">
        <f t="shared" si="230"/>
        <v>93.245800000000003</v>
      </c>
      <c r="AD1617" s="12">
        <f t="shared" si="231"/>
        <v>103</v>
      </c>
      <c r="AE1617" s="12">
        <f t="shared" si="226"/>
        <v>103</v>
      </c>
      <c r="AF1617" s="12">
        <f t="shared" si="227"/>
        <v>9.7542000000000009</v>
      </c>
      <c r="AG1617" s="12">
        <f t="shared" si="228"/>
        <v>9.75</v>
      </c>
      <c r="AH1617" s="9">
        <f t="shared" si="232"/>
        <v>9.4660194174757281E-2</v>
      </c>
      <c r="AI1617" s="14">
        <f>VLOOKUP(E1617,'Verweis Faktor'!$A:$B,2,FALSE)</f>
        <v>1</v>
      </c>
      <c r="AJ1617" s="14"/>
      <c r="AK1617" s="14" t="str">
        <f>IF(AL1617="Ja","Versandkosten",VLOOKUP(E1617,'Verweis Belegart'!$A$2:$B$9,2,FALSE))</f>
        <v>Hardware</v>
      </c>
      <c r="AL1617" s="14" t="str">
        <f t="shared" si="233"/>
        <v>Nein</v>
      </c>
      <c r="AM1617" s="14" t="str">
        <f t="shared" si="229"/>
        <v>Positiv</v>
      </c>
    </row>
    <row r="1618" spans="1:39" ht="17.25" customHeight="1" x14ac:dyDescent="0.35">
      <c r="A1618" s="17">
        <v>14571935</v>
      </c>
      <c r="B1618" s="2" t="s">
        <v>1517</v>
      </c>
      <c r="C1618" s="1">
        <v>2025001</v>
      </c>
      <c r="D1618" s="1">
        <v>2000456</v>
      </c>
      <c r="E1618" s="2" t="s">
        <v>34</v>
      </c>
      <c r="F1618" s="2" t="s">
        <v>35</v>
      </c>
      <c r="G1618" s="2" t="s">
        <v>66</v>
      </c>
      <c r="H1618" s="2" t="s">
        <v>1132</v>
      </c>
      <c r="I1618" s="2" t="s">
        <v>1133</v>
      </c>
      <c r="J1618" s="2" t="s">
        <v>103</v>
      </c>
      <c r="K1618" s="2" t="s">
        <v>311</v>
      </c>
      <c r="L1618" s="2" t="s">
        <v>758</v>
      </c>
      <c r="M1618" s="2" t="s">
        <v>759</v>
      </c>
      <c r="N1618" s="2" t="s">
        <v>538</v>
      </c>
      <c r="O1618" s="3">
        <v>5</v>
      </c>
      <c r="P1618" s="3">
        <v>291.64530000000002</v>
      </c>
      <c r="Q1618" s="3">
        <v>306</v>
      </c>
      <c r="R1618" s="3">
        <v>1530</v>
      </c>
      <c r="S1618" s="3">
        <v>14.354699999999999</v>
      </c>
      <c r="T1618" s="3">
        <v>71.77</v>
      </c>
      <c r="U1618" s="3">
        <v>4.6900000000000004</v>
      </c>
      <c r="V1618" s="2" t="s">
        <v>855</v>
      </c>
      <c r="W1618" s="2" t="s">
        <v>856</v>
      </c>
      <c r="X1618" s="2" t="s">
        <v>72</v>
      </c>
      <c r="Y1618" s="19" t="str">
        <f>VLOOKUP(G1618,'Verweis Kd-Gruppe'!$A$2:$B$8,2,FALSE)</f>
        <v>EXP</v>
      </c>
      <c r="Z1618" s="19" t="str">
        <f>VLOOKUP(J1618,'Verweis Art-Gruppe'!$A$2:$B$15,2,FALSE)</f>
        <v>Geräte</v>
      </c>
      <c r="AA1618" s="19" t="str">
        <f>VLOOKUP(W1618,'Verweis Vertreter'!$A$2:$B$24,2,FALSE)</f>
        <v>Chahid Drimani</v>
      </c>
      <c r="AB1618" s="12">
        <f t="shared" si="225"/>
        <v>5</v>
      </c>
      <c r="AC1618" s="12">
        <f t="shared" si="230"/>
        <v>291.64530000000002</v>
      </c>
      <c r="AD1618" s="12">
        <f t="shared" si="231"/>
        <v>306</v>
      </c>
      <c r="AE1618" s="12">
        <f t="shared" si="226"/>
        <v>1530</v>
      </c>
      <c r="AF1618" s="12">
        <f t="shared" si="227"/>
        <v>14.354699999999999</v>
      </c>
      <c r="AG1618" s="12">
        <f t="shared" si="228"/>
        <v>71.77</v>
      </c>
      <c r="AH1618" s="9">
        <f t="shared" si="232"/>
        <v>4.6908496732026142E-2</v>
      </c>
      <c r="AI1618" s="14">
        <f>VLOOKUP(E1618,'Verweis Faktor'!$A:$B,2,FALSE)</f>
        <v>1</v>
      </c>
      <c r="AJ1618" s="14"/>
      <c r="AK1618" s="14" t="str">
        <f>IF(AL1618="Ja","Versandkosten",VLOOKUP(E1618,'Verweis Belegart'!$A$2:$B$9,2,FALSE))</f>
        <v>Hardware</v>
      </c>
      <c r="AL1618" s="14" t="str">
        <f t="shared" si="233"/>
        <v>Nein</v>
      </c>
      <c r="AM1618" s="14" t="str">
        <f t="shared" si="229"/>
        <v>Positiv</v>
      </c>
    </row>
    <row r="1619" spans="1:39" ht="17.25" customHeight="1" x14ac:dyDescent="0.35">
      <c r="A1619" s="17">
        <v>14571935</v>
      </c>
      <c r="B1619" s="2" t="s">
        <v>1517</v>
      </c>
      <c r="C1619" s="1">
        <v>2025001</v>
      </c>
      <c r="D1619" s="1">
        <v>2000456</v>
      </c>
      <c r="E1619" s="2" t="s">
        <v>34</v>
      </c>
      <c r="F1619" s="2" t="s">
        <v>35</v>
      </c>
      <c r="G1619" s="2" t="s">
        <v>66</v>
      </c>
      <c r="H1619" s="2" t="s">
        <v>1132</v>
      </c>
      <c r="I1619" s="2" t="s">
        <v>1133</v>
      </c>
      <c r="J1619" s="2" t="s">
        <v>103</v>
      </c>
      <c r="K1619" s="2" t="s">
        <v>478</v>
      </c>
      <c r="L1619" s="2" t="s">
        <v>134</v>
      </c>
      <c r="M1619" s="2" t="s">
        <v>135</v>
      </c>
      <c r="N1619" s="2" t="s">
        <v>136</v>
      </c>
      <c r="O1619" s="3">
        <v>1</v>
      </c>
      <c r="P1619" s="3">
        <v>189</v>
      </c>
      <c r="Q1619" s="3">
        <v>199</v>
      </c>
      <c r="R1619" s="3">
        <v>199</v>
      </c>
      <c r="S1619" s="3">
        <v>10</v>
      </c>
      <c r="T1619" s="3">
        <v>10</v>
      </c>
      <c r="U1619" s="3">
        <v>5.0199999999999996</v>
      </c>
      <c r="V1619" s="2" t="s">
        <v>855</v>
      </c>
      <c r="W1619" s="2" t="s">
        <v>856</v>
      </c>
      <c r="X1619" s="2" t="s">
        <v>72</v>
      </c>
      <c r="Y1619" s="19" t="str">
        <f>VLOOKUP(G1619,'Verweis Kd-Gruppe'!$A$2:$B$8,2,FALSE)</f>
        <v>EXP</v>
      </c>
      <c r="Z1619" s="19" t="str">
        <f>VLOOKUP(J1619,'Verweis Art-Gruppe'!$A$2:$B$15,2,FALSE)</f>
        <v>Geräte</v>
      </c>
      <c r="AA1619" s="19" t="str">
        <f>VLOOKUP(W1619,'Verweis Vertreter'!$A$2:$B$24,2,FALSE)</f>
        <v>Chahid Drimani</v>
      </c>
      <c r="AB1619" s="12">
        <f t="shared" si="225"/>
        <v>1</v>
      </c>
      <c r="AC1619" s="12">
        <f t="shared" si="230"/>
        <v>189</v>
      </c>
      <c r="AD1619" s="12">
        <f t="shared" si="231"/>
        <v>199</v>
      </c>
      <c r="AE1619" s="12">
        <f t="shared" si="226"/>
        <v>199</v>
      </c>
      <c r="AF1619" s="12">
        <f t="shared" si="227"/>
        <v>10</v>
      </c>
      <c r="AG1619" s="12">
        <f t="shared" si="228"/>
        <v>10</v>
      </c>
      <c r="AH1619" s="9">
        <f t="shared" si="232"/>
        <v>5.0251256281407038E-2</v>
      </c>
      <c r="AI1619" s="14">
        <f>VLOOKUP(E1619,'Verweis Faktor'!$A:$B,2,FALSE)</f>
        <v>1</v>
      </c>
      <c r="AJ1619" s="14"/>
      <c r="AK1619" s="14" t="str">
        <f>IF(AL1619="Ja","Versandkosten",VLOOKUP(E1619,'Verweis Belegart'!$A$2:$B$9,2,FALSE))</f>
        <v>Hardware</v>
      </c>
      <c r="AL1619" s="14" t="str">
        <f t="shared" si="233"/>
        <v>Nein</v>
      </c>
      <c r="AM1619" s="14" t="str">
        <f t="shared" si="229"/>
        <v>Positiv</v>
      </c>
    </row>
    <row r="1620" spans="1:39" ht="17.25" customHeight="1" x14ac:dyDescent="0.35">
      <c r="A1620" s="17">
        <v>14571935</v>
      </c>
      <c r="B1620" s="2" t="s">
        <v>1517</v>
      </c>
      <c r="C1620" s="1">
        <v>2025001</v>
      </c>
      <c r="D1620" s="1">
        <v>2000456</v>
      </c>
      <c r="E1620" s="2" t="s">
        <v>34</v>
      </c>
      <c r="F1620" s="2" t="s">
        <v>35</v>
      </c>
      <c r="G1620" s="2" t="s">
        <v>66</v>
      </c>
      <c r="H1620" s="2" t="s">
        <v>1132</v>
      </c>
      <c r="I1620" s="2" t="s">
        <v>1133</v>
      </c>
      <c r="J1620" s="2" t="s">
        <v>103</v>
      </c>
      <c r="K1620" s="2" t="s">
        <v>482</v>
      </c>
      <c r="L1620" s="2" t="s">
        <v>631</v>
      </c>
      <c r="M1620" s="2" t="s">
        <v>632</v>
      </c>
      <c r="N1620" s="2" t="s">
        <v>379</v>
      </c>
      <c r="O1620" s="3">
        <v>2</v>
      </c>
      <c r="P1620" s="3">
        <v>417</v>
      </c>
      <c r="Q1620" s="3">
        <v>438</v>
      </c>
      <c r="R1620" s="3">
        <v>876</v>
      </c>
      <c r="S1620" s="3">
        <v>21</v>
      </c>
      <c r="T1620" s="3">
        <v>42</v>
      </c>
      <c r="U1620" s="3">
        <v>4.79</v>
      </c>
      <c r="V1620" s="2" t="s">
        <v>855</v>
      </c>
      <c r="W1620" s="2" t="s">
        <v>856</v>
      </c>
      <c r="X1620" s="2" t="s">
        <v>72</v>
      </c>
      <c r="Y1620" s="19" t="str">
        <f>VLOOKUP(G1620,'Verweis Kd-Gruppe'!$A$2:$B$8,2,FALSE)</f>
        <v>EXP</v>
      </c>
      <c r="Z1620" s="19" t="str">
        <f>VLOOKUP(J1620,'Verweis Art-Gruppe'!$A$2:$B$15,2,FALSE)</f>
        <v>Geräte</v>
      </c>
      <c r="AA1620" s="19" t="str">
        <f>VLOOKUP(W1620,'Verweis Vertreter'!$A$2:$B$24,2,FALSE)</f>
        <v>Chahid Drimani</v>
      </c>
      <c r="AB1620" s="12">
        <f t="shared" si="225"/>
        <v>2</v>
      </c>
      <c r="AC1620" s="12">
        <f t="shared" si="230"/>
        <v>417</v>
      </c>
      <c r="AD1620" s="12">
        <f t="shared" si="231"/>
        <v>438</v>
      </c>
      <c r="AE1620" s="12">
        <f t="shared" si="226"/>
        <v>876</v>
      </c>
      <c r="AF1620" s="12">
        <f t="shared" si="227"/>
        <v>21</v>
      </c>
      <c r="AG1620" s="12">
        <f t="shared" si="228"/>
        <v>42</v>
      </c>
      <c r="AH1620" s="9">
        <f t="shared" si="232"/>
        <v>4.7945205479452052E-2</v>
      </c>
      <c r="AI1620" s="14">
        <f>VLOOKUP(E1620,'Verweis Faktor'!$A:$B,2,FALSE)</f>
        <v>1</v>
      </c>
      <c r="AJ1620" s="14"/>
      <c r="AK1620" s="14" t="str">
        <f>IF(AL1620="Ja","Versandkosten",VLOOKUP(E1620,'Verweis Belegart'!$A$2:$B$9,2,FALSE))</f>
        <v>Hardware</v>
      </c>
      <c r="AL1620" s="14" t="str">
        <f t="shared" si="233"/>
        <v>Nein</v>
      </c>
      <c r="AM1620" s="14" t="str">
        <f t="shared" si="229"/>
        <v>Positiv</v>
      </c>
    </row>
    <row r="1621" spans="1:39" ht="17.25" customHeight="1" x14ac:dyDescent="0.35">
      <c r="A1621" s="17">
        <v>14571935</v>
      </c>
      <c r="B1621" s="2" t="s">
        <v>1517</v>
      </c>
      <c r="C1621" s="1">
        <v>2025001</v>
      </c>
      <c r="D1621" s="1">
        <v>2000456</v>
      </c>
      <c r="E1621" s="2" t="s">
        <v>34</v>
      </c>
      <c r="F1621" s="2" t="s">
        <v>35</v>
      </c>
      <c r="G1621" s="2" t="s">
        <v>66</v>
      </c>
      <c r="H1621" s="2" t="s">
        <v>1132</v>
      </c>
      <c r="I1621" s="2" t="s">
        <v>1133</v>
      </c>
      <c r="J1621" s="2" t="s">
        <v>103</v>
      </c>
      <c r="K1621" s="2" t="s">
        <v>485</v>
      </c>
      <c r="L1621" s="2" t="s">
        <v>277</v>
      </c>
      <c r="M1621" s="2" t="s">
        <v>278</v>
      </c>
      <c r="N1621" s="2" t="s">
        <v>48</v>
      </c>
      <c r="O1621" s="3">
        <v>2</v>
      </c>
      <c r="P1621" s="3">
        <v>253.2636</v>
      </c>
      <c r="Q1621" s="3">
        <v>267</v>
      </c>
      <c r="R1621" s="3">
        <v>534</v>
      </c>
      <c r="S1621" s="3">
        <v>13.7364</v>
      </c>
      <c r="T1621" s="3">
        <v>27.47</v>
      </c>
      <c r="U1621" s="3">
        <v>5.14</v>
      </c>
      <c r="V1621" s="2" t="s">
        <v>855</v>
      </c>
      <c r="W1621" s="2" t="s">
        <v>856</v>
      </c>
      <c r="X1621" s="2" t="s">
        <v>72</v>
      </c>
      <c r="Y1621" s="19" t="str">
        <f>VLOOKUP(G1621,'Verweis Kd-Gruppe'!$A$2:$B$8,2,FALSE)</f>
        <v>EXP</v>
      </c>
      <c r="Z1621" s="19" t="str">
        <f>VLOOKUP(J1621,'Verweis Art-Gruppe'!$A$2:$B$15,2,FALSE)</f>
        <v>Geräte</v>
      </c>
      <c r="AA1621" s="19" t="str">
        <f>VLOOKUP(W1621,'Verweis Vertreter'!$A$2:$B$24,2,FALSE)</f>
        <v>Chahid Drimani</v>
      </c>
      <c r="AB1621" s="12">
        <f t="shared" si="225"/>
        <v>2</v>
      </c>
      <c r="AC1621" s="12">
        <f t="shared" si="230"/>
        <v>253.2636</v>
      </c>
      <c r="AD1621" s="12">
        <f t="shared" si="231"/>
        <v>267</v>
      </c>
      <c r="AE1621" s="12">
        <f t="shared" si="226"/>
        <v>534</v>
      </c>
      <c r="AF1621" s="12">
        <f t="shared" si="227"/>
        <v>13.7364</v>
      </c>
      <c r="AG1621" s="12">
        <f t="shared" si="228"/>
        <v>27.47</v>
      </c>
      <c r="AH1621" s="9">
        <f t="shared" si="232"/>
        <v>5.1441947565543072E-2</v>
      </c>
      <c r="AI1621" s="14">
        <f>VLOOKUP(E1621,'Verweis Faktor'!$A:$B,2,FALSE)</f>
        <v>1</v>
      </c>
      <c r="AJ1621" s="14"/>
      <c r="AK1621" s="14" t="str">
        <f>IF(AL1621="Ja","Versandkosten",VLOOKUP(E1621,'Verweis Belegart'!$A$2:$B$9,2,FALSE))</f>
        <v>Hardware</v>
      </c>
      <c r="AL1621" s="14" t="str">
        <f t="shared" si="233"/>
        <v>Nein</v>
      </c>
      <c r="AM1621" s="14" t="str">
        <f t="shared" si="229"/>
        <v>Positiv</v>
      </c>
    </row>
    <row r="1622" spans="1:39" ht="17.25" customHeight="1" x14ac:dyDescent="0.35">
      <c r="A1622" s="17">
        <v>14571935</v>
      </c>
      <c r="B1622" s="2" t="s">
        <v>1517</v>
      </c>
      <c r="C1622" s="1">
        <v>2025001</v>
      </c>
      <c r="D1622" s="1">
        <v>2000456</v>
      </c>
      <c r="E1622" s="2" t="s">
        <v>34</v>
      </c>
      <c r="F1622" s="2" t="s">
        <v>35</v>
      </c>
      <c r="G1622" s="2" t="s">
        <v>66</v>
      </c>
      <c r="H1622" s="2" t="s">
        <v>1132</v>
      </c>
      <c r="I1622" s="2" t="s">
        <v>1133</v>
      </c>
      <c r="J1622" s="2" t="s">
        <v>103</v>
      </c>
      <c r="K1622" s="2" t="s">
        <v>486</v>
      </c>
      <c r="L1622" s="2" t="s">
        <v>410</v>
      </c>
      <c r="M1622" s="2" t="s">
        <v>411</v>
      </c>
      <c r="N1622" s="2" t="s">
        <v>412</v>
      </c>
      <c r="O1622" s="3">
        <v>1</v>
      </c>
      <c r="P1622" s="3">
        <v>218.56739999999999</v>
      </c>
      <c r="Q1622" s="3">
        <v>245</v>
      </c>
      <c r="R1622" s="3">
        <v>245</v>
      </c>
      <c r="S1622" s="3">
        <v>26.432600000000001</v>
      </c>
      <c r="T1622" s="3">
        <v>26.43</v>
      </c>
      <c r="U1622" s="3">
        <v>10.78</v>
      </c>
      <c r="V1622" s="2" t="s">
        <v>855</v>
      </c>
      <c r="W1622" s="2" t="s">
        <v>856</v>
      </c>
      <c r="X1622" s="2" t="s">
        <v>72</v>
      </c>
      <c r="Y1622" s="19" t="str">
        <f>VLOOKUP(G1622,'Verweis Kd-Gruppe'!$A$2:$B$8,2,FALSE)</f>
        <v>EXP</v>
      </c>
      <c r="Z1622" s="19" t="str">
        <f>VLOOKUP(J1622,'Verweis Art-Gruppe'!$A$2:$B$15,2,FALSE)</f>
        <v>Geräte</v>
      </c>
      <c r="AA1622" s="19" t="str">
        <f>VLOOKUP(W1622,'Verweis Vertreter'!$A$2:$B$24,2,FALSE)</f>
        <v>Chahid Drimani</v>
      </c>
      <c r="AB1622" s="12">
        <f t="shared" si="225"/>
        <v>1</v>
      </c>
      <c r="AC1622" s="12">
        <f t="shared" si="230"/>
        <v>218.56739999999999</v>
      </c>
      <c r="AD1622" s="12">
        <f t="shared" si="231"/>
        <v>245</v>
      </c>
      <c r="AE1622" s="12">
        <f t="shared" si="226"/>
        <v>245</v>
      </c>
      <c r="AF1622" s="12">
        <f t="shared" si="227"/>
        <v>26.432600000000001</v>
      </c>
      <c r="AG1622" s="12">
        <f t="shared" si="228"/>
        <v>26.43</v>
      </c>
      <c r="AH1622" s="9">
        <f t="shared" si="232"/>
        <v>0.10787755102040816</v>
      </c>
      <c r="AI1622" s="14">
        <f>VLOOKUP(E1622,'Verweis Faktor'!$A:$B,2,FALSE)</f>
        <v>1</v>
      </c>
      <c r="AJ1622" s="14"/>
      <c r="AK1622" s="14" t="str">
        <f>IF(AL1622="Ja","Versandkosten",VLOOKUP(E1622,'Verweis Belegart'!$A$2:$B$9,2,FALSE))</f>
        <v>Hardware</v>
      </c>
      <c r="AL1622" s="14" t="str">
        <f t="shared" si="233"/>
        <v>Nein</v>
      </c>
      <c r="AM1622" s="14" t="str">
        <f t="shared" si="229"/>
        <v>Positiv</v>
      </c>
    </row>
    <row r="1623" spans="1:39" ht="17.25" customHeight="1" x14ac:dyDescent="0.35">
      <c r="A1623" s="17">
        <v>14571935</v>
      </c>
      <c r="B1623" s="2" t="s">
        <v>1517</v>
      </c>
      <c r="C1623" s="1">
        <v>2025001</v>
      </c>
      <c r="D1623" s="1">
        <v>2000456</v>
      </c>
      <c r="E1623" s="2" t="s">
        <v>34</v>
      </c>
      <c r="F1623" s="2" t="s">
        <v>35</v>
      </c>
      <c r="G1623" s="2" t="s">
        <v>66</v>
      </c>
      <c r="H1623" s="2" t="s">
        <v>1132</v>
      </c>
      <c r="I1623" s="2" t="s">
        <v>1133</v>
      </c>
      <c r="J1623" s="2" t="s">
        <v>103</v>
      </c>
      <c r="K1623" s="2" t="s">
        <v>490</v>
      </c>
      <c r="L1623" s="2" t="s">
        <v>395</v>
      </c>
      <c r="M1623" s="2" t="s">
        <v>396</v>
      </c>
      <c r="N1623" s="2" t="s">
        <v>292</v>
      </c>
      <c r="O1623" s="3">
        <v>1</v>
      </c>
      <c r="P1623" s="3">
        <v>912.70759999999996</v>
      </c>
      <c r="Q1623" s="3">
        <v>919</v>
      </c>
      <c r="R1623" s="3">
        <v>919</v>
      </c>
      <c r="S1623" s="3">
        <v>6.2923999999999998</v>
      </c>
      <c r="T1623" s="3">
        <v>6.29</v>
      </c>
      <c r="U1623" s="3">
        <v>0.68</v>
      </c>
      <c r="V1623" s="2" t="s">
        <v>855</v>
      </c>
      <c r="W1623" s="2" t="s">
        <v>856</v>
      </c>
      <c r="X1623" s="2" t="s">
        <v>72</v>
      </c>
      <c r="Y1623" s="19" t="str">
        <f>VLOOKUP(G1623,'Verweis Kd-Gruppe'!$A$2:$B$8,2,FALSE)</f>
        <v>EXP</v>
      </c>
      <c r="Z1623" s="19" t="str">
        <f>VLOOKUP(J1623,'Verweis Art-Gruppe'!$A$2:$B$15,2,FALSE)</f>
        <v>Geräte</v>
      </c>
      <c r="AA1623" s="19" t="str">
        <f>VLOOKUP(W1623,'Verweis Vertreter'!$A$2:$B$24,2,FALSE)</f>
        <v>Chahid Drimani</v>
      </c>
      <c r="AB1623" s="12">
        <f t="shared" si="225"/>
        <v>1</v>
      </c>
      <c r="AC1623" s="12">
        <f t="shared" si="230"/>
        <v>912.70759999999996</v>
      </c>
      <c r="AD1623" s="12">
        <f t="shared" si="231"/>
        <v>919</v>
      </c>
      <c r="AE1623" s="12">
        <f t="shared" si="226"/>
        <v>919</v>
      </c>
      <c r="AF1623" s="12">
        <f t="shared" si="227"/>
        <v>6.2923999999999998</v>
      </c>
      <c r="AG1623" s="12">
        <f t="shared" si="228"/>
        <v>6.29</v>
      </c>
      <c r="AH1623" s="9">
        <f t="shared" si="232"/>
        <v>6.8443960826985858E-3</v>
      </c>
      <c r="AI1623" s="14">
        <f>VLOOKUP(E1623,'Verweis Faktor'!$A:$B,2,FALSE)</f>
        <v>1</v>
      </c>
      <c r="AJ1623" s="14"/>
      <c r="AK1623" s="14" t="str">
        <f>IF(AL1623="Ja","Versandkosten",VLOOKUP(E1623,'Verweis Belegart'!$A$2:$B$9,2,FALSE))</f>
        <v>Hardware</v>
      </c>
      <c r="AL1623" s="14" t="str">
        <f t="shared" si="233"/>
        <v>Nein</v>
      </c>
      <c r="AM1623" s="14" t="str">
        <f t="shared" si="229"/>
        <v>Positiv</v>
      </c>
    </row>
    <row r="1624" spans="1:39" ht="17.25" customHeight="1" x14ac:dyDescent="0.35">
      <c r="A1624" s="17">
        <v>14571935</v>
      </c>
      <c r="B1624" s="2" t="s">
        <v>1517</v>
      </c>
      <c r="C1624" s="1">
        <v>2025001</v>
      </c>
      <c r="D1624" s="1">
        <v>2000456</v>
      </c>
      <c r="E1624" s="2" t="s">
        <v>34</v>
      </c>
      <c r="F1624" s="2" t="s">
        <v>35</v>
      </c>
      <c r="G1624" s="2" t="s">
        <v>66</v>
      </c>
      <c r="H1624" s="2" t="s">
        <v>1132</v>
      </c>
      <c r="I1624" s="2" t="s">
        <v>1133</v>
      </c>
      <c r="J1624" s="2" t="s">
        <v>103</v>
      </c>
      <c r="K1624" s="2" t="s">
        <v>494</v>
      </c>
      <c r="L1624" s="2" t="s">
        <v>737</v>
      </c>
      <c r="M1624" s="2" t="s">
        <v>738</v>
      </c>
      <c r="N1624" s="2" t="s">
        <v>274</v>
      </c>
      <c r="O1624" s="3">
        <v>2</v>
      </c>
      <c r="P1624" s="3">
        <v>1087</v>
      </c>
      <c r="Q1624" s="3">
        <v>1119</v>
      </c>
      <c r="R1624" s="3">
        <v>2238</v>
      </c>
      <c r="S1624" s="3">
        <v>32</v>
      </c>
      <c r="T1624" s="3">
        <v>64</v>
      </c>
      <c r="U1624" s="3">
        <v>2.85</v>
      </c>
      <c r="V1624" s="2" t="s">
        <v>855</v>
      </c>
      <c r="W1624" s="2" t="s">
        <v>856</v>
      </c>
      <c r="X1624" s="2" t="s">
        <v>72</v>
      </c>
      <c r="Y1624" s="19" t="str">
        <f>VLOOKUP(G1624,'Verweis Kd-Gruppe'!$A$2:$B$8,2,FALSE)</f>
        <v>EXP</v>
      </c>
      <c r="Z1624" s="19" t="str">
        <f>VLOOKUP(J1624,'Verweis Art-Gruppe'!$A$2:$B$15,2,FALSE)</f>
        <v>Geräte</v>
      </c>
      <c r="AA1624" s="19" t="str">
        <f>VLOOKUP(W1624,'Verweis Vertreter'!$A$2:$B$24,2,FALSE)</f>
        <v>Chahid Drimani</v>
      </c>
      <c r="AB1624" s="12">
        <f t="shared" si="225"/>
        <v>2</v>
      </c>
      <c r="AC1624" s="12">
        <f t="shared" si="230"/>
        <v>1087</v>
      </c>
      <c r="AD1624" s="12">
        <f t="shared" si="231"/>
        <v>1119</v>
      </c>
      <c r="AE1624" s="12">
        <f t="shared" si="226"/>
        <v>2238</v>
      </c>
      <c r="AF1624" s="12">
        <f t="shared" si="227"/>
        <v>32</v>
      </c>
      <c r="AG1624" s="12">
        <f t="shared" si="228"/>
        <v>64</v>
      </c>
      <c r="AH1624" s="9">
        <f t="shared" si="232"/>
        <v>2.8596961572832886E-2</v>
      </c>
      <c r="AI1624" s="14">
        <f>VLOOKUP(E1624,'Verweis Faktor'!$A:$B,2,FALSE)</f>
        <v>1</v>
      </c>
      <c r="AJ1624" s="14"/>
      <c r="AK1624" s="14" t="str">
        <f>IF(AL1624="Ja","Versandkosten",VLOOKUP(E1624,'Verweis Belegart'!$A$2:$B$9,2,FALSE))</f>
        <v>Hardware</v>
      </c>
      <c r="AL1624" s="14" t="str">
        <f t="shared" si="233"/>
        <v>Nein</v>
      </c>
      <c r="AM1624" s="14" t="str">
        <f t="shared" si="229"/>
        <v>Positiv</v>
      </c>
    </row>
    <row r="1625" spans="1:39" ht="17.25" customHeight="1" x14ac:dyDescent="0.35">
      <c r="A1625" s="17">
        <v>14571935</v>
      </c>
      <c r="B1625" s="2" t="s">
        <v>1517</v>
      </c>
      <c r="C1625" s="1">
        <v>2025001</v>
      </c>
      <c r="D1625" s="1">
        <v>2000456</v>
      </c>
      <c r="E1625" s="2" t="s">
        <v>34</v>
      </c>
      <c r="F1625" s="2" t="s">
        <v>35</v>
      </c>
      <c r="G1625" s="2" t="s">
        <v>66</v>
      </c>
      <c r="H1625" s="2" t="s">
        <v>1132</v>
      </c>
      <c r="I1625" s="2" t="s">
        <v>1133</v>
      </c>
      <c r="J1625" s="2" t="s">
        <v>103</v>
      </c>
      <c r="K1625" s="2" t="s">
        <v>498</v>
      </c>
      <c r="L1625" s="2" t="s">
        <v>578</v>
      </c>
      <c r="M1625" s="2" t="s">
        <v>579</v>
      </c>
      <c r="N1625" s="2" t="s">
        <v>457</v>
      </c>
      <c r="O1625" s="3">
        <v>3</v>
      </c>
      <c r="P1625" s="3">
        <v>901.34349999999995</v>
      </c>
      <c r="Q1625" s="3">
        <v>853</v>
      </c>
      <c r="R1625" s="3">
        <v>2559</v>
      </c>
      <c r="S1625" s="3">
        <v>-48.343499999999999</v>
      </c>
      <c r="T1625" s="3">
        <v>-145.03</v>
      </c>
      <c r="U1625" s="3">
        <v>-5.66</v>
      </c>
      <c r="V1625" s="2" t="s">
        <v>855</v>
      </c>
      <c r="W1625" s="2" t="s">
        <v>856</v>
      </c>
      <c r="X1625" s="2" t="s">
        <v>72</v>
      </c>
      <c r="Y1625" s="19" t="str">
        <f>VLOOKUP(G1625,'Verweis Kd-Gruppe'!$A$2:$B$8,2,FALSE)</f>
        <v>EXP</v>
      </c>
      <c r="Z1625" s="19" t="str">
        <f>VLOOKUP(J1625,'Verweis Art-Gruppe'!$A$2:$B$15,2,FALSE)</f>
        <v>Geräte</v>
      </c>
      <c r="AA1625" s="19" t="str">
        <f>VLOOKUP(W1625,'Verweis Vertreter'!$A$2:$B$24,2,FALSE)</f>
        <v>Chahid Drimani</v>
      </c>
      <c r="AB1625" s="12">
        <f t="shared" si="225"/>
        <v>3</v>
      </c>
      <c r="AC1625" s="12">
        <f t="shared" si="230"/>
        <v>901.34349999999995</v>
      </c>
      <c r="AD1625" s="12">
        <f t="shared" si="231"/>
        <v>853</v>
      </c>
      <c r="AE1625" s="12">
        <f t="shared" si="226"/>
        <v>2559</v>
      </c>
      <c r="AF1625" s="12">
        <f t="shared" si="227"/>
        <v>-48.343499999999999</v>
      </c>
      <c r="AG1625" s="12">
        <f t="shared" si="228"/>
        <v>-145.03</v>
      </c>
      <c r="AH1625" s="9">
        <f t="shared" si="232"/>
        <v>-5.6674482219617038E-2</v>
      </c>
      <c r="AI1625" s="14">
        <f>VLOOKUP(E1625,'Verweis Faktor'!$A:$B,2,FALSE)</f>
        <v>1</v>
      </c>
      <c r="AJ1625" s="14"/>
      <c r="AK1625" s="14" t="str">
        <f>IF(AL1625="Ja","Versandkosten",VLOOKUP(E1625,'Verweis Belegart'!$A$2:$B$9,2,FALSE))</f>
        <v>Hardware</v>
      </c>
      <c r="AL1625" s="14" t="str">
        <f t="shared" si="233"/>
        <v>Nein</v>
      </c>
      <c r="AM1625" s="14" t="str">
        <f t="shared" si="229"/>
        <v>Negativ</v>
      </c>
    </row>
    <row r="1626" spans="1:39" ht="17.25" customHeight="1" x14ac:dyDescent="0.35">
      <c r="A1626" s="17">
        <v>14571935</v>
      </c>
      <c r="B1626" s="2" t="s">
        <v>1517</v>
      </c>
      <c r="C1626" s="1">
        <v>2025001</v>
      </c>
      <c r="D1626" s="1">
        <v>2000456</v>
      </c>
      <c r="E1626" s="2" t="s">
        <v>34</v>
      </c>
      <c r="F1626" s="2" t="s">
        <v>35</v>
      </c>
      <c r="G1626" s="2" t="s">
        <v>66</v>
      </c>
      <c r="H1626" s="2" t="s">
        <v>1132</v>
      </c>
      <c r="I1626" s="2" t="s">
        <v>1133</v>
      </c>
      <c r="J1626" s="2" t="s">
        <v>103</v>
      </c>
      <c r="K1626" s="2" t="s">
        <v>499</v>
      </c>
      <c r="L1626" s="2" t="s">
        <v>279</v>
      </c>
      <c r="M1626" s="2" t="s">
        <v>280</v>
      </c>
      <c r="N1626" s="2" t="s">
        <v>271</v>
      </c>
      <c r="O1626" s="3">
        <v>1</v>
      </c>
      <c r="P1626" s="3">
        <v>411.96159999999998</v>
      </c>
      <c r="Q1626" s="3">
        <v>427</v>
      </c>
      <c r="R1626" s="3">
        <v>427</v>
      </c>
      <c r="S1626" s="3">
        <v>15.038399999999999</v>
      </c>
      <c r="T1626" s="3">
        <v>15.04</v>
      </c>
      <c r="U1626" s="3">
        <v>3.52</v>
      </c>
      <c r="V1626" s="2" t="s">
        <v>855</v>
      </c>
      <c r="W1626" s="2" t="s">
        <v>856</v>
      </c>
      <c r="X1626" s="2" t="s">
        <v>72</v>
      </c>
      <c r="Y1626" s="19" t="str">
        <f>VLOOKUP(G1626,'Verweis Kd-Gruppe'!$A$2:$B$8,2,FALSE)</f>
        <v>EXP</v>
      </c>
      <c r="Z1626" s="19" t="str">
        <f>VLOOKUP(J1626,'Verweis Art-Gruppe'!$A$2:$B$15,2,FALSE)</f>
        <v>Geräte</v>
      </c>
      <c r="AA1626" s="19" t="str">
        <f>VLOOKUP(W1626,'Verweis Vertreter'!$A$2:$B$24,2,FALSE)</f>
        <v>Chahid Drimani</v>
      </c>
      <c r="AB1626" s="12">
        <f t="shared" si="225"/>
        <v>1</v>
      </c>
      <c r="AC1626" s="12">
        <f t="shared" si="230"/>
        <v>411.96159999999998</v>
      </c>
      <c r="AD1626" s="12">
        <f t="shared" si="231"/>
        <v>427</v>
      </c>
      <c r="AE1626" s="12">
        <f t="shared" si="226"/>
        <v>427</v>
      </c>
      <c r="AF1626" s="12">
        <f t="shared" si="227"/>
        <v>15.038399999999999</v>
      </c>
      <c r="AG1626" s="12">
        <f t="shared" si="228"/>
        <v>15.04</v>
      </c>
      <c r="AH1626" s="9">
        <f t="shared" si="232"/>
        <v>3.522248243559719E-2</v>
      </c>
      <c r="AI1626" s="14">
        <f>VLOOKUP(E1626,'Verweis Faktor'!$A:$B,2,FALSE)</f>
        <v>1</v>
      </c>
      <c r="AJ1626" s="14"/>
      <c r="AK1626" s="14" t="str">
        <f>IF(AL1626="Ja","Versandkosten",VLOOKUP(E1626,'Verweis Belegart'!$A$2:$B$9,2,FALSE))</f>
        <v>Hardware</v>
      </c>
      <c r="AL1626" s="14" t="str">
        <f t="shared" si="233"/>
        <v>Nein</v>
      </c>
      <c r="AM1626" s="14" t="str">
        <f t="shared" si="229"/>
        <v>Positiv</v>
      </c>
    </row>
    <row r="1627" spans="1:39" ht="17.25" customHeight="1" x14ac:dyDescent="0.35">
      <c r="A1627" s="17">
        <v>14571935</v>
      </c>
      <c r="B1627" s="2" t="s">
        <v>1517</v>
      </c>
      <c r="C1627" s="1">
        <v>2025001</v>
      </c>
      <c r="D1627" s="1">
        <v>2000456</v>
      </c>
      <c r="E1627" s="2" t="s">
        <v>34</v>
      </c>
      <c r="F1627" s="2" t="s">
        <v>35</v>
      </c>
      <c r="G1627" s="2" t="s">
        <v>66</v>
      </c>
      <c r="H1627" s="2" t="s">
        <v>1132</v>
      </c>
      <c r="I1627" s="2" t="s">
        <v>1133</v>
      </c>
      <c r="J1627" s="2" t="s">
        <v>103</v>
      </c>
      <c r="K1627" s="2" t="s">
        <v>503</v>
      </c>
      <c r="L1627" s="2" t="s">
        <v>162</v>
      </c>
      <c r="M1627" s="2" t="s">
        <v>163</v>
      </c>
      <c r="N1627" s="2" t="s">
        <v>164</v>
      </c>
      <c r="O1627" s="3">
        <v>2</v>
      </c>
      <c r="P1627" s="3">
        <v>269.95</v>
      </c>
      <c r="Q1627" s="3">
        <v>280</v>
      </c>
      <c r="R1627" s="3">
        <v>560</v>
      </c>
      <c r="S1627" s="3">
        <v>10.050000000000001</v>
      </c>
      <c r="T1627" s="3">
        <v>20.100000000000001</v>
      </c>
      <c r="U1627" s="3">
        <v>3.58</v>
      </c>
      <c r="V1627" s="2" t="s">
        <v>855</v>
      </c>
      <c r="W1627" s="2" t="s">
        <v>856</v>
      </c>
      <c r="X1627" s="2" t="s">
        <v>72</v>
      </c>
      <c r="Y1627" s="19" t="str">
        <f>VLOOKUP(G1627,'Verweis Kd-Gruppe'!$A$2:$B$8,2,FALSE)</f>
        <v>EXP</v>
      </c>
      <c r="Z1627" s="19" t="str">
        <f>VLOOKUP(J1627,'Verweis Art-Gruppe'!$A$2:$B$15,2,FALSE)</f>
        <v>Geräte</v>
      </c>
      <c r="AA1627" s="19" t="str">
        <f>VLOOKUP(W1627,'Verweis Vertreter'!$A$2:$B$24,2,FALSE)</f>
        <v>Chahid Drimani</v>
      </c>
      <c r="AB1627" s="12">
        <f t="shared" si="225"/>
        <v>2</v>
      </c>
      <c r="AC1627" s="12">
        <f t="shared" si="230"/>
        <v>269.95</v>
      </c>
      <c r="AD1627" s="12">
        <f t="shared" si="231"/>
        <v>280</v>
      </c>
      <c r="AE1627" s="12">
        <f t="shared" si="226"/>
        <v>560</v>
      </c>
      <c r="AF1627" s="12">
        <f t="shared" si="227"/>
        <v>10.050000000000001</v>
      </c>
      <c r="AG1627" s="12">
        <f t="shared" si="228"/>
        <v>20.100000000000001</v>
      </c>
      <c r="AH1627" s="9">
        <f t="shared" si="232"/>
        <v>3.5892857142857143E-2</v>
      </c>
      <c r="AI1627" s="14">
        <f>VLOOKUP(E1627,'Verweis Faktor'!$A:$B,2,FALSE)</f>
        <v>1</v>
      </c>
      <c r="AJ1627" s="14"/>
      <c r="AK1627" s="14" t="str">
        <f>IF(AL1627="Ja","Versandkosten",VLOOKUP(E1627,'Verweis Belegart'!$A$2:$B$9,2,FALSE))</f>
        <v>Hardware</v>
      </c>
      <c r="AL1627" s="14" t="str">
        <f t="shared" si="233"/>
        <v>Nein</v>
      </c>
      <c r="AM1627" s="14" t="str">
        <f t="shared" si="229"/>
        <v>Positiv</v>
      </c>
    </row>
    <row r="1628" spans="1:39" ht="17.25" customHeight="1" x14ac:dyDescent="0.35">
      <c r="A1628" s="17">
        <v>14571935</v>
      </c>
      <c r="B1628" s="2" t="s">
        <v>1517</v>
      </c>
      <c r="C1628" s="1">
        <v>2025001</v>
      </c>
      <c r="D1628" s="1">
        <v>2000456</v>
      </c>
      <c r="E1628" s="2" t="s">
        <v>34</v>
      </c>
      <c r="F1628" s="2" t="s">
        <v>35</v>
      </c>
      <c r="G1628" s="2" t="s">
        <v>66</v>
      </c>
      <c r="H1628" s="2" t="s">
        <v>1132</v>
      </c>
      <c r="I1628" s="2" t="s">
        <v>1133</v>
      </c>
      <c r="J1628" s="2" t="s">
        <v>103</v>
      </c>
      <c r="K1628" s="2" t="s">
        <v>507</v>
      </c>
      <c r="L1628" s="2" t="s">
        <v>1051</v>
      </c>
      <c r="M1628" s="2" t="s">
        <v>1052</v>
      </c>
      <c r="N1628" s="2" t="s">
        <v>1053</v>
      </c>
      <c r="O1628" s="3">
        <v>6</v>
      </c>
      <c r="P1628" s="3">
        <v>157</v>
      </c>
      <c r="Q1628" s="3">
        <v>166</v>
      </c>
      <c r="R1628" s="3">
        <v>996</v>
      </c>
      <c r="S1628" s="3">
        <v>9</v>
      </c>
      <c r="T1628" s="3">
        <v>54</v>
      </c>
      <c r="U1628" s="3">
        <v>5.42</v>
      </c>
      <c r="V1628" s="2" t="s">
        <v>855</v>
      </c>
      <c r="W1628" s="2" t="s">
        <v>856</v>
      </c>
      <c r="X1628" s="2" t="s">
        <v>72</v>
      </c>
      <c r="Y1628" s="19" t="str">
        <f>VLOOKUP(G1628,'Verweis Kd-Gruppe'!$A$2:$B$8,2,FALSE)</f>
        <v>EXP</v>
      </c>
      <c r="Z1628" s="19" t="str">
        <f>VLOOKUP(J1628,'Verweis Art-Gruppe'!$A$2:$B$15,2,FALSE)</f>
        <v>Geräte</v>
      </c>
      <c r="AA1628" s="19" t="str">
        <f>VLOOKUP(W1628,'Verweis Vertreter'!$A$2:$B$24,2,FALSE)</f>
        <v>Chahid Drimani</v>
      </c>
      <c r="AB1628" s="12">
        <f t="shared" si="225"/>
        <v>6</v>
      </c>
      <c r="AC1628" s="12">
        <f t="shared" si="230"/>
        <v>157</v>
      </c>
      <c r="AD1628" s="12">
        <f t="shared" si="231"/>
        <v>166</v>
      </c>
      <c r="AE1628" s="12">
        <f t="shared" si="226"/>
        <v>996</v>
      </c>
      <c r="AF1628" s="12">
        <f t="shared" si="227"/>
        <v>9</v>
      </c>
      <c r="AG1628" s="12">
        <f t="shared" si="228"/>
        <v>54</v>
      </c>
      <c r="AH1628" s="9">
        <f t="shared" si="232"/>
        <v>5.4216867469879519E-2</v>
      </c>
      <c r="AI1628" s="14">
        <f>VLOOKUP(E1628,'Verweis Faktor'!$A:$B,2,FALSE)</f>
        <v>1</v>
      </c>
      <c r="AJ1628" s="14"/>
      <c r="AK1628" s="14" t="str">
        <f>IF(AL1628="Ja","Versandkosten",VLOOKUP(E1628,'Verweis Belegart'!$A$2:$B$9,2,FALSE))</f>
        <v>Hardware</v>
      </c>
      <c r="AL1628" s="14" t="str">
        <f t="shared" si="233"/>
        <v>Nein</v>
      </c>
      <c r="AM1628" s="14" t="str">
        <f t="shared" si="229"/>
        <v>Positiv</v>
      </c>
    </row>
    <row r="1629" spans="1:39" ht="17.25" customHeight="1" x14ac:dyDescent="0.35">
      <c r="A1629" s="17">
        <v>14571935</v>
      </c>
      <c r="B1629" s="2" t="s">
        <v>1517</v>
      </c>
      <c r="C1629" s="1">
        <v>2025001</v>
      </c>
      <c r="D1629" s="1">
        <v>2000456</v>
      </c>
      <c r="E1629" s="2" t="s">
        <v>34</v>
      </c>
      <c r="F1629" s="2" t="s">
        <v>35</v>
      </c>
      <c r="G1629" s="2" t="s">
        <v>66</v>
      </c>
      <c r="H1629" s="2" t="s">
        <v>1132</v>
      </c>
      <c r="I1629" s="2" t="s">
        <v>1133</v>
      </c>
      <c r="J1629" s="2" t="s">
        <v>103</v>
      </c>
      <c r="K1629" s="2" t="s">
        <v>511</v>
      </c>
      <c r="L1629" s="2" t="s">
        <v>500</v>
      </c>
      <c r="M1629" s="2" t="s">
        <v>501</v>
      </c>
      <c r="N1629" s="2" t="s">
        <v>502</v>
      </c>
      <c r="O1629" s="3">
        <v>2</v>
      </c>
      <c r="P1629" s="3">
        <v>471</v>
      </c>
      <c r="Q1629" s="3">
        <v>499</v>
      </c>
      <c r="R1629" s="3">
        <v>998</v>
      </c>
      <c r="S1629" s="3">
        <v>28</v>
      </c>
      <c r="T1629" s="3">
        <v>56</v>
      </c>
      <c r="U1629" s="3">
        <v>5.61</v>
      </c>
      <c r="V1629" s="2" t="s">
        <v>855</v>
      </c>
      <c r="W1629" s="2" t="s">
        <v>856</v>
      </c>
      <c r="X1629" s="2" t="s">
        <v>72</v>
      </c>
      <c r="Y1629" s="19" t="str">
        <f>VLOOKUP(G1629,'Verweis Kd-Gruppe'!$A$2:$B$8,2,FALSE)</f>
        <v>EXP</v>
      </c>
      <c r="Z1629" s="19" t="str">
        <f>VLOOKUP(J1629,'Verweis Art-Gruppe'!$A$2:$B$15,2,FALSE)</f>
        <v>Geräte</v>
      </c>
      <c r="AA1629" s="19" t="str">
        <f>VLOOKUP(W1629,'Verweis Vertreter'!$A$2:$B$24,2,FALSE)</f>
        <v>Chahid Drimani</v>
      </c>
      <c r="AB1629" s="12">
        <f t="shared" si="225"/>
        <v>2</v>
      </c>
      <c r="AC1629" s="12">
        <f t="shared" si="230"/>
        <v>471</v>
      </c>
      <c r="AD1629" s="12">
        <f t="shared" si="231"/>
        <v>499</v>
      </c>
      <c r="AE1629" s="12">
        <f t="shared" si="226"/>
        <v>998</v>
      </c>
      <c r="AF1629" s="12">
        <f t="shared" si="227"/>
        <v>28</v>
      </c>
      <c r="AG1629" s="12">
        <f t="shared" si="228"/>
        <v>56</v>
      </c>
      <c r="AH1629" s="9">
        <f t="shared" si="232"/>
        <v>5.6112224448897796E-2</v>
      </c>
      <c r="AI1629" s="14">
        <f>VLOOKUP(E1629,'Verweis Faktor'!$A:$B,2,FALSE)</f>
        <v>1</v>
      </c>
      <c r="AJ1629" s="14"/>
      <c r="AK1629" s="14" t="str">
        <f>IF(AL1629="Ja","Versandkosten",VLOOKUP(E1629,'Verweis Belegart'!$A$2:$B$9,2,FALSE))</f>
        <v>Hardware</v>
      </c>
      <c r="AL1629" s="14" t="str">
        <f t="shared" si="233"/>
        <v>Nein</v>
      </c>
      <c r="AM1629" s="14" t="str">
        <f t="shared" si="229"/>
        <v>Positiv</v>
      </c>
    </row>
    <row r="1630" spans="1:39" ht="17.25" customHeight="1" x14ac:dyDescent="0.35">
      <c r="A1630" s="17">
        <v>14571935</v>
      </c>
      <c r="B1630" s="2" t="s">
        <v>1517</v>
      </c>
      <c r="C1630" s="1">
        <v>2025001</v>
      </c>
      <c r="D1630" s="1">
        <v>2000456</v>
      </c>
      <c r="E1630" s="2" t="s">
        <v>34</v>
      </c>
      <c r="F1630" s="2" t="s">
        <v>35</v>
      </c>
      <c r="G1630" s="2" t="s">
        <v>66</v>
      </c>
      <c r="H1630" s="2" t="s">
        <v>1132</v>
      </c>
      <c r="I1630" s="2" t="s">
        <v>1133</v>
      </c>
      <c r="J1630" s="2" t="s">
        <v>103</v>
      </c>
      <c r="K1630" s="2" t="s">
        <v>512</v>
      </c>
      <c r="L1630" s="2" t="s">
        <v>108</v>
      </c>
      <c r="M1630" s="2" t="s">
        <v>109</v>
      </c>
      <c r="N1630" s="2" t="s">
        <v>110</v>
      </c>
      <c r="O1630" s="3">
        <v>1</v>
      </c>
      <c r="P1630" s="3">
        <v>227.09690000000001</v>
      </c>
      <c r="Q1630" s="3">
        <v>235</v>
      </c>
      <c r="R1630" s="3">
        <v>235</v>
      </c>
      <c r="S1630" s="3">
        <v>7.9031000000000002</v>
      </c>
      <c r="T1630" s="3">
        <v>7.9</v>
      </c>
      <c r="U1630" s="3">
        <v>3.36</v>
      </c>
      <c r="V1630" s="2" t="s">
        <v>855</v>
      </c>
      <c r="W1630" s="2" t="s">
        <v>856</v>
      </c>
      <c r="X1630" s="2" t="s">
        <v>72</v>
      </c>
      <c r="Y1630" s="19" t="str">
        <f>VLOOKUP(G1630,'Verweis Kd-Gruppe'!$A$2:$B$8,2,FALSE)</f>
        <v>EXP</v>
      </c>
      <c r="Z1630" s="19" t="str">
        <f>VLOOKUP(J1630,'Verweis Art-Gruppe'!$A$2:$B$15,2,FALSE)</f>
        <v>Geräte</v>
      </c>
      <c r="AA1630" s="19" t="str">
        <f>VLOOKUP(W1630,'Verweis Vertreter'!$A$2:$B$24,2,FALSE)</f>
        <v>Chahid Drimani</v>
      </c>
      <c r="AB1630" s="12">
        <f t="shared" si="225"/>
        <v>1</v>
      </c>
      <c r="AC1630" s="12">
        <f t="shared" si="230"/>
        <v>227.09690000000001</v>
      </c>
      <c r="AD1630" s="12">
        <f t="shared" si="231"/>
        <v>235</v>
      </c>
      <c r="AE1630" s="12">
        <f t="shared" si="226"/>
        <v>235</v>
      </c>
      <c r="AF1630" s="12">
        <f t="shared" si="227"/>
        <v>7.9031000000000002</v>
      </c>
      <c r="AG1630" s="12">
        <f t="shared" si="228"/>
        <v>7.9</v>
      </c>
      <c r="AH1630" s="9">
        <f t="shared" si="232"/>
        <v>3.3617021276595743E-2</v>
      </c>
      <c r="AI1630" s="14">
        <f>VLOOKUP(E1630,'Verweis Faktor'!$A:$B,2,FALSE)</f>
        <v>1</v>
      </c>
      <c r="AJ1630" s="14"/>
      <c r="AK1630" s="14" t="str">
        <f>IF(AL1630="Ja","Versandkosten",VLOOKUP(E1630,'Verweis Belegart'!$A$2:$B$9,2,FALSE))</f>
        <v>Hardware</v>
      </c>
      <c r="AL1630" s="14" t="str">
        <f t="shared" si="233"/>
        <v>Nein</v>
      </c>
      <c r="AM1630" s="14" t="str">
        <f t="shared" si="229"/>
        <v>Positiv</v>
      </c>
    </row>
    <row r="1631" spans="1:39" ht="17.25" customHeight="1" x14ac:dyDescent="0.35">
      <c r="A1631" s="17">
        <v>14571935</v>
      </c>
      <c r="B1631" s="2" t="s">
        <v>1517</v>
      </c>
      <c r="C1631" s="1">
        <v>2025001</v>
      </c>
      <c r="D1631" s="1">
        <v>2000456</v>
      </c>
      <c r="E1631" s="2" t="s">
        <v>34</v>
      </c>
      <c r="F1631" s="2" t="s">
        <v>35</v>
      </c>
      <c r="G1631" s="2" t="s">
        <v>66</v>
      </c>
      <c r="H1631" s="2" t="s">
        <v>1132</v>
      </c>
      <c r="I1631" s="2" t="s">
        <v>1133</v>
      </c>
      <c r="J1631" s="2" t="s">
        <v>103</v>
      </c>
      <c r="K1631" s="2" t="s">
        <v>516</v>
      </c>
      <c r="L1631" s="2" t="s">
        <v>1307</v>
      </c>
      <c r="M1631" s="2" t="s">
        <v>1308</v>
      </c>
      <c r="N1631" s="2" t="s">
        <v>274</v>
      </c>
      <c r="O1631" s="3">
        <v>10</v>
      </c>
      <c r="P1631" s="3">
        <v>1087</v>
      </c>
      <c r="Q1631" s="3">
        <v>1119</v>
      </c>
      <c r="R1631" s="3">
        <v>11190</v>
      </c>
      <c r="S1631" s="3">
        <v>32</v>
      </c>
      <c r="T1631" s="3">
        <v>320</v>
      </c>
      <c r="U1631" s="3">
        <v>2.85</v>
      </c>
      <c r="V1631" s="2" t="s">
        <v>855</v>
      </c>
      <c r="W1631" s="2" t="s">
        <v>856</v>
      </c>
      <c r="X1631" s="2" t="s">
        <v>72</v>
      </c>
      <c r="Y1631" s="19" t="str">
        <f>VLOOKUP(G1631,'Verweis Kd-Gruppe'!$A$2:$B$8,2,FALSE)</f>
        <v>EXP</v>
      </c>
      <c r="Z1631" s="19" t="str">
        <f>VLOOKUP(J1631,'Verweis Art-Gruppe'!$A$2:$B$15,2,FALSE)</f>
        <v>Geräte</v>
      </c>
      <c r="AA1631" s="19" t="str">
        <f>VLOOKUP(W1631,'Verweis Vertreter'!$A$2:$B$24,2,FALSE)</f>
        <v>Chahid Drimani</v>
      </c>
      <c r="AB1631" s="12">
        <f t="shared" si="225"/>
        <v>10</v>
      </c>
      <c r="AC1631" s="12">
        <f t="shared" si="230"/>
        <v>1087</v>
      </c>
      <c r="AD1631" s="12">
        <f t="shared" si="231"/>
        <v>1119</v>
      </c>
      <c r="AE1631" s="12">
        <f t="shared" si="226"/>
        <v>11190</v>
      </c>
      <c r="AF1631" s="12">
        <f t="shared" si="227"/>
        <v>32</v>
      </c>
      <c r="AG1631" s="12">
        <f t="shared" si="228"/>
        <v>320</v>
      </c>
      <c r="AH1631" s="9">
        <f t="shared" si="232"/>
        <v>2.8596961572832886E-2</v>
      </c>
      <c r="AI1631" s="14">
        <f>VLOOKUP(E1631,'Verweis Faktor'!$A:$B,2,FALSE)</f>
        <v>1</v>
      </c>
      <c r="AJ1631" s="14"/>
      <c r="AK1631" s="14" t="str">
        <f>IF(AL1631="Ja","Versandkosten",VLOOKUP(E1631,'Verweis Belegart'!$A$2:$B$9,2,FALSE))</f>
        <v>Hardware</v>
      </c>
      <c r="AL1631" s="14" t="str">
        <f t="shared" si="233"/>
        <v>Nein</v>
      </c>
      <c r="AM1631" s="14" t="str">
        <f t="shared" si="229"/>
        <v>Positiv</v>
      </c>
    </row>
    <row r="1632" spans="1:39" ht="17.25" customHeight="1" x14ac:dyDescent="0.35">
      <c r="A1632" s="17">
        <v>14571935</v>
      </c>
      <c r="B1632" s="2" t="s">
        <v>1517</v>
      </c>
      <c r="C1632" s="1">
        <v>2025001</v>
      </c>
      <c r="D1632" s="1">
        <v>2000456</v>
      </c>
      <c r="E1632" s="2" t="s">
        <v>34</v>
      </c>
      <c r="F1632" s="2" t="s">
        <v>35</v>
      </c>
      <c r="G1632" s="2" t="s">
        <v>66</v>
      </c>
      <c r="H1632" s="2" t="s">
        <v>1132</v>
      </c>
      <c r="I1632" s="2" t="s">
        <v>1133</v>
      </c>
      <c r="J1632" s="2" t="s">
        <v>103</v>
      </c>
      <c r="K1632" s="2" t="s">
        <v>517</v>
      </c>
      <c r="L1632" s="2" t="s">
        <v>1155</v>
      </c>
      <c r="M1632" s="2" t="s">
        <v>1156</v>
      </c>
      <c r="N1632" s="2" t="s">
        <v>1136</v>
      </c>
      <c r="O1632" s="3">
        <v>1</v>
      </c>
      <c r="P1632" s="3">
        <v>149.0078</v>
      </c>
      <c r="Q1632" s="3">
        <v>169</v>
      </c>
      <c r="R1632" s="3">
        <v>169</v>
      </c>
      <c r="S1632" s="3">
        <v>19.9922</v>
      </c>
      <c r="T1632" s="3">
        <v>19.989999999999998</v>
      </c>
      <c r="U1632" s="3">
        <v>11.82</v>
      </c>
      <c r="V1632" s="2" t="s">
        <v>855</v>
      </c>
      <c r="W1632" s="2" t="s">
        <v>856</v>
      </c>
      <c r="X1632" s="2" t="s">
        <v>72</v>
      </c>
      <c r="Y1632" s="19" t="str">
        <f>VLOOKUP(G1632,'Verweis Kd-Gruppe'!$A$2:$B$8,2,FALSE)</f>
        <v>EXP</v>
      </c>
      <c r="Z1632" s="19" t="str">
        <f>VLOOKUP(J1632,'Verweis Art-Gruppe'!$A$2:$B$15,2,FALSE)</f>
        <v>Geräte</v>
      </c>
      <c r="AA1632" s="19" t="str">
        <f>VLOOKUP(W1632,'Verweis Vertreter'!$A$2:$B$24,2,FALSE)</f>
        <v>Chahid Drimani</v>
      </c>
      <c r="AB1632" s="12">
        <f t="shared" si="225"/>
        <v>1</v>
      </c>
      <c r="AC1632" s="12">
        <f t="shared" si="230"/>
        <v>149.0078</v>
      </c>
      <c r="AD1632" s="12">
        <f t="shared" si="231"/>
        <v>169</v>
      </c>
      <c r="AE1632" s="12">
        <f t="shared" si="226"/>
        <v>169</v>
      </c>
      <c r="AF1632" s="12">
        <f t="shared" si="227"/>
        <v>19.9922</v>
      </c>
      <c r="AG1632" s="12">
        <f t="shared" si="228"/>
        <v>19.989999999999998</v>
      </c>
      <c r="AH1632" s="9">
        <f t="shared" si="232"/>
        <v>0.11828402366863905</v>
      </c>
      <c r="AI1632" s="14">
        <f>VLOOKUP(E1632,'Verweis Faktor'!$A:$B,2,FALSE)</f>
        <v>1</v>
      </c>
      <c r="AJ1632" s="14"/>
      <c r="AK1632" s="14" t="str">
        <f>IF(AL1632="Ja","Versandkosten",VLOOKUP(E1632,'Verweis Belegart'!$A$2:$B$9,2,FALSE))</f>
        <v>Hardware</v>
      </c>
      <c r="AL1632" s="14" t="str">
        <f t="shared" si="233"/>
        <v>Nein</v>
      </c>
      <c r="AM1632" s="14" t="str">
        <f t="shared" si="229"/>
        <v>Positiv</v>
      </c>
    </row>
    <row r="1633" spans="1:39" ht="17.25" customHeight="1" x14ac:dyDescent="0.35">
      <c r="A1633" s="17">
        <v>14571935</v>
      </c>
      <c r="B1633" s="2" t="s">
        <v>1517</v>
      </c>
      <c r="C1633" s="1">
        <v>2025001</v>
      </c>
      <c r="D1633" s="1">
        <v>2000456</v>
      </c>
      <c r="E1633" s="2" t="s">
        <v>34</v>
      </c>
      <c r="F1633" s="2" t="s">
        <v>35</v>
      </c>
      <c r="G1633" s="2" t="s">
        <v>66</v>
      </c>
      <c r="H1633" s="2" t="s">
        <v>1132</v>
      </c>
      <c r="I1633" s="2" t="s">
        <v>1133</v>
      </c>
      <c r="J1633" s="2" t="s">
        <v>103</v>
      </c>
      <c r="K1633" s="2" t="s">
        <v>518</v>
      </c>
      <c r="L1633" s="2" t="s">
        <v>305</v>
      </c>
      <c r="M1633" s="2" t="s">
        <v>306</v>
      </c>
      <c r="N1633" s="2" t="s">
        <v>283</v>
      </c>
      <c r="O1633" s="3">
        <v>2</v>
      </c>
      <c r="P1633" s="3">
        <v>492.46980000000002</v>
      </c>
      <c r="Q1633" s="3">
        <v>519</v>
      </c>
      <c r="R1633" s="3">
        <v>1038</v>
      </c>
      <c r="S1633" s="3">
        <v>26.530200000000001</v>
      </c>
      <c r="T1633" s="3">
        <v>53.06</v>
      </c>
      <c r="U1633" s="3">
        <v>5.1100000000000003</v>
      </c>
      <c r="V1633" s="2" t="s">
        <v>855</v>
      </c>
      <c r="W1633" s="2" t="s">
        <v>856</v>
      </c>
      <c r="X1633" s="2" t="s">
        <v>72</v>
      </c>
      <c r="Y1633" s="19" t="str">
        <f>VLOOKUP(G1633,'Verweis Kd-Gruppe'!$A$2:$B$8,2,FALSE)</f>
        <v>EXP</v>
      </c>
      <c r="Z1633" s="19" t="str">
        <f>VLOOKUP(J1633,'Verweis Art-Gruppe'!$A$2:$B$15,2,FALSE)</f>
        <v>Geräte</v>
      </c>
      <c r="AA1633" s="19" t="str">
        <f>VLOOKUP(W1633,'Verweis Vertreter'!$A$2:$B$24,2,FALSE)</f>
        <v>Chahid Drimani</v>
      </c>
      <c r="AB1633" s="12">
        <f t="shared" si="225"/>
        <v>2</v>
      </c>
      <c r="AC1633" s="12">
        <f t="shared" si="230"/>
        <v>492.46980000000002</v>
      </c>
      <c r="AD1633" s="12">
        <f t="shared" si="231"/>
        <v>519</v>
      </c>
      <c r="AE1633" s="12">
        <f t="shared" si="226"/>
        <v>1038</v>
      </c>
      <c r="AF1633" s="12">
        <f t="shared" si="227"/>
        <v>26.530200000000001</v>
      </c>
      <c r="AG1633" s="12">
        <f t="shared" si="228"/>
        <v>53.06</v>
      </c>
      <c r="AH1633" s="9">
        <f t="shared" si="232"/>
        <v>5.1117533718689788E-2</v>
      </c>
      <c r="AI1633" s="14">
        <f>VLOOKUP(E1633,'Verweis Faktor'!$A:$B,2,FALSE)</f>
        <v>1</v>
      </c>
      <c r="AJ1633" s="14"/>
      <c r="AK1633" s="14" t="str">
        <f>IF(AL1633="Ja","Versandkosten",VLOOKUP(E1633,'Verweis Belegart'!$A$2:$B$9,2,FALSE))</f>
        <v>Hardware</v>
      </c>
      <c r="AL1633" s="14" t="str">
        <f t="shared" si="233"/>
        <v>Nein</v>
      </c>
      <c r="AM1633" s="14" t="str">
        <f t="shared" si="229"/>
        <v>Positiv</v>
      </c>
    </row>
    <row r="1634" spans="1:39" ht="17.25" customHeight="1" x14ac:dyDescent="0.35">
      <c r="A1634" s="17">
        <v>14571935</v>
      </c>
      <c r="B1634" s="2" t="s">
        <v>1517</v>
      </c>
      <c r="C1634" s="1">
        <v>2025001</v>
      </c>
      <c r="D1634" s="1">
        <v>2000456</v>
      </c>
      <c r="E1634" s="2" t="s">
        <v>34</v>
      </c>
      <c r="F1634" s="2" t="s">
        <v>35</v>
      </c>
      <c r="G1634" s="2" t="s">
        <v>66</v>
      </c>
      <c r="H1634" s="2" t="s">
        <v>1132</v>
      </c>
      <c r="I1634" s="2" t="s">
        <v>1133</v>
      </c>
      <c r="J1634" s="2" t="s">
        <v>103</v>
      </c>
      <c r="K1634" s="2" t="s">
        <v>519</v>
      </c>
      <c r="L1634" s="2" t="s">
        <v>1200</v>
      </c>
      <c r="M1634" s="2" t="s">
        <v>1201</v>
      </c>
      <c r="N1634" s="2" t="s">
        <v>262</v>
      </c>
      <c r="O1634" s="3">
        <v>20</v>
      </c>
      <c r="P1634" s="3">
        <v>994</v>
      </c>
      <c r="Q1634" s="3">
        <v>1033</v>
      </c>
      <c r="R1634" s="3">
        <v>20660</v>
      </c>
      <c r="S1634" s="3">
        <v>39</v>
      </c>
      <c r="T1634" s="3">
        <v>780</v>
      </c>
      <c r="U1634" s="3">
        <v>3.77</v>
      </c>
      <c r="V1634" s="2" t="s">
        <v>855</v>
      </c>
      <c r="W1634" s="2" t="s">
        <v>856</v>
      </c>
      <c r="X1634" s="2" t="s">
        <v>72</v>
      </c>
      <c r="Y1634" s="19" t="str">
        <f>VLOOKUP(G1634,'Verweis Kd-Gruppe'!$A$2:$B$8,2,FALSE)</f>
        <v>EXP</v>
      </c>
      <c r="Z1634" s="19" t="str">
        <f>VLOOKUP(J1634,'Verweis Art-Gruppe'!$A$2:$B$15,2,FALSE)</f>
        <v>Geräte</v>
      </c>
      <c r="AA1634" s="19" t="str">
        <f>VLOOKUP(W1634,'Verweis Vertreter'!$A$2:$B$24,2,FALSE)</f>
        <v>Chahid Drimani</v>
      </c>
      <c r="AB1634" s="12">
        <f t="shared" si="225"/>
        <v>20</v>
      </c>
      <c r="AC1634" s="12">
        <f t="shared" si="230"/>
        <v>994</v>
      </c>
      <c r="AD1634" s="12">
        <f t="shared" si="231"/>
        <v>1033</v>
      </c>
      <c r="AE1634" s="12">
        <f t="shared" si="226"/>
        <v>20660</v>
      </c>
      <c r="AF1634" s="12">
        <f t="shared" si="227"/>
        <v>39</v>
      </c>
      <c r="AG1634" s="12">
        <f t="shared" si="228"/>
        <v>780</v>
      </c>
      <c r="AH1634" s="9">
        <f t="shared" si="232"/>
        <v>3.7754114230396901E-2</v>
      </c>
      <c r="AI1634" s="14">
        <f>VLOOKUP(E1634,'Verweis Faktor'!$A:$B,2,FALSE)</f>
        <v>1</v>
      </c>
      <c r="AJ1634" s="14"/>
      <c r="AK1634" s="14" t="str">
        <f>IF(AL1634="Ja","Versandkosten",VLOOKUP(E1634,'Verweis Belegart'!$A$2:$B$9,2,FALSE))</f>
        <v>Hardware</v>
      </c>
      <c r="AL1634" s="14" t="str">
        <f t="shared" si="233"/>
        <v>Nein</v>
      </c>
      <c r="AM1634" s="14" t="str">
        <f t="shared" si="229"/>
        <v>Positiv</v>
      </c>
    </row>
    <row r="1635" spans="1:39" ht="17.25" customHeight="1" x14ac:dyDescent="0.35">
      <c r="A1635" s="17">
        <v>14571935</v>
      </c>
      <c r="B1635" s="2" t="s">
        <v>1517</v>
      </c>
      <c r="C1635" s="1">
        <v>2025001</v>
      </c>
      <c r="D1635" s="1">
        <v>2000456</v>
      </c>
      <c r="E1635" s="2" t="s">
        <v>34</v>
      </c>
      <c r="F1635" s="2" t="s">
        <v>35</v>
      </c>
      <c r="G1635" s="2" t="s">
        <v>66</v>
      </c>
      <c r="H1635" s="2" t="s">
        <v>1132</v>
      </c>
      <c r="I1635" s="2" t="s">
        <v>1133</v>
      </c>
      <c r="J1635" s="2" t="s">
        <v>103</v>
      </c>
      <c r="K1635" s="2" t="s">
        <v>523</v>
      </c>
      <c r="L1635" s="2" t="s">
        <v>63</v>
      </c>
      <c r="M1635" s="2" t="s">
        <v>64</v>
      </c>
      <c r="N1635" s="2" t="s">
        <v>65</v>
      </c>
      <c r="O1635" s="3">
        <v>2</v>
      </c>
      <c r="P1635" s="3">
        <v>197.0257</v>
      </c>
      <c r="Q1635" s="3">
        <v>219</v>
      </c>
      <c r="R1635" s="3">
        <v>438</v>
      </c>
      <c r="S1635" s="3">
        <v>21.974299999999999</v>
      </c>
      <c r="T1635" s="3">
        <v>43.95</v>
      </c>
      <c r="U1635" s="3">
        <v>10.029999999999999</v>
      </c>
      <c r="V1635" s="2" t="s">
        <v>855</v>
      </c>
      <c r="W1635" s="2" t="s">
        <v>856</v>
      </c>
      <c r="X1635" s="2" t="s">
        <v>72</v>
      </c>
      <c r="Y1635" s="19" t="str">
        <f>VLOOKUP(G1635,'Verweis Kd-Gruppe'!$A$2:$B$8,2,FALSE)</f>
        <v>EXP</v>
      </c>
      <c r="Z1635" s="19" t="str">
        <f>VLOOKUP(J1635,'Verweis Art-Gruppe'!$A$2:$B$15,2,FALSE)</f>
        <v>Geräte</v>
      </c>
      <c r="AA1635" s="19" t="str">
        <f>VLOOKUP(W1635,'Verweis Vertreter'!$A$2:$B$24,2,FALSE)</f>
        <v>Chahid Drimani</v>
      </c>
      <c r="AB1635" s="12">
        <f t="shared" si="225"/>
        <v>2</v>
      </c>
      <c r="AC1635" s="12">
        <f t="shared" si="230"/>
        <v>197.0257</v>
      </c>
      <c r="AD1635" s="12">
        <f t="shared" si="231"/>
        <v>219</v>
      </c>
      <c r="AE1635" s="12">
        <f t="shared" si="226"/>
        <v>438</v>
      </c>
      <c r="AF1635" s="12">
        <f t="shared" si="227"/>
        <v>21.974299999999999</v>
      </c>
      <c r="AG1635" s="12">
        <f t="shared" si="228"/>
        <v>43.95</v>
      </c>
      <c r="AH1635" s="9">
        <f t="shared" si="232"/>
        <v>0.10034246575342466</v>
      </c>
      <c r="AI1635" s="14">
        <f>VLOOKUP(E1635,'Verweis Faktor'!$A:$B,2,FALSE)</f>
        <v>1</v>
      </c>
      <c r="AJ1635" s="14"/>
      <c r="AK1635" s="14" t="str">
        <f>IF(AL1635="Ja","Versandkosten",VLOOKUP(E1635,'Verweis Belegart'!$A$2:$B$9,2,FALSE))</f>
        <v>Hardware</v>
      </c>
      <c r="AL1635" s="14" t="str">
        <f t="shared" si="233"/>
        <v>Nein</v>
      </c>
      <c r="AM1635" s="14" t="str">
        <f t="shared" si="229"/>
        <v>Positiv</v>
      </c>
    </row>
    <row r="1636" spans="1:39" ht="17.25" customHeight="1" x14ac:dyDescent="0.35">
      <c r="A1636" s="17">
        <v>14571935</v>
      </c>
      <c r="B1636" s="2" t="s">
        <v>1517</v>
      </c>
      <c r="C1636" s="1">
        <v>2025001</v>
      </c>
      <c r="D1636" s="1">
        <v>2000456</v>
      </c>
      <c r="E1636" s="2" t="s">
        <v>34</v>
      </c>
      <c r="F1636" s="2" t="s">
        <v>35</v>
      </c>
      <c r="G1636" s="2" t="s">
        <v>66</v>
      </c>
      <c r="H1636" s="2" t="s">
        <v>1132</v>
      </c>
      <c r="I1636" s="2" t="s">
        <v>1133</v>
      </c>
      <c r="J1636" s="2" t="s">
        <v>103</v>
      </c>
      <c r="K1636" s="2" t="s">
        <v>527</v>
      </c>
      <c r="L1636" s="2" t="s">
        <v>429</v>
      </c>
      <c r="M1636" s="2" t="s">
        <v>430</v>
      </c>
      <c r="N1636" s="2" t="s">
        <v>41</v>
      </c>
      <c r="O1636" s="3">
        <v>1</v>
      </c>
      <c r="P1636" s="3">
        <v>223.98009999999999</v>
      </c>
      <c r="Q1636" s="3">
        <v>239</v>
      </c>
      <c r="R1636" s="3">
        <v>239</v>
      </c>
      <c r="S1636" s="3">
        <v>15.0199</v>
      </c>
      <c r="T1636" s="3">
        <v>15.02</v>
      </c>
      <c r="U1636" s="3">
        <v>6.28</v>
      </c>
      <c r="V1636" s="2" t="s">
        <v>855</v>
      </c>
      <c r="W1636" s="2" t="s">
        <v>856</v>
      </c>
      <c r="X1636" s="2" t="s">
        <v>72</v>
      </c>
      <c r="Y1636" s="19" t="str">
        <f>VLOOKUP(G1636,'Verweis Kd-Gruppe'!$A$2:$B$8,2,FALSE)</f>
        <v>EXP</v>
      </c>
      <c r="Z1636" s="19" t="str">
        <f>VLOOKUP(J1636,'Verweis Art-Gruppe'!$A$2:$B$15,2,FALSE)</f>
        <v>Geräte</v>
      </c>
      <c r="AA1636" s="19" t="str">
        <f>VLOOKUP(W1636,'Verweis Vertreter'!$A$2:$B$24,2,FALSE)</f>
        <v>Chahid Drimani</v>
      </c>
      <c r="AB1636" s="12">
        <f t="shared" si="225"/>
        <v>1</v>
      </c>
      <c r="AC1636" s="12">
        <f t="shared" si="230"/>
        <v>223.98009999999999</v>
      </c>
      <c r="AD1636" s="12">
        <f t="shared" si="231"/>
        <v>239</v>
      </c>
      <c r="AE1636" s="12">
        <f t="shared" si="226"/>
        <v>239</v>
      </c>
      <c r="AF1636" s="12">
        <f t="shared" si="227"/>
        <v>15.0199</v>
      </c>
      <c r="AG1636" s="12">
        <f t="shared" si="228"/>
        <v>15.02</v>
      </c>
      <c r="AH1636" s="9">
        <f t="shared" si="232"/>
        <v>6.2845188284518821E-2</v>
      </c>
      <c r="AI1636" s="14">
        <f>VLOOKUP(E1636,'Verweis Faktor'!$A:$B,2,FALSE)</f>
        <v>1</v>
      </c>
      <c r="AJ1636" s="14"/>
      <c r="AK1636" s="14" t="str">
        <f>IF(AL1636="Ja","Versandkosten",VLOOKUP(E1636,'Verweis Belegart'!$A$2:$B$9,2,FALSE))</f>
        <v>Hardware</v>
      </c>
      <c r="AL1636" s="14" t="str">
        <f t="shared" si="233"/>
        <v>Nein</v>
      </c>
      <c r="AM1636" s="14" t="str">
        <f t="shared" si="229"/>
        <v>Positiv</v>
      </c>
    </row>
    <row r="1637" spans="1:39" ht="17.25" customHeight="1" x14ac:dyDescent="0.35">
      <c r="A1637" s="17">
        <v>14572776</v>
      </c>
      <c r="B1637" s="2" t="s">
        <v>1517</v>
      </c>
      <c r="C1637" s="1">
        <v>2025001</v>
      </c>
      <c r="D1637" s="1">
        <v>2000457</v>
      </c>
      <c r="E1637" s="2" t="s">
        <v>34</v>
      </c>
      <c r="F1637" s="2" t="s">
        <v>142</v>
      </c>
      <c r="G1637" s="2" t="s">
        <v>66</v>
      </c>
      <c r="H1637" s="2" t="s">
        <v>1602</v>
      </c>
      <c r="I1637" s="2" t="s">
        <v>1603</v>
      </c>
      <c r="J1637" s="2" t="s">
        <v>103</v>
      </c>
      <c r="K1637" s="2" t="s">
        <v>28</v>
      </c>
      <c r="L1637" s="2" t="s">
        <v>269</v>
      </c>
      <c r="M1637" s="2" t="s">
        <v>270</v>
      </c>
      <c r="N1637" s="2" t="s">
        <v>271</v>
      </c>
      <c r="O1637" s="3">
        <v>20</v>
      </c>
      <c r="P1637" s="3">
        <v>417.46170000000001</v>
      </c>
      <c r="Q1637" s="3">
        <v>426</v>
      </c>
      <c r="R1637" s="3">
        <v>8520</v>
      </c>
      <c r="S1637" s="3">
        <v>8.5382999999999996</v>
      </c>
      <c r="T1637" s="3">
        <v>170.77</v>
      </c>
      <c r="U1637" s="3">
        <v>2</v>
      </c>
      <c r="V1637" s="2" t="s">
        <v>855</v>
      </c>
      <c r="W1637" s="2" t="s">
        <v>856</v>
      </c>
      <c r="X1637" s="2" t="s">
        <v>72</v>
      </c>
      <c r="Y1637" s="19" t="str">
        <f>VLOOKUP(G1637,'Verweis Kd-Gruppe'!$A$2:$B$8,2,FALSE)</f>
        <v>EXP</v>
      </c>
      <c r="Z1637" s="19" t="str">
        <f>VLOOKUP(J1637,'Verweis Art-Gruppe'!$A$2:$B$15,2,FALSE)</f>
        <v>Geräte</v>
      </c>
      <c r="AA1637" s="19" t="str">
        <f>VLOOKUP(W1637,'Verweis Vertreter'!$A$2:$B$24,2,FALSE)</f>
        <v>Chahid Drimani</v>
      </c>
      <c r="AB1637" s="12">
        <f t="shared" si="225"/>
        <v>20</v>
      </c>
      <c r="AC1637" s="12">
        <f t="shared" si="230"/>
        <v>417.46170000000001</v>
      </c>
      <c r="AD1637" s="12">
        <f t="shared" si="231"/>
        <v>426</v>
      </c>
      <c r="AE1637" s="12">
        <f t="shared" si="226"/>
        <v>8520</v>
      </c>
      <c r="AF1637" s="12">
        <f t="shared" si="227"/>
        <v>8.5382999999999996</v>
      </c>
      <c r="AG1637" s="12">
        <f t="shared" si="228"/>
        <v>170.77</v>
      </c>
      <c r="AH1637" s="9">
        <f t="shared" si="232"/>
        <v>2.0043427230046949E-2</v>
      </c>
      <c r="AI1637" s="14">
        <f>VLOOKUP(E1637,'Verweis Faktor'!$A:$B,2,FALSE)</f>
        <v>1</v>
      </c>
      <c r="AJ1637" s="14"/>
      <c r="AK1637" s="14" t="str">
        <f>IF(AL1637="Ja","Versandkosten",VLOOKUP(E1637,'Verweis Belegart'!$A$2:$B$9,2,FALSE))</f>
        <v>Hardware</v>
      </c>
      <c r="AL1637" s="14" t="str">
        <f t="shared" si="233"/>
        <v>Nein</v>
      </c>
      <c r="AM1637" s="14" t="str">
        <f t="shared" si="229"/>
        <v>Positiv</v>
      </c>
    </row>
    <row r="1638" spans="1:39" ht="17.25" customHeight="1" x14ac:dyDescent="0.35">
      <c r="A1638" s="17">
        <v>14572776</v>
      </c>
      <c r="B1638" s="2" t="s">
        <v>1517</v>
      </c>
      <c r="C1638" s="1">
        <v>2025001</v>
      </c>
      <c r="D1638" s="1">
        <v>2000457</v>
      </c>
      <c r="E1638" s="2" t="s">
        <v>34</v>
      </c>
      <c r="F1638" s="2" t="s">
        <v>142</v>
      </c>
      <c r="G1638" s="2" t="s">
        <v>66</v>
      </c>
      <c r="H1638" s="2" t="s">
        <v>1602</v>
      </c>
      <c r="I1638" s="2" t="s">
        <v>1603</v>
      </c>
      <c r="J1638" s="2" t="s">
        <v>103</v>
      </c>
      <c r="K1638" s="2" t="s">
        <v>45</v>
      </c>
      <c r="L1638" s="2" t="s">
        <v>56</v>
      </c>
      <c r="M1638" s="2" t="s">
        <v>57</v>
      </c>
      <c r="N1638" s="2" t="s">
        <v>58</v>
      </c>
      <c r="O1638" s="3">
        <v>10</v>
      </c>
      <c r="P1638" s="3">
        <v>605</v>
      </c>
      <c r="Q1638" s="3">
        <v>624</v>
      </c>
      <c r="R1638" s="3">
        <v>6240</v>
      </c>
      <c r="S1638" s="3">
        <v>19</v>
      </c>
      <c r="T1638" s="3">
        <v>190</v>
      </c>
      <c r="U1638" s="3">
        <v>3.04</v>
      </c>
      <c r="V1638" s="2" t="s">
        <v>855</v>
      </c>
      <c r="W1638" s="2" t="s">
        <v>856</v>
      </c>
      <c r="X1638" s="2" t="s">
        <v>72</v>
      </c>
      <c r="Y1638" s="19" t="str">
        <f>VLOOKUP(G1638,'Verweis Kd-Gruppe'!$A$2:$B$8,2,FALSE)</f>
        <v>EXP</v>
      </c>
      <c r="Z1638" s="19" t="str">
        <f>VLOOKUP(J1638,'Verweis Art-Gruppe'!$A$2:$B$15,2,FALSE)</f>
        <v>Geräte</v>
      </c>
      <c r="AA1638" s="19" t="str">
        <f>VLOOKUP(W1638,'Verweis Vertreter'!$A$2:$B$24,2,FALSE)</f>
        <v>Chahid Drimani</v>
      </c>
      <c r="AB1638" s="12">
        <f t="shared" si="225"/>
        <v>10</v>
      </c>
      <c r="AC1638" s="12">
        <f t="shared" si="230"/>
        <v>605</v>
      </c>
      <c r="AD1638" s="12">
        <f t="shared" si="231"/>
        <v>624</v>
      </c>
      <c r="AE1638" s="12">
        <f t="shared" si="226"/>
        <v>6240</v>
      </c>
      <c r="AF1638" s="12">
        <f t="shared" si="227"/>
        <v>19</v>
      </c>
      <c r="AG1638" s="12">
        <f t="shared" si="228"/>
        <v>190</v>
      </c>
      <c r="AH1638" s="9">
        <f t="shared" si="232"/>
        <v>3.0448717948717948E-2</v>
      </c>
      <c r="AI1638" s="14">
        <f>VLOOKUP(E1638,'Verweis Faktor'!$A:$B,2,FALSE)</f>
        <v>1</v>
      </c>
      <c r="AJ1638" s="14"/>
      <c r="AK1638" s="14" t="str">
        <f>IF(AL1638="Ja","Versandkosten",VLOOKUP(E1638,'Verweis Belegart'!$A$2:$B$9,2,FALSE))</f>
        <v>Hardware</v>
      </c>
      <c r="AL1638" s="14" t="str">
        <f t="shared" si="233"/>
        <v>Nein</v>
      </c>
      <c r="AM1638" s="14" t="str">
        <f t="shared" si="229"/>
        <v>Positiv</v>
      </c>
    </row>
    <row r="1639" spans="1:39" ht="17.25" customHeight="1" x14ac:dyDescent="0.35">
      <c r="A1639" s="17">
        <v>14572776</v>
      </c>
      <c r="B1639" s="2" t="s">
        <v>1517</v>
      </c>
      <c r="C1639" s="1">
        <v>2025001</v>
      </c>
      <c r="D1639" s="1">
        <v>2000457</v>
      </c>
      <c r="E1639" s="2" t="s">
        <v>34</v>
      </c>
      <c r="F1639" s="2" t="s">
        <v>142</v>
      </c>
      <c r="G1639" s="2" t="s">
        <v>66</v>
      </c>
      <c r="H1639" s="2" t="s">
        <v>1602</v>
      </c>
      <c r="I1639" s="2" t="s">
        <v>1603</v>
      </c>
      <c r="J1639" s="2" t="s">
        <v>103</v>
      </c>
      <c r="K1639" s="2" t="s">
        <v>49</v>
      </c>
      <c r="L1639" s="2" t="s">
        <v>272</v>
      </c>
      <c r="M1639" s="2" t="s">
        <v>273</v>
      </c>
      <c r="N1639" s="2" t="s">
        <v>274</v>
      </c>
      <c r="O1639" s="3">
        <v>10</v>
      </c>
      <c r="P1639" s="3">
        <v>1065.5192</v>
      </c>
      <c r="Q1639" s="3">
        <v>1102</v>
      </c>
      <c r="R1639" s="3">
        <v>11020</v>
      </c>
      <c r="S1639" s="3">
        <v>36.480800000000002</v>
      </c>
      <c r="T1639" s="3">
        <v>364.81</v>
      </c>
      <c r="U1639" s="3">
        <v>3.31</v>
      </c>
      <c r="V1639" s="2" t="s">
        <v>855</v>
      </c>
      <c r="W1639" s="2" t="s">
        <v>856</v>
      </c>
      <c r="X1639" s="2" t="s">
        <v>72</v>
      </c>
      <c r="Y1639" s="19" t="str">
        <f>VLOOKUP(G1639,'Verweis Kd-Gruppe'!$A$2:$B$8,2,FALSE)</f>
        <v>EXP</v>
      </c>
      <c r="Z1639" s="19" t="str">
        <f>VLOOKUP(J1639,'Verweis Art-Gruppe'!$A$2:$B$15,2,FALSE)</f>
        <v>Geräte</v>
      </c>
      <c r="AA1639" s="19" t="str">
        <f>VLOOKUP(W1639,'Verweis Vertreter'!$A$2:$B$24,2,FALSE)</f>
        <v>Chahid Drimani</v>
      </c>
      <c r="AB1639" s="12">
        <f t="shared" si="225"/>
        <v>10</v>
      </c>
      <c r="AC1639" s="12">
        <f t="shared" si="230"/>
        <v>1065.5192</v>
      </c>
      <c r="AD1639" s="12">
        <f t="shared" si="231"/>
        <v>1102</v>
      </c>
      <c r="AE1639" s="12">
        <f t="shared" si="226"/>
        <v>11020</v>
      </c>
      <c r="AF1639" s="12">
        <f t="shared" si="227"/>
        <v>36.480800000000002</v>
      </c>
      <c r="AG1639" s="12">
        <f t="shared" si="228"/>
        <v>364.81</v>
      </c>
      <c r="AH1639" s="9">
        <f t="shared" si="232"/>
        <v>3.3104355716878406E-2</v>
      </c>
      <c r="AI1639" s="14">
        <f>VLOOKUP(E1639,'Verweis Faktor'!$A:$B,2,FALSE)</f>
        <v>1</v>
      </c>
      <c r="AJ1639" s="14"/>
      <c r="AK1639" s="14" t="str">
        <f>IF(AL1639="Ja","Versandkosten",VLOOKUP(E1639,'Verweis Belegart'!$A$2:$B$9,2,FALSE))</f>
        <v>Hardware</v>
      </c>
      <c r="AL1639" s="14" t="str">
        <f t="shared" si="233"/>
        <v>Nein</v>
      </c>
      <c r="AM1639" s="14" t="str">
        <f t="shared" si="229"/>
        <v>Positiv</v>
      </c>
    </row>
    <row r="1640" spans="1:39" ht="17.25" customHeight="1" x14ac:dyDescent="0.35">
      <c r="A1640" s="17">
        <v>14572776</v>
      </c>
      <c r="B1640" s="2" t="s">
        <v>1517</v>
      </c>
      <c r="C1640" s="1">
        <v>2025001</v>
      </c>
      <c r="D1640" s="1">
        <v>2000457</v>
      </c>
      <c r="E1640" s="2" t="s">
        <v>34</v>
      </c>
      <c r="F1640" s="2" t="s">
        <v>142</v>
      </c>
      <c r="G1640" s="2" t="s">
        <v>66</v>
      </c>
      <c r="H1640" s="2" t="s">
        <v>1602</v>
      </c>
      <c r="I1640" s="2" t="s">
        <v>1603</v>
      </c>
      <c r="J1640" s="2" t="s">
        <v>103</v>
      </c>
      <c r="K1640" s="2" t="s">
        <v>79</v>
      </c>
      <c r="L1640" s="2" t="s">
        <v>305</v>
      </c>
      <c r="M1640" s="2" t="s">
        <v>306</v>
      </c>
      <c r="N1640" s="2" t="s">
        <v>283</v>
      </c>
      <c r="O1640" s="3">
        <v>16</v>
      </c>
      <c r="P1640" s="3">
        <v>492.46980000000002</v>
      </c>
      <c r="Q1640" s="3">
        <v>508</v>
      </c>
      <c r="R1640" s="3">
        <v>8128</v>
      </c>
      <c r="S1640" s="3">
        <v>15.530200000000001</v>
      </c>
      <c r="T1640" s="3">
        <v>248.48</v>
      </c>
      <c r="U1640" s="3">
        <v>3.05</v>
      </c>
      <c r="V1640" s="2" t="s">
        <v>855</v>
      </c>
      <c r="W1640" s="2" t="s">
        <v>856</v>
      </c>
      <c r="X1640" s="2" t="s">
        <v>72</v>
      </c>
      <c r="Y1640" s="19" t="str">
        <f>VLOOKUP(G1640,'Verweis Kd-Gruppe'!$A$2:$B$8,2,FALSE)</f>
        <v>EXP</v>
      </c>
      <c r="Z1640" s="19" t="str">
        <f>VLOOKUP(J1640,'Verweis Art-Gruppe'!$A$2:$B$15,2,FALSE)</f>
        <v>Geräte</v>
      </c>
      <c r="AA1640" s="19" t="str">
        <f>VLOOKUP(W1640,'Verweis Vertreter'!$A$2:$B$24,2,FALSE)</f>
        <v>Chahid Drimani</v>
      </c>
      <c r="AB1640" s="12">
        <f t="shared" si="225"/>
        <v>16</v>
      </c>
      <c r="AC1640" s="12">
        <f t="shared" si="230"/>
        <v>492.46980000000002</v>
      </c>
      <c r="AD1640" s="12">
        <f t="shared" si="231"/>
        <v>508</v>
      </c>
      <c r="AE1640" s="12">
        <f t="shared" si="226"/>
        <v>8128</v>
      </c>
      <c r="AF1640" s="12">
        <f t="shared" si="227"/>
        <v>15.530200000000001</v>
      </c>
      <c r="AG1640" s="12">
        <f t="shared" si="228"/>
        <v>248.48</v>
      </c>
      <c r="AH1640" s="9">
        <f t="shared" si="232"/>
        <v>3.0570866141732281E-2</v>
      </c>
      <c r="AI1640" s="14">
        <f>VLOOKUP(E1640,'Verweis Faktor'!$A:$B,2,FALSE)</f>
        <v>1</v>
      </c>
      <c r="AJ1640" s="14"/>
      <c r="AK1640" s="14" t="str">
        <f>IF(AL1640="Ja","Versandkosten",VLOOKUP(E1640,'Verweis Belegart'!$A$2:$B$9,2,FALSE))</f>
        <v>Hardware</v>
      </c>
      <c r="AL1640" s="14" t="str">
        <f t="shared" si="233"/>
        <v>Nein</v>
      </c>
      <c r="AM1640" s="14" t="str">
        <f t="shared" si="229"/>
        <v>Positiv</v>
      </c>
    </row>
    <row r="1641" spans="1:39" ht="17.25" customHeight="1" x14ac:dyDescent="0.35">
      <c r="A1641" s="17">
        <v>14572737</v>
      </c>
      <c r="B1641" s="2" t="s">
        <v>1517</v>
      </c>
      <c r="C1641" s="1">
        <v>2025001</v>
      </c>
      <c r="D1641" s="1">
        <v>2000458</v>
      </c>
      <c r="E1641" s="2" t="s">
        <v>34</v>
      </c>
      <c r="F1641" s="2" t="s">
        <v>182</v>
      </c>
      <c r="G1641" s="2" t="s">
        <v>36</v>
      </c>
      <c r="H1641" s="2" t="s">
        <v>1604</v>
      </c>
      <c r="I1641" s="2" t="s">
        <v>1605</v>
      </c>
      <c r="J1641" s="2" t="s">
        <v>304</v>
      </c>
      <c r="K1641" s="2" t="s">
        <v>28</v>
      </c>
      <c r="L1641" s="2" t="s">
        <v>1606</v>
      </c>
      <c r="M1641" s="2" t="s">
        <v>1607</v>
      </c>
      <c r="N1641" s="2" t="s">
        <v>1408</v>
      </c>
      <c r="O1641" s="3">
        <v>10</v>
      </c>
      <c r="P1641" s="3">
        <v>16.010000000000002</v>
      </c>
      <c r="Q1641" s="3">
        <v>17.5</v>
      </c>
      <c r="R1641" s="3">
        <v>175</v>
      </c>
      <c r="S1641" s="3">
        <v>1.49</v>
      </c>
      <c r="T1641" s="3">
        <v>14.9</v>
      </c>
      <c r="U1641" s="3">
        <v>8.51</v>
      </c>
      <c r="V1641" s="2" t="s">
        <v>42</v>
      </c>
      <c r="W1641" s="2" t="s">
        <v>43</v>
      </c>
      <c r="X1641" s="2" t="s">
        <v>44</v>
      </c>
      <c r="Y1641" s="19" t="str">
        <f>VLOOKUP(G1641,'Verweis Kd-Gruppe'!$A$2:$B$8,2,FALSE)</f>
        <v>GRK</v>
      </c>
      <c r="Z1641" s="19" t="str">
        <f>VLOOKUP(J1641,'Verweis Art-Gruppe'!$A$2:$B$15,2,FALSE)</f>
        <v>Zubehör</v>
      </c>
      <c r="AA1641" s="19" t="str">
        <f>VLOOKUP(W1641,'Verweis Vertreter'!$A$2:$B$24,2,FALSE)</f>
        <v>Sebastian Faber</v>
      </c>
      <c r="AB1641" s="12">
        <f t="shared" si="225"/>
        <v>10</v>
      </c>
      <c r="AC1641" s="12">
        <f t="shared" si="230"/>
        <v>16.010000000000002</v>
      </c>
      <c r="AD1641" s="12">
        <f t="shared" si="231"/>
        <v>17.5</v>
      </c>
      <c r="AE1641" s="12">
        <f t="shared" si="226"/>
        <v>175</v>
      </c>
      <c r="AF1641" s="12">
        <f t="shared" si="227"/>
        <v>1.49</v>
      </c>
      <c r="AG1641" s="12">
        <f t="shared" si="228"/>
        <v>14.9</v>
      </c>
      <c r="AH1641" s="9">
        <f t="shared" si="232"/>
        <v>8.5142857142857145E-2</v>
      </c>
      <c r="AI1641" s="14">
        <f>VLOOKUP(E1641,'Verweis Faktor'!$A:$B,2,FALSE)</f>
        <v>1</v>
      </c>
      <c r="AJ1641" s="14"/>
      <c r="AK1641" s="14" t="str">
        <f>IF(AL1641="Ja","Versandkosten",VLOOKUP(E1641,'Verweis Belegart'!$A$2:$B$9,2,FALSE))</f>
        <v>Hardware</v>
      </c>
      <c r="AL1641" s="14" t="str">
        <f t="shared" si="233"/>
        <v>Nein</v>
      </c>
      <c r="AM1641" s="14" t="str">
        <f t="shared" si="229"/>
        <v>Positiv</v>
      </c>
    </row>
    <row r="1642" spans="1:39" ht="17.25" customHeight="1" x14ac:dyDescent="0.35">
      <c r="A1642" s="17">
        <v>14572312</v>
      </c>
      <c r="B1642" s="2" t="s">
        <v>1517</v>
      </c>
      <c r="C1642" s="1">
        <v>2025001</v>
      </c>
      <c r="D1642" s="1">
        <v>2000459</v>
      </c>
      <c r="E1642" s="2" t="s">
        <v>34</v>
      </c>
      <c r="F1642" s="2" t="s">
        <v>142</v>
      </c>
      <c r="G1642" s="2" t="s">
        <v>25</v>
      </c>
      <c r="H1642" s="2" t="s">
        <v>991</v>
      </c>
      <c r="I1642" s="2" t="s">
        <v>992</v>
      </c>
      <c r="J1642" s="2" t="s">
        <v>304</v>
      </c>
      <c r="K1642" s="2" t="s">
        <v>28</v>
      </c>
      <c r="L1642" s="2" t="s">
        <v>1608</v>
      </c>
      <c r="M1642" s="2" t="s">
        <v>1609</v>
      </c>
      <c r="N1642" s="2" t="s">
        <v>1610</v>
      </c>
      <c r="O1642" s="3">
        <v>1</v>
      </c>
      <c r="P1642" s="3">
        <v>375</v>
      </c>
      <c r="Q1642" s="3">
        <v>385</v>
      </c>
      <c r="R1642" s="3">
        <v>385</v>
      </c>
      <c r="S1642" s="3">
        <v>10</v>
      </c>
      <c r="T1642" s="3">
        <v>10</v>
      </c>
      <c r="U1642" s="3">
        <v>2.59</v>
      </c>
      <c r="V1642" s="2" t="s">
        <v>427</v>
      </c>
      <c r="W1642" s="2" t="s">
        <v>428</v>
      </c>
      <c r="X1642" s="2" t="s">
        <v>419</v>
      </c>
      <c r="Y1642" s="19" t="str">
        <f>VLOOKUP(G1642,'Verweis Kd-Gruppe'!$A$2:$B$8,2,FALSE)</f>
        <v>FHK</v>
      </c>
      <c r="Z1642" s="19" t="str">
        <f>VLOOKUP(J1642,'Verweis Art-Gruppe'!$A$2:$B$15,2,FALSE)</f>
        <v>Zubehör</v>
      </c>
      <c r="AA1642" s="19" t="str">
        <f>VLOOKUP(W1642,'Verweis Vertreter'!$A$2:$B$24,2,FALSE)</f>
        <v>Zentrale</v>
      </c>
      <c r="AB1642" s="12">
        <f t="shared" si="225"/>
        <v>1</v>
      </c>
      <c r="AC1642" s="12">
        <f t="shared" si="230"/>
        <v>375</v>
      </c>
      <c r="AD1642" s="12">
        <f t="shared" si="231"/>
        <v>385</v>
      </c>
      <c r="AE1642" s="12">
        <f t="shared" si="226"/>
        <v>385</v>
      </c>
      <c r="AF1642" s="12">
        <f t="shared" si="227"/>
        <v>10</v>
      </c>
      <c r="AG1642" s="12">
        <f t="shared" si="228"/>
        <v>10</v>
      </c>
      <c r="AH1642" s="9">
        <f t="shared" si="232"/>
        <v>2.5974025974025976E-2</v>
      </c>
      <c r="AI1642" s="14">
        <f>VLOOKUP(E1642,'Verweis Faktor'!$A:$B,2,FALSE)</f>
        <v>1</v>
      </c>
      <c r="AJ1642" s="14"/>
      <c r="AK1642" s="14" t="str">
        <f>IF(AL1642="Ja","Versandkosten",VLOOKUP(E1642,'Verweis Belegart'!$A$2:$B$9,2,FALSE))</f>
        <v>Hardware</v>
      </c>
      <c r="AL1642" s="14" t="str">
        <f t="shared" si="233"/>
        <v>Nein</v>
      </c>
      <c r="AM1642" s="14" t="str">
        <f t="shared" si="229"/>
        <v>Positiv</v>
      </c>
    </row>
    <row r="1643" spans="1:39" ht="17.25" customHeight="1" x14ac:dyDescent="0.35">
      <c r="A1643" s="17">
        <v>14571970</v>
      </c>
      <c r="B1643" s="2" t="s">
        <v>1517</v>
      </c>
      <c r="C1643" s="1">
        <v>2025001</v>
      </c>
      <c r="D1643" s="1">
        <v>2000460</v>
      </c>
      <c r="E1643" s="2" t="s">
        <v>34</v>
      </c>
      <c r="F1643" s="2" t="s">
        <v>142</v>
      </c>
      <c r="G1643" s="2" t="s">
        <v>25</v>
      </c>
      <c r="H1643" s="2" t="s">
        <v>1611</v>
      </c>
      <c r="I1643" s="2" t="s">
        <v>1612</v>
      </c>
      <c r="J1643" s="2" t="s">
        <v>1230</v>
      </c>
      <c r="K1643" s="2" t="s">
        <v>28</v>
      </c>
      <c r="L1643" s="2" t="s">
        <v>1613</v>
      </c>
      <c r="M1643" s="2" t="s">
        <v>1614</v>
      </c>
      <c r="N1643" s="2"/>
      <c r="O1643" s="3">
        <v>30</v>
      </c>
      <c r="P1643" s="3">
        <v>2.4891999999999999</v>
      </c>
      <c r="Q1643" s="3">
        <v>3</v>
      </c>
      <c r="R1643" s="3">
        <v>90</v>
      </c>
      <c r="S1643" s="3">
        <v>0.51080000000000003</v>
      </c>
      <c r="T1643" s="3">
        <v>15.32</v>
      </c>
      <c r="U1643" s="3">
        <v>17.02</v>
      </c>
      <c r="V1643" s="2" t="s">
        <v>697</v>
      </c>
      <c r="W1643" s="2" t="s">
        <v>698</v>
      </c>
      <c r="X1643" s="2" t="s">
        <v>1117</v>
      </c>
      <c r="Y1643" s="19" t="str">
        <f>VLOOKUP(G1643,'Verweis Kd-Gruppe'!$A$2:$B$8,2,FALSE)</f>
        <v>FHK</v>
      </c>
      <c r="Z1643" s="19" t="str">
        <f>VLOOKUP(J1643,'Verweis Art-Gruppe'!$A$2:$B$15,2,FALSE)</f>
        <v>Prepaid</v>
      </c>
      <c r="AA1643" s="19" t="str">
        <f>VLOOKUP(W1643,'Verweis Vertreter'!$A$2:$B$24,2,FALSE)</f>
        <v>Zentrale</v>
      </c>
      <c r="AB1643" s="12">
        <f t="shared" si="225"/>
        <v>30</v>
      </c>
      <c r="AC1643" s="12">
        <f t="shared" si="230"/>
        <v>2.4891999999999999</v>
      </c>
      <c r="AD1643" s="12">
        <f t="shared" si="231"/>
        <v>3</v>
      </c>
      <c r="AE1643" s="12">
        <f t="shared" si="226"/>
        <v>90</v>
      </c>
      <c r="AF1643" s="12">
        <f t="shared" si="227"/>
        <v>0.51080000000000003</v>
      </c>
      <c r="AG1643" s="12">
        <f t="shared" si="228"/>
        <v>15.32</v>
      </c>
      <c r="AH1643" s="9">
        <f t="shared" si="232"/>
        <v>0.17022222222222222</v>
      </c>
      <c r="AI1643" s="14">
        <f>VLOOKUP(E1643,'Verweis Faktor'!$A:$B,2,FALSE)</f>
        <v>1</v>
      </c>
      <c r="AJ1643" s="14"/>
      <c r="AK1643" s="14" t="str">
        <f>IF(AL1643="Ja","Versandkosten",VLOOKUP(E1643,'Verweis Belegart'!$A$2:$B$9,2,FALSE))</f>
        <v>Hardware</v>
      </c>
      <c r="AL1643" s="14" t="str">
        <f t="shared" si="233"/>
        <v>Nein</v>
      </c>
      <c r="AM1643" s="14" t="str">
        <f t="shared" si="229"/>
        <v>Positiv</v>
      </c>
    </row>
    <row r="1644" spans="1:39" ht="17.25" customHeight="1" x14ac:dyDescent="0.35">
      <c r="A1644" s="17">
        <v>14572851</v>
      </c>
      <c r="B1644" s="2" t="s">
        <v>1517</v>
      </c>
      <c r="C1644" s="1">
        <v>2025001</v>
      </c>
      <c r="D1644" s="1">
        <v>2000461</v>
      </c>
      <c r="E1644" s="2" t="s">
        <v>34</v>
      </c>
      <c r="F1644" s="2" t="s">
        <v>35</v>
      </c>
      <c r="G1644" s="2" t="s">
        <v>25</v>
      </c>
      <c r="H1644" s="2" t="s">
        <v>1615</v>
      </c>
      <c r="I1644" s="2" t="s">
        <v>1616</v>
      </c>
      <c r="J1644" s="2" t="s">
        <v>103</v>
      </c>
      <c r="K1644" s="2" t="s">
        <v>28</v>
      </c>
      <c r="L1644" s="2" t="s">
        <v>1617</v>
      </c>
      <c r="M1644" s="2" t="s">
        <v>1618</v>
      </c>
      <c r="N1644" s="2" t="s">
        <v>1040</v>
      </c>
      <c r="O1644" s="3">
        <v>5</v>
      </c>
      <c r="P1644" s="3">
        <v>1135</v>
      </c>
      <c r="Q1644" s="3">
        <v>1105</v>
      </c>
      <c r="R1644" s="3">
        <v>5525</v>
      </c>
      <c r="S1644" s="3">
        <v>-30</v>
      </c>
      <c r="T1644" s="3">
        <v>-150</v>
      </c>
      <c r="U1644" s="3">
        <v>-2.71</v>
      </c>
      <c r="V1644" s="2" t="s">
        <v>697</v>
      </c>
      <c r="W1644" s="2" t="s">
        <v>698</v>
      </c>
      <c r="X1644" s="2" t="s">
        <v>724</v>
      </c>
      <c r="Y1644" s="19" t="str">
        <f>VLOOKUP(G1644,'Verweis Kd-Gruppe'!$A$2:$B$8,2,FALSE)</f>
        <v>FHK</v>
      </c>
      <c r="Z1644" s="19" t="str">
        <f>VLOOKUP(J1644,'Verweis Art-Gruppe'!$A$2:$B$15,2,FALSE)</f>
        <v>Geräte</v>
      </c>
      <c r="AA1644" s="19" t="str">
        <f>VLOOKUP(W1644,'Verweis Vertreter'!$A$2:$B$24,2,FALSE)</f>
        <v>Zentrale</v>
      </c>
      <c r="AB1644" s="12">
        <f t="shared" si="225"/>
        <v>5</v>
      </c>
      <c r="AC1644" s="12">
        <f t="shared" si="230"/>
        <v>1135</v>
      </c>
      <c r="AD1644" s="12">
        <f t="shared" si="231"/>
        <v>1105</v>
      </c>
      <c r="AE1644" s="12">
        <f t="shared" si="226"/>
        <v>5525</v>
      </c>
      <c r="AF1644" s="12">
        <f t="shared" si="227"/>
        <v>-30</v>
      </c>
      <c r="AG1644" s="12">
        <f t="shared" si="228"/>
        <v>-150</v>
      </c>
      <c r="AH1644" s="9">
        <f t="shared" si="232"/>
        <v>-2.7149321266968326E-2</v>
      </c>
      <c r="AI1644" s="14">
        <f>VLOOKUP(E1644,'Verweis Faktor'!$A:$B,2,FALSE)</f>
        <v>1</v>
      </c>
      <c r="AJ1644" s="14"/>
      <c r="AK1644" s="14" t="str">
        <f>IF(AL1644="Ja","Versandkosten",VLOOKUP(E1644,'Verweis Belegart'!$A$2:$B$9,2,FALSE))</f>
        <v>Hardware</v>
      </c>
      <c r="AL1644" s="14" t="str">
        <f t="shared" si="233"/>
        <v>Nein</v>
      </c>
      <c r="AM1644" s="14" t="str">
        <f t="shared" si="229"/>
        <v>Negativ</v>
      </c>
    </row>
    <row r="1645" spans="1:39" ht="17.25" customHeight="1" x14ac:dyDescent="0.35">
      <c r="A1645" s="17">
        <v>14572237</v>
      </c>
      <c r="B1645" s="2" t="s">
        <v>1517</v>
      </c>
      <c r="C1645" s="1">
        <v>2025001</v>
      </c>
      <c r="D1645" s="1">
        <v>2000462</v>
      </c>
      <c r="E1645" s="2" t="s">
        <v>34</v>
      </c>
      <c r="F1645" s="2" t="s">
        <v>35</v>
      </c>
      <c r="G1645" s="2" t="s">
        <v>25</v>
      </c>
      <c r="H1645" s="2" t="s">
        <v>1465</v>
      </c>
      <c r="I1645" s="2" t="s">
        <v>1466</v>
      </c>
      <c r="J1645" s="2" t="s">
        <v>103</v>
      </c>
      <c r="K1645" s="2" t="s">
        <v>28</v>
      </c>
      <c r="L1645" s="2" t="s">
        <v>305</v>
      </c>
      <c r="M1645" s="2" t="s">
        <v>306</v>
      </c>
      <c r="N1645" s="2" t="s">
        <v>283</v>
      </c>
      <c r="O1645" s="3">
        <v>1</v>
      </c>
      <c r="P1645" s="3">
        <v>492.46980000000002</v>
      </c>
      <c r="Q1645" s="3">
        <v>519</v>
      </c>
      <c r="R1645" s="3">
        <v>519</v>
      </c>
      <c r="S1645" s="3">
        <v>26.530200000000001</v>
      </c>
      <c r="T1645" s="3">
        <v>26.53</v>
      </c>
      <c r="U1645" s="3">
        <v>5.1100000000000003</v>
      </c>
      <c r="V1645" s="2" t="s">
        <v>697</v>
      </c>
      <c r="W1645" s="2" t="s">
        <v>698</v>
      </c>
      <c r="X1645" s="2" t="s">
        <v>44</v>
      </c>
      <c r="Y1645" s="19" t="str">
        <f>VLOOKUP(G1645,'Verweis Kd-Gruppe'!$A$2:$B$8,2,FALSE)</f>
        <v>FHK</v>
      </c>
      <c r="Z1645" s="19" t="str">
        <f>VLOOKUP(J1645,'Verweis Art-Gruppe'!$A$2:$B$15,2,FALSE)</f>
        <v>Geräte</v>
      </c>
      <c r="AA1645" s="19" t="str">
        <f>VLOOKUP(W1645,'Verweis Vertreter'!$A$2:$B$24,2,FALSE)</f>
        <v>Zentrale</v>
      </c>
      <c r="AB1645" s="12">
        <f t="shared" si="225"/>
        <v>1</v>
      </c>
      <c r="AC1645" s="12">
        <f t="shared" si="230"/>
        <v>492.46980000000002</v>
      </c>
      <c r="AD1645" s="12">
        <f t="shared" si="231"/>
        <v>519</v>
      </c>
      <c r="AE1645" s="12">
        <f t="shared" si="226"/>
        <v>519</v>
      </c>
      <c r="AF1645" s="12">
        <f t="shared" si="227"/>
        <v>26.530200000000001</v>
      </c>
      <c r="AG1645" s="12">
        <f t="shared" si="228"/>
        <v>26.53</v>
      </c>
      <c r="AH1645" s="9">
        <f t="shared" si="232"/>
        <v>5.1117533718689788E-2</v>
      </c>
      <c r="AI1645" s="14">
        <f>VLOOKUP(E1645,'Verweis Faktor'!$A:$B,2,FALSE)</f>
        <v>1</v>
      </c>
      <c r="AJ1645" s="14"/>
      <c r="AK1645" s="14" t="str">
        <f>IF(AL1645="Ja","Versandkosten",VLOOKUP(E1645,'Verweis Belegart'!$A$2:$B$9,2,FALSE))</f>
        <v>Hardware</v>
      </c>
      <c r="AL1645" s="14" t="str">
        <f t="shared" si="233"/>
        <v>Nein</v>
      </c>
      <c r="AM1645" s="14" t="str">
        <f t="shared" si="229"/>
        <v>Positiv</v>
      </c>
    </row>
    <row r="1646" spans="1:39" ht="17.25" customHeight="1" x14ac:dyDescent="0.35">
      <c r="A1646" s="17">
        <v>14572797</v>
      </c>
      <c r="B1646" s="2" t="s">
        <v>1517</v>
      </c>
      <c r="C1646" s="1">
        <v>2025001</v>
      </c>
      <c r="D1646" s="1">
        <v>2000463</v>
      </c>
      <c r="E1646" s="2" t="s">
        <v>34</v>
      </c>
      <c r="F1646" s="2" t="s">
        <v>142</v>
      </c>
      <c r="G1646" s="2" t="s">
        <v>25</v>
      </c>
      <c r="H1646" s="2" t="s">
        <v>742</v>
      </c>
      <c r="I1646" s="2" t="s">
        <v>743</v>
      </c>
      <c r="J1646" s="2" t="s">
        <v>304</v>
      </c>
      <c r="K1646" s="2" t="s">
        <v>28</v>
      </c>
      <c r="L1646" s="2" t="s">
        <v>1619</v>
      </c>
      <c r="M1646" s="2" t="s">
        <v>1620</v>
      </c>
      <c r="N1646" s="2" t="s">
        <v>322</v>
      </c>
      <c r="O1646" s="3">
        <v>1</v>
      </c>
      <c r="P1646" s="3">
        <v>80</v>
      </c>
      <c r="Q1646" s="3">
        <v>85</v>
      </c>
      <c r="R1646" s="3">
        <v>85</v>
      </c>
      <c r="S1646" s="3">
        <v>5</v>
      </c>
      <c r="T1646" s="3">
        <v>5</v>
      </c>
      <c r="U1646" s="3">
        <v>5.88</v>
      </c>
      <c r="V1646" s="2" t="s">
        <v>427</v>
      </c>
      <c r="W1646" s="2" t="s">
        <v>428</v>
      </c>
      <c r="X1646" s="2" t="s">
        <v>699</v>
      </c>
      <c r="Y1646" s="19" t="str">
        <f>VLOOKUP(G1646,'Verweis Kd-Gruppe'!$A$2:$B$8,2,FALSE)</f>
        <v>FHK</v>
      </c>
      <c r="Z1646" s="19" t="str">
        <f>VLOOKUP(J1646,'Verweis Art-Gruppe'!$A$2:$B$15,2,FALSE)</f>
        <v>Zubehör</v>
      </c>
      <c r="AA1646" s="19" t="str">
        <f>VLOOKUP(W1646,'Verweis Vertreter'!$A$2:$B$24,2,FALSE)</f>
        <v>Zentrale</v>
      </c>
      <c r="AB1646" s="12">
        <f t="shared" si="225"/>
        <v>1</v>
      </c>
      <c r="AC1646" s="12">
        <f t="shared" si="230"/>
        <v>80</v>
      </c>
      <c r="AD1646" s="12">
        <f t="shared" si="231"/>
        <v>85</v>
      </c>
      <c r="AE1646" s="12">
        <f t="shared" si="226"/>
        <v>85</v>
      </c>
      <c r="AF1646" s="12">
        <f t="shared" si="227"/>
        <v>5</v>
      </c>
      <c r="AG1646" s="12">
        <f t="shared" si="228"/>
        <v>5</v>
      </c>
      <c r="AH1646" s="9">
        <f t="shared" si="232"/>
        <v>5.8823529411764705E-2</v>
      </c>
      <c r="AI1646" s="14">
        <f>VLOOKUP(E1646,'Verweis Faktor'!$A:$B,2,FALSE)</f>
        <v>1</v>
      </c>
      <c r="AJ1646" s="14"/>
      <c r="AK1646" s="14" t="str">
        <f>IF(AL1646="Ja","Versandkosten",VLOOKUP(E1646,'Verweis Belegart'!$A$2:$B$9,2,FALSE))</f>
        <v>Hardware</v>
      </c>
      <c r="AL1646" s="14" t="str">
        <f t="shared" si="233"/>
        <v>Nein</v>
      </c>
      <c r="AM1646" s="14" t="str">
        <f t="shared" si="229"/>
        <v>Positiv</v>
      </c>
    </row>
    <row r="1647" spans="1:39" ht="17.25" customHeight="1" x14ac:dyDescent="0.35">
      <c r="A1647" s="17">
        <v>14572749</v>
      </c>
      <c r="B1647" s="2" t="s">
        <v>1517</v>
      </c>
      <c r="C1647" s="1">
        <v>2025001</v>
      </c>
      <c r="D1647" s="1">
        <v>2000464</v>
      </c>
      <c r="E1647" s="2" t="s">
        <v>34</v>
      </c>
      <c r="F1647" s="2" t="s">
        <v>142</v>
      </c>
      <c r="G1647" s="2" t="s">
        <v>25</v>
      </c>
      <c r="H1647" s="2" t="s">
        <v>1621</v>
      </c>
      <c r="I1647" s="2" t="s">
        <v>1622</v>
      </c>
      <c r="J1647" s="2" t="s">
        <v>103</v>
      </c>
      <c r="K1647" s="2" t="s">
        <v>28</v>
      </c>
      <c r="L1647" s="2" t="s">
        <v>845</v>
      </c>
      <c r="M1647" s="2" t="s">
        <v>846</v>
      </c>
      <c r="N1647" s="2" t="s">
        <v>128</v>
      </c>
      <c r="O1647" s="3">
        <v>1</v>
      </c>
      <c r="P1647" s="3">
        <v>190.3897</v>
      </c>
      <c r="Q1647" s="3">
        <v>209</v>
      </c>
      <c r="R1647" s="3">
        <v>209</v>
      </c>
      <c r="S1647" s="3">
        <v>18.610299999999999</v>
      </c>
      <c r="T1647" s="3">
        <v>18.61</v>
      </c>
      <c r="U1647" s="3">
        <v>8.9</v>
      </c>
      <c r="V1647" s="2" t="s">
        <v>427</v>
      </c>
      <c r="W1647" s="2" t="s">
        <v>428</v>
      </c>
      <c r="X1647" s="2" t="s">
        <v>702</v>
      </c>
      <c r="Y1647" s="19" t="str">
        <f>VLOOKUP(G1647,'Verweis Kd-Gruppe'!$A$2:$B$8,2,FALSE)</f>
        <v>FHK</v>
      </c>
      <c r="Z1647" s="19" t="str">
        <f>VLOOKUP(J1647,'Verweis Art-Gruppe'!$A$2:$B$15,2,FALSE)</f>
        <v>Geräte</v>
      </c>
      <c r="AA1647" s="19" t="str">
        <f>VLOOKUP(W1647,'Verweis Vertreter'!$A$2:$B$24,2,FALSE)</f>
        <v>Zentrale</v>
      </c>
      <c r="AB1647" s="12">
        <f t="shared" si="225"/>
        <v>1</v>
      </c>
      <c r="AC1647" s="12">
        <f t="shared" si="230"/>
        <v>190.3897</v>
      </c>
      <c r="AD1647" s="12">
        <f t="shared" si="231"/>
        <v>209</v>
      </c>
      <c r="AE1647" s="12">
        <f t="shared" si="226"/>
        <v>209</v>
      </c>
      <c r="AF1647" s="12">
        <f t="shared" si="227"/>
        <v>18.610299999999999</v>
      </c>
      <c r="AG1647" s="12">
        <f t="shared" si="228"/>
        <v>18.61</v>
      </c>
      <c r="AH1647" s="9">
        <f t="shared" si="232"/>
        <v>8.9043062200956938E-2</v>
      </c>
      <c r="AI1647" s="14">
        <f>VLOOKUP(E1647,'Verweis Faktor'!$A:$B,2,FALSE)</f>
        <v>1</v>
      </c>
      <c r="AJ1647" s="14"/>
      <c r="AK1647" s="14" t="str">
        <f>IF(AL1647="Ja","Versandkosten",VLOOKUP(E1647,'Verweis Belegart'!$A$2:$B$9,2,FALSE))</f>
        <v>Hardware</v>
      </c>
      <c r="AL1647" s="14" t="str">
        <f t="shared" si="233"/>
        <v>Nein</v>
      </c>
      <c r="AM1647" s="14" t="str">
        <f t="shared" si="229"/>
        <v>Positiv</v>
      </c>
    </row>
    <row r="1648" spans="1:39" ht="17.25" customHeight="1" x14ac:dyDescent="0.35">
      <c r="A1648" s="17">
        <v>14572511</v>
      </c>
      <c r="B1648" s="2" t="s">
        <v>1517</v>
      </c>
      <c r="C1648" s="1">
        <v>2025001</v>
      </c>
      <c r="D1648" s="1">
        <v>2000465</v>
      </c>
      <c r="E1648" s="2" t="s">
        <v>34</v>
      </c>
      <c r="F1648" s="2" t="s">
        <v>142</v>
      </c>
      <c r="G1648" s="2" t="s">
        <v>25</v>
      </c>
      <c r="H1648" s="2" t="s">
        <v>764</v>
      </c>
      <c r="I1648" s="2" t="s">
        <v>765</v>
      </c>
      <c r="J1648" s="2" t="s">
        <v>103</v>
      </c>
      <c r="K1648" s="2" t="s">
        <v>28</v>
      </c>
      <c r="L1648" s="2" t="s">
        <v>387</v>
      </c>
      <c r="M1648" s="2" t="s">
        <v>388</v>
      </c>
      <c r="N1648" s="2" t="s">
        <v>292</v>
      </c>
      <c r="O1648" s="3">
        <v>1</v>
      </c>
      <c r="P1648" s="3">
        <v>897.56460000000004</v>
      </c>
      <c r="Q1648" s="3">
        <v>929</v>
      </c>
      <c r="R1648" s="3">
        <v>929</v>
      </c>
      <c r="S1648" s="3">
        <v>31.435400000000001</v>
      </c>
      <c r="T1648" s="3">
        <v>31.44</v>
      </c>
      <c r="U1648" s="3">
        <v>3.38</v>
      </c>
      <c r="V1648" s="2" t="s">
        <v>427</v>
      </c>
      <c r="W1648" s="2" t="s">
        <v>428</v>
      </c>
      <c r="X1648" s="2" t="s">
        <v>724</v>
      </c>
      <c r="Y1648" s="19" t="str">
        <f>VLOOKUP(G1648,'Verweis Kd-Gruppe'!$A$2:$B$8,2,FALSE)</f>
        <v>FHK</v>
      </c>
      <c r="Z1648" s="19" t="str">
        <f>VLOOKUP(J1648,'Verweis Art-Gruppe'!$A$2:$B$15,2,FALSE)</f>
        <v>Geräte</v>
      </c>
      <c r="AA1648" s="19" t="str">
        <f>VLOOKUP(W1648,'Verweis Vertreter'!$A$2:$B$24,2,FALSE)</f>
        <v>Zentrale</v>
      </c>
      <c r="AB1648" s="12">
        <f t="shared" si="225"/>
        <v>1</v>
      </c>
      <c r="AC1648" s="12">
        <f t="shared" si="230"/>
        <v>897.56460000000004</v>
      </c>
      <c r="AD1648" s="12">
        <f t="shared" si="231"/>
        <v>929</v>
      </c>
      <c r="AE1648" s="12">
        <f t="shared" si="226"/>
        <v>929</v>
      </c>
      <c r="AF1648" s="12">
        <f t="shared" si="227"/>
        <v>31.435400000000001</v>
      </c>
      <c r="AG1648" s="12">
        <f t="shared" si="228"/>
        <v>31.44</v>
      </c>
      <c r="AH1648" s="9">
        <f t="shared" si="232"/>
        <v>3.3842841765339075E-2</v>
      </c>
      <c r="AI1648" s="14">
        <f>VLOOKUP(E1648,'Verweis Faktor'!$A:$B,2,FALSE)</f>
        <v>1</v>
      </c>
      <c r="AJ1648" s="14"/>
      <c r="AK1648" s="14" t="str">
        <f>IF(AL1648="Ja","Versandkosten",VLOOKUP(E1648,'Verweis Belegart'!$A$2:$B$9,2,FALSE))</f>
        <v>Hardware</v>
      </c>
      <c r="AL1648" s="14" t="str">
        <f t="shared" si="233"/>
        <v>Nein</v>
      </c>
      <c r="AM1648" s="14" t="str">
        <f t="shared" si="229"/>
        <v>Positiv</v>
      </c>
    </row>
    <row r="1649" spans="1:39" ht="17.25" customHeight="1" x14ac:dyDescent="0.35">
      <c r="A1649" s="17">
        <v>14572318</v>
      </c>
      <c r="B1649" s="2" t="s">
        <v>1517</v>
      </c>
      <c r="C1649" s="1">
        <v>2025001</v>
      </c>
      <c r="D1649" s="1">
        <v>2000466</v>
      </c>
      <c r="E1649" s="2" t="s">
        <v>34</v>
      </c>
      <c r="F1649" s="2" t="s">
        <v>142</v>
      </c>
      <c r="G1649" s="2" t="s">
        <v>25</v>
      </c>
      <c r="H1649" s="2" t="s">
        <v>695</v>
      </c>
      <c r="I1649" s="2" t="s">
        <v>696</v>
      </c>
      <c r="J1649" s="2" t="s">
        <v>103</v>
      </c>
      <c r="K1649" s="2" t="s">
        <v>28</v>
      </c>
      <c r="L1649" s="2" t="s">
        <v>56</v>
      </c>
      <c r="M1649" s="2" t="s">
        <v>57</v>
      </c>
      <c r="N1649" s="2" t="s">
        <v>58</v>
      </c>
      <c r="O1649" s="3">
        <v>1</v>
      </c>
      <c r="P1649" s="3">
        <v>605</v>
      </c>
      <c r="Q1649" s="3">
        <v>627</v>
      </c>
      <c r="R1649" s="3">
        <v>627</v>
      </c>
      <c r="S1649" s="3">
        <v>22</v>
      </c>
      <c r="T1649" s="3">
        <v>22</v>
      </c>
      <c r="U1649" s="3">
        <v>3.5</v>
      </c>
      <c r="V1649" s="2" t="s">
        <v>697</v>
      </c>
      <c r="W1649" s="2" t="s">
        <v>698</v>
      </c>
      <c r="X1649" s="2" t="s">
        <v>699</v>
      </c>
      <c r="Y1649" s="19" t="str">
        <f>VLOOKUP(G1649,'Verweis Kd-Gruppe'!$A$2:$B$8,2,FALSE)</f>
        <v>FHK</v>
      </c>
      <c r="Z1649" s="19" t="str">
        <f>VLOOKUP(J1649,'Verweis Art-Gruppe'!$A$2:$B$15,2,FALSE)</f>
        <v>Geräte</v>
      </c>
      <c r="AA1649" s="19" t="str">
        <f>VLOOKUP(W1649,'Verweis Vertreter'!$A$2:$B$24,2,FALSE)</f>
        <v>Zentrale</v>
      </c>
      <c r="AB1649" s="12">
        <f t="shared" si="225"/>
        <v>1</v>
      </c>
      <c r="AC1649" s="12">
        <f t="shared" si="230"/>
        <v>605</v>
      </c>
      <c r="AD1649" s="12">
        <f t="shared" si="231"/>
        <v>627</v>
      </c>
      <c r="AE1649" s="12">
        <f t="shared" si="226"/>
        <v>627</v>
      </c>
      <c r="AF1649" s="12">
        <f t="shared" si="227"/>
        <v>22</v>
      </c>
      <c r="AG1649" s="12">
        <f t="shared" si="228"/>
        <v>22</v>
      </c>
      <c r="AH1649" s="9">
        <f t="shared" si="232"/>
        <v>3.5087719298245612E-2</v>
      </c>
      <c r="AI1649" s="14">
        <f>VLOOKUP(E1649,'Verweis Faktor'!$A:$B,2,FALSE)</f>
        <v>1</v>
      </c>
      <c r="AJ1649" s="14"/>
      <c r="AK1649" s="14" t="str">
        <f>IF(AL1649="Ja","Versandkosten",VLOOKUP(E1649,'Verweis Belegart'!$A$2:$B$9,2,FALSE))</f>
        <v>Hardware</v>
      </c>
      <c r="AL1649" s="14" t="str">
        <f t="shared" si="233"/>
        <v>Nein</v>
      </c>
      <c r="AM1649" s="14" t="str">
        <f t="shared" si="229"/>
        <v>Positiv</v>
      </c>
    </row>
    <row r="1650" spans="1:39" ht="17.25" customHeight="1" x14ac:dyDescent="0.35">
      <c r="A1650" s="17">
        <v>14572703</v>
      </c>
      <c r="B1650" s="2" t="s">
        <v>1517</v>
      </c>
      <c r="C1650" s="1">
        <v>2025001</v>
      </c>
      <c r="D1650" s="1">
        <v>2000467</v>
      </c>
      <c r="E1650" s="2" t="s">
        <v>34</v>
      </c>
      <c r="F1650" s="2" t="s">
        <v>142</v>
      </c>
      <c r="G1650" s="2" t="s">
        <v>25</v>
      </c>
      <c r="H1650" s="2" t="s">
        <v>1623</v>
      </c>
      <c r="I1650" s="2" t="s">
        <v>1624</v>
      </c>
      <c r="J1650" s="2" t="s">
        <v>103</v>
      </c>
      <c r="K1650" s="2" t="s">
        <v>28</v>
      </c>
      <c r="L1650" s="2" t="s">
        <v>1237</v>
      </c>
      <c r="M1650" s="2" t="s">
        <v>1238</v>
      </c>
      <c r="N1650" s="2" t="s">
        <v>1086</v>
      </c>
      <c r="O1650" s="3">
        <v>1</v>
      </c>
      <c r="P1650" s="3">
        <v>80.004400000000004</v>
      </c>
      <c r="Q1650" s="3">
        <v>95</v>
      </c>
      <c r="R1650" s="3">
        <v>95</v>
      </c>
      <c r="S1650" s="3">
        <v>14.9956</v>
      </c>
      <c r="T1650" s="3">
        <v>15</v>
      </c>
      <c r="U1650" s="3">
        <v>15.78</v>
      </c>
      <c r="V1650" s="2" t="s">
        <v>427</v>
      </c>
      <c r="W1650" s="2" t="s">
        <v>428</v>
      </c>
      <c r="X1650" s="2" t="s">
        <v>702</v>
      </c>
      <c r="Y1650" s="19" t="str">
        <f>VLOOKUP(G1650,'Verweis Kd-Gruppe'!$A$2:$B$8,2,FALSE)</f>
        <v>FHK</v>
      </c>
      <c r="Z1650" s="19" t="str">
        <f>VLOOKUP(J1650,'Verweis Art-Gruppe'!$A$2:$B$15,2,FALSE)</f>
        <v>Geräte</v>
      </c>
      <c r="AA1650" s="19" t="str">
        <f>VLOOKUP(W1650,'Verweis Vertreter'!$A$2:$B$24,2,FALSE)</f>
        <v>Zentrale</v>
      </c>
      <c r="AB1650" s="12">
        <f t="shared" si="225"/>
        <v>1</v>
      </c>
      <c r="AC1650" s="12">
        <f t="shared" si="230"/>
        <v>80.004400000000004</v>
      </c>
      <c r="AD1650" s="12">
        <f t="shared" si="231"/>
        <v>95</v>
      </c>
      <c r="AE1650" s="12">
        <f t="shared" si="226"/>
        <v>95</v>
      </c>
      <c r="AF1650" s="12">
        <f t="shared" si="227"/>
        <v>14.9956</v>
      </c>
      <c r="AG1650" s="12">
        <f t="shared" si="228"/>
        <v>15</v>
      </c>
      <c r="AH1650" s="9">
        <f t="shared" si="232"/>
        <v>0.15789473684210525</v>
      </c>
      <c r="AI1650" s="14">
        <f>VLOOKUP(E1650,'Verweis Faktor'!$A:$B,2,FALSE)</f>
        <v>1</v>
      </c>
      <c r="AJ1650" s="14"/>
      <c r="AK1650" s="14" t="str">
        <f>IF(AL1650="Ja","Versandkosten",VLOOKUP(E1650,'Verweis Belegart'!$A$2:$B$9,2,FALSE))</f>
        <v>Hardware</v>
      </c>
      <c r="AL1650" s="14" t="str">
        <f t="shared" si="233"/>
        <v>Nein</v>
      </c>
      <c r="AM1650" s="14" t="str">
        <f t="shared" si="229"/>
        <v>Positiv</v>
      </c>
    </row>
    <row r="1651" spans="1:39" ht="17.25" customHeight="1" x14ac:dyDescent="0.35">
      <c r="A1651" s="17">
        <v>14572724</v>
      </c>
      <c r="B1651" s="2" t="s">
        <v>1517</v>
      </c>
      <c r="C1651" s="1">
        <v>2025001</v>
      </c>
      <c r="D1651" s="1">
        <v>2000468</v>
      </c>
      <c r="E1651" s="2" t="s">
        <v>34</v>
      </c>
      <c r="F1651" s="2" t="s">
        <v>35</v>
      </c>
      <c r="G1651" s="2" t="s">
        <v>25</v>
      </c>
      <c r="H1651" s="2" t="s">
        <v>1270</v>
      </c>
      <c r="I1651" s="2" t="s">
        <v>1271</v>
      </c>
      <c r="J1651" s="2" t="s">
        <v>103</v>
      </c>
      <c r="K1651" s="2" t="s">
        <v>28</v>
      </c>
      <c r="L1651" s="2" t="s">
        <v>308</v>
      </c>
      <c r="M1651" s="2" t="s">
        <v>309</v>
      </c>
      <c r="N1651" s="2" t="s">
        <v>310</v>
      </c>
      <c r="O1651" s="3">
        <v>1</v>
      </c>
      <c r="P1651" s="3">
        <v>478.80900000000003</v>
      </c>
      <c r="Q1651" s="3">
        <v>499</v>
      </c>
      <c r="R1651" s="3">
        <v>499</v>
      </c>
      <c r="S1651" s="3">
        <v>20.190999999999999</v>
      </c>
      <c r="T1651" s="3">
        <v>20.190000000000001</v>
      </c>
      <c r="U1651" s="3">
        <v>4.04</v>
      </c>
      <c r="V1651" s="2" t="s">
        <v>427</v>
      </c>
      <c r="W1651" s="2" t="s">
        <v>428</v>
      </c>
      <c r="X1651" s="2" t="s">
        <v>419</v>
      </c>
      <c r="Y1651" s="19" t="str">
        <f>VLOOKUP(G1651,'Verweis Kd-Gruppe'!$A$2:$B$8,2,FALSE)</f>
        <v>FHK</v>
      </c>
      <c r="Z1651" s="19" t="str">
        <f>VLOOKUP(J1651,'Verweis Art-Gruppe'!$A$2:$B$15,2,FALSE)</f>
        <v>Geräte</v>
      </c>
      <c r="AA1651" s="19" t="str">
        <f>VLOOKUP(W1651,'Verweis Vertreter'!$A$2:$B$24,2,FALSE)</f>
        <v>Zentrale</v>
      </c>
      <c r="AB1651" s="12">
        <f t="shared" si="225"/>
        <v>1</v>
      </c>
      <c r="AC1651" s="12">
        <f t="shared" si="230"/>
        <v>478.80900000000003</v>
      </c>
      <c r="AD1651" s="12">
        <f t="shared" si="231"/>
        <v>499</v>
      </c>
      <c r="AE1651" s="12">
        <f t="shared" si="226"/>
        <v>499</v>
      </c>
      <c r="AF1651" s="12">
        <f t="shared" si="227"/>
        <v>20.190999999999999</v>
      </c>
      <c r="AG1651" s="12">
        <f t="shared" si="228"/>
        <v>20.190000000000001</v>
      </c>
      <c r="AH1651" s="9">
        <f t="shared" si="232"/>
        <v>4.0460921843687381E-2</v>
      </c>
      <c r="AI1651" s="14">
        <f>VLOOKUP(E1651,'Verweis Faktor'!$A:$B,2,FALSE)</f>
        <v>1</v>
      </c>
      <c r="AJ1651" s="14"/>
      <c r="AK1651" s="14" t="str">
        <f>IF(AL1651="Ja","Versandkosten",VLOOKUP(E1651,'Verweis Belegart'!$A$2:$B$9,2,FALSE))</f>
        <v>Hardware</v>
      </c>
      <c r="AL1651" s="14" t="str">
        <f t="shared" si="233"/>
        <v>Nein</v>
      </c>
      <c r="AM1651" s="14" t="str">
        <f t="shared" si="229"/>
        <v>Positiv</v>
      </c>
    </row>
    <row r="1652" spans="1:39" ht="17.25" customHeight="1" x14ac:dyDescent="0.35">
      <c r="A1652" s="17">
        <v>14572724</v>
      </c>
      <c r="B1652" s="2" t="s">
        <v>1517</v>
      </c>
      <c r="C1652" s="1">
        <v>2025001</v>
      </c>
      <c r="D1652" s="1">
        <v>2000468</v>
      </c>
      <c r="E1652" s="2" t="s">
        <v>34</v>
      </c>
      <c r="F1652" s="2" t="s">
        <v>35</v>
      </c>
      <c r="G1652" s="2" t="s">
        <v>25</v>
      </c>
      <c r="H1652" s="2" t="s">
        <v>1270</v>
      </c>
      <c r="I1652" s="2" t="s">
        <v>1271</v>
      </c>
      <c r="J1652" s="2" t="s">
        <v>2228</v>
      </c>
      <c r="K1652" s="2" t="s">
        <v>45</v>
      </c>
      <c r="L1652" s="2" t="s">
        <v>1386</v>
      </c>
      <c r="M1652" s="2" t="s">
        <v>1387</v>
      </c>
      <c r="N1652" s="2"/>
      <c r="O1652" s="3">
        <v>1</v>
      </c>
      <c r="P1652" s="3">
        <v>0</v>
      </c>
      <c r="Q1652" s="3">
        <v>0</v>
      </c>
      <c r="R1652" s="3">
        <v>0</v>
      </c>
      <c r="S1652" s="3"/>
      <c r="T1652" s="3">
        <v>0</v>
      </c>
      <c r="U1652" s="3"/>
      <c r="V1652" s="2" t="s">
        <v>427</v>
      </c>
      <c r="W1652" s="2" t="s">
        <v>428</v>
      </c>
      <c r="X1652" s="2" t="s">
        <v>419</v>
      </c>
      <c r="Y1652" s="19" t="str">
        <f>VLOOKUP(G1652,'Verweis Kd-Gruppe'!$A$2:$B$8,2,FALSE)</f>
        <v>FHK</v>
      </c>
      <c r="Z1652" s="19" t="str">
        <f>VLOOKUP(J1652,'Verweis Art-Gruppe'!$A$2:$B$15,2,FALSE)</f>
        <v>Marketing</v>
      </c>
      <c r="AA1652" s="19" t="str">
        <f>VLOOKUP(W1652,'Verweis Vertreter'!$A$2:$B$24,2,FALSE)</f>
        <v>Zentrale</v>
      </c>
      <c r="AB1652" s="12">
        <f t="shared" si="225"/>
        <v>1</v>
      </c>
      <c r="AC1652" s="12">
        <f t="shared" si="230"/>
        <v>0</v>
      </c>
      <c r="AD1652" s="12">
        <f t="shared" si="231"/>
        <v>0</v>
      </c>
      <c r="AE1652" s="12">
        <f t="shared" si="226"/>
        <v>0</v>
      </c>
      <c r="AF1652" s="12">
        <f t="shared" si="227"/>
        <v>0</v>
      </c>
      <c r="AG1652" s="12">
        <f t="shared" si="228"/>
        <v>0</v>
      </c>
      <c r="AH1652" s="9">
        <f t="shared" si="232"/>
        <v>0</v>
      </c>
      <c r="AI1652" s="14">
        <f>VLOOKUP(E1652,'Verweis Faktor'!$A:$B,2,FALSE)</f>
        <v>1</v>
      </c>
      <c r="AJ1652" s="14"/>
      <c r="AK1652" s="14" t="str">
        <f>IF(AL1652="Ja","Versandkosten",VLOOKUP(E1652,'Verweis Belegart'!$A$2:$B$9,2,FALSE))</f>
        <v>Hardware</v>
      </c>
      <c r="AL1652" s="14" t="str">
        <f t="shared" si="233"/>
        <v>Nein</v>
      </c>
      <c r="AM1652" s="14" t="str">
        <f t="shared" si="229"/>
        <v>Positiv</v>
      </c>
    </row>
    <row r="1653" spans="1:39" ht="17.25" customHeight="1" x14ac:dyDescent="0.35">
      <c r="A1653" s="17">
        <v>14572826</v>
      </c>
      <c r="B1653" s="2" t="s">
        <v>1517</v>
      </c>
      <c r="C1653" s="1">
        <v>2025001</v>
      </c>
      <c r="D1653" s="1">
        <v>2000469</v>
      </c>
      <c r="E1653" s="2" t="s">
        <v>34</v>
      </c>
      <c r="F1653" s="2" t="s">
        <v>35</v>
      </c>
      <c r="G1653" s="2" t="s">
        <v>25</v>
      </c>
      <c r="H1653" s="2" t="s">
        <v>1270</v>
      </c>
      <c r="I1653" s="2" t="s">
        <v>1271</v>
      </c>
      <c r="J1653" s="2" t="s">
        <v>103</v>
      </c>
      <c r="K1653" s="2" t="s">
        <v>28</v>
      </c>
      <c r="L1653" s="2" t="s">
        <v>279</v>
      </c>
      <c r="M1653" s="2" t="s">
        <v>280</v>
      </c>
      <c r="N1653" s="2" t="s">
        <v>271</v>
      </c>
      <c r="O1653" s="3">
        <v>1</v>
      </c>
      <c r="P1653" s="3">
        <v>411.96159999999998</v>
      </c>
      <c r="Q1653" s="3">
        <v>428</v>
      </c>
      <c r="R1653" s="3">
        <v>428</v>
      </c>
      <c r="S1653" s="3">
        <v>16.038399999999999</v>
      </c>
      <c r="T1653" s="3">
        <v>16.04</v>
      </c>
      <c r="U1653" s="3">
        <v>3.74</v>
      </c>
      <c r="V1653" s="2" t="s">
        <v>427</v>
      </c>
      <c r="W1653" s="2" t="s">
        <v>428</v>
      </c>
      <c r="X1653" s="2" t="s">
        <v>419</v>
      </c>
      <c r="Y1653" s="19" t="str">
        <f>VLOOKUP(G1653,'Verweis Kd-Gruppe'!$A$2:$B$8,2,FALSE)</f>
        <v>FHK</v>
      </c>
      <c r="Z1653" s="19" t="str">
        <f>VLOOKUP(J1653,'Verweis Art-Gruppe'!$A$2:$B$15,2,FALSE)</f>
        <v>Geräte</v>
      </c>
      <c r="AA1653" s="19" t="str">
        <f>VLOOKUP(W1653,'Verweis Vertreter'!$A$2:$B$24,2,FALSE)</f>
        <v>Zentrale</v>
      </c>
      <c r="AB1653" s="12">
        <f t="shared" si="225"/>
        <v>1</v>
      </c>
      <c r="AC1653" s="12">
        <f t="shared" si="230"/>
        <v>411.96159999999998</v>
      </c>
      <c r="AD1653" s="12">
        <f t="shared" si="231"/>
        <v>428</v>
      </c>
      <c r="AE1653" s="12">
        <f t="shared" si="226"/>
        <v>428</v>
      </c>
      <c r="AF1653" s="12">
        <f t="shared" si="227"/>
        <v>16.038399999999999</v>
      </c>
      <c r="AG1653" s="12">
        <f t="shared" si="228"/>
        <v>16.04</v>
      </c>
      <c r="AH1653" s="9">
        <f t="shared" si="232"/>
        <v>3.747663551401869E-2</v>
      </c>
      <c r="AI1653" s="14">
        <f>VLOOKUP(E1653,'Verweis Faktor'!$A:$B,2,FALSE)</f>
        <v>1</v>
      </c>
      <c r="AJ1653" s="14"/>
      <c r="AK1653" s="14" t="str">
        <f>IF(AL1653="Ja","Versandkosten",VLOOKUP(E1653,'Verweis Belegart'!$A$2:$B$9,2,FALSE))</f>
        <v>Hardware</v>
      </c>
      <c r="AL1653" s="14" t="str">
        <f t="shared" si="233"/>
        <v>Nein</v>
      </c>
      <c r="AM1653" s="14" t="str">
        <f t="shared" si="229"/>
        <v>Positiv</v>
      </c>
    </row>
    <row r="1654" spans="1:39" ht="17.25" customHeight="1" x14ac:dyDescent="0.35">
      <c r="A1654" s="17">
        <v>14572798</v>
      </c>
      <c r="B1654" s="2" t="s">
        <v>1517</v>
      </c>
      <c r="C1654" s="1">
        <v>2025001</v>
      </c>
      <c r="D1654" s="1">
        <v>2000470</v>
      </c>
      <c r="E1654" s="2" t="s">
        <v>34</v>
      </c>
      <c r="F1654" s="2" t="s">
        <v>35</v>
      </c>
      <c r="G1654" s="2" t="s">
        <v>25</v>
      </c>
      <c r="H1654" s="2" t="s">
        <v>729</v>
      </c>
      <c r="I1654" s="2" t="s">
        <v>730</v>
      </c>
      <c r="J1654" s="2" t="s">
        <v>103</v>
      </c>
      <c r="K1654" s="2" t="s">
        <v>28</v>
      </c>
      <c r="L1654" s="2" t="s">
        <v>308</v>
      </c>
      <c r="M1654" s="2" t="s">
        <v>309</v>
      </c>
      <c r="N1654" s="2" t="s">
        <v>310</v>
      </c>
      <c r="O1654" s="3">
        <v>1</v>
      </c>
      <c r="P1654" s="3">
        <v>478.80900000000003</v>
      </c>
      <c r="Q1654" s="3">
        <v>499</v>
      </c>
      <c r="R1654" s="3">
        <v>499</v>
      </c>
      <c r="S1654" s="3">
        <v>20.190999999999999</v>
      </c>
      <c r="T1654" s="3">
        <v>20.190000000000001</v>
      </c>
      <c r="U1654" s="3">
        <v>4.04</v>
      </c>
      <c r="V1654" s="2" t="s">
        <v>697</v>
      </c>
      <c r="W1654" s="2" t="s">
        <v>698</v>
      </c>
      <c r="X1654" s="2" t="s">
        <v>699</v>
      </c>
      <c r="Y1654" s="19" t="str">
        <f>VLOOKUP(G1654,'Verweis Kd-Gruppe'!$A$2:$B$8,2,FALSE)</f>
        <v>FHK</v>
      </c>
      <c r="Z1654" s="19" t="str">
        <f>VLOOKUP(J1654,'Verweis Art-Gruppe'!$A$2:$B$15,2,FALSE)</f>
        <v>Geräte</v>
      </c>
      <c r="AA1654" s="19" t="str">
        <f>VLOOKUP(W1654,'Verweis Vertreter'!$A$2:$B$24,2,FALSE)</f>
        <v>Zentrale</v>
      </c>
      <c r="AB1654" s="12">
        <f t="shared" si="225"/>
        <v>1</v>
      </c>
      <c r="AC1654" s="12">
        <f t="shared" si="230"/>
        <v>478.80900000000003</v>
      </c>
      <c r="AD1654" s="12">
        <f t="shared" si="231"/>
        <v>499</v>
      </c>
      <c r="AE1654" s="12">
        <f t="shared" si="226"/>
        <v>499</v>
      </c>
      <c r="AF1654" s="12">
        <f t="shared" si="227"/>
        <v>20.190999999999999</v>
      </c>
      <c r="AG1654" s="12">
        <f t="shared" si="228"/>
        <v>20.190000000000001</v>
      </c>
      <c r="AH1654" s="9">
        <f t="shared" si="232"/>
        <v>4.0460921843687381E-2</v>
      </c>
      <c r="AI1654" s="14">
        <f>VLOOKUP(E1654,'Verweis Faktor'!$A:$B,2,FALSE)</f>
        <v>1</v>
      </c>
      <c r="AJ1654" s="14"/>
      <c r="AK1654" s="14" t="str">
        <f>IF(AL1654="Ja","Versandkosten",VLOOKUP(E1654,'Verweis Belegart'!$A$2:$B$9,2,FALSE))</f>
        <v>Hardware</v>
      </c>
      <c r="AL1654" s="14" t="str">
        <f t="shared" si="233"/>
        <v>Nein</v>
      </c>
      <c r="AM1654" s="14" t="str">
        <f t="shared" si="229"/>
        <v>Positiv</v>
      </c>
    </row>
    <row r="1655" spans="1:39" ht="17.25" customHeight="1" x14ac:dyDescent="0.35">
      <c r="A1655" s="17">
        <v>14572815</v>
      </c>
      <c r="B1655" s="2" t="s">
        <v>1517</v>
      </c>
      <c r="C1655" s="1">
        <v>2025001</v>
      </c>
      <c r="D1655" s="1">
        <v>2000471</v>
      </c>
      <c r="E1655" s="2" t="s">
        <v>34</v>
      </c>
      <c r="F1655" s="2" t="s">
        <v>35</v>
      </c>
      <c r="G1655" s="2" t="s">
        <v>25</v>
      </c>
      <c r="H1655" s="2" t="s">
        <v>729</v>
      </c>
      <c r="I1655" s="2" t="s">
        <v>730</v>
      </c>
      <c r="J1655" s="2" t="s">
        <v>103</v>
      </c>
      <c r="K1655" s="2" t="s">
        <v>28</v>
      </c>
      <c r="L1655" s="2" t="s">
        <v>395</v>
      </c>
      <c r="M1655" s="2" t="s">
        <v>396</v>
      </c>
      <c r="N1655" s="2" t="s">
        <v>292</v>
      </c>
      <c r="O1655" s="3">
        <v>1</v>
      </c>
      <c r="P1655" s="3">
        <v>912.70759999999996</v>
      </c>
      <c r="Q1655" s="3">
        <v>919</v>
      </c>
      <c r="R1655" s="3">
        <v>919</v>
      </c>
      <c r="S1655" s="3">
        <v>6.2923999999999998</v>
      </c>
      <c r="T1655" s="3">
        <v>6.29</v>
      </c>
      <c r="U1655" s="3">
        <v>0.68</v>
      </c>
      <c r="V1655" s="2" t="s">
        <v>697</v>
      </c>
      <c r="W1655" s="2" t="s">
        <v>698</v>
      </c>
      <c r="X1655" s="2" t="s">
        <v>699</v>
      </c>
      <c r="Y1655" s="19" t="str">
        <f>VLOOKUP(G1655,'Verweis Kd-Gruppe'!$A$2:$B$8,2,FALSE)</f>
        <v>FHK</v>
      </c>
      <c r="Z1655" s="19" t="str">
        <f>VLOOKUP(J1655,'Verweis Art-Gruppe'!$A$2:$B$15,2,FALSE)</f>
        <v>Geräte</v>
      </c>
      <c r="AA1655" s="19" t="str">
        <f>VLOOKUP(W1655,'Verweis Vertreter'!$A$2:$B$24,2,FALSE)</f>
        <v>Zentrale</v>
      </c>
      <c r="AB1655" s="12">
        <f t="shared" si="225"/>
        <v>1</v>
      </c>
      <c r="AC1655" s="12">
        <f t="shared" si="230"/>
        <v>912.70759999999996</v>
      </c>
      <c r="AD1655" s="12">
        <f t="shared" si="231"/>
        <v>919</v>
      </c>
      <c r="AE1655" s="12">
        <f t="shared" si="226"/>
        <v>919</v>
      </c>
      <c r="AF1655" s="12">
        <f t="shared" si="227"/>
        <v>6.2923999999999998</v>
      </c>
      <c r="AG1655" s="12">
        <f t="shared" si="228"/>
        <v>6.29</v>
      </c>
      <c r="AH1655" s="9">
        <f t="shared" si="232"/>
        <v>6.8443960826985858E-3</v>
      </c>
      <c r="AI1655" s="14">
        <f>VLOOKUP(E1655,'Verweis Faktor'!$A:$B,2,FALSE)</f>
        <v>1</v>
      </c>
      <c r="AJ1655" s="14"/>
      <c r="AK1655" s="14" t="str">
        <f>IF(AL1655="Ja","Versandkosten",VLOOKUP(E1655,'Verweis Belegart'!$A$2:$B$9,2,FALSE))</f>
        <v>Hardware</v>
      </c>
      <c r="AL1655" s="14" t="str">
        <f t="shared" si="233"/>
        <v>Nein</v>
      </c>
      <c r="AM1655" s="14" t="str">
        <f t="shared" si="229"/>
        <v>Positiv</v>
      </c>
    </row>
    <row r="1656" spans="1:39" ht="17.25" customHeight="1" x14ac:dyDescent="0.35">
      <c r="A1656" s="17">
        <v>14572699</v>
      </c>
      <c r="B1656" s="2" t="s">
        <v>1517</v>
      </c>
      <c r="C1656" s="1">
        <v>2025001</v>
      </c>
      <c r="D1656" s="1">
        <v>2000472</v>
      </c>
      <c r="E1656" s="2" t="s">
        <v>34</v>
      </c>
      <c r="F1656" s="2" t="s">
        <v>35</v>
      </c>
      <c r="G1656" s="2" t="s">
        <v>25</v>
      </c>
      <c r="H1656" s="2" t="s">
        <v>1297</v>
      </c>
      <c r="I1656" s="2" t="s">
        <v>1298</v>
      </c>
      <c r="J1656" s="2" t="s">
        <v>103</v>
      </c>
      <c r="K1656" s="2" t="s">
        <v>28</v>
      </c>
      <c r="L1656" s="2" t="s">
        <v>162</v>
      </c>
      <c r="M1656" s="2" t="s">
        <v>163</v>
      </c>
      <c r="N1656" s="2" t="s">
        <v>164</v>
      </c>
      <c r="O1656" s="3">
        <v>1</v>
      </c>
      <c r="P1656" s="3">
        <v>269.95</v>
      </c>
      <c r="Q1656" s="3">
        <v>289</v>
      </c>
      <c r="R1656" s="3">
        <v>289</v>
      </c>
      <c r="S1656" s="3">
        <v>19.05</v>
      </c>
      <c r="T1656" s="3">
        <v>19.05</v>
      </c>
      <c r="U1656" s="3">
        <v>6.59</v>
      </c>
      <c r="V1656" s="2" t="s">
        <v>427</v>
      </c>
      <c r="W1656" s="2" t="s">
        <v>428</v>
      </c>
      <c r="X1656" s="2" t="s">
        <v>724</v>
      </c>
      <c r="Y1656" s="19" t="str">
        <f>VLOOKUP(G1656,'Verweis Kd-Gruppe'!$A$2:$B$8,2,FALSE)</f>
        <v>FHK</v>
      </c>
      <c r="Z1656" s="19" t="str">
        <f>VLOOKUP(J1656,'Verweis Art-Gruppe'!$A$2:$B$15,2,FALSE)</f>
        <v>Geräte</v>
      </c>
      <c r="AA1656" s="19" t="str">
        <f>VLOOKUP(W1656,'Verweis Vertreter'!$A$2:$B$24,2,FALSE)</f>
        <v>Zentrale</v>
      </c>
      <c r="AB1656" s="12">
        <f t="shared" si="225"/>
        <v>1</v>
      </c>
      <c r="AC1656" s="12">
        <f t="shared" si="230"/>
        <v>269.95</v>
      </c>
      <c r="AD1656" s="12">
        <f t="shared" si="231"/>
        <v>289</v>
      </c>
      <c r="AE1656" s="12">
        <f t="shared" si="226"/>
        <v>289</v>
      </c>
      <c r="AF1656" s="12">
        <f t="shared" si="227"/>
        <v>19.05</v>
      </c>
      <c r="AG1656" s="12">
        <f t="shared" si="228"/>
        <v>19.05</v>
      </c>
      <c r="AH1656" s="9">
        <f t="shared" si="232"/>
        <v>6.5916955017301035E-2</v>
      </c>
      <c r="AI1656" s="14">
        <f>VLOOKUP(E1656,'Verweis Faktor'!$A:$B,2,FALSE)</f>
        <v>1</v>
      </c>
      <c r="AJ1656" s="14"/>
      <c r="AK1656" s="14" t="str">
        <f>IF(AL1656="Ja","Versandkosten",VLOOKUP(E1656,'Verweis Belegart'!$A$2:$B$9,2,FALSE))</f>
        <v>Hardware</v>
      </c>
      <c r="AL1656" s="14" t="str">
        <f t="shared" si="233"/>
        <v>Nein</v>
      </c>
      <c r="AM1656" s="14" t="str">
        <f t="shared" si="229"/>
        <v>Positiv</v>
      </c>
    </row>
    <row r="1657" spans="1:39" ht="17.25" customHeight="1" x14ac:dyDescent="0.35">
      <c r="A1657" s="17">
        <v>14572716</v>
      </c>
      <c r="B1657" s="2" t="s">
        <v>1517</v>
      </c>
      <c r="C1657" s="1">
        <v>2025001</v>
      </c>
      <c r="D1657" s="1">
        <v>2000473</v>
      </c>
      <c r="E1657" s="2" t="s">
        <v>34</v>
      </c>
      <c r="F1657" s="2" t="s">
        <v>142</v>
      </c>
      <c r="G1657" s="2" t="s">
        <v>66</v>
      </c>
      <c r="H1657" s="2" t="s">
        <v>923</v>
      </c>
      <c r="I1657" s="2" t="s">
        <v>924</v>
      </c>
      <c r="J1657" s="2" t="s">
        <v>304</v>
      </c>
      <c r="K1657" s="2" t="s">
        <v>28</v>
      </c>
      <c r="L1657" s="2" t="s">
        <v>1625</v>
      </c>
      <c r="M1657" s="2" t="s">
        <v>1626</v>
      </c>
      <c r="N1657" s="2" t="s">
        <v>322</v>
      </c>
      <c r="O1657" s="3">
        <v>2</v>
      </c>
      <c r="P1657" s="3">
        <v>80</v>
      </c>
      <c r="Q1657" s="3">
        <v>83</v>
      </c>
      <c r="R1657" s="3">
        <v>166</v>
      </c>
      <c r="S1657" s="3">
        <v>3</v>
      </c>
      <c r="T1657" s="3">
        <v>6</v>
      </c>
      <c r="U1657" s="3">
        <v>3.61</v>
      </c>
      <c r="V1657" s="2" t="s">
        <v>145</v>
      </c>
      <c r="W1657" s="2" t="s">
        <v>146</v>
      </c>
      <c r="X1657" s="2" t="s">
        <v>72</v>
      </c>
      <c r="Y1657" s="19" t="str">
        <f>VLOOKUP(G1657,'Verweis Kd-Gruppe'!$A$2:$B$8,2,FALSE)</f>
        <v>EXP</v>
      </c>
      <c r="Z1657" s="19" t="str">
        <f>VLOOKUP(J1657,'Verweis Art-Gruppe'!$A$2:$B$15,2,FALSE)</f>
        <v>Zubehör</v>
      </c>
      <c r="AA1657" s="19" t="str">
        <f>VLOOKUP(W1657,'Verweis Vertreter'!$A$2:$B$24,2,FALSE)</f>
        <v>Muhsin Yortanli</v>
      </c>
      <c r="AB1657" s="12">
        <f t="shared" si="225"/>
        <v>2</v>
      </c>
      <c r="AC1657" s="12">
        <f t="shared" si="230"/>
        <v>80</v>
      </c>
      <c r="AD1657" s="12">
        <f t="shared" si="231"/>
        <v>83</v>
      </c>
      <c r="AE1657" s="12">
        <f t="shared" si="226"/>
        <v>166</v>
      </c>
      <c r="AF1657" s="12">
        <f t="shared" si="227"/>
        <v>3</v>
      </c>
      <c r="AG1657" s="12">
        <f t="shared" si="228"/>
        <v>6</v>
      </c>
      <c r="AH1657" s="9">
        <f t="shared" si="232"/>
        <v>3.614457831325301E-2</v>
      </c>
      <c r="AI1657" s="14">
        <f>VLOOKUP(E1657,'Verweis Faktor'!$A:$B,2,FALSE)</f>
        <v>1</v>
      </c>
      <c r="AJ1657" s="14"/>
      <c r="AK1657" s="14" t="str">
        <f>IF(AL1657="Ja","Versandkosten",VLOOKUP(E1657,'Verweis Belegart'!$A$2:$B$9,2,FALSE))</f>
        <v>Hardware</v>
      </c>
      <c r="AL1657" s="14" t="str">
        <f t="shared" si="233"/>
        <v>Nein</v>
      </c>
      <c r="AM1657" s="14" t="str">
        <f t="shared" si="229"/>
        <v>Positiv</v>
      </c>
    </row>
    <row r="1658" spans="1:39" ht="17.25" customHeight="1" x14ac:dyDescent="0.35">
      <c r="A1658" s="17">
        <v>14572716</v>
      </c>
      <c r="B1658" s="2" t="s">
        <v>1517</v>
      </c>
      <c r="C1658" s="1">
        <v>2025001</v>
      </c>
      <c r="D1658" s="1">
        <v>2000473</v>
      </c>
      <c r="E1658" s="2" t="s">
        <v>34</v>
      </c>
      <c r="F1658" s="2" t="s">
        <v>142</v>
      </c>
      <c r="G1658" s="2" t="s">
        <v>66</v>
      </c>
      <c r="H1658" s="2" t="s">
        <v>923</v>
      </c>
      <c r="I1658" s="2" t="s">
        <v>924</v>
      </c>
      <c r="J1658" s="2" t="s">
        <v>304</v>
      </c>
      <c r="K1658" s="2" t="s">
        <v>45</v>
      </c>
      <c r="L1658" s="2" t="s">
        <v>392</v>
      </c>
      <c r="M1658" s="2" t="s">
        <v>393</v>
      </c>
      <c r="N1658" s="2" t="s">
        <v>394</v>
      </c>
      <c r="O1658" s="3">
        <v>1</v>
      </c>
      <c r="P1658" s="3">
        <v>94.136499999999998</v>
      </c>
      <c r="Q1658" s="3">
        <v>103</v>
      </c>
      <c r="R1658" s="3">
        <v>103</v>
      </c>
      <c r="S1658" s="3">
        <v>8.8635000000000002</v>
      </c>
      <c r="T1658" s="3">
        <v>8.86</v>
      </c>
      <c r="U1658" s="3">
        <v>8.6</v>
      </c>
      <c r="V1658" s="2" t="s">
        <v>145</v>
      </c>
      <c r="W1658" s="2" t="s">
        <v>146</v>
      </c>
      <c r="X1658" s="2" t="s">
        <v>72</v>
      </c>
      <c r="Y1658" s="19" t="str">
        <f>VLOOKUP(G1658,'Verweis Kd-Gruppe'!$A$2:$B$8,2,FALSE)</f>
        <v>EXP</v>
      </c>
      <c r="Z1658" s="19" t="str">
        <f>VLOOKUP(J1658,'Verweis Art-Gruppe'!$A$2:$B$15,2,FALSE)</f>
        <v>Zubehör</v>
      </c>
      <c r="AA1658" s="19" t="str">
        <f>VLOOKUP(W1658,'Verweis Vertreter'!$A$2:$B$24,2,FALSE)</f>
        <v>Muhsin Yortanli</v>
      </c>
      <c r="AB1658" s="12">
        <f t="shared" si="225"/>
        <v>1</v>
      </c>
      <c r="AC1658" s="12">
        <f t="shared" si="230"/>
        <v>94.136499999999998</v>
      </c>
      <c r="AD1658" s="12">
        <f t="shared" si="231"/>
        <v>103</v>
      </c>
      <c r="AE1658" s="12">
        <f t="shared" si="226"/>
        <v>103</v>
      </c>
      <c r="AF1658" s="12">
        <f t="shared" si="227"/>
        <v>8.8635000000000002</v>
      </c>
      <c r="AG1658" s="12">
        <f t="shared" si="228"/>
        <v>8.86</v>
      </c>
      <c r="AH1658" s="9">
        <f t="shared" si="232"/>
        <v>8.6019417475728152E-2</v>
      </c>
      <c r="AI1658" s="14">
        <f>VLOOKUP(E1658,'Verweis Faktor'!$A:$B,2,FALSE)</f>
        <v>1</v>
      </c>
      <c r="AJ1658" s="14"/>
      <c r="AK1658" s="14" t="str">
        <f>IF(AL1658="Ja","Versandkosten",VLOOKUP(E1658,'Verweis Belegart'!$A$2:$B$9,2,FALSE))</f>
        <v>Hardware</v>
      </c>
      <c r="AL1658" s="14" t="str">
        <f t="shared" si="233"/>
        <v>Nein</v>
      </c>
      <c r="AM1658" s="14" t="str">
        <f t="shared" si="229"/>
        <v>Positiv</v>
      </c>
    </row>
    <row r="1659" spans="1:39" ht="17.25" customHeight="1" x14ac:dyDescent="0.35">
      <c r="A1659" s="17">
        <v>14572716</v>
      </c>
      <c r="B1659" s="2" t="s">
        <v>1517</v>
      </c>
      <c r="C1659" s="1">
        <v>2025001</v>
      </c>
      <c r="D1659" s="1">
        <v>2000473</v>
      </c>
      <c r="E1659" s="2" t="s">
        <v>34</v>
      </c>
      <c r="F1659" s="2" t="s">
        <v>142</v>
      </c>
      <c r="G1659" s="2" t="s">
        <v>66</v>
      </c>
      <c r="H1659" s="2" t="s">
        <v>923</v>
      </c>
      <c r="I1659" s="2" t="s">
        <v>924</v>
      </c>
      <c r="J1659" s="2" t="s">
        <v>304</v>
      </c>
      <c r="K1659" s="2" t="s">
        <v>49</v>
      </c>
      <c r="L1659" s="2" t="s">
        <v>1416</v>
      </c>
      <c r="M1659" s="2" t="s">
        <v>1417</v>
      </c>
      <c r="N1659" s="2" t="s">
        <v>322</v>
      </c>
      <c r="O1659" s="3">
        <v>1</v>
      </c>
      <c r="P1659" s="3">
        <v>80</v>
      </c>
      <c r="Q1659" s="3">
        <v>83</v>
      </c>
      <c r="R1659" s="3">
        <v>83</v>
      </c>
      <c r="S1659" s="3">
        <v>3</v>
      </c>
      <c r="T1659" s="3">
        <v>3</v>
      </c>
      <c r="U1659" s="3">
        <v>3.61</v>
      </c>
      <c r="V1659" s="2" t="s">
        <v>145</v>
      </c>
      <c r="W1659" s="2" t="s">
        <v>146</v>
      </c>
      <c r="X1659" s="2" t="s">
        <v>72</v>
      </c>
      <c r="Y1659" s="19" t="str">
        <f>VLOOKUP(G1659,'Verweis Kd-Gruppe'!$A$2:$B$8,2,FALSE)</f>
        <v>EXP</v>
      </c>
      <c r="Z1659" s="19" t="str">
        <f>VLOOKUP(J1659,'Verweis Art-Gruppe'!$A$2:$B$15,2,FALSE)</f>
        <v>Zubehör</v>
      </c>
      <c r="AA1659" s="19" t="str">
        <f>VLOOKUP(W1659,'Verweis Vertreter'!$A$2:$B$24,2,FALSE)</f>
        <v>Muhsin Yortanli</v>
      </c>
      <c r="AB1659" s="12">
        <f t="shared" si="225"/>
        <v>1</v>
      </c>
      <c r="AC1659" s="12">
        <f t="shared" si="230"/>
        <v>80</v>
      </c>
      <c r="AD1659" s="12">
        <f t="shared" si="231"/>
        <v>83</v>
      </c>
      <c r="AE1659" s="12">
        <f t="shared" si="226"/>
        <v>83</v>
      </c>
      <c r="AF1659" s="12">
        <f t="shared" si="227"/>
        <v>3</v>
      </c>
      <c r="AG1659" s="12">
        <f t="shared" si="228"/>
        <v>3</v>
      </c>
      <c r="AH1659" s="9">
        <f t="shared" si="232"/>
        <v>3.614457831325301E-2</v>
      </c>
      <c r="AI1659" s="14">
        <f>VLOOKUP(E1659,'Verweis Faktor'!$A:$B,2,FALSE)</f>
        <v>1</v>
      </c>
      <c r="AJ1659" s="14"/>
      <c r="AK1659" s="14" t="str">
        <f>IF(AL1659="Ja","Versandkosten",VLOOKUP(E1659,'Verweis Belegart'!$A$2:$B$9,2,FALSE))</f>
        <v>Hardware</v>
      </c>
      <c r="AL1659" s="14" t="str">
        <f t="shared" si="233"/>
        <v>Nein</v>
      </c>
      <c r="AM1659" s="14" t="str">
        <f t="shared" si="229"/>
        <v>Positiv</v>
      </c>
    </row>
    <row r="1660" spans="1:39" ht="17.25" customHeight="1" x14ac:dyDescent="0.35">
      <c r="A1660" s="17">
        <v>14572716</v>
      </c>
      <c r="B1660" s="2" t="s">
        <v>1517</v>
      </c>
      <c r="C1660" s="1">
        <v>2025001</v>
      </c>
      <c r="D1660" s="1">
        <v>2000473</v>
      </c>
      <c r="E1660" s="2" t="s">
        <v>34</v>
      </c>
      <c r="F1660" s="2" t="s">
        <v>142</v>
      </c>
      <c r="G1660" s="2" t="s">
        <v>66</v>
      </c>
      <c r="H1660" s="2" t="s">
        <v>923</v>
      </c>
      <c r="I1660" s="2" t="s">
        <v>924</v>
      </c>
      <c r="J1660" s="2" t="s">
        <v>103</v>
      </c>
      <c r="K1660" s="2" t="s">
        <v>79</v>
      </c>
      <c r="L1660" s="2" t="s">
        <v>402</v>
      </c>
      <c r="M1660" s="2" t="s">
        <v>403</v>
      </c>
      <c r="N1660" s="2" t="s">
        <v>404</v>
      </c>
      <c r="O1660" s="3">
        <v>3</v>
      </c>
      <c r="P1660" s="3">
        <v>233.6053</v>
      </c>
      <c r="Q1660" s="3">
        <v>245</v>
      </c>
      <c r="R1660" s="3">
        <v>735</v>
      </c>
      <c r="S1660" s="3">
        <v>11.3947</v>
      </c>
      <c r="T1660" s="3">
        <v>34.18</v>
      </c>
      <c r="U1660" s="3">
        <v>4.6500000000000004</v>
      </c>
      <c r="V1660" s="2" t="s">
        <v>145</v>
      </c>
      <c r="W1660" s="2" t="s">
        <v>146</v>
      </c>
      <c r="X1660" s="2" t="s">
        <v>72</v>
      </c>
      <c r="Y1660" s="19" t="str">
        <f>VLOOKUP(G1660,'Verweis Kd-Gruppe'!$A$2:$B$8,2,FALSE)</f>
        <v>EXP</v>
      </c>
      <c r="Z1660" s="19" t="str">
        <f>VLOOKUP(J1660,'Verweis Art-Gruppe'!$A$2:$B$15,2,FALSE)</f>
        <v>Geräte</v>
      </c>
      <c r="AA1660" s="19" t="str">
        <f>VLOOKUP(W1660,'Verweis Vertreter'!$A$2:$B$24,2,FALSE)</f>
        <v>Muhsin Yortanli</v>
      </c>
      <c r="AB1660" s="12">
        <f t="shared" si="225"/>
        <v>3</v>
      </c>
      <c r="AC1660" s="12">
        <f t="shared" si="230"/>
        <v>233.6053</v>
      </c>
      <c r="AD1660" s="12">
        <f t="shared" si="231"/>
        <v>245</v>
      </c>
      <c r="AE1660" s="12">
        <f t="shared" si="226"/>
        <v>735</v>
      </c>
      <c r="AF1660" s="12">
        <f t="shared" si="227"/>
        <v>11.3947</v>
      </c>
      <c r="AG1660" s="12">
        <f t="shared" si="228"/>
        <v>34.18</v>
      </c>
      <c r="AH1660" s="9">
        <f t="shared" si="232"/>
        <v>4.6503401360544219E-2</v>
      </c>
      <c r="AI1660" s="14">
        <f>VLOOKUP(E1660,'Verweis Faktor'!$A:$B,2,FALSE)</f>
        <v>1</v>
      </c>
      <c r="AJ1660" s="14"/>
      <c r="AK1660" s="14" t="str">
        <f>IF(AL1660="Ja","Versandkosten",VLOOKUP(E1660,'Verweis Belegart'!$A$2:$B$9,2,FALSE))</f>
        <v>Hardware</v>
      </c>
      <c r="AL1660" s="14" t="str">
        <f t="shared" si="233"/>
        <v>Nein</v>
      </c>
      <c r="AM1660" s="14" t="str">
        <f t="shared" si="229"/>
        <v>Positiv</v>
      </c>
    </row>
    <row r="1661" spans="1:39" ht="17.25" customHeight="1" x14ac:dyDescent="0.35">
      <c r="A1661" s="17">
        <v>14572716</v>
      </c>
      <c r="B1661" s="2" t="s">
        <v>1517</v>
      </c>
      <c r="C1661" s="1">
        <v>2025001</v>
      </c>
      <c r="D1661" s="1">
        <v>2000473</v>
      </c>
      <c r="E1661" s="2" t="s">
        <v>34</v>
      </c>
      <c r="F1661" s="2" t="s">
        <v>142</v>
      </c>
      <c r="G1661" s="2" t="s">
        <v>66</v>
      </c>
      <c r="H1661" s="2" t="s">
        <v>923</v>
      </c>
      <c r="I1661" s="2" t="s">
        <v>924</v>
      </c>
      <c r="J1661" s="2" t="s">
        <v>103</v>
      </c>
      <c r="K1661" s="2" t="s">
        <v>83</v>
      </c>
      <c r="L1661" s="2" t="s">
        <v>947</v>
      </c>
      <c r="M1661" s="2" t="s">
        <v>948</v>
      </c>
      <c r="N1661" s="2" t="s">
        <v>949</v>
      </c>
      <c r="O1661" s="3">
        <v>5</v>
      </c>
      <c r="P1661" s="3">
        <v>135</v>
      </c>
      <c r="Q1661" s="3">
        <v>145</v>
      </c>
      <c r="R1661" s="3">
        <v>725</v>
      </c>
      <c r="S1661" s="3">
        <v>10</v>
      </c>
      <c r="T1661" s="3">
        <v>50</v>
      </c>
      <c r="U1661" s="3">
        <v>6.89</v>
      </c>
      <c r="V1661" s="2" t="s">
        <v>145</v>
      </c>
      <c r="W1661" s="2" t="s">
        <v>146</v>
      </c>
      <c r="X1661" s="2" t="s">
        <v>72</v>
      </c>
      <c r="Y1661" s="19" t="str">
        <f>VLOOKUP(G1661,'Verweis Kd-Gruppe'!$A$2:$B$8,2,FALSE)</f>
        <v>EXP</v>
      </c>
      <c r="Z1661" s="19" t="str">
        <f>VLOOKUP(J1661,'Verweis Art-Gruppe'!$A$2:$B$15,2,FALSE)</f>
        <v>Geräte</v>
      </c>
      <c r="AA1661" s="19" t="str">
        <f>VLOOKUP(W1661,'Verweis Vertreter'!$A$2:$B$24,2,FALSE)</f>
        <v>Muhsin Yortanli</v>
      </c>
      <c r="AB1661" s="12">
        <f t="shared" si="225"/>
        <v>5</v>
      </c>
      <c r="AC1661" s="12">
        <f t="shared" si="230"/>
        <v>135</v>
      </c>
      <c r="AD1661" s="12">
        <f t="shared" si="231"/>
        <v>145</v>
      </c>
      <c r="AE1661" s="12">
        <f t="shared" si="226"/>
        <v>725</v>
      </c>
      <c r="AF1661" s="12">
        <f t="shared" si="227"/>
        <v>10</v>
      </c>
      <c r="AG1661" s="12">
        <f t="shared" si="228"/>
        <v>50</v>
      </c>
      <c r="AH1661" s="9">
        <f t="shared" si="232"/>
        <v>6.8965517241379309E-2</v>
      </c>
      <c r="AI1661" s="14">
        <f>VLOOKUP(E1661,'Verweis Faktor'!$A:$B,2,FALSE)</f>
        <v>1</v>
      </c>
      <c r="AJ1661" s="14"/>
      <c r="AK1661" s="14" t="str">
        <f>IF(AL1661="Ja","Versandkosten",VLOOKUP(E1661,'Verweis Belegart'!$A$2:$B$9,2,FALSE))</f>
        <v>Hardware</v>
      </c>
      <c r="AL1661" s="14" t="str">
        <f t="shared" si="233"/>
        <v>Nein</v>
      </c>
      <c r="AM1661" s="14" t="str">
        <f t="shared" si="229"/>
        <v>Positiv</v>
      </c>
    </row>
    <row r="1662" spans="1:39" ht="17.25" customHeight="1" x14ac:dyDescent="0.35">
      <c r="A1662" s="17">
        <v>14572716</v>
      </c>
      <c r="B1662" s="2" t="s">
        <v>1517</v>
      </c>
      <c r="C1662" s="1">
        <v>2025001</v>
      </c>
      <c r="D1662" s="1">
        <v>2000473</v>
      </c>
      <c r="E1662" s="2" t="s">
        <v>34</v>
      </c>
      <c r="F1662" s="2" t="s">
        <v>142</v>
      </c>
      <c r="G1662" s="2" t="s">
        <v>66</v>
      </c>
      <c r="H1662" s="2" t="s">
        <v>923</v>
      </c>
      <c r="I1662" s="2" t="s">
        <v>924</v>
      </c>
      <c r="J1662" s="2" t="s">
        <v>103</v>
      </c>
      <c r="K1662" s="2" t="s">
        <v>87</v>
      </c>
      <c r="L1662" s="2" t="s">
        <v>1441</v>
      </c>
      <c r="M1662" s="2" t="s">
        <v>1442</v>
      </c>
      <c r="N1662" s="2" t="s">
        <v>1443</v>
      </c>
      <c r="O1662" s="3">
        <v>1</v>
      </c>
      <c r="P1662" s="3">
        <v>818</v>
      </c>
      <c r="Q1662" s="3">
        <v>869</v>
      </c>
      <c r="R1662" s="3">
        <v>869</v>
      </c>
      <c r="S1662" s="3">
        <v>51</v>
      </c>
      <c r="T1662" s="3">
        <v>51</v>
      </c>
      <c r="U1662" s="3">
        <v>5.86</v>
      </c>
      <c r="V1662" s="2" t="s">
        <v>145</v>
      </c>
      <c r="W1662" s="2" t="s">
        <v>146</v>
      </c>
      <c r="X1662" s="2" t="s">
        <v>72</v>
      </c>
      <c r="Y1662" s="19" t="str">
        <f>VLOOKUP(G1662,'Verweis Kd-Gruppe'!$A$2:$B$8,2,FALSE)</f>
        <v>EXP</v>
      </c>
      <c r="Z1662" s="19" t="str">
        <f>VLOOKUP(J1662,'Verweis Art-Gruppe'!$A$2:$B$15,2,FALSE)</f>
        <v>Geräte</v>
      </c>
      <c r="AA1662" s="19" t="str">
        <f>VLOOKUP(W1662,'Verweis Vertreter'!$A$2:$B$24,2,FALSE)</f>
        <v>Muhsin Yortanli</v>
      </c>
      <c r="AB1662" s="12">
        <f t="shared" si="225"/>
        <v>1</v>
      </c>
      <c r="AC1662" s="12">
        <f t="shared" si="230"/>
        <v>818</v>
      </c>
      <c r="AD1662" s="12">
        <f t="shared" si="231"/>
        <v>869</v>
      </c>
      <c r="AE1662" s="12">
        <f t="shared" si="226"/>
        <v>869</v>
      </c>
      <c r="AF1662" s="12">
        <f t="shared" si="227"/>
        <v>51</v>
      </c>
      <c r="AG1662" s="12">
        <f t="shared" si="228"/>
        <v>51</v>
      </c>
      <c r="AH1662" s="9">
        <f t="shared" si="232"/>
        <v>5.8688147295742232E-2</v>
      </c>
      <c r="AI1662" s="14">
        <f>VLOOKUP(E1662,'Verweis Faktor'!$A:$B,2,FALSE)</f>
        <v>1</v>
      </c>
      <c r="AJ1662" s="14"/>
      <c r="AK1662" s="14" t="str">
        <f>IF(AL1662="Ja","Versandkosten",VLOOKUP(E1662,'Verweis Belegart'!$A$2:$B$9,2,FALSE))</f>
        <v>Hardware</v>
      </c>
      <c r="AL1662" s="14" t="str">
        <f t="shared" si="233"/>
        <v>Nein</v>
      </c>
      <c r="AM1662" s="14" t="str">
        <f t="shared" si="229"/>
        <v>Positiv</v>
      </c>
    </row>
    <row r="1663" spans="1:39" ht="17.25" customHeight="1" x14ac:dyDescent="0.35">
      <c r="A1663" s="17">
        <v>14572716</v>
      </c>
      <c r="B1663" s="2" t="s">
        <v>1517</v>
      </c>
      <c r="C1663" s="1">
        <v>2025001</v>
      </c>
      <c r="D1663" s="1">
        <v>2000473</v>
      </c>
      <c r="E1663" s="2" t="s">
        <v>34</v>
      </c>
      <c r="F1663" s="2" t="s">
        <v>142</v>
      </c>
      <c r="G1663" s="2" t="s">
        <v>66</v>
      </c>
      <c r="H1663" s="2" t="s">
        <v>923</v>
      </c>
      <c r="I1663" s="2" t="s">
        <v>924</v>
      </c>
      <c r="J1663" s="2" t="s">
        <v>103</v>
      </c>
      <c r="K1663" s="2" t="s">
        <v>91</v>
      </c>
      <c r="L1663" s="2" t="s">
        <v>355</v>
      </c>
      <c r="M1663" s="2" t="s">
        <v>356</v>
      </c>
      <c r="N1663" s="2" t="s">
        <v>357</v>
      </c>
      <c r="O1663" s="3">
        <v>1</v>
      </c>
      <c r="P1663" s="3">
        <v>212</v>
      </c>
      <c r="Q1663" s="3">
        <v>223</v>
      </c>
      <c r="R1663" s="3">
        <v>223</v>
      </c>
      <c r="S1663" s="3">
        <v>11</v>
      </c>
      <c r="T1663" s="3">
        <v>11</v>
      </c>
      <c r="U1663" s="3">
        <v>4.93</v>
      </c>
      <c r="V1663" s="2" t="s">
        <v>145</v>
      </c>
      <c r="W1663" s="2" t="s">
        <v>146</v>
      </c>
      <c r="X1663" s="2" t="s">
        <v>72</v>
      </c>
      <c r="Y1663" s="19" t="str">
        <f>VLOOKUP(G1663,'Verweis Kd-Gruppe'!$A$2:$B$8,2,FALSE)</f>
        <v>EXP</v>
      </c>
      <c r="Z1663" s="19" t="str">
        <f>VLOOKUP(J1663,'Verweis Art-Gruppe'!$A$2:$B$15,2,FALSE)</f>
        <v>Geräte</v>
      </c>
      <c r="AA1663" s="19" t="str">
        <f>VLOOKUP(W1663,'Verweis Vertreter'!$A$2:$B$24,2,FALSE)</f>
        <v>Muhsin Yortanli</v>
      </c>
      <c r="AB1663" s="12">
        <f t="shared" si="225"/>
        <v>1</v>
      </c>
      <c r="AC1663" s="12">
        <f t="shared" si="230"/>
        <v>212</v>
      </c>
      <c r="AD1663" s="12">
        <f t="shared" si="231"/>
        <v>223</v>
      </c>
      <c r="AE1663" s="12">
        <f t="shared" si="226"/>
        <v>223</v>
      </c>
      <c r="AF1663" s="12">
        <f t="shared" si="227"/>
        <v>11</v>
      </c>
      <c r="AG1663" s="12">
        <f t="shared" si="228"/>
        <v>11</v>
      </c>
      <c r="AH1663" s="9">
        <f t="shared" si="232"/>
        <v>4.9327354260089683E-2</v>
      </c>
      <c r="AI1663" s="14">
        <f>VLOOKUP(E1663,'Verweis Faktor'!$A:$B,2,FALSE)</f>
        <v>1</v>
      </c>
      <c r="AJ1663" s="14"/>
      <c r="AK1663" s="14" t="str">
        <f>IF(AL1663="Ja","Versandkosten",VLOOKUP(E1663,'Verweis Belegart'!$A$2:$B$9,2,FALSE))</f>
        <v>Hardware</v>
      </c>
      <c r="AL1663" s="14" t="str">
        <f t="shared" si="233"/>
        <v>Nein</v>
      </c>
      <c r="AM1663" s="14" t="str">
        <f t="shared" si="229"/>
        <v>Positiv</v>
      </c>
    </row>
    <row r="1664" spans="1:39" ht="17.25" customHeight="1" x14ac:dyDescent="0.35">
      <c r="A1664" s="17">
        <v>14572716</v>
      </c>
      <c r="B1664" s="2" t="s">
        <v>1517</v>
      </c>
      <c r="C1664" s="1">
        <v>2025001</v>
      </c>
      <c r="D1664" s="1">
        <v>2000473</v>
      </c>
      <c r="E1664" s="2" t="s">
        <v>34</v>
      </c>
      <c r="F1664" s="2" t="s">
        <v>142</v>
      </c>
      <c r="G1664" s="2" t="s">
        <v>66</v>
      </c>
      <c r="H1664" s="2" t="s">
        <v>923</v>
      </c>
      <c r="I1664" s="2" t="s">
        <v>924</v>
      </c>
      <c r="J1664" s="2" t="s">
        <v>103</v>
      </c>
      <c r="K1664" s="2" t="s">
        <v>95</v>
      </c>
      <c r="L1664" s="2" t="s">
        <v>108</v>
      </c>
      <c r="M1664" s="2" t="s">
        <v>109</v>
      </c>
      <c r="N1664" s="2" t="s">
        <v>110</v>
      </c>
      <c r="O1664" s="3">
        <v>1</v>
      </c>
      <c r="P1664" s="3">
        <v>227.09690000000001</v>
      </c>
      <c r="Q1664" s="3">
        <v>235</v>
      </c>
      <c r="R1664" s="3">
        <v>235</v>
      </c>
      <c r="S1664" s="3">
        <v>7.9031000000000002</v>
      </c>
      <c r="T1664" s="3">
        <v>7.9</v>
      </c>
      <c r="U1664" s="3">
        <v>3.36</v>
      </c>
      <c r="V1664" s="2" t="s">
        <v>145</v>
      </c>
      <c r="W1664" s="2" t="s">
        <v>146</v>
      </c>
      <c r="X1664" s="2" t="s">
        <v>72</v>
      </c>
      <c r="Y1664" s="19" t="str">
        <f>VLOOKUP(G1664,'Verweis Kd-Gruppe'!$A$2:$B$8,2,FALSE)</f>
        <v>EXP</v>
      </c>
      <c r="Z1664" s="19" t="str">
        <f>VLOOKUP(J1664,'Verweis Art-Gruppe'!$A$2:$B$15,2,FALSE)</f>
        <v>Geräte</v>
      </c>
      <c r="AA1664" s="19" t="str">
        <f>VLOOKUP(W1664,'Verweis Vertreter'!$A$2:$B$24,2,FALSE)</f>
        <v>Muhsin Yortanli</v>
      </c>
      <c r="AB1664" s="12">
        <f t="shared" si="225"/>
        <v>1</v>
      </c>
      <c r="AC1664" s="12">
        <f t="shared" si="230"/>
        <v>227.09690000000001</v>
      </c>
      <c r="AD1664" s="12">
        <f t="shared" si="231"/>
        <v>235</v>
      </c>
      <c r="AE1664" s="12">
        <f t="shared" si="226"/>
        <v>235</v>
      </c>
      <c r="AF1664" s="12">
        <f t="shared" si="227"/>
        <v>7.9031000000000002</v>
      </c>
      <c r="AG1664" s="12">
        <f t="shared" si="228"/>
        <v>7.9</v>
      </c>
      <c r="AH1664" s="9">
        <f t="shared" si="232"/>
        <v>3.3617021276595743E-2</v>
      </c>
      <c r="AI1664" s="14">
        <f>VLOOKUP(E1664,'Verweis Faktor'!$A:$B,2,FALSE)</f>
        <v>1</v>
      </c>
      <c r="AJ1664" s="14"/>
      <c r="AK1664" s="14" t="str">
        <f>IF(AL1664="Ja","Versandkosten",VLOOKUP(E1664,'Verweis Belegart'!$A$2:$B$9,2,FALSE))</f>
        <v>Hardware</v>
      </c>
      <c r="AL1664" s="14" t="str">
        <f t="shared" si="233"/>
        <v>Nein</v>
      </c>
      <c r="AM1664" s="14" t="str">
        <f t="shared" si="229"/>
        <v>Positiv</v>
      </c>
    </row>
    <row r="1665" spans="1:39" ht="17.25" customHeight="1" x14ac:dyDescent="0.35">
      <c r="A1665" s="17">
        <v>14572716</v>
      </c>
      <c r="B1665" s="2" t="s">
        <v>1517</v>
      </c>
      <c r="C1665" s="1">
        <v>2025001</v>
      </c>
      <c r="D1665" s="1">
        <v>2000473</v>
      </c>
      <c r="E1665" s="2" t="s">
        <v>34</v>
      </c>
      <c r="F1665" s="2" t="s">
        <v>142</v>
      </c>
      <c r="G1665" s="2" t="s">
        <v>66</v>
      </c>
      <c r="H1665" s="2" t="s">
        <v>923</v>
      </c>
      <c r="I1665" s="2" t="s">
        <v>924</v>
      </c>
      <c r="J1665" s="2" t="s">
        <v>103</v>
      </c>
      <c r="K1665" s="2" t="s">
        <v>99</v>
      </c>
      <c r="L1665" s="2" t="s">
        <v>682</v>
      </c>
      <c r="M1665" s="2" t="s">
        <v>683</v>
      </c>
      <c r="N1665" s="2" t="s">
        <v>684</v>
      </c>
      <c r="O1665" s="3">
        <v>1</v>
      </c>
      <c r="P1665" s="3">
        <v>80.210499999999996</v>
      </c>
      <c r="Q1665" s="3">
        <v>82</v>
      </c>
      <c r="R1665" s="3">
        <v>82</v>
      </c>
      <c r="S1665" s="3">
        <v>1.7895000000000001</v>
      </c>
      <c r="T1665" s="3">
        <v>1.79</v>
      </c>
      <c r="U1665" s="3">
        <v>2.1800000000000002</v>
      </c>
      <c r="V1665" s="2" t="s">
        <v>145</v>
      </c>
      <c r="W1665" s="2" t="s">
        <v>146</v>
      </c>
      <c r="X1665" s="2" t="s">
        <v>72</v>
      </c>
      <c r="Y1665" s="19" t="str">
        <f>VLOOKUP(G1665,'Verweis Kd-Gruppe'!$A$2:$B$8,2,FALSE)</f>
        <v>EXP</v>
      </c>
      <c r="Z1665" s="19" t="str">
        <f>VLOOKUP(J1665,'Verweis Art-Gruppe'!$A$2:$B$15,2,FALSE)</f>
        <v>Geräte</v>
      </c>
      <c r="AA1665" s="19" t="str">
        <f>VLOOKUP(W1665,'Verweis Vertreter'!$A$2:$B$24,2,FALSE)</f>
        <v>Muhsin Yortanli</v>
      </c>
      <c r="AB1665" s="12">
        <f t="shared" si="225"/>
        <v>1</v>
      </c>
      <c r="AC1665" s="12">
        <f t="shared" si="230"/>
        <v>80.210499999999996</v>
      </c>
      <c r="AD1665" s="12">
        <f t="shared" si="231"/>
        <v>82</v>
      </c>
      <c r="AE1665" s="12">
        <f t="shared" si="226"/>
        <v>82</v>
      </c>
      <c r="AF1665" s="12">
        <f t="shared" si="227"/>
        <v>1.7895000000000001</v>
      </c>
      <c r="AG1665" s="12">
        <f t="shared" si="228"/>
        <v>1.79</v>
      </c>
      <c r="AH1665" s="9">
        <f t="shared" si="232"/>
        <v>2.1829268292682929E-2</v>
      </c>
      <c r="AI1665" s="14">
        <f>VLOOKUP(E1665,'Verweis Faktor'!$A:$B,2,FALSE)</f>
        <v>1</v>
      </c>
      <c r="AJ1665" s="14"/>
      <c r="AK1665" s="14" t="str">
        <f>IF(AL1665="Ja","Versandkosten",VLOOKUP(E1665,'Verweis Belegart'!$A$2:$B$9,2,FALSE))</f>
        <v>Hardware</v>
      </c>
      <c r="AL1665" s="14" t="str">
        <f t="shared" si="233"/>
        <v>Nein</v>
      </c>
      <c r="AM1665" s="14" t="str">
        <f t="shared" si="229"/>
        <v>Positiv</v>
      </c>
    </row>
    <row r="1666" spans="1:39" ht="17.25"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103</v>
      </c>
      <c r="L1666" s="2" t="s">
        <v>1324</v>
      </c>
      <c r="M1666" s="2" t="s">
        <v>1325</v>
      </c>
      <c r="N1666" s="2" t="s">
        <v>515</v>
      </c>
      <c r="O1666" s="3">
        <v>1</v>
      </c>
      <c r="P1666" s="3">
        <v>86</v>
      </c>
      <c r="Q1666" s="3">
        <v>89</v>
      </c>
      <c r="R1666" s="3">
        <v>89</v>
      </c>
      <c r="S1666" s="3">
        <v>3</v>
      </c>
      <c r="T1666" s="3">
        <v>3</v>
      </c>
      <c r="U1666" s="3">
        <v>3.37</v>
      </c>
      <c r="V1666" s="2" t="s">
        <v>145</v>
      </c>
      <c r="W1666" s="2" t="s">
        <v>146</v>
      </c>
      <c r="X1666" s="2" t="s">
        <v>72</v>
      </c>
      <c r="Y1666" s="19" t="str">
        <f>VLOOKUP(G1666,'Verweis Kd-Gruppe'!$A$2:$B$8,2,FALSE)</f>
        <v>EXP</v>
      </c>
      <c r="Z1666" s="19" t="str">
        <f>VLOOKUP(J1666,'Verweis Art-Gruppe'!$A$2:$B$15,2,FALSE)</f>
        <v>Geräte</v>
      </c>
      <c r="AA1666" s="19" t="str">
        <f>VLOOKUP(W1666,'Verweis Vertreter'!$A$2:$B$24,2,FALSE)</f>
        <v>Muhsin Yortanli</v>
      </c>
      <c r="AB1666" s="12">
        <f t="shared" si="225"/>
        <v>1</v>
      </c>
      <c r="AC1666" s="12">
        <f t="shared" si="230"/>
        <v>86</v>
      </c>
      <c r="AD1666" s="12">
        <f t="shared" si="231"/>
        <v>89</v>
      </c>
      <c r="AE1666" s="12">
        <f t="shared" si="226"/>
        <v>89</v>
      </c>
      <c r="AF1666" s="12">
        <f t="shared" si="227"/>
        <v>3</v>
      </c>
      <c r="AG1666" s="12">
        <f t="shared" si="228"/>
        <v>3</v>
      </c>
      <c r="AH1666" s="9">
        <f t="shared" si="232"/>
        <v>3.3707865168539325E-2</v>
      </c>
      <c r="AI1666" s="14">
        <f>VLOOKUP(E1666,'Verweis Faktor'!$A:$B,2,FALSE)</f>
        <v>1</v>
      </c>
      <c r="AJ1666" s="14"/>
      <c r="AK1666" s="14" t="str">
        <f>IF(AL1666="Ja","Versandkosten",VLOOKUP(E1666,'Verweis Belegart'!$A$2:$B$9,2,FALSE))</f>
        <v>Hardware</v>
      </c>
      <c r="AL1666" s="14" t="str">
        <f t="shared" si="233"/>
        <v>Nein</v>
      </c>
      <c r="AM1666" s="14" t="str">
        <f t="shared" si="229"/>
        <v>Positiv</v>
      </c>
    </row>
    <row r="1667" spans="1:39" ht="17.25" customHeight="1" x14ac:dyDescent="0.35">
      <c r="A1667" s="17">
        <v>14572764</v>
      </c>
      <c r="B1667" s="2" t="s">
        <v>1517</v>
      </c>
      <c r="C1667" s="1">
        <v>2025001</v>
      </c>
      <c r="D1667" s="1">
        <v>2000474</v>
      </c>
      <c r="E1667" s="2" t="s">
        <v>34</v>
      </c>
      <c r="F1667" s="2" t="s">
        <v>142</v>
      </c>
      <c r="G1667" s="2" t="s">
        <v>66</v>
      </c>
      <c r="H1667" s="2" t="s">
        <v>923</v>
      </c>
      <c r="I1667" s="2" t="s">
        <v>924</v>
      </c>
      <c r="J1667" s="2" t="s">
        <v>103</v>
      </c>
      <c r="K1667" s="2" t="s">
        <v>28</v>
      </c>
      <c r="L1667" s="2" t="s">
        <v>449</v>
      </c>
      <c r="M1667" s="2" t="s">
        <v>450</v>
      </c>
      <c r="N1667" s="2" t="s">
        <v>451</v>
      </c>
      <c r="O1667" s="3">
        <v>1</v>
      </c>
      <c r="P1667" s="3">
        <v>134</v>
      </c>
      <c r="Q1667" s="3">
        <v>149</v>
      </c>
      <c r="R1667" s="3">
        <v>149</v>
      </c>
      <c r="S1667" s="3">
        <v>15</v>
      </c>
      <c r="T1667" s="3">
        <v>15</v>
      </c>
      <c r="U1667" s="3">
        <v>10.06</v>
      </c>
      <c r="V1667" s="2" t="s">
        <v>145</v>
      </c>
      <c r="W1667" s="2" t="s">
        <v>146</v>
      </c>
      <c r="X1667" s="2" t="s">
        <v>72</v>
      </c>
      <c r="Y1667" s="19" t="str">
        <f>VLOOKUP(G1667,'Verweis Kd-Gruppe'!$A$2:$B$8,2,FALSE)</f>
        <v>EXP</v>
      </c>
      <c r="Z1667" s="19" t="str">
        <f>VLOOKUP(J1667,'Verweis Art-Gruppe'!$A$2:$B$15,2,FALSE)</f>
        <v>Geräte</v>
      </c>
      <c r="AA1667" s="19" t="str">
        <f>VLOOKUP(W1667,'Verweis Vertreter'!$A$2:$B$24,2,FALSE)</f>
        <v>Muhsin Yortanli</v>
      </c>
      <c r="AB1667" s="12">
        <f t="shared" ref="AB1667:AB1730" si="234">$AI1667*O1667</f>
        <v>1</v>
      </c>
      <c r="AC1667" s="12">
        <f t="shared" si="230"/>
        <v>134</v>
      </c>
      <c r="AD1667" s="12">
        <f t="shared" si="231"/>
        <v>149</v>
      </c>
      <c r="AE1667" s="12">
        <f t="shared" ref="AE1667:AE1730" si="235">$AI1667*R1667</f>
        <v>149</v>
      </c>
      <c r="AF1667" s="12">
        <f t="shared" ref="AF1667:AF1730" si="236">$AI1667*S1667</f>
        <v>15</v>
      </c>
      <c r="AG1667" s="12">
        <f t="shared" ref="AG1667:AG1730" si="237">$AI1667*T1667</f>
        <v>15</v>
      </c>
      <c r="AH1667" s="9">
        <f t="shared" si="232"/>
        <v>0.10067114093959731</v>
      </c>
      <c r="AI1667" s="14">
        <f>VLOOKUP(E1667,'Verweis Faktor'!$A:$B,2,FALSE)</f>
        <v>1</v>
      </c>
      <c r="AJ1667" s="14"/>
      <c r="AK1667" s="14" t="str">
        <f>IF(AL1667="Ja","Versandkosten",VLOOKUP(E1667,'Verweis Belegart'!$A$2:$B$9,2,FALSE))</f>
        <v>Hardware</v>
      </c>
      <c r="AL1667" s="14" t="str">
        <f t="shared" si="233"/>
        <v>Nein</v>
      </c>
      <c r="AM1667" s="14" t="str">
        <f t="shared" ref="AM1667:AM1730" si="238">IF(AG1667&lt;0,"Negativ","Positiv")</f>
        <v>Positiv</v>
      </c>
    </row>
    <row r="1668" spans="1:39" ht="17.25" customHeight="1" x14ac:dyDescent="0.35">
      <c r="A1668" s="17">
        <v>14572764</v>
      </c>
      <c r="B1668" s="2" t="s">
        <v>1517</v>
      </c>
      <c r="C1668" s="1">
        <v>2025001</v>
      </c>
      <c r="D1668" s="1">
        <v>2000474</v>
      </c>
      <c r="E1668" s="2" t="s">
        <v>34</v>
      </c>
      <c r="F1668" s="2" t="s">
        <v>142</v>
      </c>
      <c r="G1668" s="2" t="s">
        <v>66</v>
      </c>
      <c r="H1668" s="2" t="s">
        <v>923</v>
      </c>
      <c r="I1668" s="2" t="s">
        <v>924</v>
      </c>
      <c r="J1668" s="2" t="s">
        <v>103</v>
      </c>
      <c r="K1668" s="2" t="s">
        <v>45</v>
      </c>
      <c r="L1668" s="2" t="s">
        <v>589</v>
      </c>
      <c r="M1668" s="2" t="s">
        <v>590</v>
      </c>
      <c r="N1668" s="2" t="s">
        <v>475</v>
      </c>
      <c r="O1668" s="3">
        <v>2</v>
      </c>
      <c r="P1668" s="3">
        <v>770</v>
      </c>
      <c r="Q1668" s="3">
        <v>809</v>
      </c>
      <c r="R1668" s="3">
        <v>1618</v>
      </c>
      <c r="S1668" s="3">
        <v>39</v>
      </c>
      <c r="T1668" s="3">
        <v>78</v>
      </c>
      <c r="U1668" s="3">
        <v>4.82</v>
      </c>
      <c r="V1668" s="2" t="s">
        <v>145</v>
      </c>
      <c r="W1668" s="2" t="s">
        <v>146</v>
      </c>
      <c r="X1668" s="2" t="s">
        <v>72</v>
      </c>
      <c r="Y1668" s="19" t="str">
        <f>VLOOKUP(G1668,'Verweis Kd-Gruppe'!$A$2:$B$8,2,FALSE)</f>
        <v>EXP</v>
      </c>
      <c r="Z1668" s="19" t="str">
        <f>VLOOKUP(J1668,'Verweis Art-Gruppe'!$A$2:$B$15,2,FALSE)</f>
        <v>Geräte</v>
      </c>
      <c r="AA1668" s="19" t="str">
        <f>VLOOKUP(W1668,'Verweis Vertreter'!$A$2:$B$24,2,FALSE)</f>
        <v>Muhsin Yortanli</v>
      </c>
      <c r="AB1668" s="12">
        <f t="shared" si="234"/>
        <v>2</v>
      </c>
      <c r="AC1668" s="12">
        <f t="shared" ref="AC1668:AC1731" si="239">P1668</f>
        <v>770</v>
      </c>
      <c r="AD1668" s="12">
        <f t="shared" ref="AD1668:AD1731" si="240">Q1668</f>
        <v>809</v>
      </c>
      <c r="AE1668" s="12">
        <f t="shared" si="235"/>
        <v>1618</v>
      </c>
      <c r="AF1668" s="12">
        <f t="shared" si="236"/>
        <v>39</v>
      </c>
      <c r="AG1668" s="12">
        <f t="shared" si="237"/>
        <v>78</v>
      </c>
      <c r="AH1668" s="9">
        <f t="shared" ref="AH1668:AH1731" si="241">IF(AF1668=0,0,AG1668/AE1668*AI1668)</f>
        <v>4.8207663782447466E-2</v>
      </c>
      <c r="AI1668" s="14">
        <f>VLOOKUP(E1668,'Verweis Faktor'!$A:$B,2,FALSE)</f>
        <v>1</v>
      </c>
      <c r="AJ1668" s="14"/>
      <c r="AK1668" s="14" t="str">
        <f>IF(AL1668="Ja","Versandkosten",VLOOKUP(E1668,'Verweis Belegart'!$A$2:$B$9,2,FALSE))</f>
        <v>Hardware</v>
      </c>
      <c r="AL1668" s="14" t="str">
        <f t="shared" ref="AL1668:AL1731" si="242">IF(ISNUMBER(FIND("Versandkosten",M1668)),"Ja","Nein")</f>
        <v>Nein</v>
      </c>
      <c r="AM1668" s="14" t="str">
        <f t="shared" si="238"/>
        <v>Positiv</v>
      </c>
    </row>
    <row r="1669" spans="1:39" ht="17.25" customHeight="1" x14ac:dyDescent="0.35">
      <c r="A1669" s="17">
        <v>14572764</v>
      </c>
      <c r="B1669" s="2" t="s">
        <v>1517</v>
      </c>
      <c r="C1669" s="1">
        <v>2025001</v>
      </c>
      <c r="D1669" s="1">
        <v>2000474</v>
      </c>
      <c r="E1669" s="2" t="s">
        <v>34</v>
      </c>
      <c r="F1669" s="2" t="s">
        <v>142</v>
      </c>
      <c r="G1669" s="2" t="s">
        <v>66</v>
      </c>
      <c r="H1669" s="2" t="s">
        <v>923</v>
      </c>
      <c r="I1669" s="2" t="s">
        <v>924</v>
      </c>
      <c r="J1669" s="2" t="s">
        <v>103</v>
      </c>
      <c r="K1669" s="2" t="s">
        <v>49</v>
      </c>
      <c r="L1669" s="2" t="s">
        <v>967</v>
      </c>
      <c r="M1669" s="2" t="s">
        <v>968</v>
      </c>
      <c r="N1669" s="2" t="s">
        <v>969</v>
      </c>
      <c r="O1669" s="3">
        <v>1</v>
      </c>
      <c r="P1669" s="3">
        <v>122</v>
      </c>
      <c r="Q1669" s="3">
        <v>135</v>
      </c>
      <c r="R1669" s="3">
        <v>135</v>
      </c>
      <c r="S1669" s="3">
        <v>13</v>
      </c>
      <c r="T1669" s="3">
        <v>13</v>
      </c>
      <c r="U1669" s="3">
        <v>9.6199999999999992</v>
      </c>
      <c r="V1669" s="2" t="s">
        <v>145</v>
      </c>
      <c r="W1669" s="2" t="s">
        <v>146</v>
      </c>
      <c r="X1669" s="2" t="s">
        <v>72</v>
      </c>
      <c r="Y1669" s="19" t="str">
        <f>VLOOKUP(G1669,'Verweis Kd-Gruppe'!$A$2:$B$8,2,FALSE)</f>
        <v>EXP</v>
      </c>
      <c r="Z1669" s="19" t="str">
        <f>VLOOKUP(J1669,'Verweis Art-Gruppe'!$A$2:$B$15,2,FALSE)</f>
        <v>Geräte</v>
      </c>
      <c r="AA1669" s="19" t="str">
        <f>VLOOKUP(W1669,'Verweis Vertreter'!$A$2:$B$24,2,FALSE)</f>
        <v>Muhsin Yortanli</v>
      </c>
      <c r="AB1669" s="12">
        <f t="shared" si="234"/>
        <v>1</v>
      </c>
      <c r="AC1669" s="12">
        <f t="shared" si="239"/>
        <v>122</v>
      </c>
      <c r="AD1669" s="12">
        <f t="shared" si="240"/>
        <v>135</v>
      </c>
      <c r="AE1669" s="12">
        <f t="shared" si="235"/>
        <v>135</v>
      </c>
      <c r="AF1669" s="12">
        <f t="shared" si="236"/>
        <v>13</v>
      </c>
      <c r="AG1669" s="12">
        <f t="shared" si="237"/>
        <v>13</v>
      </c>
      <c r="AH1669" s="9">
        <f t="shared" si="241"/>
        <v>9.6296296296296297E-2</v>
      </c>
      <c r="AI1669" s="14">
        <f>VLOOKUP(E1669,'Verweis Faktor'!$A:$B,2,FALSE)</f>
        <v>1</v>
      </c>
      <c r="AJ1669" s="14"/>
      <c r="AK1669" s="14" t="str">
        <f>IF(AL1669="Ja","Versandkosten",VLOOKUP(E1669,'Verweis Belegart'!$A$2:$B$9,2,FALSE))</f>
        <v>Hardware</v>
      </c>
      <c r="AL1669" s="14" t="str">
        <f t="shared" si="242"/>
        <v>Nein</v>
      </c>
      <c r="AM1669" s="14" t="str">
        <f t="shared" si="238"/>
        <v>Positiv</v>
      </c>
    </row>
    <row r="1670" spans="1:39" ht="17.25" customHeight="1" x14ac:dyDescent="0.35">
      <c r="A1670" s="17">
        <v>14572764</v>
      </c>
      <c r="B1670" s="2" t="s">
        <v>1517</v>
      </c>
      <c r="C1670" s="1">
        <v>2025001</v>
      </c>
      <c r="D1670" s="1">
        <v>2000474</v>
      </c>
      <c r="E1670" s="2" t="s">
        <v>34</v>
      </c>
      <c r="F1670" s="2" t="s">
        <v>142</v>
      </c>
      <c r="G1670" s="2" t="s">
        <v>66</v>
      </c>
      <c r="H1670" s="2" t="s">
        <v>923</v>
      </c>
      <c r="I1670" s="2" t="s">
        <v>924</v>
      </c>
      <c r="J1670" s="2" t="s">
        <v>103</v>
      </c>
      <c r="K1670" s="2" t="s">
        <v>79</v>
      </c>
      <c r="L1670" s="2" t="s">
        <v>845</v>
      </c>
      <c r="M1670" s="2" t="s">
        <v>846</v>
      </c>
      <c r="N1670" s="2" t="s">
        <v>128</v>
      </c>
      <c r="O1670" s="3">
        <v>1</v>
      </c>
      <c r="P1670" s="3">
        <v>190.3897</v>
      </c>
      <c r="Q1670" s="3">
        <v>205</v>
      </c>
      <c r="R1670" s="3">
        <v>205</v>
      </c>
      <c r="S1670" s="3">
        <v>14.610300000000001</v>
      </c>
      <c r="T1670" s="3">
        <v>14.61</v>
      </c>
      <c r="U1670" s="3">
        <v>7.12</v>
      </c>
      <c r="V1670" s="2" t="s">
        <v>145</v>
      </c>
      <c r="W1670" s="2" t="s">
        <v>146</v>
      </c>
      <c r="X1670" s="2" t="s">
        <v>72</v>
      </c>
      <c r="Y1670" s="19" t="str">
        <f>VLOOKUP(G1670,'Verweis Kd-Gruppe'!$A$2:$B$8,2,FALSE)</f>
        <v>EXP</v>
      </c>
      <c r="Z1670" s="19" t="str">
        <f>VLOOKUP(J1670,'Verweis Art-Gruppe'!$A$2:$B$15,2,FALSE)</f>
        <v>Geräte</v>
      </c>
      <c r="AA1670" s="19" t="str">
        <f>VLOOKUP(W1670,'Verweis Vertreter'!$A$2:$B$24,2,FALSE)</f>
        <v>Muhsin Yortanli</v>
      </c>
      <c r="AB1670" s="12">
        <f t="shared" si="234"/>
        <v>1</v>
      </c>
      <c r="AC1670" s="12">
        <f t="shared" si="239"/>
        <v>190.3897</v>
      </c>
      <c r="AD1670" s="12">
        <f t="shared" si="240"/>
        <v>205</v>
      </c>
      <c r="AE1670" s="12">
        <f t="shared" si="235"/>
        <v>205</v>
      </c>
      <c r="AF1670" s="12">
        <f t="shared" si="236"/>
        <v>14.610300000000001</v>
      </c>
      <c r="AG1670" s="12">
        <f t="shared" si="237"/>
        <v>14.61</v>
      </c>
      <c r="AH1670" s="9">
        <f t="shared" si="241"/>
        <v>7.1268292682926823E-2</v>
      </c>
      <c r="AI1670" s="14">
        <f>VLOOKUP(E1670,'Verweis Faktor'!$A:$B,2,FALSE)</f>
        <v>1</v>
      </c>
      <c r="AJ1670" s="14"/>
      <c r="AK1670" s="14" t="str">
        <f>IF(AL1670="Ja","Versandkosten",VLOOKUP(E1670,'Verweis Belegart'!$A$2:$B$9,2,FALSE))</f>
        <v>Hardware</v>
      </c>
      <c r="AL1670" s="14" t="str">
        <f t="shared" si="242"/>
        <v>Nein</v>
      </c>
      <c r="AM1670" s="14" t="str">
        <f t="shared" si="238"/>
        <v>Positiv</v>
      </c>
    </row>
    <row r="1671" spans="1:39" ht="17.25" customHeight="1" x14ac:dyDescent="0.35">
      <c r="A1671" s="17">
        <v>14572764</v>
      </c>
      <c r="B1671" s="2" t="s">
        <v>1517</v>
      </c>
      <c r="C1671" s="1">
        <v>2025001</v>
      </c>
      <c r="D1671" s="1">
        <v>2000474</v>
      </c>
      <c r="E1671" s="2" t="s">
        <v>34</v>
      </c>
      <c r="F1671" s="2" t="s">
        <v>142</v>
      </c>
      <c r="G1671" s="2" t="s">
        <v>66</v>
      </c>
      <c r="H1671" s="2" t="s">
        <v>923</v>
      </c>
      <c r="I1671" s="2" t="s">
        <v>924</v>
      </c>
      <c r="J1671" s="2" t="s">
        <v>103</v>
      </c>
      <c r="K1671" s="2" t="s">
        <v>83</v>
      </c>
      <c r="L1671" s="2" t="s">
        <v>402</v>
      </c>
      <c r="M1671" s="2" t="s">
        <v>403</v>
      </c>
      <c r="N1671" s="2" t="s">
        <v>404</v>
      </c>
      <c r="O1671" s="3">
        <v>1</v>
      </c>
      <c r="P1671" s="3">
        <v>233.6053</v>
      </c>
      <c r="Q1671" s="3">
        <v>245</v>
      </c>
      <c r="R1671" s="3">
        <v>245</v>
      </c>
      <c r="S1671" s="3">
        <v>11.3947</v>
      </c>
      <c r="T1671" s="3">
        <v>11.39</v>
      </c>
      <c r="U1671" s="3">
        <v>4.6500000000000004</v>
      </c>
      <c r="V1671" s="2" t="s">
        <v>145</v>
      </c>
      <c r="W1671" s="2" t="s">
        <v>146</v>
      </c>
      <c r="X1671" s="2" t="s">
        <v>72</v>
      </c>
      <c r="Y1671" s="19" t="str">
        <f>VLOOKUP(G1671,'Verweis Kd-Gruppe'!$A$2:$B$8,2,FALSE)</f>
        <v>EXP</v>
      </c>
      <c r="Z1671" s="19" t="str">
        <f>VLOOKUP(J1671,'Verweis Art-Gruppe'!$A$2:$B$15,2,FALSE)</f>
        <v>Geräte</v>
      </c>
      <c r="AA1671" s="19" t="str">
        <f>VLOOKUP(W1671,'Verweis Vertreter'!$A$2:$B$24,2,FALSE)</f>
        <v>Muhsin Yortanli</v>
      </c>
      <c r="AB1671" s="12">
        <f t="shared" si="234"/>
        <v>1</v>
      </c>
      <c r="AC1671" s="12">
        <f t="shared" si="239"/>
        <v>233.6053</v>
      </c>
      <c r="AD1671" s="12">
        <f t="shared" si="240"/>
        <v>245</v>
      </c>
      <c r="AE1671" s="12">
        <f t="shared" si="235"/>
        <v>245</v>
      </c>
      <c r="AF1671" s="12">
        <f t="shared" si="236"/>
        <v>11.3947</v>
      </c>
      <c r="AG1671" s="12">
        <f t="shared" si="237"/>
        <v>11.39</v>
      </c>
      <c r="AH1671" s="9">
        <f t="shared" si="241"/>
        <v>4.6489795918367348E-2</v>
      </c>
      <c r="AI1671" s="14">
        <f>VLOOKUP(E1671,'Verweis Faktor'!$A:$B,2,FALSE)</f>
        <v>1</v>
      </c>
      <c r="AJ1671" s="14"/>
      <c r="AK1671" s="14" t="str">
        <f>IF(AL1671="Ja","Versandkosten",VLOOKUP(E1671,'Verweis Belegart'!$A$2:$B$9,2,FALSE))</f>
        <v>Hardware</v>
      </c>
      <c r="AL1671" s="14" t="str">
        <f t="shared" si="242"/>
        <v>Nein</v>
      </c>
      <c r="AM1671" s="14" t="str">
        <f t="shared" si="238"/>
        <v>Positiv</v>
      </c>
    </row>
    <row r="1672" spans="1:39" ht="17.25" customHeight="1" x14ac:dyDescent="0.35">
      <c r="A1672" s="17">
        <v>14572764</v>
      </c>
      <c r="B1672" s="2" t="s">
        <v>1517</v>
      </c>
      <c r="C1672" s="1">
        <v>2025001</v>
      </c>
      <c r="D1672" s="1">
        <v>2000474</v>
      </c>
      <c r="E1672" s="2" t="s">
        <v>34</v>
      </c>
      <c r="F1672" s="2" t="s">
        <v>142</v>
      </c>
      <c r="G1672" s="2" t="s">
        <v>66</v>
      </c>
      <c r="H1672" s="2" t="s">
        <v>923</v>
      </c>
      <c r="I1672" s="2" t="s">
        <v>924</v>
      </c>
      <c r="J1672" s="2" t="s">
        <v>103</v>
      </c>
      <c r="K1672" s="2" t="s">
        <v>87</v>
      </c>
      <c r="L1672" s="2" t="s">
        <v>947</v>
      </c>
      <c r="M1672" s="2" t="s">
        <v>948</v>
      </c>
      <c r="N1672" s="2" t="s">
        <v>949</v>
      </c>
      <c r="O1672" s="3">
        <v>1</v>
      </c>
      <c r="P1672" s="3">
        <v>135</v>
      </c>
      <c r="Q1672" s="3">
        <v>145</v>
      </c>
      <c r="R1672" s="3">
        <v>145</v>
      </c>
      <c r="S1672" s="3">
        <v>10</v>
      </c>
      <c r="T1672" s="3">
        <v>10</v>
      </c>
      <c r="U1672" s="3">
        <v>6.89</v>
      </c>
      <c r="V1672" s="2" t="s">
        <v>145</v>
      </c>
      <c r="W1672" s="2" t="s">
        <v>146</v>
      </c>
      <c r="X1672" s="2" t="s">
        <v>72</v>
      </c>
      <c r="Y1672" s="19" t="str">
        <f>VLOOKUP(G1672,'Verweis Kd-Gruppe'!$A$2:$B$8,2,FALSE)</f>
        <v>EXP</v>
      </c>
      <c r="Z1672" s="19" t="str">
        <f>VLOOKUP(J1672,'Verweis Art-Gruppe'!$A$2:$B$15,2,FALSE)</f>
        <v>Geräte</v>
      </c>
      <c r="AA1672" s="19" t="str">
        <f>VLOOKUP(W1672,'Verweis Vertreter'!$A$2:$B$24,2,FALSE)</f>
        <v>Muhsin Yortanli</v>
      </c>
      <c r="AB1672" s="12">
        <f t="shared" si="234"/>
        <v>1</v>
      </c>
      <c r="AC1672" s="12">
        <f t="shared" si="239"/>
        <v>135</v>
      </c>
      <c r="AD1672" s="12">
        <f t="shared" si="240"/>
        <v>145</v>
      </c>
      <c r="AE1672" s="12">
        <f t="shared" si="235"/>
        <v>145</v>
      </c>
      <c r="AF1672" s="12">
        <f t="shared" si="236"/>
        <v>10</v>
      </c>
      <c r="AG1672" s="12">
        <f t="shared" si="237"/>
        <v>10</v>
      </c>
      <c r="AH1672" s="9">
        <f t="shared" si="241"/>
        <v>6.8965517241379309E-2</v>
      </c>
      <c r="AI1672" s="14">
        <f>VLOOKUP(E1672,'Verweis Faktor'!$A:$B,2,FALSE)</f>
        <v>1</v>
      </c>
      <c r="AJ1672" s="14"/>
      <c r="AK1672" s="14" t="str">
        <f>IF(AL1672="Ja","Versandkosten",VLOOKUP(E1672,'Verweis Belegart'!$A$2:$B$9,2,FALSE))</f>
        <v>Hardware</v>
      </c>
      <c r="AL1672" s="14" t="str">
        <f t="shared" si="242"/>
        <v>Nein</v>
      </c>
      <c r="AM1672" s="14" t="str">
        <f t="shared" si="238"/>
        <v>Positiv</v>
      </c>
    </row>
    <row r="1673" spans="1:39" ht="17.25" customHeight="1" x14ac:dyDescent="0.35">
      <c r="A1673" s="17">
        <v>14572764</v>
      </c>
      <c r="B1673" s="2" t="s">
        <v>1517</v>
      </c>
      <c r="C1673" s="1">
        <v>2025001</v>
      </c>
      <c r="D1673" s="1">
        <v>2000474</v>
      </c>
      <c r="E1673" s="2" t="s">
        <v>34</v>
      </c>
      <c r="F1673" s="2" t="s">
        <v>142</v>
      </c>
      <c r="G1673" s="2" t="s">
        <v>66</v>
      </c>
      <c r="H1673" s="2" t="s">
        <v>923</v>
      </c>
      <c r="I1673" s="2" t="s">
        <v>924</v>
      </c>
      <c r="J1673" s="2" t="s">
        <v>103</v>
      </c>
      <c r="K1673" s="2" t="s">
        <v>91</v>
      </c>
      <c r="L1673" s="2" t="s">
        <v>108</v>
      </c>
      <c r="M1673" s="2" t="s">
        <v>109</v>
      </c>
      <c r="N1673" s="2" t="s">
        <v>110</v>
      </c>
      <c r="O1673" s="3">
        <v>1</v>
      </c>
      <c r="P1673" s="3">
        <v>227.09690000000001</v>
      </c>
      <c r="Q1673" s="3">
        <v>235</v>
      </c>
      <c r="R1673" s="3">
        <v>235</v>
      </c>
      <c r="S1673" s="3">
        <v>7.9031000000000002</v>
      </c>
      <c r="T1673" s="3">
        <v>7.9</v>
      </c>
      <c r="U1673" s="3">
        <v>3.36</v>
      </c>
      <c r="V1673" s="2" t="s">
        <v>145</v>
      </c>
      <c r="W1673" s="2" t="s">
        <v>146</v>
      </c>
      <c r="X1673" s="2" t="s">
        <v>72</v>
      </c>
      <c r="Y1673" s="19" t="str">
        <f>VLOOKUP(G1673,'Verweis Kd-Gruppe'!$A$2:$B$8,2,FALSE)</f>
        <v>EXP</v>
      </c>
      <c r="Z1673" s="19" t="str">
        <f>VLOOKUP(J1673,'Verweis Art-Gruppe'!$A$2:$B$15,2,FALSE)</f>
        <v>Geräte</v>
      </c>
      <c r="AA1673" s="19" t="str">
        <f>VLOOKUP(W1673,'Verweis Vertreter'!$A$2:$B$24,2,FALSE)</f>
        <v>Muhsin Yortanli</v>
      </c>
      <c r="AB1673" s="12">
        <f t="shared" si="234"/>
        <v>1</v>
      </c>
      <c r="AC1673" s="12">
        <f t="shared" si="239"/>
        <v>227.09690000000001</v>
      </c>
      <c r="AD1673" s="12">
        <f t="shared" si="240"/>
        <v>235</v>
      </c>
      <c r="AE1673" s="12">
        <f t="shared" si="235"/>
        <v>235</v>
      </c>
      <c r="AF1673" s="12">
        <f t="shared" si="236"/>
        <v>7.9031000000000002</v>
      </c>
      <c r="AG1673" s="12">
        <f t="shared" si="237"/>
        <v>7.9</v>
      </c>
      <c r="AH1673" s="9">
        <f t="shared" si="241"/>
        <v>3.3617021276595743E-2</v>
      </c>
      <c r="AI1673" s="14">
        <f>VLOOKUP(E1673,'Verweis Faktor'!$A:$B,2,FALSE)</f>
        <v>1</v>
      </c>
      <c r="AJ1673" s="14"/>
      <c r="AK1673" s="14" t="str">
        <f>IF(AL1673="Ja","Versandkosten",VLOOKUP(E1673,'Verweis Belegart'!$A$2:$B$9,2,FALSE))</f>
        <v>Hardware</v>
      </c>
      <c r="AL1673" s="14" t="str">
        <f t="shared" si="242"/>
        <v>Nein</v>
      </c>
      <c r="AM1673" s="14" t="str">
        <f t="shared" si="238"/>
        <v>Positiv</v>
      </c>
    </row>
    <row r="1674" spans="1:39" ht="17.25" customHeight="1" x14ac:dyDescent="0.35">
      <c r="A1674" s="17">
        <v>14572764</v>
      </c>
      <c r="B1674" s="2" t="s">
        <v>1517</v>
      </c>
      <c r="C1674" s="1">
        <v>2025001</v>
      </c>
      <c r="D1674" s="1">
        <v>2000474</v>
      </c>
      <c r="E1674" s="2" t="s">
        <v>34</v>
      </c>
      <c r="F1674" s="2" t="s">
        <v>142</v>
      </c>
      <c r="G1674" s="2" t="s">
        <v>66</v>
      </c>
      <c r="H1674" s="2" t="s">
        <v>923</v>
      </c>
      <c r="I1674" s="2" t="s">
        <v>924</v>
      </c>
      <c r="J1674" s="2" t="s">
        <v>103</v>
      </c>
      <c r="K1674" s="2" t="s">
        <v>95</v>
      </c>
      <c r="L1674" s="2" t="s">
        <v>1324</v>
      </c>
      <c r="M1674" s="2" t="s">
        <v>1325</v>
      </c>
      <c r="N1674" s="2" t="s">
        <v>515</v>
      </c>
      <c r="O1674" s="3">
        <v>2</v>
      </c>
      <c r="P1674" s="3">
        <v>86</v>
      </c>
      <c r="Q1674" s="3">
        <v>89</v>
      </c>
      <c r="R1674" s="3">
        <v>178</v>
      </c>
      <c r="S1674" s="3">
        <v>3</v>
      </c>
      <c r="T1674" s="3">
        <v>6</v>
      </c>
      <c r="U1674" s="3">
        <v>3.37</v>
      </c>
      <c r="V1674" s="2" t="s">
        <v>145</v>
      </c>
      <c r="W1674" s="2" t="s">
        <v>146</v>
      </c>
      <c r="X1674" s="2" t="s">
        <v>72</v>
      </c>
      <c r="Y1674" s="19" t="str">
        <f>VLOOKUP(G1674,'Verweis Kd-Gruppe'!$A$2:$B$8,2,FALSE)</f>
        <v>EXP</v>
      </c>
      <c r="Z1674" s="19" t="str">
        <f>VLOOKUP(J1674,'Verweis Art-Gruppe'!$A$2:$B$15,2,FALSE)</f>
        <v>Geräte</v>
      </c>
      <c r="AA1674" s="19" t="str">
        <f>VLOOKUP(W1674,'Verweis Vertreter'!$A$2:$B$24,2,FALSE)</f>
        <v>Muhsin Yortanli</v>
      </c>
      <c r="AB1674" s="12">
        <f t="shared" si="234"/>
        <v>2</v>
      </c>
      <c r="AC1674" s="12">
        <f t="shared" si="239"/>
        <v>86</v>
      </c>
      <c r="AD1674" s="12">
        <f t="shared" si="240"/>
        <v>89</v>
      </c>
      <c r="AE1674" s="12">
        <f t="shared" si="235"/>
        <v>178</v>
      </c>
      <c r="AF1674" s="12">
        <f t="shared" si="236"/>
        <v>3</v>
      </c>
      <c r="AG1674" s="12">
        <f t="shared" si="237"/>
        <v>6</v>
      </c>
      <c r="AH1674" s="9">
        <f t="shared" si="241"/>
        <v>3.3707865168539325E-2</v>
      </c>
      <c r="AI1674" s="14">
        <f>VLOOKUP(E1674,'Verweis Faktor'!$A:$B,2,FALSE)</f>
        <v>1</v>
      </c>
      <c r="AJ1674" s="14"/>
      <c r="AK1674" s="14" t="str">
        <f>IF(AL1674="Ja","Versandkosten",VLOOKUP(E1674,'Verweis Belegart'!$A$2:$B$9,2,FALSE))</f>
        <v>Hardware</v>
      </c>
      <c r="AL1674" s="14" t="str">
        <f t="shared" si="242"/>
        <v>Nein</v>
      </c>
      <c r="AM1674" s="14" t="str">
        <f t="shared" si="238"/>
        <v>Positiv</v>
      </c>
    </row>
    <row r="1675" spans="1:39" ht="17.25" customHeight="1" x14ac:dyDescent="0.35">
      <c r="A1675" s="17">
        <v>14572232</v>
      </c>
      <c r="B1675" s="2" t="s">
        <v>1517</v>
      </c>
      <c r="C1675" s="1">
        <v>2025001</v>
      </c>
      <c r="D1675" s="1">
        <v>2000475</v>
      </c>
      <c r="E1675" s="2" t="s">
        <v>34</v>
      </c>
      <c r="F1675" s="2" t="s">
        <v>35</v>
      </c>
      <c r="G1675" s="2" t="s">
        <v>25</v>
      </c>
      <c r="H1675" s="2" t="s">
        <v>1627</v>
      </c>
      <c r="I1675" s="2" t="s">
        <v>1628</v>
      </c>
      <c r="J1675" s="2" t="s">
        <v>103</v>
      </c>
      <c r="K1675" s="2" t="s">
        <v>28</v>
      </c>
      <c r="L1675" s="2" t="s">
        <v>758</v>
      </c>
      <c r="M1675" s="2" t="s">
        <v>759</v>
      </c>
      <c r="N1675" s="2" t="s">
        <v>538</v>
      </c>
      <c r="O1675" s="3">
        <v>1</v>
      </c>
      <c r="P1675" s="3">
        <v>291.64530000000002</v>
      </c>
      <c r="Q1675" s="3">
        <v>309</v>
      </c>
      <c r="R1675" s="3">
        <v>309</v>
      </c>
      <c r="S1675" s="3">
        <v>17.354700000000001</v>
      </c>
      <c r="T1675" s="3">
        <v>17.350000000000001</v>
      </c>
      <c r="U1675" s="3">
        <v>5.61</v>
      </c>
      <c r="V1675" s="2" t="s">
        <v>697</v>
      </c>
      <c r="W1675" s="2" t="s">
        <v>698</v>
      </c>
      <c r="X1675" s="2" t="s">
        <v>724</v>
      </c>
      <c r="Y1675" s="19" t="str">
        <f>VLOOKUP(G1675,'Verweis Kd-Gruppe'!$A$2:$B$8,2,FALSE)</f>
        <v>FHK</v>
      </c>
      <c r="Z1675" s="19" t="str">
        <f>VLOOKUP(J1675,'Verweis Art-Gruppe'!$A$2:$B$15,2,FALSE)</f>
        <v>Geräte</v>
      </c>
      <c r="AA1675" s="19" t="str">
        <f>VLOOKUP(W1675,'Verweis Vertreter'!$A$2:$B$24,2,FALSE)</f>
        <v>Zentrale</v>
      </c>
      <c r="AB1675" s="12">
        <f t="shared" si="234"/>
        <v>1</v>
      </c>
      <c r="AC1675" s="12">
        <f t="shared" si="239"/>
        <v>291.64530000000002</v>
      </c>
      <c r="AD1675" s="12">
        <f t="shared" si="240"/>
        <v>309</v>
      </c>
      <c r="AE1675" s="12">
        <f t="shared" si="235"/>
        <v>309</v>
      </c>
      <c r="AF1675" s="12">
        <f t="shared" si="236"/>
        <v>17.354700000000001</v>
      </c>
      <c r="AG1675" s="12">
        <f t="shared" si="237"/>
        <v>17.350000000000001</v>
      </c>
      <c r="AH1675" s="9">
        <f t="shared" si="241"/>
        <v>5.6148867313915864E-2</v>
      </c>
      <c r="AI1675" s="14">
        <f>VLOOKUP(E1675,'Verweis Faktor'!$A:$B,2,FALSE)</f>
        <v>1</v>
      </c>
      <c r="AJ1675" s="14"/>
      <c r="AK1675" s="14" t="str">
        <f>IF(AL1675="Ja","Versandkosten",VLOOKUP(E1675,'Verweis Belegart'!$A$2:$B$9,2,FALSE))</f>
        <v>Hardware</v>
      </c>
      <c r="AL1675" s="14" t="str">
        <f t="shared" si="242"/>
        <v>Nein</v>
      </c>
      <c r="AM1675" s="14" t="str">
        <f t="shared" si="238"/>
        <v>Positiv</v>
      </c>
    </row>
    <row r="1676" spans="1:39" ht="17.25" customHeight="1" x14ac:dyDescent="0.35">
      <c r="A1676" s="17">
        <v>14572748</v>
      </c>
      <c r="B1676" s="2" t="s">
        <v>1517</v>
      </c>
      <c r="C1676" s="1">
        <v>2025001</v>
      </c>
      <c r="D1676" s="1">
        <v>2000476</v>
      </c>
      <c r="E1676" s="2" t="s">
        <v>34</v>
      </c>
      <c r="F1676" s="2" t="s">
        <v>53</v>
      </c>
      <c r="G1676" s="2" t="s">
        <v>25</v>
      </c>
      <c r="H1676" s="2" t="s">
        <v>1359</v>
      </c>
      <c r="I1676" s="2" t="s">
        <v>1360</v>
      </c>
      <c r="J1676" s="2" t="s">
        <v>304</v>
      </c>
      <c r="K1676" s="2" t="s">
        <v>28</v>
      </c>
      <c r="L1676" s="2" t="s">
        <v>1529</v>
      </c>
      <c r="M1676" s="2" t="s">
        <v>1530</v>
      </c>
      <c r="N1676" s="2" t="s">
        <v>1531</v>
      </c>
      <c r="O1676" s="3">
        <v>10</v>
      </c>
      <c r="P1676" s="3">
        <v>52.86</v>
      </c>
      <c r="Q1676" s="3">
        <v>60</v>
      </c>
      <c r="R1676" s="3">
        <v>600</v>
      </c>
      <c r="S1676" s="3">
        <v>7.14</v>
      </c>
      <c r="T1676" s="3">
        <v>71.400000000000006</v>
      </c>
      <c r="U1676" s="3">
        <v>11.9</v>
      </c>
      <c r="V1676" s="2" t="s">
        <v>413</v>
      </c>
      <c r="W1676" s="2" t="s">
        <v>414</v>
      </c>
      <c r="X1676" s="2" t="s">
        <v>702</v>
      </c>
      <c r="Y1676" s="19" t="str">
        <f>VLOOKUP(G1676,'Verweis Kd-Gruppe'!$A$2:$B$8,2,FALSE)</f>
        <v>FHK</v>
      </c>
      <c r="Z1676" s="19" t="str">
        <f>VLOOKUP(J1676,'Verweis Art-Gruppe'!$A$2:$B$15,2,FALSE)</f>
        <v>Zubehör</v>
      </c>
      <c r="AA1676" s="19" t="str">
        <f>VLOOKUP(W1676,'Verweis Vertreter'!$A$2:$B$24,2,FALSE)</f>
        <v>Zentrale</v>
      </c>
      <c r="AB1676" s="12">
        <f t="shared" si="234"/>
        <v>10</v>
      </c>
      <c r="AC1676" s="12">
        <f t="shared" si="239"/>
        <v>52.86</v>
      </c>
      <c r="AD1676" s="12">
        <f t="shared" si="240"/>
        <v>60</v>
      </c>
      <c r="AE1676" s="12">
        <f t="shared" si="235"/>
        <v>600</v>
      </c>
      <c r="AF1676" s="12">
        <f t="shared" si="236"/>
        <v>7.14</v>
      </c>
      <c r="AG1676" s="12">
        <f t="shared" si="237"/>
        <v>71.400000000000006</v>
      </c>
      <c r="AH1676" s="9">
        <f t="shared" si="241"/>
        <v>0.11900000000000001</v>
      </c>
      <c r="AI1676" s="14">
        <f>VLOOKUP(E1676,'Verweis Faktor'!$A:$B,2,FALSE)</f>
        <v>1</v>
      </c>
      <c r="AJ1676" s="14"/>
      <c r="AK1676" s="14" t="str">
        <f>IF(AL1676="Ja","Versandkosten",VLOOKUP(E1676,'Verweis Belegart'!$A$2:$B$9,2,FALSE))</f>
        <v>Hardware</v>
      </c>
      <c r="AL1676" s="14" t="str">
        <f t="shared" si="242"/>
        <v>Nein</v>
      </c>
      <c r="AM1676" s="14" t="str">
        <f t="shared" si="238"/>
        <v>Positiv</v>
      </c>
    </row>
    <row r="1677" spans="1:39" ht="17.25" customHeight="1" x14ac:dyDescent="0.35">
      <c r="A1677" s="17">
        <v>14572750</v>
      </c>
      <c r="B1677" s="2" t="s">
        <v>1517</v>
      </c>
      <c r="C1677" s="1">
        <v>2025001</v>
      </c>
      <c r="D1677" s="1">
        <v>2000477</v>
      </c>
      <c r="E1677" s="2" t="s">
        <v>34</v>
      </c>
      <c r="F1677" s="2" t="s">
        <v>53</v>
      </c>
      <c r="G1677" s="2" t="s">
        <v>25</v>
      </c>
      <c r="H1677" s="2" t="s">
        <v>1359</v>
      </c>
      <c r="I1677" s="2" t="s">
        <v>1360</v>
      </c>
      <c r="J1677" s="2" t="s">
        <v>304</v>
      </c>
      <c r="K1677" s="2" t="s">
        <v>28</v>
      </c>
      <c r="L1677" s="2" t="s">
        <v>1529</v>
      </c>
      <c r="M1677" s="2" t="s">
        <v>1530</v>
      </c>
      <c r="N1677" s="2" t="s">
        <v>1531</v>
      </c>
      <c r="O1677" s="3">
        <v>10</v>
      </c>
      <c r="P1677" s="3">
        <v>52.86</v>
      </c>
      <c r="Q1677" s="3">
        <v>60</v>
      </c>
      <c r="R1677" s="3">
        <v>600</v>
      </c>
      <c r="S1677" s="3">
        <v>7.14</v>
      </c>
      <c r="T1677" s="3">
        <v>71.400000000000006</v>
      </c>
      <c r="U1677" s="3">
        <v>11.9</v>
      </c>
      <c r="V1677" s="2" t="s">
        <v>413</v>
      </c>
      <c r="W1677" s="2" t="s">
        <v>414</v>
      </c>
      <c r="X1677" s="2" t="s">
        <v>702</v>
      </c>
      <c r="Y1677" s="19" t="str">
        <f>VLOOKUP(G1677,'Verweis Kd-Gruppe'!$A$2:$B$8,2,FALSE)</f>
        <v>FHK</v>
      </c>
      <c r="Z1677" s="19" t="str">
        <f>VLOOKUP(J1677,'Verweis Art-Gruppe'!$A$2:$B$15,2,FALSE)</f>
        <v>Zubehör</v>
      </c>
      <c r="AA1677" s="19" t="str">
        <f>VLOOKUP(W1677,'Verweis Vertreter'!$A$2:$B$24,2,FALSE)</f>
        <v>Zentrale</v>
      </c>
      <c r="AB1677" s="12">
        <f t="shared" si="234"/>
        <v>10</v>
      </c>
      <c r="AC1677" s="12">
        <f t="shared" si="239"/>
        <v>52.86</v>
      </c>
      <c r="AD1677" s="12">
        <f t="shared" si="240"/>
        <v>60</v>
      </c>
      <c r="AE1677" s="12">
        <f t="shared" si="235"/>
        <v>600</v>
      </c>
      <c r="AF1677" s="12">
        <f t="shared" si="236"/>
        <v>7.14</v>
      </c>
      <c r="AG1677" s="12">
        <f t="shared" si="237"/>
        <v>71.400000000000006</v>
      </c>
      <c r="AH1677" s="9">
        <f t="shared" si="241"/>
        <v>0.11900000000000001</v>
      </c>
      <c r="AI1677" s="14">
        <f>VLOOKUP(E1677,'Verweis Faktor'!$A:$B,2,FALSE)</f>
        <v>1</v>
      </c>
      <c r="AJ1677" s="14"/>
      <c r="AK1677" s="14" t="str">
        <f>IF(AL1677="Ja","Versandkosten",VLOOKUP(E1677,'Verweis Belegart'!$A$2:$B$9,2,FALSE))</f>
        <v>Hardware</v>
      </c>
      <c r="AL1677" s="14" t="str">
        <f t="shared" si="242"/>
        <v>Nein</v>
      </c>
      <c r="AM1677" s="14" t="str">
        <f t="shared" si="238"/>
        <v>Positiv</v>
      </c>
    </row>
    <row r="1678" spans="1:39" ht="17.25" customHeight="1" x14ac:dyDescent="0.35">
      <c r="A1678" s="17">
        <v>14572751</v>
      </c>
      <c r="B1678" s="2" t="s">
        <v>1517</v>
      </c>
      <c r="C1678" s="1">
        <v>2025001</v>
      </c>
      <c r="D1678" s="1">
        <v>2000478</v>
      </c>
      <c r="E1678" s="2" t="s">
        <v>34</v>
      </c>
      <c r="F1678" s="2" t="s">
        <v>53</v>
      </c>
      <c r="G1678" s="2" t="s">
        <v>25</v>
      </c>
      <c r="H1678" s="2" t="s">
        <v>1359</v>
      </c>
      <c r="I1678" s="2" t="s">
        <v>1360</v>
      </c>
      <c r="J1678" s="2" t="s">
        <v>304</v>
      </c>
      <c r="K1678" s="2" t="s">
        <v>28</v>
      </c>
      <c r="L1678" s="2" t="s">
        <v>1529</v>
      </c>
      <c r="M1678" s="2" t="s">
        <v>1530</v>
      </c>
      <c r="N1678" s="2" t="s">
        <v>1531</v>
      </c>
      <c r="O1678" s="3">
        <v>15</v>
      </c>
      <c r="P1678" s="3">
        <v>52.86</v>
      </c>
      <c r="Q1678" s="3">
        <v>60</v>
      </c>
      <c r="R1678" s="3">
        <v>900</v>
      </c>
      <c r="S1678" s="3">
        <v>7.14</v>
      </c>
      <c r="T1678" s="3">
        <v>107.1</v>
      </c>
      <c r="U1678" s="3">
        <v>11.9</v>
      </c>
      <c r="V1678" s="2" t="s">
        <v>413</v>
      </c>
      <c r="W1678" s="2" t="s">
        <v>414</v>
      </c>
      <c r="X1678" s="2" t="s">
        <v>702</v>
      </c>
      <c r="Y1678" s="19" t="str">
        <f>VLOOKUP(G1678,'Verweis Kd-Gruppe'!$A$2:$B$8,2,FALSE)</f>
        <v>FHK</v>
      </c>
      <c r="Z1678" s="19" t="str">
        <f>VLOOKUP(J1678,'Verweis Art-Gruppe'!$A$2:$B$15,2,FALSE)</f>
        <v>Zubehör</v>
      </c>
      <c r="AA1678" s="19" t="str">
        <f>VLOOKUP(W1678,'Verweis Vertreter'!$A$2:$B$24,2,FALSE)</f>
        <v>Zentrale</v>
      </c>
      <c r="AB1678" s="12">
        <f t="shared" si="234"/>
        <v>15</v>
      </c>
      <c r="AC1678" s="12">
        <f t="shared" si="239"/>
        <v>52.86</v>
      </c>
      <c r="AD1678" s="12">
        <f t="shared" si="240"/>
        <v>60</v>
      </c>
      <c r="AE1678" s="12">
        <f t="shared" si="235"/>
        <v>900</v>
      </c>
      <c r="AF1678" s="12">
        <f t="shared" si="236"/>
        <v>7.14</v>
      </c>
      <c r="AG1678" s="12">
        <f t="shared" si="237"/>
        <v>107.1</v>
      </c>
      <c r="AH1678" s="9">
        <f t="shared" si="241"/>
        <v>0.11899999999999999</v>
      </c>
      <c r="AI1678" s="14">
        <f>VLOOKUP(E1678,'Verweis Faktor'!$A:$B,2,FALSE)</f>
        <v>1</v>
      </c>
      <c r="AJ1678" s="14"/>
      <c r="AK1678" s="14" t="str">
        <f>IF(AL1678="Ja","Versandkosten",VLOOKUP(E1678,'Verweis Belegart'!$A$2:$B$9,2,FALSE))</f>
        <v>Hardware</v>
      </c>
      <c r="AL1678" s="14" t="str">
        <f t="shared" si="242"/>
        <v>Nein</v>
      </c>
      <c r="AM1678" s="14" t="str">
        <f t="shared" si="238"/>
        <v>Positiv</v>
      </c>
    </row>
    <row r="1679" spans="1:39" ht="17.25" customHeight="1" x14ac:dyDescent="0.35">
      <c r="A1679" s="17">
        <v>14571479</v>
      </c>
      <c r="B1679" s="2" t="s">
        <v>1517</v>
      </c>
      <c r="C1679" s="1">
        <v>2025001</v>
      </c>
      <c r="D1679" s="1">
        <v>2000479</v>
      </c>
      <c r="E1679" s="2" t="s">
        <v>34</v>
      </c>
      <c r="F1679" s="2" t="s">
        <v>182</v>
      </c>
      <c r="G1679" s="2" t="s">
        <v>66</v>
      </c>
      <c r="H1679" s="2" t="s">
        <v>1629</v>
      </c>
      <c r="I1679" s="2" t="s">
        <v>1630</v>
      </c>
      <c r="J1679" s="2" t="s">
        <v>103</v>
      </c>
      <c r="K1679" s="2" t="s">
        <v>28</v>
      </c>
      <c r="L1679" s="2" t="s">
        <v>1631</v>
      </c>
      <c r="M1679" s="2" t="s">
        <v>1632</v>
      </c>
      <c r="N1679" s="2" t="s">
        <v>652</v>
      </c>
      <c r="O1679" s="3">
        <v>50</v>
      </c>
      <c r="P1679" s="3">
        <v>264.87009999999998</v>
      </c>
      <c r="Q1679" s="3">
        <v>268</v>
      </c>
      <c r="R1679" s="3">
        <v>13400</v>
      </c>
      <c r="S1679" s="3">
        <v>3.1299000000000001</v>
      </c>
      <c r="T1679" s="3">
        <v>156.49</v>
      </c>
      <c r="U1679" s="3">
        <v>1.1599999999999999</v>
      </c>
      <c r="V1679" s="2" t="s">
        <v>855</v>
      </c>
      <c r="W1679" s="2" t="s">
        <v>856</v>
      </c>
      <c r="X1679" s="2" t="s">
        <v>72</v>
      </c>
      <c r="Y1679" s="19" t="str">
        <f>VLOOKUP(G1679,'Verweis Kd-Gruppe'!$A$2:$B$8,2,FALSE)</f>
        <v>EXP</v>
      </c>
      <c r="Z1679" s="19" t="str">
        <f>VLOOKUP(J1679,'Verweis Art-Gruppe'!$A$2:$B$15,2,FALSE)</f>
        <v>Geräte</v>
      </c>
      <c r="AA1679" s="19" t="str">
        <f>VLOOKUP(W1679,'Verweis Vertreter'!$A$2:$B$24,2,FALSE)</f>
        <v>Chahid Drimani</v>
      </c>
      <c r="AB1679" s="12">
        <f t="shared" si="234"/>
        <v>50</v>
      </c>
      <c r="AC1679" s="12">
        <f t="shared" si="239"/>
        <v>264.87009999999998</v>
      </c>
      <c r="AD1679" s="12">
        <f t="shared" si="240"/>
        <v>268</v>
      </c>
      <c r="AE1679" s="12">
        <f t="shared" si="235"/>
        <v>13400</v>
      </c>
      <c r="AF1679" s="12">
        <f t="shared" si="236"/>
        <v>3.1299000000000001</v>
      </c>
      <c r="AG1679" s="12">
        <f t="shared" si="237"/>
        <v>156.49</v>
      </c>
      <c r="AH1679" s="9">
        <f t="shared" si="241"/>
        <v>1.1678358208955224E-2</v>
      </c>
      <c r="AI1679" s="14">
        <f>VLOOKUP(E1679,'Verweis Faktor'!$A:$B,2,FALSE)</f>
        <v>1</v>
      </c>
      <c r="AJ1679" s="14"/>
      <c r="AK1679" s="14" t="str">
        <f>IF(AL1679="Ja","Versandkosten",VLOOKUP(E1679,'Verweis Belegart'!$A$2:$B$9,2,FALSE))</f>
        <v>Hardware</v>
      </c>
      <c r="AL1679" s="14" t="str">
        <f t="shared" si="242"/>
        <v>Nein</v>
      </c>
      <c r="AM1679" s="14" t="str">
        <f t="shared" si="238"/>
        <v>Positiv</v>
      </c>
    </row>
    <row r="1680" spans="1:39" ht="17.25" customHeight="1" x14ac:dyDescent="0.35">
      <c r="A1680" s="17">
        <v>14571919</v>
      </c>
      <c r="B1680" s="2" t="s">
        <v>1517</v>
      </c>
      <c r="C1680" s="1">
        <v>2025001</v>
      </c>
      <c r="D1680" s="1">
        <v>2000480</v>
      </c>
      <c r="E1680" s="2" t="s">
        <v>34</v>
      </c>
      <c r="F1680" s="2" t="s">
        <v>182</v>
      </c>
      <c r="G1680" s="2" t="s">
        <v>66</v>
      </c>
      <c r="H1680" s="2" t="s">
        <v>1629</v>
      </c>
      <c r="I1680" s="2" t="s">
        <v>1630</v>
      </c>
      <c r="J1680" s="2" t="s">
        <v>103</v>
      </c>
      <c r="K1680" s="2" t="s">
        <v>28</v>
      </c>
      <c r="L1680" s="2" t="s">
        <v>1633</v>
      </c>
      <c r="M1680" s="2" t="s">
        <v>1634</v>
      </c>
      <c r="N1680" s="2" t="s">
        <v>268</v>
      </c>
      <c r="O1680" s="3">
        <v>5</v>
      </c>
      <c r="P1680" s="3">
        <v>1320</v>
      </c>
      <c r="Q1680" s="3">
        <v>1325</v>
      </c>
      <c r="R1680" s="3">
        <v>6625</v>
      </c>
      <c r="S1680" s="3">
        <v>5</v>
      </c>
      <c r="T1680" s="3">
        <v>25</v>
      </c>
      <c r="U1680" s="3">
        <v>0.37</v>
      </c>
      <c r="V1680" s="2" t="s">
        <v>855</v>
      </c>
      <c r="W1680" s="2" t="s">
        <v>856</v>
      </c>
      <c r="X1680" s="2" t="s">
        <v>72</v>
      </c>
      <c r="Y1680" s="19" t="str">
        <f>VLOOKUP(G1680,'Verweis Kd-Gruppe'!$A$2:$B$8,2,FALSE)</f>
        <v>EXP</v>
      </c>
      <c r="Z1680" s="19" t="str">
        <f>VLOOKUP(J1680,'Verweis Art-Gruppe'!$A$2:$B$15,2,FALSE)</f>
        <v>Geräte</v>
      </c>
      <c r="AA1680" s="19" t="str">
        <f>VLOOKUP(W1680,'Verweis Vertreter'!$A$2:$B$24,2,FALSE)</f>
        <v>Chahid Drimani</v>
      </c>
      <c r="AB1680" s="12">
        <f t="shared" si="234"/>
        <v>5</v>
      </c>
      <c r="AC1680" s="12">
        <f t="shared" si="239"/>
        <v>1320</v>
      </c>
      <c r="AD1680" s="12">
        <f t="shared" si="240"/>
        <v>1325</v>
      </c>
      <c r="AE1680" s="12">
        <f t="shared" si="235"/>
        <v>6625</v>
      </c>
      <c r="AF1680" s="12">
        <f t="shared" si="236"/>
        <v>5</v>
      </c>
      <c r="AG1680" s="12">
        <f t="shared" si="237"/>
        <v>25</v>
      </c>
      <c r="AH1680" s="9">
        <f t="shared" si="241"/>
        <v>3.7735849056603774E-3</v>
      </c>
      <c r="AI1680" s="14">
        <f>VLOOKUP(E1680,'Verweis Faktor'!$A:$B,2,FALSE)</f>
        <v>1</v>
      </c>
      <c r="AJ1680" s="14"/>
      <c r="AK1680" s="14" t="str">
        <f>IF(AL1680="Ja","Versandkosten",VLOOKUP(E1680,'Verweis Belegart'!$A$2:$B$9,2,FALSE))</f>
        <v>Hardware</v>
      </c>
      <c r="AL1680" s="14" t="str">
        <f t="shared" si="242"/>
        <v>Nein</v>
      </c>
      <c r="AM1680" s="14" t="str">
        <f t="shared" si="238"/>
        <v>Positiv</v>
      </c>
    </row>
    <row r="1681" spans="1:39" ht="17.25" customHeight="1" x14ac:dyDescent="0.35">
      <c r="A1681" s="17">
        <v>14571919</v>
      </c>
      <c r="B1681" s="2" t="s">
        <v>1517</v>
      </c>
      <c r="C1681" s="1">
        <v>2025001</v>
      </c>
      <c r="D1681" s="1">
        <v>2000480</v>
      </c>
      <c r="E1681" s="2" t="s">
        <v>34</v>
      </c>
      <c r="F1681" s="2" t="s">
        <v>182</v>
      </c>
      <c r="G1681" s="2" t="s">
        <v>66</v>
      </c>
      <c r="H1681" s="2" t="s">
        <v>1629</v>
      </c>
      <c r="I1681" s="2" t="s">
        <v>1630</v>
      </c>
      <c r="J1681" s="2" t="s">
        <v>103</v>
      </c>
      <c r="K1681" s="2" t="s">
        <v>45</v>
      </c>
      <c r="L1681" s="2" t="s">
        <v>269</v>
      </c>
      <c r="M1681" s="2" t="s">
        <v>270</v>
      </c>
      <c r="N1681" s="2" t="s">
        <v>271</v>
      </c>
      <c r="O1681" s="3">
        <v>20</v>
      </c>
      <c r="P1681" s="3">
        <v>417.46170000000001</v>
      </c>
      <c r="Q1681" s="3">
        <v>427</v>
      </c>
      <c r="R1681" s="3">
        <v>8540</v>
      </c>
      <c r="S1681" s="3">
        <v>9.5382999999999996</v>
      </c>
      <c r="T1681" s="3">
        <v>190.77</v>
      </c>
      <c r="U1681" s="3">
        <v>2.23</v>
      </c>
      <c r="V1681" s="2" t="s">
        <v>855</v>
      </c>
      <c r="W1681" s="2" t="s">
        <v>856</v>
      </c>
      <c r="X1681" s="2" t="s">
        <v>72</v>
      </c>
      <c r="Y1681" s="19" t="str">
        <f>VLOOKUP(G1681,'Verweis Kd-Gruppe'!$A$2:$B$8,2,FALSE)</f>
        <v>EXP</v>
      </c>
      <c r="Z1681" s="19" t="str">
        <f>VLOOKUP(J1681,'Verweis Art-Gruppe'!$A$2:$B$15,2,FALSE)</f>
        <v>Geräte</v>
      </c>
      <c r="AA1681" s="19" t="str">
        <f>VLOOKUP(W1681,'Verweis Vertreter'!$A$2:$B$24,2,FALSE)</f>
        <v>Chahid Drimani</v>
      </c>
      <c r="AB1681" s="12">
        <f t="shared" si="234"/>
        <v>20</v>
      </c>
      <c r="AC1681" s="12">
        <f t="shared" si="239"/>
        <v>417.46170000000001</v>
      </c>
      <c r="AD1681" s="12">
        <f t="shared" si="240"/>
        <v>427</v>
      </c>
      <c r="AE1681" s="12">
        <f t="shared" si="235"/>
        <v>8540</v>
      </c>
      <c r="AF1681" s="12">
        <f t="shared" si="236"/>
        <v>9.5382999999999996</v>
      </c>
      <c r="AG1681" s="12">
        <f t="shared" si="237"/>
        <v>190.77</v>
      </c>
      <c r="AH1681" s="9">
        <f t="shared" si="241"/>
        <v>2.2338407494145202E-2</v>
      </c>
      <c r="AI1681" s="14">
        <f>VLOOKUP(E1681,'Verweis Faktor'!$A:$B,2,FALSE)</f>
        <v>1</v>
      </c>
      <c r="AJ1681" s="14"/>
      <c r="AK1681" s="14" t="str">
        <f>IF(AL1681="Ja","Versandkosten",VLOOKUP(E1681,'Verweis Belegart'!$A$2:$B$9,2,FALSE))</f>
        <v>Hardware</v>
      </c>
      <c r="AL1681" s="14" t="str">
        <f t="shared" si="242"/>
        <v>Nein</v>
      </c>
      <c r="AM1681" s="14" t="str">
        <f t="shared" si="238"/>
        <v>Positiv</v>
      </c>
    </row>
    <row r="1682" spans="1:39" ht="17.25" customHeight="1" x14ac:dyDescent="0.35">
      <c r="A1682" s="17">
        <v>14571919</v>
      </c>
      <c r="B1682" s="2" t="s">
        <v>1517</v>
      </c>
      <c r="C1682" s="1">
        <v>2025001</v>
      </c>
      <c r="D1682" s="1">
        <v>2000480</v>
      </c>
      <c r="E1682" s="2" t="s">
        <v>34</v>
      </c>
      <c r="F1682" s="2" t="s">
        <v>182</v>
      </c>
      <c r="G1682" s="2" t="s">
        <v>66</v>
      </c>
      <c r="H1682" s="2" t="s">
        <v>1629</v>
      </c>
      <c r="I1682" s="2" t="s">
        <v>1630</v>
      </c>
      <c r="J1682" s="2" t="s">
        <v>103</v>
      </c>
      <c r="K1682" s="2" t="s">
        <v>49</v>
      </c>
      <c r="L1682" s="2" t="s">
        <v>56</v>
      </c>
      <c r="M1682" s="2" t="s">
        <v>57</v>
      </c>
      <c r="N1682" s="2" t="s">
        <v>58</v>
      </c>
      <c r="O1682" s="3">
        <v>30</v>
      </c>
      <c r="P1682" s="3">
        <v>605</v>
      </c>
      <c r="Q1682" s="3">
        <v>625</v>
      </c>
      <c r="R1682" s="3">
        <v>18750</v>
      </c>
      <c r="S1682" s="3">
        <v>20</v>
      </c>
      <c r="T1682" s="3">
        <v>600</v>
      </c>
      <c r="U1682" s="3">
        <v>3.2</v>
      </c>
      <c r="V1682" s="2" t="s">
        <v>855</v>
      </c>
      <c r="W1682" s="2" t="s">
        <v>856</v>
      </c>
      <c r="X1682" s="2" t="s">
        <v>72</v>
      </c>
      <c r="Y1682" s="19" t="str">
        <f>VLOOKUP(G1682,'Verweis Kd-Gruppe'!$A$2:$B$8,2,FALSE)</f>
        <v>EXP</v>
      </c>
      <c r="Z1682" s="19" t="str">
        <f>VLOOKUP(J1682,'Verweis Art-Gruppe'!$A$2:$B$15,2,FALSE)</f>
        <v>Geräte</v>
      </c>
      <c r="AA1682" s="19" t="str">
        <f>VLOOKUP(W1682,'Verweis Vertreter'!$A$2:$B$24,2,FALSE)</f>
        <v>Chahid Drimani</v>
      </c>
      <c r="AB1682" s="12">
        <f t="shared" si="234"/>
        <v>30</v>
      </c>
      <c r="AC1682" s="12">
        <f t="shared" si="239"/>
        <v>605</v>
      </c>
      <c r="AD1682" s="12">
        <f t="shared" si="240"/>
        <v>625</v>
      </c>
      <c r="AE1682" s="12">
        <f t="shared" si="235"/>
        <v>18750</v>
      </c>
      <c r="AF1682" s="12">
        <f t="shared" si="236"/>
        <v>20</v>
      </c>
      <c r="AG1682" s="12">
        <f t="shared" si="237"/>
        <v>600</v>
      </c>
      <c r="AH1682" s="9">
        <f t="shared" si="241"/>
        <v>3.2000000000000001E-2</v>
      </c>
      <c r="AI1682" s="14">
        <f>VLOOKUP(E1682,'Verweis Faktor'!$A:$B,2,FALSE)</f>
        <v>1</v>
      </c>
      <c r="AJ1682" s="14"/>
      <c r="AK1682" s="14" t="str">
        <f>IF(AL1682="Ja","Versandkosten",VLOOKUP(E1682,'Verweis Belegart'!$A$2:$B$9,2,FALSE))</f>
        <v>Hardware</v>
      </c>
      <c r="AL1682" s="14" t="str">
        <f t="shared" si="242"/>
        <v>Nein</v>
      </c>
      <c r="AM1682" s="14" t="str">
        <f t="shared" si="238"/>
        <v>Positiv</v>
      </c>
    </row>
    <row r="1683" spans="1:39" ht="17.25" customHeight="1" x14ac:dyDescent="0.35">
      <c r="A1683" s="17">
        <v>14571919</v>
      </c>
      <c r="B1683" s="2" t="s">
        <v>1517</v>
      </c>
      <c r="C1683" s="1">
        <v>2025001</v>
      </c>
      <c r="D1683" s="1">
        <v>2000480</v>
      </c>
      <c r="E1683" s="2" t="s">
        <v>34</v>
      </c>
      <c r="F1683" s="2" t="s">
        <v>182</v>
      </c>
      <c r="G1683" s="2" t="s">
        <v>66</v>
      </c>
      <c r="H1683" s="2" t="s">
        <v>1629</v>
      </c>
      <c r="I1683" s="2" t="s">
        <v>1630</v>
      </c>
      <c r="J1683" s="2" t="s">
        <v>103</v>
      </c>
      <c r="K1683" s="2" t="s">
        <v>79</v>
      </c>
      <c r="L1683" s="2" t="s">
        <v>275</v>
      </c>
      <c r="M1683" s="2" t="s">
        <v>276</v>
      </c>
      <c r="N1683" s="2" t="s">
        <v>271</v>
      </c>
      <c r="O1683" s="3">
        <v>10</v>
      </c>
      <c r="P1683" s="3">
        <v>416</v>
      </c>
      <c r="Q1683" s="3">
        <v>427</v>
      </c>
      <c r="R1683" s="3">
        <v>4270</v>
      </c>
      <c r="S1683" s="3">
        <v>11</v>
      </c>
      <c r="T1683" s="3">
        <v>110</v>
      </c>
      <c r="U1683" s="3">
        <v>2.57</v>
      </c>
      <c r="V1683" s="2" t="s">
        <v>855</v>
      </c>
      <c r="W1683" s="2" t="s">
        <v>856</v>
      </c>
      <c r="X1683" s="2" t="s">
        <v>72</v>
      </c>
      <c r="Y1683" s="19" t="str">
        <f>VLOOKUP(G1683,'Verweis Kd-Gruppe'!$A$2:$B$8,2,FALSE)</f>
        <v>EXP</v>
      </c>
      <c r="Z1683" s="19" t="str">
        <f>VLOOKUP(J1683,'Verweis Art-Gruppe'!$A$2:$B$15,2,FALSE)</f>
        <v>Geräte</v>
      </c>
      <c r="AA1683" s="19" t="str">
        <f>VLOOKUP(W1683,'Verweis Vertreter'!$A$2:$B$24,2,FALSE)</f>
        <v>Chahid Drimani</v>
      </c>
      <c r="AB1683" s="12">
        <f t="shared" si="234"/>
        <v>10</v>
      </c>
      <c r="AC1683" s="12">
        <f t="shared" si="239"/>
        <v>416</v>
      </c>
      <c r="AD1683" s="12">
        <f t="shared" si="240"/>
        <v>427</v>
      </c>
      <c r="AE1683" s="12">
        <f t="shared" si="235"/>
        <v>4270</v>
      </c>
      <c r="AF1683" s="12">
        <f t="shared" si="236"/>
        <v>11</v>
      </c>
      <c r="AG1683" s="12">
        <f t="shared" si="237"/>
        <v>110</v>
      </c>
      <c r="AH1683" s="9">
        <f t="shared" si="241"/>
        <v>2.576112412177986E-2</v>
      </c>
      <c r="AI1683" s="14">
        <f>VLOOKUP(E1683,'Verweis Faktor'!$A:$B,2,FALSE)</f>
        <v>1</v>
      </c>
      <c r="AJ1683" s="14"/>
      <c r="AK1683" s="14" t="str">
        <f>IF(AL1683="Ja","Versandkosten",VLOOKUP(E1683,'Verweis Belegart'!$A$2:$B$9,2,FALSE))</f>
        <v>Hardware</v>
      </c>
      <c r="AL1683" s="14" t="str">
        <f t="shared" si="242"/>
        <v>Nein</v>
      </c>
      <c r="AM1683" s="14" t="str">
        <f t="shared" si="238"/>
        <v>Positiv</v>
      </c>
    </row>
    <row r="1684" spans="1:39" ht="17.25" customHeight="1" x14ac:dyDescent="0.35">
      <c r="A1684" s="17">
        <v>14571919</v>
      </c>
      <c r="B1684" s="2" t="s">
        <v>1517</v>
      </c>
      <c r="C1684" s="1">
        <v>2025001</v>
      </c>
      <c r="D1684" s="1">
        <v>2000480</v>
      </c>
      <c r="E1684" s="2" t="s">
        <v>34</v>
      </c>
      <c r="F1684" s="2" t="s">
        <v>182</v>
      </c>
      <c r="G1684" s="2" t="s">
        <v>66</v>
      </c>
      <c r="H1684" s="2" t="s">
        <v>1629</v>
      </c>
      <c r="I1684" s="2" t="s">
        <v>1630</v>
      </c>
      <c r="J1684" s="2" t="s">
        <v>103</v>
      </c>
      <c r="K1684" s="2" t="s">
        <v>83</v>
      </c>
      <c r="L1684" s="2" t="s">
        <v>342</v>
      </c>
      <c r="M1684" s="2" t="s">
        <v>343</v>
      </c>
      <c r="N1684" s="2" t="s">
        <v>344</v>
      </c>
      <c r="O1684" s="3">
        <v>5</v>
      </c>
      <c r="P1684" s="3">
        <v>991.57889999999998</v>
      </c>
      <c r="Q1684" s="3">
        <v>1035</v>
      </c>
      <c r="R1684" s="3">
        <v>5175</v>
      </c>
      <c r="S1684" s="3">
        <v>43.421100000000003</v>
      </c>
      <c r="T1684" s="3">
        <v>217.11</v>
      </c>
      <c r="U1684" s="3">
        <v>4.1900000000000004</v>
      </c>
      <c r="V1684" s="2" t="s">
        <v>855</v>
      </c>
      <c r="W1684" s="2" t="s">
        <v>856</v>
      </c>
      <c r="X1684" s="2" t="s">
        <v>72</v>
      </c>
      <c r="Y1684" s="19" t="str">
        <f>VLOOKUP(G1684,'Verweis Kd-Gruppe'!$A$2:$B$8,2,FALSE)</f>
        <v>EXP</v>
      </c>
      <c r="Z1684" s="19" t="str">
        <f>VLOOKUP(J1684,'Verweis Art-Gruppe'!$A$2:$B$15,2,FALSE)</f>
        <v>Geräte</v>
      </c>
      <c r="AA1684" s="19" t="str">
        <f>VLOOKUP(W1684,'Verweis Vertreter'!$A$2:$B$24,2,FALSE)</f>
        <v>Chahid Drimani</v>
      </c>
      <c r="AB1684" s="12">
        <f t="shared" si="234"/>
        <v>5</v>
      </c>
      <c r="AC1684" s="12">
        <f t="shared" si="239"/>
        <v>991.57889999999998</v>
      </c>
      <c r="AD1684" s="12">
        <f t="shared" si="240"/>
        <v>1035</v>
      </c>
      <c r="AE1684" s="12">
        <f t="shared" si="235"/>
        <v>5175</v>
      </c>
      <c r="AF1684" s="12">
        <f t="shared" si="236"/>
        <v>43.421100000000003</v>
      </c>
      <c r="AG1684" s="12">
        <f t="shared" si="237"/>
        <v>217.11</v>
      </c>
      <c r="AH1684" s="9">
        <f t="shared" si="241"/>
        <v>4.19536231884058E-2</v>
      </c>
      <c r="AI1684" s="14">
        <f>VLOOKUP(E1684,'Verweis Faktor'!$A:$B,2,FALSE)</f>
        <v>1</v>
      </c>
      <c r="AJ1684" s="14"/>
      <c r="AK1684" s="14" t="str">
        <f>IF(AL1684="Ja","Versandkosten",VLOOKUP(E1684,'Verweis Belegart'!$A$2:$B$9,2,FALSE))</f>
        <v>Hardware</v>
      </c>
      <c r="AL1684" s="14" t="str">
        <f t="shared" si="242"/>
        <v>Nein</v>
      </c>
      <c r="AM1684" s="14" t="str">
        <f t="shared" si="238"/>
        <v>Positiv</v>
      </c>
    </row>
    <row r="1685" spans="1:39" ht="17.25" customHeight="1" x14ac:dyDescent="0.35">
      <c r="A1685" s="17">
        <v>14571919</v>
      </c>
      <c r="B1685" s="2" t="s">
        <v>1517</v>
      </c>
      <c r="C1685" s="1">
        <v>2025001</v>
      </c>
      <c r="D1685" s="1">
        <v>2000480</v>
      </c>
      <c r="E1685" s="2" t="s">
        <v>34</v>
      </c>
      <c r="F1685" s="2" t="s">
        <v>182</v>
      </c>
      <c r="G1685" s="2" t="s">
        <v>66</v>
      </c>
      <c r="H1685" s="2" t="s">
        <v>1629</v>
      </c>
      <c r="I1685" s="2" t="s">
        <v>1630</v>
      </c>
      <c r="J1685" s="2" t="s">
        <v>103</v>
      </c>
      <c r="K1685" s="2" t="s">
        <v>87</v>
      </c>
      <c r="L1685" s="2" t="s">
        <v>476</v>
      </c>
      <c r="M1685" s="2" t="s">
        <v>477</v>
      </c>
      <c r="N1685" s="2" t="s">
        <v>283</v>
      </c>
      <c r="O1685" s="3">
        <v>3</v>
      </c>
      <c r="P1685" s="3">
        <v>522</v>
      </c>
      <c r="Q1685" s="3">
        <v>522</v>
      </c>
      <c r="R1685" s="3">
        <v>1566</v>
      </c>
      <c r="S1685" s="3">
        <v>0</v>
      </c>
      <c r="T1685" s="3">
        <v>0</v>
      </c>
      <c r="U1685" s="3">
        <v>0</v>
      </c>
      <c r="V1685" s="2" t="s">
        <v>855</v>
      </c>
      <c r="W1685" s="2" t="s">
        <v>856</v>
      </c>
      <c r="X1685" s="2" t="s">
        <v>72</v>
      </c>
      <c r="Y1685" s="19" t="str">
        <f>VLOOKUP(G1685,'Verweis Kd-Gruppe'!$A$2:$B$8,2,FALSE)</f>
        <v>EXP</v>
      </c>
      <c r="Z1685" s="19" t="str">
        <f>VLOOKUP(J1685,'Verweis Art-Gruppe'!$A$2:$B$15,2,FALSE)</f>
        <v>Geräte</v>
      </c>
      <c r="AA1685" s="19" t="str">
        <f>VLOOKUP(W1685,'Verweis Vertreter'!$A$2:$B$24,2,FALSE)</f>
        <v>Chahid Drimani</v>
      </c>
      <c r="AB1685" s="12">
        <f t="shared" si="234"/>
        <v>3</v>
      </c>
      <c r="AC1685" s="12">
        <f t="shared" si="239"/>
        <v>522</v>
      </c>
      <c r="AD1685" s="12">
        <f t="shared" si="240"/>
        <v>522</v>
      </c>
      <c r="AE1685" s="12">
        <f t="shared" si="235"/>
        <v>1566</v>
      </c>
      <c r="AF1685" s="12">
        <f t="shared" si="236"/>
        <v>0</v>
      </c>
      <c r="AG1685" s="12">
        <f t="shared" si="237"/>
        <v>0</v>
      </c>
      <c r="AH1685" s="9">
        <f t="shared" si="241"/>
        <v>0</v>
      </c>
      <c r="AI1685" s="14">
        <f>VLOOKUP(E1685,'Verweis Faktor'!$A:$B,2,FALSE)</f>
        <v>1</v>
      </c>
      <c r="AJ1685" s="14"/>
      <c r="AK1685" s="14" t="str">
        <f>IF(AL1685="Ja","Versandkosten",VLOOKUP(E1685,'Verweis Belegart'!$A$2:$B$9,2,FALSE))</f>
        <v>Hardware</v>
      </c>
      <c r="AL1685" s="14" t="str">
        <f t="shared" si="242"/>
        <v>Nein</v>
      </c>
      <c r="AM1685" s="14" t="str">
        <f t="shared" si="238"/>
        <v>Positiv</v>
      </c>
    </row>
    <row r="1686" spans="1:39" ht="17.25" customHeight="1" x14ac:dyDescent="0.35">
      <c r="A1686" s="17">
        <v>14571919</v>
      </c>
      <c r="B1686" s="2" t="s">
        <v>1517</v>
      </c>
      <c r="C1686" s="1">
        <v>2025001</v>
      </c>
      <c r="D1686" s="1">
        <v>2000480</v>
      </c>
      <c r="E1686" s="2" t="s">
        <v>34</v>
      </c>
      <c r="F1686" s="2" t="s">
        <v>182</v>
      </c>
      <c r="G1686" s="2" t="s">
        <v>66</v>
      </c>
      <c r="H1686" s="2" t="s">
        <v>1629</v>
      </c>
      <c r="I1686" s="2" t="s">
        <v>1630</v>
      </c>
      <c r="J1686" s="2" t="s">
        <v>103</v>
      </c>
      <c r="K1686" s="2" t="s">
        <v>91</v>
      </c>
      <c r="L1686" s="2" t="s">
        <v>737</v>
      </c>
      <c r="M1686" s="2" t="s">
        <v>738</v>
      </c>
      <c r="N1686" s="2" t="s">
        <v>274</v>
      </c>
      <c r="O1686" s="3">
        <v>5</v>
      </c>
      <c r="P1686" s="3">
        <v>1087</v>
      </c>
      <c r="Q1686" s="3">
        <v>1119</v>
      </c>
      <c r="R1686" s="3">
        <v>5595</v>
      </c>
      <c r="S1686" s="3">
        <v>32</v>
      </c>
      <c r="T1686" s="3">
        <v>160</v>
      </c>
      <c r="U1686" s="3">
        <v>2.85</v>
      </c>
      <c r="V1686" s="2" t="s">
        <v>855</v>
      </c>
      <c r="W1686" s="2" t="s">
        <v>856</v>
      </c>
      <c r="X1686" s="2" t="s">
        <v>72</v>
      </c>
      <c r="Y1686" s="19" t="str">
        <f>VLOOKUP(G1686,'Verweis Kd-Gruppe'!$A$2:$B$8,2,FALSE)</f>
        <v>EXP</v>
      </c>
      <c r="Z1686" s="19" t="str">
        <f>VLOOKUP(J1686,'Verweis Art-Gruppe'!$A$2:$B$15,2,FALSE)</f>
        <v>Geräte</v>
      </c>
      <c r="AA1686" s="19" t="str">
        <f>VLOOKUP(W1686,'Verweis Vertreter'!$A$2:$B$24,2,FALSE)</f>
        <v>Chahid Drimani</v>
      </c>
      <c r="AB1686" s="12">
        <f t="shared" si="234"/>
        <v>5</v>
      </c>
      <c r="AC1686" s="12">
        <f t="shared" si="239"/>
        <v>1087</v>
      </c>
      <c r="AD1686" s="12">
        <f t="shared" si="240"/>
        <v>1119</v>
      </c>
      <c r="AE1686" s="12">
        <f t="shared" si="235"/>
        <v>5595</v>
      </c>
      <c r="AF1686" s="12">
        <f t="shared" si="236"/>
        <v>32</v>
      </c>
      <c r="AG1686" s="12">
        <f t="shared" si="237"/>
        <v>160</v>
      </c>
      <c r="AH1686" s="9">
        <f t="shared" si="241"/>
        <v>2.8596961572832886E-2</v>
      </c>
      <c r="AI1686" s="14">
        <f>VLOOKUP(E1686,'Verweis Faktor'!$A:$B,2,FALSE)</f>
        <v>1</v>
      </c>
      <c r="AJ1686" s="14"/>
      <c r="AK1686" s="14" t="str">
        <f>IF(AL1686="Ja","Versandkosten",VLOOKUP(E1686,'Verweis Belegart'!$A$2:$B$9,2,FALSE))</f>
        <v>Hardware</v>
      </c>
      <c r="AL1686" s="14" t="str">
        <f t="shared" si="242"/>
        <v>Nein</v>
      </c>
      <c r="AM1686" s="14" t="str">
        <f t="shared" si="238"/>
        <v>Positiv</v>
      </c>
    </row>
    <row r="1687" spans="1:39" ht="17.25" customHeight="1" x14ac:dyDescent="0.35">
      <c r="A1687" s="17">
        <v>14571919</v>
      </c>
      <c r="B1687" s="2" t="s">
        <v>1517</v>
      </c>
      <c r="C1687" s="1">
        <v>2025001</v>
      </c>
      <c r="D1687" s="1">
        <v>2000480</v>
      </c>
      <c r="E1687" s="2" t="s">
        <v>34</v>
      </c>
      <c r="F1687" s="2" t="s">
        <v>182</v>
      </c>
      <c r="G1687" s="2" t="s">
        <v>66</v>
      </c>
      <c r="H1687" s="2" t="s">
        <v>1629</v>
      </c>
      <c r="I1687" s="2" t="s">
        <v>1630</v>
      </c>
      <c r="J1687" s="2" t="s">
        <v>103</v>
      </c>
      <c r="K1687" s="2" t="s">
        <v>95</v>
      </c>
      <c r="L1687" s="2" t="s">
        <v>279</v>
      </c>
      <c r="M1687" s="2" t="s">
        <v>280</v>
      </c>
      <c r="N1687" s="2" t="s">
        <v>271</v>
      </c>
      <c r="O1687" s="3">
        <v>10</v>
      </c>
      <c r="P1687" s="3">
        <v>411.96159999999998</v>
      </c>
      <c r="Q1687" s="3">
        <v>427</v>
      </c>
      <c r="R1687" s="3">
        <v>4270</v>
      </c>
      <c r="S1687" s="3">
        <v>15.038399999999999</v>
      </c>
      <c r="T1687" s="3">
        <v>150.38</v>
      </c>
      <c r="U1687" s="3">
        <v>3.52</v>
      </c>
      <c r="V1687" s="2" t="s">
        <v>855</v>
      </c>
      <c r="W1687" s="2" t="s">
        <v>856</v>
      </c>
      <c r="X1687" s="2" t="s">
        <v>72</v>
      </c>
      <c r="Y1687" s="19" t="str">
        <f>VLOOKUP(G1687,'Verweis Kd-Gruppe'!$A$2:$B$8,2,FALSE)</f>
        <v>EXP</v>
      </c>
      <c r="Z1687" s="19" t="str">
        <f>VLOOKUP(J1687,'Verweis Art-Gruppe'!$A$2:$B$15,2,FALSE)</f>
        <v>Geräte</v>
      </c>
      <c r="AA1687" s="19" t="str">
        <f>VLOOKUP(W1687,'Verweis Vertreter'!$A$2:$B$24,2,FALSE)</f>
        <v>Chahid Drimani</v>
      </c>
      <c r="AB1687" s="12">
        <f t="shared" si="234"/>
        <v>10</v>
      </c>
      <c r="AC1687" s="12">
        <f t="shared" si="239"/>
        <v>411.96159999999998</v>
      </c>
      <c r="AD1687" s="12">
        <f t="shared" si="240"/>
        <v>427</v>
      </c>
      <c r="AE1687" s="12">
        <f t="shared" si="235"/>
        <v>4270</v>
      </c>
      <c r="AF1687" s="12">
        <f t="shared" si="236"/>
        <v>15.038399999999999</v>
      </c>
      <c r="AG1687" s="12">
        <f t="shared" si="237"/>
        <v>150.38</v>
      </c>
      <c r="AH1687" s="9">
        <f t="shared" si="241"/>
        <v>3.5217798594847777E-2</v>
      </c>
      <c r="AI1687" s="14">
        <f>VLOOKUP(E1687,'Verweis Faktor'!$A:$B,2,FALSE)</f>
        <v>1</v>
      </c>
      <c r="AJ1687" s="14"/>
      <c r="AK1687" s="14" t="str">
        <f>IF(AL1687="Ja","Versandkosten",VLOOKUP(E1687,'Verweis Belegart'!$A$2:$B$9,2,FALSE))</f>
        <v>Hardware</v>
      </c>
      <c r="AL1687" s="14" t="str">
        <f t="shared" si="242"/>
        <v>Nein</v>
      </c>
      <c r="AM1687" s="14" t="str">
        <f t="shared" si="238"/>
        <v>Positiv</v>
      </c>
    </row>
    <row r="1688" spans="1:39" ht="17.25" customHeight="1" x14ac:dyDescent="0.35">
      <c r="A1688" s="17">
        <v>14571919</v>
      </c>
      <c r="B1688" s="2" t="s">
        <v>1517</v>
      </c>
      <c r="C1688" s="1">
        <v>2025001</v>
      </c>
      <c r="D1688" s="1">
        <v>2000480</v>
      </c>
      <c r="E1688" s="2" t="s">
        <v>34</v>
      </c>
      <c r="F1688" s="2" t="s">
        <v>182</v>
      </c>
      <c r="G1688" s="2" t="s">
        <v>66</v>
      </c>
      <c r="H1688" s="2" t="s">
        <v>1629</v>
      </c>
      <c r="I1688" s="2" t="s">
        <v>1630</v>
      </c>
      <c r="J1688" s="2" t="s">
        <v>103</v>
      </c>
      <c r="K1688" s="2" t="s">
        <v>99</v>
      </c>
      <c r="L1688" s="2" t="s">
        <v>1347</v>
      </c>
      <c r="M1688" s="2" t="s">
        <v>1348</v>
      </c>
      <c r="N1688" s="2" t="s">
        <v>283</v>
      </c>
      <c r="O1688" s="3">
        <v>10</v>
      </c>
      <c r="P1688" s="3">
        <v>512.11659999999995</v>
      </c>
      <c r="Q1688" s="3">
        <v>522</v>
      </c>
      <c r="R1688" s="3">
        <v>5220</v>
      </c>
      <c r="S1688" s="3">
        <v>9.8834</v>
      </c>
      <c r="T1688" s="3">
        <v>98.83</v>
      </c>
      <c r="U1688" s="3">
        <v>1.89</v>
      </c>
      <c r="V1688" s="2" t="s">
        <v>855</v>
      </c>
      <c r="W1688" s="2" t="s">
        <v>856</v>
      </c>
      <c r="X1688" s="2" t="s">
        <v>72</v>
      </c>
      <c r="Y1688" s="19" t="str">
        <f>VLOOKUP(G1688,'Verweis Kd-Gruppe'!$A$2:$B$8,2,FALSE)</f>
        <v>EXP</v>
      </c>
      <c r="Z1688" s="19" t="str">
        <f>VLOOKUP(J1688,'Verweis Art-Gruppe'!$A$2:$B$15,2,FALSE)</f>
        <v>Geräte</v>
      </c>
      <c r="AA1688" s="19" t="str">
        <f>VLOOKUP(W1688,'Verweis Vertreter'!$A$2:$B$24,2,FALSE)</f>
        <v>Chahid Drimani</v>
      </c>
      <c r="AB1688" s="12">
        <f t="shared" si="234"/>
        <v>10</v>
      </c>
      <c r="AC1688" s="12">
        <f t="shared" si="239"/>
        <v>512.11659999999995</v>
      </c>
      <c r="AD1688" s="12">
        <f t="shared" si="240"/>
        <v>522</v>
      </c>
      <c r="AE1688" s="12">
        <f t="shared" si="235"/>
        <v>5220</v>
      </c>
      <c r="AF1688" s="12">
        <f t="shared" si="236"/>
        <v>9.8834</v>
      </c>
      <c r="AG1688" s="12">
        <f t="shared" si="237"/>
        <v>98.83</v>
      </c>
      <c r="AH1688" s="9">
        <f t="shared" si="241"/>
        <v>1.8932950191570881E-2</v>
      </c>
      <c r="AI1688" s="14">
        <f>VLOOKUP(E1688,'Verweis Faktor'!$A:$B,2,FALSE)</f>
        <v>1</v>
      </c>
      <c r="AJ1688" s="14"/>
      <c r="AK1688" s="14" t="str">
        <f>IF(AL1688="Ja","Versandkosten",VLOOKUP(E1688,'Verweis Belegart'!$A$2:$B$9,2,FALSE))</f>
        <v>Hardware</v>
      </c>
      <c r="AL1688" s="14" t="str">
        <f t="shared" si="242"/>
        <v>Nein</v>
      </c>
      <c r="AM1688" s="14" t="str">
        <f t="shared" si="238"/>
        <v>Positiv</v>
      </c>
    </row>
    <row r="1689" spans="1:39" ht="17.25"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103</v>
      </c>
      <c r="L1689" s="2" t="s">
        <v>1521</v>
      </c>
      <c r="M1689" s="2" t="s">
        <v>1522</v>
      </c>
      <c r="N1689" s="2" t="s">
        <v>344</v>
      </c>
      <c r="O1689" s="3">
        <v>10</v>
      </c>
      <c r="P1689" s="3">
        <v>981.91179999999997</v>
      </c>
      <c r="Q1689" s="3">
        <v>989</v>
      </c>
      <c r="R1689" s="3">
        <v>9890</v>
      </c>
      <c r="S1689" s="3">
        <v>7.0881999999999996</v>
      </c>
      <c r="T1689" s="3">
        <v>70.88</v>
      </c>
      <c r="U1689" s="3">
        <v>0.71</v>
      </c>
      <c r="V1689" s="2" t="s">
        <v>855</v>
      </c>
      <c r="W1689" s="2" t="s">
        <v>856</v>
      </c>
      <c r="X1689" s="2" t="s">
        <v>72</v>
      </c>
      <c r="Y1689" s="19" t="str">
        <f>VLOOKUP(G1689,'Verweis Kd-Gruppe'!$A$2:$B$8,2,FALSE)</f>
        <v>EXP</v>
      </c>
      <c r="Z1689" s="19" t="str">
        <f>VLOOKUP(J1689,'Verweis Art-Gruppe'!$A$2:$B$15,2,FALSE)</f>
        <v>Geräte</v>
      </c>
      <c r="AA1689" s="19" t="str">
        <f>VLOOKUP(W1689,'Verweis Vertreter'!$A$2:$B$24,2,FALSE)</f>
        <v>Chahid Drimani</v>
      </c>
      <c r="AB1689" s="12">
        <f t="shared" si="234"/>
        <v>10</v>
      </c>
      <c r="AC1689" s="12">
        <f t="shared" si="239"/>
        <v>981.91179999999997</v>
      </c>
      <c r="AD1689" s="12">
        <f t="shared" si="240"/>
        <v>989</v>
      </c>
      <c r="AE1689" s="12">
        <f t="shared" si="235"/>
        <v>9890</v>
      </c>
      <c r="AF1689" s="12">
        <f t="shared" si="236"/>
        <v>7.0881999999999996</v>
      </c>
      <c r="AG1689" s="12">
        <f t="shared" si="237"/>
        <v>70.88</v>
      </c>
      <c r="AH1689" s="9">
        <f t="shared" si="241"/>
        <v>7.1668351870576331E-3</v>
      </c>
      <c r="AI1689" s="14">
        <f>VLOOKUP(E1689,'Verweis Faktor'!$A:$B,2,FALSE)</f>
        <v>1</v>
      </c>
      <c r="AJ1689" s="14"/>
      <c r="AK1689" s="14" t="str">
        <f>IF(AL1689="Ja","Versandkosten",VLOOKUP(E1689,'Verweis Belegart'!$A$2:$B$9,2,FALSE))</f>
        <v>Hardware</v>
      </c>
      <c r="AL1689" s="14" t="str">
        <f t="shared" si="242"/>
        <v>Nein</v>
      </c>
      <c r="AM1689" s="14" t="str">
        <f t="shared" si="238"/>
        <v>Positiv</v>
      </c>
    </row>
    <row r="1690" spans="1:39" ht="17.25" customHeight="1" x14ac:dyDescent="0.35">
      <c r="A1690" s="17">
        <v>14571919</v>
      </c>
      <c r="B1690" s="2" t="s">
        <v>1517</v>
      </c>
      <c r="C1690" s="1">
        <v>2025001</v>
      </c>
      <c r="D1690" s="1">
        <v>2000480</v>
      </c>
      <c r="E1690" s="2" t="s">
        <v>34</v>
      </c>
      <c r="F1690" s="2" t="s">
        <v>182</v>
      </c>
      <c r="G1690" s="2" t="s">
        <v>66</v>
      </c>
      <c r="H1690" s="2" t="s">
        <v>1629</v>
      </c>
      <c r="I1690" s="2" t="s">
        <v>1630</v>
      </c>
      <c r="J1690" s="2" t="s">
        <v>103</v>
      </c>
      <c r="K1690" s="2" t="s">
        <v>107</v>
      </c>
      <c r="L1690" s="2" t="s">
        <v>363</v>
      </c>
      <c r="M1690" s="2" t="s">
        <v>364</v>
      </c>
      <c r="N1690" s="2" t="s">
        <v>344</v>
      </c>
      <c r="O1690" s="3">
        <v>5</v>
      </c>
      <c r="P1690" s="3">
        <v>980.38649999999996</v>
      </c>
      <c r="Q1690" s="3">
        <v>1035</v>
      </c>
      <c r="R1690" s="3">
        <v>5175</v>
      </c>
      <c r="S1690" s="3">
        <v>54.613500000000002</v>
      </c>
      <c r="T1690" s="3">
        <v>273.07</v>
      </c>
      <c r="U1690" s="3">
        <v>5.27</v>
      </c>
      <c r="V1690" s="2" t="s">
        <v>855</v>
      </c>
      <c r="W1690" s="2" t="s">
        <v>856</v>
      </c>
      <c r="X1690" s="2" t="s">
        <v>72</v>
      </c>
      <c r="Y1690" s="19" t="str">
        <f>VLOOKUP(G1690,'Verweis Kd-Gruppe'!$A$2:$B$8,2,FALSE)</f>
        <v>EXP</v>
      </c>
      <c r="Z1690" s="19" t="str">
        <f>VLOOKUP(J1690,'Verweis Art-Gruppe'!$A$2:$B$15,2,FALSE)</f>
        <v>Geräte</v>
      </c>
      <c r="AA1690" s="19" t="str">
        <f>VLOOKUP(W1690,'Verweis Vertreter'!$A$2:$B$24,2,FALSE)</f>
        <v>Chahid Drimani</v>
      </c>
      <c r="AB1690" s="12">
        <f t="shared" si="234"/>
        <v>5</v>
      </c>
      <c r="AC1690" s="12">
        <f t="shared" si="239"/>
        <v>980.38649999999996</v>
      </c>
      <c r="AD1690" s="12">
        <f t="shared" si="240"/>
        <v>1035</v>
      </c>
      <c r="AE1690" s="12">
        <f t="shared" si="235"/>
        <v>5175</v>
      </c>
      <c r="AF1690" s="12">
        <f t="shared" si="236"/>
        <v>54.613500000000002</v>
      </c>
      <c r="AG1690" s="12">
        <f t="shared" si="237"/>
        <v>273.07</v>
      </c>
      <c r="AH1690" s="9">
        <f t="shared" si="241"/>
        <v>5.2767149758454104E-2</v>
      </c>
      <c r="AI1690" s="14">
        <f>VLOOKUP(E1690,'Verweis Faktor'!$A:$B,2,FALSE)</f>
        <v>1</v>
      </c>
      <c r="AJ1690" s="14"/>
      <c r="AK1690" s="14" t="str">
        <f>IF(AL1690="Ja","Versandkosten",VLOOKUP(E1690,'Verweis Belegart'!$A$2:$B$9,2,FALSE))</f>
        <v>Hardware</v>
      </c>
      <c r="AL1690" s="14" t="str">
        <f t="shared" si="242"/>
        <v>Nein</v>
      </c>
      <c r="AM1690" s="14" t="str">
        <f t="shared" si="238"/>
        <v>Positiv</v>
      </c>
    </row>
    <row r="1691" spans="1:39" ht="17.25" customHeight="1" x14ac:dyDescent="0.35">
      <c r="A1691" s="17">
        <v>14571919</v>
      </c>
      <c r="B1691" s="2" t="s">
        <v>1517</v>
      </c>
      <c r="C1691" s="1">
        <v>2025001</v>
      </c>
      <c r="D1691" s="1">
        <v>2000480</v>
      </c>
      <c r="E1691" s="2" t="s">
        <v>34</v>
      </c>
      <c r="F1691" s="2" t="s">
        <v>182</v>
      </c>
      <c r="G1691" s="2" t="s">
        <v>66</v>
      </c>
      <c r="H1691" s="2" t="s">
        <v>1629</v>
      </c>
      <c r="I1691" s="2" t="s">
        <v>1630</v>
      </c>
      <c r="J1691" s="2" t="s">
        <v>103</v>
      </c>
      <c r="K1691" s="2" t="s">
        <v>111</v>
      </c>
      <c r="L1691" s="2" t="s">
        <v>1148</v>
      </c>
      <c r="M1691" s="2" t="s">
        <v>1149</v>
      </c>
      <c r="N1691" s="2" t="s">
        <v>274</v>
      </c>
      <c r="O1691" s="3">
        <v>10</v>
      </c>
      <c r="P1691" s="3">
        <v>1114</v>
      </c>
      <c r="Q1691" s="3">
        <v>1119</v>
      </c>
      <c r="R1691" s="3">
        <v>11190</v>
      </c>
      <c r="S1691" s="3">
        <v>5</v>
      </c>
      <c r="T1691" s="3">
        <v>50</v>
      </c>
      <c r="U1691" s="3">
        <v>0.44</v>
      </c>
      <c r="V1691" s="2" t="s">
        <v>855</v>
      </c>
      <c r="W1691" s="2" t="s">
        <v>856</v>
      </c>
      <c r="X1691" s="2" t="s">
        <v>72</v>
      </c>
      <c r="Y1691" s="19" t="str">
        <f>VLOOKUP(G1691,'Verweis Kd-Gruppe'!$A$2:$B$8,2,FALSE)</f>
        <v>EXP</v>
      </c>
      <c r="Z1691" s="19" t="str">
        <f>VLOOKUP(J1691,'Verweis Art-Gruppe'!$A$2:$B$15,2,FALSE)</f>
        <v>Geräte</v>
      </c>
      <c r="AA1691" s="19" t="str">
        <f>VLOOKUP(W1691,'Verweis Vertreter'!$A$2:$B$24,2,FALSE)</f>
        <v>Chahid Drimani</v>
      </c>
      <c r="AB1691" s="12">
        <f t="shared" si="234"/>
        <v>10</v>
      </c>
      <c r="AC1691" s="12">
        <f t="shared" si="239"/>
        <v>1114</v>
      </c>
      <c r="AD1691" s="12">
        <f t="shared" si="240"/>
        <v>1119</v>
      </c>
      <c r="AE1691" s="12">
        <f t="shared" si="235"/>
        <v>11190</v>
      </c>
      <c r="AF1691" s="12">
        <f t="shared" si="236"/>
        <v>5</v>
      </c>
      <c r="AG1691" s="12">
        <f t="shared" si="237"/>
        <v>50</v>
      </c>
      <c r="AH1691" s="9">
        <f t="shared" si="241"/>
        <v>4.4682752457551383E-3</v>
      </c>
      <c r="AI1691" s="14">
        <f>VLOOKUP(E1691,'Verweis Faktor'!$A:$B,2,FALSE)</f>
        <v>1</v>
      </c>
      <c r="AJ1691" s="14"/>
      <c r="AK1691" s="14" t="str">
        <f>IF(AL1691="Ja","Versandkosten",VLOOKUP(E1691,'Verweis Belegart'!$A$2:$B$9,2,FALSE))</f>
        <v>Hardware</v>
      </c>
      <c r="AL1691" s="14" t="str">
        <f t="shared" si="242"/>
        <v>Nein</v>
      </c>
      <c r="AM1691" s="14" t="str">
        <f t="shared" si="238"/>
        <v>Positiv</v>
      </c>
    </row>
    <row r="1692" spans="1:39" ht="17.25" customHeight="1" x14ac:dyDescent="0.35">
      <c r="A1692" s="17">
        <v>14571998</v>
      </c>
      <c r="B1692" s="2" t="s">
        <v>1517</v>
      </c>
      <c r="C1692" s="1">
        <v>2025001</v>
      </c>
      <c r="D1692" s="1">
        <v>2000481</v>
      </c>
      <c r="E1692" s="2" t="s">
        <v>34</v>
      </c>
      <c r="F1692" s="2" t="s">
        <v>182</v>
      </c>
      <c r="G1692" s="2" t="s">
        <v>66</v>
      </c>
      <c r="H1692" s="2" t="s">
        <v>1629</v>
      </c>
      <c r="I1692" s="2" t="s">
        <v>1630</v>
      </c>
      <c r="J1692" s="2" t="s">
        <v>304</v>
      </c>
      <c r="K1692" s="2" t="s">
        <v>28</v>
      </c>
      <c r="L1692" s="2" t="s">
        <v>1635</v>
      </c>
      <c r="M1692" s="2" t="s">
        <v>1636</v>
      </c>
      <c r="N1692" s="2" t="s">
        <v>1210</v>
      </c>
      <c r="O1692" s="3">
        <v>20</v>
      </c>
      <c r="P1692" s="3">
        <v>182</v>
      </c>
      <c r="Q1692" s="3">
        <v>199</v>
      </c>
      <c r="R1692" s="3">
        <v>3980</v>
      </c>
      <c r="S1692" s="3">
        <v>17</v>
      </c>
      <c r="T1692" s="3">
        <v>340</v>
      </c>
      <c r="U1692" s="3">
        <v>8.5399999999999991</v>
      </c>
      <c r="V1692" s="2" t="s">
        <v>855</v>
      </c>
      <c r="W1692" s="2" t="s">
        <v>856</v>
      </c>
      <c r="X1692" s="2" t="s">
        <v>72</v>
      </c>
      <c r="Y1692" s="19" t="str">
        <f>VLOOKUP(G1692,'Verweis Kd-Gruppe'!$A$2:$B$8,2,FALSE)</f>
        <v>EXP</v>
      </c>
      <c r="Z1692" s="19" t="str">
        <f>VLOOKUP(J1692,'Verweis Art-Gruppe'!$A$2:$B$15,2,FALSE)</f>
        <v>Zubehör</v>
      </c>
      <c r="AA1692" s="19" t="str">
        <f>VLOOKUP(W1692,'Verweis Vertreter'!$A$2:$B$24,2,FALSE)</f>
        <v>Chahid Drimani</v>
      </c>
      <c r="AB1692" s="12">
        <f t="shared" si="234"/>
        <v>20</v>
      </c>
      <c r="AC1692" s="12">
        <f t="shared" si="239"/>
        <v>182</v>
      </c>
      <c r="AD1692" s="12">
        <f t="shared" si="240"/>
        <v>199</v>
      </c>
      <c r="AE1692" s="12">
        <f t="shared" si="235"/>
        <v>3980</v>
      </c>
      <c r="AF1692" s="12">
        <f t="shared" si="236"/>
        <v>17</v>
      </c>
      <c r="AG1692" s="12">
        <f t="shared" si="237"/>
        <v>340</v>
      </c>
      <c r="AH1692" s="9">
        <f t="shared" si="241"/>
        <v>8.5427135678391955E-2</v>
      </c>
      <c r="AI1692" s="14">
        <f>VLOOKUP(E1692,'Verweis Faktor'!$A:$B,2,FALSE)</f>
        <v>1</v>
      </c>
      <c r="AJ1692" s="14"/>
      <c r="AK1692" s="14" t="str">
        <f>IF(AL1692="Ja","Versandkosten",VLOOKUP(E1692,'Verweis Belegart'!$A$2:$B$9,2,FALSE))</f>
        <v>Hardware</v>
      </c>
      <c r="AL1692" s="14" t="str">
        <f t="shared" si="242"/>
        <v>Nein</v>
      </c>
      <c r="AM1692" s="14" t="str">
        <f t="shared" si="238"/>
        <v>Positiv</v>
      </c>
    </row>
    <row r="1693" spans="1:39" ht="17.25" customHeight="1" x14ac:dyDescent="0.35">
      <c r="A1693" s="17">
        <v>14572844</v>
      </c>
      <c r="B1693" s="2" t="s">
        <v>1517</v>
      </c>
      <c r="C1693" s="1">
        <v>2025001</v>
      </c>
      <c r="D1693" s="1">
        <v>2000482</v>
      </c>
      <c r="E1693" s="2" t="s">
        <v>34</v>
      </c>
      <c r="F1693" s="2" t="s">
        <v>142</v>
      </c>
      <c r="G1693" s="2" t="s">
        <v>36</v>
      </c>
      <c r="H1693" s="2" t="s">
        <v>220</v>
      </c>
      <c r="I1693" s="2" t="s">
        <v>221</v>
      </c>
      <c r="J1693" s="2" t="s">
        <v>103</v>
      </c>
      <c r="K1693" s="2" t="s">
        <v>28</v>
      </c>
      <c r="L1693" s="2" t="s">
        <v>88</v>
      </c>
      <c r="M1693" s="2" t="s">
        <v>89</v>
      </c>
      <c r="N1693" s="2" t="s">
        <v>90</v>
      </c>
      <c r="O1693" s="3">
        <v>40</v>
      </c>
      <c r="P1693" s="3">
        <v>530.07069999999999</v>
      </c>
      <c r="Q1693" s="3">
        <v>541</v>
      </c>
      <c r="R1693" s="3">
        <v>21640</v>
      </c>
      <c r="S1693" s="3">
        <v>10.9293</v>
      </c>
      <c r="T1693" s="3">
        <v>437.17</v>
      </c>
      <c r="U1693" s="3">
        <v>2.02</v>
      </c>
      <c r="V1693" s="2" t="s">
        <v>145</v>
      </c>
      <c r="W1693" s="2" t="s">
        <v>146</v>
      </c>
      <c r="X1693" s="2" t="s">
        <v>59</v>
      </c>
      <c r="Y1693" s="19" t="str">
        <f>VLOOKUP(G1693,'Verweis Kd-Gruppe'!$A$2:$B$8,2,FALSE)</f>
        <v>GRK</v>
      </c>
      <c r="Z1693" s="19" t="str">
        <f>VLOOKUP(J1693,'Verweis Art-Gruppe'!$A$2:$B$15,2,FALSE)</f>
        <v>Geräte</v>
      </c>
      <c r="AA1693" s="19" t="str">
        <f>VLOOKUP(W1693,'Verweis Vertreter'!$A$2:$B$24,2,FALSE)</f>
        <v>Muhsin Yortanli</v>
      </c>
      <c r="AB1693" s="12">
        <f t="shared" si="234"/>
        <v>40</v>
      </c>
      <c r="AC1693" s="12">
        <f t="shared" si="239"/>
        <v>530.07069999999999</v>
      </c>
      <c r="AD1693" s="12">
        <f t="shared" si="240"/>
        <v>541</v>
      </c>
      <c r="AE1693" s="12">
        <f t="shared" si="235"/>
        <v>21640</v>
      </c>
      <c r="AF1693" s="12">
        <f t="shared" si="236"/>
        <v>10.9293</v>
      </c>
      <c r="AG1693" s="12">
        <f t="shared" si="237"/>
        <v>437.17</v>
      </c>
      <c r="AH1693" s="9">
        <f t="shared" si="241"/>
        <v>2.0201940850277263E-2</v>
      </c>
      <c r="AI1693" s="14">
        <f>VLOOKUP(E1693,'Verweis Faktor'!$A:$B,2,FALSE)</f>
        <v>1</v>
      </c>
      <c r="AJ1693" s="14"/>
      <c r="AK1693" s="14" t="str">
        <f>IF(AL1693="Ja","Versandkosten",VLOOKUP(E1693,'Verweis Belegart'!$A$2:$B$9,2,FALSE))</f>
        <v>Hardware</v>
      </c>
      <c r="AL1693" s="14" t="str">
        <f t="shared" si="242"/>
        <v>Nein</v>
      </c>
      <c r="AM1693" s="14" t="str">
        <f t="shared" si="238"/>
        <v>Positiv</v>
      </c>
    </row>
    <row r="1694" spans="1:39" ht="17.25" customHeight="1" x14ac:dyDescent="0.35">
      <c r="A1694" s="17">
        <v>14567546</v>
      </c>
      <c r="B1694" s="2" t="s">
        <v>1517</v>
      </c>
      <c r="C1694" s="1">
        <v>2025001</v>
      </c>
      <c r="D1694" s="1">
        <v>2000483</v>
      </c>
      <c r="E1694" s="2" t="s">
        <v>34</v>
      </c>
      <c r="F1694" s="2" t="s">
        <v>53</v>
      </c>
      <c r="G1694" s="2" t="s">
        <v>36</v>
      </c>
      <c r="H1694" s="2" t="s">
        <v>1637</v>
      </c>
      <c r="I1694" s="2" t="s">
        <v>1638</v>
      </c>
      <c r="J1694" s="2" t="s">
        <v>103</v>
      </c>
      <c r="K1694" s="2" t="s">
        <v>28</v>
      </c>
      <c r="L1694" s="2" t="s">
        <v>1576</v>
      </c>
      <c r="M1694" s="2" t="s">
        <v>1577</v>
      </c>
      <c r="N1694" s="2" t="s">
        <v>610</v>
      </c>
      <c r="O1694" s="3">
        <v>200</v>
      </c>
      <c r="P1694" s="3">
        <v>175</v>
      </c>
      <c r="Q1694" s="3">
        <v>185</v>
      </c>
      <c r="R1694" s="3">
        <v>37000</v>
      </c>
      <c r="S1694" s="3">
        <v>10</v>
      </c>
      <c r="T1694" s="3">
        <v>2000</v>
      </c>
      <c r="U1694" s="3">
        <v>5.4</v>
      </c>
      <c r="V1694" s="2" t="s">
        <v>813</v>
      </c>
      <c r="W1694" s="2" t="s">
        <v>814</v>
      </c>
      <c r="X1694" s="2" t="s">
        <v>197</v>
      </c>
      <c r="Y1694" s="19" t="str">
        <f>VLOOKUP(G1694,'Verweis Kd-Gruppe'!$A$2:$B$8,2,FALSE)</f>
        <v>GRK</v>
      </c>
      <c r="Z1694" s="19" t="str">
        <f>VLOOKUP(J1694,'Verweis Art-Gruppe'!$A$2:$B$15,2,FALSE)</f>
        <v>Geräte</v>
      </c>
      <c r="AA1694" s="19" t="str">
        <f>VLOOKUP(W1694,'Verweis Vertreter'!$A$2:$B$24,2,FALSE)</f>
        <v>Sokol Kapaj</v>
      </c>
      <c r="AB1694" s="12">
        <f t="shared" si="234"/>
        <v>200</v>
      </c>
      <c r="AC1694" s="12">
        <f t="shared" si="239"/>
        <v>175</v>
      </c>
      <c r="AD1694" s="12">
        <f t="shared" si="240"/>
        <v>185</v>
      </c>
      <c r="AE1694" s="12">
        <f t="shared" si="235"/>
        <v>37000</v>
      </c>
      <c r="AF1694" s="12">
        <f t="shared" si="236"/>
        <v>10</v>
      </c>
      <c r="AG1694" s="12">
        <f t="shared" si="237"/>
        <v>2000</v>
      </c>
      <c r="AH1694" s="9">
        <f t="shared" si="241"/>
        <v>5.4054054054054057E-2</v>
      </c>
      <c r="AI1694" s="14">
        <f>VLOOKUP(E1694,'Verweis Faktor'!$A:$B,2,FALSE)</f>
        <v>1</v>
      </c>
      <c r="AJ1694" s="14"/>
      <c r="AK1694" s="14" t="str">
        <f>IF(AL1694="Ja","Versandkosten",VLOOKUP(E1694,'Verweis Belegart'!$A$2:$B$9,2,FALSE))</f>
        <v>Hardware</v>
      </c>
      <c r="AL1694" s="14" t="str">
        <f t="shared" si="242"/>
        <v>Nein</v>
      </c>
      <c r="AM1694" s="14" t="str">
        <f t="shared" si="238"/>
        <v>Positiv</v>
      </c>
    </row>
    <row r="1695" spans="1:39" ht="17.25" customHeight="1" x14ac:dyDescent="0.35">
      <c r="A1695" s="17">
        <v>14572696</v>
      </c>
      <c r="B1695" s="2" t="s">
        <v>1517</v>
      </c>
      <c r="C1695" s="1">
        <v>2025001</v>
      </c>
      <c r="D1695" s="1">
        <v>2000484</v>
      </c>
      <c r="E1695" s="2" t="s">
        <v>34</v>
      </c>
      <c r="F1695" s="2" t="s">
        <v>142</v>
      </c>
      <c r="G1695" s="2" t="s">
        <v>66</v>
      </c>
      <c r="H1695" s="2" t="s">
        <v>1639</v>
      </c>
      <c r="I1695" s="2" t="s">
        <v>1640</v>
      </c>
      <c r="J1695" s="2" t="s">
        <v>103</v>
      </c>
      <c r="K1695" s="2" t="s">
        <v>28</v>
      </c>
      <c r="L1695" s="2" t="s">
        <v>1195</v>
      </c>
      <c r="M1695" s="2" t="s">
        <v>1196</v>
      </c>
      <c r="N1695" s="2" t="s">
        <v>262</v>
      </c>
      <c r="O1695" s="3">
        <v>13</v>
      </c>
      <c r="P1695" s="3">
        <v>994</v>
      </c>
      <c r="Q1695" s="3">
        <v>1025</v>
      </c>
      <c r="R1695" s="3">
        <v>13325</v>
      </c>
      <c r="S1695" s="3">
        <v>31</v>
      </c>
      <c r="T1695" s="3">
        <v>403</v>
      </c>
      <c r="U1695" s="3">
        <v>3.02</v>
      </c>
      <c r="V1695" s="2" t="s">
        <v>813</v>
      </c>
      <c r="W1695" s="2" t="s">
        <v>814</v>
      </c>
      <c r="X1695" s="2" t="s">
        <v>125</v>
      </c>
      <c r="Y1695" s="19" t="str">
        <f>VLOOKUP(G1695,'Verweis Kd-Gruppe'!$A$2:$B$8,2,FALSE)</f>
        <v>EXP</v>
      </c>
      <c r="Z1695" s="19" t="str">
        <f>VLOOKUP(J1695,'Verweis Art-Gruppe'!$A$2:$B$15,2,FALSE)</f>
        <v>Geräte</v>
      </c>
      <c r="AA1695" s="19" t="str">
        <f>VLOOKUP(W1695,'Verweis Vertreter'!$A$2:$B$24,2,FALSE)</f>
        <v>Sokol Kapaj</v>
      </c>
      <c r="AB1695" s="12">
        <f t="shared" si="234"/>
        <v>13</v>
      </c>
      <c r="AC1695" s="12">
        <f t="shared" si="239"/>
        <v>994</v>
      </c>
      <c r="AD1695" s="12">
        <f t="shared" si="240"/>
        <v>1025</v>
      </c>
      <c r="AE1695" s="12">
        <f t="shared" si="235"/>
        <v>13325</v>
      </c>
      <c r="AF1695" s="12">
        <f t="shared" si="236"/>
        <v>31</v>
      </c>
      <c r="AG1695" s="12">
        <f t="shared" si="237"/>
        <v>403</v>
      </c>
      <c r="AH1695" s="9">
        <f t="shared" si="241"/>
        <v>3.0243902439024389E-2</v>
      </c>
      <c r="AI1695" s="14">
        <f>VLOOKUP(E1695,'Verweis Faktor'!$A:$B,2,FALSE)</f>
        <v>1</v>
      </c>
      <c r="AJ1695" s="14"/>
      <c r="AK1695" s="14" t="str">
        <f>IF(AL1695="Ja","Versandkosten",VLOOKUP(E1695,'Verweis Belegart'!$A$2:$B$9,2,FALSE))</f>
        <v>Hardware</v>
      </c>
      <c r="AL1695" s="14" t="str">
        <f t="shared" si="242"/>
        <v>Nein</v>
      </c>
      <c r="AM1695" s="14" t="str">
        <f t="shared" si="238"/>
        <v>Positiv</v>
      </c>
    </row>
    <row r="1696" spans="1:39" ht="17.25" customHeight="1" x14ac:dyDescent="0.35">
      <c r="A1696" s="17">
        <v>14572654</v>
      </c>
      <c r="B1696" s="2" t="s">
        <v>1517</v>
      </c>
      <c r="C1696" s="1">
        <v>2025001</v>
      </c>
      <c r="D1696" s="1">
        <v>2000485</v>
      </c>
      <c r="E1696" s="2" t="s">
        <v>34</v>
      </c>
      <c r="F1696" s="2" t="s">
        <v>35</v>
      </c>
      <c r="G1696" s="2" t="s">
        <v>66</v>
      </c>
      <c r="H1696" s="2" t="s">
        <v>380</v>
      </c>
      <c r="I1696" s="2" t="s">
        <v>381</v>
      </c>
      <c r="J1696" s="2" t="s">
        <v>304</v>
      </c>
      <c r="K1696" s="2" t="s">
        <v>28</v>
      </c>
      <c r="L1696" s="2" t="s">
        <v>932</v>
      </c>
      <c r="M1696" s="2" t="s">
        <v>933</v>
      </c>
      <c r="N1696" s="2" t="s">
        <v>322</v>
      </c>
      <c r="O1696" s="3">
        <v>1</v>
      </c>
      <c r="P1696" s="3">
        <v>78.2</v>
      </c>
      <c r="Q1696" s="3">
        <v>81.5</v>
      </c>
      <c r="R1696" s="3">
        <v>81.5</v>
      </c>
      <c r="S1696" s="3">
        <v>3.3</v>
      </c>
      <c r="T1696" s="3">
        <v>3.3</v>
      </c>
      <c r="U1696" s="3">
        <v>4.04</v>
      </c>
      <c r="V1696" s="2" t="s">
        <v>145</v>
      </c>
      <c r="W1696" s="2" t="s">
        <v>146</v>
      </c>
      <c r="X1696" s="2" t="s">
        <v>125</v>
      </c>
      <c r="Y1696" s="19" t="str">
        <f>VLOOKUP(G1696,'Verweis Kd-Gruppe'!$A$2:$B$8,2,FALSE)</f>
        <v>EXP</v>
      </c>
      <c r="Z1696" s="19" t="str">
        <f>VLOOKUP(J1696,'Verweis Art-Gruppe'!$A$2:$B$15,2,FALSE)</f>
        <v>Zubehör</v>
      </c>
      <c r="AA1696" s="19" t="str">
        <f>VLOOKUP(W1696,'Verweis Vertreter'!$A$2:$B$24,2,FALSE)</f>
        <v>Muhsin Yortanli</v>
      </c>
      <c r="AB1696" s="12">
        <f t="shared" si="234"/>
        <v>1</v>
      </c>
      <c r="AC1696" s="12">
        <f t="shared" si="239"/>
        <v>78.2</v>
      </c>
      <c r="AD1696" s="12">
        <f t="shared" si="240"/>
        <v>81.5</v>
      </c>
      <c r="AE1696" s="12">
        <f t="shared" si="235"/>
        <v>81.5</v>
      </c>
      <c r="AF1696" s="12">
        <f t="shared" si="236"/>
        <v>3.3</v>
      </c>
      <c r="AG1696" s="12">
        <f t="shared" si="237"/>
        <v>3.3</v>
      </c>
      <c r="AH1696" s="9">
        <f t="shared" si="241"/>
        <v>4.0490797546012265E-2</v>
      </c>
      <c r="AI1696" s="14">
        <f>VLOOKUP(E1696,'Verweis Faktor'!$A:$B,2,FALSE)</f>
        <v>1</v>
      </c>
      <c r="AJ1696" s="14"/>
      <c r="AK1696" s="14" t="str">
        <f>IF(AL1696="Ja","Versandkosten",VLOOKUP(E1696,'Verweis Belegart'!$A$2:$B$9,2,FALSE))</f>
        <v>Hardware</v>
      </c>
      <c r="AL1696" s="14" t="str">
        <f t="shared" si="242"/>
        <v>Nein</v>
      </c>
      <c r="AM1696" s="14" t="str">
        <f t="shared" si="238"/>
        <v>Positiv</v>
      </c>
    </row>
    <row r="1697" spans="1:39" ht="17.25" customHeight="1" x14ac:dyDescent="0.35">
      <c r="A1697" s="17">
        <v>14572654</v>
      </c>
      <c r="B1697" s="2" t="s">
        <v>1517</v>
      </c>
      <c r="C1697" s="1">
        <v>2025001</v>
      </c>
      <c r="D1697" s="1">
        <v>2000485</v>
      </c>
      <c r="E1697" s="2" t="s">
        <v>34</v>
      </c>
      <c r="F1697" s="2" t="s">
        <v>35</v>
      </c>
      <c r="G1697" s="2" t="s">
        <v>66</v>
      </c>
      <c r="H1697" s="2" t="s">
        <v>380</v>
      </c>
      <c r="I1697" s="2" t="s">
        <v>381</v>
      </c>
      <c r="J1697" s="2" t="s">
        <v>304</v>
      </c>
      <c r="K1697" s="2" t="s">
        <v>45</v>
      </c>
      <c r="L1697" s="2" t="s">
        <v>605</v>
      </c>
      <c r="M1697" s="2" t="s">
        <v>606</v>
      </c>
      <c r="N1697" s="2" t="s">
        <v>607</v>
      </c>
      <c r="O1697" s="3">
        <v>5</v>
      </c>
      <c r="P1697" s="3">
        <v>78.054900000000004</v>
      </c>
      <c r="Q1697" s="3">
        <v>82</v>
      </c>
      <c r="R1697" s="3">
        <v>410</v>
      </c>
      <c r="S1697" s="3">
        <v>3.9451000000000001</v>
      </c>
      <c r="T1697" s="3">
        <v>19.73</v>
      </c>
      <c r="U1697" s="3">
        <v>4.8099999999999996</v>
      </c>
      <c r="V1697" s="2" t="s">
        <v>145</v>
      </c>
      <c r="W1697" s="2" t="s">
        <v>146</v>
      </c>
      <c r="X1697" s="2" t="s">
        <v>125</v>
      </c>
      <c r="Y1697" s="19" t="str">
        <f>VLOOKUP(G1697,'Verweis Kd-Gruppe'!$A$2:$B$8,2,FALSE)</f>
        <v>EXP</v>
      </c>
      <c r="Z1697" s="19" t="str">
        <f>VLOOKUP(J1697,'Verweis Art-Gruppe'!$A$2:$B$15,2,FALSE)</f>
        <v>Zubehör</v>
      </c>
      <c r="AA1697" s="19" t="str">
        <f>VLOOKUP(W1697,'Verweis Vertreter'!$A$2:$B$24,2,FALSE)</f>
        <v>Muhsin Yortanli</v>
      </c>
      <c r="AB1697" s="12">
        <f t="shared" si="234"/>
        <v>5</v>
      </c>
      <c r="AC1697" s="12">
        <f t="shared" si="239"/>
        <v>78.054900000000004</v>
      </c>
      <c r="AD1697" s="12">
        <f t="shared" si="240"/>
        <v>82</v>
      </c>
      <c r="AE1697" s="12">
        <f t="shared" si="235"/>
        <v>410</v>
      </c>
      <c r="AF1697" s="12">
        <f t="shared" si="236"/>
        <v>3.9451000000000001</v>
      </c>
      <c r="AG1697" s="12">
        <f t="shared" si="237"/>
        <v>19.73</v>
      </c>
      <c r="AH1697" s="9">
        <f t="shared" si="241"/>
        <v>4.8121951219512196E-2</v>
      </c>
      <c r="AI1697" s="14">
        <f>VLOOKUP(E1697,'Verweis Faktor'!$A:$B,2,FALSE)</f>
        <v>1</v>
      </c>
      <c r="AJ1697" s="14"/>
      <c r="AK1697" s="14" t="str">
        <f>IF(AL1697="Ja","Versandkosten",VLOOKUP(E1697,'Verweis Belegart'!$A$2:$B$9,2,FALSE))</f>
        <v>Hardware</v>
      </c>
      <c r="AL1697" s="14" t="str">
        <f t="shared" si="242"/>
        <v>Nein</v>
      </c>
      <c r="AM1697" s="14" t="str">
        <f t="shared" si="238"/>
        <v>Positiv</v>
      </c>
    </row>
    <row r="1698" spans="1:39" ht="17.25" customHeight="1" x14ac:dyDescent="0.35">
      <c r="A1698" s="17">
        <v>14572654</v>
      </c>
      <c r="B1698" s="2" t="s">
        <v>1517</v>
      </c>
      <c r="C1698" s="1">
        <v>2025001</v>
      </c>
      <c r="D1698" s="1">
        <v>2000485</v>
      </c>
      <c r="E1698" s="2" t="s">
        <v>34</v>
      </c>
      <c r="F1698" s="2" t="s">
        <v>35</v>
      </c>
      <c r="G1698" s="2" t="s">
        <v>66</v>
      </c>
      <c r="H1698" s="2" t="s">
        <v>380</v>
      </c>
      <c r="I1698" s="2" t="s">
        <v>381</v>
      </c>
      <c r="J1698" s="2" t="s">
        <v>304</v>
      </c>
      <c r="K1698" s="2" t="s">
        <v>49</v>
      </c>
      <c r="L1698" s="2" t="s">
        <v>602</v>
      </c>
      <c r="M1698" s="2" t="s">
        <v>603</v>
      </c>
      <c r="N1698" s="2" t="s">
        <v>604</v>
      </c>
      <c r="O1698" s="3">
        <v>2</v>
      </c>
      <c r="P1698" s="3">
        <v>298.3</v>
      </c>
      <c r="Q1698" s="3">
        <v>310</v>
      </c>
      <c r="R1698" s="3">
        <v>620</v>
      </c>
      <c r="S1698" s="3">
        <v>11.7</v>
      </c>
      <c r="T1698" s="3">
        <v>23.4</v>
      </c>
      <c r="U1698" s="3">
        <v>3.77</v>
      </c>
      <c r="V1698" s="2" t="s">
        <v>145</v>
      </c>
      <c r="W1698" s="2" t="s">
        <v>146</v>
      </c>
      <c r="X1698" s="2" t="s">
        <v>125</v>
      </c>
      <c r="Y1698" s="19" t="str">
        <f>VLOOKUP(G1698,'Verweis Kd-Gruppe'!$A$2:$B$8,2,FALSE)</f>
        <v>EXP</v>
      </c>
      <c r="Z1698" s="19" t="str">
        <f>VLOOKUP(J1698,'Verweis Art-Gruppe'!$A$2:$B$15,2,FALSE)</f>
        <v>Zubehör</v>
      </c>
      <c r="AA1698" s="19" t="str">
        <f>VLOOKUP(W1698,'Verweis Vertreter'!$A$2:$B$24,2,FALSE)</f>
        <v>Muhsin Yortanli</v>
      </c>
      <c r="AB1698" s="12">
        <f t="shared" si="234"/>
        <v>2</v>
      </c>
      <c r="AC1698" s="12">
        <f t="shared" si="239"/>
        <v>298.3</v>
      </c>
      <c r="AD1698" s="12">
        <f t="shared" si="240"/>
        <v>310</v>
      </c>
      <c r="AE1698" s="12">
        <f t="shared" si="235"/>
        <v>620</v>
      </c>
      <c r="AF1698" s="12">
        <f t="shared" si="236"/>
        <v>11.7</v>
      </c>
      <c r="AG1698" s="12">
        <f t="shared" si="237"/>
        <v>23.4</v>
      </c>
      <c r="AH1698" s="9">
        <f t="shared" si="241"/>
        <v>3.7741935483870968E-2</v>
      </c>
      <c r="AI1698" s="14">
        <f>VLOOKUP(E1698,'Verweis Faktor'!$A:$B,2,FALSE)</f>
        <v>1</v>
      </c>
      <c r="AJ1698" s="14"/>
      <c r="AK1698" s="14" t="str">
        <f>IF(AL1698="Ja","Versandkosten",VLOOKUP(E1698,'Verweis Belegart'!$A$2:$B$9,2,FALSE))</f>
        <v>Hardware</v>
      </c>
      <c r="AL1698" s="14" t="str">
        <f t="shared" si="242"/>
        <v>Nein</v>
      </c>
      <c r="AM1698" s="14" t="str">
        <f t="shared" si="238"/>
        <v>Positiv</v>
      </c>
    </row>
    <row r="1699" spans="1:39" ht="17.25" customHeight="1" x14ac:dyDescent="0.35">
      <c r="A1699" s="17">
        <v>14572654</v>
      </c>
      <c r="B1699" s="2" t="s">
        <v>1517</v>
      </c>
      <c r="C1699" s="1">
        <v>2025001</v>
      </c>
      <c r="D1699" s="1">
        <v>2000485</v>
      </c>
      <c r="E1699" s="2" t="s">
        <v>34</v>
      </c>
      <c r="F1699" s="2" t="s">
        <v>35</v>
      </c>
      <c r="G1699" s="2" t="s">
        <v>66</v>
      </c>
      <c r="H1699" s="2" t="s">
        <v>380</v>
      </c>
      <c r="I1699" s="2" t="s">
        <v>381</v>
      </c>
      <c r="J1699" s="2" t="s">
        <v>304</v>
      </c>
      <c r="K1699" s="2" t="s">
        <v>79</v>
      </c>
      <c r="L1699" s="2" t="s">
        <v>392</v>
      </c>
      <c r="M1699" s="2" t="s">
        <v>393</v>
      </c>
      <c r="N1699" s="2" t="s">
        <v>394</v>
      </c>
      <c r="O1699" s="3">
        <v>5</v>
      </c>
      <c r="P1699" s="3">
        <v>94.136499999999998</v>
      </c>
      <c r="Q1699" s="3">
        <v>103</v>
      </c>
      <c r="R1699" s="3">
        <v>515</v>
      </c>
      <c r="S1699" s="3">
        <v>8.8635000000000002</v>
      </c>
      <c r="T1699" s="3">
        <v>44.32</v>
      </c>
      <c r="U1699" s="3">
        <v>8.6</v>
      </c>
      <c r="V1699" s="2" t="s">
        <v>145</v>
      </c>
      <c r="W1699" s="2" t="s">
        <v>146</v>
      </c>
      <c r="X1699" s="2" t="s">
        <v>125</v>
      </c>
      <c r="Y1699" s="19" t="str">
        <f>VLOOKUP(G1699,'Verweis Kd-Gruppe'!$A$2:$B$8,2,FALSE)</f>
        <v>EXP</v>
      </c>
      <c r="Z1699" s="19" t="str">
        <f>VLOOKUP(J1699,'Verweis Art-Gruppe'!$A$2:$B$15,2,FALSE)</f>
        <v>Zubehör</v>
      </c>
      <c r="AA1699" s="19" t="str">
        <f>VLOOKUP(W1699,'Verweis Vertreter'!$A$2:$B$24,2,FALSE)</f>
        <v>Muhsin Yortanli</v>
      </c>
      <c r="AB1699" s="12">
        <f t="shared" si="234"/>
        <v>5</v>
      </c>
      <c r="AC1699" s="12">
        <f t="shared" si="239"/>
        <v>94.136499999999998</v>
      </c>
      <c r="AD1699" s="12">
        <f t="shared" si="240"/>
        <v>103</v>
      </c>
      <c r="AE1699" s="12">
        <f t="shared" si="235"/>
        <v>515</v>
      </c>
      <c r="AF1699" s="12">
        <f t="shared" si="236"/>
        <v>8.8635000000000002</v>
      </c>
      <c r="AG1699" s="12">
        <f t="shared" si="237"/>
        <v>44.32</v>
      </c>
      <c r="AH1699" s="9">
        <f t="shared" si="241"/>
        <v>8.605825242718447E-2</v>
      </c>
      <c r="AI1699" s="14">
        <f>VLOOKUP(E1699,'Verweis Faktor'!$A:$B,2,FALSE)</f>
        <v>1</v>
      </c>
      <c r="AJ1699" s="14"/>
      <c r="AK1699" s="14" t="str">
        <f>IF(AL1699="Ja","Versandkosten",VLOOKUP(E1699,'Verweis Belegart'!$A$2:$B$9,2,FALSE))</f>
        <v>Hardware</v>
      </c>
      <c r="AL1699" s="14" t="str">
        <f t="shared" si="242"/>
        <v>Nein</v>
      </c>
      <c r="AM1699" s="14" t="str">
        <f t="shared" si="238"/>
        <v>Positiv</v>
      </c>
    </row>
    <row r="1700" spans="1:39" ht="17.25" customHeight="1" x14ac:dyDescent="0.35">
      <c r="A1700" s="17">
        <v>14572654</v>
      </c>
      <c r="B1700" s="2" t="s">
        <v>1517</v>
      </c>
      <c r="C1700" s="1">
        <v>2025001</v>
      </c>
      <c r="D1700" s="1">
        <v>2000485</v>
      </c>
      <c r="E1700" s="2" t="s">
        <v>34</v>
      </c>
      <c r="F1700" s="2" t="s">
        <v>35</v>
      </c>
      <c r="G1700" s="2" t="s">
        <v>66</v>
      </c>
      <c r="H1700" s="2" t="s">
        <v>380</v>
      </c>
      <c r="I1700" s="2" t="s">
        <v>381</v>
      </c>
      <c r="J1700" s="2" t="s">
        <v>304</v>
      </c>
      <c r="K1700" s="2" t="s">
        <v>83</v>
      </c>
      <c r="L1700" s="2" t="s">
        <v>962</v>
      </c>
      <c r="M1700" s="2" t="s">
        <v>963</v>
      </c>
      <c r="N1700" s="2" t="s">
        <v>963</v>
      </c>
      <c r="O1700" s="3">
        <v>5</v>
      </c>
      <c r="P1700" s="3">
        <v>46.4863</v>
      </c>
      <c r="Q1700" s="3">
        <v>49.5</v>
      </c>
      <c r="R1700" s="3">
        <v>247.5</v>
      </c>
      <c r="S1700" s="3">
        <v>3.0137</v>
      </c>
      <c r="T1700" s="3">
        <v>15.07</v>
      </c>
      <c r="U1700" s="3">
        <v>6.08</v>
      </c>
      <c r="V1700" s="2" t="s">
        <v>145</v>
      </c>
      <c r="W1700" s="2" t="s">
        <v>146</v>
      </c>
      <c r="X1700" s="2" t="s">
        <v>125</v>
      </c>
      <c r="Y1700" s="19" t="str">
        <f>VLOOKUP(G1700,'Verweis Kd-Gruppe'!$A$2:$B$8,2,FALSE)</f>
        <v>EXP</v>
      </c>
      <c r="Z1700" s="19" t="str">
        <f>VLOOKUP(J1700,'Verweis Art-Gruppe'!$A$2:$B$15,2,FALSE)</f>
        <v>Zubehör</v>
      </c>
      <c r="AA1700" s="19" t="str">
        <f>VLOOKUP(W1700,'Verweis Vertreter'!$A$2:$B$24,2,FALSE)</f>
        <v>Muhsin Yortanli</v>
      </c>
      <c r="AB1700" s="12">
        <f t="shared" si="234"/>
        <v>5</v>
      </c>
      <c r="AC1700" s="12">
        <f t="shared" si="239"/>
        <v>46.4863</v>
      </c>
      <c r="AD1700" s="12">
        <f t="shared" si="240"/>
        <v>49.5</v>
      </c>
      <c r="AE1700" s="12">
        <f t="shared" si="235"/>
        <v>247.5</v>
      </c>
      <c r="AF1700" s="12">
        <f t="shared" si="236"/>
        <v>3.0137</v>
      </c>
      <c r="AG1700" s="12">
        <f t="shared" si="237"/>
        <v>15.07</v>
      </c>
      <c r="AH1700" s="9">
        <f t="shared" si="241"/>
        <v>6.0888888888888888E-2</v>
      </c>
      <c r="AI1700" s="14">
        <f>VLOOKUP(E1700,'Verweis Faktor'!$A:$B,2,FALSE)</f>
        <v>1</v>
      </c>
      <c r="AJ1700" s="14"/>
      <c r="AK1700" s="14" t="str">
        <f>IF(AL1700="Ja","Versandkosten",VLOOKUP(E1700,'Verweis Belegart'!$A$2:$B$9,2,FALSE))</f>
        <v>Hardware</v>
      </c>
      <c r="AL1700" s="14" t="str">
        <f t="shared" si="242"/>
        <v>Nein</v>
      </c>
      <c r="AM1700" s="14" t="str">
        <f t="shared" si="238"/>
        <v>Positiv</v>
      </c>
    </row>
    <row r="1701" spans="1:39" ht="17.25" customHeight="1" x14ac:dyDescent="0.35">
      <c r="A1701" s="17">
        <v>14572654</v>
      </c>
      <c r="B1701" s="2" t="s">
        <v>1517</v>
      </c>
      <c r="C1701" s="1">
        <v>2025001</v>
      </c>
      <c r="D1701" s="1">
        <v>2000485</v>
      </c>
      <c r="E1701" s="2" t="s">
        <v>34</v>
      </c>
      <c r="F1701" s="2" t="s">
        <v>35</v>
      </c>
      <c r="G1701" s="2" t="s">
        <v>66</v>
      </c>
      <c r="H1701" s="2" t="s">
        <v>380</v>
      </c>
      <c r="I1701" s="2" t="s">
        <v>381</v>
      </c>
      <c r="J1701" s="2" t="s">
        <v>304</v>
      </c>
      <c r="K1701" s="2" t="s">
        <v>87</v>
      </c>
      <c r="L1701" s="2" t="s">
        <v>1153</v>
      </c>
      <c r="M1701" s="2" t="s">
        <v>1154</v>
      </c>
      <c r="N1701" s="2" t="s">
        <v>607</v>
      </c>
      <c r="O1701" s="3">
        <v>5</v>
      </c>
      <c r="P1701" s="3">
        <v>66.728300000000004</v>
      </c>
      <c r="Q1701" s="3">
        <v>82</v>
      </c>
      <c r="R1701" s="3">
        <v>410</v>
      </c>
      <c r="S1701" s="3">
        <v>15.271699999999999</v>
      </c>
      <c r="T1701" s="3">
        <v>76.36</v>
      </c>
      <c r="U1701" s="3">
        <v>18.62</v>
      </c>
      <c r="V1701" s="2" t="s">
        <v>145</v>
      </c>
      <c r="W1701" s="2" t="s">
        <v>146</v>
      </c>
      <c r="X1701" s="2" t="s">
        <v>125</v>
      </c>
      <c r="Y1701" s="19" t="str">
        <f>VLOOKUP(G1701,'Verweis Kd-Gruppe'!$A$2:$B$8,2,FALSE)</f>
        <v>EXP</v>
      </c>
      <c r="Z1701" s="19" t="str">
        <f>VLOOKUP(J1701,'Verweis Art-Gruppe'!$A$2:$B$15,2,FALSE)</f>
        <v>Zubehör</v>
      </c>
      <c r="AA1701" s="19" t="str">
        <f>VLOOKUP(W1701,'Verweis Vertreter'!$A$2:$B$24,2,FALSE)</f>
        <v>Muhsin Yortanli</v>
      </c>
      <c r="AB1701" s="12">
        <f t="shared" si="234"/>
        <v>5</v>
      </c>
      <c r="AC1701" s="12">
        <f t="shared" si="239"/>
        <v>66.728300000000004</v>
      </c>
      <c r="AD1701" s="12">
        <f t="shared" si="240"/>
        <v>82</v>
      </c>
      <c r="AE1701" s="12">
        <f t="shared" si="235"/>
        <v>410</v>
      </c>
      <c r="AF1701" s="12">
        <f t="shared" si="236"/>
        <v>15.271699999999999</v>
      </c>
      <c r="AG1701" s="12">
        <f t="shared" si="237"/>
        <v>76.36</v>
      </c>
      <c r="AH1701" s="9">
        <f t="shared" si="241"/>
        <v>0.18624390243902439</v>
      </c>
      <c r="AI1701" s="14">
        <f>VLOOKUP(E1701,'Verweis Faktor'!$A:$B,2,FALSE)</f>
        <v>1</v>
      </c>
      <c r="AJ1701" s="14"/>
      <c r="AK1701" s="14" t="str">
        <f>IF(AL1701="Ja","Versandkosten",VLOOKUP(E1701,'Verweis Belegart'!$A$2:$B$9,2,FALSE))</f>
        <v>Hardware</v>
      </c>
      <c r="AL1701" s="14" t="str">
        <f t="shared" si="242"/>
        <v>Nein</v>
      </c>
      <c r="AM1701" s="14" t="str">
        <f t="shared" si="238"/>
        <v>Positiv</v>
      </c>
    </row>
    <row r="1702" spans="1:39" ht="17.25" customHeight="1" x14ac:dyDescent="0.35">
      <c r="A1702" s="17">
        <v>14572654</v>
      </c>
      <c r="B1702" s="2" t="s">
        <v>1517</v>
      </c>
      <c r="C1702" s="1">
        <v>2025001</v>
      </c>
      <c r="D1702" s="1">
        <v>2000485</v>
      </c>
      <c r="E1702" s="2" t="s">
        <v>34</v>
      </c>
      <c r="F1702" s="2" t="s">
        <v>35</v>
      </c>
      <c r="G1702" s="2" t="s">
        <v>66</v>
      </c>
      <c r="H1702" s="2" t="s">
        <v>380</v>
      </c>
      <c r="I1702" s="2" t="s">
        <v>381</v>
      </c>
      <c r="J1702" s="2" t="s">
        <v>304</v>
      </c>
      <c r="K1702" s="2" t="s">
        <v>91</v>
      </c>
      <c r="L1702" s="2" t="s">
        <v>1153</v>
      </c>
      <c r="M1702" s="2" t="s">
        <v>1154</v>
      </c>
      <c r="N1702" s="2" t="s">
        <v>607</v>
      </c>
      <c r="O1702" s="3">
        <v>5</v>
      </c>
      <c r="P1702" s="3">
        <v>66.728300000000004</v>
      </c>
      <c r="Q1702" s="3">
        <v>82</v>
      </c>
      <c r="R1702" s="3">
        <v>410</v>
      </c>
      <c r="S1702" s="3">
        <v>15.271699999999999</v>
      </c>
      <c r="T1702" s="3">
        <v>76.36</v>
      </c>
      <c r="U1702" s="3">
        <v>18.62</v>
      </c>
      <c r="V1702" s="2" t="s">
        <v>145</v>
      </c>
      <c r="W1702" s="2" t="s">
        <v>146</v>
      </c>
      <c r="X1702" s="2" t="s">
        <v>125</v>
      </c>
      <c r="Y1702" s="19" t="str">
        <f>VLOOKUP(G1702,'Verweis Kd-Gruppe'!$A$2:$B$8,2,FALSE)</f>
        <v>EXP</v>
      </c>
      <c r="Z1702" s="19" t="str">
        <f>VLOOKUP(J1702,'Verweis Art-Gruppe'!$A$2:$B$15,2,FALSE)</f>
        <v>Zubehör</v>
      </c>
      <c r="AA1702" s="19" t="str">
        <f>VLOOKUP(W1702,'Verweis Vertreter'!$A$2:$B$24,2,FALSE)</f>
        <v>Muhsin Yortanli</v>
      </c>
      <c r="AB1702" s="12">
        <f t="shared" si="234"/>
        <v>5</v>
      </c>
      <c r="AC1702" s="12">
        <f t="shared" si="239"/>
        <v>66.728300000000004</v>
      </c>
      <c r="AD1702" s="12">
        <f t="shared" si="240"/>
        <v>82</v>
      </c>
      <c r="AE1702" s="12">
        <f t="shared" si="235"/>
        <v>410</v>
      </c>
      <c r="AF1702" s="12">
        <f t="shared" si="236"/>
        <v>15.271699999999999</v>
      </c>
      <c r="AG1702" s="12">
        <f t="shared" si="237"/>
        <v>76.36</v>
      </c>
      <c r="AH1702" s="9">
        <f t="shared" si="241"/>
        <v>0.18624390243902439</v>
      </c>
      <c r="AI1702" s="14">
        <f>VLOOKUP(E1702,'Verweis Faktor'!$A:$B,2,FALSE)</f>
        <v>1</v>
      </c>
      <c r="AJ1702" s="14"/>
      <c r="AK1702" s="14" t="str">
        <f>IF(AL1702="Ja","Versandkosten",VLOOKUP(E1702,'Verweis Belegart'!$A$2:$B$9,2,FALSE))</f>
        <v>Hardware</v>
      </c>
      <c r="AL1702" s="14" t="str">
        <f t="shared" si="242"/>
        <v>Nein</v>
      </c>
      <c r="AM1702" s="14" t="str">
        <f t="shared" si="238"/>
        <v>Positiv</v>
      </c>
    </row>
    <row r="1703" spans="1:39" ht="17.25" customHeight="1" x14ac:dyDescent="0.35">
      <c r="A1703" s="17">
        <v>14572654</v>
      </c>
      <c r="B1703" s="2" t="s">
        <v>1517</v>
      </c>
      <c r="C1703" s="1">
        <v>2025001</v>
      </c>
      <c r="D1703" s="1">
        <v>2000485</v>
      </c>
      <c r="E1703" s="2" t="s">
        <v>34</v>
      </c>
      <c r="F1703" s="2" t="s">
        <v>35</v>
      </c>
      <c r="G1703" s="2" t="s">
        <v>66</v>
      </c>
      <c r="H1703" s="2" t="s">
        <v>380</v>
      </c>
      <c r="I1703" s="2" t="s">
        <v>381</v>
      </c>
      <c r="J1703" s="2" t="s">
        <v>304</v>
      </c>
      <c r="K1703" s="2" t="s">
        <v>95</v>
      </c>
      <c r="L1703" s="2" t="s">
        <v>1641</v>
      </c>
      <c r="M1703" s="2" t="s">
        <v>1642</v>
      </c>
      <c r="N1703" s="2" t="s">
        <v>394</v>
      </c>
      <c r="O1703" s="3">
        <v>1</v>
      </c>
      <c r="P1703" s="3">
        <v>100.28579999999999</v>
      </c>
      <c r="Q1703" s="3">
        <v>103</v>
      </c>
      <c r="R1703" s="3">
        <v>103</v>
      </c>
      <c r="S1703" s="3">
        <v>2.7141999999999999</v>
      </c>
      <c r="T1703" s="3">
        <v>2.71</v>
      </c>
      <c r="U1703" s="3">
        <v>2.63</v>
      </c>
      <c r="V1703" s="2" t="s">
        <v>145</v>
      </c>
      <c r="W1703" s="2" t="s">
        <v>146</v>
      </c>
      <c r="X1703" s="2" t="s">
        <v>125</v>
      </c>
      <c r="Y1703" s="19" t="str">
        <f>VLOOKUP(G1703,'Verweis Kd-Gruppe'!$A$2:$B$8,2,FALSE)</f>
        <v>EXP</v>
      </c>
      <c r="Z1703" s="19" t="str">
        <f>VLOOKUP(J1703,'Verweis Art-Gruppe'!$A$2:$B$15,2,FALSE)</f>
        <v>Zubehör</v>
      </c>
      <c r="AA1703" s="19" t="str">
        <f>VLOOKUP(W1703,'Verweis Vertreter'!$A$2:$B$24,2,FALSE)</f>
        <v>Muhsin Yortanli</v>
      </c>
      <c r="AB1703" s="12">
        <f t="shared" si="234"/>
        <v>1</v>
      </c>
      <c r="AC1703" s="12">
        <f t="shared" si="239"/>
        <v>100.28579999999999</v>
      </c>
      <c r="AD1703" s="12">
        <f t="shared" si="240"/>
        <v>103</v>
      </c>
      <c r="AE1703" s="12">
        <f t="shared" si="235"/>
        <v>103</v>
      </c>
      <c r="AF1703" s="12">
        <f t="shared" si="236"/>
        <v>2.7141999999999999</v>
      </c>
      <c r="AG1703" s="12">
        <f t="shared" si="237"/>
        <v>2.71</v>
      </c>
      <c r="AH1703" s="9">
        <f t="shared" si="241"/>
        <v>2.6310679611650484E-2</v>
      </c>
      <c r="AI1703" s="14">
        <f>VLOOKUP(E1703,'Verweis Faktor'!$A:$B,2,FALSE)</f>
        <v>1</v>
      </c>
      <c r="AJ1703" s="14"/>
      <c r="AK1703" s="14" t="str">
        <f>IF(AL1703="Ja","Versandkosten",VLOOKUP(E1703,'Verweis Belegart'!$A$2:$B$9,2,FALSE))</f>
        <v>Hardware</v>
      </c>
      <c r="AL1703" s="14" t="str">
        <f t="shared" si="242"/>
        <v>Nein</v>
      </c>
      <c r="AM1703" s="14" t="str">
        <f t="shared" si="238"/>
        <v>Positiv</v>
      </c>
    </row>
    <row r="1704" spans="1:39" ht="17.25" customHeight="1" x14ac:dyDescent="0.35">
      <c r="A1704" s="17">
        <v>14572654</v>
      </c>
      <c r="B1704" s="2" t="s">
        <v>1517</v>
      </c>
      <c r="C1704" s="1">
        <v>2025001</v>
      </c>
      <c r="D1704" s="1">
        <v>2000485</v>
      </c>
      <c r="E1704" s="2" t="s">
        <v>34</v>
      </c>
      <c r="F1704" s="2" t="s">
        <v>35</v>
      </c>
      <c r="G1704" s="2" t="s">
        <v>66</v>
      </c>
      <c r="H1704" s="2" t="s">
        <v>380</v>
      </c>
      <c r="I1704" s="2" t="s">
        <v>381</v>
      </c>
      <c r="J1704" s="2" t="s">
        <v>304</v>
      </c>
      <c r="K1704" s="2" t="s">
        <v>99</v>
      </c>
      <c r="L1704" s="2" t="s">
        <v>397</v>
      </c>
      <c r="M1704" s="2" t="s">
        <v>398</v>
      </c>
      <c r="N1704" s="2" t="s">
        <v>399</v>
      </c>
      <c r="O1704" s="3">
        <v>20</v>
      </c>
      <c r="P1704" s="3">
        <v>13.5015</v>
      </c>
      <c r="Q1704" s="3">
        <v>14.5</v>
      </c>
      <c r="R1704" s="3">
        <v>290</v>
      </c>
      <c r="S1704" s="3">
        <v>0.99850000000000005</v>
      </c>
      <c r="T1704" s="3">
        <v>19.97</v>
      </c>
      <c r="U1704" s="3">
        <v>6.88</v>
      </c>
      <c r="V1704" s="2" t="s">
        <v>145</v>
      </c>
      <c r="W1704" s="2" t="s">
        <v>146</v>
      </c>
      <c r="X1704" s="2" t="s">
        <v>125</v>
      </c>
      <c r="Y1704" s="19" t="str">
        <f>VLOOKUP(G1704,'Verweis Kd-Gruppe'!$A$2:$B$8,2,FALSE)</f>
        <v>EXP</v>
      </c>
      <c r="Z1704" s="19" t="str">
        <f>VLOOKUP(J1704,'Verweis Art-Gruppe'!$A$2:$B$15,2,FALSE)</f>
        <v>Zubehör</v>
      </c>
      <c r="AA1704" s="19" t="str">
        <f>VLOOKUP(W1704,'Verweis Vertreter'!$A$2:$B$24,2,FALSE)</f>
        <v>Muhsin Yortanli</v>
      </c>
      <c r="AB1704" s="12">
        <f t="shared" si="234"/>
        <v>20</v>
      </c>
      <c r="AC1704" s="12">
        <f t="shared" si="239"/>
        <v>13.5015</v>
      </c>
      <c r="AD1704" s="12">
        <f t="shared" si="240"/>
        <v>14.5</v>
      </c>
      <c r="AE1704" s="12">
        <f t="shared" si="235"/>
        <v>290</v>
      </c>
      <c r="AF1704" s="12">
        <f t="shared" si="236"/>
        <v>0.99850000000000005</v>
      </c>
      <c r="AG1704" s="12">
        <f t="shared" si="237"/>
        <v>19.97</v>
      </c>
      <c r="AH1704" s="9">
        <f t="shared" si="241"/>
        <v>6.8862068965517234E-2</v>
      </c>
      <c r="AI1704" s="14">
        <f>VLOOKUP(E1704,'Verweis Faktor'!$A:$B,2,FALSE)</f>
        <v>1</v>
      </c>
      <c r="AJ1704" s="14"/>
      <c r="AK1704" s="14" t="str">
        <f>IF(AL1704="Ja","Versandkosten",VLOOKUP(E1704,'Verweis Belegart'!$A$2:$B$9,2,FALSE))</f>
        <v>Hardware</v>
      </c>
      <c r="AL1704" s="14" t="str">
        <f t="shared" si="242"/>
        <v>Nein</v>
      </c>
      <c r="AM1704" s="14" t="str">
        <f t="shared" si="238"/>
        <v>Positiv</v>
      </c>
    </row>
    <row r="1705" spans="1:39" ht="17.25" customHeight="1" x14ac:dyDescent="0.35">
      <c r="A1705" s="17">
        <v>14572654</v>
      </c>
      <c r="B1705" s="2" t="s">
        <v>1517</v>
      </c>
      <c r="C1705" s="1">
        <v>2025001</v>
      </c>
      <c r="D1705" s="1">
        <v>2000485</v>
      </c>
      <c r="E1705" s="2" t="s">
        <v>34</v>
      </c>
      <c r="F1705" s="2" t="s">
        <v>35</v>
      </c>
      <c r="G1705" s="2" t="s">
        <v>66</v>
      </c>
      <c r="H1705" s="2" t="s">
        <v>380</v>
      </c>
      <c r="I1705" s="2" t="s">
        <v>381</v>
      </c>
      <c r="J1705" s="2" t="s">
        <v>304</v>
      </c>
      <c r="K1705" s="2" t="s">
        <v>103</v>
      </c>
      <c r="L1705" s="2" t="s">
        <v>405</v>
      </c>
      <c r="M1705" s="2" t="s">
        <v>406</v>
      </c>
      <c r="N1705" s="2" t="s">
        <v>407</v>
      </c>
      <c r="O1705" s="3">
        <v>4</v>
      </c>
      <c r="P1705" s="3">
        <v>22.1</v>
      </c>
      <c r="Q1705" s="3">
        <v>25</v>
      </c>
      <c r="R1705" s="3">
        <v>100</v>
      </c>
      <c r="S1705" s="3">
        <v>2.9</v>
      </c>
      <c r="T1705" s="3">
        <v>11.6</v>
      </c>
      <c r="U1705" s="3">
        <v>11.6</v>
      </c>
      <c r="V1705" s="2" t="s">
        <v>145</v>
      </c>
      <c r="W1705" s="2" t="s">
        <v>146</v>
      </c>
      <c r="X1705" s="2" t="s">
        <v>125</v>
      </c>
      <c r="Y1705" s="19" t="str">
        <f>VLOOKUP(G1705,'Verweis Kd-Gruppe'!$A$2:$B$8,2,FALSE)</f>
        <v>EXP</v>
      </c>
      <c r="Z1705" s="19" t="str">
        <f>VLOOKUP(J1705,'Verweis Art-Gruppe'!$A$2:$B$15,2,FALSE)</f>
        <v>Zubehör</v>
      </c>
      <c r="AA1705" s="19" t="str">
        <f>VLOOKUP(W1705,'Verweis Vertreter'!$A$2:$B$24,2,FALSE)</f>
        <v>Muhsin Yortanli</v>
      </c>
      <c r="AB1705" s="12">
        <f t="shared" si="234"/>
        <v>4</v>
      </c>
      <c r="AC1705" s="12">
        <f t="shared" si="239"/>
        <v>22.1</v>
      </c>
      <c r="AD1705" s="12">
        <f t="shared" si="240"/>
        <v>25</v>
      </c>
      <c r="AE1705" s="12">
        <f t="shared" si="235"/>
        <v>100</v>
      </c>
      <c r="AF1705" s="12">
        <f t="shared" si="236"/>
        <v>2.9</v>
      </c>
      <c r="AG1705" s="12">
        <f t="shared" si="237"/>
        <v>11.6</v>
      </c>
      <c r="AH1705" s="9">
        <f t="shared" si="241"/>
        <v>0.11599999999999999</v>
      </c>
      <c r="AI1705" s="14">
        <f>VLOOKUP(E1705,'Verweis Faktor'!$A:$B,2,FALSE)</f>
        <v>1</v>
      </c>
      <c r="AJ1705" s="14"/>
      <c r="AK1705" s="14" t="str">
        <f>IF(AL1705="Ja","Versandkosten",VLOOKUP(E1705,'Verweis Belegart'!$A$2:$B$9,2,FALSE))</f>
        <v>Hardware</v>
      </c>
      <c r="AL1705" s="14" t="str">
        <f t="shared" si="242"/>
        <v>Nein</v>
      </c>
      <c r="AM1705" s="14" t="str">
        <f t="shared" si="238"/>
        <v>Positiv</v>
      </c>
    </row>
    <row r="1706" spans="1:39" ht="17.25" customHeight="1" x14ac:dyDescent="0.35">
      <c r="A1706" s="17">
        <v>14572654</v>
      </c>
      <c r="B1706" s="2" t="s">
        <v>1517</v>
      </c>
      <c r="C1706" s="1">
        <v>2025001</v>
      </c>
      <c r="D1706" s="1">
        <v>2000485</v>
      </c>
      <c r="E1706" s="2" t="s">
        <v>34</v>
      </c>
      <c r="F1706" s="2" t="s">
        <v>35</v>
      </c>
      <c r="G1706" s="2" t="s">
        <v>66</v>
      </c>
      <c r="H1706" s="2" t="s">
        <v>380</v>
      </c>
      <c r="I1706" s="2" t="s">
        <v>381</v>
      </c>
      <c r="J1706" s="2" t="s">
        <v>304</v>
      </c>
      <c r="K1706" s="2" t="s">
        <v>107</v>
      </c>
      <c r="L1706" s="2" t="s">
        <v>825</v>
      </c>
      <c r="M1706" s="2" t="s">
        <v>826</v>
      </c>
      <c r="N1706" s="2" t="s">
        <v>827</v>
      </c>
      <c r="O1706" s="3">
        <v>10</v>
      </c>
      <c r="P1706" s="3">
        <v>105.0431</v>
      </c>
      <c r="Q1706" s="3">
        <v>114</v>
      </c>
      <c r="R1706" s="3">
        <v>1140</v>
      </c>
      <c r="S1706" s="3">
        <v>8.9568999999999992</v>
      </c>
      <c r="T1706" s="3">
        <v>89.57</v>
      </c>
      <c r="U1706" s="3">
        <v>7.85</v>
      </c>
      <c r="V1706" s="2" t="s">
        <v>145</v>
      </c>
      <c r="W1706" s="2" t="s">
        <v>146</v>
      </c>
      <c r="X1706" s="2" t="s">
        <v>125</v>
      </c>
      <c r="Y1706" s="19" t="str">
        <f>VLOOKUP(G1706,'Verweis Kd-Gruppe'!$A$2:$B$8,2,FALSE)</f>
        <v>EXP</v>
      </c>
      <c r="Z1706" s="19" t="str">
        <f>VLOOKUP(J1706,'Verweis Art-Gruppe'!$A$2:$B$15,2,FALSE)</f>
        <v>Zubehör</v>
      </c>
      <c r="AA1706" s="19" t="str">
        <f>VLOOKUP(W1706,'Verweis Vertreter'!$A$2:$B$24,2,FALSE)</f>
        <v>Muhsin Yortanli</v>
      </c>
      <c r="AB1706" s="12">
        <f t="shared" si="234"/>
        <v>10</v>
      </c>
      <c r="AC1706" s="12">
        <f t="shared" si="239"/>
        <v>105.0431</v>
      </c>
      <c r="AD1706" s="12">
        <f t="shared" si="240"/>
        <v>114</v>
      </c>
      <c r="AE1706" s="12">
        <f t="shared" si="235"/>
        <v>1140</v>
      </c>
      <c r="AF1706" s="12">
        <f t="shared" si="236"/>
        <v>8.9568999999999992</v>
      </c>
      <c r="AG1706" s="12">
        <f t="shared" si="237"/>
        <v>89.57</v>
      </c>
      <c r="AH1706" s="9">
        <f t="shared" si="241"/>
        <v>7.8570175438596485E-2</v>
      </c>
      <c r="AI1706" s="14">
        <f>VLOOKUP(E1706,'Verweis Faktor'!$A:$B,2,FALSE)</f>
        <v>1</v>
      </c>
      <c r="AJ1706" s="14"/>
      <c r="AK1706" s="14" t="str">
        <f>IF(AL1706="Ja","Versandkosten",VLOOKUP(E1706,'Verweis Belegart'!$A$2:$B$9,2,FALSE))</f>
        <v>Hardware</v>
      </c>
      <c r="AL1706" s="14" t="str">
        <f t="shared" si="242"/>
        <v>Nein</v>
      </c>
      <c r="AM1706" s="14" t="str">
        <f t="shared" si="238"/>
        <v>Positiv</v>
      </c>
    </row>
    <row r="1707" spans="1:39" ht="17.25" customHeight="1" x14ac:dyDescent="0.35">
      <c r="A1707" s="17">
        <v>14572654</v>
      </c>
      <c r="B1707" s="2" t="s">
        <v>1517</v>
      </c>
      <c r="C1707" s="1">
        <v>2025001</v>
      </c>
      <c r="D1707" s="1">
        <v>2000485</v>
      </c>
      <c r="E1707" s="2" t="s">
        <v>34</v>
      </c>
      <c r="F1707" s="2" t="s">
        <v>35</v>
      </c>
      <c r="G1707" s="2" t="s">
        <v>66</v>
      </c>
      <c r="H1707" s="2" t="s">
        <v>380</v>
      </c>
      <c r="I1707" s="2" t="s">
        <v>381</v>
      </c>
      <c r="J1707" s="2" t="s">
        <v>304</v>
      </c>
      <c r="K1707" s="2" t="s">
        <v>111</v>
      </c>
      <c r="L1707" s="2" t="s">
        <v>551</v>
      </c>
      <c r="M1707" s="2" t="s">
        <v>552</v>
      </c>
      <c r="N1707" s="2" t="s">
        <v>553</v>
      </c>
      <c r="O1707" s="3">
        <v>2</v>
      </c>
      <c r="P1707" s="3">
        <v>84.92</v>
      </c>
      <c r="Q1707" s="3">
        <v>100</v>
      </c>
      <c r="R1707" s="3">
        <v>200</v>
      </c>
      <c r="S1707" s="3">
        <v>15.08</v>
      </c>
      <c r="T1707" s="3">
        <v>30.16</v>
      </c>
      <c r="U1707" s="3">
        <v>15.08</v>
      </c>
      <c r="V1707" s="2" t="s">
        <v>145</v>
      </c>
      <c r="W1707" s="2" t="s">
        <v>146</v>
      </c>
      <c r="X1707" s="2" t="s">
        <v>125</v>
      </c>
      <c r="Y1707" s="19" t="str">
        <f>VLOOKUP(G1707,'Verweis Kd-Gruppe'!$A$2:$B$8,2,FALSE)</f>
        <v>EXP</v>
      </c>
      <c r="Z1707" s="19" t="str">
        <f>VLOOKUP(J1707,'Verweis Art-Gruppe'!$A$2:$B$15,2,FALSE)</f>
        <v>Zubehör</v>
      </c>
      <c r="AA1707" s="19" t="str">
        <f>VLOOKUP(W1707,'Verweis Vertreter'!$A$2:$B$24,2,FALSE)</f>
        <v>Muhsin Yortanli</v>
      </c>
      <c r="AB1707" s="12">
        <f t="shared" si="234"/>
        <v>2</v>
      </c>
      <c r="AC1707" s="12">
        <f t="shared" si="239"/>
        <v>84.92</v>
      </c>
      <c r="AD1707" s="12">
        <f t="shared" si="240"/>
        <v>100</v>
      </c>
      <c r="AE1707" s="12">
        <f t="shared" si="235"/>
        <v>200</v>
      </c>
      <c r="AF1707" s="12">
        <f t="shared" si="236"/>
        <v>15.08</v>
      </c>
      <c r="AG1707" s="12">
        <f t="shared" si="237"/>
        <v>30.16</v>
      </c>
      <c r="AH1707" s="9">
        <f t="shared" si="241"/>
        <v>0.15079999999999999</v>
      </c>
      <c r="AI1707" s="14">
        <f>VLOOKUP(E1707,'Verweis Faktor'!$A:$B,2,FALSE)</f>
        <v>1</v>
      </c>
      <c r="AJ1707" s="14"/>
      <c r="AK1707" s="14" t="str">
        <f>IF(AL1707="Ja","Versandkosten",VLOOKUP(E1707,'Verweis Belegart'!$A$2:$B$9,2,FALSE))</f>
        <v>Hardware</v>
      </c>
      <c r="AL1707" s="14" t="str">
        <f t="shared" si="242"/>
        <v>Nein</v>
      </c>
      <c r="AM1707" s="14" t="str">
        <f t="shared" si="238"/>
        <v>Positiv</v>
      </c>
    </row>
    <row r="1708" spans="1:39" ht="17.25" customHeight="1" x14ac:dyDescent="0.35">
      <c r="A1708" s="17">
        <v>14572176</v>
      </c>
      <c r="B1708" s="2" t="s">
        <v>1517</v>
      </c>
      <c r="C1708" s="1">
        <v>2025001</v>
      </c>
      <c r="D1708" s="1">
        <v>2000486</v>
      </c>
      <c r="E1708" s="2" t="s">
        <v>34</v>
      </c>
      <c r="F1708" s="2" t="s">
        <v>142</v>
      </c>
      <c r="G1708" s="2" t="s">
        <v>36</v>
      </c>
      <c r="H1708" s="2" t="s">
        <v>600</v>
      </c>
      <c r="I1708" s="2" t="s">
        <v>601</v>
      </c>
      <c r="J1708" s="2" t="s">
        <v>2791</v>
      </c>
      <c r="K1708" s="2" t="s">
        <v>28</v>
      </c>
      <c r="L1708" s="2" t="s">
        <v>249</v>
      </c>
      <c r="M1708" s="2" t="s">
        <v>250</v>
      </c>
      <c r="N1708" s="2" t="s">
        <v>122</v>
      </c>
      <c r="O1708" s="3">
        <v>1</v>
      </c>
      <c r="P1708" s="3">
        <v>0</v>
      </c>
      <c r="Q1708" s="3">
        <v>6.35</v>
      </c>
      <c r="R1708" s="3">
        <v>6.35</v>
      </c>
      <c r="S1708" s="3">
        <v>6.35</v>
      </c>
      <c r="T1708" s="3">
        <v>6.35</v>
      </c>
      <c r="U1708" s="3"/>
      <c r="V1708" s="2" t="s">
        <v>235</v>
      </c>
      <c r="W1708" s="2" t="s">
        <v>236</v>
      </c>
      <c r="X1708" s="2" t="s">
        <v>33</v>
      </c>
      <c r="Y1708" s="19" t="str">
        <f>VLOOKUP(G1708,'Verweis Kd-Gruppe'!$A$2:$B$8,2,FALSE)</f>
        <v>GRK</v>
      </c>
      <c r="Z1708" s="19" t="str">
        <f>VLOOKUP(J1708,'Verweis Art-Gruppe'!$A$2:$B$15,2,FALSE)</f>
        <v>Sonstige</v>
      </c>
      <c r="AA1708" s="19" t="str">
        <f>VLOOKUP(W1708,'Verweis Vertreter'!$A$2:$B$24,2,FALSE)</f>
        <v>Patrick Verfürth</v>
      </c>
      <c r="AB1708" s="12">
        <f t="shared" si="234"/>
        <v>1</v>
      </c>
      <c r="AC1708" s="12">
        <f t="shared" si="239"/>
        <v>0</v>
      </c>
      <c r="AD1708" s="12">
        <f t="shared" si="240"/>
        <v>6.35</v>
      </c>
      <c r="AE1708" s="12">
        <f t="shared" si="235"/>
        <v>6.35</v>
      </c>
      <c r="AF1708" s="12">
        <f t="shared" si="236"/>
        <v>6.35</v>
      </c>
      <c r="AG1708" s="12">
        <f t="shared" si="237"/>
        <v>6.35</v>
      </c>
      <c r="AH1708" s="9">
        <f t="shared" si="241"/>
        <v>1</v>
      </c>
      <c r="AI1708" s="14">
        <f>VLOOKUP(E1708,'Verweis Faktor'!$A:$B,2,FALSE)</f>
        <v>1</v>
      </c>
      <c r="AJ1708" s="14"/>
      <c r="AK1708" s="14" t="str">
        <f>IF(AL1708="Ja","Versandkosten",VLOOKUP(E1708,'Verweis Belegart'!$A$2:$B$9,2,FALSE))</f>
        <v>Versandkosten</v>
      </c>
      <c r="AL1708" s="14" t="str">
        <f t="shared" si="242"/>
        <v>Ja</v>
      </c>
      <c r="AM1708" s="14" t="str">
        <f t="shared" si="238"/>
        <v>Positiv</v>
      </c>
    </row>
    <row r="1709" spans="1:39" ht="17.25" customHeight="1" x14ac:dyDescent="0.35">
      <c r="A1709" s="17">
        <v>14572176</v>
      </c>
      <c r="B1709" s="2" t="s">
        <v>1517</v>
      </c>
      <c r="C1709" s="1">
        <v>2025001</v>
      </c>
      <c r="D1709" s="1">
        <v>2000486</v>
      </c>
      <c r="E1709" s="2" t="s">
        <v>34</v>
      </c>
      <c r="F1709" s="2" t="s">
        <v>142</v>
      </c>
      <c r="G1709" s="2" t="s">
        <v>36</v>
      </c>
      <c r="H1709" s="2" t="s">
        <v>600</v>
      </c>
      <c r="I1709" s="2" t="s">
        <v>601</v>
      </c>
      <c r="J1709" s="2" t="s">
        <v>103</v>
      </c>
      <c r="K1709" s="2" t="s">
        <v>45</v>
      </c>
      <c r="L1709" s="2" t="s">
        <v>1330</v>
      </c>
      <c r="M1709" s="2" t="s">
        <v>1331</v>
      </c>
      <c r="N1709" s="2" t="s">
        <v>155</v>
      </c>
      <c r="O1709" s="3">
        <v>1</v>
      </c>
      <c r="P1709" s="3">
        <v>531</v>
      </c>
      <c r="Q1709" s="3">
        <v>559</v>
      </c>
      <c r="R1709" s="3">
        <v>559</v>
      </c>
      <c r="S1709" s="3">
        <v>28</v>
      </c>
      <c r="T1709" s="3">
        <v>28</v>
      </c>
      <c r="U1709" s="3">
        <v>5</v>
      </c>
      <c r="V1709" s="2" t="s">
        <v>235</v>
      </c>
      <c r="W1709" s="2" t="s">
        <v>236</v>
      </c>
      <c r="X1709" s="2" t="s">
        <v>33</v>
      </c>
      <c r="Y1709" s="19" t="str">
        <f>VLOOKUP(G1709,'Verweis Kd-Gruppe'!$A$2:$B$8,2,FALSE)</f>
        <v>GRK</v>
      </c>
      <c r="Z1709" s="19" t="str">
        <f>VLOOKUP(J1709,'Verweis Art-Gruppe'!$A$2:$B$15,2,FALSE)</f>
        <v>Geräte</v>
      </c>
      <c r="AA1709" s="19" t="str">
        <f>VLOOKUP(W1709,'Verweis Vertreter'!$A$2:$B$24,2,FALSE)</f>
        <v>Patrick Verfürth</v>
      </c>
      <c r="AB1709" s="12">
        <f t="shared" si="234"/>
        <v>1</v>
      </c>
      <c r="AC1709" s="12">
        <f t="shared" si="239"/>
        <v>531</v>
      </c>
      <c r="AD1709" s="12">
        <f t="shared" si="240"/>
        <v>559</v>
      </c>
      <c r="AE1709" s="12">
        <f t="shared" si="235"/>
        <v>559</v>
      </c>
      <c r="AF1709" s="12">
        <f t="shared" si="236"/>
        <v>28</v>
      </c>
      <c r="AG1709" s="12">
        <f t="shared" si="237"/>
        <v>28</v>
      </c>
      <c r="AH1709" s="9">
        <f t="shared" si="241"/>
        <v>5.008944543828265E-2</v>
      </c>
      <c r="AI1709" s="14">
        <f>VLOOKUP(E1709,'Verweis Faktor'!$A:$B,2,FALSE)</f>
        <v>1</v>
      </c>
      <c r="AJ1709" s="14"/>
      <c r="AK1709" s="14" t="str">
        <f>IF(AL1709="Ja","Versandkosten",VLOOKUP(E1709,'Verweis Belegart'!$A$2:$B$9,2,FALSE))</f>
        <v>Hardware</v>
      </c>
      <c r="AL1709" s="14" t="str">
        <f t="shared" si="242"/>
        <v>Nein</v>
      </c>
      <c r="AM1709" s="14" t="str">
        <f t="shared" si="238"/>
        <v>Positiv</v>
      </c>
    </row>
    <row r="1710" spans="1:39" ht="17.25" customHeight="1" x14ac:dyDescent="0.35">
      <c r="A1710" s="17">
        <v>14572285</v>
      </c>
      <c r="B1710" s="2" t="s">
        <v>1517</v>
      </c>
      <c r="C1710" s="1">
        <v>2025001</v>
      </c>
      <c r="D1710" s="1">
        <v>2000487</v>
      </c>
      <c r="E1710" s="2" t="s">
        <v>34</v>
      </c>
      <c r="F1710" s="2" t="s">
        <v>142</v>
      </c>
      <c r="G1710" s="2" t="s">
        <v>36</v>
      </c>
      <c r="H1710" s="2" t="s">
        <v>600</v>
      </c>
      <c r="I1710" s="2" t="s">
        <v>601</v>
      </c>
      <c r="J1710" s="2" t="s">
        <v>2791</v>
      </c>
      <c r="K1710" s="2" t="s">
        <v>28</v>
      </c>
      <c r="L1710" s="2" t="s">
        <v>249</v>
      </c>
      <c r="M1710" s="2" t="s">
        <v>250</v>
      </c>
      <c r="N1710" s="2" t="s">
        <v>122</v>
      </c>
      <c r="O1710" s="3">
        <v>1</v>
      </c>
      <c r="P1710" s="3">
        <v>0</v>
      </c>
      <c r="Q1710" s="3">
        <v>6.35</v>
      </c>
      <c r="R1710" s="3">
        <v>6.35</v>
      </c>
      <c r="S1710" s="3">
        <v>6.35</v>
      </c>
      <c r="T1710" s="3">
        <v>6.35</v>
      </c>
      <c r="U1710" s="3"/>
      <c r="V1710" s="2" t="s">
        <v>235</v>
      </c>
      <c r="W1710" s="2" t="s">
        <v>236</v>
      </c>
      <c r="X1710" s="2" t="s">
        <v>33</v>
      </c>
      <c r="Y1710" s="19" t="str">
        <f>VLOOKUP(G1710,'Verweis Kd-Gruppe'!$A$2:$B$8,2,FALSE)</f>
        <v>GRK</v>
      </c>
      <c r="Z1710" s="19" t="str">
        <f>VLOOKUP(J1710,'Verweis Art-Gruppe'!$A$2:$B$15,2,FALSE)</f>
        <v>Sonstige</v>
      </c>
      <c r="AA1710" s="19" t="str">
        <f>VLOOKUP(W1710,'Verweis Vertreter'!$A$2:$B$24,2,FALSE)</f>
        <v>Patrick Verfürth</v>
      </c>
      <c r="AB1710" s="12">
        <f t="shared" si="234"/>
        <v>1</v>
      </c>
      <c r="AC1710" s="12">
        <f t="shared" si="239"/>
        <v>0</v>
      </c>
      <c r="AD1710" s="12">
        <f t="shared" si="240"/>
        <v>6.35</v>
      </c>
      <c r="AE1710" s="12">
        <f t="shared" si="235"/>
        <v>6.35</v>
      </c>
      <c r="AF1710" s="12">
        <f t="shared" si="236"/>
        <v>6.35</v>
      </c>
      <c r="AG1710" s="12">
        <f t="shared" si="237"/>
        <v>6.35</v>
      </c>
      <c r="AH1710" s="9">
        <f t="shared" si="241"/>
        <v>1</v>
      </c>
      <c r="AI1710" s="14">
        <f>VLOOKUP(E1710,'Verweis Faktor'!$A:$B,2,FALSE)</f>
        <v>1</v>
      </c>
      <c r="AJ1710" s="14"/>
      <c r="AK1710" s="14" t="str">
        <f>IF(AL1710="Ja","Versandkosten",VLOOKUP(E1710,'Verweis Belegart'!$A$2:$B$9,2,FALSE))</f>
        <v>Versandkosten</v>
      </c>
      <c r="AL1710" s="14" t="str">
        <f t="shared" si="242"/>
        <v>Ja</v>
      </c>
      <c r="AM1710" s="14" t="str">
        <f t="shared" si="238"/>
        <v>Positiv</v>
      </c>
    </row>
    <row r="1711" spans="1:39" ht="17.25" customHeight="1" x14ac:dyDescent="0.35">
      <c r="A1711" s="17">
        <v>14572285</v>
      </c>
      <c r="B1711" s="2" t="s">
        <v>1517</v>
      </c>
      <c r="C1711" s="1">
        <v>2025001</v>
      </c>
      <c r="D1711" s="1">
        <v>2000487</v>
      </c>
      <c r="E1711" s="2" t="s">
        <v>34</v>
      </c>
      <c r="F1711" s="2" t="s">
        <v>142</v>
      </c>
      <c r="G1711" s="2" t="s">
        <v>36</v>
      </c>
      <c r="H1711" s="2" t="s">
        <v>600</v>
      </c>
      <c r="I1711" s="2" t="s">
        <v>601</v>
      </c>
      <c r="J1711" s="2" t="s">
        <v>103</v>
      </c>
      <c r="K1711" s="2" t="s">
        <v>45</v>
      </c>
      <c r="L1711" s="2" t="s">
        <v>608</v>
      </c>
      <c r="M1711" s="2" t="s">
        <v>609</v>
      </c>
      <c r="N1711" s="2" t="s">
        <v>610</v>
      </c>
      <c r="O1711" s="3">
        <v>1</v>
      </c>
      <c r="P1711" s="3">
        <v>181</v>
      </c>
      <c r="Q1711" s="3">
        <v>192</v>
      </c>
      <c r="R1711" s="3">
        <v>192</v>
      </c>
      <c r="S1711" s="3">
        <v>11</v>
      </c>
      <c r="T1711" s="3">
        <v>11</v>
      </c>
      <c r="U1711" s="3">
        <v>5.72</v>
      </c>
      <c r="V1711" s="2" t="s">
        <v>235</v>
      </c>
      <c r="W1711" s="2" t="s">
        <v>236</v>
      </c>
      <c r="X1711" s="2" t="s">
        <v>33</v>
      </c>
      <c r="Y1711" s="19" t="str">
        <f>VLOOKUP(G1711,'Verweis Kd-Gruppe'!$A$2:$B$8,2,FALSE)</f>
        <v>GRK</v>
      </c>
      <c r="Z1711" s="19" t="str">
        <f>VLOOKUP(J1711,'Verweis Art-Gruppe'!$A$2:$B$15,2,FALSE)</f>
        <v>Geräte</v>
      </c>
      <c r="AA1711" s="19" t="str">
        <f>VLOOKUP(W1711,'Verweis Vertreter'!$A$2:$B$24,2,FALSE)</f>
        <v>Patrick Verfürth</v>
      </c>
      <c r="AB1711" s="12">
        <f t="shared" si="234"/>
        <v>1</v>
      </c>
      <c r="AC1711" s="12">
        <f t="shared" si="239"/>
        <v>181</v>
      </c>
      <c r="AD1711" s="12">
        <f t="shared" si="240"/>
        <v>192</v>
      </c>
      <c r="AE1711" s="12">
        <f t="shared" si="235"/>
        <v>192</v>
      </c>
      <c r="AF1711" s="12">
        <f t="shared" si="236"/>
        <v>11</v>
      </c>
      <c r="AG1711" s="12">
        <f t="shared" si="237"/>
        <v>11</v>
      </c>
      <c r="AH1711" s="9">
        <f t="shared" si="241"/>
        <v>5.7291666666666664E-2</v>
      </c>
      <c r="AI1711" s="14">
        <f>VLOOKUP(E1711,'Verweis Faktor'!$A:$B,2,FALSE)</f>
        <v>1</v>
      </c>
      <c r="AJ1711" s="14"/>
      <c r="AK1711" s="14" t="str">
        <f>IF(AL1711="Ja","Versandkosten",VLOOKUP(E1711,'Verweis Belegart'!$A$2:$B$9,2,FALSE))</f>
        <v>Hardware</v>
      </c>
      <c r="AL1711" s="14" t="str">
        <f t="shared" si="242"/>
        <v>Nein</v>
      </c>
      <c r="AM1711" s="14" t="str">
        <f t="shared" si="238"/>
        <v>Positiv</v>
      </c>
    </row>
    <row r="1712" spans="1:39" ht="17.25" customHeight="1" x14ac:dyDescent="0.35">
      <c r="A1712" s="17">
        <v>14572296</v>
      </c>
      <c r="B1712" s="2" t="s">
        <v>1517</v>
      </c>
      <c r="C1712" s="1">
        <v>2025001</v>
      </c>
      <c r="D1712" s="1">
        <v>2000488</v>
      </c>
      <c r="E1712" s="2" t="s">
        <v>34</v>
      </c>
      <c r="F1712" s="2" t="s">
        <v>142</v>
      </c>
      <c r="G1712" s="2" t="s">
        <v>36</v>
      </c>
      <c r="H1712" s="2" t="s">
        <v>600</v>
      </c>
      <c r="I1712" s="2" t="s">
        <v>601</v>
      </c>
      <c r="J1712" s="2" t="s">
        <v>2791</v>
      </c>
      <c r="K1712" s="2" t="s">
        <v>28</v>
      </c>
      <c r="L1712" s="2" t="s">
        <v>249</v>
      </c>
      <c r="M1712" s="2" t="s">
        <v>250</v>
      </c>
      <c r="N1712" s="2" t="s">
        <v>122</v>
      </c>
      <c r="O1712" s="3">
        <v>1</v>
      </c>
      <c r="P1712" s="3">
        <v>0</v>
      </c>
      <c r="Q1712" s="3">
        <v>6.35</v>
      </c>
      <c r="R1712" s="3">
        <v>6.35</v>
      </c>
      <c r="S1712" s="3">
        <v>6.35</v>
      </c>
      <c r="T1712" s="3">
        <v>6.35</v>
      </c>
      <c r="U1712" s="3"/>
      <c r="V1712" s="2" t="s">
        <v>235</v>
      </c>
      <c r="W1712" s="2" t="s">
        <v>236</v>
      </c>
      <c r="X1712" s="2" t="s">
        <v>33</v>
      </c>
      <c r="Y1712" s="19" t="str">
        <f>VLOOKUP(G1712,'Verweis Kd-Gruppe'!$A$2:$B$8,2,FALSE)</f>
        <v>GRK</v>
      </c>
      <c r="Z1712" s="19" t="str">
        <f>VLOOKUP(J1712,'Verweis Art-Gruppe'!$A$2:$B$15,2,FALSE)</f>
        <v>Sonstige</v>
      </c>
      <c r="AA1712" s="19" t="str">
        <f>VLOOKUP(W1712,'Verweis Vertreter'!$A$2:$B$24,2,FALSE)</f>
        <v>Patrick Verfürth</v>
      </c>
      <c r="AB1712" s="12">
        <f t="shared" si="234"/>
        <v>1</v>
      </c>
      <c r="AC1712" s="12">
        <f t="shared" si="239"/>
        <v>0</v>
      </c>
      <c r="AD1712" s="12">
        <f t="shared" si="240"/>
        <v>6.35</v>
      </c>
      <c r="AE1712" s="12">
        <f t="shared" si="235"/>
        <v>6.35</v>
      </c>
      <c r="AF1712" s="12">
        <f t="shared" si="236"/>
        <v>6.35</v>
      </c>
      <c r="AG1712" s="12">
        <f t="shared" si="237"/>
        <v>6.35</v>
      </c>
      <c r="AH1712" s="9">
        <f t="shared" si="241"/>
        <v>1</v>
      </c>
      <c r="AI1712" s="14">
        <f>VLOOKUP(E1712,'Verweis Faktor'!$A:$B,2,FALSE)</f>
        <v>1</v>
      </c>
      <c r="AJ1712" s="14"/>
      <c r="AK1712" s="14" t="str">
        <f>IF(AL1712="Ja","Versandkosten",VLOOKUP(E1712,'Verweis Belegart'!$A$2:$B$9,2,FALSE))</f>
        <v>Versandkosten</v>
      </c>
      <c r="AL1712" s="14" t="str">
        <f t="shared" si="242"/>
        <v>Ja</v>
      </c>
      <c r="AM1712" s="14" t="str">
        <f t="shared" si="238"/>
        <v>Positiv</v>
      </c>
    </row>
    <row r="1713" spans="1:39" ht="17.25" customHeight="1" x14ac:dyDescent="0.35">
      <c r="A1713" s="17">
        <v>14572296</v>
      </c>
      <c r="B1713" s="2" t="s">
        <v>1517</v>
      </c>
      <c r="C1713" s="1">
        <v>2025001</v>
      </c>
      <c r="D1713" s="1">
        <v>2000488</v>
      </c>
      <c r="E1713" s="2" t="s">
        <v>34</v>
      </c>
      <c r="F1713" s="2" t="s">
        <v>142</v>
      </c>
      <c r="G1713" s="2" t="s">
        <v>36</v>
      </c>
      <c r="H1713" s="2" t="s">
        <v>600</v>
      </c>
      <c r="I1713" s="2" t="s">
        <v>601</v>
      </c>
      <c r="J1713" s="2" t="s">
        <v>103</v>
      </c>
      <c r="K1713" s="2" t="s">
        <v>45</v>
      </c>
      <c r="L1713" s="2" t="s">
        <v>473</v>
      </c>
      <c r="M1713" s="2" t="s">
        <v>474</v>
      </c>
      <c r="N1713" s="2" t="s">
        <v>475</v>
      </c>
      <c r="O1713" s="3">
        <v>1</v>
      </c>
      <c r="P1713" s="3">
        <v>774.13789999999995</v>
      </c>
      <c r="Q1713" s="3">
        <v>815</v>
      </c>
      <c r="R1713" s="3">
        <v>815</v>
      </c>
      <c r="S1713" s="3">
        <v>40.862099999999998</v>
      </c>
      <c r="T1713" s="3">
        <v>40.86</v>
      </c>
      <c r="U1713" s="3">
        <v>5.01</v>
      </c>
      <c r="V1713" s="2" t="s">
        <v>235</v>
      </c>
      <c r="W1713" s="2" t="s">
        <v>236</v>
      </c>
      <c r="X1713" s="2" t="s">
        <v>33</v>
      </c>
      <c r="Y1713" s="19" t="str">
        <f>VLOOKUP(G1713,'Verweis Kd-Gruppe'!$A$2:$B$8,2,FALSE)</f>
        <v>GRK</v>
      </c>
      <c r="Z1713" s="19" t="str">
        <f>VLOOKUP(J1713,'Verweis Art-Gruppe'!$A$2:$B$15,2,FALSE)</f>
        <v>Geräte</v>
      </c>
      <c r="AA1713" s="19" t="str">
        <f>VLOOKUP(W1713,'Verweis Vertreter'!$A$2:$B$24,2,FALSE)</f>
        <v>Patrick Verfürth</v>
      </c>
      <c r="AB1713" s="12">
        <f t="shared" si="234"/>
        <v>1</v>
      </c>
      <c r="AC1713" s="12">
        <f t="shared" si="239"/>
        <v>774.13789999999995</v>
      </c>
      <c r="AD1713" s="12">
        <f t="shared" si="240"/>
        <v>815</v>
      </c>
      <c r="AE1713" s="12">
        <f t="shared" si="235"/>
        <v>815</v>
      </c>
      <c r="AF1713" s="12">
        <f t="shared" si="236"/>
        <v>40.862099999999998</v>
      </c>
      <c r="AG1713" s="12">
        <f t="shared" si="237"/>
        <v>40.86</v>
      </c>
      <c r="AH1713" s="9">
        <f t="shared" si="241"/>
        <v>5.0134969325153371E-2</v>
      </c>
      <c r="AI1713" s="14">
        <f>VLOOKUP(E1713,'Verweis Faktor'!$A:$B,2,FALSE)</f>
        <v>1</v>
      </c>
      <c r="AJ1713" s="14"/>
      <c r="AK1713" s="14" t="str">
        <f>IF(AL1713="Ja","Versandkosten",VLOOKUP(E1713,'Verweis Belegart'!$A$2:$B$9,2,FALSE))</f>
        <v>Hardware</v>
      </c>
      <c r="AL1713" s="14" t="str">
        <f t="shared" si="242"/>
        <v>Nein</v>
      </c>
      <c r="AM1713" s="14" t="str">
        <f t="shared" si="238"/>
        <v>Positiv</v>
      </c>
    </row>
    <row r="1714" spans="1:39" ht="17.25" customHeight="1" x14ac:dyDescent="0.35">
      <c r="A1714" s="17">
        <v>14572297</v>
      </c>
      <c r="B1714" s="2" t="s">
        <v>1517</v>
      </c>
      <c r="C1714" s="1">
        <v>2025001</v>
      </c>
      <c r="D1714" s="1">
        <v>2000489</v>
      </c>
      <c r="E1714" s="2" t="s">
        <v>34</v>
      </c>
      <c r="F1714" s="2" t="s">
        <v>142</v>
      </c>
      <c r="G1714" s="2" t="s">
        <v>36</v>
      </c>
      <c r="H1714" s="2" t="s">
        <v>600</v>
      </c>
      <c r="I1714" s="2" t="s">
        <v>601</v>
      </c>
      <c r="J1714" s="2" t="s">
        <v>2791</v>
      </c>
      <c r="K1714" s="2" t="s">
        <v>28</v>
      </c>
      <c r="L1714" s="2" t="s">
        <v>249</v>
      </c>
      <c r="M1714" s="2" t="s">
        <v>250</v>
      </c>
      <c r="N1714" s="2" t="s">
        <v>122</v>
      </c>
      <c r="O1714" s="3">
        <v>1</v>
      </c>
      <c r="P1714" s="3">
        <v>0</v>
      </c>
      <c r="Q1714" s="3">
        <v>6.35</v>
      </c>
      <c r="R1714" s="3">
        <v>6.35</v>
      </c>
      <c r="S1714" s="3">
        <v>6.35</v>
      </c>
      <c r="T1714" s="3">
        <v>6.35</v>
      </c>
      <c r="U1714" s="3"/>
      <c r="V1714" s="2" t="s">
        <v>235</v>
      </c>
      <c r="W1714" s="2" t="s">
        <v>236</v>
      </c>
      <c r="X1714" s="2" t="s">
        <v>33</v>
      </c>
      <c r="Y1714" s="19" t="str">
        <f>VLOOKUP(G1714,'Verweis Kd-Gruppe'!$A$2:$B$8,2,FALSE)</f>
        <v>GRK</v>
      </c>
      <c r="Z1714" s="19" t="str">
        <f>VLOOKUP(J1714,'Verweis Art-Gruppe'!$A$2:$B$15,2,FALSE)</f>
        <v>Sonstige</v>
      </c>
      <c r="AA1714" s="19" t="str">
        <f>VLOOKUP(W1714,'Verweis Vertreter'!$A$2:$B$24,2,FALSE)</f>
        <v>Patrick Verfürth</v>
      </c>
      <c r="AB1714" s="12">
        <f t="shared" si="234"/>
        <v>1</v>
      </c>
      <c r="AC1714" s="12">
        <f t="shared" si="239"/>
        <v>0</v>
      </c>
      <c r="AD1714" s="12">
        <f t="shared" si="240"/>
        <v>6.35</v>
      </c>
      <c r="AE1714" s="12">
        <f t="shared" si="235"/>
        <v>6.35</v>
      </c>
      <c r="AF1714" s="12">
        <f t="shared" si="236"/>
        <v>6.35</v>
      </c>
      <c r="AG1714" s="12">
        <f t="shared" si="237"/>
        <v>6.35</v>
      </c>
      <c r="AH1714" s="9">
        <f t="shared" si="241"/>
        <v>1</v>
      </c>
      <c r="AI1714" s="14">
        <f>VLOOKUP(E1714,'Verweis Faktor'!$A:$B,2,FALSE)</f>
        <v>1</v>
      </c>
      <c r="AJ1714" s="14"/>
      <c r="AK1714" s="14" t="str">
        <f>IF(AL1714="Ja","Versandkosten",VLOOKUP(E1714,'Verweis Belegart'!$A$2:$B$9,2,FALSE))</f>
        <v>Versandkosten</v>
      </c>
      <c r="AL1714" s="14" t="str">
        <f t="shared" si="242"/>
        <v>Ja</v>
      </c>
      <c r="AM1714" s="14" t="str">
        <f t="shared" si="238"/>
        <v>Positiv</v>
      </c>
    </row>
    <row r="1715" spans="1:39" ht="17.25" customHeight="1" x14ac:dyDescent="0.35">
      <c r="A1715" s="17">
        <v>14572297</v>
      </c>
      <c r="B1715" s="2" t="s">
        <v>1517</v>
      </c>
      <c r="C1715" s="1">
        <v>2025001</v>
      </c>
      <c r="D1715" s="1">
        <v>2000489</v>
      </c>
      <c r="E1715" s="2" t="s">
        <v>34</v>
      </c>
      <c r="F1715" s="2" t="s">
        <v>142</v>
      </c>
      <c r="G1715" s="2" t="s">
        <v>36</v>
      </c>
      <c r="H1715" s="2" t="s">
        <v>600</v>
      </c>
      <c r="I1715" s="2" t="s">
        <v>601</v>
      </c>
      <c r="J1715" s="2" t="s">
        <v>103</v>
      </c>
      <c r="K1715" s="2" t="s">
        <v>45</v>
      </c>
      <c r="L1715" s="2" t="s">
        <v>866</v>
      </c>
      <c r="M1715" s="2" t="s">
        <v>867</v>
      </c>
      <c r="N1715" s="2" t="s">
        <v>868</v>
      </c>
      <c r="O1715" s="3">
        <v>1</v>
      </c>
      <c r="P1715" s="3">
        <v>276.61900000000003</v>
      </c>
      <c r="Q1715" s="3">
        <v>287</v>
      </c>
      <c r="R1715" s="3">
        <v>287</v>
      </c>
      <c r="S1715" s="3">
        <v>10.381</v>
      </c>
      <c r="T1715" s="3">
        <v>10.38</v>
      </c>
      <c r="U1715" s="3">
        <v>3.61</v>
      </c>
      <c r="V1715" s="2" t="s">
        <v>235</v>
      </c>
      <c r="W1715" s="2" t="s">
        <v>236</v>
      </c>
      <c r="X1715" s="2" t="s">
        <v>33</v>
      </c>
      <c r="Y1715" s="19" t="str">
        <f>VLOOKUP(G1715,'Verweis Kd-Gruppe'!$A$2:$B$8,2,FALSE)</f>
        <v>GRK</v>
      </c>
      <c r="Z1715" s="19" t="str">
        <f>VLOOKUP(J1715,'Verweis Art-Gruppe'!$A$2:$B$15,2,FALSE)</f>
        <v>Geräte</v>
      </c>
      <c r="AA1715" s="19" t="str">
        <f>VLOOKUP(W1715,'Verweis Vertreter'!$A$2:$B$24,2,FALSE)</f>
        <v>Patrick Verfürth</v>
      </c>
      <c r="AB1715" s="12">
        <f t="shared" si="234"/>
        <v>1</v>
      </c>
      <c r="AC1715" s="12">
        <f t="shared" si="239"/>
        <v>276.61900000000003</v>
      </c>
      <c r="AD1715" s="12">
        <f t="shared" si="240"/>
        <v>287</v>
      </c>
      <c r="AE1715" s="12">
        <f t="shared" si="235"/>
        <v>287</v>
      </c>
      <c r="AF1715" s="12">
        <f t="shared" si="236"/>
        <v>10.381</v>
      </c>
      <c r="AG1715" s="12">
        <f t="shared" si="237"/>
        <v>10.38</v>
      </c>
      <c r="AH1715" s="9">
        <f t="shared" si="241"/>
        <v>3.6167247386759582E-2</v>
      </c>
      <c r="AI1715" s="14">
        <f>VLOOKUP(E1715,'Verweis Faktor'!$A:$B,2,FALSE)</f>
        <v>1</v>
      </c>
      <c r="AJ1715" s="14"/>
      <c r="AK1715" s="14" t="str">
        <f>IF(AL1715="Ja","Versandkosten",VLOOKUP(E1715,'Verweis Belegart'!$A$2:$B$9,2,FALSE))</f>
        <v>Hardware</v>
      </c>
      <c r="AL1715" s="14" t="str">
        <f t="shared" si="242"/>
        <v>Nein</v>
      </c>
      <c r="AM1715" s="14" t="str">
        <f t="shared" si="238"/>
        <v>Positiv</v>
      </c>
    </row>
    <row r="1716" spans="1:39" ht="17.25" customHeight="1" x14ac:dyDescent="0.35">
      <c r="A1716" s="17">
        <v>14572852</v>
      </c>
      <c r="B1716" s="2" t="s">
        <v>1517</v>
      </c>
      <c r="C1716" s="1">
        <v>2025001</v>
      </c>
      <c r="D1716" s="1">
        <v>2000490</v>
      </c>
      <c r="E1716" s="2" t="s">
        <v>34</v>
      </c>
      <c r="F1716" s="2" t="s">
        <v>35</v>
      </c>
      <c r="G1716" s="2" t="s">
        <v>25</v>
      </c>
      <c r="H1716" s="2" t="s">
        <v>1002</v>
      </c>
      <c r="I1716" s="2" t="s">
        <v>1003</v>
      </c>
      <c r="J1716" s="2" t="s">
        <v>103</v>
      </c>
      <c r="K1716" s="2" t="s">
        <v>28</v>
      </c>
      <c r="L1716" s="2" t="s">
        <v>673</v>
      </c>
      <c r="M1716" s="2" t="s">
        <v>674</v>
      </c>
      <c r="N1716" s="2" t="s">
        <v>48</v>
      </c>
      <c r="O1716" s="3">
        <v>1</v>
      </c>
      <c r="P1716" s="3">
        <v>253.26820000000001</v>
      </c>
      <c r="Q1716" s="3">
        <v>269</v>
      </c>
      <c r="R1716" s="3">
        <v>269</v>
      </c>
      <c r="S1716" s="3">
        <v>15.7318</v>
      </c>
      <c r="T1716" s="3">
        <v>15.73</v>
      </c>
      <c r="U1716" s="3">
        <v>5.84</v>
      </c>
      <c r="V1716" s="2" t="s">
        <v>413</v>
      </c>
      <c r="W1716" s="2" t="s">
        <v>414</v>
      </c>
      <c r="X1716" s="2" t="s">
        <v>699</v>
      </c>
      <c r="Y1716" s="19" t="str">
        <f>VLOOKUP(G1716,'Verweis Kd-Gruppe'!$A$2:$B$8,2,FALSE)</f>
        <v>FHK</v>
      </c>
      <c r="Z1716" s="19" t="str">
        <f>VLOOKUP(J1716,'Verweis Art-Gruppe'!$A$2:$B$15,2,FALSE)</f>
        <v>Geräte</v>
      </c>
      <c r="AA1716" s="19" t="str">
        <f>VLOOKUP(W1716,'Verweis Vertreter'!$A$2:$B$24,2,FALSE)</f>
        <v>Zentrale</v>
      </c>
      <c r="AB1716" s="12">
        <f t="shared" si="234"/>
        <v>1</v>
      </c>
      <c r="AC1716" s="12">
        <f t="shared" si="239"/>
        <v>253.26820000000001</v>
      </c>
      <c r="AD1716" s="12">
        <f t="shared" si="240"/>
        <v>269</v>
      </c>
      <c r="AE1716" s="12">
        <f t="shared" si="235"/>
        <v>269</v>
      </c>
      <c r="AF1716" s="12">
        <f t="shared" si="236"/>
        <v>15.7318</v>
      </c>
      <c r="AG1716" s="12">
        <f t="shared" si="237"/>
        <v>15.73</v>
      </c>
      <c r="AH1716" s="9">
        <f t="shared" si="241"/>
        <v>5.8475836431226766E-2</v>
      </c>
      <c r="AI1716" s="14">
        <f>VLOOKUP(E1716,'Verweis Faktor'!$A:$B,2,FALSE)</f>
        <v>1</v>
      </c>
      <c r="AJ1716" s="14"/>
      <c r="AK1716" s="14" t="str">
        <f>IF(AL1716="Ja","Versandkosten",VLOOKUP(E1716,'Verweis Belegart'!$A$2:$B$9,2,FALSE))</f>
        <v>Hardware</v>
      </c>
      <c r="AL1716" s="14" t="str">
        <f t="shared" si="242"/>
        <v>Nein</v>
      </c>
      <c r="AM1716" s="14" t="str">
        <f t="shared" si="238"/>
        <v>Positiv</v>
      </c>
    </row>
    <row r="1717" spans="1:39" ht="17.25" customHeight="1" x14ac:dyDescent="0.35">
      <c r="A1717" s="17">
        <v>14572852</v>
      </c>
      <c r="B1717" s="2" t="s">
        <v>1517</v>
      </c>
      <c r="C1717" s="1">
        <v>2025001</v>
      </c>
      <c r="D1717" s="1">
        <v>2000490</v>
      </c>
      <c r="E1717" s="2" t="s">
        <v>34</v>
      </c>
      <c r="F1717" s="2" t="s">
        <v>35</v>
      </c>
      <c r="G1717" s="2" t="s">
        <v>25</v>
      </c>
      <c r="H1717" s="2" t="s">
        <v>1002</v>
      </c>
      <c r="I1717" s="2" t="s">
        <v>1003</v>
      </c>
      <c r="J1717" s="2" t="s">
        <v>103</v>
      </c>
      <c r="K1717" s="2" t="s">
        <v>45</v>
      </c>
      <c r="L1717" s="2" t="s">
        <v>623</v>
      </c>
      <c r="M1717" s="2" t="s">
        <v>624</v>
      </c>
      <c r="N1717" s="2" t="s">
        <v>229</v>
      </c>
      <c r="O1717" s="3">
        <v>1</v>
      </c>
      <c r="P1717" s="3">
        <v>1037.0621000000001</v>
      </c>
      <c r="Q1717" s="3">
        <v>1099</v>
      </c>
      <c r="R1717" s="3">
        <v>1099</v>
      </c>
      <c r="S1717" s="3">
        <v>61.937899999999999</v>
      </c>
      <c r="T1717" s="3">
        <v>61.94</v>
      </c>
      <c r="U1717" s="3">
        <v>5.63</v>
      </c>
      <c r="V1717" s="2" t="s">
        <v>413</v>
      </c>
      <c r="W1717" s="2" t="s">
        <v>414</v>
      </c>
      <c r="X1717" s="2" t="s">
        <v>699</v>
      </c>
      <c r="Y1717" s="19" t="str">
        <f>VLOOKUP(G1717,'Verweis Kd-Gruppe'!$A$2:$B$8,2,FALSE)</f>
        <v>FHK</v>
      </c>
      <c r="Z1717" s="19" t="str">
        <f>VLOOKUP(J1717,'Verweis Art-Gruppe'!$A$2:$B$15,2,FALSE)</f>
        <v>Geräte</v>
      </c>
      <c r="AA1717" s="19" t="str">
        <f>VLOOKUP(W1717,'Verweis Vertreter'!$A$2:$B$24,2,FALSE)</f>
        <v>Zentrale</v>
      </c>
      <c r="AB1717" s="12">
        <f t="shared" si="234"/>
        <v>1</v>
      </c>
      <c r="AC1717" s="12">
        <f t="shared" si="239"/>
        <v>1037.0621000000001</v>
      </c>
      <c r="AD1717" s="12">
        <f t="shared" si="240"/>
        <v>1099</v>
      </c>
      <c r="AE1717" s="12">
        <f t="shared" si="235"/>
        <v>1099</v>
      </c>
      <c r="AF1717" s="12">
        <f t="shared" si="236"/>
        <v>61.937899999999999</v>
      </c>
      <c r="AG1717" s="12">
        <f t="shared" si="237"/>
        <v>61.94</v>
      </c>
      <c r="AH1717" s="9">
        <f t="shared" si="241"/>
        <v>5.6360327570518648E-2</v>
      </c>
      <c r="AI1717" s="14">
        <f>VLOOKUP(E1717,'Verweis Faktor'!$A:$B,2,FALSE)</f>
        <v>1</v>
      </c>
      <c r="AJ1717" s="14"/>
      <c r="AK1717" s="14" t="str">
        <f>IF(AL1717="Ja","Versandkosten",VLOOKUP(E1717,'Verweis Belegart'!$A$2:$B$9,2,FALSE))</f>
        <v>Hardware</v>
      </c>
      <c r="AL1717" s="14" t="str">
        <f t="shared" si="242"/>
        <v>Nein</v>
      </c>
      <c r="AM1717" s="14" t="str">
        <f t="shared" si="238"/>
        <v>Positiv</v>
      </c>
    </row>
    <row r="1718" spans="1:39" ht="17.25" customHeight="1" x14ac:dyDescent="0.35">
      <c r="A1718" s="17">
        <v>14572852</v>
      </c>
      <c r="B1718" s="2" t="s">
        <v>1517</v>
      </c>
      <c r="C1718" s="1">
        <v>2025001</v>
      </c>
      <c r="D1718" s="1">
        <v>2000490</v>
      </c>
      <c r="E1718" s="2" t="s">
        <v>34</v>
      </c>
      <c r="F1718" s="2" t="s">
        <v>35</v>
      </c>
      <c r="G1718" s="2" t="s">
        <v>25</v>
      </c>
      <c r="H1718" s="2" t="s">
        <v>1002</v>
      </c>
      <c r="I1718" s="2" t="s">
        <v>1003</v>
      </c>
      <c r="J1718" s="2" t="s">
        <v>103</v>
      </c>
      <c r="K1718" s="2" t="s">
        <v>49</v>
      </c>
      <c r="L1718" s="2" t="s">
        <v>845</v>
      </c>
      <c r="M1718" s="2" t="s">
        <v>846</v>
      </c>
      <c r="N1718" s="2" t="s">
        <v>128</v>
      </c>
      <c r="O1718" s="3">
        <v>2</v>
      </c>
      <c r="P1718" s="3">
        <v>190.3897</v>
      </c>
      <c r="Q1718" s="3">
        <v>209</v>
      </c>
      <c r="R1718" s="3">
        <v>418</v>
      </c>
      <c r="S1718" s="3">
        <v>18.610299999999999</v>
      </c>
      <c r="T1718" s="3">
        <v>37.22</v>
      </c>
      <c r="U1718" s="3">
        <v>8.9</v>
      </c>
      <c r="V1718" s="2" t="s">
        <v>413</v>
      </c>
      <c r="W1718" s="2" t="s">
        <v>414</v>
      </c>
      <c r="X1718" s="2" t="s">
        <v>699</v>
      </c>
      <c r="Y1718" s="19" t="str">
        <f>VLOOKUP(G1718,'Verweis Kd-Gruppe'!$A$2:$B$8,2,FALSE)</f>
        <v>FHK</v>
      </c>
      <c r="Z1718" s="19" t="str">
        <f>VLOOKUP(J1718,'Verweis Art-Gruppe'!$A$2:$B$15,2,FALSE)</f>
        <v>Geräte</v>
      </c>
      <c r="AA1718" s="19" t="str">
        <f>VLOOKUP(W1718,'Verweis Vertreter'!$A$2:$B$24,2,FALSE)</f>
        <v>Zentrale</v>
      </c>
      <c r="AB1718" s="12">
        <f t="shared" si="234"/>
        <v>2</v>
      </c>
      <c r="AC1718" s="12">
        <f t="shared" si="239"/>
        <v>190.3897</v>
      </c>
      <c r="AD1718" s="12">
        <f t="shared" si="240"/>
        <v>209</v>
      </c>
      <c r="AE1718" s="12">
        <f t="shared" si="235"/>
        <v>418</v>
      </c>
      <c r="AF1718" s="12">
        <f t="shared" si="236"/>
        <v>18.610299999999999</v>
      </c>
      <c r="AG1718" s="12">
        <f t="shared" si="237"/>
        <v>37.22</v>
      </c>
      <c r="AH1718" s="9">
        <f t="shared" si="241"/>
        <v>8.9043062200956938E-2</v>
      </c>
      <c r="AI1718" s="14">
        <f>VLOOKUP(E1718,'Verweis Faktor'!$A:$B,2,FALSE)</f>
        <v>1</v>
      </c>
      <c r="AJ1718" s="14"/>
      <c r="AK1718" s="14" t="str">
        <f>IF(AL1718="Ja","Versandkosten",VLOOKUP(E1718,'Verweis Belegart'!$A$2:$B$9,2,FALSE))</f>
        <v>Hardware</v>
      </c>
      <c r="AL1718" s="14" t="str">
        <f t="shared" si="242"/>
        <v>Nein</v>
      </c>
      <c r="AM1718" s="14" t="str">
        <f t="shared" si="238"/>
        <v>Positiv</v>
      </c>
    </row>
    <row r="1719" spans="1:39" ht="17.25" customHeight="1" x14ac:dyDescent="0.35">
      <c r="A1719" s="17">
        <v>14572852</v>
      </c>
      <c r="B1719" s="2" t="s">
        <v>1517</v>
      </c>
      <c r="C1719" s="1">
        <v>2025001</v>
      </c>
      <c r="D1719" s="1">
        <v>2000490</v>
      </c>
      <c r="E1719" s="2" t="s">
        <v>34</v>
      </c>
      <c r="F1719" s="2" t="s">
        <v>35</v>
      </c>
      <c r="G1719" s="2" t="s">
        <v>25</v>
      </c>
      <c r="H1719" s="2" t="s">
        <v>1002</v>
      </c>
      <c r="I1719" s="2" t="s">
        <v>1003</v>
      </c>
      <c r="J1719" s="2" t="s">
        <v>103</v>
      </c>
      <c r="K1719" s="2" t="s">
        <v>79</v>
      </c>
      <c r="L1719" s="2" t="s">
        <v>479</v>
      </c>
      <c r="M1719" s="2" t="s">
        <v>480</v>
      </c>
      <c r="N1719" s="2" t="s">
        <v>481</v>
      </c>
      <c r="O1719" s="3">
        <v>2</v>
      </c>
      <c r="P1719" s="3">
        <v>116.04640000000001</v>
      </c>
      <c r="Q1719" s="3">
        <v>129</v>
      </c>
      <c r="R1719" s="3">
        <v>258</v>
      </c>
      <c r="S1719" s="3">
        <v>12.9536</v>
      </c>
      <c r="T1719" s="3">
        <v>25.91</v>
      </c>
      <c r="U1719" s="3">
        <v>10.039999999999999</v>
      </c>
      <c r="V1719" s="2" t="s">
        <v>413</v>
      </c>
      <c r="W1719" s="2" t="s">
        <v>414</v>
      </c>
      <c r="X1719" s="2" t="s">
        <v>699</v>
      </c>
      <c r="Y1719" s="19" t="str">
        <f>VLOOKUP(G1719,'Verweis Kd-Gruppe'!$A$2:$B$8,2,FALSE)</f>
        <v>FHK</v>
      </c>
      <c r="Z1719" s="19" t="str">
        <f>VLOOKUP(J1719,'Verweis Art-Gruppe'!$A$2:$B$15,2,FALSE)</f>
        <v>Geräte</v>
      </c>
      <c r="AA1719" s="19" t="str">
        <f>VLOOKUP(W1719,'Verweis Vertreter'!$A$2:$B$24,2,FALSE)</f>
        <v>Zentrale</v>
      </c>
      <c r="AB1719" s="12">
        <f t="shared" si="234"/>
        <v>2</v>
      </c>
      <c r="AC1719" s="12">
        <f t="shared" si="239"/>
        <v>116.04640000000001</v>
      </c>
      <c r="AD1719" s="12">
        <f t="shared" si="240"/>
        <v>129</v>
      </c>
      <c r="AE1719" s="12">
        <f t="shared" si="235"/>
        <v>258</v>
      </c>
      <c r="AF1719" s="12">
        <f t="shared" si="236"/>
        <v>12.9536</v>
      </c>
      <c r="AG1719" s="12">
        <f t="shared" si="237"/>
        <v>25.91</v>
      </c>
      <c r="AH1719" s="9">
        <f t="shared" si="241"/>
        <v>0.10042635658914728</v>
      </c>
      <c r="AI1719" s="14">
        <f>VLOOKUP(E1719,'Verweis Faktor'!$A:$B,2,FALSE)</f>
        <v>1</v>
      </c>
      <c r="AJ1719" s="14"/>
      <c r="AK1719" s="14" t="str">
        <f>IF(AL1719="Ja","Versandkosten",VLOOKUP(E1719,'Verweis Belegart'!$A$2:$B$9,2,FALSE))</f>
        <v>Hardware</v>
      </c>
      <c r="AL1719" s="14" t="str">
        <f t="shared" si="242"/>
        <v>Nein</v>
      </c>
      <c r="AM1719" s="14" t="str">
        <f t="shared" si="238"/>
        <v>Positiv</v>
      </c>
    </row>
    <row r="1720" spans="1:39" ht="17.25" customHeight="1" x14ac:dyDescent="0.35">
      <c r="A1720" s="17">
        <v>14572852</v>
      </c>
      <c r="B1720" s="2" t="s">
        <v>1517</v>
      </c>
      <c r="C1720" s="1">
        <v>2025001</v>
      </c>
      <c r="D1720" s="1">
        <v>2000490</v>
      </c>
      <c r="E1720" s="2" t="s">
        <v>34</v>
      </c>
      <c r="F1720" s="2" t="s">
        <v>35</v>
      </c>
      <c r="G1720" s="2" t="s">
        <v>25</v>
      </c>
      <c r="H1720" s="2" t="s">
        <v>1002</v>
      </c>
      <c r="I1720" s="2" t="s">
        <v>1003</v>
      </c>
      <c r="J1720" s="2" t="s">
        <v>304</v>
      </c>
      <c r="K1720" s="2" t="s">
        <v>83</v>
      </c>
      <c r="L1720" s="2" t="s">
        <v>1643</v>
      </c>
      <c r="M1720" s="2" t="s">
        <v>1644</v>
      </c>
      <c r="N1720" s="2" t="s">
        <v>1645</v>
      </c>
      <c r="O1720" s="3">
        <v>4</v>
      </c>
      <c r="P1720" s="3">
        <v>111.51649999999999</v>
      </c>
      <c r="Q1720" s="3">
        <v>118</v>
      </c>
      <c r="R1720" s="3">
        <v>472</v>
      </c>
      <c r="S1720" s="3">
        <v>6.4835000000000003</v>
      </c>
      <c r="T1720" s="3">
        <v>25.93</v>
      </c>
      <c r="U1720" s="3">
        <v>5.49</v>
      </c>
      <c r="V1720" s="2" t="s">
        <v>413</v>
      </c>
      <c r="W1720" s="2" t="s">
        <v>414</v>
      </c>
      <c r="X1720" s="2" t="s">
        <v>699</v>
      </c>
      <c r="Y1720" s="19" t="str">
        <f>VLOOKUP(G1720,'Verweis Kd-Gruppe'!$A$2:$B$8,2,FALSE)</f>
        <v>FHK</v>
      </c>
      <c r="Z1720" s="19" t="str">
        <f>VLOOKUP(J1720,'Verweis Art-Gruppe'!$A$2:$B$15,2,FALSE)</f>
        <v>Zubehör</v>
      </c>
      <c r="AA1720" s="19" t="str">
        <f>VLOOKUP(W1720,'Verweis Vertreter'!$A$2:$B$24,2,FALSE)</f>
        <v>Zentrale</v>
      </c>
      <c r="AB1720" s="12">
        <f t="shared" si="234"/>
        <v>4</v>
      </c>
      <c r="AC1720" s="12">
        <f t="shared" si="239"/>
        <v>111.51649999999999</v>
      </c>
      <c r="AD1720" s="12">
        <f t="shared" si="240"/>
        <v>118</v>
      </c>
      <c r="AE1720" s="12">
        <f t="shared" si="235"/>
        <v>472</v>
      </c>
      <c r="AF1720" s="12">
        <f t="shared" si="236"/>
        <v>6.4835000000000003</v>
      </c>
      <c r="AG1720" s="12">
        <f t="shared" si="237"/>
        <v>25.93</v>
      </c>
      <c r="AH1720" s="9">
        <f t="shared" si="241"/>
        <v>5.4936440677966103E-2</v>
      </c>
      <c r="AI1720" s="14">
        <f>VLOOKUP(E1720,'Verweis Faktor'!$A:$B,2,FALSE)</f>
        <v>1</v>
      </c>
      <c r="AJ1720" s="14"/>
      <c r="AK1720" s="14" t="str">
        <f>IF(AL1720="Ja","Versandkosten",VLOOKUP(E1720,'Verweis Belegart'!$A$2:$B$9,2,FALSE))</f>
        <v>Hardware</v>
      </c>
      <c r="AL1720" s="14" t="str">
        <f t="shared" si="242"/>
        <v>Nein</v>
      </c>
      <c r="AM1720" s="14" t="str">
        <f t="shared" si="238"/>
        <v>Positiv</v>
      </c>
    </row>
    <row r="1721" spans="1:39" ht="17.25" customHeight="1" x14ac:dyDescent="0.35">
      <c r="A1721" s="17">
        <v>14572852</v>
      </c>
      <c r="B1721" s="2" t="s">
        <v>1517</v>
      </c>
      <c r="C1721" s="1">
        <v>2025001</v>
      </c>
      <c r="D1721" s="1">
        <v>2000490</v>
      </c>
      <c r="E1721" s="2" t="s">
        <v>34</v>
      </c>
      <c r="F1721" s="2" t="s">
        <v>35</v>
      </c>
      <c r="G1721" s="2" t="s">
        <v>25</v>
      </c>
      <c r="H1721" s="2" t="s">
        <v>1002</v>
      </c>
      <c r="I1721" s="2" t="s">
        <v>1003</v>
      </c>
      <c r="J1721" s="2" t="s">
        <v>304</v>
      </c>
      <c r="K1721" s="2" t="s">
        <v>87</v>
      </c>
      <c r="L1721" s="2" t="s">
        <v>1529</v>
      </c>
      <c r="M1721" s="2" t="s">
        <v>1530</v>
      </c>
      <c r="N1721" s="2" t="s">
        <v>1531</v>
      </c>
      <c r="O1721" s="3">
        <v>7</v>
      </c>
      <c r="P1721" s="3">
        <v>52.86</v>
      </c>
      <c r="Q1721" s="3">
        <v>60</v>
      </c>
      <c r="R1721" s="3">
        <v>420</v>
      </c>
      <c r="S1721" s="3">
        <v>7.14</v>
      </c>
      <c r="T1721" s="3">
        <v>49.98</v>
      </c>
      <c r="U1721" s="3">
        <v>11.9</v>
      </c>
      <c r="V1721" s="2" t="s">
        <v>413</v>
      </c>
      <c r="W1721" s="2" t="s">
        <v>414</v>
      </c>
      <c r="X1721" s="2" t="s">
        <v>699</v>
      </c>
      <c r="Y1721" s="19" t="str">
        <f>VLOOKUP(G1721,'Verweis Kd-Gruppe'!$A$2:$B$8,2,FALSE)</f>
        <v>FHK</v>
      </c>
      <c r="Z1721" s="19" t="str">
        <f>VLOOKUP(J1721,'Verweis Art-Gruppe'!$A$2:$B$15,2,FALSE)</f>
        <v>Zubehör</v>
      </c>
      <c r="AA1721" s="19" t="str">
        <f>VLOOKUP(W1721,'Verweis Vertreter'!$A$2:$B$24,2,FALSE)</f>
        <v>Zentrale</v>
      </c>
      <c r="AB1721" s="12">
        <f t="shared" si="234"/>
        <v>7</v>
      </c>
      <c r="AC1721" s="12">
        <f t="shared" si="239"/>
        <v>52.86</v>
      </c>
      <c r="AD1721" s="12">
        <f t="shared" si="240"/>
        <v>60</v>
      </c>
      <c r="AE1721" s="12">
        <f t="shared" si="235"/>
        <v>420</v>
      </c>
      <c r="AF1721" s="12">
        <f t="shared" si="236"/>
        <v>7.14</v>
      </c>
      <c r="AG1721" s="12">
        <f t="shared" si="237"/>
        <v>49.98</v>
      </c>
      <c r="AH1721" s="9">
        <f t="shared" si="241"/>
        <v>0.11899999999999999</v>
      </c>
      <c r="AI1721" s="14">
        <f>VLOOKUP(E1721,'Verweis Faktor'!$A:$B,2,FALSE)</f>
        <v>1</v>
      </c>
      <c r="AJ1721" s="14"/>
      <c r="AK1721" s="14" t="str">
        <f>IF(AL1721="Ja","Versandkosten",VLOOKUP(E1721,'Verweis Belegart'!$A$2:$B$9,2,FALSE))</f>
        <v>Hardware</v>
      </c>
      <c r="AL1721" s="14" t="str">
        <f t="shared" si="242"/>
        <v>Nein</v>
      </c>
      <c r="AM1721" s="14" t="str">
        <f t="shared" si="238"/>
        <v>Positiv</v>
      </c>
    </row>
    <row r="1722" spans="1:39" ht="17.25" customHeight="1" x14ac:dyDescent="0.35">
      <c r="A1722" s="17">
        <v>14572336</v>
      </c>
      <c r="B1722" s="2" t="s">
        <v>1517</v>
      </c>
      <c r="C1722" s="1">
        <v>2025001</v>
      </c>
      <c r="D1722" s="1">
        <v>2000491</v>
      </c>
      <c r="E1722" s="2" t="s">
        <v>34</v>
      </c>
      <c r="F1722" s="2" t="s">
        <v>142</v>
      </c>
      <c r="G1722" s="2" t="s">
        <v>36</v>
      </c>
      <c r="H1722" s="2" t="s">
        <v>600</v>
      </c>
      <c r="I1722" s="2" t="s">
        <v>601</v>
      </c>
      <c r="J1722" s="2" t="s">
        <v>2791</v>
      </c>
      <c r="K1722" s="2" t="s">
        <v>28</v>
      </c>
      <c r="L1722" s="2" t="s">
        <v>249</v>
      </c>
      <c r="M1722" s="2" t="s">
        <v>250</v>
      </c>
      <c r="N1722" s="2" t="s">
        <v>122</v>
      </c>
      <c r="O1722" s="3">
        <v>1</v>
      </c>
      <c r="P1722" s="3">
        <v>0</v>
      </c>
      <c r="Q1722" s="3">
        <v>6.35</v>
      </c>
      <c r="R1722" s="3">
        <v>6.35</v>
      </c>
      <c r="S1722" s="3">
        <v>6.35</v>
      </c>
      <c r="T1722" s="3">
        <v>6.35</v>
      </c>
      <c r="U1722" s="3"/>
      <c r="V1722" s="2" t="s">
        <v>235</v>
      </c>
      <c r="W1722" s="2" t="s">
        <v>236</v>
      </c>
      <c r="X1722" s="2" t="s">
        <v>33</v>
      </c>
      <c r="Y1722" s="19" t="str">
        <f>VLOOKUP(G1722,'Verweis Kd-Gruppe'!$A$2:$B$8,2,FALSE)</f>
        <v>GRK</v>
      </c>
      <c r="Z1722" s="19" t="str">
        <f>VLOOKUP(J1722,'Verweis Art-Gruppe'!$A$2:$B$15,2,FALSE)</f>
        <v>Sonstige</v>
      </c>
      <c r="AA1722" s="19" t="str">
        <f>VLOOKUP(W1722,'Verweis Vertreter'!$A$2:$B$24,2,FALSE)</f>
        <v>Patrick Verfürth</v>
      </c>
      <c r="AB1722" s="12">
        <f t="shared" si="234"/>
        <v>1</v>
      </c>
      <c r="AC1722" s="12">
        <f t="shared" si="239"/>
        <v>0</v>
      </c>
      <c r="AD1722" s="12">
        <f t="shared" si="240"/>
        <v>6.35</v>
      </c>
      <c r="AE1722" s="12">
        <f t="shared" si="235"/>
        <v>6.35</v>
      </c>
      <c r="AF1722" s="12">
        <f t="shared" si="236"/>
        <v>6.35</v>
      </c>
      <c r="AG1722" s="12">
        <f t="shared" si="237"/>
        <v>6.35</v>
      </c>
      <c r="AH1722" s="9">
        <f t="shared" si="241"/>
        <v>1</v>
      </c>
      <c r="AI1722" s="14">
        <f>VLOOKUP(E1722,'Verweis Faktor'!$A:$B,2,FALSE)</f>
        <v>1</v>
      </c>
      <c r="AJ1722" s="14"/>
      <c r="AK1722" s="14" t="str">
        <f>IF(AL1722="Ja","Versandkosten",VLOOKUP(E1722,'Verweis Belegart'!$A$2:$B$9,2,FALSE))</f>
        <v>Versandkosten</v>
      </c>
      <c r="AL1722" s="14" t="str">
        <f t="shared" si="242"/>
        <v>Ja</v>
      </c>
      <c r="AM1722" s="14" t="str">
        <f t="shared" si="238"/>
        <v>Positiv</v>
      </c>
    </row>
    <row r="1723" spans="1:39" ht="17.25" customHeight="1" x14ac:dyDescent="0.35">
      <c r="A1723" s="17">
        <v>14572336</v>
      </c>
      <c r="B1723" s="2" t="s">
        <v>1517</v>
      </c>
      <c r="C1723" s="1">
        <v>2025001</v>
      </c>
      <c r="D1723" s="1">
        <v>2000491</v>
      </c>
      <c r="E1723" s="2" t="s">
        <v>34</v>
      </c>
      <c r="F1723" s="2" t="s">
        <v>142</v>
      </c>
      <c r="G1723" s="2" t="s">
        <v>36</v>
      </c>
      <c r="H1723" s="2" t="s">
        <v>600</v>
      </c>
      <c r="I1723" s="2" t="s">
        <v>601</v>
      </c>
      <c r="J1723" s="2" t="s">
        <v>103</v>
      </c>
      <c r="K1723" s="2" t="s">
        <v>45</v>
      </c>
      <c r="L1723" s="2" t="s">
        <v>473</v>
      </c>
      <c r="M1723" s="2" t="s">
        <v>474</v>
      </c>
      <c r="N1723" s="2" t="s">
        <v>475</v>
      </c>
      <c r="O1723" s="3">
        <v>1</v>
      </c>
      <c r="P1723" s="3">
        <v>774.13789999999995</v>
      </c>
      <c r="Q1723" s="3">
        <v>815</v>
      </c>
      <c r="R1723" s="3">
        <v>815</v>
      </c>
      <c r="S1723" s="3">
        <v>40.862099999999998</v>
      </c>
      <c r="T1723" s="3">
        <v>40.86</v>
      </c>
      <c r="U1723" s="3">
        <v>5.01</v>
      </c>
      <c r="V1723" s="2" t="s">
        <v>235</v>
      </c>
      <c r="W1723" s="2" t="s">
        <v>236</v>
      </c>
      <c r="X1723" s="2" t="s">
        <v>33</v>
      </c>
      <c r="Y1723" s="19" t="str">
        <f>VLOOKUP(G1723,'Verweis Kd-Gruppe'!$A$2:$B$8,2,FALSE)</f>
        <v>GRK</v>
      </c>
      <c r="Z1723" s="19" t="str">
        <f>VLOOKUP(J1723,'Verweis Art-Gruppe'!$A$2:$B$15,2,FALSE)</f>
        <v>Geräte</v>
      </c>
      <c r="AA1723" s="19" t="str">
        <f>VLOOKUP(W1723,'Verweis Vertreter'!$A$2:$B$24,2,FALSE)</f>
        <v>Patrick Verfürth</v>
      </c>
      <c r="AB1723" s="12">
        <f t="shared" si="234"/>
        <v>1</v>
      </c>
      <c r="AC1723" s="12">
        <f t="shared" si="239"/>
        <v>774.13789999999995</v>
      </c>
      <c r="AD1723" s="12">
        <f t="shared" si="240"/>
        <v>815</v>
      </c>
      <c r="AE1723" s="12">
        <f t="shared" si="235"/>
        <v>815</v>
      </c>
      <c r="AF1723" s="12">
        <f t="shared" si="236"/>
        <v>40.862099999999998</v>
      </c>
      <c r="AG1723" s="12">
        <f t="shared" si="237"/>
        <v>40.86</v>
      </c>
      <c r="AH1723" s="9">
        <f t="shared" si="241"/>
        <v>5.0134969325153371E-2</v>
      </c>
      <c r="AI1723" s="14">
        <f>VLOOKUP(E1723,'Verweis Faktor'!$A:$B,2,FALSE)</f>
        <v>1</v>
      </c>
      <c r="AJ1723" s="14"/>
      <c r="AK1723" s="14" t="str">
        <f>IF(AL1723="Ja","Versandkosten",VLOOKUP(E1723,'Verweis Belegart'!$A$2:$B$9,2,FALSE))</f>
        <v>Hardware</v>
      </c>
      <c r="AL1723" s="14" t="str">
        <f t="shared" si="242"/>
        <v>Nein</v>
      </c>
      <c r="AM1723" s="14" t="str">
        <f t="shared" si="238"/>
        <v>Positiv</v>
      </c>
    </row>
    <row r="1724" spans="1:39" ht="17.25" customHeight="1" x14ac:dyDescent="0.35">
      <c r="A1724" s="17">
        <v>14572484</v>
      </c>
      <c r="B1724" s="2" t="s">
        <v>1517</v>
      </c>
      <c r="C1724" s="1">
        <v>2025001</v>
      </c>
      <c r="D1724" s="1">
        <v>2000492</v>
      </c>
      <c r="E1724" s="2" t="s">
        <v>34</v>
      </c>
      <c r="F1724" s="2" t="s">
        <v>142</v>
      </c>
      <c r="G1724" s="2" t="s">
        <v>36</v>
      </c>
      <c r="H1724" s="2" t="s">
        <v>600</v>
      </c>
      <c r="I1724" s="2" t="s">
        <v>601</v>
      </c>
      <c r="J1724" s="2" t="s">
        <v>2791</v>
      </c>
      <c r="K1724" s="2" t="s">
        <v>28</v>
      </c>
      <c r="L1724" s="2" t="s">
        <v>249</v>
      </c>
      <c r="M1724" s="2" t="s">
        <v>250</v>
      </c>
      <c r="N1724" s="2" t="s">
        <v>122</v>
      </c>
      <c r="O1724" s="3">
        <v>1</v>
      </c>
      <c r="P1724" s="3">
        <v>0</v>
      </c>
      <c r="Q1724" s="3">
        <v>6.35</v>
      </c>
      <c r="R1724" s="3">
        <v>6.35</v>
      </c>
      <c r="S1724" s="3">
        <v>6.35</v>
      </c>
      <c r="T1724" s="3">
        <v>6.35</v>
      </c>
      <c r="U1724" s="3"/>
      <c r="V1724" s="2" t="s">
        <v>235</v>
      </c>
      <c r="W1724" s="2" t="s">
        <v>236</v>
      </c>
      <c r="X1724" s="2" t="s">
        <v>33</v>
      </c>
      <c r="Y1724" s="19" t="str">
        <f>VLOOKUP(G1724,'Verweis Kd-Gruppe'!$A$2:$B$8,2,FALSE)</f>
        <v>GRK</v>
      </c>
      <c r="Z1724" s="19" t="str">
        <f>VLOOKUP(J1724,'Verweis Art-Gruppe'!$A$2:$B$15,2,FALSE)</f>
        <v>Sonstige</v>
      </c>
      <c r="AA1724" s="19" t="str">
        <f>VLOOKUP(W1724,'Verweis Vertreter'!$A$2:$B$24,2,FALSE)</f>
        <v>Patrick Verfürth</v>
      </c>
      <c r="AB1724" s="12">
        <f t="shared" si="234"/>
        <v>1</v>
      </c>
      <c r="AC1724" s="12">
        <f t="shared" si="239"/>
        <v>0</v>
      </c>
      <c r="AD1724" s="12">
        <f t="shared" si="240"/>
        <v>6.35</v>
      </c>
      <c r="AE1724" s="12">
        <f t="shared" si="235"/>
        <v>6.35</v>
      </c>
      <c r="AF1724" s="12">
        <f t="shared" si="236"/>
        <v>6.35</v>
      </c>
      <c r="AG1724" s="12">
        <f t="shared" si="237"/>
        <v>6.35</v>
      </c>
      <c r="AH1724" s="9">
        <f t="shared" si="241"/>
        <v>1</v>
      </c>
      <c r="AI1724" s="14">
        <f>VLOOKUP(E1724,'Verweis Faktor'!$A:$B,2,FALSE)</f>
        <v>1</v>
      </c>
      <c r="AJ1724" s="14"/>
      <c r="AK1724" s="14" t="str">
        <f>IF(AL1724="Ja","Versandkosten",VLOOKUP(E1724,'Verweis Belegart'!$A$2:$B$9,2,FALSE))</f>
        <v>Versandkosten</v>
      </c>
      <c r="AL1724" s="14" t="str">
        <f t="shared" si="242"/>
        <v>Ja</v>
      </c>
      <c r="AM1724" s="14" t="str">
        <f t="shared" si="238"/>
        <v>Positiv</v>
      </c>
    </row>
    <row r="1725" spans="1:39" ht="17.25" customHeight="1" x14ac:dyDescent="0.35">
      <c r="A1725" s="17">
        <v>14572484</v>
      </c>
      <c r="B1725" s="2" t="s">
        <v>1517</v>
      </c>
      <c r="C1725" s="1">
        <v>2025001</v>
      </c>
      <c r="D1725" s="1">
        <v>2000492</v>
      </c>
      <c r="E1725" s="2" t="s">
        <v>34</v>
      </c>
      <c r="F1725" s="2" t="s">
        <v>142</v>
      </c>
      <c r="G1725" s="2" t="s">
        <v>36</v>
      </c>
      <c r="H1725" s="2" t="s">
        <v>600</v>
      </c>
      <c r="I1725" s="2" t="s">
        <v>601</v>
      </c>
      <c r="J1725" s="2" t="s">
        <v>103</v>
      </c>
      <c r="K1725" s="2" t="s">
        <v>45</v>
      </c>
      <c r="L1725" s="2" t="s">
        <v>108</v>
      </c>
      <c r="M1725" s="2" t="s">
        <v>109</v>
      </c>
      <c r="N1725" s="2" t="s">
        <v>110</v>
      </c>
      <c r="O1725" s="3">
        <v>1</v>
      </c>
      <c r="P1725" s="3">
        <v>227.09690000000001</v>
      </c>
      <c r="Q1725" s="3">
        <v>239</v>
      </c>
      <c r="R1725" s="3">
        <v>239</v>
      </c>
      <c r="S1725" s="3">
        <v>11.9031</v>
      </c>
      <c r="T1725" s="3">
        <v>11.9</v>
      </c>
      <c r="U1725" s="3">
        <v>4.9800000000000004</v>
      </c>
      <c r="V1725" s="2" t="s">
        <v>235</v>
      </c>
      <c r="W1725" s="2" t="s">
        <v>236</v>
      </c>
      <c r="X1725" s="2" t="s">
        <v>33</v>
      </c>
      <c r="Y1725" s="19" t="str">
        <f>VLOOKUP(G1725,'Verweis Kd-Gruppe'!$A$2:$B$8,2,FALSE)</f>
        <v>GRK</v>
      </c>
      <c r="Z1725" s="19" t="str">
        <f>VLOOKUP(J1725,'Verweis Art-Gruppe'!$A$2:$B$15,2,FALSE)</f>
        <v>Geräte</v>
      </c>
      <c r="AA1725" s="19" t="str">
        <f>VLOOKUP(W1725,'Verweis Vertreter'!$A$2:$B$24,2,FALSE)</f>
        <v>Patrick Verfürth</v>
      </c>
      <c r="AB1725" s="12">
        <f t="shared" si="234"/>
        <v>1</v>
      </c>
      <c r="AC1725" s="12">
        <f t="shared" si="239"/>
        <v>227.09690000000001</v>
      </c>
      <c r="AD1725" s="12">
        <f t="shared" si="240"/>
        <v>239</v>
      </c>
      <c r="AE1725" s="12">
        <f t="shared" si="235"/>
        <v>239</v>
      </c>
      <c r="AF1725" s="12">
        <f t="shared" si="236"/>
        <v>11.9031</v>
      </c>
      <c r="AG1725" s="12">
        <f t="shared" si="237"/>
        <v>11.9</v>
      </c>
      <c r="AH1725" s="9">
        <f t="shared" si="241"/>
        <v>4.9790794979079497E-2</v>
      </c>
      <c r="AI1725" s="14">
        <f>VLOOKUP(E1725,'Verweis Faktor'!$A:$B,2,FALSE)</f>
        <v>1</v>
      </c>
      <c r="AJ1725" s="14"/>
      <c r="AK1725" s="14" t="str">
        <f>IF(AL1725="Ja","Versandkosten",VLOOKUP(E1725,'Verweis Belegart'!$A$2:$B$9,2,FALSE))</f>
        <v>Hardware</v>
      </c>
      <c r="AL1725" s="14" t="str">
        <f t="shared" si="242"/>
        <v>Nein</v>
      </c>
      <c r="AM1725" s="14" t="str">
        <f t="shared" si="238"/>
        <v>Positiv</v>
      </c>
    </row>
    <row r="1726" spans="1:39" ht="17.25" customHeight="1" x14ac:dyDescent="0.35">
      <c r="A1726" s="17">
        <v>14572544</v>
      </c>
      <c r="B1726" s="2" t="s">
        <v>1517</v>
      </c>
      <c r="C1726" s="1">
        <v>2025001</v>
      </c>
      <c r="D1726" s="1">
        <v>2000493</v>
      </c>
      <c r="E1726" s="2" t="s">
        <v>34</v>
      </c>
      <c r="F1726" s="2" t="s">
        <v>142</v>
      </c>
      <c r="G1726" s="2" t="s">
        <v>36</v>
      </c>
      <c r="H1726" s="2" t="s">
        <v>600</v>
      </c>
      <c r="I1726" s="2" t="s">
        <v>601</v>
      </c>
      <c r="J1726" s="2" t="s">
        <v>2791</v>
      </c>
      <c r="K1726" s="2" t="s">
        <v>28</v>
      </c>
      <c r="L1726" s="2" t="s">
        <v>249</v>
      </c>
      <c r="M1726" s="2" t="s">
        <v>250</v>
      </c>
      <c r="N1726" s="2" t="s">
        <v>122</v>
      </c>
      <c r="O1726" s="3">
        <v>1</v>
      </c>
      <c r="P1726" s="3">
        <v>0</v>
      </c>
      <c r="Q1726" s="3">
        <v>6.35</v>
      </c>
      <c r="R1726" s="3">
        <v>6.35</v>
      </c>
      <c r="S1726" s="3">
        <v>6.35</v>
      </c>
      <c r="T1726" s="3">
        <v>6.35</v>
      </c>
      <c r="U1726" s="3"/>
      <c r="V1726" s="2" t="s">
        <v>235</v>
      </c>
      <c r="W1726" s="2" t="s">
        <v>236</v>
      </c>
      <c r="X1726" s="2" t="s">
        <v>33</v>
      </c>
      <c r="Y1726" s="19" t="str">
        <f>VLOOKUP(G1726,'Verweis Kd-Gruppe'!$A$2:$B$8,2,FALSE)</f>
        <v>GRK</v>
      </c>
      <c r="Z1726" s="19" t="str">
        <f>VLOOKUP(J1726,'Verweis Art-Gruppe'!$A$2:$B$15,2,FALSE)</f>
        <v>Sonstige</v>
      </c>
      <c r="AA1726" s="19" t="str">
        <f>VLOOKUP(W1726,'Verweis Vertreter'!$A$2:$B$24,2,FALSE)</f>
        <v>Patrick Verfürth</v>
      </c>
      <c r="AB1726" s="12">
        <f t="shared" si="234"/>
        <v>1</v>
      </c>
      <c r="AC1726" s="12">
        <f t="shared" si="239"/>
        <v>0</v>
      </c>
      <c r="AD1726" s="12">
        <f t="shared" si="240"/>
        <v>6.35</v>
      </c>
      <c r="AE1726" s="12">
        <f t="shared" si="235"/>
        <v>6.35</v>
      </c>
      <c r="AF1726" s="12">
        <f t="shared" si="236"/>
        <v>6.35</v>
      </c>
      <c r="AG1726" s="12">
        <f t="shared" si="237"/>
        <v>6.35</v>
      </c>
      <c r="AH1726" s="9">
        <f t="shared" si="241"/>
        <v>1</v>
      </c>
      <c r="AI1726" s="14">
        <f>VLOOKUP(E1726,'Verweis Faktor'!$A:$B,2,FALSE)</f>
        <v>1</v>
      </c>
      <c r="AJ1726" s="14"/>
      <c r="AK1726" s="14" t="str">
        <f>IF(AL1726="Ja","Versandkosten",VLOOKUP(E1726,'Verweis Belegart'!$A$2:$B$9,2,FALSE))</f>
        <v>Versandkosten</v>
      </c>
      <c r="AL1726" s="14" t="str">
        <f t="shared" si="242"/>
        <v>Ja</v>
      </c>
      <c r="AM1726" s="14" t="str">
        <f t="shared" si="238"/>
        <v>Positiv</v>
      </c>
    </row>
    <row r="1727" spans="1:39" ht="17.25" customHeight="1" x14ac:dyDescent="0.35">
      <c r="A1727" s="17">
        <v>14572544</v>
      </c>
      <c r="B1727" s="2" t="s">
        <v>1517</v>
      </c>
      <c r="C1727" s="1">
        <v>2025001</v>
      </c>
      <c r="D1727" s="1">
        <v>2000493</v>
      </c>
      <c r="E1727" s="2" t="s">
        <v>34</v>
      </c>
      <c r="F1727" s="2" t="s">
        <v>142</v>
      </c>
      <c r="G1727" s="2" t="s">
        <v>36</v>
      </c>
      <c r="H1727" s="2" t="s">
        <v>600</v>
      </c>
      <c r="I1727" s="2" t="s">
        <v>601</v>
      </c>
      <c r="J1727" s="2" t="s">
        <v>103</v>
      </c>
      <c r="K1727" s="2" t="s">
        <v>45</v>
      </c>
      <c r="L1727" s="2" t="s">
        <v>947</v>
      </c>
      <c r="M1727" s="2" t="s">
        <v>948</v>
      </c>
      <c r="N1727" s="2" t="s">
        <v>949</v>
      </c>
      <c r="O1727" s="3">
        <v>1</v>
      </c>
      <c r="P1727" s="3">
        <v>135</v>
      </c>
      <c r="Q1727" s="3">
        <v>149</v>
      </c>
      <c r="R1727" s="3">
        <v>149</v>
      </c>
      <c r="S1727" s="3">
        <v>14</v>
      </c>
      <c r="T1727" s="3">
        <v>14</v>
      </c>
      <c r="U1727" s="3">
        <v>9.39</v>
      </c>
      <c r="V1727" s="2" t="s">
        <v>235</v>
      </c>
      <c r="W1727" s="2" t="s">
        <v>236</v>
      </c>
      <c r="X1727" s="2" t="s">
        <v>33</v>
      </c>
      <c r="Y1727" s="19" t="str">
        <f>VLOOKUP(G1727,'Verweis Kd-Gruppe'!$A$2:$B$8,2,FALSE)</f>
        <v>GRK</v>
      </c>
      <c r="Z1727" s="19" t="str">
        <f>VLOOKUP(J1727,'Verweis Art-Gruppe'!$A$2:$B$15,2,FALSE)</f>
        <v>Geräte</v>
      </c>
      <c r="AA1727" s="19" t="str">
        <f>VLOOKUP(W1727,'Verweis Vertreter'!$A$2:$B$24,2,FALSE)</f>
        <v>Patrick Verfürth</v>
      </c>
      <c r="AB1727" s="12">
        <f t="shared" si="234"/>
        <v>1</v>
      </c>
      <c r="AC1727" s="12">
        <f t="shared" si="239"/>
        <v>135</v>
      </c>
      <c r="AD1727" s="12">
        <f t="shared" si="240"/>
        <v>149</v>
      </c>
      <c r="AE1727" s="12">
        <f t="shared" si="235"/>
        <v>149</v>
      </c>
      <c r="AF1727" s="12">
        <f t="shared" si="236"/>
        <v>14</v>
      </c>
      <c r="AG1727" s="12">
        <f t="shared" si="237"/>
        <v>14</v>
      </c>
      <c r="AH1727" s="9">
        <f t="shared" si="241"/>
        <v>9.3959731543624164E-2</v>
      </c>
      <c r="AI1727" s="14">
        <f>VLOOKUP(E1727,'Verweis Faktor'!$A:$B,2,FALSE)</f>
        <v>1</v>
      </c>
      <c r="AJ1727" s="14"/>
      <c r="AK1727" s="14" t="str">
        <f>IF(AL1727="Ja","Versandkosten",VLOOKUP(E1727,'Verweis Belegart'!$A$2:$B$9,2,FALSE))</f>
        <v>Hardware</v>
      </c>
      <c r="AL1727" s="14" t="str">
        <f t="shared" si="242"/>
        <v>Nein</v>
      </c>
      <c r="AM1727" s="14" t="str">
        <f t="shared" si="238"/>
        <v>Positiv</v>
      </c>
    </row>
    <row r="1728" spans="1:39" ht="17.25" customHeight="1" x14ac:dyDescent="0.35">
      <c r="A1728" s="17">
        <v>14572562</v>
      </c>
      <c r="B1728" s="2" t="s">
        <v>1517</v>
      </c>
      <c r="C1728" s="1">
        <v>2025001</v>
      </c>
      <c r="D1728" s="1">
        <v>2000494</v>
      </c>
      <c r="E1728" s="2" t="s">
        <v>34</v>
      </c>
      <c r="F1728" s="2" t="s">
        <v>142</v>
      </c>
      <c r="G1728" s="2" t="s">
        <v>36</v>
      </c>
      <c r="H1728" s="2" t="s">
        <v>600</v>
      </c>
      <c r="I1728" s="2" t="s">
        <v>601</v>
      </c>
      <c r="J1728" s="2" t="s">
        <v>2791</v>
      </c>
      <c r="K1728" s="2" t="s">
        <v>28</v>
      </c>
      <c r="L1728" s="2" t="s">
        <v>249</v>
      </c>
      <c r="M1728" s="2" t="s">
        <v>250</v>
      </c>
      <c r="N1728" s="2" t="s">
        <v>122</v>
      </c>
      <c r="O1728" s="3">
        <v>1</v>
      </c>
      <c r="P1728" s="3">
        <v>0</v>
      </c>
      <c r="Q1728" s="3">
        <v>6.35</v>
      </c>
      <c r="R1728" s="3">
        <v>6.35</v>
      </c>
      <c r="S1728" s="3">
        <v>6.35</v>
      </c>
      <c r="T1728" s="3">
        <v>6.35</v>
      </c>
      <c r="U1728" s="3"/>
      <c r="V1728" s="2" t="s">
        <v>235</v>
      </c>
      <c r="W1728" s="2" t="s">
        <v>236</v>
      </c>
      <c r="X1728" s="2" t="s">
        <v>33</v>
      </c>
      <c r="Y1728" s="19" t="str">
        <f>VLOOKUP(G1728,'Verweis Kd-Gruppe'!$A$2:$B$8,2,FALSE)</f>
        <v>GRK</v>
      </c>
      <c r="Z1728" s="19" t="str">
        <f>VLOOKUP(J1728,'Verweis Art-Gruppe'!$A$2:$B$15,2,FALSE)</f>
        <v>Sonstige</v>
      </c>
      <c r="AA1728" s="19" t="str">
        <f>VLOOKUP(W1728,'Verweis Vertreter'!$A$2:$B$24,2,FALSE)</f>
        <v>Patrick Verfürth</v>
      </c>
      <c r="AB1728" s="12">
        <f t="shared" si="234"/>
        <v>1</v>
      </c>
      <c r="AC1728" s="12">
        <f t="shared" si="239"/>
        <v>0</v>
      </c>
      <c r="AD1728" s="12">
        <f t="shared" si="240"/>
        <v>6.35</v>
      </c>
      <c r="AE1728" s="12">
        <f t="shared" si="235"/>
        <v>6.35</v>
      </c>
      <c r="AF1728" s="12">
        <f t="shared" si="236"/>
        <v>6.35</v>
      </c>
      <c r="AG1728" s="12">
        <f t="shared" si="237"/>
        <v>6.35</v>
      </c>
      <c r="AH1728" s="9">
        <f t="shared" si="241"/>
        <v>1</v>
      </c>
      <c r="AI1728" s="14">
        <f>VLOOKUP(E1728,'Verweis Faktor'!$A:$B,2,FALSE)</f>
        <v>1</v>
      </c>
      <c r="AJ1728" s="14"/>
      <c r="AK1728" s="14" t="str">
        <f>IF(AL1728="Ja","Versandkosten",VLOOKUP(E1728,'Verweis Belegart'!$A$2:$B$9,2,FALSE))</f>
        <v>Versandkosten</v>
      </c>
      <c r="AL1728" s="14" t="str">
        <f t="shared" si="242"/>
        <v>Ja</v>
      </c>
      <c r="AM1728" s="14" t="str">
        <f t="shared" si="238"/>
        <v>Positiv</v>
      </c>
    </row>
    <row r="1729" spans="1:39" ht="17.25" customHeight="1" x14ac:dyDescent="0.35">
      <c r="A1729" s="17">
        <v>14572562</v>
      </c>
      <c r="B1729" s="2" t="s">
        <v>1517</v>
      </c>
      <c r="C1729" s="1">
        <v>2025001</v>
      </c>
      <c r="D1729" s="1">
        <v>2000494</v>
      </c>
      <c r="E1729" s="2" t="s">
        <v>34</v>
      </c>
      <c r="F1729" s="2" t="s">
        <v>142</v>
      </c>
      <c r="G1729" s="2" t="s">
        <v>36</v>
      </c>
      <c r="H1729" s="2" t="s">
        <v>600</v>
      </c>
      <c r="I1729" s="2" t="s">
        <v>601</v>
      </c>
      <c r="J1729" s="2" t="s">
        <v>103</v>
      </c>
      <c r="K1729" s="2" t="s">
        <v>45</v>
      </c>
      <c r="L1729" s="2" t="s">
        <v>608</v>
      </c>
      <c r="M1729" s="2" t="s">
        <v>609</v>
      </c>
      <c r="N1729" s="2" t="s">
        <v>610</v>
      </c>
      <c r="O1729" s="3">
        <v>1</v>
      </c>
      <c r="P1729" s="3">
        <v>181</v>
      </c>
      <c r="Q1729" s="3">
        <v>192</v>
      </c>
      <c r="R1729" s="3">
        <v>192</v>
      </c>
      <c r="S1729" s="3">
        <v>11</v>
      </c>
      <c r="T1729" s="3">
        <v>11</v>
      </c>
      <c r="U1729" s="3">
        <v>5.72</v>
      </c>
      <c r="V1729" s="2" t="s">
        <v>235</v>
      </c>
      <c r="W1729" s="2" t="s">
        <v>236</v>
      </c>
      <c r="X1729" s="2" t="s">
        <v>33</v>
      </c>
      <c r="Y1729" s="19" t="str">
        <f>VLOOKUP(G1729,'Verweis Kd-Gruppe'!$A$2:$B$8,2,FALSE)</f>
        <v>GRK</v>
      </c>
      <c r="Z1729" s="19" t="str">
        <f>VLOOKUP(J1729,'Verweis Art-Gruppe'!$A$2:$B$15,2,FALSE)</f>
        <v>Geräte</v>
      </c>
      <c r="AA1729" s="19" t="str">
        <f>VLOOKUP(W1729,'Verweis Vertreter'!$A$2:$B$24,2,FALSE)</f>
        <v>Patrick Verfürth</v>
      </c>
      <c r="AB1729" s="12">
        <f t="shared" si="234"/>
        <v>1</v>
      </c>
      <c r="AC1729" s="12">
        <f t="shared" si="239"/>
        <v>181</v>
      </c>
      <c r="AD1729" s="12">
        <f t="shared" si="240"/>
        <v>192</v>
      </c>
      <c r="AE1729" s="12">
        <f t="shared" si="235"/>
        <v>192</v>
      </c>
      <c r="AF1729" s="12">
        <f t="shared" si="236"/>
        <v>11</v>
      </c>
      <c r="AG1729" s="12">
        <f t="shared" si="237"/>
        <v>11</v>
      </c>
      <c r="AH1729" s="9">
        <f t="shared" si="241"/>
        <v>5.7291666666666664E-2</v>
      </c>
      <c r="AI1729" s="14">
        <f>VLOOKUP(E1729,'Verweis Faktor'!$A:$B,2,FALSE)</f>
        <v>1</v>
      </c>
      <c r="AJ1729" s="14"/>
      <c r="AK1729" s="14" t="str">
        <f>IF(AL1729="Ja","Versandkosten",VLOOKUP(E1729,'Verweis Belegart'!$A$2:$B$9,2,FALSE))</f>
        <v>Hardware</v>
      </c>
      <c r="AL1729" s="14" t="str">
        <f t="shared" si="242"/>
        <v>Nein</v>
      </c>
      <c r="AM1729" s="14" t="str">
        <f t="shared" si="238"/>
        <v>Positiv</v>
      </c>
    </row>
    <row r="1730" spans="1:39" ht="17.25" customHeight="1" x14ac:dyDescent="0.35">
      <c r="A1730" s="17">
        <v>14572568</v>
      </c>
      <c r="B1730" s="2" t="s">
        <v>1517</v>
      </c>
      <c r="C1730" s="1">
        <v>2025001</v>
      </c>
      <c r="D1730" s="1">
        <v>2000495</v>
      </c>
      <c r="E1730" s="2" t="s">
        <v>34</v>
      </c>
      <c r="F1730" s="2" t="s">
        <v>142</v>
      </c>
      <c r="G1730" s="2" t="s">
        <v>36</v>
      </c>
      <c r="H1730" s="2" t="s">
        <v>600</v>
      </c>
      <c r="I1730" s="2" t="s">
        <v>601</v>
      </c>
      <c r="J1730" s="2" t="s">
        <v>2791</v>
      </c>
      <c r="K1730" s="2" t="s">
        <v>28</v>
      </c>
      <c r="L1730" s="2" t="s">
        <v>249</v>
      </c>
      <c r="M1730" s="2" t="s">
        <v>250</v>
      </c>
      <c r="N1730" s="2" t="s">
        <v>122</v>
      </c>
      <c r="O1730" s="3">
        <v>1</v>
      </c>
      <c r="P1730" s="3">
        <v>0</v>
      </c>
      <c r="Q1730" s="3">
        <v>6.35</v>
      </c>
      <c r="R1730" s="3">
        <v>6.35</v>
      </c>
      <c r="S1730" s="3">
        <v>6.35</v>
      </c>
      <c r="T1730" s="3">
        <v>6.35</v>
      </c>
      <c r="U1730" s="3"/>
      <c r="V1730" s="2" t="s">
        <v>235</v>
      </c>
      <c r="W1730" s="2" t="s">
        <v>236</v>
      </c>
      <c r="X1730" s="2" t="s">
        <v>33</v>
      </c>
      <c r="Y1730" s="19" t="str">
        <f>VLOOKUP(G1730,'Verweis Kd-Gruppe'!$A$2:$B$8,2,FALSE)</f>
        <v>GRK</v>
      </c>
      <c r="Z1730" s="19" t="str">
        <f>VLOOKUP(J1730,'Verweis Art-Gruppe'!$A$2:$B$15,2,FALSE)</f>
        <v>Sonstige</v>
      </c>
      <c r="AA1730" s="19" t="str">
        <f>VLOOKUP(W1730,'Verweis Vertreter'!$A$2:$B$24,2,FALSE)</f>
        <v>Patrick Verfürth</v>
      </c>
      <c r="AB1730" s="12">
        <f t="shared" si="234"/>
        <v>1</v>
      </c>
      <c r="AC1730" s="12">
        <f t="shared" si="239"/>
        <v>0</v>
      </c>
      <c r="AD1730" s="12">
        <f t="shared" si="240"/>
        <v>6.35</v>
      </c>
      <c r="AE1730" s="12">
        <f t="shared" si="235"/>
        <v>6.35</v>
      </c>
      <c r="AF1730" s="12">
        <f t="shared" si="236"/>
        <v>6.35</v>
      </c>
      <c r="AG1730" s="12">
        <f t="shared" si="237"/>
        <v>6.35</v>
      </c>
      <c r="AH1730" s="9">
        <f t="shared" si="241"/>
        <v>1</v>
      </c>
      <c r="AI1730" s="14">
        <f>VLOOKUP(E1730,'Verweis Faktor'!$A:$B,2,FALSE)</f>
        <v>1</v>
      </c>
      <c r="AJ1730" s="14"/>
      <c r="AK1730" s="14" t="str">
        <f>IF(AL1730="Ja","Versandkosten",VLOOKUP(E1730,'Verweis Belegart'!$A$2:$B$9,2,FALSE))</f>
        <v>Versandkosten</v>
      </c>
      <c r="AL1730" s="14" t="str">
        <f t="shared" si="242"/>
        <v>Ja</v>
      </c>
      <c r="AM1730" s="14" t="str">
        <f t="shared" si="238"/>
        <v>Positiv</v>
      </c>
    </row>
    <row r="1731" spans="1:39" ht="17.25" customHeight="1" x14ac:dyDescent="0.35">
      <c r="A1731" s="17">
        <v>14572568</v>
      </c>
      <c r="B1731" s="2" t="s">
        <v>1517</v>
      </c>
      <c r="C1731" s="1">
        <v>2025001</v>
      </c>
      <c r="D1731" s="1">
        <v>2000495</v>
      </c>
      <c r="E1731" s="2" t="s">
        <v>34</v>
      </c>
      <c r="F1731" s="2" t="s">
        <v>142</v>
      </c>
      <c r="G1731" s="2" t="s">
        <v>36</v>
      </c>
      <c r="H1731" s="2" t="s">
        <v>600</v>
      </c>
      <c r="I1731" s="2" t="s">
        <v>601</v>
      </c>
      <c r="J1731" s="2" t="s">
        <v>304</v>
      </c>
      <c r="K1731" s="2" t="s">
        <v>45</v>
      </c>
      <c r="L1731" s="2" t="s">
        <v>658</v>
      </c>
      <c r="M1731" s="2" t="s">
        <v>659</v>
      </c>
      <c r="N1731" s="2" t="s">
        <v>210</v>
      </c>
      <c r="O1731" s="3">
        <v>1</v>
      </c>
      <c r="P1731" s="3">
        <v>260</v>
      </c>
      <c r="Q1731" s="3">
        <v>289</v>
      </c>
      <c r="R1731" s="3">
        <v>289</v>
      </c>
      <c r="S1731" s="3">
        <v>29</v>
      </c>
      <c r="T1731" s="3">
        <v>29</v>
      </c>
      <c r="U1731" s="3">
        <v>10.029999999999999</v>
      </c>
      <c r="V1731" s="2" t="s">
        <v>235</v>
      </c>
      <c r="W1731" s="2" t="s">
        <v>236</v>
      </c>
      <c r="X1731" s="2" t="s">
        <v>33</v>
      </c>
      <c r="Y1731" s="19" t="str">
        <f>VLOOKUP(G1731,'Verweis Kd-Gruppe'!$A$2:$B$8,2,FALSE)</f>
        <v>GRK</v>
      </c>
      <c r="Z1731" s="19" t="str">
        <f>VLOOKUP(J1731,'Verweis Art-Gruppe'!$A$2:$B$15,2,FALSE)</f>
        <v>Zubehör</v>
      </c>
      <c r="AA1731" s="19" t="str">
        <f>VLOOKUP(W1731,'Verweis Vertreter'!$A$2:$B$24,2,FALSE)</f>
        <v>Patrick Verfürth</v>
      </c>
      <c r="AB1731" s="12">
        <f t="shared" ref="AB1731:AB1794" si="243">$AI1731*O1731</f>
        <v>1</v>
      </c>
      <c r="AC1731" s="12">
        <f t="shared" si="239"/>
        <v>260</v>
      </c>
      <c r="AD1731" s="12">
        <f t="shared" si="240"/>
        <v>289</v>
      </c>
      <c r="AE1731" s="12">
        <f t="shared" ref="AE1731:AE1794" si="244">$AI1731*R1731</f>
        <v>289</v>
      </c>
      <c r="AF1731" s="12">
        <f t="shared" ref="AF1731:AF1794" si="245">$AI1731*S1731</f>
        <v>29</v>
      </c>
      <c r="AG1731" s="12">
        <f t="shared" ref="AG1731:AG1794" si="246">$AI1731*T1731</f>
        <v>29</v>
      </c>
      <c r="AH1731" s="9">
        <f t="shared" si="241"/>
        <v>0.10034602076124567</v>
      </c>
      <c r="AI1731" s="14">
        <f>VLOOKUP(E1731,'Verweis Faktor'!$A:$B,2,FALSE)</f>
        <v>1</v>
      </c>
      <c r="AJ1731" s="14"/>
      <c r="AK1731" s="14" t="str">
        <f>IF(AL1731="Ja","Versandkosten",VLOOKUP(E1731,'Verweis Belegart'!$A$2:$B$9,2,FALSE))</f>
        <v>Hardware</v>
      </c>
      <c r="AL1731" s="14" t="str">
        <f t="shared" si="242"/>
        <v>Nein</v>
      </c>
      <c r="AM1731" s="14" t="str">
        <f t="shared" ref="AM1731:AM1794" si="247">IF(AG1731&lt;0,"Negativ","Positiv")</f>
        <v>Positiv</v>
      </c>
    </row>
    <row r="1732" spans="1:39" ht="17.25" customHeight="1" x14ac:dyDescent="0.35">
      <c r="A1732" s="17">
        <v>14572842</v>
      </c>
      <c r="B1732" s="2" t="s">
        <v>1517</v>
      </c>
      <c r="C1732" s="1">
        <v>2025001</v>
      </c>
      <c r="D1732" s="1">
        <v>2000496</v>
      </c>
      <c r="E1732" s="2" t="s">
        <v>34</v>
      </c>
      <c r="F1732" s="2" t="s">
        <v>35</v>
      </c>
      <c r="G1732" s="2" t="s">
        <v>25</v>
      </c>
      <c r="H1732" s="2" t="s">
        <v>1646</v>
      </c>
      <c r="I1732" s="2" t="s">
        <v>1647</v>
      </c>
      <c r="J1732" s="2" t="s">
        <v>103</v>
      </c>
      <c r="K1732" s="2" t="s">
        <v>28</v>
      </c>
      <c r="L1732" s="2" t="s">
        <v>56</v>
      </c>
      <c r="M1732" s="2" t="s">
        <v>57</v>
      </c>
      <c r="N1732" s="2" t="s">
        <v>58</v>
      </c>
      <c r="O1732" s="3">
        <v>1</v>
      </c>
      <c r="P1732" s="3">
        <v>605</v>
      </c>
      <c r="Q1732" s="3">
        <v>633</v>
      </c>
      <c r="R1732" s="3">
        <v>633</v>
      </c>
      <c r="S1732" s="3">
        <v>28</v>
      </c>
      <c r="T1732" s="3">
        <v>28</v>
      </c>
      <c r="U1732" s="3">
        <v>4.42</v>
      </c>
      <c r="V1732" s="2" t="s">
        <v>427</v>
      </c>
      <c r="W1732" s="2" t="s">
        <v>428</v>
      </c>
      <c r="X1732" s="2" t="s">
        <v>419</v>
      </c>
      <c r="Y1732" s="19" t="str">
        <f>VLOOKUP(G1732,'Verweis Kd-Gruppe'!$A$2:$B$8,2,FALSE)</f>
        <v>FHK</v>
      </c>
      <c r="Z1732" s="19" t="str">
        <f>VLOOKUP(J1732,'Verweis Art-Gruppe'!$A$2:$B$15,2,FALSE)</f>
        <v>Geräte</v>
      </c>
      <c r="AA1732" s="19" t="str">
        <f>VLOOKUP(W1732,'Verweis Vertreter'!$A$2:$B$24,2,FALSE)</f>
        <v>Zentrale</v>
      </c>
      <c r="AB1732" s="12">
        <f t="shared" si="243"/>
        <v>1</v>
      </c>
      <c r="AC1732" s="12">
        <f t="shared" ref="AC1732:AC1795" si="248">P1732</f>
        <v>605</v>
      </c>
      <c r="AD1732" s="12">
        <f t="shared" ref="AD1732:AD1795" si="249">Q1732</f>
        <v>633</v>
      </c>
      <c r="AE1732" s="12">
        <f t="shared" si="244"/>
        <v>633</v>
      </c>
      <c r="AF1732" s="12">
        <f t="shared" si="245"/>
        <v>28</v>
      </c>
      <c r="AG1732" s="12">
        <f t="shared" si="246"/>
        <v>28</v>
      </c>
      <c r="AH1732" s="9">
        <f t="shared" ref="AH1732:AH1795" si="250">IF(AF1732=0,0,AG1732/AE1732*AI1732)</f>
        <v>4.4233807266982623E-2</v>
      </c>
      <c r="AI1732" s="14">
        <f>VLOOKUP(E1732,'Verweis Faktor'!$A:$B,2,FALSE)</f>
        <v>1</v>
      </c>
      <c r="AJ1732" s="14"/>
      <c r="AK1732" s="14" t="str">
        <f>IF(AL1732="Ja","Versandkosten",VLOOKUP(E1732,'Verweis Belegart'!$A$2:$B$9,2,FALSE))</f>
        <v>Hardware</v>
      </c>
      <c r="AL1732" s="14" t="str">
        <f t="shared" ref="AL1732:AL1795" si="251">IF(ISNUMBER(FIND("Versandkosten",M1732)),"Ja","Nein")</f>
        <v>Nein</v>
      </c>
      <c r="AM1732" s="14" t="str">
        <f t="shared" si="247"/>
        <v>Positiv</v>
      </c>
    </row>
    <row r="1733" spans="1:39" ht="17.25" customHeight="1" x14ac:dyDescent="0.35">
      <c r="A1733" s="17">
        <v>14572633</v>
      </c>
      <c r="B1733" s="2" t="s">
        <v>1517</v>
      </c>
      <c r="C1733" s="1">
        <v>2025001</v>
      </c>
      <c r="D1733" s="1">
        <v>2000497</v>
      </c>
      <c r="E1733" s="2" t="s">
        <v>34</v>
      </c>
      <c r="F1733" s="2" t="s">
        <v>142</v>
      </c>
      <c r="G1733" s="2" t="s">
        <v>36</v>
      </c>
      <c r="H1733" s="2" t="s">
        <v>600</v>
      </c>
      <c r="I1733" s="2" t="s">
        <v>601</v>
      </c>
      <c r="J1733" s="2" t="s">
        <v>2791</v>
      </c>
      <c r="K1733" s="2" t="s">
        <v>28</v>
      </c>
      <c r="L1733" s="2" t="s">
        <v>249</v>
      </c>
      <c r="M1733" s="2" t="s">
        <v>250</v>
      </c>
      <c r="N1733" s="2" t="s">
        <v>122</v>
      </c>
      <c r="O1733" s="3">
        <v>1</v>
      </c>
      <c r="P1733" s="3">
        <v>0</v>
      </c>
      <c r="Q1733" s="3">
        <v>6.35</v>
      </c>
      <c r="R1733" s="3">
        <v>6.35</v>
      </c>
      <c r="S1733" s="3">
        <v>6.35</v>
      </c>
      <c r="T1733" s="3">
        <v>6.35</v>
      </c>
      <c r="U1733" s="3"/>
      <c r="V1733" s="2" t="s">
        <v>235</v>
      </c>
      <c r="W1733" s="2" t="s">
        <v>236</v>
      </c>
      <c r="X1733" s="2" t="s">
        <v>33</v>
      </c>
      <c r="Y1733" s="19" t="str">
        <f>VLOOKUP(G1733,'Verweis Kd-Gruppe'!$A$2:$B$8,2,FALSE)</f>
        <v>GRK</v>
      </c>
      <c r="Z1733" s="19" t="str">
        <f>VLOOKUP(J1733,'Verweis Art-Gruppe'!$A$2:$B$15,2,FALSE)</f>
        <v>Sonstige</v>
      </c>
      <c r="AA1733" s="19" t="str">
        <f>VLOOKUP(W1733,'Verweis Vertreter'!$A$2:$B$24,2,FALSE)</f>
        <v>Patrick Verfürth</v>
      </c>
      <c r="AB1733" s="12">
        <f t="shared" si="243"/>
        <v>1</v>
      </c>
      <c r="AC1733" s="12">
        <f t="shared" si="248"/>
        <v>0</v>
      </c>
      <c r="AD1733" s="12">
        <f t="shared" si="249"/>
        <v>6.35</v>
      </c>
      <c r="AE1733" s="12">
        <f t="shared" si="244"/>
        <v>6.35</v>
      </c>
      <c r="AF1733" s="12">
        <f t="shared" si="245"/>
        <v>6.35</v>
      </c>
      <c r="AG1733" s="12">
        <f t="shared" si="246"/>
        <v>6.35</v>
      </c>
      <c r="AH1733" s="9">
        <f t="shared" si="250"/>
        <v>1</v>
      </c>
      <c r="AI1733" s="14">
        <f>VLOOKUP(E1733,'Verweis Faktor'!$A:$B,2,FALSE)</f>
        <v>1</v>
      </c>
      <c r="AJ1733" s="14"/>
      <c r="AK1733" s="14" t="str">
        <f>IF(AL1733="Ja","Versandkosten",VLOOKUP(E1733,'Verweis Belegart'!$A$2:$B$9,2,FALSE))</f>
        <v>Versandkosten</v>
      </c>
      <c r="AL1733" s="14" t="str">
        <f t="shared" si="251"/>
        <v>Ja</v>
      </c>
      <c r="AM1733" s="14" t="str">
        <f t="shared" si="247"/>
        <v>Positiv</v>
      </c>
    </row>
    <row r="1734" spans="1:39" ht="17.25" customHeight="1" x14ac:dyDescent="0.35">
      <c r="A1734" s="17">
        <v>14572633</v>
      </c>
      <c r="B1734" s="2" t="s">
        <v>1517</v>
      </c>
      <c r="C1734" s="1">
        <v>2025001</v>
      </c>
      <c r="D1734" s="1">
        <v>2000497</v>
      </c>
      <c r="E1734" s="2" t="s">
        <v>34</v>
      </c>
      <c r="F1734" s="2" t="s">
        <v>142</v>
      </c>
      <c r="G1734" s="2" t="s">
        <v>36</v>
      </c>
      <c r="H1734" s="2" t="s">
        <v>600</v>
      </c>
      <c r="I1734" s="2" t="s">
        <v>601</v>
      </c>
      <c r="J1734" s="2" t="s">
        <v>103</v>
      </c>
      <c r="K1734" s="2" t="s">
        <v>45</v>
      </c>
      <c r="L1734" s="2" t="s">
        <v>866</v>
      </c>
      <c r="M1734" s="2" t="s">
        <v>867</v>
      </c>
      <c r="N1734" s="2" t="s">
        <v>868</v>
      </c>
      <c r="O1734" s="3">
        <v>1</v>
      </c>
      <c r="P1734" s="3">
        <v>276.61900000000003</v>
      </c>
      <c r="Q1734" s="3">
        <v>287</v>
      </c>
      <c r="R1734" s="3">
        <v>287</v>
      </c>
      <c r="S1734" s="3">
        <v>10.381</v>
      </c>
      <c r="T1734" s="3">
        <v>10.38</v>
      </c>
      <c r="U1734" s="3">
        <v>3.61</v>
      </c>
      <c r="V1734" s="2" t="s">
        <v>235</v>
      </c>
      <c r="W1734" s="2" t="s">
        <v>236</v>
      </c>
      <c r="X1734" s="2" t="s">
        <v>33</v>
      </c>
      <c r="Y1734" s="19" t="str">
        <f>VLOOKUP(G1734,'Verweis Kd-Gruppe'!$A$2:$B$8,2,FALSE)</f>
        <v>GRK</v>
      </c>
      <c r="Z1734" s="19" t="str">
        <f>VLOOKUP(J1734,'Verweis Art-Gruppe'!$A$2:$B$15,2,FALSE)</f>
        <v>Geräte</v>
      </c>
      <c r="AA1734" s="19" t="str">
        <f>VLOOKUP(W1734,'Verweis Vertreter'!$A$2:$B$24,2,FALSE)</f>
        <v>Patrick Verfürth</v>
      </c>
      <c r="AB1734" s="12">
        <f t="shared" si="243"/>
        <v>1</v>
      </c>
      <c r="AC1734" s="12">
        <f t="shared" si="248"/>
        <v>276.61900000000003</v>
      </c>
      <c r="AD1734" s="12">
        <f t="shared" si="249"/>
        <v>287</v>
      </c>
      <c r="AE1734" s="12">
        <f t="shared" si="244"/>
        <v>287</v>
      </c>
      <c r="AF1734" s="12">
        <f t="shared" si="245"/>
        <v>10.381</v>
      </c>
      <c r="AG1734" s="12">
        <f t="shared" si="246"/>
        <v>10.38</v>
      </c>
      <c r="AH1734" s="9">
        <f t="shared" si="250"/>
        <v>3.6167247386759582E-2</v>
      </c>
      <c r="AI1734" s="14">
        <f>VLOOKUP(E1734,'Verweis Faktor'!$A:$B,2,FALSE)</f>
        <v>1</v>
      </c>
      <c r="AJ1734" s="14"/>
      <c r="AK1734" s="14" t="str">
        <f>IF(AL1734="Ja","Versandkosten",VLOOKUP(E1734,'Verweis Belegart'!$A$2:$B$9,2,FALSE))</f>
        <v>Hardware</v>
      </c>
      <c r="AL1734" s="14" t="str">
        <f t="shared" si="251"/>
        <v>Nein</v>
      </c>
      <c r="AM1734" s="14" t="str">
        <f t="shared" si="247"/>
        <v>Positiv</v>
      </c>
    </row>
    <row r="1735" spans="1:39" ht="17.25" customHeight="1" x14ac:dyDescent="0.35">
      <c r="A1735" s="17">
        <v>14572659</v>
      </c>
      <c r="B1735" s="2" t="s">
        <v>1517</v>
      </c>
      <c r="C1735" s="1">
        <v>2025001</v>
      </c>
      <c r="D1735" s="1">
        <v>2000498</v>
      </c>
      <c r="E1735" s="2" t="s">
        <v>34</v>
      </c>
      <c r="F1735" s="2" t="s">
        <v>142</v>
      </c>
      <c r="G1735" s="2" t="s">
        <v>36</v>
      </c>
      <c r="H1735" s="2" t="s">
        <v>600</v>
      </c>
      <c r="I1735" s="2" t="s">
        <v>601</v>
      </c>
      <c r="J1735" s="2" t="s">
        <v>2791</v>
      </c>
      <c r="K1735" s="2" t="s">
        <v>28</v>
      </c>
      <c r="L1735" s="2" t="s">
        <v>249</v>
      </c>
      <c r="M1735" s="2" t="s">
        <v>250</v>
      </c>
      <c r="N1735" s="2" t="s">
        <v>122</v>
      </c>
      <c r="O1735" s="3">
        <v>1</v>
      </c>
      <c r="P1735" s="3">
        <v>0</v>
      </c>
      <c r="Q1735" s="3">
        <v>6.35</v>
      </c>
      <c r="R1735" s="3">
        <v>6.35</v>
      </c>
      <c r="S1735" s="3">
        <v>6.35</v>
      </c>
      <c r="T1735" s="3">
        <v>6.35</v>
      </c>
      <c r="U1735" s="3"/>
      <c r="V1735" s="2" t="s">
        <v>235</v>
      </c>
      <c r="W1735" s="2" t="s">
        <v>236</v>
      </c>
      <c r="X1735" s="2" t="s">
        <v>33</v>
      </c>
      <c r="Y1735" s="19" t="str">
        <f>VLOOKUP(G1735,'Verweis Kd-Gruppe'!$A$2:$B$8,2,FALSE)</f>
        <v>GRK</v>
      </c>
      <c r="Z1735" s="19" t="str">
        <f>VLOOKUP(J1735,'Verweis Art-Gruppe'!$A$2:$B$15,2,FALSE)</f>
        <v>Sonstige</v>
      </c>
      <c r="AA1735" s="19" t="str">
        <f>VLOOKUP(W1735,'Verweis Vertreter'!$A$2:$B$24,2,FALSE)</f>
        <v>Patrick Verfürth</v>
      </c>
      <c r="AB1735" s="12">
        <f t="shared" si="243"/>
        <v>1</v>
      </c>
      <c r="AC1735" s="12">
        <f t="shared" si="248"/>
        <v>0</v>
      </c>
      <c r="AD1735" s="12">
        <f t="shared" si="249"/>
        <v>6.35</v>
      </c>
      <c r="AE1735" s="12">
        <f t="shared" si="244"/>
        <v>6.35</v>
      </c>
      <c r="AF1735" s="12">
        <f t="shared" si="245"/>
        <v>6.35</v>
      </c>
      <c r="AG1735" s="12">
        <f t="shared" si="246"/>
        <v>6.35</v>
      </c>
      <c r="AH1735" s="9">
        <f t="shared" si="250"/>
        <v>1</v>
      </c>
      <c r="AI1735" s="14">
        <f>VLOOKUP(E1735,'Verweis Faktor'!$A:$B,2,FALSE)</f>
        <v>1</v>
      </c>
      <c r="AJ1735" s="14"/>
      <c r="AK1735" s="14" t="str">
        <f>IF(AL1735="Ja","Versandkosten",VLOOKUP(E1735,'Verweis Belegart'!$A$2:$B$9,2,FALSE))</f>
        <v>Versandkosten</v>
      </c>
      <c r="AL1735" s="14" t="str">
        <f t="shared" si="251"/>
        <v>Ja</v>
      </c>
      <c r="AM1735" s="14" t="str">
        <f t="shared" si="247"/>
        <v>Positiv</v>
      </c>
    </row>
    <row r="1736" spans="1:39" ht="17.25" customHeight="1" x14ac:dyDescent="0.35">
      <c r="A1736" s="17">
        <v>14572659</v>
      </c>
      <c r="B1736" s="2" t="s">
        <v>1517</v>
      </c>
      <c r="C1736" s="1">
        <v>2025001</v>
      </c>
      <c r="D1736" s="1">
        <v>2000498</v>
      </c>
      <c r="E1736" s="2" t="s">
        <v>34</v>
      </c>
      <c r="F1736" s="2" t="s">
        <v>142</v>
      </c>
      <c r="G1736" s="2" t="s">
        <v>36</v>
      </c>
      <c r="H1736" s="2" t="s">
        <v>600</v>
      </c>
      <c r="I1736" s="2" t="s">
        <v>601</v>
      </c>
      <c r="J1736" s="2" t="s">
        <v>103</v>
      </c>
      <c r="K1736" s="2" t="s">
        <v>45</v>
      </c>
      <c r="L1736" s="2" t="s">
        <v>983</v>
      </c>
      <c r="M1736" s="2" t="s">
        <v>984</v>
      </c>
      <c r="N1736" s="2" t="s">
        <v>985</v>
      </c>
      <c r="O1736" s="3">
        <v>1</v>
      </c>
      <c r="P1736" s="3">
        <v>829.95</v>
      </c>
      <c r="Q1736" s="3">
        <v>829</v>
      </c>
      <c r="R1736" s="3">
        <v>829</v>
      </c>
      <c r="S1736" s="3">
        <v>-0.95</v>
      </c>
      <c r="T1736" s="3">
        <v>-0.95</v>
      </c>
      <c r="U1736" s="3">
        <v>-0.11</v>
      </c>
      <c r="V1736" s="2" t="s">
        <v>235</v>
      </c>
      <c r="W1736" s="2" t="s">
        <v>236</v>
      </c>
      <c r="X1736" s="2" t="s">
        <v>33</v>
      </c>
      <c r="Y1736" s="19" t="str">
        <f>VLOOKUP(G1736,'Verweis Kd-Gruppe'!$A$2:$B$8,2,FALSE)</f>
        <v>GRK</v>
      </c>
      <c r="Z1736" s="19" t="str">
        <f>VLOOKUP(J1736,'Verweis Art-Gruppe'!$A$2:$B$15,2,FALSE)</f>
        <v>Geräte</v>
      </c>
      <c r="AA1736" s="19" t="str">
        <f>VLOOKUP(W1736,'Verweis Vertreter'!$A$2:$B$24,2,FALSE)</f>
        <v>Patrick Verfürth</v>
      </c>
      <c r="AB1736" s="12">
        <f t="shared" si="243"/>
        <v>1</v>
      </c>
      <c r="AC1736" s="12">
        <f t="shared" si="248"/>
        <v>829.95</v>
      </c>
      <c r="AD1736" s="12">
        <f t="shared" si="249"/>
        <v>829</v>
      </c>
      <c r="AE1736" s="12">
        <f t="shared" si="244"/>
        <v>829</v>
      </c>
      <c r="AF1736" s="12">
        <f t="shared" si="245"/>
        <v>-0.95</v>
      </c>
      <c r="AG1736" s="12">
        <f t="shared" si="246"/>
        <v>-0.95</v>
      </c>
      <c r="AH1736" s="9">
        <f t="shared" si="250"/>
        <v>-1.1459589867310012E-3</v>
      </c>
      <c r="AI1736" s="14">
        <f>VLOOKUP(E1736,'Verweis Faktor'!$A:$B,2,FALSE)</f>
        <v>1</v>
      </c>
      <c r="AJ1736" s="14"/>
      <c r="AK1736" s="14" t="str">
        <f>IF(AL1736="Ja","Versandkosten",VLOOKUP(E1736,'Verweis Belegart'!$A$2:$B$9,2,FALSE))</f>
        <v>Hardware</v>
      </c>
      <c r="AL1736" s="14" t="str">
        <f t="shared" si="251"/>
        <v>Nein</v>
      </c>
      <c r="AM1736" s="14" t="str">
        <f t="shared" si="247"/>
        <v>Negativ</v>
      </c>
    </row>
    <row r="1737" spans="1:39" ht="17.25" customHeight="1" x14ac:dyDescent="0.35">
      <c r="A1737" s="17">
        <v>14572660</v>
      </c>
      <c r="B1737" s="2" t="s">
        <v>1517</v>
      </c>
      <c r="C1737" s="1">
        <v>2025001</v>
      </c>
      <c r="D1737" s="1">
        <v>2000499</v>
      </c>
      <c r="E1737" s="2" t="s">
        <v>34</v>
      </c>
      <c r="F1737" s="2" t="s">
        <v>142</v>
      </c>
      <c r="G1737" s="2" t="s">
        <v>36</v>
      </c>
      <c r="H1737" s="2" t="s">
        <v>600</v>
      </c>
      <c r="I1737" s="2" t="s">
        <v>601</v>
      </c>
      <c r="J1737" s="2" t="s">
        <v>2791</v>
      </c>
      <c r="K1737" s="2" t="s">
        <v>28</v>
      </c>
      <c r="L1737" s="2" t="s">
        <v>249</v>
      </c>
      <c r="M1737" s="2" t="s">
        <v>250</v>
      </c>
      <c r="N1737" s="2" t="s">
        <v>122</v>
      </c>
      <c r="O1737" s="3">
        <v>1</v>
      </c>
      <c r="P1737" s="3">
        <v>0</v>
      </c>
      <c r="Q1737" s="3">
        <v>6.35</v>
      </c>
      <c r="R1737" s="3">
        <v>6.35</v>
      </c>
      <c r="S1737" s="3">
        <v>6.35</v>
      </c>
      <c r="T1737" s="3">
        <v>6.35</v>
      </c>
      <c r="U1737" s="3"/>
      <c r="V1737" s="2" t="s">
        <v>235</v>
      </c>
      <c r="W1737" s="2" t="s">
        <v>236</v>
      </c>
      <c r="X1737" s="2" t="s">
        <v>33</v>
      </c>
      <c r="Y1737" s="19" t="str">
        <f>VLOOKUP(G1737,'Verweis Kd-Gruppe'!$A$2:$B$8,2,FALSE)</f>
        <v>GRK</v>
      </c>
      <c r="Z1737" s="19" t="str">
        <f>VLOOKUP(J1737,'Verweis Art-Gruppe'!$A$2:$B$15,2,FALSE)</f>
        <v>Sonstige</v>
      </c>
      <c r="AA1737" s="19" t="str">
        <f>VLOOKUP(W1737,'Verweis Vertreter'!$A$2:$B$24,2,FALSE)</f>
        <v>Patrick Verfürth</v>
      </c>
      <c r="AB1737" s="12">
        <f t="shared" si="243"/>
        <v>1</v>
      </c>
      <c r="AC1737" s="12">
        <f t="shared" si="248"/>
        <v>0</v>
      </c>
      <c r="AD1737" s="12">
        <f t="shared" si="249"/>
        <v>6.35</v>
      </c>
      <c r="AE1737" s="12">
        <f t="shared" si="244"/>
        <v>6.35</v>
      </c>
      <c r="AF1737" s="12">
        <f t="shared" si="245"/>
        <v>6.35</v>
      </c>
      <c r="AG1737" s="12">
        <f t="shared" si="246"/>
        <v>6.35</v>
      </c>
      <c r="AH1737" s="9">
        <f t="shared" si="250"/>
        <v>1</v>
      </c>
      <c r="AI1737" s="14">
        <f>VLOOKUP(E1737,'Verweis Faktor'!$A:$B,2,FALSE)</f>
        <v>1</v>
      </c>
      <c r="AJ1737" s="14"/>
      <c r="AK1737" s="14" t="str">
        <f>IF(AL1737="Ja","Versandkosten",VLOOKUP(E1737,'Verweis Belegart'!$A$2:$B$9,2,FALSE))</f>
        <v>Versandkosten</v>
      </c>
      <c r="AL1737" s="14" t="str">
        <f t="shared" si="251"/>
        <v>Ja</v>
      </c>
      <c r="AM1737" s="14" t="str">
        <f t="shared" si="247"/>
        <v>Positiv</v>
      </c>
    </row>
    <row r="1738" spans="1:39" ht="17.25" customHeight="1" x14ac:dyDescent="0.35">
      <c r="A1738" s="17">
        <v>14572660</v>
      </c>
      <c r="B1738" s="2" t="s">
        <v>1517</v>
      </c>
      <c r="C1738" s="1">
        <v>2025001</v>
      </c>
      <c r="D1738" s="1">
        <v>2000499</v>
      </c>
      <c r="E1738" s="2" t="s">
        <v>34</v>
      </c>
      <c r="F1738" s="2" t="s">
        <v>142</v>
      </c>
      <c r="G1738" s="2" t="s">
        <v>36</v>
      </c>
      <c r="H1738" s="2" t="s">
        <v>600</v>
      </c>
      <c r="I1738" s="2" t="s">
        <v>601</v>
      </c>
      <c r="J1738" s="2" t="s">
        <v>103</v>
      </c>
      <c r="K1738" s="2" t="s">
        <v>45</v>
      </c>
      <c r="L1738" s="2" t="s">
        <v>866</v>
      </c>
      <c r="M1738" s="2" t="s">
        <v>867</v>
      </c>
      <c r="N1738" s="2" t="s">
        <v>868</v>
      </c>
      <c r="O1738" s="3">
        <v>1</v>
      </c>
      <c r="P1738" s="3">
        <v>276.61900000000003</v>
      </c>
      <c r="Q1738" s="3">
        <v>287</v>
      </c>
      <c r="R1738" s="3">
        <v>287</v>
      </c>
      <c r="S1738" s="3">
        <v>10.381</v>
      </c>
      <c r="T1738" s="3">
        <v>10.38</v>
      </c>
      <c r="U1738" s="3">
        <v>3.61</v>
      </c>
      <c r="V1738" s="2" t="s">
        <v>235</v>
      </c>
      <c r="W1738" s="2" t="s">
        <v>236</v>
      </c>
      <c r="X1738" s="2" t="s">
        <v>33</v>
      </c>
      <c r="Y1738" s="19" t="str">
        <f>VLOOKUP(G1738,'Verweis Kd-Gruppe'!$A$2:$B$8,2,FALSE)</f>
        <v>GRK</v>
      </c>
      <c r="Z1738" s="19" t="str">
        <f>VLOOKUP(J1738,'Verweis Art-Gruppe'!$A$2:$B$15,2,FALSE)</f>
        <v>Geräte</v>
      </c>
      <c r="AA1738" s="19" t="str">
        <f>VLOOKUP(W1738,'Verweis Vertreter'!$A$2:$B$24,2,FALSE)</f>
        <v>Patrick Verfürth</v>
      </c>
      <c r="AB1738" s="12">
        <f t="shared" si="243"/>
        <v>1</v>
      </c>
      <c r="AC1738" s="12">
        <f t="shared" si="248"/>
        <v>276.61900000000003</v>
      </c>
      <c r="AD1738" s="12">
        <f t="shared" si="249"/>
        <v>287</v>
      </c>
      <c r="AE1738" s="12">
        <f t="shared" si="244"/>
        <v>287</v>
      </c>
      <c r="AF1738" s="12">
        <f t="shared" si="245"/>
        <v>10.381</v>
      </c>
      <c r="AG1738" s="12">
        <f t="shared" si="246"/>
        <v>10.38</v>
      </c>
      <c r="AH1738" s="9">
        <f t="shared" si="250"/>
        <v>3.6167247386759582E-2</v>
      </c>
      <c r="AI1738" s="14">
        <f>VLOOKUP(E1738,'Verweis Faktor'!$A:$B,2,FALSE)</f>
        <v>1</v>
      </c>
      <c r="AJ1738" s="14"/>
      <c r="AK1738" s="14" t="str">
        <f>IF(AL1738="Ja","Versandkosten",VLOOKUP(E1738,'Verweis Belegart'!$A$2:$B$9,2,FALSE))</f>
        <v>Hardware</v>
      </c>
      <c r="AL1738" s="14" t="str">
        <f t="shared" si="251"/>
        <v>Nein</v>
      </c>
      <c r="AM1738" s="14" t="str">
        <f t="shared" si="247"/>
        <v>Positiv</v>
      </c>
    </row>
    <row r="1739" spans="1:39" ht="17.25" customHeight="1" x14ac:dyDescent="0.35">
      <c r="A1739" s="17">
        <v>14572232</v>
      </c>
      <c r="B1739" s="2" t="s">
        <v>1517</v>
      </c>
      <c r="C1739" s="1">
        <v>2025001</v>
      </c>
      <c r="D1739" s="1">
        <v>2000500</v>
      </c>
      <c r="E1739" s="2" t="s">
        <v>34</v>
      </c>
      <c r="F1739" s="2" t="s">
        <v>35</v>
      </c>
      <c r="G1739" s="2" t="s">
        <v>25</v>
      </c>
      <c r="H1739" s="2" t="s">
        <v>1627</v>
      </c>
      <c r="I1739" s="2" t="s">
        <v>1628</v>
      </c>
      <c r="J1739" s="2" t="s">
        <v>103</v>
      </c>
      <c r="K1739" s="2" t="s">
        <v>28</v>
      </c>
      <c r="L1739" s="2" t="s">
        <v>758</v>
      </c>
      <c r="M1739" s="2" t="s">
        <v>759</v>
      </c>
      <c r="N1739" s="2" t="s">
        <v>538</v>
      </c>
      <c r="O1739" s="3">
        <v>1</v>
      </c>
      <c r="P1739" s="3">
        <v>291.64530000000002</v>
      </c>
      <c r="Q1739" s="3">
        <v>309</v>
      </c>
      <c r="R1739" s="3">
        <v>309</v>
      </c>
      <c r="S1739" s="3">
        <v>17.354700000000001</v>
      </c>
      <c r="T1739" s="3">
        <v>17.350000000000001</v>
      </c>
      <c r="U1739" s="3">
        <v>5.61</v>
      </c>
      <c r="V1739" s="2" t="s">
        <v>697</v>
      </c>
      <c r="W1739" s="2" t="s">
        <v>698</v>
      </c>
      <c r="X1739" s="2" t="s">
        <v>724</v>
      </c>
      <c r="Y1739" s="19" t="str">
        <f>VLOOKUP(G1739,'Verweis Kd-Gruppe'!$A$2:$B$8,2,FALSE)</f>
        <v>FHK</v>
      </c>
      <c r="Z1739" s="19" t="str">
        <f>VLOOKUP(J1739,'Verweis Art-Gruppe'!$A$2:$B$15,2,FALSE)</f>
        <v>Geräte</v>
      </c>
      <c r="AA1739" s="19" t="str">
        <f>VLOOKUP(W1739,'Verweis Vertreter'!$A$2:$B$24,2,FALSE)</f>
        <v>Zentrale</v>
      </c>
      <c r="AB1739" s="12">
        <f t="shared" si="243"/>
        <v>1</v>
      </c>
      <c r="AC1739" s="12">
        <f t="shared" si="248"/>
        <v>291.64530000000002</v>
      </c>
      <c r="AD1739" s="12">
        <f t="shared" si="249"/>
        <v>309</v>
      </c>
      <c r="AE1739" s="12">
        <f t="shared" si="244"/>
        <v>309</v>
      </c>
      <c r="AF1739" s="12">
        <f t="shared" si="245"/>
        <v>17.354700000000001</v>
      </c>
      <c r="AG1739" s="12">
        <f t="shared" si="246"/>
        <v>17.350000000000001</v>
      </c>
      <c r="AH1739" s="9">
        <f t="shared" si="250"/>
        <v>5.6148867313915864E-2</v>
      </c>
      <c r="AI1739" s="14">
        <f>VLOOKUP(E1739,'Verweis Faktor'!$A:$B,2,FALSE)</f>
        <v>1</v>
      </c>
      <c r="AJ1739" s="14"/>
      <c r="AK1739" s="14" t="str">
        <f>IF(AL1739="Ja","Versandkosten",VLOOKUP(E1739,'Verweis Belegart'!$A$2:$B$9,2,FALSE))</f>
        <v>Hardware</v>
      </c>
      <c r="AL1739" s="14" t="str">
        <f t="shared" si="251"/>
        <v>Nein</v>
      </c>
      <c r="AM1739" s="14" t="str">
        <f t="shared" si="247"/>
        <v>Positiv</v>
      </c>
    </row>
    <row r="1740" spans="1:39" ht="17.25" customHeight="1" x14ac:dyDescent="0.35">
      <c r="A1740" s="17">
        <v>14572663</v>
      </c>
      <c r="B1740" s="2" t="s">
        <v>1517</v>
      </c>
      <c r="C1740" s="1">
        <v>2025001</v>
      </c>
      <c r="D1740" s="1">
        <v>2000501</v>
      </c>
      <c r="E1740" s="2" t="s">
        <v>34</v>
      </c>
      <c r="F1740" s="2" t="s">
        <v>142</v>
      </c>
      <c r="G1740" s="2" t="s">
        <v>36</v>
      </c>
      <c r="H1740" s="2" t="s">
        <v>600</v>
      </c>
      <c r="I1740" s="2" t="s">
        <v>601</v>
      </c>
      <c r="J1740" s="2" t="s">
        <v>2791</v>
      </c>
      <c r="K1740" s="2" t="s">
        <v>28</v>
      </c>
      <c r="L1740" s="2" t="s">
        <v>249</v>
      </c>
      <c r="M1740" s="2" t="s">
        <v>250</v>
      </c>
      <c r="N1740" s="2" t="s">
        <v>122</v>
      </c>
      <c r="O1740" s="3">
        <v>1</v>
      </c>
      <c r="P1740" s="3">
        <v>0</v>
      </c>
      <c r="Q1740" s="3">
        <v>6.35</v>
      </c>
      <c r="R1740" s="3">
        <v>6.35</v>
      </c>
      <c r="S1740" s="3">
        <v>6.35</v>
      </c>
      <c r="T1740" s="3">
        <v>6.35</v>
      </c>
      <c r="U1740" s="3"/>
      <c r="V1740" s="2" t="s">
        <v>235</v>
      </c>
      <c r="W1740" s="2" t="s">
        <v>236</v>
      </c>
      <c r="X1740" s="2" t="s">
        <v>33</v>
      </c>
      <c r="Y1740" s="19" t="str">
        <f>VLOOKUP(G1740,'Verweis Kd-Gruppe'!$A$2:$B$8,2,FALSE)</f>
        <v>GRK</v>
      </c>
      <c r="Z1740" s="19" t="str">
        <f>VLOOKUP(J1740,'Verweis Art-Gruppe'!$A$2:$B$15,2,FALSE)</f>
        <v>Sonstige</v>
      </c>
      <c r="AA1740" s="19" t="str">
        <f>VLOOKUP(W1740,'Verweis Vertreter'!$A$2:$B$24,2,FALSE)</f>
        <v>Patrick Verfürth</v>
      </c>
      <c r="AB1740" s="12">
        <f t="shared" si="243"/>
        <v>1</v>
      </c>
      <c r="AC1740" s="12">
        <f t="shared" si="248"/>
        <v>0</v>
      </c>
      <c r="AD1740" s="12">
        <f t="shared" si="249"/>
        <v>6.35</v>
      </c>
      <c r="AE1740" s="12">
        <f t="shared" si="244"/>
        <v>6.35</v>
      </c>
      <c r="AF1740" s="12">
        <f t="shared" si="245"/>
        <v>6.35</v>
      </c>
      <c r="AG1740" s="12">
        <f t="shared" si="246"/>
        <v>6.35</v>
      </c>
      <c r="AH1740" s="9">
        <f t="shared" si="250"/>
        <v>1</v>
      </c>
      <c r="AI1740" s="14">
        <f>VLOOKUP(E1740,'Verweis Faktor'!$A:$B,2,FALSE)</f>
        <v>1</v>
      </c>
      <c r="AJ1740" s="14"/>
      <c r="AK1740" s="14" t="str">
        <f>IF(AL1740="Ja","Versandkosten",VLOOKUP(E1740,'Verweis Belegart'!$A$2:$B$9,2,FALSE))</f>
        <v>Versandkosten</v>
      </c>
      <c r="AL1740" s="14" t="str">
        <f t="shared" si="251"/>
        <v>Ja</v>
      </c>
      <c r="AM1740" s="14" t="str">
        <f t="shared" si="247"/>
        <v>Positiv</v>
      </c>
    </row>
    <row r="1741" spans="1:39" ht="17.25" customHeight="1" x14ac:dyDescent="0.35">
      <c r="A1741" s="17">
        <v>14572663</v>
      </c>
      <c r="B1741" s="2" t="s">
        <v>1517</v>
      </c>
      <c r="C1741" s="1">
        <v>2025001</v>
      </c>
      <c r="D1741" s="1">
        <v>2000501</v>
      </c>
      <c r="E1741" s="2" t="s">
        <v>34</v>
      </c>
      <c r="F1741" s="2" t="s">
        <v>142</v>
      </c>
      <c r="G1741" s="2" t="s">
        <v>36</v>
      </c>
      <c r="H1741" s="2" t="s">
        <v>600</v>
      </c>
      <c r="I1741" s="2" t="s">
        <v>601</v>
      </c>
      <c r="J1741" s="2" t="s">
        <v>103</v>
      </c>
      <c r="K1741" s="2" t="s">
        <v>45</v>
      </c>
      <c r="L1741" s="2" t="s">
        <v>608</v>
      </c>
      <c r="M1741" s="2" t="s">
        <v>609</v>
      </c>
      <c r="N1741" s="2" t="s">
        <v>610</v>
      </c>
      <c r="O1741" s="3">
        <v>1</v>
      </c>
      <c r="P1741" s="3">
        <v>181</v>
      </c>
      <c r="Q1741" s="3">
        <v>192</v>
      </c>
      <c r="R1741" s="3">
        <v>192</v>
      </c>
      <c r="S1741" s="3">
        <v>11</v>
      </c>
      <c r="T1741" s="3">
        <v>11</v>
      </c>
      <c r="U1741" s="3">
        <v>5.72</v>
      </c>
      <c r="V1741" s="2" t="s">
        <v>235</v>
      </c>
      <c r="W1741" s="2" t="s">
        <v>236</v>
      </c>
      <c r="X1741" s="2" t="s">
        <v>33</v>
      </c>
      <c r="Y1741" s="19" t="str">
        <f>VLOOKUP(G1741,'Verweis Kd-Gruppe'!$A$2:$B$8,2,FALSE)</f>
        <v>GRK</v>
      </c>
      <c r="Z1741" s="19" t="str">
        <f>VLOOKUP(J1741,'Verweis Art-Gruppe'!$A$2:$B$15,2,FALSE)</f>
        <v>Geräte</v>
      </c>
      <c r="AA1741" s="19" t="str">
        <f>VLOOKUP(W1741,'Verweis Vertreter'!$A$2:$B$24,2,FALSE)</f>
        <v>Patrick Verfürth</v>
      </c>
      <c r="AB1741" s="12">
        <f t="shared" si="243"/>
        <v>1</v>
      </c>
      <c r="AC1741" s="12">
        <f t="shared" si="248"/>
        <v>181</v>
      </c>
      <c r="AD1741" s="12">
        <f t="shared" si="249"/>
        <v>192</v>
      </c>
      <c r="AE1741" s="12">
        <f t="shared" si="244"/>
        <v>192</v>
      </c>
      <c r="AF1741" s="12">
        <f t="shared" si="245"/>
        <v>11</v>
      </c>
      <c r="AG1741" s="12">
        <f t="shared" si="246"/>
        <v>11</v>
      </c>
      <c r="AH1741" s="9">
        <f t="shared" si="250"/>
        <v>5.7291666666666664E-2</v>
      </c>
      <c r="AI1741" s="14">
        <f>VLOOKUP(E1741,'Verweis Faktor'!$A:$B,2,FALSE)</f>
        <v>1</v>
      </c>
      <c r="AJ1741" s="14"/>
      <c r="AK1741" s="14" t="str">
        <f>IF(AL1741="Ja","Versandkosten",VLOOKUP(E1741,'Verweis Belegart'!$A$2:$B$9,2,FALSE))</f>
        <v>Hardware</v>
      </c>
      <c r="AL1741" s="14" t="str">
        <f t="shared" si="251"/>
        <v>Nein</v>
      </c>
      <c r="AM1741" s="14" t="str">
        <f t="shared" si="247"/>
        <v>Positiv</v>
      </c>
    </row>
    <row r="1742" spans="1:39" ht="17.25" customHeight="1" x14ac:dyDescent="0.35">
      <c r="A1742" s="17">
        <v>14572755</v>
      </c>
      <c r="B1742" s="2" t="s">
        <v>1517</v>
      </c>
      <c r="C1742" s="1">
        <v>2025001</v>
      </c>
      <c r="D1742" s="1">
        <v>2000502</v>
      </c>
      <c r="E1742" s="2" t="s">
        <v>34</v>
      </c>
      <c r="F1742" s="2" t="s">
        <v>142</v>
      </c>
      <c r="G1742" s="2" t="s">
        <v>36</v>
      </c>
      <c r="H1742" s="2" t="s">
        <v>600</v>
      </c>
      <c r="I1742" s="2" t="s">
        <v>601</v>
      </c>
      <c r="J1742" s="2" t="s">
        <v>2791</v>
      </c>
      <c r="K1742" s="2" t="s">
        <v>28</v>
      </c>
      <c r="L1742" s="2" t="s">
        <v>249</v>
      </c>
      <c r="M1742" s="2" t="s">
        <v>250</v>
      </c>
      <c r="N1742" s="2" t="s">
        <v>122</v>
      </c>
      <c r="O1742" s="3">
        <v>1</v>
      </c>
      <c r="P1742" s="3">
        <v>0</v>
      </c>
      <c r="Q1742" s="3">
        <v>6.35</v>
      </c>
      <c r="R1742" s="3">
        <v>6.35</v>
      </c>
      <c r="S1742" s="3">
        <v>6.35</v>
      </c>
      <c r="T1742" s="3">
        <v>6.35</v>
      </c>
      <c r="U1742" s="3"/>
      <c r="V1742" s="2" t="s">
        <v>235</v>
      </c>
      <c r="W1742" s="2" t="s">
        <v>236</v>
      </c>
      <c r="X1742" s="2" t="s">
        <v>33</v>
      </c>
      <c r="Y1742" s="19" t="str">
        <f>VLOOKUP(G1742,'Verweis Kd-Gruppe'!$A$2:$B$8,2,FALSE)</f>
        <v>GRK</v>
      </c>
      <c r="Z1742" s="19" t="str">
        <f>VLOOKUP(J1742,'Verweis Art-Gruppe'!$A$2:$B$15,2,FALSE)</f>
        <v>Sonstige</v>
      </c>
      <c r="AA1742" s="19" t="str">
        <f>VLOOKUP(W1742,'Verweis Vertreter'!$A$2:$B$24,2,FALSE)</f>
        <v>Patrick Verfürth</v>
      </c>
      <c r="AB1742" s="12">
        <f t="shared" si="243"/>
        <v>1</v>
      </c>
      <c r="AC1742" s="12">
        <f t="shared" si="248"/>
        <v>0</v>
      </c>
      <c r="AD1742" s="12">
        <f t="shared" si="249"/>
        <v>6.35</v>
      </c>
      <c r="AE1742" s="12">
        <f t="shared" si="244"/>
        <v>6.35</v>
      </c>
      <c r="AF1742" s="12">
        <f t="shared" si="245"/>
        <v>6.35</v>
      </c>
      <c r="AG1742" s="12">
        <f t="shared" si="246"/>
        <v>6.35</v>
      </c>
      <c r="AH1742" s="9">
        <f t="shared" si="250"/>
        <v>1</v>
      </c>
      <c r="AI1742" s="14">
        <f>VLOOKUP(E1742,'Verweis Faktor'!$A:$B,2,FALSE)</f>
        <v>1</v>
      </c>
      <c r="AJ1742" s="14"/>
      <c r="AK1742" s="14" t="str">
        <f>IF(AL1742="Ja","Versandkosten",VLOOKUP(E1742,'Verweis Belegart'!$A$2:$B$9,2,FALSE))</f>
        <v>Versandkosten</v>
      </c>
      <c r="AL1742" s="14" t="str">
        <f t="shared" si="251"/>
        <v>Ja</v>
      </c>
      <c r="AM1742" s="14" t="str">
        <f t="shared" si="247"/>
        <v>Positiv</v>
      </c>
    </row>
    <row r="1743" spans="1:39" ht="17.25" customHeight="1" x14ac:dyDescent="0.35">
      <c r="A1743" s="17">
        <v>14572755</v>
      </c>
      <c r="B1743" s="2" t="s">
        <v>1517</v>
      </c>
      <c r="C1743" s="1">
        <v>2025001</v>
      </c>
      <c r="D1743" s="1">
        <v>2000502</v>
      </c>
      <c r="E1743" s="2" t="s">
        <v>34</v>
      </c>
      <c r="F1743" s="2" t="s">
        <v>142</v>
      </c>
      <c r="G1743" s="2" t="s">
        <v>36</v>
      </c>
      <c r="H1743" s="2" t="s">
        <v>600</v>
      </c>
      <c r="I1743" s="2" t="s">
        <v>601</v>
      </c>
      <c r="J1743" s="2" t="s">
        <v>103</v>
      </c>
      <c r="K1743" s="2" t="s">
        <v>45</v>
      </c>
      <c r="L1743" s="2" t="s">
        <v>586</v>
      </c>
      <c r="M1743" s="2" t="s">
        <v>587</v>
      </c>
      <c r="N1743" s="2" t="s">
        <v>588</v>
      </c>
      <c r="O1743" s="3">
        <v>1</v>
      </c>
      <c r="P1743" s="3">
        <v>828</v>
      </c>
      <c r="Q1743" s="3">
        <v>845</v>
      </c>
      <c r="R1743" s="3">
        <v>845</v>
      </c>
      <c r="S1743" s="3">
        <v>17</v>
      </c>
      <c r="T1743" s="3">
        <v>17</v>
      </c>
      <c r="U1743" s="3">
        <v>2.0099999999999998</v>
      </c>
      <c r="V1743" s="2" t="s">
        <v>235</v>
      </c>
      <c r="W1743" s="2" t="s">
        <v>236</v>
      </c>
      <c r="X1743" s="2" t="s">
        <v>33</v>
      </c>
      <c r="Y1743" s="19" t="str">
        <f>VLOOKUP(G1743,'Verweis Kd-Gruppe'!$A$2:$B$8,2,FALSE)</f>
        <v>GRK</v>
      </c>
      <c r="Z1743" s="19" t="str">
        <f>VLOOKUP(J1743,'Verweis Art-Gruppe'!$A$2:$B$15,2,FALSE)</f>
        <v>Geräte</v>
      </c>
      <c r="AA1743" s="19" t="str">
        <f>VLOOKUP(W1743,'Verweis Vertreter'!$A$2:$B$24,2,FALSE)</f>
        <v>Patrick Verfürth</v>
      </c>
      <c r="AB1743" s="12">
        <f t="shared" si="243"/>
        <v>1</v>
      </c>
      <c r="AC1743" s="12">
        <f t="shared" si="248"/>
        <v>828</v>
      </c>
      <c r="AD1743" s="12">
        <f t="shared" si="249"/>
        <v>845</v>
      </c>
      <c r="AE1743" s="12">
        <f t="shared" si="244"/>
        <v>845</v>
      </c>
      <c r="AF1743" s="12">
        <f t="shared" si="245"/>
        <v>17</v>
      </c>
      <c r="AG1743" s="12">
        <f t="shared" si="246"/>
        <v>17</v>
      </c>
      <c r="AH1743" s="9">
        <f t="shared" si="250"/>
        <v>2.0118343195266272E-2</v>
      </c>
      <c r="AI1743" s="14">
        <f>VLOOKUP(E1743,'Verweis Faktor'!$A:$B,2,FALSE)</f>
        <v>1</v>
      </c>
      <c r="AJ1743" s="14"/>
      <c r="AK1743" s="14" t="str">
        <f>IF(AL1743="Ja","Versandkosten",VLOOKUP(E1743,'Verweis Belegart'!$A$2:$B$9,2,FALSE))</f>
        <v>Hardware</v>
      </c>
      <c r="AL1743" s="14" t="str">
        <f t="shared" si="251"/>
        <v>Nein</v>
      </c>
      <c r="AM1743" s="14" t="str">
        <f t="shared" si="247"/>
        <v>Positiv</v>
      </c>
    </row>
    <row r="1744" spans="1:39" ht="17.25" customHeight="1" x14ac:dyDescent="0.35">
      <c r="A1744" s="17">
        <v>14572828</v>
      </c>
      <c r="B1744" s="2" t="s">
        <v>1517</v>
      </c>
      <c r="C1744" s="1">
        <v>2025001</v>
      </c>
      <c r="D1744" s="1">
        <v>2000503</v>
      </c>
      <c r="E1744" s="2" t="s">
        <v>34</v>
      </c>
      <c r="F1744" s="2" t="s">
        <v>182</v>
      </c>
      <c r="G1744" s="2" t="s">
        <v>66</v>
      </c>
      <c r="H1744" s="2" t="s">
        <v>143</v>
      </c>
      <c r="I1744" s="2" t="s">
        <v>144</v>
      </c>
      <c r="J1744" s="2" t="s">
        <v>103</v>
      </c>
      <c r="K1744" s="2" t="s">
        <v>28</v>
      </c>
      <c r="L1744" s="2" t="s">
        <v>126</v>
      </c>
      <c r="M1744" s="2" t="s">
        <v>127</v>
      </c>
      <c r="N1744" s="2" t="s">
        <v>128</v>
      </c>
      <c r="O1744" s="3">
        <v>30</v>
      </c>
      <c r="P1744" s="3">
        <v>188.4658</v>
      </c>
      <c r="Q1744" s="3">
        <v>197</v>
      </c>
      <c r="R1744" s="3">
        <v>5910</v>
      </c>
      <c r="S1744" s="3">
        <v>8.5342000000000002</v>
      </c>
      <c r="T1744" s="3">
        <v>256.02999999999997</v>
      </c>
      <c r="U1744" s="3">
        <v>4.33</v>
      </c>
      <c r="V1744" s="2" t="s">
        <v>145</v>
      </c>
      <c r="W1744" s="2" t="s">
        <v>146</v>
      </c>
      <c r="X1744" s="2" t="s">
        <v>72</v>
      </c>
      <c r="Y1744" s="19" t="str">
        <f>VLOOKUP(G1744,'Verweis Kd-Gruppe'!$A$2:$B$8,2,FALSE)</f>
        <v>EXP</v>
      </c>
      <c r="Z1744" s="19" t="str">
        <f>VLOOKUP(J1744,'Verweis Art-Gruppe'!$A$2:$B$15,2,FALSE)</f>
        <v>Geräte</v>
      </c>
      <c r="AA1744" s="19" t="str">
        <f>VLOOKUP(W1744,'Verweis Vertreter'!$A$2:$B$24,2,FALSE)</f>
        <v>Muhsin Yortanli</v>
      </c>
      <c r="AB1744" s="12">
        <f t="shared" si="243"/>
        <v>30</v>
      </c>
      <c r="AC1744" s="12">
        <f t="shared" si="248"/>
        <v>188.4658</v>
      </c>
      <c r="AD1744" s="12">
        <f t="shared" si="249"/>
        <v>197</v>
      </c>
      <c r="AE1744" s="12">
        <f t="shared" si="244"/>
        <v>5910</v>
      </c>
      <c r="AF1744" s="12">
        <f t="shared" si="245"/>
        <v>8.5342000000000002</v>
      </c>
      <c r="AG1744" s="12">
        <f t="shared" si="246"/>
        <v>256.02999999999997</v>
      </c>
      <c r="AH1744" s="9">
        <f t="shared" si="250"/>
        <v>4.332148900169204E-2</v>
      </c>
      <c r="AI1744" s="14">
        <f>VLOOKUP(E1744,'Verweis Faktor'!$A:$B,2,FALSE)</f>
        <v>1</v>
      </c>
      <c r="AJ1744" s="14"/>
      <c r="AK1744" s="14" t="str">
        <f>IF(AL1744="Ja","Versandkosten",VLOOKUP(E1744,'Verweis Belegart'!$A$2:$B$9,2,FALSE))</f>
        <v>Hardware</v>
      </c>
      <c r="AL1744" s="14" t="str">
        <f t="shared" si="251"/>
        <v>Nein</v>
      </c>
      <c r="AM1744" s="14" t="str">
        <f t="shared" si="247"/>
        <v>Positiv</v>
      </c>
    </row>
    <row r="1745" spans="1:39" ht="17.25" customHeight="1" x14ac:dyDescent="0.35">
      <c r="A1745" s="17">
        <v>14572828</v>
      </c>
      <c r="B1745" s="2" t="s">
        <v>1517</v>
      </c>
      <c r="C1745" s="1">
        <v>2025001</v>
      </c>
      <c r="D1745" s="1">
        <v>2000503</v>
      </c>
      <c r="E1745" s="2" t="s">
        <v>34</v>
      </c>
      <c r="F1745" s="2" t="s">
        <v>182</v>
      </c>
      <c r="G1745" s="2" t="s">
        <v>66</v>
      </c>
      <c r="H1745" s="2" t="s">
        <v>143</v>
      </c>
      <c r="I1745" s="2" t="s">
        <v>144</v>
      </c>
      <c r="J1745" s="2" t="s">
        <v>103</v>
      </c>
      <c r="K1745" s="2" t="s">
        <v>45</v>
      </c>
      <c r="L1745" s="2" t="s">
        <v>39</v>
      </c>
      <c r="M1745" s="2" t="s">
        <v>40</v>
      </c>
      <c r="N1745" s="2" t="s">
        <v>41</v>
      </c>
      <c r="O1745" s="3">
        <v>20</v>
      </c>
      <c r="P1745" s="3">
        <v>220</v>
      </c>
      <c r="Q1745" s="3">
        <v>235</v>
      </c>
      <c r="R1745" s="3">
        <v>4700</v>
      </c>
      <c r="S1745" s="3">
        <v>15</v>
      </c>
      <c r="T1745" s="3">
        <v>300</v>
      </c>
      <c r="U1745" s="3">
        <v>6.38</v>
      </c>
      <c r="V1745" s="2" t="s">
        <v>145</v>
      </c>
      <c r="W1745" s="2" t="s">
        <v>146</v>
      </c>
      <c r="X1745" s="2" t="s">
        <v>72</v>
      </c>
      <c r="Y1745" s="19" t="str">
        <f>VLOOKUP(G1745,'Verweis Kd-Gruppe'!$A$2:$B$8,2,FALSE)</f>
        <v>EXP</v>
      </c>
      <c r="Z1745" s="19" t="str">
        <f>VLOOKUP(J1745,'Verweis Art-Gruppe'!$A$2:$B$15,2,FALSE)</f>
        <v>Geräte</v>
      </c>
      <c r="AA1745" s="19" t="str">
        <f>VLOOKUP(W1745,'Verweis Vertreter'!$A$2:$B$24,2,FALSE)</f>
        <v>Muhsin Yortanli</v>
      </c>
      <c r="AB1745" s="12">
        <f t="shared" si="243"/>
        <v>20</v>
      </c>
      <c r="AC1745" s="12">
        <f t="shared" si="248"/>
        <v>220</v>
      </c>
      <c r="AD1745" s="12">
        <f t="shared" si="249"/>
        <v>235</v>
      </c>
      <c r="AE1745" s="12">
        <f t="shared" si="244"/>
        <v>4700</v>
      </c>
      <c r="AF1745" s="12">
        <f t="shared" si="245"/>
        <v>15</v>
      </c>
      <c r="AG1745" s="12">
        <f t="shared" si="246"/>
        <v>300</v>
      </c>
      <c r="AH1745" s="9">
        <f t="shared" si="250"/>
        <v>6.3829787234042548E-2</v>
      </c>
      <c r="AI1745" s="14">
        <f>VLOOKUP(E1745,'Verweis Faktor'!$A:$B,2,FALSE)</f>
        <v>1</v>
      </c>
      <c r="AJ1745" s="14"/>
      <c r="AK1745" s="14" t="str">
        <f>IF(AL1745="Ja","Versandkosten",VLOOKUP(E1745,'Verweis Belegart'!$A$2:$B$9,2,FALSE))</f>
        <v>Hardware</v>
      </c>
      <c r="AL1745" s="14" t="str">
        <f t="shared" si="251"/>
        <v>Nein</v>
      </c>
      <c r="AM1745" s="14" t="str">
        <f t="shared" si="247"/>
        <v>Positiv</v>
      </c>
    </row>
    <row r="1746" spans="1:39" ht="17.25" customHeight="1" x14ac:dyDescent="0.35">
      <c r="A1746" s="17">
        <v>14572828</v>
      </c>
      <c r="B1746" s="2" t="s">
        <v>1517</v>
      </c>
      <c r="C1746" s="1">
        <v>2025001</v>
      </c>
      <c r="D1746" s="1">
        <v>2000503</v>
      </c>
      <c r="E1746" s="2" t="s">
        <v>34</v>
      </c>
      <c r="F1746" s="2" t="s">
        <v>182</v>
      </c>
      <c r="G1746" s="2" t="s">
        <v>66</v>
      </c>
      <c r="H1746" s="2" t="s">
        <v>143</v>
      </c>
      <c r="I1746" s="2" t="s">
        <v>144</v>
      </c>
      <c r="J1746" s="2" t="s">
        <v>103</v>
      </c>
      <c r="K1746" s="2" t="s">
        <v>49</v>
      </c>
      <c r="L1746" s="2" t="s">
        <v>458</v>
      </c>
      <c r="M1746" s="2" t="s">
        <v>459</v>
      </c>
      <c r="N1746" s="2" t="s">
        <v>41</v>
      </c>
      <c r="O1746" s="3">
        <v>50</v>
      </c>
      <c r="P1746" s="3">
        <v>228.69569999999999</v>
      </c>
      <c r="Q1746" s="3">
        <v>235</v>
      </c>
      <c r="R1746" s="3">
        <v>11750</v>
      </c>
      <c r="S1746" s="3">
        <v>6.3042999999999996</v>
      </c>
      <c r="T1746" s="3">
        <v>315.20999999999998</v>
      </c>
      <c r="U1746" s="3">
        <v>2.68</v>
      </c>
      <c r="V1746" s="2" t="s">
        <v>145</v>
      </c>
      <c r="W1746" s="2" t="s">
        <v>146</v>
      </c>
      <c r="X1746" s="2" t="s">
        <v>72</v>
      </c>
      <c r="Y1746" s="19" t="str">
        <f>VLOOKUP(G1746,'Verweis Kd-Gruppe'!$A$2:$B$8,2,FALSE)</f>
        <v>EXP</v>
      </c>
      <c r="Z1746" s="19" t="str">
        <f>VLOOKUP(J1746,'Verweis Art-Gruppe'!$A$2:$B$15,2,FALSE)</f>
        <v>Geräte</v>
      </c>
      <c r="AA1746" s="19" t="str">
        <f>VLOOKUP(W1746,'Verweis Vertreter'!$A$2:$B$24,2,FALSE)</f>
        <v>Muhsin Yortanli</v>
      </c>
      <c r="AB1746" s="12">
        <f t="shared" si="243"/>
        <v>50</v>
      </c>
      <c r="AC1746" s="12">
        <f t="shared" si="248"/>
        <v>228.69569999999999</v>
      </c>
      <c r="AD1746" s="12">
        <f t="shared" si="249"/>
        <v>235</v>
      </c>
      <c r="AE1746" s="12">
        <f t="shared" si="244"/>
        <v>11750</v>
      </c>
      <c r="AF1746" s="12">
        <f t="shared" si="245"/>
        <v>6.3042999999999996</v>
      </c>
      <c r="AG1746" s="12">
        <f t="shared" si="246"/>
        <v>315.20999999999998</v>
      </c>
      <c r="AH1746" s="9">
        <f t="shared" si="250"/>
        <v>2.6826382978723404E-2</v>
      </c>
      <c r="AI1746" s="14">
        <f>VLOOKUP(E1746,'Verweis Faktor'!$A:$B,2,FALSE)</f>
        <v>1</v>
      </c>
      <c r="AJ1746" s="14"/>
      <c r="AK1746" s="14" t="str">
        <f>IF(AL1746="Ja","Versandkosten",VLOOKUP(E1746,'Verweis Belegart'!$A$2:$B$9,2,FALSE))</f>
        <v>Hardware</v>
      </c>
      <c r="AL1746" s="14" t="str">
        <f t="shared" si="251"/>
        <v>Nein</v>
      </c>
      <c r="AM1746" s="14" t="str">
        <f t="shared" si="247"/>
        <v>Positiv</v>
      </c>
    </row>
    <row r="1747" spans="1:39" ht="17.25" customHeight="1" x14ac:dyDescent="0.35">
      <c r="A1747" s="17">
        <v>14572828</v>
      </c>
      <c r="B1747" s="2" t="s">
        <v>1517</v>
      </c>
      <c r="C1747" s="1">
        <v>2025001</v>
      </c>
      <c r="D1747" s="1">
        <v>2000503</v>
      </c>
      <c r="E1747" s="2" t="s">
        <v>34</v>
      </c>
      <c r="F1747" s="2" t="s">
        <v>182</v>
      </c>
      <c r="G1747" s="2" t="s">
        <v>66</v>
      </c>
      <c r="H1747" s="2" t="s">
        <v>143</v>
      </c>
      <c r="I1747" s="2" t="s">
        <v>144</v>
      </c>
      <c r="J1747" s="2" t="s">
        <v>103</v>
      </c>
      <c r="K1747" s="2" t="s">
        <v>79</v>
      </c>
      <c r="L1747" s="2" t="s">
        <v>1237</v>
      </c>
      <c r="M1747" s="2" t="s">
        <v>1238</v>
      </c>
      <c r="N1747" s="2" t="s">
        <v>1086</v>
      </c>
      <c r="O1747" s="3">
        <v>20</v>
      </c>
      <c r="P1747" s="3">
        <v>80.004400000000004</v>
      </c>
      <c r="Q1747" s="3">
        <v>88</v>
      </c>
      <c r="R1747" s="3">
        <v>1760</v>
      </c>
      <c r="S1747" s="3">
        <v>7.9955999999999996</v>
      </c>
      <c r="T1747" s="3">
        <v>159.91</v>
      </c>
      <c r="U1747" s="3">
        <v>9.08</v>
      </c>
      <c r="V1747" s="2" t="s">
        <v>145</v>
      </c>
      <c r="W1747" s="2" t="s">
        <v>146</v>
      </c>
      <c r="X1747" s="2" t="s">
        <v>72</v>
      </c>
      <c r="Y1747" s="19" t="str">
        <f>VLOOKUP(G1747,'Verweis Kd-Gruppe'!$A$2:$B$8,2,FALSE)</f>
        <v>EXP</v>
      </c>
      <c r="Z1747" s="19" t="str">
        <f>VLOOKUP(J1747,'Verweis Art-Gruppe'!$A$2:$B$15,2,FALSE)</f>
        <v>Geräte</v>
      </c>
      <c r="AA1747" s="19" t="str">
        <f>VLOOKUP(W1747,'Verweis Vertreter'!$A$2:$B$24,2,FALSE)</f>
        <v>Muhsin Yortanli</v>
      </c>
      <c r="AB1747" s="12">
        <f t="shared" si="243"/>
        <v>20</v>
      </c>
      <c r="AC1747" s="12">
        <f t="shared" si="248"/>
        <v>80.004400000000004</v>
      </c>
      <c r="AD1747" s="12">
        <f t="shared" si="249"/>
        <v>88</v>
      </c>
      <c r="AE1747" s="12">
        <f t="shared" si="244"/>
        <v>1760</v>
      </c>
      <c r="AF1747" s="12">
        <f t="shared" si="245"/>
        <v>7.9955999999999996</v>
      </c>
      <c r="AG1747" s="12">
        <f t="shared" si="246"/>
        <v>159.91</v>
      </c>
      <c r="AH1747" s="9">
        <f t="shared" si="250"/>
        <v>9.0857954545454547E-2</v>
      </c>
      <c r="AI1747" s="14">
        <f>VLOOKUP(E1747,'Verweis Faktor'!$A:$B,2,FALSE)</f>
        <v>1</v>
      </c>
      <c r="AJ1747" s="14"/>
      <c r="AK1747" s="14" t="str">
        <f>IF(AL1747="Ja","Versandkosten",VLOOKUP(E1747,'Verweis Belegart'!$A$2:$B$9,2,FALSE))</f>
        <v>Hardware</v>
      </c>
      <c r="AL1747" s="14" t="str">
        <f t="shared" si="251"/>
        <v>Nein</v>
      </c>
      <c r="AM1747" s="14" t="str">
        <f t="shared" si="247"/>
        <v>Positiv</v>
      </c>
    </row>
    <row r="1748" spans="1:39" ht="17.25" customHeight="1" x14ac:dyDescent="0.35">
      <c r="A1748" s="17">
        <v>14572828</v>
      </c>
      <c r="B1748" s="2" t="s">
        <v>1517</v>
      </c>
      <c r="C1748" s="1">
        <v>2025001</v>
      </c>
      <c r="D1748" s="1">
        <v>2000503</v>
      </c>
      <c r="E1748" s="2" t="s">
        <v>34</v>
      </c>
      <c r="F1748" s="2" t="s">
        <v>182</v>
      </c>
      <c r="G1748" s="2" t="s">
        <v>66</v>
      </c>
      <c r="H1748" s="2" t="s">
        <v>143</v>
      </c>
      <c r="I1748" s="2" t="s">
        <v>144</v>
      </c>
      <c r="J1748" s="2" t="s">
        <v>103</v>
      </c>
      <c r="K1748" s="2" t="s">
        <v>83</v>
      </c>
      <c r="L1748" s="2" t="s">
        <v>1262</v>
      </c>
      <c r="M1748" s="2" t="s">
        <v>1263</v>
      </c>
      <c r="N1748" s="2" t="s">
        <v>319</v>
      </c>
      <c r="O1748" s="3">
        <v>50</v>
      </c>
      <c r="P1748" s="3">
        <v>690</v>
      </c>
      <c r="Q1748" s="3">
        <v>735</v>
      </c>
      <c r="R1748" s="3">
        <v>36750</v>
      </c>
      <c r="S1748" s="3">
        <v>45</v>
      </c>
      <c r="T1748" s="3">
        <v>2250</v>
      </c>
      <c r="U1748" s="3">
        <v>6.12</v>
      </c>
      <c r="V1748" s="2" t="s">
        <v>145</v>
      </c>
      <c r="W1748" s="2" t="s">
        <v>146</v>
      </c>
      <c r="X1748" s="2" t="s">
        <v>72</v>
      </c>
      <c r="Y1748" s="19" t="str">
        <f>VLOOKUP(G1748,'Verweis Kd-Gruppe'!$A$2:$B$8,2,FALSE)</f>
        <v>EXP</v>
      </c>
      <c r="Z1748" s="19" t="str">
        <f>VLOOKUP(J1748,'Verweis Art-Gruppe'!$A$2:$B$15,2,FALSE)</f>
        <v>Geräte</v>
      </c>
      <c r="AA1748" s="19" t="str">
        <f>VLOOKUP(W1748,'Verweis Vertreter'!$A$2:$B$24,2,FALSE)</f>
        <v>Muhsin Yortanli</v>
      </c>
      <c r="AB1748" s="12">
        <f t="shared" si="243"/>
        <v>50</v>
      </c>
      <c r="AC1748" s="12">
        <f t="shared" si="248"/>
        <v>690</v>
      </c>
      <c r="AD1748" s="12">
        <f t="shared" si="249"/>
        <v>735</v>
      </c>
      <c r="AE1748" s="12">
        <f t="shared" si="244"/>
        <v>36750</v>
      </c>
      <c r="AF1748" s="12">
        <f t="shared" si="245"/>
        <v>45</v>
      </c>
      <c r="AG1748" s="12">
        <f t="shared" si="246"/>
        <v>2250</v>
      </c>
      <c r="AH1748" s="9">
        <f t="shared" si="250"/>
        <v>6.1224489795918366E-2</v>
      </c>
      <c r="AI1748" s="14">
        <f>VLOOKUP(E1748,'Verweis Faktor'!$A:$B,2,FALSE)</f>
        <v>1</v>
      </c>
      <c r="AJ1748" s="14"/>
      <c r="AK1748" s="14" t="str">
        <f>IF(AL1748="Ja","Versandkosten",VLOOKUP(E1748,'Verweis Belegart'!$A$2:$B$9,2,FALSE))</f>
        <v>Hardware</v>
      </c>
      <c r="AL1748" s="14" t="str">
        <f t="shared" si="251"/>
        <v>Nein</v>
      </c>
      <c r="AM1748" s="14" t="str">
        <f t="shared" si="247"/>
        <v>Positiv</v>
      </c>
    </row>
    <row r="1749" spans="1:39" ht="17.25" customHeight="1" x14ac:dyDescent="0.35">
      <c r="A1749" s="17">
        <v>14572828</v>
      </c>
      <c r="B1749" s="2" t="s">
        <v>1517</v>
      </c>
      <c r="C1749" s="1">
        <v>2025001</v>
      </c>
      <c r="D1749" s="1">
        <v>2000503</v>
      </c>
      <c r="E1749" s="2" t="s">
        <v>34</v>
      </c>
      <c r="F1749" s="2" t="s">
        <v>182</v>
      </c>
      <c r="G1749" s="2" t="s">
        <v>66</v>
      </c>
      <c r="H1749" s="2" t="s">
        <v>143</v>
      </c>
      <c r="I1749" s="2" t="s">
        <v>144</v>
      </c>
      <c r="J1749" s="2" t="s">
        <v>103</v>
      </c>
      <c r="K1749" s="2" t="s">
        <v>87</v>
      </c>
      <c r="L1749" s="2" t="s">
        <v>402</v>
      </c>
      <c r="M1749" s="2" t="s">
        <v>403</v>
      </c>
      <c r="N1749" s="2" t="s">
        <v>404</v>
      </c>
      <c r="O1749" s="3">
        <v>10</v>
      </c>
      <c r="P1749" s="3">
        <v>233.6053</v>
      </c>
      <c r="Q1749" s="3">
        <v>243</v>
      </c>
      <c r="R1749" s="3">
        <v>2430</v>
      </c>
      <c r="S1749" s="3">
        <v>9.3947000000000003</v>
      </c>
      <c r="T1749" s="3">
        <v>93.95</v>
      </c>
      <c r="U1749" s="3">
        <v>3.86</v>
      </c>
      <c r="V1749" s="2" t="s">
        <v>145</v>
      </c>
      <c r="W1749" s="2" t="s">
        <v>146</v>
      </c>
      <c r="X1749" s="2" t="s">
        <v>72</v>
      </c>
      <c r="Y1749" s="19" t="str">
        <f>VLOOKUP(G1749,'Verweis Kd-Gruppe'!$A$2:$B$8,2,FALSE)</f>
        <v>EXP</v>
      </c>
      <c r="Z1749" s="19" t="str">
        <f>VLOOKUP(J1749,'Verweis Art-Gruppe'!$A$2:$B$15,2,FALSE)</f>
        <v>Geräte</v>
      </c>
      <c r="AA1749" s="19" t="str">
        <f>VLOOKUP(W1749,'Verweis Vertreter'!$A$2:$B$24,2,FALSE)</f>
        <v>Muhsin Yortanli</v>
      </c>
      <c r="AB1749" s="12">
        <f t="shared" si="243"/>
        <v>10</v>
      </c>
      <c r="AC1749" s="12">
        <f t="shared" si="248"/>
        <v>233.6053</v>
      </c>
      <c r="AD1749" s="12">
        <f t="shared" si="249"/>
        <v>243</v>
      </c>
      <c r="AE1749" s="12">
        <f t="shared" si="244"/>
        <v>2430</v>
      </c>
      <c r="AF1749" s="12">
        <f t="shared" si="245"/>
        <v>9.3947000000000003</v>
      </c>
      <c r="AG1749" s="12">
        <f t="shared" si="246"/>
        <v>93.95</v>
      </c>
      <c r="AH1749" s="9">
        <f t="shared" si="250"/>
        <v>3.8662551440329221E-2</v>
      </c>
      <c r="AI1749" s="14">
        <f>VLOOKUP(E1749,'Verweis Faktor'!$A:$B,2,FALSE)</f>
        <v>1</v>
      </c>
      <c r="AJ1749" s="14"/>
      <c r="AK1749" s="14" t="str">
        <f>IF(AL1749="Ja","Versandkosten",VLOOKUP(E1749,'Verweis Belegart'!$A$2:$B$9,2,FALSE))</f>
        <v>Hardware</v>
      </c>
      <c r="AL1749" s="14" t="str">
        <f t="shared" si="251"/>
        <v>Nein</v>
      </c>
      <c r="AM1749" s="14" t="str">
        <f t="shared" si="247"/>
        <v>Positiv</v>
      </c>
    </row>
    <row r="1750" spans="1:39" ht="17.25" customHeight="1" x14ac:dyDescent="0.35">
      <c r="A1750" s="17">
        <v>14572828</v>
      </c>
      <c r="B1750" s="2" t="s">
        <v>1517</v>
      </c>
      <c r="C1750" s="1">
        <v>2025001</v>
      </c>
      <c r="D1750" s="1">
        <v>2000503</v>
      </c>
      <c r="E1750" s="2" t="s">
        <v>34</v>
      </c>
      <c r="F1750" s="2" t="s">
        <v>182</v>
      </c>
      <c r="G1750" s="2" t="s">
        <v>66</v>
      </c>
      <c r="H1750" s="2" t="s">
        <v>143</v>
      </c>
      <c r="I1750" s="2" t="s">
        <v>144</v>
      </c>
      <c r="J1750" s="2" t="s">
        <v>103</v>
      </c>
      <c r="K1750" s="2" t="s">
        <v>91</v>
      </c>
      <c r="L1750" s="2" t="s">
        <v>1441</v>
      </c>
      <c r="M1750" s="2" t="s">
        <v>1442</v>
      </c>
      <c r="N1750" s="2" t="s">
        <v>1443</v>
      </c>
      <c r="O1750" s="3">
        <v>7</v>
      </c>
      <c r="P1750" s="3">
        <v>818</v>
      </c>
      <c r="Q1750" s="3">
        <v>859</v>
      </c>
      <c r="R1750" s="3">
        <v>6013</v>
      </c>
      <c r="S1750" s="3">
        <v>41</v>
      </c>
      <c r="T1750" s="3">
        <v>287</v>
      </c>
      <c r="U1750" s="3">
        <v>4.7699999999999996</v>
      </c>
      <c r="V1750" s="2" t="s">
        <v>145</v>
      </c>
      <c r="W1750" s="2" t="s">
        <v>146</v>
      </c>
      <c r="X1750" s="2" t="s">
        <v>72</v>
      </c>
      <c r="Y1750" s="19" t="str">
        <f>VLOOKUP(G1750,'Verweis Kd-Gruppe'!$A$2:$B$8,2,FALSE)</f>
        <v>EXP</v>
      </c>
      <c r="Z1750" s="19" t="str">
        <f>VLOOKUP(J1750,'Verweis Art-Gruppe'!$A$2:$B$15,2,FALSE)</f>
        <v>Geräte</v>
      </c>
      <c r="AA1750" s="19" t="str">
        <f>VLOOKUP(W1750,'Verweis Vertreter'!$A$2:$B$24,2,FALSE)</f>
        <v>Muhsin Yortanli</v>
      </c>
      <c r="AB1750" s="12">
        <f t="shared" si="243"/>
        <v>7</v>
      </c>
      <c r="AC1750" s="12">
        <f t="shared" si="248"/>
        <v>818</v>
      </c>
      <c r="AD1750" s="12">
        <f t="shared" si="249"/>
        <v>859</v>
      </c>
      <c r="AE1750" s="12">
        <f t="shared" si="244"/>
        <v>6013</v>
      </c>
      <c r="AF1750" s="12">
        <f t="shared" si="245"/>
        <v>41</v>
      </c>
      <c r="AG1750" s="12">
        <f t="shared" si="246"/>
        <v>287</v>
      </c>
      <c r="AH1750" s="9">
        <f t="shared" si="250"/>
        <v>4.7729918509895226E-2</v>
      </c>
      <c r="AI1750" s="14">
        <f>VLOOKUP(E1750,'Verweis Faktor'!$A:$B,2,FALSE)</f>
        <v>1</v>
      </c>
      <c r="AJ1750" s="14"/>
      <c r="AK1750" s="14" t="str">
        <f>IF(AL1750="Ja","Versandkosten",VLOOKUP(E1750,'Verweis Belegart'!$A$2:$B$9,2,FALSE))</f>
        <v>Hardware</v>
      </c>
      <c r="AL1750" s="14" t="str">
        <f t="shared" si="251"/>
        <v>Nein</v>
      </c>
      <c r="AM1750" s="14" t="str">
        <f t="shared" si="247"/>
        <v>Positiv</v>
      </c>
    </row>
    <row r="1751" spans="1:39" ht="17.25" customHeight="1" x14ac:dyDescent="0.35">
      <c r="A1751" s="17">
        <v>14572828</v>
      </c>
      <c r="B1751" s="2" t="s">
        <v>1517</v>
      </c>
      <c r="C1751" s="1">
        <v>2025001</v>
      </c>
      <c r="D1751" s="1">
        <v>2000503</v>
      </c>
      <c r="E1751" s="2" t="s">
        <v>34</v>
      </c>
      <c r="F1751" s="2" t="s">
        <v>182</v>
      </c>
      <c r="G1751" s="2" t="s">
        <v>66</v>
      </c>
      <c r="H1751" s="2" t="s">
        <v>143</v>
      </c>
      <c r="I1751" s="2" t="s">
        <v>144</v>
      </c>
      <c r="J1751" s="2" t="s">
        <v>103</v>
      </c>
      <c r="K1751" s="2" t="s">
        <v>95</v>
      </c>
      <c r="L1751" s="2" t="s">
        <v>569</v>
      </c>
      <c r="M1751" s="2" t="s">
        <v>570</v>
      </c>
      <c r="N1751" s="2" t="s">
        <v>571</v>
      </c>
      <c r="O1751" s="3">
        <v>30</v>
      </c>
      <c r="P1751" s="3">
        <v>685</v>
      </c>
      <c r="Q1751" s="3">
        <v>709</v>
      </c>
      <c r="R1751" s="3">
        <v>21270</v>
      </c>
      <c r="S1751" s="3">
        <v>24</v>
      </c>
      <c r="T1751" s="3">
        <v>720</v>
      </c>
      <c r="U1751" s="3">
        <v>3.38</v>
      </c>
      <c r="V1751" s="2" t="s">
        <v>145</v>
      </c>
      <c r="W1751" s="2" t="s">
        <v>146</v>
      </c>
      <c r="X1751" s="2" t="s">
        <v>72</v>
      </c>
      <c r="Y1751" s="19" t="str">
        <f>VLOOKUP(G1751,'Verweis Kd-Gruppe'!$A$2:$B$8,2,FALSE)</f>
        <v>EXP</v>
      </c>
      <c r="Z1751" s="19" t="str">
        <f>VLOOKUP(J1751,'Verweis Art-Gruppe'!$A$2:$B$15,2,FALSE)</f>
        <v>Geräte</v>
      </c>
      <c r="AA1751" s="19" t="str">
        <f>VLOOKUP(W1751,'Verweis Vertreter'!$A$2:$B$24,2,FALSE)</f>
        <v>Muhsin Yortanli</v>
      </c>
      <c r="AB1751" s="12">
        <f t="shared" si="243"/>
        <v>30</v>
      </c>
      <c r="AC1751" s="12">
        <f t="shared" si="248"/>
        <v>685</v>
      </c>
      <c r="AD1751" s="12">
        <f t="shared" si="249"/>
        <v>709</v>
      </c>
      <c r="AE1751" s="12">
        <f t="shared" si="244"/>
        <v>21270</v>
      </c>
      <c r="AF1751" s="12">
        <f t="shared" si="245"/>
        <v>24</v>
      </c>
      <c r="AG1751" s="12">
        <f t="shared" si="246"/>
        <v>720</v>
      </c>
      <c r="AH1751" s="9">
        <f t="shared" si="250"/>
        <v>3.3850493653032443E-2</v>
      </c>
      <c r="AI1751" s="14">
        <f>VLOOKUP(E1751,'Verweis Faktor'!$A:$B,2,FALSE)</f>
        <v>1</v>
      </c>
      <c r="AJ1751" s="14"/>
      <c r="AK1751" s="14" t="str">
        <f>IF(AL1751="Ja","Versandkosten",VLOOKUP(E1751,'Verweis Belegart'!$A$2:$B$9,2,FALSE))</f>
        <v>Hardware</v>
      </c>
      <c r="AL1751" s="14" t="str">
        <f t="shared" si="251"/>
        <v>Nein</v>
      </c>
      <c r="AM1751" s="14" t="str">
        <f t="shared" si="247"/>
        <v>Positiv</v>
      </c>
    </row>
    <row r="1752" spans="1:39" ht="17.25" customHeight="1" x14ac:dyDescent="0.35">
      <c r="A1752" s="17">
        <v>14572767</v>
      </c>
      <c r="B1752" s="2" t="s">
        <v>1517</v>
      </c>
      <c r="C1752" s="1">
        <v>2025001</v>
      </c>
      <c r="D1752" s="1">
        <v>2000504</v>
      </c>
      <c r="E1752" s="2" t="s">
        <v>34</v>
      </c>
      <c r="F1752" s="2" t="s">
        <v>142</v>
      </c>
      <c r="G1752" s="2" t="s">
        <v>36</v>
      </c>
      <c r="H1752" s="2" t="s">
        <v>600</v>
      </c>
      <c r="I1752" s="2" t="s">
        <v>601</v>
      </c>
      <c r="J1752" s="2" t="s">
        <v>2791</v>
      </c>
      <c r="K1752" s="2" t="s">
        <v>28</v>
      </c>
      <c r="L1752" s="2" t="s">
        <v>249</v>
      </c>
      <c r="M1752" s="2" t="s">
        <v>250</v>
      </c>
      <c r="N1752" s="2" t="s">
        <v>122</v>
      </c>
      <c r="O1752" s="3">
        <v>1</v>
      </c>
      <c r="P1752" s="3">
        <v>0</v>
      </c>
      <c r="Q1752" s="3">
        <v>6.35</v>
      </c>
      <c r="R1752" s="3">
        <v>6.35</v>
      </c>
      <c r="S1752" s="3">
        <v>6.35</v>
      </c>
      <c r="T1752" s="3">
        <v>6.35</v>
      </c>
      <c r="U1752" s="3"/>
      <c r="V1752" s="2" t="s">
        <v>235</v>
      </c>
      <c r="W1752" s="2" t="s">
        <v>236</v>
      </c>
      <c r="X1752" s="2" t="s">
        <v>33</v>
      </c>
      <c r="Y1752" s="19" t="str">
        <f>VLOOKUP(G1752,'Verweis Kd-Gruppe'!$A$2:$B$8,2,FALSE)</f>
        <v>GRK</v>
      </c>
      <c r="Z1752" s="19" t="str">
        <f>VLOOKUP(J1752,'Verweis Art-Gruppe'!$A$2:$B$15,2,FALSE)</f>
        <v>Sonstige</v>
      </c>
      <c r="AA1752" s="19" t="str">
        <f>VLOOKUP(W1752,'Verweis Vertreter'!$A$2:$B$24,2,FALSE)</f>
        <v>Patrick Verfürth</v>
      </c>
      <c r="AB1752" s="12">
        <f t="shared" si="243"/>
        <v>1</v>
      </c>
      <c r="AC1752" s="12">
        <f t="shared" si="248"/>
        <v>0</v>
      </c>
      <c r="AD1752" s="12">
        <f t="shared" si="249"/>
        <v>6.35</v>
      </c>
      <c r="AE1752" s="12">
        <f t="shared" si="244"/>
        <v>6.35</v>
      </c>
      <c r="AF1752" s="12">
        <f t="shared" si="245"/>
        <v>6.35</v>
      </c>
      <c r="AG1752" s="12">
        <f t="shared" si="246"/>
        <v>6.35</v>
      </c>
      <c r="AH1752" s="9">
        <f t="shared" si="250"/>
        <v>1</v>
      </c>
      <c r="AI1752" s="14">
        <f>VLOOKUP(E1752,'Verweis Faktor'!$A:$B,2,FALSE)</f>
        <v>1</v>
      </c>
      <c r="AJ1752" s="14"/>
      <c r="AK1752" s="14" t="str">
        <f>IF(AL1752="Ja","Versandkosten",VLOOKUP(E1752,'Verweis Belegart'!$A$2:$B$9,2,FALSE))</f>
        <v>Versandkosten</v>
      </c>
      <c r="AL1752" s="14" t="str">
        <f t="shared" si="251"/>
        <v>Ja</v>
      </c>
      <c r="AM1752" s="14" t="str">
        <f t="shared" si="247"/>
        <v>Positiv</v>
      </c>
    </row>
    <row r="1753" spans="1:39" ht="17.25" customHeight="1" x14ac:dyDescent="0.35">
      <c r="A1753" s="17">
        <v>14572767</v>
      </c>
      <c r="B1753" s="2" t="s">
        <v>1517</v>
      </c>
      <c r="C1753" s="1">
        <v>2025001</v>
      </c>
      <c r="D1753" s="1">
        <v>2000504</v>
      </c>
      <c r="E1753" s="2" t="s">
        <v>34</v>
      </c>
      <c r="F1753" s="2" t="s">
        <v>142</v>
      </c>
      <c r="G1753" s="2" t="s">
        <v>36</v>
      </c>
      <c r="H1753" s="2" t="s">
        <v>600</v>
      </c>
      <c r="I1753" s="2" t="s">
        <v>601</v>
      </c>
      <c r="J1753" s="2" t="s">
        <v>103</v>
      </c>
      <c r="K1753" s="2" t="s">
        <v>45</v>
      </c>
      <c r="L1753" s="2" t="s">
        <v>1403</v>
      </c>
      <c r="M1753" s="2" t="s">
        <v>1404</v>
      </c>
      <c r="N1753" s="2" t="s">
        <v>1405</v>
      </c>
      <c r="O1753" s="3">
        <v>1</v>
      </c>
      <c r="P1753" s="3">
        <v>362</v>
      </c>
      <c r="Q1753" s="3">
        <v>385</v>
      </c>
      <c r="R1753" s="3">
        <v>385</v>
      </c>
      <c r="S1753" s="3">
        <v>23</v>
      </c>
      <c r="T1753" s="3">
        <v>23</v>
      </c>
      <c r="U1753" s="3">
        <v>5.97</v>
      </c>
      <c r="V1753" s="2" t="s">
        <v>235</v>
      </c>
      <c r="W1753" s="2" t="s">
        <v>236</v>
      </c>
      <c r="X1753" s="2" t="s">
        <v>33</v>
      </c>
      <c r="Y1753" s="19" t="str">
        <f>VLOOKUP(G1753,'Verweis Kd-Gruppe'!$A$2:$B$8,2,FALSE)</f>
        <v>GRK</v>
      </c>
      <c r="Z1753" s="19" t="str">
        <f>VLOOKUP(J1753,'Verweis Art-Gruppe'!$A$2:$B$15,2,FALSE)</f>
        <v>Geräte</v>
      </c>
      <c r="AA1753" s="19" t="str">
        <f>VLOOKUP(W1753,'Verweis Vertreter'!$A$2:$B$24,2,FALSE)</f>
        <v>Patrick Verfürth</v>
      </c>
      <c r="AB1753" s="12">
        <f t="shared" si="243"/>
        <v>1</v>
      </c>
      <c r="AC1753" s="12">
        <f t="shared" si="248"/>
        <v>362</v>
      </c>
      <c r="AD1753" s="12">
        <f t="shared" si="249"/>
        <v>385</v>
      </c>
      <c r="AE1753" s="12">
        <f t="shared" si="244"/>
        <v>385</v>
      </c>
      <c r="AF1753" s="12">
        <f t="shared" si="245"/>
        <v>23</v>
      </c>
      <c r="AG1753" s="12">
        <f t="shared" si="246"/>
        <v>23</v>
      </c>
      <c r="AH1753" s="9">
        <f t="shared" si="250"/>
        <v>5.9740259740259739E-2</v>
      </c>
      <c r="AI1753" s="14">
        <f>VLOOKUP(E1753,'Verweis Faktor'!$A:$B,2,FALSE)</f>
        <v>1</v>
      </c>
      <c r="AJ1753" s="14"/>
      <c r="AK1753" s="14" t="str">
        <f>IF(AL1753="Ja","Versandkosten",VLOOKUP(E1753,'Verweis Belegart'!$A$2:$B$9,2,FALSE))</f>
        <v>Hardware</v>
      </c>
      <c r="AL1753" s="14" t="str">
        <f t="shared" si="251"/>
        <v>Nein</v>
      </c>
      <c r="AM1753" s="14" t="str">
        <f t="shared" si="247"/>
        <v>Positiv</v>
      </c>
    </row>
    <row r="1754" spans="1:39" ht="17.25" customHeight="1" x14ac:dyDescent="0.35">
      <c r="A1754" s="17">
        <v>14572864</v>
      </c>
      <c r="B1754" s="2" t="s">
        <v>1517</v>
      </c>
      <c r="C1754" s="1">
        <v>2025001</v>
      </c>
      <c r="D1754" s="1">
        <v>2000505</v>
      </c>
      <c r="E1754" s="2" t="s">
        <v>34</v>
      </c>
      <c r="F1754" s="2" t="s">
        <v>182</v>
      </c>
      <c r="G1754" s="2" t="s">
        <v>66</v>
      </c>
      <c r="H1754" s="2" t="s">
        <v>143</v>
      </c>
      <c r="I1754" s="2" t="s">
        <v>144</v>
      </c>
      <c r="J1754" s="2" t="s">
        <v>304</v>
      </c>
      <c r="K1754" s="2" t="s">
        <v>28</v>
      </c>
      <c r="L1754" s="2" t="s">
        <v>460</v>
      </c>
      <c r="M1754" s="2" t="s">
        <v>461</v>
      </c>
      <c r="N1754" s="2" t="s">
        <v>462</v>
      </c>
      <c r="O1754" s="3">
        <v>10</v>
      </c>
      <c r="P1754" s="3">
        <v>164.98</v>
      </c>
      <c r="Q1754" s="3">
        <v>169</v>
      </c>
      <c r="R1754" s="3">
        <v>1690</v>
      </c>
      <c r="S1754" s="3">
        <v>4.0199999999999996</v>
      </c>
      <c r="T1754" s="3">
        <v>40.200000000000003</v>
      </c>
      <c r="U1754" s="3">
        <v>2.37</v>
      </c>
      <c r="V1754" s="2" t="s">
        <v>145</v>
      </c>
      <c r="W1754" s="2" t="s">
        <v>146</v>
      </c>
      <c r="X1754" s="2" t="s">
        <v>72</v>
      </c>
      <c r="Y1754" s="19" t="str">
        <f>VLOOKUP(G1754,'Verweis Kd-Gruppe'!$A$2:$B$8,2,FALSE)</f>
        <v>EXP</v>
      </c>
      <c r="Z1754" s="19" t="str">
        <f>VLOOKUP(J1754,'Verweis Art-Gruppe'!$A$2:$B$15,2,FALSE)</f>
        <v>Zubehör</v>
      </c>
      <c r="AA1754" s="19" t="str">
        <f>VLOOKUP(W1754,'Verweis Vertreter'!$A$2:$B$24,2,FALSE)</f>
        <v>Muhsin Yortanli</v>
      </c>
      <c r="AB1754" s="12">
        <f t="shared" si="243"/>
        <v>10</v>
      </c>
      <c r="AC1754" s="12">
        <f t="shared" si="248"/>
        <v>164.98</v>
      </c>
      <c r="AD1754" s="12">
        <f t="shared" si="249"/>
        <v>169</v>
      </c>
      <c r="AE1754" s="12">
        <f t="shared" si="244"/>
        <v>1690</v>
      </c>
      <c r="AF1754" s="12">
        <f t="shared" si="245"/>
        <v>4.0199999999999996</v>
      </c>
      <c r="AG1754" s="12">
        <f t="shared" si="246"/>
        <v>40.200000000000003</v>
      </c>
      <c r="AH1754" s="9">
        <f t="shared" si="250"/>
        <v>2.3786982248520713E-2</v>
      </c>
      <c r="AI1754" s="14">
        <f>VLOOKUP(E1754,'Verweis Faktor'!$A:$B,2,FALSE)</f>
        <v>1</v>
      </c>
      <c r="AJ1754" s="14"/>
      <c r="AK1754" s="14" t="str">
        <f>IF(AL1754="Ja","Versandkosten",VLOOKUP(E1754,'Verweis Belegart'!$A$2:$B$9,2,FALSE))</f>
        <v>Hardware</v>
      </c>
      <c r="AL1754" s="14" t="str">
        <f t="shared" si="251"/>
        <v>Nein</v>
      </c>
      <c r="AM1754" s="14" t="str">
        <f t="shared" si="247"/>
        <v>Positiv</v>
      </c>
    </row>
    <row r="1755" spans="1:39" ht="17.25" customHeight="1" x14ac:dyDescent="0.35">
      <c r="A1755" s="17">
        <v>14572858</v>
      </c>
      <c r="B1755" s="2" t="s">
        <v>1517</v>
      </c>
      <c r="C1755" s="1">
        <v>2025001</v>
      </c>
      <c r="D1755" s="1">
        <v>2000506</v>
      </c>
      <c r="E1755" s="2" t="s">
        <v>34</v>
      </c>
      <c r="F1755" s="2" t="s">
        <v>142</v>
      </c>
      <c r="G1755" s="2" t="s">
        <v>36</v>
      </c>
      <c r="H1755" s="2" t="s">
        <v>600</v>
      </c>
      <c r="I1755" s="2" t="s">
        <v>601</v>
      </c>
      <c r="J1755" s="2" t="s">
        <v>2791</v>
      </c>
      <c r="K1755" s="2" t="s">
        <v>28</v>
      </c>
      <c r="L1755" s="2" t="s">
        <v>249</v>
      </c>
      <c r="M1755" s="2" t="s">
        <v>250</v>
      </c>
      <c r="N1755" s="2" t="s">
        <v>122</v>
      </c>
      <c r="O1755" s="3">
        <v>1</v>
      </c>
      <c r="P1755" s="3">
        <v>0</v>
      </c>
      <c r="Q1755" s="3">
        <v>6.35</v>
      </c>
      <c r="R1755" s="3">
        <v>6.35</v>
      </c>
      <c r="S1755" s="3">
        <v>6.35</v>
      </c>
      <c r="T1755" s="3">
        <v>6.35</v>
      </c>
      <c r="U1755" s="3"/>
      <c r="V1755" s="2" t="s">
        <v>235</v>
      </c>
      <c r="W1755" s="2" t="s">
        <v>236</v>
      </c>
      <c r="X1755" s="2" t="s">
        <v>33</v>
      </c>
      <c r="Y1755" s="19" t="str">
        <f>VLOOKUP(G1755,'Verweis Kd-Gruppe'!$A$2:$B$8,2,FALSE)</f>
        <v>GRK</v>
      </c>
      <c r="Z1755" s="19" t="str">
        <f>VLOOKUP(J1755,'Verweis Art-Gruppe'!$A$2:$B$15,2,FALSE)</f>
        <v>Sonstige</v>
      </c>
      <c r="AA1755" s="19" t="str">
        <f>VLOOKUP(W1755,'Verweis Vertreter'!$A$2:$B$24,2,FALSE)</f>
        <v>Patrick Verfürth</v>
      </c>
      <c r="AB1755" s="12">
        <f t="shared" si="243"/>
        <v>1</v>
      </c>
      <c r="AC1755" s="12">
        <f t="shared" si="248"/>
        <v>0</v>
      </c>
      <c r="AD1755" s="12">
        <f t="shared" si="249"/>
        <v>6.35</v>
      </c>
      <c r="AE1755" s="12">
        <f t="shared" si="244"/>
        <v>6.35</v>
      </c>
      <c r="AF1755" s="12">
        <f t="shared" si="245"/>
        <v>6.35</v>
      </c>
      <c r="AG1755" s="12">
        <f t="shared" si="246"/>
        <v>6.35</v>
      </c>
      <c r="AH1755" s="9">
        <f t="shared" si="250"/>
        <v>1</v>
      </c>
      <c r="AI1755" s="14">
        <f>VLOOKUP(E1755,'Verweis Faktor'!$A:$B,2,FALSE)</f>
        <v>1</v>
      </c>
      <c r="AJ1755" s="14"/>
      <c r="AK1755" s="14" t="str">
        <f>IF(AL1755="Ja","Versandkosten",VLOOKUP(E1755,'Verweis Belegart'!$A$2:$B$9,2,FALSE))</f>
        <v>Versandkosten</v>
      </c>
      <c r="AL1755" s="14" t="str">
        <f t="shared" si="251"/>
        <v>Ja</v>
      </c>
      <c r="AM1755" s="14" t="str">
        <f t="shared" si="247"/>
        <v>Positiv</v>
      </c>
    </row>
    <row r="1756" spans="1:39" ht="17.25" customHeight="1" x14ac:dyDescent="0.35">
      <c r="A1756" s="17">
        <v>14572858</v>
      </c>
      <c r="B1756" s="2" t="s">
        <v>1517</v>
      </c>
      <c r="C1756" s="1">
        <v>2025001</v>
      </c>
      <c r="D1756" s="1">
        <v>2000506</v>
      </c>
      <c r="E1756" s="2" t="s">
        <v>34</v>
      </c>
      <c r="F1756" s="2" t="s">
        <v>142</v>
      </c>
      <c r="G1756" s="2" t="s">
        <v>36</v>
      </c>
      <c r="H1756" s="2" t="s">
        <v>600</v>
      </c>
      <c r="I1756" s="2" t="s">
        <v>601</v>
      </c>
      <c r="J1756" s="2" t="s">
        <v>103</v>
      </c>
      <c r="K1756" s="2" t="s">
        <v>45</v>
      </c>
      <c r="L1756" s="2" t="s">
        <v>983</v>
      </c>
      <c r="M1756" s="2" t="s">
        <v>984</v>
      </c>
      <c r="N1756" s="2" t="s">
        <v>985</v>
      </c>
      <c r="O1756" s="3">
        <v>1</v>
      </c>
      <c r="P1756" s="3">
        <v>829.95</v>
      </c>
      <c r="Q1756" s="3">
        <v>819</v>
      </c>
      <c r="R1756" s="3">
        <v>819</v>
      </c>
      <c r="S1756" s="3">
        <v>-10.95</v>
      </c>
      <c r="T1756" s="3">
        <v>-10.95</v>
      </c>
      <c r="U1756" s="3">
        <v>-1.33</v>
      </c>
      <c r="V1756" s="2" t="s">
        <v>235</v>
      </c>
      <c r="W1756" s="2" t="s">
        <v>236</v>
      </c>
      <c r="X1756" s="2" t="s">
        <v>33</v>
      </c>
      <c r="Y1756" s="19" t="str">
        <f>VLOOKUP(G1756,'Verweis Kd-Gruppe'!$A$2:$B$8,2,FALSE)</f>
        <v>GRK</v>
      </c>
      <c r="Z1756" s="19" t="str">
        <f>VLOOKUP(J1756,'Verweis Art-Gruppe'!$A$2:$B$15,2,FALSE)</f>
        <v>Geräte</v>
      </c>
      <c r="AA1756" s="19" t="str">
        <f>VLOOKUP(W1756,'Verweis Vertreter'!$A$2:$B$24,2,FALSE)</f>
        <v>Patrick Verfürth</v>
      </c>
      <c r="AB1756" s="12">
        <f t="shared" si="243"/>
        <v>1</v>
      </c>
      <c r="AC1756" s="12">
        <f t="shared" si="248"/>
        <v>829.95</v>
      </c>
      <c r="AD1756" s="12">
        <f t="shared" si="249"/>
        <v>819</v>
      </c>
      <c r="AE1756" s="12">
        <f t="shared" si="244"/>
        <v>819</v>
      </c>
      <c r="AF1756" s="12">
        <f t="shared" si="245"/>
        <v>-10.95</v>
      </c>
      <c r="AG1756" s="12">
        <f t="shared" si="246"/>
        <v>-10.95</v>
      </c>
      <c r="AH1756" s="9">
        <f t="shared" si="250"/>
        <v>-1.3369963369963369E-2</v>
      </c>
      <c r="AI1756" s="14">
        <f>VLOOKUP(E1756,'Verweis Faktor'!$A:$B,2,FALSE)</f>
        <v>1</v>
      </c>
      <c r="AJ1756" s="14"/>
      <c r="AK1756" s="14" t="str">
        <f>IF(AL1756="Ja","Versandkosten",VLOOKUP(E1756,'Verweis Belegart'!$A$2:$B$9,2,FALSE))</f>
        <v>Hardware</v>
      </c>
      <c r="AL1756" s="14" t="str">
        <f t="shared" si="251"/>
        <v>Nein</v>
      </c>
      <c r="AM1756" s="14" t="str">
        <f t="shared" si="247"/>
        <v>Negativ</v>
      </c>
    </row>
    <row r="1757" spans="1:39" ht="17.25" customHeight="1" x14ac:dyDescent="0.35">
      <c r="A1757" s="17">
        <v>14572843</v>
      </c>
      <c r="B1757" s="2" t="s">
        <v>1517</v>
      </c>
      <c r="C1757" s="1">
        <v>2025001</v>
      </c>
      <c r="D1757" s="1">
        <v>2000507</v>
      </c>
      <c r="E1757" s="2" t="s">
        <v>34</v>
      </c>
      <c r="F1757" s="2" t="s">
        <v>35</v>
      </c>
      <c r="G1757" s="2" t="s">
        <v>25</v>
      </c>
      <c r="H1757" s="2" t="s">
        <v>809</v>
      </c>
      <c r="I1757" s="2" t="s">
        <v>810</v>
      </c>
      <c r="J1757" s="2" t="s">
        <v>103</v>
      </c>
      <c r="K1757" s="2" t="s">
        <v>28</v>
      </c>
      <c r="L1757" s="2" t="s">
        <v>129</v>
      </c>
      <c r="M1757" s="2" t="s">
        <v>130</v>
      </c>
      <c r="N1757" s="2" t="s">
        <v>131</v>
      </c>
      <c r="O1757" s="3">
        <v>3</v>
      </c>
      <c r="P1757" s="3">
        <v>164.98509999999999</v>
      </c>
      <c r="Q1757" s="3">
        <v>179</v>
      </c>
      <c r="R1757" s="3">
        <v>537</v>
      </c>
      <c r="S1757" s="3">
        <v>14.014900000000001</v>
      </c>
      <c r="T1757" s="3">
        <v>42.04</v>
      </c>
      <c r="U1757" s="3">
        <v>7.82</v>
      </c>
      <c r="V1757" s="2" t="s">
        <v>427</v>
      </c>
      <c r="W1757" s="2" t="s">
        <v>428</v>
      </c>
      <c r="X1757" s="2" t="s">
        <v>419</v>
      </c>
      <c r="Y1757" s="19" t="str">
        <f>VLOOKUP(G1757,'Verweis Kd-Gruppe'!$A$2:$B$8,2,FALSE)</f>
        <v>FHK</v>
      </c>
      <c r="Z1757" s="19" t="str">
        <f>VLOOKUP(J1757,'Verweis Art-Gruppe'!$A$2:$B$15,2,FALSE)</f>
        <v>Geräte</v>
      </c>
      <c r="AA1757" s="19" t="str">
        <f>VLOOKUP(W1757,'Verweis Vertreter'!$A$2:$B$24,2,FALSE)</f>
        <v>Zentrale</v>
      </c>
      <c r="AB1757" s="12">
        <f t="shared" si="243"/>
        <v>3</v>
      </c>
      <c r="AC1757" s="12">
        <f t="shared" si="248"/>
        <v>164.98509999999999</v>
      </c>
      <c r="AD1757" s="12">
        <f t="shared" si="249"/>
        <v>179</v>
      </c>
      <c r="AE1757" s="12">
        <f t="shared" si="244"/>
        <v>537</v>
      </c>
      <c r="AF1757" s="12">
        <f t="shared" si="245"/>
        <v>14.014900000000001</v>
      </c>
      <c r="AG1757" s="12">
        <f t="shared" si="246"/>
        <v>42.04</v>
      </c>
      <c r="AH1757" s="9">
        <f t="shared" si="250"/>
        <v>7.828677839851024E-2</v>
      </c>
      <c r="AI1757" s="14">
        <f>VLOOKUP(E1757,'Verweis Faktor'!$A:$B,2,FALSE)</f>
        <v>1</v>
      </c>
      <c r="AJ1757" s="14"/>
      <c r="AK1757" s="14" t="str">
        <f>IF(AL1757="Ja","Versandkosten",VLOOKUP(E1757,'Verweis Belegart'!$A$2:$B$9,2,FALSE))</f>
        <v>Hardware</v>
      </c>
      <c r="AL1757" s="14" t="str">
        <f t="shared" si="251"/>
        <v>Nein</v>
      </c>
      <c r="AM1757" s="14" t="str">
        <f t="shared" si="247"/>
        <v>Positiv</v>
      </c>
    </row>
    <row r="1758" spans="1:39" ht="17.25" customHeight="1" x14ac:dyDescent="0.35">
      <c r="A1758" s="17">
        <v>14572843</v>
      </c>
      <c r="B1758" s="2" t="s">
        <v>1517</v>
      </c>
      <c r="C1758" s="1">
        <v>2025001</v>
      </c>
      <c r="D1758" s="1">
        <v>2000507</v>
      </c>
      <c r="E1758" s="2" t="s">
        <v>34</v>
      </c>
      <c r="F1758" s="2" t="s">
        <v>35</v>
      </c>
      <c r="G1758" s="2" t="s">
        <v>25</v>
      </c>
      <c r="H1758" s="2" t="s">
        <v>809</v>
      </c>
      <c r="I1758" s="2" t="s">
        <v>810</v>
      </c>
      <c r="J1758" s="2" t="s">
        <v>103</v>
      </c>
      <c r="K1758" s="2" t="s">
        <v>45</v>
      </c>
      <c r="L1758" s="2" t="s">
        <v>269</v>
      </c>
      <c r="M1758" s="2" t="s">
        <v>270</v>
      </c>
      <c r="N1758" s="2" t="s">
        <v>271</v>
      </c>
      <c r="O1758" s="3">
        <v>2</v>
      </c>
      <c r="P1758" s="3">
        <v>417.46170000000001</v>
      </c>
      <c r="Q1758" s="3">
        <v>428</v>
      </c>
      <c r="R1758" s="3">
        <v>856</v>
      </c>
      <c r="S1758" s="3">
        <v>10.5383</v>
      </c>
      <c r="T1758" s="3">
        <v>21.08</v>
      </c>
      <c r="U1758" s="3">
        <v>2.46</v>
      </c>
      <c r="V1758" s="2" t="s">
        <v>427</v>
      </c>
      <c r="W1758" s="2" t="s">
        <v>428</v>
      </c>
      <c r="X1758" s="2" t="s">
        <v>419</v>
      </c>
      <c r="Y1758" s="19" t="str">
        <f>VLOOKUP(G1758,'Verweis Kd-Gruppe'!$A$2:$B$8,2,FALSE)</f>
        <v>FHK</v>
      </c>
      <c r="Z1758" s="19" t="str">
        <f>VLOOKUP(J1758,'Verweis Art-Gruppe'!$A$2:$B$15,2,FALSE)</f>
        <v>Geräte</v>
      </c>
      <c r="AA1758" s="19" t="str">
        <f>VLOOKUP(W1758,'Verweis Vertreter'!$A$2:$B$24,2,FALSE)</f>
        <v>Zentrale</v>
      </c>
      <c r="AB1758" s="12">
        <f t="shared" si="243"/>
        <v>2</v>
      </c>
      <c r="AC1758" s="12">
        <f t="shared" si="248"/>
        <v>417.46170000000001</v>
      </c>
      <c r="AD1758" s="12">
        <f t="shared" si="249"/>
        <v>428</v>
      </c>
      <c r="AE1758" s="12">
        <f t="shared" si="244"/>
        <v>856</v>
      </c>
      <c r="AF1758" s="12">
        <f t="shared" si="245"/>
        <v>10.5383</v>
      </c>
      <c r="AG1758" s="12">
        <f t="shared" si="246"/>
        <v>21.08</v>
      </c>
      <c r="AH1758" s="9">
        <f t="shared" si="250"/>
        <v>2.4626168224299062E-2</v>
      </c>
      <c r="AI1758" s="14">
        <f>VLOOKUP(E1758,'Verweis Faktor'!$A:$B,2,FALSE)</f>
        <v>1</v>
      </c>
      <c r="AJ1758" s="14"/>
      <c r="AK1758" s="14" t="str">
        <f>IF(AL1758="Ja","Versandkosten",VLOOKUP(E1758,'Verweis Belegart'!$A$2:$B$9,2,FALSE))</f>
        <v>Hardware</v>
      </c>
      <c r="AL1758" s="14" t="str">
        <f t="shared" si="251"/>
        <v>Nein</v>
      </c>
      <c r="AM1758" s="14" t="str">
        <f t="shared" si="247"/>
        <v>Positiv</v>
      </c>
    </row>
    <row r="1759" spans="1:39" ht="17.25" customHeight="1" x14ac:dyDescent="0.35">
      <c r="A1759" s="17">
        <v>14572843</v>
      </c>
      <c r="B1759" s="2" t="s">
        <v>1517</v>
      </c>
      <c r="C1759" s="1">
        <v>2025001</v>
      </c>
      <c r="D1759" s="1">
        <v>2000507</v>
      </c>
      <c r="E1759" s="2" t="s">
        <v>34</v>
      </c>
      <c r="F1759" s="2" t="s">
        <v>35</v>
      </c>
      <c r="G1759" s="2" t="s">
        <v>25</v>
      </c>
      <c r="H1759" s="2" t="s">
        <v>809</v>
      </c>
      <c r="I1759" s="2" t="s">
        <v>810</v>
      </c>
      <c r="J1759" s="2" t="s">
        <v>103</v>
      </c>
      <c r="K1759" s="2" t="s">
        <v>49</v>
      </c>
      <c r="L1759" s="2" t="s">
        <v>845</v>
      </c>
      <c r="M1759" s="2" t="s">
        <v>846</v>
      </c>
      <c r="N1759" s="2" t="s">
        <v>128</v>
      </c>
      <c r="O1759" s="3">
        <v>3</v>
      </c>
      <c r="P1759" s="3">
        <v>190.3897</v>
      </c>
      <c r="Q1759" s="3">
        <v>209</v>
      </c>
      <c r="R1759" s="3">
        <v>627</v>
      </c>
      <c r="S1759" s="3">
        <v>18.610299999999999</v>
      </c>
      <c r="T1759" s="3">
        <v>55.83</v>
      </c>
      <c r="U1759" s="3">
        <v>8.9</v>
      </c>
      <c r="V1759" s="2" t="s">
        <v>427</v>
      </c>
      <c r="W1759" s="2" t="s">
        <v>428</v>
      </c>
      <c r="X1759" s="2" t="s">
        <v>419</v>
      </c>
      <c r="Y1759" s="19" t="str">
        <f>VLOOKUP(G1759,'Verweis Kd-Gruppe'!$A$2:$B$8,2,FALSE)</f>
        <v>FHK</v>
      </c>
      <c r="Z1759" s="19" t="str">
        <f>VLOOKUP(J1759,'Verweis Art-Gruppe'!$A$2:$B$15,2,FALSE)</f>
        <v>Geräte</v>
      </c>
      <c r="AA1759" s="19" t="str">
        <f>VLOOKUP(W1759,'Verweis Vertreter'!$A$2:$B$24,2,FALSE)</f>
        <v>Zentrale</v>
      </c>
      <c r="AB1759" s="12">
        <f t="shared" si="243"/>
        <v>3</v>
      </c>
      <c r="AC1759" s="12">
        <f t="shared" si="248"/>
        <v>190.3897</v>
      </c>
      <c r="AD1759" s="12">
        <f t="shared" si="249"/>
        <v>209</v>
      </c>
      <c r="AE1759" s="12">
        <f t="shared" si="244"/>
        <v>627</v>
      </c>
      <c r="AF1759" s="12">
        <f t="shared" si="245"/>
        <v>18.610299999999999</v>
      </c>
      <c r="AG1759" s="12">
        <f t="shared" si="246"/>
        <v>55.83</v>
      </c>
      <c r="AH1759" s="9">
        <f t="shared" si="250"/>
        <v>8.9043062200956938E-2</v>
      </c>
      <c r="AI1759" s="14">
        <f>VLOOKUP(E1759,'Verweis Faktor'!$A:$B,2,FALSE)</f>
        <v>1</v>
      </c>
      <c r="AJ1759" s="14"/>
      <c r="AK1759" s="14" t="str">
        <f>IF(AL1759="Ja","Versandkosten",VLOOKUP(E1759,'Verweis Belegart'!$A$2:$B$9,2,FALSE))</f>
        <v>Hardware</v>
      </c>
      <c r="AL1759" s="14" t="str">
        <f t="shared" si="251"/>
        <v>Nein</v>
      </c>
      <c r="AM1759" s="14" t="str">
        <f t="shared" si="247"/>
        <v>Positiv</v>
      </c>
    </row>
    <row r="1760" spans="1:39" ht="17.25" customHeight="1" x14ac:dyDescent="0.35">
      <c r="A1760" s="17">
        <v>14572843</v>
      </c>
      <c r="B1760" s="2" t="s">
        <v>1517</v>
      </c>
      <c r="C1760" s="1">
        <v>2025001</v>
      </c>
      <c r="D1760" s="1">
        <v>2000507</v>
      </c>
      <c r="E1760" s="2" t="s">
        <v>34</v>
      </c>
      <c r="F1760" s="2" t="s">
        <v>35</v>
      </c>
      <c r="G1760" s="2" t="s">
        <v>25</v>
      </c>
      <c r="H1760" s="2" t="s">
        <v>809</v>
      </c>
      <c r="I1760" s="2" t="s">
        <v>810</v>
      </c>
      <c r="J1760" s="2" t="s">
        <v>103</v>
      </c>
      <c r="K1760" s="2" t="s">
        <v>79</v>
      </c>
      <c r="L1760" s="2" t="s">
        <v>479</v>
      </c>
      <c r="M1760" s="2" t="s">
        <v>480</v>
      </c>
      <c r="N1760" s="2" t="s">
        <v>481</v>
      </c>
      <c r="O1760" s="3">
        <v>3</v>
      </c>
      <c r="P1760" s="3">
        <v>116.04640000000001</v>
      </c>
      <c r="Q1760" s="3">
        <v>129</v>
      </c>
      <c r="R1760" s="3">
        <v>387</v>
      </c>
      <c r="S1760" s="3">
        <v>12.9536</v>
      </c>
      <c r="T1760" s="3">
        <v>38.86</v>
      </c>
      <c r="U1760" s="3">
        <v>10.039999999999999</v>
      </c>
      <c r="V1760" s="2" t="s">
        <v>427</v>
      </c>
      <c r="W1760" s="2" t="s">
        <v>428</v>
      </c>
      <c r="X1760" s="2" t="s">
        <v>419</v>
      </c>
      <c r="Y1760" s="19" t="str">
        <f>VLOOKUP(G1760,'Verweis Kd-Gruppe'!$A$2:$B$8,2,FALSE)</f>
        <v>FHK</v>
      </c>
      <c r="Z1760" s="19" t="str">
        <f>VLOOKUP(J1760,'Verweis Art-Gruppe'!$A$2:$B$15,2,FALSE)</f>
        <v>Geräte</v>
      </c>
      <c r="AA1760" s="19" t="str">
        <f>VLOOKUP(W1760,'Verweis Vertreter'!$A$2:$B$24,2,FALSE)</f>
        <v>Zentrale</v>
      </c>
      <c r="AB1760" s="12">
        <f t="shared" si="243"/>
        <v>3</v>
      </c>
      <c r="AC1760" s="12">
        <f t="shared" si="248"/>
        <v>116.04640000000001</v>
      </c>
      <c r="AD1760" s="12">
        <f t="shared" si="249"/>
        <v>129</v>
      </c>
      <c r="AE1760" s="12">
        <f t="shared" si="244"/>
        <v>387</v>
      </c>
      <c r="AF1760" s="12">
        <f t="shared" si="245"/>
        <v>12.9536</v>
      </c>
      <c r="AG1760" s="12">
        <f t="shared" si="246"/>
        <v>38.86</v>
      </c>
      <c r="AH1760" s="9">
        <f t="shared" si="250"/>
        <v>0.10041343669250646</v>
      </c>
      <c r="AI1760" s="14">
        <f>VLOOKUP(E1760,'Verweis Faktor'!$A:$B,2,FALSE)</f>
        <v>1</v>
      </c>
      <c r="AJ1760" s="14"/>
      <c r="AK1760" s="14" t="str">
        <f>IF(AL1760="Ja","Versandkosten",VLOOKUP(E1760,'Verweis Belegart'!$A$2:$B$9,2,FALSE))</f>
        <v>Hardware</v>
      </c>
      <c r="AL1760" s="14" t="str">
        <f t="shared" si="251"/>
        <v>Nein</v>
      </c>
      <c r="AM1760" s="14" t="str">
        <f t="shared" si="247"/>
        <v>Positiv</v>
      </c>
    </row>
    <row r="1761" spans="1:39" ht="17.25" customHeight="1" x14ac:dyDescent="0.35">
      <c r="A1761" s="17">
        <v>14572859</v>
      </c>
      <c r="B1761" s="2" t="s">
        <v>1517</v>
      </c>
      <c r="C1761" s="1">
        <v>2025001</v>
      </c>
      <c r="D1761" s="1">
        <v>2000508</v>
      </c>
      <c r="E1761" s="2" t="s">
        <v>34</v>
      </c>
      <c r="F1761" s="2" t="s">
        <v>142</v>
      </c>
      <c r="G1761" s="2" t="s">
        <v>36</v>
      </c>
      <c r="H1761" s="2" t="s">
        <v>600</v>
      </c>
      <c r="I1761" s="2" t="s">
        <v>601</v>
      </c>
      <c r="J1761" s="2" t="s">
        <v>2791</v>
      </c>
      <c r="K1761" s="2" t="s">
        <v>28</v>
      </c>
      <c r="L1761" s="2" t="s">
        <v>249</v>
      </c>
      <c r="M1761" s="2" t="s">
        <v>250</v>
      </c>
      <c r="N1761" s="2" t="s">
        <v>122</v>
      </c>
      <c r="O1761" s="3">
        <v>1</v>
      </c>
      <c r="P1761" s="3">
        <v>0</v>
      </c>
      <c r="Q1761" s="3">
        <v>6.35</v>
      </c>
      <c r="R1761" s="3">
        <v>6.35</v>
      </c>
      <c r="S1761" s="3">
        <v>6.35</v>
      </c>
      <c r="T1761" s="3">
        <v>6.35</v>
      </c>
      <c r="U1761" s="3"/>
      <c r="V1761" s="2" t="s">
        <v>235</v>
      </c>
      <c r="W1761" s="2" t="s">
        <v>236</v>
      </c>
      <c r="X1761" s="2" t="s">
        <v>33</v>
      </c>
      <c r="Y1761" s="19" t="str">
        <f>VLOOKUP(G1761,'Verweis Kd-Gruppe'!$A$2:$B$8,2,FALSE)</f>
        <v>GRK</v>
      </c>
      <c r="Z1761" s="19" t="str">
        <f>VLOOKUP(J1761,'Verweis Art-Gruppe'!$A$2:$B$15,2,FALSE)</f>
        <v>Sonstige</v>
      </c>
      <c r="AA1761" s="19" t="str">
        <f>VLOOKUP(W1761,'Verweis Vertreter'!$A$2:$B$24,2,FALSE)</f>
        <v>Patrick Verfürth</v>
      </c>
      <c r="AB1761" s="12">
        <f t="shared" si="243"/>
        <v>1</v>
      </c>
      <c r="AC1761" s="12">
        <f t="shared" si="248"/>
        <v>0</v>
      </c>
      <c r="AD1761" s="12">
        <f t="shared" si="249"/>
        <v>6.35</v>
      </c>
      <c r="AE1761" s="12">
        <f t="shared" si="244"/>
        <v>6.35</v>
      </c>
      <c r="AF1761" s="12">
        <f t="shared" si="245"/>
        <v>6.35</v>
      </c>
      <c r="AG1761" s="12">
        <f t="shared" si="246"/>
        <v>6.35</v>
      </c>
      <c r="AH1761" s="9">
        <f t="shared" si="250"/>
        <v>1</v>
      </c>
      <c r="AI1761" s="14">
        <f>VLOOKUP(E1761,'Verweis Faktor'!$A:$B,2,FALSE)</f>
        <v>1</v>
      </c>
      <c r="AJ1761" s="14"/>
      <c r="AK1761" s="14" t="str">
        <f>IF(AL1761="Ja","Versandkosten",VLOOKUP(E1761,'Verweis Belegart'!$A$2:$B$9,2,FALSE))</f>
        <v>Versandkosten</v>
      </c>
      <c r="AL1761" s="14" t="str">
        <f t="shared" si="251"/>
        <v>Ja</v>
      </c>
      <c r="AM1761" s="14" t="str">
        <f t="shared" si="247"/>
        <v>Positiv</v>
      </c>
    </row>
    <row r="1762" spans="1:39" ht="17.25" customHeight="1" x14ac:dyDescent="0.35">
      <c r="A1762" s="17">
        <v>14572859</v>
      </c>
      <c r="B1762" s="2" t="s">
        <v>1517</v>
      </c>
      <c r="C1762" s="1">
        <v>2025001</v>
      </c>
      <c r="D1762" s="1">
        <v>2000508</v>
      </c>
      <c r="E1762" s="2" t="s">
        <v>34</v>
      </c>
      <c r="F1762" s="2" t="s">
        <v>142</v>
      </c>
      <c r="G1762" s="2" t="s">
        <v>36</v>
      </c>
      <c r="H1762" s="2" t="s">
        <v>600</v>
      </c>
      <c r="I1762" s="2" t="s">
        <v>601</v>
      </c>
      <c r="J1762" s="2" t="s">
        <v>103</v>
      </c>
      <c r="K1762" s="2" t="s">
        <v>45</v>
      </c>
      <c r="L1762" s="2" t="s">
        <v>100</v>
      </c>
      <c r="M1762" s="2" t="s">
        <v>101</v>
      </c>
      <c r="N1762" s="2" t="s">
        <v>102</v>
      </c>
      <c r="O1762" s="3">
        <v>1</v>
      </c>
      <c r="P1762" s="3">
        <v>814</v>
      </c>
      <c r="Q1762" s="3">
        <v>865</v>
      </c>
      <c r="R1762" s="3">
        <v>865</v>
      </c>
      <c r="S1762" s="3">
        <v>51</v>
      </c>
      <c r="T1762" s="3">
        <v>51</v>
      </c>
      <c r="U1762" s="3">
        <v>5.89</v>
      </c>
      <c r="V1762" s="2" t="s">
        <v>235</v>
      </c>
      <c r="W1762" s="2" t="s">
        <v>236</v>
      </c>
      <c r="X1762" s="2" t="s">
        <v>33</v>
      </c>
      <c r="Y1762" s="19" t="str">
        <f>VLOOKUP(G1762,'Verweis Kd-Gruppe'!$A$2:$B$8,2,FALSE)</f>
        <v>GRK</v>
      </c>
      <c r="Z1762" s="19" t="str">
        <f>VLOOKUP(J1762,'Verweis Art-Gruppe'!$A$2:$B$15,2,FALSE)</f>
        <v>Geräte</v>
      </c>
      <c r="AA1762" s="19" t="str">
        <f>VLOOKUP(W1762,'Verweis Vertreter'!$A$2:$B$24,2,FALSE)</f>
        <v>Patrick Verfürth</v>
      </c>
      <c r="AB1762" s="12">
        <f t="shared" si="243"/>
        <v>1</v>
      </c>
      <c r="AC1762" s="12">
        <f t="shared" si="248"/>
        <v>814</v>
      </c>
      <c r="AD1762" s="12">
        <f t="shared" si="249"/>
        <v>865</v>
      </c>
      <c r="AE1762" s="12">
        <f t="shared" si="244"/>
        <v>865</v>
      </c>
      <c r="AF1762" s="12">
        <f t="shared" si="245"/>
        <v>51</v>
      </c>
      <c r="AG1762" s="12">
        <f t="shared" si="246"/>
        <v>51</v>
      </c>
      <c r="AH1762" s="9">
        <f t="shared" si="250"/>
        <v>5.8959537572254334E-2</v>
      </c>
      <c r="AI1762" s="14">
        <f>VLOOKUP(E1762,'Verweis Faktor'!$A:$B,2,FALSE)</f>
        <v>1</v>
      </c>
      <c r="AJ1762" s="14"/>
      <c r="AK1762" s="14" t="str">
        <f>IF(AL1762="Ja","Versandkosten",VLOOKUP(E1762,'Verweis Belegart'!$A$2:$B$9,2,FALSE))</f>
        <v>Hardware</v>
      </c>
      <c r="AL1762" s="14" t="str">
        <f t="shared" si="251"/>
        <v>Nein</v>
      </c>
      <c r="AM1762" s="14" t="str">
        <f t="shared" si="247"/>
        <v>Positiv</v>
      </c>
    </row>
    <row r="1763" spans="1:39" ht="17.25" customHeight="1" x14ac:dyDescent="0.35">
      <c r="A1763" s="17">
        <v>14572841</v>
      </c>
      <c r="B1763" s="2" t="s">
        <v>1517</v>
      </c>
      <c r="C1763" s="1">
        <v>2025001</v>
      </c>
      <c r="D1763" s="1">
        <v>2000509</v>
      </c>
      <c r="E1763" s="2" t="s">
        <v>34</v>
      </c>
      <c r="F1763" s="2" t="s">
        <v>35</v>
      </c>
      <c r="G1763" s="2" t="s">
        <v>25</v>
      </c>
      <c r="H1763" s="2" t="s">
        <v>1648</v>
      </c>
      <c r="I1763" s="2" t="s">
        <v>1649</v>
      </c>
      <c r="J1763" s="2" t="s">
        <v>304</v>
      </c>
      <c r="K1763" s="2" t="s">
        <v>28</v>
      </c>
      <c r="L1763" s="2" t="s">
        <v>1650</v>
      </c>
      <c r="M1763" s="2" t="s">
        <v>1651</v>
      </c>
      <c r="N1763" s="2" t="s">
        <v>200</v>
      </c>
      <c r="O1763" s="3">
        <v>1</v>
      </c>
      <c r="P1763" s="3">
        <v>740</v>
      </c>
      <c r="Q1763" s="3">
        <v>765</v>
      </c>
      <c r="R1763" s="3">
        <v>765</v>
      </c>
      <c r="S1763" s="3">
        <v>25</v>
      </c>
      <c r="T1763" s="3">
        <v>25</v>
      </c>
      <c r="U1763" s="3">
        <v>3.26</v>
      </c>
      <c r="V1763" s="2" t="s">
        <v>697</v>
      </c>
      <c r="W1763" s="2" t="s">
        <v>698</v>
      </c>
      <c r="X1763" s="2" t="s">
        <v>699</v>
      </c>
      <c r="Y1763" s="19" t="str">
        <f>VLOOKUP(G1763,'Verweis Kd-Gruppe'!$A$2:$B$8,2,FALSE)</f>
        <v>FHK</v>
      </c>
      <c r="Z1763" s="19" t="str">
        <f>VLOOKUP(J1763,'Verweis Art-Gruppe'!$A$2:$B$15,2,FALSE)</f>
        <v>Zubehör</v>
      </c>
      <c r="AA1763" s="19" t="str">
        <f>VLOOKUP(W1763,'Verweis Vertreter'!$A$2:$B$24,2,FALSE)</f>
        <v>Zentrale</v>
      </c>
      <c r="AB1763" s="12">
        <f t="shared" si="243"/>
        <v>1</v>
      </c>
      <c r="AC1763" s="12">
        <f t="shared" si="248"/>
        <v>740</v>
      </c>
      <c r="AD1763" s="12">
        <f t="shared" si="249"/>
        <v>765</v>
      </c>
      <c r="AE1763" s="12">
        <f t="shared" si="244"/>
        <v>765</v>
      </c>
      <c r="AF1763" s="12">
        <f t="shared" si="245"/>
        <v>25</v>
      </c>
      <c r="AG1763" s="12">
        <f t="shared" si="246"/>
        <v>25</v>
      </c>
      <c r="AH1763" s="9">
        <f t="shared" si="250"/>
        <v>3.2679738562091505E-2</v>
      </c>
      <c r="AI1763" s="14">
        <f>VLOOKUP(E1763,'Verweis Faktor'!$A:$B,2,FALSE)</f>
        <v>1</v>
      </c>
      <c r="AJ1763" s="14"/>
      <c r="AK1763" s="14" t="str">
        <f>IF(AL1763="Ja","Versandkosten",VLOOKUP(E1763,'Verweis Belegart'!$A$2:$B$9,2,FALSE))</f>
        <v>Hardware</v>
      </c>
      <c r="AL1763" s="14" t="str">
        <f t="shared" si="251"/>
        <v>Nein</v>
      </c>
      <c r="AM1763" s="14" t="str">
        <f t="shared" si="247"/>
        <v>Positiv</v>
      </c>
    </row>
    <row r="1764" spans="1:39" ht="17.25" customHeight="1" x14ac:dyDescent="0.35">
      <c r="A1764" s="17">
        <v>14572714</v>
      </c>
      <c r="B1764" s="2" t="s">
        <v>1517</v>
      </c>
      <c r="C1764" s="1">
        <v>2025001</v>
      </c>
      <c r="D1764" s="1">
        <v>2000510</v>
      </c>
      <c r="E1764" s="2" t="s">
        <v>34</v>
      </c>
      <c r="F1764" s="2" t="s">
        <v>35</v>
      </c>
      <c r="G1764" s="2" t="s">
        <v>36</v>
      </c>
      <c r="H1764" s="2" t="s">
        <v>1043</v>
      </c>
      <c r="I1764" s="2" t="s">
        <v>1044</v>
      </c>
      <c r="J1764" s="2" t="s">
        <v>103</v>
      </c>
      <c r="K1764" s="2" t="s">
        <v>28</v>
      </c>
      <c r="L1764" s="2" t="s">
        <v>608</v>
      </c>
      <c r="M1764" s="2" t="s">
        <v>609</v>
      </c>
      <c r="N1764" s="2" t="s">
        <v>610</v>
      </c>
      <c r="O1764" s="3">
        <v>1</v>
      </c>
      <c r="P1764" s="3">
        <v>181</v>
      </c>
      <c r="Q1764" s="3">
        <v>192</v>
      </c>
      <c r="R1764" s="3">
        <v>192</v>
      </c>
      <c r="S1764" s="3">
        <v>11</v>
      </c>
      <c r="T1764" s="3">
        <v>11</v>
      </c>
      <c r="U1764" s="3">
        <v>5.72</v>
      </c>
      <c r="V1764" s="2" t="s">
        <v>42</v>
      </c>
      <c r="W1764" s="2" t="s">
        <v>43</v>
      </c>
      <c r="X1764" s="2" t="s">
        <v>724</v>
      </c>
      <c r="Y1764" s="19" t="str">
        <f>VLOOKUP(G1764,'Verweis Kd-Gruppe'!$A$2:$B$8,2,FALSE)</f>
        <v>GRK</v>
      </c>
      <c r="Z1764" s="19" t="str">
        <f>VLOOKUP(J1764,'Verweis Art-Gruppe'!$A$2:$B$15,2,FALSE)</f>
        <v>Geräte</v>
      </c>
      <c r="AA1764" s="19" t="str">
        <f>VLOOKUP(W1764,'Verweis Vertreter'!$A$2:$B$24,2,FALSE)</f>
        <v>Sebastian Faber</v>
      </c>
      <c r="AB1764" s="12">
        <f t="shared" si="243"/>
        <v>1</v>
      </c>
      <c r="AC1764" s="12">
        <f t="shared" si="248"/>
        <v>181</v>
      </c>
      <c r="AD1764" s="12">
        <f t="shared" si="249"/>
        <v>192</v>
      </c>
      <c r="AE1764" s="12">
        <f t="shared" si="244"/>
        <v>192</v>
      </c>
      <c r="AF1764" s="12">
        <f t="shared" si="245"/>
        <v>11</v>
      </c>
      <c r="AG1764" s="12">
        <f t="shared" si="246"/>
        <v>11</v>
      </c>
      <c r="AH1764" s="9">
        <f t="shared" si="250"/>
        <v>5.7291666666666664E-2</v>
      </c>
      <c r="AI1764" s="14">
        <f>VLOOKUP(E1764,'Verweis Faktor'!$A:$B,2,FALSE)</f>
        <v>1</v>
      </c>
      <c r="AJ1764" s="14"/>
      <c r="AK1764" s="14" t="str">
        <f>IF(AL1764="Ja","Versandkosten",VLOOKUP(E1764,'Verweis Belegart'!$A$2:$B$9,2,FALSE))</f>
        <v>Hardware</v>
      </c>
      <c r="AL1764" s="14" t="str">
        <f t="shared" si="251"/>
        <v>Nein</v>
      </c>
      <c r="AM1764" s="14" t="str">
        <f t="shared" si="247"/>
        <v>Positiv</v>
      </c>
    </row>
    <row r="1765" spans="1:39" ht="17.25" customHeight="1" x14ac:dyDescent="0.35">
      <c r="A1765" s="17">
        <v>14572714</v>
      </c>
      <c r="B1765" s="2" t="s">
        <v>1517</v>
      </c>
      <c r="C1765" s="1">
        <v>2025001</v>
      </c>
      <c r="D1765" s="1">
        <v>2000510</v>
      </c>
      <c r="E1765" s="2" t="s">
        <v>34</v>
      </c>
      <c r="F1765" s="2" t="s">
        <v>35</v>
      </c>
      <c r="G1765" s="2" t="s">
        <v>36</v>
      </c>
      <c r="H1765" s="2" t="s">
        <v>1043</v>
      </c>
      <c r="I1765" s="2" t="s">
        <v>1044</v>
      </c>
      <c r="J1765" s="2" t="s">
        <v>103</v>
      </c>
      <c r="K1765" s="2" t="s">
        <v>45</v>
      </c>
      <c r="L1765" s="2" t="s">
        <v>823</v>
      </c>
      <c r="M1765" s="2" t="s">
        <v>824</v>
      </c>
      <c r="N1765" s="2" t="s">
        <v>187</v>
      </c>
      <c r="O1765" s="3">
        <v>2</v>
      </c>
      <c r="P1765" s="3">
        <v>90.364699999999999</v>
      </c>
      <c r="Q1765" s="3">
        <v>102</v>
      </c>
      <c r="R1765" s="3">
        <v>204</v>
      </c>
      <c r="S1765" s="3">
        <v>11.635300000000001</v>
      </c>
      <c r="T1765" s="3">
        <v>23.27</v>
      </c>
      <c r="U1765" s="3">
        <v>11.4</v>
      </c>
      <c r="V1765" s="2" t="s">
        <v>42</v>
      </c>
      <c r="W1765" s="2" t="s">
        <v>43</v>
      </c>
      <c r="X1765" s="2" t="s">
        <v>724</v>
      </c>
      <c r="Y1765" s="19" t="str">
        <f>VLOOKUP(G1765,'Verweis Kd-Gruppe'!$A$2:$B$8,2,FALSE)</f>
        <v>GRK</v>
      </c>
      <c r="Z1765" s="19" t="str">
        <f>VLOOKUP(J1765,'Verweis Art-Gruppe'!$A$2:$B$15,2,FALSE)</f>
        <v>Geräte</v>
      </c>
      <c r="AA1765" s="19" t="str">
        <f>VLOOKUP(W1765,'Verweis Vertreter'!$A$2:$B$24,2,FALSE)</f>
        <v>Sebastian Faber</v>
      </c>
      <c r="AB1765" s="12">
        <f t="shared" si="243"/>
        <v>2</v>
      </c>
      <c r="AC1765" s="12">
        <f t="shared" si="248"/>
        <v>90.364699999999999</v>
      </c>
      <c r="AD1765" s="12">
        <f t="shared" si="249"/>
        <v>102</v>
      </c>
      <c r="AE1765" s="12">
        <f t="shared" si="244"/>
        <v>204</v>
      </c>
      <c r="AF1765" s="12">
        <f t="shared" si="245"/>
        <v>11.635300000000001</v>
      </c>
      <c r="AG1765" s="12">
        <f t="shared" si="246"/>
        <v>23.27</v>
      </c>
      <c r="AH1765" s="9">
        <f t="shared" si="250"/>
        <v>0.11406862745098038</v>
      </c>
      <c r="AI1765" s="14">
        <f>VLOOKUP(E1765,'Verweis Faktor'!$A:$B,2,FALSE)</f>
        <v>1</v>
      </c>
      <c r="AJ1765" s="14"/>
      <c r="AK1765" s="14" t="str">
        <f>IF(AL1765="Ja","Versandkosten",VLOOKUP(E1765,'Verweis Belegart'!$A$2:$B$9,2,FALSE))</f>
        <v>Hardware</v>
      </c>
      <c r="AL1765" s="14" t="str">
        <f t="shared" si="251"/>
        <v>Nein</v>
      </c>
      <c r="AM1765" s="14" t="str">
        <f t="shared" si="247"/>
        <v>Positiv</v>
      </c>
    </row>
    <row r="1766" spans="1:39" ht="17.25" customHeight="1" x14ac:dyDescent="0.35">
      <c r="A1766" s="17">
        <v>14572714</v>
      </c>
      <c r="B1766" s="2" t="s">
        <v>1517</v>
      </c>
      <c r="C1766" s="1">
        <v>2025001</v>
      </c>
      <c r="D1766" s="1">
        <v>2000510</v>
      </c>
      <c r="E1766" s="2" t="s">
        <v>34</v>
      </c>
      <c r="F1766" s="2" t="s">
        <v>35</v>
      </c>
      <c r="G1766" s="2" t="s">
        <v>36</v>
      </c>
      <c r="H1766" s="2" t="s">
        <v>1043</v>
      </c>
      <c r="I1766" s="2" t="s">
        <v>1044</v>
      </c>
      <c r="J1766" s="2" t="s">
        <v>103</v>
      </c>
      <c r="K1766" s="2" t="s">
        <v>49</v>
      </c>
      <c r="L1766" s="2" t="s">
        <v>944</v>
      </c>
      <c r="M1766" s="2" t="s">
        <v>945</v>
      </c>
      <c r="N1766" s="2" t="s">
        <v>946</v>
      </c>
      <c r="O1766" s="3">
        <v>1</v>
      </c>
      <c r="P1766" s="3">
        <v>548.09519999999998</v>
      </c>
      <c r="Q1766" s="3">
        <v>596</v>
      </c>
      <c r="R1766" s="3">
        <v>596</v>
      </c>
      <c r="S1766" s="3">
        <v>47.904800000000002</v>
      </c>
      <c r="T1766" s="3">
        <v>47.9</v>
      </c>
      <c r="U1766" s="3">
        <v>8.0299999999999994</v>
      </c>
      <c r="V1766" s="2" t="s">
        <v>42</v>
      </c>
      <c r="W1766" s="2" t="s">
        <v>43</v>
      </c>
      <c r="X1766" s="2" t="s">
        <v>724</v>
      </c>
      <c r="Y1766" s="19" t="str">
        <f>VLOOKUP(G1766,'Verweis Kd-Gruppe'!$A$2:$B$8,2,FALSE)</f>
        <v>GRK</v>
      </c>
      <c r="Z1766" s="19" t="str">
        <f>VLOOKUP(J1766,'Verweis Art-Gruppe'!$A$2:$B$15,2,FALSE)</f>
        <v>Geräte</v>
      </c>
      <c r="AA1766" s="19" t="str">
        <f>VLOOKUP(W1766,'Verweis Vertreter'!$A$2:$B$24,2,FALSE)</f>
        <v>Sebastian Faber</v>
      </c>
      <c r="AB1766" s="12">
        <f t="shared" si="243"/>
        <v>1</v>
      </c>
      <c r="AC1766" s="12">
        <f t="shared" si="248"/>
        <v>548.09519999999998</v>
      </c>
      <c r="AD1766" s="12">
        <f t="shared" si="249"/>
        <v>596</v>
      </c>
      <c r="AE1766" s="12">
        <f t="shared" si="244"/>
        <v>596</v>
      </c>
      <c r="AF1766" s="12">
        <f t="shared" si="245"/>
        <v>47.904800000000002</v>
      </c>
      <c r="AG1766" s="12">
        <f t="shared" si="246"/>
        <v>47.9</v>
      </c>
      <c r="AH1766" s="9">
        <f t="shared" si="250"/>
        <v>8.0369127516778521E-2</v>
      </c>
      <c r="AI1766" s="14">
        <f>VLOOKUP(E1766,'Verweis Faktor'!$A:$B,2,FALSE)</f>
        <v>1</v>
      </c>
      <c r="AJ1766" s="14"/>
      <c r="AK1766" s="14" t="str">
        <f>IF(AL1766="Ja","Versandkosten",VLOOKUP(E1766,'Verweis Belegart'!$A$2:$B$9,2,FALSE))</f>
        <v>Hardware</v>
      </c>
      <c r="AL1766" s="14" t="str">
        <f t="shared" si="251"/>
        <v>Nein</v>
      </c>
      <c r="AM1766" s="14" t="str">
        <f t="shared" si="247"/>
        <v>Positiv</v>
      </c>
    </row>
    <row r="1767" spans="1:39" ht="17.25" customHeight="1" x14ac:dyDescent="0.35">
      <c r="A1767" s="17">
        <v>14572714</v>
      </c>
      <c r="B1767" s="2" t="s">
        <v>1517</v>
      </c>
      <c r="C1767" s="1">
        <v>2025001</v>
      </c>
      <c r="D1767" s="1">
        <v>2000510</v>
      </c>
      <c r="E1767" s="2" t="s">
        <v>34</v>
      </c>
      <c r="F1767" s="2" t="s">
        <v>35</v>
      </c>
      <c r="G1767" s="2" t="s">
        <v>36</v>
      </c>
      <c r="H1767" s="2" t="s">
        <v>1043</v>
      </c>
      <c r="I1767" s="2" t="s">
        <v>1044</v>
      </c>
      <c r="J1767" s="2" t="s">
        <v>103</v>
      </c>
      <c r="K1767" s="2" t="s">
        <v>79</v>
      </c>
      <c r="L1767" s="2" t="s">
        <v>1051</v>
      </c>
      <c r="M1767" s="2" t="s">
        <v>1052</v>
      </c>
      <c r="N1767" s="2" t="s">
        <v>1053</v>
      </c>
      <c r="O1767" s="3">
        <v>1</v>
      </c>
      <c r="P1767" s="3">
        <v>157</v>
      </c>
      <c r="Q1767" s="3">
        <v>166</v>
      </c>
      <c r="R1767" s="3">
        <v>166</v>
      </c>
      <c r="S1767" s="3">
        <v>9</v>
      </c>
      <c r="T1767" s="3">
        <v>9</v>
      </c>
      <c r="U1767" s="3">
        <v>5.42</v>
      </c>
      <c r="V1767" s="2" t="s">
        <v>42</v>
      </c>
      <c r="W1767" s="2" t="s">
        <v>43</v>
      </c>
      <c r="X1767" s="2" t="s">
        <v>724</v>
      </c>
      <c r="Y1767" s="19" t="str">
        <f>VLOOKUP(G1767,'Verweis Kd-Gruppe'!$A$2:$B$8,2,FALSE)</f>
        <v>GRK</v>
      </c>
      <c r="Z1767" s="19" t="str">
        <f>VLOOKUP(J1767,'Verweis Art-Gruppe'!$A$2:$B$15,2,FALSE)</f>
        <v>Geräte</v>
      </c>
      <c r="AA1767" s="19" t="str">
        <f>VLOOKUP(W1767,'Verweis Vertreter'!$A$2:$B$24,2,FALSE)</f>
        <v>Sebastian Faber</v>
      </c>
      <c r="AB1767" s="12">
        <f t="shared" si="243"/>
        <v>1</v>
      </c>
      <c r="AC1767" s="12">
        <f t="shared" si="248"/>
        <v>157</v>
      </c>
      <c r="AD1767" s="12">
        <f t="shared" si="249"/>
        <v>166</v>
      </c>
      <c r="AE1767" s="12">
        <f t="shared" si="244"/>
        <v>166</v>
      </c>
      <c r="AF1767" s="12">
        <f t="shared" si="245"/>
        <v>9</v>
      </c>
      <c r="AG1767" s="12">
        <f t="shared" si="246"/>
        <v>9</v>
      </c>
      <c r="AH1767" s="9">
        <f t="shared" si="250"/>
        <v>5.4216867469879519E-2</v>
      </c>
      <c r="AI1767" s="14">
        <f>VLOOKUP(E1767,'Verweis Faktor'!$A:$B,2,FALSE)</f>
        <v>1</v>
      </c>
      <c r="AJ1767" s="14"/>
      <c r="AK1767" s="14" t="str">
        <f>IF(AL1767="Ja","Versandkosten",VLOOKUP(E1767,'Verweis Belegart'!$A$2:$B$9,2,FALSE))</f>
        <v>Hardware</v>
      </c>
      <c r="AL1767" s="14" t="str">
        <f t="shared" si="251"/>
        <v>Nein</v>
      </c>
      <c r="AM1767" s="14" t="str">
        <f t="shared" si="247"/>
        <v>Positiv</v>
      </c>
    </row>
    <row r="1768" spans="1:39" ht="17.25" customHeight="1" x14ac:dyDescent="0.35">
      <c r="A1768" s="17">
        <v>14572714</v>
      </c>
      <c r="B1768" s="2" t="s">
        <v>1517</v>
      </c>
      <c r="C1768" s="1">
        <v>2025001</v>
      </c>
      <c r="D1768" s="1">
        <v>2000510</v>
      </c>
      <c r="E1768" s="2" t="s">
        <v>34</v>
      </c>
      <c r="F1768" s="2" t="s">
        <v>35</v>
      </c>
      <c r="G1768" s="2" t="s">
        <v>36</v>
      </c>
      <c r="H1768" s="2" t="s">
        <v>1043</v>
      </c>
      <c r="I1768" s="2" t="s">
        <v>1044</v>
      </c>
      <c r="J1768" s="2" t="s">
        <v>103</v>
      </c>
      <c r="K1768" s="2" t="s">
        <v>83</v>
      </c>
      <c r="L1768" s="2" t="s">
        <v>188</v>
      </c>
      <c r="M1768" s="2" t="s">
        <v>189</v>
      </c>
      <c r="N1768" s="2" t="s">
        <v>136</v>
      </c>
      <c r="O1768" s="3">
        <v>1</v>
      </c>
      <c r="P1768" s="3">
        <v>189</v>
      </c>
      <c r="Q1768" s="3">
        <v>197</v>
      </c>
      <c r="R1768" s="3">
        <v>197</v>
      </c>
      <c r="S1768" s="3">
        <v>8</v>
      </c>
      <c r="T1768" s="3">
        <v>8</v>
      </c>
      <c r="U1768" s="3">
        <v>4.0599999999999996</v>
      </c>
      <c r="V1768" s="2" t="s">
        <v>42</v>
      </c>
      <c r="W1768" s="2" t="s">
        <v>43</v>
      </c>
      <c r="X1768" s="2" t="s">
        <v>724</v>
      </c>
      <c r="Y1768" s="19" t="str">
        <f>VLOOKUP(G1768,'Verweis Kd-Gruppe'!$A$2:$B$8,2,FALSE)</f>
        <v>GRK</v>
      </c>
      <c r="Z1768" s="19" t="str">
        <f>VLOOKUP(J1768,'Verweis Art-Gruppe'!$A$2:$B$15,2,FALSE)</f>
        <v>Geräte</v>
      </c>
      <c r="AA1768" s="19" t="str">
        <f>VLOOKUP(W1768,'Verweis Vertreter'!$A$2:$B$24,2,FALSE)</f>
        <v>Sebastian Faber</v>
      </c>
      <c r="AB1768" s="12">
        <f t="shared" si="243"/>
        <v>1</v>
      </c>
      <c r="AC1768" s="12">
        <f t="shared" si="248"/>
        <v>189</v>
      </c>
      <c r="AD1768" s="12">
        <f t="shared" si="249"/>
        <v>197</v>
      </c>
      <c r="AE1768" s="12">
        <f t="shared" si="244"/>
        <v>197</v>
      </c>
      <c r="AF1768" s="12">
        <f t="shared" si="245"/>
        <v>8</v>
      </c>
      <c r="AG1768" s="12">
        <f t="shared" si="246"/>
        <v>8</v>
      </c>
      <c r="AH1768" s="9">
        <f t="shared" si="250"/>
        <v>4.060913705583756E-2</v>
      </c>
      <c r="AI1768" s="14">
        <f>VLOOKUP(E1768,'Verweis Faktor'!$A:$B,2,FALSE)</f>
        <v>1</v>
      </c>
      <c r="AJ1768" s="14"/>
      <c r="AK1768" s="14" t="str">
        <f>IF(AL1768="Ja","Versandkosten",VLOOKUP(E1768,'Verweis Belegart'!$A$2:$B$9,2,FALSE))</f>
        <v>Hardware</v>
      </c>
      <c r="AL1768" s="14" t="str">
        <f t="shared" si="251"/>
        <v>Nein</v>
      </c>
      <c r="AM1768" s="14" t="str">
        <f t="shared" si="247"/>
        <v>Positiv</v>
      </c>
    </row>
    <row r="1769" spans="1:39" ht="17.25" customHeight="1" x14ac:dyDescent="0.35">
      <c r="A1769" s="17">
        <v>14572714</v>
      </c>
      <c r="B1769" s="2" t="s">
        <v>1517</v>
      </c>
      <c r="C1769" s="1">
        <v>2025001</v>
      </c>
      <c r="D1769" s="1">
        <v>2000510</v>
      </c>
      <c r="E1769" s="2" t="s">
        <v>34</v>
      </c>
      <c r="F1769" s="2" t="s">
        <v>35</v>
      </c>
      <c r="G1769" s="2" t="s">
        <v>36</v>
      </c>
      <c r="H1769" s="2" t="s">
        <v>1043</v>
      </c>
      <c r="I1769" s="2" t="s">
        <v>1044</v>
      </c>
      <c r="J1769" s="2" t="s">
        <v>103</v>
      </c>
      <c r="K1769" s="2" t="s">
        <v>87</v>
      </c>
      <c r="L1769" s="2" t="s">
        <v>1146</v>
      </c>
      <c r="M1769" s="2" t="s">
        <v>1147</v>
      </c>
      <c r="N1769" s="2" t="s">
        <v>451</v>
      </c>
      <c r="O1769" s="3">
        <v>5</v>
      </c>
      <c r="P1769" s="3">
        <v>134</v>
      </c>
      <c r="Q1769" s="3">
        <v>149</v>
      </c>
      <c r="R1769" s="3">
        <v>745</v>
      </c>
      <c r="S1769" s="3">
        <v>15</v>
      </c>
      <c r="T1769" s="3">
        <v>75</v>
      </c>
      <c r="U1769" s="3">
        <v>10.06</v>
      </c>
      <c r="V1769" s="2" t="s">
        <v>42</v>
      </c>
      <c r="W1769" s="2" t="s">
        <v>43</v>
      </c>
      <c r="X1769" s="2" t="s">
        <v>724</v>
      </c>
      <c r="Y1769" s="19" t="str">
        <f>VLOOKUP(G1769,'Verweis Kd-Gruppe'!$A$2:$B$8,2,FALSE)</f>
        <v>GRK</v>
      </c>
      <c r="Z1769" s="19" t="str">
        <f>VLOOKUP(J1769,'Verweis Art-Gruppe'!$A$2:$B$15,2,FALSE)</f>
        <v>Geräte</v>
      </c>
      <c r="AA1769" s="19" t="str">
        <f>VLOOKUP(W1769,'Verweis Vertreter'!$A$2:$B$24,2,FALSE)</f>
        <v>Sebastian Faber</v>
      </c>
      <c r="AB1769" s="12">
        <f t="shared" si="243"/>
        <v>5</v>
      </c>
      <c r="AC1769" s="12">
        <f t="shared" si="248"/>
        <v>134</v>
      </c>
      <c r="AD1769" s="12">
        <f t="shared" si="249"/>
        <v>149</v>
      </c>
      <c r="AE1769" s="12">
        <f t="shared" si="244"/>
        <v>745</v>
      </c>
      <c r="AF1769" s="12">
        <f t="shared" si="245"/>
        <v>15</v>
      </c>
      <c r="AG1769" s="12">
        <f t="shared" si="246"/>
        <v>75</v>
      </c>
      <c r="AH1769" s="9">
        <f t="shared" si="250"/>
        <v>0.10067114093959731</v>
      </c>
      <c r="AI1769" s="14">
        <f>VLOOKUP(E1769,'Verweis Faktor'!$A:$B,2,FALSE)</f>
        <v>1</v>
      </c>
      <c r="AJ1769" s="14"/>
      <c r="AK1769" s="14" t="str">
        <f>IF(AL1769="Ja","Versandkosten",VLOOKUP(E1769,'Verweis Belegart'!$A$2:$B$9,2,FALSE))</f>
        <v>Hardware</v>
      </c>
      <c r="AL1769" s="14" t="str">
        <f t="shared" si="251"/>
        <v>Nein</v>
      </c>
      <c r="AM1769" s="14" t="str">
        <f t="shared" si="247"/>
        <v>Positiv</v>
      </c>
    </row>
    <row r="1770" spans="1:39" ht="17.25" customHeight="1" x14ac:dyDescent="0.35">
      <c r="A1770" s="17">
        <v>14569671</v>
      </c>
      <c r="B1770" s="2" t="s">
        <v>1517</v>
      </c>
      <c r="C1770" s="1">
        <v>2025001</v>
      </c>
      <c r="D1770" s="1">
        <v>2000511</v>
      </c>
      <c r="E1770" s="2" t="s">
        <v>34</v>
      </c>
      <c r="F1770" s="2" t="s">
        <v>35</v>
      </c>
      <c r="G1770" s="2" t="s">
        <v>66</v>
      </c>
      <c r="H1770" s="2" t="s">
        <v>1652</v>
      </c>
      <c r="I1770" s="2" t="s">
        <v>1653</v>
      </c>
      <c r="J1770" s="2" t="s">
        <v>2791</v>
      </c>
      <c r="K1770" s="2" t="s">
        <v>28</v>
      </c>
      <c r="L1770" s="2" t="s">
        <v>120</v>
      </c>
      <c r="M1770" s="2" t="s">
        <v>121</v>
      </c>
      <c r="N1770" s="2" t="s">
        <v>122</v>
      </c>
      <c r="O1770" s="3">
        <v>1</v>
      </c>
      <c r="P1770" s="3">
        <v>0</v>
      </c>
      <c r="Q1770" s="3">
        <v>29</v>
      </c>
      <c r="R1770" s="3">
        <v>29</v>
      </c>
      <c r="S1770" s="3">
        <v>29</v>
      </c>
      <c r="T1770" s="3">
        <v>29</v>
      </c>
      <c r="U1770" s="3"/>
      <c r="V1770" s="2" t="s">
        <v>675</v>
      </c>
      <c r="W1770" s="2" t="s">
        <v>676</v>
      </c>
      <c r="X1770" s="2" t="s">
        <v>125</v>
      </c>
      <c r="Y1770" s="19" t="str">
        <f>VLOOKUP(G1770,'Verweis Kd-Gruppe'!$A$2:$B$8,2,FALSE)</f>
        <v>EXP</v>
      </c>
      <c r="Z1770" s="19" t="str">
        <f>VLOOKUP(J1770,'Verweis Art-Gruppe'!$A$2:$B$15,2,FALSE)</f>
        <v>Sonstige</v>
      </c>
      <c r="AA1770" s="19" t="str">
        <f>VLOOKUP(W1770,'Verweis Vertreter'!$A$2:$B$24,2,FALSE)</f>
        <v>Corina Wedel</v>
      </c>
      <c r="AB1770" s="12">
        <f t="shared" si="243"/>
        <v>1</v>
      </c>
      <c r="AC1770" s="12">
        <f t="shared" si="248"/>
        <v>0</v>
      </c>
      <c r="AD1770" s="12">
        <f t="shared" si="249"/>
        <v>29</v>
      </c>
      <c r="AE1770" s="12">
        <f t="shared" si="244"/>
        <v>29</v>
      </c>
      <c r="AF1770" s="12">
        <f t="shared" si="245"/>
        <v>29</v>
      </c>
      <c r="AG1770" s="12">
        <f t="shared" si="246"/>
        <v>29</v>
      </c>
      <c r="AH1770" s="9">
        <f t="shared" si="250"/>
        <v>1</v>
      </c>
      <c r="AI1770" s="14">
        <f>VLOOKUP(E1770,'Verweis Faktor'!$A:$B,2,FALSE)</f>
        <v>1</v>
      </c>
      <c r="AJ1770" s="14"/>
      <c r="AK1770" s="14" t="str">
        <f>IF(AL1770="Ja","Versandkosten",VLOOKUP(E1770,'Verweis Belegart'!$A$2:$B$9,2,FALSE))</f>
        <v>Versandkosten</v>
      </c>
      <c r="AL1770" s="14" t="str">
        <f t="shared" si="251"/>
        <v>Ja</v>
      </c>
      <c r="AM1770" s="14" t="str">
        <f t="shared" si="247"/>
        <v>Positiv</v>
      </c>
    </row>
    <row r="1771" spans="1:39" ht="17.25" customHeight="1" x14ac:dyDescent="0.35">
      <c r="A1771" s="17">
        <v>14569671</v>
      </c>
      <c r="B1771" s="2" t="s">
        <v>1517</v>
      </c>
      <c r="C1771" s="1">
        <v>2025001</v>
      </c>
      <c r="D1771" s="1">
        <v>2000511</v>
      </c>
      <c r="E1771" s="2" t="s">
        <v>34</v>
      </c>
      <c r="F1771" s="2" t="s">
        <v>35</v>
      </c>
      <c r="G1771" s="2" t="s">
        <v>66</v>
      </c>
      <c r="H1771" s="2" t="s">
        <v>1652</v>
      </c>
      <c r="I1771" s="2" t="s">
        <v>1653</v>
      </c>
      <c r="J1771" s="2" t="s">
        <v>103</v>
      </c>
      <c r="K1771" s="2" t="s">
        <v>45</v>
      </c>
      <c r="L1771" s="2" t="s">
        <v>1255</v>
      </c>
      <c r="M1771" s="2" t="s">
        <v>1256</v>
      </c>
      <c r="N1771" s="2" t="s">
        <v>1257</v>
      </c>
      <c r="O1771" s="3">
        <v>17</v>
      </c>
      <c r="P1771" s="3">
        <v>88</v>
      </c>
      <c r="Q1771" s="3">
        <v>99</v>
      </c>
      <c r="R1771" s="3">
        <v>1683</v>
      </c>
      <c r="S1771" s="3">
        <v>11</v>
      </c>
      <c r="T1771" s="3">
        <v>187</v>
      </c>
      <c r="U1771" s="3">
        <v>11.11</v>
      </c>
      <c r="V1771" s="2" t="s">
        <v>675</v>
      </c>
      <c r="W1771" s="2" t="s">
        <v>676</v>
      </c>
      <c r="X1771" s="2" t="s">
        <v>125</v>
      </c>
      <c r="Y1771" s="19" t="str">
        <f>VLOOKUP(G1771,'Verweis Kd-Gruppe'!$A$2:$B$8,2,FALSE)</f>
        <v>EXP</v>
      </c>
      <c r="Z1771" s="19" t="str">
        <f>VLOOKUP(J1771,'Verweis Art-Gruppe'!$A$2:$B$15,2,FALSE)</f>
        <v>Geräte</v>
      </c>
      <c r="AA1771" s="19" t="str">
        <f>VLOOKUP(W1771,'Verweis Vertreter'!$A$2:$B$24,2,FALSE)</f>
        <v>Corina Wedel</v>
      </c>
      <c r="AB1771" s="12">
        <f t="shared" si="243"/>
        <v>17</v>
      </c>
      <c r="AC1771" s="12">
        <f t="shared" si="248"/>
        <v>88</v>
      </c>
      <c r="AD1771" s="12">
        <f t="shared" si="249"/>
        <v>99</v>
      </c>
      <c r="AE1771" s="12">
        <f t="shared" si="244"/>
        <v>1683</v>
      </c>
      <c r="AF1771" s="12">
        <f t="shared" si="245"/>
        <v>11</v>
      </c>
      <c r="AG1771" s="12">
        <f t="shared" si="246"/>
        <v>187</v>
      </c>
      <c r="AH1771" s="9">
        <f t="shared" si="250"/>
        <v>0.1111111111111111</v>
      </c>
      <c r="AI1771" s="14">
        <f>VLOOKUP(E1771,'Verweis Faktor'!$A:$B,2,FALSE)</f>
        <v>1</v>
      </c>
      <c r="AJ1771" s="14"/>
      <c r="AK1771" s="14" t="str">
        <f>IF(AL1771="Ja","Versandkosten",VLOOKUP(E1771,'Verweis Belegart'!$A$2:$B$9,2,FALSE))</f>
        <v>Hardware</v>
      </c>
      <c r="AL1771" s="14" t="str">
        <f t="shared" si="251"/>
        <v>Nein</v>
      </c>
      <c r="AM1771" s="14" t="str">
        <f t="shared" si="247"/>
        <v>Positiv</v>
      </c>
    </row>
    <row r="1772" spans="1:39" ht="17.25" customHeight="1" x14ac:dyDescent="0.35">
      <c r="A1772" s="17">
        <v>14572865</v>
      </c>
      <c r="B1772" s="2" t="s">
        <v>1517</v>
      </c>
      <c r="C1772" s="1">
        <v>2025001</v>
      </c>
      <c r="D1772" s="1">
        <v>2000512</v>
      </c>
      <c r="E1772" s="2" t="s">
        <v>34</v>
      </c>
      <c r="F1772" s="2" t="s">
        <v>142</v>
      </c>
      <c r="G1772" s="2" t="s">
        <v>36</v>
      </c>
      <c r="H1772" s="2" t="s">
        <v>1594</v>
      </c>
      <c r="I1772" s="2" t="s">
        <v>1595</v>
      </c>
      <c r="J1772" s="2" t="s">
        <v>103</v>
      </c>
      <c r="K1772" s="2" t="s">
        <v>28</v>
      </c>
      <c r="L1772" s="2" t="s">
        <v>1339</v>
      </c>
      <c r="M1772" s="2" t="s">
        <v>1340</v>
      </c>
      <c r="N1772" s="2" t="s">
        <v>922</v>
      </c>
      <c r="O1772" s="3">
        <v>100</v>
      </c>
      <c r="P1772" s="3">
        <v>77.5</v>
      </c>
      <c r="Q1772" s="3">
        <v>79.5</v>
      </c>
      <c r="R1772" s="3">
        <v>7950</v>
      </c>
      <c r="S1772" s="3">
        <v>2</v>
      </c>
      <c r="T1772" s="3">
        <v>200</v>
      </c>
      <c r="U1772" s="3">
        <v>2.5099999999999998</v>
      </c>
      <c r="V1772" s="2" t="s">
        <v>42</v>
      </c>
      <c r="W1772" s="2" t="s">
        <v>43</v>
      </c>
      <c r="X1772" s="2"/>
      <c r="Y1772" s="19" t="str">
        <f>VLOOKUP(G1772,'Verweis Kd-Gruppe'!$A$2:$B$8,2,FALSE)</f>
        <v>GRK</v>
      </c>
      <c r="Z1772" s="19" t="str">
        <f>VLOOKUP(J1772,'Verweis Art-Gruppe'!$A$2:$B$15,2,FALSE)</f>
        <v>Geräte</v>
      </c>
      <c r="AA1772" s="19" t="str">
        <f>VLOOKUP(W1772,'Verweis Vertreter'!$A$2:$B$24,2,FALSE)</f>
        <v>Sebastian Faber</v>
      </c>
      <c r="AB1772" s="12">
        <f t="shared" si="243"/>
        <v>100</v>
      </c>
      <c r="AC1772" s="12">
        <f t="shared" si="248"/>
        <v>77.5</v>
      </c>
      <c r="AD1772" s="12">
        <f t="shared" si="249"/>
        <v>79.5</v>
      </c>
      <c r="AE1772" s="12">
        <f t="shared" si="244"/>
        <v>7950</v>
      </c>
      <c r="AF1772" s="12">
        <f t="shared" si="245"/>
        <v>2</v>
      </c>
      <c r="AG1772" s="12">
        <f t="shared" si="246"/>
        <v>200</v>
      </c>
      <c r="AH1772" s="9">
        <f t="shared" si="250"/>
        <v>2.5157232704402517E-2</v>
      </c>
      <c r="AI1772" s="14">
        <f>VLOOKUP(E1772,'Verweis Faktor'!$A:$B,2,FALSE)</f>
        <v>1</v>
      </c>
      <c r="AJ1772" s="14"/>
      <c r="AK1772" s="14" t="str">
        <f>IF(AL1772="Ja","Versandkosten",VLOOKUP(E1772,'Verweis Belegart'!$A$2:$B$9,2,FALSE))</f>
        <v>Hardware</v>
      </c>
      <c r="AL1772" s="14" t="str">
        <f t="shared" si="251"/>
        <v>Nein</v>
      </c>
      <c r="AM1772" s="14" t="str">
        <f t="shared" si="247"/>
        <v>Positiv</v>
      </c>
    </row>
    <row r="1773" spans="1:39" ht="17.25" customHeight="1" x14ac:dyDescent="0.35">
      <c r="A1773" s="17">
        <v>14572692</v>
      </c>
      <c r="B1773" s="2" t="s">
        <v>1517</v>
      </c>
      <c r="C1773" s="1">
        <v>2025001</v>
      </c>
      <c r="D1773" s="1">
        <v>2000513</v>
      </c>
      <c r="E1773" s="2" t="s">
        <v>34</v>
      </c>
      <c r="F1773" s="2" t="s">
        <v>142</v>
      </c>
      <c r="G1773" s="2" t="s">
        <v>36</v>
      </c>
      <c r="H1773" s="2" t="s">
        <v>830</v>
      </c>
      <c r="I1773" s="2" t="s">
        <v>831</v>
      </c>
      <c r="J1773" s="2" t="s">
        <v>103</v>
      </c>
      <c r="K1773" s="2" t="s">
        <v>28</v>
      </c>
      <c r="L1773" s="2" t="s">
        <v>1195</v>
      </c>
      <c r="M1773" s="2" t="s">
        <v>1196</v>
      </c>
      <c r="N1773" s="2" t="s">
        <v>262</v>
      </c>
      <c r="O1773" s="3">
        <v>5</v>
      </c>
      <c r="P1773" s="3">
        <v>994</v>
      </c>
      <c r="Q1773" s="3">
        <v>995</v>
      </c>
      <c r="R1773" s="3">
        <v>4975</v>
      </c>
      <c r="S1773" s="3">
        <v>1</v>
      </c>
      <c r="T1773" s="3">
        <v>5</v>
      </c>
      <c r="U1773" s="3">
        <v>0.1</v>
      </c>
      <c r="V1773" s="2" t="s">
        <v>835</v>
      </c>
      <c r="W1773" s="2" t="s">
        <v>836</v>
      </c>
      <c r="X1773" s="2" t="s">
        <v>699</v>
      </c>
      <c r="Y1773" s="19" t="str">
        <f>VLOOKUP(G1773,'Verweis Kd-Gruppe'!$A$2:$B$8,2,FALSE)</f>
        <v>GRK</v>
      </c>
      <c r="Z1773" s="19" t="str">
        <f>VLOOKUP(J1773,'Verweis Art-Gruppe'!$A$2:$B$15,2,FALSE)</f>
        <v>Geräte</v>
      </c>
      <c r="AA1773" s="19" t="str">
        <f>VLOOKUP(W1773,'Verweis Vertreter'!$A$2:$B$24,2,FALSE)</f>
        <v>Andreas Michels</v>
      </c>
      <c r="AB1773" s="12">
        <f t="shared" si="243"/>
        <v>5</v>
      </c>
      <c r="AC1773" s="12">
        <f t="shared" si="248"/>
        <v>994</v>
      </c>
      <c r="AD1773" s="12">
        <f t="shared" si="249"/>
        <v>995</v>
      </c>
      <c r="AE1773" s="12">
        <f t="shared" si="244"/>
        <v>4975</v>
      </c>
      <c r="AF1773" s="12">
        <f t="shared" si="245"/>
        <v>1</v>
      </c>
      <c r="AG1773" s="12">
        <f t="shared" si="246"/>
        <v>5</v>
      </c>
      <c r="AH1773" s="9">
        <f t="shared" si="250"/>
        <v>1.0050251256281408E-3</v>
      </c>
      <c r="AI1773" s="14">
        <f>VLOOKUP(E1773,'Verweis Faktor'!$A:$B,2,FALSE)</f>
        <v>1</v>
      </c>
      <c r="AJ1773" s="14"/>
      <c r="AK1773" s="14" t="str">
        <f>IF(AL1773="Ja","Versandkosten",VLOOKUP(E1773,'Verweis Belegart'!$A$2:$B$9,2,FALSE))</f>
        <v>Hardware</v>
      </c>
      <c r="AL1773" s="14" t="str">
        <f t="shared" si="251"/>
        <v>Nein</v>
      </c>
      <c r="AM1773" s="14" t="str">
        <f t="shared" si="247"/>
        <v>Positiv</v>
      </c>
    </row>
    <row r="1774" spans="1:39" ht="17.25" customHeight="1" x14ac:dyDescent="0.35">
      <c r="A1774" s="17">
        <v>14572692</v>
      </c>
      <c r="B1774" s="2" t="s">
        <v>1517</v>
      </c>
      <c r="C1774" s="1">
        <v>2025001</v>
      </c>
      <c r="D1774" s="1">
        <v>2000513</v>
      </c>
      <c r="E1774" s="2" t="s">
        <v>34</v>
      </c>
      <c r="F1774" s="2" t="s">
        <v>142</v>
      </c>
      <c r="G1774" s="2" t="s">
        <v>36</v>
      </c>
      <c r="H1774" s="2" t="s">
        <v>830</v>
      </c>
      <c r="I1774" s="2" t="s">
        <v>831</v>
      </c>
      <c r="J1774" s="2" t="s">
        <v>103</v>
      </c>
      <c r="K1774" s="2" t="s">
        <v>45</v>
      </c>
      <c r="L1774" s="2" t="s">
        <v>387</v>
      </c>
      <c r="M1774" s="2" t="s">
        <v>388</v>
      </c>
      <c r="N1774" s="2" t="s">
        <v>292</v>
      </c>
      <c r="O1774" s="3">
        <v>8</v>
      </c>
      <c r="P1774" s="3">
        <v>897.56460000000004</v>
      </c>
      <c r="Q1774" s="3">
        <v>898.56</v>
      </c>
      <c r="R1774" s="3">
        <v>7188.48</v>
      </c>
      <c r="S1774" s="3">
        <v>0.99539999999999995</v>
      </c>
      <c r="T1774" s="3">
        <v>7.96</v>
      </c>
      <c r="U1774" s="3">
        <v>0.11</v>
      </c>
      <c r="V1774" s="2" t="s">
        <v>835</v>
      </c>
      <c r="W1774" s="2" t="s">
        <v>836</v>
      </c>
      <c r="X1774" s="2" t="s">
        <v>699</v>
      </c>
      <c r="Y1774" s="19" t="str">
        <f>VLOOKUP(G1774,'Verweis Kd-Gruppe'!$A$2:$B$8,2,FALSE)</f>
        <v>GRK</v>
      </c>
      <c r="Z1774" s="19" t="str">
        <f>VLOOKUP(J1774,'Verweis Art-Gruppe'!$A$2:$B$15,2,FALSE)</f>
        <v>Geräte</v>
      </c>
      <c r="AA1774" s="19" t="str">
        <f>VLOOKUP(W1774,'Verweis Vertreter'!$A$2:$B$24,2,FALSE)</f>
        <v>Andreas Michels</v>
      </c>
      <c r="AB1774" s="12">
        <f t="shared" si="243"/>
        <v>8</v>
      </c>
      <c r="AC1774" s="12">
        <f t="shared" si="248"/>
        <v>897.56460000000004</v>
      </c>
      <c r="AD1774" s="12">
        <f t="shared" si="249"/>
        <v>898.56</v>
      </c>
      <c r="AE1774" s="12">
        <f t="shared" si="244"/>
        <v>7188.48</v>
      </c>
      <c r="AF1774" s="12">
        <f t="shared" si="245"/>
        <v>0.99539999999999995</v>
      </c>
      <c r="AG1774" s="12">
        <f t="shared" si="246"/>
        <v>7.96</v>
      </c>
      <c r="AH1774" s="9">
        <f t="shared" si="250"/>
        <v>1.1073272792022793E-3</v>
      </c>
      <c r="AI1774" s="14">
        <f>VLOOKUP(E1774,'Verweis Faktor'!$A:$B,2,FALSE)</f>
        <v>1</v>
      </c>
      <c r="AJ1774" s="14"/>
      <c r="AK1774" s="14" t="str">
        <f>IF(AL1774="Ja","Versandkosten",VLOOKUP(E1774,'Verweis Belegart'!$A$2:$B$9,2,FALSE))</f>
        <v>Hardware</v>
      </c>
      <c r="AL1774" s="14" t="str">
        <f t="shared" si="251"/>
        <v>Nein</v>
      </c>
      <c r="AM1774" s="14" t="str">
        <f t="shared" si="247"/>
        <v>Positiv</v>
      </c>
    </row>
    <row r="1775" spans="1:39" ht="17.25" customHeight="1" x14ac:dyDescent="0.35">
      <c r="A1775" s="17">
        <v>14572692</v>
      </c>
      <c r="B1775" s="2" t="s">
        <v>1517</v>
      </c>
      <c r="C1775" s="1">
        <v>2025001</v>
      </c>
      <c r="D1775" s="1">
        <v>2000513</v>
      </c>
      <c r="E1775" s="2" t="s">
        <v>34</v>
      </c>
      <c r="F1775" s="2" t="s">
        <v>142</v>
      </c>
      <c r="G1775" s="2" t="s">
        <v>36</v>
      </c>
      <c r="H1775" s="2" t="s">
        <v>830</v>
      </c>
      <c r="I1775" s="2" t="s">
        <v>831</v>
      </c>
      <c r="J1775" s="2" t="s">
        <v>103</v>
      </c>
      <c r="K1775" s="2" t="s">
        <v>49</v>
      </c>
      <c r="L1775" s="2" t="s">
        <v>1430</v>
      </c>
      <c r="M1775" s="2" t="s">
        <v>1431</v>
      </c>
      <c r="N1775" s="2" t="s">
        <v>1086</v>
      </c>
      <c r="O1775" s="3">
        <v>1</v>
      </c>
      <c r="P1775" s="3">
        <v>80.665300000000002</v>
      </c>
      <c r="Q1775" s="3">
        <v>86.67</v>
      </c>
      <c r="R1775" s="3">
        <v>86.67</v>
      </c>
      <c r="S1775" s="3">
        <v>6.0046999999999997</v>
      </c>
      <c r="T1775" s="3">
        <v>6</v>
      </c>
      <c r="U1775" s="3">
        <v>6.92</v>
      </c>
      <c r="V1775" s="2" t="s">
        <v>835</v>
      </c>
      <c r="W1775" s="2" t="s">
        <v>836</v>
      </c>
      <c r="X1775" s="2" t="s">
        <v>699</v>
      </c>
      <c r="Y1775" s="19" t="str">
        <f>VLOOKUP(G1775,'Verweis Kd-Gruppe'!$A$2:$B$8,2,FALSE)</f>
        <v>GRK</v>
      </c>
      <c r="Z1775" s="19" t="str">
        <f>VLOOKUP(J1775,'Verweis Art-Gruppe'!$A$2:$B$15,2,FALSE)</f>
        <v>Geräte</v>
      </c>
      <c r="AA1775" s="19" t="str">
        <f>VLOOKUP(W1775,'Verweis Vertreter'!$A$2:$B$24,2,FALSE)</f>
        <v>Andreas Michels</v>
      </c>
      <c r="AB1775" s="12">
        <f t="shared" si="243"/>
        <v>1</v>
      </c>
      <c r="AC1775" s="12">
        <f t="shared" si="248"/>
        <v>80.665300000000002</v>
      </c>
      <c r="AD1775" s="12">
        <f t="shared" si="249"/>
        <v>86.67</v>
      </c>
      <c r="AE1775" s="12">
        <f t="shared" si="244"/>
        <v>86.67</v>
      </c>
      <c r="AF1775" s="12">
        <f t="shared" si="245"/>
        <v>6.0046999999999997</v>
      </c>
      <c r="AG1775" s="12">
        <f t="shared" si="246"/>
        <v>6</v>
      </c>
      <c r="AH1775" s="9">
        <f t="shared" si="250"/>
        <v>6.9228106611284174E-2</v>
      </c>
      <c r="AI1775" s="14">
        <f>VLOOKUP(E1775,'Verweis Faktor'!$A:$B,2,FALSE)</f>
        <v>1</v>
      </c>
      <c r="AJ1775" s="14"/>
      <c r="AK1775" s="14" t="str">
        <f>IF(AL1775="Ja","Versandkosten",VLOOKUP(E1775,'Verweis Belegart'!$A$2:$B$9,2,FALSE))</f>
        <v>Hardware</v>
      </c>
      <c r="AL1775" s="14" t="str">
        <f t="shared" si="251"/>
        <v>Nein</v>
      </c>
      <c r="AM1775" s="14" t="str">
        <f t="shared" si="247"/>
        <v>Positiv</v>
      </c>
    </row>
    <row r="1776" spans="1:39" ht="17.25" customHeight="1" x14ac:dyDescent="0.35">
      <c r="A1776" s="17">
        <v>14572692</v>
      </c>
      <c r="B1776" s="2" t="s">
        <v>1517</v>
      </c>
      <c r="C1776" s="1">
        <v>2025001</v>
      </c>
      <c r="D1776" s="1">
        <v>2000513</v>
      </c>
      <c r="E1776" s="2" t="s">
        <v>34</v>
      </c>
      <c r="F1776" s="2" t="s">
        <v>142</v>
      </c>
      <c r="G1776" s="2" t="s">
        <v>36</v>
      </c>
      <c r="H1776" s="2" t="s">
        <v>830</v>
      </c>
      <c r="I1776" s="2" t="s">
        <v>831</v>
      </c>
      <c r="J1776" s="2" t="s">
        <v>103</v>
      </c>
      <c r="K1776" s="2" t="s">
        <v>79</v>
      </c>
      <c r="L1776" s="2" t="s">
        <v>56</v>
      </c>
      <c r="M1776" s="2" t="s">
        <v>57</v>
      </c>
      <c r="N1776" s="2" t="s">
        <v>58</v>
      </c>
      <c r="O1776" s="3">
        <v>7</v>
      </c>
      <c r="P1776" s="3">
        <v>605</v>
      </c>
      <c r="Q1776" s="3">
        <v>606</v>
      </c>
      <c r="R1776" s="3">
        <v>4242</v>
      </c>
      <c r="S1776" s="3">
        <v>1</v>
      </c>
      <c r="T1776" s="3">
        <v>7</v>
      </c>
      <c r="U1776" s="3">
        <v>0.16</v>
      </c>
      <c r="V1776" s="2" t="s">
        <v>835</v>
      </c>
      <c r="W1776" s="2" t="s">
        <v>836</v>
      </c>
      <c r="X1776" s="2" t="s">
        <v>699</v>
      </c>
      <c r="Y1776" s="19" t="str">
        <f>VLOOKUP(G1776,'Verweis Kd-Gruppe'!$A$2:$B$8,2,FALSE)</f>
        <v>GRK</v>
      </c>
      <c r="Z1776" s="19" t="str">
        <f>VLOOKUP(J1776,'Verweis Art-Gruppe'!$A$2:$B$15,2,FALSE)</f>
        <v>Geräte</v>
      </c>
      <c r="AA1776" s="19" t="str">
        <f>VLOOKUP(W1776,'Verweis Vertreter'!$A$2:$B$24,2,FALSE)</f>
        <v>Andreas Michels</v>
      </c>
      <c r="AB1776" s="12">
        <f t="shared" si="243"/>
        <v>7</v>
      </c>
      <c r="AC1776" s="12">
        <f t="shared" si="248"/>
        <v>605</v>
      </c>
      <c r="AD1776" s="12">
        <f t="shared" si="249"/>
        <v>606</v>
      </c>
      <c r="AE1776" s="12">
        <f t="shared" si="244"/>
        <v>4242</v>
      </c>
      <c r="AF1776" s="12">
        <f t="shared" si="245"/>
        <v>1</v>
      </c>
      <c r="AG1776" s="12">
        <f t="shared" si="246"/>
        <v>7</v>
      </c>
      <c r="AH1776" s="9">
        <f t="shared" si="250"/>
        <v>1.6501650165016502E-3</v>
      </c>
      <c r="AI1776" s="14">
        <f>VLOOKUP(E1776,'Verweis Faktor'!$A:$B,2,FALSE)</f>
        <v>1</v>
      </c>
      <c r="AJ1776" s="14"/>
      <c r="AK1776" s="14" t="str">
        <f>IF(AL1776="Ja","Versandkosten",VLOOKUP(E1776,'Verweis Belegart'!$A$2:$B$9,2,FALSE))</f>
        <v>Hardware</v>
      </c>
      <c r="AL1776" s="14" t="str">
        <f t="shared" si="251"/>
        <v>Nein</v>
      </c>
      <c r="AM1776" s="14" t="str">
        <f t="shared" si="247"/>
        <v>Positiv</v>
      </c>
    </row>
    <row r="1777" spans="1:39" ht="17.25" customHeight="1" x14ac:dyDescent="0.35">
      <c r="A1777" s="17">
        <v>14572692</v>
      </c>
      <c r="B1777" s="2" t="s">
        <v>1517</v>
      </c>
      <c r="C1777" s="1">
        <v>2025001</v>
      </c>
      <c r="D1777" s="1">
        <v>2000513</v>
      </c>
      <c r="E1777" s="2" t="s">
        <v>34</v>
      </c>
      <c r="F1777" s="2" t="s">
        <v>142</v>
      </c>
      <c r="G1777" s="2" t="s">
        <v>36</v>
      </c>
      <c r="H1777" s="2" t="s">
        <v>830</v>
      </c>
      <c r="I1777" s="2" t="s">
        <v>831</v>
      </c>
      <c r="J1777" s="2" t="s">
        <v>103</v>
      </c>
      <c r="K1777" s="2" t="s">
        <v>83</v>
      </c>
      <c r="L1777" s="2" t="s">
        <v>132</v>
      </c>
      <c r="M1777" s="2" t="s">
        <v>133</v>
      </c>
      <c r="N1777" s="2" t="s">
        <v>48</v>
      </c>
      <c r="O1777" s="3">
        <v>2</v>
      </c>
      <c r="P1777" s="3">
        <v>254.48859999999999</v>
      </c>
      <c r="Q1777" s="3">
        <v>260.49</v>
      </c>
      <c r="R1777" s="3">
        <v>520.98</v>
      </c>
      <c r="S1777" s="3">
        <v>6.0014000000000003</v>
      </c>
      <c r="T1777" s="3">
        <v>12</v>
      </c>
      <c r="U1777" s="3">
        <v>2.2999999999999998</v>
      </c>
      <c r="V1777" s="2" t="s">
        <v>835</v>
      </c>
      <c r="W1777" s="2" t="s">
        <v>836</v>
      </c>
      <c r="X1777" s="2" t="s">
        <v>699</v>
      </c>
      <c r="Y1777" s="19" t="str">
        <f>VLOOKUP(G1777,'Verweis Kd-Gruppe'!$A$2:$B$8,2,FALSE)</f>
        <v>GRK</v>
      </c>
      <c r="Z1777" s="19" t="str">
        <f>VLOOKUP(J1777,'Verweis Art-Gruppe'!$A$2:$B$15,2,FALSE)</f>
        <v>Geräte</v>
      </c>
      <c r="AA1777" s="19" t="str">
        <f>VLOOKUP(W1777,'Verweis Vertreter'!$A$2:$B$24,2,FALSE)</f>
        <v>Andreas Michels</v>
      </c>
      <c r="AB1777" s="12">
        <f t="shared" si="243"/>
        <v>2</v>
      </c>
      <c r="AC1777" s="12">
        <f t="shared" si="248"/>
        <v>254.48859999999999</v>
      </c>
      <c r="AD1777" s="12">
        <f t="shared" si="249"/>
        <v>260.49</v>
      </c>
      <c r="AE1777" s="12">
        <f t="shared" si="244"/>
        <v>520.98</v>
      </c>
      <c r="AF1777" s="12">
        <f t="shared" si="245"/>
        <v>6.0014000000000003</v>
      </c>
      <c r="AG1777" s="12">
        <f t="shared" si="246"/>
        <v>12</v>
      </c>
      <c r="AH1777" s="9">
        <f t="shared" si="250"/>
        <v>2.3033513762524473E-2</v>
      </c>
      <c r="AI1777" s="14">
        <f>VLOOKUP(E1777,'Verweis Faktor'!$A:$B,2,FALSE)</f>
        <v>1</v>
      </c>
      <c r="AJ1777" s="14"/>
      <c r="AK1777" s="14" t="str">
        <f>IF(AL1777="Ja","Versandkosten",VLOOKUP(E1777,'Verweis Belegart'!$A$2:$B$9,2,FALSE))</f>
        <v>Hardware</v>
      </c>
      <c r="AL1777" s="14" t="str">
        <f t="shared" si="251"/>
        <v>Nein</v>
      </c>
      <c r="AM1777" s="14" t="str">
        <f t="shared" si="247"/>
        <v>Positiv</v>
      </c>
    </row>
    <row r="1778" spans="1:39" ht="17.25" customHeight="1" x14ac:dyDescent="0.35">
      <c r="A1778" s="17">
        <v>14572692</v>
      </c>
      <c r="B1778" s="2" t="s">
        <v>1517</v>
      </c>
      <c r="C1778" s="1">
        <v>2025001</v>
      </c>
      <c r="D1778" s="1">
        <v>2000513</v>
      </c>
      <c r="E1778" s="2" t="s">
        <v>34</v>
      </c>
      <c r="F1778" s="2" t="s">
        <v>142</v>
      </c>
      <c r="G1778" s="2" t="s">
        <v>36</v>
      </c>
      <c r="H1778" s="2" t="s">
        <v>830</v>
      </c>
      <c r="I1778" s="2" t="s">
        <v>831</v>
      </c>
      <c r="J1778" s="2" t="s">
        <v>103</v>
      </c>
      <c r="K1778" s="2" t="s">
        <v>87</v>
      </c>
      <c r="L1778" s="2" t="s">
        <v>147</v>
      </c>
      <c r="M1778" s="2" t="s">
        <v>148</v>
      </c>
      <c r="N1778" s="2" t="s">
        <v>149</v>
      </c>
      <c r="O1778" s="3">
        <v>1</v>
      </c>
      <c r="P1778" s="3">
        <v>204.57390000000001</v>
      </c>
      <c r="Q1778" s="3">
        <v>210.57</v>
      </c>
      <c r="R1778" s="3">
        <v>210.57</v>
      </c>
      <c r="S1778" s="3">
        <v>5.9961000000000002</v>
      </c>
      <c r="T1778" s="3">
        <v>6</v>
      </c>
      <c r="U1778" s="3">
        <v>2.84</v>
      </c>
      <c r="V1778" s="2" t="s">
        <v>835</v>
      </c>
      <c r="W1778" s="2" t="s">
        <v>836</v>
      </c>
      <c r="X1778" s="2" t="s">
        <v>699</v>
      </c>
      <c r="Y1778" s="19" t="str">
        <f>VLOOKUP(G1778,'Verweis Kd-Gruppe'!$A$2:$B$8,2,FALSE)</f>
        <v>GRK</v>
      </c>
      <c r="Z1778" s="19" t="str">
        <f>VLOOKUP(J1778,'Verweis Art-Gruppe'!$A$2:$B$15,2,FALSE)</f>
        <v>Geräte</v>
      </c>
      <c r="AA1778" s="19" t="str">
        <f>VLOOKUP(W1778,'Verweis Vertreter'!$A$2:$B$24,2,FALSE)</f>
        <v>Andreas Michels</v>
      </c>
      <c r="AB1778" s="12">
        <f t="shared" si="243"/>
        <v>1</v>
      </c>
      <c r="AC1778" s="12">
        <f t="shared" si="248"/>
        <v>204.57390000000001</v>
      </c>
      <c r="AD1778" s="12">
        <f t="shared" si="249"/>
        <v>210.57</v>
      </c>
      <c r="AE1778" s="12">
        <f t="shared" si="244"/>
        <v>210.57</v>
      </c>
      <c r="AF1778" s="12">
        <f t="shared" si="245"/>
        <v>5.9961000000000002</v>
      </c>
      <c r="AG1778" s="12">
        <f t="shared" si="246"/>
        <v>6</v>
      </c>
      <c r="AH1778" s="9">
        <f t="shared" si="250"/>
        <v>2.8494087476848555E-2</v>
      </c>
      <c r="AI1778" s="14">
        <f>VLOOKUP(E1778,'Verweis Faktor'!$A:$B,2,FALSE)</f>
        <v>1</v>
      </c>
      <c r="AJ1778" s="14"/>
      <c r="AK1778" s="14" t="str">
        <f>IF(AL1778="Ja","Versandkosten",VLOOKUP(E1778,'Verweis Belegart'!$A$2:$B$9,2,FALSE))</f>
        <v>Hardware</v>
      </c>
      <c r="AL1778" s="14" t="str">
        <f t="shared" si="251"/>
        <v>Nein</v>
      </c>
      <c r="AM1778" s="14" t="str">
        <f t="shared" si="247"/>
        <v>Positiv</v>
      </c>
    </row>
    <row r="1779" spans="1:39" ht="17.25" customHeight="1" x14ac:dyDescent="0.35">
      <c r="A1779" s="17">
        <v>14572692</v>
      </c>
      <c r="B1779" s="2" t="s">
        <v>1517</v>
      </c>
      <c r="C1779" s="1">
        <v>2025001</v>
      </c>
      <c r="D1779" s="1">
        <v>2000513</v>
      </c>
      <c r="E1779" s="2" t="s">
        <v>34</v>
      </c>
      <c r="F1779" s="2" t="s">
        <v>142</v>
      </c>
      <c r="G1779" s="2" t="s">
        <v>36</v>
      </c>
      <c r="H1779" s="2" t="s">
        <v>830</v>
      </c>
      <c r="I1779" s="2" t="s">
        <v>831</v>
      </c>
      <c r="J1779" s="2" t="s">
        <v>103</v>
      </c>
      <c r="K1779" s="2" t="s">
        <v>91</v>
      </c>
      <c r="L1779" s="2" t="s">
        <v>88</v>
      </c>
      <c r="M1779" s="2" t="s">
        <v>89</v>
      </c>
      <c r="N1779" s="2" t="s">
        <v>90</v>
      </c>
      <c r="O1779" s="3">
        <v>4</v>
      </c>
      <c r="P1779" s="3">
        <v>530.07069999999999</v>
      </c>
      <c r="Q1779" s="3">
        <v>536.07000000000005</v>
      </c>
      <c r="R1779" s="3">
        <v>2144.2800000000002</v>
      </c>
      <c r="S1779" s="3">
        <v>5.9992999999999999</v>
      </c>
      <c r="T1779" s="3">
        <v>24</v>
      </c>
      <c r="U1779" s="3">
        <v>1.1100000000000001</v>
      </c>
      <c r="V1779" s="2" t="s">
        <v>835</v>
      </c>
      <c r="W1779" s="2" t="s">
        <v>836</v>
      </c>
      <c r="X1779" s="2" t="s">
        <v>699</v>
      </c>
      <c r="Y1779" s="19" t="str">
        <f>VLOOKUP(G1779,'Verweis Kd-Gruppe'!$A$2:$B$8,2,FALSE)</f>
        <v>GRK</v>
      </c>
      <c r="Z1779" s="19" t="str">
        <f>VLOOKUP(J1779,'Verweis Art-Gruppe'!$A$2:$B$15,2,FALSE)</f>
        <v>Geräte</v>
      </c>
      <c r="AA1779" s="19" t="str">
        <f>VLOOKUP(W1779,'Verweis Vertreter'!$A$2:$B$24,2,FALSE)</f>
        <v>Andreas Michels</v>
      </c>
      <c r="AB1779" s="12">
        <f t="shared" si="243"/>
        <v>4</v>
      </c>
      <c r="AC1779" s="12">
        <f t="shared" si="248"/>
        <v>530.07069999999999</v>
      </c>
      <c r="AD1779" s="12">
        <f t="shared" si="249"/>
        <v>536.07000000000005</v>
      </c>
      <c r="AE1779" s="12">
        <f t="shared" si="244"/>
        <v>2144.2800000000002</v>
      </c>
      <c r="AF1779" s="12">
        <f t="shared" si="245"/>
        <v>5.9992999999999999</v>
      </c>
      <c r="AG1779" s="12">
        <f t="shared" si="246"/>
        <v>24</v>
      </c>
      <c r="AH1779" s="9">
        <f t="shared" si="250"/>
        <v>1.1192568134758519E-2</v>
      </c>
      <c r="AI1779" s="14">
        <f>VLOOKUP(E1779,'Verweis Faktor'!$A:$B,2,FALSE)</f>
        <v>1</v>
      </c>
      <c r="AJ1779" s="14"/>
      <c r="AK1779" s="14" t="str">
        <f>IF(AL1779="Ja","Versandkosten",VLOOKUP(E1779,'Verweis Belegart'!$A$2:$B$9,2,FALSE))</f>
        <v>Hardware</v>
      </c>
      <c r="AL1779" s="14" t="str">
        <f t="shared" si="251"/>
        <v>Nein</v>
      </c>
      <c r="AM1779" s="14" t="str">
        <f t="shared" si="247"/>
        <v>Positiv</v>
      </c>
    </row>
    <row r="1780" spans="1:39" ht="17.25" customHeight="1" x14ac:dyDescent="0.35">
      <c r="A1780" s="17">
        <v>14572692</v>
      </c>
      <c r="B1780" s="2" t="s">
        <v>1517</v>
      </c>
      <c r="C1780" s="1">
        <v>2025001</v>
      </c>
      <c r="D1780" s="1">
        <v>2000513</v>
      </c>
      <c r="E1780" s="2" t="s">
        <v>34</v>
      </c>
      <c r="F1780" s="2" t="s">
        <v>142</v>
      </c>
      <c r="G1780" s="2" t="s">
        <v>36</v>
      </c>
      <c r="H1780" s="2" t="s">
        <v>830</v>
      </c>
      <c r="I1780" s="2" t="s">
        <v>831</v>
      </c>
      <c r="J1780" s="2" t="s">
        <v>103</v>
      </c>
      <c r="K1780" s="2" t="s">
        <v>95</v>
      </c>
      <c r="L1780" s="2" t="s">
        <v>275</v>
      </c>
      <c r="M1780" s="2" t="s">
        <v>276</v>
      </c>
      <c r="N1780" s="2" t="s">
        <v>271</v>
      </c>
      <c r="O1780" s="3">
        <v>2</v>
      </c>
      <c r="P1780" s="3">
        <v>416</v>
      </c>
      <c r="Q1780" s="3">
        <v>417</v>
      </c>
      <c r="R1780" s="3">
        <v>834</v>
      </c>
      <c r="S1780" s="3">
        <v>1</v>
      </c>
      <c r="T1780" s="3">
        <v>2</v>
      </c>
      <c r="U1780" s="3">
        <v>0.23</v>
      </c>
      <c r="V1780" s="2" t="s">
        <v>835</v>
      </c>
      <c r="W1780" s="2" t="s">
        <v>836</v>
      </c>
      <c r="X1780" s="2" t="s">
        <v>699</v>
      </c>
      <c r="Y1780" s="19" t="str">
        <f>VLOOKUP(G1780,'Verweis Kd-Gruppe'!$A$2:$B$8,2,FALSE)</f>
        <v>GRK</v>
      </c>
      <c r="Z1780" s="19" t="str">
        <f>VLOOKUP(J1780,'Verweis Art-Gruppe'!$A$2:$B$15,2,FALSE)</f>
        <v>Geräte</v>
      </c>
      <c r="AA1780" s="19" t="str">
        <f>VLOOKUP(W1780,'Verweis Vertreter'!$A$2:$B$24,2,FALSE)</f>
        <v>Andreas Michels</v>
      </c>
      <c r="AB1780" s="12">
        <f t="shared" si="243"/>
        <v>2</v>
      </c>
      <c r="AC1780" s="12">
        <f t="shared" si="248"/>
        <v>416</v>
      </c>
      <c r="AD1780" s="12">
        <f t="shared" si="249"/>
        <v>417</v>
      </c>
      <c r="AE1780" s="12">
        <f t="shared" si="244"/>
        <v>834</v>
      </c>
      <c r="AF1780" s="12">
        <f t="shared" si="245"/>
        <v>1</v>
      </c>
      <c r="AG1780" s="12">
        <f t="shared" si="246"/>
        <v>2</v>
      </c>
      <c r="AH1780" s="9">
        <f t="shared" si="250"/>
        <v>2.3980815347721821E-3</v>
      </c>
      <c r="AI1780" s="14">
        <f>VLOOKUP(E1780,'Verweis Faktor'!$A:$B,2,FALSE)</f>
        <v>1</v>
      </c>
      <c r="AJ1780" s="14"/>
      <c r="AK1780" s="14" t="str">
        <f>IF(AL1780="Ja","Versandkosten",VLOOKUP(E1780,'Verweis Belegart'!$A$2:$B$9,2,FALSE))</f>
        <v>Hardware</v>
      </c>
      <c r="AL1780" s="14" t="str">
        <f t="shared" si="251"/>
        <v>Nein</v>
      </c>
      <c r="AM1780" s="14" t="str">
        <f t="shared" si="247"/>
        <v>Positiv</v>
      </c>
    </row>
    <row r="1781" spans="1:39" ht="17.25" customHeight="1" x14ac:dyDescent="0.35">
      <c r="A1781" s="17">
        <v>14572692</v>
      </c>
      <c r="B1781" s="2" t="s">
        <v>1517</v>
      </c>
      <c r="C1781" s="1">
        <v>2025001</v>
      </c>
      <c r="D1781" s="1">
        <v>2000513</v>
      </c>
      <c r="E1781" s="2" t="s">
        <v>34</v>
      </c>
      <c r="F1781" s="2" t="s">
        <v>142</v>
      </c>
      <c r="G1781" s="2" t="s">
        <v>36</v>
      </c>
      <c r="H1781" s="2" t="s">
        <v>830</v>
      </c>
      <c r="I1781" s="2" t="s">
        <v>831</v>
      </c>
      <c r="J1781" s="2" t="s">
        <v>103</v>
      </c>
      <c r="K1781" s="2" t="s">
        <v>99</v>
      </c>
      <c r="L1781" s="2" t="s">
        <v>1381</v>
      </c>
      <c r="M1781" s="2" t="s">
        <v>1382</v>
      </c>
      <c r="N1781" s="2" t="s">
        <v>292</v>
      </c>
      <c r="O1781" s="3">
        <v>5</v>
      </c>
      <c r="P1781" s="3">
        <v>894</v>
      </c>
      <c r="Q1781" s="3">
        <v>895</v>
      </c>
      <c r="R1781" s="3">
        <v>4475</v>
      </c>
      <c r="S1781" s="3">
        <v>1</v>
      </c>
      <c r="T1781" s="3">
        <v>5</v>
      </c>
      <c r="U1781" s="3">
        <v>0.11</v>
      </c>
      <c r="V1781" s="2" t="s">
        <v>835</v>
      </c>
      <c r="W1781" s="2" t="s">
        <v>836</v>
      </c>
      <c r="X1781" s="2" t="s">
        <v>699</v>
      </c>
      <c r="Y1781" s="19" t="str">
        <f>VLOOKUP(G1781,'Verweis Kd-Gruppe'!$A$2:$B$8,2,FALSE)</f>
        <v>GRK</v>
      </c>
      <c r="Z1781" s="19" t="str">
        <f>VLOOKUP(J1781,'Verweis Art-Gruppe'!$A$2:$B$15,2,FALSE)</f>
        <v>Geräte</v>
      </c>
      <c r="AA1781" s="19" t="str">
        <f>VLOOKUP(W1781,'Verweis Vertreter'!$A$2:$B$24,2,FALSE)</f>
        <v>Andreas Michels</v>
      </c>
      <c r="AB1781" s="12">
        <f t="shared" si="243"/>
        <v>5</v>
      </c>
      <c r="AC1781" s="12">
        <f t="shared" si="248"/>
        <v>894</v>
      </c>
      <c r="AD1781" s="12">
        <f t="shared" si="249"/>
        <v>895</v>
      </c>
      <c r="AE1781" s="12">
        <f t="shared" si="244"/>
        <v>4475</v>
      </c>
      <c r="AF1781" s="12">
        <f t="shared" si="245"/>
        <v>1</v>
      </c>
      <c r="AG1781" s="12">
        <f t="shared" si="246"/>
        <v>5</v>
      </c>
      <c r="AH1781" s="9">
        <f t="shared" si="250"/>
        <v>1.1173184357541898E-3</v>
      </c>
      <c r="AI1781" s="14">
        <f>VLOOKUP(E1781,'Verweis Faktor'!$A:$B,2,FALSE)</f>
        <v>1</v>
      </c>
      <c r="AJ1781" s="14"/>
      <c r="AK1781" s="14" t="str">
        <f>IF(AL1781="Ja","Versandkosten",VLOOKUP(E1781,'Verweis Belegart'!$A$2:$B$9,2,FALSE))</f>
        <v>Hardware</v>
      </c>
      <c r="AL1781" s="14" t="str">
        <f t="shared" si="251"/>
        <v>Nein</v>
      </c>
      <c r="AM1781" s="14" t="str">
        <f t="shared" si="247"/>
        <v>Positiv</v>
      </c>
    </row>
    <row r="1782" spans="1:39" ht="17.25"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103</v>
      </c>
      <c r="L1782" s="2" t="s">
        <v>277</v>
      </c>
      <c r="M1782" s="2" t="s">
        <v>278</v>
      </c>
      <c r="N1782" s="2" t="s">
        <v>48</v>
      </c>
      <c r="O1782" s="3">
        <v>2</v>
      </c>
      <c r="P1782" s="3">
        <v>253.2636</v>
      </c>
      <c r="Q1782" s="3">
        <v>259.26</v>
      </c>
      <c r="R1782" s="3">
        <v>518.52</v>
      </c>
      <c r="S1782" s="3">
        <v>5.9964000000000004</v>
      </c>
      <c r="T1782" s="3">
        <v>11.99</v>
      </c>
      <c r="U1782" s="3">
        <v>2.31</v>
      </c>
      <c r="V1782" s="2" t="s">
        <v>835</v>
      </c>
      <c r="W1782" s="2" t="s">
        <v>836</v>
      </c>
      <c r="X1782" s="2" t="s">
        <v>699</v>
      </c>
      <c r="Y1782" s="19" t="str">
        <f>VLOOKUP(G1782,'Verweis Kd-Gruppe'!$A$2:$B$8,2,FALSE)</f>
        <v>GRK</v>
      </c>
      <c r="Z1782" s="19" t="str">
        <f>VLOOKUP(J1782,'Verweis Art-Gruppe'!$A$2:$B$15,2,FALSE)</f>
        <v>Geräte</v>
      </c>
      <c r="AA1782" s="19" t="str">
        <f>VLOOKUP(W1782,'Verweis Vertreter'!$A$2:$B$24,2,FALSE)</f>
        <v>Andreas Michels</v>
      </c>
      <c r="AB1782" s="12">
        <f t="shared" si="243"/>
        <v>2</v>
      </c>
      <c r="AC1782" s="12">
        <f t="shared" si="248"/>
        <v>253.2636</v>
      </c>
      <c r="AD1782" s="12">
        <f t="shared" si="249"/>
        <v>259.26</v>
      </c>
      <c r="AE1782" s="12">
        <f t="shared" si="244"/>
        <v>518.52</v>
      </c>
      <c r="AF1782" s="12">
        <f t="shared" si="245"/>
        <v>5.9964000000000004</v>
      </c>
      <c r="AG1782" s="12">
        <f t="shared" si="246"/>
        <v>11.99</v>
      </c>
      <c r="AH1782" s="9">
        <f t="shared" si="250"/>
        <v>2.3123505361413256E-2</v>
      </c>
      <c r="AI1782" s="14">
        <f>VLOOKUP(E1782,'Verweis Faktor'!$A:$B,2,FALSE)</f>
        <v>1</v>
      </c>
      <c r="AJ1782" s="14"/>
      <c r="AK1782" s="14" t="str">
        <f>IF(AL1782="Ja","Versandkosten",VLOOKUP(E1782,'Verweis Belegart'!$A$2:$B$9,2,FALSE))</f>
        <v>Hardware</v>
      </c>
      <c r="AL1782" s="14" t="str">
        <f t="shared" si="251"/>
        <v>Nein</v>
      </c>
      <c r="AM1782" s="14" t="str">
        <f t="shared" si="247"/>
        <v>Positiv</v>
      </c>
    </row>
    <row r="1783" spans="1:39" ht="17.25" customHeight="1" x14ac:dyDescent="0.35">
      <c r="A1783" s="17">
        <v>14572692</v>
      </c>
      <c r="B1783" s="2" t="s">
        <v>1517</v>
      </c>
      <c r="C1783" s="1">
        <v>2025001</v>
      </c>
      <c r="D1783" s="1">
        <v>2000513</v>
      </c>
      <c r="E1783" s="2" t="s">
        <v>34</v>
      </c>
      <c r="F1783" s="2" t="s">
        <v>142</v>
      </c>
      <c r="G1783" s="2" t="s">
        <v>36</v>
      </c>
      <c r="H1783" s="2" t="s">
        <v>830</v>
      </c>
      <c r="I1783" s="2" t="s">
        <v>831</v>
      </c>
      <c r="J1783" s="2" t="s">
        <v>103</v>
      </c>
      <c r="K1783" s="2" t="s">
        <v>107</v>
      </c>
      <c r="L1783" s="2" t="s">
        <v>1654</v>
      </c>
      <c r="M1783" s="2" t="s">
        <v>1655</v>
      </c>
      <c r="N1783" s="2" t="s">
        <v>1656</v>
      </c>
      <c r="O1783" s="3">
        <v>1</v>
      </c>
      <c r="P1783" s="3">
        <v>673</v>
      </c>
      <c r="Q1783" s="3">
        <v>679</v>
      </c>
      <c r="R1783" s="3">
        <v>679</v>
      </c>
      <c r="S1783" s="3">
        <v>6</v>
      </c>
      <c r="T1783" s="3">
        <v>6</v>
      </c>
      <c r="U1783" s="3">
        <v>0.88</v>
      </c>
      <c r="V1783" s="2" t="s">
        <v>835</v>
      </c>
      <c r="W1783" s="2" t="s">
        <v>836</v>
      </c>
      <c r="X1783" s="2" t="s">
        <v>699</v>
      </c>
      <c r="Y1783" s="19" t="str">
        <f>VLOOKUP(G1783,'Verweis Kd-Gruppe'!$A$2:$B$8,2,FALSE)</f>
        <v>GRK</v>
      </c>
      <c r="Z1783" s="19" t="str">
        <f>VLOOKUP(J1783,'Verweis Art-Gruppe'!$A$2:$B$15,2,FALSE)</f>
        <v>Geräte</v>
      </c>
      <c r="AA1783" s="19" t="str">
        <f>VLOOKUP(W1783,'Verweis Vertreter'!$A$2:$B$24,2,FALSE)</f>
        <v>Andreas Michels</v>
      </c>
      <c r="AB1783" s="12">
        <f t="shared" si="243"/>
        <v>1</v>
      </c>
      <c r="AC1783" s="12">
        <f t="shared" si="248"/>
        <v>673</v>
      </c>
      <c r="AD1783" s="12">
        <f t="shared" si="249"/>
        <v>679</v>
      </c>
      <c r="AE1783" s="12">
        <f t="shared" si="244"/>
        <v>679</v>
      </c>
      <c r="AF1783" s="12">
        <f t="shared" si="245"/>
        <v>6</v>
      </c>
      <c r="AG1783" s="12">
        <f t="shared" si="246"/>
        <v>6</v>
      </c>
      <c r="AH1783" s="9">
        <f t="shared" si="250"/>
        <v>8.836524300441826E-3</v>
      </c>
      <c r="AI1783" s="14">
        <f>VLOOKUP(E1783,'Verweis Faktor'!$A:$B,2,FALSE)</f>
        <v>1</v>
      </c>
      <c r="AJ1783" s="14"/>
      <c r="AK1783" s="14" t="str">
        <f>IF(AL1783="Ja","Versandkosten",VLOOKUP(E1783,'Verweis Belegart'!$A$2:$B$9,2,FALSE))</f>
        <v>Hardware</v>
      </c>
      <c r="AL1783" s="14" t="str">
        <f t="shared" si="251"/>
        <v>Nein</v>
      </c>
      <c r="AM1783" s="14" t="str">
        <f t="shared" si="247"/>
        <v>Positiv</v>
      </c>
    </row>
    <row r="1784" spans="1:39" ht="17.25" customHeight="1" x14ac:dyDescent="0.35">
      <c r="A1784" s="17">
        <v>14572692</v>
      </c>
      <c r="B1784" s="2" t="s">
        <v>1517</v>
      </c>
      <c r="C1784" s="1">
        <v>2025001</v>
      </c>
      <c r="D1784" s="1">
        <v>2000513</v>
      </c>
      <c r="E1784" s="2" t="s">
        <v>34</v>
      </c>
      <c r="F1784" s="2" t="s">
        <v>142</v>
      </c>
      <c r="G1784" s="2" t="s">
        <v>36</v>
      </c>
      <c r="H1784" s="2" t="s">
        <v>830</v>
      </c>
      <c r="I1784" s="2" t="s">
        <v>831</v>
      </c>
      <c r="J1784" s="2" t="s">
        <v>103</v>
      </c>
      <c r="K1784" s="2" t="s">
        <v>111</v>
      </c>
      <c r="L1784" s="2" t="s">
        <v>353</v>
      </c>
      <c r="M1784" s="2" t="s">
        <v>354</v>
      </c>
      <c r="N1784" s="2" t="s">
        <v>149</v>
      </c>
      <c r="O1784" s="3">
        <v>1</v>
      </c>
      <c r="P1784" s="3">
        <v>202</v>
      </c>
      <c r="Q1784" s="3">
        <v>208</v>
      </c>
      <c r="R1784" s="3">
        <v>208</v>
      </c>
      <c r="S1784" s="3">
        <v>6</v>
      </c>
      <c r="T1784" s="3">
        <v>6</v>
      </c>
      <c r="U1784" s="3">
        <v>2.88</v>
      </c>
      <c r="V1784" s="2" t="s">
        <v>835</v>
      </c>
      <c r="W1784" s="2" t="s">
        <v>836</v>
      </c>
      <c r="X1784" s="2" t="s">
        <v>699</v>
      </c>
      <c r="Y1784" s="19" t="str">
        <f>VLOOKUP(G1784,'Verweis Kd-Gruppe'!$A$2:$B$8,2,FALSE)</f>
        <v>GRK</v>
      </c>
      <c r="Z1784" s="19" t="str">
        <f>VLOOKUP(J1784,'Verweis Art-Gruppe'!$A$2:$B$15,2,FALSE)</f>
        <v>Geräte</v>
      </c>
      <c r="AA1784" s="19" t="str">
        <f>VLOOKUP(W1784,'Verweis Vertreter'!$A$2:$B$24,2,FALSE)</f>
        <v>Andreas Michels</v>
      </c>
      <c r="AB1784" s="12">
        <f t="shared" si="243"/>
        <v>1</v>
      </c>
      <c r="AC1784" s="12">
        <f t="shared" si="248"/>
        <v>202</v>
      </c>
      <c r="AD1784" s="12">
        <f t="shared" si="249"/>
        <v>208</v>
      </c>
      <c r="AE1784" s="12">
        <f t="shared" si="244"/>
        <v>208</v>
      </c>
      <c r="AF1784" s="12">
        <f t="shared" si="245"/>
        <v>6</v>
      </c>
      <c r="AG1784" s="12">
        <f t="shared" si="246"/>
        <v>6</v>
      </c>
      <c r="AH1784" s="9">
        <f t="shared" si="250"/>
        <v>2.8846153846153848E-2</v>
      </c>
      <c r="AI1784" s="14">
        <f>VLOOKUP(E1784,'Verweis Faktor'!$A:$B,2,FALSE)</f>
        <v>1</v>
      </c>
      <c r="AJ1784" s="14"/>
      <c r="AK1784" s="14" t="str">
        <f>IF(AL1784="Ja","Versandkosten",VLOOKUP(E1784,'Verweis Belegart'!$A$2:$B$9,2,FALSE))</f>
        <v>Hardware</v>
      </c>
      <c r="AL1784" s="14" t="str">
        <f t="shared" si="251"/>
        <v>Nein</v>
      </c>
      <c r="AM1784" s="14" t="str">
        <f t="shared" si="247"/>
        <v>Positiv</v>
      </c>
    </row>
    <row r="1785" spans="1:39" ht="17.25" customHeight="1" x14ac:dyDescent="0.35">
      <c r="A1785" s="17">
        <v>14572692</v>
      </c>
      <c r="B1785" s="2" t="s">
        <v>1517</v>
      </c>
      <c r="C1785" s="1">
        <v>2025001</v>
      </c>
      <c r="D1785" s="1">
        <v>2000513</v>
      </c>
      <c r="E1785" s="2" t="s">
        <v>34</v>
      </c>
      <c r="F1785" s="2" t="s">
        <v>142</v>
      </c>
      <c r="G1785" s="2" t="s">
        <v>36</v>
      </c>
      <c r="H1785" s="2" t="s">
        <v>830</v>
      </c>
      <c r="I1785" s="2" t="s">
        <v>831</v>
      </c>
      <c r="J1785" s="2" t="s">
        <v>103</v>
      </c>
      <c r="K1785" s="2" t="s">
        <v>115</v>
      </c>
      <c r="L1785" s="2" t="s">
        <v>762</v>
      </c>
      <c r="M1785" s="2" t="s">
        <v>763</v>
      </c>
      <c r="N1785" s="2" t="s">
        <v>347</v>
      </c>
      <c r="O1785" s="3">
        <v>10</v>
      </c>
      <c r="P1785" s="3">
        <v>821.67439999999999</v>
      </c>
      <c r="Q1785" s="3">
        <v>799</v>
      </c>
      <c r="R1785" s="3">
        <v>7990</v>
      </c>
      <c r="S1785" s="3">
        <v>-22.674399999999999</v>
      </c>
      <c r="T1785" s="3">
        <v>-226.74</v>
      </c>
      <c r="U1785" s="3">
        <v>-2.83</v>
      </c>
      <c r="V1785" s="2" t="s">
        <v>835</v>
      </c>
      <c r="W1785" s="2" t="s">
        <v>836</v>
      </c>
      <c r="X1785" s="2" t="s">
        <v>699</v>
      </c>
      <c r="Y1785" s="19" t="str">
        <f>VLOOKUP(G1785,'Verweis Kd-Gruppe'!$A$2:$B$8,2,FALSE)</f>
        <v>GRK</v>
      </c>
      <c r="Z1785" s="19" t="str">
        <f>VLOOKUP(J1785,'Verweis Art-Gruppe'!$A$2:$B$15,2,FALSE)</f>
        <v>Geräte</v>
      </c>
      <c r="AA1785" s="19" t="str">
        <f>VLOOKUP(W1785,'Verweis Vertreter'!$A$2:$B$24,2,FALSE)</f>
        <v>Andreas Michels</v>
      </c>
      <c r="AB1785" s="12">
        <f t="shared" si="243"/>
        <v>10</v>
      </c>
      <c r="AC1785" s="12">
        <f t="shared" si="248"/>
        <v>821.67439999999999</v>
      </c>
      <c r="AD1785" s="12">
        <f t="shared" si="249"/>
        <v>799</v>
      </c>
      <c r="AE1785" s="12">
        <f t="shared" si="244"/>
        <v>7990</v>
      </c>
      <c r="AF1785" s="12">
        <f t="shared" si="245"/>
        <v>-22.674399999999999</v>
      </c>
      <c r="AG1785" s="12">
        <f t="shared" si="246"/>
        <v>-226.74</v>
      </c>
      <c r="AH1785" s="9">
        <f t="shared" si="250"/>
        <v>-2.8377972465581977E-2</v>
      </c>
      <c r="AI1785" s="14">
        <f>VLOOKUP(E1785,'Verweis Faktor'!$A:$B,2,FALSE)</f>
        <v>1</v>
      </c>
      <c r="AJ1785" s="14"/>
      <c r="AK1785" s="14" t="str">
        <f>IF(AL1785="Ja","Versandkosten",VLOOKUP(E1785,'Verweis Belegart'!$A$2:$B$9,2,FALSE))</f>
        <v>Hardware</v>
      </c>
      <c r="AL1785" s="14" t="str">
        <f t="shared" si="251"/>
        <v>Nein</v>
      </c>
      <c r="AM1785" s="14" t="str">
        <f t="shared" si="247"/>
        <v>Negativ</v>
      </c>
    </row>
    <row r="1786" spans="1:39" ht="17.25" customHeight="1" x14ac:dyDescent="0.35">
      <c r="A1786" s="17">
        <v>14572692</v>
      </c>
      <c r="B1786" s="2" t="s">
        <v>1517</v>
      </c>
      <c r="C1786" s="1">
        <v>2025001</v>
      </c>
      <c r="D1786" s="1">
        <v>2000513</v>
      </c>
      <c r="E1786" s="2" t="s">
        <v>34</v>
      </c>
      <c r="F1786" s="2" t="s">
        <v>142</v>
      </c>
      <c r="G1786" s="2" t="s">
        <v>36</v>
      </c>
      <c r="H1786" s="2" t="s">
        <v>830</v>
      </c>
      <c r="I1786" s="2" t="s">
        <v>831</v>
      </c>
      <c r="J1786" s="2" t="s">
        <v>103</v>
      </c>
      <c r="K1786" s="2" t="s">
        <v>289</v>
      </c>
      <c r="L1786" s="2" t="s">
        <v>1441</v>
      </c>
      <c r="M1786" s="2" t="s">
        <v>1442</v>
      </c>
      <c r="N1786" s="2" t="s">
        <v>1443</v>
      </c>
      <c r="O1786" s="3">
        <v>2</v>
      </c>
      <c r="P1786" s="3">
        <v>818</v>
      </c>
      <c r="Q1786" s="3">
        <v>824</v>
      </c>
      <c r="R1786" s="3">
        <v>1648</v>
      </c>
      <c r="S1786" s="3">
        <v>6</v>
      </c>
      <c r="T1786" s="3">
        <v>12</v>
      </c>
      <c r="U1786" s="3">
        <v>0.72</v>
      </c>
      <c r="V1786" s="2" t="s">
        <v>835</v>
      </c>
      <c r="W1786" s="2" t="s">
        <v>836</v>
      </c>
      <c r="X1786" s="2" t="s">
        <v>699</v>
      </c>
      <c r="Y1786" s="19" t="str">
        <f>VLOOKUP(G1786,'Verweis Kd-Gruppe'!$A$2:$B$8,2,FALSE)</f>
        <v>GRK</v>
      </c>
      <c r="Z1786" s="19" t="str">
        <f>VLOOKUP(J1786,'Verweis Art-Gruppe'!$A$2:$B$15,2,FALSE)</f>
        <v>Geräte</v>
      </c>
      <c r="AA1786" s="19" t="str">
        <f>VLOOKUP(W1786,'Verweis Vertreter'!$A$2:$B$24,2,FALSE)</f>
        <v>Andreas Michels</v>
      </c>
      <c r="AB1786" s="12">
        <f t="shared" si="243"/>
        <v>2</v>
      </c>
      <c r="AC1786" s="12">
        <f t="shared" si="248"/>
        <v>818</v>
      </c>
      <c r="AD1786" s="12">
        <f t="shared" si="249"/>
        <v>824</v>
      </c>
      <c r="AE1786" s="12">
        <f t="shared" si="244"/>
        <v>1648</v>
      </c>
      <c r="AF1786" s="12">
        <f t="shared" si="245"/>
        <v>6</v>
      </c>
      <c r="AG1786" s="12">
        <f t="shared" si="246"/>
        <v>12</v>
      </c>
      <c r="AH1786" s="9">
        <f t="shared" si="250"/>
        <v>7.2815533980582527E-3</v>
      </c>
      <c r="AI1786" s="14">
        <f>VLOOKUP(E1786,'Verweis Faktor'!$A:$B,2,FALSE)</f>
        <v>1</v>
      </c>
      <c r="AJ1786" s="14"/>
      <c r="AK1786" s="14" t="str">
        <f>IF(AL1786="Ja","Versandkosten",VLOOKUP(E1786,'Verweis Belegart'!$A$2:$B$9,2,FALSE))</f>
        <v>Hardware</v>
      </c>
      <c r="AL1786" s="14" t="str">
        <f t="shared" si="251"/>
        <v>Nein</v>
      </c>
      <c r="AM1786" s="14" t="str">
        <f t="shared" si="247"/>
        <v>Positiv</v>
      </c>
    </row>
    <row r="1787" spans="1:39" ht="17.25" customHeight="1" x14ac:dyDescent="0.35">
      <c r="A1787" s="17">
        <v>14572692</v>
      </c>
      <c r="B1787" s="2" t="s">
        <v>1517</v>
      </c>
      <c r="C1787" s="1">
        <v>2025001</v>
      </c>
      <c r="D1787" s="1">
        <v>2000513</v>
      </c>
      <c r="E1787" s="2" t="s">
        <v>34</v>
      </c>
      <c r="F1787" s="2" t="s">
        <v>142</v>
      </c>
      <c r="G1787" s="2" t="s">
        <v>36</v>
      </c>
      <c r="H1787" s="2" t="s">
        <v>830</v>
      </c>
      <c r="I1787" s="2" t="s">
        <v>831</v>
      </c>
      <c r="J1787" s="2" t="s">
        <v>103</v>
      </c>
      <c r="K1787" s="2" t="s">
        <v>293</v>
      </c>
      <c r="L1787" s="2" t="s">
        <v>1395</v>
      </c>
      <c r="M1787" s="2" t="s">
        <v>1396</v>
      </c>
      <c r="N1787" s="2" t="s">
        <v>618</v>
      </c>
      <c r="O1787" s="3">
        <v>1</v>
      </c>
      <c r="P1787" s="3">
        <v>485</v>
      </c>
      <c r="Q1787" s="3">
        <v>486</v>
      </c>
      <c r="R1787" s="3">
        <v>486</v>
      </c>
      <c r="S1787" s="3">
        <v>1</v>
      </c>
      <c r="T1787" s="3">
        <v>1</v>
      </c>
      <c r="U1787" s="3">
        <v>0.2</v>
      </c>
      <c r="V1787" s="2" t="s">
        <v>835</v>
      </c>
      <c r="W1787" s="2" t="s">
        <v>836</v>
      </c>
      <c r="X1787" s="2" t="s">
        <v>699</v>
      </c>
      <c r="Y1787" s="19" t="str">
        <f>VLOOKUP(G1787,'Verweis Kd-Gruppe'!$A$2:$B$8,2,FALSE)</f>
        <v>GRK</v>
      </c>
      <c r="Z1787" s="19" t="str">
        <f>VLOOKUP(J1787,'Verweis Art-Gruppe'!$A$2:$B$15,2,FALSE)</f>
        <v>Geräte</v>
      </c>
      <c r="AA1787" s="19" t="str">
        <f>VLOOKUP(W1787,'Verweis Vertreter'!$A$2:$B$24,2,FALSE)</f>
        <v>Andreas Michels</v>
      </c>
      <c r="AB1787" s="12">
        <f t="shared" si="243"/>
        <v>1</v>
      </c>
      <c r="AC1787" s="12">
        <f t="shared" si="248"/>
        <v>485</v>
      </c>
      <c r="AD1787" s="12">
        <f t="shared" si="249"/>
        <v>486</v>
      </c>
      <c r="AE1787" s="12">
        <f t="shared" si="244"/>
        <v>486</v>
      </c>
      <c r="AF1787" s="12">
        <f t="shared" si="245"/>
        <v>1</v>
      </c>
      <c r="AG1787" s="12">
        <f t="shared" si="246"/>
        <v>1</v>
      </c>
      <c r="AH1787" s="9">
        <f t="shared" si="250"/>
        <v>2.05761316872428E-3</v>
      </c>
      <c r="AI1787" s="14">
        <f>VLOOKUP(E1787,'Verweis Faktor'!$A:$B,2,FALSE)</f>
        <v>1</v>
      </c>
      <c r="AJ1787" s="14"/>
      <c r="AK1787" s="14" t="str">
        <f>IF(AL1787="Ja","Versandkosten",VLOOKUP(E1787,'Verweis Belegart'!$A$2:$B$9,2,FALSE))</f>
        <v>Hardware</v>
      </c>
      <c r="AL1787" s="14" t="str">
        <f t="shared" si="251"/>
        <v>Nein</v>
      </c>
      <c r="AM1787" s="14" t="str">
        <f t="shared" si="247"/>
        <v>Positiv</v>
      </c>
    </row>
    <row r="1788" spans="1:39" ht="17.25" customHeight="1" x14ac:dyDescent="0.35">
      <c r="A1788" s="17">
        <v>14572705</v>
      </c>
      <c r="B1788" s="2" t="s">
        <v>1517</v>
      </c>
      <c r="C1788" s="1">
        <v>2025001</v>
      </c>
      <c r="D1788" s="1">
        <v>2000514</v>
      </c>
      <c r="E1788" s="2" t="s">
        <v>34</v>
      </c>
      <c r="F1788" s="2" t="s">
        <v>53</v>
      </c>
      <c r="G1788" s="2" t="s">
        <v>36</v>
      </c>
      <c r="H1788" s="2" t="s">
        <v>574</v>
      </c>
      <c r="I1788" s="2" t="s">
        <v>575</v>
      </c>
      <c r="J1788" s="2" t="s">
        <v>103</v>
      </c>
      <c r="K1788" s="2" t="s">
        <v>28</v>
      </c>
      <c r="L1788" s="2" t="s">
        <v>668</v>
      </c>
      <c r="M1788" s="2" t="s">
        <v>669</v>
      </c>
      <c r="N1788" s="2" t="s">
        <v>670</v>
      </c>
      <c r="O1788" s="3">
        <v>3</v>
      </c>
      <c r="P1788" s="3">
        <v>350</v>
      </c>
      <c r="Q1788" s="3">
        <v>359</v>
      </c>
      <c r="R1788" s="3">
        <v>1077</v>
      </c>
      <c r="S1788" s="3">
        <v>9</v>
      </c>
      <c r="T1788" s="3">
        <v>27</v>
      </c>
      <c r="U1788" s="3">
        <v>2.5</v>
      </c>
      <c r="V1788" s="2" t="s">
        <v>235</v>
      </c>
      <c r="W1788" s="2" t="s">
        <v>236</v>
      </c>
      <c r="X1788" s="2" t="s">
        <v>59</v>
      </c>
      <c r="Y1788" s="19" t="str">
        <f>VLOOKUP(G1788,'Verweis Kd-Gruppe'!$A$2:$B$8,2,FALSE)</f>
        <v>GRK</v>
      </c>
      <c r="Z1788" s="19" t="str">
        <f>VLOOKUP(J1788,'Verweis Art-Gruppe'!$A$2:$B$15,2,FALSE)</f>
        <v>Geräte</v>
      </c>
      <c r="AA1788" s="19" t="str">
        <f>VLOOKUP(W1788,'Verweis Vertreter'!$A$2:$B$24,2,FALSE)</f>
        <v>Patrick Verfürth</v>
      </c>
      <c r="AB1788" s="12">
        <f t="shared" si="243"/>
        <v>3</v>
      </c>
      <c r="AC1788" s="12">
        <f t="shared" si="248"/>
        <v>350</v>
      </c>
      <c r="AD1788" s="12">
        <f t="shared" si="249"/>
        <v>359</v>
      </c>
      <c r="AE1788" s="12">
        <f t="shared" si="244"/>
        <v>1077</v>
      </c>
      <c r="AF1788" s="12">
        <f t="shared" si="245"/>
        <v>9</v>
      </c>
      <c r="AG1788" s="12">
        <f t="shared" si="246"/>
        <v>27</v>
      </c>
      <c r="AH1788" s="9">
        <f t="shared" si="250"/>
        <v>2.5069637883008356E-2</v>
      </c>
      <c r="AI1788" s="14">
        <f>VLOOKUP(E1788,'Verweis Faktor'!$A:$B,2,FALSE)</f>
        <v>1</v>
      </c>
      <c r="AJ1788" s="14"/>
      <c r="AK1788" s="14" t="str">
        <f>IF(AL1788="Ja","Versandkosten",VLOOKUP(E1788,'Verweis Belegart'!$A$2:$B$9,2,FALSE))</f>
        <v>Hardware</v>
      </c>
      <c r="AL1788" s="14" t="str">
        <f t="shared" si="251"/>
        <v>Nein</v>
      </c>
      <c r="AM1788" s="14" t="str">
        <f t="shared" si="247"/>
        <v>Positiv</v>
      </c>
    </row>
    <row r="1789" spans="1:39" ht="17.25" customHeight="1" x14ac:dyDescent="0.35">
      <c r="A1789" s="17">
        <v>14572705</v>
      </c>
      <c r="B1789" s="2" t="s">
        <v>1517</v>
      </c>
      <c r="C1789" s="1">
        <v>2025001</v>
      </c>
      <c r="D1789" s="1">
        <v>2000514</v>
      </c>
      <c r="E1789" s="2" t="s">
        <v>34</v>
      </c>
      <c r="F1789" s="2" t="s">
        <v>53</v>
      </c>
      <c r="G1789" s="2" t="s">
        <v>36</v>
      </c>
      <c r="H1789" s="2" t="s">
        <v>574</v>
      </c>
      <c r="I1789" s="2" t="s">
        <v>575</v>
      </c>
      <c r="J1789" s="2" t="s">
        <v>103</v>
      </c>
      <c r="K1789" s="2" t="s">
        <v>45</v>
      </c>
      <c r="L1789" s="2" t="s">
        <v>205</v>
      </c>
      <c r="M1789" s="2" t="s">
        <v>206</v>
      </c>
      <c r="N1789" s="2" t="s">
        <v>207</v>
      </c>
      <c r="O1789" s="3">
        <v>1</v>
      </c>
      <c r="P1789" s="3">
        <v>112.0598</v>
      </c>
      <c r="Q1789" s="3">
        <v>129</v>
      </c>
      <c r="R1789" s="3">
        <v>129</v>
      </c>
      <c r="S1789" s="3">
        <v>16.940200000000001</v>
      </c>
      <c r="T1789" s="3">
        <v>16.940000000000001</v>
      </c>
      <c r="U1789" s="3">
        <v>13.13</v>
      </c>
      <c r="V1789" s="2" t="s">
        <v>235</v>
      </c>
      <c r="W1789" s="2" t="s">
        <v>236</v>
      </c>
      <c r="X1789" s="2" t="s">
        <v>59</v>
      </c>
      <c r="Y1789" s="19" t="str">
        <f>VLOOKUP(G1789,'Verweis Kd-Gruppe'!$A$2:$B$8,2,FALSE)</f>
        <v>GRK</v>
      </c>
      <c r="Z1789" s="19" t="str">
        <f>VLOOKUP(J1789,'Verweis Art-Gruppe'!$A$2:$B$15,2,FALSE)</f>
        <v>Geräte</v>
      </c>
      <c r="AA1789" s="19" t="str">
        <f>VLOOKUP(W1789,'Verweis Vertreter'!$A$2:$B$24,2,FALSE)</f>
        <v>Patrick Verfürth</v>
      </c>
      <c r="AB1789" s="12">
        <f t="shared" si="243"/>
        <v>1</v>
      </c>
      <c r="AC1789" s="12">
        <f t="shared" si="248"/>
        <v>112.0598</v>
      </c>
      <c r="AD1789" s="12">
        <f t="shared" si="249"/>
        <v>129</v>
      </c>
      <c r="AE1789" s="12">
        <f t="shared" si="244"/>
        <v>129</v>
      </c>
      <c r="AF1789" s="12">
        <f t="shared" si="245"/>
        <v>16.940200000000001</v>
      </c>
      <c r="AG1789" s="12">
        <f t="shared" si="246"/>
        <v>16.940000000000001</v>
      </c>
      <c r="AH1789" s="9">
        <f t="shared" si="250"/>
        <v>0.13131782945736434</v>
      </c>
      <c r="AI1789" s="14">
        <f>VLOOKUP(E1789,'Verweis Faktor'!$A:$B,2,FALSE)</f>
        <v>1</v>
      </c>
      <c r="AJ1789" s="14"/>
      <c r="AK1789" s="14" t="str">
        <f>IF(AL1789="Ja","Versandkosten",VLOOKUP(E1789,'Verweis Belegart'!$A$2:$B$9,2,FALSE))</f>
        <v>Hardware</v>
      </c>
      <c r="AL1789" s="14" t="str">
        <f t="shared" si="251"/>
        <v>Nein</v>
      </c>
      <c r="AM1789" s="14" t="str">
        <f t="shared" si="247"/>
        <v>Positiv</v>
      </c>
    </row>
    <row r="1790" spans="1:39" ht="17.25" customHeight="1" x14ac:dyDescent="0.35">
      <c r="A1790" s="17">
        <v>14572705</v>
      </c>
      <c r="B1790" s="2" t="s">
        <v>1517</v>
      </c>
      <c r="C1790" s="1">
        <v>2025001</v>
      </c>
      <c r="D1790" s="1">
        <v>2000514</v>
      </c>
      <c r="E1790" s="2" t="s">
        <v>34</v>
      </c>
      <c r="F1790" s="2" t="s">
        <v>53</v>
      </c>
      <c r="G1790" s="2" t="s">
        <v>36</v>
      </c>
      <c r="H1790" s="2" t="s">
        <v>574</v>
      </c>
      <c r="I1790" s="2" t="s">
        <v>575</v>
      </c>
      <c r="J1790" s="2" t="s">
        <v>103</v>
      </c>
      <c r="K1790" s="2" t="s">
        <v>49</v>
      </c>
      <c r="L1790" s="2" t="s">
        <v>608</v>
      </c>
      <c r="M1790" s="2" t="s">
        <v>609</v>
      </c>
      <c r="N1790" s="2" t="s">
        <v>610</v>
      </c>
      <c r="O1790" s="3">
        <v>10</v>
      </c>
      <c r="P1790" s="3">
        <v>181</v>
      </c>
      <c r="Q1790" s="3">
        <v>195</v>
      </c>
      <c r="R1790" s="3">
        <v>1950</v>
      </c>
      <c r="S1790" s="3">
        <v>14</v>
      </c>
      <c r="T1790" s="3">
        <v>140</v>
      </c>
      <c r="U1790" s="3">
        <v>7.17</v>
      </c>
      <c r="V1790" s="2" t="s">
        <v>235</v>
      </c>
      <c r="W1790" s="2" t="s">
        <v>236</v>
      </c>
      <c r="X1790" s="2" t="s">
        <v>59</v>
      </c>
      <c r="Y1790" s="19" t="str">
        <f>VLOOKUP(G1790,'Verweis Kd-Gruppe'!$A$2:$B$8,2,FALSE)</f>
        <v>GRK</v>
      </c>
      <c r="Z1790" s="19" t="str">
        <f>VLOOKUP(J1790,'Verweis Art-Gruppe'!$A$2:$B$15,2,FALSE)</f>
        <v>Geräte</v>
      </c>
      <c r="AA1790" s="19" t="str">
        <f>VLOOKUP(W1790,'Verweis Vertreter'!$A$2:$B$24,2,FALSE)</f>
        <v>Patrick Verfürth</v>
      </c>
      <c r="AB1790" s="12">
        <f t="shared" si="243"/>
        <v>10</v>
      </c>
      <c r="AC1790" s="12">
        <f t="shared" si="248"/>
        <v>181</v>
      </c>
      <c r="AD1790" s="12">
        <f t="shared" si="249"/>
        <v>195</v>
      </c>
      <c r="AE1790" s="12">
        <f t="shared" si="244"/>
        <v>1950</v>
      </c>
      <c r="AF1790" s="12">
        <f t="shared" si="245"/>
        <v>14</v>
      </c>
      <c r="AG1790" s="12">
        <f t="shared" si="246"/>
        <v>140</v>
      </c>
      <c r="AH1790" s="9">
        <f t="shared" si="250"/>
        <v>7.179487179487179E-2</v>
      </c>
      <c r="AI1790" s="14">
        <f>VLOOKUP(E1790,'Verweis Faktor'!$A:$B,2,FALSE)</f>
        <v>1</v>
      </c>
      <c r="AJ1790" s="14"/>
      <c r="AK1790" s="14" t="str">
        <f>IF(AL1790="Ja","Versandkosten",VLOOKUP(E1790,'Verweis Belegart'!$A$2:$B$9,2,FALSE))</f>
        <v>Hardware</v>
      </c>
      <c r="AL1790" s="14" t="str">
        <f t="shared" si="251"/>
        <v>Nein</v>
      </c>
      <c r="AM1790" s="14" t="str">
        <f t="shared" si="247"/>
        <v>Positiv</v>
      </c>
    </row>
    <row r="1791" spans="1:39" ht="17.25" customHeight="1" x14ac:dyDescent="0.35">
      <c r="A1791" s="17">
        <v>14572705</v>
      </c>
      <c r="B1791" s="2" t="s">
        <v>1517</v>
      </c>
      <c r="C1791" s="1">
        <v>2025001</v>
      </c>
      <c r="D1791" s="1">
        <v>2000514</v>
      </c>
      <c r="E1791" s="2" t="s">
        <v>34</v>
      </c>
      <c r="F1791" s="2" t="s">
        <v>53</v>
      </c>
      <c r="G1791" s="2" t="s">
        <v>36</v>
      </c>
      <c r="H1791" s="2" t="s">
        <v>574</v>
      </c>
      <c r="I1791" s="2" t="s">
        <v>575</v>
      </c>
      <c r="J1791" s="2" t="s">
        <v>103</v>
      </c>
      <c r="K1791" s="2" t="s">
        <v>79</v>
      </c>
      <c r="L1791" s="2" t="s">
        <v>1262</v>
      </c>
      <c r="M1791" s="2" t="s">
        <v>1263</v>
      </c>
      <c r="N1791" s="2" t="s">
        <v>319</v>
      </c>
      <c r="O1791" s="3">
        <v>1</v>
      </c>
      <c r="P1791" s="3">
        <v>690</v>
      </c>
      <c r="Q1791" s="3">
        <v>745</v>
      </c>
      <c r="R1791" s="3">
        <v>745</v>
      </c>
      <c r="S1791" s="3">
        <v>55</v>
      </c>
      <c r="T1791" s="3">
        <v>55</v>
      </c>
      <c r="U1791" s="3">
        <v>7.38</v>
      </c>
      <c r="V1791" s="2" t="s">
        <v>235</v>
      </c>
      <c r="W1791" s="2" t="s">
        <v>236</v>
      </c>
      <c r="X1791" s="2" t="s">
        <v>59</v>
      </c>
      <c r="Y1791" s="19" t="str">
        <f>VLOOKUP(G1791,'Verweis Kd-Gruppe'!$A$2:$B$8,2,FALSE)</f>
        <v>GRK</v>
      </c>
      <c r="Z1791" s="19" t="str">
        <f>VLOOKUP(J1791,'Verweis Art-Gruppe'!$A$2:$B$15,2,FALSE)</f>
        <v>Geräte</v>
      </c>
      <c r="AA1791" s="19" t="str">
        <f>VLOOKUP(W1791,'Verweis Vertreter'!$A$2:$B$24,2,FALSE)</f>
        <v>Patrick Verfürth</v>
      </c>
      <c r="AB1791" s="12">
        <f t="shared" si="243"/>
        <v>1</v>
      </c>
      <c r="AC1791" s="12">
        <f t="shared" si="248"/>
        <v>690</v>
      </c>
      <c r="AD1791" s="12">
        <f t="shared" si="249"/>
        <v>745</v>
      </c>
      <c r="AE1791" s="12">
        <f t="shared" si="244"/>
        <v>745</v>
      </c>
      <c r="AF1791" s="12">
        <f t="shared" si="245"/>
        <v>55</v>
      </c>
      <c r="AG1791" s="12">
        <f t="shared" si="246"/>
        <v>55</v>
      </c>
      <c r="AH1791" s="9">
        <f t="shared" si="250"/>
        <v>7.3825503355704702E-2</v>
      </c>
      <c r="AI1791" s="14">
        <f>VLOOKUP(E1791,'Verweis Faktor'!$A:$B,2,FALSE)</f>
        <v>1</v>
      </c>
      <c r="AJ1791" s="14"/>
      <c r="AK1791" s="14" t="str">
        <f>IF(AL1791="Ja","Versandkosten",VLOOKUP(E1791,'Verweis Belegart'!$A$2:$B$9,2,FALSE))</f>
        <v>Hardware</v>
      </c>
      <c r="AL1791" s="14" t="str">
        <f t="shared" si="251"/>
        <v>Nein</v>
      </c>
      <c r="AM1791" s="14" t="str">
        <f t="shared" si="247"/>
        <v>Positiv</v>
      </c>
    </row>
    <row r="1792" spans="1:39" ht="17.25" customHeight="1" x14ac:dyDescent="0.35">
      <c r="A1792" s="17">
        <v>14572705</v>
      </c>
      <c r="B1792" s="2" t="s">
        <v>1517</v>
      </c>
      <c r="C1792" s="1">
        <v>2025001</v>
      </c>
      <c r="D1792" s="1">
        <v>2000514</v>
      </c>
      <c r="E1792" s="2" t="s">
        <v>34</v>
      </c>
      <c r="F1792" s="2" t="s">
        <v>53</v>
      </c>
      <c r="G1792" s="2" t="s">
        <v>36</v>
      </c>
      <c r="H1792" s="2" t="s">
        <v>574</v>
      </c>
      <c r="I1792" s="2" t="s">
        <v>575</v>
      </c>
      <c r="J1792" s="2" t="s">
        <v>103</v>
      </c>
      <c r="K1792" s="2" t="s">
        <v>83</v>
      </c>
      <c r="L1792" s="2" t="s">
        <v>92</v>
      </c>
      <c r="M1792" s="2" t="s">
        <v>93</v>
      </c>
      <c r="N1792" s="2" t="s">
        <v>94</v>
      </c>
      <c r="O1792" s="3">
        <v>2</v>
      </c>
      <c r="P1792" s="3">
        <v>332</v>
      </c>
      <c r="Q1792" s="3">
        <v>359</v>
      </c>
      <c r="R1792" s="3">
        <v>718</v>
      </c>
      <c r="S1792" s="3">
        <v>27</v>
      </c>
      <c r="T1792" s="3">
        <v>54</v>
      </c>
      <c r="U1792" s="3">
        <v>7.52</v>
      </c>
      <c r="V1792" s="2" t="s">
        <v>235</v>
      </c>
      <c r="W1792" s="2" t="s">
        <v>236</v>
      </c>
      <c r="X1792" s="2" t="s">
        <v>59</v>
      </c>
      <c r="Y1792" s="19" t="str">
        <f>VLOOKUP(G1792,'Verweis Kd-Gruppe'!$A$2:$B$8,2,FALSE)</f>
        <v>GRK</v>
      </c>
      <c r="Z1792" s="19" t="str">
        <f>VLOOKUP(J1792,'Verweis Art-Gruppe'!$A$2:$B$15,2,FALSE)</f>
        <v>Geräte</v>
      </c>
      <c r="AA1792" s="19" t="str">
        <f>VLOOKUP(W1792,'Verweis Vertreter'!$A$2:$B$24,2,FALSE)</f>
        <v>Patrick Verfürth</v>
      </c>
      <c r="AB1792" s="12">
        <f t="shared" si="243"/>
        <v>2</v>
      </c>
      <c r="AC1792" s="12">
        <f t="shared" si="248"/>
        <v>332</v>
      </c>
      <c r="AD1792" s="12">
        <f t="shared" si="249"/>
        <v>359</v>
      </c>
      <c r="AE1792" s="12">
        <f t="shared" si="244"/>
        <v>718</v>
      </c>
      <c r="AF1792" s="12">
        <f t="shared" si="245"/>
        <v>27</v>
      </c>
      <c r="AG1792" s="12">
        <f t="shared" si="246"/>
        <v>54</v>
      </c>
      <c r="AH1792" s="9">
        <f t="shared" si="250"/>
        <v>7.5208913649025072E-2</v>
      </c>
      <c r="AI1792" s="14">
        <f>VLOOKUP(E1792,'Verweis Faktor'!$A:$B,2,FALSE)</f>
        <v>1</v>
      </c>
      <c r="AJ1792" s="14"/>
      <c r="AK1792" s="14" t="str">
        <f>IF(AL1792="Ja","Versandkosten",VLOOKUP(E1792,'Verweis Belegart'!$A$2:$B$9,2,FALSE))</f>
        <v>Hardware</v>
      </c>
      <c r="AL1792" s="14" t="str">
        <f t="shared" si="251"/>
        <v>Nein</v>
      </c>
      <c r="AM1792" s="14" t="str">
        <f t="shared" si="247"/>
        <v>Positiv</v>
      </c>
    </row>
    <row r="1793" spans="1:39" ht="17.25" customHeight="1" x14ac:dyDescent="0.35">
      <c r="A1793" s="17">
        <v>14572705</v>
      </c>
      <c r="B1793" s="2" t="s">
        <v>1517</v>
      </c>
      <c r="C1793" s="1">
        <v>2025001</v>
      </c>
      <c r="D1793" s="1">
        <v>2000514</v>
      </c>
      <c r="E1793" s="2" t="s">
        <v>34</v>
      </c>
      <c r="F1793" s="2" t="s">
        <v>53</v>
      </c>
      <c r="G1793" s="2" t="s">
        <v>36</v>
      </c>
      <c r="H1793" s="2" t="s">
        <v>574</v>
      </c>
      <c r="I1793" s="2" t="s">
        <v>575</v>
      </c>
      <c r="J1793" s="2" t="s">
        <v>103</v>
      </c>
      <c r="K1793" s="2" t="s">
        <v>87</v>
      </c>
      <c r="L1793" s="2" t="s">
        <v>1016</v>
      </c>
      <c r="M1793" s="2" t="s">
        <v>1017</v>
      </c>
      <c r="N1793" s="2" t="s">
        <v>506</v>
      </c>
      <c r="O1793" s="3">
        <v>1</v>
      </c>
      <c r="P1793" s="3">
        <v>240.00970000000001</v>
      </c>
      <c r="Q1793" s="3">
        <v>244</v>
      </c>
      <c r="R1793" s="3">
        <v>244</v>
      </c>
      <c r="S1793" s="3">
        <v>3.9903</v>
      </c>
      <c r="T1793" s="3">
        <v>3.99</v>
      </c>
      <c r="U1793" s="3">
        <v>1.63</v>
      </c>
      <c r="V1793" s="2" t="s">
        <v>235</v>
      </c>
      <c r="W1793" s="2" t="s">
        <v>236</v>
      </c>
      <c r="X1793" s="2" t="s">
        <v>59</v>
      </c>
      <c r="Y1793" s="19" t="str">
        <f>VLOOKUP(G1793,'Verweis Kd-Gruppe'!$A$2:$B$8,2,FALSE)</f>
        <v>GRK</v>
      </c>
      <c r="Z1793" s="19" t="str">
        <f>VLOOKUP(J1793,'Verweis Art-Gruppe'!$A$2:$B$15,2,FALSE)</f>
        <v>Geräte</v>
      </c>
      <c r="AA1793" s="19" t="str">
        <f>VLOOKUP(W1793,'Verweis Vertreter'!$A$2:$B$24,2,FALSE)</f>
        <v>Patrick Verfürth</v>
      </c>
      <c r="AB1793" s="12">
        <f t="shared" si="243"/>
        <v>1</v>
      </c>
      <c r="AC1793" s="12">
        <f t="shared" si="248"/>
        <v>240.00970000000001</v>
      </c>
      <c r="AD1793" s="12">
        <f t="shared" si="249"/>
        <v>244</v>
      </c>
      <c r="AE1793" s="12">
        <f t="shared" si="244"/>
        <v>244</v>
      </c>
      <c r="AF1793" s="12">
        <f t="shared" si="245"/>
        <v>3.9903</v>
      </c>
      <c r="AG1793" s="12">
        <f t="shared" si="246"/>
        <v>3.99</v>
      </c>
      <c r="AH1793" s="9">
        <f t="shared" si="250"/>
        <v>1.6352459016393442E-2</v>
      </c>
      <c r="AI1793" s="14">
        <f>VLOOKUP(E1793,'Verweis Faktor'!$A:$B,2,FALSE)</f>
        <v>1</v>
      </c>
      <c r="AJ1793" s="14"/>
      <c r="AK1793" s="14" t="str">
        <f>IF(AL1793="Ja","Versandkosten",VLOOKUP(E1793,'Verweis Belegart'!$A$2:$B$9,2,FALSE))</f>
        <v>Hardware</v>
      </c>
      <c r="AL1793" s="14" t="str">
        <f t="shared" si="251"/>
        <v>Nein</v>
      </c>
      <c r="AM1793" s="14" t="str">
        <f t="shared" si="247"/>
        <v>Positiv</v>
      </c>
    </row>
    <row r="1794" spans="1:39" ht="17.25" customHeight="1" x14ac:dyDescent="0.35">
      <c r="A1794" s="17">
        <v>14572705</v>
      </c>
      <c r="B1794" s="2" t="s">
        <v>1517</v>
      </c>
      <c r="C1794" s="1">
        <v>2025001</v>
      </c>
      <c r="D1794" s="1">
        <v>2000514</v>
      </c>
      <c r="E1794" s="2" t="s">
        <v>34</v>
      </c>
      <c r="F1794" s="2" t="s">
        <v>53</v>
      </c>
      <c r="G1794" s="2" t="s">
        <v>36</v>
      </c>
      <c r="H1794" s="2" t="s">
        <v>574</v>
      </c>
      <c r="I1794" s="2" t="s">
        <v>575</v>
      </c>
      <c r="J1794" s="2" t="s">
        <v>304</v>
      </c>
      <c r="K1794" s="2" t="s">
        <v>91</v>
      </c>
      <c r="L1794" s="2" t="s">
        <v>1657</v>
      </c>
      <c r="M1794" s="2" t="s">
        <v>1658</v>
      </c>
      <c r="N1794" s="2" t="s">
        <v>585</v>
      </c>
      <c r="O1794" s="3">
        <v>1</v>
      </c>
      <c r="P1794" s="3">
        <v>19.299299999999999</v>
      </c>
      <c r="Q1794" s="3">
        <v>22</v>
      </c>
      <c r="R1794" s="3">
        <v>22</v>
      </c>
      <c r="S1794" s="3">
        <v>2.7006999999999999</v>
      </c>
      <c r="T1794" s="3">
        <v>2.7</v>
      </c>
      <c r="U1794" s="3">
        <v>12.27</v>
      </c>
      <c r="V1794" s="2" t="s">
        <v>235</v>
      </c>
      <c r="W1794" s="2" t="s">
        <v>236</v>
      </c>
      <c r="X1794" s="2" t="s">
        <v>59</v>
      </c>
      <c r="Y1794" s="19" t="str">
        <f>VLOOKUP(G1794,'Verweis Kd-Gruppe'!$A$2:$B$8,2,FALSE)</f>
        <v>GRK</v>
      </c>
      <c r="Z1794" s="19" t="str">
        <f>VLOOKUP(J1794,'Verweis Art-Gruppe'!$A$2:$B$15,2,FALSE)</f>
        <v>Zubehör</v>
      </c>
      <c r="AA1794" s="19" t="str">
        <f>VLOOKUP(W1794,'Verweis Vertreter'!$A$2:$B$24,2,FALSE)</f>
        <v>Patrick Verfürth</v>
      </c>
      <c r="AB1794" s="12">
        <f t="shared" si="243"/>
        <v>1</v>
      </c>
      <c r="AC1794" s="12">
        <f t="shared" si="248"/>
        <v>19.299299999999999</v>
      </c>
      <c r="AD1794" s="12">
        <f t="shared" si="249"/>
        <v>22</v>
      </c>
      <c r="AE1794" s="12">
        <f t="shared" si="244"/>
        <v>22</v>
      </c>
      <c r="AF1794" s="12">
        <f t="shared" si="245"/>
        <v>2.7006999999999999</v>
      </c>
      <c r="AG1794" s="12">
        <f t="shared" si="246"/>
        <v>2.7</v>
      </c>
      <c r="AH1794" s="9">
        <f t="shared" si="250"/>
        <v>0.12272727272727274</v>
      </c>
      <c r="AI1794" s="14">
        <f>VLOOKUP(E1794,'Verweis Faktor'!$A:$B,2,FALSE)</f>
        <v>1</v>
      </c>
      <c r="AJ1794" s="14"/>
      <c r="AK1794" s="14" t="str">
        <f>IF(AL1794="Ja","Versandkosten",VLOOKUP(E1794,'Verweis Belegart'!$A$2:$B$9,2,FALSE))</f>
        <v>Hardware</v>
      </c>
      <c r="AL1794" s="14" t="str">
        <f t="shared" si="251"/>
        <v>Nein</v>
      </c>
      <c r="AM1794" s="14" t="str">
        <f t="shared" si="247"/>
        <v>Positiv</v>
      </c>
    </row>
    <row r="1795" spans="1:39" ht="17.25" customHeight="1" x14ac:dyDescent="0.35">
      <c r="A1795" s="17">
        <v>14572705</v>
      </c>
      <c r="B1795" s="2" t="s">
        <v>1517</v>
      </c>
      <c r="C1795" s="1">
        <v>2025001</v>
      </c>
      <c r="D1795" s="1">
        <v>2000514</v>
      </c>
      <c r="E1795" s="2" t="s">
        <v>34</v>
      </c>
      <c r="F1795" s="2" t="s">
        <v>53</v>
      </c>
      <c r="G1795" s="2" t="s">
        <v>36</v>
      </c>
      <c r="H1795" s="2" t="s">
        <v>574</v>
      </c>
      <c r="I1795" s="2" t="s">
        <v>575</v>
      </c>
      <c r="J1795" s="2" t="s">
        <v>103</v>
      </c>
      <c r="K1795" s="2" t="s">
        <v>95</v>
      </c>
      <c r="L1795" s="2" t="s">
        <v>682</v>
      </c>
      <c r="M1795" s="2" t="s">
        <v>683</v>
      </c>
      <c r="N1795" s="2" t="s">
        <v>684</v>
      </c>
      <c r="O1795" s="3">
        <v>1</v>
      </c>
      <c r="P1795" s="3">
        <v>80.210499999999996</v>
      </c>
      <c r="Q1795" s="3">
        <v>85</v>
      </c>
      <c r="R1795" s="3">
        <v>85</v>
      </c>
      <c r="S1795" s="3">
        <v>4.7895000000000003</v>
      </c>
      <c r="T1795" s="3">
        <v>4.79</v>
      </c>
      <c r="U1795" s="3">
        <v>5.63</v>
      </c>
      <c r="V1795" s="2" t="s">
        <v>235</v>
      </c>
      <c r="W1795" s="2" t="s">
        <v>236</v>
      </c>
      <c r="X1795" s="2" t="s">
        <v>59</v>
      </c>
      <c r="Y1795" s="19" t="str">
        <f>VLOOKUP(G1795,'Verweis Kd-Gruppe'!$A$2:$B$8,2,FALSE)</f>
        <v>GRK</v>
      </c>
      <c r="Z1795" s="19" t="str">
        <f>VLOOKUP(J1795,'Verweis Art-Gruppe'!$A$2:$B$15,2,FALSE)</f>
        <v>Geräte</v>
      </c>
      <c r="AA1795" s="19" t="str">
        <f>VLOOKUP(W1795,'Verweis Vertreter'!$A$2:$B$24,2,FALSE)</f>
        <v>Patrick Verfürth</v>
      </c>
      <c r="AB1795" s="12">
        <f t="shared" ref="AB1795:AB1858" si="252">$AI1795*O1795</f>
        <v>1</v>
      </c>
      <c r="AC1795" s="12">
        <f t="shared" si="248"/>
        <v>80.210499999999996</v>
      </c>
      <c r="AD1795" s="12">
        <f t="shared" si="249"/>
        <v>85</v>
      </c>
      <c r="AE1795" s="12">
        <f t="shared" ref="AE1795:AE1858" si="253">$AI1795*R1795</f>
        <v>85</v>
      </c>
      <c r="AF1795" s="12">
        <f t="shared" ref="AF1795:AF1858" si="254">$AI1795*S1795</f>
        <v>4.7895000000000003</v>
      </c>
      <c r="AG1795" s="12">
        <f t="shared" ref="AG1795:AG1858" si="255">$AI1795*T1795</f>
        <v>4.79</v>
      </c>
      <c r="AH1795" s="9">
        <f t="shared" si="250"/>
        <v>5.6352941176470592E-2</v>
      </c>
      <c r="AI1795" s="14">
        <f>VLOOKUP(E1795,'Verweis Faktor'!$A:$B,2,FALSE)</f>
        <v>1</v>
      </c>
      <c r="AJ1795" s="14"/>
      <c r="AK1795" s="14" t="str">
        <f>IF(AL1795="Ja","Versandkosten",VLOOKUP(E1795,'Verweis Belegart'!$A$2:$B$9,2,FALSE))</f>
        <v>Hardware</v>
      </c>
      <c r="AL1795" s="14" t="str">
        <f t="shared" si="251"/>
        <v>Nein</v>
      </c>
      <c r="AM1795" s="14" t="str">
        <f t="shared" ref="AM1795:AM1858" si="256">IF(AG1795&lt;0,"Negativ","Positiv")</f>
        <v>Positiv</v>
      </c>
    </row>
    <row r="1796" spans="1:39" ht="17.25" customHeight="1" x14ac:dyDescent="0.35">
      <c r="A1796" s="17">
        <v>14572705</v>
      </c>
      <c r="B1796" s="2" t="s">
        <v>1517</v>
      </c>
      <c r="C1796" s="1">
        <v>2025001</v>
      </c>
      <c r="D1796" s="1">
        <v>2000514</v>
      </c>
      <c r="E1796" s="2" t="s">
        <v>34</v>
      </c>
      <c r="F1796" s="2" t="s">
        <v>53</v>
      </c>
      <c r="G1796" s="2" t="s">
        <v>36</v>
      </c>
      <c r="H1796" s="2" t="s">
        <v>574</v>
      </c>
      <c r="I1796" s="2" t="s">
        <v>575</v>
      </c>
      <c r="J1796" s="2" t="s">
        <v>103</v>
      </c>
      <c r="K1796" s="2" t="s">
        <v>99</v>
      </c>
      <c r="L1796" s="2" t="s">
        <v>1324</v>
      </c>
      <c r="M1796" s="2" t="s">
        <v>1325</v>
      </c>
      <c r="N1796" s="2" t="s">
        <v>515</v>
      </c>
      <c r="O1796" s="3">
        <v>2</v>
      </c>
      <c r="P1796" s="3">
        <v>86</v>
      </c>
      <c r="Q1796" s="3">
        <v>89</v>
      </c>
      <c r="R1796" s="3">
        <v>178</v>
      </c>
      <c r="S1796" s="3">
        <v>3</v>
      </c>
      <c r="T1796" s="3">
        <v>6</v>
      </c>
      <c r="U1796" s="3">
        <v>3.37</v>
      </c>
      <c r="V1796" s="2" t="s">
        <v>235</v>
      </c>
      <c r="W1796" s="2" t="s">
        <v>236</v>
      </c>
      <c r="X1796" s="2" t="s">
        <v>59</v>
      </c>
      <c r="Y1796" s="19" t="str">
        <f>VLOOKUP(G1796,'Verweis Kd-Gruppe'!$A$2:$B$8,2,FALSE)</f>
        <v>GRK</v>
      </c>
      <c r="Z1796" s="19" t="str">
        <f>VLOOKUP(J1796,'Verweis Art-Gruppe'!$A$2:$B$15,2,FALSE)</f>
        <v>Geräte</v>
      </c>
      <c r="AA1796" s="19" t="str">
        <f>VLOOKUP(W1796,'Verweis Vertreter'!$A$2:$B$24,2,FALSE)</f>
        <v>Patrick Verfürth</v>
      </c>
      <c r="AB1796" s="12">
        <f t="shared" si="252"/>
        <v>2</v>
      </c>
      <c r="AC1796" s="12">
        <f t="shared" ref="AC1796:AC1859" si="257">P1796</f>
        <v>86</v>
      </c>
      <c r="AD1796" s="12">
        <f t="shared" ref="AD1796:AD1859" si="258">Q1796</f>
        <v>89</v>
      </c>
      <c r="AE1796" s="12">
        <f t="shared" si="253"/>
        <v>178</v>
      </c>
      <c r="AF1796" s="12">
        <f t="shared" si="254"/>
        <v>3</v>
      </c>
      <c r="AG1796" s="12">
        <f t="shared" si="255"/>
        <v>6</v>
      </c>
      <c r="AH1796" s="9">
        <f t="shared" ref="AH1796:AH1859" si="259">IF(AF1796=0,0,AG1796/AE1796*AI1796)</f>
        <v>3.3707865168539325E-2</v>
      </c>
      <c r="AI1796" s="14">
        <f>VLOOKUP(E1796,'Verweis Faktor'!$A:$B,2,FALSE)</f>
        <v>1</v>
      </c>
      <c r="AJ1796" s="14"/>
      <c r="AK1796" s="14" t="str">
        <f>IF(AL1796="Ja","Versandkosten",VLOOKUP(E1796,'Verweis Belegart'!$A$2:$B$9,2,FALSE))</f>
        <v>Hardware</v>
      </c>
      <c r="AL1796" s="14" t="str">
        <f t="shared" ref="AL1796:AL1859" si="260">IF(ISNUMBER(FIND("Versandkosten",M1796)),"Ja","Nein")</f>
        <v>Nein</v>
      </c>
      <c r="AM1796" s="14" t="str">
        <f t="shared" si="256"/>
        <v>Positiv</v>
      </c>
    </row>
    <row r="1797" spans="1:39" ht="17.25" customHeight="1" x14ac:dyDescent="0.35">
      <c r="A1797" s="17">
        <v>14572738</v>
      </c>
      <c r="B1797" s="2" t="s">
        <v>1517</v>
      </c>
      <c r="C1797" s="1">
        <v>2025001</v>
      </c>
      <c r="D1797" s="1">
        <v>2000515</v>
      </c>
      <c r="E1797" s="2" t="s">
        <v>34</v>
      </c>
      <c r="F1797" s="2" t="s">
        <v>53</v>
      </c>
      <c r="G1797" s="2" t="s">
        <v>36</v>
      </c>
      <c r="H1797" s="2" t="s">
        <v>574</v>
      </c>
      <c r="I1797" s="2" t="s">
        <v>575</v>
      </c>
      <c r="J1797" s="2" t="s">
        <v>103</v>
      </c>
      <c r="K1797" s="2" t="s">
        <v>28</v>
      </c>
      <c r="L1797" s="2" t="s">
        <v>1659</v>
      </c>
      <c r="M1797" s="2" t="s">
        <v>1660</v>
      </c>
      <c r="N1797" s="2" t="s">
        <v>1661</v>
      </c>
      <c r="O1797" s="3">
        <v>1</v>
      </c>
      <c r="P1797" s="3">
        <v>169</v>
      </c>
      <c r="Q1797" s="3">
        <v>183</v>
      </c>
      <c r="R1797" s="3">
        <v>183</v>
      </c>
      <c r="S1797" s="3">
        <v>14</v>
      </c>
      <c r="T1797" s="3">
        <v>14</v>
      </c>
      <c r="U1797" s="3">
        <v>7.65</v>
      </c>
      <c r="V1797" s="2" t="s">
        <v>235</v>
      </c>
      <c r="W1797" s="2" t="s">
        <v>236</v>
      </c>
      <c r="X1797" s="2" t="s">
        <v>59</v>
      </c>
      <c r="Y1797" s="19" t="str">
        <f>VLOOKUP(G1797,'Verweis Kd-Gruppe'!$A$2:$B$8,2,FALSE)</f>
        <v>GRK</v>
      </c>
      <c r="Z1797" s="19" t="str">
        <f>VLOOKUP(J1797,'Verweis Art-Gruppe'!$A$2:$B$15,2,FALSE)</f>
        <v>Geräte</v>
      </c>
      <c r="AA1797" s="19" t="str">
        <f>VLOOKUP(W1797,'Verweis Vertreter'!$A$2:$B$24,2,FALSE)</f>
        <v>Patrick Verfürth</v>
      </c>
      <c r="AB1797" s="12">
        <f t="shared" si="252"/>
        <v>1</v>
      </c>
      <c r="AC1797" s="12">
        <f t="shared" si="257"/>
        <v>169</v>
      </c>
      <c r="AD1797" s="12">
        <f t="shared" si="258"/>
        <v>183</v>
      </c>
      <c r="AE1797" s="12">
        <f t="shared" si="253"/>
        <v>183</v>
      </c>
      <c r="AF1797" s="12">
        <f t="shared" si="254"/>
        <v>14</v>
      </c>
      <c r="AG1797" s="12">
        <f t="shared" si="255"/>
        <v>14</v>
      </c>
      <c r="AH1797" s="9">
        <f t="shared" si="259"/>
        <v>7.650273224043716E-2</v>
      </c>
      <c r="AI1797" s="14">
        <f>VLOOKUP(E1797,'Verweis Faktor'!$A:$B,2,FALSE)</f>
        <v>1</v>
      </c>
      <c r="AJ1797" s="14"/>
      <c r="AK1797" s="14" t="str">
        <f>IF(AL1797="Ja","Versandkosten",VLOOKUP(E1797,'Verweis Belegart'!$A$2:$B$9,2,FALSE))</f>
        <v>Hardware</v>
      </c>
      <c r="AL1797" s="14" t="str">
        <f t="shared" si="260"/>
        <v>Nein</v>
      </c>
      <c r="AM1797" s="14" t="str">
        <f t="shared" si="256"/>
        <v>Positiv</v>
      </c>
    </row>
    <row r="1798" spans="1:39" ht="17.25" customHeight="1" x14ac:dyDescent="0.35">
      <c r="A1798" s="17">
        <v>14572738</v>
      </c>
      <c r="B1798" s="2" t="s">
        <v>1517</v>
      </c>
      <c r="C1798" s="1">
        <v>2025001</v>
      </c>
      <c r="D1798" s="1">
        <v>2000515</v>
      </c>
      <c r="E1798" s="2" t="s">
        <v>34</v>
      </c>
      <c r="F1798" s="2" t="s">
        <v>53</v>
      </c>
      <c r="G1798" s="2" t="s">
        <v>36</v>
      </c>
      <c r="H1798" s="2" t="s">
        <v>574</v>
      </c>
      <c r="I1798" s="2" t="s">
        <v>575</v>
      </c>
      <c r="J1798" s="2" t="s">
        <v>103</v>
      </c>
      <c r="K1798" s="2" t="s">
        <v>45</v>
      </c>
      <c r="L1798" s="2" t="s">
        <v>1094</v>
      </c>
      <c r="M1798" s="2" t="s">
        <v>1095</v>
      </c>
      <c r="N1798" s="2" t="s">
        <v>1096</v>
      </c>
      <c r="O1798" s="3">
        <v>3</v>
      </c>
      <c r="P1798" s="3">
        <v>301.49349999999998</v>
      </c>
      <c r="Q1798" s="3">
        <v>319</v>
      </c>
      <c r="R1798" s="3">
        <v>957</v>
      </c>
      <c r="S1798" s="3">
        <v>17.506499999999999</v>
      </c>
      <c r="T1798" s="3">
        <v>52.52</v>
      </c>
      <c r="U1798" s="3">
        <v>5.48</v>
      </c>
      <c r="V1798" s="2" t="s">
        <v>235</v>
      </c>
      <c r="W1798" s="2" t="s">
        <v>236</v>
      </c>
      <c r="X1798" s="2" t="s">
        <v>59</v>
      </c>
      <c r="Y1798" s="19" t="str">
        <f>VLOOKUP(G1798,'Verweis Kd-Gruppe'!$A$2:$B$8,2,FALSE)</f>
        <v>GRK</v>
      </c>
      <c r="Z1798" s="19" t="str">
        <f>VLOOKUP(J1798,'Verweis Art-Gruppe'!$A$2:$B$15,2,FALSE)</f>
        <v>Geräte</v>
      </c>
      <c r="AA1798" s="19" t="str">
        <f>VLOOKUP(W1798,'Verweis Vertreter'!$A$2:$B$24,2,FALSE)</f>
        <v>Patrick Verfürth</v>
      </c>
      <c r="AB1798" s="12">
        <f t="shared" si="252"/>
        <v>3</v>
      </c>
      <c r="AC1798" s="12">
        <f t="shared" si="257"/>
        <v>301.49349999999998</v>
      </c>
      <c r="AD1798" s="12">
        <f t="shared" si="258"/>
        <v>319</v>
      </c>
      <c r="AE1798" s="12">
        <f t="shared" si="253"/>
        <v>957</v>
      </c>
      <c r="AF1798" s="12">
        <f t="shared" si="254"/>
        <v>17.506499999999999</v>
      </c>
      <c r="AG1798" s="12">
        <f t="shared" si="255"/>
        <v>52.52</v>
      </c>
      <c r="AH1798" s="9">
        <f t="shared" si="259"/>
        <v>5.48798328108673E-2</v>
      </c>
      <c r="AI1798" s="14">
        <f>VLOOKUP(E1798,'Verweis Faktor'!$A:$B,2,FALSE)</f>
        <v>1</v>
      </c>
      <c r="AJ1798" s="14"/>
      <c r="AK1798" s="14" t="str">
        <f>IF(AL1798="Ja","Versandkosten",VLOOKUP(E1798,'Verweis Belegart'!$A$2:$B$9,2,FALSE))</f>
        <v>Hardware</v>
      </c>
      <c r="AL1798" s="14" t="str">
        <f t="shared" si="260"/>
        <v>Nein</v>
      </c>
      <c r="AM1798" s="14" t="str">
        <f t="shared" si="256"/>
        <v>Positiv</v>
      </c>
    </row>
    <row r="1799" spans="1:39" ht="17.25" customHeight="1" x14ac:dyDescent="0.35">
      <c r="A1799" s="17">
        <v>14572738</v>
      </c>
      <c r="B1799" s="2" t="s">
        <v>1517</v>
      </c>
      <c r="C1799" s="1">
        <v>2025001</v>
      </c>
      <c r="D1799" s="1">
        <v>2000515</v>
      </c>
      <c r="E1799" s="2" t="s">
        <v>34</v>
      </c>
      <c r="F1799" s="2" t="s">
        <v>53</v>
      </c>
      <c r="G1799" s="2" t="s">
        <v>36</v>
      </c>
      <c r="H1799" s="2" t="s">
        <v>574</v>
      </c>
      <c r="I1799" s="2" t="s">
        <v>575</v>
      </c>
      <c r="J1799" s="2" t="s">
        <v>103</v>
      </c>
      <c r="K1799" s="2" t="s">
        <v>49</v>
      </c>
      <c r="L1799" s="2" t="s">
        <v>908</v>
      </c>
      <c r="M1799" s="2" t="s">
        <v>909</v>
      </c>
      <c r="N1799" s="2" t="s">
        <v>910</v>
      </c>
      <c r="O1799" s="3">
        <v>1</v>
      </c>
      <c r="P1799" s="3">
        <v>149</v>
      </c>
      <c r="Q1799" s="3">
        <v>165</v>
      </c>
      <c r="R1799" s="3">
        <v>165</v>
      </c>
      <c r="S1799" s="3">
        <v>16</v>
      </c>
      <c r="T1799" s="3">
        <v>16</v>
      </c>
      <c r="U1799" s="3">
        <v>9.69</v>
      </c>
      <c r="V1799" s="2" t="s">
        <v>235</v>
      </c>
      <c r="W1799" s="2" t="s">
        <v>236</v>
      </c>
      <c r="X1799" s="2" t="s">
        <v>59</v>
      </c>
      <c r="Y1799" s="19" t="str">
        <f>VLOOKUP(G1799,'Verweis Kd-Gruppe'!$A$2:$B$8,2,FALSE)</f>
        <v>GRK</v>
      </c>
      <c r="Z1799" s="19" t="str">
        <f>VLOOKUP(J1799,'Verweis Art-Gruppe'!$A$2:$B$15,2,FALSE)</f>
        <v>Geräte</v>
      </c>
      <c r="AA1799" s="19" t="str">
        <f>VLOOKUP(W1799,'Verweis Vertreter'!$A$2:$B$24,2,FALSE)</f>
        <v>Patrick Verfürth</v>
      </c>
      <c r="AB1799" s="12">
        <f t="shared" si="252"/>
        <v>1</v>
      </c>
      <c r="AC1799" s="12">
        <f t="shared" si="257"/>
        <v>149</v>
      </c>
      <c r="AD1799" s="12">
        <f t="shared" si="258"/>
        <v>165</v>
      </c>
      <c r="AE1799" s="12">
        <f t="shared" si="253"/>
        <v>165</v>
      </c>
      <c r="AF1799" s="12">
        <f t="shared" si="254"/>
        <v>16</v>
      </c>
      <c r="AG1799" s="12">
        <f t="shared" si="255"/>
        <v>16</v>
      </c>
      <c r="AH1799" s="9">
        <f t="shared" si="259"/>
        <v>9.696969696969697E-2</v>
      </c>
      <c r="AI1799" s="14">
        <f>VLOOKUP(E1799,'Verweis Faktor'!$A:$B,2,FALSE)</f>
        <v>1</v>
      </c>
      <c r="AJ1799" s="14"/>
      <c r="AK1799" s="14" t="str">
        <f>IF(AL1799="Ja","Versandkosten",VLOOKUP(E1799,'Verweis Belegart'!$A$2:$B$9,2,FALSE))</f>
        <v>Hardware</v>
      </c>
      <c r="AL1799" s="14" t="str">
        <f t="shared" si="260"/>
        <v>Nein</v>
      </c>
      <c r="AM1799" s="14" t="str">
        <f t="shared" si="256"/>
        <v>Positiv</v>
      </c>
    </row>
    <row r="1800" spans="1:39" ht="17.25" customHeight="1" x14ac:dyDescent="0.35">
      <c r="A1800" s="17">
        <v>14572738</v>
      </c>
      <c r="B1800" s="2" t="s">
        <v>1517</v>
      </c>
      <c r="C1800" s="1">
        <v>2025001</v>
      </c>
      <c r="D1800" s="1">
        <v>2000515</v>
      </c>
      <c r="E1800" s="2" t="s">
        <v>34</v>
      </c>
      <c r="F1800" s="2" t="s">
        <v>53</v>
      </c>
      <c r="G1800" s="2" t="s">
        <v>36</v>
      </c>
      <c r="H1800" s="2" t="s">
        <v>574</v>
      </c>
      <c r="I1800" s="2" t="s">
        <v>575</v>
      </c>
      <c r="J1800" s="2" t="s">
        <v>103</v>
      </c>
      <c r="K1800" s="2" t="s">
        <v>79</v>
      </c>
      <c r="L1800" s="2" t="s">
        <v>188</v>
      </c>
      <c r="M1800" s="2" t="s">
        <v>189</v>
      </c>
      <c r="N1800" s="2" t="s">
        <v>136</v>
      </c>
      <c r="O1800" s="3">
        <v>3</v>
      </c>
      <c r="P1800" s="3">
        <v>189</v>
      </c>
      <c r="Q1800" s="3">
        <v>199</v>
      </c>
      <c r="R1800" s="3">
        <v>597</v>
      </c>
      <c r="S1800" s="3">
        <v>10</v>
      </c>
      <c r="T1800" s="3">
        <v>30</v>
      </c>
      <c r="U1800" s="3">
        <v>5.0199999999999996</v>
      </c>
      <c r="V1800" s="2" t="s">
        <v>235</v>
      </c>
      <c r="W1800" s="2" t="s">
        <v>236</v>
      </c>
      <c r="X1800" s="2" t="s">
        <v>59</v>
      </c>
      <c r="Y1800" s="19" t="str">
        <f>VLOOKUP(G1800,'Verweis Kd-Gruppe'!$A$2:$B$8,2,FALSE)</f>
        <v>GRK</v>
      </c>
      <c r="Z1800" s="19" t="str">
        <f>VLOOKUP(J1800,'Verweis Art-Gruppe'!$A$2:$B$15,2,FALSE)</f>
        <v>Geräte</v>
      </c>
      <c r="AA1800" s="19" t="str">
        <f>VLOOKUP(W1800,'Verweis Vertreter'!$A$2:$B$24,2,FALSE)</f>
        <v>Patrick Verfürth</v>
      </c>
      <c r="AB1800" s="12">
        <f t="shared" si="252"/>
        <v>3</v>
      </c>
      <c r="AC1800" s="12">
        <f t="shared" si="257"/>
        <v>189</v>
      </c>
      <c r="AD1800" s="12">
        <f t="shared" si="258"/>
        <v>199</v>
      </c>
      <c r="AE1800" s="12">
        <f t="shared" si="253"/>
        <v>597</v>
      </c>
      <c r="AF1800" s="12">
        <f t="shared" si="254"/>
        <v>10</v>
      </c>
      <c r="AG1800" s="12">
        <f t="shared" si="255"/>
        <v>30</v>
      </c>
      <c r="AH1800" s="9">
        <f t="shared" si="259"/>
        <v>5.0251256281407038E-2</v>
      </c>
      <c r="AI1800" s="14">
        <f>VLOOKUP(E1800,'Verweis Faktor'!$A:$B,2,FALSE)</f>
        <v>1</v>
      </c>
      <c r="AJ1800" s="14"/>
      <c r="AK1800" s="14" t="str">
        <f>IF(AL1800="Ja","Versandkosten",VLOOKUP(E1800,'Verweis Belegart'!$A$2:$B$9,2,FALSE))</f>
        <v>Hardware</v>
      </c>
      <c r="AL1800" s="14" t="str">
        <f t="shared" si="260"/>
        <v>Nein</v>
      </c>
      <c r="AM1800" s="14" t="str">
        <f t="shared" si="256"/>
        <v>Positiv</v>
      </c>
    </row>
    <row r="1801" spans="1:39" ht="17.25" customHeight="1" x14ac:dyDescent="0.35">
      <c r="A1801" s="17">
        <v>14572738</v>
      </c>
      <c r="B1801" s="2" t="s">
        <v>1517</v>
      </c>
      <c r="C1801" s="1">
        <v>2025001</v>
      </c>
      <c r="D1801" s="1">
        <v>2000515</v>
      </c>
      <c r="E1801" s="2" t="s">
        <v>34</v>
      </c>
      <c r="F1801" s="2" t="s">
        <v>53</v>
      </c>
      <c r="G1801" s="2" t="s">
        <v>36</v>
      </c>
      <c r="H1801" s="2" t="s">
        <v>574</v>
      </c>
      <c r="I1801" s="2" t="s">
        <v>575</v>
      </c>
      <c r="J1801" s="2" t="s">
        <v>304</v>
      </c>
      <c r="K1801" s="2" t="s">
        <v>83</v>
      </c>
      <c r="L1801" s="2" t="s">
        <v>594</v>
      </c>
      <c r="M1801" s="2" t="s">
        <v>595</v>
      </c>
      <c r="N1801" s="2" t="s">
        <v>596</v>
      </c>
      <c r="O1801" s="3">
        <v>1</v>
      </c>
      <c r="P1801" s="3">
        <v>280</v>
      </c>
      <c r="Q1801" s="3">
        <v>369</v>
      </c>
      <c r="R1801" s="3">
        <v>369</v>
      </c>
      <c r="S1801" s="3">
        <v>89</v>
      </c>
      <c r="T1801" s="3">
        <v>89</v>
      </c>
      <c r="U1801" s="3">
        <v>24.11</v>
      </c>
      <c r="V1801" s="2" t="s">
        <v>235</v>
      </c>
      <c r="W1801" s="2" t="s">
        <v>236</v>
      </c>
      <c r="X1801" s="2" t="s">
        <v>59</v>
      </c>
      <c r="Y1801" s="19" t="str">
        <f>VLOOKUP(G1801,'Verweis Kd-Gruppe'!$A$2:$B$8,2,FALSE)</f>
        <v>GRK</v>
      </c>
      <c r="Z1801" s="19" t="str">
        <f>VLOOKUP(J1801,'Verweis Art-Gruppe'!$A$2:$B$15,2,FALSE)</f>
        <v>Zubehör</v>
      </c>
      <c r="AA1801" s="19" t="str">
        <f>VLOOKUP(W1801,'Verweis Vertreter'!$A$2:$B$24,2,FALSE)</f>
        <v>Patrick Verfürth</v>
      </c>
      <c r="AB1801" s="12">
        <f t="shared" si="252"/>
        <v>1</v>
      </c>
      <c r="AC1801" s="12">
        <f t="shared" si="257"/>
        <v>280</v>
      </c>
      <c r="AD1801" s="12">
        <f t="shared" si="258"/>
        <v>369</v>
      </c>
      <c r="AE1801" s="12">
        <f t="shared" si="253"/>
        <v>369</v>
      </c>
      <c r="AF1801" s="12">
        <f t="shared" si="254"/>
        <v>89</v>
      </c>
      <c r="AG1801" s="12">
        <f t="shared" si="255"/>
        <v>89</v>
      </c>
      <c r="AH1801" s="9">
        <f t="shared" si="259"/>
        <v>0.24119241192411925</v>
      </c>
      <c r="AI1801" s="14">
        <f>VLOOKUP(E1801,'Verweis Faktor'!$A:$B,2,FALSE)</f>
        <v>1</v>
      </c>
      <c r="AJ1801" s="14"/>
      <c r="AK1801" s="14" t="str">
        <f>IF(AL1801="Ja","Versandkosten",VLOOKUP(E1801,'Verweis Belegart'!$A$2:$B$9,2,FALSE))</f>
        <v>Hardware</v>
      </c>
      <c r="AL1801" s="14" t="str">
        <f t="shared" si="260"/>
        <v>Nein</v>
      </c>
      <c r="AM1801" s="14" t="str">
        <f t="shared" si="256"/>
        <v>Positiv</v>
      </c>
    </row>
    <row r="1802" spans="1:39" ht="17.25" customHeight="1" x14ac:dyDescent="0.35">
      <c r="A1802" s="17">
        <v>14572857</v>
      </c>
      <c r="B1802" s="2" t="s">
        <v>1517</v>
      </c>
      <c r="C1802" s="1">
        <v>2025001</v>
      </c>
      <c r="D1802" s="1">
        <v>2000516</v>
      </c>
      <c r="E1802" s="2" t="s">
        <v>34</v>
      </c>
      <c r="F1802" s="2" t="s">
        <v>53</v>
      </c>
      <c r="G1802" s="2" t="s">
        <v>36</v>
      </c>
      <c r="H1802" s="2" t="s">
        <v>574</v>
      </c>
      <c r="I1802" s="2" t="s">
        <v>575</v>
      </c>
      <c r="J1802" s="2" t="s">
        <v>103</v>
      </c>
      <c r="K1802" s="2" t="s">
        <v>28</v>
      </c>
      <c r="L1802" s="2" t="s">
        <v>203</v>
      </c>
      <c r="M1802" s="2" t="s">
        <v>204</v>
      </c>
      <c r="N1802" s="2" t="s">
        <v>62</v>
      </c>
      <c r="O1802" s="3">
        <v>1</v>
      </c>
      <c r="P1802" s="3">
        <v>149</v>
      </c>
      <c r="Q1802" s="3">
        <v>159</v>
      </c>
      <c r="R1802" s="3">
        <v>159</v>
      </c>
      <c r="S1802" s="3">
        <v>10</v>
      </c>
      <c r="T1802" s="3">
        <v>10</v>
      </c>
      <c r="U1802" s="3">
        <v>6.28</v>
      </c>
      <c r="V1802" s="2" t="s">
        <v>235</v>
      </c>
      <c r="W1802" s="2" t="s">
        <v>236</v>
      </c>
      <c r="X1802" s="2" t="s">
        <v>59</v>
      </c>
      <c r="Y1802" s="19" t="str">
        <f>VLOOKUP(G1802,'Verweis Kd-Gruppe'!$A$2:$B$8,2,FALSE)</f>
        <v>GRK</v>
      </c>
      <c r="Z1802" s="19" t="str">
        <f>VLOOKUP(J1802,'Verweis Art-Gruppe'!$A$2:$B$15,2,FALSE)</f>
        <v>Geräte</v>
      </c>
      <c r="AA1802" s="19" t="str">
        <f>VLOOKUP(W1802,'Verweis Vertreter'!$A$2:$B$24,2,FALSE)</f>
        <v>Patrick Verfürth</v>
      </c>
      <c r="AB1802" s="12">
        <f t="shared" si="252"/>
        <v>1</v>
      </c>
      <c r="AC1802" s="12">
        <f t="shared" si="257"/>
        <v>149</v>
      </c>
      <c r="AD1802" s="12">
        <f t="shared" si="258"/>
        <v>159</v>
      </c>
      <c r="AE1802" s="12">
        <f t="shared" si="253"/>
        <v>159</v>
      </c>
      <c r="AF1802" s="12">
        <f t="shared" si="254"/>
        <v>10</v>
      </c>
      <c r="AG1802" s="12">
        <f t="shared" si="255"/>
        <v>10</v>
      </c>
      <c r="AH1802" s="9">
        <f t="shared" si="259"/>
        <v>6.2893081761006289E-2</v>
      </c>
      <c r="AI1802" s="14">
        <f>VLOOKUP(E1802,'Verweis Faktor'!$A:$B,2,FALSE)</f>
        <v>1</v>
      </c>
      <c r="AJ1802" s="14"/>
      <c r="AK1802" s="14" t="str">
        <f>IF(AL1802="Ja","Versandkosten",VLOOKUP(E1802,'Verweis Belegart'!$A$2:$B$9,2,FALSE))</f>
        <v>Hardware</v>
      </c>
      <c r="AL1802" s="14" t="str">
        <f t="shared" si="260"/>
        <v>Nein</v>
      </c>
      <c r="AM1802" s="14" t="str">
        <f t="shared" si="256"/>
        <v>Positiv</v>
      </c>
    </row>
    <row r="1803" spans="1:39" ht="17.25" customHeight="1" x14ac:dyDescent="0.35">
      <c r="A1803" s="17">
        <v>14572857</v>
      </c>
      <c r="B1803" s="2" t="s">
        <v>1517</v>
      </c>
      <c r="C1803" s="1">
        <v>2025001</v>
      </c>
      <c r="D1803" s="1">
        <v>2000516</v>
      </c>
      <c r="E1803" s="2" t="s">
        <v>34</v>
      </c>
      <c r="F1803" s="2" t="s">
        <v>53</v>
      </c>
      <c r="G1803" s="2" t="s">
        <v>36</v>
      </c>
      <c r="H1803" s="2" t="s">
        <v>574</v>
      </c>
      <c r="I1803" s="2" t="s">
        <v>575</v>
      </c>
      <c r="J1803" s="2" t="s">
        <v>304</v>
      </c>
      <c r="K1803" s="2" t="s">
        <v>45</v>
      </c>
      <c r="L1803" s="2" t="s">
        <v>964</v>
      </c>
      <c r="M1803" s="2" t="s">
        <v>965</v>
      </c>
      <c r="N1803" s="2" t="s">
        <v>966</v>
      </c>
      <c r="O1803" s="3">
        <v>10</v>
      </c>
      <c r="P1803" s="3">
        <v>31.31</v>
      </c>
      <c r="Q1803" s="3">
        <v>33</v>
      </c>
      <c r="R1803" s="3">
        <v>330</v>
      </c>
      <c r="S1803" s="3">
        <v>1.69</v>
      </c>
      <c r="T1803" s="3">
        <v>16.899999999999999</v>
      </c>
      <c r="U1803" s="3">
        <v>5.12</v>
      </c>
      <c r="V1803" s="2" t="s">
        <v>235</v>
      </c>
      <c r="W1803" s="2" t="s">
        <v>236</v>
      </c>
      <c r="X1803" s="2" t="s">
        <v>59</v>
      </c>
      <c r="Y1803" s="19" t="str">
        <f>VLOOKUP(G1803,'Verweis Kd-Gruppe'!$A$2:$B$8,2,FALSE)</f>
        <v>GRK</v>
      </c>
      <c r="Z1803" s="19" t="str">
        <f>VLOOKUP(J1803,'Verweis Art-Gruppe'!$A$2:$B$15,2,FALSE)</f>
        <v>Zubehör</v>
      </c>
      <c r="AA1803" s="19" t="str">
        <f>VLOOKUP(W1803,'Verweis Vertreter'!$A$2:$B$24,2,FALSE)</f>
        <v>Patrick Verfürth</v>
      </c>
      <c r="AB1803" s="12">
        <f t="shared" si="252"/>
        <v>10</v>
      </c>
      <c r="AC1803" s="12">
        <f t="shared" si="257"/>
        <v>31.31</v>
      </c>
      <c r="AD1803" s="12">
        <f t="shared" si="258"/>
        <v>33</v>
      </c>
      <c r="AE1803" s="12">
        <f t="shared" si="253"/>
        <v>330</v>
      </c>
      <c r="AF1803" s="12">
        <f t="shared" si="254"/>
        <v>1.69</v>
      </c>
      <c r="AG1803" s="12">
        <f t="shared" si="255"/>
        <v>16.899999999999999</v>
      </c>
      <c r="AH1803" s="9">
        <f t="shared" si="259"/>
        <v>5.1212121212121209E-2</v>
      </c>
      <c r="AI1803" s="14">
        <f>VLOOKUP(E1803,'Verweis Faktor'!$A:$B,2,FALSE)</f>
        <v>1</v>
      </c>
      <c r="AJ1803" s="14"/>
      <c r="AK1803" s="14" t="str">
        <f>IF(AL1803="Ja","Versandkosten",VLOOKUP(E1803,'Verweis Belegart'!$A$2:$B$9,2,FALSE))</f>
        <v>Hardware</v>
      </c>
      <c r="AL1803" s="14" t="str">
        <f t="shared" si="260"/>
        <v>Nein</v>
      </c>
      <c r="AM1803" s="14" t="str">
        <f t="shared" si="256"/>
        <v>Positiv</v>
      </c>
    </row>
    <row r="1804" spans="1:39" ht="17.25" customHeight="1" x14ac:dyDescent="0.35">
      <c r="A1804" s="17">
        <v>14572857</v>
      </c>
      <c r="B1804" s="2" t="s">
        <v>1517</v>
      </c>
      <c r="C1804" s="1">
        <v>2025001</v>
      </c>
      <c r="D1804" s="1">
        <v>2000516</v>
      </c>
      <c r="E1804" s="2" t="s">
        <v>34</v>
      </c>
      <c r="F1804" s="2" t="s">
        <v>53</v>
      </c>
      <c r="G1804" s="2" t="s">
        <v>36</v>
      </c>
      <c r="H1804" s="2" t="s">
        <v>574</v>
      </c>
      <c r="I1804" s="2" t="s">
        <v>575</v>
      </c>
      <c r="J1804" s="2" t="s">
        <v>103</v>
      </c>
      <c r="K1804" s="2" t="s">
        <v>49</v>
      </c>
      <c r="L1804" s="2" t="s">
        <v>60</v>
      </c>
      <c r="M1804" s="2" t="s">
        <v>61</v>
      </c>
      <c r="N1804" s="2" t="s">
        <v>62</v>
      </c>
      <c r="O1804" s="3">
        <v>1</v>
      </c>
      <c r="P1804" s="3">
        <v>149</v>
      </c>
      <c r="Q1804" s="3">
        <v>159</v>
      </c>
      <c r="R1804" s="3">
        <v>159</v>
      </c>
      <c r="S1804" s="3">
        <v>10</v>
      </c>
      <c r="T1804" s="3">
        <v>10</v>
      </c>
      <c r="U1804" s="3">
        <v>6.28</v>
      </c>
      <c r="V1804" s="2" t="s">
        <v>235</v>
      </c>
      <c r="W1804" s="2" t="s">
        <v>236</v>
      </c>
      <c r="X1804" s="2" t="s">
        <v>59</v>
      </c>
      <c r="Y1804" s="19" t="str">
        <f>VLOOKUP(G1804,'Verweis Kd-Gruppe'!$A$2:$B$8,2,FALSE)</f>
        <v>GRK</v>
      </c>
      <c r="Z1804" s="19" t="str">
        <f>VLOOKUP(J1804,'Verweis Art-Gruppe'!$A$2:$B$15,2,FALSE)</f>
        <v>Geräte</v>
      </c>
      <c r="AA1804" s="19" t="str">
        <f>VLOOKUP(W1804,'Verweis Vertreter'!$A$2:$B$24,2,FALSE)</f>
        <v>Patrick Verfürth</v>
      </c>
      <c r="AB1804" s="12">
        <f t="shared" si="252"/>
        <v>1</v>
      </c>
      <c r="AC1804" s="12">
        <f t="shared" si="257"/>
        <v>149</v>
      </c>
      <c r="AD1804" s="12">
        <f t="shared" si="258"/>
        <v>159</v>
      </c>
      <c r="AE1804" s="12">
        <f t="shared" si="253"/>
        <v>159</v>
      </c>
      <c r="AF1804" s="12">
        <f t="shared" si="254"/>
        <v>10</v>
      </c>
      <c r="AG1804" s="12">
        <f t="shared" si="255"/>
        <v>10</v>
      </c>
      <c r="AH1804" s="9">
        <f t="shared" si="259"/>
        <v>6.2893081761006289E-2</v>
      </c>
      <c r="AI1804" s="14">
        <f>VLOOKUP(E1804,'Verweis Faktor'!$A:$B,2,FALSE)</f>
        <v>1</v>
      </c>
      <c r="AJ1804" s="14"/>
      <c r="AK1804" s="14" t="str">
        <f>IF(AL1804="Ja","Versandkosten",VLOOKUP(E1804,'Verweis Belegart'!$A$2:$B$9,2,FALSE))</f>
        <v>Hardware</v>
      </c>
      <c r="AL1804" s="14" t="str">
        <f t="shared" si="260"/>
        <v>Nein</v>
      </c>
      <c r="AM1804" s="14" t="str">
        <f t="shared" si="256"/>
        <v>Positiv</v>
      </c>
    </row>
    <row r="1805" spans="1:39" ht="17.25" customHeight="1" x14ac:dyDescent="0.35">
      <c r="A1805" s="17">
        <v>14571536</v>
      </c>
      <c r="B1805" s="2" t="s">
        <v>1517</v>
      </c>
      <c r="C1805" s="1">
        <v>2025001</v>
      </c>
      <c r="D1805" s="1">
        <v>2000517</v>
      </c>
      <c r="E1805" s="2" t="s">
        <v>34</v>
      </c>
      <c r="F1805" s="2" t="s">
        <v>35</v>
      </c>
      <c r="G1805" s="2" t="s">
        <v>66</v>
      </c>
      <c r="H1805" s="2" t="s">
        <v>315</v>
      </c>
      <c r="I1805" s="2" t="s">
        <v>316</v>
      </c>
      <c r="J1805" s="2" t="s">
        <v>103</v>
      </c>
      <c r="K1805" s="2" t="s">
        <v>28</v>
      </c>
      <c r="L1805" s="2" t="s">
        <v>1403</v>
      </c>
      <c r="M1805" s="2" t="s">
        <v>1404</v>
      </c>
      <c r="N1805" s="2" t="s">
        <v>1405</v>
      </c>
      <c r="O1805" s="3">
        <v>1</v>
      </c>
      <c r="P1805" s="3">
        <v>362</v>
      </c>
      <c r="Q1805" s="3">
        <v>375</v>
      </c>
      <c r="R1805" s="3">
        <v>375</v>
      </c>
      <c r="S1805" s="3">
        <v>13</v>
      </c>
      <c r="T1805" s="3">
        <v>13</v>
      </c>
      <c r="U1805" s="3">
        <v>3.46</v>
      </c>
      <c r="V1805" s="2" t="s">
        <v>123</v>
      </c>
      <c r="W1805" s="2" t="s">
        <v>124</v>
      </c>
      <c r="X1805" s="2" t="s">
        <v>72</v>
      </c>
      <c r="Y1805" s="19" t="str">
        <f>VLOOKUP(G1805,'Verweis Kd-Gruppe'!$A$2:$B$8,2,FALSE)</f>
        <v>EXP</v>
      </c>
      <c r="Z1805" s="19" t="str">
        <f>VLOOKUP(J1805,'Verweis Art-Gruppe'!$A$2:$B$15,2,FALSE)</f>
        <v>Geräte</v>
      </c>
      <c r="AA1805" s="19" t="str">
        <f>VLOOKUP(W1805,'Verweis Vertreter'!$A$2:$B$24,2,FALSE)</f>
        <v>Antonio Vuolo</v>
      </c>
      <c r="AB1805" s="12">
        <f t="shared" si="252"/>
        <v>1</v>
      </c>
      <c r="AC1805" s="12">
        <f t="shared" si="257"/>
        <v>362</v>
      </c>
      <c r="AD1805" s="12">
        <f t="shared" si="258"/>
        <v>375</v>
      </c>
      <c r="AE1805" s="12">
        <f t="shared" si="253"/>
        <v>375</v>
      </c>
      <c r="AF1805" s="12">
        <f t="shared" si="254"/>
        <v>13</v>
      </c>
      <c r="AG1805" s="12">
        <f t="shared" si="255"/>
        <v>13</v>
      </c>
      <c r="AH1805" s="9">
        <f t="shared" si="259"/>
        <v>3.4666666666666665E-2</v>
      </c>
      <c r="AI1805" s="14">
        <f>VLOOKUP(E1805,'Verweis Faktor'!$A:$B,2,FALSE)</f>
        <v>1</v>
      </c>
      <c r="AJ1805" s="14"/>
      <c r="AK1805" s="14" t="str">
        <f>IF(AL1805="Ja","Versandkosten",VLOOKUP(E1805,'Verweis Belegart'!$A$2:$B$9,2,FALSE))</f>
        <v>Hardware</v>
      </c>
      <c r="AL1805" s="14" t="str">
        <f t="shared" si="260"/>
        <v>Nein</v>
      </c>
      <c r="AM1805" s="14" t="str">
        <f t="shared" si="256"/>
        <v>Positiv</v>
      </c>
    </row>
    <row r="1806" spans="1:39" ht="17.25" customHeight="1" x14ac:dyDescent="0.35">
      <c r="A1806" s="17">
        <v>14571536</v>
      </c>
      <c r="B1806" s="2" t="s">
        <v>1517</v>
      </c>
      <c r="C1806" s="1">
        <v>2025001</v>
      </c>
      <c r="D1806" s="1">
        <v>2000517</v>
      </c>
      <c r="E1806" s="2" t="s">
        <v>34</v>
      </c>
      <c r="F1806" s="2" t="s">
        <v>35</v>
      </c>
      <c r="G1806" s="2" t="s">
        <v>66</v>
      </c>
      <c r="H1806" s="2" t="s">
        <v>315</v>
      </c>
      <c r="I1806" s="2" t="s">
        <v>316</v>
      </c>
      <c r="J1806" s="2" t="s">
        <v>103</v>
      </c>
      <c r="K1806" s="2" t="s">
        <v>45</v>
      </c>
      <c r="L1806" s="2" t="s">
        <v>556</v>
      </c>
      <c r="M1806" s="2" t="s">
        <v>557</v>
      </c>
      <c r="N1806" s="2" t="s">
        <v>558</v>
      </c>
      <c r="O1806" s="3">
        <v>4</v>
      </c>
      <c r="P1806" s="3">
        <v>294.17809999999997</v>
      </c>
      <c r="Q1806" s="3">
        <v>300</v>
      </c>
      <c r="R1806" s="3">
        <v>1200</v>
      </c>
      <c r="S1806" s="3">
        <v>5.8219000000000003</v>
      </c>
      <c r="T1806" s="3">
        <v>23.29</v>
      </c>
      <c r="U1806" s="3">
        <v>1.94</v>
      </c>
      <c r="V1806" s="2" t="s">
        <v>123</v>
      </c>
      <c r="W1806" s="2" t="s">
        <v>124</v>
      </c>
      <c r="X1806" s="2" t="s">
        <v>72</v>
      </c>
      <c r="Y1806" s="19" t="str">
        <f>VLOOKUP(G1806,'Verweis Kd-Gruppe'!$A$2:$B$8,2,FALSE)</f>
        <v>EXP</v>
      </c>
      <c r="Z1806" s="19" t="str">
        <f>VLOOKUP(J1806,'Verweis Art-Gruppe'!$A$2:$B$15,2,FALSE)</f>
        <v>Geräte</v>
      </c>
      <c r="AA1806" s="19" t="str">
        <f>VLOOKUP(W1806,'Verweis Vertreter'!$A$2:$B$24,2,FALSE)</f>
        <v>Antonio Vuolo</v>
      </c>
      <c r="AB1806" s="12">
        <f t="shared" si="252"/>
        <v>4</v>
      </c>
      <c r="AC1806" s="12">
        <f t="shared" si="257"/>
        <v>294.17809999999997</v>
      </c>
      <c r="AD1806" s="12">
        <f t="shared" si="258"/>
        <v>300</v>
      </c>
      <c r="AE1806" s="12">
        <f t="shared" si="253"/>
        <v>1200</v>
      </c>
      <c r="AF1806" s="12">
        <f t="shared" si="254"/>
        <v>5.8219000000000003</v>
      </c>
      <c r="AG1806" s="12">
        <f t="shared" si="255"/>
        <v>23.29</v>
      </c>
      <c r="AH1806" s="9">
        <f t="shared" si="259"/>
        <v>1.9408333333333333E-2</v>
      </c>
      <c r="AI1806" s="14">
        <f>VLOOKUP(E1806,'Verweis Faktor'!$A:$B,2,FALSE)</f>
        <v>1</v>
      </c>
      <c r="AJ1806" s="14"/>
      <c r="AK1806" s="14" t="str">
        <f>IF(AL1806="Ja","Versandkosten",VLOOKUP(E1806,'Verweis Belegart'!$A$2:$B$9,2,FALSE))</f>
        <v>Hardware</v>
      </c>
      <c r="AL1806" s="14" t="str">
        <f t="shared" si="260"/>
        <v>Nein</v>
      </c>
      <c r="AM1806" s="14" t="str">
        <f t="shared" si="256"/>
        <v>Positiv</v>
      </c>
    </row>
    <row r="1807" spans="1:39" ht="17.25" customHeight="1" x14ac:dyDescent="0.35">
      <c r="A1807" s="17">
        <v>14571536</v>
      </c>
      <c r="B1807" s="2" t="s">
        <v>1517</v>
      </c>
      <c r="C1807" s="1">
        <v>2025001</v>
      </c>
      <c r="D1807" s="1">
        <v>2000517</v>
      </c>
      <c r="E1807" s="2" t="s">
        <v>34</v>
      </c>
      <c r="F1807" s="2" t="s">
        <v>35</v>
      </c>
      <c r="G1807" s="2" t="s">
        <v>66</v>
      </c>
      <c r="H1807" s="2" t="s">
        <v>315</v>
      </c>
      <c r="I1807" s="2" t="s">
        <v>316</v>
      </c>
      <c r="J1807" s="2" t="s">
        <v>103</v>
      </c>
      <c r="K1807" s="2" t="s">
        <v>49</v>
      </c>
      <c r="L1807" s="2" t="s">
        <v>929</v>
      </c>
      <c r="M1807" s="2" t="s">
        <v>930</v>
      </c>
      <c r="N1807" s="2" t="s">
        <v>931</v>
      </c>
      <c r="O1807" s="3">
        <v>1</v>
      </c>
      <c r="P1807" s="3">
        <v>1030</v>
      </c>
      <c r="Q1807" s="3">
        <v>1110</v>
      </c>
      <c r="R1807" s="3">
        <v>1110</v>
      </c>
      <c r="S1807" s="3">
        <v>80</v>
      </c>
      <c r="T1807" s="3">
        <v>80</v>
      </c>
      <c r="U1807" s="3">
        <v>7.2</v>
      </c>
      <c r="V1807" s="2" t="s">
        <v>123</v>
      </c>
      <c r="W1807" s="2" t="s">
        <v>124</v>
      </c>
      <c r="X1807" s="2" t="s">
        <v>72</v>
      </c>
      <c r="Y1807" s="19" t="str">
        <f>VLOOKUP(G1807,'Verweis Kd-Gruppe'!$A$2:$B$8,2,FALSE)</f>
        <v>EXP</v>
      </c>
      <c r="Z1807" s="19" t="str">
        <f>VLOOKUP(J1807,'Verweis Art-Gruppe'!$A$2:$B$15,2,FALSE)</f>
        <v>Geräte</v>
      </c>
      <c r="AA1807" s="19" t="str">
        <f>VLOOKUP(W1807,'Verweis Vertreter'!$A$2:$B$24,2,FALSE)</f>
        <v>Antonio Vuolo</v>
      </c>
      <c r="AB1807" s="12">
        <f t="shared" si="252"/>
        <v>1</v>
      </c>
      <c r="AC1807" s="12">
        <f t="shared" si="257"/>
        <v>1030</v>
      </c>
      <c r="AD1807" s="12">
        <f t="shared" si="258"/>
        <v>1110</v>
      </c>
      <c r="AE1807" s="12">
        <f t="shared" si="253"/>
        <v>1110</v>
      </c>
      <c r="AF1807" s="12">
        <f t="shared" si="254"/>
        <v>80</v>
      </c>
      <c r="AG1807" s="12">
        <f t="shared" si="255"/>
        <v>80</v>
      </c>
      <c r="AH1807" s="9">
        <f t="shared" si="259"/>
        <v>7.2072072072072071E-2</v>
      </c>
      <c r="AI1807" s="14">
        <f>VLOOKUP(E1807,'Verweis Faktor'!$A:$B,2,FALSE)</f>
        <v>1</v>
      </c>
      <c r="AJ1807" s="14"/>
      <c r="AK1807" s="14" t="str">
        <f>IF(AL1807="Ja","Versandkosten",VLOOKUP(E1807,'Verweis Belegart'!$A$2:$B$9,2,FALSE))</f>
        <v>Hardware</v>
      </c>
      <c r="AL1807" s="14" t="str">
        <f t="shared" si="260"/>
        <v>Nein</v>
      </c>
      <c r="AM1807" s="14" t="str">
        <f t="shared" si="256"/>
        <v>Positiv</v>
      </c>
    </row>
    <row r="1808" spans="1:39" ht="17.25" customHeight="1" x14ac:dyDescent="0.35">
      <c r="A1808" s="17">
        <v>14571536</v>
      </c>
      <c r="B1808" s="2" t="s">
        <v>1517</v>
      </c>
      <c r="C1808" s="1">
        <v>2025001</v>
      </c>
      <c r="D1808" s="1">
        <v>2000517</v>
      </c>
      <c r="E1808" s="2" t="s">
        <v>34</v>
      </c>
      <c r="F1808" s="2" t="s">
        <v>35</v>
      </c>
      <c r="G1808" s="2" t="s">
        <v>66</v>
      </c>
      <c r="H1808" s="2" t="s">
        <v>315</v>
      </c>
      <c r="I1808" s="2" t="s">
        <v>316</v>
      </c>
      <c r="J1808" s="2" t="s">
        <v>304</v>
      </c>
      <c r="K1808" s="2" t="s">
        <v>79</v>
      </c>
      <c r="L1808" s="2" t="s">
        <v>320</v>
      </c>
      <c r="M1808" s="2" t="s">
        <v>321</v>
      </c>
      <c r="N1808" s="2" t="s">
        <v>322</v>
      </c>
      <c r="O1808" s="3">
        <v>1</v>
      </c>
      <c r="P1808" s="3">
        <v>80</v>
      </c>
      <c r="Q1808" s="3">
        <v>83</v>
      </c>
      <c r="R1808" s="3">
        <v>83</v>
      </c>
      <c r="S1808" s="3">
        <v>3</v>
      </c>
      <c r="T1808" s="3">
        <v>3</v>
      </c>
      <c r="U1808" s="3">
        <v>3.61</v>
      </c>
      <c r="V1808" s="2" t="s">
        <v>123</v>
      </c>
      <c r="W1808" s="2" t="s">
        <v>124</v>
      </c>
      <c r="X1808" s="2" t="s">
        <v>72</v>
      </c>
      <c r="Y1808" s="19" t="str">
        <f>VLOOKUP(G1808,'Verweis Kd-Gruppe'!$A$2:$B$8,2,FALSE)</f>
        <v>EXP</v>
      </c>
      <c r="Z1808" s="19" t="str">
        <f>VLOOKUP(J1808,'Verweis Art-Gruppe'!$A$2:$B$15,2,FALSE)</f>
        <v>Zubehör</v>
      </c>
      <c r="AA1808" s="19" t="str">
        <f>VLOOKUP(W1808,'Verweis Vertreter'!$A$2:$B$24,2,FALSE)</f>
        <v>Antonio Vuolo</v>
      </c>
      <c r="AB1808" s="12">
        <f t="shared" si="252"/>
        <v>1</v>
      </c>
      <c r="AC1808" s="12">
        <f t="shared" si="257"/>
        <v>80</v>
      </c>
      <c r="AD1808" s="12">
        <f t="shared" si="258"/>
        <v>83</v>
      </c>
      <c r="AE1808" s="12">
        <f t="shared" si="253"/>
        <v>83</v>
      </c>
      <c r="AF1808" s="12">
        <f t="shared" si="254"/>
        <v>3</v>
      </c>
      <c r="AG1808" s="12">
        <f t="shared" si="255"/>
        <v>3</v>
      </c>
      <c r="AH1808" s="9">
        <f t="shared" si="259"/>
        <v>3.614457831325301E-2</v>
      </c>
      <c r="AI1808" s="14">
        <f>VLOOKUP(E1808,'Verweis Faktor'!$A:$B,2,FALSE)</f>
        <v>1</v>
      </c>
      <c r="AJ1808" s="14"/>
      <c r="AK1808" s="14" t="str">
        <f>IF(AL1808="Ja","Versandkosten",VLOOKUP(E1808,'Verweis Belegart'!$A$2:$B$9,2,FALSE))</f>
        <v>Hardware</v>
      </c>
      <c r="AL1808" s="14" t="str">
        <f t="shared" si="260"/>
        <v>Nein</v>
      </c>
      <c r="AM1808" s="14" t="str">
        <f t="shared" si="256"/>
        <v>Positiv</v>
      </c>
    </row>
    <row r="1809" spans="1:39" ht="17.25" customHeight="1" x14ac:dyDescent="0.35">
      <c r="A1809" s="17">
        <v>14571536</v>
      </c>
      <c r="B1809" s="2" t="s">
        <v>1517</v>
      </c>
      <c r="C1809" s="1">
        <v>2025001</v>
      </c>
      <c r="D1809" s="1">
        <v>2000517</v>
      </c>
      <c r="E1809" s="2" t="s">
        <v>34</v>
      </c>
      <c r="F1809" s="2" t="s">
        <v>35</v>
      </c>
      <c r="G1809" s="2" t="s">
        <v>66</v>
      </c>
      <c r="H1809" s="2" t="s">
        <v>315</v>
      </c>
      <c r="I1809" s="2" t="s">
        <v>316</v>
      </c>
      <c r="J1809" s="2" t="s">
        <v>103</v>
      </c>
      <c r="K1809" s="2" t="s">
        <v>83</v>
      </c>
      <c r="L1809" s="2" t="s">
        <v>269</v>
      </c>
      <c r="M1809" s="2" t="s">
        <v>270</v>
      </c>
      <c r="N1809" s="2" t="s">
        <v>271</v>
      </c>
      <c r="O1809" s="3">
        <v>2</v>
      </c>
      <c r="P1809" s="3">
        <v>417.46170000000001</v>
      </c>
      <c r="Q1809" s="3">
        <v>425</v>
      </c>
      <c r="R1809" s="3">
        <v>850</v>
      </c>
      <c r="S1809" s="3">
        <v>7.5382999999999996</v>
      </c>
      <c r="T1809" s="3">
        <v>15.08</v>
      </c>
      <c r="U1809" s="3">
        <v>1.77</v>
      </c>
      <c r="V1809" s="2" t="s">
        <v>123</v>
      </c>
      <c r="W1809" s="2" t="s">
        <v>124</v>
      </c>
      <c r="X1809" s="2" t="s">
        <v>72</v>
      </c>
      <c r="Y1809" s="19" t="str">
        <f>VLOOKUP(G1809,'Verweis Kd-Gruppe'!$A$2:$B$8,2,FALSE)</f>
        <v>EXP</v>
      </c>
      <c r="Z1809" s="19" t="str">
        <f>VLOOKUP(J1809,'Verweis Art-Gruppe'!$A$2:$B$15,2,FALSE)</f>
        <v>Geräte</v>
      </c>
      <c r="AA1809" s="19" t="str">
        <f>VLOOKUP(W1809,'Verweis Vertreter'!$A$2:$B$24,2,FALSE)</f>
        <v>Antonio Vuolo</v>
      </c>
      <c r="AB1809" s="12">
        <f t="shared" si="252"/>
        <v>2</v>
      </c>
      <c r="AC1809" s="12">
        <f t="shared" si="257"/>
        <v>417.46170000000001</v>
      </c>
      <c r="AD1809" s="12">
        <f t="shared" si="258"/>
        <v>425</v>
      </c>
      <c r="AE1809" s="12">
        <f t="shared" si="253"/>
        <v>850</v>
      </c>
      <c r="AF1809" s="12">
        <f t="shared" si="254"/>
        <v>7.5382999999999996</v>
      </c>
      <c r="AG1809" s="12">
        <f t="shared" si="255"/>
        <v>15.08</v>
      </c>
      <c r="AH1809" s="9">
        <f t="shared" si="259"/>
        <v>1.7741176470588236E-2</v>
      </c>
      <c r="AI1809" s="14">
        <f>VLOOKUP(E1809,'Verweis Faktor'!$A:$B,2,FALSE)</f>
        <v>1</v>
      </c>
      <c r="AJ1809" s="14"/>
      <c r="AK1809" s="14" t="str">
        <f>IF(AL1809="Ja","Versandkosten",VLOOKUP(E1809,'Verweis Belegart'!$A$2:$B$9,2,FALSE))</f>
        <v>Hardware</v>
      </c>
      <c r="AL1809" s="14" t="str">
        <f t="shared" si="260"/>
        <v>Nein</v>
      </c>
      <c r="AM1809" s="14" t="str">
        <f t="shared" si="256"/>
        <v>Positiv</v>
      </c>
    </row>
    <row r="1810" spans="1:39" ht="17.25" customHeight="1" x14ac:dyDescent="0.35">
      <c r="A1810" s="17">
        <v>14571536</v>
      </c>
      <c r="B1810" s="2" t="s">
        <v>1517</v>
      </c>
      <c r="C1810" s="1">
        <v>2025001</v>
      </c>
      <c r="D1810" s="1">
        <v>2000517</v>
      </c>
      <c r="E1810" s="2" t="s">
        <v>34</v>
      </c>
      <c r="F1810" s="2" t="s">
        <v>35</v>
      </c>
      <c r="G1810" s="2" t="s">
        <v>66</v>
      </c>
      <c r="H1810" s="2" t="s">
        <v>315</v>
      </c>
      <c r="I1810" s="2" t="s">
        <v>316</v>
      </c>
      <c r="J1810" s="2" t="s">
        <v>103</v>
      </c>
      <c r="K1810" s="2" t="s">
        <v>87</v>
      </c>
      <c r="L1810" s="2" t="s">
        <v>56</v>
      </c>
      <c r="M1810" s="2" t="s">
        <v>57</v>
      </c>
      <c r="N1810" s="2" t="s">
        <v>58</v>
      </c>
      <c r="O1810" s="3">
        <v>2</v>
      </c>
      <c r="P1810" s="3">
        <v>605</v>
      </c>
      <c r="Q1810" s="3">
        <v>625</v>
      </c>
      <c r="R1810" s="3">
        <v>1250</v>
      </c>
      <c r="S1810" s="3">
        <v>20</v>
      </c>
      <c r="T1810" s="3">
        <v>40</v>
      </c>
      <c r="U1810" s="3">
        <v>3.2</v>
      </c>
      <c r="V1810" s="2" t="s">
        <v>123</v>
      </c>
      <c r="W1810" s="2" t="s">
        <v>124</v>
      </c>
      <c r="X1810" s="2" t="s">
        <v>72</v>
      </c>
      <c r="Y1810" s="19" t="str">
        <f>VLOOKUP(G1810,'Verweis Kd-Gruppe'!$A$2:$B$8,2,FALSE)</f>
        <v>EXP</v>
      </c>
      <c r="Z1810" s="19" t="str">
        <f>VLOOKUP(J1810,'Verweis Art-Gruppe'!$A$2:$B$15,2,FALSE)</f>
        <v>Geräte</v>
      </c>
      <c r="AA1810" s="19" t="str">
        <f>VLOOKUP(W1810,'Verweis Vertreter'!$A$2:$B$24,2,FALSE)</f>
        <v>Antonio Vuolo</v>
      </c>
      <c r="AB1810" s="12">
        <f t="shared" si="252"/>
        <v>2</v>
      </c>
      <c r="AC1810" s="12">
        <f t="shared" si="257"/>
        <v>605</v>
      </c>
      <c r="AD1810" s="12">
        <f t="shared" si="258"/>
        <v>625</v>
      </c>
      <c r="AE1810" s="12">
        <f t="shared" si="253"/>
        <v>1250</v>
      </c>
      <c r="AF1810" s="12">
        <f t="shared" si="254"/>
        <v>20</v>
      </c>
      <c r="AG1810" s="12">
        <f t="shared" si="255"/>
        <v>40</v>
      </c>
      <c r="AH1810" s="9">
        <f t="shared" si="259"/>
        <v>3.2000000000000001E-2</v>
      </c>
      <c r="AI1810" s="14">
        <f>VLOOKUP(E1810,'Verweis Faktor'!$A:$B,2,FALSE)</f>
        <v>1</v>
      </c>
      <c r="AJ1810" s="14"/>
      <c r="AK1810" s="14" t="str">
        <f>IF(AL1810="Ja","Versandkosten",VLOOKUP(E1810,'Verweis Belegart'!$A$2:$B$9,2,FALSE))</f>
        <v>Hardware</v>
      </c>
      <c r="AL1810" s="14" t="str">
        <f t="shared" si="260"/>
        <v>Nein</v>
      </c>
      <c r="AM1810" s="14" t="str">
        <f t="shared" si="256"/>
        <v>Positiv</v>
      </c>
    </row>
    <row r="1811" spans="1:39" ht="17.25" customHeight="1" x14ac:dyDescent="0.35">
      <c r="A1811" s="17">
        <v>14571536</v>
      </c>
      <c r="B1811" s="2" t="s">
        <v>1517</v>
      </c>
      <c r="C1811" s="1">
        <v>2025001</v>
      </c>
      <c r="D1811" s="1">
        <v>2000517</v>
      </c>
      <c r="E1811" s="2" t="s">
        <v>34</v>
      </c>
      <c r="F1811" s="2" t="s">
        <v>35</v>
      </c>
      <c r="G1811" s="2" t="s">
        <v>66</v>
      </c>
      <c r="H1811" s="2" t="s">
        <v>315</v>
      </c>
      <c r="I1811" s="2" t="s">
        <v>316</v>
      </c>
      <c r="J1811" s="2" t="s">
        <v>103</v>
      </c>
      <c r="K1811" s="2" t="s">
        <v>91</v>
      </c>
      <c r="L1811" s="2" t="s">
        <v>815</v>
      </c>
      <c r="M1811" s="2" t="s">
        <v>816</v>
      </c>
      <c r="N1811" s="2" t="s">
        <v>817</v>
      </c>
      <c r="O1811" s="3">
        <v>2</v>
      </c>
      <c r="P1811" s="3">
        <v>1218</v>
      </c>
      <c r="Q1811" s="3">
        <v>1215</v>
      </c>
      <c r="R1811" s="3">
        <v>2430</v>
      </c>
      <c r="S1811" s="3">
        <v>-3</v>
      </c>
      <c r="T1811" s="3">
        <v>-6</v>
      </c>
      <c r="U1811" s="3">
        <v>-0.24</v>
      </c>
      <c r="V1811" s="2" t="s">
        <v>123</v>
      </c>
      <c r="W1811" s="2" t="s">
        <v>124</v>
      </c>
      <c r="X1811" s="2" t="s">
        <v>72</v>
      </c>
      <c r="Y1811" s="19" t="str">
        <f>VLOOKUP(G1811,'Verweis Kd-Gruppe'!$A$2:$B$8,2,FALSE)</f>
        <v>EXP</v>
      </c>
      <c r="Z1811" s="19" t="str">
        <f>VLOOKUP(J1811,'Verweis Art-Gruppe'!$A$2:$B$15,2,FALSE)</f>
        <v>Geräte</v>
      </c>
      <c r="AA1811" s="19" t="str">
        <f>VLOOKUP(W1811,'Verweis Vertreter'!$A$2:$B$24,2,FALSE)</f>
        <v>Antonio Vuolo</v>
      </c>
      <c r="AB1811" s="12">
        <f t="shared" si="252"/>
        <v>2</v>
      </c>
      <c r="AC1811" s="12">
        <f t="shared" si="257"/>
        <v>1218</v>
      </c>
      <c r="AD1811" s="12">
        <f t="shared" si="258"/>
        <v>1215</v>
      </c>
      <c r="AE1811" s="12">
        <f t="shared" si="253"/>
        <v>2430</v>
      </c>
      <c r="AF1811" s="12">
        <f t="shared" si="254"/>
        <v>-3</v>
      </c>
      <c r="AG1811" s="12">
        <f t="shared" si="255"/>
        <v>-6</v>
      </c>
      <c r="AH1811" s="9">
        <f t="shared" si="259"/>
        <v>-2.4691358024691358E-3</v>
      </c>
      <c r="AI1811" s="14">
        <f>VLOOKUP(E1811,'Verweis Faktor'!$A:$B,2,FALSE)</f>
        <v>1</v>
      </c>
      <c r="AJ1811" s="14"/>
      <c r="AK1811" s="14" t="str">
        <f>IF(AL1811="Ja","Versandkosten",VLOOKUP(E1811,'Verweis Belegart'!$A$2:$B$9,2,FALSE))</f>
        <v>Hardware</v>
      </c>
      <c r="AL1811" s="14" t="str">
        <f t="shared" si="260"/>
        <v>Nein</v>
      </c>
      <c r="AM1811" s="14" t="str">
        <f t="shared" si="256"/>
        <v>Negativ</v>
      </c>
    </row>
    <row r="1812" spans="1:39" ht="17.25" customHeight="1" x14ac:dyDescent="0.35">
      <c r="A1812" s="17">
        <v>14571536</v>
      </c>
      <c r="B1812" s="2" t="s">
        <v>1517</v>
      </c>
      <c r="C1812" s="1">
        <v>2025001</v>
      </c>
      <c r="D1812" s="1">
        <v>2000517</v>
      </c>
      <c r="E1812" s="2" t="s">
        <v>34</v>
      </c>
      <c r="F1812" s="2" t="s">
        <v>35</v>
      </c>
      <c r="G1812" s="2" t="s">
        <v>66</v>
      </c>
      <c r="H1812" s="2" t="s">
        <v>315</v>
      </c>
      <c r="I1812" s="2" t="s">
        <v>316</v>
      </c>
      <c r="J1812" s="2" t="s">
        <v>103</v>
      </c>
      <c r="K1812" s="2" t="s">
        <v>95</v>
      </c>
      <c r="L1812" s="2" t="s">
        <v>1150</v>
      </c>
      <c r="M1812" s="2" t="s">
        <v>1151</v>
      </c>
      <c r="N1812" s="2" t="s">
        <v>1152</v>
      </c>
      <c r="O1812" s="3">
        <v>2</v>
      </c>
      <c r="P1812" s="3">
        <v>129.98869999999999</v>
      </c>
      <c r="Q1812" s="3">
        <v>142</v>
      </c>
      <c r="R1812" s="3">
        <v>284</v>
      </c>
      <c r="S1812" s="3">
        <v>12.0113</v>
      </c>
      <c r="T1812" s="3">
        <v>24.02</v>
      </c>
      <c r="U1812" s="3">
        <v>8.4499999999999993</v>
      </c>
      <c r="V1812" s="2" t="s">
        <v>123</v>
      </c>
      <c r="W1812" s="2" t="s">
        <v>124</v>
      </c>
      <c r="X1812" s="2" t="s">
        <v>72</v>
      </c>
      <c r="Y1812" s="19" t="str">
        <f>VLOOKUP(G1812,'Verweis Kd-Gruppe'!$A$2:$B$8,2,FALSE)</f>
        <v>EXP</v>
      </c>
      <c r="Z1812" s="19" t="str">
        <f>VLOOKUP(J1812,'Verweis Art-Gruppe'!$A$2:$B$15,2,FALSE)</f>
        <v>Geräte</v>
      </c>
      <c r="AA1812" s="19" t="str">
        <f>VLOOKUP(W1812,'Verweis Vertreter'!$A$2:$B$24,2,FALSE)</f>
        <v>Antonio Vuolo</v>
      </c>
      <c r="AB1812" s="12">
        <f t="shared" si="252"/>
        <v>2</v>
      </c>
      <c r="AC1812" s="12">
        <f t="shared" si="257"/>
        <v>129.98869999999999</v>
      </c>
      <c r="AD1812" s="12">
        <f t="shared" si="258"/>
        <v>142</v>
      </c>
      <c r="AE1812" s="12">
        <f t="shared" si="253"/>
        <v>284</v>
      </c>
      <c r="AF1812" s="12">
        <f t="shared" si="254"/>
        <v>12.0113</v>
      </c>
      <c r="AG1812" s="12">
        <f t="shared" si="255"/>
        <v>24.02</v>
      </c>
      <c r="AH1812" s="9">
        <f t="shared" si="259"/>
        <v>8.457746478873239E-2</v>
      </c>
      <c r="AI1812" s="14">
        <f>VLOOKUP(E1812,'Verweis Faktor'!$A:$B,2,FALSE)</f>
        <v>1</v>
      </c>
      <c r="AJ1812" s="14"/>
      <c r="AK1812" s="14" t="str">
        <f>IF(AL1812="Ja","Versandkosten",VLOOKUP(E1812,'Verweis Belegart'!$A$2:$B$9,2,FALSE))</f>
        <v>Hardware</v>
      </c>
      <c r="AL1812" s="14" t="str">
        <f t="shared" si="260"/>
        <v>Nein</v>
      </c>
      <c r="AM1812" s="14" t="str">
        <f t="shared" si="256"/>
        <v>Positiv</v>
      </c>
    </row>
    <row r="1813" spans="1:39" ht="17.25" customHeight="1" x14ac:dyDescent="0.35">
      <c r="A1813" s="17">
        <v>14571536</v>
      </c>
      <c r="B1813" s="2" t="s">
        <v>1517</v>
      </c>
      <c r="C1813" s="1">
        <v>2025001</v>
      </c>
      <c r="D1813" s="1">
        <v>2000517</v>
      </c>
      <c r="E1813" s="2" t="s">
        <v>34</v>
      </c>
      <c r="F1813" s="2" t="s">
        <v>35</v>
      </c>
      <c r="G1813" s="2" t="s">
        <v>66</v>
      </c>
      <c r="H1813" s="2" t="s">
        <v>315</v>
      </c>
      <c r="I1813" s="2" t="s">
        <v>316</v>
      </c>
      <c r="J1813" s="2" t="s">
        <v>103</v>
      </c>
      <c r="K1813" s="2" t="s">
        <v>99</v>
      </c>
      <c r="L1813" s="2" t="s">
        <v>608</v>
      </c>
      <c r="M1813" s="2" t="s">
        <v>609</v>
      </c>
      <c r="N1813" s="2" t="s">
        <v>610</v>
      </c>
      <c r="O1813" s="3">
        <v>1</v>
      </c>
      <c r="P1813" s="3">
        <v>181</v>
      </c>
      <c r="Q1813" s="3">
        <v>192</v>
      </c>
      <c r="R1813" s="3">
        <v>192</v>
      </c>
      <c r="S1813" s="3">
        <v>11</v>
      </c>
      <c r="T1813" s="3">
        <v>11</v>
      </c>
      <c r="U1813" s="3">
        <v>5.72</v>
      </c>
      <c r="V1813" s="2" t="s">
        <v>123</v>
      </c>
      <c r="W1813" s="2" t="s">
        <v>124</v>
      </c>
      <c r="X1813" s="2" t="s">
        <v>72</v>
      </c>
      <c r="Y1813" s="19" t="str">
        <f>VLOOKUP(G1813,'Verweis Kd-Gruppe'!$A$2:$B$8,2,FALSE)</f>
        <v>EXP</v>
      </c>
      <c r="Z1813" s="19" t="str">
        <f>VLOOKUP(J1813,'Verweis Art-Gruppe'!$A$2:$B$15,2,FALSE)</f>
        <v>Geräte</v>
      </c>
      <c r="AA1813" s="19" t="str">
        <f>VLOOKUP(W1813,'Verweis Vertreter'!$A$2:$B$24,2,FALSE)</f>
        <v>Antonio Vuolo</v>
      </c>
      <c r="AB1813" s="12">
        <f t="shared" si="252"/>
        <v>1</v>
      </c>
      <c r="AC1813" s="12">
        <f t="shared" si="257"/>
        <v>181</v>
      </c>
      <c r="AD1813" s="12">
        <f t="shared" si="258"/>
        <v>192</v>
      </c>
      <c r="AE1813" s="12">
        <f t="shared" si="253"/>
        <v>192</v>
      </c>
      <c r="AF1813" s="12">
        <f t="shared" si="254"/>
        <v>11</v>
      </c>
      <c r="AG1813" s="12">
        <f t="shared" si="255"/>
        <v>11</v>
      </c>
      <c r="AH1813" s="9">
        <f t="shared" si="259"/>
        <v>5.7291666666666664E-2</v>
      </c>
      <c r="AI1813" s="14">
        <f>VLOOKUP(E1813,'Verweis Faktor'!$A:$B,2,FALSE)</f>
        <v>1</v>
      </c>
      <c r="AJ1813" s="14"/>
      <c r="AK1813" s="14" t="str">
        <f>IF(AL1813="Ja","Versandkosten",VLOOKUP(E1813,'Verweis Belegart'!$A$2:$B$9,2,FALSE))</f>
        <v>Hardware</v>
      </c>
      <c r="AL1813" s="14" t="str">
        <f t="shared" si="260"/>
        <v>Nein</v>
      </c>
      <c r="AM1813" s="14" t="str">
        <f t="shared" si="256"/>
        <v>Positiv</v>
      </c>
    </row>
    <row r="1814" spans="1:39" ht="17.25"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103</v>
      </c>
      <c r="L1814" s="2" t="s">
        <v>937</v>
      </c>
      <c r="M1814" s="2" t="s">
        <v>938</v>
      </c>
      <c r="N1814" s="2" t="s">
        <v>655</v>
      </c>
      <c r="O1814" s="3">
        <v>3</v>
      </c>
      <c r="P1814" s="3">
        <v>246.28890000000001</v>
      </c>
      <c r="Q1814" s="3">
        <v>262</v>
      </c>
      <c r="R1814" s="3">
        <v>786</v>
      </c>
      <c r="S1814" s="3">
        <v>15.7111</v>
      </c>
      <c r="T1814" s="3">
        <v>47.13</v>
      </c>
      <c r="U1814" s="3">
        <v>5.99</v>
      </c>
      <c r="V1814" s="2" t="s">
        <v>123</v>
      </c>
      <c r="W1814" s="2" t="s">
        <v>124</v>
      </c>
      <c r="X1814" s="2" t="s">
        <v>72</v>
      </c>
      <c r="Y1814" s="19" t="str">
        <f>VLOOKUP(G1814,'Verweis Kd-Gruppe'!$A$2:$B$8,2,FALSE)</f>
        <v>EXP</v>
      </c>
      <c r="Z1814" s="19" t="str">
        <f>VLOOKUP(J1814,'Verweis Art-Gruppe'!$A$2:$B$15,2,FALSE)</f>
        <v>Geräte</v>
      </c>
      <c r="AA1814" s="19" t="str">
        <f>VLOOKUP(W1814,'Verweis Vertreter'!$A$2:$B$24,2,FALSE)</f>
        <v>Antonio Vuolo</v>
      </c>
      <c r="AB1814" s="12">
        <f t="shared" si="252"/>
        <v>3</v>
      </c>
      <c r="AC1814" s="12">
        <f t="shared" si="257"/>
        <v>246.28890000000001</v>
      </c>
      <c r="AD1814" s="12">
        <f t="shared" si="258"/>
        <v>262</v>
      </c>
      <c r="AE1814" s="12">
        <f t="shared" si="253"/>
        <v>786</v>
      </c>
      <c r="AF1814" s="12">
        <f t="shared" si="254"/>
        <v>15.7111</v>
      </c>
      <c r="AG1814" s="12">
        <f t="shared" si="255"/>
        <v>47.13</v>
      </c>
      <c r="AH1814" s="9">
        <f t="shared" si="259"/>
        <v>5.9961832061068705E-2</v>
      </c>
      <c r="AI1814" s="14">
        <f>VLOOKUP(E1814,'Verweis Faktor'!$A:$B,2,FALSE)</f>
        <v>1</v>
      </c>
      <c r="AJ1814" s="14"/>
      <c r="AK1814" s="14" t="str">
        <f>IF(AL1814="Ja","Versandkosten",VLOOKUP(E1814,'Verweis Belegart'!$A$2:$B$9,2,FALSE))</f>
        <v>Hardware</v>
      </c>
      <c r="AL1814" s="14" t="str">
        <f t="shared" si="260"/>
        <v>Nein</v>
      </c>
      <c r="AM1814" s="14" t="str">
        <f t="shared" si="256"/>
        <v>Positiv</v>
      </c>
    </row>
    <row r="1815" spans="1:39" ht="17.25" customHeight="1" x14ac:dyDescent="0.35">
      <c r="A1815" s="17">
        <v>14571536</v>
      </c>
      <c r="B1815" s="2" t="s">
        <v>1517</v>
      </c>
      <c r="C1815" s="1">
        <v>2025001</v>
      </c>
      <c r="D1815" s="1">
        <v>2000517</v>
      </c>
      <c r="E1815" s="2" t="s">
        <v>34</v>
      </c>
      <c r="F1815" s="2" t="s">
        <v>35</v>
      </c>
      <c r="G1815" s="2" t="s">
        <v>66</v>
      </c>
      <c r="H1815" s="2" t="s">
        <v>315</v>
      </c>
      <c r="I1815" s="2" t="s">
        <v>316</v>
      </c>
      <c r="J1815" s="2" t="s">
        <v>103</v>
      </c>
      <c r="K1815" s="2" t="s">
        <v>107</v>
      </c>
      <c r="L1815" s="2" t="s">
        <v>653</v>
      </c>
      <c r="M1815" s="2" t="s">
        <v>654</v>
      </c>
      <c r="N1815" s="2" t="s">
        <v>655</v>
      </c>
      <c r="O1815" s="3">
        <v>2</v>
      </c>
      <c r="P1815" s="3">
        <v>246</v>
      </c>
      <c r="Q1815" s="3">
        <v>258</v>
      </c>
      <c r="R1815" s="3">
        <v>516</v>
      </c>
      <c r="S1815" s="3">
        <v>12</v>
      </c>
      <c r="T1815" s="3">
        <v>24</v>
      </c>
      <c r="U1815" s="3">
        <v>4.6500000000000004</v>
      </c>
      <c r="V1815" s="2" t="s">
        <v>123</v>
      </c>
      <c r="W1815" s="2" t="s">
        <v>124</v>
      </c>
      <c r="X1815" s="2" t="s">
        <v>72</v>
      </c>
      <c r="Y1815" s="19" t="str">
        <f>VLOOKUP(G1815,'Verweis Kd-Gruppe'!$A$2:$B$8,2,FALSE)</f>
        <v>EXP</v>
      </c>
      <c r="Z1815" s="19" t="str">
        <f>VLOOKUP(J1815,'Verweis Art-Gruppe'!$A$2:$B$15,2,FALSE)</f>
        <v>Geräte</v>
      </c>
      <c r="AA1815" s="19" t="str">
        <f>VLOOKUP(W1815,'Verweis Vertreter'!$A$2:$B$24,2,FALSE)</f>
        <v>Antonio Vuolo</v>
      </c>
      <c r="AB1815" s="12">
        <f t="shared" si="252"/>
        <v>2</v>
      </c>
      <c r="AC1815" s="12">
        <f t="shared" si="257"/>
        <v>246</v>
      </c>
      <c r="AD1815" s="12">
        <f t="shared" si="258"/>
        <v>258</v>
      </c>
      <c r="AE1815" s="12">
        <f t="shared" si="253"/>
        <v>516</v>
      </c>
      <c r="AF1815" s="12">
        <f t="shared" si="254"/>
        <v>12</v>
      </c>
      <c r="AG1815" s="12">
        <f t="shared" si="255"/>
        <v>24</v>
      </c>
      <c r="AH1815" s="9">
        <f t="shared" si="259"/>
        <v>4.6511627906976744E-2</v>
      </c>
      <c r="AI1815" s="14">
        <f>VLOOKUP(E1815,'Verweis Faktor'!$A:$B,2,FALSE)</f>
        <v>1</v>
      </c>
      <c r="AJ1815" s="14"/>
      <c r="AK1815" s="14" t="str">
        <f>IF(AL1815="Ja","Versandkosten",VLOOKUP(E1815,'Verweis Belegart'!$A$2:$B$9,2,FALSE))</f>
        <v>Hardware</v>
      </c>
      <c r="AL1815" s="14" t="str">
        <f t="shared" si="260"/>
        <v>Nein</v>
      </c>
      <c r="AM1815" s="14" t="str">
        <f t="shared" si="256"/>
        <v>Positiv</v>
      </c>
    </row>
    <row r="1816" spans="1:39" ht="17.25" customHeight="1" x14ac:dyDescent="0.35">
      <c r="A1816" s="17">
        <v>14571536</v>
      </c>
      <c r="B1816" s="2" t="s">
        <v>1517</v>
      </c>
      <c r="C1816" s="1">
        <v>2025001</v>
      </c>
      <c r="D1816" s="1">
        <v>2000517</v>
      </c>
      <c r="E1816" s="2" t="s">
        <v>34</v>
      </c>
      <c r="F1816" s="2" t="s">
        <v>35</v>
      </c>
      <c r="G1816" s="2" t="s">
        <v>66</v>
      </c>
      <c r="H1816" s="2" t="s">
        <v>315</v>
      </c>
      <c r="I1816" s="2" t="s">
        <v>316</v>
      </c>
      <c r="J1816" s="2" t="s">
        <v>103</v>
      </c>
      <c r="K1816" s="2" t="s">
        <v>111</v>
      </c>
      <c r="L1816" s="2" t="s">
        <v>147</v>
      </c>
      <c r="M1816" s="2" t="s">
        <v>148</v>
      </c>
      <c r="N1816" s="2" t="s">
        <v>149</v>
      </c>
      <c r="O1816" s="3">
        <v>3</v>
      </c>
      <c r="P1816" s="3">
        <v>204.57390000000001</v>
      </c>
      <c r="Q1816" s="3">
        <v>212</v>
      </c>
      <c r="R1816" s="3">
        <v>636</v>
      </c>
      <c r="S1816" s="3">
        <v>7.4260999999999999</v>
      </c>
      <c r="T1816" s="3">
        <v>22.28</v>
      </c>
      <c r="U1816" s="3">
        <v>3.5</v>
      </c>
      <c r="V1816" s="2" t="s">
        <v>123</v>
      </c>
      <c r="W1816" s="2" t="s">
        <v>124</v>
      </c>
      <c r="X1816" s="2" t="s">
        <v>72</v>
      </c>
      <c r="Y1816" s="19" t="str">
        <f>VLOOKUP(G1816,'Verweis Kd-Gruppe'!$A$2:$B$8,2,FALSE)</f>
        <v>EXP</v>
      </c>
      <c r="Z1816" s="19" t="str">
        <f>VLOOKUP(J1816,'Verweis Art-Gruppe'!$A$2:$B$15,2,FALSE)</f>
        <v>Geräte</v>
      </c>
      <c r="AA1816" s="19" t="str">
        <f>VLOOKUP(W1816,'Verweis Vertreter'!$A$2:$B$24,2,FALSE)</f>
        <v>Antonio Vuolo</v>
      </c>
      <c r="AB1816" s="12">
        <f t="shared" si="252"/>
        <v>3</v>
      </c>
      <c r="AC1816" s="12">
        <f t="shared" si="257"/>
        <v>204.57390000000001</v>
      </c>
      <c r="AD1816" s="12">
        <f t="shared" si="258"/>
        <v>212</v>
      </c>
      <c r="AE1816" s="12">
        <f t="shared" si="253"/>
        <v>636</v>
      </c>
      <c r="AF1816" s="12">
        <f t="shared" si="254"/>
        <v>7.4260999999999999</v>
      </c>
      <c r="AG1816" s="12">
        <f t="shared" si="255"/>
        <v>22.28</v>
      </c>
      <c r="AH1816" s="9">
        <f t="shared" si="259"/>
        <v>3.5031446540880508E-2</v>
      </c>
      <c r="AI1816" s="14">
        <f>VLOOKUP(E1816,'Verweis Faktor'!$A:$B,2,FALSE)</f>
        <v>1</v>
      </c>
      <c r="AJ1816" s="14"/>
      <c r="AK1816" s="14" t="str">
        <f>IF(AL1816="Ja","Versandkosten",VLOOKUP(E1816,'Verweis Belegart'!$A$2:$B$9,2,FALSE))</f>
        <v>Hardware</v>
      </c>
      <c r="AL1816" s="14" t="str">
        <f t="shared" si="260"/>
        <v>Nein</v>
      </c>
      <c r="AM1816" s="14" t="str">
        <f t="shared" si="256"/>
        <v>Positiv</v>
      </c>
    </row>
    <row r="1817" spans="1:39" ht="17.25" customHeight="1" x14ac:dyDescent="0.35">
      <c r="A1817" s="17">
        <v>14571536</v>
      </c>
      <c r="B1817" s="2" t="s">
        <v>1517</v>
      </c>
      <c r="C1817" s="1">
        <v>2025001</v>
      </c>
      <c r="D1817" s="1">
        <v>2000517</v>
      </c>
      <c r="E1817" s="2" t="s">
        <v>34</v>
      </c>
      <c r="F1817" s="2" t="s">
        <v>35</v>
      </c>
      <c r="G1817" s="2" t="s">
        <v>66</v>
      </c>
      <c r="H1817" s="2" t="s">
        <v>315</v>
      </c>
      <c r="I1817" s="2" t="s">
        <v>316</v>
      </c>
      <c r="J1817" s="2" t="s">
        <v>103</v>
      </c>
      <c r="K1817" s="2" t="s">
        <v>115</v>
      </c>
      <c r="L1817" s="2" t="s">
        <v>1029</v>
      </c>
      <c r="M1817" s="2" t="s">
        <v>1030</v>
      </c>
      <c r="N1817" s="2" t="s">
        <v>310</v>
      </c>
      <c r="O1817" s="3">
        <v>2</v>
      </c>
      <c r="P1817" s="3">
        <v>487.01440000000002</v>
      </c>
      <c r="Q1817" s="3">
        <v>490</v>
      </c>
      <c r="R1817" s="3">
        <v>980</v>
      </c>
      <c r="S1817" s="3">
        <v>2.9855999999999998</v>
      </c>
      <c r="T1817" s="3">
        <v>5.97</v>
      </c>
      <c r="U1817" s="3">
        <v>0.6</v>
      </c>
      <c r="V1817" s="2" t="s">
        <v>123</v>
      </c>
      <c r="W1817" s="2" t="s">
        <v>124</v>
      </c>
      <c r="X1817" s="2" t="s">
        <v>72</v>
      </c>
      <c r="Y1817" s="19" t="str">
        <f>VLOOKUP(G1817,'Verweis Kd-Gruppe'!$A$2:$B$8,2,FALSE)</f>
        <v>EXP</v>
      </c>
      <c r="Z1817" s="19" t="str">
        <f>VLOOKUP(J1817,'Verweis Art-Gruppe'!$A$2:$B$15,2,FALSE)</f>
        <v>Geräte</v>
      </c>
      <c r="AA1817" s="19" t="str">
        <f>VLOOKUP(W1817,'Verweis Vertreter'!$A$2:$B$24,2,FALSE)</f>
        <v>Antonio Vuolo</v>
      </c>
      <c r="AB1817" s="12">
        <f t="shared" si="252"/>
        <v>2</v>
      </c>
      <c r="AC1817" s="12">
        <f t="shared" si="257"/>
        <v>487.01440000000002</v>
      </c>
      <c r="AD1817" s="12">
        <f t="shared" si="258"/>
        <v>490</v>
      </c>
      <c r="AE1817" s="12">
        <f t="shared" si="253"/>
        <v>980</v>
      </c>
      <c r="AF1817" s="12">
        <f t="shared" si="254"/>
        <v>2.9855999999999998</v>
      </c>
      <c r="AG1817" s="12">
        <f t="shared" si="255"/>
        <v>5.97</v>
      </c>
      <c r="AH1817" s="9">
        <f t="shared" si="259"/>
        <v>6.0918367346938776E-3</v>
      </c>
      <c r="AI1817" s="14">
        <f>VLOOKUP(E1817,'Verweis Faktor'!$A:$B,2,FALSE)</f>
        <v>1</v>
      </c>
      <c r="AJ1817" s="14"/>
      <c r="AK1817" s="14" t="str">
        <f>IF(AL1817="Ja","Versandkosten",VLOOKUP(E1817,'Verweis Belegart'!$A$2:$B$9,2,FALSE))</f>
        <v>Hardware</v>
      </c>
      <c r="AL1817" s="14" t="str">
        <f t="shared" si="260"/>
        <v>Nein</v>
      </c>
      <c r="AM1817" s="14" t="str">
        <f t="shared" si="256"/>
        <v>Positiv</v>
      </c>
    </row>
    <row r="1818" spans="1:39" ht="17.25" customHeight="1" x14ac:dyDescent="0.35">
      <c r="A1818" s="17">
        <v>14571536</v>
      </c>
      <c r="B1818" s="2" t="s">
        <v>1517</v>
      </c>
      <c r="C1818" s="1">
        <v>2025001</v>
      </c>
      <c r="D1818" s="1">
        <v>2000517</v>
      </c>
      <c r="E1818" s="2" t="s">
        <v>34</v>
      </c>
      <c r="F1818" s="2" t="s">
        <v>35</v>
      </c>
      <c r="G1818" s="2" t="s">
        <v>66</v>
      </c>
      <c r="H1818" s="2" t="s">
        <v>315</v>
      </c>
      <c r="I1818" s="2" t="s">
        <v>316</v>
      </c>
      <c r="J1818" s="2" t="s">
        <v>304</v>
      </c>
      <c r="K1818" s="2" t="s">
        <v>289</v>
      </c>
      <c r="L1818" s="2" t="s">
        <v>328</v>
      </c>
      <c r="M1818" s="2" t="s">
        <v>329</v>
      </c>
      <c r="N1818" s="2" t="s">
        <v>330</v>
      </c>
      <c r="O1818" s="3">
        <v>1</v>
      </c>
      <c r="P1818" s="3">
        <v>418.84620000000001</v>
      </c>
      <c r="Q1818" s="3">
        <v>442</v>
      </c>
      <c r="R1818" s="3">
        <v>442</v>
      </c>
      <c r="S1818" s="3">
        <v>23.1538</v>
      </c>
      <c r="T1818" s="3">
        <v>23.15</v>
      </c>
      <c r="U1818" s="3">
        <v>5.23</v>
      </c>
      <c r="V1818" s="2" t="s">
        <v>123</v>
      </c>
      <c r="W1818" s="2" t="s">
        <v>124</v>
      </c>
      <c r="X1818" s="2" t="s">
        <v>72</v>
      </c>
      <c r="Y1818" s="19" t="str">
        <f>VLOOKUP(G1818,'Verweis Kd-Gruppe'!$A$2:$B$8,2,FALSE)</f>
        <v>EXP</v>
      </c>
      <c r="Z1818" s="19" t="str">
        <f>VLOOKUP(J1818,'Verweis Art-Gruppe'!$A$2:$B$15,2,FALSE)</f>
        <v>Zubehör</v>
      </c>
      <c r="AA1818" s="19" t="str">
        <f>VLOOKUP(W1818,'Verweis Vertreter'!$A$2:$B$24,2,FALSE)</f>
        <v>Antonio Vuolo</v>
      </c>
      <c r="AB1818" s="12">
        <f t="shared" si="252"/>
        <v>1</v>
      </c>
      <c r="AC1818" s="12">
        <f t="shared" si="257"/>
        <v>418.84620000000001</v>
      </c>
      <c r="AD1818" s="12">
        <f t="shared" si="258"/>
        <v>442</v>
      </c>
      <c r="AE1818" s="12">
        <f t="shared" si="253"/>
        <v>442</v>
      </c>
      <c r="AF1818" s="12">
        <f t="shared" si="254"/>
        <v>23.1538</v>
      </c>
      <c r="AG1818" s="12">
        <f t="shared" si="255"/>
        <v>23.15</v>
      </c>
      <c r="AH1818" s="9">
        <f t="shared" si="259"/>
        <v>5.2375565610859723E-2</v>
      </c>
      <c r="AI1818" s="14">
        <f>VLOOKUP(E1818,'Verweis Faktor'!$A:$B,2,FALSE)</f>
        <v>1</v>
      </c>
      <c r="AJ1818" s="14"/>
      <c r="AK1818" s="14" t="str">
        <f>IF(AL1818="Ja","Versandkosten",VLOOKUP(E1818,'Verweis Belegart'!$A$2:$B$9,2,FALSE))</f>
        <v>Hardware</v>
      </c>
      <c r="AL1818" s="14" t="str">
        <f t="shared" si="260"/>
        <v>Nein</v>
      </c>
      <c r="AM1818" s="14" t="str">
        <f t="shared" si="256"/>
        <v>Positiv</v>
      </c>
    </row>
    <row r="1819" spans="1:39" ht="17.25" customHeight="1" x14ac:dyDescent="0.35">
      <c r="A1819" s="17">
        <v>14571536</v>
      </c>
      <c r="B1819" s="2" t="s">
        <v>1517</v>
      </c>
      <c r="C1819" s="1">
        <v>2025001</v>
      </c>
      <c r="D1819" s="1">
        <v>2000517</v>
      </c>
      <c r="E1819" s="2" t="s">
        <v>34</v>
      </c>
      <c r="F1819" s="2" t="s">
        <v>35</v>
      </c>
      <c r="G1819" s="2" t="s">
        <v>66</v>
      </c>
      <c r="H1819" s="2" t="s">
        <v>315</v>
      </c>
      <c r="I1819" s="2" t="s">
        <v>316</v>
      </c>
      <c r="J1819" s="2" t="s">
        <v>103</v>
      </c>
      <c r="K1819" s="2" t="s">
        <v>293</v>
      </c>
      <c r="L1819" s="2" t="s">
        <v>818</v>
      </c>
      <c r="M1819" s="2" t="s">
        <v>819</v>
      </c>
      <c r="N1819" s="2" t="s">
        <v>164</v>
      </c>
      <c r="O1819" s="3">
        <v>3</v>
      </c>
      <c r="P1819" s="3">
        <v>273.26979999999998</v>
      </c>
      <c r="Q1819" s="3">
        <v>279</v>
      </c>
      <c r="R1819" s="3">
        <v>837</v>
      </c>
      <c r="S1819" s="3">
        <v>5.7302</v>
      </c>
      <c r="T1819" s="3">
        <v>17.190000000000001</v>
      </c>
      <c r="U1819" s="3">
        <v>2.0499999999999998</v>
      </c>
      <c r="V1819" s="2" t="s">
        <v>123</v>
      </c>
      <c r="W1819" s="2" t="s">
        <v>124</v>
      </c>
      <c r="X1819" s="2" t="s">
        <v>72</v>
      </c>
      <c r="Y1819" s="19" t="str">
        <f>VLOOKUP(G1819,'Verweis Kd-Gruppe'!$A$2:$B$8,2,FALSE)</f>
        <v>EXP</v>
      </c>
      <c r="Z1819" s="19" t="str">
        <f>VLOOKUP(J1819,'Verweis Art-Gruppe'!$A$2:$B$15,2,FALSE)</f>
        <v>Geräte</v>
      </c>
      <c r="AA1819" s="19" t="str">
        <f>VLOOKUP(W1819,'Verweis Vertreter'!$A$2:$B$24,2,FALSE)</f>
        <v>Antonio Vuolo</v>
      </c>
      <c r="AB1819" s="12">
        <f t="shared" si="252"/>
        <v>3</v>
      </c>
      <c r="AC1819" s="12">
        <f t="shared" si="257"/>
        <v>273.26979999999998</v>
      </c>
      <c r="AD1819" s="12">
        <f t="shared" si="258"/>
        <v>279</v>
      </c>
      <c r="AE1819" s="12">
        <f t="shared" si="253"/>
        <v>837</v>
      </c>
      <c r="AF1819" s="12">
        <f t="shared" si="254"/>
        <v>5.7302</v>
      </c>
      <c r="AG1819" s="12">
        <f t="shared" si="255"/>
        <v>17.190000000000001</v>
      </c>
      <c r="AH1819" s="9">
        <f t="shared" si="259"/>
        <v>2.0537634408602151E-2</v>
      </c>
      <c r="AI1819" s="14">
        <f>VLOOKUP(E1819,'Verweis Faktor'!$A:$B,2,FALSE)</f>
        <v>1</v>
      </c>
      <c r="AJ1819" s="14"/>
      <c r="AK1819" s="14" t="str">
        <f>IF(AL1819="Ja","Versandkosten",VLOOKUP(E1819,'Verweis Belegart'!$A$2:$B$9,2,FALSE))</f>
        <v>Hardware</v>
      </c>
      <c r="AL1819" s="14" t="str">
        <f t="shared" si="260"/>
        <v>Nein</v>
      </c>
      <c r="AM1819" s="14" t="str">
        <f t="shared" si="256"/>
        <v>Positiv</v>
      </c>
    </row>
    <row r="1820" spans="1:39" ht="17.25" customHeight="1" x14ac:dyDescent="0.35">
      <c r="A1820" s="17">
        <v>14571536</v>
      </c>
      <c r="B1820" s="2" t="s">
        <v>1517</v>
      </c>
      <c r="C1820" s="1">
        <v>2025001</v>
      </c>
      <c r="D1820" s="1">
        <v>2000517</v>
      </c>
      <c r="E1820" s="2" t="s">
        <v>34</v>
      </c>
      <c r="F1820" s="2" t="s">
        <v>35</v>
      </c>
      <c r="G1820" s="2" t="s">
        <v>66</v>
      </c>
      <c r="H1820" s="2" t="s">
        <v>315</v>
      </c>
      <c r="I1820" s="2" t="s">
        <v>316</v>
      </c>
      <c r="J1820" s="2" t="s">
        <v>103</v>
      </c>
      <c r="K1820" s="2" t="s">
        <v>296</v>
      </c>
      <c r="L1820" s="2" t="s">
        <v>331</v>
      </c>
      <c r="M1820" s="2" t="s">
        <v>332</v>
      </c>
      <c r="N1820" s="2" t="s">
        <v>333</v>
      </c>
      <c r="O1820" s="3">
        <v>1</v>
      </c>
      <c r="P1820" s="3">
        <v>826.48779999999999</v>
      </c>
      <c r="Q1820" s="3">
        <v>770</v>
      </c>
      <c r="R1820" s="3">
        <v>770</v>
      </c>
      <c r="S1820" s="3">
        <v>-56.4878</v>
      </c>
      <c r="T1820" s="3">
        <v>-56.49</v>
      </c>
      <c r="U1820" s="3">
        <v>-7.33</v>
      </c>
      <c r="V1820" s="2" t="s">
        <v>123</v>
      </c>
      <c r="W1820" s="2" t="s">
        <v>124</v>
      </c>
      <c r="X1820" s="2" t="s">
        <v>72</v>
      </c>
      <c r="Y1820" s="19" t="str">
        <f>VLOOKUP(G1820,'Verweis Kd-Gruppe'!$A$2:$B$8,2,FALSE)</f>
        <v>EXP</v>
      </c>
      <c r="Z1820" s="19" t="str">
        <f>VLOOKUP(J1820,'Verweis Art-Gruppe'!$A$2:$B$15,2,FALSE)</f>
        <v>Geräte</v>
      </c>
      <c r="AA1820" s="19" t="str">
        <f>VLOOKUP(W1820,'Verweis Vertreter'!$A$2:$B$24,2,FALSE)</f>
        <v>Antonio Vuolo</v>
      </c>
      <c r="AB1820" s="12">
        <f t="shared" si="252"/>
        <v>1</v>
      </c>
      <c r="AC1820" s="12">
        <f t="shared" si="257"/>
        <v>826.48779999999999</v>
      </c>
      <c r="AD1820" s="12">
        <f t="shared" si="258"/>
        <v>770</v>
      </c>
      <c r="AE1820" s="12">
        <f t="shared" si="253"/>
        <v>770</v>
      </c>
      <c r="AF1820" s="12">
        <f t="shared" si="254"/>
        <v>-56.4878</v>
      </c>
      <c r="AG1820" s="12">
        <f t="shared" si="255"/>
        <v>-56.49</v>
      </c>
      <c r="AH1820" s="9">
        <f t="shared" si="259"/>
        <v>-7.3363636363636367E-2</v>
      </c>
      <c r="AI1820" s="14">
        <f>VLOOKUP(E1820,'Verweis Faktor'!$A:$B,2,FALSE)</f>
        <v>1</v>
      </c>
      <c r="AJ1820" s="14"/>
      <c r="AK1820" s="14" t="str">
        <f>IF(AL1820="Ja","Versandkosten",VLOOKUP(E1820,'Verweis Belegart'!$A$2:$B$9,2,FALSE))</f>
        <v>Hardware</v>
      </c>
      <c r="AL1820" s="14" t="str">
        <f t="shared" si="260"/>
        <v>Nein</v>
      </c>
      <c r="AM1820" s="14" t="str">
        <f t="shared" si="256"/>
        <v>Negativ</v>
      </c>
    </row>
    <row r="1821" spans="1:39" ht="17.25" customHeight="1" x14ac:dyDescent="0.35">
      <c r="A1821" s="17">
        <v>14571536</v>
      </c>
      <c r="B1821" s="2" t="s">
        <v>1517</v>
      </c>
      <c r="C1821" s="1">
        <v>2025001</v>
      </c>
      <c r="D1821" s="1">
        <v>2000517</v>
      </c>
      <c r="E1821" s="2" t="s">
        <v>34</v>
      </c>
      <c r="F1821" s="2" t="s">
        <v>35</v>
      </c>
      <c r="G1821" s="2" t="s">
        <v>66</v>
      </c>
      <c r="H1821" s="2" t="s">
        <v>315</v>
      </c>
      <c r="I1821" s="2" t="s">
        <v>316</v>
      </c>
      <c r="J1821" s="2" t="s">
        <v>103</v>
      </c>
      <c r="K1821" s="2" t="s">
        <v>299</v>
      </c>
      <c r="L1821" s="2" t="s">
        <v>631</v>
      </c>
      <c r="M1821" s="2" t="s">
        <v>632</v>
      </c>
      <c r="N1821" s="2" t="s">
        <v>379</v>
      </c>
      <c r="O1821" s="3">
        <v>2</v>
      </c>
      <c r="P1821" s="3">
        <v>417</v>
      </c>
      <c r="Q1821" s="3">
        <v>435</v>
      </c>
      <c r="R1821" s="3">
        <v>870</v>
      </c>
      <c r="S1821" s="3">
        <v>18</v>
      </c>
      <c r="T1821" s="3">
        <v>36</v>
      </c>
      <c r="U1821" s="3">
        <v>4.13</v>
      </c>
      <c r="V1821" s="2" t="s">
        <v>123</v>
      </c>
      <c r="W1821" s="2" t="s">
        <v>124</v>
      </c>
      <c r="X1821" s="2" t="s">
        <v>72</v>
      </c>
      <c r="Y1821" s="19" t="str">
        <f>VLOOKUP(G1821,'Verweis Kd-Gruppe'!$A$2:$B$8,2,FALSE)</f>
        <v>EXP</v>
      </c>
      <c r="Z1821" s="19" t="str">
        <f>VLOOKUP(J1821,'Verweis Art-Gruppe'!$A$2:$B$15,2,FALSE)</f>
        <v>Geräte</v>
      </c>
      <c r="AA1821" s="19" t="str">
        <f>VLOOKUP(W1821,'Verweis Vertreter'!$A$2:$B$24,2,FALSE)</f>
        <v>Antonio Vuolo</v>
      </c>
      <c r="AB1821" s="12">
        <f t="shared" si="252"/>
        <v>2</v>
      </c>
      <c r="AC1821" s="12">
        <f t="shared" si="257"/>
        <v>417</v>
      </c>
      <c r="AD1821" s="12">
        <f t="shared" si="258"/>
        <v>435</v>
      </c>
      <c r="AE1821" s="12">
        <f t="shared" si="253"/>
        <v>870</v>
      </c>
      <c r="AF1821" s="12">
        <f t="shared" si="254"/>
        <v>18</v>
      </c>
      <c r="AG1821" s="12">
        <f t="shared" si="255"/>
        <v>36</v>
      </c>
      <c r="AH1821" s="9">
        <f t="shared" si="259"/>
        <v>4.1379310344827586E-2</v>
      </c>
      <c r="AI1821" s="14">
        <f>VLOOKUP(E1821,'Verweis Faktor'!$A:$B,2,FALSE)</f>
        <v>1</v>
      </c>
      <c r="AJ1821" s="14"/>
      <c r="AK1821" s="14" t="str">
        <f>IF(AL1821="Ja","Versandkosten",VLOOKUP(E1821,'Verweis Belegart'!$A$2:$B$9,2,FALSE))</f>
        <v>Hardware</v>
      </c>
      <c r="AL1821" s="14" t="str">
        <f t="shared" si="260"/>
        <v>Nein</v>
      </c>
      <c r="AM1821" s="14" t="str">
        <f t="shared" si="256"/>
        <v>Positiv</v>
      </c>
    </row>
    <row r="1822" spans="1:39" ht="17.25" customHeight="1" x14ac:dyDescent="0.35">
      <c r="A1822" s="17">
        <v>14571536</v>
      </c>
      <c r="B1822" s="2" t="s">
        <v>1517</v>
      </c>
      <c r="C1822" s="1">
        <v>2025001</v>
      </c>
      <c r="D1822" s="1">
        <v>2000517</v>
      </c>
      <c r="E1822" s="2" t="s">
        <v>34</v>
      </c>
      <c r="F1822" s="2" t="s">
        <v>35</v>
      </c>
      <c r="G1822" s="2" t="s">
        <v>66</v>
      </c>
      <c r="H1822" s="2" t="s">
        <v>315</v>
      </c>
      <c r="I1822" s="2" t="s">
        <v>316</v>
      </c>
      <c r="J1822" s="2" t="s">
        <v>103</v>
      </c>
      <c r="K1822" s="2" t="s">
        <v>300</v>
      </c>
      <c r="L1822" s="2" t="s">
        <v>944</v>
      </c>
      <c r="M1822" s="2" t="s">
        <v>945</v>
      </c>
      <c r="N1822" s="2" t="s">
        <v>946</v>
      </c>
      <c r="O1822" s="3">
        <v>1</v>
      </c>
      <c r="P1822" s="3">
        <v>548.09519999999998</v>
      </c>
      <c r="Q1822" s="3">
        <v>595</v>
      </c>
      <c r="R1822" s="3">
        <v>595</v>
      </c>
      <c r="S1822" s="3">
        <v>46.904800000000002</v>
      </c>
      <c r="T1822" s="3">
        <v>46.9</v>
      </c>
      <c r="U1822" s="3">
        <v>7.88</v>
      </c>
      <c r="V1822" s="2" t="s">
        <v>123</v>
      </c>
      <c r="W1822" s="2" t="s">
        <v>124</v>
      </c>
      <c r="X1822" s="2" t="s">
        <v>72</v>
      </c>
      <c r="Y1822" s="19" t="str">
        <f>VLOOKUP(G1822,'Verweis Kd-Gruppe'!$A$2:$B$8,2,FALSE)</f>
        <v>EXP</v>
      </c>
      <c r="Z1822" s="19" t="str">
        <f>VLOOKUP(J1822,'Verweis Art-Gruppe'!$A$2:$B$15,2,FALSE)</f>
        <v>Geräte</v>
      </c>
      <c r="AA1822" s="19" t="str">
        <f>VLOOKUP(W1822,'Verweis Vertreter'!$A$2:$B$24,2,FALSE)</f>
        <v>Antonio Vuolo</v>
      </c>
      <c r="AB1822" s="12">
        <f t="shared" si="252"/>
        <v>1</v>
      </c>
      <c r="AC1822" s="12">
        <f t="shared" si="257"/>
        <v>548.09519999999998</v>
      </c>
      <c r="AD1822" s="12">
        <f t="shared" si="258"/>
        <v>595</v>
      </c>
      <c r="AE1822" s="12">
        <f t="shared" si="253"/>
        <v>595</v>
      </c>
      <c r="AF1822" s="12">
        <f t="shared" si="254"/>
        <v>46.904800000000002</v>
      </c>
      <c r="AG1822" s="12">
        <f t="shared" si="255"/>
        <v>46.9</v>
      </c>
      <c r="AH1822" s="9">
        <f t="shared" si="259"/>
        <v>7.8823529411764709E-2</v>
      </c>
      <c r="AI1822" s="14">
        <f>VLOOKUP(E1822,'Verweis Faktor'!$A:$B,2,FALSE)</f>
        <v>1</v>
      </c>
      <c r="AJ1822" s="14"/>
      <c r="AK1822" s="14" t="str">
        <f>IF(AL1822="Ja","Versandkosten",VLOOKUP(E1822,'Verweis Belegart'!$A$2:$B$9,2,FALSE))</f>
        <v>Hardware</v>
      </c>
      <c r="AL1822" s="14" t="str">
        <f t="shared" si="260"/>
        <v>Nein</v>
      </c>
      <c r="AM1822" s="14" t="str">
        <f t="shared" si="256"/>
        <v>Positiv</v>
      </c>
    </row>
    <row r="1823" spans="1:39" ht="17.25" customHeight="1" x14ac:dyDescent="0.35">
      <c r="A1823" s="17">
        <v>14571536</v>
      </c>
      <c r="B1823" s="2" t="s">
        <v>1517</v>
      </c>
      <c r="C1823" s="1">
        <v>2025001</v>
      </c>
      <c r="D1823" s="1">
        <v>2000517</v>
      </c>
      <c r="E1823" s="2" t="s">
        <v>34</v>
      </c>
      <c r="F1823" s="2" t="s">
        <v>35</v>
      </c>
      <c r="G1823" s="2" t="s">
        <v>66</v>
      </c>
      <c r="H1823" s="2" t="s">
        <v>315</v>
      </c>
      <c r="I1823" s="2" t="s">
        <v>316</v>
      </c>
      <c r="J1823" s="2" t="s">
        <v>103</v>
      </c>
      <c r="K1823" s="2" t="s">
        <v>301</v>
      </c>
      <c r="L1823" s="2" t="s">
        <v>885</v>
      </c>
      <c r="M1823" s="2" t="s">
        <v>886</v>
      </c>
      <c r="N1823" s="2" t="s">
        <v>887</v>
      </c>
      <c r="O1823" s="3">
        <v>1</v>
      </c>
      <c r="P1823" s="3">
        <v>432</v>
      </c>
      <c r="Q1823" s="3">
        <v>465</v>
      </c>
      <c r="R1823" s="3">
        <v>465</v>
      </c>
      <c r="S1823" s="3">
        <v>33</v>
      </c>
      <c r="T1823" s="3">
        <v>33</v>
      </c>
      <c r="U1823" s="3">
        <v>7.09</v>
      </c>
      <c r="V1823" s="2" t="s">
        <v>123</v>
      </c>
      <c r="W1823" s="2" t="s">
        <v>124</v>
      </c>
      <c r="X1823" s="2" t="s">
        <v>72</v>
      </c>
      <c r="Y1823" s="19" t="str">
        <f>VLOOKUP(G1823,'Verweis Kd-Gruppe'!$A$2:$B$8,2,FALSE)</f>
        <v>EXP</v>
      </c>
      <c r="Z1823" s="19" t="str">
        <f>VLOOKUP(J1823,'Verweis Art-Gruppe'!$A$2:$B$15,2,FALSE)</f>
        <v>Geräte</v>
      </c>
      <c r="AA1823" s="19" t="str">
        <f>VLOOKUP(W1823,'Verweis Vertreter'!$A$2:$B$24,2,FALSE)</f>
        <v>Antonio Vuolo</v>
      </c>
      <c r="AB1823" s="12">
        <f t="shared" si="252"/>
        <v>1</v>
      </c>
      <c r="AC1823" s="12">
        <f t="shared" si="257"/>
        <v>432</v>
      </c>
      <c r="AD1823" s="12">
        <f t="shared" si="258"/>
        <v>465</v>
      </c>
      <c r="AE1823" s="12">
        <f t="shared" si="253"/>
        <v>465</v>
      </c>
      <c r="AF1823" s="12">
        <f t="shared" si="254"/>
        <v>33</v>
      </c>
      <c r="AG1823" s="12">
        <f t="shared" si="255"/>
        <v>33</v>
      </c>
      <c r="AH1823" s="9">
        <f t="shared" si="259"/>
        <v>7.0967741935483872E-2</v>
      </c>
      <c r="AI1823" s="14">
        <f>VLOOKUP(E1823,'Verweis Faktor'!$A:$B,2,FALSE)</f>
        <v>1</v>
      </c>
      <c r="AJ1823" s="14"/>
      <c r="AK1823" s="14" t="str">
        <f>IF(AL1823="Ja","Versandkosten",VLOOKUP(E1823,'Verweis Belegart'!$A$2:$B$9,2,FALSE))</f>
        <v>Hardware</v>
      </c>
      <c r="AL1823" s="14" t="str">
        <f t="shared" si="260"/>
        <v>Nein</v>
      </c>
      <c r="AM1823" s="14" t="str">
        <f t="shared" si="256"/>
        <v>Positiv</v>
      </c>
    </row>
    <row r="1824" spans="1:39" ht="17.25" customHeight="1" x14ac:dyDescent="0.35">
      <c r="A1824" s="17">
        <v>14571536</v>
      </c>
      <c r="B1824" s="2" t="s">
        <v>1517</v>
      </c>
      <c r="C1824" s="1">
        <v>2025001</v>
      </c>
      <c r="D1824" s="1">
        <v>2000517</v>
      </c>
      <c r="E1824" s="2" t="s">
        <v>34</v>
      </c>
      <c r="F1824" s="2" t="s">
        <v>35</v>
      </c>
      <c r="G1824" s="2" t="s">
        <v>66</v>
      </c>
      <c r="H1824" s="2" t="s">
        <v>315</v>
      </c>
      <c r="I1824" s="2" t="s">
        <v>316</v>
      </c>
      <c r="J1824" s="2" t="s">
        <v>103</v>
      </c>
      <c r="K1824" s="2" t="s">
        <v>304</v>
      </c>
      <c r="L1824" s="2" t="s">
        <v>351</v>
      </c>
      <c r="M1824" s="2" t="s">
        <v>352</v>
      </c>
      <c r="N1824" s="2" t="s">
        <v>90</v>
      </c>
      <c r="O1824" s="3">
        <v>2</v>
      </c>
      <c r="P1824" s="3">
        <v>537</v>
      </c>
      <c r="Q1824" s="3">
        <v>550</v>
      </c>
      <c r="R1824" s="3">
        <v>1100</v>
      </c>
      <c r="S1824" s="3">
        <v>13</v>
      </c>
      <c r="T1824" s="3">
        <v>26</v>
      </c>
      <c r="U1824" s="3">
        <v>2.36</v>
      </c>
      <c r="V1824" s="2" t="s">
        <v>123</v>
      </c>
      <c r="W1824" s="2" t="s">
        <v>124</v>
      </c>
      <c r="X1824" s="2" t="s">
        <v>72</v>
      </c>
      <c r="Y1824" s="19" t="str">
        <f>VLOOKUP(G1824,'Verweis Kd-Gruppe'!$A$2:$B$8,2,FALSE)</f>
        <v>EXP</v>
      </c>
      <c r="Z1824" s="19" t="str">
        <f>VLOOKUP(J1824,'Verweis Art-Gruppe'!$A$2:$B$15,2,FALSE)</f>
        <v>Geräte</v>
      </c>
      <c r="AA1824" s="19" t="str">
        <f>VLOOKUP(W1824,'Verweis Vertreter'!$A$2:$B$24,2,FALSE)</f>
        <v>Antonio Vuolo</v>
      </c>
      <c r="AB1824" s="12">
        <f t="shared" si="252"/>
        <v>2</v>
      </c>
      <c r="AC1824" s="12">
        <f t="shared" si="257"/>
        <v>537</v>
      </c>
      <c r="AD1824" s="12">
        <f t="shared" si="258"/>
        <v>550</v>
      </c>
      <c r="AE1824" s="12">
        <f t="shared" si="253"/>
        <v>1100</v>
      </c>
      <c r="AF1824" s="12">
        <f t="shared" si="254"/>
        <v>13</v>
      </c>
      <c r="AG1824" s="12">
        <f t="shared" si="255"/>
        <v>26</v>
      </c>
      <c r="AH1824" s="9">
        <f t="shared" si="259"/>
        <v>2.3636363636363636E-2</v>
      </c>
      <c r="AI1824" s="14">
        <f>VLOOKUP(E1824,'Verweis Faktor'!$A:$B,2,FALSE)</f>
        <v>1</v>
      </c>
      <c r="AJ1824" s="14"/>
      <c r="AK1824" s="14" t="str">
        <f>IF(AL1824="Ja","Versandkosten",VLOOKUP(E1824,'Verweis Belegart'!$A$2:$B$9,2,FALSE))</f>
        <v>Hardware</v>
      </c>
      <c r="AL1824" s="14" t="str">
        <f t="shared" si="260"/>
        <v>Nein</v>
      </c>
      <c r="AM1824" s="14" t="str">
        <f t="shared" si="256"/>
        <v>Positiv</v>
      </c>
    </row>
    <row r="1825" spans="1:39" ht="17.25" customHeight="1" x14ac:dyDescent="0.35">
      <c r="A1825" s="17">
        <v>14571536</v>
      </c>
      <c r="B1825" s="2" t="s">
        <v>1517</v>
      </c>
      <c r="C1825" s="1">
        <v>2025001</v>
      </c>
      <c r="D1825" s="1">
        <v>2000517</v>
      </c>
      <c r="E1825" s="2" t="s">
        <v>34</v>
      </c>
      <c r="F1825" s="2" t="s">
        <v>35</v>
      </c>
      <c r="G1825" s="2" t="s">
        <v>66</v>
      </c>
      <c r="H1825" s="2" t="s">
        <v>315</v>
      </c>
      <c r="I1825" s="2" t="s">
        <v>316</v>
      </c>
      <c r="J1825" s="2" t="s">
        <v>103</v>
      </c>
      <c r="K1825" s="2" t="s">
        <v>307</v>
      </c>
      <c r="L1825" s="2" t="s">
        <v>1220</v>
      </c>
      <c r="M1825" s="2" t="s">
        <v>1221</v>
      </c>
      <c r="N1825" s="2" t="s">
        <v>457</v>
      </c>
      <c r="O1825" s="3">
        <v>1</v>
      </c>
      <c r="P1825" s="3">
        <v>869.41409999999996</v>
      </c>
      <c r="Q1825" s="3">
        <v>850</v>
      </c>
      <c r="R1825" s="3">
        <v>850</v>
      </c>
      <c r="S1825" s="3">
        <v>-19.414100000000001</v>
      </c>
      <c r="T1825" s="3">
        <v>-19.41</v>
      </c>
      <c r="U1825" s="3">
        <v>-2.2799999999999998</v>
      </c>
      <c r="V1825" s="2" t="s">
        <v>123</v>
      </c>
      <c r="W1825" s="2" t="s">
        <v>124</v>
      </c>
      <c r="X1825" s="2" t="s">
        <v>72</v>
      </c>
      <c r="Y1825" s="19" t="str">
        <f>VLOOKUP(G1825,'Verweis Kd-Gruppe'!$A$2:$B$8,2,FALSE)</f>
        <v>EXP</v>
      </c>
      <c r="Z1825" s="19" t="str">
        <f>VLOOKUP(J1825,'Verweis Art-Gruppe'!$A$2:$B$15,2,FALSE)</f>
        <v>Geräte</v>
      </c>
      <c r="AA1825" s="19" t="str">
        <f>VLOOKUP(W1825,'Verweis Vertreter'!$A$2:$B$24,2,FALSE)</f>
        <v>Antonio Vuolo</v>
      </c>
      <c r="AB1825" s="12">
        <f t="shared" si="252"/>
        <v>1</v>
      </c>
      <c r="AC1825" s="12">
        <f t="shared" si="257"/>
        <v>869.41409999999996</v>
      </c>
      <c r="AD1825" s="12">
        <f t="shared" si="258"/>
        <v>850</v>
      </c>
      <c r="AE1825" s="12">
        <f t="shared" si="253"/>
        <v>850</v>
      </c>
      <c r="AF1825" s="12">
        <f t="shared" si="254"/>
        <v>-19.414100000000001</v>
      </c>
      <c r="AG1825" s="12">
        <f t="shared" si="255"/>
        <v>-19.41</v>
      </c>
      <c r="AH1825" s="9">
        <f t="shared" si="259"/>
        <v>-2.2835294117647058E-2</v>
      </c>
      <c r="AI1825" s="14">
        <f>VLOOKUP(E1825,'Verweis Faktor'!$A:$B,2,FALSE)</f>
        <v>1</v>
      </c>
      <c r="AJ1825" s="14"/>
      <c r="AK1825" s="14" t="str">
        <f>IF(AL1825="Ja","Versandkosten",VLOOKUP(E1825,'Verweis Belegart'!$A$2:$B$9,2,FALSE))</f>
        <v>Hardware</v>
      </c>
      <c r="AL1825" s="14" t="str">
        <f t="shared" si="260"/>
        <v>Nein</v>
      </c>
      <c r="AM1825" s="14" t="str">
        <f t="shared" si="256"/>
        <v>Negativ</v>
      </c>
    </row>
    <row r="1826" spans="1:39" ht="17.25" customHeight="1" x14ac:dyDescent="0.35">
      <c r="A1826" s="17">
        <v>14571536</v>
      </c>
      <c r="B1826" s="2" t="s">
        <v>1517</v>
      </c>
      <c r="C1826" s="1">
        <v>2025001</v>
      </c>
      <c r="D1826" s="1">
        <v>2000517</v>
      </c>
      <c r="E1826" s="2" t="s">
        <v>34</v>
      </c>
      <c r="F1826" s="2" t="s">
        <v>35</v>
      </c>
      <c r="G1826" s="2" t="s">
        <v>66</v>
      </c>
      <c r="H1826" s="2" t="s">
        <v>315</v>
      </c>
      <c r="I1826" s="2" t="s">
        <v>316</v>
      </c>
      <c r="J1826" s="2" t="s">
        <v>103</v>
      </c>
      <c r="K1826" s="2" t="s">
        <v>311</v>
      </c>
      <c r="L1826" s="2" t="s">
        <v>1662</v>
      </c>
      <c r="M1826" s="2" t="s">
        <v>1663</v>
      </c>
      <c r="N1826" s="2" t="s">
        <v>110</v>
      </c>
      <c r="O1826" s="3">
        <v>1</v>
      </c>
      <c r="P1826" s="3">
        <v>252</v>
      </c>
      <c r="Q1826" s="3">
        <v>242</v>
      </c>
      <c r="R1826" s="3">
        <v>242</v>
      </c>
      <c r="S1826" s="3">
        <v>-10</v>
      </c>
      <c r="T1826" s="3">
        <v>-10</v>
      </c>
      <c r="U1826" s="3">
        <v>-4.13</v>
      </c>
      <c r="V1826" s="2" t="s">
        <v>123</v>
      </c>
      <c r="W1826" s="2" t="s">
        <v>124</v>
      </c>
      <c r="X1826" s="2" t="s">
        <v>72</v>
      </c>
      <c r="Y1826" s="19" t="str">
        <f>VLOOKUP(G1826,'Verweis Kd-Gruppe'!$A$2:$B$8,2,FALSE)</f>
        <v>EXP</v>
      </c>
      <c r="Z1826" s="19" t="str">
        <f>VLOOKUP(J1826,'Verweis Art-Gruppe'!$A$2:$B$15,2,FALSE)</f>
        <v>Geräte</v>
      </c>
      <c r="AA1826" s="19" t="str">
        <f>VLOOKUP(W1826,'Verweis Vertreter'!$A$2:$B$24,2,FALSE)</f>
        <v>Antonio Vuolo</v>
      </c>
      <c r="AB1826" s="12">
        <f t="shared" si="252"/>
        <v>1</v>
      </c>
      <c r="AC1826" s="12">
        <f t="shared" si="257"/>
        <v>252</v>
      </c>
      <c r="AD1826" s="12">
        <f t="shared" si="258"/>
        <v>242</v>
      </c>
      <c r="AE1826" s="12">
        <f t="shared" si="253"/>
        <v>242</v>
      </c>
      <c r="AF1826" s="12">
        <f t="shared" si="254"/>
        <v>-10</v>
      </c>
      <c r="AG1826" s="12">
        <f t="shared" si="255"/>
        <v>-10</v>
      </c>
      <c r="AH1826" s="9">
        <f t="shared" si="259"/>
        <v>-4.1322314049586778E-2</v>
      </c>
      <c r="AI1826" s="14">
        <f>VLOOKUP(E1826,'Verweis Faktor'!$A:$B,2,FALSE)</f>
        <v>1</v>
      </c>
      <c r="AJ1826" s="14"/>
      <c r="AK1826" s="14" t="str">
        <f>IF(AL1826="Ja","Versandkosten",VLOOKUP(E1826,'Verweis Belegart'!$A$2:$B$9,2,FALSE))</f>
        <v>Hardware</v>
      </c>
      <c r="AL1826" s="14" t="str">
        <f t="shared" si="260"/>
        <v>Nein</v>
      </c>
      <c r="AM1826" s="14" t="str">
        <f t="shared" si="256"/>
        <v>Negativ</v>
      </c>
    </row>
    <row r="1827" spans="1:39" ht="17.25" customHeight="1" x14ac:dyDescent="0.35">
      <c r="A1827" s="17">
        <v>14571536</v>
      </c>
      <c r="B1827" s="2" t="s">
        <v>1517</v>
      </c>
      <c r="C1827" s="1">
        <v>2025001</v>
      </c>
      <c r="D1827" s="1">
        <v>2000517</v>
      </c>
      <c r="E1827" s="2" t="s">
        <v>34</v>
      </c>
      <c r="F1827" s="2" t="s">
        <v>35</v>
      </c>
      <c r="G1827" s="2" t="s">
        <v>66</v>
      </c>
      <c r="H1827" s="2" t="s">
        <v>315</v>
      </c>
      <c r="I1827" s="2" t="s">
        <v>316</v>
      </c>
      <c r="J1827" s="2" t="s">
        <v>103</v>
      </c>
      <c r="K1827" s="2" t="s">
        <v>478</v>
      </c>
      <c r="L1827" s="2" t="s">
        <v>911</v>
      </c>
      <c r="M1827" s="2" t="s">
        <v>912</v>
      </c>
      <c r="N1827" s="2" t="s">
        <v>652</v>
      </c>
      <c r="O1827" s="3">
        <v>1</v>
      </c>
      <c r="P1827" s="3">
        <v>202</v>
      </c>
      <c r="Q1827" s="3">
        <v>219</v>
      </c>
      <c r="R1827" s="3">
        <v>219</v>
      </c>
      <c r="S1827" s="3">
        <v>17</v>
      </c>
      <c r="T1827" s="3">
        <v>17</v>
      </c>
      <c r="U1827" s="3">
        <v>7.76</v>
      </c>
      <c r="V1827" s="2" t="s">
        <v>123</v>
      </c>
      <c r="W1827" s="2" t="s">
        <v>124</v>
      </c>
      <c r="X1827" s="2" t="s">
        <v>72</v>
      </c>
      <c r="Y1827" s="19" t="str">
        <f>VLOOKUP(G1827,'Verweis Kd-Gruppe'!$A$2:$B$8,2,FALSE)</f>
        <v>EXP</v>
      </c>
      <c r="Z1827" s="19" t="str">
        <f>VLOOKUP(J1827,'Verweis Art-Gruppe'!$A$2:$B$15,2,FALSE)</f>
        <v>Geräte</v>
      </c>
      <c r="AA1827" s="19" t="str">
        <f>VLOOKUP(W1827,'Verweis Vertreter'!$A$2:$B$24,2,FALSE)</f>
        <v>Antonio Vuolo</v>
      </c>
      <c r="AB1827" s="12">
        <f t="shared" si="252"/>
        <v>1</v>
      </c>
      <c r="AC1827" s="12">
        <f t="shared" si="257"/>
        <v>202</v>
      </c>
      <c r="AD1827" s="12">
        <f t="shared" si="258"/>
        <v>219</v>
      </c>
      <c r="AE1827" s="12">
        <f t="shared" si="253"/>
        <v>219</v>
      </c>
      <c r="AF1827" s="12">
        <f t="shared" si="254"/>
        <v>17</v>
      </c>
      <c r="AG1827" s="12">
        <f t="shared" si="255"/>
        <v>17</v>
      </c>
      <c r="AH1827" s="9">
        <f t="shared" si="259"/>
        <v>7.7625570776255703E-2</v>
      </c>
      <c r="AI1827" s="14">
        <f>VLOOKUP(E1827,'Verweis Faktor'!$A:$B,2,FALSE)</f>
        <v>1</v>
      </c>
      <c r="AJ1827" s="14"/>
      <c r="AK1827" s="14" t="str">
        <f>IF(AL1827="Ja","Versandkosten",VLOOKUP(E1827,'Verweis Belegart'!$A$2:$B$9,2,FALSE))</f>
        <v>Hardware</v>
      </c>
      <c r="AL1827" s="14" t="str">
        <f t="shared" si="260"/>
        <v>Nein</v>
      </c>
      <c r="AM1827" s="14" t="str">
        <f t="shared" si="256"/>
        <v>Positiv</v>
      </c>
    </row>
    <row r="1828" spans="1:39" ht="17.25" customHeight="1" x14ac:dyDescent="0.35">
      <c r="A1828" s="17">
        <v>14571536</v>
      </c>
      <c r="B1828" s="2" t="s">
        <v>1517</v>
      </c>
      <c r="C1828" s="1">
        <v>2025001</v>
      </c>
      <c r="D1828" s="1">
        <v>2000517</v>
      </c>
      <c r="E1828" s="2" t="s">
        <v>34</v>
      </c>
      <c r="F1828" s="2" t="s">
        <v>35</v>
      </c>
      <c r="G1828" s="2" t="s">
        <v>66</v>
      </c>
      <c r="H1828" s="2" t="s">
        <v>315</v>
      </c>
      <c r="I1828" s="2" t="s">
        <v>316</v>
      </c>
      <c r="J1828" s="2" t="s">
        <v>103</v>
      </c>
      <c r="K1828" s="2" t="s">
        <v>482</v>
      </c>
      <c r="L1828" s="2" t="s">
        <v>872</v>
      </c>
      <c r="M1828" s="2" t="s">
        <v>873</v>
      </c>
      <c r="N1828" s="2" t="s">
        <v>404</v>
      </c>
      <c r="O1828" s="3">
        <v>3</v>
      </c>
      <c r="P1828" s="3">
        <v>238</v>
      </c>
      <c r="Q1828" s="3">
        <v>245</v>
      </c>
      <c r="R1828" s="3">
        <v>735</v>
      </c>
      <c r="S1828" s="3">
        <v>7</v>
      </c>
      <c r="T1828" s="3">
        <v>21</v>
      </c>
      <c r="U1828" s="3">
        <v>2.85</v>
      </c>
      <c r="V1828" s="2" t="s">
        <v>123</v>
      </c>
      <c r="W1828" s="2" t="s">
        <v>124</v>
      </c>
      <c r="X1828" s="2" t="s">
        <v>72</v>
      </c>
      <c r="Y1828" s="19" t="str">
        <f>VLOOKUP(G1828,'Verweis Kd-Gruppe'!$A$2:$B$8,2,FALSE)</f>
        <v>EXP</v>
      </c>
      <c r="Z1828" s="19" t="str">
        <f>VLOOKUP(J1828,'Verweis Art-Gruppe'!$A$2:$B$15,2,FALSE)</f>
        <v>Geräte</v>
      </c>
      <c r="AA1828" s="19" t="str">
        <f>VLOOKUP(W1828,'Verweis Vertreter'!$A$2:$B$24,2,FALSE)</f>
        <v>Antonio Vuolo</v>
      </c>
      <c r="AB1828" s="12">
        <f t="shared" si="252"/>
        <v>3</v>
      </c>
      <c r="AC1828" s="12">
        <f t="shared" si="257"/>
        <v>238</v>
      </c>
      <c r="AD1828" s="12">
        <f t="shared" si="258"/>
        <v>245</v>
      </c>
      <c r="AE1828" s="12">
        <f t="shared" si="253"/>
        <v>735</v>
      </c>
      <c r="AF1828" s="12">
        <f t="shared" si="254"/>
        <v>7</v>
      </c>
      <c r="AG1828" s="12">
        <f t="shared" si="255"/>
        <v>21</v>
      </c>
      <c r="AH1828" s="9">
        <f t="shared" si="259"/>
        <v>2.8571428571428571E-2</v>
      </c>
      <c r="AI1828" s="14">
        <f>VLOOKUP(E1828,'Verweis Faktor'!$A:$B,2,FALSE)</f>
        <v>1</v>
      </c>
      <c r="AJ1828" s="14"/>
      <c r="AK1828" s="14" t="str">
        <f>IF(AL1828="Ja","Versandkosten",VLOOKUP(E1828,'Verweis Belegart'!$A$2:$B$9,2,FALSE))</f>
        <v>Hardware</v>
      </c>
      <c r="AL1828" s="14" t="str">
        <f t="shared" si="260"/>
        <v>Nein</v>
      </c>
      <c r="AM1828" s="14" t="str">
        <f t="shared" si="256"/>
        <v>Positiv</v>
      </c>
    </row>
    <row r="1829" spans="1:39" ht="17.25" customHeight="1" x14ac:dyDescent="0.35">
      <c r="A1829" s="17">
        <v>14571536</v>
      </c>
      <c r="B1829" s="2" t="s">
        <v>1517</v>
      </c>
      <c r="C1829" s="1">
        <v>2025001</v>
      </c>
      <c r="D1829" s="1">
        <v>2000517</v>
      </c>
      <c r="E1829" s="2" t="s">
        <v>34</v>
      </c>
      <c r="F1829" s="2" t="s">
        <v>35</v>
      </c>
      <c r="G1829" s="2" t="s">
        <v>66</v>
      </c>
      <c r="H1829" s="2" t="s">
        <v>315</v>
      </c>
      <c r="I1829" s="2" t="s">
        <v>316</v>
      </c>
      <c r="J1829" s="2" t="s">
        <v>103</v>
      </c>
      <c r="K1829" s="2" t="s">
        <v>485</v>
      </c>
      <c r="L1829" s="2" t="s">
        <v>63</v>
      </c>
      <c r="M1829" s="2" t="s">
        <v>64</v>
      </c>
      <c r="N1829" s="2" t="s">
        <v>65</v>
      </c>
      <c r="O1829" s="3">
        <v>1</v>
      </c>
      <c r="P1829" s="3">
        <v>197.0257</v>
      </c>
      <c r="Q1829" s="3">
        <v>215</v>
      </c>
      <c r="R1829" s="3">
        <v>215</v>
      </c>
      <c r="S1829" s="3">
        <v>17.974299999999999</v>
      </c>
      <c r="T1829" s="3">
        <v>17.97</v>
      </c>
      <c r="U1829" s="3">
        <v>8.36</v>
      </c>
      <c r="V1829" s="2" t="s">
        <v>123</v>
      </c>
      <c r="W1829" s="2" t="s">
        <v>124</v>
      </c>
      <c r="X1829" s="2" t="s">
        <v>72</v>
      </c>
      <c r="Y1829" s="19" t="str">
        <f>VLOOKUP(G1829,'Verweis Kd-Gruppe'!$A$2:$B$8,2,FALSE)</f>
        <v>EXP</v>
      </c>
      <c r="Z1829" s="19" t="str">
        <f>VLOOKUP(J1829,'Verweis Art-Gruppe'!$A$2:$B$15,2,FALSE)</f>
        <v>Geräte</v>
      </c>
      <c r="AA1829" s="19" t="str">
        <f>VLOOKUP(W1829,'Verweis Vertreter'!$A$2:$B$24,2,FALSE)</f>
        <v>Antonio Vuolo</v>
      </c>
      <c r="AB1829" s="12">
        <f t="shared" si="252"/>
        <v>1</v>
      </c>
      <c r="AC1829" s="12">
        <f t="shared" si="257"/>
        <v>197.0257</v>
      </c>
      <c r="AD1829" s="12">
        <f t="shared" si="258"/>
        <v>215</v>
      </c>
      <c r="AE1829" s="12">
        <f t="shared" si="253"/>
        <v>215</v>
      </c>
      <c r="AF1829" s="12">
        <f t="shared" si="254"/>
        <v>17.974299999999999</v>
      </c>
      <c r="AG1829" s="12">
        <f t="shared" si="255"/>
        <v>17.97</v>
      </c>
      <c r="AH1829" s="9">
        <f t="shared" si="259"/>
        <v>8.3581395348837198E-2</v>
      </c>
      <c r="AI1829" s="14">
        <f>VLOOKUP(E1829,'Verweis Faktor'!$A:$B,2,FALSE)</f>
        <v>1</v>
      </c>
      <c r="AJ1829" s="14"/>
      <c r="AK1829" s="14" t="str">
        <f>IF(AL1829="Ja","Versandkosten",VLOOKUP(E1829,'Verweis Belegart'!$A$2:$B$9,2,FALSE))</f>
        <v>Hardware</v>
      </c>
      <c r="AL1829" s="14" t="str">
        <f t="shared" si="260"/>
        <v>Nein</v>
      </c>
      <c r="AM1829" s="14" t="str">
        <f t="shared" si="256"/>
        <v>Positiv</v>
      </c>
    </row>
    <row r="1830" spans="1:39" ht="17.25" customHeight="1" x14ac:dyDescent="0.35">
      <c r="A1830" s="17">
        <v>14572685</v>
      </c>
      <c r="B1830" s="2" t="s">
        <v>1517</v>
      </c>
      <c r="C1830" s="1">
        <v>2025001</v>
      </c>
      <c r="D1830" s="1">
        <v>2000518</v>
      </c>
      <c r="E1830" s="2" t="s">
        <v>34</v>
      </c>
      <c r="F1830" s="2" t="s">
        <v>53</v>
      </c>
      <c r="G1830" s="2" t="s">
        <v>36</v>
      </c>
      <c r="H1830" s="2" t="s">
        <v>574</v>
      </c>
      <c r="I1830" s="2" t="s">
        <v>575</v>
      </c>
      <c r="J1830" s="2" t="s">
        <v>103</v>
      </c>
      <c r="K1830" s="2" t="s">
        <v>28</v>
      </c>
      <c r="L1830" s="2" t="s">
        <v>589</v>
      </c>
      <c r="M1830" s="2" t="s">
        <v>590</v>
      </c>
      <c r="N1830" s="2" t="s">
        <v>475</v>
      </c>
      <c r="O1830" s="3">
        <v>1</v>
      </c>
      <c r="P1830" s="3">
        <v>770</v>
      </c>
      <c r="Q1830" s="3">
        <v>815</v>
      </c>
      <c r="R1830" s="3">
        <v>815</v>
      </c>
      <c r="S1830" s="3">
        <v>45</v>
      </c>
      <c r="T1830" s="3">
        <v>45</v>
      </c>
      <c r="U1830" s="3">
        <v>5.52</v>
      </c>
      <c r="V1830" s="2" t="s">
        <v>235</v>
      </c>
      <c r="W1830" s="2" t="s">
        <v>236</v>
      </c>
      <c r="X1830" s="2" t="s">
        <v>59</v>
      </c>
      <c r="Y1830" s="19" t="str">
        <f>VLOOKUP(G1830,'Verweis Kd-Gruppe'!$A$2:$B$8,2,FALSE)</f>
        <v>GRK</v>
      </c>
      <c r="Z1830" s="19" t="str">
        <f>VLOOKUP(J1830,'Verweis Art-Gruppe'!$A$2:$B$15,2,FALSE)</f>
        <v>Geräte</v>
      </c>
      <c r="AA1830" s="19" t="str">
        <f>VLOOKUP(W1830,'Verweis Vertreter'!$A$2:$B$24,2,FALSE)</f>
        <v>Patrick Verfürth</v>
      </c>
      <c r="AB1830" s="12">
        <f t="shared" si="252"/>
        <v>1</v>
      </c>
      <c r="AC1830" s="12">
        <f t="shared" si="257"/>
        <v>770</v>
      </c>
      <c r="AD1830" s="12">
        <f t="shared" si="258"/>
        <v>815</v>
      </c>
      <c r="AE1830" s="12">
        <f t="shared" si="253"/>
        <v>815</v>
      </c>
      <c r="AF1830" s="12">
        <f t="shared" si="254"/>
        <v>45</v>
      </c>
      <c r="AG1830" s="12">
        <f t="shared" si="255"/>
        <v>45</v>
      </c>
      <c r="AH1830" s="9">
        <f t="shared" si="259"/>
        <v>5.5214723926380369E-2</v>
      </c>
      <c r="AI1830" s="14">
        <f>VLOOKUP(E1830,'Verweis Faktor'!$A:$B,2,FALSE)</f>
        <v>1</v>
      </c>
      <c r="AJ1830" s="14"/>
      <c r="AK1830" s="14" t="str">
        <f>IF(AL1830="Ja","Versandkosten",VLOOKUP(E1830,'Verweis Belegart'!$A$2:$B$9,2,FALSE))</f>
        <v>Hardware</v>
      </c>
      <c r="AL1830" s="14" t="str">
        <f t="shared" si="260"/>
        <v>Nein</v>
      </c>
      <c r="AM1830" s="14" t="str">
        <f t="shared" si="256"/>
        <v>Positiv</v>
      </c>
    </row>
    <row r="1831" spans="1:39" ht="17.25" customHeight="1" x14ac:dyDescent="0.35">
      <c r="A1831" s="17">
        <v>14572689</v>
      </c>
      <c r="B1831" s="2" t="s">
        <v>1517</v>
      </c>
      <c r="C1831" s="1">
        <v>2025001</v>
      </c>
      <c r="D1831" s="1">
        <v>2000519</v>
      </c>
      <c r="E1831" s="2" t="s">
        <v>34</v>
      </c>
      <c r="F1831" s="2" t="s">
        <v>53</v>
      </c>
      <c r="G1831" s="2" t="s">
        <v>36</v>
      </c>
      <c r="H1831" s="2" t="s">
        <v>574</v>
      </c>
      <c r="I1831" s="2" t="s">
        <v>575</v>
      </c>
      <c r="J1831" s="2" t="s">
        <v>103</v>
      </c>
      <c r="K1831" s="2" t="s">
        <v>28</v>
      </c>
      <c r="L1831" s="2" t="s">
        <v>1262</v>
      </c>
      <c r="M1831" s="2" t="s">
        <v>1263</v>
      </c>
      <c r="N1831" s="2" t="s">
        <v>319</v>
      </c>
      <c r="O1831" s="3">
        <v>1</v>
      </c>
      <c r="P1831" s="3">
        <v>690</v>
      </c>
      <c r="Q1831" s="3">
        <v>738</v>
      </c>
      <c r="R1831" s="3">
        <v>738</v>
      </c>
      <c r="S1831" s="3">
        <v>48</v>
      </c>
      <c r="T1831" s="3">
        <v>48</v>
      </c>
      <c r="U1831" s="3">
        <v>6.5</v>
      </c>
      <c r="V1831" s="2" t="s">
        <v>235</v>
      </c>
      <c r="W1831" s="2" t="s">
        <v>236</v>
      </c>
      <c r="X1831" s="2" t="s">
        <v>59</v>
      </c>
      <c r="Y1831" s="19" t="str">
        <f>VLOOKUP(G1831,'Verweis Kd-Gruppe'!$A$2:$B$8,2,FALSE)</f>
        <v>GRK</v>
      </c>
      <c r="Z1831" s="19" t="str">
        <f>VLOOKUP(J1831,'Verweis Art-Gruppe'!$A$2:$B$15,2,FALSE)</f>
        <v>Geräte</v>
      </c>
      <c r="AA1831" s="19" t="str">
        <f>VLOOKUP(W1831,'Verweis Vertreter'!$A$2:$B$24,2,FALSE)</f>
        <v>Patrick Verfürth</v>
      </c>
      <c r="AB1831" s="12">
        <f t="shared" si="252"/>
        <v>1</v>
      </c>
      <c r="AC1831" s="12">
        <f t="shared" si="257"/>
        <v>690</v>
      </c>
      <c r="AD1831" s="12">
        <f t="shared" si="258"/>
        <v>738</v>
      </c>
      <c r="AE1831" s="12">
        <f t="shared" si="253"/>
        <v>738</v>
      </c>
      <c r="AF1831" s="12">
        <f t="shared" si="254"/>
        <v>48</v>
      </c>
      <c r="AG1831" s="12">
        <f t="shared" si="255"/>
        <v>48</v>
      </c>
      <c r="AH1831" s="9">
        <f t="shared" si="259"/>
        <v>6.5040650406504072E-2</v>
      </c>
      <c r="AI1831" s="14">
        <f>VLOOKUP(E1831,'Verweis Faktor'!$A:$B,2,FALSE)</f>
        <v>1</v>
      </c>
      <c r="AJ1831" s="14"/>
      <c r="AK1831" s="14" t="str">
        <f>IF(AL1831="Ja","Versandkosten",VLOOKUP(E1831,'Verweis Belegart'!$A$2:$B$9,2,FALSE))</f>
        <v>Hardware</v>
      </c>
      <c r="AL1831" s="14" t="str">
        <f t="shared" si="260"/>
        <v>Nein</v>
      </c>
      <c r="AM1831" s="14" t="str">
        <f t="shared" si="256"/>
        <v>Positiv</v>
      </c>
    </row>
    <row r="1832" spans="1:39" ht="17.25" customHeight="1" x14ac:dyDescent="0.35">
      <c r="A1832" s="17">
        <v>14572690</v>
      </c>
      <c r="B1832" s="2" t="s">
        <v>1517</v>
      </c>
      <c r="C1832" s="1">
        <v>2025001</v>
      </c>
      <c r="D1832" s="1">
        <v>2000520</v>
      </c>
      <c r="E1832" s="2" t="s">
        <v>34</v>
      </c>
      <c r="F1832" s="2" t="s">
        <v>53</v>
      </c>
      <c r="G1832" s="2" t="s">
        <v>36</v>
      </c>
      <c r="H1832" s="2" t="s">
        <v>574</v>
      </c>
      <c r="I1832" s="2" t="s">
        <v>575</v>
      </c>
      <c r="J1832" s="2" t="s">
        <v>103</v>
      </c>
      <c r="K1832" s="2" t="s">
        <v>28</v>
      </c>
      <c r="L1832" s="2" t="s">
        <v>1262</v>
      </c>
      <c r="M1832" s="2" t="s">
        <v>1263</v>
      </c>
      <c r="N1832" s="2" t="s">
        <v>319</v>
      </c>
      <c r="O1832" s="3">
        <v>1</v>
      </c>
      <c r="P1832" s="3">
        <v>690</v>
      </c>
      <c r="Q1832" s="3">
        <v>738</v>
      </c>
      <c r="R1832" s="3">
        <v>738</v>
      </c>
      <c r="S1832" s="3">
        <v>48</v>
      </c>
      <c r="T1832" s="3">
        <v>48</v>
      </c>
      <c r="U1832" s="3">
        <v>6.5</v>
      </c>
      <c r="V1832" s="2" t="s">
        <v>235</v>
      </c>
      <c r="W1832" s="2" t="s">
        <v>236</v>
      </c>
      <c r="X1832" s="2" t="s">
        <v>59</v>
      </c>
      <c r="Y1832" s="19" t="str">
        <f>VLOOKUP(G1832,'Verweis Kd-Gruppe'!$A$2:$B$8,2,FALSE)</f>
        <v>GRK</v>
      </c>
      <c r="Z1832" s="19" t="str">
        <f>VLOOKUP(J1832,'Verweis Art-Gruppe'!$A$2:$B$15,2,FALSE)</f>
        <v>Geräte</v>
      </c>
      <c r="AA1832" s="19" t="str">
        <f>VLOOKUP(W1832,'Verweis Vertreter'!$A$2:$B$24,2,FALSE)</f>
        <v>Patrick Verfürth</v>
      </c>
      <c r="AB1832" s="12">
        <f t="shared" si="252"/>
        <v>1</v>
      </c>
      <c r="AC1832" s="12">
        <f t="shared" si="257"/>
        <v>690</v>
      </c>
      <c r="AD1832" s="12">
        <f t="shared" si="258"/>
        <v>738</v>
      </c>
      <c r="AE1832" s="12">
        <f t="shared" si="253"/>
        <v>738</v>
      </c>
      <c r="AF1832" s="12">
        <f t="shared" si="254"/>
        <v>48</v>
      </c>
      <c r="AG1832" s="12">
        <f t="shared" si="255"/>
        <v>48</v>
      </c>
      <c r="AH1832" s="9">
        <f t="shared" si="259"/>
        <v>6.5040650406504072E-2</v>
      </c>
      <c r="AI1832" s="14">
        <f>VLOOKUP(E1832,'Verweis Faktor'!$A:$B,2,FALSE)</f>
        <v>1</v>
      </c>
      <c r="AJ1832" s="14"/>
      <c r="AK1832" s="14" t="str">
        <f>IF(AL1832="Ja","Versandkosten",VLOOKUP(E1832,'Verweis Belegart'!$A$2:$B$9,2,FALSE))</f>
        <v>Hardware</v>
      </c>
      <c r="AL1832" s="14" t="str">
        <f t="shared" si="260"/>
        <v>Nein</v>
      </c>
      <c r="AM1832" s="14" t="str">
        <f t="shared" si="256"/>
        <v>Positiv</v>
      </c>
    </row>
    <row r="1833" spans="1:39" ht="17.25" customHeight="1" x14ac:dyDescent="0.35">
      <c r="A1833" s="17">
        <v>14572691</v>
      </c>
      <c r="B1833" s="2" t="s">
        <v>1517</v>
      </c>
      <c r="C1833" s="1">
        <v>2025001</v>
      </c>
      <c r="D1833" s="1">
        <v>2000521</v>
      </c>
      <c r="E1833" s="2" t="s">
        <v>34</v>
      </c>
      <c r="F1833" s="2" t="s">
        <v>53</v>
      </c>
      <c r="G1833" s="2" t="s">
        <v>36</v>
      </c>
      <c r="H1833" s="2" t="s">
        <v>574</v>
      </c>
      <c r="I1833" s="2" t="s">
        <v>575</v>
      </c>
      <c r="J1833" s="2" t="s">
        <v>103</v>
      </c>
      <c r="K1833" s="2" t="s">
        <v>28</v>
      </c>
      <c r="L1833" s="2" t="s">
        <v>1262</v>
      </c>
      <c r="M1833" s="2" t="s">
        <v>1263</v>
      </c>
      <c r="N1833" s="2" t="s">
        <v>319</v>
      </c>
      <c r="O1833" s="3">
        <v>1</v>
      </c>
      <c r="P1833" s="3">
        <v>690</v>
      </c>
      <c r="Q1833" s="3">
        <v>738</v>
      </c>
      <c r="R1833" s="3">
        <v>738</v>
      </c>
      <c r="S1833" s="3">
        <v>48</v>
      </c>
      <c r="T1833" s="3">
        <v>48</v>
      </c>
      <c r="U1833" s="3">
        <v>6.5</v>
      </c>
      <c r="V1833" s="2" t="s">
        <v>235</v>
      </c>
      <c r="W1833" s="2" t="s">
        <v>236</v>
      </c>
      <c r="X1833" s="2" t="s">
        <v>59</v>
      </c>
      <c r="Y1833" s="19" t="str">
        <f>VLOOKUP(G1833,'Verweis Kd-Gruppe'!$A$2:$B$8,2,FALSE)</f>
        <v>GRK</v>
      </c>
      <c r="Z1833" s="19" t="str">
        <f>VLOOKUP(J1833,'Verweis Art-Gruppe'!$A$2:$B$15,2,FALSE)</f>
        <v>Geräte</v>
      </c>
      <c r="AA1833" s="19" t="str">
        <f>VLOOKUP(W1833,'Verweis Vertreter'!$A$2:$B$24,2,FALSE)</f>
        <v>Patrick Verfürth</v>
      </c>
      <c r="AB1833" s="12">
        <f t="shared" si="252"/>
        <v>1</v>
      </c>
      <c r="AC1833" s="12">
        <f t="shared" si="257"/>
        <v>690</v>
      </c>
      <c r="AD1833" s="12">
        <f t="shared" si="258"/>
        <v>738</v>
      </c>
      <c r="AE1833" s="12">
        <f t="shared" si="253"/>
        <v>738</v>
      </c>
      <c r="AF1833" s="12">
        <f t="shared" si="254"/>
        <v>48</v>
      </c>
      <c r="AG1833" s="12">
        <f t="shared" si="255"/>
        <v>48</v>
      </c>
      <c r="AH1833" s="9">
        <f t="shared" si="259"/>
        <v>6.5040650406504072E-2</v>
      </c>
      <c r="AI1833" s="14">
        <f>VLOOKUP(E1833,'Verweis Faktor'!$A:$B,2,FALSE)</f>
        <v>1</v>
      </c>
      <c r="AJ1833" s="14"/>
      <c r="AK1833" s="14" t="str">
        <f>IF(AL1833="Ja","Versandkosten",VLOOKUP(E1833,'Verweis Belegart'!$A$2:$B$9,2,FALSE))</f>
        <v>Hardware</v>
      </c>
      <c r="AL1833" s="14" t="str">
        <f t="shared" si="260"/>
        <v>Nein</v>
      </c>
      <c r="AM1833" s="14" t="str">
        <f t="shared" si="256"/>
        <v>Positiv</v>
      </c>
    </row>
    <row r="1834" spans="1:39" ht="17.25" customHeight="1" x14ac:dyDescent="0.35">
      <c r="A1834" s="17">
        <v>14572694</v>
      </c>
      <c r="B1834" s="2" t="s">
        <v>1517</v>
      </c>
      <c r="C1834" s="1">
        <v>2025001</v>
      </c>
      <c r="D1834" s="1">
        <v>2000522</v>
      </c>
      <c r="E1834" s="2" t="s">
        <v>34</v>
      </c>
      <c r="F1834" s="2" t="s">
        <v>53</v>
      </c>
      <c r="G1834" s="2" t="s">
        <v>36</v>
      </c>
      <c r="H1834" s="2" t="s">
        <v>574</v>
      </c>
      <c r="I1834" s="2" t="s">
        <v>575</v>
      </c>
      <c r="J1834" s="2" t="s">
        <v>103</v>
      </c>
      <c r="K1834" s="2" t="s">
        <v>28</v>
      </c>
      <c r="L1834" s="2" t="s">
        <v>1262</v>
      </c>
      <c r="M1834" s="2" t="s">
        <v>1263</v>
      </c>
      <c r="N1834" s="2" t="s">
        <v>319</v>
      </c>
      <c r="O1834" s="3">
        <v>1</v>
      </c>
      <c r="P1834" s="3">
        <v>690</v>
      </c>
      <c r="Q1834" s="3">
        <v>738</v>
      </c>
      <c r="R1834" s="3">
        <v>738</v>
      </c>
      <c r="S1834" s="3">
        <v>48</v>
      </c>
      <c r="T1834" s="3">
        <v>48</v>
      </c>
      <c r="U1834" s="3">
        <v>6.5</v>
      </c>
      <c r="V1834" s="2" t="s">
        <v>235</v>
      </c>
      <c r="W1834" s="2" t="s">
        <v>236</v>
      </c>
      <c r="X1834" s="2" t="s">
        <v>59</v>
      </c>
      <c r="Y1834" s="19" t="str">
        <f>VLOOKUP(G1834,'Verweis Kd-Gruppe'!$A$2:$B$8,2,FALSE)</f>
        <v>GRK</v>
      </c>
      <c r="Z1834" s="19" t="str">
        <f>VLOOKUP(J1834,'Verweis Art-Gruppe'!$A$2:$B$15,2,FALSE)</f>
        <v>Geräte</v>
      </c>
      <c r="AA1834" s="19" t="str">
        <f>VLOOKUP(W1834,'Verweis Vertreter'!$A$2:$B$24,2,FALSE)</f>
        <v>Patrick Verfürth</v>
      </c>
      <c r="AB1834" s="12">
        <f t="shared" si="252"/>
        <v>1</v>
      </c>
      <c r="AC1834" s="12">
        <f t="shared" si="257"/>
        <v>690</v>
      </c>
      <c r="AD1834" s="12">
        <f t="shared" si="258"/>
        <v>738</v>
      </c>
      <c r="AE1834" s="12">
        <f t="shared" si="253"/>
        <v>738</v>
      </c>
      <c r="AF1834" s="12">
        <f t="shared" si="254"/>
        <v>48</v>
      </c>
      <c r="AG1834" s="12">
        <f t="shared" si="255"/>
        <v>48</v>
      </c>
      <c r="AH1834" s="9">
        <f t="shared" si="259"/>
        <v>6.5040650406504072E-2</v>
      </c>
      <c r="AI1834" s="14">
        <f>VLOOKUP(E1834,'Verweis Faktor'!$A:$B,2,FALSE)</f>
        <v>1</v>
      </c>
      <c r="AJ1834" s="14"/>
      <c r="AK1834" s="14" t="str">
        <f>IF(AL1834="Ja","Versandkosten",VLOOKUP(E1834,'Verweis Belegart'!$A$2:$B$9,2,FALSE))</f>
        <v>Hardware</v>
      </c>
      <c r="AL1834" s="14" t="str">
        <f t="shared" si="260"/>
        <v>Nein</v>
      </c>
      <c r="AM1834" s="14" t="str">
        <f t="shared" si="256"/>
        <v>Positiv</v>
      </c>
    </row>
    <row r="1835" spans="1:39" ht="17.25" customHeight="1" x14ac:dyDescent="0.35">
      <c r="A1835" s="17">
        <v>14572695</v>
      </c>
      <c r="B1835" s="2" t="s">
        <v>1517</v>
      </c>
      <c r="C1835" s="1">
        <v>2025001</v>
      </c>
      <c r="D1835" s="1">
        <v>2000523</v>
      </c>
      <c r="E1835" s="2" t="s">
        <v>34</v>
      </c>
      <c r="F1835" s="2" t="s">
        <v>53</v>
      </c>
      <c r="G1835" s="2" t="s">
        <v>36</v>
      </c>
      <c r="H1835" s="2" t="s">
        <v>574</v>
      </c>
      <c r="I1835" s="2" t="s">
        <v>575</v>
      </c>
      <c r="J1835" s="2" t="s">
        <v>103</v>
      </c>
      <c r="K1835" s="2" t="s">
        <v>28</v>
      </c>
      <c r="L1835" s="2" t="s">
        <v>444</v>
      </c>
      <c r="M1835" s="2" t="s">
        <v>445</v>
      </c>
      <c r="N1835" s="2" t="s">
        <v>347</v>
      </c>
      <c r="O1835" s="3">
        <v>1</v>
      </c>
      <c r="P1835" s="3">
        <v>759.58330000000001</v>
      </c>
      <c r="Q1835" s="3">
        <v>769</v>
      </c>
      <c r="R1835" s="3">
        <v>769</v>
      </c>
      <c r="S1835" s="3">
        <v>9.4167000000000005</v>
      </c>
      <c r="T1835" s="3">
        <v>9.42</v>
      </c>
      <c r="U1835" s="3">
        <v>1.22</v>
      </c>
      <c r="V1835" s="2" t="s">
        <v>235</v>
      </c>
      <c r="W1835" s="2" t="s">
        <v>236</v>
      </c>
      <c r="X1835" s="2" t="s">
        <v>59</v>
      </c>
      <c r="Y1835" s="19" t="str">
        <f>VLOOKUP(G1835,'Verweis Kd-Gruppe'!$A$2:$B$8,2,FALSE)</f>
        <v>GRK</v>
      </c>
      <c r="Z1835" s="19" t="str">
        <f>VLOOKUP(J1835,'Verweis Art-Gruppe'!$A$2:$B$15,2,FALSE)</f>
        <v>Geräte</v>
      </c>
      <c r="AA1835" s="19" t="str">
        <f>VLOOKUP(W1835,'Verweis Vertreter'!$A$2:$B$24,2,FALSE)</f>
        <v>Patrick Verfürth</v>
      </c>
      <c r="AB1835" s="12">
        <f t="shared" si="252"/>
        <v>1</v>
      </c>
      <c r="AC1835" s="12">
        <f t="shared" si="257"/>
        <v>759.58330000000001</v>
      </c>
      <c r="AD1835" s="12">
        <f t="shared" si="258"/>
        <v>769</v>
      </c>
      <c r="AE1835" s="12">
        <f t="shared" si="253"/>
        <v>769</v>
      </c>
      <c r="AF1835" s="12">
        <f t="shared" si="254"/>
        <v>9.4167000000000005</v>
      </c>
      <c r="AG1835" s="12">
        <f t="shared" si="255"/>
        <v>9.42</v>
      </c>
      <c r="AH1835" s="9">
        <f t="shared" si="259"/>
        <v>1.2249674902470741E-2</v>
      </c>
      <c r="AI1835" s="14">
        <f>VLOOKUP(E1835,'Verweis Faktor'!$A:$B,2,FALSE)</f>
        <v>1</v>
      </c>
      <c r="AJ1835" s="14"/>
      <c r="AK1835" s="14" t="str">
        <f>IF(AL1835="Ja","Versandkosten",VLOOKUP(E1835,'Verweis Belegart'!$A$2:$B$9,2,FALSE))</f>
        <v>Hardware</v>
      </c>
      <c r="AL1835" s="14" t="str">
        <f t="shared" si="260"/>
        <v>Nein</v>
      </c>
      <c r="AM1835" s="14" t="str">
        <f t="shared" si="256"/>
        <v>Positiv</v>
      </c>
    </row>
    <row r="1836" spans="1:39" ht="17.25" customHeight="1" x14ac:dyDescent="0.35">
      <c r="A1836" s="17">
        <v>14572706</v>
      </c>
      <c r="B1836" s="2" t="s">
        <v>1517</v>
      </c>
      <c r="C1836" s="1">
        <v>2025001</v>
      </c>
      <c r="D1836" s="1">
        <v>2000524</v>
      </c>
      <c r="E1836" s="2" t="s">
        <v>34</v>
      </c>
      <c r="F1836" s="2" t="s">
        <v>53</v>
      </c>
      <c r="G1836" s="2" t="s">
        <v>36</v>
      </c>
      <c r="H1836" s="2" t="s">
        <v>574</v>
      </c>
      <c r="I1836" s="2" t="s">
        <v>575</v>
      </c>
      <c r="J1836" s="2" t="s">
        <v>103</v>
      </c>
      <c r="K1836" s="2" t="s">
        <v>28</v>
      </c>
      <c r="L1836" s="2" t="s">
        <v>84</v>
      </c>
      <c r="M1836" s="2" t="s">
        <v>85</v>
      </c>
      <c r="N1836" s="2" t="s">
        <v>86</v>
      </c>
      <c r="O1836" s="3">
        <v>1</v>
      </c>
      <c r="P1836" s="3">
        <v>970.94269999999995</v>
      </c>
      <c r="Q1836" s="3">
        <v>815</v>
      </c>
      <c r="R1836" s="3">
        <v>815</v>
      </c>
      <c r="S1836" s="3">
        <v>-155.9427</v>
      </c>
      <c r="T1836" s="3">
        <v>-155.94</v>
      </c>
      <c r="U1836" s="3">
        <v>-19.13</v>
      </c>
      <c r="V1836" s="2" t="s">
        <v>235</v>
      </c>
      <c r="W1836" s="2" t="s">
        <v>236</v>
      </c>
      <c r="X1836" s="2" t="s">
        <v>59</v>
      </c>
      <c r="Y1836" s="19" t="str">
        <f>VLOOKUP(G1836,'Verweis Kd-Gruppe'!$A$2:$B$8,2,FALSE)</f>
        <v>GRK</v>
      </c>
      <c r="Z1836" s="19" t="str">
        <f>VLOOKUP(J1836,'Verweis Art-Gruppe'!$A$2:$B$15,2,FALSE)</f>
        <v>Geräte</v>
      </c>
      <c r="AA1836" s="19" t="str">
        <f>VLOOKUP(W1836,'Verweis Vertreter'!$A$2:$B$24,2,FALSE)</f>
        <v>Patrick Verfürth</v>
      </c>
      <c r="AB1836" s="12">
        <f t="shared" si="252"/>
        <v>1</v>
      </c>
      <c r="AC1836" s="12">
        <f t="shared" si="257"/>
        <v>970.94269999999995</v>
      </c>
      <c r="AD1836" s="12">
        <f t="shared" si="258"/>
        <v>815</v>
      </c>
      <c r="AE1836" s="12">
        <f t="shared" si="253"/>
        <v>815</v>
      </c>
      <c r="AF1836" s="12">
        <f t="shared" si="254"/>
        <v>-155.9427</v>
      </c>
      <c r="AG1836" s="12">
        <f t="shared" si="255"/>
        <v>-155.94</v>
      </c>
      <c r="AH1836" s="9">
        <f t="shared" si="259"/>
        <v>-0.19133742331288342</v>
      </c>
      <c r="AI1836" s="14">
        <f>VLOOKUP(E1836,'Verweis Faktor'!$A:$B,2,FALSE)</f>
        <v>1</v>
      </c>
      <c r="AJ1836" s="14"/>
      <c r="AK1836" s="14" t="str">
        <f>IF(AL1836="Ja","Versandkosten",VLOOKUP(E1836,'Verweis Belegart'!$A$2:$B$9,2,FALSE))</f>
        <v>Hardware</v>
      </c>
      <c r="AL1836" s="14" t="str">
        <f t="shared" si="260"/>
        <v>Nein</v>
      </c>
      <c r="AM1836" s="14" t="str">
        <f t="shared" si="256"/>
        <v>Negativ</v>
      </c>
    </row>
    <row r="1837" spans="1:39" ht="17.25" customHeight="1" x14ac:dyDescent="0.35">
      <c r="A1837" s="17">
        <v>14572712</v>
      </c>
      <c r="B1837" s="2" t="s">
        <v>1517</v>
      </c>
      <c r="C1837" s="1">
        <v>2025001</v>
      </c>
      <c r="D1837" s="1">
        <v>2000525</v>
      </c>
      <c r="E1837" s="2" t="s">
        <v>34</v>
      </c>
      <c r="F1837" s="2" t="s">
        <v>53</v>
      </c>
      <c r="G1837" s="2" t="s">
        <v>36</v>
      </c>
      <c r="H1837" s="2" t="s">
        <v>574</v>
      </c>
      <c r="I1837" s="2" t="s">
        <v>575</v>
      </c>
      <c r="J1837" s="2" t="s">
        <v>103</v>
      </c>
      <c r="K1837" s="2" t="s">
        <v>28</v>
      </c>
      <c r="L1837" s="2" t="s">
        <v>1664</v>
      </c>
      <c r="M1837" s="2" t="s">
        <v>1665</v>
      </c>
      <c r="N1837" s="2" t="s">
        <v>114</v>
      </c>
      <c r="O1837" s="3">
        <v>1</v>
      </c>
      <c r="P1837" s="3">
        <v>625</v>
      </c>
      <c r="Q1837" s="3">
        <v>659</v>
      </c>
      <c r="R1837" s="3">
        <v>659</v>
      </c>
      <c r="S1837" s="3">
        <v>34</v>
      </c>
      <c r="T1837" s="3">
        <v>34</v>
      </c>
      <c r="U1837" s="3">
        <v>5.15</v>
      </c>
      <c r="V1837" s="2" t="s">
        <v>235</v>
      </c>
      <c r="W1837" s="2" t="s">
        <v>236</v>
      </c>
      <c r="X1837" s="2" t="s">
        <v>59</v>
      </c>
      <c r="Y1837" s="19" t="str">
        <f>VLOOKUP(G1837,'Verweis Kd-Gruppe'!$A$2:$B$8,2,FALSE)</f>
        <v>GRK</v>
      </c>
      <c r="Z1837" s="19" t="str">
        <f>VLOOKUP(J1837,'Verweis Art-Gruppe'!$A$2:$B$15,2,FALSE)</f>
        <v>Geräte</v>
      </c>
      <c r="AA1837" s="19" t="str">
        <f>VLOOKUP(W1837,'Verweis Vertreter'!$A$2:$B$24,2,FALSE)</f>
        <v>Patrick Verfürth</v>
      </c>
      <c r="AB1837" s="12">
        <f t="shared" si="252"/>
        <v>1</v>
      </c>
      <c r="AC1837" s="12">
        <f t="shared" si="257"/>
        <v>625</v>
      </c>
      <c r="AD1837" s="12">
        <f t="shared" si="258"/>
        <v>659</v>
      </c>
      <c r="AE1837" s="12">
        <f t="shared" si="253"/>
        <v>659</v>
      </c>
      <c r="AF1837" s="12">
        <f t="shared" si="254"/>
        <v>34</v>
      </c>
      <c r="AG1837" s="12">
        <f t="shared" si="255"/>
        <v>34</v>
      </c>
      <c r="AH1837" s="9">
        <f t="shared" si="259"/>
        <v>5.1593323216995446E-2</v>
      </c>
      <c r="AI1837" s="14">
        <f>VLOOKUP(E1837,'Verweis Faktor'!$A:$B,2,FALSE)</f>
        <v>1</v>
      </c>
      <c r="AJ1837" s="14"/>
      <c r="AK1837" s="14" t="str">
        <f>IF(AL1837="Ja","Versandkosten",VLOOKUP(E1837,'Verweis Belegart'!$A$2:$B$9,2,FALSE))</f>
        <v>Hardware</v>
      </c>
      <c r="AL1837" s="14" t="str">
        <f t="shared" si="260"/>
        <v>Nein</v>
      </c>
      <c r="AM1837" s="14" t="str">
        <f t="shared" si="256"/>
        <v>Positiv</v>
      </c>
    </row>
    <row r="1838" spans="1:39" ht="17.25" customHeight="1" x14ac:dyDescent="0.35">
      <c r="A1838" s="17">
        <v>14572713</v>
      </c>
      <c r="B1838" s="2" t="s">
        <v>1517</v>
      </c>
      <c r="C1838" s="1">
        <v>2025001</v>
      </c>
      <c r="D1838" s="1">
        <v>2000526</v>
      </c>
      <c r="E1838" s="2" t="s">
        <v>34</v>
      </c>
      <c r="F1838" s="2" t="s">
        <v>53</v>
      </c>
      <c r="G1838" s="2" t="s">
        <v>36</v>
      </c>
      <c r="H1838" s="2" t="s">
        <v>574</v>
      </c>
      <c r="I1838" s="2" t="s">
        <v>575</v>
      </c>
      <c r="J1838" s="2" t="s">
        <v>103</v>
      </c>
      <c r="K1838" s="2" t="s">
        <v>28</v>
      </c>
      <c r="L1838" s="2" t="s">
        <v>1570</v>
      </c>
      <c r="M1838" s="2" t="s">
        <v>1571</v>
      </c>
      <c r="N1838" s="2" t="s">
        <v>719</v>
      </c>
      <c r="O1838" s="3">
        <v>1</v>
      </c>
      <c r="P1838" s="3">
        <v>590.71429999999998</v>
      </c>
      <c r="Q1838" s="3">
        <v>649</v>
      </c>
      <c r="R1838" s="3">
        <v>649</v>
      </c>
      <c r="S1838" s="3">
        <v>58.285699999999999</v>
      </c>
      <c r="T1838" s="3">
        <v>58.29</v>
      </c>
      <c r="U1838" s="3">
        <v>8.98</v>
      </c>
      <c r="V1838" s="2" t="s">
        <v>235</v>
      </c>
      <c r="W1838" s="2" t="s">
        <v>236</v>
      </c>
      <c r="X1838" s="2" t="s">
        <v>59</v>
      </c>
      <c r="Y1838" s="19" t="str">
        <f>VLOOKUP(G1838,'Verweis Kd-Gruppe'!$A$2:$B$8,2,FALSE)</f>
        <v>GRK</v>
      </c>
      <c r="Z1838" s="19" t="str">
        <f>VLOOKUP(J1838,'Verweis Art-Gruppe'!$A$2:$B$15,2,FALSE)</f>
        <v>Geräte</v>
      </c>
      <c r="AA1838" s="19" t="str">
        <f>VLOOKUP(W1838,'Verweis Vertreter'!$A$2:$B$24,2,FALSE)</f>
        <v>Patrick Verfürth</v>
      </c>
      <c r="AB1838" s="12">
        <f t="shared" si="252"/>
        <v>1</v>
      </c>
      <c r="AC1838" s="12">
        <f t="shared" si="257"/>
        <v>590.71429999999998</v>
      </c>
      <c r="AD1838" s="12">
        <f t="shared" si="258"/>
        <v>649</v>
      </c>
      <c r="AE1838" s="12">
        <f t="shared" si="253"/>
        <v>649</v>
      </c>
      <c r="AF1838" s="12">
        <f t="shared" si="254"/>
        <v>58.285699999999999</v>
      </c>
      <c r="AG1838" s="12">
        <f t="shared" si="255"/>
        <v>58.29</v>
      </c>
      <c r="AH1838" s="9">
        <f t="shared" si="259"/>
        <v>8.9815100154083199E-2</v>
      </c>
      <c r="AI1838" s="14">
        <f>VLOOKUP(E1838,'Verweis Faktor'!$A:$B,2,FALSE)</f>
        <v>1</v>
      </c>
      <c r="AJ1838" s="14"/>
      <c r="AK1838" s="14" t="str">
        <f>IF(AL1838="Ja","Versandkosten",VLOOKUP(E1838,'Verweis Belegart'!$A$2:$B$9,2,FALSE))</f>
        <v>Hardware</v>
      </c>
      <c r="AL1838" s="14" t="str">
        <f t="shared" si="260"/>
        <v>Nein</v>
      </c>
      <c r="AM1838" s="14" t="str">
        <f t="shared" si="256"/>
        <v>Positiv</v>
      </c>
    </row>
    <row r="1839" spans="1:39" ht="17.25" customHeight="1" x14ac:dyDescent="0.35">
      <c r="A1839" s="17">
        <v>14572721</v>
      </c>
      <c r="B1839" s="2" t="s">
        <v>1517</v>
      </c>
      <c r="C1839" s="1">
        <v>2025001</v>
      </c>
      <c r="D1839" s="1">
        <v>2000527</v>
      </c>
      <c r="E1839" s="2" t="s">
        <v>34</v>
      </c>
      <c r="F1839" s="2" t="s">
        <v>53</v>
      </c>
      <c r="G1839" s="2" t="s">
        <v>36</v>
      </c>
      <c r="H1839" s="2" t="s">
        <v>574</v>
      </c>
      <c r="I1839" s="2" t="s">
        <v>575</v>
      </c>
      <c r="J1839" s="2" t="s">
        <v>304</v>
      </c>
      <c r="K1839" s="2" t="s">
        <v>28</v>
      </c>
      <c r="L1839" s="2" t="s">
        <v>656</v>
      </c>
      <c r="M1839" s="2" t="s">
        <v>657</v>
      </c>
      <c r="N1839" s="2" t="s">
        <v>200</v>
      </c>
      <c r="O1839" s="3">
        <v>1</v>
      </c>
      <c r="P1839" s="3">
        <v>660</v>
      </c>
      <c r="Q1839" s="3">
        <v>675</v>
      </c>
      <c r="R1839" s="3">
        <v>675</v>
      </c>
      <c r="S1839" s="3">
        <v>15</v>
      </c>
      <c r="T1839" s="3">
        <v>15</v>
      </c>
      <c r="U1839" s="3">
        <v>2.2200000000000002</v>
      </c>
      <c r="V1839" s="2" t="s">
        <v>235</v>
      </c>
      <c r="W1839" s="2" t="s">
        <v>236</v>
      </c>
      <c r="X1839" s="2" t="s">
        <v>59</v>
      </c>
      <c r="Y1839" s="19" t="str">
        <f>VLOOKUP(G1839,'Verweis Kd-Gruppe'!$A$2:$B$8,2,FALSE)</f>
        <v>GRK</v>
      </c>
      <c r="Z1839" s="19" t="str">
        <f>VLOOKUP(J1839,'Verweis Art-Gruppe'!$A$2:$B$15,2,FALSE)</f>
        <v>Zubehör</v>
      </c>
      <c r="AA1839" s="19" t="str">
        <f>VLOOKUP(W1839,'Verweis Vertreter'!$A$2:$B$24,2,FALSE)</f>
        <v>Patrick Verfürth</v>
      </c>
      <c r="AB1839" s="12">
        <f t="shared" si="252"/>
        <v>1</v>
      </c>
      <c r="AC1839" s="12">
        <f t="shared" si="257"/>
        <v>660</v>
      </c>
      <c r="AD1839" s="12">
        <f t="shared" si="258"/>
        <v>675</v>
      </c>
      <c r="AE1839" s="12">
        <f t="shared" si="253"/>
        <v>675</v>
      </c>
      <c r="AF1839" s="12">
        <f t="shared" si="254"/>
        <v>15</v>
      </c>
      <c r="AG1839" s="12">
        <f t="shared" si="255"/>
        <v>15</v>
      </c>
      <c r="AH1839" s="9">
        <f t="shared" si="259"/>
        <v>2.2222222222222223E-2</v>
      </c>
      <c r="AI1839" s="14">
        <f>VLOOKUP(E1839,'Verweis Faktor'!$A:$B,2,FALSE)</f>
        <v>1</v>
      </c>
      <c r="AJ1839" s="14"/>
      <c r="AK1839" s="14" t="str">
        <f>IF(AL1839="Ja","Versandkosten",VLOOKUP(E1839,'Verweis Belegart'!$A$2:$B$9,2,FALSE))</f>
        <v>Hardware</v>
      </c>
      <c r="AL1839" s="14" t="str">
        <f t="shared" si="260"/>
        <v>Nein</v>
      </c>
      <c r="AM1839" s="14" t="str">
        <f t="shared" si="256"/>
        <v>Positiv</v>
      </c>
    </row>
    <row r="1840" spans="1:39" ht="17.25" customHeight="1" x14ac:dyDescent="0.35">
      <c r="A1840" s="17">
        <v>14572809</v>
      </c>
      <c r="B1840" s="2" t="s">
        <v>1517</v>
      </c>
      <c r="C1840" s="1">
        <v>2025001</v>
      </c>
      <c r="D1840" s="1">
        <v>2000528</v>
      </c>
      <c r="E1840" s="2" t="s">
        <v>34</v>
      </c>
      <c r="F1840" s="2" t="s">
        <v>53</v>
      </c>
      <c r="G1840" s="2" t="s">
        <v>36</v>
      </c>
      <c r="H1840" s="2" t="s">
        <v>574</v>
      </c>
      <c r="I1840" s="2" t="s">
        <v>575</v>
      </c>
      <c r="J1840" s="2" t="s">
        <v>103</v>
      </c>
      <c r="K1840" s="2" t="s">
        <v>28</v>
      </c>
      <c r="L1840" s="2" t="s">
        <v>1666</v>
      </c>
      <c r="M1840" s="2" t="s">
        <v>1667</v>
      </c>
      <c r="N1840" s="2" t="s">
        <v>457</v>
      </c>
      <c r="O1840" s="3">
        <v>1</v>
      </c>
      <c r="P1840" s="3">
        <v>910.47659999999996</v>
      </c>
      <c r="Q1840" s="3">
        <v>845</v>
      </c>
      <c r="R1840" s="3">
        <v>845</v>
      </c>
      <c r="S1840" s="3">
        <v>-65.476600000000005</v>
      </c>
      <c r="T1840" s="3">
        <v>-65.48</v>
      </c>
      <c r="U1840" s="3">
        <v>-7.74</v>
      </c>
      <c r="V1840" s="2" t="s">
        <v>235</v>
      </c>
      <c r="W1840" s="2" t="s">
        <v>236</v>
      </c>
      <c r="X1840" s="2" t="s">
        <v>59</v>
      </c>
      <c r="Y1840" s="19" t="str">
        <f>VLOOKUP(G1840,'Verweis Kd-Gruppe'!$A$2:$B$8,2,FALSE)</f>
        <v>GRK</v>
      </c>
      <c r="Z1840" s="19" t="str">
        <f>VLOOKUP(J1840,'Verweis Art-Gruppe'!$A$2:$B$15,2,FALSE)</f>
        <v>Geräte</v>
      </c>
      <c r="AA1840" s="19" t="str">
        <f>VLOOKUP(W1840,'Verweis Vertreter'!$A$2:$B$24,2,FALSE)</f>
        <v>Patrick Verfürth</v>
      </c>
      <c r="AB1840" s="12">
        <f t="shared" si="252"/>
        <v>1</v>
      </c>
      <c r="AC1840" s="12">
        <f t="shared" si="257"/>
        <v>910.47659999999996</v>
      </c>
      <c r="AD1840" s="12">
        <f t="shared" si="258"/>
        <v>845</v>
      </c>
      <c r="AE1840" s="12">
        <f t="shared" si="253"/>
        <v>845</v>
      </c>
      <c r="AF1840" s="12">
        <f t="shared" si="254"/>
        <v>-65.476600000000005</v>
      </c>
      <c r="AG1840" s="12">
        <f t="shared" si="255"/>
        <v>-65.48</v>
      </c>
      <c r="AH1840" s="9">
        <f t="shared" si="259"/>
        <v>-7.7491124260355038E-2</v>
      </c>
      <c r="AI1840" s="14">
        <f>VLOOKUP(E1840,'Verweis Faktor'!$A:$B,2,FALSE)</f>
        <v>1</v>
      </c>
      <c r="AJ1840" s="14"/>
      <c r="AK1840" s="14" t="str">
        <f>IF(AL1840="Ja","Versandkosten",VLOOKUP(E1840,'Verweis Belegart'!$A$2:$B$9,2,FALSE))</f>
        <v>Hardware</v>
      </c>
      <c r="AL1840" s="14" t="str">
        <f t="shared" si="260"/>
        <v>Nein</v>
      </c>
      <c r="AM1840" s="14" t="str">
        <f t="shared" si="256"/>
        <v>Negativ</v>
      </c>
    </row>
    <row r="1841" spans="1:39" ht="17.25" customHeight="1" x14ac:dyDescent="0.35">
      <c r="A1841" s="17">
        <v>14572710</v>
      </c>
      <c r="B1841" s="2" t="s">
        <v>1517</v>
      </c>
      <c r="C1841" s="1">
        <v>2025001</v>
      </c>
      <c r="D1841" s="1">
        <v>2000529</v>
      </c>
      <c r="E1841" s="2" t="s">
        <v>34</v>
      </c>
      <c r="F1841" s="2" t="s">
        <v>182</v>
      </c>
      <c r="G1841" s="2" t="s">
        <v>66</v>
      </c>
      <c r="H1841" s="2" t="s">
        <v>1239</v>
      </c>
      <c r="I1841" s="2" t="s">
        <v>1240</v>
      </c>
      <c r="J1841" s="2" t="s">
        <v>2791</v>
      </c>
      <c r="K1841" s="2" t="s">
        <v>28</v>
      </c>
      <c r="L1841" s="2" t="s">
        <v>120</v>
      </c>
      <c r="M1841" s="2" t="s">
        <v>121</v>
      </c>
      <c r="N1841" s="2" t="s">
        <v>122</v>
      </c>
      <c r="O1841" s="3">
        <v>1</v>
      </c>
      <c r="P1841" s="3">
        <v>0</v>
      </c>
      <c r="Q1841" s="3">
        <v>15</v>
      </c>
      <c r="R1841" s="3">
        <v>15</v>
      </c>
      <c r="S1841" s="3">
        <v>15</v>
      </c>
      <c r="T1841" s="3">
        <v>15</v>
      </c>
      <c r="U1841" s="3"/>
      <c r="V1841" s="2" t="s">
        <v>123</v>
      </c>
      <c r="W1841" s="2" t="s">
        <v>124</v>
      </c>
      <c r="X1841" s="2" t="s">
        <v>44</v>
      </c>
      <c r="Y1841" s="19" t="str">
        <f>VLOOKUP(G1841,'Verweis Kd-Gruppe'!$A$2:$B$8,2,FALSE)</f>
        <v>EXP</v>
      </c>
      <c r="Z1841" s="19" t="str">
        <f>VLOOKUP(J1841,'Verweis Art-Gruppe'!$A$2:$B$15,2,FALSE)</f>
        <v>Sonstige</v>
      </c>
      <c r="AA1841" s="19" t="str">
        <f>VLOOKUP(W1841,'Verweis Vertreter'!$A$2:$B$24,2,FALSE)</f>
        <v>Antonio Vuolo</v>
      </c>
      <c r="AB1841" s="12">
        <f t="shared" si="252"/>
        <v>1</v>
      </c>
      <c r="AC1841" s="12">
        <f t="shared" si="257"/>
        <v>0</v>
      </c>
      <c r="AD1841" s="12">
        <f t="shared" si="258"/>
        <v>15</v>
      </c>
      <c r="AE1841" s="12">
        <f t="shared" si="253"/>
        <v>15</v>
      </c>
      <c r="AF1841" s="12">
        <f t="shared" si="254"/>
        <v>15</v>
      </c>
      <c r="AG1841" s="12">
        <f t="shared" si="255"/>
        <v>15</v>
      </c>
      <c r="AH1841" s="9">
        <f t="shared" si="259"/>
        <v>1</v>
      </c>
      <c r="AI1841" s="14">
        <f>VLOOKUP(E1841,'Verweis Faktor'!$A:$B,2,FALSE)</f>
        <v>1</v>
      </c>
      <c r="AJ1841" s="14"/>
      <c r="AK1841" s="14" t="str">
        <f>IF(AL1841="Ja","Versandkosten",VLOOKUP(E1841,'Verweis Belegart'!$A$2:$B$9,2,FALSE))</f>
        <v>Versandkosten</v>
      </c>
      <c r="AL1841" s="14" t="str">
        <f t="shared" si="260"/>
        <v>Ja</v>
      </c>
      <c r="AM1841" s="14" t="str">
        <f t="shared" si="256"/>
        <v>Positiv</v>
      </c>
    </row>
    <row r="1842" spans="1:39" ht="17.25" customHeight="1" x14ac:dyDescent="0.35">
      <c r="A1842" s="17">
        <v>14572710</v>
      </c>
      <c r="B1842" s="2" t="s">
        <v>1517</v>
      </c>
      <c r="C1842" s="1">
        <v>2025001</v>
      </c>
      <c r="D1842" s="1">
        <v>2000529</v>
      </c>
      <c r="E1842" s="2" t="s">
        <v>34</v>
      </c>
      <c r="F1842" s="2" t="s">
        <v>182</v>
      </c>
      <c r="G1842" s="2" t="s">
        <v>66</v>
      </c>
      <c r="H1842" s="2" t="s">
        <v>1239</v>
      </c>
      <c r="I1842" s="2" t="s">
        <v>1240</v>
      </c>
      <c r="J1842" s="2" t="s">
        <v>304</v>
      </c>
      <c r="K1842" s="2" t="s">
        <v>45</v>
      </c>
      <c r="L1842" s="2" t="s">
        <v>1204</v>
      </c>
      <c r="M1842" s="2" t="s">
        <v>1205</v>
      </c>
      <c r="N1842" s="2" t="s">
        <v>194</v>
      </c>
      <c r="O1842" s="3">
        <v>8</v>
      </c>
      <c r="P1842" s="3">
        <v>40.409999999999997</v>
      </c>
      <c r="Q1842" s="3">
        <v>43</v>
      </c>
      <c r="R1842" s="3">
        <v>344</v>
      </c>
      <c r="S1842" s="3">
        <v>2.59</v>
      </c>
      <c r="T1842" s="3">
        <v>20.72</v>
      </c>
      <c r="U1842" s="3">
        <v>6.02</v>
      </c>
      <c r="V1842" s="2" t="s">
        <v>123</v>
      </c>
      <c r="W1842" s="2" t="s">
        <v>124</v>
      </c>
      <c r="X1842" s="2" t="s">
        <v>44</v>
      </c>
      <c r="Y1842" s="19" t="str">
        <f>VLOOKUP(G1842,'Verweis Kd-Gruppe'!$A$2:$B$8,2,FALSE)</f>
        <v>EXP</v>
      </c>
      <c r="Z1842" s="19" t="str">
        <f>VLOOKUP(J1842,'Verweis Art-Gruppe'!$A$2:$B$15,2,FALSE)</f>
        <v>Zubehör</v>
      </c>
      <c r="AA1842" s="19" t="str">
        <f>VLOOKUP(W1842,'Verweis Vertreter'!$A$2:$B$24,2,FALSE)</f>
        <v>Antonio Vuolo</v>
      </c>
      <c r="AB1842" s="12">
        <f t="shared" si="252"/>
        <v>8</v>
      </c>
      <c r="AC1842" s="12">
        <f t="shared" si="257"/>
        <v>40.409999999999997</v>
      </c>
      <c r="AD1842" s="12">
        <f t="shared" si="258"/>
        <v>43</v>
      </c>
      <c r="AE1842" s="12">
        <f t="shared" si="253"/>
        <v>344</v>
      </c>
      <c r="AF1842" s="12">
        <f t="shared" si="254"/>
        <v>2.59</v>
      </c>
      <c r="AG1842" s="12">
        <f t="shared" si="255"/>
        <v>20.72</v>
      </c>
      <c r="AH1842" s="9">
        <f t="shared" si="259"/>
        <v>6.0232558139534882E-2</v>
      </c>
      <c r="AI1842" s="14">
        <f>VLOOKUP(E1842,'Verweis Faktor'!$A:$B,2,FALSE)</f>
        <v>1</v>
      </c>
      <c r="AJ1842" s="14"/>
      <c r="AK1842" s="14" t="str">
        <f>IF(AL1842="Ja","Versandkosten",VLOOKUP(E1842,'Verweis Belegart'!$A$2:$B$9,2,FALSE))</f>
        <v>Hardware</v>
      </c>
      <c r="AL1842" s="14" t="str">
        <f t="shared" si="260"/>
        <v>Nein</v>
      </c>
      <c r="AM1842" s="14" t="str">
        <f t="shared" si="256"/>
        <v>Positiv</v>
      </c>
    </row>
    <row r="1843" spans="1:39" ht="17.25" customHeight="1" x14ac:dyDescent="0.35">
      <c r="A1843" s="17">
        <v>14572710</v>
      </c>
      <c r="B1843" s="2" t="s">
        <v>1517</v>
      </c>
      <c r="C1843" s="1">
        <v>2025001</v>
      </c>
      <c r="D1843" s="1">
        <v>2000529</v>
      </c>
      <c r="E1843" s="2" t="s">
        <v>34</v>
      </c>
      <c r="F1843" s="2" t="s">
        <v>182</v>
      </c>
      <c r="G1843" s="2" t="s">
        <v>66</v>
      </c>
      <c r="H1843" s="2" t="s">
        <v>1239</v>
      </c>
      <c r="I1843" s="2" t="s">
        <v>1240</v>
      </c>
      <c r="J1843" s="2" t="s">
        <v>103</v>
      </c>
      <c r="K1843" s="2" t="s">
        <v>49</v>
      </c>
      <c r="L1843" s="2" t="s">
        <v>1403</v>
      </c>
      <c r="M1843" s="2" t="s">
        <v>1404</v>
      </c>
      <c r="N1843" s="2" t="s">
        <v>1405</v>
      </c>
      <c r="O1843" s="3">
        <v>1</v>
      </c>
      <c r="P1843" s="3">
        <v>362</v>
      </c>
      <c r="Q1843" s="3">
        <v>379</v>
      </c>
      <c r="R1843" s="3">
        <v>379</v>
      </c>
      <c r="S1843" s="3">
        <v>17</v>
      </c>
      <c r="T1843" s="3">
        <v>17</v>
      </c>
      <c r="U1843" s="3">
        <v>4.4800000000000004</v>
      </c>
      <c r="V1843" s="2" t="s">
        <v>123</v>
      </c>
      <c r="W1843" s="2" t="s">
        <v>124</v>
      </c>
      <c r="X1843" s="2" t="s">
        <v>44</v>
      </c>
      <c r="Y1843" s="19" t="str">
        <f>VLOOKUP(G1843,'Verweis Kd-Gruppe'!$A$2:$B$8,2,FALSE)</f>
        <v>EXP</v>
      </c>
      <c r="Z1843" s="19" t="str">
        <f>VLOOKUP(J1843,'Verweis Art-Gruppe'!$A$2:$B$15,2,FALSE)</f>
        <v>Geräte</v>
      </c>
      <c r="AA1843" s="19" t="str">
        <f>VLOOKUP(W1843,'Verweis Vertreter'!$A$2:$B$24,2,FALSE)</f>
        <v>Antonio Vuolo</v>
      </c>
      <c r="AB1843" s="12">
        <f t="shared" si="252"/>
        <v>1</v>
      </c>
      <c r="AC1843" s="12">
        <f t="shared" si="257"/>
        <v>362</v>
      </c>
      <c r="AD1843" s="12">
        <f t="shared" si="258"/>
        <v>379</v>
      </c>
      <c r="AE1843" s="12">
        <f t="shared" si="253"/>
        <v>379</v>
      </c>
      <c r="AF1843" s="12">
        <f t="shared" si="254"/>
        <v>17</v>
      </c>
      <c r="AG1843" s="12">
        <f t="shared" si="255"/>
        <v>17</v>
      </c>
      <c r="AH1843" s="9">
        <f t="shared" si="259"/>
        <v>4.4854881266490766E-2</v>
      </c>
      <c r="AI1843" s="14">
        <f>VLOOKUP(E1843,'Verweis Faktor'!$A:$B,2,FALSE)</f>
        <v>1</v>
      </c>
      <c r="AJ1843" s="14"/>
      <c r="AK1843" s="14" t="str">
        <f>IF(AL1843="Ja","Versandkosten",VLOOKUP(E1843,'Verweis Belegart'!$A$2:$B$9,2,FALSE))</f>
        <v>Hardware</v>
      </c>
      <c r="AL1843" s="14" t="str">
        <f t="shared" si="260"/>
        <v>Nein</v>
      </c>
      <c r="AM1843" s="14" t="str">
        <f t="shared" si="256"/>
        <v>Positiv</v>
      </c>
    </row>
    <row r="1844" spans="1:39" ht="17.25" customHeight="1" x14ac:dyDescent="0.35">
      <c r="A1844" s="17">
        <v>14572710</v>
      </c>
      <c r="B1844" s="2" t="s">
        <v>1517</v>
      </c>
      <c r="C1844" s="1">
        <v>2025001</v>
      </c>
      <c r="D1844" s="1">
        <v>2000529</v>
      </c>
      <c r="E1844" s="2" t="s">
        <v>34</v>
      </c>
      <c r="F1844" s="2" t="s">
        <v>182</v>
      </c>
      <c r="G1844" s="2" t="s">
        <v>66</v>
      </c>
      <c r="H1844" s="2" t="s">
        <v>1239</v>
      </c>
      <c r="I1844" s="2" t="s">
        <v>1240</v>
      </c>
      <c r="J1844" s="2" t="s">
        <v>103</v>
      </c>
      <c r="K1844" s="2" t="s">
        <v>79</v>
      </c>
      <c r="L1844" s="2" t="s">
        <v>1241</v>
      </c>
      <c r="M1844" s="2" t="s">
        <v>1242</v>
      </c>
      <c r="N1844" s="2" t="s">
        <v>922</v>
      </c>
      <c r="O1844" s="3">
        <v>1</v>
      </c>
      <c r="P1844" s="3">
        <v>74.5</v>
      </c>
      <c r="Q1844" s="3">
        <v>83</v>
      </c>
      <c r="R1844" s="3">
        <v>83</v>
      </c>
      <c r="S1844" s="3">
        <v>8.5</v>
      </c>
      <c r="T1844" s="3">
        <v>8.5</v>
      </c>
      <c r="U1844" s="3">
        <v>10.24</v>
      </c>
      <c r="V1844" s="2" t="s">
        <v>123</v>
      </c>
      <c r="W1844" s="2" t="s">
        <v>124</v>
      </c>
      <c r="X1844" s="2" t="s">
        <v>44</v>
      </c>
      <c r="Y1844" s="19" t="str">
        <f>VLOOKUP(G1844,'Verweis Kd-Gruppe'!$A$2:$B$8,2,FALSE)</f>
        <v>EXP</v>
      </c>
      <c r="Z1844" s="19" t="str">
        <f>VLOOKUP(J1844,'Verweis Art-Gruppe'!$A$2:$B$15,2,FALSE)</f>
        <v>Geräte</v>
      </c>
      <c r="AA1844" s="19" t="str">
        <f>VLOOKUP(W1844,'Verweis Vertreter'!$A$2:$B$24,2,FALSE)</f>
        <v>Antonio Vuolo</v>
      </c>
      <c r="AB1844" s="12">
        <f t="shared" si="252"/>
        <v>1</v>
      </c>
      <c r="AC1844" s="12">
        <f t="shared" si="257"/>
        <v>74.5</v>
      </c>
      <c r="AD1844" s="12">
        <f t="shared" si="258"/>
        <v>83</v>
      </c>
      <c r="AE1844" s="12">
        <f t="shared" si="253"/>
        <v>83</v>
      </c>
      <c r="AF1844" s="12">
        <f t="shared" si="254"/>
        <v>8.5</v>
      </c>
      <c r="AG1844" s="12">
        <f t="shared" si="255"/>
        <v>8.5</v>
      </c>
      <c r="AH1844" s="9">
        <f t="shared" si="259"/>
        <v>0.10240963855421686</v>
      </c>
      <c r="AI1844" s="14">
        <f>VLOOKUP(E1844,'Verweis Faktor'!$A:$B,2,FALSE)</f>
        <v>1</v>
      </c>
      <c r="AJ1844" s="14"/>
      <c r="AK1844" s="14" t="str">
        <f>IF(AL1844="Ja","Versandkosten",VLOOKUP(E1844,'Verweis Belegart'!$A$2:$B$9,2,FALSE))</f>
        <v>Hardware</v>
      </c>
      <c r="AL1844" s="14" t="str">
        <f t="shared" si="260"/>
        <v>Nein</v>
      </c>
      <c r="AM1844" s="14" t="str">
        <f t="shared" si="256"/>
        <v>Positiv</v>
      </c>
    </row>
    <row r="1845" spans="1:39" ht="17.25" customHeight="1" x14ac:dyDescent="0.35">
      <c r="A1845" s="17">
        <v>14572710</v>
      </c>
      <c r="B1845" s="2" t="s">
        <v>1517</v>
      </c>
      <c r="C1845" s="1">
        <v>2025001</v>
      </c>
      <c r="D1845" s="1">
        <v>2000529</v>
      </c>
      <c r="E1845" s="2" t="s">
        <v>34</v>
      </c>
      <c r="F1845" s="2" t="s">
        <v>182</v>
      </c>
      <c r="G1845" s="2" t="s">
        <v>66</v>
      </c>
      <c r="H1845" s="2" t="s">
        <v>1239</v>
      </c>
      <c r="I1845" s="2" t="s">
        <v>1240</v>
      </c>
      <c r="J1845" s="2" t="s">
        <v>103</v>
      </c>
      <c r="K1845" s="2" t="s">
        <v>83</v>
      </c>
      <c r="L1845" s="2" t="s">
        <v>1241</v>
      </c>
      <c r="M1845" s="2" t="s">
        <v>1242</v>
      </c>
      <c r="N1845" s="2" t="s">
        <v>922</v>
      </c>
      <c r="O1845" s="3">
        <v>1</v>
      </c>
      <c r="P1845" s="3">
        <v>74.5</v>
      </c>
      <c r="Q1845" s="3">
        <v>83</v>
      </c>
      <c r="R1845" s="3">
        <v>83</v>
      </c>
      <c r="S1845" s="3">
        <v>8.5</v>
      </c>
      <c r="T1845" s="3">
        <v>8.5</v>
      </c>
      <c r="U1845" s="3">
        <v>10.24</v>
      </c>
      <c r="V1845" s="2" t="s">
        <v>123</v>
      </c>
      <c r="W1845" s="2" t="s">
        <v>124</v>
      </c>
      <c r="X1845" s="2" t="s">
        <v>44</v>
      </c>
      <c r="Y1845" s="19" t="str">
        <f>VLOOKUP(G1845,'Verweis Kd-Gruppe'!$A$2:$B$8,2,FALSE)</f>
        <v>EXP</v>
      </c>
      <c r="Z1845" s="19" t="str">
        <f>VLOOKUP(J1845,'Verweis Art-Gruppe'!$A$2:$B$15,2,FALSE)</f>
        <v>Geräte</v>
      </c>
      <c r="AA1845" s="19" t="str">
        <f>VLOOKUP(W1845,'Verweis Vertreter'!$A$2:$B$24,2,FALSE)</f>
        <v>Antonio Vuolo</v>
      </c>
      <c r="AB1845" s="12">
        <f t="shared" si="252"/>
        <v>1</v>
      </c>
      <c r="AC1845" s="12">
        <f t="shared" si="257"/>
        <v>74.5</v>
      </c>
      <c r="AD1845" s="12">
        <f t="shared" si="258"/>
        <v>83</v>
      </c>
      <c r="AE1845" s="12">
        <f t="shared" si="253"/>
        <v>83</v>
      </c>
      <c r="AF1845" s="12">
        <f t="shared" si="254"/>
        <v>8.5</v>
      </c>
      <c r="AG1845" s="12">
        <f t="shared" si="255"/>
        <v>8.5</v>
      </c>
      <c r="AH1845" s="9">
        <f t="shared" si="259"/>
        <v>0.10240963855421686</v>
      </c>
      <c r="AI1845" s="14">
        <f>VLOOKUP(E1845,'Verweis Faktor'!$A:$B,2,FALSE)</f>
        <v>1</v>
      </c>
      <c r="AJ1845" s="14"/>
      <c r="AK1845" s="14" t="str">
        <f>IF(AL1845="Ja","Versandkosten",VLOOKUP(E1845,'Verweis Belegart'!$A$2:$B$9,2,FALSE))</f>
        <v>Hardware</v>
      </c>
      <c r="AL1845" s="14" t="str">
        <f t="shared" si="260"/>
        <v>Nein</v>
      </c>
      <c r="AM1845" s="14" t="str">
        <f t="shared" si="256"/>
        <v>Positiv</v>
      </c>
    </row>
    <row r="1846" spans="1:39" ht="17.25" customHeight="1" x14ac:dyDescent="0.35">
      <c r="A1846" s="17">
        <v>14572710</v>
      </c>
      <c r="B1846" s="2" t="s">
        <v>1517</v>
      </c>
      <c r="C1846" s="1">
        <v>2025001</v>
      </c>
      <c r="D1846" s="1">
        <v>2000529</v>
      </c>
      <c r="E1846" s="2" t="s">
        <v>34</v>
      </c>
      <c r="F1846" s="2" t="s">
        <v>182</v>
      </c>
      <c r="G1846" s="2" t="s">
        <v>66</v>
      </c>
      <c r="H1846" s="2" t="s">
        <v>1239</v>
      </c>
      <c r="I1846" s="2" t="s">
        <v>1240</v>
      </c>
      <c r="J1846" s="2" t="s">
        <v>103</v>
      </c>
      <c r="K1846" s="2" t="s">
        <v>87</v>
      </c>
      <c r="L1846" s="2" t="s">
        <v>1282</v>
      </c>
      <c r="M1846" s="2" t="s">
        <v>1283</v>
      </c>
      <c r="N1846" s="2" t="s">
        <v>1284</v>
      </c>
      <c r="O1846" s="3">
        <v>1</v>
      </c>
      <c r="P1846" s="3">
        <v>190</v>
      </c>
      <c r="Q1846" s="3">
        <v>205</v>
      </c>
      <c r="R1846" s="3">
        <v>205</v>
      </c>
      <c r="S1846" s="3">
        <v>15</v>
      </c>
      <c r="T1846" s="3">
        <v>15</v>
      </c>
      <c r="U1846" s="3">
        <v>7.31</v>
      </c>
      <c r="V1846" s="2" t="s">
        <v>123</v>
      </c>
      <c r="W1846" s="2" t="s">
        <v>124</v>
      </c>
      <c r="X1846" s="2" t="s">
        <v>44</v>
      </c>
      <c r="Y1846" s="19" t="str">
        <f>VLOOKUP(G1846,'Verweis Kd-Gruppe'!$A$2:$B$8,2,FALSE)</f>
        <v>EXP</v>
      </c>
      <c r="Z1846" s="19" t="str">
        <f>VLOOKUP(J1846,'Verweis Art-Gruppe'!$A$2:$B$15,2,FALSE)</f>
        <v>Geräte</v>
      </c>
      <c r="AA1846" s="19" t="str">
        <f>VLOOKUP(W1846,'Verweis Vertreter'!$A$2:$B$24,2,FALSE)</f>
        <v>Antonio Vuolo</v>
      </c>
      <c r="AB1846" s="12">
        <f t="shared" si="252"/>
        <v>1</v>
      </c>
      <c r="AC1846" s="12">
        <f t="shared" si="257"/>
        <v>190</v>
      </c>
      <c r="AD1846" s="12">
        <f t="shared" si="258"/>
        <v>205</v>
      </c>
      <c r="AE1846" s="12">
        <f t="shared" si="253"/>
        <v>205</v>
      </c>
      <c r="AF1846" s="12">
        <f t="shared" si="254"/>
        <v>15</v>
      </c>
      <c r="AG1846" s="12">
        <f t="shared" si="255"/>
        <v>15</v>
      </c>
      <c r="AH1846" s="9">
        <f t="shared" si="259"/>
        <v>7.3170731707317069E-2</v>
      </c>
      <c r="AI1846" s="14">
        <f>VLOOKUP(E1846,'Verweis Faktor'!$A:$B,2,FALSE)</f>
        <v>1</v>
      </c>
      <c r="AJ1846" s="14"/>
      <c r="AK1846" s="14" t="str">
        <f>IF(AL1846="Ja","Versandkosten",VLOOKUP(E1846,'Verweis Belegart'!$A$2:$B$9,2,FALSE))</f>
        <v>Hardware</v>
      </c>
      <c r="AL1846" s="14" t="str">
        <f t="shared" si="260"/>
        <v>Nein</v>
      </c>
      <c r="AM1846" s="14" t="str">
        <f t="shared" si="256"/>
        <v>Positiv</v>
      </c>
    </row>
    <row r="1847" spans="1:39" ht="17.25" customHeight="1" x14ac:dyDescent="0.35">
      <c r="A1847" s="17">
        <v>14572710</v>
      </c>
      <c r="B1847" s="2" t="s">
        <v>1517</v>
      </c>
      <c r="C1847" s="1">
        <v>2025001</v>
      </c>
      <c r="D1847" s="1">
        <v>2000529</v>
      </c>
      <c r="E1847" s="2" t="s">
        <v>34</v>
      </c>
      <c r="F1847" s="2" t="s">
        <v>182</v>
      </c>
      <c r="G1847" s="2" t="s">
        <v>66</v>
      </c>
      <c r="H1847" s="2" t="s">
        <v>1239</v>
      </c>
      <c r="I1847" s="2" t="s">
        <v>1240</v>
      </c>
      <c r="J1847" s="2" t="s">
        <v>103</v>
      </c>
      <c r="K1847" s="2" t="s">
        <v>91</v>
      </c>
      <c r="L1847" s="2" t="s">
        <v>1430</v>
      </c>
      <c r="M1847" s="2" t="s">
        <v>1431</v>
      </c>
      <c r="N1847" s="2" t="s">
        <v>1086</v>
      </c>
      <c r="O1847" s="3">
        <v>8</v>
      </c>
      <c r="P1847" s="3">
        <v>80.665300000000002</v>
      </c>
      <c r="Q1847" s="3">
        <v>88</v>
      </c>
      <c r="R1847" s="3">
        <v>704</v>
      </c>
      <c r="S1847" s="3">
        <v>7.3346999999999998</v>
      </c>
      <c r="T1847" s="3">
        <v>58.68</v>
      </c>
      <c r="U1847" s="3">
        <v>8.33</v>
      </c>
      <c r="V1847" s="2" t="s">
        <v>123</v>
      </c>
      <c r="W1847" s="2" t="s">
        <v>124</v>
      </c>
      <c r="X1847" s="2" t="s">
        <v>44</v>
      </c>
      <c r="Y1847" s="19" t="str">
        <f>VLOOKUP(G1847,'Verweis Kd-Gruppe'!$A$2:$B$8,2,FALSE)</f>
        <v>EXP</v>
      </c>
      <c r="Z1847" s="19" t="str">
        <f>VLOOKUP(J1847,'Verweis Art-Gruppe'!$A$2:$B$15,2,FALSE)</f>
        <v>Geräte</v>
      </c>
      <c r="AA1847" s="19" t="str">
        <f>VLOOKUP(W1847,'Verweis Vertreter'!$A$2:$B$24,2,FALSE)</f>
        <v>Antonio Vuolo</v>
      </c>
      <c r="AB1847" s="12">
        <f t="shared" si="252"/>
        <v>8</v>
      </c>
      <c r="AC1847" s="12">
        <f t="shared" si="257"/>
        <v>80.665300000000002</v>
      </c>
      <c r="AD1847" s="12">
        <f t="shared" si="258"/>
        <v>88</v>
      </c>
      <c r="AE1847" s="12">
        <f t="shared" si="253"/>
        <v>704</v>
      </c>
      <c r="AF1847" s="12">
        <f t="shared" si="254"/>
        <v>7.3346999999999998</v>
      </c>
      <c r="AG1847" s="12">
        <f t="shared" si="255"/>
        <v>58.68</v>
      </c>
      <c r="AH1847" s="9">
        <f t="shared" si="259"/>
        <v>8.3352272727272733E-2</v>
      </c>
      <c r="AI1847" s="14">
        <f>VLOOKUP(E1847,'Verweis Faktor'!$A:$B,2,FALSE)</f>
        <v>1</v>
      </c>
      <c r="AJ1847" s="14"/>
      <c r="AK1847" s="14" t="str">
        <f>IF(AL1847="Ja","Versandkosten",VLOOKUP(E1847,'Verweis Belegart'!$A$2:$B$9,2,FALSE))</f>
        <v>Hardware</v>
      </c>
      <c r="AL1847" s="14" t="str">
        <f t="shared" si="260"/>
        <v>Nein</v>
      </c>
      <c r="AM1847" s="14" t="str">
        <f t="shared" si="256"/>
        <v>Positiv</v>
      </c>
    </row>
    <row r="1848" spans="1:39" ht="17.25" customHeight="1" x14ac:dyDescent="0.35">
      <c r="A1848" s="17">
        <v>14572710</v>
      </c>
      <c r="B1848" s="2" t="s">
        <v>1517</v>
      </c>
      <c r="C1848" s="1">
        <v>2025001</v>
      </c>
      <c r="D1848" s="1">
        <v>2000529</v>
      </c>
      <c r="E1848" s="2" t="s">
        <v>34</v>
      </c>
      <c r="F1848" s="2" t="s">
        <v>182</v>
      </c>
      <c r="G1848" s="2" t="s">
        <v>66</v>
      </c>
      <c r="H1848" s="2" t="s">
        <v>1239</v>
      </c>
      <c r="I1848" s="2" t="s">
        <v>1240</v>
      </c>
      <c r="J1848" s="2" t="s">
        <v>103</v>
      </c>
      <c r="K1848" s="2" t="s">
        <v>95</v>
      </c>
      <c r="L1848" s="2" t="s">
        <v>1179</v>
      </c>
      <c r="M1848" s="2" t="s">
        <v>1180</v>
      </c>
      <c r="N1848" s="2" t="s">
        <v>164</v>
      </c>
      <c r="O1848" s="3">
        <v>2</v>
      </c>
      <c r="P1848" s="3">
        <v>272</v>
      </c>
      <c r="Q1848" s="3">
        <v>278</v>
      </c>
      <c r="R1848" s="3">
        <v>556</v>
      </c>
      <c r="S1848" s="3">
        <v>6</v>
      </c>
      <c r="T1848" s="3">
        <v>12</v>
      </c>
      <c r="U1848" s="3">
        <v>2.15</v>
      </c>
      <c r="V1848" s="2" t="s">
        <v>123</v>
      </c>
      <c r="W1848" s="2" t="s">
        <v>124</v>
      </c>
      <c r="X1848" s="2" t="s">
        <v>44</v>
      </c>
      <c r="Y1848" s="19" t="str">
        <f>VLOOKUP(G1848,'Verweis Kd-Gruppe'!$A$2:$B$8,2,FALSE)</f>
        <v>EXP</v>
      </c>
      <c r="Z1848" s="19" t="str">
        <f>VLOOKUP(J1848,'Verweis Art-Gruppe'!$A$2:$B$15,2,FALSE)</f>
        <v>Geräte</v>
      </c>
      <c r="AA1848" s="19" t="str">
        <f>VLOOKUP(W1848,'Verweis Vertreter'!$A$2:$B$24,2,FALSE)</f>
        <v>Antonio Vuolo</v>
      </c>
      <c r="AB1848" s="12">
        <f t="shared" si="252"/>
        <v>2</v>
      </c>
      <c r="AC1848" s="12">
        <f t="shared" si="257"/>
        <v>272</v>
      </c>
      <c r="AD1848" s="12">
        <f t="shared" si="258"/>
        <v>278</v>
      </c>
      <c r="AE1848" s="12">
        <f t="shared" si="253"/>
        <v>556</v>
      </c>
      <c r="AF1848" s="12">
        <f t="shared" si="254"/>
        <v>6</v>
      </c>
      <c r="AG1848" s="12">
        <f t="shared" si="255"/>
        <v>12</v>
      </c>
      <c r="AH1848" s="9">
        <f t="shared" si="259"/>
        <v>2.1582733812949641E-2</v>
      </c>
      <c r="AI1848" s="14">
        <f>VLOOKUP(E1848,'Verweis Faktor'!$A:$B,2,FALSE)</f>
        <v>1</v>
      </c>
      <c r="AJ1848" s="14"/>
      <c r="AK1848" s="14" t="str">
        <f>IF(AL1848="Ja","Versandkosten",VLOOKUP(E1848,'Verweis Belegart'!$A$2:$B$9,2,FALSE))</f>
        <v>Hardware</v>
      </c>
      <c r="AL1848" s="14" t="str">
        <f t="shared" si="260"/>
        <v>Nein</v>
      </c>
      <c r="AM1848" s="14" t="str">
        <f t="shared" si="256"/>
        <v>Positiv</v>
      </c>
    </row>
    <row r="1849" spans="1:39" ht="17.25" customHeight="1" x14ac:dyDescent="0.35">
      <c r="A1849" s="17">
        <v>14572710</v>
      </c>
      <c r="B1849" s="2" t="s">
        <v>1517</v>
      </c>
      <c r="C1849" s="1">
        <v>2025001</v>
      </c>
      <c r="D1849" s="1">
        <v>2000529</v>
      </c>
      <c r="E1849" s="2" t="s">
        <v>34</v>
      </c>
      <c r="F1849" s="2" t="s">
        <v>182</v>
      </c>
      <c r="G1849" s="2" t="s">
        <v>66</v>
      </c>
      <c r="H1849" s="2" t="s">
        <v>1239</v>
      </c>
      <c r="I1849" s="2" t="s">
        <v>1240</v>
      </c>
      <c r="J1849" s="2" t="s">
        <v>304</v>
      </c>
      <c r="K1849" s="2" t="s">
        <v>99</v>
      </c>
      <c r="L1849" s="2" t="s">
        <v>583</v>
      </c>
      <c r="M1849" s="2" t="s">
        <v>584</v>
      </c>
      <c r="N1849" s="2" t="s">
        <v>585</v>
      </c>
      <c r="O1849" s="3">
        <v>2</v>
      </c>
      <c r="P1849" s="3">
        <v>18.688199999999998</v>
      </c>
      <c r="Q1849" s="3">
        <v>22</v>
      </c>
      <c r="R1849" s="3">
        <v>44</v>
      </c>
      <c r="S1849" s="3">
        <v>3.3117999999999999</v>
      </c>
      <c r="T1849" s="3">
        <v>6.62</v>
      </c>
      <c r="U1849" s="3">
        <v>15.05</v>
      </c>
      <c r="V1849" s="2" t="s">
        <v>123</v>
      </c>
      <c r="W1849" s="2" t="s">
        <v>124</v>
      </c>
      <c r="X1849" s="2" t="s">
        <v>44</v>
      </c>
      <c r="Y1849" s="19" t="str">
        <f>VLOOKUP(G1849,'Verweis Kd-Gruppe'!$A$2:$B$8,2,FALSE)</f>
        <v>EXP</v>
      </c>
      <c r="Z1849" s="19" t="str">
        <f>VLOOKUP(J1849,'Verweis Art-Gruppe'!$A$2:$B$15,2,FALSE)</f>
        <v>Zubehör</v>
      </c>
      <c r="AA1849" s="19" t="str">
        <f>VLOOKUP(W1849,'Verweis Vertreter'!$A$2:$B$24,2,FALSE)</f>
        <v>Antonio Vuolo</v>
      </c>
      <c r="AB1849" s="12">
        <f t="shared" si="252"/>
        <v>2</v>
      </c>
      <c r="AC1849" s="12">
        <f t="shared" si="257"/>
        <v>18.688199999999998</v>
      </c>
      <c r="AD1849" s="12">
        <f t="shared" si="258"/>
        <v>22</v>
      </c>
      <c r="AE1849" s="12">
        <f t="shared" si="253"/>
        <v>44</v>
      </c>
      <c r="AF1849" s="12">
        <f t="shared" si="254"/>
        <v>3.3117999999999999</v>
      </c>
      <c r="AG1849" s="12">
        <f t="shared" si="255"/>
        <v>6.62</v>
      </c>
      <c r="AH1849" s="9">
        <f t="shared" si="259"/>
        <v>0.15045454545454545</v>
      </c>
      <c r="AI1849" s="14">
        <f>VLOOKUP(E1849,'Verweis Faktor'!$A:$B,2,FALSE)</f>
        <v>1</v>
      </c>
      <c r="AJ1849" s="14"/>
      <c r="AK1849" s="14" t="str">
        <f>IF(AL1849="Ja","Versandkosten",VLOOKUP(E1849,'Verweis Belegart'!$A$2:$B$9,2,FALSE))</f>
        <v>Hardware</v>
      </c>
      <c r="AL1849" s="14" t="str">
        <f t="shared" si="260"/>
        <v>Nein</v>
      </c>
      <c r="AM1849" s="14" t="str">
        <f t="shared" si="256"/>
        <v>Positiv</v>
      </c>
    </row>
    <row r="1850" spans="1:39" ht="17.25"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103</v>
      </c>
      <c r="L1850" s="2" t="s">
        <v>920</v>
      </c>
      <c r="M1850" s="2" t="s">
        <v>921</v>
      </c>
      <c r="N1850" s="2" t="s">
        <v>922</v>
      </c>
      <c r="O1850" s="3">
        <v>3</v>
      </c>
      <c r="P1850" s="3">
        <v>74.601299999999995</v>
      </c>
      <c r="Q1850" s="3">
        <v>80</v>
      </c>
      <c r="R1850" s="3">
        <v>240</v>
      </c>
      <c r="S1850" s="3">
        <v>5.3986999999999998</v>
      </c>
      <c r="T1850" s="3">
        <v>16.2</v>
      </c>
      <c r="U1850" s="3">
        <v>6.74</v>
      </c>
      <c r="V1850" s="2" t="s">
        <v>123</v>
      </c>
      <c r="W1850" s="2" t="s">
        <v>124</v>
      </c>
      <c r="X1850" s="2" t="s">
        <v>44</v>
      </c>
      <c r="Y1850" s="19" t="str">
        <f>VLOOKUP(G1850,'Verweis Kd-Gruppe'!$A$2:$B$8,2,FALSE)</f>
        <v>EXP</v>
      </c>
      <c r="Z1850" s="19" t="str">
        <f>VLOOKUP(J1850,'Verweis Art-Gruppe'!$A$2:$B$15,2,FALSE)</f>
        <v>Geräte</v>
      </c>
      <c r="AA1850" s="19" t="str">
        <f>VLOOKUP(W1850,'Verweis Vertreter'!$A$2:$B$24,2,FALSE)</f>
        <v>Antonio Vuolo</v>
      </c>
      <c r="AB1850" s="12">
        <f t="shared" si="252"/>
        <v>3</v>
      </c>
      <c r="AC1850" s="12">
        <f t="shared" si="257"/>
        <v>74.601299999999995</v>
      </c>
      <c r="AD1850" s="12">
        <f t="shared" si="258"/>
        <v>80</v>
      </c>
      <c r="AE1850" s="12">
        <f t="shared" si="253"/>
        <v>240</v>
      </c>
      <c r="AF1850" s="12">
        <f t="shared" si="254"/>
        <v>5.3986999999999998</v>
      </c>
      <c r="AG1850" s="12">
        <f t="shared" si="255"/>
        <v>16.2</v>
      </c>
      <c r="AH1850" s="9">
        <f t="shared" si="259"/>
        <v>6.7499999999999991E-2</v>
      </c>
      <c r="AI1850" s="14">
        <f>VLOOKUP(E1850,'Verweis Faktor'!$A:$B,2,FALSE)</f>
        <v>1</v>
      </c>
      <c r="AJ1850" s="14"/>
      <c r="AK1850" s="14" t="str">
        <f>IF(AL1850="Ja","Versandkosten",VLOOKUP(E1850,'Verweis Belegart'!$A$2:$B$9,2,FALSE))</f>
        <v>Hardware</v>
      </c>
      <c r="AL1850" s="14" t="str">
        <f t="shared" si="260"/>
        <v>Nein</v>
      </c>
      <c r="AM1850" s="14" t="str">
        <f t="shared" si="256"/>
        <v>Positiv</v>
      </c>
    </row>
    <row r="1851" spans="1:39" ht="17.25" customHeight="1" x14ac:dyDescent="0.35">
      <c r="A1851" s="17">
        <v>14572710</v>
      </c>
      <c r="B1851" s="2" t="s">
        <v>1517</v>
      </c>
      <c r="C1851" s="1">
        <v>2025001</v>
      </c>
      <c r="D1851" s="1">
        <v>2000529</v>
      </c>
      <c r="E1851" s="2" t="s">
        <v>34</v>
      </c>
      <c r="F1851" s="2" t="s">
        <v>182</v>
      </c>
      <c r="G1851" s="2" t="s">
        <v>66</v>
      </c>
      <c r="H1851" s="2" t="s">
        <v>1239</v>
      </c>
      <c r="I1851" s="2" t="s">
        <v>1240</v>
      </c>
      <c r="J1851" s="2" t="s">
        <v>304</v>
      </c>
      <c r="K1851" s="2" t="s">
        <v>107</v>
      </c>
      <c r="L1851" s="2" t="s">
        <v>1668</v>
      </c>
      <c r="M1851" s="2" t="s">
        <v>1669</v>
      </c>
      <c r="N1851" s="2" t="s">
        <v>1670</v>
      </c>
      <c r="O1851" s="3">
        <v>1</v>
      </c>
      <c r="P1851" s="3">
        <v>16.5</v>
      </c>
      <c r="Q1851" s="3">
        <v>19</v>
      </c>
      <c r="R1851" s="3">
        <v>19</v>
      </c>
      <c r="S1851" s="3">
        <v>2.5</v>
      </c>
      <c r="T1851" s="3">
        <v>2.5</v>
      </c>
      <c r="U1851" s="3">
        <v>13.15</v>
      </c>
      <c r="V1851" s="2" t="s">
        <v>123</v>
      </c>
      <c r="W1851" s="2" t="s">
        <v>124</v>
      </c>
      <c r="X1851" s="2" t="s">
        <v>44</v>
      </c>
      <c r="Y1851" s="19" t="str">
        <f>VLOOKUP(G1851,'Verweis Kd-Gruppe'!$A$2:$B$8,2,FALSE)</f>
        <v>EXP</v>
      </c>
      <c r="Z1851" s="19" t="str">
        <f>VLOOKUP(J1851,'Verweis Art-Gruppe'!$A$2:$B$15,2,FALSE)</f>
        <v>Zubehör</v>
      </c>
      <c r="AA1851" s="19" t="str">
        <f>VLOOKUP(W1851,'Verweis Vertreter'!$A$2:$B$24,2,FALSE)</f>
        <v>Antonio Vuolo</v>
      </c>
      <c r="AB1851" s="12">
        <f t="shared" si="252"/>
        <v>1</v>
      </c>
      <c r="AC1851" s="12">
        <f t="shared" si="257"/>
        <v>16.5</v>
      </c>
      <c r="AD1851" s="12">
        <f t="shared" si="258"/>
        <v>19</v>
      </c>
      <c r="AE1851" s="12">
        <f t="shared" si="253"/>
        <v>19</v>
      </c>
      <c r="AF1851" s="12">
        <f t="shared" si="254"/>
        <v>2.5</v>
      </c>
      <c r="AG1851" s="12">
        <f t="shared" si="255"/>
        <v>2.5</v>
      </c>
      <c r="AH1851" s="9">
        <f t="shared" si="259"/>
        <v>0.13157894736842105</v>
      </c>
      <c r="AI1851" s="14">
        <f>VLOOKUP(E1851,'Verweis Faktor'!$A:$B,2,FALSE)</f>
        <v>1</v>
      </c>
      <c r="AJ1851" s="14"/>
      <c r="AK1851" s="14" t="str">
        <f>IF(AL1851="Ja","Versandkosten",VLOOKUP(E1851,'Verweis Belegart'!$A$2:$B$9,2,FALSE))</f>
        <v>Hardware</v>
      </c>
      <c r="AL1851" s="14" t="str">
        <f t="shared" si="260"/>
        <v>Nein</v>
      </c>
      <c r="AM1851" s="14" t="str">
        <f t="shared" si="256"/>
        <v>Positiv</v>
      </c>
    </row>
    <row r="1852" spans="1:39" ht="17.25" customHeight="1" x14ac:dyDescent="0.35">
      <c r="A1852" s="17">
        <v>14572710</v>
      </c>
      <c r="B1852" s="2" t="s">
        <v>1517</v>
      </c>
      <c r="C1852" s="1">
        <v>2025001</v>
      </c>
      <c r="D1852" s="1">
        <v>2000529</v>
      </c>
      <c r="E1852" s="2" t="s">
        <v>34</v>
      </c>
      <c r="F1852" s="2" t="s">
        <v>182</v>
      </c>
      <c r="G1852" s="2" t="s">
        <v>66</v>
      </c>
      <c r="H1852" s="2" t="s">
        <v>1239</v>
      </c>
      <c r="I1852" s="2" t="s">
        <v>1240</v>
      </c>
      <c r="J1852" s="2" t="s">
        <v>103</v>
      </c>
      <c r="K1852" s="2" t="s">
        <v>111</v>
      </c>
      <c r="L1852" s="2" t="s">
        <v>1671</v>
      </c>
      <c r="M1852" s="2" t="s">
        <v>1672</v>
      </c>
      <c r="N1852" s="2" t="s">
        <v>1413</v>
      </c>
      <c r="O1852" s="3">
        <v>1</v>
      </c>
      <c r="P1852" s="3">
        <v>71</v>
      </c>
      <c r="Q1852" s="3">
        <v>75</v>
      </c>
      <c r="R1852" s="3">
        <v>75</v>
      </c>
      <c r="S1852" s="3">
        <v>4</v>
      </c>
      <c r="T1852" s="3">
        <v>4</v>
      </c>
      <c r="U1852" s="3">
        <v>5.33</v>
      </c>
      <c r="V1852" s="2" t="s">
        <v>123</v>
      </c>
      <c r="W1852" s="2" t="s">
        <v>124</v>
      </c>
      <c r="X1852" s="2" t="s">
        <v>44</v>
      </c>
      <c r="Y1852" s="19" t="str">
        <f>VLOOKUP(G1852,'Verweis Kd-Gruppe'!$A$2:$B$8,2,FALSE)</f>
        <v>EXP</v>
      </c>
      <c r="Z1852" s="19" t="str">
        <f>VLOOKUP(J1852,'Verweis Art-Gruppe'!$A$2:$B$15,2,FALSE)</f>
        <v>Geräte</v>
      </c>
      <c r="AA1852" s="19" t="str">
        <f>VLOOKUP(W1852,'Verweis Vertreter'!$A$2:$B$24,2,FALSE)</f>
        <v>Antonio Vuolo</v>
      </c>
      <c r="AB1852" s="12">
        <f t="shared" si="252"/>
        <v>1</v>
      </c>
      <c r="AC1852" s="12">
        <f t="shared" si="257"/>
        <v>71</v>
      </c>
      <c r="AD1852" s="12">
        <f t="shared" si="258"/>
        <v>75</v>
      </c>
      <c r="AE1852" s="12">
        <f t="shared" si="253"/>
        <v>75</v>
      </c>
      <c r="AF1852" s="12">
        <f t="shared" si="254"/>
        <v>4</v>
      </c>
      <c r="AG1852" s="12">
        <f t="shared" si="255"/>
        <v>4</v>
      </c>
      <c r="AH1852" s="9">
        <f t="shared" si="259"/>
        <v>5.3333333333333337E-2</v>
      </c>
      <c r="AI1852" s="14">
        <f>VLOOKUP(E1852,'Verweis Faktor'!$A:$B,2,FALSE)</f>
        <v>1</v>
      </c>
      <c r="AJ1852" s="14"/>
      <c r="AK1852" s="14" t="str">
        <f>IF(AL1852="Ja","Versandkosten",VLOOKUP(E1852,'Verweis Belegart'!$A$2:$B$9,2,FALSE))</f>
        <v>Hardware</v>
      </c>
      <c r="AL1852" s="14" t="str">
        <f t="shared" si="260"/>
        <v>Nein</v>
      </c>
      <c r="AM1852" s="14" t="str">
        <f t="shared" si="256"/>
        <v>Positiv</v>
      </c>
    </row>
    <row r="1853" spans="1:39" ht="17.25" customHeight="1" x14ac:dyDescent="0.35">
      <c r="A1853" s="17">
        <v>14572710</v>
      </c>
      <c r="B1853" s="2" t="s">
        <v>1517</v>
      </c>
      <c r="C1853" s="1">
        <v>2025001</v>
      </c>
      <c r="D1853" s="1">
        <v>2000529</v>
      </c>
      <c r="E1853" s="2" t="s">
        <v>34</v>
      </c>
      <c r="F1853" s="2" t="s">
        <v>182</v>
      </c>
      <c r="G1853" s="2" t="s">
        <v>66</v>
      </c>
      <c r="H1853" s="2" t="s">
        <v>1239</v>
      </c>
      <c r="I1853" s="2" t="s">
        <v>1240</v>
      </c>
      <c r="J1853" s="2" t="s">
        <v>103</v>
      </c>
      <c r="K1853" s="2" t="s">
        <v>115</v>
      </c>
      <c r="L1853" s="2" t="s">
        <v>608</v>
      </c>
      <c r="M1853" s="2" t="s">
        <v>609</v>
      </c>
      <c r="N1853" s="2" t="s">
        <v>610</v>
      </c>
      <c r="O1853" s="3">
        <v>1</v>
      </c>
      <c r="P1853" s="3">
        <v>181</v>
      </c>
      <c r="Q1853" s="3">
        <v>195</v>
      </c>
      <c r="R1853" s="3">
        <v>195</v>
      </c>
      <c r="S1853" s="3">
        <v>14</v>
      </c>
      <c r="T1853" s="3">
        <v>14</v>
      </c>
      <c r="U1853" s="3">
        <v>7.17</v>
      </c>
      <c r="V1853" s="2" t="s">
        <v>123</v>
      </c>
      <c r="W1853" s="2" t="s">
        <v>124</v>
      </c>
      <c r="X1853" s="2" t="s">
        <v>44</v>
      </c>
      <c r="Y1853" s="19" t="str">
        <f>VLOOKUP(G1853,'Verweis Kd-Gruppe'!$A$2:$B$8,2,FALSE)</f>
        <v>EXP</v>
      </c>
      <c r="Z1853" s="19" t="str">
        <f>VLOOKUP(J1853,'Verweis Art-Gruppe'!$A$2:$B$15,2,FALSE)</f>
        <v>Geräte</v>
      </c>
      <c r="AA1853" s="19" t="str">
        <f>VLOOKUP(W1853,'Verweis Vertreter'!$A$2:$B$24,2,FALSE)</f>
        <v>Antonio Vuolo</v>
      </c>
      <c r="AB1853" s="12">
        <f t="shared" si="252"/>
        <v>1</v>
      </c>
      <c r="AC1853" s="12">
        <f t="shared" si="257"/>
        <v>181</v>
      </c>
      <c r="AD1853" s="12">
        <f t="shared" si="258"/>
        <v>195</v>
      </c>
      <c r="AE1853" s="12">
        <f t="shared" si="253"/>
        <v>195</v>
      </c>
      <c r="AF1853" s="12">
        <f t="shared" si="254"/>
        <v>14</v>
      </c>
      <c r="AG1853" s="12">
        <f t="shared" si="255"/>
        <v>14</v>
      </c>
      <c r="AH1853" s="9">
        <f t="shared" si="259"/>
        <v>7.179487179487179E-2</v>
      </c>
      <c r="AI1853" s="14">
        <f>VLOOKUP(E1853,'Verweis Faktor'!$A:$B,2,FALSE)</f>
        <v>1</v>
      </c>
      <c r="AJ1853" s="14"/>
      <c r="AK1853" s="14" t="str">
        <f>IF(AL1853="Ja","Versandkosten",VLOOKUP(E1853,'Verweis Belegart'!$A$2:$B$9,2,FALSE))</f>
        <v>Hardware</v>
      </c>
      <c r="AL1853" s="14" t="str">
        <f t="shared" si="260"/>
        <v>Nein</v>
      </c>
      <c r="AM1853" s="14" t="str">
        <f t="shared" si="256"/>
        <v>Positiv</v>
      </c>
    </row>
    <row r="1854" spans="1:39" ht="17.25" customHeight="1" x14ac:dyDescent="0.35">
      <c r="A1854" s="17">
        <v>14572710</v>
      </c>
      <c r="B1854" s="2" t="s">
        <v>1517</v>
      </c>
      <c r="C1854" s="1">
        <v>2025001</v>
      </c>
      <c r="D1854" s="1">
        <v>2000529</v>
      </c>
      <c r="E1854" s="2" t="s">
        <v>34</v>
      </c>
      <c r="F1854" s="2" t="s">
        <v>182</v>
      </c>
      <c r="G1854" s="2" t="s">
        <v>66</v>
      </c>
      <c r="H1854" s="2" t="s">
        <v>1239</v>
      </c>
      <c r="I1854" s="2" t="s">
        <v>1240</v>
      </c>
      <c r="J1854" s="2" t="s">
        <v>103</v>
      </c>
      <c r="K1854" s="2" t="s">
        <v>289</v>
      </c>
      <c r="L1854" s="2" t="s">
        <v>458</v>
      </c>
      <c r="M1854" s="2" t="s">
        <v>459</v>
      </c>
      <c r="N1854" s="2" t="s">
        <v>41</v>
      </c>
      <c r="O1854" s="3">
        <v>1</v>
      </c>
      <c r="P1854" s="3">
        <v>228.69569999999999</v>
      </c>
      <c r="Q1854" s="3">
        <v>239</v>
      </c>
      <c r="R1854" s="3">
        <v>239</v>
      </c>
      <c r="S1854" s="3">
        <v>10.3043</v>
      </c>
      <c r="T1854" s="3">
        <v>10.3</v>
      </c>
      <c r="U1854" s="3">
        <v>4.3099999999999996</v>
      </c>
      <c r="V1854" s="2" t="s">
        <v>123</v>
      </c>
      <c r="W1854" s="2" t="s">
        <v>124</v>
      </c>
      <c r="X1854" s="2" t="s">
        <v>44</v>
      </c>
      <c r="Y1854" s="19" t="str">
        <f>VLOOKUP(G1854,'Verweis Kd-Gruppe'!$A$2:$B$8,2,FALSE)</f>
        <v>EXP</v>
      </c>
      <c r="Z1854" s="19" t="str">
        <f>VLOOKUP(J1854,'Verweis Art-Gruppe'!$A$2:$B$15,2,FALSE)</f>
        <v>Geräte</v>
      </c>
      <c r="AA1854" s="19" t="str">
        <f>VLOOKUP(W1854,'Verweis Vertreter'!$A$2:$B$24,2,FALSE)</f>
        <v>Antonio Vuolo</v>
      </c>
      <c r="AB1854" s="12">
        <f t="shared" si="252"/>
        <v>1</v>
      </c>
      <c r="AC1854" s="12">
        <f t="shared" si="257"/>
        <v>228.69569999999999</v>
      </c>
      <c r="AD1854" s="12">
        <f t="shared" si="258"/>
        <v>239</v>
      </c>
      <c r="AE1854" s="12">
        <f t="shared" si="253"/>
        <v>239</v>
      </c>
      <c r="AF1854" s="12">
        <f t="shared" si="254"/>
        <v>10.3043</v>
      </c>
      <c r="AG1854" s="12">
        <f t="shared" si="255"/>
        <v>10.3</v>
      </c>
      <c r="AH1854" s="9">
        <f t="shared" si="259"/>
        <v>4.3096234309623435E-2</v>
      </c>
      <c r="AI1854" s="14">
        <f>VLOOKUP(E1854,'Verweis Faktor'!$A:$B,2,FALSE)</f>
        <v>1</v>
      </c>
      <c r="AJ1854" s="14"/>
      <c r="AK1854" s="14" t="str">
        <f>IF(AL1854="Ja","Versandkosten",VLOOKUP(E1854,'Verweis Belegart'!$A$2:$B$9,2,FALSE))</f>
        <v>Hardware</v>
      </c>
      <c r="AL1854" s="14" t="str">
        <f t="shared" si="260"/>
        <v>Nein</v>
      </c>
      <c r="AM1854" s="14" t="str">
        <f t="shared" si="256"/>
        <v>Positiv</v>
      </c>
    </row>
    <row r="1855" spans="1:39" ht="17.25" customHeight="1" x14ac:dyDescent="0.35">
      <c r="A1855" s="17">
        <v>14572710</v>
      </c>
      <c r="B1855" s="2" t="s">
        <v>1517</v>
      </c>
      <c r="C1855" s="1">
        <v>2025001</v>
      </c>
      <c r="D1855" s="1">
        <v>2000529</v>
      </c>
      <c r="E1855" s="2" t="s">
        <v>34</v>
      </c>
      <c r="F1855" s="2" t="s">
        <v>182</v>
      </c>
      <c r="G1855" s="2" t="s">
        <v>66</v>
      </c>
      <c r="H1855" s="2" t="s">
        <v>1239</v>
      </c>
      <c r="I1855" s="2" t="s">
        <v>1240</v>
      </c>
      <c r="J1855" s="2" t="s">
        <v>103</v>
      </c>
      <c r="K1855" s="2" t="s">
        <v>293</v>
      </c>
      <c r="L1855" s="2" t="s">
        <v>1170</v>
      </c>
      <c r="M1855" s="2" t="s">
        <v>1171</v>
      </c>
      <c r="N1855" s="2" t="s">
        <v>98</v>
      </c>
      <c r="O1855" s="3">
        <v>1</v>
      </c>
      <c r="P1855" s="3">
        <v>165</v>
      </c>
      <c r="Q1855" s="3">
        <v>175</v>
      </c>
      <c r="R1855" s="3">
        <v>175</v>
      </c>
      <c r="S1855" s="3">
        <v>10</v>
      </c>
      <c r="T1855" s="3">
        <v>10</v>
      </c>
      <c r="U1855" s="3">
        <v>5.71</v>
      </c>
      <c r="V1855" s="2" t="s">
        <v>123</v>
      </c>
      <c r="W1855" s="2" t="s">
        <v>124</v>
      </c>
      <c r="X1855" s="2" t="s">
        <v>44</v>
      </c>
      <c r="Y1855" s="19" t="str">
        <f>VLOOKUP(G1855,'Verweis Kd-Gruppe'!$A$2:$B$8,2,FALSE)</f>
        <v>EXP</v>
      </c>
      <c r="Z1855" s="19" t="str">
        <f>VLOOKUP(J1855,'Verweis Art-Gruppe'!$A$2:$B$15,2,FALSE)</f>
        <v>Geräte</v>
      </c>
      <c r="AA1855" s="19" t="str">
        <f>VLOOKUP(W1855,'Verweis Vertreter'!$A$2:$B$24,2,FALSE)</f>
        <v>Antonio Vuolo</v>
      </c>
      <c r="AB1855" s="12">
        <f t="shared" si="252"/>
        <v>1</v>
      </c>
      <c r="AC1855" s="12">
        <f t="shared" si="257"/>
        <v>165</v>
      </c>
      <c r="AD1855" s="12">
        <f t="shared" si="258"/>
        <v>175</v>
      </c>
      <c r="AE1855" s="12">
        <f t="shared" si="253"/>
        <v>175</v>
      </c>
      <c r="AF1855" s="12">
        <f t="shared" si="254"/>
        <v>10</v>
      </c>
      <c r="AG1855" s="12">
        <f t="shared" si="255"/>
        <v>10</v>
      </c>
      <c r="AH1855" s="9">
        <f t="shared" si="259"/>
        <v>5.7142857142857141E-2</v>
      </c>
      <c r="AI1855" s="14">
        <f>VLOOKUP(E1855,'Verweis Faktor'!$A:$B,2,FALSE)</f>
        <v>1</v>
      </c>
      <c r="AJ1855" s="14"/>
      <c r="AK1855" s="14" t="str">
        <f>IF(AL1855="Ja","Versandkosten",VLOOKUP(E1855,'Verweis Belegart'!$A$2:$B$9,2,FALSE))</f>
        <v>Hardware</v>
      </c>
      <c r="AL1855" s="14" t="str">
        <f t="shared" si="260"/>
        <v>Nein</v>
      </c>
      <c r="AM1855" s="14" t="str">
        <f t="shared" si="256"/>
        <v>Positiv</v>
      </c>
    </row>
    <row r="1856" spans="1:39" ht="17.25" customHeight="1" x14ac:dyDescent="0.35">
      <c r="A1856" s="17">
        <v>14572710</v>
      </c>
      <c r="B1856" s="2" t="s">
        <v>1517</v>
      </c>
      <c r="C1856" s="1">
        <v>2025001</v>
      </c>
      <c r="D1856" s="1">
        <v>2000529</v>
      </c>
      <c r="E1856" s="2" t="s">
        <v>34</v>
      </c>
      <c r="F1856" s="2" t="s">
        <v>182</v>
      </c>
      <c r="G1856" s="2" t="s">
        <v>66</v>
      </c>
      <c r="H1856" s="2" t="s">
        <v>1239</v>
      </c>
      <c r="I1856" s="2" t="s">
        <v>1240</v>
      </c>
      <c r="J1856" s="2" t="s">
        <v>103</v>
      </c>
      <c r="K1856" s="2" t="s">
        <v>296</v>
      </c>
      <c r="L1856" s="2" t="s">
        <v>323</v>
      </c>
      <c r="M1856" s="2" t="s">
        <v>324</v>
      </c>
      <c r="N1856" s="2" t="s">
        <v>325</v>
      </c>
      <c r="O1856" s="3">
        <v>1</v>
      </c>
      <c r="P1856" s="3">
        <v>181</v>
      </c>
      <c r="Q1856" s="3">
        <v>199</v>
      </c>
      <c r="R1856" s="3">
        <v>199</v>
      </c>
      <c r="S1856" s="3">
        <v>18</v>
      </c>
      <c r="T1856" s="3">
        <v>18</v>
      </c>
      <c r="U1856" s="3">
        <v>9.0399999999999991</v>
      </c>
      <c r="V1856" s="2" t="s">
        <v>123</v>
      </c>
      <c r="W1856" s="2" t="s">
        <v>124</v>
      </c>
      <c r="X1856" s="2" t="s">
        <v>44</v>
      </c>
      <c r="Y1856" s="19" t="str">
        <f>VLOOKUP(G1856,'Verweis Kd-Gruppe'!$A$2:$B$8,2,FALSE)</f>
        <v>EXP</v>
      </c>
      <c r="Z1856" s="19" t="str">
        <f>VLOOKUP(J1856,'Verweis Art-Gruppe'!$A$2:$B$15,2,FALSE)</f>
        <v>Geräte</v>
      </c>
      <c r="AA1856" s="19" t="str">
        <f>VLOOKUP(W1856,'Verweis Vertreter'!$A$2:$B$24,2,FALSE)</f>
        <v>Antonio Vuolo</v>
      </c>
      <c r="AB1856" s="12">
        <f t="shared" si="252"/>
        <v>1</v>
      </c>
      <c r="AC1856" s="12">
        <f t="shared" si="257"/>
        <v>181</v>
      </c>
      <c r="AD1856" s="12">
        <f t="shared" si="258"/>
        <v>199</v>
      </c>
      <c r="AE1856" s="12">
        <f t="shared" si="253"/>
        <v>199</v>
      </c>
      <c r="AF1856" s="12">
        <f t="shared" si="254"/>
        <v>18</v>
      </c>
      <c r="AG1856" s="12">
        <f t="shared" si="255"/>
        <v>18</v>
      </c>
      <c r="AH1856" s="9">
        <f t="shared" si="259"/>
        <v>9.0452261306532666E-2</v>
      </c>
      <c r="AI1856" s="14">
        <f>VLOOKUP(E1856,'Verweis Faktor'!$A:$B,2,FALSE)</f>
        <v>1</v>
      </c>
      <c r="AJ1856" s="14"/>
      <c r="AK1856" s="14" t="str">
        <f>IF(AL1856="Ja","Versandkosten",VLOOKUP(E1856,'Verweis Belegart'!$A$2:$B$9,2,FALSE))</f>
        <v>Hardware</v>
      </c>
      <c r="AL1856" s="14" t="str">
        <f t="shared" si="260"/>
        <v>Nein</v>
      </c>
      <c r="AM1856" s="14" t="str">
        <f t="shared" si="256"/>
        <v>Positiv</v>
      </c>
    </row>
    <row r="1857" spans="1:39" ht="17.25" customHeight="1" x14ac:dyDescent="0.35">
      <c r="A1857" s="17">
        <v>14572710</v>
      </c>
      <c r="B1857" s="2" t="s">
        <v>1517</v>
      </c>
      <c r="C1857" s="1">
        <v>2025001</v>
      </c>
      <c r="D1857" s="1">
        <v>2000529</v>
      </c>
      <c r="E1857" s="2" t="s">
        <v>34</v>
      </c>
      <c r="F1857" s="2" t="s">
        <v>182</v>
      </c>
      <c r="G1857" s="2" t="s">
        <v>66</v>
      </c>
      <c r="H1857" s="2" t="s">
        <v>1239</v>
      </c>
      <c r="I1857" s="2" t="s">
        <v>1240</v>
      </c>
      <c r="J1857" s="2" t="s">
        <v>103</v>
      </c>
      <c r="K1857" s="2" t="s">
        <v>299</v>
      </c>
      <c r="L1857" s="2" t="s">
        <v>653</v>
      </c>
      <c r="M1857" s="2" t="s">
        <v>654</v>
      </c>
      <c r="N1857" s="2" t="s">
        <v>655</v>
      </c>
      <c r="O1857" s="3">
        <v>3</v>
      </c>
      <c r="P1857" s="3">
        <v>246</v>
      </c>
      <c r="Q1857" s="3">
        <v>260</v>
      </c>
      <c r="R1857" s="3">
        <v>780</v>
      </c>
      <c r="S1857" s="3">
        <v>14</v>
      </c>
      <c r="T1857" s="3">
        <v>42</v>
      </c>
      <c r="U1857" s="3">
        <v>5.38</v>
      </c>
      <c r="V1857" s="2" t="s">
        <v>123</v>
      </c>
      <c r="W1857" s="2" t="s">
        <v>124</v>
      </c>
      <c r="X1857" s="2" t="s">
        <v>44</v>
      </c>
      <c r="Y1857" s="19" t="str">
        <f>VLOOKUP(G1857,'Verweis Kd-Gruppe'!$A$2:$B$8,2,FALSE)</f>
        <v>EXP</v>
      </c>
      <c r="Z1857" s="19" t="str">
        <f>VLOOKUP(J1857,'Verweis Art-Gruppe'!$A$2:$B$15,2,FALSE)</f>
        <v>Geräte</v>
      </c>
      <c r="AA1857" s="19" t="str">
        <f>VLOOKUP(W1857,'Verweis Vertreter'!$A$2:$B$24,2,FALSE)</f>
        <v>Antonio Vuolo</v>
      </c>
      <c r="AB1857" s="12">
        <f t="shared" si="252"/>
        <v>3</v>
      </c>
      <c r="AC1857" s="12">
        <f t="shared" si="257"/>
        <v>246</v>
      </c>
      <c r="AD1857" s="12">
        <f t="shared" si="258"/>
        <v>260</v>
      </c>
      <c r="AE1857" s="12">
        <f t="shared" si="253"/>
        <v>780</v>
      </c>
      <c r="AF1857" s="12">
        <f t="shared" si="254"/>
        <v>14</v>
      </c>
      <c r="AG1857" s="12">
        <f t="shared" si="255"/>
        <v>42</v>
      </c>
      <c r="AH1857" s="9">
        <f t="shared" si="259"/>
        <v>5.3846153846153849E-2</v>
      </c>
      <c r="AI1857" s="14">
        <f>VLOOKUP(E1857,'Verweis Faktor'!$A:$B,2,FALSE)</f>
        <v>1</v>
      </c>
      <c r="AJ1857" s="14"/>
      <c r="AK1857" s="14" t="str">
        <f>IF(AL1857="Ja","Versandkosten",VLOOKUP(E1857,'Verweis Belegart'!$A$2:$B$9,2,FALSE))</f>
        <v>Hardware</v>
      </c>
      <c r="AL1857" s="14" t="str">
        <f t="shared" si="260"/>
        <v>Nein</v>
      </c>
      <c r="AM1857" s="14" t="str">
        <f t="shared" si="256"/>
        <v>Positiv</v>
      </c>
    </row>
    <row r="1858" spans="1:39" ht="17.25" customHeight="1" x14ac:dyDescent="0.35">
      <c r="A1858" s="17">
        <v>14572710</v>
      </c>
      <c r="B1858" s="2" t="s">
        <v>1517</v>
      </c>
      <c r="C1858" s="1">
        <v>2025001</v>
      </c>
      <c r="D1858" s="1">
        <v>2000529</v>
      </c>
      <c r="E1858" s="2" t="s">
        <v>34</v>
      </c>
      <c r="F1858" s="2" t="s">
        <v>182</v>
      </c>
      <c r="G1858" s="2" t="s">
        <v>66</v>
      </c>
      <c r="H1858" s="2" t="s">
        <v>1239</v>
      </c>
      <c r="I1858" s="2" t="s">
        <v>1240</v>
      </c>
      <c r="J1858" s="2" t="s">
        <v>103</v>
      </c>
      <c r="K1858" s="2" t="s">
        <v>300</v>
      </c>
      <c r="L1858" s="2" t="s">
        <v>653</v>
      </c>
      <c r="M1858" s="2" t="s">
        <v>654</v>
      </c>
      <c r="N1858" s="2" t="s">
        <v>655</v>
      </c>
      <c r="O1858" s="3">
        <v>3</v>
      </c>
      <c r="P1858" s="3">
        <v>246</v>
      </c>
      <c r="Q1858" s="3">
        <v>260</v>
      </c>
      <c r="R1858" s="3">
        <v>780</v>
      </c>
      <c r="S1858" s="3">
        <v>14</v>
      </c>
      <c r="T1858" s="3">
        <v>42</v>
      </c>
      <c r="U1858" s="3">
        <v>5.38</v>
      </c>
      <c r="V1858" s="2" t="s">
        <v>123</v>
      </c>
      <c r="W1858" s="2" t="s">
        <v>124</v>
      </c>
      <c r="X1858" s="2" t="s">
        <v>44</v>
      </c>
      <c r="Y1858" s="19" t="str">
        <f>VLOOKUP(G1858,'Verweis Kd-Gruppe'!$A$2:$B$8,2,FALSE)</f>
        <v>EXP</v>
      </c>
      <c r="Z1858" s="19" t="str">
        <f>VLOOKUP(J1858,'Verweis Art-Gruppe'!$A$2:$B$15,2,FALSE)</f>
        <v>Geräte</v>
      </c>
      <c r="AA1858" s="19" t="str">
        <f>VLOOKUP(W1858,'Verweis Vertreter'!$A$2:$B$24,2,FALSE)</f>
        <v>Antonio Vuolo</v>
      </c>
      <c r="AB1858" s="12">
        <f t="shared" si="252"/>
        <v>3</v>
      </c>
      <c r="AC1858" s="12">
        <f t="shared" si="257"/>
        <v>246</v>
      </c>
      <c r="AD1858" s="12">
        <f t="shared" si="258"/>
        <v>260</v>
      </c>
      <c r="AE1858" s="12">
        <f t="shared" si="253"/>
        <v>780</v>
      </c>
      <c r="AF1858" s="12">
        <f t="shared" si="254"/>
        <v>14</v>
      </c>
      <c r="AG1858" s="12">
        <f t="shared" si="255"/>
        <v>42</v>
      </c>
      <c r="AH1858" s="9">
        <f t="shared" si="259"/>
        <v>5.3846153846153849E-2</v>
      </c>
      <c r="AI1858" s="14">
        <f>VLOOKUP(E1858,'Verweis Faktor'!$A:$B,2,FALSE)</f>
        <v>1</v>
      </c>
      <c r="AJ1858" s="14"/>
      <c r="AK1858" s="14" t="str">
        <f>IF(AL1858="Ja","Versandkosten",VLOOKUP(E1858,'Verweis Belegart'!$A$2:$B$9,2,FALSE))</f>
        <v>Hardware</v>
      </c>
      <c r="AL1858" s="14" t="str">
        <f t="shared" si="260"/>
        <v>Nein</v>
      </c>
      <c r="AM1858" s="14" t="str">
        <f t="shared" si="256"/>
        <v>Positiv</v>
      </c>
    </row>
    <row r="1859" spans="1:39" ht="17.25" customHeight="1" x14ac:dyDescent="0.35">
      <c r="A1859" s="17">
        <v>14572710</v>
      </c>
      <c r="B1859" s="2" t="s">
        <v>1517</v>
      </c>
      <c r="C1859" s="1">
        <v>2025001</v>
      </c>
      <c r="D1859" s="1">
        <v>2000529</v>
      </c>
      <c r="E1859" s="2" t="s">
        <v>34</v>
      </c>
      <c r="F1859" s="2" t="s">
        <v>182</v>
      </c>
      <c r="G1859" s="2" t="s">
        <v>66</v>
      </c>
      <c r="H1859" s="2" t="s">
        <v>1239</v>
      </c>
      <c r="I1859" s="2" t="s">
        <v>1240</v>
      </c>
      <c r="J1859" s="2" t="s">
        <v>103</v>
      </c>
      <c r="K1859" s="2" t="s">
        <v>301</v>
      </c>
      <c r="L1859" s="2" t="s">
        <v>1027</v>
      </c>
      <c r="M1859" s="2" t="s">
        <v>1028</v>
      </c>
      <c r="N1859" s="2" t="s">
        <v>618</v>
      </c>
      <c r="O1859" s="3">
        <v>1</v>
      </c>
      <c r="P1859" s="3">
        <v>495</v>
      </c>
      <c r="Q1859" s="3">
        <v>509</v>
      </c>
      <c r="R1859" s="3">
        <v>509</v>
      </c>
      <c r="S1859" s="3">
        <v>14</v>
      </c>
      <c r="T1859" s="3">
        <v>14</v>
      </c>
      <c r="U1859" s="3">
        <v>2.75</v>
      </c>
      <c r="V1859" s="2" t="s">
        <v>123</v>
      </c>
      <c r="W1859" s="2" t="s">
        <v>124</v>
      </c>
      <c r="X1859" s="2" t="s">
        <v>44</v>
      </c>
      <c r="Y1859" s="19" t="str">
        <f>VLOOKUP(G1859,'Verweis Kd-Gruppe'!$A$2:$B$8,2,FALSE)</f>
        <v>EXP</v>
      </c>
      <c r="Z1859" s="19" t="str">
        <f>VLOOKUP(J1859,'Verweis Art-Gruppe'!$A$2:$B$15,2,FALSE)</f>
        <v>Geräte</v>
      </c>
      <c r="AA1859" s="19" t="str">
        <f>VLOOKUP(W1859,'Verweis Vertreter'!$A$2:$B$24,2,FALSE)</f>
        <v>Antonio Vuolo</v>
      </c>
      <c r="AB1859" s="12">
        <f t="shared" ref="AB1859:AB1922" si="261">$AI1859*O1859</f>
        <v>1</v>
      </c>
      <c r="AC1859" s="12">
        <f t="shared" si="257"/>
        <v>495</v>
      </c>
      <c r="AD1859" s="12">
        <f t="shared" si="258"/>
        <v>509</v>
      </c>
      <c r="AE1859" s="12">
        <f t="shared" ref="AE1859:AE1922" si="262">$AI1859*R1859</f>
        <v>509</v>
      </c>
      <c r="AF1859" s="12">
        <f t="shared" ref="AF1859:AF1922" si="263">$AI1859*S1859</f>
        <v>14</v>
      </c>
      <c r="AG1859" s="12">
        <f t="shared" ref="AG1859:AG1922" si="264">$AI1859*T1859</f>
        <v>14</v>
      </c>
      <c r="AH1859" s="9">
        <f t="shared" si="259"/>
        <v>2.75049115913556E-2</v>
      </c>
      <c r="AI1859" s="14">
        <f>VLOOKUP(E1859,'Verweis Faktor'!$A:$B,2,FALSE)</f>
        <v>1</v>
      </c>
      <c r="AJ1859" s="14"/>
      <c r="AK1859" s="14" t="str">
        <f>IF(AL1859="Ja","Versandkosten",VLOOKUP(E1859,'Verweis Belegart'!$A$2:$B$9,2,FALSE))</f>
        <v>Hardware</v>
      </c>
      <c r="AL1859" s="14" t="str">
        <f t="shared" si="260"/>
        <v>Nein</v>
      </c>
      <c r="AM1859" s="14" t="str">
        <f t="shared" ref="AM1859:AM1922" si="265">IF(AG1859&lt;0,"Negativ","Positiv")</f>
        <v>Positiv</v>
      </c>
    </row>
    <row r="1860" spans="1:39" ht="17.25"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304</v>
      </c>
      <c r="L1860" s="2" t="s">
        <v>460</v>
      </c>
      <c r="M1860" s="2" t="s">
        <v>461</v>
      </c>
      <c r="N1860" s="2" t="s">
        <v>462</v>
      </c>
      <c r="O1860" s="3">
        <v>1</v>
      </c>
      <c r="P1860" s="3">
        <v>164.98</v>
      </c>
      <c r="Q1860" s="3">
        <v>169</v>
      </c>
      <c r="R1860" s="3">
        <v>169</v>
      </c>
      <c r="S1860" s="3">
        <v>4.0199999999999996</v>
      </c>
      <c r="T1860" s="3">
        <v>4.0199999999999996</v>
      </c>
      <c r="U1860" s="3">
        <v>2.37</v>
      </c>
      <c r="V1860" s="2" t="s">
        <v>123</v>
      </c>
      <c r="W1860" s="2" t="s">
        <v>124</v>
      </c>
      <c r="X1860" s="2" t="s">
        <v>44</v>
      </c>
      <c r="Y1860" s="19" t="str">
        <f>VLOOKUP(G1860,'Verweis Kd-Gruppe'!$A$2:$B$8,2,FALSE)</f>
        <v>EXP</v>
      </c>
      <c r="Z1860" s="19" t="str">
        <f>VLOOKUP(J1860,'Verweis Art-Gruppe'!$A$2:$B$15,2,FALSE)</f>
        <v>Zubehör</v>
      </c>
      <c r="AA1860" s="19" t="str">
        <f>VLOOKUP(W1860,'Verweis Vertreter'!$A$2:$B$24,2,FALSE)</f>
        <v>Antonio Vuolo</v>
      </c>
      <c r="AB1860" s="12">
        <f t="shared" si="261"/>
        <v>1</v>
      </c>
      <c r="AC1860" s="12">
        <f t="shared" ref="AC1860:AC1923" si="266">P1860</f>
        <v>164.98</v>
      </c>
      <c r="AD1860" s="12">
        <f t="shared" ref="AD1860:AD1923" si="267">Q1860</f>
        <v>169</v>
      </c>
      <c r="AE1860" s="12">
        <f t="shared" si="262"/>
        <v>169</v>
      </c>
      <c r="AF1860" s="12">
        <f t="shared" si="263"/>
        <v>4.0199999999999996</v>
      </c>
      <c r="AG1860" s="12">
        <f t="shared" si="264"/>
        <v>4.0199999999999996</v>
      </c>
      <c r="AH1860" s="9">
        <f t="shared" ref="AH1860:AH1923" si="268">IF(AF1860=0,0,AG1860/AE1860*AI1860)</f>
        <v>2.3786982248520709E-2</v>
      </c>
      <c r="AI1860" s="14">
        <f>VLOOKUP(E1860,'Verweis Faktor'!$A:$B,2,FALSE)</f>
        <v>1</v>
      </c>
      <c r="AJ1860" s="14"/>
      <c r="AK1860" s="14" t="str">
        <f>IF(AL1860="Ja","Versandkosten",VLOOKUP(E1860,'Verweis Belegart'!$A$2:$B$9,2,FALSE))</f>
        <v>Hardware</v>
      </c>
      <c r="AL1860" s="14" t="str">
        <f t="shared" ref="AL1860:AL1923" si="269">IF(ISNUMBER(FIND("Versandkosten",M1860)),"Ja","Nein")</f>
        <v>Nein</v>
      </c>
      <c r="AM1860" s="14" t="str">
        <f t="shared" si="265"/>
        <v>Positiv</v>
      </c>
    </row>
    <row r="1861" spans="1:39" ht="17.25" customHeight="1" x14ac:dyDescent="0.35">
      <c r="A1861" s="17">
        <v>14572710</v>
      </c>
      <c r="B1861" s="2" t="s">
        <v>1517</v>
      </c>
      <c r="C1861" s="1">
        <v>2025001</v>
      </c>
      <c r="D1861" s="1">
        <v>2000529</v>
      </c>
      <c r="E1861" s="2" t="s">
        <v>34</v>
      </c>
      <c r="F1861" s="2" t="s">
        <v>182</v>
      </c>
      <c r="G1861" s="2" t="s">
        <v>66</v>
      </c>
      <c r="H1861" s="2" t="s">
        <v>1239</v>
      </c>
      <c r="I1861" s="2" t="s">
        <v>1240</v>
      </c>
      <c r="J1861" s="2" t="s">
        <v>103</v>
      </c>
      <c r="K1861" s="2" t="s">
        <v>307</v>
      </c>
      <c r="L1861" s="2" t="s">
        <v>1137</v>
      </c>
      <c r="M1861" s="2" t="s">
        <v>1138</v>
      </c>
      <c r="N1861" s="2" t="s">
        <v>1139</v>
      </c>
      <c r="O1861" s="3">
        <v>1</v>
      </c>
      <c r="P1861" s="3">
        <v>99.490700000000004</v>
      </c>
      <c r="Q1861" s="3">
        <v>95</v>
      </c>
      <c r="R1861" s="3">
        <v>95</v>
      </c>
      <c r="S1861" s="3">
        <v>-4.4907000000000004</v>
      </c>
      <c r="T1861" s="3">
        <v>-4.49</v>
      </c>
      <c r="U1861" s="3">
        <v>-4.72</v>
      </c>
      <c r="V1861" s="2" t="s">
        <v>123</v>
      </c>
      <c r="W1861" s="2" t="s">
        <v>124</v>
      </c>
      <c r="X1861" s="2" t="s">
        <v>44</v>
      </c>
      <c r="Y1861" s="19" t="str">
        <f>VLOOKUP(G1861,'Verweis Kd-Gruppe'!$A$2:$B$8,2,FALSE)</f>
        <v>EXP</v>
      </c>
      <c r="Z1861" s="19" t="str">
        <f>VLOOKUP(J1861,'Verweis Art-Gruppe'!$A$2:$B$15,2,FALSE)</f>
        <v>Geräte</v>
      </c>
      <c r="AA1861" s="19" t="str">
        <f>VLOOKUP(W1861,'Verweis Vertreter'!$A$2:$B$24,2,FALSE)</f>
        <v>Antonio Vuolo</v>
      </c>
      <c r="AB1861" s="12">
        <f t="shared" si="261"/>
        <v>1</v>
      </c>
      <c r="AC1861" s="12">
        <f t="shared" si="266"/>
        <v>99.490700000000004</v>
      </c>
      <c r="AD1861" s="12">
        <f t="shared" si="267"/>
        <v>95</v>
      </c>
      <c r="AE1861" s="12">
        <f t="shared" si="262"/>
        <v>95</v>
      </c>
      <c r="AF1861" s="12">
        <f t="shared" si="263"/>
        <v>-4.4907000000000004</v>
      </c>
      <c r="AG1861" s="12">
        <f t="shared" si="264"/>
        <v>-4.49</v>
      </c>
      <c r="AH1861" s="9">
        <f t="shared" si="268"/>
        <v>-4.7263157894736847E-2</v>
      </c>
      <c r="AI1861" s="14">
        <f>VLOOKUP(E1861,'Verweis Faktor'!$A:$B,2,FALSE)</f>
        <v>1</v>
      </c>
      <c r="AJ1861" s="14"/>
      <c r="AK1861" s="14" t="str">
        <f>IF(AL1861="Ja","Versandkosten",VLOOKUP(E1861,'Verweis Belegart'!$A$2:$B$9,2,FALSE))</f>
        <v>Hardware</v>
      </c>
      <c r="AL1861" s="14" t="str">
        <f t="shared" si="269"/>
        <v>Nein</v>
      </c>
      <c r="AM1861" s="14" t="str">
        <f t="shared" si="265"/>
        <v>Negativ</v>
      </c>
    </row>
    <row r="1862" spans="1:39" ht="17.25" customHeight="1" x14ac:dyDescent="0.35">
      <c r="A1862" s="17">
        <v>14572710</v>
      </c>
      <c r="B1862" s="2" t="s">
        <v>1517</v>
      </c>
      <c r="C1862" s="1">
        <v>2025001</v>
      </c>
      <c r="D1862" s="1">
        <v>2000529</v>
      </c>
      <c r="E1862" s="2" t="s">
        <v>34</v>
      </c>
      <c r="F1862" s="2" t="s">
        <v>182</v>
      </c>
      <c r="G1862" s="2" t="s">
        <v>66</v>
      </c>
      <c r="H1862" s="2" t="s">
        <v>1239</v>
      </c>
      <c r="I1862" s="2" t="s">
        <v>1240</v>
      </c>
      <c r="J1862" s="2" t="s">
        <v>103</v>
      </c>
      <c r="K1862" s="2" t="s">
        <v>311</v>
      </c>
      <c r="L1862" s="2" t="s">
        <v>1056</v>
      </c>
      <c r="M1862" s="2" t="s">
        <v>1057</v>
      </c>
      <c r="N1862" s="2" t="s">
        <v>1058</v>
      </c>
      <c r="O1862" s="3">
        <v>8</v>
      </c>
      <c r="P1862" s="3">
        <v>64</v>
      </c>
      <c r="Q1862" s="3">
        <v>68</v>
      </c>
      <c r="R1862" s="3">
        <v>544</v>
      </c>
      <c r="S1862" s="3">
        <v>4</v>
      </c>
      <c r="T1862" s="3">
        <v>32</v>
      </c>
      <c r="U1862" s="3">
        <v>5.88</v>
      </c>
      <c r="V1862" s="2" t="s">
        <v>123</v>
      </c>
      <c r="W1862" s="2" t="s">
        <v>124</v>
      </c>
      <c r="X1862" s="2" t="s">
        <v>44</v>
      </c>
      <c r="Y1862" s="19" t="str">
        <f>VLOOKUP(G1862,'Verweis Kd-Gruppe'!$A$2:$B$8,2,FALSE)</f>
        <v>EXP</v>
      </c>
      <c r="Z1862" s="19" t="str">
        <f>VLOOKUP(J1862,'Verweis Art-Gruppe'!$A$2:$B$15,2,FALSE)</f>
        <v>Geräte</v>
      </c>
      <c r="AA1862" s="19" t="str">
        <f>VLOOKUP(W1862,'Verweis Vertreter'!$A$2:$B$24,2,FALSE)</f>
        <v>Antonio Vuolo</v>
      </c>
      <c r="AB1862" s="12">
        <f t="shared" si="261"/>
        <v>8</v>
      </c>
      <c r="AC1862" s="12">
        <f t="shared" si="266"/>
        <v>64</v>
      </c>
      <c r="AD1862" s="12">
        <f t="shared" si="267"/>
        <v>68</v>
      </c>
      <c r="AE1862" s="12">
        <f t="shared" si="262"/>
        <v>544</v>
      </c>
      <c r="AF1862" s="12">
        <f t="shared" si="263"/>
        <v>4</v>
      </c>
      <c r="AG1862" s="12">
        <f t="shared" si="264"/>
        <v>32</v>
      </c>
      <c r="AH1862" s="9">
        <f t="shared" si="268"/>
        <v>5.8823529411764705E-2</v>
      </c>
      <c r="AI1862" s="14">
        <f>VLOOKUP(E1862,'Verweis Faktor'!$A:$B,2,FALSE)</f>
        <v>1</v>
      </c>
      <c r="AJ1862" s="14"/>
      <c r="AK1862" s="14" t="str">
        <f>IF(AL1862="Ja","Versandkosten",VLOOKUP(E1862,'Verweis Belegart'!$A$2:$B$9,2,FALSE))</f>
        <v>Hardware</v>
      </c>
      <c r="AL1862" s="14" t="str">
        <f t="shared" si="269"/>
        <v>Nein</v>
      </c>
      <c r="AM1862" s="14" t="str">
        <f t="shared" si="265"/>
        <v>Positiv</v>
      </c>
    </row>
    <row r="1863" spans="1:39" ht="17.25" customHeight="1" x14ac:dyDescent="0.35">
      <c r="A1863" s="17">
        <v>14572710</v>
      </c>
      <c r="B1863" s="2" t="s">
        <v>1517</v>
      </c>
      <c r="C1863" s="1">
        <v>2025001</v>
      </c>
      <c r="D1863" s="1">
        <v>2000529</v>
      </c>
      <c r="E1863" s="2" t="s">
        <v>34</v>
      </c>
      <c r="F1863" s="2" t="s">
        <v>182</v>
      </c>
      <c r="G1863" s="2" t="s">
        <v>66</v>
      </c>
      <c r="H1863" s="2" t="s">
        <v>1239</v>
      </c>
      <c r="I1863" s="2" t="s">
        <v>1240</v>
      </c>
      <c r="J1863" s="2" t="s">
        <v>103</v>
      </c>
      <c r="K1863" s="2" t="s">
        <v>478</v>
      </c>
      <c r="L1863" s="2" t="s">
        <v>1414</v>
      </c>
      <c r="M1863" s="2" t="s">
        <v>1415</v>
      </c>
      <c r="N1863" s="2" t="s">
        <v>922</v>
      </c>
      <c r="O1863" s="3">
        <v>1</v>
      </c>
      <c r="P1863" s="3">
        <v>74.944500000000005</v>
      </c>
      <c r="Q1863" s="3">
        <v>83</v>
      </c>
      <c r="R1863" s="3">
        <v>83</v>
      </c>
      <c r="S1863" s="3">
        <v>8.0555000000000003</v>
      </c>
      <c r="T1863" s="3">
        <v>8.06</v>
      </c>
      <c r="U1863" s="3">
        <v>9.6999999999999993</v>
      </c>
      <c r="V1863" s="2" t="s">
        <v>123</v>
      </c>
      <c r="W1863" s="2" t="s">
        <v>124</v>
      </c>
      <c r="X1863" s="2" t="s">
        <v>44</v>
      </c>
      <c r="Y1863" s="19" t="str">
        <f>VLOOKUP(G1863,'Verweis Kd-Gruppe'!$A$2:$B$8,2,FALSE)</f>
        <v>EXP</v>
      </c>
      <c r="Z1863" s="19" t="str">
        <f>VLOOKUP(J1863,'Verweis Art-Gruppe'!$A$2:$B$15,2,FALSE)</f>
        <v>Geräte</v>
      </c>
      <c r="AA1863" s="19" t="str">
        <f>VLOOKUP(W1863,'Verweis Vertreter'!$A$2:$B$24,2,FALSE)</f>
        <v>Antonio Vuolo</v>
      </c>
      <c r="AB1863" s="12">
        <f t="shared" si="261"/>
        <v>1</v>
      </c>
      <c r="AC1863" s="12">
        <f t="shared" si="266"/>
        <v>74.944500000000005</v>
      </c>
      <c r="AD1863" s="12">
        <f t="shared" si="267"/>
        <v>83</v>
      </c>
      <c r="AE1863" s="12">
        <f t="shared" si="262"/>
        <v>83</v>
      </c>
      <c r="AF1863" s="12">
        <f t="shared" si="263"/>
        <v>8.0555000000000003</v>
      </c>
      <c r="AG1863" s="12">
        <f t="shared" si="264"/>
        <v>8.06</v>
      </c>
      <c r="AH1863" s="9">
        <f t="shared" si="268"/>
        <v>9.710843373493977E-2</v>
      </c>
      <c r="AI1863" s="14">
        <f>VLOOKUP(E1863,'Verweis Faktor'!$A:$B,2,FALSE)</f>
        <v>1</v>
      </c>
      <c r="AJ1863" s="14"/>
      <c r="AK1863" s="14" t="str">
        <f>IF(AL1863="Ja","Versandkosten",VLOOKUP(E1863,'Verweis Belegart'!$A$2:$B$9,2,FALSE))</f>
        <v>Hardware</v>
      </c>
      <c r="AL1863" s="14" t="str">
        <f t="shared" si="269"/>
        <v>Nein</v>
      </c>
      <c r="AM1863" s="14" t="str">
        <f t="shared" si="265"/>
        <v>Positiv</v>
      </c>
    </row>
    <row r="1864" spans="1:39" ht="17.25" customHeight="1" x14ac:dyDescent="0.35">
      <c r="A1864" s="17">
        <v>14572710</v>
      </c>
      <c r="B1864" s="2" t="s">
        <v>1517</v>
      </c>
      <c r="C1864" s="1">
        <v>2025001</v>
      </c>
      <c r="D1864" s="1">
        <v>2000529</v>
      </c>
      <c r="E1864" s="2" t="s">
        <v>34</v>
      </c>
      <c r="F1864" s="2" t="s">
        <v>182</v>
      </c>
      <c r="G1864" s="2" t="s">
        <v>66</v>
      </c>
      <c r="H1864" s="2" t="s">
        <v>1239</v>
      </c>
      <c r="I1864" s="2" t="s">
        <v>1240</v>
      </c>
      <c r="J1864" s="2" t="s">
        <v>103</v>
      </c>
      <c r="K1864" s="2" t="s">
        <v>482</v>
      </c>
      <c r="L1864" s="2" t="s">
        <v>941</v>
      </c>
      <c r="M1864" s="2" t="s">
        <v>942</v>
      </c>
      <c r="N1864" s="2" t="s">
        <v>943</v>
      </c>
      <c r="O1864" s="3">
        <v>4</v>
      </c>
      <c r="P1864" s="3">
        <v>235</v>
      </c>
      <c r="Q1864" s="3">
        <v>253</v>
      </c>
      <c r="R1864" s="3">
        <v>1012</v>
      </c>
      <c r="S1864" s="3">
        <v>18</v>
      </c>
      <c r="T1864" s="3">
        <v>72</v>
      </c>
      <c r="U1864" s="3">
        <v>7.11</v>
      </c>
      <c r="V1864" s="2" t="s">
        <v>123</v>
      </c>
      <c r="W1864" s="2" t="s">
        <v>124</v>
      </c>
      <c r="X1864" s="2" t="s">
        <v>44</v>
      </c>
      <c r="Y1864" s="19" t="str">
        <f>VLOOKUP(G1864,'Verweis Kd-Gruppe'!$A$2:$B$8,2,FALSE)</f>
        <v>EXP</v>
      </c>
      <c r="Z1864" s="19" t="str">
        <f>VLOOKUP(J1864,'Verweis Art-Gruppe'!$A$2:$B$15,2,FALSE)</f>
        <v>Geräte</v>
      </c>
      <c r="AA1864" s="19" t="str">
        <f>VLOOKUP(W1864,'Verweis Vertreter'!$A$2:$B$24,2,FALSE)</f>
        <v>Antonio Vuolo</v>
      </c>
      <c r="AB1864" s="12">
        <f t="shared" si="261"/>
        <v>4</v>
      </c>
      <c r="AC1864" s="12">
        <f t="shared" si="266"/>
        <v>235</v>
      </c>
      <c r="AD1864" s="12">
        <f t="shared" si="267"/>
        <v>253</v>
      </c>
      <c r="AE1864" s="12">
        <f t="shared" si="262"/>
        <v>1012</v>
      </c>
      <c r="AF1864" s="12">
        <f t="shared" si="263"/>
        <v>18</v>
      </c>
      <c r="AG1864" s="12">
        <f t="shared" si="264"/>
        <v>72</v>
      </c>
      <c r="AH1864" s="9">
        <f t="shared" si="268"/>
        <v>7.1146245059288543E-2</v>
      </c>
      <c r="AI1864" s="14">
        <f>VLOOKUP(E1864,'Verweis Faktor'!$A:$B,2,FALSE)</f>
        <v>1</v>
      </c>
      <c r="AJ1864" s="14"/>
      <c r="AK1864" s="14" t="str">
        <f>IF(AL1864="Ja","Versandkosten",VLOOKUP(E1864,'Verweis Belegart'!$A$2:$B$9,2,FALSE))</f>
        <v>Hardware</v>
      </c>
      <c r="AL1864" s="14" t="str">
        <f t="shared" si="269"/>
        <v>Nein</v>
      </c>
      <c r="AM1864" s="14" t="str">
        <f t="shared" si="265"/>
        <v>Positiv</v>
      </c>
    </row>
    <row r="1865" spans="1:39" ht="17.25" customHeight="1" x14ac:dyDescent="0.35">
      <c r="A1865" s="17">
        <v>14572710</v>
      </c>
      <c r="B1865" s="2" t="s">
        <v>1517</v>
      </c>
      <c r="C1865" s="1">
        <v>2025001</v>
      </c>
      <c r="D1865" s="1">
        <v>2000529</v>
      </c>
      <c r="E1865" s="2" t="s">
        <v>34</v>
      </c>
      <c r="F1865" s="2" t="s">
        <v>182</v>
      </c>
      <c r="G1865" s="2" t="s">
        <v>66</v>
      </c>
      <c r="H1865" s="2" t="s">
        <v>1239</v>
      </c>
      <c r="I1865" s="2" t="s">
        <v>1240</v>
      </c>
      <c r="J1865" s="2" t="s">
        <v>304</v>
      </c>
      <c r="K1865" s="2" t="s">
        <v>485</v>
      </c>
      <c r="L1865" s="2" t="s">
        <v>336</v>
      </c>
      <c r="M1865" s="2" t="s">
        <v>337</v>
      </c>
      <c r="N1865" s="2" t="s">
        <v>338</v>
      </c>
      <c r="O1865" s="3">
        <v>50</v>
      </c>
      <c r="P1865" s="3">
        <v>16.25</v>
      </c>
      <c r="Q1865" s="3">
        <v>19.3</v>
      </c>
      <c r="R1865" s="3">
        <v>965</v>
      </c>
      <c r="S1865" s="3">
        <v>3.05</v>
      </c>
      <c r="T1865" s="3">
        <v>152.5</v>
      </c>
      <c r="U1865" s="3">
        <v>15.8</v>
      </c>
      <c r="V1865" s="2" t="s">
        <v>123</v>
      </c>
      <c r="W1865" s="2" t="s">
        <v>124</v>
      </c>
      <c r="X1865" s="2" t="s">
        <v>44</v>
      </c>
      <c r="Y1865" s="19" t="str">
        <f>VLOOKUP(G1865,'Verweis Kd-Gruppe'!$A$2:$B$8,2,FALSE)</f>
        <v>EXP</v>
      </c>
      <c r="Z1865" s="19" t="str">
        <f>VLOOKUP(J1865,'Verweis Art-Gruppe'!$A$2:$B$15,2,FALSE)</f>
        <v>Zubehör</v>
      </c>
      <c r="AA1865" s="19" t="str">
        <f>VLOOKUP(W1865,'Verweis Vertreter'!$A$2:$B$24,2,FALSE)</f>
        <v>Antonio Vuolo</v>
      </c>
      <c r="AB1865" s="12">
        <f t="shared" si="261"/>
        <v>50</v>
      </c>
      <c r="AC1865" s="12">
        <f t="shared" si="266"/>
        <v>16.25</v>
      </c>
      <c r="AD1865" s="12">
        <f t="shared" si="267"/>
        <v>19.3</v>
      </c>
      <c r="AE1865" s="12">
        <f t="shared" si="262"/>
        <v>965</v>
      </c>
      <c r="AF1865" s="12">
        <f t="shared" si="263"/>
        <v>3.05</v>
      </c>
      <c r="AG1865" s="12">
        <f t="shared" si="264"/>
        <v>152.5</v>
      </c>
      <c r="AH1865" s="9">
        <f t="shared" si="268"/>
        <v>0.15803108808290156</v>
      </c>
      <c r="AI1865" s="14">
        <f>VLOOKUP(E1865,'Verweis Faktor'!$A:$B,2,FALSE)</f>
        <v>1</v>
      </c>
      <c r="AJ1865" s="14"/>
      <c r="AK1865" s="14" t="str">
        <f>IF(AL1865="Ja","Versandkosten",VLOOKUP(E1865,'Verweis Belegart'!$A$2:$B$9,2,FALSE))</f>
        <v>Hardware</v>
      </c>
      <c r="AL1865" s="14" t="str">
        <f t="shared" si="269"/>
        <v>Nein</v>
      </c>
      <c r="AM1865" s="14" t="str">
        <f t="shared" si="265"/>
        <v>Positiv</v>
      </c>
    </row>
    <row r="1866" spans="1:39" ht="17.25" customHeight="1" x14ac:dyDescent="0.35">
      <c r="A1866" s="17">
        <v>14572710</v>
      </c>
      <c r="B1866" s="2" t="s">
        <v>1517</v>
      </c>
      <c r="C1866" s="1">
        <v>2025001</v>
      </c>
      <c r="D1866" s="1">
        <v>2000529</v>
      </c>
      <c r="E1866" s="2" t="s">
        <v>34</v>
      </c>
      <c r="F1866" s="2" t="s">
        <v>182</v>
      </c>
      <c r="G1866" s="2" t="s">
        <v>66</v>
      </c>
      <c r="H1866" s="2" t="s">
        <v>1239</v>
      </c>
      <c r="I1866" s="2" t="s">
        <v>1240</v>
      </c>
      <c r="J1866" s="2" t="s">
        <v>304</v>
      </c>
      <c r="K1866" s="2" t="s">
        <v>486</v>
      </c>
      <c r="L1866" s="2" t="s">
        <v>1035</v>
      </c>
      <c r="M1866" s="2" t="s">
        <v>1036</v>
      </c>
      <c r="N1866" s="2" t="s">
        <v>1037</v>
      </c>
      <c r="O1866" s="3">
        <v>1</v>
      </c>
      <c r="P1866" s="3">
        <v>87</v>
      </c>
      <c r="Q1866" s="3">
        <v>101</v>
      </c>
      <c r="R1866" s="3">
        <v>101</v>
      </c>
      <c r="S1866" s="3">
        <v>14</v>
      </c>
      <c r="T1866" s="3">
        <v>14</v>
      </c>
      <c r="U1866" s="3">
        <v>13.86</v>
      </c>
      <c r="V1866" s="2" t="s">
        <v>123</v>
      </c>
      <c r="W1866" s="2" t="s">
        <v>124</v>
      </c>
      <c r="X1866" s="2" t="s">
        <v>44</v>
      </c>
      <c r="Y1866" s="19" t="str">
        <f>VLOOKUP(G1866,'Verweis Kd-Gruppe'!$A$2:$B$8,2,FALSE)</f>
        <v>EXP</v>
      </c>
      <c r="Z1866" s="19" t="str">
        <f>VLOOKUP(J1866,'Verweis Art-Gruppe'!$A$2:$B$15,2,FALSE)</f>
        <v>Zubehör</v>
      </c>
      <c r="AA1866" s="19" t="str">
        <f>VLOOKUP(W1866,'Verweis Vertreter'!$A$2:$B$24,2,FALSE)</f>
        <v>Antonio Vuolo</v>
      </c>
      <c r="AB1866" s="12">
        <f t="shared" si="261"/>
        <v>1</v>
      </c>
      <c r="AC1866" s="12">
        <f t="shared" si="266"/>
        <v>87</v>
      </c>
      <c r="AD1866" s="12">
        <f t="shared" si="267"/>
        <v>101</v>
      </c>
      <c r="AE1866" s="12">
        <f t="shared" si="262"/>
        <v>101</v>
      </c>
      <c r="AF1866" s="12">
        <f t="shared" si="263"/>
        <v>14</v>
      </c>
      <c r="AG1866" s="12">
        <f t="shared" si="264"/>
        <v>14</v>
      </c>
      <c r="AH1866" s="9">
        <f t="shared" si="268"/>
        <v>0.13861386138613863</v>
      </c>
      <c r="AI1866" s="14">
        <f>VLOOKUP(E1866,'Verweis Faktor'!$A:$B,2,FALSE)</f>
        <v>1</v>
      </c>
      <c r="AJ1866" s="14"/>
      <c r="AK1866" s="14" t="str">
        <f>IF(AL1866="Ja","Versandkosten",VLOOKUP(E1866,'Verweis Belegart'!$A$2:$B$9,2,FALSE))</f>
        <v>Hardware</v>
      </c>
      <c r="AL1866" s="14" t="str">
        <f t="shared" si="269"/>
        <v>Nein</v>
      </c>
      <c r="AM1866" s="14" t="str">
        <f t="shared" si="265"/>
        <v>Positiv</v>
      </c>
    </row>
    <row r="1867" spans="1:39" ht="17.25" customHeight="1" x14ac:dyDescent="0.35">
      <c r="A1867" s="17">
        <v>14572710</v>
      </c>
      <c r="B1867" s="2" t="s">
        <v>1517</v>
      </c>
      <c r="C1867" s="1">
        <v>2025001</v>
      </c>
      <c r="D1867" s="1">
        <v>2000529</v>
      </c>
      <c r="E1867" s="2" t="s">
        <v>34</v>
      </c>
      <c r="F1867" s="2" t="s">
        <v>182</v>
      </c>
      <c r="G1867" s="2" t="s">
        <v>66</v>
      </c>
      <c r="H1867" s="2" t="s">
        <v>1239</v>
      </c>
      <c r="I1867" s="2" t="s">
        <v>1240</v>
      </c>
      <c r="J1867" s="2" t="s">
        <v>304</v>
      </c>
      <c r="K1867" s="2" t="s">
        <v>490</v>
      </c>
      <c r="L1867" s="2" t="s">
        <v>1416</v>
      </c>
      <c r="M1867" s="2" t="s">
        <v>1417</v>
      </c>
      <c r="N1867" s="2" t="s">
        <v>322</v>
      </c>
      <c r="O1867" s="3">
        <v>1</v>
      </c>
      <c r="P1867" s="3">
        <v>80</v>
      </c>
      <c r="Q1867" s="3">
        <v>83</v>
      </c>
      <c r="R1867" s="3">
        <v>83</v>
      </c>
      <c r="S1867" s="3">
        <v>3</v>
      </c>
      <c r="T1867" s="3">
        <v>3</v>
      </c>
      <c r="U1867" s="3">
        <v>3.61</v>
      </c>
      <c r="V1867" s="2" t="s">
        <v>123</v>
      </c>
      <c r="W1867" s="2" t="s">
        <v>124</v>
      </c>
      <c r="X1867" s="2" t="s">
        <v>44</v>
      </c>
      <c r="Y1867" s="19" t="str">
        <f>VLOOKUP(G1867,'Verweis Kd-Gruppe'!$A$2:$B$8,2,FALSE)</f>
        <v>EXP</v>
      </c>
      <c r="Z1867" s="19" t="str">
        <f>VLOOKUP(J1867,'Verweis Art-Gruppe'!$A$2:$B$15,2,FALSE)</f>
        <v>Zubehör</v>
      </c>
      <c r="AA1867" s="19" t="str">
        <f>VLOOKUP(W1867,'Verweis Vertreter'!$A$2:$B$24,2,FALSE)</f>
        <v>Antonio Vuolo</v>
      </c>
      <c r="AB1867" s="12">
        <f t="shared" si="261"/>
        <v>1</v>
      </c>
      <c r="AC1867" s="12">
        <f t="shared" si="266"/>
        <v>80</v>
      </c>
      <c r="AD1867" s="12">
        <f t="shared" si="267"/>
        <v>83</v>
      </c>
      <c r="AE1867" s="12">
        <f t="shared" si="262"/>
        <v>83</v>
      </c>
      <c r="AF1867" s="12">
        <f t="shared" si="263"/>
        <v>3</v>
      </c>
      <c r="AG1867" s="12">
        <f t="shared" si="264"/>
        <v>3</v>
      </c>
      <c r="AH1867" s="9">
        <f t="shared" si="268"/>
        <v>3.614457831325301E-2</v>
      </c>
      <c r="AI1867" s="14">
        <f>VLOOKUP(E1867,'Verweis Faktor'!$A:$B,2,FALSE)</f>
        <v>1</v>
      </c>
      <c r="AJ1867" s="14"/>
      <c r="AK1867" s="14" t="str">
        <f>IF(AL1867="Ja","Versandkosten",VLOOKUP(E1867,'Verweis Belegart'!$A$2:$B$9,2,FALSE))</f>
        <v>Hardware</v>
      </c>
      <c r="AL1867" s="14" t="str">
        <f t="shared" si="269"/>
        <v>Nein</v>
      </c>
      <c r="AM1867" s="14" t="str">
        <f t="shared" si="265"/>
        <v>Positiv</v>
      </c>
    </row>
    <row r="1868" spans="1:39" ht="17.25" customHeight="1" x14ac:dyDescent="0.35">
      <c r="A1868" s="17">
        <v>14572710</v>
      </c>
      <c r="B1868" s="2" t="s">
        <v>1517</v>
      </c>
      <c r="C1868" s="1">
        <v>2025001</v>
      </c>
      <c r="D1868" s="1">
        <v>2000529</v>
      </c>
      <c r="E1868" s="2" t="s">
        <v>34</v>
      </c>
      <c r="F1868" s="2" t="s">
        <v>182</v>
      </c>
      <c r="G1868" s="2" t="s">
        <v>66</v>
      </c>
      <c r="H1868" s="2" t="s">
        <v>1239</v>
      </c>
      <c r="I1868" s="2" t="s">
        <v>1240</v>
      </c>
      <c r="J1868" s="2" t="s">
        <v>103</v>
      </c>
      <c r="K1868" s="2" t="s">
        <v>494</v>
      </c>
      <c r="L1868" s="2" t="s">
        <v>402</v>
      </c>
      <c r="M1868" s="2" t="s">
        <v>403</v>
      </c>
      <c r="N1868" s="2" t="s">
        <v>404</v>
      </c>
      <c r="O1868" s="3">
        <v>1</v>
      </c>
      <c r="P1868" s="3">
        <v>233.6053</v>
      </c>
      <c r="Q1868" s="3">
        <v>245</v>
      </c>
      <c r="R1868" s="3">
        <v>245</v>
      </c>
      <c r="S1868" s="3">
        <v>11.3947</v>
      </c>
      <c r="T1868" s="3">
        <v>11.39</v>
      </c>
      <c r="U1868" s="3">
        <v>4.6500000000000004</v>
      </c>
      <c r="V1868" s="2" t="s">
        <v>123</v>
      </c>
      <c r="W1868" s="2" t="s">
        <v>124</v>
      </c>
      <c r="X1868" s="2" t="s">
        <v>44</v>
      </c>
      <c r="Y1868" s="19" t="str">
        <f>VLOOKUP(G1868,'Verweis Kd-Gruppe'!$A$2:$B$8,2,FALSE)</f>
        <v>EXP</v>
      </c>
      <c r="Z1868" s="19" t="str">
        <f>VLOOKUP(J1868,'Verweis Art-Gruppe'!$A$2:$B$15,2,FALSE)</f>
        <v>Geräte</v>
      </c>
      <c r="AA1868" s="19" t="str">
        <f>VLOOKUP(W1868,'Verweis Vertreter'!$A$2:$B$24,2,FALSE)</f>
        <v>Antonio Vuolo</v>
      </c>
      <c r="AB1868" s="12">
        <f t="shared" si="261"/>
        <v>1</v>
      </c>
      <c r="AC1868" s="12">
        <f t="shared" si="266"/>
        <v>233.6053</v>
      </c>
      <c r="AD1868" s="12">
        <f t="shared" si="267"/>
        <v>245</v>
      </c>
      <c r="AE1868" s="12">
        <f t="shared" si="262"/>
        <v>245</v>
      </c>
      <c r="AF1868" s="12">
        <f t="shared" si="263"/>
        <v>11.3947</v>
      </c>
      <c r="AG1868" s="12">
        <f t="shared" si="264"/>
        <v>11.39</v>
      </c>
      <c r="AH1868" s="9">
        <f t="shared" si="268"/>
        <v>4.6489795918367348E-2</v>
      </c>
      <c r="AI1868" s="14">
        <f>VLOOKUP(E1868,'Verweis Faktor'!$A:$B,2,FALSE)</f>
        <v>1</v>
      </c>
      <c r="AJ1868" s="14"/>
      <c r="AK1868" s="14" t="str">
        <f>IF(AL1868="Ja","Versandkosten",VLOOKUP(E1868,'Verweis Belegart'!$A$2:$B$9,2,FALSE))</f>
        <v>Hardware</v>
      </c>
      <c r="AL1868" s="14" t="str">
        <f t="shared" si="269"/>
        <v>Nein</v>
      </c>
      <c r="AM1868" s="14" t="str">
        <f t="shared" si="265"/>
        <v>Positiv</v>
      </c>
    </row>
    <row r="1869" spans="1:39" ht="17.25" customHeight="1" x14ac:dyDescent="0.35">
      <c r="A1869" s="17">
        <v>14572710</v>
      </c>
      <c r="B1869" s="2" t="s">
        <v>1517</v>
      </c>
      <c r="C1869" s="1">
        <v>2025001</v>
      </c>
      <c r="D1869" s="1">
        <v>2000529</v>
      </c>
      <c r="E1869" s="2" t="s">
        <v>34</v>
      </c>
      <c r="F1869" s="2" t="s">
        <v>182</v>
      </c>
      <c r="G1869" s="2" t="s">
        <v>66</v>
      </c>
      <c r="H1869" s="2" t="s">
        <v>1239</v>
      </c>
      <c r="I1869" s="2" t="s">
        <v>1240</v>
      </c>
      <c r="J1869" s="2" t="s">
        <v>103</v>
      </c>
      <c r="K1869" s="2" t="s">
        <v>498</v>
      </c>
      <c r="L1869" s="2" t="s">
        <v>279</v>
      </c>
      <c r="M1869" s="2" t="s">
        <v>280</v>
      </c>
      <c r="N1869" s="2" t="s">
        <v>271</v>
      </c>
      <c r="O1869" s="3">
        <v>1</v>
      </c>
      <c r="P1869" s="3">
        <v>411.96159999999998</v>
      </c>
      <c r="Q1869" s="3">
        <v>428</v>
      </c>
      <c r="R1869" s="3">
        <v>428</v>
      </c>
      <c r="S1869" s="3">
        <v>16.038399999999999</v>
      </c>
      <c r="T1869" s="3">
        <v>16.04</v>
      </c>
      <c r="U1869" s="3">
        <v>3.74</v>
      </c>
      <c r="V1869" s="2" t="s">
        <v>123</v>
      </c>
      <c r="W1869" s="2" t="s">
        <v>124</v>
      </c>
      <c r="X1869" s="2" t="s">
        <v>44</v>
      </c>
      <c r="Y1869" s="19" t="str">
        <f>VLOOKUP(G1869,'Verweis Kd-Gruppe'!$A$2:$B$8,2,FALSE)</f>
        <v>EXP</v>
      </c>
      <c r="Z1869" s="19" t="str">
        <f>VLOOKUP(J1869,'Verweis Art-Gruppe'!$A$2:$B$15,2,FALSE)</f>
        <v>Geräte</v>
      </c>
      <c r="AA1869" s="19" t="str">
        <f>VLOOKUP(W1869,'Verweis Vertreter'!$A$2:$B$24,2,FALSE)</f>
        <v>Antonio Vuolo</v>
      </c>
      <c r="AB1869" s="12">
        <f t="shared" si="261"/>
        <v>1</v>
      </c>
      <c r="AC1869" s="12">
        <f t="shared" si="266"/>
        <v>411.96159999999998</v>
      </c>
      <c r="AD1869" s="12">
        <f t="shared" si="267"/>
        <v>428</v>
      </c>
      <c r="AE1869" s="12">
        <f t="shared" si="262"/>
        <v>428</v>
      </c>
      <c r="AF1869" s="12">
        <f t="shared" si="263"/>
        <v>16.038399999999999</v>
      </c>
      <c r="AG1869" s="12">
        <f t="shared" si="264"/>
        <v>16.04</v>
      </c>
      <c r="AH1869" s="9">
        <f t="shared" si="268"/>
        <v>3.747663551401869E-2</v>
      </c>
      <c r="AI1869" s="14">
        <f>VLOOKUP(E1869,'Verweis Faktor'!$A:$B,2,FALSE)</f>
        <v>1</v>
      </c>
      <c r="AJ1869" s="14"/>
      <c r="AK1869" s="14" t="str">
        <f>IF(AL1869="Ja","Versandkosten",VLOOKUP(E1869,'Verweis Belegart'!$A$2:$B$9,2,FALSE))</f>
        <v>Hardware</v>
      </c>
      <c r="AL1869" s="14" t="str">
        <f t="shared" si="269"/>
        <v>Nein</v>
      </c>
      <c r="AM1869" s="14" t="str">
        <f t="shared" si="265"/>
        <v>Positiv</v>
      </c>
    </row>
    <row r="1870" spans="1:39" ht="17.25" customHeight="1" x14ac:dyDescent="0.35">
      <c r="A1870" s="17">
        <v>14572710</v>
      </c>
      <c r="B1870" s="2" t="s">
        <v>1517</v>
      </c>
      <c r="C1870" s="1">
        <v>2025001</v>
      </c>
      <c r="D1870" s="1">
        <v>2000529</v>
      </c>
      <c r="E1870" s="2" t="s">
        <v>34</v>
      </c>
      <c r="F1870" s="2" t="s">
        <v>182</v>
      </c>
      <c r="G1870" s="2" t="s">
        <v>66</v>
      </c>
      <c r="H1870" s="2" t="s">
        <v>1239</v>
      </c>
      <c r="I1870" s="2" t="s">
        <v>1240</v>
      </c>
      <c r="J1870" s="2" t="s">
        <v>103</v>
      </c>
      <c r="K1870" s="2" t="s">
        <v>499</v>
      </c>
      <c r="L1870" s="2" t="s">
        <v>1140</v>
      </c>
      <c r="M1870" s="2" t="s">
        <v>1141</v>
      </c>
      <c r="N1870" s="2" t="s">
        <v>1142</v>
      </c>
      <c r="O1870" s="3">
        <v>1</v>
      </c>
      <c r="P1870" s="3">
        <v>93</v>
      </c>
      <c r="Q1870" s="3">
        <v>93</v>
      </c>
      <c r="R1870" s="3">
        <v>93</v>
      </c>
      <c r="S1870" s="3">
        <v>0</v>
      </c>
      <c r="T1870" s="3">
        <v>0</v>
      </c>
      <c r="U1870" s="3">
        <v>0</v>
      </c>
      <c r="V1870" s="2" t="s">
        <v>123</v>
      </c>
      <c r="W1870" s="2" t="s">
        <v>124</v>
      </c>
      <c r="X1870" s="2" t="s">
        <v>44</v>
      </c>
      <c r="Y1870" s="19" t="str">
        <f>VLOOKUP(G1870,'Verweis Kd-Gruppe'!$A$2:$B$8,2,FALSE)</f>
        <v>EXP</v>
      </c>
      <c r="Z1870" s="19" t="str">
        <f>VLOOKUP(J1870,'Verweis Art-Gruppe'!$A$2:$B$15,2,FALSE)</f>
        <v>Geräte</v>
      </c>
      <c r="AA1870" s="19" t="str">
        <f>VLOOKUP(W1870,'Verweis Vertreter'!$A$2:$B$24,2,FALSE)</f>
        <v>Antonio Vuolo</v>
      </c>
      <c r="AB1870" s="12">
        <f t="shared" si="261"/>
        <v>1</v>
      </c>
      <c r="AC1870" s="12">
        <f t="shared" si="266"/>
        <v>93</v>
      </c>
      <c r="AD1870" s="12">
        <f t="shared" si="267"/>
        <v>93</v>
      </c>
      <c r="AE1870" s="12">
        <f t="shared" si="262"/>
        <v>93</v>
      </c>
      <c r="AF1870" s="12">
        <f t="shared" si="263"/>
        <v>0</v>
      </c>
      <c r="AG1870" s="12">
        <f t="shared" si="264"/>
        <v>0</v>
      </c>
      <c r="AH1870" s="9">
        <f t="shared" si="268"/>
        <v>0</v>
      </c>
      <c r="AI1870" s="14">
        <f>VLOOKUP(E1870,'Verweis Faktor'!$A:$B,2,FALSE)</f>
        <v>1</v>
      </c>
      <c r="AJ1870" s="14"/>
      <c r="AK1870" s="14" t="str">
        <f>IF(AL1870="Ja","Versandkosten",VLOOKUP(E1870,'Verweis Belegart'!$A$2:$B$9,2,FALSE))</f>
        <v>Hardware</v>
      </c>
      <c r="AL1870" s="14" t="str">
        <f t="shared" si="269"/>
        <v>Nein</v>
      </c>
      <c r="AM1870" s="14" t="str">
        <f t="shared" si="265"/>
        <v>Positiv</v>
      </c>
    </row>
    <row r="1871" spans="1:39" ht="17.25" customHeight="1" x14ac:dyDescent="0.35">
      <c r="A1871" s="17">
        <v>14572710</v>
      </c>
      <c r="B1871" s="2" t="s">
        <v>1517</v>
      </c>
      <c r="C1871" s="1">
        <v>2025001</v>
      </c>
      <c r="D1871" s="1">
        <v>2000529</v>
      </c>
      <c r="E1871" s="2" t="s">
        <v>34</v>
      </c>
      <c r="F1871" s="2" t="s">
        <v>182</v>
      </c>
      <c r="G1871" s="2" t="s">
        <v>66</v>
      </c>
      <c r="H1871" s="2" t="s">
        <v>1239</v>
      </c>
      <c r="I1871" s="2" t="s">
        <v>1240</v>
      </c>
      <c r="J1871" s="2" t="s">
        <v>304</v>
      </c>
      <c r="K1871" s="2" t="s">
        <v>503</v>
      </c>
      <c r="L1871" s="2" t="s">
        <v>1427</v>
      </c>
      <c r="M1871" s="2" t="s">
        <v>1428</v>
      </c>
      <c r="N1871" s="2" t="s">
        <v>1429</v>
      </c>
      <c r="O1871" s="3">
        <v>2</v>
      </c>
      <c r="P1871" s="3">
        <v>30.32</v>
      </c>
      <c r="Q1871" s="3">
        <v>33</v>
      </c>
      <c r="R1871" s="3">
        <v>66</v>
      </c>
      <c r="S1871" s="3">
        <v>2.68</v>
      </c>
      <c r="T1871" s="3">
        <v>5.36</v>
      </c>
      <c r="U1871" s="3">
        <v>8.1199999999999992</v>
      </c>
      <c r="V1871" s="2" t="s">
        <v>123</v>
      </c>
      <c r="W1871" s="2" t="s">
        <v>124</v>
      </c>
      <c r="X1871" s="2" t="s">
        <v>44</v>
      </c>
      <c r="Y1871" s="19" t="str">
        <f>VLOOKUP(G1871,'Verweis Kd-Gruppe'!$A$2:$B$8,2,FALSE)</f>
        <v>EXP</v>
      </c>
      <c r="Z1871" s="19" t="str">
        <f>VLOOKUP(J1871,'Verweis Art-Gruppe'!$A$2:$B$15,2,FALSE)</f>
        <v>Zubehör</v>
      </c>
      <c r="AA1871" s="19" t="str">
        <f>VLOOKUP(W1871,'Verweis Vertreter'!$A$2:$B$24,2,FALSE)</f>
        <v>Antonio Vuolo</v>
      </c>
      <c r="AB1871" s="12">
        <f t="shared" si="261"/>
        <v>2</v>
      </c>
      <c r="AC1871" s="12">
        <f t="shared" si="266"/>
        <v>30.32</v>
      </c>
      <c r="AD1871" s="12">
        <f t="shared" si="267"/>
        <v>33</v>
      </c>
      <c r="AE1871" s="12">
        <f t="shared" si="262"/>
        <v>66</v>
      </c>
      <c r="AF1871" s="12">
        <f t="shared" si="263"/>
        <v>2.68</v>
      </c>
      <c r="AG1871" s="12">
        <f t="shared" si="264"/>
        <v>5.36</v>
      </c>
      <c r="AH1871" s="9">
        <f t="shared" si="268"/>
        <v>8.1212121212121222E-2</v>
      </c>
      <c r="AI1871" s="14">
        <f>VLOOKUP(E1871,'Verweis Faktor'!$A:$B,2,FALSE)</f>
        <v>1</v>
      </c>
      <c r="AJ1871" s="14"/>
      <c r="AK1871" s="14" t="str">
        <f>IF(AL1871="Ja","Versandkosten",VLOOKUP(E1871,'Verweis Belegart'!$A$2:$B$9,2,FALSE))</f>
        <v>Hardware</v>
      </c>
      <c r="AL1871" s="14" t="str">
        <f t="shared" si="269"/>
        <v>Nein</v>
      </c>
      <c r="AM1871" s="14" t="str">
        <f t="shared" si="265"/>
        <v>Positiv</v>
      </c>
    </row>
    <row r="1872" spans="1:39" ht="17.25" customHeight="1" x14ac:dyDescent="0.35">
      <c r="A1872" s="17">
        <v>14572710</v>
      </c>
      <c r="B1872" s="2" t="s">
        <v>1517</v>
      </c>
      <c r="C1872" s="1">
        <v>2025001</v>
      </c>
      <c r="D1872" s="1">
        <v>2000529</v>
      </c>
      <c r="E1872" s="2" t="s">
        <v>34</v>
      </c>
      <c r="F1872" s="2" t="s">
        <v>182</v>
      </c>
      <c r="G1872" s="2" t="s">
        <v>66</v>
      </c>
      <c r="H1872" s="2" t="s">
        <v>1239</v>
      </c>
      <c r="I1872" s="2" t="s">
        <v>1240</v>
      </c>
      <c r="J1872" s="2" t="s">
        <v>103</v>
      </c>
      <c r="K1872" s="2" t="s">
        <v>507</v>
      </c>
      <c r="L1872" s="2" t="s">
        <v>947</v>
      </c>
      <c r="M1872" s="2" t="s">
        <v>948</v>
      </c>
      <c r="N1872" s="2" t="s">
        <v>949</v>
      </c>
      <c r="O1872" s="3">
        <v>15</v>
      </c>
      <c r="P1872" s="3">
        <v>135</v>
      </c>
      <c r="Q1872" s="3">
        <v>143</v>
      </c>
      <c r="R1872" s="3">
        <v>2145</v>
      </c>
      <c r="S1872" s="3">
        <v>8</v>
      </c>
      <c r="T1872" s="3">
        <v>120</v>
      </c>
      <c r="U1872" s="3">
        <v>5.59</v>
      </c>
      <c r="V1872" s="2" t="s">
        <v>123</v>
      </c>
      <c r="W1872" s="2" t="s">
        <v>124</v>
      </c>
      <c r="X1872" s="2" t="s">
        <v>44</v>
      </c>
      <c r="Y1872" s="19" t="str">
        <f>VLOOKUP(G1872,'Verweis Kd-Gruppe'!$A$2:$B$8,2,FALSE)</f>
        <v>EXP</v>
      </c>
      <c r="Z1872" s="19" t="str">
        <f>VLOOKUP(J1872,'Verweis Art-Gruppe'!$A$2:$B$15,2,FALSE)</f>
        <v>Geräte</v>
      </c>
      <c r="AA1872" s="19" t="str">
        <f>VLOOKUP(W1872,'Verweis Vertreter'!$A$2:$B$24,2,FALSE)</f>
        <v>Antonio Vuolo</v>
      </c>
      <c r="AB1872" s="12">
        <f t="shared" si="261"/>
        <v>15</v>
      </c>
      <c r="AC1872" s="12">
        <f t="shared" si="266"/>
        <v>135</v>
      </c>
      <c r="AD1872" s="12">
        <f t="shared" si="267"/>
        <v>143</v>
      </c>
      <c r="AE1872" s="12">
        <f t="shared" si="262"/>
        <v>2145</v>
      </c>
      <c r="AF1872" s="12">
        <f t="shared" si="263"/>
        <v>8</v>
      </c>
      <c r="AG1872" s="12">
        <f t="shared" si="264"/>
        <v>120</v>
      </c>
      <c r="AH1872" s="9">
        <f t="shared" si="268"/>
        <v>5.5944055944055944E-2</v>
      </c>
      <c r="AI1872" s="14">
        <f>VLOOKUP(E1872,'Verweis Faktor'!$A:$B,2,FALSE)</f>
        <v>1</v>
      </c>
      <c r="AJ1872" s="14"/>
      <c r="AK1872" s="14" t="str">
        <f>IF(AL1872="Ja","Versandkosten",VLOOKUP(E1872,'Verweis Belegart'!$A$2:$B$9,2,FALSE))</f>
        <v>Hardware</v>
      </c>
      <c r="AL1872" s="14" t="str">
        <f t="shared" si="269"/>
        <v>Nein</v>
      </c>
      <c r="AM1872" s="14" t="str">
        <f t="shared" si="265"/>
        <v>Positiv</v>
      </c>
    </row>
    <row r="1873" spans="1:39" ht="17.25" customHeight="1" x14ac:dyDescent="0.35">
      <c r="A1873" s="17">
        <v>14572710</v>
      </c>
      <c r="B1873" s="2" t="s">
        <v>1517</v>
      </c>
      <c r="C1873" s="1">
        <v>2025001</v>
      </c>
      <c r="D1873" s="1">
        <v>2000529</v>
      </c>
      <c r="E1873" s="2" t="s">
        <v>34</v>
      </c>
      <c r="F1873" s="2" t="s">
        <v>182</v>
      </c>
      <c r="G1873" s="2" t="s">
        <v>66</v>
      </c>
      <c r="H1873" s="2" t="s">
        <v>1239</v>
      </c>
      <c r="I1873" s="2" t="s">
        <v>1240</v>
      </c>
      <c r="J1873" s="2" t="s">
        <v>103</v>
      </c>
      <c r="K1873" s="2" t="s">
        <v>511</v>
      </c>
      <c r="L1873" s="2" t="s">
        <v>1673</v>
      </c>
      <c r="M1873" s="2" t="s">
        <v>1674</v>
      </c>
      <c r="N1873" s="2" t="s">
        <v>1675</v>
      </c>
      <c r="O1873" s="3">
        <v>1</v>
      </c>
      <c r="P1873" s="3">
        <v>273</v>
      </c>
      <c r="Q1873" s="3">
        <v>279</v>
      </c>
      <c r="R1873" s="3">
        <v>279</v>
      </c>
      <c r="S1873" s="3">
        <v>6</v>
      </c>
      <c r="T1873" s="3">
        <v>6</v>
      </c>
      <c r="U1873" s="3">
        <v>2.15</v>
      </c>
      <c r="V1873" s="2" t="s">
        <v>123</v>
      </c>
      <c r="W1873" s="2" t="s">
        <v>124</v>
      </c>
      <c r="X1873" s="2" t="s">
        <v>44</v>
      </c>
      <c r="Y1873" s="19" t="str">
        <f>VLOOKUP(G1873,'Verweis Kd-Gruppe'!$A$2:$B$8,2,FALSE)</f>
        <v>EXP</v>
      </c>
      <c r="Z1873" s="19" t="str">
        <f>VLOOKUP(J1873,'Verweis Art-Gruppe'!$A$2:$B$15,2,FALSE)</f>
        <v>Geräte</v>
      </c>
      <c r="AA1873" s="19" t="str">
        <f>VLOOKUP(W1873,'Verweis Vertreter'!$A$2:$B$24,2,FALSE)</f>
        <v>Antonio Vuolo</v>
      </c>
      <c r="AB1873" s="12">
        <f t="shared" si="261"/>
        <v>1</v>
      </c>
      <c r="AC1873" s="12">
        <f t="shared" si="266"/>
        <v>273</v>
      </c>
      <c r="AD1873" s="12">
        <f t="shared" si="267"/>
        <v>279</v>
      </c>
      <c r="AE1873" s="12">
        <f t="shared" si="262"/>
        <v>279</v>
      </c>
      <c r="AF1873" s="12">
        <f t="shared" si="263"/>
        <v>6</v>
      </c>
      <c r="AG1873" s="12">
        <f t="shared" si="264"/>
        <v>6</v>
      </c>
      <c r="AH1873" s="9">
        <f t="shared" si="268"/>
        <v>2.1505376344086023E-2</v>
      </c>
      <c r="AI1873" s="14">
        <f>VLOOKUP(E1873,'Verweis Faktor'!$A:$B,2,FALSE)</f>
        <v>1</v>
      </c>
      <c r="AJ1873" s="14"/>
      <c r="AK1873" s="14" t="str">
        <f>IF(AL1873="Ja","Versandkosten",VLOOKUP(E1873,'Verweis Belegart'!$A$2:$B$9,2,FALSE))</f>
        <v>Hardware</v>
      </c>
      <c r="AL1873" s="14" t="str">
        <f t="shared" si="269"/>
        <v>Nein</v>
      </c>
      <c r="AM1873" s="14" t="str">
        <f t="shared" si="265"/>
        <v>Positiv</v>
      </c>
    </row>
    <row r="1874" spans="1:39" ht="17.25" customHeight="1" x14ac:dyDescent="0.35">
      <c r="A1874" s="17">
        <v>14572710</v>
      </c>
      <c r="B1874" s="2" t="s">
        <v>1517</v>
      </c>
      <c r="C1874" s="1">
        <v>2025001</v>
      </c>
      <c r="D1874" s="1">
        <v>2000529</v>
      </c>
      <c r="E1874" s="2" t="s">
        <v>34</v>
      </c>
      <c r="F1874" s="2" t="s">
        <v>182</v>
      </c>
      <c r="G1874" s="2" t="s">
        <v>66</v>
      </c>
      <c r="H1874" s="2" t="s">
        <v>1239</v>
      </c>
      <c r="I1874" s="2" t="s">
        <v>1240</v>
      </c>
      <c r="J1874" s="2" t="s">
        <v>103</v>
      </c>
      <c r="K1874" s="2" t="s">
        <v>512</v>
      </c>
      <c r="L1874" s="2" t="s">
        <v>906</v>
      </c>
      <c r="M1874" s="2" t="s">
        <v>907</v>
      </c>
      <c r="N1874" s="2" t="s">
        <v>158</v>
      </c>
      <c r="O1874" s="3">
        <v>2</v>
      </c>
      <c r="P1874" s="3">
        <v>54</v>
      </c>
      <c r="Q1874" s="3">
        <v>58</v>
      </c>
      <c r="R1874" s="3">
        <v>116</v>
      </c>
      <c r="S1874" s="3">
        <v>4</v>
      </c>
      <c r="T1874" s="3">
        <v>8</v>
      </c>
      <c r="U1874" s="3">
        <v>6.89</v>
      </c>
      <c r="V1874" s="2" t="s">
        <v>123</v>
      </c>
      <c r="W1874" s="2" t="s">
        <v>124</v>
      </c>
      <c r="X1874" s="2" t="s">
        <v>44</v>
      </c>
      <c r="Y1874" s="19" t="str">
        <f>VLOOKUP(G1874,'Verweis Kd-Gruppe'!$A$2:$B$8,2,FALSE)</f>
        <v>EXP</v>
      </c>
      <c r="Z1874" s="19" t="str">
        <f>VLOOKUP(J1874,'Verweis Art-Gruppe'!$A$2:$B$15,2,FALSE)</f>
        <v>Geräte</v>
      </c>
      <c r="AA1874" s="19" t="str">
        <f>VLOOKUP(W1874,'Verweis Vertreter'!$A$2:$B$24,2,FALSE)</f>
        <v>Antonio Vuolo</v>
      </c>
      <c r="AB1874" s="12">
        <f t="shared" si="261"/>
        <v>2</v>
      </c>
      <c r="AC1874" s="12">
        <f t="shared" si="266"/>
        <v>54</v>
      </c>
      <c r="AD1874" s="12">
        <f t="shared" si="267"/>
        <v>58</v>
      </c>
      <c r="AE1874" s="12">
        <f t="shared" si="262"/>
        <v>116</v>
      </c>
      <c r="AF1874" s="12">
        <f t="shared" si="263"/>
        <v>4</v>
      </c>
      <c r="AG1874" s="12">
        <f t="shared" si="264"/>
        <v>8</v>
      </c>
      <c r="AH1874" s="9">
        <f t="shared" si="268"/>
        <v>6.8965517241379309E-2</v>
      </c>
      <c r="AI1874" s="14">
        <f>VLOOKUP(E1874,'Verweis Faktor'!$A:$B,2,FALSE)</f>
        <v>1</v>
      </c>
      <c r="AJ1874" s="14"/>
      <c r="AK1874" s="14" t="str">
        <f>IF(AL1874="Ja","Versandkosten",VLOOKUP(E1874,'Verweis Belegart'!$A$2:$B$9,2,FALSE))</f>
        <v>Hardware</v>
      </c>
      <c r="AL1874" s="14" t="str">
        <f t="shared" si="269"/>
        <v>Nein</v>
      </c>
      <c r="AM1874" s="14" t="str">
        <f t="shared" si="265"/>
        <v>Positiv</v>
      </c>
    </row>
    <row r="1875" spans="1:39" ht="17.25" customHeight="1" x14ac:dyDescent="0.35">
      <c r="A1875" s="17">
        <v>14572710</v>
      </c>
      <c r="B1875" s="2" t="s">
        <v>1517</v>
      </c>
      <c r="C1875" s="1">
        <v>2025001</v>
      </c>
      <c r="D1875" s="1">
        <v>2000529</v>
      </c>
      <c r="E1875" s="2" t="s">
        <v>34</v>
      </c>
      <c r="F1875" s="2" t="s">
        <v>182</v>
      </c>
      <c r="G1875" s="2" t="s">
        <v>66</v>
      </c>
      <c r="H1875" s="2" t="s">
        <v>1239</v>
      </c>
      <c r="I1875" s="2" t="s">
        <v>1240</v>
      </c>
      <c r="J1875" s="2" t="s">
        <v>103</v>
      </c>
      <c r="K1875" s="2" t="s">
        <v>516</v>
      </c>
      <c r="L1875" s="2" t="s">
        <v>500</v>
      </c>
      <c r="M1875" s="2" t="s">
        <v>501</v>
      </c>
      <c r="N1875" s="2" t="s">
        <v>502</v>
      </c>
      <c r="O1875" s="3">
        <v>1</v>
      </c>
      <c r="P1875" s="3">
        <v>471</v>
      </c>
      <c r="Q1875" s="3">
        <v>499</v>
      </c>
      <c r="R1875" s="3">
        <v>499</v>
      </c>
      <c r="S1875" s="3">
        <v>28</v>
      </c>
      <c r="T1875" s="3">
        <v>28</v>
      </c>
      <c r="U1875" s="3">
        <v>5.61</v>
      </c>
      <c r="V1875" s="2" t="s">
        <v>123</v>
      </c>
      <c r="W1875" s="2" t="s">
        <v>124</v>
      </c>
      <c r="X1875" s="2" t="s">
        <v>44</v>
      </c>
      <c r="Y1875" s="19" t="str">
        <f>VLOOKUP(G1875,'Verweis Kd-Gruppe'!$A$2:$B$8,2,FALSE)</f>
        <v>EXP</v>
      </c>
      <c r="Z1875" s="19" t="str">
        <f>VLOOKUP(J1875,'Verweis Art-Gruppe'!$A$2:$B$15,2,FALSE)</f>
        <v>Geräte</v>
      </c>
      <c r="AA1875" s="19" t="str">
        <f>VLOOKUP(W1875,'Verweis Vertreter'!$A$2:$B$24,2,FALSE)</f>
        <v>Antonio Vuolo</v>
      </c>
      <c r="AB1875" s="12">
        <f t="shared" si="261"/>
        <v>1</v>
      </c>
      <c r="AC1875" s="12">
        <f t="shared" si="266"/>
        <v>471</v>
      </c>
      <c r="AD1875" s="12">
        <f t="shared" si="267"/>
        <v>499</v>
      </c>
      <c r="AE1875" s="12">
        <f t="shared" si="262"/>
        <v>499</v>
      </c>
      <c r="AF1875" s="12">
        <f t="shared" si="263"/>
        <v>28</v>
      </c>
      <c r="AG1875" s="12">
        <f t="shared" si="264"/>
        <v>28</v>
      </c>
      <c r="AH1875" s="9">
        <f t="shared" si="268"/>
        <v>5.6112224448897796E-2</v>
      </c>
      <c r="AI1875" s="14">
        <f>VLOOKUP(E1875,'Verweis Faktor'!$A:$B,2,FALSE)</f>
        <v>1</v>
      </c>
      <c r="AJ1875" s="14"/>
      <c r="AK1875" s="14" t="str">
        <f>IF(AL1875="Ja","Versandkosten",VLOOKUP(E1875,'Verweis Belegart'!$A$2:$B$9,2,FALSE))</f>
        <v>Hardware</v>
      </c>
      <c r="AL1875" s="14" t="str">
        <f t="shared" si="269"/>
        <v>Nein</v>
      </c>
      <c r="AM1875" s="14" t="str">
        <f t="shared" si="265"/>
        <v>Positiv</v>
      </c>
    </row>
    <row r="1876" spans="1:39" ht="17.25" customHeight="1" x14ac:dyDescent="0.35">
      <c r="A1876" s="17">
        <v>14572710</v>
      </c>
      <c r="B1876" s="2" t="s">
        <v>1517</v>
      </c>
      <c r="C1876" s="1">
        <v>2025001</v>
      </c>
      <c r="D1876" s="1">
        <v>2000529</v>
      </c>
      <c r="E1876" s="2" t="s">
        <v>34</v>
      </c>
      <c r="F1876" s="2" t="s">
        <v>182</v>
      </c>
      <c r="G1876" s="2" t="s">
        <v>66</v>
      </c>
      <c r="H1876" s="2" t="s">
        <v>1239</v>
      </c>
      <c r="I1876" s="2" t="s">
        <v>1240</v>
      </c>
      <c r="J1876" s="2" t="s">
        <v>103</v>
      </c>
      <c r="K1876" s="2" t="s">
        <v>517</v>
      </c>
      <c r="L1876" s="2" t="s">
        <v>435</v>
      </c>
      <c r="M1876" s="2" t="s">
        <v>436</v>
      </c>
      <c r="N1876" s="2" t="s">
        <v>286</v>
      </c>
      <c r="O1876" s="3">
        <v>1</v>
      </c>
      <c r="P1876" s="3">
        <v>717</v>
      </c>
      <c r="Q1876" s="3">
        <v>729</v>
      </c>
      <c r="R1876" s="3">
        <v>729</v>
      </c>
      <c r="S1876" s="3">
        <v>12</v>
      </c>
      <c r="T1876" s="3">
        <v>12</v>
      </c>
      <c r="U1876" s="3">
        <v>1.64</v>
      </c>
      <c r="V1876" s="2" t="s">
        <v>123</v>
      </c>
      <c r="W1876" s="2" t="s">
        <v>124</v>
      </c>
      <c r="X1876" s="2" t="s">
        <v>44</v>
      </c>
      <c r="Y1876" s="19" t="str">
        <f>VLOOKUP(G1876,'Verweis Kd-Gruppe'!$A$2:$B$8,2,FALSE)</f>
        <v>EXP</v>
      </c>
      <c r="Z1876" s="19" t="str">
        <f>VLOOKUP(J1876,'Verweis Art-Gruppe'!$A$2:$B$15,2,FALSE)</f>
        <v>Geräte</v>
      </c>
      <c r="AA1876" s="19" t="str">
        <f>VLOOKUP(W1876,'Verweis Vertreter'!$A$2:$B$24,2,FALSE)</f>
        <v>Antonio Vuolo</v>
      </c>
      <c r="AB1876" s="12">
        <f t="shared" si="261"/>
        <v>1</v>
      </c>
      <c r="AC1876" s="12">
        <f t="shared" si="266"/>
        <v>717</v>
      </c>
      <c r="AD1876" s="12">
        <f t="shared" si="267"/>
        <v>729</v>
      </c>
      <c r="AE1876" s="12">
        <f t="shared" si="262"/>
        <v>729</v>
      </c>
      <c r="AF1876" s="12">
        <f t="shared" si="263"/>
        <v>12</v>
      </c>
      <c r="AG1876" s="12">
        <f t="shared" si="264"/>
        <v>12</v>
      </c>
      <c r="AH1876" s="9">
        <f t="shared" si="268"/>
        <v>1.646090534979424E-2</v>
      </c>
      <c r="AI1876" s="14">
        <f>VLOOKUP(E1876,'Verweis Faktor'!$A:$B,2,FALSE)</f>
        <v>1</v>
      </c>
      <c r="AJ1876" s="14"/>
      <c r="AK1876" s="14" t="str">
        <f>IF(AL1876="Ja","Versandkosten",VLOOKUP(E1876,'Verweis Belegart'!$A$2:$B$9,2,FALSE))</f>
        <v>Hardware</v>
      </c>
      <c r="AL1876" s="14" t="str">
        <f t="shared" si="269"/>
        <v>Nein</v>
      </c>
      <c r="AM1876" s="14" t="str">
        <f t="shared" si="265"/>
        <v>Positiv</v>
      </c>
    </row>
    <row r="1877" spans="1:39" ht="17.25" customHeight="1" x14ac:dyDescent="0.35">
      <c r="A1877" s="17">
        <v>14572710</v>
      </c>
      <c r="B1877" s="2" t="s">
        <v>1517</v>
      </c>
      <c r="C1877" s="1">
        <v>2025001</v>
      </c>
      <c r="D1877" s="1">
        <v>2000529</v>
      </c>
      <c r="E1877" s="2" t="s">
        <v>34</v>
      </c>
      <c r="F1877" s="2" t="s">
        <v>182</v>
      </c>
      <c r="G1877" s="2" t="s">
        <v>66</v>
      </c>
      <c r="H1877" s="2" t="s">
        <v>1239</v>
      </c>
      <c r="I1877" s="2" t="s">
        <v>1240</v>
      </c>
      <c r="J1877" s="2" t="s">
        <v>103</v>
      </c>
      <c r="K1877" s="2" t="s">
        <v>518</v>
      </c>
      <c r="L1877" s="2" t="s">
        <v>355</v>
      </c>
      <c r="M1877" s="2" t="s">
        <v>356</v>
      </c>
      <c r="N1877" s="2" t="s">
        <v>357</v>
      </c>
      <c r="O1877" s="3">
        <v>2</v>
      </c>
      <c r="P1877" s="3">
        <v>212</v>
      </c>
      <c r="Q1877" s="3">
        <v>222</v>
      </c>
      <c r="R1877" s="3">
        <v>444</v>
      </c>
      <c r="S1877" s="3">
        <v>10</v>
      </c>
      <c r="T1877" s="3">
        <v>20</v>
      </c>
      <c r="U1877" s="3">
        <v>4.5</v>
      </c>
      <c r="V1877" s="2" t="s">
        <v>123</v>
      </c>
      <c r="W1877" s="2" t="s">
        <v>124</v>
      </c>
      <c r="X1877" s="2" t="s">
        <v>44</v>
      </c>
      <c r="Y1877" s="19" t="str">
        <f>VLOOKUP(G1877,'Verweis Kd-Gruppe'!$A$2:$B$8,2,FALSE)</f>
        <v>EXP</v>
      </c>
      <c r="Z1877" s="19" t="str">
        <f>VLOOKUP(J1877,'Verweis Art-Gruppe'!$A$2:$B$15,2,FALSE)</f>
        <v>Geräte</v>
      </c>
      <c r="AA1877" s="19" t="str">
        <f>VLOOKUP(W1877,'Verweis Vertreter'!$A$2:$B$24,2,FALSE)</f>
        <v>Antonio Vuolo</v>
      </c>
      <c r="AB1877" s="12">
        <f t="shared" si="261"/>
        <v>2</v>
      </c>
      <c r="AC1877" s="12">
        <f t="shared" si="266"/>
        <v>212</v>
      </c>
      <c r="AD1877" s="12">
        <f t="shared" si="267"/>
        <v>222</v>
      </c>
      <c r="AE1877" s="12">
        <f t="shared" si="262"/>
        <v>444</v>
      </c>
      <c r="AF1877" s="12">
        <f t="shared" si="263"/>
        <v>10</v>
      </c>
      <c r="AG1877" s="12">
        <f t="shared" si="264"/>
        <v>20</v>
      </c>
      <c r="AH1877" s="9">
        <f t="shared" si="268"/>
        <v>4.5045045045045043E-2</v>
      </c>
      <c r="AI1877" s="14">
        <f>VLOOKUP(E1877,'Verweis Faktor'!$A:$B,2,FALSE)</f>
        <v>1</v>
      </c>
      <c r="AJ1877" s="14"/>
      <c r="AK1877" s="14" t="str">
        <f>IF(AL1877="Ja","Versandkosten",VLOOKUP(E1877,'Verweis Belegart'!$A$2:$B$9,2,FALSE))</f>
        <v>Hardware</v>
      </c>
      <c r="AL1877" s="14" t="str">
        <f t="shared" si="269"/>
        <v>Nein</v>
      </c>
      <c r="AM1877" s="14" t="str">
        <f t="shared" si="265"/>
        <v>Positiv</v>
      </c>
    </row>
    <row r="1878" spans="1:39" ht="17.25" customHeight="1" x14ac:dyDescent="0.35">
      <c r="A1878" s="17">
        <v>14572710</v>
      </c>
      <c r="B1878" s="2" t="s">
        <v>1517</v>
      </c>
      <c r="C1878" s="1">
        <v>2025001</v>
      </c>
      <c r="D1878" s="1">
        <v>2000529</v>
      </c>
      <c r="E1878" s="2" t="s">
        <v>34</v>
      </c>
      <c r="F1878" s="2" t="s">
        <v>182</v>
      </c>
      <c r="G1878" s="2" t="s">
        <v>66</v>
      </c>
      <c r="H1878" s="2" t="s">
        <v>1239</v>
      </c>
      <c r="I1878" s="2" t="s">
        <v>1240</v>
      </c>
      <c r="J1878" s="2" t="s">
        <v>103</v>
      </c>
      <c r="K1878" s="2" t="s">
        <v>519</v>
      </c>
      <c r="L1878" s="2" t="s">
        <v>108</v>
      </c>
      <c r="M1878" s="2" t="s">
        <v>109</v>
      </c>
      <c r="N1878" s="2" t="s">
        <v>110</v>
      </c>
      <c r="O1878" s="3">
        <v>1</v>
      </c>
      <c r="P1878" s="3">
        <v>227.09690000000001</v>
      </c>
      <c r="Q1878" s="3">
        <v>235</v>
      </c>
      <c r="R1878" s="3">
        <v>235</v>
      </c>
      <c r="S1878" s="3">
        <v>7.9031000000000002</v>
      </c>
      <c r="T1878" s="3">
        <v>7.9</v>
      </c>
      <c r="U1878" s="3">
        <v>3.36</v>
      </c>
      <c r="V1878" s="2" t="s">
        <v>123</v>
      </c>
      <c r="W1878" s="2" t="s">
        <v>124</v>
      </c>
      <c r="X1878" s="2" t="s">
        <v>44</v>
      </c>
      <c r="Y1878" s="19" t="str">
        <f>VLOOKUP(G1878,'Verweis Kd-Gruppe'!$A$2:$B$8,2,FALSE)</f>
        <v>EXP</v>
      </c>
      <c r="Z1878" s="19" t="str">
        <f>VLOOKUP(J1878,'Verweis Art-Gruppe'!$A$2:$B$15,2,FALSE)</f>
        <v>Geräte</v>
      </c>
      <c r="AA1878" s="19" t="str">
        <f>VLOOKUP(W1878,'Verweis Vertreter'!$A$2:$B$24,2,FALSE)</f>
        <v>Antonio Vuolo</v>
      </c>
      <c r="AB1878" s="12">
        <f t="shared" si="261"/>
        <v>1</v>
      </c>
      <c r="AC1878" s="12">
        <f t="shared" si="266"/>
        <v>227.09690000000001</v>
      </c>
      <c r="AD1878" s="12">
        <f t="shared" si="267"/>
        <v>235</v>
      </c>
      <c r="AE1878" s="12">
        <f t="shared" si="262"/>
        <v>235</v>
      </c>
      <c r="AF1878" s="12">
        <f t="shared" si="263"/>
        <v>7.9031000000000002</v>
      </c>
      <c r="AG1878" s="12">
        <f t="shared" si="264"/>
        <v>7.9</v>
      </c>
      <c r="AH1878" s="9">
        <f t="shared" si="268"/>
        <v>3.3617021276595743E-2</v>
      </c>
      <c r="AI1878" s="14">
        <f>VLOOKUP(E1878,'Verweis Faktor'!$A:$B,2,FALSE)</f>
        <v>1</v>
      </c>
      <c r="AJ1878" s="14"/>
      <c r="AK1878" s="14" t="str">
        <f>IF(AL1878="Ja","Versandkosten",VLOOKUP(E1878,'Verweis Belegart'!$A$2:$B$9,2,FALSE))</f>
        <v>Hardware</v>
      </c>
      <c r="AL1878" s="14" t="str">
        <f t="shared" si="269"/>
        <v>Nein</v>
      </c>
      <c r="AM1878" s="14" t="str">
        <f t="shared" si="265"/>
        <v>Positiv</v>
      </c>
    </row>
    <row r="1879" spans="1:39" ht="17.25" customHeight="1" x14ac:dyDescent="0.35">
      <c r="A1879" s="17">
        <v>14572710</v>
      </c>
      <c r="B1879" s="2" t="s">
        <v>1517</v>
      </c>
      <c r="C1879" s="1">
        <v>2025001</v>
      </c>
      <c r="D1879" s="1">
        <v>2000529</v>
      </c>
      <c r="E1879" s="2" t="s">
        <v>34</v>
      </c>
      <c r="F1879" s="2" t="s">
        <v>182</v>
      </c>
      <c r="G1879" s="2" t="s">
        <v>66</v>
      </c>
      <c r="H1879" s="2" t="s">
        <v>1239</v>
      </c>
      <c r="I1879" s="2" t="s">
        <v>1240</v>
      </c>
      <c r="J1879" s="2" t="s">
        <v>103</v>
      </c>
      <c r="K1879" s="2" t="s">
        <v>523</v>
      </c>
      <c r="L1879" s="2" t="s">
        <v>1490</v>
      </c>
      <c r="M1879" s="2" t="s">
        <v>1491</v>
      </c>
      <c r="N1879" s="2" t="s">
        <v>1492</v>
      </c>
      <c r="O1879" s="3">
        <v>1</v>
      </c>
      <c r="P1879" s="3">
        <v>169.4264</v>
      </c>
      <c r="Q1879" s="3">
        <v>175</v>
      </c>
      <c r="R1879" s="3">
        <v>175</v>
      </c>
      <c r="S1879" s="3">
        <v>5.5735999999999999</v>
      </c>
      <c r="T1879" s="3">
        <v>5.57</v>
      </c>
      <c r="U1879" s="3">
        <v>3.18</v>
      </c>
      <c r="V1879" s="2" t="s">
        <v>123</v>
      </c>
      <c r="W1879" s="2" t="s">
        <v>124</v>
      </c>
      <c r="X1879" s="2" t="s">
        <v>44</v>
      </c>
      <c r="Y1879" s="19" t="str">
        <f>VLOOKUP(G1879,'Verweis Kd-Gruppe'!$A$2:$B$8,2,FALSE)</f>
        <v>EXP</v>
      </c>
      <c r="Z1879" s="19" t="str">
        <f>VLOOKUP(J1879,'Verweis Art-Gruppe'!$A$2:$B$15,2,FALSE)</f>
        <v>Geräte</v>
      </c>
      <c r="AA1879" s="19" t="str">
        <f>VLOOKUP(W1879,'Verweis Vertreter'!$A$2:$B$24,2,FALSE)</f>
        <v>Antonio Vuolo</v>
      </c>
      <c r="AB1879" s="12">
        <f t="shared" si="261"/>
        <v>1</v>
      </c>
      <c r="AC1879" s="12">
        <f t="shared" si="266"/>
        <v>169.4264</v>
      </c>
      <c r="AD1879" s="12">
        <f t="shared" si="267"/>
        <v>175</v>
      </c>
      <c r="AE1879" s="12">
        <f t="shared" si="262"/>
        <v>175</v>
      </c>
      <c r="AF1879" s="12">
        <f t="shared" si="263"/>
        <v>5.5735999999999999</v>
      </c>
      <c r="AG1879" s="12">
        <f t="shared" si="264"/>
        <v>5.57</v>
      </c>
      <c r="AH1879" s="9">
        <f t="shared" si="268"/>
        <v>3.1828571428571428E-2</v>
      </c>
      <c r="AI1879" s="14">
        <f>VLOOKUP(E1879,'Verweis Faktor'!$A:$B,2,FALSE)</f>
        <v>1</v>
      </c>
      <c r="AJ1879" s="14"/>
      <c r="AK1879" s="14" t="str">
        <f>IF(AL1879="Ja","Versandkosten",VLOOKUP(E1879,'Verweis Belegart'!$A$2:$B$9,2,FALSE))</f>
        <v>Hardware</v>
      </c>
      <c r="AL1879" s="14" t="str">
        <f t="shared" si="269"/>
        <v>Nein</v>
      </c>
      <c r="AM1879" s="14" t="str">
        <f t="shared" si="265"/>
        <v>Positiv</v>
      </c>
    </row>
    <row r="1880" spans="1:39" ht="17.25" customHeight="1" x14ac:dyDescent="0.35">
      <c r="A1880" s="17">
        <v>14572710</v>
      </c>
      <c r="B1880" s="2" t="s">
        <v>1517</v>
      </c>
      <c r="C1880" s="1">
        <v>2025001</v>
      </c>
      <c r="D1880" s="1">
        <v>2000529</v>
      </c>
      <c r="E1880" s="2" t="s">
        <v>34</v>
      </c>
      <c r="F1880" s="2" t="s">
        <v>182</v>
      </c>
      <c r="G1880" s="2" t="s">
        <v>66</v>
      </c>
      <c r="H1880" s="2" t="s">
        <v>1239</v>
      </c>
      <c r="I1880" s="2" t="s">
        <v>1240</v>
      </c>
      <c r="J1880" s="2" t="s">
        <v>304</v>
      </c>
      <c r="K1880" s="2" t="s">
        <v>527</v>
      </c>
      <c r="L1880" s="2" t="s">
        <v>372</v>
      </c>
      <c r="M1880" s="2" t="s">
        <v>373</v>
      </c>
      <c r="N1880" s="2" t="s">
        <v>374</v>
      </c>
      <c r="O1880" s="3">
        <v>1</v>
      </c>
      <c r="P1880" s="3">
        <v>157.7662</v>
      </c>
      <c r="Q1880" s="3">
        <v>161</v>
      </c>
      <c r="R1880" s="3">
        <v>161</v>
      </c>
      <c r="S1880" s="3">
        <v>3.2338</v>
      </c>
      <c r="T1880" s="3">
        <v>3.23</v>
      </c>
      <c r="U1880" s="3">
        <v>2</v>
      </c>
      <c r="V1880" s="2" t="s">
        <v>123</v>
      </c>
      <c r="W1880" s="2" t="s">
        <v>124</v>
      </c>
      <c r="X1880" s="2" t="s">
        <v>44</v>
      </c>
      <c r="Y1880" s="19" t="str">
        <f>VLOOKUP(G1880,'Verweis Kd-Gruppe'!$A$2:$B$8,2,FALSE)</f>
        <v>EXP</v>
      </c>
      <c r="Z1880" s="19" t="str">
        <f>VLOOKUP(J1880,'Verweis Art-Gruppe'!$A$2:$B$15,2,FALSE)</f>
        <v>Zubehör</v>
      </c>
      <c r="AA1880" s="19" t="str">
        <f>VLOOKUP(W1880,'Verweis Vertreter'!$A$2:$B$24,2,FALSE)</f>
        <v>Antonio Vuolo</v>
      </c>
      <c r="AB1880" s="12">
        <f t="shared" si="261"/>
        <v>1</v>
      </c>
      <c r="AC1880" s="12">
        <f t="shared" si="266"/>
        <v>157.7662</v>
      </c>
      <c r="AD1880" s="12">
        <f t="shared" si="267"/>
        <v>161</v>
      </c>
      <c r="AE1880" s="12">
        <f t="shared" si="262"/>
        <v>161</v>
      </c>
      <c r="AF1880" s="12">
        <f t="shared" si="263"/>
        <v>3.2338</v>
      </c>
      <c r="AG1880" s="12">
        <f t="shared" si="264"/>
        <v>3.23</v>
      </c>
      <c r="AH1880" s="9">
        <f t="shared" si="268"/>
        <v>2.0062111801242236E-2</v>
      </c>
      <c r="AI1880" s="14">
        <f>VLOOKUP(E1880,'Verweis Faktor'!$A:$B,2,FALSE)</f>
        <v>1</v>
      </c>
      <c r="AJ1880" s="14"/>
      <c r="AK1880" s="14" t="str">
        <f>IF(AL1880="Ja","Versandkosten",VLOOKUP(E1880,'Verweis Belegart'!$A$2:$B$9,2,FALSE))</f>
        <v>Hardware</v>
      </c>
      <c r="AL1880" s="14" t="str">
        <f t="shared" si="269"/>
        <v>Nein</v>
      </c>
      <c r="AM1880" s="14" t="str">
        <f t="shared" si="265"/>
        <v>Positiv</v>
      </c>
    </row>
    <row r="1881" spans="1:39" ht="17.25" customHeight="1" x14ac:dyDescent="0.35">
      <c r="A1881" s="17">
        <v>14572710</v>
      </c>
      <c r="B1881" s="2" t="s">
        <v>1517</v>
      </c>
      <c r="C1881" s="1">
        <v>2025001</v>
      </c>
      <c r="D1881" s="1">
        <v>2000529</v>
      </c>
      <c r="E1881" s="2" t="s">
        <v>34</v>
      </c>
      <c r="F1881" s="2" t="s">
        <v>182</v>
      </c>
      <c r="G1881" s="2" t="s">
        <v>66</v>
      </c>
      <c r="H1881" s="2" t="s">
        <v>1239</v>
      </c>
      <c r="I1881" s="2" t="s">
        <v>1240</v>
      </c>
      <c r="J1881" s="2" t="s">
        <v>304</v>
      </c>
      <c r="K1881" s="2" t="s">
        <v>531</v>
      </c>
      <c r="L1881" s="2" t="s">
        <v>217</v>
      </c>
      <c r="M1881" s="2" t="s">
        <v>218</v>
      </c>
      <c r="N1881" s="2" t="s">
        <v>219</v>
      </c>
      <c r="O1881" s="3">
        <v>15</v>
      </c>
      <c r="P1881" s="3">
        <v>149.23050000000001</v>
      </c>
      <c r="Q1881" s="3">
        <v>153</v>
      </c>
      <c r="R1881" s="3">
        <v>2295</v>
      </c>
      <c r="S1881" s="3">
        <v>3.7694999999999999</v>
      </c>
      <c r="T1881" s="3">
        <v>56.54</v>
      </c>
      <c r="U1881" s="3">
        <v>2.46</v>
      </c>
      <c r="V1881" s="2" t="s">
        <v>123</v>
      </c>
      <c r="W1881" s="2" t="s">
        <v>124</v>
      </c>
      <c r="X1881" s="2" t="s">
        <v>44</v>
      </c>
      <c r="Y1881" s="19" t="str">
        <f>VLOOKUP(G1881,'Verweis Kd-Gruppe'!$A$2:$B$8,2,FALSE)</f>
        <v>EXP</v>
      </c>
      <c r="Z1881" s="19" t="str">
        <f>VLOOKUP(J1881,'Verweis Art-Gruppe'!$A$2:$B$15,2,FALSE)</f>
        <v>Zubehör</v>
      </c>
      <c r="AA1881" s="19" t="str">
        <f>VLOOKUP(W1881,'Verweis Vertreter'!$A$2:$B$24,2,FALSE)</f>
        <v>Antonio Vuolo</v>
      </c>
      <c r="AB1881" s="12">
        <f t="shared" si="261"/>
        <v>15</v>
      </c>
      <c r="AC1881" s="12">
        <f t="shared" si="266"/>
        <v>149.23050000000001</v>
      </c>
      <c r="AD1881" s="12">
        <f t="shared" si="267"/>
        <v>153</v>
      </c>
      <c r="AE1881" s="12">
        <f t="shared" si="262"/>
        <v>2295</v>
      </c>
      <c r="AF1881" s="12">
        <f t="shared" si="263"/>
        <v>3.7694999999999999</v>
      </c>
      <c r="AG1881" s="12">
        <f t="shared" si="264"/>
        <v>56.54</v>
      </c>
      <c r="AH1881" s="9">
        <f t="shared" si="268"/>
        <v>2.4636165577342047E-2</v>
      </c>
      <c r="AI1881" s="14">
        <f>VLOOKUP(E1881,'Verweis Faktor'!$A:$B,2,FALSE)</f>
        <v>1</v>
      </c>
      <c r="AJ1881" s="14"/>
      <c r="AK1881" s="14" t="str">
        <f>IF(AL1881="Ja","Versandkosten",VLOOKUP(E1881,'Verweis Belegart'!$A$2:$B$9,2,FALSE))</f>
        <v>Hardware</v>
      </c>
      <c r="AL1881" s="14" t="str">
        <f t="shared" si="269"/>
        <v>Nein</v>
      </c>
      <c r="AM1881" s="14" t="str">
        <f t="shared" si="265"/>
        <v>Positiv</v>
      </c>
    </row>
    <row r="1882" spans="1:39" ht="17.25" customHeight="1" x14ac:dyDescent="0.35">
      <c r="A1882" s="17">
        <v>14572710</v>
      </c>
      <c r="B1882" s="2" t="s">
        <v>1517</v>
      </c>
      <c r="C1882" s="1">
        <v>2025001</v>
      </c>
      <c r="D1882" s="1">
        <v>2000529</v>
      </c>
      <c r="E1882" s="2" t="s">
        <v>34</v>
      </c>
      <c r="F1882" s="2" t="s">
        <v>182</v>
      </c>
      <c r="G1882" s="2" t="s">
        <v>66</v>
      </c>
      <c r="H1882" s="2" t="s">
        <v>1239</v>
      </c>
      <c r="I1882" s="2" t="s">
        <v>1240</v>
      </c>
      <c r="J1882" s="2" t="s">
        <v>103</v>
      </c>
      <c r="K1882" s="2" t="s">
        <v>535</v>
      </c>
      <c r="L1882" s="2" t="s">
        <v>1010</v>
      </c>
      <c r="M1882" s="2" t="s">
        <v>1011</v>
      </c>
      <c r="N1882" s="2" t="s">
        <v>286</v>
      </c>
      <c r="O1882" s="3">
        <v>1</v>
      </c>
      <c r="P1882" s="3">
        <v>717</v>
      </c>
      <c r="Q1882" s="3">
        <v>729</v>
      </c>
      <c r="R1882" s="3">
        <v>729</v>
      </c>
      <c r="S1882" s="3">
        <v>12</v>
      </c>
      <c r="T1882" s="3">
        <v>12</v>
      </c>
      <c r="U1882" s="3">
        <v>1.64</v>
      </c>
      <c r="V1882" s="2" t="s">
        <v>123</v>
      </c>
      <c r="W1882" s="2" t="s">
        <v>124</v>
      </c>
      <c r="X1882" s="2" t="s">
        <v>44</v>
      </c>
      <c r="Y1882" s="19" t="str">
        <f>VLOOKUP(G1882,'Verweis Kd-Gruppe'!$A$2:$B$8,2,FALSE)</f>
        <v>EXP</v>
      </c>
      <c r="Z1882" s="19" t="str">
        <f>VLOOKUP(J1882,'Verweis Art-Gruppe'!$A$2:$B$15,2,FALSE)</f>
        <v>Geräte</v>
      </c>
      <c r="AA1882" s="19" t="str">
        <f>VLOOKUP(W1882,'Verweis Vertreter'!$A$2:$B$24,2,FALSE)</f>
        <v>Antonio Vuolo</v>
      </c>
      <c r="AB1882" s="12">
        <f t="shared" si="261"/>
        <v>1</v>
      </c>
      <c r="AC1882" s="12">
        <f t="shared" si="266"/>
        <v>717</v>
      </c>
      <c r="AD1882" s="12">
        <f t="shared" si="267"/>
        <v>729</v>
      </c>
      <c r="AE1882" s="12">
        <f t="shared" si="262"/>
        <v>729</v>
      </c>
      <c r="AF1882" s="12">
        <f t="shared" si="263"/>
        <v>12</v>
      </c>
      <c r="AG1882" s="12">
        <f t="shared" si="264"/>
        <v>12</v>
      </c>
      <c r="AH1882" s="9">
        <f t="shared" si="268"/>
        <v>1.646090534979424E-2</v>
      </c>
      <c r="AI1882" s="14">
        <f>VLOOKUP(E1882,'Verweis Faktor'!$A:$B,2,FALSE)</f>
        <v>1</v>
      </c>
      <c r="AJ1882" s="14"/>
      <c r="AK1882" s="14" t="str">
        <f>IF(AL1882="Ja","Versandkosten",VLOOKUP(E1882,'Verweis Belegart'!$A$2:$B$9,2,FALSE))</f>
        <v>Hardware</v>
      </c>
      <c r="AL1882" s="14" t="str">
        <f t="shared" si="269"/>
        <v>Nein</v>
      </c>
      <c r="AM1882" s="14" t="str">
        <f t="shared" si="265"/>
        <v>Positiv</v>
      </c>
    </row>
    <row r="1883" spans="1:39" ht="17.25" customHeight="1" x14ac:dyDescent="0.35">
      <c r="A1883" s="17">
        <v>14572710</v>
      </c>
      <c r="B1883" s="2" t="s">
        <v>1517</v>
      </c>
      <c r="C1883" s="1">
        <v>2025001</v>
      </c>
      <c r="D1883" s="1">
        <v>2000529</v>
      </c>
      <c r="E1883" s="2" t="s">
        <v>34</v>
      </c>
      <c r="F1883" s="2" t="s">
        <v>182</v>
      </c>
      <c r="G1883" s="2" t="s">
        <v>66</v>
      </c>
      <c r="H1883" s="2" t="s">
        <v>1239</v>
      </c>
      <c r="I1883" s="2" t="s">
        <v>1240</v>
      </c>
      <c r="J1883" s="2" t="s">
        <v>103</v>
      </c>
      <c r="K1883" s="2" t="s">
        <v>539</v>
      </c>
      <c r="L1883" s="2" t="s">
        <v>1330</v>
      </c>
      <c r="M1883" s="2" t="s">
        <v>1331</v>
      </c>
      <c r="N1883" s="2" t="s">
        <v>155</v>
      </c>
      <c r="O1883" s="3">
        <v>2</v>
      </c>
      <c r="P1883" s="3">
        <v>531</v>
      </c>
      <c r="Q1883" s="3">
        <v>556</v>
      </c>
      <c r="R1883" s="3">
        <v>1112</v>
      </c>
      <c r="S1883" s="3">
        <v>25</v>
      </c>
      <c r="T1883" s="3">
        <v>50</v>
      </c>
      <c r="U1883" s="3">
        <v>4.49</v>
      </c>
      <c r="V1883" s="2" t="s">
        <v>123</v>
      </c>
      <c r="W1883" s="2" t="s">
        <v>124</v>
      </c>
      <c r="X1883" s="2" t="s">
        <v>44</v>
      </c>
      <c r="Y1883" s="19" t="str">
        <f>VLOOKUP(G1883,'Verweis Kd-Gruppe'!$A$2:$B$8,2,FALSE)</f>
        <v>EXP</v>
      </c>
      <c r="Z1883" s="19" t="str">
        <f>VLOOKUP(J1883,'Verweis Art-Gruppe'!$A$2:$B$15,2,FALSE)</f>
        <v>Geräte</v>
      </c>
      <c r="AA1883" s="19" t="str">
        <f>VLOOKUP(W1883,'Verweis Vertreter'!$A$2:$B$24,2,FALSE)</f>
        <v>Antonio Vuolo</v>
      </c>
      <c r="AB1883" s="12">
        <f t="shared" si="261"/>
        <v>2</v>
      </c>
      <c r="AC1883" s="12">
        <f t="shared" si="266"/>
        <v>531</v>
      </c>
      <c r="AD1883" s="12">
        <f t="shared" si="267"/>
        <v>556</v>
      </c>
      <c r="AE1883" s="12">
        <f t="shared" si="262"/>
        <v>1112</v>
      </c>
      <c r="AF1883" s="12">
        <f t="shared" si="263"/>
        <v>25</v>
      </c>
      <c r="AG1883" s="12">
        <f t="shared" si="264"/>
        <v>50</v>
      </c>
      <c r="AH1883" s="9">
        <f t="shared" si="268"/>
        <v>4.4964028776978415E-2</v>
      </c>
      <c r="AI1883" s="14">
        <f>VLOOKUP(E1883,'Verweis Faktor'!$A:$B,2,FALSE)</f>
        <v>1</v>
      </c>
      <c r="AJ1883" s="14"/>
      <c r="AK1883" s="14" t="str">
        <f>IF(AL1883="Ja","Versandkosten",VLOOKUP(E1883,'Verweis Belegart'!$A$2:$B$9,2,FALSE))</f>
        <v>Hardware</v>
      </c>
      <c r="AL1883" s="14" t="str">
        <f t="shared" si="269"/>
        <v>Nein</v>
      </c>
      <c r="AM1883" s="14" t="str">
        <f t="shared" si="265"/>
        <v>Positiv</v>
      </c>
    </row>
    <row r="1884" spans="1:39" ht="17.25" customHeight="1" x14ac:dyDescent="0.35">
      <c r="A1884" s="17">
        <v>14572710</v>
      </c>
      <c r="B1884" s="2" t="s">
        <v>1517</v>
      </c>
      <c r="C1884" s="1">
        <v>2025001</v>
      </c>
      <c r="D1884" s="1">
        <v>2000529</v>
      </c>
      <c r="E1884" s="2" t="s">
        <v>34</v>
      </c>
      <c r="F1884" s="2" t="s">
        <v>182</v>
      </c>
      <c r="G1884" s="2" t="s">
        <v>66</v>
      </c>
      <c r="H1884" s="2" t="s">
        <v>1239</v>
      </c>
      <c r="I1884" s="2" t="s">
        <v>1240</v>
      </c>
      <c r="J1884" s="2" t="s">
        <v>103</v>
      </c>
      <c r="K1884" s="2" t="s">
        <v>543</v>
      </c>
      <c r="L1884" s="2" t="s">
        <v>650</v>
      </c>
      <c r="M1884" s="2" t="s">
        <v>651</v>
      </c>
      <c r="N1884" s="2" t="s">
        <v>652</v>
      </c>
      <c r="O1884" s="3">
        <v>1</v>
      </c>
      <c r="P1884" s="3">
        <v>202</v>
      </c>
      <c r="Q1884" s="3">
        <v>219</v>
      </c>
      <c r="R1884" s="3">
        <v>219</v>
      </c>
      <c r="S1884" s="3">
        <v>17</v>
      </c>
      <c r="T1884" s="3">
        <v>17</v>
      </c>
      <c r="U1884" s="3">
        <v>7.76</v>
      </c>
      <c r="V1884" s="2" t="s">
        <v>123</v>
      </c>
      <c r="W1884" s="2" t="s">
        <v>124</v>
      </c>
      <c r="X1884" s="2" t="s">
        <v>44</v>
      </c>
      <c r="Y1884" s="19" t="str">
        <f>VLOOKUP(G1884,'Verweis Kd-Gruppe'!$A$2:$B$8,2,FALSE)</f>
        <v>EXP</v>
      </c>
      <c r="Z1884" s="19" t="str">
        <f>VLOOKUP(J1884,'Verweis Art-Gruppe'!$A$2:$B$15,2,FALSE)</f>
        <v>Geräte</v>
      </c>
      <c r="AA1884" s="19" t="str">
        <f>VLOOKUP(W1884,'Verweis Vertreter'!$A$2:$B$24,2,FALSE)</f>
        <v>Antonio Vuolo</v>
      </c>
      <c r="AB1884" s="12">
        <f t="shared" si="261"/>
        <v>1</v>
      </c>
      <c r="AC1884" s="12">
        <f t="shared" si="266"/>
        <v>202</v>
      </c>
      <c r="AD1884" s="12">
        <f t="shared" si="267"/>
        <v>219</v>
      </c>
      <c r="AE1884" s="12">
        <f t="shared" si="262"/>
        <v>219</v>
      </c>
      <c r="AF1884" s="12">
        <f t="shared" si="263"/>
        <v>17</v>
      </c>
      <c r="AG1884" s="12">
        <f t="shared" si="264"/>
        <v>17</v>
      </c>
      <c r="AH1884" s="9">
        <f t="shared" si="268"/>
        <v>7.7625570776255703E-2</v>
      </c>
      <c r="AI1884" s="14">
        <f>VLOOKUP(E1884,'Verweis Faktor'!$A:$B,2,FALSE)</f>
        <v>1</v>
      </c>
      <c r="AJ1884" s="14"/>
      <c r="AK1884" s="14" t="str">
        <f>IF(AL1884="Ja","Versandkosten",VLOOKUP(E1884,'Verweis Belegart'!$A$2:$B$9,2,FALSE))</f>
        <v>Hardware</v>
      </c>
      <c r="AL1884" s="14" t="str">
        <f t="shared" si="269"/>
        <v>Nein</v>
      </c>
      <c r="AM1884" s="14" t="str">
        <f t="shared" si="265"/>
        <v>Positiv</v>
      </c>
    </row>
    <row r="1885" spans="1:39" ht="17.25" customHeight="1" x14ac:dyDescent="0.35">
      <c r="A1885" s="17">
        <v>14572710</v>
      </c>
      <c r="B1885" s="2" t="s">
        <v>1517</v>
      </c>
      <c r="C1885" s="1">
        <v>2025001</v>
      </c>
      <c r="D1885" s="1">
        <v>2000529</v>
      </c>
      <c r="E1885" s="2" t="s">
        <v>34</v>
      </c>
      <c r="F1885" s="2" t="s">
        <v>182</v>
      </c>
      <c r="G1885" s="2" t="s">
        <v>66</v>
      </c>
      <c r="H1885" s="2" t="s">
        <v>1239</v>
      </c>
      <c r="I1885" s="2" t="s">
        <v>1240</v>
      </c>
      <c r="J1885" s="2" t="s">
        <v>103</v>
      </c>
      <c r="K1885" s="2" t="s">
        <v>546</v>
      </c>
      <c r="L1885" s="2" t="s">
        <v>1324</v>
      </c>
      <c r="M1885" s="2" t="s">
        <v>1325</v>
      </c>
      <c r="N1885" s="2" t="s">
        <v>515</v>
      </c>
      <c r="O1885" s="3">
        <v>1</v>
      </c>
      <c r="P1885" s="3">
        <v>86</v>
      </c>
      <c r="Q1885" s="3">
        <v>89</v>
      </c>
      <c r="R1885" s="3">
        <v>89</v>
      </c>
      <c r="S1885" s="3">
        <v>3</v>
      </c>
      <c r="T1885" s="3">
        <v>3</v>
      </c>
      <c r="U1885" s="3">
        <v>3.37</v>
      </c>
      <c r="V1885" s="2" t="s">
        <v>123</v>
      </c>
      <c r="W1885" s="2" t="s">
        <v>124</v>
      </c>
      <c r="X1885" s="2" t="s">
        <v>44</v>
      </c>
      <c r="Y1885" s="19" t="str">
        <f>VLOOKUP(G1885,'Verweis Kd-Gruppe'!$A$2:$B$8,2,FALSE)</f>
        <v>EXP</v>
      </c>
      <c r="Z1885" s="19" t="str">
        <f>VLOOKUP(J1885,'Verweis Art-Gruppe'!$A$2:$B$15,2,FALSE)</f>
        <v>Geräte</v>
      </c>
      <c r="AA1885" s="19" t="str">
        <f>VLOOKUP(W1885,'Verweis Vertreter'!$A$2:$B$24,2,FALSE)</f>
        <v>Antonio Vuolo</v>
      </c>
      <c r="AB1885" s="12">
        <f t="shared" si="261"/>
        <v>1</v>
      </c>
      <c r="AC1885" s="12">
        <f t="shared" si="266"/>
        <v>86</v>
      </c>
      <c r="AD1885" s="12">
        <f t="shared" si="267"/>
        <v>89</v>
      </c>
      <c r="AE1885" s="12">
        <f t="shared" si="262"/>
        <v>89</v>
      </c>
      <c r="AF1885" s="12">
        <f t="shared" si="263"/>
        <v>3</v>
      </c>
      <c r="AG1885" s="12">
        <f t="shared" si="264"/>
        <v>3</v>
      </c>
      <c r="AH1885" s="9">
        <f t="shared" si="268"/>
        <v>3.3707865168539325E-2</v>
      </c>
      <c r="AI1885" s="14">
        <f>VLOOKUP(E1885,'Verweis Faktor'!$A:$B,2,FALSE)</f>
        <v>1</v>
      </c>
      <c r="AJ1885" s="14"/>
      <c r="AK1885" s="14" t="str">
        <f>IF(AL1885="Ja","Versandkosten",VLOOKUP(E1885,'Verweis Belegart'!$A$2:$B$9,2,FALSE))</f>
        <v>Hardware</v>
      </c>
      <c r="AL1885" s="14" t="str">
        <f t="shared" si="269"/>
        <v>Nein</v>
      </c>
      <c r="AM1885" s="14" t="str">
        <f t="shared" si="265"/>
        <v>Positiv</v>
      </c>
    </row>
    <row r="1886" spans="1:39" ht="17.25" customHeight="1" x14ac:dyDescent="0.35">
      <c r="A1886" s="17">
        <v>14572830</v>
      </c>
      <c r="B1886" s="2" t="s">
        <v>1517</v>
      </c>
      <c r="C1886" s="1">
        <v>2025001</v>
      </c>
      <c r="D1886" s="1">
        <v>2000530</v>
      </c>
      <c r="E1886" s="2" t="s">
        <v>34</v>
      </c>
      <c r="F1886" s="2" t="s">
        <v>53</v>
      </c>
      <c r="G1886" s="2" t="s">
        <v>36</v>
      </c>
      <c r="H1886" s="2" t="s">
        <v>600</v>
      </c>
      <c r="I1886" s="2" t="s">
        <v>601</v>
      </c>
      <c r="J1886" s="2" t="s">
        <v>2791</v>
      </c>
      <c r="K1886" s="2" t="s">
        <v>28</v>
      </c>
      <c r="L1886" s="2" t="s">
        <v>249</v>
      </c>
      <c r="M1886" s="2" t="s">
        <v>250</v>
      </c>
      <c r="N1886" s="2" t="s">
        <v>122</v>
      </c>
      <c r="O1886" s="3">
        <v>1</v>
      </c>
      <c r="P1886" s="3">
        <v>0</v>
      </c>
      <c r="Q1886" s="3">
        <v>6.35</v>
      </c>
      <c r="R1886" s="3">
        <v>6.35</v>
      </c>
      <c r="S1886" s="3">
        <v>6.35</v>
      </c>
      <c r="T1886" s="3">
        <v>6.35</v>
      </c>
      <c r="U1886" s="3"/>
      <c r="V1886" s="2" t="s">
        <v>235</v>
      </c>
      <c r="W1886" s="2" t="s">
        <v>236</v>
      </c>
      <c r="X1886" s="2" t="s">
        <v>33</v>
      </c>
      <c r="Y1886" s="19" t="str">
        <f>VLOOKUP(G1886,'Verweis Kd-Gruppe'!$A$2:$B$8,2,FALSE)</f>
        <v>GRK</v>
      </c>
      <c r="Z1886" s="19" t="str">
        <f>VLOOKUP(J1886,'Verweis Art-Gruppe'!$A$2:$B$15,2,FALSE)</f>
        <v>Sonstige</v>
      </c>
      <c r="AA1886" s="19" t="str">
        <f>VLOOKUP(W1886,'Verweis Vertreter'!$A$2:$B$24,2,FALSE)</f>
        <v>Patrick Verfürth</v>
      </c>
      <c r="AB1886" s="12">
        <f t="shared" si="261"/>
        <v>1</v>
      </c>
      <c r="AC1886" s="12">
        <f t="shared" si="266"/>
        <v>0</v>
      </c>
      <c r="AD1886" s="12">
        <f t="shared" si="267"/>
        <v>6.35</v>
      </c>
      <c r="AE1886" s="12">
        <f t="shared" si="262"/>
        <v>6.35</v>
      </c>
      <c r="AF1886" s="12">
        <f t="shared" si="263"/>
        <v>6.35</v>
      </c>
      <c r="AG1886" s="12">
        <f t="shared" si="264"/>
        <v>6.35</v>
      </c>
      <c r="AH1886" s="9">
        <f t="shared" si="268"/>
        <v>1</v>
      </c>
      <c r="AI1886" s="14">
        <f>VLOOKUP(E1886,'Verweis Faktor'!$A:$B,2,FALSE)</f>
        <v>1</v>
      </c>
      <c r="AJ1886" s="14"/>
      <c r="AK1886" s="14" t="str">
        <f>IF(AL1886="Ja","Versandkosten",VLOOKUP(E1886,'Verweis Belegart'!$A$2:$B$9,2,FALSE))</f>
        <v>Versandkosten</v>
      </c>
      <c r="AL1886" s="14" t="str">
        <f t="shared" si="269"/>
        <v>Ja</v>
      </c>
      <c r="AM1886" s="14" t="str">
        <f t="shared" si="265"/>
        <v>Positiv</v>
      </c>
    </row>
    <row r="1887" spans="1:39" ht="17.25" customHeight="1" x14ac:dyDescent="0.35">
      <c r="A1887" s="17">
        <v>14572830</v>
      </c>
      <c r="B1887" s="2" t="s">
        <v>1517</v>
      </c>
      <c r="C1887" s="1">
        <v>2025001</v>
      </c>
      <c r="D1887" s="1">
        <v>2000530</v>
      </c>
      <c r="E1887" s="2" t="s">
        <v>34</v>
      </c>
      <c r="F1887" s="2" t="s">
        <v>53</v>
      </c>
      <c r="G1887" s="2" t="s">
        <v>36</v>
      </c>
      <c r="H1887" s="2" t="s">
        <v>600</v>
      </c>
      <c r="I1887" s="2" t="s">
        <v>601</v>
      </c>
      <c r="J1887" s="2" t="s">
        <v>103</v>
      </c>
      <c r="K1887" s="2" t="s">
        <v>45</v>
      </c>
      <c r="L1887" s="2" t="s">
        <v>88</v>
      </c>
      <c r="M1887" s="2" t="s">
        <v>89</v>
      </c>
      <c r="N1887" s="2" t="s">
        <v>90</v>
      </c>
      <c r="O1887" s="3">
        <v>1</v>
      </c>
      <c r="P1887" s="3">
        <v>530.07069999999999</v>
      </c>
      <c r="Q1887" s="3">
        <v>555</v>
      </c>
      <c r="R1887" s="3">
        <v>555</v>
      </c>
      <c r="S1887" s="3">
        <v>24.929300000000001</v>
      </c>
      <c r="T1887" s="3">
        <v>24.93</v>
      </c>
      <c r="U1887" s="3">
        <v>4.49</v>
      </c>
      <c r="V1887" s="2" t="s">
        <v>235</v>
      </c>
      <c r="W1887" s="2" t="s">
        <v>236</v>
      </c>
      <c r="X1887" s="2" t="s">
        <v>33</v>
      </c>
      <c r="Y1887" s="19" t="str">
        <f>VLOOKUP(G1887,'Verweis Kd-Gruppe'!$A$2:$B$8,2,FALSE)</f>
        <v>GRK</v>
      </c>
      <c r="Z1887" s="19" t="str">
        <f>VLOOKUP(J1887,'Verweis Art-Gruppe'!$A$2:$B$15,2,FALSE)</f>
        <v>Geräte</v>
      </c>
      <c r="AA1887" s="19" t="str">
        <f>VLOOKUP(W1887,'Verweis Vertreter'!$A$2:$B$24,2,FALSE)</f>
        <v>Patrick Verfürth</v>
      </c>
      <c r="AB1887" s="12">
        <f t="shared" si="261"/>
        <v>1</v>
      </c>
      <c r="AC1887" s="12">
        <f t="shared" si="266"/>
        <v>530.07069999999999</v>
      </c>
      <c r="AD1887" s="12">
        <f t="shared" si="267"/>
        <v>555</v>
      </c>
      <c r="AE1887" s="12">
        <f t="shared" si="262"/>
        <v>555</v>
      </c>
      <c r="AF1887" s="12">
        <f t="shared" si="263"/>
        <v>24.929300000000001</v>
      </c>
      <c r="AG1887" s="12">
        <f t="shared" si="264"/>
        <v>24.93</v>
      </c>
      <c r="AH1887" s="9">
        <f t="shared" si="268"/>
        <v>4.4918918918918915E-2</v>
      </c>
      <c r="AI1887" s="14">
        <f>VLOOKUP(E1887,'Verweis Faktor'!$A:$B,2,FALSE)</f>
        <v>1</v>
      </c>
      <c r="AJ1887" s="14"/>
      <c r="AK1887" s="14" t="str">
        <f>IF(AL1887="Ja","Versandkosten",VLOOKUP(E1887,'Verweis Belegart'!$A$2:$B$9,2,FALSE))</f>
        <v>Hardware</v>
      </c>
      <c r="AL1887" s="14" t="str">
        <f t="shared" si="269"/>
        <v>Nein</v>
      </c>
      <c r="AM1887" s="14" t="str">
        <f t="shared" si="265"/>
        <v>Positiv</v>
      </c>
    </row>
    <row r="1888" spans="1:39" ht="17.25" customHeight="1" x14ac:dyDescent="0.35">
      <c r="A1888" s="17">
        <v>14572830</v>
      </c>
      <c r="B1888" s="2" t="s">
        <v>1517</v>
      </c>
      <c r="C1888" s="1">
        <v>2025001</v>
      </c>
      <c r="D1888" s="1">
        <v>2000530</v>
      </c>
      <c r="E1888" s="2" t="s">
        <v>34</v>
      </c>
      <c r="F1888" s="2" t="s">
        <v>53</v>
      </c>
      <c r="G1888" s="2" t="s">
        <v>36</v>
      </c>
      <c r="H1888" s="2" t="s">
        <v>600</v>
      </c>
      <c r="I1888" s="2" t="s">
        <v>601</v>
      </c>
      <c r="J1888" s="2" t="s">
        <v>103</v>
      </c>
      <c r="K1888" s="2" t="s">
        <v>49</v>
      </c>
      <c r="L1888" s="2" t="s">
        <v>465</v>
      </c>
      <c r="M1888" s="2" t="s">
        <v>466</v>
      </c>
      <c r="N1888" s="2" t="s">
        <v>451</v>
      </c>
      <c r="O1888" s="3">
        <v>1</v>
      </c>
      <c r="P1888" s="3">
        <v>134</v>
      </c>
      <c r="Q1888" s="3">
        <v>152</v>
      </c>
      <c r="R1888" s="3">
        <v>152</v>
      </c>
      <c r="S1888" s="3">
        <v>18</v>
      </c>
      <c r="T1888" s="3">
        <v>18</v>
      </c>
      <c r="U1888" s="3">
        <v>11.84</v>
      </c>
      <c r="V1888" s="2" t="s">
        <v>235</v>
      </c>
      <c r="W1888" s="2" t="s">
        <v>236</v>
      </c>
      <c r="X1888" s="2" t="s">
        <v>33</v>
      </c>
      <c r="Y1888" s="19" t="str">
        <f>VLOOKUP(G1888,'Verweis Kd-Gruppe'!$A$2:$B$8,2,FALSE)</f>
        <v>GRK</v>
      </c>
      <c r="Z1888" s="19" t="str">
        <f>VLOOKUP(J1888,'Verweis Art-Gruppe'!$A$2:$B$15,2,FALSE)</f>
        <v>Geräte</v>
      </c>
      <c r="AA1888" s="19" t="str">
        <f>VLOOKUP(W1888,'Verweis Vertreter'!$A$2:$B$24,2,FALSE)</f>
        <v>Patrick Verfürth</v>
      </c>
      <c r="AB1888" s="12">
        <f t="shared" si="261"/>
        <v>1</v>
      </c>
      <c r="AC1888" s="12">
        <f t="shared" si="266"/>
        <v>134</v>
      </c>
      <c r="AD1888" s="12">
        <f t="shared" si="267"/>
        <v>152</v>
      </c>
      <c r="AE1888" s="12">
        <f t="shared" si="262"/>
        <v>152</v>
      </c>
      <c r="AF1888" s="12">
        <f t="shared" si="263"/>
        <v>18</v>
      </c>
      <c r="AG1888" s="12">
        <f t="shared" si="264"/>
        <v>18</v>
      </c>
      <c r="AH1888" s="9">
        <f t="shared" si="268"/>
        <v>0.11842105263157894</v>
      </c>
      <c r="AI1888" s="14">
        <f>VLOOKUP(E1888,'Verweis Faktor'!$A:$B,2,FALSE)</f>
        <v>1</v>
      </c>
      <c r="AJ1888" s="14"/>
      <c r="AK1888" s="14" t="str">
        <f>IF(AL1888="Ja","Versandkosten",VLOOKUP(E1888,'Verweis Belegart'!$A$2:$B$9,2,FALSE))</f>
        <v>Hardware</v>
      </c>
      <c r="AL1888" s="14" t="str">
        <f t="shared" si="269"/>
        <v>Nein</v>
      </c>
      <c r="AM1888" s="14" t="str">
        <f t="shared" si="265"/>
        <v>Positiv</v>
      </c>
    </row>
    <row r="1889" spans="1:39" ht="17.25" customHeight="1" x14ac:dyDescent="0.35">
      <c r="A1889" s="17">
        <v>14572758</v>
      </c>
      <c r="B1889" s="2" t="s">
        <v>1517</v>
      </c>
      <c r="C1889" s="1">
        <v>2025001</v>
      </c>
      <c r="D1889" s="1">
        <v>2000531</v>
      </c>
      <c r="E1889" s="2" t="s">
        <v>34</v>
      </c>
      <c r="F1889" s="2" t="s">
        <v>182</v>
      </c>
      <c r="G1889" s="2" t="s">
        <v>36</v>
      </c>
      <c r="H1889" s="2" t="s">
        <v>902</v>
      </c>
      <c r="I1889" s="2" t="s">
        <v>903</v>
      </c>
      <c r="J1889" s="2" t="s">
        <v>103</v>
      </c>
      <c r="K1889" s="2" t="s">
        <v>28</v>
      </c>
      <c r="L1889" s="2" t="s">
        <v>1262</v>
      </c>
      <c r="M1889" s="2" t="s">
        <v>1263</v>
      </c>
      <c r="N1889" s="2" t="s">
        <v>319</v>
      </c>
      <c r="O1889" s="3">
        <v>2</v>
      </c>
      <c r="P1889" s="3">
        <v>690</v>
      </c>
      <c r="Q1889" s="3">
        <v>745</v>
      </c>
      <c r="R1889" s="3">
        <v>1490</v>
      </c>
      <c r="S1889" s="3">
        <v>55</v>
      </c>
      <c r="T1889" s="3">
        <v>110</v>
      </c>
      <c r="U1889" s="3">
        <v>7.38</v>
      </c>
      <c r="V1889" s="2" t="s">
        <v>42</v>
      </c>
      <c r="W1889" s="2" t="s">
        <v>43</v>
      </c>
      <c r="X1889" s="2" t="s">
        <v>724</v>
      </c>
      <c r="Y1889" s="19" t="str">
        <f>VLOOKUP(G1889,'Verweis Kd-Gruppe'!$A$2:$B$8,2,FALSE)</f>
        <v>GRK</v>
      </c>
      <c r="Z1889" s="19" t="str">
        <f>VLOOKUP(J1889,'Verweis Art-Gruppe'!$A$2:$B$15,2,FALSE)</f>
        <v>Geräte</v>
      </c>
      <c r="AA1889" s="19" t="str">
        <f>VLOOKUP(W1889,'Verweis Vertreter'!$A$2:$B$24,2,FALSE)</f>
        <v>Sebastian Faber</v>
      </c>
      <c r="AB1889" s="12">
        <f t="shared" si="261"/>
        <v>2</v>
      </c>
      <c r="AC1889" s="12">
        <f t="shared" si="266"/>
        <v>690</v>
      </c>
      <c r="AD1889" s="12">
        <f t="shared" si="267"/>
        <v>745</v>
      </c>
      <c r="AE1889" s="12">
        <f t="shared" si="262"/>
        <v>1490</v>
      </c>
      <c r="AF1889" s="12">
        <f t="shared" si="263"/>
        <v>55</v>
      </c>
      <c r="AG1889" s="12">
        <f t="shared" si="264"/>
        <v>110</v>
      </c>
      <c r="AH1889" s="9">
        <f t="shared" si="268"/>
        <v>7.3825503355704702E-2</v>
      </c>
      <c r="AI1889" s="14">
        <f>VLOOKUP(E1889,'Verweis Faktor'!$A:$B,2,FALSE)</f>
        <v>1</v>
      </c>
      <c r="AJ1889" s="14"/>
      <c r="AK1889" s="14" t="str">
        <f>IF(AL1889="Ja","Versandkosten",VLOOKUP(E1889,'Verweis Belegart'!$A$2:$B$9,2,FALSE))</f>
        <v>Hardware</v>
      </c>
      <c r="AL1889" s="14" t="str">
        <f t="shared" si="269"/>
        <v>Nein</v>
      </c>
      <c r="AM1889" s="14" t="str">
        <f t="shared" si="265"/>
        <v>Positiv</v>
      </c>
    </row>
    <row r="1890" spans="1:39" ht="17.25" customHeight="1" x14ac:dyDescent="0.35">
      <c r="A1890" s="17">
        <v>14572758</v>
      </c>
      <c r="B1890" s="2" t="s">
        <v>1517</v>
      </c>
      <c r="C1890" s="1">
        <v>2025001</v>
      </c>
      <c r="D1890" s="1">
        <v>2000531</v>
      </c>
      <c r="E1890" s="2" t="s">
        <v>34</v>
      </c>
      <c r="F1890" s="2" t="s">
        <v>182</v>
      </c>
      <c r="G1890" s="2" t="s">
        <v>36</v>
      </c>
      <c r="H1890" s="2" t="s">
        <v>902</v>
      </c>
      <c r="I1890" s="2" t="s">
        <v>903</v>
      </c>
      <c r="J1890" s="2" t="s">
        <v>103</v>
      </c>
      <c r="K1890" s="2" t="s">
        <v>45</v>
      </c>
      <c r="L1890" s="2" t="s">
        <v>483</v>
      </c>
      <c r="M1890" s="2" t="s">
        <v>484</v>
      </c>
      <c r="N1890" s="2" t="s">
        <v>319</v>
      </c>
      <c r="O1890" s="3">
        <v>1</v>
      </c>
      <c r="P1890" s="3">
        <v>725.71429999999998</v>
      </c>
      <c r="Q1890" s="3">
        <v>745</v>
      </c>
      <c r="R1890" s="3">
        <v>745</v>
      </c>
      <c r="S1890" s="3">
        <v>19.285699999999999</v>
      </c>
      <c r="T1890" s="3">
        <v>19.29</v>
      </c>
      <c r="U1890" s="3">
        <v>2.58</v>
      </c>
      <c r="V1890" s="2" t="s">
        <v>42</v>
      </c>
      <c r="W1890" s="2" t="s">
        <v>43</v>
      </c>
      <c r="X1890" s="2" t="s">
        <v>724</v>
      </c>
      <c r="Y1890" s="19" t="str">
        <f>VLOOKUP(G1890,'Verweis Kd-Gruppe'!$A$2:$B$8,2,FALSE)</f>
        <v>GRK</v>
      </c>
      <c r="Z1890" s="19" t="str">
        <f>VLOOKUP(J1890,'Verweis Art-Gruppe'!$A$2:$B$15,2,FALSE)</f>
        <v>Geräte</v>
      </c>
      <c r="AA1890" s="19" t="str">
        <f>VLOOKUP(W1890,'Verweis Vertreter'!$A$2:$B$24,2,FALSE)</f>
        <v>Sebastian Faber</v>
      </c>
      <c r="AB1890" s="12">
        <f t="shared" si="261"/>
        <v>1</v>
      </c>
      <c r="AC1890" s="12">
        <f t="shared" si="266"/>
        <v>725.71429999999998</v>
      </c>
      <c r="AD1890" s="12">
        <f t="shared" si="267"/>
        <v>745</v>
      </c>
      <c r="AE1890" s="12">
        <f t="shared" si="262"/>
        <v>745</v>
      </c>
      <c r="AF1890" s="12">
        <f t="shared" si="263"/>
        <v>19.285699999999999</v>
      </c>
      <c r="AG1890" s="12">
        <f t="shared" si="264"/>
        <v>19.29</v>
      </c>
      <c r="AH1890" s="9">
        <f t="shared" si="268"/>
        <v>2.5892617449664427E-2</v>
      </c>
      <c r="AI1890" s="14">
        <f>VLOOKUP(E1890,'Verweis Faktor'!$A:$B,2,FALSE)</f>
        <v>1</v>
      </c>
      <c r="AJ1890" s="14"/>
      <c r="AK1890" s="14" t="str">
        <f>IF(AL1890="Ja","Versandkosten",VLOOKUP(E1890,'Verweis Belegart'!$A$2:$B$9,2,FALSE))</f>
        <v>Hardware</v>
      </c>
      <c r="AL1890" s="14" t="str">
        <f t="shared" si="269"/>
        <v>Nein</v>
      </c>
      <c r="AM1890" s="14" t="str">
        <f t="shared" si="265"/>
        <v>Positiv</v>
      </c>
    </row>
    <row r="1891" spans="1:39" ht="17.25" customHeight="1" x14ac:dyDescent="0.35">
      <c r="A1891" s="17">
        <v>14572758</v>
      </c>
      <c r="B1891" s="2" t="s">
        <v>1517</v>
      </c>
      <c r="C1891" s="1">
        <v>2025001</v>
      </c>
      <c r="D1891" s="1">
        <v>2000531</v>
      </c>
      <c r="E1891" s="2" t="s">
        <v>34</v>
      </c>
      <c r="F1891" s="2" t="s">
        <v>182</v>
      </c>
      <c r="G1891" s="2" t="s">
        <v>36</v>
      </c>
      <c r="H1891" s="2" t="s">
        <v>902</v>
      </c>
      <c r="I1891" s="2" t="s">
        <v>903</v>
      </c>
      <c r="J1891" s="2" t="s">
        <v>103</v>
      </c>
      <c r="K1891" s="2" t="s">
        <v>49</v>
      </c>
      <c r="L1891" s="2" t="s">
        <v>1010</v>
      </c>
      <c r="M1891" s="2" t="s">
        <v>1011</v>
      </c>
      <c r="N1891" s="2" t="s">
        <v>286</v>
      </c>
      <c r="O1891" s="3">
        <v>1</v>
      </c>
      <c r="P1891" s="3">
        <v>717</v>
      </c>
      <c r="Q1891" s="3">
        <v>729</v>
      </c>
      <c r="R1891" s="3">
        <v>729</v>
      </c>
      <c r="S1891" s="3">
        <v>12</v>
      </c>
      <c r="T1891" s="3">
        <v>12</v>
      </c>
      <c r="U1891" s="3">
        <v>1.64</v>
      </c>
      <c r="V1891" s="2" t="s">
        <v>42</v>
      </c>
      <c r="W1891" s="2" t="s">
        <v>43</v>
      </c>
      <c r="X1891" s="2" t="s">
        <v>724</v>
      </c>
      <c r="Y1891" s="19" t="str">
        <f>VLOOKUP(G1891,'Verweis Kd-Gruppe'!$A$2:$B$8,2,FALSE)</f>
        <v>GRK</v>
      </c>
      <c r="Z1891" s="19" t="str">
        <f>VLOOKUP(J1891,'Verweis Art-Gruppe'!$A$2:$B$15,2,FALSE)</f>
        <v>Geräte</v>
      </c>
      <c r="AA1891" s="19" t="str">
        <f>VLOOKUP(W1891,'Verweis Vertreter'!$A$2:$B$24,2,FALSE)</f>
        <v>Sebastian Faber</v>
      </c>
      <c r="AB1891" s="12">
        <f t="shared" si="261"/>
        <v>1</v>
      </c>
      <c r="AC1891" s="12">
        <f t="shared" si="266"/>
        <v>717</v>
      </c>
      <c r="AD1891" s="12">
        <f t="shared" si="267"/>
        <v>729</v>
      </c>
      <c r="AE1891" s="12">
        <f t="shared" si="262"/>
        <v>729</v>
      </c>
      <c r="AF1891" s="12">
        <f t="shared" si="263"/>
        <v>12</v>
      </c>
      <c r="AG1891" s="12">
        <f t="shared" si="264"/>
        <v>12</v>
      </c>
      <c r="AH1891" s="9">
        <f t="shared" si="268"/>
        <v>1.646090534979424E-2</v>
      </c>
      <c r="AI1891" s="14">
        <f>VLOOKUP(E1891,'Verweis Faktor'!$A:$B,2,FALSE)</f>
        <v>1</v>
      </c>
      <c r="AJ1891" s="14"/>
      <c r="AK1891" s="14" t="str">
        <f>IF(AL1891="Ja","Versandkosten",VLOOKUP(E1891,'Verweis Belegart'!$A$2:$B$9,2,FALSE))</f>
        <v>Hardware</v>
      </c>
      <c r="AL1891" s="14" t="str">
        <f t="shared" si="269"/>
        <v>Nein</v>
      </c>
      <c r="AM1891" s="14" t="str">
        <f t="shared" si="265"/>
        <v>Positiv</v>
      </c>
    </row>
    <row r="1892" spans="1:39" ht="17.25" customHeight="1" x14ac:dyDescent="0.35">
      <c r="A1892" s="17">
        <v>14572758</v>
      </c>
      <c r="B1892" s="2" t="s">
        <v>1517</v>
      </c>
      <c r="C1892" s="1">
        <v>2025001</v>
      </c>
      <c r="D1892" s="1">
        <v>2000531</v>
      </c>
      <c r="E1892" s="2" t="s">
        <v>34</v>
      </c>
      <c r="F1892" s="2" t="s">
        <v>182</v>
      </c>
      <c r="G1892" s="2" t="s">
        <v>36</v>
      </c>
      <c r="H1892" s="2" t="s">
        <v>902</v>
      </c>
      <c r="I1892" s="2" t="s">
        <v>903</v>
      </c>
      <c r="J1892" s="2" t="s">
        <v>103</v>
      </c>
      <c r="K1892" s="2" t="s">
        <v>79</v>
      </c>
      <c r="L1892" s="2" t="s">
        <v>305</v>
      </c>
      <c r="M1892" s="2" t="s">
        <v>306</v>
      </c>
      <c r="N1892" s="2" t="s">
        <v>283</v>
      </c>
      <c r="O1892" s="3">
        <v>30</v>
      </c>
      <c r="P1892" s="3">
        <v>492.46980000000002</v>
      </c>
      <c r="Q1892" s="3">
        <v>509</v>
      </c>
      <c r="R1892" s="3">
        <v>15270</v>
      </c>
      <c r="S1892" s="3">
        <v>16.530200000000001</v>
      </c>
      <c r="T1892" s="3">
        <v>495.91</v>
      </c>
      <c r="U1892" s="3">
        <v>3.24</v>
      </c>
      <c r="V1892" s="2" t="s">
        <v>42</v>
      </c>
      <c r="W1892" s="2" t="s">
        <v>43</v>
      </c>
      <c r="X1892" s="2" t="s">
        <v>724</v>
      </c>
      <c r="Y1892" s="19" t="str">
        <f>VLOOKUP(G1892,'Verweis Kd-Gruppe'!$A$2:$B$8,2,FALSE)</f>
        <v>GRK</v>
      </c>
      <c r="Z1892" s="19" t="str">
        <f>VLOOKUP(J1892,'Verweis Art-Gruppe'!$A$2:$B$15,2,FALSE)</f>
        <v>Geräte</v>
      </c>
      <c r="AA1892" s="19" t="str">
        <f>VLOOKUP(W1892,'Verweis Vertreter'!$A$2:$B$24,2,FALSE)</f>
        <v>Sebastian Faber</v>
      </c>
      <c r="AB1892" s="12">
        <f t="shared" si="261"/>
        <v>30</v>
      </c>
      <c r="AC1892" s="12">
        <f t="shared" si="266"/>
        <v>492.46980000000002</v>
      </c>
      <c r="AD1892" s="12">
        <f t="shared" si="267"/>
        <v>509</v>
      </c>
      <c r="AE1892" s="12">
        <f t="shared" si="262"/>
        <v>15270</v>
      </c>
      <c r="AF1892" s="12">
        <f t="shared" si="263"/>
        <v>16.530200000000001</v>
      </c>
      <c r="AG1892" s="12">
        <f t="shared" si="264"/>
        <v>495.91</v>
      </c>
      <c r="AH1892" s="9">
        <f t="shared" si="268"/>
        <v>3.2476096922069417E-2</v>
      </c>
      <c r="AI1892" s="14">
        <f>VLOOKUP(E1892,'Verweis Faktor'!$A:$B,2,FALSE)</f>
        <v>1</v>
      </c>
      <c r="AJ1892" s="14"/>
      <c r="AK1892" s="14" t="str">
        <f>IF(AL1892="Ja","Versandkosten",VLOOKUP(E1892,'Verweis Belegart'!$A$2:$B$9,2,FALSE))</f>
        <v>Hardware</v>
      </c>
      <c r="AL1892" s="14" t="str">
        <f t="shared" si="269"/>
        <v>Nein</v>
      </c>
      <c r="AM1892" s="14" t="str">
        <f t="shared" si="265"/>
        <v>Positiv</v>
      </c>
    </row>
    <row r="1893" spans="1:39" ht="17.25" customHeight="1" x14ac:dyDescent="0.35">
      <c r="A1893" s="17">
        <v>14572758</v>
      </c>
      <c r="B1893" s="2" t="s">
        <v>1517</v>
      </c>
      <c r="C1893" s="1">
        <v>2025001</v>
      </c>
      <c r="D1893" s="1">
        <v>2000531</v>
      </c>
      <c r="E1893" s="2" t="s">
        <v>34</v>
      </c>
      <c r="F1893" s="2" t="s">
        <v>182</v>
      </c>
      <c r="G1893" s="2" t="s">
        <v>36</v>
      </c>
      <c r="H1893" s="2" t="s">
        <v>902</v>
      </c>
      <c r="I1893" s="2" t="s">
        <v>903</v>
      </c>
      <c r="J1893" s="2" t="s">
        <v>103</v>
      </c>
      <c r="K1893" s="2" t="s">
        <v>83</v>
      </c>
      <c r="L1893" s="2" t="s">
        <v>377</v>
      </c>
      <c r="M1893" s="2" t="s">
        <v>378</v>
      </c>
      <c r="N1893" s="2" t="s">
        <v>379</v>
      </c>
      <c r="O1893" s="3">
        <v>20</v>
      </c>
      <c r="P1893" s="3">
        <v>414.75200000000001</v>
      </c>
      <c r="Q1893" s="3">
        <v>438</v>
      </c>
      <c r="R1893" s="3">
        <v>8760</v>
      </c>
      <c r="S1893" s="3">
        <v>23.248000000000001</v>
      </c>
      <c r="T1893" s="3">
        <v>464.96</v>
      </c>
      <c r="U1893" s="3">
        <v>5.3</v>
      </c>
      <c r="V1893" s="2" t="s">
        <v>42</v>
      </c>
      <c r="W1893" s="2" t="s">
        <v>43</v>
      </c>
      <c r="X1893" s="2" t="s">
        <v>724</v>
      </c>
      <c r="Y1893" s="19" t="str">
        <f>VLOOKUP(G1893,'Verweis Kd-Gruppe'!$A$2:$B$8,2,FALSE)</f>
        <v>GRK</v>
      </c>
      <c r="Z1893" s="19" t="str">
        <f>VLOOKUP(J1893,'Verweis Art-Gruppe'!$A$2:$B$15,2,FALSE)</f>
        <v>Geräte</v>
      </c>
      <c r="AA1893" s="19" t="str">
        <f>VLOOKUP(W1893,'Verweis Vertreter'!$A$2:$B$24,2,FALSE)</f>
        <v>Sebastian Faber</v>
      </c>
      <c r="AB1893" s="12">
        <f t="shared" si="261"/>
        <v>20</v>
      </c>
      <c r="AC1893" s="12">
        <f t="shared" si="266"/>
        <v>414.75200000000001</v>
      </c>
      <c r="AD1893" s="12">
        <f t="shared" si="267"/>
        <v>438</v>
      </c>
      <c r="AE1893" s="12">
        <f t="shared" si="262"/>
        <v>8760</v>
      </c>
      <c r="AF1893" s="12">
        <f t="shared" si="263"/>
        <v>23.248000000000001</v>
      </c>
      <c r="AG1893" s="12">
        <f t="shared" si="264"/>
        <v>464.96</v>
      </c>
      <c r="AH1893" s="9">
        <f t="shared" si="268"/>
        <v>5.3077625570776256E-2</v>
      </c>
      <c r="AI1893" s="14">
        <f>VLOOKUP(E1893,'Verweis Faktor'!$A:$B,2,FALSE)</f>
        <v>1</v>
      </c>
      <c r="AJ1893" s="14"/>
      <c r="AK1893" s="14" t="str">
        <f>IF(AL1893="Ja","Versandkosten",VLOOKUP(E1893,'Verweis Belegart'!$A$2:$B$9,2,FALSE))</f>
        <v>Hardware</v>
      </c>
      <c r="AL1893" s="14" t="str">
        <f t="shared" si="269"/>
        <v>Nein</v>
      </c>
      <c r="AM1893" s="14" t="str">
        <f t="shared" si="265"/>
        <v>Positiv</v>
      </c>
    </row>
    <row r="1894" spans="1:39" ht="17.25" customHeight="1" x14ac:dyDescent="0.35">
      <c r="A1894" s="17">
        <v>14572871</v>
      </c>
      <c r="B1894" s="2" t="s">
        <v>1517</v>
      </c>
      <c r="C1894" s="1">
        <v>2025001</v>
      </c>
      <c r="D1894" s="1">
        <v>2000532</v>
      </c>
      <c r="E1894" s="2" t="s">
        <v>34</v>
      </c>
      <c r="F1894" s="2" t="s">
        <v>182</v>
      </c>
      <c r="G1894" s="2" t="s">
        <v>36</v>
      </c>
      <c r="H1894" s="2" t="s">
        <v>902</v>
      </c>
      <c r="I1894" s="2" t="s">
        <v>903</v>
      </c>
      <c r="J1894" s="2" t="s">
        <v>304</v>
      </c>
      <c r="K1894" s="2" t="s">
        <v>28</v>
      </c>
      <c r="L1894" s="2" t="s">
        <v>692</v>
      </c>
      <c r="M1894" s="2" t="s">
        <v>693</v>
      </c>
      <c r="N1894" s="2" t="s">
        <v>694</v>
      </c>
      <c r="O1894" s="3">
        <v>10</v>
      </c>
      <c r="P1894" s="3">
        <v>405.41669999999999</v>
      </c>
      <c r="Q1894" s="3">
        <v>415</v>
      </c>
      <c r="R1894" s="3">
        <v>4150</v>
      </c>
      <c r="S1894" s="3">
        <v>9.5832999999999995</v>
      </c>
      <c r="T1894" s="3">
        <v>95.83</v>
      </c>
      <c r="U1894" s="3">
        <v>2.2999999999999998</v>
      </c>
      <c r="V1894" s="2" t="s">
        <v>42</v>
      </c>
      <c r="W1894" s="2" t="s">
        <v>43</v>
      </c>
      <c r="X1894" s="2" t="s">
        <v>724</v>
      </c>
      <c r="Y1894" s="19" t="str">
        <f>VLOOKUP(G1894,'Verweis Kd-Gruppe'!$A$2:$B$8,2,FALSE)</f>
        <v>GRK</v>
      </c>
      <c r="Z1894" s="19" t="str">
        <f>VLOOKUP(J1894,'Verweis Art-Gruppe'!$A$2:$B$15,2,FALSE)</f>
        <v>Zubehör</v>
      </c>
      <c r="AA1894" s="19" t="str">
        <f>VLOOKUP(W1894,'Verweis Vertreter'!$A$2:$B$24,2,FALSE)</f>
        <v>Sebastian Faber</v>
      </c>
      <c r="AB1894" s="12">
        <f t="shared" si="261"/>
        <v>10</v>
      </c>
      <c r="AC1894" s="12">
        <f t="shared" si="266"/>
        <v>405.41669999999999</v>
      </c>
      <c r="AD1894" s="12">
        <f t="shared" si="267"/>
        <v>415</v>
      </c>
      <c r="AE1894" s="12">
        <f t="shared" si="262"/>
        <v>4150</v>
      </c>
      <c r="AF1894" s="12">
        <f t="shared" si="263"/>
        <v>9.5832999999999995</v>
      </c>
      <c r="AG1894" s="12">
        <f t="shared" si="264"/>
        <v>95.83</v>
      </c>
      <c r="AH1894" s="9">
        <f t="shared" si="268"/>
        <v>2.3091566265060242E-2</v>
      </c>
      <c r="AI1894" s="14">
        <f>VLOOKUP(E1894,'Verweis Faktor'!$A:$B,2,FALSE)</f>
        <v>1</v>
      </c>
      <c r="AJ1894" s="14"/>
      <c r="AK1894" s="14" t="str">
        <f>IF(AL1894="Ja","Versandkosten",VLOOKUP(E1894,'Verweis Belegart'!$A$2:$B$9,2,FALSE))</f>
        <v>Hardware</v>
      </c>
      <c r="AL1894" s="14" t="str">
        <f t="shared" si="269"/>
        <v>Nein</v>
      </c>
      <c r="AM1894" s="14" t="str">
        <f t="shared" si="265"/>
        <v>Positiv</v>
      </c>
    </row>
    <row r="1895" spans="1:39" ht="17.25" customHeight="1" x14ac:dyDescent="0.35">
      <c r="A1895" s="17">
        <v>14572829</v>
      </c>
      <c r="B1895" s="2" t="s">
        <v>1517</v>
      </c>
      <c r="C1895" s="1">
        <v>2025001</v>
      </c>
      <c r="D1895" s="1">
        <v>2000533</v>
      </c>
      <c r="E1895" s="2" t="s">
        <v>34</v>
      </c>
      <c r="F1895" s="2" t="s">
        <v>53</v>
      </c>
      <c r="G1895" s="2" t="s">
        <v>36</v>
      </c>
      <c r="H1895" s="2" t="s">
        <v>1099</v>
      </c>
      <c r="I1895" s="2" t="s">
        <v>1100</v>
      </c>
      <c r="J1895" s="2" t="s">
        <v>304</v>
      </c>
      <c r="K1895" s="2" t="s">
        <v>28</v>
      </c>
      <c r="L1895" s="2" t="s">
        <v>1606</v>
      </c>
      <c r="M1895" s="2" t="s">
        <v>1607</v>
      </c>
      <c r="N1895" s="2" t="s">
        <v>1408</v>
      </c>
      <c r="O1895" s="3">
        <v>1</v>
      </c>
      <c r="P1895" s="3">
        <v>16.010000000000002</v>
      </c>
      <c r="Q1895" s="3">
        <v>18</v>
      </c>
      <c r="R1895" s="3">
        <v>18</v>
      </c>
      <c r="S1895" s="3">
        <v>1.99</v>
      </c>
      <c r="T1895" s="3">
        <v>1.99</v>
      </c>
      <c r="U1895" s="3">
        <v>11.05</v>
      </c>
      <c r="V1895" s="2" t="s">
        <v>42</v>
      </c>
      <c r="W1895" s="2" t="s">
        <v>43</v>
      </c>
      <c r="X1895" s="2" t="s">
        <v>197</v>
      </c>
      <c r="Y1895" s="19" t="str">
        <f>VLOOKUP(G1895,'Verweis Kd-Gruppe'!$A$2:$B$8,2,FALSE)</f>
        <v>GRK</v>
      </c>
      <c r="Z1895" s="19" t="str">
        <f>VLOOKUP(J1895,'Verweis Art-Gruppe'!$A$2:$B$15,2,FALSE)</f>
        <v>Zubehör</v>
      </c>
      <c r="AA1895" s="19" t="str">
        <f>VLOOKUP(W1895,'Verweis Vertreter'!$A$2:$B$24,2,FALSE)</f>
        <v>Sebastian Faber</v>
      </c>
      <c r="AB1895" s="12">
        <f t="shared" si="261"/>
        <v>1</v>
      </c>
      <c r="AC1895" s="12">
        <f t="shared" si="266"/>
        <v>16.010000000000002</v>
      </c>
      <c r="AD1895" s="12">
        <f t="shared" si="267"/>
        <v>18</v>
      </c>
      <c r="AE1895" s="12">
        <f t="shared" si="262"/>
        <v>18</v>
      </c>
      <c r="AF1895" s="12">
        <f t="shared" si="263"/>
        <v>1.99</v>
      </c>
      <c r="AG1895" s="12">
        <f t="shared" si="264"/>
        <v>1.99</v>
      </c>
      <c r="AH1895" s="9">
        <f t="shared" si="268"/>
        <v>0.11055555555555556</v>
      </c>
      <c r="AI1895" s="14">
        <f>VLOOKUP(E1895,'Verweis Faktor'!$A:$B,2,FALSE)</f>
        <v>1</v>
      </c>
      <c r="AJ1895" s="14"/>
      <c r="AK1895" s="14" t="str">
        <f>IF(AL1895="Ja","Versandkosten",VLOOKUP(E1895,'Verweis Belegart'!$A$2:$B$9,2,FALSE))</f>
        <v>Hardware</v>
      </c>
      <c r="AL1895" s="14" t="str">
        <f t="shared" si="269"/>
        <v>Nein</v>
      </c>
      <c r="AM1895" s="14" t="str">
        <f t="shared" si="265"/>
        <v>Positiv</v>
      </c>
    </row>
    <row r="1896" spans="1:39" ht="17.25" customHeight="1" x14ac:dyDescent="0.35">
      <c r="A1896" s="17">
        <v>14572829</v>
      </c>
      <c r="B1896" s="2" t="s">
        <v>1517</v>
      </c>
      <c r="C1896" s="1">
        <v>2025001</v>
      </c>
      <c r="D1896" s="1">
        <v>2000533</v>
      </c>
      <c r="E1896" s="2" t="s">
        <v>34</v>
      </c>
      <c r="F1896" s="2" t="s">
        <v>53</v>
      </c>
      <c r="G1896" s="2" t="s">
        <v>36</v>
      </c>
      <c r="H1896" s="2" t="s">
        <v>1099</v>
      </c>
      <c r="I1896" s="2" t="s">
        <v>1100</v>
      </c>
      <c r="J1896" s="2" t="s">
        <v>304</v>
      </c>
      <c r="K1896" s="2" t="s">
        <v>45</v>
      </c>
      <c r="L1896" s="2" t="s">
        <v>1079</v>
      </c>
      <c r="M1896" s="2" t="s">
        <v>1080</v>
      </c>
      <c r="N1896" s="2" t="s">
        <v>213</v>
      </c>
      <c r="O1896" s="3">
        <v>3</v>
      </c>
      <c r="P1896" s="3">
        <v>16.010000000000002</v>
      </c>
      <c r="Q1896" s="3">
        <v>18</v>
      </c>
      <c r="R1896" s="3">
        <v>54</v>
      </c>
      <c r="S1896" s="3">
        <v>1.99</v>
      </c>
      <c r="T1896" s="3">
        <v>5.97</v>
      </c>
      <c r="U1896" s="3">
        <v>11.05</v>
      </c>
      <c r="V1896" s="2" t="s">
        <v>42</v>
      </c>
      <c r="W1896" s="2" t="s">
        <v>43</v>
      </c>
      <c r="X1896" s="2" t="s">
        <v>197</v>
      </c>
      <c r="Y1896" s="19" t="str">
        <f>VLOOKUP(G1896,'Verweis Kd-Gruppe'!$A$2:$B$8,2,FALSE)</f>
        <v>GRK</v>
      </c>
      <c r="Z1896" s="19" t="str">
        <f>VLOOKUP(J1896,'Verweis Art-Gruppe'!$A$2:$B$15,2,FALSE)</f>
        <v>Zubehör</v>
      </c>
      <c r="AA1896" s="19" t="str">
        <f>VLOOKUP(W1896,'Verweis Vertreter'!$A$2:$B$24,2,FALSE)</f>
        <v>Sebastian Faber</v>
      </c>
      <c r="AB1896" s="12">
        <f t="shared" si="261"/>
        <v>3</v>
      </c>
      <c r="AC1896" s="12">
        <f t="shared" si="266"/>
        <v>16.010000000000002</v>
      </c>
      <c r="AD1896" s="12">
        <f t="shared" si="267"/>
        <v>18</v>
      </c>
      <c r="AE1896" s="12">
        <f t="shared" si="262"/>
        <v>54</v>
      </c>
      <c r="AF1896" s="12">
        <f t="shared" si="263"/>
        <v>1.99</v>
      </c>
      <c r="AG1896" s="12">
        <f t="shared" si="264"/>
        <v>5.97</v>
      </c>
      <c r="AH1896" s="9">
        <f t="shared" si="268"/>
        <v>0.11055555555555555</v>
      </c>
      <c r="AI1896" s="14">
        <f>VLOOKUP(E1896,'Verweis Faktor'!$A:$B,2,FALSE)</f>
        <v>1</v>
      </c>
      <c r="AJ1896" s="14"/>
      <c r="AK1896" s="14" t="str">
        <f>IF(AL1896="Ja","Versandkosten",VLOOKUP(E1896,'Verweis Belegart'!$A$2:$B$9,2,FALSE))</f>
        <v>Hardware</v>
      </c>
      <c r="AL1896" s="14" t="str">
        <f t="shared" si="269"/>
        <v>Nein</v>
      </c>
      <c r="AM1896" s="14" t="str">
        <f t="shared" si="265"/>
        <v>Positiv</v>
      </c>
    </row>
    <row r="1897" spans="1:39" ht="17.25" customHeight="1" x14ac:dyDescent="0.35">
      <c r="A1897" s="17">
        <v>14572882</v>
      </c>
      <c r="B1897" s="2" t="s">
        <v>1517</v>
      </c>
      <c r="C1897" s="1">
        <v>2025001</v>
      </c>
      <c r="D1897" s="1">
        <v>2000534</v>
      </c>
      <c r="E1897" s="2" t="s">
        <v>34</v>
      </c>
      <c r="F1897" s="2" t="s">
        <v>53</v>
      </c>
      <c r="G1897" s="2" t="s">
        <v>36</v>
      </c>
      <c r="H1897" s="2" t="s">
        <v>1099</v>
      </c>
      <c r="I1897" s="2" t="s">
        <v>1100</v>
      </c>
      <c r="J1897" s="2" t="s">
        <v>103</v>
      </c>
      <c r="K1897" s="2" t="s">
        <v>28</v>
      </c>
      <c r="L1897" s="2" t="s">
        <v>1101</v>
      </c>
      <c r="M1897" s="2" t="s">
        <v>1102</v>
      </c>
      <c r="N1897" s="2" t="s">
        <v>457</v>
      </c>
      <c r="O1897" s="3">
        <v>4</v>
      </c>
      <c r="P1897" s="3">
        <v>795</v>
      </c>
      <c r="Q1897" s="3">
        <v>849</v>
      </c>
      <c r="R1897" s="3">
        <v>3396</v>
      </c>
      <c r="S1897" s="3">
        <v>54</v>
      </c>
      <c r="T1897" s="3">
        <v>216</v>
      </c>
      <c r="U1897" s="3">
        <v>6.36</v>
      </c>
      <c r="V1897" s="2" t="s">
        <v>42</v>
      </c>
      <c r="W1897" s="2" t="s">
        <v>43</v>
      </c>
      <c r="X1897" s="2" t="s">
        <v>197</v>
      </c>
      <c r="Y1897" s="19" t="str">
        <f>VLOOKUP(G1897,'Verweis Kd-Gruppe'!$A$2:$B$8,2,FALSE)</f>
        <v>GRK</v>
      </c>
      <c r="Z1897" s="19" t="str">
        <f>VLOOKUP(J1897,'Verweis Art-Gruppe'!$A$2:$B$15,2,FALSE)</f>
        <v>Geräte</v>
      </c>
      <c r="AA1897" s="19" t="str">
        <f>VLOOKUP(W1897,'Verweis Vertreter'!$A$2:$B$24,2,FALSE)</f>
        <v>Sebastian Faber</v>
      </c>
      <c r="AB1897" s="12">
        <f t="shared" si="261"/>
        <v>4</v>
      </c>
      <c r="AC1897" s="12">
        <f t="shared" si="266"/>
        <v>795</v>
      </c>
      <c r="AD1897" s="12">
        <f t="shared" si="267"/>
        <v>849</v>
      </c>
      <c r="AE1897" s="12">
        <f t="shared" si="262"/>
        <v>3396</v>
      </c>
      <c r="AF1897" s="12">
        <f t="shared" si="263"/>
        <v>54</v>
      </c>
      <c r="AG1897" s="12">
        <f t="shared" si="264"/>
        <v>216</v>
      </c>
      <c r="AH1897" s="9">
        <f t="shared" si="268"/>
        <v>6.3604240282685506E-2</v>
      </c>
      <c r="AI1897" s="14">
        <f>VLOOKUP(E1897,'Verweis Faktor'!$A:$B,2,FALSE)</f>
        <v>1</v>
      </c>
      <c r="AJ1897" s="14"/>
      <c r="AK1897" s="14" t="str">
        <f>IF(AL1897="Ja","Versandkosten",VLOOKUP(E1897,'Verweis Belegart'!$A$2:$B$9,2,FALSE))</f>
        <v>Hardware</v>
      </c>
      <c r="AL1897" s="14" t="str">
        <f t="shared" si="269"/>
        <v>Nein</v>
      </c>
      <c r="AM1897" s="14" t="str">
        <f t="shared" si="265"/>
        <v>Positiv</v>
      </c>
    </row>
    <row r="1898" spans="1:39" ht="17.25" customHeight="1" x14ac:dyDescent="0.35">
      <c r="A1898" s="17">
        <v>14572882</v>
      </c>
      <c r="B1898" s="2" t="s">
        <v>1517</v>
      </c>
      <c r="C1898" s="1">
        <v>2025001</v>
      </c>
      <c r="D1898" s="1">
        <v>2000534</v>
      </c>
      <c r="E1898" s="2" t="s">
        <v>34</v>
      </c>
      <c r="F1898" s="2" t="s">
        <v>53</v>
      </c>
      <c r="G1898" s="2" t="s">
        <v>36</v>
      </c>
      <c r="H1898" s="2" t="s">
        <v>1099</v>
      </c>
      <c r="I1898" s="2" t="s">
        <v>1100</v>
      </c>
      <c r="J1898" s="2" t="s">
        <v>103</v>
      </c>
      <c r="K1898" s="2" t="s">
        <v>45</v>
      </c>
      <c r="L1898" s="2" t="s">
        <v>727</v>
      </c>
      <c r="M1898" s="2" t="s">
        <v>728</v>
      </c>
      <c r="N1898" s="2" t="s">
        <v>48</v>
      </c>
      <c r="O1898" s="3">
        <v>2</v>
      </c>
      <c r="P1898" s="3">
        <v>263.57139999999998</v>
      </c>
      <c r="Q1898" s="3">
        <v>265</v>
      </c>
      <c r="R1898" s="3">
        <v>530</v>
      </c>
      <c r="S1898" s="3">
        <v>1.4286000000000001</v>
      </c>
      <c r="T1898" s="3">
        <v>2.86</v>
      </c>
      <c r="U1898" s="3">
        <v>0.53</v>
      </c>
      <c r="V1898" s="2" t="s">
        <v>42</v>
      </c>
      <c r="W1898" s="2" t="s">
        <v>43</v>
      </c>
      <c r="X1898" s="2" t="s">
        <v>197</v>
      </c>
      <c r="Y1898" s="19" t="str">
        <f>VLOOKUP(G1898,'Verweis Kd-Gruppe'!$A$2:$B$8,2,FALSE)</f>
        <v>GRK</v>
      </c>
      <c r="Z1898" s="19" t="str">
        <f>VLOOKUP(J1898,'Verweis Art-Gruppe'!$A$2:$B$15,2,FALSE)</f>
        <v>Geräte</v>
      </c>
      <c r="AA1898" s="19" t="str">
        <f>VLOOKUP(W1898,'Verweis Vertreter'!$A$2:$B$24,2,FALSE)</f>
        <v>Sebastian Faber</v>
      </c>
      <c r="AB1898" s="12">
        <f t="shared" si="261"/>
        <v>2</v>
      </c>
      <c r="AC1898" s="12">
        <f t="shared" si="266"/>
        <v>263.57139999999998</v>
      </c>
      <c r="AD1898" s="12">
        <f t="shared" si="267"/>
        <v>265</v>
      </c>
      <c r="AE1898" s="12">
        <f t="shared" si="262"/>
        <v>530</v>
      </c>
      <c r="AF1898" s="12">
        <f t="shared" si="263"/>
        <v>1.4286000000000001</v>
      </c>
      <c r="AG1898" s="12">
        <f t="shared" si="264"/>
        <v>2.86</v>
      </c>
      <c r="AH1898" s="9">
        <f t="shared" si="268"/>
        <v>5.3962264150943396E-3</v>
      </c>
      <c r="AI1898" s="14">
        <f>VLOOKUP(E1898,'Verweis Faktor'!$A:$B,2,FALSE)</f>
        <v>1</v>
      </c>
      <c r="AJ1898" s="14"/>
      <c r="AK1898" s="14" t="str">
        <f>IF(AL1898="Ja","Versandkosten",VLOOKUP(E1898,'Verweis Belegart'!$A$2:$B$9,2,FALSE))</f>
        <v>Hardware</v>
      </c>
      <c r="AL1898" s="14" t="str">
        <f t="shared" si="269"/>
        <v>Nein</v>
      </c>
      <c r="AM1898" s="14" t="str">
        <f t="shared" si="265"/>
        <v>Positiv</v>
      </c>
    </row>
    <row r="1899" spans="1:39" ht="17.25" customHeight="1" x14ac:dyDescent="0.35">
      <c r="A1899" s="17">
        <v>14572882</v>
      </c>
      <c r="B1899" s="2" t="s">
        <v>1517</v>
      </c>
      <c r="C1899" s="1">
        <v>2025001</v>
      </c>
      <c r="D1899" s="1">
        <v>2000534</v>
      </c>
      <c r="E1899" s="2" t="s">
        <v>34</v>
      </c>
      <c r="F1899" s="2" t="s">
        <v>53</v>
      </c>
      <c r="G1899" s="2" t="s">
        <v>36</v>
      </c>
      <c r="H1899" s="2" t="s">
        <v>1099</v>
      </c>
      <c r="I1899" s="2" t="s">
        <v>1100</v>
      </c>
      <c r="J1899" s="2" t="s">
        <v>103</v>
      </c>
      <c r="K1899" s="2" t="s">
        <v>49</v>
      </c>
      <c r="L1899" s="2" t="s">
        <v>1094</v>
      </c>
      <c r="M1899" s="2" t="s">
        <v>1095</v>
      </c>
      <c r="N1899" s="2" t="s">
        <v>1096</v>
      </c>
      <c r="O1899" s="3">
        <v>7</v>
      </c>
      <c r="P1899" s="3">
        <v>301.49349999999998</v>
      </c>
      <c r="Q1899" s="3">
        <v>329</v>
      </c>
      <c r="R1899" s="3">
        <v>2303</v>
      </c>
      <c r="S1899" s="3">
        <v>27.506499999999999</v>
      </c>
      <c r="T1899" s="3">
        <v>192.55</v>
      </c>
      <c r="U1899" s="3">
        <v>8.36</v>
      </c>
      <c r="V1899" s="2" t="s">
        <v>42</v>
      </c>
      <c r="W1899" s="2" t="s">
        <v>43</v>
      </c>
      <c r="X1899" s="2" t="s">
        <v>197</v>
      </c>
      <c r="Y1899" s="19" t="str">
        <f>VLOOKUP(G1899,'Verweis Kd-Gruppe'!$A$2:$B$8,2,FALSE)</f>
        <v>GRK</v>
      </c>
      <c r="Z1899" s="19" t="str">
        <f>VLOOKUP(J1899,'Verweis Art-Gruppe'!$A$2:$B$15,2,FALSE)</f>
        <v>Geräte</v>
      </c>
      <c r="AA1899" s="19" t="str">
        <f>VLOOKUP(W1899,'Verweis Vertreter'!$A$2:$B$24,2,FALSE)</f>
        <v>Sebastian Faber</v>
      </c>
      <c r="AB1899" s="12">
        <f t="shared" si="261"/>
        <v>7</v>
      </c>
      <c r="AC1899" s="12">
        <f t="shared" si="266"/>
        <v>301.49349999999998</v>
      </c>
      <c r="AD1899" s="12">
        <f t="shared" si="267"/>
        <v>329</v>
      </c>
      <c r="AE1899" s="12">
        <f t="shared" si="262"/>
        <v>2303</v>
      </c>
      <c r="AF1899" s="12">
        <f t="shared" si="263"/>
        <v>27.506499999999999</v>
      </c>
      <c r="AG1899" s="12">
        <f t="shared" si="264"/>
        <v>192.55</v>
      </c>
      <c r="AH1899" s="9">
        <f t="shared" si="268"/>
        <v>8.3608336951802004E-2</v>
      </c>
      <c r="AI1899" s="14">
        <f>VLOOKUP(E1899,'Verweis Faktor'!$A:$B,2,FALSE)</f>
        <v>1</v>
      </c>
      <c r="AJ1899" s="14"/>
      <c r="AK1899" s="14" t="str">
        <f>IF(AL1899="Ja","Versandkosten",VLOOKUP(E1899,'Verweis Belegart'!$A$2:$B$9,2,FALSE))</f>
        <v>Hardware</v>
      </c>
      <c r="AL1899" s="14" t="str">
        <f t="shared" si="269"/>
        <v>Nein</v>
      </c>
      <c r="AM1899" s="14" t="str">
        <f t="shared" si="265"/>
        <v>Positiv</v>
      </c>
    </row>
    <row r="1900" spans="1:39" ht="17.25" customHeight="1" x14ac:dyDescent="0.35">
      <c r="A1900" s="17">
        <v>14572882</v>
      </c>
      <c r="B1900" s="2" t="s">
        <v>1517</v>
      </c>
      <c r="C1900" s="1">
        <v>2025001</v>
      </c>
      <c r="D1900" s="1">
        <v>2000534</v>
      </c>
      <c r="E1900" s="2" t="s">
        <v>34</v>
      </c>
      <c r="F1900" s="2" t="s">
        <v>53</v>
      </c>
      <c r="G1900" s="2" t="s">
        <v>36</v>
      </c>
      <c r="H1900" s="2" t="s">
        <v>1099</v>
      </c>
      <c r="I1900" s="2" t="s">
        <v>1100</v>
      </c>
      <c r="J1900" s="2" t="s">
        <v>103</v>
      </c>
      <c r="K1900" s="2" t="s">
        <v>79</v>
      </c>
      <c r="L1900" s="2" t="s">
        <v>1094</v>
      </c>
      <c r="M1900" s="2" t="s">
        <v>1095</v>
      </c>
      <c r="N1900" s="2" t="s">
        <v>1096</v>
      </c>
      <c r="O1900" s="3">
        <v>40</v>
      </c>
      <c r="P1900" s="3">
        <v>301.49349999999998</v>
      </c>
      <c r="Q1900" s="3">
        <v>319</v>
      </c>
      <c r="R1900" s="3">
        <v>12760</v>
      </c>
      <c r="S1900" s="3">
        <v>17.506499999999999</v>
      </c>
      <c r="T1900" s="3">
        <v>700.26</v>
      </c>
      <c r="U1900" s="3">
        <v>5.48</v>
      </c>
      <c r="V1900" s="2" t="s">
        <v>42</v>
      </c>
      <c r="W1900" s="2" t="s">
        <v>43</v>
      </c>
      <c r="X1900" s="2" t="s">
        <v>197</v>
      </c>
      <c r="Y1900" s="19" t="str">
        <f>VLOOKUP(G1900,'Verweis Kd-Gruppe'!$A$2:$B$8,2,FALSE)</f>
        <v>GRK</v>
      </c>
      <c r="Z1900" s="19" t="str">
        <f>VLOOKUP(J1900,'Verweis Art-Gruppe'!$A$2:$B$15,2,FALSE)</f>
        <v>Geräte</v>
      </c>
      <c r="AA1900" s="19" t="str">
        <f>VLOOKUP(W1900,'Verweis Vertreter'!$A$2:$B$24,2,FALSE)</f>
        <v>Sebastian Faber</v>
      </c>
      <c r="AB1900" s="12">
        <f t="shared" si="261"/>
        <v>40</v>
      </c>
      <c r="AC1900" s="12">
        <f t="shared" si="266"/>
        <v>301.49349999999998</v>
      </c>
      <c r="AD1900" s="12">
        <f t="shared" si="267"/>
        <v>319</v>
      </c>
      <c r="AE1900" s="12">
        <f t="shared" si="262"/>
        <v>12760</v>
      </c>
      <c r="AF1900" s="12">
        <f t="shared" si="263"/>
        <v>17.506499999999999</v>
      </c>
      <c r="AG1900" s="12">
        <f t="shared" si="264"/>
        <v>700.26</v>
      </c>
      <c r="AH1900" s="9">
        <f t="shared" si="268"/>
        <v>5.4879310344827584E-2</v>
      </c>
      <c r="AI1900" s="14">
        <f>VLOOKUP(E1900,'Verweis Faktor'!$A:$B,2,FALSE)</f>
        <v>1</v>
      </c>
      <c r="AJ1900" s="14"/>
      <c r="AK1900" s="14" t="str">
        <f>IF(AL1900="Ja","Versandkosten",VLOOKUP(E1900,'Verweis Belegart'!$A$2:$B$9,2,FALSE))</f>
        <v>Hardware</v>
      </c>
      <c r="AL1900" s="14" t="str">
        <f t="shared" si="269"/>
        <v>Nein</v>
      </c>
      <c r="AM1900" s="14" t="str">
        <f t="shared" si="265"/>
        <v>Positiv</v>
      </c>
    </row>
    <row r="1901" spans="1:39" ht="17.25" customHeight="1" x14ac:dyDescent="0.35">
      <c r="A1901" s="17">
        <v>14572882</v>
      </c>
      <c r="B1901" s="2" t="s">
        <v>1517</v>
      </c>
      <c r="C1901" s="1">
        <v>2025001</v>
      </c>
      <c r="D1901" s="1">
        <v>2000534</v>
      </c>
      <c r="E1901" s="2" t="s">
        <v>34</v>
      </c>
      <c r="F1901" s="2" t="s">
        <v>53</v>
      </c>
      <c r="G1901" s="2" t="s">
        <v>36</v>
      </c>
      <c r="H1901" s="2" t="s">
        <v>1099</v>
      </c>
      <c r="I1901" s="2" t="s">
        <v>1100</v>
      </c>
      <c r="J1901" s="2" t="s">
        <v>103</v>
      </c>
      <c r="K1901" s="2" t="s">
        <v>83</v>
      </c>
      <c r="L1901" s="2" t="s">
        <v>323</v>
      </c>
      <c r="M1901" s="2" t="s">
        <v>324</v>
      </c>
      <c r="N1901" s="2" t="s">
        <v>325</v>
      </c>
      <c r="O1901" s="3">
        <v>3</v>
      </c>
      <c r="P1901" s="3">
        <v>181</v>
      </c>
      <c r="Q1901" s="3">
        <v>185</v>
      </c>
      <c r="R1901" s="3">
        <v>555</v>
      </c>
      <c r="S1901" s="3">
        <v>4</v>
      </c>
      <c r="T1901" s="3">
        <v>12</v>
      </c>
      <c r="U1901" s="3">
        <v>2.16</v>
      </c>
      <c r="V1901" s="2" t="s">
        <v>42</v>
      </c>
      <c r="W1901" s="2" t="s">
        <v>43</v>
      </c>
      <c r="X1901" s="2" t="s">
        <v>197</v>
      </c>
      <c r="Y1901" s="19" t="str">
        <f>VLOOKUP(G1901,'Verweis Kd-Gruppe'!$A$2:$B$8,2,FALSE)</f>
        <v>GRK</v>
      </c>
      <c r="Z1901" s="19" t="str">
        <f>VLOOKUP(J1901,'Verweis Art-Gruppe'!$A$2:$B$15,2,FALSE)</f>
        <v>Geräte</v>
      </c>
      <c r="AA1901" s="19" t="str">
        <f>VLOOKUP(W1901,'Verweis Vertreter'!$A$2:$B$24,2,FALSE)</f>
        <v>Sebastian Faber</v>
      </c>
      <c r="AB1901" s="12">
        <f t="shared" si="261"/>
        <v>3</v>
      </c>
      <c r="AC1901" s="12">
        <f t="shared" si="266"/>
        <v>181</v>
      </c>
      <c r="AD1901" s="12">
        <f t="shared" si="267"/>
        <v>185</v>
      </c>
      <c r="AE1901" s="12">
        <f t="shared" si="262"/>
        <v>555</v>
      </c>
      <c r="AF1901" s="12">
        <f t="shared" si="263"/>
        <v>4</v>
      </c>
      <c r="AG1901" s="12">
        <f t="shared" si="264"/>
        <v>12</v>
      </c>
      <c r="AH1901" s="9">
        <f t="shared" si="268"/>
        <v>2.1621621621621623E-2</v>
      </c>
      <c r="AI1901" s="14">
        <f>VLOOKUP(E1901,'Verweis Faktor'!$A:$B,2,FALSE)</f>
        <v>1</v>
      </c>
      <c r="AJ1901" s="14"/>
      <c r="AK1901" s="14" t="str">
        <f>IF(AL1901="Ja","Versandkosten",VLOOKUP(E1901,'Verweis Belegart'!$A$2:$B$9,2,FALSE))</f>
        <v>Hardware</v>
      </c>
      <c r="AL1901" s="14" t="str">
        <f t="shared" si="269"/>
        <v>Nein</v>
      </c>
      <c r="AM1901" s="14" t="str">
        <f t="shared" si="265"/>
        <v>Positiv</v>
      </c>
    </row>
    <row r="1902" spans="1:39" ht="17.25" customHeight="1" x14ac:dyDescent="0.35">
      <c r="A1902" s="17">
        <v>14572882</v>
      </c>
      <c r="B1902" s="2" t="s">
        <v>1517</v>
      </c>
      <c r="C1902" s="1">
        <v>2025001</v>
      </c>
      <c r="D1902" s="1">
        <v>2000534</v>
      </c>
      <c r="E1902" s="2" t="s">
        <v>34</v>
      </c>
      <c r="F1902" s="2" t="s">
        <v>53</v>
      </c>
      <c r="G1902" s="2" t="s">
        <v>36</v>
      </c>
      <c r="H1902" s="2" t="s">
        <v>1099</v>
      </c>
      <c r="I1902" s="2" t="s">
        <v>1100</v>
      </c>
      <c r="J1902" s="2" t="s">
        <v>103</v>
      </c>
      <c r="K1902" s="2" t="s">
        <v>87</v>
      </c>
      <c r="L1902" s="2" t="s">
        <v>1676</v>
      </c>
      <c r="M1902" s="2" t="s">
        <v>1677</v>
      </c>
      <c r="N1902" s="2" t="s">
        <v>48</v>
      </c>
      <c r="O1902" s="3">
        <v>4</v>
      </c>
      <c r="P1902" s="3">
        <v>259</v>
      </c>
      <c r="Q1902" s="3">
        <v>265</v>
      </c>
      <c r="R1902" s="3">
        <v>1060</v>
      </c>
      <c r="S1902" s="3">
        <v>6</v>
      </c>
      <c r="T1902" s="3">
        <v>24</v>
      </c>
      <c r="U1902" s="3">
        <v>2.2599999999999998</v>
      </c>
      <c r="V1902" s="2" t="s">
        <v>42</v>
      </c>
      <c r="W1902" s="2" t="s">
        <v>43</v>
      </c>
      <c r="X1902" s="2" t="s">
        <v>197</v>
      </c>
      <c r="Y1902" s="19" t="str">
        <f>VLOOKUP(G1902,'Verweis Kd-Gruppe'!$A$2:$B$8,2,FALSE)</f>
        <v>GRK</v>
      </c>
      <c r="Z1902" s="19" t="str">
        <f>VLOOKUP(J1902,'Verweis Art-Gruppe'!$A$2:$B$15,2,FALSE)</f>
        <v>Geräte</v>
      </c>
      <c r="AA1902" s="19" t="str">
        <f>VLOOKUP(W1902,'Verweis Vertreter'!$A$2:$B$24,2,FALSE)</f>
        <v>Sebastian Faber</v>
      </c>
      <c r="AB1902" s="12">
        <f t="shared" si="261"/>
        <v>4</v>
      </c>
      <c r="AC1902" s="12">
        <f t="shared" si="266"/>
        <v>259</v>
      </c>
      <c r="AD1902" s="12">
        <f t="shared" si="267"/>
        <v>265</v>
      </c>
      <c r="AE1902" s="12">
        <f t="shared" si="262"/>
        <v>1060</v>
      </c>
      <c r="AF1902" s="12">
        <f t="shared" si="263"/>
        <v>6</v>
      </c>
      <c r="AG1902" s="12">
        <f t="shared" si="264"/>
        <v>24</v>
      </c>
      <c r="AH1902" s="9">
        <f t="shared" si="268"/>
        <v>2.2641509433962263E-2</v>
      </c>
      <c r="AI1902" s="14">
        <f>VLOOKUP(E1902,'Verweis Faktor'!$A:$B,2,FALSE)</f>
        <v>1</v>
      </c>
      <c r="AJ1902" s="14"/>
      <c r="AK1902" s="14" t="str">
        <f>IF(AL1902="Ja","Versandkosten",VLOOKUP(E1902,'Verweis Belegart'!$A$2:$B$9,2,FALSE))</f>
        <v>Hardware</v>
      </c>
      <c r="AL1902" s="14" t="str">
        <f t="shared" si="269"/>
        <v>Nein</v>
      </c>
      <c r="AM1902" s="14" t="str">
        <f t="shared" si="265"/>
        <v>Positiv</v>
      </c>
    </row>
    <row r="1903" spans="1:39" ht="17.25" customHeight="1" x14ac:dyDescent="0.35">
      <c r="A1903" s="17">
        <v>14572882</v>
      </c>
      <c r="B1903" s="2" t="s">
        <v>1517</v>
      </c>
      <c r="C1903" s="1">
        <v>2025001</v>
      </c>
      <c r="D1903" s="1">
        <v>2000534</v>
      </c>
      <c r="E1903" s="2" t="s">
        <v>34</v>
      </c>
      <c r="F1903" s="2" t="s">
        <v>53</v>
      </c>
      <c r="G1903" s="2" t="s">
        <v>36</v>
      </c>
      <c r="H1903" s="2" t="s">
        <v>1099</v>
      </c>
      <c r="I1903" s="2" t="s">
        <v>1100</v>
      </c>
      <c r="J1903" s="2" t="s">
        <v>103</v>
      </c>
      <c r="K1903" s="2" t="s">
        <v>91</v>
      </c>
      <c r="L1903" s="2" t="s">
        <v>46</v>
      </c>
      <c r="M1903" s="2" t="s">
        <v>47</v>
      </c>
      <c r="N1903" s="2" t="s">
        <v>48</v>
      </c>
      <c r="O1903" s="3">
        <v>10</v>
      </c>
      <c r="P1903" s="3">
        <v>258.51519999999999</v>
      </c>
      <c r="Q1903" s="3">
        <v>265</v>
      </c>
      <c r="R1903" s="3">
        <v>2650</v>
      </c>
      <c r="S1903" s="3">
        <v>6.4847999999999999</v>
      </c>
      <c r="T1903" s="3">
        <v>64.849999999999994</v>
      </c>
      <c r="U1903" s="3">
        <v>2.44</v>
      </c>
      <c r="V1903" s="2" t="s">
        <v>42</v>
      </c>
      <c r="W1903" s="2" t="s">
        <v>43</v>
      </c>
      <c r="X1903" s="2" t="s">
        <v>197</v>
      </c>
      <c r="Y1903" s="19" t="str">
        <f>VLOOKUP(G1903,'Verweis Kd-Gruppe'!$A$2:$B$8,2,FALSE)</f>
        <v>GRK</v>
      </c>
      <c r="Z1903" s="19" t="str">
        <f>VLOOKUP(J1903,'Verweis Art-Gruppe'!$A$2:$B$15,2,FALSE)</f>
        <v>Geräte</v>
      </c>
      <c r="AA1903" s="19" t="str">
        <f>VLOOKUP(W1903,'Verweis Vertreter'!$A$2:$B$24,2,FALSE)</f>
        <v>Sebastian Faber</v>
      </c>
      <c r="AB1903" s="12">
        <f t="shared" si="261"/>
        <v>10</v>
      </c>
      <c r="AC1903" s="12">
        <f t="shared" si="266"/>
        <v>258.51519999999999</v>
      </c>
      <c r="AD1903" s="12">
        <f t="shared" si="267"/>
        <v>265</v>
      </c>
      <c r="AE1903" s="12">
        <f t="shared" si="262"/>
        <v>2650</v>
      </c>
      <c r="AF1903" s="12">
        <f t="shared" si="263"/>
        <v>6.4847999999999999</v>
      </c>
      <c r="AG1903" s="12">
        <f t="shared" si="264"/>
        <v>64.849999999999994</v>
      </c>
      <c r="AH1903" s="9">
        <f t="shared" si="268"/>
        <v>2.4471698113207544E-2</v>
      </c>
      <c r="AI1903" s="14">
        <f>VLOOKUP(E1903,'Verweis Faktor'!$A:$B,2,FALSE)</f>
        <v>1</v>
      </c>
      <c r="AJ1903" s="14"/>
      <c r="AK1903" s="14" t="str">
        <f>IF(AL1903="Ja","Versandkosten",VLOOKUP(E1903,'Verweis Belegart'!$A$2:$B$9,2,FALSE))</f>
        <v>Hardware</v>
      </c>
      <c r="AL1903" s="14" t="str">
        <f t="shared" si="269"/>
        <v>Nein</v>
      </c>
      <c r="AM1903" s="14" t="str">
        <f t="shared" si="265"/>
        <v>Positiv</v>
      </c>
    </row>
    <row r="1904" spans="1:39" ht="17.25" customHeight="1" x14ac:dyDescent="0.35">
      <c r="A1904" s="17">
        <v>14572882</v>
      </c>
      <c r="B1904" s="2" t="s">
        <v>1517</v>
      </c>
      <c r="C1904" s="1">
        <v>2025001</v>
      </c>
      <c r="D1904" s="1">
        <v>2000534</v>
      </c>
      <c r="E1904" s="2" t="s">
        <v>34</v>
      </c>
      <c r="F1904" s="2" t="s">
        <v>53</v>
      </c>
      <c r="G1904" s="2" t="s">
        <v>36</v>
      </c>
      <c r="H1904" s="2" t="s">
        <v>1099</v>
      </c>
      <c r="I1904" s="2" t="s">
        <v>1100</v>
      </c>
      <c r="J1904" s="2" t="s">
        <v>103</v>
      </c>
      <c r="K1904" s="2" t="s">
        <v>95</v>
      </c>
      <c r="L1904" s="2" t="s">
        <v>331</v>
      </c>
      <c r="M1904" s="2" t="s">
        <v>332</v>
      </c>
      <c r="N1904" s="2" t="s">
        <v>333</v>
      </c>
      <c r="O1904" s="3">
        <v>2</v>
      </c>
      <c r="P1904" s="3">
        <v>826.48779999999999</v>
      </c>
      <c r="Q1904" s="3">
        <v>775</v>
      </c>
      <c r="R1904" s="3">
        <v>1550</v>
      </c>
      <c r="S1904" s="3">
        <v>-51.4878</v>
      </c>
      <c r="T1904" s="3">
        <v>-102.98</v>
      </c>
      <c r="U1904" s="3">
        <v>-6.64</v>
      </c>
      <c r="V1904" s="2" t="s">
        <v>42</v>
      </c>
      <c r="W1904" s="2" t="s">
        <v>43</v>
      </c>
      <c r="X1904" s="2" t="s">
        <v>197</v>
      </c>
      <c r="Y1904" s="19" t="str">
        <f>VLOOKUP(G1904,'Verweis Kd-Gruppe'!$A$2:$B$8,2,FALSE)</f>
        <v>GRK</v>
      </c>
      <c r="Z1904" s="19" t="str">
        <f>VLOOKUP(J1904,'Verweis Art-Gruppe'!$A$2:$B$15,2,FALSE)</f>
        <v>Geräte</v>
      </c>
      <c r="AA1904" s="19" t="str">
        <f>VLOOKUP(W1904,'Verweis Vertreter'!$A$2:$B$24,2,FALSE)</f>
        <v>Sebastian Faber</v>
      </c>
      <c r="AB1904" s="12">
        <f t="shared" si="261"/>
        <v>2</v>
      </c>
      <c r="AC1904" s="12">
        <f t="shared" si="266"/>
        <v>826.48779999999999</v>
      </c>
      <c r="AD1904" s="12">
        <f t="shared" si="267"/>
        <v>775</v>
      </c>
      <c r="AE1904" s="12">
        <f t="shared" si="262"/>
        <v>1550</v>
      </c>
      <c r="AF1904" s="12">
        <f t="shared" si="263"/>
        <v>-51.4878</v>
      </c>
      <c r="AG1904" s="12">
        <f t="shared" si="264"/>
        <v>-102.98</v>
      </c>
      <c r="AH1904" s="9">
        <f t="shared" si="268"/>
        <v>-6.6438709677419355E-2</v>
      </c>
      <c r="AI1904" s="14">
        <f>VLOOKUP(E1904,'Verweis Faktor'!$A:$B,2,FALSE)</f>
        <v>1</v>
      </c>
      <c r="AJ1904" s="14"/>
      <c r="AK1904" s="14" t="str">
        <f>IF(AL1904="Ja","Versandkosten",VLOOKUP(E1904,'Verweis Belegart'!$A$2:$B$9,2,FALSE))</f>
        <v>Hardware</v>
      </c>
      <c r="AL1904" s="14" t="str">
        <f t="shared" si="269"/>
        <v>Nein</v>
      </c>
      <c r="AM1904" s="14" t="str">
        <f t="shared" si="265"/>
        <v>Negativ</v>
      </c>
    </row>
    <row r="1905" spans="1:39" ht="17.25" customHeight="1" x14ac:dyDescent="0.35">
      <c r="A1905" s="17">
        <v>14572882</v>
      </c>
      <c r="B1905" s="2" t="s">
        <v>1517</v>
      </c>
      <c r="C1905" s="1">
        <v>2025001</v>
      </c>
      <c r="D1905" s="1">
        <v>2000534</v>
      </c>
      <c r="E1905" s="2" t="s">
        <v>34</v>
      </c>
      <c r="F1905" s="2" t="s">
        <v>53</v>
      </c>
      <c r="G1905" s="2" t="s">
        <v>36</v>
      </c>
      <c r="H1905" s="2" t="s">
        <v>1099</v>
      </c>
      <c r="I1905" s="2" t="s">
        <v>1100</v>
      </c>
      <c r="J1905" s="2" t="s">
        <v>103</v>
      </c>
      <c r="K1905" s="2" t="s">
        <v>99</v>
      </c>
      <c r="L1905" s="2" t="s">
        <v>883</v>
      </c>
      <c r="M1905" s="2" t="s">
        <v>884</v>
      </c>
      <c r="N1905" s="2" t="s">
        <v>131</v>
      </c>
      <c r="O1905" s="3">
        <v>9</v>
      </c>
      <c r="P1905" s="3">
        <v>161.1206</v>
      </c>
      <c r="Q1905" s="3">
        <v>164</v>
      </c>
      <c r="R1905" s="3">
        <v>1476</v>
      </c>
      <c r="S1905" s="3">
        <v>2.8794</v>
      </c>
      <c r="T1905" s="3">
        <v>25.91</v>
      </c>
      <c r="U1905" s="3">
        <v>1.75</v>
      </c>
      <c r="V1905" s="2" t="s">
        <v>42</v>
      </c>
      <c r="W1905" s="2" t="s">
        <v>43</v>
      </c>
      <c r="X1905" s="2" t="s">
        <v>197</v>
      </c>
      <c r="Y1905" s="19" t="str">
        <f>VLOOKUP(G1905,'Verweis Kd-Gruppe'!$A$2:$B$8,2,FALSE)</f>
        <v>GRK</v>
      </c>
      <c r="Z1905" s="19" t="str">
        <f>VLOOKUP(J1905,'Verweis Art-Gruppe'!$A$2:$B$15,2,FALSE)</f>
        <v>Geräte</v>
      </c>
      <c r="AA1905" s="19" t="str">
        <f>VLOOKUP(W1905,'Verweis Vertreter'!$A$2:$B$24,2,FALSE)</f>
        <v>Sebastian Faber</v>
      </c>
      <c r="AB1905" s="12">
        <f t="shared" si="261"/>
        <v>9</v>
      </c>
      <c r="AC1905" s="12">
        <f t="shared" si="266"/>
        <v>161.1206</v>
      </c>
      <c r="AD1905" s="12">
        <f t="shared" si="267"/>
        <v>164</v>
      </c>
      <c r="AE1905" s="12">
        <f t="shared" si="262"/>
        <v>1476</v>
      </c>
      <c r="AF1905" s="12">
        <f t="shared" si="263"/>
        <v>2.8794</v>
      </c>
      <c r="AG1905" s="12">
        <f t="shared" si="264"/>
        <v>25.91</v>
      </c>
      <c r="AH1905" s="9">
        <f t="shared" si="268"/>
        <v>1.7554200542005419E-2</v>
      </c>
      <c r="AI1905" s="14">
        <f>VLOOKUP(E1905,'Verweis Faktor'!$A:$B,2,FALSE)</f>
        <v>1</v>
      </c>
      <c r="AJ1905" s="14"/>
      <c r="AK1905" s="14" t="str">
        <f>IF(AL1905="Ja","Versandkosten",VLOOKUP(E1905,'Verweis Belegart'!$A$2:$B$9,2,FALSE))</f>
        <v>Hardware</v>
      </c>
      <c r="AL1905" s="14" t="str">
        <f t="shared" si="269"/>
        <v>Nein</v>
      </c>
      <c r="AM1905" s="14" t="str">
        <f t="shared" si="265"/>
        <v>Positiv</v>
      </c>
    </row>
    <row r="1906" spans="1:39" ht="17.25"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103</v>
      </c>
      <c r="L1906" s="2" t="s">
        <v>883</v>
      </c>
      <c r="M1906" s="2" t="s">
        <v>884</v>
      </c>
      <c r="N1906" s="2" t="s">
        <v>131</v>
      </c>
      <c r="O1906" s="3">
        <v>9</v>
      </c>
      <c r="P1906" s="3">
        <v>161.1206</v>
      </c>
      <c r="Q1906" s="3">
        <v>164</v>
      </c>
      <c r="R1906" s="3">
        <v>1476</v>
      </c>
      <c r="S1906" s="3">
        <v>2.8794</v>
      </c>
      <c r="T1906" s="3">
        <v>25.91</v>
      </c>
      <c r="U1906" s="3">
        <v>1.75</v>
      </c>
      <c r="V1906" s="2" t="s">
        <v>42</v>
      </c>
      <c r="W1906" s="2" t="s">
        <v>43</v>
      </c>
      <c r="X1906" s="2" t="s">
        <v>197</v>
      </c>
      <c r="Y1906" s="19" t="str">
        <f>VLOOKUP(G1906,'Verweis Kd-Gruppe'!$A$2:$B$8,2,FALSE)</f>
        <v>GRK</v>
      </c>
      <c r="Z1906" s="19" t="str">
        <f>VLOOKUP(J1906,'Verweis Art-Gruppe'!$A$2:$B$15,2,FALSE)</f>
        <v>Geräte</v>
      </c>
      <c r="AA1906" s="19" t="str">
        <f>VLOOKUP(W1906,'Verweis Vertreter'!$A$2:$B$24,2,FALSE)</f>
        <v>Sebastian Faber</v>
      </c>
      <c r="AB1906" s="12">
        <f t="shared" si="261"/>
        <v>9</v>
      </c>
      <c r="AC1906" s="12">
        <f t="shared" si="266"/>
        <v>161.1206</v>
      </c>
      <c r="AD1906" s="12">
        <f t="shared" si="267"/>
        <v>164</v>
      </c>
      <c r="AE1906" s="12">
        <f t="shared" si="262"/>
        <v>1476</v>
      </c>
      <c r="AF1906" s="12">
        <f t="shared" si="263"/>
        <v>2.8794</v>
      </c>
      <c r="AG1906" s="12">
        <f t="shared" si="264"/>
        <v>25.91</v>
      </c>
      <c r="AH1906" s="9">
        <f t="shared" si="268"/>
        <v>1.7554200542005419E-2</v>
      </c>
      <c r="AI1906" s="14">
        <f>VLOOKUP(E1906,'Verweis Faktor'!$A:$B,2,FALSE)</f>
        <v>1</v>
      </c>
      <c r="AJ1906" s="14"/>
      <c r="AK1906" s="14" t="str">
        <f>IF(AL1906="Ja","Versandkosten",VLOOKUP(E1906,'Verweis Belegart'!$A$2:$B$9,2,FALSE))</f>
        <v>Hardware</v>
      </c>
      <c r="AL1906" s="14" t="str">
        <f t="shared" si="269"/>
        <v>Nein</v>
      </c>
      <c r="AM1906" s="14" t="str">
        <f t="shared" si="265"/>
        <v>Positiv</v>
      </c>
    </row>
    <row r="1907" spans="1:39" ht="17.25" customHeight="1" x14ac:dyDescent="0.35">
      <c r="A1907" s="17">
        <v>14572882</v>
      </c>
      <c r="B1907" s="2" t="s">
        <v>1517</v>
      </c>
      <c r="C1907" s="1">
        <v>2025001</v>
      </c>
      <c r="D1907" s="1">
        <v>2000534</v>
      </c>
      <c r="E1907" s="2" t="s">
        <v>34</v>
      </c>
      <c r="F1907" s="2" t="s">
        <v>53</v>
      </c>
      <c r="G1907" s="2" t="s">
        <v>36</v>
      </c>
      <c r="H1907" s="2" t="s">
        <v>1099</v>
      </c>
      <c r="I1907" s="2" t="s">
        <v>1100</v>
      </c>
      <c r="J1907" s="2" t="s">
        <v>103</v>
      </c>
      <c r="K1907" s="2" t="s">
        <v>107</v>
      </c>
      <c r="L1907" s="2" t="s">
        <v>1678</v>
      </c>
      <c r="M1907" s="2" t="s">
        <v>1679</v>
      </c>
      <c r="N1907" s="2" t="s">
        <v>999</v>
      </c>
      <c r="O1907" s="3">
        <v>1</v>
      </c>
      <c r="P1907" s="3">
        <v>159</v>
      </c>
      <c r="Q1907" s="3">
        <v>168</v>
      </c>
      <c r="R1907" s="3">
        <v>168</v>
      </c>
      <c r="S1907" s="3">
        <v>9</v>
      </c>
      <c r="T1907" s="3">
        <v>9</v>
      </c>
      <c r="U1907" s="3">
        <v>5.35</v>
      </c>
      <c r="V1907" s="2" t="s">
        <v>42</v>
      </c>
      <c r="W1907" s="2" t="s">
        <v>43</v>
      </c>
      <c r="X1907" s="2" t="s">
        <v>197</v>
      </c>
      <c r="Y1907" s="19" t="str">
        <f>VLOOKUP(G1907,'Verweis Kd-Gruppe'!$A$2:$B$8,2,FALSE)</f>
        <v>GRK</v>
      </c>
      <c r="Z1907" s="19" t="str">
        <f>VLOOKUP(J1907,'Verweis Art-Gruppe'!$A$2:$B$15,2,FALSE)</f>
        <v>Geräte</v>
      </c>
      <c r="AA1907" s="19" t="str">
        <f>VLOOKUP(W1907,'Verweis Vertreter'!$A$2:$B$24,2,FALSE)</f>
        <v>Sebastian Faber</v>
      </c>
      <c r="AB1907" s="12">
        <f t="shared" si="261"/>
        <v>1</v>
      </c>
      <c r="AC1907" s="12">
        <f t="shared" si="266"/>
        <v>159</v>
      </c>
      <c r="AD1907" s="12">
        <f t="shared" si="267"/>
        <v>168</v>
      </c>
      <c r="AE1907" s="12">
        <f t="shared" si="262"/>
        <v>168</v>
      </c>
      <c r="AF1907" s="12">
        <f t="shared" si="263"/>
        <v>9</v>
      </c>
      <c r="AG1907" s="12">
        <f t="shared" si="264"/>
        <v>9</v>
      </c>
      <c r="AH1907" s="9">
        <f t="shared" si="268"/>
        <v>5.3571428571428568E-2</v>
      </c>
      <c r="AI1907" s="14">
        <f>VLOOKUP(E1907,'Verweis Faktor'!$A:$B,2,FALSE)</f>
        <v>1</v>
      </c>
      <c r="AJ1907" s="14"/>
      <c r="AK1907" s="14" t="str">
        <f>IF(AL1907="Ja","Versandkosten",VLOOKUP(E1907,'Verweis Belegart'!$A$2:$B$9,2,FALSE))</f>
        <v>Hardware</v>
      </c>
      <c r="AL1907" s="14" t="str">
        <f t="shared" si="269"/>
        <v>Nein</v>
      </c>
      <c r="AM1907" s="14" t="str">
        <f t="shared" si="265"/>
        <v>Positiv</v>
      </c>
    </row>
    <row r="1908" spans="1:39" ht="17.25" customHeight="1" x14ac:dyDescent="0.35">
      <c r="A1908" s="17">
        <v>14572882</v>
      </c>
      <c r="B1908" s="2" t="s">
        <v>1517</v>
      </c>
      <c r="C1908" s="1">
        <v>2025001</v>
      </c>
      <c r="D1908" s="1">
        <v>2000534</v>
      </c>
      <c r="E1908" s="2" t="s">
        <v>34</v>
      </c>
      <c r="F1908" s="2" t="s">
        <v>53</v>
      </c>
      <c r="G1908" s="2" t="s">
        <v>36</v>
      </c>
      <c r="H1908" s="2" t="s">
        <v>1099</v>
      </c>
      <c r="I1908" s="2" t="s">
        <v>1100</v>
      </c>
      <c r="J1908" s="2" t="s">
        <v>103</v>
      </c>
      <c r="K1908" s="2" t="s">
        <v>111</v>
      </c>
      <c r="L1908" s="2" t="s">
        <v>162</v>
      </c>
      <c r="M1908" s="2" t="s">
        <v>163</v>
      </c>
      <c r="N1908" s="2" t="s">
        <v>164</v>
      </c>
      <c r="O1908" s="3">
        <v>6</v>
      </c>
      <c r="P1908" s="3">
        <v>269.95</v>
      </c>
      <c r="Q1908" s="3">
        <v>282</v>
      </c>
      <c r="R1908" s="3">
        <v>1692</v>
      </c>
      <c r="S1908" s="3">
        <v>12.05</v>
      </c>
      <c r="T1908" s="3">
        <v>72.3</v>
      </c>
      <c r="U1908" s="3">
        <v>4.2699999999999996</v>
      </c>
      <c r="V1908" s="2" t="s">
        <v>42</v>
      </c>
      <c r="W1908" s="2" t="s">
        <v>43</v>
      </c>
      <c r="X1908" s="2" t="s">
        <v>197</v>
      </c>
      <c r="Y1908" s="19" t="str">
        <f>VLOOKUP(G1908,'Verweis Kd-Gruppe'!$A$2:$B$8,2,FALSE)</f>
        <v>GRK</v>
      </c>
      <c r="Z1908" s="19" t="str">
        <f>VLOOKUP(J1908,'Verweis Art-Gruppe'!$A$2:$B$15,2,FALSE)</f>
        <v>Geräte</v>
      </c>
      <c r="AA1908" s="19" t="str">
        <f>VLOOKUP(W1908,'Verweis Vertreter'!$A$2:$B$24,2,FALSE)</f>
        <v>Sebastian Faber</v>
      </c>
      <c r="AB1908" s="12">
        <f t="shared" si="261"/>
        <v>6</v>
      </c>
      <c r="AC1908" s="12">
        <f t="shared" si="266"/>
        <v>269.95</v>
      </c>
      <c r="AD1908" s="12">
        <f t="shared" si="267"/>
        <v>282</v>
      </c>
      <c r="AE1908" s="12">
        <f t="shared" si="262"/>
        <v>1692</v>
      </c>
      <c r="AF1908" s="12">
        <f t="shared" si="263"/>
        <v>12.05</v>
      </c>
      <c r="AG1908" s="12">
        <f t="shared" si="264"/>
        <v>72.3</v>
      </c>
      <c r="AH1908" s="9">
        <f t="shared" si="268"/>
        <v>4.2730496453900708E-2</v>
      </c>
      <c r="AI1908" s="14">
        <f>VLOOKUP(E1908,'Verweis Faktor'!$A:$B,2,FALSE)</f>
        <v>1</v>
      </c>
      <c r="AJ1908" s="14"/>
      <c r="AK1908" s="14" t="str">
        <f>IF(AL1908="Ja","Versandkosten",VLOOKUP(E1908,'Verweis Belegart'!$A$2:$B$9,2,FALSE))</f>
        <v>Hardware</v>
      </c>
      <c r="AL1908" s="14" t="str">
        <f t="shared" si="269"/>
        <v>Nein</v>
      </c>
      <c r="AM1908" s="14" t="str">
        <f t="shared" si="265"/>
        <v>Positiv</v>
      </c>
    </row>
    <row r="1909" spans="1:39" ht="17.25" customHeight="1" x14ac:dyDescent="0.35">
      <c r="A1909" s="17">
        <v>14572882</v>
      </c>
      <c r="B1909" s="2" t="s">
        <v>1517</v>
      </c>
      <c r="C1909" s="1">
        <v>2025001</v>
      </c>
      <c r="D1909" s="1">
        <v>2000534</v>
      </c>
      <c r="E1909" s="2" t="s">
        <v>34</v>
      </c>
      <c r="F1909" s="2" t="s">
        <v>53</v>
      </c>
      <c r="G1909" s="2" t="s">
        <v>36</v>
      </c>
      <c r="H1909" s="2" t="s">
        <v>1099</v>
      </c>
      <c r="I1909" s="2" t="s">
        <v>1100</v>
      </c>
      <c r="J1909" s="2" t="s">
        <v>103</v>
      </c>
      <c r="K1909" s="2" t="s">
        <v>115</v>
      </c>
      <c r="L1909" s="2" t="s">
        <v>906</v>
      </c>
      <c r="M1909" s="2" t="s">
        <v>907</v>
      </c>
      <c r="N1909" s="2" t="s">
        <v>158</v>
      </c>
      <c r="O1909" s="3">
        <v>5</v>
      </c>
      <c r="P1909" s="3">
        <v>54</v>
      </c>
      <c r="Q1909" s="3">
        <v>64</v>
      </c>
      <c r="R1909" s="3">
        <v>320</v>
      </c>
      <c r="S1909" s="3">
        <v>10</v>
      </c>
      <c r="T1909" s="3">
        <v>50</v>
      </c>
      <c r="U1909" s="3">
        <v>15.62</v>
      </c>
      <c r="V1909" s="2" t="s">
        <v>42</v>
      </c>
      <c r="W1909" s="2" t="s">
        <v>43</v>
      </c>
      <c r="X1909" s="2" t="s">
        <v>197</v>
      </c>
      <c r="Y1909" s="19" t="str">
        <f>VLOOKUP(G1909,'Verweis Kd-Gruppe'!$A$2:$B$8,2,FALSE)</f>
        <v>GRK</v>
      </c>
      <c r="Z1909" s="19" t="str">
        <f>VLOOKUP(J1909,'Verweis Art-Gruppe'!$A$2:$B$15,2,FALSE)</f>
        <v>Geräte</v>
      </c>
      <c r="AA1909" s="19" t="str">
        <f>VLOOKUP(W1909,'Verweis Vertreter'!$A$2:$B$24,2,FALSE)</f>
        <v>Sebastian Faber</v>
      </c>
      <c r="AB1909" s="12">
        <f t="shared" si="261"/>
        <v>5</v>
      </c>
      <c r="AC1909" s="12">
        <f t="shared" si="266"/>
        <v>54</v>
      </c>
      <c r="AD1909" s="12">
        <f t="shared" si="267"/>
        <v>64</v>
      </c>
      <c r="AE1909" s="12">
        <f t="shared" si="262"/>
        <v>320</v>
      </c>
      <c r="AF1909" s="12">
        <f t="shared" si="263"/>
        <v>10</v>
      </c>
      <c r="AG1909" s="12">
        <f t="shared" si="264"/>
        <v>50</v>
      </c>
      <c r="AH1909" s="9">
        <f t="shared" si="268"/>
        <v>0.15625</v>
      </c>
      <c r="AI1909" s="14">
        <f>VLOOKUP(E1909,'Verweis Faktor'!$A:$B,2,FALSE)</f>
        <v>1</v>
      </c>
      <c r="AJ1909" s="14"/>
      <c r="AK1909" s="14" t="str">
        <f>IF(AL1909="Ja","Versandkosten",VLOOKUP(E1909,'Verweis Belegart'!$A$2:$B$9,2,FALSE))</f>
        <v>Hardware</v>
      </c>
      <c r="AL1909" s="14" t="str">
        <f t="shared" si="269"/>
        <v>Nein</v>
      </c>
      <c r="AM1909" s="14" t="str">
        <f t="shared" si="265"/>
        <v>Positiv</v>
      </c>
    </row>
    <row r="1910" spans="1:39" ht="17.25" customHeight="1" x14ac:dyDescent="0.35">
      <c r="A1910" s="17">
        <v>14572882</v>
      </c>
      <c r="B1910" s="2" t="s">
        <v>1517</v>
      </c>
      <c r="C1910" s="1">
        <v>2025001</v>
      </c>
      <c r="D1910" s="1">
        <v>2000534</v>
      </c>
      <c r="E1910" s="2" t="s">
        <v>34</v>
      </c>
      <c r="F1910" s="2" t="s">
        <v>53</v>
      </c>
      <c r="G1910" s="2" t="s">
        <v>36</v>
      </c>
      <c r="H1910" s="2" t="s">
        <v>1099</v>
      </c>
      <c r="I1910" s="2" t="s">
        <v>1100</v>
      </c>
      <c r="J1910" s="2" t="s">
        <v>103</v>
      </c>
      <c r="K1910" s="2" t="s">
        <v>289</v>
      </c>
      <c r="L1910" s="2" t="s">
        <v>50</v>
      </c>
      <c r="M1910" s="2" t="s">
        <v>51</v>
      </c>
      <c r="N1910" s="2" t="s">
        <v>52</v>
      </c>
      <c r="O1910" s="3">
        <v>30</v>
      </c>
      <c r="P1910" s="3">
        <v>143.50120000000001</v>
      </c>
      <c r="Q1910" s="3">
        <v>149</v>
      </c>
      <c r="R1910" s="3">
        <v>4470</v>
      </c>
      <c r="S1910" s="3">
        <v>5.4988000000000001</v>
      </c>
      <c r="T1910" s="3">
        <v>164.96</v>
      </c>
      <c r="U1910" s="3">
        <v>3.69</v>
      </c>
      <c r="V1910" s="2" t="s">
        <v>42</v>
      </c>
      <c r="W1910" s="2" t="s">
        <v>43</v>
      </c>
      <c r="X1910" s="2" t="s">
        <v>197</v>
      </c>
      <c r="Y1910" s="19" t="str">
        <f>VLOOKUP(G1910,'Verweis Kd-Gruppe'!$A$2:$B$8,2,FALSE)</f>
        <v>GRK</v>
      </c>
      <c r="Z1910" s="19" t="str">
        <f>VLOOKUP(J1910,'Verweis Art-Gruppe'!$A$2:$B$15,2,FALSE)</f>
        <v>Geräte</v>
      </c>
      <c r="AA1910" s="19" t="str">
        <f>VLOOKUP(W1910,'Verweis Vertreter'!$A$2:$B$24,2,FALSE)</f>
        <v>Sebastian Faber</v>
      </c>
      <c r="AB1910" s="12">
        <f t="shared" si="261"/>
        <v>30</v>
      </c>
      <c r="AC1910" s="12">
        <f t="shared" si="266"/>
        <v>143.50120000000001</v>
      </c>
      <c r="AD1910" s="12">
        <f t="shared" si="267"/>
        <v>149</v>
      </c>
      <c r="AE1910" s="12">
        <f t="shared" si="262"/>
        <v>4470</v>
      </c>
      <c r="AF1910" s="12">
        <f t="shared" si="263"/>
        <v>5.4988000000000001</v>
      </c>
      <c r="AG1910" s="12">
        <f t="shared" si="264"/>
        <v>164.96</v>
      </c>
      <c r="AH1910" s="9">
        <f t="shared" si="268"/>
        <v>3.6903803131991056E-2</v>
      </c>
      <c r="AI1910" s="14">
        <f>VLOOKUP(E1910,'Verweis Faktor'!$A:$B,2,FALSE)</f>
        <v>1</v>
      </c>
      <c r="AJ1910" s="14"/>
      <c r="AK1910" s="14" t="str">
        <f>IF(AL1910="Ja","Versandkosten",VLOOKUP(E1910,'Verweis Belegart'!$A$2:$B$9,2,FALSE))</f>
        <v>Hardware</v>
      </c>
      <c r="AL1910" s="14" t="str">
        <f t="shared" si="269"/>
        <v>Nein</v>
      </c>
      <c r="AM1910" s="14" t="str">
        <f t="shared" si="265"/>
        <v>Positiv</v>
      </c>
    </row>
    <row r="1911" spans="1:39" ht="17.25" customHeight="1" x14ac:dyDescent="0.35">
      <c r="A1911" s="17">
        <v>14572882</v>
      </c>
      <c r="B1911" s="2" t="s">
        <v>1517</v>
      </c>
      <c r="C1911" s="1">
        <v>2025001</v>
      </c>
      <c r="D1911" s="1">
        <v>2000534</v>
      </c>
      <c r="E1911" s="2" t="s">
        <v>34</v>
      </c>
      <c r="F1911" s="2" t="s">
        <v>53</v>
      </c>
      <c r="G1911" s="2" t="s">
        <v>36</v>
      </c>
      <c r="H1911" s="2" t="s">
        <v>1099</v>
      </c>
      <c r="I1911" s="2" t="s">
        <v>1100</v>
      </c>
      <c r="J1911" s="2" t="s">
        <v>103</v>
      </c>
      <c r="K1911" s="2" t="s">
        <v>293</v>
      </c>
      <c r="L1911" s="2" t="s">
        <v>377</v>
      </c>
      <c r="M1911" s="2" t="s">
        <v>378</v>
      </c>
      <c r="N1911" s="2" t="s">
        <v>379</v>
      </c>
      <c r="O1911" s="3">
        <v>32</v>
      </c>
      <c r="P1911" s="3">
        <v>414.75200000000001</v>
      </c>
      <c r="Q1911" s="3">
        <v>439</v>
      </c>
      <c r="R1911" s="3">
        <v>14048</v>
      </c>
      <c r="S1911" s="3">
        <v>24.248000000000001</v>
      </c>
      <c r="T1911" s="3">
        <v>775.94</v>
      </c>
      <c r="U1911" s="3">
        <v>5.52</v>
      </c>
      <c r="V1911" s="2" t="s">
        <v>42</v>
      </c>
      <c r="W1911" s="2" t="s">
        <v>43</v>
      </c>
      <c r="X1911" s="2" t="s">
        <v>197</v>
      </c>
      <c r="Y1911" s="19" t="str">
        <f>VLOOKUP(G1911,'Verweis Kd-Gruppe'!$A$2:$B$8,2,FALSE)</f>
        <v>GRK</v>
      </c>
      <c r="Z1911" s="19" t="str">
        <f>VLOOKUP(J1911,'Verweis Art-Gruppe'!$A$2:$B$15,2,FALSE)</f>
        <v>Geräte</v>
      </c>
      <c r="AA1911" s="19" t="str">
        <f>VLOOKUP(W1911,'Verweis Vertreter'!$A$2:$B$24,2,FALSE)</f>
        <v>Sebastian Faber</v>
      </c>
      <c r="AB1911" s="12">
        <f t="shared" si="261"/>
        <v>32</v>
      </c>
      <c r="AC1911" s="12">
        <f t="shared" si="266"/>
        <v>414.75200000000001</v>
      </c>
      <c r="AD1911" s="12">
        <f t="shared" si="267"/>
        <v>439</v>
      </c>
      <c r="AE1911" s="12">
        <f t="shared" si="262"/>
        <v>14048</v>
      </c>
      <c r="AF1911" s="12">
        <f t="shared" si="263"/>
        <v>24.248000000000001</v>
      </c>
      <c r="AG1911" s="12">
        <f t="shared" si="264"/>
        <v>775.94</v>
      </c>
      <c r="AH1911" s="9">
        <f t="shared" si="268"/>
        <v>5.5234908883826886E-2</v>
      </c>
      <c r="AI1911" s="14">
        <f>VLOOKUP(E1911,'Verweis Faktor'!$A:$B,2,FALSE)</f>
        <v>1</v>
      </c>
      <c r="AJ1911" s="14"/>
      <c r="AK1911" s="14" t="str">
        <f>IF(AL1911="Ja","Versandkosten",VLOOKUP(E1911,'Verweis Belegart'!$A$2:$B$9,2,FALSE))</f>
        <v>Hardware</v>
      </c>
      <c r="AL1911" s="14" t="str">
        <f t="shared" si="269"/>
        <v>Nein</v>
      </c>
      <c r="AM1911" s="14" t="str">
        <f t="shared" si="265"/>
        <v>Positiv</v>
      </c>
    </row>
    <row r="1912" spans="1:39" ht="17.25" customHeight="1" x14ac:dyDescent="0.35">
      <c r="A1912" s="17">
        <v>14572026</v>
      </c>
      <c r="B1912" s="2" t="s">
        <v>1517</v>
      </c>
      <c r="C1912" s="1">
        <v>2025001</v>
      </c>
      <c r="D1912" s="1">
        <v>2000535</v>
      </c>
      <c r="E1912" s="2" t="s">
        <v>34</v>
      </c>
      <c r="F1912" s="2" t="s">
        <v>142</v>
      </c>
      <c r="G1912" s="2" t="s">
        <v>66</v>
      </c>
      <c r="H1912" s="2" t="s">
        <v>1680</v>
      </c>
      <c r="I1912" s="2" t="s">
        <v>1681</v>
      </c>
      <c r="J1912" s="2" t="s">
        <v>103</v>
      </c>
      <c r="K1912" s="2" t="s">
        <v>28</v>
      </c>
      <c r="L1912" s="2" t="s">
        <v>1008</v>
      </c>
      <c r="M1912" s="2" t="s">
        <v>1009</v>
      </c>
      <c r="N1912" s="2" t="s">
        <v>262</v>
      </c>
      <c r="O1912" s="3">
        <v>5</v>
      </c>
      <c r="P1912" s="3">
        <v>994</v>
      </c>
      <c r="Q1912" s="3">
        <v>1025</v>
      </c>
      <c r="R1912" s="3">
        <v>5125</v>
      </c>
      <c r="S1912" s="3">
        <v>31</v>
      </c>
      <c r="T1912" s="3">
        <v>155</v>
      </c>
      <c r="U1912" s="3">
        <v>3.02</v>
      </c>
      <c r="V1912" s="2" t="s">
        <v>855</v>
      </c>
      <c r="W1912" s="2" t="s">
        <v>856</v>
      </c>
      <c r="X1912" s="2" t="s">
        <v>72</v>
      </c>
      <c r="Y1912" s="19" t="str">
        <f>VLOOKUP(G1912,'Verweis Kd-Gruppe'!$A$2:$B$8,2,FALSE)</f>
        <v>EXP</v>
      </c>
      <c r="Z1912" s="19" t="str">
        <f>VLOOKUP(J1912,'Verweis Art-Gruppe'!$A$2:$B$15,2,FALSE)</f>
        <v>Geräte</v>
      </c>
      <c r="AA1912" s="19" t="str">
        <f>VLOOKUP(W1912,'Verweis Vertreter'!$A$2:$B$24,2,FALSE)</f>
        <v>Chahid Drimani</v>
      </c>
      <c r="AB1912" s="12">
        <f t="shared" si="261"/>
        <v>5</v>
      </c>
      <c r="AC1912" s="12">
        <f t="shared" si="266"/>
        <v>994</v>
      </c>
      <c r="AD1912" s="12">
        <f t="shared" si="267"/>
        <v>1025</v>
      </c>
      <c r="AE1912" s="12">
        <f t="shared" si="262"/>
        <v>5125</v>
      </c>
      <c r="AF1912" s="12">
        <f t="shared" si="263"/>
        <v>31</v>
      </c>
      <c r="AG1912" s="12">
        <f t="shared" si="264"/>
        <v>155</v>
      </c>
      <c r="AH1912" s="9">
        <f t="shared" si="268"/>
        <v>3.0243902439024389E-2</v>
      </c>
      <c r="AI1912" s="14">
        <f>VLOOKUP(E1912,'Verweis Faktor'!$A:$B,2,FALSE)</f>
        <v>1</v>
      </c>
      <c r="AJ1912" s="14"/>
      <c r="AK1912" s="14" t="str">
        <f>IF(AL1912="Ja","Versandkosten",VLOOKUP(E1912,'Verweis Belegart'!$A$2:$B$9,2,FALSE))</f>
        <v>Hardware</v>
      </c>
      <c r="AL1912" s="14" t="str">
        <f t="shared" si="269"/>
        <v>Nein</v>
      </c>
      <c r="AM1912" s="14" t="str">
        <f t="shared" si="265"/>
        <v>Positiv</v>
      </c>
    </row>
    <row r="1913" spans="1:39" ht="17.25" customHeight="1" x14ac:dyDescent="0.35">
      <c r="A1913" s="17">
        <v>14572026</v>
      </c>
      <c r="B1913" s="2" t="s">
        <v>1517</v>
      </c>
      <c r="C1913" s="1">
        <v>2025001</v>
      </c>
      <c r="D1913" s="1">
        <v>2000535</v>
      </c>
      <c r="E1913" s="2" t="s">
        <v>34</v>
      </c>
      <c r="F1913" s="2" t="s">
        <v>142</v>
      </c>
      <c r="G1913" s="2" t="s">
        <v>66</v>
      </c>
      <c r="H1913" s="2" t="s">
        <v>1680</v>
      </c>
      <c r="I1913" s="2" t="s">
        <v>1681</v>
      </c>
      <c r="J1913" s="2" t="s">
        <v>103</v>
      </c>
      <c r="K1913" s="2" t="s">
        <v>45</v>
      </c>
      <c r="L1913" s="2" t="s">
        <v>1303</v>
      </c>
      <c r="M1913" s="2" t="s">
        <v>1304</v>
      </c>
      <c r="N1913" s="2" t="s">
        <v>274</v>
      </c>
      <c r="O1913" s="3">
        <v>10</v>
      </c>
      <c r="P1913" s="3">
        <v>1088.1931999999999</v>
      </c>
      <c r="Q1913" s="3">
        <v>1115</v>
      </c>
      <c r="R1913" s="3">
        <v>11150</v>
      </c>
      <c r="S1913" s="3">
        <v>26.806799999999999</v>
      </c>
      <c r="T1913" s="3">
        <v>268.07</v>
      </c>
      <c r="U1913" s="3">
        <v>2.4</v>
      </c>
      <c r="V1913" s="2" t="s">
        <v>855</v>
      </c>
      <c r="W1913" s="2" t="s">
        <v>856</v>
      </c>
      <c r="X1913" s="2" t="s">
        <v>72</v>
      </c>
      <c r="Y1913" s="19" t="str">
        <f>VLOOKUP(G1913,'Verweis Kd-Gruppe'!$A$2:$B$8,2,FALSE)</f>
        <v>EXP</v>
      </c>
      <c r="Z1913" s="19" t="str">
        <f>VLOOKUP(J1913,'Verweis Art-Gruppe'!$A$2:$B$15,2,FALSE)</f>
        <v>Geräte</v>
      </c>
      <c r="AA1913" s="19" t="str">
        <f>VLOOKUP(W1913,'Verweis Vertreter'!$A$2:$B$24,2,FALSE)</f>
        <v>Chahid Drimani</v>
      </c>
      <c r="AB1913" s="12">
        <f t="shared" si="261"/>
        <v>10</v>
      </c>
      <c r="AC1913" s="12">
        <f t="shared" si="266"/>
        <v>1088.1931999999999</v>
      </c>
      <c r="AD1913" s="12">
        <f t="shared" si="267"/>
        <v>1115</v>
      </c>
      <c r="AE1913" s="12">
        <f t="shared" si="262"/>
        <v>11150</v>
      </c>
      <c r="AF1913" s="12">
        <f t="shared" si="263"/>
        <v>26.806799999999999</v>
      </c>
      <c r="AG1913" s="12">
        <f t="shared" si="264"/>
        <v>268.07</v>
      </c>
      <c r="AH1913" s="9">
        <f t="shared" si="268"/>
        <v>2.4042152466367712E-2</v>
      </c>
      <c r="AI1913" s="14">
        <f>VLOOKUP(E1913,'Verweis Faktor'!$A:$B,2,FALSE)</f>
        <v>1</v>
      </c>
      <c r="AJ1913" s="14"/>
      <c r="AK1913" s="14" t="str">
        <f>IF(AL1913="Ja","Versandkosten",VLOOKUP(E1913,'Verweis Belegart'!$A$2:$B$9,2,FALSE))</f>
        <v>Hardware</v>
      </c>
      <c r="AL1913" s="14" t="str">
        <f t="shared" si="269"/>
        <v>Nein</v>
      </c>
      <c r="AM1913" s="14" t="str">
        <f t="shared" si="265"/>
        <v>Positiv</v>
      </c>
    </row>
    <row r="1914" spans="1:39" ht="17.25" customHeight="1" x14ac:dyDescent="0.35">
      <c r="A1914" s="17">
        <v>14572026</v>
      </c>
      <c r="B1914" s="2" t="s">
        <v>1517</v>
      </c>
      <c r="C1914" s="1">
        <v>2025001</v>
      </c>
      <c r="D1914" s="1">
        <v>2000535</v>
      </c>
      <c r="E1914" s="2" t="s">
        <v>34</v>
      </c>
      <c r="F1914" s="2" t="s">
        <v>142</v>
      </c>
      <c r="G1914" s="2" t="s">
        <v>66</v>
      </c>
      <c r="H1914" s="2" t="s">
        <v>1680</v>
      </c>
      <c r="I1914" s="2" t="s">
        <v>1681</v>
      </c>
      <c r="J1914" s="2" t="s">
        <v>103</v>
      </c>
      <c r="K1914" s="2" t="s">
        <v>49</v>
      </c>
      <c r="L1914" s="2" t="s">
        <v>1682</v>
      </c>
      <c r="M1914" s="2" t="s">
        <v>1683</v>
      </c>
      <c r="N1914" s="2" t="s">
        <v>139</v>
      </c>
      <c r="O1914" s="3">
        <v>15</v>
      </c>
      <c r="P1914" s="3">
        <v>695.1961</v>
      </c>
      <c r="Q1914" s="3">
        <v>712</v>
      </c>
      <c r="R1914" s="3">
        <v>10680</v>
      </c>
      <c r="S1914" s="3">
        <v>16.803899999999999</v>
      </c>
      <c r="T1914" s="3">
        <v>252.06</v>
      </c>
      <c r="U1914" s="3">
        <v>2.36</v>
      </c>
      <c r="V1914" s="2" t="s">
        <v>855</v>
      </c>
      <c r="W1914" s="2" t="s">
        <v>856</v>
      </c>
      <c r="X1914" s="2" t="s">
        <v>72</v>
      </c>
      <c r="Y1914" s="19" t="str">
        <f>VLOOKUP(G1914,'Verweis Kd-Gruppe'!$A$2:$B$8,2,FALSE)</f>
        <v>EXP</v>
      </c>
      <c r="Z1914" s="19" t="str">
        <f>VLOOKUP(J1914,'Verweis Art-Gruppe'!$A$2:$B$15,2,FALSE)</f>
        <v>Geräte</v>
      </c>
      <c r="AA1914" s="19" t="str">
        <f>VLOOKUP(W1914,'Verweis Vertreter'!$A$2:$B$24,2,FALSE)</f>
        <v>Chahid Drimani</v>
      </c>
      <c r="AB1914" s="12">
        <f t="shared" si="261"/>
        <v>15</v>
      </c>
      <c r="AC1914" s="12">
        <f t="shared" si="266"/>
        <v>695.1961</v>
      </c>
      <c r="AD1914" s="12">
        <f t="shared" si="267"/>
        <v>712</v>
      </c>
      <c r="AE1914" s="12">
        <f t="shared" si="262"/>
        <v>10680</v>
      </c>
      <c r="AF1914" s="12">
        <f t="shared" si="263"/>
        <v>16.803899999999999</v>
      </c>
      <c r="AG1914" s="12">
        <f t="shared" si="264"/>
        <v>252.06</v>
      </c>
      <c r="AH1914" s="9">
        <f t="shared" si="268"/>
        <v>2.3601123595505619E-2</v>
      </c>
      <c r="AI1914" s="14">
        <f>VLOOKUP(E1914,'Verweis Faktor'!$A:$B,2,FALSE)</f>
        <v>1</v>
      </c>
      <c r="AJ1914" s="14"/>
      <c r="AK1914" s="14" t="str">
        <f>IF(AL1914="Ja","Versandkosten",VLOOKUP(E1914,'Verweis Belegart'!$A$2:$B$9,2,FALSE))</f>
        <v>Hardware</v>
      </c>
      <c r="AL1914" s="14" t="str">
        <f t="shared" si="269"/>
        <v>Nein</v>
      </c>
      <c r="AM1914" s="14" t="str">
        <f t="shared" si="265"/>
        <v>Positiv</v>
      </c>
    </row>
    <row r="1915" spans="1:39" ht="17.25" customHeight="1" x14ac:dyDescent="0.35">
      <c r="A1915" s="17">
        <v>14572026</v>
      </c>
      <c r="B1915" s="2" t="s">
        <v>1517</v>
      </c>
      <c r="C1915" s="1">
        <v>2025001</v>
      </c>
      <c r="D1915" s="1">
        <v>2000535</v>
      </c>
      <c r="E1915" s="2" t="s">
        <v>34</v>
      </c>
      <c r="F1915" s="2" t="s">
        <v>142</v>
      </c>
      <c r="G1915" s="2" t="s">
        <v>66</v>
      </c>
      <c r="H1915" s="2" t="s">
        <v>1680</v>
      </c>
      <c r="I1915" s="2" t="s">
        <v>1681</v>
      </c>
      <c r="J1915" s="2" t="s">
        <v>103</v>
      </c>
      <c r="K1915" s="2" t="s">
        <v>79</v>
      </c>
      <c r="L1915" s="2" t="s">
        <v>56</v>
      </c>
      <c r="M1915" s="2" t="s">
        <v>57</v>
      </c>
      <c r="N1915" s="2" t="s">
        <v>58</v>
      </c>
      <c r="O1915" s="3">
        <v>5</v>
      </c>
      <c r="P1915" s="3">
        <v>605</v>
      </c>
      <c r="Q1915" s="3">
        <v>624</v>
      </c>
      <c r="R1915" s="3">
        <v>3120</v>
      </c>
      <c r="S1915" s="3">
        <v>19</v>
      </c>
      <c r="T1915" s="3">
        <v>95</v>
      </c>
      <c r="U1915" s="3">
        <v>3.04</v>
      </c>
      <c r="V1915" s="2" t="s">
        <v>855</v>
      </c>
      <c r="W1915" s="2" t="s">
        <v>856</v>
      </c>
      <c r="X1915" s="2" t="s">
        <v>72</v>
      </c>
      <c r="Y1915" s="19" t="str">
        <f>VLOOKUP(G1915,'Verweis Kd-Gruppe'!$A$2:$B$8,2,FALSE)</f>
        <v>EXP</v>
      </c>
      <c r="Z1915" s="19" t="str">
        <f>VLOOKUP(J1915,'Verweis Art-Gruppe'!$A$2:$B$15,2,FALSE)</f>
        <v>Geräte</v>
      </c>
      <c r="AA1915" s="19" t="str">
        <f>VLOOKUP(W1915,'Verweis Vertreter'!$A$2:$B$24,2,FALSE)</f>
        <v>Chahid Drimani</v>
      </c>
      <c r="AB1915" s="12">
        <f t="shared" si="261"/>
        <v>5</v>
      </c>
      <c r="AC1915" s="12">
        <f t="shared" si="266"/>
        <v>605</v>
      </c>
      <c r="AD1915" s="12">
        <f t="shared" si="267"/>
        <v>624</v>
      </c>
      <c r="AE1915" s="12">
        <f t="shared" si="262"/>
        <v>3120</v>
      </c>
      <c r="AF1915" s="12">
        <f t="shared" si="263"/>
        <v>19</v>
      </c>
      <c r="AG1915" s="12">
        <f t="shared" si="264"/>
        <v>95</v>
      </c>
      <c r="AH1915" s="9">
        <f t="shared" si="268"/>
        <v>3.0448717948717948E-2</v>
      </c>
      <c r="AI1915" s="14">
        <f>VLOOKUP(E1915,'Verweis Faktor'!$A:$B,2,FALSE)</f>
        <v>1</v>
      </c>
      <c r="AJ1915" s="14"/>
      <c r="AK1915" s="14" t="str">
        <f>IF(AL1915="Ja","Versandkosten",VLOOKUP(E1915,'Verweis Belegart'!$A$2:$B$9,2,FALSE))</f>
        <v>Hardware</v>
      </c>
      <c r="AL1915" s="14" t="str">
        <f t="shared" si="269"/>
        <v>Nein</v>
      </c>
      <c r="AM1915" s="14" t="str">
        <f t="shared" si="265"/>
        <v>Positiv</v>
      </c>
    </row>
    <row r="1916" spans="1:39" ht="17.25" customHeight="1" x14ac:dyDescent="0.35">
      <c r="A1916" s="17">
        <v>14572026</v>
      </c>
      <c r="B1916" s="2" t="s">
        <v>1517</v>
      </c>
      <c r="C1916" s="1">
        <v>2025001</v>
      </c>
      <c r="D1916" s="1">
        <v>2000535</v>
      </c>
      <c r="E1916" s="2" t="s">
        <v>34</v>
      </c>
      <c r="F1916" s="2" t="s">
        <v>142</v>
      </c>
      <c r="G1916" s="2" t="s">
        <v>66</v>
      </c>
      <c r="H1916" s="2" t="s">
        <v>1680</v>
      </c>
      <c r="I1916" s="2" t="s">
        <v>1681</v>
      </c>
      <c r="J1916" s="2" t="s">
        <v>103</v>
      </c>
      <c r="K1916" s="2" t="s">
        <v>83</v>
      </c>
      <c r="L1916" s="2" t="s">
        <v>88</v>
      </c>
      <c r="M1916" s="2" t="s">
        <v>89</v>
      </c>
      <c r="N1916" s="2" t="s">
        <v>90</v>
      </c>
      <c r="O1916" s="3">
        <v>1</v>
      </c>
      <c r="P1916" s="3">
        <v>530.07069999999999</v>
      </c>
      <c r="Q1916" s="3">
        <v>549</v>
      </c>
      <c r="R1916" s="3">
        <v>549</v>
      </c>
      <c r="S1916" s="3">
        <v>18.929300000000001</v>
      </c>
      <c r="T1916" s="3">
        <v>18.93</v>
      </c>
      <c r="U1916" s="3">
        <v>3.44</v>
      </c>
      <c r="V1916" s="2" t="s">
        <v>855</v>
      </c>
      <c r="W1916" s="2" t="s">
        <v>856</v>
      </c>
      <c r="X1916" s="2" t="s">
        <v>72</v>
      </c>
      <c r="Y1916" s="19" t="str">
        <f>VLOOKUP(G1916,'Verweis Kd-Gruppe'!$A$2:$B$8,2,FALSE)</f>
        <v>EXP</v>
      </c>
      <c r="Z1916" s="19" t="str">
        <f>VLOOKUP(J1916,'Verweis Art-Gruppe'!$A$2:$B$15,2,FALSE)</f>
        <v>Geräte</v>
      </c>
      <c r="AA1916" s="19" t="str">
        <f>VLOOKUP(W1916,'Verweis Vertreter'!$A$2:$B$24,2,FALSE)</f>
        <v>Chahid Drimani</v>
      </c>
      <c r="AB1916" s="12">
        <f t="shared" si="261"/>
        <v>1</v>
      </c>
      <c r="AC1916" s="12">
        <f t="shared" si="266"/>
        <v>530.07069999999999</v>
      </c>
      <c r="AD1916" s="12">
        <f t="shared" si="267"/>
        <v>549</v>
      </c>
      <c r="AE1916" s="12">
        <f t="shared" si="262"/>
        <v>549</v>
      </c>
      <c r="AF1916" s="12">
        <f t="shared" si="263"/>
        <v>18.929300000000001</v>
      </c>
      <c r="AG1916" s="12">
        <f t="shared" si="264"/>
        <v>18.93</v>
      </c>
      <c r="AH1916" s="9">
        <f t="shared" si="268"/>
        <v>3.4480874316939893E-2</v>
      </c>
      <c r="AI1916" s="14">
        <f>VLOOKUP(E1916,'Verweis Faktor'!$A:$B,2,FALSE)</f>
        <v>1</v>
      </c>
      <c r="AJ1916" s="14"/>
      <c r="AK1916" s="14" t="str">
        <f>IF(AL1916="Ja","Versandkosten",VLOOKUP(E1916,'Verweis Belegart'!$A$2:$B$9,2,FALSE))</f>
        <v>Hardware</v>
      </c>
      <c r="AL1916" s="14" t="str">
        <f t="shared" si="269"/>
        <v>Nein</v>
      </c>
      <c r="AM1916" s="14" t="str">
        <f t="shared" si="265"/>
        <v>Positiv</v>
      </c>
    </row>
    <row r="1917" spans="1:39" ht="17.25" customHeight="1" x14ac:dyDescent="0.35">
      <c r="A1917" s="17">
        <v>14572026</v>
      </c>
      <c r="B1917" s="2" t="s">
        <v>1517</v>
      </c>
      <c r="C1917" s="1">
        <v>2025001</v>
      </c>
      <c r="D1917" s="1">
        <v>2000535</v>
      </c>
      <c r="E1917" s="2" t="s">
        <v>34</v>
      </c>
      <c r="F1917" s="2" t="s">
        <v>142</v>
      </c>
      <c r="G1917" s="2" t="s">
        <v>66</v>
      </c>
      <c r="H1917" s="2" t="s">
        <v>1680</v>
      </c>
      <c r="I1917" s="2" t="s">
        <v>1681</v>
      </c>
      <c r="J1917" s="2" t="s">
        <v>103</v>
      </c>
      <c r="K1917" s="2" t="s">
        <v>87</v>
      </c>
      <c r="L1917" s="2" t="s">
        <v>272</v>
      </c>
      <c r="M1917" s="2" t="s">
        <v>273</v>
      </c>
      <c r="N1917" s="2" t="s">
        <v>274</v>
      </c>
      <c r="O1917" s="3">
        <v>30</v>
      </c>
      <c r="P1917" s="3">
        <v>1065.5192</v>
      </c>
      <c r="Q1917" s="3">
        <v>1105</v>
      </c>
      <c r="R1917" s="3">
        <v>33150</v>
      </c>
      <c r="S1917" s="3">
        <v>39.480800000000002</v>
      </c>
      <c r="T1917" s="3">
        <v>1184.42</v>
      </c>
      <c r="U1917" s="3">
        <v>3.57</v>
      </c>
      <c r="V1917" s="2" t="s">
        <v>855</v>
      </c>
      <c r="W1917" s="2" t="s">
        <v>856</v>
      </c>
      <c r="X1917" s="2" t="s">
        <v>72</v>
      </c>
      <c r="Y1917" s="19" t="str">
        <f>VLOOKUP(G1917,'Verweis Kd-Gruppe'!$A$2:$B$8,2,FALSE)</f>
        <v>EXP</v>
      </c>
      <c r="Z1917" s="19" t="str">
        <f>VLOOKUP(J1917,'Verweis Art-Gruppe'!$A$2:$B$15,2,FALSE)</f>
        <v>Geräte</v>
      </c>
      <c r="AA1917" s="19" t="str">
        <f>VLOOKUP(W1917,'Verweis Vertreter'!$A$2:$B$24,2,FALSE)</f>
        <v>Chahid Drimani</v>
      </c>
      <c r="AB1917" s="12">
        <f t="shared" si="261"/>
        <v>30</v>
      </c>
      <c r="AC1917" s="12">
        <f t="shared" si="266"/>
        <v>1065.5192</v>
      </c>
      <c r="AD1917" s="12">
        <f t="shared" si="267"/>
        <v>1105</v>
      </c>
      <c r="AE1917" s="12">
        <f t="shared" si="262"/>
        <v>33150</v>
      </c>
      <c r="AF1917" s="12">
        <f t="shared" si="263"/>
        <v>39.480800000000002</v>
      </c>
      <c r="AG1917" s="12">
        <f t="shared" si="264"/>
        <v>1184.42</v>
      </c>
      <c r="AH1917" s="9">
        <f t="shared" si="268"/>
        <v>3.5729110105580698E-2</v>
      </c>
      <c r="AI1917" s="14">
        <f>VLOOKUP(E1917,'Verweis Faktor'!$A:$B,2,FALSE)</f>
        <v>1</v>
      </c>
      <c r="AJ1917" s="14"/>
      <c r="AK1917" s="14" t="str">
        <f>IF(AL1917="Ja","Versandkosten",VLOOKUP(E1917,'Verweis Belegart'!$A$2:$B$9,2,FALSE))</f>
        <v>Hardware</v>
      </c>
      <c r="AL1917" s="14" t="str">
        <f t="shared" si="269"/>
        <v>Nein</v>
      </c>
      <c r="AM1917" s="14" t="str">
        <f t="shared" si="265"/>
        <v>Positiv</v>
      </c>
    </row>
    <row r="1918" spans="1:39" ht="17.25" customHeight="1" x14ac:dyDescent="0.35">
      <c r="A1918" s="17">
        <v>14572026</v>
      </c>
      <c r="B1918" s="2" t="s">
        <v>1517</v>
      </c>
      <c r="C1918" s="1">
        <v>2025001</v>
      </c>
      <c r="D1918" s="1">
        <v>2000535</v>
      </c>
      <c r="E1918" s="2" t="s">
        <v>34</v>
      </c>
      <c r="F1918" s="2" t="s">
        <v>142</v>
      </c>
      <c r="G1918" s="2" t="s">
        <v>66</v>
      </c>
      <c r="H1918" s="2" t="s">
        <v>1680</v>
      </c>
      <c r="I1918" s="2" t="s">
        <v>1681</v>
      </c>
      <c r="J1918" s="2" t="s">
        <v>103</v>
      </c>
      <c r="K1918" s="2" t="s">
        <v>91</v>
      </c>
      <c r="L1918" s="2" t="s">
        <v>737</v>
      </c>
      <c r="M1918" s="2" t="s">
        <v>738</v>
      </c>
      <c r="N1918" s="2" t="s">
        <v>274</v>
      </c>
      <c r="O1918" s="3">
        <v>10</v>
      </c>
      <c r="P1918" s="3">
        <v>1087</v>
      </c>
      <c r="Q1918" s="3">
        <v>1115</v>
      </c>
      <c r="R1918" s="3">
        <v>11150</v>
      </c>
      <c r="S1918" s="3">
        <v>28</v>
      </c>
      <c r="T1918" s="3">
        <v>280</v>
      </c>
      <c r="U1918" s="3">
        <v>2.5099999999999998</v>
      </c>
      <c r="V1918" s="2" t="s">
        <v>855</v>
      </c>
      <c r="W1918" s="2" t="s">
        <v>856</v>
      </c>
      <c r="X1918" s="2" t="s">
        <v>72</v>
      </c>
      <c r="Y1918" s="19" t="str">
        <f>VLOOKUP(G1918,'Verweis Kd-Gruppe'!$A$2:$B$8,2,FALSE)</f>
        <v>EXP</v>
      </c>
      <c r="Z1918" s="19" t="str">
        <f>VLOOKUP(J1918,'Verweis Art-Gruppe'!$A$2:$B$15,2,FALSE)</f>
        <v>Geräte</v>
      </c>
      <c r="AA1918" s="19" t="str">
        <f>VLOOKUP(W1918,'Verweis Vertreter'!$A$2:$B$24,2,FALSE)</f>
        <v>Chahid Drimani</v>
      </c>
      <c r="AB1918" s="12">
        <f t="shared" si="261"/>
        <v>10</v>
      </c>
      <c r="AC1918" s="12">
        <f t="shared" si="266"/>
        <v>1087</v>
      </c>
      <c r="AD1918" s="12">
        <f t="shared" si="267"/>
        <v>1115</v>
      </c>
      <c r="AE1918" s="12">
        <f t="shared" si="262"/>
        <v>11150</v>
      </c>
      <c r="AF1918" s="12">
        <f t="shared" si="263"/>
        <v>28</v>
      </c>
      <c r="AG1918" s="12">
        <f t="shared" si="264"/>
        <v>280</v>
      </c>
      <c r="AH1918" s="9">
        <f t="shared" si="268"/>
        <v>2.5112107623318385E-2</v>
      </c>
      <c r="AI1918" s="14">
        <f>VLOOKUP(E1918,'Verweis Faktor'!$A:$B,2,FALSE)</f>
        <v>1</v>
      </c>
      <c r="AJ1918" s="14"/>
      <c r="AK1918" s="14" t="str">
        <f>IF(AL1918="Ja","Versandkosten",VLOOKUP(E1918,'Verweis Belegart'!$A$2:$B$9,2,FALSE))</f>
        <v>Hardware</v>
      </c>
      <c r="AL1918" s="14" t="str">
        <f t="shared" si="269"/>
        <v>Nein</v>
      </c>
      <c r="AM1918" s="14" t="str">
        <f t="shared" si="265"/>
        <v>Positiv</v>
      </c>
    </row>
    <row r="1919" spans="1:39" ht="17.25" customHeight="1" x14ac:dyDescent="0.35">
      <c r="A1919" s="17">
        <v>14572026</v>
      </c>
      <c r="B1919" s="2" t="s">
        <v>1517</v>
      </c>
      <c r="C1919" s="1">
        <v>2025001</v>
      </c>
      <c r="D1919" s="1">
        <v>2000535</v>
      </c>
      <c r="E1919" s="2" t="s">
        <v>34</v>
      </c>
      <c r="F1919" s="2" t="s">
        <v>142</v>
      </c>
      <c r="G1919" s="2" t="s">
        <v>66</v>
      </c>
      <c r="H1919" s="2" t="s">
        <v>1680</v>
      </c>
      <c r="I1919" s="2" t="s">
        <v>1681</v>
      </c>
      <c r="J1919" s="2" t="s">
        <v>103</v>
      </c>
      <c r="K1919" s="2" t="s">
        <v>95</v>
      </c>
      <c r="L1919" s="2" t="s">
        <v>287</v>
      </c>
      <c r="M1919" s="2" t="s">
        <v>288</v>
      </c>
      <c r="N1919" s="2" t="s">
        <v>268</v>
      </c>
      <c r="O1919" s="3">
        <v>3</v>
      </c>
      <c r="P1919" s="3">
        <v>1207</v>
      </c>
      <c r="Q1919" s="3">
        <v>1312</v>
      </c>
      <c r="R1919" s="3">
        <v>3936</v>
      </c>
      <c r="S1919" s="3">
        <v>105</v>
      </c>
      <c r="T1919" s="3">
        <v>315</v>
      </c>
      <c r="U1919" s="3">
        <v>8</v>
      </c>
      <c r="V1919" s="2" t="s">
        <v>855</v>
      </c>
      <c r="W1919" s="2" t="s">
        <v>856</v>
      </c>
      <c r="X1919" s="2" t="s">
        <v>72</v>
      </c>
      <c r="Y1919" s="19" t="str">
        <f>VLOOKUP(G1919,'Verweis Kd-Gruppe'!$A$2:$B$8,2,FALSE)</f>
        <v>EXP</v>
      </c>
      <c r="Z1919" s="19" t="str">
        <f>VLOOKUP(J1919,'Verweis Art-Gruppe'!$A$2:$B$15,2,FALSE)</f>
        <v>Geräte</v>
      </c>
      <c r="AA1919" s="19" t="str">
        <f>VLOOKUP(W1919,'Verweis Vertreter'!$A$2:$B$24,2,FALSE)</f>
        <v>Chahid Drimani</v>
      </c>
      <c r="AB1919" s="12">
        <f t="shared" si="261"/>
        <v>3</v>
      </c>
      <c r="AC1919" s="12">
        <f t="shared" si="266"/>
        <v>1207</v>
      </c>
      <c r="AD1919" s="12">
        <f t="shared" si="267"/>
        <v>1312</v>
      </c>
      <c r="AE1919" s="12">
        <f t="shared" si="262"/>
        <v>3936</v>
      </c>
      <c r="AF1919" s="12">
        <f t="shared" si="263"/>
        <v>105</v>
      </c>
      <c r="AG1919" s="12">
        <f t="shared" si="264"/>
        <v>315</v>
      </c>
      <c r="AH1919" s="9">
        <f t="shared" si="268"/>
        <v>8.003048780487805E-2</v>
      </c>
      <c r="AI1919" s="14">
        <f>VLOOKUP(E1919,'Verweis Faktor'!$A:$B,2,FALSE)</f>
        <v>1</v>
      </c>
      <c r="AJ1919" s="14"/>
      <c r="AK1919" s="14" t="str">
        <f>IF(AL1919="Ja","Versandkosten",VLOOKUP(E1919,'Verweis Belegart'!$A$2:$B$9,2,FALSE))</f>
        <v>Hardware</v>
      </c>
      <c r="AL1919" s="14" t="str">
        <f t="shared" si="269"/>
        <v>Nein</v>
      </c>
      <c r="AM1919" s="14" t="str">
        <f t="shared" si="265"/>
        <v>Positiv</v>
      </c>
    </row>
    <row r="1920" spans="1:39" ht="17.25" customHeight="1" x14ac:dyDescent="0.35">
      <c r="A1920" s="17">
        <v>14572026</v>
      </c>
      <c r="B1920" s="2" t="s">
        <v>1517</v>
      </c>
      <c r="C1920" s="1">
        <v>2025001</v>
      </c>
      <c r="D1920" s="1">
        <v>2000535</v>
      </c>
      <c r="E1920" s="2" t="s">
        <v>34</v>
      </c>
      <c r="F1920" s="2" t="s">
        <v>142</v>
      </c>
      <c r="G1920" s="2" t="s">
        <v>66</v>
      </c>
      <c r="H1920" s="2" t="s">
        <v>1680</v>
      </c>
      <c r="I1920" s="2" t="s">
        <v>1681</v>
      </c>
      <c r="J1920" s="2" t="s">
        <v>103</v>
      </c>
      <c r="K1920" s="2" t="s">
        <v>99</v>
      </c>
      <c r="L1920" s="2" t="s">
        <v>1307</v>
      </c>
      <c r="M1920" s="2" t="s">
        <v>1308</v>
      </c>
      <c r="N1920" s="2" t="s">
        <v>274</v>
      </c>
      <c r="O1920" s="3">
        <v>40</v>
      </c>
      <c r="P1920" s="3">
        <v>1087</v>
      </c>
      <c r="Q1920" s="3">
        <v>1115</v>
      </c>
      <c r="R1920" s="3">
        <v>44600</v>
      </c>
      <c r="S1920" s="3">
        <v>28</v>
      </c>
      <c r="T1920" s="3">
        <v>1120</v>
      </c>
      <c r="U1920" s="3">
        <v>2.5099999999999998</v>
      </c>
      <c r="V1920" s="2" t="s">
        <v>855</v>
      </c>
      <c r="W1920" s="2" t="s">
        <v>856</v>
      </c>
      <c r="X1920" s="2" t="s">
        <v>72</v>
      </c>
      <c r="Y1920" s="19" t="str">
        <f>VLOOKUP(G1920,'Verweis Kd-Gruppe'!$A$2:$B$8,2,FALSE)</f>
        <v>EXP</v>
      </c>
      <c r="Z1920" s="19" t="str">
        <f>VLOOKUP(J1920,'Verweis Art-Gruppe'!$A$2:$B$15,2,FALSE)</f>
        <v>Geräte</v>
      </c>
      <c r="AA1920" s="19" t="str">
        <f>VLOOKUP(W1920,'Verweis Vertreter'!$A$2:$B$24,2,FALSE)</f>
        <v>Chahid Drimani</v>
      </c>
      <c r="AB1920" s="12">
        <f t="shared" si="261"/>
        <v>40</v>
      </c>
      <c r="AC1920" s="12">
        <f t="shared" si="266"/>
        <v>1087</v>
      </c>
      <c r="AD1920" s="12">
        <f t="shared" si="267"/>
        <v>1115</v>
      </c>
      <c r="AE1920" s="12">
        <f t="shared" si="262"/>
        <v>44600</v>
      </c>
      <c r="AF1920" s="12">
        <f t="shared" si="263"/>
        <v>28</v>
      </c>
      <c r="AG1920" s="12">
        <f t="shared" si="264"/>
        <v>1120</v>
      </c>
      <c r="AH1920" s="9">
        <f t="shared" si="268"/>
        <v>2.5112107623318385E-2</v>
      </c>
      <c r="AI1920" s="14">
        <f>VLOOKUP(E1920,'Verweis Faktor'!$A:$B,2,FALSE)</f>
        <v>1</v>
      </c>
      <c r="AJ1920" s="14"/>
      <c r="AK1920" s="14" t="str">
        <f>IF(AL1920="Ja","Versandkosten",VLOOKUP(E1920,'Verweis Belegart'!$A$2:$B$9,2,FALSE))</f>
        <v>Hardware</v>
      </c>
      <c r="AL1920" s="14" t="str">
        <f t="shared" si="269"/>
        <v>Nein</v>
      </c>
      <c r="AM1920" s="14" t="str">
        <f t="shared" si="265"/>
        <v>Positiv</v>
      </c>
    </row>
    <row r="1921" spans="1:39" ht="17.25"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103</v>
      </c>
      <c r="L1921" s="2" t="s">
        <v>305</v>
      </c>
      <c r="M1921" s="2" t="s">
        <v>306</v>
      </c>
      <c r="N1921" s="2" t="s">
        <v>283</v>
      </c>
      <c r="O1921" s="3">
        <v>5</v>
      </c>
      <c r="P1921" s="3">
        <v>492.46980000000002</v>
      </c>
      <c r="Q1921" s="3">
        <v>517</v>
      </c>
      <c r="R1921" s="3">
        <v>2585</v>
      </c>
      <c r="S1921" s="3">
        <v>24.530200000000001</v>
      </c>
      <c r="T1921" s="3">
        <v>122.65</v>
      </c>
      <c r="U1921" s="3">
        <v>4.74</v>
      </c>
      <c r="V1921" s="2" t="s">
        <v>855</v>
      </c>
      <c r="W1921" s="2" t="s">
        <v>856</v>
      </c>
      <c r="X1921" s="2" t="s">
        <v>72</v>
      </c>
      <c r="Y1921" s="19" t="str">
        <f>VLOOKUP(G1921,'Verweis Kd-Gruppe'!$A$2:$B$8,2,FALSE)</f>
        <v>EXP</v>
      </c>
      <c r="Z1921" s="19" t="str">
        <f>VLOOKUP(J1921,'Verweis Art-Gruppe'!$A$2:$B$15,2,FALSE)</f>
        <v>Geräte</v>
      </c>
      <c r="AA1921" s="19" t="str">
        <f>VLOOKUP(W1921,'Verweis Vertreter'!$A$2:$B$24,2,FALSE)</f>
        <v>Chahid Drimani</v>
      </c>
      <c r="AB1921" s="12">
        <f t="shared" si="261"/>
        <v>5</v>
      </c>
      <c r="AC1921" s="12">
        <f t="shared" si="266"/>
        <v>492.46980000000002</v>
      </c>
      <c r="AD1921" s="12">
        <f t="shared" si="267"/>
        <v>517</v>
      </c>
      <c r="AE1921" s="12">
        <f t="shared" si="262"/>
        <v>2585</v>
      </c>
      <c r="AF1921" s="12">
        <f t="shared" si="263"/>
        <v>24.530200000000001</v>
      </c>
      <c r="AG1921" s="12">
        <f t="shared" si="264"/>
        <v>122.65</v>
      </c>
      <c r="AH1921" s="9">
        <f t="shared" si="268"/>
        <v>4.7446808510638303E-2</v>
      </c>
      <c r="AI1921" s="14">
        <f>VLOOKUP(E1921,'Verweis Faktor'!$A:$B,2,FALSE)</f>
        <v>1</v>
      </c>
      <c r="AJ1921" s="14"/>
      <c r="AK1921" s="14" t="str">
        <f>IF(AL1921="Ja","Versandkosten",VLOOKUP(E1921,'Verweis Belegart'!$A$2:$B$9,2,FALSE))</f>
        <v>Hardware</v>
      </c>
      <c r="AL1921" s="14" t="str">
        <f t="shared" si="269"/>
        <v>Nein</v>
      </c>
      <c r="AM1921" s="14" t="str">
        <f t="shared" si="265"/>
        <v>Positiv</v>
      </c>
    </row>
    <row r="1922" spans="1:39" ht="17.25" customHeight="1" x14ac:dyDescent="0.35">
      <c r="A1922" s="17">
        <v>14571974</v>
      </c>
      <c r="B1922" s="2" t="s">
        <v>1517</v>
      </c>
      <c r="C1922" s="1">
        <v>2025001</v>
      </c>
      <c r="D1922" s="1">
        <v>2000536</v>
      </c>
      <c r="E1922" s="2" t="s">
        <v>34</v>
      </c>
      <c r="F1922" s="2" t="s">
        <v>35</v>
      </c>
      <c r="G1922" s="2" t="s">
        <v>66</v>
      </c>
      <c r="H1922" s="2" t="s">
        <v>1014</v>
      </c>
      <c r="I1922" s="2" t="s">
        <v>1015</v>
      </c>
      <c r="J1922" s="2" t="s">
        <v>103</v>
      </c>
      <c r="K1922" s="2" t="s">
        <v>28</v>
      </c>
      <c r="L1922" s="2" t="s">
        <v>126</v>
      </c>
      <c r="M1922" s="2" t="s">
        <v>127</v>
      </c>
      <c r="N1922" s="2" t="s">
        <v>128</v>
      </c>
      <c r="O1922" s="3">
        <v>3</v>
      </c>
      <c r="P1922" s="3">
        <v>188.4658</v>
      </c>
      <c r="Q1922" s="3">
        <v>202</v>
      </c>
      <c r="R1922" s="3">
        <v>606</v>
      </c>
      <c r="S1922" s="3">
        <v>13.5342</v>
      </c>
      <c r="T1922" s="3">
        <v>40.6</v>
      </c>
      <c r="U1922" s="3">
        <v>6.7</v>
      </c>
      <c r="V1922" s="2" t="s">
        <v>145</v>
      </c>
      <c r="W1922" s="2" t="s">
        <v>146</v>
      </c>
      <c r="X1922" s="2" t="s">
        <v>72</v>
      </c>
      <c r="Y1922" s="19" t="str">
        <f>VLOOKUP(G1922,'Verweis Kd-Gruppe'!$A$2:$B$8,2,FALSE)</f>
        <v>EXP</v>
      </c>
      <c r="Z1922" s="19" t="str">
        <f>VLOOKUP(J1922,'Verweis Art-Gruppe'!$A$2:$B$15,2,FALSE)</f>
        <v>Geräte</v>
      </c>
      <c r="AA1922" s="19" t="str">
        <f>VLOOKUP(W1922,'Verweis Vertreter'!$A$2:$B$24,2,FALSE)</f>
        <v>Muhsin Yortanli</v>
      </c>
      <c r="AB1922" s="12">
        <f t="shared" si="261"/>
        <v>3</v>
      </c>
      <c r="AC1922" s="12">
        <f t="shared" si="266"/>
        <v>188.4658</v>
      </c>
      <c r="AD1922" s="12">
        <f t="shared" si="267"/>
        <v>202</v>
      </c>
      <c r="AE1922" s="12">
        <f t="shared" si="262"/>
        <v>606</v>
      </c>
      <c r="AF1922" s="12">
        <f t="shared" si="263"/>
        <v>13.5342</v>
      </c>
      <c r="AG1922" s="12">
        <f t="shared" si="264"/>
        <v>40.6</v>
      </c>
      <c r="AH1922" s="9">
        <f t="shared" si="268"/>
        <v>6.6996699669967005E-2</v>
      </c>
      <c r="AI1922" s="14">
        <f>VLOOKUP(E1922,'Verweis Faktor'!$A:$B,2,FALSE)</f>
        <v>1</v>
      </c>
      <c r="AJ1922" s="14"/>
      <c r="AK1922" s="14" t="str">
        <f>IF(AL1922="Ja","Versandkosten",VLOOKUP(E1922,'Verweis Belegart'!$A$2:$B$9,2,FALSE))</f>
        <v>Hardware</v>
      </c>
      <c r="AL1922" s="14" t="str">
        <f t="shared" si="269"/>
        <v>Nein</v>
      </c>
      <c r="AM1922" s="14" t="str">
        <f t="shared" si="265"/>
        <v>Positiv</v>
      </c>
    </row>
    <row r="1923" spans="1:39" ht="17.25" customHeight="1" x14ac:dyDescent="0.35">
      <c r="A1923" s="17">
        <v>14571974</v>
      </c>
      <c r="B1923" s="2" t="s">
        <v>1517</v>
      </c>
      <c r="C1923" s="1">
        <v>2025001</v>
      </c>
      <c r="D1923" s="1">
        <v>2000536</v>
      </c>
      <c r="E1923" s="2" t="s">
        <v>34</v>
      </c>
      <c r="F1923" s="2" t="s">
        <v>35</v>
      </c>
      <c r="G1923" s="2" t="s">
        <v>66</v>
      </c>
      <c r="H1923" s="2" t="s">
        <v>1014</v>
      </c>
      <c r="I1923" s="2" t="s">
        <v>1015</v>
      </c>
      <c r="J1923" s="2" t="s">
        <v>103</v>
      </c>
      <c r="K1923" s="2" t="s">
        <v>45</v>
      </c>
      <c r="L1923" s="2" t="s">
        <v>1345</v>
      </c>
      <c r="M1923" s="2" t="s">
        <v>1346</v>
      </c>
      <c r="N1923" s="2" t="s">
        <v>48</v>
      </c>
      <c r="O1923" s="3">
        <v>1</v>
      </c>
      <c r="P1923" s="3">
        <v>245</v>
      </c>
      <c r="Q1923" s="3">
        <v>259</v>
      </c>
      <c r="R1923" s="3">
        <v>259</v>
      </c>
      <c r="S1923" s="3">
        <v>14</v>
      </c>
      <c r="T1923" s="3">
        <v>14</v>
      </c>
      <c r="U1923" s="3">
        <v>5.4</v>
      </c>
      <c r="V1923" s="2" t="s">
        <v>145</v>
      </c>
      <c r="W1923" s="2" t="s">
        <v>146</v>
      </c>
      <c r="X1923" s="2" t="s">
        <v>72</v>
      </c>
      <c r="Y1923" s="19" t="str">
        <f>VLOOKUP(G1923,'Verweis Kd-Gruppe'!$A$2:$B$8,2,FALSE)</f>
        <v>EXP</v>
      </c>
      <c r="Z1923" s="19" t="str">
        <f>VLOOKUP(J1923,'Verweis Art-Gruppe'!$A$2:$B$15,2,FALSE)</f>
        <v>Geräte</v>
      </c>
      <c r="AA1923" s="19" t="str">
        <f>VLOOKUP(W1923,'Verweis Vertreter'!$A$2:$B$24,2,FALSE)</f>
        <v>Muhsin Yortanli</v>
      </c>
      <c r="AB1923" s="12">
        <f t="shared" ref="AB1923:AB1986" si="270">$AI1923*O1923</f>
        <v>1</v>
      </c>
      <c r="AC1923" s="12">
        <f t="shared" si="266"/>
        <v>245</v>
      </c>
      <c r="AD1923" s="12">
        <f t="shared" si="267"/>
        <v>259</v>
      </c>
      <c r="AE1923" s="12">
        <f t="shared" ref="AE1923:AE1986" si="271">$AI1923*R1923</f>
        <v>259</v>
      </c>
      <c r="AF1923" s="12">
        <f t="shared" ref="AF1923:AF1986" si="272">$AI1923*S1923</f>
        <v>14</v>
      </c>
      <c r="AG1923" s="12">
        <f t="shared" ref="AG1923:AG1986" si="273">$AI1923*T1923</f>
        <v>14</v>
      </c>
      <c r="AH1923" s="9">
        <f t="shared" si="268"/>
        <v>5.4054054054054057E-2</v>
      </c>
      <c r="AI1923" s="14">
        <f>VLOOKUP(E1923,'Verweis Faktor'!$A:$B,2,FALSE)</f>
        <v>1</v>
      </c>
      <c r="AJ1923" s="14"/>
      <c r="AK1923" s="14" t="str">
        <f>IF(AL1923="Ja","Versandkosten",VLOOKUP(E1923,'Verweis Belegart'!$A$2:$B$9,2,FALSE))</f>
        <v>Hardware</v>
      </c>
      <c r="AL1923" s="14" t="str">
        <f t="shared" si="269"/>
        <v>Nein</v>
      </c>
      <c r="AM1923" s="14" t="str">
        <f t="shared" ref="AM1923:AM1986" si="274">IF(AG1923&lt;0,"Negativ","Positiv")</f>
        <v>Positiv</v>
      </c>
    </row>
    <row r="1924" spans="1:39" ht="17.25" customHeight="1" x14ac:dyDescent="0.35">
      <c r="A1924" s="17">
        <v>14571974</v>
      </c>
      <c r="B1924" s="2" t="s">
        <v>1517</v>
      </c>
      <c r="C1924" s="1">
        <v>2025001</v>
      </c>
      <c r="D1924" s="1">
        <v>2000536</v>
      </c>
      <c r="E1924" s="2" t="s">
        <v>34</v>
      </c>
      <c r="F1924" s="2" t="s">
        <v>35</v>
      </c>
      <c r="G1924" s="2" t="s">
        <v>66</v>
      </c>
      <c r="H1924" s="2" t="s">
        <v>1014</v>
      </c>
      <c r="I1924" s="2" t="s">
        <v>1015</v>
      </c>
      <c r="J1924" s="2" t="s">
        <v>103</v>
      </c>
      <c r="K1924" s="2" t="s">
        <v>49</v>
      </c>
      <c r="L1924" s="2" t="s">
        <v>56</v>
      </c>
      <c r="M1924" s="2" t="s">
        <v>57</v>
      </c>
      <c r="N1924" s="2" t="s">
        <v>58</v>
      </c>
      <c r="O1924" s="3">
        <v>2</v>
      </c>
      <c r="P1924" s="3">
        <v>605</v>
      </c>
      <c r="Q1924" s="3">
        <v>619</v>
      </c>
      <c r="R1924" s="3">
        <v>1238</v>
      </c>
      <c r="S1924" s="3">
        <v>14</v>
      </c>
      <c r="T1924" s="3">
        <v>28</v>
      </c>
      <c r="U1924" s="3">
        <v>2.2599999999999998</v>
      </c>
      <c r="V1924" s="2" t="s">
        <v>145</v>
      </c>
      <c r="W1924" s="2" t="s">
        <v>146</v>
      </c>
      <c r="X1924" s="2" t="s">
        <v>72</v>
      </c>
      <c r="Y1924" s="19" t="str">
        <f>VLOOKUP(G1924,'Verweis Kd-Gruppe'!$A$2:$B$8,2,FALSE)</f>
        <v>EXP</v>
      </c>
      <c r="Z1924" s="19" t="str">
        <f>VLOOKUP(J1924,'Verweis Art-Gruppe'!$A$2:$B$15,2,FALSE)</f>
        <v>Geräte</v>
      </c>
      <c r="AA1924" s="19" t="str">
        <f>VLOOKUP(W1924,'Verweis Vertreter'!$A$2:$B$24,2,FALSE)</f>
        <v>Muhsin Yortanli</v>
      </c>
      <c r="AB1924" s="12">
        <f t="shared" si="270"/>
        <v>2</v>
      </c>
      <c r="AC1924" s="12">
        <f t="shared" ref="AC1924:AC1987" si="275">P1924</f>
        <v>605</v>
      </c>
      <c r="AD1924" s="12">
        <f t="shared" ref="AD1924:AD1987" si="276">Q1924</f>
        <v>619</v>
      </c>
      <c r="AE1924" s="12">
        <f t="shared" si="271"/>
        <v>1238</v>
      </c>
      <c r="AF1924" s="12">
        <f t="shared" si="272"/>
        <v>14</v>
      </c>
      <c r="AG1924" s="12">
        <f t="shared" si="273"/>
        <v>28</v>
      </c>
      <c r="AH1924" s="9">
        <f t="shared" ref="AH1924:AH1987" si="277">IF(AF1924=0,0,AG1924/AE1924*AI1924)</f>
        <v>2.2617124394184167E-2</v>
      </c>
      <c r="AI1924" s="14">
        <f>VLOOKUP(E1924,'Verweis Faktor'!$A:$B,2,FALSE)</f>
        <v>1</v>
      </c>
      <c r="AJ1924" s="14"/>
      <c r="AK1924" s="14" t="str">
        <f>IF(AL1924="Ja","Versandkosten",VLOOKUP(E1924,'Verweis Belegart'!$A$2:$B$9,2,FALSE))</f>
        <v>Hardware</v>
      </c>
      <c r="AL1924" s="14" t="str">
        <f t="shared" ref="AL1924:AL1987" si="278">IF(ISNUMBER(FIND("Versandkosten",M1924)),"Ja","Nein")</f>
        <v>Nein</v>
      </c>
      <c r="AM1924" s="14" t="str">
        <f t="shared" si="274"/>
        <v>Positiv</v>
      </c>
    </row>
    <row r="1925" spans="1:39" ht="17.25" customHeight="1" x14ac:dyDescent="0.35">
      <c r="A1925" s="17">
        <v>14571974</v>
      </c>
      <c r="B1925" s="2" t="s">
        <v>1517</v>
      </c>
      <c r="C1925" s="1">
        <v>2025001</v>
      </c>
      <c r="D1925" s="1">
        <v>2000536</v>
      </c>
      <c r="E1925" s="2" t="s">
        <v>34</v>
      </c>
      <c r="F1925" s="2" t="s">
        <v>35</v>
      </c>
      <c r="G1925" s="2" t="s">
        <v>66</v>
      </c>
      <c r="H1925" s="2" t="s">
        <v>1014</v>
      </c>
      <c r="I1925" s="2" t="s">
        <v>1015</v>
      </c>
      <c r="J1925" s="2" t="s">
        <v>103</v>
      </c>
      <c r="K1925" s="2" t="s">
        <v>79</v>
      </c>
      <c r="L1925" s="2" t="s">
        <v>132</v>
      </c>
      <c r="M1925" s="2" t="s">
        <v>133</v>
      </c>
      <c r="N1925" s="2" t="s">
        <v>48</v>
      </c>
      <c r="O1925" s="3">
        <v>10</v>
      </c>
      <c r="P1925" s="3">
        <v>254.48859999999999</v>
      </c>
      <c r="Q1925" s="3">
        <v>262</v>
      </c>
      <c r="R1925" s="3">
        <v>2620</v>
      </c>
      <c r="S1925" s="3">
        <v>7.5114000000000001</v>
      </c>
      <c r="T1925" s="3">
        <v>75.11</v>
      </c>
      <c r="U1925" s="3">
        <v>2.86</v>
      </c>
      <c r="V1925" s="2" t="s">
        <v>145</v>
      </c>
      <c r="W1925" s="2" t="s">
        <v>146</v>
      </c>
      <c r="X1925" s="2" t="s">
        <v>72</v>
      </c>
      <c r="Y1925" s="19" t="str">
        <f>VLOOKUP(G1925,'Verweis Kd-Gruppe'!$A$2:$B$8,2,FALSE)</f>
        <v>EXP</v>
      </c>
      <c r="Z1925" s="19" t="str">
        <f>VLOOKUP(J1925,'Verweis Art-Gruppe'!$A$2:$B$15,2,FALSE)</f>
        <v>Geräte</v>
      </c>
      <c r="AA1925" s="19" t="str">
        <f>VLOOKUP(W1925,'Verweis Vertreter'!$A$2:$B$24,2,FALSE)</f>
        <v>Muhsin Yortanli</v>
      </c>
      <c r="AB1925" s="12">
        <f t="shared" si="270"/>
        <v>10</v>
      </c>
      <c r="AC1925" s="12">
        <f t="shared" si="275"/>
        <v>254.48859999999999</v>
      </c>
      <c r="AD1925" s="12">
        <f t="shared" si="276"/>
        <v>262</v>
      </c>
      <c r="AE1925" s="12">
        <f t="shared" si="271"/>
        <v>2620</v>
      </c>
      <c r="AF1925" s="12">
        <f t="shared" si="272"/>
        <v>7.5114000000000001</v>
      </c>
      <c r="AG1925" s="12">
        <f t="shared" si="273"/>
        <v>75.11</v>
      </c>
      <c r="AH1925" s="9">
        <f t="shared" si="277"/>
        <v>2.866793893129771E-2</v>
      </c>
      <c r="AI1925" s="14">
        <f>VLOOKUP(E1925,'Verweis Faktor'!$A:$B,2,FALSE)</f>
        <v>1</v>
      </c>
      <c r="AJ1925" s="14"/>
      <c r="AK1925" s="14" t="str">
        <f>IF(AL1925="Ja","Versandkosten",VLOOKUP(E1925,'Verweis Belegart'!$A$2:$B$9,2,FALSE))</f>
        <v>Hardware</v>
      </c>
      <c r="AL1925" s="14" t="str">
        <f t="shared" si="278"/>
        <v>Nein</v>
      </c>
      <c r="AM1925" s="14" t="str">
        <f t="shared" si="274"/>
        <v>Positiv</v>
      </c>
    </row>
    <row r="1926" spans="1:39" ht="17.25" customHeight="1" x14ac:dyDescent="0.35">
      <c r="A1926" s="17">
        <v>14571974</v>
      </c>
      <c r="B1926" s="2" t="s">
        <v>1517</v>
      </c>
      <c r="C1926" s="1">
        <v>2025001</v>
      </c>
      <c r="D1926" s="1">
        <v>2000536</v>
      </c>
      <c r="E1926" s="2" t="s">
        <v>34</v>
      </c>
      <c r="F1926" s="2" t="s">
        <v>35</v>
      </c>
      <c r="G1926" s="2" t="s">
        <v>66</v>
      </c>
      <c r="H1926" s="2" t="s">
        <v>1014</v>
      </c>
      <c r="I1926" s="2" t="s">
        <v>1015</v>
      </c>
      <c r="J1926" s="2" t="s">
        <v>103</v>
      </c>
      <c r="K1926" s="2" t="s">
        <v>83</v>
      </c>
      <c r="L1926" s="2" t="s">
        <v>458</v>
      </c>
      <c r="M1926" s="2" t="s">
        <v>459</v>
      </c>
      <c r="N1926" s="2" t="s">
        <v>41</v>
      </c>
      <c r="O1926" s="3">
        <v>1</v>
      </c>
      <c r="P1926" s="3">
        <v>228.69569999999999</v>
      </c>
      <c r="Q1926" s="3">
        <v>235</v>
      </c>
      <c r="R1926" s="3">
        <v>235</v>
      </c>
      <c r="S1926" s="3">
        <v>6.3042999999999996</v>
      </c>
      <c r="T1926" s="3">
        <v>6.3</v>
      </c>
      <c r="U1926" s="3">
        <v>2.68</v>
      </c>
      <c r="V1926" s="2" t="s">
        <v>145</v>
      </c>
      <c r="W1926" s="2" t="s">
        <v>146</v>
      </c>
      <c r="X1926" s="2" t="s">
        <v>72</v>
      </c>
      <c r="Y1926" s="19" t="str">
        <f>VLOOKUP(G1926,'Verweis Kd-Gruppe'!$A$2:$B$8,2,FALSE)</f>
        <v>EXP</v>
      </c>
      <c r="Z1926" s="19" t="str">
        <f>VLOOKUP(J1926,'Verweis Art-Gruppe'!$A$2:$B$15,2,FALSE)</f>
        <v>Geräte</v>
      </c>
      <c r="AA1926" s="19" t="str">
        <f>VLOOKUP(W1926,'Verweis Vertreter'!$A$2:$B$24,2,FALSE)</f>
        <v>Muhsin Yortanli</v>
      </c>
      <c r="AB1926" s="12">
        <f t="shared" si="270"/>
        <v>1</v>
      </c>
      <c r="AC1926" s="12">
        <f t="shared" si="275"/>
        <v>228.69569999999999</v>
      </c>
      <c r="AD1926" s="12">
        <f t="shared" si="276"/>
        <v>235</v>
      </c>
      <c r="AE1926" s="12">
        <f t="shared" si="271"/>
        <v>235</v>
      </c>
      <c r="AF1926" s="12">
        <f t="shared" si="272"/>
        <v>6.3042999999999996</v>
      </c>
      <c r="AG1926" s="12">
        <f t="shared" si="273"/>
        <v>6.3</v>
      </c>
      <c r="AH1926" s="9">
        <f t="shared" si="277"/>
        <v>2.680851063829787E-2</v>
      </c>
      <c r="AI1926" s="14">
        <f>VLOOKUP(E1926,'Verweis Faktor'!$A:$B,2,FALSE)</f>
        <v>1</v>
      </c>
      <c r="AJ1926" s="14"/>
      <c r="AK1926" s="14" t="str">
        <f>IF(AL1926="Ja","Versandkosten",VLOOKUP(E1926,'Verweis Belegart'!$A$2:$B$9,2,FALSE))</f>
        <v>Hardware</v>
      </c>
      <c r="AL1926" s="14" t="str">
        <f t="shared" si="278"/>
        <v>Nein</v>
      </c>
      <c r="AM1926" s="14" t="str">
        <f t="shared" si="274"/>
        <v>Positiv</v>
      </c>
    </row>
    <row r="1927" spans="1:39" ht="17.25" customHeight="1" x14ac:dyDescent="0.35">
      <c r="A1927" s="17">
        <v>14571974</v>
      </c>
      <c r="B1927" s="2" t="s">
        <v>1517</v>
      </c>
      <c r="C1927" s="1">
        <v>2025001</v>
      </c>
      <c r="D1927" s="1">
        <v>2000536</v>
      </c>
      <c r="E1927" s="2" t="s">
        <v>34</v>
      </c>
      <c r="F1927" s="2" t="s">
        <v>35</v>
      </c>
      <c r="G1927" s="2" t="s">
        <v>66</v>
      </c>
      <c r="H1927" s="2" t="s">
        <v>1014</v>
      </c>
      <c r="I1927" s="2" t="s">
        <v>1015</v>
      </c>
      <c r="J1927" s="2" t="s">
        <v>103</v>
      </c>
      <c r="K1927" s="2" t="s">
        <v>87</v>
      </c>
      <c r="L1927" s="2" t="s">
        <v>1029</v>
      </c>
      <c r="M1927" s="2" t="s">
        <v>1030</v>
      </c>
      <c r="N1927" s="2" t="s">
        <v>310</v>
      </c>
      <c r="O1927" s="3">
        <v>4</v>
      </c>
      <c r="P1927" s="3">
        <v>487.01440000000002</v>
      </c>
      <c r="Q1927" s="3">
        <v>490</v>
      </c>
      <c r="R1927" s="3">
        <v>1960</v>
      </c>
      <c r="S1927" s="3">
        <v>2.9855999999999998</v>
      </c>
      <c r="T1927" s="3">
        <v>11.94</v>
      </c>
      <c r="U1927" s="3">
        <v>0.6</v>
      </c>
      <c r="V1927" s="2" t="s">
        <v>145</v>
      </c>
      <c r="W1927" s="2" t="s">
        <v>146</v>
      </c>
      <c r="X1927" s="2" t="s">
        <v>72</v>
      </c>
      <c r="Y1927" s="19" t="str">
        <f>VLOOKUP(G1927,'Verweis Kd-Gruppe'!$A$2:$B$8,2,FALSE)</f>
        <v>EXP</v>
      </c>
      <c r="Z1927" s="19" t="str">
        <f>VLOOKUP(J1927,'Verweis Art-Gruppe'!$A$2:$B$15,2,FALSE)</f>
        <v>Geräte</v>
      </c>
      <c r="AA1927" s="19" t="str">
        <f>VLOOKUP(W1927,'Verweis Vertreter'!$A$2:$B$24,2,FALSE)</f>
        <v>Muhsin Yortanli</v>
      </c>
      <c r="AB1927" s="12">
        <f t="shared" si="270"/>
        <v>4</v>
      </c>
      <c r="AC1927" s="12">
        <f t="shared" si="275"/>
        <v>487.01440000000002</v>
      </c>
      <c r="AD1927" s="12">
        <f t="shared" si="276"/>
        <v>490</v>
      </c>
      <c r="AE1927" s="12">
        <f t="shared" si="271"/>
        <v>1960</v>
      </c>
      <c r="AF1927" s="12">
        <f t="shared" si="272"/>
        <v>2.9855999999999998</v>
      </c>
      <c r="AG1927" s="12">
        <f t="shared" si="273"/>
        <v>11.94</v>
      </c>
      <c r="AH1927" s="9">
        <f t="shared" si="277"/>
        <v>6.0918367346938776E-3</v>
      </c>
      <c r="AI1927" s="14">
        <f>VLOOKUP(E1927,'Verweis Faktor'!$A:$B,2,FALSE)</f>
        <v>1</v>
      </c>
      <c r="AJ1927" s="14"/>
      <c r="AK1927" s="14" t="str">
        <f>IF(AL1927="Ja","Versandkosten",VLOOKUP(E1927,'Verweis Belegart'!$A$2:$B$9,2,FALSE))</f>
        <v>Hardware</v>
      </c>
      <c r="AL1927" s="14" t="str">
        <f t="shared" si="278"/>
        <v>Nein</v>
      </c>
      <c r="AM1927" s="14" t="str">
        <f t="shared" si="274"/>
        <v>Positiv</v>
      </c>
    </row>
    <row r="1928" spans="1:39" ht="17.25" customHeight="1" x14ac:dyDescent="0.35">
      <c r="A1928" s="17">
        <v>14571974</v>
      </c>
      <c r="B1928" s="2" t="s">
        <v>1517</v>
      </c>
      <c r="C1928" s="1">
        <v>2025001</v>
      </c>
      <c r="D1928" s="1">
        <v>2000536</v>
      </c>
      <c r="E1928" s="2" t="s">
        <v>34</v>
      </c>
      <c r="F1928" s="2" t="s">
        <v>35</v>
      </c>
      <c r="G1928" s="2" t="s">
        <v>66</v>
      </c>
      <c r="H1928" s="2" t="s">
        <v>1014</v>
      </c>
      <c r="I1928" s="2" t="s">
        <v>1015</v>
      </c>
      <c r="J1928" s="2" t="s">
        <v>103</v>
      </c>
      <c r="K1928" s="2" t="s">
        <v>91</v>
      </c>
      <c r="L1928" s="2" t="s">
        <v>88</v>
      </c>
      <c r="M1928" s="2" t="s">
        <v>89</v>
      </c>
      <c r="N1928" s="2" t="s">
        <v>90</v>
      </c>
      <c r="O1928" s="3">
        <v>4</v>
      </c>
      <c r="P1928" s="3">
        <v>530.07069999999999</v>
      </c>
      <c r="Q1928" s="3">
        <v>545</v>
      </c>
      <c r="R1928" s="3">
        <v>2180</v>
      </c>
      <c r="S1928" s="3">
        <v>14.9293</v>
      </c>
      <c r="T1928" s="3">
        <v>59.72</v>
      </c>
      <c r="U1928" s="3">
        <v>2.73</v>
      </c>
      <c r="V1928" s="2" t="s">
        <v>145</v>
      </c>
      <c r="W1928" s="2" t="s">
        <v>146</v>
      </c>
      <c r="X1928" s="2" t="s">
        <v>72</v>
      </c>
      <c r="Y1928" s="19" t="str">
        <f>VLOOKUP(G1928,'Verweis Kd-Gruppe'!$A$2:$B$8,2,FALSE)</f>
        <v>EXP</v>
      </c>
      <c r="Z1928" s="19" t="str">
        <f>VLOOKUP(J1928,'Verweis Art-Gruppe'!$A$2:$B$15,2,FALSE)</f>
        <v>Geräte</v>
      </c>
      <c r="AA1928" s="19" t="str">
        <f>VLOOKUP(W1928,'Verweis Vertreter'!$A$2:$B$24,2,FALSE)</f>
        <v>Muhsin Yortanli</v>
      </c>
      <c r="AB1928" s="12">
        <f t="shared" si="270"/>
        <v>4</v>
      </c>
      <c r="AC1928" s="12">
        <f t="shared" si="275"/>
        <v>530.07069999999999</v>
      </c>
      <c r="AD1928" s="12">
        <f t="shared" si="276"/>
        <v>545</v>
      </c>
      <c r="AE1928" s="12">
        <f t="shared" si="271"/>
        <v>2180</v>
      </c>
      <c r="AF1928" s="12">
        <f t="shared" si="272"/>
        <v>14.9293</v>
      </c>
      <c r="AG1928" s="12">
        <f t="shared" si="273"/>
        <v>59.72</v>
      </c>
      <c r="AH1928" s="9">
        <f t="shared" si="277"/>
        <v>2.7394495412844035E-2</v>
      </c>
      <c r="AI1928" s="14">
        <f>VLOOKUP(E1928,'Verweis Faktor'!$A:$B,2,FALSE)</f>
        <v>1</v>
      </c>
      <c r="AJ1928" s="14"/>
      <c r="AK1928" s="14" t="str">
        <f>IF(AL1928="Ja","Versandkosten",VLOOKUP(E1928,'Verweis Belegart'!$A$2:$B$9,2,FALSE))</f>
        <v>Hardware</v>
      </c>
      <c r="AL1928" s="14" t="str">
        <f t="shared" si="278"/>
        <v>Nein</v>
      </c>
      <c r="AM1928" s="14" t="str">
        <f t="shared" si="274"/>
        <v>Positiv</v>
      </c>
    </row>
    <row r="1929" spans="1:39" ht="17.25" customHeight="1" x14ac:dyDescent="0.35">
      <c r="A1929" s="17">
        <v>14571974</v>
      </c>
      <c r="B1929" s="2" t="s">
        <v>1517</v>
      </c>
      <c r="C1929" s="1">
        <v>2025001</v>
      </c>
      <c r="D1929" s="1">
        <v>2000536</v>
      </c>
      <c r="E1929" s="2" t="s">
        <v>34</v>
      </c>
      <c r="F1929" s="2" t="s">
        <v>35</v>
      </c>
      <c r="G1929" s="2" t="s">
        <v>66</v>
      </c>
      <c r="H1929" s="2" t="s">
        <v>1014</v>
      </c>
      <c r="I1929" s="2" t="s">
        <v>1015</v>
      </c>
      <c r="J1929" s="2" t="s">
        <v>103</v>
      </c>
      <c r="K1929" s="2" t="s">
        <v>95</v>
      </c>
      <c r="L1929" s="2" t="s">
        <v>845</v>
      </c>
      <c r="M1929" s="2" t="s">
        <v>846</v>
      </c>
      <c r="N1929" s="2" t="s">
        <v>128</v>
      </c>
      <c r="O1929" s="3">
        <v>10</v>
      </c>
      <c r="P1929" s="3">
        <v>190.3897</v>
      </c>
      <c r="Q1929" s="3">
        <v>199</v>
      </c>
      <c r="R1929" s="3">
        <v>1990</v>
      </c>
      <c r="S1929" s="3">
        <v>8.6103000000000005</v>
      </c>
      <c r="T1929" s="3">
        <v>86.1</v>
      </c>
      <c r="U1929" s="3">
        <v>4.32</v>
      </c>
      <c r="V1929" s="2" t="s">
        <v>145</v>
      </c>
      <c r="W1929" s="2" t="s">
        <v>146</v>
      </c>
      <c r="X1929" s="2" t="s">
        <v>72</v>
      </c>
      <c r="Y1929" s="19" t="str">
        <f>VLOOKUP(G1929,'Verweis Kd-Gruppe'!$A$2:$B$8,2,FALSE)</f>
        <v>EXP</v>
      </c>
      <c r="Z1929" s="19" t="str">
        <f>VLOOKUP(J1929,'Verweis Art-Gruppe'!$A$2:$B$15,2,FALSE)</f>
        <v>Geräte</v>
      </c>
      <c r="AA1929" s="19" t="str">
        <f>VLOOKUP(W1929,'Verweis Vertreter'!$A$2:$B$24,2,FALSE)</f>
        <v>Muhsin Yortanli</v>
      </c>
      <c r="AB1929" s="12">
        <f t="shared" si="270"/>
        <v>10</v>
      </c>
      <c r="AC1929" s="12">
        <f t="shared" si="275"/>
        <v>190.3897</v>
      </c>
      <c r="AD1929" s="12">
        <f t="shared" si="276"/>
        <v>199</v>
      </c>
      <c r="AE1929" s="12">
        <f t="shared" si="271"/>
        <v>1990</v>
      </c>
      <c r="AF1929" s="12">
        <f t="shared" si="272"/>
        <v>8.6103000000000005</v>
      </c>
      <c r="AG1929" s="12">
        <f t="shared" si="273"/>
        <v>86.1</v>
      </c>
      <c r="AH1929" s="9">
        <f t="shared" si="277"/>
        <v>4.3266331658291454E-2</v>
      </c>
      <c r="AI1929" s="14">
        <f>VLOOKUP(E1929,'Verweis Faktor'!$A:$B,2,FALSE)</f>
        <v>1</v>
      </c>
      <c r="AJ1929" s="14"/>
      <c r="AK1929" s="14" t="str">
        <f>IF(AL1929="Ja","Versandkosten",VLOOKUP(E1929,'Verweis Belegart'!$A$2:$B$9,2,FALSE))</f>
        <v>Hardware</v>
      </c>
      <c r="AL1929" s="14" t="str">
        <f t="shared" si="278"/>
        <v>Nein</v>
      </c>
      <c r="AM1929" s="14" t="str">
        <f t="shared" si="274"/>
        <v>Positiv</v>
      </c>
    </row>
    <row r="1930" spans="1:39" ht="17.25" customHeight="1" x14ac:dyDescent="0.35">
      <c r="A1930" s="17">
        <v>14571974</v>
      </c>
      <c r="B1930" s="2" t="s">
        <v>1517</v>
      </c>
      <c r="C1930" s="1">
        <v>2025001</v>
      </c>
      <c r="D1930" s="1">
        <v>2000536</v>
      </c>
      <c r="E1930" s="2" t="s">
        <v>34</v>
      </c>
      <c r="F1930" s="2" t="s">
        <v>35</v>
      </c>
      <c r="G1930" s="2" t="s">
        <v>66</v>
      </c>
      <c r="H1930" s="2" t="s">
        <v>1014</v>
      </c>
      <c r="I1930" s="2" t="s">
        <v>1015</v>
      </c>
      <c r="J1930" s="2" t="s">
        <v>103</v>
      </c>
      <c r="K1930" s="2" t="s">
        <v>99</v>
      </c>
      <c r="L1930" s="2" t="s">
        <v>1262</v>
      </c>
      <c r="M1930" s="2" t="s">
        <v>1263</v>
      </c>
      <c r="N1930" s="2" t="s">
        <v>319</v>
      </c>
      <c r="O1930" s="3">
        <v>2</v>
      </c>
      <c r="P1930" s="3">
        <v>690</v>
      </c>
      <c r="Q1930" s="3">
        <v>735</v>
      </c>
      <c r="R1930" s="3">
        <v>1470</v>
      </c>
      <c r="S1930" s="3">
        <v>45</v>
      </c>
      <c r="T1930" s="3">
        <v>90</v>
      </c>
      <c r="U1930" s="3">
        <v>6.12</v>
      </c>
      <c r="V1930" s="2" t="s">
        <v>145</v>
      </c>
      <c r="W1930" s="2" t="s">
        <v>146</v>
      </c>
      <c r="X1930" s="2" t="s">
        <v>72</v>
      </c>
      <c r="Y1930" s="19" t="str">
        <f>VLOOKUP(G1930,'Verweis Kd-Gruppe'!$A$2:$B$8,2,FALSE)</f>
        <v>EXP</v>
      </c>
      <c r="Z1930" s="19" t="str">
        <f>VLOOKUP(J1930,'Verweis Art-Gruppe'!$A$2:$B$15,2,FALSE)</f>
        <v>Geräte</v>
      </c>
      <c r="AA1930" s="19" t="str">
        <f>VLOOKUP(W1930,'Verweis Vertreter'!$A$2:$B$24,2,FALSE)</f>
        <v>Muhsin Yortanli</v>
      </c>
      <c r="AB1930" s="12">
        <f t="shared" si="270"/>
        <v>2</v>
      </c>
      <c r="AC1930" s="12">
        <f t="shared" si="275"/>
        <v>690</v>
      </c>
      <c r="AD1930" s="12">
        <f t="shared" si="276"/>
        <v>735</v>
      </c>
      <c r="AE1930" s="12">
        <f t="shared" si="271"/>
        <v>1470</v>
      </c>
      <c r="AF1930" s="12">
        <f t="shared" si="272"/>
        <v>45</v>
      </c>
      <c r="AG1930" s="12">
        <f t="shared" si="273"/>
        <v>90</v>
      </c>
      <c r="AH1930" s="9">
        <f t="shared" si="277"/>
        <v>6.1224489795918366E-2</v>
      </c>
      <c r="AI1930" s="14">
        <f>VLOOKUP(E1930,'Verweis Faktor'!$A:$B,2,FALSE)</f>
        <v>1</v>
      </c>
      <c r="AJ1930" s="14"/>
      <c r="AK1930" s="14" t="str">
        <f>IF(AL1930="Ja","Versandkosten",VLOOKUP(E1930,'Verweis Belegart'!$A$2:$B$9,2,FALSE))</f>
        <v>Hardware</v>
      </c>
      <c r="AL1930" s="14" t="str">
        <f t="shared" si="278"/>
        <v>Nein</v>
      </c>
      <c r="AM1930" s="14" t="str">
        <f t="shared" si="274"/>
        <v>Positiv</v>
      </c>
    </row>
    <row r="1931" spans="1:39" ht="17.25"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103</v>
      </c>
      <c r="L1931" s="2" t="s">
        <v>758</v>
      </c>
      <c r="M1931" s="2" t="s">
        <v>759</v>
      </c>
      <c r="N1931" s="2" t="s">
        <v>538</v>
      </c>
      <c r="O1931" s="3">
        <v>10</v>
      </c>
      <c r="P1931" s="3">
        <v>291.64530000000002</v>
      </c>
      <c r="Q1931" s="3">
        <v>299</v>
      </c>
      <c r="R1931" s="3">
        <v>2990</v>
      </c>
      <c r="S1931" s="3">
        <v>7.3547000000000002</v>
      </c>
      <c r="T1931" s="3">
        <v>73.55</v>
      </c>
      <c r="U1931" s="3">
        <v>2.4500000000000002</v>
      </c>
      <c r="V1931" s="2" t="s">
        <v>145</v>
      </c>
      <c r="W1931" s="2" t="s">
        <v>146</v>
      </c>
      <c r="X1931" s="2" t="s">
        <v>72</v>
      </c>
      <c r="Y1931" s="19" t="str">
        <f>VLOOKUP(G1931,'Verweis Kd-Gruppe'!$A$2:$B$8,2,FALSE)</f>
        <v>EXP</v>
      </c>
      <c r="Z1931" s="19" t="str">
        <f>VLOOKUP(J1931,'Verweis Art-Gruppe'!$A$2:$B$15,2,FALSE)</f>
        <v>Geräte</v>
      </c>
      <c r="AA1931" s="19" t="str">
        <f>VLOOKUP(W1931,'Verweis Vertreter'!$A$2:$B$24,2,FALSE)</f>
        <v>Muhsin Yortanli</v>
      </c>
      <c r="AB1931" s="12">
        <f t="shared" si="270"/>
        <v>10</v>
      </c>
      <c r="AC1931" s="12">
        <f t="shared" si="275"/>
        <v>291.64530000000002</v>
      </c>
      <c r="AD1931" s="12">
        <f t="shared" si="276"/>
        <v>299</v>
      </c>
      <c r="AE1931" s="12">
        <f t="shared" si="271"/>
        <v>2990</v>
      </c>
      <c r="AF1931" s="12">
        <f t="shared" si="272"/>
        <v>7.3547000000000002</v>
      </c>
      <c r="AG1931" s="12">
        <f t="shared" si="273"/>
        <v>73.55</v>
      </c>
      <c r="AH1931" s="9">
        <f t="shared" si="277"/>
        <v>2.4598662207357857E-2</v>
      </c>
      <c r="AI1931" s="14">
        <f>VLOOKUP(E1931,'Verweis Faktor'!$A:$B,2,FALSE)</f>
        <v>1</v>
      </c>
      <c r="AJ1931" s="14"/>
      <c r="AK1931" s="14" t="str">
        <f>IF(AL1931="Ja","Versandkosten",VLOOKUP(E1931,'Verweis Belegart'!$A$2:$B$9,2,FALSE))</f>
        <v>Hardware</v>
      </c>
      <c r="AL1931" s="14" t="str">
        <f t="shared" si="278"/>
        <v>Nein</v>
      </c>
      <c r="AM1931" s="14" t="str">
        <f t="shared" si="274"/>
        <v>Positiv</v>
      </c>
    </row>
    <row r="1932" spans="1:39" ht="17.25" customHeight="1" x14ac:dyDescent="0.35">
      <c r="A1932" s="17">
        <v>14571974</v>
      </c>
      <c r="B1932" s="2" t="s">
        <v>1517</v>
      </c>
      <c r="C1932" s="1">
        <v>2025001</v>
      </c>
      <c r="D1932" s="1">
        <v>2000536</v>
      </c>
      <c r="E1932" s="2" t="s">
        <v>34</v>
      </c>
      <c r="F1932" s="2" t="s">
        <v>35</v>
      </c>
      <c r="G1932" s="2" t="s">
        <v>66</v>
      </c>
      <c r="H1932" s="2" t="s">
        <v>1014</v>
      </c>
      <c r="I1932" s="2" t="s">
        <v>1015</v>
      </c>
      <c r="J1932" s="2" t="s">
        <v>103</v>
      </c>
      <c r="K1932" s="2" t="s">
        <v>107</v>
      </c>
      <c r="L1932" s="2" t="s">
        <v>758</v>
      </c>
      <c r="M1932" s="2" t="s">
        <v>759</v>
      </c>
      <c r="N1932" s="2" t="s">
        <v>538</v>
      </c>
      <c r="O1932" s="3">
        <v>5</v>
      </c>
      <c r="P1932" s="3">
        <v>291.64530000000002</v>
      </c>
      <c r="Q1932" s="3">
        <v>299</v>
      </c>
      <c r="R1932" s="3">
        <v>1495</v>
      </c>
      <c r="S1932" s="3">
        <v>7.3547000000000002</v>
      </c>
      <c r="T1932" s="3">
        <v>36.770000000000003</v>
      </c>
      <c r="U1932" s="3">
        <v>2.4500000000000002</v>
      </c>
      <c r="V1932" s="2" t="s">
        <v>145</v>
      </c>
      <c r="W1932" s="2" t="s">
        <v>146</v>
      </c>
      <c r="X1932" s="2" t="s">
        <v>72</v>
      </c>
      <c r="Y1932" s="19" t="str">
        <f>VLOOKUP(G1932,'Verweis Kd-Gruppe'!$A$2:$B$8,2,FALSE)</f>
        <v>EXP</v>
      </c>
      <c r="Z1932" s="19" t="str">
        <f>VLOOKUP(J1932,'Verweis Art-Gruppe'!$A$2:$B$15,2,FALSE)</f>
        <v>Geräte</v>
      </c>
      <c r="AA1932" s="19" t="str">
        <f>VLOOKUP(W1932,'Verweis Vertreter'!$A$2:$B$24,2,FALSE)</f>
        <v>Muhsin Yortanli</v>
      </c>
      <c r="AB1932" s="12">
        <f t="shared" si="270"/>
        <v>5</v>
      </c>
      <c r="AC1932" s="12">
        <f t="shared" si="275"/>
        <v>291.64530000000002</v>
      </c>
      <c r="AD1932" s="12">
        <f t="shared" si="276"/>
        <v>299</v>
      </c>
      <c r="AE1932" s="12">
        <f t="shared" si="271"/>
        <v>1495</v>
      </c>
      <c r="AF1932" s="12">
        <f t="shared" si="272"/>
        <v>7.3547000000000002</v>
      </c>
      <c r="AG1932" s="12">
        <f t="shared" si="273"/>
        <v>36.770000000000003</v>
      </c>
      <c r="AH1932" s="9">
        <f t="shared" si="277"/>
        <v>2.4595317725752512E-2</v>
      </c>
      <c r="AI1932" s="14">
        <f>VLOOKUP(E1932,'Verweis Faktor'!$A:$B,2,FALSE)</f>
        <v>1</v>
      </c>
      <c r="AJ1932" s="14"/>
      <c r="AK1932" s="14" t="str">
        <f>IF(AL1932="Ja","Versandkosten",VLOOKUP(E1932,'Verweis Belegart'!$A$2:$B$9,2,FALSE))</f>
        <v>Hardware</v>
      </c>
      <c r="AL1932" s="14" t="str">
        <f t="shared" si="278"/>
        <v>Nein</v>
      </c>
      <c r="AM1932" s="14" t="str">
        <f t="shared" si="274"/>
        <v>Positiv</v>
      </c>
    </row>
    <row r="1933" spans="1:39" ht="17.25" customHeight="1" x14ac:dyDescent="0.35">
      <c r="A1933" s="17">
        <v>14571974</v>
      </c>
      <c r="B1933" s="2" t="s">
        <v>1517</v>
      </c>
      <c r="C1933" s="1">
        <v>2025001</v>
      </c>
      <c r="D1933" s="1">
        <v>2000536</v>
      </c>
      <c r="E1933" s="2" t="s">
        <v>34</v>
      </c>
      <c r="F1933" s="2" t="s">
        <v>35</v>
      </c>
      <c r="G1933" s="2" t="s">
        <v>66</v>
      </c>
      <c r="H1933" s="2" t="s">
        <v>1014</v>
      </c>
      <c r="I1933" s="2" t="s">
        <v>1015</v>
      </c>
      <c r="J1933" s="2" t="s">
        <v>103</v>
      </c>
      <c r="K1933" s="2" t="s">
        <v>111</v>
      </c>
      <c r="L1933" s="2" t="s">
        <v>758</v>
      </c>
      <c r="M1933" s="2" t="s">
        <v>759</v>
      </c>
      <c r="N1933" s="2" t="s">
        <v>538</v>
      </c>
      <c r="O1933" s="3">
        <v>1</v>
      </c>
      <c r="P1933" s="3">
        <v>291.64530000000002</v>
      </c>
      <c r="Q1933" s="3">
        <v>299</v>
      </c>
      <c r="R1933" s="3">
        <v>299</v>
      </c>
      <c r="S1933" s="3">
        <v>7.3547000000000002</v>
      </c>
      <c r="T1933" s="3">
        <v>7.35</v>
      </c>
      <c r="U1933" s="3">
        <v>2.4500000000000002</v>
      </c>
      <c r="V1933" s="2" t="s">
        <v>145</v>
      </c>
      <c r="W1933" s="2" t="s">
        <v>146</v>
      </c>
      <c r="X1933" s="2" t="s">
        <v>72</v>
      </c>
      <c r="Y1933" s="19" t="str">
        <f>VLOOKUP(G1933,'Verweis Kd-Gruppe'!$A$2:$B$8,2,FALSE)</f>
        <v>EXP</v>
      </c>
      <c r="Z1933" s="19" t="str">
        <f>VLOOKUP(J1933,'Verweis Art-Gruppe'!$A$2:$B$15,2,FALSE)</f>
        <v>Geräte</v>
      </c>
      <c r="AA1933" s="19" t="str">
        <f>VLOOKUP(W1933,'Verweis Vertreter'!$A$2:$B$24,2,FALSE)</f>
        <v>Muhsin Yortanli</v>
      </c>
      <c r="AB1933" s="12">
        <f t="shared" si="270"/>
        <v>1</v>
      </c>
      <c r="AC1933" s="12">
        <f t="shared" si="275"/>
        <v>291.64530000000002</v>
      </c>
      <c r="AD1933" s="12">
        <f t="shared" si="276"/>
        <v>299</v>
      </c>
      <c r="AE1933" s="12">
        <f t="shared" si="271"/>
        <v>299</v>
      </c>
      <c r="AF1933" s="12">
        <f t="shared" si="272"/>
        <v>7.3547000000000002</v>
      </c>
      <c r="AG1933" s="12">
        <f t="shared" si="273"/>
        <v>7.35</v>
      </c>
      <c r="AH1933" s="9">
        <f t="shared" si="277"/>
        <v>2.4581939799331102E-2</v>
      </c>
      <c r="AI1933" s="14">
        <f>VLOOKUP(E1933,'Verweis Faktor'!$A:$B,2,FALSE)</f>
        <v>1</v>
      </c>
      <c r="AJ1933" s="14"/>
      <c r="AK1933" s="14" t="str">
        <f>IF(AL1933="Ja","Versandkosten",VLOOKUP(E1933,'Verweis Belegart'!$A$2:$B$9,2,FALSE))</f>
        <v>Hardware</v>
      </c>
      <c r="AL1933" s="14" t="str">
        <f t="shared" si="278"/>
        <v>Nein</v>
      </c>
      <c r="AM1933" s="14" t="str">
        <f t="shared" si="274"/>
        <v>Positiv</v>
      </c>
    </row>
    <row r="1934" spans="1:39" ht="17.25" customHeight="1" x14ac:dyDescent="0.35">
      <c r="A1934" s="17">
        <v>14571974</v>
      </c>
      <c r="B1934" s="2" t="s">
        <v>1517</v>
      </c>
      <c r="C1934" s="1">
        <v>2025001</v>
      </c>
      <c r="D1934" s="1">
        <v>2000536</v>
      </c>
      <c r="E1934" s="2" t="s">
        <v>34</v>
      </c>
      <c r="F1934" s="2" t="s">
        <v>35</v>
      </c>
      <c r="G1934" s="2" t="s">
        <v>66</v>
      </c>
      <c r="H1934" s="2" t="s">
        <v>1014</v>
      </c>
      <c r="I1934" s="2" t="s">
        <v>1015</v>
      </c>
      <c r="J1934" s="2" t="s">
        <v>103</v>
      </c>
      <c r="K1934" s="2" t="s">
        <v>115</v>
      </c>
      <c r="L1934" s="2" t="s">
        <v>275</v>
      </c>
      <c r="M1934" s="2" t="s">
        <v>276</v>
      </c>
      <c r="N1934" s="2" t="s">
        <v>271</v>
      </c>
      <c r="O1934" s="3">
        <v>1</v>
      </c>
      <c r="P1934" s="3">
        <v>416</v>
      </c>
      <c r="Q1934" s="3">
        <v>422</v>
      </c>
      <c r="R1934" s="3">
        <v>422</v>
      </c>
      <c r="S1934" s="3">
        <v>6</v>
      </c>
      <c r="T1934" s="3">
        <v>6</v>
      </c>
      <c r="U1934" s="3">
        <v>1.42</v>
      </c>
      <c r="V1934" s="2" t="s">
        <v>145</v>
      </c>
      <c r="W1934" s="2" t="s">
        <v>146</v>
      </c>
      <c r="X1934" s="2" t="s">
        <v>72</v>
      </c>
      <c r="Y1934" s="19" t="str">
        <f>VLOOKUP(G1934,'Verweis Kd-Gruppe'!$A$2:$B$8,2,FALSE)</f>
        <v>EXP</v>
      </c>
      <c r="Z1934" s="19" t="str">
        <f>VLOOKUP(J1934,'Verweis Art-Gruppe'!$A$2:$B$15,2,FALSE)</f>
        <v>Geräte</v>
      </c>
      <c r="AA1934" s="19" t="str">
        <f>VLOOKUP(W1934,'Verweis Vertreter'!$A$2:$B$24,2,FALSE)</f>
        <v>Muhsin Yortanli</v>
      </c>
      <c r="AB1934" s="12">
        <f t="shared" si="270"/>
        <v>1</v>
      </c>
      <c r="AC1934" s="12">
        <f t="shared" si="275"/>
        <v>416</v>
      </c>
      <c r="AD1934" s="12">
        <f t="shared" si="276"/>
        <v>422</v>
      </c>
      <c r="AE1934" s="12">
        <f t="shared" si="271"/>
        <v>422</v>
      </c>
      <c r="AF1934" s="12">
        <f t="shared" si="272"/>
        <v>6</v>
      </c>
      <c r="AG1934" s="12">
        <f t="shared" si="273"/>
        <v>6</v>
      </c>
      <c r="AH1934" s="9">
        <f t="shared" si="277"/>
        <v>1.4218009478672985E-2</v>
      </c>
      <c r="AI1934" s="14">
        <f>VLOOKUP(E1934,'Verweis Faktor'!$A:$B,2,FALSE)</f>
        <v>1</v>
      </c>
      <c r="AJ1934" s="14"/>
      <c r="AK1934" s="14" t="str">
        <f>IF(AL1934="Ja","Versandkosten",VLOOKUP(E1934,'Verweis Belegart'!$A$2:$B$9,2,FALSE))</f>
        <v>Hardware</v>
      </c>
      <c r="AL1934" s="14" t="str">
        <f t="shared" si="278"/>
        <v>Nein</v>
      </c>
      <c r="AM1934" s="14" t="str">
        <f t="shared" si="274"/>
        <v>Positiv</v>
      </c>
    </row>
    <row r="1935" spans="1:39" ht="17.25" customHeight="1" x14ac:dyDescent="0.35">
      <c r="A1935" s="17">
        <v>14571974</v>
      </c>
      <c r="B1935" s="2" t="s">
        <v>1517</v>
      </c>
      <c r="C1935" s="1">
        <v>2025001</v>
      </c>
      <c r="D1935" s="1">
        <v>2000536</v>
      </c>
      <c r="E1935" s="2" t="s">
        <v>34</v>
      </c>
      <c r="F1935" s="2" t="s">
        <v>35</v>
      </c>
      <c r="G1935" s="2" t="s">
        <v>66</v>
      </c>
      <c r="H1935" s="2" t="s">
        <v>1014</v>
      </c>
      <c r="I1935" s="2" t="s">
        <v>1015</v>
      </c>
      <c r="J1935" s="2" t="s">
        <v>103</v>
      </c>
      <c r="K1935" s="2" t="s">
        <v>289</v>
      </c>
      <c r="L1935" s="2" t="s">
        <v>275</v>
      </c>
      <c r="M1935" s="2" t="s">
        <v>276</v>
      </c>
      <c r="N1935" s="2" t="s">
        <v>271</v>
      </c>
      <c r="O1935" s="3">
        <v>2</v>
      </c>
      <c r="P1935" s="3">
        <v>416</v>
      </c>
      <c r="Q1935" s="3">
        <v>422</v>
      </c>
      <c r="R1935" s="3">
        <v>844</v>
      </c>
      <c r="S1935" s="3">
        <v>6</v>
      </c>
      <c r="T1935" s="3">
        <v>12</v>
      </c>
      <c r="U1935" s="3">
        <v>1.42</v>
      </c>
      <c r="V1935" s="2" t="s">
        <v>145</v>
      </c>
      <c r="W1935" s="2" t="s">
        <v>146</v>
      </c>
      <c r="X1935" s="2" t="s">
        <v>72</v>
      </c>
      <c r="Y1935" s="19" t="str">
        <f>VLOOKUP(G1935,'Verweis Kd-Gruppe'!$A$2:$B$8,2,FALSE)</f>
        <v>EXP</v>
      </c>
      <c r="Z1935" s="19" t="str">
        <f>VLOOKUP(J1935,'Verweis Art-Gruppe'!$A$2:$B$15,2,FALSE)</f>
        <v>Geräte</v>
      </c>
      <c r="AA1935" s="19" t="str">
        <f>VLOOKUP(W1935,'Verweis Vertreter'!$A$2:$B$24,2,FALSE)</f>
        <v>Muhsin Yortanli</v>
      </c>
      <c r="AB1935" s="12">
        <f t="shared" si="270"/>
        <v>2</v>
      </c>
      <c r="AC1935" s="12">
        <f t="shared" si="275"/>
        <v>416</v>
      </c>
      <c r="AD1935" s="12">
        <f t="shared" si="276"/>
        <v>422</v>
      </c>
      <c r="AE1935" s="12">
        <f t="shared" si="271"/>
        <v>844</v>
      </c>
      <c r="AF1935" s="12">
        <f t="shared" si="272"/>
        <v>6</v>
      </c>
      <c r="AG1935" s="12">
        <f t="shared" si="273"/>
        <v>12</v>
      </c>
      <c r="AH1935" s="9">
        <f t="shared" si="277"/>
        <v>1.4218009478672985E-2</v>
      </c>
      <c r="AI1935" s="14">
        <f>VLOOKUP(E1935,'Verweis Faktor'!$A:$B,2,FALSE)</f>
        <v>1</v>
      </c>
      <c r="AJ1935" s="14"/>
      <c r="AK1935" s="14" t="str">
        <f>IF(AL1935="Ja","Versandkosten",VLOOKUP(E1935,'Verweis Belegart'!$A$2:$B$9,2,FALSE))</f>
        <v>Hardware</v>
      </c>
      <c r="AL1935" s="14" t="str">
        <f t="shared" si="278"/>
        <v>Nein</v>
      </c>
      <c r="AM1935" s="14" t="str">
        <f t="shared" si="274"/>
        <v>Positiv</v>
      </c>
    </row>
    <row r="1936" spans="1:39" ht="17.25" customHeight="1" x14ac:dyDescent="0.35">
      <c r="A1936" s="17">
        <v>14571974</v>
      </c>
      <c r="B1936" s="2" t="s">
        <v>1517</v>
      </c>
      <c r="C1936" s="1">
        <v>2025001</v>
      </c>
      <c r="D1936" s="1">
        <v>2000536</v>
      </c>
      <c r="E1936" s="2" t="s">
        <v>34</v>
      </c>
      <c r="F1936" s="2" t="s">
        <v>35</v>
      </c>
      <c r="G1936" s="2" t="s">
        <v>66</v>
      </c>
      <c r="H1936" s="2" t="s">
        <v>1014</v>
      </c>
      <c r="I1936" s="2" t="s">
        <v>1015</v>
      </c>
      <c r="J1936" s="2" t="s">
        <v>103</v>
      </c>
      <c r="K1936" s="2" t="s">
        <v>293</v>
      </c>
      <c r="L1936" s="2" t="s">
        <v>277</v>
      </c>
      <c r="M1936" s="2" t="s">
        <v>278</v>
      </c>
      <c r="N1936" s="2" t="s">
        <v>48</v>
      </c>
      <c r="O1936" s="3">
        <v>3</v>
      </c>
      <c r="P1936" s="3">
        <v>253.2636</v>
      </c>
      <c r="Q1936" s="3">
        <v>262</v>
      </c>
      <c r="R1936" s="3">
        <v>786</v>
      </c>
      <c r="S1936" s="3">
        <v>8.7363999999999997</v>
      </c>
      <c r="T1936" s="3">
        <v>26.21</v>
      </c>
      <c r="U1936" s="3">
        <v>3.33</v>
      </c>
      <c r="V1936" s="2" t="s">
        <v>145</v>
      </c>
      <c r="W1936" s="2" t="s">
        <v>146</v>
      </c>
      <c r="X1936" s="2" t="s">
        <v>72</v>
      </c>
      <c r="Y1936" s="19" t="str">
        <f>VLOOKUP(G1936,'Verweis Kd-Gruppe'!$A$2:$B$8,2,FALSE)</f>
        <v>EXP</v>
      </c>
      <c r="Z1936" s="19" t="str">
        <f>VLOOKUP(J1936,'Verweis Art-Gruppe'!$A$2:$B$15,2,FALSE)</f>
        <v>Geräte</v>
      </c>
      <c r="AA1936" s="19" t="str">
        <f>VLOOKUP(W1936,'Verweis Vertreter'!$A$2:$B$24,2,FALSE)</f>
        <v>Muhsin Yortanli</v>
      </c>
      <c r="AB1936" s="12">
        <f t="shared" si="270"/>
        <v>3</v>
      </c>
      <c r="AC1936" s="12">
        <f t="shared" si="275"/>
        <v>253.2636</v>
      </c>
      <c r="AD1936" s="12">
        <f t="shared" si="276"/>
        <v>262</v>
      </c>
      <c r="AE1936" s="12">
        <f t="shared" si="271"/>
        <v>786</v>
      </c>
      <c r="AF1936" s="12">
        <f t="shared" si="272"/>
        <v>8.7363999999999997</v>
      </c>
      <c r="AG1936" s="12">
        <f t="shared" si="273"/>
        <v>26.21</v>
      </c>
      <c r="AH1936" s="9">
        <f t="shared" si="277"/>
        <v>3.3346055979643768E-2</v>
      </c>
      <c r="AI1936" s="14">
        <f>VLOOKUP(E1936,'Verweis Faktor'!$A:$B,2,FALSE)</f>
        <v>1</v>
      </c>
      <c r="AJ1936" s="14"/>
      <c r="AK1936" s="14" t="str">
        <f>IF(AL1936="Ja","Versandkosten",VLOOKUP(E1936,'Verweis Belegart'!$A$2:$B$9,2,FALSE))</f>
        <v>Hardware</v>
      </c>
      <c r="AL1936" s="14" t="str">
        <f t="shared" si="278"/>
        <v>Nein</v>
      </c>
      <c r="AM1936" s="14" t="str">
        <f t="shared" si="274"/>
        <v>Positiv</v>
      </c>
    </row>
    <row r="1937" spans="1:39" ht="17.25" customHeight="1" x14ac:dyDescent="0.35">
      <c r="A1937" s="17">
        <v>14571974</v>
      </c>
      <c r="B1937" s="2" t="s">
        <v>1517</v>
      </c>
      <c r="C1937" s="1">
        <v>2025001</v>
      </c>
      <c r="D1937" s="1">
        <v>2000536</v>
      </c>
      <c r="E1937" s="2" t="s">
        <v>34</v>
      </c>
      <c r="F1937" s="2" t="s">
        <v>35</v>
      </c>
      <c r="G1937" s="2" t="s">
        <v>66</v>
      </c>
      <c r="H1937" s="2" t="s">
        <v>1014</v>
      </c>
      <c r="I1937" s="2" t="s">
        <v>1015</v>
      </c>
      <c r="J1937" s="2" t="s">
        <v>304</v>
      </c>
      <c r="K1937" s="2" t="s">
        <v>296</v>
      </c>
      <c r="L1937" s="2" t="s">
        <v>1035</v>
      </c>
      <c r="M1937" s="2" t="s">
        <v>1036</v>
      </c>
      <c r="N1937" s="2" t="s">
        <v>1037</v>
      </c>
      <c r="O1937" s="3">
        <v>1</v>
      </c>
      <c r="P1937" s="3">
        <v>87</v>
      </c>
      <c r="Q1937" s="3">
        <v>98</v>
      </c>
      <c r="R1937" s="3">
        <v>98</v>
      </c>
      <c r="S1937" s="3">
        <v>11</v>
      </c>
      <c r="T1937" s="3">
        <v>11</v>
      </c>
      <c r="U1937" s="3">
        <v>11.22</v>
      </c>
      <c r="V1937" s="2" t="s">
        <v>145</v>
      </c>
      <c r="W1937" s="2" t="s">
        <v>146</v>
      </c>
      <c r="X1937" s="2" t="s">
        <v>72</v>
      </c>
      <c r="Y1937" s="19" t="str">
        <f>VLOOKUP(G1937,'Verweis Kd-Gruppe'!$A$2:$B$8,2,FALSE)</f>
        <v>EXP</v>
      </c>
      <c r="Z1937" s="19" t="str">
        <f>VLOOKUP(J1937,'Verweis Art-Gruppe'!$A$2:$B$15,2,FALSE)</f>
        <v>Zubehör</v>
      </c>
      <c r="AA1937" s="19" t="str">
        <f>VLOOKUP(W1937,'Verweis Vertreter'!$A$2:$B$24,2,FALSE)</f>
        <v>Muhsin Yortanli</v>
      </c>
      <c r="AB1937" s="12">
        <f t="shared" si="270"/>
        <v>1</v>
      </c>
      <c r="AC1937" s="12">
        <f t="shared" si="275"/>
        <v>87</v>
      </c>
      <c r="AD1937" s="12">
        <f t="shared" si="276"/>
        <v>98</v>
      </c>
      <c r="AE1937" s="12">
        <f t="shared" si="271"/>
        <v>98</v>
      </c>
      <c r="AF1937" s="12">
        <f t="shared" si="272"/>
        <v>11</v>
      </c>
      <c r="AG1937" s="12">
        <f t="shared" si="273"/>
        <v>11</v>
      </c>
      <c r="AH1937" s="9">
        <f t="shared" si="277"/>
        <v>0.11224489795918367</v>
      </c>
      <c r="AI1937" s="14">
        <f>VLOOKUP(E1937,'Verweis Faktor'!$A:$B,2,FALSE)</f>
        <v>1</v>
      </c>
      <c r="AJ1937" s="14"/>
      <c r="AK1937" s="14" t="str">
        <f>IF(AL1937="Ja","Versandkosten",VLOOKUP(E1937,'Verweis Belegart'!$A$2:$B$9,2,FALSE))</f>
        <v>Hardware</v>
      </c>
      <c r="AL1937" s="14" t="str">
        <f t="shared" si="278"/>
        <v>Nein</v>
      </c>
      <c r="AM1937" s="14" t="str">
        <f t="shared" si="274"/>
        <v>Positiv</v>
      </c>
    </row>
    <row r="1938" spans="1:39" ht="17.25" customHeight="1" x14ac:dyDescent="0.35">
      <c r="A1938" s="17">
        <v>14571974</v>
      </c>
      <c r="B1938" s="2" t="s">
        <v>1517</v>
      </c>
      <c r="C1938" s="1">
        <v>2025001</v>
      </c>
      <c r="D1938" s="1">
        <v>2000536</v>
      </c>
      <c r="E1938" s="2" t="s">
        <v>34</v>
      </c>
      <c r="F1938" s="2" t="s">
        <v>35</v>
      </c>
      <c r="G1938" s="2" t="s">
        <v>66</v>
      </c>
      <c r="H1938" s="2" t="s">
        <v>1014</v>
      </c>
      <c r="I1938" s="2" t="s">
        <v>1015</v>
      </c>
      <c r="J1938" s="2" t="s">
        <v>304</v>
      </c>
      <c r="K1938" s="2" t="s">
        <v>299</v>
      </c>
      <c r="L1938" s="2" t="s">
        <v>1035</v>
      </c>
      <c r="M1938" s="2" t="s">
        <v>1036</v>
      </c>
      <c r="N1938" s="2" t="s">
        <v>1037</v>
      </c>
      <c r="O1938" s="3">
        <v>1</v>
      </c>
      <c r="P1938" s="3">
        <v>87</v>
      </c>
      <c r="Q1938" s="3">
        <v>98</v>
      </c>
      <c r="R1938" s="3">
        <v>98</v>
      </c>
      <c r="S1938" s="3">
        <v>11</v>
      </c>
      <c r="T1938" s="3">
        <v>11</v>
      </c>
      <c r="U1938" s="3">
        <v>11.22</v>
      </c>
      <c r="V1938" s="2" t="s">
        <v>145</v>
      </c>
      <c r="W1938" s="2" t="s">
        <v>146</v>
      </c>
      <c r="X1938" s="2" t="s">
        <v>72</v>
      </c>
      <c r="Y1938" s="19" t="str">
        <f>VLOOKUP(G1938,'Verweis Kd-Gruppe'!$A$2:$B$8,2,FALSE)</f>
        <v>EXP</v>
      </c>
      <c r="Z1938" s="19" t="str">
        <f>VLOOKUP(J1938,'Verweis Art-Gruppe'!$A$2:$B$15,2,FALSE)</f>
        <v>Zubehör</v>
      </c>
      <c r="AA1938" s="19" t="str">
        <f>VLOOKUP(W1938,'Verweis Vertreter'!$A$2:$B$24,2,FALSE)</f>
        <v>Muhsin Yortanli</v>
      </c>
      <c r="AB1938" s="12">
        <f t="shared" si="270"/>
        <v>1</v>
      </c>
      <c r="AC1938" s="12">
        <f t="shared" si="275"/>
        <v>87</v>
      </c>
      <c r="AD1938" s="12">
        <f t="shared" si="276"/>
        <v>98</v>
      </c>
      <c r="AE1938" s="12">
        <f t="shared" si="271"/>
        <v>98</v>
      </c>
      <c r="AF1938" s="12">
        <f t="shared" si="272"/>
        <v>11</v>
      </c>
      <c r="AG1938" s="12">
        <f t="shared" si="273"/>
        <v>11</v>
      </c>
      <c r="AH1938" s="9">
        <f t="shared" si="277"/>
        <v>0.11224489795918367</v>
      </c>
      <c r="AI1938" s="14">
        <f>VLOOKUP(E1938,'Verweis Faktor'!$A:$B,2,FALSE)</f>
        <v>1</v>
      </c>
      <c r="AJ1938" s="14"/>
      <c r="AK1938" s="14" t="str">
        <f>IF(AL1938="Ja","Versandkosten",VLOOKUP(E1938,'Verweis Belegart'!$A$2:$B$9,2,FALSE))</f>
        <v>Hardware</v>
      </c>
      <c r="AL1938" s="14" t="str">
        <f t="shared" si="278"/>
        <v>Nein</v>
      </c>
      <c r="AM1938" s="14" t="str">
        <f t="shared" si="274"/>
        <v>Positiv</v>
      </c>
    </row>
    <row r="1939" spans="1:39" ht="17.25" customHeight="1" x14ac:dyDescent="0.35">
      <c r="A1939" s="17">
        <v>14571974</v>
      </c>
      <c r="B1939" s="2" t="s">
        <v>1517</v>
      </c>
      <c r="C1939" s="1">
        <v>2025001</v>
      </c>
      <c r="D1939" s="1">
        <v>2000536</v>
      </c>
      <c r="E1939" s="2" t="s">
        <v>34</v>
      </c>
      <c r="F1939" s="2" t="s">
        <v>35</v>
      </c>
      <c r="G1939" s="2" t="s">
        <v>66</v>
      </c>
      <c r="H1939" s="2" t="s">
        <v>1014</v>
      </c>
      <c r="I1939" s="2" t="s">
        <v>1015</v>
      </c>
      <c r="J1939" s="2" t="s">
        <v>103</v>
      </c>
      <c r="K1939" s="2" t="s">
        <v>300</v>
      </c>
      <c r="L1939" s="2" t="s">
        <v>351</v>
      </c>
      <c r="M1939" s="2" t="s">
        <v>352</v>
      </c>
      <c r="N1939" s="2" t="s">
        <v>90</v>
      </c>
      <c r="O1939" s="3">
        <v>1</v>
      </c>
      <c r="P1939" s="3">
        <v>537</v>
      </c>
      <c r="Q1939" s="3">
        <v>549</v>
      </c>
      <c r="R1939" s="3">
        <v>549</v>
      </c>
      <c r="S1939" s="3">
        <v>12</v>
      </c>
      <c r="T1939" s="3">
        <v>12</v>
      </c>
      <c r="U1939" s="3">
        <v>2.1800000000000002</v>
      </c>
      <c r="V1939" s="2" t="s">
        <v>145</v>
      </c>
      <c r="W1939" s="2" t="s">
        <v>146</v>
      </c>
      <c r="X1939" s="2" t="s">
        <v>72</v>
      </c>
      <c r="Y1939" s="19" t="str">
        <f>VLOOKUP(G1939,'Verweis Kd-Gruppe'!$A$2:$B$8,2,FALSE)</f>
        <v>EXP</v>
      </c>
      <c r="Z1939" s="19" t="str">
        <f>VLOOKUP(J1939,'Verweis Art-Gruppe'!$A$2:$B$15,2,FALSE)</f>
        <v>Geräte</v>
      </c>
      <c r="AA1939" s="19" t="str">
        <f>VLOOKUP(W1939,'Verweis Vertreter'!$A$2:$B$24,2,FALSE)</f>
        <v>Muhsin Yortanli</v>
      </c>
      <c r="AB1939" s="12">
        <f t="shared" si="270"/>
        <v>1</v>
      </c>
      <c r="AC1939" s="12">
        <f t="shared" si="275"/>
        <v>537</v>
      </c>
      <c r="AD1939" s="12">
        <f t="shared" si="276"/>
        <v>549</v>
      </c>
      <c r="AE1939" s="12">
        <f t="shared" si="271"/>
        <v>549</v>
      </c>
      <c r="AF1939" s="12">
        <f t="shared" si="272"/>
        <v>12</v>
      </c>
      <c r="AG1939" s="12">
        <f t="shared" si="273"/>
        <v>12</v>
      </c>
      <c r="AH1939" s="9">
        <f t="shared" si="277"/>
        <v>2.185792349726776E-2</v>
      </c>
      <c r="AI1939" s="14">
        <f>VLOOKUP(E1939,'Verweis Faktor'!$A:$B,2,FALSE)</f>
        <v>1</v>
      </c>
      <c r="AJ1939" s="14"/>
      <c r="AK1939" s="14" t="str">
        <f>IF(AL1939="Ja","Versandkosten",VLOOKUP(E1939,'Verweis Belegart'!$A$2:$B$9,2,FALSE))</f>
        <v>Hardware</v>
      </c>
      <c r="AL1939" s="14" t="str">
        <f t="shared" si="278"/>
        <v>Nein</v>
      </c>
      <c r="AM1939" s="14" t="str">
        <f t="shared" si="274"/>
        <v>Positiv</v>
      </c>
    </row>
    <row r="1940" spans="1:39" ht="17.25" customHeight="1" x14ac:dyDescent="0.35">
      <c r="A1940" s="17">
        <v>14571974</v>
      </c>
      <c r="B1940" s="2" t="s">
        <v>1517</v>
      </c>
      <c r="C1940" s="1">
        <v>2025001</v>
      </c>
      <c r="D1940" s="1">
        <v>2000536</v>
      </c>
      <c r="E1940" s="2" t="s">
        <v>34</v>
      </c>
      <c r="F1940" s="2" t="s">
        <v>35</v>
      </c>
      <c r="G1940" s="2" t="s">
        <v>66</v>
      </c>
      <c r="H1940" s="2" t="s">
        <v>1014</v>
      </c>
      <c r="I1940" s="2" t="s">
        <v>1015</v>
      </c>
      <c r="J1940" s="2" t="s">
        <v>103</v>
      </c>
      <c r="K1940" s="2" t="s">
        <v>301</v>
      </c>
      <c r="L1940" s="2" t="s">
        <v>762</v>
      </c>
      <c r="M1940" s="2" t="s">
        <v>763</v>
      </c>
      <c r="N1940" s="2" t="s">
        <v>347</v>
      </c>
      <c r="O1940" s="3">
        <v>2</v>
      </c>
      <c r="P1940" s="3">
        <v>821.67439999999999</v>
      </c>
      <c r="Q1940" s="3">
        <v>790</v>
      </c>
      <c r="R1940" s="3">
        <v>1580</v>
      </c>
      <c r="S1940" s="3">
        <v>-31.674399999999999</v>
      </c>
      <c r="T1940" s="3">
        <v>-63.35</v>
      </c>
      <c r="U1940" s="3">
        <v>-4</v>
      </c>
      <c r="V1940" s="2" t="s">
        <v>145</v>
      </c>
      <c r="W1940" s="2" t="s">
        <v>146</v>
      </c>
      <c r="X1940" s="2" t="s">
        <v>72</v>
      </c>
      <c r="Y1940" s="19" t="str">
        <f>VLOOKUP(G1940,'Verweis Kd-Gruppe'!$A$2:$B$8,2,FALSE)</f>
        <v>EXP</v>
      </c>
      <c r="Z1940" s="19" t="str">
        <f>VLOOKUP(J1940,'Verweis Art-Gruppe'!$A$2:$B$15,2,FALSE)</f>
        <v>Geräte</v>
      </c>
      <c r="AA1940" s="19" t="str">
        <f>VLOOKUP(W1940,'Verweis Vertreter'!$A$2:$B$24,2,FALSE)</f>
        <v>Muhsin Yortanli</v>
      </c>
      <c r="AB1940" s="12">
        <f t="shared" si="270"/>
        <v>2</v>
      </c>
      <c r="AC1940" s="12">
        <f t="shared" si="275"/>
        <v>821.67439999999999</v>
      </c>
      <c r="AD1940" s="12">
        <f t="shared" si="276"/>
        <v>790</v>
      </c>
      <c r="AE1940" s="12">
        <f t="shared" si="271"/>
        <v>1580</v>
      </c>
      <c r="AF1940" s="12">
        <f t="shared" si="272"/>
        <v>-31.674399999999999</v>
      </c>
      <c r="AG1940" s="12">
        <f t="shared" si="273"/>
        <v>-63.35</v>
      </c>
      <c r="AH1940" s="9">
        <f t="shared" si="277"/>
        <v>-4.0094936708860759E-2</v>
      </c>
      <c r="AI1940" s="14">
        <f>VLOOKUP(E1940,'Verweis Faktor'!$A:$B,2,FALSE)</f>
        <v>1</v>
      </c>
      <c r="AJ1940" s="14"/>
      <c r="AK1940" s="14" t="str">
        <f>IF(AL1940="Ja","Versandkosten",VLOOKUP(E1940,'Verweis Belegart'!$A$2:$B$9,2,FALSE))</f>
        <v>Hardware</v>
      </c>
      <c r="AL1940" s="14" t="str">
        <f t="shared" si="278"/>
        <v>Nein</v>
      </c>
      <c r="AM1940" s="14" t="str">
        <f t="shared" si="274"/>
        <v>Negativ</v>
      </c>
    </row>
    <row r="1941" spans="1:39" ht="17.25" customHeight="1" x14ac:dyDescent="0.35">
      <c r="A1941" s="17">
        <v>14571974</v>
      </c>
      <c r="B1941" s="2" t="s">
        <v>1517</v>
      </c>
      <c r="C1941" s="1">
        <v>2025001</v>
      </c>
      <c r="D1941" s="1">
        <v>2000536</v>
      </c>
      <c r="E1941" s="2" t="s">
        <v>34</v>
      </c>
      <c r="F1941" s="2" t="s">
        <v>35</v>
      </c>
      <c r="G1941" s="2" t="s">
        <v>66</v>
      </c>
      <c r="H1941" s="2" t="s">
        <v>1014</v>
      </c>
      <c r="I1941" s="2" t="s">
        <v>1015</v>
      </c>
      <c r="J1941" s="2" t="s">
        <v>103</v>
      </c>
      <c r="K1941" s="2" t="s">
        <v>304</v>
      </c>
      <c r="L1941" s="2" t="s">
        <v>360</v>
      </c>
      <c r="M1941" s="2" t="s">
        <v>361</v>
      </c>
      <c r="N1941" s="2" t="s">
        <v>362</v>
      </c>
      <c r="O1941" s="3">
        <v>2</v>
      </c>
      <c r="P1941" s="3">
        <v>277</v>
      </c>
      <c r="Q1941" s="3">
        <v>290</v>
      </c>
      <c r="R1941" s="3">
        <v>580</v>
      </c>
      <c r="S1941" s="3">
        <v>13</v>
      </c>
      <c r="T1941" s="3">
        <v>26</v>
      </c>
      <c r="U1941" s="3">
        <v>4.4800000000000004</v>
      </c>
      <c r="V1941" s="2" t="s">
        <v>145</v>
      </c>
      <c r="W1941" s="2" t="s">
        <v>146</v>
      </c>
      <c r="X1941" s="2" t="s">
        <v>72</v>
      </c>
      <c r="Y1941" s="19" t="str">
        <f>VLOOKUP(G1941,'Verweis Kd-Gruppe'!$A$2:$B$8,2,FALSE)</f>
        <v>EXP</v>
      </c>
      <c r="Z1941" s="19" t="str">
        <f>VLOOKUP(J1941,'Verweis Art-Gruppe'!$A$2:$B$15,2,FALSE)</f>
        <v>Geräte</v>
      </c>
      <c r="AA1941" s="19" t="str">
        <f>VLOOKUP(W1941,'Verweis Vertreter'!$A$2:$B$24,2,FALSE)</f>
        <v>Muhsin Yortanli</v>
      </c>
      <c r="AB1941" s="12">
        <f t="shared" si="270"/>
        <v>2</v>
      </c>
      <c r="AC1941" s="12">
        <f t="shared" si="275"/>
        <v>277</v>
      </c>
      <c r="AD1941" s="12">
        <f t="shared" si="276"/>
        <v>290</v>
      </c>
      <c r="AE1941" s="12">
        <f t="shared" si="271"/>
        <v>580</v>
      </c>
      <c r="AF1941" s="12">
        <f t="shared" si="272"/>
        <v>13</v>
      </c>
      <c r="AG1941" s="12">
        <f t="shared" si="273"/>
        <v>26</v>
      </c>
      <c r="AH1941" s="9">
        <f t="shared" si="277"/>
        <v>4.4827586206896551E-2</v>
      </c>
      <c r="AI1941" s="14">
        <f>VLOOKUP(E1941,'Verweis Faktor'!$A:$B,2,FALSE)</f>
        <v>1</v>
      </c>
      <c r="AJ1941" s="14"/>
      <c r="AK1941" s="14" t="str">
        <f>IF(AL1941="Ja","Versandkosten",VLOOKUP(E1941,'Verweis Belegart'!$A$2:$B$9,2,FALSE))</f>
        <v>Hardware</v>
      </c>
      <c r="AL1941" s="14" t="str">
        <f t="shared" si="278"/>
        <v>Nein</v>
      </c>
      <c r="AM1941" s="14" t="str">
        <f t="shared" si="274"/>
        <v>Positiv</v>
      </c>
    </row>
    <row r="1942" spans="1:39" ht="17.25" customHeight="1" x14ac:dyDescent="0.35">
      <c r="A1942" s="17">
        <v>14571974</v>
      </c>
      <c r="B1942" s="2" t="s">
        <v>1517</v>
      </c>
      <c r="C1942" s="1">
        <v>2025001</v>
      </c>
      <c r="D1942" s="1">
        <v>2000536</v>
      </c>
      <c r="E1942" s="2" t="s">
        <v>34</v>
      </c>
      <c r="F1942" s="2" t="s">
        <v>35</v>
      </c>
      <c r="G1942" s="2" t="s">
        <v>66</v>
      </c>
      <c r="H1942" s="2" t="s">
        <v>1014</v>
      </c>
      <c r="I1942" s="2" t="s">
        <v>1015</v>
      </c>
      <c r="J1942" s="2" t="s">
        <v>103</v>
      </c>
      <c r="K1942" s="2" t="s">
        <v>307</v>
      </c>
      <c r="L1942" s="2" t="s">
        <v>1004</v>
      </c>
      <c r="M1942" s="2" t="s">
        <v>1005</v>
      </c>
      <c r="N1942" s="2" t="s">
        <v>128</v>
      </c>
      <c r="O1942" s="3">
        <v>3</v>
      </c>
      <c r="P1942" s="3">
        <v>196.0857</v>
      </c>
      <c r="Q1942" s="3">
        <v>199</v>
      </c>
      <c r="R1942" s="3">
        <v>597</v>
      </c>
      <c r="S1942" s="3">
        <v>2.9142999999999999</v>
      </c>
      <c r="T1942" s="3">
        <v>8.74</v>
      </c>
      <c r="U1942" s="3">
        <v>1.46</v>
      </c>
      <c r="V1942" s="2" t="s">
        <v>145</v>
      </c>
      <c r="W1942" s="2" t="s">
        <v>146</v>
      </c>
      <c r="X1942" s="2" t="s">
        <v>72</v>
      </c>
      <c r="Y1942" s="19" t="str">
        <f>VLOOKUP(G1942,'Verweis Kd-Gruppe'!$A$2:$B$8,2,FALSE)</f>
        <v>EXP</v>
      </c>
      <c r="Z1942" s="19" t="str">
        <f>VLOOKUP(J1942,'Verweis Art-Gruppe'!$A$2:$B$15,2,FALSE)</f>
        <v>Geräte</v>
      </c>
      <c r="AA1942" s="19" t="str">
        <f>VLOOKUP(W1942,'Verweis Vertreter'!$A$2:$B$24,2,FALSE)</f>
        <v>Muhsin Yortanli</v>
      </c>
      <c r="AB1942" s="12">
        <f t="shared" si="270"/>
        <v>3</v>
      </c>
      <c r="AC1942" s="12">
        <f t="shared" si="275"/>
        <v>196.0857</v>
      </c>
      <c r="AD1942" s="12">
        <f t="shared" si="276"/>
        <v>199</v>
      </c>
      <c r="AE1942" s="12">
        <f t="shared" si="271"/>
        <v>597</v>
      </c>
      <c r="AF1942" s="12">
        <f t="shared" si="272"/>
        <v>2.9142999999999999</v>
      </c>
      <c r="AG1942" s="12">
        <f t="shared" si="273"/>
        <v>8.74</v>
      </c>
      <c r="AH1942" s="9">
        <f t="shared" si="277"/>
        <v>1.4639865996649917E-2</v>
      </c>
      <c r="AI1942" s="14">
        <f>VLOOKUP(E1942,'Verweis Faktor'!$A:$B,2,FALSE)</f>
        <v>1</v>
      </c>
      <c r="AJ1942" s="14"/>
      <c r="AK1942" s="14" t="str">
        <f>IF(AL1942="Ja","Versandkosten",VLOOKUP(E1942,'Verweis Belegart'!$A$2:$B$9,2,FALSE))</f>
        <v>Hardware</v>
      </c>
      <c r="AL1942" s="14" t="str">
        <f t="shared" si="278"/>
        <v>Nein</v>
      </c>
      <c r="AM1942" s="14" t="str">
        <f t="shared" si="274"/>
        <v>Positiv</v>
      </c>
    </row>
    <row r="1943" spans="1:39" ht="17.25" customHeight="1" x14ac:dyDescent="0.35">
      <c r="A1943" s="17">
        <v>14571974</v>
      </c>
      <c r="B1943" s="2" t="s">
        <v>1517</v>
      </c>
      <c r="C1943" s="1">
        <v>2025001</v>
      </c>
      <c r="D1943" s="1">
        <v>2000536</v>
      </c>
      <c r="E1943" s="2" t="s">
        <v>34</v>
      </c>
      <c r="F1943" s="2" t="s">
        <v>35</v>
      </c>
      <c r="G1943" s="2" t="s">
        <v>66</v>
      </c>
      <c r="H1943" s="2" t="s">
        <v>1014</v>
      </c>
      <c r="I1943" s="2" t="s">
        <v>1015</v>
      </c>
      <c r="J1943" s="2" t="s">
        <v>103</v>
      </c>
      <c r="K1943" s="2" t="s">
        <v>311</v>
      </c>
      <c r="L1943" s="2" t="s">
        <v>429</v>
      </c>
      <c r="M1943" s="2" t="s">
        <v>430</v>
      </c>
      <c r="N1943" s="2" t="s">
        <v>41</v>
      </c>
      <c r="O1943" s="3">
        <v>1</v>
      </c>
      <c r="P1943" s="3">
        <v>223.98009999999999</v>
      </c>
      <c r="Q1943" s="3">
        <v>235</v>
      </c>
      <c r="R1943" s="3">
        <v>235</v>
      </c>
      <c r="S1943" s="3">
        <v>11.0199</v>
      </c>
      <c r="T1943" s="3">
        <v>11.02</v>
      </c>
      <c r="U1943" s="3">
        <v>4.68</v>
      </c>
      <c r="V1943" s="2" t="s">
        <v>145</v>
      </c>
      <c r="W1943" s="2" t="s">
        <v>146</v>
      </c>
      <c r="X1943" s="2" t="s">
        <v>72</v>
      </c>
      <c r="Y1943" s="19" t="str">
        <f>VLOOKUP(G1943,'Verweis Kd-Gruppe'!$A$2:$B$8,2,FALSE)</f>
        <v>EXP</v>
      </c>
      <c r="Z1943" s="19" t="str">
        <f>VLOOKUP(J1943,'Verweis Art-Gruppe'!$A$2:$B$15,2,FALSE)</f>
        <v>Geräte</v>
      </c>
      <c r="AA1943" s="19" t="str">
        <f>VLOOKUP(W1943,'Verweis Vertreter'!$A$2:$B$24,2,FALSE)</f>
        <v>Muhsin Yortanli</v>
      </c>
      <c r="AB1943" s="12">
        <f t="shared" si="270"/>
        <v>1</v>
      </c>
      <c r="AC1943" s="12">
        <f t="shared" si="275"/>
        <v>223.98009999999999</v>
      </c>
      <c r="AD1943" s="12">
        <f t="shared" si="276"/>
        <v>235</v>
      </c>
      <c r="AE1943" s="12">
        <f t="shared" si="271"/>
        <v>235</v>
      </c>
      <c r="AF1943" s="12">
        <f t="shared" si="272"/>
        <v>11.0199</v>
      </c>
      <c r="AG1943" s="12">
        <f t="shared" si="273"/>
        <v>11.02</v>
      </c>
      <c r="AH1943" s="9">
        <f t="shared" si="277"/>
        <v>4.6893617021276597E-2</v>
      </c>
      <c r="AI1943" s="14">
        <f>VLOOKUP(E1943,'Verweis Faktor'!$A:$B,2,FALSE)</f>
        <v>1</v>
      </c>
      <c r="AJ1943" s="14"/>
      <c r="AK1943" s="14" t="str">
        <f>IF(AL1943="Ja","Versandkosten",VLOOKUP(E1943,'Verweis Belegart'!$A$2:$B$9,2,FALSE))</f>
        <v>Hardware</v>
      </c>
      <c r="AL1943" s="14" t="str">
        <f t="shared" si="278"/>
        <v>Nein</v>
      </c>
      <c r="AM1943" s="14" t="str">
        <f t="shared" si="274"/>
        <v>Positiv</v>
      </c>
    </row>
    <row r="1944" spans="1:39" ht="17.25" customHeight="1" x14ac:dyDescent="0.35">
      <c r="A1944" s="17">
        <v>14571974</v>
      </c>
      <c r="B1944" s="2" t="s">
        <v>1517</v>
      </c>
      <c r="C1944" s="1">
        <v>2025001</v>
      </c>
      <c r="D1944" s="1">
        <v>2000536</v>
      </c>
      <c r="E1944" s="2" t="s">
        <v>34</v>
      </c>
      <c r="F1944" s="2" t="s">
        <v>35</v>
      </c>
      <c r="G1944" s="2" t="s">
        <v>66</v>
      </c>
      <c r="H1944" s="2" t="s">
        <v>1014</v>
      </c>
      <c r="I1944" s="2" t="s">
        <v>1015</v>
      </c>
      <c r="J1944" s="2" t="s">
        <v>103</v>
      </c>
      <c r="K1944" s="2" t="s">
        <v>478</v>
      </c>
      <c r="L1944" s="2" t="s">
        <v>429</v>
      </c>
      <c r="M1944" s="2" t="s">
        <v>430</v>
      </c>
      <c r="N1944" s="2" t="s">
        <v>41</v>
      </c>
      <c r="O1944" s="3">
        <v>10</v>
      </c>
      <c r="P1944" s="3">
        <v>223.98009999999999</v>
      </c>
      <c r="Q1944" s="3">
        <v>235</v>
      </c>
      <c r="R1944" s="3">
        <v>2350</v>
      </c>
      <c r="S1944" s="3">
        <v>11.0199</v>
      </c>
      <c r="T1944" s="3">
        <v>110.2</v>
      </c>
      <c r="U1944" s="3">
        <v>4.68</v>
      </c>
      <c r="V1944" s="2" t="s">
        <v>145</v>
      </c>
      <c r="W1944" s="2" t="s">
        <v>146</v>
      </c>
      <c r="X1944" s="2" t="s">
        <v>72</v>
      </c>
      <c r="Y1944" s="19" t="str">
        <f>VLOOKUP(G1944,'Verweis Kd-Gruppe'!$A$2:$B$8,2,FALSE)</f>
        <v>EXP</v>
      </c>
      <c r="Z1944" s="19" t="str">
        <f>VLOOKUP(J1944,'Verweis Art-Gruppe'!$A$2:$B$15,2,FALSE)</f>
        <v>Geräte</v>
      </c>
      <c r="AA1944" s="19" t="str">
        <f>VLOOKUP(W1944,'Verweis Vertreter'!$A$2:$B$24,2,FALSE)</f>
        <v>Muhsin Yortanli</v>
      </c>
      <c r="AB1944" s="12">
        <f t="shared" si="270"/>
        <v>10</v>
      </c>
      <c r="AC1944" s="12">
        <f t="shared" si="275"/>
        <v>223.98009999999999</v>
      </c>
      <c r="AD1944" s="12">
        <f t="shared" si="276"/>
        <v>235</v>
      </c>
      <c r="AE1944" s="12">
        <f t="shared" si="271"/>
        <v>2350</v>
      </c>
      <c r="AF1944" s="12">
        <f t="shared" si="272"/>
        <v>11.0199</v>
      </c>
      <c r="AG1944" s="12">
        <f t="shared" si="273"/>
        <v>110.2</v>
      </c>
      <c r="AH1944" s="9">
        <f t="shared" si="277"/>
        <v>4.6893617021276597E-2</v>
      </c>
      <c r="AI1944" s="14">
        <f>VLOOKUP(E1944,'Verweis Faktor'!$A:$B,2,FALSE)</f>
        <v>1</v>
      </c>
      <c r="AJ1944" s="14"/>
      <c r="AK1944" s="14" t="str">
        <f>IF(AL1944="Ja","Versandkosten",VLOOKUP(E1944,'Verweis Belegart'!$A$2:$B$9,2,FALSE))</f>
        <v>Hardware</v>
      </c>
      <c r="AL1944" s="14" t="str">
        <f t="shared" si="278"/>
        <v>Nein</v>
      </c>
      <c r="AM1944" s="14" t="str">
        <f t="shared" si="274"/>
        <v>Positiv</v>
      </c>
    </row>
    <row r="1945" spans="1:39" ht="17.25" customHeight="1" x14ac:dyDescent="0.35">
      <c r="A1945" s="17">
        <v>14572810</v>
      </c>
      <c r="B1945" s="2" t="s">
        <v>1517</v>
      </c>
      <c r="C1945" s="1">
        <v>2025001</v>
      </c>
      <c r="D1945" s="1">
        <v>2000537</v>
      </c>
      <c r="E1945" s="2" t="s">
        <v>34</v>
      </c>
      <c r="F1945" s="2" t="s">
        <v>53</v>
      </c>
      <c r="G1945" s="2" t="s">
        <v>66</v>
      </c>
      <c r="H1945" s="2" t="s">
        <v>1290</v>
      </c>
      <c r="I1945" s="2" t="s">
        <v>1291</v>
      </c>
      <c r="J1945" s="2" t="s">
        <v>103</v>
      </c>
      <c r="K1945" s="2" t="s">
        <v>28</v>
      </c>
      <c r="L1945" s="2" t="s">
        <v>562</v>
      </c>
      <c r="M1945" s="2" t="s">
        <v>563</v>
      </c>
      <c r="N1945" s="2" t="s">
        <v>155</v>
      </c>
      <c r="O1945" s="3">
        <v>18</v>
      </c>
      <c r="P1945" s="3">
        <v>541</v>
      </c>
      <c r="Q1945" s="3">
        <v>565</v>
      </c>
      <c r="R1945" s="3">
        <v>10170</v>
      </c>
      <c r="S1945" s="3">
        <v>24</v>
      </c>
      <c r="T1945" s="3">
        <v>432</v>
      </c>
      <c r="U1945" s="3">
        <v>4.24</v>
      </c>
      <c r="V1945" s="2" t="s">
        <v>241</v>
      </c>
      <c r="W1945" s="2" t="s">
        <v>242</v>
      </c>
      <c r="X1945" s="2" t="s">
        <v>72</v>
      </c>
      <c r="Y1945" s="19" t="str">
        <f>VLOOKUP(G1945,'Verweis Kd-Gruppe'!$A$2:$B$8,2,FALSE)</f>
        <v>EXP</v>
      </c>
      <c r="Z1945" s="19" t="str">
        <f>VLOOKUP(J1945,'Verweis Art-Gruppe'!$A$2:$B$15,2,FALSE)</f>
        <v>Geräte</v>
      </c>
      <c r="AA1945" s="19" t="str">
        <f>VLOOKUP(W1945,'Verweis Vertreter'!$A$2:$B$24,2,FALSE)</f>
        <v>Bernd Schönbrunn</v>
      </c>
      <c r="AB1945" s="12">
        <f t="shared" si="270"/>
        <v>18</v>
      </c>
      <c r="AC1945" s="12">
        <f t="shared" si="275"/>
        <v>541</v>
      </c>
      <c r="AD1945" s="12">
        <f t="shared" si="276"/>
        <v>565</v>
      </c>
      <c r="AE1945" s="12">
        <f t="shared" si="271"/>
        <v>10170</v>
      </c>
      <c r="AF1945" s="12">
        <f t="shared" si="272"/>
        <v>24</v>
      </c>
      <c r="AG1945" s="12">
        <f t="shared" si="273"/>
        <v>432</v>
      </c>
      <c r="AH1945" s="9">
        <f t="shared" si="277"/>
        <v>4.247787610619469E-2</v>
      </c>
      <c r="AI1945" s="14">
        <f>VLOOKUP(E1945,'Verweis Faktor'!$A:$B,2,FALSE)</f>
        <v>1</v>
      </c>
      <c r="AJ1945" s="14"/>
      <c r="AK1945" s="14" t="str">
        <f>IF(AL1945="Ja","Versandkosten",VLOOKUP(E1945,'Verweis Belegart'!$A$2:$B$9,2,FALSE))</f>
        <v>Hardware</v>
      </c>
      <c r="AL1945" s="14" t="str">
        <f t="shared" si="278"/>
        <v>Nein</v>
      </c>
      <c r="AM1945" s="14" t="str">
        <f t="shared" si="274"/>
        <v>Positiv</v>
      </c>
    </row>
    <row r="1946" spans="1:39" ht="17.25" customHeight="1" x14ac:dyDescent="0.35">
      <c r="A1946" s="17">
        <v>14572810</v>
      </c>
      <c r="B1946" s="2" t="s">
        <v>1517</v>
      </c>
      <c r="C1946" s="1">
        <v>2025001</v>
      </c>
      <c r="D1946" s="1">
        <v>2000537</v>
      </c>
      <c r="E1946" s="2" t="s">
        <v>34</v>
      </c>
      <c r="F1946" s="2" t="s">
        <v>53</v>
      </c>
      <c r="G1946" s="2" t="s">
        <v>66</v>
      </c>
      <c r="H1946" s="2" t="s">
        <v>1290</v>
      </c>
      <c r="I1946" s="2" t="s">
        <v>1291</v>
      </c>
      <c r="J1946" s="2" t="s">
        <v>103</v>
      </c>
      <c r="K1946" s="2" t="s">
        <v>45</v>
      </c>
      <c r="L1946" s="2" t="s">
        <v>758</v>
      </c>
      <c r="M1946" s="2" t="s">
        <v>759</v>
      </c>
      <c r="N1946" s="2" t="s">
        <v>538</v>
      </c>
      <c r="O1946" s="3">
        <v>10</v>
      </c>
      <c r="P1946" s="3">
        <v>291.64530000000002</v>
      </c>
      <c r="Q1946" s="3">
        <v>309</v>
      </c>
      <c r="R1946" s="3">
        <v>3090</v>
      </c>
      <c r="S1946" s="3">
        <v>17.354700000000001</v>
      </c>
      <c r="T1946" s="3">
        <v>173.55</v>
      </c>
      <c r="U1946" s="3">
        <v>5.61</v>
      </c>
      <c r="V1946" s="2" t="s">
        <v>241</v>
      </c>
      <c r="W1946" s="2" t="s">
        <v>242</v>
      </c>
      <c r="X1946" s="2" t="s">
        <v>72</v>
      </c>
      <c r="Y1946" s="19" t="str">
        <f>VLOOKUP(G1946,'Verweis Kd-Gruppe'!$A$2:$B$8,2,FALSE)</f>
        <v>EXP</v>
      </c>
      <c r="Z1946" s="19" t="str">
        <f>VLOOKUP(J1946,'Verweis Art-Gruppe'!$A$2:$B$15,2,FALSE)</f>
        <v>Geräte</v>
      </c>
      <c r="AA1946" s="19" t="str">
        <f>VLOOKUP(W1946,'Verweis Vertreter'!$A$2:$B$24,2,FALSE)</f>
        <v>Bernd Schönbrunn</v>
      </c>
      <c r="AB1946" s="12">
        <f t="shared" si="270"/>
        <v>10</v>
      </c>
      <c r="AC1946" s="12">
        <f t="shared" si="275"/>
        <v>291.64530000000002</v>
      </c>
      <c r="AD1946" s="12">
        <f t="shared" si="276"/>
        <v>309</v>
      </c>
      <c r="AE1946" s="12">
        <f t="shared" si="271"/>
        <v>3090</v>
      </c>
      <c r="AF1946" s="12">
        <f t="shared" si="272"/>
        <v>17.354700000000001</v>
      </c>
      <c r="AG1946" s="12">
        <f t="shared" si="273"/>
        <v>173.55</v>
      </c>
      <c r="AH1946" s="9">
        <f t="shared" si="277"/>
        <v>5.6165048543689325E-2</v>
      </c>
      <c r="AI1946" s="14">
        <f>VLOOKUP(E1946,'Verweis Faktor'!$A:$B,2,FALSE)</f>
        <v>1</v>
      </c>
      <c r="AJ1946" s="14"/>
      <c r="AK1946" s="14" t="str">
        <f>IF(AL1946="Ja","Versandkosten",VLOOKUP(E1946,'Verweis Belegart'!$A$2:$B$9,2,FALSE))</f>
        <v>Hardware</v>
      </c>
      <c r="AL1946" s="14" t="str">
        <f t="shared" si="278"/>
        <v>Nein</v>
      </c>
      <c r="AM1946" s="14" t="str">
        <f t="shared" si="274"/>
        <v>Positiv</v>
      </c>
    </row>
    <row r="1947" spans="1:39" ht="17.25" customHeight="1" x14ac:dyDescent="0.35">
      <c r="A1947" s="17">
        <v>14572686</v>
      </c>
      <c r="B1947" s="2" t="s">
        <v>1517</v>
      </c>
      <c r="C1947" s="1">
        <v>2025001</v>
      </c>
      <c r="D1947" s="1">
        <v>2000538</v>
      </c>
      <c r="E1947" s="2" t="s">
        <v>34</v>
      </c>
      <c r="F1947" s="2" t="s">
        <v>142</v>
      </c>
      <c r="G1947" s="2" t="s">
        <v>66</v>
      </c>
      <c r="H1947" s="2" t="s">
        <v>1077</v>
      </c>
      <c r="I1947" s="2" t="s">
        <v>1078</v>
      </c>
      <c r="J1947" s="2" t="s">
        <v>304</v>
      </c>
      <c r="K1947" s="2" t="s">
        <v>28</v>
      </c>
      <c r="L1947" s="2" t="s">
        <v>397</v>
      </c>
      <c r="M1947" s="2" t="s">
        <v>398</v>
      </c>
      <c r="N1947" s="2" t="s">
        <v>399</v>
      </c>
      <c r="O1947" s="3">
        <v>25</v>
      </c>
      <c r="P1947" s="3">
        <v>13.5015</v>
      </c>
      <c r="Q1947" s="3">
        <v>14.5</v>
      </c>
      <c r="R1947" s="3">
        <v>362.5</v>
      </c>
      <c r="S1947" s="3">
        <v>0.99850000000000005</v>
      </c>
      <c r="T1947" s="3">
        <v>24.96</v>
      </c>
      <c r="U1947" s="3">
        <v>6.88</v>
      </c>
      <c r="V1947" s="2" t="s">
        <v>145</v>
      </c>
      <c r="W1947" s="2" t="s">
        <v>146</v>
      </c>
      <c r="X1947" s="2" t="s">
        <v>72</v>
      </c>
      <c r="Y1947" s="19" t="str">
        <f>VLOOKUP(G1947,'Verweis Kd-Gruppe'!$A$2:$B$8,2,FALSE)</f>
        <v>EXP</v>
      </c>
      <c r="Z1947" s="19" t="str">
        <f>VLOOKUP(J1947,'Verweis Art-Gruppe'!$A$2:$B$15,2,FALSE)</f>
        <v>Zubehör</v>
      </c>
      <c r="AA1947" s="19" t="str">
        <f>VLOOKUP(W1947,'Verweis Vertreter'!$A$2:$B$24,2,FALSE)</f>
        <v>Muhsin Yortanli</v>
      </c>
      <c r="AB1947" s="12">
        <f t="shared" si="270"/>
        <v>25</v>
      </c>
      <c r="AC1947" s="12">
        <f t="shared" si="275"/>
        <v>13.5015</v>
      </c>
      <c r="AD1947" s="12">
        <f t="shared" si="276"/>
        <v>14.5</v>
      </c>
      <c r="AE1947" s="12">
        <f t="shared" si="271"/>
        <v>362.5</v>
      </c>
      <c r="AF1947" s="12">
        <f t="shared" si="272"/>
        <v>0.99850000000000005</v>
      </c>
      <c r="AG1947" s="12">
        <f t="shared" si="273"/>
        <v>24.96</v>
      </c>
      <c r="AH1947" s="9">
        <f t="shared" si="277"/>
        <v>6.8855172413793103E-2</v>
      </c>
      <c r="AI1947" s="14">
        <f>VLOOKUP(E1947,'Verweis Faktor'!$A:$B,2,FALSE)</f>
        <v>1</v>
      </c>
      <c r="AJ1947" s="14"/>
      <c r="AK1947" s="14" t="str">
        <f>IF(AL1947="Ja","Versandkosten",VLOOKUP(E1947,'Verweis Belegart'!$A$2:$B$9,2,FALSE))</f>
        <v>Hardware</v>
      </c>
      <c r="AL1947" s="14" t="str">
        <f t="shared" si="278"/>
        <v>Nein</v>
      </c>
      <c r="AM1947" s="14" t="str">
        <f t="shared" si="274"/>
        <v>Positiv</v>
      </c>
    </row>
    <row r="1948" spans="1:39" ht="17.25" customHeight="1" x14ac:dyDescent="0.35">
      <c r="A1948" s="17">
        <v>14572862</v>
      </c>
      <c r="B1948" s="2" t="s">
        <v>1517</v>
      </c>
      <c r="C1948" s="1">
        <v>2025001</v>
      </c>
      <c r="D1948" s="1">
        <v>2000539</v>
      </c>
      <c r="E1948" s="2" t="s">
        <v>34</v>
      </c>
      <c r="F1948" s="2" t="s">
        <v>142</v>
      </c>
      <c r="G1948" s="2" t="s">
        <v>66</v>
      </c>
      <c r="H1948" s="2" t="s">
        <v>1077</v>
      </c>
      <c r="I1948" s="2" t="s">
        <v>1078</v>
      </c>
      <c r="J1948" s="2" t="s">
        <v>103</v>
      </c>
      <c r="K1948" s="2" t="s">
        <v>28</v>
      </c>
      <c r="L1948" s="2" t="s">
        <v>1081</v>
      </c>
      <c r="M1948" s="2" t="s">
        <v>1082</v>
      </c>
      <c r="N1948" s="2" t="s">
        <v>1083</v>
      </c>
      <c r="O1948" s="3">
        <v>5</v>
      </c>
      <c r="P1948" s="3">
        <v>180</v>
      </c>
      <c r="Q1948" s="3">
        <v>183</v>
      </c>
      <c r="R1948" s="3">
        <v>915</v>
      </c>
      <c r="S1948" s="3">
        <v>3</v>
      </c>
      <c r="T1948" s="3">
        <v>15</v>
      </c>
      <c r="U1948" s="3">
        <v>1.63</v>
      </c>
      <c r="V1948" s="2" t="s">
        <v>145</v>
      </c>
      <c r="W1948" s="2" t="s">
        <v>146</v>
      </c>
      <c r="X1948" s="2" t="s">
        <v>72</v>
      </c>
      <c r="Y1948" s="19" t="str">
        <f>VLOOKUP(G1948,'Verweis Kd-Gruppe'!$A$2:$B$8,2,FALSE)</f>
        <v>EXP</v>
      </c>
      <c r="Z1948" s="19" t="str">
        <f>VLOOKUP(J1948,'Verweis Art-Gruppe'!$A$2:$B$15,2,FALSE)</f>
        <v>Geräte</v>
      </c>
      <c r="AA1948" s="19" t="str">
        <f>VLOOKUP(W1948,'Verweis Vertreter'!$A$2:$B$24,2,FALSE)</f>
        <v>Muhsin Yortanli</v>
      </c>
      <c r="AB1948" s="12">
        <f t="shared" si="270"/>
        <v>5</v>
      </c>
      <c r="AC1948" s="12">
        <f t="shared" si="275"/>
        <v>180</v>
      </c>
      <c r="AD1948" s="12">
        <f t="shared" si="276"/>
        <v>183</v>
      </c>
      <c r="AE1948" s="12">
        <f t="shared" si="271"/>
        <v>915</v>
      </c>
      <c r="AF1948" s="12">
        <f t="shared" si="272"/>
        <v>3</v>
      </c>
      <c r="AG1948" s="12">
        <f t="shared" si="273"/>
        <v>15</v>
      </c>
      <c r="AH1948" s="9">
        <f t="shared" si="277"/>
        <v>1.6393442622950821E-2</v>
      </c>
      <c r="AI1948" s="14">
        <f>VLOOKUP(E1948,'Verweis Faktor'!$A:$B,2,FALSE)</f>
        <v>1</v>
      </c>
      <c r="AJ1948" s="14"/>
      <c r="AK1948" s="14" t="str">
        <f>IF(AL1948="Ja","Versandkosten",VLOOKUP(E1948,'Verweis Belegart'!$A$2:$B$9,2,FALSE))</f>
        <v>Hardware</v>
      </c>
      <c r="AL1948" s="14" t="str">
        <f t="shared" si="278"/>
        <v>Nein</v>
      </c>
      <c r="AM1948" s="14" t="str">
        <f t="shared" si="274"/>
        <v>Positiv</v>
      </c>
    </row>
    <row r="1949" spans="1:39" ht="17.25" customHeight="1" x14ac:dyDescent="0.35">
      <c r="A1949" s="17">
        <v>14572862</v>
      </c>
      <c r="B1949" s="2" t="s">
        <v>1517</v>
      </c>
      <c r="C1949" s="1">
        <v>2025001</v>
      </c>
      <c r="D1949" s="1">
        <v>2000539</v>
      </c>
      <c r="E1949" s="2" t="s">
        <v>34</v>
      </c>
      <c r="F1949" s="2" t="s">
        <v>142</v>
      </c>
      <c r="G1949" s="2" t="s">
        <v>66</v>
      </c>
      <c r="H1949" s="2" t="s">
        <v>1077</v>
      </c>
      <c r="I1949" s="2" t="s">
        <v>1078</v>
      </c>
      <c r="J1949" s="2" t="s">
        <v>103</v>
      </c>
      <c r="K1949" s="2" t="s">
        <v>45</v>
      </c>
      <c r="L1949" s="2" t="s">
        <v>129</v>
      </c>
      <c r="M1949" s="2" t="s">
        <v>130</v>
      </c>
      <c r="N1949" s="2" t="s">
        <v>131</v>
      </c>
      <c r="O1949" s="3">
        <v>5</v>
      </c>
      <c r="P1949" s="3">
        <v>164.98509999999999</v>
      </c>
      <c r="Q1949" s="3">
        <v>175</v>
      </c>
      <c r="R1949" s="3">
        <v>875</v>
      </c>
      <c r="S1949" s="3">
        <v>10.014900000000001</v>
      </c>
      <c r="T1949" s="3">
        <v>50.07</v>
      </c>
      <c r="U1949" s="3">
        <v>5.72</v>
      </c>
      <c r="V1949" s="2" t="s">
        <v>145</v>
      </c>
      <c r="W1949" s="2" t="s">
        <v>146</v>
      </c>
      <c r="X1949" s="2" t="s">
        <v>72</v>
      </c>
      <c r="Y1949" s="19" t="str">
        <f>VLOOKUP(G1949,'Verweis Kd-Gruppe'!$A$2:$B$8,2,FALSE)</f>
        <v>EXP</v>
      </c>
      <c r="Z1949" s="19" t="str">
        <f>VLOOKUP(J1949,'Verweis Art-Gruppe'!$A$2:$B$15,2,FALSE)</f>
        <v>Geräte</v>
      </c>
      <c r="AA1949" s="19" t="str">
        <f>VLOOKUP(W1949,'Verweis Vertreter'!$A$2:$B$24,2,FALSE)</f>
        <v>Muhsin Yortanli</v>
      </c>
      <c r="AB1949" s="12">
        <f t="shared" si="270"/>
        <v>5</v>
      </c>
      <c r="AC1949" s="12">
        <f t="shared" si="275"/>
        <v>164.98509999999999</v>
      </c>
      <c r="AD1949" s="12">
        <f t="shared" si="276"/>
        <v>175</v>
      </c>
      <c r="AE1949" s="12">
        <f t="shared" si="271"/>
        <v>875</v>
      </c>
      <c r="AF1949" s="12">
        <f t="shared" si="272"/>
        <v>10.014900000000001</v>
      </c>
      <c r="AG1949" s="12">
        <f t="shared" si="273"/>
        <v>50.07</v>
      </c>
      <c r="AH1949" s="9">
        <f t="shared" si="277"/>
        <v>5.7222857142857145E-2</v>
      </c>
      <c r="AI1949" s="14">
        <f>VLOOKUP(E1949,'Verweis Faktor'!$A:$B,2,FALSE)</f>
        <v>1</v>
      </c>
      <c r="AJ1949" s="14"/>
      <c r="AK1949" s="14" t="str">
        <f>IF(AL1949="Ja","Versandkosten",VLOOKUP(E1949,'Verweis Belegart'!$A$2:$B$9,2,FALSE))</f>
        <v>Hardware</v>
      </c>
      <c r="AL1949" s="14" t="str">
        <f t="shared" si="278"/>
        <v>Nein</v>
      </c>
      <c r="AM1949" s="14" t="str">
        <f t="shared" si="274"/>
        <v>Positiv</v>
      </c>
    </row>
    <row r="1950" spans="1:39" ht="17.25" customHeight="1" x14ac:dyDescent="0.35">
      <c r="A1950" s="17">
        <v>14572862</v>
      </c>
      <c r="B1950" s="2" t="s">
        <v>1517</v>
      </c>
      <c r="C1950" s="1">
        <v>2025001</v>
      </c>
      <c r="D1950" s="1">
        <v>2000539</v>
      </c>
      <c r="E1950" s="2" t="s">
        <v>34</v>
      </c>
      <c r="F1950" s="2" t="s">
        <v>142</v>
      </c>
      <c r="G1950" s="2" t="s">
        <v>66</v>
      </c>
      <c r="H1950" s="2" t="s">
        <v>1077</v>
      </c>
      <c r="I1950" s="2" t="s">
        <v>1078</v>
      </c>
      <c r="J1950" s="2" t="s">
        <v>103</v>
      </c>
      <c r="K1950" s="2" t="s">
        <v>49</v>
      </c>
      <c r="L1950" s="2" t="s">
        <v>269</v>
      </c>
      <c r="M1950" s="2" t="s">
        <v>270</v>
      </c>
      <c r="N1950" s="2" t="s">
        <v>271</v>
      </c>
      <c r="O1950" s="3">
        <v>50</v>
      </c>
      <c r="P1950" s="3">
        <v>417.46170000000001</v>
      </c>
      <c r="Q1950" s="3">
        <v>422</v>
      </c>
      <c r="R1950" s="3">
        <v>21100</v>
      </c>
      <c r="S1950" s="3">
        <v>4.5382999999999996</v>
      </c>
      <c r="T1950" s="3">
        <v>226.91</v>
      </c>
      <c r="U1950" s="3">
        <v>1.07</v>
      </c>
      <c r="V1950" s="2" t="s">
        <v>145</v>
      </c>
      <c r="W1950" s="2" t="s">
        <v>146</v>
      </c>
      <c r="X1950" s="2" t="s">
        <v>72</v>
      </c>
      <c r="Y1950" s="19" t="str">
        <f>VLOOKUP(G1950,'Verweis Kd-Gruppe'!$A$2:$B$8,2,FALSE)</f>
        <v>EXP</v>
      </c>
      <c r="Z1950" s="19" t="str">
        <f>VLOOKUP(J1950,'Verweis Art-Gruppe'!$A$2:$B$15,2,FALSE)</f>
        <v>Geräte</v>
      </c>
      <c r="AA1950" s="19" t="str">
        <f>VLOOKUP(W1950,'Verweis Vertreter'!$A$2:$B$24,2,FALSE)</f>
        <v>Muhsin Yortanli</v>
      </c>
      <c r="AB1950" s="12">
        <f t="shared" si="270"/>
        <v>50</v>
      </c>
      <c r="AC1950" s="12">
        <f t="shared" si="275"/>
        <v>417.46170000000001</v>
      </c>
      <c r="AD1950" s="12">
        <f t="shared" si="276"/>
        <v>422</v>
      </c>
      <c r="AE1950" s="12">
        <f t="shared" si="271"/>
        <v>21100</v>
      </c>
      <c r="AF1950" s="12">
        <f t="shared" si="272"/>
        <v>4.5382999999999996</v>
      </c>
      <c r="AG1950" s="12">
        <f t="shared" si="273"/>
        <v>226.91</v>
      </c>
      <c r="AH1950" s="9">
        <f t="shared" si="277"/>
        <v>1.0754028436018958E-2</v>
      </c>
      <c r="AI1950" s="14">
        <f>VLOOKUP(E1950,'Verweis Faktor'!$A:$B,2,FALSE)</f>
        <v>1</v>
      </c>
      <c r="AJ1950" s="14"/>
      <c r="AK1950" s="14" t="str">
        <f>IF(AL1950="Ja","Versandkosten",VLOOKUP(E1950,'Verweis Belegart'!$A$2:$B$9,2,FALSE))</f>
        <v>Hardware</v>
      </c>
      <c r="AL1950" s="14" t="str">
        <f t="shared" si="278"/>
        <v>Nein</v>
      </c>
      <c r="AM1950" s="14" t="str">
        <f t="shared" si="274"/>
        <v>Positiv</v>
      </c>
    </row>
    <row r="1951" spans="1:39" ht="17.25" customHeight="1" x14ac:dyDescent="0.35">
      <c r="A1951" s="17">
        <v>14572862</v>
      </c>
      <c r="B1951" s="2" t="s">
        <v>1517</v>
      </c>
      <c r="C1951" s="1">
        <v>2025001</v>
      </c>
      <c r="D1951" s="1">
        <v>2000539</v>
      </c>
      <c r="E1951" s="2" t="s">
        <v>34</v>
      </c>
      <c r="F1951" s="2" t="s">
        <v>142</v>
      </c>
      <c r="G1951" s="2" t="s">
        <v>66</v>
      </c>
      <c r="H1951" s="2" t="s">
        <v>1077</v>
      </c>
      <c r="I1951" s="2" t="s">
        <v>1078</v>
      </c>
      <c r="J1951" s="2" t="s">
        <v>103</v>
      </c>
      <c r="K1951" s="2" t="s">
        <v>79</v>
      </c>
      <c r="L1951" s="2" t="s">
        <v>56</v>
      </c>
      <c r="M1951" s="2" t="s">
        <v>57</v>
      </c>
      <c r="N1951" s="2" t="s">
        <v>58</v>
      </c>
      <c r="O1951" s="3">
        <v>30</v>
      </c>
      <c r="P1951" s="3">
        <v>605</v>
      </c>
      <c r="Q1951" s="3">
        <v>622</v>
      </c>
      <c r="R1951" s="3">
        <v>18660</v>
      </c>
      <c r="S1951" s="3">
        <v>17</v>
      </c>
      <c r="T1951" s="3">
        <v>510</v>
      </c>
      <c r="U1951" s="3">
        <v>2.73</v>
      </c>
      <c r="V1951" s="2" t="s">
        <v>145</v>
      </c>
      <c r="W1951" s="2" t="s">
        <v>146</v>
      </c>
      <c r="X1951" s="2" t="s">
        <v>72</v>
      </c>
      <c r="Y1951" s="19" t="str">
        <f>VLOOKUP(G1951,'Verweis Kd-Gruppe'!$A$2:$B$8,2,FALSE)</f>
        <v>EXP</v>
      </c>
      <c r="Z1951" s="19" t="str">
        <f>VLOOKUP(J1951,'Verweis Art-Gruppe'!$A$2:$B$15,2,FALSE)</f>
        <v>Geräte</v>
      </c>
      <c r="AA1951" s="19" t="str">
        <f>VLOOKUP(W1951,'Verweis Vertreter'!$A$2:$B$24,2,FALSE)</f>
        <v>Muhsin Yortanli</v>
      </c>
      <c r="AB1951" s="12">
        <f t="shared" si="270"/>
        <v>30</v>
      </c>
      <c r="AC1951" s="12">
        <f t="shared" si="275"/>
        <v>605</v>
      </c>
      <c r="AD1951" s="12">
        <f t="shared" si="276"/>
        <v>622</v>
      </c>
      <c r="AE1951" s="12">
        <f t="shared" si="271"/>
        <v>18660</v>
      </c>
      <c r="AF1951" s="12">
        <f t="shared" si="272"/>
        <v>17</v>
      </c>
      <c r="AG1951" s="12">
        <f t="shared" si="273"/>
        <v>510</v>
      </c>
      <c r="AH1951" s="9">
        <f t="shared" si="277"/>
        <v>2.7331189710610933E-2</v>
      </c>
      <c r="AI1951" s="14">
        <f>VLOOKUP(E1951,'Verweis Faktor'!$A:$B,2,FALSE)</f>
        <v>1</v>
      </c>
      <c r="AJ1951" s="14"/>
      <c r="AK1951" s="14" t="str">
        <f>IF(AL1951="Ja","Versandkosten",VLOOKUP(E1951,'Verweis Belegart'!$A$2:$B$9,2,FALSE))</f>
        <v>Hardware</v>
      </c>
      <c r="AL1951" s="14" t="str">
        <f t="shared" si="278"/>
        <v>Nein</v>
      </c>
      <c r="AM1951" s="14" t="str">
        <f t="shared" si="274"/>
        <v>Positiv</v>
      </c>
    </row>
    <row r="1952" spans="1:39" ht="17.25" customHeight="1" x14ac:dyDescent="0.35">
      <c r="A1952" s="17">
        <v>14572862</v>
      </c>
      <c r="B1952" s="2" t="s">
        <v>1517</v>
      </c>
      <c r="C1952" s="1">
        <v>2025001</v>
      </c>
      <c r="D1952" s="1">
        <v>2000539</v>
      </c>
      <c r="E1952" s="2" t="s">
        <v>34</v>
      </c>
      <c r="F1952" s="2" t="s">
        <v>142</v>
      </c>
      <c r="G1952" s="2" t="s">
        <v>66</v>
      </c>
      <c r="H1952" s="2" t="s">
        <v>1077</v>
      </c>
      <c r="I1952" s="2" t="s">
        <v>1078</v>
      </c>
      <c r="J1952" s="2" t="s">
        <v>103</v>
      </c>
      <c r="K1952" s="2" t="s">
        <v>83</v>
      </c>
      <c r="L1952" s="2" t="s">
        <v>1084</v>
      </c>
      <c r="M1952" s="2" t="s">
        <v>1085</v>
      </c>
      <c r="N1952" s="2" t="s">
        <v>1086</v>
      </c>
      <c r="O1952" s="3">
        <v>5</v>
      </c>
      <c r="P1952" s="3">
        <v>80.008700000000005</v>
      </c>
      <c r="Q1952" s="3">
        <v>86</v>
      </c>
      <c r="R1952" s="3">
        <v>430</v>
      </c>
      <c r="S1952" s="3">
        <v>5.9912999999999998</v>
      </c>
      <c r="T1952" s="3">
        <v>29.96</v>
      </c>
      <c r="U1952" s="3">
        <v>6.96</v>
      </c>
      <c r="V1952" s="2" t="s">
        <v>145</v>
      </c>
      <c r="W1952" s="2" t="s">
        <v>146</v>
      </c>
      <c r="X1952" s="2" t="s">
        <v>72</v>
      </c>
      <c r="Y1952" s="19" t="str">
        <f>VLOOKUP(G1952,'Verweis Kd-Gruppe'!$A$2:$B$8,2,FALSE)</f>
        <v>EXP</v>
      </c>
      <c r="Z1952" s="19" t="str">
        <f>VLOOKUP(J1952,'Verweis Art-Gruppe'!$A$2:$B$15,2,FALSE)</f>
        <v>Geräte</v>
      </c>
      <c r="AA1952" s="19" t="str">
        <f>VLOOKUP(W1952,'Verweis Vertreter'!$A$2:$B$24,2,FALSE)</f>
        <v>Muhsin Yortanli</v>
      </c>
      <c r="AB1952" s="12">
        <f t="shared" si="270"/>
        <v>5</v>
      </c>
      <c r="AC1952" s="12">
        <f t="shared" si="275"/>
        <v>80.008700000000005</v>
      </c>
      <c r="AD1952" s="12">
        <f t="shared" si="276"/>
        <v>86</v>
      </c>
      <c r="AE1952" s="12">
        <f t="shared" si="271"/>
        <v>430</v>
      </c>
      <c r="AF1952" s="12">
        <f t="shared" si="272"/>
        <v>5.9912999999999998</v>
      </c>
      <c r="AG1952" s="12">
        <f t="shared" si="273"/>
        <v>29.96</v>
      </c>
      <c r="AH1952" s="9">
        <f t="shared" si="277"/>
        <v>6.9674418604651164E-2</v>
      </c>
      <c r="AI1952" s="14">
        <f>VLOOKUP(E1952,'Verweis Faktor'!$A:$B,2,FALSE)</f>
        <v>1</v>
      </c>
      <c r="AJ1952" s="14"/>
      <c r="AK1952" s="14" t="str">
        <f>IF(AL1952="Ja","Versandkosten",VLOOKUP(E1952,'Verweis Belegart'!$A$2:$B$9,2,FALSE))</f>
        <v>Hardware</v>
      </c>
      <c r="AL1952" s="14" t="str">
        <f t="shared" si="278"/>
        <v>Nein</v>
      </c>
      <c r="AM1952" s="14" t="str">
        <f t="shared" si="274"/>
        <v>Positiv</v>
      </c>
    </row>
    <row r="1953" spans="1:39" ht="17.25" customHeight="1" x14ac:dyDescent="0.35">
      <c r="A1953" s="17">
        <v>14572862</v>
      </c>
      <c r="B1953" s="2" t="s">
        <v>1517</v>
      </c>
      <c r="C1953" s="1">
        <v>2025001</v>
      </c>
      <c r="D1953" s="1">
        <v>2000539</v>
      </c>
      <c r="E1953" s="2" t="s">
        <v>34</v>
      </c>
      <c r="F1953" s="2" t="s">
        <v>142</v>
      </c>
      <c r="G1953" s="2" t="s">
        <v>66</v>
      </c>
      <c r="H1953" s="2" t="s">
        <v>1077</v>
      </c>
      <c r="I1953" s="2" t="s">
        <v>1078</v>
      </c>
      <c r="J1953" s="2" t="s">
        <v>103</v>
      </c>
      <c r="K1953" s="2" t="s">
        <v>87</v>
      </c>
      <c r="L1953" s="2" t="s">
        <v>275</v>
      </c>
      <c r="M1953" s="2" t="s">
        <v>276</v>
      </c>
      <c r="N1953" s="2" t="s">
        <v>271</v>
      </c>
      <c r="O1953" s="3">
        <v>20</v>
      </c>
      <c r="P1953" s="3">
        <v>416</v>
      </c>
      <c r="Q1953" s="3">
        <v>422</v>
      </c>
      <c r="R1953" s="3">
        <v>8440</v>
      </c>
      <c r="S1953" s="3">
        <v>6</v>
      </c>
      <c r="T1953" s="3">
        <v>120</v>
      </c>
      <c r="U1953" s="3">
        <v>1.42</v>
      </c>
      <c r="V1953" s="2" t="s">
        <v>145</v>
      </c>
      <c r="W1953" s="2" t="s">
        <v>146</v>
      </c>
      <c r="X1953" s="2" t="s">
        <v>72</v>
      </c>
      <c r="Y1953" s="19" t="str">
        <f>VLOOKUP(G1953,'Verweis Kd-Gruppe'!$A$2:$B$8,2,FALSE)</f>
        <v>EXP</v>
      </c>
      <c r="Z1953" s="19" t="str">
        <f>VLOOKUP(J1953,'Verweis Art-Gruppe'!$A$2:$B$15,2,FALSE)</f>
        <v>Geräte</v>
      </c>
      <c r="AA1953" s="19" t="str">
        <f>VLOOKUP(W1953,'Verweis Vertreter'!$A$2:$B$24,2,FALSE)</f>
        <v>Muhsin Yortanli</v>
      </c>
      <c r="AB1953" s="12">
        <f t="shared" si="270"/>
        <v>20</v>
      </c>
      <c r="AC1953" s="12">
        <f t="shared" si="275"/>
        <v>416</v>
      </c>
      <c r="AD1953" s="12">
        <f t="shared" si="276"/>
        <v>422</v>
      </c>
      <c r="AE1953" s="12">
        <f t="shared" si="271"/>
        <v>8440</v>
      </c>
      <c r="AF1953" s="12">
        <f t="shared" si="272"/>
        <v>6</v>
      </c>
      <c r="AG1953" s="12">
        <f t="shared" si="273"/>
        <v>120</v>
      </c>
      <c r="AH1953" s="9">
        <f t="shared" si="277"/>
        <v>1.4218009478672985E-2</v>
      </c>
      <c r="AI1953" s="14">
        <f>VLOOKUP(E1953,'Verweis Faktor'!$A:$B,2,FALSE)</f>
        <v>1</v>
      </c>
      <c r="AJ1953" s="14"/>
      <c r="AK1953" s="14" t="str">
        <f>IF(AL1953="Ja","Versandkosten",VLOOKUP(E1953,'Verweis Belegart'!$A$2:$B$9,2,FALSE))</f>
        <v>Hardware</v>
      </c>
      <c r="AL1953" s="14" t="str">
        <f t="shared" si="278"/>
        <v>Nein</v>
      </c>
      <c r="AM1953" s="14" t="str">
        <f t="shared" si="274"/>
        <v>Positiv</v>
      </c>
    </row>
    <row r="1954" spans="1:39" ht="17.25" customHeight="1" x14ac:dyDescent="0.35">
      <c r="A1954" s="17">
        <v>14572862</v>
      </c>
      <c r="B1954" s="2" t="s">
        <v>1517</v>
      </c>
      <c r="C1954" s="1">
        <v>2025001</v>
      </c>
      <c r="D1954" s="1">
        <v>2000539</v>
      </c>
      <c r="E1954" s="2" t="s">
        <v>34</v>
      </c>
      <c r="F1954" s="2" t="s">
        <v>142</v>
      </c>
      <c r="G1954" s="2" t="s">
        <v>66</v>
      </c>
      <c r="H1954" s="2" t="s">
        <v>1077</v>
      </c>
      <c r="I1954" s="2" t="s">
        <v>1078</v>
      </c>
      <c r="J1954" s="2" t="s">
        <v>103</v>
      </c>
      <c r="K1954" s="2" t="s">
        <v>91</v>
      </c>
      <c r="L1954" s="2" t="s">
        <v>134</v>
      </c>
      <c r="M1954" s="2" t="s">
        <v>135</v>
      </c>
      <c r="N1954" s="2" t="s">
        <v>136</v>
      </c>
      <c r="O1954" s="3">
        <v>2</v>
      </c>
      <c r="P1954" s="3">
        <v>189</v>
      </c>
      <c r="Q1954" s="3">
        <v>195</v>
      </c>
      <c r="R1954" s="3">
        <v>390</v>
      </c>
      <c r="S1954" s="3">
        <v>6</v>
      </c>
      <c r="T1954" s="3">
        <v>12</v>
      </c>
      <c r="U1954" s="3">
        <v>3.07</v>
      </c>
      <c r="V1954" s="2" t="s">
        <v>145</v>
      </c>
      <c r="W1954" s="2" t="s">
        <v>146</v>
      </c>
      <c r="X1954" s="2" t="s">
        <v>72</v>
      </c>
      <c r="Y1954" s="19" t="str">
        <f>VLOOKUP(G1954,'Verweis Kd-Gruppe'!$A$2:$B$8,2,FALSE)</f>
        <v>EXP</v>
      </c>
      <c r="Z1954" s="19" t="str">
        <f>VLOOKUP(J1954,'Verweis Art-Gruppe'!$A$2:$B$15,2,FALSE)</f>
        <v>Geräte</v>
      </c>
      <c r="AA1954" s="19" t="str">
        <f>VLOOKUP(W1954,'Verweis Vertreter'!$A$2:$B$24,2,FALSE)</f>
        <v>Muhsin Yortanli</v>
      </c>
      <c r="AB1954" s="12">
        <f t="shared" si="270"/>
        <v>2</v>
      </c>
      <c r="AC1954" s="12">
        <f t="shared" si="275"/>
        <v>189</v>
      </c>
      <c r="AD1954" s="12">
        <f t="shared" si="276"/>
        <v>195</v>
      </c>
      <c r="AE1954" s="12">
        <f t="shared" si="271"/>
        <v>390</v>
      </c>
      <c r="AF1954" s="12">
        <f t="shared" si="272"/>
        <v>6</v>
      </c>
      <c r="AG1954" s="12">
        <f t="shared" si="273"/>
        <v>12</v>
      </c>
      <c r="AH1954" s="9">
        <f t="shared" si="277"/>
        <v>3.0769230769230771E-2</v>
      </c>
      <c r="AI1954" s="14">
        <f>VLOOKUP(E1954,'Verweis Faktor'!$A:$B,2,FALSE)</f>
        <v>1</v>
      </c>
      <c r="AJ1954" s="14"/>
      <c r="AK1954" s="14" t="str">
        <f>IF(AL1954="Ja","Versandkosten",VLOOKUP(E1954,'Verweis Belegart'!$A$2:$B$9,2,FALSE))</f>
        <v>Hardware</v>
      </c>
      <c r="AL1954" s="14" t="str">
        <f t="shared" si="278"/>
        <v>Nein</v>
      </c>
      <c r="AM1954" s="14" t="str">
        <f t="shared" si="274"/>
        <v>Positiv</v>
      </c>
    </row>
    <row r="1955" spans="1:39" ht="17.25" customHeight="1" x14ac:dyDescent="0.35">
      <c r="A1955" s="17">
        <v>14572862</v>
      </c>
      <c r="B1955" s="2" t="s">
        <v>1517</v>
      </c>
      <c r="C1955" s="1">
        <v>2025001</v>
      </c>
      <c r="D1955" s="1">
        <v>2000539</v>
      </c>
      <c r="E1955" s="2" t="s">
        <v>34</v>
      </c>
      <c r="F1955" s="2" t="s">
        <v>142</v>
      </c>
      <c r="G1955" s="2" t="s">
        <v>66</v>
      </c>
      <c r="H1955" s="2" t="s">
        <v>1077</v>
      </c>
      <c r="I1955" s="2" t="s">
        <v>1078</v>
      </c>
      <c r="J1955" s="2" t="s">
        <v>103</v>
      </c>
      <c r="K1955" s="2" t="s">
        <v>95</v>
      </c>
      <c r="L1955" s="2" t="s">
        <v>402</v>
      </c>
      <c r="M1955" s="2" t="s">
        <v>403</v>
      </c>
      <c r="N1955" s="2" t="s">
        <v>404</v>
      </c>
      <c r="O1955" s="3">
        <v>5</v>
      </c>
      <c r="P1955" s="3">
        <v>233.6053</v>
      </c>
      <c r="Q1955" s="3">
        <v>244</v>
      </c>
      <c r="R1955" s="3">
        <v>1220</v>
      </c>
      <c r="S1955" s="3">
        <v>10.3947</v>
      </c>
      <c r="T1955" s="3">
        <v>51.97</v>
      </c>
      <c r="U1955" s="3">
        <v>4.26</v>
      </c>
      <c r="V1955" s="2" t="s">
        <v>145</v>
      </c>
      <c r="W1955" s="2" t="s">
        <v>146</v>
      </c>
      <c r="X1955" s="2" t="s">
        <v>72</v>
      </c>
      <c r="Y1955" s="19" t="str">
        <f>VLOOKUP(G1955,'Verweis Kd-Gruppe'!$A$2:$B$8,2,FALSE)</f>
        <v>EXP</v>
      </c>
      <c r="Z1955" s="19" t="str">
        <f>VLOOKUP(J1955,'Verweis Art-Gruppe'!$A$2:$B$15,2,FALSE)</f>
        <v>Geräte</v>
      </c>
      <c r="AA1955" s="19" t="str">
        <f>VLOOKUP(W1955,'Verweis Vertreter'!$A$2:$B$24,2,FALSE)</f>
        <v>Muhsin Yortanli</v>
      </c>
      <c r="AB1955" s="12">
        <f t="shared" si="270"/>
        <v>5</v>
      </c>
      <c r="AC1955" s="12">
        <f t="shared" si="275"/>
        <v>233.6053</v>
      </c>
      <c r="AD1955" s="12">
        <f t="shared" si="276"/>
        <v>244</v>
      </c>
      <c r="AE1955" s="12">
        <f t="shared" si="271"/>
        <v>1220</v>
      </c>
      <c r="AF1955" s="12">
        <f t="shared" si="272"/>
        <v>10.3947</v>
      </c>
      <c r="AG1955" s="12">
        <f t="shared" si="273"/>
        <v>51.97</v>
      </c>
      <c r="AH1955" s="9">
        <f t="shared" si="277"/>
        <v>4.2598360655737702E-2</v>
      </c>
      <c r="AI1955" s="14">
        <f>VLOOKUP(E1955,'Verweis Faktor'!$A:$B,2,FALSE)</f>
        <v>1</v>
      </c>
      <c r="AJ1955" s="14"/>
      <c r="AK1955" s="14" t="str">
        <f>IF(AL1955="Ja","Versandkosten",VLOOKUP(E1955,'Verweis Belegart'!$A$2:$B$9,2,FALSE))</f>
        <v>Hardware</v>
      </c>
      <c r="AL1955" s="14" t="str">
        <f t="shared" si="278"/>
        <v>Nein</v>
      </c>
      <c r="AM1955" s="14" t="str">
        <f t="shared" si="274"/>
        <v>Positiv</v>
      </c>
    </row>
    <row r="1956" spans="1:39" ht="17.25" customHeight="1" x14ac:dyDescent="0.35">
      <c r="A1956" s="17">
        <v>14572862</v>
      </c>
      <c r="B1956" s="2" t="s">
        <v>1517</v>
      </c>
      <c r="C1956" s="1">
        <v>2025001</v>
      </c>
      <c r="D1956" s="1">
        <v>2000539</v>
      </c>
      <c r="E1956" s="2" t="s">
        <v>34</v>
      </c>
      <c r="F1956" s="2" t="s">
        <v>142</v>
      </c>
      <c r="G1956" s="2" t="s">
        <v>66</v>
      </c>
      <c r="H1956" s="2" t="s">
        <v>1077</v>
      </c>
      <c r="I1956" s="2" t="s">
        <v>1078</v>
      </c>
      <c r="J1956" s="2" t="s">
        <v>103</v>
      </c>
      <c r="K1956" s="2" t="s">
        <v>99</v>
      </c>
      <c r="L1956" s="2" t="s">
        <v>1684</v>
      </c>
      <c r="M1956" s="2" t="s">
        <v>1685</v>
      </c>
      <c r="N1956" s="2" t="s">
        <v>684</v>
      </c>
      <c r="O1956" s="3">
        <v>5</v>
      </c>
      <c r="P1956" s="3">
        <v>76</v>
      </c>
      <c r="Q1956" s="3">
        <v>80</v>
      </c>
      <c r="R1956" s="3">
        <v>400</v>
      </c>
      <c r="S1956" s="3">
        <v>4</v>
      </c>
      <c r="T1956" s="3">
        <v>20</v>
      </c>
      <c r="U1956" s="3">
        <v>5</v>
      </c>
      <c r="V1956" s="2" t="s">
        <v>145</v>
      </c>
      <c r="W1956" s="2" t="s">
        <v>146</v>
      </c>
      <c r="X1956" s="2" t="s">
        <v>72</v>
      </c>
      <c r="Y1956" s="19" t="str">
        <f>VLOOKUP(G1956,'Verweis Kd-Gruppe'!$A$2:$B$8,2,FALSE)</f>
        <v>EXP</v>
      </c>
      <c r="Z1956" s="19" t="str">
        <f>VLOOKUP(J1956,'Verweis Art-Gruppe'!$A$2:$B$15,2,FALSE)</f>
        <v>Geräte</v>
      </c>
      <c r="AA1956" s="19" t="str">
        <f>VLOOKUP(W1956,'Verweis Vertreter'!$A$2:$B$24,2,FALSE)</f>
        <v>Muhsin Yortanli</v>
      </c>
      <c r="AB1956" s="12">
        <f t="shared" si="270"/>
        <v>5</v>
      </c>
      <c r="AC1956" s="12">
        <f t="shared" si="275"/>
        <v>76</v>
      </c>
      <c r="AD1956" s="12">
        <f t="shared" si="276"/>
        <v>80</v>
      </c>
      <c r="AE1956" s="12">
        <f t="shared" si="271"/>
        <v>400</v>
      </c>
      <c r="AF1956" s="12">
        <f t="shared" si="272"/>
        <v>4</v>
      </c>
      <c r="AG1956" s="12">
        <f t="shared" si="273"/>
        <v>20</v>
      </c>
      <c r="AH1956" s="9">
        <f t="shared" si="277"/>
        <v>0.05</v>
      </c>
      <c r="AI1956" s="14">
        <f>VLOOKUP(E1956,'Verweis Faktor'!$A:$B,2,FALSE)</f>
        <v>1</v>
      </c>
      <c r="AJ1956" s="14"/>
      <c r="AK1956" s="14" t="str">
        <f>IF(AL1956="Ja","Versandkosten",VLOOKUP(E1956,'Verweis Belegart'!$A$2:$B$9,2,FALSE))</f>
        <v>Hardware</v>
      </c>
      <c r="AL1956" s="14" t="str">
        <f t="shared" si="278"/>
        <v>Nein</v>
      </c>
      <c r="AM1956" s="14" t="str">
        <f t="shared" si="274"/>
        <v>Positiv</v>
      </c>
    </row>
    <row r="1957" spans="1:39" ht="17.25" customHeight="1" x14ac:dyDescent="0.35">
      <c r="A1957" s="17">
        <v>14572877</v>
      </c>
      <c r="B1957" s="2" t="s">
        <v>1517</v>
      </c>
      <c r="C1957" s="1">
        <v>2025001</v>
      </c>
      <c r="D1957" s="1">
        <v>2000540</v>
      </c>
      <c r="E1957" s="2" t="s">
        <v>34</v>
      </c>
      <c r="F1957" s="2" t="s">
        <v>182</v>
      </c>
      <c r="G1957" s="2" t="s">
        <v>36</v>
      </c>
      <c r="H1957" s="2" t="s">
        <v>1130</v>
      </c>
      <c r="I1957" s="2" t="s">
        <v>1131</v>
      </c>
      <c r="J1957" s="2" t="s">
        <v>103</v>
      </c>
      <c r="K1957" s="2" t="s">
        <v>28</v>
      </c>
      <c r="L1957" s="2" t="s">
        <v>589</v>
      </c>
      <c r="M1957" s="2" t="s">
        <v>590</v>
      </c>
      <c r="N1957" s="2" t="s">
        <v>475</v>
      </c>
      <c r="O1957" s="3">
        <v>2</v>
      </c>
      <c r="P1957" s="3">
        <v>770</v>
      </c>
      <c r="Q1957" s="3">
        <v>805</v>
      </c>
      <c r="R1957" s="3">
        <v>1610</v>
      </c>
      <c r="S1957" s="3">
        <v>35</v>
      </c>
      <c r="T1957" s="3">
        <v>70</v>
      </c>
      <c r="U1957" s="3">
        <v>4.34</v>
      </c>
      <c r="V1957" s="2" t="s">
        <v>42</v>
      </c>
      <c r="W1957" s="2" t="s">
        <v>43</v>
      </c>
      <c r="X1957" s="2"/>
      <c r="Y1957" s="19" t="str">
        <f>VLOOKUP(G1957,'Verweis Kd-Gruppe'!$A$2:$B$8,2,FALSE)</f>
        <v>GRK</v>
      </c>
      <c r="Z1957" s="19" t="str">
        <f>VLOOKUP(J1957,'Verweis Art-Gruppe'!$A$2:$B$15,2,FALSE)</f>
        <v>Geräte</v>
      </c>
      <c r="AA1957" s="19" t="str">
        <f>VLOOKUP(W1957,'Verweis Vertreter'!$A$2:$B$24,2,FALSE)</f>
        <v>Sebastian Faber</v>
      </c>
      <c r="AB1957" s="12">
        <f t="shared" si="270"/>
        <v>2</v>
      </c>
      <c r="AC1957" s="12">
        <f t="shared" si="275"/>
        <v>770</v>
      </c>
      <c r="AD1957" s="12">
        <f t="shared" si="276"/>
        <v>805</v>
      </c>
      <c r="AE1957" s="12">
        <f t="shared" si="271"/>
        <v>1610</v>
      </c>
      <c r="AF1957" s="12">
        <f t="shared" si="272"/>
        <v>35</v>
      </c>
      <c r="AG1957" s="12">
        <f t="shared" si="273"/>
        <v>70</v>
      </c>
      <c r="AH1957" s="9">
        <f t="shared" si="277"/>
        <v>4.3478260869565216E-2</v>
      </c>
      <c r="AI1957" s="14">
        <f>VLOOKUP(E1957,'Verweis Faktor'!$A:$B,2,FALSE)</f>
        <v>1</v>
      </c>
      <c r="AJ1957" s="14"/>
      <c r="AK1957" s="14" t="str">
        <f>IF(AL1957="Ja","Versandkosten",VLOOKUP(E1957,'Verweis Belegart'!$A$2:$B$9,2,FALSE))</f>
        <v>Hardware</v>
      </c>
      <c r="AL1957" s="14" t="str">
        <f t="shared" si="278"/>
        <v>Nein</v>
      </c>
      <c r="AM1957" s="14" t="str">
        <f t="shared" si="274"/>
        <v>Positiv</v>
      </c>
    </row>
    <row r="1958" spans="1:39" ht="17.25" customHeight="1" x14ac:dyDescent="0.35">
      <c r="A1958" s="17">
        <v>14572877</v>
      </c>
      <c r="B1958" s="2" t="s">
        <v>1517</v>
      </c>
      <c r="C1958" s="1">
        <v>2025001</v>
      </c>
      <c r="D1958" s="1">
        <v>2000540</v>
      </c>
      <c r="E1958" s="2" t="s">
        <v>34</v>
      </c>
      <c r="F1958" s="2" t="s">
        <v>182</v>
      </c>
      <c r="G1958" s="2" t="s">
        <v>36</v>
      </c>
      <c r="H1958" s="2" t="s">
        <v>1130</v>
      </c>
      <c r="I1958" s="2" t="s">
        <v>1131</v>
      </c>
      <c r="J1958" s="2" t="s">
        <v>103</v>
      </c>
      <c r="K1958" s="2" t="s">
        <v>45</v>
      </c>
      <c r="L1958" s="2" t="s">
        <v>1056</v>
      </c>
      <c r="M1958" s="2" t="s">
        <v>1057</v>
      </c>
      <c r="N1958" s="2" t="s">
        <v>1058</v>
      </c>
      <c r="O1958" s="3">
        <v>5</v>
      </c>
      <c r="P1958" s="3">
        <v>64</v>
      </c>
      <c r="Q1958" s="3">
        <v>73</v>
      </c>
      <c r="R1958" s="3">
        <v>365</v>
      </c>
      <c r="S1958" s="3">
        <v>9</v>
      </c>
      <c r="T1958" s="3">
        <v>45</v>
      </c>
      <c r="U1958" s="3">
        <v>12.32</v>
      </c>
      <c r="V1958" s="2" t="s">
        <v>42</v>
      </c>
      <c r="W1958" s="2" t="s">
        <v>43</v>
      </c>
      <c r="X1958" s="2"/>
      <c r="Y1958" s="19" t="str">
        <f>VLOOKUP(G1958,'Verweis Kd-Gruppe'!$A$2:$B$8,2,FALSE)</f>
        <v>GRK</v>
      </c>
      <c r="Z1958" s="19" t="str">
        <f>VLOOKUP(J1958,'Verweis Art-Gruppe'!$A$2:$B$15,2,FALSE)</f>
        <v>Geräte</v>
      </c>
      <c r="AA1958" s="19" t="str">
        <f>VLOOKUP(W1958,'Verweis Vertreter'!$A$2:$B$24,2,FALSE)</f>
        <v>Sebastian Faber</v>
      </c>
      <c r="AB1958" s="12">
        <f t="shared" si="270"/>
        <v>5</v>
      </c>
      <c r="AC1958" s="12">
        <f t="shared" si="275"/>
        <v>64</v>
      </c>
      <c r="AD1958" s="12">
        <f t="shared" si="276"/>
        <v>73</v>
      </c>
      <c r="AE1958" s="12">
        <f t="shared" si="271"/>
        <v>365</v>
      </c>
      <c r="AF1958" s="12">
        <f t="shared" si="272"/>
        <v>9</v>
      </c>
      <c r="AG1958" s="12">
        <f t="shared" si="273"/>
        <v>45</v>
      </c>
      <c r="AH1958" s="9">
        <f t="shared" si="277"/>
        <v>0.12328767123287671</v>
      </c>
      <c r="AI1958" s="14">
        <f>VLOOKUP(E1958,'Verweis Faktor'!$A:$B,2,FALSE)</f>
        <v>1</v>
      </c>
      <c r="AJ1958" s="14"/>
      <c r="AK1958" s="14" t="str">
        <f>IF(AL1958="Ja","Versandkosten",VLOOKUP(E1958,'Verweis Belegart'!$A$2:$B$9,2,FALSE))</f>
        <v>Hardware</v>
      </c>
      <c r="AL1958" s="14" t="str">
        <f t="shared" si="278"/>
        <v>Nein</v>
      </c>
      <c r="AM1958" s="14" t="str">
        <f t="shared" si="274"/>
        <v>Positiv</v>
      </c>
    </row>
    <row r="1959" spans="1:39" ht="17.25" customHeight="1" x14ac:dyDescent="0.35">
      <c r="A1959" s="17">
        <v>14572877</v>
      </c>
      <c r="B1959" s="2" t="s">
        <v>1517</v>
      </c>
      <c r="C1959" s="1">
        <v>2025001</v>
      </c>
      <c r="D1959" s="1">
        <v>2000540</v>
      </c>
      <c r="E1959" s="2" t="s">
        <v>34</v>
      </c>
      <c r="F1959" s="2" t="s">
        <v>182</v>
      </c>
      <c r="G1959" s="2" t="s">
        <v>36</v>
      </c>
      <c r="H1959" s="2" t="s">
        <v>1130</v>
      </c>
      <c r="I1959" s="2" t="s">
        <v>1131</v>
      </c>
      <c r="J1959" s="2" t="s">
        <v>103</v>
      </c>
      <c r="K1959" s="2" t="s">
        <v>49</v>
      </c>
      <c r="L1959" s="2" t="s">
        <v>150</v>
      </c>
      <c r="M1959" s="2" t="s">
        <v>151</v>
      </c>
      <c r="N1959" s="2" t="s">
        <v>152</v>
      </c>
      <c r="O1959" s="3">
        <v>10</v>
      </c>
      <c r="P1959" s="3">
        <v>179</v>
      </c>
      <c r="Q1959" s="3">
        <v>197</v>
      </c>
      <c r="R1959" s="3">
        <v>1970</v>
      </c>
      <c r="S1959" s="3">
        <v>18</v>
      </c>
      <c r="T1959" s="3">
        <v>180</v>
      </c>
      <c r="U1959" s="3">
        <v>9.1300000000000008</v>
      </c>
      <c r="V1959" s="2" t="s">
        <v>42</v>
      </c>
      <c r="W1959" s="2" t="s">
        <v>43</v>
      </c>
      <c r="X1959" s="2"/>
      <c r="Y1959" s="19" t="str">
        <f>VLOOKUP(G1959,'Verweis Kd-Gruppe'!$A$2:$B$8,2,FALSE)</f>
        <v>GRK</v>
      </c>
      <c r="Z1959" s="19" t="str">
        <f>VLOOKUP(J1959,'Verweis Art-Gruppe'!$A$2:$B$15,2,FALSE)</f>
        <v>Geräte</v>
      </c>
      <c r="AA1959" s="19" t="str">
        <f>VLOOKUP(W1959,'Verweis Vertreter'!$A$2:$B$24,2,FALSE)</f>
        <v>Sebastian Faber</v>
      </c>
      <c r="AB1959" s="12">
        <f t="shared" si="270"/>
        <v>10</v>
      </c>
      <c r="AC1959" s="12">
        <f t="shared" si="275"/>
        <v>179</v>
      </c>
      <c r="AD1959" s="12">
        <f t="shared" si="276"/>
        <v>197</v>
      </c>
      <c r="AE1959" s="12">
        <f t="shared" si="271"/>
        <v>1970</v>
      </c>
      <c r="AF1959" s="12">
        <f t="shared" si="272"/>
        <v>18</v>
      </c>
      <c r="AG1959" s="12">
        <f t="shared" si="273"/>
        <v>180</v>
      </c>
      <c r="AH1959" s="9">
        <f t="shared" si="277"/>
        <v>9.1370558375634514E-2</v>
      </c>
      <c r="AI1959" s="14">
        <f>VLOOKUP(E1959,'Verweis Faktor'!$A:$B,2,FALSE)</f>
        <v>1</v>
      </c>
      <c r="AJ1959" s="14"/>
      <c r="AK1959" s="14" t="str">
        <f>IF(AL1959="Ja","Versandkosten",VLOOKUP(E1959,'Verweis Belegart'!$A$2:$B$9,2,FALSE))</f>
        <v>Hardware</v>
      </c>
      <c r="AL1959" s="14" t="str">
        <f t="shared" si="278"/>
        <v>Nein</v>
      </c>
      <c r="AM1959" s="14" t="str">
        <f t="shared" si="274"/>
        <v>Positiv</v>
      </c>
    </row>
    <row r="1960" spans="1:39" ht="17.25" customHeight="1" x14ac:dyDescent="0.35">
      <c r="A1960" s="17">
        <v>14572877</v>
      </c>
      <c r="B1960" s="2" t="s">
        <v>1517</v>
      </c>
      <c r="C1960" s="1">
        <v>2025001</v>
      </c>
      <c r="D1960" s="1">
        <v>2000540</v>
      </c>
      <c r="E1960" s="2" t="s">
        <v>34</v>
      </c>
      <c r="F1960" s="2" t="s">
        <v>182</v>
      </c>
      <c r="G1960" s="2" t="s">
        <v>36</v>
      </c>
      <c r="H1960" s="2" t="s">
        <v>1130</v>
      </c>
      <c r="I1960" s="2" t="s">
        <v>1131</v>
      </c>
      <c r="J1960" s="2" t="s">
        <v>103</v>
      </c>
      <c r="K1960" s="2" t="s">
        <v>79</v>
      </c>
      <c r="L1960" s="2" t="s">
        <v>100</v>
      </c>
      <c r="M1960" s="2" t="s">
        <v>101</v>
      </c>
      <c r="N1960" s="2" t="s">
        <v>102</v>
      </c>
      <c r="O1960" s="3">
        <v>2</v>
      </c>
      <c r="P1960" s="3">
        <v>814</v>
      </c>
      <c r="Q1960" s="3">
        <v>849</v>
      </c>
      <c r="R1960" s="3">
        <v>1698</v>
      </c>
      <c r="S1960" s="3">
        <v>35</v>
      </c>
      <c r="T1960" s="3">
        <v>70</v>
      </c>
      <c r="U1960" s="3">
        <v>4.12</v>
      </c>
      <c r="V1960" s="2" t="s">
        <v>42</v>
      </c>
      <c r="W1960" s="2" t="s">
        <v>43</v>
      </c>
      <c r="X1960" s="2"/>
      <c r="Y1960" s="19" t="str">
        <f>VLOOKUP(G1960,'Verweis Kd-Gruppe'!$A$2:$B$8,2,FALSE)</f>
        <v>GRK</v>
      </c>
      <c r="Z1960" s="19" t="str">
        <f>VLOOKUP(J1960,'Verweis Art-Gruppe'!$A$2:$B$15,2,FALSE)</f>
        <v>Geräte</v>
      </c>
      <c r="AA1960" s="19" t="str">
        <f>VLOOKUP(W1960,'Verweis Vertreter'!$A$2:$B$24,2,FALSE)</f>
        <v>Sebastian Faber</v>
      </c>
      <c r="AB1960" s="12">
        <f t="shared" si="270"/>
        <v>2</v>
      </c>
      <c r="AC1960" s="12">
        <f t="shared" si="275"/>
        <v>814</v>
      </c>
      <c r="AD1960" s="12">
        <f t="shared" si="276"/>
        <v>849</v>
      </c>
      <c r="AE1960" s="12">
        <f t="shared" si="271"/>
        <v>1698</v>
      </c>
      <c r="AF1960" s="12">
        <f t="shared" si="272"/>
        <v>35</v>
      </c>
      <c r="AG1960" s="12">
        <f t="shared" si="273"/>
        <v>70</v>
      </c>
      <c r="AH1960" s="9">
        <f t="shared" si="277"/>
        <v>4.1224970553592463E-2</v>
      </c>
      <c r="AI1960" s="14">
        <f>VLOOKUP(E1960,'Verweis Faktor'!$A:$B,2,FALSE)</f>
        <v>1</v>
      </c>
      <c r="AJ1960" s="14"/>
      <c r="AK1960" s="14" t="str">
        <f>IF(AL1960="Ja","Versandkosten",VLOOKUP(E1960,'Verweis Belegart'!$A$2:$B$9,2,FALSE))</f>
        <v>Hardware</v>
      </c>
      <c r="AL1960" s="14" t="str">
        <f t="shared" si="278"/>
        <v>Nein</v>
      </c>
      <c r="AM1960" s="14" t="str">
        <f t="shared" si="274"/>
        <v>Positiv</v>
      </c>
    </row>
    <row r="1961" spans="1:39" ht="17.25" customHeight="1" x14ac:dyDescent="0.35">
      <c r="A1961" s="17">
        <v>14572877</v>
      </c>
      <c r="B1961" s="2" t="s">
        <v>1517</v>
      </c>
      <c r="C1961" s="1">
        <v>2025001</v>
      </c>
      <c r="D1961" s="1">
        <v>2000540</v>
      </c>
      <c r="E1961" s="2" t="s">
        <v>34</v>
      </c>
      <c r="F1961" s="2" t="s">
        <v>182</v>
      </c>
      <c r="G1961" s="2" t="s">
        <v>36</v>
      </c>
      <c r="H1961" s="2" t="s">
        <v>1130</v>
      </c>
      <c r="I1961" s="2" t="s">
        <v>1131</v>
      </c>
      <c r="J1961" s="2" t="s">
        <v>103</v>
      </c>
      <c r="K1961" s="2" t="s">
        <v>83</v>
      </c>
      <c r="L1961" s="2" t="s">
        <v>473</v>
      </c>
      <c r="M1961" s="2" t="s">
        <v>474</v>
      </c>
      <c r="N1961" s="2" t="s">
        <v>475</v>
      </c>
      <c r="O1961" s="3">
        <v>2</v>
      </c>
      <c r="P1961" s="3">
        <v>774.13789999999995</v>
      </c>
      <c r="Q1961" s="3">
        <v>805</v>
      </c>
      <c r="R1961" s="3">
        <v>1610</v>
      </c>
      <c r="S1961" s="3">
        <v>30.862100000000002</v>
      </c>
      <c r="T1961" s="3">
        <v>61.72</v>
      </c>
      <c r="U1961" s="3">
        <v>3.83</v>
      </c>
      <c r="V1961" s="2" t="s">
        <v>42</v>
      </c>
      <c r="W1961" s="2" t="s">
        <v>43</v>
      </c>
      <c r="X1961" s="2"/>
      <c r="Y1961" s="19" t="str">
        <f>VLOOKUP(G1961,'Verweis Kd-Gruppe'!$A$2:$B$8,2,FALSE)</f>
        <v>GRK</v>
      </c>
      <c r="Z1961" s="19" t="str">
        <f>VLOOKUP(J1961,'Verweis Art-Gruppe'!$A$2:$B$15,2,FALSE)</f>
        <v>Geräte</v>
      </c>
      <c r="AA1961" s="19" t="str">
        <f>VLOOKUP(W1961,'Verweis Vertreter'!$A$2:$B$24,2,FALSE)</f>
        <v>Sebastian Faber</v>
      </c>
      <c r="AB1961" s="12">
        <f t="shared" si="270"/>
        <v>2</v>
      </c>
      <c r="AC1961" s="12">
        <f t="shared" si="275"/>
        <v>774.13789999999995</v>
      </c>
      <c r="AD1961" s="12">
        <f t="shared" si="276"/>
        <v>805</v>
      </c>
      <c r="AE1961" s="12">
        <f t="shared" si="271"/>
        <v>1610</v>
      </c>
      <c r="AF1961" s="12">
        <f t="shared" si="272"/>
        <v>30.862100000000002</v>
      </c>
      <c r="AG1961" s="12">
        <f t="shared" si="273"/>
        <v>61.72</v>
      </c>
      <c r="AH1961" s="9">
        <f t="shared" si="277"/>
        <v>3.8335403726708073E-2</v>
      </c>
      <c r="AI1961" s="14">
        <f>VLOOKUP(E1961,'Verweis Faktor'!$A:$B,2,FALSE)</f>
        <v>1</v>
      </c>
      <c r="AJ1961" s="14"/>
      <c r="AK1961" s="14" t="str">
        <f>IF(AL1961="Ja","Versandkosten",VLOOKUP(E1961,'Verweis Belegart'!$A$2:$B$9,2,FALSE))</f>
        <v>Hardware</v>
      </c>
      <c r="AL1961" s="14" t="str">
        <f t="shared" si="278"/>
        <v>Nein</v>
      </c>
      <c r="AM1961" s="14" t="str">
        <f t="shared" si="274"/>
        <v>Positiv</v>
      </c>
    </row>
    <row r="1962" spans="1:39" ht="17.25" customHeight="1" x14ac:dyDescent="0.35">
      <c r="A1962" s="17">
        <v>14572877</v>
      </c>
      <c r="B1962" s="2" t="s">
        <v>1517</v>
      </c>
      <c r="C1962" s="1">
        <v>2025001</v>
      </c>
      <c r="D1962" s="1">
        <v>2000540</v>
      </c>
      <c r="E1962" s="2" t="s">
        <v>34</v>
      </c>
      <c r="F1962" s="2" t="s">
        <v>182</v>
      </c>
      <c r="G1962" s="2" t="s">
        <v>36</v>
      </c>
      <c r="H1962" s="2" t="s">
        <v>1130</v>
      </c>
      <c r="I1962" s="2" t="s">
        <v>1131</v>
      </c>
      <c r="J1962" s="2" t="s">
        <v>103</v>
      </c>
      <c r="K1962" s="2" t="s">
        <v>87</v>
      </c>
      <c r="L1962" s="2" t="s">
        <v>915</v>
      </c>
      <c r="M1962" s="2" t="s">
        <v>916</v>
      </c>
      <c r="N1962" s="2" t="s">
        <v>917</v>
      </c>
      <c r="O1962" s="3">
        <v>15</v>
      </c>
      <c r="P1962" s="3">
        <v>192.4376</v>
      </c>
      <c r="Q1962" s="3">
        <v>202</v>
      </c>
      <c r="R1962" s="3">
        <v>3030</v>
      </c>
      <c r="S1962" s="3">
        <v>9.5624000000000002</v>
      </c>
      <c r="T1962" s="3">
        <v>143.44</v>
      </c>
      <c r="U1962" s="3">
        <v>4.7300000000000004</v>
      </c>
      <c r="V1962" s="2" t="s">
        <v>42</v>
      </c>
      <c r="W1962" s="2" t="s">
        <v>43</v>
      </c>
      <c r="X1962" s="2"/>
      <c r="Y1962" s="19" t="str">
        <f>VLOOKUP(G1962,'Verweis Kd-Gruppe'!$A$2:$B$8,2,FALSE)</f>
        <v>GRK</v>
      </c>
      <c r="Z1962" s="19" t="str">
        <f>VLOOKUP(J1962,'Verweis Art-Gruppe'!$A$2:$B$15,2,FALSE)</f>
        <v>Geräte</v>
      </c>
      <c r="AA1962" s="19" t="str">
        <f>VLOOKUP(W1962,'Verweis Vertreter'!$A$2:$B$24,2,FALSE)</f>
        <v>Sebastian Faber</v>
      </c>
      <c r="AB1962" s="12">
        <f t="shared" si="270"/>
        <v>15</v>
      </c>
      <c r="AC1962" s="12">
        <f t="shared" si="275"/>
        <v>192.4376</v>
      </c>
      <c r="AD1962" s="12">
        <f t="shared" si="276"/>
        <v>202</v>
      </c>
      <c r="AE1962" s="12">
        <f t="shared" si="271"/>
        <v>3030</v>
      </c>
      <c r="AF1962" s="12">
        <f t="shared" si="272"/>
        <v>9.5624000000000002</v>
      </c>
      <c r="AG1962" s="12">
        <f t="shared" si="273"/>
        <v>143.44</v>
      </c>
      <c r="AH1962" s="9">
        <f t="shared" si="277"/>
        <v>4.7339933993399336E-2</v>
      </c>
      <c r="AI1962" s="14">
        <f>VLOOKUP(E1962,'Verweis Faktor'!$A:$B,2,FALSE)</f>
        <v>1</v>
      </c>
      <c r="AJ1962" s="14"/>
      <c r="AK1962" s="14" t="str">
        <f>IF(AL1962="Ja","Versandkosten",VLOOKUP(E1962,'Verweis Belegart'!$A$2:$B$9,2,FALSE))</f>
        <v>Hardware</v>
      </c>
      <c r="AL1962" s="14" t="str">
        <f t="shared" si="278"/>
        <v>Nein</v>
      </c>
      <c r="AM1962" s="14" t="str">
        <f t="shared" si="274"/>
        <v>Positiv</v>
      </c>
    </row>
    <row r="1963" spans="1:39" ht="17.25" customHeight="1" x14ac:dyDescent="0.35">
      <c r="A1963" s="17">
        <v>14572877</v>
      </c>
      <c r="B1963" s="2" t="s">
        <v>1517</v>
      </c>
      <c r="C1963" s="1">
        <v>2025001</v>
      </c>
      <c r="D1963" s="1">
        <v>2000540</v>
      </c>
      <c r="E1963" s="2" t="s">
        <v>34</v>
      </c>
      <c r="F1963" s="2" t="s">
        <v>182</v>
      </c>
      <c r="G1963" s="2" t="s">
        <v>36</v>
      </c>
      <c r="H1963" s="2" t="s">
        <v>1130</v>
      </c>
      <c r="I1963" s="2" t="s">
        <v>1131</v>
      </c>
      <c r="J1963" s="2" t="s">
        <v>103</v>
      </c>
      <c r="K1963" s="2" t="s">
        <v>91</v>
      </c>
      <c r="L1963" s="2" t="s">
        <v>50</v>
      </c>
      <c r="M1963" s="2" t="s">
        <v>51</v>
      </c>
      <c r="N1963" s="2" t="s">
        <v>52</v>
      </c>
      <c r="O1963" s="3">
        <v>5</v>
      </c>
      <c r="P1963" s="3">
        <v>143.50120000000001</v>
      </c>
      <c r="Q1963" s="3">
        <v>149</v>
      </c>
      <c r="R1963" s="3">
        <v>745</v>
      </c>
      <c r="S1963" s="3">
        <v>5.4988000000000001</v>
      </c>
      <c r="T1963" s="3">
        <v>27.49</v>
      </c>
      <c r="U1963" s="3">
        <v>3.69</v>
      </c>
      <c r="V1963" s="2" t="s">
        <v>42</v>
      </c>
      <c r="W1963" s="2" t="s">
        <v>43</v>
      </c>
      <c r="X1963" s="2"/>
      <c r="Y1963" s="19" t="str">
        <f>VLOOKUP(G1963,'Verweis Kd-Gruppe'!$A$2:$B$8,2,FALSE)</f>
        <v>GRK</v>
      </c>
      <c r="Z1963" s="19" t="str">
        <f>VLOOKUP(J1963,'Verweis Art-Gruppe'!$A$2:$B$15,2,FALSE)</f>
        <v>Geräte</v>
      </c>
      <c r="AA1963" s="19" t="str">
        <f>VLOOKUP(W1963,'Verweis Vertreter'!$A$2:$B$24,2,FALSE)</f>
        <v>Sebastian Faber</v>
      </c>
      <c r="AB1963" s="12">
        <f t="shared" si="270"/>
        <v>5</v>
      </c>
      <c r="AC1963" s="12">
        <f t="shared" si="275"/>
        <v>143.50120000000001</v>
      </c>
      <c r="AD1963" s="12">
        <f t="shared" si="276"/>
        <v>149</v>
      </c>
      <c r="AE1963" s="12">
        <f t="shared" si="271"/>
        <v>745</v>
      </c>
      <c r="AF1963" s="12">
        <f t="shared" si="272"/>
        <v>5.4988000000000001</v>
      </c>
      <c r="AG1963" s="12">
        <f t="shared" si="273"/>
        <v>27.49</v>
      </c>
      <c r="AH1963" s="9">
        <f t="shared" si="277"/>
        <v>3.6899328859060401E-2</v>
      </c>
      <c r="AI1963" s="14">
        <f>VLOOKUP(E1963,'Verweis Faktor'!$A:$B,2,FALSE)</f>
        <v>1</v>
      </c>
      <c r="AJ1963" s="14"/>
      <c r="AK1963" s="14" t="str">
        <f>IF(AL1963="Ja","Versandkosten",VLOOKUP(E1963,'Verweis Belegart'!$A$2:$B$9,2,FALSE))</f>
        <v>Hardware</v>
      </c>
      <c r="AL1963" s="14" t="str">
        <f t="shared" si="278"/>
        <v>Nein</v>
      </c>
      <c r="AM1963" s="14" t="str">
        <f t="shared" si="274"/>
        <v>Positiv</v>
      </c>
    </row>
    <row r="1964" spans="1:39" ht="17.25" customHeight="1" x14ac:dyDescent="0.35">
      <c r="A1964" s="17">
        <v>14572893</v>
      </c>
      <c r="B1964" s="2" t="s">
        <v>1517</v>
      </c>
      <c r="C1964" s="1">
        <v>2025001</v>
      </c>
      <c r="D1964" s="1">
        <v>2000541</v>
      </c>
      <c r="E1964" s="2" t="s">
        <v>34</v>
      </c>
      <c r="F1964" s="2" t="s">
        <v>53</v>
      </c>
      <c r="G1964" s="2" t="s">
        <v>36</v>
      </c>
      <c r="H1964" s="2" t="s">
        <v>1594</v>
      </c>
      <c r="I1964" s="2" t="s">
        <v>1595</v>
      </c>
      <c r="J1964" s="2" t="s">
        <v>103</v>
      </c>
      <c r="K1964" s="2" t="s">
        <v>28</v>
      </c>
      <c r="L1964" s="2" t="s">
        <v>60</v>
      </c>
      <c r="M1964" s="2" t="s">
        <v>61</v>
      </c>
      <c r="N1964" s="2" t="s">
        <v>62</v>
      </c>
      <c r="O1964" s="3">
        <v>20</v>
      </c>
      <c r="P1964" s="3">
        <v>149</v>
      </c>
      <c r="Q1964" s="3">
        <v>152</v>
      </c>
      <c r="R1964" s="3">
        <v>3040</v>
      </c>
      <c r="S1964" s="3">
        <v>3</v>
      </c>
      <c r="T1964" s="3">
        <v>60</v>
      </c>
      <c r="U1964" s="3">
        <v>1.97</v>
      </c>
      <c r="V1964" s="2" t="s">
        <v>42</v>
      </c>
      <c r="W1964" s="2" t="s">
        <v>43</v>
      </c>
      <c r="X1964" s="2"/>
      <c r="Y1964" s="19" t="str">
        <f>VLOOKUP(G1964,'Verweis Kd-Gruppe'!$A$2:$B$8,2,FALSE)</f>
        <v>GRK</v>
      </c>
      <c r="Z1964" s="19" t="str">
        <f>VLOOKUP(J1964,'Verweis Art-Gruppe'!$A$2:$B$15,2,FALSE)</f>
        <v>Geräte</v>
      </c>
      <c r="AA1964" s="19" t="str">
        <f>VLOOKUP(W1964,'Verweis Vertreter'!$A$2:$B$24,2,FALSE)</f>
        <v>Sebastian Faber</v>
      </c>
      <c r="AB1964" s="12">
        <f t="shared" si="270"/>
        <v>20</v>
      </c>
      <c r="AC1964" s="12">
        <f t="shared" si="275"/>
        <v>149</v>
      </c>
      <c r="AD1964" s="12">
        <f t="shared" si="276"/>
        <v>152</v>
      </c>
      <c r="AE1964" s="12">
        <f t="shared" si="271"/>
        <v>3040</v>
      </c>
      <c r="AF1964" s="12">
        <f t="shared" si="272"/>
        <v>3</v>
      </c>
      <c r="AG1964" s="12">
        <f t="shared" si="273"/>
        <v>60</v>
      </c>
      <c r="AH1964" s="9">
        <f t="shared" si="277"/>
        <v>1.9736842105263157E-2</v>
      </c>
      <c r="AI1964" s="14">
        <f>VLOOKUP(E1964,'Verweis Faktor'!$A:$B,2,FALSE)</f>
        <v>1</v>
      </c>
      <c r="AJ1964" s="14"/>
      <c r="AK1964" s="14" t="str">
        <f>IF(AL1964="Ja","Versandkosten",VLOOKUP(E1964,'Verweis Belegart'!$A$2:$B$9,2,FALSE))</f>
        <v>Hardware</v>
      </c>
      <c r="AL1964" s="14" t="str">
        <f t="shared" si="278"/>
        <v>Nein</v>
      </c>
      <c r="AM1964" s="14" t="str">
        <f t="shared" si="274"/>
        <v>Positiv</v>
      </c>
    </row>
    <row r="1965" spans="1:39" ht="17.25" customHeight="1" x14ac:dyDescent="0.35">
      <c r="A1965" s="17">
        <v>14572893</v>
      </c>
      <c r="B1965" s="2" t="s">
        <v>1517</v>
      </c>
      <c r="C1965" s="1">
        <v>2025001</v>
      </c>
      <c r="D1965" s="1">
        <v>2000541</v>
      </c>
      <c r="E1965" s="2" t="s">
        <v>34</v>
      </c>
      <c r="F1965" s="2" t="s">
        <v>53</v>
      </c>
      <c r="G1965" s="2" t="s">
        <v>36</v>
      </c>
      <c r="H1965" s="2" t="s">
        <v>1594</v>
      </c>
      <c r="I1965" s="2" t="s">
        <v>1595</v>
      </c>
      <c r="J1965" s="2" t="s">
        <v>103</v>
      </c>
      <c r="K1965" s="2" t="s">
        <v>45</v>
      </c>
      <c r="L1965" s="2" t="s">
        <v>1071</v>
      </c>
      <c r="M1965" s="2" t="s">
        <v>1072</v>
      </c>
      <c r="N1965" s="2" t="s">
        <v>1063</v>
      </c>
      <c r="O1965" s="3">
        <v>20</v>
      </c>
      <c r="P1965" s="3">
        <v>107.33</v>
      </c>
      <c r="Q1965" s="3">
        <v>112</v>
      </c>
      <c r="R1965" s="3">
        <v>2240</v>
      </c>
      <c r="S1965" s="3">
        <v>4.67</v>
      </c>
      <c r="T1965" s="3">
        <v>93.4</v>
      </c>
      <c r="U1965" s="3">
        <v>4.16</v>
      </c>
      <c r="V1965" s="2" t="s">
        <v>42</v>
      </c>
      <c r="W1965" s="2" t="s">
        <v>43</v>
      </c>
      <c r="X1965" s="2"/>
      <c r="Y1965" s="19" t="str">
        <f>VLOOKUP(G1965,'Verweis Kd-Gruppe'!$A$2:$B$8,2,FALSE)</f>
        <v>GRK</v>
      </c>
      <c r="Z1965" s="19" t="str">
        <f>VLOOKUP(J1965,'Verweis Art-Gruppe'!$A$2:$B$15,2,FALSE)</f>
        <v>Geräte</v>
      </c>
      <c r="AA1965" s="19" t="str">
        <f>VLOOKUP(W1965,'Verweis Vertreter'!$A$2:$B$24,2,FALSE)</f>
        <v>Sebastian Faber</v>
      </c>
      <c r="AB1965" s="12">
        <f t="shared" si="270"/>
        <v>20</v>
      </c>
      <c r="AC1965" s="12">
        <f t="shared" si="275"/>
        <v>107.33</v>
      </c>
      <c r="AD1965" s="12">
        <f t="shared" si="276"/>
        <v>112</v>
      </c>
      <c r="AE1965" s="12">
        <f t="shared" si="271"/>
        <v>2240</v>
      </c>
      <c r="AF1965" s="12">
        <f t="shared" si="272"/>
        <v>4.67</v>
      </c>
      <c r="AG1965" s="12">
        <f t="shared" si="273"/>
        <v>93.4</v>
      </c>
      <c r="AH1965" s="9">
        <f t="shared" si="277"/>
        <v>4.1696428571428572E-2</v>
      </c>
      <c r="AI1965" s="14">
        <f>VLOOKUP(E1965,'Verweis Faktor'!$A:$B,2,FALSE)</f>
        <v>1</v>
      </c>
      <c r="AJ1965" s="14"/>
      <c r="AK1965" s="14" t="str">
        <f>IF(AL1965="Ja","Versandkosten",VLOOKUP(E1965,'Verweis Belegart'!$A$2:$B$9,2,FALSE))</f>
        <v>Hardware</v>
      </c>
      <c r="AL1965" s="14" t="str">
        <f t="shared" si="278"/>
        <v>Nein</v>
      </c>
      <c r="AM1965" s="14" t="str">
        <f t="shared" si="274"/>
        <v>Positiv</v>
      </c>
    </row>
    <row r="1966" spans="1:39" ht="17.25" customHeight="1" x14ac:dyDescent="0.35">
      <c r="A1966" s="17">
        <v>14572893</v>
      </c>
      <c r="B1966" s="2" t="s">
        <v>1517</v>
      </c>
      <c r="C1966" s="1">
        <v>2025001</v>
      </c>
      <c r="D1966" s="1">
        <v>2000541</v>
      </c>
      <c r="E1966" s="2" t="s">
        <v>34</v>
      </c>
      <c r="F1966" s="2" t="s">
        <v>53</v>
      </c>
      <c r="G1966" s="2" t="s">
        <v>36</v>
      </c>
      <c r="H1966" s="2" t="s">
        <v>1594</v>
      </c>
      <c r="I1966" s="2" t="s">
        <v>1595</v>
      </c>
      <c r="J1966" s="2" t="s">
        <v>103</v>
      </c>
      <c r="K1966" s="2" t="s">
        <v>49</v>
      </c>
      <c r="L1966" s="2" t="s">
        <v>1073</v>
      </c>
      <c r="M1966" s="2" t="s">
        <v>1074</v>
      </c>
      <c r="N1966" s="2" t="s">
        <v>1063</v>
      </c>
      <c r="O1966" s="3">
        <v>20</v>
      </c>
      <c r="P1966" s="3">
        <v>107.33</v>
      </c>
      <c r="Q1966" s="3">
        <v>112</v>
      </c>
      <c r="R1966" s="3">
        <v>2240</v>
      </c>
      <c r="S1966" s="3">
        <v>4.67</v>
      </c>
      <c r="T1966" s="3">
        <v>93.4</v>
      </c>
      <c r="U1966" s="3">
        <v>4.16</v>
      </c>
      <c r="V1966" s="2" t="s">
        <v>42</v>
      </c>
      <c r="W1966" s="2" t="s">
        <v>43</v>
      </c>
      <c r="X1966" s="2"/>
      <c r="Y1966" s="19" t="str">
        <f>VLOOKUP(G1966,'Verweis Kd-Gruppe'!$A$2:$B$8,2,FALSE)</f>
        <v>GRK</v>
      </c>
      <c r="Z1966" s="19" t="str">
        <f>VLOOKUP(J1966,'Verweis Art-Gruppe'!$A$2:$B$15,2,FALSE)</f>
        <v>Geräte</v>
      </c>
      <c r="AA1966" s="19" t="str">
        <f>VLOOKUP(W1966,'Verweis Vertreter'!$A$2:$B$24,2,FALSE)</f>
        <v>Sebastian Faber</v>
      </c>
      <c r="AB1966" s="12">
        <f t="shared" si="270"/>
        <v>20</v>
      </c>
      <c r="AC1966" s="12">
        <f t="shared" si="275"/>
        <v>107.33</v>
      </c>
      <c r="AD1966" s="12">
        <f t="shared" si="276"/>
        <v>112</v>
      </c>
      <c r="AE1966" s="12">
        <f t="shared" si="271"/>
        <v>2240</v>
      </c>
      <c r="AF1966" s="12">
        <f t="shared" si="272"/>
        <v>4.67</v>
      </c>
      <c r="AG1966" s="12">
        <f t="shared" si="273"/>
        <v>93.4</v>
      </c>
      <c r="AH1966" s="9">
        <f t="shared" si="277"/>
        <v>4.1696428571428572E-2</v>
      </c>
      <c r="AI1966" s="14">
        <f>VLOOKUP(E1966,'Verweis Faktor'!$A:$B,2,FALSE)</f>
        <v>1</v>
      </c>
      <c r="AJ1966" s="14"/>
      <c r="AK1966" s="14" t="str">
        <f>IF(AL1966="Ja","Versandkosten",VLOOKUP(E1966,'Verweis Belegart'!$A$2:$B$9,2,FALSE))</f>
        <v>Hardware</v>
      </c>
      <c r="AL1966" s="14" t="str">
        <f t="shared" si="278"/>
        <v>Nein</v>
      </c>
      <c r="AM1966" s="14" t="str">
        <f t="shared" si="274"/>
        <v>Positiv</v>
      </c>
    </row>
    <row r="1967" spans="1:39" ht="17.25" customHeight="1" x14ac:dyDescent="0.35">
      <c r="A1967" s="17">
        <v>14572893</v>
      </c>
      <c r="B1967" s="2" t="s">
        <v>1517</v>
      </c>
      <c r="C1967" s="1">
        <v>2025001</v>
      </c>
      <c r="D1967" s="1">
        <v>2000541</v>
      </c>
      <c r="E1967" s="2" t="s">
        <v>34</v>
      </c>
      <c r="F1967" s="2" t="s">
        <v>53</v>
      </c>
      <c r="G1967" s="2" t="s">
        <v>36</v>
      </c>
      <c r="H1967" s="2" t="s">
        <v>1594</v>
      </c>
      <c r="I1967" s="2" t="s">
        <v>1595</v>
      </c>
      <c r="J1967" s="2" t="s">
        <v>103</v>
      </c>
      <c r="K1967" s="2" t="s">
        <v>79</v>
      </c>
      <c r="L1967" s="2" t="s">
        <v>50</v>
      </c>
      <c r="M1967" s="2" t="s">
        <v>51</v>
      </c>
      <c r="N1967" s="2" t="s">
        <v>52</v>
      </c>
      <c r="O1967" s="3">
        <v>40</v>
      </c>
      <c r="P1967" s="3">
        <v>143.50120000000001</v>
      </c>
      <c r="Q1967" s="3">
        <v>149</v>
      </c>
      <c r="R1967" s="3">
        <v>5960</v>
      </c>
      <c r="S1967" s="3">
        <v>5.4988000000000001</v>
      </c>
      <c r="T1967" s="3">
        <v>219.95</v>
      </c>
      <c r="U1967" s="3">
        <v>3.69</v>
      </c>
      <c r="V1967" s="2" t="s">
        <v>42</v>
      </c>
      <c r="W1967" s="2" t="s">
        <v>43</v>
      </c>
      <c r="X1967" s="2"/>
      <c r="Y1967" s="19" t="str">
        <f>VLOOKUP(G1967,'Verweis Kd-Gruppe'!$A$2:$B$8,2,FALSE)</f>
        <v>GRK</v>
      </c>
      <c r="Z1967" s="19" t="str">
        <f>VLOOKUP(J1967,'Verweis Art-Gruppe'!$A$2:$B$15,2,FALSE)</f>
        <v>Geräte</v>
      </c>
      <c r="AA1967" s="19" t="str">
        <f>VLOOKUP(W1967,'Verweis Vertreter'!$A$2:$B$24,2,FALSE)</f>
        <v>Sebastian Faber</v>
      </c>
      <c r="AB1967" s="12">
        <f t="shared" si="270"/>
        <v>40</v>
      </c>
      <c r="AC1967" s="12">
        <f t="shared" si="275"/>
        <v>143.50120000000001</v>
      </c>
      <c r="AD1967" s="12">
        <f t="shared" si="276"/>
        <v>149</v>
      </c>
      <c r="AE1967" s="12">
        <f t="shared" si="271"/>
        <v>5960</v>
      </c>
      <c r="AF1967" s="12">
        <f t="shared" si="272"/>
        <v>5.4988000000000001</v>
      </c>
      <c r="AG1967" s="12">
        <f t="shared" si="273"/>
        <v>219.95</v>
      </c>
      <c r="AH1967" s="9">
        <f t="shared" si="277"/>
        <v>3.6904362416107381E-2</v>
      </c>
      <c r="AI1967" s="14">
        <f>VLOOKUP(E1967,'Verweis Faktor'!$A:$B,2,FALSE)</f>
        <v>1</v>
      </c>
      <c r="AJ1967" s="14"/>
      <c r="AK1967" s="14" t="str">
        <f>IF(AL1967="Ja","Versandkosten",VLOOKUP(E1967,'Verweis Belegart'!$A$2:$B$9,2,FALSE))</f>
        <v>Hardware</v>
      </c>
      <c r="AL1967" s="14" t="str">
        <f t="shared" si="278"/>
        <v>Nein</v>
      </c>
      <c r="AM1967" s="14" t="str">
        <f t="shared" si="274"/>
        <v>Positiv</v>
      </c>
    </row>
    <row r="1968" spans="1:39" ht="17.25" customHeight="1" x14ac:dyDescent="0.35">
      <c r="A1968" s="17">
        <v>14572855</v>
      </c>
      <c r="B1968" s="2" t="s">
        <v>1517</v>
      </c>
      <c r="C1968" s="1">
        <v>2025001</v>
      </c>
      <c r="D1968" s="1">
        <v>2000542</v>
      </c>
      <c r="E1968" s="2" t="s">
        <v>34</v>
      </c>
      <c r="F1968" s="2" t="s">
        <v>35</v>
      </c>
      <c r="G1968" s="2" t="s">
        <v>36</v>
      </c>
      <c r="H1968" s="2" t="s">
        <v>37</v>
      </c>
      <c r="I1968" s="2" t="s">
        <v>38</v>
      </c>
      <c r="J1968" s="2" t="s">
        <v>103</v>
      </c>
      <c r="K1968" s="2" t="s">
        <v>28</v>
      </c>
      <c r="L1968" s="2" t="s">
        <v>1686</v>
      </c>
      <c r="M1968" s="2" t="s">
        <v>1687</v>
      </c>
      <c r="N1968" s="2" t="s">
        <v>1688</v>
      </c>
      <c r="O1968" s="3">
        <v>10</v>
      </c>
      <c r="P1968" s="3">
        <v>705</v>
      </c>
      <c r="Q1968" s="3">
        <v>715</v>
      </c>
      <c r="R1968" s="3">
        <v>7150</v>
      </c>
      <c r="S1968" s="3">
        <v>10</v>
      </c>
      <c r="T1968" s="3">
        <v>100</v>
      </c>
      <c r="U1968" s="3">
        <v>1.39</v>
      </c>
      <c r="V1968" s="2" t="s">
        <v>42</v>
      </c>
      <c r="W1968" s="2" t="s">
        <v>43</v>
      </c>
      <c r="X1968" s="2" t="s">
        <v>44</v>
      </c>
      <c r="Y1968" s="19" t="str">
        <f>VLOOKUP(G1968,'Verweis Kd-Gruppe'!$A$2:$B$8,2,FALSE)</f>
        <v>GRK</v>
      </c>
      <c r="Z1968" s="19" t="str">
        <f>VLOOKUP(J1968,'Verweis Art-Gruppe'!$A$2:$B$15,2,FALSE)</f>
        <v>Geräte</v>
      </c>
      <c r="AA1968" s="19" t="str">
        <f>VLOOKUP(W1968,'Verweis Vertreter'!$A$2:$B$24,2,FALSE)</f>
        <v>Sebastian Faber</v>
      </c>
      <c r="AB1968" s="12">
        <f t="shared" si="270"/>
        <v>10</v>
      </c>
      <c r="AC1968" s="12">
        <f t="shared" si="275"/>
        <v>705</v>
      </c>
      <c r="AD1968" s="12">
        <f t="shared" si="276"/>
        <v>715</v>
      </c>
      <c r="AE1968" s="12">
        <f t="shared" si="271"/>
        <v>7150</v>
      </c>
      <c r="AF1968" s="12">
        <f t="shared" si="272"/>
        <v>10</v>
      </c>
      <c r="AG1968" s="12">
        <f t="shared" si="273"/>
        <v>100</v>
      </c>
      <c r="AH1968" s="9">
        <f t="shared" si="277"/>
        <v>1.3986013986013986E-2</v>
      </c>
      <c r="AI1968" s="14">
        <f>VLOOKUP(E1968,'Verweis Faktor'!$A:$B,2,FALSE)</f>
        <v>1</v>
      </c>
      <c r="AJ1968" s="14"/>
      <c r="AK1968" s="14" t="str">
        <f>IF(AL1968="Ja","Versandkosten",VLOOKUP(E1968,'Verweis Belegart'!$A$2:$B$9,2,FALSE))</f>
        <v>Hardware</v>
      </c>
      <c r="AL1968" s="14" t="str">
        <f t="shared" si="278"/>
        <v>Nein</v>
      </c>
      <c r="AM1968" s="14" t="str">
        <f t="shared" si="274"/>
        <v>Positiv</v>
      </c>
    </row>
    <row r="1969" spans="1:39" ht="17.25" customHeight="1" x14ac:dyDescent="0.35">
      <c r="A1969" s="17">
        <v>14572855</v>
      </c>
      <c r="B1969" s="2" t="s">
        <v>1517</v>
      </c>
      <c r="C1969" s="1">
        <v>2025001</v>
      </c>
      <c r="D1969" s="1">
        <v>2000542</v>
      </c>
      <c r="E1969" s="2" t="s">
        <v>34</v>
      </c>
      <c r="F1969" s="2" t="s">
        <v>35</v>
      </c>
      <c r="G1969" s="2" t="s">
        <v>36</v>
      </c>
      <c r="H1969" s="2" t="s">
        <v>37</v>
      </c>
      <c r="I1969" s="2" t="s">
        <v>38</v>
      </c>
      <c r="J1969" s="2" t="s">
        <v>103</v>
      </c>
      <c r="K1969" s="2" t="s">
        <v>45</v>
      </c>
      <c r="L1969" s="2" t="s">
        <v>569</v>
      </c>
      <c r="M1969" s="2" t="s">
        <v>570</v>
      </c>
      <c r="N1969" s="2" t="s">
        <v>571</v>
      </c>
      <c r="O1969" s="3">
        <v>40</v>
      </c>
      <c r="P1969" s="3">
        <v>685</v>
      </c>
      <c r="Q1969" s="3">
        <v>709</v>
      </c>
      <c r="R1969" s="3">
        <v>28360</v>
      </c>
      <c r="S1969" s="3">
        <v>24</v>
      </c>
      <c r="T1969" s="3">
        <v>960</v>
      </c>
      <c r="U1969" s="3">
        <v>3.38</v>
      </c>
      <c r="V1969" s="2" t="s">
        <v>42</v>
      </c>
      <c r="W1969" s="2" t="s">
        <v>43</v>
      </c>
      <c r="X1969" s="2" t="s">
        <v>44</v>
      </c>
      <c r="Y1969" s="19" t="str">
        <f>VLOOKUP(G1969,'Verweis Kd-Gruppe'!$A$2:$B$8,2,FALSE)</f>
        <v>GRK</v>
      </c>
      <c r="Z1969" s="19" t="str">
        <f>VLOOKUP(J1969,'Verweis Art-Gruppe'!$A$2:$B$15,2,FALSE)</f>
        <v>Geräte</v>
      </c>
      <c r="AA1969" s="19" t="str">
        <f>VLOOKUP(W1969,'Verweis Vertreter'!$A$2:$B$24,2,FALSE)</f>
        <v>Sebastian Faber</v>
      </c>
      <c r="AB1969" s="12">
        <f t="shared" si="270"/>
        <v>40</v>
      </c>
      <c r="AC1969" s="12">
        <f t="shared" si="275"/>
        <v>685</v>
      </c>
      <c r="AD1969" s="12">
        <f t="shared" si="276"/>
        <v>709</v>
      </c>
      <c r="AE1969" s="12">
        <f t="shared" si="271"/>
        <v>28360</v>
      </c>
      <c r="AF1969" s="12">
        <f t="shared" si="272"/>
        <v>24</v>
      </c>
      <c r="AG1969" s="12">
        <f t="shared" si="273"/>
        <v>960</v>
      </c>
      <c r="AH1969" s="9">
        <f t="shared" si="277"/>
        <v>3.3850493653032443E-2</v>
      </c>
      <c r="AI1969" s="14">
        <f>VLOOKUP(E1969,'Verweis Faktor'!$A:$B,2,FALSE)</f>
        <v>1</v>
      </c>
      <c r="AJ1969" s="14"/>
      <c r="AK1969" s="14" t="str">
        <f>IF(AL1969="Ja","Versandkosten",VLOOKUP(E1969,'Verweis Belegart'!$A$2:$B$9,2,FALSE))</f>
        <v>Hardware</v>
      </c>
      <c r="AL1969" s="14" t="str">
        <f t="shared" si="278"/>
        <v>Nein</v>
      </c>
      <c r="AM1969" s="14" t="str">
        <f t="shared" si="274"/>
        <v>Positiv</v>
      </c>
    </row>
    <row r="1970" spans="1:39" ht="17.25" customHeight="1" x14ac:dyDescent="0.35">
      <c r="A1970" s="17">
        <v>14572834</v>
      </c>
      <c r="B1970" s="2" t="s">
        <v>1517</v>
      </c>
      <c r="C1970" s="1">
        <v>2025001</v>
      </c>
      <c r="D1970" s="1">
        <v>2000543</v>
      </c>
      <c r="E1970" s="2" t="s">
        <v>34</v>
      </c>
      <c r="F1970" s="2" t="s">
        <v>182</v>
      </c>
      <c r="G1970" s="2" t="s">
        <v>36</v>
      </c>
      <c r="H1970" s="2" t="s">
        <v>1689</v>
      </c>
      <c r="I1970" s="2" t="s">
        <v>1690</v>
      </c>
      <c r="J1970" s="2" t="s">
        <v>103</v>
      </c>
      <c r="K1970" s="2" t="s">
        <v>28</v>
      </c>
      <c r="L1970" s="2" t="s">
        <v>479</v>
      </c>
      <c r="M1970" s="2" t="s">
        <v>480</v>
      </c>
      <c r="N1970" s="2" t="s">
        <v>481</v>
      </c>
      <c r="O1970" s="3">
        <v>2</v>
      </c>
      <c r="P1970" s="3">
        <v>116.04640000000001</v>
      </c>
      <c r="Q1970" s="3">
        <v>124</v>
      </c>
      <c r="R1970" s="3">
        <v>248</v>
      </c>
      <c r="S1970" s="3">
        <v>7.9535999999999998</v>
      </c>
      <c r="T1970" s="3">
        <v>15.91</v>
      </c>
      <c r="U1970" s="3">
        <v>6.41</v>
      </c>
      <c r="V1970" s="2" t="s">
        <v>42</v>
      </c>
      <c r="W1970" s="2" t="s">
        <v>43</v>
      </c>
      <c r="X1970" s="2" t="s">
        <v>59</v>
      </c>
      <c r="Y1970" s="19" t="str">
        <f>VLOOKUP(G1970,'Verweis Kd-Gruppe'!$A$2:$B$8,2,FALSE)</f>
        <v>GRK</v>
      </c>
      <c r="Z1970" s="19" t="str">
        <f>VLOOKUP(J1970,'Verweis Art-Gruppe'!$A$2:$B$15,2,FALSE)</f>
        <v>Geräte</v>
      </c>
      <c r="AA1970" s="19" t="str">
        <f>VLOOKUP(W1970,'Verweis Vertreter'!$A$2:$B$24,2,FALSE)</f>
        <v>Sebastian Faber</v>
      </c>
      <c r="AB1970" s="12">
        <f t="shared" si="270"/>
        <v>2</v>
      </c>
      <c r="AC1970" s="12">
        <f t="shared" si="275"/>
        <v>116.04640000000001</v>
      </c>
      <c r="AD1970" s="12">
        <f t="shared" si="276"/>
        <v>124</v>
      </c>
      <c r="AE1970" s="12">
        <f t="shared" si="271"/>
        <v>248</v>
      </c>
      <c r="AF1970" s="12">
        <f t="shared" si="272"/>
        <v>7.9535999999999998</v>
      </c>
      <c r="AG1970" s="12">
        <f t="shared" si="273"/>
        <v>15.91</v>
      </c>
      <c r="AH1970" s="9">
        <f t="shared" si="277"/>
        <v>6.4153225806451608E-2</v>
      </c>
      <c r="AI1970" s="14">
        <f>VLOOKUP(E1970,'Verweis Faktor'!$A:$B,2,FALSE)</f>
        <v>1</v>
      </c>
      <c r="AJ1970" s="14"/>
      <c r="AK1970" s="14" t="str">
        <f>IF(AL1970="Ja","Versandkosten",VLOOKUP(E1970,'Verweis Belegart'!$A$2:$B$9,2,FALSE))</f>
        <v>Hardware</v>
      </c>
      <c r="AL1970" s="14" t="str">
        <f t="shared" si="278"/>
        <v>Nein</v>
      </c>
      <c r="AM1970" s="14" t="str">
        <f t="shared" si="274"/>
        <v>Positiv</v>
      </c>
    </row>
    <row r="1971" spans="1:39" ht="17.25" customHeight="1" x14ac:dyDescent="0.35">
      <c r="A1971" s="17">
        <v>14572876</v>
      </c>
      <c r="B1971" s="2" t="s">
        <v>1517</v>
      </c>
      <c r="C1971" s="1">
        <v>2025001</v>
      </c>
      <c r="D1971" s="1">
        <v>2000544</v>
      </c>
      <c r="E1971" s="2" t="s">
        <v>34</v>
      </c>
      <c r="F1971" s="2" t="s">
        <v>182</v>
      </c>
      <c r="G1971" s="2" t="s">
        <v>36</v>
      </c>
      <c r="H1971" s="2" t="s">
        <v>245</v>
      </c>
      <c r="I1971" s="2" t="s">
        <v>246</v>
      </c>
      <c r="J1971" s="2" t="s">
        <v>103</v>
      </c>
      <c r="K1971" s="2" t="s">
        <v>28</v>
      </c>
      <c r="L1971" s="2" t="s">
        <v>915</v>
      </c>
      <c r="M1971" s="2" t="s">
        <v>916</v>
      </c>
      <c r="N1971" s="2" t="s">
        <v>917</v>
      </c>
      <c r="O1971" s="3">
        <v>20</v>
      </c>
      <c r="P1971" s="3">
        <v>192.4376</v>
      </c>
      <c r="Q1971" s="3">
        <v>202</v>
      </c>
      <c r="R1971" s="3">
        <v>4040</v>
      </c>
      <c r="S1971" s="3">
        <v>9.5624000000000002</v>
      </c>
      <c r="T1971" s="3">
        <v>191.25</v>
      </c>
      <c r="U1971" s="3">
        <v>4.7300000000000004</v>
      </c>
      <c r="V1971" s="2" t="s">
        <v>42</v>
      </c>
      <c r="W1971" s="2" t="s">
        <v>43</v>
      </c>
      <c r="X1971" s="2" t="s">
        <v>33</v>
      </c>
      <c r="Y1971" s="19" t="str">
        <f>VLOOKUP(G1971,'Verweis Kd-Gruppe'!$A$2:$B$8,2,FALSE)</f>
        <v>GRK</v>
      </c>
      <c r="Z1971" s="19" t="str">
        <f>VLOOKUP(J1971,'Verweis Art-Gruppe'!$A$2:$B$15,2,FALSE)</f>
        <v>Geräte</v>
      </c>
      <c r="AA1971" s="19" t="str">
        <f>VLOOKUP(W1971,'Verweis Vertreter'!$A$2:$B$24,2,FALSE)</f>
        <v>Sebastian Faber</v>
      </c>
      <c r="AB1971" s="12">
        <f t="shared" si="270"/>
        <v>20</v>
      </c>
      <c r="AC1971" s="12">
        <f t="shared" si="275"/>
        <v>192.4376</v>
      </c>
      <c r="AD1971" s="12">
        <f t="shared" si="276"/>
        <v>202</v>
      </c>
      <c r="AE1971" s="12">
        <f t="shared" si="271"/>
        <v>4040</v>
      </c>
      <c r="AF1971" s="12">
        <f t="shared" si="272"/>
        <v>9.5624000000000002</v>
      </c>
      <c r="AG1971" s="12">
        <f t="shared" si="273"/>
        <v>191.25</v>
      </c>
      <c r="AH1971" s="9">
        <f t="shared" si="277"/>
        <v>4.733910891089109E-2</v>
      </c>
      <c r="AI1971" s="14">
        <f>VLOOKUP(E1971,'Verweis Faktor'!$A:$B,2,FALSE)</f>
        <v>1</v>
      </c>
      <c r="AJ1971" s="14"/>
      <c r="AK1971" s="14" t="str">
        <f>IF(AL1971="Ja","Versandkosten",VLOOKUP(E1971,'Verweis Belegart'!$A$2:$B$9,2,FALSE))</f>
        <v>Hardware</v>
      </c>
      <c r="AL1971" s="14" t="str">
        <f t="shared" si="278"/>
        <v>Nein</v>
      </c>
      <c r="AM1971" s="14" t="str">
        <f t="shared" si="274"/>
        <v>Positiv</v>
      </c>
    </row>
    <row r="1972" spans="1:39" ht="17.25" customHeight="1" x14ac:dyDescent="0.35">
      <c r="A1972" s="17">
        <v>14572849</v>
      </c>
      <c r="B1972" s="2" t="s">
        <v>1517</v>
      </c>
      <c r="C1972" s="1">
        <v>2025001</v>
      </c>
      <c r="D1972" s="1">
        <v>2000545</v>
      </c>
      <c r="E1972" s="2" t="s">
        <v>34</v>
      </c>
      <c r="F1972" s="2" t="s">
        <v>53</v>
      </c>
      <c r="G1972" s="2" t="s">
        <v>66</v>
      </c>
      <c r="H1972" s="2" t="s">
        <v>365</v>
      </c>
      <c r="I1972" s="2" t="s">
        <v>366</v>
      </c>
      <c r="J1972" s="2" t="s">
        <v>103</v>
      </c>
      <c r="K1972" s="2" t="s">
        <v>28</v>
      </c>
      <c r="L1972" s="2" t="s">
        <v>908</v>
      </c>
      <c r="M1972" s="2" t="s">
        <v>909</v>
      </c>
      <c r="N1972" s="2" t="s">
        <v>910</v>
      </c>
      <c r="O1972" s="3">
        <v>1</v>
      </c>
      <c r="P1972" s="3">
        <v>149</v>
      </c>
      <c r="Q1972" s="3">
        <v>155</v>
      </c>
      <c r="R1972" s="3">
        <v>155</v>
      </c>
      <c r="S1972" s="3">
        <v>6</v>
      </c>
      <c r="T1972" s="3">
        <v>6</v>
      </c>
      <c r="U1972" s="3">
        <v>3.87</v>
      </c>
      <c r="V1972" s="2" t="s">
        <v>145</v>
      </c>
      <c r="W1972" s="2" t="s">
        <v>146</v>
      </c>
      <c r="X1972" s="2" t="s">
        <v>72</v>
      </c>
      <c r="Y1972" s="19" t="str">
        <f>VLOOKUP(G1972,'Verweis Kd-Gruppe'!$A$2:$B$8,2,FALSE)</f>
        <v>EXP</v>
      </c>
      <c r="Z1972" s="19" t="str">
        <f>VLOOKUP(J1972,'Verweis Art-Gruppe'!$A$2:$B$15,2,FALSE)</f>
        <v>Geräte</v>
      </c>
      <c r="AA1972" s="19" t="str">
        <f>VLOOKUP(W1972,'Verweis Vertreter'!$A$2:$B$24,2,FALSE)</f>
        <v>Muhsin Yortanli</v>
      </c>
      <c r="AB1972" s="12">
        <f t="shared" si="270"/>
        <v>1</v>
      </c>
      <c r="AC1972" s="12">
        <f t="shared" si="275"/>
        <v>149</v>
      </c>
      <c r="AD1972" s="12">
        <f t="shared" si="276"/>
        <v>155</v>
      </c>
      <c r="AE1972" s="12">
        <f t="shared" si="271"/>
        <v>155</v>
      </c>
      <c r="AF1972" s="12">
        <f t="shared" si="272"/>
        <v>6</v>
      </c>
      <c r="AG1972" s="12">
        <f t="shared" si="273"/>
        <v>6</v>
      </c>
      <c r="AH1972" s="9">
        <f t="shared" si="277"/>
        <v>3.870967741935484E-2</v>
      </c>
      <c r="AI1972" s="14">
        <f>VLOOKUP(E1972,'Verweis Faktor'!$A:$B,2,FALSE)</f>
        <v>1</v>
      </c>
      <c r="AJ1972" s="14"/>
      <c r="AK1972" s="14" t="str">
        <f>IF(AL1972="Ja","Versandkosten",VLOOKUP(E1972,'Verweis Belegart'!$A$2:$B$9,2,FALSE))</f>
        <v>Hardware</v>
      </c>
      <c r="AL1972" s="14" t="str">
        <f t="shared" si="278"/>
        <v>Nein</v>
      </c>
      <c r="AM1972" s="14" t="str">
        <f t="shared" si="274"/>
        <v>Positiv</v>
      </c>
    </row>
    <row r="1973" spans="1:39" ht="17.25" customHeight="1" x14ac:dyDescent="0.35">
      <c r="A1973" s="17">
        <v>14572849</v>
      </c>
      <c r="B1973" s="2" t="s">
        <v>1517</v>
      </c>
      <c r="C1973" s="1">
        <v>2025001</v>
      </c>
      <c r="D1973" s="1">
        <v>2000545</v>
      </c>
      <c r="E1973" s="2" t="s">
        <v>34</v>
      </c>
      <c r="F1973" s="2" t="s">
        <v>53</v>
      </c>
      <c r="G1973" s="2" t="s">
        <v>66</v>
      </c>
      <c r="H1973" s="2" t="s">
        <v>365</v>
      </c>
      <c r="I1973" s="2" t="s">
        <v>366</v>
      </c>
      <c r="J1973" s="2" t="s">
        <v>103</v>
      </c>
      <c r="K1973" s="2" t="s">
        <v>45</v>
      </c>
      <c r="L1973" s="2" t="s">
        <v>1691</v>
      </c>
      <c r="M1973" s="2" t="s">
        <v>1692</v>
      </c>
      <c r="N1973" s="2" t="s">
        <v>1693</v>
      </c>
      <c r="O1973" s="3">
        <v>1</v>
      </c>
      <c r="P1973" s="3">
        <v>121</v>
      </c>
      <c r="Q1973" s="3">
        <v>122</v>
      </c>
      <c r="R1973" s="3">
        <v>122</v>
      </c>
      <c r="S1973" s="3">
        <v>1</v>
      </c>
      <c r="T1973" s="3">
        <v>1</v>
      </c>
      <c r="U1973" s="3">
        <v>0.81</v>
      </c>
      <c r="V1973" s="2" t="s">
        <v>145</v>
      </c>
      <c r="W1973" s="2" t="s">
        <v>146</v>
      </c>
      <c r="X1973" s="2" t="s">
        <v>72</v>
      </c>
      <c r="Y1973" s="19" t="str">
        <f>VLOOKUP(G1973,'Verweis Kd-Gruppe'!$A$2:$B$8,2,FALSE)</f>
        <v>EXP</v>
      </c>
      <c r="Z1973" s="19" t="str">
        <f>VLOOKUP(J1973,'Verweis Art-Gruppe'!$A$2:$B$15,2,FALSE)</f>
        <v>Geräte</v>
      </c>
      <c r="AA1973" s="19" t="str">
        <f>VLOOKUP(W1973,'Verweis Vertreter'!$A$2:$B$24,2,FALSE)</f>
        <v>Muhsin Yortanli</v>
      </c>
      <c r="AB1973" s="12">
        <f t="shared" si="270"/>
        <v>1</v>
      </c>
      <c r="AC1973" s="12">
        <f t="shared" si="275"/>
        <v>121</v>
      </c>
      <c r="AD1973" s="12">
        <f t="shared" si="276"/>
        <v>122</v>
      </c>
      <c r="AE1973" s="12">
        <f t="shared" si="271"/>
        <v>122</v>
      </c>
      <c r="AF1973" s="12">
        <f t="shared" si="272"/>
        <v>1</v>
      </c>
      <c r="AG1973" s="12">
        <f t="shared" si="273"/>
        <v>1</v>
      </c>
      <c r="AH1973" s="9">
        <f t="shared" si="277"/>
        <v>8.1967213114754103E-3</v>
      </c>
      <c r="AI1973" s="14">
        <f>VLOOKUP(E1973,'Verweis Faktor'!$A:$B,2,FALSE)</f>
        <v>1</v>
      </c>
      <c r="AJ1973" s="14"/>
      <c r="AK1973" s="14" t="str">
        <f>IF(AL1973="Ja","Versandkosten",VLOOKUP(E1973,'Verweis Belegart'!$A$2:$B$9,2,FALSE))</f>
        <v>Hardware</v>
      </c>
      <c r="AL1973" s="14" t="str">
        <f t="shared" si="278"/>
        <v>Nein</v>
      </c>
      <c r="AM1973" s="14" t="str">
        <f t="shared" si="274"/>
        <v>Positiv</v>
      </c>
    </row>
    <row r="1974" spans="1:39" ht="17.25" customHeight="1" x14ac:dyDescent="0.35">
      <c r="A1974" s="17">
        <v>14572849</v>
      </c>
      <c r="B1974" s="2" t="s">
        <v>1517</v>
      </c>
      <c r="C1974" s="1">
        <v>2025001</v>
      </c>
      <c r="D1974" s="1">
        <v>2000545</v>
      </c>
      <c r="E1974" s="2" t="s">
        <v>34</v>
      </c>
      <c r="F1974" s="2" t="s">
        <v>53</v>
      </c>
      <c r="G1974" s="2" t="s">
        <v>66</v>
      </c>
      <c r="H1974" s="2" t="s">
        <v>365</v>
      </c>
      <c r="I1974" s="2" t="s">
        <v>366</v>
      </c>
      <c r="J1974" s="2" t="s">
        <v>103</v>
      </c>
      <c r="K1974" s="2" t="s">
        <v>49</v>
      </c>
      <c r="L1974" s="2" t="s">
        <v>911</v>
      </c>
      <c r="M1974" s="2" t="s">
        <v>912</v>
      </c>
      <c r="N1974" s="2" t="s">
        <v>652</v>
      </c>
      <c r="O1974" s="3">
        <v>10</v>
      </c>
      <c r="P1974" s="3">
        <v>202</v>
      </c>
      <c r="Q1974" s="3">
        <v>209</v>
      </c>
      <c r="R1974" s="3">
        <v>2090</v>
      </c>
      <c r="S1974" s="3">
        <v>7</v>
      </c>
      <c r="T1974" s="3">
        <v>70</v>
      </c>
      <c r="U1974" s="3">
        <v>3.34</v>
      </c>
      <c r="V1974" s="2" t="s">
        <v>145</v>
      </c>
      <c r="W1974" s="2" t="s">
        <v>146</v>
      </c>
      <c r="X1974" s="2" t="s">
        <v>72</v>
      </c>
      <c r="Y1974" s="19" t="str">
        <f>VLOOKUP(G1974,'Verweis Kd-Gruppe'!$A$2:$B$8,2,FALSE)</f>
        <v>EXP</v>
      </c>
      <c r="Z1974" s="19" t="str">
        <f>VLOOKUP(J1974,'Verweis Art-Gruppe'!$A$2:$B$15,2,FALSE)</f>
        <v>Geräte</v>
      </c>
      <c r="AA1974" s="19" t="str">
        <f>VLOOKUP(W1974,'Verweis Vertreter'!$A$2:$B$24,2,FALSE)</f>
        <v>Muhsin Yortanli</v>
      </c>
      <c r="AB1974" s="12">
        <f t="shared" si="270"/>
        <v>10</v>
      </c>
      <c r="AC1974" s="12">
        <f t="shared" si="275"/>
        <v>202</v>
      </c>
      <c r="AD1974" s="12">
        <f t="shared" si="276"/>
        <v>209</v>
      </c>
      <c r="AE1974" s="12">
        <f t="shared" si="271"/>
        <v>2090</v>
      </c>
      <c r="AF1974" s="12">
        <f t="shared" si="272"/>
        <v>7</v>
      </c>
      <c r="AG1974" s="12">
        <f t="shared" si="273"/>
        <v>70</v>
      </c>
      <c r="AH1974" s="9">
        <f t="shared" si="277"/>
        <v>3.3492822966507178E-2</v>
      </c>
      <c r="AI1974" s="14">
        <f>VLOOKUP(E1974,'Verweis Faktor'!$A:$B,2,FALSE)</f>
        <v>1</v>
      </c>
      <c r="AJ1974" s="14"/>
      <c r="AK1974" s="14" t="str">
        <f>IF(AL1974="Ja","Versandkosten",VLOOKUP(E1974,'Verweis Belegart'!$A$2:$B$9,2,FALSE))</f>
        <v>Hardware</v>
      </c>
      <c r="AL1974" s="14" t="str">
        <f t="shared" si="278"/>
        <v>Nein</v>
      </c>
      <c r="AM1974" s="14" t="str">
        <f t="shared" si="274"/>
        <v>Positiv</v>
      </c>
    </row>
    <row r="1975" spans="1:39" ht="17.25" customHeight="1" x14ac:dyDescent="0.35">
      <c r="A1975" s="17">
        <v>14572733</v>
      </c>
      <c r="B1975" s="2" t="s">
        <v>1517</v>
      </c>
      <c r="C1975" s="1">
        <v>2025001</v>
      </c>
      <c r="D1975" s="1">
        <v>2000546</v>
      </c>
      <c r="E1975" s="2" t="s">
        <v>34</v>
      </c>
      <c r="F1975" s="2" t="s">
        <v>53</v>
      </c>
      <c r="G1975" s="2" t="s">
        <v>66</v>
      </c>
      <c r="H1975" s="2" t="s">
        <v>1012</v>
      </c>
      <c r="I1975" s="2" t="s">
        <v>1013</v>
      </c>
      <c r="J1975" s="2" t="s">
        <v>304</v>
      </c>
      <c r="K1975" s="2" t="s">
        <v>28</v>
      </c>
      <c r="L1975" s="2" t="s">
        <v>752</v>
      </c>
      <c r="M1975" s="2" t="s">
        <v>753</v>
      </c>
      <c r="N1975" s="2" t="s">
        <v>200</v>
      </c>
      <c r="O1975" s="3">
        <v>1</v>
      </c>
      <c r="P1975" s="3">
        <v>660</v>
      </c>
      <c r="Q1975" s="3">
        <v>675</v>
      </c>
      <c r="R1975" s="3">
        <v>675</v>
      </c>
      <c r="S1975" s="3">
        <v>15</v>
      </c>
      <c r="T1975" s="3">
        <v>15</v>
      </c>
      <c r="U1975" s="3">
        <v>2.2200000000000002</v>
      </c>
      <c r="V1975" s="2" t="s">
        <v>145</v>
      </c>
      <c r="W1975" s="2" t="s">
        <v>146</v>
      </c>
      <c r="X1975" s="2" t="s">
        <v>125</v>
      </c>
      <c r="Y1975" s="19" t="str">
        <f>VLOOKUP(G1975,'Verweis Kd-Gruppe'!$A$2:$B$8,2,FALSE)</f>
        <v>EXP</v>
      </c>
      <c r="Z1975" s="19" t="str">
        <f>VLOOKUP(J1975,'Verweis Art-Gruppe'!$A$2:$B$15,2,FALSE)</f>
        <v>Zubehör</v>
      </c>
      <c r="AA1975" s="19" t="str">
        <f>VLOOKUP(W1975,'Verweis Vertreter'!$A$2:$B$24,2,FALSE)</f>
        <v>Muhsin Yortanli</v>
      </c>
      <c r="AB1975" s="12">
        <f t="shared" si="270"/>
        <v>1</v>
      </c>
      <c r="AC1975" s="12">
        <f t="shared" si="275"/>
        <v>660</v>
      </c>
      <c r="AD1975" s="12">
        <f t="shared" si="276"/>
        <v>675</v>
      </c>
      <c r="AE1975" s="12">
        <f t="shared" si="271"/>
        <v>675</v>
      </c>
      <c r="AF1975" s="12">
        <f t="shared" si="272"/>
        <v>15</v>
      </c>
      <c r="AG1975" s="12">
        <f t="shared" si="273"/>
        <v>15</v>
      </c>
      <c r="AH1975" s="9">
        <f t="shared" si="277"/>
        <v>2.2222222222222223E-2</v>
      </c>
      <c r="AI1975" s="14">
        <f>VLOOKUP(E1975,'Verweis Faktor'!$A:$B,2,FALSE)</f>
        <v>1</v>
      </c>
      <c r="AJ1975" s="14"/>
      <c r="AK1975" s="14" t="str">
        <f>IF(AL1975="Ja","Versandkosten",VLOOKUP(E1975,'Verweis Belegart'!$A$2:$B$9,2,FALSE))</f>
        <v>Hardware</v>
      </c>
      <c r="AL1975" s="14" t="str">
        <f t="shared" si="278"/>
        <v>Nein</v>
      </c>
      <c r="AM1975" s="14" t="str">
        <f t="shared" si="274"/>
        <v>Positiv</v>
      </c>
    </row>
    <row r="1976" spans="1:39" ht="17.25" customHeight="1" x14ac:dyDescent="0.35">
      <c r="A1976" s="17">
        <v>14572733</v>
      </c>
      <c r="B1976" s="2" t="s">
        <v>1517</v>
      </c>
      <c r="C1976" s="1">
        <v>2025001</v>
      </c>
      <c r="D1976" s="1">
        <v>2000546</v>
      </c>
      <c r="E1976" s="2" t="s">
        <v>34</v>
      </c>
      <c r="F1976" s="2" t="s">
        <v>53</v>
      </c>
      <c r="G1976" s="2" t="s">
        <v>66</v>
      </c>
      <c r="H1976" s="2" t="s">
        <v>1012</v>
      </c>
      <c r="I1976" s="2" t="s">
        <v>1013</v>
      </c>
      <c r="J1976" s="2" t="s">
        <v>304</v>
      </c>
      <c r="K1976" s="2" t="s">
        <v>45</v>
      </c>
      <c r="L1976" s="2" t="s">
        <v>1694</v>
      </c>
      <c r="M1976" s="2" t="s">
        <v>1695</v>
      </c>
      <c r="N1976" s="2" t="s">
        <v>1696</v>
      </c>
      <c r="O1976" s="3">
        <v>1</v>
      </c>
      <c r="P1976" s="3">
        <v>550</v>
      </c>
      <c r="Q1976" s="3">
        <v>612</v>
      </c>
      <c r="R1976" s="3">
        <v>612</v>
      </c>
      <c r="S1976" s="3">
        <v>62</v>
      </c>
      <c r="T1976" s="3">
        <v>62</v>
      </c>
      <c r="U1976" s="3">
        <v>10.130000000000001</v>
      </c>
      <c r="V1976" s="2" t="s">
        <v>145</v>
      </c>
      <c r="W1976" s="2" t="s">
        <v>146</v>
      </c>
      <c r="X1976" s="2" t="s">
        <v>125</v>
      </c>
      <c r="Y1976" s="19" t="str">
        <f>VLOOKUP(G1976,'Verweis Kd-Gruppe'!$A$2:$B$8,2,FALSE)</f>
        <v>EXP</v>
      </c>
      <c r="Z1976" s="19" t="str">
        <f>VLOOKUP(J1976,'Verweis Art-Gruppe'!$A$2:$B$15,2,FALSE)</f>
        <v>Zubehör</v>
      </c>
      <c r="AA1976" s="19" t="str">
        <f>VLOOKUP(W1976,'Verweis Vertreter'!$A$2:$B$24,2,FALSE)</f>
        <v>Muhsin Yortanli</v>
      </c>
      <c r="AB1976" s="12">
        <f t="shared" si="270"/>
        <v>1</v>
      </c>
      <c r="AC1976" s="12">
        <f t="shared" si="275"/>
        <v>550</v>
      </c>
      <c r="AD1976" s="12">
        <f t="shared" si="276"/>
        <v>612</v>
      </c>
      <c r="AE1976" s="12">
        <f t="shared" si="271"/>
        <v>612</v>
      </c>
      <c r="AF1976" s="12">
        <f t="shared" si="272"/>
        <v>62</v>
      </c>
      <c r="AG1976" s="12">
        <f t="shared" si="273"/>
        <v>62</v>
      </c>
      <c r="AH1976" s="9">
        <f t="shared" si="277"/>
        <v>0.10130718954248366</v>
      </c>
      <c r="AI1976" s="14">
        <f>VLOOKUP(E1976,'Verweis Faktor'!$A:$B,2,FALSE)</f>
        <v>1</v>
      </c>
      <c r="AJ1976" s="14"/>
      <c r="AK1976" s="14" t="str">
        <f>IF(AL1976="Ja","Versandkosten",VLOOKUP(E1976,'Verweis Belegart'!$A$2:$B$9,2,FALSE))</f>
        <v>Hardware</v>
      </c>
      <c r="AL1976" s="14" t="str">
        <f t="shared" si="278"/>
        <v>Nein</v>
      </c>
      <c r="AM1976" s="14" t="str">
        <f t="shared" si="274"/>
        <v>Positiv</v>
      </c>
    </row>
    <row r="1977" spans="1:39" ht="17.25" customHeight="1" x14ac:dyDescent="0.35">
      <c r="A1977" s="17">
        <v>14572733</v>
      </c>
      <c r="B1977" s="2" t="s">
        <v>1517</v>
      </c>
      <c r="C1977" s="1">
        <v>2025001</v>
      </c>
      <c r="D1977" s="1">
        <v>2000546</v>
      </c>
      <c r="E1977" s="2" t="s">
        <v>34</v>
      </c>
      <c r="F1977" s="2" t="s">
        <v>53</v>
      </c>
      <c r="G1977" s="2" t="s">
        <v>66</v>
      </c>
      <c r="H1977" s="2" t="s">
        <v>1012</v>
      </c>
      <c r="I1977" s="2" t="s">
        <v>1013</v>
      </c>
      <c r="J1977" s="2" t="s">
        <v>103</v>
      </c>
      <c r="K1977" s="2" t="s">
        <v>49</v>
      </c>
      <c r="L1977" s="2" t="s">
        <v>395</v>
      </c>
      <c r="M1977" s="2" t="s">
        <v>396</v>
      </c>
      <c r="N1977" s="2" t="s">
        <v>292</v>
      </c>
      <c r="O1977" s="3">
        <v>1</v>
      </c>
      <c r="P1977" s="3">
        <v>912.70759999999996</v>
      </c>
      <c r="Q1977" s="3">
        <v>915</v>
      </c>
      <c r="R1977" s="3">
        <v>915</v>
      </c>
      <c r="S1977" s="3">
        <v>2.2924000000000002</v>
      </c>
      <c r="T1977" s="3">
        <v>2.29</v>
      </c>
      <c r="U1977" s="3">
        <v>0.25</v>
      </c>
      <c r="V1977" s="2" t="s">
        <v>145</v>
      </c>
      <c r="W1977" s="2" t="s">
        <v>146</v>
      </c>
      <c r="X1977" s="2" t="s">
        <v>125</v>
      </c>
      <c r="Y1977" s="19" t="str">
        <f>VLOOKUP(G1977,'Verweis Kd-Gruppe'!$A$2:$B$8,2,FALSE)</f>
        <v>EXP</v>
      </c>
      <c r="Z1977" s="19" t="str">
        <f>VLOOKUP(J1977,'Verweis Art-Gruppe'!$A$2:$B$15,2,FALSE)</f>
        <v>Geräte</v>
      </c>
      <c r="AA1977" s="19" t="str">
        <f>VLOOKUP(W1977,'Verweis Vertreter'!$A$2:$B$24,2,FALSE)</f>
        <v>Muhsin Yortanli</v>
      </c>
      <c r="AB1977" s="12">
        <f t="shared" si="270"/>
        <v>1</v>
      </c>
      <c r="AC1977" s="12">
        <f t="shared" si="275"/>
        <v>912.70759999999996</v>
      </c>
      <c r="AD1977" s="12">
        <f t="shared" si="276"/>
        <v>915</v>
      </c>
      <c r="AE1977" s="12">
        <f t="shared" si="271"/>
        <v>915</v>
      </c>
      <c r="AF1977" s="12">
        <f t="shared" si="272"/>
        <v>2.2924000000000002</v>
      </c>
      <c r="AG1977" s="12">
        <f t="shared" si="273"/>
        <v>2.29</v>
      </c>
      <c r="AH1977" s="9">
        <f t="shared" si="277"/>
        <v>2.5027322404371586E-3</v>
      </c>
      <c r="AI1977" s="14">
        <f>VLOOKUP(E1977,'Verweis Faktor'!$A:$B,2,FALSE)</f>
        <v>1</v>
      </c>
      <c r="AJ1977" s="14"/>
      <c r="AK1977" s="14" t="str">
        <f>IF(AL1977="Ja","Versandkosten",VLOOKUP(E1977,'Verweis Belegart'!$A$2:$B$9,2,FALSE))</f>
        <v>Hardware</v>
      </c>
      <c r="AL1977" s="14" t="str">
        <f t="shared" si="278"/>
        <v>Nein</v>
      </c>
      <c r="AM1977" s="14" t="str">
        <f t="shared" si="274"/>
        <v>Positiv</v>
      </c>
    </row>
    <row r="1978" spans="1:39" ht="17.25" customHeight="1" x14ac:dyDescent="0.35">
      <c r="A1978" s="17">
        <v>14572756</v>
      </c>
      <c r="B1978" s="2" t="s">
        <v>1517</v>
      </c>
      <c r="C1978" s="1">
        <v>2025001</v>
      </c>
      <c r="D1978" s="1">
        <v>2000547</v>
      </c>
      <c r="E1978" s="2" t="s">
        <v>34</v>
      </c>
      <c r="F1978" s="2" t="s">
        <v>182</v>
      </c>
      <c r="G1978" s="2" t="s">
        <v>66</v>
      </c>
      <c r="H1978" s="2" t="s">
        <v>1697</v>
      </c>
      <c r="I1978" s="2" t="s">
        <v>2783</v>
      </c>
      <c r="J1978" s="2" t="s">
        <v>103</v>
      </c>
      <c r="K1978" s="2" t="s">
        <v>28</v>
      </c>
      <c r="L1978" s="2" t="s">
        <v>387</v>
      </c>
      <c r="M1978" s="2" t="s">
        <v>388</v>
      </c>
      <c r="N1978" s="2" t="s">
        <v>292</v>
      </c>
      <c r="O1978" s="3">
        <v>10</v>
      </c>
      <c r="P1978" s="3">
        <v>897.56460000000004</v>
      </c>
      <c r="Q1978" s="3">
        <v>915</v>
      </c>
      <c r="R1978" s="3">
        <v>9150</v>
      </c>
      <c r="S1978" s="3">
        <v>17.435400000000001</v>
      </c>
      <c r="T1978" s="3">
        <v>174.35</v>
      </c>
      <c r="U1978" s="3">
        <v>1.9</v>
      </c>
      <c r="V1978" s="2" t="s">
        <v>145</v>
      </c>
      <c r="W1978" s="2" t="s">
        <v>146</v>
      </c>
      <c r="X1978" s="2" t="s">
        <v>125</v>
      </c>
      <c r="Y1978" s="19" t="str">
        <f>VLOOKUP(G1978,'Verweis Kd-Gruppe'!$A$2:$B$8,2,FALSE)</f>
        <v>EXP</v>
      </c>
      <c r="Z1978" s="19" t="str">
        <f>VLOOKUP(J1978,'Verweis Art-Gruppe'!$A$2:$B$15,2,FALSE)</f>
        <v>Geräte</v>
      </c>
      <c r="AA1978" s="19" t="str">
        <f>VLOOKUP(W1978,'Verweis Vertreter'!$A$2:$B$24,2,FALSE)</f>
        <v>Muhsin Yortanli</v>
      </c>
      <c r="AB1978" s="12">
        <f t="shared" si="270"/>
        <v>10</v>
      </c>
      <c r="AC1978" s="12">
        <f t="shared" si="275"/>
        <v>897.56460000000004</v>
      </c>
      <c r="AD1978" s="12">
        <f t="shared" si="276"/>
        <v>915</v>
      </c>
      <c r="AE1978" s="12">
        <f t="shared" si="271"/>
        <v>9150</v>
      </c>
      <c r="AF1978" s="12">
        <f t="shared" si="272"/>
        <v>17.435400000000001</v>
      </c>
      <c r="AG1978" s="12">
        <f t="shared" si="273"/>
        <v>174.35</v>
      </c>
      <c r="AH1978" s="9">
        <f t="shared" si="277"/>
        <v>1.9054644808743169E-2</v>
      </c>
      <c r="AI1978" s="14">
        <f>VLOOKUP(E1978,'Verweis Faktor'!$A:$B,2,FALSE)</f>
        <v>1</v>
      </c>
      <c r="AJ1978" s="14"/>
      <c r="AK1978" s="14" t="str">
        <f>IF(AL1978="Ja","Versandkosten",VLOOKUP(E1978,'Verweis Belegart'!$A$2:$B$9,2,FALSE))</f>
        <v>Hardware</v>
      </c>
      <c r="AL1978" s="14" t="str">
        <f t="shared" si="278"/>
        <v>Nein</v>
      </c>
      <c r="AM1978" s="14" t="str">
        <f t="shared" si="274"/>
        <v>Positiv</v>
      </c>
    </row>
    <row r="1979" spans="1:39" ht="17.25" customHeight="1" x14ac:dyDescent="0.35">
      <c r="A1979" s="17">
        <v>14572819</v>
      </c>
      <c r="B1979" s="2" t="s">
        <v>1517</v>
      </c>
      <c r="C1979" s="1">
        <v>2025001</v>
      </c>
      <c r="D1979" s="1">
        <v>2000548</v>
      </c>
      <c r="E1979" s="2" t="s">
        <v>34</v>
      </c>
      <c r="F1979" s="2" t="s">
        <v>182</v>
      </c>
      <c r="G1979" s="2" t="s">
        <v>66</v>
      </c>
      <c r="H1979" s="2" t="s">
        <v>1697</v>
      </c>
      <c r="I1979" s="2" t="s">
        <v>2783</v>
      </c>
      <c r="J1979" s="2" t="s">
        <v>103</v>
      </c>
      <c r="K1979" s="2" t="s">
        <v>28</v>
      </c>
      <c r="L1979" s="2" t="s">
        <v>367</v>
      </c>
      <c r="M1979" s="2" t="s">
        <v>368</v>
      </c>
      <c r="N1979" s="2" t="s">
        <v>369</v>
      </c>
      <c r="O1979" s="3">
        <v>4</v>
      </c>
      <c r="P1979" s="3">
        <v>1010</v>
      </c>
      <c r="Q1979" s="3">
        <v>1080</v>
      </c>
      <c r="R1979" s="3">
        <v>4320</v>
      </c>
      <c r="S1979" s="3">
        <v>70</v>
      </c>
      <c r="T1979" s="3">
        <v>280</v>
      </c>
      <c r="U1979" s="3">
        <v>6.48</v>
      </c>
      <c r="V1979" s="2" t="s">
        <v>145</v>
      </c>
      <c r="W1979" s="2" t="s">
        <v>146</v>
      </c>
      <c r="X1979" s="2" t="s">
        <v>125</v>
      </c>
      <c r="Y1979" s="19" t="str">
        <f>VLOOKUP(G1979,'Verweis Kd-Gruppe'!$A$2:$B$8,2,FALSE)</f>
        <v>EXP</v>
      </c>
      <c r="Z1979" s="19" t="str">
        <f>VLOOKUP(J1979,'Verweis Art-Gruppe'!$A$2:$B$15,2,FALSE)</f>
        <v>Geräte</v>
      </c>
      <c r="AA1979" s="19" t="str">
        <f>VLOOKUP(W1979,'Verweis Vertreter'!$A$2:$B$24,2,FALSE)</f>
        <v>Muhsin Yortanli</v>
      </c>
      <c r="AB1979" s="12">
        <f t="shared" si="270"/>
        <v>4</v>
      </c>
      <c r="AC1979" s="12">
        <f t="shared" si="275"/>
        <v>1010</v>
      </c>
      <c r="AD1979" s="12">
        <f t="shared" si="276"/>
        <v>1080</v>
      </c>
      <c r="AE1979" s="12">
        <f t="shared" si="271"/>
        <v>4320</v>
      </c>
      <c r="AF1979" s="12">
        <f t="shared" si="272"/>
        <v>70</v>
      </c>
      <c r="AG1979" s="12">
        <f t="shared" si="273"/>
        <v>280</v>
      </c>
      <c r="AH1979" s="9">
        <f t="shared" si="277"/>
        <v>6.4814814814814811E-2</v>
      </c>
      <c r="AI1979" s="14">
        <f>VLOOKUP(E1979,'Verweis Faktor'!$A:$B,2,FALSE)</f>
        <v>1</v>
      </c>
      <c r="AJ1979" s="14"/>
      <c r="AK1979" s="14" t="str">
        <f>IF(AL1979="Ja","Versandkosten",VLOOKUP(E1979,'Verweis Belegart'!$A$2:$B$9,2,FALSE))</f>
        <v>Hardware</v>
      </c>
      <c r="AL1979" s="14" t="str">
        <f t="shared" si="278"/>
        <v>Nein</v>
      </c>
      <c r="AM1979" s="14" t="str">
        <f t="shared" si="274"/>
        <v>Positiv</v>
      </c>
    </row>
    <row r="1980" spans="1:39" ht="17.25" customHeight="1" x14ac:dyDescent="0.35">
      <c r="A1980" s="17">
        <v>14572819</v>
      </c>
      <c r="B1980" s="2" t="s">
        <v>1517</v>
      </c>
      <c r="C1980" s="1">
        <v>2025001</v>
      </c>
      <c r="D1980" s="1">
        <v>2000548</v>
      </c>
      <c r="E1980" s="2" t="s">
        <v>34</v>
      </c>
      <c r="F1980" s="2" t="s">
        <v>182</v>
      </c>
      <c r="G1980" s="2" t="s">
        <v>66</v>
      </c>
      <c r="H1980" s="2" t="s">
        <v>1697</v>
      </c>
      <c r="I1980" s="2" t="s">
        <v>2783</v>
      </c>
      <c r="J1980" s="2" t="s">
        <v>103</v>
      </c>
      <c r="K1980" s="2" t="s">
        <v>45</v>
      </c>
      <c r="L1980" s="2" t="s">
        <v>1094</v>
      </c>
      <c r="M1980" s="2" t="s">
        <v>1095</v>
      </c>
      <c r="N1980" s="2" t="s">
        <v>1096</v>
      </c>
      <c r="O1980" s="3">
        <v>15</v>
      </c>
      <c r="P1980" s="3">
        <v>301.49349999999998</v>
      </c>
      <c r="Q1980" s="3">
        <v>310</v>
      </c>
      <c r="R1980" s="3">
        <v>4650</v>
      </c>
      <c r="S1980" s="3">
        <v>8.5065000000000008</v>
      </c>
      <c r="T1980" s="3">
        <v>127.6</v>
      </c>
      <c r="U1980" s="3">
        <v>2.74</v>
      </c>
      <c r="V1980" s="2" t="s">
        <v>145</v>
      </c>
      <c r="W1980" s="2" t="s">
        <v>146</v>
      </c>
      <c r="X1980" s="2" t="s">
        <v>125</v>
      </c>
      <c r="Y1980" s="19" t="str">
        <f>VLOOKUP(G1980,'Verweis Kd-Gruppe'!$A$2:$B$8,2,FALSE)</f>
        <v>EXP</v>
      </c>
      <c r="Z1980" s="19" t="str">
        <f>VLOOKUP(J1980,'Verweis Art-Gruppe'!$A$2:$B$15,2,FALSE)</f>
        <v>Geräte</v>
      </c>
      <c r="AA1980" s="19" t="str">
        <f>VLOOKUP(W1980,'Verweis Vertreter'!$A$2:$B$24,2,FALSE)</f>
        <v>Muhsin Yortanli</v>
      </c>
      <c r="AB1980" s="12">
        <f t="shared" si="270"/>
        <v>15</v>
      </c>
      <c r="AC1980" s="12">
        <f t="shared" si="275"/>
        <v>301.49349999999998</v>
      </c>
      <c r="AD1980" s="12">
        <f t="shared" si="276"/>
        <v>310</v>
      </c>
      <c r="AE1980" s="12">
        <f t="shared" si="271"/>
        <v>4650</v>
      </c>
      <c r="AF1980" s="12">
        <f t="shared" si="272"/>
        <v>8.5065000000000008</v>
      </c>
      <c r="AG1980" s="12">
        <f t="shared" si="273"/>
        <v>127.6</v>
      </c>
      <c r="AH1980" s="9">
        <f t="shared" si="277"/>
        <v>2.7440860215053764E-2</v>
      </c>
      <c r="AI1980" s="14">
        <f>VLOOKUP(E1980,'Verweis Faktor'!$A:$B,2,FALSE)</f>
        <v>1</v>
      </c>
      <c r="AJ1980" s="14"/>
      <c r="AK1980" s="14" t="str">
        <f>IF(AL1980="Ja","Versandkosten",VLOOKUP(E1980,'Verweis Belegart'!$A$2:$B$9,2,FALSE))</f>
        <v>Hardware</v>
      </c>
      <c r="AL1980" s="14" t="str">
        <f t="shared" si="278"/>
        <v>Nein</v>
      </c>
      <c r="AM1980" s="14" t="str">
        <f t="shared" si="274"/>
        <v>Positiv</v>
      </c>
    </row>
    <row r="1981" spans="1:39" ht="17.25" customHeight="1" x14ac:dyDescent="0.35">
      <c r="A1981" s="17">
        <v>14572819</v>
      </c>
      <c r="B1981" s="2" t="s">
        <v>1517</v>
      </c>
      <c r="C1981" s="1">
        <v>2025001</v>
      </c>
      <c r="D1981" s="1">
        <v>2000548</v>
      </c>
      <c r="E1981" s="2" t="s">
        <v>34</v>
      </c>
      <c r="F1981" s="2" t="s">
        <v>182</v>
      </c>
      <c r="G1981" s="2" t="s">
        <v>66</v>
      </c>
      <c r="H1981" s="2" t="s">
        <v>1697</v>
      </c>
      <c r="I1981" s="2" t="s">
        <v>2783</v>
      </c>
      <c r="J1981" s="2" t="s">
        <v>103</v>
      </c>
      <c r="K1981" s="2" t="s">
        <v>49</v>
      </c>
      <c r="L1981" s="2" t="s">
        <v>623</v>
      </c>
      <c r="M1981" s="2" t="s">
        <v>624</v>
      </c>
      <c r="N1981" s="2" t="s">
        <v>229</v>
      </c>
      <c r="O1981" s="3">
        <v>3</v>
      </c>
      <c r="P1981" s="3">
        <v>1037.0621000000001</v>
      </c>
      <c r="Q1981" s="3">
        <v>1080</v>
      </c>
      <c r="R1981" s="3">
        <v>3240</v>
      </c>
      <c r="S1981" s="3">
        <v>42.937899999999999</v>
      </c>
      <c r="T1981" s="3">
        <v>128.81</v>
      </c>
      <c r="U1981" s="3">
        <v>3.97</v>
      </c>
      <c r="V1981" s="2" t="s">
        <v>145</v>
      </c>
      <c r="W1981" s="2" t="s">
        <v>146</v>
      </c>
      <c r="X1981" s="2" t="s">
        <v>125</v>
      </c>
      <c r="Y1981" s="19" t="str">
        <f>VLOOKUP(G1981,'Verweis Kd-Gruppe'!$A$2:$B$8,2,FALSE)</f>
        <v>EXP</v>
      </c>
      <c r="Z1981" s="19" t="str">
        <f>VLOOKUP(J1981,'Verweis Art-Gruppe'!$A$2:$B$15,2,FALSE)</f>
        <v>Geräte</v>
      </c>
      <c r="AA1981" s="19" t="str">
        <f>VLOOKUP(W1981,'Verweis Vertreter'!$A$2:$B$24,2,FALSE)</f>
        <v>Muhsin Yortanli</v>
      </c>
      <c r="AB1981" s="12">
        <f t="shared" si="270"/>
        <v>3</v>
      </c>
      <c r="AC1981" s="12">
        <f t="shared" si="275"/>
        <v>1037.0621000000001</v>
      </c>
      <c r="AD1981" s="12">
        <f t="shared" si="276"/>
        <v>1080</v>
      </c>
      <c r="AE1981" s="12">
        <f t="shared" si="271"/>
        <v>3240</v>
      </c>
      <c r="AF1981" s="12">
        <f t="shared" si="272"/>
        <v>42.937899999999999</v>
      </c>
      <c r="AG1981" s="12">
        <f t="shared" si="273"/>
        <v>128.81</v>
      </c>
      <c r="AH1981" s="9">
        <f t="shared" si="277"/>
        <v>3.9756172839506172E-2</v>
      </c>
      <c r="AI1981" s="14">
        <f>VLOOKUP(E1981,'Verweis Faktor'!$A:$B,2,FALSE)</f>
        <v>1</v>
      </c>
      <c r="AJ1981" s="14"/>
      <c r="AK1981" s="14" t="str">
        <f>IF(AL1981="Ja","Versandkosten",VLOOKUP(E1981,'Verweis Belegart'!$A$2:$B$9,2,FALSE))</f>
        <v>Hardware</v>
      </c>
      <c r="AL1981" s="14" t="str">
        <f t="shared" si="278"/>
        <v>Nein</v>
      </c>
      <c r="AM1981" s="14" t="str">
        <f t="shared" si="274"/>
        <v>Positiv</v>
      </c>
    </row>
    <row r="1982" spans="1:39" ht="17.25" customHeight="1" x14ac:dyDescent="0.35">
      <c r="A1982" s="17">
        <v>14572819</v>
      </c>
      <c r="B1982" s="2" t="s">
        <v>1517</v>
      </c>
      <c r="C1982" s="1">
        <v>2025001</v>
      </c>
      <c r="D1982" s="1">
        <v>2000548</v>
      </c>
      <c r="E1982" s="2" t="s">
        <v>34</v>
      </c>
      <c r="F1982" s="2" t="s">
        <v>182</v>
      </c>
      <c r="G1982" s="2" t="s">
        <v>66</v>
      </c>
      <c r="H1982" s="2" t="s">
        <v>1697</v>
      </c>
      <c r="I1982" s="2" t="s">
        <v>2783</v>
      </c>
      <c r="J1982" s="2" t="s">
        <v>103</v>
      </c>
      <c r="K1982" s="2" t="s">
        <v>79</v>
      </c>
      <c r="L1982" s="2" t="s">
        <v>631</v>
      </c>
      <c r="M1982" s="2" t="s">
        <v>632</v>
      </c>
      <c r="N1982" s="2" t="s">
        <v>379</v>
      </c>
      <c r="O1982" s="3">
        <v>5</v>
      </c>
      <c r="P1982" s="3">
        <v>417</v>
      </c>
      <c r="Q1982" s="3">
        <v>435</v>
      </c>
      <c r="R1982" s="3">
        <v>2175</v>
      </c>
      <c r="S1982" s="3">
        <v>18</v>
      </c>
      <c r="T1982" s="3">
        <v>90</v>
      </c>
      <c r="U1982" s="3">
        <v>4.13</v>
      </c>
      <c r="V1982" s="2" t="s">
        <v>145</v>
      </c>
      <c r="W1982" s="2" t="s">
        <v>146</v>
      </c>
      <c r="X1982" s="2" t="s">
        <v>125</v>
      </c>
      <c r="Y1982" s="19" t="str">
        <f>VLOOKUP(G1982,'Verweis Kd-Gruppe'!$A$2:$B$8,2,FALSE)</f>
        <v>EXP</v>
      </c>
      <c r="Z1982" s="19" t="str">
        <f>VLOOKUP(J1982,'Verweis Art-Gruppe'!$A$2:$B$15,2,FALSE)</f>
        <v>Geräte</v>
      </c>
      <c r="AA1982" s="19" t="str">
        <f>VLOOKUP(W1982,'Verweis Vertreter'!$A$2:$B$24,2,FALSE)</f>
        <v>Muhsin Yortanli</v>
      </c>
      <c r="AB1982" s="12">
        <f t="shared" si="270"/>
        <v>5</v>
      </c>
      <c r="AC1982" s="12">
        <f t="shared" si="275"/>
        <v>417</v>
      </c>
      <c r="AD1982" s="12">
        <f t="shared" si="276"/>
        <v>435</v>
      </c>
      <c r="AE1982" s="12">
        <f t="shared" si="271"/>
        <v>2175</v>
      </c>
      <c r="AF1982" s="12">
        <f t="shared" si="272"/>
        <v>18</v>
      </c>
      <c r="AG1982" s="12">
        <f t="shared" si="273"/>
        <v>90</v>
      </c>
      <c r="AH1982" s="9">
        <f t="shared" si="277"/>
        <v>4.1379310344827586E-2</v>
      </c>
      <c r="AI1982" s="14">
        <f>VLOOKUP(E1982,'Verweis Faktor'!$A:$B,2,FALSE)</f>
        <v>1</v>
      </c>
      <c r="AJ1982" s="14"/>
      <c r="AK1982" s="14" t="str">
        <f>IF(AL1982="Ja","Versandkosten",VLOOKUP(E1982,'Verweis Belegart'!$A$2:$B$9,2,FALSE))</f>
        <v>Hardware</v>
      </c>
      <c r="AL1982" s="14" t="str">
        <f t="shared" si="278"/>
        <v>Nein</v>
      </c>
      <c r="AM1982" s="14" t="str">
        <f t="shared" si="274"/>
        <v>Positiv</v>
      </c>
    </row>
    <row r="1983" spans="1:39" ht="17.25" customHeight="1" x14ac:dyDescent="0.35">
      <c r="A1983" s="17">
        <v>14572819</v>
      </c>
      <c r="B1983" s="2" t="s">
        <v>1517</v>
      </c>
      <c r="C1983" s="1">
        <v>2025001</v>
      </c>
      <c r="D1983" s="1">
        <v>2000548</v>
      </c>
      <c r="E1983" s="2" t="s">
        <v>34</v>
      </c>
      <c r="F1983" s="2" t="s">
        <v>182</v>
      </c>
      <c r="G1983" s="2" t="s">
        <v>66</v>
      </c>
      <c r="H1983" s="2" t="s">
        <v>1697</v>
      </c>
      <c r="I1983" s="2" t="s">
        <v>2783</v>
      </c>
      <c r="J1983" s="2" t="s">
        <v>103</v>
      </c>
      <c r="K1983" s="2" t="s">
        <v>83</v>
      </c>
      <c r="L1983" s="2" t="s">
        <v>1698</v>
      </c>
      <c r="M1983" s="2" t="s">
        <v>1699</v>
      </c>
      <c r="N1983" s="2" t="s">
        <v>1040</v>
      </c>
      <c r="O1983" s="3">
        <v>2</v>
      </c>
      <c r="P1983" s="3">
        <v>1127.0915</v>
      </c>
      <c r="Q1983" s="3">
        <v>1095</v>
      </c>
      <c r="R1983" s="3">
        <v>2190</v>
      </c>
      <c r="S1983" s="3">
        <v>-32.091500000000003</v>
      </c>
      <c r="T1983" s="3">
        <v>-64.180000000000007</v>
      </c>
      <c r="U1983" s="3">
        <v>-2.93</v>
      </c>
      <c r="V1983" s="2" t="s">
        <v>145</v>
      </c>
      <c r="W1983" s="2" t="s">
        <v>146</v>
      </c>
      <c r="X1983" s="2" t="s">
        <v>125</v>
      </c>
      <c r="Y1983" s="19" t="str">
        <f>VLOOKUP(G1983,'Verweis Kd-Gruppe'!$A$2:$B$8,2,FALSE)</f>
        <v>EXP</v>
      </c>
      <c r="Z1983" s="19" t="str">
        <f>VLOOKUP(J1983,'Verweis Art-Gruppe'!$A$2:$B$15,2,FALSE)</f>
        <v>Geräte</v>
      </c>
      <c r="AA1983" s="19" t="str">
        <f>VLOOKUP(W1983,'Verweis Vertreter'!$A$2:$B$24,2,FALSE)</f>
        <v>Muhsin Yortanli</v>
      </c>
      <c r="AB1983" s="12">
        <f t="shared" si="270"/>
        <v>2</v>
      </c>
      <c r="AC1983" s="12">
        <f t="shared" si="275"/>
        <v>1127.0915</v>
      </c>
      <c r="AD1983" s="12">
        <f t="shared" si="276"/>
        <v>1095</v>
      </c>
      <c r="AE1983" s="12">
        <f t="shared" si="271"/>
        <v>2190</v>
      </c>
      <c r="AF1983" s="12">
        <f t="shared" si="272"/>
        <v>-32.091500000000003</v>
      </c>
      <c r="AG1983" s="12">
        <f t="shared" si="273"/>
        <v>-64.180000000000007</v>
      </c>
      <c r="AH1983" s="9">
        <f t="shared" si="277"/>
        <v>-2.9305936073059365E-2</v>
      </c>
      <c r="AI1983" s="14">
        <f>VLOOKUP(E1983,'Verweis Faktor'!$A:$B,2,FALSE)</f>
        <v>1</v>
      </c>
      <c r="AJ1983" s="14"/>
      <c r="AK1983" s="14" t="str">
        <f>IF(AL1983="Ja","Versandkosten",VLOOKUP(E1983,'Verweis Belegart'!$A$2:$B$9,2,FALSE))</f>
        <v>Hardware</v>
      </c>
      <c r="AL1983" s="14" t="str">
        <f t="shared" si="278"/>
        <v>Nein</v>
      </c>
      <c r="AM1983" s="14" t="str">
        <f t="shared" si="274"/>
        <v>Negativ</v>
      </c>
    </row>
    <row r="1984" spans="1:39" ht="17.25" customHeight="1" x14ac:dyDescent="0.35">
      <c r="A1984" s="17">
        <v>14572819</v>
      </c>
      <c r="B1984" s="2" t="s">
        <v>1517</v>
      </c>
      <c r="C1984" s="1">
        <v>2025001</v>
      </c>
      <c r="D1984" s="1">
        <v>2000548</v>
      </c>
      <c r="E1984" s="2" t="s">
        <v>34</v>
      </c>
      <c r="F1984" s="2" t="s">
        <v>182</v>
      </c>
      <c r="G1984" s="2" t="s">
        <v>66</v>
      </c>
      <c r="H1984" s="2" t="s">
        <v>1697</v>
      </c>
      <c r="I1984" s="2" t="s">
        <v>2783</v>
      </c>
      <c r="J1984" s="2" t="s">
        <v>103</v>
      </c>
      <c r="K1984" s="2" t="s">
        <v>87</v>
      </c>
      <c r="L1984" s="2" t="s">
        <v>473</v>
      </c>
      <c r="M1984" s="2" t="s">
        <v>474</v>
      </c>
      <c r="N1984" s="2" t="s">
        <v>475</v>
      </c>
      <c r="O1984" s="3">
        <v>1</v>
      </c>
      <c r="P1984" s="3">
        <v>774.13789999999995</v>
      </c>
      <c r="Q1984" s="3">
        <v>799</v>
      </c>
      <c r="R1984" s="3">
        <v>799</v>
      </c>
      <c r="S1984" s="3">
        <v>24.862100000000002</v>
      </c>
      <c r="T1984" s="3">
        <v>24.86</v>
      </c>
      <c r="U1984" s="3">
        <v>3.11</v>
      </c>
      <c r="V1984" s="2" t="s">
        <v>145</v>
      </c>
      <c r="W1984" s="2" t="s">
        <v>146</v>
      </c>
      <c r="X1984" s="2" t="s">
        <v>125</v>
      </c>
      <c r="Y1984" s="19" t="str">
        <f>VLOOKUP(G1984,'Verweis Kd-Gruppe'!$A$2:$B$8,2,FALSE)</f>
        <v>EXP</v>
      </c>
      <c r="Z1984" s="19" t="str">
        <f>VLOOKUP(J1984,'Verweis Art-Gruppe'!$A$2:$B$15,2,FALSE)</f>
        <v>Geräte</v>
      </c>
      <c r="AA1984" s="19" t="str">
        <f>VLOOKUP(W1984,'Verweis Vertreter'!$A$2:$B$24,2,FALSE)</f>
        <v>Muhsin Yortanli</v>
      </c>
      <c r="AB1984" s="12">
        <f t="shared" si="270"/>
        <v>1</v>
      </c>
      <c r="AC1984" s="12">
        <f t="shared" si="275"/>
        <v>774.13789999999995</v>
      </c>
      <c r="AD1984" s="12">
        <f t="shared" si="276"/>
        <v>799</v>
      </c>
      <c r="AE1984" s="12">
        <f t="shared" si="271"/>
        <v>799</v>
      </c>
      <c r="AF1984" s="12">
        <f t="shared" si="272"/>
        <v>24.862100000000002</v>
      </c>
      <c r="AG1984" s="12">
        <f t="shared" si="273"/>
        <v>24.86</v>
      </c>
      <c r="AH1984" s="9">
        <f t="shared" si="277"/>
        <v>3.1113892365456822E-2</v>
      </c>
      <c r="AI1984" s="14">
        <f>VLOOKUP(E1984,'Verweis Faktor'!$A:$B,2,FALSE)</f>
        <v>1</v>
      </c>
      <c r="AJ1984" s="14"/>
      <c r="AK1984" s="14" t="str">
        <f>IF(AL1984="Ja","Versandkosten",VLOOKUP(E1984,'Verweis Belegart'!$A$2:$B$9,2,FALSE))</f>
        <v>Hardware</v>
      </c>
      <c r="AL1984" s="14" t="str">
        <f t="shared" si="278"/>
        <v>Nein</v>
      </c>
      <c r="AM1984" s="14" t="str">
        <f t="shared" si="274"/>
        <v>Positiv</v>
      </c>
    </row>
    <row r="1985" spans="1:39" ht="17.25" customHeight="1" x14ac:dyDescent="0.35">
      <c r="A1985" s="17">
        <v>14572819</v>
      </c>
      <c r="B1985" s="2" t="s">
        <v>1517</v>
      </c>
      <c r="C1985" s="1">
        <v>2025001</v>
      </c>
      <c r="D1985" s="1">
        <v>2000548</v>
      </c>
      <c r="E1985" s="2" t="s">
        <v>34</v>
      </c>
      <c r="F1985" s="2" t="s">
        <v>182</v>
      </c>
      <c r="G1985" s="2" t="s">
        <v>66</v>
      </c>
      <c r="H1985" s="2" t="s">
        <v>1697</v>
      </c>
      <c r="I1985" s="2" t="s">
        <v>2783</v>
      </c>
      <c r="J1985" s="2" t="s">
        <v>103</v>
      </c>
      <c r="K1985" s="2" t="s">
        <v>91</v>
      </c>
      <c r="L1985" s="2" t="s">
        <v>1038</v>
      </c>
      <c r="M1985" s="2" t="s">
        <v>1039</v>
      </c>
      <c r="N1985" s="2" t="s">
        <v>1040</v>
      </c>
      <c r="O1985" s="3">
        <v>2</v>
      </c>
      <c r="P1985" s="3">
        <v>1106.2745</v>
      </c>
      <c r="Q1985" s="3">
        <v>1095</v>
      </c>
      <c r="R1985" s="3">
        <v>2190</v>
      </c>
      <c r="S1985" s="3">
        <v>-11.2745</v>
      </c>
      <c r="T1985" s="3">
        <v>-22.55</v>
      </c>
      <c r="U1985" s="3">
        <v>-1.02</v>
      </c>
      <c r="V1985" s="2" t="s">
        <v>145</v>
      </c>
      <c r="W1985" s="2" t="s">
        <v>146</v>
      </c>
      <c r="X1985" s="2" t="s">
        <v>125</v>
      </c>
      <c r="Y1985" s="19" t="str">
        <f>VLOOKUP(G1985,'Verweis Kd-Gruppe'!$A$2:$B$8,2,FALSE)</f>
        <v>EXP</v>
      </c>
      <c r="Z1985" s="19" t="str">
        <f>VLOOKUP(J1985,'Verweis Art-Gruppe'!$A$2:$B$15,2,FALSE)</f>
        <v>Geräte</v>
      </c>
      <c r="AA1985" s="19" t="str">
        <f>VLOOKUP(W1985,'Verweis Vertreter'!$A$2:$B$24,2,FALSE)</f>
        <v>Muhsin Yortanli</v>
      </c>
      <c r="AB1985" s="12">
        <f t="shared" si="270"/>
        <v>2</v>
      </c>
      <c r="AC1985" s="12">
        <f t="shared" si="275"/>
        <v>1106.2745</v>
      </c>
      <c r="AD1985" s="12">
        <f t="shared" si="276"/>
        <v>1095</v>
      </c>
      <c r="AE1985" s="12">
        <f t="shared" si="271"/>
        <v>2190</v>
      </c>
      <c r="AF1985" s="12">
        <f t="shared" si="272"/>
        <v>-11.2745</v>
      </c>
      <c r="AG1985" s="12">
        <f t="shared" si="273"/>
        <v>-22.55</v>
      </c>
      <c r="AH1985" s="9">
        <f t="shared" si="277"/>
        <v>-1.0296803652968037E-2</v>
      </c>
      <c r="AI1985" s="14">
        <f>VLOOKUP(E1985,'Verweis Faktor'!$A:$B,2,FALSE)</f>
        <v>1</v>
      </c>
      <c r="AJ1985" s="14"/>
      <c r="AK1985" s="14" t="str">
        <f>IF(AL1985="Ja","Versandkosten",VLOOKUP(E1985,'Verweis Belegart'!$A$2:$B$9,2,FALSE))</f>
        <v>Hardware</v>
      </c>
      <c r="AL1985" s="14" t="str">
        <f t="shared" si="278"/>
        <v>Nein</v>
      </c>
      <c r="AM1985" s="14" t="str">
        <f t="shared" si="274"/>
        <v>Negativ</v>
      </c>
    </row>
    <row r="1986" spans="1:39" ht="17.25" customHeight="1" x14ac:dyDescent="0.35">
      <c r="A1986" s="17">
        <v>14572819</v>
      </c>
      <c r="B1986" s="2" t="s">
        <v>1517</v>
      </c>
      <c r="C1986" s="1">
        <v>2025001</v>
      </c>
      <c r="D1986" s="1">
        <v>2000548</v>
      </c>
      <c r="E1986" s="2" t="s">
        <v>34</v>
      </c>
      <c r="F1986" s="2" t="s">
        <v>182</v>
      </c>
      <c r="G1986" s="2" t="s">
        <v>66</v>
      </c>
      <c r="H1986" s="2" t="s">
        <v>1697</v>
      </c>
      <c r="I1986" s="2" t="s">
        <v>2783</v>
      </c>
      <c r="J1986" s="2" t="s">
        <v>103</v>
      </c>
      <c r="K1986" s="2" t="s">
        <v>95</v>
      </c>
      <c r="L1986" s="2" t="s">
        <v>997</v>
      </c>
      <c r="M1986" s="2" t="s">
        <v>998</v>
      </c>
      <c r="N1986" s="2" t="s">
        <v>999</v>
      </c>
      <c r="O1986" s="3">
        <v>2</v>
      </c>
      <c r="P1986" s="3">
        <v>158.58330000000001</v>
      </c>
      <c r="Q1986" s="3">
        <v>163</v>
      </c>
      <c r="R1986" s="3">
        <v>326</v>
      </c>
      <c r="S1986" s="3">
        <v>4.4166999999999996</v>
      </c>
      <c r="T1986" s="3">
        <v>8.83</v>
      </c>
      <c r="U1986" s="3">
        <v>2.7</v>
      </c>
      <c r="V1986" s="2" t="s">
        <v>145</v>
      </c>
      <c r="W1986" s="2" t="s">
        <v>146</v>
      </c>
      <c r="X1986" s="2" t="s">
        <v>125</v>
      </c>
      <c r="Y1986" s="19" t="str">
        <f>VLOOKUP(G1986,'Verweis Kd-Gruppe'!$A$2:$B$8,2,FALSE)</f>
        <v>EXP</v>
      </c>
      <c r="Z1986" s="19" t="str">
        <f>VLOOKUP(J1986,'Verweis Art-Gruppe'!$A$2:$B$15,2,FALSE)</f>
        <v>Geräte</v>
      </c>
      <c r="AA1986" s="19" t="str">
        <f>VLOOKUP(W1986,'Verweis Vertreter'!$A$2:$B$24,2,FALSE)</f>
        <v>Muhsin Yortanli</v>
      </c>
      <c r="AB1986" s="12">
        <f t="shared" si="270"/>
        <v>2</v>
      </c>
      <c r="AC1986" s="12">
        <f t="shared" si="275"/>
        <v>158.58330000000001</v>
      </c>
      <c r="AD1986" s="12">
        <f t="shared" si="276"/>
        <v>163</v>
      </c>
      <c r="AE1986" s="12">
        <f t="shared" si="271"/>
        <v>326</v>
      </c>
      <c r="AF1986" s="12">
        <f t="shared" si="272"/>
        <v>4.4166999999999996</v>
      </c>
      <c r="AG1986" s="12">
        <f t="shared" si="273"/>
        <v>8.83</v>
      </c>
      <c r="AH1986" s="9">
        <f t="shared" si="277"/>
        <v>2.7085889570552149E-2</v>
      </c>
      <c r="AI1986" s="14">
        <f>VLOOKUP(E1986,'Verweis Faktor'!$A:$B,2,FALSE)</f>
        <v>1</v>
      </c>
      <c r="AJ1986" s="14"/>
      <c r="AK1986" s="14" t="str">
        <f>IF(AL1986="Ja","Versandkosten",VLOOKUP(E1986,'Verweis Belegart'!$A$2:$B$9,2,FALSE))</f>
        <v>Hardware</v>
      </c>
      <c r="AL1986" s="14" t="str">
        <f t="shared" si="278"/>
        <v>Nein</v>
      </c>
      <c r="AM1986" s="14" t="str">
        <f t="shared" si="274"/>
        <v>Positiv</v>
      </c>
    </row>
    <row r="1987" spans="1:39" ht="17.25" customHeight="1" x14ac:dyDescent="0.35">
      <c r="A1987" s="17">
        <v>14572819</v>
      </c>
      <c r="B1987" s="2" t="s">
        <v>1517</v>
      </c>
      <c r="C1987" s="1">
        <v>2025001</v>
      </c>
      <c r="D1987" s="1">
        <v>2000548</v>
      </c>
      <c r="E1987" s="2" t="s">
        <v>34</v>
      </c>
      <c r="F1987" s="2" t="s">
        <v>182</v>
      </c>
      <c r="G1987" s="2" t="s">
        <v>66</v>
      </c>
      <c r="H1987" s="2" t="s">
        <v>1697</v>
      </c>
      <c r="I1987" s="2" t="s">
        <v>2783</v>
      </c>
      <c r="J1987" s="2" t="s">
        <v>103</v>
      </c>
      <c r="K1987" s="2" t="s">
        <v>99</v>
      </c>
      <c r="L1987" s="2" t="s">
        <v>1678</v>
      </c>
      <c r="M1987" s="2" t="s">
        <v>1679</v>
      </c>
      <c r="N1987" s="2" t="s">
        <v>999</v>
      </c>
      <c r="O1987" s="3">
        <v>2</v>
      </c>
      <c r="P1987" s="3">
        <v>159</v>
      </c>
      <c r="Q1987" s="3">
        <v>163</v>
      </c>
      <c r="R1987" s="3">
        <v>326</v>
      </c>
      <c r="S1987" s="3">
        <v>4</v>
      </c>
      <c r="T1987" s="3">
        <v>8</v>
      </c>
      <c r="U1987" s="3">
        <v>2.4500000000000002</v>
      </c>
      <c r="V1987" s="2" t="s">
        <v>145</v>
      </c>
      <c r="W1987" s="2" t="s">
        <v>146</v>
      </c>
      <c r="X1987" s="2" t="s">
        <v>125</v>
      </c>
      <c r="Y1987" s="19" t="str">
        <f>VLOOKUP(G1987,'Verweis Kd-Gruppe'!$A$2:$B$8,2,FALSE)</f>
        <v>EXP</v>
      </c>
      <c r="Z1987" s="19" t="str">
        <f>VLOOKUP(J1987,'Verweis Art-Gruppe'!$A$2:$B$15,2,FALSE)</f>
        <v>Geräte</v>
      </c>
      <c r="AA1987" s="19" t="str">
        <f>VLOOKUP(W1987,'Verweis Vertreter'!$A$2:$B$24,2,FALSE)</f>
        <v>Muhsin Yortanli</v>
      </c>
      <c r="AB1987" s="12">
        <f t="shared" ref="AB1987:AB2050" si="279">$AI1987*O1987</f>
        <v>2</v>
      </c>
      <c r="AC1987" s="12">
        <f t="shared" si="275"/>
        <v>159</v>
      </c>
      <c r="AD1987" s="12">
        <f t="shared" si="276"/>
        <v>163</v>
      </c>
      <c r="AE1987" s="12">
        <f t="shared" ref="AE1987:AE2050" si="280">$AI1987*R1987</f>
        <v>326</v>
      </c>
      <c r="AF1987" s="12">
        <f t="shared" ref="AF1987:AF2050" si="281">$AI1987*S1987</f>
        <v>4</v>
      </c>
      <c r="AG1987" s="12">
        <f t="shared" ref="AG1987:AG2050" si="282">$AI1987*T1987</f>
        <v>8</v>
      </c>
      <c r="AH1987" s="9">
        <f t="shared" si="277"/>
        <v>2.4539877300613498E-2</v>
      </c>
      <c r="AI1987" s="14">
        <f>VLOOKUP(E1987,'Verweis Faktor'!$A:$B,2,FALSE)</f>
        <v>1</v>
      </c>
      <c r="AJ1987" s="14"/>
      <c r="AK1987" s="14" t="str">
        <f>IF(AL1987="Ja","Versandkosten",VLOOKUP(E1987,'Verweis Belegart'!$A$2:$B$9,2,FALSE))</f>
        <v>Hardware</v>
      </c>
      <c r="AL1987" s="14" t="str">
        <f t="shared" si="278"/>
        <v>Nein</v>
      </c>
      <c r="AM1987" s="14" t="str">
        <f t="shared" ref="AM1987:AM2050" si="283">IF(AG1987&lt;0,"Negativ","Positiv")</f>
        <v>Positiv</v>
      </c>
    </row>
    <row r="1988" spans="1:39" ht="17.25" customHeight="1" x14ac:dyDescent="0.35">
      <c r="A1988" s="17">
        <v>14572819</v>
      </c>
      <c r="B1988" s="2" t="s">
        <v>1517</v>
      </c>
      <c r="C1988" s="1">
        <v>2025001</v>
      </c>
      <c r="D1988" s="1">
        <v>2000548</v>
      </c>
      <c r="E1988" s="2" t="s">
        <v>34</v>
      </c>
      <c r="F1988" s="2" t="s">
        <v>182</v>
      </c>
      <c r="G1988" s="2" t="s">
        <v>66</v>
      </c>
      <c r="H1988" s="2" t="s">
        <v>1697</v>
      </c>
      <c r="I1988" s="2" t="s">
        <v>2783</v>
      </c>
      <c r="J1988" s="2" t="s">
        <v>103</v>
      </c>
      <c r="K1988" s="2" t="s">
        <v>103</v>
      </c>
      <c r="L1988" s="2" t="s">
        <v>648</v>
      </c>
      <c r="M1988" s="2" t="s">
        <v>649</v>
      </c>
      <c r="N1988" s="2" t="s">
        <v>637</v>
      </c>
      <c r="O1988" s="3">
        <v>4</v>
      </c>
      <c r="P1988" s="3">
        <v>944.7826</v>
      </c>
      <c r="Q1988" s="3">
        <v>1030</v>
      </c>
      <c r="R1988" s="3">
        <v>4120</v>
      </c>
      <c r="S1988" s="3">
        <v>85.217399999999998</v>
      </c>
      <c r="T1988" s="3">
        <v>340.87</v>
      </c>
      <c r="U1988" s="3">
        <v>8.27</v>
      </c>
      <c r="V1988" s="2" t="s">
        <v>145</v>
      </c>
      <c r="W1988" s="2" t="s">
        <v>146</v>
      </c>
      <c r="X1988" s="2" t="s">
        <v>125</v>
      </c>
      <c r="Y1988" s="19" t="str">
        <f>VLOOKUP(G1988,'Verweis Kd-Gruppe'!$A$2:$B$8,2,FALSE)</f>
        <v>EXP</v>
      </c>
      <c r="Z1988" s="19" t="str">
        <f>VLOOKUP(J1988,'Verweis Art-Gruppe'!$A$2:$B$15,2,FALSE)</f>
        <v>Geräte</v>
      </c>
      <c r="AA1988" s="19" t="str">
        <f>VLOOKUP(W1988,'Verweis Vertreter'!$A$2:$B$24,2,FALSE)</f>
        <v>Muhsin Yortanli</v>
      </c>
      <c r="AB1988" s="12">
        <f t="shared" si="279"/>
        <v>4</v>
      </c>
      <c r="AC1988" s="12">
        <f t="shared" ref="AC1988:AC2051" si="284">P1988</f>
        <v>944.7826</v>
      </c>
      <c r="AD1988" s="12">
        <f t="shared" ref="AD1988:AD2051" si="285">Q1988</f>
        <v>1030</v>
      </c>
      <c r="AE1988" s="12">
        <f t="shared" si="280"/>
        <v>4120</v>
      </c>
      <c r="AF1988" s="12">
        <f t="shared" si="281"/>
        <v>85.217399999999998</v>
      </c>
      <c r="AG1988" s="12">
        <f t="shared" si="282"/>
        <v>340.87</v>
      </c>
      <c r="AH1988" s="9">
        <f t="shared" ref="AH1988:AH2051" si="286">IF(AF1988=0,0,AG1988/AE1988*AI1988)</f>
        <v>8.2735436893203881E-2</v>
      </c>
      <c r="AI1988" s="14">
        <f>VLOOKUP(E1988,'Verweis Faktor'!$A:$B,2,FALSE)</f>
        <v>1</v>
      </c>
      <c r="AJ1988" s="14"/>
      <c r="AK1988" s="14" t="str">
        <f>IF(AL1988="Ja","Versandkosten",VLOOKUP(E1988,'Verweis Belegart'!$A$2:$B$9,2,FALSE))</f>
        <v>Hardware</v>
      </c>
      <c r="AL1988" s="14" t="str">
        <f t="shared" ref="AL1988:AL2051" si="287">IF(ISNUMBER(FIND("Versandkosten",M1988)),"Ja","Nein")</f>
        <v>Nein</v>
      </c>
      <c r="AM1988" s="14" t="str">
        <f t="shared" si="283"/>
        <v>Positiv</v>
      </c>
    </row>
    <row r="1989" spans="1:39" ht="17.25" customHeight="1" x14ac:dyDescent="0.35">
      <c r="A1989" s="17">
        <v>14572819</v>
      </c>
      <c r="B1989" s="2" t="s">
        <v>1517</v>
      </c>
      <c r="C1989" s="1">
        <v>2025001</v>
      </c>
      <c r="D1989" s="1">
        <v>2000548</v>
      </c>
      <c r="E1989" s="2" t="s">
        <v>34</v>
      </c>
      <c r="F1989" s="2" t="s">
        <v>182</v>
      </c>
      <c r="G1989" s="2" t="s">
        <v>66</v>
      </c>
      <c r="H1989" s="2" t="s">
        <v>1697</v>
      </c>
      <c r="I1989" s="2" t="s">
        <v>2783</v>
      </c>
      <c r="J1989" s="2" t="s">
        <v>103</v>
      </c>
      <c r="K1989" s="2" t="s">
        <v>107</v>
      </c>
      <c r="L1989" s="2" t="s">
        <v>188</v>
      </c>
      <c r="M1989" s="2" t="s">
        <v>189</v>
      </c>
      <c r="N1989" s="2" t="s">
        <v>136</v>
      </c>
      <c r="O1989" s="3">
        <v>2</v>
      </c>
      <c r="P1989" s="3">
        <v>189</v>
      </c>
      <c r="Q1989" s="3">
        <v>195</v>
      </c>
      <c r="R1989" s="3">
        <v>390</v>
      </c>
      <c r="S1989" s="3">
        <v>6</v>
      </c>
      <c r="T1989" s="3">
        <v>12</v>
      </c>
      <c r="U1989" s="3">
        <v>3.07</v>
      </c>
      <c r="V1989" s="2" t="s">
        <v>145</v>
      </c>
      <c r="W1989" s="2" t="s">
        <v>146</v>
      </c>
      <c r="X1989" s="2" t="s">
        <v>125</v>
      </c>
      <c r="Y1989" s="19" t="str">
        <f>VLOOKUP(G1989,'Verweis Kd-Gruppe'!$A$2:$B$8,2,FALSE)</f>
        <v>EXP</v>
      </c>
      <c r="Z1989" s="19" t="str">
        <f>VLOOKUP(J1989,'Verweis Art-Gruppe'!$A$2:$B$15,2,FALSE)</f>
        <v>Geräte</v>
      </c>
      <c r="AA1989" s="19" t="str">
        <f>VLOOKUP(W1989,'Verweis Vertreter'!$A$2:$B$24,2,FALSE)</f>
        <v>Muhsin Yortanli</v>
      </c>
      <c r="AB1989" s="12">
        <f t="shared" si="279"/>
        <v>2</v>
      </c>
      <c r="AC1989" s="12">
        <f t="shared" si="284"/>
        <v>189</v>
      </c>
      <c r="AD1989" s="12">
        <f t="shared" si="285"/>
        <v>195</v>
      </c>
      <c r="AE1989" s="12">
        <f t="shared" si="280"/>
        <v>390</v>
      </c>
      <c r="AF1989" s="12">
        <f t="shared" si="281"/>
        <v>6</v>
      </c>
      <c r="AG1989" s="12">
        <f t="shared" si="282"/>
        <v>12</v>
      </c>
      <c r="AH1989" s="9">
        <f t="shared" si="286"/>
        <v>3.0769230769230771E-2</v>
      </c>
      <c r="AI1989" s="14">
        <f>VLOOKUP(E1989,'Verweis Faktor'!$A:$B,2,FALSE)</f>
        <v>1</v>
      </c>
      <c r="AJ1989" s="14"/>
      <c r="AK1989" s="14" t="str">
        <f>IF(AL1989="Ja","Versandkosten",VLOOKUP(E1989,'Verweis Belegart'!$A$2:$B$9,2,FALSE))</f>
        <v>Hardware</v>
      </c>
      <c r="AL1989" s="14" t="str">
        <f t="shared" si="287"/>
        <v>Nein</v>
      </c>
      <c r="AM1989" s="14" t="str">
        <f t="shared" si="283"/>
        <v>Positiv</v>
      </c>
    </row>
    <row r="1990" spans="1:39" ht="17.25" customHeight="1" x14ac:dyDescent="0.35">
      <c r="A1990" s="17">
        <v>14572819</v>
      </c>
      <c r="B1990" s="2" t="s">
        <v>1517</v>
      </c>
      <c r="C1990" s="1">
        <v>2025001</v>
      </c>
      <c r="D1990" s="1">
        <v>2000548</v>
      </c>
      <c r="E1990" s="2" t="s">
        <v>34</v>
      </c>
      <c r="F1990" s="2" t="s">
        <v>182</v>
      </c>
      <c r="G1990" s="2" t="s">
        <v>66</v>
      </c>
      <c r="H1990" s="2" t="s">
        <v>1697</v>
      </c>
      <c r="I1990" s="2" t="s">
        <v>2783</v>
      </c>
      <c r="J1990" s="2" t="s">
        <v>103</v>
      </c>
      <c r="K1990" s="2" t="s">
        <v>111</v>
      </c>
      <c r="L1990" s="2" t="s">
        <v>1146</v>
      </c>
      <c r="M1990" s="2" t="s">
        <v>1147</v>
      </c>
      <c r="N1990" s="2" t="s">
        <v>451</v>
      </c>
      <c r="O1990" s="3">
        <v>1</v>
      </c>
      <c r="P1990" s="3">
        <v>134</v>
      </c>
      <c r="Q1990" s="3">
        <v>147</v>
      </c>
      <c r="R1990" s="3">
        <v>147</v>
      </c>
      <c r="S1990" s="3">
        <v>13</v>
      </c>
      <c r="T1990" s="3">
        <v>13</v>
      </c>
      <c r="U1990" s="3">
        <v>8.84</v>
      </c>
      <c r="V1990" s="2" t="s">
        <v>145</v>
      </c>
      <c r="W1990" s="2" t="s">
        <v>146</v>
      </c>
      <c r="X1990" s="2" t="s">
        <v>125</v>
      </c>
      <c r="Y1990" s="19" t="str">
        <f>VLOOKUP(G1990,'Verweis Kd-Gruppe'!$A$2:$B$8,2,FALSE)</f>
        <v>EXP</v>
      </c>
      <c r="Z1990" s="19" t="str">
        <f>VLOOKUP(J1990,'Verweis Art-Gruppe'!$A$2:$B$15,2,FALSE)</f>
        <v>Geräte</v>
      </c>
      <c r="AA1990" s="19" t="str">
        <f>VLOOKUP(W1990,'Verweis Vertreter'!$A$2:$B$24,2,FALSE)</f>
        <v>Muhsin Yortanli</v>
      </c>
      <c r="AB1990" s="12">
        <f t="shared" si="279"/>
        <v>1</v>
      </c>
      <c r="AC1990" s="12">
        <f t="shared" si="284"/>
        <v>134</v>
      </c>
      <c r="AD1990" s="12">
        <f t="shared" si="285"/>
        <v>147</v>
      </c>
      <c r="AE1990" s="12">
        <f t="shared" si="280"/>
        <v>147</v>
      </c>
      <c r="AF1990" s="12">
        <f t="shared" si="281"/>
        <v>13</v>
      </c>
      <c r="AG1990" s="12">
        <f t="shared" si="282"/>
        <v>13</v>
      </c>
      <c r="AH1990" s="9">
        <f t="shared" si="286"/>
        <v>8.8435374149659865E-2</v>
      </c>
      <c r="AI1990" s="14">
        <f>VLOOKUP(E1990,'Verweis Faktor'!$A:$B,2,FALSE)</f>
        <v>1</v>
      </c>
      <c r="AJ1990" s="14"/>
      <c r="AK1990" s="14" t="str">
        <f>IF(AL1990="Ja","Versandkosten",VLOOKUP(E1990,'Verweis Belegart'!$A$2:$B$9,2,FALSE))</f>
        <v>Hardware</v>
      </c>
      <c r="AL1990" s="14" t="str">
        <f t="shared" si="287"/>
        <v>Nein</v>
      </c>
      <c r="AM1990" s="14" t="str">
        <f t="shared" si="283"/>
        <v>Positiv</v>
      </c>
    </row>
    <row r="1991" spans="1:39" ht="17.25" customHeight="1" x14ac:dyDescent="0.35">
      <c r="A1991" s="17">
        <v>14572819</v>
      </c>
      <c r="B1991" s="2" t="s">
        <v>1517</v>
      </c>
      <c r="C1991" s="1">
        <v>2025001</v>
      </c>
      <c r="D1991" s="1">
        <v>2000548</v>
      </c>
      <c r="E1991" s="2" t="s">
        <v>34</v>
      </c>
      <c r="F1991" s="2" t="s">
        <v>182</v>
      </c>
      <c r="G1991" s="2" t="s">
        <v>66</v>
      </c>
      <c r="H1991" s="2" t="s">
        <v>1697</v>
      </c>
      <c r="I1991" s="2" t="s">
        <v>2783</v>
      </c>
      <c r="J1991" s="2" t="s">
        <v>103</v>
      </c>
      <c r="K1991" s="2" t="s">
        <v>115</v>
      </c>
      <c r="L1991" s="2" t="s">
        <v>1700</v>
      </c>
      <c r="M1991" s="2" t="s">
        <v>1701</v>
      </c>
      <c r="N1991" s="2" t="s">
        <v>1040</v>
      </c>
      <c r="O1991" s="3">
        <v>1</v>
      </c>
      <c r="P1991" s="3">
        <v>1107</v>
      </c>
      <c r="Q1991" s="3">
        <v>1095</v>
      </c>
      <c r="R1991" s="3">
        <v>1095</v>
      </c>
      <c r="S1991" s="3">
        <v>-12</v>
      </c>
      <c r="T1991" s="3">
        <v>-12</v>
      </c>
      <c r="U1991" s="3">
        <v>-1.0900000000000001</v>
      </c>
      <c r="V1991" s="2" t="s">
        <v>145</v>
      </c>
      <c r="W1991" s="2" t="s">
        <v>146</v>
      </c>
      <c r="X1991" s="2" t="s">
        <v>125</v>
      </c>
      <c r="Y1991" s="19" t="str">
        <f>VLOOKUP(G1991,'Verweis Kd-Gruppe'!$A$2:$B$8,2,FALSE)</f>
        <v>EXP</v>
      </c>
      <c r="Z1991" s="19" t="str">
        <f>VLOOKUP(J1991,'Verweis Art-Gruppe'!$A$2:$B$15,2,FALSE)</f>
        <v>Geräte</v>
      </c>
      <c r="AA1991" s="19" t="str">
        <f>VLOOKUP(W1991,'Verweis Vertreter'!$A$2:$B$24,2,FALSE)</f>
        <v>Muhsin Yortanli</v>
      </c>
      <c r="AB1991" s="12">
        <f t="shared" si="279"/>
        <v>1</v>
      </c>
      <c r="AC1991" s="12">
        <f t="shared" si="284"/>
        <v>1107</v>
      </c>
      <c r="AD1991" s="12">
        <f t="shared" si="285"/>
        <v>1095</v>
      </c>
      <c r="AE1991" s="12">
        <f t="shared" si="280"/>
        <v>1095</v>
      </c>
      <c r="AF1991" s="12">
        <f t="shared" si="281"/>
        <v>-12</v>
      </c>
      <c r="AG1991" s="12">
        <f t="shared" si="282"/>
        <v>-12</v>
      </c>
      <c r="AH1991" s="9">
        <f t="shared" si="286"/>
        <v>-1.0958904109589041E-2</v>
      </c>
      <c r="AI1991" s="14">
        <f>VLOOKUP(E1991,'Verweis Faktor'!$A:$B,2,FALSE)</f>
        <v>1</v>
      </c>
      <c r="AJ1991" s="14"/>
      <c r="AK1991" s="14" t="str">
        <f>IF(AL1991="Ja","Versandkosten",VLOOKUP(E1991,'Verweis Belegart'!$A$2:$B$9,2,FALSE))</f>
        <v>Hardware</v>
      </c>
      <c r="AL1991" s="14" t="str">
        <f t="shared" si="287"/>
        <v>Nein</v>
      </c>
      <c r="AM1991" s="14" t="str">
        <f t="shared" si="283"/>
        <v>Negativ</v>
      </c>
    </row>
    <row r="1992" spans="1:39" ht="17.25" customHeight="1" x14ac:dyDescent="0.35">
      <c r="A1992" s="17">
        <v>14556122</v>
      </c>
      <c r="B1992" s="2" t="s">
        <v>1517</v>
      </c>
      <c r="C1992" s="1">
        <v>2025001</v>
      </c>
      <c r="D1992" s="1">
        <v>2000549</v>
      </c>
      <c r="E1992" s="2" t="s">
        <v>572</v>
      </c>
      <c r="F1992" s="2" t="s">
        <v>768</v>
      </c>
      <c r="G1992" s="2" t="s">
        <v>66</v>
      </c>
      <c r="H1992" s="2" t="s">
        <v>1629</v>
      </c>
      <c r="I1992" s="2" t="s">
        <v>1630</v>
      </c>
      <c r="J1992" s="2" t="s">
        <v>103</v>
      </c>
      <c r="K1992" s="2" t="s">
        <v>28</v>
      </c>
      <c r="L1992" s="2" t="s">
        <v>1702</v>
      </c>
      <c r="M1992" s="2" t="s">
        <v>1703</v>
      </c>
      <c r="N1992" s="2" t="s">
        <v>1093</v>
      </c>
      <c r="O1992" s="3">
        <v>2</v>
      </c>
      <c r="P1992" s="3">
        <v>117.60720000000001</v>
      </c>
      <c r="Q1992" s="3">
        <v>126</v>
      </c>
      <c r="R1992" s="3">
        <v>252</v>
      </c>
      <c r="S1992" s="3">
        <v>8.3927999999999994</v>
      </c>
      <c r="T1992" s="3">
        <v>16.79</v>
      </c>
      <c r="U1992" s="3">
        <v>6.66</v>
      </c>
      <c r="V1992" s="2" t="s">
        <v>855</v>
      </c>
      <c r="W1992" s="2" t="s">
        <v>856</v>
      </c>
      <c r="X1992" s="2" t="s">
        <v>72</v>
      </c>
      <c r="Y1992" s="19" t="str">
        <f>VLOOKUP(G1992,'Verweis Kd-Gruppe'!$A$2:$B$8,2,FALSE)</f>
        <v>EXP</v>
      </c>
      <c r="Z1992" s="19" t="str">
        <f>VLOOKUP(J1992,'Verweis Art-Gruppe'!$A$2:$B$15,2,FALSE)</f>
        <v>Geräte</v>
      </c>
      <c r="AA1992" s="19" t="str">
        <f>VLOOKUP(W1992,'Verweis Vertreter'!$A$2:$B$24,2,FALSE)</f>
        <v>Chahid Drimani</v>
      </c>
      <c r="AB1992" s="12">
        <f t="shared" si="279"/>
        <v>-2</v>
      </c>
      <c r="AC1992" s="12">
        <f t="shared" si="284"/>
        <v>117.60720000000001</v>
      </c>
      <c r="AD1992" s="12">
        <f t="shared" si="285"/>
        <v>126</v>
      </c>
      <c r="AE1992" s="12">
        <f t="shared" si="280"/>
        <v>-252</v>
      </c>
      <c r="AF1992" s="12">
        <f t="shared" si="281"/>
        <v>-8.3927999999999994</v>
      </c>
      <c r="AG1992" s="12">
        <f t="shared" si="282"/>
        <v>-16.79</v>
      </c>
      <c r="AH1992" s="9">
        <f t="shared" si="286"/>
        <v>-6.6626984126984118E-2</v>
      </c>
      <c r="AI1992" s="14">
        <f>VLOOKUP(E1992,'Verweis Faktor'!$A:$B,2,FALSE)</f>
        <v>-1</v>
      </c>
      <c r="AJ1992" s="14"/>
      <c r="AK1992" s="14" t="str">
        <f>IF(AL1992="Ja","Versandkosten",VLOOKUP(E1992,'Verweis Belegart'!$A$2:$B$9,2,FALSE))</f>
        <v>Hardware</v>
      </c>
      <c r="AL1992" s="14" t="str">
        <f t="shared" si="287"/>
        <v>Nein</v>
      </c>
      <c r="AM1992" s="14" t="str">
        <f t="shared" si="283"/>
        <v>Negativ</v>
      </c>
    </row>
    <row r="1993" spans="1:39" ht="17.25" customHeight="1" x14ac:dyDescent="0.35">
      <c r="A1993" s="17">
        <v>14572821</v>
      </c>
      <c r="B1993" s="2" t="s">
        <v>1517</v>
      </c>
      <c r="C1993" s="1">
        <v>2025001</v>
      </c>
      <c r="D1993" s="1">
        <v>2000550</v>
      </c>
      <c r="E1993" s="2" t="s">
        <v>34</v>
      </c>
      <c r="F1993" s="2" t="s">
        <v>182</v>
      </c>
      <c r="G1993" s="2" t="s">
        <v>66</v>
      </c>
      <c r="H1993" s="2" t="s">
        <v>1697</v>
      </c>
      <c r="I1993" s="2" t="s">
        <v>2783</v>
      </c>
      <c r="J1993" s="2" t="s">
        <v>304</v>
      </c>
      <c r="K1993" s="2" t="s">
        <v>28</v>
      </c>
      <c r="L1993" s="2" t="s">
        <v>328</v>
      </c>
      <c r="M1993" s="2" t="s">
        <v>329</v>
      </c>
      <c r="N1993" s="2" t="s">
        <v>330</v>
      </c>
      <c r="O1993" s="3">
        <v>1</v>
      </c>
      <c r="P1993" s="3">
        <v>418.84620000000001</v>
      </c>
      <c r="Q1993" s="3">
        <v>440</v>
      </c>
      <c r="R1993" s="3">
        <v>440</v>
      </c>
      <c r="S1993" s="3">
        <v>21.1538</v>
      </c>
      <c r="T1993" s="3">
        <v>21.15</v>
      </c>
      <c r="U1993" s="3">
        <v>4.8</v>
      </c>
      <c r="V1993" s="2" t="s">
        <v>145</v>
      </c>
      <c r="W1993" s="2" t="s">
        <v>146</v>
      </c>
      <c r="X1993" s="2" t="s">
        <v>125</v>
      </c>
      <c r="Y1993" s="19" t="str">
        <f>VLOOKUP(G1993,'Verweis Kd-Gruppe'!$A$2:$B$8,2,FALSE)</f>
        <v>EXP</v>
      </c>
      <c r="Z1993" s="19" t="str">
        <f>VLOOKUP(J1993,'Verweis Art-Gruppe'!$A$2:$B$15,2,FALSE)</f>
        <v>Zubehör</v>
      </c>
      <c r="AA1993" s="19" t="str">
        <f>VLOOKUP(W1993,'Verweis Vertreter'!$A$2:$B$24,2,FALSE)</f>
        <v>Muhsin Yortanli</v>
      </c>
      <c r="AB1993" s="12">
        <f t="shared" si="279"/>
        <v>1</v>
      </c>
      <c r="AC1993" s="12">
        <f t="shared" si="284"/>
        <v>418.84620000000001</v>
      </c>
      <c r="AD1993" s="12">
        <f t="shared" si="285"/>
        <v>440</v>
      </c>
      <c r="AE1993" s="12">
        <f t="shared" si="280"/>
        <v>440</v>
      </c>
      <c r="AF1993" s="12">
        <f t="shared" si="281"/>
        <v>21.1538</v>
      </c>
      <c r="AG1993" s="12">
        <f t="shared" si="282"/>
        <v>21.15</v>
      </c>
      <c r="AH1993" s="9">
        <f t="shared" si="286"/>
        <v>4.8068181818181815E-2</v>
      </c>
      <c r="AI1993" s="14">
        <f>VLOOKUP(E1993,'Verweis Faktor'!$A:$B,2,FALSE)</f>
        <v>1</v>
      </c>
      <c r="AJ1993" s="14"/>
      <c r="AK1993" s="14" t="str">
        <f>IF(AL1993="Ja","Versandkosten",VLOOKUP(E1993,'Verweis Belegart'!$A$2:$B$9,2,FALSE))</f>
        <v>Hardware</v>
      </c>
      <c r="AL1993" s="14" t="str">
        <f t="shared" si="287"/>
        <v>Nein</v>
      </c>
      <c r="AM1993" s="14" t="str">
        <f t="shared" si="283"/>
        <v>Positiv</v>
      </c>
    </row>
    <row r="1994" spans="1:39" ht="17.25" customHeight="1" x14ac:dyDescent="0.35">
      <c r="A1994" s="17">
        <v>14572821</v>
      </c>
      <c r="B1994" s="2" t="s">
        <v>1517</v>
      </c>
      <c r="C1994" s="1">
        <v>2025001</v>
      </c>
      <c r="D1994" s="1">
        <v>2000550</v>
      </c>
      <c r="E1994" s="2" t="s">
        <v>34</v>
      </c>
      <c r="F1994" s="2" t="s">
        <v>182</v>
      </c>
      <c r="G1994" s="2" t="s">
        <v>66</v>
      </c>
      <c r="H1994" s="2" t="s">
        <v>1697</v>
      </c>
      <c r="I1994" s="2" t="s">
        <v>2783</v>
      </c>
      <c r="J1994" s="2" t="s">
        <v>304</v>
      </c>
      <c r="K1994" s="2" t="s">
        <v>45</v>
      </c>
      <c r="L1994" s="2" t="s">
        <v>1704</v>
      </c>
      <c r="M1994" s="2" t="s">
        <v>1705</v>
      </c>
      <c r="N1994" s="2" t="s">
        <v>200</v>
      </c>
      <c r="O1994" s="3">
        <v>1</v>
      </c>
      <c r="P1994" s="3">
        <v>369</v>
      </c>
      <c r="Q1994" s="3">
        <v>375</v>
      </c>
      <c r="R1994" s="3">
        <v>375</v>
      </c>
      <c r="S1994" s="3">
        <v>6</v>
      </c>
      <c r="T1994" s="3">
        <v>6</v>
      </c>
      <c r="U1994" s="3">
        <v>1.6</v>
      </c>
      <c r="V1994" s="2" t="s">
        <v>145</v>
      </c>
      <c r="W1994" s="2" t="s">
        <v>146</v>
      </c>
      <c r="X1994" s="2" t="s">
        <v>125</v>
      </c>
      <c r="Y1994" s="19" t="str">
        <f>VLOOKUP(G1994,'Verweis Kd-Gruppe'!$A$2:$B$8,2,FALSE)</f>
        <v>EXP</v>
      </c>
      <c r="Z1994" s="19" t="str">
        <f>VLOOKUP(J1994,'Verweis Art-Gruppe'!$A$2:$B$15,2,FALSE)</f>
        <v>Zubehör</v>
      </c>
      <c r="AA1994" s="19" t="str">
        <f>VLOOKUP(W1994,'Verweis Vertreter'!$A$2:$B$24,2,FALSE)</f>
        <v>Muhsin Yortanli</v>
      </c>
      <c r="AB1994" s="12">
        <f t="shared" si="279"/>
        <v>1</v>
      </c>
      <c r="AC1994" s="12">
        <f t="shared" si="284"/>
        <v>369</v>
      </c>
      <c r="AD1994" s="12">
        <f t="shared" si="285"/>
        <v>375</v>
      </c>
      <c r="AE1994" s="12">
        <f t="shared" si="280"/>
        <v>375</v>
      </c>
      <c r="AF1994" s="12">
        <f t="shared" si="281"/>
        <v>6</v>
      </c>
      <c r="AG1994" s="12">
        <f t="shared" si="282"/>
        <v>6</v>
      </c>
      <c r="AH1994" s="9">
        <f t="shared" si="286"/>
        <v>1.6E-2</v>
      </c>
      <c r="AI1994" s="14">
        <f>VLOOKUP(E1994,'Verweis Faktor'!$A:$B,2,FALSE)</f>
        <v>1</v>
      </c>
      <c r="AJ1994" s="14"/>
      <c r="AK1994" s="14" t="str">
        <f>IF(AL1994="Ja","Versandkosten",VLOOKUP(E1994,'Verweis Belegart'!$A$2:$B$9,2,FALSE))</f>
        <v>Hardware</v>
      </c>
      <c r="AL1994" s="14" t="str">
        <f t="shared" si="287"/>
        <v>Nein</v>
      </c>
      <c r="AM1994" s="14" t="str">
        <f t="shared" si="283"/>
        <v>Positiv</v>
      </c>
    </row>
    <row r="1995" spans="1:39" ht="17.25" customHeight="1" x14ac:dyDescent="0.35">
      <c r="A1995" s="17">
        <v>14572821</v>
      </c>
      <c r="B1995" s="2" t="s">
        <v>1517</v>
      </c>
      <c r="C1995" s="1">
        <v>2025001</v>
      </c>
      <c r="D1995" s="1">
        <v>2000550</v>
      </c>
      <c r="E1995" s="2" t="s">
        <v>34</v>
      </c>
      <c r="F1995" s="2" t="s">
        <v>182</v>
      </c>
      <c r="G1995" s="2" t="s">
        <v>66</v>
      </c>
      <c r="H1995" s="2" t="s">
        <v>1697</v>
      </c>
      <c r="I1995" s="2" t="s">
        <v>2783</v>
      </c>
      <c r="J1995" s="2" t="s">
        <v>103</v>
      </c>
      <c r="K1995" s="2" t="s">
        <v>49</v>
      </c>
      <c r="L1995" s="2" t="s">
        <v>1305</v>
      </c>
      <c r="M1995" s="2" t="s">
        <v>1306</v>
      </c>
      <c r="N1995" s="2" t="s">
        <v>139</v>
      </c>
      <c r="O1995" s="3">
        <v>1</v>
      </c>
      <c r="P1995" s="3">
        <v>704</v>
      </c>
      <c r="Q1995" s="3">
        <v>715</v>
      </c>
      <c r="R1995" s="3">
        <v>715</v>
      </c>
      <c r="S1995" s="3">
        <v>11</v>
      </c>
      <c r="T1995" s="3">
        <v>11</v>
      </c>
      <c r="U1995" s="3">
        <v>1.53</v>
      </c>
      <c r="V1995" s="2" t="s">
        <v>145</v>
      </c>
      <c r="W1995" s="2" t="s">
        <v>146</v>
      </c>
      <c r="X1995" s="2" t="s">
        <v>125</v>
      </c>
      <c r="Y1995" s="19" t="str">
        <f>VLOOKUP(G1995,'Verweis Kd-Gruppe'!$A$2:$B$8,2,FALSE)</f>
        <v>EXP</v>
      </c>
      <c r="Z1995" s="19" t="str">
        <f>VLOOKUP(J1995,'Verweis Art-Gruppe'!$A$2:$B$15,2,FALSE)</f>
        <v>Geräte</v>
      </c>
      <c r="AA1995" s="19" t="str">
        <f>VLOOKUP(W1995,'Verweis Vertreter'!$A$2:$B$24,2,FALSE)</f>
        <v>Muhsin Yortanli</v>
      </c>
      <c r="AB1995" s="12">
        <f t="shared" si="279"/>
        <v>1</v>
      </c>
      <c r="AC1995" s="12">
        <f t="shared" si="284"/>
        <v>704</v>
      </c>
      <c r="AD1995" s="12">
        <f t="shared" si="285"/>
        <v>715</v>
      </c>
      <c r="AE1995" s="12">
        <f t="shared" si="280"/>
        <v>715</v>
      </c>
      <c r="AF1995" s="12">
        <f t="shared" si="281"/>
        <v>11</v>
      </c>
      <c r="AG1995" s="12">
        <f t="shared" si="282"/>
        <v>11</v>
      </c>
      <c r="AH1995" s="9">
        <f t="shared" si="286"/>
        <v>1.5384615384615385E-2</v>
      </c>
      <c r="AI1995" s="14">
        <f>VLOOKUP(E1995,'Verweis Faktor'!$A:$B,2,FALSE)</f>
        <v>1</v>
      </c>
      <c r="AJ1995" s="14"/>
      <c r="AK1995" s="14" t="str">
        <f>IF(AL1995="Ja","Versandkosten",VLOOKUP(E1995,'Verweis Belegart'!$A$2:$B$9,2,FALSE))</f>
        <v>Hardware</v>
      </c>
      <c r="AL1995" s="14" t="str">
        <f t="shared" si="287"/>
        <v>Nein</v>
      </c>
      <c r="AM1995" s="14" t="str">
        <f t="shared" si="283"/>
        <v>Positiv</v>
      </c>
    </row>
    <row r="1996" spans="1:39" ht="17.25" customHeight="1" x14ac:dyDescent="0.35">
      <c r="A1996" s="17">
        <v>14572885</v>
      </c>
      <c r="B1996" s="2" t="s">
        <v>1517</v>
      </c>
      <c r="C1996" s="1">
        <v>2025001</v>
      </c>
      <c r="D1996" s="1">
        <v>2000551</v>
      </c>
      <c r="E1996" s="2" t="s">
        <v>34</v>
      </c>
      <c r="F1996" s="2" t="s">
        <v>35</v>
      </c>
      <c r="G1996" s="2" t="s">
        <v>36</v>
      </c>
      <c r="H1996" s="2" t="s">
        <v>913</v>
      </c>
      <c r="I1996" s="2" t="s">
        <v>914</v>
      </c>
      <c r="J1996" s="2" t="s">
        <v>103</v>
      </c>
      <c r="K1996" s="2" t="s">
        <v>28</v>
      </c>
      <c r="L1996" s="2" t="s">
        <v>845</v>
      </c>
      <c r="M1996" s="2" t="s">
        <v>846</v>
      </c>
      <c r="N1996" s="2" t="s">
        <v>128</v>
      </c>
      <c r="O1996" s="3">
        <v>160</v>
      </c>
      <c r="P1996" s="3">
        <v>190.3897</v>
      </c>
      <c r="Q1996" s="3">
        <v>202</v>
      </c>
      <c r="R1996" s="3">
        <v>32320</v>
      </c>
      <c r="S1996" s="3">
        <v>11.610300000000001</v>
      </c>
      <c r="T1996" s="3">
        <v>1857.65</v>
      </c>
      <c r="U1996" s="3">
        <v>5.74</v>
      </c>
      <c r="V1996" s="2" t="s">
        <v>241</v>
      </c>
      <c r="W1996" s="2" t="s">
        <v>242</v>
      </c>
      <c r="X1996" s="2" t="s">
        <v>44</v>
      </c>
      <c r="Y1996" s="19" t="str">
        <f>VLOOKUP(G1996,'Verweis Kd-Gruppe'!$A$2:$B$8,2,FALSE)</f>
        <v>GRK</v>
      </c>
      <c r="Z1996" s="19" t="str">
        <f>VLOOKUP(J1996,'Verweis Art-Gruppe'!$A$2:$B$15,2,FALSE)</f>
        <v>Geräte</v>
      </c>
      <c r="AA1996" s="19" t="str">
        <f>VLOOKUP(W1996,'Verweis Vertreter'!$A$2:$B$24,2,FALSE)</f>
        <v>Bernd Schönbrunn</v>
      </c>
      <c r="AB1996" s="12">
        <f t="shared" si="279"/>
        <v>160</v>
      </c>
      <c r="AC1996" s="12">
        <f t="shared" si="284"/>
        <v>190.3897</v>
      </c>
      <c r="AD1996" s="12">
        <f t="shared" si="285"/>
        <v>202</v>
      </c>
      <c r="AE1996" s="12">
        <f t="shared" si="280"/>
        <v>32320</v>
      </c>
      <c r="AF1996" s="12">
        <f t="shared" si="281"/>
        <v>11.610300000000001</v>
      </c>
      <c r="AG1996" s="12">
        <f t="shared" si="282"/>
        <v>1857.65</v>
      </c>
      <c r="AH1996" s="9">
        <f t="shared" si="286"/>
        <v>5.7476794554455451E-2</v>
      </c>
      <c r="AI1996" s="14">
        <f>VLOOKUP(E1996,'Verweis Faktor'!$A:$B,2,FALSE)</f>
        <v>1</v>
      </c>
      <c r="AJ1996" s="14"/>
      <c r="AK1996" s="14" t="str">
        <f>IF(AL1996="Ja","Versandkosten",VLOOKUP(E1996,'Verweis Belegart'!$A$2:$B$9,2,FALSE))</f>
        <v>Hardware</v>
      </c>
      <c r="AL1996" s="14" t="str">
        <f t="shared" si="287"/>
        <v>Nein</v>
      </c>
      <c r="AM1996" s="14" t="str">
        <f t="shared" si="283"/>
        <v>Positiv</v>
      </c>
    </row>
    <row r="1997" spans="1:39" ht="17.25" customHeight="1" x14ac:dyDescent="0.35">
      <c r="A1997" s="17">
        <v>14572885</v>
      </c>
      <c r="B1997" s="2" t="s">
        <v>1517</v>
      </c>
      <c r="C1997" s="1">
        <v>2025001</v>
      </c>
      <c r="D1997" s="1">
        <v>2000551</v>
      </c>
      <c r="E1997" s="2" t="s">
        <v>34</v>
      </c>
      <c r="F1997" s="2" t="s">
        <v>35</v>
      </c>
      <c r="G1997" s="2" t="s">
        <v>36</v>
      </c>
      <c r="H1997" s="2" t="s">
        <v>913</v>
      </c>
      <c r="I1997" s="2" t="s">
        <v>914</v>
      </c>
      <c r="J1997" s="2" t="s">
        <v>103</v>
      </c>
      <c r="K1997" s="2" t="s">
        <v>45</v>
      </c>
      <c r="L1997" s="2" t="s">
        <v>915</v>
      </c>
      <c r="M1997" s="2" t="s">
        <v>916</v>
      </c>
      <c r="N1997" s="2" t="s">
        <v>917</v>
      </c>
      <c r="O1997" s="3">
        <v>40</v>
      </c>
      <c r="P1997" s="3">
        <v>192.4376</v>
      </c>
      <c r="Q1997" s="3">
        <v>202</v>
      </c>
      <c r="R1997" s="3">
        <v>8080</v>
      </c>
      <c r="S1997" s="3">
        <v>9.5624000000000002</v>
      </c>
      <c r="T1997" s="3">
        <v>382.5</v>
      </c>
      <c r="U1997" s="3">
        <v>4.7300000000000004</v>
      </c>
      <c r="V1997" s="2" t="s">
        <v>241</v>
      </c>
      <c r="W1997" s="2" t="s">
        <v>242</v>
      </c>
      <c r="X1997" s="2" t="s">
        <v>44</v>
      </c>
      <c r="Y1997" s="19" t="str">
        <f>VLOOKUP(G1997,'Verweis Kd-Gruppe'!$A$2:$B$8,2,FALSE)</f>
        <v>GRK</v>
      </c>
      <c r="Z1997" s="19" t="str">
        <f>VLOOKUP(J1997,'Verweis Art-Gruppe'!$A$2:$B$15,2,FALSE)</f>
        <v>Geräte</v>
      </c>
      <c r="AA1997" s="19" t="str">
        <f>VLOOKUP(W1997,'Verweis Vertreter'!$A$2:$B$24,2,FALSE)</f>
        <v>Bernd Schönbrunn</v>
      </c>
      <c r="AB1997" s="12">
        <f t="shared" si="279"/>
        <v>40</v>
      </c>
      <c r="AC1997" s="12">
        <f t="shared" si="284"/>
        <v>192.4376</v>
      </c>
      <c r="AD1997" s="12">
        <f t="shared" si="285"/>
        <v>202</v>
      </c>
      <c r="AE1997" s="12">
        <f t="shared" si="280"/>
        <v>8080</v>
      </c>
      <c r="AF1997" s="12">
        <f t="shared" si="281"/>
        <v>9.5624000000000002</v>
      </c>
      <c r="AG1997" s="12">
        <f t="shared" si="282"/>
        <v>382.5</v>
      </c>
      <c r="AH1997" s="9">
        <f t="shared" si="286"/>
        <v>4.733910891089109E-2</v>
      </c>
      <c r="AI1997" s="14">
        <f>VLOOKUP(E1997,'Verweis Faktor'!$A:$B,2,FALSE)</f>
        <v>1</v>
      </c>
      <c r="AJ1997" s="14"/>
      <c r="AK1997" s="14" t="str">
        <f>IF(AL1997="Ja","Versandkosten",VLOOKUP(E1997,'Verweis Belegart'!$A$2:$B$9,2,FALSE))</f>
        <v>Hardware</v>
      </c>
      <c r="AL1997" s="14" t="str">
        <f t="shared" si="287"/>
        <v>Nein</v>
      </c>
      <c r="AM1997" s="14" t="str">
        <f t="shared" si="283"/>
        <v>Positiv</v>
      </c>
    </row>
    <row r="1998" spans="1:39" ht="17.25" customHeight="1" x14ac:dyDescent="0.35">
      <c r="A1998" s="17">
        <v>14572885</v>
      </c>
      <c r="B1998" s="2" t="s">
        <v>1517</v>
      </c>
      <c r="C1998" s="1">
        <v>2025001</v>
      </c>
      <c r="D1998" s="1">
        <v>2000551</v>
      </c>
      <c r="E1998" s="2" t="s">
        <v>34</v>
      </c>
      <c r="F1998" s="2" t="s">
        <v>35</v>
      </c>
      <c r="G1998" s="2" t="s">
        <v>36</v>
      </c>
      <c r="H1998" s="2" t="s">
        <v>913</v>
      </c>
      <c r="I1998" s="2" t="s">
        <v>914</v>
      </c>
      <c r="J1998" s="2" t="s">
        <v>103</v>
      </c>
      <c r="K1998" s="2" t="s">
        <v>49</v>
      </c>
      <c r="L1998" s="2" t="s">
        <v>1004</v>
      </c>
      <c r="M1998" s="2" t="s">
        <v>1005</v>
      </c>
      <c r="N1998" s="2" t="s">
        <v>128</v>
      </c>
      <c r="O1998" s="3">
        <v>50</v>
      </c>
      <c r="P1998" s="3">
        <v>196.0857</v>
      </c>
      <c r="Q1998" s="3">
        <v>202</v>
      </c>
      <c r="R1998" s="3">
        <v>10100</v>
      </c>
      <c r="S1998" s="3">
        <v>5.9142999999999999</v>
      </c>
      <c r="T1998" s="3">
        <v>295.70999999999998</v>
      </c>
      <c r="U1998" s="3">
        <v>2.92</v>
      </c>
      <c r="V1998" s="2" t="s">
        <v>241</v>
      </c>
      <c r="W1998" s="2" t="s">
        <v>242</v>
      </c>
      <c r="X1998" s="2" t="s">
        <v>44</v>
      </c>
      <c r="Y1998" s="19" t="str">
        <f>VLOOKUP(G1998,'Verweis Kd-Gruppe'!$A$2:$B$8,2,FALSE)</f>
        <v>GRK</v>
      </c>
      <c r="Z1998" s="19" t="str">
        <f>VLOOKUP(J1998,'Verweis Art-Gruppe'!$A$2:$B$15,2,FALSE)</f>
        <v>Geräte</v>
      </c>
      <c r="AA1998" s="19" t="str">
        <f>VLOOKUP(W1998,'Verweis Vertreter'!$A$2:$B$24,2,FALSE)</f>
        <v>Bernd Schönbrunn</v>
      </c>
      <c r="AB1998" s="12">
        <f t="shared" si="279"/>
        <v>50</v>
      </c>
      <c r="AC1998" s="12">
        <f t="shared" si="284"/>
        <v>196.0857</v>
      </c>
      <c r="AD1998" s="12">
        <f t="shared" si="285"/>
        <v>202</v>
      </c>
      <c r="AE1998" s="12">
        <f t="shared" si="280"/>
        <v>10100</v>
      </c>
      <c r="AF1998" s="12">
        <f t="shared" si="281"/>
        <v>5.9142999999999999</v>
      </c>
      <c r="AG1998" s="12">
        <f t="shared" si="282"/>
        <v>295.70999999999998</v>
      </c>
      <c r="AH1998" s="9">
        <f t="shared" si="286"/>
        <v>2.9278217821782176E-2</v>
      </c>
      <c r="AI1998" s="14">
        <f>VLOOKUP(E1998,'Verweis Faktor'!$A:$B,2,FALSE)</f>
        <v>1</v>
      </c>
      <c r="AJ1998" s="14"/>
      <c r="AK1998" s="14" t="str">
        <f>IF(AL1998="Ja","Versandkosten",VLOOKUP(E1998,'Verweis Belegart'!$A$2:$B$9,2,FALSE))</f>
        <v>Hardware</v>
      </c>
      <c r="AL1998" s="14" t="str">
        <f t="shared" si="287"/>
        <v>Nein</v>
      </c>
      <c r="AM1998" s="14" t="str">
        <f t="shared" si="283"/>
        <v>Positiv</v>
      </c>
    </row>
    <row r="1999" spans="1:39" ht="17.25" customHeight="1" x14ac:dyDescent="0.35">
      <c r="A1999" s="17">
        <v>14572833</v>
      </c>
      <c r="B1999" s="2" t="s">
        <v>1517</v>
      </c>
      <c r="C1999" s="1">
        <v>2025001</v>
      </c>
      <c r="D1999" s="1">
        <v>2000552</v>
      </c>
      <c r="E1999" s="2" t="s">
        <v>34</v>
      </c>
      <c r="F1999" s="2" t="s">
        <v>53</v>
      </c>
      <c r="G1999" s="2" t="s">
        <v>36</v>
      </c>
      <c r="H1999" s="2" t="s">
        <v>190</v>
      </c>
      <c r="I1999" s="2" t="s">
        <v>191</v>
      </c>
      <c r="J1999" s="2" t="s">
        <v>103</v>
      </c>
      <c r="K1999" s="2" t="s">
        <v>28</v>
      </c>
      <c r="L1999" s="2" t="s">
        <v>1339</v>
      </c>
      <c r="M1999" s="2" t="s">
        <v>1340</v>
      </c>
      <c r="N1999" s="2" t="s">
        <v>922</v>
      </c>
      <c r="O1999" s="3">
        <v>2</v>
      </c>
      <c r="P1999" s="3">
        <v>77.5</v>
      </c>
      <c r="Q1999" s="3">
        <v>81.400000000000006</v>
      </c>
      <c r="R1999" s="3">
        <v>162.80000000000001</v>
      </c>
      <c r="S1999" s="3">
        <v>3.9</v>
      </c>
      <c r="T1999" s="3">
        <v>7.8</v>
      </c>
      <c r="U1999" s="3">
        <v>4.79</v>
      </c>
      <c r="V1999" s="2" t="s">
        <v>195</v>
      </c>
      <c r="W1999" s="2" t="s">
        <v>196</v>
      </c>
      <c r="X1999" s="2" t="s">
        <v>197</v>
      </c>
      <c r="Y1999" s="19" t="str">
        <f>VLOOKUP(G1999,'Verweis Kd-Gruppe'!$A$2:$B$8,2,FALSE)</f>
        <v>GRK</v>
      </c>
      <c r="Z1999" s="19" t="str">
        <f>VLOOKUP(J1999,'Verweis Art-Gruppe'!$A$2:$B$15,2,FALSE)</f>
        <v>Geräte</v>
      </c>
      <c r="AA1999" s="19" t="str">
        <f>VLOOKUP(W1999,'Verweis Vertreter'!$A$2:$B$24,2,FALSE)</f>
        <v>Akin Erdem</v>
      </c>
      <c r="AB1999" s="12">
        <f t="shared" si="279"/>
        <v>2</v>
      </c>
      <c r="AC1999" s="12">
        <f t="shared" si="284"/>
        <v>77.5</v>
      </c>
      <c r="AD1999" s="12">
        <f t="shared" si="285"/>
        <v>81.400000000000006</v>
      </c>
      <c r="AE1999" s="12">
        <f t="shared" si="280"/>
        <v>162.80000000000001</v>
      </c>
      <c r="AF1999" s="12">
        <f t="shared" si="281"/>
        <v>3.9</v>
      </c>
      <c r="AG1999" s="12">
        <f t="shared" si="282"/>
        <v>7.8</v>
      </c>
      <c r="AH1999" s="9">
        <f t="shared" si="286"/>
        <v>4.7911547911547905E-2</v>
      </c>
      <c r="AI1999" s="14">
        <f>VLOOKUP(E1999,'Verweis Faktor'!$A:$B,2,FALSE)</f>
        <v>1</v>
      </c>
      <c r="AJ1999" s="14"/>
      <c r="AK1999" s="14" t="str">
        <f>IF(AL1999="Ja","Versandkosten",VLOOKUP(E1999,'Verweis Belegart'!$A$2:$B$9,2,FALSE))</f>
        <v>Hardware</v>
      </c>
      <c r="AL1999" s="14" t="str">
        <f t="shared" si="287"/>
        <v>Nein</v>
      </c>
      <c r="AM1999" s="14" t="str">
        <f t="shared" si="283"/>
        <v>Positiv</v>
      </c>
    </row>
    <row r="2000" spans="1:39" ht="17.25" customHeight="1" x14ac:dyDescent="0.35">
      <c r="A2000" s="17">
        <v>14572833</v>
      </c>
      <c r="B2000" s="2" t="s">
        <v>1517</v>
      </c>
      <c r="C2000" s="1">
        <v>2025001</v>
      </c>
      <c r="D2000" s="1">
        <v>2000552</v>
      </c>
      <c r="E2000" s="2" t="s">
        <v>34</v>
      </c>
      <c r="F2000" s="2" t="s">
        <v>53</v>
      </c>
      <c r="G2000" s="2" t="s">
        <v>36</v>
      </c>
      <c r="H2000" s="2" t="s">
        <v>190</v>
      </c>
      <c r="I2000" s="2" t="s">
        <v>191</v>
      </c>
      <c r="J2000" s="2" t="s">
        <v>103</v>
      </c>
      <c r="K2000" s="2" t="s">
        <v>45</v>
      </c>
      <c r="L2000" s="2" t="s">
        <v>818</v>
      </c>
      <c r="M2000" s="2" t="s">
        <v>819</v>
      </c>
      <c r="N2000" s="2" t="s">
        <v>164</v>
      </c>
      <c r="O2000" s="3">
        <v>24</v>
      </c>
      <c r="P2000" s="3">
        <v>273.26979999999998</v>
      </c>
      <c r="Q2000" s="3">
        <v>285.42</v>
      </c>
      <c r="R2000" s="3">
        <v>6850.08</v>
      </c>
      <c r="S2000" s="3">
        <v>12.1502</v>
      </c>
      <c r="T2000" s="3">
        <v>291.60000000000002</v>
      </c>
      <c r="U2000" s="3">
        <v>4.25</v>
      </c>
      <c r="V2000" s="2" t="s">
        <v>195</v>
      </c>
      <c r="W2000" s="2" t="s">
        <v>196</v>
      </c>
      <c r="X2000" s="2" t="s">
        <v>197</v>
      </c>
      <c r="Y2000" s="19" t="str">
        <f>VLOOKUP(G2000,'Verweis Kd-Gruppe'!$A$2:$B$8,2,FALSE)</f>
        <v>GRK</v>
      </c>
      <c r="Z2000" s="19" t="str">
        <f>VLOOKUP(J2000,'Verweis Art-Gruppe'!$A$2:$B$15,2,FALSE)</f>
        <v>Geräte</v>
      </c>
      <c r="AA2000" s="19" t="str">
        <f>VLOOKUP(W2000,'Verweis Vertreter'!$A$2:$B$24,2,FALSE)</f>
        <v>Akin Erdem</v>
      </c>
      <c r="AB2000" s="12">
        <f t="shared" si="279"/>
        <v>24</v>
      </c>
      <c r="AC2000" s="12">
        <f t="shared" si="284"/>
        <v>273.26979999999998</v>
      </c>
      <c r="AD2000" s="12">
        <f t="shared" si="285"/>
        <v>285.42</v>
      </c>
      <c r="AE2000" s="12">
        <f t="shared" si="280"/>
        <v>6850.08</v>
      </c>
      <c r="AF2000" s="12">
        <f t="shared" si="281"/>
        <v>12.1502</v>
      </c>
      <c r="AG2000" s="12">
        <f t="shared" si="282"/>
        <v>291.60000000000002</v>
      </c>
      <c r="AH2000" s="9">
        <f t="shared" si="286"/>
        <v>4.2568845911288629E-2</v>
      </c>
      <c r="AI2000" s="14">
        <f>VLOOKUP(E2000,'Verweis Faktor'!$A:$B,2,FALSE)</f>
        <v>1</v>
      </c>
      <c r="AJ2000" s="14"/>
      <c r="AK2000" s="14" t="str">
        <f>IF(AL2000="Ja","Versandkosten",VLOOKUP(E2000,'Verweis Belegart'!$A$2:$B$9,2,FALSE))</f>
        <v>Hardware</v>
      </c>
      <c r="AL2000" s="14" t="str">
        <f t="shared" si="287"/>
        <v>Nein</v>
      </c>
      <c r="AM2000" s="14" t="str">
        <f t="shared" si="283"/>
        <v>Positiv</v>
      </c>
    </row>
    <row r="2001" spans="1:39" ht="17.25" customHeight="1" x14ac:dyDescent="0.35">
      <c r="A2001" s="17">
        <v>14572833</v>
      </c>
      <c r="B2001" s="2" t="s">
        <v>1517</v>
      </c>
      <c r="C2001" s="1">
        <v>2025001</v>
      </c>
      <c r="D2001" s="1">
        <v>2000552</v>
      </c>
      <c r="E2001" s="2" t="s">
        <v>34</v>
      </c>
      <c r="F2001" s="2" t="s">
        <v>53</v>
      </c>
      <c r="G2001" s="2" t="s">
        <v>36</v>
      </c>
      <c r="H2001" s="2" t="s">
        <v>190</v>
      </c>
      <c r="I2001" s="2" t="s">
        <v>191</v>
      </c>
      <c r="J2001" s="2" t="s">
        <v>304</v>
      </c>
      <c r="K2001" s="2" t="s">
        <v>49</v>
      </c>
      <c r="L2001" s="2" t="s">
        <v>1427</v>
      </c>
      <c r="M2001" s="2" t="s">
        <v>1428</v>
      </c>
      <c r="N2001" s="2" t="s">
        <v>1429</v>
      </c>
      <c r="O2001" s="3">
        <v>2</v>
      </c>
      <c r="P2001" s="3">
        <v>30.32</v>
      </c>
      <c r="Q2001" s="3">
        <v>33.67</v>
      </c>
      <c r="R2001" s="3">
        <v>67.34</v>
      </c>
      <c r="S2001" s="3">
        <v>3.35</v>
      </c>
      <c r="T2001" s="3">
        <v>6.7</v>
      </c>
      <c r="U2001" s="3">
        <v>9.94</v>
      </c>
      <c r="V2001" s="2" t="s">
        <v>195</v>
      </c>
      <c r="W2001" s="2" t="s">
        <v>196</v>
      </c>
      <c r="X2001" s="2" t="s">
        <v>197</v>
      </c>
      <c r="Y2001" s="19" t="str">
        <f>VLOOKUP(G2001,'Verweis Kd-Gruppe'!$A$2:$B$8,2,FALSE)</f>
        <v>GRK</v>
      </c>
      <c r="Z2001" s="19" t="str">
        <f>VLOOKUP(J2001,'Verweis Art-Gruppe'!$A$2:$B$15,2,FALSE)</f>
        <v>Zubehör</v>
      </c>
      <c r="AA2001" s="19" t="str">
        <f>VLOOKUP(W2001,'Verweis Vertreter'!$A$2:$B$24,2,FALSE)</f>
        <v>Akin Erdem</v>
      </c>
      <c r="AB2001" s="12">
        <f t="shared" si="279"/>
        <v>2</v>
      </c>
      <c r="AC2001" s="12">
        <f t="shared" si="284"/>
        <v>30.32</v>
      </c>
      <c r="AD2001" s="12">
        <f t="shared" si="285"/>
        <v>33.67</v>
      </c>
      <c r="AE2001" s="12">
        <f t="shared" si="280"/>
        <v>67.34</v>
      </c>
      <c r="AF2001" s="12">
        <f t="shared" si="281"/>
        <v>3.35</v>
      </c>
      <c r="AG2001" s="12">
        <f t="shared" si="282"/>
        <v>6.7</v>
      </c>
      <c r="AH2001" s="9">
        <f t="shared" si="286"/>
        <v>9.9495099495099493E-2</v>
      </c>
      <c r="AI2001" s="14">
        <f>VLOOKUP(E2001,'Verweis Faktor'!$A:$B,2,FALSE)</f>
        <v>1</v>
      </c>
      <c r="AJ2001" s="14"/>
      <c r="AK2001" s="14" t="str">
        <f>IF(AL2001="Ja","Versandkosten",VLOOKUP(E2001,'Verweis Belegart'!$A$2:$B$9,2,FALSE))</f>
        <v>Hardware</v>
      </c>
      <c r="AL2001" s="14" t="str">
        <f t="shared" si="287"/>
        <v>Nein</v>
      </c>
      <c r="AM2001" s="14" t="str">
        <f t="shared" si="283"/>
        <v>Positiv</v>
      </c>
    </row>
    <row r="2002" spans="1:39" ht="17.25" customHeight="1" x14ac:dyDescent="0.35">
      <c r="A2002" s="17">
        <v>14572833</v>
      </c>
      <c r="B2002" s="2" t="s">
        <v>1517</v>
      </c>
      <c r="C2002" s="1">
        <v>2025001</v>
      </c>
      <c r="D2002" s="1">
        <v>2000552</v>
      </c>
      <c r="E2002" s="2" t="s">
        <v>34</v>
      </c>
      <c r="F2002" s="2" t="s">
        <v>53</v>
      </c>
      <c r="G2002" s="2" t="s">
        <v>36</v>
      </c>
      <c r="H2002" s="2" t="s">
        <v>190</v>
      </c>
      <c r="I2002" s="2" t="s">
        <v>191</v>
      </c>
      <c r="J2002" s="2" t="s">
        <v>103</v>
      </c>
      <c r="K2002" s="2" t="s">
        <v>79</v>
      </c>
      <c r="L2002" s="2" t="s">
        <v>642</v>
      </c>
      <c r="M2002" s="2" t="s">
        <v>643</v>
      </c>
      <c r="N2002" s="2" t="s">
        <v>644</v>
      </c>
      <c r="O2002" s="3">
        <v>3</v>
      </c>
      <c r="P2002" s="3">
        <v>1076</v>
      </c>
      <c r="Q2002" s="3">
        <v>1281.3699999999999</v>
      </c>
      <c r="R2002" s="3">
        <v>3844.11</v>
      </c>
      <c r="S2002" s="3">
        <v>205.37</v>
      </c>
      <c r="T2002" s="3">
        <v>616.11</v>
      </c>
      <c r="U2002" s="3">
        <v>16.02</v>
      </c>
      <c r="V2002" s="2" t="s">
        <v>195</v>
      </c>
      <c r="W2002" s="2" t="s">
        <v>196</v>
      </c>
      <c r="X2002" s="2" t="s">
        <v>197</v>
      </c>
      <c r="Y2002" s="19" t="str">
        <f>VLOOKUP(G2002,'Verweis Kd-Gruppe'!$A$2:$B$8,2,FALSE)</f>
        <v>GRK</v>
      </c>
      <c r="Z2002" s="19" t="str">
        <f>VLOOKUP(J2002,'Verweis Art-Gruppe'!$A$2:$B$15,2,FALSE)</f>
        <v>Geräte</v>
      </c>
      <c r="AA2002" s="19" t="str">
        <f>VLOOKUP(W2002,'Verweis Vertreter'!$A$2:$B$24,2,FALSE)</f>
        <v>Akin Erdem</v>
      </c>
      <c r="AB2002" s="12">
        <f t="shared" si="279"/>
        <v>3</v>
      </c>
      <c r="AC2002" s="12">
        <f t="shared" si="284"/>
        <v>1076</v>
      </c>
      <c r="AD2002" s="12">
        <f t="shared" si="285"/>
        <v>1281.3699999999999</v>
      </c>
      <c r="AE2002" s="12">
        <f t="shared" si="280"/>
        <v>3844.11</v>
      </c>
      <c r="AF2002" s="12">
        <f t="shared" si="281"/>
        <v>205.37</v>
      </c>
      <c r="AG2002" s="12">
        <f t="shared" si="282"/>
        <v>616.11</v>
      </c>
      <c r="AH2002" s="9">
        <f t="shared" si="286"/>
        <v>0.16027376948110225</v>
      </c>
      <c r="AI2002" s="14">
        <f>VLOOKUP(E2002,'Verweis Faktor'!$A:$B,2,FALSE)</f>
        <v>1</v>
      </c>
      <c r="AJ2002" s="14"/>
      <c r="AK2002" s="14" t="str">
        <f>IF(AL2002="Ja","Versandkosten",VLOOKUP(E2002,'Verweis Belegart'!$A$2:$B$9,2,FALSE))</f>
        <v>Hardware</v>
      </c>
      <c r="AL2002" s="14" t="str">
        <f t="shared" si="287"/>
        <v>Nein</v>
      </c>
      <c r="AM2002" s="14" t="str">
        <f t="shared" si="283"/>
        <v>Positiv</v>
      </c>
    </row>
    <row r="2003" spans="1:39" ht="17.25" customHeight="1" x14ac:dyDescent="0.35">
      <c r="A2003" s="17">
        <v>14572833</v>
      </c>
      <c r="B2003" s="2" t="s">
        <v>1517</v>
      </c>
      <c r="C2003" s="1">
        <v>2025001</v>
      </c>
      <c r="D2003" s="1">
        <v>2000552</v>
      </c>
      <c r="E2003" s="2" t="s">
        <v>34</v>
      </c>
      <c r="F2003" s="2" t="s">
        <v>53</v>
      </c>
      <c r="G2003" s="2" t="s">
        <v>36</v>
      </c>
      <c r="H2003" s="2" t="s">
        <v>190</v>
      </c>
      <c r="I2003" s="2" t="s">
        <v>191</v>
      </c>
      <c r="J2003" s="2" t="s">
        <v>304</v>
      </c>
      <c r="K2003" s="2" t="s">
        <v>83</v>
      </c>
      <c r="L2003" s="2" t="s">
        <v>217</v>
      </c>
      <c r="M2003" s="2" t="s">
        <v>218</v>
      </c>
      <c r="N2003" s="2" t="s">
        <v>219</v>
      </c>
      <c r="O2003" s="3">
        <v>4</v>
      </c>
      <c r="P2003" s="3">
        <v>149.23050000000001</v>
      </c>
      <c r="Q2003" s="3">
        <v>157.79</v>
      </c>
      <c r="R2003" s="3">
        <v>631.16</v>
      </c>
      <c r="S2003" s="3">
        <v>8.5594999999999999</v>
      </c>
      <c r="T2003" s="3">
        <v>34.24</v>
      </c>
      <c r="U2003" s="3">
        <v>5.42</v>
      </c>
      <c r="V2003" s="2" t="s">
        <v>195</v>
      </c>
      <c r="W2003" s="2" t="s">
        <v>196</v>
      </c>
      <c r="X2003" s="2" t="s">
        <v>197</v>
      </c>
      <c r="Y2003" s="19" t="str">
        <f>VLOOKUP(G2003,'Verweis Kd-Gruppe'!$A$2:$B$8,2,FALSE)</f>
        <v>GRK</v>
      </c>
      <c r="Z2003" s="19" t="str">
        <f>VLOOKUP(J2003,'Verweis Art-Gruppe'!$A$2:$B$15,2,FALSE)</f>
        <v>Zubehör</v>
      </c>
      <c r="AA2003" s="19" t="str">
        <f>VLOOKUP(W2003,'Verweis Vertreter'!$A$2:$B$24,2,FALSE)</f>
        <v>Akin Erdem</v>
      </c>
      <c r="AB2003" s="12">
        <f t="shared" si="279"/>
        <v>4</v>
      </c>
      <c r="AC2003" s="12">
        <f t="shared" si="284"/>
        <v>149.23050000000001</v>
      </c>
      <c r="AD2003" s="12">
        <f t="shared" si="285"/>
        <v>157.79</v>
      </c>
      <c r="AE2003" s="12">
        <f t="shared" si="280"/>
        <v>631.16</v>
      </c>
      <c r="AF2003" s="12">
        <f t="shared" si="281"/>
        <v>8.5594999999999999</v>
      </c>
      <c r="AG2003" s="12">
        <f t="shared" si="282"/>
        <v>34.24</v>
      </c>
      <c r="AH2003" s="9">
        <f t="shared" si="286"/>
        <v>5.4249318714747453E-2</v>
      </c>
      <c r="AI2003" s="14">
        <f>VLOOKUP(E2003,'Verweis Faktor'!$A:$B,2,FALSE)</f>
        <v>1</v>
      </c>
      <c r="AJ2003" s="14"/>
      <c r="AK2003" s="14" t="str">
        <f>IF(AL2003="Ja","Versandkosten",VLOOKUP(E2003,'Verweis Belegart'!$A$2:$B$9,2,FALSE))</f>
        <v>Hardware</v>
      </c>
      <c r="AL2003" s="14" t="str">
        <f t="shared" si="287"/>
        <v>Nein</v>
      </c>
      <c r="AM2003" s="14" t="str">
        <f t="shared" si="283"/>
        <v>Positiv</v>
      </c>
    </row>
    <row r="2004" spans="1:39" ht="17.25" customHeight="1" x14ac:dyDescent="0.35">
      <c r="A2004" s="17">
        <v>14572891</v>
      </c>
      <c r="B2004" s="2" t="s">
        <v>1517</v>
      </c>
      <c r="C2004" s="1">
        <v>2025001</v>
      </c>
      <c r="D2004" s="1">
        <v>2000553</v>
      </c>
      <c r="E2004" s="2" t="s">
        <v>34</v>
      </c>
      <c r="F2004" s="2" t="s">
        <v>142</v>
      </c>
      <c r="G2004" s="2" t="s">
        <v>66</v>
      </c>
      <c r="H2004" s="2" t="s">
        <v>1157</v>
      </c>
      <c r="I2004" s="2" t="s">
        <v>1158</v>
      </c>
      <c r="J2004" s="2" t="s">
        <v>103</v>
      </c>
      <c r="K2004" s="2" t="s">
        <v>28</v>
      </c>
      <c r="L2004" s="2" t="s">
        <v>722</v>
      </c>
      <c r="M2004" s="2" t="s">
        <v>723</v>
      </c>
      <c r="N2004" s="2" t="s">
        <v>234</v>
      </c>
      <c r="O2004" s="3">
        <v>29</v>
      </c>
      <c r="P2004" s="3">
        <v>247.5806</v>
      </c>
      <c r="Q2004" s="3">
        <v>260</v>
      </c>
      <c r="R2004" s="3">
        <v>7540</v>
      </c>
      <c r="S2004" s="3">
        <v>12.4194</v>
      </c>
      <c r="T2004" s="3">
        <v>360.16</v>
      </c>
      <c r="U2004" s="3">
        <v>4.7699999999999996</v>
      </c>
      <c r="V2004" s="2" t="s">
        <v>145</v>
      </c>
      <c r="W2004" s="2" t="s">
        <v>146</v>
      </c>
      <c r="X2004" s="2" t="s">
        <v>72</v>
      </c>
      <c r="Y2004" s="19" t="str">
        <f>VLOOKUP(G2004,'Verweis Kd-Gruppe'!$A$2:$B$8,2,FALSE)</f>
        <v>EXP</v>
      </c>
      <c r="Z2004" s="19" t="str">
        <f>VLOOKUP(J2004,'Verweis Art-Gruppe'!$A$2:$B$15,2,FALSE)</f>
        <v>Geräte</v>
      </c>
      <c r="AA2004" s="19" t="str">
        <f>VLOOKUP(W2004,'Verweis Vertreter'!$A$2:$B$24,2,FALSE)</f>
        <v>Muhsin Yortanli</v>
      </c>
      <c r="AB2004" s="12">
        <f t="shared" si="279"/>
        <v>29</v>
      </c>
      <c r="AC2004" s="12">
        <f t="shared" si="284"/>
        <v>247.5806</v>
      </c>
      <c r="AD2004" s="12">
        <f t="shared" si="285"/>
        <v>260</v>
      </c>
      <c r="AE2004" s="12">
        <f t="shared" si="280"/>
        <v>7540</v>
      </c>
      <c r="AF2004" s="12">
        <f t="shared" si="281"/>
        <v>12.4194</v>
      </c>
      <c r="AG2004" s="12">
        <f t="shared" si="282"/>
        <v>360.16</v>
      </c>
      <c r="AH2004" s="9">
        <f t="shared" si="286"/>
        <v>4.7766578249336875E-2</v>
      </c>
      <c r="AI2004" s="14">
        <f>VLOOKUP(E2004,'Verweis Faktor'!$A:$B,2,FALSE)</f>
        <v>1</v>
      </c>
      <c r="AJ2004" s="14"/>
      <c r="AK2004" s="14" t="str">
        <f>IF(AL2004="Ja","Versandkosten",VLOOKUP(E2004,'Verweis Belegart'!$A$2:$B$9,2,FALSE))</f>
        <v>Hardware</v>
      </c>
      <c r="AL2004" s="14" t="str">
        <f t="shared" si="287"/>
        <v>Nein</v>
      </c>
      <c r="AM2004" s="14" t="str">
        <f t="shared" si="283"/>
        <v>Positiv</v>
      </c>
    </row>
    <row r="2005" spans="1:39" ht="17.25" customHeight="1" x14ac:dyDescent="0.35">
      <c r="A2005" s="17">
        <v>14572891</v>
      </c>
      <c r="B2005" s="2" t="s">
        <v>1517</v>
      </c>
      <c r="C2005" s="1">
        <v>2025001</v>
      </c>
      <c r="D2005" s="1">
        <v>2000553</v>
      </c>
      <c r="E2005" s="2" t="s">
        <v>34</v>
      </c>
      <c r="F2005" s="2" t="s">
        <v>142</v>
      </c>
      <c r="G2005" s="2" t="s">
        <v>66</v>
      </c>
      <c r="H2005" s="2" t="s">
        <v>1157</v>
      </c>
      <c r="I2005" s="2" t="s">
        <v>1158</v>
      </c>
      <c r="J2005" s="2" t="s">
        <v>103</v>
      </c>
      <c r="K2005" s="2" t="s">
        <v>45</v>
      </c>
      <c r="L2005" s="2" t="s">
        <v>132</v>
      </c>
      <c r="M2005" s="2" t="s">
        <v>133</v>
      </c>
      <c r="N2005" s="2" t="s">
        <v>48</v>
      </c>
      <c r="O2005" s="3">
        <v>10</v>
      </c>
      <c r="P2005" s="3">
        <v>254.48859999999999</v>
      </c>
      <c r="Q2005" s="3">
        <v>260</v>
      </c>
      <c r="R2005" s="3">
        <v>2600</v>
      </c>
      <c r="S2005" s="3">
        <v>5.5114000000000001</v>
      </c>
      <c r="T2005" s="3">
        <v>55.11</v>
      </c>
      <c r="U2005" s="3">
        <v>2.11</v>
      </c>
      <c r="V2005" s="2" t="s">
        <v>145</v>
      </c>
      <c r="W2005" s="2" t="s">
        <v>146</v>
      </c>
      <c r="X2005" s="2" t="s">
        <v>72</v>
      </c>
      <c r="Y2005" s="19" t="str">
        <f>VLOOKUP(G2005,'Verweis Kd-Gruppe'!$A$2:$B$8,2,FALSE)</f>
        <v>EXP</v>
      </c>
      <c r="Z2005" s="19" t="str">
        <f>VLOOKUP(J2005,'Verweis Art-Gruppe'!$A$2:$B$15,2,FALSE)</f>
        <v>Geräte</v>
      </c>
      <c r="AA2005" s="19" t="str">
        <f>VLOOKUP(W2005,'Verweis Vertreter'!$A$2:$B$24,2,FALSE)</f>
        <v>Muhsin Yortanli</v>
      </c>
      <c r="AB2005" s="12">
        <f t="shared" si="279"/>
        <v>10</v>
      </c>
      <c r="AC2005" s="12">
        <f t="shared" si="284"/>
        <v>254.48859999999999</v>
      </c>
      <c r="AD2005" s="12">
        <f t="shared" si="285"/>
        <v>260</v>
      </c>
      <c r="AE2005" s="12">
        <f t="shared" si="280"/>
        <v>2600</v>
      </c>
      <c r="AF2005" s="12">
        <f t="shared" si="281"/>
        <v>5.5114000000000001</v>
      </c>
      <c r="AG2005" s="12">
        <f t="shared" si="282"/>
        <v>55.11</v>
      </c>
      <c r="AH2005" s="9">
        <f t="shared" si="286"/>
        <v>2.1196153846153847E-2</v>
      </c>
      <c r="AI2005" s="14">
        <f>VLOOKUP(E2005,'Verweis Faktor'!$A:$B,2,FALSE)</f>
        <v>1</v>
      </c>
      <c r="AJ2005" s="14"/>
      <c r="AK2005" s="14" t="str">
        <f>IF(AL2005="Ja","Versandkosten",VLOOKUP(E2005,'Verweis Belegart'!$A$2:$B$9,2,FALSE))</f>
        <v>Hardware</v>
      </c>
      <c r="AL2005" s="14" t="str">
        <f t="shared" si="287"/>
        <v>Nein</v>
      </c>
      <c r="AM2005" s="14" t="str">
        <f t="shared" si="283"/>
        <v>Positiv</v>
      </c>
    </row>
    <row r="2006" spans="1:39" ht="17.25" customHeight="1" x14ac:dyDescent="0.35">
      <c r="A2006" s="17">
        <v>14572891</v>
      </c>
      <c r="B2006" s="2" t="s">
        <v>1517</v>
      </c>
      <c r="C2006" s="1">
        <v>2025001</v>
      </c>
      <c r="D2006" s="1">
        <v>2000553</v>
      </c>
      <c r="E2006" s="2" t="s">
        <v>34</v>
      </c>
      <c r="F2006" s="2" t="s">
        <v>142</v>
      </c>
      <c r="G2006" s="2" t="s">
        <v>66</v>
      </c>
      <c r="H2006" s="2" t="s">
        <v>1157</v>
      </c>
      <c r="I2006" s="2" t="s">
        <v>1158</v>
      </c>
      <c r="J2006" s="2" t="s">
        <v>103</v>
      </c>
      <c r="K2006" s="2" t="s">
        <v>49</v>
      </c>
      <c r="L2006" s="2" t="s">
        <v>673</v>
      </c>
      <c r="M2006" s="2" t="s">
        <v>674</v>
      </c>
      <c r="N2006" s="2" t="s">
        <v>48</v>
      </c>
      <c r="O2006" s="3">
        <v>51</v>
      </c>
      <c r="P2006" s="3">
        <v>253.26820000000001</v>
      </c>
      <c r="Q2006" s="3">
        <v>260</v>
      </c>
      <c r="R2006" s="3">
        <v>13260</v>
      </c>
      <c r="S2006" s="3">
        <v>6.7317999999999998</v>
      </c>
      <c r="T2006" s="3">
        <v>343.32</v>
      </c>
      <c r="U2006" s="3">
        <v>2.58</v>
      </c>
      <c r="V2006" s="2" t="s">
        <v>145</v>
      </c>
      <c r="W2006" s="2" t="s">
        <v>146</v>
      </c>
      <c r="X2006" s="2" t="s">
        <v>72</v>
      </c>
      <c r="Y2006" s="19" t="str">
        <f>VLOOKUP(G2006,'Verweis Kd-Gruppe'!$A$2:$B$8,2,FALSE)</f>
        <v>EXP</v>
      </c>
      <c r="Z2006" s="19" t="str">
        <f>VLOOKUP(J2006,'Verweis Art-Gruppe'!$A$2:$B$15,2,FALSE)</f>
        <v>Geräte</v>
      </c>
      <c r="AA2006" s="19" t="str">
        <f>VLOOKUP(W2006,'Verweis Vertreter'!$A$2:$B$24,2,FALSE)</f>
        <v>Muhsin Yortanli</v>
      </c>
      <c r="AB2006" s="12">
        <f t="shared" si="279"/>
        <v>51</v>
      </c>
      <c r="AC2006" s="12">
        <f t="shared" si="284"/>
        <v>253.26820000000001</v>
      </c>
      <c r="AD2006" s="12">
        <f t="shared" si="285"/>
        <v>260</v>
      </c>
      <c r="AE2006" s="12">
        <f t="shared" si="280"/>
        <v>13260</v>
      </c>
      <c r="AF2006" s="12">
        <f t="shared" si="281"/>
        <v>6.7317999999999998</v>
      </c>
      <c r="AG2006" s="12">
        <f t="shared" si="282"/>
        <v>343.32</v>
      </c>
      <c r="AH2006" s="9">
        <f t="shared" si="286"/>
        <v>2.5891402714932125E-2</v>
      </c>
      <c r="AI2006" s="14">
        <f>VLOOKUP(E2006,'Verweis Faktor'!$A:$B,2,FALSE)</f>
        <v>1</v>
      </c>
      <c r="AJ2006" s="14"/>
      <c r="AK2006" s="14" t="str">
        <f>IF(AL2006="Ja","Versandkosten",VLOOKUP(E2006,'Verweis Belegart'!$A$2:$B$9,2,FALSE))</f>
        <v>Hardware</v>
      </c>
      <c r="AL2006" s="14" t="str">
        <f t="shared" si="287"/>
        <v>Nein</v>
      </c>
      <c r="AM2006" s="14" t="str">
        <f t="shared" si="283"/>
        <v>Positiv</v>
      </c>
    </row>
    <row r="2007" spans="1:39" ht="17.25" customHeight="1" x14ac:dyDescent="0.35">
      <c r="A2007" s="17">
        <v>14572891</v>
      </c>
      <c r="B2007" s="2" t="s">
        <v>1517</v>
      </c>
      <c r="C2007" s="1">
        <v>2025001</v>
      </c>
      <c r="D2007" s="1">
        <v>2000553</v>
      </c>
      <c r="E2007" s="2" t="s">
        <v>34</v>
      </c>
      <c r="F2007" s="2" t="s">
        <v>142</v>
      </c>
      <c r="G2007" s="2" t="s">
        <v>66</v>
      </c>
      <c r="H2007" s="2" t="s">
        <v>1157</v>
      </c>
      <c r="I2007" s="2" t="s">
        <v>1158</v>
      </c>
      <c r="J2007" s="2" t="s">
        <v>103</v>
      </c>
      <c r="K2007" s="2" t="s">
        <v>79</v>
      </c>
      <c r="L2007" s="2" t="s">
        <v>1091</v>
      </c>
      <c r="M2007" s="2" t="s">
        <v>1092</v>
      </c>
      <c r="N2007" s="2" t="s">
        <v>1093</v>
      </c>
      <c r="O2007" s="3">
        <v>10</v>
      </c>
      <c r="P2007" s="3">
        <v>116.9379</v>
      </c>
      <c r="Q2007" s="3">
        <v>125</v>
      </c>
      <c r="R2007" s="3">
        <v>1250</v>
      </c>
      <c r="S2007" s="3">
        <v>8.0620999999999992</v>
      </c>
      <c r="T2007" s="3">
        <v>80.62</v>
      </c>
      <c r="U2007" s="3">
        <v>6.44</v>
      </c>
      <c r="V2007" s="2" t="s">
        <v>145</v>
      </c>
      <c r="W2007" s="2" t="s">
        <v>146</v>
      </c>
      <c r="X2007" s="2" t="s">
        <v>72</v>
      </c>
      <c r="Y2007" s="19" t="str">
        <f>VLOOKUP(G2007,'Verweis Kd-Gruppe'!$A$2:$B$8,2,FALSE)</f>
        <v>EXP</v>
      </c>
      <c r="Z2007" s="19" t="str">
        <f>VLOOKUP(J2007,'Verweis Art-Gruppe'!$A$2:$B$15,2,FALSE)</f>
        <v>Geräte</v>
      </c>
      <c r="AA2007" s="19" t="str">
        <f>VLOOKUP(W2007,'Verweis Vertreter'!$A$2:$B$24,2,FALSE)</f>
        <v>Muhsin Yortanli</v>
      </c>
      <c r="AB2007" s="12">
        <f t="shared" si="279"/>
        <v>10</v>
      </c>
      <c r="AC2007" s="12">
        <f t="shared" si="284"/>
        <v>116.9379</v>
      </c>
      <c r="AD2007" s="12">
        <f t="shared" si="285"/>
        <v>125</v>
      </c>
      <c r="AE2007" s="12">
        <f t="shared" si="280"/>
        <v>1250</v>
      </c>
      <c r="AF2007" s="12">
        <f t="shared" si="281"/>
        <v>8.0620999999999992</v>
      </c>
      <c r="AG2007" s="12">
        <f t="shared" si="282"/>
        <v>80.62</v>
      </c>
      <c r="AH2007" s="9">
        <f t="shared" si="286"/>
        <v>6.4495999999999998E-2</v>
      </c>
      <c r="AI2007" s="14">
        <f>VLOOKUP(E2007,'Verweis Faktor'!$A:$B,2,FALSE)</f>
        <v>1</v>
      </c>
      <c r="AJ2007" s="14"/>
      <c r="AK2007" s="14" t="str">
        <f>IF(AL2007="Ja","Versandkosten",VLOOKUP(E2007,'Verweis Belegart'!$A$2:$B$9,2,FALSE))</f>
        <v>Hardware</v>
      </c>
      <c r="AL2007" s="14" t="str">
        <f t="shared" si="287"/>
        <v>Nein</v>
      </c>
      <c r="AM2007" s="14" t="str">
        <f t="shared" si="283"/>
        <v>Positiv</v>
      </c>
    </row>
    <row r="2008" spans="1:39" ht="17.25" customHeight="1" x14ac:dyDescent="0.35">
      <c r="A2008" s="17">
        <v>14572891</v>
      </c>
      <c r="B2008" s="2" t="s">
        <v>1517</v>
      </c>
      <c r="C2008" s="1">
        <v>2025001</v>
      </c>
      <c r="D2008" s="1">
        <v>2000553</v>
      </c>
      <c r="E2008" s="2" t="s">
        <v>34</v>
      </c>
      <c r="F2008" s="2" t="s">
        <v>142</v>
      </c>
      <c r="G2008" s="2" t="s">
        <v>66</v>
      </c>
      <c r="H2008" s="2" t="s">
        <v>1157</v>
      </c>
      <c r="I2008" s="2" t="s">
        <v>1158</v>
      </c>
      <c r="J2008" s="2" t="s">
        <v>103</v>
      </c>
      <c r="K2008" s="2" t="s">
        <v>83</v>
      </c>
      <c r="L2008" s="2" t="s">
        <v>1237</v>
      </c>
      <c r="M2008" s="2" t="s">
        <v>1238</v>
      </c>
      <c r="N2008" s="2" t="s">
        <v>1086</v>
      </c>
      <c r="O2008" s="3">
        <v>5</v>
      </c>
      <c r="P2008" s="3">
        <v>80.004400000000004</v>
      </c>
      <c r="Q2008" s="3">
        <v>87</v>
      </c>
      <c r="R2008" s="3">
        <v>435</v>
      </c>
      <c r="S2008" s="3">
        <v>6.9955999999999996</v>
      </c>
      <c r="T2008" s="3">
        <v>34.979999999999997</v>
      </c>
      <c r="U2008" s="3">
        <v>8.0399999999999991</v>
      </c>
      <c r="V2008" s="2" t="s">
        <v>145</v>
      </c>
      <c r="W2008" s="2" t="s">
        <v>146</v>
      </c>
      <c r="X2008" s="2" t="s">
        <v>72</v>
      </c>
      <c r="Y2008" s="19" t="str">
        <f>VLOOKUP(G2008,'Verweis Kd-Gruppe'!$A$2:$B$8,2,FALSE)</f>
        <v>EXP</v>
      </c>
      <c r="Z2008" s="19" t="str">
        <f>VLOOKUP(J2008,'Verweis Art-Gruppe'!$A$2:$B$15,2,FALSE)</f>
        <v>Geräte</v>
      </c>
      <c r="AA2008" s="19" t="str">
        <f>VLOOKUP(W2008,'Verweis Vertreter'!$A$2:$B$24,2,FALSE)</f>
        <v>Muhsin Yortanli</v>
      </c>
      <c r="AB2008" s="12">
        <f t="shared" si="279"/>
        <v>5</v>
      </c>
      <c r="AC2008" s="12">
        <f t="shared" si="284"/>
        <v>80.004400000000004</v>
      </c>
      <c r="AD2008" s="12">
        <f t="shared" si="285"/>
        <v>87</v>
      </c>
      <c r="AE2008" s="12">
        <f t="shared" si="280"/>
        <v>435</v>
      </c>
      <c r="AF2008" s="12">
        <f t="shared" si="281"/>
        <v>6.9955999999999996</v>
      </c>
      <c r="AG2008" s="12">
        <f t="shared" si="282"/>
        <v>34.979999999999997</v>
      </c>
      <c r="AH2008" s="9">
        <f t="shared" si="286"/>
        <v>8.0413793103448275E-2</v>
      </c>
      <c r="AI2008" s="14">
        <f>VLOOKUP(E2008,'Verweis Faktor'!$A:$B,2,FALSE)</f>
        <v>1</v>
      </c>
      <c r="AJ2008" s="14"/>
      <c r="AK2008" s="14" t="str">
        <f>IF(AL2008="Ja","Versandkosten",VLOOKUP(E2008,'Verweis Belegart'!$A$2:$B$9,2,FALSE))</f>
        <v>Hardware</v>
      </c>
      <c r="AL2008" s="14" t="str">
        <f t="shared" si="287"/>
        <v>Nein</v>
      </c>
      <c r="AM2008" s="14" t="str">
        <f t="shared" si="283"/>
        <v>Positiv</v>
      </c>
    </row>
    <row r="2009" spans="1:39" ht="17.25" customHeight="1" x14ac:dyDescent="0.35">
      <c r="A2009" s="17">
        <v>14572891</v>
      </c>
      <c r="B2009" s="2" t="s">
        <v>1517</v>
      </c>
      <c r="C2009" s="1">
        <v>2025001</v>
      </c>
      <c r="D2009" s="1">
        <v>2000553</v>
      </c>
      <c r="E2009" s="2" t="s">
        <v>34</v>
      </c>
      <c r="F2009" s="2" t="s">
        <v>142</v>
      </c>
      <c r="G2009" s="2" t="s">
        <v>66</v>
      </c>
      <c r="H2009" s="2" t="s">
        <v>1157</v>
      </c>
      <c r="I2009" s="2" t="s">
        <v>1158</v>
      </c>
      <c r="J2009" s="2" t="s">
        <v>103</v>
      </c>
      <c r="K2009" s="2" t="s">
        <v>87</v>
      </c>
      <c r="L2009" s="2" t="s">
        <v>1262</v>
      </c>
      <c r="M2009" s="2" t="s">
        <v>1263</v>
      </c>
      <c r="N2009" s="2" t="s">
        <v>319</v>
      </c>
      <c r="O2009" s="3">
        <v>2</v>
      </c>
      <c r="P2009" s="3">
        <v>690</v>
      </c>
      <c r="Q2009" s="3">
        <v>735</v>
      </c>
      <c r="R2009" s="3">
        <v>1470</v>
      </c>
      <c r="S2009" s="3">
        <v>45</v>
      </c>
      <c r="T2009" s="3">
        <v>90</v>
      </c>
      <c r="U2009" s="3">
        <v>6.12</v>
      </c>
      <c r="V2009" s="2" t="s">
        <v>145</v>
      </c>
      <c r="W2009" s="2" t="s">
        <v>146</v>
      </c>
      <c r="X2009" s="2" t="s">
        <v>72</v>
      </c>
      <c r="Y2009" s="19" t="str">
        <f>VLOOKUP(G2009,'Verweis Kd-Gruppe'!$A$2:$B$8,2,FALSE)</f>
        <v>EXP</v>
      </c>
      <c r="Z2009" s="19" t="str">
        <f>VLOOKUP(J2009,'Verweis Art-Gruppe'!$A$2:$B$15,2,FALSE)</f>
        <v>Geräte</v>
      </c>
      <c r="AA2009" s="19" t="str">
        <f>VLOOKUP(W2009,'Verweis Vertreter'!$A$2:$B$24,2,FALSE)</f>
        <v>Muhsin Yortanli</v>
      </c>
      <c r="AB2009" s="12">
        <f t="shared" si="279"/>
        <v>2</v>
      </c>
      <c r="AC2009" s="12">
        <f t="shared" si="284"/>
        <v>690</v>
      </c>
      <c r="AD2009" s="12">
        <f t="shared" si="285"/>
        <v>735</v>
      </c>
      <c r="AE2009" s="12">
        <f t="shared" si="280"/>
        <v>1470</v>
      </c>
      <c r="AF2009" s="12">
        <f t="shared" si="281"/>
        <v>45</v>
      </c>
      <c r="AG2009" s="12">
        <f t="shared" si="282"/>
        <v>90</v>
      </c>
      <c r="AH2009" s="9">
        <f t="shared" si="286"/>
        <v>6.1224489795918366E-2</v>
      </c>
      <c r="AI2009" s="14">
        <f>VLOOKUP(E2009,'Verweis Faktor'!$A:$B,2,FALSE)</f>
        <v>1</v>
      </c>
      <c r="AJ2009" s="14"/>
      <c r="AK2009" s="14" t="str">
        <f>IF(AL2009="Ja","Versandkosten",VLOOKUP(E2009,'Verweis Belegart'!$A$2:$B$9,2,FALSE))</f>
        <v>Hardware</v>
      </c>
      <c r="AL2009" s="14" t="str">
        <f t="shared" si="287"/>
        <v>Nein</v>
      </c>
      <c r="AM2009" s="14" t="str">
        <f t="shared" si="283"/>
        <v>Positiv</v>
      </c>
    </row>
    <row r="2010" spans="1:39" ht="17.25" customHeight="1" x14ac:dyDescent="0.35">
      <c r="A2010" s="17">
        <v>14572891</v>
      </c>
      <c r="B2010" s="2" t="s">
        <v>1517</v>
      </c>
      <c r="C2010" s="1">
        <v>2025001</v>
      </c>
      <c r="D2010" s="1">
        <v>2000553</v>
      </c>
      <c r="E2010" s="2" t="s">
        <v>34</v>
      </c>
      <c r="F2010" s="2" t="s">
        <v>142</v>
      </c>
      <c r="G2010" s="2" t="s">
        <v>66</v>
      </c>
      <c r="H2010" s="2" t="s">
        <v>1157</v>
      </c>
      <c r="I2010" s="2" t="s">
        <v>1158</v>
      </c>
      <c r="J2010" s="2" t="s">
        <v>103</v>
      </c>
      <c r="K2010" s="2" t="s">
        <v>91</v>
      </c>
      <c r="L2010" s="2" t="s">
        <v>758</v>
      </c>
      <c r="M2010" s="2" t="s">
        <v>759</v>
      </c>
      <c r="N2010" s="2" t="s">
        <v>538</v>
      </c>
      <c r="O2010" s="3">
        <v>1</v>
      </c>
      <c r="P2010" s="3">
        <v>291.64530000000002</v>
      </c>
      <c r="Q2010" s="3">
        <v>299</v>
      </c>
      <c r="R2010" s="3">
        <v>299</v>
      </c>
      <c r="S2010" s="3">
        <v>7.3547000000000002</v>
      </c>
      <c r="T2010" s="3">
        <v>7.35</v>
      </c>
      <c r="U2010" s="3">
        <v>2.4500000000000002</v>
      </c>
      <c r="V2010" s="2" t="s">
        <v>145</v>
      </c>
      <c r="W2010" s="2" t="s">
        <v>146</v>
      </c>
      <c r="X2010" s="2" t="s">
        <v>72</v>
      </c>
      <c r="Y2010" s="19" t="str">
        <f>VLOOKUP(G2010,'Verweis Kd-Gruppe'!$A$2:$B$8,2,FALSE)</f>
        <v>EXP</v>
      </c>
      <c r="Z2010" s="19" t="str">
        <f>VLOOKUP(J2010,'Verweis Art-Gruppe'!$A$2:$B$15,2,FALSE)</f>
        <v>Geräte</v>
      </c>
      <c r="AA2010" s="19" t="str">
        <f>VLOOKUP(W2010,'Verweis Vertreter'!$A$2:$B$24,2,FALSE)</f>
        <v>Muhsin Yortanli</v>
      </c>
      <c r="AB2010" s="12">
        <f t="shared" si="279"/>
        <v>1</v>
      </c>
      <c r="AC2010" s="12">
        <f t="shared" si="284"/>
        <v>291.64530000000002</v>
      </c>
      <c r="AD2010" s="12">
        <f t="shared" si="285"/>
        <v>299</v>
      </c>
      <c r="AE2010" s="12">
        <f t="shared" si="280"/>
        <v>299</v>
      </c>
      <c r="AF2010" s="12">
        <f t="shared" si="281"/>
        <v>7.3547000000000002</v>
      </c>
      <c r="AG2010" s="12">
        <f t="shared" si="282"/>
        <v>7.35</v>
      </c>
      <c r="AH2010" s="9">
        <f t="shared" si="286"/>
        <v>2.4581939799331102E-2</v>
      </c>
      <c r="AI2010" s="14">
        <f>VLOOKUP(E2010,'Verweis Faktor'!$A:$B,2,FALSE)</f>
        <v>1</v>
      </c>
      <c r="AJ2010" s="14"/>
      <c r="AK2010" s="14" t="str">
        <f>IF(AL2010="Ja","Versandkosten",VLOOKUP(E2010,'Verweis Belegart'!$A$2:$B$9,2,FALSE))</f>
        <v>Hardware</v>
      </c>
      <c r="AL2010" s="14" t="str">
        <f t="shared" si="287"/>
        <v>Nein</v>
      </c>
      <c r="AM2010" s="14" t="str">
        <f t="shared" si="283"/>
        <v>Positiv</v>
      </c>
    </row>
    <row r="2011" spans="1:39" ht="17.25" customHeight="1" x14ac:dyDescent="0.35">
      <c r="A2011" s="17">
        <v>14572891</v>
      </c>
      <c r="B2011" s="2" t="s">
        <v>1517</v>
      </c>
      <c r="C2011" s="1">
        <v>2025001</v>
      </c>
      <c r="D2011" s="1">
        <v>2000553</v>
      </c>
      <c r="E2011" s="2" t="s">
        <v>34</v>
      </c>
      <c r="F2011" s="2" t="s">
        <v>142</v>
      </c>
      <c r="G2011" s="2" t="s">
        <v>66</v>
      </c>
      <c r="H2011" s="2" t="s">
        <v>1157</v>
      </c>
      <c r="I2011" s="2" t="s">
        <v>1158</v>
      </c>
      <c r="J2011" s="2" t="s">
        <v>103</v>
      </c>
      <c r="K2011" s="2" t="s">
        <v>95</v>
      </c>
      <c r="L2011" s="2" t="s">
        <v>1706</v>
      </c>
      <c r="M2011" s="2" t="s">
        <v>1707</v>
      </c>
      <c r="N2011" s="2" t="s">
        <v>234</v>
      </c>
      <c r="O2011" s="3">
        <v>120</v>
      </c>
      <c r="P2011" s="3">
        <v>252</v>
      </c>
      <c r="Q2011" s="3">
        <v>260</v>
      </c>
      <c r="R2011" s="3">
        <v>31200</v>
      </c>
      <c r="S2011" s="3">
        <v>8</v>
      </c>
      <c r="T2011" s="3">
        <v>960</v>
      </c>
      <c r="U2011" s="3">
        <v>3.07</v>
      </c>
      <c r="V2011" s="2" t="s">
        <v>145</v>
      </c>
      <c r="W2011" s="2" t="s">
        <v>146</v>
      </c>
      <c r="X2011" s="2" t="s">
        <v>72</v>
      </c>
      <c r="Y2011" s="19" t="str">
        <f>VLOOKUP(G2011,'Verweis Kd-Gruppe'!$A$2:$B$8,2,FALSE)</f>
        <v>EXP</v>
      </c>
      <c r="Z2011" s="19" t="str">
        <f>VLOOKUP(J2011,'Verweis Art-Gruppe'!$A$2:$B$15,2,FALSE)</f>
        <v>Geräte</v>
      </c>
      <c r="AA2011" s="19" t="str">
        <f>VLOOKUP(W2011,'Verweis Vertreter'!$A$2:$B$24,2,FALSE)</f>
        <v>Muhsin Yortanli</v>
      </c>
      <c r="AB2011" s="12">
        <f t="shared" si="279"/>
        <v>120</v>
      </c>
      <c r="AC2011" s="12">
        <f t="shared" si="284"/>
        <v>252</v>
      </c>
      <c r="AD2011" s="12">
        <f t="shared" si="285"/>
        <v>260</v>
      </c>
      <c r="AE2011" s="12">
        <f t="shared" si="280"/>
        <v>31200</v>
      </c>
      <c r="AF2011" s="12">
        <f t="shared" si="281"/>
        <v>8</v>
      </c>
      <c r="AG2011" s="12">
        <f t="shared" si="282"/>
        <v>960</v>
      </c>
      <c r="AH2011" s="9">
        <f t="shared" si="286"/>
        <v>3.0769230769230771E-2</v>
      </c>
      <c r="AI2011" s="14">
        <f>VLOOKUP(E2011,'Verweis Faktor'!$A:$B,2,FALSE)</f>
        <v>1</v>
      </c>
      <c r="AJ2011" s="14"/>
      <c r="AK2011" s="14" t="str">
        <f>IF(AL2011="Ja","Versandkosten",VLOOKUP(E2011,'Verweis Belegart'!$A$2:$B$9,2,FALSE))</f>
        <v>Hardware</v>
      </c>
      <c r="AL2011" s="14" t="str">
        <f t="shared" si="287"/>
        <v>Nein</v>
      </c>
      <c r="AM2011" s="14" t="str">
        <f t="shared" si="283"/>
        <v>Positiv</v>
      </c>
    </row>
    <row r="2012" spans="1:39" ht="17.25" customHeight="1" x14ac:dyDescent="0.35">
      <c r="A2012" s="17">
        <v>14572891</v>
      </c>
      <c r="B2012" s="2" t="s">
        <v>1517</v>
      </c>
      <c r="C2012" s="1">
        <v>2025001</v>
      </c>
      <c r="D2012" s="1">
        <v>2000553</v>
      </c>
      <c r="E2012" s="2" t="s">
        <v>34</v>
      </c>
      <c r="F2012" s="2" t="s">
        <v>142</v>
      </c>
      <c r="G2012" s="2" t="s">
        <v>66</v>
      </c>
      <c r="H2012" s="2" t="s">
        <v>1157</v>
      </c>
      <c r="I2012" s="2" t="s">
        <v>1158</v>
      </c>
      <c r="J2012" s="2" t="s">
        <v>103</v>
      </c>
      <c r="K2012" s="2" t="s">
        <v>99</v>
      </c>
      <c r="L2012" s="2" t="s">
        <v>483</v>
      </c>
      <c r="M2012" s="2" t="s">
        <v>484</v>
      </c>
      <c r="N2012" s="2" t="s">
        <v>319</v>
      </c>
      <c r="O2012" s="3">
        <v>1</v>
      </c>
      <c r="P2012" s="3">
        <v>725.71429999999998</v>
      </c>
      <c r="Q2012" s="3">
        <v>735</v>
      </c>
      <c r="R2012" s="3">
        <v>735</v>
      </c>
      <c r="S2012" s="3">
        <v>9.2857000000000003</v>
      </c>
      <c r="T2012" s="3">
        <v>9.2899999999999991</v>
      </c>
      <c r="U2012" s="3">
        <v>1.26</v>
      </c>
      <c r="V2012" s="2" t="s">
        <v>145</v>
      </c>
      <c r="W2012" s="2" t="s">
        <v>146</v>
      </c>
      <c r="X2012" s="2" t="s">
        <v>72</v>
      </c>
      <c r="Y2012" s="19" t="str">
        <f>VLOOKUP(G2012,'Verweis Kd-Gruppe'!$A$2:$B$8,2,FALSE)</f>
        <v>EXP</v>
      </c>
      <c r="Z2012" s="19" t="str">
        <f>VLOOKUP(J2012,'Verweis Art-Gruppe'!$A$2:$B$15,2,FALSE)</f>
        <v>Geräte</v>
      </c>
      <c r="AA2012" s="19" t="str">
        <f>VLOOKUP(W2012,'Verweis Vertreter'!$A$2:$B$24,2,FALSE)</f>
        <v>Muhsin Yortanli</v>
      </c>
      <c r="AB2012" s="12">
        <f t="shared" si="279"/>
        <v>1</v>
      </c>
      <c r="AC2012" s="12">
        <f t="shared" si="284"/>
        <v>725.71429999999998</v>
      </c>
      <c r="AD2012" s="12">
        <f t="shared" si="285"/>
        <v>735</v>
      </c>
      <c r="AE2012" s="12">
        <f t="shared" si="280"/>
        <v>735</v>
      </c>
      <c r="AF2012" s="12">
        <f t="shared" si="281"/>
        <v>9.2857000000000003</v>
      </c>
      <c r="AG2012" s="12">
        <f t="shared" si="282"/>
        <v>9.2899999999999991</v>
      </c>
      <c r="AH2012" s="9">
        <f t="shared" si="286"/>
        <v>1.2639455782312924E-2</v>
      </c>
      <c r="AI2012" s="14">
        <f>VLOOKUP(E2012,'Verweis Faktor'!$A:$B,2,FALSE)</f>
        <v>1</v>
      </c>
      <c r="AJ2012" s="14"/>
      <c r="AK2012" s="14" t="str">
        <f>IF(AL2012="Ja","Versandkosten",VLOOKUP(E2012,'Verweis Belegart'!$A$2:$B$9,2,FALSE))</f>
        <v>Hardware</v>
      </c>
      <c r="AL2012" s="14" t="str">
        <f t="shared" si="287"/>
        <v>Nein</v>
      </c>
      <c r="AM2012" s="14" t="str">
        <f t="shared" si="283"/>
        <v>Positiv</v>
      </c>
    </row>
    <row r="2013" spans="1:39" ht="17.25"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103</v>
      </c>
      <c r="L2013" s="2" t="s">
        <v>188</v>
      </c>
      <c r="M2013" s="2" t="s">
        <v>189</v>
      </c>
      <c r="N2013" s="2" t="s">
        <v>136</v>
      </c>
      <c r="O2013" s="3">
        <v>1</v>
      </c>
      <c r="P2013" s="3">
        <v>189</v>
      </c>
      <c r="Q2013" s="3">
        <v>195</v>
      </c>
      <c r="R2013" s="3">
        <v>195</v>
      </c>
      <c r="S2013" s="3">
        <v>6</v>
      </c>
      <c r="T2013" s="3">
        <v>6</v>
      </c>
      <c r="U2013" s="3">
        <v>3.07</v>
      </c>
      <c r="V2013" s="2" t="s">
        <v>145</v>
      </c>
      <c r="W2013" s="2" t="s">
        <v>146</v>
      </c>
      <c r="X2013" s="2" t="s">
        <v>72</v>
      </c>
      <c r="Y2013" s="19" t="str">
        <f>VLOOKUP(G2013,'Verweis Kd-Gruppe'!$A$2:$B$8,2,FALSE)</f>
        <v>EXP</v>
      </c>
      <c r="Z2013" s="19" t="str">
        <f>VLOOKUP(J2013,'Verweis Art-Gruppe'!$A$2:$B$15,2,FALSE)</f>
        <v>Geräte</v>
      </c>
      <c r="AA2013" s="19" t="str">
        <f>VLOOKUP(W2013,'Verweis Vertreter'!$A$2:$B$24,2,FALSE)</f>
        <v>Muhsin Yortanli</v>
      </c>
      <c r="AB2013" s="12">
        <f t="shared" si="279"/>
        <v>1</v>
      </c>
      <c r="AC2013" s="12">
        <f t="shared" si="284"/>
        <v>189</v>
      </c>
      <c r="AD2013" s="12">
        <f t="shared" si="285"/>
        <v>195</v>
      </c>
      <c r="AE2013" s="12">
        <f t="shared" si="280"/>
        <v>195</v>
      </c>
      <c r="AF2013" s="12">
        <f t="shared" si="281"/>
        <v>6</v>
      </c>
      <c r="AG2013" s="12">
        <f t="shared" si="282"/>
        <v>6</v>
      </c>
      <c r="AH2013" s="9">
        <f t="shared" si="286"/>
        <v>3.0769230769230771E-2</v>
      </c>
      <c r="AI2013" s="14">
        <f>VLOOKUP(E2013,'Verweis Faktor'!$A:$B,2,FALSE)</f>
        <v>1</v>
      </c>
      <c r="AJ2013" s="14"/>
      <c r="AK2013" s="14" t="str">
        <f>IF(AL2013="Ja","Versandkosten",VLOOKUP(E2013,'Verweis Belegart'!$A$2:$B$9,2,FALSE))</f>
        <v>Hardware</v>
      </c>
      <c r="AL2013" s="14" t="str">
        <f t="shared" si="287"/>
        <v>Nein</v>
      </c>
      <c r="AM2013" s="14" t="str">
        <f t="shared" si="283"/>
        <v>Positiv</v>
      </c>
    </row>
    <row r="2014" spans="1:39" ht="17.25" customHeight="1" x14ac:dyDescent="0.35">
      <c r="A2014" s="17">
        <v>14572275</v>
      </c>
      <c r="B2014" s="2" t="s">
        <v>1517</v>
      </c>
      <c r="C2014" s="1">
        <v>2025001</v>
      </c>
      <c r="D2014" s="1">
        <v>2000554</v>
      </c>
      <c r="E2014" s="2" t="s">
        <v>34</v>
      </c>
      <c r="F2014" s="2" t="s">
        <v>53</v>
      </c>
      <c r="G2014" s="2" t="s">
        <v>25</v>
      </c>
      <c r="H2014" s="2" t="s">
        <v>1355</v>
      </c>
      <c r="I2014" s="2" t="s">
        <v>1356</v>
      </c>
      <c r="J2014" s="2" t="s">
        <v>103</v>
      </c>
      <c r="K2014" s="2" t="s">
        <v>28</v>
      </c>
      <c r="L2014" s="2" t="s">
        <v>387</v>
      </c>
      <c r="M2014" s="2" t="s">
        <v>388</v>
      </c>
      <c r="N2014" s="2" t="s">
        <v>292</v>
      </c>
      <c r="O2014" s="3">
        <v>1</v>
      </c>
      <c r="P2014" s="3">
        <v>897.56460000000004</v>
      </c>
      <c r="Q2014" s="3">
        <v>929</v>
      </c>
      <c r="R2014" s="3">
        <v>929</v>
      </c>
      <c r="S2014" s="3">
        <v>31.435400000000001</v>
      </c>
      <c r="T2014" s="3">
        <v>31.44</v>
      </c>
      <c r="U2014" s="3">
        <v>3.38</v>
      </c>
      <c r="V2014" s="2" t="s">
        <v>427</v>
      </c>
      <c r="W2014" s="2" t="s">
        <v>428</v>
      </c>
      <c r="X2014" s="2" t="s">
        <v>691</v>
      </c>
      <c r="Y2014" s="19" t="str">
        <f>VLOOKUP(G2014,'Verweis Kd-Gruppe'!$A$2:$B$8,2,FALSE)</f>
        <v>FHK</v>
      </c>
      <c r="Z2014" s="19" t="str">
        <f>VLOOKUP(J2014,'Verweis Art-Gruppe'!$A$2:$B$15,2,FALSE)</f>
        <v>Geräte</v>
      </c>
      <c r="AA2014" s="19" t="str">
        <f>VLOOKUP(W2014,'Verweis Vertreter'!$A$2:$B$24,2,FALSE)</f>
        <v>Zentrale</v>
      </c>
      <c r="AB2014" s="12">
        <f t="shared" si="279"/>
        <v>1</v>
      </c>
      <c r="AC2014" s="12">
        <f t="shared" si="284"/>
        <v>897.56460000000004</v>
      </c>
      <c r="AD2014" s="12">
        <f t="shared" si="285"/>
        <v>929</v>
      </c>
      <c r="AE2014" s="12">
        <f t="shared" si="280"/>
        <v>929</v>
      </c>
      <c r="AF2014" s="12">
        <f t="shared" si="281"/>
        <v>31.435400000000001</v>
      </c>
      <c r="AG2014" s="12">
        <f t="shared" si="282"/>
        <v>31.44</v>
      </c>
      <c r="AH2014" s="9">
        <f t="shared" si="286"/>
        <v>3.3842841765339075E-2</v>
      </c>
      <c r="AI2014" s="14">
        <f>VLOOKUP(E2014,'Verweis Faktor'!$A:$B,2,FALSE)</f>
        <v>1</v>
      </c>
      <c r="AJ2014" s="14"/>
      <c r="AK2014" s="14" t="str">
        <f>IF(AL2014="Ja","Versandkosten",VLOOKUP(E2014,'Verweis Belegart'!$A$2:$B$9,2,FALSE))</f>
        <v>Hardware</v>
      </c>
      <c r="AL2014" s="14" t="str">
        <f t="shared" si="287"/>
        <v>Nein</v>
      </c>
      <c r="AM2014" s="14" t="str">
        <f t="shared" si="283"/>
        <v>Positiv</v>
      </c>
    </row>
    <row r="2015" spans="1:39" ht="17.25" customHeight="1" x14ac:dyDescent="0.35">
      <c r="A2015" s="17">
        <v>14572309</v>
      </c>
      <c r="B2015" s="2" t="s">
        <v>1517</v>
      </c>
      <c r="C2015" s="1">
        <v>2025001</v>
      </c>
      <c r="D2015" s="1">
        <v>2000555</v>
      </c>
      <c r="E2015" s="2" t="s">
        <v>34</v>
      </c>
      <c r="F2015" s="2" t="s">
        <v>53</v>
      </c>
      <c r="G2015" s="2" t="s">
        <v>25</v>
      </c>
      <c r="H2015" s="2" t="s">
        <v>1708</v>
      </c>
      <c r="I2015" s="2" t="s">
        <v>1709</v>
      </c>
      <c r="J2015" s="2" t="s">
        <v>103</v>
      </c>
      <c r="K2015" s="2" t="s">
        <v>28</v>
      </c>
      <c r="L2015" s="2" t="s">
        <v>387</v>
      </c>
      <c r="M2015" s="2" t="s">
        <v>388</v>
      </c>
      <c r="N2015" s="2" t="s">
        <v>292</v>
      </c>
      <c r="O2015" s="3">
        <v>1</v>
      </c>
      <c r="P2015" s="3">
        <v>897.56460000000004</v>
      </c>
      <c r="Q2015" s="3">
        <v>929</v>
      </c>
      <c r="R2015" s="3">
        <v>929</v>
      </c>
      <c r="S2015" s="3">
        <v>31.435400000000001</v>
      </c>
      <c r="T2015" s="3">
        <v>31.44</v>
      </c>
      <c r="U2015" s="3">
        <v>3.38</v>
      </c>
      <c r="V2015" s="2" t="s">
        <v>427</v>
      </c>
      <c r="W2015" s="2" t="s">
        <v>428</v>
      </c>
      <c r="X2015" s="2" t="s">
        <v>699</v>
      </c>
      <c r="Y2015" s="19" t="str">
        <f>VLOOKUP(G2015,'Verweis Kd-Gruppe'!$A$2:$B$8,2,FALSE)</f>
        <v>FHK</v>
      </c>
      <c r="Z2015" s="19" t="str">
        <f>VLOOKUP(J2015,'Verweis Art-Gruppe'!$A$2:$B$15,2,FALSE)</f>
        <v>Geräte</v>
      </c>
      <c r="AA2015" s="19" t="str">
        <f>VLOOKUP(W2015,'Verweis Vertreter'!$A$2:$B$24,2,FALSE)</f>
        <v>Zentrale</v>
      </c>
      <c r="AB2015" s="12">
        <f t="shared" si="279"/>
        <v>1</v>
      </c>
      <c r="AC2015" s="12">
        <f t="shared" si="284"/>
        <v>897.56460000000004</v>
      </c>
      <c r="AD2015" s="12">
        <f t="shared" si="285"/>
        <v>929</v>
      </c>
      <c r="AE2015" s="12">
        <f t="shared" si="280"/>
        <v>929</v>
      </c>
      <c r="AF2015" s="12">
        <f t="shared" si="281"/>
        <v>31.435400000000001</v>
      </c>
      <c r="AG2015" s="12">
        <f t="shared" si="282"/>
        <v>31.44</v>
      </c>
      <c r="AH2015" s="9">
        <f t="shared" si="286"/>
        <v>3.3842841765339075E-2</v>
      </c>
      <c r="AI2015" s="14">
        <f>VLOOKUP(E2015,'Verweis Faktor'!$A:$B,2,FALSE)</f>
        <v>1</v>
      </c>
      <c r="AJ2015" s="14"/>
      <c r="AK2015" s="14" t="str">
        <f>IF(AL2015="Ja","Versandkosten",VLOOKUP(E2015,'Verweis Belegart'!$A$2:$B$9,2,FALSE))</f>
        <v>Hardware</v>
      </c>
      <c r="AL2015" s="14" t="str">
        <f t="shared" si="287"/>
        <v>Nein</v>
      </c>
      <c r="AM2015" s="14" t="str">
        <f t="shared" si="283"/>
        <v>Positiv</v>
      </c>
    </row>
    <row r="2016" spans="1:39" ht="17.25" customHeight="1" x14ac:dyDescent="0.35">
      <c r="A2016" s="17">
        <v>14572870</v>
      </c>
      <c r="B2016" s="2" t="s">
        <v>1517</v>
      </c>
      <c r="C2016" s="1">
        <v>2025001</v>
      </c>
      <c r="D2016" s="1">
        <v>2000556</v>
      </c>
      <c r="E2016" s="2" t="s">
        <v>34</v>
      </c>
      <c r="F2016" s="2" t="s">
        <v>53</v>
      </c>
      <c r="G2016" s="2" t="s">
        <v>36</v>
      </c>
      <c r="H2016" s="2" t="s">
        <v>237</v>
      </c>
      <c r="I2016" s="2" t="s">
        <v>238</v>
      </c>
      <c r="J2016" s="2" t="s">
        <v>103</v>
      </c>
      <c r="K2016" s="2" t="s">
        <v>28</v>
      </c>
      <c r="L2016" s="2" t="s">
        <v>569</v>
      </c>
      <c r="M2016" s="2" t="s">
        <v>570</v>
      </c>
      <c r="N2016" s="2" t="s">
        <v>571</v>
      </c>
      <c r="O2016" s="3">
        <v>5</v>
      </c>
      <c r="P2016" s="3">
        <v>685</v>
      </c>
      <c r="Q2016" s="3">
        <v>715</v>
      </c>
      <c r="R2016" s="3">
        <v>3575</v>
      </c>
      <c r="S2016" s="3">
        <v>30</v>
      </c>
      <c r="T2016" s="3">
        <v>150</v>
      </c>
      <c r="U2016" s="3">
        <v>4.1900000000000004</v>
      </c>
      <c r="V2016" s="2" t="s">
        <v>241</v>
      </c>
      <c r="W2016" s="2" t="s">
        <v>242</v>
      </c>
      <c r="X2016" s="2" t="s">
        <v>44</v>
      </c>
      <c r="Y2016" s="19" t="str">
        <f>VLOOKUP(G2016,'Verweis Kd-Gruppe'!$A$2:$B$8,2,FALSE)</f>
        <v>GRK</v>
      </c>
      <c r="Z2016" s="19" t="str">
        <f>VLOOKUP(J2016,'Verweis Art-Gruppe'!$A$2:$B$15,2,FALSE)</f>
        <v>Geräte</v>
      </c>
      <c r="AA2016" s="19" t="str">
        <f>VLOOKUP(W2016,'Verweis Vertreter'!$A$2:$B$24,2,FALSE)</f>
        <v>Bernd Schönbrunn</v>
      </c>
      <c r="AB2016" s="12">
        <f t="shared" si="279"/>
        <v>5</v>
      </c>
      <c r="AC2016" s="12">
        <f t="shared" si="284"/>
        <v>685</v>
      </c>
      <c r="AD2016" s="12">
        <f t="shared" si="285"/>
        <v>715</v>
      </c>
      <c r="AE2016" s="12">
        <f t="shared" si="280"/>
        <v>3575</v>
      </c>
      <c r="AF2016" s="12">
        <f t="shared" si="281"/>
        <v>30</v>
      </c>
      <c r="AG2016" s="12">
        <f t="shared" si="282"/>
        <v>150</v>
      </c>
      <c r="AH2016" s="9">
        <f t="shared" si="286"/>
        <v>4.195804195804196E-2</v>
      </c>
      <c r="AI2016" s="14">
        <f>VLOOKUP(E2016,'Verweis Faktor'!$A:$B,2,FALSE)</f>
        <v>1</v>
      </c>
      <c r="AJ2016" s="14"/>
      <c r="AK2016" s="14" t="str">
        <f>IF(AL2016="Ja","Versandkosten",VLOOKUP(E2016,'Verweis Belegart'!$A$2:$B$9,2,FALSE))</f>
        <v>Hardware</v>
      </c>
      <c r="AL2016" s="14" t="str">
        <f t="shared" si="287"/>
        <v>Nein</v>
      </c>
      <c r="AM2016" s="14" t="str">
        <f t="shared" si="283"/>
        <v>Positiv</v>
      </c>
    </row>
    <row r="2017" spans="1:39" ht="17.25" customHeight="1" x14ac:dyDescent="0.35">
      <c r="A2017" s="17">
        <v>14572059</v>
      </c>
      <c r="B2017" s="2" t="s">
        <v>1517</v>
      </c>
      <c r="C2017" s="1">
        <v>2025001</v>
      </c>
      <c r="D2017" s="1">
        <v>2000557</v>
      </c>
      <c r="E2017" s="2" t="s">
        <v>34</v>
      </c>
      <c r="F2017" s="2" t="s">
        <v>142</v>
      </c>
      <c r="G2017" s="2" t="s">
        <v>66</v>
      </c>
      <c r="H2017" s="2" t="s">
        <v>554</v>
      </c>
      <c r="I2017" s="2" t="s">
        <v>555</v>
      </c>
      <c r="J2017" s="2" t="s">
        <v>103</v>
      </c>
      <c r="K2017" s="2" t="s">
        <v>28</v>
      </c>
      <c r="L2017" s="2" t="s">
        <v>1654</v>
      </c>
      <c r="M2017" s="2" t="s">
        <v>1655</v>
      </c>
      <c r="N2017" s="2" t="s">
        <v>1656</v>
      </c>
      <c r="O2017" s="3">
        <v>2</v>
      </c>
      <c r="P2017" s="3">
        <v>673</v>
      </c>
      <c r="Q2017" s="3">
        <v>709</v>
      </c>
      <c r="R2017" s="3">
        <v>1418</v>
      </c>
      <c r="S2017" s="3">
        <v>36</v>
      </c>
      <c r="T2017" s="3">
        <v>72</v>
      </c>
      <c r="U2017" s="3">
        <v>5.07</v>
      </c>
      <c r="V2017" s="2" t="s">
        <v>42</v>
      </c>
      <c r="W2017" s="2" t="s">
        <v>43</v>
      </c>
      <c r="X2017" s="2" t="s">
        <v>33</v>
      </c>
      <c r="Y2017" s="19" t="str">
        <f>VLOOKUP(G2017,'Verweis Kd-Gruppe'!$A$2:$B$8,2,FALSE)</f>
        <v>EXP</v>
      </c>
      <c r="Z2017" s="19" t="str">
        <f>VLOOKUP(J2017,'Verweis Art-Gruppe'!$A$2:$B$15,2,FALSE)</f>
        <v>Geräte</v>
      </c>
      <c r="AA2017" s="19" t="str">
        <f>VLOOKUP(W2017,'Verweis Vertreter'!$A$2:$B$24,2,FALSE)</f>
        <v>Sebastian Faber</v>
      </c>
      <c r="AB2017" s="12">
        <f t="shared" si="279"/>
        <v>2</v>
      </c>
      <c r="AC2017" s="12">
        <f t="shared" si="284"/>
        <v>673</v>
      </c>
      <c r="AD2017" s="12">
        <f t="shared" si="285"/>
        <v>709</v>
      </c>
      <c r="AE2017" s="12">
        <f t="shared" si="280"/>
        <v>1418</v>
      </c>
      <c r="AF2017" s="12">
        <f t="shared" si="281"/>
        <v>36</v>
      </c>
      <c r="AG2017" s="12">
        <f t="shared" si="282"/>
        <v>72</v>
      </c>
      <c r="AH2017" s="9">
        <f t="shared" si="286"/>
        <v>5.0775740479548657E-2</v>
      </c>
      <c r="AI2017" s="14">
        <f>VLOOKUP(E2017,'Verweis Faktor'!$A:$B,2,FALSE)</f>
        <v>1</v>
      </c>
      <c r="AJ2017" s="14"/>
      <c r="AK2017" s="14" t="str">
        <f>IF(AL2017="Ja","Versandkosten",VLOOKUP(E2017,'Verweis Belegart'!$A$2:$B$9,2,FALSE))</f>
        <v>Hardware</v>
      </c>
      <c r="AL2017" s="14" t="str">
        <f t="shared" si="287"/>
        <v>Nein</v>
      </c>
      <c r="AM2017" s="14" t="str">
        <f t="shared" si="283"/>
        <v>Positiv</v>
      </c>
    </row>
    <row r="2018" spans="1:39" ht="17.25" customHeight="1" x14ac:dyDescent="0.35">
      <c r="A2018" s="17">
        <v>14572059</v>
      </c>
      <c r="B2018" s="2" t="s">
        <v>1517</v>
      </c>
      <c r="C2018" s="1">
        <v>2025001</v>
      </c>
      <c r="D2018" s="1">
        <v>2000557</v>
      </c>
      <c r="E2018" s="2" t="s">
        <v>34</v>
      </c>
      <c r="F2018" s="2" t="s">
        <v>142</v>
      </c>
      <c r="G2018" s="2" t="s">
        <v>66</v>
      </c>
      <c r="H2018" s="2" t="s">
        <v>554</v>
      </c>
      <c r="I2018" s="2" t="s">
        <v>555</v>
      </c>
      <c r="J2018" s="2" t="s">
        <v>304</v>
      </c>
      <c r="K2018" s="2" t="s">
        <v>45</v>
      </c>
      <c r="L2018" s="2" t="s">
        <v>1122</v>
      </c>
      <c r="M2018" s="2" t="s">
        <v>1123</v>
      </c>
      <c r="N2018" s="2" t="s">
        <v>662</v>
      </c>
      <c r="O2018" s="3">
        <v>2</v>
      </c>
      <c r="P2018" s="3">
        <v>260</v>
      </c>
      <c r="Q2018" s="3">
        <v>289</v>
      </c>
      <c r="R2018" s="3">
        <v>578</v>
      </c>
      <c r="S2018" s="3">
        <v>29</v>
      </c>
      <c r="T2018" s="3">
        <v>58</v>
      </c>
      <c r="U2018" s="3">
        <v>10.029999999999999</v>
      </c>
      <c r="V2018" s="2" t="s">
        <v>42</v>
      </c>
      <c r="W2018" s="2" t="s">
        <v>43</v>
      </c>
      <c r="X2018" s="2" t="s">
        <v>33</v>
      </c>
      <c r="Y2018" s="19" t="str">
        <f>VLOOKUP(G2018,'Verweis Kd-Gruppe'!$A$2:$B$8,2,FALSE)</f>
        <v>EXP</v>
      </c>
      <c r="Z2018" s="19" t="str">
        <f>VLOOKUP(J2018,'Verweis Art-Gruppe'!$A$2:$B$15,2,FALSE)</f>
        <v>Zubehör</v>
      </c>
      <c r="AA2018" s="19" t="str">
        <f>VLOOKUP(W2018,'Verweis Vertreter'!$A$2:$B$24,2,FALSE)</f>
        <v>Sebastian Faber</v>
      </c>
      <c r="AB2018" s="12">
        <f t="shared" si="279"/>
        <v>2</v>
      </c>
      <c r="AC2018" s="12">
        <f t="shared" si="284"/>
        <v>260</v>
      </c>
      <c r="AD2018" s="12">
        <f t="shared" si="285"/>
        <v>289</v>
      </c>
      <c r="AE2018" s="12">
        <f t="shared" si="280"/>
        <v>578</v>
      </c>
      <c r="AF2018" s="12">
        <f t="shared" si="281"/>
        <v>29</v>
      </c>
      <c r="AG2018" s="12">
        <f t="shared" si="282"/>
        <v>58</v>
      </c>
      <c r="AH2018" s="9">
        <f t="shared" si="286"/>
        <v>0.10034602076124567</v>
      </c>
      <c r="AI2018" s="14">
        <f>VLOOKUP(E2018,'Verweis Faktor'!$A:$B,2,FALSE)</f>
        <v>1</v>
      </c>
      <c r="AJ2018" s="14"/>
      <c r="AK2018" s="14" t="str">
        <f>IF(AL2018="Ja","Versandkosten",VLOOKUP(E2018,'Verweis Belegart'!$A$2:$B$9,2,FALSE))</f>
        <v>Hardware</v>
      </c>
      <c r="AL2018" s="14" t="str">
        <f t="shared" si="287"/>
        <v>Nein</v>
      </c>
      <c r="AM2018" s="14" t="str">
        <f t="shared" si="283"/>
        <v>Positiv</v>
      </c>
    </row>
    <row r="2019" spans="1:39" ht="17.25" customHeight="1" x14ac:dyDescent="0.35">
      <c r="A2019" s="17">
        <v>14572059</v>
      </c>
      <c r="B2019" s="2" t="s">
        <v>1517</v>
      </c>
      <c r="C2019" s="1">
        <v>2025001</v>
      </c>
      <c r="D2019" s="1">
        <v>2000557</v>
      </c>
      <c r="E2019" s="2" t="s">
        <v>34</v>
      </c>
      <c r="F2019" s="2" t="s">
        <v>142</v>
      </c>
      <c r="G2019" s="2" t="s">
        <v>66</v>
      </c>
      <c r="H2019" s="2" t="s">
        <v>554</v>
      </c>
      <c r="I2019" s="2" t="s">
        <v>555</v>
      </c>
      <c r="J2019" s="2" t="s">
        <v>304</v>
      </c>
      <c r="K2019" s="2" t="s">
        <v>49</v>
      </c>
      <c r="L2019" s="2" t="s">
        <v>397</v>
      </c>
      <c r="M2019" s="2" t="s">
        <v>398</v>
      </c>
      <c r="N2019" s="2" t="s">
        <v>399</v>
      </c>
      <c r="O2019" s="3">
        <v>30</v>
      </c>
      <c r="P2019" s="3">
        <v>13.5015</v>
      </c>
      <c r="Q2019" s="3">
        <v>14.5</v>
      </c>
      <c r="R2019" s="3">
        <v>435</v>
      </c>
      <c r="S2019" s="3">
        <v>0.99850000000000005</v>
      </c>
      <c r="T2019" s="3">
        <v>29.95</v>
      </c>
      <c r="U2019" s="3">
        <v>6.88</v>
      </c>
      <c r="V2019" s="2" t="s">
        <v>42</v>
      </c>
      <c r="W2019" s="2" t="s">
        <v>43</v>
      </c>
      <c r="X2019" s="2" t="s">
        <v>33</v>
      </c>
      <c r="Y2019" s="19" t="str">
        <f>VLOOKUP(G2019,'Verweis Kd-Gruppe'!$A$2:$B$8,2,FALSE)</f>
        <v>EXP</v>
      </c>
      <c r="Z2019" s="19" t="str">
        <f>VLOOKUP(J2019,'Verweis Art-Gruppe'!$A$2:$B$15,2,FALSE)</f>
        <v>Zubehör</v>
      </c>
      <c r="AA2019" s="19" t="str">
        <f>VLOOKUP(W2019,'Verweis Vertreter'!$A$2:$B$24,2,FALSE)</f>
        <v>Sebastian Faber</v>
      </c>
      <c r="AB2019" s="12">
        <f t="shared" si="279"/>
        <v>30</v>
      </c>
      <c r="AC2019" s="12">
        <f t="shared" si="284"/>
        <v>13.5015</v>
      </c>
      <c r="AD2019" s="12">
        <f t="shared" si="285"/>
        <v>14.5</v>
      </c>
      <c r="AE2019" s="12">
        <f t="shared" si="280"/>
        <v>435</v>
      </c>
      <c r="AF2019" s="12">
        <f t="shared" si="281"/>
        <v>0.99850000000000005</v>
      </c>
      <c r="AG2019" s="12">
        <f t="shared" si="282"/>
        <v>29.95</v>
      </c>
      <c r="AH2019" s="9">
        <f t="shared" si="286"/>
        <v>6.8850574712643678E-2</v>
      </c>
      <c r="AI2019" s="14">
        <f>VLOOKUP(E2019,'Verweis Faktor'!$A:$B,2,FALSE)</f>
        <v>1</v>
      </c>
      <c r="AJ2019" s="14"/>
      <c r="AK2019" s="14" t="str">
        <f>IF(AL2019="Ja","Versandkosten",VLOOKUP(E2019,'Verweis Belegart'!$A$2:$B$9,2,FALSE))</f>
        <v>Hardware</v>
      </c>
      <c r="AL2019" s="14" t="str">
        <f t="shared" si="287"/>
        <v>Nein</v>
      </c>
      <c r="AM2019" s="14" t="str">
        <f t="shared" si="283"/>
        <v>Positiv</v>
      </c>
    </row>
    <row r="2020" spans="1:39" ht="17.25" customHeight="1" x14ac:dyDescent="0.35">
      <c r="A2020" s="17">
        <v>14572059</v>
      </c>
      <c r="B2020" s="2" t="s">
        <v>1517</v>
      </c>
      <c r="C2020" s="1">
        <v>2025001</v>
      </c>
      <c r="D2020" s="1">
        <v>2000557</v>
      </c>
      <c r="E2020" s="2" t="s">
        <v>34</v>
      </c>
      <c r="F2020" s="2" t="s">
        <v>142</v>
      </c>
      <c r="G2020" s="2" t="s">
        <v>66</v>
      </c>
      <c r="H2020" s="2" t="s">
        <v>554</v>
      </c>
      <c r="I2020" s="2" t="s">
        <v>555</v>
      </c>
      <c r="J2020" s="2" t="s">
        <v>304</v>
      </c>
      <c r="K2020" s="2" t="s">
        <v>79</v>
      </c>
      <c r="L2020" s="2" t="s">
        <v>888</v>
      </c>
      <c r="M2020" s="2" t="s">
        <v>889</v>
      </c>
      <c r="N2020" s="2" t="s">
        <v>890</v>
      </c>
      <c r="O2020" s="3">
        <v>1</v>
      </c>
      <c r="P2020" s="3">
        <v>280</v>
      </c>
      <c r="Q2020" s="3">
        <v>449</v>
      </c>
      <c r="R2020" s="3">
        <v>449</v>
      </c>
      <c r="S2020" s="3">
        <v>169</v>
      </c>
      <c r="T2020" s="3">
        <v>169</v>
      </c>
      <c r="U2020" s="3">
        <v>37.630000000000003</v>
      </c>
      <c r="V2020" s="2" t="s">
        <v>42</v>
      </c>
      <c r="W2020" s="2" t="s">
        <v>43</v>
      </c>
      <c r="X2020" s="2" t="s">
        <v>33</v>
      </c>
      <c r="Y2020" s="19" t="str">
        <f>VLOOKUP(G2020,'Verweis Kd-Gruppe'!$A$2:$B$8,2,FALSE)</f>
        <v>EXP</v>
      </c>
      <c r="Z2020" s="19" t="str">
        <f>VLOOKUP(J2020,'Verweis Art-Gruppe'!$A$2:$B$15,2,FALSE)</f>
        <v>Zubehör</v>
      </c>
      <c r="AA2020" s="19" t="str">
        <f>VLOOKUP(W2020,'Verweis Vertreter'!$A$2:$B$24,2,FALSE)</f>
        <v>Sebastian Faber</v>
      </c>
      <c r="AB2020" s="12">
        <f t="shared" si="279"/>
        <v>1</v>
      </c>
      <c r="AC2020" s="12">
        <f t="shared" si="284"/>
        <v>280</v>
      </c>
      <c r="AD2020" s="12">
        <f t="shared" si="285"/>
        <v>449</v>
      </c>
      <c r="AE2020" s="12">
        <f t="shared" si="280"/>
        <v>449</v>
      </c>
      <c r="AF2020" s="12">
        <f t="shared" si="281"/>
        <v>169</v>
      </c>
      <c r="AG2020" s="12">
        <f t="shared" si="282"/>
        <v>169</v>
      </c>
      <c r="AH2020" s="9">
        <f t="shared" si="286"/>
        <v>0.37639198218262804</v>
      </c>
      <c r="AI2020" s="14">
        <f>VLOOKUP(E2020,'Verweis Faktor'!$A:$B,2,FALSE)</f>
        <v>1</v>
      </c>
      <c r="AJ2020" s="14"/>
      <c r="AK2020" s="14" t="str">
        <f>IF(AL2020="Ja","Versandkosten",VLOOKUP(E2020,'Verweis Belegart'!$A$2:$B$9,2,FALSE))</f>
        <v>Hardware</v>
      </c>
      <c r="AL2020" s="14" t="str">
        <f t="shared" si="287"/>
        <v>Nein</v>
      </c>
      <c r="AM2020" s="14" t="str">
        <f t="shared" si="283"/>
        <v>Positiv</v>
      </c>
    </row>
    <row r="2021" spans="1:39" ht="17.25" customHeight="1" x14ac:dyDescent="0.35">
      <c r="A2021" s="17">
        <v>14572868</v>
      </c>
      <c r="B2021" s="2" t="s">
        <v>1517</v>
      </c>
      <c r="C2021" s="1">
        <v>2025001</v>
      </c>
      <c r="D2021" s="1">
        <v>2000558</v>
      </c>
      <c r="E2021" s="2" t="s">
        <v>34</v>
      </c>
      <c r="F2021" s="2" t="s">
        <v>142</v>
      </c>
      <c r="G2021" s="2" t="s">
        <v>66</v>
      </c>
      <c r="H2021" s="2" t="s">
        <v>554</v>
      </c>
      <c r="I2021" s="2" t="s">
        <v>555</v>
      </c>
      <c r="J2021" s="2" t="s">
        <v>103</v>
      </c>
      <c r="K2021" s="2" t="s">
        <v>28</v>
      </c>
      <c r="L2021" s="2" t="s">
        <v>1710</v>
      </c>
      <c r="M2021" s="2" t="s">
        <v>1711</v>
      </c>
      <c r="N2021" s="2" t="s">
        <v>1712</v>
      </c>
      <c r="O2021" s="3">
        <v>3</v>
      </c>
      <c r="P2021" s="3">
        <v>413</v>
      </c>
      <c r="Q2021" s="3">
        <v>443</v>
      </c>
      <c r="R2021" s="3">
        <v>1329</v>
      </c>
      <c r="S2021" s="3">
        <v>30</v>
      </c>
      <c r="T2021" s="3">
        <v>90</v>
      </c>
      <c r="U2021" s="3">
        <v>6.77</v>
      </c>
      <c r="V2021" s="2" t="s">
        <v>42</v>
      </c>
      <c r="W2021" s="2" t="s">
        <v>43</v>
      </c>
      <c r="X2021" s="2" t="s">
        <v>33</v>
      </c>
      <c r="Y2021" s="19" t="str">
        <f>VLOOKUP(G2021,'Verweis Kd-Gruppe'!$A$2:$B$8,2,FALSE)</f>
        <v>EXP</v>
      </c>
      <c r="Z2021" s="19" t="str">
        <f>VLOOKUP(J2021,'Verweis Art-Gruppe'!$A$2:$B$15,2,FALSE)</f>
        <v>Geräte</v>
      </c>
      <c r="AA2021" s="19" t="str">
        <f>VLOOKUP(W2021,'Verweis Vertreter'!$A$2:$B$24,2,FALSE)</f>
        <v>Sebastian Faber</v>
      </c>
      <c r="AB2021" s="12">
        <f t="shared" si="279"/>
        <v>3</v>
      </c>
      <c r="AC2021" s="12">
        <f t="shared" si="284"/>
        <v>413</v>
      </c>
      <c r="AD2021" s="12">
        <f t="shared" si="285"/>
        <v>443</v>
      </c>
      <c r="AE2021" s="12">
        <f t="shared" si="280"/>
        <v>1329</v>
      </c>
      <c r="AF2021" s="12">
        <f t="shared" si="281"/>
        <v>30</v>
      </c>
      <c r="AG2021" s="12">
        <f t="shared" si="282"/>
        <v>90</v>
      </c>
      <c r="AH2021" s="9">
        <f t="shared" si="286"/>
        <v>6.772009029345373E-2</v>
      </c>
      <c r="AI2021" s="14">
        <f>VLOOKUP(E2021,'Verweis Faktor'!$A:$B,2,FALSE)</f>
        <v>1</v>
      </c>
      <c r="AJ2021" s="14"/>
      <c r="AK2021" s="14" t="str">
        <f>IF(AL2021="Ja","Versandkosten",VLOOKUP(E2021,'Verweis Belegart'!$A$2:$B$9,2,FALSE))</f>
        <v>Hardware</v>
      </c>
      <c r="AL2021" s="14" t="str">
        <f t="shared" si="287"/>
        <v>Nein</v>
      </c>
      <c r="AM2021" s="14" t="str">
        <f t="shared" si="283"/>
        <v>Positiv</v>
      </c>
    </row>
    <row r="2022" spans="1:39" ht="17.25" customHeight="1" x14ac:dyDescent="0.35">
      <c r="A2022" s="17">
        <v>14572868</v>
      </c>
      <c r="B2022" s="2" t="s">
        <v>1517</v>
      </c>
      <c r="C2022" s="1">
        <v>2025001</v>
      </c>
      <c r="D2022" s="1">
        <v>2000558</v>
      </c>
      <c r="E2022" s="2" t="s">
        <v>34</v>
      </c>
      <c r="F2022" s="2" t="s">
        <v>142</v>
      </c>
      <c r="G2022" s="2" t="s">
        <v>66</v>
      </c>
      <c r="H2022" s="2" t="s">
        <v>554</v>
      </c>
      <c r="I2022" s="2" t="s">
        <v>555</v>
      </c>
      <c r="J2022" s="2" t="s">
        <v>103</v>
      </c>
      <c r="K2022" s="2" t="s">
        <v>45</v>
      </c>
      <c r="L2022" s="2" t="s">
        <v>275</v>
      </c>
      <c r="M2022" s="2" t="s">
        <v>276</v>
      </c>
      <c r="N2022" s="2" t="s">
        <v>271</v>
      </c>
      <c r="O2022" s="3">
        <v>3</v>
      </c>
      <c r="P2022" s="3">
        <v>416</v>
      </c>
      <c r="Q2022" s="3">
        <v>427</v>
      </c>
      <c r="R2022" s="3">
        <v>1281</v>
      </c>
      <c r="S2022" s="3">
        <v>11</v>
      </c>
      <c r="T2022" s="3">
        <v>33</v>
      </c>
      <c r="U2022" s="3">
        <v>2.57</v>
      </c>
      <c r="V2022" s="2" t="s">
        <v>42</v>
      </c>
      <c r="W2022" s="2" t="s">
        <v>43</v>
      </c>
      <c r="X2022" s="2" t="s">
        <v>33</v>
      </c>
      <c r="Y2022" s="19" t="str">
        <f>VLOOKUP(G2022,'Verweis Kd-Gruppe'!$A$2:$B$8,2,FALSE)</f>
        <v>EXP</v>
      </c>
      <c r="Z2022" s="19" t="str">
        <f>VLOOKUP(J2022,'Verweis Art-Gruppe'!$A$2:$B$15,2,FALSE)</f>
        <v>Geräte</v>
      </c>
      <c r="AA2022" s="19" t="str">
        <f>VLOOKUP(W2022,'Verweis Vertreter'!$A$2:$B$24,2,FALSE)</f>
        <v>Sebastian Faber</v>
      </c>
      <c r="AB2022" s="12">
        <f t="shared" si="279"/>
        <v>3</v>
      </c>
      <c r="AC2022" s="12">
        <f t="shared" si="284"/>
        <v>416</v>
      </c>
      <c r="AD2022" s="12">
        <f t="shared" si="285"/>
        <v>427</v>
      </c>
      <c r="AE2022" s="12">
        <f t="shared" si="280"/>
        <v>1281</v>
      </c>
      <c r="AF2022" s="12">
        <f t="shared" si="281"/>
        <v>11</v>
      </c>
      <c r="AG2022" s="12">
        <f t="shared" si="282"/>
        <v>33</v>
      </c>
      <c r="AH2022" s="9">
        <f t="shared" si="286"/>
        <v>2.576112412177986E-2</v>
      </c>
      <c r="AI2022" s="14">
        <f>VLOOKUP(E2022,'Verweis Faktor'!$A:$B,2,FALSE)</f>
        <v>1</v>
      </c>
      <c r="AJ2022" s="14"/>
      <c r="AK2022" s="14" t="str">
        <f>IF(AL2022="Ja","Versandkosten",VLOOKUP(E2022,'Verweis Belegart'!$A$2:$B$9,2,FALSE))</f>
        <v>Hardware</v>
      </c>
      <c r="AL2022" s="14" t="str">
        <f t="shared" si="287"/>
        <v>Nein</v>
      </c>
      <c r="AM2022" s="14" t="str">
        <f t="shared" si="283"/>
        <v>Positiv</v>
      </c>
    </row>
    <row r="2023" spans="1:39" ht="17.25" customHeight="1" x14ac:dyDescent="0.35">
      <c r="A2023" s="17">
        <v>14572868</v>
      </c>
      <c r="B2023" s="2" t="s">
        <v>1517</v>
      </c>
      <c r="C2023" s="1">
        <v>2025001</v>
      </c>
      <c r="D2023" s="1">
        <v>2000558</v>
      </c>
      <c r="E2023" s="2" t="s">
        <v>34</v>
      </c>
      <c r="F2023" s="2" t="s">
        <v>142</v>
      </c>
      <c r="G2023" s="2" t="s">
        <v>66</v>
      </c>
      <c r="H2023" s="2" t="s">
        <v>554</v>
      </c>
      <c r="I2023" s="2" t="s">
        <v>555</v>
      </c>
      <c r="J2023" s="2" t="s">
        <v>304</v>
      </c>
      <c r="K2023" s="2" t="s">
        <v>49</v>
      </c>
      <c r="L2023" s="2" t="s">
        <v>1124</v>
      </c>
      <c r="M2023" s="2" t="s">
        <v>1125</v>
      </c>
      <c r="N2023" s="2" t="s">
        <v>1126</v>
      </c>
      <c r="O2023" s="3">
        <v>2</v>
      </c>
      <c r="P2023" s="3">
        <v>171</v>
      </c>
      <c r="Q2023" s="3">
        <v>240</v>
      </c>
      <c r="R2023" s="3">
        <v>480</v>
      </c>
      <c r="S2023" s="3">
        <v>69</v>
      </c>
      <c r="T2023" s="3">
        <v>138</v>
      </c>
      <c r="U2023" s="3">
        <v>28.75</v>
      </c>
      <c r="V2023" s="2" t="s">
        <v>42</v>
      </c>
      <c r="W2023" s="2" t="s">
        <v>43</v>
      </c>
      <c r="X2023" s="2" t="s">
        <v>33</v>
      </c>
      <c r="Y2023" s="19" t="str">
        <f>VLOOKUP(G2023,'Verweis Kd-Gruppe'!$A$2:$B$8,2,FALSE)</f>
        <v>EXP</v>
      </c>
      <c r="Z2023" s="19" t="str">
        <f>VLOOKUP(J2023,'Verweis Art-Gruppe'!$A$2:$B$15,2,FALSE)</f>
        <v>Zubehör</v>
      </c>
      <c r="AA2023" s="19" t="str">
        <f>VLOOKUP(W2023,'Verweis Vertreter'!$A$2:$B$24,2,FALSE)</f>
        <v>Sebastian Faber</v>
      </c>
      <c r="AB2023" s="12">
        <f t="shared" si="279"/>
        <v>2</v>
      </c>
      <c r="AC2023" s="12">
        <f t="shared" si="284"/>
        <v>171</v>
      </c>
      <c r="AD2023" s="12">
        <f t="shared" si="285"/>
        <v>240</v>
      </c>
      <c r="AE2023" s="12">
        <f t="shared" si="280"/>
        <v>480</v>
      </c>
      <c r="AF2023" s="12">
        <f t="shared" si="281"/>
        <v>69</v>
      </c>
      <c r="AG2023" s="12">
        <f t="shared" si="282"/>
        <v>138</v>
      </c>
      <c r="AH2023" s="9">
        <f t="shared" si="286"/>
        <v>0.28749999999999998</v>
      </c>
      <c r="AI2023" s="14">
        <f>VLOOKUP(E2023,'Verweis Faktor'!$A:$B,2,FALSE)</f>
        <v>1</v>
      </c>
      <c r="AJ2023" s="14"/>
      <c r="AK2023" s="14" t="str">
        <f>IF(AL2023="Ja","Versandkosten",VLOOKUP(E2023,'Verweis Belegart'!$A$2:$B$9,2,FALSE))</f>
        <v>Hardware</v>
      </c>
      <c r="AL2023" s="14" t="str">
        <f t="shared" si="287"/>
        <v>Nein</v>
      </c>
      <c r="AM2023" s="14" t="str">
        <f t="shared" si="283"/>
        <v>Positiv</v>
      </c>
    </row>
    <row r="2024" spans="1:39" ht="17.25" customHeight="1" x14ac:dyDescent="0.35">
      <c r="A2024" s="17">
        <v>14572868</v>
      </c>
      <c r="B2024" s="2" t="s">
        <v>1517</v>
      </c>
      <c r="C2024" s="1">
        <v>2025001</v>
      </c>
      <c r="D2024" s="1">
        <v>2000558</v>
      </c>
      <c r="E2024" s="2" t="s">
        <v>34</v>
      </c>
      <c r="F2024" s="2" t="s">
        <v>142</v>
      </c>
      <c r="G2024" s="2" t="s">
        <v>66</v>
      </c>
      <c r="H2024" s="2" t="s">
        <v>554</v>
      </c>
      <c r="I2024" s="2" t="s">
        <v>555</v>
      </c>
      <c r="J2024" s="2" t="s">
        <v>304</v>
      </c>
      <c r="K2024" s="2" t="s">
        <v>79</v>
      </c>
      <c r="L2024" s="2" t="s">
        <v>1713</v>
      </c>
      <c r="M2024" s="2" t="s">
        <v>1714</v>
      </c>
      <c r="N2024" s="2" t="s">
        <v>448</v>
      </c>
      <c r="O2024" s="3">
        <v>1</v>
      </c>
      <c r="P2024" s="3">
        <v>300</v>
      </c>
      <c r="Q2024" s="3">
        <v>410</v>
      </c>
      <c r="R2024" s="3">
        <v>410</v>
      </c>
      <c r="S2024" s="3">
        <v>110</v>
      </c>
      <c r="T2024" s="3">
        <v>110</v>
      </c>
      <c r="U2024" s="3">
        <v>26.82</v>
      </c>
      <c r="V2024" s="2" t="s">
        <v>42</v>
      </c>
      <c r="W2024" s="2" t="s">
        <v>43</v>
      </c>
      <c r="X2024" s="2" t="s">
        <v>33</v>
      </c>
      <c r="Y2024" s="19" t="str">
        <f>VLOOKUP(G2024,'Verweis Kd-Gruppe'!$A$2:$B$8,2,FALSE)</f>
        <v>EXP</v>
      </c>
      <c r="Z2024" s="19" t="str">
        <f>VLOOKUP(J2024,'Verweis Art-Gruppe'!$A$2:$B$15,2,FALSE)</f>
        <v>Zubehör</v>
      </c>
      <c r="AA2024" s="19" t="str">
        <f>VLOOKUP(W2024,'Verweis Vertreter'!$A$2:$B$24,2,FALSE)</f>
        <v>Sebastian Faber</v>
      </c>
      <c r="AB2024" s="12">
        <f t="shared" si="279"/>
        <v>1</v>
      </c>
      <c r="AC2024" s="12">
        <f t="shared" si="284"/>
        <v>300</v>
      </c>
      <c r="AD2024" s="12">
        <f t="shared" si="285"/>
        <v>410</v>
      </c>
      <c r="AE2024" s="12">
        <f t="shared" si="280"/>
        <v>410</v>
      </c>
      <c r="AF2024" s="12">
        <f t="shared" si="281"/>
        <v>110</v>
      </c>
      <c r="AG2024" s="12">
        <f t="shared" si="282"/>
        <v>110</v>
      </c>
      <c r="AH2024" s="9">
        <f t="shared" si="286"/>
        <v>0.26829268292682928</v>
      </c>
      <c r="AI2024" s="14">
        <f>VLOOKUP(E2024,'Verweis Faktor'!$A:$B,2,FALSE)</f>
        <v>1</v>
      </c>
      <c r="AJ2024" s="14"/>
      <c r="AK2024" s="14" t="str">
        <f>IF(AL2024="Ja","Versandkosten",VLOOKUP(E2024,'Verweis Belegart'!$A$2:$B$9,2,FALSE))</f>
        <v>Hardware</v>
      </c>
      <c r="AL2024" s="14" t="str">
        <f t="shared" si="287"/>
        <v>Nein</v>
      </c>
      <c r="AM2024" s="14" t="str">
        <f t="shared" si="283"/>
        <v>Positiv</v>
      </c>
    </row>
    <row r="2025" spans="1:39" ht="17.25" customHeight="1" x14ac:dyDescent="0.35">
      <c r="A2025" s="17">
        <v>14572868</v>
      </c>
      <c r="B2025" s="2" t="s">
        <v>1517</v>
      </c>
      <c r="C2025" s="1">
        <v>2025001</v>
      </c>
      <c r="D2025" s="1">
        <v>2000558</v>
      </c>
      <c r="E2025" s="2" t="s">
        <v>34</v>
      </c>
      <c r="F2025" s="2" t="s">
        <v>142</v>
      </c>
      <c r="G2025" s="2" t="s">
        <v>66</v>
      </c>
      <c r="H2025" s="2" t="s">
        <v>554</v>
      </c>
      <c r="I2025" s="2" t="s">
        <v>555</v>
      </c>
      <c r="J2025" s="2" t="s">
        <v>103</v>
      </c>
      <c r="K2025" s="2" t="s">
        <v>83</v>
      </c>
      <c r="L2025" s="2" t="s">
        <v>569</v>
      </c>
      <c r="M2025" s="2" t="s">
        <v>570</v>
      </c>
      <c r="N2025" s="2" t="s">
        <v>571</v>
      </c>
      <c r="O2025" s="3">
        <v>2</v>
      </c>
      <c r="P2025" s="3">
        <v>685</v>
      </c>
      <c r="Q2025" s="3">
        <v>719</v>
      </c>
      <c r="R2025" s="3">
        <v>1438</v>
      </c>
      <c r="S2025" s="3">
        <v>34</v>
      </c>
      <c r="T2025" s="3">
        <v>68</v>
      </c>
      <c r="U2025" s="3">
        <v>4.72</v>
      </c>
      <c r="V2025" s="2" t="s">
        <v>42</v>
      </c>
      <c r="W2025" s="2" t="s">
        <v>43</v>
      </c>
      <c r="X2025" s="2" t="s">
        <v>33</v>
      </c>
      <c r="Y2025" s="19" t="str">
        <f>VLOOKUP(G2025,'Verweis Kd-Gruppe'!$A$2:$B$8,2,FALSE)</f>
        <v>EXP</v>
      </c>
      <c r="Z2025" s="19" t="str">
        <f>VLOOKUP(J2025,'Verweis Art-Gruppe'!$A$2:$B$15,2,FALSE)</f>
        <v>Geräte</v>
      </c>
      <c r="AA2025" s="19" t="str">
        <f>VLOOKUP(W2025,'Verweis Vertreter'!$A$2:$B$24,2,FALSE)</f>
        <v>Sebastian Faber</v>
      </c>
      <c r="AB2025" s="12">
        <f t="shared" si="279"/>
        <v>2</v>
      </c>
      <c r="AC2025" s="12">
        <f t="shared" si="284"/>
        <v>685</v>
      </c>
      <c r="AD2025" s="12">
        <f t="shared" si="285"/>
        <v>719</v>
      </c>
      <c r="AE2025" s="12">
        <f t="shared" si="280"/>
        <v>1438</v>
      </c>
      <c r="AF2025" s="12">
        <f t="shared" si="281"/>
        <v>34</v>
      </c>
      <c r="AG2025" s="12">
        <f t="shared" si="282"/>
        <v>68</v>
      </c>
      <c r="AH2025" s="9">
        <f t="shared" si="286"/>
        <v>4.7287899860917942E-2</v>
      </c>
      <c r="AI2025" s="14">
        <f>VLOOKUP(E2025,'Verweis Faktor'!$A:$B,2,FALSE)</f>
        <v>1</v>
      </c>
      <c r="AJ2025" s="14"/>
      <c r="AK2025" s="14" t="str">
        <f>IF(AL2025="Ja","Versandkosten",VLOOKUP(E2025,'Verweis Belegart'!$A$2:$B$9,2,FALSE))</f>
        <v>Hardware</v>
      </c>
      <c r="AL2025" s="14" t="str">
        <f t="shared" si="287"/>
        <v>Nein</v>
      </c>
      <c r="AM2025" s="14" t="str">
        <f t="shared" si="283"/>
        <v>Positiv</v>
      </c>
    </row>
    <row r="2026" spans="1:39" ht="17.25" customHeight="1" x14ac:dyDescent="0.35">
      <c r="A2026" s="17">
        <v>14572884</v>
      </c>
      <c r="B2026" s="2" t="s">
        <v>1517</v>
      </c>
      <c r="C2026" s="1">
        <v>2025001</v>
      </c>
      <c r="D2026" s="1">
        <v>2000559</v>
      </c>
      <c r="E2026" s="2" t="s">
        <v>34</v>
      </c>
      <c r="F2026" s="2" t="s">
        <v>53</v>
      </c>
      <c r="G2026" s="2" t="s">
        <v>25</v>
      </c>
      <c r="H2026" s="2" t="s">
        <v>756</v>
      </c>
      <c r="I2026" s="2" t="s">
        <v>757</v>
      </c>
      <c r="J2026" s="2" t="s">
        <v>103</v>
      </c>
      <c r="K2026" s="2" t="s">
        <v>28</v>
      </c>
      <c r="L2026" s="2" t="s">
        <v>479</v>
      </c>
      <c r="M2026" s="2" t="s">
        <v>480</v>
      </c>
      <c r="N2026" s="2" t="s">
        <v>481</v>
      </c>
      <c r="O2026" s="3">
        <v>1</v>
      </c>
      <c r="P2026" s="3">
        <v>116.04640000000001</v>
      </c>
      <c r="Q2026" s="3">
        <v>129</v>
      </c>
      <c r="R2026" s="3">
        <v>129</v>
      </c>
      <c r="S2026" s="3">
        <v>12.9536</v>
      </c>
      <c r="T2026" s="3">
        <v>12.95</v>
      </c>
      <c r="U2026" s="3">
        <v>10.039999999999999</v>
      </c>
      <c r="V2026" s="2" t="s">
        <v>427</v>
      </c>
      <c r="W2026" s="2" t="s">
        <v>428</v>
      </c>
      <c r="X2026" s="2" t="s">
        <v>419</v>
      </c>
      <c r="Y2026" s="19" t="str">
        <f>VLOOKUP(G2026,'Verweis Kd-Gruppe'!$A$2:$B$8,2,FALSE)</f>
        <v>FHK</v>
      </c>
      <c r="Z2026" s="19" t="str">
        <f>VLOOKUP(J2026,'Verweis Art-Gruppe'!$A$2:$B$15,2,FALSE)</f>
        <v>Geräte</v>
      </c>
      <c r="AA2026" s="19" t="str">
        <f>VLOOKUP(W2026,'Verweis Vertreter'!$A$2:$B$24,2,FALSE)</f>
        <v>Zentrale</v>
      </c>
      <c r="AB2026" s="12">
        <f t="shared" si="279"/>
        <v>1</v>
      </c>
      <c r="AC2026" s="12">
        <f t="shared" si="284"/>
        <v>116.04640000000001</v>
      </c>
      <c r="AD2026" s="12">
        <f t="shared" si="285"/>
        <v>129</v>
      </c>
      <c r="AE2026" s="12">
        <f t="shared" si="280"/>
        <v>129</v>
      </c>
      <c r="AF2026" s="12">
        <f t="shared" si="281"/>
        <v>12.9536</v>
      </c>
      <c r="AG2026" s="12">
        <f t="shared" si="282"/>
        <v>12.95</v>
      </c>
      <c r="AH2026" s="9">
        <f t="shared" si="286"/>
        <v>0.1003875968992248</v>
      </c>
      <c r="AI2026" s="14">
        <f>VLOOKUP(E2026,'Verweis Faktor'!$A:$B,2,FALSE)</f>
        <v>1</v>
      </c>
      <c r="AJ2026" s="14"/>
      <c r="AK2026" s="14" t="str">
        <f>IF(AL2026="Ja","Versandkosten",VLOOKUP(E2026,'Verweis Belegart'!$A$2:$B$9,2,FALSE))</f>
        <v>Hardware</v>
      </c>
      <c r="AL2026" s="14" t="str">
        <f t="shared" si="287"/>
        <v>Nein</v>
      </c>
      <c r="AM2026" s="14" t="str">
        <f t="shared" si="283"/>
        <v>Positiv</v>
      </c>
    </row>
    <row r="2027" spans="1:39" ht="17.25" customHeight="1" x14ac:dyDescent="0.35">
      <c r="A2027" s="17">
        <v>14572880</v>
      </c>
      <c r="B2027" s="2" t="s">
        <v>1517</v>
      </c>
      <c r="C2027" s="1">
        <v>2025001</v>
      </c>
      <c r="D2027" s="1">
        <v>2000560</v>
      </c>
      <c r="E2027" s="2" t="s">
        <v>34</v>
      </c>
      <c r="F2027" s="2" t="s">
        <v>53</v>
      </c>
      <c r="G2027" s="2" t="s">
        <v>25</v>
      </c>
      <c r="H2027" s="2" t="s">
        <v>1715</v>
      </c>
      <c r="I2027" s="2" t="s">
        <v>1716</v>
      </c>
      <c r="J2027" s="2" t="s">
        <v>103</v>
      </c>
      <c r="K2027" s="2" t="s">
        <v>28</v>
      </c>
      <c r="L2027" s="2" t="s">
        <v>673</v>
      </c>
      <c r="M2027" s="2" t="s">
        <v>674</v>
      </c>
      <c r="N2027" s="2" t="s">
        <v>48</v>
      </c>
      <c r="O2027" s="3">
        <v>1</v>
      </c>
      <c r="P2027" s="3">
        <v>253.26820000000001</v>
      </c>
      <c r="Q2027" s="3">
        <v>269</v>
      </c>
      <c r="R2027" s="3">
        <v>269</v>
      </c>
      <c r="S2027" s="3">
        <v>15.7318</v>
      </c>
      <c r="T2027" s="3">
        <v>15.73</v>
      </c>
      <c r="U2027" s="3">
        <v>5.84</v>
      </c>
      <c r="V2027" s="2" t="s">
        <v>427</v>
      </c>
      <c r="W2027" s="2" t="s">
        <v>428</v>
      </c>
      <c r="X2027" s="2" t="s">
        <v>699</v>
      </c>
      <c r="Y2027" s="19" t="str">
        <f>VLOOKUP(G2027,'Verweis Kd-Gruppe'!$A$2:$B$8,2,FALSE)</f>
        <v>FHK</v>
      </c>
      <c r="Z2027" s="19" t="str">
        <f>VLOOKUP(J2027,'Verweis Art-Gruppe'!$A$2:$B$15,2,FALSE)</f>
        <v>Geräte</v>
      </c>
      <c r="AA2027" s="19" t="str">
        <f>VLOOKUP(W2027,'Verweis Vertreter'!$A$2:$B$24,2,FALSE)</f>
        <v>Zentrale</v>
      </c>
      <c r="AB2027" s="12">
        <f t="shared" si="279"/>
        <v>1</v>
      </c>
      <c r="AC2027" s="12">
        <f t="shared" si="284"/>
        <v>253.26820000000001</v>
      </c>
      <c r="AD2027" s="12">
        <f t="shared" si="285"/>
        <v>269</v>
      </c>
      <c r="AE2027" s="12">
        <f t="shared" si="280"/>
        <v>269</v>
      </c>
      <c r="AF2027" s="12">
        <f t="shared" si="281"/>
        <v>15.7318</v>
      </c>
      <c r="AG2027" s="12">
        <f t="shared" si="282"/>
        <v>15.73</v>
      </c>
      <c r="AH2027" s="9">
        <f t="shared" si="286"/>
        <v>5.8475836431226766E-2</v>
      </c>
      <c r="AI2027" s="14">
        <f>VLOOKUP(E2027,'Verweis Faktor'!$A:$B,2,FALSE)</f>
        <v>1</v>
      </c>
      <c r="AJ2027" s="14"/>
      <c r="AK2027" s="14" t="str">
        <f>IF(AL2027="Ja","Versandkosten",VLOOKUP(E2027,'Verweis Belegart'!$A$2:$B$9,2,FALSE))</f>
        <v>Hardware</v>
      </c>
      <c r="AL2027" s="14" t="str">
        <f t="shared" si="287"/>
        <v>Nein</v>
      </c>
      <c r="AM2027" s="14" t="str">
        <f t="shared" si="283"/>
        <v>Positiv</v>
      </c>
    </row>
    <row r="2028" spans="1:39" ht="17.25" customHeight="1" x14ac:dyDescent="0.35">
      <c r="A2028" s="17">
        <v>14572880</v>
      </c>
      <c r="B2028" s="2" t="s">
        <v>1517</v>
      </c>
      <c r="C2028" s="1">
        <v>2025001</v>
      </c>
      <c r="D2028" s="1">
        <v>2000560</v>
      </c>
      <c r="E2028" s="2" t="s">
        <v>34</v>
      </c>
      <c r="F2028" s="2" t="s">
        <v>53</v>
      </c>
      <c r="G2028" s="2" t="s">
        <v>25</v>
      </c>
      <c r="H2028" s="2" t="s">
        <v>1715</v>
      </c>
      <c r="I2028" s="2" t="s">
        <v>1716</v>
      </c>
      <c r="J2028" s="2" t="s">
        <v>103</v>
      </c>
      <c r="K2028" s="2" t="s">
        <v>45</v>
      </c>
      <c r="L2028" s="2" t="s">
        <v>479</v>
      </c>
      <c r="M2028" s="2" t="s">
        <v>480</v>
      </c>
      <c r="N2028" s="2" t="s">
        <v>481</v>
      </c>
      <c r="O2028" s="3">
        <v>1</v>
      </c>
      <c r="P2028" s="3">
        <v>116.04640000000001</v>
      </c>
      <c r="Q2028" s="3">
        <v>129</v>
      </c>
      <c r="R2028" s="3">
        <v>129</v>
      </c>
      <c r="S2028" s="3">
        <v>12.9536</v>
      </c>
      <c r="T2028" s="3">
        <v>12.95</v>
      </c>
      <c r="U2028" s="3">
        <v>10.039999999999999</v>
      </c>
      <c r="V2028" s="2" t="s">
        <v>427</v>
      </c>
      <c r="W2028" s="2" t="s">
        <v>428</v>
      </c>
      <c r="X2028" s="2" t="s">
        <v>699</v>
      </c>
      <c r="Y2028" s="19" t="str">
        <f>VLOOKUP(G2028,'Verweis Kd-Gruppe'!$A$2:$B$8,2,FALSE)</f>
        <v>FHK</v>
      </c>
      <c r="Z2028" s="19" t="str">
        <f>VLOOKUP(J2028,'Verweis Art-Gruppe'!$A$2:$B$15,2,FALSE)</f>
        <v>Geräte</v>
      </c>
      <c r="AA2028" s="19" t="str">
        <f>VLOOKUP(W2028,'Verweis Vertreter'!$A$2:$B$24,2,FALSE)</f>
        <v>Zentrale</v>
      </c>
      <c r="AB2028" s="12">
        <f t="shared" si="279"/>
        <v>1</v>
      </c>
      <c r="AC2028" s="12">
        <f t="shared" si="284"/>
        <v>116.04640000000001</v>
      </c>
      <c r="AD2028" s="12">
        <f t="shared" si="285"/>
        <v>129</v>
      </c>
      <c r="AE2028" s="12">
        <f t="shared" si="280"/>
        <v>129</v>
      </c>
      <c r="AF2028" s="12">
        <f t="shared" si="281"/>
        <v>12.9536</v>
      </c>
      <c r="AG2028" s="12">
        <f t="shared" si="282"/>
        <v>12.95</v>
      </c>
      <c r="AH2028" s="9">
        <f t="shared" si="286"/>
        <v>0.1003875968992248</v>
      </c>
      <c r="AI2028" s="14">
        <f>VLOOKUP(E2028,'Verweis Faktor'!$A:$B,2,FALSE)</f>
        <v>1</v>
      </c>
      <c r="AJ2028" s="14"/>
      <c r="AK2028" s="14" t="str">
        <f>IF(AL2028="Ja","Versandkosten",VLOOKUP(E2028,'Verweis Belegart'!$A$2:$B$9,2,FALSE))</f>
        <v>Hardware</v>
      </c>
      <c r="AL2028" s="14" t="str">
        <f t="shared" si="287"/>
        <v>Nein</v>
      </c>
      <c r="AM2028" s="14" t="str">
        <f t="shared" si="283"/>
        <v>Positiv</v>
      </c>
    </row>
    <row r="2029" spans="1:39" ht="17.25" customHeight="1" x14ac:dyDescent="0.35">
      <c r="A2029" s="17">
        <v>14572900</v>
      </c>
      <c r="B2029" s="2" t="s">
        <v>1517</v>
      </c>
      <c r="C2029" s="1">
        <v>2025001</v>
      </c>
      <c r="D2029" s="1">
        <v>2000561</v>
      </c>
      <c r="E2029" s="2" t="s">
        <v>34</v>
      </c>
      <c r="F2029" s="2" t="s">
        <v>142</v>
      </c>
      <c r="G2029" s="2" t="s">
        <v>25</v>
      </c>
      <c r="H2029" s="2" t="s">
        <v>740</v>
      </c>
      <c r="I2029" s="2" t="s">
        <v>741</v>
      </c>
      <c r="J2029" s="2" t="s">
        <v>103</v>
      </c>
      <c r="K2029" s="2" t="s">
        <v>28</v>
      </c>
      <c r="L2029" s="2" t="s">
        <v>1717</v>
      </c>
      <c r="M2029" s="2" t="s">
        <v>1718</v>
      </c>
      <c r="N2029" s="2" t="s">
        <v>917</v>
      </c>
      <c r="O2029" s="3">
        <v>1</v>
      </c>
      <c r="P2029" s="3">
        <v>202</v>
      </c>
      <c r="Q2029" s="3">
        <v>209</v>
      </c>
      <c r="R2029" s="3">
        <v>209</v>
      </c>
      <c r="S2029" s="3">
        <v>7</v>
      </c>
      <c r="T2029" s="3">
        <v>7</v>
      </c>
      <c r="U2029" s="3">
        <v>3.34</v>
      </c>
      <c r="V2029" s="2" t="s">
        <v>697</v>
      </c>
      <c r="W2029" s="2" t="s">
        <v>698</v>
      </c>
      <c r="X2029" s="2" t="s">
        <v>702</v>
      </c>
      <c r="Y2029" s="19" t="str">
        <f>VLOOKUP(G2029,'Verweis Kd-Gruppe'!$A$2:$B$8,2,FALSE)</f>
        <v>FHK</v>
      </c>
      <c r="Z2029" s="19" t="str">
        <f>VLOOKUP(J2029,'Verweis Art-Gruppe'!$A$2:$B$15,2,FALSE)</f>
        <v>Geräte</v>
      </c>
      <c r="AA2029" s="19" t="str">
        <f>VLOOKUP(W2029,'Verweis Vertreter'!$A$2:$B$24,2,FALSE)</f>
        <v>Zentrale</v>
      </c>
      <c r="AB2029" s="12">
        <f t="shared" si="279"/>
        <v>1</v>
      </c>
      <c r="AC2029" s="12">
        <f t="shared" si="284"/>
        <v>202</v>
      </c>
      <c r="AD2029" s="12">
        <f t="shared" si="285"/>
        <v>209</v>
      </c>
      <c r="AE2029" s="12">
        <f t="shared" si="280"/>
        <v>209</v>
      </c>
      <c r="AF2029" s="12">
        <f t="shared" si="281"/>
        <v>7</v>
      </c>
      <c r="AG2029" s="12">
        <f t="shared" si="282"/>
        <v>7</v>
      </c>
      <c r="AH2029" s="9">
        <f t="shared" si="286"/>
        <v>3.3492822966507178E-2</v>
      </c>
      <c r="AI2029" s="14">
        <f>VLOOKUP(E2029,'Verweis Faktor'!$A:$B,2,FALSE)</f>
        <v>1</v>
      </c>
      <c r="AJ2029" s="14"/>
      <c r="AK2029" s="14" t="str">
        <f>IF(AL2029="Ja","Versandkosten",VLOOKUP(E2029,'Verweis Belegart'!$A$2:$B$9,2,FALSE))</f>
        <v>Hardware</v>
      </c>
      <c r="AL2029" s="14" t="str">
        <f t="shared" si="287"/>
        <v>Nein</v>
      </c>
      <c r="AM2029" s="14" t="str">
        <f t="shared" si="283"/>
        <v>Positiv</v>
      </c>
    </row>
    <row r="2030" spans="1:39" ht="17.25" customHeight="1" x14ac:dyDescent="0.35">
      <c r="A2030" s="17">
        <v>14572900</v>
      </c>
      <c r="B2030" s="2" t="s">
        <v>1517</v>
      </c>
      <c r="C2030" s="1">
        <v>2025001</v>
      </c>
      <c r="D2030" s="1">
        <v>2000561</v>
      </c>
      <c r="E2030" s="2" t="s">
        <v>34</v>
      </c>
      <c r="F2030" s="2" t="s">
        <v>142</v>
      </c>
      <c r="G2030" s="2" t="s">
        <v>25</v>
      </c>
      <c r="H2030" s="2" t="s">
        <v>740</v>
      </c>
      <c r="I2030" s="2" t="s">
        <v>741</v>
      </c>
      <c r="J2030" s="2" t="s">
        <v>103</v>
      </c>
      <c r="K2030" s="2" t="s">
        <v>45</v>
      </c>
      <c r="L2030" s="2" t="s">
        <v>1234</v>
      </c>
      <c r="M2030" s="2" t="s">
        <v>1235</v>
      </c>
      <c r="N2030" s="2" t="s">
        <v>52</v>
      </c>
      <c r="O2030" s="3">
        <v>1</v>
      </c>
      <c r="P2030" s="3">
        <v>139</v>
      </c>
      <c r="Q2030" s="3">
        <v>157</v>
      </c>
      <c r="R2030" s="3">
        <v>157</v>
      </c>
      <c r="S2030" s="3">
        <v>18</v>
      </c>
      <c r="T2030" s="3">
        <v>18</v>
      </c>
      <c r="U2030" s="3">
        <v>11.46</v>
      </c>
      <c r="V2030" s="2" t="s">
        <v>697</v>
      </c>
      <c r="W2030" s="2" t="s">
        <v>698</v>
      </c>
      <c r="X2030" s="2" t="s">
        <v>702</v>
      </c>
      <c r="Y2030" s="19" t="str">
        <f>VLOOKUP(G2030,'Verweis Kd-Gruppe'!$A$2:$B$8,2,FALSE)</f>
        <v>FHK</v>
      </c>
      <c r="Z2030" s="19" t="str">
        <f>VLOOKUP(J2030,'Verweis Art-Gruppe'!$A$2:$B$15,2,FALSE)</f>
        <v>Geräte</v>
      </c>
      <c r="AA2030" s="19" t="str">
        <f>VLOOKUP(W2030,'Verweis Vertreter'!$A$2:$B$24,2,FALSE)</f>
        <v>Zentrale</v>
      </c>
      <c r="AB2030" s="12">
        <f t="shared" si="279"/>
        <v>1</v>
      </c>
      <c r="AC2030" s="12">
        <f t="shared" si="284"/>
        <v>139</v>
      </c>
      <c r="AD2030" s="12">
        <f t="shared" si="285"/>
        <v>157</v>
      </c>
      <c r="AE2030" s="12">
        <f t="shared" si="280"/>
        <v>157</v>
      </c>
      <c r="AF2030" s="12">
        <f t="shared" si="281"/>
        <v>18</v>
      </c>
      <c r="AG2030" s="12">
        <f t="shared" si="282"/>
        <v>18</v>
      </c>
      <c r="AH2030" s="9">
        <f t="shared" si="286"/>
        <v>0.11464968152866242</v>
      </c>
      <c r="AI2030" s="14">
        <f>VLOOKUP(E2030,'Verweis Faktor'!$A:$B,2,FALSE)</f>
        <v>1</v>
      </c>
      <c r="AJ2030" s="14"/>
      <c r="AK2030" s="14" t="str">
        <f>IF(AL2030="Ja","Versandkosten",VLOOKUP(E2030,'Verweis Belegart'!$A$2:$B$9,2,FALSE))</f>
        <v>Hardware</v>
      </c>
      <c r="AL2030" s="14" t="str">
        <f t="shared" si="287"/>
        <v>Nein</v>
      </c>
      <c r="AM2030" s="14" t="str">
        <f t="shared" si="283"/>
        <v>Positiv</v>
      </c>
    </row>
    <row r="2031" spans="1:39" ht="17.25" customHeight="1" x14ac:dyDescent="0.35">
      <c r="A2031" s="17">
        <v>14572905</v>
      </c>
      <c r="B2031" s="2" t="s">
        <v>1517</v>
      </c>
      <c r="C2031" s="1">
        <v>2025001</v>
      </c>
      <c r="D2031" s="1">
        <v>2000562</v>
      </c>
      <c r="E2031" s="2" t="s">
        <v>1719</v>
      </c>
      <c r="F2031" s="2" t="s">
        <v>1720</v>
      </c>
      <c r="G2031" s="2" t="s">
        <v>36</v>
      </c>
      <c r="H2031" s="2" t="s">
        <v>1721</v>
      </c>
      <c r="I2031" s="2" t="s">
        <v>1722</v>
      </c>
      <c r="J2031" s="2" t="s">
        <v>115</v>
      </c>
      <c r="K2031" s="2" t="s">
        <v>28</v>
      </c>
      <c r="L2031" s="2" t="s">
        <v>1723</v>
      </c>
      <c r="M2031" s="2" t="s">
        <v>1724</v>
      </c>
      <c r="N2031" s="2" t="s">
        <v>122</v>
      </c>
      <c r="O2031" s="3">
        <v>1</v>
      </c>
      <c r="P2031" s="3">
        <v>0</v>
      </c>
      <c r="Q2031" s="3">
        <v>975</v>
      </c>
      <c r="R2031" s="3">
        <v>975</v>
      </c>
      <c r="S2031" s="3">
        <v>975</v>
      </c>
      <c r="T2031" s="3">
        <v>975</v>
      </c>
      <c r="U2031" s="3"/>
      <c r="V2031" s="2" t="s">
        <v>195</v>
      </c>
      <c r="W2031" s="2" t="s">
        <v>196</v>
      </c>
      <c r="X2031" s="2" t="s">
        <v>33</v>
      </c>
      <c r="Y2031" s="19" t="str">
        <f>VLOOKUP(G2031,'Verweis Kd-Gruppe'!$A$2:$B$8,2,FALSE)</f>
        <v>GRK</v>
      </c>
      <c r="Z2031" s="19" t="str">
        <f>VLOOKUP(J2031,'Verweis Art-Gruppe'!$A$2:$B$15,2,FALSE)</f>
        <v>Weiterbelastungen</v>
      </c>
      <c r="AA2031" s="19" t="str">
        <f>VLOOKUP(W2031,'Verweis Vertreter'!$A$2:$B$24,2,FALSE)</f>
        <v>Akin Erdem</v>
      </c>
      <c r="AB2031" s="12">
        <f t="shared" si="279"/>
        <v>1</v>
      </c>
      <c r="AC2031" s="12">
        <f t="shared" si="284"/>
        <v>0</v>
      </c>
      <c r="AD2031" s="12">
        <f t="shared" si="285"/>
        <v>975</v>
      </c>
      <c r="AE2031" s="12">
        <f t="shared" si="280"/>
        <v>975</v>
      </c>
      <c r="AF2031" s="12">
        <f t="shared" si="281"/>
        <v>975</v>
      </c>
      <c r="AG2031" s="12">
        <f t="shared" si="282"/>
        <v>975</v>
      </c>
      <c r="AH2031" s="9">
        <f t="shared" si="286"/>
        <v>1</v>
      </c>
      <c r="AI2031" s="14">
        <f>VLOOKUP(E2031,'Verweis Faktor'!$A:$B,2,FALSE)</f>
        <v>1</v>
      </c>
      <c r="AJ2031" s="14"/>
      <c r="AK2031" s="14" t="str">
        <f>IF(AL2031="Ja","Versandkosten",VLOOKUP(E2031,'Verweis Belegart'!$A$2:$B$9,2,FALSE))</f>
        <v>Hardware</v>
      </c>
      <c r="AL2031" s="14" t="str">
        <f t="shared" si="287"/>
        <v>Nein</v>
      </c>
      <c r="AM2031" s="14" t="str">
        <f t="shared" si="283"/>
        <v>Positiv</v>
      </c>
    </row>
    <row r="2032" spans="1:39" ht="17.25" customHeight="1" x14ac:dyDescent="0.35">
      <c r="A2032" s="17">
        <v>14567914</v>
      </c>
      <c r="B2032" s="2" t="s">
        <v>1517</v>
      </c>
      <c r="C2032" s="1">
        <v>2025001</v>
      </c>
      <c r="D2032" s="1">
        <v>2000563</v>
      </c>
      <c r="E2032" s="2" t="s">
        <v>34</v>
      </c>
      <c r="F2032" s="2" t="s">
        <v>142</v>
      </c>
      <c r="G2032" s="2" t="s">
        <v>25</v>
      </c>
      <c r="H2032" s="2" t="s">
        <v>1277</v>
      </c>
      <c r="I2032" s="2" t="s">
        <v>1278</v>
      </c>
      <c r="J2032" s="2" t="s">
        <v>103</v>
      </c>
      <c r="K2032" s="2" t="s">
        <v>28</v>
      </c>
      <c r="L2032" s="2" t="s">
        <v>1200</v>
      </c>
      <c r="M2032" s="2" t="s">
        <v>1201</v>
      </c>
      <c r="N2032" s="2" t="s">
        <v>262</v>
      </c>
      <c r="O2032" s="3">
        <v>1</v>
      </c>
      <c r="P2032" s="3">
        <v>994</v>
      </c>
      <c r="Q2032" s="3">
        <v>1039</v>
      </c>
      <c r="R2032" s="3">
        <v>1039</v>
      </c>
      <c r="S2032" s="3">
        <v>45</v>
      </c>
      <c r="T2032" s="3">
        <v>45</v>
      </c>
      <c r="U2032" s="3">
        <v>4.33</v>
      </c>
      <c r="V2032" s="2" t="s">
        <v>697</v>
      </c>
      <c r="W2032" s="2" t="s">
        <v>698</v>
      </c>
      <c r="X2032" s="2" t="s">
        <v>699</v>
      </c>
      <c r="Y2032" s="19" t="str">
        <f>VLOOKUP(G2032,'Verweis Kd-Gruppe'!$A$2:$B$8,2,FALSE)</f>
        <v>FHK</v>
      </c>
      <c r="Z2032" s="19" t="str">
        <f>VLOOKUP(J2032,'Verweis Art-Gruppe'!$A$2:$B$15,2,FALSE)</f>
        <v>Geräte</v>
      </c>
      <c r="AA2032" s="19" t="str">
        <f>VLOOKUP(W2032,'Verweis Vertreter'!$A$2:$B$24,2,FALSE)</f>
        <v>Zentrale</v>
      </c>
      <c r="AB2032" s="12">
        <f t="shared" si="279"/>
        <v>1</v>
      </c>
      <c r="AC2032" s="12">
        <f t="shared" si="284"/>
        <v>994</v>
      </c>
      <c r="AD2032" s="12">
        <f t="shared" si="285"/>
        <v>1039</v>
      </c>
      <c r="AE2032" s="12">
        <f t="shared" si="280"/>
        <v>1039</v>
      </c>
      <c r="AF2032" s="12">
        <f t="shared" si="281"/>
        <v>45</v>
      </c>
      <c r="AG2032" s="12">
        <f t="shared" si="282"/>
        <v>45</v>
      </c>
      <c r="AH2032" s="9">
        <f t="shared" si="286"/>
        <v>4.331087584215592E-2</v>
      </c>
      <c r="AI2032" s="14">
        <f>VLOOKUP(E2032,'Verweis Faktor'!$A:$B,2,FALSE)</f>
        <v>1</v>
      </c>
      <c r="AJ2032" s="14"/>
      <c r="AK2032" s="14" t="str">
        <f>IF(AL2032="Ja","Versandkosten",VLOOKUP(E2032,'Verweis Belegart'!$A$2:$B$9,2,FALSE))</f>
        <v>Hardware</v>
      </c>
      <c r="AL2032" s="14" t="str">
        <f t="shared" si="287"/>
        <v>Nein</v>
      </c>
      <c r="AM2032" s="14" t="str">
        <f t="shared" si="283"/>
        <v>Positiv</v>
      </c>
    </row>
    <row r="2033" spans="1:39" ht="17.25" customHeight="1" x14ac:dyDescent="0.35">
      <c r="A2033" s="17">
        <v>14571941</v>
      </c>
      <c r="B2033" s="2" t="s">
        <v>1517</v>
      </c>
      <c r="C2033" s="1">
        <v>2025001</v>
      </c>
      <c r="D2033" s="1">
        <v>2000564</v>
      </c>
      <c r="E2033" s="2" t="s">
        <v>34</v>
      </c>
      <c r="F2033" s="2" t="s">
        <v>142</v>
      </c>
      <c r="G2033" s="2" t="s">
        <v>25</v>
      </c>
      <c r="H2033" s="2" t="s">
        <v>801</v>
      </c>
      <c r="I2033" s="2" t="s">
        <v>802</v>
      </c>
      <c r="J2033" s="2" t="s">
        <v>103</v>
      </c>
      <c r="K2033" s="2" t="s">
        <v>28</v>
      </c>
      <c r="L2033" s="2" t="s">
        <v>1725</v>
      </c>
      <c r="M2033" s="2" t="s">
        <v>1726</v>
      </c>
      <c r="N2033" s="2" t="s">
        <v>139</v>
      </c>
      <c r="O2033" s="3">
        <v>1</v>
      </c>
      <c r="P2033" s="3">
        <v>704</v>
      </c>
      <c r="Q2033" s="3">
        <v>725</v>
      </c>
      <c r="R2033" s="3">
        <v>725</v>
      </c>
      <c r="S2033" s="3">
        <v>21</v>
      </c>
      <c r="T2033" s="3">
        <v>21</v>
      </c>
      <c r="U2033" s="3">
        <v>2.89</v>
      </c>
      <c r="V2033" s="2" t="s">
        <v>427</v>
      </c>
      <c r="W2033" s="2" t="s">
        <v>428</v>
      </c>
      <c r="X2033" s="2" t="s">
        <v>197</v>
      </c>
      <c r="Y2033" s="19" t="str">
        <f>VLOOKUP(G2033,'Verweis Kd-Gruppe'!$A$2:$B$8,2,FALSE)</f>
        <v>FHK</v>
      </c>
      <c r="Z2033" s="19" t="str">
        <f>VLOOKUP(J2033,'Verweis Art-Gruppe'!$A$2:$B$15,2,FALSE)</f>
        <v>Geräte</v>
      </c>
      <c r="AA2033" s="19" t="str">
        <f>VLOOKUP(W2033,'Verweis Vertreter'!$A$2:$B$24,2,FALSE)</f>
        <v>Zentrale</v>
      </c>
      <c r="AB2033" s="12">
        <f t="shared" si="279"/>
        <v>1</v>
      </c>
      <c r="AC2033" s="12">
        <f t="shared" si="284"/>
        <v>704</v>
      </c>
      <c r="AD2033" s="12">
        <f t="shared" si="285"/>
        <v>725</v>
      </c>
      <c r="AE2033" s="12">
        <f t="shared" si="280"/>
        <v>725</v>
      </c>
      <c r="AF2033" s="12">
        <f t="shared" si="281"/>
        <v>21</v>
      </c>
      <c r="AG2033" s="12">
        <f t="shared" si="282"/>
        <v>21</v>
      </c>
      <c r="AH2033" s="9">
        <f t="shared" si="286"/>
        <v>2.8965517241379312E-2</v>
      </c>
      <c r="AI2033" s="14">
        <f>VLOOKUP(E2033,'Verweis Faktor'!$A:$B,2,FALSE)</f>
        <v>1</v>
      </c>
      <c r="AJ2033" s="14"/>
      <c r="AK2033" s="14" t="str">
        <f>IF(AL2033="Ja","Versandkosten",VLOOKUP(E2033,'Verweis Belegart'!$A$2:$B$9,2,FALSE))</f>
        <v>Hardware</v>
      </c>
      <c r="AL2033" s="14" t="str">
        <f t="shared" si="287"/>
        <v>Nein</v>
      </c>
      <c r="AM2033" s="14" t="str">
        <f t="shared" si="283"/>
        <v>Positiv</v>
      </c>
    </row>
    <row r="2034" spans="1:39" ht="17.25" customHeight="1" x14ac:dyDescent="0.35">
      <c r="A2034" s="17">
        <v>14572879</v>
      </c>
      <c r="B2034" s="2" t="s">
        <v>1517</v>
      </c>
      <c r="C2034" s="1">
        <v>2025001</v>
      </c>
      <c r="D2034" s="1">
        <v>2000565</v>
      </c>
      <c r="E2034" s="2" t="s">
        <v>34</v>
      </c>
      <c r="F2034" s="2" t="s">
        <v>142</v>
      </c>
      <c r="G2034" s="2" t="s">
        <v>25</v>
      </c>
      <c r="H2034" s="2" t="s">
        <v>1727</v>
      </c>
      <c r="I2034" s="2" t="s">
        <v>1728</v>
      </c>
      <c r="J2034" s="2" t="s">
        <v>103</v>
      </c>
      <c r="K2034" s="2" t="s">
        <v>28</v>
      </c>
      <c r="L2034" s="2" t="s">
        <v>685</v>
      </c>
      <c r="M2034" s="2" t="s">
        <v>686</v>
      </c>
      <c r="N2034" s="2" t="s">
        <v>131</v>
      </c>
      <c r="O2034" s="3">
        <v>1</v>
      </c>
      <c r="P2034" s="3">
        <v>160.5153</v>
      </c>
      <c r="Q2034" s="3">
        <v>172</v>
      </c>
      <c r="R2034" s="3">
        <v>172</v>
      </c>
      <c r="S2034" s="3">
        <v>11.4847</v>
      </c>
      <c r="T2034" s="3">
        <v>11.48</v>
      </c>
      <c r="U2034" s="3">
        <v>6.67</v>
      </c>
      <c r="V2034" s="2" t="s">
        <v>697</v>
      </c>
      <c r="W2034" s="2" t="s">
        <v>698</v>
      </c>
      <c r="X2034" s="2" t="s">
        <v>1116</v>
      </c>
      <c r="Y2034" s="19" t="str">
        <f>VLOOKUP(G2034,'Verweis Kd-Gruppe'!$A$2:$B$8,2,FALSE)</f>
        <v>FHK</v>
      </c>
      <c r="Z2034" s="19" t="str">
        <f>VLOOKUP(J2034,'Verweis Art-Gruppe'!$A$2:$B$15,2,FALSE)</f>
        <v>Geräte</v>
      </c>
      <c r="AA2034" s="19" t="str">
        <f>VLOOKUP(W2034,'Verweis Vertreter'!$A$2:$B$24,2,FALSE)</f>
        <v>Zentrale</v>
      </c>
      <c r="AB2034" s="12">
        <f t="shared" si="279"/>
        <v>1</v>
      </c>
      <c r="AC2034" s="12">
        <f t="shared" si="284"/>
        <v>160.5153</v>
      </c>
      <c r="AD2034" s="12">
        <f t="shared" si="285"/>
        <v>172</v>
      </c>
      <c r="AE2034" s="12">
        <f t="shared" si="280"/>
        <v>172</v>
      </c>
      <c r="AF2034" s="12">
        <f t="shared" si="281"/>
        <v>11.4847</v>
      </c>
      <c r="AG2034" s="12">
        <f t="shared" si="282"/>
        <v>11.48</v>
      </c>
      <c r="AH2034" s="9">
        <f t="shared" si="286"/>
        <v>6.6744186046511625E-2</v>
      </c>
      <c r="AI2034" s="14">
        <f>VLOOKUP(E2034,'Verweis Faktor'!$A:$B,2,FALSE)</f>
        <v>1</v>
      </c>
      <c r="AJ2034" s="14"/>
      <c r="AK2034" s="14" t="str">
        <f>IF(AL2034="Ja","Versandkosten",VLOOKUP(E2034,'Verweis Belegart'!$A$2:$B$9,2,FALSE))</f>
        <v>Hardware</v>
      </c>
      <c r="AL2034" s="14" t="str">
        <f t="shared" si="287"/>
        <v>Nein</v>
      </c>
      <c r="AM2034" s="14" t="str">
        <f t="shared" si="283"/>
        <v>Positiv</v>
      </c>
    </row>
    <row r="2035" spans="1:39" ht="17.25" customHeight="1" x14ac:dyDescent="0.35">
      <c r="A2035" s="17">
        <v>14572879</v>
      </c>
      <c r="B2035" s="2" t="s">
        <v>1517</v>
      </c>
      <c r="C2035" s="1">
        <v>2025001</v>
      </c>
      <c r="D2035" s="1">
        <v>2000565</v>
      </c>
      <c r="E2035" s="2" t="s">
        <v>34</v>
      </c>
      <c r="F2035" s="2" t="s">
        <v>142</v>
      </c>
      <c r="G2035" s="2" t="s">
        <v>25</v>
      </c>
      <c r="H2035" s="2" t="s">
        <v>1727</v>
      </c>
      <c r="I2035" s="2" t="s">
        <v>1728</v>
      </c>
      <c r="J2035" s="2" t="s">
        <v>103</v>
      </c>
      <c r="K2035" s="2" t="s">
        <v>45</v>
      </c>
      <c r="L2035" s="2" t="s">
        <v>129</v>
      </c>
      <c r="M2035" s="2" t="s">
        <v>130</v>
      </c>
      <c r="N2035" s="2" t="s">
        <v>131</v>
      </c>
      <c r="O2035" s="3">
        <v>1</v>
      </c>
      <c r="P2035" s="3">
        <v>164.98509999999999</v>
      </c>
      <c r="Q2035" s="3">
        <v>179</v>
      </c>
      <c r="R2035" s="3">
        <v>179</v>
      </c>
      <c r="S2035" s="3">
        <v>14.014900000000001</v>
      </c>
      <c r="T2035" s="3">
        <v>14.01</v>
      </c>
      <c r="U2035" s="3">
        <v>7.82</v>
      </c>
      <c r="V2035" s="2" t="s">
        <v>697</v>
      </c>
      <c r="W2035" s="2" t="s">
        <v>698</v>
      </c>
      <c r="X2035" s="2" t="s">
        <v>1116</v>
      </c>
      <c r="Y2035" s="19" t="str">
        <f>VLOOKUP(G2035,'Verweis Kd-Gruppe'!$A$2:$B$8,2,FALSE)</f>
        <v>FHK</v>
      </c>
      <c r="Z2035" s="19" t="str">
        <f>VLOOKUP(J2035,'Verweis Art-Gruppe'!$A$2:$B$15,2,FALSE)</f>
        <v>Geräte</v>
      </c>
      <c r="AA2035" s="19" t="str">
        <f>VLOOKUP(W2035,'Verweis Vertreter'!$A$2:$B$24,2,FALSE)</f>
        <v>Zentrale</v>
      </c>
      <c r="AB2035" s="12">
        <f t="shared" si="279"/>
        <v>1</v>
      </c>
      <c r="AC2035" s="12">
        <f t="shared" si="284"/>
        <v>164.98509999999999</v>
      </c>
      <c r="AD2035" s="12">
        <f t="shared" si="285"/>
        <v>179</v>
      </c>
      <c r="AE2035" s="12">
        <f t="shared" si="280"/>
        <v>179</v>
      </c>
      <c r="AF2035" s="12">
        <f t="shared" si="281"/>
        <v>14.014900000000001</v>
      </c>
      <c r="AG2035" s="12">
        <f t="shared" si="282"/>
        <v>14.01</v>
      </c>
      <c r="AH2035" s="9">
        <f t="shared" si="286"/>
        <v>7.8268156424581001E-2</v>
      </c>
      <c r="AI2035" s="14">
        <f>VLOOKUP(E2035,'Verweis Faktor'!$A:$B,2,FALSE)</f>
        <v>1</v>
      </c>
      <c r="AJ2035" s="14"/>
      <c r="AK2035" s="14" t="str">
        <f>IF(AL2035="Ja","Versandkosten",VLOOKUP(E2035,'Verweis Belegart'!$A$2:$B$9,2,FALSE))</f>
        <v>Hardware</v>
      </c>
      <c r="AL2035" s="14" t="str">
        <f t="shared" si="287"/>
        <v>Nein</v>
      </c>
      <c r="AM2035" s="14" t="str">
        <f t="shared" si="283"/>
        <v>Positiv</v>
      </c>
    </row>
    <row r="2036" spans="1:39" ht="17.25" customHeight="1" x14ac:dyDescent="0.35">
      <c r="A2036" s="17">
        <v>14572879</v>
      </c>
      <c r="B2036" s="2" t="s">
        <v>1517</v>
      </c>
      <c r="C2036" s="1">
        <v>2025001</v>
      </c>
      <c r="D2036" s="1">
        <v>2000565</v>
      </c>
      <c r="E2036" s="2" t="s">
        <v>34</v>
      </c>
      <c r="F2036" s="2" t="s">
        <v>142</v>
      </c>
      <c r="G2036" s="2" t="s">
        <v>25</v>
      </c>
      <c r="H2036" s="2" t="s">
        <v>1727</v>
      </c>
      <c r="I2036" s="2" t="s">
        <v>1728</v>
      </c>
      <c r="J2036" s="2" t="s">
        <v>103</v>
      </c>
      <c r="K2036" s="2" t="s">
        <v>49</v>
      </c>
      <c r="L2036" s="2" t="s">
        <v>673</v>
      </c>
      <c r="M2036" s="2" t="s">
        <v>674</v>
      </c>
      <c r="N2036" s="2" t="s">
        <v>48</v>
      </c>
      <c r="O2036" s="3">
        <v>1</v>
      </c>
      <c r="P2036" s="3">
        <v>253.26820000000001</v>
      </c>
      <c r="Q2036" s="3">
        <v>269</v>
      </c>
      <c r="R2036" s="3">
        <v>269</v>
      </c>
      <c r="S2036" s="3">
        <v>15.7318</v>
      </c>
      <c r="T2036" s="3">
        <v>15.73</v>
      </c>
      <c r="U2036" s="3">
        <v>5.84</v>
      </c>
      <c r="V2036" s="2" t="s">
        <v>697</v>
      </c>
      <c r="W2036" s="2" t="s">
        <v>698</v>
      </c>
      <c r="X2036" s="2" t="s">
        <v>1116</v>
      </c>
      <c r="Y2036" s="19" t="str">
        <f>VLOOKUP(G2036,'Verweis Kd-Gruppe'!$A$2:$B$8,2,FALSE)</f>
        <v>FHK</v>
      </c>
      <c r="Z2036" s="19" t="str">
        <f>VLOOKUP(J2036,'Verweis Art-Gruppe'!$A$2:$B$15,2,FALSE)</f>
        <v>Geräte</v>
      </c>
      <c r="AA2036" s="19" t="str">
        <f>VLOOKUP(W2036,'Verweis Vertreter'!$A$2:$B$24,2,FALSE)</f>
        <v>Zentrale</v>
      </c>
      <c r="AB2036" s="12">
        <f t="shared" si="279"/>
        <v>1</v>
      </c>
      <c r="AC2036" s="12">
        <f t="shared" si="284"/>
        <v>253.26820000000001</v>
      </c>
      <c r="AD2036" s="12">
        <f t="shared" si="285"/>
        <v>269</v>
      </c>
      <c r="AE2036" s="12">
        <f t="shared" si="280"/>
        <v>269</v>
      </c>
      <c r="AF2036" s="12">
        <f t="shared" si="281"/>
        <v>15.7318</v>
      </c>
      <c r="AG2036" s="12">
        <f t="shared" si="282"/>
        <v>15.73</v>
      </c>
      <c r="AH2036" s="9">
        <f t="shared" si="286"/>
        <v>5.8475836431226766E-2</v>
      </c>
      <c r="AI2036" s="14">
        <f>VLOOKUP(E2036,'Verweis Faktor'!$A:$B,2,FALSE)</f>
        <v>1</v>
      </c>
      <c r="AJ2036" s="14"/>
      <c r="AK2036" s="14" t="str">
        <f>IF(AL2036="Ja","Versandkosten",VLOOKUP(E2036,'Verweis Belegart'!$A$2:$B$9,2,FALSE))</f>
        <v>Hardware</v>
      </c>
      <c r="AL2036" s="14" t="str">
        <f t="shared" si="287"/>
        <v>Nein</v>
      </c>
      <c r="AM2036" s="14" t="str">
        <f t="shared" si="283"/>
        <v>Positiv</v>
      </c>
    </row>
    <row r="2037" spans="1:39" ht="17.25" customHeight="1" x14ac:dyDescent="0.35">
      <c r="A2037" s="17">
        <v>14572879</v>
      </c>
      <c r="B2037" s="2" t="s">
        <v>1517</v>
      </c>
      <c r="C2037" s="1">
        <v>2025001</v>
      </c>
      <c r="D2037" s="1">
        <v>2000565</v>
      </c>
      <c r="E2037" s="2" t="s">
        <v>34</v>
      </c>
      <c r="F2037" s="2" t="s">
        <v>142</v>
      </c>
      <c r="G2037" s="2" t="s">
        <v>25</v>
      </c>
      <c r="H2037" s="2" t="s">
        <v>1727</v>
      </c>
      <c r="I2037" s="2" t="s">
        <v>1728</v>
      </c>
      <c r="J2037" s="2" t="s">
        <v>103</v>
      </c>
      <c r="K2037" s="2" t="s">
        <v>79</v>
      </c>
      <c r="L2037" s="2" t="s">
        <v>845</v>
      </c>
      <c r="M2037" s="2" t="s">
        <v>846</v>
      </c>
      <c r="N2037" s="2" t="s">
        <v>128</v>
      </c>
      <c r="O2037" s="3">
        <v>1</v>
      </c>
      <c r="P2037" s="3">
        <v>190.3897</v>
      </c>
      <c r="Q2037" s="3">
        <v>209</v>
      </c>
      <c r="R2037" s="3">
        <v>209</v>
      </c>
      <c r="S2037" s="3">
        <v>18.610299999999999</v>
      </c>
      <c r="T2037" s="3">
        <v>18.61</v>
      </c>
      <c r="U2037" s="3">
        <v>8.9</v>
      </c>
      <c r="V2037" s="2" t="s">
        <v>697</v>
      </c>
      <c r="W2037" s="2" t="s">
        <v>698</v>
      </c>
      <c r="X2037" s="2" t="s">
        <v>1116</v>
      </c>
      <c r="Y2037" s="19" t="str">
        <f>VLOOKUP(G2037,'Verweis Kd-Gruppe'!$A$2:$B$8,2,FALSE)</f>
        <v>FHK</v>
      </c>
      <c r="Z2037" s="19" t="str">
        <f>VLOOKUP(J2037,'Verweis Art-Gruppe'!$A$2:$B$15,2,FALSE)</f>
        <v>Geräte</v>
      </c>
      <c r="AA2037" s="19" t="str">
        <f>VLOOKUP(W2037,'Verweis Vertreter'!$A$2:$B$24,2,FALSE)</f>
        <v>Zentrale</v>
      </c>
      <c r="AB2037" s="12">
        <f t="shared" si="279"/>
        <v>1</v>
      </c>
      <c r="AC2037" s="12">
        <f t="shared" si="284"/>
        <v>190.3897</v>
      </c>
      <c r="AD2037" s="12">
        <f t="shared" si="285"/>
        <v>209</v>
      </c>
      <c r="AE2037" s="12">
        <f t="shared" si="280"/>
        <v>209</v>
      </c>
      <c r="AF2037" s="12">
        <f t="shared" si="281"/>
        <v>18.610299999999999</v>
      </c>
      <c r="AG2037" s="12">
        <f t="shared" si="282"/>
        <v>18.61</v>
      </c>
      <c r="AH2037" s="9">
        <f t="shared" si="286"/>
        <v>8.9043062200956938E-2</v>
      </c>
      <c r="AI2037" s="14">
        <f>VLOOKUP(E2037,'Verweis Faktor'!$A:$B,2,FALSE)</f>
        <v>1</v>
      </c>
      <c r="AJ2037" s="14"/>
      <c r="AK2037" s="14" t="str">
        <f>IF(AL2037="Ja","Versandkosten",VLOOKUP(E2037,'Verweis Belegart'!$A$2:$B$9,2,FALSE))</f>
        <v>Hardware</v>
      </c>
      <c r="AL2037" s="14" t="str">
        <f t="shared" si="287"/>
        <v>Nein</v>
      </c>
      <c r="AM2037" s="14" t="str">
        <f t="shared" si="283"/>
        <v>Positiv</v>
      </c>
    </row>
    <row r="2038" spans="1:39" ht="17.25" customHeight="1" x14ac:dyDescent="0.35">
      <c r="A2038" s="17">
        <v>14572879</v>
      </c>
      <c r="B2038" s="2" t="s">
        <v>1517</v>
      </c>
      <c r="C2038" s="1">
        <v>2025001</v>
      </c>
      <c r="D2038" s="1">
        <v>2000565</v>
      </c>
      <c r="E2038" s="2" t="s">
        <v>34</v>
      </c>
      <c r="F2038" s="2" t="s">
        <v>142</v>
      </c>
      <c r="G2038" s="2" t="s">
        <v>25</v>
      </c>
      <c r="H2038" s="2" t="s">
        <v>1727</v>
      </c>
      <c r="I2038" s="2" t="s">
        <v>1728</v>
      </c>
      <c r="J2038" s="2" t="s">
        <v>103</v>
      </c>
      <c r="K2038" s="2" t="s">
        <v>83</v>
      </c>
      <c r="L2038" s="2" t="s">
        <v>1729</v>
      </c>
      <c r="M2038" s="2" t="s">
        <v>1730</v>
      </c>
      <c r="N2038" s="2" t="s">
        <v>522</v>
      </c>
      <c r="O2038" s="3">
        <v>1</v>
      </c>
      <c r="P2038" s="3">
        <v>490.33330000000001</v>
      </c>
      <c r="Q2038" s="3">
        <v>509</v>
      </c>
      <c r="R2038" s="3">
        <v>509</v>
      </c>
      <c r="S2038" s="3">
        <v>18.666699999999999</v>
      </c>
      <c r="T2038" s="3">
        <v>18.670000000000002</v>
      </c>
      <c r="U2038" s="3">
        <v>3.66</v>
      </c>
      <c r="V2038" s="2" t="s">
        <v>697</v>
      </c>
      <c r="W2038" s="2" t="s">
        <v>698</v>
      </c>
      <c r="X2038" s="2" t="s">
        <v>1116</v>
      </c>
      <c r="Y2038" s="19" t="str">
        <f>VLOOKUP(G2038,'Verweis Kd-Gruppe'!$A$2:$B$8,2,FALSE)</f>
        <v>FHK</v>
      </c>
      <c r="Z2038" s="19" t="str">
        <f>VLOOKUP(J2038,'Verweis Art-Gruppe'!$A$2:$B$15,2,FALSE)</f>
        <v>Geräte</v>
      </c>
      <c r="AA2038" s="19" t="str">
        <f>VLOOKUP(W2038,'Verweis Vertreter'!$A$2:$B$24,2,FALSE)</f>
        <v>Zentrale</v>
      </c>
      <c r="AB2038" s="12">
        <f t="shared" si="279"/>
        <v>1</v>
      </c>
      <c r="AC2038" s="12">
        <f t="shared" si="284"/>
        <v>490.33330000000001</v>
      </c>
      <c r="AD2038" s="12">
        <f t="shared" si="285"/>
        <v>509</v>
      </c>
      <c r="AE2038" s="12">
        <f t="shared" si="280"/>
        <v>509</v>
      </c>
      <c r="AF2038" s="12">
        <f t="shared" si="281"/>
        <v>18.666699999999999</v>
      </c>
      <c r="AG2038" s="12">
        <f t="shared" si="282"/>
        <v>18.670000000000002</v>
      </c>
      <c r="AH2038" s="9">
        <f t="shared" si="286"/>
        <v>3.6679764243614937E-2</v>
      </c>
      <c r="AI2038" s="14">
        <f>VLOOKUP(E2038,'Verweis Faktor'!$A:$B,2,FALSE)</f>
        <v>1</v>
      </c>
      <c r="AJ2038" s="14"/>
      <c r="AK2038" s="14" t="str">
        <f>IF(AL2038="Ja","Versandkosten",VLOOKUP(E2038,'Verweis Belegart'!$A$2:$B$9,2,FALSE))</f>
        <v>Hardware</v>
      </c>
      <c r="AL2038" s="14" t="str">
        <f t="shared" si="287"/>
        <v>Nein</v>
      </c>
      <c r="AM2038" s="14" t="str">
        <f t="shared" si="283"/>
        <v>Positiv</v>
      </c>
    </row>
    <row r="2039" spans="1:39" ht="17.25" customHeight="1" x14ac:dyDescent="0.35">
      <c r="A2039" s="17">
        <v>14572875</v>
      </c>
      <c r="B2039" s="2" t="s">
        <v>1517</v>
      </c>
      <c r="C2039" s="1">
        <v>2025001</v>
      </c>
      <c r="D2039" s="1">
        <v>2000566</v>
      </c>
      <c r="E2039" s="2" t="s">
        <v>34</v>
      </c>
      <c r="F2039" s="2" t="s">
        <v>142</v>
      </c>
      <c r="G2039" s="2" t="s">
        <v>25</v>
      </c>
      <c r="H2039" s="2" t="s">
        <v>725</v>
      </c>
      <c r="I2039" s="2" t="s">
        <v>726</v>
      </c>
      <c r="J2039" s="2" t="s">
        <v>103</v>
      </c>
      <c r="K2039" s="2" t="s">
        <v>28</v>
      </c>
      <c r="L2039" s="2" t="s">
        <v>722</v>
      </c>
      <c r="M2039" s="2" t="s">
        <v>723</v>
      </c>
      <c r="N2039" s="2" t="s">
        <v>234</v>
      </c>
      <c r="O2039" s="3">
        <v>2</v>
      </c>
      <c r="P2039" s="3">
        <v>247.5806</v>
      </c>
      <c r="Q2039" s="3">
        <v>265</v>
      </c>
      <c r="R2039" s="3">
        <v>530</v>
      </c>
      <c r="S2039" s="3">
        <v>17.4194</v>
      </c>
      <c r="T2039" s="3">
        <v>34.840000000000003</v>
      </c>
      <c r="U2039" s="3">
        <v>6.57</v>
      </c>
      <c r="V2039" s="2" t="s">
        <v>413</v>
      </c>
      <c r="W2039" s="2" t="s">
        <v>414</v>
      </c>
      <c r="X2039" s="2" t="s">
        <v>419</v>
      </c>
      <c r="Y2039" s="19" t="str">
        <f>VLOOKUP(G2039,'Verweis Kd-Gruppe'!$A$2:$B$8,2,FALSE)</f>
        <v>FHK</v>
      </c>
      <c r="Z2039" s="19" t="str">
        <f>VLOOKUP(J2039,'Verweis Art-Gruppe'!$A$2:$B$15,2,FALSE)</f>
        <v>Geräte</v>
      </c>
      <c r="AA2039" s="19" t="str">
        <f>VLOOKUP(W2039,'Verweis Vertreter'!$A$2:$B$24,2,FALSE)</f>
        <v>Zentrale</v>
      </c>
      <c r="AB2039" s="12">
        <f t="shared" si="279"/>
        <v>2</v>
      </c>
      <c r="AC2039" s="12">
        <f t="shared" si="284"/>
        <v>247.5806</v>
      </c>
      <c r="AD2039" s="12">
        <f t="shared" si="285"/>
        <v>265</v>
      </c>
      <c r="AE2039" s="12">
        <f t="shared" si="280"/>
        <v>530</v>
      </c>
      <c r="AF2039" s="12">
        <f t="shared" si="281"/>
        <v>17.4194</v>
      </c>
      <c r="AG2039" s="12">
        <f t="shared" si="282"/>
        <v>34.840000000000003</v>
      </c>
      <c r="AH2039" s="9">
        <f t="shared" si="286"/>
        <v>6.5735849056603776E-2</v>
      </c>
      <c r="AI2039" s="14">
        <f>VLOOKUP(E2039,'Verweis Faktor'!$A:$B,2,FALSE)</f>
        <v>1</v>
      </c>
      <c r="AJ2039" s="14"/>
      <c r="AK2039" s="14" t="str">
        <f>IF(AL2039="Ja","Versandkosten",VLOOKUP(E2039,'Verweis Belegart'!$A$2:$B$9,2,FALSE))</f>
        <v>Hardware</v>
      </c>
      <c r="AL2039" s="14" t="str">
        <f t="shared" si="287"/>
        <v>Nein</v>
      </c>
      <c r="AM2039" s="14" t="str">
        <f t="shared" si="283"/>
        <v>Positiv</v>
      </c>
    </row>
    <row r="2040" spans="1:39" ht="17.25" customHeight="1" x14ac:dyDescent="0.35">
      <c r="A2040" s="17">
        <v>14572875</v>
      </c>
      <c r="B2040" s="2" t="s">
        <v>1517</v>
      </c>
      <c r="C2040" s="1">
        <v>2025001</v>
      </c>
      <c r="D2040" s="1">
        <v>2000566</v>
      </c>
      <c r="E2040" s="2" t="s">
        <v>34</v>
      </c>
      <c r="F2040" s="2" t="s">
        <v>142</v>
      </c>
      <c r="G2040" s="2" t="s">
        <v>25</v>
      </c>
      <c r="H2040" s="2" t="s">
        <v>725</v>
      </c>
      <c r="I2040" s="2" t="s">
        <v>726</v>
      </c>
      <c r="J2040" s="2" t="s">
        <v>103</v>
      </c>
      <c r="K2040" s="2" t="s">
        <v>45</v>
      </c>
      <c r="L2040" s="2" t="s">
        <v>1676</v>
      </c>
      <c r="M2040" s="2" t="s">
        <v>1677</v>
      </c>
      <c r="N2040" s="2" t="s">
        <v>48</v>
      </c>
      <c r="O2040" s="3">
        <v>1</v>
      </c>
      <c r="P2040" s="3">
        <v>259</v>
      </c>
      <c r="Q2040" s="3">
        <v>269</v>
      </c>
      <c r="R2040" s="3">
        <v>269</v>
      </c>
      <c r="S2040" s="3">
        <v>10</v>
      </c>
      <c r="T2040" s="3">
        <v>10</v>
      </c>
      <c r="U2040" s="3">
        <v>3.71</v>
      </c>
      <c r="V2040" s="2" t="s">
        <v>413</v>
      </c>
      <c r="W2040" s="2" t="s">
        <v>414</v>
      </c>
      <c r="X2040" s="2" t="s">
        <v>419</v>
      </c>
      <c r="Y2040" s="19" t="str">
        <f>VLOOKUP(G2040,'Verweis Kd-Gruppe'!$A$2:$B$8,2,FALSE)</f>
        <v>FHK</v>
      </c>
      <c r="Z2040" s="19" t="str">
        <f>VLOOKUP(J2040,'Verweis Art-Gruppe'!$A$2:$B$15,2,FALSE)</f>
        <v>Geräte</v>
      </c>
      <c r="AA2040" s="19" t="str">
        <f>VLOOKUP(W2040,'Verweis Vertreter'!$A$2:$B$24,2,FALSE)</f>
        <v>Zentrale</v>
      </c>
      <c r="AB2040" s="12">
        <f t="shared" si="279"/>
        <v>1</v>
      </c>
      <c r="AC2040" s="12">
        <f t="shared" si="284"/>
        <v>259</v>
      </c>
      <c r="AD2040" s="12">
        <f t="shared" si="285"/>
        <v>269</v>
      </c>
      <c r="AE2040" s="12">
        <f t="shared" si="280"/>
        <v>269</v>
      </c>
      <c r="AF2040" s="12">
        <f t="shared" si="281"/>
        <v>10</v>
      </c>
      <c r="AG2040" s="12">
        <f t="shared" si="282"/>
        <v>10</v>
      </c>
      <c r="AH2040" s="9">
        <f t="shared" si="286"/>
        <v>3.717472118959108E-2</v>
      </c>
      <c r="AI2040" s="14">
        <f>VLOOKUP(E2040,'Verweis Faktor'!$A:$B,2,FALSE)</f>
        <v>1</v>
      </c>
      <c r="AJ2040" s="14"/>
      <c r="AK2040" s="14" t="str">
        <f>IF(AL2040="Ja","Versandkosten",VLOOKUP(E2040,'Verweis Belegart'!$A$2:$B$9,2,FALSE))</f>
        <v>Hardware</v>
      </c>
      <c r="AL2040" s="14" t="str">
        <f t="shared" si="287"/>
        <v>Nein</v>
      </c>
      <c r="AM2040" s="14" t="str">
        <f t="shared" si="283"/>
        <v>Positiv</v>
      </c>
    </row>
    <row r="2041" spans="1:39" ht="17.25" customHeight="1" x14ac:dyDescent="0.35">
      <c r="A2041" s="17">
        <v>14572875</v>
      </c>
      <c r="B2041" s="2" t="s">
        <v>1517</v>
      </c>
      <c r="C2041" s="1">
        <v>2025001</v>
      </c>
      <c r="D2041" s="1">
        <v>2000566</v>
      </c>
      <c r="E2041" s="2" t="s">
        <v>34</v>
      </c>
      <c r="F2041" s="2" t="s">
        <v>142</v>
      </c>
      <c r="G2041" s="2" t="s">
        <v>25</v>
      </c>
      <c r="H2041" s="2" t="s">
        <v>725</v>
      </c>
      <c r="I2041" s="2" t="s">
        <v>726</v>
      </c>
      <c r="J2041" s="2" t="s">
        <v>2228</v>
      </c>
      <c r="K2041" s="2" t="s">
        <v>49</v>
      </c>
      <c r="L2041" s="2" t="s">
        <v>1386</v>
      </c>
      <c r="M2041" s="2" t="s">
        <v>1387</v>
      </c>
      <c r="N2041" s="2"/>
      <c r="O2041" s="3">
        <v>1</v>
      </c>
      <c r="P2041" s="3">
        <v>0</v>
      </c>
      <c r="Q2041" s="3">
        <v>0</v>
      </c>
      <c r="R2041" s="3">
        <v>0</v>
      </c>
      <c r="S2041" s="3"/>
      <c r="T2041" s="3">
        <v>0</v>
      </c>
      <c r="U2041" s="3"/>
      <c r="V2041" s="2" t="s">
        <v>413</v>
      </c>
      <c r="W2041" s="2" t="s">
        <v>414</v>
      </c>
      <c r="X2041" s="2" t="s">
        <v>419</v>
      </c>
      <c r="Y2041" s="19" t="str">
        <f>VLOOKUP(G2041,'Verweis Kd-Gruppe'!$A$2:$B$8,2,FALSE)</f>
        <v>FHK</v>
      </c>
      <c r="Z2041" s="19" t="str">
        <f>VLOOKUP(J2041,'Verweis Art-Gruppe'!$A$2:$B$15,2,FALSE)</f>
        <v>Marketing</v>
      </c>
      <c r="AA2041" s="19" t="str">
        <f>VLOOKUP(W2041,'Verweis Vertreter'!$A$2:$B$24,2,FALSE)</f>
        <v>Zentrale</v>
      </c>
      <c r="AB2041" s="12">
        <f t="shared" si="279"/>
        <v>1</v>
      </c>
      <c r="AC2041" s="12">
        <f t="shared" si="284"/>
        <v>0</v>
      </c>
      <c r="AD2041" s="12">
        <f t="shared" si="285"/>
        <v>0</v>
      </c>
      <c r="AE2041" s="12">
        <f t="shared" si="280"/>
        <v>0</v>
      </c>
      <c r="AF2041" s="12">
        <f t="shared" si="281"/>
        <v>0</v>
      </c>
      <c r="AG2041" s="12">
        <f t="shared" si="282"/>
        <v>0</v>
      </c>
      <c r="AH2041" s="9">
        <f t="shared" si="286"/>
        <v>0</v>
      </c>
      <c r="AI2041" s="14">
        <f>VLOOKUP(E2041,'Verweis Faktor'!$A:$B,2,FALSE)</f>
        <v>1</v>
      </c>
      <c r="AJ2041" s="14"/>
      <c r="AK2041" s="14" t="str">
        <f>IF(AL2041="Ja","Versandkosten",VLOOKUP(E2041,'Verweis Belegart'!$A$2:$B$9,2,FALSE))</f>
        <v>Hardware</v>
      </c>
      <c r="AL2041" s="14" t="str">
        <f t="shared" si="287"/>
        <v>Nein</v>
      </c>
      <c r="AM2041" s="14" t="str">
        <f t="shared" si="283"/>
        <v>Positiv</v>
      </c>
    </row>
    <row r="2042" spans="1:39" ht="17.25" customHeight="1" x14ac:dyDescent="0.35">
      <c r="A2042" s="17">
        <v>14572907</v>
      </c>
      <c r="B2042" s="2" t="s">
        <v>1517</v>
      </c>
      <c r="C2042" s="1">
        <v>2025001</v>
      </c>
      <c r="D2042" s="1">
        <v>2000567</v>
      </c>
      <c r="E2042" s="2" t="s">
        <v>1719</v>
      </c>
      <c r="F2042" s="2" t="s">
        <v>1720</v>
      </c>
      <c r="G2042" s="2" t="s">
        <v>36</v>
      </c>
      <c r="H2042" s="2" t="s">
        <v>1731</v>
      </c>
      <c r="I2042" s="2" t="s">
        <v>1732</v>
      </c>
      <c r="J2042" s="2" t="s">
        <v>115</v>
      </c>
      <c r="K2042" s="2" t="s">
        <v>28</v>
      </c>
      <c r="L2042" s="2" t="s">
        <v>1723</v>
      </c>
      <c r="M2042" s="2" t="s">
        <v>1724</v>
      </c>
      <c r="N2042" s="2" t="s">
        <v>122</v>
      </c>
      <c r="O2042" s="3">
        <v>1</v>
      </c>
      <c r="P2042" s="3">
        <v>0</v>
      </c>
      <c r="Q2042" s="3">
        <v>1804.45</v>
      </c>
      <c r="R2042" s="3">
        <v>1804.45</v>
      </c>
      <c r="S2042" s="3">
        <v>1804.45</v>
      </c>
      <c r="T2042" s="3">
        <v>1804.45</v>
      </c>
      <c r="U2042" s="3"/>
      <c r="V2042" s="2" t="s">
        <v>1733</v>
      </c>
      <c r="W2042" s="2" t="s">
        <v>1734</v>
      </c>
      <c r="X2042" s="2" t="s">
        <v>59</v>
      </c>
      <c r="Y2042" s="19" t="str">
        <f>VLOOKUP(G2042,'Verweis Kd-Gruppe'!$A$2:$B$8,2,FALSE)</f>
        <v>GRK</v>
      </c>
      <c r="Z2042" s="19" t="str">
        <f>VLOOKUP(J2042,'Verweis Art-Gruppe'!$A$2:$B$15,2,FALSE)</f>
        <v>Weiterbelastungen</v>
      </c>
      <c r="AA2042" s="19" t="str">
        <f>VLOOKUP(W2042,'Verweis Vertreter'!$A$2:$B$24,2,FALSE)</f>
        <v>Zentrale</v>
      </c>
      <c r="AB2042" s="12">
        <f t="shared" si="279"/>
        <v>1</v>
      </c>
      <c r="AC2042" s="12">
        <f t="shared" si="284"/>
        <v>0</v>
      </c>
      <c r="AD2042" s="12">
        <f t="shared" si="285"/>
        <v>1804.45</v>
      </c>
      <c r="AE2042" s="12">
        <f t="shared" si="280"/>
        <v>1804.45</v>
      </c>
      <c r="AF2042" s="12">
        <f t="shared" si="281"/>
        <v>1804.45</v>
      </c>
      <c r="AG2042" s="12">
        <f t="shared" si="282"/>
        <v>1804.45</v>
      </c>
      <c r="AH2042" s="9">
        <f t="shared" si="286"/>
        <v>1</v>
      </c>
      <c r="AI2042" s="14">
        <f>VLOOKUP(E2042,'Verweis Faktor'!$A:$B,2,FALSE)</f>
        <v>1</v>
      </c>
      <c r="AJ2042" s="14"/>
      <c r="AK2042" s="14" t="str">
        <f>IF(AL2042="Ja","Versandkosten",VLOOKUP(E2042,'Verweis Belegart'!$A$2:$B$9,2,FALSE))</f>
        <v>Hardware</v>
      </c>
      <c r="AL2042" s="14" t="str">
        <f t="shared" si="287"/>
        <v>Nein</v>
      </c>
      <c r="AM2042" s="14" t="str">
        <f t="shared" si="283"/>
        <v>Positiv</v>
      </c>
    </row>
    <row r="2043" spans="1:39" ht="17.25" customHeight="1" x14ac:dyDescent="0.35">
      <c r="A2043" s="17">
        <v>14565340</v>
      </c>
      <c r="B2043" s="2" t="s">
        <v>1517</v>
      </c>
      <c r="C2043" s="1">
        <v>2025001</v>
      </c>
      <c r="D2043" s="1">
        <v>2000568</v>
      </c>
      <c r="E2043" s="2" t="s">
        <v>34</v>
      </c>
      <c r="F2043" s="2" t="s">
        <v>53</v>
      </c>
      <c r="G2043" s="2" t="s">
        <v>66</v>
      </c>
      <c r="H2043" s="2" t="s">
        <v>640</v>
      </c>
      <c r="I2043" s="2" t="s">
        <v>641</v>
      </c>
      <c r="J2043" s="2" t="s">
        <v>103</v>
      </c>
      <c r="K2043" s="2" t="s">
        <v>28</v>
      </c>
      <c r="L2043" s="2" t="s">
        <v>1554</v>
      </c>
      <c r="M2043" s="2" t="s">
        <v>1555</v>
      </c>
      <c r="N2043" s="2" t="s">
        <v>257</v>
      </c>
      <c r="O2043" s="3">
        <v>10</v>
      </c>
      <c r="P2043" s="3">
        <v>880</v>
      </c>
      <c r="Q2043" s="3">
        <v>963.79</v>
      </c>
      <c r="R2043" s="3">
        <v>9637.9</v>
      </c>
      <c r="S2043" s="3">
        <v>83.79</v>
      </c>
      <c r="T2043" s="3">
        <v>837.9</v>
      </c>
      <c r="U2043" s="3">
        <v>8.69</v>
      </c>
      <c r="V2043" s="2" t="s">
        <v>195</v>
      </c>
      <c r="W2043" s="2" t="s">
        <v>196</v>
      </c>
      <c r="X2043" s="2" t="s">
        <v>197</v>
      </c>
      <c r="Y2043" s="19" t="str">
        <f>VLOOKUP(G2043,'Verweis Kd-Gruppe'!$A$2:$B$8,2,FALSE)</f>
        <v>EXP</v>
      </c>
      <c r="Z2043" s="19" t="str">
        <f>VLOOKUP(J2043,'Verweis Art-Gruppe'!$A$2:$B$15,2,FALSE)</f>
        <v>Geräte</v>
      </c>
      <c r="AA2043" s="19" t="str">
        <f>VLOOKUP(W2043,'Verweis Vertreter'!$A$2:$B$24,2,FALSE)</f>
        <v>Akin Erdem</v>
      </c>
      <c r="AB2043" s="12">
        <f t="shared" si="279"/>
        <v>10</v>
      </c>
      <c r="AC2043" s="12">
        <f t="shared" si="284"/>
        <v>880</v>
      </c>
      <c r="AD2043" s="12">
        <f t="shared" si="285"/>
        <v>963.79</v>
      </c>
      <c r="AE2043" s="12">
        <f t="shared" si="280"/>
        <v>9637.9</v>
      </c>
      <c r="AF2043" s="12">
        <f t="shared" si="281"/>
        <v>83.79</v>
      </c>
      <c r="AG2043" s="12">
        <f t="shared" si="282"/>
        <v>837.9</v>
      </c>
      <c r="AH2043" s="9">
        <f t="shared" si="286"/>
        <v>8.6938025918509215E-2</v>
      </c>
      <c r="AI2043" s="14">
        <f>VLOOKUP(E2043,'Verweis Faktor'!$A:$B,2,FALSE)</f>
        <v>1</v>
      </c>
      <c r="AJ2043" s="14"/>
      <c r="AK2043" s="14" t="str">
        <f>IF(AL2043="Ja","Versandkosten",VLOOKUP(E2043,'Verweis Belegart'!$A$2:$B$9,2,FALSE))</f>
        <v>Hardware</v>
      </c>
      <c r="AL2043" s="14" t="str">
        <f t="shared" si="287"/>
        <v>Nein</v>
      </c>
      <c r="AM2043" s="14" t="str">
        <f t="shared" si="283"/>
        <v>Positiv</v>
      </c>
    </row>
    <row r="2044" spans="1:39" ht="17.25" customHeight="1" x14ac:dyDescent="0.35">
      <c r="A2044" s="17">
        <v>14572061</v>
      </c>
      <c r="B2044" s="2" t="s">
        <v>1517</v>
      </c>
      <c r="C2044" s="1">
        <v>2025001</v>
      </c>
      <c r="D2044" s="1">
        <v>2000569</v>
      </c>
      <c r="E2044" s="2" t="s">
        <v>34</v>
      </c>
      <c r="F2044" s="2" t="s">
        <v>53</v>
      </c>
      <c r="G2044" s="2" t="s">
        <v>66</v>
      </c>
      <c r="H2044" s="2" t="s">
        <v>640</v>
      </c>
      <c r="I2044" s="2" t="s">
        <v>641</v>
      </c>
      <c r="J2044" s="2" t="s">
        <v>304</v>
      </c>
      <c r="K2044" s="2" t="s">
        <v>28</v>
      </c>
      <c r="L2044" s="2" t="s">
        <v>1735</v>
      </c>
      <c r="M2044" s="2" t="s">
        <v>1736</v>
      </c>
      <c r="N2044" s="2" t="s">
        <v>1737</v>
      </c>
      <c r="O2044" s="3">
        <v>1</v>
      </c>
      <c r="P2044" s="3">
        <v>0</v>
      </c>
      <c r="Q2044" s="3">
        <v>12.06</v>
      </c>
      <c r="R2044" s="3">
        <v>12.06</v>
      </c>
      <c r="S2044" s="3">
        <v>12.06</v>
      </c>
      <c r="T2044" s="3">
        <v>12.06</v>
      </c>
      <c r="U2044" s="3"/>
      <c r="V2044" s="2" t="s">
        <v>195</v>
      </c>
      <c r="W2044" s="2" t="s">
        <v>196</v>
      </c>
      <c r="X2044" s="2" t="s">
        <v>197</v>
      </c>
      <c r="Y2044" s="19" t="str">
        <f>VLOOKUP(G2044,'Verweis Kd-Gruppe'!$A$2:$B$8,2,FALSE)</f>
        <v>EXP</v>
      </c>
      <c r="Z2044" s="19" t="str">
        <f>VLOOKUP(J2044,'Verweis Art-Gruppe'!$A$2:$B$15,2,FALSE)</f>
        <v>Zubehör</v>
      </c>
      <c r="AA2044" s="19" t="str">
        <f>VLOOKUP(W2044,'Verweis Vertreter'!$A$2:$B$24,2,FALSE)</f>
        <v>Akin Erdem</v>
      </c>
      <c r="AB2044" s="12">
        <f t="shared" si="279"/>
        <v>1</v>
      </c>
      <c r="AC2044" s="12">
        <f t="shared" si="284"/>
        <v>0</v>
      </c>
      <c r="AD2044" s="12">
        <f t="shared" si="285"/>
        <v>12.06</v>
      </c>
      <c r="AE2044" s="12">
        <f t="shared" si="280"/>
        <v>12.06</v>
      </c>
      <c r="AF2044" s="12">
        <f t="shared" si="281"/>
        <v>12.06</v>
      </c>
      <c r="AG2044" s="12">
        <f t="shared" si="282"/>
        <v>12.06</v>
      </c>
      <c r="AH2044" s="9">
        <f t="shared" si="286"/>
        <v>1</v>
      </c>
      <c r="AI2044" s="14">
        <f>VLOOKUP(E2044,'Verweis Faktor'!$A:$B,2,FALSE)</f>
        <v>1</v>
      </c>
      <c r="AJ2044" s="14"/>
      <c r="AK2044" s="14" t="str">
        <f>IF(AL2044="Ja","Versandkosten",VLOOKUP(E2044,'Verweis Belegart'!$A$2:$B$9,2,FALSE))</f>
        <v>Hardware</v>
      </c>
      <c r="AL2044" s="14" t="str">
        <f t="shared" si="287"/>
        <v>Nein</v>
      </c>
      <c r="AM2044" s="14" t="str">
        <f t="shared" si="283"/>
        <v>Positiv</v>
      </c>
    </row>
    <row r="2045" spans="1:39" ht="17.25" customHeight="1" x14ac:dyDescent="0.35">
      <c r="A2045" s="17">
        <v>14572061</v>
      </c>
      <c r="B2045" s="2" t="s">
        <v>1517</v>
      </c>
      <c r="C2045" s="1">
        <v>2025001</v>
      </c>
      <c r="D2045" s="1">
        <v>2000569</v>
      </c>
      <c r="E2045" s="2" t="s">
        <v>34</v>
      </c>
      <c r="F2045" s="2" t="s">
        <v>53</v>
      </c>
      <c r="G2045" s="2" t="s">
        <v>66</v>
      </c>
      <c r="H2045" s="2" t="s">
        <v>640</v>
      </c>
      <c r="I2045" s="2" t="s">
        <v>641</v>
      </c>
      <c r="J2045" s="2" t="s">
        <v>103</v>
      </c>
      <c r="K2045" s="2" t="s">
        <v>45</v>
      </c>
      <c r="L2045" s="2" t="s">
        <v>203</v>
      </c>
      <c r="M2045" s="2" t="s">
        <v>204</v>
      </c>
      <c r="N2045" s="2" t="s">
        <v>62</v>
      </c>
      <c r="O2045" s="3">
        <v>1</v>
      </c>
      <c r="P2045" s="3">
        <v>149</v>
      </c>
      <c r="Q2045" s="3">
        <v>159.79</v>
      </c>
      <c r="R2045" s="3">
        <v>159.79</v>
      </c>
      <c r="S2045" s="3">
        <v>10.79</v>
      </c>
      <c r="T2045" s="3">
        <v>10.79</v>
      </c>
      <c r="U2045" s="3">
        <v>6.75</v>
      </c>
      <c r="V2045" s="2" t="s">
        <v>195</v>
      </c>
      <c r="W2045" s="2" t="s">
        <v>196</v>
      </c>
      <c r="X2045" s="2" t="s">
        <v>197</v>
      </c>
      <c r="Y2045" s="19" t="str">
        <f>VLOOKUP(G2045,'Verweis Kd-Gruppe'!$A$2:$B$8,2,FALSE)</f>
        <v>EXP</v>
      </c>
      <c r="Z2045" s="19" t="str">
        <f>VLOOKUP(J2045,'Verweis Art-Gruppe'!$A$2:$B$15,2,FALSE)</f>
        <v>Geräte</v>
      </c>
      <c r="AA2045" s="19" t="str">
        <f>VLOOKUP(W2045,'Verweis Vertreter'!$A$2:$B$24,2,FALSE)</f>
        <v>Akin Erdem</v>
      </c>
      <c r="AB2045" s="12">
        <f t="shared" si="279"/>
        <v>1</v>
      </c>
      <c r="AC2045" s="12">
        <f t="shared" si="284"/>
        <v>149</v>
      </c>
      <c r="AD2045" s="12">
        <f t="shared" si="285"/>
        <v>159.79</v>
      </c>
      <c r="AE2045" s="12">
        <f t="shared" si="280"/>
        <v>159.79</v>
      </c>
      <c r="AF2045" s="12">
        <f t="shared" si="281"/>
        <v>10.79</v>
      </c>
      <c r="AG2045" s="12">
        <f t="shared" si="282"/>
        <v>10.79</v>
      </c>
      <c r="AH2045" s="9">
        <f t="shared" si="286"/>
        <v>6.7526128043056508E-2</v>
      </c>
      <c r="AI2045" s="14">
        <f>VLOOKUP(E2045,'Verweis Faktor'!$A:$B,2,FALSE)</f>
        <v>1</v>
      </c>
      <c r="AJ2045" s="14"/>
      <c r="AK2045" s="14" t="str">
        <f>IF(AL2045="Ja","Versandkosten",VLOOKUP(E2045,'Verweis Belegart'!$A$2:$B$9,2,FALSE))</f>
        <v>Hardware</v>
      </c>
      <c r="AL2045" s="14" t="str">
        <f t="shared" si="287"/>
        <v>Nein</v>
      </c>
      <c r="AM2045" s="14" t="str">
        <f t="shared" si="283"/>
        <v>Positiv</v>
      </c>
    </row>
    <row r="2046" spans="1:39" ht="17.25" customHeight="1" x14ac:dyDescent="0.35">
      <c r="A2046" s="17">
        <v>14572061</v>
      </c>
      <c r="B2046" s="2" t="s">
        <v>1517</v>
      </c>
      <c r="C2046" s="1">
        <v>2025001</v>
      </c>
      <c r="D2046" s="1">
        <v>2000569</v>
      </c>
      <c r="E2046" s="2" t="s">
        <v>34</v>
      </c>
      <c r="F2046" s="2" t="s">
        <v>53</v>
      </c>
      <c r="G2046" s="2" t="s">
        <v>66</v>
      </c>
      <c r="H2046" s="2" t="s">
        <v>640</v>
      </c>
      <c r="I2046" s="2" t="s">
        <v>641</v>
      </c>
      <c r="J2046" s="2" t="s">
        <v>304</v>
      </c>
      <c r="K2046" s="2" t="s">
        <v>49</v>
      </c>
      <c r="L2046" s="2" t="s">
        <v>1738</v>
      </c>
      <c r="M2046" s="2" t="s">
        <v>1739</v>
      </c>
      <c r="N2046" s="2" t="s">
        <v>1740</v>
      </c>
      <c r="O2046" s="3">
        <v>5</v>
      </c>
      <c r="P2046" s="3">
        <v>170</v>
      </c>
      <c r="Q2046" s="3">
        <v>185.93</v>
      </c>
      <c r="R2046" s="3">
        <v>929.65</v>
      </c>
      <c r="S2046" s="3">
        <v>15.93</v>
      </c>
      <c r="T2046" s="3">
        <v>79.650000000000006</v>
      </c>
      <c r="U2046" s="3">
        <v>8.56</v>
      </c>
      <c r="V2046" s="2" t="s">
        <v>195</v>
      </c>
      <c r="W2046" s="2" t="s">
        <v>196</v>
      </c>
      <c r="X2046" s="2" t="s">
        <v>197</v>
      </c>
      <c r="Y2046" s="19" t="str">
        <f>VLOOKUP(G2046,'Verweis Kd-Gruppe'!$A$2:$B$8,2,FALSE)</f>
        <v>EXP</v>
      </c>
      <c r="Z2046" s="19" t="str">
        <f>VLOOKUP(J2046,'Verweis Art-Gruppe'!$A$2:$B$15,2,FALSE)</f>
        <v>Zubehör</v>
      </c>
      <c r="AA2046" s="19" t="str">
        <f>VLOOKUP(W2046,'Verweis Vertreter'!$A$2:$B$24,2,FALSE)</f>
        <v>Akin Erdem</v>
      </c>
      <c r="AB2046" s="12">
        <f t="shared" si="279"/>
        <v>5</v>
      </c>
      <c r="AC2046" s="12">
        <f t="shared" si="284"/>
        <v>170</v>
      </c>
      <c r="AD2046" s="12">
        <f t="shared" si="285"/>
        <v>185.93</v>
      </c>
      <c r="AE2046" s="12">
        <f t="shared" si="280"/>
        <v>929.65</v>
      </c>
      <c r="AF2046" s="12">
        <f t="shared" si="281"/>
        <v>15.93</v>
      </c>
      <c r="AG2046" s="12">
        <f t="shared" si="282"/>
        <v>79.650000000000006</v>
      </c>
      <c r="AH2046" s="9">
        <f t="shared" si="286"/>
        <v>8.5677405475178839E-2</v>
      </c>
      <c r="AI2046" s="14">
        <f>VLOOKUP(E2046,'Verweis Faktor'!$A:$B,2,FALSE)</f>
        <v>1</v>
      </c>
      <c r="AJ2046" s="14"/>
      <c r="AK2046" s="14" t="str">
        <f>IF(AL2046="Ja","Versandkosten",VLOOKUP(E2046,'Verweis Belegart'!$A$2:$B$9,2,FALSE))</f>
        <v>Hardware</v>
      </c>
      <c r="AL2046" s="14" t="str">
        <f t="shared" si="287"/>
        <v>Nein</v>
      </c>
      <c r="AM2046" s="14" t="str">
        <f t="shared" si="283"/>
        <v>Positiv</v>
      </c>
    </row>
    <row r="2047" spans="1:39" ht="17.25" customHeight="1" x14ac:dyDescent="0.35">
      <c r="A2047" s="17">
        <v>14572061</v>
      </c>
      <c r="B2047" s="2" t="s">
        <v>1517</v>
      </c>
      <c r="C2047" s="1">
        <v>2025001</v>
      </c>
      <c r="D2047" s="1">
        <v>2000569</v>
      </c>
      <c r="E2047" s="2" t="s">
        <v>34</v>
      </c>
      <c r="F2047" s="2" t="s">
        <v>53</v>
      </c>
      <c r="G2047" s="2" t="s">
        <v>66</v>
      </c>
      <c r="H2047" s="2" t="s">
        <v>640</v>
      </c>
      <c r="I2047" s="2" t="s">
        <v>641</v>
      </c>
      <c r="J2047" s="2" t="s">
        <v>304</v>
      </c>
      <c r="K2047" s="2" t="s">
        <v>79</v>
      </c>
      <c r="L2047" s="2" t="s">
        <v>950</v>
      </c>
      <c r="M2047" s="2" t="s">
        <v>951</v>
      </c>
      <c r="N2047" s="2" t="s">
        <v>952</v>
      </c>
      <c r="O2047" s="3">
        <v>3</v>
      </c>
      <c r="P2047" s="3">
        <v>420</v>
      </c>
      <c r="Q2047" s="3">
        <v>437.17</v>
      </c>
      <c r="R2047" s="3">
        <v>1311.51</v>
      </c>
      <c r="S2047" s="3">
        <v>17.170000000000002</v>
      </c>
      <c r="T2047" s="3">
        <v>51.51</v>
      </c>
      <c r="U2047" s="3">
        <v>3.92</v>
      </c>
      <c r="V2047" s="2" t="s">
        <v>195</v>
      </c>
      <c r="W2047" s="2" t="s">
        <v>196</v>
      </c>
      <c r="X2047" s="2" t="s">
        <v>197</v>
      </c>
      <c r="Y2047" s="19" t="str">
        <f>VLOOKUP(G2047,'Verweis Kd-Gruppe'!$A$2:$B$8,2,FALSE)</f>
        <v>EXP</v>
      </c>
      <c r="Z2047" s="19" t="str">
        <f>VLOOKUP(J2047,'Verweis Art-Gruppe'!$A$2:$B$15,2,FALSE)</f>
        <v>Zubehör</v>
      </c>
      <c r="AA2047" s="19" t="str">
        <f>VLOOKUP(W2047,'Verweis Vertreter'!$A$2:$B$24,2,FALSE)</f>
        <v>Akin Erdem</v>
      </c>
      <c r="AB2047" s="12">
        <f t="shared" si="279"/>
        <v>3</v>
      </c>
      <c r="AC2047" s="12">
        <f t="shared" si="284"/>
        <v>420</v>
      </c>
      <c r="AD2047" s="12">
        <f t="shared" si="285"/>
        <v>437.17</v>
      </c>
      <c r="AE2047" s="12">
        <f t="shared" si="280"/>
        <v>1311.51</v>
      </c>
      <c r="AF2047" s="12">
        <f t="shared" si="281"/>
        <v>17.170000000000002</v>
      </c>
      <c r="AG2047" s="12">
        <f t="shared" si="282"/>
        <v>51.51</v>
      </c>
      <c r="AH2047" s="9">
        <f t="shared" si="286"/>
        <v>3.9275339112930893E-2</v>
      </c>
      <c r="AI2047" s="14">
        <f>VLOOKUP(E2047,'Verweis Faktor'!$A:$B,2,FALSE)</f>
        <v>1</v>
      </c>
      <c r="AJ2047" s="14"/>
      <c r="AK2047" s="14" t="str">
        <f>IF(AL2047="Ja","Versandkosten",VLOOKUP(E2047,'Verweis Belegart'!$A$2:$B$9,2,FALSE))</f>
        <v>Hardware</v>
      </c>
      <c r="AL2047" s="14" t="str">
        <f t="shared" si="287"/>
        <v>Nein</v>
      </c>
      <c r="AM2047" s="14" t="str">
        <f t="shared" si="283"/>
        <v>Positiv</v>
      </c>
    </row>
    <row r="2048" spans="1:39" ht="17.25" customHeight="1" x14ac:dyDescent="0.35">
      <c r="A2048" s="17">
        <v>14572061</v>
      </c>
      <c r="B2048" s="2" t="s">
        <v>1517</v>
      </c>
      <c r="C2048" s="1">
        <v>2025001</v>
      </c>
      <c r="D2048" s="1">
        <v>2000569</v>
      </c>
      <c r="E2048" s="2" t="s">
        <v>34</v>
      </c>
      <c r="F2048" s="2" t="s">
        <v>53</v>
      </c>
      <c r="G2048" s="2" t="s">
        <v>66</v>
      </c>
      <c r="H2048" s="2" t="s">
        <v>640</v>
      </c>
      <c r="I2048" s="2" t="s">
        <v>641</v>
      </c>
      <c r="J2048" s="2" t="s">
        <v>103</v>
      </c>
      <c r="K2048" s="2" t="s">
        <v>83</v>
      </c>
      <c r="L2048" s="2" t="s">
        <v>642</v>
      </c>
      <c r="M2048" s="2" t="s">
        <v>643</v>
      </c>
      <c r="N2048" s="2" t="s">
        <v>644</v>
      </c>
      <c r="O2048" s="3">
        <v>9</v>
      </c>
      <c r="P2048" s="3">
        <v>1076</v>
      </c>
      <c r="Q2048" s="3">
        <v>1281.3699999999999</v>
      </c>
      <c r="R2048" s="3">
        <v>11532.33</v>
      </c>
      <c r="S2048" s="3">
        <v>205.37</v>
      </c>
      <c r="T2048" s="3">
        <v>1848.33</v>
      </c>
      <c r="U2048" s="3">
        <v>16.02</v>
      </c>
      <c r="V2048" s="2" t="s">
        <v>195</v>
      </c>
      <c r="W2048" s="2" t="s">
        <v>196</v>
      </c>
      <c r="X2048" s="2" t="s">
        <v>197</v>
      </c>
      <c r="Y2048" s="19" t="str">
        <f>VLOOKUP(G2048,'Verweis Kd-Gruppe'!$A$2:$B$8,2,FALSE)</f>
        <v>EXP</v>
      </c>
      <c r="Z2048" s="19" t="str">
        <f>VLOOKUP(J2048,'Verweis Art-Gruppe'!$A$2:$B$15,2,FALSE)</f>
        <v>Geräte</v>
      </c>
      <c r="AA2048" s="19" t="str">
        <f>VLOOKUP(W2048,'Verweis Vertreter'!$A$2:$B$24,2,FALSE)</f>
        <v>Akin Erdem</v>
      </c>
      <c r="AB2048" s="12">
        <f t="shared" si="279"/>
        <v>9</v>
      </c>
      <c r="AC2048" s="12">
        <f t="shared" si="284"/>
        <v>1076</v>
      </c>
      <c r="AD2048" s="12">
        <f t="shared" si="285"/>
        <v>1281.3699999999999</v>
      </c>
      <c r="AE2048" s="12">
        <f t="shared" si="280"/>
        <v>11532.33</v>
      </c>
      <c r="AF2048" s="12">
        <f t="shared" si="281"/>
        <v>205.37</v>
      </c>
      <c r="AG2048" s="12">
        <f t="shared" si="282"/>
        <v>1848.33</v>
      </c>
      <c r="AH2048" s="9">
        <f t="shared" si="286"/>
        <v>0.16027376948110225</v>
      </c>
      <c r="AI2048" s="14">
        <f>VLOOKUP(E2048,'Verweis Faktor'!$A:$B,2,FALSE)</f>
        <v>1</v>
      </c>
      <c r="AJ2048" s="14"/>
      <c r="AK2048" s="14" t="str">
        <f>IF(AL2048="Ja","Versandkosten",VLOOKUP(E2048,'Verweis Belegart'!$A$2:$B$9,2,FALSE))</f>
        <v>Hardware</v>
      </c>
      <c r="AL2048" s="14" t="str">
        <f t="shared" si="287"/>
        <v>Nein</v>
      </c>
      <c r="AM2048" s="14" t="str">
        <f t="shared" si="283"/>
        <v>Positiv</v>
      </c>
    </row>
    <row r="2049" spans="1:39" ht="17.25" customHeight="1" x14ac:dyDescent="0.35">
      <c r="A2049" s="17">
        <v>14572896</v>
      </c>
      <c r="B2049" s="2" t="s">
        <v>1517</v>
      </c>
      <c r="C2049" s="1">
        <v>2025001</v>
      </c>
      <c r="D2049" s="1">
        <v>2000570</v>
      </c>
      <c r="E2049" s="2" t="s">
        <v>34</v>
      </c>
      <c r="F2049" s="2" t="s">
        <v>53</v>
      </c>
      <c r="G2049" s="2" t="s">
        <v>66</v>
      </c>
      <c r="H2049" s="2" t="s">
        <v>640</v>
      </c>
      <c r="I2049" s="2" t="s">
        <v>641</v>
      </c>
      <c r="J2049" s="2" t="s">
        <v>304</v>
      </c>
      <c r="K2049" s="2" t="s">
        <v>28</v>
      </c>
      <c r="L2049" s="2" t="s">
        <v>1741</v>
      </c>
      <c r="M2049" s="2" t="s">
        <v>1742</v>
      </c>
      <c r="N2049" s="2" t="s">
        <v>596</v>
      </c>
      <c r="O2049" s="3">
        <v>1</v>
      </c>
      <c r="P2049" s="3">
        <v>317</v>
      </c>
      <c r="Q2049" s="3">
        <v>336.67</v>
      </c>
      <c r="R2049" s="3">
        <v>336.67</v>
      </c>
      <c r="S2049" s="3">
        <v>19.670000000000002</v>
      </c>
      <c r="T2049" s="3">
        <v>19.670000000000002</v>
      </c>
      <c r="U2049" s="3">
        <v>5.84</v>
      </c>
      <c r="V2049" s="2" t="s">
        <v>195</v>
      </c>
      <c r="W2049" s="2" t="s">
        <v>196</v>
      </c>
      <c r="X2049" s="2" t="s">
        <v>197</v>
      </c>
      <c r="Y2049" s="19" t="str">
        <f>VLOOKUP(G2049,'Verweis Kd-Gruppe'!$A$2:$B$8,2,FALSE)</f>
        <v>EXP</v>
      </c>
      <c r="Z2049" s="19" t="str">
        <f>VLOOKUP(J2049,'Verweis Art-Gruppe'!$A$2:$B$15,2,FALSE)</f>
        <v>Zubehör</v>
      </c>
      <c r="AA2049" s="19" t="str">
        <f>VLOOKUP(W2049,'Verweis Vertreter'!$A$2:$B$24,2,FALSE)</f>
        <v>Akin Erdem</v>
      </c>
      <c r="AB2049" s="12">
        <f t="shared" si="279"/>
        <v>1</v>
      </c>
      <c r="AC2049" s="12">
        <f t="shared" si="284"/>
        <v>317</v>
      </c>
      <c r="AD2049" s="12">
        <f t="shared" si="285"/>
        <v>336.67</v>
      </c>
      <c r="AE2049" s="12">
        <f t="shared" si="280"/>
        <v>336.67</v>
      </c>
      <c r="AF2049" s="12">
        <f t="shared" si="281"/>
        <v>19.670000000000002</v>
      </c>
      <c r="AG2049" s="12">
        <f t="shared" si="282"/>
        <v>19.670000000000002</v>
      </c>
      <c r="AH2049" s="9">
        <f t="shared" si="286"/>
        <v>5.8425164107286071E-2</v>
      </c>
      <c r="AI2049" s="14">
        <f>VLOOKUP(E2049,'Verweis Faktor'!$A:$B,2,FALSE)</f>
        <v>1</v>
      </c>
      <c r="AJ2049" s="14"/>
      <c r="AK2049" s="14" t="str">
        <f>IF(AL2049="Ja","Versandkosten",VLOOKUP(E2049,'Verweis Belegart'!$A$2:$B$9,2,FALSE))</f>
        <v>Hardware</v>
      </c>
      <c r="AL2049" s="14" t="str">
        <f t="shared" si="287"/>
        <v>Nein</v>
      </c>
      <c r="AM2049" s="14" t="str">
        <f t="shared" si="283"/>
        <v>Positiv</v>
      </c>
    </row>
    <row r="2050" spans="1:39" ht="17.25" customHeight="1" x14ac:dyDescent="0.35">
      <c r="A2050" s="17">
        <v>14572896</v>
      </c>
      <c r="B2050" s="2" t="s">
        <v>1517</v>
      </c>
      <c r="C2050" s="1">
        <v>2025001</v>
      </c>
      <c r="D2050" s="1">
        <v>2000570</v>
      </c>
      <c r="E2050" s="2" t="s">
        <v>34</v>
      </c>
      <c r="F2050" s="2" t="s">
        <v>53</v>
      </c>
      <c r="G2050" s="2" t="s">
        <v>66</v>
      </c>
      <c r="H2050" s="2" t="s">
        <v>640</v>
      </c>
      <c r="I2050" s="2" t="s">
        <v>641</v>
      </c>
      <c r="J2050" s="2" t="s">
        <v>103</v>
      </c>
      <c r="K2050" s="2" t="s">
        <v>45</v>
      </c>
      <c r="L2050" s="2" t="s">
        <v>1743</v>
      </c>
      <c r="M2050" s="2" t="s">
        <v>1744</v>
      </c>
      <c r="N2050" s="2" t="s">
        <v>1745</v>
      </c>
      <c r="O2050" s="3">
        <v>2</v>
      </c>
      <c r="P2050" s="3">
        <v>855</v>
      </c>
      <c r="Q2050" s="3">
        <v>883.39</v>
      </c>
      <c r="R2050" s="3">
        <v>1766.78</v>
      </c>
      <c r="S2050" s="3">
        <v>28.39</v>
      </c>
      <c r="T2050" s="3">
        <v>56.78</v>
      </c>
      <c r="U2050" s="3">
        <v>3.21</v>
      </c>
      <c r="V2050" s="2" t="s">
        <v>195</v>
      </c>
      <c r="W2050" s="2" t="s">
        <v>196</v>
      </c>
      <c r="X2050" s="2" t="s">
        <v>197</v>
      </c>
      <c r="Y2050" s="19" t="str">
        <f>VLOOKUP(G2050,'Verweis Kd-Gruppe'!$A$2:$B$8,2,FALSE)</f>
        <v>EXP</v>
      </c>
      <c r="Z2050" s="19" t="str">
        <f>VLOOKUP(J2050,'Verweis Art-Gruppe'!$A$2:$B$15,2,FALSE)</f>
        <v>Geräte</v>
      </c>
      <c r="AA2050" s="19" t="str">
        <f>VLOOKUP(W2050,'Verweis Vertreter'!$A$2:$B$24,2,FALSE)</f>
        <v>Akin Erdem</v>
      </c>
      <c r="AB2050" s="12">
        <f t="shared" si="279"/>
        <v>2</v>
      </c>
      <c r="AC2050" s="12">
        <f t="shared" si="284"/>
        <v>855</v>
      </c>
      <c r="AD2050" s="12">
        <f t="shared" si="285"/>
        <v>883.39</v>
      </c>
      <c r="AE2050" s="12">
        <f t="shared" si="280"/>
        <v>1766.78</v>
      </c>
      <c r="AF2050" s="12">
        <f t="shared" si="281"/>
        <v>28.39</v>
      </c>
      <c r="AG2050" s="12">
        <f t="shared" si="282"/>
        <v>56.78</v>
      </c>
      <c r="AH2050" s="9">
        <f t="shared" si="286"/>
        <v>3.2137560986653685E-2</v>
      </c>
      <c r="AI2050" s="14">
        <f>VLOOKUP(E2050,'Verweis Faktor'!$A:$B,2,FALSE)</f>
        <v>1</v>
      </c>
      <c r="AJ2050" s="14"/>
      <c r="AK2050" s="14" t="str">
        <f>IF(AL2050="Ja","Versandkosten",VLOOKUP(E2050,'Verweis Belegart'!$A$2:$B$9,2,FALSE))</f>
        <v>Hardware</v>
      </c>
      <c r="AL2050" s="14" t="str">
        <f t="shared" si="287"/>
        <v>Nein</v>
      </c>
      <c r="AM2050" s="14" t="str">
        <f t="shared" si="283"/>
        <v>Positiv</v>
      </c>
    </row>
    <row r="2051" spans="1:39" ht="17.25" customHeight="1" x14ac:dyDescent="0.35">
      <c r="A2051" s="17">
        <v>14572896</v>
      </c>
      <c r="B2051" s="2" t="s">
        <v>1517</v>
      </c>
      <c r="C2051" s="1">
        <v>2025001</v>
      </c>
      <c r="D2051" s="1">
        <v>2000570</v>
      </c>
      <c r="E2051" s="2" t="s">
        <v>34</v>
      </c>
      <c r="F2051" s="2" t="s">
        <v>53</v>
      </c>
      <c r="G2051" s="2" t="s">
        <v>66</v>
      </c>
      <c r="H2051" s="2" t="s">
        <v>640</v>
      </c>
      <c r="I2051" s="2" t="s">
        <v>641</v>
      </c>
      <c r="J2051" s="2" t="s">
        <v>304</v>
      </c>
      <c r="K2051" s="2" t="s">
        <v>49</v>
      </c>
      <c r="L2051" s="2" t="s">
        <v>1746</v>
      </c>
      <c r="M2051" s="2" t="s">
        <v>1747</v>
      </c>
      <c r="N2051" s="2" t="s">
        <v>1748</v>
      </c>
      <c r="O2051" s="3">
        <v>6</v>
      </c>
      <c r="P2051" s="3">
        <v>130.49</v>
      </c>
      <c r="Q2051" s="3">
        <v>125.62</v>
      </c>
      <c r="R2051" s="3">
        <v>753.72</v>
      </c>
      <c r="S2051" s="3">
        <v>-4.87</v>
      </c>
      <c r="T2051" s="3">
        <v>-29.22</v>
      </c>
      <c r="U2051" s="3">
        <v>-3.87</v>
      </c>
      <c r="V2051" s="2" t="s">
        <v>195</v>
      </c>
      <c r="W2051" s="2" t="s">
        <v>196</v>
      </c>
      <c r="X2051" s="2" t="s">
        <v>197</v>
      </c>
      <c r="Y2051" s="19" t="str">
        <f>VLOOKUP(G2051,'Verweis Kd-Gruppe'!$A$2:$B$8,2,FALSE)</f>
        <v>EXP</v>
      </c>
      <c r="Z2051" s="19" t="str">
        <f>VLOOKUP(J2051,'Verweis Art-Gruppe'!$A$2:$B$15,2,FALSE)</f>
        <v>Zubehör</v>
      </c>
      <c r="AA2051" s="19" t="str">
        <f>VLOOKUP(W2051,'Verweis Vertreter'!$A$2:$B$24,2,FALSE)</f>
        <v>Akin Erdem</v>
      </c>
      <c r="AB2051" s="12">
        <f t="shared" ref="AB2051:AB2114" si="288">$AI2051*O2051</f>
        <v>6</v>
      </c>
      <c r="AC2051" s="12">
        <f t="shared" si="284"/>
        <v>130.49</v>
      </c>
      <c r="AD2051" s="12">
        <f t="shared" si="285"/>
        <v>125.62</v>
      </c>
      <c r="AE2051" s="12">
        <f t="shared" ref="AE2051:AE2114" si="289">$AI2051*R2051</f>
        <v>753.72</v>
      </c>
      <c r="AF2051" s="12">
        <f t="shared" ref="AF2051:AF2114" si="290">$AI2051*S2051</f>
        <v>-4.87</v>
      </c>
      <c r="AG2051" s="12">
        <f t="shared" ref="AG2051:AG2114" si="291">$AI2051*T2051</f>
        <v>-29.22</v>
      </c>
      <c r="AH2051" s="9">
        <f t="shared" si="286"/>
        <v>-3.8767712147747171E-2</v>
      </c>
      <c r="AI2051" s="14">
        <f>VLOOKUP(E2051,'Verweis Faktor'!$A:$B,2,FALSE)</f>
        <v>1</v>
      </c>
      <c r="AJ2051" s="14"/>
      <c r="AK2051" s="14" t="str">
        <f>IF(AL2051="Ja","Versandkosten",VLOOKUP(E2051,'Verweis Belegart'!$A$2:$B$9,2,FALSE))</f>
        <v>Hardware</v>
      </c>
      <c r="AL2051" s="14" t="str">
        <f t="shared" si="287"/>
        <v>Nein</v>
      </c>
      <c r="AM2051" s="14" t="str">
        <f t="shared" ref="AM2051:AM2114" si="292">IF(AG2051&lt;0,"Negativ","Positiv")</f>
        <v>Negativ</v>
      </c>
    </row>
    <row r="2052" spans="1:39" ht="17.25" customHeight="1" x14ac:dyDescent="0.35">
      <c r="A2052" s="17">
        <v>14572896</v>
      </c>
      <c r="B2052" s="2" t="s">
        <v>1517</v>
      </c>
      <c r="C2052" s="1">
        <v>2025001</v>
      </c>
      <c r="D2052" s="1">
        <v>2000570</v>
      </c>
      <c r="E2052" s="2" t="s">
        <v>34</v>
      </c>
      <c r="F2052" s="2" t="s">
        <v>53</v>
      </c>
      <c r="G2052" s="2" t="s">
        <v>66</v>
      </c>
      <c r="H2052" s="2" t="s">
        <v>640</v>
      </c>
      <c r="I2052" s="2" t="s">
        <v>641</v>
      </c>
      <c r="J2052" s="2" t="s">
        <v>103</v>
      </c>
      <c r="K2052" s="2" t="s">
        <v>79</v>
      </c>
      <c r="L2052" s="2" t="s">
        <v>1061</v>
      </c>
      <c r="M2052" s="2" t="s">
        <v>1062</v>
      </c>
      <c r="N2052" s="2" t="s">
        <v>1063</v>
      </c>
      <c r="O2052" s="3">
        <v>2</v>
      </c>
      <c r="P2052" s="3">
        <v>109.3682</v>
      </c>
      <c r="Q2052" s="3">
        <v>115.57</v>
      </c>
      <c r="R2052" s="3">
        <v>231.14</v>
      </c>
      <c r="S2052" s="3">
        <v>6.2018000000000004</v>
      </c>
      <c r="T2052" s="3">
        <v>12.4</v>
      </c>
      <c r="U2052" s="3">
        <v>5.36</v>
      </c>
      <c r="V2052" s="2" t="s">
        <v>195</v>
      </c>
      <c r="W2052" s="2" t="s">
        <v>196</v>
      </c>
      <c r="X2052" s="2" t="s">
        <v>197</v>
      </c>
      <c r="Y2052" s="19" t="str">
        <f>VLOOKUP(G2052,'Verweis Kd-Gruppe'!$A$2:$B$8,2,FALSE)</f>
        <v>EXP</v>
      </c>
      <c r="Z2052" s="19" t="str">
        <f>VLOOKUP(J2052,'Verweis Art-Gruppe'!$A$2:$B$15,2,FALSE)</f>
        <v>Geräte</v>
      </c>
      <c r="AA2052" s="19" t="str">
        <f>VLOOKUP(W2052,'Verweis Vertreter'!$A$2:$B$24,2,FALSE)</f>
        <v>Akin Erdem</v>
      </c>
      <c r="AB2052" s="12">
        <f t="shared" si="288"/>
        <v>2</v>
      </c>
      <c r="AC2052" s="12">
        <f t="shared" ref="AC2052:AC2115" si="293">P2052</f>
        <v>109.3682</v>
      </c>
      <c r="AD2052" s="12">
        <f t="shared" ref="AD2052:AD2115" si="294">Q2052</f>
        <v>115.57</v>
      </c>
      <c r="AE2052" s="12">
        <f t="shared" si="289"/>
        <v>231.14</v>
      </c>
      <c r="AF2052" s="12">
        <f t="shared" si="290"/>
        <v>6.2018000000000004</v>
      </c>
      <c r="AG2052" s="12">
        <f t="shared" si="291"/>
        <v>12.4</v>
      </c>
      <c r="AH2052" s="9">
        <f t="shared" ref="AH2052:AH2115" si="295">IF(AF2052=0,0,AG2052/AE2052*AI2052)</f>
        <v>5.3647140261313495E-2</v>
      </c>
      <c r="AI2052" s="14">
        <f>VLOOKUP(E2052,'Verweis Faktor'!$A:$B,2,FALSE)</f>
        <v>1</v>
      </c>
      <c r="AJ2052" s="14"/>
      <c r="AK2052" s="14" t="str">
        <f>IF(AL2052="Ja","Versandkosten",VLOOKUP(E2052,'Verweis Belegart'!$A$2:$B$9,2,FALSE))</f>
        <v>Hardware</v>
      </c>
      <c r="AL2052" s="14" t="str">
        <f t="shared" ref="AL2052:AL2115" si="296">IF(ISNUMBER(FIND("Versandkosten",M2052)),"Ja","Nein")</f>
        <v>Nein</v>
      </c>
      <c r="AM2052" s="14" t="str">
        <f t="shared" si="292"/>
        <v>Positiv</v>
      </c>
    </row>
    <row r="2053" spans="1:39" ht="17.25" customHeight="1" x14ac:dyDescent="0.35">
      <c r="A2053" s="17">
        <v>14572896</v>
      </c>
      <c r="B2053" s="2" t="s">
        <v>1517</v>
      </c>
      <c r="C2053" s="1">
        <v>2025001</v>
      </c>
      <c r="D2053" s="1">
        <v>2000570</v>
      </c>
      <c r="E2053" s="2" t="s">
        <v>34</v>
      </c>
      <c r="F2053" s="2" t="s">
        <v>53</v>
      </c>
      <c r="G2053" s="2" t="s">
        <v>66</v>
      </c>
      <c r="H2053" s="2" t="s">
        <v>640</v>
      </c>
      <c r="I2053" s="2" t="s">
        <v>641</v>
      </c>
      <c r="J2053" s="2" t="s">
        <v>103</v>
      </c>
      <c r="K2053" s="2" t="s">
        <v>83</v>
      </c>
      <c r="L2053" s="2" t="s">
        <v>203</v>
      </c>
      <c r="M2053" s="2" t="s">
        <v>204</v>
      </c>
      <c r="N2053" s="2" t="s">
        <v>62</v>
      </c>
      <c r="O2053" s="3">
        <v>1</v>
      </c>
      <c r="P2053" s="3">
        <v>149</v>
      </c>
      <c r="Q2053" s="3">
        <v>159.79</v>
      </c>
      <c r="R2053" s="3">
        <v>159.79</v>
      </c>
      <c r="S2053" s="3">
        <v>10.79</v>
      </c>
      <c r="T2053" s="3">
        <v>10.79</v>
      </c>
      <c r="U2053" s="3">
        <v>6.75</v>
      </c>
      <c r="V2053" s="2" t="s">
        <v>195</v>
      </c>
      <c r="W2053" s="2" t="s">
        <v>196</v>
      </c>
      <c r="X2053" s="2" t="s">
        <v>197</v>
      </c>
      <c r="Y2053" s="19" t="str">
        <f>VLOOKUP(G2053,'Verweis Kd-Gruppe'!$A$2:$B$8,2,FALSE)</f>
        <v>EXP</v>
      </c>
      <c r="Z2053" s="19" t="str">
        <f>VLOOKUP(J2053,'Verweis Art-Gruppe'!$A$2:$B$15,2,FALSE)</f>
        <v>Geräte</v>
      </c>
      <c r="AA2053" s="19" t="str">
        <f>VLOOKUP(W2053,'Verweis Vertreter'!$A$2:$B$24,2,FALSE)</f>
        <v>Akin Erdem</v>
      </c>
      <c r="AB2053" s="12">
        <f t="shared" si="288"/>
        <v>1</v>
      </c>
      <c r="AC2053" s="12">
        <f t="shared" si="293"/>
        <v>149</v>
      </c>
      <c r="AD2053" s="12">
        <f t="shared" si="294"/>
        <v>159.79</v>
      </c>
      <c r="AE2053" s="12">
        <f t="shared" si="289"/>
        <v>159.79</v>
      </c>
      <c r="AF2053" s="12">
        <f t="shared" si="290"/>
        <v>10.79</v>
      </c>
      <c r="AG2053" s="12">
        <f t="shared" si="291"/>
        <v>10.79</v>
      </c>
      <c r="AH2053" s="9">
        <f t="shared" si="295"/>
        <v>6.7526128043056508E-2</v>
      </c>
      <c r="AI2053" s="14">
        <f>VLOOKUP(E2053,'Verweis Faktor'!$A:$B,2,FALSE)</f>
        <v>1</v>
      </c>
      <c r="AJ2053" s="14"/>
      <c r="AK2053" s="14" t="str">
        <f>IF(AL2053="Ja","Versandkosten",VLOOKUP(E2053,'Verweis Belegart'!$A$2:$B$9,2,FALSE))</f>
        <v>Hardware</v>
      </c>
      <c r="AL2053" s="14" t="str">
        <f t="shared" si="296"/>
        <v>Nein</v>
      </c>
      <c r="AM2053" s="14" t="str">
        <f t="shared" si="292"/>
        <v>Positiv</v>
      </c>
    </row>
    <row r="2054" spans="1:39" ht="17.25" customHeight="1" x14ac:dyDescent="0.35">
      <c r="A2054" s="17">
        <v>14572896</v>
      </c>
      <c r="B2054" s="2" t="s">
        <v>1517</v>
      </c>
      <c r="C2054" s="1">
        <v>2025001</v>
      </c>
      <c r="D2054" s="1">
        <v>2000570</v>
      </c>
      <c r="E2054" s="2" t="s">
        <v>34</v>
      </c>
      <c r="F2054" s="2" t="s">
        <v>53</v>
      </c>
      <c r="G2054" s="2" t="s">
        <v>66</v>
      </c>
      <c r="H2054" s="2" t="s">
        <v>640</v>
      </c>
      <c r="I2054" s="2" t="s">
        <v>641</v>
      </c>
      <c r="J2054" s="2" t="s">
        <v>103</v>
      </c>
      <c r="K2054" s="2" t="s">
        <v>87</v>
      </c>
      <c r="L2054" s="2" t="s">
        <v>60</v>
      </c>
      <c r="M2054" s="2" t="s">
        <v>61</v>
      </c>
      <c r="N2054" s="2" t="s">
        <v>62</v>
      </c>
      <c r="O2054" s="3">
        <v>2</v>
      </c>
      <c r="P2054" s="3">
        <v>149</v>
      </c>
      <c r="Q2054" s="3">
        <v>159.79</v>
      </c>
      <c r="R2054" s="3">
        <v>319.58</v>
      </c>
      <c r="S2054" s="3">
        <v>10.79</v>
      </c>
      <c r="T2054" s="3">
        <v>21.58</v>
      </c>
      <c r="U2054" s="3">
        <v>6.75</v>
      </c>
      <c r="V2054" s="2" t="s">
        <v>195</v>
      </c>
      <c r="W2054" s="2" t="s">
        <v>196</v>
      </c>
      <c r="X2054" s="2" t="s">
        <v>197</v>
      </c>
      <c r="Y2054" s="19" t="str">
        <f>VLOOKUP(G2054,'Verweis Kd-Gruppe'!$A$2:$B$8,2,FALSE)</f>
        <v>EXP</v>
      </c>
      <c r="Z2054" s="19" t="str">
        <f>VLOOKUP(J2054,'Verweis Art-Gruppe'!$A$2:$B$15,2,FALSE)</f>
        <v>Geräte</v>
      </c>
      <c r="AA2054" s="19" t="str">
        <f>VLOOKUP(W2054,'Verweis Vertreter'!$A$2:$B$24,2,FALSE)</f>
        <v>Akin Erdem</v>
      </c>
      <c r="AB2054" s="12">
        <f t="shared" si="288"/>
        <v>2</v>
      </c>
      <c r="AC2054" s="12">
        <f t="shared" si="293"/>
        <v>149</v>
      </c>
      <c r="AD2054" s="12">
        <f t="shared" si="294"/>
        <v>159.79</v>
      </c>
      <c r="AE2054" s="12">
        <f t="shared" si="289"/>
        <v>319.58</v>
      </c>
      <c r="AF2054" s="12">
        <f t="shared" si="290"/>
        <v>10.79</v>
      </c>
      <c r="AG2054" s="12">
        <f t="shared" si="291"/>
        <v>21.58</v>
      </c>
      <c r="AH2054" s="9">
        <f t="shared" si="295"/>
        <v>6.7526128043056508E-2</v>
      </c>
      <c r="AI2054" s="14">
        <f>VLOOKUP(E2054,'Verweis Faktor'!$A:$B,2,FALSE)</f>
        <v>1</v>
      </c>
      <c r="AJ2054" s="14"/>
      <c r="AK2054" s="14" t="str">
        <f>IF(AL2054="Ja","Versandkosten",VLOOKUP(E2054,'Verweis Belegart'!$A$2:$B$9,2,FALSE))</f>
        <v>Hardware</v>
      </c>
      <c r="AL2054" s="14" t="str">
        <f t="shared" si="296"/>
        <v>Nein</v>
      </c>
      <c r="AM2054" s="14" t="str">
        <f t="shared" si="292"/>
        <v>Positiv</v>
      </c>
    </row>
    <row r="2055" spans="1:39" ht="17.25" customHeight="1" x14ac:dyDescent="0.35">
      <c r="A2055" s="17">
        <v>14572896</v>
      </c>
      <c r="B2055" s="2" t="s">
        <v>1517</v>
      </c>
      <c r="C2055" s="1">
        <v>2025001</v>
      </c>
      <c r="D2055" s="1">
        <v>2000570</v>
      </c>
      <c r="E2055" s="2" t="s">
        <v>34</v>
      </c>
      <c r="F2055" s="2" t="s">
        <v>53</v>
      </c>
      <c r="G2055" s="2" t="s">
        <v>66</v>
      </c>
      <c r="H2055" s="2" t="s">
        <v>640</v>
      </c>
      <c r="I2055" s="2" t="s">
        <v>641</v>
      </c>
      <c r="J2055" s="2" t="s">
        <v>304</v>
      </c>
      <c r="K2055" s="2" t="s">
        <v>91</v>
      </c>
      <c r="L2055" s="2" t="s">
        <v>1249</v>
      </c>
      <c r="M2055" s="2" t="s">
        <v>1250</v>
      </c>
      <c r="N2055" s="2" t="s">
        <v>1251</v>
      </c>
      <c r="O2055" s="3">
        <v>1</v>
      </c>
      <c r="P2055" s="3">
        <v>53.94</v>
      </c>
      <c r="Q2055" s="3">
        <v>57.29</v>
      </c>
      <c r="R2055" s="3">
        <v>57.29</v>
      </c>
      <c r="S2055" s="3">
        <v>3.35</v>
      </c>
      <c r="T2055" s="3">
        <v>3.35</v>
      </c>
      <c r="U2055" s="3">
        <v>5.84</v>
      </c>
      <c r="V2055" s="2" t="s">
        <v>195</v>
      </c>
      <c r="W2055" s="2" t="s">
        <v>196</v>
      </c>
      <c r="X2055" s="2" t="s">
        <v>197</v>
      </c>
      <c r="Y2055" s="19" t="str">
        <f>VLOOKUP(G2055,'Verweis Kd-Gruppe'!$A$2:$B$8,2,FALSE)</f>
        <v>EXP</v>
      </c>
      <c r="Z2055" s="19" t="str">
        <f>VLOOKUP(J2055,'Verweis Art-Gruppe'!$A$2:$B$15,2,FALSE)</f>
        <v>Zubehör</v>
      </c>
      <c r="AA2055" s="19" t="str">
        <f>VLOOKUP(W2055,'Verweis Vertreter'!$A$2:$B$24,2,FALSE)</f>
        <v>Akin Erdem</v>
      </c>
      <c r="AB2055" s="12">
        <f t="shared" si="288"/>
        <v>1</v>
      </c>
      <c r="AC2055" s="12">
        <f t="shared" si="293"/>
        <v>53.94</v>
      </c>
      <c r="AD2055" s="12">
        <f t="shared" si="294"/>
        <v>57.29</v>
      </c>
      <c r="AE2055" s="12">
        <f t="shared" si="289"/>
        <v>57.29</v>
      </c>
      <c r="AF2055" s="12">
        <f t="shared" si="290"/>
        <v>3.35</v>
      </c>
      <c r="AG2055" s="12">
        <f t="shared" si="291"/>
        <v>3.35</v>
      </c>
      <c r="AH2055" s="9">
        <f t="shared" si="295"/>
        <v>5.847442834700646E-2</v>
      </c>
      <c r="AI2055" s="14">
        <f>VLOOKUP(E2055,'Verweis Faktor'!$A:$B,2,FALSE)</f>
        <v>1</v>
      </c>
      <c r="AJ2055" s="14"/>
      <c r="AK2055" s="14" t="str">
        <f>IF(AL2055="Ja","Versandkosten",VLOOKUP(E2055,'Verweis Belegart'!$A$2:$B$9,2,FALSE))</f>
        <v>Hardware</v>
      </c>
      <c r="AL2055" s="14" t="str">
        <f t="shared" si="296"/>
        <v>Nein</v>
      </c>
      <c r="AM2055" s="14" t="str">
        <f t="shared" si="292"/>
        <v>Positiv</v>
      </c>
    </row>
    <row r="2056" spans="1:39" ht="17.25" customHeight="1" x14ac:dyDescent="0.35">
      <c r="A2056" s="17">
        <v>14572896</v>
      </c>
      <c r="B2056" s="2" t="s">
        <v>1517</v>
      </c>
      <c r="C2056" s="1">
        <v>2025001</v>
      </c>
      <c r="D2056" s="1">
        <v>2000570</v>
      </c>
      <c r="E2056" s="2" t="s">
        <v>34</v>
      </c>
      <c r="F2056" s="2" t="s">
        <v>53</v>
      </c>
      <c r="G2056" s="2" t="s">
        <v>66</v>
      </c>
      <c r="H2056" s="2" t="s">
        <v>640</v>
      </c>
      <c r="I2056" s="2" t="s">
        <v>641</v>
      </c>
      <c r="J2056" s="2" t="s">
        <v>304</v>
      </c>
      <c r="K2056" s="2" t="s">
        <v>95</v>
      </c>
      <c r="L2056" s="2" t="s">
        <v>1120</v>
      </c>
      <c r="M2056" s="2" t="s">
        <v>1121</v>
      </c>
      <c r="N2056" s="2" t="s">
        <v>585</v>
      </c>
      <c r="O2056" s="3">
        <v>1</v>
      </c>
      <c r="P2056" s="3">
        <v>19.720199999999998</v>
      </c>
      <c r="Q2056" s="3">
        <v>22.11</v>
      </c>
      <c r="R2056" s="3">
        <v>22.11</v>
      </c>
      <c r="S2056" s="3">
        <v>2.3898000000000001</v>
      </c>
      <c r="T2056" s="3">
        <v>2.39</v>
      </c>
      <c r="U2056" s="3">
        <v>10.8</v>
      </c>
      <c r="V2056" s="2" t="s">
        <v>195</v>
      </c>
      <c r="W2056" s="2" t="s">
        <v>196</v>
      </c>
      <c r="X2056" s="2" t="s">
        <v>197</v>
      </c>
      <c r="Y2056" s="19" t="str">
        <f>VLOOKUP(G2056,'Verweis Kd-Gruppe'!$A$2:$B$8,2,FALSE)</f>
        <v>EXP</v>
      </c>
      <c r="Z2056" s="19" t="str">
        <f>VLOOKUP(J2056,'Verweis Art-Gruppe'!$A$2:$B$15,2,FALSE)</f>
        <v>Zubehör</v>
      </c>
      <c r="AA2056" s="19" t="str">
        <f>VLOOKUP(W2056,'Verweis Vertreter'!$A$2:$B$24,2,FALSE)</f>
        <v>Akin Erdem</v>
      </c>
      <c r="AB2056" s="12">
        <f t="shared" si="288"/>
        <v>1</v>
      </c>
      <c r="AC2056" s="12">
        <f t="shared" si="293"/>
        <v>19.720199999999998</v>
      </c>
      <c r="AD2056" s="12">
        <f t="shared" si="294"/>
        <v>22.11</v>
      </c>
      <c r="AE2056" s="12">
        <f t="shared" si="289"/>
        <v>22.11</v>
      </c>
      <c r="AF2056" s="12">
        <f t="shared" si="290"/>
        <v>2.3898000000000001</v>
      </c>
      <c r="AG2056" s="12">
        <f t="shared" si="291"/>
        <v>2.39</v>
      </c>
      <c r="AH2056" s="9">
        <f t="shared" si="295"/>
        <v>0.10809588421528721</v>
      </c>
      <c r="AI2056" s="14">
        <f>VLOOKUP(E2056,'Verweis Faktor'!$A:$B,2,FALSE)</f>
        <v>1</v>
      </c>
      <c r="AJ2056" s="14"/>
      <c r="AK2056" s="14" t="str">
        <f>IF(AL2056="Ja","Versandkosten",VLOOKUP(E2056,'Verweis Belegart'!$A$2:$B$9,2,FALSE))</f>
        <v>Hardware</v>
      </c>
      <c r="AL2056" s="14" t="str">
        <f t="shared" si="296"/>
        <v>Nein</v>
      </c>
      <c r="AM2056" s="14" t="str">
        <f t="shared" si="292"/>
        <v>Positiv</v>
      </c>
    </row>
    <row r="2057" spans="1:39" ht="17.25" customHeight="1" x14ac:dyDescent="0.35">
      <c r="A2057" s="17">
        <v>14572896</v>
      </c>
      <c r="B2057" s="2" t="s">
        <v>1517</v>
      </c>
      <c r="C2057" s="1">
        <v>2025001</v>
      </c>
      <c r="D2057" s="1">
        <v>2000570</v>
      </c>
      <c r="E2057" s="2" t="s">
        <v>34</v>
      </c>
      <c r="F2057" s="2" t="s">
        <v>53</v>
      </c>
      <c r="G2057" s="2" t="s">
        <v>66</v>
      </c>
      <c r="H2057" s="2" t="s">
        <v>640</v>
      </c>
      <c r="I2057" s="2" t="s">
        <v>641</v>
      </c>
      <c r="J2057" s="2" t="s">
        <v>103</v>
      </c>
      <c r="K2057" s="2" t="s">
        <v>99</v>
      </c>
      <c r="L2057" s="2" t="s">
        <v>1071</v>
      </c>
      <c r="M2057" s="2" t="s">
        <v>1072</v>
      </c>
      <c r="N2057" s="2" t="s">
        <v>1063</v>
      </c>
      <c r="O2057" s="3">
        <v>1</v>
      </c>
      <c r="P2057" s="3">
        <v>107.33</v>
      </c>
      <c r="Q2057" s="3">
        <v>115.57</v>
      </c>
      <c r="R2057" s="3">
        <v>115.57</v>
      </c>
      <c r="S2057" s="3">
        <v>8.24</v>
      </c>
      <c r="T2057" s="3">
        <v>8.24</v>
      </c>
      <c r="U2057" s="3">
        <v>7.12</v>
      </c>
      <c r="V2057" s="2" t="s">
        <v>195</v>
      </c>
      <c r="W2057" s="2" t="s">
        <v>196</v>
      </c>
      <c r="X2057" s="2" t="s">
        <v>197</v>
      </c>
      <c r="Y2057" s="19" t="str">
        <f>VLOOKUP(G2057,'Verweis Kd-Gruppe'!$A$2:$B$8,2,FALSE)</f>
        <v>EXP</v>
      </c>
      <c r="Z2057" s="19" t="str">
        <f>VLOOKUP(J2057,'Verweis Art-Gruppe'!$A$2:$B$15,2,FALSE)</f>
        <v>Geräte</v>
      </c>
      <c r="AA2057" s="19" t="str">
        <f>VLOOKUP(W2057,'Verweis Vertreter'!$A$2:$B$24,2,FALSE)</f>
        <v>Akin Erdem</v>
      </c>
      <c r="AB2057" s="12">
        <f t="shared" si="288"/>
        <v>1</v>
      </c>
      <c r="AC2057" s="12">
        <f t="shared" si="293"/>
        <v>107.33</v>
      </c>
      <c r="AD2057" s="12">
        <f t="shared" si="294"/>
        <v>115.57</v>
      </c>
      <c r="AE2057" s="12">
        <f t="shared" si="289"/>
        <v>115.57</v>
      </c>
      <c r="AF2057" s="12">
        <f t="shared" si="290"/>
        <v>8.24</v>
      </c>
      <c r="AG2057" s="12">
        <f t="shared" si="291"/>
        <v>8.24</v>
      </c>
      <c r="AH2057" s="9">
        <f t="shared" si="295"/>
        <v>7.1298779960197289E-2</v>
      </c>
      <c r="AI2057" s="14">
        <f>VLOOKUP(E2057,'Verweis Faktor'!$A:$B,2,FALSE)</f>
        <v>1</v>
      </c>
      <c r="AJ2057" s="14"/>
      <c r="AK2057" s="14" t="str">
        <f>IF(AL2057="Ja","Versandkosten",VLOOKUP(E2057,'Verweis Belegart'!$A$2:$B$9,2,FALSE))</f>
        <v>Hardware</v>
      </c>
      <c r="AL2057" s="14" t="str">
        <f t="shared" si="296"/>
        <v>Nein</v>
      </c>
      <c r="AM2057" s="14" t="str">
        <f t="shared" si="292"/>
        <v>Positiv</v>
      </c>
    </row>
    <row r="2058" spans="1:39" ht="17.25" customHeight="1" x14ac:dyDescent="0.35">
      <c r="A2058" s="17">
        <v>14572896</v>
      </c>
      <c r="B2058" s="2" t="s">
        <v>1517</v>
      </c>
      <c r="C2058" s="1">
        <v>2025001</v>
      </c>
      <c r="D2058" s="1">
        <v>2000570</v>
      </c>
      <c r="E2058" s="2" t="s">
        <v>34</v>
      </c>
      <c r="F2058" s="2" t="s">
        <v>53</v>
      </c>
      <c r="G2058" s="2" t="s">
        <v>66</v>
      </c>
      <c r="H2058" s="2" t="s">
        <v>640</v>
      </c>
      <c r="I2058" s="2" t="s">
        <v>641</v>
      </c>
      <c r="J2058" s="2" t="s">
        <v>304</v>
      </c>
      <c r="K2058" s="2" t="s">
        <v>103</v>
      </c>
      <c r="L2058" s="2" t="s">
        <v>1749</v>
      </c>
      <c r="M2058" s="2" t="s">
        <v>1750</v>
      </c>
      <c r="N2058" s="2" t="s">
        <v>1276</v>
      </c>
      <c r="O2058" s="3">
        <v>4</v>
      </c>
      <c r="P2058" s="3">
        <v>15.21</v>
      </c>
      <c r="Q2058" s="3">
        <v>18.09</v>
      </c>
      <c r="R2058" s="3">
        <v>72.36</v>
      </c>
      <c r="S2058" s="3">
        <v>2.88</v>
      </c>
      <c r="T2058" s="3">
        <v>11.52</v>
      </c>
      <c r="U2058" s="3">
        <v>15.92</v>
      </c>
      <c r="V2058" s="2" t="s">
        <v>195</v>
      </c>
      <c r="W2058" s="2" t="s">
        <v>196</v>
      </c>
      <c r="X2058" s="2" t="s">
        <v>197</v>
      </c>
      <c r="Y2058" s="19" t="str">
        <f>VLOOKUP(G2058,'Verweis Kd-Gruppe'!$A$2:$B$8,2,FALSE)</f>
        <v>EXP</v>
      </c>
      <c r="Z2058" s="19" t="str">
        <f>VLOOKUP(J2058,'Verweis Art-Gruppe'!$A$2:$B$15,2,FALSE)</f>
        <v>Zubehör</v>
      </c>
      <c r="AA2058" s="19" t="str">
        <f>VLOOKUP(W2058,'Verweis Vertreter'!$A$2:$B$24,2,FALSE)</f>
        <v>Akin Erdem</v>
      </c>
      <c r="AB2058" s="12">
        <f t="shared" si="288"/>
        <v>4</v>
      </c>
      <c r="AC2058" s="12">
        <f t="shared" si="293"/>
        <v>15.21</v>
      </c>
      <c r="AD2058" s="12">
        <f t="shared" si="294"/>
        <v>18.09</v>
      </c>
      <c r="AE2058" s="12">
        <f t="shared" si="289"/>
        <v>72.36</v>
      </c>
      <c r="AF2058" s="12">
        <f t="shared" si="290"/>
        <v>2.88</v>
      </c>
      <c r="AG2058" s="12">
        <f t="shared" si="291"/>
        <v>11.52</v>
      </c>
      <c r="AH2058" s="9">
        <f t="shared" si="295"/>
        <v>0.15920398009950248</v>
      </c>
      <c r="AI2058" s="14">
        <f>VLOOKUP(E2058,'Verweis Faktor'!$A:$B,2,FALSE)</f>
        <v>1</v>
      </c>
      <c r="AJ2058" s="14"/>
      <c r="AK2058" s="14" t="str">
        <f>IF(AL2058="Ja","Versandkosten",VLOOKUP(E2058,'Verweis Belegart'!$A$2:$B$9,2,FALSE))</f>
        <v>Hardware</v>
      </c>
      <c r="AL2058" s="14" t="str">
        <f t="shared" si="296"/>
        <v>Nein</v>
      </c>
      <c r="AM2058" s="14" t="str">
        <f t="shared" si="292"/>
        <v>Positiv</v>
      </c>
    </row>
    <row r="2059" spans="1:39" ht="17.25" customHeight="1" x14ac:dyDescent="0.35">
      <c r="A2059" s="17">
        <v>14572896</v>
      </c>
      <c r="B2059" s="2" t="s">
        <v>1517</v>
      </c>
      <c r="C2059" s="1">
        <v>2025001</v>
      </c>
      <c r="D2059" s="1">
        <v>2000570</v>
      </c>
      <c r="E2059" s="2" t="s">
        <v>34</v>
      </c>
      <c r="F2059" s="2" t="s">
        <v>53</v>
      </c>
      <c r="G2059" s="2" t="s">
        <v>66</v>
      </c>
      <c r="H2059" s="2" t="s">
        <v>640</v>
      </c>
      <c r="I2059" s="2" t="s">
        <v>641</v>
      </c>
      <c r="J2059" s="2" t="s">
        <v>304</v>
      </c>
      <c r="K2059" s="2" t="s">
        <v>107</v>
      </c>
      <c r="L2059" s="2" t="s">
        <v>1274</v>
      </c>
      <c r="M2059" s="2" t="s">
        <v>1275</v>
      </c>
      <c r="N2059" s="2" t="s">
        <v>1276</v>
      </c>
      <c r="O2059" s="3">
        <v>1</v>
      </c>
      <c r="P2059" s="3">
        <v>15.21</v>
      </c>
      <c r="Q2059" s="3">
        <v>18.09</v>
      </c>
      <c r="R2059" s="3">
        <v>18.09</v>
      </c>
      <c r="S2059" s="3">
        <v>2.88</v>
      </c>
      <c r="T2059" s="3">
        <v>2.88</v>
      </c>
      <c r="U2059" s="3">
        <v>15.92</v>
      </c>
      <c r="V2059" s="2" t="s">
        <v>195</v>
      </c>
      <c r="W2059" s="2" t="s">
        <v>196</v>
      </c>
      <c r="X2059" s="2" t="s">
        <v>197</v>
      </c>
      <c r="Y2059" s="19" t="str">
        <f>VLOOKUP(G2059,'Verweis Kd-Gruppe'!$A$2:$B$8,2,FALSE)</f>
        <v>EXP</v>
      </c>
      <c r="Z2059" s="19" t="str">
        <f>VLOOKUP(J2059,'Verweis Art-Gruppe'!$A$2:$B$15,2,FALSE)</f>
        <v>Zubehör</v>
      </c>
      <c r="AA2059" s="19" t="str">
        <f>VLOOKUP(W2059,'Verweis Vertreter'!$A$2:$B$24,2,FALSE)</f>
        <v>Akin Erdem</v>
      </c>
      <c r="AB2059" s="12">
        <f t="shared" si="288"/>
        <v>1</v>
      </c>
      <c r="AC2059" s="12">
        <f t="shared" si="293"/>
        <v>15.21</v>
      </c>
      <c r="AD2059" s="12">
        <f t="shared" si="294"/>
        <v>18.09</v>
      </c>
      <c r="AE2059" s="12">
        <f t="shared" si="289"/>
        <v>18.09</v>
      </c>
      <c r="AF2059" s="12">
        <f t="shared" si="290"/>
        <v>2.88</v>
      </c>
      <c r="AG2059" s="12">
        <f t="shared" si="291"/>
        <v>2.88</v>
      </c>
      <c r="AH2059" s="9">
        <f t="shared" si="295"/>
        <v>0.15920398009950248</v>
      </c>
      <c r="AI2059" s="14">
        <f>VLOOKUP(E2059,'Verweis Faktor'!$A:$B,2,FALSE)</f>
        <v>1</v>
      </c>
      <c r="AJ2059" s="14"/>
      <c r="AK2059" s="14" t="str">
        <f>IF(AL2059="Ja","Versandkosten",VLOOKUP(E2059,'Verweis Belegart'!$A$2:$B$9,2,FALSE))</f>
        <v>Hardware</v>
      </c>
      <c r="AL2059" s="14" t="str">
        <f t="shared" si="296"/>
        <v>Nein</v>
      </c>
      <c r="AM2059" s="14" t="str">
        <f t="shared" si="292"/>
        <v>Positiv</v>
      </c>
    </row>
    <row r="2060" spans="1:39" ht="17.25" customHeight="1" x14ac:dyDescent="0.35">
      <c r="A2060" s="17">
        <v>14572896</v>
      </c>
      <c r="B2060" s="2" t="s">
        <v>1517</v>
      </c>
      <c r="C2060" s="1">
        <v>2025001</v>
      </c>
      <c r="D2060" s="1">
        <v>2000570</v>
      </c>
      <c r="E2060" s="2" t="s">
        <v>34</v>
      </c>
      <c r="F2060" s="2" t="s">
        <v>53</v>
      </c>
      <c r="G2060" s="2" t="s">
        <v>66</v>
      </c>
      <c r="H2060" s="2" t="s">
        <v>640</v>
      </c>
      <c r="I2060" s="2" t="s">
        <v>641</v>
      </c>
      <c r="J2060" s="2" t="s">
        <v>103</v>
      </c>
      <c r="K2060" s="2" t="s">
        <v>111</v>
      </c>
      <c r="L2060" s="2" t="s">
        <v>682</v>
      </c>
      <c r="M2060" s="2" t="s">
        <v>683</v>
      </c>
      <c r="N2060" s="2" t="s">
        <v>684</v>
      </c>
      <c r="O2060" s="3">
        <v>24</v>
      </c>
      <c r="P2060" s="3">
        <v>80.210499999999996</v>
      </c>
      <c r="Q2060" s="3">
        <v>85.43</v>
      </c>
      <c r="R2060" s="3">
        <v>2050.3200000000002</v>
      </c>
      <c r="S2060" s="3">
        <v>5.2195</v>
      </c>
      <c r="T2060" s="3">
        <v>125.27</v>
      </c>
      <c r="U2060" s="3">
        <v>6.1</v>
      </c>
      <c r="V2060" s="2" t="s">
        <v>195</v>
      </c>
      <c r="W2060" s="2" t="s">
        <v>196</v>
      </c>
      <c r="X2060" s="2" t="s">
        <v>197</v>
      </c>
      <c r="Y2060" s="19" t="str">
        <f>VLOOKUP(G2060,'Verweis Kd-Gruppe'!$A$2:$B$8,2,FALSE)</f>
        <v>EXP</v>
      </c>
      <c r="Z2060" s="19" t="str">
        <f>VLOOKUP(J2060,'Verweis Art-Gruppe'!$A$2:$B$15,2,FALSE)</f>
        <v>Geräte</v>
      </c>
      <c r="AA2060" s="19" t="str">
        <f>VLOOKUP(W2060,'Verweis Vertreter'!$A$2:$B$24,2,FALSE)</f>
        <v>Akin Erdem</v>
      </c>
      <c r="AB2060" s="12">
        <f t="shared" si="288"/>
        <v>24</v>
      </c>
      <c r="AC2060" s="12">
        <f t="shared" si="293"/>
        <v>80.210499999999996</v>
      </c>
      <c r="AD2060" s="12">
        <f t="shared" si="294"/>
        <v>85.43</v>
      </c>
      <c r="AE2060" s="12">
        <f t="shared" si="289"/>
        <v>2050.3200000000002</v>
      </c>
      <c r="AF2060" s="12">
        <f t="shared" si="290"/>
        <v>5.2195</v>
      </c>
      <c r="AG2060" s="12">
        <f t="shared" si="291"/>
        <v>125.27</v>
      </c>
      <c r="AH2060" s="9">
        <f t="shared" si="295"/>
        <v>6.1097779858753747E-2</v>
      </c>
      <c r="AI2060" s="14">
        <f>VLOOKUP(E2060,'Verweis Faktor'!$A:$B,2,FALSE)</f>
        <v>1</v>
      </c>
      <c r="AJ2060" s="14"/>
      <c r="AK2060" s="14" t="str">
        <f>IF(AL2060="Ja","Versandkosten",VLOOKUP(E2060,'Verweis Belegart'!$A$2:$B$9,2,FALSE))</f>
        <v>Hardware</v>
      </c>
      <c r="AL2060" s="14" t="str">
        <f t="shared" si="296"/>
        <v>Nein</v>
      </c>
      <c r="AM2060" s="14" t="str">
        <f t="shared" si="292"/>
        <v>Positiv</v>
      </c>
    </row>
    <row r="2061" spans="1:39" ht="17.25" customHeight="1" x14ac:dyDescent="0.35">
      <c r="A2061" s="17">
        <v>14572896</v>
      </c>
      <c r="B2061" s="2" t="s">
        <v>1517</v>
      </c>
      <c r="C2061" s="1">
        <v>2025001</v>
      </c>
      <c r="D2061" s="1">
        <v>2000570</v>
      </c>
      <c r="E2061" s="2" t="s">
        <v>34</v>
      </c>
      <c r="F2061" s="2" t="s">
        <v>53</v>
      </c>
      <c r="G2061" s="2" t="s">
        <v>66</v>
      </c>
      <c r="H2061" s="2" t="s">
        <v>640</v>
      </c>
      <c r="I2061" s="2" t="s">
        <v>641</v>
      </c>
      <c r="J2061" s="2" t="s">
        <v>304</v>
      </c>
      <c r="K2061" s="2" t="s">
        <v>115</v>
      </c>
      <c r="L2061" s="2" t="s">
        <v>544</v>
      </c>
      <c r="M2061" s="2" t="s">
        <v>545</v>
      </c>
      <c r="N2061" s="2" t="s">
        <v>542</v>
      </c>
      <c r="O2061" s="3">
        <v>3</v>
      </c>
      <c r="P2061" s="3">
        <v>29.5</v>
      </c>
      <c r="Q2061" s="3">
        <v>31.15</v>
      </c>
      <c r="R2061" s="3">
        <v>93.45</v>
      </c>
      <c r="S2061" s="3">
        <v>1.65</v>
      </c>
      <c r="T2061" s="3">
        <v>4.95</v>
      </c>
      <c r="U2061" s="3">
        <v>5.29</v>
      </c>
      <c r="V2061" s="2" t="s">
        <v>195</v>
      </c>
      <c r="W2061" s="2" t="s">
        <v>196</v>
      </c>
      <c r="X2061" s="2" t="s">
        <v>197</v>
      </c>
      <c r="Y2061" s="19" t="str">
        <f>VLOOKUP(G2061,'Verweis Kd-Gruppe'!$A$2:$B$8,2,FALSE)</f>
        <v>EXP</v>
      </c>
      <c r="Z2061" s="19" t="str">
        <f>VLOOKUP(J2061,'Verweis Art-Gruppe'!$A$2:$B$15,2,FALSE)</f>
        <v>Zubehör</v>
      </c>
      <c r="AA2061" s="19" t="str">
        <f>VLOOKUP(W2061,'Verweis Vertreter'!$A$2:$B$24,2,FALSE)</f>
        <v>Akin Erdem</v>
      </c>
      <c r="AB2061" s="12">
        <f t="shared" si="288"/>
        <v>3</v>
      </c>
      <c r="AC2061" s="12">
        <f t="shared" si="293"/>
        <v>29.5</v>
      </c>
      <c r="AD2061" s="12">
        <f t="shared" si="294"/>
        <v>31.15</v>
      </c>
      <c r="AE2061" s="12">
        <f t="shared" si="289"/>
        <v>93.45</v>
      </c>
      <c r="AF2061" s="12">
        <f t="shared" si="290"/>
        <v>1.65</v>
      </c>
      <c r="AG2061" s="12">
        <f t="shared" si="291"/>
        <v>4.95</v>
      </c>
      <c r="AH2061" s="9">
        <f t="shared" si="295"/>
        <v>5.2969502407704656E-2</v>
      </c>
      <c r="AI2061" s="14">
        <f>VLOOKUP(E2061,'Verweis Faktor'!$A:$B,2,FALSE)</f>
        <v>1</v>
      </c>
      <c r="AJ2061" s="14"/>
      <c r="AK2061" s="14" t="str">
        <f>IF(AL2061="Ja","Versandkosten",VLOOKUP(E2061,'Verweis Belegart'!$A$2:$B$9,2,FALSE))</f>
        <v>Hardware</v>
      </c>
      <c r="AL2061" s="14" t="str">
        <f t="shared" si="296"/>
        <v>Nein</v>
      </c>
      <c r="AM2061" s="14" t="str">
        <f t="shared" si="292"/>
        <v>Positiv</v>
      </c>
    </row>
    <row r="2062" spans="1:39" ht="17.25" customHeight="1" x14ac:dyDescent="0.35">
      <c r="A2062" s="17">
        <v>14562026</v>
      </c>
      <c r="B2062" s="2" t="s">
        <v>1751</v>
      </c>
      <c r="C2062" s="1">
        <v>2025001</v>
      </c>
      <c r="D2062" s="1">
        <v>2000571</v>
      </c>
      <c r="E2062" s="2" t="s">
        <v>572</v>
      </c>
      <c r="F2062" s="2" t="s">
        <v>768</v>
      </c>
      <c r="G2062" s="2" t="s">
        <v>25</v>
      </c>
      <c r="H2062" s="2" t="s">
        <v>1114</v>
      </c>
      <c r="I2062" s="2" t="s">
        <v>1115</v>
      </c>
      <c r="J2062" s="2" t="s">
        <v>103</v>
      </c>
      <c r="K2062" s="2" t="s">
        <v>28</v>
      </c>
      <c r="L2062" s="2" t="s">
        <v>1752</v>
      </c>
      <c r="M2062" s="2" t="s">
        <v>1753</v>
      </c>
      <c r="N2062" s="2" t="s">
        <v>139</v>
      </c>
      <c r="O2062" s="3">
        <v>1</v>
      </c>
      <c r="P2062" s="3">
        <v>710.89</v>
      </c>
      <c r="Q2062" s="3">
        <v>719</v>
      </c>
      <c r="R2062" s="3">
        <v>719</v>
      </c>
      <c r="S2062" s="3">
        <v>8.11</v>
      </c>
      <c r="T2062" s="3">
        <v>8.11</v>
      </c>
      <c r="U2062" s="3">
        <v>1.1200000000000001</v>
      </c>
      <c r="V2062" s="2" t="s">
        <v>697</v>
      </c>
      <c r="W2062" s="2" t="s">
        <v>698</v>
      </c>
      <c r="X2062" s="2" t="s">
        <v>1116</v>
      </c>
      <c r="Y2062" s="19" t="str">
        <f>VLOOKUP(G2062,'Verweis Kd-Gruppe'!$A$2:$B$8,2,FALSE)</f>
        <v>FHK</v>
      </c>
      <c r="Z2062" s="19" t="str">
        <f>VLOOKUP(J2062,'Verweis Art-Gruppe'!$A$2:$B$15,2,FALSE)</f>
        <v>Geräte</v>
      </c>
      <c r="AA2062" s="19" t="str">
        <f>VLOOKUP(W2062,'Verweis Vertreter'!$A$2:$B$24,2,FALSE)</f>
        <v>Zentrale</v>
      </c>
      <c r="AB2062" s="12">
        <f t="shared" si="288"/>
        <v>-1</v>
      </c>
      <c r="AC2062" s="12">
        <f t="shared" si="293"/>
        <v>710.89</v>
      </c>
      <c r="AD2062" s="12">
        <f t="shared" si="294"/>
        <v>719</v>
      </c>
      <c r="AE2062" s="12">
        <f t="shared" si="289"/>
        <v>-719</v>
      </c>
      <c r="AF2062" s="12">
        <f t="shared" si="290"/>
        <v>-8.11</v>
      </c>
      <c r="AG2062" s="12">
        <f t="shared" si="291"/>
        <v>-8.11</v>
      </c>
      <c r="AH2062" s="9">
        <f t="shared" si="295"/>
        <v>-1.1279554937413073E-2</v>
      </c>
      <c r="AI2062" s="14">
        <f>VLOOKUP(E2062,'Verweis Faktor'!$A:$B,2,FALSE)</f>
        <v>-1</v>
      </c>
      <c r="AJ2062" s="14"/>
      <c r="AK2062" s="14" t="str">
        <f>IF(AL2062="Ja","Versandkosten",VLOOKUP(E2062,'Verweis Belegart'!$A$2:$B$9,2,FALSE))</f>
        <v>Hardware</v>
      </c>
      <c r="AL2062" s="14" t="str">
        <f t="shared" si="296"/>
        <v>Nein</v>
      </c>
      <c r="AM2062" s="14" t="str">
        <f t="shared" si="292"/>
        <v>Negativ</v>
      </c>
    </row>
    <row r="2063" spans="1:39" ht="17.25" customHeight="1" x14ac:dyDescent="0.35">
      <c r="A2063" s="17">
        <v>14563307</v>
      </c>
      <c r="B2063" s="2" t="s">
        <v>1751</v>
      </c>
      <c r="C2063" s="1">
        <v>2025001</v>
      </c>
      <c r="D2063" s="1">
        <v>2000572</v>
      </c>
      <c r="E2063" s="2" t="s">
        <v>572</v>
      </c>
      <c r="F2063" s="2" t="s">
        <v>768</v>
      </c>
      <c r="G2063" s="2" t="s">
        <v>66</v>
      </c>
      <c r="H2063" s="2" t="s">
        <v>1629</v>
      </c>
      <c r="I2063" s="2" t="s">
        <v>1630</v>
      </c>
      <c r="J2063" s="2" t="s">
        <v>103</v>
      </c>
      <c r="K2063" s="2" t="s">
        <v>49</v>
      </c>
      <c r="L2063" s="2" t="s">
        <v>1633</v>
      </c>
      <c r="M2063" s="2" t="s">
        <v>1634</v>
      </c>
      <c r="N2063" s="2" t="s">
        <v>268</v>
      </c>
      <c r="O2063" s="3">
        <v>1</v>
      </c>
      <c r="P2063" s="3">
        <v>1320</v>
      </c>
      <c r="Q2063" s="3">
        <v>1345</v>
      </c>
      <c r="R2063" s="3">
        <v>1345</v>
      </c>
      <c r="S2063" s="3">
        <v>25</v>
      </c>
      <c r="T2063" s="3">
        <v>25</v>
      </c>
      <c r="U2063" s="3">
        <v>1.85</v>
      </c>
      <c r="V2063" s="2" t="s">
        <v>855</v>
      </c>
      <c r="W2063" s="2" t="s">
        <v>856</v>
      </c>
      <c r="X2063" s="2" t="s">
        <v>72</v>
      </c>
      <c r="Y2063" s="19" t="str">
        <f>VLOOKUP(G2063,'Verweis Kd-Gruppe'!$A$2:$B$8,2,FALSE)</f>
        <v>EXP</v>
      </c>
      <c r="Z2063" s="19" t="str">
        <f>VLOOKUP(J2063,'Verweis Art-Gruppe'!$A$2:$B$15,2,FALSE)</f>
        <v>Geräte</v>
      </c>
      <c r="AA2063" s="19" t="str">
        <f>VLOOKUP(W2063,'Verweis Vertreter'!$A$2:$B$24,2,FALSE)</f>
        <v>Chahid Drimani</v>
      </c>
      <c r="AB2063" s="12">
        <f t="shared" si="288"/>
        <v>-1</v>
      </c>
      <c r="AC2063" s="12">
        <f t="shared" si="293"/>
        <v>1320</v>
      </c>
      <c r="AD2063" s="12">
        <f t="shared" si="294"/>
        <v>1345</v>
      </c>
      <c r="AE2063" s="12">
        <f t="shared" si="289"/>
        <v>-1345</v>
      </c>
      <c r="AF2063" s="12">
        <f t="shared" si="290"/>
        <v>-25</v>
      </c>
      <c r="AG2063" s="12">
        <f t="shared" si="291"/>
        <v>-25</v>
      </c>
      <c r="AH2063" s="9">
        <f t="shared" si="295"/>
        <v>-1.858736059479554E-2</v>
      </c>
      <c r="AI2063" s="14">
        <f>VLOOKUP(E2063,'Verweis Faktor'!$A:$B,2,FALSE)</f>
        <v>-1</v>
      </c>
      <c r="AJ2063" s="14"/>
      <c r="AK2063" s="14" t="str">
        <f>IF(AL2063="Ja","Versandkosten",VLOOKUP(E2063,'Verweis Belegart'!$A$2:$B$9,2,FALSE))</f>
        <v>Hardware</v>
      </c>
      <c r="AL2063" s="14" t="str">
        <f t="shared" si="296"/>
        <v>Nein</v>
      </c>
      <c r="AM2063" s="14" t="str">
        <f t="shared" si="292"/>
        <v>Negativ</v>
      </c>
    </row>
    <row r="2064" spans="1:39" ht="17.25" customHeight="1" x14ac:dyDescent="0.35">
      <c r="A2064" s="17">
        <v>14573052</v>
      </c>
      <c r="B2064" s="2" t="s">
        <v>1751</v>
      </c>
      <c r="C2064" s="1">
        <v>2025001</v>
      </c>
      <c r="D2064" s="1">
        <v>2000573</v>
      </c>
      <c r="E2064" s="2" t="s">
        <v>34</v>
      </c>
      <c r="F2064" s="2" t="s">
        <v>182</v>
      </c>
      <c r="G2064" s="2" t="s">
        <v>66</v>
      </c>
      <c r="H2064" s="2" t="s">
        <v>1754</v>
      </c>
      <c r="I2064" s="2" t="s">
        <v>1755</v>
      </c>
      <c r="J2064" s="2" t="s">
        <v>103</v>
      </c>
      <c r="K2064" s="2" t="s">
        <v>28</v>
      </c>
      <c r="L2064" s="2" t="s">
        <v>1094</v>
      </c>
      <c r="M2064" s="2" t="s">
        <v>1095</v>
      </c>
      <c r="N2064" s="2" t="s">
        <v>1096</v>
      </c>
      <c r="O2064" s="3">
        <v>40</v>
      </c>
      <c r="P2064" s="3">
        <v>301.49349999999998</v>
      </c>
      <c r="Q2064" s="3">
        <v>309</v>
      </c>
      <c r="R2064" s="3">
        <v>12360</v>
      </c>
      <c r="S2064" s="3">
        <v>7.5065</v>
      </c>
      <c r="T2064" s="3">
        <v>300.26</v>
      </c>
      <c r="U2064" s="3">
        <v>2.42</v>
      </c>
      <c r="V2064" s="2" t="s">
        <v>145</v>
      </c>
      <c r="W2064" s="2" t="s">
        <v>146</v>
      </c>
      <c r="X2064" s="2" t="s">
        <v>72</v>
      </c>
      <c r="Y2064" s="19" t="str">
        <f>VLOOKUP(G2064,'Verweis Kd-Gruppe'!$A$2:$B$8,2,FALSE)</f>
        <v>EXP</v>
      </c>
      <c r="Z2064" s="19" t="str">
        <f>VLOOKUP(J2064,'Verweis Art-Gruppe'!$A$2:$B$15,2,FALSE)</f>
        <v>Geräte</v>
      </c>
      <c r="AA2064" s="19" t="str">
        <f>VLOOKUP(W2064,'Verweis Vertreter'!$A$2:$B$24,2,FALSE)</f>
        <v>Muhsin Yortanli</v>
      </c>
      <c r="AB2064" s="12">
        <f t="shared" si="288"/>
        <v>40</v>
      </c>
      <c r="AC2064" s="12">
        <f t="shared" si="293"/>
        <v>301.49349999999998</v>
      </c>
      <c r="AD2064" s="12">
        <f t="shared" si="294"/>
        <v>309</v>
      </c>
      <c r="AE2064" s="12">
        <f t="shared" si="289"/>
        <v>12360</v>
      </c>
      <c r="AF2064" s="12">
        <f t="shared" si="290"/>
        <v>7.5065</v>
      </c>
      <c r="AG2064" s="12">
        <f t="shared" si="291"/>
        <v>300.26</v>
      </c>
      <c r="AH2064" s="9">
        <f t="shared" si="295"/>
        <v>2.4292880258899675E-2</v>
      </c>
      <c r="AI2064" s="14">
        <f>VLOOKUP(E2064,'Verweis Faktor'!$A:$B,2,FALSE)</f>
        <v>1</v>
      </c>
      <c r="AJ2064" s="14"/>
      <c r="AK2064" s="14" t="str">
        <f>IF(AL2064="Ja","Versandkosten",VLOOKUP(E2064,'Verweis Belegart'!$A$2:$B$9,2,FALSE))</f>
        <v>Hardware</v>
      </c>
      <c r="AL2064" s="14" t="str">
        <f t="shared" si="296"/>
        <v>Nein</v>
      </c>
      <c r="AM2064" s="14" t="str">
        <f t="shared" si="292"/>
        <v>Positiv</v>
      </c>
    </row>
    <row r="2065" spans="1:39" ht="17.25" customHeight="1" x14ac:dyDescent="0.35">
      <c r="A2065" s="17">
        <v>14558014</v>
      </c>
      <c r="B2065" s="2" t="s">
        <v>1751</v>
      </c>
      <c r="C2065" s="1">
        <v>2025001</v>
      </c>
      <c r="D2065" s="1">
        <v>2000574</v>
      </c>
      <c r="E2065" s="2" t="s">
        <v>34</v>
      </c>
      <c r="F2065" s="2" t="s">
        <v>142</v>
      </c>
      <c r="G2065" s="2" t="s">
        <v>36</v>
      </c>
      <c r="H2065" s="2" t="s">
        <v>1099</v>
      </c>
      <c r="I2065" s="2" t="s">
        <v>1100</v>
      </c>
      <c r="J2065" s="2" t="s">
        <v>103</v>
      </c>
      <c r="K2065" s="2" t="s">
        <v>28</v>
      </c>
      <c r="L2065" s="2" t="s">
        <v>1756</v>
      </c>
      <c r="M2065" s="2" t="s">
        <v>1757</v>
      </c>
      <c r="N2065" s="2" t="s">
        <v>1480</v>
      </c>
      <c r="O2065" s="3">
        <v>49</v>
      </c>
      <c r="P2065" s="3">
        <v>292</v>
      </c>
      <c r="Q2065" s="3">
        <v>293</v>
      </c>
      <c r="R2065" s="3">
        <v>14357</v>
      </c>
      <c r="S2065" s="3">
        <v>1</v>
      </c>
      <c r="T2065" s="3">
        <v>49</v>
      </c>
      <c r="U2065" s="3">
        <v>0.34</v>
      </c>
      <c r="V2065" s="2" t="s">
        <v>42</v>
      </c>
      <c r="W2065" s="2" t="s">
        <v>43</v>
      </c>
      <c r="X2065" s="2" t="s">
        <v>197</v>
      </c>
      <c r="Y2065" s="19" t="str">
        <f>VLOOKUP(G2065,'Verweis Kd-Gruppe'!$A$2:$B$8,2,FALSE)</f>
        <v>GRK</v>
      </c>
      <c r="Z2065" s="19" t="str">
        <f>VLOOKUP(J2065,'Verweis Art-Gruppe'!$A$2:$B$15,2,FALSE)</f>
        <v>Geräte</v>
      </c>
      <c r="AA2065" s="19" t="str">
        <f>VLOOKUP(W2065,'Verweis Vertreter'!$A$2:$B$24,2,FALSE)</f>
        <v>Sebastian Faber</v>
      </c>
      <c r="AB2065" s="12">
        <f t="shared" si="288"/>
        <v>49</v>
      </c>
      <c r="AC2065" s="12">
        <f t="shared" si="293"/>
        <v>292</v>
      </c>
      <c r="AD2065" s="12">
        <f t="shared" si="294"/>
        <v>293</v>
      </c>
      <c r="AE2065" s="12">
        <f t="shared" si="289"/>
        <v>14357</v>
      </c>
      <c r="AF2065" s="12">
        <f t="shared" si="290"/>
        <v>1</v>
      </c>
      <c r="AG2065" s="12">
        <f t="shared" si="291"/>
        <v>49</v>
      </c>
      <c r="AH2065" s="9">
        <f t="shared" si="295"/>
        <v>3.4129692832764505E-3</v>
      </c>
      <c r="AI2065" s="14">
        <f>VLOOKUP(E2065,'Verweis Faktor'!$A:$B,2,FALSE)</f>
        <v>1</v>
      </c>
      <c r="AJ2065" s="14"/>
      <c r="AK2065" s="14" t="str">
        <f>IF(AL2065="Ja","Versandkosten",VLOOKUP(E2065,'Verweis Belegart'!$A$2:$B$9,2,FALSE))</f>
        <v>Hardware</v>
      </c>
      <c r="AL2065" s="14" t="str">
        <f t="shared" si="296"/>
        <v>Nein</v>
      </c>
      <c r="AM2065" s="14" t="str">
        <f t="shared" si="292"/>
        <v>Positiv</v>
      </c>
    </row>
    <row r="2066" spans="1:39" ht="17.25" customHeight="1" x14ac:dyDescent="0.35">
      <c r="A2066" s="17">
        <v>14572882</v>
      </c>
      <c r="B2066" s="2" t="s">
        <v>1751</v>
      </c>
      <c r="C2066" s="1">
        <v>2025001</v>
      </c>
      <c r="D2066" s="1">
        <v>2000575</v>
      </c>
      <c r="E2066" s="2" t="s">
        <v>34</v>
      </c>
      <c r="F2066" s="2" t="s">
        <v>142</v>
      </c>
      <c r="G2066" s="2" t="s">
        <v>36</v>
      </c>
      <c r="H2066" s="2" t="s">
        <v>1099</v>
      </c>
      <c r="I2066" s="2" t="s">
        <v>1100</v>
      </c>
      <c r="J2066" s="2" t="s">
        <v>103</v>
      </c>
      <c r="K2066" s="2" t="s">
        <v>28</v>
      </c>
      <c r="L2066" s="2" t="s">
        <v>1758</v>
      </c>
      <c r="M2066" s="2" t="s">
        <v>1759</v>
      </c>
      <c r="N2066" s="2" t="s">
        <v>538</v>
      </c>
      <c r="O2066" s="3">
        <v>35</v>
      </c>
      <c r="P2066" s="3">
        <v>293</v>
      </c>
      <c r="Q2066" s="3">
        <v>305</v>
      </c>
      <c r="R2066" s="3">
        <v>10675</v>
      </c>
      <c r="S2066" s="3">
        <v>12</v>
      </c>
      <c r="T2066" s="3">
        <v>420</v>
      </c>
      <c r="U2066" s="3">
        <v>3.93</v>
      </c>
      <c r="V2066" s="2" t="s">
        <v>42</v>
      </c>
      <c r="W2066" s="2" t="s">
        <v>43</v>
      </c>
      <c r="X2066" s="2" t="s">
        <v>197</v>
      </c>
      <c r="Y2066" s="19" t="str">
        <f>VLOOKUP(G2066,'Verweis Kd-Gruppe'!$A$2:$B$8,2,FALSE)</f>
        <v>GRK</v>
      </c>
      <c r="Z2066" s="19" t="str">
        <f>VLOOKUP(J2066,'Verweis Art-Gruppe'!$A$2:$B$15,2,FALSE)</f>
        <v>Geräte</v>
      </c>
      <c r="AA2066" s="19" t="str">
        <f>VLOOKUP(W2066,'Verweis Vertreter'!$A$2:$B$24,2,FALSE)</f>
        <v>Sebastian Faber</v>
      </c>
      <c r="AB2066" s="12">
        <f t="shared" si="288"/>
        <v>35</v>
      </c>
      <c r="AC2066" s="12">
        <f t="shared" si="293"/>
        <v>293</v>
      </c>
      <c r="AD2066" s="12">
        <f t="shared" si="294"/>
        <v>305</v>
      </c>
      <c r="AE2066" s="12">
        <f t="shared" si="289"/>
        <v>10675</v>
      </c>
      <c r="AF2066" s="12">
        <f t="shared" si="290"/>
        <v>12</v>
      </c>
      <c r="AG2066" s="12">
        <f t="shared" si="291"/>
        <v>420</v>
      </c>
      <c r="AH2066" s="9">
        <f t="shared" si="295"/>
        <v>3.9344262295081971E-2</v>
      </c>
      <c r="AI2066" s="14">
        <f>VLOOKUP(E2066,'Verweis Faktor'!$A:$B,2,FALSE)</f>
        <v>1</v>
      </c>
      <c r="AJ2066" s="14"/>
      <c r="AK2066" s="14" t="str">
        <f>IF(AL2066="Ja","Versandkosten",VLOOKUP(E2066,'Verweis Belegart'!$A$2:$B$9,2,FALSE))</f>
        <v>Hardware</v>
      </c>
      <c r="AL2066" s="14" t="str">
        <f t="shared" si="296"/>
        <v>Nein</v>
      </c>
      <c r="AM2066" s="14" t="str">
        <f t="shared" si="292"/>
        <v>Positiv</v>
      </c>
    </row>
    <row r="2067" spans="1:39" ht="17.25" customHeight="1" x14ac:dyDescent="0.35">
      <c r="A2067" s="17">
        <v>14572882</v>
      </c>
      <c r="B2067" s="2" t="s">
        <v>1751</v>
      </c>
      <c r="C2067" s="1">
        <v>2025001</v>
      </c>
      <c r="D2067" s="1">
        <v>2000575</v>
      </c>
      <c r="E2067" s="2" t="s">
        <v>34</v>
      </c>
      <c r="F2067" s="2" t="s">
        <v>142</v>
      </c>
      <c r="G2067" s="2" t="s">
        <v>36</v>
      </c>
      <c r="H2067" s="2" t="s">
        <v>1099</v>
      </c>
      <c r="I2067" s="2" t="s">
        <v>1100</v>
      </c>
      <c r="J2067" s="2" t="s">
        <v>103</v>
      </c>
      <c r="K2067" s="2" t="s">
        <v>45</v>
      </c>
      <c r="L2067" s="2" t="s">
        <v>1756</v>
      </c>
      <c r="M2067" s="2" t="s">
        <v>1757</v>
      </c>
      <c r="N2067" s="2" t="s">
        <v>1480</v>
      </c>
      <c r="O2067" s="3">
        <v>17</v>
      </c>
      <c r="P2067" s="3">
        <v>292</v>
      </c>
      <c r="Q2067" s="3">
        <v>312</v>
      </c>
      <c r="R2067" s="3">
        <v>5304</v>
      </c>
      <c r="S2067" s="3">
        <v>20</v>
      </c>
      <c r="T2067" s="3">
        <v>340</v>
      </c>
      <c r="U2067" s="3">
        <v>6.41</v>
      </c>
      <c r="V2067" s="2" t="s">
        <v>42</v>
      </c>
      <c r="W2067" s="2" t="s">
        <v>43</v>
      </c>
      <c r="X2067" s="2" t="s">
        <v>197</v>
      </c>
      <c r="Y2067" s="19" t="str">
        <f>VLOOKUP(G2067,'Verweis Kd-Gruppe'!$A$2:$B$8,2,FALSE)</f>
        <v>GRK</v>
      </c>
      <c r="Z2067" s="19" t="str">
        <f>VLOOKUP(J2067,'Verweis Art-Gruppe'!$A$2:$B$15,2,FALSE)</f>
        <v>Geräte</v>
      </c>
      <c r="AA2067" s="19" t="str">
        <f>VLOOKUP(W2067,'Verweis Vertreter'!$A$2:$B$24,2,FALSE)</f>
        <v>Sebastian Faber</v>
      </c>
      <c r="AB2067" s="12">
        <f t="shared" si="288"/>
        <v>17</v>
      </c>
      <c r="AC2067" s="12">
        <f t="shared" si="293"/>
        <v>292</v>
      </c>
      <c r="AD2067" s="12">
        <f t="shared" si="294"/>
        <v>312</v>
      </c>
      <c r="AE2067" s="12">
        <f t="shared" si="289"/>
        <v>5304</v>
      </c>
      <c r="AF2067" s="12">
        <f t="shared" si="290"/>
        <v>20</v>
      </c>
      <c r="AG2067" s="12">
        <f t="shared" si="291"/>
        <v>340</v>
      </c>
      <c r="AH2067" s="9">
        <f t="shared" si="295"/>
        <v>6.4102564102564097E-2</v>
      </c>
      <c r="AI2067" s="14">
        <f>VLOOKUP(E2067,'Verweis Faktor'!$A:$B,2,FALSE)</f>
        <v>1</v>
      </c>
      <c r="AJ2067" s="14"/>
      <c r="AK2067" s="14" t="str">
        <f>IF(AL2067="Ja","Versandkosten",VLOOKUP(E2067,'Verweis Belegart'!$A$2:$B$9,2,FALSE))</f>
        <v>Hardware</v>
      </c>
      <c r="AL2067" s="14" t="str">
        <f t="shared" si="296"/>
        <v>Nein</v>
      </c>
      <c r="AM2067" s="14" t="str">
        <f t="shared" si="292"/>
        <v>Positiv</v>
      </c>
    </row>
    <row r="2068" spans="1:39" ht="17.25" customHeight="1" x14ac:dyDescent="0.35">
      <c r="A2068" s="17">
        <v>14573039</v>
      </c>
      <c r="B2068" s="2" t="s">
        <v>1751</v>
      </c>
      <c r="C2068" s="1">
        <v>2025001</v>
      </c>
      <c r="D2068" s="1">
        <v>2000576</v>
      </c>
      <c r="E2068" s="2" t="s">
        <v>34</v>
      </c>
      <c r="F2068" s="2" t="s">
        <v>182</v>
      </c>
      <c r="G2068" s="2" t="s">
        <v>36</v>
      </c>
      <c r="H2068" s="2" t="s">
        <v>1202</v>
      </c>
      <c r="I2068" s="2" t="s">
        <v>1203</v>
      </c>
      <c r="J2068" s="2" t="s">
        <v>2791</v>
      </c>
      <c r="K2068" s="2" t="s">
        <v>28</v>
      </c>
      <c r="L2068" s="2" t="s">
        <v>249</v>
      </c>
      <c r="M2068" s="2" t="s">
        <v>250</v>
      </c>
      <c r="N2068" s="2" t="s">
        <v>122</v>
      </c>
      <c r="O2068" s="3">
        <v>1</v>
      </c>
      <c r="P2068" s="3">
        <v>0</v>
      </c>
      <c r="Q2068" s="3">
        <v>4.9000000000000004</v>
      </c>
      <c r="R2068" s="3">
        <v>4.9000000000000004</v>
      </c>
      <c r="S2068" s="3">
        <v>4.9000000000000004</v>
      </c>
      <c r="T2068" s="3">
        <v>4.9000000000000004</v>
      </c>
      <c r="U2068" s="3"/>
      <c r="V2068" s="2" t="s">
        <v>42</v>
      </c>
      <c r="W2068" s="2" t="s">
        <v>43</v>
      </c>
      <c r="X2068" s="2" t="s">
        <v>59</v>
      </c>
      <c r="Y2068" s="19" t="str">
        <f>VLOOKUP(G2068,'Verweis Kd-Gruppe'!$A$2:$B$8,2,FALSE)</f>
        <v>GRK</v>
      </c>
      <c r="Z2068" s="19" t="str">
        <f>VLOOKUP(J2068,'Verweis Art-Gruppe'!$A$2:$B$15,2,FALSE)</f>
        <v>Sonstige</v>
      </c>
      <c r="AA2068" s="19" t="str">
        <f>VLOOKUP(W2068,'Verweis Vertreter'!$A$2:$B$24,2,FALSE)</f>
        <v>Sebastian Faber</v>
      </c>
      <c r="AB2068" s="12">
        <f t="shared" si="288"/>
        <v>1</v>
      </c>
      <c r="AC2068" s="12">
        <f t="shared" si="293"/>
        <v>0</v>
      </c>
      <c r="AD2068" s="12">
        <f t="shared" si="294"/>
        <v>4.9000000000000004</v>
      </c>
      <c r="AE2068" s="12">
        <f t="shared" si="289"/>
        <v>4.9000000000000004</v>
      </c>
      <c r="AF2068" s="12">
        <f t="shared" si="290"/>
        <v>4.9000000000000004</v>
      </c>
      <c r="AG2068" s="12">
        <f t="shared" si="291"/>
        <v>4.9000000000000004</v>
      </c>
      <c r="AH2068" s="9">
        <f t="shared" si="295"/>
        <v>1</v>
      </c>
      <c r="AI2068" s="14">
        <f>VLOOKUP(E2068,'Verweis Faktor'!$A:$B,2,FALSE)</f>
        <v>1</v>
      </c>
      <c r="AJ2068" s="14"/>
      <c r="AK2068" s="14" t="str">
        <f>IF(AL2068="Ja","Versandkosten",VLOOKUP(E2068,'Verweis Belegart'!$A$2:$B$9,2,FALSE))</f>
        <v>Versandkosten</v>
      </c>
      <c r="AL2068" s="14" t="str">
        <f t="shared" si="296"/>
        <v>Ja</v>
      </c>
      <c r="AM2068" s="14" t="str">
        <f t="shared" si="292"/>
        <v>Positiv</v>
      </c>
    </row>
    <row r="2069" spans="1:39" ht="17.25" customHeight="1" x14ac:dyDescent="0.35">
      <c r="A2069" s="17">
        <v>14573039</v>
      </c>
      <c r="B2069" s="2" t="s">
        <v>1751</v>
      </c>
      <c r="C2069" s="1">
        <v>2025001</v>
      </c>
      <c r="D2069" s="1">
        <v>2000576</v>
      </c>
      <c r="E2069" s="2" t="s">
        <v>34</v>
      </c>
      <c r="F2069" s="2" t="s">
        <v>182</v>
      </c>
      <c r="G2069" s="2" t="s">
        <v>36</v>
      </c>
      <c r="H2069" s="2" t="s">
        <v>1202</v>
      </c>
      <c r="I2069" s="2" t="s">
        <v>1203</v>
      </c>
      <c r="J2069" s="2" t="s">
        <v>304</v>
      </c>
      <c r="K2069" s="2" t="s">
        <v>45</v>
      </c>
      <c r="L2069" s="2" t="s">
        <v>389</v>
      </c>
      <c r="M2069" s="2" t="s">
        <v>390</v>
      </c>
      <c r="N2069" s="2" t="s">
        <v>391</v>
      </c>
      <c r="O2069" s="3">
        <v>2</v>
      </c>
      <c r="P2069" s="3">
        <v>19.79</v>
      </c>
      <c r="Q2069" s="3">
        <v>23</v>
      </c>
      <c r="R2069" s="3">
        <v>46</v>
      </c>
      <c r="S2069" s="3">
        <v>3.21</v>
      </c>
      <c r="T2069" s="3">
        <v>6.42</v>
      </c>
      <c r="U2069" s="3">
        <v>13.95</v>
      </c>
      <c r="V2069" s="2" t="s">
        <v>42</v>
      </c>
      <c r="W2069" s="2" t="s">
        <v>43</v>
      </c>
      <c r="X2069" s="2" t="s">
        <v>59</v>
      </c>
      <c r="Y2069" s="19" t="str">
        <f>VLOOKUP(G2069,'Verweis Kd-Gruppe'!$A$2:$B$8,2,FALSE)</f>
        <v>GRK</v>
      </c>
      <c r="Z2069" s="19" t="str">
        <f>VLOOKUP(J2069,'Verweis Art-Gruppe'!$A$2:$B$15,2,FALSE)</f>
        <v>Zubehör</v>
      </c>
      <c r="AA2069" s="19" t="str">
        <f>VLOOKUP(W2069,'Verweis Vertreter'!$A$2:$B$24,2,FALSE)</f>
        <v>Sebastian Faber</v>
      </c>
      <c r="AB2069" s="12">
        <f t="shared" si="288"/>
        <v>2</v>
      </c>
      <c r="AC2069" s="12">
        <f t="shared" si="293"/>
        <v>19.79</v>
      </c>
      <c r="AD2069" s="12">
        <f t="shared" si="294"/>
        <v>23</v>
      </c>
      <c r="AE2069" s="12">
        <f t="shared" si="289"/>
        <v>46</v>
      </c>
      <c r="AF2069" s="12">
        <f t="shared" si="290"/>
        <v>3.21</v>
      </c>
      <c r="AG2069" s="12">
        <f t="shared" si="291"/>
        <v>6.42</v>
      </c>
      <c r="AH2069" s="9">
        <f t="shared" si="295"/>
        <v>0.13956521739130434</v>
      </c>
      <c r="AI2069" s="14">
        <f>VLOOKUP(E2069,'Verweis Faktor'!$A:$B,2,FALSE)</f>
        <v>1</v>
      </c>
      <c r="AJ2069" s="14"/>
      <c r="AK2069" s="14" t="str">
        <f>IF(AL2069="Ja","Versandkosten",VLOOKUP(E2069,'Verweis Belegart'!$A$2:$B$9,2,FALSE))</f>
        <v>Hardware</v>
      </c>
      <c r="AL2069" s="14" t="str">
        <f t="shared" si="296"/>
        <v>Nein</v>
      </c>
      <c r="AM2069" s="14" t="str">
        <f t="shared" si="292"/>
        <v>Positiv</v>
      </c>
    </row>
    <row r="2070" spans="1:39" ht="17.25" customHeight="1" x14ac:dyDescent="0.35">
      <c r="A2070" s="17">
        <v>14573039</v>
      </c>
      <c r="B2070" s="2" t="s">
        <v>1751</v>
      </c>
      <c r="C2070" s="1">
        <v>2025001</v>
      </c>
      <c r="D2070" s="1">
        <v>2000576</v>
      </c>
      <c r="E2070" s="2" t="s">
        <v>34</v>
      </c>
      <c r="F2070" s="2" t="s">
        <v>182</v>
      </c>
      <c r="G2070" s="2" t="s">
        <v>36</v>
      </c>
      <c r="H2070" s="2" t="s">
        <v>1202</v>
      </c>
      <c r="I2070" s="2" t="s">
        <v>1203</v>
      </c>
      <c r="J2070" s="2" t="s">
        <v>304</v>
      </c>
      <c r="K2070" s="2" t="s">
        <v>49</v>
      </c>
      <c r="L2070" s="2" t="s">
        <v>964</v>
      </c>
      <c r="M2070" s="2" t="s">
        <v>965</v>
      </c>
      <c r="N2070" s="2" t="s">
        <v>966</v>
      </c>
      <c r="O2070" s="3">
        <v>4</v>
      </c>
      <c r="P2070" s="3">
        <v>31.31</v>
      </c>
      <c r="Q2070" s="3">
        <v>33</v>
      </c>
      <c r="R2070" s="3">
        <v>132</v>
      </c>
      <c r="S2070" s="3">
        <v>1.69</v>
      </c>
      <c r="T2070" s="3">
        <v>6.76</v>
      </c>
      <c r="U2070" s="3">
        <v>5.12</v>
      </c>
      <c r="V2070" s="2" t="s">
        <v>42</v>
      </c>
      <c r="W2070" s="2" t="s">
        <v>43</v>
      </c>
      <c r="X2070" s="2" t="s">
        <v>59</v>
      </c>
      <c r="Y2070" s="19" t="str">
        <f>VLOOKUP(G2070,'Verweis Kd-Gruppe'!$A$2:$B$8,2,FALSE)</f>
        <v>GRK</v>
      </c>
      <c r="Z2070" s="19" t="str">
        <f>VLOOKUP(J2070,'Verweis Art-Gruppe'!$A$2:$B$15,2,FALSE)</f>
        <v>Zubehör</v>
      </c>
      <c r="AA2070" s="19" t="str">
        <f>VLOOKUP(W2070,'Verweis Vertreter'!$A$2:$B$24,2,FALSE)</f>
        <v>Sebastian Faber</v>
      </c>
      <c r="AB2070" s="12">
        <f t="shared" si="288"/>
        <v>4</v>
      </c>
      <c r="AC2070" s="12">
        <f t="shared" si="293"/>
        <v>31.31</v>
      </c>
      <c r="AD2070" s="12">
        <f t="shared" si="294"/>
        <v>33</v>
      </c>
      <c r="AE2070" s="12">
        <f t="shared" si="289"/>
        <v>132</v>
      </c>
      <c r="AF2070" s="12">
        <f t="shared" si="290"/>
        <v>1.69</v>
      </c>
      <c r="AG2070" s="12">
        <f t="shared" si="291"/>
        <v>6.76</v>
      </c>
      <c r="AH2070" s="9">
        <f t="shared" si="295"/>
        <v>5.1212121212121209E-2</v>
      </c>
      <c r="AI2070" s="14">
        <f>VLOOKUP(E2070,'Verweis Faktor'!$A:$B,2,FALSE)</f>
        <v>1</v>
      </c>
      <c r="AJ2070" s="14"/>
      <c r="AK2070" s="14" t="str">
        <f>IF(AL2070="Ja","Versandkosten",VLOOKUP(E2070,'Verweis Belegart'!$A$2:$B$9,2,FALSE))</f>
        <v>Hardware</v>
      </c>
      <c r="AL2070" s="14" t="str">
        <f t="shared" si="296"/>
        <v>Nein</v>
      </c>
      <c r="AM2070" s="14" t="str">
        <f t="shared" si="292"/>
        <v>Positiv</v>
      </c>
    </row>
    <row r="2071" spans="1:39" ht="17.25" customHeight="1" x14ac:dyDescent="0.35">
      <c r="A2071" s="17">
        <v>14573039</v>
      </c>
      <c r="B2071" s="2" t="s">
        <v>1751</v>
      </c>
      <c r="C2071" s="1">
        <v>2025001</v>
      </c>
      <c r="D2071" s="1">
        <v>2000576</v>
      </c>
      <c r="E2071" s="2" t="s">
        <v>34</v>
      </c>
      <c r="F2071" s="2" t="s">
        <v>182</v>
      </c>
      <c r="G2071" s="2" t="s">
        <v>36</v>
      </c>
      <c r="H2071" s="2" t="s">
        <v>1202</v>
      </c>
      <c r="I2071" s="2" t="s">
        <v>1203</v>
      </c>
      <c r="J2071" s="2" t="s">
        <v>103</v>
      </c>
      <c r="K2071" s="2" t="s">
        <v>79</v>
      </c>
      <c r="L2071" s="2" t="s">
        <v>1272</v>
      </c>
      <c r="M2071" s="2" t="s">
        <v>1273</v>
      </c>
      <c r="N2071" s="2" t="s">
        <v>961</v>
      </c>
      <c r="O2071" s="3">
        <v>1</v>
      </c>
      <c r="P2071" s="3">
        <v>156</v>
      </c>
      <c r="Q2071" s="3">
        <v>159</v>
      </c>
      <c r="R2071" s="3">
        <v>159</v>
      </c>
      <c r="S2071" s="3">
        <v>3</v>
      </c>
      <c r="T2071" s="3">
        <v>3</v>
      </c>
      <c r="U2071" s="3">
        <v>1.88</v>
      </c>
      <c r="V2071" s="2" t="s">
        <v>42</v>
      </c>
      <c r="W2071" s="2" t="s">
        <v>43</v>
      </c>
      <c r="X2071" s="2" t="s">
        <v>59</v>
      </c>
      <c r="Y2071" s="19" t="str">
        <f>VLOOKUP(G2071,'Verweis Kd-Gruppe'!$A$2:$B$8,2,FALSE)</f>
        <v>GRK</v>
      </c>
      <c r="Z2071" s="19" t="str">
        <f>VLOOKUP(J2071,'Verweis Art-Gruppe'!$A$2:$B$15,2,FALSE)</f>
        <v>Geräte</v>
      </c>
      <c r="AA2071" s="19" t="str">
        <f>VLOOKUP(W2071,'Verweis Vertreter'!$A$2:$B$24,2,FALSE)</f>
        <v>Sebastian Faber</v>
      </c>
      <c r="AB2071" s="12">
        <f t="shared" si="288"/>
        <v>1</v>
      </c>
      <c r="AC2071" s="12">
        <f t="shared" si="293"/>
        <v>156</v>
      </c>
      <c r="AD2071" s="12">
        <f t="shared" si="294"/>
        <v>159</v>
      </c>
      <c r="AE2071" s="12">
        <f t="shared" si="289"/>
        <v>159</v>
      </c>
      <c r="AF2071" s="12">
        <f t="shared" si="290"/>
        <v>3</v>
      </c>
      <c r="AG2071" s="12">
        <f t="shared" si="291"/>
        <v>3</v>
      </c>
      <c r="AH2071" s="9">
        <f t="shared" si="295"/>
        <v>1.8867924528301886E-2</v>
      </c>
      <c r="AI2071" s="14">
        <f>VLOOKUP(E2071,'Verweis Faktor'!$A:$B,2,FALSE)</f>
        <v>1</v>
      </c>
      <c r="AJ2071" s="14"/>
      <c r="AK2071" s="14" t="str">
        <f>IF(AL2071="Ja","Versandkosten",VLOOKUP(E2071,'Verweis Belegart'!$A$2:$B$9,2,FALSE))</f>
        <v>Hardware</v>
      </c>
      <c r="AL2071" s="14" t="str">
        <f t="shared" si="296"/>
        <v>Nein</v>
      </c>
      <c r="AM2071" s="14" t="str">
        <f t="shared" si="292"/>
        <v>Positiv</v>
      </c>
    </row>
    <row r="2072" spans="1:39" ht="17.25" customHeight="1" x14ac:dyDescent="0.35">
      <c r="A2072" s="17">
        <v>14573039</v>
      </c>
      <c r="B2072" s="2" t="s">
        <v>1751</v>
      </c>
      <c r="C2072" s="1">
        <v>2025001</v>
      </c>
      <c r="D2072" s="1">
        <v>2000576</v>
      </c>
      <c r="E2072" s="2" t="s">
        <v>34</v>
      </c>
      <c r="F2072" s="2" t="s">
        <v>182</v>
      </c>
      <c r="G2072" s="2" t="s">
        <v>36</v>
      </c>
      <c r="H2072" s="2" t="s">
        <v>1202</v>
      </c>
      <c r="I2072" s="2" t="s">
        <v>1203</v>
      </c>
      <c r="J2072" s="2" t="s">
        <v>304</v>
      </c>
      <c r="K2072" s="2" t="s">
        <v>83</v>
      </c>
      <c r="L2072" s="2" t="s">
        <v>392</v>
      </c>
      <c r="M2072" s="2" t="s">
        <v>393</v>
      </c>
      <c r="N2072" s="2" t="s">
        <v>394</v>
      </c>
      <c r="O2072" s="3">
        <v>1</v>
      </c>
      <c r="P2072" s="3">
        <v>94.136499999999998</v>
      </c>
      <c r="Q2072" s="3">
        <v>103</v>
      </c>
      <c r="R2072" s="3">
        <v>103</v>
      </c>
      <c r="S2072" s="3">
        <v>8.8635000000000002</v>
      </c>
      <c r="T2072" s="3">
        <v>8.86</v>
      </c>
      <c r="U2072" s="3">
        <v>8.6</v>
      </c>
      <c r="V2072" s="2" t="s">
        <v>42</v>
      </c>
      <c r="W2072" s="2" t="s">
        <v>43</v>
      </c>
      <c r="X2072" s="2" t="s">
        <v>59</v>
      </c>
      <c r="Y2072" s="19" t="str">
        <f>VLOOKUP(G2072,'Verweis Kd-Gruppe'!$A$2:$B$8,2,FALSE)</f>
        <v>GRK</v>
      </c>
      <c r="Z2072" s="19" t="str">
        <f>VLOOKUP(J2072,'Verweis Art-Gruppe'!$A$2:$B$15,2,FALSE)</f>
        <v>Zubehör</v>
      </c>
      <c r="AA2072" s="19" t="str">
        <f>VLOOKUP(W2072,'Verweis Vertreter'!$A$2:$B$24,2,FALSE)</f>
        <v>Sebastian Faber</v>
      </c>
      <c r="AB2072" s="12">
        <f t="shared" si="288"/>
        <v>1</v>
      </c>
      <c r="AC2072" s="12">
        <f t="shared" si="293"/>
        <v>94.136499999999998</v>
      </c>
      <c r="AD2072" s="12">
        <f t="shared" si="294"/>
        <v>103</v>
      </c>
      <c r="AE2072" s="12">
        <f t="shared" si="289"/>
        <v>103</v>
      </c>
      <c r="AF2072" s="12">
        <f t="shared" si="290"/>
        <v>8.8635000000000002</v>
      </c>
      <c r="AG2072" s="12">
        <f t="shared" si="291"/>
        <v>8.86</v>
      </c>
      <c r="AH2072" s="9">
        <f t="shared" si="295"/>
        <v>8.6019417475728152E-2</v>
      </c>
      <c r="AI2072" s="14">
        <f>VLOOKUP(E2072,'Verweis Faktor'!$A:$B,2,FALSE)</f>
        <v>1</v>
      </c>
      <c r="AJ2072" s="14"/>
      <c r="AK2072" s="14" t="str">
        <f>IF(AL2072="Ja","Versandkosten",VLOOKUP(E2072,'Verweis Belegart'!$A$2:$B$9,2,FALSE))</f>
        <v>Hardware</v>
      </c>
      <c r="AL2072" s="14" t="str">
        <f t="shared" si="296"/>
        <v>Nein</v>
      </c>
      <c r="AM2072" s="14" t="str">
        <f t="shared" si="292"/>
        <v>Positiv</v>
      </c>
    </row>
    <row r="2073" spans="1:39" ht="17.25" customHeight="1" x14ac:dyDescent="0.35">
      <c r="A2073" s="17">
        <v>14573039</v>
      </c>
      <c r="B2073" s="2" t="s">
        <v>1751</v>
      </c>
      <c r="C2073" s="1">
        <v>2025001</v>
      </c>
      <c r="D2073" s="1">
        <v>2000576</v>
      </c>
      <c r="E2073" s="2" t="s">
        <v>34</v>
      </c>
      <c r="F2073" s="2" t="s">
        <v>182</v>
      </c>
      <c r="G2073" s="2" t="s">
        <v>36</v>
      </c>
      <c r="H2073" s="2" t="s">
        <v>1202</v>
      </c>
      <c r="I2073" s="2" t="s">
        <v>1203</v>
      </c>
      <c r="J2073" s="2" t="s">
        <v>103</v>
      </c>
      <c r="K2073" s="2" t="s">
        <v>87</v>
      </c>
      <c r="L2073" s="2" t="s">
        <v>96</v>
      </c>
      <c r="M2073" s="2" t="s">
        <v>97</v>
      </c>
      <c r="N2073" s="2" t="s">
        <v>98</v>
      </c>
      <c r="O2073" s="3">
        <v>1</v>
      </c>
      <c r="P2073" s="3">
        <v>165</v>
      </c>
      <c r="Q2073" s="3">
        <v>179</v>
      </c>
      <c r="R2073" s="3">
        <v>179</v>
      </c>
      <c r="S2073" s="3">
        <v>14</v>
      </c>
      <c r="T2073" s="3">
        <v>14</v>
      </c>
      <c r="U2073" s="3">
        <v>7.82</v>
      </c>
      <c r="V2073" s="2" t="s">
        <v>42</v>
      </c>
      <c r="W2073" s="2" t="s">
        <v>43</v>
      </c>
      <c r="X2073" s="2" t="s">
        <v>59</v>
      </c>
      <c r="Y2073" s="19" t="str">
        <f>VLOOKUP(G2073,'Verweis Kd-Gruppe'!$A$2:$B$8,2,FALSE)</f>
        <v>GRK</v>
      </c>
      <c r="Z2073" s="19" t="str">
        <f>VLOOKUP(J2073,'Verweis Art-Gruppe'!$A$2:$B$15,2,FALSE)</f>
        <v>Geräte</v>
      </c>
      <c r="AA2073" s="19" t="str">
        <f>VLOOKUP(W2073,'Verweis Vertreter'!$A$2:$B$24,2,FALSE)</f>
        <v>Sebastian Faber</v>
      </c>
      <c r="AB2073" s="12">
        <f t="shared" si="288"/>
        <v>1</v>
      </c>
      <c r="AC2073" s="12">
        <f t="shared" si="293"/>
        <v>165</v>
      </c>
      <c r="AD2073" s="12">
        <f t="shared" si="294"/>
        <v>179</v>
      </c>
      <c r="AE2073" s="12">
        <f t="shared" si="289"/>
        <v>179</v>
      </c>
      <c r="AF2073" s="12">
        <f t="shared" si="290"/>
        <v>14</v>
      </c>
      <c r="AG2073" s="12">
        <f t="shared" si="291"/>
        <v>14</v>
      </c>
      <c r="AH2073" s="9">
        <f t="shared" si="295"/>
        <v>7.8212290502793297E-2</v>
      </c>
      <c r="AI2073" s="14">
        <f>VLOOKUP(E2073,'Verweis Faktor'!$A:$B,2,FALSE)</f>
        <v>1</v>
      </c>
      <c r="AJ2073" s="14"/>
      <c r="AK2073" s="14" t="str">
        <f>IF(AL2073="Ja","Versandkosten",VLOOKUP(E2073,'Verweis Belegart'!$A$2:$B$9,2,FALSE))</f>
        <v>Hardware</v>
      </c>
      <c r="AL2073" s="14" t="str">
        <f t="shared" si="296"/>
        <v>Nein</v>
      </c>
      <c r="AM2073" s="14" t="str">
        <f t="shared" si="292"/>
        <v>Positiv</v>
      </c>
    </row>
    <row r="2074" spans="1:39" ht="17.25" customHeight="1" x14ac:dyDescent="0.35">
      <c r="A2074" s="17">
        <v>14573039</v>
      </c>
      <c r="B2074" s="2" t="s">
        <v>1751</v>
      </c>
      <c r="C2074" s="1">
        <v>2025001</v>
      </c>
      <c r="D2074" s="1">
        <v>2000576</v>
      </c>
      <c r="E2074" s="2" t="s">
        <v>34</v>
      </c>
      <c r="F2074" s="2" t="s">
        <v>182</v>
      </c>
      <c r="G2074" s="2" t="s">
        <v>36</v>
      </c>
      <c r="H2074" s="2" t="s">
        <v>1202</v>
      </c>
      <c r="I2074" s="2" t="s">
        <v>1203</v>
      </c>
      <c r="J2074" s="2" t="s">
        <v>103</v>
      </c>
      <c r="K2074" s="2" t="s">
        <v>91</v>
      </c>
      <c r="L2074" s="2" t="s">
        <v>1760</v>
      </c>
      <c r="M2074" s="2" t="s">
        <v>1761</v>
      </c>
      <c r="N2074" s="2" t="s">
        <v>1762</v>
      </c>
      <c r="O2074" s="3">
        <v>1</v>
      </c>
      <c r="P2074" s="3">
        <v>42.5</v>
      </c>
      <c r="Q2074" s="3">
        <v>65</v>
      </c>
      <c r="R2074" s="3">
        <v>65</v>
      </c>
      <c r="S2074" s="3">
        <v>22.5</v>
      </c>
      <c r="T2074" s="3">
        <v>22.5</v>
      </c>
      <c r="U2074" s="3">
        <v>34.61</v>
      </c>
      <c r="V2074" s="2" t="s">
        <v>42</v>
      </c>
      <c r="W2074" s="2" t="s">
        <v>43</v>
      </c>
      <c r="X2074" s="2" t="s">
        <v>59</v>
      </c>
      <c r="Y2074" s="19" t="str">
        <f>VLOOKUP(G2074,'Verweis Kd-Gruppe'!$A$2:$B$8,2,FALSE)</f>
        <v>GRK</v>
      </c>
      <c r="Z2074" s="19" t="str">
        <f>VLOOKUP(J2074,'Verweis Art-Gruppe'!$A$2:$B$15,2,FALSE)</f>
        <v>Geräte</v>
      </c>
      <c r="AA2074" s="19" t="str">
        <f>VLOOKUP(W2074,'Verweis Vertreter'!$A$2:$B$24,2,FALSE)</f>
        <v>Sebastian Faber</v>
      </c>
      <c r="AB2074" s="12">
        <f t="shared" si="288"/>
        <v>1</v>
      </c>
      <c r="AC2074" s="12">
        <f t="shared" si="293"/>
        <v>42.5</v>
      </c>
      <c r="AD2074" s="12">
        <f t="shared" si="294"/>
        <v>65</v>
      </c>
      <c r="AE2074" s="12">
        <f t="shared" si="289"/>
        <v>65</v>
      </c>
      <c r="AF2074" s="12">
        <f t="shared" si="290"/>
        <v>22.5</v>
      </c>
      <c r="AG2074" s="12">
        <f t="shared" si="291"/>
        <v>22.5</v>
      </c>
      <c r="AH2074" s="9">
        <f t="shared" si="295"/>
        <v>0.34615384615384615</v>
      </c>
      <c r="AI2074" s="14">
        <f>VLOOKUP(E2074,'Verweis Faktor'!$A:$B,2,FALSE)</f>
        <v>1</v>
      </c>
      <c r="AJ2074" s="14"/>
      <c r="AK2074" s="14" t="str">
        <f>IF(AL2074="Ja","Versandkosten",VLOOKUP(E2074,'Verweis Belegart'!$A$2:$B$9,2,FALSE))</f>
        <v>Hardware</v>
      </c>
      <c r="AL2074" s="14" t="str">
        <f t="shared" si="296"/>
        <v>Nein</v>
      </c>
      <c r="AM2074" s="14" t="str">
        <f t="shared" si="292"/>
        <v>Positiv</v>
      </c>
    </row>
    <row r="2075" spans="1:39" ht="17.25" customHeight="1" x14ac:dyDescent="0.35">
      <c r="A2075" s="17">
        <v>14573039</v>
      </c>
      <c r="B2075" s="2" t="s">
        <v>1751</v>
      </c>
      <c r="C2075" s="1">
        <v>2025001</v>
      </c>
      <c r="D2075" s="1">
        <v>2000576</v>
      </c>
      <c r="E2075" s="2" t="s">
        <v>34</v>
      </c>
      <c r="F2075" s="2" t="s">
        <v>182</v>
      </c>
      <c r="G2075" s="2" t="s">
        <v>36</v>
      </c>
      <c r="H2075" s="2" t="s">
        <v>1202</v>
      </c>
      <c r="I2075" s="2" t="s">
        <v>1203</v>
      </c>
      <c r="J2075" s="2" t="s">
        <v>304</v>
      </c>
      <c r="K2075" s="2" t="s">
        <v>95</v>
      </c>
      <c r="L2075" s="2" t="s">
        <v>1763</v>
      </c>
      <c r="M2075" s="2" t="s">
        <v>1764</v>
      </c>
      <c r="N2075" s="2" t="s">
        <v>1765</v>
      </c>
      <c r="O2075" s="3">
        <v>1</v>
      </c>
      <c r="P2075" s="3">
        <v>106</v>
      </c>
      <c r="Q2075" s="3">
        <v>113</v>
      </c>
      <c r="R2075" s="3">
        <v>113</v>
      </c>
      <c r="S2075" s="3">
        <v>7</v>
      </c>
      <c r="T2075" s="3">
        <v>7</v>
      </c>
      <c r="U2075" s="3">
        <v>6.19</v>
      </c>
      <c r="V2075" s="2" t="s">
        <v>42</v>
      </c>
      <c r="W2075" s="2" t="s">
        <v>43</v>
      </c>
      <c r="X2075" s="2" t="s">
        <v>59</v>
      </c>
      <c r="Y2075" s="19" t="str">
        <f>VLOOKUP(G2075,'Verweis Kd-Gruppe'!$A$2:$B$8,2,FALSE)</f>
        <v>GRK</v>
      </c>
      <c r="Z2075" s="19" t="str">
        <f>VLOOKUP(J2075,'Verweis Art-Gruppe'!$A$2:$B$15,2,FALSE)</f>
        <v>Zubehör</v>
      </c>
      <c r="AA2075" s="19" t="str">
        <f>VLOOKUP(W2075,'Verweis Vertreter'!$A$2:$B$24,2,FALSE)</f>
        <v>Sebastian Faber</v>
      </c>
      <c r="AB2075" s="12">
        <f t="shared" si="288"/>
        <v>1</v>
      </c>
      <c r="AC2075" s="12">
        <f t="shared" si="293"/>
        <v>106</v>
      </c>
      <c r="AD2075" s="12">
        <f t="shared" si="294"/>
        <v>113</v>
      </c>
      <c r="AE2075" s="12">
        <f t="shared" si="289"/>
        <v>113</v>
      </c>
      <c r="AF2075" s="12">
        <f t="shared" si="290"/>
        <v>7</v>
      </c>
      <c r="AG2075" s="12">
        <f t="shared" si="291"/>
        <v>7</v>
      </c>
      <c r="AH2075" s="9">
        <f t="shared" si="295"/>
        <v>6.1946902654867256E-2</v>
      </c>
      <c r="AI2075" s="14">
        <f>VLOOKUP(E2075,'Verweis Faktor'!$A:$B,2,FALSE)</f>
        <v>1</v>
      </c>
      <c r="AJ2075" s="14"/>
      <c r="AK2075" s="14" t="str">
        <f>IF(AL2075="Ja","Versandkosten",VLOOKUP(E2075,'Verweis Belegart'!$A$2:$B$9,2,FALSE))</f>
        <v>Hardware</v>
      </c>
      <c r="AL2075" s="14" t="str">
        <f t="shared" si="296"/>
        <v>Nein</v>
      </c>
      <c r="AM2075" s="14" t="str">
        <f t="shared" si="292"/>
        <v>Positiv</v>
      </c>
    </row>
    <row r="2076" spans="1:39" ht="17.25" customHeight="1" x14ac:dyDescent="0.35">
      <c r="A2076" s="17">
        <v>14573039</v>
      </c>
      <c r="B2076" s="2" t="s">
        <v>1751</v>
      </c>
      <c r="C2076" s="1">
        <v>2025001</v>
      </c>
      <c r="D2076" s="1">
        <v>2000576</v>
      </c>
      <c r="E2076" s="2" t="s">
        <v>34</v>
      </c>
      <c r="F2076" s="2" t="s">
        <v>182</v>
      </c>
      <c r="G2076" s="2" t="s">
        <v>36</v>
      </c>
      <c r="H2076" s="2" t="s">
        <v>1202</v>
      </c>
      <c r="I2076" s="2" t="s">
        <v>1203</v>
      </c>
      <c r="J2076" s="2" t="s">
        <v>304</v>
      </c>
      <c r="K2076" s="2" t="s">
        <v>99</v>
      </c>
      <c r="L2076" s="2" t="s">
        <v>1766</v>
      </c>
      <c r="M2076" s="2" t="s">
        <v>1767</v>
      </c>
      <c r="N2076" s="2" t="s">
        <v>1768</v>
      </c>
      <c r="O2076" s="3">
        <v>1</v>
      </c>
      <c r="P2076" s="3">
        <v>150</v>
      </c>
      <c r="Q2076" s="3">
        <v>175</v>
      </c>
      <c r="R2076" s="3">
        <v>175</v>
      </c>
      <c r="S2076" s="3">
        <v>25</v>
      </c>
      <c r="T2076" s="3">
        <v>25</v>
      </c>
      <c r="U2076" s="3">
        <v>14.28</v>
      </c>
      <c r="V2076" s="2" t="s">
        <v>42</v>
      </c>
      <c r="W2076" s="2" t="s">
        <v>43</v>
      </c>
      <c r="X2076" s="2" t="s">
        <v>59</v>
      </c>
      <c r="Y2076" s="19" t="str">
        <f>VLOOKUP(G2076,'Verweis Kd-Gruppe'!$A$2:$B$8,2,FALSE)</f>
        <v>GRK</v>
      </c>
      <c r="Z2076" s="19" t="str">
        <f>VLOOKUP(J2076,'Verweis Art-Gruppe'!$A$2:$B$15,2,FALSE)</f>
        <v>Zubehör</v>
      </c>
      <c r="AA2076" s="19" t="str">
        <f>VLOOKUP(W2076,'Verweis Vertreter'!$A$2:$B$24,2,FALSE)</f>
        <v>Sebastian Faber</v>
      </c>
      <c r="AB2076" s="12">
        <f t="shared" si="288"/>
        <v>1</v>
      </c>
      <c r="AC2076" s="12">
        <f t="shared" si="293"/>
        <v>150</v>
      </c>
      <c r="AD2076" s="12">
        <f t="shared" si="294"/>
        <v>175</v>
      </c>
      <c r="AE2076" s="12">
        <f t="shared" si="289"/>
        <v>175</v>
      </c>
      <c r="AF2076" s="12">
        <f t="shared" si="290"/>
        <v>25</v>
      </c>
      <c r="AG2076" s="12">
        <f t="shared" si="291"/>
        <v>25</v>
      </c>
      <c r="AH2076" s="9">
        <f t="shared" si="295"/>
        <v>0.14285714285714285</v>
      </c>
      <c r="AI2076" s="14">
        <f>VLOOKUP(E2076,'Verweis Faktor'!$A:$B,2,FALSE)</f>
        <v>1</v>
      </c>
      <c r="AJ2076" s="14"/>
      <c r="AK2076" s="14" t="str">
        <f>IF(AL2076="Ja","Versandkosten",VLOOKUP(E2076,'Verweis Belegart'!$A$2:$B$9,2,FALSE))</f>
        <v>Hardware</v>
      </c>
      <c r="AL2076" s="14" t="str">
        <f t="shared" si="296"/>
        <v>Nein</v>
      </c>
      <c r="AM2076" s="14" t="str">
        <f t="shared" si="292"/>
        <v>Positiv</v>
      </c>
    </row>
    <row r="2077" spans="1:39" ht="17.25" customHeight="1" x14ac:dyDescent="0.35">
      <c r="A2077" s="17">
        <v>14573039</v>
      </c>
      <c r="B2077" s="2" t="s">
        <v>1751</v>
      </c>
      <c r="C2077" s="1">
        <v>2025001</v>
      </c>
      <c r="D2077" s="1">
        <v>2000576</v>
      </c>
      <c r="E2077" s="2" t="s">
        <v>34</v>
      </c>
      <c r="F2077" s="2" t="s">
        <v>182</v>
      </c>
      <c r="G2077" s="2" t="s">
        <v>36</v>
      </c>
      <c r="H2077" s="2" t="s">
        <v>1202</v>
      </c>
      <c r="I2077" s="2" t="s">
        <v>1203</v>
      </c>
      <c r="J2077" s="2" t="s">
        <v>103</v>
      </c>
      <c r="K2077" s="2" t="s">
        <v>103</v>
      </c>
      <c r="L2077" s="2" t="s">
        <v>339</v>
      </c>
      <c r="M2077" s="2" t="s">
        <v>340</v>
      </c>
      <c r="N2077" s="2" t="s">
        <v>341</v>
      </c>
      <c r="O2077" s="3">
        <v>2</v>
      </c>
      <c r="P2077" s="3">
        <v>304.62150000000003</v>
      </c>
      <c r="Q2077" s="3">
        <v>319</v>
      </c>
      <c r="R2077" s="3">
        <v>638</v>
      </c>
      <c r="S2077" s="3">
        <v>14.378500000000001</v>
      </c>
      <c r="T2077" s="3">
        <v>28.76</v>
      </c>
      <c r="U2077" s="3">
        <v>4.5</v>
      </c>
      <c r="V2077" s="2" t="s">
        <v>42</v>
      </c>
      <c r="W2077" s="2" t="s">
        <v>43</v>
      </c>
      <c r="X2077" s="2" t="s">
        <v>59</v>
      </c>
      <c r="Y2077" s="19" t="str">
        <f>VLOOKUP(G2077,'Verweis Kd-Gruppe'!$A$2:$B$8,2,FALSE)</f>
        <v>GRK</v>
      </c>
      <c r="Z2077" s="19" t="str">
        <f>VLOOKUP(J2077,'Verweis Art-Gruppe'!$A$2:$B$15,2,FALSE)</f>
        <v>Geräte</v>
      </c>
      <c r="AA2077" s="19" t="str">
        <f>VLOOKUP(W2077,'Verweis Vertreter'!$A$2:$B$24,2,FALSE)</f>
        <v>Sebastian Faber</v>
      </c>
      <c r="AB2077" s="12">
        <f t="shared" si="288"/>
        <v>2</v>
      </c>
      <c r="AC2077" s="12">
        <f t="shared" si="293"/>
        <v>304.62150000000003</v>
      </c>
      <c r="AD2077" s="12">
        <f t="shared" si="294"/>
        <v>319</v>
      </c>
      <c r="AE2077" s="12">
        <f t="shared" si="289"/>
        <v>638</v>
      </c>
      <c r="AF2077" s="12">
        <f t="shared" si="290"/>
        <v>14.378500000000001</v>
      </c>
      <c r="AG2077" s="12">
        <f t="shared" si="291"/>
        <v>28.76</v>
      </c>
      <c r="AH2077" s="9">
        <f t="shared" si="295"/>
        <v>4.5078369905956116E-2</v>
      </c>
      <c r="AI2077" s="14">
        <f>VLOOKUP(E2077,'Verweis Faktor'!$A:$B,2,FALSE)</f>
        <v>1</v>
      </c>
      <c r="AJ2077" s="14"/>
      <c r="AK2077" s="14" t="str">
        <f>IF(AL2077="Ja","Versandkosten",VLOOKUP(E2077,'Verweis Belegart'!$A$2:$B$9,2,FALSE))</f>
        <v>Hardware</v>
      </c>
      <c r="AL2077" s="14" t="str">
        <f t="shared" si="296"/>
        <v>Nein</v>
      </c>
      <c r="AM2077" s="14" t="str">
        <f t="shared" si="292"/>
        <v>Positiv</v>
      </c>
    </row>
    <row r="2078" spans="1:39" ht="17.25" customHeight="1" x14ac:dyDescent="0.35">
      <c r="A2078" s="17">
        <v>14573039</v>
      </c>
      <c r="B2078" s="2" t="s">
        <v>1751</v>
      </c>
      <c r="C2078" s="1">
        <v>2025001</v>
      </c>
      <c r="D2078" s="1">
        <v>2000576</v>
      </c>
      <c r="E2078" s="2" t="s">
        <v>34</v>
      </c>
      <c r="F2078" s="2" t="s">
        <v>182</v>
      </c>
      <c r="G2078" s="2" t="s">
        <v>36</v>
      </c>
      <c r="H2078" s="2" t="s">
        <v>1202</v>
      </c>
      <c r="I2078" s="2" t="s">
        <v>1203</v>
      </c>
      <c r="J2078" s="2" t="s">
        <v>304</v>
      </c>
      <c r="K2078" s="2" t="s">
        <v>107</v>
      </c>
      <c r="L2078" s="2" t="s">
        <v>467</v>
      </c>
      <c r="M2078" s="2" t="s">
        <v>468</v>
      </c>
      <c r="N2078" s="2" t="s">
        <v>469</v>
      </c>
      <c r="O2078" s="3">
        <v>1</v>
      </c>
      <c r="P2078" s="3">
        <v>170</v>
      </c>
      <c r="Q2078" s="3">
        <v>190</v>
      </c>
      <c r="R2078" s="3">
        <v>190</v>
      </c>
      <c r="S2078" s="3">
        <v>20</v>
      </c>
      <c r="T2078" s="3">
        <v>20</v>
      </c>
      <c r="U2078" s="3">
        <v>10.52</v>
      </c>
      <c r="V2078" s="2" t="s">
        <v>42</v>
      </c>
      <c r="W2078" s="2" t="s">
        <v>43</v>
      </c>
      <c r="X2078" s="2" t="s">
        <v>59</v>
      </c>
      <c r="Y2078" s="19" t="str">
        <f>VLOOKUP(G2078,'Verweis Kd-Gruppe'!$A$2:$B$8,2,FALSE)</f>
        <v>GRK</v>
      </c>
      <c r="Z2078" s="19" t="str">
        <f>VLOOKUP(J2078,'Verweis Art-Gruppe'!$A$2:$B$15,2,FALSE)</f>
        <v>Zubehör</v>
      </c>
      <c r="AA2078" s="19" t="str">
        <f>VLOOKUP(W2078,'Verweis Vertreter'!$A$2:$B$24,2,FALSE)</f>
        <v>Sebastian Faber</v>
      </c>
      <c r="AB2078" s="12">
        <f t="shared" si="288"/>
        <v>1</v>
      </c>
      <c r="AC2078" s="12">
        <f t="shared" si="293"/>
        <v>170</v>
      </c>
      <c r="AD2078" s="12">
        <f t="shared" si="294"/>
        <v>190</v>
      </c>
      <c r="AE2078" s="12">
        <f t="shared" si="289"/>
        <v>190</v>
      </c>
      <c r="AF2078" s="12">
        <f t="shared" si="290"/>
        <v>20</v>
      </c>
      <c r="AG2078" s="12">
        <f t="shared" si="291"/>
        <v>20</v>
      </c>
      <c r="AH2078" s="9">
        <f t="shared" si="295"/>
        <v>0.10526315789473684</v>
      </c>
      <c r="AI2078" s="14">
        <f>VLOOKUP(E2078,'Verweis Faktor'!$A:$B,2,FALSE)</f>
        <v>1</v>
      </c>
      <c r="AJ2078" s="14"/>
      <c r="AK2078" s="14" t="str">
        <f>IF(AL2078="Ja","Versandkosten",VLOOKUP(E2078,'Verweis Belegart'!$A$2:$B$9,2,FALSE))</f>
        <v>Hardware</v>
      </c>
      <c r="AL2078" s="14" t="str">
        <f t="shared" si="296"/>
        <v>Nein</v>
      </c>
      <c r="AM2078" s="14" t="str">
        <f t="shared" si="292"/>
        <v>Positiv</v>
      </c>
    </row>
    <row r="2079" spans="1:39" ht="17.25" customHeight="1" x14ac:dyDescent="0.35">
      <c r="A2079" s="17">
        <v>14573039</v>
      </c>
      <c r="B2079" s="2" t="s">
        <v>1751</v>
      </c>
      <c r="C2079" s="1">
        <v>2025001</v>
      </c>
      <c r="D2079" s="1">
        <v>2000576</v>
      </c>
      <c r="E2079" s="2" t="s">
        <v>34</v>
      </c>
      <c r="F2079" s="2" t="s">
        <v>182</v>
      </c>
      <c r="G2079" s="2" t="s">
        <v>36</v>
      </c>
      <c r="H2079" s="2" t="s">
        <v>1202</v>
      </c>
      <c r="I2079" s="2" t="s">
        <v>1203</v>
      </c>
      <c r="J2079" s="2" t="s">
        <v>103</v>
      </c>
      <c r="K2079" s="2" t="s">
        <v>111</v>
      </c>
      <c r="L2079" s="2" t="s">
        <v>947</v>
      </c>
      <c r="M2079" s="2" t="s">
        <v>948</v>
      </c>
      <c r="N2079" s="2" t="s">
        <v>949</v>
      </c>
      <c r="O2079" s="3">
        <v>8</v>
      </c>
      <c r="P2079" s="3">
        <v>135</v>
      </c>
      <c r="Q2079" s="3">
        <v>149</v>
      </c>
      <c r="R2079" s="3">
        <v>1192</v>
      </c>
      <c r="S2079" s="3">
        <v>14</v>
      </c>
      <c r="T2079" s="3">
        <v>112</v>
      </c>
      <c r="U2079" s="3">
        <v>9.39</v>
      </c>
      <c r="V2079" s="2" t="s">
        <v>42</v>
      </c>
      <c r="W2079" s="2" t="s">
        <v>43</v>
      </c>
      <c r="X2079" s="2" t="s">
        <v>59</v>
      </c>
      <c r="Y2079" s="19" t="str">
        <f>VLOOKUP(G2079,'Verweis Kd-Gruppe'!$A$2:$B$8,2,FALSE)</f>
        <v>GRK</v>
      </c>
      <c r="Z2079" s="19" t="str">
        <f>VLOOKUP(J2079,'Verweis Art-Gruppe'!$A$2:$B$15,2,FALSE)</f>
        <v>Geräte</v>
      </c>
      <c r="AA2079" s="19" t="str">
        <f>VLOOKUP(W2079,'Verweis Vertreter'!$A$2:$B$24,2,FALSE)</f>
        <v>Sebastian Faber</v>
      </c>
      <c r="AB2079" s="12">
        <f t="shared" si="288"/>
        <v>8</v>
      </c>
      <c r="AC2079" s="12">
        <f t="shared" si="293"/>
        <v>135</v>
      </c>
      <c r="AD2079" s="12">
        <f t="shared" si="294"/>
        <v>149</v>
      </c>
      <c r="AE2079" s="12">
        <f t="shared" si="289"/>
        <v>1192</v>
      </c>
      <c r="AF2079" s="12">
        <f t="shared" si="290"/>
        <v>14</v>
      </c>
      <c r="AG2079" s="12">
        <f t="shared" si="291"/>
        <v>112</v>
      </c>
      <c r="AH2079" s="9">
        <f t="shared" si="295"/>
        <v>9.3959731543624164E-2</v>
      </c>
      <c r="AI2079" s="14">
        <f>VLOOKUP(E2079,'Verweis Faktor'!$A:$B,2,FALSE)</f>
        <v>1</v>
      </c>
      <c r="AJ2079" s="14"/>
      <c r="AK2079" s="14" t="str">
        <f>IF(AL2079="Ja","Versandkosten",VLOOKUP(E2079,'Verweis Belegart'!$A$2:$B$9,2,FALSE))</f>
        <v>Hardware</v>
      </c>
      <c r="AL2079" s="14" t="str">
        <f t="shared" si="296"/>
        <v>Nein</v>
      </c>
      <c r="AM2079" s="14" t="str">
        <f t="shared" si="292"/>
        <v>Positiv</v>
      </c>
    </row>
    <row r="2080" spans="1:39" ht="17.25" customHeight="1" x14ac:dyDescent="0.35">
      <c r="A2080" s="17">
        <v>14573039</v>
      </c>
      <c r="B2080" s="2" t="s">
        <v>1751</v>
      </c>
      <c r="C2080" s="1">
        <v>2025001</v>
      </c>
      <c r="D2080" s="1">
        <v>2000576</v>
      </c>
      <c r="E2080" s="2" t="s">
        <v>34</v>
      </c>
      <c r="F2080" s="2" t="s">
        <v>182</v>
      </c>
      <c r="G2080" s="2" t="s">
        <v>36</v>
      </c>
      <c r="H2080" s="2" t="s">
        <v>1202</v>
      </c>
      <c r="I2080" s="2" t="s">
        <v>1203</v>
      </c>
      <c r="J2080" s="2" t="s">
        <v>304</v>
      </c>
      <c r="K2080" s="2" t="s">
        <v>115</v>
      </c>
      <c r="L2080" s="2" t="s">
        <v>372</v>
      </c>
      <c r="M2080" s="2" t="s">
        <v>373</v>
      </c>
      <c r="N2080" s="2" t="s">
        <v>374</v>
      </c>
      <c r="O2080" s="3">
        <v>4</v>
      </c>
      <c r="P2080" s="3">
        <v>157.7662</v>
      </c>
      <c r="Q2080" s="3">
        <v>161</v>
      </c>
      <c r="R2080" s="3">
        <v>644</v>
      </c>
      <c r="S2080" s="3">
        <v>3.2338</v>
      </c>
      <c r="T2080" s="3">
        <v>12.94</v>
      </c>
      <c r="U2080" s="3">
        <v>2</v>
      </c>
      <c r="V2080" s="2" t="s">
        <v>42</v>
      </c>
      <c r="W2080" s="2" t="s">
        <v>43</v>
      </c>
      <c r="X2080" s="2" t="s">
        <v>59</v>
      </c>
      <c r="Y2080" s="19" t="str">
        <f>VLOOKUP(G2080,'Verweis Kd-Gruppe'!$A$2:$B$8,2,FALSE)</f>
        <v>GRK</v>
      </c>
      <c r="Z2080" s="19" t="str">
        <f>VLOOKUP(J2080,'Verweis Art-Gruppe'!$A$2:$B$15,2,FALSE)</f>
        <v>Zubehör</v>
      </c>
      <c r="AA2080" s="19" t="str">
        <f>VLOOKUP(W2080,'Verweis Vertreter'!$A$2:$B$24,2,FALSE)</f>
        <v>Sebastian Faber</v>
      </c>
      <c r="AB2080" s="12">
        <f t="shared" si="288"/>
        <v>4</v>
      </c>
      <c r="AC2080" s="12">
        <f t="shared" si="293"/>
        <v>157.7662</v>
      </c>
      <c r="AD2080" s="12">
        <f t="shared" si="294"/>
        <v>161</v>
      </c>
      <c r="AE2080" s="12">
        <f t="shared" si="289"/>
        <v>644</v>
      </c>
      <c r="AF2080" s="12">
        <f t="shared" si="290"/>
        <v>3.2338</v>
      </c>
      <c r="AG2080" s="12">
        <f t="shared" si="291"/>
        <v>12.94</v>
      </c>
      <c r="AH2080" s="9">
        <f t="shared" si="295"/>
        <v>2.0093167701863354E-2</v>
      </c>
      <c r="AI2080" s="14">
        <f>VLOOKUP(E2080,'Verweis Faktor'!$A:$B,2,FALSE)</f>
        <v>1</v>
      </c>
      <c r="AJ2080" s="14"/>
      <c r="AK2080" s="14" t="str">
        <f>IF(AL2080="Ja","Versandkosten",VLOOKUP(E2080,'Verweis Belegart'!$A$2:$B$9,2,FALSE))</f>
        <v>Hardware</v>
      </c>
      <c r="AL2080" s="14" t="str">
        <f t="shared" si="296"/>
        <v>Nein</v>
      </c>
      <c r="AM2080" s="14" t="str">
        <f t="shared" si="292"/>
        <v>Positiv</v>
      </c>
    </row>
    <row r="2081" spans="1:39" ht="17.25" customHeight="1" x14ac:dyDescent="0.35">
      <c r="A2081" s="17">
        <v>14573039</v>
      </c>
      <c r="B2081" s="2" t="s">
        <v>1751</v>
      </c>
      <c r="C2081" s="1">
        <v>2025001</v>
      </c>
      <c r="D2081" s="1">
        <v>2000576</v>
      </c>
      <c r="E2081" s="2" t="s">
        <v>34</v>
      </c>
      <c r="F2081" s="2" t="s">
        <v>182</v>
      </c>
      <c r="G2081" s="2" t="s">
        <v>36</v>
      </c>
      <c r="H2081" s="2" t="s">
        <v>1202</v>
      </c>
      <c r="I2081" s="2" t="s">
        <v>1203</v>
      </c>
      <c r="J2081" s="2" t="s">
        <v>103</v>
      </c>
      <c r="K2081" s="2" t="s">
        <v>289</v>
      </c>
      <c r="L2081" s="2" t="s">
        <v>569</v>
      </c>
      <c r="M2081" s="2" t="s">
        <v>570</v>
      </c>
      <c r="N2081" s="2" t="s">
        <v>571</v>
      </c>
      <c r="O2081" s="3">
        <v>1</v>
      </c>
      <c r="P2081" s="3">
        <v>685</v>
      </c>
      <c r="Q2081" s="3">
        <v>719</v>
      </c>
      <c r="R2081" s="3">
        <v>719</v>
      </c>
      <c r="S2081" s="3">
        <v>34</v>
      </c>
      <c r="T2081" s="3">
        <v>34</v>
      </c>
      <c r="U2081" s="3">
        <v>4.72</v>
      </c>
      <c r="V2081" s="2" t="s">
        <v>42</v>
      </c>
      <c r="W2081" s="2" t="s">
        <v>43</v>
      </c>
      <c r="X2081" s="2" t="s">
        <v>59</v>
      </c>
      <c r="Y2081" s="19" t="str">
        <f>VLOOKUP(G2081,'Verweis Kd-Gruppe'!$A$2:$B$8,2,FALSE)</f>
        <v>GRK</v>
      </c>
      <c r="Z2081" s="19" t="str">
        <f>VLOOKUP(J2081,'Verweis Art-Gruppe'!$A$2:$B$15,2,FALSE)</f>
        <v>Geräte</v>
      </c>
      <c r="AA2081" s="19" t="str">
        <f>VLOOKUP(W2081,'Verweis Vertreter'!$A$2:$B$24,2,FALSE)</f>
        <v>Sebastian Faber</v>
      </c>
      <c r="AB2081" s="12">
        <f t="shared" si="288"/>
        <v>1</v>
      </c>
      <c r="AC2081" s="12">
        <f t="shared" si="293"/>
        <v>685</v>
      </c>
      <c r="AD2081" s="12">
        <f t="shared" si="294"/>
        <v>719</v>
      </c>
      <c r="AE2081" s="12">
        <f t="shared" si="289"/>
        <v>719</v>
      </c>
      <c r="AF2081" s="12">
        <f t="shared" si="290"/>
        <v>34</v>
      </c>
      <c r="AG2081" s="12">
        <f t="shared" si="291"/>
        <v>34</v>
      </c>
      <c r="AH2081" s="9">
        <f t="shared" si="295"/>
        <v>4.7287899860917942E-2</v>
      </c>
      <c r="AI2081" s="14">
        <f>VLOOKUP(E2081,'Verweis Faktor'!$A:$B,2,FALSE)</f>
        <v>1</v>
      </c>
      <c r="AJ2081" s="14"/>
      <c r="AK2081" s="14" t="str">
        <f>IF(AL2081="Ja","Versandkosten",VLOOKUP(E2081,'Verweis Belegart'!$A$2:$B$9,2,FALSE))</f>
        <v>Hardware</v>
      </c>
      <c r="AL2081" s="14" t="str">
        <f t="shared" si="296"/>
        <v>Nein</v>
      </c>
      <c r="AM2081" s="14" t="str">
        <f t="shared" si="292"/>
        <v>Positiv</v>
      </c>
    </row>
    <row r="2082" spans="1:39" ht="17.25" customHeight="1" x14ac:dyDescent="0.35">
      <c r="A2082" s="17">
        <v>14573064</v>
      </c>
      <c r="B2082" s="2" t="s">
        <v>1751</v>
      </c>
      <c r="C2082" s="1">
        <v>2025001</v>
      </c>
      <c r="D2082" s="1">
        <v>2000577</v>
      </c>
      <c r="E2082" s="2" t="s">
        <v>34</v>
      </c>
      <c r="F2082" s="2" t="s">
        <v>53</v>
      </c>
      <c r="G2082" s="2" t="s">
        <v>66</v>
      </c>
      <c r="H2082" s="2" t="s">
        <v>67</v>
      </c>
      <c r="I2082" s="2" t="s">
        <v>68</v>
      </c>
      <c r="J2082" s="2" t="s">
        <v>103</v>
      </c>
      <c r="K2082" s="2" t="s">
        <v>28</v>
      </c>
      <c r="L2082" s="2" t="s">
        <v>1403</v>
      </c>
      <c r="M2082" s="2" t="s">
        <v>1404</v>
      </c>
      <c r="N2082" s="2" t="s">
        <v>1405</v>
      </c>
      <c r="O2082" s="3">
        <v>1</v>
      </c>
      <c r="P2082" s="3">
        <v>362</v>
      </c>
      <c r="Q2082" s="3">
        <v>379</v>
      </c>
      <c r="R2082" s="3">
        <v>379</v>
      </c>
      <c r="S2082" s="3">
        <v>17</v>
      </c>
      <c r="T2082" s="3">
        <v>17</v>
      </c>
      <c r="U2082" s="3">
        <v>4.4800000000000004</v>
      </c>
      <c r="V2082" s="2" t="s">
        <v>42</v>
      </c>
      <c r="W2082" s="2" t="s">
        <v>43</v>
      </c>
      <c r="X2082" s="2" t="s">
        <v>72</v>
      </c>
      <c r="Y2082" s="19" t="str">
        <f>VLOOKUP(G2082,'Verweis Kd-Gruppe'!$A$2:$B$8,2,FALSE)</f>
        <v>EXP</v>
      </c>
      <c r="Z2082" s="19" t="str">
        <f>VLOOKUP(J2082,'Verweis Art-Gruppe'!$A$2:$B$15,2,FALSE)</f>
        <v>Geräte</v>
      </c>
      <c r="AA2082" s="19" t="str">
        <f>VLOOKUP(W2082,'Verweis Vertreter'!$A$2:$B$24,2,FALSE)</f>
        <v>Sebastian Faber</v>
      </c>
      <c r="AB2082" s="12">
        <f t="shared" si="288"/>
        <v>1</v>
      </c>
      <c r="AC2082" s="12">
        <f t="shared" si="293"/>
        <v>362</v>
      </c>
      <c r="AD2082" s="12">
        <f t="shared" si="294"/>
        <v>379</v>
      </c>
      <c r="AE2082" s="12">
        <f t="shared" si="289"/>
        <v>379</v>
      </c>
      <c r="AF2082" s="12">
        <f t="shared" si="290"/>
        <v>17</v>
      </c>
      <c r="AG2082" s="12">
        <f t="shared" si="291"/>
        <v>17</v>
      </c>
      <c r="AH2082" s="9">
        <f t="shared" si="295"/>
        <v>4.4854881266490766E-2</v>
      </c>
      <c r="AI2082" s="14">
        <f>VLOOKUP(E2082,'Verweis Faktor'!$A:$B,2,FALSE)</f>
        <v>1</v>
      </c>
      <c r="AJ2082" s="14"/>
      <c r="AK2082" s="14" t="str">
        <f>IF(AL2082="Ja","Versandkosten",VLOOKUP(E2082,'Verweis Belegart'!$A$2:$B$9,2,FALSE))</f>
        <v>Hardware</v>
      </c>
      <c r="AL2082" s="14" t="str">
        <f t="shared" si="296"/>
        <v>Nein</v>
      </c>
      <c r="AM2082" s="14" t="str">
        <f t="shared" si="292"/>
        <v>Positiv</v>
      </c>
    </row>
    <row r="2083" spans="1:39" ht="17.25" customHeight="1" x14ac:dyDescent="0.35">
      <c r="A2083" s="17">
        <v>14573064</v>
      </c>
      <c r="B2083" s="2" t="s">
        <v>1751</v>
      </c>
      <c r="C2083" s="1">
        <v>2025001</v>
      </c>
      <c r="D2083" s="1">
        <v>2000577</v>
      </c>
      <c r="E2083" s="2" t="s">
        <v>34</v>
      </c>
      <c r="F2083" s="2" t="s">
        <v>53</v>
      </c>
      <c r="G2083" s="2" t="s">
        <v>66</v>
      </c>
      <c r="H2083" s="2" t="s">
        <v>67</v>
      </c>
      <c r="I2083" s="2" t="s">
        <v>68</v>
      </c>
      <c r="J2083" s="2" t="s">
        <v>103</v>
      </c>
      <c r="K2083" s="2" t="s">
        <v>45</v>
      </c>
      <c r="L2083" s="2" t="s">
        <v>983</v>
      </c>
      <c r="M2083" s="2" t="s">
        <v>984</v>
      </c>
      <c r="N2083" s="2" t="s">
        <v>985</v>
      </c>
      <c r="O2083" s="3">
        <v>1</v>
      </c>
      <c r="P2083" s="3">
        <v>829.95</v>
      </c>
      <c r="Q2083" s="3">
        <v>809</v>
      </c>
      <c r="R2083" s="3">
        <v>809</v>
      </c>
      <c r="S2083" s="3">
        <v>-20.95</v>
      </c>
      <c r="T2083" s="3">
        <v>-20.95</v>
      </c>
      <c r="U2083" s="3">
        <v>-2.58</v>
      </c>
      <c r="V2083" s="2" t="s">
        <v>42</v>
      </c>
      <c r="W2083" s="2" t="s">
        <v>43</v>
      </c>
      <c r="X2083" s="2" t="s">
        <v>72</v>
      </c>
      <c r="Y2083" s="19" t="str">
        <f>VLOOKUP(G2083,'Verweis Kd-Gruppe'!$A$2:$B$8,2,FALSE)</f>
        <v>EXP</v>
      </c>
      <c r="Z2083" s="19" t="str">
        <f>VLOOKUP(J2083,'Verweis Art-Gruppe'!$A$2:$B$15,2,FALSE)</f>
        <v>Geräte</v>
      </c>
      <c r="AA2083" s="19" t="str">
        <f>VLOOKUP(W2083,'Verweis Vertreter'!$A$2:$B$24,2,FALSE)</f>
        <v>Sebastian Faber</v>
      </c>
      <c r="AB2083" s="12">
        <f t="shared" si="288"/>
        <v>1</v>
      </c>
      <c r="AC2083" s="12">
        <f t="shared" si="293"/>
        <v>829.95</v>
      </c>
      <c r="AD2083" s="12">
        <f t="shared" si="294"/>
        <v>809</v>
      </c>
      <c r="AE2083" s="12">
        <f t="shared" si="289"/>
        <v>809</v>
      </c>
      <c r="AF2083" s="12">
        <f t="shared" si="290"/>
        <v>-20.95</v>
      </c>
      <c r="AG2083" s="12">
        <f t="shared" si="291"/>
        <v>-20.95</v>
      </c>
      <c r="AH2083" s="9">
        <f t="shared" si="295"/>
        <v>-2.5896168108776266E-2</v>
      </c>
      <c r="AI2083" s="14">
        <f>VLOOKUP(E2083,'Verweis Faktor'!$A:$B,2,FALSE)</f>
        <v>1</v>
      </c>
      <c r="AJ2083" s="14"/>
      <c r="AK2083" s="14" t="str">
        <f>IF(AL2083="Ja","Versandkosten",VLOOKUP(E2083,'Verweis Belegart'!$A$2:$B$9,2,FALSE))</f>
        <v>Hardware</v>
      </c>
      <c r="AL2083" s="14" t="str">
        <f t="shared" si="296"/>
        <v>Nein</v>
      </c>
      <c r="AM2083" s="14" t="str">
        <f t="shared" si="292"/>
        <v>Negativ</v>
      </c>
    </row>
    <row r="2084" spans="1:39" ht="17.25" customHeight="1" x14ac:dyDescent="0.35">
      <c r="A2084" s="17">
        <v>14573064</v>
      </c>
      <c r="B2084" s="2" t="s">
        <v>1751</v>
      </c>
      <c r="C2084" s="1">
        <v>2025001</v>
      </c>
      <c r="D2084" s="1">
        <v>2000577</v>
      </c>
      <c r="E2084" s="2" t="s">
        <v>34</v>
      </c>
      <c r="F2084" s="2" t="s">
        <v>53</v>
      </c>
      <c r="G2084" s="2" t="s">
        <v>66</v>
      </c>
      <c r="H2084" s="2" t="s">
        <v>67</v>
      </c>
      <c r="I2084" s="2" t="s">
        <v>68</v>
      </c>
      <c r="J2084" s="2" t="s">
        <v>103</v>
      </c>
      <c r="K2084" s="2" t="s">
        <v>49</v>
      </c>
      <c r="L2084" s="2" t="s">
        <v>88</v>
      </c>
      <c r="M2084" s="2" t="s">
        <v>89</v>
      </c>
      <c r="N2084" s="2" t="s">
        <v>90</v>
      </c>
      <c r="O2084" s="3">
        <v>3</v>
      </c>
      <c r="P2084" s="3">
        <v>530.07069999999999</v>
      </c>
      <c r="Q2084" s="3">
        <v>552</v>
      </c>
      <c r="R2084" s="3">
        <v>1656</v>
      </c>
      <c r="S2084" s="3">
        <v>21.929300000000001</v>
      </c>
      <c r="T2084" s="3">
        <v>65.790000000000006</v>
      </c>
      <c r="U2084" s="3">
        <v>3.97</v>
      </c>
      <c r="V2084" s="2" t="s">
        <v>42</v>
      </c>
      <c r="W2084" s="2" t="s">
        <v>43</v>
      </c>
      <c r="X2084" s="2" t="s">
        <v>72</v>
      </c>
      <c r="Y2084" s="19" t="str">
        <f>VLOOKUP(G2084,'Verweis Kd-Gruppe'!$A$2:$B$8,2,FALSE)</f>
        <v>EXP</v>
      </c>
      <c r="Z2084" s="19" t="str">
        <f>VLOOKUP(J2084,'Verweis Art-Gruppe'!$A$2:$B$15,2,FALSE)</f>
        <v>Geräte</v>
      </c>
      <c r="AA2084" s="19" t="str">
        <f>VLOOKUP(W2084,'Verweis Vertreter'!$A$2:$B$24,2,FALSE)</f>
        <v>Sebastian Faber</v>
      </c>
      <c r="AB2084" s="12">
        <f t="shared" si="288"/>
        <v>3</v>
      </c>
      <c r="AC2084" s="12">
        <f t="shared" si="293"/>
        <v>530.07069999999999</v>
      </c>
      <c r="AD2084" s="12">
        <f t="shared" si="294"/>
        <v>552</v>
      </c>
      <c r="AE2084" s="12">
        <f t="shared" si="289"/>
        <v>1656</v>
      </c>
      <c r="AF2084" s="12">
        <f t="shared" si="290"/>
        <v>21.929300000000001</v>
      </c>
      <c r="AG2084" s="12">
        <f t="shared" si="291"/>
        <v>65.790000000000006</v>
      </c>
      <c r="AH2084" s="9">
        <f t="shared" si="295"/>
        <v>3.972826086956522E-2</v>
      </c>
      <c r="AI2084" s="14">
        <f>VLOOKUP(E2084,'Verweis Faktor'!$A:$B,2,FALSE)</f>
        <v>1</v>
      </c>
      <c r="AJ2084" s="14"/>
      <c r="AK2084" s="14" t="str">
        <f>IF(AL2084="Ja","Versandkosten",VLOOKUP(E2084,'Verweis Belegart'!$A$2:$B$9,2,FALSE))</f>
        <v>Hardware</v>
      </c>
      <c r="AL2084" s="14" t="str">
        <f t="shared" si="296"/>
        <v>Nein</v>
      </c>
      <c r="AM2084" s="14" t="str">
        <f t="shared" si="292"/>
        <v>Positiv</v>
      </c>
    </row>
    <row r="2085" spans="1:39" ht="17.25" customHeight="1" x14ac:dyDescent="0.35">
      <c r="A2085" s="17">
        <v>14573064</v>
      </c>
      <c r="B2085" s="2" t="s">
        <v>1751</v>
      </c>
      <c r="C2085" s="1">
        <v>2025001</v>
      </c>
      <c r="D2085" s="1">
        <v>2000577</v>
      </c>
      <c r="E2085" s="2" t="s">
        <v>34</v>
      </c>
      <c r="F2085" s="2" t="s">
        <v>53</v>
      </c>
      <c r="G2085" s="2" t="s">
        <v>66</v>
      </c>
      <c r="H2085" s="2" t="s">
        <v>67</v>
      </c>
      <c r="I2085" s="2" t="s">
        <v>68</v>
      </c>
      <c r="J2085" s="2" t="s">
        <v>103</v>
      </c>
      <c r="K2085" s="2" t="s">
        <v>79</v>
      </c>
      <c r="L2085" s="2" t="s">
        <v>947</v>
      </c>
      <c r="M2085" s="2" t="s">
        <v>948</v>
      </c>
      <c r="N2085" s="2" t="s">
        <v>949</v>
      </c>
      <c r="O2085" s="3">
        <v>1</v>
      </c>
      <c r="P2085" s="3">
        <v>135</v>
      </c>
      <c r="Q2085" s="3">
        <v>145</v>
      </c>
      <c r="R2085" s="3">
        <v>145</v>
      </c>
      <c r="S2085" s="3">
        <v>10</v>
      </c>
      <c r="T2085" s="3">
        <v>10</v>
      </c>
      <c r="U2085" s="3">
        <v>6.89</v>
      </c>
      <c r="V2085" s="2" t="s">
        <v>42</v>
      </c>
      <c r="W2085" s="2" t="s">
        <v>43</v>
      </c>
      <c r="X2085" s="2" t="s">
        <v>72</v>
      </c>
      <c r="Y2085" s="19" t="str">
        <f>VLOOKUP(G2085,'Verweis Kd-Gruppe'!$A$2:$B$8,2,FALSE)</f>
        <v>EXP</v>
      </c>
      <c r="Z2085" s="19" t="str">
        <f>VLOOKUP(J2085,'Verweis Art-Gruppe'!$A$2:$B$15,2,FALSE)</f>
        <v>Geräte</v>
      </c>
      <c r="AA2085" s="19" t="str">
        <f>VLOOKUP(W2085,'Verweis Vertreter'!$A$2:$B$24,2,FALSE)</f>
        <v>Sebastian Faber</v>
      </c>
      <c r="AB2085" s="12">
        <f t="shared" si="288"/>
        <v>1</v>
      </c>
      <c r="AC2085" s="12">
        <f t="shared" si="293"/>
        <v>135</v>
      </c>
      <c r="AD2085" s="12">
        <f t="shared" si="294"/>
        <v>145</v>
      </c>
      <c r="AE2085" s="12">
        <f t="shared" si="289"/>
        <v>145</v>
      </c>
      <c r="AF2085" s="12">
        <f t="shared" si="290"/>
        <v>10</v>
      </c>
      <c r="AG2085" s="12">
        <f t="shared" si="291"/>
        <v>10</v>
      </c>
      <c r="AH2085" s="9">
        <f t="shared" si="295"/>
        <v>6.8965517241379309E-2</v>
      </c>
      <c r="AI2085" s="14">
        <f>VLOOKUP(E2085,'Verweis Faktor'!$A:$B,2,FALSE)</f>
        <v>1</v>
      </c>
      <c r="AJ2085" s="14"/>
      <c r="AK2085" s="14" t="str">
        <f>IF(AL2085="Ja","Versandkosten",VLOOKUP(E2085,'Verweis Belegart'!$A$2:$B$9,2,FALSE))</f>
        <v>Hardware</v>
      </c>
      <c r="AL2085" s="14" t="str">
        <f t="shared" si="296"/>
        <v>Nein</v>
      </c>
      <c r="AM2085" s="14" t="str">
        <f t="shared" si="292"/>
        <v>Positiv</v>
      </c>
    </row>
    <row r="2086" spans="1:39" ht="17.25" customHeight="1" x14ac:dyDescent="0.35">
      <c r="A2086" s="17">
        <v>14573064</v>
      </c>
      <c r="B2086" s="2" t="s">
        <v>1751</v>
      </c>
      <c r="C2086" s="1">
        <v>2025001</v>
      </c>
      <c r="D2086" s="1">
        <v>2000577</v>
      </c>
      <c r="E2086" s="2" t="s">
        <v>34</v>
      </c>
      <c r="F2086" s="2" t="s">
        <v>53</v>
      </c>
      <c r="G2086" s="2" t="s">
        <v>66</v>
      </c>
      <c r="H2086" s="2" t="s">
        <v>67</v>
      </c>
      <c r="I2086" s="2" t="s">
        <v>68</v>
      </c>
      <c r="J2086" s="2" t="s">
        <v>304</v>
      </c>
      <c r="K2086" s="2" t="s">
        <v>83</v>
      </c>
      <c r="L2086" s="2" t="s">
        <v>1392</v>
      </c>
      <c r="M2086" s="2" t="s">
        <v>1393</v>
      </c>
      <c r="N2086" s="2" t="s">
        <v>1394</v>
      </c>
      <c r="O2086" s="3">
        <v>1</v>
      </c>
      <c r="P2086" s="3">
        <v>130</v>
      </c>
      <c r="Q2086" s="3">
        <v>138</v>
      </c>
      <c r="R2086" s="3">
        <v>138</v>
      </c>
      <c r="S2086" s="3">
        <v>8</v>
      </c>
      <c r="T2086" s="3">
        <v>8</v>
      </c>
      <c r="U2086" s="3">
        <v>5.79</v>
      </c>
      <c r="V2086" s="2" t="s">
        <v>42</v>
      </c>
      <c r="W2086" s="2" t="s">
        <v>43</v>
      </c>
      <c r="X2086" s="2" t="s">
        <v>72</v>
      </c>
      <c r="Y2086" s="19" t="str">
        <f>VLOOKUP(G2086,'Verweis Kd-Gruppe'!$A$2:$B$8,2,FALSE)</f>
        <v>EXP</v>
      </c>
      <c r="Z2086" s="19" t="str">
        <f>VLOOKUP(J2086,'Verweis Art-Gruppe'!$A$2:$B$15,2,FALSE)</f>
        <v>Zubehör</v>
      </c>
      <c r="AA2086" s="19" t="str">
        <f>VLOOKUP(W2086,'Verweis Vertreter'!$A$2:$B$24,2,FALSE)</f>
        <v>Sebastian Faber</v>
      </c>
      <c r="AB2086" s="12">
        <f t="shared" si="288"/>
        <v>1</v>
      </c>
      <c r="AC2086" s="12">
        <f t="shared" si="293"/>
        <v>130</v>
      </c>
      <c r="AD2086" s="12">
        <f t="shared" si="294"/>
        <v>138</v>
      </c>
      <c r="AE2086" s="12">
        <f t="shared" si="289"/>
        <v>138</v>
      </c>
      <c r="AF2086" s="12">
        <f t="shared" si="290"/>
        <v>8</v>
      </c>
      <c r="AG2086" s="12">
        <f t="shared" si="291"/>
        <v>8</v>
      </c>
      <c r="AH2086" s="9">
        <f t="shared" si="295"/>
        <v>5.7971014492753624E-2</v>
      </c>
      <c r="AI2086" s="14">
        <f>VLOOKUP(E2086,'Verweis Faktor'!$A:$B,2,FALSE)</f>
        <v>1</v>
      </c>
      <c r="AJ2086" s="14"/>
      <c r="AK2086" s="14" t="str">
        <f>IF(AL2086="Ja","Versandkosten",VLOOKUP(E2086,'Verweis Belegart'!$A$2:$B$9,2,FALSE))</f>
        <v>Hardware</v>
      </c>
      <c r="AL2086" s="14" t="str">
        <f t="shared" si="296"/>
        <v>Nein</v>
      </c>
      <c r="AM2086" s="14" t="str">
        <f t="shared" si="292"/>
        <v>Positiv</v>
      </c>
    </row>
    <row r="2087" spans="1:39" ht="17.25" customHeight="1" x14ac:dyDescent="0.35">
      <c r="A2087" s="17">
        <v>14573064</v>
      </c>
      <c r="B2087" s="2" t="s">
        <v>1751</v>
      </c>
      <c r="C2087" s="1">
        <v>2025001</v>
      </c>
      <c r="D2087" s="1">
        <v>2000577</v>
      </c>
      <c r="E2087" s="2" t="s">
        <v>34</v>
      </c>
      <c r="F2087" s="2" t="s">
        <v>53</v>
      </c>
      <c r="G2087" s="2" t="s">
        <v>66</v>
      </c>
      <c r="H2087" s="2" t="s">
        <v>67</v>
      </c>
      <c r="I2087" s="2" t="s">
        <v>68</v>
      </c>
      <c r="J2087" s="2" t="s">
        <v>103</v>
      </c>
      <c r="K2087" s="2" t="s">
        <v>87</v>
      </c>
      <c r="L2087" s="2" t="s">
        <v>1051</v>
      </c>
      <c r="M2087" s="2" t="s">
        <v>1052</v>
      </c>
      <c r="N2087" s="2" t="s">
        <v>1053</v>
      </c>
      <c r="O2087" s="3">
        <v>1</v>
      </c>
      <c r="P2087" s="3">
        <v>157</v>
      </c>
      <c r="Q2087" s="3">
        <v>165</v>
      </c>
      <c r="R2087" s="3">
        <v>165</v>
      </c>
      <c r="S2087" s="3">
        <v>8</v>
      </c>
      <c r="T2087" s="3">
        <v>8</v>
      </c>
      <c r="U2087" s="3">
        <v>4.84</v>
      </c>
      <c r="V2087" s="2" t="s">
        <v>42</v>
      </c>
      <c r="W2087" s="2" t="s">
        <v>43</v>
      </c>
      <c r="X2087" s="2" t="s">
        <v>72</v>
      </c>
      <c r="Y2087" s="19" t="str">
        <f>VLOOKUP(G2087,'Verweis Kd-Gruppe'!$A$2:$B$8,2,FALSE)</f>
        <v>EXP</v>
      </c>
      <c r="Z2087" s="19" t="str">
        <f>VLOOKUP(J2087,'Verweis Art-Gruppe'!$A$2:$B$15,2,FALSE)</f>
        <v>Geräte</v>
      </c>
      <c r="AA2087" s="19" t="str">
        <f>VLOOKUP(W2087,'Verweis Vertreter'!$A$2:$B$24,2,FALSE)</f>
        <v>Sebastian Faber</v>
      </c>
      <c r="AB2087" s="12">
        <f t="shared" si="288"/>
        <v>1</v>
      </c>
      <c r="AC2087" s="12">
        <f t="shared" si="293"/>
        <v>157</v>
      </c>
      <c r="AD2087" s="12">
        <f t="shared" si="294"/>
        <v>165</v>
      </c>
      <c r="AE2087" s="12">
        <f t="shared" si="289"/>
        <v>165</v>
      </c>
      <c r="AF2087" s="12">
        <f t="shared" si="290"/>
        <v>8</v>
      </c>
      <c r="AG2087" s="12">
        <f t="shared" si="291"/>
        <v>8</v>
      </c>
      <c r="AH2087" s="9">
        <f t="shared" si="295"/>
        <v>4.8484848484848485E-2</v>
      </c>
      <c r="AI2087" s="14">
        <f>VLOOKUP(E2087,'Verweis Faktor'!$A:$B,2,FALSE)</f>
        <v>1</v>
      </c>
      <c r="AJ2087" s="14"/>
      <c r="AK2087" s="14" t="str">
        <f>IF(AL2087="Ja","Versandkosten",VLOOKUP(E2087,'Verweis Belegart'!$A$2:$B$9,2,FALSE))</f>
        <v>Hardware</v>
      </c>
      <c r="AL2087" s="14" t="str">
        <f t="shared" si="296"/>
        <v>Nein</v>
      </c>
      <c r="AM2087" s="14" t="str">
        <f t="shared" si="292"/>
        <v>Positiv</v>
      </c>
    </row>
    <row r="2088" spans="1:39" ht="17.25" customHeight="1" x14ac:dyDescent="0.35">
      <c r="A2088" s="17">
        <v>14573064</v>
      </c>
      <c r="B2088" s="2" t="s">
        <v>1751</v>
      </c>
      <c r="C2088" s="1">
        <v>2025001</v>
      </c>
      <c r="D2088" s="1">
        <v>2000577</v>
      </c>
      <c r="E2088" s="2" t="s">
        <v>34</v>
      </c>
      <c r="F2088" s="2" t="s">
        <v>53</v>
      </c>
      <c r="G2088" s="2" t="s">
        <v>66</v>
      </c>
      <c r="H2088" s="2" t="s">
        <v>67</v>
      </c>
      <c r="I2088" s="2" t="s">
        <v>68</v>
      </c>
      <c r="J2088" s="2" t="s">
        <v>103</v>
      </c>
      <c r="K2088" s="2" t="s">
        <v>91</v>
      </c>
      <c r="L2088" s="2" t="s">
        <v>108</v>
      </c>
      <c r="M2088" s="2" t="s">
        <v>109</v>
      </c>
      <c r="N2088" s="2" t="s">
        <v>110</v>
      </c>
      <c r="O2088" s="3">
        <v>3</v>
      </c>
      <c r="P2088" s="3">
        <v>227.09690000000001</v>
      </c>
      <c r="Q2088" s="3">
        <v>235</v>
      </c>
      <c r="R2088" s="3">
        <v>705</v>
      </c>
      <c r="S2088" s="3">
        <v>7.9031000000000002</v>
      </c>
      <c r="T2088" s="3">
        <v>23.71</v>
      </c>
      <c r="U2088" s="3">
        <v>3.36</v>
      </c>
      <c r="V2088" s="2" t="s">
        <v>42</v>
      </c>
      <c r="W2088" s="2" t="s">
        <v>43</v>
      </c>
      <c r="X2088" s="2" t="s">
        <v>72</v>
      </c>
      <c r="Y2088" s="19" t="str">
        <f>VLOOKUP(G2088,'Verweis Kd-Gruppe'!$A$2:$B$8,2,FALSE)</f>
        <v>EXP</v>
      </c>
      <c r="Z2088" s="19" t="str">
        <f>VLOOKUP(J2088,'Verweis Art-Gruppe'!$A$2:$B$15,2,FALSE)</f>
        <v>Geräte</v>
      </c>
      <c r="AA2088" s="19" t="str">
        <f>VLOOKUP(W2088,'Verweis Vertreter'!$A$2:$B$24,2,FALSE)</f>
        <v>Sebastian Faber</v>
      </c>
      <c r="AB2088" s="12">
        <f t="shared" si="288"/>
        <v>3</v>
      </c>
      <c r="AC2088" s="12">
        <f t="shared" si="293"/>
        <v>227.09690000000001</v>
      </c>
      <c r="AD2088" s="12">
        <f t="shared" si="294"/>
        <v>235</v>
      </c>
      <c r="AE2088" s="12">
        <f t="shared" si="289"/>
        <v>705</v>
      </c>
      <c r="AF2088" s="12">
        <f t="shared" si="290"/>
        <v>7.9031000000000002</v>
      </c>
      <c r="AG2088" s="12">
        <f t="shared" si="291"/>
        <v>23.71</v>
      </c>
      <c r="AH2088" s="9">
        <f t="shared" si="295"/>
        <v>3.3631205673758865E-2</v>
      </c>
      <c r="AI2088" s="14">
        <f>VLOOKUP(E2088,'Verweis Faktor'!$A:$B,2,FALSE)</f>
        <v>1</v>
      </c>
      <c r="AJ2088" s="14"/>
      <c r="AK2088" s="14" t="str">
        <f>IF(AL2088="Ja","Versandkosten",VLOOKUP(E2088,'Verweis Belegart'!$A$2:$B$9,2,FALSE))</f>
        <v>Hardware</v>
      </c>
      <c r="AL2088" s="14" t="str">
        <f t="shared" si="296"/>
        <v>Nein</v>
      </c>
      <c r="AM2088" s="14" t="str">
        <f t="shared" si="292"/>
        <v>Positiv</v>
      </c>
    </row>
    <row r="2089" spans="1:39" ht="17.25" customHeight="1" x14ac:dyDescent="0.35">
      <c r="A2089" s="17">
        <v>14572817</v>
      </c>
      <c r="B2089" s="2" t="s">
        <v>1751</v>
      </c>
      <c r="C2089" s="1">
        <v>2025001</v>
      </c>
      <c r="D2089" s="1">
        <v>2000578</v>
      </c>
      <c r="E2089" s="2" t="s">
        <v>34</v>
      </c>
      <c r="F2089" s="2" t="s">
        <v>182</v>
      </c>
      <c r="G2089" s="2" t="s">
        <v>36</v>
      </c>
      <c r="H2089" s="2" t="s">
        <v>1594</v>
      </c>
      <c r="I2089" s="2" t="s">
        <v>1595</v>
      </c>
      <c r="J2089" s="2" t="s">
        <v>103</v>
      </c>
      <c r="K2089" s="2" t="s">
        <v>28</v>
      </c>
      <c r="L2089" s="2" t="s">
        <v>1758</v>
      </c>
      <c r="M2089" s="2" t="s">
        <v>1759</v>
      </c>
      <c r="N2089" s="2" t="s">
        <v>538</v>
      </c>
      <c r="O2089" s="3">
        <v>10</v>
      </c>
      <c r="P2089" s="3">
        <v>293</v>
      </c>
      <c r="Q2089" s="3">
        <v>303</v>
      </c>
      <c r="R2089" s="3">
        <v>3030</v>
      </c>
      <c r="S2089" s="3">
        <v>10</v>
      </c>
      <c r="T2089" s="3">
        <v>100</v>
      </c>
      <c r="U2089" s="3">
        <v>3.3</v>
      </c>
      <c r="V2089" s="2" t="s">
        <v>42</v>
      </c>
      <c r="W2089" s="2" t="s">
        <v>43</v>
      </c>
      <c r="X2089" s="2"/>
      <c r="Y2089" s="19" t="str">
        <f>VLOOKUP(G2089,'Verweis Kd-Gruppe'!$A$2:$B$8,2,FALSE)</f>
        <v>GRK</v>
      </c>
      <c r="Z2089" s="19" t="str">
        <f>VLOOKUP(J2089,'Verweis Art-Gruppe'!$A$2:$B$15,2,FALSE)</f>
        <v>Geräte</v>
      </c>
      <c r="AA2089" s="19" t="str">
        <f>VLOOKUP(W2089,'Verweis Vertreter'!$A$2:$B$24,2,FALSE)</f>
        <v>Sebastian Faber</v>
      </c>
      <c r="AB2089" s="12">
        <f t="shared" si="288"/>
        <v>10</v>
      </c>
      <c r="AC2089" s="12">
        <f t="shared" si="293"/>
        <v>293</v>
      </c>
      <c r="AD2089" s="12">
        <f t="shared" si="294"/>
        <v>303</v>
      </c>
      <c r="AE2089" s="12">
        <f t="shared" si="289"/>
        <v>3030</v>
      </c>
      <c r="AF2089" s="12">
        <f t="shared" si="290"/>
        <v>10</v>
      </c>
      <c r="AG2089" s="12">
        <f t="shared" si="291"/>
        <v>100</v>
      </c>
      <c r="AH2089" s="9">
        <f t="shared" si="295"/>
        <v>3.3003300330033E-2</v>
      </c>
      <c r="AI2089" s="14">
        <f>VLOOKUP(E2089,'Verweis Faktor'!$A:$B,2,FALSE)</f>
        <v>1</v>
      </c>
      <c r="AJ2089" s="14"/>
      <c r="AK2089" s="14" t="str">
        <f>IF(AL2089="Ja","Versandkosten",VLOOKUP(E2089,'Verweis Belegart'!$A$2:$B$9,2,FALSE))</f>
        <v>Hardware</v>
      </c>
      <c r="AL2089" s="14" t="str">
        <f t="shared" si="296"/>
        <v>Nein</v>
      </c>
      <c r="AM2089" s="14" t="str">
        <f t="shared" si="292"/>
        <v>Positiv</v>
      </c>
    </row>
    <row r="2090" spans="1:39" ht="17.25" customHeight="1" x14ac:dyDescent="0.35">
      <c r="A2090" s="17">
        <v>14573060</v>
      </c>
      <c r="B2090" s="2" t="s">
        <v>1751</v>
      </c>
      <c r="C2090" s="1">
        <v>2025001</v>
      </c>
      <c r="D2090" s="1">
        <v>2000579</v>
      </c>
      <c r="E2090" s="2" t="s">
        <v>34</v>
      </c>
      <c r="F2090" s="2" t="s">
        <v>182</v>
      </c>
      <c r="G2090" s="2" t="s">
        <v>36</v>
      </c>
      <c r="H2090" s="2" t="s">
        <v>1397</v>
      </c>
      <c r="I2090" s="2" t="s">
        <v>1398</v>
      </c>
      <c r="J2090" s="2" t="s">
        <v>103</v>
      </c>
      <c r="K2090" s="2" t="s">
        <v>28</v>
      </c>
      <c r="L2090" s="2" t="s">
        <v>385</v>
      </c>
      <c r="M2090" s="2" t="s">
        <v>386</v>
      </c>
      <c r="N2090" s="2" t="s">
        <v>292</v>
      </c>
      <c r="O2090" s="3">
        <v>1</v>
      </c>
      <c r="P2090" s="3">
        <v>911.63229999999999</v>
      </c>
      <c r="Q2090" s="3">
        <v>915</v>
      </c>
      <c r="R2090" s="3">
        <v>915</v>
      </c>
      <c r="S2090" s="3">
        <v>3.3677000000000001</v>
      </c>
      <c r="T2090" s="3">
        <v>3.37</v>
      </c>
      <c r="U2090" s="3">
        <v>0.36</v>
      </c>
      <c r="V2090" s="2" t="s">
        <v>42</v>
      </c>
      <c r="W2090" s="2" t="s">
        <v>43</v>
      </c>
      <c r="X2090" s="2" t="s">
        <v>59</v>
      </c>
      <c r="Y2090" s="19" t="str">
        <f>VLOOKUP(G2090,'Verweis Kd-Gruppe'!$A$2:$B$8,2,FALSE)</f>
        <v>GRK</v>
      </c>
      <c r="Z2090" s="19" t="str">
        <f>VLOOKUP(J2090,'Verweis Art-Gruppe'!$A$2:$B$15,2,FALSE)</f>
        <v>Geräte</v>
      </c>
      <c r="AA2090" s="19" t="str">
        <f>VLOOKUP(W2090,'Verweis Vertreter'!$A$2:$B$24,2,FALSE)</f>
        <v>Sebastian Faber</v>
      </c>
      <c r="AB2090" s="12">
        <f t="shared" si="288"/>
        <v>1</v>
      </c>
      <c r="AC2090" s="12">
        <f t="shared" si="293"/>
        <v>911.63229999999999</v>
      </c>
      <c r="AD2090" s="12">
        <f t="shared" si="294"/>
        <v>915</v>
      </c>
      <c r="AE2090" s="12">
        <f t="shared" si="289"/>
        <v>915</v>
      </c>
      <c r="AF2090" s="12">
        <f t="shared" si="290"/>
        <v>3.3677000000000001</v>
      </c>
      <c r="AG2090" s="12">
        <f t="shared" si="291"/>
        <v>3.37</v>
      </c>
      <c r="AH2090" s="9">
        <f t="shared" si="295"/>
        <v>3.6830601092896174E-3</v>
      </c>
      <c r="AI2090" s="14">
        <f>VLOOKUP(E2090,'Verweis Faktor'!$A:$B,2,FALSE)</f>
        <v>1</v>
      </c>
      <c r="AJ2090" s="14"/>
      <c r="AK2090" s="14" t="str">
        <f>IF(AL2090="Ja","Versandkosten",VLOOKUP(E2090,'Verweis Belegart'!$A$2:$B$9,2,FALSE))</f>
        <v>Hardware</v>
      </c>
      <c r="AL2090" s="14" t="str">
        <f t="shared" si="296"/>
        <v>Nein</v>
      </c>
      <c r="AM2090" s="14" t="str">
        <f t="shared" si="292"/>
        <v>Positiv</v>
      </c>
    </row>
    <row r="2091" spans="1:39" ht="17.25" customHeight="1" x14ac:dyDescent="0.35">
      <c r="A2091" s="17">
        <v>14573060</v>
      </c>
      <c r="B2091" s="2" t="s">
        <v>1751</v>
      </c>
      <c r="C2091" s="1">
        <v>2025001</v>
      </c>
      <c r="D2091" s="1">
        <v>2000579</v>
      </c>
      <c r="E2091" s="2" t="s">
        <v>34</v>
      </c>
      <c r="F2091" s="2" t="s">
        <v>182</v>
      </c>
      <c r="G2091" s="2" t="s">
        <v>36</v>
      </c>
      <c r="H2091" s="2" t="s">
        <v>1397</v>
      </c>
      <c r="I2091" s="2" t="s">
        <v>1398</v>
      </c>
      <c r="J2091" s="2" t="s">
        <v>103</v>
      </c>
      <c r="K2091" s="2" t="s">
        <v>45</v>
      </c>
      <c r="L2091" s="2" t="s">
        <v>714</v>
      </c>
      <c r="M2091" s="2" t="s">
        <v>715</v>
      </c>
      <c r="N2091" s="2" t="s">
        <v>274</v>
      </c>
      <c r="O2091" s="3">
        <v>1</v>
      </c>
      <c r="P2091" s="3">
        <v>1101.0044</v>
      </c>
      <c r="Q2091" s="3">
        <v>1122</v>
      </c>
      <c r="R2091" s="3">
        <v>1122</v>
      </c>
      <c r="S2091" s="3">
        <v>20.9956</v>
      </c>
      <c r="T2091" s="3">
        <v>21</v>
      </c>
      <c r="U2091" s="3">
        <v>1.87</v>
      </c>
      <c r="V2091" s="2" t="s">
        <v>42</v>
      </c>
      <c r="W2091" s="2" t="s">
        <v>43</v>
      </c>
      <c r="X2091" s="2" t="s">
        <v>59</v>
      </c>
      <c r="Y2091" s="19" t="str">
        <f>VLOOKUP(G2091,'Verweis Kd-Gruppe'!$A$2:$B$8,2,FALSE)</f>
        <v>GRK</v>
      </c>
      <c r="Z2091" s="19" t="str">
        <f>VLOOKUP(J2091,'Verweis Art-Gruppe'!$A$2:$B$15,2,FALSE)</f>
        <v>Geräte</v>
      </c>
      <c r="AA2091" s="19" t="str">
        <f>VLOOKUP(W2091,'Verweis Vertreter'!$A$2:$B$24,2,FALSE)</f>
        <v>Sebastian Faber</v>
      </c>
      <c r="AB2091" s="12">
        <f t="shared" si="288"/>
        <v>1</v>
      </c>
      <c r="AC2091" s="12">
        <f t="shared" si="293"/>
        <v>1101.0044</v>
      </c>
      <c r="AD2091" s="12">
        <f t="shared" si="294"/>
        <v>1122</v>
      </c>
      <c r="AE2091" s="12">
        <f t="shared" si="289"/>
        <v>1122</v>
      </c>
      <c r="AF2091" s="12">
        <f t="shared" si="290"/>
        <v>20.9956</v>
      </c>
      <c r="AG2091" s="12">
        <f t="shared" si="291"/>
        <v>21</v>
      </c>
      <c r="AH2091" s="9">
        <f t="shared" si="295"/>
        <v>1.871657754010695E-2</v>
      </c>
      <c r="AI2091" s="14">
        <f>VLOOKUP(E2091,'Verweis Faktor'!$A:$B,2,FALSE)</f>
        <v>1</v>
      </c>
      <c r="AJ2091" s="14"/>
      <c r="AK2091" s="14" t="str">
        <f>IF(AL2091="Ja","Versandkosten",VLOOKUP(E2091,'Verweis Belegart'!$A$2:$B$9,2,FALSE))</f>
        <v>Hardware</v>
      </c>
      <c r="AL2091" s="14" t="str">
        <f t="shared" si="296"/>
        <v>Nein</v>
      </c>
      <c r="AM2091" s="14" t="str">
        <f t="shared" si="292"/>
        <v>Positiv</v>
      </c>
    </row>
    <row r="2092" spans="1:39" ht="17.25" customHeight="1" x14ac:dyDescent="0.35">
      <c r="A2092" s="17">
        <v>14573060</v>
      </c>
      <c r="B2092" s="2" t="s">
        <v>1751</v>
      </c>
      <c r="C2092" s="1">
        <v>2025001</v>
      </c>
      <c r="D2092" s="1">
        <v>2000579</v>
      </c>
      <c r="E2092" s="2" t="s">
        <v>34</v>
      </c>
      <c r="F2092" s="2" t="s">
        <v>182</v>
      </c>
      <c r="G2092" s="2" t="s">
        <v>36</v>
      </c>
      <c r="H2092" s="2" t="s">
        <v>1397</v>
      </c>
      <c r="I2092" s="2" t="s">
        <v>1398</v>
      </c>
      <c r="J2092" s="2" t="s">
        <v>304</v>
      </c>
      <c r="K2092" s="2" t="s">
        <v>49</v>
      </c>
      <c r="L2092" s="2" t="s">
        <v>1208</v>
      </c>
      <c r="M2092" s="2" t="s">
        <v>1209</v>
      </c>
      <c r="N2092" s="2" t="s">
        <v>1210</v>
      </c>
      <c r="O2092" s="3">
        <v>2</v>
      </c>
      <c r="P2092" s="3">
        <v>181.29769999999999</v>
      </c>
      <c r="Q2092" s="3">
        <v>190</v>
      </c>
      <c r="R2092" s="3">
        <v>380</v>
      </c>
      <c r="S2092" s="3">
        <v>8.7022999999999993</v>
      </c>
      <c r="T2092" s="3">
        <v>17.399999999999999</v>
      </c>
      <c r="U2092" s="3">
        <v>4.58</v>
      </c>
      <c r="V2092" s="2" t="s">
        <v>42</v>
      </c>
      <c r="W2092" s="2" t="s">
        <v>43</v>
      </c>
      <c r="X2092" s="2" t="s">
        <v>59</v>
      </c>
      <c r="Y2092" s="19" t="str">
        <f>VLOOKUP(G2092,'Verweis Kd-Gruppe'!$A$2:$B$8,2,FALSE)</f>
        <v>GRK</v>
      </c>
      <c r="Z2092" s="19" t="str">
        <f>VLOOKUP(J2092,'Verweis Art-Gruppe'!$A$2:$B$15,2,FALSE)</f>
        <v>Zubehör</v>
      </c>
      <c r="AA2092" s="19" t="str">
        <f>VLOOKUP(W2092,'Verweis Vertreter'!$A$2:$B$24,2,FALSE)</f>
        <v>Sebastian Faber</v>
      </c>
      <c r="AB2092" s="12">
        <f t="shared" si="288"/>
        <v>2</v>
      </c>
      <c r="AC2092" s="12">
        <f t="shared" si="293"/>
        <v>181.29769999999999</v>
      </c>
      <c r="AD2092" s="12">
        <f t="shared" si="294"/>
        <v>190</v>
      </c>
      <c r="AE2092" s="12">
        <f t="shared" si="289"/>
        <v>380</v>
      </c>
      <c r="AF2092" s="12">
        <f t="shared" si="290"/>
        <v>8.7022999999999993</v>
      </c>
      <c r="AG2092" s="12">
        <f t="shared" si="291"/>
        <v>17.399999999999999</v>
      </c>
      <c r="AH2092" s="9">
        <f t="shared" si="295"/>
        <v>4.5789473684210526E-2</v>
      </c>
      <c r="AI2092" s="14">
        <f>VLOOKUP(E2092,'Verweis Faktor'!$A:$B,2,FALSE)</f>
        <v>1</v>
      </c>
      <c r="AJ2092" s="14"/>
      <c r="AK2092" s="14" t="str">
        <f>IF(AL2092="Ja","Versandkosten",VLOOKUP(E2092,'Verweis Belegart'!$A$2:$B$9,2,FALSE))</f>
        <v>Hardware</v>
      </c>
      <c r="AL2092" s="14" t="str">
        <f t="shared" si="296"/>
        <v>Nein</v>
      </c>
      <c r="AM2092" s="14" t="str">
        <f t="shared" si="292"/>
        <v>Positiv</v>
      </c>
    </row>
    <row r="2093" spans="1:39" ht="17.25" customHeight="1" x14ac:dyDescent="0.35">
      <c r="A2093" s="17">
        <v>14573060</v>
      </c>
      <c r="B2093" s="2" t="s">
        <v>1751</v>
      </c>
      <c r="C2093" s="1">
        <v>2025001</v>
      </c>
      <c r="D2093" s="1">
        <v>2000579</v>
      </c>
      <c r="E2093" s="2" t="s">
        <v>34</v>
      </c>
      <c r="F2093" s="2" t="s">
        <v>182</v>
      </c>
      <c r="G2093" s="2" t="s">
        <v>36</v>
      </c>
      <c r="H2093" s="2" t="s">
        <v>1397</v>
      </c>
      <c r="I2093" s="2" t="s">
        <v>1398</v>
      </c>
      <c r="J2093" s="2" t="s">
        <v>103</v>
      </c>
      <c r="K2093" s="2" t="s">
        <v>79</v>
      </c>
      <c r="L2093" s="2" t="s">
        <v>269</v>
      </c>
      <c r="M2093" s="2" t="s">
        <v>270</v>
      </c>
      <c r="N2093" s="2" t="s">
        <v>271</v>
      </c>
      <c r="O2093" s="3">
        <v>1</v>
      </c>
      <c r="P2093" s="3">
        <v>417.46170000000001</v>
      </c>
      <c r="Q2093" s="3">
        <v>424</v>
      </c>
      <c r="R2093" s="3">
        <v>424</v>
      </c>
      <c r="S2093" s="3">
        <v>6.5382999999999996</v>
      </c>
      <c r="T2093" s="3">
        <v>6.54</v>
      </c>
      <c r="U2093" s="3">
        <v>1.54</v>
      </c>
      <c r="V2093" s="2" t="s">
        <v>42</v>
      </c>
      <c r="W2093" s="2" t="s">
        <v>43</v>
      </c>
      <c r="X2093" s="2" t="s">
        <v>59</v>
      </c>
      <c r="Y2093" s="19" t="str">
        <f>VLOOKUP(G2093,'Verweis Kd-Gruppe'!$A$2:$B$8,2,FALSE)</f>
        <v>GRK</v>
      </c>
      <c r="Z2093" s="19" t="str">
        <f>VLOOKUP(J2093,'Verweis Art-Gruppe'!$A$2:$B$15,2,FALSE)</f>
        <v>Geräte</v>
      </c>
      <c r="AA2093" s="19" t="str">
        <f>VLOOKUP(W2093,'Verweis Vertreter'!$A$2:$B$24,2,FALSE)</f>
        <v>Sebastian Faber</v>
      </c>
      <c r="AB2093" s="12">
        <f t="shared" si="288"/>
        <v>1</v>
      </c>
      <c r="AC2093" s="12">
        <f t="shared" si="293"/>
        <v>417.46170000000001</v>
      </c>
      <c r="AD2093" s="12">
        <f t="shared" si="294"/>
        <v>424</v>
      </c>
      <c r="AE2093" s="12">
        <f t="shared" si="289"/>
        <v>424</v>
      </c>
      <c r="AF2093" s="12">
        <f t="shared" si="290"/>
        <v>6.5382999999999996</v>
      </c>
      <c r="AG2093" s="12">
        <f t="shared" si="291"/>
        <v>6.54</v>
      </c>
      <c r="AH2093" s="9">
        <f t="shared" si="295"/>
        <v>1.5424528301886793E-2</v>
      </c>
      <c r="AI2093" s="14">
        <f>VLOOKUP(E2093,'Verweis Faktor'!$A:$B,2,FALSE)</f>
        <v>1</v>
      </c>
      <c r="AJ2093" s="14"/>
      <c r="AK2093" s="14" t="str">
        <f>IF(AL2093="Ja","Versandkosten",VLOOKUP(E2093,'Verweis Belegart'!$A$2:$B$9,2,FALSE))</f>
        <v>Hardware</v>
      </c>
      <c r="AL2093" s="14" t="str">
        <f t="shared" si="296"/>
        <v>Nein</v>
      </c>
      <c r="AM2093" s="14" t="str">
        <f t="shared" si="292"/>
        <v>Positiv</v>
      </c>
    </row>
    <row r="2094" spans="1:39" ht="17.25" customHeight="1" x14ac:dyDescent="0.35">
      <c r="A2094" s="17">
        <v>14573060</v>
      </c>
      <c r="B2094" s="2" t="s">
        <v>1751</v>
      </c>
      <c r="C2094" s="1">
        <v>2025001</v>
      </c>
      <c r="D2094" s="1">
        <v>2000579</v>
      </c>
      <c r="E2094" s="2" t="s">
        <v>34</v>
      </c>
      <c r="F2094" s="2" t="s">
        <v>182</v>
      </c>
      <c r="G2094" s="2" t="s">
        <v>36</v>
      </c>
      <c r="H2094" s="2" t="s">
        <v>1397</v>
      </c>
      <c r="I2094" s="2" t="s">
        <v>1398</v>
      </c>
      <c r="J2094" s="2" t="s">
        <v>304</v>
      </c>
      <c r="K2094" s="2" t="s">
        <v>83</v>
      </c>
      <c r="L2094" s="2" t="s">
        <v>382</v>
      </c>
      <c r="M2094" s="2" t="s">
        <v>383</v>
      </c>
      <c r="N2094" s="2" t="s">
        <v>384</v>
      </c>
      <c r="O2094" s="3">
        <v>2</v>
      </c>
      <c r="P2094" s="3">
        <v>145.5</v>
      </c>
      <c r="Q2094" s="3">
        <v>149</v>
      </c>
      <c r="R2094" s="3">
        <v>298</v>
      </c>
      <c r="S2094" s="3">
        <v>3.5</v>
      </c>
      <c r="T2094" s="3">
        <v>7</v>
      </c>
      <c r="U2094" s="3">
        <v>2.34</v>
      </c>
      <c r="V2094" s="2" t="s">
        <v>42</v>
      </c>
      <c r="W2094" s="2" t="s">
        <v>43</v>
      </c>
      <c r="X2094" s="2" t="s">
        <v>59</v>
      </c>
      <c r="Y2094" s="19" t="str">
        <f>VLOOKUP(G2094,'Verweis Kd-Gruppe'!$A$2:$B$8,2,FALSE)</f>
        <v>GRK</v>
      </c>
      <c r="Z2094" s="19" t="str">
        <f>VLOOKUP(J2094,'Verweis Art-Gruppe'!$A$2:$B$15,2,FALSE)</f>
        <v>Zubehör</v>
      </c>
      <c r="AA2094" s="19" t="str">
        <f>VLOOKUP(W2094,'Verweis Vertreter'!$A$2:$B$24,2,FALSE)</f>
        <v>Sebastian Faber</v>
      </c>
      <c r="AB2094" s="12">
        <f t="shared" si="288"/>
        <v>2</v>
      </c>
      <c r="AC2094" s="12">
        <f t="shared" si="293"/>
        <v>145.5</v>
      </c>
      <c r="AD2094" s="12">
        <f t="shared" si="294"/>
        <v>149</v>
      </c>
      <c r="AE2094" s="12">
        <f t="shared" si="289"/>
        <v>298</v>
      </c>
      <c r="AF2094" s="12">
        <f t="shared" si="290"/>
        <v>3.5</v>
      </c>
      <c r="AG2094" s="12">
        <f t="shared" si="291"/>
        <v>7</v>
      </c>
      <c r="AH2094" s="9">
        <f t="shared" si="295"/>
        <v>2.3489932885906041E-2</v>
      </c>
      <c r="AI2094" s="14">
        <f>VLOOKUP(E2094,'Verweis Faktor'!$A:$B,2,FALSE)</f>
        <v>1</v>
      </c>
      <c r="AJ2094" s="14"/>
      <c r="AK2094" s="14" t="str">
        <f>IF(AL2094="Ja","Versandkosten",VLOOKUP(E2094,'Verweis Belegart'!$A$2:$B$9,2,FALSE))</f>
        <v>Hardware</v>
      </c>
      <c r="AL2094" s="14" t="str">
        <f t="shared" si="296"/>
        <v>Nein</v>
      </c>
      <c r="AM2094" s="14" t="str">
        <f t="shared" si="292"/>
        <v>Positiv</v>
      </c>
    </row>
    <row r="2095" spans="1:39" ht="17.25" customHeight="1" x14ac:dyDescent="0.35">
      <c r="A2095" s="17">
        <v>14573060</v>
      </c>
      <c r="B2095" s="2" t="s">
        <v>1751</v>
      </c>
      <c r="C2095" s="1">
        <v>2025001</v>
      </c>
      <c r="D2095" s="1">
        <v>2000579</v>
      </c>
      <c r="E2095" s="2" t="s">
        <v>34</v>
      </c>
      <c r="F2095" s="2" t="s">
        <v>182</v>
      </c>
      <c r="G2095" s="2" t="s">
        <v>36</v>
      </c>
      <c r="H2095" s="2" t="s">
        <v>1397</v>
      </c>
      <c r="I2095" s="2" t="s">
        <v>1398</v>
      </c>
      <c r="J2095" s="2" t="s">
        <v>103</v>
      </c>
      <c r="K2095" s="2" t="s">
        <v>87</v>
      </c>
      <c r="L2095" s="2" t="s">
        <v>1033</v>
      </c>
      <c r="M2095" s="2" t="s">
        <v>1034</v>
      </c>
      <c r="N2095" s="2" t="s">
        <v>558</v>
      </c>
      <c r="O2095" s="3">
        <v>1</v>
      </c>
      <c r="P2095" s="3">
        <v>295.3005</v>
      </c>
      <c r="Q2095" s="3">
        <v>301</v>
      </c>
      <c r="R2095" s="3">
        <v>301</v>
      </c>
      <c r="S2095" s="3">
        <v>5.6994999999999996</v>
      </c>
      <c r="T2095" s="3">
        <v>5.7</v>
      </c>
      <c r="U2095" s="3">
        <v>1.89</v>
      </c>
      <c r="V2095" s="2" t="s">
        <v>42</v>
      </c>
      <c r="W2095" s="2" t="s">
        <v>43</v>
      </c>
      <c r="X2095" s="2" t="s">
        <v>59</v>
      </c>
      <c r="Y2095" s="19" t="str">
        <f>VLOOKUP(G2095,'Verweis Kd-Gruppe'!$A$2:$B$8,2,FALSE)</f>
        <v>GRK</v>
      </c>
      <c r="Z2095" s="19" t="str">
        <f>VLOOKUP(J2095,'Verweis Art-Gruppe'!$A$2:$B$15,2,FALSE)</f>
        <v>Geräte</v>
      </c>
      <c r="AA2095" s="19" t="str">
        <f>VLOOKUP(W2095,'Verweis Vertreter'!$A$2:$B$24,2,FALSE)</f>
        <v>Sebastian Faber</v>
      </c>
      <c r="AB2095" s="12">
        <f t="shared" si="288"/>
        <v>1</v>
      </c>
      <c r="AC2095" s="12">
        <f t="shared" si="293"/>
        <v>295.3005</v>
      </c>
      <c r="AD2095" s="12">
        <f t="shared" si="294"/>
        <v>301</v>
      </c>
      <c r="AE2095" s="12">
        <f t="shared" si="289"/>
        <v>301</v>
      </c>
      <c r="AF2095" s="12">
        <f t="shared" si="290"/>
        <v>5.6994999999999996</v>
      </c>
      <c r="AG2095" s="12">
        <f t="shared" si="291"/>
        <v>5.7</v>
      </c>
      <c r="AH2095" s="9">
        <f t="shared" si="295"/>
        <v>1.8936877076411961E-2</v>
      </c>
      <c r="AI2095" s="14">
        <f>VLOOKUP(E2095,'Verweis Faktor'!$A:$B,2,FALSE)</f>
        <v>1</v>
      </c>
      <c r="AJ2095" s="14"/>
      <c r="AK2095" s="14" t="str">
        <f>IF(AL2095="Ja","Versandkosten",VLOOKUP(E2095,'Verweis Belegart'!$A$2:$B$9,2,FALSE))</f>
        <v>Hardware</v>
      </c>
      <c r="AL2095" s="14" t="str">
        <f t="shared" si="296"/>
        <v>Nein</v>
      </c>
      <c r="AM2095" s="14" t="str">
        <f t="shared" si="292"/>
        <v>Positiv</v>
      </c>
    </row>
    <row r="2096" spans="1:39" ht="17.25" customHeight="1" x14ac:dyDescent="0.35">
      <c r="A2096" s="17">
        <v>14573060</v>
      </c>
      <c r="B2096" s="2" t="s">
        <v>1751</v>
      </c>
      <c r="C2096" s="1">
        <v>2025001</v>
      </c>
      <c r="D2096" s="1">
        <v>2000579</v>
      </c>
      <c r="E2096" s="2" t="s">
        <v>34</v>
      </c>
      <c r="F2096" s="2" t="s">
        <v>182</v>
      </c>
      <c r="G2096" s="2" t="s">
        <v>36</v>
      </c>
      <c r="H2096" s="2" t="s">
        <v>1397</v>
      </c>
      <c r="I2096" s="2" t="s">
        <v>1398</v>
      </c>
      <c r="J2096" s="2" t="s">
        <v>304</v>
      </c>
      <c r="K2096" s="2" t="s">
        <v>91</v>
      </c>
      <c r="L2096" s="2" t="s">
        <v>559</v>
      </c>
      <c r="M2096" s="2" t="s">
        <v>560</v>
      </c>
      <c r="N2096" s="2" t="s">
        <v>561</v>
      </c>
      <c r="O2096" s="3">
        <v>2</v>
      </c>
      <c r="P2096" s="3">
        <v>70.083299999999994</v>
      </c>
      <c r="Q2096" s="3">
        <v>76</v>
      </c>
      <c r="R2096" s="3">
        <v>152</v>
      </c>
      <c r="S2096" s="3">
        <v>5.9166999999999996</v>
      </c>
      <c r="T2096" s="3">
        <v>11.83</v>
      </c>
      <c r="U2096" s="3">
        <v>7.78</v>
      </c>
      <c r="V2096" s="2" t="s">
        <v>42</v>
      </c>
      <c r="W2096" s="2" t="s">
        <v>43</v>
      </c>
      <c r="X2096" s="2" t="s">
        <v>59</v>
      </c>
      <c r="Y2096" s="19" t="str">
        <f>VLOOKUP(G2096,'Verweis Kd-Gruppe'!$A$2:$B$8,2,FALSE)</f>
        <v>GRK</v>
      </c>
      <c r="Z2096" s="19" t="str">
        <f>VLOOKUP(J2096,'Verweis Art-Gruppe'!$A$2:$B$15,2,FALSE)</f>
        <v>Zubehör</v>
      </c>
      <c r="AA2096" s="19" t="str">
        <f>VLOOKUP(W2096,'Verweis Vertreter'!$A$2:$B$24,2,FALSE)</f>
        <v>Sebastian Faber</v>
      </c>
      <c r="AB2096" s="12">
        <f t="shared" si="288"/>
        <v>2</v>
      </c>
      <c r="AC2096" s="12">
        <f t="shared" si="293"/>
        <v>70.083299999999994</v>
      </c>
      <c r="AD2096" s="12">
        <f t="shared" si="294"/>
        <v>76</v>
      </c>
      <c r="AE2096" s="12">
        <f t="shared" si="289"/>
        <v>152</v>
      </c>
      <c r="AF2096" s="12">
        <f t="shared" si="290"/>
        <v>5.9166999999999996</v>
      </c>
      <c r="AG2096" s="12">
        <f t="shared" si="291"/>
        <v>11.83</v>
      </c>
      <c r="AH2096" s="9">
        <f t="shared" si="295"/>
        <v>7.7828947368421053E-2</v>
      </c>
      <c r="AI2096" s="14">
        <f>VLOOKUP(E2096,'Verweis Faktor'!$A:$B,2,FALSE)</f>
        <v>1</v>
      </c>
      <c r="AJ2096" s="14"/>
      <c r="AK2096" s="14" t="str">
        <f>IF(AL2096="Ja","Versandkosten",VLOOKUP(E2096,'Verweis Belegart'!$A$2:$B$9,2,FALSE))</f>
        <v>Hardware</v>
      </c>
      <c r="AL2096" s="14" t="str">
        <f t="shared" si="296"/>
        <v>Nein</v>
      </c>
      <c r="AM2096" s="14" t="str">
        <f t="shared" si="292"/>
        <v>Positiv</v>
      </c>
    </row>
    <row r="2097" spans="1:39" ht="17.25" customHeight="1" x14ac:dyDescent="0.35">
      <c r="A2097" s="17">
        <v>14573060</v>
      </c>
      <c r="B2097" s="2" t="s">
        <v>1751</v>
      </c>
      <c r="C2097" s="1">
        <v>2025001</v>
      </c>
      <c r="D2097" s="1">
        <v>2000579</v>
      </c>
      <c r="E2097" s="2" t="s">
        <v>34</v>
      </c>
      <c r="F2097" s="2" t="s">
        <v>182</v>
      </c>
      <c r="G2097" s="2" t="s">
        <v>36</v>
      </c>
      <c r="H2097" s="2" t="s">
        <v>1397</v>
      </c>
      <c r="I2097" s="2" t="s">
        <v>1398</v>
      </c>
      <c r="J2097" s="2" t="s">
        <v>103</v>
      </c>
      <c r="K2097" s="2" t="s">
        <v>95</v>
      </c>
      <c r="L2097" s="2" t="s">
        <v>395</v>
      </c>
      <c r="M2097" s="2" t="s">
        <v>396</v>
      </c>
      <c r="N2097" s="2" t="s">
        <v>292</v>
      </c>
      <c r="O2097" s="3">
        <v>1</v>
      </c>
      <c r="P2097" s="3">
        <v>912.70759999999996</v>
      </c>
      <c r="Q2097" s="3">
        <v>915</v>
      </c>
      <c r="R2097" s="3">
        <v>915</v>
      </c>
      <c r="S2097" s="3">
        <v>2.2924000000000002</v>
      </c>
      <c r="T2097" s="3">
        <v>2.29</v>
      </c>
      <c r="U2097" s="3">
        <v>0.25</v>
      </c>
      <c r="V2097" s="2" t="s">
        <v>42</v>
      </c>
      <c r="W2097" s="2" t="s">
        <v>43</v>
      </c>
      <c r="X2097" s="2" t="s">
        <v>59</v>
      </c>
      <c r="Y2097" s="19" t="str">
        <f>VLOOKUP(G2097,'Verweis Kd-Gruppe'!$A$2:$B$8,2,FALSE)</f>
        <v>GRK</v>
      </c>
      <c r="Z2097" s="19" t="str">
        <f>VLOOKUP(J2097,'Verweis Art-Gruppe'!$A$2:$B$15,2,FALSE)</f>
        <v>Geräte</v>
      </c>
      <c r="AA2097" s="19" t="str">
        <f>VLOOKUP(W2097,'Verweis Vertreter'!$A$2:$B$24,2,FALSE)</f>
        <v>Sebastian Faber</v>
      </c>
      <c r="AB2097" s="12">
        <f t="shared" si="288"/>
        <v>1</v>
      </c>
      <c r="AC2097" s="12">
        <f t="shared" si="293"/>
        <v>912.70759999999996</v>
      </c>
      <c r="AD2097" s="12">
        <f t="shared" si="294"/>
        <v>915</v>
      </c>
      <c r="AE2097" s="12">
        <f t="shared" si="289"/>
        <v>915</v>
      </c>
      <c r="AF2097" s="12">
        <f t="shared" si="290"/>
        <v>2.2924000000000002</v>
      </c>
      <c r="AG2097" s="12">
        <f t="shared" si="291"/>
        <v>2.29</v>
      </c>
      <c r="AH2097" s="9">
        <f t="shared" si="295"/>
        <v>2.5027322404371586E-3</v>
      </c>
      <c r="AI2097" s="14">
        <f>VLOOKUP(E2097,'Verweis Faktor'!$A:$B,2,FALSE)</f>
        <v>1</v>
      </c>
      <c r="AJ2097" s="14"/>
      <c r="AK2097" s="14" t="str">
        <f>IF(AL2097="Ja","Versandkosten",VLOOKUP(E2097,'Verweis Belegart'!$A$2:$B$9,2,FALSE))</f>
        <v>Hardware</v>
      </c>
      <c r="AL2097" s="14" t="str">
        <f t="shared" si="296"/>
        <v>Nein</v>
      </c>
      <c r="AM2097" s="14" t="str">
        <f t="shared" si="292"/>
        <v>Positiv</v>
      </c>
    </row>
    <row r="2098" spans="1:39" ht="17.25" customHeight="1" x14ac:dyDescent="0.35">
      <c r="A2098" s="17">
        <v>14573060</v>
      </c>
      <c r="B2098" s="2" t="s">
        <v>1751</v>
      </c>
      <c r="C2098" s="1">
        <v>2025001</v>
      </c>
      <c r="D2098" s="1">
        <v>2000579</v>
      </c>
      <c r="E2098" s="2" t="s">
        <v>34</v>
      </c>
      <c r="F2098" s="2" t="s">
        <v>182</v>
      </c>
      <c r="G2098" s="2" t="s">
        <v>36</v>
      </c>
      <c r="H2098" s="2" t="s">
        <v>1397</v>
      </c>
      <c r="I2098" s="2" t="s">
        <v>1398</v>
      </c>
      <c r="J2098" s="2" t="s">
        <v>103</v>
      </c>
      <c r="K2098" s="2" t="s">
        <v>99</v>
      </c>
      <c r="L2098" s="2" t="s">
        <v>1395</v>
      </c>
      <c r="M2098" s="2" t="s">
        <v>1396</v>
      </c>
      <c r="N2098" s="2" t="s">
        <v>618</v>
      </c>
      <c r="O2098" s="3">
        <v>1</v>
      </c>
      <c r="P2098" s="3">
        <v>485</v>
      </c>
      <c r="Q2098" s="3">
        <v>505</v>
      </c>
      <c r="R2098" s="3">
        <v>505</v>
      </c>
      <c r="S2098" s="3">
        <v>20</v>
      </c>
      <c r="T2098" s="3">
        <v>20</v>
      </c>
      <c r="U2098" s="3">
        <v>3.96</v>
      </c>
      <c r="V2098" s="2" t="s">
        <v>42</v>
      </c>
      <c r="W2098" s="2" t="s">
        <v>43</v>
      </c>
      <c r="X2098" s="2" t="s">
        <v>59</v>
      </c>
      <c r="Y2098" s="19" t="str">
        <f>VLOOKUP(G2098,'Verweis Kd-Gruppe'!$A$2:$B$8,2,FALSE)</f>
        <v>GRK</v>
      </c>
      <c r="Z2098" s="19" t="str">
        <f>VLOOKUP(J2098,'Verweis Art-Gruppe'!$A$2:$B$15,2,FALSE)</f>
        <v>Geräte</v>
      </c>
      <c r="AA2098" s="19" t="str">
        <f>VLOOKUP(W2098,'Verweis Vertreter'!$A$2:$B$24,2,FALSE)</f>
        <v>Sebastian Faber</v>
      </c>
      <c r="AB2098" s="12">
        <f t="shared" si="288"/>
        <v>1</v>
      </c>
      <c r="AC2098" s="12">
        <f t="shared" si="293"/>
        <v>485</v>
      </c>
      <c r="AD2098" s="12">
        <f t="shared" si="294"/>
        <v>505</v>
      </c>
      <c r="AE2098" s="12">
        <f t="shared" si="289"/>
        <v>505</v>
      </c>
      <c r="AF2098" s="12">
        <f t="shared" si="290"/>
        <v>20</v>
      </c>
      <c r="AG2098" s="12">
        <f t="shared" si="291"/>
        <v>20</v>
      </c>
      <c r="AH2098" s="9">
        <f t="shared" si="295"/>
        <v>3.9603960396039604E-2</v>
      </c>
      <c r="AI2098" s="14">
        <f>VLOOKUP(E2098,'Verweis Faktor'!$A:$B,2,FALSE)</f>
        <v>1</v>
      </c>
      <c r="AJ2098" s="14"/>
      <c r="AK2098" s="14" t="str">
        <f>IF(AL2098="Ja","Versandkosten",VLOOKUP(E2098,'Verweis Belegart'!$A$2:$B$9,2,FALSE))</f>
        <v>Hardware</v>
      </c>
      <c r="AL2098" s="14" t="str">
        <f t="shared" si="296"/>
        <v>Nein</v>
      </c>
      <c r="AM2098" s="14" t="str">
        <f t="shared" si="292"/>
        <v>Positiv</v>
      </c>
    </row>
    <row r="2099" spans="1:39" ht="17.25" customHeight="1" x14ac:dyDescent="0.35">
      <c r="A2099" s="17">
        <v>14572912</v>
      </c>
      <c r="B2099" s="2" t="s">
        <v>1751</v>
      </c>
      <c r="C2099" s="1">
        <v>2025001</v>
      </c>
      <c r="D2099" s="1">
        <v>2000580</v>
      </c>
      <c r="E2099" s="2" t="s">
        <v>34</v>
      </c>
      <c r="F2099" s="2" t="s">
        <v>142</v>
      </c>
      <c r="G2099" s="2" t="s">
        <v>25</v>
      </c>
      <c r="H2099" s="2" t="s">
        <v>1564</v>
      </c>
      <c r="I2099" s="2" t="s">
        <v>1565</v>
      </c>
      <c r="J2099" s="2" t="s">
        <v>103</v>
      </c>
      <c r="K2099" s="2" t="s">
        <v>28</v>
      </c>
      <c r="L2099" s="2" t="s">
        <v>479</v>
      </c>
      <c r="M2099" s="2" t="s">
        <v>480</v>
      </c>
      <c r="N2099" s="2" t="s">
        <v>481</v>
      </c>
      <c r="O2099" s="3">
        <v>1</v>
      </c>
      <c r="P2099" s="3">
        <v>116.04640000000001</v>
      </c>
      <c r="Q2099" s="3">
        <v>129</v>
      </c>
      <c r="R2099" s="3">
        <v>129</v>
      </c>
      <c r="S2099" s="3">
        <v>12.9536</v>
      </c>
      <c r="T2099" s="3">
        <v>12.95</v>
      </c>
      <c r="U2099" s="3">
        <v>10.039999999999999</v>
      </c>
      <c r="V2099" s="2" t="s">
        <v>427</v>
      </c>
      <c r="W2099" s="2" t="s">
        <v>428</v>
      </c>
      <c r="X2099" s="2" t="s">
        <v>1117</v>
      </c>
      <c r="Y2099" s="19" t="str">
        <f>VLOOKUP(G2099,'Verweis Kd-Gruppe'!$A$2:$B$8,2,FALSE)</f>
        <v>FHK</v>
      </c>
      <c r="Z2099" s="19" t="str">
        <f>VLOOKUP(J2099,'Verweis Art-Gruppe'!$A$2:$B$15,2,FALSE)</f>
        <v>Geräte</v>
      </c>
      <c r="AA2099" s="19" t="str">
        <f>VLOOKUP(W2099,'Verweis Vertreter'!$A$2:$B$24,2,FALSE)</f>
        <v>Zentrale</v>
      </c>
      <c r="AB2099" s="12">
        <f t="shared" si="288"/>
        <v>1</v>
      </c>
      <c r="AC2099" s="12">
        <f t="shared" si="293"/>
        <v>116.04640000000001</v>
      </c>
      <c r="AD2099" s="12">
        <f t="shared" si="294"/>
        <v>129</v>
      </c>
      <c r="AE2099" s="12">
        <f t="shared" si="289"/>
        <v>129</v>
      </c>
      <c r="AF2099" s="12">
        <f t="shared" si="290"/>
        <v>12.9536</v>
      </c>
      <c r="AG2099" s="12">
        <f t="shared" si="291"/>
        <v>12.95</v>
      </c>
      <c r="AH2099" s="9">
        <f t="shared" si="295"/>
        <v>0.1003875968992248</v>
      </c>
      <c r="AI2099" s="14">
        <f>VLOOKUP(E2099,'Verweis Faktor'!$A:$B,2,FALSE)</f>
        <v>1</v>
      </c>
      <c r="AJ2099" s="14"/>
      <c r="AK2099" s="14" t="str">
        <f>IF(AL2099="Ja","Versandkosten",VLOOKUP(E2099,'Verweis Belegart'!$A$2:$B$9,2,FALSE))</f>
        <v>Hardware</v>
      </c>
      <c r="AL2099" s="14" t="str">
        <f t="shared" si="296"/>
        <v>Nein</v>
      </c>
      <c r="AM2099" s="14" t="str">
        <f t="shared" si="292"/>
        <v>Positiv</v>
      </c>
    </row>
    <row r="2100" spans="1:39" ht="17.25" customHeight="1" x14ac:dyDescent="0.35">
      <c r="A2100" s="17">
        <v>14573050</v>
      </c>
      <c r="B2100" s="2" t="s">
        <v>1751</v>
      </c>
      <c r="C2100" s="1">
        <v>2025001</v>
      </c>
      <c r="D2100" s="1">
        <v>2000581</v>
      </c>
      <c r="E2100" s="2" t="s">
        <v>34</v>
      </c>
      <c r="F2100" s="2" t="s">
        <v>142</v>
      </c>
      <c r="G2100" s="2" t="s">
        <v>25</v>
      </c>
      <c r="H2100" s="2" t="s">
        <v>1493</v>
      </c>
      <c r="I2100" s="2" t="s">
        <v>1494</v>
      </c>
      <c r="J2100" s="2" t="s">
        <v>103</v>
      </c>
      <c r="K2100" s="2" t="s">
        <v>28</v>
      </c>
      <c r="L2100" s="2" t="s">
        <v>287</v>
      </c>
      <c r="M2100" s="2" t="s">
        <v>288</v>
      </c>
      <c r="N2100" s="2" t="s">
        <v>268</v>
      </c>
      <c r="O2100" s="3">
        <v>1</v>
      </c>
      <c r="P2100" s="3">
        <v>1207</v>
      </c>
      <c r="Q2100" s="3">
        <v>1315</v>
      </c>
      <c r="R2100" s="3">
        <v>1315</v>
      </c>
      <c r="S2100" s="3">
        <v>108</v>
      </c>
      <c r="T2100" s="3">
        <v>108</v>
      </c>
      <c r="U2100" s="3">
        <v>8.2100000000000009</v>
      </c>
      <c r="V2100" s="2" t="s">
        <v>697</v>
      </c>
      <c r="W2100" s="2" t="s">
        <v>698</v>
      </c>
      <c r="X2100" s="2" t="s">
        <v>419</v>
      </c>
      <c r="Y2100" s="19" t="str">
        <f>VLOOKUP(G2100,'Verweis Kd-Gruppe'!$A$2:$B$8,2,FALSE)</f>
        <v>FHK</v>
      </c>
      <c r="Z2100" s="19" t="str">
        <f>VLOOKUP(J2100,'Verweis Art-Gruppe'!$A$2:$B$15,2,FALSE)</f>
        <v>Geräte</v>
      </c>
      <c r="AA2100" s="19" t="str">
        <f>VLOOKUP(W2100,'Verweis Vertreter'!$A$2:$B$24,2,FALSE)</f>
        <v>Zentrale</v>
      </c>
      <c r="AB2100" s="12">
        <f t="shared" si="288"/>
        <v>1</v>
      </c>
      <c r="AC2100" s="12">
        <f t="shared" si="293"/>
        <v>1207</v>
      </c>
      <c r="AD2100" s="12">
        <f t="shared" si="294"/>
        <v>1315</v>
      </c>
      <c r="AE2100" s="12">
        <f t="shared" si="289"/>
        <v>1315</v>
      </c>
      <c r="AF2100" s="12">
        <f t="shared" si="290"/>
        <v>108</v>
      </c>
      <c r="AG2100" s="12">
        <f t="shared" si="291"/>
        <v>108</v>
      </c>
      <c r="AH2100" s="9">
        <f t="shared" si="295"/>
        <v>8.2129277566539927E-2</v>
      </c>
      <c r="AI2100" s="14">
        <f>VLOOKUP(E2100,'Verweis Faktor'!$A:$B,2,FALSE)</f>
        <v>1</v>
      </c>
      <c r="AJ2100" s="14"/>
      <c r="AK2100" s="14" t="str">
        <f>IF(AL2100="Ja","Versandkosten",VLOOKUP(E2100,'Verweis Belegart'!$A$2:$B$9,2,FALSE))</f>
        <v>Hardware</v>
      </c>
      <c r="AL2100" s="14" t="str">
        <f t="shared" si="296"/>
        <v>Nein</v>
      </c>
      <c r="AM2100" s="14" t="str">
        <f t="shared" si="292"/>
        <v>Positiv</v>
      </c>
    </row>
    <row r="2101" spans="1:39" ht="17.25" customHeight="1" x14ac:dyDescent="0.35">
      <c r="A2101" s="17">
        <v>14572911</v>
      </c>
      <c r="B2101" s="2" t="s">
        <v>1751</v>
      </c>
      <c r="C2101" s="1">
        <v>2025001</v>
      </c>
      <c r="D2101" s="1">
        <v>2000582</v>
      </c>
      <c r="E2101" s="2" t="s">
        <v>34</v>
      </c>
      <c r="F2101" s="2" t="s">
        <v>142</v>
      </c>
      <c r="G2101" s="2" t="s">
        <v>25</v>
      </c>
      <c r="H2101" s="2" t="s">
        <v>1769</v>
      </c>
      <c r="I2101" s="2" t="s">
        <v>1770</v>
      </c>
      <c r="J2101" s="2" t="s">
        <v>103</v>
      </c>
      <c r="K2101" s="2" t="s">
        <v>28</v>
      </c>
      <c r="L2101" s="2" t="s">
        <v>714</v>
      </c>
      <c r="M2101" s="2" t="s">
        <v>715</v>
      </c>
      <c r="N2101" s="2" t="s">
        <v>274</v>
      </c>
      <c r="O2101" s="3">
        <v>1</v>
      </c>
      <c r="P2101" s="3">
        <v>1101.0044</v>
      </c>
      <c r="Q2101" s="3">
        <v>1119</v>
      </c>
      <c r="R2101" s="3">
        <v>1119</v>
      </c>
      <c r="S2101" s="3">
        <v>17.9956</v>
      </c>
      <c r="T2101" s="3">
        <v>18</v>
      </c>
      <c r="U2101" s="3">
        <v>1.6</v>
      </c>
      <c r="V2101" s="2" t="s">
        <v>427</v>
      </c>
      <c r="W2101" s="2" t="s">
        <v>428</v>
      </c>
      <c r="X2101" s="2" t="s">
        <v>724</v>
      </c>
      <c r="Y2101" s="19" t="str">
        <f>VLOOKUP(G2101,'Verweis Kd-Gruppe'!$A$2:$B$8,2,FALSE)</f>
        <v>FHK</v>
      </c>
      <c r="Z2101" s="19" t="str">
        <f>VLOOKUP(J2101,'Verweis Art-Gruppe'!$A$2:$B$15,2,FALSE)</f>
        <v>Geräte</v>
      </c>
      <c r="AA2101" s="19" t="str">
        <f>VLOOKUP(W2101,'Verweis Vertreter'!$A$2:$B$24,2,FALSE)</f>
        <v>Zentrale</v>
      </c>
      <c r="AB2101" s="12">
        <f t="shared" si="288"/>
        <v>1</v>
      </c>
      <c r="AC2101" s="12">
        <f t="shared" si="293"/>
        <v>1101.0044</v>
      </c>
      <c r="AD2101" s="12">
        <f t="shared" si="294"/>
        <v>1119</v>
      </c>
      <c r="AE2101" s="12">
        <f t="shared" si="289"/>
        <v>1119</v>
      </c>
      <c r="AF2101" s="12">
        <f t="shared" si="290"/>
        <v>17.9956</v>
      </c>
      <c r="AG2101" s="12">
        <f t="shared" si="291"/>
        <v>18</v>
      </c>
      <c r="AH2101" s="9">
        <f t="shared" si="295"/>
        <v>1.6085790884718499E-2</v>
      </c>
      <c r="AI2101" s="14">
        <f>VLOOKUP(E2101,'Verweis Faktor'!$A:$B,2,FALSE)</f>
        <v>1</v>
      </c>
      <c r="AJ2101" s="14"/>
      <c r="AK2101" s="14" t="str">
        <f>IF(AL2101="Ja","Versandkosten",VLOOKUP(E2101,'Verweis Belegart'!$A$2:$B$9,2,FALSE))</f>
        <v>Hardware</v>
      </c>
      <c r="AL2101" s="14" t="str">
        <f t="shared" si="296"/>
        <v>Nein</v>
      </c>
      <c r="AM2101" s="14" t="str">
        <f t="shared" si="292"/>
        <v>Positiv</v>
      </c>
    </row>
    <row r="2102" spans="1:39" ht="17.25" customHeight="1" x14ac:dyDescent="0.35">
      <c r="A2102" s="17">
        <v>14572911</v>
      </c>
      <c r="B2102" s="2" t="s">
        <v>1751</v>
      </c>
      <c r="C2102" s="1">
        <v>2025001</v>
      </c>
      <c r="D2102" s="1">
        <v>2000582</v>
      </c>
      <c r="E2102" s="2" t="s">
        <v>34</v>
      </c>
      <c r="F2102" s="2" t="s">
        <v>142</v>
      </c>
      <c r="G2102" s="2" t="s">
        <v>25</v>
      </c>
      <c r="H2102" s="2" t="s">
        <v>1769</v>
      </c>
      <c r="I2102" s="2" t="s">
        <v>1770</v>
      </c>
      <c r="J2102" s="2" t="s">
        <v>103</v>
      </c>
      <c r="K2102" s="2" t="s">
        <v>45</v>
      </c>
      <c r="L2102" s="2" t="s">
        <v>387</v>
      </c>
      <c r="M2102" s="2" t="s">
        <v>388</v>
      </c>
      <c r="N2102" s="2" t="s">
        <v>292</v>
      </c>
      <c r="O2102" s="3">
        <v>1</v>
      </c>
      <c r="P2102" s="3">
        <v>897.56460000000004</v>
      </c>
      <c r="Q2102" s="3">
        <v>929</v>
      </c>
      <c r="R2102" s="3">
        <v>929</v>
      </c>
      <c r="S2102" s="3">
        <v>31.435400000000001</v>
      </c>
      <c r="T2102" s="3">
        <v>31.44</v>
      </c>
      <c r="U2102" s="3">
        <v>3.38</v>
      </c>
      <c r="V2102" s="2" t="s">
        <v>427</v>
      </c>
      <c r="W2102" s="2" t="s">
        <v>428</v>
      </c>
      <c r="X2102" s="2" t="s">
        <v>724</v>
      </c>
      <c r="Y2102" s="19" t="str">
        <f>VLOOKUP(G2102,'Verweis Kd-Gruppe'!$A$2:$B$8,2,FALSE)</f>
        <v>FHK</v>
      </c>
      <c r="Z2102" s="19" t="str">
        <f>VLOOKUP(J2102,'Verweis Art-Gruppe'!$A$2:$B$15,2,FALSE)</f>
        <v>Geräte</v>
      </c>
      <c r="AA2102" s="19" t="str">
        <f>VLOOKUP(W2102,'Verweis Vertreter'!$A$2:$B$24,2,FALSE)</f>
        <v>Zentrale</v>
      </c>
      <c r="AB2102" s="12">
        <f t="shared" si="288"/>
        <v>1</v>
      </c>
      <c r="AC2102" s="12">
        <f t="shared" si="293"/>
        <v>897.56460000000004</v>
      </c>
      <c r="AD2102" s="12">
        <f t="shared" si="294"/>
        <v>929</v>
      </c>
      <c r="AE2102" s="12">
        <f t="shared" si="289"/>
        <v>929</v>
      </c>
      <c r="AF2102" s="12">
        <f t="shared" si="290"/>
        <v>31.435400000000001</v>
      </c>
      <c r="AG2102" s="12">
        <f t="shared" si="291"/>
        <v>31.44</v>
      </c>
      <c r="AH2102" s="9">
        <f t="shared" si="295"/>
        <v>3.3842841765339075E-2</v>
      </c>
      <c r="AI2102" s="14">
        <f>VLOOKUP(E2102,'Verweis Faktor'!$A:$B,2,FALSE)</f>
        <v>1</v>
      </c>
      <c r="AJ2102" s="14"/>
      <c r="AK2102" s="14" t="str">
        <f>IF(AL2102="Ja","Versandkosten",VLOOKUP(E2102,'Verweis Belegart'!$A$2:$B$9,2,FALSE))</f>
        <v>Hardware</v>
      </c>
      <c r="AL2102" s="14" t="str">
        <f t="shared" si="296"/>
        <v>Nein</v>
      </c>
      <c r="AM2102" s="14" t="str">
        <f t="shared" si="292"/>
        <v>Positiv</v>
      </c>
    </row>
    <row r="2103" spans="1:39" ht="17.25" customHeight="1" x14ac:dyDescent="0.35">
      <c r="A2103" s="17">
        <v>14572911</v>
      </c>
      <c r="B2103" s="2" t="s">
        <v>1751</v>
      </c>
      <c r="C2103" s="1">
        <v>2025001</v>
      </c>
      <c r="D2103" s="1">
        <v>2000582</v>
      </c>
      <c r="E2103" s="2" t="s">
        <v>34</v>
      </c>
      <c r="F2103" s="2" t="s">
        <v>142</v>
      </c>
      <c r="G2103" s="2" t="s">
        <v>25</v>
      </c>
      <c r="H2103" s="2" t="s">
        <v>1769</v>
      </c>
      <c r="I2103" s="2" t="s">
        <v>1770</v>
      </c>
      <c r="J2103" s="2" t="s">
        <v>103</v>
      </c>
      <c r="K2103" s="2" t="s">
        <v>49</v>
      </c>
      <c r="L2103" s="2" t="s">
        <v>1381</v>
      </c>
      <c r="M2103" s="2" t="s">
        <v>1382</v>
      </c>
      <c r="N2103" s="2" t="s">
        <v>292</v>
      </c>
      <c r="O2103" s="3">
        <v>1</v>
      </c>
      <c r="P2103" s="3">
        <v>894</v>
      </c>
      <c r="Q2103" s="3">
        <v>929</v>
      </c>
      <c r="R2103" s="3">
        <v>929</v>
      </c>
      <c r="S2103" s="3">
        <v>35</v>
      </c>
      <c r="T2103" s="3">
        <v>35</v>
      </c>
      <c r="U2103" s="3">
        <v>3.76</v>
      </c>
      <c r="V2103" s="2" t="s">
        <v>427</v>
      </c>
      <c r="W2103" s="2" t="s">
        <v>428</v>
      </c>
      <c r="X2103" s="2" t="s">
        <v>724</v>
      </c>
      <c r="Y2103" s="19" t="str">
        <f>VLOOKUP(G2103,'Verweis Kd-Gruppe'!$A$2:$B$8,2,FALSE)</f>
        <v>FHK</v>
      </c>
      <c r="Z2103" s="19" t="str">
        <f>VLOOKUP(J2103,'Verweis Art-Gruppe'!$A$2:$B$15,2,FALSE)</f>
        <v>Geräte</v>
      </c>
      <c r="AA2103" s="19" t="str">
        <f>VLOOKUP(W2103,'Verweis Vertreter'!$A$2:$B$24,2,FALSE)</f>
        <v>Zentrale</v>
      </c>
      <c r="AB2103" s="12">
        <f t="shared" si="288"/>
        <v>1</v>
      </c>
      <c r="AC2103" s="12">
        <f t="shared" si="293"/>
        <v>894</v>
      </c>
      <c r="AD2103" s="12">
        <f t="shared" si="294"/>
        <v>929</v>
      </c>
      <c r="AE2103" s="12">
        <f t="shared" si="289"/>
        <v>929</v>
      </c>
      <c r="AF2103" s="12">
        <f t="shared" si="290"/>
        <v>35</v>
      </c>
      <c r="AG2103" s="12">
        <f t="shared" si="291"/>
        <v>35</v>
      </c>
      <c r="AH2103" s="9">
        <f t="shared" si="295"/>
        <v>3.7674919268030141E-2</v>
      </c>
      <c r="AI2103" s="14">
        <f>VLOOKUP(E2103,'Verweis Faktor'!$A:$B,2,FALSE)</f>
        <v>1</v>
      </c>
      <c r="AJ2103" s="14"/>
      <c r="AK2103" s="14" t="str">
        <f>IF(AL2103="Ja","Versandkosten",VLOOKUP(E2103,'Verweis Belegart'!$A$2:$B$9,2,FALSE))</f>
        <v>Hardware</v>
      </c>
      <c r="AL2103" s="14" t="str">
        <f t="shared" si="296"/>
        <v>Nein</v>
      </c>
      <c r="AM2103" s="14" t="str">
        <f t="shared" si="292"/>
        <v>Positiv</v>
      </c>
    </row>
    <row r="2104" spans="1:39" ht="17.25" customHeight="1" x14ac:dyDescent="0.35">
      <c r="A2104" s="17">
        <v>14573043</v>
      </c>
      <c r="B2104" s="2" t="s">
        <v>1751</v>
      </c>
      <c r="C2104" s="1">
        <v>2025001</v>
      </c>
      <c r="D2104" s="1">
        <v>2000583</v>
      </c>
      <c r="E2104" s="2" t="s">
        <v>34</v>
      </c>
      <c r="F2104" s="2" t="s">
        <v>142</v>
      </c>
      <c r="G2104" s="2" t="s">
        <v>36</v>
      </c>
      <c r="H2104" s="2" t="s">
        <v>972</v>
      </c>
      <c r="I2104" s="2" t="s">
        <v>973</v>
      </c>
      <c r="J2104" s="2" t="s">
        <v>103</v>
      </c>
      <c r="K2104" s="2" t="s">
        <v>28</v>
      </c>
      <c r="L2104" s="2" t="s">
        <v>1504</v>
      </c>
      <c r="M2104" s="2" t="s">
        <v>1505</v>
      </c>
      <c r="N2104" s="2" t="s">
        <v>652</v>
      </c>
      <c r="O2104" s="3">
        <v>1</v>
      </c>
      <c r="P2104" s="3">
        <v>261.30360000000002</v>
      </c>
      <c r="Q2104" s="3">
        <v>269</v>
      </c>
      <c r="R2104" s="3">
        <v>269</v>
      </c>
      <c r="S2104" s="3">
        <v>7.6963999999999997</v>
      </c>
      <c r="T2104" s="3">
        <v>7.7</v>
      </c>
      <c r="U2104" s="3">
        <v>2.86</v>
      </c>
      <c r="V2104" s="2" t="s">
        <v>235</v>
      </c>
      <c r="W2104" s="2" t="s">
        <v>236</v>
      </c>
      <c r="X2104" s="2"/>
      <c r="Y2104" s="19" t="str">
        <f>VLOOKUP(G2104,'Verweis Kd-Gruppe'!$A$2:$B$8,2,FALSE)</f>
        <v>GRK</v>
      </c>
      <c r="Z2104" s="19" t="str">
        <f>VLOOKUP(J2104,'Verweis Art-Gruppe'!$A$2:$B$15,2,FALSE)</f>
        <v>Geräte</v>
      </c>
      <c r="AA2104" s="19" t="str">
        <f>VLOOKUP(W2104,'Verweis Vertreter'!$A$2:$B$24,2,FALSE)</f>
        <v>Patrick Verfürth</v>
      </c>
      <c r="AB2104" s="12">
        <f t="shared" si="288"/>
        <v>1</v>
      </c>
      <c r="AC2104" s="12">
        <f t="shared" si="293"/>
        <v>261.30360000000002</v>
      </c>
      <c r="AD2104" s="12">
        <f t="shared" si="294"/>
        <v>269</v>
      </c>
      <c r="AE2104" s="12">
        <f t="shared" si="289"/>
        <v>269</v>
      </c>
      <c r="AF2104" s="12">
        <f t="shared" si="290"/>
        <v>7.6963999999999997</v>
      </c>
      <c r="AG2104" s="12">
        <f t="shared" si="291"/>
        <v>7.7</v>
      </c>
      <c r="AH2104" s="9">
        <f t="shared" si="295"/>
        <v>2.862453531598513E-2</v>
      </c>
      <c r="AI2104" s="14">
        <f>VLOOKUP(E2104,'Verweis Faktor'!$A:$B,2,FALSE)</f>
        <v>1</v>
      </c>
      <c r="AJ2104" s="14"/>
      <c r="AK2104" s="14" t="str">
        <f>IF(AL2104="Ja","Versandkosten",VLOOKUP(E2104,'Verweis Belegart'!$A$2:$B$9,2,FALSE))</f>
        <v>Hardware</v>
      </c>
      <c r="AL2104" s="14" t="str">
        <f t="shared" si="296"/>
        <v>Nein</v>
      </c>
      <c r="AM2104" s="14" t="str">
        <f t="shared" si="292"/>
        <v>Positiv</v>
      </c>
    </row>
    <row r="2105" spans="1:39" ht="17.25" customHeight="1" x14ac:dyDescent="0.35">
      <c r="A2105" s="17">
        <v>14573043</v>
      </c>
      <c r="B2105" s="2" t="s">
        <v>1751</v>
      </c>
      <c r="C2105" s="1">
        <v>2025001</v>
      </c>
      <c r="D2105" s="1">
        <v>2000583</v>
      </c>
      <c r="E2105" s="2" t="s">
        <v>34</v>
      </c>
      <c r="F2105" s="2" t="s">
        <v>142</v>
      </c>
      <c r="G2105" s="2" t="s">
        <v>36</v>
      </c>
      <c r="H2105" s="2" t="s">
        <v>972</v>
      </c>
      <c r="I2105" s="2" t="s">
        <v>973</v>
      </c>
      <c r="J2105" s="2" t="s">
        <v>103</v>
      </c>
      <c r="K2105" s="2" t="s">
        <v>45</v>
      </c>
      <c r="L2105" s="2" t="s">
        <v>1029</v>
      </c>
      <c r="M2105" s="2" t="s">
        <v>1030</v>
      </c>
      <c r="N2105" s="2" t="s">
        <v>310</v>
      </c>
      <c r="O2105" s="3">
        <v>1</v>
      </c>
      <c r="P2105" s="3">
        <v>487.01440000000002</v>
      </c>
      <c r="Q2105" s="3">
        <v>509</v>
      </c>
      <c r="R2105" s="3">
        <v>509</v>
      </c>
      <c r="S2105" s="3">
        <v>21.985600000000002</v>
      </c>
      <c r="T2105" s="3">
        <v>21.99</v>
      </c>
      <c r="U2105" s="3">
        <v>4.3099999999999996</v>
      </c>
      <c r="V2105" s="2" t="s">
        <v>235</v>
      </c>
      <c r="W2105" s="2" t="s">
        <v>236</v>
      </c>
      <c r="X2105" s="2"/>
      <c r="Y2105" s="19" t="str">
        <f>VLOOKUP(G2105,'Verweis Kd-Gruppe'!$A$2:$B$8,2,FALSE)</f>
        <v>GRK</v>
      </c>
      <c r="Z2105" s="19" t="str">
        <f>VLOOKUP(J2105,'Verweis Art-Gruppe'!$A$2:$B$15,2,FALSE)</f>
        <v>Geräte</v>
      </c>
      <c r="AA2105" s="19" t="str">
        <f>VLOOKUP(W2105,'Verweis Vertreter'!$A$2:$B$24,2,FALSE)</f>
        <v>Patrick Verfürth</v>
      </c>
      <c r="AB2105" s="12">
        <f t="shared" si="288"/>
        <v>1</v>
      </c>
      <c r="AC2105" s="12">
        <f t="shared" si="293"/>
        <v>487.01440000000002</v>
      </c>
      <c r="AD2105" s="12">
        <f t="shared" si="294"/>
        <v>509</v>
      </c>
      <c r="AE2105" s="12">
        <f t="shared" si="289"/>
        <v>509</v>
      </c>
      <c r="AF2105" s="12">
        <f t="shared" si="290"/>
        <v>21.985600000000002</v>
      </c>
      <c r="AG2105" s="12">
        <f t="shared" si="291"/>
        <v>21.99</v>
      </c>
      <c r="AH2105" s="9">
        <f t="shared" si="295"/>
        <v>4.3202357563850685E-2</v>
      </c>
      <c r="AI2105" s="14">
        <f>VLOOKUP(E2105,'Verweis Faktor'!$A:$B,2,FALSE)</f>
        <v>1</v>
      </c>
      <c r="AJ2105" s="14"/>
      <c r="AK2105" s="14" t="str">
        <f>IF(AL2105="Ja","Versandkosten",VLOOKUP(E2105,'Verweis Belegart'!$A$2:$B$9,2,FALSE))</f>
        <v>Hardware</v>
      </c>
      <c r="AL2105" s="14" t="str">
        <f t="shared" si="296"/>
        <v>Nein</v>
      </c>
      <c r="AM2105" s="14" t="str">
        <f t="shared" si="292"/>
        <v>Positiv</v>
      </c>
    </row>
    <row r="2106" spans="1:39" ht="17.25" customHeight="1" x14ac:dyDescent="0.35">
      <c r="A2106" s="17">
        <v>14573043</v>
      </c>
      <c r="B2106" s="2" t="s">
        <v>1751</v>
      </c>
      <c r="C2106" s="1">
        <v>2025001</v>
      </c>
      <c r="D2106" s="1">
        <v>2000583</v>
      </c>
      <c r="E2106" s="2" t="s">
        <v>34</v>
      </c>
      <c r="F2106" s="2" t="s">
        <v>142</v>
      </c>
      <c r="G2106" s="2" t="s">
        <v>36</v>
      </c>
      <c r="H2106" s="2" t="s">
        <v>972</v>
      </c>
      <c r="I2106" s="2" t="s">
        <v>973</v>
      </c>
      <c r="J2106" s="2" t="s">
        <v>103</v>
      </c>
      <c r="K2106" s="2" t="s">
        <v>49</v>
      </c>
      <c r="L2106" s="2" t="s">
        <v>845</v>
      </c>
      <c r="M2106" s="2" t="s">
        <v>846</v>
      </c>
      <c r="N2106" s="2" t="s">
        <v>128</v>
      </c>
      <c r="O2106" s="3">
        <v>1</v>
      </c>
      <c r="P2106" s="3">
        <v>190.3897</v>
      </c>
      <c r="Q2106" s="3">
        <v>209</v>
      </c>
      <c r="R2106" s="3">
        <v>209</v>
      </c>
      <c r="S2106" s="3">
        <v>18.610299999999999</v>
      </c>
      <c r="T2106" s="3">
        <v>18.61</v>
      </c>
      <c r="U2106" s="3">
        <v>8.9</v>
      </c>
      <c r="V2106" s="2" t="s">
        <v>235</v>
      </c>
      <c r="W2106" s="2" t="s">
        <v>236</v>
      </c>
      <c r="X2106" s="2"/>
      <c r="Y2106" s="19" t="str">
        <f>VLOOKUP(G2106,'Verweis Kd-Gruppe'!$A$2:$B$8,2,FALSE)</f>
        <v>GRK</v>
      </c>
      <c r="Z2106" s="19" t="str">
        <f>VLOOKUP(J2106,'Verweis Art-Gruppe'!$A$2:$B$15,2,FALSE)</f>
        <v>Geräte</v>
      </c>
      <c r="AA2106" s="19" t="str">
        <f>VLOOKUP(W2106,'Verweis Vertreter'!$A$2:$B$24,2,FALSE)</f>
        <v>Patrick Verfürth</v>
      </c>
      <c r="AB2106" s="12">
        <f t="shared" si="288"/>
        <v>1</v>
      </c>
      <c r="AC2106" s="12">
        <f t="shared" si="293"/>
        <v>190.3897</v>
      </c>
      <c r="AD2106" s="12">
        <f t="shared" si="294"/>
        <v>209</v>
      </c>
      <c r="AE2106" s="12">
        <f t="shared" si="289"/>
        <v>209</v>
      </c>
      <c r="AF2106" s="12">
        <f t="shared" si="290"/>
        <v>18.610299999999999</v>
      </c>
      <c r="AG2106" s="12">
        <f t="shared" si="291"/>
        <v>18.61</v>
      </c>
      <c r="AH2106" s="9">
        <f t="shared" si="295"/>
        <v>8.9043062200956938E-2</v>
      </c>
      <c r="AI2106" s="14">
        <f>VLOOKUP(E2106,'Verweis Faktor'!$A:$B,2,FALSE)</f>
        <v>1</v>
      </c>
      <c r="AJ2106" s="14"/>
      <c r="AK2106" s="14" t="str">
        <f>IF(AL2106="Ja","Versandkosten",VLOOKUP(E2106,'Verweis Belegart'!$A$2:$B$9,2,FALSE))</f>
        <v>Hardware</v>
      </c>
      <c r="AL2106" s="14" t="str">
        <f t="shared" si="296"/>
        <v>Nein</v>
      </c>
      <c r="AM2106" s="14" t="str">
        <f t="shared" si="292"/>
        <v>Positiv</v>
      </c>
    </row>
    <row r="2107" spans="1:39" ht="17.25" customHeight="1" x14ac:dyDescent="0.35">
      <c r="A2107" s="17">
        <v>14573043</v>
      </c>
      <c r="B2107" s="2" t="s">
        <v>1751</v>
      </c>
      <c r="C2107" s="1">
        <v>2025001</v>
      </c>
      <c r="D2107" s="1">
        <v>2000583</v>
      </c>
      <c r="E2107" s="2" t="s">
        <v>34</v>
      </c>
      <c r="F2107" s="2" t="s">
        <v>142</v>
      </c>
      <c r="G2107" s="2" t="s">
        <v>36</v>
      </c>
      <c r="H2107" s="2" t="s">
        <v>972</v>
      </c>
      <c r="I2107" s="2" t="s">
        <v>973</v>
      </c>
      <c r="J2107" s="2" t="s">
        <v>103</v>
      </c>
      <c r="K2107" s="2" t="s">
        <v>79</v>
      </c>
      <c r="L2107" s="2" t="s">
        <v>46</v>
      </c>
      <c r="M2107" s="2" t="s">
        <v>47</v>
      </c>
      <c r="N2107" s="2" t="s">
        <v>48</v>
      </c>
      <c r="O2107" s="3">
        <v>1</v>
      </c>
      <c r="P2107" s="3">
        <v>258.51519999999999</v>
      </c>
      <c r="Q2107" s="3">
        <v>269</v>
      </c>
      <c r="R2107" s="3">
        <v>269</v>
      </c>
      <c r="S2107" s="3">
        <v>10.4848</v>
      </c>
      <c r="T2107" s="3">
        <v>10.48</v>
      </c>
      <c r="U2107" s="3">
        <v>3.89</v>
      </c>
      <c r="V2107" s="2" t="s">
        <v>235</v>
      </c>
      <c r="W2107" s="2" t="s">
        <v>236</v>
      </c>
      <c r="X2107" s="2"/>
      <c r="Y2107" s="19" t="str">
        <f>VLOOKUP(G2107,'Verweis Kd-Gruppe'!$A$2:$B$8,2,FALSE)</f>
        <v>GRK</v>
      </c>
      <c r="Z2107" s="19" t="str">
        <f>VLOOKUP(J2107,'Verweis Art-Gruppe'!$A$2:$B$15,2,FALSE)</f>
        <v>Geräte</v>
      </c>
      <c r="AA2107" s="19" t="str">
        <f>VLOOKUP(W2107,'Verweis Vertreter'!$A$2:$B$24,2,FALSE)</f>
        <v>Patrick Verfürth</v>
      </c>
      <c r="AB2107" s="12">
        <f t="shared" si="288"/>
        <v>1</v>
      </c>
      <c r="AC2107" s="12">
        <f t="shared" si="293"/>
        <v>258.51519999999999</v>
      </c>
      <c r="AD2107" s="12">
        <f t="shared" si="294"/>
        <v>269</v>
      </c>
      <c r="AE2107" s="12">
        <f t="shared" si="289"/>
        <v>269</v>
      </c>
      <c r="AF2107" s="12">
        <f t="shared" si="290"/>
        <v>10.4848</v>
      </c>
      <c r="AG2107" s="12">
        <f t="shared" si="291"/>
        <v>10.48</v>
      </c>
      <c r="AH2107" s="9">
        <f t="shared" si="295"/>
        <v>3.895910780669145E-2</v>
      </c>
      <c r="AI2107" s="14">
        <f>VLOOKUP(E2107,'Verweis Faktor'!$A:$B,2,FALSE)</f>
        <v>1</v>
      </c>
      <c r="AJ2107" s="14"/>
      <c r="AK2107" s="14" t="str">
        <f>IF(AL2107="Ja","Versandkosten",VLOOKUP(E2107,'Verweis Belegart'!$A$2:$B$9,2,FALSE))</f>
        <v>Hardware</v>
      </c>
      <c r="AL2107" s="14" t="str">
        <f t="shared" si="296"/>
        <v>Nein</v>
      </c>
      <c r="AM2107" s="14" t="str">
        <f t="shared" si="292"/>
        <v>Positiv</v>
      </c>
    </row>
    <row r="2108" spans="1:39" ht="17.25" customHeight="1" x14ac:dyDescent="0.35">
      <c r="A2108" s="17">
        <v>14573043</v>
      </c>
      <c r="B2108" s="2" t="s">
        <v>1751</v>
      </c>
      <c r="C2108" s="1">
        <v>2025001</v>
      </c>
      <c r="D2108" s="1">
        <v>2000583</v>
      </c>
      <c r="E2108" s="2" t="s">
        <v>34</v>
      </c>
      <c r="F2108" s="2" t="s">
        <v>142</v>
      </c>
      <c r="G2108" s="2" t="s">
        <v>36</v>
      </c>
      <c r="H2108" s="2" t="s">
        <v>972</v>
      </c>
      <c r="I2108" s="2" t="s">
        <v>973</v>
      </c>
      <c r="J2108" s="2" t="s">
        <v>103</v>
      </c>
      <c r="K2108" s="2" t="s">
        <v>83</v>
      </c>
      <c r="L2108" s="2" t="s">
        <v>1771</v>
      </c>
      <c r="M2108" s="2" t="s">
        <v>1772</v>
      </c>
      <c r="N2108" s="2" t="s">
        <v>506</v>
      </c>
      <c r="O2108" s="3">
        <v>1</v>
      </c>
      <c r="P2108" s="3">
        <v>220</v>
      </c>
      <c r="Q2108" s="3">
        <v>244</v>
      </c>
      <c r="R2108" s="3">
        <v>244</v>
      </c>
      <c r="S2108" s="3">
        <v>24</v>
      </c>
      <c r="T2108" s="3">
        <v>24</v>
      </c>
      <c r="U2108" s="3">
        <v>9.83</v>
      </c>
      <c r="V2108" s="2" t="s">
        <v>235</v>
      </c>
      <c r="W2108" s="2" t="s">
        <v>236</v>
      </c>
      <c r="X2108" s="2"/>
      <c r="Y2108" s="19" t="str">
        <f>VLOOKUP(G2108,'Verweis Kd-Gruppe'!$A$2:$B$8,2,FALSE)</f>
        <v>GRK</v>
      </c>
      <c r="Z2108" s="19" t="str">
        <f>VLOOKUP(J2108,'Verweis Art-Gruppe'!$A$2:$B$15,2,FALSE)</f>
        <v>Geräte</v>
      </c>
      <c r="AA2108" s="19" t="str">
        <f>VLOOKUP(W2108,'Verweis Vertreter'!$A$2:$B$24,2,FALSE)</f>
        <v>Patrick Verfürth</v>
      </c>
      <c r="AB2108" s="12">
        <f t="shared" si="288"/>
        <v>1</v>
      </c>
      <c r="AC2108" s="12">
        <f t="shared" si="293"/>
        <v>220</v>
      </c>
      <c r="AD2108" s="12">
        <f t="shared" si="294"/>
        <v>244</v>
      </c>
      <c r="AE2108" s="12">
        <f t="shared" si="289"/>
        <v>244</v>
      </c>
      <c r="AF2108" s="12">
        <f t="shared" si="290"/>
        <v>24</v>
      </c>
      <c r="AG2108" s="12">
        <f t="shared" si="291"/>
        <v>24</v>
      </c>
      <c r="AH2108" s="9">
        <f t="shared" si="295"/>
        <v>9.8360655737704916E-2</v>
      </c>
      <c r="AI2108" s="14">
        <f>VLOOKUP(E2108,'Verweis Faktor'!$A:$B,2,FALSE)</f>
        <v>1</v>
      </c>
      <c r="AJ2108" s="14"/>
      <c r="AK2108" s="14" t="str">
        <f>IF(AL2108="Ja","Versandkosten",VLOOKUP(E2108,'Verweis Belegart'!$A$2:$B$9,2,FALSE))</f>
        <v>Hardware</v>
      </c>
      <c r="AL2108" s="14" t="str">
        <f t="shared" si="296"/>
        <v>Nein</v>
      </c>
      <c r="AM2108" s="14" t="str">
        <f t="shared" si="292"/>
        <v>Positiv</v>
      </c>
    </row>
    <row r="2109" spans="1:39" ht="17.25" customHeight="1" x14ac:dyDescent="0.35">
      <c r="A2109" s="17">
        <v>14573057</v>
      </c>
      <c r="B2109" s="2" t="s">
        <v>1751</v>
      </c>
      <c r="C2109" s="1">
        <v>2025001</v>
      </c>
      <c r="D2109" s="1">
        <v>2000584</v>
      </c>
      <c r="E2109" s="2" t="s">
        <v>34</v>
      </c>
      <c r="F2109" s="2" t="s">
        <v>142</v>
      </c>
      <c r="G2109" s="2" t="s">
        <v>707</v>
      </c>
      <c r="H2109" s="2" t="s">
        <v>708</v>
      </c>
      <c r="I2109" s="2" t="s">
        <v>1773</v>
      </c>
      <c r="J2109" s="2" t="s">
        <v>304</v>
      </c>
      <c r="K2109" s="2" t="s">
        <v>28</v>
      </c>
      <c r="L2109" s="2" t="s">
        <v>692</v>
      </c>
      <c r="M2109" s="2" t="s">
        <v>693</v>
      </c>
      <c r="N2109" s="2" t="s">
        <v>694</v>
      </c>
      <c r="O2109" s="3">
        <v>1</v>
      </c>
      <c r="P2109" s="3">
        <v>405.41669999999999</v>
      </c>
      <c r="Q2109" s="3">
        <v>579</v>
      </c>
      <c r="R2109" s="3">
        <v>579</v>
      </c>
      <c r="S2109" s="3">
        <v>173.58330000000001</v>
      </c>
      <c r="T2109" s="3">
        <v>81.13</v>
      </c>
      <c r="U2109" s="3">
        <v>29.97</v>
      </c>
      <c r="V2109" s="2" t="s">
        <v>710</v>
      </c>
      <c r="W2109" s="2" t="s">
        <v>711</v>
      </c>
      <c r="X2109" s="2" t="s">
        <v>712</v>
      </c>
      <c r="Y2109" s="19" t="str">
        <f>VLOOKUP(G2109,'Verweis Kd-Gruppe'!$A$2:$B$8,2,FALSE)</f>
        <v>FHK</v>
      </c>
      <c r="Z2109" s="19" t="str">
        <f>VLOOKUP(J2109,'Verweis Art-Gruppe'!$A$2:$B$15,2,FALSE)</f>
        <v>Zubehör</v>
      </c>
      <c r="AA2109" s="19" t="str">
        <f>VLOOKUP(W2109,'Verweis Vertreter'!$A$2:$B$24,2,FALSE)</f>
        <v>Zentrale</v>
      </c>
      <c r="AB2109" s="12">
        <f t="shared" si="288"/>
        <v>1</v>
      </c>
      <c r="AC2109" s="12">
        <f t="shared" si="293"/>
        <v>405.41669999999999</v>
      </c>
      <c r="AD2109" s="12">
        <f t="shared" si="294"/>
        <v>579</v>
      </c>
      <c r="AE2109" s="12">
        <f t="shared" si="289"/>
        <v>579</v>
      </c>
      <c r="AF2109" s="12">
        <f t="shared" si="290"/>
        <v>173.58330000000001</v>
      </c>
      <c r="AG2109" s="12">
        <f t="shared" si="291"/>
        <v>81.13</v>
      </c>
      <c r="AH2109" s="9">
        <f t="shared" si="295"/>
        <v>0.1401208981001727</v>
      </c>
      <c r="AI2109" s="14">
        <f>VLOOKUP(E2109,'Verweis Faktor'!$A:$B,2,FALSE)</f>
        <v>1</v>
      </c>
      <c r="AJ2109" s="14"/>
      <c r="AK2109" s="14" t="str">
        <f>IF(AL2109="Ja","Versandkosten",VLOOKUP(E2109,'Verweis Belegart'!$A$2:$B$9,2,FALSE))</f>
        <v>Hardware</v>
      </c>
      <c r="AL2109" s="14" t="str">
        <f t="shared" si="296"/>
        <v>Nein</v>
      </c>
      <c r="AM2109" s="14" t="str">
        <f t="shared" si="292"/>
        <v>Positiv</v>
      </c>
    </row>
    <row r="2110" spans="1:39" ht="17.25" customHeight="1" x14ac:dyDescent="0.35">
      <c r="A2110" s="17">
        <v>14572099</v>
      </c>
      <c r="B2110" s="2" t="s">
        <v>1751</v>
      </c>
      <c r="C2110" s="1">
        <v>2025001</v>
      </c>
      <c r="D2110" s="1">
        <v>2000585</v>
      </c>
      <c r="E2110" s="2" t="s">
        <v>34</v>
      </c>
      <c r="F2110" s="2" t="s">
        <v>35</v>
      </c>
      <c r="G2110" s="2" t="s">
        <v>66</v>
      </c>
      <c r="H2110" s="2" t="s">
        <v>258</v>
      </c>
      <c r="I2110" s="2" t="s">
        <v>259</v>
      </c>
      <c r="J2110" s="2" t="s">
        <v>103</v>
      </c>
      <c r="K2110" s="2" t="s">
        <v>28</v>
      </c>
      <c r="L2110" s="2" t="s">
        <v>1008</v>
      </c>
      <c r="M2110" s="2" t="s">
        <v>1009</v>
      </c>
      <c r="N2110" s="2" t="s">
        <v>262</v>
      </c>
      <c r="O2110" s="3">
        <v>1</v>
      </c>
      <c r="P2110" s="3">
        <v>994</v>
      </c>
      <c r="Q2110" s="3">
        <v>1015</v>
      </c>
      <c r="R2110" s="3">
        <v>1015</v>
      </c>
      <c r="S2110" s="3">
        <v>21</v>
      </c>
      <c r="T2110" s="3">
        <v>21</v>
      </c>
      <c r="U2110" s="3">
        <v>2.06</v>
      </c>
      <c r="V2110" s="2" t="s">
        <v>145</v>
      </c>
      <c r="W2110" s="2" t="s">
        <v>146</v>
      </c>
      <c r="X2110" s="2" t="s">
        <v>72</v>
      </c>
      <c r="Y2110" s="19" t="str">
        <f>VLOOKUP(G2110,'Verweis Kd-Gruppe'!$A$2:$B$8,2,FALSE)</f>
        <v>EXP</v>
      </c>
      <c r="Z2110" s="19" t="str">
        <f>VLOOKUP(J2110,'Verweis Art-Gruppe'!$A$2:$B$15,2,FALSE)</f>
        <v>Geräte</v>
      </c>
      <c r="AA2110" s="19" t="str">
        <f>VLOOKUP(W2110,'Verweis Vertreter'!$A$2:$B$24,2,FALSE)</f>
        <v>Muhsin Yortanli</v>
      </c>
      <c r="AB2110" s="12">
        <f t="shared" si="288"/>
        <v>1</v>
      </c>
      <c r="AC2110" s="12">
        <f t="shared" si="293"/>
        <v>994</v>
      </c>
      <c r="AD2110" s="12">
        <f t="shared" si="294"/>
        <v>1015</v>
      </c>
      <c r="AE2110" s="12">
        <f t="shared" si="289"/>
        <v>1015</v>
      </c>
      <c r="AF2110" s="12">
        <f t="shared" si="290"/>
        <v>21</v>
      </c>
      <c r="AG2110" s="12">
        <f t="shared" si="291"/>
        <v>21</v>
      </c>
      <c r="AH2110" s="9">
        <f t="shared" si="295"/>
        <v>2.0689655172413793E-2</v>
      </c>
      <c r="AI2110" s="14">
        <f>VLOOKUP(E2110,'Verweis Faktor'!$A:$B,2,FALSE)</f>
        <v>1</v>
      </c>
      <c r="AJ2110" s="14"/>
      <c r="AK2110" s="14" t="str">
        <f>IF(AL2110="Ja","Versandkosten",VLOOKUP(E2110,'Verweis Belegart'!$A$2:$B$9,2,FALSE))</f>
        <v>Hardware</v>
      </c>
      <c r="AL2110" s="14" t="str">
        <f t="shared" si="296"/>
        <v>Nein</v>
      </c>
      <c r="AM2110" s="14" t="str">
        <f t="shared" si="292"/>
        <v>Positiv</v>
      </c>
    </row>
    <row r="2111" spans="1:39" ht="17.25" customHeight="1" x14ac:dyDescent="0.35">
      <c r="A2111" s="17">
        <v>14572099</v>
      </c>
      <c r="B2111" s="2" t="s">
        <v>1751</v>
      </c>
      <c r="C2111" s="1">
        <v>2025001</v>
      </c>
      <c r="D2111" s="1">
        <v>2000585</v>
      </c>
      <c r="E2111" s="2" t="s">
        <v>34</v>
      </c>
      <c r="F2111" s="2" t="s">
        <v>35</v>
      </c>
      <c r="G2111" s="2" t="s">
        <v>66</v>
      </c>
      <c r="H2111" s="2" t="s">
        <v>258</v>
      </c>
      <c r="I2111" s="2" t="s">
        <v>259</v>
      </c>
      <c r="J2111" s="2" t="s">
        <v>103</v>
      </c>
      <c r="K2111" s="2" t="s">
        <v>45</v>
      </c>
      <c r="L2111" s="2" t="s">
        <v>260</v>
      </c>
      <c r="M2111" s="2" t="s">
        <v>261</v>
      </c>
      <c r="N2111" s="2" t="s">
        <v>262</v>
      </c>
      <c r="O2111" s="3">
        <v>1</v>
      </c>
      <c r="P2111" s="3">
        <v>996.08569999999997</v>
      </c>
      <c r="Q2111" s="3">
        <v>1019</v>
      </c>
      <c r="R2111" s="3">
        <v>1019</v>
      </c>
      <c r="S2111" s="3">
        <v>22.914300000000001</v>
      </c>
      <c r="T2111" s="3">
        <v>22.91</v>
      </c>
      <c r="U2111" s="3">
        <v>2.2400000000000002</v>
      </c>
      <c r="V2111" s="2" t="s">
        <v>145</v>
      </c>
      <c r="W2111" s="2" t="s">
        <v>146</v>
      </c>
      <c r="X2111" s="2" t="s">
        <v>72</v>
      </c>
      <c r="Y2111" s="19" t="str">
        <f>VLOOKUP(G2111,'Verweis Kd-Gruppe'!$A$2:$B$8,2,FALSE)</f>
        <v>EXP</v>
      </c>
      <c r="Z2111" s="19" t="str">
        <f>VLOOKUP(J2111,'Verweis Art-Gruppe'!$A$2:$B$15,2,FALSE)</f>
        <v>Geräte</v>
      </c>
      <c r="AA2111" s="19" t="str">
        <f>VLOOKUP(W2111,'Verweis Vertreter'!$A$2:$B$24,2,FALSE)</f>
        <v>Muhsin Yortanli</v>
      </c>
      <c r="AB2111" s="12">
        <f t="shared" si="288"/>
        <v>1</v>
      </c>
      <c r="AC2111" s="12">
        <f t="shared" si="293"/>
        <v>996.08569999999997</v>
      </c>
      <c r="AD2111" s="12">
        <f t="shared" si="294"/>
        <v>1019</v>
      </c>
      <c r="AE2111" s="12">
        <f t="shared" si="289"/>
        <v>1019</v>
      </c>
      <c r="AF2111" s="12">
        <f t="shared" si="290"/>
        <v>22.914300000000001</v>
      </c>
      <c r="AG2111" s="12">
        <f t="shared" si="291"/>
        <v>22.91</v>
      </c>
      <c r="AH2111" s="9">
        <f t="shared" si="295"/>
        <v>2.2482826300294405E-2</v>
      </c>
      <c r="AI2111" s="14">
        <f>VLOOKUP(E2111,'Verweis Faktor'!$A:$B,2,FALSE)</f>
        <v>1</v>
      </c>
      <c r="AJ2111" s="14"/>
      <c r="AK2111" s="14" t="str">
        <f>IF(AL2111="Ja","Versandkosten",VLOOKUP(E2111,'Verweis Belegart'!$A$2:$B$9,2,FALSE))</f>
        <v>Hardware</v>
      </c>
      <c r="AL2111" s="14" t="str">
        <f t="shared" si="296"/>
        <v>Nein</v>
      </c>
      <c r="AM2111" s="14" t="str">
        <f t="shared" si="292"/>
        <v>Positiv</v>
      </c>
    </row>
    <row r="2112" spans="1:39" ht="17.25" customHeight="1" x14ac:dyDescent="0.35">
      <c r="A2112" s="17">
        <v>14572099</v>
      </c>
      <c r="B2112" s="2" t="s">
        <v>1751</v>
      </c>
      <c r="C2112" s="1">
        <v>2025001</v>
      </c>
      <c r="D2112" s="1">
        <v>2000585</v>
      </c>
      <c r="E2112" s="2" t="s">
        <v>34</v>
      </c>
      <c r="F2112" s="2" t="s">
        <v>35</v>
      </c>
      <c r="G2112" s="2" t="s">
        <v>66</v>
      </c>
      <c r="H2112" s="2" t="s">
        <v>258</v>
      </c>
      <c r="I2112" s="2" t="s">
        <v>259</v>
      </c>
      <c r="J2112" s="2" t="s">
        <v>103</v>
      </c>
      <c r="K2112" s="2" t="s">
        <v>49</v>
      </c>
      <c r="L2112" s="2" t="s">
        <v>1195</v>
      </c>
      <c r="M2112" s="2" t="s">
        <v>1196</v>
      </c>
      <c r="N2112" s="2" t="s">
        <v>262</v>
      </c>
      <c r="O2112" s="3">
        <v>6</v>
      </c>
      <c r="P2112" s="3">
        <v>994</v>
      </c>
      <c r="Q2112" s="3">
        <v>1015</v>
      </c>
      <c r="R2112" s="3">
        <v>6090</v>
      </c>
      <c r="S2112" s="3">
        <v>21</v>
      </c>
      <c r="T2112" s="3">
        <v>126</v>
      </c>
      <c r="U2112" s="3">
        <v>2.06</v>
      </c>
      <c r="V2112" s="2" t="s">
        <v>145</v>
      </c>
      <c r="W2112" s="2" t="s">
        <v>146</v>
      </c>
      <c r="X2112" s="2" t="s">
        <v>72</v>
      </c>
      <c r="Y2112" s="19" t="str">
        <f>VLOOKUP(G2112,'Verweis Kd-Gruppe'!$A$2:$B$8,2,FALSE)</f>
        <v>EXP</v>
      </c>
      <c r="Z2112" s="19" t="str">
        <f>VLOOKUP(J2112,'Verweis Art-Gruppe'!$A$2:$B$15,2,FALSE)</f>
        <v>Geräte</v>
      </c>
      <c r="AA2112" s="19" t="str">
        <f>VLOOKUP(W2112,'Verweis Vertreter'!$A$2:$B$24,2,FALSE)</f>
        <v>Muhsin Yortanli</v>
      </c>
      <c r="AB2112" s="12">
        <f t="shared" si="288"/>
        <v>6</v>
      </c>
      <c r="AC2112" s="12">
        <f t="shared" si="293"/>
        <v>994</v>
      </c>
      <c r="AD2112" s="12">
        <f t="shared" si="294"/>
        <v>1015</v>
      </c>
      <c r="AE2112" s="12">
        <f t="shared" si="289"/>
        <v>6090</v>
      </c>
      <c r="AF2112" s="12">
        <f t="shared" si="290"/>
        <v>21</v>
      </c>
      <c r="AG2112" s="12">
        <f t="shared" si="291"/>
        <v>126</v>
      </c>
      <c r="AH2112" s="9">
        <f t="shared" si="295"/>
        <v>2.0689655172413793E-2</v>
      </c>
      <c r="AI2112" s="14">
        <f>VLOOKUP(E2112,'Verweis Faktor'!$A:$B,2,FALSE)</f>
        <v>1</v>
      </c>
      <c r="AJ2112" s="14"/>
      <c r="AK2112" s="14" t="str">
        <f>IF(AL2112="Ja","Versandkosten",VLOOKUP(E2112,'Verweis Belegart'!$A$2:$B$9,2,FALSE))</f>
        <v>Hardware</v>
      </c>
      <c r="AL2112" s="14" t="str">
        <f t="shared" si="296"/>
        <v>Nein</v>
      </c>
      <c r="AM2112" s="14" t="str">
        <f t="shared" si="292"/>
        <v>Positiv</v>
      </c>
    </row>
    <row r="2113" spans="1:39" ht="17.25" customHeight="1" x14ac:dyDescent="0.35">
      <c r="A2113" s="17">
        <v>14572099</v>
      </c>
      <c r="B2113" s="2" t="s">
        <v>1751</v>
      </c>
      <c r="C2113" s="1">
        <v>2025001</v>
      </c>
      <c r="D2113" s="1">
        <v>2000585</v>
      </c>
      <c r="E2113" s="2" t="s">
        <v>34</v>
      </c>
      <c r="F2113" s="2" t="s">
        <v>35</v>
      </c>
      <c r="G2113" s="2" t="s">
        <v>66</v>
      </c>
      <c r="H2113" s="2" t="s">
        <v>258</v>
      </c>
      <c r="I2113" s="2" t="s">
        <v>259</v>
      </c>
      <c r="J2113" s="2" t="s">
        <v>304</v>
      </c>
      <c r="K2113" s="2" t="s">
        <v>79</v>
      </c>
      <c r="L2113" s="2" t="s">
        <v>263</v>
      </c>
      <c r="M2113" s="2" t="s">
        <v>264</v>
      </c>
      <c r="N2113" s="2" t="s">
        <v>265</v>
      </c>
      <c r="O2113" s="3">
        <v>1</v>
      </c>
      <c r="P2113" s="3">
        <v>333.74</v>
      </c>
      <c r="Q2113" s="3">
        <v>337</v>
      </c>
      <c r="R2113" s="3">
        <v>337</v>
      </c>
      <c r="S2113" s="3">
        <v>3.26</v>
      </c>
      <c r="T2113" s="3">
        <v>3.26</v>
      </c>
      <c r="U2113" s="3">
        <v>0.96</v>
      </c>
      <c r="V2113" s="2" t="s">
        <v>145</v>
      </c>
      <c r="W2113" s="2" t="s">
        <v>146</v>
      </c>
      <c r="X2113" s="2" t="s">
        <v>72</v>
      </c>
      <c r="Y2113" s="19" t="str">
        <f>VLOOKUP(G2113,'Verweis Kd-Gruppe'!$A$2:$B$8,2,FALSE)</f>
        <v>EXP</v>
      </c>
      <c r="Z2113" s="19" t="str">
        <f>VLOOKUP(J2113,'Verweis Art-Gruppe'!$A$2:$B$15,2,FALSE)</f>
        <v>Zubehör</v>
      </c>
      <c r="AA2113" s="19" t="str">
        <f>VLOOKUP(W2113,'Verweis Vertreter'!$A$2:$B$24,2,FALSE)</f>
        <v>Muhsin Yortanli</v>
      </c>
      <c r="AB2113" s="12">
        <f t="shared" si="288"/>
        <v>1</v>
      </c>
      <c r="AC2113" s="12">
        <f t="shared" si="293"/>
        <v>333.74</v>
      </c>
      <c r="AD2113" s="12">
        <f t="shared" si="294"/>
        <v>337</v>
      </c>
      <c r="AE2113" s="12">
        <f t="shared" si="289"/>
        <v>337</v>
      </c>
      <c r="AF2113" s="12">
        <f t="shared" si="290"/>
        <v>3.26</v>
      </c>
      <c r="AG2113" s="12">
        <f t="shared" si="291"/>
        <v>3.26</v>
      </c>
      <c r="AH2113" s="9">
        <f t="shared" si="295"/>
        <v>9.6735905044510375E-3</v>
      </c>
      <c r="AI2113" s="14">
        <f>VLOOKUP(E2113,'Verweis Faktor'!$A:$B,2,FALSE)</f>
        <v>1</v>
      </c>
      <c r="AJ2113" s="14"/>
      <c r="AK2113" s="14" t="str">
        <f>IF(AL2113="Ja","Versandkosten",VLOOKUP(E2113,'Verweis Belegart'!$A$2:$B$9,2,FALSE))</f>
        <v>Hardware</v>
      </c>
      <c r="AL2113" s="14" t="str">
        <f t="shared" si="296"/>
        <v>Nein</v>
      </c>
      <c r="AM2113" s="14" t="str">
        <f t="shared" si="292"/>
        <v>Positiv</v>
      </c>
    </row>
    <row r="2114" spans="1:39" ht="17.25" customHeight="1" x14ac:dyDescent="0.35">
      <c r="A2114" s="17">
        <v>14572099</v>
      </c>
      <c r="B2114" s="2" t="s">
        <v>1751</v>
      </c>
      <c r="C2114" s="1">
        <v>2025001</v>
      </c>
      <c r="D2114" s="1">
        <v>2000585</v>
      </c>
      <c r="E2114" s="2" t="s">
        <v>34</v>
      </c>
      <c r="F2114" s="2" t="s">
        <v>35</v>
      </c>
      <c r="G2114" s="2" t="s">
        <v>66</v>
      </c>
      <c r="H2114" s="2" t="s">
        <v>258</v>
      </c>
      <c r="I2114" s="2" t="s">
        <v>259</v>
      </c>
      <c r="J2114" s="2" t="s">
        <v>103</v>
      </c>
      <c r="K2114" s="2" t="s">
        <v>83</v>
      </c>
      <c r="L2114" s="2" t="s">
        <v>993</v>
      </c>
      <c r="M2114" s="2" t="s">
        <v>994</v>
      </c>
      <c r="N2114" s="2" t="s">
        <v>457</v>
      </c>
      <c r="O2114" s="3">
        <v>1</v>
      </c>
      <c r="P2114" s="3">
        <v>863.52620000000002</v>
      </c>
      <c r="Q2114" s="3">
        <v>849</v>
      </c>
      <c r="R2114" s="3">
        <v>849</v>
      </c>
      <c r="S2114" s="3">
        <v>-14.526199999999999</v>
      </c>
      <c r="T2114" s="3">
        <v>-14.53</v>
      </c>
      <c r="U2114" s="3">
        <v>-1.71</v>
      </c>
      <c r="V2114" s="2" t="s">
        <v>145</v>
      </c>
      <c r="W2114" s="2" t="s">
        <v>146</v>
      </c>
      <c r="X2114" s="2" t="s">
        <v>72</v>
      </c>
      <c r="Y2114" s="19" t="str">
        <f>VLOOKUP(G2114,'Verweis Kd-Gruppe'!$A$2:$B$8,2,FALSE)</f>
        <v>EXP</v>
      </c>
      <c r="Z2114" s="19" t="str">
        <f>VLOOKUP(J2114,'Verweis Art-Gruppe'!$A$2:$B$15,2,FALSE)</f>
        <v>Geräte</v>
      </c>
      <c r="AA2114" s="19" t="str">
        <f>VLOOKUP(W2114,'Verweis Vertreter'!$A$2:$B$24,2,FALSE)</f>
        <v>Muhsin Yortanli</v>
      </c>
      <c r="AB2114" s="12">
        <f t="shared" si="288"/>
        <v>1</v>
      </c>
      <c r="AC2114" s="12">
        <f t="shared" si="293"/>
        <v>863.52620000000002</v>
      </c>
      <c r="AD2114" s="12">
        <f t="shared" si="294"/>
        <v>849</v>
      </c>
      <c r="AE2114" s="12">
        <f t="shared" si="289"/>
        <v>849</v>
      </c>
      <c r="AF2114" s="12">
        <f t="shared" si="290"/>
        <v>-14.526199999999999</v>
      </c>
      <c r="AG2114" s="12">
        <f t="shared" si="291"/>
        <v>-14.53</v>
      </c>
      <c r="AH2114" s="9">
        <f t="shared" si="295"/>
        <v>-1.7114252061248527E-2</v>
      </c>
      <c r="AI2114" s="14">
        <f>VLOOKUP(E2114,'Verweis Faktor'!$A:$B,2,FALSE)</f>
        <v>1</v>
      </c>
      <c r="AJ2114" s="14"/>
      <c r="AK2114" s="14" t="str">
        <f>IF(AL2114="Ja","Versandkosten",VLOOKUP(E2114,'Verweis Belegart'!$A$2:$B$9,2,FALSE))</f>
        <v>Hardware</v>
      </c>
      <c r="AL2114" s="14" t="str">
        <f t="shared" si="296"/>
        <v>Nein</v>
      </c>
      <c r="AM2114" s="14" t="str">
        <f t="shared" si="292"/>
        <v>Negativ</v>
      </c>
    </row>
    <row r="2115" spans="1:39" ht="17.25" customHeight="1" x14ac:dyDescent="0.35">
      <c r="A2115" s="17">
        <v>14572099</v>
      </c>
      <c r="B2115" s="2" t="s">
        <v>1751</v>
      </c>
      <c r="C2115" s="1">
        <v>2025001</v>
      </c>
      <c r="D2115" s="1">
        <v>2000585</v>
      </c>
      <c r="E2115" s="2" t="s">
        <v>34</v>
      </c>
      <c r="F2115" s="2" t="s">
        <v>35</v>
      </c>
      <c r="G2115" s="2" t="s">
        <v>66</v>
      </c>
      <c r="H2115" s="2" t="s">
        <v>258</v>
      </c>
      <c r="I2115" s="2" t="s">
        <v>259</v>
      </c>
      <c r="J2115" s="2" t="s">
        <v>103</v>
      </c>
      <c r="K2115" s="2" t="s">
        <v>87</v>
      </c>
      <c r="L2115" s="2" t="s">
        <v>1403</v>
      </c>
      <c r="M2115" s="2" t="s">
        <v>1404</v>
      </c>
      <c r="N2115" s="2" t="s">
        <v>1405</v>
      </c>
      <c r="O2115" s="3">
        <v>1</v>
      </c>
      <c r="P2115" s="3">
        <v>362</v>
      </c>
      <c r="Q2115" s="3">
        <v>372</v>
      </c>
      <c r="R2115" s="3">
        <v>372</v>
      </c>
      <c r="S2115" s="3">
        <v>10</v>
      </c>
      <c r="T2115" s="3">
        <v>10</v>
      </c>
      <c r="U2115" s="3">
        <v>2.68</v>
      </c>
      <c r="V2115" s="2" t="s">
        <v>145</v>
      </c>
      <c r="W2115" s="2" t="s">
        <v>146</v>
      </c>
      <c r="X2115" s="2" t="s">
        <v>72</v>
      </c>
      <c r="Y2115" s="19" t="str">
        <f>VLOOKUP(G2115,'Verweis Kd-Gruppe'!$A$2:$B$8,2,FALSE)</f>
        <v>EXP</v>
      </c>
      <c r="Z2115" s="19" t="str">
        <f>VLOOKUP(J2115,'Verweis Art-Gruppe'!$A$2:$B$15,2,FALSE)</f>
        <v>Geräte</v>
      </c>
      <c r="AA2115" s="19" t="str">
        <f>VLOOKUP(W2115,'Verweis Vertreter'!$A$2:$B$24,2,FALSE)</f>
        <v>Muhsin Yortanli</v>
      </c>
      <c r="AB2115" s="12">
        <f t="shared" ref="AB2115:AB2178" si="297">$AI2115*O2115</f>
        <v>1</v>
      </c>
      <c r="AC2115" s="12">
        <f t="shared" si="293"/>
        <v>362</v>
      </c>
      <c r="AD2115" s="12">
        <f t="shared" si="294"/>
        <v>372</v>
      </c>
      <c r="AE2115" s="12">
        <f t="shared" ref="AE2115:AE2178" si="298">$AI2115*R2115</f>
        <v>372</v>
      </c>
      <c r="AF2115" s="12">
        <f t="shared" ref="AF2115:AF2178" si="299">$AI2115*S2115</f>
        <v>10</v>
      </c>
      <c r="AG2115" s="12">
        <f t="shared" ref="AG2115:AG2178" si="300">$AI2115*T2115</f>
        <v>10</v>
      </c>
      <c r="AH2115" s="9">
        <f t="shared" si="295"/>
        <v>2.6881720430107527E-2</v>
      </c>
      <c r="AI2115" s="14">
        <f>VLOOKUP(E2115,'Verweis Faktor'!$A:$B,2,FALSE)</f>
        <v>1</v>
      </c>
      <c r="AJ2115" s="14"/>
      <c r="AK2115" s="14" t="str">
        <f>IF(AL2115="Ja","Versandkosten",VLOOKUP(E2115,'Verweis Belegart'!$A$2:$B$9,2,FALSE))</f>
        <v>Hardware</v>
      </c>
      <c r="AL2115" s="14" t="str">
        <f t="shared" si="296"/>
        <v>Nein</v>
      </c>
      <c r="AM2115" s="14" t="str">
        <f t="shared" ref="AM2115:AM2178" si="301">IF(AG2115&lt;0,"Negativ","Positiv")</f>
        <v>Positiv</v>
      </c>
    </row>
    <row r="2116" spans="1:39" ht="17.25" customHeight="1" x14ac:dyDescent="0.35">
      <c r="A2116" s="17">
        <v>14572099</v>
      </c>
      <c r="B2116" s="2" t="s">
        <v>1751</v>
      </c>
      <c r="C2116" s="1">
        <v>2025001</v>
      </c>
      <c r="D2116" s="1">
        <v>2000585</v>
      </c>
      <c r="E2116" s="2" t="s">
        <v>34</v>
      </c>
      <c r="F2116" s="2" t="s">
        <v>35</v>
      </c>
      <c r="G2116" s="2" t="s">
        <v>66</v>
      </c>
      <c r="H2116" s="2" t="s">
        <v>258</v>
      </c>
      <c r="I2116" s="2" t="s">
        <v>259</v>
      </c>
      <c r="J2116" s="2" t="s">
        <v>103</v>
      </c>
      <c r="K2116" s="2" t="s">
        <v>91</v>
      </c>
      <c r="L2116" s="2" t="s">
        <v>387</v>
      </c>
      <c r="M2116" s="2" t="s">
        <v>388</v>
      </c>
      <c r="N2116" s="2" t="s">
        <v>292</v>
      </c>
      <c r="O2116" s="3">
        <v>1</v>
      </c>
      <c r="P2116" s="3">
        <v>897.56460000000004</v>
      </c>
      <c r="Q2116" s="3">
        <v>915</v>
      </c>
      <c r="R2116" s="3">
        <v>915</v>
      </c>
      <c r="S2116" s="3">
        <v>17.435400000000001</v>
      </c>
      <c r="T2116" s="3">
        <v>17.440000000000001</v>
      </c>
      <c r="U2116" s="3">
        <v>1.9</v>
      </c>
      <c r="V2116" s="2" t="s">
        <v>145</v>
      </c>
      <c r="W2116" s="2" t="s">
        <v>146</v>
      </c>
      <c r="X2116" s="2" t="s">
        <v>72</v>
      </c>
      <c r="Y2116" s="19" t="str">
        <f>VLOOKUP(G2116,'Verweis Kd-Gruppe'!$A$2:$B$8,2,FALSE)</f>
        <v>EXP</v>
      </c>
      <c r="Z2116" s="19" t="str">
        <f>VLOOKUP(J2116,'Verweis Art-Gruppe'!$A$2:$B$15,2,FALSE)</f>
        <v>Geräte</v>
      </c>
      <c r="AA2116" s="19" t="str">
        <f>VLOOKUP(W2116,'Verweis Vertreter'!$A$2:$B$24,2,FALSE)</f>
        <v>Muhsin Yortanli</v>
      </c>
      <c r="AB2116" s="12">
        <f t="shared" si="297"/>
        <v>1</v>
      </c>
      <c r="AC2116" s="12">
        <f t="shared" ref="AC2116:AC2179" si="302">P2116</f>
        <v>897.56460000000004</v>
      </c>
      <c r="AD2116" s="12">
        <f t="shared" ref="AD2116:AD2179" si="303">Q2116</f>
        <v>915</v>
      </c>
      <c r="AE2116" s="12">
        <f t="shared" si="298"/>
        <v>915</v>
      </c>
      <c r="AF2116" s="12">
        <f t="shared" si="299"/>
        <v>17.435400000000001</v>
      </c>
      <c r="AG2116" s="12">
        <f t="shared" si="300"/>
        <v>17.440000000000001</v>
      </c>
      <c r="AH2116" s="9">
        <f t="shared" ref="AH2116:AH2179" si="304">IF(AF2116=0,0,AG2116/AE2116*AI2116)</f>
        <v>1.9060109289617488E-2</v>
      </c>
      <c r="AI2116" s="14">
        <f>VLOOKUP(E2116,'Verweis Faktor'!$A:$B,2,FALSE)</f>
        <v>1</v>
      </c>
      <c r="AJ2116" s="14"/>
      <c r="AK2116" s="14" t="str">
        <f>IF(AL2116="Ja","Versandkosten",VLOOKUP(E2116,'Verweis Belegart'!$A$2:$B$9,2,FALSE))</f>
        <v>Hardware</v>
      </c>
      <c r="AL2116" s="14" t="str">
        <f t="shared" ref="AL2116:AL2179" si="305">IF(ISNUMBER(FIND("Versandkosten",M2116)),"Ja","Nein")</f>
        <v>Nein</v>
      </c>
      <c r="AM2116" s="14" t="str">
        <f t="shared" si="301"/>
        <v>Positiv</v>
      </c>
    </row>
    <row r="2117" spans="1:39" ht="17.25" customHeight="1" x14ac:dyDescent="0.35">
      <c r="A2117" s="17">
        <v>14572099</v>
      </c>
      <c r="B2117" s="2" t="s">
        <v>1751</v>
      </c>
      <c r="C2117" s="1">
        <v>2025001</v>
      </c>
      <c r="D2117" s="1">
        <v>2000585</v>
      </c>
      <c r="E2117" s="2" t="s">
        <v>34</v>
      </c>
      <c r="F2117" s="2" t="s">
        <v>35</v>
      </c>
      <c r="G2117" s="2" t="s">
        <v>66</v>
      </c>
      <c r="H2117" s="2" t="s">
        <v>258</v>
      </c>
      <c r="I2117" s="2" t="s">
        <v>259</v>
      </c>
      <c r="J2117" s="2" t="s">
        <v>103</v>
      </c>
      <c r="K2117" s="2" t="s">
        <v>95</v>
      </c>
      <c r="L2117" s="2" t="s">
        <v>387</v>
      </c>
      <c r="M2117" s="2" t="s">
        <v>388</v>
      </c>
      <c r="N2117" s="2" t="s">
        <v>292</v>
      </c>
      <c r="O2117" s="3">
        <v>1</v>
      </c>
      <c r="P2117" s="3">
        <v>897.56460000000004</v>
      </c>
      <c r="Q2117" s="3">
        <v>915</v>
      </c>
      <c r="R2117" s="3">
        <v>915</v>
      </c>
      <c r="S2117" s="3">
        <v>17.435400000000001</v>
      </c>
      <c r="T2117" s="3">
        <v>17.440000000000001</v>
      </c>
      <c r="U2117" s="3">
        <v>1.9</v>
      </c>
      <c r="V2117" s="2" t="s">
        <v>145</v>
      </c>
      <c r="W2117" s="2" t="s">
        <v>146</v>
      </c>
      <c r="X2117" s="2" t="s">
        <v>72</v>
      </c>
      <c r="Y2117" s="19" t="str">
        <f>VLOOKUP(G2117,'Verweis Kd-Gruppe'!$A$2:$B$8,2,FALSE)</f>
        <v>EXP</v>
      </c>
      <c r="Z2117" s="19" t="str">
        <f>VLOOKUP(J2117,'Verweis Art-Gruppe'!$A$2:$B$15,2,FALSE)</f>
        <v>Geräte</v>
      </c>
      <c r="AA2117" s="19" t="str">
        <f>VLOOKUP(W2117,'Verweis Vertreter'!$A$2:$B$24,2,FALSE)</f>
        <v>Muhsin Yortanli</v>
      </c>
      <c r="AB2117" s="12">
        <f t="shared" si="297"/>
        <v>1</v>
      </c>
      <c r="AC2117" s="12">
        <f t="shared" si="302"/>
        <v>897.56460000000004</v>
      </c>
      <c r="AD2117" s="12">
        <f t="shared" si="303"/>
        <v>915</v>
      </c>
      <c r="AE2117" s="12">
        <f t="shared" si="298"/>
        <v>915</v>
      </c>
      <c r="AF2117" s="12">
        <f t="shared" si="299"/>
        <v>17.435400000000001</v>
      </c>
      <c r="AG2117" s="12">
        <f t="shared" si="300"/>
        <v>17.440000000000001</v>
      </c>
      <c r="AH2117" s="9">
        <f t="shared" si="304"/>
        <v>1.9060109289617488E-2</v>
      </c>
      <c r="AI2117" s="14">
        <f>VLOOKUP(E2117,'Verweis Faktor'!$A:$B,2,FALSE)</f>
        <v>1</v>
      </c>
      <c r="AJ2117" s="14"/>
      <c r="AK2117" s="14" t="str">
        <f>IF(AL2117="Ja","Versandkosten",VLOOKUP(E2117,'Verweis Belegart'!$A$2:$B$9,2,FALSE))</f>
        <v>Hardware</v>
      </c>
      <c r="AL2117" s="14" t="str">
        <f t="shared" si="305"/>
        <v>Nein</v>
      </c>
      <c r="AM2117" s="14" t="str">
        <f t="shared" si="301"/>
        <v>Positiv</v>
      </c>
    </row>
    <row r="2118" spans="1:39" ht="17.25" customHeight="1" x14ac:dyDescent="0.35">
      <c r="A2118" s="17">
        <v>14572099</v>
      </c>
      <c r="B2118" s="2" t="s">
        <v>1751</v>
      </c>
      <c r="C2118" s="1">
        <v>2025001</v>
      </c>
      <c r="D2118" s="1">
        <v>2000585</v>
      </c>
      <c r="E2118" s="2" t="s">
        <v>34</v>
      </c>
      <c r="F2118" s="2" t="s">
        <v>35</v>
      </c>
      <c r="G2118" s="2" t="s">
        <v>66</v>
      </c>
      <c r="H2118" s="2" t="s">
        <v>258</v>
      </c>
      <c r="I2118" s="2" t="s">
        <v>259</v>
      </c>
      <c r="J2118" s="2" t="s">
        <v>103</v>
      </c>
      <c r="K2118" s="2" t="s">
        <v>99</v>
      </c>
      <c r="L2118" s="2" t="s">
        <v>983</v>
      </c>
      <c r="M2118" s="2" t="s">
        <v>984</v>
      </c>
      <c r="N2118" s="2" t="s">
        <v>985</v>
      </c>
      <c r="O2118" s="3">
        <v>1</v>
      </c>
      <c r="P2118" s="3">
        <v>829.95</v>
      </c>
      <c r="Q2118" s="3">
        <v>827</v>
      </c>
      <c r="R2118" s="3">
        <v>827</v>
      </c>
      <c r="S2118" s="3">
        <v>-2.95</v>
      </c>
      <c r="T2118" s="3">
        <v>-2.95</v>
      </c>
      <c r="U2118" s="3">
        <v>-0.35</v>
      </c>
      <c r="V2118" s="2" t="s">
        <v>145</v>
      </c>
      <c r="W2118" s="2" t="s">
        <v>146</v>
      </c>
      <c r="X2118" s="2" t="s">
        <v>72</v>
      </c>
      <c r="Y2118" s="19" t="str">
        <f>VLOOKUP(G2118,'Verweis Kd-Gruppe'!$A$2:$B$8,2,FALSE)</f>
        <v>EXP</v>
      </c>
      <c r="Z2118" s="19" t="str">
        <f>VLOOKUP(J2118,'Verweis Art-Gruppe'!$A$2:$B$15,2,FALSE)</f>
        <v>Geräte</v>
      </c>
      <c r="AA2118" s="19" t="str">
        <f>VLOOKUP(W2118,'Verweis Vertreter'!$A$2:$B$24,2,FALSE)</f>
        <v>Muhsin Yortanli</v>
      </c>
      <c r="AB2118" s="12">
        <f t="shared" si="297"/>
        <v>1</v>
      </c>
      <c r="AC2118" s="12">
        <f t="shared" si="302"/>
        <v>829.95</v>
      </c>
      <c r="AD2118" s="12">
        <f t="shared" si="303"/>
        <v>827</v>
      </c>
      <c r="AE2118" s="12">
        <f t="shared" si="298"/>
        <v>827</v>
      </c>
      <c r="AF2118" s="12">
        <f t="shared" si="299"/>
        <v>-2.95</v>
      </c>
      <c r="AG2118" s="12">
        <f t="shared" si="300"/>
        <v>-2.95</v>
      </c>
      <c r="AH2118" s="9">
        <f t="shared" si="304"/>
        <v>-3.5671100362756956E-3</v>
      </c>
      <c r="AI2118" s="14">
        <f>VLOOKUP(E2118,'Verweis Faktor'!$A:$B,2,FALSE)</f>
        <v>1</v>
      </c>
      <c r="AJ2118" s="14"/>
      <c r="AK2118" s="14" t="str">
        <f>IF(AL2118="Ja","Versandkosten",VLOOKUP(E2118,'Verweis Belegart'!$A$2:$B$9,2,FALSE))</f>
        <v>Hardware</v>
      </c>
      <c r="AL2118" s="14" t="str">
        <f t="shared" si="305"/>
        <v>Nein</v>
      </c>
      <c r="AM2118" s="14" t="str">
        <f t="shared" si="301"/>
        <v>Negativ</v>
      </c>
    </row>
    <row r="2119" spans="1:39" ht="17.25" customHeight="1" x14ac:dyDescent="0.35">
      <c r="A2119" s="17">
        <v>14572099</v>
      </c>
      <c r="B2119" s="2" t="s">
        <v>1751</v>
      </c>
      <c r="C2119" s="1">
        <v>2025001</v>
      </c>
      <c r="D2119" s="1">
        <v>2000585</v>
      </c>
      <c r="E2119" s="2" t="s">
        <v>34</v>
      </c>
      <c r="F2119" s="2" t="s">
        <v>35</v>
      </c>
      <c r="G2119" s="2" t="s">
        <v>66</v>
      </c>
      <c r="H2119" s="2" t="s">
        <v>258</v>
      </c>
      <c r="I2119" s="2" t="s">
        <v>259</v>
      </c>
      <c r="J2119" s="2" t="s">
        <v>103</v>
      </c>
      <c r="K2119" s="2" t="s">
        <v>103</v>
      </c>
      <c r="L2119" s="2" t="s">
        <v>269</v>
      </c>
      <c r="M2119" s="2" t="s">
        <v>270</v>
      </c>
      <c r="N2119" s="2" t="s">
        <v>271</v>
      </c>
      <c r="O2119" s="3">
        <v>1</v>
      </c>
      <c r="P2119" s="3">
        <v>417.46170000000001</v>
      </c>
      <c r="Q2119" s="3">
        <v>422</v>
      </c>
      <c r="R2119" s="3">
        <v>422</v>
      </c>
      <c r="S2119" s="3">
        <v>4.5382999999999996</v>
      </c>
      <c r="T2119" s="3">
        <v>4.54</v>
      </c>
      <c r="U2119" s="3">
        <v>1.07</v>
      </c>
      <c r="V2119" s="2" t="s">
        <v>145</v>
      </c>
      <c r="W2119" s="2" t="s">
        <v>146</v>
      </c>
      <c r="X2119" s="2" t="s">
        <v>72</v>
      </c>
      <c r="Y2119" s="19" t="str">
        <f>VLOOKUP(G2119,'Verweis Kd-Gruppe'!$A$2:$B$8,2,FALSE)</f>
        <v>EXP</v>
      </c>
      <c r="Z2119" s="19" t="str">
        <f>VLOOKUP(J2119,'Verweis Art-Gruppe'!$A$2:$B$15,2,FALSE)</f>
        <v>Geräte</v>
      </c>
      <c r="AA2119" s="19" t="str">
        <f>VLOOKUP(W2119,'Verweis Vertreter'!$A$2:$B$24,2,FALSE)</f>
        <v>Muhsin Yortanli</v>
      </c>
      <c r="AB2119" s="12">
        <f t="shared" si="297"/>
        <v>1</v>
      </c>
      <c r="AC2119" s="12">
        <f t="shared" si="302"/>
        <v>417.46170000000001</v>
      </c>
      <c r="AD2119" s="12">
        <f t="shared" si="303"/>
        <v>422</v>
      </c>
      <c r="AE2119" s="12">
        <f t="shared" si="298"/>
        <v>422</v>
      </c>
      <c r="AF2119" s="12">
        <f t="shared" si="299"/>
        <v>4.5382999999999996</v>
      </c>
      <c r="AG2119" s="12">
        <f t="shared" si="300"/>
        <v>4.54</v>
      </c>
      <c r="AH2119" s="9">
        <f t="shared" si="304"/>
        <v>1.075829383886256E-2</v>
      </c>
      <c r="AI2119" s="14">
        <f>VLOOKUP(E2119,'Verweis Faktor'!$A:$B,2,FALSE)</f>
        <v>1</v>
      </c>
      <c r="AJ2119" s="14"/>
      <c r="AK2119" s="14" t="str">
        <f>IF(AL2119="Ja","Versandkosten",VLOOKUP(E2119,'Verweis Belegart'!$A$2:$B$9,2,FALSE))</f>
        <v>Hardware</v>
      </c>
      <c r="AL2119" s="14" t="str">
        <f t="shared" si="305"/>
        <v>Nein</v>
      </c>
      <c r="AM2119" s="14" t="str">
        <f t="shared" si="301"/>
        <v>Positiv</v>
      </c>
    </row>
    <row r="2120" spans="1:39" ht="17.25" customHeight="1" x14ac:dyDescent="0.35">
      <c r="A2120" s="17">
        <v>14572099</v>
      </c>
      <c r="B2120" s="2" t="s">
        <v>1751</v>
      </c>
      <c r="C2120" s="1">
        <v>2025001</v>
      </c>
      <c r="D2120" s="1">
        <v>2000585</v>
      </c>
      <c r="E2120" s="2" t="s">
        <v>34</v>
      </c>
      <c r="F2120" s="2" t="s">
        <v>35</v>
      </c>
      <c r="G2120" s="2" t="s">
        <v>66</v>
      </c>
      <c r="H2120" s="2" t="s">
        <v>258</v>
      </c>
      <c r="I2120" s="2" t="s">
        <v>259</v>
      </c>
      <c r="J2120" s="2" t="s">
        <v>103</v>
      </c>
      <c r="K2120" s="2" t="s">
        <v>107</v>
      </c>
      <c r="L2120" s="2" t="s">
        <v>269</v>
      </c>
      <c r="M2120" s="2" t="s">
        <v>270</v>
      </c>
      <c r="N2120" s="2" t="s">
        <v>271</v>
      </c>
      <c r="O2120" s="3">
        <v>1</v>
      </c>
      <c r="P2120" s="3">
        <v>417.46170000000001</v>
      </c>
      <c r="Q2120" s="3">
        <v>422</v>
      </c>
      <c r="R2120" s="3">
        <v>422</v>
      </c>
      <c r="S2120" s="3">
        <v>4.5382999999999996</v>
      </c>
      <c r="T2120" s="3">
        <v>4.54</v>
      </c>
      <c r="U2120" s="3">
        <v>1.07</v>
      </c>
      <c r="V2120" s="2" t="s">
        <v>145</v>
      </c>
      <c r="W2120" s="2" t="s">
        <v>146</v>
      </c>
      <c r="X2120" s="2" t="s">
        <v>72</v>
      </c>
      <c r="Y2120" s="19" t="str">
        <f>VLOOKUP(G2120,'Verweis Kd-Gruppe'!$A$2:$B$8,2,FALSE)</f>
        <v>EXP</v>
      </c>
      <c r="Z2120" s="19" t="str">
        <f>VLOOKUP(J2120,'Verweis Art-Gruppe'!$A$2:$B$15,2,FALSE)</f>
        <v>Geräte</v>
      </c>
      <c r="AA2120" s="19" t="str">
        <f>VLOOKUP(W2120,'Verweis Vertreter'!$A$2:$B$24,2,FALSE)</f>
        <v>Muhsin Yortanli</v>
      </c>
      <c r="AB2120" s="12">
        <f t="shared" si="297"/>
        <v>1</v>
      </c>
      <c r="AC2120" s="12">
        <f t="shared" si="302"/>
        <v>417.46170000000001</v>
      </c>
      <c r="AD2120" s="12">
        <f t="shared" si="303"/>
        <v>422</v>
      </c>
      <c r="AE2120" s="12">
        <f t="shared" si="298"/>
        <v>422</v>
      </c>
      <c r="AF2120" s="12">
        <f t="shared" si="299"/>
        <v>4.5382999999999996</v>
      </c>
      <c r="AG2120" s="12">
        <f t="shared" si="300"/>
        <v>4.54</v>
      </c>
      <c r="AH2120" s="9">
        <f t="shared" si="304"/>
        <v>1.075829383886256E-2</v>
      </c>
      <c r="AI2120" s="14">
        <f>VLOOKUP(E2120,'Verweis Faktor'!$A:$B,2,FALSE)</f>
        <v>1</v>
      </c>
      <c r="AJ2120" s="14"/>
      <c r="AK2120" s="14" t="str">
        <f>IF(AL2120="Ja","Versandkosten",VLOOKUP(E2120,'Verweis Belegart'!$A$2:$B$9,2,FALSE))</f>
        <v>Hardware</v>
      </c>
      <c r="AL2120" s="14" t="str">
        <f t="shared" si="305"/>
        <v>Nein</v>
      </c>
      <c r="AM2120" s="14" t="str">
        <f t="shared" si="301"/>
        <v>Positiv</v>
      </c>
    </row>
    <row r="2121" spans="1:39" ht="17.25" customHeight="1" x14ac:dyDescent="0.35">
      <c r="A2121" s="17">
        <v>14572099</v>
      </c>
      <c r="B2121" s="2" t="s">
        <v>1751</v>
      </c>
      <c r="C2121" s="1">
        <v>2025001</v>
      </c>
      <c r="D2121" s="1">
        <v>2000585</v>
      </c>
      <c r="E2121" s="2" t="s">
        <v>34</v>
      </c>
      <c r="F2121" s="2" t="s">
        <v>35</v>
      </c>
      <c r="G2121" s="2" t="s">
        <v>66</v>
      </c>
      <c r="H2121" s="2" t="s">
        <v>258</v>
      </c>
      <c r="I2121" s="2" t="s">
        <v>259</v>
      </c>
      <c r="J2121" s="2" t="s">
        <v>103</v>
      </c>
      <c r="K2121" s="2" t="s">
        <v>111</v>
      </c>
      <c r="L2121" s="2" t="s">
        <v>269</v>
      </c>
      <c r="M2121" s="2" t="s">
        <v>270</v>
      </c>
      <c r="N2121" s="2" t="s">
        <v>271</v>
      </c>
      <c r="O2121" s="3">
        <v>1</v>
      </c>
      <c r="P2121" s="3">
        <v>417.46170000000001</v>
      </c>
      <c r="Q2121" s="3">
        <v>422</v>
      </c>
      <c r="R2121" s="3">
        <v>422</v>
      </c>
      <c r="S2121" s="3">
        <v>4.5382999999999996</v>
      </c>
      <c r="T2121" s="3">
        <v>4.54</v>
      </c>
      <c r="U2121" s="3">
        <v>1.07</v>
      </c>
      <c r="V2121" s="2" t="s">
        <v>145</v>
      </c>
      <c r="W2121" s="2" t="s">
        <v>146</v>
      </c>
      <c r="X2121" s="2" t="s">
        <v>72</v>
      </c>
      <c r="Y2121" s="19" t="str">
        <f>VLOOKUP(G2121,'Verweis Kd-Gruppe'!$A$2:$B$8,2,FALSE)</f>
        <v>EXP</v>
      </c>
      <c r="Z2121" s="19" t="str">
        <f>VLOOKUP(J2121,'Verweis Art-Gruppe'!$A$2:$B$15,2,FALSE)</f>
        <v>Geräte</v>
      </c>
      <c r="AA2121" s="19" t="str">
        <f>VLOOKUP(W2121,'Verweis Vertreter'!$A$2:$B$24,2,FALSE)</f>
        <v>Muhsin Yortanli</v>
      </c>
      <c r="AB2121" s="12">
        <f t="shared" si="297"/>
        <v>1</v>
      </c>
      <c r="AC2121" s="12">
        <f t="shared" si="302"/>
        <v>417.46170000000001</v>
      </c>
      <c r="AD2121" s="12">
        <f t="shared" si="303"/>
        <v>422</v>
      </c>
      <c r="AE2121" s="12">
        <f t="shared" si="298"/>
        <v>422</v>
      </c>
      <c r="AF2121" s="12">
        <f t="shared" si="299"/>
        <v>4.5382999999999996</v>
      </c>
      <c r="AG2121" s="12">
        <f t="shared" si="300"/>
        <v>4.54</v>
      </c>
      <c r="AH2121" s="9">
        <f t="shared" si="304"/>
        <v>1.075829383886256E-2</v>
      </c>
      <c r="AI2121" s="14">
        <f>VLOOKUP(E2121,'Verweis Faktor'!$A:$B,2,FALSE)</f>
        <v>1</v>
      </c>
      <c r="AJ2121" s="14"/>
      <c r="AK2121" s="14" t="str">
        <f>IF(AL2121="Ja","Versandkosten",VLOOKUP(E2121,'Verweis Belegart'!$A$2:$B$9,2,FALSE))</f>
        <v>Hardware</v>
      </c>
      <c r="AL2121" s="14" t="str">
        <f t="shared" si="305"/>
        <v>Nein</v>
      </c>
      <c r="AM2121" s="14" t="str">
        <f t="shared" si="301"/>
        <v>Positiv</v>
      </c>
    </row>
    <row r="2122" spans="1:39" ht="17.25" customHeight="1" x14ac:dyDescent="0.35">
      <c r="A2122" s="17">
        <v>14572099</v>
      </c>
      <c r="B2122" s="2" t="s">
        <v>1751</v>
      </c>
      <c r="C2122" s="1">
        <v>2025001</v>
      </c>
      <c r="D2122" s="1">
        <v>2000585</v>
      </c>
      <c r="E2122" s="2" t="s">
        <v>34</v>
      </c>
      <c r="F2122" s="2" t="s">
        <v>35</v>
      </c>
      <c r="G2122" s="2" t="s">
        <v>66</v>
      </c>
      <c r="H2122" s="2" t="s">
        <v>258</v>
      </c>
      <c r="I2122" s="2" t="s">
        <v>259</v>
      </c>
      <c r="J2122" s="2" t="s">
        <v>103</v>
      </c>
      <c r="K2122" s="2" t="s">
        <v>115</v>
      </c>
      <c r="L2122" s="2" t="s">
        <v>56</v>
      </c>
      <c r="M2122" s="2" t="s">
        <v>57</v>
      </c>
      <c r="N2122" s="2" t="s">
        <v>58</v>
      </c>
      <c r="O2122" s="3">
        <v>3</v>
      </c>
      <c r="P2122" s="3">
        <v>605</v>
      </c>
      <c r="Q2122" s="3">
        <v>622</v>
      </c>
      <c r="R2122" s="3">
        <v>1866</v>
      </c>
      <c r="S2122" s="3">
        <v>17</v>
      </c>
      <c r="T2122" s="3">
        <v>51</v>
      </c>
      <c r="U2122" s="3">
        <v>2.73</v>
      </c>
      <c r="V2122" s="2" t="s">
        <v>145</v>
      </c>
      <c r="W2122" s="2" t="s">
        <v>146</v>
      </c>
      <c r="X2122" s="2" t="s">
        <v>72</v>
      </c>
      <c r="Y2122" s="19" t="str">
        <f>VLOOKUP(G2122,'Verweis Kd-Gruppe'!$A$2:$B$8,2,FALSE)</f>
        <v>EXP</v>
      </c>
      <c r="Z2122" s="19" t="str">
        <f>VLOOKUP(J2122,'Verweis Art-Gruppe'!$A$2:$B$15,2,FALSE)</f>
        <v>Geräte</v>
      </c>
      <c r="AA2122" s="19" t="str">
        <f>VLOOKUP(W2122,'Verweis Vertreter'!$A$2:$B$24,2,FALSE)</f>
        <v>Muhsin Yortanli</v>
      </c>
      <c r="AB2122" s="12">
        <f t="shared" si="297"/>
        <v>3</v>
      </c>
      <c r="AC2122" s="12">
        <f t="shared" si="302"/>
        <v>605</v>
      </c>
      <c r="AD2122" s="12">
        <f t="shared" si="303"/>
        <v>622</v>
      </c>
      <c r="AE2122" s="12">
        <f t="shared" si="298"/>
        <v>1866</v>
      </c>
      <c r="AF2122" s="12">
        <f t="shared" si="299"/>
        <v>17</v>
      </c>
      <c r="AG2122" s="12">
        <f t="shared" si="300"/>
        <v>51</v>
      </c>
      <c r="AH2122" s="9">
        <f t="shared" si="304"/>
        <v>2.7331189710610933E-2</v>
      </c>
      <c r="AI2122" s="14">
        <f>VLOOKUP(E2122,'Verweis Faktor'!$A:$B,2,FALSE)</f>
        <v>1</v>
      </c>
      <c r="AJ2122" s="14"/>
      <c r="AK2122" s="14" t="str">
        <f>IF(AL2122="Ja","Versandkosten",VLOOKUP(E2122,'Verweis Belegart'!$A$2:$B$9,2,FALSE))</f>
        <v>Hardware</v>
      </c>
      <c r="AL2122" s="14" t="str">
        <f t="shared" si="305"/>
        <v>Nein</v>
      </c>
      <c r="AM2122" s="14" t="str">
        <f t="shared" si="301"/>
        <v>Positiv</v>
      </c>
    </row>
    <row r="2123" spans="1:39" ht="17.25" customHeight="1" x14ac:dyDescent="0.35">
      <c r="A2123" s="17">
        <v>14572099</v>
      </c>
      <c r="B2123" s="2" t="s">
        <v>1751</v>
      </c>
      <c r="C2123" s="1">
        <v>2025001</v>
      </c>
      <c r="D2123" s="1">
        <v>2000585</v>
      </c>
      <c r="E2123" s="2" t="s">
        <v>34</v>
      </c>
      <c r="F2123" s="2" t="s">
        <v>35</v>
      </c>
      <c r="G2123" s="2" t="s">
        <v>66</v>
      </c>
      <c r="H2123" s="2" t="s">
        <v>258</v>
      </c>
      <c r="I2123" s="2" t="s">
        <v>259</v>
      </c>
      <c r="J2123" s="2" t="s">
        <v>103</v>
      </c>
      <c r="K2123" s="2" t="s">
        <v>289</v>
      </c>
      <c r="L2123" s="2" t="s">
        <v>56</v>
      </c>
      <c r="M2123" s="2" t="s">
        <v>57</v>
      </c>
      <c r="N2123" s="2" t="s">
        <v>58</v>
      </c>
      <c r="O2123" s="3">
        <v>1</v>
      </c>
      <c r="P2123" s="3">
        <v>605</v>
      </c>
      <c r="Q2123" s="3">
        <v>619</v>
      </c>
      <c r="R2123" s="3">
        <v>619</v>
      </c>
      <c r="S2123" s="3">
        <v>14</v>
      </c>
      <c r="T2123" s="3">
        <v>14</v>
      </c>
      <c r="U2123" s="3">
        <v>2.2599999999999998</v>
      </c>
      <c r="V2123" s="2" t="s">
        <v>145</v>
      </c>
      <c r="W2123" s="2" t="s">
        <v>146</v>
      </c>
      <c r="X2123" s="2" t="s">
        <v>72</v>
      </c>
      <c r="Y2123" s="19" t="str">
        <f>VLOOKUP(G2123,'Verweis Kd-Gruppe'!$A$2:$B$8,2,FALSE)</f>
        <v>EXP</v>
      </c>
      <c r="Z2123" s="19" t="str">
        <f>VLOOKUP(J2123,'Verweis Art-Gruppe'!$A$2:$B$15,2,FALSE)</f>
        <v>Geräte</v>
      </c>
      <c r="AA2123" s="19" t="str">
        <f>VLOOKUP(W2123,'Verweis Vertreter'!$A$2:$B$24,2,FALSE)</f>
        <v>Muhsin Yortanli</v>
      </c>
      <c r="AB2123" s="12">
        <f t="shared" si="297"/>
        <v>1</v>
      </c>
      <c r="AC2123" s="12">
        <f t="shared" si="302"/>
        <v>605</v>
      </c>
      <c r="AD2123" s="12">
        <f t="shared" si="303"/>
        <v>619</v>
      </c>
      <c r="AE2123" s="12">
        <f t="shared" si="298"/>
        <v>619</v>
      </c>
      <c r="AF2123" s="12">
        <f t="shared" si="299"/>
        <v>14</v>
      </c>
      <c r="AG2123" s="12">
        <f t="shared" si="300"/>
        <v>14</v>
      </c>
      <c r="AH2123" s="9">
        <f t="shared" si="304"/>
        <v>2.2617124394184167E-2</v>
      </c>
      <c r="AI2123" s="14">
        <f>VLOOKUP(E2123,'Verweis Faktor'!$A:$B,2,FALSE)</f>
        <v>1</v>
      </c>
      <c r="AJ2123" s="14"/>
      <c r="AK2123" s="14" t="str">
        <f>IF(AL2123="Ja","Versandkosten",VLOOKUP(E2123,'Verweis Belegart'!$A$2:$B$9,2,FALSE))</f>
        <v>Hardware</v>
      </c>
      <c r="AL2123" s="14" t="str">
        <f t="shared" si="305"/>
        <v>Nein</v>
      </c>
      <c r="AM2123" s="14" t="str">
        <f t="shared" si="301"/>
        <v>Positiv</v>
      </c>
    </row>
    <row r="2124" spans="1:39" ht="17.25" customHeight="1" x14ac:dyDescent="0.35">
      <c r="A2124" s="17">
        <v>14572099</v>
      </c>
      <c r="B2124" s="2" t="s">
        <v>1751</v>
      </c>
      <c r="C2124" s="1">
        <v>2025001</v>
      </c>
      <c r="D2124" s="1">
        <v>2000585</v>
      </c>
      <c r="E2124" s="2" t="s">
        <v>34</v>
      </c>
      <c r="F2124" s="2" t="s">
        <v>35</v>
      </c>
      <c r="G2124" s="2" t="s">
        <v>66</v>
      </c>
      <c r="H2124" s="2" t="s">
        <v>258</v>
      </c>
      <c r="I2124" s="2" t="s">
        <v>259</v>
      </c>
      <c r="J2124" s="2" t="s">
        <v>103</v>
      </c>
      <c r="K2124" s="2" t="s">
        <v>293</v>
      </c>
      <c r="L2124" s="2" t="s">
        <v>56</v>
      </c>
      <c r="M2124" s="2" t="s">
        <v>57</v>
      </c>
      <c r="N2124" s="2" t="s">
        <v>58</v>
      </c>
      <c r="O2124" s="3">
        <v>1</v>
      </c>
      <c r="P2124" s="3">
        <v>605</v>
      </c>
      <c r="Q2124" s="3">
        <v>619</v>
      </c>
      <c r="R2124" s="3">
        <v>619</v>
      </c>
      <c r="S2124" s="3">
        <v>14</v>
      </c>
      <c r="T2124" s="3">
        <v>14</v>
      </c>
      <c r="U2124" s="3">
        <v>2.2599999999999998</v>
      </c>
      <c r="V2124" s="2" t="s">
        <v>145</v>
      </c>
      <c r="W2124" s="2" t="s">
        <v>146</v>
      </c>
      <c r="X2124" s="2" t="s">
        <v>72</v>
      </c>
      <c r="Y2124" s="19" t="str">
        <f>VLOOKUP(G2124,'Verweis Kd-Gruppe'!$A$2:$B$8,2,FALSE)</f>
        <v>EXP</v>
      </c>
      <c r="Z2124" s="19" t="str">
        <f>VLOOKUP(J2124,'Verweis Art-Gruppe'!$A$2:$B$15,2,FALSE)</f>
        <v>Geräte</v>
      </c>
      <c r="AA2124" s="19" t="str">
        <f>VLOOKUP(W2124,'Verweis Vertreter'!$A$2:$B$24,2,FALSE)</f>
        <v>Muhsin Yortanli</v>
      </c>
      <c r="AB2124" s="12">
        <f t="shared" si="297"/>
        <v>1</v>
      </c>
      <c r="AC2124" s="12">
        <f t="shared" si="302"/>
        <v>605</v>
      </c>
      <c r="AD2124" s="12">
        <f t="shared" si="303"/>
        <v>619</v>
      </c>
      <c r="AE2124" s="12">
        <f t="shared" si="298"/>
        <v>619</v>
      </c>
      <c r="AF2124" s="12">
        <f t="shared" si="299"/>
        <v>14</v>
      </c>
      <c r="AG2124" s="12">
        <f t="shared" si="300"/>
        <v>14</v>
      </c>
      <c r="AH2124" s="9">
        <f t="shared" si="304"/>
        <v>2.2617124394184167E-2</v>
      </c>
      <c r="AI2124" s="14">
        <f>VLOOKUP(E2124,'Verweis Faktor'!$A:$B,2,FALSE)</f>
        <v>1</v>
      </c>
      <c r="AJ2124" s="14"/>
      <c r="AK2124" s="14" t="str">
        <f>IF(AL2124="Ja","Versandkosten",VLOOKUP(E2124,'Verweis Belegart'!$A$2:$B$9,2,FALSE))</f>
        <v>Hardware</v>
      </c>
      <c r="AL2124" s="14" t="str">
        <f t="shared" si="305"/>
        <v>Nein</v>
      </c>
      <c r="AM2124" s="14" t="str">
        <f t="shared" si="301"/>
        <v>Positiv</v>
      </c>
    </row>
    <row r="2125" spans="1:39" ht="17.25" customHeight="1" x14ac:dyDescent="0.35">
      <c r="A2125" s="17">
        <v>14572099</v>
      </c>
      <c r="B2125" s="2" t="s">
        <v>1751</v>
      </c>
      <c r="C2125" s="1">
        <v>2025001</v>
      </c>
      <c r="D2125" s="1">
        <v>2000585</v>
      </c>
      <c r="E2125" s="2" t="s">
        <v>34</v>
      </c>
      <c r="F2125" s="2" t="s">
        <v>35</v>
      </c>
      <c r="G2125" s="2" t="s">
        <v>66</v>
      </c>
      <c r="H2125" s="2" t="s">
        <v>258</v>
      </c>
      <c r="I2125" s="2" t="s">
        <v>259</v>
      </c>
      <c r="J2125" s="2" t="s">
        <v>103</v>
      </c>
      <c r="K2125" s="2" t="s">
        <v>296</v>
      </c>
      <c r="L2125" s="2" t="s">
        <v>815</v>
      </c>
      <c r="M2125" s="2" t="s">
        <v>816</v>
      </c>
      <c r="N2125" s="2" t="s">
        <v>817</v>
      </c>
      <c r="O2125" s="3">
        <v>1</v>
      </c>
      <c r="P2125" s="3">
        <v>1218</v>
      </c>
      <c r="Q2125" s="3">
        <v>1219</v>
      </c>
      <c r="R2125" s="3">
        <v>1219</v>
      </c>
      <c r="S2125" s="3">
        <v>1</v>
      </c>
      <c r="T2125" s="3">
        <v>1</v>
      </c>
      <c r="U2125" s="3">
        <v>0.08</v>
      </c>
      <c r="V2125" s="2" t="s">
        <v>145</v>
      </c>
      <c r="W2125" s="2" t="s">
        <v>146</v>
      </c>
      <c r="X2125" s="2" t="s">
        <v>72</v>
      </c>
      <c r="Y2125" s="19" t="str">
        <f>VLOOKUP(G2125,'Verweis Kd-Gruppe'!$A$2:$B$8,2,FALSE)</f>
        <v>EXP</v>
      </c>
      <c r="Z2125" s="19" t="str">
        <f>VLOOKUP(J2125,'Verweis Art-Gruppe'!$A$2:$B$15,2,FALSE)</f>
        <v>Geräte</v>
      </c>
      <c r="AA2125" s="19" t="str">
        <f>VLOOKUP(W2125,'Verweis Vertreter'!$A$2:$B$24,2,FALSE)</f>
        <v>Muhsin Yortanli</v>
      </c>
      <c r="AB2125" s="12">
        <f t="shared" si="297"/>
        <v>1</v>
      </c>
      <c r="AC2125" s="12">
        <f t="shared" si="302"/>
        <v>1218</v>
      </c>
      <c r="AD2125" s="12">
        <f t="shared" si="303"/>
        <v>1219</v>
      </c>
      <c r="AE2125" s="12">
        <f t="shared" si="298"/>
        <v>1219</v>
      </c>
      <c r="AF2125" s="12">
        <f t="shared" si="299"/>
        <v>1</v>
      </c>
      <c r="AG2125" s="12">
        <f t="shared" si="300"/>
        <v>1</v>
      </c>
      <c r="AH2125" s="9">
        <f t="shared" si="304"/>
        <v>8.2034454470877774E-4</v>
      </c>
      <c r="AI2125" s="14">
        <f>VLOOKUP(E2125,'Verweis Faktor'!$A:$B,2,FALSE)</f>
        <v>1</v>
      </c>
      <c r="AJ2125" s="14"/>
      <c r="AK2125" s="14" t="str">
        <f>IF(AL2125="Ja","Versandkosten",VLOOKUP(E2125,'Verweis Belegart'!$A$2:$B$9,2,FALSE))</f>
        <v>Hardware</v>
      </c>
      <c r="AL2125" s="14" t="str">
        <f t="shared" si="305"/>
        <v>Nein</v>
      </c>
      <c r="AM2125" s="14" t="str">
        <f t="shared" si="301"/>
        <v>Positiv</v>
      </c>
    </row>
    <row r="2126" spans="1:39" ht="17.25" customHeight="1" x14ac:dyDescent="0.35">
      <c r="A2126" s="17">
        <v>14572099</v>
      </c>
      <c r="B2126" s="2" t="s">
        <v>1751</v>
      </c>
      <c r="C2126" s="1">
        <v>2025001</v>
      </c>
      <c r="D2126" s="1">
        <v>2000585</v>
      </c>
      <c r="E2126" s="2" t="s">
        <v>34</v>
      </c>
      <c r="F2126" s="2" t="s">
        <v>35</v>
      </c>
      <c r="G2126" s="2" t="s">
        <v>66</v>
      </c>
      <c r="H2126" s="2" t="s">
        <v>258</v>
      </c>
      <c r="I2126" s="2" t="s">
        <v>259</v>
      </c>
      <c r="J2126" s="2" t="s">
        <v>103</v>
      </c>
      <c r="K2126" s="2" t="s">
        <v>299</v>
      </c>
      <c r="L2126" s="2" t="s">
        <v>132</v>
      </c>
      <c r="M2126" s="2" t="s">
        <v>133</v>
      </c>
      <c r="N2126" s="2" t="s">
        <v>48</v>
      </c>
      <c r="O2126" s="3">
        <v>1</v>
      </c>
      <c r="P2126" s="3">
        <v>254.48859999999999</v>
      </c>
      <c r="Q2126" s="3">
        <v>263</v>
      </c>
      <c r="R2126" s="3">
        <v>263</v>
      </c>
      <c r="S2126" s="3">
        <v>8.5114000000000001</v>
      </c>
      <c r="T2126" s="3">
        <v>8.51</v>
      </c>
      <c r="U2126" s="3">
        <v>3.23</v>
      </c>
      <c r="V2126" s="2" t="s">
        <v>145</v>
      </c>
      <c r="W2126" s="2" t="s">
        <v>146</v>
      </c>
      <c r="X2126" s="2" t="s">
        <v>72</v>
      </c>
      <c r="Y2126" s="19" t="str">
        <f>VLOOKUP(G2126,'Verweis Kd-Gruppe'!$A$2:$B$8,2,FALSE)</f>
        <v>EXP</v>
      </c>
      <c r="Z2126" s="19" t="str">
        <f>VLOOKUP(J2126,'Verweis Art-Gruppe'!$A$2:$B$15,2,FALSE)</f>
        <v>Geräte</v>
      </c>
      <c r="AA2126" s="19" t="str">
        <f>VLOOKUP(W2126,'Verweis Vertreter'!$A$2:$B$24,2,FALSE)</f>
        <v>Muhsin Yortanli</v>
      </c>
      <c r="AB2126" s="12">
        <f t="shared" si="297"/>
        <v>1</v>
      </c>
      <c r="AC2126" s="12">
        <f t="shared" si="302"/>
        <v>254.48859999999999</v>
      </c>
      <c r="AD2126" s="12">
        <f t="shared" si="303"/>
        <v>263</v>
      </c>
      <c r="AE2126" s="12">
        <f t="shared" si="298"/>
        <v>263</v>
      </c>
      <c r="AF2126" s="12">
        <f t="shared" si="299"/>
        <v>8.5114000000000001</v>
      </c>
      <c r="AG2126" s="12">
        <f t="shared" si="300"/>
        <v>8.51</v>
      </c>
      <c r="AH2126" s="9">
        <f t="shared" si="304"/>
        <v>3.23574144486692E-2</v>
      </c>
      <c r="AI2126" s="14">
        <f>VLOOKUP(E2126,'Verweis Faktor'!$A:$B,2,FALSE)</f>
        <v>1</v>
      </c>
      <c r="AJ2126" s="14"/>
      <c r="AK2126" s="14" t="str">
        <f>IF(AL2126="Ja","Versandkosten",VLOOKUP(E2126,'Verweis Belegart'!$A$2:$B$9,2,FALSE))</f>
        <v>Hardware</v>
      </c>
      <c r="AL2126" s="14" t="str">
        <f t="shared" si="305"/>
        <v>Nein</v>
      </c>
      <c r="AM2126" s="14" t="str">
        <f t="shared" si="301"/>
        <v>Positiv</v>
      </c>
    </row>
    <row r="2127" spans="1:39" ht="17.25" customHeight="1" x14ac:dyDescent="0.35">
      <c r="A2127" s="17">
        <v>14572099</v>
      </c>
      <c r="B2127" s="2" t="s">
        <v>1751</v>
      </c>
      <c r="C2127" s="1">
        <v>2025001</v>
      </c>
      <c r="D2127" s="1">
        <v>2000585</v>
      </c>
      <c r="E2127" s="2" t="s">
        <v>34</v>
      </c>
      <c r="F2127" s="2" t="s">
        <v>35</v>
      </c>
      <c r="G2127" s="2" t="s">
        <v>66</v>
      </c>
      <c r="H2127" s="2" t="s">
        <v>258</v>
      </c>
      <c r="I2127" s="2" t="s">
        <v>259</v>
      </c>
      <c r="J2127" s="2" t="s">
        <v>304</v>
      </c>
      <c r="K2127" s="2" t="s">
        <v>300</v>
      </c>
      <c r="L2127" s="2" t="s">
        <v>382</v>
      </c>
      <c r="M2127" s="2" t="s">
        <v>383</v>
      </c>
      <c r="N2127" s="2" t="s">
        <v>384</v>
      </c>
      <c r="O2127" s="3">
        <v>1</v>
      </c>
      <c r="P2127" s="3">
        <v>145.5</v>
      </c>
      <c r="Q2127" s="3">
        <v>149</v>
      </c>
      <c r="R2127" s="3">
        <v>149</v>
      </c>
      <c r="S2127" s="3">
        <v>3.5</v>
      </c>
      <c r="T2127" s="3">
        <v>3.5</v>
      </c>
      <c r="U2127" s="3">
        <v>2.34</v>
      </c>
      <c r="V2127" s="2" t="s">
        <v>145</v>
      </c>
      <c r="W2127" s="2" t="s">
        <v>146</v>
      </c>
      <c r="X2127" s="2" t="s">
        <v>72</v>
      </c>
      <c r="Y2127" s="19" t="str">
        <f>VLOOKUP(G2127,'Verweis Kd-Gruppe'!$A$2:$B$8,2,FALSE)</f>
        <v>EXP</v>
      </c>
      <c r="Z2127" s="19" t="str">
        <f>VLOOKUP(J2127,'Verweis Art-Gruppe'!$A$2:$B$15,2,FALSE)</f>
        <v>Zubehör</v>
      </c>
      <c r="AA2127" s="19" t="str">
        <f>VLOOKUP(W2127,'Verweis Vertreter'!$A$2:$B$24,2,FALSE)</f>
        <v>Muhsin Yortanli</v>
      </c>
      <c r="AB2127" s="12">
        <f t="shared" si="297"/>
        <v>1</v>
      </c>
      <c r="AC2127" s="12">
        <f t="shared" si="302"/>
        <v>145.5</v>
      </c>
      <c r="AD2127" s="12">
        <f t="shared" si="303"/>
        <v>149</v>
      </c>
      <c r="AE2127" s="12">
        <f t="shared" si="298"/>
        <v>149</v>
      </c>
      <c r="AF2127" s="12">
        <f t="shared" si="299"/>
        <v>3.5</v>
      </c>
      <c r="AG2127" s="12">
        <f t="shared" si="300"/>
        <v>3.5</v>
      </c>
      <c r="AH2127" s="9">
        <f t="shared" si="304"/>
        <v>2.3489932885906041E-2</v>
      </c>
      <c r="AI2127" s="14">
        <f>VLOOKUP(E2127,'Verweis Faktor'!$A:$B,2,FALSE)</f>
        <v>1</v>
      </c>
      <c r="AJ2127" s="14"/>
      <c r="AK2127" s="14" t="str">
        <f>IF(AL2127="Ja","Versandkosten",VLOOKUP(E2127,'Verweis Belegart'!$A$2:$B$9,2,FALSE))</f>
        <v>Hardware</v>
      </c>
      <c r="AL2127" s="14" t="str">
        <f t="shared" si="305"/>
        <v>Nein</v>
      </c>
      <c r="AM2127" s="14" t="str">
        <f t="shared" si="301"/>
        <v>Positiv</v>
      </c>
    </row>
    <row r="2128" spans="1:39" ht="17.25" customHeight="1" x14ac:dyDescent="0.35">
      <c r="A2128" s="17">
        <v>14572099</v>
      </c>
      <c r="B2128" s="2" t="s">
        <v>1751</v>
      </c>
      <c r="C2128" s="1">
        <v>2025001</v>
      </c>
      <c r="D2128" s="1">
        <v>2000585</v>
      </c>
      <c r="E2128" s="2" t="s">
        <v>34</v>
      </c>
      <c r="F2128" s="2" t="s">
        <v>35</v>
      </c>
      <c r="G2128" s="2" t="s">
        <v>66</v>
      </c>
      <c r="H2128" s="2" t="s">
        <v>258</v>
      </c>
      <c r="I2128" s="2" t="s">
        <v>259</v>
      </c>
      <c r="J2128" s="2" t="s">
        <v>304</v>
      </c>
      <c r="K2128" s="2" t="s">
        <v>301</v>
      </c>
      <c r="L2128" s="2" t="s">
        <v>382</v>
      </c>
      <c r="M2128" s="2" t="s">
        <v>383</v>
      </c>
      <c r="N2128" s="2" t="s">
        <v>384</v>
      </c>
      <c r="O2128" s="3">
        <v>1</v>
      </c>
      <c r="P2128" s="3">
        <v>145.5</v>
      </c>
      <c r="Q2128" s="3">
        <v>150</v>
      </c>
      <c r="R2128" s="3">
        <v>150</v>
      </c>
      <c r="S2128" s="3">
        <v>4.5</v>
      </c>
      <c r="T2128" s="3">
        <v>4.5</v>
      </c>
      <c r="U2128" s="3">
        <v>3</v>
      </c>
      <c r="V2128" s="2" t="s">
        <v>145</v>
      </c>
      <c r="W2128" s="2" t="s">
        <v>146</v>
      </c>
      <c r="X2128" s="2" t="s">
        <v>72</v>
      </c>
      <c r="Y2128" s="19" t="str">
        <f>VLOOKUP(G2128,'Verweis Kd-Gruppe'!$A$2:$B$8,2,FALSE)</f>
        <v>EXP</v>
      </c>
      <c r="Z2128" s="19" t="str">
        <f>VLOOKUP(J2128,'Verweis Art-Gruppe'!$A$2:$B$15,2,FALSE)</f>
        <v>Zubehör</v>
      </c>
      <c r="AA2128" s="19" t="str">
        <f>VLOOKUP(W2128,'Verweis Vertreter'!$A$2:$B$24,2,FALSE)</f>
        <v>Muhsin Yortanli</v>
      </c>
      <c r="AB2128" s="12">
        <f t="shared" si="297"/>
        <v>1</v>
      </c>
      <c r="AC2128" s="12">
        <f t="shared" si="302"/>
        <v>145.5</v>
      </c>
      <c r="AD2128" s="12">
        <f t="shared" si="303"/>
        <v>150</v>
      </c>
      <c r="AE2128" s="12">
        <f t="shared" si="298"/>
        <v>150</v>
      </c>
      <c r="AF2128" s="12">
        <f t="shared" si="299"/>
        <v>4.5</v>
      </c>
      <c r="AG2128" s="12">
        <f t="shared" si="300"/>
        <v>4.5</v>
      </c>
      <c r="AH2128" s="9">
        <f t="shared" si="304"/>
        <v>0.03</v>
      </c>
      <c r="AI2128" s="14">
        <f>VLOOKUP(E2128,'Verweis Faktor'!$A:$B,2,FALSE)</f>
        <v>1</v>
      </c>
      <c r="AJ2128" s="14"/>
      <c r="AK2128" s="14" t="str">
        <f>IF(AL2128="Ja","Versandkosten",VLOOKUP(E2128,'Verweis Belegart'!$A$2:$B$9,2,FALSE))</f>
        <v>Hardware</v>
      </c>
      <c r="AL2128" s="14" t="str">
        <f t="shared" si="305"/>
        <v>Nein</v>
      </c>
      <c r="AM2128" s="14" t="str">
        <f t="shared" si="301"/>
        <v>Positiv</v>
      </c>
    </row>
    <row r="2129" spans="1:39" ht="17.25" customHeight="1" x14ac:dyDescent="0.35">
      <c r="A2129" s="17">
        <v>14572099</v>
      </c>
      <c r="B2129" s="2" t="s">
        <v>1751</v>
      </c>
      <c r="C2129" s="1">
        <v>2025001</v>
      </c>
      <c r="D2129" s="1">
        <v>2000585</v>
      </c>
      <c r="E2129" s="2" t="s">
        <v>34</v>
      </c>
      <c r="F2129" s="2" t="s">
        <v>35</v>
      </c>
      <c r="G2129" s="2" t="s">
        <v>66</v>
      </c>
      <c r="H2129" s="2" t="s">
        <v>258</v>
      </c>
      <c r="I2129" s="2" t="s">
        <v>259</v>
      </c>
      <c r="J2129" s="2" t="s">
        <v>304</v>
      </c>
      <c r="K2129" s="2" t="s">
        <v>304</v>
      </c>
      <c r="L2129" s="2" t="s">
        <v>328</v>
      </c>
      <c r="M2129" s="2" t="s">
        <v>329</v>
      </c>
      <c r="N2129" s="2" t="s">
        <v>330</v>
      </c>
      <c r="O2129" s="3">
        <v>1</v>
      </c>
      <c r="P2129" s="3">
        <v>418.84620000000001</v>
      </c>
      <c r="Q2129" s="3">
        <v>435</v>
      </c>
      <c r="R2129" s="3">
        <v>435</v>
      </c>
      <c r="S2129" s="3">
        <v>16.1538</v>
      </c>
      <c r="T2129" s="3">
        <v>16.149999999999999</v>
      </c>
      <c r="U2129" s="3">
        <v>3.71</v>
      </c>
      <c r="V2129" s="2" t="s">
        <v>145</v>
      </c>
      <c r="W2129" s="2" t="s">
        <v>146</v>
      </c>
      <c r="X2129" s="2" t="s">
        <v>72</v>
      </c>
      <c r="Y2129" s="19" t="str">
        <f>VLOOKUP(G2129,'Verweis Kd-Gruppe'!$A$2:$B$8,2,FALSE)</f>
        <v>EXP</v>
      </c>
      <c r="Z2129" s="19" t="str">
        <f>VLOOKUP(J2129,'Verweis Art-Gruppe'!$A$2:$B$15,2,FALSE)</f>
        <v>Zubehör</v>
      </c>
      <c r="AA2129" s="19" t="str">
        <f>VLOOKUP(W2129,'Verweis Vertreter'!$A$2:$B$24,2,FALSE)</f>
        <v>Muhsin Yortanli</v>
      </c>
      <c r="AB2129" s="12">
        <f t="shared" si="297"/>
        <v>1</v>
      </c>
      <c r="AC2129" s="12">
        <f t="shared" si="302"/>
        <v>418.84620000000001</v>
      </c>
      <c r="AD2129" s="12">
        <f t="shared" si="303"/>
        <v>435</v>
      </c>
      <c r="AE2129" s="12">
        <f t="shared" si="298"/>
        <v>435</v>
      </c>
      <c r="AF2129" s="12">
        <f t="shared" si="299"/>
        <v>16.1538</v>
      </c>
      <c r="AG2129" s="12">
        <f t="shared" si="300"/>
        <v>16.149999999999999</v>
      </c>
      <c r="AH2129" s="9">
        <f t="shared" si="304"/>
        <v>3.7126436781609193E-2</v>
      </c>
      <c r="AI2129" s="14">
        <f>VLOOKUP(E2129,'Verweis Faktor'!$A:$B,2,FALSE)</f>
        <v>1</v>
      </c>
      <c r="AJ2129" s="14"/>
      <c r="AK2129" s="14" t="str">
        <f>IF(AL2129="Ja","Versandkosten",VLOOKUP(E2129,'Verweis Belegart'!$A$2:$B$9,2,FALSE))</f>
        <v>Hardware</v>
      </c>
      <c r="AL2129" s="14" t="str">
        <f t="shared" si="305"/>
        <v>Nein</v>
      </c>
      <c r="AM2129" s="14" t="str">
        <f t="shared" si="301"/>
        <v>Positiv</v>
      </c>
    </row>
    <row r="2130" spans="1:39" ht="17.25" customHeight="1" x14ac:dyDescent="0.35">
      <c r="A2130" s="17">
        <v>14572099</v>
      </c>
      <c r="B2130" s="2" t="s">
        <v>1751</v>
      </c>
      <c r="C2130" s="1">
        <v>2025001</v>
      </c>
      <c r="D2130" s="1">
        <v>2000585</v>
      </c>
      <c r="E2130" s="2" t="s">
        <v>34</v>
      </c>
      <c r="F2130" s="2" t="s">
        <v>35</v>
      </c>
      <c r="G2130" s="2" t="s">
        <v>66</v>
      </c>
      <c r="H2130" s="2" t="s">
        <v>258</v>
      </c>
      <c r="I2130" s="2" t="s">
        <v>259</v>
      </c>
      <c r="J2130" s="2" t="s">
        <v>103</v>
      </c>
      <c r="K2130" s="2" t="s">
        <v>307</v>
      </c>
      <c r="L2130" s="2" t="s">
        <v>272</v>
      </c>
      <c r="M2130" s="2" t="s">
        <v>273</v>
      </c>
      <c r="N2130" s="2" t="s">
        <v>274</v>
      </c>
      <c r="O2130" s="3">
        <v>1</v>
      </c>
      <c r="P2130" s="3">
        <v>1065.5192</v>
      </c>
      <c r="Q2130" s="3">
        <v>1099</v>
      </c>
      <c r="R2130" s="3">
        <v>1099</v>
      </c>
      <c r="S2130" s="3">
        <v>33.480800000000002</v>
      </c>
      <c r="T2130" s="3">
        <v>33.479999999999997</v>
      </c>
      <c r="U2130" s="3">
        <v>3.04</v>
      </c>
      <c r="V2130" s="2" t="s">
        <v>145</v>
      </c>
      <c r="W2130" s="2" t="s">
        <v>146</v>
      </c>
      <c r="X2130" s="2" t="s">
        <v>72</v>
      </c>
      <c r="Y2130" s="19" t="str">
        <f>VLOOKUP(G2130,'Verweis Kd-Gruppe'!$A$2:$B$8,2,FALSE)</f>
        <v>EXP</v>
      </c>
      <c r="Z2130" s="19" t="str">
        <f>VLOOKUP(J2130,'Verweis Art-Gruppe'!$A$2:$B$15,2,FALSE)</f>
        <v>Geräte</v>
      </c>
      <c r="AA2130" s="19" t="str">
        <f>VLOOKUP(W2130,'Verweis Vertreter'!$A$2:$B$24,2,FALSE)</f>
        <v>Muhsin Yortanli</v>
      </c>
      <c r="AB2130" s="12">
        <f t="shared" si="297"/>
        <v>1</v>
      </c>
      <c r="AC2130" s="12">
        <f t="shared" si="302"/>
        <v>1065.5192</v>
      </c>
      <c r="AD2130" s="12">
        <f t="shared" si="303"/>
        <v>1099</v>
      </c>
      <c r="AE2130" s="12">
        <f t="shared" si="298"/>
        <v>1099</v>
      </c>
      <c r="AF2130" s="12">
        <f t="shared" si="299"/>
        <v>33.480800000000002</v>
      </c>
      <c r="AG2130" s="12">
        <f t="shared" si="300"/>
        <v>33.479999999999997</v>
      </c>
      <c r="AH2130" s="9">
        <f t="shared" si="304"/>
        <v>3.0464058234758867E-2</v>
      </c>
      <c r="AI2130" s="14">
        <f>VLOOKUP(E2130,'Verweis Faktor'!$A:$B,2,FALSE)</f>
        <v>1</v>
      </c>
      <c r="AJ2130" s="14"/>
      <c r="AK2130" s="14" t="str">
        <f>IF(AL2130="Ja","Versandkosten",VLOOKUP(E2130,'Verweis Belegart'!$A$2:$B$9,2,FALSE))</f>
        <v>Hardware</v>
      </c>
      <c r="AL2130" s="14" t="str">
        <f t="shared" si="305"/>
        <v>Nein</v>
      </c>
      <c r="AM2130" s="14" t="str">
        <f t="shared" si="301"/>
        <v>Positiv</v>
      </c>
    </row>
    <row r="2131" spans="1:39" ht="17.25" customHeight="1" x14ac:dyDescent="0.35">
      <c r="A2131" s="17">
        <v>14572099</v>
      </c>
      <c r="B2131" s="2" t="s">
        <v>1751</v>
      </c>
      <c r="C2131" s="1">
        <v>2025001</v>
      </c>
      <c r="D2131" s="1">
        <v>2000585</v>
      </c>
      <c r="E2131" s="2" t="s">
        <v>34</v>
      </c>
      <c r="F2131" s="2" t="s">
        <v>35</v>
      </c>
      <c r="G2131" s="2" t="s">
        <v>66</v>
      </c>
      <c r="H2131" s="2" t="s">
        <v>258</v>
      </c>
      <c r="I2131" s="2" t="s">
        <v>259</v>
      </c>
      <c r="J2131" s="2" t="s">
        <v>103</v>
      </c>
      <c r="K2131" s="2" t="s">
        <v>311</v>
      </c>
      <c r="L2131" s="2" t="s">
        <v>272</v>
      </c>
      <c r="M2131" s="2" t="s">
        <v>273</v>
      </c>
      <c r="N2131" s="2" t="s">
        <v>274</v>
      </c>
      <c r="O2131" s="3">
        <v>2</v>
      </c>
      <c r="P2131" s="3">
        <v>1065.5192</v>
      </c>
      <c r="Q2131" s="3">
        <v>1099</v>
      </c>
      <c r="R2131" s="3">
        <v>2198</v>
      </c>
      <c r="S2131" s="3">
        <v>33.480800000000002</v>
      </c>
      <c r="T2131" s="3">
        <v>66.959999999999994</v>
      </c>
      <c r="U2131" s="3">
        <v>3.04</v>
      </c>
      <c r="V2131" s="2" t="s">
        <v>145</v>
      </c>
      <c r="W2131" s="2" t="s">
        <v>146</v>
      </c>
      <c r="X2131" s="2" t="s">
        <v>72</v>
      </c>
      <c r="Y2131" s="19" t="str">
        <f>VLOOKUP(G2131,'Verweis Kd-Gruppe'!$A$2:$B$8,2,FALSE)</f>
        <v>EXP</v>
      </c>
      <c r="Z2131" s="19" t="str">
        <f>VLOOKUP(J2131,'Verweis Art-Gruppe'!$A$2:$B$15,2,FALSE)</f>
        <v>Geräte</v>
      </c>
      <c r="AA2131" s="19" t="str">
        <f>VLOOKUP(W2131,'Verweis Vertreter'!$A$2:$B$24,2,FALSE)</f>
        <v>Muhsin Yortanli</v>
      </c>
      <c r="AB2131" s="12">
        <f t="shared" si="297"/>
        <v>2</v>
      </c>
      <c r="AC2131" s="12">
        <f t="shared" si="302"/>
        <v>1065.5192</v>
      </c>
      <c r="AD2131" s="12">
        <f t="shared" si="303"/>
        <v>1099</v>
      </c>
      <c r="AE2131" s="12">
        <f t="shared" si="298"/>
        <v>2198</v>
      </c>
      <c r="AF2131" s="12">
        <f t="shared" si="299"/>
        <v>33.480800000000002</v>
      </c>
      <c r="AG2131" s="12">
        <f t="shared" si="300"/>
        <v>66.959999999999994</v>
      </c>
      <c r="AH2131" s="9">
        <f t="shared" si="304"/>
        <v>3.0464058234758867E-2</v>
      </c>
      <c r="AI2131" s="14">
        <f>VLOOKUP(E2131,'Verweis Faktor'!$A:$B,2,FALSE)</f>
        <v>1</v>
      </c>
      <c r="AJ2131" s="14"/>
      <c r="AK2131" s="14" t="str">
        <f>IF(AL2131="Ja","Versandkosten",VLOOKUP(E2131,'Verweis Belegart'!$A$2:$B$9,2,FALSE))</f>
        <v>Hardware</v>
      </c>
      <c r="AL2131" s="14" t="str">
        <f t="shared" si="305"/>
        <v>Nein</v>
      </c>
      <c r="AM2131" s="14" t="str">
        <f t="shared" si="301"/>
        <v>Positiv</v>
      </c>
    </row>
    <row r="2132" spans="1:39" ht="17.25" customHeight="1" x14ac:dyDescent="0.35">
      <c r="A2132" s="17">
        <v>14572099</v>
      </c>
      <c r="B2132" s="2" t="s">
        <v>1751</v>
      </c>
      <c r="C2132" s="1">
        <v>2025001</v>
      </c>
      <c r="D2132" s="1">
        <v>2000585</v>
      </c>
      <c r="E2132" s="2" t="s">
        <v>34</v>
      </c>
      <c r="F2132" s="2" t="s">
        <v>35</v>
      </c>
      <c r="G2132" s="2" t="s">
        <v>66</v>
      </c>
      <c r="H2132" s="2" t="s">
        <v>258</v>
      </c>
      <c r="I2132" s="2" t="s">
        <v>259</v>
      </c>
      <c r="J2132" s="2" t="s">
        <v>103</v>
      </c>
      <c r="K2132" s="2" t="s">
        <v>478</v>
      </c>
      <c r="L2132" s="2" t="s">
        <v>562</v>
      </c>
      <c r="M2132" s="2" t="s">
        <v>563</v>
      </c>
      <c r="N2132" s="2" t="s">
        <v>155</v>
      </c>
      <c r="O2132" s="3">
        <v>1</v>
      </c>
      <c r="P2132" s="3">
        <v>541</v>
      </c>
      <c r="Q2132" s="3">
        <v>563</v>
      </c>
      <c r="R2132" s="3">
        <v>563</v>
      </c>
      <c r="S2132" s="3">
        <v>22</v>
      </c>
      <c r="T2132" s="3">
        <v>22</v>
      </c>
      <c r="U2132" s="3">
        <v>3.9</v>
      </c>
      <c r="V2132" s="2" t="s">
        <v>145</v>
      </c>
      <c r="W2132" s="2" t="s">
        <v>146</v>
      </c>
      <c r="X2132" s="2" t="s">
        <v>72</v>
      </c>
      <c r="Y2132" s="19" t="str">
        <f>VLOOKUP(G2132,'Verweis Kd-Gruppe'!$A$2:$B$8,2,FALSE)</f>
        <v>EXP</v>
      </c>
      <c r="Z2132" s="19" t="str">
        <f>VLOOKUP(J2132,'Verweis Art-Gruppe'!$A$2:$B$15,2,FALSE)</f>
        <v>Geräte</v>
      </c>
      <c r="AA2132" s="19" t="str">
        <f>VLOOKUP(W2132,'Verweis Vertreter'!$A$2:$B$24,2,FALSE)</f>
        <v>Muhsin Yortanli</v>
      </c>
      <c r="AB2132" s="12">
        <f t="shared" si="297"/>
        <v>1</v>
      </c>
      <c r="AC2132" s="12">
        <f t="shared" si="302"/>
        <v>541</v>
      </c>
      <c r="AD2132" s="12">
        <f t="shared" si="303"/>
        <v>563</v>
      </c>
      <c r="AE2132" s="12">
        <f t="shared" si="298"/>
        <v>563</v>
      </c>
      <c r="AF2132" s="12">
        <f t="shared" si="299"/>
        <v>22</v>
      </c>
      <c r="AG2132" s="12">
        <f t="shared" si="300"/>
        <v>22</v>
      </c>
      <c r="AH2132" s="9">
        <f t="shared" si="304"/>
        <v>3.9076376554174071E-2</v>
      </c>
      <c r="AI2132" s="14">
        <f>VLOOKUP(E2132,'Verweis Faktor'!$A:$B,2,FALSE)</f>
        <v>1</v>
      </c>
      <c r="AJ2132" s="14"/>
      <c r="AK2132" s="14" t="str">
        <f>IF(AL2132="Ja","Versandkosten",VLOOKUP(E2132,'Verweis Belegart'!$A$2:$B$9,2,FALSE))</f>
        <v>Hardware</v>
      </c>
      <c r="AL2132" s="14" t="str">
        <f t="shared" si="305"/>
        <v>Nein</v>
      </c>
      <c r="AM2132" s="14" t="str">
        <f t="shared" si="301"/>
        <v>Positiv</v>
      </c>
    </row>
    <row r="2133" spans="1:39" ht="17.25" customHeight="1" x14ac:dyDescent="0.35">
      <c r="A2133" s="17">
        <v>14572099</v>
      </c>
      <c r="B2133" s="2" t="s">
        <v>1751</v>
      </c>
      <c r="C2133" s="1">
        <v>2025001</v>
      </c>
      <c r="D2133" s="1">
        <v>2000585</v>
      </c>
      <c r="E2133" s="2" t="s">
        <v>34</v>
      </c>
      <c r="F2133" s="2" t="s">
        <v>35</v>
      </c>
      <c r="G2133" s="2" t="s">
        <v>66</v>
      </c>
      <c r="H2133" s="2" t="s">
        <v>258</v>
      </c>
      <c r="I2133" s="2" t="s">
        <v>259</v>
      </c>
      <c r="J2133" s="2" t="s">
        <v>103</v>
      </c>
      <c r="K2133" s="2" t="s">
        <v>482</v>
      </c>
      <c r="L2133" s="2" t="s">
        <v>1214</v>
      </c>
      <c r="M2133" s="2" t="s">
        <v>1215</v>
      </c>
      <c r="N2133" s="2" t="s">
        <v>58</v>
      </c>
      <c r="O2133" s="3">
        <v>1</v>
      </c>
      <c r="P2133" s="3">
        <v>615</v>
      </c>
      <c r="Q2133" s="3">
        <v>622</v>
      </c>
      <c r="R2133" s="3">
        <v>622</v>
      </c>
      <c r="S2133" s="3">
        <v>7</v>
      </c>
      <c r="T2133" s="3">
        <v>7</v>
      </c>
      <c r="U2133" s="3">
        <v>1.1200000000000001</v>
      </c>
      <c r="V2133" s="2" t="s">
        <v>145</v>
      </c>
      <c r="W2133" s="2" t="s">
        <v>146</v>
      </c>
      <c r="X2133" s="2" t="s">
        <v>72</v>
      </c>
      <c r="Y2133" s="19" t="str">
        <f>VLOOKUP(G2133,'Verweis Kd-Gruppe'!$A$2:$B$8,2,FALSE)</f>
        <v>EXP</v>
      </c>
      <c r="Z2133" s="19" t="str">
        <f>VLOOKUP(J2133,'Verweis Art-Gruppe'!$A$2:$B$15,2,FALSE)</f>
        <v>Geräte</v>
      </c>
      <c r="AA2133" s="19" t="str">
        <f>VLOOKUP(W2133,'Verweis Vertreter'!$A$2:$B$24,2,FALSE)</f>
        <v>Muhsin Yortanli</v>
      </c>
      <c r="AB2133" s="12">
        <f t="shared" si="297"/>
        <v>1</v>
      </c>
      <c r="AC2133" s="12">
        <f t="shared" si="302"/>
        <v>615</v>
      </c>
      <c r="AD2133" s="12">
        <f t="shared" si="303"/>
        <v>622</v>
      </c>
      <c r="AE2133" s="12">
        <f t="shared" si="298"/>
        <v>622</v>
      </c>
      <c r="AF2133" s="12">
        <f t="shared" si="299"/>
        <v>7</v>
      </c>
      <c r="AG2133" s="12">
        <f t="shared" si="300"/>
        <v>7</v>
      </c>
      <c r="AH2133" s="9">
        <f t="shared" si="304"/>
        <v>1.1254019292604502E-2</v>
      </c>
      <c r="AI2133" s="14">
        <f>VLOOKUP(E2133,'Verweis Faktor'!$A:$B,2,FALSE)</f>
        <v>1</v>
      </c>
      <c r="AJ2133" s="14"/>
      <c r="AK2133" s="14" t="str">
        <f>IF(AL2133="Ja","Versandkosten",VLOOKUP(E2133,'Verweis Belegart'!$A$2:$B$9,2,FALSE))</f>
        <v>Hardware</v>
      </c>
      <c r="AL2133" s="14" t="str">
        <f t="shared" si="305"/>
        <v>Nein</v>
      </c>
      <c r="AM2133" s="14" t="str">
        <f t="shared" si="301"/>
        <v>Positiv</v>
      </c>
    </row>
    <row r="2134" spans="1:39" ht="17.25" customHeight="1" x14ac:dyDescent="0.35">
      <c r="A2134" s="17">
        <v>14572099</v>
      </c>
      <c r="B2134" s="2" t="s">
        <v>1751</v>
      </c>
      <c r="C2134" s="1">
        <v>2025001</v>
      </c>
      <c r="D2134" s="1">
        <v>2000585</v>
      </c>
      <c r="E2134" s="2" t="s">
        <v>34</v>
      </c>
      <c r="F2134" s="2" t="s">
        <v>35</v>
      </c>
      <c r="G2134" s="2" t="s">
        <v>66</v>
      </c>
      <c r="H2134" s="2" t="s">
        <v>258</v>
      </c>
      <c r="I2134" s="2" t="s">
        <v>259</v>
      </c>
      <c r="J2134" s="2" t="s">
        <v>103</v>
      </c>
      <c r="K2134" s="2" t="s">
        <v>485</v>
      </c>
      <c r="L2134" s="2" t="s">
        <v>893</v>
      </c>
      <c r="M2134" s="2" t="s">
        <v>894</v>
      </c>
      <c r="N2134" s="2" t="s">
        <v>895</v>
      </c>
      <c r="O2134" s="3">
        <v>1</v>
      </c>
      <c r="P2134" s="3">
        <v>445</v>
      </c>
      <c r="Q2134" s="3">
        <v>479</v>
      </c>
      <c r="R2134" s="3">
        <v>479</v>
      </c>
      <c r="S2134" s="3">
        <v>34</v>
      </c>
      <c r="T2134" s="3">
        <v>34</v>
      </c>
      <c r="U2134" s="3">
        <v>7.09</v>
      </c>
      <c r="V2134" s="2" t="s">
        <v>145</v>
      </c>
      <c r="W2134" s="2" t="s">
        <v>146</v>
      </c>
      <c r="X2134" s="2" t="s">
        <v>72</v>
      </c>
      <c r="Y2134" s="19" t="str">
        <f>VLOOKUP(G2134,'Verweis Kd-Gruppe'!$A$2:$B$8,2,FALSE)</f>
        <v>EXP</v>
      </c>
      <c r="Z2134" s="19" t="str">
        <f>VLOOKUP(J2134,'Verweis Art-Gruppe'!$A$2:$B$15,2,FALSE)</f>
        <v>Geräte</v>
      </c>
      <c r="AA2134" s="19" t="str">
        <f>VLOOKUP(W2134,'Verweis Vertreter'!$A$2:$B$24,2,FALSE)</f>
        <v>Muhsin Yortanli</v>
      </c>
      <c r="AB2134" s="12">
        <f t="shared" si="297"/>
        <v>1</v>
      </c>
      <c r="AC2134" s="12">
        <f t="shared" si="302"/>
        <v>445</v>
      </c>
      <c r="AD2134" s="12">
        <f t="shared" si="303"/>
        <v>479</v>
      </c>
      <c r="AE2134" s="12">
        <f t="shared" si="298"/>
        <v>479</v>
      </c>
      <c r="AF2134" s="12">
        <f t="shared" si="299"/>
        <v>34</v>
      </c>
      <c r="AG2134" s="12">
        <f t="shared" si="300"/>
        <v>34</v>
      </c>
      <c r="AH2134" s="9">
        <f t="shared" si="304"/>
        <v>7.0981210855949897E-2</v>
      </c>
      <c r="AI2134" s="14">
        <f>VLOOKUP(E2134,'Verweis Faktor'!$A:$B,2,FALSE)</f>
        <v>1</v>
      </c>
      <c r="AJ2134" s="14"/>
      <c r="AK2134" s="14" t="str">
        <f>IF(AL2134="Ja","Versandkosten",VLOOKUP(E2134,'Verweis Belegart'!$A$2:$B$9,2,FALSE))</f>
        <v>Hardware</v>
      </c>
      <c r="AL2134" s="14" t="str">
        <f t="shared" si="305"/>
        <v>Nein</v>
      </c>
      <c r="AM2134" s="14" t="str">
        <f t="shared" si="301"/>
        <v>Positiv</v>
      </c>
    </row>
    <row r="2135" spans="1:39" ht="17.25" customHeight="1" x14ac:dyDescent="0.35">
      <c r="A2135" s="17">
        <v>14572099</v>
      </c>
      <c r="B2135" s="2" t="s">
        <v>1751</v>
      </c>
      <c r="C2135" s="1">
        <v>2025001</v>
      </c>
      <c r="D2135" s="1">
        <v>2000585</v>
      </c>
      <c r="E2135" s="2" t="s">
        <v>34</v>
      </c>
      <c r="F2135" s="2" t="s">
        <v>35</v>
      </c>
      <c r="G2135" s="2" t="s">
        <v>66</v>
      </c>
      <c r="H2135" s="2" t="s">
        <v>258</v>
      </c>
      <c r="I2135" s="2" t="s">
        <v>259</v>
      </c>
      <c r="J2135" s="2" t="s">
        <v>103</v>
      </c>
      <c r="K2135" s="2" t="s">
        <v>486</v>
      </c>
      <c r="L2135" s="2" t="s">
        <v>275</v>
      </c>
      <c r="M2135" s="2" t="s">
        <v>276</v>
      </c>
      <c r="N2135" s="2" t="s">
        <v>271</v>
      </c>
      <c r="O2135" s="3">
        <v>1</v>
      </c>
      <c r="P2135" s="3">
        <v>416</v>
      </c>
      <c r="Q2135" s="3">
        <v>422</v>
      </c>
      <c r="R2135" s="3">
        <v>422</v>
      </c>
      <c r="S2135" s="3">
        <v>6</v>
      </c>
      <c r="T2135" s="3">
        <v>6</v>
      </c>
      <c r="U2135" s="3">
        <v>1.42</v>
      </c>
      <c r="V2135" s="2" t="s">
        <v>145</v>
      </c>
      <c r="W2135" s="2" t="s">
        <v>146</v>
      </c>
      <c r="X2135" s="2" t="s">
        <v>72</v>
      </c>
      <c r="Y2135" s="19" t="str">
        <f>VLOOKUP(G2135,'Verweis Kd-Gruppe'!$A$2:$B$8,2,FALSE)</f>
        <v>EXP</v>
      </c>
      <c r="Z2135" s="19" t="str">
        <f>VLOOKUP(J2135,'Verweis Art-Gruppe'!$A$2:$B$15,2,FALSE)</f>
        <v>Geräte</v>
      </c>
      <c r="AA2135" s="19" t="str">
        <f>VLOOKUP(W2135,'Verweis Vertreter'!$A$2:$B$24,2,FALSE)</f>
        <v>Muhsin Yortanli</v>
      </c>
      <c r="AB2135" s="12">
        <f t="shared" si="297"/>
        <v>1</v>
      </c>
      <c r="AC2135" s="12">
        <f t="shared" si="302"/>
        <v>416</v>
      </c>
      <c r="AD2135" s="12">
        <f t="shared" si="303"/>
        <v>422</v>
      </c>
      <c r="AE2135" s="12">
        <f t="shared" si="298"/>
        <v>422</v>
      </c>
      <c r="AF2135" s="12">
        <f t="shared" si="299"/>
        <v>6</v>
      </c>
      <c r="AG2135" s="12">
        <f t="shared" si="300"/>
        <v>6</v>
      </c>
      <c r="AH2135" s="9">
        <f t="shared" si="304"/>
        <v>1.4218009478672985E-2</v>
      </c>
      <c r="AI2135" s="14">
        <f>VLOOKUP(E2135,'Verweis Faktor'!$A:$B,2,FALSE)</f>
        <v>1</v>
      </c>
      <c r="AJ2135" s="14"/>
      <c r="AK2135" s="14" t="str">
        <f>IF(AL2135="Ja","Versandkosten",VLOOKUP(E2135,'Verweis Belegart'!$A$2:$B$9,2,FALSE))</f>
        <v>Hardware</v>
      </c>
      <c r="AL2135" s="14" t="str">
        <f t="shared" si="305"/>
        <v>Nein</v>
      </c>
      <c r="AM2135" s="14" t="str">
        <f t="shared" si="301"/>
        <v>Positiv</v>
      </c>
    </row>
    <row r="2136" spans="1:39" ht="17.25" customHeight="1" x14ac:dyDescent="0.35">
      <c r="A2136" s="17">
        <v>14572099</v>
      </c>
      <c r="B2136" s="2" t="s">
        <v>1751</v>
      </c>
      <c r="C2136" s="1">
        <v>2025001</v>
      </c>
      <c r="D2136" s="1">
        <v>2000585</v>
      </c>
      <c r="E2136" s="2" t="s">
        <v>34</v>
      </c>
      <c r="F2136" s="2" t="s">
        <v>35</v>
      </c>
      <c r="G2136" s="2" t="s">
        <v>66</v>
      </c>
      <c r="H2136" s="2" t="s">
        <v>258</v>
      </c>
      <c r="I2136" s="2" t="s">
        <v>259</v>
      </c>
      <c r="J2136" s="2" t="s">
        <v>103</v>
      </c>
      <c r="K2136" s="2" t="s">
        <v>490</v>
      </c>
      <c r="L2136" s="2" t="s">
        <v>1381</v>
      </c>
      <c r="M2136" s="2" t="s">
        <v>1382</v>
      </c>
      <c r="N2136" s="2" t="s">
        <v>292</v>
      </c>
      <c r="O2136" s="3">
        <v>1</v>
      </c>
      <c r="P2136" s="3">
        <v>894</v>
      </c>
      <c r="Q2136" s="3">
        <v>915</v>
      </c>
      <c r="R2136" s="3">
        <v>915</v>
      </c>
      <c r="S2136" s="3">
        <v>21</v>
      </c>
      <c r="T2136" s="3">
        <v>21</v>
      </c>
      <c r="U2136" s="3">
        <v>2.29</v>
      </c>
      <c r="V2136" s="2" t="s">
        <v>145</v>
      </c>
      <c r="W2136" s="2" t="s">
        <v>146</v>
      </c>
      <c r="X2136" s="2" t="s">
        <v>72</v>
      </c>
      <c r="Y2136" s="19" t="str">
        <f>VLOOKUP(G2136,'Verweis Kd-Gruppe'!$A$2:$B$8,2,FALSE)</f>
        <v>EXP</v>
      </c>
      <c r="Z2136" s="19" t="str">
        <f>VLOOKUP(J2136,'Verweis Art-Gruppe'!$A$2:$B$15,2,FALSE)</f>
        <v>Geräte</v>
      </c>
      <c r="AA2136" s="19" t="str">
        <f>VLOOKUP(W2136,'Verweis Vertreter'!$A$2:$B$24,2,FALSE)</f>
        <v>Muhsin Yortanli</v>
      </c>
      <c r="AB2136" s="12">
        <f t="shared" si="297"/>
        <v>1</v>
      </c>
      <c r="AC2136" s="12">
        <f t="shared" si="302"/>
        <v>894</v>
      </c>
      <c r="AD2136" s="12">
        <f t="shared" si="303"/>
        <v>915</v>
      </c>
      <c r="AE2136" s="12">
        <f t="shared" si="298"/>
        <v>915</v>
      </c>
      <c r="AF2136" s="12">
        <f t="shared" si="299"/>
        <v>21</v>
      </c>
      <c r="AG2136" s="12">
        <f t="shared" si="300"/>
        <v>21</v>
      </c>
      <c r="AH2136" s="9">
        <f t="shared" si="304"/>
        <v>2.2950819672131147E-2</v>
      </c>
      <c r="AI2136" s="14">
        <f>VLOOKUP(E2136,'Verweis Faktor'!$A:$B,2,FALSE)</f>
        <v>1</v>
      </c>
      <c r="AJ2136" s="14"/>
      <c r="AK2136" s="14" t="str">
        <f>IF(AL2136="Ja","Versandkosten",VLOOKUP(E2136,'Verweis Belegart'!$A$2:$B$9,2,FALSE))</f>
        <v>Hardware</v>
      </c>
      <c r="AL2136" s="14" t="str">
        <f t="shared" si="305"/>
        <v>Nein</v>
      </c>
      <c r="AM2136" s="14" t="str">
        <f t="shared" si="301"/>
        <v>Positiv</v>
      </c>
    </row>
    <row r="2137" spans="1:39" ht="17.25" customHeight="1" x14ac:dyDescent="0.35">
      <c r="A2137" s="17">
        <v>14572099</v>
      </c>
      <c r="B2137" s="2" t="s">
        <v>1751</v>
      </c>
      <c r="C2137" s="1">
        <v>2025001</v>
      </c>
      <c r="D2137" s="1">
        <v>2000585</v>
      </c>
      <c r="E2137" s="2" t="s">
        <v>34</v>
      </c>
      <c r="F2137" s="2" t="s">
        <v>35</v>
      </c>
      <c r="G2137" s="2" t="s">
        <v>66</v>
      </c>
      <c r="H2137" s="2" t="s">
        <v>258</v>
      </c>
      <c r="I2137" s="2" t="s">
        <v>259</v>
      </c>
      <c r="J2137" s="2" t="s">
        <v>103</v>
      </c>
      <c r="K2137" s="2" t="s">
        <v>494</v>
      </c>
      <c r="L2137" s="2" t="s">
        <v>1305</v>
      </c>
      <c r="M2137" s="2" t="s">
        <v>1306</v>
      </c>
      <c r="N2137" s="2" t="s">
        <v>139</v>
      </c>
      <c r="O2137" s="3">
        <v>1</v>
      </c>
      <c r="P2137" s="3">
        <v>704</v>
      </c>
      <c r="Q2137" s="3">
        <v>715</v>
      </c>
      <c r="R2137" s="3">
        <v>715</v>
      </c>
      <c r="S2137" s="3">
        <v>11</v>
      </c>
      <c r="T2137" s="3">
        <v>11</v>
      </c>
      <c r="U2137" s="3">
        <v>1.53</v>
      </c>
      <c r="V2137" s="2" t="s">
        <v>145</v>
      </c>
      <c r="W2137" s="2" t="s">
        <v>146</v>
      </c>
      <c r="X2137" s="2" t="s">
        <v>72</v>
      </c>
      <c r="Y2137" s="19" t="str">
        <f>VLOOKUP(G2137,'Verweis Kd-Gruppe'!$A$2:$B$8,2,FALSE)</f>
        <v>EXP</v>
      </c>
      <c r="Z2137" s="19" t="str">
        <f>VLOOKUP(J2137,'Verweis Art-Gruppe'!$A$2:$B$15,2,FALSE)</f>
        <v>Geräte</v>
      </c>
      <c r="AA2137" s="19" t="str">
        <f>VLOOKUP(W2137,'Verweis Vertreter'!$A$2:$B$24,2,FALSE)</f>
        <v>Muhsin Yortanli</v>
      </c>
      <c r="AB2137" s="12">
        <f t="shared" si="297"/>
        <v>1</v>
      </c>
      <c r="AC2137" s="12">
        <f t="shared" si="302"/>
        <v>704</v>
      </c>
      <c r="AD2137" s="12">
        <f t="shared" si="303"/>
        <v>715</v>
      </c>
      <c r="AE2137" s="12">
        <f t="shared" si="298"/>
        <v>715</v>
      </c>
      <c r="AF2137" s="12">
        <f t="shared" si="299"/>
        <v>11</v>
      </c>
      <c r="AG2137" s="12">
        <f t="shared" si="300"/>
        <v>11</v>
      </c>
      <c r="AH2137" s="9">
        <f t="shared" si="304"/>
        <v>1.5384615384615385E-2</v>
      </c>
      <c r="AI2137" s="14">
        <f>VLOOKUP(E2137,'Verweis Faktor'!$A:$B,2,FALSE)</f>
        <v>1</v>
      </c>
      <c r="AJ2137" s="14"/>
      <c r="AK2137" s="14" t="str">
        <f>IF(AL2137="Ja","Versandkosten",VLOOKUP(E2137,'Verweis Belegart'!$A$2:$B$9,2,FALSE))</f>
        <v>Hardware</v>
      </c>
      <c r="AL2137" s="14" t="str">
        <f t="shared" si="305"/>
        <v>Nein</v>
      </c>
      <c r="AM2137" s="14" t="str">
        <f t="shared" si="301"/>
        <v>Positiv</v>
      </c>
    </row>
    <row r="2138" spans="1:39" ht="17.25" customHeight="1" x14ac:dyDescent="0.35">
      <c r="A2138" s="17">
        <v>14572099</v>
      </c>
      <c r="B2138" s="2" t="s">
        <v>1751</v>
      </c>
      <c r="C2138" s="1">
        <v>2025001</v>
      </c>
      <c r="D2138" s="1">
        <v>2000585</v>
      </c>
      <c r="E2138" s="2" t="s">
        <v>34</v>
      </c>
      <c r="F2138" s="2" t="s">
        <v>35</v>
      </c>
      <c r="G2138" s="2" t="s">
        <v>66</v>
      </c>
      <c r="H2138" s="2" t="s">
        <v>258</v>
      </c>
      <c r="I2138" s="2" t="s">
        <v>259</v>
      </c>
      <c r="J2138" s="2" t="s">
        <v>103</v>
      </c>
      <c r="K2138" s="2" t="s">
        <v>498</v>
      </c>
      <c r="L2138" s="2" t="s">
        <v>395</v>
      </c>
      <c r="M2138" s="2" t="s">
        <v>396</v>
      </c>
      <c r="N2138" s="2" t="s">
        <v>292</v>
      </c>
      <c r="O2138" s="3">
        <v>1</v>
      </c>
      <c r="P2138" s="3">
        <v>912.70759999999996</v>
      </c>
      <c r="Q2138" s="3">
        <v>915</v>
      </c>
      <c r="R2138" s="3">
        <v>915</v>
      </c>
      <c r="S2138" s="3">
        <v>2.2924000000000002</v>
      </c>
      <c r="T2138" s="3">
        <v>2.29</v>
      </c>
      <c r="U2138" s="3">
        <v>0.25</v>
      </c>
      <c r="V2138" s="2" t="s">
        <v>145</v>
      </c>
      <c r="W2138" s="2" t="s">
        <v>146</v>
      </c>
      <c r="X2138" s="2" t="s">
        <v>72</v>
      </c>
      <c r="Y2138" s="19" t="str">
        <f>VLOOKUP(G2138,'Verweis Kd-Gruppe'!$A$2:$B$8,2,FALSE)</f>
        <v>EXP</v>
      </c>
      <c r="Z2138" s="19" t="str">
        <f>VLOOKUP(J2138,'Verweis Art-Gruppe'!$A$2:$B$15,2,FALSE)</f>
        <v>Geräte</v>
      </c>
      <c r="AA2138" s="19" t="str">
        <f>VLOOKUP(W2138,'Verweis Vertreter'!$A$2:$B$24,2,FALSE)</f>
        <v>Muhsin Yortanli</v>
      </c>
      <c r="AB2138" s="12">
        <f t="shared" si="297"/>
        <v>1</v>
      </c>
      <c r="AC2138" s="12">
        <f t="shared" si="302"/>
        <v>912.70759999999996</v>
      </c>
      <c r="AD2138" s="12">
        <f t="shared" si="303"/>
        <v>915</v>
      </c>
      <c r="AE2138" s="12">
        <f t="shared" si="298"/>
        <v>915</v>
      </c>
      <c r="AF2138" s="12">
        <f t="shared" si="299"/>
        <v>2.2924000000000002</v>
      </c>
      <c r="AG2138" s="12">
        <f t="shared" si="300"/>
        <v>2.29</v>
      </c>
      <c r="AH2138" s="9">
        <f t="shared" si="304"/>
        <v>2.5027322404371586E-3</v>
      </c>
      <c r="AI2138" s="14">
        <f>VLOOKUP(E2138,'Verweis Faktor'!$A:$B,2,FALSE)</f>
        <v>1</v>
      </c>
      <c r="AJ2138" s="14"/>
      <c r="AK2138" s="14" t="str">
        <f>IF(AL2138="Ja","Versandkosten",VLOOKUP(E2138,'Verweis Belegart'!$A$2:$B$9,2,FALSE))</f>
        <v>Hardware</v>
      </c>
      <c r="AL2138" s="14" t="str">
        <f t="shared" si="305"/>
        <v>Nein</v>
      </c>
      <c r="AM2138" s="14" t="str">
        <f t="shared" si="301"/>
        <v>Positiv</v>
      </c>
    </row>
    <row r="2139" spans="1:39" ht="17.25" customHeight="1" x14ac:dyDescent="0.35">
      <c r="A2139" s="17">
        <v>14572099</v>
      </c>
      <c r="B2139" s="2" t="s">
        <v>1751</v>
      </c>
      <c r="C2139" s="1">
        <v>2025001</v>
      </c>
      <c r="D2139" s="1">
        <v>2000585</v>
      </c>
      <c r="E2139" s="2" t="s">
        <v>34</v>
      </c>
      <c r="F2139" s="2" t="s">
        <v>35</v>
      </c>
      <c r="G2139" s="2" t="s">
        <v>66</v>
      </c>
      <c r="H2139" s="2" t="s">
        <v>258</v>
      </c>
      <c r="I2139" s="2" t="s">
        <v>259</v>
      </c>
      <c r="J2139" s="2" t="s">
        <v>103</v>
      </c>
      <c r="K2139" s="2" t="s">
        <v>499</v>
      </c>
      <c r="L2139" s="2" t="s">
        <v>473</v>
      </c>
      <c r="M2139" s="2" t="s">
        <v>474</v>
      </c>
      <c r="N2139" s="2" t="s">
        <v>475</v>
      </c>
      <c r="O2139" s="3">
        <v>1</v>
      </c>
      <c r="P2139" s="3">
        <v>774.13789999999995</v>
      </c>
      <c r="Q2139" s="3">
        <v>799</v>
      </c>
      <c r="R2139" s="3">
        <v>799</v>
      </c>
      <c r="S2139" s="3">
        <v>24.862100000000002</v>
      </c>
      <c r="T2139" s="3">
        <v>24.86</v>
      </c>
      <c r="U2139" s="3">
        <v>3.11</v>
      </c>
      <c r="V2139" s="2" t="s">
        <v>145</v>
      </c>
      <c r="W2139" s="2" t="s">
        <v>146</v>
      </c>
      <c r="X2139" s="2" t="s">
        <v>72</v>
      </c>
      <c r="Y2139" s="19" t="str">
        <f>VLOOKUP(G2139,'Verweis Kd-Gruppe'!$A$2:$B$8,2,FALSE)</f>
        <v>EXP</v>
      </c>
      <c r="Z2139" s="19" t="str">
        <f>VLOOKUP(J2139,'Verweis Art-Gruppe'!$A$2:$B$15,2,FALSE)</f>
        <v>Geräte</v>
      </c>
      <c r="AA2139" s="19" t="str">
        <f>VLOOKUP(W2139,'Verweis Vertreter'!$A$2:$B$24,2,FALSE)</f>
        <v>Muhsin Yortanli</v>
      </c>
      <c r="AB2139" s="12">
        <f t="shared" si="297"/>
        <v>1</v>
      </c>
      <c r="AC2139" s="12">
        <f t="shared" si="302"/>
        <v>774.13789999999995</v>
      </c>
      <c r="AD2139" s="12">
        <f t="shared" si="303"/>
        <v>799</v>
      </c>
      <c r="AE2139" s="12">
        <f t="shared" si="298"/>
        <v>799</v>
      </c>
      <c r="AF2139" s="12">
        <f t="shared" si="299"/>
        <v>24.862100000000002</v>
      </c>
      <c r="AG2139" s="12">
        <f t="shared" si="300"/>
        <v>24.86</v>
      </c>
      <c r="AH2139" s="9">
        <f t="shared" si="304"/>
        <v>3.1113892365456822E-2</v>
      </c>
      <c r="AI2139" s="14">
        <f>VLOOKUP(E2139,'Verweis Faktor'!$A:$B,2,FALSE)</f>
        <v>1</v>
      </c>
      <c r="AJ2139" s="14"/>
      <c r="AK2139" s="14" t="str">
        <f>IF(AL2139="Ja","Versandkosten",VLOOKUP(E2139,'Verweis Belegart'!$A$2:$B$9,2,FALSE))</f>
        <v>Hardware</v>
      </c>
      <c r="AL2139" s="14" t="str">
        <f t="shared" si="305"/>
        <v>Nein</v>
      </c>
      <c r="AM2139" s="14" t="str">
        <f t="shared" si="301"/>
        <v>Positiv</v>
      </c>
    </row>
    <row r="2140" spans="1:39" ht="17.25" customHeight="1" x14ac:dyDescent="0.35">
      <c r="A2140" s="17">
        <v>14572099</v>
      </c>
      <c r="B2140" s="2" t="s">
        <v>1751</v>
      </c>
      <c r="C2140" s="1">
        <v>2025001</v>
      </c>
      <c r="D2140" s="1">
        <v>2000585</v>
      </c>
      <c r="E2140" s="2" t="s">
        <v>34</v>
      </c>
      <c r="F2140" s="2" t="s">
        <v>35</v>
      </c>
      <c r="G2140" s="2" t="s">
        <v>66</v>
      </c>
      <c r="H2140" s="2" t="s">
        <v>258</v>
      </c>
      <c r="I2140" s="2" t="s">
        <v>259</v>
      </c>
      <c r="J2140" s="2" t="s">
        <v>103</v>
      </c>
      <c r="K2140" s="2" t="s">
        <v>503</v>
      </c>
      <c r="L2140" s="2" t="s">
        <v>737</v>
      </c>
      <c r="M2140" s="2" t="s">
        <v>738</v>
      </c>
      <c r="N2140" s="2" t="s">
        <v>274</v>
      </c>
      <c r="O2140" s="3">
        <v>1</v>
      </c>
      <c r="P2140" s="3">
        <v>1087</v>
      </c>
      <c r="Q2140" s="3">
        <v>1112</v>
      </c>
      <c r="R2140" s="3">
        <v>1112</v>
      </c>
      <c r="S2140" s="3">
        <v>25</v>
      </c>
      <c r="T2140" s="3">
        <v>25</v>
      </c>
      <c r="U2140" s="3">
        <v>2.2400000000000002</v>
      </c>
      <c r="V2140" s="2" t="s">
        <v>145</v>
      </c>
      <c r="W2140" s="2" t="s">
        <v>146</v>
      </c>
      <c r="X2140" s="2" t="s">
        <v>72</v>
      </c>
      <c r="Y2140" s="19" t="str">
        <f>VLOOKUP(G2140,'Verweis Kd-Gruppe'!$A$2:$B$8,2,FALSE)</f>
        <v>EXP</v>
      </c>
      <c r="Z2140" s="19" t="str">
        <f>VLOOKUP(J2140,'Verweis Art-Gruppe'!$A$2:$B$15,2,FALSE)</f>
        <v>Geräte</v>
      </c>
      <c r="AA2140" s="19" t="str">
        <f>VLOOKUP(W2140,'Verweis Vertreter'!$A$2:$B$24,2,FALSE)</f>
        <v>Muhsin Yortanli</v>
      </c>
      <c r="AB2140" s="12">
        <f t="shared" si="297"/>
        <v>1</v>
      </c>
      <c r="AC2140" s="12">
        <f t="shared" si="302"/>
        <v>1087</v>
      </c>
      <c r="AD2140" s="12">
        <f t="shared" si="303"/>
        <v>1112</v>
      </c>
      <c r="AE2140" s="12">
        <f t="shared" si="298"/>
        <v>1112</v>
      </c>
      <c r="AF2140" s="12">
        <f t="shared" si="299"/>
        <v>25</v>
      </c>
      <c r="AG2140" s="12">
        <f t="shared" si="300"/>
        <v>25</v>
      </c>
      <c r="AH2140" s="9">
        <f t="shared" si="304"/>
        <v>2.2482014388489208E-2</v>
      </c>
      <c r="AI2140" s="14">
        <f>VLOOKUP(E2140,'Verweis Faktor'!$A:$B,2,FALSE)</f>
        <v>1</v>
      </c>
      <c r="AJ2140" s="14"/>
      <c r="AK2140" s="14" t="str">
        <f>IF(AL2140="Ja","Versandkosten",VLOOKUP(E2140,'Verweis Belegart'!$A$2:$B$9,2,FALSE))</f>
        <v>Hardware</v>
      </c>
      <c r="AL2140" s="14" t="str">
        <f t="shared" si="305"/>
        <v>Nein</v>
      </c>
      <c r="AM2140" s="14" t="str">
        <f t="shared" si="301"/>
        <v>Positiv</v>
      </c>
    </row>
    <row r="2141" spans="1:39" ht="17.25" customHeight="1" x14ac:dyDescent="0.35">
      <c r="A2141" s="17">
        <v>14572099</v>
      </c>
      <c r="B2141" s="2" t="s">
        <v>1751</v>
      </c>
      <c r="C2141" s="1">
        <v>2025001</v>
      </c>
      <c r="D2141" s="1">
        <v>2000585</v>
      </c>
      <c r="E2141" s="2" t="s">
        <v>34</v>
      </c>
      <c r="F2141" s="2" t="s">
        <v>35</v>
      </c>
      <c r="G2141" s="2" t="s">
        <v>66</v>
      </c>
      <c r="H2141" s="2" t="s">
        <v>258</v>
      </c>
      <c r="I2141" s="2" t="s">
        <v>259</v>
      </c>
      <c r="J2141" s="2" t="s">
        <v>103</v>
      </c>
      <c r="K2141" s="2" t="s">
        <v>507</v>
      </c>
      <c r="L2141" s="2" t="s">
        <v>1774</v>
      </c>
      <c r="M2141" s="2" t="s">
        <v>1775</v>
      </c>
      <c r="N2141" s="2" t="s">
        <v>1053</v>
      </c>
      <c r="O2141" s="3">
        <v>1</v>
      </c>
      <c r="P2141" s="3">
        <v>208.5</v>
      </c>
      <c r="Q2141" s="3">
        <v>215</v>
      </c>
      <c r="R2141" s="3">
        <v>215</v>
      </c>
      <c r="S2141" s="3">
        <v>6.5</v>
      </c>
      <c r="T2141" s="3">
        <v>6.5</v>
      </c>
      <c r="U2141" s="3">
        <v>3.02</v>
      </c>
      <c r="V2141" s="2" t="s">
        <v>145</v>
      </c>
      <c r="W2141" s="2" t="s">
        <v>146</v>
      </c>
      <c r="X2141" s="2" t="s">
        <v>72</v>
      </c>
      <c r="Y2141" s="19" t="str">
        <f>VLOOKUP(G2141,'Verweis Kd-Gruppe'!$A$2:$B$8,2,FALSE)</f>
        <v>EXP</v>
      </c>
      <c r="Z2141" s="19" t="str">
        <f>VLOOKUP(J2141,'Verweis Art-Gruppe'!$A$2:$B$15,2,FALSE)</f>
        <v>Geräte</v>
      </c>
      <c r="AA2141" s="19" t="str">
        <f>VLOOKUP(W2141,'Verweis Vertreter'!$A$2:$B$24,2,FALSE)</f>
        <v>Muhsin Yortanli</v>
      </c>
      <c r="AB2141" s="12">
        <f t="shared" si="297"/>
        <v>1</v>
      </c>
      <c r="AC2141" s="12">
        <f t="shared" si="302"/>
        <v>208.5</v>
      </c>
      <c r="AD2141" s="12">
        <f t="shared" si="303"/>
        <v>215</v>
      </c>
      <c r="AE2141" s="12">
        <f t="shared" si="298"/>
        <v>215</v>
      </c>
      <c r="AF2141" s="12">
        <f t="shared" si="299"/>
        <v>6.5</v>
      </c>
      <c r="AG2141" s="12">
        <f t="shared" si="300"/>
        <v>6.5</v>
      </c>
      <c r="AH2141" s="9">
        <f t="shared" si="304"/>
        <v>3.0232558139534883E-2</v>
      </c>
      <c r="AI2141" s="14">
        <f>VLOOKUP(E2141,'Verweis Faktor'!$A:$B,2,FALSE)</f>
        <v>1</v>
      </c>
      <c r="AJ2141" s="14"/>
      <c r="AK2141" s="14" t="str">
        <f>IF(AL2141="Ja","Versandkosten",VLOOKUP(E2141,'Verweis Belegart'!$A$2:$B$9,2,FALSE))</f>
        <v>Hardware</v>
      </c>
      <c r="AL2141" s="14" t="str">
        <f t="shared" si="305"/>
        <v>Nein</v>
      </c>
      <c r="AM2141" s="14" t="str">
        <f t="shared" si="301"/>
        <v>Positiv</v>
      </c>
    </row>
    <row r="2142" spans="1:39" ht="17.25" customHeight="1" x14ac:dyDescent="0.35">
      <c r="A2142" s="17">
        <v>14572099</v>
      </c>
      <c r="B2142" s="2" t="s">
        <v>1751</v>
      </c>
      <c r="C2142" s="1">
        <v>2025001</v>
      </c>
      <c r="D2142" s="1">
        <v>2000585</v>
      </c>
      <c r="E2142" s="2" t="s">
        <v>34</v>
      </c>
      <c r="F2142" s="2" t="s">
        <v>35</v>
      </c>
      <c r="G2142" s="2" t="s">
        <v>66</v>
      </c>
      <c r="H2142" s="2" t="s">
        <v>258</v>
      </c>
      <c r="I2142" s="2" t="s">
        <v>259</v>
      </c>
      <c r="J2142" s="2" t="s">
        <v>103</v>
      </c>
      <c r="K2142" s="2" t="s">
        <v>511</v>
      </c>
      <c r="L2142" s="2" t="s">
        <v>279</v>
      </c>
      <c r="M2142" s="2" t="s">
        <v>280</v>
      </c>
      <c r="N2142" s="2" t="s">
        <v>271</v>
      </c>
      <c r="O2142" s="3">
        <v>1</v>
      </c>
      <c r="P2142" s="3">
        <v>411.96159999999998</v>
      </c>
      <c r="Q2142" s="3">
        <v>422</v>
      </c>
      <c r="R2142" s="3">
        <v>422</v>
      </c>
      <c r="S2142" s="3">
        <v>10.038399999999999</v>
      </c>
      <c r="T2142" s="3">
        <v>10.039999999999999</v>
      </c>
      <c r="U2142" s="3">
        <v>2.37</v>
      </c>
      <c r="V2142" s="2" t="s">
        <v>145</v>
      </c>
      <c r="W2142" s="2" t="s">
        <v>146</v>
      </c>
      <c r="X2142" s="2" t="s">
        <v>72</v>
      </c>
      <c r="Y2142" s="19" t="str">
        <f>VLOOKUP(G2142,'Verweis Kd-Gruppe'!$A$2:$B$8,2,FALSE)</f>
        <v>EXP</v>
      </c>
      <c r="Z2142" s="19" t="str">
        <f>VLOOKUP(J2142,'Verweis Art-Gruppe'!$A$2:$B$15,2,FALSE)</f>
        <v>Geräte</v>
      </c>
      <c r="AA2142" s="19" t="str">
        <f>VLOOKUP(W2142,'Verweis Vertreter'!$A$2:$B$24,2,FALSE)</f>
        <v>Muhsin Yortanli</v>
      </c>
      <c r="AB2142" s="12">
        <f t="shared" si="297"/>
        <v>1</v>
      </c>
      <c r="AC2142" s="12">
        <f t="shared" si="302"/>
        <v>411.96159999999998</v>
      </c>
      <c r="AD2142" s="12">
        <f t="shared" si="303"/>
        <v>422</v>
      </c>
      <c r="AE2142" s="12">
        <f t="shared" si="298"/>
        <v>422</v>
      </c>
      <c r="AF2142" s="12">
        <f t="shared" si="299"/>
        <v>10.038399999999999</v>
      </c>
      <c r="AG2142" s="12">
        <f t="shared" si="300"/>
        <v>10.039999999999999</v>
      </c>
      <c r="AH2142" s="9">
        <f t="shared" si="304"/>
        <v>2.3791469194312794E-2</v>
      </c>
      <c r="AI2142" s="14">
        <f>VLOOKUP(E2142,'Verweis Faktor'!$A:$B,2,FALSE)</f>
        <v>1</v>
      </c>
      <c r="AJ2142" s="14"/>
      <c r="AK2142" s="14" t="str">
        <f>IF(AL2142="Ja","Versandkosten",VLOOKUP(E2142,'Verweis Belegart'!$A$2:$B$9,2,FALSE))</f>
        <v>Hardware</v>
      </c>
      <c r="AL2142" s="14" t="str">
        <f t="shared" si="305"/>
        <v>Nein</v>
      </c>
      <c r="AM2142" s="14" t="str">
        <f t="shared" si="301"/>
        <v>Positiv</v>
      </c>
    </row>
    <row r="2143" spans="1:39" ht="17.25" customHeight="1" x14ac:dyDescent="0.35">
      <c r="A2143" s="17">
        <v>14572099</v>
      </c>
      <c r="B2143" s="2" t="s">
        <v>1751</v>
      </c>
      <c r="C2143" s="1">
        <v>2025001</v>
      </c>
      <c r="D2143" s="1">
        <v>2000585</v>
      </c>
      <c r="E2143" s="2" t="s">
        <v>34</v>
      </c>
      <c r="F2143" s="2" t="s">
        <v>35</v>
      </c>
      <c r="G2143" s="2" t="s">
        <v>66</v>
      </c>
      <c r="H2143" s="2" t="s">
        <v>258</v>
      </c>
      <c r="I2143" s="2" t="s">
        <v>259</v>
      </c>
      <c r="J2143" s="2" t="s">
        <v>103</v>
      </c>
      <c r="K2143" s="2" t="s">
        <v>512</v>
      </c>
      <c r="L2143" s="2" t="s">
        <v>279</v>
      </c>
      <c r="M2143" s="2" t="s">
        <v>280</v>
      </c>
      <c r="N2143" s="2" t="s">
        <v>271</v>
      </c>
      <c r="O2143" s="3">
        <v>1</v>
      </c>
      <c r="P2143" s="3">
        <v>411.96159999999998</v>
      </c>
      <c r="Q2143" s="3">
        <v>422</v>
      </c>
      <c r="R2143" s="3">
        <v>422</v>
      </c>
      <c r="S2143" s="3">
        <v>10.038399999999999</v>
      </c>
      <c r="T2143" s="3">
        <v>10.039999999999999</v>
      </c>
      <c r="U2143" s="3">
        <v>2.37</v>
      </c>
      <c r="V2143" s="2" t="s">
        <v>145</v>
      </c>
      <c r="W2143" s="2" t="s">
        <v>146</v>
      </c>
      <c r="X2143" s="2" t="s">
        <v>72</v>
      </c>
      <c r="Y2143" s="19" t="str">
        <f>VLOOKUP(G2143,'Verweis Kd-Gruppe'!$A$2:$B$8,2,FALSE)</f>
        <v>EXP</v>
      </c>
      <c r="Z2143" s="19" t="str">
        <f>VLOOKUP(J2143,'Verweis Art-Gruppe'!$A$2:$B$15,2,FALSE)</f>
        <v>Geräte</v>
      </c>
      <c r="AA2143" s="19" t="str">
        <f>VLOOKUP(W2143,'Verweis Vertreter'!$A$2:$B$24,2,FALSE)</f>
        <v>Muhsin Yortanli</v>
      </c>
      <c r="AB2143" s="12">
        <f t="shared" si="297"/>
        <v>1</v>
      </c>
      <c r="AC2143" s="12">
        <f t="shared" si="302"/>
        <v>411.96159999999998</v>
      </c>
      <c r="AD2143" s="12">
        <f t="shared" si="303"/>
        <v>422</v>
      </c>
      <c r="AE2143" s="12">
        <f t="shared" si="298"/>
        <v>422</v>
      </c>
      <c r="AF2143" s="12">
        <f t="shared" si="299"/>
        <v>10.038399999999999</v>
      </c>
      <c r="AG2143" s="12">
        <f t="shared" si="300"/>
        <v>10.039999999999999</v>
      </c>
      <c r="AH2143" s="9">
        <f t="shared" si="304"/>
        <v>2.3791469194312794E-2</v>
      </c>
      <c r="AI2143" s="14">
        <f>VLOOKUP(E2143,'Verweis Faktor'!$A:$B,2,FALSE)</f>
        <v>1</v>
      </c>
      <c r="AJ2143" s="14"/>
      <c r="AK2143" s="14" t="str">
        <f>IF(AL2143="Ja","Versandkosten",VLOOKUP(E2143,'Verweis Belegart'!$A$2:$B$9,2,FALSE))</f>
        <v>Hardware</v>
      </c>
      <c r="AL2143" s="14" t="str">
        <f t="shared" si="305"/>
        <v>Nein</v>
      </c>
      <c r="AM2143" s="14" t="str">
        <f t="shared" si="301"/>
        <v>Positiv</v>
      </c>
    </row>
    <row r="2144" spans="1:39" ht="17.25" customHeight="1" x14ac:dyDescent="0.35">
      <c r="A2144" s="17">
        <v>14572099</v>
      </c>
      <c r="B2144" s="2" t="s">
        <v>1751</v>
      </c>
      <c r="C2144" s="1">
        <v>2025001</v>
      </c>
      <c r="D2144" s="1">
        <v>2000585</v>
      </c>
      <c r="E2144" s="2" t="s">
        <v>34</v>
      </c>
      <c r="F2144" s="2" t="s">
        <v>35</v>
      </c>
      <c r="G2144" s="2" t="s">
        <v>66</v>
      </c>
      <c r="H2144" s="2" t="s">
        <v>258</v>
      </c>
      <c r="I2144" s="2" t="s">
        <v>259</v>
      </c>
      <c r="J2144" s="2" t="s">
        <v>103</v>
      </c>
      <c r="K2144" s="2" t="s">
        <v>516</v>
      </c>
      <c r="L2144" s="2" t="s">
        <v>279</v>
      </c>
      <c r="M2144" s="2" t="s">
        <v>280</v>
      </c>
      <c r="N2144" s="2" t="s">
        <v>271</v>
      </c>
      <c r="O2144" s="3">
        <v>1</v>
      </c>
      <c r="P2144" s="3">
        <v>411.96159999999998</v>
      </c>
      <c r="Q2144" s="3">
        <v>422</v>
      </c>
      <c r="R2144" s="3">
        <v>422</v>
      </c>
      <c r="S2144" s="3">
        <v>10.038399999999999</v>
      </c>
      <c r="T2144" s="3">
        <v>10.039999999999999</v>
      </c>
      <c r="U2144" s="3">
        <v>2.37</v>
      </c>
      <c r="V2144" s="2" t="s">
        <v>145</v>
      </c>
      <c r="W2144" s="2" t="s">
        <v>146</v>
      </c>
      <c r="X2144" s="2" t="s">
        <v>72</v>
      </c>
      <c r="Y2144" s="19" t="str">
        <f>VLOOKUP(G2144,'Verweis Kd-Gruppe'!$A$2:$B$8,2,FALSE)</f>
        <v>EXP</v>
      </c>
      <c r="Z2144" s="19" t="str">
        <f>VLOOKUP(J2144,'Verweis Art-Gruppe'!$A$2:$B$15,2,FALSE)</f>
        <v>Geräte</v>
      </c>
      <c r="AA2144" s="19" t="str">
        <f>VLOOKUP(W2144,'Verweis Vertreter'!$A$2:$B$24,2,FALSE)</f>
        <v>Muhsin Yortanli</v>
      </c>
      <c r="AB2144" s="12">
        <f t="shared" si="297"/>
        <v>1</v>
      </c>
      <c r="AC2144" s="12">
        <f t="shared" si="302"/>
        <v>411.96159999999998</v>
      </c>
      <c r="AD2144" s="12">
        <f t="shared" si="303"/>
        <v>422</v>
      </c>
      <c r="AE2144" s="12">
        <f t="shared" si="298"/>
        <v>422</v>
      </c>
      <c r="AF2144" s="12">
        <f t="shared" si="299"/>
        <v>10.038399999999999</v>
      </c>
      <c r="AG2144" s="12">
        <f t="shared" si="300"/>
        <v>10.039999999999999</v>
      </c>
      <c r="AH2144" s="9">
        <f t="shared" si="304"/>
        <v>2.3791469194312794E-2</v>
      </c>
      <c r="AI2144" s="14">
        <f>VLOOKUP(E2144,'Verweis Faktor'!$A:$B,2,FALSE)</f>
        <v>1</v>
      </c>
      <c r="AJ2144" s="14"/>
      <c r="AK2144" s="14" t="str">
        <f>IF(AL2144="Ja","Versandkosten",VLOOKUP(E2144,'Verweis Belegart'!$A$2:$B$9,2,FALSE))</f>
        <v>Hardware</v>
      </c>
      <c r="AL2144" s="14" t="str">
        <f t="shared" si="305"/>
        <v>Nein</v>
      </c>
      <c r="AM2144" s="14" t="str">
        <f t="shared" si="301"/>
        <v>Positiv</v>
      </c>
    </row>
    <row r="2145" spans="1:39" ht="17.25" customHeight="1" x14ac:dyDescent="0.35">
      <c r="A2145" s="17">
        <v>14572099</v>
      </c>
      <c r="B2145" s="2" t="s">
        <v>1751</v>
      </c>
      <c r="C2145" s="1">
        <v>2025001</v>
      </c>
      <c r="D2145" s="1">
        <v>2000585</v>
      </c>
      <c r="E2145" s="2" t="s">
        <v>34</v>
      </c>
      <c r="F2145" s="2" t="s">
        <v>35</v>
      </c>
      <c r="G2145" s="2" t="s">
        <v>66</v>
      </c>
      <c r="H2145" s="2" t="s">
        <v>258</v>
      </c>
      <c r="I2145" s="2" t="s">
        <v>259</v>
      </c>
      <c r="J2145" s="2" t="s">
        <v>103</v>
      </c>
      <c r="K2145" s="2" t="s">
        <v>517</v>
      </c>
      <c r="L2145" s="2" t="s">
        <v>281</v>
      </c>
      <c r="M2145" s="2" t="s">
        <v>282</v>
      </c>
      <c r="N2145" s="2" t="s">
        <v>283</v>
      </c>
      <c r="O2145" s="3">
        <v>2</v>
      </c>
      <c r="P2145" s="3">
        <v>494.59449999999998</v>
      </c>
      <c r="Q2145" s="3">
        <v>519</v>
      </c>
      <c r="R2145" s="3">
        <v>1038</v>
      </c>
      <c r="S2145" s="3">
        <v>24.4055</v>
      </c>
      <c r="T2145" s="3">
        <v>48.81</v>
      </c>
      <c r="U2145" s="3">
        <v>4.7</v>
      </c>
      <c r="V2145" s="2" t="s">
        <v>145</v>
      </c>
      <c r="W2145" s="2" t="s">
        <v>146</v>
      </c>
      <c r="X2145" s="2" t="s">
        <v>72</v>
      </c>
      <c r="Y2145" s="19" t="str">
        <f>VLOOKUP(G2145,'Verweis Kd-Gruppe'!$A$2:$B$8,2,FALSE)</f>
        <v>EXP</v>
      </c>
      <c r="Z2145" s="19" t="str">
        <f>VLOOKUP(J2145,'Verweis Art-Gruppe'!$A$2:$B$15,2,FALSE)</f>
        <v>Geräte</v>
      </c>
      <c r="AA2145" s="19" t="str">
        <f>VLOOKUP(W2145,'Verweis Vertreter'!$A$2:$B$24,2,FALSE)</f>
        <v>Muhsin Yortanli</v>
      </c>
      <c r="AB2145" s="12">
        <f t="shared" si="297"/>
        <v>2</v>
      </c>
      <c r="AC2145" s="12">
        <f t="shared" si="302"/>
        <v>494.59449999999998</v>
      </c>
      <c r="AD2145" s="12">
        <f t="shared" si="303"/>
        <v>519</v>
      </c>
      <c r="AE2145" s="12">
        <f t="shared" si="298"/>
        <v>1038</v>
      </c>
      <c r="AF2145" s="12">
        <f t="shared" si="299"/>
        <v>24.4055</v>
      </c>
      <c r="AG2145" s="12">
        <f t="shared" si="300"/>
        <v>48.81</v>
      </c>
      <c r="AH2145" s="9">
        <f t="shared" si="304"/>
        <v>4.7023121387283241E-2</v>
      </c>
      <c r="AI2145" s="14">
        <f>VLOOKUP(E2145,'Verweis Faktor'!$A:$B,2,FALSE)</f>
        <v>1</v>
      </c>
      <c r="AJ2145" s="14"/>
      <c r="AK2145" s="14" t="str">
        <f>IF(AL2145="Ja","Versandkosten",VLOOKUP(E2145,'Verweis Belegart'!$A$2:$B$9,2,FALSE))</f>
        <v>Hardware</v>
      </c>
      <c r="AL2145" s="14" t="str">
        <f t="shared" si="305"/>
        <v>Nein</v>
      </c>
      <c r="AM2145" s="14" t="str">
        <f t="shared" si="301"/>
        <v>Positiv</v>
      </c>
    </row>
    <row r="2146" spans="1:39" ht="17.25" customHeight="1" x14ac:dyDescent="0.35">
      <c r="A2146" s="17">
        <v>14572099</v>
      </c>
      <c r="B2146" s="2" t="s">
        <v>1751</v>
      </c>
      <c r="C2146" s="1">
        <v>2025001</v>
      </c>
      <c r="D2146" s="1">
        <v>2000585</v>
      </c>
      <c r="E2146" s="2" t="s">
        <v>34</v>
      </c>
      <c r="F2146" s="2" t="s">
        <v>35</v>
      </c>
      <c r="G2146" s="2" t="s">
        <v>66</v>
      </c>
      <c r="H2146" s="2" t="s">
        <v>258</v>
      </c>
      <c r="I2146" s="2" t="s">
        <v>259</v>
      </c>
      <c r="J2146" s="2" t="s">
        <v>304</v>
      </c>
      <c r="K2146" s="2" t="s">
        <v>518</v>
      </c>
      <c r="L2146" s="2" t="s">
        <v>1776</v>
      </c>
      <c r="M2146" s="2" t="s">
        <v>1777</v>
      </c>
      <c r="N2146" s="2" t="s">
        <v>1778</v>
      </c>
      <c r="O2146" s="3">
        <v>1</v>
      </c>
      <c r="P2146" s="3">
        <v>85</v>
      </c>
      <c r="Q2146" s="3">
        <v>85</v>
      </c>
      <c r="R2146" s="3">
        <v>85</v>
      </c>
      <c r="S2146" s="3">
        <v>0</v>
      </c>
      <c r="T2146" s="3">
        <v>0</v>
      </c>
      <c r="U2146" s="3">
        <v>0</v>
      </c>
      <c r="V2146" s="2" t="s">
        <v>145</v>
      </c>
      <c r="W2146" s="2" t="s">
        <v>146</v>
      </c>
      <c r="X2146" s="2" t="s">
        <v>72</v>
      </c>
      <c r="Y2146" s="19" t="str">
        <f>VLOOKUP(G2146,'Verweis Kd-Gruppe'!$A$2:$B$8,2,FALSE)</f>
        <v>EXP</v>
      </c>
      <c r="Z2146" s="19" t="str">
        <f>VLOOKUP(J2146,'Verweis Art-Gruppe'!$A$2:$B$15,2,FALSE)</f>
        <v>Zubehör</v>
      </c>
      <c r="AA2146" s="19" t="str">
        <f>VLOOKUP(W2146,'Verweis Vertreter'!$A$2:$B$24,2,FALSE)</f>
        <v>Muhsin Yortanli</v>
      </c>
      <c r="AB2146" s="12">
        <f t="shared" si="297"/>
        <v>1</v>
      </c>
      <c r="AC2146" s="12">
        <f t="shared" si="302"/>
        <v>85</v>
      </c>
      <c r="AD2146" s="12">
        <f t="shared" si="303"/>
        <v>85</v>
      </c>
      <c r="AE2146" s="12">
        <f t="shared" si="298"/>
        <v>85</v>
      </c>
      <c r="AF2146" s="12">
        <f t="shared" si="299"/>
        <v>0</v>
      </c>
      <c r="AG2146" s="12">
        <f t="shared" si="300"/>
        <v>0</v>
      </c>
      <c r="AH2146" s="9">
        <f t="shared" si="304"/>
        <v>0</v>
      </c>
      <c r="AI2146" s="14">
        <f>VLOOKUP(E2146,'Verweis Faktor'!$A:$B,2,FALSE)</f>
        <v>1</v>
      </c>
      <c r="AJ2146" s="14"/>
      <c r="AK2146" s="14" t="str">
        <f>IF(AL2146="Ja","Versandkosten",VLOOKUP(E2146,'Verweis Belegart'!$A$2:$B$9,2,FALSE))</f>
        <v>Hardware</v>
      </c>
      <c r="AL2146" s="14" t="str">
        <f t="shared" si="305"/>
        <v>Nein</v>
      </c>
      <c r="AM2146" s="14" t="str">
        <f t="shared" si="301"/>
        <v>Positiv</v>
      </c>
    </row>
    <row r="2147" spans="1:39" ht="17.25" customHeight="1" x14ac:dyDescent="0.35">
      <c r="A2147" s="17">
        <v>14572099</v>
      </c>
      <c r="B2147" s="2" t="s">
        <v>1751</v>
      </c>
      <c r="C2147" s="1">
        <v>2025001</v>
      </c>
      <c r="D2147" s="1">
        <v>2000585</v>
      </c>
      <c r="E2147" s="2" t="s">
        <v>34</v>
      </c>
      <c r="F2147" s="2" t="s">
        <v>35</v>
      </c>
      <c r="G2147" s="2" t="s">
        <v>66</v>
      </c>
      <c r="H2147" s="2" t="s">
        <v>258</v>
      </c>
      <c r="I2147" s="2" t="s">
        <v>259</v>
      </c>
      <c r="J2147" s="2" t="s">
        <v>304</v>
      </c>
      <c r="K2147" s="2" t="s">
        <v>519</v>
      </c>
      <c r="L2147" s="2" t="s">
        <v>825</v>
      </c>
      <c r="M2147" s="2" t="s">
        <v>826</v>
      </c>
      <c r="N2147" s="2" t="s">
        <v>827</v>
      </c>
      <c r="O2147" s="3">
        <v>1</v>
      </c>
      <c r="P2147" s="3">
        <v>105.0431</v>
      </c>
      <c r="Q2147" s="3">
        <v>112</v>
      </c>
      <c r="R2147" s="3">
        <v>112</v>
      </c>
      <c r="S2147" s="3">
        <v>6.9569000000000001</v>
      </c>
      <c r="T2147" s="3">
        <v>6.96</v>
      </c>
      <c r="U2147" s="3">
        <v>6.21</v>
      </c>
      <c r="V2147" s="2" t="s">
        <v>145</v>
      </c>
      <c r="W2147" s="2" t="s">
        <v>146</v>
      </c>
      <c r="X2147" s="2" t="s">
        <v>72</v>
      </c>
      <c r="Y2147" s="19" t="str">
        <f>VLOOKUP(G2147,'Verweis Kd-Gruppe'!$A$2:$B$8,2,FALSE)</f>
        <v>EXP</v>
      </c>
      <c r="Z2147" s="19" t="str">
        <f>VLOOKUP(J2147,'Verweis Art-Gruppe'!$A$2:$B$15,2,FALSE)</f>
        <v>Zubehör</v>
      </c>
      <c r="AA2147" s="19" t="str">
        <f>VLOOKUP(W2147,'Verweis Vertreter'!$A$2:$B$24,2,FALSE)</f>
        <v>Muhsin Yortanli</v>
      </c>
      <c r="AB2147" s="12">
        <f t="shared" si="297"/>
        <v>1</v>
      </c>
      <c r="AC2147" s="12">
        <f t="shared" si="302"/>
        <v>105.0431</v>
      </c>
      <c r="AD2147" s="12">
        <f t="shared" si="303"/>
        <v>112</v>
      </c>
      <c r="AE2147" s="12">
        <f t="shared" si="298"/>
        <v>112</v>
      </c>
      <c r="AF2147" s="12">
        <f t="shared" si="299"/>
        <v>6.9569000000000001</v>
      </c>
      <c r="AG2147" s="12">
        <f t="shared" si="300"/>
        <v>6.96</v>
      </c>
      <c r="AH2147" s="9">
        <f t="shared" si="304"/>
        <v>6.2142857142857146E-2</v>
      </c>
      <c r="AI2147" s="14">
        <f>VLOOKUP(E2147,'Verweis Faktor'!$A:$B,2,FALSE)</f>
        <v>1</v>
      </c>
      <c r="AJ2147" s="14"/>
      <c r="AK2147" s="14" t="str">
        <f>IF(AL2147="Ja","Versandkosten",VLOOKUP(E2147,'Verweis Belegart'!$A$2:$B$9,2,FALSE))</f>
        <v>Hardware</v>
      </c>
      <c r="AL2147" s="14" t="str">
        <f t="shared" si="305"/>
        <v>Nein</v>
      </c>
      <c r="AM2147" s="14" t="str">
        <f t="shared" si="301"/>
        <v>Positiv</v>
      </c>
    </row>
    <row r="2148" spans="1:39" ht="17.25" customHeight="1" x14ac:dyDescent="0.35">
      <c r="A2148" s="17">
        <v>14572099</v>
      </c>
      <c r="B2148" s="2" t="s">
        <v>1751</v>
      </c>
      <c r="C2148" s="1">
        <v>2025001</v>
      </c>
      <c r="D2148" s="1">
        <v>2000585</v>
      </c>
      <c r="E2148" s="2" t="s">
        <v>34</v>
      </c>
      <c r="F2148" s="2" t="s">
        <v>35</v>
      </c>
      <c r="G2148" s="2" t="s">
        <v>66</v>
      </c>
      <c r="H2148" s="2" t="s">
        <v>258</v>
      </c>
      <c r="I2148" s="2" t="s">
        <v>259</v>
      </c>
      <c r="J2148" s="2" t="s">
        <v>103</v>
      </c>
      <c r="K2148" s="2" t="s">
        <v>523</v>
      </c>
      <c r="L2148" s="2" t="s">
        <v>569</v>
      </c>
      <c r="M2148" s="2" t="s">
        <v>570</v>
      </c>
      <c r="N2148" s="2" t="s">
        <v>571</v>
      </c>
      <c r="O2148" s="3">
        <v>1</v>
      </c>
      <c r="P2148" s="3">
        <v>685</v>
      </c>
      <c r="Q2148" s="3">
        <v>709</v>
      </c>
      <c r="R2148" s="3">
        <v>709</v>
      </c>
      <c r="S2148" s="3">
        <v>24</v>
      </c>
      <c r="T2148" s="3">
        <v>24</v>
      </c>
      <c r="U2148" s="3">
        <v>3.38</v>
      </c>
      <c r="V2148" s="2" t="s">
        <v>145</v>
      </c>
      <c r="W2148" s="2" t="s">
        <v>146</v>
      </c>
      <c r="X2148" s="2" t="s">
        <v>72</v>
      </c>
      <c r="Y2148" s="19" t="str">
        <f>VLOOKUP(G2148,'Verweis Kd-Gruppe'!$A$2:$B$8,2,FALSE)</f>
        <v>EXP</v>
      </c>
      <c r="Z2148" s="19" t="str">
        <f>VLOOKUP(J2148,'Verweis Art-Gruppe'!$A$2:$B$15,2,FALSE)</f>
        <v>Geräte</v>
      </c>
      <c r="AA2148" s="19" t="str">
        <f>VLOOKUP(W2148,'Verweis Vertreter'!$A$2:$B$24,2,FALSE)</f>
        <v>Muhsin Yortanli</v>
      </c>
      <c r="AB2148" s="12">
        <f t="shared" si="297"/>
        <v>1</v>
      </c>
      <c r="AC2148" s="12">
        <f t="shared" si="302"/>
        <v>685</v>
      </c>
      <c r="AD2148" s="12">
        <f t="shared" si="303"/>
        <v>709</v>
      </c>
      <c r="AE2148" s="12">
        <f t="shared" si="298"/>
        <v>709</v>
      </c>
      <c r="AF2148" s="12">
        <f t="shared" si="299"/>
        <v>24</v>
      </c>
      <c r="AG2148" s="12">
        <f t="shared" si="300"/>
        <v>24</v>
      </c>
      <c r="AH2148" s="9">
        <f t="shared" si="304"/>
        <v>3.3850493653032443E-2</v>
      </c>
      <c r="AI2148" s="14">
        <f>VLOOKUP(E2148,'Verweis Faktor'!$A:$B,2,FALSE)</f>
        <v>1</v>
      </c>
      <c r="AJ2148" s="14"/>
      <c r="AK2148" s="14" t="str">
        <f>IF(AL2148="Ja","Versandkosten",VLOOKUP(E2148,'Verweis Belegart'!$A$2:$B$9,2,FALSE))</f>
        <v>Hardware</v>
      </c>
      <c r="AL2148" s="14" t="str">
        <f t="shared" si="305"/>
        <v>Nein</v>
      </c>
      <c r="AM2148" s="14" t="str">
        <f t="shared" si="301"/>
        <v>Positiv</v>
      </c>
    </row>
    <row r="2149" spans="1:39" ht="17.25" customHeight="1" x14ac:dyDescent="0.35">
      <c r="A2149" s="17">
        <v>14572099</v>
      </c>
      <c r="B2149" s="2" t="s">
        <v>1751</v>
      </c>
      <c r="C2149" s="1">
        <v>2025001</v>
      </c>
      <c r="D2149" s="1">
        <v>2000585</v>
      </c>
      <c r="E2149" s="2" t="s">
        <v>34</v>
      </c>
      <c r="F2149" s="2" t="s">
        <v>35</v>
      </c>
      <c r="G2149" s="2" t="s">
        <v>66</v>
      </c>
      <c r="H2149" s="2" t="s">
        <v>258</v>
      </c>
      <c r="I2149" s="2" t="s">
        <v>259</v>
      </c>
      <c r="J2149" s="2" t="s">
        <v>103</v>
      </c>
      <c r="K2149" s="2" t="s">
        <v>527</v>
      </c>
      <c r="L2149" s="2" t="s">
        <v>569</v>
      </c>
      <c r="M2149" s="2" t="s">
        <v>570</v>
      </c>
      <c r="N2149" s="2" t="s">
        <v>571</v>
      </c>
      <c r="O2149" s="3">
        <v>1</v>
      </c>
      <c r="P2149" s="3">
        <v>685</v>
      </c>
      <c r="Q2149" s="3">
        <v>709</v>
      </c>
      <c r="R2149" s="3">
        <v>709</v>
      </c>
      <c r="S2149" s="3">
        <v>24</v>
      </c>
      <c r="T2149" s="3">
        <v>24</v>
      </c>
      <c r="U2149" s="3">
        <v>3.38</v>
      </c>
      <c r="V2149" s="2" t="s">
        <v>145</v>
      </c>
      <c r="W2149" s="2" t="s">
        <v>146</v>
      </c>
      <c r="X2149" s="2" t="s">
        <v>72</v>
      </c>
      <c r="Y2149" s="19" t="str">
        <f>VLOOKUP(G2149,'Verweis Kd-Gruppe'!$A$2:$B$8,2,FALSE)</f>
        <v>EXP</v>
      </c>
      <c r="Z2149" s="19" t="str">
        <f>VLOOKUP(J2149,'Verweis Art-Gruppe'!$A$2:$B$15,2,FALSE)</f>
        <v>Geräte</v>
      </c>
      <c r="AA2149" s="19" t="str">
        <f>VLOOKUP(W2149,'Verweis Vertreter'!$A$2:$B$24,2,FALSE)</f>
        <v>Muhsin Yortanli</v>
      </c>
      <c r="AB2149" s="12">
        <f t="shared" si="297"/>
        <v>1</v>
      </c>
      <c r="AC2149" s="12">
        <f t="shared" si="302"/>
        <v>685</v>
      </c>
      <c r="AD2149" s="12">
        <f t="shared" si="303"/>
        <v>709</v>
      </c>
      <c r="AE2149" s="12">
        <f t="shared" si="298"/>
        <v>709</v>
      </c>
      <c r="AF2149" s="12">
        <f t="shared" si="299"/>
        <v>24</v>
      </c>
      <c r="AG2149" s="12">
        <f t="shared" si="300"/>
        <v>24</v>
      </c>
      <c r="AH2149" s="9">
        <f t="shared" si="304"/>
        <v>3.3850493653032443E-2</v>
      </c>
      <c r="AI2149" s="14">
        <f>VLOOKUP(E2149,'Verweis Faktor'!$A:$B,2,FALSE)</f>
        <v>1</v>
      </c>
      <c r="AJ2149" s="14"/>
      <c r="AK2149" s="14" t="str">
        <f>IF(AL2149="Ja","Versandkosten",VLOOKUP(E2149,'Verweis Belegart'!$A$2:$B$9,2,FALSE))</f>
        <v>Hardware</v>
      </c>
      <c r="AL2149" s="14" t="str">
        <f t="shared" si="305"/>
        <v>Nein</v>
      </c>
      <c r="AM2149" s="14" t="str">
        <f t="shared" si="301"/>
        <v>Positiv</v>
      </c>
    </row>
    <row r="2150" spans="1:39" ht="17.25" customHeight="1" x14ac:dyDescent="0.35">
      <c r="A2150" s="17">
        <v>14572099</v>
      </c>
      <c r="B2150" s="2" t="s">
        <v>1751</v>
      </c>
      <c r="C2150" s="1">
        <v>2025001</v>
      </c>
      <c r="D2150" s="1">
        <v>2000585</v>
      </c>
      <c r="E2150" s="2" t="s">
        <v>34</v>
      </c>
      <c r="F2150" s="2" t="s">
        <v>35</v>
      </c>
      <c r="G2150" s="2" t="s">
        <v>66</v>
      </c>
      <c r="H2150" s="2" t="s">
        <v>258</v>
      </c>
      <c r="I2150" s="2" t="s">
        <v>259</v>
      </c>
      <c r="J2150" s="2" t="s">
        <v>103</v>
      </c>
      <c r="K2150" s="2" t="s">
        <v>531</v>
      </c>
      <c r="L2150" s="2" t="s">
        <v>305</v>
      </c>
      <c r="M2150" s="2" t="s">
        <v>306</v>
      </c>
      <c r="N2150" s="2" t="s">
        <v>283</v>
      </c>
      <c r="O2150" s="3">
        <v>1</v>
      </c>
      <c r="P2150" s="3">
        <v>492.46980000000002</v>
      </c>
      <c r="Q2150" s="3">
        <v>512</v>
      </c>
      <c r="R2150" s="3">
        <v>512</v>
      </c>
      <c r="S2150" s="3">
        <v>19.530200000000001</v>
      </c>
      <c r="T2150" s="3">
        <v>19.53</v>
      </c>
      <c r="U2150" s="3">
        <v>3.81</v>
      </c>
      <c r="V2150" s="2" t="s">
        <v>145</v>
      </c>
      <c r="W2150" s="2" t="s">
        <v>146</v>
      </c>
      <c r="X2150" s="2" t="s">
        <v>72</v>
      </c>
      <c r="Y2150" s="19" t="str">
        <f>VLOOKUP(G2150,'Verweis Kd-Gruppe'!$A$2:$B$8,2,FALSE)</f>
        <v>EXP</v>
      </c>
      <c r="Z2150" s="19" t="str">
        <f>VLOOKUP(J2150,'Verweis Art-Gruppe'!$A$2:$B$15,2,FALSE)</f>
        <v>Geräte</v>
      </c>
      <c r="AA2150" s="19" t="str">
        <f>VLOOKUP(W2150,'Verweis Vertreter'!$A$2:$B$24,2,FALSE)</f>
        <v>Muhsin Yortanli</v>
      </c>
      <c r="AB2150" s="12">
        <f t="shared" si="297"/>
        <v>1</v>
      </c>
      <c r="AC2150" s="12">
        <f t="shared" si="302"/>
        <v>492.46980000000002</v>
      </c>
      <c r="AD2150" s="12">
        <f t="shared" si="303"/>
        <v>512</v>
      </c>
      <c r="AE2150" s="12">
        <f t="shared" si="298"/>
        <v>512</v>
      </c>
      <c r="AF2150" s="12">
        <f t="shared" si="299"/>
        <v>19.530200000000001</v>
      </c>
      <c r="AG2150" s="12">
        <f t="shared" si="300"/>
        <v>19.53</v>
      </c>
      <c r="AH2150" s="9">
        <f t="shared" si="304"/>
        <v>3.8144531250000002E-2</v>
      </c>
      <c r="AI2150" s="14">
        <f>VLOOKUP(E2150,'Verweis Faktor'!$A:$B,2,FALSE)</f>
        <v>1</v>
      </c>
      <c r="AJ2150" s="14"/>
      <c r="AK2150" s="14" t="str">
        <f>IF(AL2150="Ja","Versandkosten",VLOOKUP(E2150,'Verweis Belegart'!$A$2:$B$9,2,FALSE))</f>
        <v>Hardware</v>
      </c>
      <c r="AL2150" s="14" t="str">
        <f t="shared" si="305"/>
        <v>Nein</v>
      </c>
      <c r="AM2150" s="14" t="str">
        <f t="shared" si="301"/>
        <v>Positiv</v>
      </c>
    </row>
    <row r="2151" spans="1:39" ht="17.25" customHeight="1" x14ac:dyDescent="0.35">
      <c r="A2151" s="17">
        <v>14572099</v>
      </c>
      <c r="B2151" s="2" t="s">
        <v>1751</v>
      </c>
      <c r="C2151" s="1">
        <v>2025001</v>
      </c>
      <c r="D2151" s="1">
        <v>2000585</v>
      </c>
      <c r="E2151" s="2" t="s">
        <v>34</v>
      </c>
      <c r="F2151" s="2" t="s">
        <v>35</v>
      </c>
      <c r="G2151" s="2" t="s">
        <v>66</v>
      </c>
      <c r="H2151" s="2" t="s">
        <v>258</v>
      </c>
      <c r="I2151" s="2" t="s">
        <v>259</v>
      </c>
      <c r="J2151" s="2" t="s">
        <v>103</v>
      </c>
      <c r="K2151" s="2" t="s">
        <v>535</v>
      </c>
      <c r="L2151" s="2" t="s">
        <v>305</v>
      </c>
      <c r="M2151" s="2" t="s">
        <v>306</v>
      </c>
      <c r="N2151" s="2" t="s">
        <v>283</v>
      </c>
      <c r="O2151" s="3">
        <v>2</v>
      </c>
      <c r="P2151" s="3">
        <v>492.46980000000002</v>
      </c>
      <c r="Q2151" s="3">
        <v>512</v>
      </c>
      <c r="R2151" s="3">
        <v>1024</v>
      </c>
      <c r="S2151" s="3">
        <v>19.530200000000001</v>
      </c>
      <c r="T2151" s="3">
        <v>39.06</v>
      </c>
      <c r="U2151" s="3">
        <v>3.81</v>
      </c>
      <c r="V2151" s="2" t="s">
        <v>145</v>
      </c>
      <c r="W2151" s="2" t="s">
        <v>146</v>
      </c>
      <c r="X2151" s="2" t="s">
        <v>72</v>
      </c>
      <c r="Y2151" s="19" t="str">
        <f>VLOOKUP(G2151,'Verweis Kd-Gruppe'!$A$2:$B$8,2,FALSE)</f>
        <v>EXP</v>
      </c>
      <c r="Z2151" s="19" t="str">
        <f>VLOOKUP(J2151,'Verweis Art-Gruppe'!$A$2:$B$15,2,FALSE)</f>
        <v>Geräte</v>
      </c>
      <c r="AA2151" s="19" t="str">
        <f>VLOOKUP(W2151,'Verweis Vertreter'!$A$2:$B$24,2,FALSE)</f>
        <v>Muhsin Yortanli</v>
      </c>
      <c r="AB2151" s="12">
        <f t="shared" si="297"/>
        <v>2</v>
      </c>
      <c r="AC2151" s="12">
        <f t="shared" si="302"/>
        <v>492.46980000000002</v>
      </c>
      <c r="AD2151" s="12">
        <f t="shared" si="303"/>
        <v>512</v>
      </c>
      <c r="AE2151" s="12">
        <f t="shared" si="298"/>
        <v>1024</v>
      </c>
      <c r="AF2151" s="12">
        <f t="shared" si="299"/>
        <v>19.530200000000001</v>
      </c>
      <c r="AG2151" s="12">
        <f t="shared" si="300"/>
        <v>39.06</v>
      </c>
      <c r="AH2151" s="9">
        <f t="shared" si="304"/>
        <v>3.8144531250000002E-2</v>
      </c>
      <c r="AI2151" s="14">
        <f>VLOOKUP(E2151,'Verweis Faktor'!$A:$B,2,FALSE)</f>
        <v>1</v>
      </c>
      <c r="AJ2151" s="14"/>
      <c r="AK2151" s="14" t="str">
        <f>IF(AL2151="Ja","Versandkosten",VLOOKUP(E2151,'Verweis Belegart'!$A$2:$B$9,2,FALSE))</f>
        <v>Hardware</v>
      </c>
      <c r="AL2151" s="14" t="str">
        <f t="shared" si="305"/>
        <v>Nein</v>
      </c>
      <c r="AM2151" s="14" t="str">
        <f t="shared" si="301"/>
        <v>Positiv</v>
      </c>
    </row>
    <row r="2152" spans="1:39" ht="17.25" customHeight="1" x14ac:dyDescent="0.35">
      <c r="A2152" s="17">
        <v>14572099</v>
      </c>
      <c r="B2152" s="2" t="s">
        <v>1751</v>
      </c>
      <c r="C2152" s="1">
        <v>2025001</v>
      </c>
      <c r="D2152" s="1">
        <v>2000585</v>
      </c>
      <c r="E2152" s="2" t="s">
        <v>34</v>
      </c>
      <c r="F2152" s="2" t="s">
        <v>35</v>
      </c>
      <c r="G2152" s="2" t="s">
        <v>66</v>
      </c>
      <c r="H2152" s="2" t="s">
        <v>258</v>
      </c>
      <c r="I2152" s="2" t="s">
        <v>259</v>
      </c>
      <c r="J2152" s="2" t="s">
        <v>103</v>
      </c>
      <c r="K2152" s="2" t="s">
        <v>539</v>
      </c>
      <c r="L2152" s="2" t="s">
        <v>305</v>
      </c>
      <c r="M2152" s="2" t="s">
        <v>306</v>
      </c>
      <c r="N2152" s="2" t="s">
        <v>283</v>
      </c>
      <c r="O2152" s="3">
        <v>2</v>
      </c>
      <c r="P2152" s="3">
        <v>492.46980000000002</v>
      </c>
      <c r="Q2152" s="3">
        <v>512</v>
      </c>
      <c r="R2152" s="3">
        <v>1024</v>
      </c>
      <c r="S2152" s="3">
        <v>19.530200000000001</v>
      </c>
      <c r="T2152" s="3">
        <v>39.06</v>
      </c>
      <c r="U2152" s="3">
        <v>3.81</v>
      </c>
      <c r="V2152" s="2" t="s">
        <v>145</v>
      </c>
      <c r="W2152" s="2" t="s">
        <v>146</v>
      </c>
      <c r="X2152" s="2" t="s">
        <v>72</v>
      </c>
      <c r="Y2152" s="19" t="str">
        <f>VLOOKUP(G2152,'Verweis Kd-Gruppe'!$A$2:$B$8,2,FALSE)</f>
        <v>EXP</v>
      </c>
      <c r="Z2152" s="19" t="str">
        <f>VLOOKUP(J2152,'Verweis Art-Gruppe'!$A$2:$B$15,2,FALSE)</f>
        <v>Geräte</v>
      </c>
      <c r="AA2152" s="19" t="str">
        <f>VLOOKUP(W2152,'Verweis Vertreter'!$A$2:$B$24,2,FALSE)</f>
        <v>Muhsin Yortanli</v>
      </c>
      <c r="AB2152" s="12">
        <f t="shared" si="297"/>
        <v>2</v>
      </c>
      <c r="AC2152" s="12">
        <f t="shared" si="302"/>
        <v>492.46980000000002</v>
      </c>
      <c r="AD2152" s="12">
        <f t="shared" si="303"/>
        <v>512</v>
      </c>
      <c r="AE2152" s="12">
        <f t="shared" si="298"/>
        <v>1024</v>
      </c>
      <c r="AF2152" s="12">
        <f t="shared" si="299"/>
        <v>19.530200000000001</v>
      </c>
      <c r="AG2152" s="12">
        <f t="shared" si="300"/>
        <v>39.06</v>
      </c>
      <c r="AH2152" s="9">
        <f t="shared" si="304"/>
        <v>3.8144531250000002E-2</v>
      </c>
      <c r="AI2152" s="14">
        <f>VLOOKUP(E2152,'Verweis Faktor'!$A:$B,2,FALSE)</f>
        <v>1</v>
      </c>
      <c r="AJ2152" s="14"/>
      <c r="AK2152" s="14" t="str">
        <f>IF(AL2152="Ja","Versandkosten",VLOOKUP(E2152,'Verweis Belegart'!$A$2:$B$9,2,FALSE))</f>
        <v>Hardware</v>
      </c>
      <c r="AL2152" s="14" t="str">
        <f t="shared" si="305"/>
        <v>Nein</v>
      </c>
      <c r="AM2152" s="14" t="str">
        <f t="shared" si="301"/>
        <v>Positiv</v>
      </c>
    </row>
    <row r="2153" spans="1:39" ht="17.25" customHeight="1" x14ac:dyDescent="0.35">
      <c r="A2153" s="17">
        <v>14572099</v>
      </c>
      <c r="B2153" s="2" t="s">
        <v>1751</v>
      </c>
      <c r="C2153" s="1">
        <v>2025001</v>
      </c>
      <c r="D2153" s="1">
        <v>2000585</v>
      </c>
      <c r="E2153" s="2" t="s">
        <v>34</v>
      </c>
      <c r="F2153" s="2" t="s">
        <v>35</v>
      </c>
      <c r="G2153" s="2" t="s">
        <v>66</v>
      </c>
      <c r="H2153" s="2" t="s">
        <v>258</v>
      </c>
      <c r="I2153" s="2" t="s">
        <v>259</v>
      </c>
      <c r="J2153" s="2" t="s">
        <v>103</v>
      </c>
      <c r="K2153" s="2" t="s">
        <v>543</v>
      </c>
      <c r="L2153" s="2" t="s">
        <v>872</v>
      </c>
      <c r="M2153" s="2" t="s">
        <v>873</v>
      </c>
      <c r="N2153" s="2" t="s">
        <v>404</v>
      </c>
      <c r="O2153" s="3">
        <v>1</v>
      </c>
      <c r="P2153" s="3">
        <v>238</v>
      </c>
      <c r="Q2153" s="3">
        <v>242</v>
      </c>
      <c r="R2153" s="3">
        <v>242</v>
      </c>
      <c r="S2153" s="3">
        <v>4</v>
      </c>
      <c r="T2153" s="3">
        <v>4</v>
      </c>
      <c r="U2153" s="3">
        <v>1.65</v>
      </c>
      <c r="V2153" s="2" t="s">
        <v>145</v>
      </c>
      <c r="W2153" s="2" t="s">
        <v>146</v>
      </c>
      <c r="X2153" s="2" t="s">
        <v>72</v>
      </c>
      <c r="Y2153" s="19" t="str">
        <f>VLOOKUP(G2153,'Verweis Kd-Gruppe'!$A$2:$B$8,2,FALSE)</f>
        <v>EXP</v>
      </c>
      <c r="Z2153" s="19" t="str">
        <f>VLOOKUP(J2153,'Verweis Art-Gruppe'!$A$2:$B$15,2,FALSE)</f>
        <v>Geräte</v>
      </c>
      <c r="AA2153" s="19" t="str">
        <f>VLOOKUP(W2153,'Verweis Vertreter'!$A$2:$B$24,2,FALSE)</f>
        <v>Muhsin Yortanli</v>
      </c>
      <c r="AB2153" s="12">
        <f t="shared" si="297"/>
        <v>1</v>
      </c>
      <c r="AC2153" s="12">
        <f t="shared" si="302"/>
        <v>238</v>
      </c>
      <c r="AD2153" s="12">
        <f t="shared" si="303"/>
        <v>242</v>
      </c>
      <c r="AE2153" s="12">
        <f t="shared" si="298"/>
        <v>242</v>
      </c>
      <c r="AF2153" s="12">
        <f t="shared" si="299"/>
        <v>4</v>
      </c>
      <c r="AG2153" s="12">
        <f t="shared" si="300"/>
        <v>4</v>
      </c>
      <c r="AH2153" s="9">
        <f t="shared" si="304"/>
        <v>1.6528925619834711E-2</v>
      </c>
      <c r="AI2153" s="14">
        <f>VLOOKUP(E2153,'Verweis Faktor'!$A:$B,2,FALSE)</f>
        <v>1</v>
      </c>
      <c r="AJ2153" s="14"/>
      <c r="AK2153" s="14" t="str">
        <f>IF(AL2153="Ja","Versandkosten",VLOOKUP(E2153,'Verweis Belegart'!$A$2:$B$9,2,FALSE))</f>
        <v>Hardware</v>
      </c>
      <c r="AL2153" s="14" t="str">
        <f t="shared" si="305"/>
        <v>Nein</v>
      </c>
      <c r="AM2153" s="14" t="str">
        <f t="shared" si="301"/>
        <v>Positiv</v>
      </c>
    </row>
    <row r="2154" spans="1:39" ht="17.25" customHeight="1" x14ac:dyDescent="0.35">
      <c r="A2154" s="17">
        <v>14572099</v>
      </c>
      <c r="B2154" s="2" t="s">
        <v>1751</v>
      </c>
      <c r="C2154" s="1">
        <v>2025001</v>
      </c>
      <c r="D2154" s="1">
        <v>2000585</v>
      </c>
      <c r="E2154" s="2" t="s">
        <v>34</v>
      </c>
      <c r="F2154" s="2" t="s">
        <v>35</v>
      </c>
      <c r="G2154" s="2" t="s">
        <v>66</v>
      </c>
      <c r="H2154" s="2" t="s">
        <v>258</v>
      </c>
      <c r="I2154" s="2" t="s">
        <v>259</v>
      </c>
      <c r="J2154" s="2" t="s">
        <v>103</v>
      </c>
      <c r="K2154" s="2" t="s">
        <v>546</v>
      </c>
      <c r="L2154" s="2" t="s">
        <v>1200</v>
      </c>
      <c r="M2154" s="2" t="s">
        <v>1201</v>
      </c>
      <c r="N2154" s="2" t="s">
        <v>262</v>
      </c>
      <c r="O2154" s="3">
        <v>1</v>
      </c>
      <c r="P2154" s="3">
        <v>994</v>
      </c>
      <c r="Q2154" s="3">
        <v>1019</v>
      </c>
      <c r="R2154" s="3">
        <v>1019</v>
      </c>
      <c r="S2154" s="3">
        <v>25</v>
      </c>
      <c r="T2154" s="3">
        <v>25</v>
      </c>
      <c r="U2154" s="3">
        <v>2.4500000000000002</v>
      </c>
      <c r="V2154" s="2" t="s">
        <v>145</v>
      </c>
      <c r="W2154" s="2" t="s">
        <v>146</v>
      </c>
      <c r="X2154" s="2" t="s">
        <v>72</v>
      </c>
      <c r="Y2154" s="19" t="str">
        <f>VLOOKUP(G2154,'Verweis Kd-Gruppe'!$A$2:$B$8,2,FALSE)</f>
        <v>EXP</v>
      </c>
      <c r="Z2154" s="19" t="str">
        <f>VLOOKUP(J2154,'Verweis Art-Gruppe'!$A$2:$B$15,2,FALSE)</f>
        <v>Geräte</v>
      </c>
      <c r="AA2154" s="19" t="str">
        <f>VLOOKUP(W2154,'Verweis Vertreter'!$A$2:$B$24,2,FALSE)</f>
        <v>Muhsin Yortanli</v>
      </c>
      <c r="AB2154" s="12">
        <f t="shared" si="297"/>
        <v>1</v>
      </c>
      <c r="AC2154" s="12">
        <f t="shared" si="302"/>
        <v>994</v>
      </c>
      <c r="AD2154" s="12">
        <f t="shared" si="303"/>
        <v>1019</v>
      </c>
      <c r="AE2154" s="12">
        <f t="shared" si="298"/>
        <v>1019</v>
      </c>
      <c r="AF2154" s="12">
        <f t="shared" si="299"/>
        <v>25</v>
      </c>
      <c r="AG2154" s="12">
        <f t="shared" si="300"/>
        <v>25</v>
      </c>
      <c r="AH2154" s="9">
        <f t="shared" si="304"/>
        <v>2.4533856722276742E-2</v>
      </c>
      <c r="AI2154" s="14">
        <f>VLOOKUP(E2154,'Verweis Faktor'!$A:$B,2,FALSE)</f>
        <v>1</v>
      </c>
      <c r="AJ2154" s="14"/>
      <c r="AK2154" s="14" t="str">
        <f>IF(AL2154="Ja","Versandkosten",VLOOKUP(E2154,'Verweis Belegart'!$A$2:$B$9,2,FALSE))</f>
        <v>Hardware</v>
      </c>
      <c r="AL2154" s="14" t="str">
        <f t="shared" si="305"/>
        <v>Nein</v>
      </c>
      <c r="AM2154" s="14" t="str">
        <f t="shared" si="301"/>
        <v>Positiv</v>
      </c>
    </row>
    <row r="2155" spans="1:39" ht="17.25" customHeight="1" x14ac:dyDescent="0.35">
      <c r="A2155" s="17">
        <v>14572099</v>
      </c>
      <c r="B2155" s="2" t="s">
        <v>1751</v>
      </c>
      <c r="C2155" s="1">
        <v>2025001</v>
      </c>
      <c r="D2155" s="1">
        <v>2000585</v>
      </c>
      <c r="E2155" s="2" t="s">
        <v>34</v>
      </c>
      <c r="F2155" s="2" t="s">
        <v>35</v>
      </c>
      <c r="G2155" s="2" t="s">
        <v>66</v>
      </c>
      <c r="H2155" s="2" t="s">
        <v>258</v>
      </c>
      <c r="I2155" s="2" t="s">
        <v>259</v>
      </c>
      <c r="J2155" s="2" t="s">
        <v>103</v>
      </c>
      <c r="K2155" s="2" t="s">
        <v>547</v>
      </c>
      <c r="L2155" s="2" t="s">
        <v>1200</v>
      </c>
      <c r="M2155" s="2" t="s">
        <v>1201</v>
      </c>
      <c r="N2155" s="2" t="s">
        <v>262</v>
      </c>
      <c r="O2155" s="3">
        <v>9</v>
      </c>
      <c r="P2155" s="3">
        <v>994</v>
      </c>
      <c r="Q2155" s="3">
        <v>1015</v>
      </c>
      <c r="R2155" s="3">
        <v>9135</v>
      </c>
      <c r="S2155" s="3">
        <v>21</v>
      </c>
      <c r="T2155" s="3">
        <v>189</v>
      </c>
      <c r="U2155" s="3">
        <v>2.06</v>
      </c>
      <c r="V2155" s="2" t="s">
        <v>145</v>
      </c>
      <c r="W2155" s="2" t="s">
        <v>146</v>
      </c>
      <c r="X2155" s="2" t="s">
        <v>72</v>
      </c>
      <c r="Y2155" s="19" t="str">
        <f>VLOOKUP(G2155,'Verweis Kd-Gruppe'!$A$2:$B$8,2,FALSE)</f>
        <v>EXP</v>
      </c>
      <c r="Z2155" s="19" t="str">
        <f>VLOOKUP(J2155,'Verweis Art-Gruppe'!$A$2:$B$15,2,FALSE)</f>
        <v>Geräte</v>
      </c>
      <c r="AA2155" s="19" t="str">
        <f>VLOOKUP(W2155,'Verweis Vertreter'!$A$2:$B$24,2,FALSE)</f>
        <v>Muhsin Yortanli</v>
      </c>
      <c r="AB2155" s="12">
        <f t="shared" si="297"/>
        <v>9</v>
      </c>
      <c r="AC2155" s="12">
        <f t="shared" si="302"/>
        <v>994</v>
      </c>
      <c r="AD2155" s="12">
        <f t="shared" si="303"/>
        <v>1015</v>
      </c>
      <c r="AE2155" s="12">
        <f t="shared" si="298"/>
        <v>9135</v>
      </c>
      <c r="AF2155" s="12">
        <f t="shared" si="299"/>
        <v>21</v>
      </c>
      <c r="AG2155" s="12">
        <f t="shared" si="300"/>
        <v>189</v>
      </c>
      <c r="AH2155" s="9">
        <f t="shared" si="304"/>
        <v>2.0689655172413793E-2</v>
      </c>
      <c r="AI2155" s="14">
        <f>VLOOKUP(E2155,'Verweis Faktor'!$A:$B,2,FALSE)</f>
        <v>1</v>
      </c>
      <c r="AJ2155" s="14"/>
      <c r="AK2155" s="14" t="str">
        <f>IF(AL2155="Ja","Versandkosten",VLOOKUP(E2155,'Verweis Belegart'!$A$2:$B$9,2,FALSE))</f>
        <v>Hardware</v>
      </c>
      <c r="AL2155" s="14" t="str">
        <f t="shared" si="305"/>
        <v>Nein</v>
      </c>
      <c r="AM2155" s="14" t="str">
        <f t="shared" si="301"/>
        <v>Positiv</v>
      </c>
    </row>
    <row r="2156" spans="1:39" ht="17.25" customHeight="1" x14ac:dyDescent="0.35">
      <c r="A2156" s="17">
        <v>14572099</v>
      </c>
      <c r="B2156" s="2" t="s">
        <v>1751</v>
      </c>
      <c r="C2156" s="1">
        <v>2025001</v>
      </c>
      <c r="D2156" s="1">
        <v>2000585</v>
      </c>
      <c r="E2156" s="2" t="s">
        <v>34</v>
      </c>
      <c r="F2156" s="2" t="s">
        <v>35</v>
      </c>
      <c r="G2156" s="2" t="s">
        <v>66</v>
      </c>
      <c r="H2156" s="2" t="s">
        <v>258</v>
      </c>
      <c r="I2156" s="2" t="s">
        <v>259</v>
      </c>
      <c r="J2156" s="2" t="s">
        <v>103</v>
      </c>
      <c r="K2156" s="2" t="s">
        <v>550</v>
      </c>
      <c r="L2156" s="2" t="s">
        <v>1200</v>
      </c>
      <c r="M2156" s="2" t="s">
        <v>1201</v>
      </c>
      <c r="N2156" s="2" t="s">
        <v>262</v>
      </c>
      <c r="O2156" s="3">
        <v>1</v>
      </c>
      <c r="P2156" s="3">
        <v>994</v>
      </c>
      <c r="Q2156" s="3">
        <v>1015</v>
      </c>
      <c r="R2156" s="3">
        <v>1015</v>
      </c>
      <c r="S2156" s="3">
        <v>21</v>
      </c>
      <c r="T2156" s="3">
        <v>21</v>
      </c>
      <c r="U2156" s="3">
        <v>2.06</v>
      </c>
      <c r="V2156" s="2" t="s">
        <v>145</v>
      </c>
      <c r="W2156" s="2" t="s">
        <v>146</v>
      </c>
      <c r="X2156" s="2" t="s">
        <v>72</v>
      </c>
      <c r="Y2156" s="19" t="str">
        <f>VLOOKUP(G2156,'Verweis Kd-Gruppe'!$A$2:$B$8,2,FALSE)</f>
        <v>EXP</v>
      </c>
      <c r="Z2156" s="19" t="str">
        <f>VLOOKUP(J2156,'Verweis Art-Gruppe'!$A$2:$B$15,2,FALSE)</f>
        <v>Geräte</v>
      </c>
      <c r="AA2156" s="19" t="str">
        <f>VLOOKUP(W2156,'Verweis Vertreter'!$A$2:$B$24,2,FALSE)</f>
        <v>Muhsin Yortanli</v>
      </c>
      <c r="AB2156" s="12">
        <f t="shared" si="297"/>
        <v>1</v>
      </c>
      <c r="AC2156" s="12">
        <f t="shared" si="302"/>
        <v>994</v>
      </c>
      <c r="AD2156" s="12">
        <f t="shared" si="303"/>
        <v>1015</v>
      </c>
      <c r="AE2156" s="12">
        <f t="shared" si="298"/>
        <v>1015</v>
      </c>
      <c r="AF2156" s="12">
        <f t="shared" si="299"/>
        <v>21</v>
      </c>
      <c r="AG2156" s="12">
        <f t="shared" si="300"/>
        <v>21</v>
      </c>
      <c r="AH2156" s="9">
        <f t="shared" si="304"/>
        <v>2.0689655172413793E-2</v>
      </c>
      <c r="AI2156" s="14">
        <f>VLOOKUP(E2156,'Verweis Faktor'!$A:$B,2,FALSE)</f>
        <v>1</v>
      </c>
      <c r="AJ2156" s="14"/>
      <c r="AK2156" s="14" t="str">
        <f>IF(AL2156="Ja","Versandkosten",VLOOKUP(E2156,'Verweis Belegart'!$A$2:$B$9,2,FALSE))</f>
        <v>Hardware</v>
      </c>
      <c r="AL2156" s="14" t="str">
        <f t="shared" si="305"/>
        <v>Nein</v>
      </c>
      <c r="AM2156" s="14" t="str">
        <f t="shared" si="301"/>
        <v>Positiv</v>
      </c>
    </row>
    <row r="2157" spans="1:39" ht="17.25" customHeight="1" x14ac:dyDescent="0.35">
      <c r="A2157" s="17">
        <v>14572099</v>
      </c>
      <c r="B2157" s="2" t="s">
        <v>1751</v>
      </c>
      <c r="C2157" s="1">
        <v>2025001</v>
      </c>
      <c r="D2157" s="1">
        <v>2000585</v>
      </c>
      <c r="E2157" s="2" t="s">
        <v>34</v>
      </c>
      <c r="F2157" s="2" t="s">
        <v>35</v>
      </c>
      <c r="G2157" s="2" t="s">
        <v>66</v>
      </c>
      <c r="H2157" s="2" t="s">
        <v>258</v>
      </c>
      <c r="I2157" s="2" t="s">
        <v>259</v>
      </c>
      <c r="J2157" s="2" t="s">
        <v>103</v>
      </c>
      <c r="K2157" s="2" t="s">
        <v>1216</v>
      </c>
      <c r="L2157" s="2" t="s">
        <v>1395</v>
      </c>
      <c r="M2157" s="2" t="s">
        <v>1396</v>
      </c>
      <c r="N2157" s="2" t="s">
        <v>618</v>
      </c>
      <c r="O2157" s="3">
        <v>1</v>
      </c>
      <c r="P2157" s="3">
        <v>485</v>
      </c>
      <c r="Q2157" s="3">
        <v>499</v>
      </c>
      <c r="R2157" s="3">
        <v>499</v>
      </c>
      <c r="S2157" s="3">
        <v>14</v>
      </c>
      <c r="T2157" s="3">
        <v>14</v>
      </c>
      <c r="U2157" s="3">
        <v>2.8</v>
      </c>
      <c r="V2157" s="2" t="s">
        <v>145</v>
      </c>
      <c r="W2157" s="2" t="s">
        <v>146</v>
      </c>
      <c r="X2157" s="2" t="s">
        <v>72</v>
      </c>
      <c r="Y2157" s="19" t="str">
        <f>VLOOKUP(G2157,'Verweis Kd-Gruppe'!$A$2:$B$8,2,FALSE)</f>
        <v>EXP</v>
      </c>
      <c r="Z2157" s="19" t="str">
        <f>VLOOKUP(J2157,'Verweis Art-Gruppe'!$A$2:$B$15,2,FALSE)</f>
        <v>Geräte</v>
      </c>
      <c r="AA2157" s="19" t="str">
        <f>VLOOKUP(W2157,'Verweis Vertreter'!$A$2:$B$24,2,FALSE)</f>
        <v>Muhsin Yortanli</v>
      </c>
      <c r="AB2157" s="12">
        <f t="shared" si="297"/>
        <v>1</v>
      </c>
      <c r="AC2157" s="12">
        <f t="shared" si="302"/>
        <v>485</v>
      </c>
      <c r="AD2157" s="12">
        <f t="shared" si="303"/>
        <v>499</v>
      </c>
      <c r="AE2157" s="12">
        <f t="shared" si="298"/>
        <v>499</v>
      </c>
      <c r="AF2157" s="12">
        <f t="shared" si="299"/>
        <v>14</v>
      </c>
      <c r="AG2157" s="12">
        <f t="shared" si="300"/>
        <v>14</v>
      </c>
      <c r="AH2157" s="9">
        <f t="shared" si="304"/>
        <v>2.8056112224448898E-2</v>
      </c>
      <c r="AI2157" s="14">
        <f>VLOOKUP(E2157,'Verweis Faktor'!$A:$B,2,FALSE)</f>
        <v>1</v>
      </c>
      <c r="AJ2157" s="14"/>
      <c r="AK2157" s="14" t="str">
        <f>IF(AL2157="Ja","Versandkosten",VLOOKUP(E2157,'Verweis Belegart'!$A$2:$B$9,2,FALSE))</f>
        <v>Hardware</v>
      </c>
      <c r="AL2157" s="14" t="str">
        <f t="shared" si="305"/>
        <v>Nein</v>
      </c>
      <c r="AM2157" s="14" t="str">
        <f t="shared" si="301"/>
        <v>Positiv</v>
      </c>
    </row>
    <row r="2158" spans="1:39" ht="17.25" customHeight="1" x14ac:dyDescent="0.35">
      <c r="A2158" s="17">
        <v>14568726</v>
      </c>
      <c r="B2158" s="2" t="s">
        <v>1751</v>
      </c>
      <c r="C2158" s="1">
        <v>2025001</v>
      </c>
      <c r="D2158" s="1">
        <v>2000586</v>
      </c>
      <c r="E2158" s="2" t="s">
        <v>34</v>
      </c>
      <c r="F2158" s="2" t="s">
        <v>182</v>
      </c>
      <c r="G2158" s="2" t="s">
        <v>66</v>
      </c>
      <c r="H2158" s="2" t="s">
        <v>1779</v>
      </c>
      <c r="I2158" s="2" t="s">
        <v>1780</v>
      </c>
      <c r="J2158" s="2" t="s">
        <v>103</v>
      </c>
      <c r="K2158" s="2" t="s">
        <v>28</v>
      </c>
      <c r="L2158" s="2" t="s">
        <v>1303</v>
      </c>
      <c r="M2158" s="2" t="s">
        <v>1304</v>
      </c>
      <c r="N2158" s="2" t="s">
        <v>274</v>
      </c>
      <c r="O2158" s="3">
        <v>1</v>
      </c>
      <c r="P2158" s="3">
        <v>1088.1931999999999</v>
      </c>
      <c r="Q2158" s="3">
        <v>1135</v>
      </c>
      <c r="R2158" s="3">
        <v>1135</v>
      </c>
      <c r="S2158" s="3">
        <v>46.806800000000003</v>
      </c>
      <c r="T2158" s="3">
        <v>46.81</v>
      </c>
      <c r="U2158" s="3">
        <v>4.12</v>
      </c>
      <c r="V2158" s="2" t="s">
        <v>145</v>
      </c>
      <c r="W2158" s="2" t="s">
        <v>146</v>
      </c>
      <c r="X2158" s="2" t="s">
        <v>125</v>
      </c>
      <c r="Y2158" s="19" t="str">
        <f>VLOOKUP(G2158,'Verweis Kd-Gruppe'!$A$2:$B$8,2,FALSE)</f>
        <v>EXP</v>
      </c>
      <c r="Z2158" s="19" t="str">
        <f>VLOOKUP(J2158,'Verweis Art-Gruppe'!$A$2:$B$15,2,FALSE)</f>
        <v>Geräte</v>
      </c>
      <c r="AA2158" s="19" t="str">
        <f>VLOOKUP(W2158,'Verweis Vertreter'!$A$2:$B$24,2,FALSE)</f>
        <v>Muhsin Yortanli</v>
      </c>
      <c r="AB2158" s="12">
        <f t="shared" si="297"/>
        <v>1</v>
      </c>
      <c r="AC2158" s="12">
        <f t="shared" si="302"/>
        <v>1088.1931999999999</v>
      </c>
      <c r="AD2158" s="12">
        <f t="shared" si="303"/>
        <v>1135</v>
      </c>
      <c r="AE2158" s="12">
        <f t="shared" si="298"/>
        <v>1135</v>
      </c>
      <c r="AF2158" s="12">
        <f t="shared" si="299"/>
        <v>46.806800000000003</v>
      </c>
      <c r="AG2158" s="12">
        <f t="shared" si="300"/>
        <v>46.81</v>
      </c>
      <c r="AH2158" s="9">
        <f t="shared" si="304"/>
        <v>4.124229074889868E-2</v>
      </c>
      <c r="AI2158" s="14">
        <f>VLOOKUP(E2158,'Verweis Faktor'!$A:$B,2,FALSE)</f>
        <v>1</v>
      </c>
      <c r="AJ2158" s="14"/>
      <c r="AK2158" s="14" t="str">
        <f>IF(AL2158="Ja","Versandkosten",VLOOKUP(E2158,'Verweis Belegart'!$A$2:$B$9,2,FALSE))</f>
        <v>Hardware</v>
      </c>
      <c r="AL2158" s="14" t="str">
        <f t="shared" si="305"/>
        <v>Nein</v>
      </c>
      <c r="AM2158" s="14" t="str">
        <f t="shared" si="301"/>
        <v>Positiv</v>
      </c>
    </row>
    <row r="2159" spans="1:39" ht="17.25" customHeight="1" x14ac:dyDescent="0.35">
      <c r="A2159" s="17">
        <v>14568726</v>
      </c>
      <c r="B2159" s="2" t="s">
        <v>1751</v>
      </c>
      <c r="C2159" s="1">
        <v>2025001</v>
      </c>
      <c r="D2159" s="1">
        <v>2000586</v>
      </c>
      <c r="E2159" s="2" t="s">
        <v>34</v>
      </c>
      <c r="F2159" s="2" t="s">
        <v>182</v>
      </c>
      <c r="G2159" s="2" t="s">
        <v>66</v>
      </c>
      <c r="H2159" s="2" t="s">
        <v>1779</v>
      </c>
      <c r="I2159" s="2" t="s">
        <v>1780</v>
      </c>
      <c r="J2159" s="2" t="s">
        <v>103</v>
      </c>
      <c r="K2159" s="2" t="s">
        <v>45</v>
      </c>
      <c r="L2159" s="2" t="s">
        <v>1781</v>
      </c>
      <c r="M2159" s="2" t="s">
        <v>1782</v>
      </c>
      <c r="N2159" s="2" t="s">
        <v>1783</v>
      </c>
      <c r="O2159" s="3">
        <v>1</v>
      </c>
      <c r="P2159" s="3">
        <v>249</v>
      </c>
      <c r="Q2159" s="3">
        <v>259</v>
      </c>
      <c r="R2159" s="3">
        <v>259</v>
      </c>
      <c r="S2159" s="3">
        <v>10</v>
      </c>
      <c r="T2159" s="3">
        <v>10</v>
      </c>
      <c r="U2159" s="3">
        <v>3.86</v>
      </c>
      <c r="V2159" s="2" t="s">
        <v>145</v>
      </c>
      <c r="W2159" s="2" t="s">
        <v>146</v>
      </c>
      <c r="X2159" s="2" t="s">
        <v>125</v>
      </c>
      <c r="Y2159" s="19" t="str">
        <f>VLOOKUP(G2159,'Verweis Kd-Gruppe'!$A$2:$B$8,2,FALSE)</f>
        <v>EXP</v>
      </c>
      <c r="Z2159" s="19" t="str">
        <f>VLOOKUP(J2159,'Verweis Art-Gruppe'!$A$2:$B$15,2,FALSE)</f>
        <v>Geräte</v>
      </c>
      <c r="AA2159" s="19" t="str">
        <f>VLOOKUP(W2159,'Verweis Vertreter'!$A$2:$B$24,2,FALSE)</f>
        <v>Muhsin Yortanli</v>
      </c>
      <c r="AB2159" s="12">
        <f t="shared" si="297"/>
        <v>1</v>
      </c>
      <c r="AC2159" s="12">
        <f t="shared" si="302"/>
        <v>249</v>
      </c>
      <c r="AD2159" s="12">
        <f t="shared" si="303"/>
        <v>259</v>
      </c>
      <c r="AE2159" s="12">
        <f t="shared" si="298"/>
        <v>259</v>
      </c>
      <c r="AF2159" s="12">
        <f t="shared" si="299"/>
        <v>10</v>
      </c>
      <c r="AG2159" s="12">
        <f t="shared" si="300"/>
        <v>10</v>
      </c>
      <c r="AH2159" s="9">
        <f t="shared" si="304"/>
        <v>3.8610038610038609E-2</v>
      </c>
      <c r="AI2159" s="14">
        <f>VLOOKUP(E2159,'Verweis Faktor'!$A:$B,2,FALSE)</f>
        <v>1</v>
      </c>
      <c r="AJ2159" s="14"/>
      <c r="AK2159" s="14" t="str">
        <f>IF(AL2159="Ja","Versandkosten",VLOOKUP(E2159,'Verweis Belegart'!$A$2:$B$9,2,FALSE))</f>
        <v>Hardware</v>
      </c>
      <c r="AL2159" s="14" t="str">
        <f t="shared" si="305"/>
        <v>Nein</v>
      </c>
      <c r="AM2159" s="14" t="str">
        <f t="shared" si="301"/>
        <v>Positiv</v>
      </c>
    </row>
    <row r="2160" spans="1:39" ht="17.25" customHeight="1" x14ac:dyDescent="0.35">
      <c r="A2160" s="17">
        <v>14568726</v>
      </c>
      <c r="B2160" s="2" t="s">
        <v>1751</v>
      </c>
      <c r="C2160" s="1">
        <v>2025001</v>
      </c>
      <c r="D2160" s="1">
        <v>2000586</v>
      </c>
      <c r="E2160" s="2" t="s">
        <v>34</v>
      </c>
      <c r="F2160" s="2" t="s">
        <v>182</v>
      </c>
      <c r="G2160" s="2" t="s">
        <v>66</v>
      </c>
      <c r="H2160" s="2" t="s">
        <v>1779</v>
      </c>
      <c r="I2160" s="2" t="s">
        <v>1780</v>
      </c>
      <c r="J2160" s="2" t="s">
        <v>103</v>
      </c>
      <c r="K2160" s="2" t="s">
        <v>49</v>
      </c>
      <c r="L2160" s="2" t="s">
        <v>1682</v>
      </c>
      <c r="M2160" s="2" t="s">
        <v>1683</v>
      </c>
      <c r="N2160" s="2" t="s">
        <v>139</v>
      </c>
      <c r="O2160" s="3">
        <v>1</v>
      </c>
      <c r="P2160" s="3">
        <v>695.1961</v>
      </c>
      <c r="Q2160" s="3">
        <v>717</v>
      </c>
      <c r="R2160" s="3">
        <v>717</v>
      </c>
      <c r="S2160" s="3">
        <v>21.803899999999999</v>
      </c>
      <c r="T2160" s="3">
        <v>21.8</v>
      </c>
      <c r="U2160" s="3">
        <v>3.04</v>
      </c>
      <c r="V2160" s="2" t="s">
        <v>145</v>
      </c>
      <c r="W2160" s="2" t="s">
        <v>146</v>
      </c>
      <c r="X2160" s="2" t="s">
        <v>125</v>
      </c>
      <c r="Y2160" s="19" t="str">
        <f>VLOOKUP(G2160,'Verweis Kd-Gruppe'!$A$2:$B$8,2,FALSE)</f>
        <v>EXP</v>
      </c>
      <c r="Z2160" s="19" t="str">
        <f>VLOOKUP(J2160,'Verweis Art-Gruppe'!$A$2:$B$15,2,FALSE)</f>
        <v>Geräte</v>
      </c>
      <c r="AA2160" s="19" t="str">
        <f>VLOOKUP(W2160,'Verweis Vertreter'!$A$2:$B$24,2,FALSE)</f>
        <v>Muhsin Yortanli</v>
      </c>
      <c r="AB2160" s="12">
        <f t="shared" si="297"/>
        <v>1</v>
      </c>
      <c r="AC2160" s="12">
        <f t="shared" si="302"/>
        <v>695.1961</v>
      </c>
      <c r="AD2160" s="12">
        <f t="shared" si="303"/>
        <v>717</v>
      </c>
      <c r="AE2160" s="12">
        <f t="shared" si="298"/>
        <v>717</v>
      </c>
      <c r="AF2160" s="12">
        <f t="shared" si="299"/>
        <v>21.803899999999999</v>
      </c>
      <c r="AG2160" s="12">
        <f t="shared" si="300"/>
        <v>21.8</v>
      </c>
      <c r="AH2160" s="9">
        <f t="shared" si="304"/>
        <v>3.0404463040446306E-2</v>
      </c>
      <c r="AI2160" s="14">
        <f>VLOOKUP(E2160,'Verweis Faktor'!$A:$B,2,FALSE)</f>
        <v>1</v>
      </c>
      <c r="AJ2160" s="14"/>
      <c r="AK2160" s="14" t="str">
        <f>IF(AL2160="Ja","Versandkosten",VLOOKUP(E2160,'Verweis Belegart'!$A$2:$B$9,2,FALSE))</f>
        <v>Hardware</v>
      </c>
      <c r="AL2160" s="14" t="str">
        <f t="shared" si="305"/>
        <v>Nein</v>
      </c>
      <c r="AM2160" s="14" t="str">
        <f t="shared" si="301"/>
        <v>Positiv</v>
      </c>
    </row>
    <row r="2161" spans="1:39" ht="17.25" customHeight="1" x14ac:dyDescent="0.35">
      <c r="A2161" s="17">
        <v>14568726</v>
      </c>
      <c r="B2161" s="2" t="s">
        <v>1751</v>
      </c>
      <c r="C2161" s="1">
        <v>2025001</v>
      </c>
      <c r="D2161" s="1">
        <v>2000586</v>
      </c>
      <c r="E2161" s="2" t="s">
        <v>34</v>
      </c>
      <c r="F2161" s="2" t="s">
        <v>182</v>
      </c>
      <c r="G2161" s="2" t="s">
        <v>66</v>
      </c>
      <c r="H2161" s="2" t="s">
        <v>1779</v>
      </c>
      <c r="I2161" s="2" t="s">
        <v>1780</v>
      </c>
      <c r="J2161" s="2" t="s">
        <v>103</v>
      </c>
      <c r="K2161" s="2" t="s">
        <v>79</v>
      </c>
      <c r="L2161" s="2" t="s">
        <v>39</v>
      </c>
      <c r="M2161" s="2" t="s">
        <v>40</v>
      </c>
      <c r="N2161" s="2" t="s">
        <v>41</v>
      </c>
      <c r="O2161" s="3">
        <v>2</v>
      </c>
      <c r="P2161" s="3">
        <v>220</v>
      </c>
      <c r="Q2161" s="3">
        <v>239</v>
      </c>
      <c r="R2161" s="3">
        <v>478</v>
      </c>
      <c r="S2161" s="3">
        <v>19</v>
      </c>
      <c r="T2161" s="3">
        <v>38</v>
      </c>
      <c r="U2161" s="3">
        <v>7.94</v>
      </c>
      <c r="V2161" s="2" t="s">
        <v>145</v>
      </c>
      <c r="W2161" s="2" t="s">
        <v>146</v>
      </c>
      <c r="X2161" s="2" t="s">
        <v>125</v>
      </c>
      <c r="Y2161" s="19" t="str">
        <f>VLOOKUP(G2161,'Verweis Kd-Gruppe'!$A$2:$B$8,2,FALSE)</f>
        <v>EXP</v>
      </c>
      <c r="Z2161" s="19" t="str">
        <f>VLOOKUP(J2161,'Verweis Art-Gruppe'!$A$2:$B$15,2,FALSE)</f>
        <v>Geräte</v>
      </c>
      <c r="AA2161" s="19" t="str">
        <f>VLOOKUP(W2161,'Verweis Vertreter'!$A$2:$B$24,2,FALSE)</f>
        <v>Muhsin Yortanli</v>
      </c>
      <c r="AB2161" s="12">
        <f t="shared" si="297"/>
        <v>2</v>
      </c>
      <c r="AC2161" s="12">
        <f t="shared" si="302"/>
        <v>220</v>
      </c>
      <c r="AD2161" s="12">
        <f t="shared" si="303"/>
        <v>239</v>
      </c>
      <c r="AE2161" s="12">
        <f t="shared" si="298"/>
        <v>478</v>
      </c>
      <c r="AF2161" s="12">
        <f t="shared" si="299"/>
        <v>19</v>
      </c>
      <c r="AG2161" s="12">
        <f t="shared" si="300"/>
        <v>38</v>
      </c>
      <c r="AH2161" s="9">
        <f t="shared" si="304"/>
        <v>7.9497907949790794E-2</v>
      </c>
      <c r="AI2161" s="14">
        <f>VLOOKUP(E2161,'Verweis Faktor'!$A:$B,2,FALSE)</f>
        <v>1</v>
      </c>
      <c r="AJ2161" s="14"/>
      <c r="AK2161" s="14" t="str">
        <f>IF(AL2161="Ja","Versandkosten",VLOOKUP(E2161,'Verweis Belegart'!$A$2:$B$9,2,FALSE))</f>
        <v>Hardware</v>
      </c>
      <c r="AL2161" s="14" t="str">
        <f t="shared" si="305"/>
        <v>Nein</v>
      </c>
      <c r="AM2161" s="14" t="str">
        <f t="shared" si="301"/>
        <v>Positiv</v>
      </c>
    </row>
    <row r="2162" spans="1:39" ht="17.25" customHeight="1" x14ac:dyDescent="0.35">
      <c r="A2162" s="17">
        <v>14568726</v>
      </c>
      <c r="B2162" s="2" t="s">
        <v>1751</v>
      </c>
      <c r="C2162" s="1">
        <v>2025001</v>
      </c>
      <c r="D2162" s="1">
        <v>2000586</v>
      </c>
      <c r="E2162" s="2" t="s">
        <v>34</v>
      </c>
      <c r="F2162" s="2" t="s">
        <v>182</v>
      </c>
      <c r="G2162" s="2" t="s">
        <v>66</v>
      </c>
      <c r="H2162" s="2" t="s">
        <v>1779</v>
      </c>
      <c r="I2162" s="2" t="s">
        <v>1780</v>
      </c>
      <c r="J2162" s="2" t="s">
        <v>103</v>
      </c>
      <c r="K2162" s="2" t="s">
        <v>83</v>
      </c>
      <c r="L2162" s="2" t="s">
        <v>205</v>
      </c>
      <c r="M2162" s="2" t="s">
        <v>206</v>
      </c>
      <c r="N2162" s="2" t="s">
        <v>207</v>
      </c>
      <c r="O2162" s="3">
        <v>2</v>
      </c>
      <c r="P2162" s="3">
        <v>112.0598</v>
      </c>
      <c r="Q2162" s="3">
        <v>125</v>
      </c>
      <c r="R2162" s="3">
        <v>250</v>
      </c>
      <c r="S2162" s="3">
        <v>12.940200000000001</v>
      </c>
      <c r="T2162" s="3">
        <v>25.88</v>
      </c>
      <c r="U2162" s="3">
        <v>10.35</v>
      </c>
      <c r="V2162" s="2" t="s">
        <v>145</v>
      </c>
      <c r="W2162" s="2" t="s">
        <v>146</v>
      </c>
      <c r="X2162" s="2" t="s">
        <v>125</v>
      </c>
      <c r="Y2162" s="19" t="str">
        <f>VLOOKUP(G2162,'Verweis Kd-Gruppe'!$A$2:$B$8,2,FALSE)</f>
        <v>EXP</v>
      </c>
      <c r="Z2162" s="19" t="str">
        <f>VLOOKUP(J2162,'Verweis Art-Gruppe'!$A$2:$B$15,2,FALSE)</f>
        <v>Geräte</v>
      </c>
      <c r="AA2162" s="19" t="str">
        <f>VLOOKUP(W2162,'Verweis Vertreter'!$A$2:$B$24,2,FALSE)</f>
        <v>Muhsin Yortanli</v>
      </c>
      <c r="AB2162" s="12">
        <f t="shared" si="297"/>
        <v>2</v>
      </c>
      <c r="AC2162" s="12">
        <f t="shared" si="302"/>
        <v>112.0598</v>
      </c>
      <c r="AD2162" s="12">
        <f t="shared" si="303"/>
        <v>125</v>
      </c>
      <c r="AE2162" s="12">
        <f t="shared" si="298"/>
        <v>250</v>
      </c>
      <c r="AF2162" s="12">
        <f t="shared" si="299"/>
        <v>12.940200000000001</v>
      </c>
      <c r="AG2162" s="12">
        <f t="shared" si="300"/>
        <v>25.88</v>
      </c>
      <c r="AH2162" s="9">
        <f t="shared" si="304"/>
        <v>0.10352</v>
      </c>
      <c r="AI2162" s="14">
        <f>VLOOKUP(E2162,'Verweis Faktor'!$A:$B,2,FALSE)</f>
        <v>1</v>
      </c>
      <c r="AJ2162" s="14"/>
      <c r="AK2162" s="14" t="str">
        <f>IF(AL2162="Ja","Versandkosten",VLOOKUP(E2162,'Verweis Belegart'!$A$2:$B$9,2,FALSE))</f>
        <v>Hardware</v>
      </c>
      <c r="AL2162" s="14" t="str">
        <f t="shared" si="305"/>
        <v>Nein</v>
      </c>
      <c r="AM2162" s="14" t="str">
        <f t="shared" si="301"/>
        <v>Positiv</v>
      </c>
    </row>
    <row r="2163" spans="1:39" ht="17.25" customHeight="1" x14ac:dyDescent="0.35">
      <c r="A2163" s="17">
        <v>14568726</v>
      </c>
      <c r="B2163" s="2" t="s">
        <v>1751</v>
      </c>
      <c r="C2163" s="1">
        <v>2025001</v>
      </c>
      <c r="D2163" s="1">
        <v>2000586</v>
      </c>
      <c r="E2163" s="2" t="s">
        <v>34</v>
      </c>
      <c r="F2163" s="2" t="s">
        <v>182</v>
      </c>
      <c r="G2163" s="2" t="s">
        <v>66</v>
      </c>
      <c r="H2163" s="2" t="s">
        <v>1779</v>
      </c>
      <c r="I2163" s="2" t="s">
        <v>1780</v>
      </c>
      <c r="J2163" s="2" t="s">
        <v>103</v>
      </c>
      <c r="K2163" s="2" t="s">
        <v>87</v>
      </c>
      <c r="L2163" s="2" t="s">
        <v>205</v>
      </c>
      <c r="M2163" s="2" t="s">
        <v>206</v>
      </c>
      <c r="N2163" s="2" t="s">
        <v>207</v>
      </c>
      <c r="O2163" s="3">
        <v>1</v>
      </c>
      <c r="P2163" s="3">
        <v>112.0598</v>
      </c>
      <c r="Q2163" s="3">
        <v>125</v>
      </c>
      <c r="R2163" s="3">
        <v>125</v>
      </c>
      <c r="S2163" s="3">
        <v>12.940200000000001</v>
      </c>
      <c r="T2163" s="3">
        <v>12.94</v>
      </c>
      <c r="U2163" s="3">
        <v>10.35</v>
      </c>
      <c r="V2163" s="2" t="s">
        <v>145</v>
      </c>
      <c r="W2163" s="2" t="s">
        <v>146</v>
      </c>
      <c r="X2163" s="2" t="s">
        <v>125</v>
      </c>
      <c r="Y2163" s="19" t="str">
        <f>VLOOKUP(G2163,'Verweis Kd-Gruppe'!$A$2:$B$8,2,FALSE)</f>
        <v>EXP</v>
      </c>
      <c r="Z2163" s="19" t="str">
        <f>VLOOKUP(J2163,'Verweis Art-Gruppe'!$A$2:$B$15,2,FALSE)</f>
        <v>Geräte</v>
      </c>
      <c r="AA2163" s="19" t="str">
        <f>VLOOKUP(W2163,'Verweis Vertreter'!$A$2:$B$24,2,FALSE)</f>
        <v>Muhsin Yortanli</v>
      </c>
      <c r="AB2163" s="12">
        <f t="shared" si="297"/>
        <v>1</v>
      </c>
      <c r="AC2163" s="12">
        <f t="shared" si="302"/>
        <v>112.0598</v>
      </c>
      <c r="AD2163" s="12">
        <f t="shared" si="303"/>
        <v>125</v>
      </c>
      <c r="AE2163" s="12">
        <f t="shared" si="298"/>
        <v>125</v>
      </c>
      <c r="AF2163" s="12">
        <f t="shared" si="299"/>
        <v>12.940200000000001</v>
      </c>
      <c r="AG2163" s="12">
        <f t="shared" si="300"/>
        <v>12.94</v>
      </c>
      <c r="AH2163" s="9">
        <f t="shared" si="304"/>
        <v>0.10352</v>
      </c>
      <c r="AI2163" s="14">
        <f>VLOOKUP(E2163,'Verweis Faktor'!$A:$B,2,FALSE)</f>
        <v>1</v>
      </c>
      <c r="AJ2163" s="14"/>
      <c r="AK2163" s="14" t="str">
        <f>IF(AL2163="Ja","Versandkosten",VLOOKUP(E2163,'Verweis Belegart'!$A$2:$B$9,2,FALSE))</f>
        <v>Hardware</v>
      </c>
      <c r="AL2163" s="14" t="str">
        <f t="shared" si="305"/>
        <v>Nein</v>
      </c>
      <c r="AM2163" s="14" t="str">
        <f t="shared" si="301"/>
        <v>Positiv</v>
      </c>
    </row>
    <row r="2164" spans="1:39" ht="17.25" customHeight="1" x14ac:dyDescent="0.35">
      <c r="A2164" s="17">
        <v>14568726</v>
      </c>
      <c r="B2164" s="2" t="s">
        <v>1751</v>
      </c>
      <c r="C2164" s="1">
        <v>2025001</v>
      </c>
      <c r="D2164" s="1">
        <v>2000586</v>
      </c>
      <c r="E2164" s="2" t="s">
        <v>34</v>
      </c>
      <c r="F2164" s="2" t="s">
        <v>182</v>
      </c>
      <c r="G2164" s="2" t="s">
        <v>66</v>
      </c>
      <c r="H2164" s="2" t="s">
        <v>1779</v>
      </c>
      <c r="I2164" s="2" t="s">
        <v>1780</v>
      </c>
      <c r="J2164" s="2" t="s">
        <v>103</v>
      </c>
      <c r="K2164" s="2" t="s">
        <v>91</v>
      </c>
      <c r="L2164" s="2" t="s">
        <v>616</v>
      </c>
      <c r="M2164" s="2" t="s">
        <v>617</v>
      </c>
      <c r="N2164" s="2" t="s">
        <v>618</v>
      </c>
      <c r="O2164" s="3">
        <v>1</v>
      </c>
      <c r="P2164" s="3">
        <v>495</v>
      </c>
      <c r="Q2164" s="3">
        <v>509</v>
      </c>
      <c r="R2164" s="3">
        <v>509</v>
      </c>
      <c r="S2164" s="3">
        <v>14</v>
      </c>
      <c r="T2164" s="3">
        <v>14</v>
      </c>
      <c r="U2164" s="3">
        <v>2.75</v>
      </c>
      <c r="V2164" s="2" t="s">
        <v>145</v>
      </c>
      <c r="W2164" s="2" t="s">
        <v>146</v>
      </c>
      <c r="X2164" s="2" t="s">
        <v>125</v>
      </c>
      <c r="Y2164" s="19" t="str">
        <f>VLOOKUP(G2164,'Verweis Kd-Gruppe'!$A$2:$B$8,2,FALSE)</f>
        <v>EXP</v>
      </c>
      <c r="Z2164" s="19" t="str">
        <f>VLOOKUP(J2164,'Verweis Art-Gruppe'!$A$2:$B$15,2,FALSE)</f>
        <v>Geräte</v>
      </c>
      <c r="AA2164" s="19" t="str">
        <f>VLOOKUP(W2164,'Verweis Vertreter'!$A$2:$B$24,2,FALSE)</f>
        <v>Muhsin Yortanli</v>
      </c>
      <c r="AB2164" s="12">
        <f t="shared" si="297"/>
        <v>1</v>
      </c>
      <c r="AC2164" s="12">
        <f t="shared" si="302"/>
        <v>495</v>
      </c>
      <c r="AD2164" s="12">
        <f t="shared" si="303"/>
        <v>509</v>
      </c>
      <c r="AE2164" s="12">
        <f t="shared" si="298"/>
        <v>509</v>
      </c>
      <c r="AF2164" s="12">
        <f t="shared" si="299"/>
        <v>14</v>
      </c>
      <c r="AG2164" s="12">
        <f t="shared" si="300"/>
        <v>14</v>
      </c>
      <c r="AH2164" s="9">
        <f t="shared" si="304"/>
        <v>2.75049115913556E-2</v>
      </c>
      <c r="AI2164" s="14">
        <f>VLOOKUP(E2164,'Verweis Faktor'!$A:$B,2,FALSE)</f>
        <v>1</v>
      </c>
      <c r="AJ2164" s="14"/>
      <c r="AK2164" s="14" t="str">
        <f>IF(AL2164="Ja","Versandkosten",VLOOKUP(E2164,'Verweis Belegart'!$A$2:$B$9,2,FALSE))</f>
        <v>Hardware</v>
      </c>
      <c r="AL2164" s="14" t="str">
        <f t="shared" si="305"/>
        <v>Nein</v>
      </c>
      <c r="AM2164" s="14" t="str">
        <f t="shared" si="301"/>
        <v>Positiv</v>
      </c>
    </row>
    <row r="2165" spans="1:39" ht="17.25" customHeight="1" x14ac:dyDescent="0.35">
      <c r="A2165" s="17">
        <v>14568726</v>
      </c>
      <c r="B2165" s="2" t="s">
        <v>1751</v>
      </c>
      <c r="C2165" s="1">
        <v>2025001</v>
      </c>
      <c r="D2165" s="1">
        <v>2000586</v>
      </c>
      <c r="E2165" s="2" t="s">
        <v>34</v>
      </c>
      <c r="F2165" s="2" t="s">
        <v>182</v>
      </c>
      <c r="G2165" s="2" t="s">
        <v>66</v>
      </c>
      <c r="H2165" s="2" t="s">
        <v>1779</v>
      </c>
      <c r="I2165" s="2" t="s">
        <v>1780</v>
      </c>
      <c r="J2165" s="2" t="s">
        <v>103</v>
      </c>
      <c r="K2165" s="2" t="s">
        <v>95</v>
      </c>
      <c r="L2165" s="2" t="s">
        <v>1091</v>
      </c>
      <c r="M2165" s="2" t="s">
        <v>1092</v>
      </c>
      <c r="N2165" s="2" t="s">
        <v>1093</v>
      </c>
      <c r="O2165" s="3">
        <v>1</v>
      </c>
      <c r="P2165" s="3">
        <v>116.9379</v>
      </c>
      <c r="Q2165" s="3">
        <v>133</v>
      </c>
      <c r="R2165" s="3">
        <v>133</v>
      </c>
      <c r="S2165" s="3">
        <v>16.062100000000001</v>
      </c>
      <c r="T2165" s="3">
        <v>16.059999999999999</v>
      </c>
      <c r="U2165" s="3">
        <v>12.07</v>
      </c>
      <c r="V2165" s="2" t="s">
        <v>145</v>
      </c>
      <c r="W2165" s="2" t="s">
        <v>146</v>
      </c>
      <c r="X2165" s="2" t="s">
        <v>125</v>
      </c>
      <c r="Y2165" s="19" t="str">
        <f>VLOOKUP(G2165,'Verweis Kd-Gruppe'!$A$2:$B$8,2,FALSE)</f>
        <v>EXP</v>
      </c>
      <c r="Z2165" s="19" t="str">
        <f>VLOOKUP(J2165,'Verweis Art-Gruppe'!$A$2:$B$15,2,FALSE)</f>
        <v>Geräte</v>
      </c>
      <c r="AA2165" s="19" t="str">
        <f>VLOOKUP(W2165,'Verweis Vertreter'!$A$2:$B$24,2,FALSE)</f>
        <v>Muhsin Yortanli</v>
      </c>
      <c r="AB2165" s="12">
        <f t="shared" si="297"/>
        <v>1</v>
      </c>
      <c r="AC2165" s="12">
        <f t="shared" si="302"/>
        <v>116.9379</v>
      </c>
      <c r="AD2165" s="12">
        <f t="shared" si="303"/>
        <v>133</v>
      </c>
      <c r="AE2165" s="12">
        <f t="shared" si="298"/>
        <v>133</v>
      </c>
      <c r="AF2165" s="12">
        <f t="shared" si="299"/>
        <v>16.062100000000001</v>
      </c>
      <c r="AG2165" s="12">
        <f t="shared" si="300"/>
        <v>16.059999999999999</v>
      </c>
      <c r="AH2165" s="9">
        <f t="shared" si="304"/>
        <v>0.12075187969924811</v>
      </c>
      <c r="AI2165" s="14">
        <f>VLOOKUP(E2165,'Verweis Faktor'!$A:$B,2,FALSE)</f>
        <v>1</v>
      </c>
      <c r="AJ2165" s="14"/>
      <c r="AK2165" s="14" t="str">
        <f>IF(AL2165="Ja","Versandkosten",VLOOKUP(E2165,'Verweis Belegart'!$A$2:$B$9,2,FALSE))</f>
        <v>Hardware</v>
      </c>
      <c r="AL2165" s="14" t="str">
        <f t="shared" si="305"/>
        <v>Nein</v>
      </c>
      <c r="AM2165" s="14" t="str">
        <f t="shared" si="301"/>
        <v>Positiv</v>
      </c>
    </row>
    <row r="2166" spans="1:39" ht="17.25" customHeight="1" x14ac:dyDescent="0.35">
      <c r="A2166" s="17">
        <v>14568726</v>
      </c>
      <c r="B2166" s="2" t="s">
        <v>1751</v>
      </c>
      <c r="C2166" s="1">
        <v>2025001</v>
      </c>
      <c r="D2166" s="1">
        <v>2000586</v>
      </c>
      <c r="E2166" s="2" t="s">
        <v>34</v>
      </c>
      <c r="F2166" s="2" t="s">
        <v>182</v>
      </c>
      <c r="G2166" s="2" t="s">
        <v>66</v>
      </c>
      <c r="H2166" s="2" t="s">
        <v>1779</v>
      </c>
      <c r="I2166" s="2" t="s">
        <v>1780</v>
      </c>
      <c r="J2166" s="2" t="s">
        <v>304</v>
      </c>
      <c r="K2166" s="2" t="s">
        <v>99</v>
      </c>
      <c r="L2166" s="2" t="s">
        <v>1784</v>
      </c>
      <c r="M2166" s="2" t="s">
        <v>1785</v>
      </c>
      <c r="N2166" s="2" t="s">
        <v>1786</v>
      </c>
      <c r="O2166" s="3">
        <v>1</v>
      </c>
      <c r="P2166" s="3">
        <v>345</v>
      </c>
      <c r="Q2166" s="3">
        <v>360</v>
      </c>
      <c r="R2166" s="3">
        <v>360</v>
      </c>
      <c r="S2166" s="3">
        <v>15</v>
      </c>
      <c r="T2166" s="3">
        <v>15</v>
      </c>
      <c r="U2166" s="3">
        <v>4.16</v>
      </c>
      <c r="V2166" s="2" t="s">
        <v>145</v>
      </c>
      <c r="W2166" s="2" t="s">
        <v>146</v>
      </c>
      <c r="X2166" s="2" t="s">
        <v>125</v>
      </c>
      <c r="Y2166" s="19" t="str">
        <f>VLOOKUP(G2166,'Verweis Kd-Gruppe'!$A$2:$B$8,2,FALSE)</f>
        <v>EXP</v>
      </c>
      <c r="Z2166" s="19" t="str">
        <f>VLOOKUP(J2166,'Verweis Art-Gruppe'!$A$2:$B$15,2,FALSE)</f>
        <v>Zubehör</v>
      </c>
      <c r="AA2166" s="19" t="str">
        <f>VLOOKUP(W2166,'Verweis Vertreter'!$A$2:$B$24,2,FALSE)</f>
        <v>Muhsin Yortanli</v>
      </c>
      <c r="AB2166" s="12">
        <f t="shared" si="297"/>
        <v>1</v>
      </c>
      <c r="AC2166" s="12">
        <f t="shared" si="302"/>
        <v>345</v>
      </c>
      <c r="AD2166" s="12">
        <f t="shared" si="303"/>
        <v>360</v>
      </c>
      <c r="AE2166" s="12">
        <f t="shared" si="298"/>
        <v>360</v>
      </c>
      <c r="AF2166" s="12">
        <f t="shared" si="299"/>
        <v>15</v>
      </c>
      <c r="AG2166" s="12">
        <f t="shared" si="300"/>
        <v>15</v>
      </c>
      <c r="AH2166" s="9">
        <f t="shared" si="304"/>
        <v>4.1666666666666664E-2</v>
      </c>
      <c r="AI2166" s="14">
        <f>VLOOKUP(E2166,'Verweis Faktor'!$A:$B,2,FALSE)</f>
        <v>1</v>
      </c>
      <c r="AJ2166" s="14"/>
      <c r="AK2166" s="14" t="str">
        <f>IF(AL2166="Ja","Versandkosten",VLOOKUP(E2166,'Verweis Belegart'!$A$2:$B$9,2,FALSE))</f>
        <v>Hardware</v>
      </c>
      <c r="AL2166" s="14" t="str">
        <f t="shared" si="305"/>
        <v>Nein</v>
      </c>
      <c r="AM2166" s="14" t="str">
        <f t="shared" si="301"/>
        <v>Positiv</v>
      </c>
    </row>
    <row r="2167" spans="1:39" ht="17.25" customHeight="1" x14ac:dyDescent="0.35">
      <c r="A2167" s="17">
        <v>14568726</v>
      </c>
      <c r="B2167" s="2" t="s">
        <v>1751</v>
      </c>
      <c r="C2167" s="1">
        <v>2025001</v>
      </c>
      <c r="D2167" s="1">
        <v>2000586</v>
      </c>
      <c r="E2167" s="2" t="s">
        <v>34</v>
      </c>
      <c r="F2167" s="2" t="s">
        <v>182</v>
      </c>
      <c r="G2167" s="2" t="s">
        <v>66</v>
      </c>
      <c r="H2167" s="2" t="s">
        <v>1779</v>
      </c>
      <c r="I2167" s="2" t="s">
        <v>1780</v>
      </c>
      <c r="J2167" s="2" t="s">
        <v>103</v>
      </c>
      <c r="K2167" s="2" t="s">
        <v>103</v>
      </c>
      <c r="L2167" s="2" t="s">
        <v>1033</v>
      </c>
      <c r="M2167" s="2" t="s">
        <v>1034</v>
      </c>
      <c r="N2167" s="2" t="s">
        <v>558</v>
      </c>
      <c r="O2167" s="3">
        <v>1</v>
      </c>
      <c r="P2167" s="3">
        <v>295.3005</v>
      </c>
      <c r="Q2167" s="3">
        <v>305</v>
      </c>
      <c r="R2167" s="3">
        <v>305</v>
      </c>
      <c r="S2167" s="3">
        <v>9.6995000000000005</v>
      </c>
      <c r="T2167" s="3">
        <v>9.6999999999999993</v>
      </c>
      <c r="U2167" s="3">
        <v>3.18</v>
      </c>
      <c r="V2167" s="2" t="s">
        <v>145</v>
      </c>
      <c r="W2167" s="2" t="s">
        <v>146</v>
      </c>
      <c r="X2167" s="2" t="s">
        <v>125</v>
      </c>
      <c r="Y2167" s="19" t="str">
        <f>VLOOKUP(G2167,'Verweis Kd-Gruppe'!$A$2:$B$8,2,FALSE)</f>
        <v>EXP</v>
      </c>
      <c r="Z2167" s="19" t="str">
        <f>VLOOKUP(J2167,'Verweis Art-Gruppe'!$A$2:$B$15,2,FALSE)</f>
        <v>Geräte</v>
      </c>
      <c r="AA2167" s="19" t="str">
        <f>VLOOKUP(W2167,'Verweis Vertreter'!$A$2:$B$24,2,FALSE)</f>
        <v>Muhsin Yortanli</v>
      </c>
      <c r="AB2167" s="12">
        <f t="shared" si="297"/>
        <v>1</v>
      </c>
      <c r="AC2167" s="12">
        <f t="shared" si="302"/>
        <v>295.3005</v>
      </c>
      <c r="AD2167" s="12">
        <f t="shared" si="303"/>
        <v>305</v>
      </c>
      <c r="AE2167" s="12">
        <f t="shared" si="298"/>
        <v>305</v>
      </c>
      <c r="AF2167" s="12">
        <f t="shared" si="299"/>
        <v>9.6995000000000005</v>
      </c>
      <c r="AG2167" s="12">
        <f t="shared" si="300"/>
        <v>9.6999999999999993</v>
      </c>
      <c r="AH2167" s="9">
        <f t="shared" si="304"/>
        <v>3.1803278688524589E-2</v>
      </c>
      <c r="AI2167" s="14">
        <f>VLOOKUP(E2167,'Verweis Faktor'!$A:$B,2,FALSE)</f>
        <v>1</v>
      </c>
      <c r="AJ2167" s="14"/>
      <c r="AK2167" s="14" t="str">
        <f>IF(AL2167="Ja","Versandkosten",VLOOKUP(E2167,'Verweis Belegart'!$A$2:$B$9,2,FALSE))</f>
        <v>Hardware</v>
      </c>
      <c r="AL2167" s="14" t="str">
        <f t="shared" si="305"/>
        <v>Nein</v>
      </c>
      <c r="AM2167" s="14" t="str">
        <f t="shared" si="301"/>
        <v>Positiv</v>
      </c>
    </row>
    <row r="2168" spans="1:39" ht="17.25" customHeight="1" x14ac:dyDescent="0.35">
      <c r="A2168" s="17">
        <v>14568726</v>
      </c>
      <c r="B2168" s="2" t="s">
        <v>1751</v>
      </c>
      <c r="C2168" s="1">
        <v>2025001</v>
      </c>
      <c r="D2168" s="1">
        <v>2000586</v>
      </c>
      <c r="E2168" s="2" t="s">
        <v>34</v>
      </c>
      <c r="F2168" s="2" t="s">
        <v>182</v>
      </c>
      <c r="G2168" s="2" t="s">
        <v>66</v>
      </c>
      <c r="H2168" s="2" t="s">
        <v>1779</v>
      </c>
      <c r="I2168" s="2" t="s">
        <v>1780</v>
      </c>
      <c r="J2168" s="2" t="s">
        <v>103</v>
      </c>
      <c r="K2168" s="2" t="s">
        <v>107</v>
      </c>
      <c r="L2168" s="2" t="s">
        <v>820</v>
      </c>
      <c r="M2168" s="2" t="s">
        <v>821</v>
      </c>
      <c r="N2168" s="2" t="s">
        <v>822</v>
      </c>
      <c r="O2168" s="3">
        <v>2</v>
      </c>
      <c r="P2168" s="3">
        <v>104</v>
      </c>
      <c r="Q2168" s="3">
        <v>109</v>
      </c>
      <c r="R2168" s="3">
        <v>218</v>
      </c>
      <c r="S2168" s="3">
        <v>5</v>
      </c>
      <c r="T2168" s="3">
        <v>10</v>
      </c>
      <c r="U2168" s="3">
        <v>4.58</v>
      </c>
      <c r="V2168" s="2" t="s">
        <v>145</v>
      </c>
      <c r="W2168" s="2" t="s">
        <v>146</v>
      </c>
      <c r="X2168" s="2" t="s">
        <v>125</v>
      </c>
      <c r="Y2168" s="19" t="str">
        <f>VLOOKUP(G2168,'Verweis Kd-Gruppe'!$A$2:$B$8,2,FALSE)</f>
        <v>EXP</v>
      </c>
      <c r="Z2168" s="19" t="str">
        <f>VLOOKUP(J2168,'Verweis Art-Gruppe'!$A$2:$B$15,2,FALSE)</f>
        <v>Geräte</v>
      </c>
      <c r="AA2168" s="19" t="str">
        <f>VLOOKUP(W2168,'Verweis Vertreter'!$A$2:$B$24,2,FALSE)</f>
        <v>Muhsin Yortanli</v>
      </c>
      <c r="AB2168" s="12">
        <f t="shared" si="297"/>
        <v>2</v>
      </c>
      <c r="AC2168" s="12">
        <f t="shared" si="302"/>
        <v>104</v>
      </c>
      <c r="AD2168" s="12">
        <f t="shared" si="303"/>
        <v>109</v>
      </c>
      <c r="AE2168" s="12">
        <f t="shared" si="298"/>
        <v>218</v>
      </c>
      <c r="AF2168" s="12">
        <f t="shared" si="299"/>
        <v>5</v>
      </c>
      <c r="AG2168" s="12">
        <f t="shared" si="300"/>
        <v>10</v>
      </c>
      <c r="AH2168" s="9">
        <f t="shared" si="304"/>
        <v>4.5871559633027525E-2</v>
      </c>
      <c r="AI2168" s="14">
        <f>VLOOKUP(E2168,'Verweis Faktor'!$A:$B,2,FALSE)</f>
        <v>1</v>
      </c>
      <c r="AJ2168" s="14"/>
      <c r="AK2168" s="14" t="str">
        <f>IF(AL2168="Ja","Versandkosten",VLOOKUP(E2168,'Verweis Belegart'!$A$2:$B$9,2,FALSE))</f>
        <v>Hardware</v>
      </c>
      <c r="AL2168" s="14" t="str">
        <f t="shared" si="305"/>
        <v>Nein</v>
      </c>
      <c r="AM2168" s="14" t="str">
        <f t="shared" si="301"/>
        <v>Positiv</v>
      </c>
    </row>
    <row r="2169" spans="1:39" ht="17.25" customHeight="1" x14ac:dyDescent="0.35">
      <c r="A2169" s="17">
        <v>14568726</v>
      </c>
      <c r="B2169" s="2" t="s">
        <v>1751</v>
      </c>
      <c r="C2169" s="1">
        <v>2025001</v>
      </c>
      <c r="D2169" s="1">
        <v>2000586</v>
      </c>
      <c r="E2169" s="2" t="s">
        <v>34</v>
      </c>
      <c r="F2169" s="2" t="s">
        <v>182</v>
      </c>
      <c r="G2169" s="2" t="s">
        <v>66</v>
      </c>
      <c r="H2169" s="2" t="s">
        <v>1779</v>
      </c>
      <c r="I2169" s="2" t="s">
        <v>1780</v>
      </c>
      <c r="J2169" s="2" t="s">
        <v>103</v>
      </c>
      <c r="K2169" s="2" t="s">
        <v>111</v>
      </c>
      <c r="L2169" s="2" t="s">
        <v>820</v>
      </c>
      <c r="M2169" s="2" t="s">
        <v>821</v>
      </c>
      <c r="N2169" s="2" t="s">
        <v>822</v>
      </c>
      <c r="O2169" s="3">
        <v>1</v>
      </c>
      <c r="P2169" s="3">
        <v>104</v>
      </c>
      <c r="Q2169" s="3">
        <v>109</v>
      </c>
      <c r="R2169" s="3">
        <v>109</v>
      </c>
      <c r="S2169" s="3">
        <v>5</v>
      </c>
      <c r="T2169" s="3">
        <v>5</v>
      </c>
      <c r="U2169" s="3">
        <v>4.58</v>
      </c>
      <c r="V2169" s="2" t="s">
        <v>145</v>
      </c>
      <c r="W2169" s="2" t="s">
        <v>146</v>
      </c>
      <c r="X2169" s="2" t="s">
        <v>125</v>
      </c>
      <c r="Y2169" s="19" t="str">
        <f>VLOOKUP(G2169,'Verweis Kd-Gruppe'!$A$2:$B$8,2,FALSE)</f>
        <v>EXP</v>
      </c>
      <c r="Z2169" s="19" t="str">
        <f>VLOOKUP(J2169,'Verweis Art-Gruppe'!$A$2:$B$15,2,FALSE)</f>
        <v>Geräte</v>
      </c>
      <c r="AA2169" s="19" t="str">
        <f>VLOOKUP(W2169,'Verweis Vertreter'!$A$2:$B$24,2,FALSE)</f>
        <v>Muhsin Yortanli</v>
      </c>
      <c r="AB2169" s="12">
        <f t="shared" si="297"/>
        <v>1</v>
      </c>
      <c r="AC2169" s="12">
        <f t="shared" si="302"/>
        <v>104</v>
      </c>
      <c r="AD2169" s="12">
        <f t="shared" si="303"/>
        <v>109</v>
      </c>
      <c r="AE2169" s="12">
        <f t="shared" si="298"/>
        <v>109</v>
      </c>
      <c r="AF2169" s="12">
        <f t="shared" si="299"/>
        <v>5</v>
      </c>
      <c r="AG2169" s="12">
        <f t="shared" si="300"/>
        <v>5</v>
      </c>
      <c r="AH2169" s="9">
        <f t="shared" si="304"/>
        <v>4.5871559633027525E-2</v>
      </c>
      <c r="AI2169" s="14">
        <f>VLOOKUP(E2169,'Verweis Faktor'!$A:$B,2,FALSE)</f>
        <v>1</v>
      </c>
      <c r="AJ2169" s="14"/>
      <c r="AK2169" s="14" t="str">
        <f>IF(AL2169="Ja","Versandkosten",VLOOKUP(E2169,'Verweis Belegart'!$A$2:$B$9,2,FALSE))</f>
        <v>Hardware</v>
      </c>
      <c r="AL2169" s="14" t="str">
        <f t="shared" si="305"/>
        <v>Nein</v>
      </c>
      <c r="AM2169" s="14" t="str">
        <f t="shared" si="301"/>
        <v>Positiv</v>
      </c>
    </row>
    <row r="2170" spans="1:39" ht="17.25" customHeight="1" x14ac:dyDescent="0.35">
      <c r="A2170" s="17">
        <v>14568726</v>
      </c>
      <c r="B2170" s="2" t="s">
        <v>1751</v>
      </c>
      <c r="C2170" s="1">
        <v>2025001</v>
      </c>
      <c r="D2170" s="1">
        <v>2000586</v>
      </c>
      <c r="E2170" s="2" t="s">
        <v>34</v>
      </c>
      <c r="F2170" s="2" t="s">
        <v>182</v>
      </c>
      <c r="G2170" s="2" t="s">
        <v>66</v>
      </c>
      <c r="H2170" s="2" t="s">
        <v>1779</v>
      </c>
      <c r="I2170" s="2" t="s">
        <v>1780</v>
      </c>
      <c r="J2170" s="2" t="s">
        <v>304</v>
      </c>
      <c r="K2170" s="2" t="s">
        <v>115</v>
      </c>
      <c r="L2170" s="2" t="s">
        <v>752</v>
      </c>
      <c r="M2170" s="2" t="s">
        <v>753</v>
      </c>
      <c r="N2170" s="2" t="s">
        <v>200</v>
      </c>
      <c r="O2170" s="3">
        <v>2</v>
      </c>
      <c r="P2170" s="3">
        <v>660</v>
      </c>
      <c r="Q2170" s="3">
        <v>679</v>
      </c>
      <c r="R2170" s="3">
        <v>1358</v>
      </c>
      <c r="S2170" s="3">
        <v>19</v>
      </c>
      <c r="T2170" s="3">
        <v>38</v>
      </c>
      <c r="U2170" s="3">
        <v>2.79</v>
      </c>
      <c r="V2170" s="2" t="s">
        <v>145</v>
      </c>
      <c r="W2170" s="2" t="s">
        <v>146</v>
      </c>
      <c r="X2170" s="2" t="s">
        <v>125</v>
      </c>
      <c r="Y2170" s="19" t="str">
        <f>VLOOKUP(G2170,'Verweis Kd-Gruppe'!$A$2:$B$8,2,FALSE)</f>
        <v>EXP</v>
      </c>
      <c r="Z2170" s="19" t="str">
        <f>VLOOKUP(J2170,'Verweis Art-Gruppe'!$A$2:$B$15,2,FALSE)</f>
        <v>Zubehör</v>
      </c>
      <c r="AA2170" s="19" t="str">
        <f>VLOOKUP(W2170,'Verweis Vertreter'!$A$2:$B$24,2,FALSE)</f>
        <v>Muhsin Yortanli</v>
      </c>
      <c r="AB2170" s="12">
        <f t="shared" si="297"/>
        <v>2</v>
      </c>
      <c r="AC2170" s="12">
        <f t="shared" si="302"/>
        <v>660</v>
      </c>
      <c r="AD2170" s="12">
        <f t="shared" si="303"/>
        <v>679</v>
      </c>
      <c r="AE2170" s="12">
        <f t="shared" si="298"/>
        <v>1358</v>
      </c>
      <c r="AF2170" s="12">
        <f t="shared" si="299"/>
        <v>19</v>
      </c>
      <c r="AG2170" s="12">
        <f t="shared" si="300"/>
        <v>38</v>
      </c>
      <c r="AH2170" s="9">
        <f t="shared" si="304"/>
        <v>2.7982326951399118E-2</v>
      </c>
      <c r="AI2170" s="14">
        <f>VLOOKUP(E2170,'Verweis Faktor'!$A:$B,2,FALSE)</f>
        <v>1</v>
      </c>
      <c r="AJ2170" s="14"/>
      <c r="AK2170" s="14" t="str">
        <f>IF(AL2170="Ja","Versandkosten",VLOOKUP(E2170,'Verweis Belegart'!$A$2:$B$9,2,FALSE))</f>
        <v>Hardware</v>
      </c>
      <c r="AL2170" s="14" t="str">
        <f t="shared" si="305"/>
        <v>Nein</v>
      </c>
      <c r="AM2170" s="14" t="str">
        <f t="shared" si="301"/>
        <v>Positiv</v>
      </c>
    </row>
    <row r="2171" spans="1:39" ht="17.25" customHeight="1" x14ac:dyDescent="0.35">
      <c r="A2171" s="17">
        <v>14568726</v>
      </c>
      <c r="B2171" s="2" t="s">
        <v>1751</v>
      </c>
      <c r="C2171" s="1">
        <v>2025001</v>
      </c>
      <c r="D2171" s="1">
        <v>2000586</v>
      </c>
      <c r="E2171" s="2" t="s">
        <v>34</v>
      </c>
      <c r="F2171" s="2" t="s">
        <v>182</v>
      </c>
      <c r="G2171" s="2" t="s">
        <v>66</v>
      </c>
      <c r="H2171" s="2" t="s">
        <v>1779</v>
      </c>
      <c r="I2171" s="2" t="s">
        <v>1780</v>
      </c>
      <c r="J2171" s="2" t="s">
        <v>304</v>
      </c>
      <c r="K2171" s="2" t="s">
        <v>289</v>
      </c>
      <c r="L2171" s="2" t="s">
        <v>752</v>
      </c>
      <c r="M2171" s="2" t="s">
        <v>753</v>
      </c>
      <c r="N2171" s="2" t="s">
        <v>200</v>
      </c>
      <c r="O2171" s="3">
        <v>1</v>
      </c>
      <c r="P2171" s="3">
        <v>660</v>
      </c>
      <c r="Q2171" s="3">
        <v>679</v>
      </c>
      <c r="R2171" s="3">
        <v>679</v>
      </c>
      <c r="S2171" s="3">
        <v>19</v>
      </c>
      <c r="T2171" s="3">
        <v>19</v>
      </c>
      <c r="U2171" s="3">
        <v>2.79</v>
      </c>
      <c r="V2171" s="2" t="s">
        <v>145</v>
      </c>
      <c r="W2171" s="2" t="s">
        <v>146</v>
      </c>
      <c r="X2171" s="2" t="s">
        <v>125</v>
      </c>
      <c r="Y2171" s="19" t="str">
        <f>VLOOKUP(G2171,'Verweis Kd-Gruppe'!$A$2:$B$8,2,FALSE)</f>
        <v>EXP</v>
      </c>
      <c r="Z2171" s="19" t="str">
        <f>VLOOKUP(J2171,'Verweis Art-Gruppe'!$A$2:$B$15,2,FALSE)</f>
        <v>Zubehör</v>
      </c>
      <c r="AA2171" s="19" t="str">
        <f>VLOOKUP(W2171,'Verweis Vertreter'!$A$2:$B$24,2,FALSE)</f>
        <v>Muhsin Yortanli</v>
      </c>
      <c r="AB2171" s="12">
        <f t="shared" si="297"/>
        <v>1</v>
      </c>
      <c r="AC2171" s="12">
        <f t="shared" si="302"/>
        <v>660</v>
      </c>
      <c r="AD2171" s="12">
        <f t="shared" si="303"/>
        <v>679</v>
      </c>
      <c r="AE2171" s="12">
        <f t="shared" si="298"/>
        <v>679</v>
      </c>
      <c r="AF2171" s="12">
        <f t="shared" si="299"/>
        <v>19</v>
      </c>
      <c r="AG2171" s="12">
        <f t="shared" si="300"/>
        <v>19</v>
      </c>
      <c r="AH2171" s="9">
        <f t="shared" si="304"/>
        <v>2.7982326951399118E-2</v>
      </c>
      <c r="AI2171" s="14">
        <f>VLOOKUP(E2171,'Verweis Faktor'!$A:$B,2,FALSE)</f>
        <v>1</v>
      </c>
      <c r="AJ2171" s="14"/>
      <c r="AK2171" s="14" t="str">
        <f>IF(AL2171="Ja","Versandkosten",VLOOKUP(E2171,'Verweis Belegart'!$A$2:$B$9,2,FALSE))</f>
        <v>Hardware</v>
      </c>
      <c r="AL2171" s="14" t="str">
        <f t="shared" si="305"/>
        <v>Nein</v>
      </c>
      <c r="AM2171" s="14" t="str">
        <f t="shared" si="301"/>
        <v>Positiv</v>
      </c>
    </row>
    <row r="2172" spans="1:39" ht="17.25" customHeight="1" x14ac:dyDescent="0.35">
      <c r="A2172" s="17">
        <v>14568726</v>
      </c>
      <c r="B2172" s="2" t="s">
        <v>1751</v>
      </c>
      <c r="C2172" s="1">
        <v>2025001</v>
      </c>
      <c r="D2172" s="1">
        <v>2000586</v>
      </c>
      <c r="E2172" s="2" t="s">
        <v>34</v>
      </c>
      <c r="F2172" s="2" t="s">
        <v>182</v>
      </c>
      <c r="G2172" s="2" t="s">
        <v>66</v>
      </c>
      <c r="H2172" s="2" t="s">
        <v>1779</v>
      </c>
      <c r="I2172" s="2" t="s">
        <v>1780</v>
      </c>
      <c r="J2172" s="2" t="s">
        <v>103</v>
      </c>
      <c r="K2172" s="2" t="s">
        <v>293</v>
      </c>
      <c r="L2172" s="2" t="s">
        <v>893</v>
      </c>
      <c r="M2172" s="2" t="s">
        <v>894</v>
      </c>
      <c r="N2172" s="2" t="s">
        <v>895</v>
      </c>
      <c r="O2172" s="3">
        <v>1</v>
      </c>
      <c r="P2172" s="3">
        <v>445</v>
      </c>
      <c r="Q2172" s="3">
        <v>499</v>
      </c>
      <c r="R2172" s="3">
        <v>499</v>
      </c>
      <c r="S2172" s="3">
        <v>54</v>
      </c>
      <c r="T2172" s="3">
        <v>54</v>
      </c>
      <c r="U2172" s="3">
        <v>10.82</v>
      </c>
      <c r="V2172" s="2" t="s">
        <v>145</v>
      </c>
      <c r="W2172" s="2" t="s">
        <v>146</v>
      </c>
      <c r="X2172" s="2" t="s">
        <v>125</v>
      </c>
      <c r="Y2172" s="19" t="str">
        <f>VLOOKUP(G2172,'Verweis Kd-Gruppe'!$A$2:$B$8,2,FALSE)</f>
        <v>EXP</v>
      </c>
      <c r="Z2172" s="19" t="str">
        <f>VLOOKUP(J2172,'Verweis Art-Gruppe'!$A$2:$B$15,2,FALSE)</f>
        <v>Geräte</v>
      </c>
      <c r="AA2172" s="19" t="str">
        <f>VLOOKUP(W2172,'Verweis Vertreter'!$A$2:$B$24,2,FALSE)</f>
        <v>Muhsin Yortanli</v>
      </c>
      <c r="AB2172" s="12">
        <f t="shared" si="297"/>
        <v>1</v>
      </c>
      <c r="AC2172" s="12">
        <f t="shared" si="302"/>
        <v>445</v>
      </c>
      <c r="AD2172" s="12">
        <f t="shared" si="303"/>
        <v>499</v>
      </c>
      <c r="AE2172" s="12">
        <f t="shared" si="298"/>
        <v>499</v>
      </c>
      <c r="AF2172" s="12">
        <f t="shared" si="299"/>
        <v>54</v>
      </c>
      <c r="AG2172" s="12">
        <f t="shared" si="300"/>
        <v>54</v>
      </c>
      <c r="AH2172" s="9">
        <f t="shared" si="304"/>
        <v>0.10821643286573146</v>
      </c>
      <c r="AI2172" s="14">
        <f>VLOOKUP(E2172,'Verweis Faktor'!$A:$B,2,FALSE)</f>
        <v>1</v>
      </c>
      <c r="AJ2172" s="14"/>
      <c r="AK2172" s="14" t="str">
        <f>IF(AL2172="Ja","Versandkosten",VLOOKUP(E2172,'Verweis Belegart'!$A$2:$B$9,2,FALSE))</f>
        <v>Hardware</v>
      </c>
      <c r="AL2172" s="14" t="str">
        <f t="shared" si="305"/>
        <v>Nein</v>
      </c>
      <c r="AM2172" s="14" t="str">
        <f t="shared" si="301"/>
        <v>Positiv</v>
      </c>
    </row>
    <row r="2173" spans="1:39" ht="17.25" customHeight="1" x14ac:dyDescent="0.35">
      <c r="A2173" s="17">
        <v>14568726</v>
      </c>
      <c r="B2173" s="2" t="s">
        <v>1751</v>
      </c>
      <c r="C2173" s="1">
        <v>2025001</v>
      </c>
      <c r="D2173" s="1">
        <v>2000586</v>
      </c>
      <c r="E2173" s="2" t="s">
        <v>34</v>
      </c>
      <c r="F2173" s="2" t="s">
        <v>182</v>
      </c>
      <c r="G2173" s="2" t="s">
        <v>66</v>
      </c>
      <c r="H2173" s="2" t="s">
        <v>1779</v>
      </c>
      <c r="I2173" s="2" t="s">
        <v>1780</v>
      </c>
      <c r="J2173" s="2" t="s">
        <v>103</v>
      </c>
      <c r="K2173" s="2" t="s">
        <v>296</v>
      </c>
      <c r="L2173" s="2" t="s">
        <v>275</v>
      </c>
      <c r="M2173" s="2" t="s">
        <v>276</v>
      </c>
      <c r="N2173" s="2" t="s">
        <v>271</v>
      </c>
      <c r="O2173" s="3">
        <v>2</v>
      </c>
      <c r="P2173" s="3">
        <v>416</v>
      </c>
      <c r="Q2173" s="3">
        <v>427</v>
      </c>
      <c r="R2173" s="3">
        <v>854</v>
      </c>
      <c r="S2173" s="3">
        <v>11</v>
      </c>
      <c r="T2173" s="3">
        <v>22</v>
      </c>
      <c r="U2173" s="3">
        <v>2.57</v>
      </c>
      <c r="V2173" s="2" t="s">
        <v>145</v>
      </c>
      <c r="W2173" s="2" t="s">
        <v>146</v>
      </c>
      <c r="X2173" s="2" t="s">
        <v>125</v>
      </c>
      <c r="Y2173" s="19" t="str">
        <f>VLOOKUP(G2173,'Verweis Kd-Gruppe'!$A$2:$B$8,2,FALSE)</f>
        <v>EXP</v>
      </c>
      <c r="Z2173" s="19" t="str">
        <f>VLOOKUP(J2173,'Verweis Art-Gruppe'!$A$2:$B$15,2,FALSE)</f>
        <v>Geräte</v>
      </c>
      <c r="AA2173" s="19" t="str">
        <f>VLOOKUP(W2173,'Verweis Vertreter'!$A$2:$B$24,2,FALSE)</f>
        <v>Muhsin Yortanli</v>
      </c>
      <c r="AB2173" s="12">
        <f t="shared" si="297"/>
        <v>2</v>
      </c>
      <c r="AC2173" s="12">
        <f t="shared" si="302"/>
        <v>416</v>
      </c>
      <c r="AD2173" s="12">
        <f t="shared" si="303"/>
        <v>427</v>
      </c>
      <c r="AE2173" s="12">
        <f t="shared" si="298"/>
        <v>854</v>
      </c>
      <c r="AF2173" s="12">
        <f t="shared" si="299"/>
        <v>11</v>
      </c>
      <c r="AG2173" s="12">
        <f t="shared" si="300"/>
        <v>22</v>
      </c>
      <c r="AH2173" s="9">
        <f t="shared" si="304"/>
        <v>2.576112412177986E-2</v>
      </c>
      <c r="AI2173" s="14">
        <f>VLOOKUP(E2173,'Verweis Faktor'!$A:$B,2,FALSE)</f>
        <v>1</v>
      </c>
      <c r="AJ2173" s="14"/>
      <c r="AK2173" s="14" t="str">
        <f>IF(AL2173="Ja","Versandkosten",VLOOKUP(E2173,'Verweis Belegart'!$A$2:$B$9,2,FALSE))</f>
        <v>Hardware</v>
      </c>
      <c r="AL2173" s="14" t="str">
        <f t="shared" si="305"/>
        <v>Nein</v>
      </c>
      <c r="AM2173" s="14" t="str">
        <f t="shared" si="301"/>
        <v>Positiv</v>
      </c>
    </row>
    <row r="2174" spans="1:39" ht="17.25" customHeight="1" x14ac:dyDescent="0.35">
      <c r="A2174" s="17">
        <v>14568726</v>
      </c>
      <c r="B2174" s="2" t="s">
        <v>1751</v>
      </c>
      <c r="C2174" s="1">
        <v>2025001</v>
      </c>
      <c r="D2174" s="1">
        <v>2000586</v>
      </c>
      <c r="E2174" s="2" t="s">
        <v>34</v>
      </c>
      <c r="F2174" s="2" t="s">
        <v>182</v>
      </c>
      <c r="G2174" s="2" t="s">
        <v>66</v>
      </c>
      <c r="H2174" s="2" t="s">
        <v>1779</v>
      </c>
      <c r="I2174" s="2" t="s">
        <v>1780</v>
      </c>
      <c r="J2174" s="2" t="s">
        <v>103</v>
      </c>
      <c r="K2174" s="2" t="s">
        <v>299</v>
      </c>
      <c r="L2174" s="2" t="s">
        <v>625</v>
      </c>
      <c r="M2174" s="2" t="s">
        <v>626</v>
      </c>
      <c r="N2174" s="2" t="s">
        <v>292</v>
      </c>
      <c r="O2174" s="3">
        <v>1</v>
      </c>
      <c r="P2174" s="3">
        <v>912</v>
      </c>
      <c r="Q2174" s="3">
        <v>929</v>
      </c>
      <c r="R2174" s="3">
        <v>929</v>
      </c>
      <c r="S2174" s="3">
        <v>17</v>
      </c>
      <c r="T2174" s="3">
        <v>17</v>
      </c>
      <c r="U2174" s="3">
        <v>1.82</v>
      </c>
      <c r="V2174" s="2" t="s">
        <v>145</v>
      </c>
      <c r="W2174" s="2" t="s">
        <v>146</v>
      </c>
      <c r="X2174" s="2" t="s">
        <v>125</v>
      </c>
      <c r="Y2174" s="19" t="str">
        <f>VLOOKUP(G2174,'Verweis Kd-Gruppe'!$A$2:$B$8,2,FALSE)</f>
        <v>EXP</v>
      </c>
      <c r="Z2174" s="19" t="str">
        <f>VLOOKUP(J2174,'Verweis Art-Gruppe'!$A$2:$B$15,2,FALSE)</f>
        <v>Geräte</v>
      </c>
      <c r="AA2174" s="19" t="str">
        <f>VLOOKUP(W2174,'Verweis Vertreter'!$A$2:$B$24,2,FALSE)</f>
        <v>Muhsin Yortanli</v>
      </c>
      <c r="AB2174" s="12">
        <f t="shared" si="297"/>
        <v>1</v>
      </c>
      <c r="AC2174" s="12">
        <f t="shared" si="302"/>
        <v>912</v>
      </c>
      <c r="AD2174" s="12">
        <f t="shared" si="303"/>
        <v>929</v>
      </c>
      <c r="AE2174" s="12">
        <f t="shared" si="298"/>
        <v>929</v>
      </c>
      <c r="AF2174" s="12">
        <f t="shared" si="299"/>
        <v>17</v>
      </c>
      <c r="AG2174" s="12">
        <f t="shared" si="300"/>
        <v>17</v>
      </c>
      <c r="AH2174" s="9">
        <f t="shared" si="304"/>
        <v>1.829924650161464E-2</v>
      </c>
      <c r="AI2174" s="14">
        <f>VLOOKUP(E2174,'Verweis Faktor'!$A:$B,2,FALSE)</f>
        <v>1</v>
      </c>
      <c r="AJ2174" s="14"/>
      <c r="AK2174" s="14" t="str">
        <f>IF(AL2174="Ja","Versandkosten",VLOOKUP(E2174,'Verweis Belegart'!$A$2:$B$9,2,FALSE))</f>
        <v>Hardware</v>
      </c>
      <c r="AL2174" s="14" t="str">
        <f t="shared" si="305"/>
        <v>Nein</v>
      </c>
      <c r="AM2174" s="14" t="str">
        <f t="shared" si="301"/>
        <v>Positiv</v>
      </c>
    </row>
    <row r="2175" spans="1:39" ht="17.25" customHeight="1" x14ac:dyDescent="0.35">
      <c r="A2175" s="17">
        <v>14568726</v>
      </c>
      <c r="B2175" s="2" t="s">
        <v>1751</v>
      </c>
      <c r="C2175" s="1">
        <v>2025001</v>
      </c>
      <c r="D2175" s="1">
        <v>2000586</v>
      </c>
      <c r="E2175" s="2" t="s">
        <v>34</v>
      </c>
      <c r="F2175" s="2" t="s">
        <v>182</v>
      </c>
      <c r="G2175" s="2" t="s">
        <v>66</v>
      </c>
      <c r="H2175" s="2" t="s">
        <v>1779</v>
      </c>
      <c r="I2175" s="2" t="s">
        <v>1780</v>
      </c>
      <c r="J2175" s="2" t="s">
        <v>103</v>
      </c>
      <c r="K2175" s="2" t="s">
        <v>300</v>
      </c>
      <c r="L2175" s="2" t="s">
        <v>1787</v>
      </c>
      <c r="M2175" s="2" t="s">
        <v>1788</v>
      </c>
      <c r="N2175" s="2" t="s">
        <v>1789</v>
      </c>
      <c r="O2175" s="3">
        <v>1</v>
      </c>
      <c r="P2175" s="3">
        <v>233.99080000000001</v>
      </c>
      <c r="Q2175" s="3">
        <v>207</v>
      </c>
      <c r="R2175" s="3">
        <v>207</v>
      </c>
      <c r="S2175" s="3">
        <v>-26.9908</v>
      </c>
      <c r="T2175" s="3">
        <v>-26.99</v>
      </c>
      <c r="U2175" s="3">
        <v>-13.03</v>
      </c>
      <c r="V2175" s="2" t="s">
        <v>145</v>
      </c>
      <c r="W2175" s="2" t="s">
        <v>146</v>
      </c>
      <c r="X2175" s="2" t="s">
        <v>125</v>
      </c>
      <c r="Y2175" s="19" t="str">
        <f>VLOOKUP(G2175,'Verweis Kd-Gruppe'!$A$2:$B$8,2,FALSE)</f>
        <v>EXP</v>
      </c>
      <c r="Z2175" s="19" t="str">
        <f>VLOOKUP(J2175,'Verweis Art-Gruppe'!$A$2:$B$15,2,FALSE)</f>
        <v>Geräte</v>
      </c>
      <c r="AA2175" s="19" t="str">
        <f>VLOOKUP(W2175,'Verweis Vertreter'!$A$2:$B$24,2,FALSE)</f>
        <v>Muhsin Yortanli</v>
      </c>
      <c r="AB2175" s="12">
        <f t="shared" si="297"/>
        <v>1</v>
      </c>
      <c r="AC2175" s="12">
        <f t="shared" si="302"/>
        <v>233.99080000000001</v>
      </c>
      <c r="AD2175" s="12">
        <f t="shared" si="303"/>
        <v>207</v>
      </c>
      <c r="AE2175" s="12">
        <f t="shared" si="298"/>
        <v>207</v>
      </c>
      <c r="AF2175" s="12">
        <f t="shared" si="299"/>
        <v>-26.9908</v>
      </c>
      <c r="AG2175" s="12">
        <f t="shared" si="300"/>
        <v>-26.99</v>
      </c>
      <c r="AH2175" s="9">
        <f t="shared" si="304"/>
        <v>-0.13038647342995169</v>
      </c>
      <c r="AI2175" s="14">
        <f>VLOOKUP(E2175,'Verweis Faktor'!$A:$B,2,FALSE)</f>
        <v>1</v>
      </c>
      <c r="AJ2175" s="14"/>
      <c r="AK2175" s="14" t="str">
        <f>IF(AL2175="Ja","Versandkosten",VLOOKUP(E2175,'Verweis Belegart'!$A$2:$B$9,2,FALSE))</f>
        <v>Hardware</v>
      </c>
      <c r="AL2175" s="14" t="str">
        <f t="shared" si="305"/>
        <v>Nein</v>
      </c>
      <c r="AM2175" s="14" t="str">
        <f t="shared" si="301"/>
        <v>Negativ</v>
      </c>
    </row>
    <row r="2176" spans="1:39" ht="17.25" customHeight="1" x14ac:dyDescent="0.35">
      <c r="A2176" s="17">
        <v>14568726</v>
      </c>
      <c r="B2176" s="2" t="s">
        <v>1751</v>
      </c>
      <c r="C2176" s="1">
        <v>2025001</v>
      </c>
      <c r="D2176" s="1">
        <v>2000586</v>
      </c>
      <c r="E2176" s="2" t="s">
        <v>34</v>
      </c>
      <c r="F2176" s="2" t="s">
        <v>182</v>
      </c>
      <c r="G2176" s="2" t="s">
        <v>66</v>
      </c>
      <c r="H2176" s="2" t="s">
        <v>1779</v>
      </c>
      <c r="I2176" s="2" t="s">
        <v>1780</v>
      </c>
      <c r="J2176" s="2" t="s">
        <v>103</v>
      </c>
      <c r="K2176" s="2" t="s">
        <v>301</v>
      </c>
      <c r="L2176" s="2" t="s">
        <v>1255</v>
      </c>
      <c r="M2176" s="2" t="s">
        <v>1256</v>
      </c>
      <c r="N2176" s="2" t="s">
        <v>1257</v>
      </c>
      <c r="O2176" s="3">
        <v>2</v>
      </c>
      <c r="P2176" s="3">
        <v>88</v>
      </c>
      <c r="Q2176" s="3">
        <v>99</v>
      </c>
      <c r="R2176" s="3">
        <v>198</v>
      </c>
      <c r="S2176" s="3">
        <v>11</v>
      </c>
      <c r="T2176" s="3">
        <v>22</v>
      </c>
      <c r="U2176" s="3">
        <v>11.11</v>
      </c>
      <c r="V2176" s="2" t="s">
        <v>145</v>
      </c>
      <c r="W2176" s="2" t="s">
        <v>146</v>
      </c>
      <c r="X2176" s="2" t="s">
        <v>125</v>
      </c>
      <c r="Y2176" s="19" t="str">
        <f>VLOOKUP(G2176,'Verweis Kd-Gruppe'!$A$2:$B$8,2,FALSE)</f>
        <v>EXP</v>
      </c>
      <c r="Z2176" s="19" t="str">
        <f>VLOOKUP(J2176,'Verweis Art-Gruppe'!$A$2:$B$15,2,FALSE)</f>
        <v>Geräte</v>
      </c>
      <c r="AA2176" s="19" t="str">
        <f>VLOOKUP(W2176,'Verweis Vertreter'!$A$2:$B$24,2,FALSE)</f>
        <v>Muhsin Yortanli</v>
      </c>
      <c r="AB2176" s="12">
        <f t="shared" si="297"/>
        <v>2</v>
      </c>
      <c r="AC2176" s="12">
        <f t="shared" si="302"/>
        <v>88</v>
      </c>
      <c r="AD2176" s="12">
        <f t="shared" si="303"/>
        <v>99</v>
      </c>
      <c r="AE2176" s="12">
        <f t="shared" si="298"/>
        <v>198</v>
      </c>
      <c r="AF2176" s="12">
        <f t="shared" si="299"/>
        <v>11</v>
      </c>
      <c r="AG2176" s="12">
        <f t="shared" si="300"/>
        <v>22</v>
      </c>
      <c r="AH2176" s="9">
        <f t="shared" si="304"/>
        <v>0.1111111111111111</v>
      </c>
      <c r="AI2176" s="14">
        <f>VLOOKUP(E2176,'Verweis Faktor'!$A:$B,2,FALSE)</f>
        <v>1</v>
      </c>
      <c r="AJ2176" s="14"/>
      <c r="AK2176" s="14" t="str">
        <f>IF(AL2176="Ja","Versandkosten",VLOOKUP(E2176,'Verweis Belegart'!$A$2:$B$9,2,FALSE))</f>
        <v>Hardware</v>
      </c>
      <c r="AL2176" s="14" t="str">
        <f t="shared" si="305"/>
        <v>Nein</v>
      </c>
      <c r="AM2176" s="14" t="str">
        <f t="shared" si="301"/>
        <v>Positiv</v>
      </c>
    </row>
    <row r="2177" spans="1:39" ht="17.25" customHeight="1" x14ac:dyDescent="0.35">
      <c r="A2177" s="17">
        <v>14568726</v>
      </c>
      <c r="B2177" s="2" t="s">
        <v>1751</v>
      </c>
      <c r="C2177" s="1">
        <v>2025001</v>
      </c>
      <c r="D2177" s="1">
        <v>2000586</v>
      </c>
      <c r="E2177" s="2" t="s">
        <v>34</v>
      </c>
      <c r="F2177" s="2" t="s">
        <v>182</v>
      </c>
      <c r="G2177" s="2" t="s">
        <v>66</v>
      </c>
      <c r="H2177" s="2" t="s">
        <v>1779</v>
      </c>
      <c r="I2177" s="2" t="s">
        <v>1780</v>
      </c>
      <c r="J2177" s="2" t="s">
        <v>103</v>
      </c>
      <c r="K2177" s="2" t="s">
        <v>304</v>
      </c>
      <c r="L2177" s="2" t="s">
        <v>1554</v>
      </c>
      <c r="M2177" s="2" t="s">
        <v>1555</v>
      </c>
      <c r="N2177" s="2" t="s">
        <v>257</v>
      </c>
      <c r="O2177" s="3">
        <v>1</v>
      </c>
      <c r="P2177" s="3">
        <v>880</v>
      </c>
      <c r="Q2177" s="3">
        <v>945</v>
      </c>
      <c r="R2177" s="3">
        <v>945</v>
      </c>
      <c r="S2177" s="3">
        <v>65</v>
      </c>
      <c r="T2177" s="3">
        <v>65</v>
      </c>
      <c r="U2177" s="3">
        <v>6.87</v>
      </c>
      <c r="V2177" s="2" t="s">
        <v>145</v>
      </c>
      <c r="W2177" s="2" t="s">
        <v>146</v>
      </c>
      <c r="X2177" s="2" t="s">
        <v>125</v>
      </c>
      <c r="Y2177" s="19" t="str">
        <f>VLOOKUP(G2177,'Verweis Kd-Gruppe'!$A$2:$B$8,2,FALSE)</f>
        <v>EXP</v>
      </c>
      <c r="Z2177" s="19" t="str">
        <f>VLOOKUP(J2177,'Verweis Art-Gruppe'!$A$2:$B$15,2,FALSE)</f>
        <v>Geräte</v>
      </c>
      <c r="AA2177" s="19" t="str">
        <f>VLOOKUP(W2177,'Verweis Vertreter'!$A$2:$B$24,2,FALSE)</f>
        <v>Muhsin Yortanli</v>
      </c>
      <c r="AB2177" s="12">
        <f t="shared" si="297"/>
        <v>1</v>
      </c>
      <c r="AC2177" s="12">
        <f t="shared" si="302"/>
        <v>880</v>
      </c>
      <c r="AD2177" s="12">
        <f t="shared" si="303"/>
        <v>945</v>
      </c>
      <c r="AE2177" s="12">
        <f t="shared" si="298"/>
        <v>945</v>
      </c>
      <c r="AF2177" s="12">
        <f t="shared" si="299"/>
        <v>65</v>
      </c>
      <c r="AG2177" s="12">
        <f t="shared" si="300"/>
        <v>65</v>
      </c>
      <c r="AH2177" s="9">
        <f t="shared" si="304"/>
        <v>6.8783068783068779E-2</v>
      </c>
      <c r="AI2177" s="14">
        <f>VLOOKUP(E2177,'Verweis Faktor'!$A:$B,2,FALSE)</f>
        <v>1</v>
      </c>
      <c r="AJ2177" s="14"/>
      <c r="AK2177" s="14" t="str">
        <f>IF(AL2177="Ja","Versandkosten",VLOOKUP(E2177,'Verweis Belegart'!$A$2:$B$9,2,FALSE))</f>
        <v>Hardware</v>
      </c>
      <c r="AL2177" s="14" t="str">
        <f t="shared" si="305"/>
        <v>Nein</v>
      </c>
      <c r="AM2177" s="14" t="str">
        <f t="shared" si="301"/>
        <v>Positiv</v>
      </c>
    </row>
    <row r="2178" spans="1:39" ht="17.25" customHeight="1" x14ac:dyDescent="0.35">
      <c r="A2178" s="17">
        <v>14568726</v>
      </c>
      <c r="B2178" s="2" t="s">
        <v>1751</v>
      </c>
      <c r="C2178" s="1">
        <v>2025001</v>
      </c>
      <c r="D2178" s="1">
        <v>2000586</v>
      </c>
      <c r="E2178" s="2" t="s">
        <v>34</v>
      </c>
      <c r="F2178" s="2" t="s">
        <v>182</v>
      </c>
      <c r="G2178" s="2" t="s">
        <v>66</v>
      </c>
      <c r="H2178" s="2" t="s">
        <v>1779</v>
      </c>
      <c r="I2178" s="2" t="s">
        <v>1780</v>
      </c>
      <c r="J2178" s="2" t="s">
        <v>103</v>
      </c>
      <c r="K2178" s="2" t="s">
        <v>307</v>
      </c>
      <c r="L2178" s="2" t="s">
        <v>281</v>
      </c>
      <c r="M2178" s="2" t="s">
        <v>282</v>
      </c>
      <c r="N2178" s="2" t="s">
        <v>283</v>
      </c>
      <c r="O2178" s="3">
        <v>1</v>
      </c>
      <c r="P2178" s="3">
        <v>494.59449999999998</v>
      </c>
      <c r="Q2178" s="3">
        <v>519</v>
      </c>
      <c r="R2178" s="3">
        <v>519</v>
      </c>
      <c r="S2178" s="3">
        <v>24.4055</v>
      </c>
      <c r="T2178" s="3">
        <v>24.41</v>
      </c>
      <c r="U2178" s="3">
        <v>4.7</v>
      </c>
      <c r="V2178" s="2" t="s">
        <v>145</v>
      </c>
      <c r="W2178" s="2" t="s">
        <v>146</v>
      </c>
      <c r="X2178" s="2" t="s">
        <v>125</v>
      </c>
      <c r="Y2178" s="19" t="str">
        <f>VLOOKUP(G2178,'Verweis Kd-Gruppe'!$A$2:$B$8,2,FALSE)</f>
        <v>EXP</v>
      </c>
      <c r="Z2178" s="19" t="str">
        <f>VLOOKUP(J2178,'Verweis Art-Gruppe'!$A$2:$B$15,2,FALSE)</f>
        <v>Geräte</v>
      </c>
      <c r="AA2178" s="19" t="str">
        <f>VLOOKUP(W2178,'Verweis Vertreter'!$A$2:$B$24,2,FALSE)</f>
        <v>Muhsin Yortanli</v>
      </c>
      <c r="AB2178" s="12">
        <f t="shared" si="297"/>
        <v>1</v>
      </c>
      <c r="AC2178" s="12">
        <f t="shared" si="302"/>
        <v>494.59449999999998</v>
      </c>
      <c r="AD2178" s="12">
        <f t="shared" si="303"/>
        <v>519</v>
      </c>
      <c r="AE2178" s="12">
        <f t="shared" si="298"/>
        <v>519</v>
      </c>
      <c r="AF2178" s="12">
        <f t="shared" si="299"/>
        <v>24.4055</v>
      </c>
      <c r="AG2178" s="12">
        <f t="shared" si="300"/>
        <v>24.41</v>
      </c>
      <c r="AH2178" s="9">
        <f t="shared" si="304"/>
        <v>4.7032755298651252E-2</v>
      </c>
      <c r="AI2178" s="14">
        <f>VLOOKUP(E2178,'Verweis Faktor'!$A:$B,2,FALSE)</f>
        <v>1</v>
      </c>
      <c r="AJ2178" s="14"/>
      <c r="AK2178" s="14" t="str">
        <f>IF(AL2178="Ja","Versandkosten",VLOOKUP(E2178,'Verweis Belegart'!$A$2:$B$9,2,FALSE))</f>
        <v>Hardware</v>
      </c>
      <c r="AL2178" s="14" t="str">
        <f t="shared" si="305"/>
        <v>Nein</v>
      </c>
      <c r="AM2178" s="14" t="str">
        <f t="shared" si="301"/>
        <v>Positiv</v>
      </c>
    </row>
    <row r="2179" spans="1:39" ht="17.25" customHeight="1" x14ac:dyDescent="0.35">
      <c r="A2179" s="17">
        <v>14568726</v>
      </c>
      <c r="B2179" s="2" t="s">
        <v>1751</v>
      </c>
      <c r="C2179" s="1">
        <v>2025001</v>
      </c>
      <c r="D2179" s="1">
        <v>2000586</v>
      </c>
      <c r="E2179" s="2" t="s">
        <v>34</v>
      </c>
      <c r="F2179" s="2" t="s">
        <v>182</v>
      </c>
      <c r="G2179" s="2" t="s">
        <v>66</v>
      </c>
      <c r="H2179" s="2" t="s">
        <v>1779</v>
      </c>
      <c r="I2179" s="2" t="s">
        <v>1780</v>
      </c>
      <c r="J2179" s="2" t="s">
        <v>103</v>
      </c>
      <c r="K2179" s="2" t="s">
        <v>311</v>
      </c>
      <c r="L2179" s="2" t="s">
        <v>947</v>
      </c>
      <c r="M2179" s="2" t="s">
        <v>948</v>
      </c>
      <c r="N2179" s="2" t="s">
        <v>949</v>
      </c>
      <c r="O2179" s="3">
        <v>2</v>
      </c>
      <c r="P2179" s="3">
        <v>135</v>
      </c>
      <c r="Q2179" s="3">
        <v>145</v>
      </c>
      <c r="R2179" s="3">
        <v>290</v>
      </c>
      <c r="S2179" s="3">
        <v>10</v>
      </c>
      <c r="T2179" s="3">
        <v>20</v>
      </c>
      <c r="U2179" s="3">
        <v>6.89</v>
      </c>
      <c r="V2179" s="2" t="s">
        <v>145</v>
      </c>
      <c r="W2179" s="2" t="s">
        <v>146</v>
      </c>
      <c r="X2179" s="2" t="s">
        <v>125</v>
      </c>
      <c r="Y2179" s="19" t="str">
        <f>VLOOKUP(G2179,'Verweis Kd-Gruppe'!$A$2:$B$8,2,FALSE)</f>
        <v>EXP</v>
      </c>
      <c r="Z2179" s="19" t="str">
        <f>VLOOKUP(J2179,'Verweis Art-Gruppe'!$A$2:$B$15,2,FALSE)</f>
        <v>Geräte</v>
      </c>
      <c r="AA2179" s="19" t="str">
        <f>VLOOKUP(W2179,'Verweis Vertreter'!$A$2:$B$24,2,FALSE)</f>
        <v>Muhsin Yortanli</v>
      </c>
      <c r="AB2179" s="12">
        <f t="shared" ref="AB2179:AB2242" si="306">$AI2179*O2179</f>
        <v>2</v>
      </c>
      <c r="AC2179" s="12">
        <f t="shared" si="302"/>
        <v>135</v>
      </c>
      <c r="AD2179" s="12">
        <f t="shared" si="303"/>
        <v>145</v>
      </c>
      <c r="AE2179" s="12">
        <f t="shared" ref="AE2179:AE2242" si="307">$AI2179*R2179</f>
        <v>290</v>
      </c>
      <c r="AF2179" s="12">
        <f t="shared" ref="AF2179:AF2242" si="308">$AI2179*S2179</f>
        <v>10</v>
      </c>
      <c r="AG2179" s="12">
        <f t="shared" ref="AG2179:AG2242" si="309">$AI2179*T2179</f>
        <v>20</v>
      </c>
      <c r="AH2179" s="9">
        <f t="shared" si="304"/>
        <v>6.8965517241379309E-2</v>
      </c>
      <c r="AI2179" s="14">
        <f>VLOOKUP(E2179,'Verweis Faktor'!$A:$B,2,FALSE)</f>
        <v>1</v>
      </c>
      <c r="AJ2179" s="14"/>
      <c r="AK2179" s="14" t="str">
        <f>IF(AL2179="Ja","Versandkosten",VLOOKUP(E2179,'Verweis Belegart'!$A$2:$B$9,2,FALSE))</f>
        <v>Hardware</v>
      </c>
      <c r="AL2179" s="14" t="str">
        <f t="shared" si="305"/>
        <v>Nein</v>
      </c>
      <c r="AM2179" s="14" t="str">
        <f t="shared" ref="AM2179:AM2242" si="310">IF(AG2179&lt;0,"Negativ","Positiv")</f>
        <v>Positiv</v>
      </c>
    </row>
    <row r="2180" spans="1:39" ht="17.25" customHeight="1" x14ac:dyDescent="0.35">
      <c r="A2180" s="17">
        <v>14568726</v>
      </c>
      <c r="B2180" s="2" t="s">
        <v>1751</v>
      </c>
      <c r="C2180" s="1">
        <v>2025001</v>
      </c>
      <c r="D2180" s="1">
        <v>2000586</v>
      </c>
      <c r="E2180" s="2" t="s">
        <v>34</v>
      </c>
      <c r="F2180" s="2" t="s">
        <v>182</v>
      </c>
      <c r="G2180" s="2" t="s">
        <v>66</v>
      </c>
      <c r="H2180" s="2" t="s">
        <v>1779</v>
      </c>
      <c r="I2180" s="2" t="s">
        <v>1780</v>
      </c>
      <c r="J2180" s="2" t="s">
        <v>304</v>
      </c>
      <c r="K2180" s="2" t="s">
        <v>478</v>
      </c>
      <c r="L2180" s="2" t="s">
        <v>214</v>
      </c>
      <c r="M2180" s="2" t="s">
        <v>215</v>
      </c>
      <c r="N2180" s="2" t="s">
        <v>216</v>
      </c>
      <c r="O2180" s="3">
        <v>1</v>
      </c>
      <c r="P2180" s="3">
        <v>375.86</v>
      </c>
      <c r="Q2180" s="3">
        <v>399</v>
      </c>
      <c r="R2180" s="3">
        <v>399</v>
      </c>
      <c r="S2180" s="3">
        <v>23.14</v>
      </c>
      <c r="T2180" s="3">
        <v>23.14</v>
      </c>
      <c r="U2180" s="3">
        <v>5.79</v>
      </c>
      <c r="V2180" s="2" t="s">
        <v>145</v>
      </c>
      <c r="W2180" s="2" t="s">
        <v>146</v>
      </c>
      <c r="X2180" s="2" t="s">
        <v>125</v>
      </c>
      <c r="Y2180" s="19" t="str">
        <f>VLOOKUP(G2180,'Verweis Kd-Gruppe'!$A$2:$B$8,2,FALSE)</f>
        <v>EXP</v>
      </c>
      <c r="Z2180" s="19" t="str">
        <f>VLOOKUP(J2180,'Verweis Art-Gruppe'!$A$2:$B$15,2,FALSE)</f>
        <v>Zubehör</v>
      </c>
      <c r="AA2180" s="19" t="str">
        <f>VLOOKUP(W2180,'Verweis Vertreter'!$A$2:$B$24,2,FALSE)</f>
        <v>Muhsin Yortanli</v>
      </c>
      <c r="AB2180" s="12">
        <f t="shared" si="306"/>
        <v>1</v>
      </c>
      <c r="AC2180" s="12">
        <f t="shared" ref="AC2180:AC2243" si="311">P2180</f>
        <v>375.86</v>
      </c>
      <c r="AD2180" s="12">
        <f t="shared" ref="AD2180:AD2243" si="312">Q2180</f>
        <v>399</v>
      </c>
      <c r="AE2180" s="12">
        <f t="shared" si="307"/>
        <v>399</v>
      </c>
      <c r="AF2180" s="12">
        <f t="shared" si="308"/>
        <v>23.14</v>
      </c>
      <c r="AG2180" s="12">
        <f t="shared" si="309"/>
        <v>23.14</v>
      </c>
      <c r="AH2180" s="9">
        <f t="shared" ref="AH2180:AH2243" si="313">IF(AF2180=0,0,AG2180/AE2180*AI2180)</f>
        <v>5.7994987468671683E-2</v>
      </c>
      <c r="AI2180" s="14">
        <f>VLOOKUP(E2180,'Verweis Faktor'!$A:$B,2,FALSE)</f>
        <v>1</v>
      </c>
      <c r="AJ2180" s="14"/>
      <c r="AK2180" s="14" t="str">
        <f>IF(AL2180="Ja","Versandkosten",VLOOKUP(E2180,'Verweis Belegart'!$A$2:$B$9,2,FALSE))</f>
        <v>Hardware</v>
      </c>
      <c r="AL2180" s="14" t="str">
        <f t="shared" ref="AL2180:AL2243" si="314">IF(ISNUMBER(FIND("Versandkosten",M2180)),"Ja","Nein")</f>
        <v>Nein</v>
      </c>
      <c r="AM2180" s="14" t="str">
        <f t="shared" si="310"/>
        <v>Positiv</v>
      </c>
    </row>
    <row r="2181" spans="1:39" ht="17.25" customHeight="1" x14ac:dyDescent="0.35">
      <c r="A2181" s="17">
        <v>14568726</v>
      </c>
      <c r="B2181" s="2" t="s">
        <v>1751</v>
      </c>
      <c r="C2181" s="1">
        <v>2025001</v>
      </c>
      <c r="D2181" s="1">
        <v>2000586</v>
      </c>
      <c r="E2181" s="2" t="s">
        <v>34</v>
      </c>
      <c r="F2181" s="2" t="s">
        <v>182</v>
      </c>
      <c r="G2181" s="2" t="s">
        <v>66</v>
      </c>
      <c r="H2181" s="2" t="s">
        <v>1779</v>
      </c>
      <c r="I2181" s="2" t="s">
        <v>1780</v>
      </c>
      <c r="J2181" s="2" t="s">
        <v>103</v>
      </c>
      <c r="K2181" s="2" t="s">
        <v>482</v>
      </c>
      <c r="L2181" s="2" t="s">
        <v>1051</v>
      </c>
      <c r="M2181" s="2" t="s">
        <v>1052</v>
      </c>
      <c r="N2181" s="2" t="s">
        <v>1053</v>
      </c>
      <c r="O2181" s="3">
        <v>3</v>
      </c>
      <c r="P2181" s="3">
        <v>157</v>
      </c>
      <c r="Q2181" s="3">
        <v>167</v>
      </c>
      <c r="R2181" s="3">
        <v>501</v>
      </c>
      <c r="S2181" s="3">
        <v>10</v>
      </c>
      <c r="T2181" s="3">
        <v>30</v>
      </c>
      <c r="U2181" s="3">
        <v>5.98</v>
      </c>
      <c r="V2181" s="2" t="s">
        <v>145</v>
      </c>
      <c r="W2181" s="2" t="s">
        <v>146</v>
      </c>
      <c r="X2181" s="2" t="s">
        <v>125</v>
      </c>
      <c r="Y2181" s="19" t="str">
        <f>VLOOKUP(G2181,'Verweis Kd-Gruppe'!$A$2:$B$8,2,FALSE)</f>
        <v>EXP</v>
      </c>
      <c r="Z2181" s="19" t="str">
        <f>VLOOKUP(J2181,'Verweis Art-Gruppe'!$A$2:$B$15,2,FALSE)</f>
        <v>Geräte</v>
      </c>
      <c r="AA2181" s="19" t="str">
        <f>VLOOKUP(W2181,'Verweis Vertreter'!$A$2:$B$24,2,FALSE)</f>
        <v>Muhsin Yortanli</v>
      </c>
      <c r="AB2181" s="12">
        <f t="shared" si="306"/>
        <v>3</v>
      </c>
      <c r="AC2181" s="12">
        <f t="shared" si="311"/>
        <v>157</v>
      </c>
      <c r="AD2181" s="12">
        <f t="shared" si="312"/>
        <v>167</v>
      </c>
      <c r="AE2181" s="12">
        <f t="shared" si="307"/>
        <v>501</v>
      </c>
      <c r="AF2181" s="12">
        <f t="shared" si="308"/>
        <v>10</v>
      </c>
      <c r="AG2181" s="12">
        <f t="shared" si="309"/>
        <v>30</v>
      </c>
      <c r="AH2181" s="9">
        <f t="shared" si="313"/>
        <v>5.9880239520958084E-2</v>
      </c>
      <c r="AI2181" s="14">
        <f>VLOOKUP(E2181,'Verweis Faktor'!$A:$B,2,FALSE)</f>
        <v>1</v>
      </c>
      <c r="AJ2181" s="14"/>
      <c r="AK2181" s="14" t="str">
        <f>IF(AL2181="Ja","Versandkosten",VLOOKUP(E2181,'Verweis Belegart'!$A$2:$B$9,2,FALSE))</f>
        <v>Hardware</v>
      </c>
      <c r="AL2181" s="14" t="str">
        <f t="shared" si="314"/>
        <v>Nein</v>
      </c>
      <c r="AM2181" s="14" t="str">
        <f t="shared" si="310"/>
        <v>Positiv</v>
      </c>
    </row>
    <row r="2182" spans="1:39" ht="17.25" customHeight="1" x14ac:dyDescent="0.35">
      <c r="A2182" s="17">
        <v>14568726</v>
      </c>
      <c r="B2182" s="2" t="s">
        <v>1751</v>
      </c>
      <c r="C2182" s="1">
        <v>2025001</v>
      </c>
      <c r="D2182" s="1">
        <v>2000586</v>
      </c>
      <c r="E2182" s="2" t="s">
        <v>34</v>
      </c>
      <c r="F2182" s="2" t="s">
        <v>182</v>
      </c>
      <c r="G2182" s="2" t="s">
        <v>66</v>
      </c>
      <c r="H2182" s="2" t="s">
        <v>1779</v>
      </c>
      <c r="I2182" s="2" t="s">
        <v>1780</v>
      </c>
      <c r="J2182" s="2" t="s">
        <v>103</v>
      </c>
      <c r="K2182" s="2" t="s">
        <v>485</v>
      </c>
      <c r="L2182" s="2" t="s">
        <v>435</v>
      </c>
      <c r="M2182" s="2" t="s">
        <v>436</v>
      </c>
      <c r="N2182" s="2" t="s">
        <v>286</v>
      </c>
      <c r="O2182" s="3">
        <v>1</v>
      </c>
      <c r="P2182" s="3">
        <v>717</v>
      </c>
      <c r="Q2182" s="3">
        <v>729</v>
      </c>
      <c r="R2182" s="3">
        <v>729</v>
      </c>
      <c r="S2182" s="3">
        <v>12</v>
      </c>
      <c r="T2182" s="3">
        <v>12</v>
      </c>
      <c r="U2182" s="3">
        <v>1.64</v>
      </c>
      <c r="V2182" s="2" t="s">
        <v>145</v>
      </c>
      <c r="W2182" s="2" t="s">
        <v>146</v>
      </c>
      <c r="X2182" s="2" t="s">
        <v>125</v>
      </c>
      <c r="Y2182" s="19" t="str">
        <f>VLOOKUP(G2182,'Verweis Kd-Gruppe'!$A$2:$B$8,2,FALSE)</f>
        <v>EXP</v>
      </c>
      <c r="Z2182" s="19" t="str">
        <f>VLOOKUP(J2182,'Verweis Art-Gruppe'!$A$2:$B$15,2,FALSE)</f>
        <v>Geräte</v>
      </c>
      <c r="AA2182" s="19" t="str">
        <f>VLOOKUP(W2182,'Verweis Vertreter'!$A$2:$B$24,2,FALSE)</f>
        <v>Muhsin Yortanli</v>
      </c>
      <c r="AB2182" s="12">
        <f t="shared" si="306"/>
        <v>1</v>
      </c>
      <c r="AC2182" s="12">
        <f t="shared" si="311"/>
        <v>717</v>
      </c>
      <c r="AD2182" s="12">
        <f t="shared" si="312"/>
        <v>729</v>
      </c>
      <c r="AE2182" s="12">
        <f t="shared" si="307"/>
        <v>729</v>
      </c>
      <c r="AF2182" s="12">
        <f t="shared" si="308"/>
        <v>12</v>
      </c>
      <c r="AG2182" s="12">
        <f t="shared" si="309"/>
        <v>12</v>
      </c>
      <c r="AH2182" s="9">
        <f t="shared" si="313"/>
        <v>1.646090534979424E-2</v>
      </c>
      <c r="AI2182" s="14">
        <f>VLOOKUP(E2182,'Verweis Faktor'!$A:$B,2,FALSE)</f>
        <v>1</v>
      </c>
      <c r="AJ2182" s="14"/>
      <c r="AK2182" s="14" t="str">
        <f>IF(AL2182="Ja","Versandkosten",VLOOKUP(E2182,'Verweis Belegart'!$A$2:$B$9,2,FALSE))</f>
        <v>Hardware</v>
      </c>
      <c r="AL2182" s="14" t="str">
        <f t="shared" si="314"/>
        <v>Nein</v>
      </c>
      <c r="AM2182" s="14" t="str">
        <f t="shared" si="310"/>
        <v>Positiv</v>
      </c>
    </row>
    <row r="2183" spans="1:39" ht="17.25" customHeight="1" x14ac:dyDescent="0.35">
      <c r="A2183" s="17">
        <v>14568726</v>
      </c>
      <c r="B2183" s="2" t="s">
        <v>1751</v>
      </c>
      <c r="C2183" s="1">
        <v>2025001</v>
      </c>
      <c r="D2183" s="1">
        <v>2000586</v>
      </c>
      <c r="E2183" s="2" t="s">
        <v>34</v>
      </c>
      <c r="F2183" s="2" t="s">
        <v>182</v>
      </c>
      <c r="G2183" s="2" t="s">
        <v>66</v>
      </c>
      <c r="H2183" s="2" t="s">
        <v>1779</v>
      </c>
      <c r="I2183" s="2" t="s">
        <v>1780</v>
      </c>
      <c r="J2183" s="2" t="s">
        <v>103</v>
      </c>
      <c r="K2183" s="2" t="s">
        <v>486</v>
      </c>
      <c r="L2183" s="2" t="s">
        <v>953</v>
      </c>
      <c r="M2183" s="2" t="s">
        <v>954</v>
      </c>
      <c r="N2183" s="2" t="s">
        <v>955</v>
      </c>
      <c r="O2183" s="3">
        <v>1</v>
      </c>
      <c r="P2183" s="3">
        <v>56.11</v>
      </c>
      <c r="Q2183" s="3">
        <v>57</v>
      </c>
      <c r="R2183" s="3">
        <v>57</v>
      </c>
      <c r="S2183" s="3">
        <v>0.89</v>
      </c>
      <c r="T2183" s="3">
        <v>0.89</v>
      </c>
      <c r="U2183" s="3">
        <v>1.56</v>
      </c>
      <c r="V2183" s="2" t="s">
        <v>145</v>
      </c>
      <c r="W2183" s="2" t="s">
        <v>146</v>
      </c>
      <c r="X2183" s="2" t="s">
        <v>125</v>
      </c>
      <c r="Y2183" s="19" t="str">
        <f>VLOOKUP(G2183,'Verweis Kd-Gruppe'!$A$2:$B$8,2,FALSE)</f>
        <v>EXP</v>
      </c>
      <c r="Z2183" s="19" t="str">
        <f>VLOOKUP(J2183,'Verweis Art-Gruppe'!$A$2:$B$15,2,FALSE)</f>
        <v>Geräte</v>
      </c>
      <c r="AA2183" s="19" t="str">
        <f>VLOOKUP(W2183,'Verweis Vertreter'!$A$2:$B$24,2,FALSE)</f>
        <v>Muhsin Yortanli</v>
      </c>
      <c r="AB2183" s="12">
        <f t="shared" si="306"/>
        <v>1</v>
      </c>
      <c r="AC2183" s="12">
        <f t="shared" si="311"/>
        <v>56.11</v>
      </c>
      <c r="AD2183" s="12">
        <f t="shared" si="312"/>
        <v>57</v>
      </c>
      <c r="AE2183" s="12">
        <f t="shared" si="307"/>
        <v>57</v>
      </c>
      <c r="AF2183" s="12">
        <f t="shared" si="308"/>
        <v>0.89</v>
      </c>
      <c r="AG2183" s="12">
        <f t="shared" si="309"/>
        <v>0.89</v>
      </c>
      <c r="AH2183" s="9">
        <f t="shared" si="313"/>
        <v>1.5614035087719299E-2</v>
      </c>
      <c r="AI2183" s="14">
        <f>VLOOKUP(E2183,'Verweis Faktor'!$A:$B,2,FALSE)</f>
        <v>1</v>
      </c>
      <c r="AJ2183" s="14"/>
      <c r="AK2183" s="14" t="str">
        <f>IF(AL2183="Ja","Versandkosten",VLOOKUP(E2183,'Verweis Belegart'!$A$2:$B$9,2,FALSE))</f>
        <v>Hardware</v>
      </c>
      <c r="AL2183" s="14" t="str">
        <f t="shared" si="314"/>
        <v>Nein</v>
      </c>
      <c r="AM2183" s="14" t="str">
        <f t="shared" si="310"/>
        <v>Positiv</v>
      </c>
    </row>
    <row r="2184" spans="1:39" ht="17.25" customHeight="1" x14ac:dyDescent="0.35">
      <c r="A2184" s="17">
        <v>14568726</v>
      </c>
      <c r="B2184" s="2" t="s">
        <v>1751</v>
      </c>
      <c r="C2184" s="1">
        <v>2025001</v>
      </c>
      <c r="D2184" s="1">
        <v>2000586</v>
      </c>
      <c r="E2184" s="2" t="s">
        <v>34</v>
      </c>
      <c r="F2184" s="2" t="s">
        <v>182</v>
      </c>
      <c r="G2184" s="2" t="s">
        <v>66</v>
      </c>
      <c r="H2184" s="2" t="s">
        <v>1779</v>
      </c>
      <c r="I2184" s="2" t="s">
        <v>1780</v>
      </c>
      <c r="J2184" s="2" t="s">
        <v>103</v>
      </c>
      <c r="K2184" s="2" t="s">
        <v>490</v>
      </c>
      <c r="L2184" s="2" t="s">
        <v>355</v>
      </c>
      <c r="M2184" s="2" t="s">
        <v>356</v>
      </c>
      <c r="N2184" s="2" t="s">
        <v>357</v>
      </c>
      <c r="O2184" s="3">
        <v>1</v>
      </c>
      <c r="P2184" s="3">
        <v>212</v>
      </c>
      <c r="Q2184" s="3">
        <v>223</v>
      </c>
      <c r="R2184" s="3">
        <v>223</v>
      </c>
      <c r="S2184" s="3">
        <v>11</v>
      </c>
      <c r="T2184" s="3">
        <v>11</v>
      </c>
      <c r="U2184" s="3">
        <v>4.93</v>
      </c>
      <c r="V2184" s="2" t="s">
        <v>145</v>
      </c>
      <c r="W2184" s="2" t="s">
        <v>146</v>
      </c>
      <c r="X2184" s="2" t="s">
        <v>125</v>
      </c>
      <c r="Y2184" s="19" t="str">
        <f>VLOOKUP(G2184,'Verweis Kd-Gruppe'!$A$2:$B$8,2,FALSE)</f>
        <v>EXP</v>
      </c>
      <c r="Z2184" s="19" t="str">
        <f>VLOOKUP(J2184,'Verweis Art-Gruppe'!$A$2:$B$15,2,FALSE)</f>
        <v>Geräte</v>
      </c>
      <c r="AA2184" s="19" t="str">
        <f>VLOOKUP(W2184,'Verweis Vertreter'!$A$2:$B$24,2,FALSE)</f>
        <v>Muhsin Yortanli</v>
      </c>
      <c r="AB2184" s="12">
        <f t="shared" si="306"/>
        <v>1</v>
      </c>
      <c r="AC2184" s="12">
        <f t="shared" si="311"/>
        <v>212</v>
      </c>
      <c r="AD2184" s="12">
        <f t="shared" si="312"/>
        <v>223</v>
      </c>
      <c r="AE2184" s="12">
        <f t="shared" si="307"/>
        <v>223</v>
      </c>
      <c r="AF2184" s="12">
        <f t="shared" si="308"/>
        <v>11</v>
      </c>
      <c r="AG2184" s="12">
        <f t="shared" si="309"/>
        <v>11</v>
      </c>
      <c r="AH2184" s="9">
        <f t="shared" si="313"/>
        <v>4.9327354260089683E-2</v>
      </c>
      <c r="AI2184" s="14">
        <f>VLOOKUP(E2184,'Verweis Faktor'!$A:$B,2,FALSE)</f>
        <v>1</v>
      </c>
      <c r="AJ2184" s="14"/>
      <c r="AK2184" s="14" t="str">
        <f>IF(AL2184="Ja","Versandkosten",VLOOKUP(E2184,'Verweis Belegart'!$A$2:$B$9,2,FALSE))</f>
        <v>Hardware</v>
      </c>
      <c r="AL2184" s="14" t="str">
        <f t="shared" si="314"/>
        <v>Nein</v>
      </c>
      <c r="AM2184" s="14" t="str">
        <f t="shared" si="310"/>
        <v>Positiv</v>
      </c>
    </row>
    <row r="2185" spans="1:39" ht="17.25" customHeight="1" x14ac:dyDescent="0.35">
      <c r="A2185" s="17">
        <v>14568726</v>
      </c>
      <c r="B2185" s="2" t="s">
        <v>1751</v>
      </c>
      <c r="C2185" s="1">
        <v>2025001</v>
      </c>
      <c r="D2185" s="1">
        <v>2000586</v>
      </c>
      <c r="E2185" s="2" t="s">
        <v>34</v>
      </c>
      <c r="F2185" s="2" t="s">
        <v>182</v>
      </c>
      <c r="G2185" s="2" t="s">
        <v>66</v>
      </c>
      <c r="H2185" s="2" t="s">
        <v>1779</v>
      </c>
      <c r="I2185" s="2" t="s">
        <v>1780</v>
      </c>
      <c r="J2185" s="2" t="s">
        <v>103</v>
      </c>
      <c r="K2185" s="2" t="s">
        <v>494</v>
      </c>
      <c r="L2185" s="2" t="s">
        <v>1490</v>
      </c>
      <c r="M2185" s="2" t="s">
        <v>1491</v>
      </c>
      <c r="N2185" s="2" t="s">
        <v>1492</v>
      </c>
      <c r="O2185" s="3">
        <v>1</v>
      </c>
      <c r="P2185" s="3">
        <v>169.4264</v>
      </c>
      <c r="Q2185" s="3">
        <v>175</v>
      </c>
      <c r="R2185" s="3">
        <v>175</v>
      </c>
      <c r="S2185" s="3">
        <v>5.5735999999999999</v>
      </c>
      <c r="T2185" s="3">
        <v>5.57</v>
      </c>
      <c r="U2185" s="3">
        <v>3.18</v>
      </c>
      <c r="V2185" s="2" t="s">
        <v>145</v>
      </c>
      <c r="W2185" s="2" t="s">
        <v>146</v>
      </c>
      <c r="X2185" s="2" t="s">
        <v>125</v>
      </c>
      <c r="Y2185" s="19" t="str">
        <f>VLOOKUP(G2185,'Verweis Kd-Gruppe'!$A$2:$B$8,2,FALSE)</f>
        <v>EXP</v>
      </c>
      <c r="Z2185" s="19" t="str">
        <f>VLOOKUP(J2185,'Verweis Art-Gruppe'!$A$2:$B$15,2,FALSE)</f>
        <v>Geräte</v>
      </c>
      <c r="AA2185" s="19" t="str">
        <f>VLOOKUP(W2185,'Verweis Vertreter'!$A$2:$B$24,2,FALSE)</f>
        <v>Muhsin Yortanli</v>
      </c>
      <c r="AB2185" s="12">
        <f t="shared" si="306"/>
        <v>1</v>
      </c>
      <c r="AC2185" s="12">
        <f t="shared" si="311"/>
        <v>169.4264</v>
      </c>
      <c r="AD2185" s="12">
        <f t="shared" si="312"/>
        <v>175</v>
      </c>
      <c r="AE2185" s="12">
        <f t="shared" si="307"/>
        <v>175</v>
      </c>
      <c r="AF2185" s="12">
        <f t="shared" si="308"/>
        <v>5.5735999999999999</v>
      </c>
      <c r="AG2185" s="12">
        <f t="shared" si="309"/>
        <v>5.57</v>
      </c>
      <c r="AH2185" s="9">
        <f t="shared" si="313"/>
        <v>3.1828571428571428E-2</v>
      </c>
      <c r="AI2185" s="14">
        <f>VLOOKUP(E2185,'Verweis Faktor'!$A:$B,2,FALSE)</f>
        <v>1</v>
      </c>
      <c r="AJ2185" s="14"/>
      <c r="AK2185" s="14" t="str">
        <f>IF(AL2185="Ja","Versandkosten",VLOOKUP(E2185,'Verweis Belegart'!$A$2:$B$9,2,FALSE))</f>
        <v>Hardware</v>
      </c>
      <c r="AL2185" s="14" t="str">
        <f t="shared" si="314"/>
        <v>Nein</v>
      </c>
      <c r="AM2185" s="14" t="str">
        <f t="shared" si="310"/>
        <v>Positiv</v>
      </c>
    </row>
    <row r="2186" spans="1:39" ht="17.25" customHeight="1" x14ac:dyDescent="0.35">
      <c r="A2186" s="17">
        <v>14568726</v>
      </c>
      <c r="B2186" s="2" t="s">
        <v>1751</v>
      </c>
      <c r="C2186" s="1">
        <v>2025001</v>
      </c>
      <c r="D2186" s="1">
        <v>2000586</v>
      </c>
      <c r="E2186" s="2" t="s">
        <v>34</v>
      </c>
      <c r="F2186" s="2" t="s">
        <v>182</v>
      </c>
      <c r="G2186" s="2" t="s">
        <v>66</v>
      </c>
      <c r="H2186" s="2" t="s">
        <v>1779</v>
      </c>
      <c r="I2186" s="2" t="s">
        <v>1780</v>
      </c>
      <c r="J2186" s="2" t="s">
        <v>103</v>
      </c>
      <c r="K2186" s="2" t="s">
        <v>498</v>
      </c>
      <c r="L2186" s="2" t="s">
        <v>112</v>
      </c>
      <c r="M2186" s="2" t="s">
        <v>113</v>
      </c>
      <c r="N2186" s="2" t="s">
        <v>114</v>
      </c>
      <c r="O2186" s="3">
        <v>1</v>
      </c>
      <c r="P2186" s="3">
        <v>633</v>
      </c>
      <c r="Q2186" s="3">
        <v>659</v>
      </c>
      <c r="R2186" s="3">
        <v>659</v>
      </c>
      <c r="S2186" s="3">
        <v>26</v>
      </c>
      <c r="T2186" s="3">
        <v>26</v>
      </c>
      <c r="U2186" s="3">
        <v>3.94</v>
      </c>
      <c r="V2186" s="2" t="s">
        <v>145</v>
      </c>
      <c r="W2186" s="2" t="s">
        <v>146</v>
      </c>
      <c r="X2186" s="2" t="s">
        <v>125</v>
      </c>
      <c r="Y2186" s="19" t="str">
        <f>VLOOKUP(G2186,'Verweis Kd-Gruppe'!$A$2:$B$8,2,FALSE)</f>
        <v>EXP</v>
      </c>
      <c r="Z2186" s="19" t="str">
        <f>VLOOKUP(J2186,'Verweis Art-Gruppe'!$A$2:$B$15,2,FALSE)</f>
        <v>Geräte</v>
      </c>
      <c r="AA2186" s="19" t="str">
        <f>VLOOKUP(W2186,'Verweis Vertreter'!$A$2:$B$24,2,FALSE)</f>
        <v>Muhsin Yortanli</v>
      </c>
      <c r="AB2186" s="12">
        <f t="shared" si="306"/>
        <v>1</v>
      </c>
      <c r="AC2186" s="12">
        <f t="shared" si="311"/>
        <v>633</v>
      </c>
      <c r="AD2186" s="12">
        <f t="shared" si="312"/>
        <v>659</v>
      </c>
      <c r="AE2186" s="12">
        <f t="shared" si="307"/>
        <v>659</v>
      </c>
      <c r="AF2186" s="12">
        <f t="shared" si="308"/>
        <v>26</v>
      </c>
      <c r="AG2186" s="12">
        <f t="shared" si="309"/>
        <v>26</v>
      </c>
      <c r="AH2186" s="9">
        <f t="shared" si="313"/>
        <v>3.9453717754172987E-2</v>
      </c>
      <c r="AI2186" s="14">
        <f>VLOOKUP(E2186,'Verweis Faktor'!$A:$B,2,FALSE)</f>
        <v>1</v>
      </c>
      <c r="AJ2186" s="14"/>
      <c r="AK2186" s="14" t="str">
        <f>IF(AL2186="Ja","Versandkosten",VLOOKUP(E2186,'Verweis Belegart'!$A$2:$B$9,2,FALSE))</f>
        <v>Hardware</v>
      </c>
      <c r="AL2186" s="14" t="str">
        <f t="shared" si="314"/>
        <v>Nein</v>
      </c>
      <c r="AM2186" s="14" t="str">
        <f t="shared" si="310"/>
        <v>Positiv</v>
      </c>
    </row>
    <row r="2187" spans="1:39" ht="17.25" customHeight="1" x14ac:dyDescent="0.35">
      <c r="A2187" s="17">
        <v>14568726</v>
      </c>
      <c r="B2187" s="2" t="s">
        <v>1751</v>
      </c>
      <c r="C2187" s="1">
        <v>2025001</v>
      </c>
      <c r="D2187" s="1">
        <v>2000586</v>
      </c>
      <c r="E2187" s="2" t="s">
        <v>34</v>
      </c>
      <c r="F2187" s="2" t="s">
        <v>182</v>
      </c>
      <c r="G2187" s="2" t="s">
        <v>66</v>
      </c>
      <c r="H2187" s="2" t="s">
        <v>1779</v>
      </c>
      <c r="I2187" s="2" t="s">
        <v>1780</v>
      </c>
      <c r="J2187" s="2" t="s">
        <v>103</v>
      </c>
      <c r="K2187" s="2" t="s">
        <v>499</v>
      </c>
      <c r="L2187" s="2" t="s">
        <v>1790</v>
      </c>
      <c r="M2187" s="2" t="s">
        <v>1791</v>
      </c>
      <c r="N2187" s="2" t="s">
        <v>1792</v>
      </c>
      <c r="O2187" s="3">
        <v>1</v>
      </c>
      <c r="P2187" s="3">
        <v>359</v>
      </c>
      <c r="Q2187" s="3">
        <v>369</v>
      </c>
      <c r="R2187" s="3">
        <v>369</v>
      </c>
      <c r="S2187" s="3">
        <v>10</v>
      </c>
      <c r="T2187" s="3">
        <v>10</v>
      </c>
      <c r="U2187" s="3">
        <v>2.71</v>
      </c>
      <c r="V2187" s="2" t="s">
        <v>145</v>
      </c>
      <c r="W2187" s="2" t="s">
        <v>146</v>
      </c>
      <c r="X2187" s="2" t="s">
        <v>125</v>
      </c>
      <c r="Y2187" s="19" t="str">
        <f>VLOOKUP(G2187,'Verweis Kd-Gruppe'!$A$2:$B$8,2,FALSE)</f>
        <v>EXP</v>
      </c>
      <c r="Z2187" s="19" t="str">
        <f>VLOOKUP(J2187,'Verweis Art-Gruppe'!$A$2:$B$15,2,FALSE)</f>
        <v>Geräte</v>
      </c>
      <c r="AA2187" s="19" t="str">
        <f>VLOOKUP(W2187,'Verweis Vertreter'!$A$2:$B$24,2,FALSE)</f>
        <v>Muhsin Yortanli</v>
      </c>
      <c r="AB2187" s="12">
        <f t="shared" si="306"/>
        <v>1</v>
      </c>
      <c r="AC2187" s="12">
        <f t="shared" si="311"/>
        <v>359</v>
      </c>
      <c r="AD2187" s="12">
        <f t="shared" si="312"/>
        <v>369</v>
      </c>
      <c r="AE2187" s="12">
        <f t="shared" si="307"/>
        <v>369</v>
      </c>
      <c r="AF2187" s="12">
        <f t="shared" si="308"/>
        <v>10</v>
      </c>
      <c r="AG2187" s="12">
        <f t="shared" si="309"/>
        <v>10</v>
      </c>
      <c r="AH2187" s="9">
        <f t="shared" si="313"/>
        <v>2.7100271002710029E-2</v>
      </c>
      <c r="AI2187" s="14">
        <f>VLOOKUP(E2187,'Verweis Faktor'!$A:$B,2,FALSE)</f>
        <v>1</v>
      </c>
      <c r="AJ2187" s="14"/>
      <c r="AK2187" s="14" t="str">
        <f>IF(AL2187="Ja","Versandkosten",VLOOKUP(E2187,'Verweis Belegart'!$A$2:$B$9,2,FALSE))</f>
        <v>Hardware</v>
      </c>
      <c r="AL2187" s="14" t="str">
        <f t="shared" si="314"/>
        <v>Nein</v>
      </c>
      <c r="AM2187" s="14" t="str">
        <f t="shared" si="310"/>
        <v>Positiv</v>
      </c>
    </row>
    <row r="2188" spans="1:39" ht="17.25" customHeight="1" x14ac:dyDescent="0.35">
      <c r="A2188" s="17">
        <v>14568726</v>
      </c>
      <c r="B2188" s="2" t="s">
        <v>1751</v>
      </c>
      <c r="C2188" s="1">
        <v>2025001</v>
      </c>
      <c r="D2188" s="1">
        <v>2000586</v>
      </c>
      <c r="E2188" s="2" t="s">
        <v>34</v>
      </c>
      <c r="F2188" s="2" t="s">
        <v>182</v>
      </c>
      <c r="G2188" s="2" t="s">
        <v>66</v>
      </c>
      <c r="H2188" s="2" t="s">
        <v>1779</v>
      </c>
      <c r="I2188" s="2" t="s">
        <v>1780</v>
      </c>
      <c r="J2188" s="2" t="s">
        <v>103</v>
      </c>
      <c r="K2188" s="2" t="s">
        <v>503</v>
      </c>
      <c r="L2188" s="2" t="s">
        <v>959</v>
      </c>
      <c r="M2188" s="2" t="s">
        <v>960</v>
      </c>
      <c r="N2188" s="2" t="s">
        <v>961</v>
      </c>
      <c r="O2188" s="3">
        <v>1</v>
      </c>
      <c r="P2188" s="3">
        <v>156</v>
      </c>
      <c r="Q2188" s="3">
        <v>159</v>
      </c>
      <c r="R2188" s="3">
        <v>159</v>
      </c>
      <c r="S2188" s="3">
        <v>3</v>
      </c>
      <c r="T2188" s="3">
        <v>3</v>
      </c>
      <c r="U2188" s="3">
        <v>1.88</v>
      </c>
      <c r="V2188" s="2" t="s">
        <v>145</v>
      </c>
      <c r="W2188" s="2" t="s">
        <v>146</v>
      </c>
      <c r="X2188" s="2" t="s">
        <v>125</v>
      </c>
      <c r="Y2188" s="19" t="str">
        <f>VLOOKUP(G2188,'Verweis Kd-Gruppe'!$A$2:$B$8,2,FALSE)</f>
        <v>EXP</v>
      </c>
      <c r="Z2188" s="19" t="str">
        <f>VLOOKUP(J2188,'Verweis Art-Gruppe'!$A$2:$B$15,2,FALSE)</f>
        <v>Geräte</v>
      </c>
      <c r="AA2188" s="19" t="str">
        <f>VLOOKUP(W2188,'Verweis Vertreter'!$A$2:$B$24,2,FALSE)</f>
        <v>Muhsin Yortanli</v>
      </c>
      <c r="AB2188" s="12">
        <f t="shared" si="306"/>
        <v>1</v>
      </c>
      <c r="AC2188" s="12">
        <f t="shared" si="311"/>
        <v>156</v>
      </c>
      <c r="AD2188" s="12">
        <f t="shared" si="312"/>
        <v>159</v>
      </c>
      <c r="AE2188" s="12">
        <f t="shared" si="307"/>
        <v>159</v>
      </c>
      <c r="AF2188" s="12">
        <f t="shared" si="308"/>
        <v>3</v>
      </c>
      <c r="AG2188" s="12">
        <f t="shared" si="309"/>
        <v>3</v>
      </c>
      <c r="AH2188" s="9">
        <f t="shared" si="313"/>
        <v>1.8867924528301886E-2</v>
      </c>
      <c r="AI2188" s="14">
        <f>VLOOKUP(E2188,'Verweis Faktor'!$A:$B,2,FALSE)</f>
        <v>1</v>
      </c>
      <c r="AJ2188" s="14"/>
      <c r="AK2188" s="14" t="str">
        <f>IF(AL2188="Ja","Versandkosten",VLOOKUP(E2188,'Verweis Belegart'!$A$2:$B$9,2,FALSE))</f>
        <v>Hardware</v>
      </c>
      <c r="AL2188" s="14" t="str">
        <f t="shared" si="314"/>
        <v>Nein</v>
      </c>
      <c r="AM2188" s="14" t="str">
        <f t="shared" si="310"/>
        <v>Positiv</v>
      </c>
    </row>
    <row r="2189" spans="1:39" ht="17.25" customHeight="1" x14ac:dyDescent="0.35">
      <c r="A2189" s="17">
        <v>14573079</v>
      </c>
      <c r="B2189" s="2" t="s">
        <v>1751</v>
      </c>
      <c r="C2189" s="1">
        <v>2025001</v>
      </c>
      <c r="D2189" s="1">
        <v>2000587</v>
      </c>
      <c r="E2189" s="2" t="s">
        <v>34</v>
      </c>
      <c r="F2189" s="2" t="s">
        <v>142</v>
      </c>
      <c r="G2189" s="2" t="s">
        <v>66</v>
      </c>
      <c r="H2189" s="2" t="s">
        <v>375</v>
      </c>
      <c r="I2189" s="2" t="s">
        <v>376</v>
      </c>
      <c r="J2189" s="2" t="s">
        <v>103</v>
      </c>
      <c r="K2189" s="2" t="s">
        <v>28</v>
      </c>
      <c r="L2189" s="2" t="s">
        <v>1068</v>
      </c>
      <c r="M2189" s="2" t="s">
        <v>1069</v>
      </c>
      <c r="N2189" s="2" t="s">
        <v>1070</v>
      </c>
      <c r="O2189" s="3">
        <v>30</v>
      </c>
      <c r="P2189" s="3">
        <v>399.14030000000002</v>
      </c>
      <c r="Q2189" s="3">
        <v>412</v>
      </c>
      <c r="R2189" s="3">
        <v>12360</v>
      </c>
      <c r="S2189" s="3">
        <v>12.8597</v>
      </c>
      <c r="T2189" s="3">
        <v>385.79</v>
      </c>
      <c r="U2189" s="3">
        <v>3.12</v>
      </c>
      <c r="V2189" s="2" t="s">
        <v>145</v>
      </c>
      <c r="W2189" s="2" t="s">
        <v>146</v>
      </c>
      <c r="X2189" s="2" t="s">
        <v>44</v>
      </c>
      <c r="Y2189" s="19" t="str">
        <f>VLOOKUP(G2189,'Verweis Kd-Gruppe'!$A$2:$B$8,2,FALSE)</f>
        <v>EXP</v>
      </c>
      <c r="Z2189" s="19" t="str">
        <f>VLOOKUP(J2189,'Verweis Art-Gruppe'!$A$2:$B$15,2,FALSE)</f>
        <v>Geräte</v>
      </c>
      <c r="AA2189" s="19" t="str">
        <f>VLOOKUP(W2189,'Verweis Vertreter'!$A$2:$B$24,2,FALSE)</f>
        <v>Muhsin Yortanli</v>
      </c>
      <c r="AB2189" s="12">
        <f t="shared" si="306"/>
        <v>30</v>
      </c>
      <c r="AC2189" s="12">
        <f t="shared" si="311"/>
        <v>399.14030000000002</v>
      </c>
      <c r="AD2189" s="12">
        <f t="shared" si="312"/>
        <v>412</v>
      </c>
      <c r="AE2189" s="12">
        <f t="shared" si="307"/>
        <v>12360</v>
      </c>
      <c r="AF2189" s="12">
        <f t="shared" si="308"/>
        <v>12.8597</v>
      </c>
      <c r="AG2189" s="12">
        <f t="shared" si="309"/>
        <v>385.79</v>
      </c>
      <c r="AH2189" s="9">
        <f t="shared" si="313"/>
        <v>3.1212783171521038E-2</v>
      </c>
      <c r="AI2189" s="14">
        <f>VLOOKUP(E2189,'Verweis Faktor'!$A:$B,2,FALSE)</f>
        <v>1</v>
      </c>
      <c r="AJ2189" s="14"/>
      <c r="AK2189" s="14" t="str">
        <f>IF(AL2189="Ja","Versandkosten",VLOOKUP(E2189,'Verweis Belegart'!$A$2:$B$9,2,FALSE))</f>
        <v>Hardware</v>
      </c>
      <c r="AL2189" s="14" t="str">
        <f t="shared" si="314"/>
        <v>Nein</v>
      </c>
      <c r="AM2189" s="14" t="str">
        <f t="shared" si="310"/>
        <v>Positiv</v>
      </c>
    </row>
    <row r="2190" spans="1:39" ht="17.25" customHeight="1" x14ac:dyDescent="0.35">
      <c r="A2190" s="17">
        <v>14573081</v>
      </c>
      <c r="B2190" s="2" t="s">
        <v>1751</v>
      </c>
      <c r="C2190" s="1">
        <v>2025001</v>
      </c>
      <c r="D2190" s="1">
        <v>2000588</v>
      </c>
      <c r="E2190" s="2" t="s">
        <v>34</v>
      </c>
      <c r="F2190" s="2" t="s">
        <v>142</v>
      </c>
      <c r="G2190" s="2" t="s">
        <v>66</v>
      </c>
      <c r="H2190" s="2" t="s">
        <v>375</v>
      </c>
      <c r="I2190" s="2" t="s">
        <v>376</v>
      </c>
      <c r="J2190" s="2" t="s">
        <v>103</v>
      </c>
      <c r="K2190" s="2" t="s">
        <v>28</v>
      </c>
      <c r="L2190" s="2" t="s">
        <v>1150</v>
      </c>
      <c r="M2190" s="2" t="s">
        <v>1151</v>
      </c>
      <c r="N2190" s="2" t="s">
        <v>1152</v>
      </c>
      <c r="O2190" s="3">
        <v>30</v>
      </c>
      <c r="P2190" s="3">
        <v>129.98869999999999</v>
      </c>
      <c r="Q2190" s="3">
        <v>135</v>
      </c>
      <c r="R2190" s="3">
        <v>4050</v>
      </c>
      <c r="S2190" s="3">
        <v>5.0113000000000003</v>
      </c>
      <c r="T2190" s="3">
        <v>150.34</v>
      </c>
      <c r="U2190" s="3">
        <v>3.71</v>
      </c>
      <c r="V2190" s="2" t="s">
        <v>145</v>
      </c>
      <c r="W2190" s="2" t="s">
        <v>146</v>
      </c>
      <c r="X2190" s="2" t="s">
        <v>44</v>
      </c>
      <c r="Y2190" s="19" t="str">
        <f>VLOOKUP(G2190,'Verweis Kd-Gruppe'!$A$2:$B$8,2,FALSE)</f>
        <v>EXP</v>
      </c>
      <c r="Z2190" s="19" t="str">
        <f>VLOOKUP(J2190,'Verweis Art-Gruppe'!$A$2:$B$15,2,FALSE)</f>
        <v>Geräte</v>
      </c>
      <c r="AA2190" s="19" t="str">
        <f>VLOOKUP(W2190,'Verweis Vertreter'!$A$2:$B$24,2,FALSE)</f>
        <v>Muhsin Yortanli</v>
      </c>
      <c r="AB2190" s="12">
        <f t="shared" si="306"/>
        <v>30</v>
      </c>
      <c r="AC2190" s="12">
        <f t="shared" si="311"/>
        <v>129.98869999999999</v>
      </c>
      <c r="AD2190" s="12">
        <f t="shared" si="312"/>
        <v>135</v>
      </c>
      <c r="AE2190" s="12">
        <f t="shared" si="307"/>
        <v>4050</v>
      </c>
      <c r="AF2190" s="12">
        <f t="shared" si="308"/>
        <v>5.0113000000000003</v>
      </c>
      <c r="AG2190" s="12">
        <f t="shared" si="309"/>
        <v>150.34</v>
      </c>
      <c r="AH2190" s="9">
        <f t="shared" si="313"/>
        <v>3.7120987654320987E-2</v>
      </c>
      <c r="AI2190" s="14">
        <f>VLOOKUP(E2190,'Verweis Faktor'!$A:$B,2,FALSE)</f>
        <v>1</v>
      </c>
      <c r="AJ2190" s="14"/>
      <c r="AK2190" s="14" t="str">
        <f>IF(AL2190="Ja","Versandkosten",VLOOKUP(E2190,'Verweis Belegart'!$A$2:$B$9,2,FALSE))</f>
        <v>Hardware</v>
      </c>
      <c r="AL2190" s="14" t="str">
        <f t="shared" si="314"/>
        <v>Nein</v>
      </c>
      <c r="AM2190" s="14" t="str">
        <f t="shared" si="310"/>
        <v>Positiv</v>
      </c>
    </row>
    <row r="2191" spans="1:39" ht="17.25" customHeight="1" x14ac:dyDescent="0.35">
      <c r="A2191" s="17">
        <v>14573092</v>
      </c>
      <c r="B2191" s="2" t="s">
        <v>1751</v>
      </c>
      <c r="C2191" s="1">
        <v>2025001</v>
      </c>
      <c r="D2191" s="1">
        <v>2000589</v>
      </c>
      <c r="E2191" s="2" t="s">
        <v>34</v>
      </c>
      <c r="F2191" s="2" t="s">
        <v>142</v>
      </c>
      <c r="G2191" s="2" t="s">
        <v>66</v>
      </c>
      <c r="H2191" s="2" t="s">
        <v>375</v>
      </c>
      <c r="I2191" s="2" t="s">
        <v>376</v>
      </c>
      <c r="J2191" s="2" t="s">
        <v>103</v>
      </c>
      <c r="K2191" s="2" t="s">
        <v>28</v>
      </c>
      <c r="L2191" s="2" t="s">
        <v>1793</v>
      </c>
      <c r="M2191" s="2" t="s">
        <v>1794</v>
      </c>
      <c r="N2191" s="2" t="s">
        <v>502</v>
      </c>
      <c r="O2191" s="3">
        <v>30</v>
      </c>
      <c r="P2191" s="3">
        <v>477.88479999999998</v>
      </c>
      <c r="Q2191" s="3">
        <v>495</v>
      </c>
      <c r="R2191" s="3">
        <v>14850</v>
      </c>
      <c r="S2191" s="3">
        <v>17.115200000000002</v>
      </c>
      <c r="T2191" s="3">
        <v>513.46</v>
      </c>
      <c r="U2191" s="3">
        <v>3.45</v>
      </c>
      <c r="V2191" s="2" t="s">
        <v>145</v>
      </c>
      <c r="W2191" s="2" t="s">
        <v>146</v>
      </c>
      <c r="X2191" s="2" t="s">
        <v>44</v>
      </c>
      <c r="Y2191" s="19" t="str">
        <f>VLOOKUP(G2191,'Verweis Kd-Gruppe'!$A$2:$B$8,2,FALSE)</f>
        <v>EXP</v>
      </c>
      <c r="Z2191" s="19" t="str">
        <f>VLOOKUP(J2191,'Verweis Art-Gruppe'!$A$2:$B$15,2,FALSE)</f>
        <v>Geräte</v>
      </c>
      <c r="AA2191" s="19" t="str">
        <f>VLOOKUP(W2191,'Verweis Vertreter'!$A$2:$B$24,2,FALSE)</f>
        <v>Muhsin Yortanli</v>
      </c>
      <c r="AB2191" s="12">
        <f t="shared" si="306"/>
        <v>30</v>
      </c>
      <c r="AC2191" s="12">
        <f t="shared" si="311"/>
        <v>477.88479999999998</v>
      </c>
      <c r="AD2191" s="12">
        <f t="shared" si="312"/>
        <v>495</v>
      </c>
      <c r="AE2191" s="12">
        <f t="shared" si="307"/>
        <v>14850</v>
      </c>
      <c r="AF2191" s="12">
        <f t="shared" si="308"/>
        <v>17.115200000000002</v>
      </c>
      <c r="AG2191" s="12">
        <f t="shared" si="309"/>
        <v>513.46</v>
      </c>
      <c r="AH2191" s="9">
        <f t="shared" si="313"/>
        <v>3.4576430976430976E-2</v>
      </c>
      <c r="AI2191" s="14">
        <f>VLOOKUP(E2191,'Verweis Faktor'!$A:$B,2,FALSE)</f>
        <v>1</v>
      </c>
      <c r="AJ2191" s="14"/>
      <c r="AK2191" s="14" t="str">
        <f>IF(AL2191="Ja","Versandkosten",VLOOKUP(E2191,'Verweis Belegart'!$A$2:$B$9,2,FALSE))</f>
        <v>Hardware</v>
      </c>
      <c r="AL2191" s="14" t="str">
        <f t="shared" si="314"/>
        <v>Nein</v>
      </c>
      <c r="AM2191" s="14" t="str">
        <f t="shared" si="310"/>
        <v>Positiv</v>
      </c>
    </row>
    <row r="2192" spans="1:39" ht="17.25" customHeight="1" x14ac:dyDescent="0.35">
      <c r="A2192" s="17">
        <v>14573069</v>
      </c>
      <c r="B2192" s="2" t="s">
        <v>1751</v>
      </c>
      <c r="C2192" s="1">
        <v>2025001</v>
      </c>
      <c r="D2192" s="1">
        <v>2000590</v>
      </c>
      <c r="E2192" s="2" t="s">
        <v>34</v>
      </c>
      <c r="F2192" s="2" t="s">
        <v>53</v>
      </c>
      <c r="G2192" s="2" t="s">
        <v>66</v>
      </c>
      <c r="H2192" s="2" t="s">
        <v>1795</v>
      </c>
      <c r="I2192" s="2" t="s">
        <v>1796</v>
      </c>
      <c r="J2192" s="2" t="s">
        <v>2791</v>
      </c>
      <c r="K2192" s="2" t="s">
        <v>28</v>
      </c>
      <c r="L2192" s="2" t="s">
        <v>120</v>
      </c>
      <c r="M2192" s="2" t="s">
        <v>121</v>
      </c>
      <c r="N2192" s="2" t="s">
        <v>122</v>
      </c>
      <c r="O2192" s="3">
        <v>1</v>
      </c>
      <c r="P2192" s="3">
        <v>0</v>
      </c>
      <c r="Q2192" s="3">
        <v>25</v>
      </c>
      <c r="R2192" s="3">
        <v>25</v>
      </c>
      <c r="S2192" s="3">
        <v>25</v>
      </c>
      <c r="T2192" s="3">
        <v>25</v>
      </c>
      <c r="U2192" s="3"/>
      <c r="V2192" s="2" t="s">
        <v>927</v>
      </c>
      <c r="W2192" s="2" t="s">
        <v>928</v>
      </c>
      <c r="X2192" s="2" t="s">
        <v>125</v>
      </c>
      <c r="Y2192" s="19" t="str">
        <f>VLOOKUP(G2192,'Verweis Kd-Gruppe'!$A$2:$B$8,2,FALSE)</f>
        <v>EXP</v>
      </c>
      <c r="Z2192" s="19" t="str">
        <f>VLOOKUP(J2192,'Verweis Art-Gruppe'!$A$2:$B$15,2,FALSE)</f>
        <v>Sonstige</v>
      </c>
      <c r="AA2192" s="19" t="str">
        <f>VLOOKUP(W2192,'Verweis Vertreter'!$A$2:$B$24,2,FALSE)</f>
        <v>Ximena Morales</v>
      </c>
      <c r="AB2192" s="12">
        <f t="shared" si="306"/>
        <v>1</v>
      </c>
      <c r="AC2192" s="12">
        <f t="shared" si="311"/>
        <v>0</v>
      </c>
      <c r="AD2192" s="12">
        <f t="shared" si="312"/>
        <v>25</v>
      </c>
      <c r="AE2192" s="12">
        <f t="shared" si="307"/>
        <v>25</v>
      </c>
      <c r="AF2192" s="12">
        <f t="shared" si="308"/>
        <v>25</v>
      </c>
      <c r="AG2192" s="12">
        <f t="shared" si="309"/>
        <v>25</v>
      </c>
      <c r="AH2192" s="9">
        <f t="shared" si="313"/>
        <v>1</v>
      </c>
      <c r="AI2192" s="14">
        <f>VLOOKUP(E2192,'Verweis Faktor'!$A:$B,2,FALSE)</f>
        <v>1</v>
      </c>
      <c r="AJ2192" s="14"/>
      <c r="AK2192" s="14" t="str">
        <f>IF(AL2192="Ja","Versandkosten",VLOOKUP(E2192,'Verweis Belegart'!$A$2:$B$9,2,FALSE))</f>
        <v>Versandkosten</v>
      </c>
      <c r="AL2192" s="14" t="str">
        <f t="shared" si="314"/>
        <v>Ja</v>
      </c>
      <c r="AM2192" s="14" t="str">
        <f t="shared" si="310"/>
        <v>Positiv</v>
      </c>
    </row>
    <row r="2193" spans="1:39" ht="17.25" customHeight="1" x14ac:dyDescent="0.35">
      <c r="A2193" s="17">
        <v>14573069</v>
      </c>
      <c r="B2193" s="2" t="s">
        <v>1751</v>
      </c>
      <c r="C2193" s="1">
        <v>2025001</v>
      </c>
      <c r="D2193" s="1">
        <v>2000590</v>
      </c>
      <c r="E2193" s="2" t="s">
        <v>34</v>
      </c>
      <c r="F2193" s="2" t="s">
        <v>53</v>
      </c>
      <c r="G2193" s="2" t="s">
        <v>66</v>
      </c>
      <c r="H2193" s="2" t="s">
        <v>1795</v>
      </c>
      <c r="I2193" s="2" t="s">
        <v>1796</v>
      </c>
      <c r="J2193" s="2" t="s">
        <v>103</v>
      </c>
      <c r="K2193" s="2" t="s">
        <v>45</v>
      </c>
      <c r="L2193" s="2" t="s">
        <v>685</v>
      </c>
      <c r="M2193" s="2" t="s">
        <v>686</v>
      </c>
      <c r="N2193" s="2" t="s">
        <v>131</v>
      </c>
      <c r="O2193" s="3">
        <v>1</v>
      </c>
      <c r="P2193" s="3">
        <v>160.5153</v>
      </c>
      <c r="Q2193" s="3">
        <v>169</v>
      </c>
      <c r="R2193" s="3">
        <v>169</v>
      </c>
      <c r="S2193" s="3">
        <v>8.4847000000000001</v>
      </c>
      <c r="T2193" s="3">
        <v>8.48</v>
      </c>
      <c r="U2193" s="3">
        <v>5.0199999999999996</v>
      </c>
      <c r="V2193" s="2" t="s">
        <v>927</v>
      </c>
      <c r="W2193" s="2" t="s">
        <v>928</v>
      </c>
      <c r="X2193" s="2" t="s">
        <v>125</v>
      </c>
      <c r="Y2193" s="19" t="str">
        <f>VLOOKUP(G2193,'Verweis Kd-Gruppe'!$A$2:$B$8,2,FALSE)</f>
        <v>EXP</v>
      </c>
      <c r="Z2193" s="19" t="str">
        <f>VLOOKUP(J2193,'Verweis Art-Gruppe'!$A$2:$B$15,2,FALSE)</f>
        <v>Geräte</v>
      </c>
      <c r="AA2193" s="19" t="str">
        <f>VLOOKUP(W2193,'Verweis Vertreter'!$A$2:$B$24,2,FALSE)</f>
        <v>Ximena Morales</v>
      </c>
      <c r="AB2193" s="12">
        <f t="shared" si="306"/>
        <v>1</v>
      </c>
      <c r="AC2193" s="12">
        <f t="shared" si="311"/>
        <v>160.5153</v>
      </c>
      <c r="AD2193" s="12">
        <f t="shared" si="312"/>
        <v>169</v>
      </c>
      <c r="AE2193" s="12">
        <f t="shared" si="307"/>
        <v>169</v>
      </c>
      <c r="AF2193" s="12">
        <f t="shared" si="308"/>
        <v>8.4847000000000001</v>
      </c>
      <c r="AG2193" s="12">
        <f t="shared" si="309"/>
        <v>8.48</v>
      </c>
      <c r="AH2193" s="9">
        <f t="shared" si="313"/>
        <v>5.0177514792899412E-2</v>
      </c>
      <c r="AI2193" s="14">
        <f>VLOOKUP(E2193,'Verweis Faktor'!$A:$B,2,FALSE)</f>
        <v>1</v>
      </c>
      <c r="AJ2193" s="14"/>
      <c r="AK2193" s="14" t="str">
        <f>IF(AL2193="Ja","Versandkosten",VLOOKUP(E2193,'Verweis Belegart'!$A$2:$B$9,2,FALSE))</f>
        <v>Hardware</v>
      </c>
      <c r="AL2193" s="14" t="str">
        <f t="shared" si="314"/>
        <v>Nein</v>
      </c>
      <c r="AM2193" s="14" t="str">
        <f t="shared" si="310"/>
        <v>Positiv</v>
      </c>
    </row>
    <row r="2194" spans="1:39" ht="17.25" customHeight="1" x14ac:dyDescent="0.35">
      <c r="A2194" s="17">
        <v>14573069</v>
      </c>
      <c r="B2194" s="2" t="s">
        <v>1751</v>
      </c>
      <c r="C2194" s="1">
        <v>2025001</v>
      </c>
      <c r="D2194" s="1">
        <v>2000590</v>
      </c>
      <c r="E2194" s="2" t="s">
        <v>34</v>
      </c>
      <c r="F2194" s="2" t="s">
        <v>53</v>
      </c>
      <c r="G2194" s="2" t="s">
        <v>66</v>
      </c>
      <c r="H2194" s="2" t="s">
        <v>1795</v>
      </c>
      <c r="I2194" s="2" t="s">
        <v>1796</v>
      </c>
      <c r="J2194" s="2" t="s">
        <v>103</v>
      </c>
      <c r="K2194" s="2" t="s">
        <v>49</v>
      </c>
      <c r="L2194" s="2" t="s">
        <v>479</v>
      </c>
      <c r="M2194" s="2" t="s">
        <v>480</v>
      </c>
      <c r="N2194" s="2" t="s">
        <v>481</v>
      </c>
      <c r="O2194" s="3">
        <v>3</v>
      </c>
      <c r="P2194" s="3">
        <v>116.04640000000001</v>
      </c>
      <c r="Q2194" s="3">
        <v>123</v>
      </c>
      <c r="R2194" s="3">
        <v>369</v>
      </c>
      <c r="S2194" s="3">
        <v>6.9535999999999998</v>
      </c>
      <c r="T2194" s="3">
        <v>20.86</v>
      </c>
      <c r="U2194" s="3">
        <v>5.65</v>
      </c>
      <c r="V2194" s="2" t="s">
        <v>927</v>
      </c>
      <c r="W2194" s="2" t="s">
        <v>928</v>
      </c>
      <c r="X2194" s="2" t="s">
        <v>125</v>
      </c>
      <c r="Y2194" s="19" t="str">
        <f>VLOOKUP(G2194,'Verweis Kd-Gruppe'!$A$2:$B$8,2,FALSE)</f>
        <v>EXP</v>
      </c>
      <c r="Z2194" s="19" t="str">
        <f>VLOOKUP(J2194,'Verweis Art-Gruppe'!$A$2:$B$15,2,FALSE)</f>
        <v>Geräte</v>
      </c>
      <c r="AA2194" s="19" t="str">
        <f>VLOOKUP(W2194,'Verweis Vertreter'!$A$2:$B$24,2,FALSE)</f>
        <v>Ximena Morales</v>
      </c>
      <c r="AB2194" s="12">
        <f t="shared" si="306"/>
        <v>3</v>
      </c>
      <c r="AC2194" s="12">
        <f t="shared" si="311"/>
        <v>116.04640000000001</v>
      </c>
      <c r="AD2194" s="12">
        <f t="shared" si="312"/>
        <v>123</v>
      </c>
      <c r="AE2194" s="12">
        <f t="shared" si="307"/>
        <v>369</v>
      </c>
      <c r="AF2194" s="12">
        <f t="shared" si="308"/>
        <v>6.9535999999999998</v>
      </c>
      <c r="AG2194" s="12">
        <f t="shared" si="309"/>
        <v>20.86</v>
      </c>
      <c r="AH2194" s="9">
        <f t="shared" si="313"/>
        <v>5.6531165311653114E-2</v>
      </c>
      <c r="AI2194" s="14">
        <f>VLOOKUP(E2194,'Verweis Faktor'!$A:$B,2,FALSE)</f>
        <v>1</v>
      </c>
      <c r="AJ2194" s="14"/>
      <c r="AK2194" s="14" t="str">
        <f>IF(AL2194="Ja","Versandkosten",VLOOKUP(E2194,'Verweis Belegart'!$A$2:$B$9,2,FALSE))</f>
        <v>Hardware</v>
      </c>
      <c r="AL2194" s="14" t="str">
        <f t="shared" si="314"/>
        <v>Nein</v>
      </c>
      <c r="AM2194" s="14" t="str">
        <f t="shared" si="310"/>
        <v>Positiv</v>
      </c>
    </row>
    <row r="2195" spans="1:39" ht="17.25" customHeight="1" x14ac:dyDescent="0.35">
      <c r="A2195" s="17">
        <v>14573069</v>
      </c>
      <c r="B2195" s="2" t="s">
        <v>1751</v>
      </c>
      <c r="C2195" s="1">
        <v>2025001</v>
      </c>
      <c r="D2195" s="1">
        <v>2000590</v>
      </c>
      <c r="E2195" s="2" t="s">
        <v>34</v>
      </c>
      <c r="F2195" s="2" t="s">
        <v>53</v>
      </c>
      <c r="G2195" s="2" t="s">
        <v>66</v>
      </c>
      <c r="H2195" s="2" t="s">
        <v>1795</v>
      </c>
      <c r="I2195" s="2" t="s">
        <v>1796</v>
      </c>
      <c r="J2195" s="2" t="s">
        <v>103</v>
      </c>
      <c r="K2195" s="2" t="s">
        <v>79</v>
      </c>
      <c r="L2195" s="2" t="s">
        <v>156</v>
      </c>
      <c r="M2195" s="2" t="s">
        <v>157</v>
      </c>
      <c r="N2195" s="2" t="s">
        <v>158</v>
      </c>
      <c r="O2195" s="3">
        <v>4</v>
      </c>
      <c r="P2195" s="3">
        <v>55</v>
      </c>
      <c r="Q2195" s="3">
        <v>59</v>
      </c>
      <c r="R2195" s="3">
        <v>236</v>
      </c>
      <c r="S2195" s="3">
        <v>4</v>
      </c>
      <c r="T2195" s="3">
        <v>16</v>
      </c>
      <c r="U2195" s="3">
        <v>6.77</v>
      </c>
      <c r="V2195" s="2" t="s">
        <v>927</v>
      </c>
      <c r="W2195" s="2" t="s">
        <v>928</v>
      </c>
      <c r="X2195" s="2" t="s">
        <v>125</v>
      </c>
      <c r="Y2195" s="19" t="str">
        <f>VLOOKUP(G2195,'Verweis Kd-Gruppe'!$A$2:$B$8,2,FALSE)</f>
        <v>EXP</v>
      </c>
      <c r="Z2195" s="19" t="str">
        <f>VLOOKUP(J2195,'Verweis Art-Gruppe'!$A$2:$B$15,2,FALSE)</f>
        <v>Geräte</v>
      </c>
      <c r="AA2195" s="19" t="str">
        <f>VLOOKUP(W2195,'Verweis Vertreter'!$A$2:$B$24,2,FALSE)</f>
        <v>Ximena Morales</v>
      </c>
      <c r="AB2195" s="12">
        <f t="shared" si="306"/>
        <v>4</v>
      </c>
      <c r="AC2195" s="12">
        <f t="shared" si="311"/>
        <v>55</v>
      </c>
      <c r="AD2195" s="12">
        <f t="shared" si="312"/>
        <v>59</v>
      </c>
      <c r="AE2195" s="12">
        <f t="shared" si="307"/>
        <v>236</v>
      </c>
      <c r="AF2195" s="12">
        <f t="shared" si="308"/>
        <v>4</v>
      </c>
      <c r="AG2195" s="12">
        <f t="shared" si="309"/>
        <v>16</v>
      </c>
      <c r="AH2195" s="9">
        <f t="shared" si="313"/>
        <v>6.7796610169491525E-2</v>
      </c>
      <c r="AI2195" s="14">
        <f>VLOOKUP(E2195,'Verweis Faktor'!$A:$B,2,FALSE)</f>
        <v>1</v>
      </c>
      <c r="AJ2195" s="14"/>
      <c r="AK2195" s="14" t="str">
        <f>IF(AL2195="Ja","Versandkosten",VLOOKUP(E2195,'Verweis Belegart'!$A$2:$B$9,2,FALSE))</f>
        <v>Hardware</v>
      </c>
      <c r="AL2195" s="14" t="str">
        <f t="shared" si="314"/>
        <v>Nein</v>
      </c>
      <c r="AM2195" s="14" t="str">
        <f t="shared" si="310"/>
        <v>Positiv</v>
      </c>
    </row>
    <row r="2196" spans="1:39" ht="17.25" customHeight="1" x14ac:dyDescent="0.35">
      <c r="A2196" s="17">
        <v>14573069</v>
      </c>
      <c r="B2196" s="2" t="s">
        <v>1751</v>
      </c>
      <c r="C2196" s="1">
        <v>2025001</v>
      </c>
      <c r="D2196" s="1">
        <v>2000590</v>
      </c>
      <c r="E2196" s="2" t="s">
        <v>34</v>
      </c>
      <c r="F2196" s="2" t="s">
        <v>53</v>
      </c>
      <c r="G2196" s="2" t="s">
        <v>66</v>
      </c>
      <c r="H2196" s="2" t="s">
        <v>1795</v>
      </c>
      <c r="I2196" s="2" t="s">
        <v>1796</v>
      </c>
      <c r="J2196" s="2" t="s">
        <v>103</v>
      </c>
      <c r="K2196" s="2" t="s">
        <v>83</v>
      </c>
      <c r="L2196" s="2" t="s">
        <v>997</v>
      </c>
      <c r="M2196" s="2" t="s">
        <v>998</v>
      </c>
      <c r="N2196" s="2" t="s">
        <v>999</v>
      </c>
      <c r="O2196" s="3">
        <v>1</v>
      </c>
      <c r="P2196" s="3">
        <v>158.58330000000001</v>
      </c>
      <c r="Q2196" s="3">
        <v>165</v>
      </c>
      <c r="R2196" s="3">
        <v>165</v>
      </c>
      <c r="S2196" s="3">
        <v>6.4166999999999996</v>
      </c>
      <c r="T2196" s="3">
        <v>6.42</v>
      </c>
      <c r="U2196" s="3">
        <v>3.88</v>
      </c>
      <c r="V2196" s="2" t="s">
        <v>927</v>
      </c>
      <c r="W2196" s="2" t="s">
        <v>928</v>
      </c>
      <c r="X2196" s="2" t="s">
        <v>125</v>
      </c>
      <c r="Y2196" s="19" t="str">
        <f>VLOOKUP(G2196,'Verweis Kd-Gruppe'!$A$2:$B$8,2,FALSE)</f>
        <v>EXP</v>
      </c>
      <c r="Z2196" s="19" t="str">
        <f>VLOOKUP(J2196,'Verweis Art-Gruppe'!$A$2:$B$15,2,FALSE)</f>
        <v>Geräte</v>
      </c>
      <c r="AA2196" s="19" t="str">
        <f>VLOOKUP(W2196,'Verweis Vertreter'!$A$2:$B$24,2,FALSE)</f>
        <v>Ximena Morales</v>
      </c>
      <c r="AB2196" s="12">
        <f t="shared" si="306"/>
        <v>1</v>
      </c>
      <c r="AC2196" s="12">
        <f t="shared" si="311"/>
        <v>158.58330000000001</v>
      </c>
      <c r="AD2196" s="12">
        <f t="shared" si="312"/>
        <v>165</v>
      </c>
      <c r="AE2196" s="12">
        <f t="shared" si="307"/>
        <v>165</v>
      </c>
      <c r="AF2196" s="12">
        <f t="shared" si="308"/>
        <v>6.4166999999999996</v>
      </c>
      <c r="AG2196" s="12">
        <f t="shared" si="309"/>
        <v>6.42</v>
      </c>
      <c r="AH2196" s="9">
        <f t="shared" si="313"/>
        <v>3.8909090909090907E-2</v>
      </c>
      <c r="AI2196" s="14">
        <f>VLOOKUP(E2196,'Verweis Faktor'!$A:$B,2,FALSE)</f>
        <v>1</v>
      </c>
      <c r="AJ2196" s="14"/>
      <c r="AK2196" s="14" t="str">
        <f>IF(AL2196="Ja","Versandkosten",VLOOKUP(E2196,'Verweis Belegart'!$A$2:$B$9,2,FALSE))</f>
        <v>Hardware</v>
      </c>
      <c r="AL2196" s="14" t="str">
        <f t="shared" si="314"/>
        <v>Nein</v>
      </c>
      <c r="AM2196" s="14" t="str">
        <f t="shared" si="310"/>
        <v>Positiv</v>
      </c>
    </row>
    <row r="2197" spans="1:39" ht="17.25" customHeight="1" x14ac:dyDescent="0.35">
      <c r="A2197" s="17">
        <v>14573069</v>
      </c>
      <c r="B2197" s="2" t="s">
        <v>1751</v>
      </c>
      <c r="C2197" s="1">
        <v>2025001</v>
      </c>
      <c r="D2197" s="1">
        <v>2000590</v>
      </c>
      <c r="E2197" s="2" t="s">
        <v>34</v>
      </c>
      <c r="F2197" s="2" t="s">
        <v>53</v>
      </c>
      <c r="G2197" s="2" t="s">
        <v>66</v>
      </c>
      <c r="H2197" s="2" t="s">
        <v>1795</v>
      </c>
      <c r="I2197" s="2" t="s">
        <v>1796</v>
      </c>
      <c r="J2197" s="2" t="s">
        <v>103</v>
      </c>
      <c r="K2197" s="2" t="s">
        <v>87</v>
      </c>
      <c r="L2197" s="2" t="s">
        <v>1684</v>
      </c>
      <c r="M2197" s="2" t="s">
        <v>1685</v>
      </c>
      <c r="N2197" s="2" t="s">
        <v>684</v>
      </c>
      <c r="O2197" s="3">
        <v>5</v>
      </c>
      <c r="P2197" s="3">
        <v>76</v>
      </c>
      <c r="Q2197" s="3">
        <v>82</v>
      </c>
      <c r="R2197" s="3">
        <v>410</v>
      </c>
      <c r="S2197" s="3">
        <v>6</v>
      </c>
      <c r="T2197" s="3">
        <v>30</v>
      </c>
      <c r="U2197" s="3">
        <v>7.31</v>
      </c>
      <c r="V2197" s="2" t="s">
        <v>927</v>
      </c>
      <c r="W2197" s="2" t="s">
        <v>928</v>
      </c>
      <c r="X2197" s="2" t="s">
        <v>125</v>
      </c>
      <c r="Y2197" s="19" t="str">
        <f>VLOOKUP(G2197,'Verweis Kd-Gruppe'!$A$2:$B$8,2,FALSE)</f>
        <v>EXP</v>
      </c>
      <c r="Z2197" s="19" t="str">
        <f>VLOOKUP(J2197,'Verweis Art-Gruppe'!$A$2:$B$15,2,FALSE)</f>
        <v>Geräte</v>
      </c>
      <c r="AA2197" s="19" t="str">
        <f>VLOOKUP(W2197,'Verweis Vertreter'!$A$2:$B$24,2,FALSE)</f>
        <v>Ximena Morales</v>
      </c>
      <c r="AB2197" s="12">
        <f t="shared" si="306"/>
        <v>5</v>
      </c>
      <c r="AC2197" s="12">
        <f t="shared" si="311"/>
        <v>76</v>
      </c>
      <c r="AD2197" s="12">
        <f t="shared" si="312"/>
        <v>82</v>
      </c>
      <c r="AE2197" s="12">
        <f t="shared" si="307"/>
        <v>410</v>
      </c>
      <c r="AF2197" s="12">
        <f t="shared" si="308"/>
        <v>6</v>
      </c>
      <c r="AG2197" s="12">
        <f t="shared" si="309"/>
        <v>30</v>
      </c>
      <c r="AH2197" s="9">
        <f t="shared" si="313"/>
        <v>7.3170731707317069E-2</v>
      </c>
      <c r="AI2197" s="14">
        <f>VLOOKUP(E2197,'Verweis Faktor'!$A:$B,2,FALSE)</f>
        <v>1</v>
      </c>
      <c r="AJ2197" s="14"/>
      <c r="AK2197" s="14" t="str">
        <f>IF(AL2197="Ja","Versandkosten",VLOOKUP(E2197,'Verweis Belegart'!$A$2:$B$9,2,FALSE))</f>
        <v>Hardware</v>
      </c>
      <c r="AL2197" s="14" t="str">
        <f t="shared" si="314"/>
        <v>Nein</v>
      </c>
      <c r="AM2197" s="14" t="str">
        <f t="shared" si="310"/>
        <v>Positiv</v>
      </c>
    </row>
    <row r="2198" spans="1:39" ht="17.25" customHeight="1" x14ac:dyDescent="0.35">
      <c r="A2198" s="17">
        <v>14573069</v>
      </c>
      <c r="B2198" s="2" t="s">
        <v>1751</v>
      </c>
      <c r="C2198" s="1">
        <v>2025001</v>
      </c>
      <c r="D2198" s="1">
        <v>2000590</v>
      </c>
      <c r="E2198" s="2" t="s">
        <v>34</v>
      </c>
      <c r="F2198" s="2" t="s">
        <v>53</v>
      </c>
      <c r="G2198" s="2" t="s">
        <v>66</v>
      </c>
      <c r="H2198" s="2" t="s">
        <v>1795</v>
      </c>
      <c r="I2198" s="2" t="s">
        <v>1796</v>
      </c>
      <c r="J2198" s="2" t="s">
        <v>103</v>
      </c>
      <c r="K2198" s="2" t="s">
        <v>91</v>
      </c>
      <c r="L2198" s="2" t="s">
        <v>906</v>
      </c>
      <c r="M2198" s="2" t="s">
        <v>907</v>
      </c>
      <c r="N2198" s="2" t="s">
        <v>158</v>
      </c>
      <c r="O2198" s="3">
        <v>5</v>
      </c>
      <c r="P2198" s="3">
        <v>54</v>
      </c>
      <c r="Q2198" s="3">
        <v>59</v>
      </c>
      <c r="R2198" s="3">
        <v>295</v>
      </c>
      <c r="S2198" s="3">
        <v>5</v>
      </c>
      <c r="T2198" s="3">
        <v>25</v>
      </c>
      <c r="U2198" s="3">
        <v>8.4700000000000006</v>
      </c>
      <c r="V2198" s="2" t="s">
        <v>927</v>
      </c>
      <c r="W2198" s="2" t="s">
        <v>928</v>
      </c>
      <c r="X2198" s="2" t="s">
        <v>125</v>
      </c>
      <c r="Y2198" s="19" t="str">
        <f>VLOOKUP(G2198,'Verweis Kd-Gruppe'!$A$2:$B$8,2,FALSE)</f>
        <v>EXP</v>
      </c>
      <c r="Z2198" s="19" t="str">
        <f>VLOOKUP(J2198,'Verweis Art-Gruppe'!$A$2:$B$15,2,FALSE)</f>
        <v>Geräte</v>
      </c>
      <c r="AA2198" s="19" t="str">
        <f>VLOOKUP(W2198,'Verweis Vertreter'!$A$2:$B$24,2,FALSE)</f>
        <v>Ximena Morales</v>
      </c>
      <c r="AB2198" s="12">
        <f t="shared" si="306"/>
        <v>5</v>
      </c>
      <c r="AC2198" s="12">
        <f t="shared" si="311"/>
        <v>54</v>
      </c>
      <c r="AD2198" s="12">
        <f t="shared" si="312"/>
        <v>59</v>
      </c>
      <c r="AE2198" s="12">
        <f t="shared" si="307"/>
        <v>295</v>
      </c>
      <c r="AF2198" s="12">
        <f t="shared" si="308"/>
        <v>5</v>
      </c>
      <c r="AG2198" s="12">
        <f t="shared" si="309"/>
        <v>25</v>
      </c>
      <c r="AH2198" s="9">
        <f t="shared" si="313"/>
        <v>8.4745762711864403E-2</v>
      </c>
      <c r="AI2198" s="14">
        <f>VLOOKUP(E2198,'Verweis Faktor'!$A:$B,2,FALSE)</f>
        <v>1</v>
      </c>
      <c r="AJ2198" s="14"/>
      <c r="AK2198" s="14" t="str">
        <f>IF(AL2198="Ja","Versandkosten",VLOOKUP(E2198,'Verweis Belegart'!$A$2:$B$9,2,FALSE))</f>
        <v>Hardware</v>
      </c>
      <c r="AL2198" s="14" t="str">
        <f t="shared" si="314"/>
        <v>Nein</v>
      </c>
      <c r="AM2198" s="14" t="str">
        <f t="shared" si="310"/>
        <v>Positiv</v>
      </c>
    </row>
    <row r="2199" spans="1:39" ht="17.25" customHeight="1" x14ac:dyDescent="0.35">
      <c r="A2199" s="17">
        <v>14573069</v>
      </c>
      <c r="B2199" s="2" t="s">
        <v>1751</v>
      </c>
      <c r="C2199" s="1">
        <v>2025001</v>
      </c>
      <c r="D2199" s="1">
        <v>2000590</v>
      </c>
      <c r="E2199" s="2" t="s">
        <v>34</v>
      </c>
      <c r="F2199" s="2" t="s">
        <v>53</v>
      </c>
      <c r="G2199" s="2" t="s">
        <v>66</v>
      </c>
      <c r="H2199" s="2" t="s">
        <v>1795</v>
      </c>
      <c r="I2199" s="2" t="s">
        <v>1796</v>
      </c>
      <c r="J2199" s="2" t="s">
        <v>103</v>
      </c>
      <c r="K2199" s="2" t="s">
        <v>95</v>
      </c>
      <c r="L2199" s="2" t="s">
        <v>1797</v>
      </c>
      <c r="M2199" s="2" t="s">
        <v>1798</v>
      </c>
      <c r="N2199" s="2" t="s">
        <v>1799</v>
      </c>
      <c r="O2199" s="3">
        <v>1</v>
      </c>
      <c r="P2199" s="3">
        <v>153</v>
      </c>
      <c r="Q2199" s="3">
        <v>155</v>
      </c>
      <c r="R2199" s="3">
        <v>155</v>
      </c>
      <c r="S2199" s="3">
        <v>2</v>
      </c>
      <c r="T2199" s="3">
        <v>2</v>
      </c>
      <c r="U2199" s="3">
        <v>1.29</v>
      </c>
      <c r="V2199" s="2" t="s">
        <v>927</v>
      </c>
      <c r="W2199" s="2" t="s">
        <v>928</v>
      </c>
      <c r="X2199" s="2" t="s">
        <v>125</v>
      </c>
      <c r="Y2199" s="19" t="str">
        <f>VLOOKUP(G2199,'Verweis Kd-Gruppe'!$A$2:$B$8,2,FALSE)</f>
        <v>EXP</v>
      </c>
      <c r="Z2199" s="19" t="str">
        <f>VLOOKUP(J2199,'Verweis Art-Gruppe'!$A$2:$B$15,2,FALSE)</f>
        <v>Geräte</v>
      </c>
      <c r="AA2199" s="19" t="str">
        <f>VLOOKUP(W2199,'Verweis Vertreter'!$A$2:$B$24,2,FALSE)</f>
        <v>Ximena Morales</v>
      </c>
      <c r="AB2199" s="12">
        <f t="shared" si="306"/>
        <v>1</v>
      </c>
      <c r="AC2199" s="12">
        <f t="shared" si="311"/>
        <v>153</v>
      </c>
      <c r="AD2199" s="12">
        <f t="shared" si="312"/>
        <v>155</v>
      </c>
      <c r="AE2199" s="12">
        <f t="shared" si="307"/>
        <v>155</v>
      </c>
      <c r="AF2199" s="12">
        <f t="shared" si="308"/>
        <v>2</v>
      </c>
      <c r="AG2199" s="12">
        <f t="shared" si="309"/>
        <v>2</v>
      </c>
      <c r="AH2199" s="9">
        <f t="shared" si="313"/>
        <v>1.2903225806451613E-2</v>
      </c>
      <c r="AI2199" s="14">
        <f>VLOOKUP(E2199,'Verweis Faktor'!$A:$B,2,FALSE)</f>
        <v>1</v>
      </c>
      <c r="AJ2199" s="14"/>
      <c r="AK2199" s="14" t="str">
        <f>IF(AL2199="Ja","Versandkosten",VLOOKUP(E2199,'Verweis Belegart'!$A$2:$B$9,2,FALSE))</f>
        <v>Hardware</v>
      </c>
      <c r="AL2199" s="14" t="str">
        <f t="shared" si="314"/>
        <v>Nein</v>
      </c>
      <c r="AM2199" s="14" t="str">
        <f t="shared" si="310"/>
        <v>Positiv</v>
      </c>
    </row>
    <row r="2200" spans="1:39" ht="17.25" customHeight="1" x14ac:dyDescent="0.35">
      <c r="A2200" s="17">
        <v>14564880</v>
      </c>
      <c r="B2200" s="2" t="s">
        <v>1751</v>
      </c>
      <c r="C2200" s="1">
        <v>2025001</v>
      </c>
      <c r="D2200" s="1">
        <v>2000591</v>
      </c>
      <c r="E2200" s="2" t="s">
        <v>34</v>
      </c>
      <c r="F2200" s="2" t="s">
        <v>182</v>
      </c>
      <c r="G2200" s="2" t="s">
        <v>66</v>
      </c>
      <c r="H2200" s="2" t="s">
        <v>640</v>
      </c>
      <c r="I2200" s="2" t="s">
        <v>641</v>
      </c>
      <c r="J2200" s="2" t="s">
        <v>304</v>
      </c>
      <c r="K2200" s="2" t="s">
        <v>28</v>
      </c>
      <c r="L2200" s="2" t="s">
        <v>1800</v>
      </c>
      <c r="M2200" s="2" t="s">
        <v>1801</v>
      </c>
      <c r="N2200" s="2" t="s">
        <v>1802</v>
      </c>
      <c r="O2200" s="3">
        <v>3</v>
      </c>
      <c r="P2200" s="3">
        <v>114.1</v>
      </c>
      <c r="Q2200" s="3">
        <v>190.95</v>
      </c>
      <c r="R2200" s="3">
        <v>572.85</v>
      </c>
      <c r="S2200" s="3">
        <v>76.849999999999994</v>
      </c>
      <c r="T2200" s="3">
        <v>230.55</v>
      </c>
      <c r="U2200" s="3">
        <v>40.24</v>
      </c>
      <c r="V2200" s="2" t="s">
        <v>195</v>
      </c>
      <c r="W2200" s="2" t="s">
        <v>196</v>
      </c>
      <c r="X2200" s="2" t="s">
        <v>197</v>
      </c>
      <c r="Y2200" s="19" t="str">
        <f>VLOOKUP(G2200,'Verweis Kd-Gruppe'!$A$2:$B$8,2,FALSE)</f>
        <v>EXP</v>
      </c>
      <c r="Z2200" s="19" t="str">
        <f>VLOOKUP(J2200,'Verweis Art-Gruppe'!$A$2:$B$15,2,FALSE)</f>
        <v>Zubehör</v>
      </c>
      <c r="AA2200" s="19" t="str">
        <f>VLOOKUP(W2200,'Verweis Vertreter'!$A$2:$B$24,2,FALSE)</f>
        <v>Akin Erdem</v>
      </c>
      <c r="AB2200" s="12">
        <f t="shared" si="306"/>
        <v>3</v>
      </c>
      <c r="AC2200" s="12">
        <f t="shared" si="311"/>
        <v>114.1</v>
      </c>
      <c r="AD2200" s="12">
        <f t="shared" si="312"/>
        <v>190.95</v>
      </c>
      <c r="AE2200" s="12">
        <f t="shared" si="307"/>
        <v>572.85</v>
      </c>
      <c r="AF2200" s="12">
        <f t="shared" si="308"/>
        <v>76.849999999999994</v>
      </c>
      <c r="AG2200" s="12">
        <f t="shared" si="309"/>
        <v>230.55</v>
      </c>
      <c r="AH2200" s="9">
        <f t="shared" si="313"/>
        <v>0.4024613773239068</v>
      </c>
      <c r="AI2200" s="14">
        <f>VLOOKUP(E2200,'Verweis Faktor'!$A:$B,2,FALSE)</f>
        <v>1</v>
      </c>
      <c r="AJ2200" s="14"/>
      <c r="AK2200" s="14" t="str">
        <f>IF(AL2200="Ja","Versandkosten",VLOOKUP(E2200,'Verweis Belegart'!$A$2:$B$9,2,FALSE))</f>
        <v>Hardware</v>
      </c>
      <c r="AL2200" s="14" t="str">
        <f t="shared" si="314"/>
        <v>Nein</v>
      </c>
      <c r="AM2200" s="14" t="str">
        <f t="shared" si="310"/>
        <v>Positiv</v>
      </c>
    </row>
    <row r="2201" spans="1:39" ht="17.25" customHeight="1" x14ac:dyDescent="0.35">
      <c r="A2201" s="17">
        <v>14565340</v>
      </c>
      <c r="B2201" s="2" t="s">
        <v>1751</v>
      </c>
      <c r="C2201" s="1">
        <v>2025001</v>
      </c>
      <c r="D2201" s="1">
        <v>2000592</v>
      </c>
      <c r="E2201" s="2" t="s">
        <v>34</v>
      </c>
      <c r="F2201" s="2" t="s">
        <v>182</v>
      </c>
      <c r="G2201" s="2" t="s">
        <v>66</v>
      </c>
      <c r="H2201" s="2" t="s">
        <v>640</v>
      </c>
      <c r="I2201" s="2" t="s">
        <v>641</v>
      </c>
      <c r="J2201" s="2" t="s">
        <v>103</v>
      </c>
      <c r="K2201" s="2" t="s">
        <v>28</v>
      </c>
      <c r="L2201" s="2" t="s">
        <v>1554</v>
      </c>
      <c r="M2201" s="2" t="s">
        <v>1555</v>
      </c>
      <c r="N2201" s="2" t="s">
        <v>257</v>
      </c>
      <c r="O2201" s="3">
        <v>2</v>
      </c>
      <c r="P2201" s="3">
        <v>880</v>
      </c>
      <c r="Q2201" s="3">
        <v>963.79</v>
      </c>
      <c r="R2201" s="3">
        <v>1927.58</v>
      </c>
      <c r="S2201" s="3">
        <v>83.79</v>
      </c>
      <c r="T2201" s="3">
        <v>167.58</v>
      </c>
      <c r="U2201" s="3">
        <v>8.69</v>
      </c>
      <c r="V2201" s="2" t="s">
        <v>195</v>
      </c>
      <c r="W2201" s="2" t="s">
        <v>196</v>
      </c>
      <c r="X2201" s="2" t="s">
        <v>197</v>
      </c>
      <c r="Y2201" s="19" t="str">
        <f>VLOOKUP(G2201,'Verweis Kd-Gruppe'!$A$2:$B$8,2,FALSE)</f>
        <v>EXP</v>
      </c>
      <c r="Z2201" s="19" t="str">
        <f>VLOOKUP(J2201,'Verweis Art-Gruppe'!$A$2:$B$15,2,FALSE)</f>
        <v>Geräte</v>
      </c>
      <c r="AA2201" s="19" t="str">
        <f>VLOOKUP(W2201,'Verweis Vertreter'!$A$2:$B$24,2,FALSE)</f>
        <v>Akin Erdem</v>
      </c>
      <c r="AB2201" s="12">
        <f t="shared" si="306"/>
        <v>2</v>
      </c>
      <c r="AC2201" s="12">
        <f t="shared" si="311"/>
        <v>880</v>
      </c>
      <c r="AD2201" s="12">
        <f t="shared" si="312"/>
        <v>963.79</v>
      </c>
      <c r="AE2201" s="12">
        <f t="shared" si="307"/>
        <v>1927.58</v>
      </c>
      <c r="AF2201" s="12">
        <f t="shared" si="308"/>
        <v>83.79</v>
      </c>
      <c r="AG2201" s="12">
        <f t="shared" si="309"/>
        <v>167.58</v>
      </c>
      <c r="AH2201" s="9">
        <f t="shared" si="313"/>
        <v>8.6938025918509229E-2</v>
      </c>
      <c r="AI2201" s="14">
        <f>VLOOKUP(E2201,'Verweis Faktor'!$A:$B,2,FALSE)</f>
        <v>1</v>
      </c>
      <c r="AJ2201" s="14"/>
      <c r="AK2201" s="14" t="str">
        <f>IF(AL2201="Ja","Versandkosten",VLOOKUP(E2201,'Verweis Belegart'!$A$2:$B$9,2,FALSE))</f>
        <v>Hardware</v>
      </c>
      <c r="AL2201" s="14" t="str">
        <f t="shared" si="314"/>
        <v>Nein</v>
      </c>
      <c r="AM2201" s="14" t="str">
        <f t="shared" si="310"/>
        <v>Positiv</v>
      </c>
    </row>
    <row r="2202" spans="1:39" ht="17.25" customHeight="1" x14ac:dyDescent="0.35">
      <c r="A2202" s="17">
        <v>14569280</v>
      </c>
      <c r="B2202" s="2" t="s">
        <v>1751</v>
      </c>
      <c r="C2202" s="1">
        <v>2025001</v>
      </c>
      <c r="D2202" s="1">
        <v>2000593</v>
      </c>
      <c r="E2202" s="2" t="s">
        <v>34</v>
      </c>
      <c r="F2202" s="2" t="s">
        <v>182</v>
      </c>
      <c r="G2202" s="2" t="s">
        <v>66</v>
      </c>
      <c r="H2202" s="2" t="s">
        <v>640</v>
      </c>
      <c r="I2202" s="2" t="s">
        <v>641</v>
      </c>
      <c r="J2202" s="2" t="s">
        <v>304</v>
      </c>
      <c r="K2202" s="2" t="s">
        <v>28</v>
      </c>
      <c r="L2202" s="2" t="s">
        <v>1800</v>
      </c>
      <c r="M2202" s="2" t="s">
        <v>1801</v>
      </c>
      <c r="N2202" s="2" t="s">
        <v>1802</v>
      </c>
      <c r="O2202" s="3">
        <v>6</v>
      </c>
      <c r="P2202" s="3">
        <v>114.1</v>
      </c>
      <c r="Q2202" s="3">
        <v>170.85</v>
      </c>
      <c r="R2202" s="3">
        <v>1025.0999999999999</v>
      </c>
      <c r="S2202" s="3">
        <v>56.75</v>
      </c>
      <c r="T2202" s="3">
        <v>340.5</v>
      </c>
      <c r="U2202" s="3">
        <v>33.21</v>
      </c>
      <c r="V2202" s="2" t="s">
        <v>195</v>
      </c>
      <c r="W2202" s="2" t="s">
        <v>196</v>
      </c>
      <c r="X2202" s="2" t="s">
        <v>197</v>
      </c>
      <c r="Y2202" s="19" t="str">
        <f>VLOOKUP(G2202,'Verweis Kd-Gruppe'!$A$2:$B$8,2,FALSE)</f>
        <v>EXP</v>
      </c>
      <c r="Z2202" s="19" t="str">
        <f>VLOOKUP(J2202,'Verweis Art-Gruppe'!$A$2:$B$15,2,FALSE)</f>
        <v>Zubehör</v>
      </c>
      <c r="AA2202" s="19" t="str">
        <f>VLOOKUP(W2202,'Verweis Vertreter'!$A$2:$B$24,2,FALSE)</f>
        <v>Akin Erdem</v>
      </c>
      <c r="AB2202" s="12">
        <f t="shared" si="306"/>
        <v>6</v>
      </c>
      <c r="AC2202" s="12">
        <f t="shared" si="311"/>
        <v>114.1</v>
      </c>
      <c r="AD2202" s="12">
        <f t="shared" si="312"/>
        <v>170.85</v>
      </c>
      <c r="AE2202" s="12">
        <f t="shared" si="307"/>
        <v>1025.0999999999999</v>
      </c>
      <c r="AF2202" s="12">
        <f t="shared" si="308"/>
        <v>56.75</v>
      </c>
      <c r="AG2202" s="12">
        <f t="shared" si="309"/>
        <v>340.5</v>
      </c>
      <c r="AH2202" s="9">
        <f t="shared" si="313"/>
        <v>0.33216271583260171</v>
      </c>
      <c r="AI2202" s="14">
        <f>VLOOKUP(E2202,'Verweis Faktor'!$A:$B,2,FALSE)</f>
        <v>1</v>
      </c>
      <c r="AJ2202" s="14"/>
      <c r="AK2202" s="14" t="str">
        <f>IF(AL2202="Ja","Versandkosten",VLOOKUP(E2202,'Verweis Belegart'!$A$2:$B$9,2,FALSE))</f>
        <v>Hardware</v>
      </c>
      <c r="AL2202" s="14" t="str">
        <f t="shared" si="314"/>
        <v>Nein</v>
      </c>
      <c r="AM2202" s="14" t="str">
        <f t="shared" si="310"/>
        <v>Positiv</v>
      </c>
    </row>
    <row r="2203" spans="1:39" ht="17.25" customHeight="1" x14ac:dyDescent="0.35">
      <c r="A2203" s="17">
        <v>14573071</v>
      </c>
      <c r="B2203" s="2" t="s">
        <v>1751</v>
      </c>
      <c r="C2203" s="1">
        <v>2025001</v>
      </c>
      <c r="D2203" s="1">
        <v>2000594</v>
      </c>
      <c r="E2203" s="2" t="s">
        <v>34</v>
      </c>
      <c r="F2203" s="2" t="s">
        <v>142</v>
      </c>
      <c r="G2203" s="2" t="s">
        <v>66</v>
      </c>
      <c r="H2203" s="2" t="s">
        <v>898</v>
      </c>
      <c r="I2203" s="2" t="s">
        <v>899</v>
      </c>
      <c r="J2203" s="2" t="s">
        <v>103</v>
      </c>
      <c r="K2203" s="2" t="s">
        <v>28</v>
      </c>
      <c r="L2203" s="2" t="s">
        <v>1682</v>
      </c>
      <c r="M2203" s="2" t="s">
        <v>1683</v>
      </c>
      <c r="N2203" s="2" t="s">
        <v>139</v>
      </c>
      <c r="O2203" s="3">
        <v>20</v>
      </c>
      <c r="P2203" s="3">
        <v>695.1961</v>
      </c>
      <c r="Q2203" s="3">
        <v>716</v>
      </c>
      <c r="R2203" s="3">
        <v>14320</v>
      </c>
      <c r="S2203" s="3">
        <v>20.803899999999999</v>
      </c>
      <c r="T2203" s="3">
        <v>416.08</v>
      </c>
      <c r="U2203" s="3">
        <v>2.9</v>
      </c>
      <c r="V2203" s="2" t="s">
        <v>123</v>
      </c>
      <c r="W2203" s="2" t="s">
        <v>124</v>
      </c>
      <c r="X2203" s="2" t="s">
        <v>125</v>
      </c>
      <c r="Y2203" s="19" t="str">
        <f>VLOOKUP(G2203,'Verweis Kd-Gruppe'!$A$2:$B$8,2,FALSE)</f>
        <v>EXP</v>
      </c>
      <c r="Z2203" s="19" t="str">
        <f>VLOOKUP(J2203,'Verweis Art-Gruppe'!$A$2:$B$15,2,FALSE)</f>
        <v>Geräte</v>
      </c>
      <c r="AA2203" s="19" t="str">
        <f>VLOOKUP(W2203,'Verweis Vertreter'!$A$2:$B$24,2,FALSE)</f>
        <v>Antonio Vuolo</v>
      </c>
      <c r="AB2203" s="12">
        <f t="shared" si="306"/>
        <v>20</v>
      </c>
      <c r="AC2203" s="12">
        <f t="shared" si="311"/>
        <v>695.1961</v>
      </c>
      <c r="AD2203" s="12">
        <f t="shared" si="312"/>
        <v>716</v>
      </c>
      <c r="AE2203" s="12">
        <f t="shared" si="307"/>
        <v>14320</v>
      </c>
      <c r="AF2203" s="12">
        <f t="shared" si="308"/>
        <v>20.803899999999999</v>
      </c>
      <c r="AG2203" s="12">
        <f t="shared" si="309"/>
        <v>416.08</v>
      </c>
      <c r="AH2203" s="9">
        <f t="shared" si="313"/>
        <v>2.9055865921787709E-2</v>
      </c>
      <c r="AI2203" s="14">
        <f>VLOOKUP(E2203,'Verweis Faktor'!$A:$B,2,FALSE)</f>
        <v>1</v>
      </c>
      <c r="AJ2203" s="14"/>
      <c r="AK2203" s="14" t="str">
        <f>IF(AL2203="Ja","Versandkosten",VLOOKUP(E2203,'Verweis Belegart'!$A$2:$B$9,2,FALSE))</f>
        <v>Hardware</v>
      </c>
      <c r="AL2203" s="14" t="str">
        <f t="shared" si="314"/>
        <v>Nein</v>
      </c>
      <c r="AM2203" s="14" t="str">
        <f t="shared" si="310"/>
        <v>Positiv</v>
      </c>
    </row>
    <row r="2204" spans="1:39" ht="17.25" customHeight="1" x14ac:dyDescent="0.35">
      <c r="A2204" s="17">
        <v>14573071</v>
      </c>
      <c r="B2204" s="2" t="s">
        <v>1751</v>
      </c>
      <c r="C2204" s="1">
        <v>2025001</v>
      </c>
      <c r="D2204" s="1">
        <v>2000594</v>
      </c>
      <c r="E2204" s="2" t="s">
        <v>34</v>
      </c>
      <c r="F2204" s="2" t="s">
        <v>142</v>
      </c>
      <c r="G2204" s="2" t="s">
        <v>66</v>
      </c>
      <c r="H2204" s="2" t="s">
        <v>898</v>
      </c>
      <c r="I2204" s="2" t="s">
        <v>899</v>
      </c>
      <c r="J2204" s="2" t="s">
        <v>103</v>
      </c>
      <c r="K2204" s="2" t="s">
        <v>45</v>
      </c>
      <c r="L2204" s="2" t="s">
        <v>1803</v>
      </c>
      <c r="M2204" s="2" t="s">
        <v>1804</v>
      </c>
      <c r="N2204" s="2" t="s">
        <v>1805</v>
      </c>
      <c r="O2204" s="3">
        <v>10</v>
      </c>
      <c r="P2204" s="3">
        <v>819</v>
      </c>
      <c r="Q2204" s="3">
        <v>839</v>
      </c>
      <c r="R2204" s="3">
        <v>8390</v>
      </c>
      <c r="S2204" s="3">
        <v>20</v>
      </c>
      <c r="T2204" s="3">
        <v>200</v>
      </c>
      <c r="U2204" s="3">
        <v>2.38</v>
      </c>
      <c r="V2204" s="2" t="s">
        <v>123</v>
      </c>
      <c r="W2204" s="2" t="s">
        <v>124</v>
      </c>
      <c r="X2204" s="2" t="s">
        <v>125</v>
      </c>
      <c r="Y2204" s="19" t="str">
        <f>VLOOKUP(G2204,'Verweis Kd-Gruppe'!$A$2:$B$8,2,FALSE)</f>
        <v>EXP</v>
      </c>
      <c r="Z2204" s="19" t="str">
        <f>VLOOKUP(J2204,'Verweis Art-Gruppe'!$A$2:$B$15,2,FALSE)</f>
        <v>Geräte</v>
      </c>
      <c r="AA2204" s="19" t="str">
        <f>VLOOKUP(W2204,'Verweis Vertreter'!$A$2:$B$24,2,FALSE)</f>
        <v>Antonio Vuolo</v>
      </c>
      <c r="AB2204" s="12">
        <f t="shared" si="306"/>
        <v>10</v>
      </c>
      <c r="AC2204" s="12">
        <f t="shared" si="311"/>
        <v>819</v>
      </c>
      <c r="AD2204" s="12">
        <f t="shared" si="312"/>
        <v>839</v>
      </c>
      <c r="AE2204" s="12">
        <f t="shared" si="307"/>
        <v>8390</v>
      </c>
      <c r="AF2204" s="12">
        <f t="shared" si="308"/>
        <v>20</v>
      </c>
      <c r="AG2204" s="12">
        <f t="shared" si="309"/>
        <v>200</v>
      </c>
      <c r="AH2204" s="9">
        <f t="shared" si="313"/>
        <v>2.3837902264600714E-2</v>
      </c>
      <c r="AI2204" s="14">
        <f>VLOOKUP(E2204,'Verweis Faktor'!$A:$B,2,FALSE)</f>
        <v>1</v>
      </c>
      <c r="AJ2204" s="14"/>
      <c r="AK2204" s="14" t="str">
        <f>IF(AL2204="Ja","Versandkosten",VLOOKUP(E2204,'Verweis Belegart'!$A$2:$B$9,2,FALSE))</f>
        <v>Hardware</v>
      </c>
      <c r="AL2204" s="14" t="str">
        <f t="shared" si="314"/>
        <v>Nein</v>
      </c>
      <c r="AM2204" s="14" t="str">
        <f t="shared" si="310"/>
        <v>Positiv</v>
      </c>
    </row>
    <row r="2205" spans="1:39" ht="17.25" customHeight="1" x14ac:dyDescent="0.35">
      <c r="A2205" s="17">
        <v>14573071</v>
      </c>
      <c r="B2205" s="2" t="s">
        <v>1751</v>
      </c>
      <c r="C2205" s="1">
        <v>2025001</v>
      </c>
      <c r="D2205" s="1">
        <v>2000594</v>
      </c>
      <c r="E2205" s="2" t="s">
        <v>34</v>
      </c>
      <c r="F2205" s="2" t="s">
        <v>142</v>
      </c>
      <c r="G2205" s="2" t="s">
        <v>66</v>
      </c>
      <c r="H2205" s="2" t="s">
        <v>898</v>
      </c>
      <c r="I2205" s="2" t="s">
        <v>899</v>
      </c>
      <c r="J2205" s="2" t="s">
        <v>103</v>
      </c>
      <c r="K2205" s="2" t="s">
        <v>49</v>
      </c>
      <c r="L2205" s="2" t="s">
        <v>1806</v>
      </c>
      <c r="M2205" s="2" t="s">
        <v>1807</v>
      </c>
      <c r="N2205" s="2" t="s">
        <v>139</v>
      </c>
      <c r="O2205" s="3">
        <v>10</v>
      </c>
      <c r="P2205" s="3">
        <v>704</v>
      </c>
      <c r="Q2205" s="3">
        <v>716</v>
      </c>
      <c r="R2205" s="3">
        <v>7160</v>
      </c>
      <c r="S2205" s="3">
        <v>12</v>
      </c>
      <c r="T2205" s="3">
        <v>120</v>
      </c>
      <c r="U2205" s="3">
        <v>1.67</v>
      </c>
      <c r="V2205" s="2" t="s">
        <v>123</v>
      </c>
      <c r="W2205" s="2" t="s">
        <v>124</v>
      </c>
      <c r="X2205" s="2" t="s">
        <v>125</v>
      </c>
      <c r="Y2205" s="19" t="str">
        <f>VLOOKUP(G2205,'Verweis Kd-Gruppe'!$A$2:$B$8,2,FALSE)</f>
        <v>EXP</v>
      </c>
      <c r="Z2205" s="19" t="str">
        <f>VLOOKUP(J2205,'Verweis Art-Gruppe'!$A$2:$B$15,2,FALSE)</f>
        <v>Geräte</v>
      </c>
      <c r="AA2205" s="19" t="str">
        <f>VLOOKUP(W2205,'Verweis Vertreter'!$A$2:$B$24,2,FALSE)</f>
        <v>Antonio Vuolo</v>
      </c>
      <c r="AB2205" s="12">
        <f t="shared" si="306"/>
        <v>10</v>
      </c>
      <c r="AC2205" s="12">
        <f t="shared" si="311"/>
        <v>704</v>
      </c>
      <c r="AD2205" s="12">
        <f t="shared" si="312"/>
        <v>716</v>
      </c>
      <c r="AE2205" s="12">
        <f t="shared" si="307"/>
        <v>7160</v>
      </c>
      <c r="AF2205" s="12">
        <f t="shared" si="308"/>
        <v>12</v>
      </c>
      <c r="AG2205" s="12">
        <f t="shared" si="309"/>
        <v>120</v>
      </c>
      <c r="AH2205" s="9">
        <f t="shared" si="313"/>
        <v>1.6759776536312849E-2</v>
      </c>
      <c r="AI2205" s="14">
        <f>VLOOKUP(E2205,'Verweis Faktor'!$A:$B,2,FALSE)</f>
        <v>1</v>
      </c>
      <c r="AJ2205" s="14"/>
      <c r="AK2205" s="14" t="str">
        <f>IF(AL2205="Ja","Versandkosten",VLOOKUP(E2205,'Verweis Belegart'!$A$2:$B$9,2,FALSE))</f>
        <v>Hardware</v>
      </c>
      <c r="AL2205" s="14" t="str">
        <f t="shared" si="314"/>
        <v>Nein</v>
      </c>
      <c r="AM2205" s="14" t="str">
        <f t="shared" si="310"/>
        <v>Positiv</v>
      </c>
    </row>
    <row r="2206" spans="1:39" ht="17.25" customHeight="1" x14ac:dyDescent="0.35">
      <c r="A2206" s="17">
        <v>14573071</v>
      </c>
      <c r="B2206" s="2" t="s">
        <v>1751</v>
      </c>
      <c r="C2206" s="1">
        <v>2025001</v>
      </c>
      <c r="D2206" s="1">
        <v>2000594</v>
      </c>
      <c r="E2206" s="2" t="s">
        <v>34</v>
      </c>
      <c r="F2206" s="2" t="s">
        <v>142</v>
      </c>
      <c r="G2206" s="2" t="s">
        <v>66</v>
      </c>
      <c r="H2206" s="2" t="s">
        <v>898</v>
      </c>
      <c r="I2206" s="2" t="s">
        <v>899</v>
      </c>
      <c r="J2206" s="2" t="s">
        <v>103</v>
      </c>
      <c r="K2206" s="2" t="s">
        <v>79</v>
      </c>
      <c r="L2206" s="2" t="s">
        <v>1808</v>
      </c>
      <c r="M2206" s="2" t="s">
        <v>1809</v>
      </c>
      <c r="N2206" s="2" t="s">
        <v>139</v>
      </c>
      <c r="O2206" s="3">
        <v>10</v>
      </c>
      <c r="P2206" s="3">
        <v>704</v>
      </c>
      <c r="Q2206" s="3">
        <v>716</v>
      </c>
      <c r="R2206" s="3">
        <v>7160</v>
      </c>
      <c r="S2206" s="3">
        <v>12</v>
      </c>
      <c r="T2206" s="3">
        <v>120</v>
      </c>
      <c r="U2206" s="3">
        <v>1.67</v>
      </c>
      <c r="V2206" s="2" t="s">
        <v>123</v>
      </c>
      <c r="W2206" s="2" t="s">
        <v>124</v>
      </c>
      <c r="X2206" s="2" t="s">
        <v>125</v>
      </c>
      <c r="Y2206" s="19" t="str">
        <f>VLOOKUP(G2206,'Verweis Kd-Gruppe'!$A$2:$B$8,2,FALSE)</f>
        <v>EXP</v>
      </c>
      <c r="Z2206" s="19" t="str">
        <f>VLOOKUP(J2206,'Verweis Art-Gruppe'!$A$2:$B$15,2,FALSE)</f>
        <v>Geräte</v>
      </c>
      <c r="AA2206" s="19" t="str">
        <f>VLOOKUP(W2206,'Verweis Vertreter'!$A$2:$B$24,2,FALSE)</f>
        <v>Antonio Vuolo</v>
      </c>
      <c r="AB2206" s="12">
        <f t="shared" si="306"/>
        <v>10</v>
      </c>
      <c r="AC2206" s="12">
        <f t="shared" si="311"/>
        <v>704</v>
      </c>
      <c r="AD2206" s="12">
        <f t="shared" si="312"/>
        <v>716</v>
      </c>
      <c r="AE2206" s="12">
        <f t="shared" si="307"/>
        <v>7160</v>
      </c>
      <c r="AF2206" s="12">
        <f t="shared" si="308"/>
        <v>12</v>
      </c>
      <c r="AG2206" s="12">
        <f t="shared" si="309"/>
        <v>120</v>
      </c>
      <c r="AH2206" s="9">
        <f t="shared" si="313"/>
        <v>1.6759776536312849E-2</v>
      </c>
      <c r="AI2206" s="14">
        <f>VLOOKUP(E2206,'Verweis Faktor'!$A:$B,2,FALSE)</f>
        <v>1</v>
      </c>
      <c r="AJ2206" s="14"/>
      <c r="AK2206" s="14" t="str">
        <f>IF(AL2206="Ja","Versandkosten",VLOOKUP(E2206,'Verweis Belegart'!$A$2:$B$9,2,FALSE))</f>
        <v>Hardware</v>
      </c>
      <c r="AL2206" s="14" t="str">
        <f t="shared" si="314"/>
        <v>Nein</v>
      </c>
      <c r="AM2206" s="14" t="str">
        <f t="shared" si="310"/>
        <v>Positiv</v>
      </c>
    </row>
    <row r="2207" spans="1:39" ht="17.25" customHeight="1" x14ac:dyDescent="0.35">
      <c r="A2207" s="17">
        <v>14573071</v>
      </c>
      <c r="B2207" s="2" t="s">
        <v>1751</v>
      </c>
      <c r="C2207" s="1">
        <v>2025001</v>
      </c>
      <c r="D2207" s="1">
        <v>2000594</v>
      </c>
      <c r="E2207" s="2" t="s">
        <v>34</v>
      </c>
      <c r="F2207" s="2" t="s">
        <v>142</v>
      </c>
      <c r="G2207" s="2" t="s">
        <v>66</v>
      </c>
      <c r="H2207" s="2" t="s">
        <v>898</v>
      </c>
      <c r="I2207" s="2" t="s">
        <v>899</v>
      </c>
      <c r="J2207" s="2" t="s">
        <v>103</v>
      </c>
      <c r="K2207" s="2" t="s">
        <v>83</v>
      </c>
      <c r="L2207" s="2" t="s">
        <v>1810</v>
      </c>
      <c r="M2207" s="2" t="s">
        <v>1811</v>
      </c>
      <c r="N2207" s="2" t="s">
        <v>1805</v>
      </c>
      <c r="O2207" s="3">
        <v>10</v>
      </c>
      <c r="P2207" s="3">
        <v>819</v>
      </c>
      <c r="Q2207" s="3">
        <v>839</v>
      </c>
      <c r="R2207" s="3">
        <v>8390</v>
      </c>
      <c r="S2207" s="3">
        <v>20</v>
      </c>
      <c r="T2207" s="3">
        <v>200</v>
      </c>
      <c r="U2207" s="3">
        <v>2.38</v>
      </c>
      <c r="V2207" s="2" t="s">
        <v>123</v>
      </c>
      <c r="W2207" s="2" t="s">
        <v>124</v>
      </c>
      <c r="X2207" s="2" t="s">
        <v>125</v>
      </c>
      <c r="Y2207" s="19" t="str">
        <f>VLOOKUP(G2207,'Verweis Kd-Gruppe'!$A$2:$B$8,2,FALSE)</f>
        <v>EXP</v>
      </c>
      <c r="Z2207" s="19" t="str">
        <f>VLOOKUP(J2207,'Verweis Art-Gruppe'!$A$2:$B$15,2,FALSE)</f>
        <v>Geräte</v>
      </c>
      <c r="AA2207" s="19" t="str">
        <f>VLOOKUP(W2207,'Verweis Vertreter'!$A$2:$B$24,2,FALSE)</f>
        <v>Antonio Vuolo</v>
      </c>
      <c r="AB2207" s="12">
        <f t="shared" si="306"/>
        <v>10</v>
      </c>
      <c r="AC2207" s="12">
        <f t="shared" si="311"/>
        <v>819</v>
      </c>
      <c r="AD2207" s="12">
        <f t="shared" si="312"/>
        <v>839</v>
      </c>
      <c r="AE2207" s="12">
        <f t="shared" si="307"/>
        <v>8390</v>
      </c>
      <c r="AF2207" s="12">
        <f t="shared" si="308"/>
        <v>20</v>
      </c>
      <c r="AG2207" s="12">
        <f t="shared" si="309"/>
        <v>200</v>
      </c>
      <c r="AH2207" s="9">
        <f t="shared" si="313"/>
        <v>2.3837902264600714E-2</v>
      </c>
      <c r="AI2207" s="14">
        <f>VLOOKUP(E2207,'Verweis Faktor'!$A:$B,2,FALSE)</f>
        <v>1</v>
      </c>
      <c r="AJ2207" s="14"/>
      <c r="AK2207" s="14" t="str">
        <f>IF(AL2207="Ja","Versandkosten",VLOOKUP(E2207,'Verweis Belegart'!$A$2:$B$9,2,FALSE))</f>
        <v>Hardware</v>
      </c>
      <c r="AL2207" s="14" t="str">
        <f t="shared" si="314"/>
        <v>Nein</v>
      </c>
      <c r="AM2207" s="14" t="str">
        <f t="shared" si="310"/>
        <v>Positiv</v>
      </c>
    </row>
    <row r="2208" spans="1:39" ht="17.25" customHeight="1" x14ac:dyDescent="0.35">
      <c r="A2208" s="17">
        <v>14573071</v>
      </c>
      <c r="B2208" s="2" t="s">
        <v>1751</v>
      </c>
      <c r="C2208" s="1">
        <v>2025001</v>
      </c>
      <c r="D2208" s="1">
        <v>2000594</v>
      </c>
      <c r="E2208" s="2" t="s">
        <v>34</v>
      </c>
      <c r="F2208" s="2" t="s">
        <v>142</v>
      </c>
      <c r="G2208" s="2" t="s">
        <v>66</v>
      </c>
      <c r="H2208" s="2" t="s">
        <v>898</v>
      </c>
      <c r="I2208" s="2" t="s">
        <v>899</v>
      </c>
      <c r="J2208" s="2" t="s">
        <v>103</v>
      </c>
      <c r="K2208" s="2" t="s">
        <v>87</v>
      </c>
      <c r="L2208" s="2" t="s">
        <v>1725</v>
      </c>
      <c r="M2208" s="2" t="s">
        <v>1726</v>
      </c>
      <c r="N2208" s="2" t="s">
        <v>139</v>
      </c>
      <c r="O2208" s="3">
        <v>5</v>
      </c>
      <c r="P2208" s="3">
        <v>704</v>
      </c>
      <c r="Q2208" s="3">
        <v>716</v>
      </c>
      <c r="R2208" s="3">
        <v>3580</v>
      </c>
      <c r="S2208" s="3">
        <v>12</v>
      </c>
      <c r="T2208" s="3">
        <v>60</v>
      </c>
      <c r="U2208" s="3">
        <v>1.67</v>
      </c>
      <c r="V2208" s="2" t="s">
        <v>123</v>
      </c>
      <c r="W2208" s="2" t="s">
        <v>124</v>
      </c>
      <c r="X2208" s="2" t="s">
        <v>125</v>
      </c>
      <c r="Y2208" s="19" t="str">
        <f>VLOOKUP(G2208,'Verweis Kd-Gruppe'!$A$2:$B$8,2,FALSE)</f>
        <v>EXP</v>
      </c>
      <c r="Z2208" s="19" t="str">
        <f>VLOOKUP(J2208,'Verweis Art-Gruppe'!$A$2:$B$15,2,FALSE)</f>
        <v>Geräte</v>
      </c>
      <c r="AA2208" s="19" t="str">
        <f>VLOOKUP(W2208,'Verweis Vertreter'!$A$2:$B$24,2,FALSE)</f>
        <v>Antonio Vuolo</v>
      </c>
      <c r="AB2208" s="12">
        <f t="shared" si="306"/>
        <v>5</v>
      </c>
      <c r="AC2208" s="12">
        <f t="shared" si="311"/>
        <v>704</v>
      </c>
      <c r="AD2208" s="12">
        <f t="shared" si="312"/>
        <v>716</v>
      </c>
      <c r="AE2208" s="12">
        <f t="shared" si="307"/>
        <v>3580</v>
      </c>
      <c r="AF2208" s="12">
        <f t="shared" si="308"/>
        <v>12</v>
      </c>
      <c r="AG2208" s="12">
        <f t="shared" si="309"/>
        <v>60</v>
      </c>
      <c r="AH2208" s="9">
        <f t="shared" si="313"/>
        <v>1.6759776536312849E-2</v>
      </c>
      <c r="AI2208" s="14">
        <f>VLOOKUP(E2208,'Verweis Faktor'!$A:$B,2,FALSE)</f>
        <v>1</v>
      </c>
      <c r="AJ2208" s="14"/>
      <c r="AK2208" s="14" t="str">
        <f>IF(AL2208="Ja","Versandkosten",VLOOKUP(E2208,'Verweis Belegart'!$A$2:$B$9,2,FALSE))</f>
        <v>Hardware</v>
      </c>
      <c r="AL2208" s="14" t="str">
        <f t="shared" si="314"/>
        <v>Nein</v>
      </c>
      <c r="AM2208" s="14" t="str">
        <f t="shared" si="310"/>
        <v>Positiv</v>
      </c>
    </row>
    <row r="2209" spans="1:39" ht="17.25" customHeight="1" x14ac:dyDescent="0.35">
      <c r="A2209" s="17">
        <v>14570826</v>
      </c>
      <c r="B2209" s="2" t="s">
        <v>1751</v>
      </c>
      <c r="C2209" s="1">
        <v>2025001</v>
      </c>
      <c r="D2209" s="1">
        <v>2000595</v>
      </c>
      <c r="E2209" s="2" t="s">
        <v>34</v>
      </c>
      <c r="F2209" s="2" t="s">
        <v>182</v>
      </c>
      <c r="G2209" s="2" t="s">
        <v>66</v>
      </c>
      <c r="H2209" s="2" t="s">
        <v>640</v>
      </c>
      <c r="I2209" s="2" t="s">
        <v>641</v>
      </c>
      <c r="J2209" s="2" t="s">
        <v>304</v>
      </c>
      <c r="K2209" s="2" t="s">
        <v>28</v>
      </c>
      <c r="L2209" s="2" t="s">
        <v>1812</v>
      </c>
      <c r="M2209" s="2" t="s">
        <v>1813</v>
      </c>
      <c r="N2209" s="2" t="s">
        <v>1814</v>
      </c>
      <c r="O2209" s="3">
        <v>1</v>
      </c>
      <c r="P2209" s="3">
        <v>283.70999999999998</v>
      </c>
      <c r="Q2209" s="3">
        <v>301.5</v>
      </c>
      <c r="R2209" s="3">
        <v>301.5</v>
      </c>
      <c r="S2209" s="3">
        <v>17.79</v>
      </c>
      <c r="T2209" s="3">
        <v>17.79</v>
      </c>
      <c r="U2209" s="3">
        <v>5.9</v>
      </c>
      <c r="V2209" s="2" t="s">
        <v>195</v>
      </c>
      <c r="W2209" s="2" t="s">
        <v>196</v>
      </c>
      <c r="X2209" s="2" t="s">
        <v>197</v>
      </c>
      <c r="Y2209" s="19" t="str">
        <f>VLOOKUP(G2209,'Verweis Kd-Gruppe'!$A$2:$B$8,2,FALSE)</f>
        <v>EXP</v>
      </c>
      <c r="Z2209" s="19" t="str">
        <f>VLOOKUP(J2209,'Verweis Art-Gruppe'!$A$2:$B$15,2,FALSE)</f>
        <v>Zubehör</v>
      </c>
      <c r="AA2209" s="19" t="str">
        <f>VLOOKUP(W2209,'Verweis Vertreter'!$A$2:$B$24,2,FALSE)</f>
        <v>Akin Erdem</v>
      </c>
      <c r="AB2209" s="12">
        <f t="shared" si="306"/>
        <v>1</v>
      </c>
      <c r="AC2209" s="12">
        <f t="shared" si="311"/>
        <v>283.70999999999998</v>
      </c>
      <c r="AD2209" s="12">
        <f t="shared" si="312"/>
        <v>301.5</v>
      </c>
      <c r="AE2209" s="12">
        <f t="shared" si="307"/>
        <v>301.5</v>
      </c>
      <c r="AF2209" s="12">
        <f t="shared" si="308"/>
        <v>17.79</v>
      </c>
      <c r="AG2209" s="12">
        <f t="shared" si="309"/>
        <v>17.79</v>
      </c>
      <c r="AH2209" s="9">
        <f t="shared" si="313"/>
        <v>5.9004975124378106E-2</v>
      </c>
      <c r="AI2209" s="14">
        <f>VLOOKUP(E2209,'Verweis Faktor'!$A:$B,2,FALSE)</f>
        <v>1</v>
      </c>
      <c r="AJ2209" s="14"/>
      <c r="AK2209" s="14" t="str">
        <f>IF(AL2209="Ja","Versandkosten",VLOOKUP(E2209,'Verweis Belegart'!$A$2:$B$9,2,FALSE))</f>
        <v>Hardware</v>
      </c>
      <c r="AL2209" s="14" t="str">
        <f t="shared" si="314"/>
        <v>Nein</v>
      </c>
      <c r="AM2209" s="14" t="str">
        <f t="shared" si="310"/>
        <v>Positiv</v>
      </c>
    </row>
    <row r="2210" spans="1:39" ht="17.25" customHeight="1" x14ac:dyDescent="0.35">
      <c r="A2210" s="17">
        <v>14571074</v>
      </c>
      <c r="B2210" s="2" t="s">
        <v>1751</v>
      </c>
      <c r="C2210" s="1">
        <v>2025001</v>
      </c>
      <c r="D2210" s="1">
        <v>2000596</v>
      </c>
      <c r="E2210" s="2" t="s">
        <v>34</v>
      </c>
      <c r="F2210" s="2" t="s">
        <v>182</v>
      </c>
      <c r="G2210" s="2" t="s">
        <v>66</v>
      </c>
      <c r="H2210" s="2" t="s">
        <v>640</v>
      </c>
      <c r="I2210" s="2" t="s">
        <v>641</v>
      </c>
      <c r="J2210" s="2" t="s">
        <v>304</v>
      </c>
      <c r="K2210" s="2" t="s">
        <v>28</v>
      </c>
      <c r="L2210" s="2" t="s">
        <v>1812</v>
      </c>
      <c r="M2210" s="2" t="s">
        <v>1813</v>
      </c>
      <c r="N2210" s="2" t="s">
        <v>1814</v>
      </c>
      <c r="O2210" s="3">
        <v>1</v>
      </c>
      <c r="P2210" s="3">
        <v>283.70999999999998</v>
      </c>
      <c r="Q2210" s="3">
        <v>301.5</v>
      </c>
      <c r="R2210" s="3">
        <v>301.5</v>
      </c>
      <c r="S2210" s="3">
        <v>17.79</v>
      </c>
      <c r="T2210" s="3">
        <v>17.79</v>
      </c>
      <c r="U2210" s="3">
        <v>5.9</v>
      </c>
      <c r="V2210" s="2" t="s">
        <v>195</v>
      </c>
      <c r="W2210" s="2" t="s">
        <v>196</v>
      </c>
      <c r="X2210" s="2" t="s">
        <v>197</v>
      </c>
      <c r="Y2210" s="19" t="str">
        <f>VLOOKUP(G2210,'Verweis Kd-Gruppe'!$A$2:$B$8,2,FALSE)</f>
        <v>EXP</v>
      </c>
      <c r="Z2210" s="19" t="str">
        <f>VLOOKUP(J2210,'Verweis Art-Gruppe'!$A$2:$B$15,2,FALSE)</f>
        <v>Zubehör</v>
      </c>
      <c r="AA2210" s="19" t="str">
        <f>VLOOKUP(W2210,'Verweis Vertreter'!$A$2:$B$24,2,FALSE)</f>
        <v>Akin Erdem</v>
      </c>
      <c r="AB2210" s="12">
        <f t="shared" si="306"/>
        <v>1</v>
      </c>
      <c r="AC2210" s="12">
        <f t="shared" si="311"/>
        <v>283.70999999999998</v>
      </c>
      <c r="AD2210" s="12">
        <f t="shared" si="312"/>
        <v>301.5</v>
      </c>
      <c r="AE2210" s="12">
        <f t="shared" si="307"/>
        <v>301.5</v>
      </c>
      <c r="AF2210" s="12">
        <f t="shared" si="308"/>
        <v>17.79</v>
      </c>
      <c r="AG2210" s="12">
        <f t="shared" si="309"/>
        <v>17.79</v>
      </c>
      <c r="AH2210" s="9">
        <f t="shared" si="313"/>
        <v>5.9004975124378106E-2</v>
      </c>
      <c r="AI2210" s="14">
        <f>VLOOKUP(E2210,'Verweis Faktor'!$A:$B,2,FALSE)</f>
        <v>1</v>
      </c>
      <c r="AJ2210" s="14"/>
      <c r="AK2210" s="14" t="str">
        <f>IF(AL2210="Ja","Versandkosten",VLOOKUP(E2210,'Verweis Belegart'!$A$2:$B$9,2,FALSE))</f>
        <v>Hardware</v>
      </c>
      <c r="AL2210" s="14" t="str">
        <f t="shared" si="314"/>
        <v>Nein</v>
      </c>
      <c r="AM2210" s="14" t="str">
        <f t="shared" si="310"/>
        <v>Positiv</v>
      </c>
    </row>
    <row r="2211" spans="1:39" ht="17.25" customHeight="1" x14ac:dyDescent="0.35">
      <c r="A2211" s="17">
        <v>14571703</v>
      </c>
      <c r="B2211" s="2" t="s">
        <v>1751</v>
      </c>
      <c r="C2211" s="1">
        <v>2025001</v>
      </c>
      <c r="D2211" s="1">
        <v>2000597</v>
      </c>
      <c r="E2211" s="2" t="s">
        <v>34</v>
      </c>
      <c r="F2211" s="2" t="s">
        <v>182</v>
      </c>
      <c r="G2211" s="2" t="s">
        <v>66</v>
      </c>
      <c r="H2211" s="2" t="s">
        <v>640</v>
      </c>
      <c r="I2211" s="2" t="s">
        <v>641</v>
      </c>
      <c r="J2211" s="2" t="s">
        <v>304</v>
      </c>
      <c r="K2211" s="2" t="s">
        <v>28</v>
      </c>
      <c r="L2211" s="2" t="s">
        <v>1815</v>
      </c>
      <c r="M2211" s="2" t="s">
        <v>1816</v>
      </c>
      <c r="N2211" s="2" t="s">
        <v>1802</v>
      </c>
      <c r="O2211" s="3">
        <v>1</v>
      </c>
      <c r="P2211" s="3">
        <v>148.1</v>
      </c>
      <c r="Q2211" s="3">
        <v>199.99</v>
      </c>
      <c r="R2211" s="3">
        <v>199.99</v>
      </c>
      <c r="S2211" s="3">
        <v>51.89</v>
      </c>
      <c r="T2211" s="3">
        <v>51.89</v>
      </c>
      <c r="U2211" s="3">
        <v>25.94</v>
      </c>
      <c r="V2211" s="2" t="s">
        <v>195</v>
      </c>
      <c r="W2211" s="2" t="s">
        <v>196</v>
      </c>
      <c r="X2211" s="2" t="s">
        <v>197</v>
      </c>
      <c r="Y2211" s="19" t="str">
        <f>VLOOKUP(G2211,'Verweis Kd-Gruppe'!$A$2:$B$8,2,FALSE)</f>
        <v>EXP</v>
      </c>
      <c r="Z2211" s="19" t="str">
        <f>VLOOKUP(J2211,'Verweis Art-Gruppe'!$A$2:$B$15,2,FALSE)</f>
        <v>Zubehör</v>
      </c>
      <c r="AA2211" s="19" t="str">
        <f>VLOOKUP(W2211,'Verweis Vertreter'!$A$2:$B$24,2,FALSE)</f>
        <v>Akin Erdem</v>
      </c>
      <c r="AB2211" s="12">
        <f t="shared" si="306"/>
        <v>1</v>
      </c>
      <c r="AC2211" s="12">
        <f t="shared" si="311"/>
        <v>148.1</v>
      </c>
      <c r="AD2211" s="12">
        <f t="shared" si="312"/>
        <v>199.99</v>
      </c>
      <c r="AE2211" s="12">
        <f t="shared" si="307"/>
        <v>199.99</v>
      </c>
      <c r="AF2211" s="12">
        <f t="shared" si="308"/>
        <v>51.89</v>
      </c>
      <c r="AG2211" s="12">
        <f t="shared" si="309"/>
        <v>51.89</v>
      </c>
      <c r="AH2211" s="9">
        <f t="shared" si="313"/>
        <v>0.25946297314865741</v>
      </c>
      <c r="AI2211" s="14">
        <f>VLOOKUP(E2211,'Verweis Faktor'!$A:$B,2,FALSE)</f>
        <v>1</v>
      </c>
      <c r="AJ2211" s="14"/>
      <c r="AK2211" s="14" t="str">
        <f>IF(AL2211="Ja","Versandkosten",VLOOKUP(E2211,'Verweis Belegart'!$A$2:$B$9,2,FALSE))</f>
        <v>Hardware</v>
      </c>
      <c r="AL2211" s="14" t="str">
        <f t="shared" si="314"/>
        <v>Nein</v>
      </c>
      <c r="AM2211" s="14" t="str">
        <f t="shared" si="310"/>
        <v>Positiv</v>
      </c>
    </row>
    <row r="2212" spans="1:39" ht="17.25" customHeight="1" x14ac:dyDescent="0.35">
      <c r="A2212" s="17">
        <v>14572896</v>
      </c>
      <c r="B2212" s="2" t="s">
        <v>1751</v>
      </c>
      <c r="C2212" s="1">
        <v>2025001</v>
      </c>
      <c r="D2212" s="1">
        <v>2000598</v>
      </c>
      <c r="E2212" s="2" t="s">
        <v>34</v>
      </c>
      <c r="F2212" s="2" t="s">
        <v>182</v>
      </c>
      <c r="G2212" s="2" t="s">
        <v>66</v>
      </c>
      <c r="H2212" s="2" t="s">
        <v>640</v>
      </c>
      <c r="I2212" s="2" t="s">
        <v>641</v>
      </c>
      <c r="J2212" s="2" t="s">
        <v>304</v>
      </c>
      <c r="K2212" s="2" t="s">
        <v>28</v>
      </c>
      <c r="L2212" s="2" t="s">
        <v>962</v>
      </c>
      <c r="M2212" s="2" t="s">
        <v>963</v>
      </c>
      <c r="N2212" s="2" t="s">
        <v>963</v>
      </c>
      <c r="O2212" s="3">
        <v>2</v>
      </c>
      <c r="P2212" s="3">
        <v>46.4863</v>
      </c>
      <c r="Q2212" s="3">
        <v>49.75</v>
      </c>
      <c r="R2212" s="3">
        <v>99.5</v>
      </c>
      <c r="S2212" s="3">
        <v>3.2637</v>
      </c>
      <c r="T2212" s="3">
        <v>6.53</v>
      </c>
      <c r="U2212" s="3">
        <v>6.56</v>
      </c>
      <c r="V2212" s="2" t="s">
        <v>195</v>
      </c>
      <c r="W2212" s="2" t="s">
        <v>196</v>
      </c>
      <c r="X2212" s="2" t="s">
        <v>197</v>
      </c>
      <c r="Y2212" s="19" t="str">
        <f>VLOOKUP(G2212,'Verweis Kd-Gruppe'!$A$2:$B$8,2,FALSE)</f>
        <v>EXP</v>
      </c>
      <c r="Z2212" s="19" t="str">
        <f>VLOOKUP(J2212,'Verweis Art-Gruppe'!$A$2:$B$15,2,FALSE)</f>
        <v>Zubehör</v>
      </c>
      <c r="AA2212" s="19" t="str">
        <f>VLOOKUP(W2212,'Verweis Vertreter'!$A$2:$B$24,2,FALSE)</f>
        <v>Akin Erdem</v>
      </c>
      <c r="AB2212" s="12">
        <f t="shared" si="306"/>
        <v>2</v>
      </c>
      <c r="AC2212" s="12">
        <f t="shared" si="311"/>
        <v>46.4863</v>
      </c>
      <c r="AD2212" s="12">
        <f t="shared" si="312"/>
        <v>49.75</v>
      </c>
      <c r="AE2212" s="12">
        <f t="shared" si="307"/>
        <v>99.5</v>
      </c>
      <c r="AF2212" s="12">
        <f t="shared" si="308"/>
        <v>3.2637</v>
      </c>
      <c r="AG2212" s="12">
        <f t="shared" si="309"/>
        <v>6.53</v>
      </c>
      <c r="AH2212" s="9">
        <f t="shared" si="313"/>
        <v>6.5628140703517593E-2</v>
      </c>
      <c r="AI2212" s="14">
        <f>VLOOKUP(E2212,'Verweis Faktor'!$A:$B,2,FALSE)</f>
        <v>1</v>
      </c>
      <c r="AJ2212" s="14"/>
      <c r="AK2212" s="14" t="str">
        <f>IF(AL2212="Ja","Versandkosten",VLOOKUP(E2212,'Verweis Belegart'!$A$2:$B$9,2,FALSE))</f>
        <v>Hardware</v>
      </c>
      <c r="AL2212" s="14" t="str">
        <f t="shared" si="314"/>
        <v>Nein</v>
      </c>
      <c r="AM2212" s="14" t="str">
        <f t="shared" si="310"/>
        <v>Positiv</v>
      </c>
    </row>
    <row r="2213" spans="1:39" ht="17.25" customHeight="1" x14ac:dyDescent="0.35">
      <c r="A2213" s="17">
        <v>14572110</v>
      </c>
      <c r="B2213" s="2" t="s">
        <v>1751</v>
      </c>
      <c r="C2213" s="1">
        <v>2025001</v>
      </c>
      <c r="D2213" s="1">
        <v>2000599</v>
      </c>
      <c r="E2213" s="2" t="s">
        <v>34</v>
      </c>
      <c r="F2213" s="2" t="s">
        <v>53</v>
      </c>
      <c r="G2213" s="2" t="s">
        <v>66</v>
      </c>
      <c r="H2213" s="2" t="s">
        <v>1817</v>
      </c>
      <c r="I2213" s="2" t="s">
        <v>1818</v>
      </c>
      <c r="J2213" s="2" t="s">
        <v>2791</v>
      </c>
      <c r="K2213" s="2" t="s">
        <v>28</v>
      </c>
      <c r="L2213" s="2" t="s">
        <v>120</v>
      </c>
      <c r="M2213" s="2" t="s">
        <v>121</v>
      </c>
      <c r="N2213" s="2" t="s">
        <v>122</v>
      </c>
      <c r="O2213" s="3">
        <v>1</v>
      </c>
      <c r="P2213" s="3">
        <v>0</v>
      </c>
      <c r="Q2213" s="3">
        <v>15</v>
      </c>
      <c r="R2213" s="3">
        <v>15</v>
      </c>
      <c r="S2213" s="3">
        <v>15</v>
      </c>
      <c r="T2213" s="3">
        <v>15</v>
      </c>
      <c r="U2213" s="3"/>
      <c r="V2213" s="2" t="s">
        <v>123</v>
      </c>
      <c r="W2213" s="2" t="s">
        <v>124</v>
      </c>
      <c r="X2213" s="2" t="s">
        <v>72</v>
      </c>
      <c r="Y2213" s="19" t="str">
        <f>VLOOKUP(G2213,'Verweis Kd-Gruppe'!$A$2:$B$8,2,FALSE)</f>
        <v>EXP</v>
      </c>
      <c r="Z2213" s="19" t="str">
        <f>VLOOKUP(J2213,'Verweis Art-Gruppe'!$A$2:$B$15,2,FALSE)</f>
        <v>Sonstige</v>
      </c>
      <c r="AA2213" s="19" t="str">
        <f>VLOOKUP(W2213,'Verweis Vertreter'!$A$2:$B$24,2,FALSE)</f>
        <v>Antonio Vuolo</v>
      </c>
      <c r="AB2213" s="12">
        <f t="shared" si="306"/>
        <v>1</v>
      </c>
      <c r="AC2213" s="12">
        <f t="shared" si="311"/>
        <v>0</v>
      </c>
      <c r="AD2213" s="12">
        <f t="shared" si="312"/>
        <v>15</v>
      </c>
      <c r="AE2213" s="12">
        <f t="shared" si="307"/>
        <v>15</v>
      </c>
      <c r="AF2213" s="12">
        <f t="shared" si="308"/>
        <v>15</v>
      </c>
      <c r="AG2213" s="12">
        <f t="shared" si="309"/>
        <v>15</v>
      </c>
      <c r="AH2213" s="9">
        <f t="shared" si="313"/>
        <v>1</v>
      </c>
      <c r="AI2213" s="14">
        <f>VLOOKUP(E2213,'Verweis Faktor'!$A:$B,2,FALSE)</f>
        <v>1</v>
      </c>
      <c r="AJ2213" s="14"/>
      <c r="AK2213" s="14" t="str">
        <f>IF(AL2213="Ja","Versandkosten",VLOOKUP(E2213,'Verweis Belegart'!$A$2:$B$9,2,FALSE))</f>
        <v>Versandkosten</v>
      </c>
      <c r="AL2213" s="14" t="str">
        <f t="shared" si="314"/>
        <v>Ja</v>
      </c>
      <c r="AM2213" s="14" t="str">
        <f t="shared" si="310"/>
        <v>Positiv</v>
      </c>
    </row>
    <row r="2214" spans="1:39" ht="17.25" customHeight="1" x14ac:dyDescent="0.35">
      <c r="A2214" s="17">
        <v>14572110</v>
      </c>
      <c r="B2214" s="2" t="s">
        <v>1751</v>
      </c>
      <c r="C2214" s="1">
        <v>2025001</v>
      </c>
      <c r="D2214" s="1">
        <v>2000599</v>
      </c>
      <c r="E2214" s="2" t="s">
        <v>34</v>
      </c>
      <c r="F2214" s="2" t="s">
        <v>53</v>
      </c>
      <c r="G2214" s="2" t="s">
        <v>66</v>
      </c>
      <c r="H2214" s="2" t="s">
        <v>1817</v>
      </c>
      <c r="I2214" s="2" t="s">
        <v>1818</v>
      </c>
      <c r="J2214" s="2" t="s">
        <v>103</v>
      </c>
      <c r="K2214" s="2" t="s">
        <v>45</v>
      </c>
      <c r="L2214" s="2" t="s">
        <v>1195</v>
      </c>
      <c r="M2214" s="2" t="s">
        <v>1196</v>
      </c>
      <c r="N2214" s="2" t="s">
        <v>262</v>
      </c>
      <c r="O2214" s="3">
        <v>1</v>
      </c>
      <c r="P2214" s="3">
        <v>994</v>
      </c>
      <c r="Q2214" s="3">
        <v>1029</v>
      </c>
      <c r="R2214" s="3">
        <v>1029</v>
      </c>
      <c r="S2214" s="3">
        <v>35</v>
      </c>
      <c r="T2214" s="3">
        <v>35</v>
      </c>
      <c r="U2214" s="3">
        <v>3.4</v>
      </c>
      <c r="V2214" s="2" t="s">
        <v>123</v>
      </c>
      <c r="W2214" s="2" t="s">
        <v>124</v>
      </c>
      <c r="X2214" s="2" t="s">
        <v>72</v>
      </c>
      <c r="Y2214" s="19" t="str">
        <f>VLOOKUP(G2214,'Verweis Kd-Gruppe'!$A$2:$B$8,2,FALSE)</f>
        <v>EXP</v>
      </c>
      <c r="Z2214" s="19" t="str">
        <f>VLOOKUP(J2214,'Verweis Art-Gruppe'!$A$2:$B$15,2,FALSE)</f>
        <v>Geräte</v>
      </c>
      <c r="AA2214" s="19" t="str">
        <f>VLOOKUP(W2214,'Verweis Vertreter'!$A$2:$B$24,2,FALSE)</f>
        <v>Antonio Vuolo</v>
      </c>
      <c r="AB2214" s="12">
        <f t="shared" si="306"/>
        <v>1</v>
      </c>
      <c r="AC2214" s="12">
        <f t="shared" si="311"/>
        <v>994</v>
      </c>
      <c r="AD2214" s="12">
        <f t="shared" si="312"/>
        <v>1029</v>
      </c>
      <c r="AE2214" s="12">
        <f t="shared" si="307"/>
        <v>1029</v>
      </c>
      <c r="AF2214" s="12">
        <f t="shared" si="308"/>
        <v>35</v>
      </c>
      <c r="AG2214" s="12">
        <f t="shared" si="309"/>
        <v>35</v>
      </c>
      <c r="AH2214" s="9">
        <f t="shared" si="313"/>
        <v>3.4013605442176874E-2</v>
      </c>
      <c r="AI2214" s="14">
        <f>VLOOKUP(E2214,'Verweis Faktor'!$A:$B,2,FALSE)</f>
        <v>1</v>
      </c>
      <c r="AJ2214" s="14"/>
      <c r="AK2214" s="14" t="str">
        <f>IF(AL2214="Ja","Versandkosten",VLOOKUP(E2214,'Verweis Belegart'!$A$2:$B$9,2,FALSE))</f>
        <v>Hardware</v>
      </c>
      <c r="AL2214" s="14" t="str">
        <f t="shared" si="314"/>
        <v>Nein</v>
      </c>
      <c r="AM2214" s="14" t="str">
        <f t="shared" si="310"/>
        <v>Positiv</v>
      </c>
    </row>
    <row r="2215" spans="1:39" ht="17.25" customHeight="1" x14ac:dyDescent="0.35">
      <c r="A2215" s="17">
        <v>14572110</v>
      </c>
      <c r="B2215" s="2" t="s">
        <v>1751</v>
      </c>
      <c r="C2215" s="1">
        <v>2025001</v>
      </c>
      <c r="D2215" s="1">
        <v>2000599</v>
      </c>
      <c r="E2215" s="2" t="s">
        <v>34</v>
      </c>
      <c r="F2215" s="2" t="s">
        <v>53</v>
      </c>
      <c r="G2215" s="2" t="s">
        <v>66</v>
      </c>
      <c r="H2215" s="2" t="s">
        <v>1817</v>
      </c>
      <c r="I2215" s="2" t="s">
        <v>1818</v>
      </c>
      <c r="J2215" s="2" t="s">
        <v>103</v>
      </c>
      <c r="K2215" s="2" t="s">
        <v>49</v>
      </c>
      <c r="L2215" s="2" t="s">
        <v>1305</v>
      </c>
      <c r="M2215" s="2" t="s">
        <v>1306</v>
      </c>
      <c r="N2215" s="2" t="s">
        <v>139</v>
      </c>
      <c r="O2215" s="3">
        <v>1</v>
      </c>
      <c r="P2215" s="3">
        <v>704</v>
      </c>
      <c r="Q2215" s="3">
        <v>718</v>
      </c>
      <c r="R2215" s="3">
        <v>718</v>
      </c>
      <c r="S2215" s="3">
        <v>14</v>
      </c>
      <c r="T2215" s="3">
        <v>14</v>
      </c>
      <c r="U2215" s="3">
        <v>1.94</v>
      </c>
      <c r="V2215" s="2" t="s">
        <v>123</v>
      </c>
      <c r="W2215" s="2" t="s">
        <v>124</v>
      </c>
      <c r="X2215" s="2" t="s">
        <v>72</v>
      </c>
      <c r="Y2215" s="19" t="str">
        <f>VLOOKUP(G2215,'Verweis Kd-Gruppe'!$A$2:$B$8,2,FALSE)</f>
        <v>EXP</v>
      </c>
      <c r="Z2215" s="19" t="str">
        <f>VLOOKUP(J2215,'Verweis Art-Gruppe'!$A$2:$B$15,2,FALSE)</f>
        <v>Geräte</v>
      </c>
      <c r="AA2215" s="19" t="str">
        <f>VLOOKUP(W2215,'Verweis Vertreter'!$A$2:$B$24,2,FALSE)</f>
        <v>Antonio Vuolo</v>
      </c>
      <c r="AB2215" s="12">
        <f t="shared" si="306"/>
        <v>1</v>
      </c>
      <c r="AC2215" s="12">
        <f t="shared" si="311"/>
        <v>704</v>
      </c>
      <c r="AD2215" s="12">
        <f t="shared" si="312"/>
        <v>718</v>
      </c>
      <c r="AE2215" s="12">
        <f t="shared" si="307"/>
        <v>718</v>
      </c>
      <c r="AF2215" s="12">
        <f t="shared" si="308"/>
        <v>14</v>
      </c>
      <c r="AG2215" s="12">
        <f t="shared" si="309"/>
        <v>14</v>
      </c>
      <c r="AH2215" s="9">
        <f t="shared" si="313"/>
        <v>1.9498607242339833E-2</v>
      </c>
      <c r="AI2215" s="14">
        <f>VLOOKUP(E2215,'Verweis Faktor'!$A:$B,2,FALSE)</f>
        <v>1</v>
      </c>
      <c r="AJ2215" s="14"/>
      <c r="AK2215" s="14" t="str">
        <f>IF(AL2215="Ja","Versandkosten",VLOOKUP(E2215,'Verweis Belegart'!$A$2:$B$9,2,FALSE))</f>
        <v>Hardware</v>
      </c>
      <c r="AL2215" s="14" t="str">
        <f t="shared" si="314"/>
        <v>Nein</v>
      </c>
      <c r="AM2215" s="14" t="str">
        <f t="shared" si="310"/>
        <v>Positiv</v>
      </c>
    </row>
    <row r="2216" spans="1:39" ht="17.25" customHeight="1" x14ac:dyDescent="0.35">
      <c r="A2216" s="17">
        <v>14572110</v>
      </c>
      <c r="B2216" s="2" t="s">
        <v>1751</v>
      </c>
      <c r="C2216" s="1">
        <v>2025001</v>
      </c>
      <c r="D2216" s="1">
        <v>2000599</v>
      </c>
      <c r="E2216" s="2" t="s">
        <v>34</v>
      </c>
      <c r="F2216" s="2" t="s">
        <v>53</v>
      </c>
      <c r="G2216" s="2" t="s">
        <v>66</v>
      </c>
      <c r="H2216" s="2" t="s">
        <v>1817</v>
      </c>
      <c r="I2216" s="2" t="s">
        <v>1818</v>
      </c>
      <c r="J2216" s="2" t="s">
        <v>103</v>
      </c>
      <c r="K2216" s="2" t="s">
        <v>79</v>
      </c>
      <c r="L2216" s="2" t="s">
        <v>435</v>
      </c>
      <c r="M2216" s="2" t="s">
        <v>436</v>
      </c>
      <c r="N2216" s="2" t="s">
        <v>286</v>
      </c>
      <c r="O2216" s="3">
        <v>1</v>
      </c>
      <c r="P2216" s="3">
        <v>717</v>
      </c>
      <c r="Q2216" s="3">
        <v>727</v>
      </c>
      <c r="R2216" s="3">
        <v>727</v>
      </c>
      <c r="S2216" s="3">
        <v>10</v>
      </c>
      <c r="T2216" s="3">
        <v>10</v>
      </c>
      <c r="U2216" s="3">
        <v>1.37</v>
      </c>
      <c r="V2216" s="2" t="s">
        <v>123</v>
      </c>
      <c r="W2216" s="2" t="s">
        <v>124</v>
      </c>
      <c r="X2216" s="2" t="s">
        <v>72</v>
      </c>
      <c r="Y2216" s="19" t="str">
        <f>VLOOKUP(G2216,'Verweis Kd-Gruppe'!$A$2:$B$8,2,FALSE)</f>
        <v>EXP</v>
      </c>
      <c r="Z2216" s="19" t="str">
        <f>VLOOKUP(J2216,'Verweis Art-Gruppe'!$A$2:$B$15,2,FALSE)</f>
        <v>Geräte</v>
      </c>
      <c r="AA2216" s="19" t="str">
        <f>VLOOKUP(W2216,'Verweis Vertreter'!$A$2:$B$24,2,FALSE)</f>
        <v>Antonio Vuolo</v>
      </c>
      <c r="AB2216" s="12">
        <f t="shared" si="306"/>
        <v>1</v>
      </c>
      <c r="AC2216" s="12">
        <f t="shared" si="311"/>
        <v>717</v>
      </c>
      <c r="AD2216" s="12">
        <f t="shared" si="312"/>
        <v>727</v>
      </c>
      <c r="AE2216" s="12">
        <f t="shared" si="307"/>
        <v>727</v>
      </c>
      <c r="AF2216" s="12">
        <f t="shared" si="308"/>
        <v>10</v>
      </c>
      <c r="AG2216" s="12">
        <f t="shared" si="309"/>
        <v>10</v>
      </c>
      <c r="AH2216" s="9">
        <f t="shared" si="313"/>
        <v>1.3755158184319119E-2</v>
      </c>
      <c r="AI2216" s="14">
        <f>VLOOKUP(E2216,'Verweis Faktor'!$A:$B,2,FALSE)</f>
        <v>1</v>
      </c>
      <c r="AJ2216" s="14"/>
      <c r="AK2216" s="14" t="str">
        <f>IF(AL2216="Ja","Versandkosten",VLOOKUP(E2216,'Verweis Belegart'!$A$2:$B$9,2,FALSE))</f>
        <v>Hardware</v>
      </c>
      <c r="AL2216" s="14" t="str">
        <f t="shared" si="314"/>
        <v>Nein</v>
      </c>
      <c r="AM2216" s="14" t="str">
        <f t="shared" si="310"/>
        <v>Positiv</v>
      </c>
    </row>
    <row r="2217" spans="1:39" ht="17.25" customHeight="1" x14ac:dyDescent="0.35">
      <c r="A2217" s="17">
        <v>14573109</v>
      </c>
      <c r="B2217" s="2" t="s">
        <v>1751</v>
      </c>
      <c r="C2217" s="1">
        <v>2025001</v>
      </c>
      <c r="D2217" s="1">
        <v>2000600</v>
      </c>
      <c r="E2217" s="2" t="s">
        <v>34</v>
      </c>
      <c r="F2217" s="2" t="s">
        <v>53</v>
      </c>
      <c r="G2217" s="2" t="s">
        <v>36</v>
      </c>
      <c r="H2217" s="2" t="s">
        <v>1637</v>
      </c>
      <c r="I2217" s="2" t="s">
        <v>1638</v>
      </c>
      <c r="J2217" s="2" t="s">
        <v>103</v>
      </c>
      <c r="K2217" s="2" t="s">
        <v>28</v>
      </c>
      <c r="L2217" s="2" t="s">
        <v>1756</v>
      </c>
      <c r="M2217" s="2" t="s">
        <v>1757</v>
      </c>
      <c r="N2217" s="2" t="s">
        <v>1480</v>
      </c>
      <c r="O2217" s="3">
        <v>60</v>
      </c>
      <c r="P2217" s="3">
        <v>292</v>
      </c>
      <c r="Q2217" s="3">
        <v>304</v>
      </c>
      <c r="R2217" s="3">
        <v>18240</v>
      </c>
      <c r="S2217" s="3">
        <v>12</v>
      </c>
      <c r="T2217" s="3">
        <v>720</v>
      </c>
      <c r="U2217" s="3">
        <v>3.94</v>
      </c>
      <c r="V2217" s="2" t="s">
        <v>813</v>
      </c>
      <c r="W2217" s="2" t="s">
        <v>814</v>
      </c>
      <c r="X2217" s="2" t="s">
        <v>197</v>
      </c>
      <c r="Y2217" s="19" t="str">
        <f>VLOOKUP(G2217,'Verweis Kd-Gruppe'!$A$2:$B$8,2,FALSE)</f>
        <v>GRK</v>
      </c>
      <c r="Z2217" s="19" t="str">
        <f>VLOOKUP(J2217,'Verweis Art-Gruppe'!$A$2:$B$15,2,FALSE)</f>
        <v>Geräte</v>
      </c>
      <c r="AA2217" s="19" t="str">
        <f>VLOOKUP(W2217,'Verweis Vertreter'!$A$2:$B$24,2,FALSE)</f>
        <v>Sokol Kapaj</v>
      </c>
      <c r="AB2217" s="12">
        <f t="shared" si="306"/>
        <v>60</v>
      </c>
      <c r="AC2217" s="12">
        <f t="shared" si="311"/>
        <v>292</v>
      </c>
      <c r="AD2217" s="12">
        <f t="shared" si="312"/>
        <v>304</v>
      </c>
      <c r="AE2217" s="12">
        <f t="shared" si="307"/>
        <v>18240</v>
      </c>
      <c r="AF2217" s="12">
        <f t="shared" si="308"/>
        <v>12</v>
      </c>
      <c r="AG2217" s="12">
        <f t="shared" si="309"/>
        <v>720</v>
      </c>
      <c r="AH2217" s="9">
        <f t="shared" si="313"/>
        <v>3.9473684210526314E-2</v>
      </c>
      <c r="AI2217" s="14">
        <f>VLOOKUP(E2217,'Verweis Faktor'!$A:$B,2,FALSE)</f>
        <v>1</v>
      </c>
      <c r="AJ2217" s="14"/>
      <c r="AK2217" s="14" t="str">
        <f>IF(AL2217="Ja","Versandkosten",VLOOKUP(E2217,'Verweis Belegart'!$A$2:$B$9,2,FALSE))</f>
        <v>Hardware</v>
      </c>
      <c r="AL2217" s="14" t="str">
        <f t="shared" si="314"/>
        <v>Nein</v>
      </c>
      <c r="AM2217" s="14" t="str">
        <f t="shared" si="310"/>
        <v>Positiv</v>
      </c>
    </row>
    <row r="2218" spans="1:39" ht="17.25" customHeight="1" x14ac:dyDescent="0.35">
      <c r="A2218" s="17">
        <v>14573049</v>
      </c>
      <c r="B2218" s="2" t="s">
        <v>1751</v>
      </c>
      <c r="C2218" s="1">
        <v>2025001</v>
      </c>
      <c r="D2218" s="1">
        <v>2000601</v>
      </c>
      <c r="E2218" s="2" t="s">
        <v>34</v>
      </c>
      <c r="F2218" s="2" t="s">
        <v>142</v>
      </c>
      <c r="G2218" s="2" t="s">
        <v>36</v>
      </c>
      <c r="H2218" s="2" t="s">
        <v>600</v>
      </c>
      <c r="I2218" s="2" t="s">
        <v>601</v>
      </c>
      <c r="J2218" s="2" t="s">
        <v>2791</v>
      </c>
      <c r="K2218" s="2" t="s">
        <v>28</v>
      </c>
      <c r="L2218" s="2" t="s">
        <v>249</v>
      </c>
      <c r="M2218" s="2" t="s">
        <v>250</v>
      </c>
      <c r="N2218" s="2" t="s">
        <v>122</v>
      </c>
      <c r="O2218" s="3">
        <v>1</v>
      </c>
      <c r="P2218" s="3">
        <v>0</v>
      </c>
      <c r="Q2218" s="3">
        <v>6.35</v>
      </c>
      <c r="R2218" s="3">
        <v>6.35</v>
      </c>
      <c r="S2218" s="3">
        <v>6.35</v>
      </c>
      <c r="T2218" s="3">
        <v>6.35</v>
      </c>
      <c r="U2218" s="3"/>
      <c r="V2218" s="2" t="s">
        <v>235</v>
      </c>
      <c r="W2218" s="2" t="s">
        <v>236</v>
      </c>
      <c r="X2218" s="2" t="s">
        <v>33</v>
      </c>
      <c r="Y2218" s="19" t="str">
        <f>VLOOKUP(G2218,'Verweis Kd-Gruppe'!$A$2:$B$8,2,FALSE)</f>
        <v>GRK</v>
      </c>
      <c r="Z2218" s="19" t="str">
        <f>VLOOKUP(J2218,'Verweis Art-Gruppe'!$A$2:$B$15,2,FALSE)</f>
        <v>Sonstige</v>
      </c>
      <c r="AA2218" s="19" t="str">
        <f>VLOOKUP(W2218,'Verweis Vertreter'!$A$2:$B$24,2,FALSE)</f>
        <v>Patrick Verfürth</v>
      </c>
      <c r="AB2218" s="12">
        <f t="shared" si="306"/>
        <v>1</v>
      </c>
      <c r="AC2218" s="12">
        <f t="shared" si="311"/>
        <v>0</v>
      </c>
      <c r="AD2218" s="12">
        <f t="shared" si="312"/>
        <v>6.35</v>
      </c>
      <c r="AE2218" s="12">
        <f t="shared" si="307"/>
        <v>6.35</v>
      </c>
      <c r="AF2218" s="12">
        <f t="shared" si="308"/>
        <v>6.35</v>
      </c>
      <c r="AG2218" s="12">
        <f t="shared" si="309"/>
        <v>6.35</v>
      </c>
      <c r="AH2218" s="9">
        <f t="shared" si="313"/>
        <v>1</v>
      </c>
      <c r="AI2218" s="14">
        <f>VLOOKUP(E2218,'Verweis Faktor'!$A:$B,2,FALSE)</f>
        <v>1</v>
      </c>
      <c r="AJ2218" s="14"/>
      <c r="AK2218" s="14" t="str">
        <f>IF(AL2218="Ja","Versandkosten",VLOOKUP(E2218,'Verweis Belegart'!$A$2:$B$9,2,FALSE))</f>
        <v>Versandkosten</v>
      </c>
      <c r="AL2218" s="14" t="str">
        <f t="shared" si="314"/>
        <v>Ja</v>
      </c>
      <c r="AM2218" s="14" t="str">
        <f t="shared" si="310"/>
        <v>Positiv</v>
      </c>
    </row>
    <row r="2219" spans="1:39" ht="17.25" customHeight="1" x14ac:dyDescent="0.35">
      <c r="A2219" s="17">
        <v>14573049</v>
      </c>
      <c r="B2219" s="2" t="s">
        <v>1751</v>
      </c>
      <c r="C2219" s="1">
        <v>2025001</v>
      </c>
      <c r="D2219" s="1">
        <v>2000601</v>
      </c>
      <c r="E2219" s="2" t="s">
        <v>34</v>
      </c>
      <c r="F2219" s="2" t="s">
        <v>142</v>
      </c>
      <c r="G2219" s="2" t="s">
        <v>36</v>
      </c>
      <c r="H2219" s="2" t="s">
        <v>600</v>
      </c>
      <c r="I2219" s="2" t="s">
        <v>601</v>
      </c>
      <c r="J2219" s="2" t="s">
        <v>103</v>
      </c>
      <c r="K2219" s="2" t="s">
        <v>45</v>
      </c>
      <c r="L2219" s="2" t="s">
        <v>947</v>
      </c>
      <c r="M2219" s="2" t="s">
        <v>948</v>
      </c>
      <c r="N2219" s="2" t="s">
        <v>949</v>
      </c>
      <c r="O2219" s="3">
        <v>1</v>
      </c>
      <c r="P2219" s="3">
        <v>135</v>
      </c>
      <c r="Q2219" s="3">
        <v>149</v>
      </c>
      <c r="R2219" s="3">
        <v>149</v>
      </c>
      <c r="S2219" s="3">
        <v>14</v>
      </c>
      <c r="T2219" s="3">
        <v>14</v>
      </c>
      <c r="U2219" s="3">
        <v>9.39</v>
      </c>
      <c r="V2219" s="2" t="s">
        <v>235</v>
      </c>
      <c r="W2219" s="2" t="s">
        <v>236</v>
      </c>
      <c r="X2219" s="2" t="s">
        <v>33</v>
      </c>
      <c r="Y2219" s="19" t="str">
        <f>VLOOKUP(G2219,'Verweis Kd-Gruppe'!$A$2:$B$8,2,FALSE)</f>
        <v>GRK</v>
      </c>
      <c r="Z2219" s="19" t="str">
        <f>VLOOKUP(J2219,'Verweis Art-Gruppe'!$A$2:$B$15,2,FALSE)</f>
        <v>Geräte</v>
      </c>
      <c r="AA2219" s="19" t="str">
        <f>VLOOKUP(W2219,'Verweis Vertreter'!$A$2:$B$24,2,FALSE)</f>
        <v>Patrick Verfürth</v>
      </c>
      <c r="AB2219" s="12">
        <f t="shared" si="306"/>
        <v>1</v>
      </c>
      <c r="AC2219" s="12">
        <f t="shared" si="311"/>
        <v>135</v>
      </c>
      <c r="AD2219" s="12">
        <f t="shared" si="312"/>
        <v>149</v>
      </c>
      <c r="AE2219" s="12">
        <f t="shared" si="307"/>
        <v>149</v>
      </c>
      <c r="AF2219" s="12">
        <f t="shared" si="308"/>
        <v>14</v>
      </c>
      <c r="AG2219" s="12">
        <f t="shared" si="309"/>
        <v>14</v>
      </c>
      <c r="AH2219" s="9">
        <f t="shared" si="313"/>
        <v>9.3959731543624164E-2</v>
      </c>
      <c r="AI2219" s="14">
        <f>VLOOKUP(E2219,'Verweis Faktor'!$A:$B,2,FALSE)</f>
        <v>1</v>
      </c>
      <c r="AJ2219" s="14"/>
      <c r="AK2219" s="14" t="str">
        <f>IF(AL2219="Ja","Versandkosten",VLOOKUP(E2219,'Verweis Belegart'!$A$2:$B$9,2,FALSE))</f>
        <v>Hardware</v>
      </c>
      <c r="AL2219" s="14" t="str">
        <f t="shared" si="314"/>
        <v>Nein</v>
      </c>
      <c r="AM2219" s="14" t="str">
        <f t="shared" si="310"/>
        <v>Positiv</v>
      </c>
    </row>
    <row r="2220" spans="1:39" ht="17.25" customHeight="1" x14ac:dyDescent="0.35">
      <c r="A2220" s="17">
        <v>14573094</v>
      </c>
      <c r="B2220" s="2" t="s">
        <v>1751</v>
      </c>
      <c r="C2220" s="1">
        <v>2025001</v>
      </c>
      <c r="D2220" s="1">
        <v>2000602</v>
      </c>
      <c r="E2220" s="2" t="s">
        <v>34</v>
      </c>
      <c r="F2220" s="2" t="s">
        <v>142</v>
      </c>
      <c r="G2220" s="2" t="s">
        <v>36</v>
      </c>
      <c r="H2220" s="2" t="s">
        <v>600</v>
      </c>
      <c r="I2220" s="2" t="s">
        <v>601</v>
      </c>
      <c r="J2220" s="2" t="s">
        <v>304</v>
      </c>
      <c r="K2220" s="2" t="s">
        <v>28</v>
      </c>
      <c r="L2220" s="2" t="s">
        <v>1243</v>
      </c>
      <c r="M2220" s="2" t="s">
        <v>1244</v>
      </c>
      <c r="N2220" s="2" t="s">
        <v>1245</v>
      </c>
      <c r="O2220" s="3">
        <v>2</v>
      </c>
      <c r="P2220" s="3">
        <v>175</v>
      </c>
      <c r="Q2220" s="3">
        <v>199</v>
      </c>
      <c r="R2220" s="3">
        <v>398</v>
      </c>
      <c r="S2220" s="3">
        <v>24</v>
      </c>
      <c r="T2220" s="3">
        <v>48</v>
      </c>
      <c r="U2220" s="3">
        <v>12.06</v>
      </c>
      <c r="V2220" s="2" t="s">
        <v>235</v>
      </c>
      <c r="W2220" s="2" t="s">
        <v>236</v>
      </c>
      <c r="X2220" s="2" t="s">
        <v>33</v>
      </c>
      <c r="Y2220" s="19" t="str">
        <f>VLOOKUP(G2220,'Verweis Kd-Gruppe'!$A$2:$B$8,2,FALSE)</f>
        <v>GRK</v>
      </c>
      <c r="Z2220" s="19" t="str">
        <f>VLOOKUP(J2220,'Verweis Art-Gruppe'!$A$2:$B$15,2,FALSE)</f>
        <v>Zubehör</v>
      </c>
      <c r="AA2220" s="19" t="str">
        <f>VLOOKUP(W2220,'Verweis Vertreter'!$A$2:$B$24,2,FALSE)</f>
        <v>Patrick Verfürth</v>
      </c>
      <c r="AB2220" s="12">
        <f t="shared" si="306"/>
        <v>2</v>
      </c>
      <c r="AC2220" s="12">
        <f t="shared" si="311"/>
        <v>175</v>
      </c>
      <c r="AD2220" s="12">
        <f t="shared" si="312"/>
        <v>199</v>
      </c>
      <c r="AE2220" s="12">
        <f t="shared" si="307"/>
        <v>398</v>
      </c>
      <c r="AF2220" s="12">
        <f t="shared" si="308"/>
        <v>24</v>
      </c>
      <c r="AG2220" s="12">
        <f t="shared" si="309"/>
        <v>48</v>
      </c>
      <c r="AH2220" s="9">
        <f t="shared" si="313"/>
        <v>0.12060301507537688</v>
      </c>
      <c r="AI2220" s="14">
        <f>VLOOKUP(E2220,'Verweis Faktor'!$A:$B,2,FALSE)</f>
        <v>1</v>
      </c>
      <c r="AJ2220" s="14"/>
      <c r="AK2220" s="14" t="str">
        <f>IF(AL2220="Ja","Versandkosten",VLOOKUP(E2220,'Verweis Belegart'!$A$2:$B$9,2,FALSE))</f>
        <v>Hardware</v>
      </c>
      <c r="AL2220" s="14" t="str">
        <f t="shared" si="314"/>
        <v>Nein</v>
      </c>
      <c r="AM2220" s="14" t="str">
        <f t="shared" si="310"/>
        <v>Positiv</v>
      </c>
    </row>
    <row r="2221" spans="1:39" ht="17.25" customHeight="1" x14ac:dyDescent="0.35">
      <c r="A2221" s="17">
        <v>14573094</v>
      </c>
      <c r="B2221" s="2" t="s">
        <v>1751</v>
      </c>
      <c r="C2221" s="1">
        <v>2025001</v>
      </c>
      <c r="D2221" s="1">
        <v>2000602</v>
      </c>
      <c r="E2221" s="2" t="s">
        <v>34</v>
      </c>
      <c r="F2221" s="2" t="s">
        <v>142</v>
      </c>
      <c r="G2221" s="2" t="s">
        <v>36</v>
      </c>
      <c r="H2221" s="2" t="s">
        <v>600</v>
      </c>
      <c r="I2221" s="2" t="s">
        <v>601</v>
      </c>
      <c r="J2221" s="2" t="s">
        <v>103</v>
      </c>
      <c r="K2221" s="2" t="s">
        <v>45</v>
      </c>
      <c r="L2221" s="2" t="s">
        <v>458</v>
      </c>
      <c r="M2221" s="2" t="s">
        <v>459</v>
      </c>
      <c r="N2221" s="2" t="s">
        <v>41</v>
      </c>
      <c r="O2221" s="3">
        <v>1</v>
      </c>
      <c r="P2221" s="3">
        <v>228.69569999999999</v>
      </c>
      <c r="Q2221" s="3">
        <v>235</v>
      </c>
      <c r="R2221" s="3">
        <v>235</v>
      </c>
      <c r="S2221" s="3">
        <v>6.3042999999999996</v>
      </c>
      <c r="T2221" s="3">
        <v>6.3</v>
      </c>
      <c r="U2221" s="3">
        <v>2.68</v>
      </c>
      <c r="V2221" s="2" t="s">
        <v>235</v>
      </c>
      <c r="W2221" s="2" t="s">
        <v>236</v>
      </c>
      <c r="X2221" s="2" t="s">
        <v>33</v>
      </c>
      <c r="Y2221" s="19" t="str">
        <f>VLOOKUP(G2221,'Verweis Kd-Gruppe'!$A$2:$B$8,2,FALSE)</f>
        <v>GRK</v>
      </c>
      <c r="Z2221" s="19" t="str">
        <f>VLOOKUP(J2221,'Verweis Art-Gruppe'!$A$2:$B$15,2,FALSE)</f>
        <v>Geräte</v>
      </c>
      <c r="AA2221" s="19" t="str">
        <f>VLOOKUP(W2221,'Verweis Vertreter'!$A$2:$B$24,2,FALSE)</f>
        <v>Patrick Verfürth</v>
      </c>
      <c r="AB2221" s="12">
        <f t="shared" si="306"/>
        <v>1</v>
      </c>
      <c r="AC2221" s="12">
        <f t="shared" si="311"/>
        <v>228.69569999999999</v>
      </c>
      <c r="AD2221" s="12">
        <f t="shared" si="312"/>
        <v>235</v>
      </c>
      <c r="AE2221" s="12">
        <f t="shared" si="307"/>
        <v>235</v>
      </c>
      <c r="AF2221" s="12">
        <f t="shared" si="308"/>
        <v>6.3042999999999996</v>
      </c>
      <c r="AG2221" s="12">
        <f t="shared" si="309"/>
        <v>6.3</v>
      </c>
      <c r="AH2221" s="9">
        <f t="shared" si="313"/>
        <v>2.680851063829787E-2</v>
      </c>
      <c r="AI2221" s="14">
        <f>VLOOKUP(E2221,'Verweis Faktor'!$A:$B,2,FALSE)</f>
        <v>1</v>
      </c>
      <c r="AJ2221" s="14"/>
      <c r="AK2221" s="14" t="str">
        <f>IF(AL2221="Ja","Versandkosten",VLOOKUP(E2221,'Verweis Belegart'!$A$2:$B$9,2,FALSE))</f>
        <v>Hardware</v>
      </c>
      <c r="AL2221" s="14" t="str">
        <f t="shared" si="314"/>
        <v>Nein</v>
      </c>
      <c r="AM2221" s="14" t="str">
        <f t="shared" si="310"/>
        <v>Positiv</v>
      </c>
    </row>
    <row r="2222" spans="1:39" ht="17.25" customHeight="1" x14ac:dyDescent="0.35">
      <c r="A2222" s="17">
        <v>14573094</v>
      </c>
      <c r="B2222" s="2" t="s">
        <v>1751</v>
      </c>
      <c r="C2222" s="1">
        <v>2025001</v>
      </c>
      <c r="D2222" s="1">
        <v>2000602</v>
      </c>
      <c r="E2222" s="2" t="s">
        <v>34</v>
      </c>
      <c r="F2222" s="2" t="s">
        <v>142</v>
      </c>
      <c r="G2222" s="2" t="s">
        <v>36</v>
      </c>
      <c r="H2222" s="2" t="s">
        <v>600</v>
      </c>
      <c r="I2222" s="2" t="s">
        <v>601</v>
      </c>
      <c r="J2222" s="2" t="s">
        <v>103</v>
      </c>
      <c r="K2222" s="2" t="s">
        <v>49</v>
      </c>
      <c r="L2222" s="2" t="s">
        <v>88</v>
      </c>
      <c r="M2222" s="2" t="s">
        <v>89</v>
      </c>
      <c r="N2222" s="2" t="s">
        <v>90</v>
      </c>
      <c r="O2222" s="3">
        <v>7</v>
      </c>
      <c r="P2222" s="3">
        <v>530.07069999999999</v>
      </c>
      <c r="Q2222" s="3">
        <v>555</v>
      </c>
      <c r="R2222" s="3">
        <v>3885</v>
      </c>
      <c r="S2222" s="3">
        <v>24.929300000000001</v>
      </c>
      <c r="T2222" s="3">
        <v>174.51</v>
      </c>
      <c r="U2222" s="3">
        <v>4.49</v>
      </c>
      <c r="V2222" s="2" t="s">
        <v>235</v>
      </c>
      <c r="W2222" s="2" t="s">
        <v>236</v>
      </c>
      <c r="X2222" s="2" t="s">
        <v>33</v>
      </c>
      <c r="Y2222" s="19" t="str">
        <f>VLOOKUP(G2222,'Verweis Kd-Gruppe'!$A$2:$B$8,2,FALSE)</f>
        <v>GRK</v>
      </c>
      <c r="Z2222" s="19" t="str">
        <f>VLOOKUP(J2222,'Verweis Art-Gruppe'!$A$2:$B$15,2,FALSE)</f>
        <v>Geräte</v>
      </c>
      <c r="AA2222" s="19" t="str">
        <f>VLOOKUP(W2222,'Verweis Vertreter'!$A$2:$B$24,2,FALSE)</f>
        <v>Patrick Verfürth</v>
      </c>
      <c r="AB2222" s="12">
        <f t="shared" si="306"/>
        <v>7</v>
      </c>
      <c r="AC2222" s="12">
        <f t="shared" si="311"/>
        <v>530.07069999999999</v>
      </c>
      <c r="AD2222" s="12">
        <f t="shared" si="312"/>
        <v>555</v>
      </c>
      <c r="AE2222" s="12">
        <f t="shared" si="307"/>
        <v>3885</v>
      </c>
      <c r="AF2222" s="12">
        <f t="shared" si="308"/>
        <v>24.929300000000001</v>
      </c>
      <c r="AG2222" s="12">
        <f t="shared" si="309"/>
        <v>174.51</v>
      </c>
      <c r="AH2222" s="9">
        <f t="shared" si="313"/>
        <v>4.4918918918918915E-2</v>
      </c>
      <c r="AI2222" s="14">
        <f>VLOOKUP(E2222,'Verweis Faktor'!$A:$B,2,FALSE)</f>
        <v>1</v>
      </c>
      <c r="AJ2222" s="14"/>
      <c r="AK2222" s="14" t="str">
        <f>IF(AL2222="Ja","Versandkosten",VLOOKUP(E2222,'Verweis Belegart'!$A$2:$B$9,2,FALSE))</f>
        <v>Hardware</v>
      </c>
      <c r="AL2222" s="14" t="str">
        <f t="shared" si="314"/>
        <v>Nein</v>
      </c>
      <c r="AM2222" s="14" t="str">
        <f t="shared" si="310"/>
        <v>Positiv</v>
      </c>
    </row>
    <row r="2223" spans="1:39" ht="17.25" customHeight="1" x14ac:dyDescent="0.35">
      <c r="A2223" s="17">
        <v>14573094</v>
      </c>
      <c r="B2223" s="2" t="s">
        <v>1751</v>
      </c>
      <c r="C2223" s="1">
        <v>2025001</v>
      </c>
      <c r="D2223" s="1">
        <v>2000602</v>
      </c>
      <c r="E2223" s="2" t="s">
        <v>34</v>
      </c>
      <c r="F2223" s="2" t="s">
        <v>142</v>
      </c>
      <c r="G2223" s="2" t="s">
        <v>36</v>
      </c>
      <c r="H2223" s="2" t="s">
        <v>600</v>
      </c>
      <c r="I2223" s="2" t="s">
        <v>601</v>
      </c>
      <c r="J2223" s="2" t="s">
        <v>103</v>
      </c>
      <c r="K2223" s="2" t="s">
        <v>79</v>
      </c>
      <c r="L2223" s="2" t="s">
        <v>96</v>
      </c>
      <c r="M2223" s="2" t="s">
        <v>97</v>
      </c>
      <c r="N2223" s="2" t="s">
        <v>98</v>
      </c>
      <c r="O2223" s="3">
        <v>1</v>
      </c>
      <c r="P2223" s="3">
        <v>165</v>
      </c>
      <c r="Q2223" s="3">
        <v>179</v>
      </c>
      <c r="R2223" s="3">
        <v>179</v>
      </c>
      <c r="S2223" s="3">
        <v>14</v>
      </c>
      <c r="T2223" s="3">
        <v>14</v>
      </c>
      <c r="U2223" s="3">
        <v>7.82</v>
      </c>
      <c r="V2223" s="2" t="s">
        <v>235</v>
      </c>
      <c r="W2223" s="2" t="s">
        <v>236</v>
      </c>
      <c r="X2223" s="2" t="s">
        <v>33</v>
      </c>
      <c r="Y2223" s="19" t="str">
        <f>VLOOKUP(G2223,'Verweis Kd-Gruppe'!$A$2:$B$8,2,FALSE)</f>
        <v>GRK</v>
      </c>
      <c r="Z2223" s="19" t="str">
        <f>VLOOKUP(J2223,'Verweis Art-Gruppe'!$A$2:$B$15,2,FALSE)</f>
        <v>Geräte</v>
      </c>
      <c r="AA2223" s="19" t="str">
        <f>VLOOKUP(W2223,'Verweis Vertreter'!$A$2:$B$24,2,FALSE)</f>
        <v>Patrick Verfürth</v>
      </c>
      <c r="AB2223" s="12">
        <f t="shared" si="306"/>
        <v>1</v>
      </c>
      <c r="AC2223" s="12">
        <f t="shared" si="311"/>
        <v>165</v>
      </c>
      <c r="AD2223" s="12">
        <f t="shared" si="312"/>
        <v>179</v>
      </c>
      <c r="AE2223" s="12">
        <f t="shared" si="307"/>
        <v>179</v>
      </c>
      <c r="AF2223" s="12">
        <f t="shared" si="308"/>
        <v>14</v>
      </c>
      <c r="AG2223" s="12">
        <f t="shared" si="309"/>
        <v>14</v>
      </c>
      <c r="AH2223" s="9">
        <f t="shared" si="313"/>
        <v>7.8212290502793297E-2</v>
      </c>
      <c r="AI2223" s="14">
        <f>VLOOKUP(E2223,'Verweis Faktor'!$A:$B,2,FALSE)</f>
        <v>1</v>
      </c>
      <c r="AJ2223" s="14"/>
      <c r="AK2223" s="14" t="str">
        <f>IF(AL2223="Ja","Versandkosten",VLOOKUP(E2223,'Verweis Belegart'!$A$2:$B$9,2,FALSE))</f>
        <v>Hardware</v>
      </c>
      <c r="AL2223" s="14" t="str">
        <f t="shared" si="314"/>
        <v>Nein</v>
      </c>
      <c r="AM2223" s="14" t="str">
        <f t="shared" si="310"/>
        <v>Positiv</v>
      </c>
    </row>
    <row r="2224" spans="1:39" ht="17.25" customHeight="1" x14ac:dyDescent="0.35">
      <c r="A2224" s="17">
        <v>14573094</v>
      </c>
      <c r="B2224" s="2" t="s">
        <v>1751</v>
      </c>
      <c r="C2224" s="1">
        <v>2025001</v>
      </c>
      <c r="D2224" s="1">
        <v>2000602</v>
      </c>
      <c r="E2224" s="2" t="s">
        <v>34</v>
      </c>
      <c r="F2224" s="2" t="s">
        <v>142</v>
      </c>
      <c r="G2224" s="2" t="s">
        <v>36</v>
      </c>
      <c r="H2224" s="2" t="s">
        <v>600</v>
      </c>
      <c r="I2224" s="2" t="s">
        <v>601</v>
      </c>
      <c r="J2224" s="2" t="s">
        <v>304</v>
      </c>
      <c r="K2224" s="2" t="s">
        <v>83</v>
      </c>
      <c r="L2224" s="2" t="s">
        <v>1819</v>
      </c>
      <c r="M2224" s="2" t="s">
        <v>1820</v>
      </c>
      <c r="N2224" s="2" t="s">
        <v>1821</v>
      </c>
      <c r="O2224" s="3">
        <v>1</v>
      </c>
      <c r="P2224" s="3">
        <v>0</v>
      </c>
      <c r="Q2224" s="3">
        <v>99</v>
      </c>
      <c r="R2224" s="3">
        <v>99</v>
      </c>
      <c r="S2224" s="3">
        <v>99</v>
      </c>
      <c r="T2224" s="3">
        <v>99</v>
      </c>
      <c r="U2224" s="3"/>
      <c r="V2224" s="2" t="s">
        <v>235</v>
      </c>
      <c r="W2224" s="2" t="s">
        <v>236</v>
      </c>
      <c r="X2224" s="2" t="s">
        <v>33</v>
      </c>
      <c r="Y2224" s="19" t="str">
        <f>VLOOKUP(G2224,'Verweis Kd-Gruppe'!$A$2:$B$8,2,FALSE)</f>
        <v>GRK</v>
      </c>
      <c r="Z2224" s="19" t="str">
        <f>VLOOKUP(J2224,'Verweis Art-Gruppe'!$A$2:$B$15,2,FALSE)</f>
        <v>Zubehör</v>
      </c>
      <c r="AA2224" s="19" t="str">
        <f>VLOOKUP(W2224,'Verweis Vertreter'!$A$2:$B$24,2,FALSE)</f>
        <v>Patrick Verfürth</v>
      </c>
      <c r="AB2224" s="12">
        <f t="shared" si="306"/>
        <v>1</v>
      </c>
      <c r="AC2224" s="12">
        <f t="shared" si="311"/>
        <v>0</v>
      </c>
      <c r="AD2224" s="12">
        <f t="shared" si="312"/>
        <v>99</v>
      </c>
      <c r="AE2224" s="12">
        <f t="shared" si="307"/>
        <v>99</v>
      </c>
      <c r="AF2224" s="12">
        <f t="shared" si="308"/>
        <v>99</v>
      </c>
      <c r="AG2224" s="12">
        <f t="shared" si="309"/>
        <v>99</v>
      </c>
      <c r="AH2224" s="9">
        <f t="shared" si="313"/>
        <v>1</v>
      </c>
      <c r="AI2224" s="14">
        <f>VLOOKUP(E2224,'Verweis Faktor'!$A:$B,2,FALSE)</f>
        <v>1</v>
      </c>
      <c r="AJ2224" s="14"/>
      <c r="AK2224" s="14" t="str">
        <f>IF(AL2224="Ja","Versandkosten",VLOOKUP(E2224,'Verweis Belegart'!$A$2:$B$9,2,FALSE))</f>
        <v>Hardware</v>
      </c>
      <c r="AL2224" s="14" t="str">
        <f t="shared" si="314"/>
        <v>Nein</v>
      </c>
      <c r="AM2224" s="14" t="str">
        <f t="shared" si="310"/>
        <v>Positiv</v>
      </c>
    </row>
    <row r="2225" spans="1:39" ht="17.25" customHeight="1" x14ac:dyDescent="0.35">
      <c r="A2225" s="17">
        <v>14572850</v>
      </c>
      <c r="B2225" s="2" t="s">
        <v>1751</v>
      </c>
      <c r="C2225" s="1">
        <v>2025001</v>
      </c>
      <c r="D2225" s="1">
        <v>2000603</v>
      </c>
      <c r="E2225" s="2" t="s">
        <v>34</v>
      </c>
      <c r="F2225" s="2" t="s">
        <v>182</v>
      </c>
      <c r="G2225" s="2" t="s">
        <v>66</v>
      </c>
      <c r="H2225" s="2" t="s">
        <v>1822</v>
      </c>
      <c r="I2225" s="2" t="s">
        <v>1823</v>
      </c>
      <c r="J2225" s="2" t="s">
        <v>103</v>
      </c>
      <c r="K2225" s="2" t="s">
        <v>28</v>
      </c>
      <c r="L2225" s="2" t="s">
        <v>126</v>
      </c>
      <c r="M2225" s="2" t="s">
        <v>127</v>
      </c>
      <c r="N2225" s="2" t="s">
        <v>128</v>
      </c>
      <c r="O2225" s="3">
        <v>3</v>
      </c>
      <c r="P2225" s="3">
        <v>188.4658</v>
      </c>
      <c r="Q2225" s="3">
        <v>202</v>
      </c>
      <c r="R2225" s="3">
        <v>606</v>
      </c>
      <c r="S2225" s="3">
        <v>13.5342</v>
      </c>
      <c r="T2225" s="3">
        <v>40.6</v>
      </c>
      <c r="U2225" s="3">
        <v>6.7</v>
      </c>
      <c r="V2225" s="2" t="s">
        <v>123</v>
      </c>
      <c r="W2225" s="2" t="s">
        <v>124</v>
      </c>
      <c r="X2225" s="2" t="s">
        <v>125</v>
      </c>
      <c r="Y2225" s="19" t="str">
        <f>VLOOKUP(G2225,'Verweis Kd-Gruppe'!$A$2:$B$8,2,FALSE)</f>
        <v>EXP</v>
      </c>
      <c r="Z2225" s="19" t="str">
        <f>VLOOKUP(J2225,'Verweis Art-Gruppe'!$A$2:$B$15,2,FALSE)</f>
        <v>Geräte</v>
      </c>
      <c r="AA2225" s="19" t="str">
        <f>VLOOKUP(W2225,'Verweis Vertreter'!$A$2:$B$24,2,FALSE)</f>
        <v>Antonio Vuolo</v>
      </c>
      <c r="AB2225" s="12">
        <f t="shared" si="306"/>
        <v>3</v>
      </c>
      <c r="AC2225" s="12">
        <f t="shared" si="311"/>
        <v>188.4658</v>
      </c>
      <c r="AD2225" s="12">
        <f t="shared" si="312"/>
        <v>202</v>
      </c>
      <c r="AE2225" s="12">
        <f t="shared" si="307"/>
        <v>606</v>
      </c>
      <c r="AF2225" s="12">
        <f t="shared" si="308"/>
        <v>13.5342</v>
      </c>
      <c r="AG2225" s="12">
        <f t="shared" si="309"/>
        <v>40.6</v>
      </c>
      <c r="AH2225" s="9">
        <f t="shared" si="313"/>
        <v>6.6996699669967005E-2</v>
      </c>
      <c r="AI2225" s="14">
        <f>VLOOKUP(E2225,'Verweis Faktor'!$A:$B,2,FALSE)</f>
        <v>1</v>
      </c>
      <c r="AJ2225" s="14"/>
      <c r="AK2225" s="14" t="str">
        <f>IF(AL2225="Ja","Versandkosten",VLOOKUP(E2225,'Verweis Belegart'!$A$2:$B$9,2,FALSE))</f>
        <v>Hardware</v>
      </c>
      <c r="AL2225" s="14" t="str">
        <f t="shared" si="314"/>
        <v>Nein</v>
      </c>
      <c r="AM2225" s="14" t="str">
        <f t="shared" si="310"/>
        <v>Positiv</v>
      </c>
    </row>
    <row r="2226" spans="1:39" ht="17.25" customHeight="1" x14ac:dyDescent="0.35">
      <c r="A2226" s="17">
        <v>14572850</v>
      </c>
      <c r="B2226" s="2" t="s">
        <v>1751</v>
      </c>
      <c r="C2226" s="1">
        <v>2025001</v>
      </c>
      <c r="D2226" s="1">
        <v>2000603</v>
      </c>
      <c r="E2226" s="2" t="s">
        <v>34</v>
      </c>
      <c r="F2226" s="2" t="s">
        <v>182</v>
      </c>
      <c r="G2226" s="2" t="s">
        <v>66</v>
      </c>
      <c r="H2226" s="2" t="s">
        <v>1822</v>
      </c>
      <c r="I2226" s="2" t="s">
        <v>1823</v>
      </c>
      <c r="J2226" s="2" t="s">
        <v>103</v>
      </c>
      <c r="K2226" s="2" t="s">
        <v>45</v>
      </c>
      <c r="L2226" s="2" t="s">
        <v>132</v>
      </c>
      <c r="M2226" s="2" t="s">
        <v>133</v>
      </c>
      <c r="N2226" s="2" t="s">
        <v>48</v>
      </c>
      <c r="O2226" s="3">
        <v>2</v>
      </c>
      <c r="P2226" s="3">
        <v>254.48859999999999</v>
      </c>
      <c r="Q2226" s="3">
        <v>262</v>
      </c>
      <c r="R2226" s="3">
        <v>524</v>
      </c>
      <c r="S2226" s="3">
        <v>7.5114000000000001</v>
      </c>
      <c r="T2226" s="3">
        <v>15.02</v>
      </c>
      <c r="U2226" s="3">
        <v>2.86</v>
      </c>
      <c r="V2226" s="2" t="s">
        <v>123</v>
      </c>
      <c r="W2226" s="2" t="s">
        <v>124</v>
      </c>
      <c r="X2226" s="2" t="s">
        <v>125</v>
      </c>
      <c r="Y2226" s="19" t="str">
        <f>VLOOKUP(G2226,'Verweis Kd-Gruppe'!$A$2:$B$8,2,FALSE)</f>
        <v>EXP</v>
      </c>
      <c r="Z2226" s="19" t="str">
        <f>VLOOKUP(J2226,'Verweis Art-Gruppe'!$A$2:$B$15,2,FALSE)</f>
        <v>Geräte</v>
      </c>
      <c r="AA2226" s="19" t="str">
        <f>VLOOKUP(W2226,'Verweis Vertreter'!$A$2:$B$24,2,FALSE)</f>
        <v>Antonio Vuolo</v>
      </c>
      <c r="AB2226" s="12">
        <f t="shared" si="306"/>
        <v>2</v>
      </c>
      <c r="AC2226" s="12">
        <f t="shared" si="311"/>
        <v>254.48859999999999</v>
      </c>
      <c r="AD2226" s="12">
        <f t="shared" si="312"/>
        <v>262</v>
      </c>
      <c r="AE2226" s="12">
        <f t="shared" si="307"/>
        <v>524</v>
      </c>
      <c r="AF2226" s="12">
        <f t="shared" si="308"/>
        <v>7.5114000000000001</v>
      </c>
      <c r="AG2226" s="12">
        <f t="shared" si="309"/>
        <v>15.02</v>
      </c>
      <c r="AH2226" s="9">
        <f t="shared" si="313"/>
        <v>2.8664122137404581E-2</v>
      </c>
      <c r="AI2226" s="14">
        <f>VLOOKUP(E2226,'Verweis Faktor'!$A:$B,2,FALSE)</f>
        <v>1</v>
      </c>
      <c r="AJ2226" s="14"/>
      <c r="AK2226" s="14" t="str">
        <f>IF(AL2226="Ja","Versandkosten",VLOOKUP(E2226,'Verweis Belegart'!$A$2:$B$9,2,FALSE))</f>
        <v>Hardware</v>
      </c>
      <c r="AL2226" s="14" t="str">
        <f t="shared" si="314"/>
        <v>Nein</v>
      </c>
      <c r="AM2226" s="14" t="str">
        <f t="shared" si="310"/>
        <v>Positiv</v>
      </c>
    </row>
    <row r="2227" spans="1:39" ht="17.25" customHeight="1" x14ac:dyDescent="0.35">
      <c r="A2227" s="17">
        <v>14572850</v>
      </c>
      <c r="B2227" s="2" t="s">
        <v>1751</v>
      </c>
      <c r="C2227" s="1">
        <v>2025001</v>
      </c>
      <c r="D2227" s="1">
        <v>2000603</v>
      </c>
      <c r="E2227" s="2" t="s">
        <v>34</v>
      </c>
      <c r="F2227" s="2" t="s">
        <v>182</v>
      </c>
      <c r="G2227" s="2" t="s">
        <v>66</v>
      </c>
      <c r="H2227" s="2" t="s">
        <v>1822</v>
      </c>
      <c r="I2227" s="2" t="s">
        <v>1823</v>
      </c>
      <c r="J2227" s="2" t="s">
        <v>103</v>
      </c>
      <c r="K2227" s="2" t="s">
        <v>49</v>
      </c>
      <c r="L2227" s="2" t="s">
        <v>673</v>
      </c>
      <c r="M2227" s="2" t="s">
        <v>674</v>
      </c>
      <c r="N2227" s="2" t="s">
        <v>48</v>
      </c>
      <c r="O2227" s="3">
        <v>5</v>
      </c>
      <c r="P2227" s="3">
        <v>253.26820000000001</v>
      </c>
      <c r="Q2227" s="3">
        <v>262</v>
      </c>
      <c r="R2227" s="3">
        <v>1310</v>
      </c>
      <c r="S2227" s="3">
        <v>8.7317999999999998</v>
      </c>
      <c r="T2227" s="3">
        <v>43.66</v>
      </c>
      <c r="U2227" s="3">
        <v>3.33</v>
      </c>
      <c r="V2227" s="2" t="s">
        <v>123</v>
      </c>
      <c r="W2227" s="2" t="s">
        <v>124</v>
      </c>
      <c r="X2227" s="2" t="s">
        <v>125</v>
      </c>
      <c r="Y2227" s="19" t="str">
        <f>VLOOKUP(G2227,'Verweis Kd-Gruppe'!$A$2:$B$8,2,FALSE)</f>
        <v>EXP</v>
      </c>
      <c r="Z2227" s="19" t="str">
        <f>VLOOKUP(J2227,'Verweis Art-Gruppe'!$A$2:$B$15,2,FALSE)</f>
        <v>Geräte</v>
      </c>
      <c r="AA2227" s="19" t="str">
        <f>VLOOKUP(W2227,'Verweis Vertreter'!$A$2:$B$24,2,FALSE)</f>
        <v>Antonio Vuolo</v>
      </c>
      <c r="AB2227" s="12">
        <f t="shared" si="306"/>
        <v>5</v>
      </c>
      <c r="AC2227" s="12">
        <f t="shared" si="311"/>
        <v>253.26820000000001</v>
      </c>
      <c r="AD2227" s="12">
        <f t="shared" si="312"/>
        <v>262</v>
      </c>
      <c r="AE2227" s="12">
        <f t="shared" si="307"/>
        <v>1310</v>
      </c>
      <c r="AF2227" s="12">
        <f t="shared" si="308"/>
        <v>8.7317999999999998</v>
      </c>
      <c r="AG2227" s="12">
        <f t="shared" si="309"/>
        <v>43.66</v>
      </c>
      <c r="AH2227" s="9">
        <f t="shared" si="313"/>
        <v>3.3328244274809155E-2</v>
      </c>
      <c r="AI2227" s="14">
        <f>VLOOKUP(E2227,'Verweis Faktor'!$A:$B,2,FALSE)</f>
        <v>1</v>
      </c>
      <c r="AJ2227" s="14"/>
      <c r="AK2227" s="14" t="str">
        <f>IF(AL2227="Ja","Versandkosten",VLOOKUP(E2227,'Verweis Belegart'!$A$2:$B$9,2,FALSE))</f>
        <v>Hardware</v>
      </c>
      <c r="AL2227" s="14" t="str">
        <f t="shared" si="314"/>
        <v>Nein</v>
      </c>
      <c r="AM2227" s="14" t="str">
        <f t="shared" si="310"/>
        <v>Positiv</v>
      </c>
    </row>
    <row r="2228" spans="1:39" ht="17.25" customHeight="1" x14ac:dyDescent="0.35">
      <c r="A2228" s="17">
        <v>14572850</v>
      </c>
      <c r="B2228" s="2" t="s">
        <v>1751</v>
      </c>
      <c r="C2228" s="1">
        <v>2025001</v>
      </c>
      <c r="D2228" s="1">
        <v>2000603</v>
      </c>
      <c r="E2228" s="2" t="s">
        <v>34</v>
      </c>
      <c r="F2228" s="2" t="s">
        <v>182</v>
      </c>
      <c r="G2228" s="2" t="s">
        <v>66</v>
      </c>
      <c r="H2228" s="2" t="s">
        <v>1822</v>
      </c>
      <c r="I2228" s="2" t="s">
        <v>1823</v>
      </c>
      <c r="J2228" s="2" t="s">
        <v>103</v>
      </c>
      <c r="K2228" s="2" t="s">
        <v>79</v>
      </c>
      <c r="L2228" s="2" t="s">
        <v>1091</v>
      </c>
      <c r="M2228" s="2" t="s">
        <v>1092</v>
      </c>
      <c r="N2228" s="2" t="s">
        <v>1093</v>
      </c>
      <c r="O2228" s="3">
        <v>3</v>
      </c>
      <c r="P2228" s="3">
        <v>116.9379</v>
      </c>
      <c r="Q2228" s="3">
        <v>131</v>
      </c>
      <c r="R2228" s="3">
        <v>393</v>
      </c>
      <c r="S2228" s="3">
        <v>14.062099999999999</v>
      </c>
      <c r="T2228" s="3">
        <v>42.19</v>
      </c>
      <c r="U2228" s="3">
        <v>10.73</v>
      </c>
      <c r="V2228" s="2" t="s">
        <v>123</v>
      </c>
      <c r="W2228" s="2" t="s">
        <v>124</v>
      </c>
      <c r="X2228" s="2" t="s">
        <v>125</v>
      </c>
      <c r="Y2228" s="19" t="str">
        <f>VLOOKUP(G2228,'Verweis Kd-Gruppe'!$A$2:$B$8,2,FALSE)</f>
        <v>EXP</v>
      </c>
      <c r="Z2228" s="19" t="str">
        <f>VLOOKUP(J2228,'Verweis Art-Gruppe'!$A$2:$B$15,2,FALSE)</f>
        <v>Geräte</v>
      </c>
      <c r="AA2228" s="19" t="str">
        <f>VLOOKUP(W2228,'Verweis Vertreter'!$A$2:$B$24,2,FALSE)</f>
        <v>Antonio Vuolo</v>
      </c>
      <c r="AB2228" s="12">
        <f t="shared" si="306"/>
        <v>3</v>
      </c>
      <c r="AC2228" s="12">
        <f t="shared" si="311"/>
        <v>116.9379</v>
      </c>
      <c r="AD2228" s="12">
        <f t="shared" si="312"/>
        <v>131</v>
      </c>
      <c r="AE2228" s="12">
        <f t="shared" si="307"/>
        <v>393</v>
      </c>
      <c r="AF2228" s="12">
        <f t="shared" si="308"/>
        <v>14.062099999999999</v>
      </c>
      <c r="AG2228" s="12">
        <f t="shared" si="309"/>
        <v>42.19</v>
      </c>
      <c r="AH2228" s="9">
        <f t="shared" si="313"/>
        <v>0.10735368956743002</v>
      </c>
      <c r="AI2228" s="14">
        <f>VLOOKUP(E2228,'Verweis Faktor'!$A:$B,2,FALSE)</f>
        <v>1</v>
      </c>
      <c r="AJ2228" s="14"/>
      <c r="AK2228" s="14" t="str">
        <f>IF(AL2228="Ja","Versandkosten",VLOOKUP(E2228,'Verweis Belegart'!$A$2:$B$9,2,FALSE))</f>
        <v>Hardware</v>
      </c>
      <c r="AL2228" s="14" t="str">
        <f t="shared" si="314"/>
        <v>Nein</v>
      </c>
      <c r="AM2228" s="14" t="str">
        <f t="shared" si="310"/>
        <v>Positiv</v>
      </c>
    </row>
    <row r="2229" spans="1:39" ht="17.25" customHeight="1" x14ac:dyDescent="0.35">
      <c r="A2229" s="17">
        <v>14572850</v>
      </c>
      <c r="B2229" s="2" t="s">
        <v>1751</v>
      </c>
      <c r="C2229" s="1">
        <v>2025001</v>
      </c>
      <c r="D2229" s="1">
        <v>2000603</v>
      </c>
      <c r="E2229" s="2" t="s">
        <v>34</v>
      </c>
      <c r="F2229" s="2" t="s">
        <v>182</v>
      </c>
      <c r="G2229" s="2" t="s">
        <v>66</v>
      </c>
      <c r="H2229" s="2" t="s">
        <v>1822</v>
      </c>
      <c r="I2229" s="2" t="s">
        <v>1823</v>
      </c>
      <c r="J2229" s="2" t="s">
        <v>103</v>
      </c>
      <c r="K2229" s="2" t="s">
        <v>83</v>
      </c>
      <c r="L2229" s="2" t="s">
        <v>1029</v>
      </c>
      <c r="M2229" s="2" t="s">
        <v>1030</v>
      </c>
      <c r="N2229" s="2" t="s">
        <v>310</v>
      </c>
      <c r="O2229" s="3">
        <v>2</v>
      </c>
      <c r="P2229" s="3">
        <v>487.01440000000002</v>
      </c>
      <c r="Q2229" s="3">
        <v>492</v>
      </c>
      <c r="R2229" s="3">
        <v>984</v>
      </c>
      <c r="S2229" s="3">
        <v>4.9855999999999998</v>
      </c>
      <c r="T2229" s="3">
        <v>9.9700000000000006</v>
      </c>
      <c r="U2229" s="3">
        <v>1.01</v>
      </c>
      <c r="V2229" s="2" t="s">
        <v>123</v>
      </c>
      <c r="W2229" s="2" t="s">
        <v>124</v>
      </c>
      <c r="X2229" s="2" t="s">
        <v>125</v>
      </c>
      <c r="Y2229" s="19" t="str">
        <f>VLOOKUP(G2229,'Verweis Kd-Gruppe'!$A$2:$B$8,2,FALSE)</f>
        <v>EXP</v>
      </c>
      <c r="Z2229" s="19" t="str">
        <f>VLOOKUP(J2229,'Verweis Art-Gruppe'!$A$2:$B$15,2,FALSE)</f>
        <v>Geräte</v>
      </c>
      <c r="AA2229" s="19" t="str">
        <f>VLOOKUP(W2229,'Verweis Vertreter'!$A$2:$B$24,2,FALSE)</f>
        <v>Antonio Vuolo</v>
      </c>
      <c r="AB2229" s="12">
        <f t="shared" si="306"/>
        <v>2</v>
      </c>
      <c r="AC2229" s="12">
        <f t="shared" si="311"/>
        <v>487.01440000000002</v>
      </c>
      <c r="AD2229" s="12">
        <f t="shared" si="312"/>
        <v>492</v>
      </c>
      <c r="AE2229" s="12">
        <f t="shared" si="307"/>
        <v>984</v>
      </c>
      <c r="AF2229" s="12">
        <f t="shared" si="308"/>
        <v>4.9855999999999998</v>
      </c>
      <c r="AG2229" s="12">
        <f t="shared" si="309"/>
        <v>9.9700000000000006</v>
      </c>
      <c r="AH2229" s="9">
        <f t="shared" si="313"/>
        <v>1.0132113821138213E-2</v>
      </c>
      <c r="AI2229" s="14">
        <f>VLOOKUP(E2229,'Verweis Faktor'!$A:$B,2,FALSE)</f>
        <v>1</v>
      </c>
      <c r="AJ2229" s="14"/>
      <c r="AK2229" s="14" t="str">
        <f>IF(AL2229="Ja","Versandkosten",VLOOKUP(E2229,'Verweis Belegart'!$A$2:$B$9,2,FALSE))</f>
        <v>Hardware</v>
      </c>
      <c r="AL2229" s="14" t="str">
        <f t="shared" si="314"/>
        <v>Nein</v>
      </c>
      <c r="AM2229" s="14" t="str">
        <f t="shared" si="310"/>
        <v>Positiv</v>
      </c>
    </row>
    <row r="2230" spans="1:39" ht="17.25" customHeight="1" x14ac:dyDescent="0.35">
      <c r="A2230" s="17">
        <v>14572850</v>
      </c>
      <c r="B2230" s="2" t="s">
        <v>1751</v>
      </c>
      <c r="C2230" s="1">
        <v>2025001</v>
      </c>
      <c r="D2230" s="1">
        <v>2000603</v>
      </c>
      <c r="E2230" s="2" t="s">
        <v>34</v>
      </c>
      <c r="F2230" s="2" t="s">
        <v>182</v>
      </c>
      <c r="G2230" s="2" t="s">
        <v>66</v>
      </c>
      <c r="H2230" s="2" t="s">
        <v>1822</v>
      </c>
      <c r="I2230" s="2" t="s">
        <v>1823</v>
      </c>
      <c r="J2230" s="2" t="s">
        <v>103</v>
      </c>
      <c r="K2230" s="2" t="s">
        <v>87</v>
      </c>
      <c r="L2230" s="2" t="s">
        <v>758</v>
      </c>
      <c r="M2230" s="2" t="s">
        <v>759</v>
      </c>
      <c r="N2230" s="2" t="s">
        <v>538</v>
      </c>
      <c r="O2230" s="3">
        <v>1</v>
      </c>
      <c r="P2230" s="3">
        <v>291.64530000000002</v>
      </c>
      <c r="Q2230" s="3">
        <v>302</v>
      </c>
      <c r="R2230" s="3">
        <v>302</v>
      </c>
      <c r="S2230" s="3">
        <v>10.354699999999999</v>
      </c>
      <c r="T2230" s="3">
        <v>10.35</v>
      </c>
      <c r="U2230" s="3">
        <v>3.42</v>
      </c>
      <c r="V2230" s="2" t="s">
        <v>123</v>
      </c>
      <c r="W2230" s="2" t="s">
        <v>124</v>
      </c>
      <c r="X2230" s="2" t="s">
        <v>125</v>
      </c>
      <c r="Y2230" s="19" t="str">
        <f>VLOOKUP(G2230,'Verweis Kd-Gruppe'!$A$2:$B$8,2,FALSE)</f>
        <v>EXP</v>
      </c>
      <c r="Z2230" s="19" t="str">
        <f>VLOOKUP(J2230,'Verweis Art-Gruppe'!$A$2:$B$15,2,FALSE)</f>
        <v>Geräte</v>
      </c>
      <c r="AA2230" s="19" t="str">
        <f>VLOOKUP(W2230,'Verweis Vertreter'!$A$2:$B$24,2,FALSE)</f>
        <v>Antonio Vuolo</v>
      </c>
      <c r="AB2230" s="12">
        <f t="shared" si="306"/>
        <v>1</v>
      </c>
      <c r="AC2230" s="12">
        <f t="shared" si="311"/>
        <v>291.64530000000002</v>
      </c>
      <c r="AD2230" s="12">
        <f t="shared" si="312"/>
        <v>302</v>
      </c>
      <c r="AE2230" s="12">
        <f t="shared" si="307"/>
        <v>302</v>
      </c>
      <c r="AF2230" s="12">
        <f t="shared" si="308"/>
        <v>10.354699999999999</v>
      </c>
      <c r="AG2230" s="12">
        <f t="shared" si="309"/>
        <v>10.35</v>
      </c>
      <c r="AH2230" s="9">
        <f t="shared" si="313"/>
        <v>3.4271523178807946E-2</v>
      </c>
      <c r="AI2230" s="14">
        <f>VLOOKUP(E2230,'Verweis Faktor'!$A:$B,2,FALSE)</f>
        <v>1</v>
      </c>
      <c r="AJ2230" s="14"/>
      <c r="AK2230" s="14" t="str">
        <f>IF(AL2230="Ja","Versandkosten",VLOOKUP(E2230,'Verweis Belegart'!$A$2:$B$9,2,FALSE))</f>
        <v>Hardware</v>
      </c>
      <c r="AL2230" s="14" t="str">
        <f t="shared" si="314"/>
        <v>Nein</v>
      </c>
      <c r="AM2230" s="14" t="str">
        <f t="shared" si="310"/>
        <v>Positiv</v>
      </c>
    </row>
    <row r="2231" spans="1:39" ht="17.25" customHeight="1" x14ac:dyDescent="0.35">
      <c r="A2231" s="17">
        <v>14572850</v>
      </c>
      <c r="B2231" s="2" t="s">
        <v>1751</v>
      </c>
      <c r="C2231" s="1">
        <v>2025001</v>
      </c>
      <c r="D2231" s="1">
        <v>2000603</v>
      </c>
      <c r="E2231" s="2" t="s">
        <v>34</v>
      </c>
      <c r="F2231" s="2" t="s">
        <v>182</v>
      </c>
      <c r="G2231" s="2" t="s">
        <v>66</v>
      </c>
      <c r="H2231" s="2" t="s">
        <v>1822</v>
      </c>
      <c r="I2231" s="2" t="s">
        <v>1823</v>
      </c>
      <c r="J2231" s="2" t="s">
        <v>103</v>
      </c>
      <c r="K2231" s="2" t="s">
        <v>91</v>
      </c>
      <c r="L2231" s="2" t="s">
        <v>279</v>
      </c>
      <c r="M2231" s="2" t="s">
        <v>280</v>
      </c>
      <c r="N2231" s="2" t="s">
        <v>271</v>
      </c>
      <c r="O2231" s="3">
        <v>1</v>
      </c>
      <c r="P2231" s="3">
        <v>411.96159999999998</v>
      </c>
      <c r="Q2231" s="3">
        <v>425</v>
      </c>
      <c r="R2231" s="3">
        <v>425</v>
      </c>
      <c r="S2231" s="3">
        <v>13.038399999999999</v>
      </c>
      <c r="T2231" s="3">
        <v>13.04</v>
      </c>
      <c r="U2231" s="3">
        <v>3.06</v>
      </c>
      <c r="V2231" s="2" t="s">
        <v>123</v>
      </c>
      <c r="W2231" s="2" t="s">
        <v>124</v>
      </c>
      <c r="X2231" s="2" t="s">
        <v>125</v>
      </c>
      <c r="Y2231" s="19" t="str">
        <f>VLOOKUP(G2231,'Verweis Kd-Gruppe'!$A$2:$B$8,2,FALSE)</f>
        <v>EXP</v>
      </c>
      <c r="Z2231" s="19" t="str">
        <f>VLOOKUP(J2231,'Verweis Art-Gruppe'!$A$2:$B$15,2,FALSE)</f>
        <v>Geräte</v>
      </c>
      <c r="AA2231" s="19" t="str">
        <f>VLOOKUP(W2231,'Verweis Vertreter'!$A$2:$B$24,2,FALSE)</f>
        <v>Antonio Vuolo</v>
      </c>
      <c r="AB2231" s="12">
        <f t="shared" si="306"/>
        <v>1</v>
      </c>
      <c r="AC2231" s="12">
        <f t="shared" si="311"/>
        <v>411.96159999999998</v>
      </c>
      <c r="AD2231" s="12">
        <f t="shared" si="312"/>
        <v>425</v>
      </c>
      <c r="AE2231" s="12">
        <f t="shared" si="307"/>
        <v>425</v>
      </c>
      <c r="AF2231" s="12">
        <f t="shared" si="308"/>
        <v>13.038399999999999</v>
      </c>
      <c r="AG2231" s="12">
        <f t="shared" si="309"/>
        <v>13.04</v>
      </c>
      <c r="AH2231" s="9">
        <f t="shared" si="313"/>
        <v>3.068235294117647E-2</v>
      </c>
      <c r="AI2231" s="14">
        <f>VLOOKUP(E2231,'Verweis Faktor'!$A:$B,2,FALSE)</f>
        <v>1</v>
      </c>
      <c r="AJ2231" s="14"/>
      <c r="AK2231" s="14" t="str">
        <f>IF(AL2231="Ja","Versandkosten",VLOOKUP(E2231,'Verweis Belegart'!$A$2:$B$9,2,FALSE))</f>
        <v>Hardware</v>
      </c>
      <c r="AL2231" s="14" t="str">
        <f t="shared" si="314"/>
        <v>Nein</v>
      </c>
      <c r="AM2231" s="14" t="str">
        <f t="shared" si="310"/>
        <v>Positiv</v>
      </c>
    </row>
    <row r="2232" spans="1:39" ht="17.25" customHeight="1" x14ac:dyDescent="0.35">
      <c r="A2232" s="17">
        <v>14572850</v>
      </c>
      <c r="B2232" s="2" t="s">
        <v>1751</v>
      </c>
      <c r="C2232" s="1">
        <v>2025001</v>
      </c>
      <c r="D2232" s="1">
        <v>2000603</v>
      </c>
      <c r="E2232" s="2" t="s">
        <v>34</v>
      </c>
      <c r="F2232" s="2" t="s">
        <v>182</v>
      </c>
      <c r="G2232" s="2" t="s">
        <v>66</v>
      </c>
      <c r="H2232" s="2" t="s">
        <v>1822</v>
      </c>
      <c r="I2232" s="2" t="s">
        <v>1823</v>
      </c>
      <c r="J2232" s="2" t="s">
        <v>103</v>
      </c>
      <c r="K2232" s="2" t="s">
        <v>95</v>
      </c>
      <c r="L2232" s="2" t="s">
        <v>911</v>
      </c>
      <c r="M2232" s="2" t="s">
        <v>912</v>
      </c>
      <c r="N2232" s="2" t="s">
        <v>652</v>
      </c>
      <c r="O2232" s="3">
        <v>2</v>
      </c>
      <c r="P2232" s="3">
        <v>202</v>
      </c>
      <c r="Q2232" s="3">
        <v>219</v>
      </c>
      <c r="R2232" s="3">
        <v>438</v>
      </c>
      <c r="S2232" s="3">
        <v>17</v>
      </c>
      <c r="T2232" s="3">
        <v>34</v>
      </c>
      <c r="U2232" s="3">
        <v>7.76</v>
      </c>
      <c r="V2232" s="2" t="s">
        <v>123</v>
      </c>
      <c r="W2232" s="2" t="s">
        <v>124</v>
      </c>
      <c r="X2232" s="2" t="s">
        <v>125</v>
      </c>
      <c r="Y2232" s="19" t="str">
        <f>VLOOKUP(G2232,'Verweis Kd-Gruppe'!$A$2:$B$8,2,FALSE)</f>
        <v>EXP</v>
      </c>
      <c r="Z2232" s="19" t="str">
        <f>VLOOKUP(J2232,'Verweis Art-Gruppe'!$A$2:$B$15,2,FALSE)</f>
        <v>Geräte</v>
      </c>
      <c r="AA2232" s="19" t="str">
        <f>VLOOKUP(W2232,'Verweis Vertreter'!$A$2:$B$24,2,FALSE)</f>
        <v>Antonio Vuolo</v>
      </c>
      <c r="AB2232" s="12">
        <f t="shared" si="306"/>
        <v>2</v>
      </c>
      <c r="AC2232" s="12">
        <f t="shared" si="311"/>
        <v>202</v>
      </c>
      <c r="AD2232" s="12">
        <f t="shared" si="312"/>
        <v>219</v>
      </c>
      <c r="AE2232" s="12">
        <f t="shared" si="307"/>
        <v>438</v>
      </c>
      <c r="AF2232" s="12">
        <f t="shared" si="308"/>
        <v>17</v>
      </c>
      <c r="AG2232" s="12">
        <f t="shared" si="309"/>
        <v>34</v>
      </c>
      <c r="AH2232" s="9">
        <f t="shared" si="313"/>
        <v>7.7625570776255703E-2</v>
      </c>
      <c r="AI2232" s="14">
        <f>VLOOKUP(E2232,'Verweis Faktor'!$A:$B,2,FALSE)</f>
        <v>1</v>
      </c>
      <c r="AJ2232" s="14"/>
      <c r="AK2232" s="14" t="str">
        <f>IF(AL2232="Ja","Versandkosten",VLOOKUP(E2232,'Verweis Belegart'!$A$2:$B$9,2,FALSE))</f>
        <v>Hardware</v>
      </c>
      <c r="AL2232" s="14" t="str">
        <f t="shared" si="314"/>
        <v>Nein</v>
      </c>
      <c r="AM2232" s="14" t="str">
        <f t="shared" si="310"/>
        <v>Positiv</v>
      </c>
    </row>
    <row r="2233" spans="1:39" ht="17.25" customHeight="1" x14ac:dyDescent="0.35">
      <c r="A2233" s="17">
        <v>14572850</v>
      </c>
      <c r="B2233" s="2" t="s">
        <v>1751</v>
      </c>
      <c r="C2233" s="1">
        <v>2025001</v>
      </c>
      <c r="D2233" s="1">
        <v>2000603</v>
      </c>
      <c r="E2233" s="2" t="s">
        <v>34</v>
      </c>
      <c r="F2233" s="2" t="s">
        <v>182</v>
      </c>
      <c r="G2233" s="2" t="s">
        <v>66</v>
      </c>
      <c r="H2233" s="2" t="s">
        <v>1822</v>
      </c>
      <c r="I2233" s="2" t="s">
        <v>1823</v>
      </c>
      <c r="J2233" s="2" t="s">
        <v>103</v>
      </c>
      <c r="K2233" s="2" t="s">
        <v>99</v>
      </c>
      <c r="L2233" s="2" t="s">
        <v>308</v>
      </c>
      <c r="M2233" s="2" t="s">
        <v>309</v>
      </c>
      <c r="N2233" s="2" t="s">
        <v>310</v>
      </c>
      <c r="O2233" s="3">
        <v>1</v>
      </c>
      <c r="P2233" s="3">
        <v>478.80900000000003</v>
      </c>
      <c r="Q2233" s="3">
        <v>493</v>
      </c>
      <c r="R2233" s="3">
        <v>493</v>
      </c>
      <c r="S2233" s="3">
        <v>14.191000000000001</v>
      </c>
      <c r="T2233" s="3">
        <v>14.19</v>
      </c>
      <c r="U2233" s="3">
        <v>2.87</v>
      </c>
      <c r="V2233" s="2" t="s">
        <v>123</v>
      </c>
      <c r="W2233" s="2" t="s">
        <v>124</v>
      </c>
      <c r="X2233" s="2" t="s">
        <v>125</v>
      </c>
      <c r="Y2233" s="19" t="str">
        <f>VLOOKUP(G2233,'Verweis Kd-Gruppe'!$A$2:$B$8,2,FALSE)</f>
        <v>EXP</v>
      </c>
      <c r="Z2233" s="19" t="str">
        <f>VLOOKUP(J2233,'Verweis Art-Gruppe'!$A$2:$B$15,2,FALSE)</f>
        <v>Geräte</v>
      </c>
      <c r="AA2233" s="19" t="str">
        <f>VLOOKUP(W2233,'Verweis Vertreter'!$A$2:$B$24,2,FALSE)</f>
        <v>Antonio Vuolo</v>
      </c>
      <c r="AB2233" s="12">
        <f t="shared" si="306"/>
        <v>1</v>
      </c>
      <c r="AC2233" s="12">
        <f t="shared" si="311"/>
        <v>478.80900000000003</v>
      </c>
      <c r="AD2233" s="12">
        <f t="shared" si="312"/>
        <v>493</v>
      </c>
      <c r="AE2233" s="12">
        <f t="shared" si="307"/>
        <v>493</v>
      </c>
      <c r="AF2233" s="12">
        <f t="shared" si="308"/>
        <v>14.191000000000001</v>
      </c>
      <c r="AG2233" s="12">
        <f t="shared" si="309"/>
        <v>14.19</v>
      </c>
      <c r="AH2233" s="9">
        <f t="shared" si="313"/>
        <v>2.8782961460446246E-2</v>
      </c>
      <c r="AI2233" s="14">
        <f>VLOOKUP(E2233,'Verweis Faktor'!$A:$B,2,FALSE)</f>
        <v>1</v>
      </c>
      <c r="AJ2233" s="14"/>
      <c r="AK2233" s="14" t="str">
        <f>IF(AL2233="Ja","Versandkosten",VLOOKUP(E2233,'Verweis Belegart'!$A$2:$B$9,2,FALSE))</f>
        <v>Hardware</v>
      </c>
      <c r="AL2233" s="14" t="str">
        <f t="shared" si="314"/>
        <v>Nein</v>
      </c>
      <c r="AM2233" s="14" t="str">
        <f t="shared" si="310"/>
        <v>Positiv</v>
      </c>
    </row>
    <row r="2234" spans="1:39" ht="17.25" customHeight="1" x14ac:dyDescent="0.35">
      <c r="A2234" s="17">
        <v>14572850</v>
      </c>
      <c r="B2234" s="2" t="s">
        <v>1751</v>
      </c>
      <c r="C2234" s="1">
        <v>2025001</v>
      </c>
      <c r="D2234" s="1">
        <v>2000603</v>
      </c>
      <c r="E2234" s="2" t="s">
        <v>34</v>
      </c>
      <c r="F2234" s="2" t="s">
        <v>182</v>
      </c>
      <c r="G2234" s="2" t="s">
        <v>66</v>
      </c>
      <c r="H2234" s="2" t="s">
        <v>1822</v>
      </c>
      <c r="I2234" s="2" t="s">
        <v>1823</v>
      </c>
      <c r="J2234" s="2" t="s">
        <v>304</v>
      </c>
      <c r="K2234" s="2" t="s">
        <v>103</v>
      </c>
      <c r="L2234" s="2" t="s">
        <v>638</v>
      </c>
      <c r="M2234" s="2" t="s">
        <v>639</v>
      </c>
      <c r="N2234" s="2" t="s">
        <v>639</v>
      </c>
      <c r="O2234" s="3">
        <v>50</v>
      </c>
      <c r="P2234" s="3">
        <v>12</v>
      </c>
      <c r="Q2234" s="3">
        <v>14</v>
      </c>
      <c r="R2234" s="3">
        <v>700</v>
      </c>
      <c r="S2234" s="3">
        <v>2</v>
      </c>
      <c r="T2234" s="3">
        <v>100</v>
      </c>
      <c r="U2234" s="3">
        <v>14.28</v>
      </c>
      <c r="V2234" s="2" t="s">
        <v>123</v>
      </c>
      <c r="W2234" s="2" t="s">
        <v>124</v>
      </c>
      <c r="X2234" s="2" t="s">
        <v>125</v>
      </c>
      <c r="Y2234" s="19" t="str">
        <f>VLOOKUP(G2234,'Verweis Kd-Gruppe'!$A$2:$B$8,2,FALSE)</f>
        <v>EXP</v>
      </c>
      <c r="Z2234" s="19" t="str">
        <f>VLOOKUP(J2234,'Verweis Art-Gruppe'!$A$2:$B$15,2,FALSE)</f>
        <v>Zubehör</v>
      </c>
      <c r="AA2234" s="19" t="str">
        <f>VLOOKUP(W2234,'Verweis Vertreter'!$A$2:$B$24,2,FALSE)</f>
        <v>Antonio Vuolo</v>
      </c>
      <c r="AB2234" s="12">
        <f t="shared" si="306"/>
        <v>50</v>
      </c>
      <c r="AC2234" s="12">
        <f t="shared" si="311"/>
        <v>12</v>
      </c>
      <c r="AD2234" s="12">
        <f t="shared" si="312"/>
        <v>14</v>
      </c>
      <c r="AE2234" s="12">
        <f t="shared" si="307"/>
        <v>700</v>
      </c>
      <c r="AF2234" s="12">
        <f t="shared" si="308"/>
        <v>2</v>
      </c>
      <c r="AG2234" s="12">
        <f t="shared" si="309"/>
        <v>100</v>
      </c>
      <c r="AH2234" s="9">
        <f t="shared" si="313"/>
        <v>0.14285714285714285</v>
      </c>
      <c r="AI2234" s="14">
        <f>VLOOKUP(E2234,'Verweis Faktor'!$A:$B,2,FALSE)</f>
        <v>1</v>
      </c>
      <c r="AJ2234" s="14"/>
      <c r="AK2234" s="14" t="str">
        <f>IF(AL2234="Ja","Versandkosten",VLOOKUP(E2234,'Verweis Belegart'!$A$2:$B$9,2,FALSE))</f>
        <v>Hardware</v>
      </c>
      <c r="AL2234" s="14" t="str">
        <f t="shared" si="314"/>
        <v>Nein</v>
      </c>
      <c r="AM2234" s="14" t="str">
        <f t="shared" si="310"/>
        <v>Positiv</v>
      </c>
    </row>
    <row r="2235" spans="1:39" ht="17.25" customHeight="1" x14ac:dyDescent="0.35">
      <c r="A2235" s="17">
        <v>14572761</v>
      </c>
      <c r="B2235" s="2" t="s">
        <v>1751</v>
      </c>
      <c r="C2235" s="1">
        <v>2025001</v>
      </c>
      <c r="D2235" s="1">
        <v>2000604</v>
      </c>
      <c r="E2235" s="2" t="s">
        <v>34</v>
      </c>
      <c r="F2235" s="2" t="s">
        <v>142</v>
      </c>
      <c r="G2235" s="2" t="s">
        <v>25</v>
      </c>
      <c r="H2235" s="2" t="s">
        <v>1114</v>
      </c>
      <c r="I2235" s="2" t="s">
        <v>1115</v>
      </c>
      <c r="J2235" s="2" t="s">
        <v>103</v>
      </c>
      <c r="K2235" s="2" t="s">
        <v>28</v>
      </c>
      <c r="L2235" s="2" t="s">
        <v>1729</v>
      </c>
      <c r="M2235" s="2" t="s">
        <v>1730</v>
      </c>
      <c r="N2235" s="2" t="s">
        <v>522</v>
      </c>
      <c r="O2235" s="3">
        <v>1</v>
      </c>
      <c r="P2235" s="3">
        <v>490.33330000000001</v>
      </c>
      <c r="Q2235" s="3">
        <v>509</v>
      </c>
      <c r="R2235" s="3">
        <v>509</v>
      </c>
      <c r="S2235" s="3">
        <v>18.666699999999999</v>
      </c>
      <c r="T2235" s="3">
        <v>18.670000000000002</v>
      </c>
      <c r="U2235" s="3">
        <v>3.66</v>
      </c>
      <c r="V2235" s="2" t="s">
        <v>697</v>
      </c>
      <c r="W2235" s="2" t="s">
        <v>698</v>
      </c>
      <c r="X2235" s="2" t="s">
        <v>1116</v>
      </c>
      <c r="Y2235" s="19" t="str">
        <f>VLOOKUP(G2235,'Verweis Kd-Gruppe'!$A$2:$B$8,2,FALSE)</f>
        <v>FHK</v>
      </c>
      <c r="Z2235" s="19" t="str">
        <f>VLOOKUP(J2235,'Verweis Art-Gruppe'!$A$2:$B$15,2,FALSE)</f>
        <v>Geräte</v>
      </c>
      <c r="AA2235" s="19" t="str">
        <f>VLOOKUP(W2235,'Verweis Vertreter'!$A$2:$B$24,2,FALSE)</f>
        <v>Zentrale</v>
      </c>
      <c r="AB2235" s="12">
        <f t="shared" si="306"/>
        <v>1</v>
      </c>
      <c r="AC2235" s="12">
        <f t="shared" si="311"/>
        <v>490.33330000000001</v>
      </c>
      <c r="AD2235" s="12">
        <f t="shared" si="312"/>
        <v>509</v>
      </c>
      <c r="AE2235" s="12">
        <f t="shared" si="307"/>
        <v>509</v>
      </c>
      <c r="AF2235" s="12">
        <f t="shared" si="308"/>
        <v>18.666699999999999</v>
      </c>
      <c r="AG2235" s="12">
        <f t="shared" si="309"/>
        <v>18.670000000000002</v>
      </c>
      <c r="AH2235" s="9">
        <f t="shared" si="313"/>
        <v>3.6679764243614937E-2</v>
      </c>
      <c r="AI2235" s="14">
        <f>VLOOKUP(E2235,'Verweis Faktor'!$A:$B,2,FALSE)</f>
        <v>1</v>
      </c>
      <c r="AJ2235" s="14"/>
      <c r="AK2235" s="14" t="str">
        <f>IF(AL2235="Ja","Versandkosten",VLOOKUP(E2235,'Verweis Belegart'!$A$2:$B$9,2,FALSE))</f>
        <v>Hardware</v>
      </c>
      <c r="AL2235" s="14" t="str">
        <f t="shared" si="314"/>
        <v>Nein</v>
      </c>
      <c r="AM2235" s="14" t="str">
        <f t="shared" si="310"/>
        <v>Positiv</v>
      </c>
    </row>
    <row r="2236" spans="1:39" ht="17.25" customHeight="1" x14ac:dyDescent="0.35">
      <c r="A2236" s="17">
        <v>14572874</v>
      </c>
      <c r="B2236" s="2" t="s">
        <v>1751</v>
      </c>
      <c r="C2236" s="1">
        <v>2025001</v>
      </c>
      <c r="D2236" s="1">
        <v>2000605</v>
      </c>
      <c r="E2236" s="2" t="s">
        <v>34</v>
      </c>
      <c r="F2236" s="2" t="s">
        <v>142</v>
      </c>
      <c r="G2236" s="2" t="s">
        <v>25</v>
      </c>
      <c r="H2236" s="2" t="s">
        <v>1114</v>
      </c>
      <c r="I2236" s="2" t="s">
        <v>1115</v>
      </c>
      <c r="J2236" s="2" t="s">
        <v>103</v>
      </c>
      <c r="K2236" s="2" t="s">
        <v>28</v>
      </c>
      <c r="L2236" s="2" t="s">
        <v>56</v>
      </c>
      <c r="M2236" s="2" t="s">
        <v>57</v>
      </c>
      <c r="N2236" s="2" t="s">
        <v>58</v>
      </c>
      <c r="O2236" s="3">
        <v>1</v>
      </c>
      <c r="P2236" s="3">
        <v>605</v>
      </c>
      <c r="Q2236" s="3">
        <v>633</v>
      </c>
      <c r="R2236" s="3">
        <v>633</v>
      </c>
      <c r="S2236" s="3">
        <v>28</v>
      </c>
      <c r="T2236" s="3">
        <v>28</v>
      </c>
      <c r="U2236" s="3">
        <v>4.42</v>
      </c>
      <c r="V2236" s="2" t="s">
        <v>697</v>
      </c>
      <c r="W2236" s="2" t="s">
        <v>698</v>
      </c>
      <c r="X2236" s="2" t="s">
        <v>1116</v>
      </c>
      <c r="Y2236" s="19" t="str">
        <f>VLOOKUP(G2236,'Verweis Kd-Gruppe'!$A$2:$B$8,2,FALSE)</f>
        <v>FHK</v>
      </c>
      <c r="Z2236" s="19" t="str">
        <f>VLOOKUP(J2236,'Verweis Art-Gruppe'!$A$2:$B$15,2,FALSE)</f>
        <v>Geräte</v>
      </c>
      <c r="AA2236" s="19" t="str">
        <f>VLOOKUP(W2236,'Verweis Vertreter'!$A$2:$B$24,2,FALSE)</f>
        <v>Zentrale</v>
      </c>
      <c r="AB2236" s="12">
        <f t="shared" si="306"/>
        <v>1</v>
      </c>
      <c r="AC2236" s="12">
        <f t="shared" si="311"/>
        <v>605</v>
      </c>
      <c r="AD2236" s="12">
        <f t="shared" si="312"/>
        <v>633</v>
      </c>
      <c r="AE2236" s="12">
        <f t="shared" si="307"/>
        <v>633</v>
      </c>
      <c r="AF2236" s="12">
        <f t="shared" si="308"/>
        <v>28</v>
      </c>
      <c r="AG2236" s="12">
        <f t="shared" si="309"/>
        <v>28</v>
      </c>
      <c r="AH2236" s="9">
        <f t="shared" si="313"/>
        <v>4.4233807266982623E-2</v>
      </c>
      <c r="AI2236" s="14">
        <f>VLOOKUP(E2236,'Verweis Faktor'!$A:$B,2,FALSE)</f>
        <v>1</v>
      </c>
      <c r="AJ2236" s="14"/>
      <c r="AK2236" s="14" t="str">
        <f>IF(AL2236="Ja","Versandkosten",VLOOKUP(E2236,'Verweis Belegart'!$A$2:$B$9,2,FALSE))</f>
        <v>Hardware</v>
      </c>
      <c r="AL2236" s="14" t="str">
        <f t="shared" si="314"/>
        <v>Nein</v>
      </c>
      <c r="AM2236" s="14" t="str">
        <f t="shared" si="310"/>
        <v>Positiv</v>
      </c>
    </row>
    <row r="2237" spans="1:39" ht="17.25" customHeight="1" x14ac:dyDescent="0.35">
      <c r="A2237" s="17">
        <v>14572874</v>
      </c>
      <c r="B2237" s="2" t="s">
        <v>1751</v>
      </c>
      <c r="C2237" s="1">
        <v>2025001</v>
      </c>
      <c r="D2237" s="1">
        <v>2000605</v>
      </c>
      <c r="E2237" s="2" t="s">
        <v>34</v>
      </c>
      <c r="F2237" s="2" t="s">
        <v>142</v>
      </c>
      <c r="G2237" s="2" t="s">
        <v>25</v>
      </c>
      <c r="H2237" s="2" t="s">
        <v>1114</v>
      </c>
      <c r="I2237" s="2" t="s">
        <v>1115</v>
      </c>
      <c r="J2237" s="2" t="s">
        <v>103</v>
      </c>
      <c r="K2237" s="2" t="s">
        <v>45</v>
      </c>
      <c r="L2237" s="2" t="s">
        <v>1423</v>
      </c>
      <c r="M2237" s="2" t="s">
        <v>1424</v>
      </c>
      <c r="N2237" s="2" t="s">
        <v>522</v>
      </c>
      <c r="O2237" s="3">
        <v>1</v>
      </c>
      <c r="P2237" s="3">
        <v>492</v>
      </c>
      <c r="Q2237" s="3">
        <v>509</v>
      </c>
      <c r="R2237" s="3">
        <v>509</v>
      </c>
      <c r="S2237" s="3">
        <v>17</v>
      </c>
      <c r="T2237" s="3">
        <v>17</v>
      </c>
      <c r="U2237" s="3">
        <v>3.33</v>
      </c>
      <c r="V2237" s="2" t="s">
        <v>697</v>
      </c>
      <c r="W2237" s="2" t="s">
        <v>698</v>
      </c>
      <c r="X2237" s="2" t="s">
        <v>1116</v>
      </c>
      <c r="Y2237" s="19" t="str">
        <f>VLOOKUP(G2237,'Verweis Kd-Gruppe'!$A$2:$B$8,2,FALSE)</f>
        <v>FHK</v>
      </c>
      <c r="Z2237" s="19" t="str">
        <f>VLOOKUP(J2237,'Verweis Art-Gruppe'!$A$2:$B$15,2,FALSE)</f>
        <v>Geräte</v>
      </c>
      <c r="AA2237" s="19" t="str">
        <f>VLOOKUP(W2237,'Verweis Vertreter'!$A$2:$B$24,2,FALSE)</f>
        <v>Zentrale</v>
      </c>
      <c r="AB2237" s="12">
        <f t="shared" si="306"/>
        <v>1</v>
      </c>
      <c r="AC2237" s="12">
        <f t="shared" si="311"/>
        <v>492</v>
      </c>
      <c r="AD2237" s="12">
        <f t="shared" si="312"/>
        <v>509</v>
      </c>
      <c r="AE2237" s="12">
        <f t="shared" si="307"/>
        <v>509</v>
      </c>
      <c r="AF2237" s="12">
        <f t="shared" si="308"/>
        <v>17</v>
      </c>
      <c r="AG2237" s="12">
        <f t="shared" si="309"/>
        <v>17</v>
      </c>
      <c r="AH2237" s="9">
        <f t="shared" si="313"/>
        <v>3.3398821218074658E-2</v>
      </c>
      <c r="AI2237" s="14">
        <f>VLOOKUP(E2237,'Verweis Faktor'!$A:$B,2,FALSE)</f>
        <v>1</v>
      </c>
      <c r="AJ2237" s="14"/>
      <c r="AK2237" s="14" t="str">
        <f>IF(AL2237="Ja","Versandkosten",VLOOKUP(E2237,'Verweis Belegart'!$A$2:$B$9,2,FALSE))</f>
        <v>Hardware</v>
      </c>
      <c r="AL2237" s="14" t="str">
        <f t="shared" si="314"/>
        <v>Nein</v>
      </c>
      <c r="AM2237" s="14" t="str">
        <f t="shared" si="310"/>
        <v>Positiv</v>
      </c>
    </row>
    <row r="2238" spans="1:39" ht="17.25" customHeight="1" x14ac:dyDescent="0.35">
      <c r="A2238" s="17">
        <v>14573119</v>
      </c>
      <c r="B2238" s="2" t="s">
        <v>1751</v>
      </c>
      <c r="C2238" s="1">
        <v>2025001</v>
      </c>
      <c r="D2238" s="1">
        <v>2000606</v>
      </c>
      <c r="E2238" s="2" t="s">
        <v>772</v>
      </c>
      <c r="F2238" s="2" t="s">
        <v>1160</v>
      </c>
      <c r="G2238" s="2" t="s">
        <v>36</v>
      </c>
      <c r="H2238" s="2" t="s">
        <v>830</v>
      </c>
      <c r="I2238" s="2" t="s">
        <v>831</v>
      </c>
      <c r="J2238" s="2" t="s">
        <v>527</v>
      </c>
      <c r="K2238" s="2" t="s">
        <v>28</v>
      </c>
      <c r="L2238" s="2" t="s">
        <v>1824</v>
      </c>
      <c r="M2238" s="2" t="s">
        <v>1825</v>
      </c>
      <c r="N2238" s="2" t="s">
        <v>778</v>
      </c>
      <c r="O2238" s="3">
        <v>1</v>
      </c>
      <c r="P2238" s="3">
        <v>0</v>
      </c>
      <c r="Q2238" s="3">
        <v>21505</v>
      </c>
      <c r="R2238" s="3">
        <v>21505</v>
      </c>
      <c r="S2238" s="3">
        <v>21505</v>
      </c>
      <c r="T2238" s="3">
        <v>21505</v>
      </c>
      <c r="U2238" s="3"/>
      <c r="V2238" s="2" t="s">
        <v>835</v>
      </c>
      <c r="W2238" s="2" t="s">
        <v>836</v>
      </c>
      <c r="X2238" s="2" t="s">
        <v>699</v>
      </c>
      <c r="Y2238" s="19" t="str">
        <f>VLOOKUP(G2238,'Verweis Kd-Gruppe'!$A$2:$B$8,2,FALSE)</f>
        <v>GRK</v>
      </c>
      <c r="Z2238" s="19" t="str">
        <f>VLOOKUP(J2238,'Verweis Art-Gruppe'!$A$2:$B$15,2,FALSE)</f>
        <v>Provisionen</v>
      </c>
      <c r="AA2238" s="19" t="str">
        <f>VLOOKUP(W2238,'Verweis Vertreter'!$A$2:$B$24,2,FALSE)</f>
        <v>Andreas Michels</v>
      </c>
      <c r="AB2238" s="12">
        <f t="shared" si="306"/>
        <v>-1</v>
      </c>
      <c r="AC2238" s="12">
        <f t="shared" si="311"/>
        <v>0</v>
      </c>
      <c r="AD2238" s="12">
        <f t="shared" si="312"/>
        <v>21505</v>
      </c>
      <c r="AE2238" s="12">
        <f t="shared" si="307"/>
        <v>-21505</v>
      </c>
      <c r="AF2238" s="12">
        <f t="shared" si="308"/>
        <v>-21505</v>
      </c>
      <c r="AG2238" s="12">
        <f t="shared" si="309"/>
        <v>-21505</v>
      </c>
      <c r="AH2238" s="9">
        <f t="shared" si="313"/>
        <v>-1</v>
      </c>
      <c r="AI2238" s="14">
        <f>VLOOKUP(E2238,'Verweis Faktor'!$A:$B,2,FALSE)</f>
        <v>-1</v>
      </c>
      <c r="AJ2238" s="14"/>
      <c r="AK2238" s="14" t="str">
        <f>IF(AL2238="Ja","Versandkosten",VLOOKUP(E2238,'Verweis Belegart'!$A$2:$B$9,2,FALSE))</f>
        <v>Provisionen</v>
      </c>
      <c r="AL2238" s="14" t="str">
        <f t="shared" si="314"/>
        <v>Nein</v>
      </c>
      <c r="AM2238" s="14" t="str">
        <f t="shared" si="310"/>
        <v>Negativ</v>
      </c>
    </row>
    <row r="2239" spans="1:39" ht="17.25" customHeight="1" x14ac:dyDescent="0.35">
      <c r="A2239" s="17">
        <v>14573110</v>
      </c>
      <c r="B2239" s="2" t="s">
        <v>1751</v>
      </c>
      <c r="C2239" s="1">
        <v>2025001</v>
      </c>
      <c r="D2239" s="1">
        <v>2000607</v>
      </c>
      <c r="E2239" s="2" t="s">
        <v>34</v>
      </c>
      <c r="F2239" s="2" t="s">
        <v>53</v>
      </c>
      <c r="G2239" s="2" t="s">
        <v>36</v>
      </c>
      <c r="H2239" s="2" t="s">
        <v>220</v>
      </c>
      <c r="I2239" s="2" t="s">
        <v>221</v>
      </c>
      <c r="J2239" s="2" t="s">
        <v>103</v>
      </c>
      <c r="K2239" s="2" t="s">
        <v>28</v>
      </c>
      <c r="L2239" s="2" t="s">
        <v>88</v>
      </c>
      <c r="M2239" s="2" t="s">
        <v>89</v>
      </c>
      <c r="N2239" s="2" t="s">
        <v>90</v>
      </c>
      <c r="O2239" s="3">
        <v>50</v>
      </c>
      <c r="P2239" s="3">
        <v>530.07069999999999</v>
      </c>
      <c r="Q2239" s="3">
        <v>541</v>
      </c>
      <c r="R2239" s="3">
        <v>27050</v>
      </c>
      <c r="S2239" s="3">
        <v>10.9293</v>
      </c>
      <c r="T2239" s="3">
        <v>546.46</v>
      </c>
      <c r="U2239" s="3">
        <v>2.02</v>
      </c>
      <c r="V2239" s="2" t="s">
        <v>145</v>
      </c>
      <c r="W2239" s="2" t="s">
        <v>146</v>
      </c>
      <c r="X2239" s="2" t="s">
        <v>59</v>
      </c>
      <c r="Y2239" s="19" t="str">
        <f>VLOOKUP(G2239,'Verweis Kd-Gruppe'!$A$2:$B$8,2,FALSE)</f>
        <v>GRK</v>
      </c>
      <c r="Z2239" s="19" t="str">
        <f>VLOOKUP(J2239,'Verweis Art-Gruppe'!$A$2:$B$15,2,FALSE)</f>
        <v>Geräte</v>
      </c>
      <c r="AA2239" s="19" t="str">
        <f>VLOOKUP(W2239,'Verweis Vertreter'!$A$2:$B$24,2,FALSE)</f>
        <v>Muhsin Yortanli</v>
      </c>
      <c r="AB2239" s="12">
        <f t="shared" si="306"/>
        <v>50</v>
      </c>
      <c r="AC2239" s="12">
        <f t="shared" si="311"/>
        <v>530.07069999999999</v>
      </c>
      <c r="AD2239" s="12">
        <f t="shared" si="312"/>
        <v>541</v>
      </c>
      <c r="AE2239" s="12">
        <f t="shared" si="307"/>
        <v>27050</v>
      </c>
      <c r="AF2239" s="12">
        <f t="shared" si="308"/>
        <v>10.9293</v>
      </c>
      <c r="AG2239" s="12">
        <f t="shared" si="309"/>
        <v>546.46</v>
      </c>
      <c r="AH2239" s="9">
        <f t="shared" si="313"/>
        <v>2.0201848428835493E-2</v>
      </c>
      <c r="AI2239" s="14">
        <f>VLOOKUP(E2239,'Verweis Faktor'!$A:$B,2,FALSE)</f>
        <v>1</v>
      </c>
      <c r="AJ2239" s="14"/>
      <c r="AK2239" s="14" t="str">
        <f>IF(AL2239="Ja","Versandkosten",VLOOKUP(E2239,'Verweis Belegart'!$A$2:$B$9,2,FALSE))</f>
        <v>Hardware</v>
      </c>
      <c r="AL2239" s="14" t="str">
        <f t="shared" si="314"/>
        <v>Nein</v>
      </c>
      <c r="AM2239" s="14" t="str">
        <f t="shared" si="310"/>
        <v>Positiv</v>
      </c>
    </row>
    <row r="2240" spans="1:39" ht="17.25" customHeight="1" x14ac:dyDescent="0.35">
      <c r="A2240" s="17">
        <v>14573110</v>
      </c>
      <c r="B2240" s="2" t="s">
        <v>1751</v>
      </c>
      <c r="C2240" s="1">
        <v>2025001</v>
      </c>
      <c r="D2240" s="1">
        <v>2000607</v>
      </c>
      <c r="E2240" s="2" t="s">
        <v>34</v>
      </c>
      <c r="F2240" s="2" t="s">
        <v>53</v>
      </c>
      <c r="G2240" s="2" t="s">
        <v>36</v>
      </c>
      <c r="H2240" s="2" t="s">
        <v>220</v>
      </c>
      <c r="I2240" s="2" t="s">
        <v>221</v>
      </c>
      <c r="J2240" s="2" t="s">
        <v>103</v>
      </c>
      <c r="K2240" s="2" t="s">
        <v>45</v>
      </c>
      <c r="L2240" s="2" t="s">
        <v>1793</v>
      </c>
      <c r="M2240" s="2" t="s">
        <v>1794</v>
      </c>
      <c r="N2240" s="2" t="s">
        <v>502</v>
      </c>
      <c r="O2240" s="3">
        <v>50</v>
      </c>
      <c r="P2240" s="3">
        <v>477.88479999999998</v>
      </c>
      <c r="Q2240" s="3">
        <v>494</v>
      </c>
      <c r="R2240" s="3">
        <v>24700</v>
      </c>
      <c r="S2240" s="3">
        <v>16.115200000000002</v>
      </c>
      <c r="T2240" s="3">
        <v>805.76</v>
      </c>
      <c r="U2240" s="3">
        <v>3.26</v>
      </c>
      <c r="V2240" s="2" t="s">
        <v>145</v>
      </c>
      <c r="W2240" s="2" t="s">
        <v>146</v>
      </c>
      <c r="X2240" s="2" t="s">
        <v>59</v>
      </c>
      <c r="Y2240" s="19" t="str">
        <f>VLOOKUP(G2240,'Verweis Kd-Gruppe'!$A$2:$B$8,2,FALSE)</f>
        <v>GRK</v>
      </c>
      <c r="Z2240" s="19" t="str">
        <f>VLOOKUP(J2240,'Verweis Art-Gruppe'!$A$2:$B$15,2,FALSE)</f>
        <v>Geräte</v>
      </c>
      <c r="AA2240" s="19" t="str">
        <f>VLOOKUP(W2240,'Verweis Vertreter'!$A$2:$B$24,2,FALSE)</f>
        <v>Muhsin Yortanli</v>
      </c>
      <c r="AB2240" s="12">
        <f t="shared" si="306"/>
        <v>50</v>
      </c>
      <c r="AC2240" s="12">
        <f t="shared" si="311"/>
        <v>477.88479999999998</v>
      </c>
      <c r="AD2240" s="12">
        <f t="shared" si="312"/>
        <v>494</v>
      </c>
      <c r="AE2240" s="12">
        <f t="shared" si="307"/>
        <v>24700</v>
      </c>
      <c r="AF2240" s="12">
        <f t="shared" si="308"/>
        <v>16.115200000000002</v>
      </c>
      <c r="AG2240" s="12">
        <f t="shared" si="309"/>
        <v>805.76</v>
      </c>
      <c r="AH2240" s="9">
        <f t="shared" si="313"/>
        <v>3.2621862348178141E-2</v>
      </c>
      <c r="AI2240" s="14">
        <f>VLOOKUP(E2240,'Verweis Faktor'!$A:$B,2,FALSE)</f>
        <v>1</v>
      </c>
      <c r="AJ2240" s="14"/>
      <c r="AK2240" s="14" t="str">
        <f>IF(AL2240="Ja","Versandkosten",VLOOKUP(E2240,'Verweis Belegart'!$A$2:$B$9,2,FALSE))</f>
        <v>Hardware</v>
      </c>
      <c r="AL2240" s="14" t="str">
        <f t="shared" si="314"/>
        <v>Nein</v>
      </c>
      <c r="AM2240" s="14" t="str">
        <f t="shared" si="310"/>
        <v>Positiv</v>
      </c>
    </row>
    <row r="2241" spans="1:39" ht="17.25" customHeight="1" x14ac:dyDescent="0.35">
      <c r="A2241" s="17">
        <v>14572823</v>
      </c>
      <c r="B2241" s="2" t="s">
        <v>1751</v>
      </c>
      <c r="C2241" s="1">
        <v>2025001</v>
      </c>
      <c r="D2241" s="1">
        <v>2000608</v>
      </c>
      <c r="E2241" s="2" t="s">
        <v>34</v>
      </c>
      <c r="F2241" s="2" t="s">
        <v>35</v>
      </c>
      <c r="G2241" s="2" t="s">
        <v>66</v>
      </c>
      <c r="H2241" s="2" t="s">
        <v>878</v>
      </c>
      <c r="I2241" s="2" t="s">
        <v>879</v>
      </c>
      <c r="J2241" s="2" t="s">
        <v>103</v>
      </c>
      <c r="K2241" s="2" t="s">
        <v>28</v>
      </c>
      <c r="L2241" s="2" t="s">
        <v>269</v>
      </c>
      <c r="M2241" s="2" t="s">
        <v>270</v>
      </c>
      <c r="N2241" s="2" t="s">
        <v>271</v>
      </c>
      <c r="O2241" s="3">
        <v>3</v>
      </c>
      <c r="P2241" s="3">
        <v>417.46170000000001</v>
      </c>
      <c r="Q2241" s="3">
        <v>423</v>
      </c>
      <c r="R2241" s="3">
        <v>1269</v>
      </c>
      <c r="S2241" s="3">
        <v>5.5382999999999996</v>
      </c>
      <c r="T2241" s="3">
        <v>16.61</v>
      </c>
      <c r="U2241" s="3">
        <v>1.3</v>
      </c>
      <c r="V2241" s="2" t="s">
        <v>813</v>
      </c>
      <c r="W2241" s="2" t="s">
        <v>814</v>
      </c>
      <c r="X2241" s="2" t="s">
        <v>197</v>
      </c>
      <c r="Y2241" s="19" t="str">
        <f>VLOOKUP(G2241,'Verweis Kd-Gruppe'!$A$2:$B$8,2,FALSE)</f>
        <v>EXP</v>
      </c>
      <c r="Z2241" s="19" t="str">
        <f>VLOOKUP(J2241,'Verweis Art-Gruppe'!$A$2:$B$15,2,FALSE)</f>
        <v>Geräte</v>
      </c>
      <c r="AA2241" s="19" t="str">
        <f>VLOOKUP(W2241,'Verweis Vertreter'!$A$2:$B$24,2,FALSE)</f>
        <v>Sokol Kapaj</v>
      </c>
      <c r="AB2241" s="12">
        <f t="shared" si="306"/>
        <v>3</v>
      </c>
      <c r="AC2241" s="12">
        <f t="shared" si="311"/>
        <v>417.46170000000001</v>
      </c>
      <c r="AD2241" s="12">
        <f t="shared" si="312"/>
        <v>423</v>
      </c>
      <c r="AE2241" s="12">
        <f t="shared" si="307"/>
        <v>1269</v>
      </c>
      <c r="AF2241" s="12">
        <f t="shared" si="308"/>
        <v>5.5382999999999996</v>
      </c>
      <c r="AG2241" s="12">
        <f t="shared" si="309"/>
        <v>16.61</v>
      </c>
      <c r="AH2241" s="9">
        <f t="shared" si="313"/>
        <v>1.3089046493301813E-2</v>
      </c>
      <c r="AI2241" s="14">
        <f>VLOOKUP(E2241,'Verweis Faktor'!$A:$B,2,FALSE)</f>
        <v>1</v>
      </c>
      <c r="AJ2241" s="14"/>
      <c r="AK2241" s="14" t="str">
        <f>IF(AL2241="Ja","Versandkosten",VLOOKUP(E2241,'Verweis Belegart'!$A$2:$B$9,2,FALSE))</f>
        <v>Hardware</v>
      </c>
      <c r="AL2241" s="14" t="str">
        <f t="shared" si="314"/>
        <v>Nein</v>
      </c>
      <c r="AM2241" s="14" t="str">
        <f t="shared" si="310"/>
        <v>Positiv</v>
      </c>
    </row>
    <row r="2242" spans="1:39" ht="17.25" customHeight="1" x14ac:dyDescent="0.35">
      <c r="A2242" s="17">
        <v>14572823</v>
      </c>
      <c r="B2242" s="2" t="s">
        <v>1751</v>
      </c>
      <c r="C2242" s="1">
        <v>2025001</v>
      </c>
      <c r="D2242" s="1">
        <v>2000608</v>
      </c>
      <c r="E2242" s="2" t="s">
        <v>34</v>
      </c>
      <c r="F2242" s="2" t="s">
        <v>35</v>
      </c>
      <c r="G2242" s="2" t="s">
        <v>66</v>
      </c>
      <c r="H2242" s="2" t="s">
        <v>878</v>
      </c>
      <c r="I2242" s="2" t="s">
        <v>879</v>
      </c>
      <c r="J2242" s="2" t="s">
        <v>103</v>
      </c>
      <c r="K2242" s="2" t="s">
        <v>45</v>
      </c>
      <c r="L2242" s="2" t="s">
        <v>56</v>
      </c>
      <c r="M2242" s="2" t="s">
        <v>57</v>
      </c>
      <c r="N2242" s="2" t="s">
        <v>58</v>
      </c>
      <c r="O2242" s="3">
        <v>3</v>
      </c>
      <c r="P2242" s="3">
        <v>605</v>
      </c>
      <c r="Q2242" s="3">
        <v>624</v>
      </c>
      <c r="R2242" s="3">
        <v>1872</v>
      </c>
      <c r="S2242" s="3">
        <v>19</v>
      </c>
      <c r="T2242" s="3">
        <v>57</v>
      </c>
      <c r="U2242" s="3">
        <v>3.04</v>
      </c>
      <c r="V2242" s="2" t="s">
        <v>813</v>
      </c>
      <c r="W2242" s="2" t="s">
        <v>814</v>
      </c>
      <c r="X2242" s="2" t="s">
        <v>197</v>
      </c>
      <c r="Y2242" s="19" t="str">
        <f>VLOOKUP(G2242,'Verweis Kd-Gruppe'!$A$2:$B$8,2,FALSE)</f>
        <v>EXP</v>
      </c>
      <c r="Z2242" s="19" t="str">
        <f>VLOOKUP(J2242,'Verweis Art-Gruppe'!$A$2:$B$15,2,FALSE)</f>
        <v>Geräte</v>
      </c>
      <c r="AA2242" s="19" t="str">
        <f>VLOOKUP(W2242,'Verweis Vertreter'!$A$2:$B$24,2,FALSE)</f>
        <v>Sokol Kapaj</v>
      </c>
      <c r="AB2242" s="12">
        <f t="shared" si="306"/>
        <v>3</v>
      </c>
      <c r="AC2242" s="12">
        <f t="shared" si="311"/>
        <v>605</v>
      </c>
      <c r="AD2242" s="12">
        <f t="shared" si="312"/>
        <v>624</v>
      </c>
      <c r="AE2242" s="12">
        <f t="shared" si="307"/>
        <v>1872</v>
      </c>
      <c r="AF2242" s="12">
        <f t="shared" si="308"/>
        <v>19</v>
      </c>
      <c r="AG2242" s="12">
        <f t="shared" si="309"/>
        <v>57</v>
      </c>
      <c r="AH2242" s="9">
        <f t="shared" si="313"/>
        <v>3.0448717948717948E-2</v>
      </c>
      <c r="AI2242" s="14">
        <f>VLOOKUP(E2242,'Verweis Faktor'!$A:$B,2,FALSE)</f>
        <v>1</v>
      </c>
      <c r="AJ2242" s="14"/>
      <c r="AK2242" s="14" t="str">
        <f>IF(AL2242="Ja","Versandkosten",VLOOKUP(E2242,'Verweis Belegart'!$A$2:$B$9,2,FALSE))</f>
        <v>Hardware</v>
      </c>
      <c r="AL2242" s="14" t="str">
        <f t="shared" si="314"/>
        <v>Nein</v>
      </c>
      <c r="AM2242" s="14" t="str">
        <f t="shared" si="310"/>
        <v>Positiv</v>
      </c>
    </row>
    <row r="2243" spans="1:39" ht="17.25" customHeight="1" x14ac:dyDescent="0.35">
      <c r="A2243" s="17">
        <v>14572823</v>
      </c>
      <c r="B2243" s="2" t="s">
        <v>1751</v>
      </c>
      <c r="C2243" s="1">
        <v>2025001</v>
      </c>
      <c r="D2243" s="1">
        <v>2000608</v>
      </c>
      <c r="E2243" s="2" t="s">
        <v>34</v>
      </c>
      <c r="F2243" s="2" t="s">
        <v>35</v>
      </c>
      <c r="G2243" s="2" t="s">
        <v>66</v>
      </c>
      <c r="H2243" s="2" t="s">
        <v>878</v>
      </c>
      <c r="I2243" s="2" t="s">
        <v>879</v>
      </c>
      <c r="J2243" s="2" t="s">
        <v>103</v>
      </c>
      <c r="K2243" s="2" t="s">
        <v>49</v>
      </c>
      <c r="L2243" s="2" t="s">
        <v>275</v>
      </c>
      <c r="M2243" s="2" t="s">
        <v>276</v>
      </c>
      <c r="N2243" s="2" t="s">
        <v>271</v>
      </c>
      <c r="O2243" s="3">
        <v>3</v>
      </c>
      <c r="P2243" s="3">
        <v>416</v>
      </c>
      <c r="Q2243" s="3">
        <v>423</v>
      </c>
      <c r="R2243" s="3">
        <v>1269</v>
      </c>
      <c r="S2243" s="3">
        <v>7</v>
      </c>
      <c r="T2243" s="3">
        <v>21</v>
      </c>
      <c r="U2243" s="3">
        <v>1.65</v>
      </c>
      <c r="V2243" s="2" t="s">
        <v>813</v>
      </c>
      <c r="W2243" s="2" t="s">
        <v>814</v>
      </c>
      <c r="X2243" s="2" t="s">
        <v>197</v>
      </c>
      <c r="Y2243" s="19" t="str">
        <f>VLOOKUP(G2243,'Verweis Kd-Gruppe'!$A$2:$B$8,2,FALSE)</f>
        <v>EXP</v>
      </c>
      <c r="Z2243" s="19" t="str">
        <f>VLOOKUP(J2243,'Verweis Art-Gruppe'!$A$2:$B$15,2,FALSE)</f>
        <v>Geräte</v>
      </c>
      <c r="AA2243" s="19" t="str">
        <f>VLOOKUP(W2243,'Verweis Vertreter'!$A$2:$B$24,2,FALSE)</f>
        <v>Sokol Kapaj</v>
      </c>
      <c r="AB2243" s="12">
        <f t="shared" ref="AB2243:AB2306" si="315">$AI2243*O2243</f>
        <v>3</v>
      </c>
      <c r="AC2243" s="12">
        <f t="shared" si="311"/>
        <v>416</v>
      </c>
      <c r="AD2243" s="12">
        <f t="shared" si="312"/>
        <v>423</v>
      </c>
      <c r="AE2243" s="12">
        <f t="shared" ref="AE2243:AE2306" si="316">$AI2243*R2243</f>
        <v>1269</v>
      </c>
      <c r="AF2243" s="12">
        <f t="shared" ref="AF2243:AF2306" si="317">$AI2243*S2243</f>
        <v>7</v>
      </c>
      <c r="AG2243" s="12">
        <f t="shared" ref="AG2243:AG2306" si="318">$AI2243*T2243</f>
        <v>21</v>
      </c>
      <c r="AH2243" s="9">
        <f t="shared" si="313"/>
        <v>1.6548463356973995E-2</v>
      </c>
      <c r="AI2243" s="14">
        <f>VLOOKUP(E2243,'Verweis Faktor'!$A:$B,2,FALSE)</f>
        <v>1</v>
      </c>
      <c r="AJ2243" s="14"/>
      <c r="AK2243" s="14" t="str">
        <f>IF(AL2243="Ja","Versandkosten",VLOOKUP(E2243,'Verweis Belegart'!$A$2:$B$9,2,FALSE))</f>
        <v>Hardware</v>
      </c>
      <c r="AL2243" s="14" t="str">
        <f t="shared" si="314"/>
        <v>Nein</v>
      </c>
      <c r="AM2243" s="14" t="str">
        <f t="shared" ref="AM2243:AM2306" si="319">IF(AG2243&lt;0,"Negativ","Positiv")</f>
        <v>Positiv</v>
      </c>
    </row>
    <row r="2244" spans="1:39" ht="17.25" customHeight="1" x14ac:dyDescent="0.35">
      <c r="A2244" s="17">
        <v>14572823</v>
      </c>
      <c r="B2244" s="2" t="s">
        <v>1751</v>
      </c>
      <c r="C2244" s="1">
        <v>2025001</v>
      </c>
      <c r="D2244" s="1">
        <v>2000608</v>
      </c>
      <c r="E2244" s="2" t="s">
        <v>34</v>
      </c>
      <c r="F2244" s="2" t="s">
        <v>35</v>
      </c>
      <c r="G2244" s="2" t="s">
        <v>66</v>
      </c>
      <c r="H2244" s="2" t="s">
        <v>878</v>
      </c>
      <c r="I2244" s="2" t="s">
        <v>879</v>
      </c>
      <c r="J2244" s="2" t="s">
        <v>103</v>
      </c>
      <c r="K2244" s="2" t="s">
        <v>79</v>
      </c>
      <c r="L2244" s="2" t="s">
        <v>1698</v>
      </c>
      <c r="M2244" s="2" t="s">
        <v>1699</v>
      </c>
      <c r="N2244" s="2" t="s">
        <v>1040</v>
      </c>
      <c r="O2244" s="3">
        <v>2</v>
      </c>
      <c r="P2244" s="3">
        <v>1127.0915</v>
      </c>
      <c r="Q2244" s="3">
        <v>1102</v>
      </c>
      <c r="R2244" s="3">
        <v>2204</v>
      </c>
      <c r="S2244" s="3">
        <v>-25.0915</v>
      </c>
      <c r="T2244" s="3">
        <v>-50.18</v>
      </c>
      <c r="U2244" s="3">
        <v>-2.27</v>
      </c>
      <c r="V2244" s="2" t="s">
        <v>813</v>
      </c>
      <c r="W2244" s="2" t="s">
        <v>814</v>
      </c>
      <c r="X2244" s="2" t="s">
        <v>197</v>
      </c>
      <c r="Y2244" s="19" t="str">
        <f>VLOOKUP(G2244,'Verweis Kd-Gruppe'!$A$2:$B$8,2,FALSE)</f>
        <v>EXP</v>
      </c>
      <c r="Z2244" s="19" t="str">
        <f>VLOOKUP(J2244,'Verweis Art-Gruppe'!$A$2:$B$15,2,FALSE)</f>
        <v>Geräte</v>
      </c>
      <c r="AA2244" s="19" t="str">
        <f>VLOOKUP(W2244,'Verweis Vertreter'!$A$2:$B$24,2,FALSE)</f>
        <v>Sokol Kapaj</v>
      </c>
      <c r="AB2244" s="12">
        <f t="shared" si="315"/>
        <v>2</v>
      </c>
      <c r="AC2244" s="12">
        <f t="shared" ref="AC2244:AC2307" si="320">P2244</f>
        <v>1127.0915</v>
      </c>
      <c r="AD2244" s="12">
        <f t="shared" ref="AD2244:AD2307" si="321">Q2244</f>
        <v>1102</v>
      </c>
      <c r="AE2244" s="12">
        <f t="shared" si="316"/>
        <v>2204</v>
      </c>
      <c r="AF2244" s="12">
        <f t="shared" si="317"/>
        <v>-25.0915</v>
      </c>
      <c r="AG2244" s="12">
        <f t="shared" si="318"/>
        <v>-50.18</v>
      </c>
      <c r="AH2244" s="9">
        <f t="shared" ref="AH2244:AH2307" si="322">IF(AF2244=0,0,AG2244/AE2244*AI2244)</f>
        <v>-2.2767695099818512E-2</v>
      </c>
      <c r="AI2244" s="14">
        <f>VLOOKUP(E2244,'Verweis Faktor'!$A:$B,2,FALSE)</f>
        <v>1</v>
      </c>
      <c r="AJ2244" s="14"/>
      <c r="AK2244" s="14" t="str">
        <f>IF(AL2244="Ja","Versandkosten",VLOOKUP(E2244,'Verweis Belegart'!$A$2:$B$9,2,FALSE))</f>
        <v>Hardware</v>
      </c>
      <c r="AL2244" s="14" t="str">
        <f t="shared" ref="AL2244:AL2307" si="323">IF(ISNUMBER(FIND("Versandkosten",M2244)),"Ja","Nein")</f>
        <v>Nein</v>
      </c>
      <c r="AM2244" s="14" t="str">
        <f t="shared" si="319"/>
        <v>Negativ</v>
      </c>
    </row>
    <row r="2245" spans="1:39" ht="17.25" customHeight="1" x14ac:dyDescent="0.35">
      <c r="A2245" s="17">
        <v>14572823</v>
      </c>
      <c r="B2245" s="2" t="s">
        <v>1751</v>
      </c>
      <c r="C2245" s="1">
        <v>2025001</v>
      </c>
      <c r="D2245" s="1">
        <v>2000608</v>
      </c>
      <c r="E2245" s="2" t="s">
        <v>34</v>
      </c>
      <c r="F2245" s="2" t="s">
        <v>35</v>
      </c>
      <c r="G2245" s="2" t="s">
        <v>66</v>
      </c>
      <c r="H2245" s="2" t="s">
        <v>878</v>
      </c>
      <c r="I2245" s="2" t="s">
        <v>879</v>
      </c>
      <c r="J2245" s="2" t="s">
        <v>103</v>
      </c>
      <c r="K2245" s="2" t="s">
        <v>83</v>
      </c>
      <c r="L2245" s="2" t="s">
        <v>1826</v>
      </c>
      <c r="M2245" s="2" t="s">
        <v>1827</v>
      </c>
      <c r="N2245" s="2" t="s">
        <v>990</v>
      </c>
      <c r="O2245" s="3">
        <v>3</v>
      </c>
      <c r="P2245" s="3">
        <v>631</v>
      </c>
      <c r="Q2245" s="3">
        <v>660</v>
      </c>
      <c r="R2245" s="3">
        <v>1980</v>
      </c>
      <c r="S2245" s="3">
        <v>29</v>
      </c>
      <c r="T2245" s="3">
        <v>87</v>
      </c>
      <c r="U2245" s="3">
        <v>4.3899999999999997</v>
      </c>
      <c r="V2245" s="2" t="s">
        <v>813</v>
      </c>
      <c r="W2245" s="2" t="s">
        <v>814</v>
      </c>
      <c r="X2245" s="2" t="s">
        <v>197</v>
      </c>
      <c r="Y2245" s="19" t="str">
        <f>VLOOKUP(G2245,'Verweis Kd-Gruppe'!$A$2:$B$8,2,FALSE)</f>
        <v>EXP</v>
      </c>
      <c r="Z2245" s="19" t="str">
        <f>VLOOKUP(J2245,'Verweis Art-Gruppe'!$A$2:$B$15,2,FALSE)</f>
        <v>Geräte</v>
      </c>
      <c r="AA2245" s="19" t="str">
        <f>VLOOKUP(W2245,'Verweis Vertreter'!$A$2:$B$24,2,FALSE)</f>
        <v>Sokol Kapaj</v>
      </c>
      <c r="AB2245" s="12">
        <f t="shared" si="315"/>
        <v>3</v>
      </c>
      <c r="AC2245" s="12">
        <f t="shared" si="320"/>
        <v>631</v>
      </c>
      <c r="AD2245" s="12">
        <f t="shared" si="321"/>
        <v>660</v>
      </c>
      <c r="AE2245" s="12">
        <f t="shared" si="316"/>
        <v>1980</v>
      </c>
      <c r="AF2245" s="12">
        <f t="shared" si="317"/>
        <v>29</v>
      </c>
      <c r="AG2245" s="12">
        <f t="shared" si="318"/>
        <v>87</v>
      </c>
      <c r="AH2245" s="9">
        <f t="shared" si="322"/>
        <v>4.3939393939393938E-2</v>
      </c>
      <c r="AI2245" s="14">
        <f>VLOOKUP(E2245,'Verweis Faktor'!$A:$B,2,FALSE)</f>
        <v>1</v>
      </c>
      <c r="AJ2245" s="14"/>
      <c r="AK2245" s="14" t="str">
        <f>IF(AL2245="Ja","Versandkosten",VLOOKUP(E2245,'Verweis Belegart'!$A$2:$B$9,2,FALSE))</f>
        <v>Hardware</v>
      </c>
      <c r="AL2245" s="14" t="str">
        <f t="shared" si="323"/>
        <v>Nein</v>
      </c>
      <c r="AM2245" s="14" t="str">
        <f t="shared" si="319"/>
        <v>Positiv</v>
      </c>
    </row>
    <row r="2246" spans="1:39" ht="17.25" customHeight="1" x14ac:dyDescent="0.35">
      <c r="A2246" s="17">
        <v>14572823</v>
      </c>
      <c r="B2246" s="2" t="s">
        <v>1751</v>
      </c>
      <c r="C2246" s="1">
        <v>2025001</v>
      </c>
      <c r="D2246" s="1">
        <v>2000608</v>
      </c>
      <c r="E2246" s="2" t="s">
        <v>34</v>
      </c>
      <c r="F2246" s="2" t="s">
        <v>35</v>
      </c>
      <c r="G2246" s="2" t="s">
        <v>66</v>
      </c>
      <c r="H2246" s="2" t="s">
        <v>878</v>
      </c>
      <c r="I2246" s="2" t="s">
        <v>879</v>
      </c>
      <c r="J2246" s="2" t="s">
        <v>103</v>
      </c>
      <c r="K2246" s="2" t="s">
        <v>87</v>
      </c>
      <c r="L2246" s="2" t="s">
        <v>1828</v>
      </c>
      <c r="M2246" s="2" t="s">
        <v>1829</v>
      </c>
      <c r="N2246" s="2" t="s">
        <v>990</v>
      </c>
      <c r="O2246" s="3">
        <v>3</v>
      </c>
      <c r="P2246" s="3">
        <v>631</v>
      </c>
      <c r="Q2246" s="3">
        <v>660</v>
      </c>
      <c r="R2246" s="3">
        <v>1980</v>
      </c>
      <c r="S2246" s="3">
        <v>29</v>
      </c>
      <c r="T2246" s="3">
        <v>87</v>
      </c>
      <c r="U2246" s="3">
        <v>4.3899999999999997</v>
      </c>
      <c r="V2246" s="2" t="s">
        <v>813</v>
      </c>
      <c r="W2246" s="2" t="s">
        <v>814</v>
      </c>
      <c r="X2246" s="2" t="s">
        <v>197</v>
      </c>
      <c r="Y2246" s="19" t="str">
        <f>VLOOKUP(G2246,'Verweis Kd-Gruppe'!$A$2:$B$8,2,FALSE)</f>
        <v>EXP</v>
      </c>
      <c r="Z2246" s="19" t="str">
        <f>VLOOKUP(J2246,'Verweis Art-Gruppe'!$A$2:$B$15,2,FALSE)</f>
        <v>Geräte</v>
      </c>
      <c r="AA2246" s="19" t="str">
        <f>VLOOKUP(W2246,'Verweis Vertreter'!$A$2:$B$24,2,FALSE)</f>
        <v>Sokol Kapaj</v>
      </c>
      <c r="AB2246" s="12">
        <f t="shared" si="315"/>
        <v>3</v>
      </c>
      <c r="AC2246" s="12">
        <f t="shared" si="320"/>
        <v>631</v>
      </c>
      <c r="AD2246" s="12">
        <f t="shared" si="321"/>
        <v>660</v>
      </c>
      <c r="AE2246" s="12">
        <f t="shared" si="316"/>
        <v>1980</v>
      </c>
      <c r="AF2246" s="12">
        <f t="shared" si="317"/>
        <v>29</v>
      </c>
      <c r="AG2246" s="12">
        <f t="shared" si="318"/>
        <v>87</v>
      </c>
      <c r="AH2246" s="9">
        <f t="shared" si="322"/>
        <v>4.3939393939393938E-2</v>
      </c>
      <c r="AI2246" s="14">
        <f>VLOOKUP(E2246,'Verweis Faktor'!$A:$B,2,FALSE)</f>
        <v>1</v>
      </c>
      <c r="AJ2246" s="14"/>
      <c r="AK2246" s="14" t="str">
        <f>IF(AL2246="Ja","Versandkosten",VLOOKUP(E2246,'Verweis Belegart'!$A$2:$B$9,2,FALSE))</f>
        <v>Hardware</v>
      </c>
      <c r="AL2246" s="14" t="str">
        <f t="shared" si="323"/>
        <v>Nein</v>
      </c>
      <c r="AM2246" s="14" t="str">
        <f t="shared" si="319"/>
        <v>Positiv</v>
      </c>
    </row>
    <row r="2247" spans="1:39" ht="17.25" customHeight="1" x14ac:dyDescent="0.35">
      <c r="A2247" s="17">
        <v>14572823</v>
      </c>
      <c r="B2247" s="2" t="s">
        <v>1751</v>
      </c>
      <c r="C2247" s="1">
        <v>2025001</v>
      </c>
      <c r="D2247" s="1">
        <v>2000608</v>
      </c>
      <c r="E2247" s="2" t="s">
        <v>34</v>
      </c>
      <c r="F2247" s="2" t="s">
        <v>35</v>
      </c>
      <c r="G2247" s="2" t="s">
        <v>66</v>
      </c>
      <c r="H2247" s="2" t="s">
        <v>878</v>
      </c>
      <c r="I2247" s="2" t="s">
        <v>879</v>
      </c>
      <c r="J2247" s="2" t="s">
        <v>103</v>
      </c>
      <c r="K2247" s="2" t="s">
        <v>91</v>
      </c>
      <c r="L2247" s="2" t="s">
        <v>1038</v>
      </c>
      <c r="M2247" s="2" t="s">
        <v>1039</v>
      </c>
      <c r="N2247" s="2" t="s">
        <v>1040</v>
      </c>
      <c r="O2247" s="3">
        <v>2</v>
      </c>
      <c r="P2247" s="3">
        <v>1106.2745</v>
      </c>
      <c r="Q2247" s="3">
        <v>1102</v>
      </c>
      <c r="R2247" s="3">
        <v>2204</v>
      </c>
      <c r="S2247" s="3">
        <v>-4.2744999999999997</v>
      </c>
      <c r="T2247" s="3">
        <v>-8.5500000000000007</v>
      </c>
      <c r="U2247" s="3">
        <v>-0.38</v>
      </c>
      <c r="V2247" s="2" t="s">
        <v>813</v>
      </c>
      <c r="W2247" s="2" t="s">
        <v>814</v>
      </c>
      <c r="X2247" s="2" t="s">
        <v>197</v>
      </c>
      <c r="Y2247" s="19" t="str">
        <f>VLOOKUP(G2247,'Verweis Kd-Gruppe'!$A$2:$B$8,2,FALSE)</f>
        <v>EXP</v>
      </c>
      <c r="Z2247" s="19" t="str">
        <f>VLOOKUP(J2247,'Verweis Art-Gruppe'!$A$2:$B$15,2,FALSE)</f>
        <v>Geräte</v>
      </c>
      <c r="AA2247" s="19" t="str">
        <f>VLOOKUP(W2247,'Verweis Vertreter'!$A$2:$B$24,2,FALSE)</f>
        <v>Sokol Kapaj</v>
      </c>
      <c r="AB2247" s="12">
        <f t="shared" si="315"/>
        <v>2</v>
      </c>
      <c r="AC2247" s="12">
        <f t="shared" si="320"/>
        <v>1106.2745</v>
      </c>
      <c r="AD2247" s="12">
        <f t="shared" si="321"/>
        <v>1102</v>
      </c>
      <c r="AE2247" s="12">
        <f t="shared" si="316"/>
        <v>2204</v>
      </c>
      <c r="AF2247" s="12">
        <f t="shared" si="317"/>
        <v>-4.2744999999999997</v>
      </c>
      <c r="AG2247" s="12">
        <f t="shared" si="318"/>
        <v>-8.5500000000000007</v>
      </c>
      <c r="AH2247" s="9">
        <f t="shared" si="322"/>
        <v>-3.8793103448275866E-3</v>
      </c>
      <c r="AI2247" s="14">
        <f>VLOOKUP(E2247,'Verweis Faktor'!$A:$B,2,FALSE)</f>
        <v>1</v>
      </c>
      <c r="AJ2247" s="14"/>
      <c r="AK2247" s="14" t="str">
        <f>IF(AL2247="Ja","Versandkosten",VLOOKUP(E2247,'Verweis Belegart'!$A$2:$B$9,2,FALSE))</f>
        <v>Hardware</v>
      </c>
      <c r="AL2247" s="14" t="str">
        <f t="shared" si="323"/>
        <v>Nein</v>
      </c>
      <c r="AM2247" s="14" t="str">
        <f t="shared" si="319"/>
        <v>Negativ</v>
      </c>
    </row>
    <row r="2248" spans="1:39" ht="17.25" customHeight="1" x14ac:dyDescent="0.35">
      <c r="A2248" s="17">
        <v>14572823</v>
      </c>
      <c r="B2248" s="2" t="s">
        <v>1751</v>
      </c>
      <c r="C2248" s="1">
        <v>2025001</v>
      </c>
      <c r="D2248" s="1">
        <v>2000608</v>
      </c>
      <c r="E2248" s="2" t="s">
        <v>34</v>
      </c>
      <c r="F2248" s="2" t="s">
        <v>35</v>
      </c>
      <c r="G2248" s="2" t="s">
        <v>66</v>
      </c>
      <c r="H2248" s="2" t="s">
        <v>878</v>
      </c>
      <c r="I2248" s="2" t="s">
        <v>879</v>
      </c>
      <c r="J2248" s="2" t="s">
        <v>103</v>
      </c>
      <c r="K2248" s="2" t="s">
        <v>95</v>
      </c>
      <c r="L2248" s="2" t="s">
        <v>279</v>
      </c>
      <c r="M2248" s="2" t="s">
        <v>280</v>
      </c>
      <c r="N2248" s="2" t="s">
        <v>271</v>
      </c>
      <c r="O2248" s="3">
        <v>3</v>
      </c>
      <c r="P2248" s="3">
        <v>411.96159999999998</v>
      </c>
      <c r="Q2248" s="3">
        <v>423</v>
      </c>
      <c r="R2248" s="3">
        <v>1269</v>
      </c>
      <c r="S2248" s="3">
        <v>11.038399999999999</v>
      </c>
      <c r="T2248" s="3">
        <v>33.119999999999997</v>
      </c>
      <c r="U2248" s="3">
        <v>2.6</v>
      </c>
      <c r="V2248" s="2" t="s">
        <v>813</v>
      </c>
      <c r="W2248" s="2" t="s">
        <v>814</v>
      </c>
      <c r="X2248" s="2" t="s">
        <v>197</v>
      </c>
      <c r="Y2248" s="19" t="str">
        <f>VLOOKUP(G2248,'Verweis Kd-Gruppe'!$A$2:$B$8,2,FALSE)</f>
        <v>EXP</v>
      </c>
      <c r="Z2248" s="19" t="str">
        <f>VLOOKUP(J2248,'Verweis Art-Gruppe'!$A$2:$B$15,2,FALSE)</f>
        <v>Geräte</v>
      </c>
      <c r="AA2248" s="19" t="str">
        <f>VLOOKUP(W2248,'Verweis Vertreter'!$A$2:$B$24,2,FALSE)</f>
        <v>Sokol Kapaj</v>
      </c>
      <c r="AB2248" s="12">
        <f t="shared" si="315"/>
        <v>3</v>
      </c>
      <c r="AC2248" s="12">
        <f t="shared" si="320"/>
        <v>411.96159999999998</v>
      </c>
      <c r="AD2248" s="12">
        <f t="shared" si="321"/>
        <v>423</v>
      </c>
      <c r="AE2248" s="12">
        <f t="shared" si="316"/>
        <v>1269</v>
      </c>
      <c r="AF2248" s="12">
        <f t="shared" si="317"/>
        <v>11.038399999999999</v>
      </c>
      <c r="AG2248" s="12">
        <f t="shared" si="318"/>
        <v>33.119999999999997</v>
      </c>
      <c r="AH2248" s="9">
        <f t="shared" si="322"/>
        <v>2.6099290780141841E-2</v>
      </c>
      <c r="AI2248" s="14">
        <f>VLOOKUP(E2248,'Verweis Faktor'!$A:$B,2,FALSE)</f>
        <v>1</v>
      </c>
      <c r="AJ2248" s="14"/>
      <c r="AK2248" s="14" t="str">
        <f>IF(AL2248="Ja","Versandkosten",VLOOKUP(E2248,'Verweis Belegart'!$A$2:$B$9,2,FALSE))</f>
        <v>Hardware</v>
      </c>
      <c r="AL2248" s="14" t="str">
        <f t="shared" si="323"/>
        <v>Nein</v>
      </c>
      <c r="AM2248" s="14" t="str">
        <f t="shared" si="319"/>
        <v>Positiv</v>
      </c>
    </row>
    <row r="2249" spans="1:39" ht="17.25" customHeight="1" x14ac:dyDescent="0.35">
      <c r="A2249" s="17">
        <v>14572823</v>
      </c>
      <c r="B2249" s="2" t="s">
        <v>1751</v>
      </c>
      <c r="C2249" s="1">
        <v>2025001</v>
      </c>
      <c r="D2249" s="1">
        <v>2000608</v>
      </c>
      <c r="E2249" s="2" t="s">
        <v>34</v>
      </c>
      <c r="F2249" s="2" t="s">
        <v>35</v>
      </c>
      <c r="G2249" s="2" t="s">
        <v>66</v>
      </c>
      <c r="H2249" s="2" t="s">
        <v>878</v>
      </c>
      <c r="I2249" s="2" t="s">
        <v>879</v>
      </c>
      <c r="J2249" s="2" t="s">
        <v>103</v>
      </c>
      <c r="K2249" s="2" t="s">
        <v>99</v>
      </c>
      <c r="L2249" s="2" t="s">
        <v>281</v>
      </c>
      <c r="M2249" s="2" t="s">
        <v>282</v>
      </c>
      <c r="N2249" s="2" t="s">
        <v>283</v>
      </c>
      <c r="O2249" s="3">
        <v>3</v>
      </c>
      <c r="P2249" s="3">
        <v>494.59449999999998</v>
      </c>
      <c r="Q2249" s="3">
        <v>516</v>
      </c>
      <c r="R2249" s="3">
        <v>1548</v>
      </c>
      <c r="S2249" s="3">
        <v>21.4055</v>
      </c>
      <c r="T2249" s="3">
        <v>64.22</v>
      </c>
      <c r="U2249" s="3">
        <v>4.1399999999999997</v>
      </c>
      <c r="V2249" s="2" t="s">
        <v>813</v>
      </c>
      <c r="W2249" s="2" t="s">
        <v>814</v>
      </c>
      <c r="X2249" s="2" t="s">
        <v>197</v>
      </c>
      <c r="Y2249" s="19" t="str">
        <f>VLOOKUP(G2249,'Verweis Kd-Gruppe'!$A$2:$B$8,2,FALSE)</f>
        <v>EXP</v>
      </c>
      <c r="Z2249" s="19" t="str">
        <f>VLOOKUP(J2249,'Verweis Art-Gruppe'!$A$2:$B$15,2,FALSE)</f>
        <v>Geräte</v>
      </c>
      <c r="AA2249" s="19" t="str">
        <f>VLOOKUP(W2249,'Verweis Vertreter'!$A$2:$B$24,2,FALSE)</f>
        <v>Sokol Kapaj</v>
      </c>
      <c r="AB2249" s="12">
        <f t="shared" si="315"/>
        <v>3</v>
      </c>
      <c r="AC2249" s="12">
        <f t="shared" si="320"/>
        <v>494.59449999999998</v>
      </c>
      <c r="AD2249" s="12">
        <f t="shared" si="321"/>
        <v>516</v>
      </c>
      <c r="AE2249" s="12">
        <f t="shared" si="316"/>
        <v>1548</v>
      </c>
      <c r="AF2249" s="12">
        <f t="shared" si="317"/>
        <v>21.4055</v>
      </c>
      <c r="AG2249" s="12">
        <f t="shared" si="318"/>
        <v>64.22</v>
      </c>
      <c r="AH2249" s="9">
        <f t="shared" si="322"/>
        <v>4.1485788113695091E-2</v>
      </c>
      <c r="AI2249" s="14">
        <f>VLOOKUP(E2249,'Verweis Faktor'!$A:$B,2,FALSE)</f>
        <v>1</v>
      </c>
      <c r="AJ2249" s="14"/>
      <c r="AK2249" s="14" t="str">
        <f>IF(AL2249="Ja","Versandkosten",VLOOKUP(E2249,'Verweis Belegart'!$A$2:$B$9,2,FALSE))</f>
        <v>Hardware</v>
      </c>
      <c r="AL2249" s="14" t="str">
        <f t="shared" si="323"/>
        <v>Nein</v>
      </c>
      <c r="AM2249" s="14" t="str">
        <f t="shared" si="319"/>
        <v>Positiv</v>
      </c>
    </row>
    <row r="2250" spans="1:39" ht="17.25" customHeight="1" x14ac:dyDescent="0.35">
      <c r="A2250" s="17">
        <v>14572823</v>
      </c>
      <c r="B2250" s="2" t="s">
        <v>1751</v>
      </c>
      <c r="C2250" s="1">
        <v>2025001</v>
      </c>
      <c r="D2250" s="1">
        <v>2000608</v>
      </c>
      <c r="E2250" s="2" t="s">
        <v>34</v>
      </c>
      <c r="F2250" s="2" t="s">
        <v>35</v>
      </c>
      <c r="G2250" s="2" t="s">
        <v>66</v>
      </c>
      <c r="H2250" s="2" t="s">
        <v>878</v>
      </c>
      <c r="I2250" s="2" t="s">
        <v>879</v>
      </c>
      <c r="J2250" s="2" t="s">
        <v>103</v>
      </c>
      <c r="K2250" s="2" t="s">
        <v>103</v>
      </c>
      <c r="L2250" s="2" t="s">
        <v>1347</v>
      </c>
      <c r="M2250" s="2" t="s">
        <v>1348</v>
      </c>
      <c r="N2250" s="2" t="s">
        <v>283</v>
      </c>
      <c r="O2250" s="3">
        <v>3</v>
      </c>
      <c r="P2250" s="3">
        <v>512.11659999999995</v>
      </c>
      <c r="Q2250" s="3">
        <v>516</v>
      </c>
      <c r="R2250" s="3">
        <v>1548</v>
      </c>
      <c r="S2250" s="3">
        <v>3.8834</v>
      </c>
      <c r="T2250" s="3">
        <v>11.65</v>
      </c>
      <c r="U2250" s="3">
        <v>0.75</v>
      </c>
      <c r="V2250" s="2" t="s">
        <v>813</v>
      </c>
      <c r="W2250" s="2" t="s">
        <v>814</v>
      </c>
      <c r="X2250" s="2" t="s">
        <v>197</v>
      </c>
      <c r="Y2250" s="19" t="str">
        <f>VLOOKUP(G2250,'Verweis Kd-Gruppe'!$A$2:$B$8,2,FALSE)</f>
        <v>EXP</v>
      </c>
      <c r="Z2250" s="19" t="str">
        <f>VLOOKUP(J2250,'Verweis Art-Gruppe'!$A$2:$B$15,2,FALSE)</f>
        <v>Geräte</v>
      </c>
      <c r="AA2250" s="19" t="str">
        <f>VLOOKUP(W2250,'Verweis Vertreter'!$A$2:$B$24,2,FALSE)</f>
        <v>Sokol Kapaj</v>
      </c>
      <c r="AB2250" s="12">
        <f t="shared" si="315"/>
        <v>3</v>
      </c>
      <c r="AC2250" s="12">
        <f t="shared" si="320"/>
        <v>512.11659999999995</v>
      </c>
      <c r="AD2250" s="12">
        <f t="shared" si="321"/>
        <v>516</v>
      </c>
      <c r="AE2250" s="12">
        <f t="shared" si="316"/>
        <v>1548</v>
      </c>
      <c r="AF2250" s="12">
        <f t="shared" si="317"/>
        <v>3.8834</v>
      </c>
      <c r="AG2250" s="12">
        <f t="shared" si="318"/>
        <v>11.65</v>
      </c>
      <c r="AH2250" s="9">
        <f t="shared" si="322"/>
        <v>7.5258397932816542E-3</v>
      </c>
      <c r="AI2250" s="14">
        <f>VLOOKUP(E2250,'Verweis Faktor'!$A:$B,2,FALSE)</f>
        <v>1</v>
      </c>
      <c r="AJ2250" s="14"/>
      <c r="AK2250" s="14" t="str">
        <f>IF(AL2250="Ja","Versandkosten",VLOOKUP(E2250,'Verweis Belegart'!$A$2:$B$9,2,FALSE))</f>
        <v>Hardware</v>
      </c>
      <c r="AL2250" s="14" t="str">
        <f t="shared" si="323"/>
        <v>Nein</v>
      </c>
      <c r="AM2250" s="14" t="str">
        <f t="shared" si="319"/>
        <v>Positiv</v>
      </c>
    </row>
    <row r="2251" spans="1:39" ht="17.25" customHeight="1" x14ac:dyDescent="0.35">
      <c r="A2251" s="17">
        <v>14572823</v>
      </c>
      <c r="B2251" s="2" t="s">
        <v>1751</v>
      </c>
      <c r="C2251" s="1">
        <v>2025001</v>
      </c>
      <c r="D2251" s="1">
        <v>2000608</v>
      </c>
      <c r="E2251" s="2" t="s">
        <v>34</v>
      </c>
      <c r="F2251" s="2" t="s">
        <v>35</v>
      </c>
      <c r="G2251" s="2" t="s">
        <v>66</v>
      </c>
      <c r="H2251" s="2" t="s">
        <v>878</v>
      </c>
      <c r="I2251" s="2" t="s">
        <v>879</v>
      </c>
      <c r="J2251" s="2" t="s">
        <v>103</v>
      </c>
      <c r="K2251" s="2" t="s">
        <v>107</v>
      </c>
      <c r="L2251" s="2" t="s">
        <v>1521</v>
      </c>
      <c r="M2251" s="2" t="s">
        <v>1522</v>
      </c>
      <c r="N2251" s="2" t="s">
        <v>344</v>
      </c>
      <c r="O2251" s="3">
        <v>5</v>
      </c>
      <c r="P2251" s="3">
        <v>981.91179999999997</v>
      </c>
      <c r="Q2251" s="3">
        <v>985</v>
      </c>
      <c r="R2251" s="3">
        <v>4925</v>
      </c>
      <c r="S2251" s="3">
        <v>3.0882000000000001</v>
      </c>
      <c r="T2251" s="3">
        <v>15.44</v>
      </c>
      <c r="U2251" s="3">
        <v>0.31</v>
      </c>
      <c r="V2251" s="2" t="s">
        <v>813</v>
      </c>
      <c r="W2251" s="2" t="s">
        <v>814</v>
      </c>
      <c r="X2251" s="2" t="s">
        <v>197</v>
      </c>
      <c r="Y2251" s="19" t="str">
        <f>VLOOKUP(G2251,'Verweis Kd-Gruppe'!$A$2:$B$8,2,FALSE)</f>
        <v>EXP</v>
      </c>
      <c r="Z2251" s="19" t="str">
        <f>VLOOKUP(J2251,'Verweis Art-Gruppe'!$A$2:$B$15,2,FALSE)</f>
        <v>Geräte</v>
      </c>
      <c r="AA2251" s="19" t="str">
        <f>VLOOKUP(W2251,'Verweis Vertreter'!$A$2:$B$24,2,FALSE)</f>
        <v>Sokol Kapaj</v>
      </c>
      <c r="AB2251" s="12">
        <f t="shared" si="315"/>
        <v>5</v>
      </c>
      <c r="AC2251" s="12">
        <f t="shared" si="320"/>
        <v>981.91179999999997</v>
      </c>
      <c r="AD2251" s="12">
        <f t="shared" si="321"/>
        <v>985</v>
      </c>
      <c r="AE2251" s="12">
        <f t="shared" si="316"/>
        <v>4925</v>
      </c>
      <c r="AF2251" s="12">
        <f t="shared" si="317"/>
        <v>3.0882000000000001</v>
      </c>
      <c r="AG2251" s="12">
        <f t="shared" si="318"/>
        <v>15.44</v>
      </c>
      <c r="AH2251" s="9">
        <f t="shared" si="322"/>
        <v>3.1350253807106597E-3</v>
      </c>
      <c r="AI2251" s="14">
        <f>VLOOKUP(E2251,'Verweis Faktor'!$A:$B,2,FALSE)</f>
        <v>1</v>
      </c>
      <c r="AJ2251" s="14"/>
      <c r="AK2251" s="14" t="str">
        <f>IF(AL2251="Ja","Versandkosten",VLOOKUP(E2251,'Verweis Belegart'!$A$2:$B$9,2,FALSE))</f>
        <v>Hardware</v>
      </c>
      <c r="AL2251" s="14" t="str">
        <f t="shared" si="323"/>
        <v>Nein</v>
      </c>
      <c r="AM2251" s="14" t="str">
        <f t="shared" si="319"/>
        <v>Positiv</v>
      </c>
    </row>
    <row r="2252" spans="1:39" ht="17.25" customHeight="1" x14ac:dyDescent="0.35">
      <c r="A2252" s="17">
        <v>14572823</v>
      </c>
      <c r="B2252" s="2" t="s">
        <v>1751</v>
      </c>
      <c r="C2252" s="1">
        <v>2025001</v>
      </c>
      <c r="D2252" s="1">
        <v>2000608</v>
      </c>
      <c r="E2252" s="2" t="s">
        <v>34</v>
      </c>
      <c r="F2252" s="2" t="s">
        <v>35</v>
      </c>
      <c r="G2252" s="2" t="s">
        <v>66</v>
      </c>
      <c r="H2252" s="2" t="s">
        <v>878</v>
      </c>
      <c r="I2252" s="2" t="s">
        <v>879</v>
      </c>
      <c r="J2252" s="2" t="s">
        <v>103</v>
      </c>
      <c r="K2252" s="2" t="s">
        <v>111</v>
      </c>
      <c r="L2252" s="2" t="s">
        <v>1010</v>
      </c>
      <c r="M2252" s="2" t="s">
        <v>1011</v>
      </c>
      <c r="N2252" s="2" t="s">
        <v>286</v>
      </c>
      <c r="O2252" s="3">
        <v>3</v>
      </c>
      <c r="P2252" s="3">
        <v>717</v>
      </c>
      <c r="Q2252" s="3">
        <v>723</v>
      </c>
      <c r="R2252" s="3">
        <v>2169</v>
      </c>
      <c r="S2252" s="3">
        <v>6</v>
      </c>
      <c r="T2252" s="3">
        <v>18</v>
      </c>
      <c r="U2252" s="3">
        <v>0.82</v>
      </c>
      <c r="V2252" s="2" t="s">
        <v>813</v>
      </c>
      <c r="W2252" s="2" t="s">
        <v>814</v>
      </c>
      <c r="X2252" s="2" t="s">
        <v>197</v>
      </c>
      <c r="Y2252" s="19" t="str">
        <f>VLOOKUP(G2252,'Verweis Kd-Gruppe'!$A$2:$B$8,2,FALSE)</f>
        <v>EXP</v>
      </c>
      <c r="Z2252" s="19" t="str">
        <f>VLOOKUP(J2252,'Verweis Art-Gruppe'!$A$2:$B$15,2,FALSE)</f>
        <v>Geräte</v>
      </c>
      <c r="AA2252" s="19" t="str">
        <f>VLOOKUP(W2252,'Verweis Vertreter'!$A$2:$B$24,2,FALSE)</f>
        <v>Sokol Kapaj</v>
      </c>
      <c r="AB2252" s="12">
        <f t="shared" si="315"/>
        <v>3</v>
      </c>
      <c r="AC2252" s="12">
        <f t="shared" si="320"/>
        <v>717</v>
      </c>
      <c r="AD2252" s="12">
        <f t="shared" si="321"/>
        <v>723</v>
      </c>
      <c r="AE2252" s="12">
        <f t="shared" si="316"/>
        <v>2169</v>
      </c>
      <c r="AF2252" s="12">
        <f t="shared" si="317"/>
        <v>6</v>
      </c>
      <c r="AG2252" s="12">
        <f t="shared" si="318"/>
        <v>18</v>
      </c>
      <c r="AH2252" s="9">
        <f t="shared" si="322"/>
        <v>8.2987551867219917E-3</v>
      </c>
      <c r="AI2252" s="14">
        <f>VLOOKUP(E2252,'Verweis Faktor'!$A:$B,2,FALSE)</f>
        <v>1</v>
      </c>
      <c r="AJ2252" s="14"/>
      <c r="AK2252" s="14" t="str">
        <f>IF(AL2252="Ja","Versandkosten",VLOOKUP(E2252,'Verweis Belegart'!$A$2:$B$9,2,FALSE))</f>
        <v>Hardware</v>
      </c>
      <c r="AL2252" s="14" t="str">
        <f t="shared" si="323"/>
        <v>Nein</v>
      </c>
      <c r="AM2252" s="14" t="str">
        <f t="shared" si="319"/>
        <v>Positiv</v>
      </c>
    </row>
    <row r="2253" spans="1:39" ht="17.25" customHeight="1" x14ac:dyDescent="0.35">
      <c r="A2253" s="17">
        <v>14572823</v>
      </c>
      <c r="B2253" s="2" t="s">
        <v>1751</v>
      </c>
      <c r="C2253" s="1">
        <v>2025001</v>
      </c>
      <c r="D2253" s="1">
        <v>2000608</v>
      </c>
      <c r="E2253" s="2" t="s">
        <v>34</v>
      </c>
      <c r="F2253" s="2" t="s">
        <v>35</v>
      </c>
      <c r="G2253" s="2" t="s">
        <v>66</v>
      </c>
      <c r="H2253" s="2" t="s">
        <v>878</v>
      </c>
      <c r="I2253" s="2" t="s">
        <v>879</v>
      </c>
      <c r="J2253" s="2" t="s">
        <v>103</v>
      </c>
      <c r="K2253" s="2" t="s">
        <v>115</v>
      </c>
      <c r="L2253" s="2" t="s">
        <v>1021</v>
      </c>
      <c r="M2253" s="2" t="s">
        <v>1022</v>
      </c>
      <c r="N2253" s="2" t="s">
        <v>990</v>
      </c>
      <c r="O2253" s="3">
        <v>4</v>
      </c>
      <c r="P2253" s="3">
        <v>631</v>
      </c>
      <c r="Q2253" s="3">
        <v>660</v>
      </c>
      <c r="R2253" s="3">
        <v>2640</v>
      </c>
      <c r="S2253" s="3">
        <v>29</v>
      </c>
      <c r="T2253" s="3">
        <v>116</v>
      </c>
      <c r="U2253" s="3">
        <v>4.3899999999999997</v>
      </c>
      <c r="V2253" s="2" t="s">
        <v>813</v>
      </c>
      <c r="W2253" s="2" t="s">
        <v>814</v>
      </c>
      <c r="X2253" s="2" t="s">
        <v>197</v>
      </c>
      <c r="Y2253" s="19" t="str">
        <f>VLOOKUP(G2253,'Verweis Kd-Gruppe'!$A$2:$B$8,2,FALSE)</f>
        <v>EXP</v>
      </c>
      <c r="Z2253" s="19" t="str">
        <f>VLOOKUP(J2253,'Verweis Art-Gruppe'!$A$2:$B$15,2,FALSE)</f>
        <v>Geräte</v>
      </c>
      <c r="AA2253" s="19" t="str">
        <f>VLOOKUP(W2253,'Verweis Vertreter'!$A$2:$B$24,2,FALSE)</f>
        <v>Sokol Kapaj</v>
      </c>
      <c r="AB2253" s="12">
        <f t="shared" si="315"/>
        <v>4</v>
      </c>
      <c r="AC2253" s="12">
        <f t="shared" si="320"/>
        <v>631</v>
      </c>
      <c r="AD2253" s="12">
        <f t="shared" si="321"/>
        <v>660</v>
      </c>
      <c r="AE2253" s="12">
        <f t="shared" si="316"/>
        <v>2640</v>
      </c>
      <c r="AF2253" s="12">
        <f t="shared" si="317"/>
        <v>29</v>
      </c>
      <c r="AG2253" s="12">
        <f t="shared" si="318"/>
        <v>116</v>
      </c>
      <c r="AH2253" s="9">
        <f t="shared" si="322"/>
        <v>4.3939393939393938E-2</v>
      </c>
      <c r="AI2253" s="14">
        <f>VLOOKUP(E2253,'Verweis Faktor'!$A:$B,2,FALSE)</f>
        <v>1</v>
      </c>
      <c r="AJ2253" s="14"/>
      <c r="AK2253" s="14" t="str">
        <f>IF(AL2253="Ja","Versandkosten",VLOOKUP(E2253,'Verweis Belegart'!$A$2:$B$9,2,FALSE))</f>
        <v>Hardware</v>
      </c>
      <c r="AL2253" s="14" t="str">
        <f t="shared" si="323"/>
        <v>Nein</v>
      </c>
      <c r="AM2253" s="14" t="str">
        <f t="shared" si="319"/>
        <v>Positiv</v>
      </c>
    </row>
    <row r="2254" spans="1:39" ht="17.25" customHeight="1" x14ac:dyDescent="0.35">
      <c r="A2254" s="17">
        <v>14520539</v>
      </c>
      <c r="B2254" s="2" t="s">
        <v>1751</v>
      </c>
      <c r="C2254" s="1">
        <v>2025001</v>
      </c>
      <c r="D2254" s="1">
        <v>2000609</v>
      </c>
      <c r="E2254" s="2" t="s">
        <v>572</v>
      </c>
      <c r="F2254" s="2" t="s">
        <v>1236</v>
      </c>
      <c r="G2254" s="2" t="s">
        <v>66</v>
      </c>
      <c r="H2254" s="2" t="s">
        <v>1239</v>
      </c>
      <c r="I2254" s="2" t="s">
        <v>1240</v>
      </c>
      <c r="J2254" s="2" t="s">
        <v>103</v>
      </c>
      <c r="K2254" s="2" t="s">
        <v>103</v>
      </c>
      <c r="L2254" s="2" t="s">
        <v>1830</v>
      </c>
      <c r="M2254" s="2" t="s">
        <v>1831</v>
      </c>
      <c r="N2254" s="2" t="s">
        <v>1832</v>
      </c>
      <c r="O2254" s="3">
        <v>1</v>
      </c>
      <c r="P2254" s="3">
        <v>550</v>
      </c>
      <c r="Q2254" s="3">
        <v>595</v>
      </c>
      <c r="R2254" s="3">
        <v>595</v>
      </c>
      <c r="S2254" s="3">
        <v>45</v>
      </c>
      <c r="T2254" s="3">
        <v>45</v>
      </c>
      <c r="U2254" s="3">
        <v>7.56</v>
      </c>
      <c r="V2254" s="2" t="s">
        <v>123</v>
      </c>
      <c r="W2254" s="2" t="s">
        <v>124</v>
      </c>
      <c r="X2254" s="2" t="s">
        <v>72</v>
      </c>
      <c r="Y2254" s="19" t="str">
        <f>VLOOKUP(G2254,'Verweis Kd-Gruppe'!$A$2:$B$8,2,FALSE)</f>
        <v>EXP</v>
      </c>
      <c r="Z2254" s="19" t="str">
        <f>VLOOKUP(J2254,'Verweis Art-Gruppe'!$A$2:$B$15,2,FALSE)</f>
        <v>Geräte</v>
      </c>
      <c r="AA2254" s="19" t="str">
        <f>VLOOKUP(W2254,'Verweis Vertreter'!$A$2:$B$24,2,FALSE)</f>
        <v>Antonio Vuolo</v>
      </c>
      <c r="AB2254" s="12">
        <f t="shared" si="315"/>
        <v>-1</v>
      </c>
      <c r="AC2254" s="12">
        <f t="shared" si="320"/>
        <v>550</v>
      </c>
      <c r="AD2254" s="12">
        <f t="shared" si="321"/>
        <v>595</v>
      </c>
      <c r="AE2254" s="12">
        <f t="shared" si="316"/>
        <v>-595</v>
      </c>
      <c r="AF2254" s="12">
        <f t="shared" si="317"/>
        <v>-45</v>
      </c>
      <c r="AG2254" s="12">
        <f t="shared" si="318"/>
        <v>-45</v>
      </c>
      <c r="AH2254" s="9">
        <f t="shared" si="322"/>
        <v>-7.5630252100840331E-2</v>
      </c>
      <c r="AI2254" s="14">
        <f>VLOOKUP(E2254,'Verweis Faktor'!$A:$B,2,FALSE)</f>
        <v>-1</v>
      </c>
      <c r="AJ2254" s="14"/>
      <c r="AK2254" s="14" t="str">
        <f>IF(AL2254="Ja","Versandkosten",VLOOKUP(E2254,'Verweis Belegart'!$A$2:$B$9,2,FALSE))</f>
        <v>Hardware</v>
      </c>
      <c r="AL2254" s="14" t="str">
        <f t="shared" si="323"/>
        <v>Nein</v>
      </c>
      <c r="AM2254" s="14" t="str">
        <f t="shared" si="319"/>
        <v>Negativ</v>
      </c>
    </row>
    <row r="2255" spans="1:39" ht="17.25" customHeight="1" x14ac:dyDescent="0.35">
      <c r="A2255" s="17">
        <v>14571492</v>
      </c>
      <c r="B2255" s="2" t="s">
        <v>1751</v>
      </c>
      <c r="C2255" s="1">
        <v>2025001</v>
      </c>
      <c r="D2255" s="1">
        <v>2000610</v>
      </c>
      <c r="E2255" s="2" t="s">
        <v>34</v>
      </c>
      <c r="F2255" s="2" t="s">
        <v>182</v>
      </c>
      <c r="G2255" s="2" t="s">
        <v>36</v>
      </c>
      <c r="H2255" s="2" t="s">
        <v>437</v>
      </c>
      <c r="I2255" s="2" t="s">
        <v>438</v>
      </c>
      <c r="J2255" s="2" t="s">
        <v>103</v>
      </c>
      <c r="K2255" s="2" t="s">
        <v>28</v>
      </c>
      <c r="L2255" s="2" t="s">
        <v>564</v>
      </c>
      <c r="M2255" s="2" t="s">
        <v>565</v>
      </c>
      <c r="N2255" s="2" t="s">
        <v>566</v>
      </c>
      <c r="O2255" s="3">
        <v>2</v>
      </c>
      <c r="P2255" s="3">
        <v>333</v>
      </c>
      <c r="Q2255" s="3">
        <v>352</v>
      </c>
      <c r="R2255" s="3">
        <v>704</v>
      </c>
      <c r="S2255" s="3">
        <v>19</v>
      </c>
      <c r="T2255" s="3">
        <v>38</v>
      </c>
      <c r="U2255" s="3">
        <v>5.39</v>
      </c>
      <c r="V2255" s="2" t="s">
        <v>235</v>
      </c>
      <c r="W2255" s="2" t="s">
        <v>236</v>
      </c>
      <c r="X2255" s="2" t="s">
        <v>197</v>
      </c>
      <c r="Y2255" s="19" t="str">
        <f>VLOOKUP(G2255,'Verweis Kd-Gruppe'!$A$2:$B$8,2,FALSE)</f>
        <v>GRK</v>
      </c>
      <c r="Z2255" s="19" t="str">
        <f>VLOOKUP(J2255,'Verweis Art-Gruppe'!$A$2:$B$15,2,FALSE)</f>
        <v>Geräte</v>
      </c>
      <c r="AA2255" s="19" t="str">
        <f>VLOOKUP(W2255,'Verweis Vertreter'!$A$2:$B$24,2,FALSE)</f>
        <v>Patrick Verfürth</v>
      </c>
      <c r="AB2255" s="12">
        <f t="shared" si="315"/>
        <v>2</v>
      </c>
      <c r="AC2255" s="12">
        <f t="shared" si="320"/>
        <v>333</v>
      </c>
      <c r="AD2255" s="12">
        <f t="shared" si="321"/>
        <v>352</v>
      </c>
      <c r="AE2255" s="12">
        <f t="shared" si="316"/>
        <v>704</v>
      </c>
      <c r="AF2255" s="12">
        <f t="shared" si="317"/>
        <v>19</v>
      </c>
      <c r="AG2255" s="12">
        <f t="shared" si="318"/>
        <v>38</v>
      </c>
      <c r="AH2255" s="9">
        <f t="shared" si="322"/>
        <v>5.3977272727272728E-2</v>
      </c>
      <c r="AI2255" s="14">
        <f>VLOOKUP(E2255,'Verweis Faktor'!$A:$B,2,FALSE)</f>
        <v>1</v>
      </c>
      <c r="AJ2255" s="14"/>
      <c r="AK2255" s="14" t="str">
        <f>IF(AL2255="Ja","Versandkosten",VLOOKUP(E2255,'Verweis Belegart'!$A$2:$B$9,2,FALSE))</f>
        <v>Hardware</v>
      </c>
      <c r="AL2255" s="14" t="str">
        <f t="shared" si="323"/>
        <v>Nein</v>
      </c>
      <c r="AM2255" s="14" t="str">
        <f t="shared" si="319"/>
        <v>Positiv</v>
      </c>
    </row>
    <row r="2256" spans="1:39" ht="17.25" customHeight="1" x14ac:dyDescent="0.35">
      <c r="A2256" s="17">
        <v>14573101</v>
      </c>
      <c r="B2256" s="2" t="s">
        <v>1751</v>
      </c>
      <c r="C2256" s="1">
        <v>2025001</v>
      </c>
      <c r="D2256" s="1">
        <v>2000611</v>
      </c>
      <c r="E2256" s="2" t="s">
        <v>34</v>
      </c>
      <c r="F2256" s="2" t="s">
        <v>182</v>
      </c>
      <c r="G2256" s="2" t="s">
        <v>36</v>
      </c>
      <c r="H2256" s="2" t="s">
        <v>437</v>
      </c>
      <c r="I2256" s="2" t="s">
        <v>438</v>
      </c>
      <c r="J2256" s="2" t="s">
        <v>103</v>
      </c>
      <c r="K2256" s="2" t="s">
        <v>28</v>
      </c>
      <c r="L2256" s="2" t="s">
        <v>1084</v>
      </c>
      <c r="M2256" s="2" t="s">
        <v>1085</v>
      </c>
      <c r="N2256" s="2" t="s">
        <v>1086</v>
      </c>
      <c r="O2256" s="3">
        <v>1</v>
      </c>
      <c r="P2256" s="3">
        <v>80.008700000000005</v>
      </c>
      <c r="Q2256" s="3">
        <v>95</v>
      </c>
      <c r="R2256" s="3">
        <v>95</v>
      </c>
      <c r="S2256" s="3">
        <v>14.991300000000001</v>
      </c>
      <c r="T2256" s="3">
        <v>14.99</v>
      </c>
      <c r="U2256" s="3">
        <v>15.78</v>
      </c>
      <c r="V2256" s="2" t="s">
        <v>235</v>
      </c>
      <c r="W2256" s="2" t="s">
        <v>236</v>
      </c>
      <c r="X2256" s="2" t="s">
        <v>197</v>
      </c>
      <c r="Y2256" s="19" t="str">
        <f>VLOOKUP(G2256,'Verweis Kd-Gruppe'!$A$2:$B$8,2,FALSE)</f>
        <v>GRK</v>
      </c>
      <c r="Z2256" s="19" t="str">
        <f>VLOOKUP(J2256,'Verweis Art-Gruppe'!$A$2:$B$15,2,FALSE)</f>
        <v>Geräte</v>
      </c>
      <c r="AA2256" s="19" t="str">
        <f>VLOOKUP(W2256,'Verweis Vertreter'!$A$2:$B$24,2,FALSE)</f>
        <v>Patrick Verfürth</v>
      </c>
      <c r="AB2256" s="12">
        <f t="shared" si="315"/>
        <v>1</v>
      </c>
      <c r="AC2256" s="12">
        <f t="shared" si="320"/>
        <v>80.008700000000005</v>
      </c>
      <c r="AD2256" s="12">
        <f t="shared" si="321"/>
        <v>95</v>
      </c>
      <c r="AE2256" s="12">
        <f t="shared" si="316"/>
        <v>95</v>
      </c>
      <c r="AF2256" s="12">
        <f t="shared" si="317"/>
        <v>14.991300000000001</v>
      </c>
      <c r="AG2256" s="12">
        <f t="shared" si="318"/>
        <v>14.99</v>
      </c>
      <c r="AH2256" s="9">
        <f t="shared" si="322"/>
        <v>0.15778947368421053</v>
      </c>
      <c r="AI2256" s="14">
        <f>VLOOKUP(E2256,'Verweis Faktor'!$A:$B,2,FALSE)</f>
        <v>1</v>
      </c>
      <c r="AJ2256" s="14"/>
      <c r="AK2256" s="14" t="str">
        <f>IF(AL2256="Ja","Versandkosten",VLOOKUP(E2256,'Verweis Belegart'!$A$2:$B$9,2,FALSE))</f>
        <v>Hardware</v>
      </c>
      <c r="AL2256" s="14" t="str">
        <f t="shared" si="323"/>
        <v>Nein</v>
      </c>
      <c r="AM2256" s="14" t="str">
        <f t="shared" si="319"/>
        <v>Positiv</v>
      </c>
    </row>
    <row r="2257" spans="1:39" ht="17.25" customHeight="1" x14ac:dyDescent="0.35">
      <c r="A2257" s="17">
        <v>14573101</v>
      </c>
      <c r="B2257" s="2" t="s">
        <v>1751</v>
      </c>
      <c r="C2257" s="1">
        <v>2025001</v>
      </c>
      <c r="D2257" s="1">
        <v>2000611</v>
      </c>
      <c r="E2257" s="2" t="s">
        <v>34</v>
      </c>
      <c r="F2257" s="2" t="s">
        <v>182</v>
      </c>
      <c r="G2257" s="2" t="s">
        <v>36</v>
      </c>
      <c r="H2257" s="2" t="s">
        <v>437</v>
      </c>
      <c r="I2257" s="2" t="s">
        <v>438</v>
      </c>
      <c r="J2257" s="2" t="s">
        <v>103</v>
      </c>
      <c r="K2257" s="2" t="s">
        <v>45</v>
      </c>
      <c r="L2257" s="2" t="s">
        <v>1091</v>
      </c>
      <c r="M2257" s="2" t="s">
        <v>1092</v>
      </c>
      <c r="N2257" s="2" t="s">
        <v>1093</v>
      </c>
      <c r="O2257" s="3">
        <v>2</v>
      </c>
      <c r="P2257" s="3">
        <v>116.9379</v>
      </c>
      <c r="Q2257" s="3">
        <v>135</v>
      </c>
      <c r="R2257" s="3">
        <v>270</v>
      </c>
      <c r="S2257" s="3">
        <v>18.062100000000001</v>
      </c>
      <c r="T2257" s="3">
        <v>36.119999999999997</v>
      </c>
      <c r="U2257" s="3">
        <v>13.37</v>
      </c>
      <c r="V2257" s="2" t="s">
        <v>235</v>
      </c>
      <c r="W2257" s="2" t="s">
        <v>236</v>
      </c>
      <c r="X2257" s="2" t="s">
        <v>197</v>
      </c>
      <c r="Y2257" s="19" t="str">
        <f>VLOOKUP(G2257,'Verweis Kd-Gruppe'!$A$2:$B$8,2,FALSE)</f>
        <v>GRK</v>
      </c>
      <c r="Z2257" s="19" t="str">
        <f>VLOOKUP(J2257,'Verweis Art-Gruppe'!$A$2:$B$15,2,FALSE)</f>
        <v>Geräte</v>
      </c>
      <c r="AA2257" s="19" t="str">
        <f>VLOOKUP(W2257,'Verweis Vertreter'!$A$2:$B$24,2,FALSE)</f>
        <v>Patrick Verfürth</v>
      </c>
      <c r="AB2257" s="12">
        <f t="shared" si="315"/>
        <v>2</v>
      </c>
      <c r="AC2257" s="12">
        <f t="shared" si="320"/>
        <v>116.9379</v>
      </c>
      <c r="AD2257" s="12">
        <f t="shared" si="321"/>
        <v>135</v>
      </c>
      <c r="AE2257" s="12">
        <f t="shared" si="316"/>
        <v>270</v>
      </c>
      <c r="AF2257" s="12">
        <f t="shared" si="317"/>
        <v>18.062100000000001</v>
      </c>
      <c r="AG2257" s="12">
        <f t="shared" si="318"/>
        <v>36.119999999999997</v>
      </c>
      <c r="AH2257" s="9">
        <f t="shared" si="322"/>
        <v>0.13377777777777777</v>
      </c>
      <c r="AI2257" s="14">
        <f>VLOOKUP(E2257,'Verweis Faktor'!$A:$B,2,FALSE)</f>
        <v>1</v>
      </c>
      <c r="AJ2257" s="14"/>
      <c r="AK2257" s="14" t="str">
        <f>IF(AL2257="Ja","Versandkosten",VLOOKUP(E2257,'Verweis Belegart'!$A$2:$B$9,2,FALSE))</f>
        <v>Hardware</v>
      </c>
      <c r="AL2257" s="14" t="str">
        <f t="shared" si="323"/>
        <v>Nein</v>
      </c>
      <c r="AM2257" s="14" t="str">
        <f t="shared" si="319"/>
        <v>Positiv</v>
      </c>
    </row>
    <row r="2258" spans="1:39" ht="17.25" customHeight="1" x14ac:dyDescent="0.35">
      <c r="A2258" s="17">
        <v>14573101</v>
      </c>
      <c r="B2258" s="2" t="s">
        <v>1751</v>
      </c>
      <c r="C2258" s="1">
        <v>2025001</v>
      </c>
      <c r="D2258" s="1">
        <v>2000611</v>
      </c>
      <c r="E2258" s="2" t="s">
        <v>34</v>
      </c>
      <c r="F2258" s="2" t="s">
        <v>182</v>
      </c>
      <c r="G2258" s="2" t="s">
        <v>36</v>
      </c>
      <c r="H2258" s="2" t="s">
        <v>437</v>
      </c>
      <c r="I2258" s="2" t="s">
        <v>438</v>
      </c>
      <c r="J2258" s="2" t="s">
        <v>103</v>
      </c>
      <c r="K2258" s="2" t="s">
        <v>49</v>
      </c>
      <c r="L2258" s="2" t="s">
        <v>92</v>
      </c>
      <c r="M2258" s="2" t="s">
        <v>93</v>
      </c>
      <c r="N2258" s="2" t="s">
        <v>94</v>
      </c>
      <c r="O2258" s="3">
        <v>4</v>
      </c>
      <c r="P2258" s="3">
        <v>332</v>
      </c>
      <c r="Q2258" s="3">
        <v>359</v>
      </c>
      <c r="R2258" s="3">
        <v>1436</v>
      </c>
      <c r="S2258" s="3">
        <v>27</v>
      </c>
      <c r="T2258" s="3">
        <v>108</v>
      </c>
      <c r="U2258" s="3">
        <v>7.52</v>
      </c>
      <c r="V2258" s="2" t="s">
        <v>235</v>
      </c>
      <c r="W2258" s="2" t="s">
        <v>236</v>
      </c>
      <c r="X2258" s="2" t="s">
        <v>197</v>
      </c>
      <c r="Y2258" s="19" t="str">
        <f>VLOOKUP(G2258,'Verweis Kd-Gruppe'!$A$2:$B$8,2,FALSE)</f>
        <v>GRK</v>
      </c>
      <c r="Z2258" s="19" t="str">
        <f>VLOOKUP(J2258,'Verweis Art-Gruppe'!$A$2:$B$15,2,FALSE)</f>
        <v>Geräte</v>
      </c>
      <c r="AA2258" s="19" t="str">
        <f>VLOOKUP(W2258,'Verweis Vertreter'!$A$2:$B$24,2,FALSE)</f>
        <v>Patrick Verfürth</v>
      </c>
      <c r="AB2258" s="12">
        <f t="shared" si="315"/>
        <v>4</v>
      </c>
      <c r="AC2258" s="12">
        <f t="shared" si="320"/>
        <v>332</v>
      </c>
      <c r="AD2258" s="12">
        <f t="shared" si="321"/>
        <v>359</v>
      </c>
      <c r="AE2258" s="12">
        <f t="shared" si="316"/>
        <v>1436</v>
      </c>
      <c r="AF2258" s="12">
        <f t="shared" si="317"/>
        <v>27</v>
      </c>
      <c r="AG2258" s="12">
        <f t="shared" si="318"/>
        <v>108</v>
      </c>
      <c r="AH2258" s="9">
        <f t="shared" si="322"/>
        <v>7.5208913649025072E-2</v>
      </c>
      <c r="AI2258" s="14">
        <f>VLOOKUP(E2258,'Verweis Faktor'!$A:$B,2,FALSE)</f>
        <v>1</v>
      </c>
      <c r="AJ2258" s="14"/>
      <c r="AK2258" s="14" t="str">
        <f>IF(AL2258="Ja","Versandkosten",VLOOKUP(E2258,'Verweis Belegart'!$A$2:$B$9,2,FALSE))</f>
        <v>Hardware</v>
      </c>
      <c r="AL2258" s="14" t="str">
        <f t="shared" si="323"/>
        <v>Nein</v>
      </c>
      <c r="AM2258" s="14" t="str">
        <f t="shared" si="319"/>
        <v>Positiv</v>
      </c>
    </row>
    <row r="2259" spans="1:39" ht="17.25" customHeight="1" x14ac:dyDescent="0.35">
      <c r="A2259" s="17">
        <v>14573101</v>
      </c>
      <c r="B2259" s="2" t="s">
        <v>1751</v>
      </c>
      <c r="C2259" s="1">
        <v>2025001</v>
      </c>
      <c r="D2259" s="1">
        <v>2000611</v>
      </c>
      <c r="E2259" s="2" t="s">
        <v>34</v>
      </c>
      <c r="F2259" s="2" t="s">
        <v>182</v>
      </c>
      <c r="G2259" s="2" t="s">
        <v>36</v>
      </c>
      <c r="H2259" s="2" t="s">
        <v>437</v>
      </c>
      <c r="I2259" s="2" t="s">
        <v>438</v>
      </c>
      <c r="J2259" s="2" t="s">
        <v>103</v>
      </c>
      <c r="K2259" s="2" t="s">
        <v>79</v>
      </c>
      <c r="L2259" s="2" t="s">
        <v>1172</v>
      </c>
      <c r="M2259" s="2" t="s">
        <v>1173</v>
      </c>
      <c r="N2259" s="2" t="s">
        <v>98</v>
      </c>
      <c r="O2259" s="3">
        <v>1</v>
      </c>
      <c r="P2259" s="3">
        <v>165</v>
      </c>
      <c r="Q2259" s="3">
        <v>179</v>
      </c>
      <c r="R2259" s="3">
        <v>179</v>
      </c>
      <c r="S2259" s="3">
        <v>14</v>
      </c>
      <c r="T2259" s="3">
        <v>14</v>
      </c>
      <c r="U2259" s="3">
        <v>7.82</v>
      </c>
      <c r="V2259" s="2" t="s">
        <v>235</v>
      </c>
      <c r="W2259" s="2" t="s">
        <v>236</v>
      </c>
      <c r="X2259" s="2" t="s">
        <v>197</v>
      </c>
      <c r="Y2259" s="19" t="str">
        <f>VLOOKUP(G2259,'Verweis Kd-Gruppe'!$A$2:$B$8,2,FALSE)</f>
        <v>GRK</v>
      </c>
      <c r="Z2259" s="19" t="str">
        <f>VLOOKUP(J2259,'Verweis Art-Gruppe'!$A$2:$B$15,2,FALSE)</f>
        <v>Geräte</v>
      </c>
      <c r="AA2259" s="19" t="str">
        <f>VLOOKUP(W2259,'Verweis Vertreter'!$A$2:$B$24,2,FALSE)</f>
        <v>Patrick Verfürth</v>
      </c>
      <c r="AB2259" s="12">
        <f t="shared" si="315"/>
        <v>1</v>
      </c>
      <c r="AC2259" s="12">
        <f t="shared" si="320"/>
        <v>165</v>
      </c>
      <c r="AD2259" s="12">
        <f t="shared" si="321"/>
        <v>179</v>
      </c>
      <c r="AE2259" s="12">
        <f t="shared" si="316"/>
        <v>179</v>
      </c>
      <c r="AF2259" s="12">
        <f t="shared" si="317"/>
        <v>14</v>
      </c>
      <c r="AG2259" s="12">
        <f t="shared" si="318"/>
        <v>14</v>
      </c>
      <c r="AH2259" s="9">
        <f t="shared" si="322"/>
        <v>7.8212290502793297E-2</v>
      </c>
      <c r="AI2259" s="14">
        <f>VLOOKUP(E2259,'Verweis Faktor'!$A:$B,2,FALSE)</f>
        <v>1</v>
      </c>
      <c r="AJ2259" s="14"/>
      <c r="AK2259" s="14" t="str">
        <f>IF(AL2259="Ja","Versandkosten",VLOOKUP(E2259,'Verweis Belegart'!$A$2:$B$9,2,FALSE))</f>
        <v>Hardware</v>
      </c>
      <c r="AL2259" s="14" t="str">
        <f t="shared" si="323"/>
        <v>Nein</v>
      </c>
      <c r="AM2259" s="14" t="str">
        <f t="shared" si="319"/>
        <v>Positiv</v>
      </c>
    </row>
    <row r="2260" spans="1:39" ht="17.25" customHeight="1" x14ac:dyDescent="0.35">
      <c r="A2260" s="17">
        <v>14573101</v>
      </c>
      <c r="B2260" s="2" t="s">
        <v>1751</v>
      </c>
      <c r="C2260" s="1">
        <v>2025001</v>
      </c>
      <c r="D2260" s="1">
        <v>2000611</v>
      </c>
      <c r="E2260" s="2" t="s">
        <v>34</v>
      </c>
      <c r="F2260" s="2" t="s">
        <v>182</v>
      </c>
      <c r="G2260" s="2" t="s">
        <v>36</v>
      </c>
      <c r="H2260" s="2" t="s">
        <v>437</v>
      </c>
      <c r="I2260" s="2" t="s">
        <v>438</v>
      </c>
      <c r="J2260" s="2" t="s">
        <v>103</v>
      </c>
      <c r="K2260" s="2" t="s">
        <v>83</v>
      </c>
      <c r="L2260" s="2" t="s">
        <v>348</v>
      </c>
      <c r="M2260" s="2" t="s">
        <v>349</v>
      </c>
      <c r="N2260" s="2" t="s">
        <v>350</v>
      </c>
      <c r="O2260" s="3">
        <v>1</v>
      </c>
      <c r="P2260" s="3">
        <v>120.9417</v>
      </c>
      <c r="Q2260" s="3">
        <v>129</v>
      </c>
      <c r="R2260" s="3">
        <v>129</v>
      </c>
      <c r="S2260" s="3">
        <v>8.0582999999999991</v>
      </c>
      <c r="T2260" s="3">
        <v>8.06</v>
      </c>
      <c r="U2260" s="3">
        <v>6.24</v>
      </c>
      <c r="V2260" s="2" t="s">
        <v>235</v>
      </c>
      <c r="W2260" s="2" t="s">
        <v>236</v>
      </c>
      <c r="X2260" s="2" t="s">
        <v>197</v>
      </c>
      <c r="Y2260" s="19" t="str">
        <f>VLOOKUP(G2260,'Verweis Kd-Gruppe'!$A$2:$B$8,2,FALSE)</f>
        <v>GRK</v>
      </c>
      <c r="Z2260" s="19" t="str">
        <f>VLOOKUP(J2260,'Verweis Art-Gruppe'!$A$2:$B$15,2,FALSE)</f>
        <v>Geräte</v>
      </c>
      <c r="AA2260" s="19" t="str">
        <f>VLOOKUP(W2260,'Verweis Vertreter'!$A$2:$B$24,2,FALSE)</f>
        <v>Patrick Verfürth</v>
      </c>
      <c r="AB2260" s="12">
        <f t="shared" si="315"/>
        <v>1</v>
      </c>
      <c r="AC2260" s="12">
        <f t="shared" si="320"/>
        <v>120.9417</v>
      </c>
      <c r="AD2260" s="12">
        <f t="shared" si="321"/>
        <v>129</v>
      </c>
      <c r="AE2260" s="12">
        <f t="shared" si="316"/>
        <v>129</v>
      </c>
      <c r="AF2260" s="12">
        <f t="shared" si="317"/>
        <v>8.0582999999999991</v>
      </c>
      <c r="AG2260" s="12">
        <f t="shared" si="318"/>
        <v>8.06</v>
      </c>
      <c r="AH2260" s="9">
        <f t="shared" si="322"/>
        <v>6.248062015503876E-2</v>
      </c>
      <c r="AI2260" s="14">
        <f>VLOOKUP(E2260,'Verweis Faktor'!$A:$B,2,FALSE)</f>
        <v>1</v>
      </c>
      <c r="AJ2260" s="14"/>
      <c r="AK2260" s="14" t="str">
        <f>IF(AL2260="Ja","Versandkosten",VLOOKUP(E2260,'Verweis Belegart'!$A$2:$B$9,2,FALSE))</f>
        <v>Hardware</v>
      </c>
      <c r="AL2260" s="14" t="str">
        <f t="shared" si="323"/>
        <v>Nein</v>
      </c>
      <c r="AM2260" s="14" t="str">
        <f t="shared" si="319"/>
        <v>Positiv</v>
      </c>
    </row>
    <row r="2261" spans="1:39" ht="17.25" customHeight="1" x14ac:dyDescent="0.35">
      <c r="A2261" s="17">
        <v>14573101</v>
      </c>
      <c r="B2261" s="2" t="s">
        <v>1751</v>
      </c>
      <c r="C2261" s="1">
        <v>2025001</v>
      </c>
      <c r="D2261" s="1">
        <v>2000611</v>
      </c>
      <c r="E2261" s="2" t="s">
        <v>34</v>
      </c>
      <c r="F2261" s="2" t="s">
        <v>182</v>
      </c>
      <c r="G2261" s="2" t="s">
        <v>36</v>
      </c>
      <c r="H2261" s="2" t="s">
        <v>437</v>
      </c>
      <c r="I2261" s="2" t="s">
        <v>438</v>
      </c>
      <c r="J2261" s="2" t="s">
        <v>103</v>
      </c>
      <c r="K2261" s="2" t="s">
        <v>87</v>
      </c>
      <c r="L2261" s="2" t="s">
        <v>1051</v>
      </c>
      <c r="M2261" s="2" t="s">
        <v>1052</v>
      </c>
      <c r="N2261" s="2" t="s">
        <v>1053</v>
      </c>
      <c r="O2261" s="3">
        <v>1</v>
      </c>
      <c r="P2261" s="3">
        <v>157</v>
      </c>
      <c r="Q2261" s="3">
        <v>169</v>
      </c>
      <c r="R2261" s="3">
        <v>169</v>
      </c>
      <c r="S2261" s="3">
        <v>12</v>
      </c>
      <c r="T2261" s="3">
        <v>12</v>
      </c>
      <c r="U2261" s="3">
        <v>7.1</v>
      </c>
      <c r="V2261" s="2" t="s">
        <v>235</v>
      </c>
      <c r="W2261" s="2" t="s">
        <v>236</v>
      </c>
      <c r="X2261" s="2" t="s">
        <v>197</v>
      </c>
      <c r="Y2261" s="19" t="str">
        <f>VLOOKUP(G2261,'Verweis Kd-Gruppe'!$A$2:$B$8,2,FALSE)</f>
        <v>GRK</v>
      </c>
      <c r="Z2261" s="19" t="str">
        <f>VLOOKUP(J2261,'Verweis Art-Gruppe'!$A$2:$B$15,2,FALSE)</f>
        <v>Geräte</v>
      </c>
      <c r="AA2261" s="19" t="str">
        <f>VLOOKUP(W2261,'Verweis Vertreter'!$A$2:$B$24,2,FALSE)</f>
        <v>Patrick Verfürth</v>
      </c>
      <c r="AB2261" s="12">
        <f t="shared" si="315"/>
        <v>1</v>
      </c>
      <c r="AC2261" s="12">
        <f t="shared" si="320"/>
        <v>157</v>
      </c>
      <c r="AD2261" s="12">
        <f t="shared" si="321"/>
        <v>169</v>
      </c>
      <c r="AE2261" s="12">
        <f t="shared" si="316"/>
        <v>169</v>
      </c>
      <c r="AF2261" s="12">
        <f t="shared" si="317"/>
        <v>12</v>
      </c>
      <c r="AG2261" s="12">
        <f t="shared" si="318"/>
        <v>12</v>
      </c>
      <c r="AH2261" s="9">
        <f t="shared" si="322"/>
        <v>7.1005917159763315E-2</v>
      </c>
      <c r="AI2261" s="14">
        <f>VLOOKUP(E2261,'Verweis Faktor'!$A:$B,2,FALSE)</f>
        <v>1</v>
      </c>
      <c r="AJ2261" s="14"/>
      <c r="AK2261" s="14" t="str">
        <f>IF(AL2261="Ja","Versandkosten",VLOOKUP(E2261,'Verweis Belegart'!$A$2:$B$9,2,FALSE))</f>
        <v>Hardware</v>
      </c>
      <c r="AL2261" s="14" t="str">
        <f t="shared" si="323"/>
        <v>Nein</v>
      </c>
      <c r="AM2261" s="14" t="str">
        <f t="shared" si="319"/>
        <v>Positiv</v>
      </c>
    </row>
    <row r="2262" spans="1:39" ht="17.25" customHeight="1" x14ac:dyDescent="0.35">
      <c r="A2262" s="17">
        <v>14573101</v>
      </c>
      <c r="B2262" s="2" t="s">
        <v>1751</v>
      </c>
      <c r="C2262" s="1">
        <v>2025001</v>
      </c>
      <c r="D2262" s="1">
        <v>2000611</v>
      </c>
      <c r="E2262" s="2" t="s">
        <v>34</v>
      </c>
      <c r="F2262" s="2" t="s">
        <v>182</v>
      </c>
      <c r="G2262" s="2" t="s">
        <v>36</v>
      </c>
      <c r="H2262" s="2" t="s">
        <v>437</v>
      </c>
      <c r="I2262" s="2" t="s">
        <v>438</v>
      </c>
      <c r="J2262" s="2" t="s">
        <v>103</v>
      </c>
      <c r="K2262" s="2" t="s">
        <v>91</v>
      </c>
      <c r="L2262" s="2" t="s">
        <v>1189</v>
      </c>
      <c r="M2262" s="2" t="s">
        <v>1190</v>
      </c>
      <c r="N2262" s="2" t="s">
        <v>1191</v>
      </c>
      <c r="O2262" s="3">
        <v>1</v>
      </c>
      <c r="P2262" s="3">
        <v>730</v>
      </c>
      <c r="Q2262" s="3">
        <v>909</v>
      </c>
      <c r="R2262" s="3">
        <v>909</v>
      </c>
      <c r="S2262" s="3">
        <v>179</v>
      </c>
      <c r="T2262" s="3">
        <v>179</v>
      </c>
      <c r="U2262" s="3">
        <v>19.690000000000001</v>
      </c>
      <c r="V2262" s="2" t="s">
        <v>235</v>
      </c>
      <c r="W2262" s="2" t="s">
        <v>236</v>
      </c>
      <c r="X2262" s="2" t="s">
        <v>197</v>
      </c>
      <c r="Y2262" s="19" t="str">
        <f>VLOOKUP(G2262,'Verweis Kd-Gruppe'!$A$2:$B$8,2,FALSE)</f>
        <v>GRK</v>
      </c>
      <c r="Z2262" s="19" t="str">
        <f>VLOOKUP(J2262,'Verweis Art-Gruppe'!$A$2:$B$15,2,FALSE)</f>
        <v>Geräte</v>
      </c>
      <c r="AA2262" s="19" t="str">
        <f>VLOOKUP(W2262,'Verweis Vertreter'!$A$2:$B$24,2,FALSE)</f>
        <v>Patrick Verfürth</v>
      </c>
      <c r="AB2262" s="12">
        <f t="shared" si="315"/>
        <v>1</v>
      </c>
      <c r="AC2262" s="12">
        <f t="shared" si="320"/>
        <v>730</v>
      </c>
      <c r="AD2262" s="12">
        <f t="shared" si="321"/>
        <v>909</v>
      </c>
      <c r="AE2262" s="12">
        <f t="shared" si="316"/>
        <v>909</v>
      </c>
      <c r="AF2262" s="12">
        <f t="shared" si="317"/>
        <v>179</v>
      </c>
      <c r="AG2262" s="12">
        <f t="shared" si="318"/>
        <v>179</v>
      </c>
      <c r="AH2262" s="9">
        <f t="shared" si="322"/>
        <v>0.19691969196919692</v>
      </c>
      <c r="AI2262" s="14">
        <f>VLOOKUP(E2262,'Verweis Faktor'!$A:$B,2,FALSE)</f>
        <v>1</v>
      </c>
      <c r="AJ2262" s="14"/>
      <c r="AK2262" s="14" t="str">
        <f>IF(AL2262="Ja","Versandkosten",VLOOKUP(E2262,'Verweis Belegart'!$A$2:$B$9,2,FALSE))</f>
        <v>Hardware</v>
      </c>
      <c r="AL2262" s="14" t="str">
        <f t="shared" si="323"/>
        <v>Nein</v>
      </c>
      <c r="AM2262" s="14" t="str">
        <f t="shared" si="319"/>
        <v>Positiv</v>
      </c>
    </row>
    <row r="2263" spans="1:39" ht="17.25" customHeight="1" x14ac:dyDescent="0.35">
      <c r="A2263" s="17">
        <v>14573101</v>
      </c>
      <c r="B2263" s="2" t="s">
        <v>1751</v>
      </c>
      <c r="C2263" s="1">
        <v>2025001</v>
      </c>
      <c r="D2263" s="1">
        <v>2000611</v>
      </c>
      <c r="E2263" s="2" t="s">
        <v>34</v>
      </c>
      <c r="F2263" s="2" t="s">
        <v>182</v>
      </c>
      <c r="G2263" s="2" t="s">
        <v>36</v>
      </c>
      <c r="H2263" s="2" t="s">
        <v>437</v>
      </c>
      <c r="I2263" s="2" t="s">
        <v>438</v>
      </c>
      <c r="J2263" s="2" t="s">
        <v>103</v>
      </c>
      <c r="K2263" s="2" t="s">
        <v>95</v>
      </c>
      <c r="L2263" s="2" t="s">
        <v>953</v>
      </c>
      <c r="M2263" s="2" t="s">
        <v>954</v>
      </c>
      <c r="N2263" s="2" t="s">
        <v>955</v>
      </c>
      <c r="O2263" s="3">
        <v>9</v>
      </c>
      <c r="P2263" s="3">
        <v>56.11</v>
      </c>
      <c r="Q2263" s="3">
        <v>57</v>
      </c>
      <c r="R2263" s="3">
        <v>513</v>
      </c>
      <c r="S2263" s="3">
        <v>0.89</v>
      </c>
      <c r="T2263" s="3">
        <v>8.01</v>
      </c>
      <c r="U2263" s="3">
        <v>1.56</v>
      </c>
      <c r="V2263" s="2" t="s">
        <v>235</v>
      </c>
      <c r="W2263" s="2" t="s">
        <v>236</v>
      </c>
      <c r="X2263" s="2" t="s">
        <v>197</v>
      </c>
      <c r="Y2263" s="19" t="str">
        <f>VLOOKUP(G2263,'Verweis Kd-Gruppe'!$A$2:$B$8,2,FALSE)</f>
        <v>GRK</v>
      </c>
      <c r="Z2263" s="19" t="str">
        <f>VLOOKUP(J2263,'Verweis Art-Gruppe'!$A$2:$B$15,2,FALSE)</f>
        <v>Geräte</v>
      </c>
      <c r="AA2263" s="19" t="str">
        <f>VLOOKUP(W2263,'Verweis Vertreter'!$A$2:$B$24,2,FALSE)</f>
        <v>Patrick Verfürth</v>
      </c>
      <c r="AB2263" s="12">
        <f t="shared" si="315"/>
        <v>9</v>
      </c>
      <c r="AC2263" s="12">
        <f t="shared" si="320"/>
        <v>56.11</v>
      </c>
      <c r="AD2263" s="12">
        <f t="shared" si="321"/>
        <v>57</v>
      </c>
      <c r="AE2263" s="12">
        <f t="shared" si="316"/>
        <v>513</v>
      </c>
      <c r="AF2263" s="12">
        <f t="shared" si="317"/>
        <v>0.89</v>
      </c>
      <c r="AG2263" s="12">
        <f t="shared" si="318"/>
        <v>8.01</v>
      </c>
      <c r="AH2263" s="9">
        <f t="shared" si="322"/>
        <v>1.5614035087719297E-2</v>
      </c>
      <c r="AI2263" s="14">
        <f>VLOOKUP(E2263,'Verweis Faktor'!$A:$B,2,FALSE)</f>
        <v>1</v>
      </c>
      <c r="AJ2263" s="14"/>
      <c r="AK2263" s="14" t="str">
        <f>IF(AL2263="Ja","Versandkosten",VLOOKUP(E2263,'Verweis Belegart'!$A$2:$B$9,2,FALSE))</f>
        <v>Hardware</v>
      </c>
      <c r="AL2263" s="14" t="str">
        <f t="shared" si="323"/>
        <v>Nein</v>
      </c>
      <c r="AM2263" s="14" t="str">
        <f t="shared" si="319"/>
        <v>Positiv</v>
      </c>
    </row>
    <row r="2264" spans="1:39" ht="17.25" customHeight="1" x14ac:dyDescent="0.35">
      <c r="A2264" s="17">
        <v>14573101</v>
      </c>
      <c r="B2264" s="2" t="s">
        <v>1751</v>
      </c>
      <c r="C2264" s="1">
        <v>2025001</v>
      </c>
      <c r="D2264" s="1">
        <v>2000611</v>
      </c>
      <c r="E2264" s="2" t="s">
        <v>34</v>
      </c>
      <c r="F2264" s="2" t="s">
        <v>182</v>
      </c>
      <c r="G2264" s="2" t="s">
        <v>36</v>
      </c>
      <c r="H2264" s="2" t="s">
        <v>437</v>
      </c>
      <c r="I2264" s="2" t="s">
        <v>438</v>
      </c>
      <c r="J2264" s="2" t="s">
        <v>304</v>
      </c>
      <c r="K2264" s="2" t="s">
        <v>99</v>
      </c>
      <c r="L2264" s="2" t="s">
        <v>1833</v>
      </c>
      <c r="M2264" s="2" t="s">
        <v>1834</v>
      </c>
      <c r="N2264" s="2" t="s">
        <v>1835</v>
      </c>
      <c r="O2264" s="3">
        <v>1</v>
      </c>
      <c r="P2264" s="3">
        <v>218.75</v>
      </c>
      <c r="Q2264" s="3">
        <v>226</v>
      </c>
      <c r="R2264" s="3">
        <v>226</v>
      </c>
      <c r="S2264" s="3">
        <v>7.25</v>
      </c>
      <c r="T2264" s="3">
        <v>7.25</v>
      </c>
      <c r="U2264" s="3">
        <v>3.2</v>
      </c>
      <c r="V2264" s="2" t="s">
        <v>235</v>
      </c>
      <c r="W2264" s="2" t="s">
        <v>236</v>
      </c>
      <c r="X2264" s="2" t="s">
        <v>197</v>
      </c>
      <c r="Y2264" s="19" t="str">
        <f>VLOOKUP(G2264,'Verweis Kd-Gruppe'!$A$2:$B$8,2,FALSE)</f>
        <v>GRK</v>
      </c>
      <c r="Z2264" s="19" t="str">
        <f>VLOOKUP(J2264,'Verweis Art-Gruppe'!$A$2:$B$15,2,FALSE)</f>
        <v>Zubehör</v>
      </c>
      <c r="AA2264" s="19" t="str">
        <f>VLOOKUP(W2264,'Verweis Vertreter'!$A$2:$B$24,2,FALSE)</f>
        <v>Patrick Verfürth</v>
      </c>
      <c r="AB2264" s="12">
        <f t="shared" si="315"/>
        <v>1</v>
      </c>
      <c r="AC2264" s="12">
        <f t="shared" si="320"/>
        <v>218.75</v>
      </c>
      <c r="AD2264" s="12">
        <f t="shared" si="321"/>
        <v>226</v>
      </c>
      <c r="AE2264" s="12">
        <f t="shared" si="316"/>
        <v>226</v>
      </c>
      <c r="AF2264" s="12">
        <f t="shared" si="317"/>
        <v>7.25</v>
      </c>
      <c r="AG2264" s="12">
        <f t="shared" si="318"/>
        <v>7.25</v>
      </c>
      <c r="AH2264" s="9">
        <f t="shared" si="322"/>
        <v>3.2079646017699116E-2</v>
      </c>
      <c r="AI2264" s="14">
        <f>VLOOKUP(E2264,'Verweis Faktor'!$A:$B,2,FALSE)</f>
        <v>1</v>
      </c>
      <c r="AJ2264" s="14"/>
      <c r="AK2264" s="14" t="str">
        <f>IF(AL2264="Ja","Versandkosten",VLOOKUP(E2264,'Verweis Belegart'!$A$2:$B$9,2,FALSE))</f>
        <v>Hardware</v>
      </c>
      <c r="AL2264" s="14" t="str">
        <f t="shared" si="323"/>
        <v>Nein</v>
      </c>
      <c r="AM2264" s="14" t="str">
        <f t="shared" si="319"/>
        <v>Positiv</v>
      </c>
    </row>
    <row r="2265" spans="1:39" ht="17.25" customHeight="1" x14ac:dyDescent="0.35">
      <c r="A2265" s="17">
        <v>14573101</v>
      </c>
      <c r="B2265" s="2" t="s">
        <v>1751</v>
      </c>
      <c r="C2265" s="1">
        <v>2025001</v>
      </c>
      <c r="D2265" s="1">
        <v>2000611</v>
      </c>
      <c r="E2265" s="2" t="s">
        <v>34</v>
      </c>
      <c r="F2265" s="2" t="s">
        <v>182</v>
      </c>
      <c r="G2265" s="2" t="s">
        <v>36</v>
      </c>
      <c r="H2265" s="2" t="s">
        <v>437</v>
      </c>
      <c r="I2265" s="2" t="s">
        <v>438</v>
      </c>
      <c r="J2265" s="2" t="s">
        <v>103</v>
      </c>
      <c r="K2265" s="2" t="s">
        <v>103</v>
      </c>
      <c r="L2265" s="2" t="s">
        <v>520</v>
      </c>
      <c r="M2265" s="2" t="s">
        <v>521</v>
      </c>
      <c r="N2265" s="2" t="s">
        <v>522</v>
      </c>
      <c r="O2265" s="3">
        <v>1</v>
      </c>
      <c r="P2265" s="3">
        <v>492</v>
      </c>
      <c r="Q2265" s="3">
        <v>509</v>
      </c>
      <c r="R2265" s="3">
        <v>509</v>
      </c>
      <c r="S2265" s="3">
        <v>17</v>
      </c>
      <c r="T2265" s="3">
        <v>17</v>
      </c>
      <c r="U2265" s="3">
        <v>3.33</v>
      </c>
      <c r="V2265" s="2" t="s">
        <v>235</v>
      </c>
      <c r="W2265" s="2" t="s">
        <v>236</v>
      </c>
      <c r="X2265" s="2" t="s">
        <v>197</v>
      </c>
      <c r="Y2265" s="19" t="str">
        <f>VLOOKUP(G2265,'Verweis Kd-Gruppe'!$A$2:$B$8,2,FALSE)</f>
        <v>GRK</v>
      </c>
      <c r="Z2265" s="19" t="str">
        <f>VLOOKUP(J2265,'Verweis Art-Gruppe'!$A$2:$B$15,2,FALSE)</f>
        <v>Geräte</v>
      </c>
      <c r="AA2265" s="19" t="str">
        <f>VLOOKUP(W2265,'Verweis Vertreter'!$A$2:$B$24,2,FALSE)</f>
        <v>Patrick Verfürth</v>
      </c>
      <c r="AB2265" s="12">
        <f t="shared" si="315"/>
        <v>1</v>
      </c>
      <c r="AC2265" s="12">
        <f t="shared" si="320"/>
        <v>492</v>
      </c>
      <c r="AD2265" s="12">
        <f t="shared" si="321"/>
        <v>509</v>
      </c>
      <c r="AE2265" s="12">
        <f t="shared" si="316"/>
        <v>509</v>
      </c>
      <c r="AF2265" s="12">
        <f t="shared" si="317"/>
        <v>17</v>
      </c>
      <c r="AG2265" s="12">
        <f t="shared" si="318"/>
        <v>17</v>
      </c>
      <c r="AH2265" s="9">
        <f t="shared" si="322"/>
        <v>3.3398821218074658E-2</v>
      </c>
      <c r="AI2265" s="14">
        <f>VLOOKUP(E2265,'Verweis Faktor'!$A:$B,2,FALSE)</f>
        <v>1</v>
      </c>
      <c r="AJ2265" s="14"/>
      <c r="AK2265" s="14" t="str">
        <f>IF(AL2265="Ja","Versandkosten",VLOOKUP(E2265,'Verweis Belegart'!$A$2:$B$9,2,FALSE))</f>
        <v>Hardware</v>
      </c>
      <c r="AL2265" s="14" t="str">
        <f t="shared" si="323"/>
        <v>Nein</v>
      </c>
      <c r="AM2265" s="14" t="str">
        <f t="shared" si="319"/>
        <v>Positiv</v>
      </c>
    </row>
    <row r="2266" spans="1:39" ht="17.25" customHeight="1" x14ac:dyDescent="0.35">
      <c r="A2266" s="17">
        <v>14573101</v>
      </c>
      <c r="B2266" s="2" t="s">
        <v>1751</v>
      </c>
      <c r="C2266" s="1">
        <v>2025001</v>
      </c>
      <c r="D2266" s="1">
        <v>2000611</v>
      </c>
      <c r="E2266" s="2" t="s">
        <v>34</v>
      </c>
      <c r="F2266" s="2" t="s">
        <v>182</v>
      </c>
      <c r="G2266" s="2" t="s">
        <v>36</v>
      </c>
      <c r="H2266" s="2" t="s">
        <v>437</v>
      </c>
      <c r="I2266" s="2" t="s">
        <v>438</v>
      </c>
      <c r="J2266" s="2" t="s">
        <v>103</v>
      </c>
      <c r="K2266" s="2" t="s">
        <v>107</v>
      </c>
      <c r="L2266" s="2" t="s">
        <v>682</v>
      </c>
      <c r="M2266" s="2" t="s">
        <v>683</v>
      </c>
      <c r="N2266" s="2" t="s">
        <v>684</v>
      </c>
      <c r="O2266" s="3">
        <v>5</v>
      </c>
      <c r="P2266" s="3">
        <v>80.210499999999996</v>
      </c>
      <c r="Q2266" s="3">
        <v>85</v>
      </c>
      <c r="R2266" s="3">
        <v>425</v>
      </c>
      <c r="S2266" s="3">
        <v>4.7895000000000003</v>
      </c>
      <c r="T2266" s="3">
        <v>23.95</v>
      </c>
      <c r="U2266" s="3">
        <v>5.63</v>
      </c>
      <c r="V2266" s="2" t="s">
        <v>235</v>
      </c>
      <c r="W2266" s="2" t="s">
        <v>236</v>
      </c>
      <c r="X2266" s="2" t="s">
        <v>197</v>
      </c>
      <c r="Y2266" s="19" t="str">
        <f>VLOOKUP(G2266,'Verweis Kd-Gruppe'!$A$2:$B$8,2,FALSE)</f>
        <v>GRK</v>
      </c>
      <c r="Z2266" s="19" t="str">
        <f>VLOOKUP(J2266,'Verweis Art-Gruppe'!$A$2:$B$15,2,FALSE)</f>
        <v>Geräte</v>
      </c>
      <c r="AA2266" s="19" t="str">
        <f>VLOOKUP(W2266,'Verweis Vertreter'!$A$2:$B$24,2,FALSE)</f>
        <v>Patrick Verfürth</v>
      </c>
      <c r="AB2266" s="12">
        <f t="shared" si="315"/>
        <v>5</v>
      </c>
      <c r="AC2266" s="12">
        <f t="shared" si="320"/>
        <v>80.210499999999996</v>
      </c>
      <c r="AD2266" s="12">
        <f t="shared" si="321"/>
        <v>85</v>
      </c>
      <c r="AE2266" s="12">
        <f t="shared" si="316"/>
        <v>425</v>
      </c>
      <c r="AF2266" s="12">
        <f t="shared" si="317"/>
        <v>4.7895000000000003</v>
      </c>
      <c r="AG2266" s="12">
        <f t="shared" si="318"/>
        <v>23.95</v>
      </c>
      <c r="AH2266" s="9">
        <f t="shared" si="322"/>
        <v>5.6352941176470585E-2</v>
      </c>
      <c r="AI2266" s="14">
        <f>VLOOKUP(E2266,'Verweis Faktor'!$A:$B,2,FALSE)</f>
        <v>1</v>
      </c>
      <c r="AJ2266" s="14"/>
      <c r="AK2266" s="14" t="str">
        <f>IF(AL2266="Ja","Versandkosten",VLOOKUP(E2266,'Verweis Belegart'!$A$2:$B$9,2,FALSE))</f>
        <v>Hardware</v>
      </c>
      <c r="AL2266" s="14" t="str">
        <f t="shared" si="323"/>
        <v>Nein</v>
      </c>
      <c r="AM2266" s="14" t="str">
        <f t="shared" si="319"/>
        <v>Positiv</v>
      </c>
    </row>
    <row r="2267" spans="1:39" ht="17.25" customHeight="1" x14ac:dyDescent="0.35">
      <c r="A2267" s="17">
        <v>14573101</v>
      </c>
      <c r="B2267" s="2" t="s">
        <v>1751</v>
      </c>
      <c r="C2267" s="1">
        <v>2025001</v>
      </c>
      <c r="D2267" s="1">
        <v>2000611</v>
      </c>
      <c r="E2267" s="2" t="s">
        <v>34</v>
      </c>
      <c r="F2267" s="2" t="s">
        <v>182</v>
      </c>
      <c r="G2267" s="2" t="s">
        <v>36</v>
      </c>
      <c r="H2267" s="2" t="s">
        <v>437</v>
      </c>
      <c r="I2267" s="2" t="s">
        <v>438</v>
      </c>
      <c r="J2267" s="2" t="s">
        <v>103</v>
      </c>
      <c r="K2267" s="2" t="s">
        <v>111</v>
      </c>
      <c r="L2267" s="2" t="s">
        <v>1146</v>
      </c>
      <c r="M2267" s="2" t="s">
        <v>1147</v>
      </c>
      <c r="N2267" s="2" t="s">
        <v>451</v>
      </c>
      <c r="O2267" s="3">
        <v>1</v>
      </c>
      <c r="P2267" s="3">
        <v>134</v>
      </c>
      <c r="Q2267" s="3">
        <v>152</v>
      </c>
      <c r="R2267" s="3">
        <v>152</v>
      </c>
      <c r="S2267" s="3">
        <v>18</v>
      </c>
      <c r="T2267" s="3">
        <v>18</v>
      </c>
      <c r="U2267" s="3">
        <v>11.84</v>
      </c>
      <c r="V2267" s="2" t="s">
        <v>235</v>
      </c>
      <c r="W2267" s="2" t="s">
        <v>236</v>
      </c>
      <c r="X2267" s="2" t="s">
        <v>197</v>
      </c>
      <c r="Y2267" s="19" t="str">
        <f>VLOOKUP(G2267,'Verweis Kd-Gruppe'!$A$2:$B$8,2,FALSE)</f>
        <v>GRK</v>
      </c>
      <c r="Z2267" s="19" t="str">
        <f>VLOOKUP(J2267,'Verweis Art-Gruppe'!$A$2:$B$15,2,FALSE)</f>
        <v>Geräte</v>
      </c>
      <c r="AA2267" s="19" t="str">
        <f>VLOOKUP(W2267,'Verweis Vertreter'!$A$2:$B$24,2,FALSE)</f>
        <v>Patrick Verfürth</v>
      </c>
      <c r="AB2267" s="12">
        <f t="shared" si="315"/>
        <v>1</v>
      </c>
      <c r="AC2267" s="12">
        <f t="shared" si="320"/>
        <v>134</v>
      </c>
      <c r="AD2267" s="12">
        <f t="shared" si="321"/>
        <v>152</v>
      </c>
      <c r="AE2267" s="12">
        <f t="shared" si="316"/>
        <v>152</v>
      </c>
      <c r="AF2267" s="12">
        <f t="shared" si="317"/>
        <v>18</v>
      </c>
      <c r="AG2267" s="12">
        <f t="shared" si="318"/>
        <v>18</v>
      </c>
      <c r="AH2267" s="9">
        <f t="shared" si="322"/>
        <v>0.11842105263157894</v>
      </c>
      <c r="AI2267" s="14">
        <f>VLOOKUP(E2267,'Verweis Faktor'!$A:$B,2,FALSE)</f>
        <v>1</v>
      </c>
      <c r="AJ2267" s="14"/>
      <c r="AK2267" s="14" t="str">
        <f>IF(AL2267="Ja","Versandkosten",VLOOKUP(E2267,'Verweis Belegart'!$A$2:$B$9,2,FALSE))</f>
        <v>Hardware</v>
      </c>
      <c r="AL2267" s="14" t="str">
        <f t="shared" si="323"/>
        <v>Nein</v>
      </c>
      <c r="AM2267" s="14" t="str">
        <f t="shared" si="319"/>
        <v>Positiv</v>
      </c>
    </row>
    <row r="2268" spans="1:39" ht="17.25" customHeight="1" x14ac:dyDescent="0.35">
      <c r="A2268" s="17">
        <v>14573101</v>
      </c>
      <c r="B2268" s="2" t="s">
        <v>1751</v>
      </c>
      <c r="C2268" s="1">
        <v>2025001</v>
      </c>
      <c r="D2268" s="1">
        <v>2000611</v>
      </c>
      <c r="E2268" s="2" t="s">
        <v>34</v>
      </c>
      <c r="F2268" s="2" t="s">
        <v>182</v>
      </c>
      <c r="G2268" s="2" t="s">
        <v>36</v>
      </c>
      <c r="H2268" s="2" t="s">
        <v>437</v>
      </c>
      <c r="I2268" s="2" t="s">
        <v>438</v>
      </c>
      <c r="J2268" s="2" t="s">
        <v>103</v>
      </c>
      <c r="K2268" s="2" t="s">
        <v>115</v>
      </c>
      <c r="L2268" s="2" t="s">
        <v>1324</v>
      </c>
      <c r="M2268" s="2" t="s">
        <v>1325</v>
      </c>
      <c r="N2268" s="2" t="s">
        <v>515</v>
      </c>
      <c r="O2268" s="3">
        <v>1</v>
      </c>
      <c r="P2268" s="3">
        <v>86</v>
      </c>
      <c r="Q2268" s="3">
        <v>89</v>
      </c>
      <c r="R2268" s="3">
        <v>89</v>
      </c>
      <c r="S2268" s="3">
        <v>3</v>
      </c>
      <c r="T2268" s="3">
        <v>3</v>
      </c>
      <c r="U2268" s="3">
        <v>3.37</v>
      </c>
      <c r="V2268" s="2" t="s">
        <v>235</v>
      </c>
      <c r="W2268" s="2" t="s">
        <v>236</v>
      </c>
      <c r="X2268" s="2" t="s">
        <v>197</v>
      </c>
      <c r="Y2268" s="19" t="str">
        <f>VLOOKUP(G2268,'Verweis Kd-Gruppe'!$A$2:$B$8,2,FALSE)</f>
        <v>GRK</v>
      </c>
      <c r="Z2268" s="19" t="str">
        <f>VLOOKUP(J2268,'Verweis Art-Gruppe'!$A$2:$B$15,2,FALSE)</f>
        <v>Geräte</v>
      </c>
      <c r="AA2268" s="19" t="str">
        <f>VLOOKUP(W2268,'Verweis Vertreter'!$A$2:$B$24,2,FALSE)</f>
        <v>Patrick Verfürth</v>
      </c>
      <c r="AB2268" s="12">
        <f t="shared" si="315"/>
        <v>1</v>
      </c>
      <c r="AC2268" s="12">
        <f t="shared" si="320"/>
        <v>86</v>
      </c>
      <c r="AD2268" s="12">
        <f t="shared" si="321"/>
        <v>89</v>
      </c>
      <c r="AE2268" s="12">
        <f t="shared" si="316"/>
        <v>89</v>
      </c>
      <c r="AF2268" s="12">
        <f t="shared" si="317"/>
        <v>3</v>
      </c>
      <c r="AG2268" s="12">
        <f t="shared" si="318"/>
        <v>3</v>
      </c>
      <c r="AH2268" s="9">
        <f t="shared" si="322"/>
        <v>3.3707865168539325E-2</v>
      </c>
      <c r="AI2268" s="14">
        <f>VLOOKUP(E2268,'Verweis Faktor'!$A:$B,2,FALSE)</f>
        <v>1</v>
      </c>
      <c r="AJ2268" s="14"/>
      <c r="AK2268" s="14" t="str">
        <f>IF(AL2268="Ja","Versandkosten",VLOOKUP(E2268,'Verweis Belegart'!$A$2:$B$9,2,FALSE))</f>
        <v>Hardware</v>
      </c>
      <c r="AL2268" s="14" t="str">
        <f t="shared" si="323"/>
        <v>Nein</v>
      </c>
      <c r="AM2268" s="14" t="str">
        <f t="shared" si="319"/>
        <v>Positiv</v>
      </c>
    </row>
    <row r="2269" spans="1:39" ht="17.25" customHeight="1" x14ac:dyDescent="0.35">
      <c r="A2269" s="17">
        <v>14573101</v>
      </c>
      <c r="B2269" s="2" t="s">
        <v>1751</v>
      </c>
      <c r="C2269" s="1">
        <v>2025001</v>
      </c>
      <c r="D2269" s="1">
        <v>2000611</v>
      </c>
      <c r="E2269" s="2" t="s">
        <v>34</v>
      </c>
      <c r="F2269" s="2" t="s">
        <v>182</v>
      </c>
      <c r="G2269" s="2" t="s">
        <v>36</v>
      </c>
      <c r="H2269" s="2" t="s">
        <v>437</v>
      </c>
      <c r="I2269" s="2" t="s">
        <v>438</v>
      </c>
      <c r="J2269" s="2" t="s">
        <v>304</v>
      </c>
      <c r="K2269" s="2" t="s">
        <v>289</v>
      </c>
      <c r="L2269" s="2" t="s">
        <v>551</v>
      </c>
      <c r="M2269" s="2" t="s">
        <v>552</v>
      </c>
      <c r="N2269" s="2" t="s">
        <v>553</v>
      </c>
      <c r="O2269" s="3">
        <v>2</v>
      </c>
      <c r="P2269" s="3">
        <v>84.92</v>
      </c>
      <c r="Q2269" s="3">
        <v>89</v>
      </c>
      <c r="R2269" s="3">
        <v>178</v>
      </c>
      <c r="S2269" s="3">
        <v>4.08</v>
      </c>
      <c r="T2269" s="3">
        <v>8.16</v>
      </c>
      <c r="U2269" s="3">
        <v>4.58</v>
      </c>
      <c r="V2269" s="2" t="s">
        <v>235</v>
      </c>
      <c r="W2269" s="2" t="s">
        <v>236</v>
      </c>
      <c r="X2269" s="2" t="s">
        <v>197</v>
      </c>
      <c r="Y2269" s="19" t="str">
        <f>VLOOKUP(G2269,'Verweis Kd-Gruppe'!$A$2:$B$8,2,FALSE)</f>
        <v>GRK</v>
      </c>
      <c r="Z2269" s="19" t="str">
        <f>VLOOKUP(J2269,'Verweis Art-Gruppe'!$A$2:$B$15,2,FALSE)</f>
        <v>Zubehör</v>
      </c>
      <c r="AA2269" s="19" t="str">
        <f>VLOOKUP(W2269,'Verweis Vertreter'!$A$2:$B$24,2,FALSE)</f>
        <v>Patrick Verfürth</v>
      </c>
      <c r="AB2269" s="12">
        <f t="shared" si="315"/>
        <v>2</v>
      </c>
      <c r="AC2269" s="12">
        <f t="shared" si="320"/>
        <v>84.92</v>
      </c>
      <c r="AD2269" s="12">
        <f t="shared" si="321"/>
        <v>89</v>
      </c>
      <c r="AE2269" s="12">
        <f t="shared" si="316"/>
        <v>178</v>
      </c>
      <c r="AF2269" s="12">
        <f t="shared" si="317"/>
        <v>4.08</v>
      </c>
      <c r="AG2269" s="12">
        <f t="shared" si="318"/>
        <v>8.16</v>
      </c>
      <c r="AH2269" s="9">
        <f t="shared" si="322"/>
        <v>4.5842696629213482E-2</v>
      </c>
      <c r="AI2269" s="14">
        <f>VLOOKUP(E2269,'Verweis Faktor'!$A:$B,2,FALSE)</f>
        <v>1</v>
      </c>
      <c r="AJ2269" s="14"/>
      <c r="AK2269" s="14" t="str">
        <f>IF(AL2269="Ja","Versandkosten",VLOOKUP(E2269,'Verweis Belegart'!$A$2:$B$9,2,FALSE))</f>
        <v>Hardware</v>
      </c>
      <c r="AL2269" s="14" t="str">
        <f t="shared" si="323"/>
        <v>Nein</v>
      </c>
      <c r="AM2269" s="14" t="str">
        <f t="shared" si="319"/>
        <v>Positiv</v>
      </c>
    </row>
    <row r="2270" spans="1:39" ht="17.25" customHeight="1" x14ac:dyDescent="0.35">
      <c r="A2270" s="17">
        <v>14572771</v>
      </c>
      <c r="B2270" s="2" t="s">
        <v>1751</v>
      </c>
      <c r="C2270" s="1">
        <v>2025001</v>
      </c>
      <c r="D2270" s="1">
        <v>2000612</v>
      </c>
      <c r="E2270" s="2" t="s">
        <v>34</v>
      </c>
      <c r="F2270" s="2" t="s">
        <v>182</v>
      </c>
      <c r="G2270" s="2" t="s">
        <v>36</v>
      </c>
      <c r="H2270" s="2" t="s">
        <v>437</v>
      </c>
      <c r="I2270" s="2" t="s">
        <v>438</v>
      </c>
      <c r="J2270" s="2" t="s">
        <v>103</v>
      </c>
      <c r="K2270" s="2" t="s">
        <v>28</v>
      </c>
      <c r="L2270" s="2" t="s">
        <v>435</v>
      </c>
      <c r="M2270" s="2" t="s">
        <v>436</v>
      </c>
      <c r="N2270" s="2" t="s">
        <v>286</v>
      </c>
      <c r="O2270" s="3">
        <v>1</v>
      </c>
      <c r="P2270" s="3">
        <v>717</v>
      </c>
      <c r="Q2270" s="3">
        <v>729</v>
      </c>
      <c r="R2270" s="3">
        <v>729</v>
      </c>
      <c r="S2270" s="3">
        <v>12</v>
      </c>
      <c r="T2270" s="3">
        <v>12</v>
      </c>
      <c r="U2270" s="3">
        <v>1.64</v>
      </c>
      <c r="V2270" s="2" t="s">
        <v>235</v>
      </c>
      <c r="W2270" s="2" t="s">
        <v>236</v>
      </c>
      <c r="X2270" s="2" t="s">
        <v>197</v>
      </c>
      <c r="Y2270" s="19" t="str">
        <f>VLOOKUP(G2270,'Verweis Kd-Gruppe'!$A$2:$B$8,2,FALSE)</f>
        <v>GRK</v>
      </c>
      <c r="Z2270" s="19" t="str">
        <f>VLOOKUP(J2270,'Verweis Art-Gruppe'!$A$2:$B$15,2,FALSE)</f>
        <v>Geräte</v>
      </c>
      <c r="AA2270" s="19" t="str">
        <f>VLOOKUP(W2270,'Verweis Vertreter'!$A$2:$B$24,2,FALSE)</f>
        <v>Patrick Verfürth</v>
      </c>
      <c r="AB2270" s="12">
        <f t="shared" si="315"/>
        <v>1</v>
      </c>
      <c r="AC2270" s="12">
        <f t="shared" si="320"/>
        <v>717</v>
      </c>
      <c r="AD2270" s="12">
        <f t="shared" si="321"/>
        <v>729</v>
      </c>
      <c r="AE2270" s="12">
        <f t="shared" si="316"/>
        <v>729</v>
      </c>
      <c r="AF2270" s="12">
        <f t="shared" si="317"/>
        <v>12</v>
      </c>
      <c r="AG2270" s="12">
        <f t="shared" si="318"/>
        <v>12</v>
      </c>
      <c r="AH2270" s="9">
        <f t="shared" si="322"/>
        <v>1.646090534979424E-2</v>
      </c>
      <c r="AI2270" s="14">
        <f>VLOOKUP(E2270,'Verweis Faktor'!$A:$B,2,FALSE)</f>
        <v>1</v>
      </c>
      <c r="AJ2270" s="14"/>
      <c r="AK2270" s="14" t="str">
        <f>IF(AL2270="Ja","Versandkosten",VLOOKUP(E2270,'Verweis Belegart'!$A$2:$B$9,2,FALSE))</f>
        <v>Hardware</v>
      </c>
      <c r="AL2270" s="14" t="str">
        <f t="shared" si="323"/>
        <v>Nein</v>
      </c>
      <c r="AM2270" s="14" t="str">
        <f t="shared" si="319"/>
        <v>Positiv</v>
      </c>
    </row>
    <row r="2271" spans="1:39" ht="17.25" customHeight="1" x14ac:dyDescent="0.35">
      <c r="A2271" s="17">
        <v>14572771</v>
      </c>
      <c r="B2271" s="2" t="s">
        <v>1751</v>
      </c>
      <c r="C2271" s="1">
        <v>2025001</v>
      </c>
      <c r="D2271" s="1">
        <v>2000612</v>
      </c>
      <c r="E2271" s="2" t="s">
        <v>34</v>
      </c>
      <c r="F2271" s="2" t="s">
        <v>182</v>
      </c>
      <c r="G2271" s="2" t="s">
        <v>36</v>
      </c>
      <c r="H2271" s="2" t="s">
        <v>437</v>
      </c>
      <c r="I2271" s="2" t="s">
        <v>438</v>
      </c>
      <c r="J2271" s="2" t="s">
        <v>304</v>
      </c>
      <c r="K2271" s="2" t="s">
        <v>45</v>
      </c>
      <c r="L2271" s="2" t="s">
        <v>540</v>
      </c>
      <c r="M2271" s="2" t="s">
        <v>541</v>
      </c>
      <c r="N2271" s="2" t="s">
        <v>542</v>
      </c>
      <c r="O2271" s="3">
        <v>1</v>
      </c>
      <c r="P2271" s="3">
        <v>28.57</v>
      </c>
      <c r="Q2271" s="3">
        <v>31</v>
      </c>
      <c r="R2271" s="3">
        <v>31</v>
      </c>
      <c r="S2271" s="3">
        <v>2.4300000000000002</v>
      </c>
      <c r="T2271" s="3">
        <v>2.4300000000000002</v>
      </c>
      <c r="U2271" s="3">
        <v>7.83</v>
      </c>
      <c r="V2271" s="2" t="s">
        <v>235</v>
      </c>
      <c r="W2271" s="2" t="s">
        <v>236</v>
      </c>
      <c r="X2271" s="2" t="s">
        <v>197</v>
      </c>
      <c r="Y2271" s="19" t="str">
        <f>VLOOKUP(G2271,'Verweis Kd-Gruppe'!$A$2:$B$8,2,FALSE)</f>
        <v>GRK</v>
      </c>
      <c r="Z2271" s="19" t="str">
        <f>VLOOKUP(J2271,'Verweis Art-Gruppe'!$A$2:$B$15,2,FALSE)</f>
        <v>Zubehör</v>
      </c>
      <c r="AA2271" s="19" t="str">
        <f>VLOOKUP(W2271,'Verweis Vertreter'!$A$2:$B$24,2,FALSE)</f>
        <v>Patrick Verfürth</v>
      </c>
      <c r="AB2271" s="12">
        <f t="shared" si="315"/>
        <v>1</v>
      </c>
      <c r="AC2271" s="12">
        <f t="shared" si="320"/>
        <v>28.57</v>
      </c>
      <c r="AD2271" s="12">
        <f t="shared" si="321"/>
        <v>31</v>
      </c>
      <c r="AE2271" s="12">
        <f t="shared" si="316"/>
        <v>31</v>
      </c>
      <c r="AF2271" s="12">
        <f t="shared" si="317"/>
        <v>2.4300000000000002</v>
      </c>
      <c r="AG2271" s="12">
        <f t="shared" si="318"/>
        <v>2.4300000000000002</v>
      </c>
      <c r="AH2271" s="9">
        <f t="shared" si="322"/>
        <v>7.838709677419356E-2</v>
      </c>
      <c r="AI2271" s="14">
        <f>VLOOKUP(E2271,'Verweis Faktor'!$A:$B,2,FALSE)</f>
        <v>1</v>
      </c>
      <c r="AJ2271" s="14"/>
      <c r="AK2271" s="14" t="str">
        <f>IF(AL2271="Ja","Versandkosten",VLOOKUP(E2271,'Verweis Belegart'!$A$2:$B$9,2,FALSE))</f>
        <v>Hardware</v>
      </c>
      <c r="AL2271" s="14" t="str">
        <f t="shared" si="323"/>
        <v>Nein</v>
      </c>
      <c r="AM2271" s="14" t="str">
        <f t="shared" si="319"/>
        <v>Positiv</v>
      </c>
    </row>
    <row r="2272" spans="1:39" ht="17.25" customHeight="1" x14ac:dyDescent="0.35">
      <c r="A2272" s="17">
        <v>14573118</v>
      </c>
      <c r="B2272" s="2" t="s">
        <v>1751</v>
      </c>
      <c r="C2272" s="1">
        <v>2025001</v>
      </c>
      <c r="D2272" s="1">
        <v>2000613</v>
      </c>
      <c r="E2272" s="2" t="s">
        <v>34</v>
      </c>
      <c r="F2272" s="2" t="s">
        <v>142</v>
      </c>
      <c r="G2272" s="2" t="s">
        <v>36</v>
      </c>
      <c r="H2272" s="2" t="s">
        <v>1836</v>
      </c>
      <c r="I2272" s="2" t="s">
        <v>1837</v>
      </c>
      <c r="J2272" s="2" t="s">
        <v>103</v>
      </c>
      <c r="K2272" s="2" t="s">
        <v>28</v>
      </c>
      <c r="L2272" s="2" t="s">
        <v>1103</v>
      </c>
      <c r="M2272" s="2" t="s">
        <v>1104</v>
      </c>
      <c r="N2272" s="2" t="s">
        <v>1105</v>
      </c>
      <c r="O2272" s="3">
        <v>17</v>
      </c>
      <c r="P2272" s="3">
        <v>78</v>
      </c>
      <c r="Q2272" s="3">
        <v>88</v>
      </c>
      <c r="R2272" s="3">
        <v>1496</v>
      </c>
      <c r="S2272" s="3">
        <v>10</v>
      </c>
      <c r="T2272" s="3">
        <v>170</v>
      </c>
      <c r="U2272" s="3">
        <v>11.36</v>
      </c>
      <c r="V2272" s="2" t="s">
        <v>235</v>
      </c>
      <c r="W2272" s="2" t="s">
        <v>236</v>
      </c>
      <c r="X2272" s="2" t="s">
        <v>33</v>
      </c>
      <c r="Y2272" s="19" t="str">
        <f>VLOOKUP(G2272,'Verweis Kd-Gruppe'!$A$2:$B$8,2,FALSE)</f>
        <v>GRK</v>
      </c>
      <c r="Z2272" s="19" t="str">
        <f>VLOOKUP(J2272,'Verweis Art-Gruppe'!$A$2:$B$15,2,FALSE)</f>
        <v>Geräte</v>
      </c>
      <c r="AA2272" s="19" t="str">
        <f>VLOOKUP(W2272,'Verweis Vertreter'!$A$2:$B$24,2,FALSE)</f>
        <v>Patrick Verfürth</v>
      </c>
      <c r="AB2272" s="12">
        <f t="shared" si="315"/>
        <v>17</v>
      </c>
      <c r="AC2272" s="12">
        <f t="shared" si="320"/>
        <v>78</v>
      </c>
      <c r="AD2272" s="12">
        <f t="shared" si="321"/>
        <v>88</v>
      </c>
      <c r="AE2272" s="12">
        <f t="shared" si="316"/>
        <v>1496</v>
      </c>
      <c r="AF2272" s="12">
        <f t="shared" si="317"/>
        <v>10</v>
      </c>
      <c r="AG2272" s="12">
        <f t="shared" si="318"/>
        <v>170</v>
      </c>
      <c r="AH2272" s="9">
        <f t="shared" si="322"/>
        <v>0.11363636363636363</v>
      </c>
      <c r="AI2272" s="14">
        <f>VLOOKUP(E2272,'Verweis Faktor'!$A:$B,2,FALSE)</f>
        <v>1</v>
      </c>
      <c r="AJ2272" s="14"/>
      <c r="AK2272" s="14" t="str">
        <f>IF(AL2272="Ja","Versandkosten",VLOOKUP(E2272,'Verweis Belegart'!$A$2:$B$9,2,FALSE))</f>
        <v>Hardware</v>
      </c>
      <c r="AL2272" s="14" t="str">
        <f t="shared" si="323"/>
        <v>Nein</v>
      </c>
      <c r="AM2272" s="14" t="str">
        <f t="shared" si="319"/>
        <v>Positiv</v>
      </c>
    </row>
    <row r="2273" spans="1:39" ht="17.25" customHeight="1" x14ac:dyDescent="0.35">
      <c r="A2273" s="17">
        <v>14572927</v>
      </c>
      <c r="B2273" s="2" t="s">
        <v>1751</v>
      </c>
      <c r="C2273" s="1">
        <v>2025001</v>
      </c>
      <c r="D2273" s="1">
        <v>2000614</v>
      </c>
      <c r="E2273" s="2" t="s">
        <v>34</v>
      </c>
      <c r="F2273" s="2" t="s">
        <v>142</v>
      </c>
      <c r="G2273" s="2" t="s">
        <v>36</v>
      </c>
      <c r="H2273" s="2" t="s">
        <v>417</v>
      </c>
      <c r="I2273" s="2" t="s">
        <v>418</v>
      </c>
      <c r="J2273" s="2" t="s">
        <v>2791</v>
      </c>
      <c r="K2273" s="2" t="s">
        <v>28</v>
      </c>
      <c r="L2273" s="2" t="s">
        <v>249</v>
      </c>
      <c r="M2273" s="2" t="s">
        <v>250</v>
      </c>
      <c r="N2273" s="2" t="s">
        <v>122</v>
      </c>
      <c r="O2273" s="3">
        <v>1</v>
      </c>
      <c r="P2273" s="3">
        <v>0</v>
      </c>
      <c r="Q2273" s="3">
        <v>4.9000000000000004</v>
      </c>
      <c r="R2273" s="3">
        <v>4.9000000000000004</v>
      </c>
      <c r="S2273" s="3">
        <v>4.9000000000000004</v>
      </c>
      <c r="T2273" s="3">
        <v>4.9000000000000004</v>
      </c>
      <c r="U2273" s="3"/>
      <c r="V2273" s="2" t="s">
        <v>235</v>
      </c>
      <c r="W2273" s="2" t="s">
        <v>236</v>
      </c>
      <c r="X2273" s="2" t="s">
        <v>419</v>
      </c>
      <c r="Y2273" s="19" t="str">
        <f>VLOOKUP(G2273,'Verweis Kd-Gruppe'!$A$2:$B$8,2,FALSE)</f>
        <v>GRK</v>
      </c>
      <c r="Z2273" s="19" t="str">
        <f>VLOOKUP(J2273,'Verweis Art-Gruppe'!$A$2:$B$15,2,FALSE)</f>
        <v>Sonstige</v>
      </c>
      <c r="AA2273" s="19" t="str">
        <f>VLOOKUP(W2273,'Verweis Vertreter'!$A$2:$B$24,2,FALSE)</f>
        <v>Patrick Verfürth</v>
      </c>
      <c r="AB2273" s="12">
        <f t="shared" si="315"/>
        <v>1</v>
      </c>
      <c r="AC2273" s="12">
        <f t="shared" si="320"/>
        <v>0</v>
      </c>
      <c r="AD2273" s="12">
        <f t="shared" si="321"/>
        <v>4.9000000000000004</v>
      </c>
      <c r="AE2273" s="12">
        <f t="shared" si="316"/>
        <v>4.9000000000000004</v>
      </c>
      <c r="AF2273" s="12">
        <f t="shared" si="317"/>
        <v>4.9000000000000004</v>
      </c>
      <c r="AG2273" s="12">
        <f t="shared" si="318"/>
        <v>4.9000000000000004</v>
      </c>
      <c r="AH2273" s="9">
        <f t="shared" si="322"/>
        <v>1</v>
      </c>
      <c r="AI2273" s="14">
        <f>VLOOKUP(E2273,'Verweis Faktor'!$A:$B,2,FALSE)</f>
        <v>1</v>
      </c>
      <c r="AJ2273" s="14"/>
      <c r="AK2273" s="14" t="str">
        <f>IF(AL2273="Ja","Versandkosten",VLOOKUP(E2273,'Verweis Belegart'!$A$2:$B$9,2,FALSE))</f>
        <v>Versandkosten</v>
      </c>
      <c r="AL2273" s="14" t="str">
        <f t="shared" si="323"/>
        <v>Ja</v>
      </c>
      <c r="AM2273" s="14" t="str">
        <f t="shared" si="319"/>
        <v>Positiv</v>
      </c>
    </row>
    <row r="2274" spans="1:39" ht="17.25" customHeight="1" x14ac:dyDescent="0.35">
      <c r="A2274" s="17">
        <v>14572927</v>
      </c>
      <c r="B2274" s="2" t="s">
        <v>1751</v>
      </c>
      <c r="C2274" s="1">
        <v>2025001</v>
      </c>
      <c r="D2274" s="1">
        <v>2000614</v>
      </c>
      <c r="E2274" s="2" t="s">
        <v>34</v>
      </c>
      <c r="F2274" s="2" t="s">
        <v>142</v>
      </c>
      <c r="G2274" s="2" t="s">
        <v>36</v>
      </c>
      <c r="H2274" s="2" t="s">
        <v>417</v>
      </c>
      <c r="I2274" s="2" t="s">
        <v>418</v>
      </c>
      <c r="J2274" s="2" t="s">
        <v>103</v>
      </c>
      <c r="K2274" s="2" t="s">
        <v>45</v>
      </c>
      <c r="L2274" s="2" t="s">
        <v>947</v>
      </c>
      <c r="M2274" s="2" t="s">
        <v>948</v>
      </c>
      <c r="N2274" s="2" t="s">
        <v>949</v>
      </c>
      <c r="O2274" s="3">
        <v>1</v>
      </c>
      <c r="P2274" s="3">
        <v>135</v>
      </c>
      <c r="Q2274" s="3">
        <v>149</v>
      </c>
      <c r="R2274" s="3">
        <v>149</v>
      </c>
      <c r="S2274" s="3">
        <v>14</v>
      </c>
      <c r="T2274" s="3">
        <v>14</v>
      </c>
      <c r="U2274" s="3">
        <v>9.39</v>
      </c>
      <c r="V2274" s="2" t="s">
        <v>235</v>
      </c>
      <c r="W2274" s="2" t="s">
        <v>236</v>
      </c>
      <c r="X2274" s="2" t="s">
        <v>419</v>
      </c>
      <c r="Y2274" s="19" t="str">
        <f>VLOOKUP(G2274,'Verweis Kd-Gruppe'!$A$2:$B$8,2,FALSE)</f>
        <v>GRK</v>
      </c>
      <c r="Z2274" s="19" t="str">
        <f>VLOOKUP(J2274,'Verweis Art-Gruppe'!$A$2:$B$15,2,FALSE)</f>
        <v>Geräte</v>
      </c>
      <c r="AA2274" s="19" t="str">
        <f>VLOOKUP(W2274,'Verweis Vertreter'!$A$2:$B$24,2,FALSE)</f>
        <v>Patrick Verfürth</v>
      </c>
      <c r="AB2274" s="12">
        <f t="shared" si="315"/>
        <v>1</v>
      </c>
      <c r="AC2274" s="12">
        <f t="shared" si="320"/>
        <v>135</v>
      </c>
      <c r="AD2274" s="12">
        <f t="shared" si="321"/>
        <v>149</v>
      </c>
      <c r="AE2274" s="12">
        <f t="shared" si="316"/>
        <v>149</v>
      </c>
      <c r="AF2274" s="12">
        <f t="shared" si="317"/>
        <v>14</v>
      </c>
      <c r="AG2274" s="12">
        <f t="shared" si="318"/>
        <v>14</v>
      </c>
      <c r="AH2274" s="9">
        <f t="shared" si="322"/>
        <v>9.3959731543624164E-2</v>
      </c>
      <c r="AI2274" s="14">
        <f>VLOOKUP(E2274,'Verweis Faktor'!$A:$B,2,FALSE)</f>
        <v>1</v>
      </c>
      <c r="AJ2274" s="14"/>
      <c r="AK2274" s="14" t="str">
        <f>IF(AL2274="Ja","Versandkosten",VLOOKUP(E2274,'Verweis Belegart'!$A$2:$B$9,2,FALSE))</f>
        <v>Hardware</v>
      </c>
      <c r="AL2274" s="14" t="str">
        <f t="shared" si="323"/>
        <v>Nein</v>
      </c>
      <c r="AM2274" s="14" t="str">
        <f t="shared" si="319"/>
        <v>Positiv</v>
      </c>
    </row>
    <row r="2275" spans="1:39" ht="17.25" customHeight="1" x14ac:dyDescent="0.35">
      <c r="A2275" s="17">
        <v>14573034</v>
      </c>
      <c r="B2275" s="2" t="s">
        <v>1751</v>
      </c>
      <c r="C2275" s="1">
        <v>2025001</v>
      </c>
      <c r="D2275" s="1">
        <v>2000615</v>
      </c>
      <c r="E2275" s="2" t="s">
        <v>34</v>
      </c>
      <c r="F2275" s="2" t="s">
        <v>142</v>
      </c>
      <c r="G2275" s="2" t="s">
        <v>36</v>
      </c>
      <c r="H2275" s="2" t="s">
        <v>417</v>
      </c>
      <c r="I2275" s="2" t="s">
        <v>418</v>
      </c>
      <c r="J2275" s="2" t="s">
        <v>2791</v>
      </c>
      <c r="K2275" s="2" t="s">
        <v>28</v>
      </c>
      <c r="L2275" s="2" t="s">
        <v>249</v>
      </c>
      <c r="M2275" s="2" t="s">
        <v>250</v>
      </c>
      <c r="N2275" s="2" t="s">
        <v>122</v>
      </c>
      <c r="O2275" s="3">
        <v>1</v>
      </c>
      <c r="P2275" s="3">
        <v>0</v>
      </c>
      <c r="Q2275" s="3">
        <v>4.9000000000000004</v>
      </c>
      <c r="R2275" s="3">
        <v>4.9000000000000004</v>
      </c>
      <c r="S2275" s="3">
        <v>4.9000000000000004</v>
      </c>
      <c r="T2275" s="3">
        <v>4.9000000000000004</v>
      </c>
      <c r="U2275" s="3"/>
      <c r="V2275" s="2" t="s">
        <v>235</v>
      </c>
      <c r="W2275" s="2" t="s">
        <v>236</v>
      </c>
      <c r="X2275" s="2" t="s">
        <v>419</v>
      </c>
      <c r="Y2275" s="19" t="str">
        <f>VLOOKUP(G2275,'Verweis Kd-Gruppe'!$A$2:$B$8,2,FALSE)</f>
        <v>GRK</v>
      </c>
      <c r="Z2275" s="19" t="str">
        <f>VLOOKUP(J2275,'Verweis Art-Gruppe'!$A$2:$B$15,2,FALSE)</f>
        <v>Sonstige</v>
      </c>
      <c r="AA2275" s="19" t="str">
        <f>VLOOKUP(W2275,'Verweis Vertreter'!$A$2:$B$24,2,FALSE)</f>
        <v>Patrick Verfürth</v>
      </c>
      <c r="AB2275" s="12">
        <f t="shared" si="315"/>
        <v>1</v>
      </c>
      <c r="AC2275" s="12">
        <f t="shared" si="320"/>
        <v>0</v>
      </c>
      <c r="AD2275" s="12">
        <f t="shared" si="321"/>
        <v>4.9000000000000004</v>
      </c>
      <c r="AE2275" s="12">
        <f t="shared" si="316"/>
        <v>4.9000000000000004</v>
      </c>
      <c r="AF2275" s="12">
        <f t="shared" si="317"/>
        <v>4.9000000000000004</v>
      </c>
      <c r="AG2275" s="12">
        <f t="shared" si="318"/>
        <v>4.9000000000000004</v>
      </c>
      <c r="AH2275" s="9">
        <f t="shared" si="322"/>
        <v>1</v>
      </c>
      <c r="AI2275" s="14">
        <f>VLOOKUP(E2275,'Verweis Faktor'!$A:$B,2,FALSE)</f>
        <v>1</v>
      </c>
      <c r="AJ2275" s="14"/>
      <c r="AK2275" s="14" t="str">
        <f>IF(AL2275="Ja","Versandkosten",VLOOKUP(E2275,'Verweis Belegart'!$A$2:$B$9,2,FALSE))</f>
        <v>Versandkosten</v>
      </c>
      <c r="AL2275" s="14" t="str">
        <f t="shared" si="323"/>
        <v>Ja</v>
      </c>
      <c r="AM2275" s="14" t="str">
        <f t="shared" si="319"/>
        <v>Positiv</v>
      </c>
    </row>
    <row r="2276" spans="1:39" ht="17.25" customHeight="1" x14ac:dyDescent="0.35">
      <c r="A2276" s="17">
        <v>14573034</v>
      </c>
      <c r="B2276" s="2" t="s">
        <v>1751</v>
      </c>
      <c r="C2276" s="1">
        <v>2025001</v>
      </c>
      <c r="D2276" s="1">
        <v>2000615</v>
      </c>
      <c r="E2276" s="2" t="s">
        <v>34</v>
      </c>
      <c r="F2276" s="2" t="s">
        <v>142</v>
      </c>
      <c r="G2276" s="2" t="s">
        <v>36</v>
      </c>
      <c r="H2276" s="2" t="s">
        <v>417</v>
      </c>
      <c r="I2276" s="2" t="s">
        <v>418</v>
      </c>
      <c r="J2276" s="2" t="s">
        <v>304</v>
      </c>
      <c r="K2276" s="2" t="s">
        <v>45</v>
      </c>
      <c r="L2276" s="2" t="s">
        <v>263</v>
      </c>
      <c r="M2276" s="2" t="s">
        <v>264</v>
      </c>
      <c r="N2276" s="2" t="s">
        <v>265</v>
      </c>
      <c r="O2276" s="3">
        <v>1</v>
      </c>
      <c r="P2276" s="3">
        <v>333.74</v>
      </c>
      <c r="Q2276" s="3">
        <v>339</v>
      </c>
      <c r="R2276" s="3">
        <v>339</v>
      </c>
      <c r="S2276" s="3">
        <v>5.26</v>
      </c>
      <c r="T2276" s="3">
        <v>5.26</v>
      </c>
      <c r="U2276" s="3">
        <v>1.55</v>
      </c>
      <c r="V2276" s="2" t="s">
        <v>235</v>
      </c>
      <c r="W2276" s="2" t="s">
        <v>236</v>
      </c>
      <c r="X2276" s="2" t="s">
        <v>419</v>
      </c>
      <c r="Y2276" s="19" t="str">
        <f>VLOOKUP(G2276,'Verweis Kd-Gruppe'!$A$2:$B$8,2,FALSE)</f>
        <v>GRK</v>
      </c>
      <c r="Z2276" s="19" t="str">
        <f>VLOOKUP(J2276,'Verweis Art-Gruppe'!$A$2:$B$15,2,FALSE)</f>
        <v>Zubehör</v>
      </c>
      <c r="AA2276" s="19" t="str">
        <f>VLOOKUP(W2276,'Verweis Vertreter'!$A$2:$B$24,2,FALSE)</f>
        <v>Patrick Verfürth</v>
      </c>
      <c r="AB2276" s="12">
        <f t="shared" si="315"/>
        <v>1</v>
      </c>
      <c r="AC2276" s="12">
        <f t="shared" si="320"/>
        <v>333.74</v>
      </c>
      <c r="AD2276" s="12">
        <f t="shared" si="321"/>
        <v>339</v>
      </c>
      <c r="AE2276" s="12">
        <f t="shared" si="316"/>
        <v>339</v>
      </c>
      <c r="AF2276" s="12">
        <f t="shared" si="317"/>
        <v>5.26</v>
      </c>
      <c r="AG2276" s="12">
        <f t="shared" si="318"/>
        <v>5.26</v>
      </c>
      <c r="AH2276" s="9">
        <f t="shared" si="322"/>
        <v>1.551622418879056E-2</v>
      </c>
      <c r="AI2276" s="14">
        <f>VLOOKUP(E2276,'Verweis Faktor'!$A:$B,2,FALSE)</f>
        <v>1</v>
      </c>
      <c r="AJ2276" s="14"/>
      <c r="AK2276" s="14" t="str">
        <f>IF(AL2276="Ja","Versandkosten",VLOOKUP(E2276,'Verweis Belegart'!$A$2:$B$9,2,FALSE))</f>
        <v>Hardware</v>
      </c>
      <c r="AL2276" s="14" t="str">
        <f t="shared" si="323"/>
        <v>Nein</v>
      </c>
      <c r="AM2276" s="14" t="str">
        <f t="shared" si="319"/>
        <v>Positiv</v>
      </c>
    </row>
    <row r="2277" spans="1:39" ht="17.25" customHeight="1" x14ac:dyDescent="0.35">
      <c r="A2277" s="17">
        <v>14573048</v>
      </c>
      <c r="B2277" s="2" t="s">
        <v>1751</v>
      </c>
      <c r="C2277" s="1">
        <v>2025001</v>
      </c>
      <c r="D2277" s="1">
        <v>2000616</v>
      </c>
      <c r="E2277" s="2" t="s">
        <v>34</v>
      </c>
      <c r="F2277" s="2" t="s">
        <v>142</v>
      </c>
      <c r="G2277" s="2" t="s">
        <v>36</v>
      </c>
      <c r="H2277" s="2" t="s">
        <v>417</v>
      </c>
      <c r="I2277" s="2" t="s">
        <v>418</v>
      </c>
      <c r="J2277" s="2" t="s">
        <v>2791</v>
      </c>
      <c r="K2277" s="2" t="s">
        <v>28</v>
      </c>
      <c r="L2277" s="2" t="s">
        <v>249</v>
      </c>
      <c r="M2277" s="2" t="s">
        <v>250</v>
      </c>
      <c r="N2277" s="2" t="s">
        <v>122</v>
      </c>
      <c r="O2277" s="3">
        <v>1</v>
      </c>
      <c r="P2277" s="3">
        <v>0</v>
      </c>
      <c r="Q2277" s="3">
        <v>4.9000000000000004</v>
      </c>
      <c r="R2277" s="3">
        <v>4.9000000000000004</v>
      </c>
      <c r="S2277" s="3">
        <v>4.9000000000000004</v>
      </c>
      <c r="T2277" s="3">
        <v>4.9000000000000004</v>
      </c>
      <c r="U2277" s="3"/>
      <c r="V2277" s="2" t="s">
        <v>235</v>
      </c>
      <c r="W2277" s="2" t="s">
        <v>236</v>
      </c>
      <c r="X2277" s="2" t="s">
        <v>419</v>
      </c>
      <c r="Y2277" s="19" t="str">
        <f>VLOOKUP(G2277,'Verweis Kd-Gruppe'!$A$2:$B$8,2,FALSE)</f>
        <v>GRK</v>
      </c>
      <c r="Z2277" s="19" t="str">
        <f>VLOOKUP(J2277,'Verweis Art-Gruppe'!$A$2:$B$15,2,FALSE)</f>
        <v>Sonstige</v>
      </c>
      <c r="AA2277" s="19" t="str">
        <f>VLOOKUP(W2277,'Verweis Vertreter'!$A$2:$B$24,2,FALSE)</f>
        <v>Patrick Verfürth</v>
      </c>
      <c r="AB2277" s="12">
        <f t="shared" si="315"/>
        <v>1</v>
      </c>
      <c r="AC2277" s="12">
        <f t="shared" si="320"/>
        <v>0</v>
      </c>
      <c r="AD2277" s="12">
        <f t="shared" si="321"/>
        <v>4.9000000000000004</v>
      </c>
      <c r="AE2277" s="12">
        <f t="shared" si="316"/>
        <v>4.9000000000000004</v>
      </c>
      <c r="AF2277" s="12">
        <f t="shared" si="317"/>
        <v>4.9000000000000004</v>
      </c>
      <c r="AG2277" s="12">
        <f t="shared" si="318"/>
        <v>4.9000000000000004</v>
      </c>
      <c r="AH2277" s="9">
        <f t="shared" si="322"/>
        <v>1</v>
      </c>
      <c r="AI2277" s="14">
        <f>VLOOKUP(E2277,'Verweis Faktor'!$A:$B,2,FALSE)</f>
        <v>1</v>
      </c>
      <c r="AJ2277" s="14"/>
      <c r="AK2277" s="14" t="str">
        <f>IF(AL2277="Ja","Versandkosten",VLOOKUP(E2277,'Verweis Belegart'!$A$2:$B$9,2,FALSE))</f>
        <v>Versandkosten</v>
      </c>
      <c r="AL2277" s="14" t="str">
        <f t="shared" si="323"/>
        <v>Ja</v>
      </c>
      <c r="AM2277" s="14" t="str">
        <f t="shared" si="319"/>
        <v>Positiv</v>
      </c>
    </row>
    <row r="2278" spans="1:39" ht="17.25" customHeight="1" x14ac:dyDescent="0.35">
      <c r="A2278" s="17">
        <v>14573048</v>
      </c>
      <c r="B2278" s="2" t="s">
        <v>1751</v>
      </c>
      <c r="C2278" s="1">
        <v>2025001</v>
      </c>
      <c r="D2278" s="1">
        <v>2000616</v>
      </c>
      <c r="E2278" s="2" t="s">
        <v>34</v>
      </c>
      <c r="F2278" s="2" t="s">
        <v>142</v>
      </c>
      <c r="G2278" s="2" t="s">
        <v>36</v>
      </c>
      <c r="H2278" s="2" t="s">
        <v>417</v>
      </c>
      <c r="I2278" s="2" t="s">
        <v>418</v>
      </c>
      <c r="J2278" s="2" t="s">
        <v>304</v>
      </c>
      <c r="K2278" s="2" t="s">
        <v>45</v>
      </c>
      <c r="L2278" s="2" t="s">
        <v>950</v>
      </c>
      <c r="M2278" s="2" t="s">
        <v>951</v>
      </c>
      <c r="N2278" s="2" t="s">
        <v>952</v>
      </c>
      <c r="O2278" s="3">
        <v>1</v>
      </c>
      <c r="P2278" s="3">
        <v>420</v>
      </c>
      <c r="Q2278" s="3">
        <v>435</v>
      </c>
      <c r="R2278" s="3">
        <v>435</v>
      </c>
      <c r="S2278" s="3">
        <v>15</v>
      </c>
      <c r="T2278" s="3">
        <v>15</v>
      </c>
      <c r="U2278" s="3">
        <v>3.44</v>
      </c>
      <c r="V2278" s="2" t="s">
        <v>235</v>
      </c>
      <c r="W2278" s="2" t="s">
        <v>236</v>
      </c>
      <c r="X2278" s="2" t="s">
        <v>419</v>
      </c>
      <c r="Y2278" s="19" t="str">
        <f>VLOOKUP(G2278,'Verweis Kd-Gruppe'!$A$2:$B$8,2,FALSE)</f>
        <v>GRK</v>
      </c>
      <c r="Z2278" s="19" t="str">
        <f>VLOOKUP(J2278,'Verweis Art-Gruppe'!$A$2:$B$15,2,FALSE)</f>
        <v>Zubehör</v>
      </c>
      <c r="AA2278" s="19" t="str">
        <f>VLOOKUP(W2278,'Verweis Vertreter'!$A$2:$B$24,2,FALSE)</f>
        <v>Patrick Verfürth</v>
      </c>
      <c r="AB2278" s="12">
        <f t="shared" si="315"/>
        <v>1</v>
      </c>
      <c r="AC2278" s="12">
        <f t="shared" si="320"/>
        <v>420</v>
      </c>
      <c r="AD2278" s="12">
        <f t="shared" si="321"/>
        <v>435</v>
      </c>
      <c r="AE2278" s="12">
        <f t="shared" si="316"/>
        <v>435</v>
      </c>
      <c r="AF2278" s="12">
        <f t="shared" si="317"/>
        <v>15</v>
      </c>
      <c r="AG2278" s="12">
        <f t="shared" si="318"/>
        <v>15</v>
      </c>
      <c r="AH2278" s="9">
        <f t="shared" si="322"/>
        <v>3.4482758620689655E-2</v>
      </c>
      <c r="AI2278" s="14">
        <f>VLOOKUP(E2278,'Verweis Faktor'!$A:$B,2,FALSE)</f>
        <v>1</v>
      </c>
      <c r="AJ2278" s="14"/>
      <c r="AK2278" s="14" t="str">
        <f>IF(AL2278="Ja","Versandkosten",VLOOKUP(E2278,'Verweis Belegart'!$A$2:$B$9,2,FALSE))</f>
        <v>Hardware</v>
      </c>
      <c r="AL2278" s="14" t="str">
        <f t="shared" si="323"/>
        <v>Nein</v>
      </c>
      <c r="AM2278" s="14" t="str">
        <f t="shared" si="319"/>
        <v>Positiv</v>
      </c>
    </row>
    <row r="2279" spans="1:39" ht="17.25" customHeight="1" x14ac:dyDescent="0.35">
      <c r="A2279" s="17">
        <v>14573087</v>
      </c>
      <c r="B2279" s="2" t="s">
        <v>1751</v>
      </c>
      <c r="C2279" s="1">
        <v>2025001</v>
      </c>
      <c r="D2279" s="1">
        <v>2000617</v>
      </c>
      <c r="E2279" s="2" t="s">
        <v>34</v>
      </c>
      <c r="F2279" s="2" t="s">
        <v>142</v>
      </c>
      <c r="G2279" s="2" t="s">
        <v>36</v>
      </c>
      <c r="H2279" s="2" t="s">
        <v>574</v>
      </c>
      <c r="I2279" s="2" t="s">
        <v>575</v>
      </c>
      <c r="J2279" s="2" t="s">
        <v>103</v>
      </c>
      <c r="K2279" s="2" t="s">
        <v>28</v>
      </c>
      <c r="L2279" s="2" t="s">
        <v>668</v>
      </c>
      <c r="M2279" s="2" t="s">
        <v>669</v>
      </c>
      <c r="N2279" s="2" t="s">
        <v>670</v>
      </c>
      <c r="O2279" s="3">
        <v>1</v>
      </c>
      <c r="P2279" s="3">
        <v>350</v>
      </c>
      <c r="Q2279" s="3">
        <v>359</v>
      </c>
      <c r="R2279" s="3">
        <v>359</v>
      </c>
      <c r="S2279" s="3">
        <v>9</v>
      </c>
      <c r="T2279" s="3">
        <v>9</v>
      </c>
      <c r="U2279" s="3">
        <v>2.5</v>
      </c>
      <c r="V2279" s="2" t="s">
        <v>235</v>
      </c>
      <c r="W2279" s="2" t="s">
        <v>236</v>
      </c>
      <c r="X2279" s="2" t="s">
        <v>59</v>
      </c>
      <c r="Y2279" s="19" t="str">
        <f>VLOOKUP(G2279,'Verweis Kd-Gruppe'!$A$2:$B$8,2,FALSE)</f>
        <v>GRK</v>
      </c>
      <c r="Z2279" s="19" t="str">
        <f>VLOOKUP(J2279,'Verweis Art-Gruppe'!$A$2:$B$15,2,FALSE)</f>
        <v>Geräte</v>
      </c>
      <c r="AA2279" s="19" t="str">
        <f>VLOOKUP(W2279,'Verweis Vertreter'!$A$2:$B$24,2,FALSE)</f>
        <v>Patrick Verfürth</v>
      </c>
      <c r="AB2279" s="12">
        <f t="shared" si="315"/>
        <v>1</v>
      </c>
      <c r="AC2279" s="12">
        <f t="shared" si="320"/>
        <v>350</v>
      </c>
      <c r="AD2279" s="12">
        <f t="shared" si="321"/>
        <v>359</v>
      </c>
      <c r="AE2279" s="12">
        <f t="shared" si="316"/>
        <v>359</v>
      </c>
      <c r="AF2279" s="12">
        <f t="shared" si="317"/>
        <v>9</v>
      </c>
      <c r="AG2279" s="12">
        <f t="shared" si="318"/>
        <v>9</v>
      </c>
      <c r="AH2279" s="9">
        <f t="shared" si="322"/>
        <v>2.5069637883008356E-2</v>
      </c>
      <c r="AI2279" s="14">
        <f>VLOOKUP(E2279,'Verweis Faktor'!$A:$B,2,FALSE)</f>
        <v>1</v>
      </c>
      <c r="AJ2279" s="14"/>
      <c r="AK2279" s="14" t="str">
        <f>IF(AL2279="Ja","Versandkosten",VLOOKUP(E2279,'Verweis Belegart'!$A$2:$B$9,2,FALSE))</f>
        <v>Hardware</v>
      </c>
      <c r="AL2279" s="14" t="str">
        <f t="shared" si="323"/>
        <v>Nein</v>
      </c>
      <c r="AM2279" s="14" t="str">
        <f t="shared" si="319"/>
        <v>Positiv</v>
      </c>
    </row>
    <row r="2280" spans="1:39" ht="17.25" customHeight="1" x14ac:dyDescent="0.35">
      <c r="A2280" s="17">
        <v>14573087</v>
      </c>
      <c r="B2280" s="2" t="s">
        <v>1751</v>
      </c>
      <c r="C2280" s="1">
        <v>2025001</v>
      </c>
      <c r="D2280" s="1">
        <v>2000617</v>
      </c>
      <c r="E2280" s="2" t="s">
        <v>34</v>
      </c>
      <c r="F2280" s="2" t="s">
        <v>142</v>
      </c>
      <c r="G2280" s="2" t="s">
        <v>36</v>
      </c>
      <c r="H2280" s="2" t="s">
        <v>574</v>
      </c>
      <c r="I2280" s="2" t="s">
        <v>575</v>
      </c>
      <c r="J2280" s="2" t="s">
        <v>103</v>
      </c>
      <c r="K2280" s="2" t="s">
        <v>45</v>
      </c>
      <c r="L2280" s="2" t="s">
        <v>1710</v>
      </c>
      <c r="M2280" s="2" t="s">
        <v>1711</v>
      </c>
      <c r="N2280" s="2" t="s">
        <v>1712</v>
      </c>
      <c r="O2280" s="3">
        <v>1</v>
      </c>
      <c r="P2280" s="3">
        <v>413</v>
      </c>
      <c r="Q2280" s="3">
        <v>439</v>
      </c>
      <c r="R2280" s="3">
        <v>439</v>
      </c>
      <c r="S2280" s="3">
        <v>26</v>
      </c>
      <c r="T2280" s="3">
        <v>26</v>
      </c>
      <c r="U2280" s="3">
        <v>5.92</v>
      </c>
      <c r="V2280" s="2" t="s">
        <v>235</v>
      </c>
      <c r="W2280" s="2" t="s">
        <v>236</v>
      </c>
      <c r="X2280" s="2" t="s">
        <v>59</v>
      </c>
      <c r="Y2280" s="19" t="str">
        <f>VLOOKUP(G2280,'Verweis Kd-Gruppe'!$A$2:$B$8,2,FALSE)</f>
        <v>GRK</v>
      </c>
      <c r="Z2280" s="19" t="str">
        <f>VLOOKUP(J2280,'Verweis Art-Gruppe'!$A$2:$B$15,2,FALSE)</f>
        <v>Geräte</v>
      </c>
      <c r="AA2280" s="19" t="str">
        <f>VLOOKUP(W2280,'Verweis Vertreter'!$A$2:$B$24,2,FALSE)</f>
        <v>Patrick Verfürth</v>
      </c>
      <c r="AB2280" s="12">
        <f t="shared" si="315"/>
        <v>1</v>
      </c>
      <c r="AC2280" s="12">
        <f t="shared" si="320"/>
        <v>413</v>
      </c>
      <c r="AD2280" s="12">
        <f t="shared" si="321"/>
        <v>439</v>
      </c>
      <c r="AE2280" s="12">
        <f t="shared" si="316"/>
        <v>439</v>
      </c>
      <c r="AF2280" s="12">
        <f t="shared" si="317"/>
        <v>26</v>
      </c>
      <c r="AG2280" s="12">
        <f t="shared" si="318"/>
        <v>26</v>
      </c>
      <c r="AH2280" s="9">
        <f t="shared" si="322"/>
        <v>5.9225512528473807E-2</v>
      </c>
      <c r="AI2280" s="14">
        <f>VLOOKUP(E2280,'Verweis Faktor'!$A:$B,2,FALSE)</f>
        <v>1</v>
      </c>
      <c r="AJ2280" s="14"/>
      <c r="AK2280" s="14" t="str">
        <f>IF(AL2280="Ja","Versandkosten",VLOOKUP(E2280,'Verweis Belegart'!$A$2:$B$9,2,FALSE))</f>
        <v>Hardware</v>
      </c>
      <c r="AL2280" s="14" t="str">
        <f t="shared" si="323"/>
        <v>Nein</v>
      </c>
      <c r="AM2280" s="14" t="str">
        <f t="shared" si="319"/>
        <v>Positiv</v>
      </c>
    </row>
    <row r="2281" spans="1:39" ht="17.25" customHeight="1" x14ac:dyDescent="0.35">
      <c r="A2281" s="17">
        <v>14573087</v>
      </c>
      <c r="B2281" s="2" t="s">
        <v>1751</v>
      </c>
      <c r="C2281" s="1">
        <v>2025001</v>
      </c>
      <c r="D2281" s="1">
        <v>2000617</v>
      </c>
      <c r="E2281" s="2" t="s">
        <v>34</v>
      </c>
      <c r="F2281" s="2" t="s">
        <v>142</v>
      </c>
      <c r="G2281" s="2" t="s">
        <v>36</v>
      </c>
      <c r="H2281" s="2" t="s">
        <v>574</v>
      </c>
      <c r="I2281" s="2" t="s">
        <v>575</v>
      </c>
      <c r="J2281" s="2" t="s">
        <v>103</v>
      </c>
      <c r="K2281" s="2" t="s">
        <v>49</v>
      </c>
      <c r="L2281" s="2" t="s">
        <v>1576</v>
      </c>
      <c r="M2281" s="2" t="s">
        <v>1577</v>
      </c>
      <c r="N2281" s="2" t="s">
        <v>610</v>
      </c>
      <c r="O2281" s="3">
        <v>1</v>
      </c>
      <c r="P2281" s="3">
        <v>175</v>
      </c>
      <c r="Q2281" s="3">
        <v>195</v>
      </c>
      <c r="R2281" s="3">
        <v>195</v>
      </c>
      <c r="S2281" s="3">
        <v>20</v>
      </c>
      <c r="T2281" s="3">
        <v>20</v>
      </c>
      <c r="U2281" s="3">
        <v>10.25</v>
      </c>
      <c r="V2281" s="2" t="s">
        <v>235</v>
      </c>
      <c r="W2281" s="2" t="s">
        <v>236</v>
      </c>
      <c r="X2281" s="2" t="s">
        <v>59</v>
      </c>
      <c r="Y2281" s="19" t="str">
        <f>VLOOKUP(G2281,'Verweis Kd-Gruppe'!$A$2:$B$8,2,FALSE)</f>
        <v>GRK</v>
      </c>
      <c r="Z2281" s="19" t="str">
        <f>VLOOKUP(J2281,'Verweis Art-Gruppe'!$A$2:$B$15,2,FALSE)</f>
        <v>Geräte</v>
      </c>
      <c r="AA2281" s="19" t="str">
        <f>VLOOKUP(W2281,'Verweis Vertreter'!$A$2:$B$24,2,FALSE)</f>
        <v>Patrick Verfürth</v>
      </c>
      <c r="AB2281" s="12">
        <f t="shared" si="315"/>
        <v>1</v>
      </c>
      <c r="AC2281" s="12">
        <f t="shared" si="320"/>
        <v>175</v>
      </c>
      <c r="AD2281" s="12">
        <f t="shared" si="321"/>
        <v>195</v>
      </c>
      <c r="AE2281" s="12">
        <f t="shared" si="316"/>
        <v>195</v>
      </c>
      <c r="AF2281" s="12">
        <f t="shared" si="317"/>
        <v>20</v>
      </c>
      <c r="AG2281" s="12">
        <f t="shared" si="318"/>
        <v>20</v>
      </c>
      <c r="AH2281" s="9">
        <f t="shared" si="322"/>
        <v>0.10256410256410256</v>
      </c>
      <c r="AI2281" s="14">
        <f>VLOOKUP(E2281,'Verweis Faktor'!$A:$B,2,FALSE)</f>
        <v>1</v>
      </c>
      <c r="AJ2281" s="14"/>
      <c r="AK2281" s="14" t="str">
        <f>IF(AL2281="Ja","Versandkosten",VLOOKUP(E2281,'Verweis Belegart'!$A$2:$B$9,2,FALSE))</f>
        <v>Hardware</v>
      </c>
      <c r="AL2281" s="14" t="str">
        <f t="shared" si="323"/>
        <v>Nein</v>
      </c>
      <c r="AM2281" s="14" t="str">
        <f t="shared" si="319"/>
        <v>Positiv</v>
      </c>
    </row>
    <row r="2282" spans="1:39" ht="17.25" customHeight="1" x14ac:dyDescent="0.35">
      <c r="A2282" s="17">
        <v>14573087</v>
      </c>
      <c r="B2282" s="2" t="s">
        <v>1751</v>
      </c>
      <c r="C2282" s="1">
        <v>2025001</v>
      </c>
      <c r="D2282" s="1">
        <v>2000617</v>
      </c>
      <c r="E2282" s="2" t="s">
        <v>34</v>
      </c>
      <c r="F2282" s="2" t="s">
        <v>142</v>
      </c>
      <c r="G2282" s="2" t="s">
        <v>36</v>
      </c>
      <c r="H2282" s="2" t="s">
        <v>574</v>
      </c>
      <c r="I2282" s="2" t="s">
        <v>575</v>
      </c>
      <c r="J2282" s="2" t="s">
        <v>103</v>
      </c>
      <c r="K2282" s="2" t="s">
        <v>79</v>
      </c>
      <c r="L2282" s="2" t="s">
        <v>1324</v>
      </c>
      <c r="M2282" s="2" t="s">
        <v>1325</v>
      </c>
      <c r="N2282" s="2" t="s">
        <v>515</v>
      </c>
      <c r="O2282" s="3">
        <v>1</v>
      </c>
      <c r="P2282" s="3">
        <v>86</v>
      </c>
      <c r="Q2282" s="3">
        <v>89</v>
      </c>
      <c r="R2282" s="3">
        <v>89</v>
      </c>
      <c r="S2282" s="3">
        <v>3</v>
      </c>
      <c r="T2282" s="3">
        <v>3</v>
      </c>
      <c r="U2282" s="3">
        <v>3.37</v>
      </c>
      <c r="V2282" s="2" t="s">
        <v>235</v>
      </c>
      <c r="W2282" s="2" t="s">
        <v>236</v>
      </c>
      <c r="X2282" s="2" t="s">
        <v>59</v>
      </c>
      <c r="Y2282" s="19" t="str">
        <f>VLOOKUP(G2282,'Verweis Kd-Gruppe'!$A$2:$B$8,2,FALSE)</f>
        <v>GRK</v>
      </c>
      <c r="Z2282" s="19" t="str">
        <f>VLOOKUP(J2282,'Verweis Art-Gruppe'!$A$2:$B$15,2,FALSE)</f>
        <v>Geräte</v>
      </c>
      <c r="AA2282" s="19" t="str">
        <f>VLOOKUP(W2282,'Verweis Vertreter'!$A$2:$B$24,2,FALSE)</f>
        <v>Patrick Verfürth</v>
      </c>
      <c r="AB2282" s="12">
        <f t="shared" si="315"/>
        <v>1</v>
      </c>
      <c r="AC2282" s="12">
        <f t="shared" si="320"/>
        <v>86</v>
      </c>
      <c r="AD2282" s="12">
        <f t="shared" si="321"/>
        <v>89</v>
      </c>
      <c r="AE2282" s="12">
        <f t="shared" si="316"/>
        <v>89</v>
      </c>
      <c r="AF2282" s="12">
        <f t="shared" si="317"/>
        <v>3</v>
      </c>
      <c r="AG2282" s="12">
        <f t="shared" si="318"/>
        <v>3</v>
      </c>
      <c r="AH2282" s="9">
        <f t="shared" si="322"/>
        <v>3.3707865168539325E-2</v>
      </c>
      <c r="AI2282" s="14">
        <f>VLOOKUP(E2282,'Verweis Faktor'!$A:$B,2,FALSE)</f>
        <v>1</v>
      </c>
      <c r="AJ2282" s="14"/>
      <c r="AK2282" s="14" t="str">
        <f>IF(AL2282="Ja","Versandkosten",VLOOKUP(E2282,'Verweis Belegart'!$A$2:$B$9,2,FALSE))</f>
        <v>Hardware</v>
      </c>
      <c r="AL2282" s="14" t="str">
        <f t="shared" si="323"/>
        <v>Nein</v>
      </c>
      <c r="AM2282" s="14" t="str">
        <f t="shared" si="319"/>
        <v>Positiv</v>
      </c>
    </row>
    <row r="2283" spans="1:39" ht="17.25" customHeight="1" x14ac:dyDescent="0.35">
      <c r="A2283" s="17">
        <v>14573113</v>
      </c>
      <c r="B2283" s="2" t="s">
        <v>1751</v>
      </c>
      <c r="C2283" s="1">
        <v>2025001</v>
      </c>
      <c r="D2283" s="1">
        <v>2000618</v>
      </c>
      <c r="E2283" s="2" t="s">
        <v>34</v>
      </c>
      <c r="F2283" s="2" t="s">
        <v>35</v>
      </c>
      <c r="G2283" s="2" t="s">
        <v>66</v>
      </c>
      <c r="H2283" s="2" t="s">
        <v>1838</v>
      </c>
      <c r="I2283" s="2" t="s">
        <v>1839</v>
      </c>
      <c r="J2283" s="2" t="s">
        <v>103</v>
      </c>
      <c r="K2283" s="2" t="s">
        <v>28</v>
      </c>
      <c r="L2283" s="2" t="s">
        <v>1237</v>
      </c>
      <c r="M2283" s="2" t="s">
        <v>1238</v>
      </c>
      <c r="N2283" s="2" t="s">
        <v>1086</v>
      </c>
      <c r="O2283" s="3">
        <v>200</v>
      </c>
      <c r="P2283" s="3">
        <v>80.004400000000004</v>
      </c>
      <c r="Q2283" s="3">
        <v>86.5</v>
      </c>
      <c r="R2283" s="3">
        <v>17300</v>
      </c>
      <c r="S2283" s="3">
        <v>6.4955999999999996</v>
      </c>
      <c r="T2283" s="3">
        <v>1299.1199999999999</v>
      </c>
      <c r="U2283" s="3">
        <v>7.5</v>
      </c>
      <c r="V2283" s="2" t="s">
        <v>813</v>
      </c>
      <c r="W2283" s="2" t="s">
        <v>814</v>
      </c>
      <c r="X2283" s="2" t="s">
        <v>72</v>
      </c>
      <c r="Y2283" s="19" t="str">
        <f>VLOOKUP(G2283,'Verweis Kd-Gruppe'!$A$2:$B$8,2,FALSE)</f>
        <v>EXP</v>
      </c>
      <c r="Z2283" s="19" t="str">
        <f>VLOOKUP(J2283,'Verweis Art-Gruppe'!$A$2:$B$15,2,FALSE)</f>
        <v>Geräte</v>
      </c>
      <c r="AA2283" s="19" t="str">
        <f>VLOOKUP(W2283,'Verweis Vertreter'!$A$2:$B$24,2,FALSE)</f>
        <v>Sokol Kapaj</v>
      </c>
      <c r="AB2283" s="12">
        <f t="shared" si="315"/>
        <v>200</v>
      </c>
      <c r="AC2283" s="12">
        <f t="shared" si="320"/>
        <v>80.004400000000004</v>
      </c>
      <c r="AD2283" s="12">
        <f t="shared" si="321"/>
        <v>86.5</v>
      </c>
      <c r="AE2283" s="12">
        <f t="shared" si="316"/>
        <v>17300</v>
      </c>
      <c r="AF2283" s="12">
        <f t="shared" si="317"/>
        <v>6.4955999999999996</v>
      </c>
      <c r="AG2283" s="12">
        <f t="shared" si="318"/>
        <v>1299.1199999999999</v>
      </c>
      <c r="AH2283" s="9">
        <f t="shared" si="322"/>
        <v>7.5093641618497103E-2</v>
      </c>
      <c r="AI2283" s="14">
        <f>VLOOKUP(E2283,'Verweis Faktor'!$A:$B,2,FALSE)</f>
        <v>1</v>
      </c>
      <c r="AJ2283" s="14"/>
      <c r="AK2283" s="14" t="str">
        <f>IF(AL2283="Ja","Versandkosten",VLOOKUP(E2283,'Verweis Belegart'!$A$2:$B$9,2,FALSE))</f>
        <v>Hardware</v>
      </c>
      <c r="AL2283" s="14" t="str">
        <f t="shared" si="323"/>
        <v>Nein</v>
      </c>
      <c r="AM2283" s="14" t="str">
        <f t="shared" si="319"/>
        <v>Positiv</v>
      </c>
    </row>
    <row r="2284" spans="1:39" ht="17.25" customHeight="1" x14ac:dyDescent="0.35">
      <c r="A2284" s="17">
        <v>14573089</v>
      </c>
      <c r="B2284" s="2" t="s">
        <v>1751</v>
      </c>
      <c r="C2284" s="1">
        <v>2025001</v>
      </c>
      <c r="D2284" s="1">
        <v>2000619</v>
      </c>
      <c r="E2284" s="2" t="s">
        <v>34</v>
      </c>
      <c r="F2284" s="2" t="s">
        <v>182</v>
      </c>
      <c r="G2284" s="2" t="s">
        <v>66</v>
      </c>
      <c r="H2284" s="2" t="s">
        <v>1568</v>
      </c>
      <c r="I2284" s="2" t="s">
        <v>1569</v>
      </c>
      <c r="J2284" s="2" t="s">
        <v>103</v>
      </c>
      <c r="K2284" s="2" t="s">
        <v>28</v>
      </c>
      <c r="L2284" s="2" t="s">
        <v>1682</v>
      </c>
      <c r="M2284" s="2" t="s">
        <v>1683</v>
      </c>
      <c r="N2284" s="2" t="s">
        <v>139</v>
      </c>
      <c r="O2284" s="3">
        <v>3</v>
      </c>
      <c r="P2284" s="3">
        <v>695.1961</v>
      </c>
      <c r="Q2284" s="3">
        <v>718</v>
      </c>
      <c r="R2284" s="3">
        <v>2154</v>
      </c>
      <c r="S2284" s="3">
        <v>22.803899999999999</v>
      </c>
      <c r="T2284" s="3">
        <v>68.41</v>
      </c>
      <c r="U2284" s="3">
        <v>3.17</v>
      </c>
      <c r="V2284" s="2" t="s">
        <v>675</v>
      </c>
      <c r="W2284" s="2" t="s">
        <v>676</v>
      </c>
      <c r="X2284" s="2" t="s">
        <v>125</v>
      </c>
      <c r="Y2284" s="19" t="str">
        <f>VLOOKUP(G2284,'Verweis Kd-Gruppe'!$A$2:$B$8,2,FALSE)</f>
        <v>EXP</v>
      </c>
      <c r="Z2284" s="19" t="str">
        <f>VLOOKUP(J2284,'Verweis Art-Gruppe'!$A$2:$B$15,2,FALSE)</f>
        <v>Geräte</v>
      </c>
      <c r="AA2284" s="19" t="str">
        <f>VLOOKUP(W2284,'Verweis Vertreter'!$A$2:$B$24,2,FALSE)</f>
        <v>Corina Wedel</v>
      </c>
      <c r="AB2284" s="12">
        <f t="shared" si="315"/>
        <v>3</v>
      </c>
      <c r="AC2284" s="12">
        <f t="shared" si="320"/>
        <v>695.1961</v>
      </c>
      <c r="AD2284" s="12">
        <f t="shared" si="321"/>
        <v>718</v>
      </c>
      <c r="AE2284" s="12">
        <f t="shared" si="316"/>
        <v>2154</v>
      </c>
      <c r="AF2284" s="12">
        <f t="shared" si="317"/>
        <v>22.803899999999999</v>
      </c>
      <c r="AG2284" s="12">
        <f t="shared" si="318"/>
        <v>68.41</v>
      </c>
      <c r="AH2284" s="9">
        <f t="shared" si="322"/>
        <v>3.1759517177344473E-2</v>
      </c>
      <c r="AI2284" s="14">
        <f>VLOOKUP(E2284,'Verweis Faktor'!$A:$B,2,FALSE)</f>
        <v>1</v>
      </c>
      <c r="AJ2284" s="14"/>
      <c r="AK2284" s="14" t="str">
        <f>IF(AL2284="Ja","Versandkosten",VLOOKUP(E2284,'Verweis Belegart'!$A$2:$B$9,2,FALSE))</f>
        <v>Hardware</v>
      </c>
      <c r="AL2284" s="14" t="str">
        <f t="shared" si="323"/>
        <v>Nein</v>
      </c>
      <c r="AM2284" s="14" t="str">
        <f t="shared" si="319"/>
        <v>Positiv</v>
      </c>
    </row>
    <row r="2285" spans="1:39" ht="17.25" customHeight="1" x14ac:dyDescent="0.35">
      <c r="A2285" s="17">
        <v>14573089</v>
      </c>
      <c r="B2285" s="2" t="s">
        <v>1751</v>
      </c>
      <c r="C2285" s="1">
        <v>2025001</v>
      </c>
      <c r="D2285" s="1">
        <v>2000619</v>
      </c>
      <c r="E2285" s="2" t="s">
        <v>34</v>
      </c>
      <c r="F2285" s="2" t="s">
        <v>182</v>
      </c>
      <c r="G2285" s="2" t="s">
        <v>66</v>
      </c>
      <c r="H2285" s="2" t="s">
        <v>1568</v>
      </c>
      <c r="I2285" s="2" t="s">
        <v>1569</v>
      </c>
      <c r="J2285" s="2" t="s">
        <v>103</v>
      </c>
      <c r="K2285" s="2" t="s">
        <v>45</v>
      </c>
      <c r="L2285" s="2" t="s">
        <v>1495</v>
      </c>
      <c r="M2285" s="2" t="s">
        <v>1496</v>
      </c>
      <c r="N2285" s="2" t="s">
        <v>1497</v>
      </c>
      <c r="O2285" s="3">
        <v>5</v>
      </c>
      <c r="P2285" s="3">
        <v>91.187200000000004</v>
      </c>
      <c r="Q2285" s="3">
        <v>98</v>
      </c>
      <c r="R2285" s="3">
        <v>490</v>
      </c>
      <c r="S2285" s="3">
        <v>6.8128000000000002</v>
      </c>
      <c r="T2285" s="3">
        <v>34.06</v>
      </c>
      <c r="U2285" s="3">
        <v>6.95</v>
      </c>
      <c r="V2285" s="2" t="s">
        <v>675</v>
      </c>
      <c r="W2285" s="2" t="s">
        <v>676</v>
      </c>
      <c r="X2285" s="2" t="s">
        <v>125</v>
      </c>
      <c r="Y2285" s="19" t="str">
        <f>VLOOKUP(G2285,'Verweis Kd-Gruppe'!$A$2:$B$8,2,FALSE)</f>
        <v>EXP</v>
      </c>
      <c r="Z2285" s="19" t="str">
        <f>VLOOKUP(J2285,'Verweis Art-Gruppe'!$A$2:$B$15,2,FALSE)</f>
        <v>Geräte</v>
      </c>
      <c r="AA2285" s="19" t="str">
        <f>VLOOKUP(W2285,'Verweis Vertreter'!$A$2:$B$24,2,FALSE)</f>
        <v>Corina Wedel</v>
      </c>
      <c r="AB2285" s="12">
        <f t="shared" si="315"/>
        <v>5</v>
      </c>
      <c r="AC2285" s="12">
        <f t="shared" si="320"/>
        <v>91.187200000000004</v>
      </c>
      <c r="AD2285" s="12">
        <f t="shared" si="321"/>
        <v>98</v>
      </c>
      <c r="AE2285" s="12">
        <f t="shared" si="316"/>
        <v>490</v>
      </c>
      <c r="AF2285" s="12">
        <f t="shared" si="317"/>
        <v>6.8128000000000002</v>
      </c>
      <c r="AG2285" s="12">
        <f t="shared" si="318"/>
        <v>34.06</v>
      </c>
      <c r="AH2285" s="9">
        <f t="shared" si="322"/>
        <v>6.9510204081632651E-2</v>
      </c>
      <c r="AI2285" s="14">
        <f>VLOOKUP(E2285,'Verweis Faktor'!$A:$B,2,FALSE)</f>
        <v>1</v>
      </c>
      <c r="AJ2285" s="14"/>
      <c r="AK2285" s="14" t="str">
        <f>IF(AL2285="Ja","Versandkosten",VLOOKUP(E2285,'Verweis Belegart'!$A$2:$B$9,2,FALSE))</f>
        <v>Hardware</v>
      </c>
      <c r="AL2285" s="14" t="str">
        <f t="shared" si="323"/>
        <v>Nein</v>
      </c>
      <c r="AM2285" s="14" t="str">
        <f t="shared" si="319"/>
        <v>Positiv</v>
      </c>
    </row>
    <row r="2286" spans="1:39" ht="17.25" customHeight="1" x14ac:dyDescent="0.35">
      <c r="A2286" s="17">
        <v>14573089</v>
      </c>
      <c r="B2286" s="2" t="s">
        <v>1751</v>
      </c>
      <c r="C2286" s="1">
        <v>2025001</v>
      </c>
      <c r="D2286" s="1">
        <v>2000619</v>
      </c>
      <c r="E2286" s="2" t="s">
        <v>34</v>
      </c>
      <c r="F2286" s="2" t="s">
        <v>182</v>
      </c>
      <c r="G2286" s="2" t="s">
        <v>66</v>
      </c>
      <c r="H2286" s="2" t="s">
        <v>1568</v>
      </c>
      <c r="I2286" s="2" t="s">
        <v>1569</v>
      </c>
      <c r="J2286" s="2" t="s">
        <v>103</v>
      </c>
      <c r="K2286" s="2" t="s">
        <v>49</v>
      </c>
      <c r="L2286" s="2" t="s">
        <v>1840</v>
      </c>
      <c r="M2286" s="2" t="s">
        <v>1841</v>
      </c>
      <c r="N2286" s="2" t="s">
        <v>1497</v>
      </c>
      <c r="O2286" s="3">
        <v>5</v>
      </c>
      <c r="P2286" s="3">
        <v>90.689700000000002</v>
      </c>
      <c r="Q2286" s="3">
        <v>98</v>
      </c>
      <c r="R2286" s="3">
        <v>490</v>
      </c>
      <c r="S2286" s="3">
        <v>7.3102999999999998</v>
      </c>
      <c r="T2286" s="3">
        <v>36.549999999999997</v>
      </c>
      <c r="U2286" s="3">
        <v>7.45</v>
      </c>
      <c r="V2286" s="2" t="s">
        <v>675</v>
      </c>
      <c r="W2286" s="2" t="s">
        <v>676</v>
      </c>
      <c r="X2286" s="2" t="s">
        <v>125</v>
      </c>
      <c r="Y2286" s="19" t="str">
        <f>VLOOKUP(G2286,'Verweis Kd-Gruppe'!$A$2:$B$8,2,FALSE)</f>
        <v>EXP</v>
      </c>
      <c r="Z2286" s="19" t="str">
        <f>VLOOKUP(J2286,'Verweis Art-Gruppe'!$A$2:$B$15,2,FALSE)</f>
        <v>Geräte</v>
      </c>
      <c r="AA2286" s="19" t="str">
        <f>VLOOKUP(W2286,'Verweis Vertreter'!$A$2:$B$24,2,FALSE)</f>
        <v>Corina Wedel</v>
      </c>
      <c r="AB2286" s="12">
        <f t="shared" si="315"/>
        <v>5</v>
      </c>
      <c r="AC2286" s="12">
        <f t="shared" si="320"/>
        <v>90.689700000000002</v>
      </c>
      <c r="AD2286" s="12">
        <f t="shared" si="321"/>
        <v>98</v>
      </c>
      <c r="AE2286" s="12">
        <f t="shared" si="316"/>
        <v>490</v>
      </c>
      <c r="AF2286" s="12">
        <f t="shared" si="317"/>
        <v>7.3102999999999998</v>
      </c>
      <c r="AG2286" s="12">
        <f t="shared" si="318"/>
        <v>36.549999999999997</v>
      </c>
      <c r="AH2286" s="9">
        <f t="shared" si="322"/>
        <v>7.459183673469387E-2</v>
      </c>
      <c r="AI2286" s="14">
        <f>VLOOKUP(E2286,'Verweis Faktor'!$A:$B,2,FALSE)</f>
        <v>1</v>
      </c>
      <c r="AJ2286" s="14"/>
      <c r="AK2286" s="14" t="str">
        <f>IF(AL2286="Ja","Versandkosten",VLOOKUP(E2286,'Verweis Belegart'!$A$2:$B$9,2,FALSE))</f>
        <v>Hardware</v>
      </c>
      <c r="AL2286" s="14" t="str">
        <f t="shared" si="323"/>
        <v>Nein</v>
      </c>
      <c r="AM2286" s="14" t="str">
        <f t="shared" si="319"/>
        <v>Positiv</v>
      </c>
    </row>
    <row r="2287" spans="1:39" ht="17.25" customHeight="1" x14ac:dyDescent="0.35">
      <c r="A2287" s="17">
        <v>14573089</v>
      </c>
      <c r="B2287" s="2" t="s">
        <v>1751</v>
      </c>
      <c r="C2287" s="1">
        <v>2025001</v>
      </c>
      <c r="D2287" s="1">
        <v>2000619</v>
      </c>
      <c r="E2287" s="2" t="s">
        <v>34</v>
      </c>
      <c r="F2287" s="2" t="s">
        <v>182</v>
      </c>
      <c r="G2287" s="2" t="s">
        <v>66</v>
      </c>
      <c r="H2287" s="2" t="s">
        <v>1568</v>
      </c>
      <c r="I2287" s="2" t="s">
        <v>1569</v>
      </c>
      <c r="J2287" s="2" t="s">
        <v>103</v>
      </c>
      <c r="K2287" s="2" t="s">
        <v>79</v>
      </c>
      <c r="L2287" s="2" t="s">
        <v>1808</v>
      </c>
      <c r="M2287" s="2" t="s">
        <v>1809</v>
      </c>
      <c r="N2287" s="2" t="s">
        <v>139</v>
      </c>
      <c r="O2287" s="3">
        <v>1</v>
      </c>
      <c r="P2287" s="3">
        <v>704</v>
      </c>
      <c r="Q2287" s="3">
        <v>720</v>
      </c>
      <c r="R2287" s="3">
        <v>720</v>
      </c>
      <c r="S2287" s="3">
        <v>16</v>
      </c>
      <c r="T2287" s="3">
        <v>16</v>
      </c>
      <c r="U2287" s="3">
        <v>2.2200000000000002</v>
      </c>
      <c r="V2287" s="2" t="s">
        <v>675</v>
      </c>
      <c r="W2287" s="2" t="s">
        <v>676</v>
      </c>
      <c r="X2287" s="2" t="s">
        <v>125</v>
      </c>
      <c r="Y2287" s="19" t="str">
        <f>VLOOKUP(G2287,'Verweis Kd-Gruppe'!$A$2:$B$8,2,FALSE)</f>
        <v>EXP</v>
      </c>
      <c r="Z2287" s="19" t="str">
        <f>VLOOKUP(J2287,'Verweis Art-Gruppe'!$A$2:$B$15,2,FALSE)</f>
        <v>Geräte</v>
      </c>
      <c r="AA2287" s="19" t="str">
        <f>VLOOKUP(W2287,'Verweis Vertreter'!$A$2:$B$24,2,FALSE)</f>
        <v>Corina Wedel</v>
      </c>
      <c r="AB2287" s="12">
        <f t="shared" si="315"/>
        <v>1</v>
      </c>
      <c r="AC2287" s="12">
        <f t="shared" si="320"/>
        <v>704</v>
      </c>
      <c r="AD2287" s="12">
        <f t="shared" si="321"/>
        <v>720</v>
      </c>
      <c r="AE2287" s="12">
        <f t="shared" si="316"/>
        <v>720</v>
      </c>
      <c r="AF2287" s="12">
        <f t="shared" si="317"/>
        <v>16</v>
      </c>
      <c r="AG2287" s="12">
        <f t="shared" si="318"/>
        <v>16</v>
      </c>
      <c r="AH2287" s="9">
        <f t="shared" si="322"/>
        <v>2.2222222222222223E-2</v>
      </c>
      <c r="AI2287" s="14">
        <f>VLOOKUP(E2287,'Verweis Faktor'!$A:$B,2,FALSE)</f>
        <v>1</v>
      </c>
      <c r="AJ2287" s="14"/>
      <c r="AK2287" s="14" t="str">
        <f>IF(AL2287="Ja","Versandkosten",VLOOKUP(E2287,'Verweis Belegart'!$A$2:$B$9,2,FALSE))</f>
        <v>Hardware</v>
      </c>
      <c r="AL2287" s="14" t="str">
        <f t="shared" si="323"/>
        <v>Nein</v>
      </c>
      <c r="AM2287" s="14" t="str">
        <f t="shared" si="319"/>
        <v>Positiv</v>
      </c>
    </row>
    <row r="2288" spans="1:39" ht="17.25" customHeight="1" x14ac:dyDescent="0.35">
      <c r="A2288" s="17">
        <v>14573089</v>
      </c>
      <c r="B2288" s="2" t="s">
        <v>1751</v>
      </c>
      <c r="C2288" s="1">
        <v>2025001</v>
      </c>
      <c r="D2288" s="1">
        <v>2000619</v>
      </c>
      <c r="E2288" s="2" t="s">
        <v>34</v>
      </c>
      <c r="F2288" s="2" t="s">
        <v>182</v>
      </c>
      <c r="G2288" s="2" t="s">
        <v>66</v>
      </c>
      <c r="H2288" s="2" t="s">
        <v>1568</v>
      </c>
      <c r="I2288" s="2" t="s">
        <v>1569</v>
      </c>
      <c r="J2288" s="2" t="s">
        <v>103</v>
      </c>
      <c r="K2288" s="2" t="s">
        <v>83</v>
      </c>
      <c r="L2288" s="2" t="s">
        <v>1305</v>
      </c>
      <c r="M2288" s="2" t="s">
        <v>1306</v>
      </c>
      <c r="N2288" s="2" t="s">
        <v>139</v>
      </c>
      <c r="O2288" s="3">
        <v>2</v>
      </c>
      <c r="P2288" s="3">
        <v>704</v>
      </c>
      <c r="Q2288" s="3">
        <v>718</v>
      </c>
      <c r="R2288" s="3">
        <v>1436</v>
      </c>
      <c r="S2288" s="3">
        <v>14</v>
      </c>
      <c r="T2288" s="3">
        <v>28</v>
      </c>
      <c r="U2288" s="3">
        <v>1.94</v>
      </c>
      <c r="V2288" s="2" t="s">
        <v>675</v>
      </c>
      <c r="W2288" s="2" t="s">
        <v>676</v>
      </c>
      <c r="X2288" s="2" t="s">
        <v>125</v>
      </c>
      <c r="Y2288" s="19" t="str">
        <f>VLOOKUP(G2288,'Verweis Kd-Gruppe'!$A$2:$B$8,2,FALSE)</f>
        <v>EXP</v>
      </c>
      <c r="Z2288" s="19" t="str">
        <f>VLOOKUP(J2288,'Verweis Art-Gruppe'!$A$2:$B$15,2,FALSE)</f>
        <v>Geräte</v>
      </c>
      <c r="AA2288" s="19" t="str">
        <f>VLOOKUP(W2288,'Verweis Vertreter'!$A$2:$B$24,2,FALSE)</f>
        <v>Corina Wedel</v>
      </c>
      <c r="AB2288" s="12">
        <f t="shared" si="315"/>
        <v>2</v>
      </c>
      <c r="AC2288" s="12">
        <f t="shared" si="320"/>
        <v>704</v>
      </c>
      <c r="AD2288" s="12">
        <f t="shared" si="321"/>
        <v>718</v>
      </c>
      <c r="AE2288" s="12">
        <f t="shared" si="316"/>
        <v>1436</v>
      </c>
      <c r="AF2288" s="12">
        <f t="shared" si="317"/>
        <v>14</v>
      </c>
      <c r="AG2288" s="12">
        <f t="shared" si="318"/>
        <v>28</v>
      </c>
      <c r="AH2288" s="9">
        <f t="shared" si="322"/>
        <v>1.9498607242339833E-2</v>
      </c>
      <c r="AI2288" s="14">
        <f>VLOOKUP(E2288,'Verweis Faktor'!$A:$B,2,FALSE)</f>
        <v>1</v>
      </c>
      <c r="AJ2288" s="14"/>
      <c r="AK2288" s="14" t="str">
        <f>IF(AL2288="Ja","Versandkosten",VLOOKUP(E2288,'Verweis Belegart'!$A$2:$B$9,2,FALSE))</f>
        <v>Hardware</v>
      </c>
      <c r="AL2288" s="14" t="str">
        <f t="shared" si="323"/>
        <v>Nein</v>
      </c>
      <c r="AM2288" s="14" t="str">
        <f t="shared" si="319"/>
        <v>Positiv</v>
      </c>
    </row>
    <row r="2289" spans="1:39" ht="17.25" customHeight="1" x14ac:dyDescent="0.35">
      <c r="A2289" s="17">
        <v>14573104</v>
      </c>
      <c r="B2289" s="2" t="s">
        <v>1751</v>
      </c>
      <c r="C2289" s="1">
        <v>2025001</v>
      </c>
      <c r="D2289" s="1">
        <v>2000620</v>
      </c>
      <c r="E2289" s="2" t="s">
        <v>34</v>
      </c>
      <c r="F2289" s="2" t="s">
        <v>182</v>
      </c>
      <c r="G2289" s="2" t="s">
        <v>36</v>
      </c>
      <c r="H2289" s="2" t="s">
        <v>600</v>
      </c>
      <c r="I2289" s="2" t="s">
        <v>601</v>
      </c>
      <c r="J2289" s="2" t="s">
        <v>2791</v>
      </c>
      <c r="K2289" s="2" t="s">
        <v>28</v>
      </c>
      <c r="L2289" s="2" t="s">
        <v>249</v>
      </c>
      <c r="M2289" s="2" t="s">
        <v>250</v>
      </c>
      <c r="N2289" s="2" t="s">
        <v>122</v>
      </c>
      <c r="O2289" s="3">
        <v>1</v>
      </c>
      <c r="P2289" s="3">
        <v>0</v>
      </c>
      <c r="Q2289" s="3">
        <v>6.35</v>
      </c>
      <c r="R2289" s="3">
        <v>6.35</v>
      </c>
      <c r="S2289" s="3">
        <v>6.35</v>
      </c>
      <c r="T2289" s="3">
        <v>6.35</v>
      </c>
      <c r="U2289" s="3"/>
      <c r="V2289" s="2" t="s">
        <v>235</v>
      </c>
      <c r="W2289" s="2" t="s">
        <v>236</v>
      </c>
      <c r="X2289" s="2" t="s">
        <v>33</v>
      </c>
      <c r="Y2289" s="19" t="str">
        <f>VLOOKUP(G2289,'Verweis Kd-Gruppe'!$A$2:$B$8,2,FALSE)</f>
        <v>GRK</v>
      </c>
      <c r="Z2289" s="19" t="str">
        <f>VLOOKUP(J2289,'Verweis Art-Gruppe'!$A$2:$B$15,2,FALSE)</f>
        <v>Sonstige</v>
      </c>
      <c r="AA2289" s="19" t="str">
        <f>VLOOKUP(W2289,'Verweis Vertreter'!$A$2:$B$24,2,FALSE)</f>
        <v>Patrick Verfürth</v>
      </c>
      <c r="AB2289" s="12">
        <f t="shared" si="315"/>
        <v>1</v>
      </c>
      <c r="AC2289" s="12">
        <f t="shared" si="320"/>
        <v>0</v>
      </c>
      <c r="AD2289" s="12">
        <f t="shared" si="321"/>
        <v>6.35</v>
      </c>
      <c r="AE2289" s="12">
        <f t="shared" si="316"/>
        <v>6.35</v>
      </c>
      <c r="AF2289" s="12">
        <f t="shared" si="317"/>
        <v>6.35</v>
      </c>
      <c r="AG2289" s="12">
        <f t="shared" si="318"/>
        <v>6.35</v>
      </c>
      <c r="AH2289" s="9">
        <f t="shared" si="322"/>
        <v>1</v>
      </c>
      <c r="AI2289" s="14">
        <f>VLOOKUP(E2289,'Verweis Faktor'!$A:$B,2,FALSE)</f>
        <v>1</v>
      </c>
      <c r="AJ2289" s="14"/>
      <c r="AK2289" s="14" t="str">
        <f>IF(AL2289="Ja","Versandkosten",VLOOKUP(E2289,'Verweis Belegart'!$A$2:$B$9,2,FALSE))</f>
        <v>Versandkosten</v>
      </c>
      <c r="AL2289" s="14" t="str">
        <f t="shared" si="323"/>
        <v>Ja</v>
      </c>
      <c r="AM2289" s="14" t="str">
        <f t="shared" si="319"/>
        <v>Positiv</v>
      </c>
    </row>
    <row r="2290" spans="1:39" ht="17.25" customHeight="1" x14ac:dyDescent="0.35">
      <c r="A2290" s="17">
        <v>14573104</v>
      </c>
      <c r="B2290" s="2" t="s">
        <v>1751</v>
      </c>
      <c r="C2290" s="1">
        <v>2025001</v>
      </c>
      <c r="D2290" s="1">
        <v>2000620</v>
      </c>
      <c r="E2290" s="2" t="s">
        <v>34</v>
      </c>
      <c r="F2290" s="2" t="s">
        <v>182</v>
      </c>
      <c r="G2290" s="2" t="s">
        <v>36</v>
      </c>
      <c r="H2290" s="2" t="s">
        <v>600</v>
      </c>
      <c r="I2290" s="2" t="s">
        <v>601</v>
      </c>
      <c r="J2290" s="2" t="s">
        <v>103</v>
      </c>
      <c r="K2290" s="2" t="s">
        <v>45</v>
      </c>
      <c r="L2290" s="2" t="s">
        <v>88</v>
      </c>
      <c r="M2290" s="2" t="s">
        <v>89</v>
      </c>
      <c r="N2290" s="2" t="s">
        <v>90</v>
      </c>
      <c r="O2290" s="3">
        <v>1</v>
      </c>
      <c r="P2290" s="3">
        <v>530.07069999999999</v>
      </c>
      <c r="Q2290" s="3">
        <v>555</v>
      </c>
      <c r="R2290" s="3">
        <v>555</v>
      </c>
      <c r="S2290" s="3">
        <v>24.929300000000001</v>
      </c>
      <c r="T2290" s="3">
        <v>24.93</v>
      </c>
      <c r="U2290" s="3">
        <v>4.49</v>
      </c>
      <c r="V2290" s="2" t="s">
        <v>235</v>
      </c>
      <c r="W2290" s="2" t="s">
        <v>236</v>
      </c>
      <c r="X2290" s="2" t="s">
        <v>33</v>
      </c>
      <c r="Y2290" s="19" t="str">
        <f>VLOOKUP(G2290,'Verweis Kd-Gruppe'!$A$2:$B$8,2,FALSE)</f>
        <v>GRK</v>
      </c>
      <c r="Z2290" s="19" t="str">
        <f>VLOOKUP(J2290,'Verweis Art-Gruppe'!$A$2:$B$15,2,FALSE)</f>
        <v>Geräte</v>
      </c>
      <c r="AA2290" s="19" t="str">
        <f>VLOOKUP(W2290,'Verweis Vertreter'!$A$2:$B$24,2,FALSE)</f>
        <v>Patrick Verfürth</v>
      </c>
      <c r="AB2290" s="12">
        <f t="shared" si="315"/>
        <v>1</v>
      </c>
      <c r="AC2290" s="12">
        <f t="shared" si="320"/>
        <v>530.07069999999999</v>
      </c>
      <c r="AD2290" s="12">
        <f t="shared" si="321"/>
        <v>555</v>
      </c>
      <c r="AE2290" s="12">
        <f t="shared" si="316"/>
        <v>555</v>
      </c>
      <c r="AF2290" s="12">
        <f t="shared" si="317"/>
        <v>24.929300000000001</v>
      </c>
      <c r="AG2290" s="12">
        <f t="shared" si="318"/>
        <v>24.93</v>
      </c>
      <c r="AH2290" s="9">
        <f t="shared" si="322"/>
        <v>4.4918918918918915E-2</v>
      </c>
      <c r="AI2290" s="14">
        <f>VLOOKUP(E2290,'Verweis Faktor'!$A:$B,2,FALSE)</f>
        <v>1</v>
      </c>
      <c r="AJ2290" s="14"/>
      <c r="AK2290" s="14" t="str">
        <f>IF(AL2290="Ja","Versandkosten",VLOOKUP(E2290,'Verweis Belegart'!$A$2:$B$9,2,FALSE))</f>
        <v>Hardware</v>
      </c>
      <c r="AL2290" s="14" t="str">
        <f t="shared" si="323"/>
        <v>Nein</v>
      </c>
      <c r="AM2290" s="14" t="str">
        <f t="shared" si="319"/>
        <v>Positiv</v>
      </c>
    </row>
    <row r="2291" spans="1:39" ht="17.25" customHeight="1" x14ac:dyDescent="0.35">
      <c r="A2291" s="17">
        <v>14573106</v>
      </c>
      <c r="B2291" s="2" t="s">
        <v>1751</v>
      </c>
      <c r="C2291" s="1">
        <v>2025001</v>
      </c>
      <c r="D2291" s="1">
        <v>2000621</v>
      </c>
      <c r="E2291" s="2" t="s">
        <v>34</v>
      </c>
      <c r="F2291" s="2" t="s">
        <v>182</v>
      </c>
      <c r="G2291" s="2" t="s">
        <v>36</v>
      </c>
      <c r="H2291" s="2" t="s">
        <v>600</v>
      </c>
      <c r="I2291" s="2" t="s">
        <v>601</v>
      </c>
      <c r="J2291" s="2" t="s">
        <v>2791</v>
      </c>
      <c r="K2291" s="2" t="s">
        <v>28</v>
      </c>
      <c r="L2291" s="2" t="s">
        <v>249</v>
      </c>
      <c r="M2291" s="2" t="s">
        <v>250</v>
      </c>
      <c r="N2291" s="2" t="s">
        <v>122</v>
      </c>
      <c r="O2291" s="3">
        <v>1</v>
      </c>
      <c r="P2291" s="3">
        <v>0</v>
      </c>
      <c r="Q2291" s="3">
        <v>6.35</v>
      </c>
      <c r="R2291" s="3">
        <v>6.35</v>
      </c>
      <c r="S2291" s="3">
        <v>6.35</v>
      </c>
      <c r="T2291" s="3">
        <v>6.35</v>
      </c>
      <c r="U2291" s="3"/>
      <c r="V2291" s="2" t="s">
        <v>235</v>
      </c>
      <c r="W2291" s="2" t="s">
        <v>236</v>
      </c>
      <c r="X2291" s="2" t="s">
        <v>33</v>
      </c>
      <c r="Y2291" s="19" t="str">
        <f>VLOOKUP(G2291,'Verweis Kd-Gruppe'!$A$2:$B$8,2,FALSE)</f>
        <v>GRK</v>
      </c>
      <c r="Z2291" s="19" t="str">
        <f>VLOOKUP(J2291,'Verweis Art-Gruppe'!$A$2:$B$15,2,FALSE)</f>
        <v>Sonstige</v>
      </c>
      <c r="AA2291" s="19" t="str">
        <f>VLOOKUP(W2291,'Verweis Vertreter'!$A$2:$B$24,2,FALSE)</f>
        <v>Patrick Verfürth</v>
      </c>
      <c r="AB2291" s="12">
        <f t="shared" si="315"/>
        <v>1</v>
      </c>
      <c r="AC2291" s="12">
        <f t="shared" si="320"/>
        <v>0</v>
      </c>
      <c r="AD2291" s="12">
        <f t="shared" si="321"/>
        <v>6.35</v>
      </c>
      <c r="AE2291" s="12">
        <f t="shared" si="316"/>
        <v>6.35</v>
      </c>
      <c r="AF2291" s="12">
        <f t="shared" si="317"/>
        <v>6.35</v>
      </c>
      <c r="AG2291" s="12">
        <f t="shared" si="318"/>
        <v>6.35</v>
      </c>
      <c r="AH2291" s="9">
        <f t="shared" si="322"/>
        <v>1</v>
      </c>
      <c r="AI2291" s="14">
        <f>VLOOKUP(E2291,'Verweis Faktor'!$A:$B,2,FALSE)</f>
        <v>1</v>
      </c>
      <c r="AJ2291" s="14"/>
      <c r="AK2291" s="14" t="str">
        <f>IF(AL2291="Ja","Versandkosten",VLOOKUP(E2291,'Verweis Belegart'!$A$2:$B$9,2,FALSE))</f>
        <v>Versandkosten</v>
      </c>
      <c r="AL2291" s="14" t="str">
        <f t="shared" si="323"/>
        <v>Ja</v>
      </c>
      <c r="AM2291" s="14" t="str">
        <f t="shared" si="319"/>
        <v>Positiv</v>
      </c>
    </row>
    <row r="2292" spans="1:39" ht="17.25" customHeight="1" x14ac:dyDescent="0.35">
      <c r="A2292" s="17">
        <v>14573106</v>
      </c>
      <c r="B2292" s="2" t="s">
        <v>1751</v>
      </c>
      <c r="C2292" s="1">
        <v>2025001</v>
      </c>
      <c r="D2292" s="1">
        <v>2000621</v>
      </c>
      <c r="E2292" s="2" t="s">
        <v>34</v>
      </c>
      <c r="F2292" s="2" t="s">
        <v>182</v>
      </c>
      <c r="G2292" s="2" t="s">
        <v>36</v>
      </c>
      <c r="H2292" s="2" t="s">
        <v>600</v>
      </c>
      <c r="I2292" s="2" t="s">
        <v>601</v>
      </c>
      <c r="J2292" s="2" t="s">
        <v>103</v>
      </c>
      <c r="K2292" s="2" t="s">
        <v>45</v>
      </c>
      <c r="L2292" s="2" t="s">
        <v>410</v>
      </c>
      <c r="M2292" s="2" t="s">
        <v>411</v>
      </c>
      <c r="N2292" s="2" t="s">
        <v>412</v>
      </c>
      <c r="O2292" s="3">
        <v>1</v>
      </c>
      <c r="P2292" s="3">
        <v>218.56739999999999</v>
      </c>
      <c r="Q2292" s="3">
        <v>259</v>
      </c>
      <c r="R2292" s="3">
        <v>259</v>
      </c>
      <c r="S2292" s="3">
        <v>40.432600000000001</v>
      </c>
      <c r="T2292" s="3">
        <v>40.43</v>
      </c>
      <c r="U2292" s="3">
        <v>15.61</v>
      </c>
      <c r="V2292" s="2" t="s">
        <v>235</v>
      </c>
      <c r="W2292" s="2" t="s">
        <v>236</v>
      </c>
      <c r="X2292" s="2" t="s">
        <v>33</v>
      </c>
      <c r="Y2292" s="19" t="str">
        <f>VLOOKUP(G2292,'Verweis Kd-Gruppe'!$A$2:$B$8,2,FALSE)</f>
        <v>GRK</v>
      </c>
      <c r="Z2292" s="19" t="str">
        <f>VLOOKUP(J2292,'Verweis Art-Gruppe'!$A$2:$B$15,2,FALSE)</f>
        <v>Geräte</v>
      </c>
      <c r="AA2292" s="19" t="str">
        <f>VLOOKUP(W2292,'Verweis Vertreter'!$A$2:$B$24,2,FALSE)</f>
        <v>Patrick Verfürth</v>
      </c>
      <c r="AB2292" s="12">
        <f t="shared" si="315"/>
        <v>1</v>
      </c>
      <c r="AC2292" s="12">
        <f t="shared" si="320"/>
        <v>218.56739999999999</v>
      </c>
      <c r="AD2292" s="12">
        <f t="shared" si="321"/>
        <v>259</v>
      </c>
      <c r="AE2292" s="12">
        <f t="shared" si="316"/>
        <v>259</v>
      </c>
      <c r="AF2292" s="12">
        <f t="shared" si="317"/>
        <v>40.432600000000001</v>
      </c>
      <c r="AG2292" s="12">
        <f t="shared" si="318"/>
        <v>40.43</v>
      </c>
      <c r="AH2292" s="9">
        <f t="shared" si="322"/>
        <v>0.1561003861003861</v>
      </c>
      <c r="AI2292" s="14">
        <f>VLOOKUP(E2292,'Verweis Faktor'!$A:$B,2,FALSE)</f>
        <v>1</v>
      </c>
      <c r="AJ2292" s="14"/>
      <c r="AK2292" s="14" t="str">
        <f>IF(AL2292="Ja","Versandkosten",VLOOKUP(E2292,'Verweis Belegart'!$A$2:$B$9,2,FALSE))</f>
        <v>Hardware</v>
      </c>
      <c r="AL2292" s="14" t="str">
        <f t="shared" si="323"/>
        <v>Nein</v>
      </c>
      <c r="AM2292" s="14" t="str">
        <f t="shared" si="319"/>
        <v>Positiv</v>
      </c>
    </row>
    <row r="2293" spans="1:39" ht="17.25" customHeight="1" x14ac:dyDescent="0.35">
      <c r="A2293" s="17">
        <v>14573123</v>
      </c>
      <c r="B2293" s="2" t="s">
        <v>1751</v>
      </c>
      <c r="C2293" s="1">
        <v>2025001</v>
      </c>
      <c r="D2293" s="1">
        <v>2000622</v>
      </c>
      <c r="E2293" s="2" t="s">
        <v>34</v>
      </c>
      <c r="F2293" s="2" t="s">
        <v>53</v>
      </c>
      <c r="G2293" s="2" t="s">
        <v>36</v>
      </c>
      <c r="H2293" s="2" t="s">
        <v>1842</v>
      </c>
      <c r="I2293" s="2" t="s">
        <v>1843</v>
      </c>
      <c r="J2293" s="2" t="s">
        <v>103</v>
      </c>
      <c r="K2293" s="2" t="s">
        <v>28</v>
      </c>
      <c r="L2293" s="2" t="s">
        <v>1048</v>
      </c>
      <c r="M2293" s="2" t="s">
        <v>1049</v>
      </c>
      <c r="N2293" s="2" t="s">
        <v>1050</v>
      </c>
      <c r="O2293" s="3">
        <v>2</v>
      </c>
      <c r="P2293" s="3">
        <v>495.77140000000003</v>
      </c>
      <c r="Q2293" s="3">
        <v>499</v>
      </c>
      <c r="R2293" s="3">
        <v>998</v>
      </c>
      <c r="S2293" s="3">
        <v>3.2286000000000001</v>
      </c>
      <c r="T2293" s="3">
        <v>6.46</v>
      </c>
      <c r="U2293" s="3">
        <v>0.64</v>
      </c>
      <c r="V2293" s="2" t="s">
        <v>235</v>
      </c>
      <c r="W2293" s="2" t="s">
        <v>236</v>
      </c>
      <c r="X2293" s="2" t="s">
        <v>197</v>
      </c>
      <c r="Y2293" s="19" t="str">
        <f>VLOOKUP(G2293,'Verweis Kd-Gruppe'!$A$2:$B$8,2,FALSE)</f>
        <v>GRK</v>
      </c>
      <c r="Z2293" s="19" t="str">
        <f>VLOOKUP(J2293,'Verweis Art-Gruppe'!$A$2:$B$15,2,FALSE)</f>
        <v>Geräte</v>
      </c>
      <c r="AA2293" s="19" t="str">
        <f>VLOOKUP(W2293,'Verweis Vertreter'!$A$2:$B$24,2,FALSE)</f>
        <v>Patrick Verfürth</v>
      </c>
      <c r="AB2293" s="12">
        <f t="shared" si="315"/>
        <v>2</v>
      </c>
      <c r="AC2293" s="12">
        <f t="shared" si="320"/>
        <v>495.77140000000003</v>
      </c>
      <c r="AD2293" s="12">
        <f t="shared" si="321"/>
        <v>499</v>
      </c>
      <c r="AE2293" s="12">
        <f t="shared" si="316"/>
        <v>998</v>
      </c>
      <c r="AF2293" s="12">
        <f t="shared" si="317"/>
        <v>3.2286000000000001</v>
      </c>
      <c r="AG2293" s="12">
        <f t="shared" si="318"/>
        <v>6.46</v>
      </c>
      <c r="AH2293" s="9">
        <f t="shared" si="322"/>
        <v>6.472945891783567E-3</v>
      </c>
      <c r="AI2293" s="14">
        <f>VLOOKUP(E2293,'Verweis Faktor'!$A:$B,2,FALSE)</f>
        <v>1</v>
      </c>
      <c r="AJ2293" s="14"/>
      <c r="AK2293" s="14" t="str">
        <f>IF(AL2293="Ja","Versandkosten",VLOOKUP(E2293,'Verweis Belegart'!$A$2:$B$9,2,FALSE))</f>
        <v>Hardware</v>
      </c>
      <c r="AL2293" s="14" t="str">
        <f t="shared" si="323"/>
        <v>Nein</v>
      </c>
      <c r="AM2293" s="14" t="str">
        <f t="shared" si="319"/>
        <v>Positiv</v>
      </c>
    </row>
    <row r="2294" spans="1:39" ht="17.25" customHeight="1" x14ac:dyDescent="0.35">
      <c r="A2294" s="17">
        <v>14573123</v>
      </c>
      <c r="B2294" s="2" t="s">
        <v>1751</v>
      </c>
      <c r="C2294" s="1">
        <v>2025001</v>
      </c>
      <c r="D2294" s="1">
        <v>2000622</v>
      </c>
      <c r="E2294" s="2" t="s">
        <v>34</v>
      </c>
      <c r="F2294" s="2" t="s">
        <v>53</v>
      </c>
      <c r="G2294" s="2" t="s">
        <v>36</v>
      </c>
      <c r="H2294" s="2" t="s">
        <v>1842</v>
      </c>
      <c r="I2294" s="2" t="s">
        <v>1843</v>
      </c>
      <c r="J2294" s="2" t="s">
        <v>103</v>
      </c>
      <c r="K2294" s="2" t="s">
        <v>45</v>
      </c>
      <c r="L2294" s="2" t="s">
        <v>1793</v>
      </c>
      <c r="M2294" s="2" t="s">
        <v>1794</v>
      </c>
      <c r="N2294" s="2" t="s">
        <v>502</v>
      </c>
      <c r="O2294" s="3">
        <v>1</v>
      </c>
      <c r="P2294" s="3">
        <v>477.88479999999998</v>
      </c>
      <c r="Q2294" s="3">
        <v>494</v>
      </c>
      <c r="R2294" s="3">
        <v>494</v>
      </c>
      <c r="S2294" s="3">
        <v>16.115200000000002</v>
      </c>
      <c r="T2294" s="3">
        <v>16.12</v>
      </c>
      <c r="U2294" s="3">
        <v>3.26</v>
      </c>
      <c r="V2294" s="2" t="s">
        <v>235</v>
      </c>
      <c r="W2294" s="2" t="s">
        <v>236</v>
      </c>
      <c r="X2294" s="2" t="s">
        <v>197</v>
      </c>
      <c r="Y2294" s="19" t="str">
        <f>VLOOKUP(G2294,'Verweis Kd-Gruppe'!$A$2:$B$8,2,FALSE)</f>
        <v>GRK</v>
      </c>
      <c r="Z2294" s="19" t="str">
        <f>VLOOKUP(J2294,'Verweis Art-Gruppe'!$A$2:$B$15,2,FALSE)</f>
        <v>Geräte</v>
      </c>
      <c r="AA2294" s="19" t="str">
        <f>VLOOKUP(W2294,'Verweis Vertreter'!$A$2:$B$24,2,FALSE)</f>
        <v>Patrick Verfürth</v>
      </c>
      <c r="AB2294" s="12">
        <f t="shared" si="315"/>
        <v>1</v>
      </c>
      <c r="AC2294" s="12">
        <f t="shared" si="320"/>
        <v>477.88479999999998</v>
      </c>
      <c r="AD2294" s="12">
        <f t="shared" si="321"/>
        <v>494</v>
      </c>
      <c r="AE2294" s="12">
        <f t="shared" si="316"/>
        <v>494</v>
      </c>
      <c r="AF2294" s="12">
        <f t="shared" si="317"/>
        <v>16.115200000000002</v>
      </c>
      <c r="AG2294" s="12">
        <f t="shared" si="318"/>
        <v>16.12</v>
      </c>
      <c r="AH2294" s="9">
        <f t="shared" si="322"/>
        <v>3.2631578947368421E-2</v>
      </c>
      <c r="AI2294" s="14">
        <f>VLOOKUP(E2294,'Verweis Faktor'!$A:$B,2,FALSE)</f>
        <v>1</v>
      </c>
      <c r="AJ2294" s="14"/>
      <c r="AK2294" s="14" t="str">
        <f>IF(AL2294="Ja","Versandkosten",VLOOKUP(E2294,'Verweis Belegart'!$A$2:$B$9,2,FALSE))</f>
        <v>Hardware</v>
      </c>
      <c r="AL2294" s="14" t="str">
        <f t="shared" si="323"/>
        <v>Nein</v>
      </c>
      <c r="AM2294" s="14" t="str">
        <f t="shared" si="319"/>
        <v>Positiv</v>
      </c>
    </row>
    <row r="2295" spans="1:39" ht="17.25" customHeight="1" x14ac:dyDescent="0.35">
      <c r="A2295" s="17">
        <v>14573054</v>
      </c>
      <c r="B2295" s="2" t="s">
        <v>1751</v>
      </c>
      <c r="C2295" s="1">
        <v>2025001</v>
      </c>
      <c r="D2295" s="1">
        <v>2000623</v>
      </c>
      <c r="E2295" s="2" t="s">
        <v>34</v>
      </c>
      <c r="F2295" s="2" t="s">
        <v>53</v>
      </c>
      <c r="G2295" s="2" t="s">
        <v>66</v>
      </c>
      <c r="H2295" s="2" t="s">
        <v>1844</v>
      </c>
      <c r="I2295" s="2" t="s">
        <v>1845</v>
      </c>
      <c r="J2295" s="2" t="s">
        <v>304</v>
      </c>
      <c r="K2295" s="2" t="s">
        <v>28</v>
      </c>
      <c r="L2295" s="2" t="s">
        <v>1846</v>
      </c>
      <c r="M2295" s="2" t="s">
        <v>1847</v>
      </c>
      <c r="N2295" s="2" t="s">
        <v>958</v>
      </c>
      <c r="O2295" s="3">
        <v>33</v>
      </c>
      <c r="P2295" s="3">
        <v>75</v>
      </c>
      <c r="Q2295" s="3">
        <v>128</v>
      </c>
      <c r="R2295" s="3">
        <v>4224</v>
      </c>
      <c r="S2295" s="3">
        <v>53</v>
      </c>
      <c r="T2295" s="3">
        <v>1749</v>
      </c>
      <c r="U2295" s="3">
        <v>41.4</v>
      </c>
      <c r="V2295" s="2" t="s">
        <v>813</v>
      </c>
      <c r="W2295" s="2" t="s">
        <v>814</v>
      </c>
      <c r="X2295" s="2" t="s">
        <v>72</v>
      </c>
      <c r="Y2295" s="19" t="str">
        <f>VLOOKUP(G2295,'Verweis Kd-Gruppe'!$A$2:$B$8,2,FALSE)</f>
        <v>EXP</v>
      </c>
      <c r="Z2295" s="19" t="str">
        <f>VLOOKUP(J2295,'Verweis Art-Gruppe'!$A$2:$B$15,2,FALSE)</f>
        <v>Zubehör</v>
      </c>
      <c r="AA2295" s="19" t="str">
        <f>VLOOKUP(W2295,'Verweis Vertreter'!$A$2:$B$24,2,FALSE)</f>
        <v>Sokol Kapaj</v>
      </c>
      <c r="AB2295" s="12">
        <f t="shared" si="315"/>
        <v>33</v>
      </c>
      <c r="AC2295" s="12">
        <f t="shared" si="320"/>
        <v>75</v>
      </c>
      <c r="AD2295" s="12">
        <f t="shared" si="321"/>
        <v>128</v>
      </c>
      <c r="AE2295" s="12">
        <f t="shared" si="316"/>
        <v>4224</v>
      </c>
      <c r="AF2295" s="12">
        <f t="shared" si="317"/>
        <v>53</v>
      </c>
      <c r="AG2295" s="12">
        <f t="shared" si="318"/>
        <v>1749</v>
      </c>
      <c r="AH2295" s="9">
        <f t="shared" si="322"/>
        <v>0.4140625</v>
      </c>
      <c r="AI2295" s="14">
        <f>VLOOKUP(E2295,'Verweis Faktor'!$A:$B,2,FALSE)</f>
        <v>1</v>
      </c>
      <c r="AJ2295" s="14"/>
      <c r="AK2295" s="14" t="str">
        <f>IF(AL2295="Ja","Versandkosten",VLOOKUP(E2295,'Verweis Belegart'!$A$2:$B$9,2,FALSE))</f>
        <v>Hardware</v>
      </c>
      <c r="AL2295" s="14" t="str">
        <f t="shared" si="323"/>
        <v>Nein</v>
      </c>
      <c r="AM2295" s="14" t="str">
        <f t="shared" si="319"/>
        <v>Positiv</v>
      </c>
    </row>
    <row r="2296" spans="1:39" ht="17.25" customHeight="1" x14ac:dyDescent="0.35">
      <c r="A2296" s="17">
        <v>14573054</v>
      </c>
      <c r="B2296" s="2" t="s">
        <v>1751</v>
      </c>
      <c r="C2296" s="1">
        <v>2025001</v>
      </c>
      <c r="D2296" s="1">
        <v>2000623</v>
      </c>
      <c r="E2296" s="2" t="s">
        <v>34</v>
      </c>
      <c r="F2296" s="2" t="s">
        <v>53</v>
      </c>
      <c r="G2296" s="2" t="s">
        <v>66</v>
      </c>
      <c r="H2296" s="2" t="s">
        <v>1844</v>
      </c>
      <c r="I2296" s="2" t="s">
        <v>1845</v>
      </c>
      <c r="J2296" s="2" t="s">
        <v>304</v>
      </c>
      <c r="K2296" s="2" t="s">
        <v>45</v>
      </c>
      <c r="L2296" s="2" t="s">
        <v>964</v>
      </c>
      <c r="M2296" s="2" t="s">
        <v>965</v>
      </c>
      <c r="N2296" s="2" t="s">
        <v>966</v>
      </c>
      <c r="O2296" s="3">
        <v>100</v>
      </c>
      <c r="P2296" s="3">
        <v>31.31</v>
      </c>
      <c r="Q2296" s="3">
        <v>33</v>
      </c>
      <c r="R2296" s="3">
        <v>3300</v>
      </c>
      <c r="S2296" s="3">
        <v>1.69</v>
      </c>
      <c r="T2296" s="3">
        <v>169</v>
      </c>
      <c r="U2296" s="3">
        <v>5.12</v>
      </c>
      <c r="V2296" s="2" t="s">
        <v>813</v>
      </c>
      <c r="W2296" s="2" t="s">
        <v>814</v>
      </c>
      <c r="X2296" s="2" t="s">
        <v>72</v>
      </c>
      <c r="Y2296" s="19" t="str">
        <f>VLOOKUP(G2296,'Verweis Kd-Gruppe'!$A$2:$B$8,2,FALSE)</f>
        <v>EXP</v>
      </c>
      <c r="Z2296" s="19" t="str">
        <f>VLOOKUP(J2296,'Verweis Art-Gruppe'!$A$2:$B$15,2,FALSE)</f>
        <v>Zubehör</v>
      </c>
      <c r="AA2296" s="19" t="str">
        <f>VLOOKUP(W2296,'Verweis Vertreter'!$A$2:$B$24,2,FALSE)</f>
        <v>Sokol Kapaj</v>
      </c>
      <c r="AB2296" s="12">
        <f t="shared" si="315"/>
        <v>100</v>
      </c>
      <c r="AC2296" s="12">
        <f t="shared" si="320"/>
        <v>31.31</v>
      </c>
      <c r="AD2296" s="12">
        <f t="shared" si="321"/>
        <v>33</v>
      </c>
      <c r="AE2296" s="12">
        <f t="shared" si="316"/>
        <v>3300</v>
      </c>
      <c r="AF2296" s="12">
        <f t="shared" si="317"/>
        <v>1.69</v>
      </c>
      <c r="AG2296" s="12">
        <f t="shared" si="318"/>
        <v>169</v>
      </c>
      <c r="AH2296" s="9">
        <f t="shared" si="322"/>
        <v>5.1212121212121209E-2</v>
      </c>
      <c r="AI2296" s="14">
        <f>VLOOKUP(E2296,'Verweis Faktor'!$A:$B,2,FALSE)</f>
        <v>1</v>
      </c>
      <c r="AJ2296" s="14"/>
      <c r="AK2296" s="14" t="str">
        <f>IF(AL2296="Ja","Versandkosten",VLOOKUP(E2296,'Verweis Belegart'!$A$2:$B$9,2,FALSE))</f>
        <v>Hardware</v>
      </c>
      <c r="AL2296" s="14" t="str">
        <f t="shared" si="323"/>
        <v>Nein</v>
      </c>
      <c r="AM2296" s="14" t="str">
        <f t="shared" si="319"/>
        <v>Positiv</v>
      </c>
    </row>
    <row r="2297" spans="1:39" ht="17.25" customHeight="1" x14ac:dyDescent="0.35">
      <c r="A2297" s="17">
        <v>14573054</v>
      </c>
      <c r="B2297" s="2" t="s">
        <v>1751</v>
      </c>
      <c r="C2297" s="1">
        <v>2025001</v>
      </c>
      <c r="D2297" s="1">
        <v>2000623</v>
      </c>
      <c r="E2297" s="2" t="s">
        <v>34</v>
      </c>
      <c r="F2297" s="2" t="s">
        <v>53</v>
      </c>
      <c r="G2297" s="2" t="s">
        <v>66</v>
      </c>
      <c r="H2297" s="2" t="s">
        <v>1844</v>
      </c>
      <c r="I2297" s="2" t="s">
        <v>1845</v>
      </c>
      <c r="J2297" s="2" t="s">
        <v>103</v>
      </c>
      <c r="K2297" s="2" t="s">
        <v>49</v>
      </c>
      <c r="L2297" s="2" t="s">
        <v>947</v>
      </c>
      <c r="M2297" s="2" t="s">
        <v>948</v>
      </c>
      <c r="N2297" s="2" t="s">
        <v>949</v>
      </c>
      <c r="O2297" s="3">
        <v>25</v>
      </c>
      <c r="P2297" s="3">
        <v>135</v>
      </c>
      <c r="Q2297" s="3">
        <v>144</v>
      </c>
      <c r="R2297" s="3">
        <v>3600</v>
      </c>
      <c r="S2297" s="3">
        <v>9</v>
      </c>
      <c r="T2297" s="3">
        <v>225</v>
      </c>
      <c r="U2297" s="3">
        <v>6.25</v>
      </c>
      <c r="V2297" s="2" t="s">
        <v>813</v>
      </c>
      <c r="W2297" s="2" t="s">
        <v>814</v>
      </c>
      <c r="X2297" s="2" t="s">
        <v>72</v>
      </c>
      <c r="Y2297" s="19" t="str">
        <f>VLOOKUP(G2297,'Verweis Kd-Gruppe'!$A$2:$B$8,2,FALSE)</f>
        <v>EXP</v>
      </c>
      <c r="Z2297" s="19" t="str">
        <f>VLOOKUP(J2297,'Verweis Art-Gruppe'!$A$2:$B$15,2,FALSE)</f>
        <v>Geräte</v>
      </c>
      <c r="AA2297" s="19" t="str">
        <f>VLOOKUP(W2297,'Verweis Vertreter'!$A$2:$B$24,2,FALSE)</f>
        <v>Sokol Kapaj</v>
      </c>
      <c r="AB2297" s="12">
        <f t="shared" si="315"/>
        <v>25</v>
      </c>
      <c r="AC2297" s="12">
        <f t="shared" si="320"/>
        <v>135</v>
      </c>
      <c r="AD2297" s="12">
        <f t="shared" si="321"/>
        <v>144</v>
      </c>
      <c r="AE2297" s="12">
        <f t="shared" si="316"/>
        <v>3600</v>
      </c>
      <c r="AF2297" s="12">
        <f t="shared" si="317"/>
        <v>9</v>
      </c>
      <c r="AG2297" s="12">
        <f t="shared" si="318"/>
        <v>225</v>
      </c>
      <c r="AH2297" s="9">
        <f t="shared" si="322"/>
        <v>6.25E-2</v>
      </c>
      <c r="AI2297" s="14">
        <f>VLOOKUP(E2297,'Verweis Faktor'!$A:$B,2,FALSE)</f>
        <v>1</v>
      </c>
      <c r="AJ2297" s="14"/>
      <c r="AK2297" s="14" t="str">
        <f>IF(AL2297="Ja","Versandkosten",VLOOKUP(E2297,'Verweis Belegart'!$A$2:$B$9,2,FALSE))</f>
        <v>Hardware</v>
      </c>
      <c r="AL2297" s="14" t="str">
        <f t="shared" si="323"/>
        <v>Nein</v>
      </c>
      <c r="AM2297" s="14" t="str">
        <f t="shared" si="319"/>
        <v>Positiv</v>
      </c>
    </row>
    <row r="2298" spans="1:39" ht="17.25" customHeight="1" x14ac:dyDescent="0.35">
      <c r="A2298" s="17">
        <v>14573159</v>
      </c>
      <c r="B2298" s="2" t="s">
        <v>1751</v>
      </c>
      <c r="C2298" s="1">
        <v>2025001</v>
      </c>
      <c r="D2298" s="1">
        <v>2000624</v>
      </c>
      <c r="E2298" s="2" t="s">
        <v>34</v>
      </c>
      <c r="F2298" s="2" t="s">
        <v>53</v>
      </c>
      <c r="G2298" s="2" t="s">
        <v>707</v>
      </c>
      <c r="H2298" s="2" t="s">
        <v>708</v>
      </c>
      <c r="I2298" s="2" t="s">
        <v>1848</v>
      </c>
      <c r="J2298" s="2" t="s">
        <v>103</v>
      </c>
      <c r="K2298" s="2" t="s">
        <v>28</v>
      </c>
      <c r="L2298" s="2" t="s">
        <v>1849</v>
      </c>
      <c r="M2298" s="2" t="s">
        <v>1850</v>
      </c>
      <c r="N2298" s="2" t="s">
        <v>90</v>
      </c>
      <c r="O2298" s="3">
        <v>1</v>
      </c>
      <c r="P2298" s="3">
        <v>489</v>
      </c>
      <c r="Q2298" s="3">
        <v>748.8</v>
      </c>
      <c r="R2298" s="3">
        <v>748.8</v>
      </c>
      <c r="S2298" s="3">
        <v>259.8</v>
      </c>
      <c r="T2298" s="3">
        <v>140.24</v>
      </c>
      <c r="U2298" s="3">
        <v>34.69</v>
      </c>
      <c r="V2298" s="2" t="s">
        <v>710</v>
      </c>
      <c r="W2298" s="2" t="s">
        <v>711</v>
      </c>
      <c r="X2298" s="2" t="s">
        <v>712</v>
      </c>
      <c r="Y2298" s="19" t="str">
        <f>VLOOKUP(G2298,'Verweis Kd-Gruppe'!$A$2:$B$8,2,FALSE)</f>
        <v>FHK</v>
      </c>
      <c r="Z2298" s="19" t="str">
        <f>VLOOKUP(J2298,'Verweis Art-Gruppe'!$A$2:$B$15,2,FALSE)</f>
        <v>Geräte</v>
      </c>
      <c r="AA2298" s="19" t="str">
        <f>VLOOKUP(W2298,'Verweis Vertreter'!$A$2:$B$24,2,FALSE)</f>
        <v>Zentrale</v>
      </c>
      <c r="AB2298" s="12">
        <f t="shared" si="315"/>
        <v>1</v>
      </c>
      <c r="AC2298" s="12">
        <f t="shared" si="320"/>
        <v>489</v>
      </c>
      <c r="AD2298" s="12">
        <f t="shared" si="321"/>
        <v>748.8</v>
      </c>
      <c r="AE2298" s="12">
        <f t="shared" si="316"/>
        <v>748.8</v>
      </c>
      <c r="AF2298" s="12">
        <f t="shared" si="317"/>
        <v>259.8</v>
      </c>
      <c r="AG2298" s="12">
        <f t="shared" si="318"/>
        <v>140.24</v>
      </c>
      <c r="AH2298" s="9">
        <f t="shared" si="322"/>
        <v>0.18728632478632481</v>
      </c>
      <c r="AI2298" s="14">
        <f>VLOOKUP(E2298,'Verweis Faktor'!$A:$B,2,FALSE)</f>
        <v>1</v>
      </c>
      <c r="AJ2298" s="14"/>
      <c r="AK2298" s="14" t="str">
        <f>IF(AL2298="Ja","Versandkosten",VLOOKUP(E2298,'Verweis Belegart'!$A$2:$B$9,2,FALSE))</f>
        <v>Hardware</v>
      </c>
      <c r="AL2298" s="14" t="str">
        <f t="shared" si="323"/>
        <v>Nein</v>
      </c>
      <c r="AM2298" s="14" t="str">
        <f t="shared" si="319"/>
        <v>Positiv</v>
      </c>
    </row>
    <row r="2299" spans="1:39" ht="17.25" customHeight="1" x14ac:dyDescent="0.35">
      <c r="A2299" s="17">
        <v>14572046</v>
      </c>
      <c r="B2299" s="2" t="s">
        <v>1751</v>
      </c>
      <c r="C2299" s="1">
        <v>2025001</v>
      </c>
      <c r="D2299" s="1">
        <v>2000625</v>
      </c>
      <c r="E2299" s="2" t="s">
        <v>34</v>
      </c>
      <c r="F2299" s="2" t="s">
        <v>53</v>
      </c>
      <c r="G2299" s="2" t="s">
        <v>36</v>
      </c>
      <c r="H2299" s="2" t="s">
        <v>1444</v>
      </c>
      <c r="I2299" s="2" t="s">
        <v>1445</v>
      </c>
      <c r="J2299" s="2" t="s">
        <v>103</v>
      </c>
      <c r="K2299" s="2" t="s">
        <v>28</v>
      </c>
      <c r="L2299" s="2" t="s">
        <v>351</v>
      </c>
      <c r="M2299" s="2" t="s">
        <v>352</v>
      </c>
      <c r="N2299" s="2" t="s">
        <v>90</v>
      </c>
      <c r="O2299" s="3">
        <v>4</v>
      </c>
      <c r="P2299" s="3">
        <v>540</v>
      </c>
      <c r="Q2299" s="3">
        <v>554</v>
      </c>
      <c r="R2299" s="3">
        <v>2216</v>
      </c>
      <c r="S2299" s="3">
        <v>14</v>
      </c>
      <c r="T2299" s="3">
        <v>56</v>
      </c>
      <c r="U2299" s="3">
        <v>2.52</v>
      </c>
      <c r="V2299" s="2" t="s">
        <v>235</v>
      </c>
      <c r="W2299" s="2" t="s">
        <v>236</v>
      </c>
      <c r="X2299" s="2" t="s">
        <v>33</v>
      </c>
      <c r="Y2299" s="19" t="str">
        <f>VLOOKUP(G2299,'Verweis Kd-Gruppe'!$A$2:$B$8,2,FALSE)</f>
        <v>GRK</v>
      </c>
      <c r="Z2299" s="19" t="str">
        <f>VLOOKUP(J2299,'Verweis Art-Gruppe'!$A$2:$B$15,2,FALSE)</f>
        <v>Geräte</v>
      </c>
      <c r="AA2299" s="19" t="str">
        <f>VLOOKUP(W2299,'Verweis Vertreter'!$A$2:$B$24,2,FALSE)</f>
        <v>Patrick Verfürth</v>
      </c>
      <c r="AB2299" s="12">
        <f t="shared" si="315"/>
        <v>4</v>
      </c>
      <c r="AC2299" s="12">
        <f t="shared" si="320"/>
        <v>540</v>
      </c>
      <c r="AD2299" s="12">
        <f t="shared" si="321"/>
        <v>554</v>
      </c>
      <c r="AE2299" s="12">
        <f t="shared" si="316"/>
        <v>2216</v>
      </c>
      <c r="AF2299" s="12">
        <f t="shared" si="317"/>
        <v>14</v>
      </c>
      <c r="AG2299" s="12">
        <f t="shared" si="318"/>
        <v>56</v>
      </c>
      <c r="AH2299" s="9">
        <f t="shared" si="322"/>
        <v>2.5270758122743681E-2</v>
      </c>
      <c r="AI2299" s="14">
        <f>VLOOKUP(E2299,'Verweis Faktor'!$A:$B,2,FALSE)</f>
        <v>1</v>
      </c>
      <c r="AJ2299" s="14"/>
      <c r="AK2299" s="14" t="str">
        <f>IF(AL2299="Ja","Versandkosten",VLOOKUP(E2299,'Verweis Belegart'!$A$2:$B$9,2,FALSE))</f>
        <v>Hardware</v>
      </c>
      <c r="AL2299" s="14" t="str">
        <f t="shared" si="323"/>
        <v>Nein</v>
      </c>
      <c r="AM2299" s="14" t="str">
        <f t="shared" si="319"/>
        <v>Positiv</v>
      </c>
    </row>
    <row r="2300" spans="1:39" ht="17.25" customHeight="1" x14ac:dyDescent="0.35">
      <c r="A2300" s="17">
        <v>14572046</v>
      </c>
      <c r="B2300" s="2" t="s">
        <v>1751</v>
      </c>
      <c r="C2300" s="1">
        <v>2025001</v>
      </c>
      <c r="D2300" s="1">
        <v>2000625</v>
      </c>
      <c r="E2300" s="2" t="s">
        <v>34</v>
      </c>
      <c r="F2300" s="2" t="s">
        <v>53</v>
      </c>
      <c r="G2300" s="2" t="s">
        <v>36</v>
      </c>
      <c r="H2300" s="2" t="s">
        <v>1444</v>
      </c>
      <c r="I2300" s="2" t="s">
        <v>1445</v>
      </c>
      <c r="J2300" s="2" t="s">
        <v>103</v>
      </c>
      <c r="K2300" s="2" t="s">
        <v>45</v>
      </c>
      <c r="L2300" s="2" t="s">
        <v>116</v>
      </c>
      <c r="M2300" s="2" t="s">
        <v>117</v>
      </c>
      <c r="N2300" s="2" t="s">
        <v>106</v>
      </c>
      <c r="O2300" s="3">
        <v>1</v>
      </c>
      <c r="P2300" s="3">
        <v>285</v>
      </c>
      <c r="Q2300" s="3">
        <v>312</v>
      </c>
      <c r="R2300" s="3">
        <v>312</v>
      </c>
      <c r="S2300" s="3">
        <v>27</v>
      </c>
      <c r="T2300" s="3">
        <v>27</v>
      </c>
      <c r="U2300" s="3">
        <v>8.65</v>
      </c>
      <c r="V2300" s="2" t="s">
        <v>235</v>
      </c>
      <c r="W2300" s="2" t="s">
        <v>236</v>
      </c>
      <c r="X2300" s="2" t="s">
        <v>33</v>
      </c>
      <c r="Y2300" s="19" t="str">
        <f>VLOOKUP(G2300,'Verweis Kd-Gruppe'!$A$2:$B$8,2,FALSE)</f>
        <v>GRK</v>
      </c>
      <c r="Z2300" s="19" t="str">
        <f>VLOOKUP(J2300,'Verweis Art-Gruppe'!$A$2:$B$15,2,FALSE)</f>
        <v>Geräte</v>
      </c>
      <c r="AA2300" s="19" t="str">
        <f>VLOOKUP(W2300,'Verweis Vertreter'!$A$2:$B$24,2,FALSE)</f>
        <v>Patrick Verfürth</v>
      </c>
      <c r="AB2300" s="12">
        <f t="shared" si="315"/>
        <v>1</v>
      </c>
      <c r="AC2300" s="12">
        <f t="shared" si="320"/>
        <v>285</v>
      </c>
      <c r="AD2300" s="12">
        <f t="shared" si="321"/>
        <v>312</v>
      </c>
      <c r="AE2300" s="12">
        <f t="shared" si="316"/>
        <v>312</v>
      </c>
      <c r="AF2300" s="12">
        <f t="shared" si="317"/>
        <v>27</v>
      </c>
      <c r="AG2300" s="12">
        <f t="shared" si="318"/>
        <v>27</v>
      </c>
      <c r="AH2300" s="9">
        <f t="shared" si="322"/>
        <v>8.6538461538461536E-2</v>
      </c>
      <c r="AI2300" s="14">
        <f>VLOOKUP(E2300,'Verweis Faktor'!$A:$B,2,FALSE)</f>
        <v>1</v>
      </c>
      <c r="AJ2300" s="14"/>
      <c r="AK2300" s="14" t="str">
        <f>IF(AL2300="Ja","Versandkosten",VLOOKUP(E2300,'Verweis Belegart'!$A$2:$B$9,2,FALSE))</f>
        <v>Hardware</v>
      </c>
      <c r="AL2300" s="14" t="str">
        <f t="shared" si="323"/>
        <v>Nein</v>
      </c>
      <c r="AM2300" s="14" t="str">
        <f t="shared" si="319"/>
        <v>Positiv</v>
      </c>
    </row>
    <row r="2301" spans="1:39" ht="17.25" customHeight="1" x14ac:dyDescent="0.35">
      <c r="A2301" s="17">
        <v>14573087</v>
      </c>
      <c r="B2301" s="2" t="s">
        <v>1751</v>
      </c>
      <c r="C2301" s="1">
        <v>2025001</v>
      </c>
      <c r="D2301" s="1">
        <v>2000626</v>
      </c>
      <c r="E2301" s="2" t="s">
        <v>34</v>
      </c>
      <c r="F2301" s="2" t="s">
        <v>35</v>
      </c>
      <c r="G2301" s="2" t="s">
        <v>36</v>
      </c>
      <c r="H2301" s="2" t="s">
        <v>574</v>
      </c>
      <c r="I2301" s="2" t="s">
        <v>575</v>
      </c>
      <c r="J2301" s="2" t="s">
        <v>103</v>
      </c>
      <c r="K2301" s="2" t="s">
        <v>28</v>
      </c>
      <c r="L2301" s="2" t="s">
        <v>1576</v>
      </c>
      <c r="M2301" s="2" t="s">
        <v>1577</v>
      </c>
      <c r="N2301" s="2" t="s">
        <v>610</v>
      </c>
      <c r="O2301" s="3">
        <v>21</v>
      </c>
      <c r="P2301" s="3">
        <v>175</v>
      </c>
      <c r="Q2301" s="3">
        <v>195</v>
      </c>
      <c r="R2301" s="3">
        <v>4095</v>
      </c>
      <c r="S2301" s="3">
        <v>20</v>
      </c>
      <c r="T2301" s="3">
        <v>420</v>
      </c>
      <c r="U2301" s="3">
        <v>10.25</v>
      </c>
      <c r="V2301" s="2" t="s">
        <v>235</v>
      </c>
      <c r="W2301" s="2" t="s">
        <v>236</v>
      </c>
      <c r="X2301" s="2" t="s">
        <v>59</v>
      </c>
      <c r="Y2301" s="19" t="str">
        <f>VLOOKUP(G2301,'Verweis Kd-Gruppe'!$A$2:$B$8,2,FALSE)</f>
        <v>GRK</v>
      </c>
      <c r="Z2301" s="19" t="str">
        <f>VLOOKUP(J2301,'Verweis Art-Gruppe'!$A$2:$B$15,2,FALSE)</f>
        <v>Geräte</v>
      </c>
      <c r="AA2301" s="19" t="str">
        <f>VLOOKUP(W2301,'Verweis Vertreter'!$A$2:$B$24,2,FALSE)</f>
        <v>Patrick Verfürth</v>
      </c>
      <c r="AB2301" s="12">
        <f t="shared" si="315"/>
        <v>21</v>
      </c>
      <c r="AC2301" s="12">
        <f t="shared" si="320"/>
        <v>175</v>
      </c>
      <c r="AD2301" s="12">
        <f t="shared" si="321"/>
        <v>195</v>
      </c>
      <c r="AE2301" s="12">
        <f t="shared" si="316"/>
        <v>4095</v>
      </c>
      <c r="AF2301" s="12">
        <f t="shared" si="317"/>
        <v>20</v>
      </c>
      <c r="AG2301" s="12">
        <f t="shared" si="318"/>
        <v>420</v>
      </c>
      <c r="AH2301" s="9">
        <f t="shared" si="322"/>
        <v>0.10256410256410256</v>
      </c>
      <c r="AI2301" s="14">
        <f>VLOOKUP(E2301,'Verweis Faktor'!$A:$B,2,FALSE)</f>
        <v>1</v>
      </c>
      <c r="AJ2301" s="14"/>
      <c r="AK2301" s="14" t="str">
        <f>IF(AL2301="Ja","Versandkosten",VLOOKUP(E2301,'Verweis Belegart'!$A$2:$B$9,2,FALSE))</f>
        <v>Hardware</v>
      </c>
      <c r="AL2301" s="14" t="str">
        <f t="shared" si="323"/>
        <v>Nein</v>
      </c>
      <c r="AM2301" s="14" t="str">
        <f t="shared" si="319"/>
        <v>Positiv</v>
      </c>
    </row>
    <row r="2302" spans="1:39" ht="17.25" customHeight="1" x14ac:dyDescent="0.35">
      <c r="A2302" s="17">
        <v>14573116</v>
      </c>
      <c r="B2302" s="2" t="s">
        <v>1751</v>
      </c>
      <c r="C2302" s="1">
        <v>2025001</v>
      </c>
      <c r="D2302" s="1">
        <v>2000627</v>
      </c>
      <c r="E2302" s="2" t="s">
        <v>34</v>
      </c>
      <c r="F2302" s="2" t="s">
        <v>35</v>
      </c>
      <c r="G2302" s="2" t="s">
        <v>66</v>
      </c>
      <c r="H2302" s="2" t="s">
        <v>811</v>
      </c>
      <c r="I2302" s="2" t="s">
        <v>812</v>
      </c>
      <c r="J2302" s="2" t="s">
        <v>103</v>
      </c>
      <c r="K2302" s="2" t="s">
        <v>28</v>
      </c>
      <c r="L2302" s="2" t="s">
        <v>967</v>
      </c>
      <c r="M2302" s="2" t="s">
        <v>968</v>
      </c>
      <c r="N2302" s="2" t="s">
        <v>969</v>
      </c>
      <c r="O2302" s="3">
        <v>30</v>
      </c>
      <c r="P2302" s="3">
        <v>122</v>
      </c>
      <c r="Q2302" s="3">
        <v>130</v>
      </c>
      <c r="R2302" s="3">
        <v>3900</v>
      </c>
      <c r="S2302" s="3">
        <v>8</v>
      </c>
      <c r="T2302" s="3">
        <v>240</v>
      </c>
      <c r="U2302" s="3">
        <v>6.15</v>
      </c>
      <c r="V2302" s="2" t="s">
        <v>813</v>
      </c>
      <c r="W2302" s="2" t="s">
        <v>814</v>
      </c>
      <c r="X2302" s="2" t="s">
        <v>72</v>
      </c>
      <c r="Y2302" s="19" t="str">
        <f>VLOOKUP(G2302,'Verweis Kd-Gruppe'!$A$2:$B$8,2,FALSE)</f>
        <v>EXP</v>
      </c>
      <c r="Z2302" s="19" t="str">
        <f>VLOOKUP(J2302,'Verweis Art-Gruppe'!$A$2:$B$15,2,FALSE)</f>
        <v>Geräte</v>
      </c>
      <c r="AA2302" s="19" t="str">
        <f>VLOOKUP(W2302,'Verweis Vertreter'!$A$2:$B$24,2,FALSE)</f>
        <v>Sokol Kapaj</v>
      </c>
      <c r="AB2302" s="12">
        <f t="shared" si="315"/>
        <v>30</v>
      </c>
      <c r="AC2302" s="12">
        <f t="shared" si="320"/>
        <v>122</v>
      </c>
      <c r="AD2302" s="12">
        <f t="shared" si="321"/>
        <v>130</v>
      </c>
      <c r="AE2302" s="12">
        <f t="shared" si="316"/>
        <v>3900</v>
      </c>
      <c r="AF2302" s="12">
        <f t="shared" si="317"/>
        <v>8</v>
      </c>
      <c r="AG2302" s="12">
        <f t="shared" si="318"/>
        <v>240</v>
      </c>
      <c r="AH2302" s="9">
        <f t="shared" si="322"/>
        <v>6.1538461538461542E-2</v>
      </c>
      <c r="AI2302" s="14">
        <f>VLOOKUP(E2302,'Verweis Faktor'!$A:$B,2,FALSE)</f>
        <v>1</v>
      </c>
      <c r="AJ2302" s="14"/>
      <c r="AK2302" s="14" t="str">
        <f>IF(AL2302="Ja","Versandkosten",VLOOKUP(E2302,'Verweis Belegart'!$A$2:$B$9,2,FALSE))</f>
        <v>Hardware</v>
      </c>
      <c r="AL2302" s="14" t="str">
        <f t="shared" si="323"/>
        <v>Nein</v>
      </c>
      <c r="AM2302" s="14" t="str">
        <f t="shared" si="319"/>
        <v>Positiv</v>
      </c>
    </row>
    <row r="2303" spans="1:39" ht="17.25" customHeight="1" x14ac:dyDescent="0.35">
      <c r="A2303" s="17">
        <v>14573116</v>
      </c>
      <c r="B2303" s="2" t="s">
        <v>1751</v>
      </c>
      <c r="C2303" s="1">
        <v>2025001</v>
      </c>
      <c r="D2303" s="1">
        <v>2000627</v>
      </c>
      <c r="E2303" s="2" t="s">
        <v>34</v>
      </c>
      <c r="F2303" s="2" t="s">
        <v>35</v>
      </c>
      <c r="G2303" s="2" t="s">
        <v>66</v>
      </c>
      <c r="H2303" s="2" t="s">
        <v>811</v>
      </c>
      <c r="I2303" s="2" t="s">
        <v>812</v>
      </c>
      <c r="J2303" s="2" t="s">
        <v>103</v>
      </c>
      <c r="K2303" s="2" t="s">
        <v>45</v>
      </c>
      <c r="L2303" s="2" t="s">
        <v>355</v>
      </c>
      <c r="M2303" s="2" t="s">
        <v>356</v>
      </c>
      <c r="N2303" s="2" t="s">
        <v>357</v>
      </c>
      <c r="O2303" s="3">
        <v>15</v>
      </c>
      <c r="P2303" s="3">
        <v>212</v>
      </c>
      <c r="Q2303" s="3">
        <v>221</v>
      </c>
      <c r="R2303" s="3">
        <v>3315</v>
      </c>
      <c r="S2303" s="3">
        <v>9</v>
      </c>
      <c r="T2303" s="3">
        <v>135</v>
      </c>
      <c r="U2303" s="3">
        <v>4.07</v>
      </c>
      <c r="V2303" s="2" t="s">
        <v>813</v>
      </c>
      <c r="W2303" s="2" t="s">
        <v>814</v>
      </c>
      <c r="X2303" s="2" t="s">
        <v>72</v>
      </c>
      <c r="Y2303" s="19" t="str">
        <f>VLOOKUP(G2303,'Verweis Kd-Gruppe'!$A$2:$B$8,2,FALSE)</f>
        <v>EXP</v>
      </c>
      <c r="Z2303" s="19" t="str">
        <f>VLOOKUP(J2303,'Verweis Art-Gruppe'!$A$2:$B$15,2,FALSE)</f>
        <v>Geräte</v>
      </c>
      <c r="AA2303" s="19" t="str">
        <f>VLOOKUP(W2303,'Verweis Vertreter'!$A$2:$B$24,2,FALSE)</f>
        <v>Sokol Kapaj</v>
      </c>
      <c r="AB2303" s="12">
        <f t="shared" si="315"/>
        <v>15</v>
      </c>
      <c r="AC2303" s="12">
        <f t="shared" si="320"/>
        <v>212</v>
      </c>
      <c r="AD2303" s="12">
        <f t="shared" si="321"/>
        <v>221</v>
      </c>
      <c r="AE2303" s="12">
        <f t="shared" si="316"/>
        <v>3315</v>
      </c>
      <c r="AF2303" s="12">
        <f t="shared" si="317"/>
        <v>9</v>
      </c>
      <c r="AG2303" s="12">
        <f t="shared" si="318"/>
        <v>135</v>
      </c>
      <c r="AH2303" s="9">
        <f t="shared" si="322"/>
        <v>4.072398190045249E-2</v>
      </c>
      <c r="AI2303" s="14">
        <f>VLOOKUP(E2303,'Verweis Faktor'!$A:$B,2,FALSE)</f>
        <v>1</v>
      </c>
      <c r="AJ2303" s="14"/>
      <c r="AK2303" s="14" t="str">
        <f>IF(AL2303="Ja","Versandkosten",VLOOKUP(E2303,'Verweis Belegart'!$A$2:$B$9,2,FALSE))</f>
        <v>Hardware</v>
      </c>
      <c r="AL2303" s="14" t="str">
        <f t="shared" si="323"/>
        <v>Nein</v>
      </c>
      <c r="AM2303" s="14" t="str">
        <f t="shared" si="319"/>
        <v>Positiv</v>
      </c>
    </row>
    <row r="2304" spans="1:39" ht="17.25" customHeight="1" x14ac:dyDescent="0.35">
      <c r="A2304" s="17">
        <v>14572732</v>
      </c>
      <c r="B2304" s="2" t="s">
        <v>1751</v>
      </c>
      <c r="C2304" s="1">
        <v>2025001</v>
      </c>
      <c r="D2304" s="1">
        <v>2000628</v>
      </c>
      <c r="E2304" s="2" t="s">
        <v>34</v>
      </c>
      <c r="F2304" s="2" t="s">
        <v>182</v>
      </c>
      <c r="G2304" s="2" t="s">
        <v>66</v>
      </c>
      <c r="H2304" s="2" t="s">
        <v>1851</v>
      </c>
      <c r="I2304" s="2" t="s">
        <v>1852</v>
      </c>
      <c r="J2304" s="2" t="s">
        <v>2791</v>
      </c>
      <c r="K2304" s="2" t="s">
        <v>28</v>
      </c>
      <c r="L2304" s="2" t="s">
        <v>120</v>
      </c>
      <c r="M2304" s="2" t="s">
        <v>121</v>
      </c>
      <c r="N2304" s="2" t="s">
        <v>122</v>
      </c>
      <c r="O2304" s="3">
        <v>1</v>
      </c>
      <c r="P2304" s="3">
        <v>0</v>
      </c>
      <c r="Q2304" s="3">
        <v>50</v>
      </c>
      <c r="R2304" s="3">
        <v>50</v>
      </c>
      <c r="S2304" s="3">
        <v>50</v>
      </c>
      <c r="T2304" s="3">
        <v>50</v>
      </c>
      <c r="U2304" s="3"/>
      <c r="V2304" s="2" t="s">
        <v>123</v>
      </c>
      <c r="W2304" s="2" t="s">
        <v>124</v>
      </c>
      <c r="X2304" s="2" t="s">
        <v>72</v>
      </c>
      <c r="Y2304" s="19" t="str">
        <f>VLOOKUP(G2304,'Verweis Kd-Gruppe'!$A$2:$B$8,2,FALSE)</f>
        <v>EXP</v>
      </c>
      <c r="Z2304" s="19" t="str">
        <f>VLOOKUP(J2304,'Verweis Art-Gruppe'!$A$2:$B$15,2,FALSE)</f>
        <v>Sonstige</v>
      </c>
      <c r="AA2304" s="19" t="str">
        <f>VLOOKUP(W2304,'Verweis Vertreter'!$A$2:$B$24,2,FALSE)</f>
        <v>Antonio Vuolo</v>
      </c>
      <c r="AB2304" s="12">
        <f t="shared" si="315"/>
        <v>1</v>
      </c>
      <c r="AC2304" s="12">
        <f t="shared" si="320"/>
        <v>0</v>
      </c>
      <c r="AD2304" s="12">
        <f t="shared" si="321"/>
        <v>50</v>
      </c>
      <c r="AE2304" s="12">
        <f t="shared" si="316"/>
        <v>50</v>
      </c>
      <c r="AF2304" s="12">
        <f t="shared" si="317"/>
        <v>50</v>
      </c>
      <c r="AG2304" s="12">
        <f t="shared" si="318"/>
        <v>50</v>
      </c>
      <c r="AH2304" s="9">
        <f t="shared" si="322"/>
        <v>1</v>
      </c>
      <c r="AI2304" s="14">
        <f>VLOOKUP(E2304,'Verweis Faktor'!$A:$B,2,FALSE)</f>
        <v>1</v>
      </c>
      <c r="AJ2304" s="14"/>
      <c r="AK2304" s="14" t="str">
        <f>IF(AL2304="Ja","Versandkosten",VLOOKUP(E2304,'Verweis Belegart'!$A$2:$B$9,2,FALSE))</f>
        <v>Versandkosten</v>
      </c>
      <c r="AL2304" s="14" t="str">
        <f t="shared" si="323"/>
        <v>Ja</v>
      </c>
      <c r="AM2304" s="14" t="str">
        <f t="shared" si="319"/>
        <v>Positiv</v>
      </c>
    </row>
    <row r="2305" spans="1:39" ht="17.25" customHeight="1" x14ac:dyDescent="0.35">
      <c r="A2305" s="17">
        <v>14572732</v>
      </c>
      <c r="B2305" s="2" t="s">
        <v>1751</v>
      </c>
      <c r="C2305" s="1">
        <v>2025001</v>
      </c>
      <c r="D2305" s="1">
        <v>2000628</v>
      </c>
      <c r="E2305" s="2" t="s">
        <v>34</v>
      </c>
      <c r="F2305" s="2" t="s">
        <v>182</v>
      </c>
      <c r="G2305" s="2" t="s">
        <v>66</v>
      </c>
      <c r="H2305" s="2" t="s">
        <v>1851</v>
      </c>
      <c r="I2305" s="2" t="s">
        <v>1852</v>
      </c>
      <c r="J2305" s="2" t="s">
        <v>103</v>
      </c>
      <c r="K2305" s="2" t="s">
        <v>45</v>
      </c>
      <c r="L2305" s="2" t="s">
        <v>84</v>
      </c>
      <c r="M2305" s="2" t="s">
        <v>85</v>
      </c>
      <c r="N2305" s="2" t="s">
        <v>86</v>
      </c>
      <c r="O2305" s="3">
        <v>1</v>
      </c>
      <c r="P2305" s="3">
        <v>970.94269999999995</v>
      </c>
      <c r="Q2305" s="3">
        <v>825</v>
      </c>
      <c r="R2305" s="3">
        <v>825</v>
      </c>
      <c r="S2305" s="3">
        <v>-145.9427</v>
      </c>
      <c r="T2305" s="3">
        <v>-145.94</v>
      </c>
      <c r="U2305" s="3">
        <v>-17.690000000000001</v>
      </c>
      <c r="V2305" s="2" t="s">
        <v>123</v>
      </c>
      <c r="W2305" s="2" t="s">
        <v>124</v>
      </c>
      <c r="X2305" s="2" t="s">
        <v>72</v>
      </c>
      <c r="Y2305" s="19" t="str">
        <f>VLOOKUP(G2305,'Verweis Kd-Gruppe'!$A$2:$B$8,2,FALSE)</f>
        <v>EXP</v>
      </c>
      <c r="Z2305" s="19" t="str">
        <f>VLOOKUP(J2305,'Verweis Art-Gruppe'!$A$2:$B$15,2,FALSE)</f>
        <v>Geräte</v>
      </c>
      <c r="AA2305" s="19" t="str">
        <f>VLOOKUP(W2305,'Verweis Vertreter'!$A$2:$B$24,2,FALSE)</f>
        <v>Antonio Vuolo</v>
      </c>
      <c r="AB2305" s="12">
        <f t="shared" si="315"/>
        <v>1</v>
      </c>
      <c r="AC2305" s="12">
        <f t="shared" si="320"/>
        <v>970.94269999999995</v>
      </c>
      <c r="AD2305" s="12">
        <f t="shared" si="321"/>
        <v>825</v>
      </c>
      <c r="AE2305" s="12">
        <f t="shared" si="316"/>
        <v>825</v>
      </c>
      <c r="AF2305" s="12">
        <f t="shared" si="317"/>
        <v>-145.9427</v>
      </c>
      <c r="AG2305" s="12">
        <f t="shared" si="318"/>
        <v>-145.94</v>
      </c>
      <c r="AH2305" s="9">
        <f t="shared" si="322"/>
        <v>-0.17689696969696969</v>
      </c>
      <c r="AI2305" s="14">
        <f>VLOOKUP(E2305,'Verweis Faktor'!$A:$B,2,FALSE)</f>
        <v>1</v>
      </c>
      <c r="AJ2305" s="14"/>
      <c r="AK2305" s="14" t="str">
        <f>IF(AL2305="Ja","Versandkosten",VLOOKUP(E2305,'Verweis Belegart'!$A$2:$B$9,2,FALSE))</f>
        <v>Hardware</v>
      </c>
      <c r="AL2305" s="14" t="str">
        <f t="shared" si="323"/>
        <v>Nein</v>
      </c>
      <c r="AM2305" s="14" t="str">
        <f t="shared" si="319"/>
        <v>Negativ</v>
      </c>
    </row>
    <row r="2306" spans="1:39" ht="17.25" customHeight="1" x14ac:dyDescent="0.35">
      <c r="A2306" s="17">
        <v>14572732</v>
      </c>
      <c r="B2306" s="2" t="s">
        <v>1751</v>
      </c>
      <c r="C2306" s="1">
        <v>2025001</v>
      </c>
      <c r="D2306" s="1">
        <v>2000628</v>
      </c>
      <c r="E2306" s="2" t="s">
        <v>34</v>
      </c>
      <c r="F2306" s="2" t="s">
        <v>182</v>
      </c>
      <c r="G2306" s="2" t="s">
        <v>66</v>
      </c>
      <c r="H2306" s="2" t="s">
        <v>1851</v>
      </c>
      <c r="I2306" s="2" t="s">
        <v>1852</v>
      </c>
      <c r="J2306" s="2" t="s">
        <v>103</v>
      </c>
      <c r="K2306" s="2" t="s">
        <v>49</v>
      </c>
      <c r="L2306" s="2" t="s">
        <v>1262</v>
      </c>
      <c r="M2306" s="2" t="s">
        <v>1263</v>
      </c>
      <c r="N2306" s="2" t="s">
        <v>319</v>
      </c>
      <c r="O2306" s="3">
        <v>1</v>
      </c>
      <c r="P2306" s="3">
        <v>690</v>
      </c>
      <c r="Q2306" s="3">
        <v>745</v>
      </c>
      <c r="R2306" s="3">
        <v>745</v>
      </c>
      <c r="S2306" s="3">
        <v>55</v>
      </c>
      <c r="T2306" s="3">
        <v>55</v>
      </c>
      <c r="U2306" s="3">
        <v>7.38</v>
      </c>
      <c r="V2306" s="2" t="s">
        <v>123</v>
      </c>
      <c r="W2306" s="2" t="s">
        <v>124</v>
      </c>
      <c r="X2306" s="2" t="s">
        <v>72</v>
      </c>
      <c r="Y2306" s="19" t="str">
        <f>VLOOKUP(G2306,'Verweis Kd-Gruppe'!$A$2:$B$8,2,FALSE)</f>
        <v>EXP</v>
      </c>
      <c r="Z2306" s="19" t="str">
        <f>VLOOKUP(J2306,'Verweis Art-Gruppe'!$A$2:$B$15,2,FALSE)</f>
        <v>Geräte</v>
      </c>
      <c r="AA2306" s="19" t="str">
        <f>VLOOKUP(W2306,'Verweis Vertreter'!$A$2:$B$24,2,FALSE)</f>
        <v>Antonio Vuolo</v>
      </c>
      <c r="AB2306" s="12">
        <f t="shared" si="315"/>
        <v>1</v>
      </c>
      <c r="AC2306" s="12">
        <f t="shared" si="320"/>
        <v>690</v>
      </c>
      <c r="AD2306" s="12">
        <f t="shared" si="321"/>
        <v>745</v>
      </c>
      <c r="AE2306" s="12">
        <f t="shared" si="316"/>
        <v>745</v>
      </c>
      <c r="AF2306" s="12">
        <f t="shared" si="317"/>
        <v>55</v>
      </c>
      <c r="AG2306" s="12">
        <f t="shared" si="318"/>
        <v>55</v>
      </c>
      <c r="AH2306" s="9">
        <f t="shared" si="322"/>
        <v>7.3825503355704702E-2</v>
      </c>
      <c r="AI2306" s="14">
        <f>VLOOKUP(E2306,'Verweis Faktor'!$A:$B,2,FALSE)</f>
        <v>1</v>
      </c>
      <c r="AJ2306" s="14"/>
      <c r="AK2306" s="14" t="str">
        <f>IF(AL2306="Ja","Versandkosten",VLOOKUP(E2306,'Verweis Belegart'!$A$2:$B$9,2,FALSE))</f>
        <v>Hardware</v>
      </c>
      <c r="AL2306" s="14" t="str">
        <f t="shared" si="323"/>
        <v>Nein</v>
      </c>
      <c r="AM2306" s="14" t="str">
        <f t="shared" si="319"/>
        <v>Positiv</v>
      </c>
    </row>
    <row r="2307" spans="1:39" ht="17.25" customHeight="1" x14ac:dyDescent="0.35">
      <c r="A2307" s="17">
        <v>14572732</v>
      </c>
      <c r="B2307" s="2" t="s">
        <v>1751</v>
      </c>
      <c r="C2307" s="1">
        <v>2025001</v>
      </c>
      <c r="D2307" s="1">
        <v>2000628</v>
      </c>
      <c r="E2307" s="2" t="s">
        <v>34</v>
      </c>
      <c r="F2307" s="2" t="s">
        <v>182</v>
      </c>
      <c r="G2307" s="2" t="s">
        <v>66</v>
      </c>
      <c r="H2307" s="2" t="s">
        <v>1851</v>
      </c>
      <c r="I2307" s="2" t="s">
        <v>1852</v>
      </c>
      <c r="J2307" s="2" t="s">
        <v>103</v>
      </c>
      <c r="K2307" s="2" t="s">
        <v>79</v>
      </c>
      <c r="L2307" s="2" t="s">
        <v>944</v>
      </c>
      <c r="M2307" s="2" t="s">
        <v>945</v>
      </c>
      <c r="N2307" s="2" t="s">
        <v>946</v>
      </c>
      <c r="O2307" s="3">
        <v>3</v>
      </c>
      <c r="P2307" s="3">
        <v>548.09519999999998</v>
      </c>
      <c r="Q2307" s="3">
        <v>599</v>
      </c>
      <c r="R2307" s="3">
        <v>1797</v>
      </c>
      <c r="S2307" s="3">
        <v>50.904800000000002</v>
      </c>
      <c r="T2307" s="3">
        <v>152.71</v>
      </c>
      <c r="U2307" s="3">
        <v>8.49</v>
      </c>
      <c r="V2307" s="2" t="s">
        <v>123</v>
      </c>
      <c r="W2307" s="2" t="s">
        <v>124</v>
      </c>
      <c r="X2307" s="2" t="s">
        <v>72</v>
      </c>
      <c r="Y2307" s="19" t="str">
        <f>VLOOKUP(G2307,'Verweis Kd-Gruppe'!$A$2:$B$8,2,FALSE)</f>
        <v>EXP</v>
      </c>
      <c r="Z2307" s="19" t="str">
        <f>VLOOKUP(J2307,'Verweis Art-Gruppe'!$A$2:$B$15,2,FALSE)</f>
        <v>Geräte</v>
      </c>
      <c r="AA2307" s="19" t="str">
        <f>VLOOKUP(W2307,'Verweis Vertreter'!$A$2:$B$24,2,FALSE)</f>
        <v>Antonio Vuolo</v>
      </c>
      <c r="AB2307" s="12">
        <f t="shared" ref="AB2307:AB2370" si="324">$AI2307*O2307</f>
        <v>3</v>
      </c>
      <c r="AC2307" s="12">
        <f t="shared" si="320"/>
        <v>548.09519999999998</v>
      </c>
      <c r="AD2307" s="12">
        <f t="shared" si="321"/>
        <v>599</v>
      </c>
      <c r="AE2307" s="12">
        <f t="shared" ref="AE2307:AE2370" si="325">$AI2307*R2307</f>
        <v>1797</v>
      </c>
      <c r="AF2307" s="12">
        <f t="shared" ref="AF2307:AF2370" si="326">$AI2307*S2307</f>
        <v>50.904800000000002</v>
      </c>
      <c r="AG2307" s="12">
        <f t="shared" ref="AG2307:AG2370" si="327">$AI2307*T2307</f>
        <v>152.71</v>
      </c>
      <c r="AH2307" s="9">
        <f t="shared" si="322"/>
        <v>8.4980523094045635E-2</v>
      </c>
      <c r="AI2307" s="14">
        <f>VLOOKUP(E2307,'Verweis Faktor'!$A:$B,2,FALSE)</f>
        <v>1</v>
      </c>
      <c r="AJ2307" s="14"/>
      <c r="AK2307" s="14" t="str">
        <f>IF(AL2307="Ja","Versandkosten",VLOOKUP(E2307,'Verweis Belegart'!$A$2:$B$9,2,FALSE))</f>
        <v>Hardware</v>
      </c>
      <c r="AL2307" s="14" t="str">
        <f t="shared" si="323"/>
        <v>Nein</v>
      </c>
      <c r="AM2307" s="14" t="str">
        <f t="shared" ref="AM2307:AM2370" si="328">IF(AG2307&lt;0,"Negativ","Positiv")</f>
        <v>Positiv</v>
      </c>
    </row>
    <row r="2308" spans="1:39" ht="17.25" customHeight="1" x14ac:dyDescent="0.35">
      <c r="A2308" s="17">
        <v>14572732</v>
      </c>
      <c r="B2308" s="2" t="s">
        <v>1751</v>
      </c>
      <c r="C2308" s="1">
        <v>2025001</v>
      </c>
      <c r="D2308" s="1">
        <v>2000628</v>
      </c>
      <c r="E2308" s="2" t="s">
        <v>34</v>
      </c>
      <c r="F2308" s="2" t="s">
        <v>182</v>
      </c>
      <c r="G2308" s="2" t="s">
        <v>66</v>
      </c>
      <c r="H2308" s="2" t="s">
        <v>1851</v>
      </c>
      <c r="I2308" s="2" t="s">
        <v>1852</v>
      </c>
      <c r="J2308" s="2" t="s">
        <v>103</v>
      </c>
      <c r="K2308" s="2" t="s">
        <v>83</v>
      </c>
      <c r="L2308" s="2" t="s">
        <v>908</v>
      </c>
      <c r="M2308" s="2" t="s">
        <v>909</v>
      </c>
      <c r="N2308" s="2" t="s">
        <v>910</v>
      </c>
      <c r="O2308" s="3">
        <v>8</v>
      </c>
      <c r="P2308" s="3">
        <v>149</v>
      </c>
      <c r="Q2308" s="3">
        <v>155</v>
      </c>
      <c r="R2308" s="3">
        <v>1240</v>
      </c>
      <c r="S2308" s="3">
        <v>6</v>
      </c>
      <c r="T2308" s="3">
        <v>48</v>
      </c>
      <c r="U2308" s="3">
        <v>3.87</v>
      </c>
      <c r="V2308" s="2" t="s">
        <v>123</v>
      </c>
      <c r="W2308" s="2" t="s">
        <v>124</v>
      </c>
      <c r="X2308" s="2" t="s">
        <v>72</v>
      </c>
      <c r="Y2308" s="19" t="str">
        <f>VLOOKUP(G2308,'Verweis Kd-Gruppe'!$A$2:$B$8,2,FALSE)</f>
        <v>EXP</v>
      </c>
      <c r="Z2308" s="19" t="str">
        <f>VLOOKUP(J2308,'Verweis Art-Gruppe'!$A$2:$B$15,2,FALSE)</f>
        <v>Geräte</v>
      </c>
      <c r="AA2308" s="19" t="str">
        <f>VLOOKUP(W2308,'Verweis Vertreter'!$A$2:$B$24,2,FALSE)</f>
        <v>Antonio Vuolo</v>
      </c>
      <c r="AB2308" s="12">
        <f t="shared" si="324"/>
        <v>8</v>
      </c>
      <c r="AC2308" s="12">
        <f t="shared" ref="AC2308:AC2371" si="329">P2308</f>
        <v>149</v>
      </c>
      <c r="AD2308" s="12">
        <f t="shared" ref="AD2308:AD2371" si="330">Q2308</f>
        <v>155</v>
      </c>
      <c r="AE2308" s="12">
        <f t="shared" si="325"/>
        <v>1240</v>
      </c>
      <c r="AF2308" s="12">
        <f t="shared" si="326"/>
        <v>6</v>
      </c>
      <c r="AG2308" s="12">
        <f t="shared" si="327"/>
        <v>48</v>
      </c>
      <c r="AH2308" s="9">
        <f t="shared" ref="AH2308:AH2371" si="331">IF(AF2308=0,0,AG2308/AE2308*AI2308)</f>
        <v>3.870967741935484E-2</v>
      </c>
      <c r="AI2308" s="14">
        <f>VLOOKUP(E2308,'Verweis Faktor'!$A:$B,2,FALSE)</f>
        <v>1</v>
      </c>
      <c r="AJ2308" s="14"/>
      <c r="AK2308" s="14" t="str">
        <f>IF(AL2308="Ja","Versandkosten",VLOOKUP(E2308,'Verweis Belegart'!$A$2:$B$9,2,FALSE))</f>
        <v>Hardware</v>
      </c>
      <c r="AL2308" s="14" t="str">
        <f t="shared" ref="AL2308:AL2371" si="332">IF(ISNUMBER(FIND("Versandkosten",M2308)),"Ja","Nein")</f>
        <v>Nein</v>
      </c>
      <c r="AM2308" s="14" t="str">
        <f t="shared" si="328"/>
        <v>Positiv</v>
      </c>
    </row>
    <row r="2309" spans="1:39" ht="17.25" customHeight="1" x14ac:dyDescent="0.35">
      <c r="A2309" s="17">
        <v>14572732</v>
      </c>
      <c r="B2309" s="2" t="s">
        <v>1751</v>
      </c>
      <c r="C2309" s="1">
        <v>2025001</v>
      </c>
      <c r="D2309" s="1">
        <v>2000628</v>
      </c>
      <c r="E2309" s="2" t="s">
        <v>34</v>
      </c>
      <c r="F2309" s="2" t="s">
        <v>182</v>
      </c>
      <c r="G2309" s="2" t="s">
        <v>66</v>
      </c>
      <c r="H2309" s="2" t="s">
        <v>1851</v>
      </c>
      <c r="I2309" s="2" t="s">
        <v>1852</v>
      </c>
      <c r="J2309" s="2" t="s">
        <v>103</v>
      </c>
      <c r="K2309" s="2" t="s">
        <v>87</v>
      </c>
      <c r="L2309" s="2" t="s">
        <v>1490</v>
      </c>
      <c r="M2309" s="2" t="s">
        <v>1491</v>
      </c>
      <c r="N2309" s="2" t="s">
        <v>1492</v>
      </c>
      <c r="O2309" s="3">
        <v>1</v>
      </c>
      <c r="P2309" s="3">
        <v>169.4264</v>
      </c>
      <c r="Q2309" s="3">
        <v>175</v>
      </c>
      <c r="R2309" s="3">
        <v>175</v>
      </c>
      <c r="S2309" s="3">
        <v>5.5735999999999999</v>
      </c>
      <c r="T2309" s="3">
        <v>5.57</v>
      </c>
      <c r="U2309" s="3">
        <v>3.18</v>
      </c>
      <c r="V2309" s="2" t="s">
        <v>123</v>
      </c>
      <c r="W2309" s="2" t="s">
        <v>124</v>
      </c>
      <c r="X2309" s="2" t="s">
        <v>72</v>
      </c>
      <c r="Y2309" s="19" t="str">
        <f>VLOOKUP(G2309,'Verweis Kd-Gruppe'!$A$2:$B$8,2,FALSE)</f>
        <v>EXP</v>
      </c>
      <c r="Z2309" s="19" t="str">
        <f>VLOOKUP(J2309,'Verweis Art-Gruppe'!$A$2:$B$15,2,FALSE)</f>
        <v>Geräte</v>
      </c>
      <c r="AA2309" s="19" t="str">
        <f>VLOOKUP(W2309,'Verweis Vertreter'!$A$2:$B$24,2,FALSE)</f>
        <v>Antonio Vuolo</v>
      </c>
      <c r="AB2309" s="12">
        <f t="shared" si="324"/>
        <v>1</v>
      </c>
      <c r="AC2309" s="12">
        <f t="shared" si="329"/>
        <v>169.4264</v>
      </c>
      <c r="AD2309" s="12">
        <f t="shared" si="330"/>
        <v>175</v>
      </c>
      <c r="AE2309" s="12">
        <f t="shared" si="325"/>
        <v>175</v>
      </c>
      <c r="AF2309" s="12">
        <f t="shared" si="326"/>
        <v>5.5735999999999999</v>
      </c>
      <c r="AG2309" s="12">
        <f t="shared" si="327"/>
        <v>5.57</v>
      </c>
      <c r="AH2309" s="9">
        <f t="shared" si="331"/>
        <v>3.1828571428571428E-2</v>
      </c>
      <c r="AI2309" s="14">
        <f>VLOOKUP(E2309,'Verweis Faktor'!$A:$B,2,FALSE)</f>
        <v>1</v>
      </c>
      <c r="AJ2309" s="14"/>
      <c r="AK2309" s="14" t="str">
        <f>IF(AL2309="Ja","Versandkosten",VLOOKUP(E2309,'Verweis Belegart'!$A$2:$B$9,2,FALSE))</f>
        <v>Hardware</v>
      </c>
      <c r="AL2309" s="14" t="str">
        <f t="shared" si="332"/>
        <v>Nein</v>
      </c>
      <c r="AM2309" s="14" t="str">
        <f t="shared" si="328"/>
        <v>Positiv</v>
      </c>
    </row>
    <row r="2310" spans="1:39" ht="17.25" customHeight="1" x14ac:dyDescent="0.35">
      <c r="A2310" s="17">
        <v>14572732</v>
      </c>
      <c r="B2310" s="2" t="s">
        <v>1751</v>
      </c>
      <c r="C2310" s="1">
        <v>2025001</v>
      </c>
      <c r="D2310" s="1">
        <v>2000628</v>
      </c>
      <c r="E2310" s="2" t="s">
        <v>34</v>
      </c>
      <c r="F2310" s="2" t="s">
        <v>182</v>
      </c>
      <c r="G2310" s="2" t="s">
        <v>66</v>
      </c>
      <c r="H2310" s="2" t="s">
        <v>1851</v>
      </c>
      <c r="I2310" s="2" t="s">
        <v>1852</v>
      </c>
      <c r="J2310" s="2" t="s">
        <v>103</v>
      </c>
      <c r="K2310" s="2" t="s">
        <v>91</v>
      </c>
      <c r="L2310" s="2" t="s">
        <v>1146</v>
      </c>
      <c r="M2310" s="2" t="s">
        <v>1147</v>
      </c>
      <c r="N2310" s="2" t="s">
        <v>451</v>
      </c>
      <c r="O2310" s="3">
        <v>1</v>
      </c>
      <c r="P2310" s="3">
        <v>134</v>
      </c>
      <c r="Q2310" s="3">
        <v>149</v>
      </c>
      <c r="R2310" s="3">
        <v>149</v>
      </c>
      <c r="S2310" s="3">
        <v>15</v>
      </c>
      <c r="T2310" s="3">
        <v>15</v>
      </c>
      <c r="U2310" s="3">
        <v>10.06</v>
      </c>
      <c r="V2310" s="2" t="s">
        <v>123</v>
      </c>
      <c r="W2310" s="2" t="s">
        <v>124</v>
      </c>
      <c r="X2310" s="2" t="s">
        <v>72</v>
      </c>
      <c r="Y2310" s="19" t="str">
        <f>VLOOKUP(G2310,'Verweis Kd-Gruppe'!$A$2:$B$8,2,FALSE)</f>
        <v>EXP</v>
      </c>
      <c r="Z2310" s="19" t="str">
        <f>VLOOKUP(J2310,'Verweis Art-Gruppe'!$A$2:$B$15,2,FALSE)</f>
        <v>Geräte</v>
      </c>
      <c r="AA2310" s="19" t="str">
        <f>VLOOKUP(W2310,'Verweis Vertreter'!$A$2:$B$24,2,FALSE)</f>
        <v>Antonio Vuolo</v>
      </c>
      <c r="AB2310" s="12">
        <f t="shared" si="324"/>
        <v>1</v>
      </c>
      <c r="AC2310" s="12">
        <f t="shared" si="329"/>
        <v>134</v>
      </c>
      <c r="AD2310" s="12">
        <f t="shared" si="330"/>
        <v>149</v>
      </c>
      <c r="AE2310" s="12">
        <f t="shared" si="325"/>
        <v>149</v>
      </c>
      <c r="AF2310" s="12">
        <f t="shared" si="326"/>
        <v>15</v>
      </c>
      <c r="AG2310" s="12">
        <f t="shared" si="327"/>
        <v>15</v>
      </c>
      <c r="AH2310" s="9">
        <f t="shared" si="331"/>
        <v>0.10067114093959731</v>
      </c>
      <c r="AI2310" s="14">
        <f>VLOOKUP(E2310,'Verweis Faktor'!$A:$B,2,FALSE)</f>
        <v>1</v>
      </c>
      <c r="AJ2310" s="14"/>
      <c r="AK2310" s="14" t="str">
        <f>IF(AL2310="Ja","Versandkosten",VLOOKUP(E2310,'Verweis Belegart'!$A$2:$B$9,2,FALSE))</f>
        <v>Hardware</v>
      </c>
      <c r="AL2310" s="14" t="str">
        <f t="shared" si="332"/>
        <v>Nein</v>
      </c>
      <c r="AM2310" s="14" t="str">
        <f t="shared" si="328"/>
        <v>Positiv</v>
      </c>
    </row>
    <row r="2311" spans="1:39" ht="17.25" customHeight="1" x14ac:dyDescent="0.35">
      <c r="A2311" s="17">
        <v>14572725</v>
      </c>
      <c r="B2311" s="2" t="s">
        <v>1751</v>
      </c>
      <c r="C2311" s="1">
        <v>2025001</v>
      </c>
      <c r="D2311" s="1">
        <v>2000629</v>
      </c>
      <c r="E2311" s="2" t="s">
        <v>34</v>
      </c>
      <c r="F2311" s="2" t="s">
        <v>182</v>
      </c>
      <c r="G2311" s="2" t="s">
        <v>66</v>
      </c>
      <c r="H2311" s="2" t="s">
        <v>1332</v>
      </c>
      <c r="I2311" s="2" t="s">
        <v>1333</v>
      </c>
      <c r="J2311" s="2" t="s">
        <v>103</v>
      </c>
      <c r="K2311" s="2" t="s">
        <v>28</v>
      </c>
      <c r="L2311" s="2" t="s">
        <v>1008</v>
      </c>
      <c r="M2311" s="2" t="s">
        <v>1009</v>
      </c>
      <c r="N2311" s="2" t="s">
        <v>262</v>
      </c>
      <c r="O2311" s="3">
        <v>2</v>
      </c>
      <c r="P2311" s="3">
        <v>994</v>
      </c>
      <c r="Q2311" s="3">
        <v>1023</v>
      </c>
      <c r="R2311" s="3">
        <v>2046</v>
      </c>
      <c r="S2311" s="3">
        <v>29</v>
      </c>
      <c r="T2311" s="3">
        <v>58</v>
      </c>
      <c r="U2311" s="3">
        <v>2.83</v>
      </c>
      <c r="V2311" s="2" t="s">
        <v>675</v>
      </c>
      <c r="W2311" s="2" t="s">
        <v>676</v>
      </c>
      <c r="X2311" s="2" t="s">
        <v>125</v>
      </c>
      <c r="Y2311" s="19" t="str">
        <f>VLOOKUP(G2311,'Verweis Kd-Gruppe'!$A$2:$B$8,2,FALSE)</f>
        <v>EXP</v>
      </c>
      <c r="Z2311" s="19" t="str">
        <f>VLOOKUP(J2311,'Verweis Art-Gruppe'!$A$2:$B$15,2,FALSE)</f>
        <v>Geräte</v>
      </c>
      <c r="AA2311" s="19" t="str">
        <f>VLOOKUP(W2311,'Verweis Vertreter'!$A$2:$B$24,2,FALSE)</f>
        <v>Corina Wedel</v>
      </c>
      <c r="AB2311" s="12">
        <f t="shared" si="324"/>
        <v>2</v>
      </c>
      <c r="AC2311" s="12">
        <f t="shared" si="329"/>
        <v>994</v>
      </c>
      <c r="AD2311" s="12">
        <f t="shared" si="330"/>
        <v>1023</v>
      </c>
      <c r="AE2311" s="12">
        <f t="shared" si="325"/>
        <v>2046</v>
      </c>
      <c r="AF2311" s="12">
        <f t="shared" si="326"/>
        <v>29</v>
      </c>
      <c r="AG2311" s="12">
        <f t="shared" si="327"/>
        <v>58</v>
      </c>
      <c r="AH2311" s="9">
        <f t="shared" si="331"/>
        <v>2.8347996089931573E-2</v>
      </c>
      <c r="AI2311" s="14">
        <f>VLOOKUP(E2311,'Verweis Faktor'!$A:$B,2,FALSE)</f>
        <v>1</v>
      </c>
      <c r="AJ2311" s="14"/>
      <c r="AK2311" s="14" t="str">
        <f>IF(AL2311="Ja","Versandkosten",VLOOKUP(E2311,'Verweis Belegart'!$A$2:$B$9,2,FALSE))</f>
        <v>Hardware</v>
      </c>
      <c r="AL2311" s="14" t="str">
        <f t="shared" si="332"/>
        <v>Nein</v>
      </c>
      <c r="AM2311" s="14" t="str">
        <f t="shared" si="328"/>
        <v>Positiv</v>
      </c>
    </row>
    <row r="2312" spans="1:39" ht="17.25" customHeight="1" x14ac:dyDescent="0.35">
      <c r="A2312" s="17">
        <v>14572725</v>
      </c>
      <c r="B2312" s="2" t="s">
        <v>1751</v>
      </c>
      <c r="C2312" s="1">
        <v>2025001</v>
      </c>
      <c r="D2312" s="1">
        <v>2000629</v>
      </c>
      <c r="E2312" s="2" t="s">
        <v>34</v>
      </c>
      <c r="F2312" s="2" t="s">
        <v>182</v>
      </c>
      <c r="G2312" s="2" t="s">
        <v>66</v>
      </c>
      <c r="H2312" s="2" t="s">
        <v>1332</v>
      </c>
      <c r="I2312" s="2" t="s">
        <v>1333</v>
      </c>
      <c r="J2312" s="2" t="s">
        <v>103</v>
      </c>
      <c r="K2312" s="2" t="s">
        <v>45</v>
      </c>
      <c r="L2312" s="2" t="s">
        <v>1170</v>
      </c>
      <c r="M2312" s="2" t="s">
        <v>1171</v>
      </c>
      <c r="N2312" s="2" t="s">
        <v>98</v>
      </c>
      <c r="O2312" s="3">
        <v>1</v>
      </c>
      <c r="P2312" s="3">
        <v>165</v>
      </c>
      <c r="Q2312" s="3">
        <v>173</v>
      </c>
      <c r="R2312" s="3">
        <v>173</v>
      </c>
      <c r="S2312" s="3">
        <v>8</v>
      </c>
      <c r="T2312" s="3">
        <v>8</v>
      </c>
      <c r="U2312" s="3">
        <v>4.62</v>
      </c>
      <c r="V2312" s="2" t="s">
        <v>675</v>
      </c>
      <c r="W2312" s="2" t="s">
        <v>676</v>
      </c>
      <c r="X2312" s="2" t="s">
        <v>125</v>
      </c>
      <c r="Y2312" s="19" t="str">
        <f>VLOOKUP(G2312,'Verweis Kd-Gruppe'!$A$2:$B$8,2,FALSE)</f>
        <v>EXP</v>
      </c>
      <c r="Z2312" s="19" t="str">
        <f>VLOOKUP(J2312,'Verweis Art-Gruppe'!$A$2:$B$15,2,FALSE)</f>
        <v>Geräte</v>
      </c>
      <c r="AA2312" s="19" t="str">
        <f>VLOOKUP(W2312,'Verweis Vertreter'!$A$2:$B$24,2,FALSE)</f>
        <v>Corina Wedel</v>
      </c>
      <c r="AB2312" s="12">
        <f t="shared" si="324"/>
        <v>1</v>
      </c>
      <c r="AC2312" s="12">
        <f t="shared" si="329"/>
        <v>165</v>
      </c>
      <c r="AD2312" s="12">
        <f t="shared" si="330"/>
        <v>173</v>
      </c>
      <c r="AE2312" s="12">
        <f t="shared" si="325"/>
        <v>173</v>
      </c>
      <c r="AF2312" s="12">
        <f t="shared" si="326"/>
        <v>8</v>
      </c>
      <c r="AG2312" s="12">
        <f t="shared" si="327"/>
        <v>8</v>
      </c>
      <c r="AH2312" s="9">
        <f t="shared" si="331"/>
        <v>4.6242774566473986E-2</v>
      </c>
      <c r="AI2312" s="14">
        <f>VLOOKUP(E2312,'Verweis Faktor'!$A:$B,2,FALSE)</f>
        <v>1</v>
      </c>
      <c r="AJ2312" s="14"/>
      <c r="AK2312" s="14" t="str">
        <f>IF(AL2312="Ja","Versandkosten",VLOOKUP(E2312,'Verweis Belegart'!$A$2:$B$9,2,FALSE))</f>
        <v>Hardware</v>
      </c>
      <c r="AL2312" s="14" t="str">
        <f t="shared" si="332"/>
        <v>Nein</v>
      </c>
      <c r="AM2312" s="14" t="str">
        <f t="shared" si="328"/>
        <v>Positiv</v>
      </c>
    </row>
    <row r="2313" spans="1:39" ht="17.25" customHeight="1" x14ac:dyDescent="0.35">
      <c r="A2313" s="17">
        <v>14572725</v>
      </c>
      <c r="B2313" s="2" t="s">
        <v>1751</v>
      </c>
      <c r="C2313" s="1">
        <v>2025001</v>
      </c>
      <c r="D2313" s="1">
        <v>2000629</v>
      </c>
      <c r="E2313" s="2" t="s">
        <v>34</v>
      </c>
      <c r="F2313" s="2" t="s">
        <v>182</v>
      </c>
      <c r="G2313" s="2" t="s">
        <v>66</v>
      </c>
      <c r="H2313" s="2" t="s">
        <v>1332</v>
      </c>
      <c r="I2313" s="2" t="s">
        <v>1333</v>
      </c>
      <c r="J2313" s="2" t="s">
        <v>103</v>
      </c>
      <c r="K2313" s="2" t="s">
        <v>49</v>
      </c>
      <c r="L2313" s="2" t="s">
        <v>272</v>
      </c>
      <c r="M2313" s="2" t="s">
        <v>273</v>
      </c>
      <c r="N2313" s="2" t="s">
        <v>274</v>
      </c>
      <c r="O2313" s="3">
        <v>1</v>
      </c>
      <c r="P2313" s="3">
        <v>1065.5192</v>
      </c>
      <c r="Q2313" s="3">
        <v>1107</v>
      </c>
      <c r="R2313" s="3">
        <v>1107</v>
      </c>
      <c r="S2313" s="3">
        <v>41.480800000000002</v>
      </c>
      <c r="T2313" s="3">
        <v>41.48</v>
      </c>
      <c r="U2313" s="3">
        <v>3.74</v>
      </c>
      <c r="V2313" s="2" t="s">
        <v>675</v>
      </c>
      <c r="W2313" s="2" t="s">
        <v>676</v>
      </c>
      <c r="X2313" s="2" t="s">
        <v>125</v>
      </c>
      <c r="Y2313" s="19" t="str">
        <f>VLOOKUP(G2313,'Verweis Kd-Gruppe'!$A$2:$B$8,2,FALSE)</f>
        <v>EXP</v>
      </c>
      <c r="Z2313" s="19" t="str">
        <f>VLOOKUP(J2313,'Verweis Art-Gruppe'!$A$2:$B$15,2,FALSE)</f>
        <v>Geräte</v>
      </c>
      <c r="AA2313" s="19" t="str">
        <f>VLOOKUP(W2313,'Verweis Vertreter'!$A$2:$B$24,2,FALSE)</f>
        <v>Corina Wedel</v>
      </c>
      <c r="AB2313" s="12">
        <f t="shared" si="324"/>
        <v>1</v>
      </c>
      <c r="AC2313" s="12">
        <f t="shared" si="329"/>
        <v>1065.5192</v>
      </c>
      <c r="AD2313" s="12">
        <f t="shared" si="330"/>
        <v>1107</v>
      </c>
      <c r="AE2313" s="12">
        <f t="shared" si="325"/>
        <v>1107</v>
      </c>
      <c r="AF2313" s="12">
        <f t="shared" si="326"/>
        <v>41.480800000000002</v>
      </c>
      <c r="AG2313" s="12">
        <f t="shared" si="327"/>
        <v>41.48</v>
      </c>
      <c r="AH2313" s="9">
        <f t="shared" si="331"/>
        <v>3.7470641373080392E-2</v>
      </c>
      <c r="AI2313" s="14">
        <f>VLOOKUP(E2313,'Verweis Faktor'!$A:$B,2,FALSE)</f>
        <v>1</v>
      </c>
      <c r="AJ2313" s="14"/>
      <c r="AK2313" s="14" t="str">
        <f>IF(AL2313="Ja","Versandkosten",VLOOKUP(E2313,'Verweis Belegart'!$A$2:$B$9,2,FALSE))</f>
        <v>Hardware</v>
      </c>
      <c r="AL2313" s="14" t="str">
        <f t="shared" si="332"/>
        <v>Nein</v>
      </c>
      <c r="AM2313" s="14" t="str">
        <f t="shared" si="328"/>
        <v>Positiv</v>
      </c>
    </row>
    <row r="2314" spans="1:39" ht="17.25" customHeight="1" x14ac:dyDescent="0.35">
      <c r="A2314" s="17">
        <v>14572725</v>
      </c>
      <c r="B2314" s="2" t="s">
        <v>1751</v>
      </c>
      <c r="C2314" s="1">
        <v>2025001</v>
      </c>
      <c r="D2314" s="1">
        <v>2000629</v>
      </c>
      <c r="E2314" s="2" t="s">
        <v>34</v>
      </c>
      <c r="F2314" s="2" t="s">
        <v>182</v>
      </c>
      <c r="G2314" s="2" t="s">
        <v>66</v>
      </c>
      <c r="H2314" s="2" t="s">
        <v>1332</v>
      </c>
      <c r="I2314" s="2" t="s">
        <v>1333</v>
      </c>
      <c r="J2314" s="2" t="s">
        <v>103</v>
      </c>
      <c r="K2314" s="2" t="s">
        <v>79</v>
      </c>
      <c r="L2314" s="2" t="s">
        <v>941</v>
      </c>
      <c r="M2314" s="2" t="s">
        <v>942</v>
      </c>
      <c r="N2314" s="2" t="s">
        <v>943</v>
      </c>
      <c r="O2314" s="3">
        <v>5</v>
      </c>
      <c r="P2314" s="3">
        <v>235</v>
      </c>
      <c r="Q2314" s="3">
        <v>252</v>
      </c>
      <c r="R2314" s="3">
        <v>1260</v>
      </c>
      <c r="S2314" s="3">
        <v>17</v>
      </c>
      <c r="T2314" s="3">
        <v>85</v>
      </c>
      <c r="U2314" s="3">
        <v>6.74</v>
      </c>
      <c r="V2314" s="2" t="s">
        <v>675</v>
      </c>
      <c r="W2314" s="2" t="s">
        <v>676</v>
      </c>
      <c r="X2314" s="2" t="s">
        <v>125</v>
      </c>
      <c r="Y2314" s="19" t="str">
        <f>VLOOKUP(G2314,'Verweis Kd-Gruppe'!$A$2:$B$8,2,FALSE)</f>
        <v>EXP</v>
      </c>
      <c r="Z2314" s="19" t="str">
        <f>VLOOKUP(J2314,'Verweis Art-Gruppe'!$A$2:$B$15,2,FALSE)</f>
        <v>Geräte</v>
      </c>
      <c r="AA2314" s="19" t="str">
        <f>VLOOKUP(W2314,'Verweis Vertreter'!$A$2:$B$24,2,FALSE)</f>
        <v>Corina Wedel</v>
      </c>
      <c r="AB2314" s="12">
        <f t="shared" si="324"/>
        <v>5</v>
      </c>
      <c r="AC2314" s="12">
        <f t="shared" si="329"/>
        <v>235</v>
      </c>
      <c r="AD2314" s="12">
        <f t="shared" si="330"/>
        <v>252</v>
      </c>
      <c r="AE2314" s="12">
        <f t="shared" si="325"/>
        <v>1260</v>
      </c>
      <c r="AF2314" s="12">
        <f t="shared" si="326"/>
        <v>17</v>
      </c>
      <c r="AG2314" s="12">
        <f t="shared" si="327"/>
        <v>85</v>
      </c>
      <c r="AH2314" s="9">
        <f t="shared" si="331"/>
        <v>6.7460317460317457E-2</v>
      </c>
      <c r="AI2314" s="14">
        <f>VLOOKUP(E2314,'Verweis Faktor'!$A:$B,2,FALSE)</f>
        <v>1</v>
      </c>
      <c r="AJ2314" s="14"/>
      <c r="AK2314" s="14" t="str">
        <f>IF(AL2314="Ja","Versandkosten",VLOOKUP(E2314,'Verweis Belegart'!$A$2:$B$9,2,FALSE))</f>
        <v>Hardware</v>
      </c>
      <c r="AL2314" s="14" t="str">
        <f t="shared" si="332"/>
        <v>Nein</v>
      </c>
      <c r="AM2314" s="14" t="str">
        <f t="shared" si="328"/>
        <v>Positiv</v>
      </c>
    </row>
    <row r="2315" spans="1:39" ht="17.25" customHeight="1" x14ac:dyDescent="0.35">
      <c r="A2315" s="17">
        <v>14572725</v>
      </c>
      <c r="B2315" s="2" t="s">
        <v>1751</v>
      </c>
      <c r="C2315" s="1">
        <v>2025001</v>
      </c>
      <c r="D2315" s="1">
        <v>2000629</v>
      </c>
      <c r="E2315" s="2" t="s">
        <v>34</v>
      </c>
      <c r="F2315" s="2" t="s">
        <v>182</v>
      </c>
      <c r="G2315" s="2" t="s">
        <v>66</v>
      </c>
      <c r="H2315" s="2" t="s">
        <v>1332</v>
      </c>
      <c r="I2315" s="2" t="s">
        <v>1333</v>
      </c>
      <c r="J2315" s="2" t="s">
        <v>103</v>
      </c>
      <c r="K2315" s="2" t="s">
        <v>83</v>
      </c>
      <c r="L2315" s="2" t="s">
        <v>96</v>
      </c>
      <c r="M2315" s="2" t="s">
        <v>97</v>
      </c>
      <c r="N2315" s="2" t="s">
        <v>98</v>
      </c>
      <c r="O2315" s="3">
        <v>9</v>
      </c>
      <c r="P2315" s="3">
        <v>165</v>
      </c>
      <c r="Q2315" s="3">
        <v>173</v>
      </c>
      <c r="R2315" s="3">
        <v>1557</v>
      </c>
      <c r="S2315" s="3">
        <v>8</v>
      </c>
      <c r="T2315" s="3">
        <v>72</v>
      </c>
      <c r="U2315" s="3">
        <v>4.62</v>
      </c>
      <c r="V2315" s="2" t="s">
        <v>675</v>
      </c>
      <c r="W2315" s="2" t="s">
        <v>676</v>
      </c>
      <c r="X2315" s="2" t="s">
        <v>125</v>
      </c>
      <c r="Y2315" s="19" t="str">
        <f>VLOOKUP(G2315,'Verweis Kd-Gruppe'!$A$2:$B$8,2,FALSE)</f>
        <v>EXP</v>
      </c>
      <c r="Z2315" s="19" t="str">
        <f>VLOOKUP(J2315,'Verweis Art-Gruppe'!$A$2:$B$15,2,FALSE)</f>
        <v>Geräte</v>
      </c>
      <c r="AA2315" s="19" t="str">
        <f>VLOOKUP(W2315,'Verweis Vertreter'!$A$2:$B$24,2,FALSE)</f>
        <v>Corina Wedel</v>
      </c>
      <c r="AB2315" s="12">
        <f t="shared" si="324"/>
        <v>9</v>
      </c>
      <c r="AC2315" s="12">
        <f t="shared" si="329"/>
        <v>165</v>
      </c>
      <c r="AD2315" s="12">
        <f t="shared" si="330"/>
        <v>173</v>
      </c>
      <c r="AE2315" s="12">
        <f t="shared" si="325"/>
        <v>1557</v>
      </c>
      <c r="AF2315" s="12">
        <f t="shared" si="326"/>
        <v>8</v>
      </c>
      <c r="AG2315" s="12">
        <f t="shared" si="327"/>
        <v>72</v>
      </c>
      <c r="AH2315" s="9">
        <f t="shared" si="331"/>
        <v>4.6242774566473986E-2</v>
      </c>
      <c r="AI2315" s="14">
        <f>VLOOKUP(E2315,'Verweis Faktor'!$A:$B,2,FALSE)</f>
        <v>1</v>
      </c>
      <c r="AJ2315" s="14"/>
      <c r="AK2315" s="14" t="str">
        <f>IF(AL2315="Ja","Versandkosten",VLOOKUP(E2315,'Verweis Belegart'!$A$2:$B$9,2,FALSE))</f>
        <v>Hardware</v>
      </c>
      <c r="AL2315" s="14" t="str">
        <f t="shared" si="332"/>
        <v>Nein</v>
      </c>
      <c r="AM2315" s="14" t="str">
        <f t="shared" si="328"/>
        <v>Positiv</v>
      </c>
    </row>
    <row r="2316" spans="1:39" ht="17.25" customHeight="1" x14ac:dyDescent="0.35">
      <c r="A2316" s="17">
        <v>14572725</v>
      </c>
      <c r="B2316" s="2" t="s">
        <v>1751</v>
      </c>
      <c r="C2316" s="1">
        <v>2025001</v>
      </c>
      <c r="D2316" s="1">
        <v>2000629</v>
      </c>
      <c r="E2316" s="2" t="s">
        <v>34</v>
      </c>
      <c r="F2316" s="2" t="s">
        <v>182</v>
      </c>
      <c r="G2316" s="2" t="s">
        <v>66</v>
      </c>
      <c r="H2316" s="2" t="s">
        <v>1332</v>
      </c>
      <c r="I2316" s="2" t="s">
        <v>1333</v>
      </c>
      <c r="J2316" s="2" t="s">
        <v>103</v>
      </c>
      <c r="K2316" s="2" t="s">
        <v>87</v>
      </c>
      <c r="L2316" s="2" t="s">
        <v>1172</v>
      </c>
      <c r="M2316" s="2" t="s">
        <v>1173</v>
      </c>
      <c r="N2316" s="2" t="s">
        <v>98</v>
      </c>
      <c r="O2316" s="3">
        <v>10</v>
      </c>
      <c r="P2316" s="3">
        <v>165</v>
      </c>
      <c r="Q2316" s="3">
        <v>173</v>
      </c>
      <c r="R2316" s="3">
        <v>1730</v>
      </c>
      <c r="S2316" s="3">
        <v>8</v>
      </c>
      <c r="T2316" s="3">
        <v>80</v>
      </c>
      <c r="U2316" s="3">
        <v>4.62</v>
      </c>
      <c r="V2316" s="2" t="s">
        <v>675</v>
      </c>
      <c r="W2316" s="2" t="s">
        <v>676</v>
      </c>
      <c r="X2316" s="2" t="s">
        <v>125</v>
      </c>
      <c r="Y2316" s="19" t="str">
        <f>VLOOKUP(G2316,'Verweis Kd-Gruppe'!$A$2:$B$8,2,FALSE)</f>
        <v>EXP</v>
      </c>
      <c r="Z2316" s="19" t="str">
        <f>VLOOKUP(J2316,'Verweis Art-Gruppe'!$A$2:$B$15,2,FALSE)</f>
        <v>Geräte</v>
      </c>
      <c r="AA2316" s="19" t="str">
        <f>VLOOKUP(W2316,'Verweis Vertreter'!$A$2:$B$24,2,FALSE)</f>
        <v>Corina Wedel</v>
      </c>
      <c r="AB2316" s="12">
        <f t="shared" si="324"/>
        <v>10</v>
      </c>
      <c r="AC2316" s="12">
        <f t="shared" si="329"/>
        <v>165</v>
      </c>
      <c r="AD2316" s="12">
        <f t="shared" si="330"/>
        <v>173</v>
      </c>
      <c r="AE2316" s="12">
        <f t="shared" si="325"/>
        <v>1730</v>
      </c>
      <c r="AF2316" s="12">
        <f t="shared" si="326"/>
        <v>8</v>
      </c>
      <c r="AG2316" s="12">
        <f t="shared" si="327"/>
        <v>80</v>
      </c>
      <c r="AH2316" s="9">
        <f t="shared" si="331"/>
        <v>4.6242774566473986E-2</v>
      </c>
      <c r="AI2316" s="14">
        <f>VLOOKUP(E2316,'Verweis Faktor'!$A:$B,2,FALSE)</f>
        <v>1</v>
      </c>
      <c r="AJ2316" s="14"/>
      <c r="AK2316" s="14" t="str">
        <f>IF(AL2316="Ja","Versandkosten",VLOOKUP(E2316,'Verweis Belegart'!$A$2:$B$9,2,FALSE))</f>
        <v>Hardware</v>
      </c>
      <c r="AL2316" s="14" t="str">
        <f t="shared" si="332"/>
        <v>Nein</v>
      </c>
      <c r="AM2316" s="14" t="str">
        <f t="shared" si="328"/>
        <v>Positiv</v>
      </c>
    </row>
    <row r="2317" spans="1:39" ht="17.25" customHeight="1" x14ac:dyDescent="0.35">
      <c r="A2317" s="17">
        <v>14572725</v>
      </c>
      <c r="B2317" s="2" t="s">
        <v>1751</v>
      </c>
      <c r="C2317" s="1">
        <v>2025001</v>
      </c>
      <c r="D2317" s="1">
        <v>2000629</v>
      </c>
      <c r="E2317" s="2" t="s">
        <v>34</v>
      </c>
      <c r="F2317" s="2" t="s">
        <v>182</v>
      </c>
      <c r="G2317" s="2" t="s">
        <v>66</v>
      </c>
      <c r="H2317" s="2" t="s">
        <v>1332</v>
      </c>
      <c r="I2317" s="2" t="s">
        <v>1333</v>
      </c>
      <c r="J2317" s="2" t="s">
        <v>103</v>
      </c>
      <c r="K2317" s="2" t="s">
        <v>91</v>
      </c>
      <c r="L2317" s="2" t="s">
        <v>1441</v>
      </c>
      <c r="M2317" s="2" t="s">
        <v>1442</v>
      </c>
      <c r="N2317" s="2" t="s">
        <v>1443</v>
      </c>
      <c r="O2317" s="3">
        <v>6</v>
      </c>
      <c r="P2317" s="3">
        <v>818</v>
      </c>
      <c r="Q2317" s="3">
        <v>865</v>
      </c>
      <c r="R2317" s="3">
        <v>5190</v>
      </c>
      <c r="S2317" s="3">
        <v>47</v>
      </c>
      <c r="T2317" s="3">
        <v>282</v>
      </c>
      <c r="U2317" s="3">
        <v>5.43</v>
      </c>
      <c r="V2317" s="2" t="s">
        <v>675</v>
      </c>
      <c r="W2317" s="2" t="s">
        <v>676</v>
      </c>
      <c r="X2317" s="2" t="s">
        <v>125</v>
      </c>
      <c r="Y2317" s="19" t="str">
        <f>VLOOKUP(G2317,'Verweis Kd-Gruppe'!$A$2:$B$8,2,FALSE)</f>
        <v>EXP</v>
      </c>
      <c r="Z2317" s="19" t="str">
        <f>VLOOKUP(J2317,'Verweis Art-Gruppe'!$A$2:$B$15,2,FALSE)</f>
        <v>Geräte</v>
      </c>
      <c r="AA2317" s="19" t="str">
        <f>VLOOKUP(W2317,'Verweis Vertreter'!$A$2:$B$24,2,FALSE)</f>
        <v>Corina Wedel</v>
      </c>
      <c r="AB2317" s="12">
        <f t="shared" si="324"/>
        <v>6</v>
      </c>
      <c r="AC2317" s="12">
        <f t="shared" si="329"/>
        <v>818</v>
      </c>
      <c r="AD2317" s="12">
        <f t="shared" si="330"/>
        <v>865</v>
      </c>
      <c r="AE2317" s="12">
        <f t="shared" si="325"/>
        <v>5190</v>
      </c>
      <c r="AF2317" s="12">
        <f t="shared" si="326"/>
        <v>47</v>
      </c>
      <c r="AG2317" s="12">
        <f t="shared" si="327"/>
        <v>282</v>
      </c>
      <c r="AH2317" s="9">
        <f t="shared" si="331"/>
        <v>5.4335260115606937E-2</v>
      </c>
      <c r="AI2317" s="14">
        <f>VLOOKUP(E2317,'Verweis Faktor'!$A:$B,2,FALSE)</f>
        <v>1</v>
      </c>
      <c r="AJ2317" s="14"/>
      <c r="AK2317" s="14" t="str">
        <f>IF(AL2317="Ja","Versandkosten",VLOOKUP(E2317,'Verweis Belegart'!$A$2:$B$9,2,FALSE))</f>
        <v>Hardware</v>
      </c>
      <c r="AL2317" s="14" t="str">
        <f t="shared" si="332"/>
        <v>Nein</v>
      </c>
      <c r="AM2317" s="14" t="str">
        <f t="shared" si="328"/>
        <v>Positiv</v>
      </c>
    </row>
    <row r="2318" spans="1:39" ht="17.25" customHeight="1" x14ac:dyDescent="0.35">
      <c r="A2318" s="17">
        <v>14572725</v>
      </c>
      <c r="B2318" s="2" t="s">
        <v>1751</v>
      </c>
      <c r="C2318" s="1">
        <v>2025001</v>
      </c>
      <c r="D2318" s="1">
        <v>2000629</v>
      </c>
      <c r="E2318" s="2" t="s">
        <v>34</v>
      </c>
      <c r="F2318" s="2" t="s">
        <v>182</v>
      </c>
      <c r="G2318" s="2" t="s">
        <v>66</v>
      </c>
      <c r="H2318" s="2" t="s">
        <v>1332</v>
      </c>
      <c r="I2318" s="2" t="s">
        <v>1333</v>
      </c>
      <c r="J2318" s="2" t="s">
        <v>103</v>
      </c>
      <c r="K2318" s="2" t="s">
        <v>95</v>
      </c>
      <c r="L2318" s="2" t="s">
        <v>1307</v>
      </c>
      <c r="M2318" s="2" t="s">
        <v>1308</v>
      </c>
      <c r="N2318" s="2" t="s">
        <v>274</v>
      </c>
      <c r="O2318" s="3">
        <v>2</v>
      </c>
      <c r="P2318" s="3">
        <v>1087</v>
      </c>
      <c r="Q2318" s="3">
        <v>1132</v>
      </c>
      <c r="R2318" s="3">
        <v>2264</v>
      </c>
      <c r="S2318" s="3">
        <v>45</v>
      </c>
      <c r="T2318" s="3">
        <v>90</v>
      </c>
      <c r="U2318" s="3">
        <v>3.97</v>
      </c>
      <c r="V2318" s="2" t="s">
        <v>675</v>
      </c>
      <c r="W2318" s="2" t="s">
        <v>676</v>
      </c>
      <c r="X2318" s="2" t="s">
        <v>125</v>
      </c>
      <c r="Y2318" s="19" t="str">
        <f>VLOOKUP(G2318,'Verweis Kd-Gruppe'!$A$2:$B$8,2,FALSE)</f>
        <v>EXP</v>
      </c>
      <c r="Z2318" s="19" t="str">
        <f>VLOOKUP(J2318,'Verweis Art-Gruppe'!$A$2:$B$15,2,FALSE)</f>
        <v>Geräte</v>
      </c>
      <c r="AA2318" s="19" t="str">
        <f>VLOOKUP(W2318,'Verweis Vertreter'!$A$2:$B$24,2,FALSE)</f>
        <v>Corina Wedel</v>
      </c>
      <c r="AB2318" s="12">
        <f t="shared" si="324"/>
        <v>2</v>
      </c>
      <c r="AC2318" s="12">
        <f t="shared" si="329"/>
        <v>1087</v>
      </c>
      <c r="AD2318" s="12">
        <f t="shared" si="330"/>
        <v>1132</v>
      </c>
      <c r="AE2318" s="12">
        <f t="shared" si="325"/>
        <v>2264</v>
      </c>
      <c r="AF2318" s="12">
        <f t="shared" si="326"/>
        <v>45</v>
      </c>
      <c r="AG2318" s="12">
        <f t="shared" si="327"/>
        <v>90</v>
      </c>
      <c r="AH2318" s="9">
        <f t="shared" si="331"/>
        <v>3.9752650176678443E-2</v>
      </c>
      <c r="AI2318" s="14">
        <f>VLOOKUP(E2318,'Verweis Faktor'!$A:$B,2,FALSE)</f>
        <v>1</v>
      </c>
      <c r="AJ2318" s="14"/>
      <c r="AK2318" s="14" t="str">
        <f>IF(AL2318="Ja","Versandkosten",VLOOKUP(E2318,'Verweis Belegart'!$A$2:$B$9,2,FALSE))</f>
        <v>Hardware</v>
      </c>
      <c r="AL2318" s="14" t="str">
        <f t="shared" si="332"/>
        <v>Nein</v>
      </c>
      <c r="AM2318" s="14" t="str">
        <f t="shared" si="328"/>
        <v>Positiv</v>
      </c>
    </row>
    <row r="2319" spans="1:39" ht="17.25" customHeight="1" x14ac:dyDescent="0.35">
      <c r="A2319" s="17">
        <v>14572725</v>
      </c>
      <c r="B2319" s="2" t="s">
        <v>1751</v>
      </c>
      <c r="C2319" s="1">
        <v>2025001</v>
      </c>
      <c r="D2319" s="1">
        <v>2000629</v>
      </c>
      <c r="E2319" s="2" t="s">
        <v>34</v>
      </c>
      <c r="F2319" s="2" t="s">
        <v>182</v>
      </c>
      <c r="G2319" s="2" t="s">
        <v>66</v>
      </c>
      <c r="H2319" s="2" t="s">
        <v>1332</v>
      </c>
      <c r="I2319" s="2" t="s">
        <v>1333</v>
      </c>
      <c r="J2319" s="2" t="s">
        <v>103</v>
      </c>
      <c r="K2319" s="2" t="s">
        <v>99</v>
      </c>
      <c r="L2319" s="2" t="s">
        <v>1200</v>
      </c>
      <c r="M2319" s="2" t="s">
        <v>1201</v>
      </c>
      <c r="N2319" s="2" t="s">
        <v>262</v>
      </c>
      <c r="O2319" s="3">
        <v>3</v>
      </c>
      <c r="P2319" s="3">
        <v>994</v>
      </c>
      <c r="Q2319" s="3">
        <v>1023</v>
      </c>
      <c r="R2319" s="3">
        <v>3069</v>
      </c>
      <c r="S2319" s="3">
        <v>29</v>
      </c>
      <c r="T2319" s="3">
        <v>87</v>
      </c>
      <c r="U2319" s="3">
        <v>2.83</v>
      </c>
      <c r="V2319" s="2" t="s">
        <v>675</v>
      </c>
      <c r="W2319" s="2" t="s">
        <v>676</v>
      </c>
      <c r="X2319" s="2" t="s">
        <v>125</v>
      </c>
      <c r="Y2319" s="19" t="str">
        <f>VLOOKUP(G2319,'Verweis Kd-Gruppe'!$A$2:$B$8,2,FALSE)</f>
        <v>EXP</v>
      </c>
      <c r="Z2319" s="19" t="str">
        <f>VLOOKUP(J2319,'Verweis Art-Gruppe'!$A$2:$B$15,2,FALSE)</f>
        <v>Geräte</v>
      </c>
      <c r="AA2319" s="19" t="str">
        <f>VLOOKUP(W2319,'Verweis Vertreter'!$A$2:$B$24,2,FALSE)</f>
        <v>Corina Wedel</v>
      </c>
      <c r="AB2319" s="12">
        <f t="shared" si="324"/>
        <v>3</v>
      </c>
      <c r="AC2319" s="12">
        <f t="shared" si="329"/>
        <v>994</v>
      </c>
      <c r="AD2319" s="12">
        <f t="shared" si="330"/>
        <v>1023</v>
      </c>
      <c r="AE2319" s="12">
        <f t="shared" si="325"/>
        <v>3069</v>
      </c>
      <c r="AF2319" s="12">
        <f t="shared" si="326"/>
        <v>29</v>
      </c>
      <c r="AG2319" s="12">
        <f t="shared" si="327"/>
        <v>87</v>
      </c>
      <c r="AH2319" s="9">
        <f t="shared" si="331"/>
        <v>2.8347996089931573E-2</v>
      </c>
      <c r="AI2319" s="14">
        <f>VLOOKUP(E2319,'Verweis Faktor'!$A:$B,2,FALSE)</f>
        <v>1</v>
      </c>
      <c r="AJ2319" s="14"/>
      <c r="AK2319" s="14" t="str">
        <f>IF(AL2319="Ja","Versandkosten",VLOOKUP(E2319,'Verweis Belegart'!$A$2:$B$9,2,FALSE))</f>
        <v>Hardware</v>
      </c>
      <c r="AL2319" s="14" t="str">
        <f t="shared" si="332"/>
        <v>Nein</v>
      </c>
      <c r="AM2319" s="14" t="str">
        <f t="shared" si="328"/>
        <v>Positiv</v>
      </c>
    </row>
    <row r="2320" spans="1:39" ht="17.25" customHeight="1" x14ac:dyDescent="0.35">
      <c r="A2320" s="17">
        <v>14573134</v>
      </c>
      <c r="B2320" s="2" t="s">
        <v>1751</v>
      </c>
      <c r="C2320" s="1">
        <v>2025001</v>
      </c>
      <c r="D2320" s="1">
        <v>2000630</v>
      </c>
      <c r="E2320" s="2" t="s">
        <v>34</v>
      </c>
      <c r="F2320" s="2" t="s">
        <v>142</v>
      </c>
      <c r="G2320" s="2" t="s">
        <v>25</v>
      </c>
      <c r="H2320" s="2" t="s">
        <v>1853</v>
      </c>
      <c r="I2320" s="2" t="s">
        <v>1854</v>
      </c>
      <c r="J2320" s="2" t="s">
        <v>103</v>
      </c>
      <c r="K2320" s="2" t="s">
        <v>28</v>
      </c>
      <c r="L2320" s="2" t="s">
        <v>1091</v>
      </c>
      <c r="M2320" s="2" t="s">
        <v>1092</v>
      </c>
      <c r="N2320" s="2" t="s">
        <v>1093</v>
      </c>
      <c r="O2320" s="3">
        <v>1</v>
      </c>
      <c r="P2320" s="3">
        <v>116.9379</v>
      </c>
      <c r="Q2320" s="3">
        <v>135</v>
      </c>
      <c r="R2320" s="3">
        <v>135</v>
      </c>
      <c r="S2320" s="3">
        <v>18.062100000000001</v>
      </c>
      <c r="T2320" s="3">
        <v>18.059999999999999</v>
      </c>
      <c r="U2320" s="3">
        <v>13.37</v>
      </c>
      <c r="V2320" s="2" t="s">
        <v>427</v>
      </c>
      <c r="W2320" s="2" t="s">
        <v>428</v>
      </c>
      <c r="X2320" s="2" t="s">
        <v>724</v>
      </c>
      <c r="Y2320" s="19" t="str">
        <f>VLOOKUP(G2320,'Verweis Kd-Gruppe'!$A$2:$B$8,2,FALSE)</f>
        <v>FHK</v>
      </c>
      <c r="Z2320" s="19" t="str">
        <f>VLOOKUP(J2320,'Verweis Art-Gruppe'!$A$2:$B$15,2,FALSE)</f>
        <v>Geräte</v>
      </c>
      <c r="AA2320" s="19" t="str">
        <f>VLOOKUP(W2320,'Verweis Vertreter'!$A$2:$B$24,2,FALSE)</f>
        <v>Zentrale</v>
      </c>
      <c r="AB2320" s="12">
        <f t="shared" si="324"/>
        <v>1</v>
      </c>
      <c r="AC2320" s="12">
        <f t="shared" si="329"/>
        <v>116.9379</v>
      </c>
      <c r="AD2320" s="12">
        <f t="shared" si="330"/>
        <v>135</v>
      </c>
      <c r="AE2320" s="12">
        <f t="shared" si="325"/>
        <v>135</v>
      </c>
      <c r="AF2320" s="12">
        <f t="shared" si="326"/>
        <v>18.062100000000001</v>
      </c>
      <c r="AG2320" s="12">
        <f t="shared" si="327"/>
        <v>18.059999999999999</v>
      </c>
      <c r="AH2320" s="9">
        <f t="shared" si="331"/>
        <v>0.13377777777777777</v>
      </c>
      <c r="AI2320" s="14">
        <f>VLOOKUP(E2320,'Verweis Faktor'!$A:$B,2,FALSE)</f>
        <v>1</v>
      </c>
      <c r="AJ2320" s="14"/>
      <c r="AK2320" s="14" t="str">
        <f>IF(AL2320="Ja","Versandkosten",VLOOKUP(E2320,'Verweis Belegart'!$A$2:$B$9,2,FALSE))</f>
        <v>Hardware</v>
      </c>
      <c r="AL2320" s="14" t="str">
        <f t="shared" si="332"/>
        <v>Nein</v>
      </c>
      <c r="AM2320" s="14" t="str">
        <f t="shared" si="328"/>
        <v>Positiv</v>
      </c>
    </row>
    <row r="2321" spans="1:39" ht="17.25" customHeight="1" x14ac:dyDescent="0.35">
      <c r="A2321" s="17">
        <v>14573134</v>
      </c>
      <c r="B2321" s="2" t="s">
        <v>1751</v>
      </c>
      <c r="C2321" s="1">
        <v>2025001</v>
      </c>
      <c r="D2321" s="1">
        <v>2000630</v>
      </c>
      <c r="E2321" s="2" t="s">
        <v>34</v>
      </c>
      <c r="F2321" s="2" t="s">
        <v>142</v>
      </c>
      <c r="G2321" s="2" t="s">
        <v>25</v>
      </c>
      <c r="H2321" s="2" t="s">
        <v>1853</v>
      </c>
      <c r="I2321" s="2" t="s">
        <v>1854</v>
      </c>
      <c r="J2321" s="2" t="s">
        <v>103</v>
      </c>
      <c r="K2321" s="2" t="s">
        <v>45</v>
      </c>
      <c r="L2321" s="2" t="s">
        <v>1808</v>
      </c>
      <c r="M2321" s="2" t="s">
        <v>1809</v>
      </c>
      <c r="N2321" s="2" t="s">
        <v>139</v>
      </c>
      <c r="O2321" s="3">
        <v>1</v>
      </c>
      <c r="P2321" s="3">
        <v>704</v>
      </c>
      <c r="Q2321" s="3">
        <v>722</v>
      </c>
      <c r="R2321" s="3">
        <v>722</v>
      </c>
      <c r="S2321" s="3">
        <v>18</v>
      </c>
      <c r="T2321" s="3">
        <v>18</v>
      </c>
      <c r="U2321" s="3">
        <v>2.4900000000000002</v>
      </c>
      <c r="V2321" s="2" t="s">
        <v>427</v>
      </c>
      <c r="W2321" s="2" t="s">
        <v>428</v>
      </c>
      <c r="X2321" s="2" t="s">
        <v>724</v>
      </c>
      <c r="Y2321" s="19" t="str">
        <f>VLOOKUP(G2321,'Verweis Kd-Gruppe'!$A$2:$B$8,2,FALSE)</f>
        <v>FHK</v>
      </c>
      <c r="Z2321" s="19" t="str">
        <f>VLOOKUP(J2321,'Verweis Art-Gruppe'!$A$2:$B$15,2,FALSE)</f>
        <v>Geräte</v>
      </c>
      <c r="AA2321" s="19" t="str">
        <f>VLOOKUP(W2321,'Verweis Vertreter'!$A$2:$B$24,2,FALSE)</f>
        <v>Zentrale</v>
      </c>
      <c r="AB2321" s="12">
        <f t="shared" si="324"/>
        <v>1</v>
      </c>
      <c r="AC2321" s="12">
        <f t="shared" si="329"/>
        <v>704</v>
      </c>
      <c r="AD2321" s="12">
        <f t="shared" si="330"/>
        <v>722</v>
      </c>
      <c r="AE2321" s="12">
        <f t="shared" si="325"/>
        <v>722</v>
      </c>
      <c r="AF2321" s="12">
        <f t="shared" si="326"/>
        <v>18</v>
      </c>
      <c r="AG2321" s="12">
        <f t="shared" si="327"/>
        <v>18</v>
      </c>
      <c r="AH2321" s="9">
        <f t="shared" si="331"/>
        <v>2.4930747922437674E-2</v>
      </c>
      <c r="AI2321" s="14">
        <f>VLOOKUP(E2321,'Verweis Faktor'!$A:$B,2,FALSE)</f>
        <v>1</v>
      </c>
      <c r="AJ2321" s="14"/>
      <c r="AK2321" s="14" t="str">
        <f>IF(AL2321="Ja","Versandkosten",VLOOKUP(E2321,'Verweis Belegart'!$A$2:$B$9,2,FALSE))</f>
        <v>Hardware</v>
      </c>
      <c r="AL2321" s="14" t="str">
        <f t="shared" si="332"/>
        <v>Nein</v>
      </c>
      <c r="AM2321" s="14" t="str">
        <f t="shared" si="328"/>
        <v>Positiv</v>
      </c>
    </row>
    <row r="2322" spans="1:39" ht="17.25" customHeight="1" x14ac:dyDescent="0.35">
      <c r="A2322" s="17">
        <v>14573134</v>
      </c>
      <c r="B2322" s="2" t="s">
        <v>1751</v>
      </c>
      <c r="C2322" s="1">
        <v>2025001</v>
      </c>
      <c r="D2322" s="1">
        <v>2000630</v>
      </c>
      <c r="E2322" s="2" t="s">
        <v>34</v>
      </c>
      <c r="F2322" s="2" t="s">
        <v>142</v>
      </c>
      <c r="G2322" s="2" t="s">
        <v>25</v>
      </c>
      <c r="H2322" s="2" t="s">
        <v>1853</v>
      </c>
      <c r="I2322" s="2" t="s">
        <v>1854</v>
      </c>
      <c r="J2322" s="2" t="s">
        <v>103</v>
      </c>
      <c r="K2322" s="2" t="s">
        <v>49</v>
      </c>
      <c r="L2322" s="2" t="s">
        <v>1855</v>
      </c>
      <c r="M2322" s="2" t="s">
        <v>1856</v>
      </c>
      <c r="N2322" s="2" t="s">
        <v>1857</v>
      </c>
      <c r="O2322" s="3">
        <v>1</v>
      </c>
      <c r="P2322" s="3">
        <v>116.5</v>
      </c>
      <c r="Q2322" s="3">
        <v>117</v>
      </c>
      <c r="R2322" s="3">
        <v>117</v>
      </c>
      <c r="S2322" s="3">
        <v>0.5</v>
      </c>
      <c r="T2322" s="3">
        <v>0.5</v>
      </c>
      <c r="U2322" s="3">
        <v>0.42</v>
      </c>
      <c r="V2322" s="2" t="s">
        <v>427</v>
      </c>
      <c r="W2322" s="2" t="s">
        <v>428</v>
      </c>
      <c r="X2322" s="2" t="s">
        <v>724</v>
      </c>
      <c r="Y2322" s="19" t="str">
        <f>VLOOKUP(G2322,'Verweis Kd-Gruppe'!$A$2:$B$8,2,FALSE)</f>
        <v>FHK</v>
      </c>
      <c r="Z2322" s="19" t="str">
        <f>VLOOKUP(J2322,'Verweis Art-Gruppe'!$A$2:$B$15,2,FALSE)</f>
        <v>Geräte</v>
      </c>
      <c r="AA2322" s="19" t="str">
        <f>VLOOKUP(W2322,'Verweis Vertreter'!$A$2:$B$24,2,FALSE)</f>
        <v>Zentrale</v>
      </c>
      <c r="AB2322" s="12">
        <f t="shared" si="324"/>
        <v>1</v>
      </c>
      <c r="AC2322" s="12">
        <f t="shared" si="329"/>
        <v>116.5</v>
      </c>
      <c r="AD2322" s="12">
        <f t="shared" si="330"/>
        <v>117</v>
      </c>
      <c r="AE2322" s="12">
        <f t="shared" si="325"/>
        <v>117</v>
      </c>
      <c r="AF2322" s="12">
        <f t="shared" si="326"/>
        <v>0.5</v>
      </c>
      <c r="AG2322" s="12">
        <f t="shared" si="327"/>
        <v>0.5</v>
      </c>
      <c r="AH2322" s="9">
        <f t="shared" si="331"/>
        <v>4.2735042735042739E-3</v>
      </c>
      <c r="AI2322" s="14">
        <f>VLOOKUP(E2322,'Verweis Faktor'!$A:$B,2,FALSE)</f>
        <v>1</v>
      </c>
      <c r="AJ2322" s="14"/>
      <c r="AK2322" s="14" t="str">
        <f>IF(AL2322="Ja","Versandkosten",VLOOKUP(E2322,'Verweis Belegart'!$A$2:$B$9,2,FALSE))</f>
        <v>Hardware</v>
      </c>
      <c r="AL2322" s="14" t="str">
        <f t="shared" si="332"/>
        <v>Nein</v>
      </c>
      <c r="AM2322" s="14" t="str">
        <f t="shared" si="328"/>
        <v>Positiv</v>
      </c>
    </row>
    <row r="2323" spans="1:39" ht="17.25" customHeight="1" x14ac:dyDescent="0.35">
      <c r="A2323" s="17">
        <v>14573134</v>
      </c>
      <c r="B2323" s="2" t="s">
        <v>1751</v>
      </c>
      <c r="C2323" s="1">
        <v>2025001</v>
      </c>
      <c r="D2323" s="1">
        <v>2000630</v>
      </c>
      <c r="E2323" s="2" t="s">
        <v>34</v>
      </c>
      <c r="F2323" s="2" t="s">
        <v>142</v>
      </c>
      <c r="G2323" s="2" t="s">
        <v>25</v>
      </c>
      <c r="H2323" s="2" t="s">
        <v>1853</v>
      </c>
      <c r="I2323" s="2" t="s">
        <v>1854</v>
      </c>
      <c r="J2323" s="2" t="s">
        <v>103</v>
      </c>
      <c r="K2323" s="2" t="s">
        <v>79</v>
      </c>
      <c r="L2323" s="2" t="s">
        <v>677</v>
      </c>
      <c r="M2323" s="2" t="s">
        <v>678</v>
      </c>
      <c r="N2323" s="2" t="s">
        <v>679</v>
      </c>
      <c r="O2323" s="3">
        <v>1</v>
      </c>
      <c r="P2323" s="3">
        <v>90.019599999999997</v>
      </c>
      <c r="Q2323" s="3">
        <v>99</v>
      </c>
      <c r="R2323" s="3">
        <v>99</v>
      </c>
      <c r="S2323" s="3">
        <v>8.9803999999999995</v>
      </c>
      <c r="T2323" s="3">
        <v>8.98</v>
      </c>
      <c r="U2323" s="3">
        <v>9.07</v>
      </c>
      <c r="V2323" s="2" t="s">
        <v>427</v>
      </c>
      <c r="W2323" s="2" t="s">
        <v>428</v>
      </c>
      <c r="X2323" s="2" t="s">
        <v>724</v>
      </c>
      <c r="Y2323" s="19" t="str">
        <f>VLOOKUP(G2323,'Verweis Kd-Gruppe'!$A$2:$B$8,2,FALSE)</f>
        <v>FHK</v>
      </c>
      <c r="Z2323" s="19" t="str">
        <f>VLOOKUP(J2323,'Verweis Art-Gruppe'!$A$2:$B$15,2,FALSE)</f>
        <v>Geräte</v>
      </c>
      <c r="AA2323" s="19" t="str">
        <f>VLOOKUP(W2323,'Verweis Vertreter'!$A$2:$B$24,2,FALSE)</f>
        <v>Zentrale</v>
      </c>
      <c r="AB2323" s="12">
        <f t="shared" si="324"/>
        <v>1</v>
      </c>
      <c r="AC2323" s="12">
        <f t="shared" si="329"/>
        <v>90.019599999999997</v>
      </c>
      <c r="AD2323" s="12">
        <f t="shared" si="330"/>
        <v>99</v>
      </c>
      <c r="AE2323" s="12">
        <f t="shared" si="325"/>
        <v>99</v>
      </c>
      <c r="AF2323" s="12">
        <f t="shared" si="326"/>
        <v>8.9803999999999995</v>
      </c>
      <c r="AG2323" s="12">
        <f t="shared" si="327"/>
        <v>8.98</v>
      </c>
      <c r="AH2323" s="9">
        <f t="shared" si="331"/>
        <v>9.0707070707070708E-2</v>
      </c>
      <c r="AI2323" s="14">
        <f>VLOOKUP(E2323,'Verweis Faktor'!$A:$B,2,FALSE)</f>
        <v>1</v>
      </c>
      <c r="AJ2323" s="14"/>
      <c r="AK2323" s="14" t="str">
        <f>IF(AL2323="Ja","Versandkosten",VLOOKUP(E2323,'Verweis Belegart'!$A$2:$B$9,2,FALSE))</f>
        <v>Hardware</v>
      </c>
      <c r="AL2323" s="14" t="str">
        <f t="shared" si="332"/>
        <v>Nein</v>
      </c>
      <c r="AM2323" s="14" t="str">
        <f t="shared" si="328"/>
        <v>Positiv</v>
      </c>
    </row>
    <row r="2324" spans="1:39" ht="17.25" customHeight="1" x14ac:dyDescent="0.35">
      <c r="A2324" s="17">
        <v>14573134</v>
      </c>
      <c r="B2324" s="2" t="s">
        <v>1751</v>
      </c>
      <c r="C2324" s="1">
        <v>2025001</v>
      </c>
      <c r="D2324" s="1">
        <v>2000630</v>
      </c>
      <c r="E2324" s="2" t="s">
        <v>34</v>
      </c>
      <c r="F2324" s="2" t="s">
        <v>142</v>
      </c>
      <c r="G2324" s="2" t="s">
        <v>25</v>
      </c>
      <c r="H2324" s="2" t="s">
        <v>1853</v>
      </c>
      <c r="I2324" s="2" t="s">
        <v>1854</v>
      </c>
      <c r="J2324" s="2" t="s">
        <v>103</v>
      </c>
      <c r="K2324" s="2" t="s">
        <v>83</v>
      </c>
      <c r="L2324" s="2" t="s">
        <v>370</v>
      </c>
      <c r="M2324" s="2" t="s">
        <v>371</v>
      </c>
      <c r="N2324" s="2" t="s">
        <v>152</v>
      </c>
      <c r="O2324" s="3">
        <v>1</v>
      </c>
      <c r="P2324" s="3">
        <v>202</v>
      </c>
      <c r="Q2324" s="3">
        <v>205</v>
      </c>
      <c r="R2324" s="3">
        <v>205</v>
      </c>
      <c r="S2324" s="3">
        <v>3</v>
      </c>
      <c r="T2324" s="3">
        <v>3</v>
      </c>
      <c r="U2324" s="3">
        <v>1.46</v>
      </c>
      <c r="V2324" s="2" t="s">
        <v>427</v>
      </c>
      <c r="W2324" s="2" t="s">
        <v>428</v>
      </c>
      <c r="X2324" s="2" t="s">
        <v>724</v>
      </c>
      <c r="Y2324" s="19" t="str">
        <f>VLOOKUP(G2324,'Verweis Kd-Gruppe'!$A$2:$B$8,2,FALSE)</f>
        <v>FHK</v>
      </c>
      <c r="Z2324" s="19" t="str">
        <f>VLOOKUP(J2324,'Verweis Art-Gruppe'!$A$2:$B$15,2,FALSE)</f>
        <v>Geräte</v>
      </c>
      <c r="AA2324" s="19" t="str">
        <f>VLOOKUP(W2324,'Verweis Vertreter'!$A$2:$B$24,2,FALSE)</f>
        <v>Zentrale</v>
      </c>
      <c r="AB2324" s="12">
        <f t="shared" si="324"/>
        <v>1</v>
      </c>
      <c r="AC2324" s="12">
        <f t="shared" si="329"/>
        <v>202</v>
      </c>
      <c r="AD2324" s="12">
        <f t="shared" si="330"/>
        <v>205</v>
      </c>
      <c r="AE2324" s="12">
        <f t="shared" si="325"/>
        <v>205</v>
      </c>
      <c r="AF2324" s="12">
        <f t="shared" si="326"/>
        <v>3</v>
      </c>
      <c r="AG2324" s="12">
        <f t="shared" si="327"/>
        <v>3</v>
      </c>
      <c r="AH2324" s="9">
        <f t="shared" si="331"/>
        <v>1.4634146341463415E-2</v>
      </c>
      <c r="AI2324" s="14">
        <f>VLOOKUP(E2324,'Verweis Faktor'!$A:$B,2,FALSE)</f>
        <v>1</v>
      </c>
      <c r="AJ2324" s="14"/>
      <c r="AK2324" s="14" t="str">
        <f>IF(AL2324="Ja","Versandkosten",VLOOKUP(E2324,'Verweis Belegart'!$A$2:$B$9,2,FALSE))</f>
        <v>Hardware</v>
      </c>
      <c r="AL2324" s="14" t="str">
        <f t="shared" si="332"/>
        <v>Nein</v>
      </c>
      <c r="AM2324" s="14" t="str">
        <f t="shared" si="328"/>
        <v>Positiv</v>
      </c>
    </row>
    <row r="2325" spans="1:39" ht="17.25" customHeight="1" x14ac:dyDescent="0.35">
      <c r="A2325" s="17">
        <v>14573134</v>
      </c>
      <c r="B2325" s="2" t="s">
        <v>1751</v>
      </c>
      <c r="C2325" s="1">
        <v>2025001</v>
      </c>
      <c r="D2325" s="1">
        <v>2000630</v>
      </c>
      <c r="E2325" s="2" t="s">
        <v>34</v>
      </c>
      <c r="F2325" s="2" t="s">
        <v>142</v>
      </c>
      <c r="G2325" s="2" t="s">
        <v>25</v>
      </c>
      <c r="H2325" s="2" t="s">
        <v>1853</v>
      </c>
      <c r="I2325" s="2" t="s">
        <v>1854</v>
      </c>
      <c r="J2325" s="2" t="s">
        <v>103</v>
      </c>
      <c r="K2325" s="2" t="s">
        <v>87</v>
      </c>
      <c r="L2325" s="2" t="s">
        <v>953</v>
      </c>
      <c r="M2325" s="2" t="s">
        <v>954</v>
      </c>
      <c r="N2325" s="2" t="s">
        <v>955</v>
      </c>
      <c r="O2325" s="3">
        <v>4</v>
      </c>
      <c r="P2325" s="3">
        <v>56.11</v>
      </c>
      <c r="Q2325" s="3">
        <v>57</v>
      </c>
      <c r="R2325" s="3">
        <v>228</v>
      </c>
      <c r="S2325" s="3">
        <v>0.89</v>
      </c>
      <c r="T2325" s="3">
        <v>3.56</v>
      </c>
      <c r="U2325" s="3">
        <v>1.56</v>
      </c>
      <c r="V2325" s="2" t="s">
        <v>427</v>
      </c>
      <c r="W2325" s="2" t="s">
        <v>428</v>
      </c>
      <c r="X2325" s="2" t="s">
        <v>724</v>
      </c>
      <c r="Y2325" s="19" t="str">
        <f>VLOOKUP(G2325,'Verweis Kd-Gruppe'!$A$2:$B$8,2,FALSE)</f>
        <v>FHK</v>
      </c>
      <c r="Z2325" s="19" t="str">
        <f>VLOOKUP(J2325,'Verweis Art-Gruppe'!$A$2:$B$15,2,FALSE)</f>
        <v>Geräte</v>
      </c>
      <c r="AA2325" s="19" t="str">
        <f>VLOOKUP(W2325,'Verweis Vertreter'!$A$2:$B$24,2,FALSE)</f>
        <v>Zentrale</v>
      </c>
      <c r="AB2325" s="12">
        <f t="shared" si="324"/>
        <v>4</v>
      </c>
      <c r="AC2325" s="12">
        <f t="shared" si="329"/>
        <v>56.11</v>
      </c>
      <c r="AD2325" s="12">
        <f t="shared" si="330"/>
        <v>57</v>
      </c>
      <c r="AE2325" s="12">
        <f t="shared" si="325"/>
        <v>228</v>
      </c>
      <c r="AF2325" s="12">
        <f t="shared" si="326"/>
        <v>0.89</v>
      </c>
      <c r="AG2325" s="12">
        <f t="shared" si="327"/>
        <v>3.56</v>
      </c>
      <c r="AH2325" s="9">
        <f t="shared" si="331"/>
        <v>1.5614035087719299E-2</v>
      </c>
      <c r="AI2325" s="14">
        <f>VLOOKUP(E2325,'Verweis Faktor'!$A:$B,2,FALSE)</f>
        <v>1</v>
      </c>
      <c r="AJ2325" s="14"/>
      <c r="AK2325" s="14" t="str">
        <f>IF(AL2325="Ja","Versandkosten",VLOOKUP(E2325,'Verweis Belegart'!$A$2:$B$9,2,FALSE))</f>
        <v>Hardware</v>
      </c>
      <c r="AL2325" s="14" t="str">
        <f t="shared" si="332"/>
        <v>Nein</v>
      </c>
      <c r="AM2325" s="14" t="str">
        <f t="shared" si="328"/>
        <v>Positiv</v>
      </c>
    </row>
    <row r="2326" spans="1:39" ht="17.25" customHeight="1" x14ac:dyDescent="0.35">
      <c r="A2326" s="17">
        <v>14573134</v>
      </c>
      <c r="B2326" s="2" t="s">
        <v>1751</v>
      </c>
      <c r="C2326" s="1">
        <v>2025001</v>
      </c>
      <c r="D2326" s="1">
        <v>2000630</v>
      </c>
      <c r="E2326" s="2" t="s">
        <v>34</v>
      </c>
      <c r="F2326" s="2" t="s">
        <v>142</v>
      </c>
      <c r="G2326" s="2" t="s">
        <v>25</v>
      </c>
      <c r="H2326" s="2" t="s">
        <v>1853</v>
      </c>
      <c r="I2326" s="2" t="s">
        <v>1854</v>
      </c>
      <c r="J2326" s="2" t="s">
        <v>2228</v>
      </c>
      <c r="K2326" s="2" t="s">
        <v>91</v>
      </c>
      <c r="L2326" s="2" t="s">
        <v>1386</v>
      </c>
      <c r="M2326" s="2" t="s">
        <v>1387</v>
      </c>
      <c r="N2326" s="2"/>
      <c r="O2326" s="3">
        <v>1</v>
      </c>
      <c r="P2326" s="3">
        <v>0</v>
      </c>
      <c r="Q2326" s="3">
        <v>0</v>
      </c>
      <c r="R2326" s="3">
        <v>0</v>
      </c>
      <c r="S2326" s="3"/>
      <c r="T2326" s="3">
        <v>0</v>
      </c>
      <c r="U2326" s="3"/>
      <c r="V2326" s="2" t="s">
        <v>427</v>
      </c>
      <c r="W2326" s="2" t="s">
        <v>428</v>
      </c>
      <c r="X2326" s="2" t="s">
        <v>724</v>
      </c>
      <c r="Y2326" s="19" t="str">
        <f>VLOOKUP(G2326,'Verweis Kd-Gruppe'!$A$2:$B$8,2,FALSE)</f>
        <v>FHK</v>
      </c>
      <c r="Z2326" s="19" t="str">
        <f>VLOOKUP(J2326,'Verweis Art-Gruppe'!$A$2:$B$15,2,FALSE)</f>
        <v>Marketing</v>
      </c>
      <c r="AA2326" s="19" t="str">
        <f>VLOOKUP(W2326,'Verweis Vertreter'!$A$2:$B$24,2,FALSE)</f>
        <v>Zentrale</v>
      </c>
      <c r="AB2326" s="12">
        <f t="shared" si="324"/>
        <v>1</v>
      </c>
      <c r="AC2326" s="12">
        <f t="shared" si="329"/>
        <v>0</v>
      </c>
      <c r="AD2326" s="12">
        <f t="shared" si="330"/>
        <v>0</v>
      </c>
      <c r="AE2326" s="12">
        <f t="shared" si="325"/>
        <v>0</v>
      </c>
      <c r="AF2326" s="12">
        <f t="shared" si="326"/>
        <v>0</v>
      </c>
      <c r="AG2326" s="12">
        <f t="shared" si="327"/>
        <v>0</v>
      </c>
      <c r="AH2326" s="9">
        <f t="shared" si="331"/>
        <v>0</v>
      </c>
      <c r="AI2326" s="14">
        <f>VLOOKUP(E2326,'Verweis Faktor'!$A:$B,2,FALSE)</f>
        <v>1</v>
      </c>
      <c r="AJ2326" s="14"/>
      <c r="AK2326" s="14" t="str">
        <f>IF(AL2326="Ja","Versandkosten",VLOOKUP(E2326,'Verweis Belegart'!$A$2:$B$9,2,FALSE))</f>
        <v>Hardware</v>
      </c>
      <c r="AL2326" s="14" t="str">
        <f t="shared" si="332"/>
        <v>Nein</v>
      </c>
      <c r="AM2326" s="14" t="str">
        <f t="shared" si="328"/>
        <v>Positiv</v>
      </c>
    </row>
    <row r="2327" spans="1:39" ht="17.25" customHeight="1" x14ac:dyDescent="0.35">
      <c r="A2327" s="17">
        <v>14573178</v>
      </c>
      <c r="B2327" s="2" t="s">
        <v>1751</v>
      </c>
      <c r="C2327" s="1">
        <v>2025001</v>
      </c>
      <c r="D2327" s="1">
        <v>2000631</v>
      </c>
      <c r="E2327" s="2" t="s">
        <v>34</v>
      </c>
      <c r="F2327" s="2" t="s">
        <v>142</v>
      </c>
      <c r="G2327" s="2" t="s">
        <v>36</v>
      </c>
      <c r="H2327" s="2" t="s">
        <v>1258</v>
      </c>
      <c r="I2327" s="2" t="s">
        <v>1259</v>
      </c>
      <c r="J2327" s="2" t="s">
        <v>103</v>
      </c>
      <c r="K2327" s="2" t="s">
        <v>28</v>
      </c>
      <c r="L2327" s="2" t="s">
        <v>845</v>
      </c>
      <c r="M2327" s="2" t="s">
        <v>846</v>
      </c>
      <c r="N2327" s="2" t="s">
        <v>128</v>
      </c>
      <c r="O2327" s="3">
        <v>1</v>
      </c>
      <c r="P2327" s="3">
        <v>190.3897</v>
      </c>
      <c r="Q2327" s="3">
        <v>230.72</v>
      </c>
      <c r="R2327" s="3">
        <v>230.72</v>
      </c>
      <c r="S2327" s="3">
        <v>40.330300000000001</v>
      </c>
      <c r="T2327" s="3">
        <v>40.33</v>
      </c>
      <c r="U2327" s="3">
        <v>17.48</v>
      </c>
      <c r="V2327" s="2" t="s">
        <v>235</v>
      </c>
      <c r="W2327" s="2" t="s">
        <v>236</v>
      </c>
      <c r="X2327" s="2" t="s">
        <v>33</v>
      </c>
      <c r="Y2327" s="19" t="str">
        <f>VLOOKUP(G2327,'Verweis Kd-Gruppe'!$A$2:$B$8,2,FALSE)</f>
        <v>GRK</v>
      </c>
      <c r="Z2327" s="19" t="str">
        <f>VLOOKUP(J2327,'Verweis Art-Gruppe'!$A$2:$B$15,2,FALSE)</f>
        <v>Geräte</v>
      </c>
      <c r="AA2327" s="19" t="str">
        <f>VLOOKUP(W2327,'Verweis Vertreter'!$A$2:$B$24,2,FALSE)</f>
        <v>Patrick Verfürth</v>
      </c>
      <c r="AB2327" s="12">
        <f t="shared" si="324"/>
        <v>1</v>
      </c>
      <c r="AC2327" s="12">
        <f t="shared" si="329"/>
        <v>190.3897</v>
      </c>
      <c r="AD2327" s="12">
        <f t="shared" si="330"/>
        <v>230.72</v>
      </c>
      <c r="AE2327" s="12">
        <f t="shared" si="325"/>
        <v>230.72</v>
      </c>
      <c r="AF2327" s="12">
        <f t="shared" si="326"/>
        <v>40.330300000000001</v>
      </c>
      <c r="AG2327" s="12">
        <f t="shared" si="327"/>
        <v>40.33</v>
      </c>
      <c r="AH2327" s="9">
        <f t="shared" si="331"/>
        <v>0.1748006241331484</v>
      </c>
      <c r="AI2327" s="14">
        <f>VLOOKUP(E2327,'Verweis Faktor'!$A:$B,2,FALSE)</f>
        <v>1</v>
      </c>
      <c r="AJ2327" s="14"/>
      <c r="AK2327" s="14" t="str">
        <f>IF(AL2327="Ja","Versandkosten",VLOOKUP(E2327,'Verweis Belegart'!$A$2:$B$9,2,FALSE))</f>
        <v>Hardware</v>
      </c>
      <c r="AL2327" s="14" t="str">
        <f t="shared" si="332"/>
        <v>Nein</v>
      </c>
      <c r="AM2327" s="14" t="str">
        <f t="shared" si="328"/>
        <v>Positiv</v>
      </c>
    </row>
    <row r="2328" spans="1:39" ht="17.25" customHeight="1" x14ac:dyDescent="0.35">
      <c r="A2328" s="17">
        <v>14572804</v>
      </c>
      <c r="B2328" s="2" t="s">
        <v>1751</v>
      </c>
      <c r="C2328" s="1">
        <v>2025001</v>
      </c>
      <c r="D2328" s="1">
        <v>2000632</v>
      </c>
      <c r="E2328" s="2" t="s">
        <v>34</v>
      </c>
      <c r="F2328" s="2" t="s">
        <v>142</v>
      </c>
      <c r="G2328" s="2" t="s">
        <v>66</v>
      </c>
      <c r="H2328" s="2" t="s">
        <v>1858</v>
      </c>
      <c r="I2328" s="2" t="s">
        <v>1859</v>
      </c>
      <c r="J2328" s="2" t="s">
        <v>103</v>
      </c>
      <c r="K2328" s="2" t="s">
        <v>28</v>
      </c>
      <c r="L2328" s="2" t="s">
        <v>1303</v>
      </c>
      <c r="M2328" s="2" t="s">
        <v>1304</v>
      </c>
      <c r="N2328" s="2" t="s">
        <v>274</v>
      </c>
      <c r="O2328" s="3">
        <v>15</v>
      </c>
      <c r="P2328" s="3">
        <v>1088.1931999999999</v>
      </c>
      <c r="Q2328" s="3">
        <v>1123</v>
      </c>
      <c r="R2328" s="3">
        <v>16845</v>
      </c>
      <c r="S2328" s="3">
        <v>34.806800000000003</v>
      </c>
      <c r="T2328" s="3">
        <v>522.1</v>
      </c>
      <c r="U2328" s="3">
        <v>3.09</v>
      </c>
      <c r="V2328" s="2" t="s">
        <v>855</v>
      </c>
      <c r="W2328" s="2" t="s">
        <v>856</v>
      </c>
      <c r="X2328" s="2" t="s">
        <v>125</v>
      </c>
      <c r="Y2328" s="19" t="str">
        <f>VLOOKUP(G2328,'Verweis Kd-Gruppe'!$A$2:$B$8,2,FALSE)</f>
        <v>EXP</v>
      </c>
      <c r="Z2328" s="19" t="str">
        <f>VLOOKUP(J2328,'Verweis Art-Gruppe'!$A$2:$B$15,2,FALSE)</f>
        <v>Geräte</v>
      </c>
      <c r="AA2328" s="19" t="str">
        <f>VLOOKUP(W2328,'Verweis Vertreter'!$A$2:$B$24,2,FALSE)</f>
        <v>Chahid Drimani</v>
      </c>
      <c r="AB2328" s="12">
        <f t="shared" si="324"/>
        <v>15</v>
      </c>
      <c r="AC2328" s="12">
        <f t="shared" si="329"/>
        <v>1088.1931999999999</v>
      </c>
      <c r="AD2328" s="12">
        <f t="shared" si="330"/>
        <v>1123</v>
      </c>
      <c r="AE2328" s="12">
        <f t="shared" si="325"/>
        <v>16845</v>
      </c>
      <c r="AF2328" s="12">
        <f t="shared" si="326"/>
        <v>34.806800000000003</v>
      </c>
      <c r="AG2328" s="12">
        <f t="shared" si="327"/>
        <v>522.1</v>
      </c>
      <c r="AH2328" s="9">
        <f t="shared" si="331"/>
        <v>3.0994360344315821E-2</v>
      </c>
      <c r="AI2328" s="14">
        <f>VLOOKUP(E2328,'Verweis Faktor'!$A:$B,2,FALSE)</f>
        <v>1</v>
      </c>
      <c r="AJ2328" s="14"/>
      <c r="AK2328" s="14" t="str">
        <f>IF(AL2328="Ja","Versandkosten",VLOOKUP(E2328,'Verweis Belegart'!$A$2:$B$9,2,FALSE))</f>
        <v>Hardware</v>
      </c>
      <c r="AL2328" s="14" t="str">
        <f t="shared" si="332"/>
        <v>Nein</v>
      </c>
      <c r="AM2328" s="14" t="str">
        <f t="shared" si="328"/>
        <v>Positiv</v>
      </c>
    </row>
    <row r="2329" spans="1:39" ht="17.25" customHeight="1" x14ac:dyDescent="0.35">
      <c r="A2329" s="17">
        <v>14573061</v>
      </c>
      <c r="B2329" s="2" t="s">
        <v>1751</v>
      </c>
      <c r="C2329" s="1">
        <v>2025001</v>
      </c>
      <c r="D2329" s="1">
        <v>2000633</v>
      </c>
      <c r="E2329" s="2" t="s">
        <v>34</v>
      </c>
      <c r="F2329" s="2" t="s">
        <v>182</v>
      </c>
      <c r="G2329" s="2" t="s">
        <v>66</v>
      </c>
      <c r="H2329" s="2" t="s">
        <v>1326</v>
      </c>
      <c r="I2329" s="2" t="s">
        <v>1327</v>
      </c>
      <c r="J2329" s="2" t="s">
        <v>2791</v>
      </c>
      <c r="K2329" s="2" t="s">
        <v>28</v>
      </c>
      <c r="L2329" s="2" t="s">
        <v>120</v>
      </c>
      <c r="M2329" s="2" t="s">
        <v>121</v>
      </c>
      <c r="N2329" s="2" t="s">
        <v>122</v>
      </c>
      <c r="O2329" s="3">
        <v>1</v>
      </c>
      <c r="P2329" s="3">
        <v>0</v>
      </c>
      <c r="Q2329" s="3">
        <v>15</v>
      </c>
      <c r="R2329" s="3">
        <v>15</v>
      </c>
      <c r="S2329" s="3">
        <v>15</v>
      </c>
      <c r="T2329" s="3">
        <v>15</v>
      </c>
      <c r="U2329" s="3"/>
      <c r="V2329" s="2" t="s">
        <v>42</v>
      </c>
      <c r="W2329" s="2" t="s">
        <v>43</v>
      </c>
      <c r="X2329" s="2" t="s">
        <v>72</v>
      </c>
      <c r="Y2329" s="19" t="str">
        <f>VLOOKUP(G2329,'Verweis Kd-Gruppe'!$A$2:$B$8,2,FALSE)</f>
        <v>EXP</v>
      </c>
      <c r="Z2329" s="19" t="str">
        <f>VLOOKUP(J2329,'Verweis Art-Gruppe'!$A$2:$B$15,2,FALSE)</f>
        <v>Sonstige</v>
      </c>
      <c r="AA2329" s="19" t="str">
        <f>VLOOKUP(W2329,'Verweis Vertreter'!$A$2:$B$24,2,FALSE)</f>
        <v>Sebastian Faber</v>
      </c>
      <c r="AB2329" s="12">
        <f t="shared" si="324"/>
        <v>1</v>
      </c>
      <c r="AC2329" s="12">
        <f t="shared" si="329"/>
        <v>0</v>
      </c>
      <c r="AD2329" s="12">
        <f t="shared" si="330"/>
        <v>15</v>
      </c>
      <c r="AE2329" s="12">
        <f t="shared" si="325"/>
        <v>15</v>
      </c>
      <c r="AF2329" s="12">
        <f t="shared" si="326"/>
        <v>15</v>
      </c>
      <c r="AG2329" s="12">
        <f t="shared" si="327"/>
        <v>15</v>
      </c>
      <c r="AH2329" s="9">
        <f t="shared" si="331"/>
        <v>1</v>
      </c>
      <c r="AI2329" s="14">
        <f>VLOOKUP(E2329,'Verweis Faktor'!$A:$B,2,FALSE)</f>
        <v>1</v>
      </c>
      <c r="AJ2329" s="14"/>
      <c r="AK2329" s="14" t="str">
        <f>IF(AL2329="Ja","Versandkosten",VLOOKUP(E2329,'Verweis Belegart'!$A$2:$B$9,2,FALSE))</f>
        <v>Versandkosten</v>
      </c>
      <c r="AL2329" s="14" t="str">
        <f t="shared" si="332"/>
        <v>Ja</v>
      </c>
      <c r="AM2329" s="14" t="str">
        <f t="shared" si="328"/>
        <v>Positiv</v>
      </c>
    </row>
    <row r="2330" spans="1:39" ht="17.25" customHeight="1" x14ac:dyDescent="0.35">
      <c r="A2330" s="17">
        <v>14573061</v>
      </c>
      <c r="B2330" s="2" t="s">
        <v>1751</v>
      </c>
      <c r="C2330" s="1">
        <v>2025001</v>
      </c>
      <c r="D2330" s="1">
        <v>2000633</v>
      </c>
      <c r="E2330" s="2" t="s">
        <v>34</v>
      </c>
      <c r="F2330" s="2" t="s">
        <v>182</v>
      </c>
      <c r="G2330" s="2" t="s">
        <v>66</v>
      </c>
      <c r="H2330" s="2" t="s">
        <v>1326</v>
      </c>
      <c r="I2330" s="2" t="s">
        <v>1327</v>
      </c>
      <c r="J2330" s="2" t="s">
        <v>304</v>
      </c>
      <c r="K2330" s="2" t="s">
        <v>45</v>
      </c>
      <c r="L2330" s="2" t="s">
        <v>382</v>
      </c>
      <c r="M2330" s="2" t="s">
        <v>383</v>
      </c>
      <c r="N2330" s="2" t="s">
        <v>384</v>
      </c>
      <c r="O2330" s="3">
        <v>4</v>
      </c>
      <c r="P2330" s="3">
        <v>145.5</v>
      </c>
      <c r="Q2330" s="3">
        <v>149</v>
      </c>
      <c r="R2330" s="3">
        <v>596</v>
      </c>
      <c r="S2330" s="3">
        <v>3.5</v>
      </c>
      <c r="T2330" s="3">
        <v>14</v>
      </c>
      <c r="U2330" s="3">
        <v>2.34</v>
      </c>
      <c r="V2330" s="2" t="s">
        <v>42</v>
      </c>
      <c r="W2330" s="2" t="s">
        <v>43</v>
      </c>
      <c r="X2330" s="2" t="s">
        <v>72</v>
      </c>
      <c r="Y2330" s="19" t="str">
        <f>VLOOKUP(G2330,'Verweis Kd-Gruppe'!$A$2:$B$8,2,FALSE)</f>
        <v>EXP</v>
      </c>
      <c r="Z2330" s="19" t="str">
        <f>VLOOKUP(J2330,'Verweis Art-Gruppe'!$A$2:$B$15,2,FALSE)</f>
        <v>Zubehör</v>
      </c>
      <c r="AA2330" s="19" t="str">
        <f>VLOOKUP(W2330,'Verweis Vertreter'!$A$2:$B$24,2,FALSE)</f>
        <v>Sebastian Faber</v>
      </c>
      <c r="AB2330" s="12">
        <f t="shared" si="324"/>
        <v>4</v>
      </c>
      <c r="AC2330" s="12">
        <f t="shared" si="329"/>
        <v>145.5</v>
      </c>
      <c r="AD2330" s="12">
        <f t="shared" si="330"/>
        <v>149</v>
      </c>
      <c r="AE2330" s="12">
        <f t="shared" si="325"/>
        <v>596</v>
      </c>
      <c r="AF2330" s="12">
        <f t="shared" si="326"/>
        <v>3.5</v>
      </c>
      <c r="AG2330" s="12">
        <f t="shared" si="327"/>
        <v>14</v>
      </c>
      <c r="AH2330" s="9">
        <f t="shared" si="331"/>
        <v>2.3489932885906041E-2</v>
      </c>
      <c r="AI2330" s="14">
        <f>VLOOKUP(E2330,'Verweis Faktor'!$A:$B,2,FALSE)</f>
        <v>1</v>
      </c>
      <c r="AJ2330" s="14"/>
      <c r="AK2330" s="14" t="str">
        <f>IF(AL2330="Ja","Versandkosten",VLOOKUP(E2330,'Verweis Belegart'!$A$2:$B$9,2,FALSE))</f>
        <v>Hardware</v>
      </c>
      <c r="AL2330" s="14" t="str">
        <f t="shared" si="332"/>
        <v>Nein</v>
      </c>
      <c r="AM2330" s="14" t="str">
        <f t="shared" si="328"/>
        <v>Positiv</v>
      </c>
    </row>
    <row r="2331" spans="1:39" ht="17.25" customHeight="1" x14ac:dyDescent="0.35">
      <c r="A2331" s="17">
        <v>14573061</v>
      </c>
      <c r="B2331" s="2" t="s">
        <v>1751</v>
      </c>
      <c r="C2331" s="1">
        <v>2025001</v>
      </c>
      <c r="D2331" s="1">
        <v>2000633</v>
      </c>
      <c r="E2331" s="2" t="s">
        <v>34</v>
      </c>
      <c r="F2331" s="2" t="s">
        <v>182</v>
      </c>
      <c r="G2331" s="2" t="s">
        <v>66</v>
      </c>
      <c r="H2331" s="2" t="s">
        <v>1326</v>
      </c>
      <c r="I2331" s="2" t="s">
        <v>1327</v>
      </c>
      <c r="J2331" s="2" t="s">
        <v>103</v>
      </c>
      <c r="K2331" s="2" t="s">
        <v>49</v>
      </c>
      <c r="L2331" s="2" t="s">
        <v>363</v>
      </c>
      <c r="M2331" s="2" t="s">
        <v>364</v>
      </c>
      <c r="N2331" s="2" t="s">
        <v>344</v>
      </c>
      <c r="O2331" s="3">
        <v>3</v>
      </c>
      <c r="P2331" s="3">
        <v>980.38649999999996</v>
      </c>
      <c r="Q2331" s="3">
        <v>1035</v>
      </c>
      <c r="R2331" s="3">
        <v>3105</v>
      </c>
      <c r="S2331" s="3">
        <v>54.613500000000002</v>
      </c>
      <c r="T2331" s="3">
        <v>163.84</v>
      </c>
      <c r="U2331" s="3">
        <v>5.27</v>
      </c>
      <c r="V2331" s="2" t="s">
        <v>42</v>
      </c>
      <c r="W2331" s="2" t="s">
        <v>43</v>
      </c>
      <c r="X2331" s="2" t="s">
        <v>72</v>
      </c>
      <c r="Y2331" s="19" t="str">
        <f>VLOOKUP(G2331,'Verweis Kd-Gruppe'!$A$2:$B$8,2,FALSE)</f>
        <v>EXP</v>
      </c>
      <c r="Z2331" s="19" t="str">
        <f>VLOOKUP(J2331,'Verweis Art-Gruppe'!$A$2:$B$15,2,FALSE)</f>
        <v>Geräte</v>
      </c>
      <c r="AA2331" s="19" t="str">
        <f>VLOOKUP(W2331,'Verweis Vertreter'!$A$2:$B$24,2,FALSE)</f>
        <v>Sebastian Faber</v>
      </c>
      <c r="AB2331" s="12">
        <f t="shared" si="324"/>
        <v>3</v>
      </c>
      <c r="AC2331" s="12">
        <f t="shared" si="329"/>
        <v>980.38649999999996</v>
      </c>
      <c r="AD2331" s="12">
        <f t="shared" si="330"/>
        <v>1035</v>
      </c>
      <c r="AE2331" s="12">
        <f t="shared" si="325"/>
        <v>3105</v>
      </c>
      <c r="AF2331" s="12">
        <f t="shared" si="326"/>
        <v>54.613500000000002</v>
      </c>
      <c r="AG2331" s="12">
        <f t="shared" si="327"/>
        <v>163.84</v>
      </c>
      <c r="AH2331" s="9">
        <f t="shared" si="331"/>
        <v>5.2766505636070854E-2</v>
      </c>
      <c r="AI2331" s="14">
        <f>VLOOKUP(E2331,'Verweis Faktor'!$A:$B,2,FALSE)</f>
        <v>1</v>
      </c>
      <c r="AJ2331" s="14"/>
      <c r="AK2331" s="14" t="str">
        <f>IF(AL2331="Ja","Versandkosten",VLOOKUP(E2331,'Verweis Belegart'!$A$2:$B$9,2,FALSE))</f>
        <v>Hardware</v>
      </c>
      <c r="AL2331" s="14" t="str">
        <f t="shared" si="332"/>
        <v>Nein</v>
      </c>
      <c r="AM2331" s="14" t="str">
        <f t="shared" si="328"/>
        <v>Positiv</v>
      </c>
    </row>
    <row r="2332" spans="1:39" ht="17.25" customHeight="1" x14ac:dyDescent="0.35">
      <c r="A2332" s="17">
        <v>14573095</v>
      </c>
      <c r="B2332" s="2" t="s">
        <v>1751</v>
      </c>
      <c r="C2332" s="1">
        <v>2025001</v>
      </c>
      <c r="D2332" s="1">
        <v>2000634</v>
      </c>
      <c r="E2332" s="2" t="s">
        <v>34</v>
      </c>
      <c r="F2332" s="2" t="s">
        <v>182</v>
      </c>
      <c r="G2332" s="2" t="s">
        <v>66</v>
      </c>
      <c r="H2332" s="2" t="s">
        <v>1860</v>
      </c>
      <c r="I2332" s="2" t="s">
        <v>1861</v>
      </c>
      <c r="J2332" s="2" t="s">
        <v>103</v>
      </c>
      <c r="K2332" s="2" t="s">
        <v>28</v>
      </c>
      <c r="L2332" s="2" t="s">
        <v>39</v>
      </c>
      <c r="M2332" s="2" t="s">
        <v>40</v>
      </c>
      <c r="N2332" s="2" t="s">
        <v>41</v>
      </c>
      <c r="O2332" s="3">
        <v>10</v>
      </c>
      <c r="P2332" s="3">
        <v>220</v>
      </c>
      <c r="Q2332" s="3">
        <v>239</v>
      </c>
      <c r="R2332" s="3">
        <v>2390</v>
      </c>
      <c r="S2332" s="3">
        <v>19</v>
      </c>
      <c r="T2332" s="3">
        <v>190</v>
      </c>
      <c r="U2332" s="3">
        <v>7.94</v>
      </c>
      <c r="V2332" s="2" t="s">
        <v>813</v>
      </c>
      <c r="W2332" s="2" t="s">
        <v>814</v>
      </c>
      <c r="X2332" s="2" t="s">
        <v>44</v>
      </c>
      <c r="Y2332" s="19" t="str">
        <f>VLOOKUP(G2332,'Verweis Kd-Gruppe'!$A$2:$B$8,2,FALSE)</f>
        <v>EXP</v>
      </c>
      <c r="Z2332" s="19" t="str">
        <f>VLOOKUP(J2332,'Verweis Art-Gruppe'!$A$2:$B$15,2,FALSE)</f>
        <v>Geräte</v>
      </c>
      <c r="AA2332" s="19" t="str">
        <f>VLOOKUP(W2332,'Verweis Vertreter'!$A$2:$B$24,2,FALSE)</f>
        <v>Sokol Kapaj</v>
      </c>
      <c r="AB2332" s="12">
        <f t="shared" si="324"/>
        <v>10</v>
      </c>
      <c r="AC2332" s="12">
        <f t="shared" si="329"/>
        <v>220</v>
      </c>
      <c r="AD2332" s="12">
        <f t="shared" si="330"/>
        <v>239</v>
      </c>
      <c r="AE2332" s="12">
        <f t="shared" si="325"/>
        <v>2390</v>
      </c>
      <c r="AF2332" s="12">
        <f t="shared" si="326"/>
        <v>19</v>
      </c>
      <c r="AG2332" s="12">
        <f t="shared" si="327"/>
        <v>190</v>
      </c>
      <c r="AH2332" s="9">
        <f t="shared" si="331"/>
        <v>7.9497907949790794E-2</v>
      </c>
      <c r="AI2332" s="14">
        <f>VLOOKUP(E2332,'Verweis Faktor'!$A:$B,2,FALSE)</f>
        <v>1</v>
      </c>
      <c r="AJ2332" s="14"/>
      <c r="AK2332" s="14" t="str">
        <f>IF(AL2332="Ja","Versandkosten",VLOOKUP(E2332,'Verweis Belegart'!$A$2:$B$9,2,FALSE))</f>
        <v>Hardware</v>
      </c>
      <c r="AL2332" s="14" t="str">
        <f t="shared" si="332"/>
        <v>Nein</v>
      </c>
      <c r="AM2332" s="14" t="str">
        <f t="shared" si="328"/>
        <v>Positiv</v>
      </c>
    </row>
    <row r="2333" spans="1:39" ht="17.25" customHeight="1" x14ac:dyDescent="0.35">
      <c r="A2333" s="17">
        <v>14573095</v>
      </c>
      <c r="B2333" s="2" t="s">
        <v>1751</v>
      </c>
      <c r="C2333" s="1">
        <v>2025001</v>
      </c>
      <c r="D2333" s="1">
        <v>2000634</v>
      </c>
      <c r="E2333" s="2" t="s">
        <v>34</v>
      </c>
      <c r="F2333" s="2" t="s">
        <v>182</v>
      </c>
      <c r="G2333" s="2" t="s">
        <v>66</v>
      </c>
      <c r="H2333" s="2" t="s">
        <v>1860</v>
      </c>
      <c r="I2333" s="2" t="s">
        <v>1861</v>
      </c>
      <c r="J2333" s="2" t="s">
        <v>103</v>
      </c>
      <c r="K2333" s="2" t="s">
        <v>45</v>
      </c>
      <c r="L2333" s="2" t="s">
        <v>132</v>
      </c>
      <c r="M2333" s="2" t="s">
        <v>133</v>
      </c>
      <c r="N2333" s="2" t="s">
        <v>48</v>
      </c>
      <c r="O2333" s="3">
        <v>25</v>
      </c>
      <c r="P2333" s="3">
        <v>254.48859999999999</v>
      </c>
      <c r="Q2333" s="3">
        <v>267</v>
      </c>
      <c r="R2333" s="3">
        <v>6675</v>
      </c>
      <c r="S2333" s="3">
        <v>12.5114</v>
      </c>
      <c r="T2333" s="3">
        <v>312.77999999999997</v>
      </c>
      <c r="U2333" s="3">
        <v>4.68</v>
      </c>
      <c r="V2333" s="2" t="s">
        <v>813</v>
      </c>
      <c r="W2333" s="2" t="s">
        <v>814</v>
      </c>
      <c r="X2333" s="2" t="s">
        <v>44</v>
      </c>
      <c r="Y2333" s="19" t="str">
        <f>VLOOKUP(G2333,'Verweis Kd-Gruppe'!$A$2:$B$8,2,FALSE)</f>
        <v>EXP</v>
      </c>
      <c r="Z2333" s="19" t="str">
        <f>VLOOKUP(J2333,'Verweis Art-Gruppe'!$A$2:$B$15,2,FALSE)</f>
        <v>Geräte</v>
      </c>
      <c r="AA2333" s="19" t="str">
        <f>VLOOKUP(W2333,'Verweis Vertreter'!$A$2:$B$24,2,FALSE)</f>
        <v>Sokol Kapaj</v>
      </c>
      <c r="AB2333" s="12">
        <f t="shared" si="324"/>
        <v>25</v>
      </c>
      <c r="AC2333" s="12">
        <f t="shared" si="329"/>
        <v>254.48859999999999</v>
      </c>
      <c r="AD2333" s="12">
        <f t="shared" si="330"/>
        <v>267</v>
      </c>
      <c r="AE2333" s="12">
        <f t="shared" si="325"/>
        <v>6675</v>
      </c>
      <c r="AF2333" s="12">
        <f t="shared" si="326"/>
        <v>12.5114</v>
      </c>
      <c r="AG2333" s="12">
        <f t="shared" si="327"/>
        <v>312.77999999999997</v>
      </c>
      <c r="AH2333" s="9">
        <f t="shared" si="331"/>
        <v>4.6858426966292131E-2</v>
      </c>
      <c r="AI2333" s="14">
        <f>VLOOKUP(E2333,'Verweis Faktor'!$A:$B,2,FALSE)</f>
        <v>1</v>
      </c>
      <c r="AJ2333" s="14"/>
      <c r="AK2333" s="14" t="str">
        <f>IF(AL2333="Ja","Versandkosten",VLOOKUP(E2333,'Verweis Belegart'!$A$2:$B$9,2,FALSE))</f>
        <v>Hardware</v>
      </c>
      <c r="AL2333" s="14" t="str">
        <f t="shared" si="332"/>
        <v>Nein</v>
      </c>
      <c r="AM2333" s="14" t="str">
        <f t="shared" si="328"/>
        <v>Positiv</v>
      </c>
    </row>
    <row r="2334" spans="1:39" ht="17.25" customHeight="1" x14ac:dyDescent="0.35">
      <c r="A2334" s="17">
        <v>14573095</v>
      </c>
      <c r="B2334" s="2" t="s">
        <v>1751</v>
      </c>
      <c r="C2334" s="1">
        <v>2025001</v>
      </c>
      <c r="D2334" s="1">
        <v>2000634</v>
      </c>
      <c r="E2334" s="2" t="s">
        <v>34</v>
      </c>
      <c r="F2334" s="2" t="s">
        <v>182</v>
      </c>
      <c r="G2334" s="2" t="s">
        <v>66</v>
      </c>
      <c r="H2334" s="2" t="s">
        <v>1860</v>
      </c>
      <c r="I2334" s="2" t="s">
        <v>1861</v>
      </c>
      <c r="J2334" s="2" t="s">
        <v>103</v>
      </c>
      <c r="K2334" s="2" t="s">
        <v>49</v>
      </c>
      <c r="L2334" s="2" t="s">
        <v>731</v>
      </c>
      <c r="M2334" s="2" t="s">
        <v>732</v>
      </c>
      <c r="N2334" s="2" t="s">
        <v>733</v>
      </c>
      <c r="O2334" s="3">
        <v>10</v>
      </c>
      <c r="P2334" s="3">
        <v>780.90909999999997</v>
      </c>
      <c r="Q2334" s="3">
        <v>787</v>
      </c>
      <c r="R2334" s="3">
        <v>7870</v>
      </c>
      <c r="S2334" s="3">
        <v>6.0909000000000004</v>
      </c>
      <c r="T2334" s="3">
        <v>60.91</v>
      </c>
      <c r="U2334" s="3">
        <v>0.77</v>
      </c>
      <c r="V2334" s="2" t="s">
        <v>813</v>
      </c>
      <c r="W2334" s="2" t="s">
        <v>814</v>
      </c>
      <c r="X2334" s="2" t="s">
        <v>44</v>
      </c>
      <c r="Y2334" s="19" t="str">
        <f>VLOOKUP(G2334,'Verweis Kd-Gruppe'!$A$2:$B$8,2,FALSE)</f>
        <v>EXP</v>
      </c>
      <c r="Z2334" s="19" t="str">
        <f>VLOOKUP(J2334,'Verweis Art-Gruppe'!$A$2:$B$15,2,FALSE)</f>
        <v>Geräte</v>
      </c>
      <c r="AA2334" s="19" t="str">
        <f>VLOOKUP(W2334,'Verweis Vertreter'!$A$2:$B$24,2,FALSE)</f>
        <v>Sokol Kapaj</v>
      </c>
      <c r="AB2334" s="12">
        <f t="shared" si="324"/>
        <v>10</v>
      </c>
      <c r="AC2334" s="12">
        <f t="shared" si="329"/>
        <v>780.90909999999997</v>
      </c>
      <c r="AD2334" s="12">
        <f t="shared" si="330"/>
        <v>787</v>
      </c>
      <c r="AE2334" s="12">
        <f t="shared" si="325"/>
        <v>7870</v>
      </c>
      <c r="AF2334" s="12">
        <f t="shared" si="326"/>
        <v>6.0909000000000004</v>
      </c>
      <c r="AG2334" s="12">
        <f t="shared" si="327"/>
        <v>60.91</v>
      </c>
      <c r="AH2334" s="9">
        <f t="shared" si="331"/>
        <v>7.7395171537484111E-3</v>
      </c>
      <c r="AI2334" s="14">
        <f>VLOOKUP(E2334,'Verweis Faktor'!$A:$B,2,FALSE)</f>
        <v>1</v>
      </c>
      <c r="AJ2334" s="14"/>
      <c r="AK2334" s="14" t="str">
        <f>IF(AL2334="Ja","Versandkosten",VLOOKUP(E2334,'Verweis Belegart'!$A$2:$B$9,2,FALSE))</f>
        <v>Hardware</v>
      </c>
      <c r="AL2334" s="14" t="str">
        <f t="shared" si="332"/>
        <v>Nein</v>
      </c>
      <c r="AM2334" s="14" t="str">
        <f t="shared" si="328"/>
        <v>Positiv</v>
      </c>
    </row>
    <row r="2335" spans="1:39" ht="17.25" customHeight="1" x14ac:dyDescent="0.35">
      <c r="A2335" s="17">
        <v>14572838</v>
      </c>
      <c r="B2335" s="2" t="s">
        <v>1751</v>
      </c>
      <c r="C2335" s="1">
        <v>2025001</v>
      </c>
      <c r="D2335" s="1">
        <v>2000635</v>
      </c>
      <c r="E2335" s="2" t="s">
        <v>34</v>
      </c>
      <c r="F2335" s="2" t="s">
        <v>35</v>
      </c>
      <c r="G2335" s="2" t="s">
        <v>66</v>
      </c>
      <c r="H2335" s="2" t="s">
        <v>1862</v>
      </c>
      <c r="I2335" s="2" t="s">
        <v>1863</v>
      </c>
      <c r="J2335" s="2" t="s">
        <v>103</v>
      </c>
      <c r="K2335" s="2" t="s">
        <v>28</v>
      </c>
      <c r="L2335" s="2" t="s">
        <v>134</v>
      </c>
      <c r="M2335" s="2" t="s">
        <v>135</v>
      </c>
      <c r="N2335" s="2" t="s">
        <v>136</v>
      </c>
      <c r="O2335" s="3">
        <v>40</v>
      </c>
      <c r="P2335" s="3">
        <v>189</v>
      </c>
      <c r="Q2335" s="3">
        <v>198</v>
      </c>
      <c r="R2335" s="3">
        <v>7920</v>
      </c>
      <c r="S2335" s="3">
        <v>9</v>
      </c>
      <c r="T2335" s="3">
        <v>360</v>
      </c>
      <c r="U2335" s="3">
        <v>4.54</v>
      </c>
      <c r="V2335" s="2" t="s">
        <v>813</v>
      </c>
      <c r="W2335" s="2" t="s">
        <v>814</v>
      </c>
      <c r="X2335" s="2" t="s">
        <v>72</v>
      </c>
      <c r="Y2335" s="19" t="str">
        <f>VLOOKUP(G2335,'Verweis Kd-Gruppe'!$A$2:$B$8,2,FALSE)</f>
        <v>EXP</v>
      </c>
      <c r="Z2335" s="19" t="str">
        <f>VLOOKUP(J2335,'Verweis Art-Gruppe'!$A$2:$B$15,2,FALSE)</f>
        <v>Geräte</v>
      </c>
      <c r="AA2335" s="19" t="str">
        <f>VLOOKUP(W2335,'Verweis Vertreter'!$A$2:$B$24,2,FALSE)</f>
        <v>Sokol Kapaj</v>
      </c>
      <c r="AB2335" s="12">
        <f t="shared" si="324"/>
        <v>40</v>
      </c>
      <c r="AC2335" s="12">
        <f t="shared" si="329"/>
        <v>189</v>
      </c>
      <c r="AD2335" s="12">
        <f t="shared" si="330"/>
        <v>198</v>
      </c>
      <c r="AE2335" s="12">
        <f t="shared" si="325"/>
        <v>7920</v>
      </c>
      <c r="AF2335" s="12">
        <f t="shared" si="326"/>
        <v>9</v>
      </c>
      <c r="AG2335" s="12">
        <f t="shared" si="327"/>
        <v>360</v>
      </c>
      <c r="AH2335" s="9">
        <f t="shared" si="331"/>
        <v>4.5454545454545456E-2</v>
      </c>
      <c r="AI2335" s="14">
        <f>VLOOKUP(E2335,'Verweis Faktor'!$A:$B,2,FALSE)</f>
        <v>1</v>
      </c>
      <c r="AJ2335" s="14"/>
      <c r="AK2335" s="14" t="str">
        <f>IF(AL2335="Ja","Versandkosten",VLOOKUP(E2335,'Verweis Belegart'!$A$2:$B$9,2,FALSE))</f>
        <v>Hardware</v>
      </c>
      <c r="AL2335" s="14" t="str">
        <f t="shared" si="332"/>
        <v>Nein</v>
      </c>
      <c r="AM2335" s="14" t="str">
        <f t="shared" si="328"/>
        <v>Positiv</v>
      </c>
    </row>
    <row r="2336" spans="1:39" ht="17.25" customHeight="1" x14ac:dyDescent="0.35">
      <c r="A2336" s="17">
        <v>14572838</v>
      </c>
      <c r="B2336" s="2" t="s">
        <v>1751</v>
      </c>
      <c r="C2336" s="1">
        <v>2025001</v>
      </c>
      <c r="D2336" s="1">
        <v>2000635</v>
      </c>
      <c r="E2336" s="2" t="s">
        <v>34</v>
      </c>
      <c r="F2336" s="2" t="s">
        <v>35</v>
      </c>
      <c r="G2336" s="2" t="s">
        <v>66</v>
      </c>
      <c r="H2336" s="2" t="s">
        <v>1862</v>
      </c>
      <c r="I2336" s="2" t="s">
        <v>1863</v>
      </c>
      <c r="J2336" s="2" t="s">
        <v>103</v>
      </c>
      <c r="K2336" s="2" t="s">
        <v>45</v>
      </c>
      <c r="L2336" s="2" t="s">
        <v>188</v>
      </c>
      <c r="M2336" s="2" t="s">
        <v>189</v>
      </c>
      <c r="N2336" s="2" t="s">
        <v>136</v>
      </c>
      <c r="O2336" s="3">
        <v>45</v>
      </c>
      <c r="P2336" s="3">
        <v>189</v>
      </c>
      <c r="Q2336" s="3">
        <v>198</v>
      </c>
      <c r="R2336" s="3">
        <v>8910</v>
      </c>
      <c r="S2336" s="3">
        <v>9</v>
      </c>
      <c r="T2336" s="3">
        <v>405</v>
      </c>
      <c r="U2336" s="3">
        <v>4.54</v>
      </c>
      <c r="V2336" s="2" t="s">
        <v>813</v>
      </c>
      <c r="W2336" s="2" t="s">
        <v>814</v>
      </c>
      <c r="X2336" s="2" t="s">
        <v>72</v>
      </c>
      <c r="Y2336" s="19" t="str">
        <f>VLOOKUP(G2336,'Verweis Kd-Gruppe'!$A$2:$B$8,2,FALSE)</f>
        <v>EXP</v>
      </c>
      <c r="Z2336" s="19" t="str">
        <f>VLOOKUP(J2336,'Verweis Art-Gruppe'!$A$2:$B$15,2,FALSE)</f>
        <v>Geräte</v>
      </c>
      <c r="AA2336" s="19" t="str">
        <f>VLOOKUP(W2336,'Verweis Vertreter'!$A$2:$B$24,2,FALSE)</f>
        <v>Sokol Kapaj</v>
      </c>
      <c r="AB2336" s="12">
        <f t="shared" si="324"/>
        <v>45</v>
      </c>
      <c r="AC2336" s="12">
        <f t="shared" si="329"/>
        <v>189</v>
      </c>
      <c r="AD2336" s="12">
        <f t="shared" si="330"/>
        <v>198</v>
      </c>
      <c r="AE2336" s="12">
        <f t="shared" si="325"/>
        <v>8910</v>
      </c>
      <c r="AF2336" s="12">
        <f t="shared" si="326"/>
        <v>9</v>
      </c>
      <c r="AG2336" s="12">
        <f t="shared" si="327"/>
        <v>405</v>
      </c>
      <c r="AH2336" s="9">
        <f t="shared" si="331"/>
        <v>4.5454545454545456E-2</v>
      </c>
      <c r="AI2336" s="14">
        <f>VLOOKUP(E2336,'Verweis Faktor'!$A:$B,2,FALSE)</f>
        <v>1</v>
      </c>
      <c r="AJ2336" s="14"/>
      <c r="AK2336" s="14" t="str">
        <f>IF(AL2336="Ja","Versandkosten",VLOOKUP(E2336,'Verweis Belegart'!$A$2:$B$9,2,FALSE))</f>
        <v>Hardware</v>
      </c>
      <c r="AL2336" s="14" t="str">
        <f t="shared" si="332"/>
        <v>Nein</v>
      </c>
      <c r="AM2336" s="14" t="str">
        <f t="shared" si="328"/>
        <v>Positiv</v>
      </c>
    </row>
    <row r="2337" spans="1:39" ht="17.25" customHeight="1" x14ac:dyDescent="0.35">
      <c r="A2337" s="17">
        <v>14573115</v>
      </c>
      <c r="B2337" s="2" t="s">
        <v>1751</v>
      </c>
      <c r="C2337" s="1">
        <v>2025001</v>
      </c>
      <c r="D2337" s="1">
        <v>2000636</v>
      </c>
      <c r="E2337" s="2" t="s">
        <v>34</v>
      </c>
      <c r="F2337" s="2" t="s">
        <v>142</v>
      </c>
      <c r="G2337" s="2" t="s">
        <v>66</v>
      </c>
      <c r="H2337" s="2" t="s">
        <v>1864</v>
      </c>
      <c r="I2337" s="2" t="s">
        <v>1865</v>
      </c>
      <c r="J2337" s="2" t="s">
        <v>103</v>
      </c>
      <c r="K2337" s="2" t="s">
        <v>28</v>
      </c>
      <c r="L2337" s="2" t="s">
        <v>56</v>
      </c>
      <c r="M2337" s="2" t="s">
        <v>57</v>
      </c>
      <c r="N2337" s="2" t="s">
        <v>58</v>
      </c>
      <c r="O2337" s="3">
        <v>110</v>
      </c>
      <c r="P2337" s="3">
        <v>605</v>
      </c>
      <c r="Q2337" s="3">
        <v>629</v>
      </c>
      <c r="R2337" s="3">
        <v>69190</v>
      </c>
      <c r="S2337" s="3">
        <v>24</v>
      </c>
      <c r="T2337" s="3">
        <v>2640</v>
      </c>
      <c r="U2337" s="3">
        <v>3.81</v>
      </c>
      <c r="V2337" s="2" t="s">
        <v>927</v>
      </c>
      <c r="W2337" s="2" t="s">
        <v>928</v>
      </c>
      <c r="X2337" s="2" t="s">
        <v>197</v>
      </c>
      <c r="Y2337" s="19" t="str">
        <f>VLOOKUP(G2337,'Verweis Kd-Gruppe'!$A$2:$B$8,2,FALSE)</f>
        <v>EXP</v>
      </c>
      <c r="Z2337" s="19" t="str">
        <f>VLOOKUP(J2337,'Verweis Art-Gruppe'!$A$2:$B$15,2,FALSE)</f>
        <v>Geräte</v>
      </c>
      <c r="AA2337" s="19" t="str">
        <f>VLOOKUP(W2337,'Verweis Vertreter'!$A$2:$B$24,2,FALSE)</f>
        <v>Ximena Morales</v>
      </c>
      <c r="AB2337" s="12">
        <f t="shared" si="324"/>
        <v>110</v>
      </c>
      <c r="AC2337" s="12">
        <f t="shared" si="329"/>
        <v>605</v>
      </c>
      <c r="AD2337" s="12">
        <f t="shared" si="330"/>
        <v>629</v>
      </c>
      <c r="AE2337" s="12">
        <f t="shared" si="325"/>
        <v>69190</v>
      </c>
      <c r="AF2337" s="12">
        <f t="shared" si="326"/>
        <v>24</v>
      </c>
      <c r="AG2337" s="12">
        <f t="shared" si="327"/>
        <v>2640</v>
      </c>
      <c r="AH2337" s="9">
        <f t="shared" si="331"/>
        <v>3.8155802861685212E-2</v>
      </c>
      <c r="AI2337" s="14">
        <f>VLOOKUP(E2337,'Verweis Faktor'!$A:$B,2,FALSE)</f>
        <v>1</v>
      </c>
      <c r="AJ2337" s="14"/>
      <c r="AK2337" s="14" t="str">
        <f>IF(AL2337="Ja","Versandkosten",VLOOKUP(E2337,'Verweis Belegart'!$A$2:$B$9,2,FALSE))</f>
        <v>Hardware</v>
      </c>
      <c r="AL2337" s="14" t="str">
        <f t="shared" si="332"/>
        <v>Nein</v>
      </c>
      <c r="AM2337" s="14" t="str">
        <f t="shared" si="328"/>
        <v>Positiv</v>
      </c>
    </row>
    <row r="2338" spans="1:39" ht="17.25" customHeight="1" x14ac:dyDescent="0.35">
      <c r="A2338" s="17">
        <v>14573115</v>
      </c>
      <c r="B2338" s="2" t="s">
        <v>1751</v>
      </c>
      <c r="C2338" s="1">
        <v>2025001</v>
      </c>
      <c r="D2338" s="1">
        <v>2000636</v>
      </c>
      <c r="E2338" s="2" t="s">
        <v>34</v>
      </c>
      <c r="F2338" s="2" t="s">
        <v>142</v>
      </c>
      <c r="G2338" s="2" t="s">
        <v>66</v>
      </c>
      <c r="H2338" s="2" t="s">
        <v>1864</v>
      </c>
      <c r="I2338" s="2" t="s">
        <v>1865</v>
      </c>
      <c r="J2338" s="2" t="s">
        <v>103</v>
      </c>
      <c r="K2338" s="2" t="s">
        <v>45</v>
      </c>
      <c r="L2338" s="2" t="s">
        <v>1866</v>
      </c>
      <c r="M2338" s="2" t="s">
        <v>1867</v>
      </c>
      <c r="N2338" s="2" t="s">
        <v>139</v>
      </c>
      <c r="O2338" s="3">
        <v>40</v>
      </c>
      <c r="P2338" s="3">
        <v>704</v>
      </c>
      <c r="Q2338" s="3">
        <v>719</v>
      </c>
      <c r="R2338" s="3">
        <v>28760</v>
      </c>
      <c r="S2338" s="3">
        <v>15</v>
      </c>
      <c r="T2338" s="3">
        <v>600</v>
      </c>
      <c r="U2338" s="3">
        <v>2.08</v>
      </c>
      <c r="V2338" s="2" t="s">
        <v>927</v>
      </c>
      <c r="W2338" s="2" t="s">
        <v>928</v>
      </c>
      <c r="X2338" s="2" t="s">
        <v>197</v>
      </c>
      <c r="Y2338" s="19" t="str">
        <f>VLOOKUP(G2338,'Verweis Kd-Gruppe'!$A$2:$B$8,2,FALSE)</f>
        <v>EXP</v>
      </c>
      <c r="Z2338" s="19" t="str">
        <f>VLOOKUP(J2338,'Verweis Art-Gruppe'!$A$2:$B$15,2,FALSE)</f>
        <v>Geräte</v>
      </c>
      <c r="AA2338" s="19" t="str">
        <f>VLOOKUP(W2338,'Verweis Vertreter'!$A$2:$B$24,2,FALSE)</f>
        <v>Ximena Morales</v>
      </c>
      <c r="AB2338" s="12">
        <f t="shared" si="324"/>
        <v>40</v>
      </c>
      <c r="AC2338" s="12">
        <f t="shared" si="329"/>
        <v>704</v>
      </c>
      <c r="AD2338" s="12">
        <f t="shared" si="330"/>
        <v>719</v>
      </c>
      <c r="AE2338" s="12">
        <f t="shared" si="325"/>
        <v>28760</v>
      </c>
      <c r="AF2338" s="12">
        <f t="shared" si="326"/>
        <v>15</v>
      </c>
      <c r="AG2338" s="12">
        <f t="shared" si="327"/>
        <v>600</v>
      </c>
      <c r="AH2338" s="9">
        <f t="shared" si="331"/>
        <v>2.0862308762169681E-2</v>
      </c>
      <c r="AI2338" s="14">
        <f>VLOOKUP(E2338,'Verweis Faktor'!$A:$B,2,FALSE)</f>
        <v>1</v>
      </c>
      <c r="AJ2338" s="14"/>
      <c r="AK2338" s="14" t="str">
        <f>IF(AL2338="Ja","Versandkosten",VLOOKUP(E2338,'Verweis Belegart'!$A$2:$B$9,2,FALSE))</f>
        <v>Hardware</v>
      </c>
      <c r="AL2338" s="14" t="str">
        <f t="shared" si="332"/>
        <v>Nein</v>
      </c>
      <c r="AM2338" s="14" t="str">
        <f t="shared" si="328"/>
        <v>Positiv</v>
      </c>
    </row>
    <row r="2339" spans="1:39" ht="17.25" customHeight="1" x14ac:dyDescent="0.35">
      <c r="A2339" s="17">
        <v>14573135</v>
      </c>
      <c r="B2339" s="2" t="s">
        <v>1751</v>
      </c>
      <c r="C2339" s="1">
        <v>2025001</v>
      </c>
      <c r="D2339" s="1">
        <v>2000637</v>
      </c>
      <c r="E2339" s="2" t="s">
        <v>34</v>
      </c>
      <c r="F2339" s="2" t="s">
        <v>142</v>
      </c>
      <c r="G2339" s="2" t="s">
        <v>66</v>
      </c>
      <c r="H2339" s="2" t="s">
        <v>1864</v>
      </c>
      <c r="I2339" s="2" t="s">
        <v>1865</v>
      </c>
      <c r="J2339" s="2" t="s">
        <v>103</v>
      </c>
      <c r="K2339" s="2" t="s">
        <v>28</v>
      </c>
      <c r="L2339" s="2" t="s">
        <v>385</v>
      </c>
      <c r="M2339" s="2" t="s">
        <v>386</v>
      </c>
      <c r="N2339" s="2" t="s">
        <v>292</v>
      </c>
      <c r="O2339" s="3">
        <v>10</v>
      </c>
      <c r="P2339" s="3">
        <v>911.63229999999999</v>
      </c>
      <c r="Q2339" s="3">
        <v>919</v>
      </c>
      <c r="R2339" s="3">
        <v>9190</v>
      </c>
      <c r="S2339" s="3">
        <v>7.3677000000000001</v>
      </c>
      <c r="T2339" s="3">
        <v>73.680000000000007</v>
      </c>
      <c r="U2339" s="3">
        <v>0.8</v>
      </c>
      <c r="V2339" s="2" t="s">
        <v>927</v>
      </c>
      <c r="W2339" s="2" t="s">
        <v>928</v>
      </c>
      <c r="X2339" s="2" t="s">
        <v>197</v>
      </c>
      <c r="Y2339" s="19" t="str">
        <f>VLOOKUP(G2339,'Verweis Kd-Gruppe'!$A$2:$B$8,2,FALSE)</f>
        <v>EXP</v>
      </c>
      <c r="Z2339" s="19" t="str">
        <f>VLOOKUP(J2339,'Verweis Art-Gruppe'!$A$2:$B$15,2,FALSE)</f>
        <v>Geräte</v>
      </c>
      <c r="AA2339" s="19" t="str">
        <f>VLOOKUP(W2339,'Verweis Vertreter'!$A$2:$B$24,2,FALSE)</f>
        <v>Ximena Morales</v>
      </c>
      <c r="AB2339" s="12">
        <f t="shared" si="324"/>
        <v>10</v>
      </c>
      <c r="AC2339" s="12">
        <f t="shared" si="329"/>
        <v>911.63229999999999</v>
      </c>
      <c r="AD2339" s="12">
        <f t="shared" si="330"/>
        <v>919</v>
      </c>
      <c r="AE2339" s="12">
        <f t="shared" si="325"/>
        <v>9190</v>
      </c>
      <c r="AF2339" s="12">
        <f t="shared" si="326"/>
        <v>7.3677000000000001</v>
      </c>
      <c r="AG2339" s="12">
        <f t="shared" si="327"/>
        <v>73.680000000000007</v>
      </c>
      <c r="AH2339" s="9">
        <f t="shared" si="331"/>
        <v>8.0174102285092506E-3</v>
      </c>
      <c r="AI2339" s="14">
        <f>VLOOKUP(E2339,'Verweis Faktor'!$A:$B,2,FALSE)</f>
        <v>1</v>
      </c>
      <c r="AJ2339" s="14"/>
      <c r="AK2339" s="14" t="str">
        <f>IF(AL2339="Ja","Versandkosten",VLOOKUP(E2339,'Verweis Belegart'!$A$2:$B$9,2,FALSE))</f>
        <v>Hardware</v>
      </c>
      <c r="AL2339" s="14" t="str">
        <f t="shared" si="332"/>
        <v>Nein</v>
      </c>
      <c r="AM2339" s="14" t="str">
        <f t="shared" si="328"/>
        <v>Positiv</v>
      </c>
    </row>
    <row r="2340" spans="1:39" ht="17.25" customHeight="1" x14ac:dyDescent="0.35">
      <c r="A2340" s="17">
        <v>14573135</v>
      </c>
      <c r="B2340" s="2" t="s">
        <v>1751</v>
      </c>
      <c r="C2340" s="1">
        <v>2025001</v>
      </c>
      <c r="D2340" s="1">
        <v>2000637</v>
      </c>
      <c r="E2340" s="2" t="s">
        <v>34</v>
      </c>
      <c r="F2340" s="2" t="s">
        <v>142</v>
      </c>
      <c r="G2340" s="2" t="s">
        <v>66</v>
      </c>
      <c r="H2340" s="2" t="s">
        <v>1864</v>
      </c>
      <c r="I2340" s="2" t="s">
        <v>1865</v>
      </c>
      <c r="J2340" s="2" t="s">
        <v>103</v>
      </c>
      <c r="K2340" s="2" t="s">
        <v>45</v>
      </c>
      <c r="L2340" s="2" t="s">
        <v>147</v>
      </c>
      <c r="M2340" s="2" t="s">
        <v>148</v>
      </c>
      <c r="N2340" s="2" t="s">
        <v>149</v>
      </c>
      <c r="O2340" s="3">
        <v>10</v>
      </c>
      <c r="P2340" s="3">
        <v>204.57390000000001</v>
      </c>
      <c r="Q2340" s="3">
        <v>214</v>
      </c>
      <c r="R2340" s="3">
        <v>2140</v>
      </c>
      <c r="S2340" s="3">
        <v>9.4260999999999999</v>
      </c>
      <c r="T2340" s="3">
        <v>94.26</v>
      </c>
      <c r="U2340" s="3">
        <v>4.4000000000000004</v>
      </c>
      <c r="V2340" s="2" t="s">
        <v>927</v>
      </c>
      <c r="W2340" s="2" t="s">
        <v>928</v>
      </c>
      <c r="X2340" s="2" t="s">
        <v>197</v>
      </c>
      <c r="Y2340" s="19" t="str">
        <f>VLOOKUP(G2340,'Verweis Kd-Gruppe'!$A$2:$B$8,2,FALSE)</f>
        <v>EXP</v>
      </c>
      <c r="Z2340" s="19" t="str">
        <f>VLOOKUP(J2340,'Verweis Art-Gruppe'!$A$2:$B$15,2,FALSE)</f>
        <v>Geräte</v>
      </c>
      <c r="AA2340" s="19" t="str">
        <f>VLOOKUP(W2340,'Verweis Vertreter'!$A$2:$B$24,2,FALSE)</f>
        <v>Ximena Morales</v>
      </c>
      <c r="AB2340" s="12">
        <f t="shared" si="324"/>
        <v>10</v>
      </c>
      <c r="AC2340" s="12">
        <f t="shared" si="329"/>
        <v>204.57390000000001</v>
      </c>
      <c r="AD2340" s="12">
        <f t="shared" si="330"/>
        <v>214</v>
      </c>
      <c r="AE2340" s="12">
        <f t="shared" si="325"/>
        <v>2140</v>
      </c>
      <c r="AF2340" s="12">
        <f t="shared" si="326"/>
        <v>9.4260999999999999</v>
      </c>
      <c r="AG2340" s="12">
        <f t="shared" si="327"/>
        <v>94.26</v>
      </c>
      <c r="AH2340" s="9">
        <f t="shared" si="331"/>
        <v>4.4046728971962622E-2</v>
      </c>
      <c r="AI2340" s="14">
        <f>VLOOKUP(E2340,'Verweis Faktor'!$A:$B,2,FALSE)</f>
        <v>1</v>
      </c>
      <c r="AJ2340" s="14"/>
      <c r="AK2340" s="14" t="str">
        <f>IF(AL2340="Ja","Versandkosten",VLOOKUP(E2340,'Verweis Belegart'!$A$2:$B$9,2,FALSE))</f>
        <v>Hardware</v>
      </c>
      <c r="AL2340" s="14" t="str">
        <f t="shared" si="332"/>
        <v>Nein</v>
      </c>
      <c r="AM2340" s="14" t="str">
        <f t="shared" si="328"/>
        <v>Positiv</v>
      </c>
    </row>
    <row r="2341" spans="1:39" ht="17.25" customHeight="1" x14ac:dyDescent="0.35">
      <c r="A2341" s="17">
        <v>14573135</v>
      </c>
      <c r="B2341" s="2" t="s">
        <v>1751</v>
      </c>
      <c r="C2341" s="1">
        <v>2025001</v>
      </c>
      <c r="D2341" s="1">
        <v>2000637</v>
      </c>
      <c r="E2341" s="2" t="s">
        <v>34</v>
      </c>
      <c r="F2341" s="2" t="s">
        <v>142</v>
      </c>
      <c r="G2341" s="2" t="s">
        <v>66</v>
      </c>
      <c r="H2341" s="2" t="s">
        <v>1864</v>
      </c>
      <c r="I2341" s="2" t="s">
        <v>1865</v>
      </c>
      <c r="J2341" s="2" t="s">
        <v>103</v>
      </c>
      <c r="K2341" s="2" t="s">
        <v>49</v>
      </c>
      <c r="L2341" s="2" t="s">
        <v>1146</v>
      </c>
      <c r="M2341" s="2" t="s">
        <v>1147</v>
      </c>
      <c r="N2341" s="2" t="s">
        <v>451</v>
      </c>
      <c r="O2341" s="3">
        <v>1</v>
      </c>
      <c r="P2341" s="3">
        <v>134</v>
      </c>
      <c r="Q2341" s="3">
        <v>149</v>
      </c>
      <c r="R2341" s="3">
        <v>149</v>
      </c>
      <c r="S2341" s="3">
        <v>15</v>
      </c>
      <c r="T2341" s="3">
        <v>15</v>
      </c>
      <c r="U2341" s="3">
        <v>10.06</v>
      </c>
      <c r="V2341" s="2" t="s">
        <v>927</v>
      </c>
      <c r="W2341" s="2" t="s">
        <v>928</v>
      </c>
      <c r="X2341" s="2" t="s">
        <v>197</v>
      </c>
      <c r="Y2341" s="19" t="str">
        <f>VLOOKUP(G2341,'Verweis Kd-Gruppe'!$A$2:$B$8,2,FALSE)</f>
        <v>EXP</v>
      </c>
      <c r="Z2341" s="19" t="str">
        <f>VLOOKUP(J2341,'Verweis Art-Gruppe'!$A$2:$B$15,2,FALSE)</f>
        <v>Geräte</v>
      </c>
      <c r="AA2341" s="19" t="str">
        <f>VLOOKUP(W2341,'Verweis Vertreter'!$A$2:$B$24,2,FALSE)</f>
        <v>Ximena Morales</v>
      </c>
      <c r="AB2341" s="12">
        <f t="shared" si="324"/>
        <v>1</v>
      </c>
      <c r="AC2341" s="12">
        <f t="shared" si="329"/>
        <v>134</v>
      </c>
      <c r="AD2341" s="12">
        <f t="shared" si="330"/>
        <v>149</v>
      </c>
      <c r="AE2341" s="12">
        <f t="shared" si="325"/>
        <v>149</v>
      </c>
      <c r="AF2341" s="12">
        <f t="shared" si="326"/>
        <v>15</v>
      </c>
      <c r="AG2341" s="12">
        <f t="shared" si="327"/>
        <v>15</v>
      </c>
      <c r="AH2341" s="9">
        <f t="shared" si="331"/>
        <v>0.10067114093959731</v>
      </c>
      <c r="AI2341" s="14">
        <f>VLOOKUP(E2341,'Verweis Faktor'!$A:$B,2,FALSE)</f>
        <v>1</v>
      </c>
      <c r="AJ2341" s="14"/>
      <c r="AK2341" s="14" t="str">
        <f>IF(AL2341="Ja","Versandkosten",VLOOKUP(E2341,'Verweis Belegart'!$A$2:$B$9,2,FALSE))</f>
        <v>Hardware</v>
      </c>
      <c r="AL2341" s="14" t="str">
        <f t="shared" si="332"/>
        <v>Nein</v>
      </c>
      <c r="AM2341" s="14" t="str">
        <f t="shared" si="328"/>
        <v>Positiv</v>
      </c>
    </row>
    <row r="2342" spans="1:39" ht="17.25" customHeight="1" x14ac:dyDescent="0.35">
      <c r="A2342" s="17">
        <v>14573202</v>
      </c>
      <c r="B2342" s="2" t="s">
        <v>1751</v>
      </c>
      <c r="C2342" s="1">
        <v>2025001</v>
      </c>
      <c r="D2342" s="1">
        <v>2000638</v>
      </c>
      <c r="E2342" s="2" t="s">
        <v>34</v>
      </c>
      <c r="F2342" s="2" t="s">
        <v>768</v>
      </c>
      <c r="G2342" s="2" t="s">
        <v>791</v>
      </c>
      <c r="H2342" s="2" t="s">
        <v>1868</v>
      </c>
      <c r="I2342" s="2" t="s">
        <v>1869</v>
      </c>
      <c r="J2342" s="2" t="s">
        <v>2792</v>
      </c>
      <c r="K2342" s="2" t="s">
        <v>28</v>
      </c>
      <c r="L2342" s="2" t="s">
        <v>797</v>
      </c>
      <c r="M2342" s="2" t="s">
        <v>798</v>
      </c>
      <c r="N2342" s="2"/>
      <c r="O2342" s="3">
        <v>1</v>
      </c>
      <c r="P2342" s="3">
        <v>0</v>
      </c>
      <c r="Q2342" s="3">
        <v>172.5</v>
      </c>
      <c r="R2342" s="3">
        <v>172.5</v>
      </c>
      <c r="S2342" s="3">
        <v>172.5</v>
      </c>
      <c r="T2342" s="3">
        <v>172.5</v>
      </c>
      <c r="U2342" s="3"/>
      <c r="V2342" s="2" t="s">
        <v>31</v>
      </c>
      <c r="W2342" s="2" t="s">
        <v>32</v>
      </c>
      <c r="X2342" s="2" t="s">
        <v>33</v>
      </c>
      <c r="Y2342" s="19" t="str">
        <f>VLOOKUP(G2342,'Verweis Kd-Gruppe'!$A$2:$B$8,2,FALSE)</f>
        <v>FHK</v>
      </c>
      <c r="Z2342" s="19" t="str">
        <f>VLOOKUP(J2342,'Verweis Art-Gruppe'!$A$2:$B$15,2,FALSE)</f>
        <v>Transportverluste</v>
      </c>
      <c r="AA2342" s="19" t="str">
        <f>VLOOKUP(W2342,'Verweis Vertreter'!$A$2:$B$24,2,FALSE)</f>
        <v>Zentrale</v>
      </c>
      <c r="AB2342" s="12">
        <f t="shared" si="324"/>
        <v>1</v>
      </c>
      <c r="AC2342" s="12">
        <f t="shared" si="329"/>
        <v>0</v>
      </c>
      <c r="AD2342" s="12">
        <f t="shared" si="330"/>
        <v>172.5</v>
      </c>
      <c r="AE2342" s="12">
        <f t="shared" si="325"/>
        <v>172.5</v>
      </c>
      <c r="AF2342" s="12">
        <f t="shared" si="326"/>
        <v>172.5</v>
      </c>
      <c r="AG2342" s="12">
        <f t="shared" si="327"/>
        <v>172.5</v>
      </c>
      <c r="AH2342" s="9">
        <f t="shared" si="331"/>
        <v>1</v>
      </c>
      <c r="AI2342" s="14">
        <f>VLOOKUP(E2342,'Verweis Faktor'!$A:$B,2,FALSE)</f>
        <v>1</v>
      </c>
      <c r="AJ2342" s="14"/>
      <c r="AK2342" s="14" t="str">
        <f>IF(AL2342="Ja","Versandkosten",VLOOKUP(E2342,'Verweis Belegart'!$A$2:$B$9,2,FALSE))</f>
        <v>Hardware</v>
      </c>
      <c r="AL2342" s="14" t="str">
        <f t="shared" si="332"/>
        <v>Nein</v>
      </c>
      <c r="AM2342" s="14" t="str">
        <f t="shared" si="328"/>
        <v>Positiv</v>
      </c>
    </row>
    <row r="2343" spans="1:39" ht="17.25" customHeight="1" x14ac:dyDescent="0.35">
      <c r="A2343" s="17">
        <v>14573193</v>
      </c>
      <c r="B2343" s="2" t="s">
        <v>1751</v>
      </c>
      <c r="C2343" s="1">
        <v>2025001</v>
      </c>
      <c r="D2343" s="1">
        <v>2000639</v>
      </c>
      <c r="E2343" s="2" t="s">
        <v>34</v>
      </c>
      <c r="F2343" s="2" t="s">
        <v>35</v>
      </c>
      <c r="G2343" s="2" t="s">
        <v>36</v>
      </c>
      <c r="H2343" s="2" t="s">
        <v>237</v>
      </c>
      <c r="I2343" s="2" t="s">
        <v>238</v>
      </c>
      <c r="J2343" s="2" t="s">
        <v>103</v>
      </c>
      <c r="K2343" s="2" t="s">
        <v>28</v>
      </c>
      <c r="L2343" s="2" t="s">
        <v>983</v>
      </c>
      <c r="M2343" s="2" t="s">
        <v>984</v>
      </c>
      <c r="N2343" s="2" t="s">
        <v>985</v>
      </c>
      <c r="O2343" s="3">
        <v>5</v>
      </c>
      <c r="P2343" s="3">
        <v>829.95</v>
      </c>
      <c r="Q2343" s="3">
        <v>809</v>
      </c>
      <c r="R2343" s="3">
        <v>4045</v>
      </c>
      <c r="S2343" s="3">
        <v>-20.95</v>
      </c>
      <c r="T2343" s="3">
        <v>-104.75</v>
      </c>
      <c r="U2343" s="3">
        <v>-2.58</v>
      </c>
      <c r="V2343" s="2" t="s">
        <v>241</v>
      </c>
      <c r="W2343" s="2" t="s">
        <v>242</v>
      </c>
      <c r="X2343" s="2" t="s">
        <v>44</v>
      </c>
      <c r="Y2343" s="19" t="str">
        <f>VLOOKUP(G2343,'Verweis Kd-Gruppe'!$A$2:$B$8,2,FALSE)</f>
        <v>GRK</v>
      </c>
      <c r="Z2343" s="19" t="str">
        <f>VLOOKUP(J2343,'Verweis Art-Gruppe'!$A$2:$B$15,2,FALSE)</f>
        <v>Geräte</v>
      </c>
      <c r="AA2343" s="19" t="str">
        <f>VLOOKUP(W2343,'Verweis Vertreter'!$A$2:$B$24,2,FALSE)</f>
        <v>Bernd Schönbrunn</v>
      </c>
      <c r="AB2343" s="12">
        <f t="shared" si="324"/>
        <v>5</v>
      </c>
      <c r="AC2343" s="12">
        <f t="shared" si="329"/>
        <v>829.95</v>
      </c>
      <c r="AD2343" s="12">
        <f t="shared" si="330"/>
        <v>809</v>
      </c>
      <c r="AE2343" s="12">
        <f t="shared" si="325"/>
        <v>4045</v>
      </c>
      <c r="AF2343" s="12">
        <f t="shared" si="326"/>
        <v>-20.95</v>
      </c>
      <c r="AG2343" s="12">
        <f t="shared" si="327"/>
        <v>-104.75</v>
      </c>
      <c r="AH2343" s="9">
        <f t="shared" si="331"/>
        <v>-2.5896168108776266E-2</v>
      </c>
      <c r="AI2343" s="14">
        <f>VLOOKUP(E2343,'Verweis Faktor'!$A:$B,2,FALSE)</f>
        <v>1</v>
      </c>
      <c r="AJ2343" s="14"/>
      <c r="AK2343" s="14" t="str">
        <f>IF(AL2343="Ja","Versandkosten",VLOOKUP(E2343,'Verweis Belegart'!$A$2:$B$9,2,FALSE))</f>
        <v>Hardware</v>
      </c>
      <c r="AL2343" s="14" t="str">
        <f t="shared" si="332"/>
        <v>Nein</v>
      </c>
      <c r="AM2343" s="14" t="str">
        <f t="shared" si="328"/>
        <v>Negativ</v>
      </c>
    </row>
    <row r="2344" spans="1:39" ht="17.25" customHeight="1" x14ac:dyDescent="0.35">
      <c r="A2344" s="17">
        <v>14573193</v>
      </c>
      <c r="B2344" s="2" t="s">
        <v>1751</v>
      </c>
      <c r="C2344" s="1">
        <v>2025001</v>
      </c>
      <c r="D2344" s="1">
        <v>2000639</v>
      </c>
      <c r="E2344" s="2" t="s">
        <v>34</v>
      </c>
      <c r="F2344" s="2" t="s">
        <v>35</v>
      </c>
      <c r="G2344" s="2" t="s">
        <v>36</v>
      </c>
      <c r="H2344" s="2" t="s">
        <v>237</v>
      </c>
      <c r="I2344" s="2" t="s">
        <v>238</v>
      </c>
      <c r="J2344" s="2" t="s">
        <v>103</v>
      </c>
      <c r="K2344" s="2" t="s">
        <v>45</v>
      </c>
      <c r="L2344" s="2" t="s">
        <v>818</v>
      </c>
      <c r="M2344" s="2" t="s">
        <v>819</v>
      </c>
      <c r="N2344" s="2" t="s">
        <v>164</v>
      </c>
      <c r="O2344" s="3">
        <v>5</v>
      </c>
      <c r="P2344" s="3">
        <v>273.26979999999998</v>
      </c>
      <c r="Q2344" s="3">
        <v>279</v>
      </c>
      <c r="R2344" s="3">
        <v>1395</v>
      </c>
      <c r="S2344" s="3">
        <v>5.7302</v>
      </c>
      <c r="T2344" s="3">
        <v>28.65</v>
      </c>
      <c r="U2344" s="3">
        <v>2.0499999999999998</v>
      </c>
      <c r="V2344" s="2" t="s">
        <v>241</v>
      </c>
      <c r="W2344" s="2" t="s">
        <v>242</v>
      </c>
      <c r="X2344" s="2" t="s">
        <v>44</v>
      </c>
      <c r="Y2344" s="19" t="str">
        <f>VLOOKUP(G2344,'Verweis Kd-Gruppe'!$A$2:$B$8,2,FALSE)</f>
        <v>GRK</v>
      </c>
      <c r="Z2344" s="19" t="str">
        <f>VLOOKUP(J2344,'Verweis Art-Gruppe'!$A$2:$B$15,2,FALSE)</f>
        <v>Geräte</v>
      </c>
      <c r="AA2344" s="19" t="str">
        <f>VLOOKUP(W2344,'Verweis Vertreter'!$A$2:$B$24,2,FALSE)</f>
        <v>Bernd Schönbrunn</v>
      </c>
      <c r="AB2344" s="12">
        <f t="shared" si="324"/>
        <v>5</v>
      </c>
      <c r="AC2344" s="12">
        <f t="shared" si="329"/>
        <v>273.26979999999998</v>
      </c>
      <c r="AD2344" s="12">
        <f t="shared" si="330"/>
        <v>279</v>
      </c>
      <c r="AE2344" s="12">
        <f t="shared" si="325"/>
        <v>1395</v>
      </c>
      <c r="AF2344" s="12">
        <f t="shared" si="326"/>
        <v>5.7302</v>
      </c>
      <c r="AG2344" s="12">
        <f t="shared" si="327"/>
        <v>28.65</v>
      </c>
      <c r="AH2344" s="9">
        <f t="shared" si="331"/>
        <v>2.0537634408602151E-2</v>
      </c>
      <c r="AI2344" s="14">
        <f>VLOOKUP(E2344,'Verweis Faktor'!$A:$B,2,FALSE)</f>
        <v>1</v>
      </c>
      <c r="AJ2344" s="14"/>
      <c r="AK2344" s="14" t="str">
        <f>IF(AL2344="Ja","Versandkosten",VLOOKUP(E2344,'Verweis Belegart'!$A$2:$B$9,2,FALSE))</f>
        <v>Hardware</v>
      </c>
      <c r="AL2344" s="14" t="str">
        <f t="shared" si="332"/>
        <v>Nein</v>
      </c>
      <c r="AM2344" s="14" t="str">
        <f t="shared" si="328"/>
        <v>Positiv</v>
      </c>
    </row>
    <row r="2345" spans="1:39" ht="17.25" customHeight="1" x14ac:dyDescent="0.35">
      <c r="A2345" s="17">
        <v>14573193</v>
      </c>
      <c r="B2345" s="2" t="s">
        <v>1751</v>
      </c>
      <c r="C2345" s="1">
        <v>2025001</v>
      </c>
      <c r="D2345" s="1">
        <v>2000639</v>
      </c>
      <c r="E2345" s="2" t="s">
        <v>34</v>
      </c>
      <c r="F2345" s="2" t="s">
        <v>35</v>
      </c>
      <c r="G2345" s="2" t="s">
        <v>36</v>
      </c>
      <c r="H2345" s="2" t="s">
        <v>237</v>
      </c>
      <c r="I2345" s="2" t="s">
        <v>238</v>
      </c>
      <c r="J2345" s="2" t="s">
        <v>304</v>
      </c>
      <c r="K2345" s="2" t="s">
        <v>49</v>
      </c>
      <c r="L2345" s="2" t="s">
        <v>1870</v>
      </c>
      <c r="M2345" s="2" t="s">
        <v>1871</v>
      </c>
      <c r="N2345" s="2" t="s">
        <v>200</v>
      </c>
      <c r="O2345" s="3">
        <v>2</v>
      </c>
      <c r="P2345" s="3">
        <v>437</v>
      </c>
      <c r="Q2345" s="3">
        <v>445</v>
      </c>
      <c r="R2345" s="3">
        <v>890</v>
      </c>
      <c r="S2345" s="3">
        <v>8</v>
      </c>
      <c r="T2345" s="3">
        <v>16</v>
      </c>
      <c r="U2345" s="3">
        <v>1.79</v>
      </c>
      <c r="V2345" s="2" t="s">
        <v>241</v>
      </c>
      <c r="W2345" s="2" t="s">
        <v>242</v>
      </c>
      <c r="X2345" s="2" t="s">
        <v>44</v>
      </c>
      <c r="Y2345" s="19" t="str">
        <f>VLOOKUP(G2345,'Verweis Kd-Gruppe'!$A$2:$B$8,2,FALSE)</f>
        <v>GRK</v>
      </c>
      <c r="Z2345" s="19" t="str">
        <f>VLOOKUP(J2345,'Verweis Art-Gruppe'!$A$2:$B$15,2,FALSE)</f>
        <v>Zubehör</v>
      </c>
      <c r="AA2345" s="19" t="str">
        <f>VLOOKUP(W2345,'Verweis Vertreter'!$A$2:$B$24,2,FALSE)</f>
        <v>Bernd Schönbrunn</v>
      </c>
      <c r="AB2345" s="12">
        <f t="shared" si="324"/>
        <v>2</v>
      </c>
      <c r="AC2345" s="12">
        <f t="shared" si="329"/>
        <v>437</v>
      </c>
      <c r="AD2345" s="12">
        <f t="shared" si="330"/>
        <v>445</v>
      </c>
      <c r="AE2345" s="12">
        <f t="shared" si="325"/>
        <v>890</v>
      </c>
      <c r="AF2345" s="12">
        <f t="shared" si="326"/>
        <v>8</v>
      </c>
      <c r="AG2345" s="12">
        <f t="shared" si="327"/>
        <v>16</v>
      </c>
      <c r="AH2345" s="9">
        <f t="shared" si="331"/>
        <v>1.7977528089887642E-2</v>
      </c>
      <c r="AI2345" s="14">
        <f>VLOOKUP(E2345,'Verweis Faktor'!$A:$B,2,FALSE)</f>
        <v>1</v>
      </c>
      <c r="AJ2345" s="14"/>
      <c r="AK2345" s="14" t="str">
        <f>IF(AL2345="Ja","Versandkosten",VLOOKUP(E2345,'Verweis Belegart'!$A$2:$B$9,2,FALSE))</f>
        <v>Hardware</v>
      </c>
      <c r="AL2345" s="14" t="str">
        <f t="shared" si="332"/>
        <v>Nein</v>
      </c>
      <c r="AM2345" s="14" t="str">
        <f t="shared" si="328"/>
        <v>Positiv</v>
      </c>
    </row>
    <row r="2346" spans="1:39" ht="17.25" customHeight="1" x14ac:dyDescent="0.35">
      <c r="A2346" s="17">
        <v>14573193</v>
      </c>
      <c r="B2346" s="2" t="s">
        <v>1751</v>
      </c>
      <c r="C2346" s="1">
        <v>2025001</v>
      </c>
      <c r="D2346" s="1">
        <v>2000639</v>
      </c>
      <c r="E2346" s="2" t="s">
        <v>34</v>
      </c>
      <c r="F2346" s="2" t="s">
        <v>35</v>
      </c>
      <c r="G2346" s="2" t="s">
        <v>36</v>
      </c>
      <c r="H2346" s="2" t="s">
        <v>237</v>
      </c>
      <c r="I2346" s="2" t="s">
        <v>238</v>
      </c>
      <c r="J2346" s="2" t="s">
        <v>103</v>
      </c>
      <c r="K2346" s="2" t="s">
        <v>79</v>
      </c>
      <c r="L2346" s="2" t="s">
        <v>1793</v>
      </c>
      <c r="M2346" s="2" t="s">
        <v>1794</v>
      </c>
      <c r="N2346" s="2" t="s">
        <v>502</v>
      </c>
      <c r="O2346" s="3">
        <v>10</v>
      </c>
      <c r="P2346" s="3">
        <v>477.88479999999998</v>
      </c>
      <c r="Q2346" s="3">
        <v>499</v>
      </c>
      <c r="R2346" s="3">
        <v>4990</v>
      </c>
      <c r="S2346" s="3">
        <v>21.115200000000002</v>
      </c>
      <c r="T2346" s="3">
        <v>211.15</v>
      </c>
      <c r="U2346" s="3">
        <v>4.2300000000000004</v>
      </c>
      <c r="V2346" s="2" t="s">
        <v>241</v>
      </c>
      <c r="W2346" s="2" t="s">
        <v>242</v>
      </c>
      <c r="X2346" s="2" t="s">
        <v>44</v>
      </c>
      <c r="Y2346" s="19" t="str">
        <f>VLOOKUP(G2346,'Verweis Kd-Gruppe'!$A$2:$B$8,2,FALSE)</f>
        <v>GRK</v>
      </c>
      <c r="Z2346" s="19" t="str">
        <f>VLOOKUP(J2346,'Verweis Art-Gruppe'!$A$2:$B$15,2,FALSE)</f>
        <v>Geräte</v>
      </c>
      <c r="AA2346" s="19" t="str">
        <f>VLOOKUP(W2346,'Verweis Vertreter'!$A$2:$B$24,2,FALSE)</f>
        <v>Bernd Schönbrunn</v>
      </c>
      <c r="AB2346" s="12">
        <f t="shared" si="324"/>
        <v>10</v>
      </c>
      <c r="AC2346" s="12">
        <f t="shared" si="329"/>
        <v>477.88479999999998</v>
      </c>
      <c r="AD2346" s="12">
        <f t="shared" si="330"/>
        <v>499</v>
      </c>
      <c r="AE2346" s="12">
        <f t="shared" si="325"/>
        <v>4990</v>
      </c>
      <c r="AF2346" s="12">
        <f t="shared" si="326"/>
        <v>21.115200000000002</v>
      </c>
      <c r="AG2346" s="12">
        <f t="shared" si="327"/>
        <v>211.15</v>
      </c>
      <c r="AH2346" s="9">
        <f t="shared" si="331"/>
        <v>4.2314629258517034E-2</v>
      </c>
      <c r="AI2346" s="14">
        <f>VLOOKUP(E2346,'Verweis Faktor'!$A:$B,2,FALSE)</f>
        <v>1</v>
      </c>
      <c r="AJ2346" s="14"/>
      <c r="AK2346" s="14" t="str">
        <f>IF(AL2346="Ja","Versandkosten",VLOOKUP(E2346,'Verweis Belegart'!$A$2:$B$9,2,FALSE))</f>
        <v>Hardware</v>
      </c>
      <c r="AL2346" s="14" t="str">
        <f t="shared" si="332"/>
        <v>Nein</v>
      </c>
      <c r="AM2346" s="14" t="str">
        <f t="shared" si="328"/>
        <v>Positiv</v>
      </c>
    </row>
    <row r="2347" spans="1:39" ht="17.25" customHeight="1" x14ac:dyDescent="0.35">
      <c r="A2347" s="17">
        <v>14573193</v>
      </c>
      <c r="B2347" s="2" t="s">
        <v>1751</v>
      </c>
      <c r="C2347" s="1">
        <v>2025001</v>
      </c>
      <c r="D2347" s="1">
        <v>2000639</v>
      </c>
      <c r="E2347" s="2" t="s">
        <v>34</v>
      </c>
      <c r="F2347" s="2" t="s">
        <v>35</v>
      </c>
      <c r="G2347" s="2" t="s">
        <v>36</v>
      </c>
      <c r="H2347" s="2" t="s">
        <v>237</v>
      </c>
      <c r="I2347" s="2" t="s">
        <v>238</v>
      </c>
      <c r="J2347" s="2" t="s">
        <v>103</v>
      </c>
      <c r="K2347" s="2" t="s">
        <v>83</v>
      </c>
      <c r="L2347" s="2" t="s">
        <v>162</v>
      </c>
      <c r="M2347" s="2" t="s">
        <v>163</v>
      </c>
      <c r="N2347" s="2" t="s">
        <v>164</v>
      </c>
      <c r="O2347" s="3">
        <v>2</v>
      </c>
      <c r="P2347" s="3">
        <v>269.95</v>
      </c>
      <c r="Q2347" s="3">
        <v>279</v>
      </c>
      <c r="R2347" s="3">
        <v>558</v>
      </c>
      <c r="S2347" s="3">
        <v>9.0500000000000007</v>
      </c>
      <c r="T2347" s="3">
        <v>18.100000000000001</v>
      </c>
      <c r="U2347" s="3">
        <v>3.24</v>
      </c>
      <c r="V2347" s="2" t="s">
        <v>241</v>
      </c>
      <c r="W2347" s="2" t="s">
        <v>242</v>
      </c>
      <c r="X2347" s="2" t="s">
        <v>44</v>
      </c>
      <c r="Y2347" s="19" t="str">
        <f>VLOOKUP(G2347,'Verweis Kd-Gruppe'!$A$2:$B$8,2,FALSE)</f>
        <v>GRK</v>
      </c>
      <c r="Z2347" s="19" t="str">
        <f>VLOOKUP(J2347,'Verweis Art-Gruppe'!$A$2:$B$15,2,FALSE)</f>
        <v>Geräte</v>
      </c>
      <c r="AA2347" s="19" t="str">
        <f>VLOOKUP(W2347,'Verweis Vertreter'!$A$2:$B$24,2,FALSE)</f>
        <v>Bernd Schönbrunn</v>
      </c>
      <c r="AB2347" s="12">
        <f t="shared" si="324"/>
        <v>2</v>
      </c>
      <c r="AC2347" s="12">
        <f t="shared" si="329"/>
        <v>269.95</v>
      </c>
      <c r="AD2347" s="12">
        <f t="shared" si="330"/>
        <v>279</v>
      </c>
      <c r="AE2347" s="12">
        <f t="shared" si="325"/>
        <v>558</v>
      </c>
      <c r="AF2347" s="12">
        <f t="shared" si="326"/>
        <v>9.0500000000000007</v>
      </c>
      <c r="AG2347" s="12">
        <f t="shared" si="327"/>
        <v>18.100000000000001</v>
      </c>
      <c r="AH2347" s="9">
        <f t="shared" si="331"/>
        <v>3.2437275985663087E-2</v>
      </c>
      <c r="AI2347" s="14">
        <f>VLOOKUP(E2347,'Verweis Faktor'!$A:$B,2,FALSE)</f>
        <v>1</v>
      </c>
      <c r="AJ2347" s="14"/>
      <c r="AK2347" s="14" t="str">
        <f>IF(AL2347="Ja","Versandkosten",VLOOKUP(E2347,'Verweis Belegart'!$A$2:$B$9,2,FALSE))</f>
        <v>Hardware</v>
      </c>
      <c r="AL2347" s="14" t="str">
        <f t="shared" si="332"/>
        <v>Nein</v>
      </c>
      <c r="AM2347" s="14" t="str">
        <f t="shared" si="328"/>
        <v>Positiv</v>
      </c>
    </row>
    <row r="2348" spans="1:39" ht="17.25" customHeight="1" x14ac:dyDescent="0.35">
      <c r="A2348" s="17">
        <v>14573193</v>
      </c>
      <c r="B2348" s="2" t="s">
        <v>1751</v>
      </c>
      <c r="C2348" s="1">
        <v>2025001</v>
      </c>
      <c r="D2348" s="1">
        <v>2000639</v>
      </c>
      <c r="E2348" s="2" t="s">
        <v>34</v>
      </c>
      <c r="F2348" s="2" t="s">
        <v>35</v>
      </c>
      <c r="G2348" s="2" t="s">
        <v>36</v>
      </c>
      <c r="H2348" s="2" t="s">
        <v>237</v>
      </c>
      <c r="I2348" s="2" t="s">
        <v>238</v>
      </c>
      <c r="J2348" s="2" t="s">
        <v>304</v>
      </c>
      <c r="K2348" s="2" t="s">
        <v>87</v>
      </c>
      <c r="L2348" s="2" t="s">
        <v>1872</v>
      </c>
      <c r="M2348" s="2" t="s">
        <v>1873</v>
      </c>
      <c r="N2348" s="2" t="s">
        <v>200</v>
      </c>
      <c r="O2348" s="3">
        <v>2</v>
      </c>
      <c r="P2348" s="3">
        <v>444.11</v>
      </c>
      <c r="Q2348" s="3">
        <v>448</v>
      </c>
      <c r="R2348" s="3">
        <v>896</v>
      </c>
      <c r="S2348" s="3">
        <v>3.89</v>
      </c>
      <c r="T2348" s="3">
        <v>7.78</v>
      </c>
      <c r="U2348" s="3">
        <v>0.86</v>
      </c>
      <c r="V2348" s="2" t="s">
        <v>241</v>
      </c>
      <c r="W2348" s="2" t="s">
        <v>242</v>
      </c>
      <c r="X2348" s="2" t="s">
        <v>44</v>
      </c>
      <c r="Y2348" s="19" t="str">
        <f>VLOOKUP(G2348,'Verweis Kd-Gruppe'!$A$2:$B$8,2,FALSE)</f>
        <v>GRK</v>
      </c>
      <c r="Z2348" s="19" t="str">
        <f>VLOOKUP(J2348,'Verweis Art-Gruppe'!$A$2:$B$15,2,FALSE)</f>
        <v>Zubehör</v>
      </c>
      <c r="AA2348" s="19" t="str">
        <f>VLOOKUP(W2348,'Verweis Vertreter'!$A$2:$B$24,2,FALSE)</f>
        <v>Bernd Schönbrunn</v>
      </c>
      <c r="AB2348" s="12">
        <f t="shared" si="324"/>
        <v>2</v>
      </c>
      <c r="AC2348" s="12">
        <f t="shared" si="329"/>
        <v>444.11</v>
      </c>
      <c r="AD2348" s="12">
        <f t="shared" si="330"/>
        <v>448</v>
      </c>
      <c r="AE2348" s="12">
        <f t="shared" si="325"/>
        <v>896</v>
      </c>
      <c r="AF2348" s="12">
        <f t="shared" si="326"/>
        <v>3.89</v>
      </c>
      <c r="AG2348" s="12">
        <f t="shared" si="327"/>
        <v>7.78</v>
      </c>
      <c r="AH2348" s="9">
        <f t="shared" si="331"/>
        <v>8.6830357142857143E-3</v>
      </c>
      <c r="AI2348" s="14">
        <f>VLOOKUP(E2348,'Verweis Faktor'!$A:$B,2,FALSE)</f>
        <v>1</v>
      </c>
      <c r="AJ2348" s="14"/>
      <c r="AK2348" s="14" t="str">
        <f>IF(AL2348="Ja","Versandkosten",VLOOKUP(E2348,'Verweis Belegart'!$A$2:$B$9,2,FALSE))</f>
        <v>Hardware</v>
      </c>
      <c r="AL2348" s="14" t="str">
        <f t="shared" si="332"/>
        <v>Nein</v>
      </c>
      <c r="AM2348" s="14" t="str">
        <f t="shared" si="328"/>
        <v>Positiv</v>
      </c>
    </row>
    <row r="2349" spans="1:39" ht="17.25" customHeight="1" x14ac:dyDescent="0.35">
      <c r="A2349" s="17">
        <v>14573184</v>
      </c>
      <c r="B2349" s="2" t="s">
        <v>1751</v>
      </c>
      <c r="C2349" s="1">
        <v>2025001</v>
      </c>
      <c r="D2349" s="1">
        <v>2000640</v>
      </c>
      <c r="E2349" s="2" t="s">
        <v>34</v>
      </c>
      <c r="F2349" s="2" t="s">
        <v>182</v>
      </c>
      <c r="G2349" s="2" t="s">
        <v>66</v>
      </c>
      <c r="H2349" s="2" t="s">
        <v>1874</v>
      </c>
      <c r="I2349" s="2" t="s">
        <v>1875</v>
      </c>
      <c r="J2349" s="2" t="s">
        <v>103</v>
      </c>
      <c r="K2349" s="2" t="s">
        <v>28</v>
      </c>
      <c r="L2349" s="2" t="s">
        <v>126</v>
      </c>
      <c r="M2349" s="2" t="s">
        <v>127</v>
      </c>
      <c r="N2349" s="2" t="s">
        <v>128</v>
      </c>
      <c r="O2349" s="3">
        <v>3</v>
      </c>
      <c r="P2349" s="3">
        <v>188.4658</v>
      </c>
      <c r="Q2349" s="3">
        <v>209</v>
      </c>
      <c r="R2349" s="3">
        <v>627</v>
      </c>
      <c r="S2349" s="3">
        <v>20.534199999999998</v>
      </c>
      <c r="T2349" s="3">
        <v>61.6</v>
      </c>
      <c r="U2349" s="3">
        <v>9.82</v>
      </c>
      <c r="V2349" s="2" t="s">
        <v>813</v>
      </c>
      <c r="W2349" s="2" t="s">
        <v>814</v>
      </c>
      <c r="X2349" s="2" t="s">
        <v>44</v>
      </c>
      <c r="Y2349" s="19" t="str">
        <f>VLOOKUP(G2349,'Verweis Kd-Gruppe'!$A$2:$B$8,2,FALSE)</f>
        <v>EXP</v>
      </c>
      <c r="Z2349" s="19" t="str">
        <f>VLOOKUP(J2349,'Verweis Art-Gruppe'!$A$2:$B$15,2,FALSE)</f>
        <v>Geräte</v>
      </c>
      <c r="AA2349" s="19" t="str">
        <f>VLOOKUP(W2349,'Verweis Vertreter'!$A$2:$B$24,2,FALSE)</f>
        <v>Sokol Kapaj</v>
      </c>
      <c r="AB2349" s="12">
        <f t="shared" si="324"/>
        <v>3</v>
      </c>
      <c r="AC2349" s="12">
        <f t="shared" si="329"/>
        <v>188.4658</v>
      </c>
      <c r="AD2349" s="12">
        <f t="shared" si="330"/>
        <v>209</v>
      </c>
      <c r="AE2349" s="12">
        <f t="shared" si="325"/>
        <v>627</v>
      </c>
      <c r="AF2349" s="12">
        <f t="shared" si="326"/>
        <v>20.534199999999998</v>
      </c>
      <c r="AG2349" s="12">
        <f t="shared" si="327"/>
        <v>61.6</v>
      </c>
      <c r="AH2349" s="9">
        <f t="shared" si="331"/>
        <v>9.8245614035087719E-2</v>
      </c>
      <c r="AI2349" s="14">
        <f>VLOOKUP(E2349,'Verweis Faktor'!$A:$B,2,FALSE)</f>
        <v>1</v>
      </c>
      <c r="AJ2349" s="14"/>
      <c r="AK2349" s="14" t="str">
        <f>IF(AL2349="Ja","Versandkosten",VLOOKUP(E2349,'Verweis Belegart'!$A$2:$B$9,2,FALSE))</f>
        <v>Hardware</v>
      </c>
      <c r="AL2349" s="14" t="str">
        <f t="shared" si="332"/>
        <v>Nein</v>
      </c>
      <c r="AM2349" s="14" t="str">
        <f t="shared" si="328"/>
        <v>Positiv</v>
      </c>
    </row>
    <row r="2350" spans="1:39" ht="17.25" customHeight="1" x14ac:dyDescent="0.35">
      <c r="A2350" s="17">
        <v>14573184</v>
      </c>
      <c r="B2350" s="2" t="s">
        <v>1751</v>
      </c>
      <c r="C2350" s="1">
        <v>2025001</v>
      </c>
      <c r="D2350" s="1">
        <v>2000640</v>
      </c>
      <c r="E2350" s="2" t="s">
        <v>34</v>
      </c>
      <c r="F2350" s="2" t="s">
        <v>182</v>
      </c>
      <c r="G2350" s="2" t="s">
        <v>66</v>
      </c>
      <c r="H2350" s="2" t="s">
        <v>1874</v>
      </c>
      <c r="I2350" s="2" t="s">
        <v>1875</v>
      </c>
      <c r="J2350" s="2" t="s">
        <v>103</v>
      </c>
      <c r="K2350" s="2" t="s">
        <v>45</v>
      </c>
      <c r="L2350" s="2" t="s">
        <v>845</v>
      </c>
      <c r="M2350" s="2" t="s">
        <v>846</v>
      </c>
      <c r="N2350" s="2" t="s">
        <v>128</v>
      </c>
      <c r="O2350" s="3">
        <v>3</v>
      </c>
      <c r="P2350" s="3">
        <v>190.3897</v>
      </c>
      <c r="Q2350" s="3">
        <v>208</v>
      </c>
      <c r="R2350" s="3">
        <v>624</v>
      </c>
      <c r="S2350" s="3">
        <v>17.610299999999999</v>
      </c>
      <c r="T2350" s="3">
        <v>52.83</v>
      </c>
      <c r="U2350" s="3">
        <v>8.4600000000000009</v>
      </c>
      <c r="V2350" s="2" t="s">
        <v>813</v>
      </c>
      <c r="W2350" s="2" t="s">
        <v>814</v>
      </c>
      <c r="X2350" s="2" t="s">
        <v>44</v>
      </c>
      <c r="Y2350" s="19" t="str">
        <f>VLOOKUP(G2350,'Verweis Kd-Gruppe'!$A$2:$B$8,2,FALSE)</f>
        <v>EXP</v>
      </c>
      <c r="Z2350" s="19" t="str">
        <f>VLOOKUP(J2350,'Verweis Art-Gruppe'!$A$2:$B$15,2,FALSE)</f>
        <v>Geräte</v>
      </c>
      <c r="AA2350" s="19" t="str">
        <f>VLOOKUP(W2350,'Verweis Vertreter'!$A$2:$B$24,2,FALSE)</f>
        <v>Sokol Kapaj</v>
      </c>
      <c r="AB2350" s="12">
        <f t="shared" si="324"/>
        <v>3</v>
      </c>
      <c r="AC2350" s="12">
        <f t="shared" si="329"/>
        <v>190.3897</v>
      </c>
      <c r="AD2350" s="12">
        <f t="shared" si="330"/>
        <v>208</v>
      </c>
      <c r="AE2350" s="12">
        <f t="shared" si="325"/>
        <v>624</v>
      </c>
      <c r="AF2350" s="12">
        <f t="shared" si="326"/>
        <v>17.610299999999999</v>
      </c>
      <c r="AG2350" s="12">
        <f t="shared" si="327"/>
        <v>52.83</v>
      </c>
      <c r="AH2350" s="9">
        <f t="shared" si="331"/>
        <v>8.4663461538461535E-2</v>
      </c>
      <c r="AI2350" s="14">
        <f>VLOOKUP(E2350,'Verweis Faktor'!$A:$B,2,FALSE)</f>
        <v>1</v>
      </c>
      <c r="AJ2350" s="14"/>
      <c r="AK2350" s="14" t="str">
        <f>IF(AL2350="Ja","Versandkosten",VLOOKUP(E2350,'Verweis Belegart'!$A$2:$B$9,2,FALSE))</f>
        <v>Hardware</v>
      </c>
      <c r="AL2350" s="14" t="str">
        <f t="shared" si="332"/>
        <v>Nein</v>
      </c>
      <c r="AM2350" s="14" t="str">
        <f t="shared" si="328"/>
        <v>Positiv</v>
      </c>
    </row>
    <row r="2351" spans="1:39" ht="17.25" customHeight="1" x14ac:dyDescent="0.35">
      <c r="A2351" s="17">
        <v>14573184</v>
      </c>
      <c r="B2351" s="2" t="s">
        <v>1751</v>
      </c>
      <c r="C2351" s="1">
        <v>2025001</v>
      </c>
      <c r="D2351" s="1">
        <v>2000640</v>
      </c>
      <c r="E2351" s="2" t="s">
        <v>34</v>
      </c>
      <c r="F2351" s="2" t="s">
        <v>182</v>
      </c>
      <c r="G2351" s="2" t="s">
        <v>66</v>
      </c>
      <c r="H2351" s="2" t="s">
        <v>1874</v>
      </c>
      <c r="I2351" s="2" t="s">
        <v>1875</v>
      </c>
      <c r="J2351" s="2" t="s">
        <v>103</v>
      </c>
      <c r="K2351" s="2" t="s">
        <v>49</v>
      </c>
      <c r="L2351" s="2" t="s">
        <v>1793</v>
      </c>
      <c r="M2351" s="2" t="s">
        <v>1794</v>
      </c>
      <c r="N2351" s="2" t="s">
        <v>502</v>
      </c>
      <c r="O2351" s="3">
        <v>3</v>
      </c>
      <c r="P2351" s="3">
        <v>477.88479999999998</v>
      </c>
      <c r="Q2351" s="3">
        <v>495</v>
      </c>
      <c r="R2351" s="3">
        <v>1485</v>
      </c>
      <c r="S2351" s="3">
        <v>17.115200000000002</v>
      </c>
      <c r="T2351" s="3">
        <v>51.35</v>
      </c>
      <c r="U2351" s="3">
        <v>3.45</v>
      </c>
      <c r="V2351" s="2" t="s">
        <v>813</v>
      </c>
      <c r="W2351" s="2" t="s">
        <v>814</v>
      </c>
      <c r="X2351" s="2" t="s">
        <v>44</v>
      </c>
      <c r="Y2351" s="19" t="str">
        <f>VLOOKUP(G2351,'Verweis Kd-Gruppe'!$A$2:$B$8,2,FALSE)</f>
        <v>EXP</v>
      </c>
      <c r="Z2351" s="19" t="str">
        <f>VLOOKUP(J2351,'Verweis Art-Gruppe'!$A$2:$B$15,2,FALSE)</f>
        <v>Geräte</v>
      </c>
      <c r="AA2351" s="19" t="str">
        <f>VLOOKUP(W2351,'Verweis Vertreter'!$A$2:$B$24,2,FALSE)</f>
        <v>Sokol Kapaj</v>
      </c>
      <c r="AB2351" s="12">
        <f t="shared" si="324"/>
        <v>3</v>
      </c>
      <c r="AC2351" s="12">
        <f t="shared" si="329"/>
        <v>477.88479999999998</v>
      </c>
      <c r="AD2351" s="12">
        <f t="shared" si="330"/>
        <v>495</v>
      </c>
      <c r="AE2351" s="12">
        <f t="shared" si="325"/>
        <v>1485</v>
      </c>
      <c r="AF2351" s="12">
        <f t="shared" si="326"/>
        <v>17.115200000000002</v>
      </c>
      <c r="AG2351" s="12">
        <f t="shared" si="327"/>
        <v>51.35</v>
      </c>
      <c r="AH2351" s="9">
        <f t="shared" si="331"/>
        <v>3.4579124579124577E-2</v>
      </c>
      <c r="AI2351" s="14">
        <f>VLOOKUP(E2351,'Verweis Faktor'!$A:$B,2,FALSE)</f>
        <v>1</v>
      </c>
      <c r="AJ2351" s="14"/>
      <c r="AK2351" s="14" t="str">
        <f>IF(AL2351="Ja","Versandkosten",VLOOKUP(E2351,'Verweis Belegart'!$A$2:$B$9,2,FALSE))</f>
        <v>Hardware</v>
      </c>
      <c r="AL2351" s="14" t="str">
        <f t="shared" si="332"/>
        <v>Nein</v>
      </c>
      <c r="AM2351" s="14" t="str">
        <f t="shared" si="328"/>
        <v>Positiv</v>
      </c>
    </row>
    <row r="2352" spans="1:39" ht="17.25" customHeight="1" x14ac:dyDescent="0.35">
      <c r="A2352" s="17">
        <v>14573184</v>
      </c>
      <c r="B2352" s="2" t="s">
        <v>1751</v>
      </c>
      <c r="C2352" s="1">
        <v>2025001</v>
      </c>
      <c r="D2352" s="1">
        <v>2000640</v>
      </c>
      <c r="E2352" s="2" t="s">
        <v>34</v>
      </c>
      <c r="F2352" s="2" t="s">
        <v>182</v>
      </c>
      <c r="G2352" s="2" t="s">
        <v>66</v>
      </c>
      <c r="H2352" s="2" t="s">
        <v>1874</v>
      </c>
      <c r="I2352" s="2" t="s">
        <v>1875</v>
      </c>
      <c r="J2352" s="2" t="s">
        <v>103</v>
      </c>
      <c r="K2352" s="2" t="s">
        <v>79</v>
      </c>
      <c r="L2352" s="2" t="s">
        <v>1004</v>
      </c>
      <c r="M2352" s="2" t="s">
        <v>1005</v>
      </c>
      <c r="N2352" s="2" t="s">
        <v>128</v>
      </c>
      <c r="O2352" s="3">
        <v>5</v>
      </c>
      <c r="P2352" s="3">
        <v>196.0857</v>
      </c>
      <c r="Q2352" s="3">
        <v>206</v>
      </c>
      <c r="R2352" s="3">
        <v>1030</v>
      </c>
      <c r="S2352" s="3">
        <v>9.9143000000000008</v>
      </c>
      <c r="T2352" s="3">
        <v>49.57</v>
      </c>
      <c r="U2352" s="3">
        <v>4.8099999999999996</v>
      </c>
      <c r="V2352" s="2" t="s">
        <v>813</v>
      </c>
      <c r="W2352" s="2" t="s">
        <v>814</v>
      </c>
      <c r="X2352" s="2" t="s">
        <v>44</v>
      </c>
      <c r="Y2352" s="19" t="str">
        <f>VLOOKUP(G2352,'Verweis Kd-Gruppe'!$A$2:$B$8,2,FALSE)</f>
        <v>EXP</v>
      </c>
      <c r="Z2352" s="19" t="str">
        <f>VLOOKUP(J2352,'Verweis Art-Gruppe'!$A$2:$B$15,2,FALSE)</f>
        <v>Geräte</v>
      </c>
      <c r="AA2352" s="19" t="str">
        <f>VLOOKUP(W2352,'Verweis Vertreter'!$A$2:$B$24,2,FALSE)</f>
        <v>Sokol Kapaj</v>
      </c>
      <c r="AB2352" s="12">
        <f t="shared" si="324"/>
        <v>5</v>
      </c>
      <c r="AC2352" s="12">
        <f t="shared" si="329"/>
        <v>196.0857</v>
      </c>
      <c r="AD2352" s="12">
        <f t="shared" si="330"/>
        <v>206</v>
      </c>
      <c r="AE2352" s="12">
        <f t="shared" si="325"/>
        <v>1030</v>
      </c>
      <c r="AF2352" s="12">
        <f t="shared" si="326"/>
        <v>9.9143000000000008</v>
      </c>
      <c r="AG2352" s="12">
        <f t="shared" si="327"/>
        <v>49.57</v>
      </c>
      <c r="AH2352" s="9">
        <f t="shared" si="331"/>
        <v>4.8126213592233007E-2</v>
      </c>
      <c r="AI2352" s="14">
        <f>VLOOKUP(E2352,'Verweis Faktor'!$A:$B,2,FALSE)</f>
        <v>1</v>
      </c>
      <c r="AJ2352" s="14"/>
      <c r="AK2352" s="14" t="str">
        <f>IF(AL2352="Ja","Versandkosten",VLOOKUP(E2352,'Verweis Belegart'!$A$2:$B$9,2,FALSE))</f>
        <v>Hardware</v>
      </c>
      <c r="AL2352" s="14" t="str">
        <f t="shared" si="332"/>
        <v>Nein</v>
      </c>
      <c r="AM2352" s="14" t="str">
        <f t="shared" si="328"/>
        <v>Positiv</v>
      </c>
    </row>
    <row r="2353" spans="1:39" ht="17.25" customHeight="1" x14ac:dyDescent="0.35">
      <c r="A2353" s="17">
        <v>14573066</v>
      </c>
      <c r="B2353" s="2" t="s">
        <v>1751</v>
      </c>
      <c r="C2353" s="1">
        <v>2025001</v>
      </c>
      <c r="D2353" s="1">
        <v>2000641</v>
      </c>
      <c r="E2353" s="2" t="s">
        <v>34</v>
      </c>
      <c r="F2353" s="2" t="s">
        <v>142</v>
      </c>
      <c r="G2353" s="2" t="s">
        <v>25</v>
      </c>
      <c r="H2353" s="2" t="s">
        <v>1876</v>
      </c>
      <c r="I2353" s="2" t="s">
        <v>1877</v>
      </c>
      <c r="J2353" s="2" t="s">
        <v>103</v>
      </c>
      <c r="K2353" s="2" t="s">
        <v>28</v>
      </c>
      <c r="L2353" s="2" t="s">
        <v>63</v>
      </c>
      <c r="M2353" s="2" t="s">
        <v>64</v>
      </c>
      <c r="N2353" s="2" t="s">
        <v>65</v>
      </c>
      <c r="O2353" s="3">
        <v>1</v>
      </c>
      <c r="P2353" s="3">
        <v>197.0257</v>
      </c>
      <c r="Q2353" s="3">
        <v>219</v>
      </c>
      <c r="R2353" s="3">
        <v>219</v>
      </c>
      <c r="S2353" s="3">
        <v>21.974299999999999</v>
      </c>
      <c r="T2353" s="3">
        <v>21.97</v>
      </c>
      <c r="U2353" s="3">
        <v>10.029999999999999</v>
      </c>
      <c r="V2353" s="2" t="s">
        <v>697</v>
      </c>
      <c r="W2353" s="2" t="s">
        <v>698</v>
      </c>
      <c r="X2353" s="2" t="s">
        <v>419</v>
      </c>
      <c r="Y2353" s="19" t="str">
        <f>VLOOKUP(G2353,'Verweis Kd-Gruppe'!$A$2:$B$8,2,FALSE)</f>
        <v>FHK</v>
      </c>
      <c r="Z2353" s="19" t="str">
        <f>VLOOKUP(J2353,'Verweis Art-Gruppe'!$A$2:$B$15,2,FALSE)</f>
        <v>Geräte</v>
      </c>
      <c r="AA2353" s="19" t="str">
        <f>VLOOKUP(W2353,'Verweis Vertreter'!$A$2:$B$24,2,FALSE)</f>
        <v>Zentrale</v>
      </c>
      <c r="AB2353" s="12">
        <f t="shared" si="324"/>
        <v>1</v>
      </c>
      <c r="AC2353" s="12">
        <f t="shared" si="329"/>
        <v>197.0257</v>
      </c>
      <c r="AD2353" s="12">
        <f t="shared" si="330"/>
        <v>219</v>
      </c>
      <c r="AE2353" s="12">
        <f t="shared" si="325"/>
        <v>219</v>
      </c>
      <c r="AF2353" s="12">
        <f t="shared" si="326"/>
        <v>21.974299999999999</v>
      </c>
      <c r="AG2353" s="12">
        <f t="shared" si="327"/>
        <v>21.97</v>
      </c>
      <c r="AH2353" s="9">
        <f t="shared" si="331"/>
        <v>0.10031963470319634</v>
      </c>
      <c r="AI2353" s="14">
        <f>VLOOKUP(E2353,'Verweis Faktor'!$A:$B,2,FALSE)</f>
        <v>1</v>
      </c>
      <c r="AJ2353" s="14"/>
      <c r="AK2353" s="14" t="str">
        <f>IF(AL2353="Ja","Versandkosten",VLOOKUP(E2353,'Verweis Belegart'!$A$2:$B$9,2,FALSE))</f>
        <v>Hardware</v>
      </c>
      <c r="AL2353" s="14" t="str">
        <f t="shared" si="332"/>
        <v>Nein</v>
      </c>
      <c r="AM2353" s="14" t="str">
        <f t="shared" si="328"/>
        <v>Positiv</v>
      </c>
    </row>
    <row r="2354" spans="1:39" ht="17.25" customHeight="1" x14ac:dyDescent="0.35">
      <c r="A2354" s="17">
        <v>14573187</v>
      </c>
      <c r="B2354" s="2" t="s">
        <v>1751</v>
      </c>
      <c r="C2354" s="1">
        <v>2025001</v>
      </c>
      <c r="D2354" s="1">
        <v>2000642</v>
      </c>
      <c r="E2354" s="2" t="s">
        <v>34</v>
      </c>
      <c r="F2354" s="2" t="s">
        <v>142</v>
      </c>
      <c r="G2354" s="2" t="s">
        <v>25</v>
      </c>
      <c r="H2354" s="2" t="s">
        <v>729</v>
      </c>
      <c r="I2354" s="2" t="s">
        <v>730</v>
      </c>
      <c r="J2354" s="2" t="s">
        <v>103</v>
      </c>
      <c r="K2354" s="2" t="s">
        <v>28</v>
      </c>
      <c r="L2354" s="2" t="s">
        <v>731</v>
      </c>
      <c r="M2354" s="2" t="s">
        <v>732</v>
      </c>
      <c r="N2354" s="2" t="s">
        <v>733</v>
      </c>
      <c r="O2354" s="3">
        <v>1</v>
      </c>
      <c r="P2354" s="3">
        <v>780.90909999999997</v>
      </c>
      <c r="Q2354" s="3">
        <v>789</v>
      </c>
      <c r="R2354" s="3">
        <v>789</v>
      </c>
      <c r="S2354" s="3">
        <v>8.0908999999999995</v>
      </c>
      <c r="T2354" s="3">
        <v>8.09</v>
      </c>
      <c r="U2354" s="3">
        <v>1.02</v>
      </c>
      <c r="V2354" s="2" t="s">
        <v>697</v>
      </c>
      <c r="W2354" s="2" t="s">
        <v>698</v>
      </c>
      <c r="X2354" s="2" t="s">
        <v>699</v>
      </c>
      <c r="Y2354" s="19" t="str">
        <f>VLOOKUP(G2354,'Verweis Kd-Gruppe'!$A$2:$B$8,2,FALSE)</f>
        <v>FHK</v>
      </c>
      <c r="Z2354" s="19" t="str">
        <f>VLOOKUP(J2354,'Verweis Art-Gruppe'!$A$2:$B$15,2,FALSE)</f>
        <v>Geräte</v>
      </c>
      <c r="AA2354" s="19" t="str">
        <f>VLOOKUP(W2354,'Verweis Vertreter'!$A$2:$B$24,2,FALSE)</f>
        <v>Zentrale</v>
      </c>
      <c r="AB2354" s="12">
        <f t="shared" si="324"/>
        <v>1</v>
      </c>
      <c r="AC2354" s="12">
        <f t="shared" si="329"/>
        <v>780.90909999999997</v>
      </c>
      <c r="AD2354" s="12">
        <f t="shared" si="330"/>
        <v>789</v>
      </c>
      <c r="AE2354" s="12">
        <f t="shared" si="325"/>
        <v>789</v>
      </c>
      <c r="AF2354" s="12">
        <f t="shared" si="326"/>
        <v>8.0908999999999995</v>
      </c>
      <c r="AG2354" s="12">
        <f t="shared" si="327"/>
        <v>8.09</v>
      </c>
      <c r="AH2354" s="9">
        <f t="shared" si="331"/>
        <v>1.0253485424588087E-2</v>
      </c>
      <c r="AI2354" s="14">
        <f>VLOOKUP(E2354,'Verweis Faktor'!$A:$B,2,FALSE)</f>
        <v>1</v>
      </c>
      <c r="AJ2354" s="14"/>
      <c r="AK2354" s="14" t="str">
        <f>IF(AL2354="Ja","Versandkosten",VLOOKUP(E2354,'Verweis Belegart'!$A$2:$B$9,2,FALSE))</f>
        <v>Hardware</v>
      </c>
      <c r="AL2354" s="14" t="str">
        <f t="shared" si="332"/>
        <v>Nein</v>
      </c>
      <c r="AM2354" s="14" t="str">
        <f t="shared" si="328"/>
        <v>Positiv</v>
      </c>
    </row>
    <row r="2355" spans="1:39" ht="17.25" customHeight="1" x14ac:dyDescent="0.35">
      <c r="A2355" s="17">
        <v>14573162</v>
      </c>
      <c r="B2355" s="2" t="s">
        <v>1751</v>
      </c>
      <c r="C2355" s="1">
        <v>2025001</v>
      </c>
      <c r="D2355" s="1">
        <v>2000643</v>
      </c>
      <c r="E2355" s="2" t="s">
        <v>34</v>
      </c>
      <c r="F2355" s="2" t="s">
        <v>35</v>
      </c>
      <c r="G2355" s="2" t="s">
        <v>25</v>
      </c>
      <c r="H2355" s="2" t="s">
        <v>740</v>
      </c>
      <c r="I2355" s="2" t="s">
        <v>741</v>
      </c>
      <c r="J2355" s="2" t="s">
        <v>103</v>
      </c>
      <c r="K2355" s="2" t="s">
        <v>28</v>
      </c>
      <c r="L2355" s="2" t="s">
        <v>727</v>
      </c>
      <c r="M2355" s="2" t="s">
        <v>728</v>
      </c>
      <c r="N2355" s="2" t="s">
        <v>48</v>
      </c>
      <c r="O2355" s="3">
        <v>1</v>
      </c>
      <c r="P2355" s="3">
        <v>263.57139999999998</v>
      </c>
      <c r="Q2355" s="3">
        <v>269</v>
      </c>
      <c r="R2355" s="3">
        <v>269</v>
      </c>
      <c r="S2355" s="3">
        <v>5.4286000000000003</v>
      </c>
      <c r="T2355" s="3">
        <v>5.43</v>
      </c>
      <c r="U2355" s="3">
        <v>2.0099999999999998</v>
      </c>
      <c r="V2355" s="2" t="s">
        <v>697</v>
      </c>
      <c r="W2355" s="2" t="s">
        <v>698</v>
      </c>
      <c r="X2355" s="2" t="s">
        <v>702</v>
      </c>
      <c r="Y2355" s="19" t="str">
        <f>VLOOKUP(G2355,'Verweis Kd-Gruppe'!$A$2:$B$8,2,FALSE)</f>
        <v>FHK</v>
      </c>
      <c r="Z2355" s="19" t="str">
        <f>VLOOKUP(J2355,'Verweis Art-Gruppe'!$A$2:$B$15,2,FALSE)</f>
        <v>Geräte</v>
      </c>
      <c r="AA2355" s="19" t="str">
        <f>VLOOKUP(W2355,'Verweis Vertreter'!$A$2:$B$24,2,FALSE)</f>
        <v>Zentrale</v>
      </c>
      <c r="AB2355" s="12">
        <f t="shared" si="324"/>
        <v>1</v>
      </c>
      <c r="AC2355" s="12">
        <f t="shared" si="329"/>
        <v>263.57139999999998</v>
      </c>
      <c r="AD2355" s="12">
        <f t="shared" si="330"/>
        <v>269</v>
      </c>
      <c r="AE2355" s="12">
        <f t="shared" si="325"/>
        <v>269</v>
      </c>
      <c r="AF2355" s="12">
        <f t="shared" si="326"/>
        <v>5.4286000000000003</v>
      </c>
      <c r="AG2355" s="12">
        <f t="shared" si="327"/>
        <v>5.43</v>
      </c>
      <c r="AH2355" s="9">
        <f t="shared" si="331"/>
        <v>2.0185873605947955E-2</v>
      </c>
      <c r="AI2355" s="14">
        <f>VLOOKUP(E2355,'Verweis Faktor'!$A:$B,2,FALSE)</f>
        <v>1</v>
      </c>
      <c r="AJ2355" s="14"/>
      <c r="AK2355" s="14" t="str">
        <f>IF(AL2355="Ja","Versandkosten",VLOOKUP(E2355,'Verweis Belegart'!$A$2:$B$9,2,FALSE))</f>
        <v>Hardware</v>
      </c>
      <c r="AL2355" s="14" t="str">
        <f t="shared" si="332"/>
        <v>Nein</v>
      </c>
      <c r="AM2355" s="14" t="str">
        <f t="shared" si="328"/>
        <v>Positiv</v>
      </c>
    </row>
    <row r="2356" spans="1:39" ht="17.25" customHeight="1" x14ac:dyDescent="0.35">
      <c r="A2356" s="17">
        <v>14573162</v>
      </c>
      <c r="B2356" s="2" t="s">
        <v>1751</v>
      </c>
      <c r="C2356" s="1">
        <v>2025001</v>
      </c>
      <c r="D2356" s="1">
        <v>2000643</v>
      </c>
      <c r="E2356" s="2" t="s">
        <v>34</v>
      </c>
      <c r="F2356" s="2" t="s">
        <v>35</v>
      </c>
      <c r="G2356" s="2" t="s">
        <v>25</v>
      </c>
      <c r="H2356" s="2" t="s">
        <v>740</v>
      </c>
      <c r="I2356" s="2" t="s">
        <v>741</v>
      </c>
      <c r="J2356" s="2" t="s">
        <v>103</v>
      </c>
      <c r="K2356" s="2" t="s">
        <v>45</v>
      </c>
      <c r="L2356" s="2" t="s">
        <v>50</v>
      </c>
      <c r="M2356" s="2" t="s">
        <v>51</v>
      </c>
      <c r="N2356" s="2" t="s">
        <v>52</v>
      </c>
      <c r="O2356" s="3">
        <v>1</v>
      </c>
      <c r="P2356" s="3">
        <v>143.50120000000001</v>
      </c>
      <c r="Q2356" s="3">
        <v>157</v>
      </c>
      <c r="R2356" s="3">
        <v>157</v>
      </c>
      <c r="S2356" s="3">
        <v>13.498799999999999</v>
      </c>
      <c r="T2356" s="3">
        <v>13.5</v>
      </c>
      <c r="U2356" s="3">
        <v>8.59</v>
      </c>
      <c r="V2356" s="2" t="s">
        <v>697</v>
      </c>
      <c r="W2356" s="2" t="s">
        <v>698</v>
      </c>
      <c r="X2356" s="2" t="s">
        <v>702</v>
      </c>
      <c r="Y2356" s="19" t="str">
        <f>VLOOKUP(G2356,'Verweis Kd-Gruppe'!$A$2:$B$8,2,FALSE)</f>
        <v>FHK</v>
      </c>
      <c r="Z2356" s="19" t="str">
        <f>VLOOKUP(J2356,'Verweis Art-Gruppe'!$A$2:$B$15,2,FALSE)</f>
        <v>Geräte</v>
      </c>
      <c r="AA2356" s="19" t="str">
        <f>VLOOKUP(W2356,'Verweis Vertreter'!$A$2:$B$24,2,FALSE)</f>
        <v>Zentrale</v>
      </c>
      <c r="AB2356" s="12">
        <f t="shared" si="324"/>
        <v>1</v>
      </c>
      <c r="AC2356" s="12">
        <f t="shared" si="329"/>
        <v>143.50120000000001</v>
      </c>
      <c r="AD2356" s="12">
        <f t="shared" si="330"/>
        <v>157</v>
      </c>
      <c r="AE2356" s="12">
        <f t="shared" si="325"/>
        <v>157</v>
      </c>
      <c r="AF2356" s="12">
        <f t="shared" si="326"/>
        <v>13.498799999999999</v>
      </c>
      <c r="AG2356" s="12">
        <f t="shared" si="327"/>
        <v>13.5</v>
      </c>
      <c r="AH2356" s="9">
        <f t="shared" si="331"/>
        <v>8.598726114649681E-2</v>
      </c>
      <c r="AI2356" s="14">
        <f>VLOOKUP(E2356,'Verweis Faktor'!$A:$B,2,FALSE)</f>
        <v>1</v>
      </c>
      <c r="AJ2356" s="14"/>
      <c r="AK2356" s="14" t="str">
        <f>IF(AL2356="Ja","Versandkosten",VLOOKUP(E2356,'Verweis Belegart'!$A$2:$B$9,2,FALSE))</f>
        <v>Hardware</v>
      </c>
      <c r="AL2356" s="14" t="str">
        <f t="shared" si="332"/>
        <v>Nein</v>
      </c>
      <c r="AM2356" s="14" t="str">
        <f t="shared" si="328"/>
        <v>Positiv</v>
      </c>
    </row>
    <row r="2357" spans="1:39" ht="17.25" customHeight="1" x14ac:dyDescent="0.35">
      <c r="A2357" s="17">
        <v>14573122</v>
      </c>
      <c r="B2357" s="2" t="s">
        <v>1751</v>
      </c>
      <c r="C2357" s="1">
        <v>2025001</v>
      </c>
      <c r="D2357" s="1">
        <v>2000644</v>
      </c>
      <c r="E2357" s="2" t="s">
        <v>34</v>
      </c>
      <c r="F2357" s="2" t="s">
        <v>53</v>
      </c>
      <c r="G2357" s="2" t="s">
        <v>25</v>
      </c>
      <c r="H2357" s="2" t="s">
        <v>764</v>
      </c>
      <c r="I2357" s="2" t="s">
        <v>765</v>
      </c>
      <c r="J2357" s="2" t="s">
        <v>103</v>
      </c>
      <c r="K2357" s="2" t="s">
        <v>28</v>
      </c>
      <c r="L2357" s="2" t="s">
        <v>385</v>
      </c>
      <c r="M2357" s="2" t="s">
        <v>386</v>
      </c>
      <c r="N2357" s="2" t="s">
        <v>292</v>
      </c>
      <c r="O2357" s="3">
        <v>1</v>
      </c>
      <c r="P2357" s="3">
        <v>911.63229999999999</v>
      </c>
      <c r="Q2357" s="3">
        <v>919</v>
      </c>
      <c r="R2357" s="3">
        <v>919</v>
      </c>
      <c r="S2357" s="3">
        <v>7.3677000000000001</v>
      </c>
      <c r="T2357" s="3">
        <v>7.37</v>
      </c>
      <c r="U2357" s="3">
        <v>0.8</v>
      </c>
      <c r="V2357" s="2" t="s">
        <v>427</v>
      </c>
      <c r="W2357" s="2" t="s">
        <v>428</v>
      </c>
      <c r="X2357" s="2" t="s">
        <v>724</v>
      </c>
      <c r="Y2357" s="19" t="str">
        <f>VLOOKUP(G2357,'Verweis Kd-Gruppe'!$A$2:$B$8,2,FALSE)</f>
        <v>FHK</v>
      </c>
      <c r="Z2357" s="19" t="str">
        <f>VLOOKUP(J2357,'Verweis Art-Gruppe'!$A$2:$B$15,2,FALSE)</f>
        <v>Geräte</v>
      </c>
      <c r="AA2357" s="19" t="str">
        <f>VLOOKUP(W2357,'Verweis Vertreter'!$A$2:$B$24,2,FALSE)</f>
        <v>Zentrale</v>
      </c>
      <c r="AB2357" s="12">
        <f t="shared" si="324"/>
        <v>1</v>
      </c>
      <c r="AC2357" s="12">
        <f t="shared" si="329"/>
        <v>911.63229999999999</v>
      </c>
      <c r="AD2357" s="12">
        <f t="shared" si="330"/>
        <v>919</v>
      </c>
      <c r="AE2357" s="12">
        <f t="shared" si="325"/>
        <v>919</v>
      </c>
      <c r="AF2357" s="12">
        <f t="shared" si="326"/>
        <v>7.3677000000000001</v>
      </c>
      <c r="AG2357" s="12">
        <f t="shared" si="327"/>
        <v>7.37</v>
      </c>
      <c r="AH2357" s="9">
        <f t="shared" si="331"/>
        <v>8.0195865070729049E-3</v>
      </c>
      <c r="AI2357" s="14">
        <f>VLOOKUP(E2357,'Verweis Faktor'!$A:$B,2,FALSE)</f>
        <v>1</v>
      </c>
      <c r="AJ2357" s="14"/>
      <c r="AK2357" s="14" t="str">
        <f>IF(AL2357="Ja","Versandkosten",VLOOKUP(E2357,'Verweis Belegart'!$A$2:$B$9,2,FALSE))</f>
        <v>Hardware</v>
      </c>
      <c r="AL2357" s="14" t="str">
        <f t="shared" si="332"/>
        <v>Nein</v>
      </c>
      <c r="AM2357" s="14" t="str">
        <f t="shared" si="328"/>
        <v>Positiv</v>
      </c>
    </row>
    <row r="2358" spans="1:39" ht="17.25" customHeight="1" x14ac:dyDescent="0.35">
      <c r="A2358" s="17">
        <v>14573165</v>
      </c>
      <c r="B2358" s="2" t="s">
        <v>1751</v>
      </c>
      <c r="C2358" s="1">
        <v>2025001</v>
      </c>
      <c r="D2358" s="1">
        <v>2000645</v>
      </c>
      <c r="E2358" s="2" t="s">
        <v>34</v>
      </c>
      <c r="F2358" s="2" t="s">
        <v>142</v>
      </c>
      <c r="G2358" s="2" t="s">
        <v>25</v>
      </c>
      <c r="H2358" s="2" t="s">
        <v>779</v>
      </c>
      <c r="I2358" s="2" t="s">
        <v>780</v>
      </c>
      <c r="J2358" s="2" t="s">
        <v>103</v>
      </c>
      <c r="K2358" s="2" t="s">
        <v>28</v>
      </c>
      <c r="L2358" s="2" t="s">
        <v>108</v>
      </c>
      <c r="M2358" s="2" t="s">
        <v>109</v>
      </c>
      <c r="N2358" s="2" t="s">
        <v>110</v>
      </c>
      <c r="O2358" s="3">
        <v>1</v>
      </c>
      <c r="P2358" s="3">
        <v>227.09690000000001</v>
      </c>
      <c r="Q2358" s="3">
        <v>245</v>
      </c>
      <c r="R2358" s="3">
        <v>245</v>
      </c>
      <c r="S2358" s="3">
        <v>17.903099999999998</v>
      </c>
      <c r="T2358" s="3">
        <v>17.899999999999999</v>
      </c>
      <c r="U2358" s="3">
        <v>7.3</v>
      </c>
      <c r="V2358" s="2" t="s">
        <v>427</v>
      </c>
      <c r="W2358" s="2" t="s">
        <v>428</v>
      </c>
      <c r="X2358" s="2" t="s">
        <v>724</v>
      </c>
      <c r="Y2358" s="19" t="str">
        <f>VLOOKUP(G2358,'Verweis Kd-Gruppe'!$A$2:$B$8,2,FALSE)</f>
        <v>FHK</v>
      </c>
      <c r="Z2358" s="19" t="str">
        <f>VLOOKUP(J2358,'Verweis Art-Gruppe'!$A$2:$B$15,2,FALSE)</f>
        <v>Geräte</v>
      </c>
      <c r="AA2358" s="19" t="str">
        <f>VLOOKUP(W2358,'Verweis Vertreter'!$A$2:$B$24,2,FALSE)</f>
        <v>Zentrale</v>
      </c>
      <c r="AB2358" s="12">
        <f t="shared" si="324"/>
        <v>1</v>
      </c>
      <c r="AC2358" s="12">
        <f t="shared" si="329"/>
        <v>227.09690000000001</v>
      </c>
      <c r="AD2358" s="12">
        <f t="shared" si="330"/>
        <v>245</v>
      </c>
      <c r="AE2358" s="12">
        <f t="shared" si="325"/>
        <v>245</v>
      </c>
      <c r="AF2358" s="12">
        <f t="shared" si="326"/>
        <v>17.903099999999998</v>
      </c>
      <c r="AG2358" s="12">
        <f t="shared" si="327"/>
        <v>17.899999999999999</v>
      </c>
      <c r="AH2358" s="9">
        <f t="shared" si="331"/>
        <v>7.3061224489795906E-2</v>
      </c>
      <c r="AI2358" s="14">
        <f>VLOOKUP(E2358,'Verweis Faktor'!$A:$B,2,FALSE)</f>
        <v>1</v>
      </c>
      <c r="AJ2358" s="14"/>
      <c r="AK2358" s="14" t="str">
        <f>IF(AL2358="Ja","Versandkosten",VLOOKUP(E2358,'Verweis Belegart'!$A$2:$B$9,2,FALSE))</f>
        <v>Hardware</v>
      </c>
      <c r="AL2358" s="14" t="str">
        <f t="shared" si="332"/>
        <v>Nein</v>
      </c>
      <c r="AM2358" s="14" t="str">
        <f t="shared" si="328"/>
        <v>Positiv</v>
      </c>
    </row>
    <row r="2359" spans="1:39" ht="17.25" customHeight="1" x14ac:dyDescent="0.35">
      <c r="A2359" s="17">
        <v>14573147</v>
      </c>
      <c r="B2359" s="2" t="s">
        <v>1751</v>
      </c>
      <c r="C2359" s="1">
        <v>2025001</v>
      </c>
      <c r="D2359" s="1">
        <v>2000646</v>
      </c>
      <c r="E2359" s="2" t="s">
        <v>34</v>
      </c>
      <c r="F2359" s="2" t="s">
        <v>53</v>
      </c>
      <c r="G2359" s="2" t="s">
        <v>25</v>
      </c>
      <c r="H2359" s="2" t="s">
        <v>1878</v>
      </c>
      <c r="I2359" s="2" t="s">
        <v>1879</v>
      </c>
      <c r="J2359" s="2" t="s">
        <v>103</v>
      </c>
      <c r="K2359" s="2" t="s">
        <v>28</v>
      </c>
      <c r="L2359" s="2" t="s">
        <v>1101</v>
      </c>
      <c r="M2359" s="2" t="s">
        <v>1102</v>
      </c>
      <c r="N2359" s="2" t="s">
        <v>457</v>
      </c>
      <c r="O2359" s="3">
        <v>1</v>
      </c>
      <c r="P2359" s="3">
        <v>795</v>
      </c>
      <c r="Q2359" s="3">
        <v>855</v>
      </c>
      <c r="R2359" s="3">
        <v>855</v>
      </c>
      <c r="S2359" s="3">
        <v>60</v>
      </c>
      <c r="T2359" s="3">
        <v>60</v>
      </c>
      <c r="U2359" s="3">
        <v>7.01</v>
      </c>
      <c r="V2359" s="2" t="s">
        <v>427</v>
      </c>
      <c r="W2359" s="2" t="s">
        <v>428</v>
      </c>
      <c r="X2359" s="2" t="s">
        <v>699</v>
      </c>
      <c r="Y2359" s="19" t="str">
        <f>VLOOKUP(G2359,'Verweis Kd-Gruppe'!$A$2:$B$8,2,FALSE)</f>
        <v>FHK</v>
      </c>
      <c r="Z2359" s="19" t="str">
        <f>VLOOKUP(J2359,'Verweis Art-Gruppe'!$A$2:$B$15,2,FALSE)</f>
        <v>Geräte</v>
      </c>
      <c r="AA2359" s="19" t="str">
        <f>VLOOKUP(W2359,'Verweis Vertreter'!$A$2:$B$24,2,FALSE)</f>
        <v>Zentrale</v>
      </c>
      <c r="AB2359" s="12">
        <f t="shared" si="324"/>
        <v>1</v>
      </c>
      <c r="AC2359" s="12">
        <f t="shared" si="329"/>
        <v>795</v>
      </c>
      <c r="AD2359" s="12">
        <f t="shared" si="330"/>
        <v>855</v>
      </c>
      <c r="AE2359" s="12">
        <f t="shared" si="325"/>
        <v>855</v>
      </c>
      <c r="AF2359" s="12">
        <f t="shared" si="326"/>
        <v>60</v>
      </c>
      <c r="AG2359" s="12">
        <f t="shared" si="327"/>
        <v>60</v>
      </c>
      <c r="AH2359" s="9">
        <f t="shared" si="331"/>
        <v>7.0175438596491224E-2</v>
      </c>
      <c r="AI2359" s="14">
        <f>VLOOKUP(E2359,'Verweis Faktor'!$A:$B,2,FALSE)</f>
        <v>1</v>
      </c>
      <c r="AJ2359" s="14"/>
      <c r="AK2359" s="14" t="str">
        <f>IF(AL2359="Ja","Versandkosten",VLOOKUP(E2359,'Verweis Belegart'!$A$2:$B$9,2,FALSE))</f>
        <v>Hardware</v>
      </c>
      <c r="AL2359" s="14" t="str">
        <f t="shared" si="332"/>
        <v>Nein</v>
      </c>
      <c r="AM2359" s="14" t="str">
        <f t="shared" si="328"/>
        <v>Positiv</v>
      </c>
    </row>
    <row r="2360" spans="1:39" ht="17.25" customHeight="1" x14ac:dyDescent="0.35">
      <c r="A2360" s="17">
        <v>14573169</v>
      </c>
      <c r="B2360" s="2" t="s">
        <v>1751</v>
      </c>
      <c r="C2360" s="1">
        <v>2025001</v>
      </c>
      <c r="D2360" s="1">
        <v>2000647</v>
      </c>
      <c r="E2360" s="2" t="s">
        <v>34</v>
      </c>
      <c r="F2360" s="2" t="s">
        <v>142</v>
      </c>
      <c r="G2360" s="2" t="s">
        <v>25</v>
      </c>
      <c r="H2360" s="2" t="s">
        <v>1880</v>
      </c>
      <c r="I2360" s="2" t="s">
        <v>1881</v>
      </c>
      <c r="J2360" s="2" t="s">
        <v>103</v>
      </c>
      <c r="K2360" s="2" t="s">
        <v>28</v>
      </c>
      <c r="L2360" s="2" t="s">
        <v>402</v>
      </c>
      <c r="M2360" s="2" t="s">
        <v>403</v>
      </c>
      <c r="N2360" s="2" t="s">
        <v>404</v>
      </c>
      <c r="O2360" s="3">
        <v>1</v>
      </c>
      <c r="P2360" s="3">
        <v>233.6053</v>
      </c>
      <c r="Q2360" s="3">
        <v>249</v>
      </c>
      <c r="R2360" s="3">
        <v>249</v>
      </c>
      <c r="S2360" s="3">
        <v>15.3947</v>
      </c>
      <c r="T2360" s="3">
        <v>15.39</v>
      </c>
      <c r="U2360" s="3">
        <v>6.18</v>
      </c>
      <c r="V2360" s="2" t="s">
        <v>697</v>
      </c>
      <c r="W2360" s="2" t="s">
        <v>698</v>
      </c>
      <c r="X2360" s="2" t="s">
        <v>419</v>
      </c>
      <c r="Y2360" s="19" t="str">
        <f>VLOOKUP(G2360,'Verweis Kd-Gruppe'!$A$2:$B$8,2,FALSE)</f>
        <v>FHK</v>
      </c>
      <c r="Z2360" s="19" t="str">
        <f>VLOOKUP(J2360,'Verweis Art-Gruppe'!$A$2:$B$15,2,FALSE)</f>
        <v>Geräte</v>
      </c>
      <c r="AA2360" s="19" t="str">
        <f>VLOOKUP(W2360,'Verweis Vertreter'!$A$2:$B$24,2,FALSE)</f>
        <v>Zentrale</v>
      </c>
      <c r="AB2360" s="12">
        <f t="shared" si="324"/>
        <v>1</v>
      </c>
      <c r="AC2360" s="12">
        <f t="shared" si="329"/>
        <v>233.6053</v>
      </c>
      <c r="AD2360" s="12">
        <f t="shared" si="330"/>
        <v>249</v>
      </c>
      <c r="AE2360" s="12">
        <f t="shared" si="325"/>
        <v>249</v>
      </c>
      <c r="AF2360" s="12">
        <f t="shared" si="326"/>
        <v>15.3947</v>
      </c>
      <c r="AG2360" s="12">
        <f t="shared" si="327"/>
        <v>15.39</v>
      </c>
      <c r="AH2360" s="9">
        <f t="shared" si="331"/>
        <v>6.1807228915662656E-2</v>
      </c>
      <c r="AI2360" s="14">
        <f>VLOOKUP(E2360,'Verweis Faktor'!$A:$B,2,FALSE)</f>
        <v>1</v>
      </c>
      <c r="AJ2360" s="14"/>
      <c r="AK2360" s="14" t="str">
        <f>IF(AL2360="Ja","Versandkosten",VLOOKUP(E2360,'Verweis Belegart'!$A$2:$B$9,2,FALSE))</f>
        <v>Hardware</v>
      </c>
      <c r="AL2360" s="14" t="str">
        <f t="shared" si="332"/>
        <v>Nein</v>
      </c>
      <c r="AM2360" s="14" t="str">
        <f t="shared" si="328"/>
        <v>Positiv</v>
      </c>
    </row>
    <row r="2361" spans="1:39" ht="17.25" customHeight="1" x14ac:dyDescent="0.35">
      <c r="A2361" s="17">
        <v>14573169</v>
      </c>
      <c r="B2361" s="2" t="s">
        <v>1751</v>
      </c>
      <c r="C2361" s="1">
        <v>2025001</v>
      </c>
      <c r="D2361" s="1">
        <v>2000647</v>
      </c>
      <c r="E2361" s="2" t="s">
        <v>34</v>
      </c>
      <c r="F2361" s="2" t="s">
        <v>142</v>
      </c>
      <c r="G2361" s="2" t="s">
        <v>25</v>
      </c>
      <c r="H2361" s="2" t="s">
        <v>1880</v>
      </c>
      <c r="I2361" s="2" t="s">
        <v>1881</v>
      </c>
      <c r="J2361" s="2" t="s">
        <v>103</v>
      </c>
      <c r="K2361" s="2" t="s">
        <v>45</v>
      </c>
      <c r="L2361" s="2" t="s">
        <v>1882</v>
      </c>
      <c r="M2361" s="2" t="s">
        <v>1883</v>
      </c>
      <c r="N2361" s="2" t="s">
        <v>1884</v>
      </c>
      <c r="O2361" s="3">
        <v>1</v>
      </c>
      <c r="P2361" s="3">
        <v>399</v>
      </c>
      <c r="Q2361" s="3">
        <v>435</v>
      </c>
      <c r="R2361" s="3">
        <v>435</v>
      </c>
      <c r="S2361" s="3">
        <v>36</v>
      </c>
      <c r="T2361" s="3">
        <v>36</v>
      </c>
      <c r="U2361" s="3">
        <v>8.27</v>
      </c>
      <c r="V2361" s="2" t="s">
        <v>697</v>
      </c>
      <c r="W2361" s="2" t="s">
        <v>698</v>
      </c>
      <c r="X2361" s="2" t="s">
        <v>419</v>
      </c>
      <c r="Y2361" s="19" t="str">
        <f>VLOOKUP(G2361,'Verweis Kd-Gruppe'!$A$2:$B$8,2,FALSE)</f>
        <v>FHK</v>
      </c>
      <c r="Z2361" s="19" t="str">
        <f>VLOOKUP(J2361,'Verweis Art-Gruppe'!$A$2:$B$15,2,FALSE)</f>
        <v>Geräte</v>
      </c>
      <c r="AA2361" s="19" t="str">
        <f>VLOOKUP(W2361,'Verweis Vertreter'!$A$2:$B$24,2,FALSE)</f>
        <v>Zentrale</v>
      </c>
      <c r="AB2361" s="12">
        <f t="shared" si="324"/>
        <v>1</v>
      </c>
      <c r="AC2361" s="12">
        <f t="shared" si="329"/>
        <v>399</v>
      </c>
      <c r="AD2361" s="12">
        <f t="shared" si="330"/>
        <v>435</v>
      </c>
      <c r="AE2361" s="12">
        <f t="shared" si="325"/>
        <v>435</v>
      </c>
      <c r="AF2361" s="12">
        <f t="shared" si="326"/>
        <v>36</v>
      </c>
      <c r="AG2361" s="12">
        <f t="shared" si="327"/>
        <v>36</v>
      </c>
      <c r="AH2361" s="9">
        <f t="shared" si="331"/>
        <v>8.2758620689655171E-2</v>
      </c>
      <c r="AI2361" s="14">
        <f>VLOOKUP(E2361,'Verweis Faktor'!$A:$B,2,FALSE)</f>
        <v>1</v>
      </c>
      <c r="AJ2361" s="14"/>
      <c r="AK2361" s="14" t="str">
        <f>IF(AL2361="Ja","Versandkosten",VLOOKUP(E2361,'Verweis Belegart'!$A$2:$B$9,2,FALSE))</f>
        <v>Hardware</v>
      </c>
      <c r="AL2361" s="14" t="str">
        <f t="shared" si="332"/>
        <v>Nein</v>
      </c>
      <c r="AM2361" s="14" t="str">
        <f t="shared" si="328"/>
        <v>Positiv</v>
      </c>
    </row>
    <row r="2362" spans="1:39" ht="17.25" customHeight="1" x14ac:dyDescent="0.35">
      <c r="A2362" s="17">
        <v>14573166</v>
      </c>
      <c r="B2362" s="2" t="s">
        <v>1751</v>
      </c>
      <c r="C2362" s="1">
        <v>2025001</v>
      </c>
      <c r="D2362" s="1">
        <v>2000648</v>
      </c>
      <c r="E2362" s="2" t="s">
        <v>34</v>
      </c>
      <c r="F2362" s="2" t="s">
        <v>35</v>
      </c>
      <c r="G2362" s="2" t="s">
        <v>36</v>
      </c>
      <c r="H2362" s="2" t="s">
        <v>1043</v>
      </c>
      <c r="I2362" s="2" t="s">
        <v>1044</v>
      </c>
      <c r="J2362" s="2" t="s">
        <v>103</v>
      </c>
      <c r="K2362" s="2" t="s">
        <v>28</v>
      </c>
      <c r="L2362" s="2" t="s">
        <v>1885</v>
      </c>
      <c r="M2362" s="2" t="s">
        <v>1886</v>
      </c>
      <c r="N2362" s="2" t="s">
        <v>1887</v>
      </c>
      <c r="O2362" s="3">
        <v>2</v>
      </c>
      <c r="P2362" s="3">
        <v>368</v>
      </c>
      <c r="Q2362" s="3">
        <v>395</v>
      </c>
      <c r="R2362" s="3">
        <v>790</v>
      </c>
      <c r="S2362" s="3">
        <v>27</v>
      </c>
      <c r="T2362" s="3">
        <v>54</v>
      </c>
      <c r="U2362" s="3">
        <v>6.83</v>
      </c>
      <c r="V2362" s="2" t="s">
        <v>42</v>
      </c>
      <c r="W2362" s="2" t="s">
        <v>43</v>
      </c>
      <c r="X2362" s="2" t="s">
        <v>724</v>
      </c>
      <c r="Y2362" s="19" t="str">
        <f>VLOOKUP(G2362,'Verweis Kd-Gruppe'!$A$2:$B$8,2,FALSE)</f>
        <v>GRK</v>
      </c>
      <c r="Z2362" s="19" t="str">
        <f>VLOOKUP(J2362,'Verweis Art-Gruppe'!$A$2:$B$15,2,FALSE)</f>
        <v>Geräte</v>
      </c>
      <c r="AA2362" s="19" t="str">
        <f>VLOOKUP(W2362,'Verweis Vertreter'!$A$2:$B$24,2,FALSE)</f>
        <v>Sebastian Faber</v>
      </c>
      <c r="AB2362" s="12">
        <f t="shared" si="324"/>
        <v>2</v>
      </c>
      <c r="AC2362" s="12">
        <f t="shared" si="329"/>
        <v>368</v>
      </c>
      <c r="AD2362" s="12">
        <f t="shared" si="330"/>
        <v>395</v>
      </c>
      <c r="AE2362" s="12">
        <f t="shared" si="325"/>
        <v>790</v>
      </c>
      <c r="AF2362" s="12">
        <f t="shared" si="326"/>
        <v>27</v>
      </c>
      <c r="AG2362" s="12">
        <f t="shared" si="327"/>
        <v>54</v>
      </c>
      <c r="AH2362" s="9">
        <f t="shared" si="331"/>
        <v>6.8354430379746839E-2</v>
      </c>
      <c r="AI2362" s="14">
        <f>VLOOKUP(E2362,'Verweis Faktor'!$A:$B,2,FALSE)</f>
        <v>1</v>
      </c>
      <c r="AJ2362" s="14"/>
      <c r="AK2362" s="14" t="str">
        <f>IF(AL2362="Ja","Versandkosten",VLOOKUP(E2362,'Verweis Belegart'!$A$2:$B$9,2,FALSE))</f>
        <v>Hardware</v>
      </c>
      <c r="AL2362" s="14" t="str">
        <f t="shared" si="332"/>
        <v>Nein</v>
      </c>
      <c r="AM2362" s="14" t="str">
        <f t="shared" si="328"/>
        <v>Positiv</v>
      </c>
    </row>
    <row r="2363" spans="1:39" ht="17.25" customHeight="1" x14ac:dyDescent="0.35">
      <c r="A2363" s="17">
        <v>14573166</v>
      </c>
      <c r="B2363" s="2" t="s">
        <v>1751</v>
      </c>
      <c r="C2363" s="1">
        <v>2025001</v>
      </c>
      <c r="D2363" s="1">
        <v>2000648</v>
      </c>
      <c r="E2363" s="2" t="s">
        <v>34</v>
      </c>
      <c r="F2363" s="2" t="s">
        <v>35</v>
      </c>
      <c r="G2363" s="2" t="s">
        <v>36</v>
      </c>
      <c r="H2363" s="2" t="s">
        <v>1043</v>
      </c>
      <c r="I2363" s="2" t="s">
        <v>1044</v>
      </c>
      <c r="J2363" s="2" t="s">
        <v>103</v>
      </c>
      <c r="K2363" s="2" t="s">
        <v>45</v>
      </c>
      <c r="L2363" s="2" t="s">
        <v>1888</v>
      </c>
      <c r="M2363" s="2" t="s">
        <v>1889</v>
      </c>
      <c r="N2363" s="2" t="s">
        <v>404</v>
      </c>
      <c r="O2363" s="3">
        <v>1</v>
      </c>
      <c r="P2363" s="3">
        <v>232</v>
      </c>
      <c r="Q2363" s="3">
        <v>246</v>
      </c>
      <c r="R2363" s="3">
        <v>246</v>
      </c>
      <c r="S2363" s="3">
        <v>14</v>
      </c>
      <c r="T2363" s="3">
        <v>14</v>
      </c>
      <c r="U2363" s="3">
        <v>5.69</v>
      </c>
      <c r="V2363" s="2" t="s">
        <v>42</v>
      </c>
      <c r="W2363" s="2" t="s">
        <v>43</v>
      </c>
      <c r="X2363" s="2" t="s">
        <v>724</v>
      </c>
      <c r="Y2363" s="19" t="str">
        <f>VLOOKUP(G2363,'Verweis Kd-Gruppe'!$A$2:$B$8,2,FALSE)</f>
        <v>GRK</v>
      </c>
      <c r="Z2363" s="19" t="str">
        <f>VLOOKUP(J2363,'Verweis Art-Gruppe'!$A$2:$B$15,2,FALSE)</f>
        <v>Geräte</v>
      </c>
      <c r="AA2363" s="19" t="str">
        <f>VLOOKUP(W2363,'Verweis Vertreter'!$A$2:$B$24,2,FALSE)</f>
        <v>Sebastian Faber</v>
      </c>
      <c r="AB2363" s="12">
        <f t="shared" si="324"/>
        <v>1</v>
      </c>
      <c r="AC2363" s="12">
        <f t="shared" si="329"/>
        <v>232</v>
      </c>
      <c r="AD2363" s="12">
        <f t="shared" si="330"/>
        <v>246</v>
      </c>
      <c r="AE2363" s="12">
        <f t="shared" si="325"/>
        <v>246</v>
      </c>
      <c r="AF2363" s="12">
        <f t="shared" si="326"/>
        <v>14</v>
      </c>
      <c r="AG2363" s="12">
        <f t="shared" si="327"/>
        <v>14</v>
      </c>
      <c r="AH2363" s="9">
        <f t="shared" si="331"/>
        <v>5.6910569105691054E-2</v>
      </c>
      <c r="AI2363" s="14">
        <f>VLOOKUP(E2363,'Verweis Faktor'!$A:$B,2,FALSE)</f>
        <v>1</v>
      </c>
      <c r="AJ2363" s="14"/>
      <c r="AK2363" s="14" t="str">
        <f>IF(AL2363="Ja","Versandkosten",VLOOKUP(E2363,'Verweis Belegart'!$A$2:$B$9,2,FALSE))</f>
        <v>Hardware</v>
      </c>
      <c r="AL2363" s="14" t="str">
        <f t="shared" si="332"/>
        <v>Nein</v>
      </c>
      <c r="AM2363" s="14" t="str">
        <f t="shared" si="328"/>
        <v>Positiv</v>
      </c>
    </row>
    <row r="2364" spans="1:39" ht="17.25" customHeight="1" x14ac:dyDescent="0.35">
      <c r="A2364" s="17">
        <v>14573166</v>
      </c>
      <c r="B2364" s="2" t="s">
        <v>1751</v>
      </c>
      <c r="C2364" s="1">
        <v>2025001</v>
      </c>
      <c r="D2364" s="1">
        <v>2000648</v>
      </c>
      <c r="E2364" s="2" t="s">
        <v>34</v>
      </c>
      <c r="F2364" s="2" t="s">
        <v>35</v>
      </c>
      <c r="G2364" s="2" t="s">
        <v>36</v>
      </c>
      <c r="H2364" s="2" t="s">
        <v>1043</v>
      </c>
      <c r="I2364" s="2" t="s">
        <v>1044</v>
      </c>
      <c r="J2364" s="2" t="s">
        <v>103</v>
      </c>
      <c r="K2364" s="2" t="s">
        <v>49</v>
      </c>
      <c r="L2364" s="2" t="s">
        <v>953</v>
      </c>
      <c r="M2364" s="2" t="s">
        <v>954</v>
      </c>
      <c r="N2364" s="2" t="s">
        <v>955</v>
      </c>
      <c r="O2364" s="3">
        <v>1</v>
      </c>
      <c r="P2364" s="3">
        <v>56.11</v>
      </c>
      <c r="Q2364" s="3">
        <v>57</v>
      </c>
      <c r="R2364" s="3">
        <v>57</v>
      </c>
      <c r="S2364" s="3">
        <v>0.89</v>
      </c>
      <c r="T2364" s="3">
        <v>0.89</v>
      </c>
      <c r="U2364" s="3">
        <v>1.56</v>
      </c>
      <c r="V2364" s="2" t="s">
        <v>42</v>
      </c>
      <c r="W2364" s="2" t="s">
        <v>43</v>
      </c>
      <c r="X2364" s="2" t="s">
        <v>724</v>
      </c>
      <c r="Y2364" s="19" t="str">
        <f>VLOOKUP(G2364,'Verweis Kd-Gruppe'!$A$2:$B$8,2,FALSE)</f>
        <v>GRK</v>
      </c>
      <c r="Z2364" s="19" t="str">
        <f>VLOOKUP(J2364,'Verweis Art-Gruppe'!$A$2:$B$15,2,FALSE)</f>
        <v>Geräte</v>
      </c>
      <c r="AA2364" s="19" t="str">
        <f>VLOOKUP(W2364,'Verweis Vertreter'!$A$2:$B$24,2,FALSE)</f>
        <v>Sebastian Faber</v>
      </c>
      <c r="AB2364" s="12">
        <f t="shared" si="324"/>
        <v>1</v>
      </c>
      <c r="AC2364" s="12">
        <f t="shared" si="329"/>
        <v>56.11</v>
      </c>
      <c r="AD2364" s="12">
        <f t="shared" si="330"/>
        <v>57</v>
      </c>
      <c r="AE2364" s="12">
        <f t="shared" si="325"/>
        <v>57</v>
      </c>
      <c r="AF2364" s="12">
        <f t="shared" si="326"/>
        <v>0.89</v>
      </c>
      <c r="AG2364" s="12">
        <f t="shared" si="327"/>
        <v>0.89</v>
      </c>
      <c r="AH2364" s="9">
        <f t="shared" si="331"/>
        <v>1.5614035087719299E-2</v>
      </c>
      <c r="AI2364" s="14">
        <f>VLOOKUP(E2364,'Verweis Faktor'!$A:$B,2,FALSE)</f>
        <v>1</v>
      </c>
      <c r="AJ2364" s="14"/>
      <c r="AK2364" s="14" t="str">
        <f>IF(AL2364="Ja","Versandkosten",VLOOKUP(E2364,'Verweis Belegart'!$A$2:$B$9,2,FALSE))</f>
        <v>Hardware</v>
      </c>
      <c r="AL2364" s="14" t="str">
        <f t="shared" si="332"/>
        <v>Nein</v>
      </c>
      <c r="AM2364" s="14" t="str">
        <f t="shared" si="328"/>
        <v>Positiv</v>
      </c>
    </row>
    <row r="2365" spans="1:39" ht="17.25" customHeight="1" x14ac:dyDescent="0.35">
      <c r="A2365" s="17">
        <v>14573148</v>
      </c>
      <c r="B2365" s="2" t="s">
        <v>1751</v>
      </c>
      <c r="C2365" s="1">
        <v>2025001</v>
      </c>
      <c r="D2365" s="1">
        <v>2000649</v>
      </c>
      <c r="E2365" s="2" t="s">
        <v>34</v>
      </c>
      <c r="F2365" s="2" t="s">
        <v>53</v>
      </c>
      <c r="G2365" s="2" t="s">
        <v>25</v>
      </c>
      <c r="H2365" s="2" t="s">
        <v>1890</v>
      </c>
      <c r="I2365" s="2" t="s">
        <v>1891</v>
      </c>
      <c r="J2365" s="2" t="s">
        <v>103</v>
      </c>
      <c r="K2365" s="2" t="s">
        <v>28</v>
      </c>
      <c r="L2365" s="2" t="s">
        <v>1381</v>
      </c>
      <c r="M2365" s="2" t="s">
        <v>1382</v>
      </c>
      <c r="N2365" s="2" t="s">
        <v>292</v>
      </c>
      <c r="O2365" s="3">
        <v>1</v>
      </c>
      <c r="P2365" s="3">
        <v>894</v>
      </c>
      <c r="Q2365" s="3">
        <v>929</v>
      </c>
      <c r="R2365" s="3">
        <v>929</v>
      </c>
      <c r="S2365" s="3">
        <v>35</v>
      </c>
      <c r="T2365" s="3">
        <v>35</v>
      </c>
      <c r="U2365" s="3">
        <v>3.76</v>
      </c>
      <c r="V2365" s="2" t="s">
        <v>1892</v>
      </c>
      <c r="W2365" s="2" t="s">
        <v>1893</v>
      </c>
      <c r="X2365" s="2" t="s">
        <v>699</v>
      </c>
      <c r="Y2365" s="19" t="str">
        <f>VLOOKUP(G2365,'Verweis Kd-Gruppe'!$A$2:$B$8,2,FALSE)</f>
        <v>FHK</v>
      </c>
      <c r="Z2365" s="19" t="str">
        <f>VLOOKUP(J2365,'Verweis Art-Gruppe'!$A$2:$B$15,2,FALSE)</f>
        <v>Geräte</v>
      </c>
      <c r="AA2365" s="19" t="str">
        <f>VLOOKUP(W2365,'Verweis Vertreter'!$A$2:$B$24,2,FALSE)</f>
        <v>Zentrale</v>
      </c>
      <c r="AB2365" s="12">
        <f t="shared" si="324"/>
        <v>1</v>
      </c>
      <c r="AC2365" s="12">
        <f t="shared" si="329"/>
        <v>894</v>
      </c>
      <c r="AD2365" s="12">
        <f t="shared" si="330"/>
        <v>929</v>
      </c>
      <c r="AE2365" s="12">
        <f t="shared" si="325"/>
        <v>929</v>
      </c>
      <c r="AF2365" s="12">
        <f t="shared" si="326"/>
        <v>35</v>
      </c>
      <c r="AG2365" s="12">
        <f t="shared" si="327"/>
        <v>35</v>
      </c>
      <c r="AH2365" s="9">
        <f t="shared" si="331"/>
        <v>3.7674919268030141E-2</v>
      </c>
      <c r="AI2365" s="14">
        <f>VLOOKUP(E2365,'Verweis Faktor'!$A:$B,2,FALSE)</f>
        <v>1</v>
      </c>
      <c r="AJ2365" s="14"/>
      <c r="AK2365" s="14" t="str">
        <f>IF(AL2365="Ja","Versandkosten",VLOOKUP(E2365,'Verweis Belegart'!$A$2:$B$9,2,FALSE))</f>
        <v>Hardware</v>
      </c>
      <c r="AL2365" s="14" t="str">
        <f t="shared" si="332"/>
        <v>Nein</v>
      </c>
      <c r="AM2365" s="14" t="str">
        <f t="shared" si="328"/>
        <v>Positiv</v>
      </c>
    </row>
    <row r="2366" spans="1:39" ht="17.25" customHeight="1" x14ac:dyDescent="0.35">
      <c r="A2366" s="17">
        <v>14573129</v>
      </c>
      <c r="B2366" s="2" t="s">
        <v>1751</v>
      </c>
      <c r="C2366" s="1">
        <v>2025001</v>
      </c>
      <c r="D2366" s="1">
        <v>2000650</v>
      </c>
      <c r="E2366" s="2" t="s">
        <v>34</v>
      </c>
      <c r="F2366" s="2" t="s">
        <v>142</v>
      </c>
      <c r="G2366" s="2" t="s">
        <v>25</v>
      </c>
      <c r="H2366" s="2" t="s">
        <v>805</v>
      </c>
      <c r="I2366" s="2" t="s">
        <v>806</v>
      </c>
      <c r="J2366" s="2" t="s">
        <v>103</v>
      </c>
      <c r="K2366" s="2" t="s">
        <v>28</v>
      </c>
      <c r="L2366" s="2" t="s">
        <v>1894</v>
      </c>
      <c r="M2366" s="2" t="s">
        <v>1895</v>
      </c>
      <c r="N2366" s="2" t="s">
        <v>1884</v>
      </c>
      <c r="O2366" s="3">
        <v>1</v>
      </c>
      <c r="P2366" s="3">
        <v>399</v>
      </c>
      <c r="Q2366" s="3">
        <v>435</v>
      </c>
      <c r="R2366" s="3">
        <v>435</v>
      </c>
      <c r="S2366" s="3">
        <v>36</v>
      </c>
      <c r="T2366" s="3">
        <v>36</v>
      </c>
      <c r="U2366" s="3">
        <v>8.27</v>
      </c>
      <c r="V2366" s="2" t="s">
        <v>427</v>
      </c>
      <c r="W2366" s="2" t="s">
        <v>428</v>
      </c>
      <c r="X2366" s="2" t="s">
        <v>724</v>
      </c>
      <c r="Y2366" s="19" t="str">
        <f>VLOOKUP(G2366,'Verweis Kd-Gruppe'!$A$2:$B$8,2,FALSE)</f>
        <v>FHK</v>
      </c>
      <c r="Z2366" s="19" t="str">
        <f>VLOOKUP(J2366,'Verweis Art-Gruppe'!$A$2:$B$15,2,FALSE)</f>
        <v>Geräte</v>
      </c>
      <c r="AA2366" s="19" t="str">
        <f>VLOOKUP(W2366,'Verweis Vertreter'!$A$2:$B$24,2,FALSE)</f>
        <v>Zentrale</v>
      </c>
      <c r="AB2366" s="12">
        <f t="shared" si="324"/>
        <v>1</v>
      </c>
      <c r="AC2366" s="12">
        <f t="shared" si="329"/>
        <v>399</v>
      </c>
      <c r="AD2366" s="12">
        <f t="shared" si="330"/>
        <v>435</v>
      </c>
      <c r="AE2366" s="12">
        <f t="shared" si="325"/>
        <v>435</v>
      </c>
      <c r="AF2366" s="12">
        <f t="shared" si="326"/>
        <v>36</v>
      </c>
      <c r="AG2366" s="12">
        <f t="shared" si="327"/>
        <v>36</v>
      </c>
      <c r="AH2366" s="9">
        <f t="shared" si="331"/>
        <v>8.2758620689655171E-2</v>
      </c>
      <c r="AI2366" s="14">
        <f>VLOOKUP(E2366,'Verweis Faktor'!$A:$B,2,FALSE)</f>
        <v>1</v>
      </c>
      <c r="AJ2366" s="14"/>
      <c r="AK2366" s="14" t="str">
        <f>IF(AL2366="Ja","Versandkosten",VLOOKUP(E2366,'Verweis Belegart'!$A$2:$B$9,2,FALSE))</f>
        <v>Hardware</v>
      </c>
      <c r="AL2366" s="14" t="str">
        <f t="shared" si="332"/>
        <v>Nein</v>
      </c>
      <c r="AM2366" s="14" t="str">
        <f t="shared" si="328"/>
        <v>Positiv</v>
      </c>
    </row>
    <row r="2367" spans="1:39" ht="17.25" customHeight="1" x14ac:dyDescent="0.35">
      <c r="A2367" s="17">
        <v>14573129</v>
      </c>
      <c r="B2367" s="2" t="s">
        <v>1751</v>
      </c>
      <c r="C2367" s="1">
        <v>2025001</v>
      </c>
      <c r="D2367" s="1">
        <v>2000650</v>
      </c>
      <c r="E2367" s="2" t="s">
        <v>34</v>
      </c>
      <c r="F2367" s="2" t="s">
        <v>142</v>
      </c>
      <c r="G2367" s="2" t="s">
        <v>25</v>
      </c>
      <c r="H2367" s="2" t="s">
        <v>805</v>
      </c>
      <c r="I2367" s="2" t="s">
        <v>806</v>
      </c>
      <c r="J2367" s="2" t="s">
        <v>2228</v>
      </c>
      <c r="K2367" s="2" t="s">
        <v>45</v>
      </c>
      <c r="L2367" s="2" t="s">
        <v>1386</v>
      </c>
      <c r="M2367" s="2" t="s">
        <v>1387</v>
      </c>
      <c r="N2367" s="2"/>
      <c r="O2367" s="3">
        <v>2</v>
      </c>
      <c r="P2367" s="3">
        <v>0</v>
      </c>
      <c r="Q2367" s="3">
        <v>0</v>
      </c>
      <c r="R2367" s="3">
        <v>0</v>
      </c>
      <c r="S2367" s="3"/>
      <c r="T2367" s="3">
        <v>0</v>
      </c>
      <c r="U2367" s="3"/>
      <c r="V2367" s="2" t="s">
        <v>427</v>
      </c>
      <c r="W2367" s="2" t="s">
        <v>428</v>
      </c>
      <c r="X2367" s="2" t="s">
        <v>724</v>
      </c>
      <c r="Y2367" s="19" t="str">
        <f>VLOOKUP(G2367,'Verweis Kd-Gruppe'!$A$2:$B$8,2,FALSE)</f>
        <v>FHK</v>
      </c>
      <c r="Z2367" s="19" t="str">
        <f>VLOOKUP(J2367,'Verweis Art-Gruppe'!$A$2:$B$15,2,FALSE)</f>
        <v>Marketing</v>
      </c>
      <c r="AA2367" s="19" t="str">
        <f>VLOOKUP(W2367,'Verweis Vertreter'!$A$2:$B$24,2,FALSE)</f>
        <v>Zentrale</v>
      </c>
      <c r="AB2367" s="12">
        <f t="shared" si="324"/>
        <v>2</v>
      </c>
      <c r="AC2367" s="12">
        <f t="shared" si="329"/>
        <v>0</v>
      </c>
      <c r="AD2367" s="12">
        <f t="shared" si="330"/>
        <v>0</v>
      </c>
      <c r="AE2367" s="12">
        <f t="shared" si="325"/>
        <v>0</v>
      </c>
      <c r="AF2367" s="12">
        <f t="shared" si="326"/>
        <v>0</v>
      </c>
      <c r="AG2367" s="12">
        <f t="shared" si="327"/>
        <v>0</v>
      </c>
      <c r="AH2367" s="9">
        <f t="shared" si="331"/>
        <v>0</v>
      </c>
      <c r="AI2367" s="14">
        <f>VLOOKUP(E2367,'Verweis Faktor'!$A:$B,2,FALSE)</f>
        <v>1</v>
      </c>
      <c r="AJ2367" s="14"/>
      <c r="AK2367" s="14" t="str">
        <f>IF(AL2367="Ja","Versandkosten",VLOOKUP(E2367,'Verweis Belegart'!$A$2:$B$9,2,FALSE))</f>
        <v>Hardware</v>
      </c>
      <c r="AL2367" s="14" t="str">
        <f t="shared" si="332"/>
        <v>Nein</v>
      </c>
      <c r="AM2367" s="14" t="str">
        <f t="shared" si="328"/>
        <v>Positiv</v>
      </c>
    </row>
    <row r="2368" spans="1:39" ht="17.25" customHeight="1" x14ac:dyDescent="0.35">
      <c r="A2368" s="17">
        <v>14573155</v>
      </c>
      <c r="B2368" s="2" t="s">
        <v>1751</v>
      </c>
      <c r="C2368" s="1">
        <v>2025001</v>
      </c>
      <c r="D2368" s="1">
        <v>2000651</v>
      </c>
      <c r="E2368" s="2" t="s">
        <v>34</v>
      </c>
      <c r="F2368" s="2" t="s">
        <v>53</v>
      </c>
      <c r="G2368" s="2" t="s">
        <v>25</v>
      </c>
      <c r="H2368" s="2" t="s">
        <v>720</v>
      </c>
      <c r="I2368" s="2" t="s">
        <v>721</v>
      </c>
      <c r="J2368" s="2" t="s">
        <v>103</v>
      </c>
      <c r="K2368" s="2" t="s">
        <v>28</v>
      </c>
      <c r="L2368" s="2" t="s">
        <v>1633</v>
      </c>
      <c r="M2368" s="2" t="s">
        <v>1634</v>
      </c>
      <c r="N2368" s="2" t="s">
        <v>268</v>
      </c>
      <c r="O2368" s="3">
        <v>1</v>
      </c>
      <c r="P2368" s="3">
        <v>1320</v>
      </c>
      <c r="Q2368" s="3">
        <v>1325</v>
      </c>
      <c r="R2368" s="3">
        <v>1325</v>
      </c>
      <c r="S2368" s="3">
        <v>5</v>
      </c>
      <c r="T2368" s="3">
        <v>5</v>
      </c>
      <c r="U2368" s="3">
        <v>0.37</v>
      </c>
      <c r="V2368" s="2" t="s">
        <v>413</v>
      </c>
      <c r="W2368" s="2" t="s">
        <v>414</v>
      </c>
      <c r="X2368" s="2" t="s">
        <v>724</v>
      </c>
      <c r="Y2368" s="19" t="str">
        <f>VLOOKUP(G2368,'Verweis Kd-Gruppe'!$A$2:$B$8,2,FALSE)</f>
        <v>FHK</v>
      </c>
      <c r="Z2368" s="19" t="str">
        <f>VLOOKUP(J2368,'Verweis Art-Gruppe'!$A$2:$B$15,2,FALSE)</f>
        <v>Geräte</v>
      </c>
      <c r="AA2368" s="19" t="str">
        <f>VLOOKUP(W2368,'Verweis Vertreter'!$A$2:$B$24,2,FALSE)</f>
        <v>Zentrale</v>
      </c>
      <c r="AB2368" s="12">
        <f t="shared" si="324"/>
        <v>1</v>
      </c>
      <c r="AC2368" s="12">
        <f t="shared" si="329"/>
        <v>1320</v>
      </c>
      <c r="AD2368" s="12">
        <f t="shared" si="330"/>
        <v>1325</v>
      </c>
      <c r="AE2368" s="12">
        <f t="shared" si="325"/>
        <v>1325</v>
      </c>
      <c r="AF2368" s="12">
        <f t="shared" si="326"/>
        <v>5</v>
      </c>
      <c r="AG2368" s="12">
        <f t="shared" si="327"/>
        <v>5</v>
      </c>
      <c r="AH2368" s="9">
        <f t="shared" si="331"/>
        <v>3.7735849056603774E-3</v>
      </c>
      <c r="AI2368" s="14">
        <f>VLOOKUP(E2368,'Verweis Faktor'!$A:$B,2,FALSE)</f>
        <v>1</v>
      </c>
      <c r="AJ2368" s="14"/>
      <c r="AK2368" s="14" t="str">
        <f>IF(AL2368="Ja","Versandkosten",VLOOKUP(E2368,'Verweis Belegart'!$A$2:$B$9,2,FALSE))</f>
        <v>Hardware</v>
      </c>
      <c r="AL2368" s="14" t="str">
        <f t="shared" si="332"/>
        <v>Nein</v>
      </c>
      <c r="AM2368" s="14" t="str">
        <f t="shared" si="328"/>
        <v>Positiv</v>
      </c>
    </row>
    <row r="2369" spans="1:39" ht="17.25" customHeight="1" x14ac:dyDescent="0.35">
      <c r="A2369" s="17">
        <v>14573105</v>
      </c>
      <c r="B2369" s="2" t="s">
        <v>1751</v>
      </c>
      <c r="C2369" s="1">
        <v>2025001</v>
      </c>
      <c r="D2369" s="1">
        <v>2000652</v>
      </c>
      <c r="E2369" s="2" t="s">
        <v>34</v>
      </c>
      <c r="F2369" s="2" t="s">
        <v>53</v>
      </c>
      <c r="G2369" s="2" t="s">
        <v>25</v>
      </c>
      <c r="H2369" s="2" t="s">
        <v>1896</v>
      </c>
      <c r="I2369" s="2" t="s">
        <v>1897</v>
      </c>
      <c r="J2369" s="2" t="s">
        <v>103</v>
      </c>
      <c r="K2369" s="2" t="s">
        <v>28</v>
      </c>
      <c r="L2369" s="2" t="s">
        <v>334</v>
      </c>
      <c r="M2369" s="2" t="s">
        <v>335</v>
      </c>
      <c r="N2369" s="2" t="s">
        <v>310</v>
      </c>
      <c r="O2369" s="3">
        <v>1</v>
      </c>
      <c r="P2369" s="3">
        <v>483.93950000000001</v>
      </c>
      <c r="Q2369" s="3">
        <v>499</v>
      </c>
      <c r="R2369" s="3">
        <v>499</v>
      </c>
      <c r="S2369" s="3">
        <v>15.060499999999999</v>
      </c>
      <c r="T2369" s="3">
        <v>15.06</v>
      </c>
      <c r="U2369" s="3">
        <v>3.01</v>
      </c>
      <c r="V2369" s="2" t="s">
        <v>697</v>
      </c>
      <c r="W2369" s="2" t="s">
        <v>698</v>
      </c>
      <c r="X2369" s="2" t="s">
        <v>419</v>
      </c>
      <c r="Y2369" s="19" t="str">
        <f>VLOOKUP(G2369,'Verweis Kd-Gruppe'!$A$2:$B$8,2,FALSE)</f>
        <v>FHK</v>
      </c>
      <c r="Z2369" s="19" t="str">
        <f>VLOOKUP(J2369,'Verweis Art-Gruppe'!$A$2:$B$15,2,FALSE)</f>
        <v>Geräte</v>
      </c>
      <c r="AA2369" s="19" t="str">
        <f>VLOOKUP(W2369,'Verweis Vertreter'!$A$2:$B$24,2,FALSE)</f>
        <v>Zentrale</v>
      </c>
      <c r="AB2369" s="12">
        <f t="shared" si="324"/>
        <v>1</v>
      </c>
      <c r="AC2369" s="12">
        <f t="shared" si="329"/>
        <v>483.93950000000001</v>
      </c>
      <c r="AD2369" s="12">
        <f t="shared" si="330"/>
        <v>499</v>
      </c>
      <c r="AE2369" s="12">
        <f t="shared" si="325"/>
        <v>499</v>
      </c>
      <c r="AF2369" s="12">
        <f t="shared" si="326"/>
        <v>15.060499999999999</v>
      </c>
      <c r="AG2369" s="12">
        <f t="shared" si="327"/>
        <v>15.06</v>
      </c>
      <c r="AH2369" s="9">
        <f t="shared" si="331"/>
        <v>3.0180360721442888E-2</v>
      </c>
      <c r="AI2369" s="14">
        <f>VLOOKUP(E2369,'Verweis Faktor'!$A:$B,2,FALSE)</f>
        <v>1</v>
      </c>
      <c r="AJ2369" s="14"/>
      <c r="AK2369" s="14" t="str">
        <f>IF(AL2369="Ja","Versandkosten",VLOOKUP(E2369,'Verweis Belegart'!$A$2:$B$9,2,FALSE))</f>
        <v>Hardware</v>
      </c>
      <c r="AL2369" s="14" t="str">
        <f t="shared" si="332"/>
        <v>Nein</v>
      </c>
      <c r="AM2369" s="14" t="str">
        <f t="shared" si="328"/>
        <v>Positiv</v>
      </c>
    </row>
    <row r="2370" spans="1:39" ht="17.25" customHeight="1" x14ac:dyDescent="0.35">
      <c r="A2370" s="17">
        <v>14573075</v>
      </c>
      <c r="B2370" s="2" t="s">
        <v>1751</v>
      </c>
      <c r="C2370" s="1">
        <v>2025001</v>
      </c>
      <c r="D2370" s="1">
        <v>2000653</v>
      </c>
      <c r="E2370" s="2" t="s">
        <v>34</v>
      </c>
      <c r="F2370" s="2" t="s">
        <v>53</v>
      </c>
      <c r="G2370" s="2" t="s">
        <v>25</v>
      </c>
      <c r="H2370" s="2" t="s">
        <v>1898</v>
      </c>
      <c r="I2370" s="2" t="s">
        <v>1899</v>
      </c>
      <c r="J2370" s="2" t="s">
        <v>103</v>
      </c>
      <c r="K2370" s="2" t="s">
        <v>28</v>
      </c>
      <c r="L2370" s="2" t="s">
        <v>1900</v>
      </c>
      <c r="M2370" s="2" t="s">
        <v>1901</v>
      </c>
      <c r="N2370" s="2" t="s">
        <v>1047</v>
      </c>
      <c r="O2370" s="3">
        <v>1</v>
      </c>
      <c r="P2370" s="3">
        <v>105.4256</v>
      </c>
      <c r="Q2370" s="3">
        <v>115</v>
      </c>
      <c r="R2370" s="3">
        <v>115</v>
      </c>
      <c r="S2370" s="3">
        <v>9.5744000000000007</v>
      </c>
      <c r="T2370" s="3">
        <v>9.57</v>
      </c>
      <c r="U2370" s="3">
        <v>8.32</v>
      </c>
      <c r="V2370" s="2" t="s">
        <v>697</v>
      </c>
      <c r="W2370" s="2" t="s">
        <v>698</v>
      </c>
      <c r="X2370" s="2" t="s">
        <v>197</v>
      </c>
      <c r="Y2370" s="19" t="str">
        <f>VLOOKUP(G2370,'Verweis Kd-Gruppe'!$A$2:$B$8,2,FALSE)</f>
        <v>FHK</v>
      </c>
      <c r="Z2370" s="19" t="str">
        <f>VLOOKUP(J2370,'Verweis Art-Gruppe'!$A$2:$B$15,2,FALSE)</f>
        <v>Geräte</v>
      </c>
      <c r="AA2370" s="19" t="str">
        <f>VLOOKUP(W2370,'Verweis Vertreter'!$A$2:$B$24,2,FALSE)</f>
        <v>Zentrale</v>
      </c>
      <c r="AB2370" s="12">
        <f t="shared" si="324"/>
        <v>1</v>
      </c>
      <c r="AC2370" s="12">
        <f t="shared" si="329"/>
        <v>105.4256</v>
      </c>
      <c r="AD2370" s="12">
        <f t="shared" si="330"/>
        <v>115</v>
      </c>
      <c r="AE2370" s="12">
        <f t="shared" si="325"/>
        <v>115</v>
      </c>
      <c r="AF2370" s="12">
        <f t="shared" si="326"/>
        <v>9.5744000000000007</v>
      </c>
      <c r="AG2370" s="12">
        <f t="shared" si="327"/>
        <v>9.57</v>
      </c>
      <c r="AH2370" s="9">
        <f t="shared" si="331"/>
        <v>8.3217391304347826E-2</v>
      </c>
      <c r="AI2370" s="14">
        <f>VLOOKUP(E2370,'Verweis Faktor'!$A:$B,2,FALSE)</f>
        <v>1</v>
      </c>
      <c r="AJ2370" s="14"/>
      <c r="AK2370" s="14" t="str">
        <f>IF(AL2370="Ja","Versandkosten",VLOOKUP(E2370,'Verweis Belegart'!$A$2:$B$9,2,FALSE))</f>
        <v>Hardware</v>
      </c>
      <c r="AL2370" s="14" t="str">
        <f t="shared" si="332"/>
        <v>Nein</v>
      </c>
      <c r="AM2370" s="14" t="str">
        <f t="shared" si="328"/>
        <v>Positiv</v>
      </c>
    </row>
    <row r="2371" spans="1:39" ht="17.25" customHeight="1" x14ac:dyDescent="0.35">
      <c r="A2371" s="17">
        <v>14572882</v>
      </c>
      <c r="B2371" s="2" t="s">
        <v>1751</v>
      </c>
      <c r="C2371" s="1">
        <v>2025001</v>
      </c>
      <c r="D2371" s="1">
        <v>2000654</v>
      </c>
      <c r="E2371" s="2" t="s">
        <v>34</v>
      </c>
      <c r="F2371" s="2" t="s">
        <v>53</v>
      </c>
      <c r="G2371" s="2" t="s">
        <v>36</v>
      </c>
      <c r="H2371" s="2" t="s">
        <v>1099</v>
      </c>
      <c r="I2371" s="2" t="s">
        <v>1100</v>
      </c>
      <c r="J2371" s="2" t="s">
        <v>103</v>
      </c>
      <c r="K2371" s="2" t="s">
        <v>28</v>
      </c>
      <c r="L2371" s="2" t="s">
        <v>1902</v>
      </c>
      <c r="M2371" s="2" t="s">
        <v>1903</v>
      </c>
      <c r="N2371" s="2" t="s">
        <v>1904</v>
      </c>
      <c r="O2371" s="3">
        <v>10</v>
      </c>
      <c r="P2371" s="3">
        <v>580</v>
      </c>
      <c r="Q2371" s="3">
        <v>589</v>
      </c>
      <c r="R2371" s="3">
        <v>5890</v>
      </c>
      <c r="S2371" s="3">
        <v>9</v>
      </c>
      <c r="T2371" s="3">
        <v>90</v>
      </c>
      <c r="U2371" s="3">
        <v>1.52</v>
      </c>
      <c r="V2371" s="2" t="s">
        <v>42</v>
      </c>
      <c r="W2371" s="2" t="s">
        <v>43</v>
      </c>
      <c r="X2371" s="2" t="s">
        <v>197</v>
      </c>
      <c r="Y2371" s="19" t="str">
        <f>VLOOKUP(G2371,'Verweis Kd-Gruppe'!$A$2:$B$8,2,FALSE)</f>
        <v>GRK</v>
      </c>
      <c r="Z2371" s="19" t="str">
        <f>VLOOKUP(J2371,'Verweis Art-Gruppe'!$A$2:$B$15,2,FALSE)</f>
        <v>Geräte</v>
      </c>
      <c r="AA2371" s="19" t="str">
        <f>VLOOKUP(W2371,'Verweis Vertreter'!$A$2:$B$24,2,FALSE)</f>
        <v>Sebastian Faber</v>
      </c>
      <c r="AB2371" s="12">
        <f t="shared" ref="AB2371:AB2434" si="333">$AI2371*O2371</f>
        <v>10</v>
      </c>
      <c r="AC2371" s="12">
        <f t="shared" si="329"/>
        <v>580</v>
      </c>
      <c r="AD2371" s="12">
        <f t="shared" si="330"/>
        <v>589</v>
      </c>
      <c r="AE2371" s="12">
        <f t="shared" ref="AE2371:AE2434" si="334">$AI2371*R2371</f>
        <v>5890</v>
      </c>
      <c r="AF2371" s="12">
        <f t="shared" ref="AF2371:AF2434" si="335">$AI2371*S2371</f>
        <v>9</v>
      </c>
      <c r="AG2371" s="12">
        <f t="shared" ref="AG2371:AG2434" si="336">$AI2371*T2371</f>
        <v>90</v>
      </c>
      <c r="AH2371" s="9">
        <f t="shared" si="331"/>
        <v>1.5280135823429542E-2</v>
      </c>
      <c r="AI2371" s="14">
        <f>VLOOKUP(E2371,'Verweis Faktor'!$A:$B,2,FALSE)</f>
        <v>1</v>
      </c>
      <c r="AJ2371" s="14"/>
      <c r="AK2371" s="14" t="str">
        <f>IF(AL2371="Ja","Versandkosten",VLOOKUP(E2371,'Verweis Belegart'!$A$2:$B$9,2,FALSE))</f>
        <v>Hardware</v>
      </c>
      <c r="AL2371" s="14" t="str">
        <f t="shared" si="332"/>
        <v>Nein</v>
      </c>
      <c r="AM2371" s="14" t="str">
        <f t="shared" ref="AM2371:AM2434" si="337">IF(AG2371&lt;0,"Negativ","Positiv")</f>
        <v>Positiv</v>
      </c>
    </row>
    <row r="2372" spans="1:39" ht="17.25" customHeight="1" x14ac:dyDescent="0.35">
      <c r="A2372" s="17">
        <v>14573210</v>
      </c>
      <c r="B2372" s="2" t="s">
        <v>1751</v>
      </c>
      <c r="C2372" s="1">
        <v>2025001</v>
      </c>
      <c r="D2372" s="1">
        <v>2000655</v>
      </c>
      <c r="E2372" s="2" t="s">
        <v>772</v>
      </c>
      <c r="F2372" s="2" t="s">
        <v>773</v>
      </c>
      <c r="G2372" s="2" t="s">
        <v>25</v>
      </c>
      <c r="H2372" s="2" t="s">
        <v>695</v>
      </c>
      <c r="I2372" s="2" t="s">
        <v>696</v>
      </c>
      <c r="J2372" s="2" t="s">
        <v>527</v>
      </c>
      <c r="K2372" s="2" t="s">
        <v>28</v>
      </c>
      <c r="L2372" s="2" t="s">
        <v>1905</v>
      </c>
      <c r="M2372" s="2" t="s">
        <v>1906</v>
      </c>
      <c r="N2372" s="2" t="s">
        <v>778</v>
      </c>
      <c r="O2372" s="3">
        <v>1</v>
      </c>
      <c r="P2372" s="3">
        <v>0</v>
      </c>
      <c r="Q2372" s="3">
        <v>2695</v>
      </c>
      <c r="R2372" s="3">
        <v>2695</v>
      </c>
      <c r="S2372" s="3">
        <v>2695</v>
      </c>
      <c r="T2372" s="3">
        <v>2695</v>
      </c>
      <c r="U2372" s="3"/>
      <c r="V2372" s="2" t="s">
        <v>697</v>
      </c>
      <c r="W2372" s="2" t="s">
        <v>698</v>
      </c>
      <c r="X2372" s="2" t="s">
        <v>699</v>
      </c>
      <c r="Y2372" s="19" t="str">
        <f>VLOOKUP(G2372,'Verweis Kd-Gruppe'!$A$2:$B$8,2,FALSE)</f>
        <v>FHK</v>
      </c>
      <c r="Z2372" s="19" t="str">
        <f>VLOOKUP(J2372,'Verweis Art-Gruppe'!$A$2:$B$15,2,FALSE)</f>
        <v>Provisionen</v>
      </c>
      <c r="AA2372" s="19" t="str">
        <f>VLOOKUP(W2372,'Verweis Vertreter'!$A$2:$B$24,2,FALSE)</f>
        <v>Zentrale</v>
      </c>
      <c r="AB2372" s="12">
        <f t="shared" si="333"/>
        <v>-1</v>
      </c>
      <c r="AC2372" s="12">
        <f t="shared" ref="AC2372:AC2435" si="338">P2372</f>
        <v>0</v>
      </c>
      <c r="AD2372" s="12">
        <f t="shared" ref="AD2372:AD2435" si="339">Q2372</f>
        <v>2695</v>
      </c>
      <c r="AE2372" s="12">
        <f t="shared" si="334"/>
        <v>-2695</v>
      </c>
      <c r="AF2372" s="12">
        <f t="shared" si="335"/>
        <v>-2695</v>
      </c>
      <c r="AG2372" s="12">
        <f t="shared" si="336"/>
        <v>-2695</v>
      </c>
      <c r="AH2372" s="9">
        <f t="shared" ref="AH2372:AH2435" si="340">IF(AF2372=0,0,AG2372/AE2372*AI2372)</f>
        <v>-1</v>
      </c>
      <c r="AI2372" s="14">
        <f>VLOOKUP(E2372,'Verweis Faktor'!$A:$B,2,FALSE)</f>
        <v>-1</v>
      </c>
      <c r="AJ2372" s="14"/>
      <c r="AK2372" s="14" t="str">
        <f>IF(AL2372="Ja","Versandkosten",VLOOKUP(E2372,'Verweis Belegart'!$A$2:$B$9,2,FALSE))</f>
        <v>Provisionen</v>
      </c>
      <c r="AL2372" s="14" t="str">
        <f t="shared" ref="AL2372:AL2435" si="341">IF(ISNUMBER(FIND("Versandkosten",M2372)),"Ja","Nein")</f>
        <v>Nein</v>
      </c>
      <c r="AM2372" s="14" t="str">
        <f t="shared" si="337"/>
        <v>Negativ</v>
      </c>
    </row>
    <row r="2373" spans="1:39" ht="17.25" customHeight="1" x14ac:dyDescent="0.35">
      <c r="A2373" s="17">
        <v>14573210</v>
      </c>
      <c r="B2373" s="2" t="s">
        <v>1751</v>
      </c>
      <c r="C2373" s="1">
        <v>2025001</v>
      </c>
      <c r="D2373" s="1">
        <v>2000655</v>
      </c>
      <c r="E2373" s="2" t="s">
        <v>772</v>
      </c>
      <c r="F2373" s="2" t="s">
        <v>773</v>
      </c>
      <c r="G2373" s="2" t="s">
        <v>25</v>
      </c>
      <c r="H2373" s="2" t="s">
        <v>695</v>
      </c>
      <c r="I2373" s="2" t="s">
        <v>696</v>
      </c>
      <c r="J2373" s="2" t="s">
        <v>527</v>
      </c>
      <c r="K2373" s="2" t="s">
        <v>45</v>
      </c>
      <c r="L2373" s="2" t="s">
        <v>1907</v>
      </c>
      <c r="M2373" s="2" t="s">
        <v>1908</v>
      </c>
      <c r="N2373" s="2" t="s">
        <v>778</v>
      </c>
      <c r="O2373" s="3">
        <v>1</v>
      </c>
      <c r="P2373" s="3">
        <v>0</v>
      </c>
      <c r="Q2373" s="3">
        <v>320</v>
      </c>
      <c r="R2373" s="3">
        <v>320</v>
      </c>
      <c r="S2373" s="3">
        <v>320</v>
      </c>
      <c r="T2373" s="3">
        <v>320</v>
      </c>
      <c r="U2373" s="3"/>
      <c r="V2373" s="2" t="s">
        <v>697</v>
      </c>
      <c r="W2373" s="2" t="s">
        <v>698</v>
      </c>
      <c r="X2373" s="2" t="s">
        <v>699</v>
      </c>
      <c r="Y2373" s="19" t="str">
        <f>VLOOKUP(G2373,'Verweis Kd-Gruppe'!$A$2:$B$8,2,FALSE)</f>
        <v>FHK</v>
      </c>
      <c r="Z2373" s="19" t="str">
        <f>VLOOKUP(J2373,'Verweis Art-Gruppe'!$A$2:$B$15,2,FALSE)</f>
        <v>Provisionen</v>
      </c>
      <c r="AA2373" s="19" t="str">
        <f>VLOOKUP(W2373,'Verweis Vertreter'!$A$2:$B$24,2,FALSE)</f>
        <v>Zentrale</v>
      </c>
      <c r="AB2373" s="12">
        <f t="shared" si="333"/>
        <v>-1</v>
      </c>
      <c r="AC2373" s="12">
        <f t="shared" si="338"/>
        <v>0</v>
      </c>
      <c r="AD2373" s="12">
        <f t="shared" si="339"/>
        <v>320</v>
      </c>
      <c r="AE2373" s="12">
        <f t="shared" si="334"/>
        <v>-320</v>
      </c>
      <c r="AF2373" s="12">
        <f t="shared" si="335"/>
        <v>-320</v>
      </c>
      <c r="AG2373" s="12">
        <f t="shared" si="336"/>
        <v>-320</v>
      </c>
      <c r="AH2373" s="9">
        <f t="shared" si="340"/>
        <v>-1</v>
      </c>
      <c r="AI2373" s="14">
        <f>VLOOKUP(E2373,'Verweis Faktor'!$A:$B,2,FALSE)</f>
        <v>-1</v>
      </c>
      <c r="AJ2373" s="14"/>
      <c r="AK2373" s="14" t="str">
        <f>IF(AL2373="Ja","Versandkosten",VLOOKUP(E2373,'Verweis Belegart'!$A$2:$B$9,2,FALSE))</f>
        <v>Provisionen</v>
      </c>
      <c r="AL2373" s="14" t="str">
        <f t="shared" si="341"/>
        <v>Nein</v>
      </c>
      <c r="AM2373" s="14" t="str">
        <f t="shared" si="337"/>
        <v>Negativ</v>
      </c>
    </row>
    <row r="2374" spans="1:39" ht="17.25" customHeight="1" x14ac:dyDescent="0.35">
      <c r="A2374" s="17">
        <v>14573068</v>
      </c>
      <c r="B2374" s="2" t="s">
        <v>1751</v>
      </c>
      <c r="C2374" s="1">
        <v>2025001</v>
      </c>
      <c r="D2374" s="1">
        <v>2000656</v>
      </c>
      <c r="E2374" s="2" t="s">
        <v>34</v>
      </c>
      <c r="F2374" s="2" t="s">
        <v>182</v>
      </c>
      <c r="G2374" s="2" t="s">
        <v>66</v>
      </c>
      <c r="H2374" s="2" t="s">
        <v>904</v>
      </c>
      <c r="I2374" s="2" t="s">
        <v>905</v>
      </c>
      <c r="J2374" s="2" t="s">
        <v>103</v>
      </c>
      <c r="K2374" s="2" t="s">
        <v>28</v>
      </c>
      <c r="L2374" s="2" t="s">
        <v>1633</v>
      </c>
      <c r="M2374" s="2" t="s">
        <v>1634</v>
      </c>
      <c r="N2374" s="2" t="s">
        <v>268</v>
      </c>
      <c r="O2374" s="3">
        <v>3</v>
      </c>
      <c r="P2374" s="3">
        <v>1320</v>
      </c>
      <c r="Q2374" s="3">
        <v>1315</v>
      </c>
      <c r="R2374" s="3">
        <v>3945</v>
      </c>
      <c r="S2374" s="3">
        <v>-5</v>
      </c>
      <c r="T2374" s="3">
        <v>-15</v>
      </c>
      <c r="U2374" s="3">
        <v>-0.38</v>
      </c>
      <c r="V2374" s="2" t="s">
        <v>813</v>
      </c>
      <c r="W2374" s="2" t="s">
        <v>814</v>
      </c>
      <c r="X2374" s="2" t="s">
        <v>72</v>
      </c>
      <c r="Y2374" s="19" t="str">
        <f>VLOOKUP(G2374,'Verweis Kd-Gruppe'!$A$2:$B$8,2,FALSE)</f>
        <v>EXP</v>
      </c>
      <c r="Z2374" s="19" t="str">
        <f>VLOOKUP(J2374,'Verweis Art-Gruppe'!$A$2:$B$15,2,FALSE)</f>
        <v>Geräte</v>
      </c>
      <c r="AA2374" s="19" t="str">
        <f>VLOOKUP(W2374,'Verweis Vertreter'!$A$2:$B$24,2,FALSE)</f>
        <v>Sokol Kapaj</v>
      </c>
      <c r="AB2374" s="12">
        <f t="shared" si="333"/>
        <v>3</v>
      </c>
      <c r="AC2374" s="12">
        <f t="shared" si="338"/>
        <v>1320</v>
      </c>
      <c r="AD2374" s="12">
        <f t="shared" si="339"/>
        <v>1315</v>
      </c>
      <c r="AE2374" s="12">
        <f t="shared" si="334"/>
        <v>3945</v>
      </c>
      <c r="AF2374" s="12">
        <f t="shared" si="335"/>
        <v>-5</v>
      </c>
      <c r="AG2374" s="12">
        <f t="shared" si="336"/>
        <v>-15</v>
      </c>
      <c r="AH2374" s="9">
        <f t="shared" si="340"/>
        <v>-3.8022813688212928E-3</v>
      </c>
      <c r="AI2374" s="14">
        <f>VLOOKUP(E2374,'Verweis Faktor'!$A:$B,2,FALSE)</f>
        <v>1</v>
      </c>
      <c r="AJ2374" s="14"/>
      <c r="AK2374" s="14" t="str">
        <f>IF(AL2374="Ja","Versandkosten",VLOOKUP(E2374,'Verweis Belegart'!$A$2:$B$9,2,FALSE))</f>
        <v>Hardware</v>
      </c>
      <c r="AL2374" s="14" t="str">
        <f t="shared" si="341"/>
        <v>Nein</v>
      </c>
      <c r="AM2374" s="14" t="str">
        <f t="shared" si="337"/>
        <v>Negativ</v>
      </c>
    </row>
    <row r="2375" spans="1:39" ht="17.25" customHeight="1" x14ac:dyDescent="0.35">
      <c r="A2375" s="17">
        <v>14573068</v>
      </c>
      <c r="B2375" s="2" t="s">
        <v>1751</v>
      </c>
      <c r="C2375" s="1">
        <v>2025001</v>
      </c>
      <c r="D2375" s="1">
        <v>2000656</v>
      </c>
      <c r="E2375" s="2" t="s">
        <v>34</v>
      </c>
      <c r="F2375" s="2" t="s">
        <v>182</v>
      </c>
      <c r="G2375" s="2" t="s">
        <v>66</v>
      </c>
      <c r="H2375" s="2" t="s">
        <v>904</v>
      </c>
      <c r="I2375" s="2" t="s">
        <v>905</v>
      </c>
      <c r="J2375" s="2" t="s">
        <v>103</v>
      </c>
      <c r="K2375" s="2" t="s">
        <v>45</v>
      </c>
      <c r="L2375" s="2" t="s">
        <v>1045</v>
      </c>
      <c r="M2375" s="2" t="s">
        <v>1046</v>
      </c>
      <c r="N2375" s="2" t="s">
        <v>1047</v>
      </c>
      <c r="O2375" s="3">
        <v>7</v>
      </c>
      <c r="P2375" s="3">
        <v>101</v>
      </c>
      <c r="Q2375" s="3">
        <v>102</v>
      </c>
      <c r="R2375" s="3">
        <v>714</v>
      </c>
      <c r="S2375" s="3">
        <v>1</v>
      </c>
      <c r="T2375" s="3">
        <v>7</v>
      </c>
      <c r="U2375" s="3">
        <v>0.98</v>
      </c>
      <c r="V2375" s="2" t="s">
        <v>813</v>
      </c>
      <c r="W2375" s="2" t="s">
        <v>814</v>
      </c>
      <c r="X2375" s="2" t="s">
        <v>72</v>
      </c>
      <c r="Y2375" s="19" t="str">
        <f>VLOOKUP(G2375,'Verweis Kd-Gruppe'!$A$2:$B$8,2,FALSE)</f>
        <v>EXP</v>
      </c>
      <c r="Z2375" s="19" t="str">
        <f>VLOOKUP(J2375,'Verweis Art-Gruppe'!$A$2:$B$15,2,FALSE)</f>
        <v>Geräte</v>
      </c>
      <c r="AA2375" s="19" t="str">
        <f>VLOOKUP(W2375,'Verweis Vertreter'!$A$2:$B$24,2,FALSE)</f>
        <v>Sokol Kapaj</v>
      </c>
      <c r="AB2375" s="12">
        <f t="shared" si="333"/>
        <v>7</v>
      </c>
      <c r="AC2375" s="12">
        <f t="shared" si="338"/>
        <v>101</v>
      </c>
      <c r="AD2375" s="12">
        <f t="shared" si="339"/>
        <v>102</v>
      </c>
      <c r="AE2375" s="12">
        <f t="shared" si="334"/>
        <v>714</v>
      </c>
      <c r="AF2375" s="12">
        <f t="shared" si="335"/>
        <v>1</v>
      </c>
      <c r="AG2375" s="12">
        <f t="shared" si="336"/>
        <v>7</v>
      </c>
      <c r="AH2375" s="9">
        <f t="shared" si="340"/>
        <v>9.8039215686274508E-3</v>
      </c>
      <c r="AI2375" s="14">
        <f>VLOOKUP(E2375,'Verweis Faktor'!$A:$B,2,FALSE)</f>
        <v>1</v>
      </c>
      <c r="AJ2375" s="14"/>
      <c r="AK2375" s="14" t="str">
        <f>IF(AL2375="Ja","Versandkosten",VLOOKUP(E2375,'Verweis Belegart'!$A$2:$B$9,2,FALSE))</f>
        <v>Hardware</v>
      </c>
      <c r="AL2375" s="14" t="str">
        <f t="shared" si="341"/>
        <v>Nein</v>
      </c>
      <c r="AM2375" s="14" t="str">
        <f t="shared" si="337"/>
        <v>Positiv</v>
      </c>
    </row>
    <row r="2376" spans="1:39" ht="17.25" customHeight="1" x14ac:dyDescent="0.35">
      <c r="A2376" s="17">
        <v>14573068</v>
      </c>
      <c r="B2376" s="2" t="s">
        <v>1751</v>
      </c>
      <c r="C2376" s="1">
        <v>2025001</v>
      </c>
      <c r="D2376" s="1">
        <v>2000656</v>
      </c>
      <c r="E2376" s="2" t="s">
        <v>34</v>
      </c>
      <c r="F2376" s="2" t="s">
        <v>182</v>
      </c>
      <c r="G2376" s="2" t="s">
        <v>66</v>
      </c>
      <c r="H2376" s="2" t="s">
        <v>904</v>
      </c>
      <c r="I2376" s="2" t="s">
        <v>905</v>
      </c>
      <c r="J2376" s="2" t="s">
        <v>103</v>
      </c>
      <c r="K2376" s="2" t="s">
        <v>49</v>
      </c>
      <c r="L2376" s="2" t="s">
        <v>993</v>
      </c>
      <c r="M2376" s="2" t="s">
        <v>994</v>
      </c>
      <c r="N2376" s="2" t="s">
        <v>457</v>
      </c>
      <c r="O2376" s="3">
        <v>2</v>
      </c>
      <c r="P2376" s="3">
        <v>863.52620000000002</v>
      </c>
      <c r="Q2376" s="3">
        <v>834</v>
      </c>
      <c r="R2376" s="3">
        <v>1668</v>
      </c>
      <c r="S2376" s="3">
        <v>-29.526199999999999</v>
      </c>
      <c r="T2376" s="3">
        <v>-59.05</v>
      </c>
      <c r="U2376" s="3">
        <v>-3.54</v>
      </c>
      <c r="V2376" s="2" t="s">
        <v>813</v>
      </c>
      <c r="W2376" s="2" t="s">
        <v>814</v>
      </c>
      <c r="X2376" s="2" t="s">
        <v>72</v>
      </c>
      <c r="Y2376" s="19" t="str">
        <f>VLOOKUP(G2376,'Verweis Kd-Gruppe'!$A$2:$B$8,2,FALSE)</f>
        <v>EXP</v>
      </c>
      <c r="Z2376" s="19" t="str">
        <f>VLOOKUP(J2376,'Verweis Art-Gruppe'!$A$2:$B$15,2,FALSE)</f>
        <v>Geräte</v>
      </c>
      <c r="AA2376" s="19" t="str">
        <f>VLOOKUP(W2376,'Verweis Vertreter'!$A$2:$B$24,2,FALSE)</f>
        <v>Sokol Kapaj</v>
      </c>
      <c r="AB2376" s="12">
        <f t="shared" si="333"/>
        <v>2</v>
      </c>
      <c r="AC2376" s="12">
        <f t="shared" si="338"/>
        <v>863.52620000000002</v>
      </c>
      <c r="AD2376" s="12">
        <f t="shared" si="339"/>
        <v>834</v>
      </c>
      <c r="AE2376" s="12">
        <f t="shared" si="334"/>
        <v>1668</v>
      </c>
      <c r="AF2376" s="12">
        <f t="shared" si="335"/>
        <v>-29.526199999999999</v>
      </c>
      <c r="AG2376" s="12">
        <f t="shared" si="336"/>
        <v>-59.05</v>
      </c>
      <c r="AH2376" s="9">
        <f t="shared" si="340"/>
        <v>-3.5401678657074338E-2</v>
      </c>
      <c r="AI2376" s="14">
        <f>VLOOKUP(E2376,'Verweis Faktor'!$A:$B,2,FALSE)</f>
        <v>1</v>
      </c>
      <c r="AJ2376" s="14"/>
      <c r="AK2376" s="14" t="str">
        <f>IF(AL2376="Ja","Versandkosten",VLOOKUP(E2376,'Verweis Belegart'!$A$2:$B$9,2,FALSE))</f>
        <v>Hardware</v>
      </c>
      <c r="AL2376" s="14" t="str">
        <f t="shared" si="341"/>
        <v>Nein</v>
      </c>
      <c r="AM2376" s="14" t="str">
        <f t="shared" si="337"/>
        <v>Negativ</v>
      </c>
    </row>
    <row r="2377" spans="1:39" ht="17.25" customHeight="1" x14ac:dyDescent="0.35">
      <c r="A2377" s="17">
        <v>14573068</v>
      </c>
      <c r="B2377" s="2" t="s">
        <v>1751</v>
      </c>
      <c r="C2377" s="1">
        <v>2025001</v>
      </c>
      <c r="D2377" s="1">
        <v>2000656</v>
      </c>
      <c r="E2377" s="2" t="s">
        <v>34</v>
      </c>
      <c r="F2377" s="2" t="s">
        <v>182</v>
      </c>
      <c r="G2377" s="2" t="s">
        <v>66</v>
      </c>
      <c r="H2377" s="2" t="s">
        <v>904</v>
      </c>
      <c r="I2377" s="2" t="s">
        <v>905</v>
      </c>
      <c r="J2377" s="2" t="s">
        <v>103</v>
      </c>
      <c r="K2377" s="2" t="s">
        <v>79</v>
      </c>
      <c r="L2377" s="2" t="s">
        <v>449</v>
      </c>
      <c r="M2377" s="2" t="s">
        <v>450</v>
      </c>
      <c r="N2377" s="2" t="s">
        <v>451</v>
      </c>
      <c r="O2377" s="3">
        <v>5</v>
      </c>
      <c r="P2377" s="3">
        <v>134</v>
      </c>
      <c r="Q2377" s="3">
        <v>140</v>
      </c>
      <c r="R2377" s="3">
        <v>700</v>
      </c>
      <c r="S2377" s="3">
        <v>6</v>
      </c>
      <c r="T2377" s="3">
        <v>30</v>
      </c>
      <c r="U2377" s="3">
        <v>4.28</v>
      </c>
      <c r="V2377" s="2" t="s">
        <v>813</v>
      </c>
      <c r="W2377" s="2" t="s">
        <v>814</v>
      </c>
      <c r="X2377" s="2" t="s">
        <v>72</v>
      </c>
      <c r="Y2377" s="19" t="str">
        <f>VLOOKUP(G2377,'Verweis Kd-Gruppe'!$A$2:$B$8,2,FALSE)</f>
        <v>EXP</v>
      </c>
      <c r="Z2377" s="19" t="str">
        <f>VLOOKUP(J2377,'Verweis Art-Gruppe'!$A$2:$B$15,2,FALSE)</f>
        <v>Geräte</v>
      </c>
      <c r="AA2377" s="19" t="str">
        <f>VLOOKUP(W2377,'Verweis Vertreter'!$A$2:$B$24,2,FALSE)</f>
        <v>Sokol Kapaj</v>
      </c>
      <c r="AB2377" s="12">
        <f t="shared" si="333"/>
        <v>5</v>
      </c>
      <c r="AC2377" s="12">
        <f t="shared" si="338"/>
        <v>134</v>
      </c>
      <c r="AD2377" s="12">
        <f t="shared" si="339"/>
        <v>140</v>
      </c>
      <c r="AE2377" s="12">
        <f t="shared" si="334"/>
        <v>700</v>
      </c>
      <c r="AF2377" s="12">
        <f t="shared" si="335"/>
        <v>6</v>
      </c>
      <c r="AG2377" s="12">
        <f t="shared" si="336"/>
        <v>30</v>
      </c>
      <c r="AH2377" s="9">
        <f t="shared" si="340"/>
        <v>4.2857142857142858E-2</v>
      </c>
      <c r="AI2377" s="14">
        <f>VLOOKUP(E2377,'Verweis Faktor'!$A:$B,2,FALSE)</f>
        <v>1</v>
      </c>
      <c r="AJ2377" s="14"/>
      <c r="AK2377" s="14" t="str">
        <f>IF(AL2377="Ja","Versandkosten",VLOOKUP(E2377,'Verweis Belegart'!$A$2:$B$9,2,FALSE))</f>
        <v>Hardware</v>
      </c>
      <c r="AL2377" s="14" t="str">
        <f t="shared" si="341"/>
        <v>Nein</v>
      </c>
      <c r="AM2377" s="14" t="str">
        <f t="shared" si="337"/>
        <v>Positiv</v>
      </c>
    </row>
    <row r="2378" spans="1:39" ht="17.25" customHeight="1" x14ac:dyDescent="0.35">
      <c r="A2378" s="17">
        <v>14573068</v>
      </c>
      <c r="B2378" s="2" t="s">
        <v>1751</v>
      </c>
      <c r="C2378" s="1">
        <v>2025001</v>
      </c>
      <c r="D2378" s="1">
        <v>2000656</v>
      </c>
      <c r="E2378" s="2" t="s">
        <v>34</v>
      </c>
      <c r="F2378" s="2" t="s">
        <v>182</v>
      </c>
      <c r="G2378" s="2" t="s">
        <v>66</v>
      </c>
      <c r="H2378" s="2" t="s">
        <v>904</v>
      </c>
      <c r="I2378" s="2" t="s">
        <v>905</v>
      </c>
      <c r="J2378" s="2" t="s">
        <v>103</v>
      </c>
      <c r="K2378" s="2" t="s">
        <v>83</v>
      </c>
      <c r="L2378" s="2" t="s">
        <v>56</v>
      </c>
      <c r="M2378" s="2" t="s">
        <v>57</v>
      </c>
      <c r="N2378" s="2" t="s">
        <v>58</v>
      </c>
      <c r="O2378" s="3">
        <v>5</v>
      </c>
      <c r="P2378" s="3">
        <v>605</v>
      </c>
      <c r="Q2378" s="3">
        <v>619</v>
      </c>
      <c r="R2378" s="3">
        <v>3095</v>
      </c>
      <c r="S2378" s="3">
        <v>14</v>
      </c>
      <c r="T2378" s="3">
        <v>70</v>
      </c>
      <c r="U2378" s="3">
        <v>2.2599999999999998</v>
      </c>
      <c r="V2378" s="2" t="s">
        <v>813</v>
      </c>
      <c r="W2378" s="2" t="s">
        <v>814</v>
      </c>
      <c r="X2378" s="2" t="s">
        <v>72</v>
      </c>
      <c r="Y2378" s="19" t="str">
        <f>VLOOKUP(G2378,'Verweis Kd-Gruppe'!$A$2:$B$8,2,FALSE)</f>
        <v>EXP</v>
      </c>
      <c r="Z2378" s="19" t="str">
        <f>VLOOKUP(J2378,'Verweis Art-Gruppe'!$A$2:$B$15,2,FALSE)</f>
        <v>Geräte</v>
      </c>
      <c r="AA2378" s="19" t="str">
        <f>VLOOKUP(W2378,'Verweis Vertreter'!$A$2:$B$24,2,FALSE)</f>
        <v>Sokol Kapaj</v>
      </c>
      <c r="AB2378" s="12">
        <f t="shared" si="333"/>
        <v>5</v>
      </c>
      <c r="AC2378" s="12">
        <f t="shared" si="338"/>
        <v>605</v>
      </c>
      <c r="AD2378" s="12">
        <f t="shared" si="339"/>
        <v>619</v>
      </c>
      <c r="AE2378" s="12">
        <f t="shared" si="334"/>
        <v>3095</v>
      </c>
      <c r="AF2378" s="12">
        <f t="shared" si="335"/>
        <v>14</v>
      </c>
      <c r="AG2378" s="12">
        <f t="shared" si="336"/>
        <v>70</v>
      </c>
      <c r="AH2378" s="9">
        <f t="shared" si="340"/>
        <v>2.2617124394184167E-2</v>
      </c>
      <c r="AI2378" s="14">
        <f>VLOOKUP(E2378,'Verweis Faktor'!$A:$B,2,FALSE)</f>
        <v>1</v>
      </c>
      <c r="AJ2378" s="14"/>
      <c r="AK2378" s="14" t="str">
        <f>IF(AL2378="Ja","Versandkosten",VLOOKUP(E2378,'Verweis Belegart'!$A$2:$B$9,2,FALSE))</f>
        <v>Hardware</v>
      </c>
      <c r="AL2378" s="14" t="str">
        <f t="shared" si="341"/>
        <v>Nein</v>
      </c>
      <c r="AM2378" s="14" t="str">
        <f t="shared" si="337"/>
        <v>Positiv</v>
      </c>
    </row>
    <row r="2379" spans="1:39" ht="17.25" customHeight="1" x14ac:dyDescent="0.35">
      <c r="A2379" s="17">
        <v>14573068</v>
      </c>
      <c r="B2379" s="2" t="s">
        <v>1751</v>
      </c>
      <c r="C2379" s="1">
        <v>2025001</v>
      </c>
      <c r="D2379" s="1">
        <v>2000656</v>
      </c>
      <c r="E2379" s="2" t="s">
        <v>34</v>
      </c>
      <c r="F2379" s="2" t="s">
        <v>182</v>
      </c>
      <c r="G2379" s="2" t="s">
        <v>66</v>
      </c>
      <c r="H2379" s="2" t="s">
        <v>904</v>
      </c>
      <c r="I2379" s="2" t="s">
        <v>905</v>
      </c>
      <c r="J2379" s="2" t="s">
        <v>103</v>
      </c>
      <c r="K2379" s="2" t="s">
        <v>87</v>
      </c>
      <c r="L2379" s="2" t="s">
        <v>1025</v>
      </c>
      <c r="M2379" s="2" t="s">
        <v>1026</v>
      </c>
      <c r="N2379" s="2" t="s">
        <v>670</v>
      </c>
      <c r="O2379" s="3">
        <v>2</v>
      </c>
      <c r="P2379" s="3">
        <v>349.0795</v>
      </c>
      <c r="Q2379" s="3">
        <v>349</v>
      </c>
      <c r="R2379" s="3">
        <v>698</v>
      </c>
      <c r="S2379" s="3">
        <v>-7.9500000000000001E-2</v>
      </c>
      <c r="T2379" s="3">
        <v>-0.16</v>
      </c>
      <c r="U2379" s="3">
        <v>-0.02</v>
      </c>
      <c r="V2379" s="2" t="s">
        <v>813</v>
      </c>
      <c r="W2379" s="2" t="s">
        <v>814</v>
      </c>
      <c r="X2379" s="2" t="s">
        <v>72</v>
      </c>
      <c r="Y2379" s="19" t="str">
        <f>VLOOKUP(G2379,'Verweis Kd-Gruppe'!$A$2:$B$8,2,FALSE)</f>
        <v>EXP</v>
      </c>
      <c r="Z2379" s="19" t="str">
        <f>VLOOKUP(J2379,'Verweis Art-Gruppe'!$A$2:$B$15,2,FALSE)</f>
        <v>Geräte</v>
      </c>
      <c r="AA2379" s="19" t="str">
        <f>VLOOKUP(W2379,'Verweis Vertreter'!$A$2:$B$24,2,FALSE)</f>
        <v>Sokol Kapaj</v>
      </c>
      <c r="AB2379" s="12">
        <f t="shared" si="333"/>
        <v>2</v>
      </c>
      <c r="AC2379" s="12">
        <f t="shared" si="338"/>
        <v>349.0795</v>
      </c>
      <c r="AD2379" s="12">
        <f t="shared" si="339"/>
        <v>349</v>
      </c>
      <c r="AE2379" s="12">
        <f t="shared" si="334"/>
        <v>698</v>
      </c>
      <c r="AF2379" s="12">
        <f t="shared" si="335"/>
        <v>-7.9500000000000001E-2</v>
      </c>
      <c r="AG2379" s="12">
        <f t="shared" si="336"/>
        <v>-0.16</v>
      </c>
      <c r="AH2379" s="9">
        <f t="shared" si="340"/>
        <v>-2.2922636103151864E-4</v>
      </c>
      <c r="AI2379" s="14">
        <f>VLOOKUP(E2379,'Verweis Faktor'!$A:$B,2,FALSE)</f>
        <v>1</v>
      </c>
      <c r="AJ2379" s="14"/>
      <c r="AK2379" s="14" t="str">
        <f>IF(AL2379="Ja","Versandkosten",VLOOKUP(E2379,'Verweis Belegart'!$A$2:$B$9,2,FALSE))</f>
        <v>Hardware</v>
      </c>
      <c r="AL2379" s="14" t="str">
        <f t="shared" si="341"/>
        <v>Nein</v>
      </c>
      <c r="AM2379" s="14" t="str">
        <f t="shared" si="337"/>
        <v>Negativ</v>
      </c>
    </row>
    <row r="2380" spans="1:39" ht="17.25" customHeight="1" x14ac:dyDescent="0.35">
      <c r="A2380" s="17">
        <v>14573068</v>
      </c>
      <c r="B2380" s="2" t="s">
        <v>1751</v>
      </c>
      <c r="C2380" s="1">
        <v>2025001</v>
      </c>
      <c r="D2380" s="1">
        <v>2000656</v>
      </c>
      <c r="E2380" s="2" t="s">
        <v>34</v>
      </c>
      <c r="F2380" s="2" t="s">
        <v>182</v>
      </c>
      <c r="G2380" s="2" t="s">
        <v>66</v>
      </c>
      <c r="H2380" s="2" t="s">
        <v>904</v>
      </c>
      <c r="I2380" s="2" t="s">
        <v>905</v>
      </c>
      <c r="J2380" s="2" t="s">
        <v>103</v>
      </c>
      <c r="K2380" s="2" t="s">
        <v>91</v>
      </c>
      <c r="L2380" s="2" t="s">
        <v>1900</v>
      </c>
      <c r="M2380" s="2" t="s">
        <v>1901</v>
      </c>
      <c r="N2380" s="2" t="s">
        <v>1047</v>
      </c>
      <c r="O2380" s="3">
        <v>6</v>
      </c>
      <c r="P2380" s="3">
        <v>105.4256</v>
      </c>
      <c r="Q2380" s="3">
        <v>102</v>
      </c>
      <c r="R2380" s="3">
        <v>612</v>
      </c>
      <c r="S2380" s="3">
        <v>-3.4256000000000002</v>
      </c>
      <c r="T2380" s="3">
        <v>-20.55</v>
      </c>
      <c r="U2380" s="3">
        <v>-3.35</v>
      </c>
      <c r="V2380" s="2" t="s">
        <v>813</v>
      </c>
      <c r="W2380" s="2" t="s">
        <v>814</v>
      </c>
      <c r="X2380" s="2" t="s">
        <v>72</v>
      </c>
      <c r="Y2380" s="19" t="str">
        <f>VLOOKUP(G2380,'Verweis Kd-Gruppe'!$A$2:$B$8,2,FALSE)</f>
        <v>EXP</v>
      </c>
      <c r="Z2380" s="19" t="str">
        <f>VLOOKUP(J2380,'Verweis Art-Gruppe'!$A$2:$B$15,2,FALSE)</f>
        <v>Geräte</v>
      </c>
      <c r="AA2380" s="19" t="str">
        <f>VLOOKUP(W2380,'Verweis Vertreter'!$A$2:$B$24,2,FALSE)</f>
        <v>Sokol Kapaj</v>
      </c>
      <c r="AB2380" s="12">
        <f t="shared" si="333"/>
        <v>6</v>
      </c>
      <c r="AC2380" s="12">
        <f t="shared" si="338"/>
        <v>105.4256</v>
      </c>
      <c r="AD2380" s="12">
        <f t="shared" si="339"/>
        <v>102</v>
      </c>
      <c r="AE2380" s="12">
        <f t="shared" si="334"/>
        <v>612</v>
      </c>
      <c r="AF2380" s="12">
        <f t="shared" si="335"/>
        <v>-3.4256000000000002</v>
      </c>
      <c r="AG2380" s="12">
        <f t="shared" si="336"/>
        <v>-20.55</v>
      </c>
      <c r="AH2380" s="9">
        <f t="shared" si="340"/>
        <v>-3.3578431372549018E-2</v>
      </c>
      <c r="AI2380" s="14">
        <f>VLOOKUP(E2380,'Verweis Faktor'!$A:$B,2,FALSE)</f>
        <v>1</v>
      </c>
      <c r="AJ2380" s="14"/>
      <c r="AK2380" s="14" t="str">
        <f>IF(AL2380="Ja","Versandkosten",VLOOKUP(E2380,'Verweis Belegart'!$A$2:$B$9,2,FALSE))</f>
        <v>Hardware</v>
      </c>
      <c r="AL2380" s="14" t="str">
        <f t="shared" si="341"/>
        <v>Nein</v>
      </c>
      <c r="AM2380" s="14" t="str">
        <f t="shared" si="337"/>
        <v>Negativ</v>
      </c>
    </row>
    <row r="2381" spans="1:39" ht="17.25" customHeight="1" x14ac:dyDescent="0.35">
      <c r="A2381" s="17">
        <v>14573068</v>
      </c>
      <c r="B2381" s="2" t="s">
        <v>1751</v>
      </c>
      <c r="C2381" s="1">
        <v>2025001</v>
      </c>
      <c r="D2381" s="1">
        <v>2000656</v>
      </c>
      <c r="E2381" s="2" t="s">
        <v>34</v>
      </c>
      <c r="F2381" s="2" t="s">
        <v>182</v>
      </c>
      <c r="G2381" s="2" t="s">
        <v>66</v>
      </c>
      <c r="H2381" s="2" t="s">
        <v>904</v>
      </c>
      <c r="I2381" s="2" t="s">
        <v>905</v>
      </c>
      <c r="J2381" s="2" t="s">
        <v>103</v>
      </c>
      <c r="K2381" s="2" t="s">
        <v>95</v>
      </c>
      <c r="L2381" s="2" t="s">
        <v>147</v>
      </c>
      <c r="M2381" s="2" t="s">
        <v>148</v>
      </c>
      <c r="N2381" s="2" t="s">
        <v>149</v>
      </c>
      <c r="O2381" s="3">
        <v>5</v>
      </c>
      <c r="P2381" s="3">
        <v>204.57390000000001</v>
      </c>
      <c r="Q2381" s="3">
        <v>209</v>
      </c>
      <c r="R2381" s="3">
        <v>1045</v>
      </c>
      <c r="S2381" s="3">
        <v>4.4260999999999999</v>
      </c>
      <c r="T2381" s="3">
        <v>22.13</v>
      </c>
      <c r="U2381" s="3">
        <v>2.11</v>
      </c>
      <c r="V2381" s="2" t="s">
        <v>813</v>
      </c>
      <c r="W2381" s="2" t="s">
        <v>814</v>
      </c>
      <c r="X2381" s="2" t="s">
        <v>72</v>
      </c>
      <c r="Y2381" s="19" t="str">
        <f>VLOOKUP(G2381,'Verweis Kd-Gruppe'!$A$2:$B$8,2,FALSE)</f>
        <v>EXP</v>
      </c>
      <c r="Z2381" s="19" t="str">
        <f>VLOOKUP(J2381,'Verweis Art-Gruppe'!$A$2:$B$15,2,FALSE)</f>
        <v>Geräte</v>
      </c>
      <c r="AA2381" s="19" t="str">
        <f>VLOOKUP(W2381,'Verweis Vertreter'!$A$2:$B$24,2,FALSE)</f>
        <v>Sokol Kapaj</v>
      </c>
      <c r="AB2381" s="12">
        <f t="shared" si="333"/>
        <v>5</v>
      </c>
      <c r="AC2381" s="12">
        <f t="shared" si="338"/>
        <v>204.57390000000001</v>
      </c>
      <c r="AD2381" s="12">
        <f t="shared" si="339"/>
        <v>209</v>
      </c>
      <c r="AE2381" s="12">
        <f t="shared" si="334"/>
        <v>1045</v>
      </c>
      <c r="AF2381" s="12">
        <f t="shared" si="335"/>
        <v>4.4260999999999999</v>
      </c>
      <c r="AG2381" s="12">
        <f t="shared" si="336"/>
        <v>22.13</v>
      </c>
      <c r="AH2381" s="9">
        <f t="shared" si="340"/>
        <v>2.1177033492822964E-2</v>
      </c>
      <c r="AI2381" s="14">
        <f>VLOOKUP(E2381,'Verweis Faktor'!$A:$B,2,FALSE)</f>
        <v>1</v>
      </c>
      <c r="AJ2381" s="14"/>
      <c r="AK2381" s="14" t="str">
        <f>IF(AL2381="Ja","Versandkosten",VLOOKUP(E2381,'Verweis Belegart'!$A$2:$B$9,2,FALSE))</f>
        <v>Hardware</v>
      </c>
      <c r="AL2381" s="14" t="str">
        <f t="shared" si="341"/>
        <v>Nein</v>
      </c>
      <c r="AM2381" s="14" t="str">
        <f t="shared" si="337"/>
        <v>Positiv</v>
      </c>
    </row>
    <row r="2382" spans="1:39" ht="17.25" customHeight="1" x14ac:dyDescent="0.35">
      <c r="A2382" s="17">
        <v>14573068</v>
      </c>
      <c r="B2382" s="2" t="s">
        <v>1751</v>
      </c>
      <c r="C2382" s="1">
        <v>2025001</v>
      </c>
      <c r="D2382" s="1">
        <v>2000656</v>
      </c>
      <c r="E2382" s="2" t="s">
        <v>34</v>
      </c>
      <c r="F2382" s="2" t="s">
        <v>182</v>
      </c>
      <c r="G2382" s="2" t="s">
        <v>66</v>
      </c>
      <c r="H2382" s="2" t="s">
        <v>904</v>
      </c>
      <c r="I2382" s="2" t="s">
        <v>905</v>
      </c>
      <c r="J2382" s="2" t="s">
        <v>103</v>
      </c>
      <c r="K2382" s="2" t="s">
        <v>99</v>
      </c>
      <c r="L2382" s="2" t="s">
        <v>1909</v>
      </c>
      <c r="M2382" s="2" t="s">
        <v>1910</v>
      </c>
      <c r="N2382" s="2" t="s">
        <v>1047</v>
      </c>
      <c r="O2382" s="3">
        <v>7</v>
      </c>
      <c r="P2382" s="3">
        <v>101.1905</v>
      </c>
      <c r="Q2382" s="3">
        <v>102</v>
      </c>
      <c r="R2382" s="3">
        <v>714</v>
      </c>
      <c r="S2382" s="3">
        <v>0.8095</v>
      </c>
      <c r="T2382" s="3">
        <v>5.67</v>
      </c>
      <c r="U2382" s="3">
        <v>0.79</v>
      </c>
      <c r="V2382" s="2" t="s">
        <v>813</v>
      </c>
      <c r="W2382" s="2" t="s">
        <v>814</v>
      </c>
      <c r="X2382" s="2" t="s">
        <v>72</v>
      </c>
      <c r="Y2382" s="19" t="str">
        <f>VLOOKUP(G2382,'Verweis Kd-Gruppe'!$A$2:$B$8,2,FALSE)</f>
        <v>EXP</v>
      </c>
      <c r="Z2382" s="19" t="str">
        <f>VLOOKUP(J2382,'Verweis Art-Gruppe'!$A$2:$B$15,2,FALSE)</f>
        <v>Geräte</v>
      </c>
      <c r="AA2382" s="19" t="str">
        <f>VLOOKUP(W2382,'Verweis Vertreter'!$A$2:$B$24,2,FALSE)</f>
        <v>Sokol Kapaj</v>
      </c>
      <c r="AB2382" s="12">
        <f t="shared" si="333"/>
        <v>7</v>
      </c>
      <c r="AC2382" s="12">
        <f t="shared" si="338"/>
        <v>101.1905</v>
      </c>
      <c r="AD2382" s="12">
        <f t="shared" si="339"/>
        <v>102</v>
      </c>
      <c r="AE2382" s="12">
        <f t="shared" si="334"/>
        <v>714</v>
      </c>
      <c r="AF2382" s="12">
        <f t="shared" si="335"/>
        <v>0.8095</v>
      </c>
      <c r="AG2382" s="12">
        <f t="shared" si="336"/>
        <v>5.67</v>
      </c>
      <c r="AH2382" s="9">
        <f t="shared" si="340"/>
        <v>7.9411764705882345E-3</v>
      </c>
      <c r="AI2382" s="14">
        <f>VLOOKUP(E2382,'Verweis Faktor'!$A:$B,2,FALSE)</f>
        <v>1</v>
      </c>
      <c r="AJ2382" s="14"/>
      <c r="AK2382" s="14" t="str">
        <f>IF(AL2382="Ja","Versandkosten",VLOOKUP(E2382,'Verweis Belegart'!$A$2:$B$9,2,FALSE))</f>
        <v>Hardware</v>
      </c>
      <c r="AL2382" s="14" t="str">
        <f t="shared" si="341"/>
        <v>Nein</v>
      </c>
      <c r="AM2382" s="14" t="str">
        <f t="shared" si="337"/>
        <v>Positiv</v>
      </c>
    </row>
    <row r="2383" spans="1:39" ht="17.25" customHeight="1" x14ac:dyDescent="0.35">
      <c r="A2383" s="17">
        <v>14573068</v>
      </c>
      <c r="B2383" s="2" t="s">
        <v>1751</v>
      </c>
      <c r="C2383" s="1">
        <v>2025001</v>
      </c>
      <c r="D2383" s="1">
        <v>2000656</v>
      </c>
      <c r="E2383" s="2" t="s">
        <v>34</v>
      </c>
      <c r="F2383" s="2" t="s">
        <v>182</v>
      </c>
      <c r="G2383" s="2" t="s">
        <v>66</v>
      </c>
      <c r="H2383" s="2" t="s">
        <v>904</v>
      </c>
      <c r="I2383" s="2" t="s">
        <v>905</v>
      </c>
      <c r="J2383" s="2" t="s">
        <v>103</v>
      </c>
      <c r="K2383" s="2" t="s">
        <v>103</v>
      </c>
      <c r="L2383" s="2" t="s">
        <v>621</v>
      </c>
      <c r="M2383" s="2" t="s">
        <v>622</v>
      </c>
      <c r="N2383" s="2" t="s">
        <v>268</v>
      </c>
      <c r="O2383" s="3">
        <v>3</v>
      </c>
      <c r="P2383" s="3">
        <v>1207</v>
      </c>
      <c r="Q2383" s="3">
        <v>1300</v>
      </c>
      <c r="R2383" s="3">
        <v>3900</v>
      </c>
      <c r="S2383" s="3">
        <v>93</v>
      </c>
      <c r="T2383" s="3">
        <v>279</v>
      </c>
      <c r="U2383" s="3">
        <v>7.15</v>
      </c>
      <c r="V2383" s="2" t="s">
        <v>813</v>
      </c>
      <c r="W2383" s="2" t="s">
        <v>814</v>
      </c>
      <c r="X2383" s="2" t="s">
        <v>72</v>
      </c>
      <c r="Y2383" s="19" t="str">
        <f>VLOOKUP(G2383,'Verweis Kd-Gruppe'!$A$2:$B$8,2,FALSE)</f>
        <v>EXP</v>
      </c>
      <c r="Z2383" s="19" t="str">
        <f>VLOOKUP(J2383,'Verweis Art-Gruppe'!$A$2:$B$15,2,FALSE)</f>
        <v>Geräte</v>
      </c>
      <c r="AA2383" s="19" t="str">
        <f>VLOOKUP(W2383,'Verweis Vertreter'!$A$2:$B$24,2,FALSE)</f>
        <v>Sokol Kapaj</v>
      </c>
      <c r="AB2383" s="12">
        <f t="shared" si="333"/>
        <v>3</v>
      </c>
      <c r="AC2383" s="12">
        <f t="shared" si="338"/>
        <v>1207</v>
      </c>
      <c r="AD2383" s="12">
        <f t="shared" si="339"/>
        <v>1300</v>
      </c>
      <c r="AE2383" s="12">
        <f t="shared" si="334"/>
        <v>3900</v>
      </c>
      <c r="AF2383" s="12">
        <f t="shared" si="335"/>
        <v>93</v>
      </c>
      <c r="AG2383" s="12">
        <f t="shared" si="336"/>
        <v>279</v>
      </c>
      <c r="AH2383" s="9">
        <f t="shared" si="340"/>
        <v>7.1538461538461537E-2</v>
      </c>
      <c r="AI2383" s="14">
        <f>VLOOKUP(E2383,'Verweis Faktor'!$A:$B,2,FALSE)</f>
        <v>1</v>
      </c>
      <c r="AJ2383" s="14"/>
      <c r="AK2383" s="14" t="str">
        <f>IF(AL2383="Ja","Versandkosten",VLOOKUP(E2383,'Verweis Belegart'!$A$2:$B$9,2,FALSE))</f>
        <v>Hardware</v>
      </c>
      <c r="AL2383" s="14" t="str">
        <f t="shared" si="341"/>
        <v>Nein</v>
      </c>
      <c r="AM2383" s="14" t="str">
        <f t="shared" si="337"/>
        <v>Positiv</v>
      </c>
    </row>
    <row r="2384" spans="1:39" ht="17.25" customHeight="1" x14ac:dyDescent="0.35">
      <c r="A2384" s="17">
        <v>14573068</v>
      </c>
      <c r="B2384" s="2" t="s">
        <v>1751</v>
      </c>
      <c r="C2384" s="1">
        <v>2025001</v>
      </c>
      <c r="D2384" s="1">
        <v>2000656</v>
      </c>
      <c r="E2384" s="2" t="s">
        <v>34</v>
      </c>
      <c r="F2384" s="2" t="s">
        <v>182</v>
      </c>
      <c r="G2384" s="2" t="s">
        <v>66</v>
      </c>
      <c r="H2384" s="2" t="s">
        <v>904</v>
      </c>
      <c r="I2384" s="2" t="s">
        <v>905</v>
      </c>
      <c r="J2384" s="2" t="s">
        <v>103</v>
      </c>
      <c r="K2384" s="2" t="s">
        <v>107</v>
      </c>
      <c r="L2384" s="2" t="s">
        <v>272</v>
      </c>
      <c r="M2384" s="2" t="s">
        <v>273</v>
      </c>
      <c r="N2384" s="2" t="s">
        <v>274</v>
      </c>
      <c r="O2384" s="3">
        <v>15</v>
      </c>
      <c r="P2384" s="3">
        <v>1065.5192</v>
      </c>
      <c r="Q2384" s="3">
        <v>1100</v>
      </c>
      <c r="R2384" s="3">
        <v>16500</v>
      </c>
      <c r="S2384" s="3">
        <v>34.480800000000002</v>
      </c>
      <c r="T2384" s="3">
        <v>517.21</v>
      </c>
      <c r="U2384" s="3">
        <v>3.13</v>
      </c>
      <c r="V2384" s="2" t="s">
        <v>813</v>
      </c>
      <c r="W2384" s="2" t="s">
        <v>814</v>
      </c>
      <c r="X2384" s="2" t="s">
        <v>72</v>
      </c>
      <c r="Y2384" s="19" t="str">
        <f>VLOOKUP(G2384,'Verweis Kd-Gruppe'!$A$2:$B$8,2,FALSE)</f>
        <v>EXP</v>
      </c>
      <c r="Z2384" s="19" t="str">
        <f>VLOOKUP(J2384,'Verweis Art-Gruppe'!$A$2:$B$15,2,FALSE)</f>
        <v>Geräte</v>
      </c>
      <c r="AA2384" s="19" t="str">
        <f>VLOOKUP(W2384,'Verweis Vertreter'!$A$2:$B$24,2,FALSE)</f>
        <v>Sokol Kapaj</v>
      </c>
      <c r="AB2384" s="12">
        <f t="shared" si="333"/>
        <v>15</v>
      </c>
      <c r="AC2384" s="12">
        <f t="shared" si="338"/>
        <v>1065.5192</v>
      </c>
      <c r="AD2384" s="12">
        <f t="shared" si="339"/>
        <v>1100</v>
      </c>
      <c r="AE2384" s="12">
        <f t="shared" si="334"/>
        <v>16500</v>
      </c>
      <c r="AF2384" s="12">
        <f t="shared" si="335"/>
        <v>34.480800000000002</v>
      </c>
      <c r="AG2384" s="12">
        <f t="shared" si="336"/>
        <v>517.21</v>
      </c>
      <c r="AH2384" s="9">
        <f t="shared" si="340"/>
        <v>3.1346060606060606E-2</v>
      </c>
      <c r="AI2384" s="14">
        <f>VLOOKUP(E2384,'Verweis Faktor'!$A:$B,2,FALSE)</f>
        <v>1</v>
      </c>
      <c r="AJ2384" s="14"/>
      <c r="AK2384" s="14" t="str">
        <f>IF(AL2384="Ja","Versandkosten",VLOOKUP(E2384,'Verweis Belegart'!$A$2:$B$9,2,FALSE))</f>
        <v>Hardware</v>
      </c>
      <c r="AL2384" s="14" t="str">
        <f t="shared" si="341"/>
        <v>Nein</v>
      </c>
      <c r="AM2384" s="14" t="str">
        <f t="shared" si="337"/>
        <v>Positiv</v>
      </c>
    </row>
    <row r="2385" spans="1:39" ht="17.25" customHeight="1" x14ac:dyDescent="0.35">
      <c r="A2385" s="17">
        <v>14573068</v>
      </c>
      <c r="B2385" s="2" t="s">
        <v>1751</v>
      </c>
      <c r="C2385" s="1">
        <v>2025001</v>
      </c>
      <c r="D2385" s="1">
        <v>2000656</v>
      </c>
      <c r="E2385" s="2" t="s">
        <v>34</v>
      </c>
      <c r="F2385" s="2" t="s">
        <v>182</v>
      </c>
      <c r="G2385" s="2" t="s">
        <v>66</v>
      </c>
      <c r="H2385" s="2" t="s">
        <v>904</v>
      </c>
      <c r="I2385" s="2" t="s">
        <v>905</v>
      </c>
      <c r="J2385" s="2" t="s">
        <v>103</v>
      </c>
      <c r="K2385" s="2" t="s">
        <v>111</v>
      </c>
      <c r="L2385" s="2" t="s">
        <v>185</v>
      </c>
      <c r="M2385" s="2" t="s">
        <v>186</v>
      </c>
      <c r="N2385" s="2" t="s">
        <v>187</v>
      </c>
      <c r="O2385" s="3">
        <v>20</v>
      </c>
      <c r="P2385" s="3">
        <v>93.245800000000003</v>
      </c>
      <c r="Q2385" s="3">
        <v>97</v>
      </c>
      <c r="R2385" s="3">
        <v>1940</v>
      </c>
      <c r="S2385" s="3">
        <v>3.7542</v>
      </c>
      <c r="T2385" s="3">
        <v>75.08</v>
      </c>
      <c r="U2385" s="3">
        <v>3.87</v>
      </c>
      <c r="V2385" s="2" t="s">
        <v>813</v>
      </c>
      <c r="W2385" s="2" t="s">
        <v>814</v>
      </c>
      <c r="X2385" s="2" t="s">
        <v>72</v>
      </c>
      <c r="Y2385" s="19" t="str">
        <f>VLOOKUP(G2385,'Verweis Kd-Gruppe'!$A$2:$B$8,2,FALSE)</f>
        <v>EXP</v>
      </c>
      <c r="Z2385" s="19" t="str">
        <f>VLOOKUP(J2385,'Verweis Art-Gruppe'!$A$2:$B$15,2,FALSE)</f>
        <v>Geräte</v>
      </c>
      <c r="AA2385" s="19" t="str">
        <f>VLOOKUP(W2385,'Verweis Vertreter'!$A$2:$B$24,2,FALSE)</f>
        <v>Sokol Kapaj</v>
      </c>
      <c r="AB2385" s="12">
        <f t="shared" si="333"/>
        <v>20</v>
      </c>
      <c r="AC2385" s="12">
        <f t="shared" si="338"/>
        <v>93.245800000000003</v>
      </c>
      <c r="AD2385" s="12">
        <f t="shared" si="339"/>
        <v>97</v>
      </c>
      <c r="AE2385" s="12">
        <f t="shared" si="334"/>
        <v>1940</v>
      </c>
      <c r="AF2385" s="12">
        <f t="shared" si="335"/>
        <v>3.7542</v>
      </c>
      <c r="AG2385" s="12">
        <f t="shared" si="336"/>
        <v>75.08</v>
      </c>
      <c r="AH2385" s="9">
        <f t="shared" si="340"/>
        <v>3.8701030927835049E-2</v>
      </c>
      <c r="AI2385" s="14">
        <f>VLOOKUP(E2385,'Verweis Faktor'!$A:$B,2,FALSE)</f>
        <v>1</v>
      </c>
      <c r="AJ2385" s="14"/>
      <c r="AK2385" s="14" t="str">
        <f>IF(AL2385="Ja","Versandkosten",VLOOKUP(E2385,'Verweis Belegart'!$A$2:$B$9,2,FALSE))</f>
        <v>Hardware</v>
      </c>
      <c r="AL2385" s="14" t="str">
        <f t="shared" si="341"/>
        <v>Nein</v>
      </c>
      <c r="AM2385" s="14" t="str">
        <f t="shared" si="337"/>
        <v>Positiv</v>
      </c>
    </row>
    <row r="2386" spans="1:39" ht="17.25" customHeight="1" x14ac:dyDescent="0.35">
      <c r="A2386" s="17">
        <v>14573068</v>
      </c>
      <c r="B2386" s="2" t="s">
        <v>1751</v>
      </c>
      <c r="C2386" s="1">
        <v>2025001</v>
      </c>
      <c r="D2386" s="1">
        <v>2000656</v>
      </c>
      <c r="E2386" s="2" t="s">
        <v>34</v>
      </c>
      <c r="F2386" s="2" t="s">
        <v>182</v>
      </c>
      <c r="G2386" s="2" t="s">
        <v>66</v>
      </c>
      <c r="H2386" s="2" t="s">
        <v>904</v>
      </c>
      <c r="I2386" s="2" t="s">
        <v>905</v>
      </c>
      <c r="J2386" s="2" t="s">
        <v>103</v>
      </c>
      <c r="K2386" s="2" t="s">
        <v>115</v>
      </c>
      <c r="L2386" s="2" t="s">
        <v>754</v>
      </c>
      <c r="M2386" s="2" t="s">
        <v>755</v>
      </c>
      <c r="N2386" s="2" t="s">
        <v>268</v>
      </c>
      <c r="O2386" s="3">
        <v>5</v>
      </c>
      <c r="P2386" s="3">
        <v>1207</v>
      </c>
      <c r="Q2386" s="3">
        <v>1300</v>
      </c>
      <c r="R2386" s="3">
        <v>6500</v>
      </c>
      <c r="S2386" s="3">
        <v>93</v>
      </c>
      <c r="T2386" s="3">
        <v>465</v>
      </c>
      <c r="U2386" s="3">
        <v>7.15</v>
      </c>
      <c r="V2386" s="2" t="s">
        <v>813</v>
      </c>
      <c r="W2386" s="2" t="s">
        <v>814</v>
      </c>
      <c r="X2386" s="2" t="s">
        <v>72</v>
      </c>
      <c r="Y2386" s="19" t="str">
        <f>VLOOKUP(G2386,'Verweis Kd-Gruppe'!$A$2:$B$8,2,FALSE)</f>
        <v>EXP</v>
      </c>
      <c r="Z2386" s="19" t="str">
        <f>VLOOKUP(J2386,'Verweis Art-Gruppe'!$A$2:$B$15,2,FALSE)</f>
        <v>Geräte</v>
      </c>
      <c r="AA2386" s="19" t="str">
        <f>VLOOKUP(W2386,'Verweis Vertreter'!$A$2:$B$24,2,FALSE)</f>
        <v>Sokol Kapaj</v>
      </c>
      <c r="AB2386" s="12">
        <f t="shared" si="333"/>
        <v>5</v>
      </c>
      <c r="AC2386" s="12">
        <f t="shared" si="338"/>
        <v>1207</v>
      </c>
      <c r="AD2386" s="12">
        <f t="shared" si="339"/>
        <v>1300</v>
      </c>
      <c r="AE2386" s="12">
        <f t="shared" si="334"/>
        <v>6500</v>
      </c>
      <c r="AF2386" s="12">
        <f t="shared" si="335"/>
        <v>93</v>
      </c>
      <c r="AG2386" s="12">
        <f t="shared" si="336"/>
        <v>465</v>
      </c>
      <c r="AH2386" s="9">
        <f t="shared" si="340"/>
        <v>7.1538461538461537E-2</v>
      </c>
      <c r="AI2386" s="14">
        <f>VLOOKUP(E2386,'Verweis Faktor'!$A:$B,2,FALSE)</f>
        <v>1</v>
      </c>
      <c r="AJ2386" s="14"/>
      <c r="AK2386" s="14" t="str">
        <f>IF(AL2386="Ja","Versandkosten",VLOOKUP(E2386,'Verweis Belegart'!$A$2:$B$9,2,FALSE))</f>
        <v>Hardware</v>
      </c>
      <c r="AL2386" s="14" t="str">
        <f t="shared" si="341"/>
        <v>Nein</v>
      </c>
      <c r="AM2386" s="14" t="str">
        <f t="shared" si="337"/>
        <v>Positiv</v>
      </c>
    </row>
    <row r="2387" spans="1:39" ht="17.25" customHeight="1" x14ac:dyDescent="0.35">
      <c r="A2387" s="17">
        <v>14573068</v>
      </c>
      <c r="B2387" s="2" t="s">
        <v>1751</v>
      </c>
      <c r="C2387" s="1">
        <v>2025001</v>
      </c>
      <c r="D2387" s="1">
        <v>2000656</v>
      </c>
      <c r="E2387" s="2" t="s">
        <v>34</v>
      </c>
      <c r="F2387" s="2" t="s">
        <v>182</v>
      </c>
      <c r="G2387" s="2" t="s">
        <v>66</v>
      </c>
      <c r="H2387" s="2" t="s">
        <v>904</v>
      </c>
      <c r="I2387" s="2" t="s">
        <v>905</v>
      </c>
      <c r="J2387" s="2" t="s">
        <v>103</v>
      </c>
      <c r="K2387" s="2" t="s">
        <v>289</v>
      </c>
      <c r="L2387" s="2" t="s">
        <v>465</v>
      </c>
      <c r="M2387" s="2" t="s">
        <v>466</v>
      </c>
      <c r="N2387" s="2" t="s">
        <v>451</v>
      </c>
      <c r="O2387" s="3">
        <v>5</v>
      </c>
      <c r="P2387" s="3">
        <v>134</v>
      </c>
      <c r="Q2387" s="3">
        <v>140</v>
      </c>
      <c r="R2387" s="3">
        <v>700</v>
      </c>
      <c r="S2387" s="3">
        <v>6</v>
      </c>
      <c r="T2387" s="3">
        <v>30</v>
      </c>
      <c r="U2387" s="3">
        <v>4.28</v>
      </c>
      <c r="V2387" s="2" t="s">
        <v>813</v>
      </c>
      <c r="W2387" s="2" t="s">
        <v>814</v>
      </c>
      <c r="X2387" s="2" t="s">
        <v>72</v>
      </c>
      <c r="Y2387" s="19" t="str">
        <f>VLOOKUP(G2387,'Verweis Kd-Gruppe'!$A$2:$B$8,2,FALSE)</f>
        <v>EXP</v>
      </c>
      <c r="Z2387" s="19" t="str">
        <f>VLOOKUP(J2387,'Verweis Art-Gruppe'!$A$2:$B$15,2,FALSE)</f>
        <v>Geräte</v>
      </c>
      <c r="AA2387" s="19" t="str">
        <f>VLOOKUP(W2387,'Verweis Vertreter'!$A$2:$B$24,2,FALSE)</f>
        <v>Sokol Kapaj</v>
      </c>
      <c r="AB2387" s="12">
        <f t="shared" si="333"/>
        <v>5</v>
      </c>
      <c r="AC2387" s="12">
        <f t="shared" si="338"/>
        <v>134</v>
      </c>
      <c r="AD2387" s="12">
        <f t="shared" si="339"/>
        <v>140</v>
      </c>
      <c r="AE2387" s="12">
        <f t="shared" si="334"/>
        <v>700</v>
      </c>
      <c r="AF2387" s="12">
        <f t="shared" si="335"/>
        <v>6</v>
      </c>
      <c r="AG2387" s="12">
        <f t="shared" si="336"/>
        <v>30</v>
      </c>
      <c r="AH2387" s="9">
        <f t="shared" si="340"/>
        <v>4.2857142857142858E-2</v>
      </c>
      <c r="AI2387" s="14">
        <f>VLOOKUP(E2387,'Verweis Faktor'!$A:$B,2,FALSE)</f>
        <v>1</v>
      </c>
      <c r="AJ2387" s="14"/>
      <c r="AK2387" s="14" t="str">
        <f>IF(AL2387="Ja","Versandkosten",VLOOKUP(E2387,'Verweis Belegart'!$A$2:$B$9,2,FALSE))</f>
        <v>Hardware</v>
      </c>
      <c r="AL2387" s="14" t="str">
        <f t="shared" si="341"/>
        <v>Nein</v>
      </c>
      <c r="AM2387" s="14" t="str">
        <f t="shared" si="337"/>
        <v>Positiv</v>
      </c>
    </row>
    <row r="2388" spans="1:39" ht="17.25" customHeight="1" x14ac:dyDescent="0.35">
      <c r="A2388" s="17">
        <v>14573068</v>
      </c>
      <c r="B2388" s="2" t="s">
        <v>1751</v>
      </c>
      <c r="C2388" s="1">
        <v>2025001</v>
      </c>
      <c r="D2388" s="1">
        <v>2000656</v>
      </c>
      <c r="E2388" s="2" t="s">
        <v>34</v>
      </c>
      <c r="F2388" s="2" t="s">
        <v>182</v>
      </c>
      <c r="G2388" s="2" t="s">
        <v>66</v>
      </c>
      <c r="H2388" s="2" t="s">
        <v>904</v>
      </c>
      <c r="I2388" s="2" t="s">
        <v>905</v>
      </c>
      <c r="J2388" s="2" t="s">
        <v>103</v>
      </c>
      <c r="K2388" s="2" t="s">
        <v>293</v>
      </c>
      <c r="L2388" s="2" t="s">
        <v>395</v>
      </c>
      <c r="M2388" s="2" t="s">
        <v>396</v>
      </c>
      <c r="N2388" s="2" t="s">
        <v>292</v>
      </c>
      <c r="O2388" s="3">
        <v>5</v>
      </c>
      <c r="P2388" s="3">
        <v>912.70759999999996</v>
      </c>
      <c r="Q2388" s="3">
        <v>909</v>
      </c>
      <c r="R2388" s="3">
        <v>4545</v>
      </c>
      <c r="S2388" s="3">
        <v>-3.7075999999999998</v>
      </c>
      <c r="T2388" s="3">
        <v>-18.54</v>
      </c>
      <c r="U2388" s="3">
        <v>-0.4</v>
      </c>
      <c r="V2388" s="2" t="s">
        <v>813</v>
      </c>
      <c r="W2388" s="2" t="s">
        <v>814</v>
      </c>
      <c r="X2388" s="2" t="s">
        <v>72</v>
      </c>
      <c r="Y2388" s="19" t="str">
        <f>VLOOKUP(G2388,'Verweis Kd-Gruppe'!$A$2:$B$8,2,FALSE)</f>
        <v>EXP</v>
      </c>
      <c r="Z2388" s="19" t="str">
        <f>VLOOKUP(J2388,'Verweis Art-Gruppe'!$A$2:$B$15,2,FALSE)</f>
        <v>Geräte</v>
      </c>
      <c r="AA2388" s="19" t="str">
        <f>VLOOKUP(W2388,'Verweis Vertreter'!$A$2:$B$24,2,FALSE)</f>
        <v>Sokol Kapaj</v>
      </c>
      <c r="AB2388" s="12">
        <f t="shared" si="333"/>
        <v>5</v>
      </c>
      <c r="AC2388" s="12">
        <f t="shared" si="338"/>
        <v>912.70759999999996</v>
      </c>
      <c r="AD2388" s="12">
        <f t="shared" si="339"/>
        <v>909</v>
      </c>
      <c r="AE2388" s="12">
        <f t="shared" si="334"/>
        <v>4545</v>
      </c>
      <c r="AF2388" s="12">
        <f t="shared" si="335"/>
        <v>-3.7075999999999998</v>
      </c>
      <c r="AG2388" s="12">
        <f t="shared" si="336"/>
        <v>-18.54</v>
      </c>
      <c r="AH2388" s="9">
        <f t="shared" si="340"/>
        <v>-4.0792079207920794E-3</v>
      </c>
      <c r="AI2388" s="14">
        <f>VLOOKUP(E2388,'Verweis Faktor'!$A:$B,2,FALSE)</f>
        <v>1</v>
      </c>
      <c r="AJ2388" s="14"/>
      <c r="AK2388" s="14" t="str">
        <f>IF(AL2388="Ja","Versandkosten",VLOOKUP(E2388,'Verweis Belegart'!$A$2:$B$9,2,FALSE))</f>
        <v>Hardware</v>
      </c>
      <c r="AL2388" s="14" t="str">
        <f t="shared" si="341"/>
        <v>Nein</v>
      </c>
      <c r="AM2388" s="14" t="str">
        <f t="shared" si="337"/>
        <v>Negativ</v>
      </c>
    </row>
    <row r="2389" spans="1:39" ht="17.25" customHeight="1" x14ac:dyDescent="0.35">
      <c r="A2389" s="17">
        <v>14573068</v>
      </c>
      <c r="B2389" s="2" t="s">
        <v>1751</v>
      </c>
      <c r="C2389" s="1">
        <v>2025001</v>
      </c>
      <c r="D2389" s="1">
        <v>2000656</v>
      </c>
      <c r="E2389" s="2" t="s">
        <v>34</v>
      </c>
      <c r="F2389" s="2" t="s">
        <v>182</v>
      </c>
      <c r="G2389" s="2" t="s">
        <v>66</v>
      </c>
      <c r="H2389" s="2" t="s">
        <v>904</v>
      </c>
      <c r="I2389" s="2" t="s">
        <v>905</v>
      </c>
      <c r="J2389" s="2" t="s">
        <v>103</v>
      </c>
      <c r="K2389" s="2" t="s">
        <v>296</v>
      </c>
      <c r="L2389" s="2" t="s">
        <v>402</v>
      </c>
      <c r="M2389" s="2" t="s">
        <v>403</v>
      </c>
      <c r="N2389" s="2" t="s">
        <v>404</v>
      </c>
      <c r="O2389" s="3">
        <v>5</v>
      </c>
      <c r="P2389" s="3">
        <v>233.6053</v>
      </c>
      <c r="Q2389" s="3">
        <v>239</v>
      </c>
      <c r="R2389" s="3">
        <v>1195</v>
      </c>
      <c r="S2389" s="3">
        <v>5.3947000000000003</v>
      </c>
      <c r="T2389" s="3">
        <v>26.97</v>
      </c>
      <c r="U2389" s="3">
        <v>2.25</v>
      </c>
      <c r="V2389" s="2" t="s">
        <v>813</v>
      </c>
      <c r="W2389" s="2" t="s">
        <v>814</v>
      </c>
      <c r="X2389" s="2" t="s">
        <v>72</v>
      </c>
      <c r="Y2389" s="19" t="str">
        <f>VLOOKUP(G2389,'Verweis Kd-Gruppe'!$A$2:$B$8,2,FALSE)</f>
        <v>EXP</v>
      </c>
      <c r="Z2389" s="19" t="str">
        <f>VLOOKUP(J2389,'Verweis Art-Gruppe'!$A$2:$B$15,2,FALSE)</f>
        <v>Geräte</v>
      </c>
      <c r="AA2389" s="19" t="str">
        <f>VLOOKUP(W2389,'Verweis Vertreter'!$A$2:$B$24,2,FALSE)</f>
        <v>Sokol Kapaj</v>
      </c>
      <c r="AB2389" s="12">
        <f t="shared" si="333"/>
        <v>5</v>
      </c>
      <c r="AC2389" s="12">
        <f t="shared" si="338"/>
        <v>233.6053</v>
      </c>
      <c r="AD2389" s="12">
        <f t="shared" si="339"/>
        <v>239</v>
      </c>
      <c r="AE2389" s="12">
        <f t="shared" si="334"/>
        <v>1195</v>
      </c>
      <c r="AF2389" s="12">
        <f t="shared" si="335"/>
        <v>5.3947000000000003</v>
      </c>
      <c r="AG2389" s="12">
        <f t="shared" si="336"/>
        <v>26.97</v>
      </c>
      <c r="AH2389" s="9">
        <f t="shared" si="340"/>
        <v>2.2569037656903764E-2</v>
      </c>
      <c r="AI2389" s="14">
        <f>VLOOKUP(E2389,'Verweis Faktor'!$A:$B,2,FALSE)</f>
        <v>1</v>
      </c>
      <c r="AJ2389" s="14"/>
      <c r="AK2389" s="14" t="str">
        <f>IF(AL2389="Ja","Versandkosten",VLOOKUP(E2389,'Verweis Belegart'!$A$2:$B$9,2,FALSE))</f>
        <v>Hardware</v>
      </c>
      <c r="AL2389" s="14" t="str">
        <f t="shared" si="341"/>
        <v>Nein</v>
      </c>
      <c r="AM2389" s="14" t="str">
        <f t="shared" si="337"/>
        <v>Positiv</v>
      </c>
    </row>
    <row r="2390" spans="1:39" ht="17.25" customHeight="1" x14ac:dyDescent="0.35">
      <c r="A2390" s="17">
        <v>14573068</v>
      </c>
      <c r="B2390" s="2" t="s">
        <v>1751</v>
      </c>
      <c r="C2390" s="1">
        <v>2025001</v>
      </c>
      <c r="D2390" s="1">
        <v>2000656</v>
      </c>
      <c r="E2390" s="2" t="s">
        <v>34</v>
      </c>
      <c r="F2390" s="2" t="s">
        <v>182</v>
      </c>
      <c r="G2390" s="2" t="s">
        <v>66</v>
      </c>
      <c r="H2390" s="2" t="s">
        <v>904</v>
      </c>
      <c r="I2390" s="2" t="s">
        <v>905</v>
      </c>
      <c r="J2390" s="2" t="s">
        <v>103</v>
      </c>
      <c r="K2390" s="2" t="s">
        <v>299</v>
      </c>
      <c r="L2390" s="2" t="s">
        <v>578</v>
      </c>
      <c r="M2390" s="2" t="s">
        <v>579</v>
      </c>
      <c r="N2390" s="2" t="s">
        <v>457</v>
      </c>
      <c r="O2390" s="3">
        <v>5</v>
      </c>
      <c r="P2390" s="3">
        <v>901.34349999999995</v>
      </c>
      <c r="Q2390" s="3">
        <v>834</v>
      </c>
      <c r="R2390" s="3">
        <v>4170</v>
      </c>
      <c r="S2390" s="3">
        <v>-67.343500000000006</v>
      </c>
      <c r="T2390" s="3">
        <v>-336.72</v>
      </c>
      <c r="U2390" s="3">
        <v>-8.07</v>
      </c>
      <c r="V2390" s="2" t="s">
        <v>813</v>
      </c>
      <c r="W2390" s="2" t="s">
        <v>814</v>
      </c>
      <c r="X2390" s="2" t="s">
        <v>72</v>
      </c>
      <c r="Y2390" s="19" t="str">
        <f>VLOOKUP(G2390,'Verweis Kd-Gruppe'!$A$2:$B$8,2,FALSE)</f>
        <v>EXP</v>
      </c>
      <c r="Z2390" s="19" t="str">
        <f>VLOOKUP(J2390,'Verweis Art-Gruppe'!$A$2:$B$15,2,FALSE)</f>
        <v>Geräte</v>
      </c>
      <c r="AA2390" s="19" t="str">
        <f>VLOOKUP(W2390,'Verweis Vertreter'!$A$2:$B$24,2,FALSE)</f>
        <v>Sokol Kapaj</v>
      </c>
      <c r="AB2390" s="12">
        <f t="shared" si="333"/>
        <v>5</v>
      </c>
      <c r="AC2390" s="12">
        <f t="shared" si="338"/>
        <v>901.34349999999995</v>
      </c>
      <c r="AD2390" s="12">
        <f t="shared" si="339"/>
        <v>834</v>
      </c>
      <c r="AE2390" s="12">
        <f t="shared" si="334"/>
        <v>4170</v>
      </c>
      <c r="AF2390" s="12">
        <f t="shared" si="335"/>
        <v>-67.343500000000006</v>
      </c>
      <c r="AG2390" s="12">
        <f t="shared" si="336"/>
        <v>-336.72</v>
      </c>
      <c r="AH2390" s="9">
        <f t="shared" si="340"/>
        <v>-8.0748201438848921E-2</v>
      </c>
      <c r="AI2390" s="14">
        <f>VLOOKUP(E2390,'Verweis Faktor'!$A:$B,2,FALSE)</f>
        <v>1</v>
      </c>
      <c r="AJ2390" s="14"/>
      <c r="AK2390" s="14" t="str">
        <f>IF(AL2390="Ja","Versandkosten",VLOOKUP(E2390,'Verweis Belegart'!$A$2:$B$9,2,FALSE))</f>
        <v>Hardware</v>
      </c>
      <c r="AL2390" s="14" t="str">
        <f t="shared" si="341"/>
        <v>Nein</v>
      </c>
      <c r="AM2390" s="14" t="str">
        <f t="shared" si="337"/>
        <v>Negativ</v>
      </c>
    </row>
    <row r="2391" spans="1:39" ht="17.25" customHeight="1" x14ac:dyDescent="0.35">
      <c r="A2391" s="17">
        <v>14573068</v>
      </c>
      <c r="B2391" s="2" t="s">
        <v>1751</v>
      </c>
      <c r="C2391" s="1">
        <v>2025001</v>
      </c>
      <c r="D2391" s="1">
        <v>2000656</v>
      </c>
      <c r="E2391" s="2" t="s">
        <v>34</v>
      </c>
      <c r="F2391" s="2" t="s">
        <v>182</v>
      </c>
      <c r="G2391" s="2" t="s">
        <v>66</v>
      </c>
      <c r="H2391" s="2" t="s">
        <v>904</v>
      </c>
      <c r="I2391" s="2" t="s">
        <v>905</v>
      </c>
      <c r="J2391" s="2" t="s">
        <v>103</v>
      </c>
      <c r="K2391" s="2" t="s">
        <v>300</v>
      </c>
      <c r="L2391" s="2" t="s">
        <v>1810</v>
      </c>
      <c r="M2391" s="2" t="s">
        <v>1811</v>
      </c>
      <c r="N2391" s="2" t="s">
        <v>1805</v>
      </c>
      <c r="O2391" s="3">
        <v>5</v>
      </c>
      <c r="P2391" s="3">
        <v>819</v>
      </c>
      <c r="Q2391" s="3">
        <v>835</v>
      </c>
      <c r="R2391" s="3">
        <v>4175</v>
      </c>
      <c r="S2391" s="3">
        <v>16</v>
      </c>
      <c r="T2391" s="3">
        <v>80</v>
      </c>
      <c r="U2391" s="3">
        <v>1.91</v>
      </c>
      <c r="V2391" s="2" t="s">
        <v>813</v>
      </c>
      <c r="W2391" s="2" t="s">
        <v>814</v>
      </c>
      <c r="X2391" s="2" t="s">
        <v>72</v>
      </c>
      <c r="Y2391" s="19" t="str">
        <f>VLOOKUP(G2391,'Verweis Kd-Gruppe'!$A$2:$B$8,2,FALSE)</f>
        <v>EXP</v>
      </c>
      <c r="Z2391" s="19" t="str">
        <f>VLOOKUP(J2391,'Verweis Art-Gruppe'!$A$2:$B$15,2,FALSE)</f>
        <v>Geräte</v>
      </c>
      <c r="AA2391" s="19" t="str">
        <f>VLOOKUP(W2391,'Verweis Vertreter'!$A$2:$B$24,2,FALSE)</f>
        <v>Sokol Kapaj</v>
      </c>
      <c r="AB2391" s="12">
        <f t="shared" si="333"/>
        <v>5</v>
      </c>
      <c r="AC2391" s="12">
        <f t="shared" si="338"/>
        <v>819</v>
      </c>
      <c r="AD2391" s="12">
        <f t="shared" si="339"/>
        <v>835</v>
      </c>
      <c r="AE2391" s="12">
        <f t="shared" si="334"/>
        <v>4175</v>
      </c>
      <c r="AF2391" s="12">
        <f t="shared" si="335"/>
        <v>16</v>
      </c>
      <c r="AG2391" s="12">
        <f t="shared" si="336"/>
        <v>80</v>
      </c>
      <c r="AH2391" s="9">
        <f t="shared" si="340"/>
        <v>1.9161676646706587E-2</v>
      </c>
      <c r="AI2391" s="14">
        <f>VLOOKUP(E2391,'Verweis Faktor'!$A:$B,2,FALSE)</f>
        <v>1</v>
      </c>
      <c r="AJ2391" s="14"/>
      <c r="AK2391" s="14" t="str">
        <f>IF(AL2391="Ja","Versandkosten",VLOOKUP(E2391,'Verweis Belegart'!$A$2:$B$9,2,FALSE))</f>
        <v>Hardware</v>
      </c>
      <c r="AL2391" s="14" t="str">
        <f t="shared" si="341"/>
        <v>Nein</v>
      </c>
      <c r="AM2391" s="14" t="str">
        <f t="shared" si="337"/>
        <v>Positiv</v>
      </c>
    </row>
    <row r="2392" spans="1:39" ht="17.25" customHeight="1" x14ac:dyDescent="0.35">
      <c r="A2392" s="17">
        <v>14573068</v>
      </c>
      <c r="B2392" s="2" t="s">
        <v>1751</v>
      </c>
      <c r="C2392" s="1">
        <v>2025001</v>
      </c>
      <c r="D2392" s="1">
        <v>2000656</v>
      </c>
      <c r="E2392" s="2" t="s">
        <v>34</v>
      </c>
      <c r="F2392" s="2" t="s">
        <v>182</v>
      </c>
      <c r="G2392" s="2" t="s">
        <v>66</v>
      </c>
      <c r="H2392" s="2" t="s">
        <v>904</v>
      </c>
      <c r="I2392" s="2" t="s">
        <v>905</v>
      </c>
      <c r="J2392" s="2" t="s">
        <v>103</v>
      </c>
      <c r="K2392" s="2" t="s">
        <v>301</v>
      </c>
      <c r="L2392" s="2" t="s">
        <v>1146</v>
      </c>
      <c r="M2392" s="2" t="s">
        <v>1147</v>
      </c>
      <c r="N2392" s="2" t="s">
        <v>451</v>
      </c>
      <c r="O2392" s="3">
        <v>5</v>
      </c>
      <c r="P2392" s="3">
        <v>134</v>
      </c>
      <c r="Q2392" s="3">
        <v>140</v>
      </c>
      <c r="R2392" s="3">
        <v>700</v>
      </c>
      <c r="S2392" s="3">
        <v>6</v>
      </c>
      <c r="T2392" s="3">
        <v>30</v>
      </c>
      <c r="U2392" s="3">
        <v>4.28</v>
      </c>
      <c r="V2392" s="2" t="s">
        <v>813</v>
      </c>
      <c r="W2392" s="2" t="s">
        <v>814</v>
      </c>
      <c r="X2392" s="2" t="s">
        <v>72</v>
      </c>
      <c r="Y2392" s="19" t="str">
        <f>VLOOKUP(G2392,'Verweis Kd-Gruppe'!$A$2:$B$8,2,FALSE)</f>
        <v>EXP</v>
      </c>
      <c r="Z2392" s="19" t="str">
        <f>VLOOKUP(J2392,'Verweis Art-Gruppe'!$A$2:$B$15,2,FALSE)</f>
        <v>Geräte</v>
      </c>
      <c r="AA2392" s="19" t="str">
        <f>VLOOKUP(W2392,'Verweis Vertreter'!$A$2:$B$24,2,FALSE)</f>
        <v>Sokol Kapaj</v>
      </c>
      <c r="AB2392" s="12">
        <f t="shared" si="333"/>
        <v>5</v>
      </c>
      <c r="AC2392" s="12">
        <f t="shared" si="338"/>
        <v>134</v>
      </c>
      <c r="AD2392" s="12">
        <f t="shared" si="339"/>
        <v>140</v>
      </c>
      <c r="AE2392" s="12">
        <f t="shared" si="334"/>
        <v>700</v>
      </c>
      <c r="AF2392" s="12">
        <f t="shared" si="335"/>
        <v>6</v>
      </c>
      <c r="AG2392" s="12">
        <f t="shared" si="336"/>
        <v>30</v>
      </c>
      <c r="AH2392" s="9">
        <f t="shared" si="340"/>
        <v>4.2857142857142858E-2</v>
      </c>
      <c r="AI2392" s="14">
        <f>VLOOKUP(E2392,'Verweis Faktor'!$A:$B,2,FALSE)</f>
        <v>1</v>
      </c>
      <c r="AJ2392" s="14"/>
      <c r="AK2392" s="14" t="str">
        <f>IF(AL2392="Ja","Versandkosten",VLOOKUP(E2392,'Verweis Belegart'!$A$2:$B$9,2,FALSE))</f>
        <v>Hardware</v>
      </c>
      <c r="AL2392" s="14" t="str">
        <f t="shared" si="341"/>
        <v>Nein</v>
      </c>
      <c r="AM2392" s="14" t="str">
        <f t="shared" si="337"/>
        <v>Positiv</v>
      </c>
    </row>
    <row r="2393" spans="1:39" ht="17.25" customHeight="1" x14ac:dyDescent="0.35">
      <c r="A2393" s="17">
        <v>14569801</v>
      </c>
      <c r="B2393" s="2" t="s">
        <v>1751</v>
      </c>
      <c r="C2393" s="1">
        <v>2025001</v>
      </c>
      <c r="D2393" s="1">
        <v>2000657</v>
      </c>
      <c r="E2393" s="2" t="s">
        <v>34</v>
      </c>
      <c r="F2393" s="2" t="s">
        <v>53</v>
      </c>
      <c r="G2393" s="2" t="s">
        <v>66</v>
      </c>
      <c r="H2393" s="2" t="s">
        <v>1023</v>
      </c>
      <c r="I2393" s="2" t="s">
        <v>1024</v>
      </c>
      <c r="J2393" s="2" t="s">
        <v>304</v>
      </c>
      <c r="K2393" s="2" t="s">
        <v>28</v>
      </c>
      <c r="L2393" s="2" t="s">
        <v>263</v>
      </c>
      <c r="M2393" s="2" t="s">
        <v>264</v>
      </c>
      <c r="N2393" s="2" t="s">
        <v>265</v>
      </c>
      <c r="O2393" s="3">
        <v>2</v>
      </c>
      <c r="P2393" s="3">
        <v>333.74</v>
      </c>
      <c r="Q2393" s="3">
        <v>337</v>
      </c>
      <c r="R2393" s="3">
        <v>674</v>
      </c>
      <c r="S2393" s="3">
        <v>3.26</v>
      </c>
      <c r="T2393" s="3">
        <v>6.52</v>
      </c>
      <c r="U2393" s="3">
        <v>0.96</v>
      </c>
      <c r="V2393" s="2" t="s">
        <v>145</v>
      </c>
      <c r="W2393" s="2" t="s">
        <v>146</v>
      </c>
      <c r="X2393" s="2" t="s">
        <v>72</v>
      </c>
      <c r="Y2393" s="19" t="str">
        <f>VLOOKUP(G2393,'Verweis Kd-Gruppe'!$A$2:$B$8,2,FALSE)</f>
        <v>EXP</v>
      </c>
      <c r="Z2393" s="19" t="str">
        <f>VLOOKUP(J2393,'Verweis Art-Gruppe'!$A$2:$B$15,2,FALSE)</f>
        <v>Zubehör</v>
      </c>
      <c r="AA2393" s="19" t="str">
        <f>VLOOKUP(W2393,'Verweis Vertreter'!$A$2:$B$24,2,FALSE)</f>
        <v>Muhsin Yortanli</v>
      </c>
      <c r="AB2393" s="12">
        <f t="shared" si="333"/>
        <v>2</v>
      </c>
      <c r="AC2393" s="12">
        <f t="shared" si="338"/>
        <v>333.74</v>
      </c>
      <c r="AD2393" s="12">
        <f t="shared" si="339"/>
        <v>337</v>
      </c>
      <c r="AE2393" s="12">
        <f t="shared" si="334"/>
        <v>674</v>
      </c>
      <c r="AF2393" s="12">
        <f t="shared" si="335"/>
        <v>3.26</v>
      </c>
      <c r="AG2393" s="12">
        <f t="shared" si="336"/>
        <v>6.52</v>
      </c>
      <c r="AH2393" s="9">
        <f t="shared" si="340"/>
        <v>9.6735905044510375E-3</v>
      </c>
      <c r="AI2393" s="14">
        <f>VLOOKUP(E2393,'Verweis Faktor'!$A:$B,2,FALSE)</f>
        <v>1</v>
      </c>
      <c r="AJ2393" s="14"/>
      <c r="AK2393" s="14" t="str">
        <f>IF(AL2393="Ja","Versandkosten",VLOOKUP(E2393,'Verweis Belegart'!$A$2:$B$9,2,FALSE))</f>
        <v>Hardware</v>
      </c>
      <c r="AL2393" s="14" t="str">
        <f t="shared" si="341"/>
        <v>Nein</v>
      </c>
      <c r="AM2393" s="14" t="str">
        <f t="shared" si="337"/>
        <v>Positiv</v>
      </c>
    </row>
    <row r="2394" spans="1:39" ht="17.25" customHeight="1" x14ac:dyDescent="0.35">
      <c r="A2394" s="17">
        <v>14569801</v>
      </c>
      <c r="B2394" s="2" t="s">
        <v>1751</v>
      </c>
      <c r="C2394" s="1">
        <v>2025001</v>
      </c>
      <c r="D2394" s="1">
        <v>2000657</v>
      </c>
      <c r="E2394" s="2" t="s">
        <v>34</v>
      </c>
      <c r="F2394" s="2" t="s">
        <v>53</v>
      </c>
      <c r="G2394" s="2" t="s">
        <v>66</v>
      </c>
      <c r="H2394" s="2" t="s">
        <v>1023</v>
      </c>
      <c r="I2394" s="2" t="s">
        <v>1024</v>
      </c>
      <c r="J2394" s="2" t="s">
        <v>304</v>
      </c>
      <c r="K2394" s="2" t="s">
        <v>45</v>
      </c>
      <c r="L2394" s="2" t="s">
        <v>263</v>
      </c>
      <c r="M2394" s="2" t="s">
        <v>264</v>
      </c>
      <c r="N2394" s="2" t="s">
        <v>265</v>
      </c>
      <c r="O2394" s="3">
        <v>1</v>
      </c>
      <c r="P2394" s="3">
        <v>333.74</v>
      </c>
      <c r="Q2394" s="3">
        <v>339</v>
      </c>
      <c r="R2394" s="3">
        <v>339</v>
      </c>
      <c r="S2394" s="3">
        <v>5.26</v>
      </c>
      <c r="T2394" s="3">
        <v>5.26</v>
      </c>
      <c r="U2394" s="3">
        <v>1.55</v>
      </c>
      <c r="V2394" s="2" t="s">
        <v>145</v>
      </c>
      <c r="W2394" s="2" t="s">
        <v>146</v>
      </c>
      <c r="X2394" s="2" t="s">
        <v>72</v>
      </c>
      <c r="Y2394" s="19" t="str">
        <f>VLOOKUP(G2394,'Verweis Kd-Gruppe'!$A$2:$B$8,2,FALSE)</f>
        <v>EXP</v>
      </c>
      <c r="Z2394" s="19" t="str">
        <f>VLOOKUP(J2394,'Verweis Art-Gruppe'!$A$2:$B$15,2,FALSE)</f>
        <v>Zubehör</v>
      </c>
      <c r="AA2394" s="19" t="str">
        <f>VLOOKUP(W2394,'Verweis Vertreter'!$A$2:$B$24,2,FALSE)</f>
        <v>Muhsin Yortanli</v>
      </c>
      <c r="AB2394" s="12">
        <f t="shared" si="333"/>
        <v>1</v>
      </c>
      <c r="AC2394" s="12">
        <f t="shared" si="338"/>
        <v>333.74</v>
      </c>
      <c r="AD2394" s="12">
        <f t="shared" si="339"/>
        <v>339</v>
      </c>
      <c r="AE2394" s="12">
        <f t="shared" si="334"/>
        <v>339</v>
      </c>
      <c r="AF2394" s="12">
        <f t="shared" si="335"/>
        <v>5.26</v>
      </c>
      <c r="AG2394" s="12">
        <f t="shared" si="336"/>
        <v>5.26</v>
      </c>
      <c r="AH2394" s="9">
        <f t="shared" si="340"/>
        <v>1.551622418879056E-2</v>
      </c>
      <c r="AI2394" s="14">
        <f>VLOOKUP(E2394,'Verweis Faktor'!$A:$B,2,FALSE)</f>
        <v>1</v>
      </c>
      <c r="AJ2394" s="14"/>
      <c r="AK2394" s="14" t="str">
        <f>IF(AL2394="Ja","Versandkosten",VLOOKUP(E2394,'Verweis Belegart'!$A$2:$B$9,2,FALSE))</f>
        <v>Hardware</v>
      </c>
      <c r="AL2394" s="14" t="str">
        <f t="shared" si="341"/>
        <v>Nein</v>
      </c>
      <c r="AM2394" s="14" t="str">
        <f t="shared" si="337"/>
        <v>Positiv</v>
      </c>
    </row>
    <row r="2395" spans="1:39" ht="17.25" customHeight="1" x14ac:dyDescent="0.35">
      <c r="A2395" s="17">
        <v>14569801</v>
      </c>
      <c r="B2395" s="2" t="s">
        <v>1751</v>
      </c>
      <c r="C2395" s="1">
        <v>2025001</v>
      </c>
      <c r="D2395" s="1">
        <v>2000657</v>
      </c>
      <c r="E2395" s="2" t="s">
        <v>34</v>
      </c>
      <c r="F2395" s="2" t="s">
        <v>53</v>
      </c>
      <c r="G2395" s="2" t="s">
        <v>66</v>
      </c>
      <c r="H2395" s="2" t="s">
        <v>1023</v>
      </c>
      <c r="I2395" s="2" t="s">
        <v>1024</v>
      </c>
      <c r="J2395" s="2" t="s">
        <v>103</v>
      </c>
      <c r="K2395" s="2" t="s">
        <v>49</v>
      </c>
      <c r="L2395" s="2" t="s">
        <v>56</v>
      </c>
      <c r="M2395" s="2" t="s">
        <v>57</v>
      </c>
      <c r="N2395" s="2" t="s">
        <v>58</v>
      </c>
      <c r="O2395" s="3">
        <v>2</v>
      </c>
      <c r="P2395" s="3">
        <v>605</v>
      </c>
      <c r="Q2395" s="3">
        <v>628</v>
      </c>
      <c r="R2395" s="3">
        <v>1256</v>
      </c>
      <c r="S2395" s="3">
        <v>23</v>
      </c>
      <c r="T2395" s="3">
        <v>46</v>
      </c>
      <c r="U2395" s="3">
        <v>3.66</v>
      </c>
      <c r="V2395" s="2" t="s">
        <v>145</v>
      </c>
      <c r="W2395" s="2" t="s">
        <v>146</v>
      </c>
      <c r="X2395" s="2" t="s">
        <v>72</v>
      </c>
      <c r="Y2395" s="19" t="str">
        <f>VLOOKUP(G2395,'Verweis Kd-Gruppe'!$A$2:$B$8,2,FALSE)</f>
        <v>EXP</v>
      </c>
      <c r="Z2395" s="19" t="str">
        <f>VLOOKUP(J2395,'Verweis Art-Gruppe'!$A$2:$B$15,2,FALSE)</f>
        <v>Geräte</v>
      </c>
      <c r="AA2395" s="19" t="str">
        <f>VLOOKUP(W2395,'Verweis Vertreter'!$A$2:$B$24,2,FALSE)</f>
        <v>Muhsin Yortanli</v>
      </c>
      <c r="AB2395" s="12">
        <f t="shared" si="333"/>
        <v>2</v>
      </c>
      <c r="AC2395" s="12">
        <f t="shared" si="338"/>
        <v>605</v>
      </c>
      <c r="AD2395" s="12">
        <f t="shared" si="339"/>
        <v>628</v>
      </c>
      <c r="AE2395" s="12">
        <f t="shared" si="334"/>
        <v>1256</v>
      </c>
      <c r="AF2395" s="12">
        <f t="shared" si="335"/>
        <v>23</v>
      </c>
      <c r="AG2395" s="12">
        <f t="shared" si="336"/>
        <v>46</v>
      </c>
      <c r="AH2395" s="9">
        <f t="shared" si="340"/>
        <v>3.662420382165605E-2</v>
      </c>
      <c r="AI2395" s="14">
        <f>VLOOKUP(E2395,'Verweis Faktor'!$A:$B,2,FALSE)</f>
        <v>1</v>
      </c>
      <c r="AJ2395" s="14"/>
      <c r="AK2395" s="14" t="str">
        <f>IF(AL2395="Ja","Versandkosten",VLOOKUP(E2395,'Verweis Belegart'!$A$2:$B$9,2,FALSE))</f>
        <v>Hardware</v>
      </c>
      <c r="AL2395" s="14" t="str">
        <f t="shared" si="341"/>
        <v>Nein</v>
      </c>
      <c r="AM2395" s="14" t="str">
        <f t="shared" si="337"/>
        <v>Positiv</v>
      </c>
    </row>
    <row r="2396" spans="1:39" ht="17.25" customHeight="1" x14ac:dyDescent="0.35">
      <c r="A2396" s="17">
        <v>14569801</v>
      </c>
      <c r="B2396" s="2" t="s">
        <v>1751</v>
      </c>
      <c r="C2396" s="1">
        <v>2025001</v>
      </c>
      <c r="D2396" s="1">
        <v>2000657</v>
      </c>
      <c r="E2396" s="2" t="s">
        <v>34</v>
      </c>
      <c r="F2396" s="2" t="s">
        <v>53</v>
      </c>
      <c r="G2396" s="2" t="s">
        <v>66</v>
      </c>
      <c r="H2396" s="2" t="s">
        <v>1023</v>
      </c>
      <c r="I2396" s="2" t="s">
        <v>1024</v>
      </c>
      <c r="J2396" s="2" t="s">
        <v>103</v>
      </c>
      <c r="K2396" s="2" t="s">
        <v>79</v>
      </c>
      <c r="L2396" s="2" t="s">
        <v>132</v>
      </c>
      <c r="M2396" s="2" t="s">
        <v>133</v>
      </c>
      <c r="N2396" s="2" t="s">
        <v>48</v>
      </c>
      <c r="O2396" s="3">
        <v>2</v>
      </c>
      <c r="P2396" s="3">
        <v>254.48859999999999</v>
      </c>
      <c r="Q2396" s="3">
        <v>267</v>
      </c>
      <c r="R2396" s="3">
        <v>534</v>
      </c>
      <c r="S2396" s="3">
        <v>12.5114</v>
      </c>
      <c r="T2396" s="3">
        <v>25.02</v>
      </c>
      <c r="U2396" s="3">
        <v>4.68</v>
      </c>
      <c r="V2396" s="2" t="s">
        <v>145</v>
      </c>
      <c r="W2396" s="2" t="s">
        <v>146</v>
      </c>
      <c r="X2396" s="2" t="s">
        <v>72</v>
      </c>
      <c r="Y2396" s="19" t="str">
        <f>VLOOKUP(G2396,'Verweis Kd-Gruppe'!$A$2:$B$8,2,FALSE)</f>
        <v>EXP</v>
      </c>
      <c r="Z2396" s="19" t="str">
        <f>VLOOKUP(J2396,'Verweis Art-Gruppe'!$A$2:$B$15,2,FALSE)</f>
        <v>Geräte</v>
      </c>
      <c r="AA2396" s="19" t="str">
        <f>VLOOKUP(W2396,'Verweis Vertreter'!$A$2:$B$24,2,FALSE)</f>
        <v>Muhsin Yortanli</v>
      </c>
      <c r="AB2396" s="12">
        <f t="shared" si="333"/>
        <v>2</v>
      </c>
      <c r="AC2396" s="12">
        <f t="shared" si="338"/>
        <v>254.48859999999999</v>
      </c>
      <c r="AD2396" s="12">
        <f t="shared" si="339"/>
        <v>267</v>
      </c>
      <c r="AE2396" s="12">
        <f t="shared" si="334"/>
        <v>534</v>
      </c>
      <c r="AF2396" s="12">
        <f t="shared" si="335"/>
        <v>12.5114</v>
      </c>
      <c r="AG2396" s="12">
        <f t="shared" si="336"/>
        <v>25.02</v>
      </c>
      <c r="AH2396" s="9">
        <f t="shared" si="340"/>
        <v>4.6853932584269661E-2</v>
      </c>
      <c r="AI2396" s="14">
        <f>VLOOKUP(E2396,'Verweis Faktor'!$A:$B,2,FALSE)</f>
        <v>1</v>
      </c>
      <c r="AJ2396" s="14"/>
      <c r="AK2396" s="14" t="str">
        <f>IF(AL2396="Ja","Versandkosten",VLOOKUP(E2396,'Verweis Belegart'!$A$2:$B$9,2,FALSE))</f>
        <v>Hardware</v>
      </c>
      <c r="AL2396" s="14" t="str">
        <f t="shared" si="341"/>
        <v>Nein</v>
      </c>
      <c r="AM2396" s="14" t="str">
        <f t="shared" si="337"/>
        <v>Positiv</v>
      </c>
    </row>
    <row r="2397" spans="1:39" ht="17.25" customHeight="1" x14ac:dyDescent="0.35">
      <c r="A2397" s="17">
        <v>14569801</v>
      </c>
      <c r="B2397" s="2" t="s">
        <v>1751</v>
      </c>
      <c r="C2397" s="1">
        <v>2025001</v>
      </c>
      <c r="D2397" s="1">
        <v>2000657</v>
      </c>
      <c r="E2397" s="2" t="s">
        <v>34</v>
      </c>
      <c r="F2397" s="2" t="s">
        <v>53</v>
      </c>
      <c r="G2397" s="2" t="s">
        <v>66</v>
      </c>
      <c r="H2397" s="2" t="s">
        <v>1023</v>
      </c>
      <c r="I2397" s="2" t="s">
        <v>1024</v>
      </c>
      <c r="J2397" s="2" t="s">
        <v>103</v>
      </c>
      <c r="K2397" s="2" t="s">
        <v>83</v>
      </c>
      <c r="L2397" s="2" t="s">
        <v>1237</v>
      </c>
      <c r="M2397" s="2" t="s">
        <v>1238</v>
      </c>
      <c r="N2397" s="2" t="s">
        <v>1086</v>
      </c>
      <c r="O2397" s="3">
        <v>2</v>
      </c>
      <c r="P2397" s="3">
        <v>80.004400000000004</v>
      </c>
      <c r="Q2397" s="3">
        <v>91</v>
      </c>
      <c r="R2397" s="3">
        <v>182</v>
      </c>
      <c r="S2397" s="3">
        <v>10.9956</v>
      </c>
      <c r="T2397" s="3">
        <v>21.99</v>
      </c>
      <c r="U2397" s="3">
        <v>12.08</v>
      </c>
      <c r="V2397" s="2" t="s">
        <v>145</v>
      </c>
      <c r="W2397" s="2" t="s">
        <v>146</v>
      </c>
      <c r="X2397" s="2" t="s">
        <v>72</v>
      </c>
      <c r="Y2397" s="19" t="str">
        <f>VLOOKUP(G2397,'Verweis Kd-Gruppe'!$A$2:$B$8,2,FALSE)</f>
        <v>EXP</v>
      </c>
      <c r="Z2397" s="19" t="str">
        <f>VLOOKUP(J2397,'Verweis Art-Gruppe'!$A$2:$B$15,2,FALSE)</f>
        <v>Geräte</v>
      </c>
      <c r="AA2397" s="19" t="str">
        <f>VLOOKUP(W2397,'Verweis Vertreter'!$A$2:$B$24,2,FALSE)</f>
        <v>Muhsin Yortanli</v>
      </c>
      <c r="AB2397" s="12">
        <f t="shared" si="333"/>
        <v>2</v>
      </c>
      <c r="AC2397" s="12">
        <f t="shared" si="338"/>
        <v>80.004400000000004</v>
      </c>
      <c r="AD2397" s="12">
        <f t="shared" si="339"/>
        <v>91</v>
      </c>
      <c r="AE2397" s="12">
        <f t="shared" si="334"/>
        <v>182</v>
      </c>
      <c r="AF2397" s="12">
        <f t="shared" si="335"/>
        <v>10.9956</v>
      </c>
      <c r="AG2397" s="12">
        <f t="shared" si="336"/>
        <v>21.99</v>
      </c>
      <c r="AH2397" s="9">
        <f t="shared" si="340"/>
        <v>0.12082417582417582</v>
      </c>
      <c r="AI2397" s="14">
        <f>VLOOKUP(E2397,'Verweis Faktor'!$A:$B,2,FALSE)</f>
        <v>1</v>
      </c>
      <c r="AJ2397" s="14"/>
      <c r="AK2397" s="14" t="str">
        <f>IF(AL2397="Ja","Versandkosten",VLOOKUP(E2397,'Verweis Belegart'!$A$2:$B$9,2,FALSE))</f>
        <v>Hardware</v>
      </c>
      <c r="AL2397" s="14" t="str">
        <f t="shared" si="341"/>
        <v>Nein</v>
      </c>
      <c r="AM2397" s="14" t="str">
        <f t="shared" si="337"/>
        <v>Positiv</v>
      </c>
    </row>
    <row r="2398" spans="1:39" ht="17.25" customHeight="1" x14ac:dyDescent="0.35">
      <c r="A2398" s="17">
        <v>14569801</v>
      </c>
      <c r="B2398" s="2" t="s">
        <v>1751</v>
      </c>
      <c r="C2398" s="1">
        <v>2025001</v>
      </c>
      <c r="D2398" s="1">
        <v>2000657</v>
      </c>
      <c r="E2398" s="2" t="s">
        <v>34</v>
      </c>
      <c r="F2398" s="2" t="s">
        <v>53</v>
      </c>
      <c r="G2398" s="2" t="s">
        <v>66</v>
      </c>
      <c r="H2398" s="2" t="s">
        <v>1023</v>
      </c>
      <c r="I2398" s="2" t="s">
        <v>1024</v>
      </c>
      <c r="J2398" s="2" t="s">
        <v>103</v>
      </c>
      <c r="K2398" s="2" t="s">
        <v>87</v>
      </c>
      <c r="L2398" s="2" t="s">
        <v>1237</v>
      </c>
      <c r="M2398" s="2" t="s">
        <v>1238</v>
      </c>
      <c r="N2398" s="2" t="s">
        <v>1086</v>
      </c>
      <c r="O2398" s="3">
        <v>2</v>
      </c>
      <c r="P2398" s="3">
        <v>80.004400000000004</v>
      </c>
      <c r="Q2398" s="3">
        <v>92</v>
      </c>
      <c r="R2398" s="3">
        <v>184</v>
      </c>
      <c r="S2398" s="3">
        <v>11.9956</v>
      </c>
      <c r="T2398" s="3">
        <v>23.99</v>
      </c>
      <c r="U2398" s="3">
        <v>13.03</v>
      </c>
      <c r="V2398" s="2" t="s">
        <v>145</v>
      </c>
      <c r="W2398" s="2" t="s">
        <v>146</v>
      </c>
      <c r="X2398" s="2" t="s">
        <v>72</v>
      </c>
      <c r="Y2398" s="19" t="str">
        <f>VLOOKUP(G2398,'Verweis Kd-Gruppe'!$A$2:$B$8,2,FALSE)</f>
        <v>EXP</v>
      </c>
      <c r="Z2398" s="19" t="str">
        <f>VLOOKUP(J2398,'Verweis Art-Gruppe'!$A$2:$B$15,2,FALSE)</f>
        <v>Geräte</v>
      </c>
      <c r="AA2398" s="19" t="str">
        <f>VLOOKUP(W2398,'Verweis Vertreter'!$A$2:$B$24,2,FALSE)</f>
        <v>Muhsin Yortanli</v>
      </c>
      <c r="AB2398" s="12">
        <f t="shared" si="333"/>
        <v>2</v>
      </c>
      <c r="AC2398" s="12">
        <f t="shared" si="338"/>
        <v>80.004400000000004</v>
      </c>
      <c r="AD2398" s="12">
        <f t="shared" si="339"/>
        <v>92</v>
      </c>
      <c r="AE2398" s="12">
        <f t="shared" si="334"/>
        <v>184</v>
      </c>
      <c r="AF2398" s="12">
        <f t="shared" si="335"/>
        <v>11.9956</v>
      </c>
      <c r="AG2398" s="12">
        <f t="shared" si="336"/>
        <v>23.99</v>
      </c>
      <c r="AH2398" s="9">
        <f t="shared" si="340"/>
        <v>0.13038043478260869</v>
      </c>
      <c r="AI2398" s="14">
        <f>VLOOKUP(E2398,'Verweis Faktor'!$A:$B,2,FALSE)</f>
        <v>1</v>
      </c>
      <c r="AJ2398" s="14"/>
      <c r="AK2398" s="14" t="str">
        <f>IF(AL2398="Ja","Versandkosten",VLOOKUP(E2398,'Verweis Belegart'!$A$2:$B$9,2,FALSE))</f>
        <v>Hardware</v>
      </c>
      <c r="AL2398" s="14" t="str">
        <f t="shared" si="341"/>
        <v>Nein</v>
      </c>
      <c r="AM2398" s="14" t="str">
        <f t="shared" si="337"/>
        <v>Positiv</v>
      </c>
    </row>
    <row r="2399" spans="1:39" ht="17.25" customHeight="1" x14ac:dyDescent="0.35">
      <c r="A2399" s="17">
        <v>14569801</v>
      </c>
      <c r="B2399" s="2" t="s">
        <v>1751</v>
      </c>
      <c r="C2399" s="1">
        <v>2025001</v>
      </c>
      <c r="D2399" s="1">
        <v>2000657</v>
      </c>
      <c r="E2399" s="2" t="s">
        <v>34</v>
      </c>
      <c r="F2399" s="2" t="s">
        <v>53</v>
      </c>
      <c r="G2399" s="2" t="s">
        <v>66</v>
      </c>
      <c r="H2399" s="2" t="s">
        <v>1023</v>
      </c>
      <c r="I2399" s="2" t="s">
        <v>1024</v>
      </c>
      <c r="J2399" s="2" t="s">
        <v>103</v>
      </c>
      <c r="K2399" s="2" t="s">
        <v>91</v>
      </c>
      <c r="L2399" s="2" t="s">
        <v>818</v>
      </c>
      <c r="M2399" s="2" t="s">
        <v>819</v>
      </c>
      <c r="N2399" s="2" t="s">
        <v>164</v>
      </c>
      <c r="O2399" s="3">
        <v>3</v>
      </c>
      <c r="P2399" s="3">
        <v>273.26979999999998</v>
      </c>
      <c r="Q2399" s="3">
        <v>282</v>
      </c>
      <c r="R2399" s="3">
        <v>846</v>
      </c>
      <c r="S2399" s="3">
        <v>8.7302</v>
      </c>
      <c r="T2399" s="3">
        <v>26.19</v>
      </c>
      <c r="U2399" s="3">
        <v>3.09</v>
      </c>
      <c r="V2399" s="2" t="s">
        <v>145</v>
      </c>
      <c r="W2399" s="2" t="s">
        <v>146</v>
      </c>
      <c r="X2399" s="2" t="s">
        <v>72</v>
      </c>
      <c r="Y2399" s="19" t="str">
        <f>VLOOKUP(G2399,'Verweis Kd-Gruppe'!$A$2:$B$8,2,FALSE)</f>
        <v>EXP</v>
      </c>
      <c r="Z2399" s="19" t="str">
        <f>VLOOKUP(J2399,'Verweis Art-Gruppe'!$A$2:$B$15,2,FALSE)</f>
        <v>Geräte</v>
      </c>
      <c r="AA2399" s="19" t="str">
        <f>VLOOKUP(W2399,'Verweis Vertreter'!$A$2:$B$24,2,FALSE)</f>
        <v>Muhsin Yortanli</v>
      </c>
      <c r="AB2399" s="12">
        <f t="shared" si="333"/>
        <v>3</v>
      </c>
      <c r="AC2399" s="12">
        <f t="shared" si="338"/>
        <v>273.26979999999998</v>
      </c>
      <c r="AD2399" s="12">
        <f t="shared" si="339"/>
        <v>282</v>
      </c>
      <c r="AE2399" s="12">
        <f t="shared" si="334"/>
        <v>846</v>
      </c>
      <c r="AF2399" s="12">
        <f t="shared" si="335"/>
        <v>8.7302</v>
      </c>
      <c r="AG2399" s="12">
        <f t="shared" si="336"/>
        <v>26.19</v>
      </c>
      <c r="AH2399" s="9">
        <f t="shared" si="340"/>
        <v>3.095744680851064E-2</v>
      </c>
      <c r="AI2399" s="14">
        <f>VLOOKUP(E2399,'Verweis Faktor'!$A:$B,2,FALSE)</f>
        <v>1</v>
      </c>
      <c r="AJ2399" s="14"/>
      <c r="AK2399" s="14" t="str">
        <f>IF(AL2399="Ja","Versandkosten",VLOOKUP(E2399,'Verweis Belegart'!$A$2:$B$9,2,FALSE))</f>
        <v>Hardware</v>
      </c>
      <c r="AL2399" s="14" t="str">
        <f t="shared" si="341"/>
        <v>Nein</v>
      </c>
      <c r="AM2399" s="14" t="str">
        <f t="shared" si="337"/>
        <v>Positiv</v>
      </c>
    </row>
    <row r="2400" spans="1:39" ht="17.25" customHeight="1" x14ac:dyDescent="0.35">
      <c r="A2400" s="17">
        <v>14569801</v>
      </c>
      <c r="B2400" s="2" t="s">
        <v>1751</v>
      </c>
      <c r="C2400" s="1">
        <v>2025001</v>
      </c>
      <c r="D2400" s="1">
        <v>2000657</v>
      </c>
      <c r="E2400" s="2" t="s">
        <v>34</v>
      </c>
      <c r="F2400" s="2" t="s">
        <v>53</v>
      </c>
      <c r="G2400" s="2" t="s">
        <v>66</v>
      </c>
      <c r="H2400" s="2" t="s">
        <v>1023</v>
      </c>
      <c r="I2400" s="2" t="s">
        <v>1024</v>
      </c>
      <c r="J2400" s="2" t="s">
        <v>103</v>
      </c>
      <c r="K2400" s="2" t="s">
        <v>95</v>
      </c>
      <c r="L2400" s="2" t="s">
        <v>758</v>
      </c>
      <c r="M2400" s="2" t="s">
        <v>759</v>
      </c>
      <c r="N2400" s="2" t="s">
        <v>538</v>
      </c>
      <c r="O2400" s="3">
        <v>4</v>
      </c>
      <c r="P2400" s="3">
        <v>291.64530000000002</v>
      </c>
      <c r="Q2400" s="3">
        <v>307</v>
      </c>
      <c r="R2400" s="3">
        <v>1228</v>
      </c>
      <c r="S2400" s="3">
        <v>15.354699999999999</v>
      </c>
      <c r="T2400" s="3">
        <v>61.42</v>
      </c>
      <c r="U2400" s="3">
        <v>5</v>
      </c>
      <c r="V2400" s="2" t="s">
        <v>145</v>
      </c>
      <c r="W2400" s="2" t="s">
        <v>146</v>
      </c>
      <c r="X2400" s="2" t="s">
        <v>72</v>
      </c>
      <c r="Y2400" s="19" t="str">
        <f>VLOOKUP(G2400,'Verweis Kd-Gruppe'!$A$2:$B$8,2,FALSE)</f>
        <v>EXP</v>
      </c>
      <c r="Z2400" s="19" t="str">
        <f>VLOOKUP(J2400,'Verweis Art-Gruppe'!$A$2:$B$15,2,FALSE)</f>
        <v>Geräte</v>
      </c>
      <c r="AA2400" s="19" t="str">
        <f>VLOOKUP(W2400,'Verweis Vertreter'!$A$2:$B$24,2,FALSE)</f>
        <v>Muhsin Yortanli</v>
      </c>
      <c r="AB2400" s="12">
        <f t="shared" si="333"/>
        <v>4</v>
      </c>
      <c r="AC2400" s="12">
        <f t="shared" si="338"/>
        <v>291.64530000000002</v>
      </c>
      <c r="AD2400" s="12">
        <f t="shared" si="339"/>
        <v>307</v>
      </c>
      <c r="AE2400" s="12">
        <f t="shared" si="334"/>
        <v>1228</v>
      </c>
      <c r="AF2400" s="12">
        <f t="shared" si="335"/>
        <v>15.354699999999999</v>
      </c>
      <c r="AG2400" s="12">
        <f t="shared" si="336"/>
        <v>61.42</v>
      </c>
      <c r="AH2400" s="9">
        <f t="shared" si="340"/>
        <v>5.0016286644951141E-2</v>
      </c>
      <c r="AI2400" s="14">
        <f>VLOOKUP(E2400,'Verweis Faktor'!$A:$B,2,FALSE)</f>
        <v>1</v>
      </c>
      <c r="AJ2400" s="14"/>
      <c r="AK2400" s="14" t="str">
        <f>IF(AL2400="Ja","Versandkosten",VLOOKUP(E2400,'Verweis Belegart'!$A$2:$B$9,2,FALSE))</f>
        <v>Hardware</v>
      </c>
      <c r="AL2400" s="14" t="str">
        <f t="shared" si="341"/>
        <v>Nein</v>
      </c>
      <c r="AM2400" s="14" t="str">
        <f t="shared" si="337"/>
        <v>Positiv</v>
      </c>
    </row>
    <row r="2401" spans="1:39" ht="17.25" customHeight="1" x14ac:dyDescent="0.35">
      <c r="A2401" s="17">
        <v>14569801</v>
      </c>
      <c r="B2401" s="2" t="s">
        <v>1751</v>
      </c>
      <c r="C2401" s="1">
        <v>2025001</v>
      </c>
      <c r="D2401" s="1">
        <v>2000657</v>
      </c>
      <c r="E2401" s="2" t="s">
        <v>34</v>
      </c>
      <c r="F2401" s="2" t="s">
        <v>53</v>
      </c>
      <c r="G2401" s="2" t="s">
        <v>66</v>
      </c>
      <c r="H2401" s="2" t="s">
        <v>1023</v>
      </c>
      <c r="I2401" s="2" t="s">
        <v>1024</v>
      </c>
      <c r="J2401" s="2" t="s">
        <v>103</v>
      </c>
      <c r="K2401" s="2" t="s">
        <v>99</v>
      </c>
      <c r="L2401" s="2" t="s">
        <v>758</v>
      </c>
      <c r="M2401" s="2" t="s">
        <v>759</v>
      </c>
      <c r="N2401" s="2" t="s">
        <v>538</v>
      </c>
      <c r="O2401" s="3">
        <v>2</v>
      </c>
      <c r="P2401" s="3">
        <v>291.64530000000002</v>
      </c>
      <c r="Q2401" s="3">
        <v>309</v>
      </c>
      <c r="R2401" s="3">
        <v>618</v>
      </c>
      <c r="S2401" s="3">
        <v>17.354700000000001</v>
      </c>
      <c r="T2401" s="3">
        <v>34.71</v>
      </c>
      <c r="U2401" s="3">
        <v>5.61</v>
      </c>
      <c r="V2401" s="2" t="s">
        <v>145</v>
      </c>
      <c r="W2401" s="2" t="s">
        <v>146</v>
      </c>
      <c r="X2401" s="2" t="s">
        <v>72</v>
      </c>
      <c r="Y2401" s="19" t="str">
        <f>VLOOKUP(G2401,'Verweis Kd-Gruppe'!$A$2:$B$8,2,FALSE)</f>
        <v>EXP</v>
      </c>
      <c r="Z2401" s="19" t="str">
        <f>VLOOKUP(J2401,'Verweis Art-Gruppe'!$A$2:$B$15,2,FALSE)</f>
        <v>Geräte</v>
      </c>
      <c r="AA2401" s="19" t="str">
        <f>VLOOKUP(W2401,'Verweis Vertreter'!$A$2:$B$24,2,FALSE)</f>
        <v>Muhsin Yortanli</v>
      </c>
      <c r="AB2401" s="12">
        <f t="shared" si="333"/>
        <v>2</v>
      </c>
      <c r="AC2401" s="12">
        <f t="shared" si="338"/>
        <v>291.64530000000002</v>
      </c>
      <c r="AD2401" s="12">
        <f t="shared" si="339"/>
        <v>309</v>
      </c>
      <c r="AE2401" s="12">
        <f t="shared" si="334"/>
        <v>618</v>
      </c>
      <c r="AF2401" s="12">
        <f t="shared" si="335"/>
        <v>17.354700000000001</v>
      </c>
      <c r="AG2401" s="12">
        <f t="shared" si="336"/>
        <v>34.71</v>
      </c>
      <c r="AH2401" s="9">
        <f t="shared" si="340"/>
        <v>5.6165048543689325E-2</v>
      </c>
      <c r="AI2401" s="14">
        <f>VLOOKUP(E2401,'Verweis Faktor'!$A:$B,2,FALSE)</f>
        <v>1</v>
      </c>
      <c r="AJ2401" s="14"/>
      <c r="AK2401" s="14" t="str">
        <f>IF(AL2401="Ja","Versandkosten",VLOOKUP(E2401,'Verweis Belegart'!$A$2:$B$9,2,FALSE))</f>
        <v>Hardware</v>
      </c>
      <c r="AL2401" s="14" t="str">
        <f t="shared" si="341"/>
        <v>Nein</v>
      </c>
      <c r="AM2401" s="14" t="str">
        <f t="shared" si="337"/>
        <v>Positiv</v>
      </c>
    </row>
    <row r="2402" spans="1:39" ht="17.25" customHeight="1" x14ac:dyDescent="0.35">
      <c r="A2402" s="17">
        <v>14569801</v>
      </c>
      <c r="B2402" s="2" t="s">
        <v>1751</v>
      </c>
      <c r="C2402" s="1">
        <v>2025001</v>
      </c>
      <c r="D2402" s="1">
        <v>2000657</v>
      </c>
      <c r="E2402" s="2" t="s">
        <v>34</v>
      </c>
      <c r="F2402" s="2" t="s">
        <v>53</v>
      </c>
      <c r="G2402" s="2" t="s">
        <v>66</v>
      </c>
      <c r="H2402" s="2" t="s">
        <v>1023</v>
      </c>
      <c r="I2402" s="2" t="s">
        <v>1024</v>
      </c>
      <c r="J2402" s="2" t="s">
        <v>103</v>
      </c>
      <c r="K2402" s="2" t="s">
        <v>103</v>
      </c>
      <c r="L2402" s="2" t="s">
        <v>1911</v>
      </c>
      <c r="M2402" s="2" t="s">
        <v>1912</v>
      </c>
      <c r="N2402" s="2" t="s">
        <v>271</v>
      </c>
      <c r="O2402" s="3">
        <v>2</v>
      </c>
      <c r="P2402" s="3">
        <v>409.5</v>
      </c>
      <c r="Q2402" s="3">
        <v>425</v>
      </c>
      <c r="R2402" s="3">
        <v>850</v>
      </c>
      <c r="S2402" s="3">
        <v>15.5</v>
      </c>
      <c r="T2402" s="3">
        <v>31</v>
      </c>
      <c r="U2402" s="3">
        <v>3.64</v>
      </c>
      <c r="V2402" s="2" t="s">
        <v>145</v>
      </c>
      <c r="W2402" s="2" t="s">
        <v>146</v>
      </c>
      <c r="X2402" s="2" t="s">
        <v>72</v>
      </c>
      <c r="Y2402" s="19" t="str">
        <f>VLOOKUP(G2402,'Verweis Kd-Gruppe'!$A$2:$B$8,2,FALSE)</f>
        <v>EXP</v>
      </c>
      <c r="Z2402" s="19" t="str">
        <f>VLOOKUP(J2402,'Verweis Art-Gruppe'!$A$2:$B$15,2,FALSE)</f>
        <v>Geräte</v>
      </c>
      <c r="AA2402" s="19" t="str">
        <f>VLOOKUP(W2402,'Verweis Vertreter'!$A$2:$B$24,2,FALSE)</f>
        <v>Muhsin Yortanli</v>
      </c>
      <c r="AB2402" s="12">
        <f t="shared" si="333"/>
        <v>2</v>
      </c>
      <c r="AC2402" s="12">
        <f t="shared" si="338"/>
        <v>409.5</v>
      </c>
      <c r="AD2402" s="12">
        <f t="shared" si="339"/>
        <v>425</v>
      </c>
      <c r="AE2402" s="12">
        <f t="shared" si="334"/>
        <v>850</v>
      </c>
      <c r="AF2402" s="12">
        <f t="shared" si="335"/>
        <v>15.5</v>
      </c>
      <c r="AG2402" s="12">
        <f t="shared" si="336"/>
        <v>31</v>
      </c>
      <c r="AH2402" s="9">
        <f t="shared" si="340"/>
        <v>3.6470588235294116E-2</v>
      </c>
      <c r="AI2402" s="14">
        <f>VLOOKUP(E2402,'Verweis Faktor'!$A:$B,2,FALSE)</f>
        <v>1</v>
      </c>
      <c r="AJ2402" s="14"/>
      <c r="AK2402" s="14" t="str">
        <f>IF(AL2402="Ja","Versandkosten",VLOOKUP(E2402,'Verweis Belegart'!$A$2:$B$9,2,FALSE))</f>
        <v>Hardware</v>
      </c>
      <c r="AL2402" s="14" t="str">
        <f t="shared" si="341"/>
        <v>Nein</v>
      </c>
      <c r="AM2402" s="14" t="str">
        <f t="shared" si="337"/>
        <v>Positiv</v>
      </c>
    </row>
    <row r="2403" spans="1:39" ht="17.25" customHeight="1" x14ac:dyDescent="0.35">
      <c r="A2403" s="17">
        <v>14569801</v>
      </c>
      <c r="B2403" s="2" t="s">
        <v>1751</v>
      </c>
      <c r="C2403" s="1">
        <v>2025001</v>
      </c>
      <c r="D2403" s="1">
        <v>2000657</v>
      </c>
      <c r="E2403" s="2" t="s">
        <v>34</v>
      </c>
      <c r="F2403" s="2" t="s">
        <v>53</v>
      </c>
      <c r="G2403" s="2" t="s">
        <v>66</v>
      </c>
      <c r="H2403" s="2" t="s">
        <v>1023</v>
      </c>
      <c r="I2403" s="2" t="s">
        <v>1024</v>
      </c>
      <c r="J2403" s="2" t="s">
        <v>103</v>
      </c>
      <c r="K2403" s="2" t="s">
        <v>107</v>
      </c>
      <c r="L2403" s="2" t="s">
        <v>402</v>
      </c>
      <c r="M2403" s="2" t="s">
        <v>403</v>
      </c>
      <c r="N2403" s="2" t="s">
        <v>404</v>
      </c>
      <c r="O2403" s="3">
        <v>2</v>
      </c>
      <c r="P2403" s="3">
        <v>233.6053</v>
      </c>
      <c r="Q2403" s="3">
        <v>248</v>
      </c>
      <c r="R2403" s="3">
        <v>496</v>
      </c>
      <c r="S2403" s="3">
        <v>14.3947</v>
      </c>
      <c r="T2403" s="3">
        <v>28.79</v>
      </c>
      <c r="U2403" s="3">
        <v>5.8</v>
      </c>
      <c r="V2403" s="2" t="s">
        <v>145</v>
      </c>
      <c r="W2403" s="2" t="s">
        <v>146</v>
      </c>
      <c r="X2403" s="2" t="s">
        <v>72</v>
      </c>
      <c r="Y2403" s="19" t="str">
        <f>VLOOKUP(G2403,'Verweis Kd-Gruppe'!$A$2:$B$8,2,FALSE)</f>
        <v>EXP</v>
      </c>
      <c r="Z2403" s="19" t="str">
        <f>VLOOKUP(J2403,'Verweis Art-Gruppe'!$A$2:$B$15,2,FALSE)</f>
        <v>Geräte</v>
      </c>
      <c r="AA2403" s="19" t="str">
        <f>VLOOKUP(W2403,'Verweis Vertreter'!$A$2:$B$24,2,FALSE)</f>
        <v>Muhsin Yortanli</v>
      </c>
      <c r="AB2403" s="12">
        <f t="shared" si="333"/>
        <v>2</v>
      </c>
      <c r="AC2403" s="12">
        <f t="shared" si="338"/>
        <v>233.6053</v>
      </c>
      <c r="AD2403" s="12">
        <f t="shared" si="339"/>
        <v>248</v>
      </c>
      <c r="AE2403" s="12">
        <f t="shared" si="334"/>
        <v>496</v>
      </c>
      <c r="AF2403" s="12">
        <f t="shared" si="335"/>
        <v>14.3947</v>
      </c>
      <c r="AG2403" s="12">
        <f t="shared" si="336"/>
        <v>28.79</v>
      </c>
      <c r="AH2403" s="9">
        <f t="shared" si="340"/>
        <v>5.8044354838709677E-2</v>
      </c>
      <c r="AI2403" s="14">
        <f>VLOOKUP(E2403,'Verweis Faktor'!$A:$B,2,FALSE)</f>
        <v>1</v>
      </c>
      <c r="AJ2403" s="14"/>
      <c r="AK2403" s="14" t="str">
        <f>IF(AL2403="Ja","Versandkosten",VLOOKUP(E2403,'Verweis Belegart'!$A$2:$B$9,2,FALSE))</f>
        <v>Hardware</v>
      </c>
      <c r="AL2403" s="14" t="str">
        <f t="shared" si="341"/>
        <v>Nein</v>
      </c>
      <c r="AM2403" s="14" t="str">
        <f t="shared" si="337"/>
        <v>Positiv</v>
      </c>
    </row>
    <row r="2404" spans="1:39" ht="17.25" customHeight="1" x14ac:dyDescent="0.35">
      <c r="A2404" s="17">
        <v>14569801</v>
      </c>
      <c r="B2404" s="2" t="s">
        <v>1751</v>
      </c>
      <c r="C2404" s="1">
        <v>2025001</v>
      </c>
      <c r="D2404" s="1">
        <v>2000657</v>
      </c>
      <c r="E2404" s="2" t="s">
        <v>34</v>
      </c>
      <c r="F2404" s="2" t="s">
        <v>53</v>
      </c>
      <c r="G2404" s="2" t="s">
        <v>66</v>
      </c>
      <c r="H2404" s="2" t="s">
        <v>1023</v>
      </c>
      <c r="I2404" s="2" t="s">
        <v>1024</v>
      </c>
      <c r="J2404" s="2" t="s">
        <v>103</v>
      </c>
      <c r="K2404" s="2" t="s">
        <v>111</v>
      </c>
      <c r="L2404" s="2" t="s">
        <v>479</v>
      </c>
      <c r="M2404" s="2" t="s">
        <v>480</v>
      </c>
      <c r="N2404" s="2" t="s">
        <v>481</v>
      </c>
      <c r="O2404" s="3">
        <v>3</v>
      </c>
      <c r="P2404" s="3">
        <v>116.04640000000001</v>
      </c>
      <c r="Q2404" s="3">
        <v>122</v>
      </c>
      <c r="R2404" s="3">
        <v>366</v>
      </c>
      <c r="S2404" s="3">
        <v>5.9535999999999998</v>
      </c>
      <c r="T2404" s="3">
        <v>17.86</v>
      </c>
      <c r="U2404" s="3">
        <v>4.88</v>
      </c>
      <c r="V2404" s="2" t="s">
        <v>145</v>
      </c>
      <c r="W2404" s="2" t="s">
        <v>146</v>
      </c>
      <c r="X2404" s="2" t="s">
        <v>72</v>
      </c>
      <c r="Y2404" s="19" t="str">
        <f>VLOOKUP(G2404,'Verweis Kd-Gruppe'!$A$2:$B$8,2,FALSE)</f>
        <v>EXP</v>
      </c>
      <c r="Z2404" s="19" t="str">
        <f>VLOOKUP(J2404,'Verweis Art-Gruppe'!$A$2:$B$15,2,FALSE)</f>
        <v>Geräte</v>
      </c>
      <c r="AA2404" s="19" t="str">
        <f>VLOOKUP(W2404,'Verweis Vertreter'!$A$2:$B$24,2,FALSE)</f>
        <v>Muhsin Yortanli</v>
      </c>
      <c r="AB2404" s="12">
        <f t="shared" si="333"/>
        <v>3</v>
      </c>
      <c r="AC2404" s="12">
        <f t="shared" si="338"/>
        <v>116.04640000000001</v>
      </c>
      <c r="AD2404" s="12">
        <f t="shared" si="339"/>
        <v>122</v>
      </c>
      <c r="AE2404" s="12">
        <f t="shared" si="334"/>
        <v>366</v>
      </c>
      <c r="AF2404" s="12">
        <f t="shared" si="335"/>
        <v>5.9535999999999998</v>
      </c>
      <c r="AG2404" s="12">
        <f t="shared" si="336"/>
        <v>17.86</v>
      </c>
      <c r="AH2404" s="9">
        <f t="shared" si="340"/>
        <v>4.8797814207650274E-2</v>
      </c>
      <c r="AI2404" s="14">
        <f>VLOOKUP(E2404,'Verweis Faktor'!$A:$B,2,FALSE)</f>
        <v>1</v>
      </c>
      <c r="AJ2404" s="14"/>
      <c r="AK2404" s="14" t="str">
        <f>IF(AL2404="Ja","Versandkosten",VLOOKUP(E2404,'Verweis Belegart'!$A$2:$B$9,2,FALSE))</f>
        <v>Hardware</v>
      </c>
      <c r="AL2404" s="14" t="str">
        <f t="shared" si="341"/>
        <v>Nein</v>
      </c>
      <c r="AM2404" s="14" t="str">
        <f t="shared" si="337"/>
        <v>Positiv</v>
      </c>
    </row>
    <row r="2405" spans="1:39" ht="17.25" customHeight="1" x14ac:dyDescent="0.35">
      <c r="A2405" s="17">
        <v>14569801</v>
      </c>
      <c r="B2405" s="2" t="s">
        <v>1751</v>
      </c>
      <c r="C2405" s="1">
        <v>2025001</v>
      </c>
      <c r="D2405" s="1">
        <v>2000657</v>
      </c>
      <c r="E2405" s="2" t="s">
        <v>34</v>
      </c>
      <c r="F2405" s="2" t="s">
        <v>53</v>
      </c>
      <c r="G2405" s="2" t="s">
        <v>66</v>
      </c>
      <c r="H2405" s="2" t="s">
        <v>1023</v>
      </c>
      <c r="I2405" s="2" t="s">
        <v>1024</v>
      </c>
      <c r="J2405" s="2" t="s">
        <v>103</v>
      </c>
      <c r="K2405" s="2" t="s">
        <v>115</v>
      </c>
      <c r="L2405" s="2" t="s">
        <v>162</v>
      </c>
      <c r="M2405" s="2" t="s">
        <v>163</v>
      </c>
      <c r="N2405" s="2" t="s">
        <v>164</v>
      </c>
      <c r="O2405" s="3">
        <v>2</v>
      </c>
      <c r="P2405" s="3">
        <v>269.95</v>
      </c>
      <c r="Q2405" s="3">
        <v>282</v>
      </c>
      <c r="R2405" s="3">
        <v>564</v>
      </c>
      <c r="S2405" s="3">
        <v>12.05</v>
      </c>
      <c r="T2405" s="3">
        <v>24.1</v>
      </c>
      <c r="U2405" s="3">
        <v>4.2699999999999996</v>
      </c>
      <c r="V2405" s="2" t="s">
        <v>145</v>
      </c>
      <c r="W2405" s="2" t="s">
        <v>146</v>
      </c>
      <c r="X2405" s="2" t="s">
        <v>72</v>
      </c>
      <c r="Y2405" s="19" t="str">
        <f>VLOOKUP(G2405,'Verweis Kd-Gruppe'!$A$2:$B$8,2,FALSE)</f>
        <v>EXP</v>
      </c>
      <c r="Z2405" s="19" t="str">
        <f>VLOOKUP(J2405,'Verweis Art-Gruppe'!$A$2:$B$15,2,FALSE)</f>
        <v>Geräte</v>
      </c>
      <c r="AA2405" s="19" t="str">
        <f>VLOOKUP(W2405,'Verweis Vertreter'!$A$2:$B$24,2,FALSE)</f>
        <v>Muhsin Yortanli</v>
      </c>
      <c r="AB2405" s="12">
        <f t="shared" si="333"/>
        <v>2</v>
      </c>
      <c r="AC2405" s="12">
        <f t="shared" si="338"/>
        <v>269.95</v>
      </c>
      <c r="AD2405" s="12">
        <f t="shared" si="339"/>
        <v>282</v>
      </c>
      <c r="AE2405" s="12">
        <f t="shared" si="334"/>
        <v>564</v>
      </c>
      <c r="AF2405" s="12">
        <f t="shared" si="335"/>
        <v>12.05</v>
      </c>
      <c r="AG2405" s="12">
        <f t="shared" si="336"/>
        <v>24.1</v>
      </c>
      <c r="AH2405" s="9">
        <f t="shared" si="340"/>
        <v>4.2730496453900708E-2</v>
      </c>
      <c r="AI2405" s="14">
        <f>VLOOKUP(E2405,'Verweis Faktor'!$A:$B,2,FALSE)</f>
        <v>1</v>
      </c>
      <c r="AJ2405" s="14"/>
      <c r="AK2405" s="14" t="str">
        <f>IF(AL2405="Ja","Versandkosten",VLOOKUP(E2405,'Verweis Belegart'!$A$2:$B$9,2,FALSE))</f>
        <v>Hardware</v>
      </c>
      <c r="AL2405" s="14" t="str">
        <f t="shared" si="341"/>
        <v>Nein</v>
      </c>
      <c r="AM2405" s="14" t="str">
        <f t="shared" si="337"/>
        <v>Positiv</v>
      </c>
    </row>
    <row r="2406" spans="1:39" ht="17.25" customHeight="1" x14ac:dyDescent="0.35">
      <c r="A2406" s="17">
        <v>14569801</v>
      </c>
      <c r="B2406" s="2" t="s">
        <v>1751</v>
      </c>
      <c r="C2406" s="1">
        <v>2025001</v>
      </c>
      <c r="D2406" s="1">
        <v>2000657</v>
      </c>
      <c r="E2406" s="2" t="s">
        <v>34</v>
      </c>
      <c r="F2406" s="2" t="s">
        <v>53</v>
      </c>
      <c r="G2406" s="2" t="s">
        <v>66</v>
      </c>
      <c r="H2406" s="2" t="s">
        <v>1023</v>
      </c>
      <c r="I2406" s="2" t="s">
        <v>1024</v>
      </c>
      <c r="J2406" s="2" t="s">
        <v>103</v>
      </c>
      <c r="K2406" s="2" t="s">
        <v>289</v>
      </c>
      <c r="L2406" s="2" t="s">
        <v>162</v>
      </c>
      <c r="M2406" s="2" t="s">
        <v>163</v>
      </c>
      <c r="N2406" s="2" t="s">
        <v>164</v>
      </c>
      <c r="O2406" s="3">
        <v>1</v>
      </c>
      <c r="P2406" s="3">
        <v>269.95</v>
      </c>
      <c r="Q2406" s="3">
        <v>283</v>
      </c>
      <c r="R2406" s="3">
        <v>283</v>
      </c>
      <c r="S2406" s="3">
        <v>13.05</v>
      </c>
      <c r="T2406" s="3">
        <v>13.05</v>
      </c>
      <c r="U2406" s="3">
        <v>4.6100000000000003</v>
      </c>
      <c r="V2406" s="2" t="s">
        <v>145</v>
      </c>
      <c r="W2406" s="2" t="s">
        <v>146</v>
      </c>
      <c r="X2406" s="2" t="s">
        <v>72</v>
      </c>
      <c r="Y2406" s="19" t="str">
        <f>VLOOKUP(G2406,'Verweis Kd-Gruppe'!$A$2:$B$8,2,FALSE)</f>
        <v>EXP</v>
      </c>
      <c r="Z2406" s="19" t="str">
        <f>VLOOKUP(J2406,'Verweis Art-Gruppe'!$A$2:$B$15,2,FALSE)</f>
        <v>Geräte</v>
      </c>
      <c r="AA2406" s="19" t="str">
        <f>VLOOKUP(W2406,'Verweis Vertreter'!$A$2:$B$24,2,FALSE)</f>
        <v>Muhsin Yortanli</v>
      </c>
      <c r="AB2406" s="12">
        <f t="shared" si="333"/>
        <v>1</v>
      </c>
      <c r="AC2406" s="12">
        <f t="shared" si="338"/>
        <v>269.95</v>
      </c>
      <c r="AD2406" s="12">
        <f t="shared" si="339"/>
        <v>283</v>
      </c>
      <c r="AE2406" s="12">
        <f t="shared" si="334"/>
        <v>283</v>
      </c>
      <c r="AF2406" s="12">
        <f t="shared" si="335"/>
        <v>13.05</v>
      </c>
      <c r="AG2406" s="12">
        <f t="shared" si="336"/>
        <v>13.05</v>
      </c>
      <c r="AH2406" s="9">
        <f t="shared" si="340"/>
        <v>4.6113074204947001E-2</v>
      </c>
      <c r="AI2406" s="14">
        <f>VLOOKUP(E2406,'Verweis Faktor'!$A:$B,2,FALSE)</f>
        <v>1</v>
      </c>
      <c r="AJ2406" s="14"/>
      <c r="AK2406" s="14" t="str">
        <f>IF(AL2406="Ja","Versandkosten",VLOOKUP(E2406,'Verweis Belegart'!$A$2:$B$9,2,FALSE))</f>
        <v>Hardware</v>
      </c>
      <c r="AL2406" s="14" t="str">
        <f t="shared" si="341"/>
        <v>Nein</v>
      </c>
      <c r="AM2406" s="14" t="str">
        <f t="shared" si="337"/>
        <v>Positiv</v>
      </c>
    </row>
    <row r="2407" spans="1:39" ht="17.25" customHeight="1" x14ac:dyDescent="0.35">
      <c r="A2407" s="17">
        <v>14569801</v>
      </c>
      <c r="B2407" s="2" t="s">
        <v>1751</v>
      </c>
      <c r="C2407" s="1">
        <v>2025001</v>
      </c>
      <c r="D2407" s="1">
        <v>2000657</v>
      </c>
      <c r="E2407" s="2" t="s">
        <v>34</v>
      </c>
      <c r="F2407" s="2" t="s">
        <v>53</v>
      </c>
      <c r="G2407" s="2" t="s">
        <v>66</v>
      </c>
      <c r="H2407" s="2" t="s">
        <v>1023</v>
      </c>
      <c r="I2407" s="2" t="s">
        <v>1024</v>
      </c>
      <c r="J2407" s="2" t="s">
        <v>304</v>
      </c>
      <c r="K2407" s="2" t="s">
        <v>293</v>
      </c>
      <c r="L2407" s="2" t="s">
        <v>372</v>
      </c>
      <c r="M2407" s="2" t="s">
        <v>373</v>
      </c>
      <c r="N2407" s="2" t="s">
        <v>374</v>
      </c>
      <c r="O2407" s="3">
        <v>1</v>
      </c>
      <c r="P2407" s="3">
        <v>157.7662</v>
      </c>
      <c r="Q2407" s="3">
        <v>160</v>
      </c>
      <c r="R2407" s="3">
        <v>160</v>
      </c>
      <c r="S2407" s="3">
        <v>2.2338</v>
      </c>
      <c r="T2407" s="3">
        <v>2.23</v>
      </c>
      <c r="U2407" s="3">
        <v>1.39</v>
      </c>
      <c r="V2407" s="2" t="s">
        <v>145</v>
      </c>
      <c r="W2407" s="2" t="s">
        <v>146</v>
      </c>
      <c r="X2407" s="2" t="s">
        <v>72</v>
      </c>
      <c r="Y2407" s="19" t="str">
        <f>VLOOKUP(G2407,'Verweis Kd-Gruppe'!$A$2:$B$8,2,FALSE)</f>
        <v>EXP</v>
      </c>
      <c r="Z2407" s="19" t="str">
        <f>VLOOKUP(J2407,'Verweis Art-Gruppe'!$A$2:$B$15,2,FALSE)</f>
        <v>Zubehör</v>
      </c>
      <c r="AA2407" s="19" t="str">
        <f>VLOOKUP(W2407,'Verweis Vertreter'!$A$2:$B$24,2,FALSE)</f>
        <v>Muhsin Yortanli</v>
      </c>
      <c r="AB2407" s="12">
        <f t="shared" si="333"/>
        <v>1</v>
      </c>
      <c r="AC2407" s="12">
        <f t="shared" si="338"/>
        <v>157.7662</v>
      </c>
      <c r="AD2407" s="12">
        <f t="shared" si="339"/>
        <v>160</v>
      </c>
      <c r="AE2407" s="12">
        <f t="shared" si="334"/>
        <v>160</v>
      </c>
      <c r="AF2407" s="12">
        <f t="shared" si="335"/>
        <v>2.2338</v>
      </c>
      <c r="AG2407" s="12">
        <f t="shared" si="336"/>
        <v>2.23</v>
      </c>
      <c r="AH2407" s="9">
        <f t="shared" si="340"/>
        <v>1.39375E-2</v>
      </c>
      <c r="AI2407" s="14">
        <f>VLOOKUP(E2407,'Verweis Faktor'!$A:$B,2,FALSE)</f>
        <v>1</v>
      </c>
      <c r="AJ2407" s="14"/>
      <c r="AK2407" s="14" t="str">
        <f>IF(AL2407="Ja","Versandkosten",VLOOKUP(E2407,'Verweis Belegart'!$A$2:$B$9,2,FALSE))</f>
        <v>Hardware</v>
      </c>
      <c r="AL2407" s="14" t="str">
        <f t="shared" si="341"/>
        <v>Nein</v>
      </c>
      <c r="AM2407" s="14" t="str">
        <f t="shared" si="337"/>
        <v>Positiv</v>
      </c>
    </row>
    <row r="2408" spans="1:39" ht="17.25" customHeight="1" x14ac:dyDescent="0.35">
      <c r="A2408" s="17">
        <v>14569801</v>
      </c>
      <c r="B2408" s="2" t="s">
        <v>1751</v>
      </c>
      <c r="C2408" s="1">
        <v>2025001</v>
      </c>
      <c r="D2408" s="1">
        <v>2000657</v>
      </c>
      <c r="E2408" s="2" t="s">
        <v>34</v>
      </c>
      <c r="F2408" s="2" t="s">
        <v>53</v>
      </c>
      <c r="G2408" s="2" t="s">
        <v>66</v>
      </c>
      <c r="H2408" s="2" t="s">
        <v>1023</v>
      </c>
      <c r="I2408" s="2" t="s">
        <v>1024</v>
      </c>
      <c r="J2408" s="2" t="s">
        <v>103</v>
      </c>
      <c r="K2408" s="2" t="s">
        <v>296</v>
      </c>
      <c r="L2408" s="2" t="s">
        <v>536</v>
      </c>
      <c r="M2408" s="2" t="s">
        <v>537</v>
      </c>
      <c r="N2408" s="2" t="s">
        <v>538</v>
      </c>
      <c r="O2408" s="3">
        <v>2</v>
      </c>
      <c r="P2408" s="3">
        <v>286</v>
      </c>
      <c r="Q2408" s="3">
        <v>297</v>
      </c>
      <c r="R2408" s="3">
        <v>594</v>
      </c>
      <c r="S2408" s="3">
        <v>11</v>
      </c>
      <c r="T2408" s="3">
        <v>22</v>
      </c>
      <c r="U2408" s="3">
        <v>3.7</v>
      </c>
      <c r="V2408" s="2" t="s">
        <v>145</v>
      </c>
      <c r="W2408" s="2" t="s">
        <v>146</v>
      </c>
      <c r="X2408" s="2" t="s">
        <v>72</v>
      </c>
      <c r="Y2408" s="19" t="str">
        <f>VLOOKUP(G2408,'Verweis Kd-Gruppe'!$A$2:$B$8,2,FALSE)</f>
        <v>EXP</v>
      </c>
      <c r="Z2408" s="19" t="str">
        <f>VLOOKUP(J2408,'Verweis Art-Gruppe'!$A$2:$B$15,2,FALSE)</f>
        <v>Geräte</v>
      </c>
      <c r="AA2408" s="19" t="str">
        <f>VLOOKUP(W2408,'Verweis Vertreter'!$A$2:$B$24,2,FALSE)</f>
        <v>Muhsin Yortanli</v>
      </c>
      <c r="AB2408" s="12">
        <f t="shared" si="333"/>
        <v>2</v>
      </c>
      <c r="AC2408" s="12">
        <f t="shared" si="338"/>
        <v>286</v>
      </c>
      <c r="AD2408" s="12">
        <f t="shared" si="339"/>
        <v>297</v>
      </c>
      <c r="AE2408" s="12">
        <f t="shared" si="334"/>
        <v>594</v>
      </c>
      <c r="AF2408" s="12">
        <f t="shared" si="335"/>
        <v>11</v>
      </c>
      <c r="AG2408" s="12">
        <f t="shared" si="336"/>
        <v>22</v>
      </c>
      <c r="AH2408" s="9">
        <f t="shared" si="340"/>
        <v>3.7037037037037035E-2</v>
      </c>
      <c r="AI2408" s="14">
        <f>VLOOKUP(E2408,'Verweis Faktor'!$A:$B,2,FALSE)</f>
        <v>1</v>
      </c>
      <c r="AJ2408" s="14"/>
      <c r="AK2408" s="14" t="str">
        <f>IF(AL2408="Ja","Versandkosten",VLOOKUP(E2408,'Verweis Belegart'!$A$2:$B$9,2,FALSE))</f>
        <v>Hardware</v>
      </c>
      <c r="AL2408" s="14" t="str">
        <f t="shared" si="341"/>
        <v>Nein</v>
      </c>
      <c r="AM2408" s="14" t="str">
        <f t="shared" si="337"/>
        <v>Positiv</v>
      </c>
    </row>
    <row r="2409" spans="1:39" ht="17.25" customHeight="1" x14ac:dyDescent="0.35">
      <c r="A2409" s="17">
        <v>14570503</v>
      </c>
      <c r="B2409" s="2" t="s">
        <v>1751</v>
      </c>
      <c r="C2409" s="1">
        <v>2025001</v>
      </c>
      <c r="D2409" s="1">
        <v>2000658</v>
      </c>
      <c r="E2409" s="2" t="s">
        <v>34</v>
      </c>
      <c r="F2409" s="2" t="s">
        <v>142</v>
      </c>
      <c r="G2409" s="2" t="s">
        <v>66</v>
      </c>
      <c r="H2409" s="2" t="s">
        <v>1596</v>
      </c>
      <c r="I2409" s="2" t="s">
        <v>1597</v>
      </c>
      <c r="J2409" s="2" t="s">
        <v>103</v>
      </c>
      <c r="K2409" s="2" t="s">
        <v>28</v>
      </c>
      <c r="L2409" s="2" t="s">
        <v>92</v>
      </c>
      <c r="M2409" s="2" t="s">
        <v>93</v>
      </c>
      <c r="N2409" s="2" t="s">
        <v>94</v>
      </c>
      <c r="O2409" s="3">
        <v>100</v>
      </c>
      <c r="P2409" s="3">
        <v>332</v>
      </c>
      <c r="Q2409" s="3">
        <v>355</v>
      </c>
      <c r="R2409" s="3">
        <v>35500</v>
      </c>
      <c r="S2409" s="3">
        <v>23</v>
      </c>
      <c r="T2409" s="3">
        <v>2300</v>
      </c>
      <c r="U2409" s="3">
        <v>6.47</v>
      </c>
      <c r="V2409" s="2" t="s">
        <v>813</v>
      </c>
      <c r="W2409" s="2" t="s">
        <v>814</v>
      </c>
      <c r="X2409" s="2" t="s">
        <v>125</v>
      </c>
      <c r="Y2409" s="19" t="str">
        <f>VLOOKUP(G2409,'Verweis Kd-Gruppe'!$A$2:$B$8,2,FALSE)</f>
        <v>EXP</v>
      </c>
      <c r="Z2409" s="19" t="str">
        <f>VLOOKUP(J2409,'Verweis Art-Gruppe'!$A$2:$B$15,2,FALSE)</f>
        <v>Geräte</v>
      </c>
      <c r="AA2409" s="19" t="str">
        <f>VLOOKUP(W2409,'Verweis Vertreter'!$A$2:$B$24,2,FALSE)</f>
        <v>Sokol Kapaj</v>
      </c>
      <c r="AB2409" s="12">
        <f t="shared" si="333"/>
        <v>100</v>
      </c>
      <c r="AC2409" s="12">
        <f t="shared" si="338"/>
        <v>332</v>
      </c>
      <c r="AD2409" s="12">
        <f t="shared" si="339"/>
        <v>355</v>
      </c>
      <c r="AE2409" s="12">
        <f t="shared" si="334"/>
        <v>35500</v>
      </c>
      <c r="AF2409" s="12">
        <f t="shared" si="335"/>
        <v>23</v>
      </c>
      <c r="AG2409" s="12">
        <f t="shared" si="336"/>
        <v>2300</v>
      </c>
      <c r="AH2409" s="9">
        <f t="shared" si="340"/>
        <v>6.4788732394366194E-2</v>
      </c>
      <c r="AI2409" s="14">
        <f>VLOOKUP(E2409,'Verweis Faktor'!$A:$B,2,FALSE)</f>
        <v>1</v>
      </c>
      <c r="AJ2409" s="14"/>
      <c r="AK2409" s="14" t="str">
        <f>IF(AL2409="Ja","Versandkosten",VLOOKUP(E2409,'Verweis Belegart'!$A$2:$B$9,2,FALSE))</f>
        <v>Hardware</v>
      </c>
      <c r="AL2409" s="14" t="str">
        <f t="shared" si="341"/>
        <v>Nein</v>
      </c>
      <c r="AM2409" s="14" t="str">
        <f t="shared" si="337"/>
        <v>Positiv</v>
      </c>
    </row>
    <row r="2410" spans="1:39" ht="17.25" customHeight="1" x14ac:dyDescent="0.35">
      <c r="A2410" s="17">
        <v>14573192</v>
      </c>
      <c r="B2410" s="2" t="s">
        <v>1751</v>
      </c>
      <c r="C2410" s="1">
        <v>2025001</v>
      </c>
      <c r="D2410" s="1">
        <v>2000659</v>
      </c>
      <c r="E2410" s="2" t="s">
        <v>34</v>
      </c>
      <c r="F2410" s="2" t="s">
        <v>182</v>
      </c>
      <c r="G2410" s="2" t="s">
        <v>36</v>
      </c>
      <c r="H2410" s="2" t="s">
        <v>1594</v>
      </c>
      <c r="I2410" s="2" t="s">
        <v>1595</v>
      </c>
      <c r="J2410" s="2" t="s">
        <v>103</v>
      </c>
      <c r="K2410" s="2" t="s">
        <v>28</v>
      </c>
      <c r="L2410" s="2" t="s">
        <v>1676</v>
      </c>
      <c r="M2410" s="2" t="s">
        <v>1677</v>
      </c>
      <c r="N2410" s="2" t="s">
        <v>48</v>
      </c>
      <c r="O2410" s="3">
        <v>20</v>
      </c>
      <c r="P2410" s="3">
        <v>259</v>
      </c>
      <c r="Q2410" s="3">
        <v>264</v>
      </c>
      <c r="R2410" s="3">
        <v>5280</v>
      </c>
      <c r="S2410" s="3">
        <v>5</v>
      </c>
      <c r="T2410" s="3">
        <v>100</v>
      </c>
      <c r="U2410" s="3">
        <v>1.89</v>
      </c>
      <c r="V2410" s="2" t="s">
        <v>42</v>
      </c>
      <c r="W2410" s="2" t="s">
        <v>43</v>
      </c>
      <c r="X2410" s="2"/>
      <c r="Y2410" s="19" t="str">
        <f>VLOOKUP(G2410,'Verweis Kd-Gruppe'!$A$2:$B$8,2,FALSE)</f>
        <v>GRK</v>
      </c>
      <c r="Z2410" s="19" t="str">
        <f>VLOOKUP(J2410,'Verweis Art-Gruppe'!$A$2:$B$15,2,FALSE)</f>
        <v>Geräte</v>
      </c>
      <c r="AA2410" s="19" t="str">
        <f>VLOOKUP(W2410,'Verweis Vertreter'!$A$2:$B$24,2,FALSE)</f>
        <v>Sebastian Faber</v>
      </c>
      <c r="AB2410" s="12">
        <f t="shared" si="333"/>
        <v>20</v>
      </c>
      <c r="AC2410" s="12">
        <f t="shared" si="338"/>
        <v>259</v>
      </c>
      <c r="AD2410" s="12">
        <f t="shared" si="339"/>
        <v>264</v>
      </c>
      <c r="AE2410" s="12">
        <f t="shared" si="334"/>
        <v>5280</v>
      </c>
      <c r="AF2410" s="12">
        <f t="shared" si="335"/>
        <v>5</v>
      </c>
      <c r="AG2410" s="12">
        <f t="shared" si="336"/>
        <v>100</v>
      </c>
      <c r="AH2410" s="9">
        <f t="shared" si="340"/>
        <v>1.893939393939394E-2</v>
      </c>
      <c r="AI2410" s="14">
        <f>VLOOKUP(E2410,'Verweis Faktor'!$A:$B,2,FALSE)</f>
        <v>1</v>
      </c>
      <c r="AJ2410" s="14"/>
      <c r="AK2410" s="14" t="str">
        <f>IF(AL2410="Ja","Versandkosten",VLOOKUP(E2410,'Verweis Belegart'!$A$2:$B$9,2,FALSE))</f>
        <v>Hardware</v>
      </c>
      <c r="AL2410" s="14" t="str">
        <f t="shared" si="341"/>
        <v>Nein</v>
      </c>
      <c r="AM2410" s="14" t="str">
        <f t="shared" si="337"/>
        <v>Positiv</v>
      </c>
    </row>
    <row r="2411" spans="1:39" ht="17.25" customHeight="1" x14ac:dyDescent="0.35">
      <c r="A2411" s="17">
        <v>14573192</v>
      </c>
      <c r="B2411" s="2" t="s">
        <v>1751</v>
      </c>
      <c r="C2411" s="1">
        <v>2025001</v>
      </c>
      <c r="D2411" s="1">
        <v>2000659</v>
      </c>
      <c r="E2411" s="2" t="s">
        <v>34</v>
      </c>
      <c r="F2411" s="2" t="s">
        <v>182</v>
      </c>
      <c r="G2411" s="2" t="s">
        <v>36</v>
      </c>
      <c r="H2411" s="2" t="s">
        <v>1594</v>
      </c>
      <c r="I2411" s="2" t="s">
        <v>1595</v>
      </c>
      <c r="J2411" s="2" t="s">
        <v>103</v>
      </c>
      <c r="K2411" s="2" t="s">
        <v>45</v>
      </c>
      <c r="L2411" s="2" t="s">
        <v>900</v>
      </c>
      <c r="M2411" s="2" t="s">
        <v>901</v>
      </c>
      <c r="N2411" s="2" t="s">
        <v>506</v>
      </c>
      <c r="O2411" s="3">
        <v>20</v>
      </c>
      <c r="P2411" s="3">
        <v>227.03649999999999</v>
      </c>
      <c r="Q2411" s="3">
        <v>229</v>
      </c>
      <c r="R2411" s="3">
        <v>4580</v>
      </c>
      <c r="S2411" s="3">
        <v>1.9635</v>
      </c>
      <c r="T2411" s="3">
        <v>39.270000000000003</v>
      </c>
      <c r="U2411" s="3">
        <v>0.85</v>
      </c>
      <c r="V2411" s="2" t="s">
        <v>42</v>
      </c>
      <c r="W2411" s="2" t="s">
        <v>43</v>
      </c>
      <c r="X2411" s="2"/>
      <c r="Y2411" s="19" t="str">
        <f>VLOOKUP(G2411,'Verweis Kd-Gruppe'!$A$2:$B$8,2,FALSE)</f>
        <v>GRK</v>
      </c>
      <c r="Z2411" s="19" t="str">
        <f>VLOOKUP(J2411,'Verweis Art-Gruppe'!$A$2:$B$15,2,FALSE)</f>
        <v>Geräte</v>
      </c>
      <c r="AA2411" s="19" t="str">
        <f>VLOOKUP(W2411,'Verweis Vertreter'!$A$2:$B$24,2,FALSE)</f>
        <v>Sebastian Faber</v>
      </c>
      <c r="AB2411" s="12">
        <f t="shared" si="333"/>
        <v>20</v>
      </c>
      <c r="AC2411" s="12">
        <f t="shared" si="338"/>
        <v>227.03649999999999</v>
      </c>
      <c r="AD2411" s="12">
        <f t="shared" si="339"/>
        <v>229</v>
      </c>
      <c r="AE2411" s="12">
        <f t="shared" si="334"/>
        <v>4580</v>
      </c>
      <c r="AF2411" s="12">
        <f t="shared" si="335"/>
        <v>1.9635</v>
      </c>
      <c r="AG2411" s="12">
        <f t="shared" si="336"/>
        <v>39.270000000000003</v>
      </c>
      <c r="AH2411" s="9">
        <f t="shared" si="340"/>
        <v>8.5742358078602626E-3</v>
      </c>
      <c r="AI2411" s="14">
        <f>VLOOKUP(E2411,'Verweis Faktor'!$A:$B,2,FALSE)</f>
        <v>1</v>
      </c>
      <c r="AJ2411" s="14"/>
      <c r="AK2411" s="14" t="str">
        <f>IF(AL2411="Ja","Versandkosten",VLOOKUP(E2411,'Verweis Belegart'!$A$2:$B$9,2,FALSE))</f>
        <v>Hardware</v>
      </c>
      <c r="AL2411" s="14" t="str">
        <f t="shared" si="341"/>
        <v>Nein</v>
      </c>
      <c r="AM2411" s="14" t="str">
        <f t="shared" si="337"/>
        <v>Positiv</v>
      </c>
    </row>
    <row r="2412" spans="1:39" ht="17.25" customHeight="1" x14ac:dyDescent="0.35">
      <c r="A2412" s="17">
        <v>14573133</v>
      </c>
      <c r="B2412" s="2" t="s">
        <v>1751</v>
      </c>
      <c r="C2412" s="1">
        <v>2025001</v>
      </c>
      <c r="D2412" s="1">
        <v>2000660</v>
      </c>
      <c r="E2412" s="2" t="s">
        <v>34</v>
      </c>
      <c r="F2412" s="2" t="s">
        <v>182</v>
      </c>
      <c r="G2412" s="2" t="s">
        <v>25</v>
      </c>
      <c r="H2412" s="2" t="s">
        <v>1359</v>
      </c>
      <c r="I2412" s="2" t="s">
        <v>1360</v>
      </c>
      <c r="J2412" s="2" t="s">
        <v>2791</v>
      </c>
      <c r="K2412" s="2" t="s">
        <v>28</v>
      </c>
      <c r="L2412" s="2" t="s">
        <v>1913</v>
      </c>
      <c r="M2412" s="2" t="s">
        <v>1914</v>
      </c>
      <c r="N2412" s="2"/>
      <c r="O2412" s="3">
        <v>15</v>
      </c>
      <c r="P2412" s="3">
        <v>0</v>
      </c>
      <c r="Q2412" s="3">
        <v>0</v>
      </c>
      <c r="R2412" s="3">
        <v>0</v>
      </c>
      <c r="S2412" s="3"/>
      <c r="T2412" s="3">
        <v>0</v>
      </c>
      <c r="U2412" s="3"/>
      <c r="V2412" s="2" t="s">
        <v>413</v>
      </c>
      <c r="W2412" s="2" t="s">
        <v>414</v>
      </c>
      <c r="X2412" s="2" t="s">
        <v>702</v>
      </c>
      <c r="Y2412" s="19" t="str">
        <f>VLOOKUP(G2412,'Verweis Kd-Gruppe'!$A$2:$B$8,2,FALSE)</f>
        <v>FHK</v>
      </c>
      <c r="Z2412" s="19" t="str">
        <f>VLOOKUP(J2412,'Verweis Art-Gruppe'!$A$2:$B$15,2,FALSE)</f>
        <v>Sonstige</v>
      </c>
      <c r="AA2412" s="19" t="str">
        <f>VLOOKUP(W2412,'Verweis Vertreter'!$A$2:$B$24,2,FALSE)</f>
        <v>Zentrale</v>
      </c>
      <c r="AB2412" s="12">
        <f t="shared" si="333"/>
        <v>15</v>
      </c>
      <c r="AC2412" s="12">
        <f t="shared" si="338"/>
        <v>0</v>
      </c>
      <c r="AD2412" s="12">
        <f t="shared" si="339"/>
        <v>0</v>
      </c>
      <c r="AE2412" s="12">
        <f t="shared" si="334"/>
        <v>0</v>
      </c>
      <c r="AF2412" s="12">
        <f t="shared" si="335"/>
        <v>0</v>
      </c>
      <c r="AG2412" s="12">
        <f t="shared" si="336"/>
        <v>0</v>
      </c>
      <c r="AH2412" s="9">
        <f t="shared" si="340"/>
        <v>0</v>
      </c>
      <c r="AI2412" s="14">
        <f>VLOOKUP(E2412,'Verweis Faktor'!$A:$B,2,FALSE)</f>
        <v>1</v>
      </c>
      <c r="AJ2412" s="14"/>
      <c r="AK2412" s="14" t="str">
        <f>IF(AL2412="Ja","Versandkosten",VLOOKUP(E2412,'Verweis Belegart'!$A$2:$B$9,2,FALSE))</f>
        <v>Hardware</v>
      </c>
      <c r="AL2412" s="14" t="str">
        <f t="shared" si="341"/>
        <v>Nein</v>
      </c>
      <c r="AM2412" s="14" t="str">
        <f t="shared" si="337"/>
        <v>Positiv</v>
      </c>
    </row>
    <row r="2413" spans="1:39" ht="17.25" customHeight="1" x14ac:dyDescent="0.35">
      <c r="A2413" s="17">
        <v>14573133</v>
      </c>
      <c r="B2413" s="2" t="s">
        <v>1751</v>
      </c>
      <c r="C2413" s="1">
        <v>2025001</v>
      </c>
      <c r="D2413" s="1">
        <v>2000660</v>
      </c>
      <c r="E2413" s="2" t="s">
        <v>34</v>
      </c>
      <c r="F2413" s="2" t="s">
        <v>182</v>
      </c>
      <c r="G2413" s="2" t="s">
        <v>25</v>
      </c>
      <c r="H2413" s="2" t="s">
        <v>1359</v>
      </c>
      <c r="I2413" s="2" t="s">
        <v>1360</v>
      </c>
      <c r="J2413" s="2" t="s">
        <v>103</v>
      </c>
      <c r="K2413" s="2" t="s">
        <v>45</v>
      </c>
      <c r="L2413" s="2" t="s">
        <v>1894</v>
      </c>
      <c r="M2413" s="2" t="s">
        <v>1895</v>
      </c>
      <c r="N2413" s="2" t="s">
        <v>1884</v>
      </c>
      <c r="O2413" s="3">
        <v>1</v>
      </c>
      <c r="P2413" s="3">
        <v>399</v>
      </c>
      <c r="Q2413" s="3">
        <v>435</v>
      </c>
      <c r="R2413" s="3">
        <v>435</v>
      </c>
      <c r="S2413" s="3">
        <v>36</v>
      </c>
      <c r="T2413" s="3">
        <v>36</v>
      </c>
      <c r="U2413" s="3">
        <v>8.27</v>
      </c>
      <c r="V2413" s="2" t="s">
        <v>413</v>
      </c>
      <c r="W2413" s="2" t="s">
        <v>414</v>
      </c>
      <c r="X2413" s="2" t="s">
        <v>702</v>
      </c>
      <c r="Y2413" s="19" t="str">
        <f>VLOOKUP(G2413,'Verweis Kd-Gruppe'!$A$2:$B$8,2,FALSE)</f>
        <v>FHK</v>
      </c>
      <c r="Z2413" s="19" t="str">
        <f>VLOOKUP(J2413,'Verweis Art-Gruppe'!$A$2:$B$15,2,FALSE)</f>
        <v>Geräte</v>
      </c>
      <c r="AA2413" s="19" t="str">
        <f>VLOOKUP(W2413,'Verweis Vertreter'!$A$2:$B$24,2,FALSE)</f>
        <v>Zentrale</v>
      </c>
      <c r="AB2413" s="12">
        <f t="shared" si="333"/>
        <v>1</v>
      </c>
      <c r="AC2413" s="12">
        <f t="shared" si="338"/>
        <v>399</v>
      </c>
      <c r="AD2413" s="12">
        <f t="shared" si="339"/>
        <v>435</v>
      </c>
      <c r="AE2413" s="12">
        <f t="shared" si="334"/>
        <v>435</v>
      </c>
      <c r="AF2413" s="12">
        <f t="shared" si="335"/>
        <v>36</v>
      </c>
      <c r="AG2413" s="12">
        <f t="shared" si="336"/>
        <v>36</v>
      </c>
      <c r="AH2413" s="9">
        <f t="shared" si="340"/>
        <v>8.2758620689655171E-2</v>
      </c>
      <c r="AI2413" s="14">
        <f>VLOOKUP(E2413,'Verweis Faktor'!$A:$B,2,FALSE)</f>
        <v>1</v>
      </c>
      <c r="AJ2413" s="14"/>
      <c r="AK2413" s="14" t="str">
        <f>IF(AL2413="Ja","Versandkosten",VLOOKUP(E2413,'Verweis Belegart'!$A$2:$B$9,2,FALSE))</f>
        <v>Hardware</v>
      </c>
      <c r="AL2413" s="14" t="str">
        <f t="shared" si="341"/>
        <v>Nein</v>
      </c>
      <c r="AM2413" s="14" t="str">
        <f t="shared" si="337"/>
        <v>Positiv</v>
      </c>
    </row>
    <row r="2414" spans="1:39" ht="17.25" customHeight="1" x14ac:dyDescent="0.35">
      <c r="A2414" s="17">
        <v>14573133</v>
      </c>
      <c r="B2414" s="2" t="s">
        <v>1751</v>
      </c>
      <c r="C2414" s="1">
        <v>2025001</v>
      </c>
      <c r="D2414" s="1">
        <v>2000660</v>
      </c>
      <c r="E2414" s="2" t="s">
        <v>34</v>
      </c>
      <c r="F2414" s="2" t="s">
        <v>182</v>
      </c>
      <c r="G2414" s="2" t="s">
        <v>25</v>
      </c>
      <c r="H2414" s="2" t="s">
        <v>1359</v>
      </c>
      <c r="I2414" s="2" t="s">
        <v>1360</v>
      </c>
      <c r="J2414" s="2" t="s">
        <v>304</v>
      </c>
      <c r="K2414" s="2" t="s">
        <v>49</v>
      </c>
      <c r="L2414" s="2" t="s">
        <v>1529</v>
      </c>
      <c r="M2414" s="2" t="s">
        <v>1530</v>
      </c>
      <c r="N2414" s="2" t="s">
        <v>1531</v>
      </c>
      <c r="O2414" s="3">
        <v>5</v>
      </c>
      <c r="P2414" s="3">
        <v>52.86</v>
      </c>
      <c r="Q2414" s="3">
        <v>60</v>
      </c>
      <c r="R2414" s="3">
        <v>300</v>
      </c>
      <c r="S2414" s="3">
        <v>7.14</v>
      </c>
      <c r="T2414" s="3">
        <v>35.700000000000003</v>
      </c>
      <c r="U2414" s="3">
        <v>11.9</v>
      </c>
      <c r="V2414" s="2" t="s">
        <v>413</v>
      </c>
      <c r="W2414" s="2" t="s">
        <v>414</v>
      </c>
      <c r="X2414" s="2" t="s">
        <v>702</v>
      </c>
      <c r="Y2414" s="19" t="str">
        <f>VLOOKUP(G2414,'Verweis Kd-Gruppe'!$A$2:$B$8,2,FALSE)</f>
        <v>FHK</v>
      </c>
      <c r="Z2414" s="19" t="str">
        <f>VLOOKUP(J2414,'Verweis Art-Gruppe'!$A$2:$B$15,2,FALSE)</f>
        <v>Zubehör</v>
      </c>
      <c r="AA2414" s="19" t="str">
        <f>VLOOKUP(W2414,'Verweis Vertreter'!$A$2:$B$24,2,FALSE)</f>
        <v>Zentrale</v>
      </c>
      <c r="AB2414" s="12">
        <f t="shared" si="333"/>
        <v>5</v>
      </c>
      <c r="AC2414" s="12">
        <f t="shared" si="338"/>
        <v>52.86</v>
      </c>
      <c r="AD2414" s="12">
        <f t="shared" si="339"/>
        <v>60</v>
      </c>
      <c r="AE2414" s="12">
        <f t="shared" si="334"/>
        <v>300</v>
      </c>
      <c r="AF2414" s="12">
        <f t="shared" si="335"/>
        <v>7.14</v>
      </c>
      <c r="AG2414" s="12">
        <f t="shared" si="336"/>
        <v>35.700000000000003</v>
      </c>
      <c r="AH2414" s="9">
        <f t="shared" si="340"/>
        <v>0.11900000000000001</v>
      </c>
      <c r="AI2414" s="14">
        <f>VLOOKUP(E2414,'Verweis Faktor'!$A:$B,2,FALSE)</f>
        <v>1</v>
      </c>
      <c r="AJ2414" s="14"/>
      <c r="AK2414" s="14" t="str">
        <f>IF(AL2414="Ja","Versandkosten",VLOOKUP(E2414,'Verweis Belegart'!$A$2:$B$9,2,FALSE))</f>
        <v>Hardware</v>
      </c>
      <c r="AL2414" s="14" t="str">
        <f t="shared" si="341"/>
        <v>Nein</v>
      </c>
      <c r="AM2414" s="14" t="str">
        <f t="shared" si="337"/>
        <v>Positiv</v>
      </c>
    </row>
    <row r="2415" spans="1:39" ht="17.25" customHeight="1" x14ac:dyDescent="0.35">
      <c r="A2415" s="17">
        <v>14572041</v>
      </c>
      <c r="B2415" s="2" t="s">
        <v>1751</v>
      </c>
      <c r="C2415" s="1">
        <v>2025001</v>
      </c>
      <c r="D2415" s="1">
        <v>2000661</v>
      </c>
      <c r="E2415" s="2" t="s">
        <v>34</v>
      </c>
      <c r="F2415" s="2" t="s">
        <v>35</v>
      </c>
      <c r="G2415" s="2" t="s">
        <v>66</v>
      </c>
      <c r="H2415" s="2" t="s">
        <v>1301</v>
      </c>
      <c r="I2415" s="2" t="s">
        <v>1302</v>
      </c>
      <c r="J2415" s="2" t="s">
        <v>103</v>
      </c>
      <c r="K2415" s="2" t="s">
        <v>28</v>
      </c>
      <c r="L2415" s="2" t="s">
        <v>1682</v>
      </c>
      <c r="M2415" s="2" t="s">
        <v>1683</v>
      </c>
      <c r="N2415" s="2" t="s">
        <v>139</v>
      </c>
      <c r="O2415" s="3">
        <v>1</v>
      </c>
      <c r="P2415" s="3">
        <v>695.1961</v>
      </c>
      <c r="Q2415" s="3">
        <v>714</v>
      </c>
      <c r="R2415" s="3">
        <v>714</v>
      </c>
      <c r="S2415" s="3">
        <v>18.803899999999999</v>
      </c>
      <c r="T2415" s="3">
        <v>18.8</v>
      </c>
      <c r="U2415" s="3">
        <v>2.63</v>
      </c>
      <c r="V2415" s="2" t="s">
        <v>145</v>
      </c>
      <c r="W2415" s="2" t="s">
        <v>146</v>
      </c>
      <c r="X2415" s="2" t="s">
        <v>72</v>
      </c>
      <c r="Y2415" s="19" t="str">
        <f>VLOOKUP(G2415,'Verweis Kd-Gruppe'!$A$2:$B$8,2,FALSE)</f>
        <v>EXP</v>
      </c>
      <c r="Z2415" s="19" t="str">
        <f>VLOOKUP(J2415,'Verweis Art-Gruppe'!$A$2:$B$15,2,FALSE)</f>
        <v>Geräte</v>
      </c>
      <c r="AA2415" s="19" t="str">
        <f>VLOOKUP(W2415,'Verweis Vertreter'!$A$2:$B$24,2,FALSE)</f>
        <v>Muhsin Yortanli</v>
      </c>
      <c r="AB2415" s="12">
        <f t="shared" si="333"/>
        <v>1</v>
      </c>
      <c r="AC2415" s="12">
        <f t="shared" si="338"/>
        <v>695.1961</v>
      </c>
      <c r="AD2415" s="12">
        <f t="shared" si="339"/>
        <v>714</v>
      </c>
      <c r="AE2415" s="12">
        <f t="shared" si="334"/>
        <v>714</v>
      </c>
      <c r="AF2415" s="12">
        <f t="shared" si="335"/>
        <v>18.803899999999999</v>
      </c>
      <c r="AG2415" s="12">
        <f t="shared" si="336"/>
        <v>18.8</v>
      </c>
      <c r="AH2415" s="9">
        <f t="shared" si="340"/>
        <v>2.6330532212885154E-2</v>
      </c>
      <c r="AI2415" s="14">
        <f>VLOOKUP(E2415,'Verweis Faktor'!$A:$B,2,FALSE)</f>
        <v>1</v>
      </c>
      <c r="AJ2415" s="14"/>
      <c r="AK2415" s="14" t="str">
        <f>IF(AL2415="Ja","Versandkosten",VLOOKUP(E2415,'Verweis Belegart'!$A$2:$B$9,2,FALSE))</f>
        <v>Hardware</v>
      </c>
      <c r="AL2415" s="14" t="str">
        <f t="shared" si="341"/>
        <v>Nein</v>
      </c>
      <c r="AM2415" s="14" t="str">
        <f t="shared" si="337"/>
        <v>Positiv</v>
      </c>
    </row>
    <row r="2416" spans="1:39" ht="17.25" customHeight="1" x14ac:dyDescent="0.35">
      <c r="A2416" s="17">
        <v>14572041</v>
      </c>
      <c r="B2416" s="2" t="s">
        <v>1751</v>
      </c>
      <c r="C2416" s="1">
        <v>2025001</v>
      </c>
      <c r="D2416" s="1">
        <v>2000661</v>
      </c>
      <c r="E2416" s="2" t="s">
        <v>34</v>
      </c>
      <c r="F2416" s="2" t="s">
        <v>35</v>
      </c>
      <c r="G2416" s="2" t="s">
        <v>66</v>
      </c>
      <c r="H2416" s="2" t="s">
        <v>1301</v>
      </c>
      <c r="I2416" s="2" t="s">
        <v>1302</v>
      </c>
      <c r="J2416" s="2" t="s">
        <v>103</v>
      </c>
      <c r="K2416" s="2" t="s">
        <v>45</v>
      </c>
      <c r="L2416" s="2" t="s">
        <v>993</v>
      </c>
      <c r="M2416" s="2" t="s">
        <v>994</v>
      </c>
      <c r="N2416" s="2" t="s">
        <v>457</v>
      </c>
      <c r="O2416" s="3">
        <v>1</v>
      </c>
      <c r="P2416" s="3">
        <v>863.52620000000002</v>
      </c>
      <c r="Q2416" s="3">
        <v>852</v>
      </c>
      <c r="R2416" s="3">
        <v>852</v>
      </c>
      <c r="S2416" s="3">
        <v>-11.526199999999999</v>
      </c>
      <c r="T2416" s="3">
        <v>-11.53</v>
      </c>
      <c r="U2416" s="3">
        <v>-1.35</v>
      </c>
      <c r="V2416" s="2" t="s">
        <v>145</v>
      </c>
      <c r="W2416" s="2" t="s">
        <v>146</v>
      </c>
      <c r="X2416" s="2" t="s">
        <v>72</v>
      </c>
      <c r="Y2416" s="19" t="str">
        <f>VLOOKUP(G2416,'Verweis Kd-Gruppe'!$A$2:$B$8,2,FALSE)</f>
        <v>EXP</v>
      </c>
      <c r="Z2416" s="19" t="str">
        <f>VLOOKUP(J2416,'Verweis Art-Gruppe'!$A$2:$B$15,2,FALSE)</f>
        <v>Geräte</v>
      </c>
      <c r="AA2416" s="19" t="str">
        <f>VLOOKUP(W2416,'Verweis Vertreter'!$A$2:$B$24,2,FALSE)</f>
        <v>Muhsin Yortanli</v>
      </c>
      <c r="AB2416" s="12">
        <f t="shared" si="333"/>
        <v>1</v>
      </c>
      <c r="AC2416" s="12">
        <f t="shared" si="338"/>
        <v>863.52620000000002</v>
      </c>
      <c r="AD2416" s="12">
        <f t="shared" si="339"/>
        <v>852</v>
      </c>
      <c r="AE2416" s="12">
        <f t="shared" si="334"/>
        <v>852</v>
      </c>
      <c r="AF2416" s="12">
        <f t="shared" si="335"/>
        <v>-11.526199999999999</v>
      </c>
      <c r="AG2416" s="12">
        <f t="shared" si="336"/>
        <v>-11.53</v>
      </c>
      <c r="AH2416" s="9">
        <f t="shared" si="340"/>
        <v>-1.3532863849765257E-2</v>
      </c>
      <c r="AI2416" s="14">
        <f>VLOOKUP(E2416,'Verweis Faktor'!$A:$B,2,FALSE)</f>
        <v>1</v>
      </c>
      <c r="AJ2416" s="14"/>
      <c r="AK2416" s="14" t="str">
        <f>IF(AL2416="Ja","Versandkosten",VLOOKUP(E2416,'Verweis Belegart'!$A$2:$B$9,2,FALSE))</f>
        <v>Hardware</v>
      </c>
      <c r="AL2416" s="14" t="str">
        <f t="shared" si="341"/>
        <v>Nein</v>
      </c>
      <c r="AM2416" s="14" t="str">
        <f t="shared" si="337"/>
        <v>Negativ</v>
      </c>
    </row>
    <row r="2417" spans="1:39" ht="17.25" customHeight="1" x14ac:dyDescent="0.35">
      <c r="A2417" s="17">
        <v>14572041</v>
      </c>
      <c r="B2417" s="2" t="s">
        <v>1751</v>
      </c>
      <c r="C2417" s="1">
        <v>2025001</v>
      </c>
      <c r="D2417" s="1">
        <v>2000661</v>
      </c>
      <c r="E2417" s="2" t="s">
        <v>34</v>
      </c>
      <c r="F2417" s="2" t="s">
        <v>35</v>
      </c>
      <c r="G2417" s="2" t="s">
        <v>66</v>
      </c>
      <c r="H2417" s="2" t="s">
        <v>1301</v>
      </c>
      <c r="I2417" s="2" t="s">
        <v>1302</v>
      </c>
      <c r="J2417" s="2" t="s">
        <v>103</v>
      </c>
      <c r="K2417" s="2" t="s">
        <v>49</v>
      </c>
      <c r="L2417" s="2" t="s">
        <v>387</v>
      </c>
      <c r="M2417" s="2" t="s">
        <v>388</v>
      </c>
      <c r="N2417" s="2" t="s">
        <v>292</v>
      </c>
      <c r="O2417" s="3">
        <v>1</v>
      </c>
      <c r="P2417" s="3">
        <v>897.56460000000004</v>
      </c>
      <c r="Q2417" s="3">
        <v>929</v>
      </c>
      <c r="R2417" s="3">
        <v>929</v>
      </c>
      <c r="S2417" s="3">
        <v>31.435400000000001</v>
      </c>
      <c r="T2417" s="3">
        <v>31.44</v>
      </c>
      <c r="U2417" s="3">
        <v>3.38</v>
      </c>
      <c r="V2417" s="2" t="s">
        <v>145</v>
      </c>
      <c r="W2417" s="2" t="s">
        <v>146</v>
      </c>
      <c r="X2417" s="2" t="s">
        <v>72</v>
      </c>
      <c r="Y2417" s="19" t="str">
        <f>VLOOKUP(G2417,'Verweis Kd-Gruppe'!$A$2:$B$8,2,FALSE)</f>
        <v>EXP</v>
      </c>
      <c r="Z2417" s="19" t="str">
        <f>VLOOKUP(J2417,'Verweis Art-Gruppe'!$A$2:$B$15,2,FALSE)</f>
        <v>Geräte</v>
      </c>
      <c r="AA2417" s="19" t="str">
        <f>VLOOKUP(W2417,'Verweis Vertreter'!$A$2:$B$24,2,FALSE)</f>
        <v>Muhsin Yortanli</v>
      </c>
      <c r="AB2417" s="12">
        <f t="shared" si="333"/>
        <v>1</v>
      </c>
      <c r="AC2417" s="12">
        <f t="shared" si="338"/>
        <v>897.56460000000004</v>
      </c>
      <c r="AD2417" s="12">
        <f t="shared" si="339"/>
        <v>929</v>
      </c>
      <c r="AE2417" s="12">
        <f t="shared" si="334"/>
        <v>929</v>
      </c>
      <c r="AF2417" s="12">
        <f t="shared" si="335"/>
        <v>31.435400000000001</v>
      </c>
      <c r="AG2417" s="12">
        <f t="shared" si="336"/>
        <v>31.44</v>
      </c>
      <c r="AH2417" s="9">
        <f t="shared" si="340"/>
        <v>3.3842841765339075E-2</v>
      </c>
      <c r="AI2417" s="14">
        <f>VLOOKUP(E2417,'Verweis Faktor'!$A:$B,2,FALSE)</f>
        <v>1</v>
      </c>
      <c r="AJ2417" s="14"/>
      <c r="AK2417" s="14" t="str">
        <f>IF(AL2417="Ja","Versandkosten",VLOOKUP(E2417,'Verweis Belegart'!$A$2:$B$9,2,FALSE))</f>
        <v>Hardware</v>
      </c>
      <c r="AL2417" s="14" t="str">
        <f t="shared" si="341"/>
        <v>Nein</v>
      </c>
      <c r="AM2417" s="14" t="str">
        <f t="shared" si="337"/>
        <v>Positiv</v>
      </c>
    </row>
    <row r="2418" spans="1:39" ht="17.25" customHeight="1" x14ac:dyDescent="0.35">
      <c r="A2418" s="17">
        <v>14572041</v>
      </c>
      <c r="B2418" s="2" t="s">
        <v>1751</v>
      </c>
      <c r="C2418" s="1">
        <v>2025001</v>
      </c>
      <c r="D2418" s="1">
        <v>2000661</v>
      </c>
      <c r="E2418" s="2" t="s">
        <v>34</v>
      </c>
      <c r="F2418" s="2" t="s">
        <v>35</v>
      </c>
      <c r="G2418" s="2" t="s">
        <v>66</v>
      </c>
      <c r="H2418" s="2" t="s">
        <v>1301</v>
      </c>
      <c r="I2418" s="2" t="s">
        <v>1302</v>
      </c>
      <c r="J2418" s="2" t="s">
        <v>103</v>
      </c>
      <c r="K2418" s="2" t="s">
        <v>79</v>
      </c>
      <c r="L2418" s="2" t="s">
        <v>387</v>
      </c>
      <c r="M2418" s="2" t="s">
        <v>388</v>
      </c>
      <c r="N2418" s="2" t="s">
        <v>292</v>
      </c>
      <c r="O2418" s="3">
        <v>2</v>
      </c>
      <c r="P2418" s="3">
        <v>897.56460000000004</v>
      </c>
      <c r="Q2418" s="3">
        <v>929</v>
      </c>
      <c r="R2418" s="3">
        <v>1858</v>
      </c>
      <c r="S2418" s="3">
        <v>31.435400000000001</v>
      </c>
      <c r="T2418" s="3">
        <v>62.87</v>
      </c>
      <c r="U2418" s="3">
        <v>3.38</v>
      </c>
      <c r="V2418" s="2" t="s">
        <v>145</v>
      </c>
      <c r="W2418" s="2" t="s">
        <v>146</v>
      </c>
      <c r="X2418" s="2" t="s">
        <v>72</v>
      </c>
      <c r="Y2418" s="19" t="str">
        <f>VLOOKUP(G2418,'Verweis Kd-Gruppe'!$A$2:$B$8,2,FALSE)</f>
        <v>EXP</v>
      </c>
      <c r="Z2418" s="19" t="str">
        <f>VLOOKUP(J2418,'Verweis Art-Gruppe'!$A$2:$B$15,2,FALSE)</f>
        <v>Geräte</v>
      </c>
      <c r="AA2418" s="19" t="str">
        <f>VLOOKUP(W2418,'Verweis Vertreter'!$A$2:$B$24,2,FALSE)</f>
        <v>Muhsin Yortanli</v>
      </c>
      <c r="AB2418" s="12">
        <f t="shared" si="333"/>
        <v>2</v>
      </c>
      <c r="AC2418" s="12">
        <f t="shared" si="338"/>
        <v>897.56460000000004</v>
      </c>
      <c r="AD2418" s="12">
        <f t="shared" si="339"/>
        <v>929</v>
      </c>
      <c r="AE2418" s="12">
        <f t="shared" si="334"/>
        <v>1858</v>
      </c>
      <c r="AF2418" s="12">
        <f t="shared" si="335"/>
        <v>31.435400000000001</v>
      </c>
      <c r="AG2418" s="12">
        <f t="shared" si="336"/>
        <v>62.87</v>
      </c>
      <c r="AH2418" s="9">
        <f t="shared" si="340"/>
        <v>3.383745963401507E-2</v>
      </c>
      <c r="AI2418" s="14">
        <f>VLOOKUP(E2418,'Verweis Faktor'!$A:$B,2,FALSE)</f>
        <v>1</v>
      </c>
      <c r="AJ2418" s="14"/>
      <c r="AK2418" s="14" t="str">
        <f>IF(AL2418="Ja","Versandkosten",VLOOKUP(E2418,'Verweis Belegart'!$A$2:$B$9,2,FALSE))</f>
        <v>Hardware</v>
      </c>
      <c r="AL2418" s="14" t="str">
        <f t="shared" si="341"/>
        <v>Nein</v>
      </c>
      <c r="AM2418" s="14" t="str">
        <f t="shared" si="337"/>
        <v>Positiv</v>
      </c>
    </row>
    <row r="2419" spans="1:39" ht="17.25" customHeight="1" x14ac:dyDescent="0.35">
      <c r="A2419" s="17">
        <v>14572041</v>
      </c>
      <c r="B2419" s="2" t="s">
        <v>1751</v>
      </c>
      <c r="C2419" s="1">
        <v>2025001</v>
      </c>
      <c r="D2419" s="1">
        <v>2000661</v>
      </c>
      <c r="E2419" s="2" t="s">
        <v>34</v>
      </c>
      <c r="F2419" s="2" t="s">
        <v>35</v>
      </c>
      <c r="G2419" s="2" t="s">
        <v>66</v>
      </c>
      <c r="H2419" s="2" t="s">
        <v>1301</v>
      </c>
      <c r="I2419" s="2" t="s">
        <v>1302</v>
      </c>
      <c r="J2419" s="2" t="s">
        <v>103</v>
      </c>
      <c r="K2419" s="2" t="s">
        <v>83</v>
      </c>
      <c r="L2419" s="2" t="s">
        <v>983</v>
      </c>
      <c r="M2419" s="2" t="s">
        <v>984</v>
      </c>
      <c r="N2419" s="2" t="s">
        <v>985</v>
      </c>
      <c r="O2419" s="3">
        <v>1</v>
      </c>
      <c r="P2419" s="3">
        <v>829.95</v>
      </c>
      <c r="Q2419" s="3">
        <v>829</v>
      </c>
      <c r="R2419" s="3">
        <v>829</v>
      </c>
      <c r="S2419" s="3">
        <v>-0.95</v>
      </c>
      <c r="T2419" s="3">
        <v>-0.95</v>
      </c>
      <c r="U2419" s="3">
        <v>-0.11</v>
      </c>
      <c r="V2419" s="2" t="s">
        <v>145</v>
      </c>
      <c r="W2419" s="2" t="s">
        <v>146</v>
      </c>
      <c r="X2419" s="2" t="s">
        <v>72</v>
      </c>
      <c r="Y2419" s="19" t="str">
        <f>VLOOKUP(G2419,'Verweis Kd-Gruppe'!$A$2:$B$8,2,FALSE)</f>
        <v>EXP</v>
      </c>
      <c r="Z2419" s="19" t="str">
        <f>VLOOKUP(J2419,'Verweis Art-Gruppe'!$A$2:$B$15,2,FALSE)</f>
        <v>Geräte</v>
      </c>
      <c r="AA2419" s="19" t="str">
        <f>VLOOKUP(W2419,'Verweis Vertreter'!$A$2:$B$24,2,FALSE)</f>
        <v>Muhsin Yortanli</v>
      </c>
      <c r="AB2419" s="12">
        <f t="shared" si="333"/>
        <v>1</v>
      </c>
      <c r="AC2419" s="12">
        <f t="shared" si="338"/>
        <v>829.95</v>
      </c>
      <c r="AD2419" s="12">
        <f t="shared" si="339"/>
        <v>829</v>
      </c>
      <c r="AE2419" s="12">
        <f t="shared" si="334"/>
        <v>829</v>
      </c>
      <c r="AF2419" s="12">
        <f t="shared" si="335"/>
        <v>-0.95</v>
      </c>
      <c r="AG2419" s="12">
        <f t="shared" si="336"/>
        <v>-0.95</v>
      </c>
      <c r="AH2419" s="9">
        <f t="shared" si="340"/>
        <v>-1.1459589867310012E-3</v>
      </c>
      <c r="AI2419" s="14">
        <f>VLOOKUP(E2419,'Verweis Faktor'!$A:$B,2,FALSE)</f>
        <v>1</v>
      </c>
      <c r="AJ2419" s="14"/>
      <c r="AK2419" s="14" t="str">
        <f>IF(AL2419="Ja","Versandkosten",VLOOKUP(E2419,'Verweis Belegart'!$A$2:$B$9,2,FALSE))</f>
        <v>Hardware</v>
      </c>
      <c r="AL2419" s="14" t="str">
        <f t="shared" si="341"/>
        <v>Nein</v>
      </c>
      <c r="AM2419" s="14" t="str">
        <f t="shared" si="337"/>
        <v>Negativ</v>
      </c>
    </row>
    <row r="2420" spans="1:39" ht="17.25" customHeight="1" x14ac:dyDescent="0.35">
      <c r="A2420" s="17">
        <v>14572041</v>
      </c>
      <c r="B2420" s="2" t="s">
        <v>1751</v>
      </c>
      <c r="C2420" s="1">
        <v>2025001</v>
      </c>
      <c r="D2420" s="1">
        <v>2000661</v>
      </c>
      <c r="E2420" s="2" t="s">
        <v>34</v>
      </c>
      <c r="F2420" s="2" t="s">
        <v>35</v>
      </c>
      <c r="G2420" s="2" t="s">
        <v>66</v>
      </c>
      <c r="H2420" s="2" t="s">
        <v>1301</v>
      </c>
      <c r="I2420" s="2" t="s">
        <v>1302</v>
      </c>
      <c r="J2420" s="2" t="s">
        <v>103</v>
      </c>
      <c r="K2420" s="2" t="s">
        <v>87</v>
      </c>
      <c r="L2420" s="2" t="s">
        <v>56</v>
      </c>
      <c r="M2420" s="2" t="s">
        <v>57</v>
      </c>
      <c r="N2420" s="2" t="s">
        <v>58</v>
      </c>
      <c r="O2420" s="3">
        <v>2</v>
      </c>
      <c r="P2420" s="3">
        <v>605</v>
      </c>
      <c r="Q2420" s="3">
        <v>625</v>
      </c>
      <c r="R2420" s="3">
        <v>1250</v>
      </c>
      <c r="S2420" s="3">
        <v>20</v>
      </c>
      <c r="T2420" s="3">
        <v>40</v>
      </c>
      <c r="U2420" s="3">
        <v>3.2</v>
      </c>
      <c r="V2420" s="2" t="s">
        <v>145</v>
      </c>
      <c r="W2420" s="2" t="s">
        <v>146</v>
      </c>
      <c r="X2420" s="2" t="s">
        <v>72</v>
      </c>
      <c r="Y2420" s="19" t="str">
        <f>VLOOKUP(G2420,'Verweis Kd-Gruppe'!$A$2:$B$8,2,FALSE)</f>
        <v>EXP</v>
      </c>
      <c r="Z2420" s="19" t="str">
        <f>VLOOKUP(J2420,'Verweis Art-Gruppe'!$A$2:$B$15,2,FALSE)</f>
        <v>Geräte</v>
      </c>
      <c r="AA2420" s="19" t="str">
        <f>VLOOKUP(W2420,'Verweis Vertreter'!$A$2:$B$24,2,FALSE)</f>
        <v>Muhsin Yortanli</v>
      </c>
      <c r="AB2420" s="12">
        <f t="shared" si="333"/>
        <v>2</v>
      </c>
      <c r="AC2420" s="12">
        <f t="shared" si="338"/>
        <v>605</v>
      </c>
      <c r="AD2420" s="12">
        <f t="shared" si="339"/>
        <v>625</v>
      </c>
      <c r="AE2420" s="12">
        <f t="shared" si="334"/>
        <v>1250</v>
      </c>
      <c r="AF2420" s="12">
        <f t="shared" si="335"/>
        <v>20</v>
      </c>
      <c r="AG2420" s="12">
        <f t="shared" si="336"/>
        <v>40</v>
      </c>
      <c r="AH2420" s="9">
        <f t="shared" si="340"/>
        <v>3.2000000000000001E-2</v>
      </c>
      <c r="AI2420" s="14">
        <f>VLOOKUP(E2420,'Verweis Faktor'!$A:$B,2,FALSE)</f>
        <v>1</v>
      </c>
      <c r="AJ2420" s="14"/>
      <c r="AK2420" s="14" t="str">
        <f>IF(AL2420="Ja","Versandkosten",VLOOKUP(E2420,'Verweis Belegart'!$A$2:$B$9,2,FALSE))</f>
        <v>Hardware</v>
      </c>
      <c r="AL2420" s="14" t="str">
        <f t="shared" si="341"/>
        <v>Nein</v>
      </c>
      <c r="AM2420" s="14" t="str">
        <f t="shared" si="337"/>
        <v>Positiv</v>
      </c>
    </row>
    <row r="2421" spans="1:39" ht="17.25" customHeight="1" x14ac:dyDescent="0.35">
      <c r="A2421" s="17">
        <v>14572041</v>
      </c>
      <c r="B2421" s="2" t="s">
        <v>1751</v>
      </c>
      <c r="C2421" s="1">
        <v>2025001</v>
      </c>
      <c r="D2421" s="1">
        <v>2000661</v>
      </c>
      <c r="E2421" s="2" t="s">
        <v>34</v>
      </c>
      <c r="F2421" s="2" t="s">
        <v>35</v>
      </c>
      <c r="G2421" s="2" t="s">
        <v>66</v>
      </c>
      <c r="H2421" s="2" t="s">
        <v>1301</v>
      </c>
      <c r="I2421" s="2" t="s">
        <v>1302</v>
      </c>
      <c r="J2421" s="2" t="s">
        <v>103</v>
      </c>
      <c r="K2421" s="2" t="s">
        <v>91</v>
      </c>
      <c r="L2421" s="2" t="s">
        <v>56</v>
      </c>
      <c r="M2421" s="2" t="s">
        <v>57</v>
      </c>
      <c r="N2421" s="2" t="s">
        <v>58</v>
      </c>
      <c r="O2421" s="3">
        <v>1</v>
      </c>
      <c r="P2421" s="3">
        <v>605</v>
      </c>
      <c r="Q2421" s="3">
        <v>625</v>
      </c>
      <c r="R2421" s="3">
        <v>625</v>
      </c>
      <c r="S2421" s="3">
        <v>20</v>
      </c>
      <c r="T2421" s="3">
        <v>20</v>
      </c>
      <c r="U2421" s="3">
        <v>3.2</v>
      </c>
      <c r="V2421" s="2" t="s">
        <v>145</v>
      </c>
      <c r="W2421" s="2" t="s">
        <v>146</v>
      </c>
      <c r="X2421" s="2" t="s">
        <v>72</v>
      </c>
      <c r="Y2421" s="19" t="str">
        <f>VLOOKUP(G2421,'Verweis Kd-Gruppe'!$A$2:$B$8,2,FALSE)</f>
        <v>EXP</v>
      </c>
      <c r="Z2421" s="19" t="str">
        <f>VLOOKUP(J2421,'Verweis Art-Gruppe'!$A$2:$B$15,2,FALSE)</f>
        <v>Geräte</v>
      </c>
      <c r="AA2421" s="19" t="str">
        <f>VLOOKUP(W2421,'Verweis Vertreter'!$A$2:$B$24,2,FALSE)</f>
        <v>Muhsin Yortanli</v>
      </c>
      <c r="AB2421" s="12">
        <f t="shared" si="333"/>
        <v>1</v>
      </c>
      <c r="AC2421" s="12">
        <f t="shared" si="338"/>
        <v>605</v>
      </c>
      <c r="AD2421" s="12">
        <f t="shared" si="339"/>
        <v>625</v>
      </c>
      <c r="AE2421" s="12">
        <f t="shared" si="334"/>
        <v>625</v>
      </c>
      <c r="AF2421" s="12">
        <f t="shared" si="335"/>
        <v>20</v>
      </c>
      <c r="AG2421" s="12">
        <f t="shared" si="336"/>
        <v>20</v>
      </c>
      <c r="AH2421" s="9">
        <f t="shared" si="340"/>
        <v>3.2000000000000001E-2</v>
      </c>
      <c r="AI2421" s="14">
        <f>VLOOKUP(E2421,'Verweis Faktor'!$A:$B,2,FALSE)</f>
        <v>1</v>
      </c>
      <c r="AJ2421" s="14"/>
      <c r="AK2421" s="14" t="str">
        <f>IF(AL2421="Ja","Versandkosten",VLOOKUP(E2421,'Verweis Belegart'!$A$2:$B$9,2,FALSE))</f>
        <v>Hardware</v>
      </c>
      <c r="AL2421" s="14" t="str">
        <f t="shared" si="341"/>
        <v>Nein</v>
      </c>
      <c r="AM2421" s="14" t="str">
        <f t="shared" si="337"/>
        <v>Positiv</v>
      </c>
    </row>
    <row r="2422" spans="1:39" ht="17.25" customHeight="1" x14ac:dyDescent="0.35">
      <c r="A2422" s="17">
        <v>14572041</v>
      </c>
      <c r="B2422" s="2" t="s">
        <v>1751</v>
      </c>
      <c r="C2422" s="1">
        <v>2025001</v>
      </c>
      <c r="D2422" s="1">
        <v>2000661</v>
      </c>
      <c r="E2422" s="2" t="s">
        <v>34</v>
      </c>
      <c r="F2422" s="2" t="s">
        <v>35</v>
      </c>
      <c r="G2422" s="2" t="s">
        <v>66</v>
      </c>
      <c r="H2422" s="2" t="s">
        <v>1301</v>
      </c>
      <c r="I2422" s="2" t="s">
        <v>1302</v>
      </c>
      <c r="J2422" s="2" t="s">
        <v>103</v>
      </c>
      <c r="K2422" s="2" t="s">
        <v>95</v>
      </c>
      <c r="L2422" s="2" t="s">
        <v>1381</v>
      </c>
      <c r="M2422" s="2" t="s">
        <v>1382</v>
      </c>
      <c r="N2422" s="2" t="s">
        <v>292</v>
      </c>
      <c r="O2422" s="3">
        <v>1</v>
      </c>
      <c r="P2422" s="3">
        <v>894</v>
      </c>
      <c r="Q2422" s="3">
        <v>929</v>
      </c>
      <c r="R2422" s="3">
        <v>929</v>
      </c>
      <c r="S2422" s="3">
        <v>35</v>
      </c>
      <c r="T2422" s="3">
        <v>35</v>
      </c>
      <c r="U2422" s="3">
        <v>3.76</v>
      </c>
      <c r="V2422" s="2" t="s">
        <v>145</v>
      </c>
      <c r="W2422" s="2" t="s">
        <v>146</v>
      </c>
      <c r="X2422" s="2" t="s">
        <v>72</v>
      </c>
      <c r="Y2422" s="19" t="str">
        <f>VLOOKUP(G2422,'Verweis Kd-Gruppe'!$A$2:$B$8,2,FALSE)</f>
        <v>EXP</v>
      </c>
      <c r="Z2422" s="19" t="str">
        <f>VLOOKUP(J2422,'Verweis Art-Gruppe'!$A$2:$B$15,2,FALSE)</f>
        <v>Geräte</v>
      </c>
      <c r="AA2422" s="19" t="str">
        <f>VLOOKUP(W2422,'Verweis Vertreter'!$A$2:$B$24,2,FALSE)</f>
        <v>Muhsin Yortanli</v>
      </c>
      <c r="AB2422" s="12">
        <f t="shared" si="333"/>
        <v>1</v>
      </c>
      <c r="AC2422" s="12">
        <f t="shared" si="338"/>
        <v>894</v>
      </c>
      <c r="AD2422" s="12">
        <f t="shared" si="339"/>
        <v>929</v>
      </c>
      <c r="AE2422" s="12">
        <f t="shared" si="334"/>
        <v>929</v>
      </c>
      <c r="AF2422" s="12">
        <f t="shared" si="335"/>
        <v>35</v>
      </c>
      <c r="AG2422" s="12">
        <f t="shared" si="336"/>
        <v>35</v>
      </c>
      <c r="AH2422" s="9">
        <f t="shared" si="340"/>
        <v>3.7674919268030141E-2</v>
      </c>
      <c r="AI2422" s="14">
        <f>VLOOKUP(E2422,'Verweis Faktor'!$A:$B,2,FALSE)</f>
        <v>1</v>
      </c>
      <c r="AJ2422" s="14"/>
      <c r="AK2422" s="14" t="str">
        <f>IF(AL2422="Ja","Versandkosten",VLOOKUP(E2422,'Verweis Belegart'!$A$2:$B$9,2,FALSE))</f>
        <v>Hardware</v>
      </c>
      <c r="AL2422" s="14" t="str">
        <f t="shared" si="341"/>
        <v>Nein</v>
      </c>
      <c r="AM2422" s="14" t="str">
        <f t="shared" si="337"/>
        <v>Positiv</v>
      </c>
    </row>
    <row r="2423" spans="1:39" ht="17.25" customHeight="1" x14ac:dyDescent="0.35">
      <c r="A2423" s="17">
        <v>14572041</v>
      </c>
      <c r="B2423" s="2" t="s">
        <v>1751</v>
      </c>
      <c r="C2423" s="1">
        <v>2025001</v>
      </c>
      <c r="D2423" s="1">
        <v>2000661</v>
      </c>
      <c r="E2423" s="2" t="s">
        <v>34</v>
      </c>
      <c r="F2423" s="2" t="s">
        <v>35</v>
      </c>
      <c r="G2423" s="2" t="s">
        <v>66</v>
      </c>
      <c r="H2423" s="2" t="s">
        <v>1301</v>
      </c>
      <c r="I2423" s="2" t="s">
        <v>1302</v>
      </c>
      <c r="J2423" s="2" t="s">
        <v>103</v>
      </c>
      <c r="K2423" s="2" t="s">
        <v>99</v>
      </c>
      <c r="L2423" s="2" t="s">
        <v>1305</v>
      </c>
      <c r="M2423" s="2" t="s">
        <v>1306</v>
      </c>
      <c r="N2423" s="2" t="s">
        <v>139</v>
      </c>
      <c r="O2423" s="3">
        <v>1</v>
      </c>
      <c r="P2423" s="3">
        <v>704</v>
      </c>
      <c r="Q2423" s="3">
        <v>719</v>
      </c>
      <c r="R2423" s="3">
        <v>719</v>
      </c>
      <c r="S2423" s="3">
        <v>15</v>
      </c>
      <c r="T2423" s="3">
        <v>15</v>
      </c>
      <c r="U2423" s="3">
        <v>2.08</v>
      </c>
      <c r="V2423" s="2" t="s">
        <v>145</v>
      </c>
      <c r="W2423" s="2" t="s">
        <v>146</v>
      </c>
      <c r="X2423" s="2" t="s">
        <v>72</v>
      </c>
      <c r="Y2423" s="19" t="str">
        <f>VLOOKUP(G2423,'Verweis Kd-Gruppe'!$A$2:$B$8,2,FALSE)</f>
        <v>EXP</v>
      </c>
      <c r="Z2423" s="19" t="str">
        <f>VLOOKUP(J2423,'Verweis Art-Gruppe'!$A$2:$B$15,2,FALSE)</f>
        <v>Geräte</v>
      </c>
      <c r="AA2423" s="19" t="str">
        <f>VLOOKUP(W2423,'Verweis Vertreter'!$A$2:$B$24,2,FALSE)</f>
        <v>Muhsin Yortanli</v>
      </c>
      <c r="AB2423" s="12">
        <f t="shared" si="333"/>
        <v>1</v>
      </c>
      <c r="AC2423" s="12">
        <f t="shared" si="338"/>
        <v>704</v>
      </c>
      <c r="AD2423" s="12">
        <f t="shared" si="339"/>
        <v>719</v>
      </c>
      <c r="AE2423" s="12">
        <f t="shared" si="334"/>
        <v>719</v>
      </c>
      <c r="AF2423" s="12">
        <f t="shared" si="335"/>
        <v>15</v>
      </c>
      <c r="AG2423" s="12">
        <f t="shared" si="336"/>
        <v>15</v>
      </c>
      <c r="AH2423" s="9">
        <f t="shared" si="340"/>
        <v>2.0862308762169681E-2</v>
      </c>
      <c r="AI2423" s="14">
        <f>VLOOKUP(E2423,'Verweis Faktor'!$A:$B,2,FALSE)</f>
        <v>1</v>
      </c>
      <c r="AJ2423" s="14"/>
      <c r="AK2423" s="14" t="str">
        <f>IF(AL2423="Ja","Versandkosten",VLOOKUP(E2423,'Verweis Belegart'!$A$2:$B$9,2,FALSE))</f>
        <v>Hardware</v>
      </c>
      <c r="AL2423" s="14" t="str">
        <f t="shared" si="341"/>
        <v>Nein</v>
      </c>
      <c r="AM2423" s="14" t="str">
        <f t="shared" si="337"/>
        <v>Positiv</v>
      </c>
    </row>
    <row r="2424" spans="1:39" ht="17.25" customHeight="1" x14ac:dyDescent="0.35">
      <c r="A2424" s="17">
        <v>14572041</v>
      </c>
      <c r="B2424" s="2" t="s">
        <v>1751</v>
      </c>
      <c r="C2424" s="1">
        <v>2025001</v>
      </c>
      <c r="D2424" s="1">
        <v>2000661</v>
      </c>
      <c r="E2424" s="2" t="s">
        <v>34</v>
      </c>
      <c r="F2424" s="2" t="s">
        <v>35</v>
      </c>
      <c r="G2424" s="2" t="s">
        <v>66</v>
      </c>
      <c r="H2424" s="2" t="s">
        <v>1301</v>
      </c>
      <c r="I2424" s="2" t="s">
        <v>1302</v>
      </c>
      <c r="J2424" s="2" t="s">
        <v>103</v>
      </c>
      <c r="K2424" s="2" t="s">
        <v>103</v>
      </c>
      <c r="L2424" s="2" t="s">
        <v>578</v>
      </c>
      <c r="M2424" s="2" t="s">
        <v>579</v>
      </c>
      <c r="N2424" s="2" t="s">
        <v>457</v>
      </c>
      <c r="O2424" s="3">
        <v>1</v>
      </c>
      <c r="P2424" s="3">
        <v>901.34349999999995</v>
      </c>
      <c r="Q2424" s="3">
        <v>855</v>
      </c>
      <c r="R2424" s="3">
        <v>855</v>
      </c>
      <c r="S2424" s="3">
        <v>-46.343499999999999</v>
      </c>
      <c r="T2424" s="3">
        <v>-46.34</v>
      </c>
      <c r="U2424" s="3">
        <v>-5.42</v>
      </c>
      <c r="V2424" s="2" t="s">
        <v>145</v>
      </c>
      <c r="W2424" s="2" t="s">
        <v>146</v>
      </c>
      <c r="X2424" s="2" t="s">
        <v>72</v>
      </c>
      <c r="Y2424" s="19" t="str">
        <f>VLOOKUP(G2424,'Verweis Kd-Gruppe'!$A$2:$B$8,2,FALSE)</f>
        <v>EXP</v>
      </c>
      <c r="Z2424" s="19" t="str">
        <f>VLOOKUP(J2424,'Verweis Art-Gruppe'!$A$2:$B$15,2,FALSE)</f>
        <v>Geräte</v>
      </c>
      <c r="AA2424" s="19" t="str">
        <f>VLOOKUP(W2424,'Verweis Vertreter'!$A$2:$B$24,2,FALSE)</f>
        <v>Muhsin Yortanli</v>
      </c>
      <c r="AB2424" s="12">
        <f t="shared" si="333"/>
        <v>1</v>
      </c>
      <c r="AC2424" s="12">
        <f t="shared" si="338"/>
        <v>901.34349999999995</v>
      </c>
      <c r="AD2424" s="12">
        <f t="shared" si="339"/>
        <v>855</v>
      </c>
      <c r="AE2424" s="12">
        <f t="shared" si="334"/>
        <v>855</v>
      </c>
      <c r="AF2424" s="12">
        <f t="shared" si="335"/>
        <v>-46.343499999999999</v>
      </c>
      <c r="AG2424" s="12">
        <f t="shared" si="336"/>
        <v>-46.34</v>
      </c>
      <c r="AH2424" s="9">
        <f t="shared" si="340"/>
        <v>-5.4198830409356732E-2</v>
      </c>
      <c r="AI2424" s="14">
        <f>VLOOKUP(E2424,'Verweis Faktor'!$A:$B,2,FALSE)</f>
        <v>1</v>
      </c>
      <c r="AJ2424" s="14"/>
      <c r="AK2424" s="14" t="str">
        <f>IF(AL2424="Ja","Versandkosten",VLOOKUP(E2424,'Verweis Belegart'!$A$2:$B$9,2,FALSE))</f>
        <v>Hardware</v>
      </c>
      <c r="AL2424" s="14" t="str">
        <f t="shared" si="341"/>
        <v>Nein</v>
      </c>
      <c r="AM2424" s="14" t="str">
        <f t="shared" si="337"/>
        <v>Negativ</v>
      </c>
    </row>
    <row r="2425" spans="1:39" ht="17.25" customHeight="1" x14ac:dyDescent="0.35">
      <c r="A2425" s="17">
        <v>14572041</v>
      </c>
      <c r="B2425" s="2" t="s">
        <v>1751</v>
      </c>
      <c r="C2425" s="1">
        <v>2025001</v>
      </c>
      <c r="D2425" s="1">
        <v>2000661</v>
      </c>
      <c r="E2425" s="2" t="s">
        <v>34</v>
      </c>
      <c r="F2425" s="2" t="s">
        <v>35</v>
      </c>
      <c r="G2425" s="2" t="s">
        <v>66</v>
      </c>
      <c r="H2425" s="2" t="s">
        <v>1301</v>
      </c>
      <c r="I2425" s="2" t="s">
        <v>1302</v>
      </c>
      <c r="J2425" s="2" t="s">
        <v>103</v>
      </c>
      <c r="K2425" s="2" t="s">
        <v>107</v>
      </c>
      <c r="L2425" s="2" t="s">
        <v>279</v>
      </c>
      <c r="M2425" s="2" t="s">
        <v>280</v>
      </c>
      <c r="N2425" s="2" t="s">
        <v>271</v>
      </c>
      <c r="O2425" s="3">
        <v>1</v>
      </c>
      <c r="P2425" s="3">
        <v>411.96159999999998</v>
      </c>
      <c r="Q2425" s="3">
        <v>427</v>
      </c>
      <c r="R2425" s="3">
        <v>427</v>
      </c>
      <c r="S2425" s="3">
        <v>15.038399999999999</v>
      </c>
      <c r="T2425" s="3">
        <v>15.04</v>
      </c>
      <c r="U2425" s="3">
        <v>3.52</v>
      </c>
      <c r="V2425" s="2" t="s">
        <v>145</v>
      </c>
      <c r="W2425" s="2" t="s">
        <v>146</v>
      </c>
      <c r="X2425" s="2" t="s">
        <v>72</v>
      </c>
      <c r="Y2425" s="19" t="str">
        <f>VLOOKUP(G2425,'Verweis Kd-Gruppe'!$A$2:$B$8,2,FALSE)</f>
        <v>EXP</v>
      </c>
      <c r="Z2425" s="19" t="str">
        <f>VLOOKUP(J2425,'Verweis Art-Gruppe'!$A$2:$B$15,2,FALSE)</f>
        <v>Geräte</v>
      </c>
      <c r="AA2425" s="19" t="str">
        <f>VLOOKUP(W2425,'Verweis Vertreter'!$A$2:$B$24,2,FALSE)</f>
        <v>Muhsin Yortanli</v>
      </c>
      <c r="AB2425" s="12">
        <f t="shared" si="333"/>
        <v>1</v>
      </c>
      <c r="AC2425" s="12">
        <f t="shared" si="338"/>
        <v>411.96159999999998</v>
      </c>
      <c r="AD2425" s="12">
        <f t="shared" si="339"/>
        <v>427</v>
      </c>
      <c r="AE2425" s="12">
        <f t="shared" si="334"/>
        <v>427</v>
      </c>
      <c r="AF2425" s="12">
        <f t="shared" si="335"/>
        <v>15.038399999999999</v>
      </c>
      <c r="AG2425" s="12">
        <f t="shared" si="336"/>
        <v>15.04</v>
      </c>
      <c r="AH2425" s="9">
        <f t="shared" si="340"/>
        <v>3.522248243559719E-2</v>
      </c>
      <c r="AI2425" s="14">
        <f>VLOOKUP(E2425,'Verweis Faktor'!$A:$B,2,FALSE)</f>
        <v>1</v>
      </c>
      <c r="AJ2425" s="14"/>
      <c r="AK2425" s="14" t="str">
        <f>IF(AL2425="Ja","Versandkosten",VLOOKUP(E2425,'Verweis Belegart'!$A$2:$B$9,2,FALSE))</f>
        <v>Hardware</v>
      </c>
      <c r="AL2425" s="14" t="str">
        <f t="shared" si="341"/>
        <v>Nein</v>
      </c>
      <c r="AM2425" s="14" t="str">
        <f t="shared" si="337"/>
        <v>Positiv</v>
      </c>
    </row>
    <row r="2426" spans="1:39" ht="17.25" customHeight="1" x14ac:dyDescent="0.35">
      <c r="A2426" s="17">
        <v>14572041</v>
      </c>
      <c r="B2426" s="2" t="s">
        <v>1751</v>
      </c>
      <c r="C2426" s="1">
        <v>2025001</v>
      </c>
      <c r="D2426" s="1">
        <v>2000661</v>
      </c>
      <c r="E2426" s="2" t="s">
        <v>34</v>
      </c>
      <c r="F2426" s="2" t="s">
        <v>35</v>
      </c>
      <c r="G2426" s="2" t="s">
        <v>66</v>
      </c>
      <c r="H2426" s="2" t="s">
        <v>1301</v>
      </c>
      <c r="I2426" s="2" t="s">
        <v>1302</v>
      </c>
      <c r="J2426" s="2" t="s">
        <v>103</v>
      </c>
      <c r="K2426" s="2" t="s">
        <v>111</v>
      </c>
      <c r="L2426" s="2" t="s">
        <v>281</v>
      </c>
      <c r="M2426" s="2" t="s">
        <v>282</v>
      </c>
      <c r="N2426" s="2" t="s">
        <v>283</v>
      </c>
      <c r="O2426" s="3">
        <v>1</v>
      </c>
      <c r="P2426" s="3">
        <v>494.59449999999998</v>
      </c>
      <c r="Q2426" s="3">
        <v>519</v>
      </c>
      <c r="R2426" s="3">
        <v>519</v>
      </c>
      <c r="S2426" s="3">
        <v>24.4055</v>
      </c>
      <c r="T2426" s="3">
        <v>24.41</v>
      </c>
      <c r="U2426" s="3">
        <v>4.7</v>
      </c>
      <c r="V2426" s="2" t="s">
        <v>145</v>
      </c>
      <c r="W2426" s="2" t="s">
        <v>146</v>
      </c>
      <c r="X2426" s="2" t="s">
        <v>72</v>
      </c>
      <c r="Y2426" s="19" t="str">
        <f>VLOOKUP(G2426,'Verweis Kd-Gruppe'!$A$2:$B$8,2,FALSE)</f>
        <v>EXP</v>
      </c>
      <c r="Z2426" s="19" t="str">
        <f>VLOOKUP(J2426,'Verweis Art-Gruppe'!$A$2:$B$15,2,FALSE)</f>
        <v>Geräte</v>
      </c>
      <c r="AA2426" s="19" t="str">
        <f>VLOOKUP(W2426,'Verweis Vertreter'!$A$2:$B$24,2,FALSE)</f>
        <v>Muhsin Yortanli</v>
      </c>
      <c r="AB2426" s="12">
        <f t="shared" si="333"/>
        <v>1</v>
      </c>
      <c r="AC2426" s="12">
        <f t="shared" si="338"/>
        <v>494.59449999999998</v>
      </c>
      <c r="AD2426" s="12">
        <f t="shared" si="339"/>
        <v>519</v>
      </c>
      <c r="AE2426" s="12">
        <f t="shared" si="334"/>
        <v>519</v>
      </c>
      <c r="AF2426" s="12">
        <f t="shared" si="335"/>
        <v>24.4055</v>
      </c>
      <c r="AG2426" s="12">
        <f t="shared" si="336"/>
        <v>24.41</v>
      </c>
      <c r="AH2426" s="9">
        <f t="shared" si="340"/>
        <v>4.7032755298651252E-2</v>
      </c>
      <c r="AI2426" s="14">
        <f>VLOOKUP(E2426,'Verweis Faktor'!$A:$B,2,FALSE)</f>
        <v>1</v>
      </c>
      <c r="AJ2426" s="14"/>
      <c r="AK2426" s="14" t="str">
        <f>IF(AL2426="Ja","Versandkosten",VLOOKUP(E2426,'Verweis Belegart'!$A$2:$B$9,2,FALSE))</f>
        <v>Hardware</v>
      </c>
      <c r="AL2426" s="14" t="str">
        <f t="shared" si="341"/>
        <v>Nein</v>
      </c>
      <c r="AM2426" s="14" t="str">
        <f t="shared" si="337"/>
        <v>Positiv</v>
      </c>
    </row>
    <row r="2427" spans="1:39" ht="17.25" customHeight="1" x14ac:dyDescent="0.35">
      <c r="A2427" s="17">
        <v>14572041</v>
      </c>
      <c r="B2427" s="2" t="s">
        <v>1751</v>
      </c>
      <c r="C2427" s="1">
        <v>2025001</v>
      </c>
      <c r="D2427" s="1">
        <v>2000661</v>
      </c>
      <c r="E2427" s="2" t="s">
        <v>34</v>
      </c>
      <c r="F2427" s="2" t="s">
        <v>35</v>
      </c>
      <c r="G2427" s="2" t="s">
        <v>66</v>
      </c>
      <c r="H2427" s="2" t="s">
        <v>1301</v>
      </c>
      <c r="I2427" s="2" t="s">
        <v>1302</v>
      </c>
      <c r="J2427" s="2" t="s">
        <v>103</v>
      </c>
      <c r="K2427" s="2" t="s">
        <v>115</v>
      </c>
      <c r="L2427" s="2" t="s">
        <v>1490</v>
      </c>
      <c r="M2427" s="2" t="s">
        <v>1491</v>
      </c>
      <c r="N2427" s="2" t="s">
        <v>1492</v>
      </c>
      <c r="O2427" s="3">
        <v>1</v>
      </c>
      <c r="P2427" s="3">
        <v>169.4264</v>
      </c>
      <c r="Q2427" s="3">
        <v>175</v>
      </c>
      <c r="R2427" s="3">
        <v>175</v>
      </c>
      <c r="S2427" s="3">
        <v>5.5735999999999999</v>
      </c>
      <c r="T2427" s="3">
        <v>5.57</v>
      </c>
      <c r="U2427" s="3">
        <v>3.18</v>
      </c>
      <c r="V2427" s="2" t="s">
        <v>145</v>
      </c>
      <c r="W2427" s="2" t="s">
        <v>146</v>
      </c>
      <c r="X2427" s="2" t="s">
        <v>72</v>
      </c>
      <c r="Y2427" s="19" t="str">
        <f>VLOOKUP(G2427,'Verweis Kd-Gruppe'!$A$2:$B$8,2,FALSE)</f>
        <v>EXP</v>
      </c>
      <c r="Z2427" s="19" t="str">
        <f>VLOOKUP(J2427,'Verweis Art-Gruppe'!$A$2:$B$15,2,FALSE)</f>
        <v>Geräte</v>
      </c>
      <c r="AA2427" s="19" t="str">
        <f>VLOOKUP(W2427,'Verweis Vertreter'!$A$2:$B$24,2,FALSE)</f>
        <v>Muhsin Yortanli</v>
      </c>
      <c r="AB2427" s="12">
        <f t="shared" si="333"/>
        <v>1</v>
      </c>
      <c r="AC2427" s="12">
        <f t="shared" si="338"/>
        <v>169.4264</v>
      </c>
      <c r="AD2427" s="12">
        <f t="shared" si="339"/>
        <v>175</v>
      </c>
      <c r="AE2427" s="12">
        <f t="shared" si="334"/>
        <v>175</v>
      </c>
      <c r="AF2427" s="12">
        <f t="shared" si="335"/>
        <v>5.5735999999999999</v>
      </c>
      <c r="AG2427" s="12">
        <f t="shared" si="336"/>
        <v>5.57</v>
      </c>
      <c r="AH2427" s="9">
        <f t="shared" si="340"/>
        <v>3.1828571428571428E-2</v>
      </c>
      <c r="AI2427" s="14">
        <f>VLOOKUP(E2427,'Verweis Faktor'!$A:$B,2,FALSE)</f>
        <v>1</v>
      </c>
      <c r="AJ2427" s="14"/>
      <c r="AK2427" s="14" t="str">
        <f>IF(AL2427="Ja","Versandkosten",VLOOKUP(E2427,'Verweis Belegart'!$A$2:$B$9,2,FALSE))</f>
        <v>Hardware</v>
      </c>
      <c r="AL2427" s="14" t="str">
        <f t="shared" si="341"/>
        <v>Nein</v>
      </c>
      <c r="AM2427" s="14" t="str">
        <f t="shared" si="337"/>
        <v>Positiv</v>
      </c>
    </row>
    <row r="2428" spans="1:39" ht="17.25" customHeight="1" x14ac:dyDescent="0.35">
      <c r="A2428" s="17">
        <v>14572041</v>
      </c>
      <c r="B2428" s="2" t="s">
        <v>1751</v>
      </c>
      <c r="C2428" s="1">
        <v>2025001</v>
      </c>
      <c r="D2428" s="1">
        <v>2000661</v>
      </c>
      <c r="E2428" s="2" t="s">
        <v>34</v>
      </c>
      <c r="F2428" s="2" t="s">
        <v>35</v>
      </c>
      <c r="G2428" s="2" t="s">
        <v>66</v>
      </c>
      <c r="H2428" s="2" t="s">
        <v>1301</v>
      </c>
      <c r="I2428" s="2" t="s">
        <v>1302</v>
      </c>
      <c r="J2428" s="2" t="s">
        <v>103</v>
      </c>
      <c r="K2428" s="2" t="s">
        <v>289</v>
      </c>
      <c r="L2428" s="2" t="s">
        <v>569</v>
      </c>
      <c r="M2428" s="2" t="s">
        <v>570</v>
      </c>
      <c r="N2428" s="2" t="s">
        <v>571</v>
      </c>
      <c r="O2428" s="3">
        <v>1</v>
      </c>
      <c r="P2428" s="3">
        <v>685</v>
      </c>
      <c r="Q2428" s="3">
        <v>719</v>
      </c>
      <c r="R2428" s="3">
        <v>719</v>
      </c>
      <c r="S2428" s="3">
        <v>34</v>
      </c>
      <c r="T2428" s="3">
        <v>34</v>
      </c>
      <c r="U2428" s="3">
        <v>4.72</v>
      </c>
      <c r="V2428" s="2" t="s">
        <v>145</v>
      </c>
      <c r="W2428" s="2" t="s">
        <v>146</v>
      </c>
      <c r="X2428" s="2" t="s">
        <v>72</v>
      </c>
      <c r="Y2428" s="19" t="str">
        <f>VLOOKUP(G2428,'Verweis Kd-Gruppe'!$A$2:$B$8,2,FALSE)</f>
        <v>EXP</v>
      </c>
      <c r="Z2428" s="19" t="str">
        <f>VLOOKUP(J2428,'Verweis Art-Gruppe'!$A$2:$B$15,2,FALSE)</f>
        <v>Geräte</v>
      </c>
      <c r="AA2428" s="19" t="str">
        <f>VLOOKUP(W2428,'Verweis Vertreter'!$A$2:$B$24,2,FALSE)</f>
        <v>Muhsin Yortanli</v>
      </c>
      <c r="AB2428" s="12">
        <f t="shared" si="333"/>
        <v>1</v>
      </c>
      <c r="AC2428" s="12">
        <f t="shared" si="338"/>
        <v>685</v>
      </c>
      <c r="AD2428" s="12">
        <f t="shared" si="339"/>
        <v>719</v>
      </c>
      <c r="AE2428" s="12">
        <f t="shared" si="334"/>
        <v>719</v>
      </c>
      <c r="AF2428" s="12">
        <f t="shared" si="335"/>
        <v>34</v>
      </c>
      <c r="AG2428" s="12">
        <f t="shared" si="336"/>
        <v>34</v>
      </c>
      <c r="AH2428" s="9">
        <f t="shared" si="340"/>
        <v>4.7287899860917942E-2</v>
      </c>
      <c r="AI2428" s="14">
        <f>VLOOKUP(E2428,'Verweis Faktor'!$A:$B,2,FALSE)</f>
        <v>1</v>
      </c>
      <c r="AJ2428" s="14"/>
      <c r="AK2428" s="14" t="str">
        <f>IF(AL2428="Ja","Versandkosten",VLOOKUP(E2428,'Verweis Belegart'!$A$2:$B$9,2,FALSE))</f>
        <v>Hardware</v>
      </c>
      <c r="AL2428" s="14" t="str">
        <f t="shared" si="341"/>
        <v>Nein</v>
      </c>
      <c r="AM2428" s="14" t="str">
        <f t="shared" si="337"/>
        <v>Positiv</v>
      </c>
    </row>
    <row r="2429" spans="1:39" ht="17.25" customHeight="1" x14ac:dyDescent="0.35">
      <c r="A2429" s="17">
        <v>14572041</v>
      </c>
      <c r="B2429" s="2" t="s">
        <v>1751</v>
      </c>
      <c r="C2429" s="1">
        <v>2025001</v>
      </c>
      <c r="D2429" s="1">
        <v>2000661</v>
      </c>
      <c r="E2429" s="2" t="s">
        <v>34</v>
      </c>
      <c r="F2429" s="2" t="s">
        <v>35</v>
      </c>
      <c r="G2429" s="2" t="s">
        <v>66</v>
      </c>
      <c r="H2429" s="2" t="s">
        <v>1301</v>
      </c>
      <c r="I2429" s="2" t="s">
        <v>1302</v>
      </c>
      <c r="J2429" s="2" t="s">
        <v>103</v>
      </c>
      <c r="K2429" s="2" t="s">
        <v>293</v>
      </c>
      <c r="L2429" s="2" t="s">
        <v>305</v>
      </c>
      <c r="M2429" s="2" t="s">
        <v>306</v>
      </c>
      <c r="N2429" s="2" t="s">
        <v>283</v>
      </c>
      <c r="O2429" s="3">
        <v>2</v>
      </c>
      <c r="P2429" s="3">
        <v>492.46980000000002</v>
      </c>
      <c r="Q2429" s="3">
        <v>519</v>
      </c>
      <c r="R2429" s="3">
        <v>1038</v>
      </c>
      <c r="S2429" s="3">
        <v>26.530200000000001</v>
      </c>
      <c r="T2429" s="3">
        <v>53.06</v>
      </c>
      <c r="U2429" s="3">
        <v>5.1100000000000003</v>
      </c>
      <c r="V2429" s="2" t="s">
        <v>145</v>
      </c>
      <c r="W2429" s="2" t="s">
        <v>146</v>
      </c>
      <c r="X2429" s="2" t="s">
        <v>72</v>
      </c>
      <c r="Y2429" s="19" t="str">
        <f>VLOOKUP(G2429,'Verweis Kd-Gruppe'!$A$2:$B$8,2,FALSE)</f>
        <v>EXP</v>
      </c>
      <c r="Z2429" s="19" t="str">
        <f>VLOOKUP(J2429,'Verweis Art-Gruppe'!$A$2:$B$15,2,FALSE)</f>
        <v>Geräte</v>
      </c>
      <c r="AA2429" s="19" t="str">
        <f>VLOOKUP(W2429,'Verweis Vertreter'!$A$2:$B$24,2,FALSE)</f>
        <v>Muhsin Yortanli</v>
      </c>
      <c r="AB2429" s="12">
        <f t="shared" si="333"/>
        <v>2</v>
      </c>
      <c r="AC2429" s="12">
        <f t="shared" si="338"/>
        <v>492.46980000000002</v>
      </c>
      <c r="AD2429" s="12">
        <f t="shared" si="339"/>
        <v>519</v>
      </c>
      <c r="AE2429" s="12">
        <f t="shared" si="334"/>
        <v>1038</v>
      </c>
      <c r="AF2429" s="12">
        <f t="shared" si="335"/>
        <v>26.530200000000001</v>
      </c>
      <c r="AG2429" s="12">
        <f t="shared" si="336"/>
        <v>53.06</v>
      </c>
      <c r="AH2429" s="9">
        <f t="shared" si="340"/>
        <v>5.1117533718689788E-2</v>
      </c>
      <c r="AI2429" s="14">
        <f>VLOOKUP(E2429,'Verweis Faktor'!$A:$B,2,FALSE)</f>
        <v>1</v>
      </c>
      <c r="AJ2429" s="14"/>
      <c r="AK2429" s="14" t="str">
        <f>IF(AL2429="Ja","Versandkosten",VLOOKUP(E2429,'Verweis Belegart'!$A$2:$B$9,2,FALSE))</f>
        <v>Hardware</v>
      </c>
      <c r="AL2429" s="14" t="str">
        <f t="shared" si="341"/>
        <v>Nein</v>
      </c>
      <c r="AM2429" s="14" t="str">
        <f t="shared" si="337"/>
        <v>Positiv</v>
      </c>
    </row>
    <row r="2430" spans="1:39" ht="17.25" customHeight="1" x14ac:dyDescent="0.35">
      <c r="A2430" s="17">
        <v>14572041</v>
      </c>
      <c r="B2430" s="2" t="s">
        <v>1751</v>
      </c>
      <c r="C2430" s="1">
        <v>2025001</v>
      </c>
      <c r="D2430" s="1">
        <v>2000661</v>
      </c>
      <c r="E2430" s="2" t="s">
        <v>34</v>
      </c>
      <c r="F2430" s="2" t="s">
        <v>35</v>
      </c>
      <c r="G2430" s="2" t="s">
        <v>66</v>
      </c>
      <c r="H2430" s="2" t="s">
        <v>1301</v>
      </c>
      <c r="I2430" s="2" t="s">
        <v>1302</v>
      </c>
      <c r="J2430" s="2" t="s">
        <v>103</v>
      </c>
      <c r="K2430" s="2" t="s">
        <v>296</v>
      </c>
      <c r="L2430" s="2" t="s">
        <v>1148</v>
      </c>
      <c r="M2430" s="2" t="s">
        <v>1149</v>
      </c>
      <c r="N2430" s="2" t="s">
        <v>274</v>
      </c>
      <c r="O2430" s="3">
        <v>2</v>
      </c>
      <c r="P2430" s="3">
        <v>1114</v>
      </c>
      <c r="Q2430" s="3">
        <v>1115</v>
      </c>
      <c r="R2430" s="3">
        <v>2230</v>
      </c>
      <c r="S2430" s="3">
        <v>1</v>
      </c>
      <c r="T2430" s="3">
        <v>2</v>
      </c>
      <c r="U2430" s="3">
        <v>0.08</v>
      </c>
      <c r="V2430" s="2" t="s">
        <v>145</v>
      </c>
      <c r="W2430" s="2" t="s">
        <v>146</v>
      </c>
      <c r="X2430" s="2" t="s">
        <v>72</v>
      </c>
      <c r="Y2430" s="19" t="str">
        <f>VLOOKUP(G2430,'Verweis Kd-Gruppe'!$A$2:$B$8,2,FALSE)</f>
        <v>EXP</v>
      </c>
      <c r="Z2430" s="19" t="str">
        <f>VLOOKUP(J2430,'Verweis Art-Gruppe'!$A$2:$B$15,2,FALSE)</f>
        <v>Geräte</v>
      </c>
      <c r="AA2430" s="19" t="str">
        <f>VLOOKUP(W2430,'Verweis Vertreter'!$A$2:$B$24,2,FALSE)</f>
        <v>Muhsin Yortanli</v>
      </c>
      <c r="AB2430" s="12">
        <f t="shared" si="333"/>
        <v>2</v>
      </c>
      <c r="AC2430" s="12">
        <f t="shared" si="338"/>
        <v>1114</v>
      </c>
      <c r="AD2430" s="12">
        <f t="shared" si="339"/>
        <v>1115</v>
      </c>
      <c r="AE2430" s="12">
        <f t="shared" si="334"/>
        <v>2230</v>
      </c>
      <c r="AF2430" s="12">
        <f t="shared" si="335"/>
        <v>1</v>
      </c>
      <c r="AG2430" s="12">
        <f t="shared" si="336"/>
        <v>2</v>
      </c>
      <c r="AH2430" s="9">
        <f t="shared" si="340"/>
        <v>8.9686098654708521E-4</v>
      </c>
      <c r="AI2430" s="14">
        <f>VLOOKUP(E2430,'Verweis Faktor'!$A:$B,2,FALSE)</f>
        <v>1</v>
      </c>
      <c r="AJ2430" s="14"/>
      <c r="AK2430" s="14" t="str">
        <f>IF(AL2430="Ja","Versandkosten",VLOOKUP(E2430,'Verweis Belegart'!$A$2:$B$9,2,FALSE))</f>
        <v>Hardware</v>
      </c>
      <c r="AL2430" s="14" t="str">
        <f t="shared" si="341"/>
        <v>Nein</v>
      </c>
      <c r="AM2430" s="14" t="str">
        <f t="shared" si="337"/>
        <v>Positiv</v>
      </c>
    </row>
    <row r="2431" spans="1:39" ht="17.25" customHeight="1" x14ac:dyDescent="0.35">
      <c r="A2431" s="17">
        <v>14573168</v>
      </c>
      <c r="B2431" s="2" t="s">
        <v>1751</v>
      </c>
      <c r="C2431" s="1">
        <v>2025001</v>
      </c>
      <c r="D2431" s="1">
        <v>2000662</v>
      </c>
      <c r="E2431" s="2" t="s">
        <v>34</v>
      </c>
      <c r="F2431" s="2" t="s">
        <v>142</v>
      </c>
      <c r="G2431" s="2" t="s">
        <v>36</v>
      </c>
      <c r="H2431" s="2" t="s">
        <v>190</v>
      </c>
      <c r="I2431" s="2" t="s">
        <v>191</v>
      </c>
      <c r="J2431" s="2" t="s">
        <v>103</v>
      </c>
      <c r="K2431" s="2" t="s">
        <v>28</v>
      </c>
      <c r="L2431" s="2" t="s">
        <v>205</v>
      </c>
      <c r="M2431" s="2" t="s">
        <v>206</v>
      </c>
      <c r="N2431" s="2" t="s">
        <v>207</v>
      </c>
      <c r="O2431" s="3">
        <v>14</v>
      </c>
      <c r="P2431" s="3">
        <v>112.0598</v>
      </c>
      <c r="Q2431" s="3">
        <v>129.63999999999999</v>
      </c>
      <c r="R2431" s="3">
        <v>1814.96</v>
      </c>
      <c r="S2431" s="3">
        <v>17.580200000000001</v>
      </c>
      <c r="T2431" s="3">
        <v>246.12</v>
      </c>
      <c r="U2431" s="3">
        <v>13.56</v>
      </c>
      <c r="V2431" s="2" t="s">
        <v>195</v>
      </c>
      <c r="W2431" s="2" t="s">
        <v>196</v>
      </c>
      <c r="X2431" s="2" t="s">
        <v>197</v>
      </c>
      <c r="Y2431" s="19" t="str">
        <f>VLOOKUP(G2431,'Verweis Kd-Gruppe'!$A$2:$B$8,2,FALSE)</f>
        <v>GRK</v>
      </c>
      <c r="Z2431" s="19" t="str">
        <f>VLOOKUP(J2431,'Verweis Art-Gruppe'!$A$2:$B$15,2,FALSE)</f>
        <v>Geräte</v>
      </c>
      <c r="AA2431" s="19" t="str">
        <f>VLOOKUP(W2431,'Verweis Vertreter'!$A$2:$B$24,2,FALSE)</f>
        <v>Akin Erdem</v>
      </c>
      <c r="AB2431" s="12">
        <f t="shared" si="333"/>
        <v>14</v>
      </c>
      <c r="AC2431" s="12">
        <f t="shared" si="338"/>
        <v>112.0598</v>
      </c>
      <c r="AD2431" s="12">
        <f t="shared" si="339"/>
        <v>129.63999999999999</v>
      </c>
      <c r="AE2431" s="12">
        <f t="shared" si="334"/>
        <v>1814.96</v>
      </c>
      <c r="AF2431" s="12">
        <f t="shared" si="335"/>
        <v>17.580200000000001</v>
      </c>
      <c r="AG2431" s="12">
        <f t="shared" si="336"/>
        <v>246.12</v>
      </c>
      <c r="AH2431" s="9">
        <f t="shared" si="340"/>
        <v>0.13560629435359456</v>
      </c>
      <c r="AI2431" s="14">
        <f>VLOOKUP(E2431,'Verweis Faktor'!$A:$B,2,FALSE)</f>
        <v>1</v>
      </c>
      <c r="AJ2431" s="14"/>
      <c r="AK2431" s="14" t="str">
        <f>IF(AL2431="Ja","Versandkosten",VLOOKUP(E2431,'Verweis Belegart'!$A$2:$B$9,2,FALSE))</f>
        <v>Hardware</v>
      </c>
      <c r="AL2431" s="14" t="str">
        <f t="shared" si="341"/>
        <v>Nein</v>
      </c>
      <c r="AM2431" s="14" t="str">
        <f t="shared" si="337"/>
        <v>Positiv</v>
      </c>
    </row>
    <row r="2432" spans="1:39" ht="17.25" customHeight="1" x14ac:dyDescent="0.35">
      <c r="A2432" s="17">
        <v>14573168</v>
      </c>
      <c r="B2432" s="2" t="s">
        <v>1751</v>
      </c>
      <c r="C2432" s="1">
        <v>2025001</v>
      </c>
      <c r="D2432" s="1">
        <v>2000662</v>
      </c>
      <c r="E2432" s="2" t="s">
        <v>34</v>
      </c>
      <c r="F2432" s="2" t="s">
        <v>142</v>
      </c>
      <c r="G2432" s="2" t="s">
        <v>36</v>
      </c>
      <c r="H2432" s="2" t="s">
        <v>190</v>
      </c>
      <c r="I2432" s="2" t="s">
        <v>191</v>
      </c>
      <c r="J2432" s="2" t="s">
        <v>103</v>
      </c>
      <c r="K2432" s="2" t="s">
        <v>45</v>
      </c>
      <c r="L2432" s="2" t="s">
        <v>1339</v>
      </c>
      <c r="M2432" s="2" t="s">
        <v>1340</v>
      </c>
      <c r="N2432" s="2" t="s">
        <v>922</v>
      </c>
      <c r="O2432" s="3">
        <v>2</v>
      </c>
      <c r="P2432" s="3">
        <v>77.5</v>
      </c>
      <c r="Q2432" s="3">
        <v>81.400000000000006</v>
      </c>
      <c r="R2432" s="3">
        <v>162.80000000000001</v>
      </c>
      <c r="S2432" s="3">
        <v>3.9</v>
      </c>
      <c r="T2432" s="3">
        <v>7.8</v>
      </c>
      <c r="U2432" s="3">
        <v>4.79</v>
      </c>
      <c r="V2432" s="2" t="s">
        <v>195</v>
      </c>
      <c r="W2432" s="2" t="s">
        <v>196</v>
      </c>
      <c r="X2432" s="2" t="s">
        <v>197</v>
      </c>
      <c r="Y2432" s="19" t="str">
        <f>VLOOKUP(G2432,'Verweis Kd-Gruppe'!$A$2:$B$8,2,FALSE)</f>
        <v>GRK</v>
      </c>
      <c r="Z2432" s="19" t="str">
        <f>VLOOKUP(J2432,'Verweis Art-Gruppe'!$A$2:$B$15,2,FALSE)</f>
        <v>Geräte</v>
      </c>
      <c r="AA2432" s="19" t="str">
        <f>VLOOKUP(W2432,'Verweis Vertreter'!$A$2:$B$24,2,FALSE)</f>
        <v>Akin Erdem</v>
      </c>
      <c r="AB2432" s="12">
        <f t="shared" si="333"/>
        <v>2</v>
      </c>
      <c r="AC2432" s="12">
        <f t="shared" si="338"/>
        <v>77.5</v>
      </c>
      <c r="AD2432" s="12">
        <f t="shared" si="339"/>
        <v>81.400000000000006</v>
      </c>
      <c r="AE2432" s="12">
        <f t="shared" si="334"/>
        <v>162.80000000000001</v>
      </c>
      <c r="AF2432" s="12">
        <f t="shared" si="335"/>
        <v>3.9</v>
      </c>
      <c r="AG2432" s="12">
        <f t="shared" si="336"/>
        <v>7.8</v>
      </c>
      <c r="AH2432" s="9">
        <f t="shared" si="340"/>
        <v>4.7911547911547905E-2</v>
      </c>
      <c r="AI2432" s="14">
        <f>VLOOKUP(E2432,'Verweis Faktor'!$A:$B,2,FALSE)</f>
        <v>1</v>
      </c>
      <c r="AJ2432" s="14"/>
      <c r="AK2432" s="14" t="str">
        <f>IF(AL2432="Ja","Versandkosten",VLOOKUP(E2432,'Verweis Belegart'!$A$2:$B$9,2,FALSE))</f>
        <v>Hardware</v>
      </c>
      <c r="AL2432" s="14" t="str">
        <f t="shared" si="341"/>
        <v>Nein</v>
      </c>
      <c r="AM2432" s="14" t="str">
        <f t="shared" si="337"/>
        <v>Positiv</v>
      </c>
    </row>
    <row r="2433" spans="1:39" ht="17.25" customHeight="1" x14ac:dyDescent="0.35">
      <c r="A2433" s="17">
        <v>14573168</v>
      </c>
      <c r="B2433" s="2" t="s">
        <v>1751</v>
      </c>
      <c r="C2433" s="1">
        <v>2025001</v>
      </c>
      <c r="D2433" s="1">
        <v>2000662</v>
      </c>
      <c r="E2433" s="2" t="s">
        <v>34</v>
      </c>
      <c r="F2433" s="2" t="s">
        <v>142</v>
      </c>
      <c r="G2433" s="2" t="s">
        <v>36</v>
      </c>
      <c r="H2433" s="2" t="s">
        <v>190</v>
      </c>
      <c r="I2433" s="2" t="s">
        <v>191</v>
      </c>
      <c r="J2433" s="2" t="s">
        <v>103</v>
      </c>
      <c r="K2433" s="2" t="s">
        <v>49</v>
      </c>
      <c r="L2433" s="2" t="s">
        <v>970</v>
      </c>
      <c r="M2433" s="2" t="s">
        <v>971</v>
      </c>
      <c r="N2433" s="2" t="s">
        <v>943</v>
      </c>
      <c r="O2433" s="3">
        <v>24</v>
      </c>
      <c r="P2433" s="3">
        <v>235</v>
      </c>
      <c r="Q2433" s="3">
        <v>256.27</v>
      </c>
      <c r="R2433" s="3">
        <v>6150.48</v>
      </c>
      <c r="S2433" s="3">
        <v>21.27</v>
      </c>
      <c r="T2433" s="3">
        <v>510.48</v>
      </c>
      <c r="U2433" s="3">
        <v>8.2899999999999991</v>
      </c>
      <c r="V2433" s="2" t="s">
        <v>195</v>
      </c>
      <c r="W2433" s="2" t="s">
        <v>196</v>
      </c>
      <c r="X2433" s="2" t="s">
        <v>197</v>
      </c>
      <c r="Y2433" s="19" t="str">
        <f>VLOOKUP(G2433,'Verweis Kd-Gruppe'!$A$2:$B$8,2,FALSE)</f>
        <v>GRK</v>
      </c>
      <c r="Z2433" s="19" t="str">
        <f>VLOOKUP(J2433,'Verweis Art-Gruppe'!$A$2:$B$15,2,FALSE)</f>
        <v>Geräte</v>
      </c>
      <c r="AA2433" s="19" t="str">
        <f>VLOOKUP(W2433,'Verweis Vertreter'!$A$2:$B$24,2,FALSE)</f>
        <v>Akin Erdem</v>
      </c>
      <c r="AB2433" s="12">
        <f t="shared" si="333"/>
        <v>24</v>
      </c>
      <c r="AC2433" s="12">
        <f t="shared" si="338"/>
        <v>235</v>
      </c>
      <c r="AD2433" s="12">
        <f t="shared" si="339"/>
        <v>256.27</v>
      </c>
      <c r="AE2433" s="12">
        <f t="shared" si="334"/>
        <v>6150.48</v>
      </c>
      <c r="AF2433" s="12">
        <f t="shared" si="335"/>
        <v>21.27</v>
      </c>
      <c r="AG2433" s="12">
        <f t="shared" si="336"/>
        <v>510.48</v>
      </c>
      <c r="AH2433" s="9">
        <f t="shared" si="340"/>
        <v>8.299840012486831E-2</v>
      </c>
      <c r="AI2433" s="14">
        <f>VLOOKUP(E2433,'Verweis Faktor'!$A:$B,2,FALSE)</f>
        <v>1</v>
      </c>
      <c r="AJ2433" s="14"/>
      <c r="AK2433" s="14" t="str">
        <f>IF(AL2433="Ja","Versandkosten",VLOOKUP(E2433,'Verweis Belegart'!$A$2:$B$9,2,FALSE))</f>
        <v>Hardware</v>
      </c>
      <c r="AL2433" s="14" t="str">
        <f t="shared" si="341"/>
        <v>Nein</v>
      </c>
      <c r="AM2433" s="14" t="str">
        <f t="shared" si="337"/>
        <v>Positiv</v>
      </c>
    </row>
    <row r="2434" spans="1:39" ht="17.25" customHeight="1" x14ac:dyDescent="0.35">
      <c r="A2434" s="17">
        <v>14573168</v>
      </c>
      <c r="B2434" s="2" t="s">
        <v>1751</v>
      </c>
      <c r="C2434" s="1">
        <v>2025001</v>
      </c>
      <c r="D2434" s="1">
        <v>2000662</v>
      </c>
      <c r="E2434" s="2" t="s">
        <v>34</v>
      </c>
      <c r="F2434" s="2" t="s">
        <v>142</v>
      </c>
      <c r="G2434" s="2" t="s">
        <v>36</v>
      </c>
      <c r="H2434" s="2" t="s">
        <v>190</v>
      </c>
      <c r="I2434" s="2" t="s">
        <v>191</v>
      </c>
      <c r="J2434" s="2" t="s">
        <v>304</v>
      </c>
      <c r="K2434" s="2" t="s">
        <v>79</v>
      </c>
      <c r="L2434" s="2" t="s">
        <v>528</v>
      </c>
      <c r="M2434" s="2" t="s">
        <v>529</v>
      </c>
      <c r="N2434" s="2" t="s">
        <v>530</v>
      </c>
      <c r="O2434" s="3">
        <v>1</v>
      </c>
      <c r="P2434" s="3">
        <v>107.7709</v>
      </c>
      <c r="Q2434" s="3">
        <v>113.56</v>
      </c>
      <c r="R2434" s="3">
        <v>113.56</v>
      </c>
      <c r="S2434" s="3">
        <v>5.7891000000000004</v>
      </c>
      <c r="T2434" s="3">
        <v>5.79</v>
      </c>
      <c r="U2434" s="3">
        <v>5.09</v>
      </c>
      <c r="V2434" s="2" t="s">
        <v>195</v>
      </c>
      <c r="W2434" s="2" t="s">
        <v>196</v>
      </c>
      <c r="X2434" s="2" t="s">
        <v>197</v>
      </c>
      <c r="Y2434" s="19" t="str">
        <f>VLOOKUP(G2434,'Verweis Kd-Gruppe'!$A$2:$B$8,2,FALSE)</f>
        <v>GRK</v>
      </c>
      <c r="Z2434" s="19" t="str">
        <f>VLOOKUP(J2434,'Verweis Art-Gruppe'!$A$2:$B$15,2,FALSE)</f>
        <v>Zubehör</v>
      </c>
      <c r="AA2434" s="19" t="str">
        <f>VLOOKUP(W2434,'Verweis Vertreter'!$A$2:$B$24,2,FALSE)</f>
        <v>Akin Erdem</v>
      </c>
      <c r="AB2434" s="12">
        <f t="shared" si="333"/>
        <v>1</v>
      </c>
      <c r="AC2434" s="12">
        <f t="shared" si="338"/>
        <v>107.7709</v>
      </c>
      <c r="AD2434" s="12">
        <f t="shared" si="339"/>
        <v>113.56</v>
      </c>
      <c r="AE2434" s="12">
        <f t="shared" si="334"/>
        <v>113.56</v>
      </c>
      <c r="AF2434" s="12">
        <f t="shared" si="335"/>
        <v>5.7891000000000004</v>
      </c>
      <c r="AG2434" s="12">
        <f t="shared" si="336"/>
        <v>5.79</v>
      </c>
      <c r="AH2434" s="9">
        <f t="shared" si="340"/>
        <v>5.0986262768580488E-2</v>
      </c>
      <c r="AI2434" s="14">
        <f>VLOOKUP(E2434,'Verweis Faktor'!$A:$B,2,FALSE)</f>
        <v>1</v>
      </c>
      <c r="AJ2434" s="14"/>
      <c r="AK2434" s="14" t="str">
        <f>IF(AL2434="Ja","Versandkosten",VLOOKUP(E2434,'Verweis Belegart'!$A$2:$B$9,2,FALSE))</f>
        <v>Hardware</v>
      </c>
      <c r="AL2434" s="14" t="str">
        <f t="shared" si="341"/>
        <v>Nein</v>
      </c>
      <c r="AM2434" s="14" t="str">
        <f t="shared" si="337"/>
        <v>Positiv</v>
      </c>
    </row>
    <row r="2435" spans="1:39" ht="17.25" customHeight="1" x14ac:dyDescent="0.35">
      <c r="A2435" s="17">
        <v>14573168</v>
      </c>
      <c r="B2435" s="2" t="s">
        <v>1751</v>
      </c>
      <c r="C2435" s="1">
        <v>2025001</v>
      </c>
      <c r="D2435" s="1">
        <v>2000662</v>
      </c>
      <c r="E2435" s="2" t="s">
        <v>34</v>
      </c>
      <c r="F2435" s="2" t="s">
        <v>142</v>
      </c>
      <c r="G2435" s="2" t="s">
        <v>36</v>
      </c>
      <c r="H2435" s="2" t="s">
        <v>190</v>
      </c>
      <c r="I2435" s="2" t="s">
        <v>191</v>
      </c>
      <c r="J2435" s="2" t="s">
        <v>304</v>
      </c>
      <c r="K2435" s="2" t="s">
        <v>83</v>
      </c>
      <c r="L2435" s="2" t="s">
        <v>217</v>
      </c>
      <c r="M2435" s="2" t="s">
        <v>218</v>
      </c>
      <c r="N2435" s="2" t="s">
        <v>219</v>
      </c>
      <c r="O2435" s="3">
        <v>2</v>
      </c>
      <c r="P2435" s="3">
        <v>149.23050000000001</v>
      </c>
      <c r="Q2435" s="3">
        <v>157.79</v>
      </c>
      <c r="R2435" s="3">
        <v>315.58</v>
      </c>
      <c r="S2435" s="3">
        <v>8.5594999999999999</v>
      </c>
      <c r="T2435" s="3">
        <v>17.12</v>
      </c>
      <c r="U2435" s="3">
        <v>5.42</v>
      </c>
      <c r="V2435" s="2" t="s">
        <v>195</v>
      </c>
      <c r="W2435" s="2" t="s">
        <v>196</v>
      </c>
      <c r="X2435" s="2" t="s">
        <v>197</v>
      </c>
      <c r="Y2435" s="19" t="str">
        <f>VLOOKUP(G2435,'Verweis Kd-Gruppe'!$A$2:$B$8,2,FALSE)</f>
        <v>GRK</v>
      </c>
      <c r="Z2435" s="19" t="str">
        <f>VLOOKUP(J2435,'Verweis Art-Gruppe'!$A$2:$B$15,2,FALSE)</f>
        <v>Zubehör</v>
      </c>
      <c r="AA2435" s="19" t="str">
        <f>VLOOKUP(W2435,'Verweis Vertreter'!$A$2:$B$24,2,FALSE)</f>
        <v>Akin Erdem</v>
      </c>
      <c r="AB2435" s="12">
        <f t="shared" ref="AB2435:AB2498" si="342">$AI2435*O2435</f>
        <v>2</v>
      </c>
      <c r="AC2435" s="12">
        <f t="shared" si="338"/>
        <v>149.23050000000001</v>
      </c>
      <c r="AD2435" s="12">
        <f t="shared" si="339"/>
        <v>157.79</v>
      </c>
      <c r="AE2435" s="12">
        <f t="shared" ref="AE2435:AE2498" si="343">$AI2435*R2435</f>
        <v>315.58</v>
      </c>
      <c r="AF2435" s="12">
        <f t="shared" ref="AF2435:AF2498" si="344">$AI2435*S2435</f>
        <v>8.5594999999999999</v>
      </c>
      <c r="AG2435" s="12">
        <f t="shared" ref="AG2435:AG2498" si="345">$AI2435*T2435</f>
        <v>17.12</v>
      </c>
      <c r="AH2435" s="9">
        <f t="shared" si="340"/>
        <v>5.4249318714747453E-2</v>
      </c>
      <c r="AI2435" s="14">
        <f>VLOOKUP(E2435,'Verweis Faktor'!$A:$B,2,FALSE)</f>
        <v>1</v>
      </c>
      <c r="AJ2435" s="14"/>
      <c r="AK2435" s="14" t="str">
        <f>IF(AL2435="Ja","Versandkosten",VLOOKUP(E2435,'Verweis Belegart'!$A$2:$B$9,2,FALSE))</f>
        <v>Hardware</v>
      </c>
      <c r="AL2435" s="14" t="str">
        <f t="shared" si="341"/>
        <v>Nein</v>
      </c>
      <c r="AM2435" s="14" t="str">
        <f t="shared" ref="AM2435:AM2498" si="346">IF(AG2435&lt;0,"Negativ","Positiv")</f>
        <v>Positiv</v>
      </c>
    </row>
    <row r="2436" spans="1:39" ht="17.25" customHeight="1" x14ac:dyDescent="0.35">
      <c r="A2436" s="17">
        <v>14572756</v>
      </c>
      <c r="B2436" s="2" t="s">
        <v>1751</v>
      </c>
      <c r="C2436" s="1">
        <v>2025001</v>
      </c>
      <c r="D2436" s="1">
        <v>2000663</v>
      </c>
      <c r="E2436" s="2" t="s">
        <v>34</v>
      </c>
      <c r="F2436" s="2" t="s">
        <v>35</v>
      </c>
      <c r="G2436" s="2" t="s">
        <v>66</v>
      </c>
      <c r="H2436" s="2" t="s">
        <v>1697</v>
      </c>
      <c r="I2436" s="2" t="s">
        <v>2783</v>
      </c>
      <c r="J2436" s="2" t="s">
        <v>103</v>
      </c>
      <c r="K2436" s="2" t="s">
        <v>28</v>
      </c>
      <c r="L2436" s="2" t="s">
        <v>1307</v>
      </c>
      <c r="M2436" s="2" t="s">
        <v>1308</v>
      </c>
      <c r="N2436" s="2" t="s">
        <v>274</v>
      </c>
      <c r="O2436" s="3">
        <v>1</v>
      </c>
      <c r="P2436" s="3">
        <v>1087</v>
      </c>
      <c r="Q2436" s="3">
        <v>1130</v>
      </c>
      <c r="R2436" s="3">
        <v>1130</v>
      </c>
      <c r="S2436" s="3">
        <v>43</v>
      </c>
      <c r="T2436" s="3">
        <v>43</v>
      </c>
      <c r="U2436" s="3">
        <v>3.8</v>
      </c>
      <c r="V2436" s="2" t="s">
        <v>145</v>
      </c>
      <c r="W2436" s="2" t="s">
        <v>146</v>
      </c>
      <c r="X2436" s="2" t="s">
        <v>125</v>
      </c>
      <c r="Y2436" s="19" t="str">
        <f>VLOOKUP(G2436,'Verweis Kd-Gruppe'!$A$2:$B$8,2,FALSE)</f>
        <v>EXP</v>
      </c>
      <c r="Z2436" s="19" t="str">
        <f>VLOOKUP(J2436,'Verweis Art-Gruppe'!$A$2:$B$15,2,FALSE)</f>
        <v>Geräte</v>
      </c>
      <c r="AA2436" s="19" t="str">
        <f>VLOOKUP(W2436,'Verweis Vertreter'!$A$2:$B$24,2,FALSE)</f>
        <v>Muhsin Yortanli</v>
      </c>
      <c r="AB2436" s="12">
        <f t="shared" si="342"/>
        <v>1</v>
      </c>
      <c r="AC2436" s="12">
        <f t="shared" ref="AC2436:AC2499" si="347">P2436</f>
        <v>1087</v>
      </c>
      <c r="AD2436" s="12">
        <f t="shared" ref="AD2436:AD2499" si="348">Q2436</f>
        <v>1130</v>
      </c>
      <c r="AE2436" s="12">
        <f t="shared" si="343"/>
        <v>1130</v>
      </c>
      <c r="AF2436" s="12">
        <f t="shared" si="344"/>
        <v>43</v>
      </c>
      <c r="AG2436" s="12">
        <f t="shared" si="345"/>
        <v>43</v>
      </c>
      <c r="AH2436" s="9">
        <f t="shared" ref="AH2436:AH2499" si="349">IF(AF2436=0,0,AG2436/AE2436*AI2436)</f>
        <v>3.8053097345132743E-2</v>
      </c>
      <c r="AI2436" s="14">
        <f>VLOOKUP(E2436,'Verweis Faktor'!$A:$B,2,FALSE)</f>
        <v>1</v>
      </c>
      <c r="AJ2436" s="14"/>
      <c r="AK2436" s="14" t="str">
        <f>IF(AL2436="Ja","Versandkosten",VLOOKUP(E2436,'Verweis Belegart'!$A$2:$B$9,2,FALSE))</f>
        <v>Hardware</v>
      </c>
      <c r="AL2436" s="14" t="str">
        <f t="shared" ref="AL2436:AL2499" si="350">IF(ISNUMBER(FIND("Versandkosten",M2436)),"Ja","Nein")</f>
        <v>Nein</v>
      </c>
      <c r="AM2436" s="14" t="str">
        <f t="shared" si="346"/>
        <v>Positiv</v>
      </c>
    </row>
    <row r="2437" spans="1:39" ht="17.25" customHeight="1" x14ac:dyDescent="0.35">
      <c r="A2437" s="17">
        <v>14572756</v>
      </c>
      <c r="B2437" s="2" t="s">
        <v>1751</v>
      </c>
      <c r="C2437" s="1">
        <v>2025001</v>
      </c>
      <c r="D2437" s="1">
        <v>2000663</v>
      </c>
      <c r="E2437" s="2" t="s">
        <v>34</v>
      </c>
      <c r="F2437" s="2" t="s">
        <v>35</v>
      </c>
      <c r="G2437" s="2" t="s">
        <v>66</v>
      </c>
      <c r="H2437" s="2" t="s">
        <v>1697</v>
      </c>
      <c r="I2437" s="2" t="s">
        <v>2783</v>
      </c>
      <c r="J2437" s="2" t="s">
        <v>103</v>
      </c>
      <c r="K2437" s="2" t="s">
        <v>45</v>
      </c>
      <c r="L2437" s="2" t="s">
        <v>1200</v>
      </c>
      <c r="M2437" s="2" t="s">
        <v>1201</v>
      </c>
      <c r="N2437" s="2" t="s">
        <v>262</v>
      </c>
      <c r="O2437" s="3">
        <v>2</v>
      </c>
      <c r="P2437" s="3">
        <v>994</v>
      </c>
      <c r="Q2437" s="3">
        <v>1020</v>
      </c>
      <c r="R2437" s="3">
        <v>2040</v>
      </c>
      <c r="S2437" s="3">
        <v>26</v>
      </c>
      <c r="T2437" s="3">
        <v>52</v>
      </c>
      <c r="U2437" s="3">
        <v>2.54</v>
      </c>
      <c r="V2437" s="2" t="s">
        <v>145</v>
      </c>
      <c r="W2437" s="2" t="s">
        <v>146</v>
      </c>
      <c r="X2437" s="2" t="s">
        <v>125</v>
      </c>
      <c r="Y2437" s="19" t="str">
        <f>VLOOKUP(G2437,'Verweis Kd-Gruppe'!$A$2:$B$8,2,FALSE)</f>
        <v>EXP</v>
      </c>
      <c r="Z2437" s="19" t="str">
        <f>VLOOKUP(J2437,'Verweis Art-Gruppe'!$A$2:$B$15,2,FALSE)</f>
        <v>Geräte</v>
      </c>
      <c r="AA2437" s="19" t="str">
        <f>VLOOKUP(W2437,'Verweis Vertreter'!$A$2:$B$24,2,FALSE)</f>
        <v>Muhsin Yortanli</v>
      </c>
      <c r="AB2437" s="12">
        <f t="shared" si="342"/>
        <v>2</v>
      </c>
      <c r="AC2437" s="12">
        <f t="shared" si="347"/>
        <v>994</v>
      </c>
      <c r="AD2437" s="12">
        <f t="shared" si="348"/>
        <v>1020</v>
      </c>
      <c r="AE2437" s="12">
        <f t="shared" si="343"/>
        <v>2040</v>
      </c>
      <c r="AF2437" s="12">
        <f t="shared" si="344"/>
        <v>26</v>
      </c>
      <c r="AG2437" s="12">
        <f t="shared" si="345"/>
        <v>52</v>
      </c>
      <c r="AH2437" s="9">
        <f t="shared" si="349"/>
        <v>2.5490196078431372E-2</v>
      </c>
      <c r="AI2437" s="14">
        <f>VLOOKUP(E2437,'Verweis Faktor'!$A:$B,2,FALSE)</f>
        <v>1</v>
      </c>
      <c r="AJ2437" s="14"/>
      <c r="AK2437" s="14" t="str">
        <f>IF(AL2437="Ja","Versandkosten",VLOOKUP(E2437,'Verweis Belegart'!$A$2:$B$9,2,FALSE))</f>
        <v>Hardware</v>
      </c>
      <c r="AL2437" s="14" t="str">
        <f t="shared" si="350"/>
        <v>Nein</v>
      </c>
      <c r="AM2437" s="14" t="str">
        <f t="shared" si="346"/>
        <v>Positiv</v>
      </c>
    </row>
    <row r="2438" spans="1:39" ht="17.25" customHeight="1" x14ac:dyDescent="0.35">
      <c r="A2438" s="17">
        <v>14573209</v>
      </c>
      <c r="B2438" s="2" t="s">
        <v>1751</v>
      </c>
      <c r="C2438" s="1">
        <v>2025001</v>
      </c>
      <c r="D2438" s="1">
        <v>2000664</v>
      </c>
      <c r="E2438" s="2" t="s">
        <v>34</v>
      </c>
      <c r="F2438" s="2" t="s">
        <v>142</v>
      </c>
      <c r="G2438" s="2" t="s">
        <v>36</v>
      </c>
      <c r="H2438" s="2" t="s">
        <v>220</v>
      </c>
      <c r="I2438" s="2" t="s">
        <v>221</v>
      </c>
      <c r="J2438" s="2" t="s">
        <v>103</v>
      </c>
      <c r="K2438" s="2" t="s">
        <v>28</v>
      </c>
      <c r="L2438" s="2" t="s">
        <v>1068</v>
      </c>
      <c r="M2438" s="2" t="s">
        <v>1069</v>
      </c>
      <c r="N2438" s="2" t="s">
        <v>1070</v>
      </c>
      <c r="O2438" s="3">
        <v>100</v>
      </c>
      <c r="P2438" s="3">
        <v>399.14030000000002</v>
      </c>
      <c r="Q2438" s="3">
        <v>409</v>
      </c>
      <c r="R2438" s="3">
        <v>40900</v>
      </c>
      <c r="S2438" s="3">
        <v>9.8597000000000001</v>
      </c>
      <c r="T2438" s="3">
        <v>985.97</v>
      </c>
      <c r="U2438" s="3">
        <v>2.41</v>
      </c>
      <c r="V2438" s="2" t="s">
        <v>145</v>
      </c>
      <c r="W2438" s="2" t="s">
        <v>146</v>
      </c>
      <c r="X2438" s="2" t="s">
        <v>59</v>
      </c>
      <c r="Y2438" s="19" t="str">
        <f>VLOOKUP(G2438,'Verweis Kd-Gruppe'!$A$2:$B$8,2,FALSE)</f>
        <v>GRK</v>
      </c>
      <c r="Z2438" s="19" t="str">
        <f>VLOOKUP(J2438,'Verweis Art-Gruppe'!$A$2:$B$15,2,FALSE)</f>
        <v>Geräte</v>
      </c>
      <c r="AA2438" s="19" t="str">
        <f>VLOOKUP(W2438,'Verweis Vertreter'!$A$2:$B$24,2,FALSE)</f>
        <v>Muhsin Yortanli</v>
      </c>
      <c r="AB2438" s="12">
        <f t="shared" si="342"/>
        <v>100</v>
      </c>
      <c r="AC2438" s="12">
        <f t="shared" si="347"/>
        <v>399.14030000000002</v>
      </c>
      <c r="AD2438" s="12">
        <f t="shared" si="348"/>
        <v>409</v>
      </c>
      <c r="AE2438" s="12">
        <f t="shared" si="343"/>
        <v>40900</v>
      </c>
      <c r="AF2438" s="12">
        <f t="shared" si="344"/>
        <v>9.8597000000000001</v>
      </c>
      <c r="AG2438" s="12">
        <f t="shared" si="345"/>
        <v>985.97</v>
      </c>
      <c r="AH2438" s="9">
        <f t="shared" si="349"/>
        <v>2.410684596577017E-2</v>
      </c>
      <c r="AI2438" s="14">
        <f>VLOOKUP(E2438,'Verweis Faktor'!$A:$B,2,FALSE)</f>
        <v>1</v>
      </c>
      <c r="AJ2438" s="14"/>
      <c r="AK2438" s="14" t="str">
        <f>IF(AL2438="Ja","Versandkosten",VLOOKUP(E2438,'Verweis Belegart'!$A$2:$B$9,2,FALSE))</f>
        <v>Hardware</v>
      </c>
      <c r="AL2438" s="14" t="str">
        <f t="shared" si="350"/>
        <v>Nein</v>
      </c>
      <c r="AM2438" s="14" t="str">
        <f t="shared" si="346"/>
        <v>Positiv</v>
      </c>
    </row>
    <row r="2439" spans="1:39" ht="17.25" customHeight="1" x14ac:dyDescent="0.35">
      <c r="A2439" s="17">
        <v>14536487</v>
      </c>
      <c r="B2439" s="2" t="s">
        <v>1751</v>
      </c>
      <c r="C2439" s="1">
        <v>2025001</v>
      </c>
      <c r="D2439" s="1">
        <v>2000665</v>
      </c>
      <c r="E2439" s="2" t="s">
        <v>572</v>
      </c>
      <c r="F2439" s="2" t="s">
        <v>573</v>
      </c>
      <c r="G2439" s="2" t="s">
        <v>36</v>
      </c>
      <c r="H2439" s="2" t="s">
        <v>1915</v>
      </c>
      <c r="I2439" s="2" t="s">
        <v>1916</v>
      </c>
      <c r="J2439" s="2" t="s">
        <v>103</v>
      </c>
      <c r="K2439" s="2" t="s">
        <v>28</v>
      </c>
      <c r="L2439" s="2" t="s">
        <v>1917</v>
      </c>
      <c r="M2439" s="2" t="s">
        <v>1918</v>
      </c>
      <c r="N2439" s="2" t="s">
        <v>1919</v>
      </c>
      <c r="O2439" s="3">
        <v>1</v>
      </c>
      <c r="P2439" s="3">
        <v>110</v>
      </c>
      <c r="Q2439" s="3">
        <v>110</v>
      </c>
      <c r="R2439" s="3">
        <v>110</v>
      </c>
      <c r="S2439" s="3">
        <v>0</v>
      </c>
      <c r="T2439" s="3">
        <v>0</v>
      </c>
      <c r="U2439" s="3">
        <v>0</v>
      </c>
      <c r="V2439" s="2" t="s">
        <v>123</v>
      </c>
      <c r="W2439" s="2" t="s">
        <v>124</v>
      </c>
      <c r="X2439" s="2" t="s">
        <v>419</v>
      </c>
      <c r="Y2439" s="19" t="str">
        <f>VLOOKUP(G2439,'Verweis Kd-Gruppe'!$A$2:$B$8,2,FALSE)</f>
        <v>GRK</v>
      </c>
      <c r="Z2439" s="19" t="str">
        <f>VLOOKUP(J2439,'Verweis Art-Gruppe'!$A$2:$B$15,2,FALSE)</f>
        <v>Geräte</v>
      </c>
      <c r="AA2439" s="19" t="str">
        <f>VLOOKUP(W2439,'Verweis Vertreter'!$A$2:$B$24,2,FALSE)</f>
        <v>Antonio Vuolo</v>
      </c>
      <c r="AB2439" s="12">
        <f t="shared" si="342"/>
        <v>-1</v>
      </c>
      <c r="AC2439" s="12">
        <f t="shared" si="347"/>
        <v>110</v>
      </c>
      <c r="AD2439" s="12">
        <f t="shared" si="348"/>
        <v>110</v>
      </c>
      <c r="AE2439" s="12">
        <f t="shared" si="343"/>
        <v>-110</v>
      </c>
      <c r="AF2439" s="12">
        <f t="shared" si="344"/>
        <v>0</v>
      </c>
      <c r="AG2439" s="12">
        <f t="shared" si="345"/>
        <v>0</v>
      </c>
      <c r="AH2439" s="9">
        <f t="shared" si="349"/>
        <v>0</v>
      </c>
      <c r="AI2439" s="14">
        <f>VLOOKUP(E2439,'Verweis Faktor'!$A:$B,2,FALSE)</f>
        <v>-1</v>
      </c>
      <c r="AJ2439" s="14"/>
      <c r="AK2439" s="14" t="str">
        <f>IF(AL2439="Ja","Versandkosten",VLOOKUP(E2439,'Verweis Belegart'!$A$2:$B$9,2,FALSE))</f>
        <v>Hardware</v>
      </c>
      <c r="AL2439" s="14" t="str">
        <f t="shared" si="350"/>
        <v>Nein</v>
      </c>
      <c r="AM2439" s="14" t="str">
        <f t="shared" si="346"/>
        <v>Positiv</v>
      </c>
    </row>
    <row r="2440" spans="1:39" ht="17.25" customHeight="1" x14ac:dyDescent="0.35">
      <c r="A2440" s="17">
        <v>14573189</v>
      </c>
      <c r="B2440" s="2" t="s">
        <v>1751</v>
      </c>
      <c r="C2440" s="1">
        <v>2025001</v>
      </c>
      <c r="D2440" s="1">
        <v>2000666</v>
      </c>
      <c r="E2440" s="2" t="s">
        <v>34</v>
      </c>
      <c r="F2440" s="2" t="s">
        <v>182</v>
      </c>
      <c r="G2440" s="2" t="s">
        <v>66</v>
      </c>
      <c r="H2440" s="2" t="s">
        <v>1486</v>
      </c>
      <c r="I2440" s="2" t="s">
        <v>1487</v>
      </c>
      <c r="J2440" s="2" t="s">
        <v>2791</v>
      </c>
      <c r="K2440" s="2" t="s">
        <v>28</v>
      </c>
      <c r="L2440" s="2" t="s">
        <v>120</v>
      </c>
      <c r="M2440" s="2" t="s">
        <v>121</v>
      </c>
      <c r="N2440" s="2" t="s">
        <v>122</v>
      </c>
      <c r="O2440" s="3">
        <v>1</v>
      </c>
      <c r="P2440" s="3">
        <v>0</v>
      </c>
      <c r="Q2440" s="3">
        <v>20</v>
      </c>
      <c r="R2440" s="3">
        <v>20</v>
      </c>
      <c r="S2440" s="3">
        <v>20</v>
      </c>
      <c r="T2440" s="3">
        <v>20</v>
      </c>
      <c r="U2440" s="3"/>
      <c r="V2440" s="2" t="s">
        <v>855</v>
      </c>
      <c r="W2440" s="2" t="s">
        <v>856</v>
      </c>
      <c r="X2440" s="2" t="s">
        <v>72</v>
      </c>
      <c r="Y2440" s="19" t="str">
        <f>VLOOKUP(G2440,'Verweis Kd-Gruppe'!$A$2:$B$8,2,FALSE)</f>
        <v>EXP</v>
      </c>
      <c r="Z2440" s="19" t="str">
        <f>VLOOKUP(J2440,'Verweis Art-Gruppe'!$A$2:$B$15,2,FALSE)</f>
        <v>Sonstige</v>
      </c>
      <c r="AA2440" s="19" t="str">
        <f>VLOOKUP(W2440,'Verweis Vertreter'!$A$2:$B$24,2,FALSE)</f>
        <v>Chahid Drimani</v>
      </c>
      <c r="AB2440" s="12">
        <f t="shared" si="342"/>
        <v>1</v>
      </c>
      <c r="AC2440" s="12">
        <f t="shared" si="347"/>
        <v>0</v>
      </c>
      <c r="AD2440" s="12">
        <f t="shared" si="348"/>
        <v>20</v>
      </c>
      <c r="AE2440" s="12">
        <f t="shared" si="343"/>
        <v>20</v>
      </c>
      <c r="AF2440" s="12">
        <f t="shared" si="344"/>
        <v>20</v>
      </c>
      <c r="AG2440" s="12">
        <f t="shared" si="345"/>
        <v>20</v>
      </c>
      <c r="AH2440" s="9">
        <f t="shared" si="349"/>
        <v>1</v>
      </c>
      <c r="AI2440" s="14">
        <f>VLOOKUP(E2440,'Verweis Faktor'!$A:$B,2,FALSE)</f>
        <v>1</v>
      </c>
      <c r="AJ2440" s="14"/>
      <c r="AK2440" s="14" t="str">
        <f>IF(AL2440="Ja","Versandkosten",VLOOKUP(E2440,'Verweis Belegart'!$A$2:$B$9,2,FALSE))</f>
        <v>Versandkosten</v>
      </c>
      <c r="AL2440" s="14" t="str">
        <f t="shared" si="350"/>
        <v>Ja</v>
      </c>
      <c r="AM2440" s="14" t="str">
        <f t="shared" si="346"/>
        <v>Positiv</v>
      </c>
    </row>
    <row r="2441" spans="1:39" ht="17.25" customHeight="1" x14ac:dyDescent="0.35">
      <c r="A2441" s="17">
        <v>14573189</v>
      </c>
      <c r="B2441" s="2" t="s">
        <v>1751</v>
      </c>
      <c r="C2441" s="1">
        <v>2025001</v>
      </c>
      <c r="D2441" s="1">
        <v>2000666</v>
      </c>
      <c r="E2441" s="2" t="s">
        <v>34</v>
      </c>
      <c r="F2441" s="2" t="s">
        <v>182</v>
      </c>
      <c r="G2441" s="2" t="s">
        <v>66</v>
      </c>
      <c r="H2441" s="2" t="s">
        <v>1486</v>
      </c>
      <c r="I2441" s="2" t="s">
        <v>1487</v>
      </c>
      <c r="J2441" s="2" t="s">
        <v>103</v>
      </c>
      <c r="K2441" s="2" t="s">
        <v>45</v>
      </c>
      <c r="L2441" s="2" t="s">
        <v>993</v>
      </c>
      <c r="M2441" s="2" t="s">
        <v>994</v>
      </c>
      <c r="N2441" s="2" t="s">
        <v>457</v>
      </c>
      <c r="O2441" s="3">
        <v>10</v>
      </c>
      <c r="P2441" s="3">
        <v>863.52620000000002</v>
      </c>
      <c r="Q2441" s="3">
        <v>836</v>
      </c>
      <c r="R2441" s="3">
        <v>8360</v>
      </c>
      <c r="S2441" s="3">
        <v>-27.526199999999999</v>
      </c>
      <c r="T2441" s="3">
        <v>-275.26</v>
      </c>
      <c r="U2441" s="3">
        <v>-3.29</v>
      </c>
      <c r="V2441" s="2" t="s">
        <v>855</v>
      </c>
      <c r="W2441" s="2" t="s">
        <v>856</v>
      </c>
      <c r="X2441" s="2" t="s">
        <v>72</v>
      </c>
      <c r="Y2441" s="19" t="str">
        <f>VLOOKUP(G2441,'Verweis Kd-Gruppe'!$A$2:$B$8,2,FALSE)</f>
        <v>EXP</v>
      </c>
      <c r="Z2441" s="19" t="str">
        <f>VLOOKUP(J2441,'Verweis Art-Gruppe'!$A$2:$B$15,2,FALSE)</f>
        <v>Geräte</v>
      </c>
      <c r="AA2441" s="19" t="str">
        <f>VLOOKUP(W2441,'Verweis Vertreter'!$A$2:$B$24,2,FALSE)</f>
        <v>Chahid Drimani</v>
      </c>
      <c r="AB2441" s="12">
        <f t="shared" si="342"/>
        <v>10</v>
      </c>
      <c r="AC2441" s="12">
        <f t="shared" si="347"/>
        <v>863.52620000000002</v>
      </c>
      <c r="AD2441" s="12">
        <f t="shared" si="348"/>
        <v>836</v>
      </c>
      <c r="AE2441" s="12">
        <f t="shared" si="343"/>
        <v>8360</v>
      </c>
      <c r="AF2441" s="12">
        <f t="shared" si="344"/>
        <v>-27.526199999999999</v>
      </c>
      <c r="AG2441" s="12">
        <f t="shared" si="345"/>
        <v>-275.26</v>
      </c>
      <c r="AH2441" s="9">
        <f t="shared" si="349"/>
        <v>-3.2925837320574164E-2</v>
      </c>
      <c r="AI2441" s="14">
        <f>VLOOKUP(E2441,'Verweis Faktor'!$A:$B,2,FALSE)</f>
        <v>1</v>
      </c>
      <c r="AJ2441" s="14"/>
      <c r="AK2441" s="14" t="str">
        <f>IF(AL2441="Ja","Versandkosten",VLOOKUP(E2441,'Verweis Belegart'!$A$2:$B$9,2,FALSE))</f>
        <v>Hardware</v>
      </c>
      <c r="AL2441" s="14" t="str">
        <f t="shared" si="350"/>
        <v>Nein</v>
      </c>
      <c r="AM2441" s="14" t="str">
        <f t="shared" si="346"/>
        <v>Negativ</v>
      </c>
    </row>
    <row r="2442" spans="1:39" ht="17.25" customHeight="1" x14ac:dyDescent="0.35">
      <c r="A2442" s="17">
        <v>14573189</v>
      </c>
      <c r="B2442" s="2" t="s">
        <v>1751</v>
      </c>
      <c r="C2442" s="1">
        <v>2025001</v>
      </c>
      <c r="D2442" s="1">
        <v>2000666</v>
      </c>
      <c r="E2442" s="2" t="s">
        <v>34</v>
      </c>
      <c r="F2442" s="2" t="s">
        <v>182</v>
      </c>
      <c r="G2442" s="2" t="s">
        <v>66</v>
      </c>
      <c r="H2442" s="2" t="s">
        <v>1486</v>
      </c>
      <c r="I2442" s="2" t="s">
        <v>1487</v>
      </c>
      <c r="J2442" s="2" t="s">
        <v>103</v>
      </c>
      <c r="K2442" s="2" t="s">
        <v>49</v>
      </c>
      <c r="L2442" s="2" t="s">
        <v>1920</v>
      </c>
      <c r="M2442" s="2" t="s">
        <v>1921</v>
      </c>
      <c r="N2442" s="2" t="s">
        <v>1922</v>
      </c>
      <c r="O2442" s="3">
        <v>20</v>
      </c>
      <c r="P2442" s="3">
        <v>115</v>
      </c>
      <c r="Q2442" s="3">
        <v>142</v>
      </c>
      <c r="R2442" s="3">
        <v>2840</v>
      </c>
      <c r="S2442" s="3">
        <v>27</v>
      </c>
      <c r="T2442" s="3">
        <v>540</v>
      </c>
      <c r="U2442" s="3">
        <v>19.010000000000002</v>
      </c>
      <c r="V2442" s="2" t="s">
        <v>855</v>
      </c>
      <c r="W2442" s="2" t="s">
        <v>856</v>
      </c>
      <c r="X2442" s="2" t="s">
        <v>72</v>
      </c>
      <c r="Y2442" s="19" t="str">
        <f>VLOOKUP(G2442,'Verweis Kd-Gruppe'!$A$2:$B$8,2,FALSE)</f>
        <v>EXP</v>
      </c>
      <c r="Z2442" s="19" t="str">
        <f>VLOOKUP(J2442,'Verweis Art-Gruppe'!$A$2:$B$15,2,FALSE)</f>
        <v>Geräte</v>
      </c>
      <c r="AA2442" s="19" t="str">
        <f>VLOOKUP(W2442,'Verweis Vertreter'!$A$2:$B$24,2,FALSE)</f>
        <v>Chahid Drimani</v>
      </c>
      <c r="AB2442" s="12">
        <f t="shared" si="342"/>
        <v>20</v>
      </c>
      <c r="AC2442" s="12">
        <f t="shared" si="347"/>
        <v>115</v>
      </c>
      <c r="AD2442" s="12">
        <f t="shared" si="348"/>
        <v>142</v>
      </c>
      <c r="AE2442" s="12">
        <f t="shared" si="343"/>
        <v>2840</v>
      </c>
      <c r="AF2442" s="12">
        <f t="shared" si="344"/>
        <v>27</v>
      </c>
      <c r="AG2442" s="12">
        <f t="shared" si="345"/>
        <v>540</v>
      </c>
      <c r="AH2442" s="9">
        <f t="shared" si="349"/>
        <v>0.19014084507042253</v>
      </c>
      <c r="AI2442" s="14">
        <f>VLOOKUP(E2442,'Verweis Faktor'!$A:$B,2,FALSE)</f>
        <v>1</v>
      </c>
      <c r="AJ2442" s="14"/>
      <c r="AK2442" s="14" t="str">
        <f>IF(AL2442="Ja","Versandkosten",VLOOKUP(E2442,'Verweis Belegart'!$A$2:$B$9,2,FALSE))</f>
        <v>Hardware</v>
      </c>
      <c r="AL2442" s="14" t="str">
        <f t="shared" si="350"/>
        <v>Nein</v>
      </c>
      <c r="AM2442" s="14" t="str">
        <f t="shared" si="346"/>
        <v>Positiv</v>
      </c>
    </row>
    <row r="2443" spans="1:39" ht="17.25" customHeight="1" x14ac:dyDescent="0.35">
      <c r="A2443" s="17">
        <v>14573214</v>
      </c>
      <c r="B2443" s="2" t="s">
        <v>1751</v>
      </c>
      <c r="C2443" s="1">
        <v>2025001</v>
      </c>
      <c r="D2443" s="1">
        <v>2000667</v>
      </c>
      <c r="E2443" s="2" t="s">
        <v>34</v>
      </c>
      <c r="F2443" s="2" t="s">
        <v>53</v>
      </c>
      <c r="G2443" s="2" t="s">
        <v>66</v>
      </c>
      <c r="H2443" s="2" t="s">
        <v>1923</v>
      </c>
      <c r="I2443" s="2" t="s">
        <v>1924</v>
      </c>
      <c r="J2443" s="2" t="s">
        <v>2791</v>
      </c>
      <c r="K2443" s="2" t="s">
        <v>28</v>
      </c>
      <c r="L2443" s="2" t="s">
        <v>120</v>
      </c>
      <c r="M2443" s="2" t="s">
        <v>121</v>
      </c>
      <c r="N2443" s="2" t="s">
        <v>122</v>
      </c>
      <c r="O2443" s="3">
        <v>1</v>
      </c>
      <c r="P2443" s="3">
        <v>0</v>
      </c>
      <c r="Q2443" s="3">
        <v>29</v>
      </c>
      <c r="R2443" s="3">
        <v>29</v>
      </c>
      <c r="S2443" s="3">
        <v>29</v>
      </c>
      <c r="T2443" s="3">
        <v>29</v>
      </c>
      <c r="U2443" s="3"/>
      <c r="V2443" s="2" t="s">
        <v>813</v>
      </c>
      <c r="W2443" s="2" t="s">
        <v>814</v>
      </c>
      <c r="X2443" s="2" t="s">
        <v>72</v>
      </c>
      <c r="Y2443" s="19" t="str">
        <f>VLOOKUP(G2443,'Verweis Kd-Gruppe'!$A$2:$B$8,2,FALSE)</f>
        <v>EXP</v>
      </c>
      <c r="Z2443" s="19" t="str">
        <f>VLOOKUP(J2443,'Verweis Art-Gruppe'!$A$2:$B$15,2,FALSE)</f>
        <v>Sonstige</v>
      </c>
      <c r="AA2443" s="19" t="str">
        <f>VLOOKUP(W2443,'Verweis Vertreter'!$A$2:$B$24,2,FALSE)</f>
        <v>Sokol Kapaj</v>
      </c>
      <c r="AB2443" s="12">
        <f t="shared" si="342"/>
        <v>1</v>
      </c>
      <c r="AC2443" s="12">
        <f t="shared" si="347"/>
        <v>0</v>
      </c>
      <c r="AD2443" s="12">
        <f t="shared" si="348"/>
        <v>29</v>
      </c>
      <c r="AE2443" s="12">
        <f t="shared" si="343"/>
        <v>29</v>
      </c>
      <c r="AF2443" s="12">
        <f t="shared" si="344"/>
        <v>29</v>
      </c>
      <c r="AG2443" s="12">
        <f t="shared" si="345"/>
        <v>29</v>
      </c>
      <c r="AH2443" s="9">
        <f t="shared" si="349"/>
        <v>1</v>
      </c>
      <c r="AI2443" s="14">
        <f>VLOOKUP(E2443,'Verweis Faktor'!$A:$B,2,FALSE)</f>
        <v>1</v>
      </c>
      <c r="AJ2443" s="14"/>
      <c r="AK2443" s="14" t="str">
        <f>IF(AL2443="Ja","Versandkosten",VLOOKUP(E2443,'Verweis Belegart'!$A$2:$B$9,2,FALSE))</f>
        <v>Versandkosten</v>
      </c>
      <c r="AL2443" s="14" t="str">
        <f t="shared" si="350"/>
        <v>Ja</v>
      </c>
      <c r="AM2443" s="14" t="str">
        <f t="shared" si="346"/>
        <v>Positiv</v>
      </c>
    </row>
    <row r="2444" spans="1:39" ht="17.25" customHeight="1" x14ac:dyDescent="0.35">
      <c r="A2444" s="17">
        <v>14573214</v>
      </c>
      <c r="B2444" s="2" t="s">
        <v>1751</v>
      </c>
      <c r="C2444" s="1">
        <v>2025001</v>
      </c>
      <c r="D2444" s="1">
        <v>2000667</v>
      </c>
      <c r="E2444" s="2" t="s">
        <v>34</v>
      </c>
      <c r="F2444" s="2" t="s">
        <v>53</v>
      </c>
      <c r="G2444" s="2" t="s">
        <v>66</v>
      </c>
      <c r="H2444" s="2" t="s">
        <v>1923</v>
      </c>
      <c r="I2444" s="2" t="s">
        <v>1924</v>
      </c>
      <c r="J2444" s="2" t="s">
        <v>103</v>
      </c>
      <c r="K2444" s="2" t="s">
        <v>45</v>
      </c>
      <c r="L2444" s="2" t="s">
        <v>232</v>
      </c>
      <c r="M2444" s="2" t="s">
        <v>233</v>
      </c>
      <c r="N2444" s="2" t="s">
        <v>234</v>
      </c>
      <c r="O2444" s="3">
        <v>4</v>
      </c>
      <c r="P2444" s="3">
        <v>251.29089999999999</v>
      </c>
      <c r="Q2444" s="3">
        <v>269</v>
      </c>
      <c r="R2444" s="3">
        <v>1076</v>
      </c>
      <c r="S2444" s="3">
        <v>17.709099999999999</v>
      </c>
      <c r="T2444" s="3">
        <v>70.84</v>
      </c>
      <c r="U2444" s="3">
        <v>6.58</v>
      </c>
      <c r="V2444" s="2" t="s">
        <v>813</v>
      </c>
      <c r="W2444" s="2" t="s">
        <v>814</v>
      </c>
      <c r="X2444" s="2" t="s">
        <v>72</v>
      </c>
      <c r="Y2444" s="19" t="str">
        <f>VLOOKUP(G2444,'Verweis Kd-Gruppe'!$A$2:$B$8,2,FALSE)</f>
        <v>EXP</v>
      </c>
      <c r="Z2444" s="19" t="str">
        <f>VLOOKUP(J2444,'Verweis Art-Gruppe'!$A$2:$B$15,2,FALSE)</f>
        <v>Geräte</v>
      </c>
      <c r="AA2444" s="19" t="str">
        <f>VLOOKUP(W2444,'Verweis Vertreter'!$A$2:$B$24,2,FALSE)</f>
        <v>Sokol Kapaj</v>
      </c>
      <c r="AB2444" s="12">
        <f t="shared" si="342"/>
        <v>4</v>
      </c>
      <c r="AC2444" s="12">
        <f t="shared" si="347"/>
        <v>251.29089999999999</v>
      </c>
      <c r="AD2444" s="12">
        <f t="shared" si="348"/>
        <v>269</v>
      </c>
      <c r="AE2444" s="12">
        <f t="shared" si="343"/>
        <v>1076</v>
      </c>
      <c r="AF2444" s="12">
        <f t="shared" si="344"/>
        <v>17.709099999999999</v>
      </c>
      <c r="AG2444" s="12">
        <f t="shared" si="345"/>
        <v>70.84</v>
      </c>
      <c r="AH2444" s="9">
        <f t="shared" si="349"/>
        <v>6.5836431226765801E-2</v>
      </c>
      <c r="AI2444" s="14">
        <f>VLOOKUP(E2444,'Verweis Faktor'!$A:$B,2,FALSE)</f>
        <v>1</v>
      </c>
      <c r="AJ2444" s="14"/>
      <c r="AK2444" s="14" t="str">
        <f>IF(AL2444="Ja","Versandkosten",VLOOKUP(E2444,'Verweis Belegart'!$A$2:$B$9,2,FALSE))</f>
        <v>Hardware</v>
      </c>
      <c r="AL2444" s="14" t="str">
        <f t="shared" si="350"/>
        <v>Nein</v>
      </c>
      <c r="AM2444" s="14" t="str">
        <f t="shared" si="346"/>
        <v>Positiv</v>
      </c>
    </row>
    <row r="2445" spans="1:39" ht="17.25" customHeight="1" x14ac:dyDescent="0.35">
      <c r="A2445" s="17">
        <v>14573214</v>
      </c>
      <c r="B2445" s="2" t="s">
        <v>1751</v>
      </c>
      <c r="C2445" s="1">
        <v>2025001</v>
      </c>
      <c r="D2445" s="1">
        <v>2000667</v>
      </c>
      <c r="E2445" s="2" t="s">
        <v>34</v>
      </c>
      <c r="F2445" s="2" t="s">
        <v>53</v>
      </c>
      <c r="G2445" s="2" t="s">
        <v>66</v>
      </c>
      <c r="H2445" s="2" t="s">
        <v>1923</v>
      </c>
      <c r="I2445" s="2" t="s">
        <v>1924</v>
      </c>
      <c r="J2445" s="2" t="s">
        <v>103</v>
      </c>
      <c r="K2445" s="2" t="s">
        <v>49</v>
      </c>
      <c r="L2445" s="2" t="s">
        <v>129</v>
      </c>
      <c r="M2445" s="2" t="s">
        <v>130</v>
      </c>
      <c r="N2445" s="2" t="s">
        <v>131</v>
      </c>
      <c r="O2445" s="3">
        <v>5</v>
      </c>
      <c r="P2445" s="3">
        <v>164.98509999999999</v>
      </c>
      <c r="Q2445" s="3">
        <v>179</v>
      </c>
      <c r="R2445" s="3">
        <v>895</v>
      </c>
      <c r="S2445" s="3">
        <v>14.014900000000001</v>
      </c>
      <c r="T2445" s="3">
        <v>70.069999999999993</v>
      </c>
      <c r="U2445" s="3">
        <v>7.82</v>
      </c>
      <c r="V2445" s="2" t="s">
        <v>813</v>
      </c>
      <c r="W2445" s="2" t="s">
        <v>814</v>
      </c>
      <c r="X2445" s="2" t="s">
        <v>72</v>
      </c>
      <c r="Y2445" s="19" t="str">
        <f>VLOOKUP(G2445,'Verweis Kd-Gruppe'!$A$2:$B$8,2,FALSE)</f>
        <v>EXP</v>
      </c>
      <c r="Z2445" s="19" t="str">
        <f>VLOOKUP(J2445,'Verweis Art-Gruppe'!$A$2:$B$15,2,FALSE)</f>
        <v>Geräte</v>
      </c>
      <c r="AA2445" s="19" t="str">
        <f>VLOOKUP(W2445,'Verweis Vertreter'!$A$2:$B$24,2,FALSE)</f>
        <v>Sokol Kapaj</v>
      </c>
      <c r="AB2445" s="12">
        <f t="shared" si="342"/>
        <v>5</v>
      </c>
      <c r="AC2445" s="12">
        <f t="shared" si="347"/>
        <v>164.98509999999999</v>
      </c>
      <c r="AD2445" s="12">
        <f t="shared" si="348"/>
        <v>179</v>
      </c>
      <c r="AE2445" s="12">
        <f t="shared" si="343"/>
        <v>895</v>
      </c>
      <c r="AF2445" s="12">
        <f t="shared" si="344"/>
        <v>14.014900000000001</v>
      </c>
      <c r="AG2445" s="12">
        <f t="shared" si="345"/>
        <v>70.069999999999993</v>
      </c>
      <c r="AH2445" s="9">
        <f t="shared" si="349"/>
        <v>7.829050279329608E-2</v>
      </c>
      <c r="AI2445" s="14">
        <f>VLOOKUP(E2445,'Verweis Faktor'!$A:$B,2,FALSE)</f>
        <v>1</v>
      </c>
      <c r="AJ2445" s="14"/>
      <c r="AK2445" s="14" t="str">
        <f>IF(AL2445="Ja","Versandkosten",VLOOKUP(E2445,'Verweis Belegart'!$A$2:$B$9,2,FALSE))</f>
        <v>Hardware</v>
      </c>
      <c r="AL2445" s="14" t="str">
        <f t="shared" si="350"/>
        <v>Nein</v>
      </c>
      <c r="AM2445" s="14" t="str">
        <f t="shared" si="346"/>
        <v>Positiv</v>
      </c>
    </row>
    <row r="2446" spans="1:39" ht="17.25" customHeight="1" x14ac:dyDescent="0.35">
      <c r="A2446" s="17">
        <v>14573214</v>
      </c>
      <c r="B2446" s="2" t="s">
        <v>1751</v>
      </c>
      <c r="C2446" s="1">
        <v>2025001</v>
      </c>
      <c r="D2446" s="1">
        <v>2000667</v>
      </c>
      <c r="E2446" s="2" t="s">
        <v>34</v>
      </c>
      <c r="F2446" s="2" t="s">
        <v>53</v>
      </c>
      <c r="G2446" s="2" t="s">
        <v>66</v>
      </c>
      <c r="H2446" s="2" t="s">
        <v>1923</v>
      </c>
      <c r="I2446" s="2" t="s">
        <v>1924</v>
      </c>
      <c r="J2446" s="2" t="s">
        <v>103</v>
      </c>
      <c r="K2446" s="2" t="s">
        <v>79</v>
      </c>
      <c r="L2446" s="2" t="s">
        <v>39</v>
      </c>
      <c r="M2446" s="2" t="s">
        <v>40</v>
      </c>
      <c r="N2446" s="2" t="s">
        <v>41</v>
      </c>
      <c r="O2446" s="3">
        <v>2</v>
      </c>
      <c r="P2446" s="3">
        <v>220</v>
      </c>
      <c r="Q2446" s="3">
        <v>239</v>
      </c>
      <c r="R2446" s="3">
        <v>478</v>
      </c>
      <c r="S2446" s="3">
        <v>19</v>
      </c>
      <c r="T2446" s="3">
        <v>38</v>
      </c>
      <c r="U2446" s="3">
        <v>7.94</v>
      </c>
      <c r="V2446" s="2" t="s">
        <v>813</v>
      </c>
      <c r="W2446" s="2" t="s">
        <v>814</v>
      </c>
      <c r="X2446" s="2" t="s">
        <v>72</v>
      </c>
      <c r="Y2446" s="19" t="str">
        <f>VLOOKUP(G2446,'Verweis Kd-Gruppe'!$A$2:$B$8,2,FALSE)</f>
        <v>EXP</v>
      </c>
      <c r="Z2446" s="19" t="str">
        <f>VLOOKUP(J2446,'Verweis Art-Gruppe'!$A$2:$B$15,2,FALSE)</f>
        <v>Geräte</v>
      </c>
      <c r="AA2446" s="19" t="str">
        <f>VLOOKUP(W2446,'Verweis Vertreter'!$A$2:$B$24,2,FALSE)</f>
        <v>Sokol Kapaj</v>
      </c>
      <c r="AB2446" s="12">
        <f t="shared" si="342"/>
        <v>2</v>
      </c>
      <c r="AC2446" s="12">
        <f t="shared" si="347"/>
        <v>220</v>
      </c>
      <c r="AD2446" s="12">
        <f t="shared" si="348"/>
        <v>239</v>
      </c>
      <c r="AE2446" s="12">
        <f t="shared" si="343"/>
        <v>478</v>
      </c>
      <c r="AF2446" s="12">
        <f t="shared" si="344"/>
        <v>19</v>
      </c>
      <c r="AG2446" s="12">
        <f t="shared" si="345"/>
        <v>38</v>
      </c>
      <c r="AH2446" s="9">
        <f t="shared" si="349"/>
        <v>7.9497907949790794E-2</v>
      </c>
      <c r="AI2446" s="14">
        <f>VLOOKUP(E2446,'Verweis Faktor'!$A:$B,2,FALSE)</f>
        <v>1</v>
      </c>
      <c r="AJ2446" s="14"/>
      <c r="AK2446" s="14" t="str">
        <f>IF(AL2446="Ja","Versandkosten",VLOOKUP(E2446,'Verweis Belegart'!$A$2:$B$9,2,FALSE))</f>
        <v>Hardware</v>
      </c>
      <c r="AL2446" s="14" t="str">
        <f t="shared" si="350"/>
        <v>Nein</v>
      </c>
      <c r="AM2446" s="14" t="str">
        <f t="shared" si="346"/>
        <v>Positiv</v>
      </c>
    </row>
    <row r="2447" spans="1:39" ht="17.25" customHeight="1" x14ac:dyDescent="0.35">
      <c r="A2447" s="17">
        <v>14573214</v>
      </c>
      <c r="B2447" s="2" t="s">
        <v>1751</v>
      </c>
      <c r="C2447" s="1">
        <v>2025001</v>
      </c>
      <c r="D2447" s="1">
        <v>2000667</v>
      </c>
      <c r="E2447" s="2" t="s">
        <v>34</v>
      </c>
      <c r="F2447" s="2" t="s">
        <v>53</v>
      </c>
      <c r="G2447" s="2" t="s">
        <v>66</v>
      </c>
      <c r="H2447" s="2" t="s">
        <v>1923</v>
      </c>
      <c r="I2447" s="2" t="s">
        <v>1924</v>
      </c>
      <c r="J2447" s="2" t="s">
        <v>103</v>
      </c>
      <c r="K2447" s="2" t="s">
        <v>83</v>
      </c>
      <c r="L2447" s="2" t="s">
        <v>39</v>
      </c>
      <c r="M2447" s="2" t="s">
        <v>40</v>
      </c>
      <c r="N2447" s="2" t="s">
        <v>41</v>
      </c>
      <c r="O2447" s="3">
        <v>4</v>
      </c>
      <c r="P2447" s="3">
        <v>220</v>
      </c>
      <c r="Q2447" s="3">
        <v>239</v>
      </c>
      <c r="R2447" s="3">
        <v>956</v>
      </c>
      <c r="S2447" s="3">
        <v>19</v>
      </c>
      <c r="T2447" s="3">
        <v>76</v>
      </c>
      <c r="U2447" s="3">
        <v>7.94</v>
      </c>
      <c r="V2447" s="2" t="s">
        <v>813</v>
      </c>
      <c r="W2447" s="2" t="s">
        <v>814</v>
      </c>
      <c r="X2447" s="2" t="s">
        <v>72</v>
      </c>
      <c r="Y2447" s="19" t="str">
        <f>VLOOKUP(G2447,'Verweis Kd-Gruppe'!$A$2:$B$8,2,FALSE)</f>
        <v>EXP</v>
      </c>
      <c r="Z2447" s="19" t="str">
        <f>VLOOKUP(J2447,'Verweis Art-Gruppe'!$A$2:$B$15,2,FALSE)</f>
        <v>Geräte</v>
      </c>
      <c r="AA2447" s="19" t="str">
        <f>VLOOKUP(W2447,'Verweis Vertreter'!$A$2:$B$24,2,FALSE)</f>
        <v>Sokol Kapaj</v>
      </c>
      <c r="AB2447" s="12">
        <f t="shared" si="342"/>
        <v>4</v>
      </c>
      <c r="AC2447" s="12">
        <f t="shared" si="347"/>
        <v>220</v>
      </c>
      <c r="AD2447" s="12">
        <f t="shared" si="348"/>
        <v>239</v>
      </c>
      <c r="AE2447" s="12">
        <f t="shared" si="343"/>
        <v>956</v>
      </c>
      <c r="AF2447" s="12">
        <f t="shared" si="344"/>
        <v>19</v>
      </c>
      <c r="AG2447" s="12">
        <f t="shared" si="345"/>
        <v>76</v>
      </c>
      <c r="AH2447" s="9">
        <f t="shared" si="349"/>
        <v>7.9497907949790794E-2</v>
      </c>
      <c r="AI2447" s="14">
        <f>VLOOKUP(E2447,'Verweis Faktor'!$A:$B,2,FALSE)</f>
        <v>1</v>
      </c>
      <c r="AJ2447" s="14"/>
      <c r="AK2447" s="14" t="str">
        <f>IF(AL2447="Ja","Versandkosten",VLOOKUP(E2447,'Verweis Belegart'!$A$2:$B$9,2,FALSE))</f>
        <v>Hardware</v>
      </c>
      <c r="AL2447" s="14" t="str">
        <f t="shared" si="350"/>
        <v>Nein</v>
      </c>
      <c r="AM2447" s="14" t="str">
        <f t="shared" si="346"/>
        <v>Positiv</v>
      </c>
    </row>
    <row r="2448" spans="1:39" ht="17.25" customHeight="1" x14ac:dyDescent="0.35">
      <c r="A2448" s="17">
        <v>14573214</v>
      </c>
      <c r="B2448" s="2" t="s">
        <v>1751</v>
      </c>
      <c r="C2448" s="1">
        <v>2025001</v>
      </c>
      <c r="D2448" s="1">
        <v>2000667</v>
      </c>
      <c r="E2448" s="2" t="s">
        <v>34</v>
      </c>
      <c r="F2448" s="2" t="s">
        <v>53</v>
      </c>
      <c r="G2448" s="2" t="s">
        <v>66</v>
      </c>
      <c r="H2448" s="2" t="s">
        <v>1923</v>
      </c>
      <c r="I2448" s="2" t="s">
        <v>1924</v>
      </c>
      <c r="J2448" s="2" t="s">
        <v>103</v>
      </c>
      <c r="K2448" s="2" t="s">
        <v>87</v>
      </c>
      <c r="L2448" s="2" t="s">
        <v>1084</v>
      </c>
      <c r="M2448" s="2" t="s">
        <v>1085</v>
      </c>
      <c r="N2448" s="2" t="s">
        <v>1086</v>
      </c>
      <c r="O2448" s="3">
        <v>5</v>
      </c>
      <c r="P2448" s="3">
        <v>80.008700000000005</v>
      </c>
      <c r="Q2448" s="3">
        <v>93</v>
      </c>
      <c r="R2448" s="3">
        <v>465</v>
      </c>
      <c r="S2448" s="3">
        <v>12.991300000000001</v>
      </c>
      <c r="T2448" s="3">
        <v>64.959999999999994</v>
      </c>
      <c r="U2448" s="3">
        <v>13.96</v>
      </c>
      <c r="V2448" s="2" t="s">
        <v>813</v>
      </c>
      <c r="W2448" s="2" t="s">
        <v>814</v>
      </c>
      <c r="X2448" s="2" t="s">
        <v>72</v>
      </c>
      <c r="Y2448" s="19" t="str">
        <f>VLOOKUP(G2448,'Verweis Kd-Gruppe'!$A$2:$B$8,2,FALSE)</f>
        <v>EXP</v>
      </c>
      <c r="Z2448" s="19" t="str">
        <f>VLOOKUP(J2448,'Verweis Art-Gruppe'!$A$2:$B$15,2,FALSE)</f>
        <v>Geräte</v>
      </c>
      <c r="AA2448" s="19" t="str">
        <f>VLOOKUP(W2448,'Verweis Vertreter'!$A$2:$B$24,2,FALSE)</f>
        <v>Sokol Kapaj</v>
      </c>
      <c r="AB2448" s="12">
        <f t="shared" si="342"/>
        <v>5</v>
      </c>
      <c r="AC2448" s="12">
        <f t="shared" si="347"/>
        <v>80.008700000000005</v>
      </c>
      <c r="AD2448" s="12">
        <f t="shared" si="348"/>
        <v>93</v>
      </c>
      <c r="AE2448" s="12">
        <f t="shared" si="343"/>
        <v>465</v>
      </c>
      <c r="AF2448" s="12">
        <f t="shared" si="344"/>
        <v>12.991300000000001</v>
      </c>
      <c r="AG2448" s="12">
        <f t="shared" si="345"/>
        <v>64.959999999999994</v>
      </c>
      <c r="AH2448" s="9">
        <f t="shared" si="349"/>
        <v>0.13969892473118278</v>
      </c>
      <c r="AI2448" s="14">
        <f>VLOOKUP(E2448,'Verweis Faktor'!$A:$B,2,FALSE)</f>
        <v>1</v>
      </c>
      <c r="AJ2448" s="14"/>
      <c r="AK2448" s="14" t="str">
        <f>IF(AL2448="Ja","Versandkosten",VLOOKUP(E2448,'Verweis Belegart'!$A$2:$B$9,2,FALSE))</f>
        <v>Hardware</v>
      </c>
      <c r="AL2448" s="14" t="str">
        <f t="shared" si="350"/>
        <v>Nein</v>
      </c>
      <c r="AM2448" s="14" t="str">
        <f t="shared" si="346"/>
        <v>Positiv</v>
      </c>
    </row>
    <row r="2449" spans="1:39" ht="17.25" customHeight="1" x14ac:dyDescent="0.35">
      <c r="A2449" s="17">
        <v>14573214</v>
      </c>
      <c r="B2449" s="2" t="s">
        <v>1751</v>
      </c>
      <c r="C2449" s="1">
        <v>2025001</v>
      </c>
      <c r="D2449" s="1">
        <v>2000667</v>
      </c>
      <c r="E2449" s="2" t="s">
        <v>34</v>
      </c>
      <c r="F2449" s="2" t="s">
        <v>53</v>
      </c>
      <c r="G2449" s="2" t="s">
        <v>66</v>
      </c>
      <c r="H2449" s="2" t="s">
        <v>1923</v>
      </c>
      <c r="I2449" s="2" t="s">
        <v>1924</v>
      </c>
      <c r="J2449" s="2" t="s">
        <v>103</v>
      </c>
      <c r="K2449" s="2" t="s">
        <v>91</v>
      </c>
      <c r="L2449" s="2" t="s">
        <v>1925</v>
      </c>
      <c r="M2449" s="2" t="s">
        <v>1926</v>
      </c>
      <c r="N2449" s="2" t="s">
        <v>1799</v>
      </c>
      <c r="O2449" s="3">
        <v>1</v>
      </c>
      <c r="P2449" s="3">
        <v>153</v>
      </c>
      <c r="Q2449" s="3">
        <v>155</v>
      </c>
      <c r="R2449" s="3">
        <v>155</v>
      </c>
      <c r="S2449" s="3">
        <v>2</v>
      </c>
      <c r="T2449" s="3">
        <v>2</v>
      </c>
      <c r="U2449" s="3">
        <v>1.29</v>
      </c>
      <c r="V2449" s="2" t="s">
        <v>813</v>
      </c>
      <c r="W2449" s="2" t="s">
        <v>814</v>
      </c>
      <c r="X2449" s="2" t="s">
        <v>72</v>
      </c>
      <c r="Y2449" s="19" t="str">
        <f>VLOOKUP(G2449,'Verweis Kd-Gruppe'!$A$2:$B$8,2,FALSE)</f>
        <v>EXP</v>
      </c>
      <c r="Z2449" s="19" t="str">
        <f>VLOOKUP(J2449,'Verweis Art-Gruppe'!$A$2:$B$15,2,FALSE)</f>
        <v>Geräte</v>
      </c>
      <c r="AA2449" s="19" t="str">
        <f>VLOOKUP(W2449,'Verweis Vertreter'!$A$2:$B$24,2,FALSE)</f>
        <v>Sokol Kapaj</v>
      </c>
      <c r="AB2449" s="12">
        <f t="shared" si="342"/>
        <v>1</v>
      </c>
      <c r="AC2449" s="12">
        <f t="shared" si="347"/>
        <v>153</v>
      </c>
      <c r="AD2449" s="12">
        <f t="shared" si="348"/>
        <v>155</v>
      </c>
      <c r="AE2449" s="12">
        <f t="shared" si="343"/>
        <v>155</v>
      </c>
      <c r="AF2449" s="12">
        <f t="shared" si="344"/>
        <v>2</v>
      </c>
      <c r="AG2449" s="12">
        <f t="shared" si="345"/>
        <v>2</v>
      </c>
      <c r="AH2449" s="9">
        <f t="shared" si="349"/>
        <v>1.2903225806451613E-2</v>
      </c>
      <c r="AI2449" s="14">
        <f>VLOOKUP(E2449,'Verweis Faktor'!$A:$B,2,FALSE)</f>
        <v>1</v>
      </c>
      <c r="AJ2449" s="14"/>
      <c r="AK2449" s="14" t="str">
        <f>IF(AL2449="Ja","Versandkosten",VLOOKUP(E2449,'Verweis Belegart'!$A$2:$B$9,2,FALSE))</f>
        <v>Hardware</v>
      </c>
      <c r="AL2449" s="14" t="str">
        <f t="shared" si="350"/>
        <v>Nein</v>
      </c>
      <c r="AM2449" s="14" t="str">
        <f t="shared" si="346"/>
        <v>Positiv</v>
      </c>
    </row>
    <row r="2450" spans="1:39" ht="17.25" customHeight="1" x14ac:dyDescent="0.35">
      <c r="A2450" s="17">
        <v>14573214</v>
      </c>
      <c r="B2450" s="2" t="s">
        <v>1751</v>
      </c>
      <c r="C2450" s="1">
        <v>2025001</v>
      </c>
      <c r="D2450" s="1">
        <v>2000667</v>
      </c>
      <c r="E2450" s="2" t="s">
        <v>34</v>
      </c>
      <c r="F2450" s="2" t="s">
        <v>53</v>
      </c>
      <c r="G2450" s="2" t="s">
        <v>66</v>
      </c>
      <c r="H2450" s="2" t="s">
        <v>1923</v>
      </c>
      <c r="I2450" s="2" t="s">
        <v>1924</v>
      </c>
      <c r="J2450" s="2" t="s">
        <v>103</v>
      </c>
      <c r="K2450" s="2" t="s">
        <v>95</v>
      </c>
      <c r="L2450" s="2" t="s">
        <v>185</v>
      </c>
      <c r="M2450" s="2" t="s">
        <v>186</v>
      </c>
      <c r="N2450" s="2" t="s">
        <v>187</v>
      </c>
      <c r="O2450" s="3">
        <v>6</v>
      </c>
      <c r="P2450" s="3">
        <v>93.245800000000003</v>
      </c>
      <c r="Q2450" s="3">
        <v>103</v>
      </c>
      <c r="R2450" s="3">
        <v>618</v>
      </c>
      <c r="S2450" s="3">
        <v>9.7542000000000009</v>
      </c>
      <c r="T2450" s="3">
        <v>58.53</v>
      </c>
      <c r="U2450" s="3">
        <v>9.4700000000000006</v>
      </c>
      <c r="V2450" s="2" t="s">
        <v>813</v>
      </c>
      <c r="W2450" s="2" t="s">
        <v>814</v>
      </c>
      <c r="X2450" s="2" t="s">
        <v>72</v>
      </c>
      <c r="Y2450" s="19" t="str">
        <f>VLOOKUP(G2450,'Verweis Kd-Gruppe'!$A$2:$B$8,2,FALSE)</f>
        <v>EXP</v>
      </c>
      <c r="Z2450" s="19" t="str">
        <f>VLOOKUP(J2450,'Verweis Art-Gruppe'!$A$2:$B$15,2,FALSE)</f>
        <v>Geräte</v>
      </c>
      <c r="AA2450" s="19" t="str">
        <f>VLOOKUP(W2450,'Verweis Vertreter'!$A$2:$B$24,2,FALSE)</f>
        <v>Sokol Kapaj</v>
      </c>
      <c r="AB2450" s="12">
        <f t="shared" si="342"/>
        <v>6</v>
      </c>
      <c r="AC2450" s="12">
        <f t="shared" si="347"/>
        <v>93.245800000000003</v>
      </c>
      <c r="AD2450" s="12">
        <f t="shared" si="348"/>
        <v>103</v>
      </c>
      <c r="AE2450" s="12">
        <f t="shared" si="343"/>
        <v>618</v>
      </c>
      <c r="AF2450" s="12">
        <f t="shared" si="344"/>
        <v>9.7542000000000009</v>
      </c>
      <c r="AG2450" s="12">
        <f t="shared" si="345"/>
        <v>58.53</v>
      </c>
      <c r="AH2450" s="9">
        <f t="shared" si="349"/>
        <v>9.4708737864077672E-2</v>
      </c>
      <c r="AI2450" s="14">
        <f>VLOOKUP(E2450,'Verweis Faktor'!$A:$B,2,FALSE)</f>
        <v>1</v>
      </c>
      <c r="AJ2450" s="14"/>
      <c r="AK2450" s="14" t="str">
        <f>IF(AL2450="Ja","Versandkosten",VLOOKUP(E2450,'Verweis Belegart'!$A$2:$B$9,2,FALSE))</f>
        <v>Hardware</v>
      </c>
      <c r="AL2450" s="14" t="str">
        <f t="shared" si="350"/>
        <v>Nein</v>
      </c>
      <c r="AM2450" s="14" t="str">
        <f t="shared" si="346"/>
        <v>Positiv</v>
      </c>
    </row>
    <row r="2451" spans="1:39" ht="17.25" customHeight="1" x14ac:dyDescent="0.35">
      <c r="A2451" s="17">
        <v>14573214</v>
      </c>
      <c r="B2451" s="2" t="s">
        <v>1751</v>
      </c>
      <c r="C2451" s="1">
        <v>2025001</v>
      </c>
      <c r="D2451" s="1">
        <v>2000667</v>
      </c>
      <c r="E2451" s="2" t="s">
        <v>34</v>
      </c>
      <c r="F2451" s="2" t="s">
        <v>53</v>
      </c>
      <c r="G2451" s="2" t="s">
        <v>66</v>
      </c>
      <c r="H2451" s="2" t="s">
        <v>1923</v>
      </c>
      <c r="I2451" s="2" t="s">
        <v>1924</v>
      </c>
      <c r="J2451" s="2" t="s">
        <v>103</v>
      </c>
      <c r="K2451" s="2" t="s">
        <v>99</v>
      </c>
      <c r="L2451" s="2" t="s">
        <v>188</v>
      </c>
      <c r="M2451" s="2" t="s">
        <v>189</v>
      </c>
      <c r="N2451" s="2" t="s">
        <v>136</v>
      </c>
      <c r="O2451" s="3">
        <v>3</v>
      </c>
      <c r="P2451" s="3">
        <v>189</v>
      </c>
      <c r="Q2451" s="3">
        <v>199</v>
      </c>
      <c r="R2451" s="3">
        <v>597</v>
      </c>
      <c r="S2451" s="3">
        <v>10</v>
      </c>
      <c r="T2451" s="3">
        <v>30</v>
      </c>
      <c r="U2451" s="3">
        <v>5.0199999999999996</v>
      </c>
      <c r="V2451" s="2" t="s">
        <v>813</v>
      </c>
      <c r="W2451" s="2" t="s">
        <v>814</v>
      </c>
      <c r="X2451" s="2" t="s">
        <v>72</v>
      </c>
      <c r="Y2451" s="19" t="str">
        <f>VLOOKUP(G2451,'Verweis Kd-Gruppe'!$A$2:$B$8,2,FALSE)</f>
        <v>EXP</v>
      </c>
      <c r="Z2451" s="19" t="str">
        <f>VLOOKUP(J2451,'Verweis Art-Gruppe'!$A$2:$B$15,2,FALSE)</f>
        <v>Geräte</v>
      </c>
      <c r="AA2451" s="19" t="str">
        <f>VLOOKUP(W2451,'Verweis Vertreter'!$A$2:$B$24,2,FALSE)</f>
        <v>Sokol Kapaj</v>
      </c>
      <c r="AB2451" s="12">
        <f t="shared" si="342"/>
        <v>3</v>
      </c>
      <c r="AC2451" s="12">
        <f t="shared" si="347"/>
        <v>189</v>
      </c>
      <c r="AD2451" s="12">
        <f t="shared" si="348"/>
        <v>199</v>
      </c>
      <c r="AE2451" s="12">
        <f t="shared" si="343"/>
        <v>597</v>
      </c>
      <c r="AF2451" s="12">
        <f t="shared" si="344"/>
        <v>10</v>
      </c>
      <c r="AG2451" s="12">
        <f t="shared" si="345"/>
        <v>30</v>
      </c>
      <c r="AH2451" s="9">
        <f t="shared" si="349"/>
        <v>5.0251256281407038E-2</v>
      </c>
      <c r="AI2451" s="14">
        <f>VLOOKUP(E2451,'Verweis Faktor'!$A:$B,2,FALSE)</f>
        <v>1</v>
      </c>
      <c r="AJ2451" s="14"/>
      <c r="AK2451" s="14" t="str">
        <f>IF(AL2451="Ja","Versandkosten",VLOOKUP(E2451,'Verweis Belegart'!$A$2:$B$9,2,FALSE))</f>
        <v>Hardware</v>
      </c>
      <c r="AL2451" s="14" t="str">
        <f t="shared" si="350"/>
        <v>Nein</v>
      </c>
      <c r="AM2451" s="14" t="str">
        <f t="shared" si="346"/>
        <v>Positiv</v>
      </c>
    </row>
    <row r="2452" spans="1:39" ht="17.25" customHeight="1" x14ac:dyDescent="0.35">
      <c r="A2452" s="17">
        <v>14573214</v>
      </c>
      <c r="B2452" s="2" t="s">
        <v>1751</v>
      </c>
      <c r="C2452" s="1">
        <v>2025001</v>
      </c>
      <c r="D2452" s="1">
        <v>2000667</v>
      </c>
      <c r="E2452" s="2" t="s">
        <v>34</v>
      </c>
      <c r="F2452" s="2" t="s">
        <v>53</v>
      </c>
      <c r="G2452" s="2" t="s">
        <v>66</v>
      </c>
      <c r="H2452" s="2" t="s">
        <v>1923</v>
      </c>
      <c r="I2452" s="2" t="s">
        <v>1924</v>
      </c>
      <c r="J2452" s="2" t="s">
        <v>103</v>
      </c>
      <c r="K2452" s="2" t="s">
        <v>103</v>
      </c>
      <c r="L2452" s="2" t="s">
        <v>1490</v>
      </c>
      <c r="M2452" s="2" t="s">
        <v>1491</v>
      </c>
      <c r="N2452" s="2" t="s">
        <v>1492</v>
      </c>
      <c r="O2452" s="3">
        <v>3</v>
      </c>
      <c r="P2452" s="3">
        <v>169.4264</v>
      </c>
      <c r="Q2452" s="3">
        <v>175</v>
      </c>
      <c r="R2452" s="3">
        <v>525</v>
      </c>
      <c r="S2452" s="3">
        <v>5.5735999999999999</v>
      </c>
      <c r="T2452" s="3">
        <v>16.72</v>
      </c>
      <c r="U2452" s="3">
        <v>3.18</v>
      </c>
      <c r="V2452" s="2" t="s">
        <v>813</v>
      </c>
      <c r="W2452" s="2" t="s">
        <v>814</v>
      </c>
      <c r="X2452" s="2" t="s">
        <v>72</v>
      </c>
      <c r="Y2452" s="19" t="str">
        <f>VLOOKUP(G2452,'Verweis Kd-Gruppe'!$A$2:$B$8,2,FALSE)</f>
        <v>EXP</v>
      </c>
      <c r="Z2452" s="19" t="str">
        <f>VLOOKUP(J2452,'Verweis Art-Gruppe'!$A$2:$B$15,2,FALSE)</f>
        <v>Geräte</v>
      </c>
      <c r="AA2452" s="19" t="str">
        <f>VLOOKUP(W2452,'Verweis Vertreter'!$A$2:$B$24,2,FALSE)</f>
        <v>Sokol Kapaj</v>
      </c>
      <c r="AB2452" s="12">
        <f t="shared" si="342"/>
        <v>3</v>
      </c>
      <c r="AC2452" s="12">
        <f t="shared" si="347"/>
        <v>169.4264</v>
      </c>
      <c r="AD2452" s="12">
        <f t="shared" si="348"/>
        <v>175</v>
      </c>
      <c r="AE2452" s="12">
        <f t="shared" si="343"/>
        <v>525</v>
      </c>
      <c r="AF2452" s="12">
        <f t="shared" si="344"/>
        <v>5.5735999999999999</v>
      </c>
      <c r="AG2452" s="12">
        <f t="shared" si="345"/>
        <v>16.72</v>
      </c>
      <c r="AH2452" s="9">
        <f t="shared" si="349"/>
        <v>3.1847619047619048E-2</v>
      </c>
      <c r="AI2452" s="14">
        <f>VLOOKUP(E2452,'Verweis Faktor'!$A:$B,2,FALSE)</f>
        <v>1</v>
      </c>
      <c r="AJ2452" s="14"/>
      <c r="AK2452" s="14" t="str">
        <f>IF(AL2452="Ja","Versandkosten",VLOOKUP(E2452,'Verweis Belegart'!$A$2:$B$9,2,FALSE))</f>
        <v>Hardware</v>
      </c>
      <c r="AL2452" s="14" t="str">
        <f t="shared" si="350"/>
        <v>Nein</v>
      </c>
      <c r="AM2452" s="14" t="str">
        <f t="shared" si="346"/>
        <v>Positiv</v>
      </c>
    </row>
    <row r="2453" spans="1:39" ht="17.25" customHeight="1" x14ac:dyDescent="0.35">
      <c r="A2453" s="17">
        <v>14573205</v>
      </c>
      <c r="B2453" s="2" t="s">
        <v>1751</v>
      </c>
      <c r="C2453" s="1">
        <v>2025001</v>
      </c>
      <c r="D2453" s="1">
        <v>2000668</v>
      </c>
      <c r="E2453" s="2" t="s">
        <v>34</v>
      </c>
      <c r="F2453" s="2" t="s">
        <v>142</v>
      </c>
      <c r="G2453" s="2" t="s">
        <v>66</v>
      </c>
      <c r="H2453" s="2" t="s">
        <v>1367</v>
      </c>
      <c r="I2453" s="2" t="s">
        <v>1368</v>
      </c>
      <c r="J2453" s="2" t="s">
        <v>103</v>
      </c>
      <c r="K2453" s="2" t="s">
        <v>28</v>
      </c>
      <c r="L2453" s="2" t="s">
        <v>1927</v>
      </c>
      <c r="M2453" s="2" t="s">
        <v>1928</v>
      </c>
      <c r="N2453" s="2" t="s">
        <v>887</v>
      </c>
      <c r="O2453" s="3">
        <v>3</v>
      </c>
      <c r="P2453" s="3">
        <v>422</v>
      </c>
      <c r="Q2453" s="3">
        <v>445</v>
      </c>
      <c r="R2453" s="3">
        <v>1335</v>
      </c>
      <c r="S2453" s="3">
        <v>23</v>
      </c>
      <c r="T2453" s="3">
        <v>69</v>
      </c>
      <c r="U2453" s="3">
        <v>5.16</v>
      </c>
      <c r="V2453" s="2" t="s">
        <v>675</v>
      </c>
      <c r="W2453" s="2" t="s">
        <v>676</v>
      </c>
      <c r="X2453" s="2" t="s">
        <v>72</v>
      </c>
      <c r="Y2453" s="19" t="str">
        <f>VLOOKUP(G2453,'Verweis Kd-Gruppe'!$A$2:$B$8,2,FALSE)</f>
        <v>EXP</v>
      </c>
      <c r="Z2453" s="19" t="str">
        <f>VLOOKUP(J2453,'Verweis Art-Gruppe'!$A$2:$B$15,2,FALSE)</f>
        <v>Geräte</v>
      </c>
      <c r="AA2453" s="19" t="str">
        <f>VLOOKUP(W2453,'Verweis Vertreter'!$A$2:$B$24,2,FALSE)</f>
        <v>Corina Wedel</v>
      </c>
      <c r="AB2453" s="12">
        <f t="shared" si="342"/>
        <v>3</v>
      </c>
      <c r="AC2453" s="12">
        <f t="shared" si="347"/>
        <v>422</v>
      </c>
      <c r="AD2453" s="12">
        <f t="shared" si="348"/>
        <v>445</v>
      </c>
      <c r="AE2453" s="12">
        <f t="shared" si="343"/>
        <v>1335</v>
      </c>
      <c r="AF2453" s="12">
        <f t="shared" si="344"/>
        <v>23</v>
      </c>
      <c r="AG2453" s="12">
        <f t="shared" si="345"/>
        <v>69</v>
      </c>
      <c r="AH2453" s="9">
        <f t="shared" si="349"/>
        <v>5.1685393258426963E-2</v>
      </c>
      <c r="AI2453" s="14">
        <f>VLOOKUP(E2453,'Verweis Faktor'!$A:$B,2,FALSE)</f>
        <v>1</v>
      </c>
      <c r="AJ2453" s="14"/>
      <c r="AK2453" s="14" t="str">
        <f>IF(AL2453="Ja","Versandkosten",VLOOKUP(E2453,'Verweis Belegart'!$A$2:$B$9,2,FALSE))</f>
        <v>Hardware</v>
      </c>
      <c r="AL2453" s="14" t="str">
        <f t="shared" si="350"/>
        <v>Nein</v>
      </c>
      <c r="AM2453" s="14" t="str">
        <f t="shared" si="346"/>
        <v>Positiv</v>
      </c>
    </row>
    <row r="2454" spans="1:39" ht="17.25" customHeight="1" x14ac:dyDescent="0.35">
      <c r="A2454" s="17">
        <v>14573205</v>
      </c>
      <c r="B2454" s="2" t="s">
        <v>1751</v>
      </c>
      <c r="C2454" s="1">
        <v>2025001</v>
      </c>
      <c r="D2454" s="1">
        <v>2000668</v>
      </c>
      <c r="E2454" s="2" t="s">
        <v>34</v>
      </c>
      <c r="F2454" s="2" t="s">
        <v>142</v>
      </c>
      <c r="G2454" s="2" t="s">
        <v>66</v>
      </c>
      <c r="H2454" s="2" t="s">
        <v>1367</v>
      </c>
      <c r="I2454" s="2" t="s">
        <v>1368</v>
      </c>
      <c r="J2454" s="2" t="s">
        <v>103</v>
      </c>
      <c r="K2454" s="2" t="s">
        <v>45</v>
      </c>
      <c r="L2454" s="2" t="s">
        <v>132</v>
      </c>
      <c r="M2454" s="2" t="s">
        <v>133</v>
      </c>
      <c r="N2454" s="2" t="s">
        <v>48</v>
      </c>
      <c r="O2454" s="3">
        <v>5</v>
      </c>
      <c r="P2454" s="3">
        <v>254.48859999999999</v>
      </c>
      <c r="Q2454" s="3">
        <v>265</v>
      </c>
      <c r="R2454" s="3">
        <v>1325</v>
      </c>
      <c r="S2454" s="3">
        <v>10.5114</v>
      </c>
      <c r="T2454" s="3">
        <v>52.56</v>
      </c>
      <c r="U2454" s="3">
        <v>3.96</v>
      </c>
      <c r="V2454" s="2" t="s">
        <v>675</v>
      </c>
      <c r="W2454" s="2" t="s">
        <v>676</v>
      </c>
      <c r="X2454" s="2" t="s">
        <v>72</v>
      </c>
      <c r="Y2454" s="19" t="str">
        <f>VLOOKUP(G2454,'Verweis Kd-Gruppe'!$A$2:$B$8,2,FALSE)</f>
        <v>EXP</v>
      </c>
      <c r="Z2454" s="19" t="str">
        <f>VLOOKUP(J2454,'Verweis Art-Gruppe'!$A$2:$B$15,2,FALSE)</f>
        <v>Geräte</v>
      </c>
      <c r="AA2454" s="19" t="str">
        <f>VLOOKUP(W2454,'Verweis Vertreter'!$A$2:$B$24,2,FALSE)</f>
        <v>Corina Wedel</v>
      </c>
      <c r="AB2454" s="12">
        <f t="shared" si="342"/>
        <v>5</v>
      </c>
      <c r="AC2454" s="12">
        <f t="shared" si="347"/>
        <v>254.48859999999999</v>
      </c>
      <c r="AD2454" s="12">
        <f t="shared" si="348"/>
        <v>265</v>
      </c>
      <c r="AE2454" s="12">
        <f t="shared" si="343"/>
        <v>1325</v>
      </c>
      <c r="AF2454" s="12">
        <f t="shared" si="344"/>
        <v>10.5114</v>
      </c>
      <c r="AG2454" s="12">
        <f t="shared" si="345"/>
        <v>52.56</v>
      </c>
      <c r="AH2454" s="9">
        <f t="shared" si="349"/>
        <v>3.9667924528301889E-2</v>
      </c>
      <c r="AI2454" s="14">
        <f>VLOOKUP(E2454,'Verweis Faktor'!$A:$B,2,FALSE)</f>
        <v>1</v>
      </c>
      <c r="AJ2454" s="14"/>
      <c r="AK2454" s="14" t="str">
        <f>IF(AL2454="Ja","Versandkosten",VLOOKUP(E2454,'Verweis Belegart'!$A$2:$B$9,2,FALSE))</f>
        <v>Hardware</v>
      </c>
      <c r="AL2454" s="14" t="str">
        <f t="shared" si="350"/>
        <v>Nein</v>
      </c>
      <c r="AM2454" s="14" t="str">
        <f t="shared" si="346"/>
        <v>Positiv</v>
      </c>
    </row>
    <row r="2455" spans="1:39" ht="17.25" customHeight="1" x14ac:dyDescent="0.35">
      <c r="A2455" s="17">
        <v>14573205</v>
      </c>
      <c r="B2455" s="2" t="s">
        <v>1751</v>
      </c>
      <c r="C2455" s="1">
        <v>2025001</v>
      </c>
      <c r="D2455" s="1">
        <v>2000668</v>
      </c>
      <c r="E2455" s="2" t="s">
        <v>34</v>
      </c>
      <c r="F2455" s="2" t="s">
        <v>142</v>
      </c>
      <c r="G2455" s="2" t="s">
        <v>66</v>
      </c>
      <c r="H2455" s="2" t="s">
        <v>1367</v>
      </c>
      <c r="I2455" s="2" t="s">
        <v>1368</v>
      </c>
      <c r="J2455" s="2" t="s">
        <v>103</v>
      </c>
      <c r="K2455" s="2" t="s">
        <v>49</v>
      </c>
      <c r="L2455" s="2" t="s">
        <v>1094</v>
      </c>
      <c r="M2455" s="2" t="s">
        <v>1095</v>
      </c>
      <c r="N2455" s="2" t="s">
        <v>1096</v>
      </c>
      <c r="O2455" s="3">
        <v>10</v>
      </c>
      <c r="P2455" s="3">
        <v>301.49349999999998</v>
      </c>
      <c r="Q2455" s="3">
        <v>314</v>
      </c>
      <c r="R2455" s="3">
        <v>3140</v>
      </c>
      <c r="S2455" s="3">
        <v>12.506500000000001</v>
      </c>
      <c r="T2455" s="3">
        <v>125.06</v>
      </c>
      <c r="U2455" s="3">
        <v>3.98</v>
      </c>
      <c r="V2455" s="2" t="s">
        <v>675</v>
      </c>
      <c r="W2455" s="2" t="s">
        <v>676</v>
      </c>
      <c r="X2455" s="2" t="s">
        <v>72</v>
      </c>
      <c r="Y2455" s="19" t="str">
        <f>VLOOKUP(G2455,'Verweis Kd-Gruppe'!$A$2:$B$8,2,FALSE)</f>
        <v>EXP</v>
      </c>
      <c r="Z2455" s="19" t="str">
        <f>VLOOKUP(J2455,'Verweis Art-Gruppe'!$A$2:$B$15,2,FALSE)</f>
        <v>Geräte</v>
      </c>
      <c r="AA2455" s="19" t="str">
        <f>VLOOKUP(W2455,'Verweis Vertreter'!$A$2:$B$24,2,FALSE)</f>
        <v>Corina Wedel</v>
      </c>
      <c r="AB2455" s="12">
        <f t="shared" si="342"/>
        <v>10</v>
      </c>
      <c r="AC2455" s="12">
        <f t="shared" si="347"/>
        <v>301.49349999999998</v>
      </c>
      <c r="AD2455" s="12">
        <f t="shared" si="348"/>
        <v>314</v>
      </c>
      <c r="AE2455" s="12">
        <f t="shared" si="343"/>
        <v>3140</v>
      </c>
      <c r="AF2455" s="12">
        <f t="shared" si="344"/>
        <v>12.506500000000001</v>
      </c>
      <c r="AG2455" s="12">
        <f t="shared" si="345"/>
        <v>125.06</v>
      </c>
      <c r="AH2455" s="9">
        <f t="shared" si="349"/>
        <v>3.9828025477707009E-2</v>
      </c>
      <c r="AI2455" s="14">
        <f>VLOOKUP(E2455,'Verweis Faktor'!$A:$B,2,FALSE)</f>
        <v>1</v>
      </c>
      <c r="AJ2455" s="14"/>
      <c r="AK2455" s="14" t="str">
        <f>IF(AL2455="Ja","Versandkosten",VLOOKUP(E2455,'Verweis Belegart'!$A$2:$B$9,2,FALSE))</f>
        <v>Hardware</v>
      </c>
      <c r="AL2455" s="14" t="str">
        <f t="shared" si="350"/>
        <v>Nein</v>
      </c>
      <c r="AM2455" s="14" t="str">
        <f t="shared" si="346"/>
        <v>Positiv</v>
      </c>
    </row>
    <row r="2456" spans="1:39" ht="17.25" customHeight="1" x14ac:dyDescent="0.35">
      <c r="A2456" s="17">
        <v>14573205</v>
      </c>
      <c r="B2456" s="2" t="s">
        <v>1751</v>
      </c>
      <c r="C2456" s="1">
        <v>2025001</v>
      </c>
      <c r="D2456" s="1">
        <v>2000668</v>
      </c>
      <c r="E2456" s="2" t="s">
        <v>34</v>
      </c>
      <c r="F2456" s="2" t="s">
        <v>142</v>
      </c>
      <c r="G2456" s="2" t="s">
        <v>66</v>
      </c>
      <c r="H2456" s="2" t="s">
        <v>1367</v>
      </c>
      <c r="I2456" s="2" t="s">
        <v>1368</v>
      </c>
      <c r="J2456" s="2" t="s">
        <v>103</v>
      </c>
      <c r="K2456" s="2" t="s">
        <v>79</v>
      </c>
      <c r="L2456" s="2" t="s">
        <v>1929</v>
      </c>
      <c r="M2456" s="2" t="s">
        <v>1930</v>
      </c>
      <c r="N2456" s="2" t="s">
        <v>652</v>
      </c>
      <c r="O2456" s="3">
        <v>10</v>
      </c>
      <c r="P2456" s="3">
        <v>251.26669999999999</v>
      </c>
      <c r="Q2456" s="3">
        <v>264</v>
      </c>
      <c r="R2456" s="3">
        <v>2640</v>
      </c>
      <c r="S2456" s="3">
        <v>12.7333</v>
      </c>
      <c r="T2456" s="3">
        <v>127.33</v>
      </c>
      <c r="U2456" s="3">
        <v>4.82</v>
      </c>
      <c r="V2456" s="2" t="s">
        <v>675</v>
      </c>
      <c r="W2456" s="2" t="s">
        <v>676</v>
      </c>
      <c r="X2456" s="2" t="s">
        <v>72</v>
      </c>
      <c r="Y2456" s="19" t="str">
        <f>VLOOKUP(G2456,'Verweis Kd-Gruppe'!$A$2:$B$8,2,FALSE)</f>
        <v>EXP</v>
      </c>
      <c r="Z2456" s="19" t="str">
        <f>VLOOKUP(J2456,'Verweis Art-Gruppe'!$A$2:$B$15,2,FALSE)</f>
        <v>Geräte</v>
      </c>
      <c r="AA2456" s="19" t="str">
        <f>VLOOKUP(W2456,'Verweis Vertreter'!$A$2:$B$24,2,FALSE)</f>
        <v>Corina Wedel</v>
      </c>
      <c r="AB2456" s="12">
        <f t="shared" si="342"/>
        <v>10</v>
      </c>
      <c r="AC2456" s="12">
        <f t="shared" si="347"/>
        <v>251.26669999999999</v>
      </c>
      <c r="AD2456" s="12">
        <f t="shared" si="348"/>
        <v>264</v>
      </c>
      <c r="AE2456" s="12">
        <f t="shared" si="343"/>
        <v>2640</v>
      </c>
      <c r="AF2456" s="12">
        <f t="shared" si="344"/>
        <v>12.7333</v>
      </c>
      <c r="AG2456" s="12">
        <f t="shared" si="345"/>
        <v>127.33</v>
      </c>
      <c r="AH2456" s="9">
        <f t="shared" si="349"/>
        <v>4.8231060606060604E-2</v>
      </c>
      <c r="AI2456" s="14">
        <f>VLOOKUP(E2456,'Verweis Faktor'!$A:$B,2,FALSE)</f>
        <v>1</v>
      </c>
      <c r="AJ2456" s="14"/>
      <c r="AK2456" s="14" t="str">
        <f>IF(AL2456="Ja","Versandkosten",VLOOKUP(E2456,'Verweis Belegart'!$A$2:$B$9,2,FALSE))</f>
        <v>Hardware</v>
      </c>
      <c r="AL2456" s="14" t="str">
        <f t="shared" si="350"/>
        <v>Nein</v>
      </c>
      <c r="AM2456" s="14" t="str">
        <f t="shared" si="346"/>
        <v>Positiv</v>
      </c>
    </row>
    <row r="2457" spans="1:39" ht="17.25" customHeight="1" x14ac:dyDescent="0.35">
      <c r="A2457" s="17">
        <v>14573205</v>
      </c>
      <c r="B2457" s="2" t="s">
        <v>1751</v>
      </c>
      <c r="C2457" s="1">
        <v>2025001</v>
      </c>
      <c r="D2457" s="1">
        <v>2000668</v>
      </c>
      <c r="E2457" s="2" t="s">
        <v>34</v>
      </c>
      <c r="F2457" s="2" t="s">
        <v>142</v>
      </c>
      <c r="G2457" s="2" t="s">
        <v>66</v>
      </c>
      <c r="H2457" s="2" t="s">
        <v>1367</v>
      </c>
      <c r="I2457" s="2" t="s">
        <v>1368</v>
      </c>
      <c r="J2457" s="2" t="s">
        <v>103</v>
      </c>
      <c r="K2457" s="2" t="s">
        <v>83</v>
      </c>
      <c r="L2457" s="2" t="s">
        <v>334</v>
      </c>
      <c r="M2457" s="2" t="s">
        <v>335</v>
      </c>
      <c r="N2457" s="2" t="s">
        <v>310</v>
      </c>
      <c r="O2457" s="3">
        <v>3</v>
      </c>
      <c r="P2457" s="3">
        <v>483.93950000000001</v>
      </c>
      <c r="Q2457" s="3">
        <v>493</v>
      </c>
      <c r="R2457" s="3">
        <v>1479</v>
      </c>
      <c r="S2457" s="3">
        <v>9.0604999999999993</v>
      </c>
      <c r="T2457" s="3">
        <v>27.18</v>
      </c>
      <c r="U2457" s="3">
        <v>1.83</v>
      </c>
      <c r="V2457" s="2" t="s">
        <v>675</v>
      </c>
      <c r="W2457" s="2" t="s">
        <v>676</v>
      </c>
      <c r="X2457" s="2" t="s">
        <v>72</v>
      </c>
      <c r="Y2457" s="19" t="str">
        <f>VLOOKUP(G2457,'Verweis Kd-Gruppe'!$A$2:$B$8,2,FALSE)</f>
        <v>EXP</v>
      </c>
      <c r="Z2457" s="19" t="str">
        <f>VLOOKUP(J2457,'Verweis Art-Gruppe'!$A$2:$B$15,2,FALSE)</f>
        <v>Geräte</v>
      </c>
      <c r="AA2457" s="19" t="str">
        <f>VLOOKUP(W2457,'Verweis Vertreter'!$A$2:$B$24,2,FALSE)</f>
        <v>Corina Wedel</v>
      </c>
      <c r="AB2457" s="12">
        <f t="shared" si="342"/>
        <v>3</v>
      </c>
      <c r="AC2457" s="12">
        <f t="shared" si="347"/>
        <v>483.93950000000001</v>
      </c>
      <c r="AD2457" s="12">
        <f t="shared" si="348"/>
        <v>493</v>
      </c>
      <c r="AE2457" s="12">
        <f t="shared" si="343"/>
        <v>1479</v>
      </c>
      <c r="AF2457" s="12">
        <f t="shared" si="344"/>
        <v>9.0604999999999993</v>
      </c>
      <c r="AG2457" s="12">
        <f t="shared" si="345"/>
        <v>27.18</v>
      </c>
      <c r="AH2457" s="9">
        <f t="shared" si="349"/>
        <v>1.8377281947261664E-2</v>
      </c>
      <c r="AI2457" s="14">
        <f>VLOOKUP(E2457,'Verweis Faktor'!$A:$B,2,FALSE)</f>
        <v>1</v>
      </c>
      <c r="AJ2457" s="14"/>
      <c r="AK2457" s="14" t="str">
        <f>IF(AL2457="Ja","Versandkosten",VLOOKUP(E2457,'Verweis Belegart'!$A$2:$B$9,2,FALSE))</f>
        <v>Hardware</v>
      </c>
      <c r="AL2457" s="14" t="str">
        <f t="shared" si="350"/>
        <v>Nein</v>
      </c>
      <c r="AM2457" s="14" t="str">
        <f t="shared" si="346"/>
        <v>Positiv</v>
      </c>
    </row>
    <row r="2458" spans="1:39" ht="17.25" customHeight="1" x14ac:dyDescent="0.35">
      <c r="A2458" s="17">
        <v>14573205</v>
      </c>
      <c r="B2458" s="2" t="s">
        <v>1751</v>
      </c>
      <c r="C2458" s="1">
        <v>2025001</v>
      </c>
      <c r="D2458" s="1">
        <v>2000668</v>
      </c>
      <c r="E2458" s="2" t="s">
        <v>34</v>
      </c>
      <c r="F2458" s="2" t="s">
        <v>142</v>
      </c>
      <c r="G2458" s="2" t="s">
        <v>66</v>
      </c>
      <c r="H2458" s="2" t="s">
        <v>1367</v>
      </c>
      <c r="I2458" s="2" t="s">
        <v>1368</v>
      </c>
      <c r="J2458" s="2" t="s">
        <v>103</v>
      </c>
      <c r="K2458" s="2" t="s">
        <v>87</v>
      </c>
      <c r="L2458" s="2" t="s">
        <v>277</v>
      </c>
      <c r="M2458" s="2" t="s">
        <v>278</v>
      </c>
      <c r="N2458" s="2" t="s">
        <v>48</v>
      </c>
      <c r="O2458" s="3">
        <v>1</v>
      </c>
      <c r="P2458" s="3">
        <v>253.2636</v>
      </c>
      <c r="Q2458" s="3">
        <v>263</v>
      </c>
      <c r="R2458" s="3">
        <v>263</v>
      </c>
      <c r="S2458" s="3">
        <v>9.7363999999999997</v>
      </c>
      <c r="T2458" s="3">
        <v>9.74</v>
      </c>
      <c r="U2458" s="3">
        <v>3.7</v>
      </c>
      <c r="V2458" s="2" t="s">
        <v>675</v>
      </c>
      <c r="W2458" s="2" t="s">
        <v>676</v>
      </c>
      <c r="X2458" s="2" t="s">
        <v>72</v>
      </c>
      <c r="Y2458" s="19" t="str">
        <f>VLOOKUP(G2458,'Verweis Kd-Gruppe'!$A$2:$B$8,2,FALSE)</f>
        <v>EXP</v>
      </c>
      <c r="Z2458" s="19" t="str">
        <f>VLOOKUP(J2458,'Verweis Art-Gruppe'!$A$2:$B$15,2,FALSE)</f>
        <v>Geräte</v>
      </c>
      <c r="AA2458" s="19" t="str">
        <f>VLOOKUP(W2458,'Verweis Vertreter'!$A$2:$B$24,2,FALSE)</f>
        <v>Corina Wedel</v>
      </c>
      <c r="AB2458" s="12">
        <f t="shared" si="342"/>
        <v>1</v>
      </c>
      <c r="AC2458" s="12">
        <f t="shared" si="347"/>
        <v>253.2636</v>
      </c>
      <c r="AD2458" s="12">
        <f t="shared" si="348"/>
        <v>263</v>
      </c>
      <c r="AE2458" s="12">
        <f t="shared" si="343"/>
        <v>263</v>
      </c>
      <c r="AF2458" s="12">
        <f t="shared" si="344"/>
        <v>9.7363999999999997</v>
      </c>
      <c r="AG2458" s="12">
        <f t="shared" si="345"/>
        <v>9.74</v>
      </c>
      <c r="AH2458" s="9">
        <f t="shared" si="349"/>
        <v>3.703422053231939E-2</v>
      </c>
      <c r="AI2458" s="14">
        <f>VLOOKUP(E2458,'Verweis Faktor'!$A:$B,2,FALSE)</f>
        <v>1</v>
      </c>
      <c r="AJ2458" s="14"/>
      <c r="AK2458" s="14" t="str">
        <f>IF(AL2458="Ja","Versandkosten",VLOOKUP(E2458,'Verweis Belegart'!$A$2:$B$9,2,FALSE))</f>
        <v>Hardware</v>
      </c>
      <c r="AL2458" s="14" t="str">
        <f t="shared" si="350"/>
        <v>Nein</v>
      </c>
      <c r="AM2458" s="14" t="str">
        <f t="shared" si="346"/>
        <v>Positiv</v>
      </c>
    </row>
    <row r="2459" spans="1:39" ht="17.25" customHeight="1" x14ac:dyDescent="0.35">
      <c r="A2459" s="17">
        <v>14573205</v>
      </c>
      <c r="B2459" s="2" t="s">
        <v>1751</v>
      </c>
      <c r="C2459" s="1">
        <v>2025001</v>
      </c>
      <c r="D2459" s="1">
        <v>2000668</v>
      </c>
      <c r="E2459" s="2" t="s">
        <v>34</v>
      </c>
      <c r="F2459" s="2" t="s">
        <v>142</v>
      </c>
      <c r="G2459" s="2" t="s">
        <v>66</v>
      </c>
      <c r="H2459" s="2" t="s">
        <v>1367</v>
      </c>
      <c r="I2459" s="2" t="s">
        <v>1368</v>
      </c>
      <c r="J2459" s="2" t="s">
        <v>103</v>
      </c>
      <c r="K2459" s="2" t="s">
        <v>91</v>
      </c>
      <c r="L2459" s="2" t="s">
        <v>1488</v>
      </c>
      <c r="M2459" s="2" t="s">
        <v>1489</v>
      </c>
      <c r="N2459" s="2" t="s">
        <v>310</v>
      </c>
      <c r="O2459" s="3">
        <v>1</v>
      </c>
      <c r="P2459" s="3">
        <v>472</v>
      </c>
      <c r="Q2459" s="3">
        <v>485</v>
      </c>
      <c r="R2459" s="3">
        <v>485</v>
      </c>
      <c r="S2459" s="3">
        <v>13</v>
      </c>
      <c r="T2459" s="3">
        <v>13</v>
      </c>
      <c r="U2459" s="3">
        <v>2.68</v>
      </c>
      <c r="V2459" s="2" t="s">
        <v>675</v>
      </c>
      <c r="W2459" s="2" t="s">
        <v>676</v>
      </c>
      <c r="X2459" s="2" t="s">
        <v>72</v>
      </c>
      <c r="Y2459" s="19" t="str">
        <f>VLOOKUP(G2459,'Verweis Kd-Gruppe'!$A$2:$B$8,2,FALSE)</f>
        <v>EXP</v>
      </c>
      <c r="Z2459" s="19" t="str">
        <f>VLOOKUP(J2459,'Verweis Art-Gruppe'!$A$2:$B$15,2,FALSE)</f>
        <v>Geräte</v>
      </c>
      <c r="AA2459" s="19" t="str">
        <f>VLOOKUP(W2459,'Verweis Vertreter'!$A$2:$B$24,2,FALSE)</f>
        <v>Corina Wedel</v>
      </c>
      <c r="AB2459" s="12">
        <f t="shared" si="342"/>
        <v>1</v>
      </c>
      <c r="AC2459" s="12">
        <f t="shared" si="347"/>
        <v>472</v>
      </c>
      <c r="AD2459" s="12">
        <f t="shared" si="348"/>
        <v>485</v>
      </c>
      <c r="AE2459" s="12">
        <f t="shared" si="343"/>
        <v>485</v>
      </c>
      <c r="AF2459" s="12">
        <f t="shared" si="344"/>
        <v>13</v>
      </c>
      <c r="AG2459" s="12">
        <f t="shared" si="345"/>
        <v>13</v>
      </c>
      <c r="AH2459" s="9">
        <f t="shared" si="349"/>
        <v>2.6804123711340205E-2</v>
      </c>
      <c r="AI2459" s="14">
        <f>VLOOKUP(E2459,'Verweis Faktor'!$A:$B,2,FALSE)</f>
        <v>1</v>
      </c>
      <c r="AJ2459" s="14"/>
      <c r="AK2459" s="14" t="str">
        <f>IF(AL2459="Ja","Versandkosten",VLOOKUP(E2459,'Verweis Belegart'!$A$2:$B$9,2,FALSE))</f>
        <v>Hardware</v>
      </c>
      <c r="AL2459" s="14" t="str">
        <f t="shared" si="350"/>
        <v>Nein</v>
      </c>
      <c r="AM2459" s="14" t="str">
        <f t="shared" si="346"/>
        <v>Positiv</v>
      </c>
    </row>
    <row r="2460" spans="1:39" ht="17.25" customHeight="1" x14ac:dyDescent="0.35">
      <c r="A2460" s="17">
        <v>14573205</v>
      </c>
      <c r="B2460" s="2" t="s">
        <v>1751</v>
      </c>
      <c r="C2460" s="1">
        <v>2025001</v>
      </c>
      <c r="D2460" s="1">
        <v>2000668</v>
      </c>
      <c r="E2460" s="2" t="s">
        <v>34</v>
      </c>
      <c r="F2460" s="2" t="s">
        <v>142</v>
      </c>
      <c r="G2460" s="2" t="s">
        <v>66</v>
      </c>
      <c r="H2460" s="2" t="s">
        <v>1367</v>
      </c>
      <c r="I2460" s="2" t="s">
        <v>1368</v>
      </c>
      <c r="J2460" s="2" t="s">
        <v>103</v>
      </c>
      <c r="K2460" s="2" t="s">
        <v>95</v>
      </c>
      <c r="L2460" s="2" t="s">
        <v>1793</v>
      </c>
      <c r="M2460" s="2" t="s">
        <v>1794</v>
      </c>
      <c r="N2460" s="2" t="s">
        <v>502</v>
      </c>
      <c r="O2460" s="3">
        <v>5</v>
      </c>
      <c r="P2460" s="3">
        <v>477.88479999999998</v>
      </c>
      <c r="Q2460" s="3">
        <v>505</v>
      </c>
      <c r="R2460" s="3">
        <v>2525</v>
      </c>
      <c r="S2460" s="3">
        <v>27.115200000000002</v>
      </c>
      <c r="T2460" s="3">
        <v>135.58000000000001</v>
      </c>
      <c r="U2460" s="3">
        <v>5.36</v>
      </c>
      <c r="V2460" s="2" t="s">
        <v>675</v>
      </c>
      <c r="W2460" s="2" t="s">
        <v>676</v>
      </c>
      <c r="X2460" s="2" t="s">
        <v>72</v>
      </c>
      <c r="Y2460" s="19" t="str">
        <f>VLOOKUP(G2460,'Verweis Kd-Gruppe'!$A$2:$B$8,2,FALSE)</f>
        <v>EXP</v>
      </c>
      <c r="Z2460" s="19" t="str">
        <f>VLOOKUP(J2460,'Verweis Art-Gruppe'!$A$2:$B$15,2,FALSE)</f>
        <v>Geräte</v>
      </c>
      <c r="AA2460" s="19" t="str">
        <f>VLOOKUP(W2460,'Verweis Vertreter'!$A$2:$B$24,2,FALSE)</f>
        <v>Corina Wedel</v>
      </c>
      <c r="AB2460" s="12">
        <f t="shared" si="342"/>
        <v>5</v>
      </c>
      <c r="AC2460" s="12">
        <f t="shared" si="347"/>
        <v>477.88479999999998</v>
      </c>
      <c r="AD2460" s="12">
        <f t="shared" si="348"/>
        <v>505</v>
      </c>
      <c r="AE2460" s="12">
        <f t="shared" si="343"/>
        <v>2525</v>
      </c>
      <c r="AF2460" s="12">
        <f t="shared" si="344"/>
        <v>27.115200000000002</v>
      </c>
      <c r="AG2460" s="12">
        <f t="shared" si="345"/>
        <v>135.58000000000001</v>
      </c>
      <c r="AH2460" s="9">
        <f t="shared" si="349"/>
        <v>5.36950495049505E-2</v>
      </c>
      <c r="AI2460" s="14">
        <f>VLOOKUP(E2460,'Verweis Faktor'!$A:$B,2,FALSE)</f>
        <v>1</v>
      </c>
      <c r="AJ2460" s="14"/>
      <c r="AK2460" s="14" t="str">
        <f>IF(AL2460="Ja","Versandkosten",VLOOKUP(E2460,'Verweis Belegart'!$A$2:$B$9,2,FALSE))</f>
        <v>Hardware</v>
      </c>
      <c r="AL2460" s="14" t="str">
        <f t="shared" si="350"/>
        <v>Nein</v>
      </c>
      <c r="AM2460" s="14" t="str">
        <f t="shared" si="346"/>
        <v>Positiv</v>
      </c>
    </row>
    <row r="2461" spans="1:39" ht="17.25" customHeight="1" x14ac:dyDescent="0.35">
      <c r="A2461" s="17">
        <v>14573205</v>
      </c>
      <c r="B2461" s="2" t="s">
        <v>1751</v>
      </c>
      <c r="C2461" s="1">
        <v>2025001</v>
      </c>
      <c r="D2461" s="1">
        <v>2000668</v>
      </c>
      <c r="E2461" s="2" t="s">
        <v>34</v>
      </c>
      <c r="F2461" s="2" t="s">
        <v>142</v>
      </c>
      <c r="G2461" s="2" t="s">
        <v>66</v>
      </c>
      <c r="H2461" s="2" t="s">
        <v>1367</v>
      </c>
      <c r="I2461" s="2" t="s">
        <v>1368</v>
      </c>
      <c r="J2461" s="2" t="s">
        <v>103</v>
      </c>
      <c r="K2461" s="2" t="s">
        <v>99</v>
      </c>
      <c r="L2461" s="2" t="s">
        <v>351</v>
      </c>
      <c r="M2461" s="2" t="s">
        <v>352</v>
      </c>
      <c r="N2461" s="2" t="s">
        <v>90</v>
      </c>
      <c r="O2461" s="3">
        <v>3</v>
      </c>
      <c r="P2461" s="3">
        <v>540</v>
      </c>
      <c r="Q2461" s="3">
        <v>551</v>
      </c>
      <c r="R2461" s="3">
        <v>1653</v>
      </c>
      <c r="S2461" s="3">
        <v>11</v>
      </c>
      <c r="T2461" s="3">
        <v>33</v>
      </c>
      <c r="U2461" s="3">
        <v>1.99</v>
      </c>
      <c r="V2461" s="2" t="s">
        <v>675</v>
      </c>
      <c r="W2461" s="2" t="s">
        <v>676</v>
      </c>
      <c r="X2461" s="2" t="s">
        <v>72</v>
      </c>
      <c r="Y2461" s="19" t="str">
        <f>VLOOKUP(G2461,'Verweis Kd-Gruppe'!$A$2:$B$8,2,FALSE)</f>
        <v>EXP</v>
      </c>
      <c r="Z2461" s="19" t="str">
        <f>VLOOKUP(J2461,'Verweis Art-Gruppe'!$A$2:$B$15,2,FALSE)</f>
        <v>Geräte</v>
      </c>
      <c r="AA2461" s="19" t="str">
        <f>VLOOKUP(W2461,'Verweis Vertreter'!$A$2:$B$24,2,FALSE)</f>
        <v>Corina Wedel</v>
      </c>
      <c r="AB2461" s="12">
        <f t="shared" si="342"/>
        <v>3</v>
      </c>
      <c r="AC2461" s="12">
        <f t="shared" si="347"/>
        <v>540</v>
      </c>
      <c r="AD2461" s="12">
        <f t="shared" si="348"/>
        <v>551</v>
      </c>
      <c r="AE2461" s="12">
        <f t="shared" si="343"/>
        <v>1653</v>
      </c>
      <c r="AF2461" s="12">
        <f t="shared" si="344"/>
        <v>11</v>
      </c>
      <c r="AG2461" s="12">
        <f t="shared" si="345"/>
        <v>33</v>
      </c>
      <c r="AH2461" s="9">
        <f t="shared" si="349"/>
        <v>1.9963702359346643E-2</v>
      </c>
      <c r="AI2461" s="14">
        <f>VLOOKUP(E2461,'Verweis Faktor'!$A:$B,2,FALSE)</f>
        <v>1</v>
      </c>
      <c r="AJ2461" s="14"/>
      <c r="AK2461" s="14" t="str">
        <f>IF(AL2461="Ja","Versandkosten",VLOOKUP(E2461,'Verweis Belegart'!$A$2:$B$9,2,FALSE))</f>
        <v>Hardware</v>
      </c>
      <c r="AL2461" s="14" t="str">
        <f t="shared" si="350"/>
        <v>Nein</v>
      </c>
      <c r="AM2461" s="14" t="str">
        <f t="shared" si="346"/>
        <v>Positiv</v>
      </c>
    </row>
    <row r="2462" spans="1:39" ht="17.25" customHeight="1" x14ac:dyDescent="0.35">
      <c r="A2462" s="17">
        <v>14573205</v>
      </c>
      <c r="B2462" s="2" t="s">
        <v>1751</v>
      </c>
      <c r="C2462" s="1">
        <v>2025001</v>
      </c>
      <c r="D2462" s="1">
        <v>2000668</v>
      </c>
      <c r="E2462" s="2" t="s">
        <v>34</v>
      </c>
      <c r="F2462" s="2" t="s">
        <v>142</v>
      </c>
      <c r="G2462" s="2" t="s">
        <v>66</v>
      </c>
      <c r="H2462" s="2" t="s">
        <v>1367</v>
      </c>
      <c r="I2462" s="2" t="s">
        <v>1368</v>
      </c>
      <c r="J2462" s="2" t="s">
        <v>103</v>
      </c>
      <c r="K2462" s="2" t="s">
        <v>103</v>
      </c>
      <c r="L2462" s="2" t="s">
        <v>1490</v>
      </c>
      <c r="M2462" s="2" t="s">
        <v>1491</v>
      </c>
      <c r="N2462" s="2" t="s">
        <v>1492</v>
      </c>
      <c r="O2462" s="3">
        <v>10</v>
      </c>
      <c r="P2462" s="3">
        <v>169.4264</v>
      </c>
      <c r="Q2462" s="3">
        <v>174</v>
      </c>
      <c r="R2462" s="3">
        <v>1740</v>
      </c>
      <c r="S2462" s="3">
        <v>4.5735999999999999</v>
      </c>
      <c r="T2462" s="3">
        <v>45.74</v>
      </c>
      <c r="U2462" s="3">
        <v>2.62</v>
      </c>
      <c r="V2462" s="2" t="s">
        <v>675</v>
      </c>
      <c r="W2462" s="2" t="s">
        <v>676</v>
      </c>
      <c r="X2462" s="2" t="s">
        <v>72</v>
      </c>
      <c r="Y2462" s="19" t="str">
        <f>VLOOKUP(G2462,'Verweis Kd-Gruppe'!$A$2:$B$8,2,FALSE)</f>
        <v>EXP</v>
      </c>
      <c r="Z2462" s="19" t="str">
        <f>VLOOKUP(J2462,'Verweis Art-Gruppe'!$A$2:$B$15,2,FALSE)</f>
        <v>Geräte</v>
      </c>
      <c r="AA2462" s="19" t="str">
        <f>VLOOKUP(W2462,'Verweis Vertreter'!$A$2:$B$24,2,FALSE)</f>
        <v>Corina Wedel</v>
      </c>
      <c r="AB2462" s="12">
        <f t="shared" si="342"/>
        <v>10</v>
      </c>
      <c r="AC2462" s="12">
        <f t="shared" si="347"/>
        <v>169.4264</v>
      </c>
      <c r="AD2462" s="12">
        <f t="shared" si="348"/>
        <v>174</v>
      </c>
      <c r="AE2462" s="12">
        <f t="shared" si="343"/>
        <v>1740</v>
      </c>
      <c r="AF2462" s="12">
        <f t="shared" si="344"/>
        <v>4.5735999999999999</v>
      </c>
      <c r="AG2462" s="12">
        <f t="shared" si="345"/>
        <v>45.74</v>
      </c>
      <c r="AH2462" s="9">
        <f t="shared" si="349"/>
        <v>2.6287356321839081E-2</v>
      </c>
      <c r="AI2462" s="14">
        <f>VLOOKUP(E2462,'Verweis Faktor'!$A:$B,2,FALSE)</f>
        <v>1</v>
      </c>
      <c r="AJ2462" s="14"/>
      <c r="AK2462" s="14" t="str">
        <f>IF(AL2462="Ja","Versandkosten",VLOOKUP(E2462,'Verweis Belegart'!$A$2:$B$9,2,FALSE))</f>
        <v>Hardware</v>
      </c>
      <c r="AL2462" s="14" t="str">
        <f t="shared" si="350"/>
        <v>Nein</v>
      </c>
      <c r="AM2462" s="14" t="str">
        <f t="shared" si="346"/>
        <v>Positiv</v>
      </c>
    </row>
    <row r="2463" spans="1:39" ht="17.25" customHeight="1" x14ac:dyDescent="0.35">
      <c r="A2463" s="17">
        <v>14573217</v>
      </c>
      <c r="B2463" s="2" t="s">
        <v>1751</v>
      </c>
      <c r="C2463" s="1">
        <v>2025001</v>
      </c>
      <c r="D2463" s="1">
        <v>2000669</v>
      </c>
      <c r="E2463" s="2" t="s">
        <v>34</v>
      </c>
      <c r="F2463" s="2" t="s">
        <v>182</v>
      </c>
      <c r="G2463" s="2" t="s">
        <v>66</v>
      </c>
      <c r="H2463" s="2" t="s">
        <v>1436</v>
      </c>
      <c r="I2463" s="2" t="s">
        <v>1437</v>
      </c>
      <c r="J2463" s="2" t="s">
        <v>103</v>
      </c>
      <c r="K2463" s="2" t="s">
        <v>28</v>
      </c>
      <c r="L2463" s="2" t="s">
        <v>56</v>
      </c>
      <c r="M2463" s="2" t="s">
        <v>57</v>
      </c>
      <c r="N2463" s="2" t="s">
        <v>58</v>
      </c>
      <c r="O2463" s="3">
        <v>30</v>
      </c>
      <c r="P2463" s="3">
        <v>605</v>
      </c>
      <c r="Q2463" s="3">
        <v>625</v>
      </c>
      <c r="R2463" s="3">
        <v>18750</v>
      </c>
      <c r="S2463" s="3">
        <v>20</v>
      </c>
      <c r="T2463" s="3">
        <v>600</v>
      </c>
      <c r="U2463" s="3">
        <v>3.2</v>
      </c>
      <c r="V2463" s="2" t="s">
        <v>855</v>
      </c>
      <c r="W2463" s="2" t="s">
        <v>856</v>
      </c>
      <c r="X2463" s="2" t="s">
        <v>72</v>
      </c>
      <c r="Y2463" s="19" t="str">
        <f>VLOOKUP(G2463,'Verweis Kd-Gruppe'!$A$2:$B$8,2,FALSE)</f>
        <v>EXP</v>
      </c>
      <c r="Z2463" s="19" t="str">
        <f>VLOOKUP(J2463,'Verweis Art-Gruppe'!$A$2:$B$15,2,FALSE)</f>
        <v>Geräte</v>
      </c>
      <c r="AA2463" s="19" t="str">
        <f>VLOOKUP(W2463,'Verweis Vertreter'!$A$2:$B$24,2,FALSE)</f>
        <v>Chahid Drimani</v>
      </c>
      <c r="AB2463" s="12">
        <f t="shared" si="342"/>
        <v>30</v>
      </c>
      <c r="AC2463" s="12">
        <f t="shared" si="347"/>
        <v>605</v>
      </c>
      <c r="AD2463" s="12">
        <f t="shared" si="348"/>
        <v>625</v>
      </c>
      <c r="AE2463" s="12">
        <f t="shared" si="343"/>
        <v>18750</v>
      </c>
      <c r="AF2463" s="12">
        <f t="shared" si="344"/>
        <v>20</v>
      </c>
      <c r="AG2463" s="12">
        <f t="shared" si="345"/>
        <v>600</v>
      </c>
      <c r="AH2463" s="9">
        <f t="shared" si="349"/>
        <v>3.2000000000000001E-2</v>
      </c>
      <c r="AI2463" s="14">
        <f>VLOOKUP(E2463,'Verweis Faktor'!$A:$B,2,FALSE)</f>
        <v>1</v>
      </c>
      <c r="AJ2463" s="14"/>
      <c r="AK2463" s="14" t="str">
        <f>IF(AL2463="Ja","Versandkosten",VLOOKUP(E2463,'Verweis Belegart'!$A$2:$B$9,2,FALSE))</f>
        <v>Hardware</v>
      </c>
      <c r="AL2463" s="14" t="str">
        <f t="shared" si="350"/>
        <v>Nein</v>
      </c>
      <c r="AM2463" s="14" t="str">
        <f t="shared" si="346"/>
        <v>Positiv</v>
      </c>
    </row>
    <row r="2464" spans="1:39" ht="17.25" customHeight="1" x14ac:dyDescent="0.35">
      <c r="A2464" s="17">
        <v>14573199</v>
      </c>
      <c r="B2464" s="2" t="s">
        <v>1751</v>
      </c>
      <c r="C2464" s="1">
        <v>2025001</v>
      </c>
      <c r="D2464" s="1">
        <v>2000670</v>
      </c>
      <c r="E2464" s="2" t="s">
        <v>34</v>
      </c>
      <c r="F2464" s="2" t="s">
        <v>35</v>
      </c>
      <c r="G2464" s="2" t="s">
        <v>25</v>
      </c>
      <c r="H2464" s="2" t="s">
        <v>1931</v>
      </c>
      <c r="I2464" s="2" t="s">
        <v>1932</v>
      </c>
      <c r="J2464" s="2" t="s">
        <v>103</v>
      </c>
      <c r="K2464" s="2" t="s">
        <v>28</v>
      </c>
      <c r="L2464" s="2" t="s">
        <v>673</v>
      </c>
      <c r="M2464" s="2" t="s">
        <v>674</v>
      </c>
      <c r="N2464" s="2" t="s">
        <v>48</v>
      </c>
      <c r="O2464" s="3">
        <v>1</v>
      </c>
      <c r="P2464" s="3">
        <v>253.26820000000001</v>
      </c>
      <c r="Q2464" s="3">
        <v>275</v>
      </c>
      <c r="R2464" s="3">
        <v>275</v>
      </c>
      <c r="S2464" s="3">
        <v>21.7318</v>
      </c>
      <c r="T2464" s="3">
        <v>21.73</v>
      </c>
      <c r="U2464" s="3">
        <v>7.9</v>
      </c>
      <c r="V2464" s="2" t="s">
        <v>697</v>
      </c>
      <c r="W2464" s="2" t="s">
        <v>698</v>
      </c>
      <c r="X2464" s="2" t="s">
        <v>724</v>
      </c>
      <c r="Y2464" s="19" t="str">
        <f>VLOOKUP(G2464,'Verweis Kd-Gruppe'!$A$2:$B$8,2,FALSE)</f>
        <v>FHK</v>
      </c>
      <c r="Z2464" s="19" t="str">
        <f>VLOOKUP(J2464,'Verweis Art-Gruppe'!$A$2:$B$15,2,FALSE)</f>
        <v>Geräte</v>
      </c>
      <c r="AA2464" s="19" t="str">
        <f>VLOOKUP(W2464,'Verweis Vertreter'!$A$2:$B$24,2,FALSE)</f>
        <v>Zentrale</v>
      </c>
      <c r="AB2464" s="12">
        <f t="shared" si="342"/>
        <v>1</v>
      </c>
      <c r="AC2464" s="12">
        <f t="shared" si="347"/>
        <v>253.26820000000001</v>
      </c>
      <c r="AD2464" s="12">
        <f t="shared" si="348"/>
        <v>275</v>
      </c>
      <c r="AE2464" s="12">
        <f t="shared" si="343"/>
        <v>275</v>
      </c>
      <c r="AF2464" s="12">
        <f t="shared" si="344"/>
        <v>21.7318</v>
      </c>
      <c r="AG2464" s="12">
        <f t="shared" si="345"/>
        <v>21.73</v>
      </c>
      <c r="AH2464" s="9">
        <f t="shared" si="349"/>
        <v>7.9018181818181821E-2</v>
      </c>
      <c r="AI2464" s="14">
        <f>VLOOKUP(E2464,'Verweis Faktor'!$A:$B,2,FALSE)</f>
        <v>1</v>
      </c>
      <c r="AJ2464" s="14"/>
      <c r="AK2464" s="14" t="str">
        <f>IF(AL2464="Ja","Versandkosten",VLOOKUP(E2464,'Verweis Belegart'!$A$2:$B$9,2,FALSE))</f>
        <v>Hardware</v>
      </c>
      <c r="AL2464" s="14" t="str">
        <f t="shared" si="350"/>
        <v>Nein</v>
      </c>
      <c r="AM2464" s="14" t="str">
        <f t="shared" si="346"/>
        <v>Positiv</v>
      </c>
    </row>
    <row r="2465" spans="1:39" ht="17.25" customHeight="1" x14ac:dyDescent="0.35">
      <c r="A2465" s="17">
        <v>14573154</v>
      </c>
      <c r="B2465" s="2" t="s">
        <v>1751</v>
      </c>
      <c r="C2465" s="1">
        <v>2025001</v>
      </c>
      <c r="D2465" s="1">
        <v>2000671</v>
      </c>
      <c r="E2465" s="2" t="s">
        <v>34</v>
      </c>
      <c r="F2465" s="2" t="s">
        <v>142</v>
      </c>
      <c r="G2465" s="2" t="s">
        <v>36</v>
      </c>
      <c r="H2465" s="2" t="s">
        <v>1933</v>
      </c>
      <c r="I2465" s="2" t="s">
        <v>1934</v>
      </c>
      <c r="J2465" s="2" t="s">
        <v>103</v>
      </c>
      <c r="K2465" s="2" t="s">
        <v>28</v>
      </c>
      <c r="L2465" s="2" t="s">
        <v>1048</v>
      </c>
      <c r="M2465" s="2" t="s">
        <v>1049</v>
      </c>
      <c r="N2465" s="2" t="s">
        <v>1050</v>
      </c>
      <c r="O2465" s="3">
        <v>5</v>
      </c>
      <c r="P2465" s="3">
        <v>495.77140000000003</v>
      </c>
      <c r="Q2465" s="3">
        <v>495</v>
      </c>
      <c r="R2465" s="3">
        <v>2475</v>
      </c>
      <c r="S2465" s="3">
        <v>-0.77139999999999997</v>
      </c>
      <c r="T2465" s="3">
        <v>-3.86</v>
      </c>
      <c r="U2465" s="3">
        <v>-0.15</v>
      </c>
      <c r="V2465" s="2" t="s">
        <v>145</v>
      </c>
      <c r="W2465" s="2" t="s">
        <v>146</v>
      </c>
      <c r="X2465" s="2" t="s">
        <v>59</v>
      </c>
      <c r="Y2465" s="19" t="str">
        <f>VLOOKUP(G2465,'Verweis Kd-Gruppe'!$A$2:$B$8,2,FALSE)</f>
        <v>GRK</v>
      </c>
      <c r="Z2465" s="19" t="str">
        <f>VLOOKUP(J2465,'Verweis Art-Gruppe'!$A$2:$B$15,2,FALSE)</f>
        <v>Geräte</v>
      </c>
      <c r="AA2465" s="19" t="str">
        <f>VLOOKUP(W2465,'Verweis Vertreter'!$A$2:$B$24,2,FALSE)</f>
        <v>Muhsin Yortanli</v>
      </c>
      <c r="AB2465" s="12">
        <f t="shared" si="342"/>
        <v>5</v>
      </c>
      <c r="AC2465" s="12">
        <f t="shared" si="347"/>
        <v>495.77140000000003</v>
      </c>
      <c r="AD2465" s="12">
        <f t="shared" si="348"/>
        <v>495</v>
      </c>
      <c r="AE2465" s="12">
        <f t="shared" si="343"/>
        <v>2475</v>
      </c>
      <c r="AF2465" s="12">
        <f t="shared" si="344"/>
        <v>-0.77139999999999997</v>
      </c>
      <c r="AG2465" s="12">
        <f t="shared" si="345"/>
        <v>-3.86</v>
      </c>
      <c r="AH2465" s="9">
        <f t="shared" si="349"/>
        <v>-1.5595959595959595E-3</v>
      </c>
      <c r="AI2465" s="14">
        <f>VLOOKUP(E2465,'Verweis Faktor'!$A:$B,2,FALSE)</f>
        <v>1</v>
      </c>
      <c r="AJ2465" s="14"/>
      <c r="AK2465" s="14" t="str">
        <f>IF(AL2465="Ja","Versandkosten",VLOOKUP(E2465,'Verweis Belegart'!$A$2:$B$9,2,FALSE))</f>
        <v>Hardware</v>
      </c>
      <c r="AL2465" s="14" t="str">
        <f t="shared" si="350"/>
        <v>Nein</v>
      </c>
      <c r="AM2465" s="14" t="str">
        <f t="shared" si="346"/>
        <v>Negativ</v>
      </c>
    </row>
    <row r="2466" spans="1:39" ht="17.25" customHeight="1" x14ac:dyDescent="0.35">
      <c r="A2466" s="17">
        <v>14573124</v>
      </c>
      <c r="B2466" s="2" t="s">
        <v>1751</v>
      </c>
      <c r="C2466" s="1">
        <v>2025001</v>
      </c>
      <c r="D2466" s="1">
        <v>2000672</v>
      </c>
      <c r="E2466" s="2" t="s">
        <v>34</v>
      </c>
      <c r="F2466" s="2" t="s">
        <v>53</v>
      </c>
      <c r="G2466" s="2" t="s">
        <v>66</v>
      </c>
      <c r="H2466" s="2" t="s">
        <v>1054</v>
      </c>
      <c r="I2466" s="2" t="s">
        <v>1055</v>
      </c>
      <c r="J2466" s="2" t="s">
        <v>103</v>
      </c>
      <c r="K2466" s="2" t="s">
        <v>28</v>
      </c>
      <c r="L2466" s="2" t="s">
        <v>56</v>
      </c>
      <c r="M2466" s="2" t="s">
        <v>57</v>
      </c>
      <c r="N2466" s="2" t="s">
        <v>58</v>
      </c>
      <c r="O2466" s="3">
        <v>2</v>
      </c>
      <c r="P2466" s="3">
        <v>605</v>
      </c>
      <c r="Q2466" s="3">
        <v>622</v>
      </c>
      <c r="R2466" s="3">
        <v>1244</v>
      </c>
      <c r="S2466" s="3">
        <v>17</v>
      </c>
      <c r="T2466" s="3">
        <v>34</v>
      </c>
      <c r="U2466" s="3">
        <v>2.73</v>
      </c>
      <c r="V2466" s="2" t="s">
        <v>42</v>
      </c>
      <c r="W2466" s="2" t="s">
        <v>43</v>
      </c>
      <c r="X2466" s="2" t="s">
        <v>44</v>
      </c>
      <c r="Y2466" s="19" t="str">
        <f>VLOOKUP(G2466,'Verweis Kd-Gruppe'!$A$2:$B$8,2,FALSE)</f>
        <v>EXP</v>
      </c>
      <c r="Z2466" s="19" t="str">
        <f>VLOOKUP(J2466,'Verweis Art-Gruppe'!$A$2:$B$15,2,FALSE)</f>
        <v>Geräte</v>
      </c>
      <c r="AA2466" s="19" t="str">
        <f>VLOOKUP(W2466,'Verweis Vertreter'!$A$2:$B$24,2,FALSE)</f>
        <v>Sebastian Faber</v>
      </c>
      <c r="AB2466" s="12">
        <f t="shared" si="342"/>
        <v>2</v>
      </c>
      <c r="AC2466" s="12">
        <f t="shared" si="347"/>
        <v>605</v>
      </c>
      <c r="AD2466" s="12">
        <f t="shared" si="348"/>
        <v>622</v>
      </c>
      <c r="AE2466" s="12">
        <f t="shared" si="343"/>
        <v>1244</v>
      </c>
      <c r="AF2466" s="12">
        <f t="shared" si="344"/>
        <v>17</v>
      </c>
      <c r="AG2466" s="12">
        <f t="shared" si="345"/>
        <v>34</v>
      </c>
      <c r="AH2466" s="9">
        <f t="shared" si="349"/>
        <v>2.7331189710610933E-2</v>
      </c>
      <c r="AI2466" s="14">
        <f>VLOOKUP(E2466,'Verweis Faktor'!$A:$B,2,FALSE)</f>
        <v>1</v>
      </c>
      <c r="AJ2466" s="14"/>
      <c r="AK2466" s="14" t="str">
        <f>IF(AL2466="Ja","Versandkosten",VLOOKUP(E2466,'Verweis Belegart'!$A$2:$B$9,2,FALSE))</f>
        <v>Hardware</v>
      </c>
      <c r="AL2466" s="14" t="str">
        <f t="shared" si="350"/>
        <v>Nein</v>
      </c>
      <c r="AM2466" s="14" t="str">
        <f t="shared" si="346"/>
        <v>Positiv</v>
      </c>
    </row>
    <row r="2467" spans="1:39" ht="17.25" customHeight="1" x14ac:dyDescent="0.35">
      <c r="A2467" s="17">
        <v>14573124</v>
      </c>
      <c r="B2467" s="2" t="s">
        <v>1751</v>
      </c>
      <c r="C2467" s="1">
        <v>2025001</v>
      </c>
      <c r="D2467" s="1">
        <v>2000672</v>
      </c>
      <c r="E2467" s="2" t="s">
        <v>34</v>
      </c>
      <c r="F2467" s="2" t="s">
        <v>53</v>
      </c>
      <c r="G2467" s="2" t="s">
        <v>66</v>
      </c>
      <c r="H2467" s="2" t="s">
        <v>1054</v>
      </c>
      <c r="I2467" s="2" t="s">
        <v>1055</v>
      </c>
      <c r="J2467" s="2" t="s">
        <v>103</v>
      </c>
      <c r="K2467" s="2" t="s">
        <v>45</v>
      </c>
      <c r="L2467" s="2" t="s">
        <v>1808</v>
      </c>
      <c r="M2467" s="2" t="s">
        <v>1809</v>
      </c>
      <c r="N2467" s="2" t="s">
        <v>139</v>
      </c>
      <c r="O2467" s="3">
        <v>2</v>
      </c>
      <c r="P2467" s="3">
        <v>704</v>
      </c>
      <c r="Q2467" s="3">
        <v>714</v>
      </c>
      <c r="R2467" s="3">
        <v>1428</v>
      </c>
      <c r="S2467" s="3">
        <v>10</v>
      </c>
      <c r="T2467" s="3">
        <v>20</v>
      </c>
      <c r="U2467" s="3">
        <v>1.4</v>
      </c>
      <c r="V2467" s="2" t="s">
        <v>42</v>
      </c>
      <c r="W2467" s="2" t="s">
        <v>43</v>
      </c>
      <c r="X2467" s="2" t="s">
        <v>44</v>
      </c>
      <c r="Y2467" s="19" t="str">
        <f>VLOOKUP(G2467,'Verweis Kd-Gruppe'!$A$2:$B$8,2,FALSE)</f>
        <v>EXP</v>
      </c>
      <c r="Z2467" s="19" t="str">
        <f>VLOOKUP(J2467,'Verweis Art-Gruppe'!$A$2:$B$15,2,FALSE)</f>
        <v>Geräte</v>
      </c>
      <c r="AA2467" s="19" t="str">
        <f>VLOOKUP(W2467,'Verweis Vertreter'!$A$2:$B$24,2,FALSE)</f>
        <v>Sebastian Faber</v>
      </c>
      <c r="AB2467" s="12">
        <f t="shared" si="342"/>
        <v>2</v>
      </c>
      <c r="AC2467" s="12">
        <f t="shared" si="347"/>
        <v>704</v>
      </c>
      <c r="AD2467" s="12">
        <f t="shared" si="348"/>
        <v>714</v>
      </c>
      <c r="AE2467" s="12">
        <f t="shared" si="343"/>
        <v>1428</v>
      </c>
      <c r="AF2467" s="12">
        <f t="shared" si="344"/>
        <v>10</v>
      </c>
      <c r="AG2467" s="12">
        <f t="shared" si="345"/>
        <v>20</v>
      </c>
      <c r="AH2467" s="9">
        <f t="shared" si="349"/>
        <v>1.4005602240896359E-2</v>
      </c>
      <c r="AI2467" s="14">
        <f>VLOOKUP(E2467,'Verweis Faktor'!$A:$B,2,FALSE)</f>
        <v>1</v>
      </c>
      <c r="AJ2467" s="14"/>
      <c r="AK2467" s="14" t="str">
        <f>IF(AL2467="Ja","Versandkosten",VLOOKUP(E2467,'Verweis Belegart'!$A$2:$B$9,2,FALSE))</f>
        <v>Hardware</v>
      </c>
      <c r="AL2467" s="14" t="str">
        <f t="shared" si="350"/>
        <v>Nein</v>
      </c>
      <c r="AM2467" s="14" t="str">
        <f t="shared" si="346"/>
        <v>Positiv</v>
      </c>
    </row>
    <row r="2468" spans="1:39" ht="17.25" customHeight="1" x14ac:dyDescent="0.35">
      <c r="A2468" s="17">
        <v>14573124</v>
      </c>
      <c r="B2468" s="2" t="s">
        <v>1751</v>
      </c>
      <c r="C2468" s="1">
        <v>2025001</v>
      </c>
      <c r="D2468" s="1">
        <v>2000672</v>
      </c>
      <c r="E2468" s="2" t="s">
        <v>34</v>
      </c>
      <c r="F2468" s="2" t="s">
        <v>53</v>
      </c>
      <c r="G2468" s="2" t="s">
        <v>66</v>
      </c>
      <c r="H2468" s="2" t="s">
        <v>1054</v>
      </c>
      <c r="I2468" s="2" t="s">
        <v>1055</v>
      </c>
      <c r="J2468" s="2" t="s">
        <v>103</v>
      </c>
      <c r="K2468" s="2" t="s">
        <v>49</v>
      </c>
      <c r="L2468" s="2" t="s">
        <v>342</v>
      </c>
      <c r="M2468" s="2" t="s">
        <v>343</v>
      </c>
      <c r="N2468" s="2" t="s">
        <v>344</v>
      </c>
      <c r="O2468" s="3">
        <v>2</v>
      </c>
      <c r="P2468" s="3">
        <v>991.57889999999998</v>
      </c>
      <c r="Q2468" s="3">
        <v>1035</v>
      </c>
      <c r="R2468" s="3">
        <v>2070</v>
      </c>
      <c r="S2468" s="3">
        <v>43.421100000000003</v>
      </c>
      <c r="T2468" s="3">
        <v>86.84</v>
      </c>
      <c r="U2468" s="3">
        <v>4.1900000000000004</v>
      </c>
      <c r="V2468" s="2" t="s">
        <v>42</v>
      </c>
      <c r="W2468" s="2" t="s">
        <v>43</v>
      </c>
      <c r="X2468" s="2" t="s">
        <v>44</v>
      </c>
      <c r="Y2468" s="19" t="str">
        <f>VLOOKUP(G2468,'Verweis Kd-Gruppe'!$A$2:$B$8,2,FALSE)</f>
        <v>EXP</v>
      </c>
      <c r="Z2468" s="19" t="str">
        <f>VLOOKUP(J2468,'Verweis Art-Gruppe'!$A$2:$B$15,2,FALSE)</f>
        <v>Geräte</v>
      </c>
      <c r="AA2468" s="19" t="str">
        <f>VLOOKUP(W2468,'Verweis Vertreter'!$A$2:$B$24,2,FALSE)</f>
        <v>Sebastian Faber</v>
      </c>
      <c r="AB2468" s="12">
        <f t="shared" si="342"/>
        <v>2</v>
      </c>
      <c r="AC2468" s="12">
        <f t="shared" si="347"/>
        <v>991.57889999999998</v>
      </c>
      <c r="AD2468" s="12">
        <f t="shared" si="348"/>
        <v>1035</v>
      </c>
      <c r="AE2468" s="12">
        <f t="shared" si="343"/>
        <v>2070</v>
      </c>
      <c r="AF2468" s="12">
        <f t="shared" si="344"/>
        <v>43.421100000000003</v>
      </c>
      <c r="AG2468" s="12">
        <f t="shared" si="345"/>
        <v>86.84</v>
      </c>
      <c r="AH2468" s="9">
        <f t="shared" si="349"/>
        <v>4.1951690821256042E-2</v>
      </c>
      <c r="AI2468" s="14">
        <f>VLOOKUP(E2468,'Verweis Faktor'!$A:$B,2,FALSE)</f>
        <v>1</v>
      </c>
      <c r="AJ2468" s="14"/>
      <c r="AK2468" s="14" t="str">
        <f>IF(AL2468="Ja","Versandkosten",VLOOKUP(E2468,'Verweis Belegart'!$A$2:$B$9,2,FALSE))</f>
        <v>Hardware</v>
      </c>
      <c r="AL2468" s="14" t="str">
        <f t="shared" si="350"/>
        <v>Nein</v>
      </c>
      <c r="AM2468" s="14" t="str">
        <f t="shared" si="346"/>
        <v>Positiv</v>
      </c>
    </row>
    <row r="2469" spans="1:39" ht="17.25" customHeight="1" x14ac:dyDescent="0.35">
      <c r="A2469" s="17">
        <v>14573124</v>
      </c>
      <c r="B2469" s="2" t="s">
        <v>1751</v>
      </c>
      <c r="C2469" s="1">
        <v>2025001</v>
      </c>
      <c r="D2469" s="1">
        <v>2000672</v>
      </c>
      <c r="E2469" s="2" t="s">
        <v>34</v>
      </c>
      <c r="F2469" s="2" t="s">
        <v>53</v>
      </c>
      <c r="G2469" s="2" t="s">
        <v>66</v>
      </c>
      <c r="H2469" s="2" t="s">
        <v>1054</v>
      </c>
      <c r="I2469" s="2" t="s">
        <v>1055</v>
      </c>
      <c r="J2469" s="2" t="s">
        <v>103</v>
      </c>
      <c r="K2469" s="2" t="s">
        <v>79</v>
      </c>
      <c r="L2469" s="2" t="s">
        <v>63</v>
      </c>
      <c r="M2469" s="2" t="s">
        <v>64</v>
      </c>
      <c r="N2469" s="2" t="s">
        <v>65</v>
      </c>
      <c r="O2469" s="3">
        <v>500</v>
      </c>
      <c r="P2469" s="3">
        <v>197.0257</v>
      </c>
      <c r="Q2469" s="3">
        <v>203</v>
      </c>
      <c r="R2469" s="3">
        <v>101500</v>
      </c>
      <c r="S2469" s="3">
        <v>5.9743000000000004</v>
      </c>
      <c r="T2469" s="3">
        <v>2987.15</v>
      </c>
      <c r="U2469" s="3">
        <v>2.94</v>
      </c>
      <c r="V2469" s="2" t="s">
        <v>42</v>
      </c>
      <c r="W2469" s="2" t="s">
        <v>43</v>
      </c>
      <c r="X2469" s="2" t="s">
        <v>44</v>
      </c>
      <c r="Y2469" s="19" t="str">
        <f>VLOOKUP(G2469,'Verweis Kd-Gruppe'!$A$2:$B$8,2,FALSE)</f>
        <v>EXP</v>
      </c>
      <c r="Z2469" s="19" t="str">
        <f>VLOOKUP(J2469,'Verweis Art-Gruppe'!$A$2:$B$15,2,FALSE)</f>
        <v>Geräte</v>
      </c>
      <c r="AA2469" s="19" t="str">
        <f>VLOOKUP(W2469,'Verweis Vertreter'!$A$2:$B$24,2,FALSE)</f>
        <v>Sebastian Faber</v>
      </c>
      <c r="AB2469" s="12">
        <f t="shared" si="342"/>
        <v>500</v>
      </c>
      <c r="AC2469" s="12">
        <f t="shared" si="347"/>
        <v>197.0257</v>
      </c>
      <c r="AD2469" s="12">
        <f t="shared" si="348"/>
        <v>203</v>
      </c>
      <c r="AE2469" s="12">
        <f t="shared" si="343"/>
        <v>101500</v>
      </c>
      <c r="AF2469" s="12">
        <f t="shared" si="344"/>
        <v>5.9743000000000004</v>
      </c>
      <c r="AG2469" s="12">
        <f t="shared" si="345"/>
        <v>2987.15</v>
      </c>
      <c r="AH2469" s="9">
        <f t="shared" si="349"/>
        <v>2.9430049261083745E-2</v>
      </c>
      <c r="AI2469" s="14">
        <f>VLOOKUP(E2469,'Verweis Faktor'!$A:$B,2,FALSE)</f>
        <v>1</v>
      </c>
      <c r="AJ2469" s="14"/>
      <c r="AK2469" s="14" t="str">
        <f>IF(AL2469="Ja","Versandkosten",VLOOKUP(E2469,'Verweis Belegart'!$A$2:$B$9,2,FALSE))</f>
        <v>Hardware</v>
      </c>
      <c r="AL2469" s="14" t="str">
        <f t="shared" si="350"/>
        <v>Nein</v>
      </c>
      <c r="AM2469" s="14" t="str">
        <f t="shared" si="346"/>
        <v>Positiv</v>
      </c>
    </row>
    <row r="2470" spans="1:39" ht="17.25" customHeight="1" x14ac:dyDescent="0.35">
      <c r="A2470" s="17">
        <v>14573222</v>
      </c>
      <c r="B2470" s="2" t="s">
        <v>1751</v>
      </c>
      <c r="C2470" s="1">
        <v>2025001</v>
      </c>
      <c r="D2470" s="1">
        <v>2000673</v>
      </c>
      <c r="E2470" s="2" t="s">
        <v>34</v>
      </c>
      <c r="F2470" s="2" t="s">
        <v>142</v>
      </c>
      <c r="G2470" s="2" t="s">
        <v>36</v>
      </c>
      <c r="H2470" s="2" t="s">
        <v>1933</v>
      </c>
      <c r="I2470" s="2" t="s">
        <v>1934</v>
      </c>
      <c r="J2470" s="2" t="s">
        <v>103</v>
      </c>
      <c r="K2470" s="2" t="s">
        <v>28</v>
      </c>
      <c r="L2470" s="2" t="s">
        <v>50</v>
      </c>
      <c r="M2470" s="2" t="s">
        <v>51</v>
      </c>
      <c r="N2470" s="2" t="s">
        <v>52</v>
      </c>
      <c r="O2470" s="3">
        <v>9</v>
      </c>
      <c r="P2470" s="3">
        <v>143.50120000000001</v>
      </c>
      <c r="Q2470" s="3">
        <v>152</v>
      </c>
      <c r="R2470" s="3">
        <v>1368</v>
      </c>
      <c r="S2470" s="3">
        <v>8.4987999999999992</v>
      </c>
      <c r="T2470" s="3">
        <v>76.489999999999995</v>
      </c>
      <c r="U2470" s="3">
        <v>5.59</v>
      </c>
      <c r="V2470" s="2" t="s">
        <v>145</v>
      </c>
      <c r="W2470" s="2" t="s">
        <v>146</v>
      </c>
      <c r="X2470" s="2" t="s">
        <v>59</v>
      </c>
      <c r="Y2470" s="19" t="str">
        <f>VLOOKUP(G2470,'Verweis Kd-Gruppe'!$A$2:$B$8,2,FALSE)</f>
        <v>GRK</v>
      </c>
      <c r="Z2470" s="19" t="str">
        <f>VLOOKUP(J2470,'Verweis Art-Gruppe'!$A$2:$B$15,2,FALSE)</f>
        <v>Geräte</v>
      </c>
      <c r="AA2470" s="19" t="str">
        <f>VLOOKUP(W2470,'Verweis Vertreter'!$A$2:$B$24,2,FALSE)</f>
        <v>Muhsin Yortanli</v>
      </c>
      <c r="AB2470" s="12">
        <f t="shared" si="342"/>
        <v>9</v>
      </c>
      <c r="AC2470" s="12">
        <f t="shared" si="347"/>
        <v>143.50120000000001</v>
      </c>
      <c r="AD2470" s="12">
        <f t="shared" si="348"/>
        <v>152</v>
      </c>
      <c r="AE2470" s="12">
        <f t="shared" si="343"/>
        <v>1368</v>
      </c>
      <c r="AF2470" s="12">
        <f t="shared" si="344"/>
        <v>8.4987999999999992</v>
      </c>
      <c r="AG2470" s="12">
        <f t="shared" si="345"/>
        <v>76.489999999999995</v>
      </c>
      <c r="AH2470" s="9">
        <f t="shared" si="349"/>
        <v>5.5913742690058478E-2</v>
      </c>
      <c r="AI2470" s="14">
        <f>VLOOKUP(E2470,'Verweis Faktor'!$A:$B,2,FALSE)</f>
        <v>1</v>
      </c>
      <c r="AJ2470" s="14"/>
      <c r="AK2470" s="14" t="str">
        <f>IF(AL2470="Ja","Versandkosten",VLOOKUP(E2470,'Verweis Belegart'!$A$2:$B$9,2,FALSE))</f>
        <v>Hardware</v>
      </c>
      <c r="AL2470" s="14" t="str">
        <f t="shared" si="350"/>
        <v>Nein</v>
      </c>
      <c r="AM2470" s="14" t="str">
        <f t="shared" si="346"/>
        <v>Positiv</v>
      </c>
    </row>
    <row r="2471" spans="1:39" ht="17.25" customHeight="1" x14ac:dyDescent="0.35">
      <c r="A2471" s="17">
        <v>14573208</v>
      </c>
      <c r="B2471" s="2" t="s">
        <v>1751</v>
      </c>
      <c r="C2471" s="1">
        <v>2025001</v>
      </c>
      <c r="D2471" s="1">
        <v>2000674</v>
      </c>
      <c r="E2471" s="2" t="s">
        <v>34</v>
      </c>
      <c r="F2471" s="2" t="s">
        <v>182</v>
      </c>
      <c r="G2471" s="2" t="s">
        <v>66</v>
      </c>
      <c r="H2471" s="2" t="s">
        <v>1935</v>
      </c>
      <c r="I2471" s="2" t="s">
        <v>1936</v>
      </c>
      <c r="J2471" s="2" t="s">
        <v>103</v>
      </c>
      <c r="K2471" s="2" t="s">
        <v>28</v>
      </c>
      <c r="L2471" s="2" t="s">
        <v>1490</v>
      </c>
      <c r="M2471" s="2" t="s">
        <v>1491</v>
      </c>
      <c r="N2471" s="2" t="s">
        <v>1492</v>
      </c>
      <c r="O2471" s="3">
        <v>40</v>
      </c>
      <c r="P2471" s="3">
        <v>169.4264</v>
      </c>
      <c r="Q2471" s="3">
        <v>175</v>
      </c>
      <c r="R2471" s="3">
        <v>7000</v>
      </c>
      <c r="S2471" s="3">
        <v>5.5735999999999999</v>
      </c>
      <c r="T2471" s="3">
        <v>222.94</v>
      </c>
      <c r="U2471" s="3">
        <v>3.18</v>
      </c>
      <c r="V2471" s="2" t="s">
        <v>123</v>
      </c>
      <c r="W2471" s="2" t="s">
        <v>124</v>
      </c>
      <c r="X2471" s="2" t="s">
        <v>72</v>
      </c>
      <c r="Y2471" s="19" t="str">
        <f>VLOOKUP(G2471,'Verweis Kd-Gruppe'!$A$2:$B$8,2,FALSE)</f>
        <v>EXP</v>
      </c>
      <c r="Z2471" s="19" t="str">
        <f>VLOOKUP(J2471,'Verweis Art-Gruppe'!$A$2:$B$15,2,FALSE)</f>
        <v>Geräte</v>
      </c>
      <c r="AA2471" s="19" t="str">
        <f>VLOOKUP(W2471,'Verweis Vertreter'!$A$2:$B$24,2,FALSE)</f>
        <v>Antonio Vuolo</v>
      </c>
      <c r="AB2471" s="12">
        <f t="shared" si="342"/>
        <v>40</v>
      </c>
      <c r="AC2471" s="12">
        <f t="shared" si="347"/>
        <v>169.4264</v>
      </c>
      <c r="AD2471" s="12">
        <f t="shared" si="348"/>
        <v>175</v>
      </c>
      <c r="AE2471" s="12">
        <f t="shared" si="343"/>
        <v>7000</v>
      </c>
      <c r="AF2471" s="12">
        <f t="shared" si="344"/>
        <v>5.5735999999999999</v>
      </c>
      <c r="AG2471" s="12">
        <f t="shared" si="345"/>
        <v>222.94</v>
      </c>
      <c r="AH2471" s="9">
        <f t="shared" si="349"/>
        <v>3.1848571428571427E-2</v>
      </c>
      <c r="AI2471" s="14">
        <f>VLOOKUP(E2471,'Verweis Faktor'!$A:$B,2,FALSE)</f>
        <v>1</v>
      </c>
      <c r="AJ2471" s="14"/>
      <c r="AK2471" s="14" t="str">
        <f>IF(AL2471="Ja","Versandkosten",VLOOKUP(E2471,'Verweis Belegart'!$A$2:$B$9,2,FALSE))</f>
        <v>Hardware</v>
      </c>
      <c r="AL2471" s="14" t="str">
        <f t="shared" si="350"/>
        <v>Nein</v>
      </c>
      <c r="AM2471" s="14" t="str">
        <f t="shared" si="346"/>
        <v>Positiv</v>
      </c>
    </row>
    <row r="2472" spans="1:39" ht="17.25" customHeight="1" x14ac:dyDescent="0.35">
      <c r="A2472" s="17">
        <v>14573201</v>
      </c>
      <c r="B2472" s="2" t="s">
        <v>1751</v>
      </c>
      <c r="C2472" s="1">
        <v>2025001</v>
      </c>
      <c r="D2472" s="1">
        <v>2000675</v>
      </c>
      <c r="E2472" s="2" t="s">
        <v>34</v>
      </c>
      <c r="F2472" s="2" t="s">
        <v>142</v>
      </c>
      <c r="G2472" s="2" t="s">
        <v>66</v>
      </c>
      <c r="H2472" s="2" t="s">
        <v>143</v>
      </c>
      <c r="I2472" s="2" t="s">
        <v>144</v>
      </c>
      <c r="J2472" s="2" t="s">
        <v>103</v>
      </c>
      <c r="K2472" s="2" t="s">
        <v>28</v>
      </c>
      <c r="L2472" s="2" t="s">
        <v>920</v>
      </c>
      <c r="M2472" s="2" t="s">
        <v>921</v>
      </c>
      <c r="N2472" s="2" t="s">
        <v>922</v>
      </c>
      <c r="O2472" s="3">
        <v>10</v>
      </c>
      <c r="P2472" s="3">
        <v>74.601299999999995</v>
      </c>
      <c r="Q2472" s="3">
        <v>81</v>
      </c>
      <c r="R2472" s="3">
        <v>810</v>
      </c>
      <c r="S2472" s="3">
        <v>6.3986999999999998</v>
      </c>
      <c r="T2472" s="3">
        <v>63.99</v>
      </c>
      <c r="U2472" s="3">
        <v>7.89</v>
      </c>
      <c r="V2472" s="2" t="s">
        <v>145</v>
      </c>
      <c r="W2472" s="2" t="s">
        <v>146</v>
      </c>
      <c r="X2472" s="2" t="s">
        <v>72</v>
      </c>
      <c r="Y2472" s="19" t="str">
        <f>VLOOKUP(G2472,'Verweis Kd-Gruppe'!$A$2:$B$8,2,FALSE)</f>
        <v>EXP</v>
      </c>
      <c r="Z2472" s="19" t="str">
        <f>VLOOKUP(J2472,'Verweis Art-Gruppe'!$A$2:$B$15,2,FALSE)</f>
        <v>Geräte</v>
      </c>
      <c r="AA2472" s="19" t="str">
        <f>VLOOKUP(W2472,'Verweis Vertreter'!$A$2:$B$24,2,FALSE)</f>
        <v>Muhsin Yortanli</v>
      </c>
      <c r="AB2472" s="12">
        <f t="shared" si="342"/>
        <v>10</v>
      </c>
      <c r="AC2472" s="12">
        <f t="shared" si="347"/>
        <v>74.601299999999995</v>
      </c>
      <c r="AD2472" s="12">
        <f t="shared" si="348"/>
        <v>81</v>
      </c>
      <c r="AE2472" s="12">
        <f t="shared" si="343"/>
        <v>810</v>
      </c>
      <c r="AF2472" s="12">
        <f t="shared" si="344"/>
        <v>6.3986999999999998</v>
      </c>
      <c r="AG2472" s="12">
        <f t="shared" si="345"/>
        <v>63.99</v>
      </c>
      <c r="AH2472" s="9">
        <f t="shared" si="349"/>
        <v>7.9000000000000001E-2</v>
      </c>
      <c r="AI2472" s="14">
        <f>VLOOKUP(E2472,'Verweis Faktor'!$A:$B,2,FALSE)</f>
        <v>1</v>
      </c>
      <c r="AJ2472" s="14"/>
      <c r="AK2472" s="14" t="str">
        <f>IF(AL2472="Ja","Versandkosten",VLOOKUP(E2472,'Verweis Belegart'!$A$2:$B$9,2,FALSE))</f>
        <v>Hardware</v>
      </c>
      <c r="AL2472" s="14" t="str">
        <f t="shared" si="350"/>
        <v>Nein</v>
      </c>
      <c r="AM2472" s="14" t="str">
        <f t="shared" si="346"/>
        <v>Positiv</v>
      </c>
    </row>
    <row r="2473" spans="1:39" ht="17.25" customHeight="1" x14ac:dyDescent="0.35">
      <c r="A2473" s="17">
        <v>14573201</v>
      </c>
      <c r="B2473" s="2" t="s">
        <v>1751</v>
      </c>
      <c r="C2473" s="1">
        <v>2025001</v>
      </c>
      <c r="D2473" s="1">
        <v>2000675</v>
      </c>
      <c r="E2473" s="2" t="s">
        <v>34</v>
      </c>
      <c r="F2473" s="2" t="s">
        <v>142</v>
      </c>
      <c r="G2473" s="2" t="s">
        <v>66</v>
      </c>
      <c r="H2473" s="2" t="s">
        <v>143</v>
      </c>
      <c r="I2473" s="2" t="s">
        <v>144</v>
      </c>
      <c r="J2473" s="2" t="s">
        <v>103</v>
      </c>
      <c r="K2473" s="2" t="s">
        <v>45</v>
      </c>
      <c r="L2473" s="2" t="s">
        <v>1211</v>
      </c>
      <c r="M2473" s="2" t="s">
        <v>1212</v>
      </c>
      <c r="N2473" s="2" t="s">
        <v>1213</v>
      </c>
      <c r="O2473" s="3">
        <v>5</v>
      </c>
      <c r="P2473" s="3">
        <v>105</v>
      </c>
      <c r="Q2473" s="3">
        <v>106</v>
      </c>
      <c r="R2473" s="3">
        <v>530</v>
      </c>
      <c r="S2473" s="3">
        <v>1</v>
      </c>
      <c r="T2473" s="3">
        <v>5</v>
      </c>
      <c r="U2473" s="3">
        <v>0.94</v>
      </c>
      <c r="V2473" s="2" t="s">
        <v>145</v>
      </c>
      <c r="W2473" s="2" t="s">
        <v>146</v>
      </c>
      <c r="X2473" s="2" t="s">
        <v>72</v>
      </c>
      <c r="Y2473" s="19" t="str">
        <f>VLOOKUP(G2473,'Verweis Kd-Gruppe'!$A$2:$B$8,2,FALSE)</f>
        <v>EXP</v>
      </c>
      <c r="Z2473" s="19" t="str">
        <f>VLOOKUP(J2473,'Verweis Art-Gruppe'!$A$2:$B$15,2,FALSE)</f>
        <v>Geräte</v>
      </c>
      <c r="AA2473" s="19" t="str">
        <f>VLOOKUP(W2473,'Verweis Vertreter'!$A$2:$B$24,2,FALSE)</f>
        <v>Muhsin Yortanli</v>
      </c>
      <c r="AB2473" s="12">
        <f t="shared" si="342"/>
        <v>5</v>
      </c>
      <c r="AC2473" s="12">
        <f t="shared" si="347"/>
        <v>105</v>
      </c>
      <c r="AD2473" s="12">
        <f t="shared" si="348"/>
        <v>106</v>
      </c>
      <c r="AE2473" s="12">
        <f t="shared" si="343"/>
        <v>530</v>
      </c>
      <c r="AF2473" s="12">
        <f t="shared" si="344"/>
        <v>1</v>
      </c>
      <c r="AG2473" s="12">
        <f t="shared" si="345"/>
        <v>5</v>
      </c>
      <c r="AH2473" s="9">
        <f t="shared" si="349"/>
        <v>9.433962264150943E-3</v>
      </c>
      <c r="AI2473" s="14">
        <f>VLOOKUP(E2473,'Verweis Faktor'!$A:$B,2,FALSE)</f>
        <v>1</v>
      </c>
      <c r="AJ2473" s="14"/>
      <c r="AK2473" s="14" t="str">
        <f>IF(AL2473="Ja","Versandkosten",VLOOKUP(E2473,'Verweis Belegart'!$A$2:$B$9,2,FALSE))</f>
        <v>Hardware</v>
      </c>
      <c r="AL2473" s="14" t="str">
        <f t="shared" si="350"/>
        <v>Nein</v>
      </c>
      <c r="AM2473" s="14" t="str">
        <f t="shared" si="346"/>
        <v>Positiv</v>
      </c>
    </row>
    <row r="2474" spans="1:39" ht="17.25" customHeight="1" x14ac:dyDescent="0.35">
      <c r="A2474" s="17">
        <v>14573201</v>
      </c>
      <c r="B2474" s="2" t="s">
        <v>1751</v>
      </c>
      <c r="C2474" s="1">
        <v>2025001</v>
      </c>
      <c r="D2474" s="1">
        <v>2000675</v>
      </c>
      <c r="E2474" s="2" t="s">
        <v>34</v>
      </c>
      <c r="F2474" s="2" t="s">
        <v>142</v>
      </c>
      <c r="G2474" s="2" t="s">
        <v>66</v>
      </c>
      <c r="H2474" s="2" t="s">
        <v>143</v>
      </c>
      <c r="I2474" s="2" t="s">
        <v>144</v>
      </c>
      <c r="J2474" s="2" t="s">
        <v>103</v>
      </c>
      <c r="K2474" s="2" t="s">
        <v>49</v>
      </c>
      <c r="L2474" s="2" t="s">
        <v>1414</v>
      </c>
      <c r="M2474" s="2" t="s">
        <v>1415</v>
      </c>
      <c r="N2474" s="2" t="s">
        <v>922</v>
      </c>
      <c r="O2474" s="3">
        <v>5</v>
      </c>
      <c r="P2474" s="3">
        <v>74.944500000000005</v>
      </c>
      <c r="Q2474" s="3">
        <v>81</v>
      </c>
      <c r="R2474" s="3">
        <v>405</v>
      </c>
      <c r="S2474" s="3">
        <v>6.0555000000000003</v>
      </c>
      <c r="T2474" s="3">
        <v>30.28</v>
      </c>
      <c r="U2474" s="3">
        <v>7.47</v>
      </c>
      <c r="V2474" s="2" t="s">
        <v>145</v>
      </c>
      <c r="W2474" s="2" t="s">
        <v>146</v>
      </c>
      <c r="X2474" s="2" t="s">
        <v>72</v>
      </c>
      <c r="Y2474" s="19" t="str">
        <f>VLOOKUP(G2474,'Verweis Kd-Gruppe'!$A$2:$B$8,2,FALSE)</f>
        <v>EXP</v>
      </c>
      <c r="Z2474" s="19" t="str">
        <f>VLOOKUP(J2474,'Verweis Art-Gruppe'!$A$2:$B$15,2,FALSE)</f>
        <v>Geräte</v>
      </c>
      <c r="AA2474" s="19" t="str">
        <f>VLOOKUP(W2474,'Verweis Vertreter'!$A$2:$B$24,2,FALSE)</f>
        <v>Muhsin Yortanli</v>
      </c>
      <c r="AB2474" s="12">
        <f t="shared" si="342"/>
        <v>5</v>
      </c>
      <c r="AC2474" s="12">
        <f t="shared" si="347"/>
        <v>74.944500000000005</v>
      </c>
      <c r="AD2474" s="12">
        <f t="shared" si="348"/>
        <v>81</v>
      </c>
      <c r="AE2474" s="12">
        <f t="shared" si="343"/>
        <v>405</v>
      </c>
      <c r="AF2474" s="12">
        <f t="shared" si="344"/>
        <v>6.0555000000000003</v>
      </c>
      <c r="AG2474" s="12">
        <f t="shared" si="345"/>
        <v>30.28</v>
      </c>
      <c r="AH2474" s="9">
        <f t="shared" si="349"/>
        <v>7.4765432098765433E-2</v>
      </c>
      <c r="AI2474" s="14">
        <f>VLOOKUP(E2474,'Verweis Faktor'!$A:$B,2,FALSE)</f>
        <v>1</v>
      </c>
      <c r="AJ2474" s="14"/>
      <c r="AK2474" s="14" t="str">
        <f>IF(AL2474="Ja","Versandkosten",VLOOKUP(E2474,'Verweis Belegart'!$A$2:$B$9,2,FALSE))</f>
        <v>Hardware</v>
      </c>
      <c r="AL2474" s="14" t="str">
        <f t="shared" si="350"/>
        <v>Nein</v>
      </c>
      <c r="AM2474" s="14" t="str">
        <f t="shared" si="346"/>
        <v>Positiv</v>
      </c>
    </row>
    <row r="2475" spans="1:39" ht="17.25" customHeight="1" x14ac:dyDescent="0.35">
      <c r="A2475" s="17">
        <v>14573201</v>
      </c>
      <c r="B2475" s="2" t="s">
        <v>1751</v>
      </c>
      <c r="C2475" s="1">
        <v>2025001</v>
      </c>
      <c r="D2475" s="1">
        <v>2000675</v>
      </c>
      <c r="E2475" s="2" t="s">
        <v>34</v>
      </c>
      <c r="F2475" s="2" t="s">
        <v>142</v>
      </c>
      <c r="G2475" s="2" t="s">
        <v>66</v>
      </c>
      <c r="H2475" s="2" t="s">
        <v>143</v>
      </c>
      <c r="I2475" s="2" t="s">
        <v>144</v>
      </c>
      <c r="J2475" s="2" t="s">
        <v>103</v>
      </c>
      <c r="K2475" s="2" t="s">
        <v>79</v>
      </c>
      <c r="L2475" s="2" t="s">
        <v>944</v>
      </c>
      <c r="M2475" s="2" t="s">
        <v>945</v>
      </c>
      <c r="N2475" s="2" t="s">
        <v>946</v>
      </c>
      <c r="O2475" s="3">
        <v>4</v>
      </c>
      <c r="P2475" s="3">
        <v>548.09519999999998</v>
      </c>
      <c r="Q2475" s="3">
        <v>599</v>
      </c>
      <c r="R2475" s="3">
        <v>2396</v>
      </c>
      <c r="S2475" s="3">
        <v>50.904800000000002</v>
      </c>
      <c r="T2475" s="3">
        <v>203.62</v>
      </c>
      <c r="U2475" s="3">
        <v>8.49</v>
      </c>
      <c r="V2475" s="2" t="s">
        <v>145</v>
      </c>
      <c r="W2475" s="2" t="s">
        <v>146</v>
      </c>
      <c r="X2475" s="2" t="s">
        <v>72</v>
      </c>
      <c r="Y2475" s="19" t="str">
        <f>VLOOKUP(G2475,'Verweis Kd-Gruppe'!$A$2:$B$8,2,FALSE)</f>
        <v>EXP</v>
      </c>
      <c r="Z2475" s="19" t="str">
        <f>VLOOKUP(J2475,'Verweis Art-Gruppe'!$A$2:$B$15,2,FALSE)</f>
        <v>Geräte</v>
      </c>
      <c r="AA2475" s="19" t="str">
        <f>VLOOKUP(W2475,'Verweis Vertreter'!$A$2:$B$24,2,FALSE)</f>
        <v>Muhsin Yortanli</v>
      </c>
      <c r="AB2475" s="12">
        <f t="shared" si="342"/>
        <v>4</v>
      </c>
      <c r="AC2475" s="12">
        <f t="shared" si="347"/>
        <v>548.09519999999998</v>
      </c>
      <c r="AD2475" s="12">
        <f t="shared" si="348"/>
        <v>599</v>
      </c>
      <c r="AE2475" s="12">
        <f t="shared" si="343"/>
        <v>2396</v>
      </c>
      <c r="AF2475" s="12">
        <f t="shared" si="344"/>
        <v>50.904800000000002</v>
      </c>
      <c r="AG2475" s="12">
        <f t="shared" si="345"/>
        <v>203.62</v>
      </c>
      <c r="AH2475" s="9">
        <f t="shared" si="349"/>
        <v>8.4983305509181969E-2</v>
      </c>
      <c r="AI2475" s="14">
        <f>VLOOKUP(E2475,'Verweis Faktor'!$A:$B,2,FALSE)</f>
        <v>1</v>
      </c>
      <c r="AJ2475" s="14"/>
      <c r="AK2475" s="14" t="str">
        <f>IF(AL2475="Ja","Versandkosten",VLOOKUP(E2475,'Verweis Belegart'!$A$2:$B$9,2,FALSE))</f>
        <v>Hardware</v>
      </c>
      <c r="AL2475" s="14" t="str">
        <f t="shared" si="350"/>
        <v>Nein</v>
      </c>
      <c r="AM2475" s="14" t="str">
        <f t="shared" si="346"/>
        <v>Positiv</v>
      </c>
    </row>
    <row r="2476" spans="1:39" ht="17.25" customHeight="1" x14ac:dyDescent="0.35">
      <c r="A2476" s="17">
        <v>14573201</v>
      </c>
      <c r="B2476" s="2" t="s">
        <v>1751</v>
      </c>
      <c r="C2476" s="1">
        <v>2025001</v>
      </c>
      <c r="D2476" s="1">
        <v>2000675</v>
      </c>
      <c r="E2476" s="2" t="s">
        <v>34</v>
      </c>
      <c r="F2476" s="2" t="s">
        <v>142</v>
      </c>
      <c r="G2476" s="2" t="s">
        <v>66</v>
      </c>
      <c r="H2476" s="2" t="s">
        <v>143</v>
      </c>
      <c r="I2476" s="2" t="s">
        <v>144</v>
      </c>
      <c r="J2476" s="2" t="s">
        <v>103</v>
      </c>
      <c r="K2476" s="2" t="s">
        <v>83</v>
      </c>
      <c r="L2476" s="2" t="s">
        <v>351</v>
      </c>
      <c r="M2476" s="2" t="s">
        <v>352</v>
      </c>
      <c r="N2476" s="2" t="s">
        <v>90</v>
      </c>
      <c r="O2476" s="3">
        <v>10</v>
      </c>
      <c r="P2476" s="3">
        <v>540</v>
      </c>
      <c r="Q2476" s="3">
        <v>550</v>
      </c>
      <c r="R2476" s="3">
        <v>5500</v>
      </c>
      <c r="S2476" s="3">
        <v>10</v>
      </c>
      <c r="T2476" s="3">
        <v>100</v>
      </c>
      <c r="U2476" s="3">
        <v>1.81</v>
      </c>
      <c r="V2476" s="2" t="s">
        <v>145</v>
      </c>
      <c r="W2476" s="2" t="s">
        <v>146</v>
      </c>
      <c r="X2476" s="2" t="s">
        <v>72</v>
      </c>
      <c r="Y2476" s="19" t="str">
        <f>VLOOKUP(G2476,'Verweis Kd-Gruppe'!$A$2:$B$8,2,FALSE)</f>
        <v>EXP</v>
      </c>
      <c r="Z2476" s="19" t="str">
        <f>VLOOKUP(J2476,'Verweis Art-Gruppe'!$A$2:$B$15,2,FALSE)</f>
        <v>Geräte</v>
      </c>
      <c r="AA2476" s="19" t="str">
        <f>VLOOKUP(W2476,'Verweis Vertreter'!$A$2:$B$24,2,FALSE)</f>
        <v>Muhsin Yortanli</v>
      </c>
      <c r="AB2476" s="12">
        <f t="shared" si="342"/>
        <v>10</v>
      </c>
      <c r="AC2476" s="12">
        <f t="shared" si="347"/>
        <v>540</v>
      </c>
      <c r="AD2476" s="12">
        <f t="shared" si="348"/>
        <v>550</v>
      </c>
      <c r="AE2476" s="12">
        <f t="shared" si="343"/>
        <v>5500</v>
      </c>
      <c r="AF2476" s="12">
        <f t="shared" si="344"/>
        <v>10</v>
      </c>
      <c r="AG2476" s="12">
        <f t="shared" si="345"/>
        <v>100</v>
      </c>
      <c r="AH2476" s="9">
        <f t="shared" si="349"/>
        <v>1.8181818181818181E-2</v>
      </c>
      <c r="AI2476" s="14">
        <f>VLOOKUP(E2476,'Verweis Faktor'!$A:$B,2,FALSE)</f>
        <v>1</v>
      </c>
      <c r="AJ2476" s="14"/>
      <c r="AK2476" s="14" t="str">
        <f>IF(AL2476="Ja","Versandkosten",VLOOKUP(E2476,'Verweis Belegart'!$A$2:$B$9,2,FALSE))</f>
        <v>Hardware</v>
      </c>
      <c r="AL2476" s="14" t="str">
        <f t="shared" si="350"/>
        <v>Nein</v>
      </c>
      <c r="AM2476" s="14" t="str">
        <f t="shared" si="346"/>
        <v>Positiv</v>
      </c>
    </row>
    <row r="2477" spans="1:39" ht="17.25" customHeight="1" x14ac:dyDescent="0.35">
      <c r="A2477" s="17">
        <v>14573201</v>
      </c>
      <c r="B2477" s="2" t="s">
        <v>1751</v>
      </c>
      <c r="C2477" s="1">
        <v>2025001</v>
      </c>
      <c r="D2477" s="1">
        <v>2000675</v>
      </c>
      <c r="E2477" s="2" t="s">
        <v>34</v>
      </c>
      <c r="F2477" s="2" t="s">
        <v>142</v>
      </c>
      <c r="G2477" s="2" t="s">
        <v>66</v>
      </c>
      <c r="H2477" s="2" t="s">
        <v>143</v>
      </c>
      <c r="I2477" s="2" t="s">
        <v>144</v>
      </c>
      <c r="J2477" s="2" t="s">
        <v>103</v>
      </c>
      <c r="K2477" s="2" t="s">
        <v>87</v>
      </c>
      <c r="L2477" s="2" t="s">
        <v>504</v>
      </c>
      <c r="M2477" s="2" t="s">
        <v>505</v>
      </c>
      <c r="N2477" s="2" t="s">
        <v>506</v>
      </c>
      <c r="O2477" s="3">
        <v>5</v>
      </c>
      <c r="P2477" s="3">
        <v>220</v>
      </c>
      <c r="Q2477" s="3">
        <v>244</v>
      </c>
      <c r="R2477" s="3">
        <v>1220</v>
      </c>
      <c r="S2477" s="3">
        <v>24</v>
      </c>
      <c r="T2477" s="3">
        <v>120</v>
      </c>
      <c r="U2477" s="3">
        <v>9.83</v>
      </c>
      <c r="V2477" s="2" t="s">
        <v>145</v>
      </c>
      <c r="W2477" s="2" t="s">
        <v>146</v>
      </c>
      <c r="X2477" s="2" t="s">
        <v>72</v>
      </c>
      <c r="Y2477" s="19" t="str">
        <f>VLOOKUP(G2477,'Verweis Kd-Gruppe'!$A$2:$B$8,2,FALSE)</f>
        <v>EXP</v>
      </c>
      <c r="Z2477" s="19" t="str">
        <f>VLOOKUP(J2477,'Verweis Art-Gruppe'!$A$2:$B$15,2,FALSE)</f>
        <v>Geräte</v>
      </c>
      <c r="AA2477" s="19" t="str">
        <f>VLOOKUP(W2477,'Verweis Vertreter'!$A$2:$B$24,2,FALSE)</f>
        <v>Muhsin Yortanli</v>
      </c>
      <c r="AB2477" s="12">
        <f t="shared" si="342"/>
        <v>5</v>
      </c>
      <c r="AC2477" s="12">
        <f t="shared" si="347"/>
        <v>220</v>
      </c>
      <c r="AD2477" s="12">
        <f t="shared" si="348"/>
        <v>244</v>
      </c>
      <c r="AE2477" s="12">
        <f t="shared" si="343"/>
        <v>1220</v>
      </c>
      <c r="AF2477" s="12">
        <f t="shared" si="344"/>
        <v>24</v>
      </c>
      <c r="AG2477" s="12">
        <f t="shared" si="345"/>
        <v>120</v>
      </c>
      <c r="AH2477" s="9">
        <f t="shared" si="349"/>
        <v>9.8360655737704916E-2</v>
      </c>
      <c r="AI2477" s="14">
        <f>VLOOKUP(E2477,'Verweis Faktor'!$A:$B,2,FALSE)</f>
        <v>1</v>
      </c>
      <c r="AJ2477" s="14"/>
      <c r="AK2477" s="14" t="str">
        <f>IF(AL2477="Ja","Versandkosten",VLOOKUP(E2477,'Verweis Belegart'!$A$2:$B$9,2,FALSE))</f>
        <v>Hardware</v>
      </c>
      <c r="AL2477" s="14" t="str">
        <f t="shared" si="350"/>
        <v>Nein</v>
      </c>
      <c r="AM2477" s="14" t="str">
        <f t="shared" si="346"/>
        <v>Positiv</v>
      </c>
    </row>
    <row r="2478" spans="1:39" ht="17.25" customHeight="1" x14ac:dyDescent="0.35">
      <c r="A2478" s="17">
        <v>14572836</v>
      </c>
      <c r="B2478" s="2" t="s">
        <v>1751</v>
      </c>
      <c r="C2478" s="1">
        <v>2025001</v>
      </c>
      <c r="D2478" s="1">
        <v>2000676</v>
      </c>
      <c r="E2478" s="2" t="s">
        <v>34</v>
      </c>
      <c r="F2478" s="2" t="s">
        <v>182</v>
      </c>
      <c r="G2478" s="2" t="s">
        <v>66</v>
      </c>
      <c r="H2478" s="2" t="s">
        <v>851</v>
      </c>
      <c r="I2478" s="2" t="s">
        <v>852</v>
      </c>
      <c r="J2478" s="2" t="s">
        <v>103</v>
      </c>
      <c r="K2478" s="2" t="s">
        <v>28</v>
      </c>
      <c r="L2478" s="2" t="s">
        <v>385</v>
      </c>
      <c r="M2478" s="2" t="s">
        <v>386</v>
      </c>
      <c r="N2478" s="2" t="s">
        <v>292</v>
      </c>
      <c r="O2478" s="3">
        <v>1</v>
      </c>
      <c r="P2478" s="3">
        <v>911.63229999999999</v>
      </c>
      <c r="Q2478" s="3">
        <v>917</v>
      </c>
      <c r="R2478" s="3">
        <v>917</v>
      </c>
      <c r="S2478" s="3">
        <v>5.3677000000000001</v>
      </c>
      <c r="T2478" s="3">
        <v>5.37</v>
      </c>
      <c r="U2478" s="3">
        <v>0.57999999999999996</v>
      </c>
      <c r="V2478" s="2" t="s">
        <v>855</v>
      </c>
      <c r="W2478" s="2" t="s">
        <v>856</v>
      </c>
      <c r="X2478" s="2" t="s">
        <v>72</v>
      </c>
      <c r="Y2478" s="19" t="str">
        <f>VLOOKUP(G2478,'Verweis Kd-Gruppe'!$A$2:$B$8,2,FALSE)</f>
        <v>EXP</v>
      </c>
      <c r="Z2478" s="19" t="str">
        <f>VLOOKUP(J2478,'Verweis Art-Gruppe'!$A$2:$B$15,2,FALSE)</f>
        <v>Geräte</v>
      </c>
      <c r="AA2478" s="19" t="str">
        <f>VLOOKUP(W2478,'Verweis Vertreter'!$A$2:$B$24,2,FALSE)</f>
        <v>Chahid Drimani</v>
      </c>
      <c r="AB2478" s="12">
        <f t="shared" si="342"/>
        <v>1</v>
      </c>
      <c r="AC2478" s="12">
        <f t="shared" si="347"/>
        <v>911.63229999999999</v>
      </c>
      <c r="AD2478" s="12">
        <f t="shared" si="348"/>
        <v>917</v>
      </c>
      <c r="AE2478" s="12">
        <f t="shared" si="343"/>
        <v>917</v>
      </c>
      <c r="AF2478" s="12">
        <f t="shared" si="344"/>
        <v>5.3677000000000001</v>
      </c>
      <c r="AG2478" s="12">
        <f t="shared" si="345"/>
        <v>5.37</v>
      </c>
      <c r="AH2478" s="9">
        <f t="shared" si="349"/>
        <v>5.8560523446019629E-3</v>
      </c>
      <c r="AI2478" s="14">
        <f>VLOOKUP(E2478,'Verweis Faktor'!$A:$B,2,FALSE)</f>
        <v>1</v>
      </c>
      <c r="AJ2478" s="14"/>
      <c r="AK2478" s="14" t="str">
        <f>IF(AL2478="Ja","Versandkosten",VLOOKUP(E2478,'Verweis Belegart'!$A$2:$B$9,2,FALSE))</f>
        <v>Hardware</v>
      </c>
      <c r="AL2478" s="14" t="str">
        <f t="shared" si="350"/>
        <v>Nein</v>
      </c>
      <c r="AM2478" s="14" t="str">
        <f t="shared" si="346"/>
        <v>Positiv</v>
      </c>
    </row>
    <row r="2479" spans="1:39" ht="17.25" customHeight="1" x14ac:dyDescent="0.35">
      <c r="A2479" s="17">
        <v>14572836</v>
      </c>
      <c r="B2479" s="2" t="s">
        <v>1751</v>
      </c>
      <c r="C2479" s="1">
        <v>2025001</v>
      </c>
      <c r="D2479" s="1">
        <v>2000676</v>
      </c>
      <c r="E2479" s="2" t="s">
        <v>34</v>
      </c>
      <c r="F2479" s="2" t="s">
        <v>182</v>
      </c>
      <c r="G2479" s="2" t="s">
        <v>66</v>
      </c>
      <c r="H2479" s="2" t="s">
        <v>851</v>
      </c>
      <c r="I2479" s="2" t="s">
        <v>852</v>
      </c>
      <c r="J2479" s="2" t="s">
        <v>103</v>
      </c>
      <c r="K2479" s="2" t="s">
        <v>45</v>
      </c>
      <c r="L2479" s="2" t="s">
        <v>1671</v>
      </c>
      <c r="M2479" s="2" t="s">
        <v>1672</v>
      </c>
      <c r="N2479" s="2" t="s">
        <v>1413</v>
      </c>
      <c r="O2479" s="3">
        <v>2</v>
      </c>
      <c r="P2479" s="3">
        <v>71</v>
      </c>
      <c r="Q2479" s="3">
        <v>74</v>
      </c>
      <c r="R2479" s="3">
        <v>148</v>
      </c>
      <c r="S2479" s="3">
        <v>3</v>
      </c>
      <c r="T2479" s="3">
        <v>6</v>
      </c>
      <c r="U2479" s="3">
        <v>4.05</v>
      </c>
      <c r="V2479" s="2" t="s">
        <v>855</v>
      </c>
      <c r="W2479" s="2" t="s">
        <v>856</v>
      </c>
      <c r="X2479" s="2" t="s">
        <v>72</v>
      </c>
      <c r="Y2479" s="19" t="str">
        <f>VLOOKUP(G2479,'Verweis Kd-Gruppe'!$A$2:$B$8,2,FALSE)</f>
        <v>EXP</v>
      </c>
      <c r="Z2479" s="19" t="str">
        <f>VLOOKUP(J2479,'Verweis Art-Gruppe'!$A$2:$B$15,2,FALSE)</f>
        <v>Geräte</v>
      </c>
      <c r="AA2479" s="19" t="str">
        <f>VLOOKUP(W2479,'Verweis Vertreter'!$A$2:$B$24,2,FALSE)</f>
        <v>Chahid Drimani</v>
      </c>
      <c r="AB2479" s="12">
        <f t="shared" si="342"/>
        <v>2</v>
      </c>
      <c r="AC2479" s="12">
        <f t="shared" si="347"/>
        <v>71</v>
      </c>
      <c r="AD2479" s="12">
        <f t="shared" si="348"/>
        <v>74</v>
      </c>
      <c r="AE2479" s="12">
        <f t="shared" si="343"/>
        <v>148</v>
      </c>
      <c r="AF2479" s="12">
        <f t="shared" si="344"/>
        <v>3</v>
      </c>
      <c r="AG2479" s="12">
        <f t="shared" si="345"/>
        <v>6</v>
      </c>
      <c r="AH2479" s="9">
        <f t="shared" si="349"/>
        <v>4.0540540540540543E-2</v>
      </c>
      <c r="AI2479" s="14">
        <f>VLOOKUP(E2479,'Verweis Faktor'!$A:$B,2,FALSE)</f>
        <v>1</v>
      </c>
      <c r="AJ2479" s="14"/>
      <c r="AK2479" s="14" t="str">
        <f>IF(AL2479="Ja","Versandkosten",VLOOKUP(E2479,'Verweis Belegart'!$A$2:$B$9,2,FALSE))</f>
        <v>Hardware</v>
      </c>
      <c r="AL2479" s="14" t="str">
        <f t="shared" si="350"/>
        <v>Nein</v>
      </c>
      <c r="AM2479" s="14" t="str">
        <f t="shared" si="346"/>
        <v>Positiv</v>
      </c>
    </row>
    <row r="2480" spans="1:39" ht="17.25" customHeight="1" x14ac:dyDescent="0.35">
      <c r="A2480" s="17">
        <v>14572836</v>
      </c>
      <c r="B2480" s="2" t="s">
        <v>1751</v>
      </c>
      <c r="C2480" s="1">
        <v>2025001</v>
      </c>
      <c r="D2480" s="1">
        <v>2000676</v>
      </c>
      <c r="E2480" s="2" t="s">
        <v>34</v>
      </c>
      <c r="F2480" s="2" t="s">
        <v>182</v>
      </c>
      <c r="G2480" s="2" t="s">
        <v>66</v>
      </c>
      <c r="H2480" s="2" t="s">
        <v>851</v>
      </c>
      <c r="I2480" s="2" t="s">
        <v>852</v>
      </c>
      <c r="J2480" s="2" t="s">
        <v>103</v>
      </c>
      <c r="K2480" s="2" t="s">
        <v>49</v>
      </c>
      <c r="L2480" s="2" t="s">
        <v>1411</v>
      </c>
      <c r="M2480" s="2" t="s">
        <v>1412</v>
      </c>
      <c r="N2480" s="2" t="s">
        <v>1413</v>
      </c>
      <c r="O2480" s="3">
        <v>2</v>
      </c>
      <c r="P2480" s="3">
        <v>71</v>
      </c>
      <c r="Q2480" s="3">
        <v>74</v>
      </c>
      <c r="R2480" s="3">
        <v>148</v>
      </c>
      <c r="S2480" s="3">
        <v>3</v>
      </c>
      <c r="T2480" s="3">
        <v>6</v>
      </c>
      <c r="U2480" s="3">
        <v>4.05</v>
      </c>
      <c r="V2480" s="2" t="s">
        <v>855</v>
      </c>
      <c r="W2480" s="2" t="s">
        <v>856</v>
      </c>
      <c r="X2480" s="2" t="s">
        <v>72</v>
      </c>
      <c r="Y2480" s="19" t="str">
        <f>VLOOKUP(G2480,'Verweis Kd-Gruppe'!$A$2:$B$8,2,FALSE)</f>
        <v>EXP</v>
      </c>
      <c r="Z2480" s="19" t="str">
        <f>VLOOKUP(J2480,'Verweis Art-Gruppe'!$A$2:$B$15,2,FALSE)</f>
        <v>Geräte</v>
      </c>
      <c r="AA2480" s="19" t="str">
        <f>VLOOKUP(W2480,'Verweis Vertreter'!$A$2:$B$24,2,FALSE)</f>
        <v>Chahid Drimani</v>
      </c>
      <c r="AB2480" s="12">
        <f t="shared" si="342"/>
        <v>2</v>
      </c>
      <c r="AC2480" s="12">
        <f t="shared" si="347"/>
        <v>71</v>
      </c>
      <c r="AD2480" s="12">
        <f t="shared" si="348"/>
        <v>74</v>
      </c>
      <c r="AE2480" s="12">
        <f t="shared" si="343"/>
        <v>148</v>
      </c>
      <c r="AF2480" s="12">
        <f t="shared" si="344"/>
        <v>3</v>
      </c>
      <c r="AG2480" s="12">
        <f t="shared" si="345"/>
        <v>6</v>
      </c>
      <c r="AH2480" s="9">
        <f t="shared" si="349"/>
        <v>4.0540540540540543E-2</v>
      </c>
      <c r="AI2480" s="14">
        <f>VLOOKUP(E2480,'Verweis Faktor'!$A:$B,2,FALSE)</f>
        <v>1</v>
      </c>
      <c r="AJ2480" s="14"/>
      <c r="AK2480" s="14" t="str">
        <f>IF(AL2480="Ja","Versandkosten",VLOOKUP(E2480,'Verweis Belegart'!$A$2:$B$9,2,FALSE))</f>
        <v>Hardware</v>
      </c>
      <c r="AL2480" s="14" t="str">
        <f t="shared" si="350"/>
        <v>Nein</v>
      </c>
      <c r="AM2480" s="14" t="str">
        <f t="shared" si="346"/>
        <v>Positiv</v>
      </c>
    </row>
    <row r="2481" spans="1:39" ht="17.25" customHeight="1" x14ac:dyDescent="0.35">
      <c r="A2481" s="17">
        <v>14572836</v>
      </c>
      <c r="B2481" s="2" t="s">
        <v>1751</v>
      </c>
      <c r="C2481" s="1">
        <v>2025001</v>
      </c>
      <c r="D2481" s="1">
        <v>2000676</v>
      </c>
      <c r="E2481" s="2" t="s">
        <v>34</v>
      </c>
      <c r="F2481" s="2" t="s">
        <v>182</v>
      </c>
      <c r="G2481" s="2" t="s">
        <v>66</v>
      </c>
      <c r="H2481" s="2" t="s">
        <v>851</v>
      </c>
      <c r="I2481" s="2" t="s">
        <v>852</v>
      </c>
      <c r="J2481" s="2" t="s">
        <v>103</v>
      </c>
      <c r="K2481" s="2" t="s">
        <v>79</v>
      </c>
      <c r="L2481" s="2" t="s">
        <v>1381</v>
      </c>
      <c r="M2481" s="2" t="s">
        <v>1382</v>
      </c>
      <c r="N2481" s="2" t="s">
        <v>292</v>
      </c>
      <c r="O2481" s="3">
        <v>2</v>
      </c>
      <c r="P2481" s="3">
        <v>894</v>
      </c>
      <c r="Q2481" s="3">
        <v>917</v>
      </c>
      <c r="R2481" s="3">
        <v>1834</v>
      </c>
      <c r="S2481" s="3">
        <v>23</v>
      </c>
      <c r="T2481" s="3">
        <v>46</v>
      </c>
      <c r="U2481" s="3">
        <v>2.5</v>
      </c>
      <c r="V2481" s="2" t="s">
        <v>855</v>
      </c>
      <c r="W2481" s="2" t="s">
        <v>856</v>
      </c>
      <c r="X2481" s="2" t="s">
        <v>72</v>
      </c>
      <c r="Y2481" s="19" t="str">
        <f>VLOOKUP(G2481,'Verweis Kd-Gruppe'!$A$2:$B$8,2,FALSE)</f>
        <v>EXP</v>
      </c>
      <c r="Z2481" s="19" t="str">
        <f>VLOOKUP(J2481,'Verweis Art-Gruppe'!$A$2:$B$15,2,FALSE)</f>
        <v>Geräte</v>
      </c>
      <c r="AA2481" s="19" t="str">
        <f>VLOOKUP(W2481,'Verweis Vertreter'!$A$2:$B$24,2,FALSE)</f>
        <v>Chahid Drimani</v>
      </c>
      <c r="AB2481" s="12">
        <f t="shared" si="342"/>
        <v>2</v>
      </c>
      <c r="AC2481" s="12">
        <f t="shared" si="347"/>
        <v>894</v>
      </c>
      <c r="AD2481" s="12">
        <f t="shared" si="348"/>
        <v>917</v>
      </c>
      <c r="AE2481" s="12">
        <f t="shared" si="343"/>
        <v>1834</v>
      </c>
      <c r="AF2481" s="12">
        <f t="shared" si="344"/>
        <v>23</v>
      </c>
      <c r="AG2481" s="12">
        <f t="shared" si="345"/>
        <v>46</v>
      </c>
      <c r="AH2481" s="9">
        <f t="shared" si="349"/>
        <v>2.5081788440567066E-2</v>
      </c>
      <c r="AI2481" s="14">
        <f>VLOOKUP(E2481,'Verweis Faktor'!$A:$B,2,FALSE)</f>
        <v>1</v>
      </c>
      <c r="AJ2481" s="14"/>
      <c r="AK2481" s="14" t="str">
        <f>IF(AL2481="Ja","Versandkosten",VLOOKUP(E2481,'Verweis Belegart'!$A$2:$B$9,2,FALSE))</f>
        <v>Hardware</v>
      </c>
      <c r="AL2481" s="14" t="str">
        <f t="shared" si="350"/>
        <v>Nein</v>
      </c>
      <c r="AM2481" s="14" t="str">
        <f t="shared" si="346"/>
        <v>Positiv</v>
      </c>
    </row>
    <row r="2482" spans="1:39" ht="17.25" customHeight="1" x14ac:dyDescent="0.35">
      <c r="A2482" s="17">
        <v>14572836</v>
      </c>
      <c r="B2482" s="2" t="s">
        <v>1751</v>
      </c>
      <c r="C2482" s="1">
        <v>2025001</v>
      </c>
      <c r="D2482" s="1">
        <v>2000676</v>
      </c>
      <c r="E2482" s="2" t="s">
        <v>34</v>
      </c>
      <c r="F2482" s="2" t="s">
        <v>182</v>
      </c>
      <c r="G2482" s="2" t="s">
        <v>66</v>
      </c>
      <c r="H2482" s="2" t="s">
        <v>851</v>
      </c>
      <c r="I2482" s="2" t="s">
        <v>852</v>
      </c>
      <c r="J2482" s="2" t="s">
        <v>103</v>
      </c>
      <c r="K2482" s="2" t="s">
        <v>83</v>
      </c>
      <c r="L2482" s="2" t="s">
        <v>395</v>
      </c>
      <c r="M2482" s="2" t="s">
        <v>396</v>
      </c>
      <c r="N2482" s="2" t="s">
        <v>292</v>
      </c>
      <c r="O2482" s="3">
        <v>2</v>
      </c>
      <c r="P2482" s="3">
        <v>912.70759999999996</v>
      </c>
      <c r="Q2482" s="3">
        <v>917</v>
      </c>
      <c r="R2482" s="3">
        <v>1834</v>
      </c>
      <c r="S2482" s="3">
        <v>4.2923999999999998</v>
      </c>
      <c r="T2482" s="3">
        <v>8.58</v>
      </c>
      <c r="U2482" s="3">
        <v>0.46</v>
      </c>
      <c r="V2482" s="2" t="s">
        <v>855</v>
      </c>
      <c r="W2482" s="2" t="s">
        <v>856</v>
      </c>
      <c r="X2482" s="2" t="s">
        <v>72</v>
      </c>
      <c r="Y2482" s="19" t="str">
        <f>VLOOKUP(G2482,'Verweis Kd-Gruppe'!$A$2:$B$8,2,FALSE)</f>
        <v>EXP</v>
      </c>
      <c r="Z2482" s="19" t="str">
        <f>VLOOKUP(J2482,'Verweis Art-Gruppe'!$A$2:$B$15,2,FALSE)</f>
        <v>Geräte</v>
      </c>
      <c r="AA2482" s="19" t="str">
        <f>VLOOKUP(W2482,'Verweis Vertreter'!$A$2:$B$24,2,FALSE)</f>
        <v>Chahid Drimani</v>
      </c>
      <c r="AB2482" s="12">
        <f t="shared" si="342"/>
        <v>2</v>
      </c>
      <c r="AC2482" s="12">
        <f t="shared" si="347"/>
        <v>912.70759999999996</v>
      </c>
      <c r="AD2482" s="12">
        <f t="shared" si="348"/>
        <v>917</v>
      </c>
      <c r="AE2482" s="12">
        <f t="shared" si="343"/>
        <v>1834</v>
      </c>
      <c r="AF2482" s="12">
        <f t="shared" si="344"/>
        <v>4.2923999999999998</v>
      </c>
      <c r="AG2482" s="12">
        <f t="shared" si="345"/>
        <v>8.58</v>
      </c>
      <c r="AH2482" s="9">
        <f t="shared" si="349"/>
        <v>4.6782988004362052E-3</v>
      </c>
      <c r="AI2482" s="14">
        <f>VLOOKUP(E2482,'Verweis Faktor'!$A:$B,2,FALSE)</f>
        <v>1</v>
      </c>
      <c r="AJ2482" s="14"/>
      <c r="AK2482" s="14" t="str">
        <f>IF(AL2482="Ja","Versandkosten",VLOOKUP(E2482,'Verweis Belegart'!$A$2:$B$9,2,FALSE))</f>
        <v>Hardware</v>
      </c>
      <c r="AL2482" s="14" t="str">
        <f t="shared" si="350"/>
        <v>Nein</v>
      </c>
      <c r="AM2482" s="14" t="str">
        <f t="shared" si="346"/>
        <v>Positiv</v>
      </c>
    </row>
    <row r="2483" spans="1:39" ht="17.25" customHeight="1" x14ac:dyDescent="0.35">
      <c r="A2483" s="17">
        <v>14572836</v>
      </c>
      <c r="B2483" s="2" t="s">
        <v>1751</v>
      </c>
      <c r="C2483" s="1">
        <v>2025001</v>
      </c>
      <c r="D2483" s="1">
        <v>2000676</v>
      </c>
      <c r="E2483" s="2" t="s">
        <v>34</v>
      </c>
      <c r="F2483" s="2" t="s">
        <v>182</v>
      </c>
      <c r="G2483" s="2" t="s">
        <v>66</v>
      </c>
      <c r="H2483" s="2" t="s">
        <v>851</v>
      </c>
      <c r="I2483" s="2" t="s">
        <v>852</v>
      </c>
      <c r="J2483" s="2" t="s">
        <v>103</v>
      </c>
      <c r="K2483" s="2" t="s">
        <v>87</v>
      </c>
      <c r="L2483" s="2" t="s">
        <v>947</v>
      </c>
      <c r="M2483" s="2" t="s">
        <v>948</v>
      </c>
      <c r="N2483" s="2" t="s">
        <v>949</v>
      </c>
      <c r="O2483" s="3">
        <v>3</v>
      </c>
      <c r="P2483" s="3">
        <v>135</v>
      </c>
      <c r="Q2483" s="3">
        <v>144</v>
      </c>
      <c r="R2483" s="3">
        <v>432</v>
      </c>
      <c r="S2483" s="3">
        <v>9</v>
      </c>
      <c r="T2483" s="3">
        <v>27</v>
      </c>
      <c r="U2483" s="3">
        <v>6.25</v>
      </c>
      <c r="V2483" s="2" t="s">
        <v>855</v>
      </c>
      <c r="W2483" s="2" t="s">
        <v>856</v>
      </c>
      <c r="X2483" s="2" t="s">
        <v>72</v>
      </c>
      <c r="Y2483" s="19" t="str">
        <f>VLOOKUP(G2483,'Verweis Kd-Gruppe'!$A$2:$B$8,2,FALSE)</f>
        <v>EXP</v>
      </c>
      <c r="Z2483" s="19" t="str">
        <f>VLOOKUP(J2483,'Verweis Art-Gruppe'!$A$2:$B$15,2,FALSE)</f>
        <v>Geräte</v>
      </c>
      <c r="AA2483" s="19" t="str">
        <f>VLOOKUP(W2483,'Verweis Vertreter'!$A$2:$B$24,2,FALSE)</f>
        <v>Chahid Drimani</v>
      </c>
      <c r="AB2483" s="12">
        <f t="shared" si="342"/>
        <v>3</v>
      </c>
      <c r="AC2483" s="12">
        <f t="shared" si="347"/>
        <v>135</v>
      </c>
      <c r="AD2483" s="12">
        <f t="shared" si="348"/>
        <v>144</v>
      </c>
      <c r="AE2483" s="12">
        <f t="shared" si="343"/>
        <v>432</v>
      </c>
      <c r="AF2483" s="12">
        <f t="shared" si="344"/>
        <v>9</v>
      </c>
      <c r="AG2483" s="12">
        <f t="shared" si="345"/>
        <v>27</v>
      </c>
      <c r="AH2483" s="9">
        <f t="shared" si="349"/>
        <v>6.25E-2</v>
      </c>
      <c r="AI2483" s="14">
        <f>VLOOKUP(E2483,'Verweis Faktor'!$A:$B,2,FALSE)</f>
        <v>1</v>
      </c>
      <c r="AJ2483" s="14"/>
      <c r="AK2483" s="14" t="str">
        <f>IF(AL2483="Ja","Versandkosten",VLOOKUP(E2483,'Verweis Belegart'!$A$2:$B$9,2,FALSE))</f>
        <v>Hardware</v>
      </c>
      <c r="AL2483" s="14" t="str">
        <f t="shared" si="350"/>
        <v>Nein</v>
      </c>
      <c r="AM2483" s="14" t="str">
        <f t="shared" si="346"/>
        <v>Positiv</v>
      </c>
    </row>
    <row r="2484" spans="1:39" ht="17.25" customHeight="1" x14ac:dyDescent="0.35">
      <c r="A2484" s="17">
        <v>14573140</v>
      </c>
      <c r="B2484" s="2" t="s">
        <v>1751</v>
      </c>
      <c r="C2484" s="1">
        <v>2025001</v>
      </c>
      <c r="D2484" s="1">
        <v>2000677</v>
      </c>
      <c r="E2484" s="2" t="s">
        <v>34</v>
      </c>
      <c r="F2484" s="2" t="s">
        <v>35</v>
      </c>
      <c r="G2484" s="2" t="s">
        <v>25</v>
      </c>
      <c r="H2484" s="2" t="s">
        <v>1114</v>
      </c>
      <c r="I2484" s="2" t="s">
        <v>1115</v>
      </c>
      <c r="J2484" s="2" t="s">
        <v>103</v>
      </c>
      <c r="K2484" s="2" t="s">
        <v>28</v>
      </c>
      <c r="L2484" s="2" t="s">
        <v>1676</v>
      </c>
      <c r="M2484" s="2" t="s">
        <v>1677</v>
      </c>
      <c r="N2484" s="2" t="s">
        <v>48</v>
      </c>
      <c r="O2484" s="3">
        <v>2</v>
      </c>
      <c r="P2484" s="3">
        <v>259</v>
      </c>
      <c r="Q2484" s="3">
        <v>269</v>
      </c>
      <c r="R2484" s="3">
        <v>538</v>
      </c>
      <c r="S2484" s="3">
        <v>10</v>
      </c>
      <c r="T2484" s="3">
        <v>20</v>
      </c>
      <c r="U2484" s="3">
        <v>3.71</v>
      </c>
      <c r="V2484" s="2" t="s">
        <v>697</v>
      </c>
      <c r="W2484" s="2" t="s">
        <v>698</v>
      </c>
      <c r="X2484" s="2" t="s">
        <v>1116</v>
      </c>
      <c r="Y2484" s="19" t="str">
        <f>VLOOKUP(G2484,'Verweis Kd-Gruppe'!$A$2:$B$8,2,FALSE)</f>
        <v>FHK</v>
      </c>
      <c r="Z2484" s="19" t="str">
        <f>VLOOKUP(J2484,'Verweis Art-Gruppe'!$A$2:$B$15,2,FALSE)</f>
        <v>Geräte</v>
      </c>
      <c r="AA2484" s="19" t="str">
        <f>VLOOKUP(W2484,'Verweis Vertreter'!$A$2:$B$24,2,FALSE)</f>
        <v>Zentrale</v>
      </c>
      <c r="AB2484" s="12">
        <f t="shared" si="342"/>
        <v>2</v>
      </c>
      <c r="AC2484" s="12">
        <f t="shared" si="347"/>
        <v>259</v>
      </c>
      <c r="AD2484" s="12">
        <f t="shared" si="348"/>
        <v>269</v>
      </c>
      <c r="AE2484" s="12">
        <f t="shared" si="343"/>
        <v>538</v>
      </c>
      <c r="AF2484" s="12">
        <f t="shared" si="344"/>
        <v>10</v>
      </c>
      <c r="AG2484" s="12">
        <f t="shared" si="345"/>
        <v>20</v>
      </c>
      <c r="AH2484" s="9">
        <f t="shared" si="349"/>
        <v>3.717472118959108E-2</v>
      </c>
      <c r="AI2484" s="14">
        <f>VLOOKUP(E2484,'Verweis Faktor'!$A:$B,2,FALSE)</f>
        <v>1</v>
      </c>
      <c r="AJ2484" s="14"/>
      <c r="AK2484" s="14" t="str">
        <f>IF(AL2484="Ja","Versandkosten",VLOOKUP(E2484,'Verweis Belegart'!$A$2:$B$9,2,FALSE))</f>
        <v>Hardware</v>
      </c>
      <c r="AL2484" s="14" t="str">
        <f t="shared" si="350"/>
        <v>Nein</v>
      </c>
      <c r="AM2484" s="14" t="str">
        <f t="shared" si="346"/>
        <v>Positiv</v>
      </c>
    </row>
    <row r="2485" spans="1:39" ht="17.25" customHeight="1" x14ac:dyDescent="0.35">
      <c r="A2485" s="17">
        <v>14569706</v>
      </c>
      <c r="B2485" s="2" t="s">
        <v>1751</v>
      </c>
      <c r="C2485" s="1">
        <v>2025001</v>
      </c>
      <c r="D2485" s="1">
        <v>2000678</v>
      </c>
      <c r="E2485" s="2" t="s">
        <v>34</v>
      </c>
      <c r="F2485" s="2" t="s">
        <v>142</v>
      </c>
      <c r="G2485" s="2" t="s">
        <v>25</v>
      </c>
      <c r="H2485" s="2" t="s">
        <v>843</v>
      </c>
      <c r="I2485" s="2" t="s">
        <v>844</v>
      </c>
      <c r="J2485" s="2" t="s">
        <v>103</v>
      </c>
      <c r="K2485" s="2" t="s">
        <v>28</v>
      </c>
      <c r="L2485" s="2" t="s">
        <v>185</v>
      </c>
      <c r="M2485" s="2" t="s">
        <v>186</v>
      </c>
      <c r="N2485" s="2" t="s">
        <v>187</v>
      </c>
      <c r="O2485" s="3">
        <v>3</v>
      </c>
      <c r="P2485" s="3">
        <v>93.245800000000003</v>
      </c>
      <c r="Q2485" s="3">
        <v>105</v>
      </c>
      <c r="R2485" s="3">
        <v>315</v>
      </c>
      <c r="S2485" s="3">
        <v>11.754200000000001</v>
      </c>
      <c r="T2485" s="3">
        <v>35.26</v>
      </c>
      <c r="U2485" s="3">
        <v>11.19</v>
      </c>
      <c r="V2485" s="2" t="s">
        <v>697</v>
      </c>
      <c r="W2485" s="2" t="s">
        <v>698</v>
      </c>
      <c r="X2485" s="2" t="s">
        <v>419</v>
      </c>
      <c r="Y2485" s="19" t="str">
        <f>VLOOKUP(G2485,'Verweis Kd-Gruppe'!$A$2:$B$8,2,FALSE)</f>
        <v>FHK</v>
      </c>
      <c r="Z2485" s="19" t="str">
        <f>VLOOKUP(J2485,'Verweis Art-Gruppe'!$A$2:$B$15,2,FALSE)</f>
        <v>Geräte</v>
      </c>
      <c r="AA2485" s="19" t="str">
        <f>VLOOKUP(W2485,'Verweis Vertreter'!$A$2:$B$24,2,FALSE)</f>
        <v>Zentrale</v>
      </c>
      <c r="AB2485" s="12">
        <f t="shared" si="342"/>
        <v>3</v>
      </c>
      <c r="AC2485" s="12">
        <f t="shared" si="347"/>
        <v>93.245800000000003</v>
      </c>
      <c r="AD2485" s="12">
        <f t="shared" si="348"/>
        <v>105</v>
      </c>
      <c r="AE2485" s="12">
        <f t="shared" si="343"/>
        <v>315</v>
      </c>
      <c r="AF2485" s="12">
        <f t="shared" si="344"/>
        <v>11.754200000000001</v>
      </c>
      <c r="AG2485" s="12">
        <f t="shared" si="345"/>
        <v>35.26</v>
      </c>
      <c r="AH2485" s="9">
        <f t="shared" si="349"/>
        <v>0.11193650793650793</v>
      </c>
      <c r="AI2485" s="14">
        <f>VLOOKUP(E2485,'Verweis Faktor'!$A:$B,2,FALSE)</f>
        <v>1</v>
      </c>
      <c r="AJ2485" s="14"/>
      <c r="AK2485" s="14" t="str">
        <f>IF(AL2485="Ja","Versandkosten",VLOOKUP(E2485,'Verweis Belegart'!$A$2:$B$9,2,FALSE))</f>
        <v>Hardware</v>
      </c>
      <c r="AL2485" s="14" t="str">
        <f t="shared" si="350"/>
        <v>Nein</v>
      </c>
      <c r="AM2485" s="14" t="str">
        <f t="shared" si="346"/>
        <v>Positiv</v>
      </c>
    </row>
    <row r="2486" spans="1:39" ht="17.25" customHeight="1" x14ac:dyDescent="0.35">
      <c r="A2486" s="17">
        <v>14573223</v>
      </c>
      <c r="B2486" s="2" t="s">
        <v>1751</v>
      </c>
      <c r="C2486" s="1">
        <v>2025001</v>
      </c>
      <c r="D2486" s="1">
        <v>2000679</v>
      </c>
      <c r="E2486" s="2" t="s">
        <v>34</v>
      </c>
      <c r="F2486" s="2" t="s">
        <v>142</v>
      </c>
      <c r="G2486" s="2" t="s">
        <v>25</v>
      </c>
      <c r="H2486" s="2" t="s">
        <v>843</v>
      </c>
      <c r="I2486" s="2" t="s">
        <v>844</v>
      </c>
      <c r="J2486" s="2" t="s">
        <v>103</v>
      </c>
      <c r="K2486" s="2" t="s">
        <v>28</v>
      </c>
      <c r="L2486" s="2" t="s">
        <v>88</v>
      </c>
      <c r="M2486" s="2" t="s">
        <v>89</v>
      </c>
      <c r="N2486" s="2" t="s">
        <v>90</v>
      </c>
      <c r="O2486" s="3">
        <v>1</v>
      </c>
      <c r="P2486" s="3">
        <v>530.07069999999999</v>
      </c>
      <c r="Q2486" s="3">
        <v>555</v>
      </c>
      <c r="R2486" s="3">
        <v>555</v>
      </c>
      <c r="S2486" s="3">
        <v>24.929300000000001</v>
      </c>
      <c r="T2486" s="3">
        <v>24.93</v>
      </c>
      <c r="U2486" s="3">
        <v>4.49</v>
      </c>
      <c r="V2486" s="2" t="s">
        <v>697</v>
      </c>
      <c r="W2486" s="2" t="s">
        <v>698</v>
      </c>
      <c r="X2486" s="2" t="s">
        <v>419</v>
      </c>
      <c r="Y2486" s="19" t="str">
        <f>VLOOKUP(G2486,'Verweis Kd-Gruppe'!$A$2:$B$8,2,FALSE)</f>
        <v>FHK</v>
      </c>
      <c r="Z2486" s="19" t="str">
        <f>VLOOKUP(J2486,'Verweis Art-Gruppe'!$A$2:$B$15,2,FALSE)</f>
        <v>Geräte</v>
      </c>
      <c r="AA2486" s="19" t="str">
        <f>VLOOKUP(W2486,'Verweis Vertreter'!$A$2:$B$24,2,FALSE)</f>
        <v>Zentrale</v>
      </c>
      <c r="AB2486" s="12">
        <f t="shared" si="342"/>
        <v>1</v>
      </c>
      <c r="AC2486" s="12">
        <f t="shared" si="347"/>
        <v>530.07069999999999</v>
      </c>
      <c r="AD2486" s="12">
        <f t="shared" si="348"/>
        <v>555</v>
      </c>
      <c r="AE2486" s="12">
        <f t="shared" si="343"/>
        <v>555</v>
      </c>
      <c r="AF2486" s="12">
        <f t="shared" si="344"/>
        <v>24.929300000000001</v>
      </c>
      <c r="AG2486" s="12">
        <f t="shared" si="345"/>
        <v>24.93</v>
      </c>
      <c r="AH2486" s="9">
        <f t="shared" si="349"/>
        <v>4.4918918918918915E-2</v>
      </c>
      <c r="AI2486" s="14">
        <f>VLOOKUP(E2486,'Verweis Faktor'!$A:$B,2,FALSE)</f>
        <v>1</v>
      </c>
      <c r="AJ2486" s="14"/>
      <c r="AK2486" s="14" t="str">
        <f>IF(AL2486="Ja","Versandkosten",VLOOKUP(E2486,'Verweis Belegart'!$A$2:$B$9,2,FALSE))</f>
        <v>Hardware</v>
      </c>
      <c r="AL2486" s="14" t="str">
        <f t="shared" si="350"/>
        <v>Nein</v>
      </c>
      <c r="AM2486" s="14" t="str">
        <f t="shared" si="346"/>
        <v>Positiv</v>
      </c>
    </row>
    <row r="2487" spans="1:39" ht="17.25" customHeight="1" x14ac:dyDescent="0.35">
      <c r="A2487" s="17">
        <v>14573204</v>
      </c>
      <c r="B2487" s="2" t="s">
        <v>1751</v>
      </c>
      <c r="C2487" s="1">
        <v>2025001</v>
      </c>
      <c r="D2487" s="1">
        <v>2000680</v>
      </c>
      <c r="E2487" s="2" t="s">
        <v>34</v>
      </c>
      <c r="F2487" s="2" t="s">
        <v>35</v>
      </c>
      <c r="G2487" s="2" t="s">
        <v>25</v>
      </c>
      <c r="H2487" s="2" t="s">
        <v>1108</v>
      </c>
      <c r="I2487" s="2" t="s">
        <v>1109</v>
      </c>
      <c r="J2487" s="2" t="s">
        <v>103</v>
      </c>
      <c r="K2487" s="2" t="s">
        <v>28</v>
      </c>
      <c r="L2487" s="2" t="s">
        <v>1025</v>
      </c>
      <c r="M2487" s="2" t="s">
        <v>1026</v>
      </c>
      <c r="N2487" s="2" t="s">
        <v>670</v>
      </c>
      <c r="O2487" s="3">
        <v>1</v>
      </c>
      <c r="P2487" s="3">
        <v>349.0795</v>
      </c>
      <c r="Q2487" s="3">
        <v>369</v>
      </c>
      <c r="R2487" s="3">
        <v>369</v>
      </c>
      <c r="S2487" s="3">
        <v>19.920500000000001</v>
      </c>
      <c r="T2487" s="3">
        <v>19.920000000000002</v>
      </c>
      <c r="U2487" s="3">
        <v>5.39</v>
      </c>
      <c r="V2487" s="2" t="s">
        <v>697</v>
      </c>
      <c r="W2487" s="2" t="s">
        <v>698</v>
      </c>
      <c r="X2487" s="2" t="s">
        <v>197</v>
      </c>
      <c r="Y2487" s="19" t="str">
        <f>VLOOKUP(G2487,'Verweis Kd-Gruppe'!$A$2:$B$8,2,FALSE)</f>
        <v>FHK</v>
      </c>
      <c r="Z2487" s="19" t="str">
        <f>VLOOKUP(J2487,'Verweis Art-Gruppe'!$A$2:$B$15,2,FALSE)</f>
        <v>Geräte</v>
      </c>
      <c r="AA2487" s="19" t="str">
        <f>VLOOKUP(W2487,'Verweis Vertreter'!$A$2:$B$24,2,FALSE)</f>
        <v>Zentrale</v>
      </c>
      <c r="AB2487" s="12">
        <f t="shared" si="342"/>
        <v>1</v>
      </c>
      <c r="AC2487" s="12">
        <f t="shared" si="347"/>
        <v>349.0795</v>
      </c>
      <c r="AD2487" s="12">
        <f t="shared" si="348"/>
        <v>369</v>
      </c>
      <c r="AE2487" s="12">
        <f t="shared" si="343"/>
        <v>369</v>
      </c>
      <c r="AF2487" s="12">
        <f t="shared" si="344"/>
        <v>19.920500000000001</v>
      </c>
      <c r="AG2487" s="12">
        <f t="shared" si="345"/>
        <v>19.920000000000002</v>
      </c>
      <c r="AH2487" s="9">
        <f t="shared" si="349"/>
        <v>5.3983739837398376E-2</v>
      </c>
      <c r="AI2487" s="14">
        <f>VLOOKUP(E2487,'Verweis Faktor'!$A:$B,2,FALSE)</f>
        <v>1</v>
      </c>
      <c r="AJ2487" s="14"/>
      <c r="AK2487" s="14" t="str">
        <f>IF(AL2487="Ja","Versandkosten",VLOOKUP(E2487,'Verweis Belegart'!$A$2:$B$9,2,FALSE))</f>
        <v>Hardware</v>
      </c>
      <c r="AL2487" s="14" t="str">
        <f t="shared" si="350"/>
        <v>Nein</v>
      </c>
      <c r="AM2487" s="14" t="str">
        <f t="shared" si="346"/>
        <v>Positiv</v>
      </c>
    </row>
    <row r="2488" spans="1:39" ht="17.25" customHeight="1" x14ac:dyDescent="0.35">
      <c r="A2488" s="17">
        <v>14573204</v>
      </c>
      <c r="B2488" s="2" t="s">
        <v>1751</v>
      </c>
      <c r="C2488" s="1">
        <v>2025001</v>
      </c>
      <c r="D2488" s="1">
        <v>2000680</v>
      </c>
      <c r="E2488" s="2" t="s">
        <v>34</v>
      </c>
      <c r="F2488" s="2" t="s">
        <v>35</v>
      </c>
      <c r="G2488" s="2" t="s">
        <v>25</v>
      </c>
      <c r="H2488" s="2" t="s">
        <v>1108</v>
      </c>
      <c r="I2488" s="2" t="s">
        <v>1109</v>
      </c>
      <c r="J2488" s="2" t="s">
        <v>103</v>
      </c>
      <c r="K2488" s="2" t="s">
        <v>45</v>
      </c>
      <c r="L2488" s="2" t="s">
        <v>1894</v>
      </c>
      <c r="M2488" s="2" t="s">
        <v>1895</v>
      </c>
      <c r="N2488" s="2" t="s">
        <v>1884</v>
      </c>
      <c r="O2488" s="3">
        <v>1</v>
      </c>
      <c r="P2488" s="3">
        <v>399</v>
      </c>
      <c r="Q2488" s="3">
        <v>435</v>
      </c>
      <c r="R2488" s="3">
        <v>435</v>
      </c>
      <c r="S2488" s="3">
        <v>36</v>
      </c>
      <c r="T2488" s="3">
        <v>36</v>
      </c>
      <c r="U2488" s="3">
        <v>8.27</v>
      </c>
      <c r="V2488" s="2" t="s">
        <v>697</v>
      </c>
      <c r="W2488" s="2" t="s">
        <v>698</v>
      </c>
      <c r="X2488" s="2" t="s">
        <v>197</v>
      </c>
      <c r="Y2488" s="19" t="str">
        <f>VLOOKUP(G2488,'Verweis Kd-Gruppe'!$A$2:$B$8,2,FALSE)</f>
        <v>FHK</v>
      </c>
      <c r="Z2488" s="19" t="str">
        <f>VLOOKUP(J2488,'Verweis Art-Gruppe'!$A$2:$B$15,2,FALSE)</f>
        <v>Geräte</v>
      </c>
      <c r="AA2488" s="19" t="str">
        <f>VLOOKUP(W2488,'Verweis Vertreter'!$A$2:$B$24,2,FALSE)</f>
        <v>Zentrale</v>
      </c>
      <c r="AB2488" s="12">
        <f t="shared" si="342"/>
        <v>1</v>
      </c>
      <c r="AC2488" s="12">
        <f t="shared" si="347"/>
        <v>399</v>
      </c>
      <c r="AD2488" s="12">
        <f t="shared" si="348"/>
        <v>435</v>
      </c>
      <c r="AE2488" s="12">
        <f t="shared" si="343"/>
        <v>435</v>
      </c>
      <c r="AF2488" s="12">
        <f t="shared" si="344"/>
        <v>36</v>
      </c>
      <c r="AG2488" s="12">
        <f t="shared" si="345"/>
        <v>36</v>
      </c>
      <c r="AH2488" s="9">
        <f t="shared" si="349"/>
        <v>8.2758620689655171E-2</v>
      </c>
      <c r="AI2488" s="14">
        <f>VLOOKUP(E2488,'Verweis Faktor'!$A:$B,2,FALSE)</f>
        <v>1</v>
      </c>
      <c r="AJ2488" s="14"/>
      <c r="AK2488" s="14" t="str">
        <f>IF(AL2488="Ja","Versandkosten",VLOOKUP(E2488,'Verweis Belegart'!$A$2:$B$9,2,FALSE))</f>
        <v>Hardware</v>
      </c>
      <c r="AL2488" s="14" t="str">
        <f t="shared" si="350"/>
        <v>Nein</v>
      </c>
      <c r="AM2488" s="14" t="str">
        <f t="shared" si="346"/>
        <v>Positiv</v>
      </c>
    </row>
    <row r="2489" spans="1:39" ht="17.25" customHeight="1" x14ac:dyDescent="0.35">
      <c r="A2489" s="17">
        <v>14573216</v>
      </c>
      <c r="B2489" s="2" t="s">
        <v>1751</v>
      </c>
      <c r="C2489" s="1">
        <v>2025001</v>
      </c>
      <c r="D2489" s="1">
        <v>2000681</v>
      </c>
      <c r="E2489" s="2" t="s">
        <v>34</v>
      </c>
      <c r="F2489" s="2" t="s">
        <v>182</v>
      </c>
      <c r="G2489" s="2" t="s">
        <v>66</v>
      </c>
      <c r="H2489" s="2" t="s">
        <v>1535</v>
      </c>
      <c r="I2489" s="2" t="s">
        <v>1536</v>
      </c>
      <c r="J2489" s="2" t="s">
        <v>2791</v>
      </c>
      <c r="K2489" s="2" t="s">
        <v>28</v>
      </c>
      <c r="L2489" s="2" t="s">
        <v>120</v>
      </c>
      <c r="M2489" s="2" t="s">
        <v>121</v>
      </c>
      <c r="N2489" s="2" t="s">
        <v>122</v>
      </c>
      <c r="O2489" s="3">
        <v>1</v>
      </c>
      <c r="P2489" s="3">
        <v>0</v>
      </c>
      <c r="Q2489" s="3">
        <v>10</v>
      </c>
      <c r="R2489" s="3">
        <v>10</v>
      </c>
      <c r="S2489" s="3">
        <v>10</v>
      </c>
      <c r="T2489" s="3">
        <v>10</v>
      </c>
      <c r="U2489" s="3"/>
      <c r="V2489" s="2" t="s">
        <v>145</v>
      </c>
      <c r="W2489" s="2" t="s">
        <v>146</v>
      </c>
      <c r="X2489" s="2" t="s">
        <v>72</v>
      </c>
      <c r="Y2489" s="19" t="str">
        <f>VLOOKUP(G2489,'Verweis Kd-Gruppe'!$A$2:$B$8,2,FALSE)</f>
        <v>EXP</v>
      </c>
      <c r="Z2489" s="19" t="str">
        <f>VLOOKUP(J2489,'Verweis Art-Gruppe'!$A$2:$B$15,2,FALSE)</f>
        <v>Sonstige</v>
      </c>
      <c r="AA2489" s="19" t="str">
        <f>VLOOKUP(W2489,'Verweis Vertreter'!$A$2:$B$24,2,FALSE)</f>
        <v>Muhsin Yortanli</v>
      </c>
      <c r="AB2489" s="12">
        <f t="shared" si="342"/>
        <v>1</v>
      </c>
      <c r="AC2489" s="12">
        <f t="shared" si="347"/>
        <v>0</v>
      </c>
      <c r="AD2489" s="12">
        <f t="shared" si="348"/>
        <v>10</v>
      </c>
      <c r="AE2489" s="12">
        <f t="shared" si="343"/>
        <v>10</v>
      </c>
      <c r="AF2489" s="12">
        <f t="shared" si="344"/>
        <v>10</v>
      </c>
      <c r="AG2489" s="12">
        <f t="shared" si="345"/>
        <v>10</v>
      </c>
      <c r="AH2489" s="9">
        <f t="shared" si="349"/>
        <v>1</v>
      </c>
      <c r="AI2489" s="14">
        <f>VLOOKUP(E2489,'Verweis Faktor'!$A:$B,2,FALSE)</f>
        <v>1</v>
      </c>
      <c r="AJ2489" s="14"/>
      <c r="AK2489" s="14" t="str">
        <f>IF(AL2489="Ja","Versandkosten",VLOOKUP(E2489,'Verweis Belegart'!$A$2:$B$9,2,FALSE))</f>
        <v>Versandkosten</v>
      </c>
      <c r="AL2489" s="14" t="str">
        <f t="shared" si="350"/>
        <v>Ja</v>
      </c>
      <c r="AM2489" s="14" t="str">
        <f t="shared" si="346"/>
        <v>Positiv</v>
      </c>
    </row>
    <row r="2490" spans="1:39" ht="17.25" customHeight="1" x14ac:dyDescent="0.35">
      <c r="A2490" s="17">
        <v>14573216</v>
      </c>
      <c r="B2490" s="2" t="s">
        <v>1751</v>
      </c>
      <c r="C2490" s="1">
        <v>2025001</v>
      </c>
      <c r="D2490" s="1">
        <v>2000681</v>
      </c>
      <c r="E2490" s="2" t="s">
        <v>34</v>
      </c>
      <c r="F2490" s="2" t="s">
        <v>182</v>
      </c>
      <c r="G2490" s="2" t="s">
        <v>66</v>
      </c>
      <c r="H2490" s="2" t="s">
        <v>1535</v>
      </c>
      <c r="I2490" s="2" t="s">
        <v>1536</v>
      </c>
      <c r="J2490" s="2" t="s">
        <v>103</v>
      </c>
      <c r="K2490" s="2" t="s">
        <v>45</v>
      </c>
      <c r="L2490" s="2" t="s">
        <v>631</v>
      </c>
      <c r="M2490" s="2" t="s">
        <v>632</v>
      </c>
      <c r="N2490" s="2" t="s">
        <v>379</v>
      </c>
      <c r="O2490" s="3">
        <v>1</v>
      </c>
      <c r="P2490" s="3">
        <v>417</v>
      </c>
      <c r="Q2490" s="3">
        <v>438</v>
      </c>
      <c r="R2490" s="3">
        <v>438</v>
      </c>
      <c r="S2490" s="3">
        <v>21</v>
      </c>
      <c r="T2490" s="3">
        <v>21</v>
      </c>
      <c r="U2490" s="3">
        <v>4.79</v>
      </c>
      <c r="V2490" s="2" t="s">
        <v>145</v>
      </c>
      <c r="W2490" s="2" t="s">
        <v>146</v>
      </c>
      <c r="X2490" s="2" t="s">
        <v>72</v>
      </c>
      <c r="Y2490" s="19" t="str">
        <f>VLOOKUP(G2490,'Verweis Kd-Gruppe'!$A$2:$B$8,2,FALSE)</f>
        <v>EXP</v>
      </c>
      <c r="Z2490" s="19" t="str">
        <f>VLOOKUP(J2490,'Verweis Art-Gruppe'!$A$2:$B$15,2,FALSE)</f>
        <v>Geräte</v>
      </c>
      <c r="AA2490" s="19" t="str">
        <f>VLOOKUP(W2490,'Verweis Vertreter'!$A$2:$B$24,2,FALSE)</f>
        <v>Muhsin Yortanli</v>
      </c>
      <c r="AB2490" s="12">
        <f t="shared" si="342"/>
        <v>1</v>
      </c>
      <c r="AC2490" s="12">
        <f t="shared" si="347"/>
        <v>417</v>
      </c>
      <c r="AD2490" s="12">
        <f t="shared" si="348"/>
        <v>438</v>
      </c>
      <c r="AE2490" s="12">
        <f t="shared" si="343"/>
        <v>438</v>
      </c>
      <c r="AF2490" s="12">
        <f t="shared" si="344"/>
        <v>21</v>
      </c>
      <c r="AG2490" s="12">
        <f t="shared" si="345"/>
        <v>21</v>
      </c>
      <c r="AH2490" s="9">
        <f t="shared" si="349"/>
        <v>4.7945205479452052E-2</v>
      </c>
      <c r="AI2490" s="14">
        <f>VLOOKUP(E2490,'Verweis Faktor'!$A:$B,2,FALSE)</f>
        <v>1</v>
      </c>
      <c r="AJ2490" s="14"/>
      <c r="AK2490" s="14" t="str">
        <f>IF(AL2490="Ja","Versandkosten",VLOOKUP(E2490,'Verweis Belegart'!$A$2:$B$9,2,FALSE))</f>
        <v>Hardware</v>
      </c>
      <c r="AL2490" s="14" t="str">
        <f t="shared" si="350"/>
        <v>Nein</v>
      </c>
      <c r="AM2490" s="14" t="str">
        <f t="shared" si="346"/>
        <v>Positiv</v>
      </c>
    </row>
    <row r="2491" spans="1:39" ht="17.25" customHeight="1" x14ac:dyDescent="0.35">
      <c r="A2491" s="17">
        <v>14573216</v>
      </c>
      <c r="B2491" s="2" t="s">
        <v>1751</v>
      </c>
      <c r="C2491" s="1">
        <v>2025001</v>
      </c>
      <c r="D2491" s="1">
        <v>2000681</v>
      </c>
      <c r="E2491" s="2" t="s">
        <v>34</v>
      </c>
      <c r="F2491" s="2" t="s">
        <v>182</v>
      </c>
      <c r="G2491" s="2" t="s">
        <v>66</v>
      </c>
      <c r="H2491" s="2" t="s">
        <v>1535</v>
      </c>
      <c r="I2491" s="2" t="s">
        <v>1536</v>
      </c>
      <c r="J2491" s="2" t="s">
        <v>304</v>
      </c>
      <c r="K2491" s="2" t="s">
        <v>49</v>
      </c>
      <c r="L2491" s="2" t="s">
        <v>532</v>
      </c>
      <c r="M2491" s="2" t="s">
        <v>533</v>
      </c>
      <c r="N2491" s="2" t="s">
        <v>534</v>
      </c>
      <c r="O2491" s="3">
        <v>1</v>
      </c>
      <c r="P2491" s="3">
        <v>190</v>
      </c>
      <c r="Q2491" s="3">
        <v>192</v>
      </c>
      <c r="R2491" s="3">
        <v>192</v>
      </c>
      <c r="S2491" s="3">
        <v>2</v>
      </c>
      <c r="T2491" s="3">
        <v>2</v>
      </c>
      <c r="U2491" s="3">
        <v>1.04</v>
      </c>
      <c r="V2491" s="2" t="s">
        <v>145</v>
      </c>
      <c r="W2491" s="2" t="s">
        <v>146</v>
      </c>
      <c r="X2491" s="2" t="s">
        <v>72</v>
      </c>
      <c r="Y2491" s="19" t="str">
        <f>VLOOKUP(G2491,'Verweis Kd-Gruppe'!$A$2:$B$8,2,FALSE)</f>
        <v>EXP</v>
      </c>
      <c r="Z2491" s="19" t="str">
        <f>VLOOKUP(J2491,'Verweis Art-Gruppe'!$A$2:$B$15,2,FALSE)</f>
        <v>Zubehör</v>
      </c>
      <c r="AA2491" s="19" t="str">
        <f>VLOOKUP(W2491,'Verweis Vertreter'!$A$2:$B$24,2,FALSE)</f>
        <v>Muhsin Yortanli</v>
      </c>
      <c r="AB2491" s="12">
        <f t="shared" si="342"/>
        <v>1</v>
      </c>
      <c r="AC2491" s="12">
        <f t="shared" si="347"/>
        <v>190</v>
      </c>
      <c r="AD2491" s="12">
        <f t="shared" si="348"/>
        <v>192</v>
      </c>
      <c r="AE2491" s="12">
        <f t="shared" si="343"/>
        <v>192</v>
      </c>
      <c r="AF2491" s="12">
        <f t="shared" si="344"/>
        <v>2</v>
      </c>
      <c r="AG2491" s="12">
        <f t="shared" si="345"/>
        <v>2</v>
      </c>
      <c r="AH2491" s="9">
        <f t="shared" si="349"/>
        <v>1.0416666666666666E-2</v>
      </c>
      <c r="AI2491" s="14">
        <f>VLOOKUP(E2491,'Verweis Faktor'!$A:$B,2,FALSE)</f>
        <v>1</v>
      </c>
      <c r="AJ2491" s="14"/>
      <c r="AK2491" s="14" t="str">
        <f>IF(AL2491="Ja","Versandkosten",VLOOKUP(E2491,'Verweis Belegart'!$A$2:$B$9,2,FALSE))</f>
        <v>Hardware</v>
      </c>
      <c r="AL2491" s="14" t="str">
        <f t="shared" si="350"/>
        <v>Nein</v>
      </c>
      <c r="AM2491" s="14" t="str">
        <f t="shared" si="346"/>
        <v>Positiv</v>
      </c>
    </row>
    <row r="2492" spans="1:39" ht="17.25" customHeight="1" x14ac:dyDescent="0.35">
      <c r="A2492" s="17">
        <v>14573180</v>
      </c>
      <c r="B2492" s="2" t="s">
        <v>1751</v>
      </c>
      <c r="C2492" s="1">
        <v>2025001</v>
      </c>
      <c r="D2492" s="1">
        <v>2000682</v>
      </c>
      <c r="E2492" s="2" t="s">
        <v>34</v>
      </c>
      <c r="F2492" s="2" t="s">
        <v>35</v>
      </c>
      <c r="G2492" s="2" t="s">
        <v>25</v>
      </c>
      <c r="H2492" s="2" t="s">
        <v>981</v>
      </c>
      <c r="I2492" s="2" t="s">
        <v>982</v>
      </c>
      <c r="J2492" s="2" t="s">
        <v>103</v>
      </c>
      <c r="K2492" s="2" t="s">
        <v>28</v>
      </c>
      <c r="L2492" s="2" t="s">
        <v>88</v>
      </c>
      <c r="M2492" s="2" t="s">
        <v>89</v>
      </c>
      <c r="N2492" s="2" t="s">
        <v>90</v>
      </c>
      <c r="O2492" s="3">
        <v>1</v>
      </c>
      <c r="P2492" s="3">
        <v>530.07069999999999</v>
      </c>
      <c r="Q2492" s="3">
        <v>555</v>
      </c>
      <c r="R2492" s="3">
        <v>555</v>
      </c>
      <c r="S2492" s="3">
        <v>24.929300000000001</v>
      </c>
      <c r="T2492" s="3">
        <v>24.93</v>
      </c>
      <c r="U2492" s="3">
        <v>4.49</v>
      </c>
      <c r="V2492" s="2" t="s">
        <v>689</v>
      </c>
      <c r="W2492" s="2" t="s">
        <v>690</v>
      </c>
      <c r="X2492" s="2" t="s">
        <v>419</v>
      </c>
      <c r="Y2492" s="19" t="str">
        <f>VLOOKUP(G2492,'Verweis Kd-Gruppe'!$A$2:$B$8,2,FALSE)</f>
        <v>FHK</v>
      </c>
      <c r="Z2492" s="19" t="str">
        <f>VLOOKUP(J2492,'Verweis Art-Gruppe'!$A$2:$B$15,2,FALSE)</f>
        <v>Geräte</v>
      </c>
      <c r="AA2492" s="19" t="str">
        <f>VLOOKUP(W2492,'Verweis Vertreter'!$A$2:$B$24,2,FALSE)</f>
        <v>Zentrale</v>
      </c>
      <c r="AB2492" s="12">
        <f t="shared" si="342"/>
        <v>1</v>
      </c>
      <c r="AC2492" s="12">
        <f t="shared" si="347"/>
        <v>530.07069999999999</v>
      </c>
      <c r="AD2492" s="12">
        <f t="shared" si="348"/>
        <v>555</v>
      </c>
      <c r="AE2492" s="12">
        <f t="shared" si="343"/>
        <v>555</v>
      </c>
      <c r="AF2492" s="12">
        <f t="shared" si="344"/>
        <v>24.929300000000001</v>
      </c>
      <c r="AG2492" s="12">
        <f t="shared" si="345"/>
        <v>24.93</v>
      </c>
      <c r="AH2492" s="9">
        <f t="shared" si="349"/>
        <v>4.4918918918918915E-2</v>
      </c>
      <c r="AI2492" s="14">
        <f>VLOOKUP(E2492,'Verweis Faktor'!$A:$B,2,FALSE)</f>
        <v>1</v>
      </c>
      <c r="AJ2492" s="14"/>
      <c r="AK2492" s="14" t="str">
        <f>IF(AL2492="Ja","Versandkosten",VLOOKUP(E2492,'Verweis Belegart'!$A$2:$B$9,2,FALSE))</f>
        <v>Hardware</v>
      </c>
      <c r="AL2492" s="14" t="str">
        <f t="shared" si="350"/>
        <v>Nein</v>
      </c>
      <c r="AM2492" s="14" t="str">
        <f t="shared" si="346"/>
        <v>Positiv</v>
      </c>
    </row>
    <row r="2493" spans="1:39" ht="17.25" customHeight="1" x14ac:dyDescent="0.35">
      <c r="A2493" s="17">
        <v>14573180</v>
      </c>
      <c r="B2493" s="2" t="s">
        <v>1751</v>
      </c>
      <c r="C2493" s="1">
        <v>2025001</v>
      </c>
      <c r="D2493" s="1">
        <v>2000682</v>
      </c>
      <c r="E2493" s="2" t="s">
        <v>34</v>
      </c>
      <c r="F2493" s="2" t="s">
        <v>35</v>
      </c>
      <c r="G2493" s="2" t="s">
        <v>25</v>
      </c>
      <c r="H2493" s="2" t="s">
        <v>981</v>
      </c>
      <c r="I2493" s="2" t="s">
        <v>982</v>
      </c>
      <c r="J2493" s="2" t="s">
        <v>2228</v>
      </c>
      <c r="K2493" s="2" t="s">
        <v>45</v>
      </c>
      <c r="L2493" s="2" t="s">
        <v>1386</v>
      </c>
      <c r="M2493" s="2" t="s">
        <v>1387</v>
      </c>
      <c r="N2493" s="2"/>
      <c r="O2493" s="3">
        <v>2</v>
      </c>
      <c r="P2493" s="3">
        <v>0</v>
      </c>
      <c r="Q2493" s="3">
        <v>0</v>
      </c>
      <c r="R2493" s="3">
        <v>0</v>
      </c>
      <c r="S2493" s="3"/>
      <c r="T2493" s="3">
        <v>0</v>
      </c>
      <c r="U2493" s="3"/>
      <c r="V2493" s="2" t="s">
        <v>689</v>
      </c>
      <c r="W2493" s="2" t="s">
        <v>690</v>
      </c>
      <c r="X2493" s="2" t="s">
        <v>419</v>
      </c>
      <c r="Y2493" s="19" t="str">
        <f>VLOOKUP(G2493,'Verweis Kd-Gruppe'!$A$2:$B$8,2,FALSE)</f>
        <v>FHK</v>
      </c>
      <c r="Z2493" s="19" t="str">
        <f>VLOOKUP(J2493,'Verweis Art-Gruppe'!$A$2:$B$15,2,FALSE)</f>
        <v>Marketing</v>
      </c>
      <c r="AA2493" s="19" t="str">
        <f>VLOOKUP(W2493,'Verweis Vertreter'!$A$2:$B$24,2,FALSE)</f>
        <v>Zentrale</v>
      </c>
      <c r="AB2493" s="12">
        <f t="shared" si="342"/>
        <v>2</v>
      </c>
      <c r="AC2493" s="12">
        <f t="shared" si="347"/>
        <v>0</v>
      </c>
      <c r="AD2493" s="12">
        <f t="shared" si="348"/>
        <v>0</v>
      </c>
      <c r="AE2493" s="12">
        <f t="shared" si="343"/>
        <v>0</v>
      </c>
      <c r="AF2493" s="12">
        <f t="shared" si="344"/>
        <v>0</v>
      </c>
      <c r="AG2493" s="12">
        <f t="shared" si="345"/>
        <v>0</v>
      </c>
      <c r="AH2493" s="9">
        <f t="shared" si="349"/>
        <v>0</v>
      </c>
      <c r="AI2493" s="14">
        <f>VLOOKUP(E2493,'Verweis Faktor'!$A:$B,2,FALSE)</f>
        <v>1</v>
      </c>
      <c r="AJ2493" s="14"/>
      <c r="AK2493" s="14" t="str">
        <f>IF(AL2493="Ja","Versandkosten",VLOOKUP(E2493,'Verweis Belegart'!$A$2:$B$9,2,FALSE))</f>
        <v>Hardware</v>
      </c>
      <c r="AL2493" s="14" t="str">
        <f t="shared" si="350"/>
        <v>Nein</v>
      </c>
      <c r="AM2493" s="14" t="str">
        <f t="shared" si="346"/>
        <v>Positiv</v>
      </c>
    </row>
    <row r="2494" spans="1:39" ht="17.25" customHeight="1" x14ac:dyDescent="0.35">
      <c r="A2494" s="17">
        <v>14573194</v>
      </c>
      <c r="B2494" s="2" t="s">
        <v>1751</v>
      </c>
      <c r="C2494" s="1">
        <v>2025001</v>
      </c>
      <c r="D2494" s="1">
        <v>2000683</v>
      </c>
      <c r="E2494" s="2" t="s">
        <v>34</v>
      </c>
      <c r="F2494" s="2" t="s">
        <v>142</v>
      </c>
      <c r="G2494" s="2" t="s">
        <v>66</v>
      </c>
      <c r="H2494" s="2" t="s">
        <v>1937</v>
      </c>
      <c r="I2494" s="2" t="s">
        <v>1938</v>
      </c>
      <c r="J2494" s="2" t="s">
        <v>2791</v>
      </c>
      <c r="K2494" s="2" t="s">
        <v>28</v>
      </c>
      <c r="L2494" s="2" t="s">
        <v>120</v>
      </c>
      <c r="M2494" s="2" t="s">
        <v>121</v>
      </c>
      <c r="N2494" s="2" t="s">
        <v>122</v>
      </c>
      <c r="O2494" s="3">
        <v>1</v>
      </c>
      <c r="P2494" s="3">
        <v>0</v>
      </c>
      <c r="Q2494" s="3">
        <v>15</v>
      </c>
      <c r="R2494" s="3">
        <v>15</v>
      </c>
      <c r="S2494" s="3">
        <v>15</v>
      </c>
      <c r="T2494" s="3">
        <v>15</v>
      </c>
      <c r="U2494" s="3"/>
      <c r="V2494" s="2" t="s">
        <v>123</v>
      </c>
      <c r="W2494" s="2" t="s">
        <v>124</v>
      </c>
      <c r="X2494" s="2" t="s">
        <v>125</v>
      </c>
      <c r="Y2494" s="19" t="str">
        <f>VLOOKUP(G2494,'Verweis Kd-Gruppe'!$A$2:$B$8,2,FALSE)</f>
        <v>EXP</v>
      </c>
      <c r="Z2494" s="19" t="str">
        <f>VLOOKUP(J2494,'Verweis Art-Gruppe'!$A$2:$B$15,2,FALSE)</f>
        <v>Sonstige</v>
      </c>
      <c r="AA2494" s="19" t="str">
        <f>VLOOKUP(W2494,'Verweis Vertreter'!$A$2:$B$24,2,FALSE)</f>
        <v>Antonio Vuolo</v>
      </c>
      <c r="AB2494" s="12">
        <f t="shared" si="342"/>
        <v>1</v>
      </c>
      <c r="AC2494" s="12">
        <f t="shared" si="347"/>
        <v>0</v>
      </c>
      <c r="AD2494" s="12">
        <f t="shared" si="348"/>
        <v>15</v>
      </c>
      <c r="AE2494" s="12">
        <f t="shared" si="343"/>
        <v>15</v>
      </c>
      <c r="AF2494" s="12">
        <f t="shared" si="344"/>
        <v>15</v>
      </c>
      <c r="AG2494" s="12">
        <f t="shared" si="345"/>
        <v>15</v>
      </c>
      <c r="AH2494" s="9">
        <f t="shared" si="349"/>
        <v>1</v>
      </c>
      <c r="AI2494" s="14">
        <f>VLOOKUP(E2494,'Verweis Faktor'!$A:$B,2,FALSE)</f>
        <v>1</v>
      </c>
      <c r="AJ2494" s="14"/>
      <c r="AK2494" s="14" t="str">
        <f>IF(AL2494="Ja","Versandkosten",VLOOKUP(E2494,'Verweis Belegart'!$A$2:$B$9,2,FALSE))</f>
        <v>Versandkosten</v>
      </c>
      <c r="AL2494" s="14" t="str">
        <f t="shared" si="350"/>
        <v>Ja</v>
      </c>
      <c r="AM2494" s="14" t="str">
        <f t="shared" si="346"/>
        <v>Positiv</v>
      </c>
    </row>
    <row r="2495" spans="1:39" ht="17.25" customHeight="1" x14ac:dyDescent="0.35">
      <c r="A2495" s="17">
        <v>14573194</v>
      </c>
      <c r="B2495" s="2" t="s">
        <v>1751</v>
      </c>
      <c r="C2495" s="1">
        <v>2025001</v>
      </c>
      <c r="D2495" s="1">
        <v>2000683</v>
      </c>
      <c r="E2495" s="2" t="s">
        <v>34</v>
      </c>
      <c r="F2495" s="2" t="s">
        <v>142</v>
      </c>
      <c r="G2495" s="2" t="s">
        <v>66</v>
      </c>
      <c r="H2495" s="2" t="s">
        <v>1937</v>
      </c>
      <c r="I2495" s="2" t="s">
        <v>1938</v>
      </c>
      <c r="J2495" s="2" t="s">
        <v>103</v>
      </c>
      <c r="K2495" s="2" t="s">
        <v>45</v>
      </c>
      <c r="L2495" s="2" t="s">
        <v>132</v>
      </c>
      <c r="M2495" s="2" t="s">
        <v>133</v>
      </c>
      <c r="N2495" s="2" t="s">
        <v>48</v>
      </c>
      <c r="O2495" s="3">
        <v>2</v>
      </c>
      <c r="P2495" s="3">
        <v>254.48859999999999</v>
      </c>
      <c r="Q2495" s="3">
        <v>262</v>
      </c>
      <c r="R2495" s="3">
        <v>524</v>
      </c>
      <c r="S2495" s="3">
        <v>7.5114000000000001</v>
      </c>
      <c r="T2495" s="3">
        <v>15.02</v>
      </c>
      <c r="U2495" s="3">
        <v>2.86</v>
      </c>
      <c r="V2495" s="2" t="s">
        <v>123</v>
      </c>
      <c r="W2495" s="2" t="s">
        <v>124</v>
      </c>
      <c r="X2495" s="2" t="s">
        <v>125</v>
      </c>
      <c r="Y2495" s="19" t="str">
        <f>VLOOKUP(G2495,'Verweis Kd-Gruppe'!$A$2:$B$8,2,FALSE)</f>
        <v>EXP</v>
      </c>
      <c r="Z2495" s="19" t="str">
        <f>VLOOKUP(J2495,'Verweis Art-Gruppe'!$A$2:$B$15,2,FALSE)</f>
        <v>Geräte</v>
      </c>
      <c r="AA2495" s="19" t="str">
        <f>VLOOKUP(W2495,'Verweis Vertreter'!$A$2:$B$24,2,FALSE)</f>
        <v>Antonio Vuolo</v>
      </c>
      <c r="AB2495" s="12">
        <f t="shared" si="342"/>
        <v>2</v>
      </c>
      <c r="AC2495" s="12">
        <f t="shared" si="347"/>
        <v>254.48859999999999</v>
      </c>
      <c r="AD2495" s="12">
        <f t="shared" si="348"/>
        <v>262</v>
      </c>
      <c r="AE2495" s="12">
        <f t="shared" si="343"/>
        <v>524</v>
      </c>
      <c r="AF2495" s="12">
        <f t="shared" si="344"/>
        <v>7.5114000000000001</v>
      </c>
      <c r="AG2495" s="12">
        <f t="shared" si="345"/>
        <v>15.02</v>
      </c>
      <c r="AH2495" s="9">
        <f t="shared" si="349"/>
        <v>2.8664122137404581E-2</v>
      </c>
      <c r="AI2495" s="14">
        <f>VLOOKUP(E2495,'Verweis Faktor'!$A:$B,2,FALSE)</f>
        <v>1</v>
      </c>
      <c r="AJ2495" s="14"/>
      <c r="AK2495" s="14" t="str">
        <f>IF(AL2495="Ja","Versandkosten",VLOOKUP(E2495,'Verweis Belegart'!$A$2:$B$9,2,FALSE))</f>
        <v>Hardware</v>
      </c>
      <c r="AL2495" s="14" t="str">
        <f t="shared" si="350"/>
        <v>Nein</v>
      </c>
      <c r="AM2495" s="14" t="str">
        <f t="shared" si="346"/>
        <v>Positiv</v>
      </c>
    </row>
    <row r="2496" spans="1:39" ht="17.25" customHeight="1" x14ac:dyDescent="0.35">
      <c r="A2496" s="17">
        <v>14573194</v>
      </c>
      <c r="B2496" s="2" t="s">
        <v>1751</v>
      </c>
      <c r="C2496" s="1">
        <v>2025001</v>
      </c>
      <c r="D2496" s="1">
        <v>2000683</v>
      </c>
      <c r="E2496" s="2" t="s">
        <v>34</v>
      </c>
      <c r="F2496" s="2" t="s">
        <v>142</v>
      </c>
      <c r="G2496" s="2" t="s">
        <v>66</v>
      </c>
      <c r="H2496" s="2" t="s">
        <v>1937</v>
      </c>
      <c r="I2496" s="2" t="s">
        <v>1938</v>
      </c>
      <c r="J2496" s="2" t="s">
        <v>103</v>
      </c>
      <c r="K2496" s="2" t="s">
        <v>49</v>
      </c>
      <c r="L2496" s="2" t="s">
        <v>673</v>
      </c>
      <c r="M2496" s="2" t="s">
        <v>674</v>
      </c>
      <c r="N2496" s="2" t="s">
        <v>48</v>
      </c>
      <c r="O2496" s="3">
        <v>4</v>
      </c>
      <c r="P2496" s="3">
        <v>253.26820000000001</v>
      </c>
      <c r="Q2496" s="3">
        <v>262</v>
      </c>
      <c r="R2496" s="3">
        <v>1048</v>
      </c>
      <c r="S2496" s="3">
        <v>8.7317999999999998</v>
      </c>
      <c r="T2496" s="3">
        <v>34.93</v>
      </c>
      <c r="U2496" s="3">
        <v>3.33</v>
      </c>
      <c r="V2496" s="2" t="s">
        <v>123</v>
      </c>
      <c r="W2496" s="2" t="s">
        <v>124</v>
      </c>
      <c r="X2496" s="2" t="s">
        <v>125</v>
      </c>
      <c r="Y2496" s="19" t="str">
        <f>VLOOKUP(G2496,'Verweis Kd-Gruppe'!$A$2:$B$8,2,FALSE)</f>
        <v>EXP</v>
      </c>
      <c r="Z2496" s="19" t="str">
        <f>VLOOKUP(J2496,'Verweis Art-Gruppe'!$A$2:$B$15,2,FALSE)</f>
        <v>Geräte</v>
      </c>
      <c r="AA2496" s="19" t="str">
        <f>VLOOKUP(W2496,'Verweis Vertreter'!$A$2:$B$24,2,FALSE)</f>
        <v>Antonio Vuolo</v>
      </c>
      <c r="AB2496" s="12">
        <f t="shared" si="342"/>
        <v>4</v>
      </c>
      <c r="AC2496" s="12">
        <f t="shared" si="347"/>
        <v>253.26820000000001</v>
      </c>
      <c r="AD2496" s="12">
        <f t="shared" si="348"/>
        <v>262</v>
      </c>
      <c r="AE2496" s="12">
        <f t="shared" si="343"/>
        <v>1048</v>
      </c>
      <c r="AF2496" s="12">
        <f t="shared" si="344"/>
        <v>8.7317999999999998</v>
      </c>
      <c r="AG2496" s="12">
        <f t="shared" si="345"/>
        <v>34.93</v>
      </c>
      <c r="AH2496" s="9">
        <f t="shared" si="349"/>
        <v>3.3330152671755722E-2</v>
      </c>
      <c r="AI2496" s="14">
        <f>VLOOKUP(E2496,'Verweis Faktor'!$A:$B,2,FALSE)</f>
        <v>1</v>
      </c>
      <c r="AJ2496" s="14"/>
      <c r="AK2496" s="14" t="str">
        <f>IF(AL2496="Ja","Versandkosten",VLOOKUP(E2496,'Verweis Belegart'!$A$2:$B$9,2,FALSE))</f>
        <v>Hardware</v>
      </c>
      <c r="AL2496" s="14" t="str">
        <f t="shared" si="350"/>
        <v>Nein</v>
      </c>
      <c r="AM2496" s="14" t="str">
        <f t="shared" si="346"/>
        <v>Positiv</v>
      </c>
    </row>
    <row r="2497" spans="1:39" ht="17.25" customHeight="1" x14ac:dyDescent="0.35">
      <c r="A2497" s="17">
        <v>14573194</v>
      </c>
      <c r="B2497" s="2" t="s">
        <v>1751</v>
      </c>
      <c r="C2497" s="1">
        <v>2025001</v>
      </c>
      <c r="D2497" s="1">
        <v>2000683</v>
      </c>
      <c r="E2497" s="2" t="s">
        <v>34</v>
      </c>
      <c r="F2497" s="2" t="s">
        <v>142</v>
      </c>
      <c r="G2497" s="2" t="s">
        <v>66</v>
      </c>
      <c r="H2497" s="2" t="s">
        <v>1937</v>
      </c>
      <c r="I2497" s="2" t="s">
        <v>1938</v>
      </c>
      <c r="J2497" s="2" t="s">
        <v>103</v>
      </c>
      <c r="K2497" s="2" t="s">
        <v>79</v>
      </c>
      <c r="L2497" s="2" t="s">
        <v>277</v>
      </c>
      <c r="M2497" s="2" t="s">
        <v>278</v>
      </c>
      <c r="N2497" s="2" t="s">
        <v>48</v>
      </c>
      <c r="O2497" s="3">
        <v>1</v>
      </c>
      <c r="P2497" s="3">
        <v>253.2636</v>
      </c>
      <c r="Q2497" s="3">
        <v>262</v>
      </c>
      <c r="R2497" s="3">
        <v>262</v>
      </c>
      <c r="S2497" s="3">
        <v>8.7363999999999997</v>
      </c>
      <c r="T2497" s="3">
        <v>8.74</v>
      </c>
      <c r="U2497" s="3">
        <v>3.33</v>
      </c>
      <c r="V2497" s="2" t="s">
        <v>123</v>
      </c>
      <c r="W2497" s="2" t="s">
        <v>124</v>
      </c>
      <c r="X2497" s="2" t="s">
        <v>125</v>
      </c>
      <c r="Y2497" s="19" t="str">
        <f>VLOOKUP(G2497,'Verweis Kd-Gruppe'!$A$2:$B$8,2,FALSE)</f>
        <v>EXP</v>
      </c>
      <c r="Z2497" s="19" t="str">
        <f>VLOOKUP(J2497,'Verweis Art-Gruppe'!$A$2:$B$15,2,FALSE)</f>
        <v>Geräte</v>
      </c>
      <c r="AA2497" s="19" t="str">
        <f>VLOOKUP(W2497,'Verweis Vertreter'!$A$2:$B$24,2,FALSE)</f>
        <v>Antonio Vuolo</v>
      </c>
      <c r="AB2497" s="12">
        <f t="shared" si="342"/>
        <v>1</v>
      </c>
      <c r="AC2497" s="12">
        <f t="shared" si="347"/>
        <v>253.2636</v>
      </c>
      <c r="AD2497" s="12">
        <f t="shared" si="348"/>
        <v>262</v>
      </c>
      <c r="AE2497" s="12">
        <f t="shared" si="343"/>
        <v>262</v>
      </c>
      <c r="AF2497" s="12">
        <f t="shared" si="344"/>
        <v>8.7363999999999997</v>
      </c>
      <c r="AG2497" s="12">
        <f t="shared" si="345"/>
        <v>8.74</v>
      </c>
      <c r="AH2497" s="9">
        <f t="shared" si="349"/>
        <v>3.3358778625954197E-2</v>
      </c>
      <c r="AI2497" s="14">
        <f>VLOOKUP(E2497,'Verweis Faktor'!$A:$B,2,FALSE)</f>
        <v>1</v>
      </c>
      <c r="AJ2497" s="14"/>
      <c r="AK2497" s="14" t="str">
        <f>IF(AL2497="Ja","Versandkosten",VLOOKUP(E2497,'Verweis Belegart'!$A$2:$B$9,2,FALSE))</f>
        <v>Hardware</v>
      </c>
      <c r="AL2497" s="14" t="str">
        <f t="shared" si="350"/>
        <v>Nein</v>
      </c>
      <c r="AM2497" s="14" t="str">
        <f t="shared" si="346"/>
        <v>Positiv</v>
      </c>
    </row>
    <row r="2498" spans="1:39" ht="17.25" customHeight="1" x14ac:dyDescent="0.35">
      <c r="A2498" s="17">
        <v>14572108</v>
      </c>
      <c r="B2498" s="2" t="s">
        <v>1751</v>
      </c>
      <c r="C2498" s="1">
        <v>2025001</v>
      </c>
      <c r="D2498" s="1">
        <v>2000684</v>
      </c>
      <c r="E2498" s="2" t="s">
        <v>34</v>
      </c>
      <c r="F2498" s="2" t="s">
        <v>53</v>
      </c>
      <c r="G2498" s="2" t="s">
        <v>66</v>
      </c>
      <c r="H2498" s="2" t="s">
        <v>1399</v>
      </c>
      <c r="I2498" s="2" t="s">
        <v>1400</v>
      </c>
      <c r="J2498" s="2" t="s">
        <v>103</v>
      </c>
      <c r="K2498" s="2" t="s">
        <v>28</v>
      </c>
      <c r="L2498" s="2" t="s">
        <v>1091</v>
      </c>
      <c r="M2498" s="2" t="s">
        <v>1092</v>
      </c>
      <c r="N2498" s="2" t="s">
        <v>1093</v>
      </c>
      <c r="O2498" s="3">
        <v>1</v>
      </c>
      <c r="P2498" s="3">
        <v>116.9379</v>
      </c>
      <c r="Q2498" s="3">
        <v>133</v>
      </c>
      <c r="R2498" s="3">
        <v>133</v>
      </c>
      <c r="S2498" s="3">
        <v>16.062100000000001</v>
      </c>
      <c r="T2498" s="3">
        <v>16.059999999999999</v>
      </c>
      <c r="U2498" s="3">
        <v>12.07</v>
      </c>
      <c r="V2498" s="2" t="s">
        <v>675</v>
      </c>
      <c r="W2498" s="2" t="s">
        <v>676</v>
      </c>
      <c r="X2498" s="2" t="s">
        <v>125</v>
      </c>
      <c r="Y2498" s="19" t="str">
        <f>VLOOKUP(G2498,'Verweis Kd-Gruppe'!$A$2:$B$8,2,FALSE)</f>
        <v>EXP</v>
      </c>
      <c r="Z2498" s="19" t="str">
        <f>VLOOKUP(J2498,'Verweis Art-Gruppe'!$A$2:$B$15,2,FALSE)</f>
        <v>Geräte</v>
      </c>
      <c r="AA2498" s="19" t="str">
        <f>VLOOKUP(W2498,'Verweis Vertreter'!$A$2:$B$24,2,FALSE)</f>
        <v>Corina Wedel</v>
      </c>
      <c r="AB2498" s="12">
        <f t="shared" si="342"/>
        <v>1</v>
      </c>
      <c r="AC2498" s="12">
        <f t="shared" si="347"/>
        <v>116.9379</v>
      </c>
      <c r="AD2498" s="12">
        <f t="shared" si="348"/>
        <v>133</v>
      </c>
      <c r="AE2498" s="12">
        <f t="shared" si="343"/>
        <v>133</v>
      </c>
      <c r="AF2498" s="12">
        <f t="shared" si="344"/>
        <v>16.062100000000001</v>
      </c>
      <c r="AG2498" s="12">
        <f t="shared" si="345"/>
        <v>16.059999999999999</v>
      </c>
      <c r="AH2498" s="9">
        <f t="shared" si="349"/>
        <v>0.12075187969924811</v>
      </c>
      <c r="AI2498" s="14">
        <f>VLOOKUP(E2498,'Verweis Faktor'!$A:$B,2,FALSE)</f>
        <v>1</v>
      </c>
      <c r="AJ2498" s="14"/>
      <c r="AK2498" s="14" t="str">
        <f>IF(AL2498="Ja","Versandkosten",VLOOKUP(E2498,'Verweis Belegart'!$A$2:$B$9,2,FALSE))</f>
        <v>Hardware</v>
      </c>
      <c r="AL2498" s="14" t="str">
        <f t="shared" si="350"/>
        <v>Nein</v>
      </c>
      <c r="AM2498" s="14" t="str">
        <f t="shared" si="346"/>
        <v>Positiv</v>
      </c>
    </row>
    <row r="2499" spans="1:39" ht="17.25" customHeight="1" x14ac:dyDescent="0.35">
      <c r="A2499" s="17">
        <v>14572108</v>
      </c>
      <c r="B2499" s="2" t="s">
        <v>1751</v>
      </c>
      <c r="C2499" s="1">
        <v>2025001</v>
      </c>
      <c r="D2499" s="1">
        <v>2000684</v>
      </c>
      <c r="E2499" s="2" t="s">
        <v>34</v>
      </c>
      <c r="F2499" s="2" t="s">
        <v>53</v>
      </c>
      <c r="G2499" s="2" t="s">
        <v>66</v>
      </c>
      <c r="H2499" s="2" t="s">
        <v>1399</v>
      </c>
      <c r="I2499" s="2" t="s">
        <v>1400</v>
      </c>
      <c r="J2499" s="2" t="s">
        <v>103</v>
      </c>
      <c r="K2499" s="2" t="s">
        <v>45</v>
      </c>
      <c r="L2499" s="2" t="s">
        <v>88</v>
      </c>
      <c r="M2499" s="2" t="s">
        <v>89</v>
      </c>
      <c r="N2499" s="2" t="s">
        <v>90</v>
      </c>
      <c r="O2499" s="3">
        <v>10</v>
      </c>
      <c r="P2499" s="3">
        <v>530.07069999999999</v>
      </c>
      <c r="Q2499" s="3">
        <v>550</v>
      </c>
      <c r="R2499" s="3">
        <v>5500</v>
      </c>
      <c r="S2499" s="3">
        <v>19.929300000000001</v>
      </c>
      <c r="T2499" s="3">
        <v>199.29</v>
      </c>
      <c r="U2499" s="3">
        <v>3.62</v>
      </c>
      <c r="V2499" s="2" t="s">
        <v>675</v>
      </c>
      <c r="W2499" s="2" t="s">
        <v>676</v>
      </c>
      <c r="X2499" s="2" t="s">
        <v>125</v>
      </c>
      <c r="Y2499" s="19" t="str">
        <f>VLOOKUP(G2499,'Verweis Kd-Gruppe'!$A$2:$B$8,2,FALSE)</f>
        <v>EXP</v>
      </c>
      <c r="Z2499" s="19" t="str">
        <f>VLOOKUP(J2499,'Verweis Art-Gruppe'!$A$2:$B$15,2,FALSE)</f>
        <v>Geräte</v>
      </c>
      <c r="AA2499" s="19" t="str">
        <f>VLOOKUP(W2499,'Verweis Vertreter'!$A$2:$B$24,2,FALSE)</f>
        <v>Corina Wedel</v>
      </c>
      <c r="AB2499" s="12">
        <f t="shared" ref="AB2499:AB2562" si="351">$AI2499*O2499</f>
        <v>10</v>
      </c>
      <c r="AC2499" s="12">
        <f t="shared" si="347"/>
        <v>530.07069999999999</v>
      </c>
      <c r="AD2499" s="12">
        <f t="shared" si="348"/>
        <v>550</v>
      </c>
      <c r="AE2499" s="12">
        <f t="shared" ref="AE2499:AE2562" si="352">$AI2499*R2499</f>
        <v>5500</v>
      </c>
      <c r="AF2499" s="12">
        <f t="shared" ref="AF2499:AF2562" si="353">$AI2499*S2499</f>
        <v>19.929300000000001</v>
      </c>
      <c r="AG2499" s="12">
        <f t="shared" ref="AG2499:AG2562" si="354">$AI2499*T2499</f>
        <v>199.29</v>
      </c>
      <c r="AH2499" s="9">
        <f t="shared" si="349"/>
        <v>3.623454545454545E-2</v>
      </c>
      <c r="AI2499" s="14">
        <f>VLOOKUP(E2499,'Verweis Faktor'!$A:$B,2,FALSE)</f>
        <v>1</v>
      </c>
      <c r="AJ2499" s="14"/>
      <c r="AK2499" s="14" t="str">
        <f>IF(AL2499="Ja","Versandkosten",VLOOKUP(E2499,'Verweis Belegart'!$A$2:$B$9,2,FALSE))</f>
        <v>Hardware</v>
      </c>
      <c r="AL2499" s="14" t="str">
        <f t="shared" si="350"/>
        <v>Nein</v>
      </c>
      <c r="AM2499" s="14" t="str">
        <f t="shared" ref="AM2499:AM2562" si="355">IF(AG2499&lt;0,"Negativ","Positiv")</f>
        <v>Positiv</v>
      </c>
    </row>
    <row r="2500" spans="1:39" ht="17.25" customHeight="1" x14ac:dyDescent="0.35">
      <c r="A2500" s="17">
        <v>14572108</v>
      </c>
      <c r="B2500" s="2" t="s">
        <v>1751</v>
      </c>
      <c r="C2500" s="1">
        <v>2025001</v>
      </c>
      <c r="D2500" s="1">
        <v>2000684</v>
      </c>
      <c r="E2500" s="2" t="s">
        <v>34</v>
      </c>
      <c r="F2500" s="2" t="s">
        <v>53</v>
      </c>
      <c r="G2500" s="2" t="s">
        <v>66</v>
      </c>
      <c r="H2500" s="2" t="s">
        <v>1399</v>
      </c>
      <c r="I2500" s="2" t="s">
        <v>1400</v>
      </c>
      <c r="J2500" s="2" t="s">
        <v>103</v>
      </c>
      <c r="K2500" s="2" t="s">
        <v>49</v>
      </c>
      <c r="L2500" s="2" t="s">
        <v>92</v>
      </c>
      <c r="M2500" s="2" t="s">
        <v>93</v>
      </c>
      <c r="N2500" s="2" t="s">
        <v>94</v>
      </c>
      <c r="O2500" s="3">
        <v>1</v>
      </c>
      <c r="P2500" s="3">
        <v>332</v>
      </c>
      <c r="Q2500" s="3">
        <v>357</v>
      </c>
      <c r="R2500" s="3">
        <v>357</v>
      </c>
      <c r="S2500" s="3">
        <v>25</v>
      </c>
      <c r="T2500" s="3">
        <v>25</v>
      </c>
      <c r="U2500" s="3">
        <v>7</v>
      </c>
      <c r="V2500" s="2" t="s">
        <v>675</v>
      </c>
      <c r="W2500" s="2" t="s">
        <v>676</v>
      </c>
      <c r="X2500" s="2" t="s">
        <v>125</v>
      </c>
      <c r="Y2500" s="19" t="str">
        <f>VLOOKUP(G2500,'Verweis Kd-Gruppe'!$A$2:$B$8,2,FALSE)</f>
        <v>EXP</v>
      </c>
      <c r="Z2500" s="19" t="str">
        <f>VLOOKUP(J2500,'Verweis Art-Gruppe'!$A$2:$B$15,2,FALSE)</f>
        <v>Geräte</v>
      </c>
      <c r="AA2500" s="19" t="str">
        <f>VLOOKUP(W2500,'Verweis Vertreter'!$A$2:$B$24,2,FALSE)</f>
        <v>Corina Wedel</v>
      </c>
      <c r="AB2500" s="12">
        <f t="shared" si="351"/>
        <v>1</v>
      </c>
      <c r="AC2500" s="12">
        <f t="shared" ref="AC2500:AC2563" si="356">P2500</f>
        <v>332</v>
      </c>
      <c r="AD2500" s="12">
        <f t="shared" ref="AD2500:AD2563" si="357">Q2500</f>
        <v>357</v>
      </c>
      <c r="AE2500" s="12">
        <f t="shared" si="352"/>
        <v>357</v>
      </c>
      <c r="AF2500" s="12">
        <f t="shared" si="353"/>
        <v>25</v>
      </c>
      <c r="AG2500" s="12">
        <f t="shared" si="354"/>
        <v>25</v>
      </c>
      <c r="AH2500" s="9">
        <f t="shared" ref="AH2500:AH2563" si="358">IF(AF2500=0,0,AG2500/AE2500*AI2500)</f>
        <v>7.0028011204481794E-2</v>
      </c>
      <c r="AI2500" s="14">
        <f>VLOOKUP(E2500,'Verweis Faktor'!$A:$B,2,FALSE)</f>
        <v>1</v>
      </c>
      <c r="AJ2500" s="14"/>
      <c r="AK2500" s="14" t="str">
        <f>IF(AL2500="Ja","Versandkosten",VLOOKUP(E2500,'Verweis Belegart'!$A$2:$B$9,2,FALSE))</f>
        <v>Hardware</v>
      </c>
      <c r="AL2500" s="14" t="str">
        <f t="shared" ref="AL2500:AL2563" si="359">IF(ISNUMBER(FIND("Versandkosten",M2500)),"Ja","Nein")</f>
        <v>Nein</v>
      </c>
      <c r="AM2500" s="14" t="str">
        <f t="shared" si="355"/>
        <v>Positiv</v>
      </c>
    </row>
    <row r="2501" spans="1:39" ht="17.25" customHeight="1" x14ac:dyDescent="0.35">
      <c r="A2501" s="17">
        <v>14572108</v>
      </c>
      <c r="B2501" s="2" t="s">
        <v>1751</v>
      </c>
      <c r="C2501" s="1">
        <v>2025001</v>
      </c>
      <c r="D2501" s="1">
        <v>2000684</v>
      </c>
      <c r="E2501" s="2" t="s">
        <v>34</v>
      </c>
      <c r="F2501" s="2" t="s">
        <v>53</v>
      </c>
      <c r="G2501" s="2" t="s">
        <v>66</v>
      </c>
      <c r="H2501" s="2" t="s">
        <v>1399</v>
      </c>
      <c r="I2501" s="2" t="s">
        <v>1400</v>
      </c>
      <c r="J2501" s="2" t="s">
        <v>103</v>
      </c>
      <c r="K2501" s="2" t="s">
        <v>79</v>
      </c>
      <c r="L2501" s="2" t="s">
        <v>1756</v>
      </c>
      <c r="M2501" s="2" t="s">
        <v>1757</v>
      </c>
      <c r="N2501" s="2" t="s">
        <v>1480</v>
      </c>
      <c r="O2501" s="3">
        <v>1</v>
      </c>
      <c r="P2501" s="3">
        <v>292</v>
      </c>
      <c r="Q2501" s="3">
        <v>313</v>
      </c>
      <c r="R2501" s="3">
        <v>313</v>
      </c>
      <c r="S2501" s="3">
        <v>21</v>
      </c>
      <c r="T2501" s="3">
        <v>21</v>
      </c>
      <c r="U2501" s="3">
        <v>6.7</v>
      </c>
      <c r="V2501" s="2" t="s">
        <v>675</v>
      </c>
      <c r="W2501" s="2" t="s">
        <v>676</v>
      </c>
      <c r="X2501" s="2" t="s">
        <v>125</v>
      </c>
      <c r="Y2501" s="19" t="str">
        <f>VLOOKUP(G2501,'Verweis Kd-Gruppe'!$A$2:$B$8,2,FALSE)</f>
        <v>EXP</v>
      </c>
      <c r="Z2501" s="19" t="str">
        <f>VLOOKUP(J2501,'Verweis Art-Gruppe'!$A$2:$B$15,2,FALSE)</f>
        <v>Geräte</v>
      </c>
      <c r="AA2501" s="19" t="str">
        <f>VLOOKUP(W2501,'Verweis Vertreter'!$A$2:$B$24,2,FALSE)</f>
        <v>Corina Wedel</v>
      </c>
      <c r="AB2501" s="12">
        <f t="shared" si="351"/>
        <v>1</v>
      </c>
      <c r="AC2501" s="12">
        <f t="shared" si="356"/>
        <v>292</v>
      </c>
      <c r="AD2501" s="12">
        <f t="shared" si="357"/>
        <v>313</v>
      </c>
      <c r="AE2501" s="12">
        <f t="shared" si="352"/>
        <v>313</v>
      </c>
      <c r="AF2501" s="12">
        <f t="shared" si="353"/>
        <v>21</v>
      </c>
      <c r="AG2501" s="12">
        <f t="shared" si="354"/>
        <v>21</v>
      </c>
      <c r="AH2501" s="9">
        <f t="shared" si="358"/>
        <v>6.7092651757188496E-2</v>
      </c>
      <c r="AI2501" s="14">
        <f>VLOOKUP(E2501,'Verweis Faktor'!$A:$B,2,FALSE)</f>
        <v>1</v>
      </c>
      <c r="AJ2501" s="14"/>
      <c r="AK2501" s="14" t="str">
        <f>IF(AL2501="Ja","Versandkosten",VLOOKUP(E2501,'Verweis Belegart'!$A$2:$B$9,2,FALSE))</f>
        <v>Hardware</v>
      </c>
      <c r="AL2501" s="14" t="str">
        <f t="shared" si="359"/>
        <v>Nein</v>
      </c>
      <c r="AM2501" s="14" t="str">
        <f t="shared" si="355"/>
        <v>Positiv</v>
      </c>
    </row>
    <row r="2502" spans="1:39" ht="17.25" customHeight="1" x14ac:dyDescent="0.35">
      <c r="A2502" s="17">
        <v>14572108</v>
      </c>
      <c r="B2502" s="2" t="s">
        <v>1751</v>
      </c>
      <c r="C2502" s="1">
        <v>2025001</v>
      </c>
      <c r="D2502" s="1">
        <v>2000684</v>
      </c>
      <c r="E2502" s="2" t="s">
        <v>34</v>
      </c>
      <c r="F2502" s="2" t="s">
        <v>53</v>
      </c>
      <c r="G2502" s="2" t="s">
        <v>66</v>
      </c>
      <c r="H2502" s="2" t="s">
        <v>1399</v>
      </c>
      <c r="I2502" s="2" t="s">
        <v>1400</v>
      </c>
      <c r="J2502" s="2" t="s">
        <v>103</v>
      </c>
      <c r="K2502" s="2" t="s">
        <v>83</v>
      </c>
      <c r="L2502" s="2" t="s">
        <v>1305</v>
      </c>
      <c r="M2502" s="2" t="s">
        <v>1306</v>
      </c>
      <c r="N2502" s="2" t="s">
        <v>139</v>
      </c>
      <c r="O2502" s="3">
        <v>1</v>
      </c>
      <c r="P2502" s="3">
        <v>704</v>
      </c>
      <c r="Q2502" s="3">
        <v>719</v>
      </c>
      <c r="R2502" s="3">
        <v>719</v>
      </c>
      <c r="S2502" s="3">
        <v>15</v>
      </c>
      <c r="T2502" s="3">
        <v>15</v>
      </c>
      <c r="U2502" s="3">
        <v>2.08</v>
      </c>
      <c r="V2502" s="2" t="s">
        <v>675</v>
      </c>
      <c r="W2502" s="2" t="s">
        <v>676</v>
      </c>
      <c r="X2502" s="2" t="s">
        <v>125</v>
      </c>
      <c r="Y2502" s="19" t="str">
        <f>VLOOKUP(G2502,'Verweis Kd-Gruppe'!$A$2:$B$8,2,FALSE)</f>
        <v>EXP</v>
      </c>
      <c r="Z2502" s="19" t="str">
        <f>VLOOKUP(J2502,'Verweis Art-Gruppe'!$A$2:$B$15,2,FALSE)</f>
        <v>Geräte</v>
      </c>
      <c r="AA2502" s="19" t="str">
        <f>VLOOKUP(W2502,'Verweis Vertreter'!$A$2:$B$24,2,FALSE)</f>
        <v>Corina Wedel</v>
      </c>
      <c r="AB2502" s="12">
        <f t="shared" si="351"/>
        <v>1</v>
      </c>
      <c r="AC2502" s="12">
        <f t="shared" si="356"/>
        <v>704</v>
      </c>
      <c r="AD2502" s="12">
        <f t="shared" si="357"/>
        <v>719</v>
      </c>
      <c r="AE2502" s="12">
        <f t="shared" si="352"/>
        <v>719</v>
      </c>
      <c r="AF2502" s="12">
        <f t="shared" si="353"/>
        <v>15</v>
      </c>
      <c r="AG2502" s="12">
        <f t="shared" si="354"/>
        <v>15</v>
      </c>
      <c r="AH2502" s="9">
        <f t="shared" si="358"/>
        <v>2.0862308762169681E-2</v>
      </c>
      <c r="AI2502" s="14">
        <f>VLOOKUP(E2502,'Verweis Faktor'!$A:$B,2,FALSE)</f>
        <v>1</v>
      </c>
      <c r="AJ2502" s="14"/>
      <c r="AK2502" s="14" t="str">
        <f>IF(AL2502="Ja","Versandkosten",VLOOKUP(E2502,'Verweis Belegart'!$A$2:$B$9,2,FALSE))</f>
        <v>Hardware</v>
      </c>
      <c r="AL2502" s="14" t="str">
        <f t="shared" si="359"/>
        <v>Nein</v>
      </c>
      <c r="AM2502" s="14" t="str">
        <f t="shared" si="355"/>
        <v>Positiv</v>
      </c>
    </row>
    <row r="2503" spans="1:39" ht="17.25" customHeight="1" x14ac:dyDescent="0.35">
      <c r="A2503" s="17">
        <v>14572108</v>
      </c>
      <c r="B2503" s="2" t="s">
        <v>1751</v>
      </c>
      <c r="C2503" s="1">
        <v>2025001</v>
      </c>
      <c r="D2503" s="1">
        <v>2000684</v>
      </c>
      <c r="E2503" s="2" t="s">
        <v>34</v>
      </c>
      <c r="F2503" s="2" t="s">
        <v>53</v>
      </c>
      <c r="G2503" s="2" t="s">
        <v>66</v>
      </c>
      <c r="H2503" s="2" t="s">
        <v>1399</v>
      </c>
      <c r="I2503" s="2" t="s">
        <v>1400</v>
      </c>
      <c r="J2503" s="2" t="s">
        <v>103</v>
      </c>
      <c r="K2503" s="2" t="s">
        <v>87</v>
      </c>
      <c r="L2503" s="2" t="s">
        <v>1793</v>
      </c>
      <c r="M2503" s="2" t="s">
        <v>1794</v>
      </c>
      <c r="N2503" s="2" t="s">
        <v>502</v>
      </c>
      <c r="O2503" s="3">
        <v>3</v>
      </c>
      <c r="P2503" s="3">
        <v>477.88479999999998</v>
      </c>
      <c r="Q2503" s="3">
        <v>495</v>
      </c>
      <c r="R2503" s="3">
        <v>1485</v>
      </c>
      <c r="S2503" s="3">
        <v>17.115200000000002</v>
      </c>
      <c r="T2503" s="3">
        <v>51.35</v>
      </c>
      <c r="U2503" s="3">
        <v>3.45</v>
      </c>
      <c r="V2503" s="2" t="s">
        <v>675</v>
      </c>
      <c r="W2503" s="2" t="s">
        <v>676</v>
      </c>
      <c r="X2503" s="2" t="s">
        <v>125</v>
      </c>
      <c r="Y2503" s="19" t="str">
        <f>VLOOKUP(G2503,'Verweis Kd-Gruppe'!$A$2:$B$8,2,FALSE)</f>
        <v>EXP</v>
      </c>
      <c r="Z2503" s="19" t="str">
        <f>VLOOKUP(J2503,'Verweis Art-Gruppe'!$A$2:$B$15,2,FALSE)</f>
        <v>Geräte</v>
      </c>
      <c r="AA2503" s="19" t="str">
        <f>VLOOKUP(W2503,'Verweis Vertreter'!$A$2:$B$24,2,FALSE)</f>
        <v>Corina Wedel</v>
      </c>
      <c r="AB2503" s="12">
        <f t="shared" si="351"/>
        <v>3</v>
      </c>
      <c r="AC2503" s="12">
        <f t="shared" si="356"/>
        <v>477.88479999999998</v>
      </c>
      <c r="AD2503" s="12">
        <f t="shared" si="357"/>
        <v>495</v>
      </c>
      <c r="AE2503" s="12">
        <f t="shared" si="352"/>
        <v>1485</v>
      </c>
      <c r="AF2503" s="12">
        <f t="shared" si="353"/>
        <v>17.115200000000002</v>
      </c>
      <c r="AG2503" s="12">
        <f t="shared" si="354"/>
        <v>51.35</v>
      </c>
      <c r="AH2503" s="9">
        <f t="shared" si="358"/>
        <v>3.4579124579124577E-2</v>
      </c>
      <c r="AI2503" s="14">
        <f>VLOOKUP(E2503,'Verweis Faktor'!$A:$B,2,FALSE)</f>
        <v>1</v>
      </c>
      <c r="AJ2503" s="14"/>
      <c r="AK2503" s="14" t="str">
        <f>IF(AL2503="Ja","Versandkosten",VLOOKUP(E2503,'Verweis Belegart'!$A$2:$B$9,2,FALSE))</f>
        <v>Hardware</v>
      </c>
      <c r="AL2503" s="14" t="str">
        <f t="shared" si="359"/>
        <v>Nein</v>
      </c>
      <c r="AM2503" s="14" t="str">
        <f t="shared" si="355"/>
        <v>Positiv</v>
      </c>
    </row>
    <row r="2504" spans="1:39" ht="17.25" customHeight="1" x14ac:dyDescent="0.35">
      <c r="A2504" s="17">
        <v>14572108</v>
      </c>
      <c r="B2504" s="2" t="s">
        <v>1751</v>
      </c>
      <c r="C2504" s="1">
        <v>2025001</v>
      </c>
      <c r="D2504" s="1">
        <v>2000684</v>
      </c>
      <c r="E2504" s="2" t="s">
        <v>34</v>
      </c>
      <c r="F2504" s="2" t="s">
        <v>53</v>
      </c>
      <c r="G2504" s="2" t="s">
        <v>66</v>
      </c>
      <c r="H2504" s="2" t="s">
        <v>1399</v>
      </c>
      <c r="I2504" s="2" t="s">
        <v>1400</v>
      </c>
      <c r="J2504" s="2" t="s">
        <v>103</v>
      </c>
      <c r="K2504" s="2" t="s">
        <v>91</v>
      </c>
      <c r="L2504" s="2" t="s">
        <v>1894</v>
      </c>
      <c r="M2504" s="2" t="s">
        <v>1895</v>
      </c>
      <c r="N2504" s="2" t="s">
        <v>1884</v>
      </c>
      <c r="O2504" s="3">
        <v>5</v>
      </c>
      <c r="P2504" s="3">
        <v>399</v>
      </c>
      <c r="Q2504" s="3">
        <v>430</v>
      </c>
      <c r="R2504" s="3">
        <v>2150</v>
      </c>
      <c r="S2504" s="3">
        <v>31</v>
      </c>
      <c r="T2504" s="3">
        <v>155</v>
      </c>
      <c r="U2504" s="3">
        <v>7.2</v>
      </c>
      <c r="V2504" s="2" t="s">
        <v>675</v>
      </c>
      <c r="W2504" s="2" t="s">
        <v>676</v>
      </c>
      <c r="X2504" s="2" t="s">
        <v>125</v>
      </c>
      <c r="Y2504" s="19" t="str">
        <f>VLOOKUP(G2504,'Verweis Kd-Gruppe'!$A$2:$B$8,2,FALSE)</f>
        <v>EXP</v>
      </c>
      <c r="Z2504" s="19" t="str">
        <f>VLOOKUP(J2504,'Verweis Art-Gruppe'!$A$2:$B$15,2,FALSE)</f>
        <v>Geräte</v>
      </c>
      <c r="AA2504" s="19" t="str">
        <f>VLOOKUP(W2504,'Verweis Vertreter'!$A$2:$B$24,2,FALSE)</f>
        <v>Corina Wedel</v>
      </c>
      <c r="AB2504" s="12">
        <f t="shared" si="351"/>
        <v>5</v>
      </c>
      <c r="AC2504" s="12">
        <f t="shared" si="356"/>
        <v>399</v>
      </c>
      <c r="AD2504" s="12">
        <f t="shared" si="357"/>
        <v>430</v>
      </c>
      <c r="AE2504" s="12">
        <f t="shared" si="352"/>
        <v>2150</v>
      </c>
      <c r="AF2504" s="12">
        <f t="shared" si="353"/>
        <v>31</v>
      </c>
      <c r="AG2504" s="12">
        <f t="shared" si="354"/>
        <v>155</v>
      </c>
      <c r="AH2504" s="9">
        <f t="shared" si="358"/>
        <v>7.2093023255813959E-2</v>
      </c>
      <c r="AI2504" s="14">
        <f>VLOOKUP(E2504,'Verweis Faktor'!$A:$B,2,FALSE)</f>
        <v>1</v>
      </c>
      <c r="AJ2504" s="14"/>
      <c r="AK2504" s="14" t="str">
        <f>IF(AL2504="Ja","Versandkosten",VLOOKUP(E2504,'Verweis Belegart'!$A$2:$B$9,2,FALSE))</f>
        <v>Hardware</v>
      </c>
      <c r="AL2504" s="14" t="str">
        <f t="shared" si="359"/>
        <v>Nein</v>
      </c>
      <c r="AM2504" s="14" t="str">
        <f t="shared" si="355"/>
        <v>Positiv</v>
      </c>
    </row>
    <row r="2505" spans="1:39" ht="17.25" customHeight="1" x14ac:dyDescent="0.35">
      <c r="A2505" s="17">
        <v>14572108</v>
      </c>
      <c r="B2505" s="2" t="s">
        <v>1751</v>
      </c>
      <c r="C2505" s="1">
        <v>2025001</v>
      </c>
      <c r="D2505" s="1">
        <v>2000684</v>
      </c>
      <c r="E2505" s="2" t="s">
        <v>34</v>
      </c>
      <c r="F2505" s="2" t="s">
        <v>53</v>
      </c>
      <c r="G2505" s="2" t="s">
        <v>66</v>
      </c>
      <c r="H2505" s="2" t="s">
        <v>1399</v>
      </c>
      <c r="I2505" s="2" t="s">
        <v>1400</v>
      </c>
      <c r="J2505" s="2" t="s">
        <v>103</v>
      </c>
      <c r="K2505" s="2" t="s">
        <v>95</v>
      </c>
      <c r="L2505" s="2" t="s">
        <v>500</v>
      </c>
      <c r="M2505" s="2" t="s">
        <v>501</v>
      </c>
      <c r="N2505" s="2" t="s">
        <v>502</v>
      </c>
      <c r="O2505" s="3">
        <v>1</v>
      </c>
      <c r="P2505" s="3">
        <v>471</v>
      </c>
      <c r="Q2505" s="3">
        <v>499</v>
      </c>
      <c r="R2505" s="3">
        <v>499</v>
      </c>
      <c r="S2505" s="3">
        <v>28</v>
      </c>
      <c r="T2505" s="3">
        <v>28</v>
      </c>
      <c r="U2505" s="3">
        <v>5.61</v>
      </c>
      <c r="V2505" s="2" t="s">
        <v>675</v>
      </c>
      <c r="W2505" s="2" t="s">
        <v>676</v>
      </c>
      <c r="X2505" s="2" t="s">
        <v>125</v>
      </c>
      <c r="Y2505" s="19" t="str">
        <f>VLOOKUP(G2505,'Verweis Kd-Gruppe'!$A$2:$B$8,2,FALSE)</f>
        <v>EXP</v>
      </c>
      <c r="Z2505" s="19" t="str">
        <f>VLOOKUP(J2505,'Verweis Art-Gruppe'!$A$2:$B$15,2,FALSE)</f>
        <v>Geräte</v>
      </c>
      <c r="AA2505" s="19" t="str">
        <f>VLOOKUP(W2505,'Verweis Vertreter'!$A$2:$B$24,2,FALSE)</f>
        <v>Corina Wedel</v>
      </c>
      <c r="AB2505" s="12">
        <f t="shared" si="351"/>
        <v>1</v>
      </c>
      <c r="AC2505" s="12">
        <f t="shared" si="356"/>
        <v>471</v>
      </c>
      <c r="AD2505" s="12">
        <f t="shared" si="357"/>
        <v>499</v>
      </c>
      <c r="AE2505" s="12">
        <f t="shared" si="352"/>
        <v>499</v>
      </c>
      <c r="AF2505" s="12">
        <f t="shared" si="353"/>
        <v>28</v>
      </c>
      <c r="AG2505" s="12">
        <f t="shared" si="354"/>
        <v>28</v>
      </c>
      <c r="AH2505" s="9">
        <f t="shared" si="358"/>
        <v>5.6112224448897796E-2</v>
      </c>
      <c r="AI2505" s="14">
        <f>VLOOKUP(E2505,'Verweis Faktor'!$A:$B,2,FALSE)</f>
        <v>1</v>
      </c>
      <c r="AJ2505" s="14"/>
      <c r="AK2505" s="14" t="str">
        <f>IF(AL2505="Ja","Versandkosten",VLOOKUP(E2505,'Verweis Belegart'!$A$2:$B$9,2,FALSE))</f>
        <v>Hardware</v>
      </c>
      <c r="AL2505" s="14" t="str">
        <f t="shared" si="359"/>
        <v>Nein</v>
      </c>
      <c r="AM2505" s="14" t="str">
        <f t="shared" si="355"/>
        <v>Positiv</v>
      </c>
    </row>
    <row r="2506" spans="1:39" ht="17.25" customHeight="1" x14ac:dyDescent="0.35">
      <c r="A2506" s="17">
        <v>14573206</v>
      </c>
      <c r="B2506" s="2" t="s">
        <v>1751</v>
      </c>
      <c r="C2506" s="1">
        <v>2025001</v>
      </c>
      <c r="D2506" s="1">
        <v>2000685</v>
      </c>
      <c r="E2506" s="2" t="s">
        <v>34</v>
      </c>
      <c r="F2506" s="2" t="s">
        <v>182</v>
      </c>
      <c r="G2506" s="2" t="s">
        <v>66</v>
      </c>
      <c r="H2506" s="2" t="s">
        <v>750</v>
      </c>
      <c r="I2506" s="2" t="s">
        <v>751</v>
      </c>
      <c r="J2506" s="2" t="s">
        <v>304</v>
      </c>
      <c r="K2506" s="2" t="s">
        <v>28</v>
      </c>
      <c r="L2506" s="2" t="s">
        <v>263</v>
      </c>
      <c r="M2506" s="2" t="s">
        <v>264</v>
      </c>
      <c r="N2506" s="2" t="s">
        <v>265</v>
      </c>
      <c r="O2506" s="3">
        <v>2</v>
      </c>
      <c r="P2506" s="3">
        <v>333.74</v>
      </c>
      <c r="Q2506" s="3">
        <v>337</v>
      </c>
      <c r="R2506" s="3">
        <v>674</v>
      </c>
      <c r="S2506" s="3">
        <v>3.26</v>
      </c>
      <c r="T2506" s="3">
        <v>6.52</v>
      </c>
      <c r="U2506" s="3">
        <v>0.96</v>
      </c>
      <c r="V2506" s="2" t="s">
        <v>145</v>
      </c>
      <c r="W2506" s="2" t="s">
        <v>146</v>
      </c>
      <c r="X2506" s="2" t="s">
        <v>72</v>
      </c>
      <c r="Y2506" s="19" t="str">
        <f>VLOOKUP(G2506,'Verweis Kd-Gruppe'!$A$2:$B$8,2,FALSE)</f>
        <v>EXP</v>
      </c>
      <c r="Z2506" s="19" t="str">
        <f>VLOOKUP(J2506,'Verweis Art-Gruppe'!$A$2:$B$15,2,FALSE)</f>
        <v>Zubehör</v>
      </c>
      <c r="AA2506" s="19" t="str">
        <f>VLOOKUP(W2506,'Verweis Vertreter'!$A$2:$B$24,2,FALSE)</f>
        <v>Muhsin Yortanli</v>
      </c>
      <c r="AB2506" s="12">
        <f t="shared" si="351"/>
        <v>2</v>
      </c>
      <c r="AC2506" s="12">
        <f t="shared" si="356"/>
        <v>333.74</v>
      </c>
      <c r="AD2506" s="12">
        <f t="shared" si="357"/>
        <v>337</v>
      </c>
      <c r="AE2506" s="12">
        <f t="shared" si="352"/>
        <v>674</v>
      </c>
      <c r="AF2506" s="12">
        <f t="shared" si="353"/>
        <v>3.26</v>
      </c>
      <c r="AG2506" s="12">
        <f t="shared" si="354"/>
        <v>6.52</v>
      </c>
      <c r="AH2506" s="9">
        <f t="shared" si="358"/>
        <v>9.6735905044510375E-3</v>
      </c>
      <c r="AI2506" s="14">
        <f>VLOOKUP(E2506,'Verweis Faktor'!$A:$B,2,FALSE)</f>
        <v>1</v>
      </c>
      <c r="AJ2506" s="14"/>
      <c r="AK2506" s="14" t="str">
        <f>IF(AL2506="Ja","Versandkosten",VLOOKUP(E2506,'Verweis Belegart'!$A$2:$B$9,2,FALSE))</f>
        <v>Hardware</v>
      </c>
      <c r="AL2506" s="14" t="str">
        <f t="shared" si="359"/>
        <v>Nein</v>
      </c>
      <c r="AM2506" s="14" t="str">
        <f t="shared" si="355"/>
        <v>Positiv</v>
      </c>
    </row>
    <row r="2507" spans="1:39" ht="17.25" customHeight="1" x14ac:dyDescent="0.35">
      <c r="A2507" s="17">
        <v>14573206</v>
      </c>
      <c r="B2507" s="2" t="s">
        <v>1751</v>
      </c>
      <c r="C2507" s="1">
        <v>2025001</v>
      </c>
      <c r="D2507" s="1">
        <v>2000685</v>
      </c>
      <c r="E2507" s="2" t="s">
        <v>34</v>
      </c>
      <c r="F2507" s="2" t="s">
        <v>182</v>
      </c>
      <c r="G2507" s="2" t="s">
        <v>66</v>
      </c>
      <c r="H2507" s="2" t="s">
        <v>750</v>
      </c>
      <c r="I2507" s="2" t="s">
        <v>751</v>
      </c>
      <c r="J2507" s="2" t="s">
        <v>103</v>
      </c>
      <c r="K2507" s="2" t="s">
        <v>45</v>
      </c>
      <c r="L2507" s="2" t="s">
        <v>1179</v>
      </c>
      <c r="M2507" s="2" t="s">
        <v>1180</v>
      </c>
      <c r="N2507" s="2" t="s">
        <v>164</v>
      </c>
      <c r="O2507" s="3">
        <v>2</v>
      </c>
      <c r="P2507" s="3">
        <v>272</v>
      </c>
      <c r="Q2507" s="3">
        <v>278</v>
      </c>
      <c r="R2507" s="3">
        <v>556</v>
      </c>
      <c r="S2507" s="3">
        <v>6</v>
      </c>
      <c r="T2507" s="3">
        <v>12</v>
      </c>
      <c r="U2507" s="3">
        <v>2.15</v>
      </c>
      <c r="V2507" s="2" t="s">
        <v>145</v>
      </c>
      <c r="W2507" s="2" t="s">
        <v>146</v>
      </c>
      <c r="X2507" s="2" t="s">
        <v>72</v>
      </c>
      <c r="Y2507" s="19" t="str">
        <f>VLOOKUP(G2507,'Verweis Kd-Gruppe'!$A$2:$B$8,2,FALSE)</f>
        <v>EXP</v>
      </c>
      <c r="Z2507" s="19" t="str">
        <f>VLOOKUP(J2507,'Verweis Art-Gruppe'!$A$2:$B$15,2,FALSE)</f>
        <v>Geräte</v>
      </c>
      <c r="AA2507" s="19" t="str">
        <f>VLOOKUP(W2507,'Verweis Vertreter'!$A$2:$B$24,2,FALSE)</f>
        <v>Muhsin Yortanli</v>
      </c>
      <c r="AB2507" s="12">
        <f t="shared" si="351"/>
        <v>2</v>
      </c>
      <c r="AC2507" s="12">
        <f t="shared" si="356"/>
        <v>272</v>
      </c>
      <c r="AD2507" s="12">
        <f t="shared" si="357"/>
        <v>278</v>
      </c>
      <c r="AE2507" s="12">
        <f t="shared" si="352"/>
        <v>556</v>
      </c>
      <c r="AF2507" s="12">
        <f t="shared" si="353"/>
        <v>6</v>
      </c>
      <c r="AG2507" s="12">
        <f t="shared" si="354"/>
        <v>12</v>
      </c>
      <c r="AH2507" s="9">
        <f t="shared" si="358"/>
        <v>2.1582733812949641E-2</v>
      </c>
      <c r="AI2507" s="14">
        <f>VLOOKUP(E2507,'Verweis Faktor'!$A:$B,2,FALSE)</f>
        <v>1</v>
      </c>
      <c r="AJ2507" s="14"/>
      <c r="AK2507" s="14" t="str">
        <f>IF(AL2507="Ja","Versandkosten",VLOOKUP(E2507,'Verweis Belegart'!$A$2:$B$9,2,FALSE))</f>
        <v>Hardware</v>
      </c>
      <c r="AL2507" s="14" t="str">
        <f t="shared" si="359"/>
        <v>Nein</v>
      </c>
      <c r="AM2507" s="14" t="str">
        <f t="shared" si="355"/>
        <v>Positiv</v>
      </c>
    </row>
    <row r="2508" spans="1:39" ht="17.25" customHeight="1" x14ac:dyDescent="0.35">
      <c r="A2508" s="17">
        <v>14573206</v>
      </c>
      <c r="B2508" s="2" t="s">
        <v>1751</v>
      </c>
      <c r="C2508" s="1">
        <v>2025001</v>
      </c>
      <c r="D2508" s="1">
        <v>2000685</v>
      </c>
      <c r="E2508" s="2" t="s">
        <v>34</v>
      </c>
      <c r="F2508" s="2" t="s">
        <v>182</v>
      </c>
      <c r="G2508" s="2" t="s">
        <v>66</v>
      </c>
      <c r="H2508" s="2" t="s">
        <v>750</v>
      </c>
      <c r="I2508" s="2" t="s">
        <v>751</v>
      </c>
      <c r="J2508" s="2" t="s">
        <v>304</v>
      </c>
      <c r="K2508" s="2" t="s">
        <v>49</v>
      </c>
      <c r="L2508" s="2" t="s">
        <v>752</v>
      </c>
      <c r="M2508" s="2" t="s">
        <v>753</v>
      </c>
      <c r="N2508" s="2" t="s">
        <v>200</v>
      </c>
      <c r="O2508" s="3">
        <v>2</v>
      </c>
      <c r="P2508" s="3">
        <v>660</v>
      </c>
      <c r="Q2508" s="3">
        <v>677</v>
      </c>
      <c r="R2508" s="3">
        <v>1354</v>
      </c>
      <c r="S2508" s="3">
        <v>17</v>
      </c>
      <c r="T2508" s="3">
        <v>34</v>
      </c>
      <c r="U2508" s="3">
        <v>2.5099999999999998</v>
      </c>
      <c r="V2508" s="2" t="s">
        <v>145</v>
      </c>
      <c r="W2508" s="2" t="s">
        <v>146</v>
      </c>
      <c r="X2508" s="2" t="s">
        <v>72</v>
      </c>
      <c r="Y2508" s="19" t="str">
        <f>VLOOKUP(G2508,'Verweis Kd-Gruppe'!$A$2:$B$8,2,FALSE)</f>
        <v>EXP</v>
      </c>
      <c r="Z2508" s="19" t="str">
        <f>VLOOKUP(J2508,'Verweis Art-Gruppe'!$A$2:$B$15,2,FALSE)</f>
        <v>Zubehör</v>
      </c>
      <c r="AA2508" s="19" t="str">
        <f>VLOOKUP(W2508,'Verweis Vertreter'!$A$2:$B$24,2,FALSE)</f>
        <v>Muhsin Yortanli</v>
      </c>
      <c r="AB2508" s="12">
        <f t="shared" si="351"/>
        <v>2</v>
      </c>
      <c r="AC2508" s="12">
        <f t="shared" si="356"/>
        <v>660</v>
      </c>
      <c r="AD2508" s="12">
        <f t="shared" si="357"/>
        <v>677</v>
      </c>
      <c r="AE2508" s="12">
        <f t="shared" si="352"/>
        <v>1354</v>
      </c>
      <c r="AF2508" s="12">
        <f t="shared" si="353"/>
        <v>17</v>
      </c>
      <c r="AG2508" s="12">
        <f t="shared" si="354"/>
        <v>34</v>
      </c>
      <c r="AH2508" s="9">
        <f t="shared" si="358"/>
        <v>2.5110782865583457E-2</v>
      </c>
      <c r="AI2508" s="14">
        <f>VLOOKUP(E2508,'Verweis Faktor'!$A:$B,2,FALSE)</f>
        <v>1</v>
      </c>
      <c r="AJ2508" s="14"/>
      <c r="AK2508" s="14" t="str">
        <f>IF(AL2508="Ja","Versandkosten",VLOOKUP(E2508,'Verweis Belegart'!$A$2:$B$9,2,FALSE))</f>
        <v>Hardware</v>
      </c>
      <c r="AL2508" s="14" t="str">
        <f t="shared" si="359"/>
        <v>Nein</v>
      </c>
      <c r="AM2508" s="14" t="str">
        <f t="shared" si="355"/>
        <v>Positiv</v>
      </c>
    </row>
    <row r="2509" spans="1:39" ht="17.25" customHeight="1" x14ac:dyDescent="0.35">
      <c r="A2509" s="17">
        <v>14573206</v>
      </c>
      <c r="B2509" s="2" t="s">
        <v>1751</v>
      </c>
      <c r="C2509" s="1">
        <v>2025001</v>
      </c>
      <c r="D2509" s="1">
        <v>2000685</v>
      </c>
      <c r="E2509" s="2" t="s">
        <v>34</v>
      </c>
      <c r="F2509" s="2" t="s">
        <v>182</v>
      </c>
      <c r="G2509" s="2" t="s">
        <v>66</v>
      </c>
      <c r="H2509" s="2" t="s">
        <v>750</v>
      </c>
      <c r="I2509" s="2" t="s">
        <v>751</v>
      </c>
      <c r="J2509" s="2" t="s">
        <v>103</v>
      </c>
      <c r="K2509" s="2" t="s">
        <v>79</v>
      </c>
      <c r="L2509" s="2" t="s">
        <v>911</v>
      </c>
      <c r="M2509" s="2" t="s">
        <v>912</v>
      </c>
      <c r="N2509" s="2" t="s">
        <v>652</v>
      </c>
      <c r="O2509" s="3">
        <v>3</v>
      </c>
      <c r="P2509" s="3">
        <v>202</v>
      </c>
      <c r="Q2509" s="3">
        <v>209</v>
      </c>
      <c r="R2509" s="3">
        <v>627</v>
      </c>
      <c r="S2509" s="3">
        <v>7</v>
      </c>
      <c r="T2509" s="3">
        <v>21</v>
      </c>
      <c r="U2509" s="3">
        <v>3.34</v>
      </c>
      <c r="V2509" s="2" t="s">
        <v>145</v>
      </c>
      <c r="W2509" s="2" t="s">
        <v>146</v>
      </c>
      <c r="X2509" s="2" t="s">
        <v>72</v>
      </c>
      <c r="Y2509" s="19" t="str">
        <f>VLOOKUP(G2509,'Verweis Kd-Gruppe'!$A$2:$B$8,2,FALSE)</f>
        <v>EXP</v>
      </c>
      <c r="Z2509" s="19" t="str">
        <f>VLOOKUP(J2509,'Verweis Art-Gruppe'!$A$2:$B$15,2,FALSE)</f>
        <v>Geräte</v>
      </c>
      <c r="AA2509" s="19" t="str">
        <f>VLOOKUP(W2509,'Verweis Vertreter'!$A$2:$B$24,2,FALSE)</f>
        <v>Muhsin Yortanli</v>
      </c>
      <c r="AB2509" s="12">
        <f t="shared" si="351"/>
        <v>3</v>
      </c>
      <c r="AC2509" s="12">
        <f t="shared" si="356"/>
        <v>202</v>
      </c>
      <c r="AD2509" s="12">
        <f t="shared" si="357"/>
        <v>209</v>
      </c>
      <c r="AE2509" s="12">
        <f t="shared" si="352"/>
        <v>627</v>
      </c>
      <c r="AF2509" s="12">
        <f t="shared" si="353"/>
        <v>7</v>
      </c>
      <c r="AG2509" s="12">
        <f t="shared" si="354"/>
        <v>21</v>
      </c>
      <c r="AH2509" s="9">
        <f t="shared" si="358"/>
        <v>3.3492822966507178E-2</v>
      </c>
      <c r="AI2509" s="14">
        <f>VLOOKUP(E2509,'Verweis Faktor'!$A:$B,2,FALSE)</f>
        <v>1</v>
      </c>
      <c r="AJ2509" s="14"/>
      <c r="AK2509" s="14" t="str">
        <f>IF(AL2509="Ja","Versandkosten",VLOOKUP(E2509,'Verweis Belegart'!$A$2:$B$9,2,FALSE))</f>
        <v>Hardware</v>
      </c>
      <c r="AL2509" s="14" t="str">
        <f t="shared" si="359"/>
        <v>Nein</v>
      </c>
      <c r="AM2509" s="14" t="str">
        <f t="shared" si="355"/>
        <v>Positiv</v>
      </c>
    </row>
    <row r="2510" spans="1:39" ht="17.25" customHeight="1" x14ac:dyDescent="0.35">
      <c r="A2510" s="17">
        <v>14573221</v>
      </c>
      <c r="B2510" s="2" t="s">
        <v>1751</v>
      </c>
      <c r="C2510" s="1">
        <v>2025001</v>
      </c>
      <c r="D2510" s="1">
        <v>2000686</v>
      </c>
      <c r="E2510" s="2" t="s">
        <v>34</v>
      </c>
      <c r="F2510" s="2" t="s">
        <v>53</v>
      </c>
      <c r="G2510" s="2" t="s">
        <v>25</v>
      </c>
      <c r="H2510" s="2" t="s">
        <v>1363</v>
      </c>
      <c r="I2510" s="2" t="s">
        <v>1364</v>
      </c>
      <c r="J2510" s="2" t="s">
        <v>103</v>
      </c>
      <c r="K2510" s="2" t="s">
        <v>28</v>
      </c>
      <c r="L2510" s="2" t="s">
        <v>351</v>
      </c>
      <c r="M2510" s="2" t="s">
        <v>352</v>
      </c>
      <c r="N2510" s="2" t="s">
        <v>90</v>
      </c>
      <c r="O2510" s="3">
        <v>1</v>
      </c>
      <c r="P2510" s="3">
        <v>540</v>
      </c>
      <c r="Q2510" s="3">
        <v>555</v>
      </c>
      <c r="R2510" s="3">
        <v>555</v>
      </c>
      <c r="S2510" s="3">
        <v>15</v>
      </c>
      <c r="T2510" s="3">
        <v>15</v>
      </c>
      <c r="U2510" s="3">
        <v>2.7</v>
      </c>
      <c r="V2510" s="2" t="s">
        <v>413</v>
      </c>
      <c r="W2510" s="2" t="s">
        <v>414</v>
      </c>
      <c r="X2510" s="2" t="s">
        <v>724</v>
      </c>
      <c r="Y2510" s="19" t="str">
        <f>VLOOKUP(G2510,'Verweis Kd-Gruppe'!$A$2:$B$8,2,FALSE)</f>
        <v>FHK</v>
      </c>
      <c r="Z2510" s="19" t="str">
        <f>VLOOKUP(J2510,'Verweis Art-Gruppe'!$A$2:$B$15,2,FALSE)</f>
        <v>Geräte</v>
      </c>
      <c r="AA2510" s="19" t="str">
        <f>VLOOKUP(W2510,'Verweis Vertreter'!$A$2:$B$24,2,FALSE)</f>
        <v>Zentrale</v>
      </c>
      <c r="AB2510" s="12">
        <f t="shared" si="351"/>
        <v>1</v>
      </c>
      <c r="AC2510" s="12">
        <f t="shared" si="356"/>
        <v>540</v>
      </c>
      <c r="AD2510" s="12">
        <f t="shared" si="357"/>
        <v>555</v>
      </c>
      <c r="AE2510" s="12">
        <f t="shared" si="352"/>
        <v>555</v>
      </c>
      <c r="AF2510" s="12">
        <f t="shared" si="353"/>
        <v>15</v>
      </c>
      <c r="AG2510" s="12">
        <f t="shared" si="354"/>
        <v>15</v>
      </c>
      <c r="AH2510" s="9">
        <f t="shared" si="358"/>
        <v>2.7027027027027029E-2</v>
      </c>
      <c r="AI2510" s="14">
        <f>VLOOKUP(E2510,'Verweis Faktor'!$A:$B,2,FALSE)</f>
        <v>1</v>
      </c>
      <c r="AJ2510" s="14"/>
      <c r="AK2510" s="14" t="str">
        <f>IF(AL2510="Ja","Versandkosten",VLOOKUP(E2510,'Verweis Belegart'!$A$2:$B$9,2,FALSE))</f>
        <v>Hardware</v>
      </c>
      <c r="AL2510" s="14" t="str">
        <f t="shared" si="359"/>
        <v>Nein</v>
      </c>
      <c r="AM2510" s="14" t="str">
        <f t="shared" si="355"/>
        <v>Positiv</v>
      </c>
    </row>
    <row r="2511" spans="1:39" ht="17.25" customHeight="1" x14ac:dyDescent="0.35">
      <c r="A2511" s="17">
        <v>14573096</v>
      </c>
      <c r="B2511" s="2" t="s">
        <v>1751</v>
      </c>
      <c r="C2511" s="1">
        <v>2025001</v>
      </c>
      <c r="D2511" s="1">
        <v>2000687</v>
      </c>
      <c r="E2511" s="2" t="s">
        <v>34</v>
      </c>
      <c r="F2511" s="2" t="s">
        <v>35</v>
      </c>
      <c r="G2511" s="2" t="s">
        <v>66</v>
      </c>
      <c r="H2511" s="2" t="s">
        <v>925</v>
      </c>
      <c r="I2511" s="2" t="s">
        <v>926</v>
      </c>
      <c r="J2511" s="2" t="s">
        <v>103</v>
      </c>
      <c r="K2511" s="2" t="s">
        <v>28</v>
      </c>
      <c r="L2511" s="2" t="s">
        <v>1183</v>
      </c>
      <c r="M2511" s="2" t="s">
        <v>1184</v>
      </c>
      <c r="N2511" s="2" t="s">
        <v>1185</v>
      </c>
      <c r="O2511" s="3">
        <v>2</v>
      </c>
      <c r="P2511" s="3">
        <v>555</v>
      </c>
      <c r="Q2511" s="3">
        <v>643</v>
      </c>
      <c r="R2511" s="3">
        <v>1286</v>
      </c>
      <c r="S2511" s="3">
        <v>88</v>
      </c>
      <c r="T2511" s="3">
        <v>176</v>
      </c>
      <c r="U2511" s="3">
        <v>13.68</v>
      </c>
      <c r="V2511" s="2" t="s">
        <v>927</v>
      </c>
      <c r="W2511" s="2" t="s">
        <v>928</v>
      </c>
      <c r="X2511" s="2" t="s">
        <v>44</v>
      </c>
      <c r="Y2511" s="19" t="str">
        <f>VLOOKUP(G2511,'Verweis Kd-Gruppe'!$A$2:$B$8,2,FALSE)</f>
        <v>EXP</v>
      </c>
      <c r="Z2511" s="19" t="str">
        <f>VLOOKUP(J2511,'Verweis Art-Gruppe'!$A$2:$B$15,2,FALSE)</f>
        <v>Geräte</v>
      </c>
      <c r="AA2511" s="19" t="str">
        <f>VLOOKUP(W2511,'Verweis Vertreter'!$A$2:$B$24,2,FALSE)</f>
        <v>Ximena Morales</v>
      </c>
      <c r="AB2511" s="12">
        <f t="shared" si="351"/>
        <v>2</v>
      </c>
      <c r="AC2511" s="12">
        <f t="shared" si="356"/>
        <v>555</v>
      </c>
      <c r="AD2511" s="12">
        <f t="shared" si="357"/>
        <v>643</v>
      </c>
      <c r="AE2511" s="12">
        <f t="shared" si="352"/>
        <v>1286</v>
      </c>
      <c r="AF2511" s="12">
        <f t="shared" si="353"/>
        <v>88</v>
      </c>
      <c r="AG2511" s="12">
        <f t="shared" si="354"/>
        <v>176</v>
      </c>
      <c r="AH2511" s="9">
        <f t="shared" si="358"/>
        <v>0.13685847589424571</v>
      </c>
      <c r="AI2511" s="14">
        <f>VLOOKUP(E2511,'Verweis Faktor'!$A:$B,2,FALSE)</f>
        <v>1</v>
      </c>
      <c r="AJ2511" s="14"/>
      <c r="AK2511" s="14" t="str">
        <f>IF(AL2511="Ja","Versandkosten",VLOOKUP(E2511,'Verweis Belegart'!$A$2:$B$9,2,FALSE))</f>
        <v>Hardware</v>
      </c>
      <c r="AL2511" s="14" t="str">
        <f t="shared" si="359"/>
        <v>Nein</v>
      </c>
      <c r="AM2511" s="14" t="str">
        <f t="shared" si="355"/>
        <v>Positiv</v>
      </c>
    </row>
    <row r="2512" spans="1:39" ht="17.25" customHeight="1" x14ac:dyDescent="0.35">
      <c r="A2512" s="17">
        <v>14573096</v>
      </c>
      <c r="B2512" s="2" t="s">
        <v>1751</v>
      </c>
      <c r="C2512" s="1">
        <v>2025001</v>
      </c>
      <c r="D2512" s="1">
        <v>2000687</v>
      </c>
      <c r="E2512" s="2" t="s">
        <v>34</v>
      </c>
      <c r="F2512" s="2" t="s">
        <v>35</v>
      </c>
      <c r="G2512" s="2" t="s">
        <v>66</v>
      </c>
      <c r="H2512" s="2" t="s">
        <v>925</v>
      </c>
      <c r="I2512" s="2" t="s">
        <v>926</v>
      </c>
      <c r="J2512" s="2" t="s">
        <v>103</v>
      </c>
      <c r="K2512" s="2" t="s">
        <v>45</v>
      </c>
      <c r="L2512" s="2" t="s">
        <v>976</v>
      </c>
      <c r="M2512" s="2" t="s">
        <v>977</v>
      </c>
      <c r="N2512" s="2" t="s">
        <v>978</v>
      </c>
      <c r="O2512" s="3">
        <v>6</v>
      </c>
      <c r="P2512" s="3">
        <v>171.95509999999999</v>
      </c>
      <c r="Q2512" s="3">
        <v>185</v>
      </c>
      <c r="R2512" s="3">
        <v>1110</v>
      </c>
      <c r="S2512" s="3">
        <v>13.0449</v>
      </c>
      <c r="T2512" s="3">
        <v>78.27</v>
      </c>
      <c r="U2512" s="3">
        <v>7.05</v>
      </c>
      <c r="V2512" s="2" t="s">
        <v>927</v>
      </c>
      <c r="W2512" s="2" t="s">
        <v>928</v>
      </c>
      <c r="X2512" s="2" t="s">
        <v>44</v>
      </c>
      <c r="Y2512" s="19" t="str">
        <f>VLOOKUP(G2512,'Verweis Kd-Gruppe'!$A$2:$B$8,2,FALSE)</f>
        <v>EXP</v>
      </c>
      <c r="Z2512" s="19" t="str">
        <f>VLOOKUP(J2512,'Verweis Art-Gruppe'!$A$2:$B$15,2,FALSE)</f>
        <v>Geräte</v>
      </c>
      <c r="AA2512" s="19" t="str">
        <f>VLOOKUP(W2512,'Verweis Vertreter'!$A$2:$B$24,2,FALSE)</f>
        <v>Ximena Morales</v>
      </c>
      <c r="AB2512" s="12">
        <f t="shared" si="351"/>
        <v>6</v>
      </c>
      <c r="AC2512" s="12">
        <f t="shared" si="356"/>
        <v>171.95509999999999</v>
      </c>
      <c r="AD2512" s="12">
        <f t="shared" si="357"/>
        <v>185</v>
      </c>
      <c r="AE2512" s="12">
        <f t="shared" si="352"/>
        <v>1110</v>
      </c>
      <c r="AF2512" s="12">
        <f t="shared" si="353"/>
        <v>13.0449</v>
      </c>
      <c r="AG2512" s="12">
        <f t="shared" si="354"/>
        <v>78.27</v>
      </c>
      <c r="AH2512" s="9">
        <f t="shared" si="358"/>
        <v>7.0513513513513509E-2</v>
      </c>
      <c r="AI2512" s="14">
        <f>VLOOKUP(E2512,'Verweis Faktor'!$A:$B,2,FALSE)</f>
        <v>1</v>
      </c>
      <c r="AJ2512" s="14"/>
      <c r="AK2512" s="14" t="str">
        <f>IF(AL2512="Ja","Versandkosten",VLOOKUP(E2512,'Verweis Belegart'!$A$2:$B$9,2,FALSE))</f>
        <v>Hardware</v>
      </c>
      <c r="AL2512" s="14" t="str">
        <f t="shared" si="359"/>
        <v>Nein</v>
      </c>
      <c r="AM2512" s="14" t="str">
        <f t="shared" si="355"/>
        <v>Positiv</v>
      </c>
    </row>
    <row r="2513" spans="1:39" ht="17.25" customHeight="1" x14ac:dyDescent="0.35">
      <c r="A2513" s="17">
        <v>14573096</v>
      </c>
      <c r="B2513" s="2" t="s">
        <v>1751</v>
      </c>
      <c r="C2513" s="1">
        <v>2025001</v>
      </c>
      <c r="D2513" s="1">
        <v>2000687</v>
      </c>
      <c r="E2513" s="2" t="s">
        <v>34</v>
      </c>
      <c r="F2513" s="2" t="s">
        <v>35</v>
      </c>
      <c r="G2513" s="2" t="s">
        <v>66</v>
      </c>
      <c r="H2513" s="2" t="s">
        <v>925</v>
      </c>
      <c r="I2513" s="2" t="s">
        <v>926</v>
      </c>
      <c r="J2513" s="2" t="s">
        <v>103</v>
      </c>
      <c r="K2513" s="2" t="s">
        <v>49</v>
      </c>
      <c r="L2513" s="2" t="s">
        <v>1939</v>
      </c>
      <c r="M2513" s="2" t="s">
        <v>1940</v>
      </c>
      <c r="N2513" s="2" t="s">
        <v>1941</v>
      </c>
      <c r="O2513" s="3">
        <v>10</v>
      </c>
      <c r="P2513" s="3">
        <v>318</v>
      </c>
      <c r="Q2513" s="3">
        <v>337</v>
      </c>
      <c r="R2513" s="3">
        <v>3370</v>
      </c>
      <c r="S2513" s="3">
        <v>19</v>
      </c>
      <c r="T2513" s="3">
        <v>190</v>
      </c>
      <c r="U2513" s="3">
        <v>5.63</v>
      </c>
      <c r="V2513" s="2" t="s">
        <v>927</v>
      </c>
      <c r="W2513" s="2" t="s">
        <v>928</v>
      </c>
      <c r="X2513" s="2" t="s">
        <v>44</v>
      </c>
      <c r="Y2513" s="19" t="str">
        <f>VLOOKUP(G2513,'Verweis Kd-Gruppe'!$A$2:$B$8,2,FALSE)</f>
        <v>EXP</v>
      </c>
      <c r="Z2513" s="19" t="str">
        <f>VLOOKUP(J2513,'Verweis Art-Gruppe'!$A$2:$B$15,2,FALSE)</f>
        <v>Geräte</v>
      </c>
      <c r="AA2513" s="19" t="str">
        <f>VLOOKUP(W2513,'Verweis Vertreter'!$A$2:$B$24,2,FALSE)</f>
        <v>Ximena Morales</v>
      </c>
      <c r="AB2513" s="12">
        <f t="shared" si="351"/>
        <v>10</v>
      </c>
      <c r="AC2513" s="12">
        <f t="shared" si="356"/>
        <v>318</v>
      </c>
      <c r="AD2513" s="12">
        <f t="shared" si="357"/>
        <v>337</v>
      </c>
      <c r="AE2513" s="12">
        <f t="shared" si="352"/>
        <v>3370</v>
      </c>
      <c r="AF2513" s="12">
        <f t="shared" si="353"/>
        <v>19</v>
      </c>
      <c r="AG2513" s="12">
        <f t="shared" si="354"/>
        <v>190</v>
      </c>
      <c r="AH2513" s="9">
        <f t="shared" si="358"/>
        <v>5.637982195845697E-2</v>
      </c>
      <c r="AI2513" s="14">
        <f>VLOOKUP(E2513,'Verweis Faktor'!$A:$B,2,FALSE)</f>
        <v>1</v>
      </c>
      <c r="AJ2513" s="14"/>
      <c r="AK2513" s="14" t="str">
        <f>IF(AL2513="Ja","Versandkosten",VLOOKUP(E2513,'Verweis Belegart'!$A$2:$B$9,2,FALSE))</f>
        <v>Hardware</v>
      </c>
      <c r="AL2513" s="14" t="str">
        <f t="shared" si="359"/>
        <v>Nein</v>
      </c>
      <c r="AM2513" s="14" t="str">
        <f t="shared" si="355"/>
        <v>Positiv</v>
      </c>
    </row>
    <row r="2514" spans="1:39" ht="17.25" customHeight="1" x14ac:dyDescent="0.35">
      <c r="A2514" s="17">
        <v>14573096</v>
      </c>
      <c r="B2514" s="2" t="s">
        <v>1751</v>
      </c>
      <c r="C2514" s="1">
        <v>2025001</v>
      </c>
      <c r="D2514" s="1">
        <v>2000687</v>
      </c>
      <c r="E2514" s="2" t="s">
        <v>34</v>
      </c>
      <c r="F2514" s="2" t="s">
        <v>35</v>
      </c>
      <c r="G2514" s="2" t="s">
        <v>66</v>
      </c>
      <c r="H2514" s="2" t="s">
        <v>925</v>
      </c>
      <c r="I2514" s="2" t="s">
        <v>926</v>
      </c>
      <c r="J2514" s="2" t="s">
        <v>103</v>
      </c>
      <c r="K2514" s="2" t="s">
        <v>79</v>
      </c>
      <c r="L2514" s="2" t="s">
        <v>823</v>
      </c>
      <c r="M2514" s="2" t="s">
        <v>824</v>
      </c>
      <c r="N2514" s="2" t="s">
        <v>187</v>
      </c>
      <c r="O2514" s="3">
        <v>12</v>
      </c>
      <c r="P2514" s="3">
        <v>90.364699999999999</v>
      </c>
      <c r="Q2514" s="3">
        <v>101</v>
      </c>
      <c r="R2514" s="3">
        <v>1212</v>
      </c>
      <c r="S2514" s="3">
        <v>10.635300000000001</v>
      </c>
      <c r="T2514" s="3">
        <v>127.62</v>
      </c>
      <c r="U2514" s="3">
        <v>10.53</v>
      </c>
      <c r="V2514" s="2" t="s">
        <v>927</v>
      </c>
      <c r="W2514" s="2" t="s">
        <v>928</v>
      </c>
      <c r="X2514" s="2" t="s">
        <v>44</v>
      </c>
      <c r="Y2514" s="19" t="str">
        <f>VLOOKUP(G2514,'Verweis Kd-Gruppe'!$A$2:$B$8,2,FALSE)</f>
        <v>EXP</v>
      </c>
      <c r="Z2514" s="19" t="str">
        <f>VLOOKUP(J2514,'Verweis Art-Gruppe'!$A$2:$B$15,2,FALSE)</f>
        <v>Geräte</v>
      </c>
      <c r="AA2514" s="19" t="str">
        <f>VLOOKUP(W2514,'Verweis Vertreter'!$A$2:$B$24,2,FALSE)</f>
        <v>Ximena Morales</v>
      </c>
      <c r="AB2514" s="12">
        <f t="shared" si="351"/>
        <v>12</v>
      </c>
      <c r="AC2514" s="12">
        <f t="shared" si="356"/>
        <v>90.364699999999999</v>
      </c>
      <c r="AD2514" s="12">
        <f t="shared" si="357"/>
        <v>101</v>
      </c>
      <c r="AE2514" s="12">
        <f t="shared" si="352"/>
        <v>1212</v>
      </c>
      <c r="AF2514" s="12">
        <f t="shared" si="353"/>
        <v>10.635300000000001</v>
      </c>
      <c r="AG2514" s="12">
        <f t="shared" si="354"/>
        <v>127.62</v>
      </c>
      <c r="AH2514" s="9">
        <f t="shared" si="358"/>
        <v>0.10529702970297031</v>
      </c>
      <c r="AI2514" s="14">
        <f>VLOOKUP(E2514,'Verweis Faktor'!$A:$B,2,FALSE)</f>
        <v>1</v>
      </c>
      <c r="AJ2514" s="14"/>
      <c r="AK2514" s="14" t="str">
        <f>IF(AL2514="Ja","Versandkosten",VLOOKUP(E2514,'Verweis Belegart'!$A$2:$B$9,2,FALSE))</f>
        <v>Hardware</v>
      </c>
      <c r="AL2514" s="14" t="str">
        <f t="shared" si="359"/>
        <v>Nein</v>
      </c>
      <c r="AM2514" s="14" t="str">
        <f t="shared" si="355"/>
        <v>Positiv</v>
      </c>
    </row>
    <row r="2515" spans="1:39" ht="17.25" customHeight="1" x14ac:dyDescent="0.35">
      <c r="A2515" s="17">
        <v>14573096</v>
      </c>
      <c r="B2515" s="2" t="s">
        <v>1751</v>
      </c>
      <c r="C2515" s="1">
        <v>2025001</v>
      </c>
      <c r="D2515" s="1">
        <v>2000687</v>
      </c>
      <c r="E2515" s="2" t="s">
        <v>34</v>
      </c>
      <c r="F2515" s="2" t="s">
        <v>35</v>
      </c>
      <c r="G2515" s="2" t="s">
        <v>66</v>
      </c>
      <c r="H2515" s="2" t="s">
        <v>925</v>
      </c>
      <c r="I2515" s="2" t="s">
        <v>926</v>
      </c>
      <c r="J2515" s="2" t="s">
        <v>103</v>
      </c>
      <c r="K2515" s="2" t="s">
        <v>83</v>
      </c>
      <c r="L2515" s="2" t="s">
        <v>1106</v>
      </c>
      <c r="M2515" s="2" t="s">
        <v>1107</v>
      </c>
      <c r="N2515" s="2" t="s">
        <v>655</v>
      </c>
      <c r="O2515" s="3">
        <v>12</v>
      </c>
      <c r="P2515" s="3">
        <v>246.17310000000001</v>
      </c>
      <c r="Q2515" s="3">
        <v>265</v>
      </c>
      <c r="R2515" s="3">
        <v>3180</v>
      </c>
      <c r="S2515" s="3">
        <v>18.826899999999998</v>
      </c>
      <c r="T2515" s="3">
        <v>225.92</v>
      </c>
      <c r="U2515" s="3">
        <v>7.1</v>
      </c>
      <c r="V2515" s="2" t="s">
        <v>927</v>
      </c>
      <c r="W2515" s="2" t="s">
        <v>928</v>
      </c>
      <c r="X2515" s="2" t="s">
        <v>44</v>
      </c>
      <c r="Y2515" s="19" t="str">
        <f>VLOOKUP(G2515,'Verweis Kd-Gruppe'!$A$2:$B$8,2,FALSE)</f>
        <v>EXP</v>
      </c>
      <c r="Z2515" s="19" t="str">
        <f>VLOOKUP(J2515,'Verweis Art-Gruppe'!$A$2:$B$15,2,FALSE)</f>
        <v>Geräte</v>
      </c>
      <c r="AA2515" s="19" t="str">
        <f>VLOOKUP(W2515,'Verweis Vertreter'!$A$2:$B$24,2,FALSE)</f>
        <v>Ximena Morales</v>
      </c>
      <c r="AB2515" s="12">
        <f t="shared" si="351"/>
        <v>12</v>
      </c>
      <c r="AC2515" s="12">
        <f t="shared" si="356"/>
        <v>246.17310000000001</v>
      </c>
      <c r="AD2515" s="12">
        <f t="shared" si="357"/>
        <v>265</v>
      </c>
      <c r="AE2515" s="12">
        <f t="shared" si="352"/>
        <v>3180</v>
      </c>
      <c r="AF2515" s="12">
        <f t="shared" si="353"/>
        <v>18.826899999999998</v>
      </c>
      <c r="AG2515" s="12">
        <f t="shared" si="354"/>
        <v>225.92</v>
      </c>
      <c r="AH2515" s="9">
        <f t="shared" si="358"/>
        <v>7.1044025157232696E-2</v>
      </c>
      <c r="AI2515" s="14">
        <f>VLOOKUP(E2515,'Verweis Faktor'!$A:$B,2,FALSE)</f>
        <v>1</v>
      </c>
      <c r="AJ2515" s="14"/>
      <c r="AK2515" s="14" t="str">
        <f>IF(AL2515="Ja","Versandkosten",VLOOKUP(E2515,'Verweis Belegart'!$A$2:$B$9,2,FALSE))</f>
        <v>Hardware</v>
      </c>
      <c r="AL2515" s="14" t="str">
        <f t="shared" si="359"/>
        <v>Nein</v>
      </c>
      <c r="AM2515" s="14" t="str">
        <f t="shared" si="355"/>
        <v>Positiv</v>
      </c>
    </row>
    <row r="2516" spans="1:39" ht="17.25" customHeight="1" x14ac:dyDescent="0.35">
      <c r="A2516" s="17">
        <v>14573096</v>
      </c>
      <c r="B2516" s="2" t="s">
        <v>1751</v>
      </c>
      <c r="C2516" s="1">
        <v>2025001</v>
      </c>
      <c r="D2516" s="1">
        <v>2000687</v>
      </c>
      <c r="E2516" s="2" t="s">
        <v>34</v>
      </c>
      <c r="F2516" s="2" t="s">
        <v>35</v>
      </c>
      <c r="G2516" s="2" t="s">
        <v>66</v>
      </c>
      <c r="H2516" s="2" t="s">
        <v>925</v>
      </c>
      <c r="I2516" s="2" t="s">
        <v>926</v>
      </c>
      <c r="J2516" s="2" t="s">
        <v>304</v>
      </c>
      <c r="K2516" s="2" t="s">
        <v>87</v>
      </c>
      <c r="L2516" s="2" t="s">
        <v>217</v>
      </c>
      <c r="M2516" s="2" t="s">
        <v>218</v>
      </c>
      <c r="N2516" s="2" t="s">
        <v>219</v>
      </c>
      <c r="O2516" s="3">
        <v>2</v>
      </c>
      <c r="P2516" s="3">
        <v>149.23050000000001</v>
      </c>
      <c r="Q2516" s="3">
        <v>154</v>
      </c>
      <c r="R2516" s="3">
        <v>308</v>
      </c>
      <c r="S2516" s="3">
        <v>4.7694999999999999</v>
      </c>
      <c r="T2516" s="3">
        <v>9.5399999999999991</v>
      </c>
      <c r="U2516" s="3">
        <v>3.09</v>
      </c>
      <c r="V2516" s="2" t="s">
        <v>927</v>
      </c>
      <c r="W2516" s="2" t="s">
        <v>928</v>
      </c>
      <c r="X2516" s="2" t="s">
        <v>44</v>
      </c>
      <c r="Y2516" s="19" t="str">
        <f>VLOOKUP(G2516,'Verweis Kd-Gruppe'!$A$2:$B$8,2,FALSE)</f>
        <v>EXP</v>
      </c>
      <c r="Z2516" s="19" t="str">
        <f>VLOOKUP(J2516,'Verweis Art-Gruppe'!$A$2:$B$15,2,FALSE)</f>
        <v>Zubehör</v>
      </c>
      <c r="AA2516" s="19" t="str">
        <f>VLOOKUP(W2516,'Verweis Vertreter'!$A$2:$B$24,2,FALSE)</f>
        <v>Ximena Morales</v>
      </c>
      <c r="AB2516" s="12">
        <f t="shared" si="351"/>
        <v>2</v>
      </c>
      <c r="AC2516" s="12">
        <f t="shared" si="356"/>
        <v>149.23050000000001</v>
      </c>
      <c r="AD2516" s="12">
        <f t="shared" si="357"/>
        <v>154</v>
      </c>
      <c r="AE2516" s="12">
        <f t="shared" si="352"/>
        <v>308</v>
      </c>
      <c r="AF2516" s="12">
        <f t="shared" si="353"/>
        <v>4.7694999999999999</v>
      </c>
      <c r="AG2516" s="12">
        <f t="shared" si="354"/>
        <v>9.5399999999999991</v>
      </c>
      <c r="AH2516" s="9">
        <f t="shared" si="358"/>
        <v>3.097402597402597E-2</v>
      </c>
      <c r="AI2516" s="14">
        <f>VLOOKUP(E2516,'Verweis Faktor'!$A:$B,2,FALSE)</f>
        <v>1</v>
      </c>
      <c r="AJ2516" s="14"/>
      <c r="AK2516" s="14" t="str">
        <f>IF(AL2516="Ja","Versandkosten",VLOOKUP(E2516,'Verweis Belegart'!$A$2:$B$9,2,FALSE))</f>
        <v>Hardware</v>
      </c>
      <c r="AL2516" s="14" t="str">
        <f t="shared" si="359"/>
        <v>Nein</v>
      </c>
      <c r="AM2516" s="14" t="str">
        <f t="shared" si="355"/>
        <v>Positiv</v>
      </c>
    </row>
    <row r="2517" spans="1:39" ht="17.25" customHeight="1" x14ac:dyDescent="0.35">
      <c r="A2517" s="17">
        <v>14573238</v>
      </c>
      <c r="B2517" s="2" t="s">
        <v>1751</v>
      </c>
      <c r="C2517" s="1">
        <v>2025001</v>
      </c>
      <c r="D2517" s="1">
        <v>2000688</v>
      </c>
      <c r="E2517" s="2" t="s">
        <v>34</v>
      </c>
      <c r="F2517" s="2" t="s">
        <v>182</v>
      </c>
      <c r="G2517" s="2" t="s">
        <v>36</v>
      </c>
      <c r="H2517" s="2" t="s">
        <v>245</v>
      </c>
      <c r="I2517" s="2" t="s">
        <v>246</v>
      </c>
      <c r="J2517" s="2" t="s">
        <v>103</v>
      </c>
      <c r="K2517" s="2" t="s">
        <v>28</v>
      </c>
      <c r="L2517" s="2" t="s">
        <v>50</v>
      </c>
      <c r="M2517" s="2" t="s">
        <v>51</v>
      </c>
      <c r="N2517" s="2" t="s">
        <v>52</v>
      </c>
      <c r="O2517" s="3">
        <v>110</v>
      </c>
      <c r="P2517" s="3">
        <v>143.50120000000001</v>
      </c>
      <c r="Q2517" s="3">
        <v>148</v>
      </c>
      <c r="R2517" s="3">
        <v>16280</v>
      </c>
      <c r="S2517" s="3">
        <v>4.4988000000000001</v>
      </c>
      <c r="T2517" s="3">
        <v>494.87</v>
      </c>
      <c r="U2517" s="3">
        <v>3.03</v>
      </c>
      <c r="V2517" s="2" t="s">
        <v>42</v>
      </c>
      <c r="W2517" s="2" t="s">
        <v>43</v>
      </c>
      <c r="X2517" s="2" t="s">
        <v>33</v>
      </c>
      <c r="Y2517" s="19" t="str">
        <f>VLOOKUP(G2517,'Verweis Kd-Gruppe'!$A$2:$B$8,2,FALSE)</f>
        <v>GRK</v>
      </c>
      <c r="Z2517" s="19" t="str">
        <f>VLOOKUP(J2517,'Verweis Art-Gruppe'!$A$2:$B$15,2,FALSE)</f>
        <v>Geräte</v>
      </c>
      <c r="AA2517" s="19" t="str">
        <f>VLOOKUP(W2517,'Verweis Vertreter'!$A$2:$B$24,2,FALSE)</f>
        <v>Sebastian Faber</v>
      </c>
      <c r="AB2517" s="12">
        <f t="shared" si="351"/>
        <v>110</v>
      </c>
      <c r="AC2517" s="12">
        <f t="shared" si="356"/>
        <v>143.50120000000001</v>
      </c>
      <c r="AD2517" s="12">
        <f t="shared" si="357"/>
        <v>148</v>
      </c>
      <c r="AE2517" s="12">
        <f t="shared" si="352"/>
        <v>16280</v>
      </c>
      <c r="AF2517" s="12">
        <f t="shared" si="353"/>
        <v>4.4988000000000001</v>
      </c>
      <c r="AG2517" s="12">
        <f t="shared" si="354"/>
        <v>494.87</v>
      </c>
      <c r="AH2517" s="9">
        <f t="shared" si="358"/>
        <v>3.0397420147420147E-2</v>
      </c>
      <c r="AI2517" s="14">
        <f>VLOOKUP(E2517,'Verweis Faktor'!$A:$B,2,FALSE)</f>
        <v>1</v>
      </c>
      <c r="AJ2517" s="14"/>
      <c r="AK2517" s="14" t="str">
        <f>IF(AL2517="Ja","Versandkosten",VLOOKUP(E2517,'Verweis Belegart'!$A$2:$B$9,2,FALSE))</f>
        <v>Hardware</v>
      </c>
      <c r="AL2517" s="14" t="str">
        <f t="shared" si="359"/>
        <v>Nein</v>
      </c>
      <c r="AM2517" s="14" t="str">
        <f t="shared" si="355"/>
        <v>Positiv</v>
      </c>
    </row>
    <row r="2518" spans="1:39" ht="17.25" customHeight="1" x14ac:dyDescent="0.35">
      <c r="A2518" s="17">
        <v>14573086</v>
      </c>
      <c r="B2518" s="2" t="s">
        <v>1751</v>
      </c>
      <c r="C2518" s="1">
        <v>2025001</v>
      </c>
      <c r="D2518" s="1">
        <v>2000689</v>
      </c>
      <c r="E2518" s="2" t="s">
        <v>34</v>
      </c>
      <c r="F2518" s="2" t="s">
        <v>53</v>
      </c>
      <c r="G2518" s="2" t="s">
        <v>66</v>
      </c>
      <c r="H2518" s="2" t="s">
        <v>923</v>
      </c>
      <c r="I2518" s="2" t="s">
        <v>924</v>
      </c>
      <c r="J2518" s="2" t="s">
        <v>304</v>
      </c>
      <c r="K2518" s="2" t="s">
        <v>28</v>
      </c>
      <c r="L2518" s="2" t="s">
        <v>1942</v>
      </c>
      <c r="M2518" s="2" t="s">
        <v>1943</v>
      </c>
      <c r="N2518" s="2" t="s">
        <v>1944</v>
      </c>
      <c r="O2518" s="3">
        <v>1</v>
      </c>
      <c r="P2518" s="3">
        <v>189</v>
      </c>
      <c r="Q2518" s="3">
        <v>215</v>
      </c>
      <c r="R2518" s="3">
        <v>215</v>
      </c>
      <c r="S2518" s="3">
        <v>26</v>
      </c>
      <c r="T2518" s="3">
        <v>26</v>
      </c>
      <c r="U2518" s="3">
        <v>12.09</v>
      </c>
      <c r="V2518" s="2" t="s">
        <v>145</v>
      </c>
      <c r="W2518" s="2" t="s">
        <v>146</v>
      </c>
      <c r="X2518" s="2" t="s">
        <v>72</v>
      </c>
      <c r="Y2518" s="19" t="str">
        <f>VLOOKUP(G2518,'Verweis Kd-Gruppe'!$A$2:$B$8,2,FALSE)</f>
        <v>EXP</v>
      </c>
      <c r="Z2518" s="19" t="str">
        <f>VLOOKUP(J2518,'Verweis Art-Gruppe'!$A$2:$B$15,2,FALSE)</f>
        <v>Zubehör</v>
      </c>
      <c r="AA2518" s="19" t="str">
        <f>VLOOKUP(W2518,'Verweis Vertreter'!$A$2:$B$24,2,FALSE)</f>
        <v>Muhsin Yortanli</v>
      </c>
      <c r="AB2518" s="12">
        <f t="shared" si="351"/>
        <v>1</v>
      </c>
      <c r="AC2518" s="12">
        <f t="shared" si="356"/>
        <v>189</v>
      </c>
      <c r="AD2518" s="12">
        <f t="shared" si="357"/>
        <v>215</v>
      </c>
      <c r="AE2518" s="12">
        <f t="shared" si="352"/>
        <v>215</v>
      </c>
      <c r="AF2518" s="12">
        <f t="shared" si="353"/>
        <v>26</v>
      </c>
      <c r="AG2518" s="12">
        <f t="shared" si="354"/>
        <v>26</v>
      </c>
      <c r="AH2518" s="9">
        <f t="shared" si="358"/>
        <v>0.12093023255813953</v>
      </c>
      <c r="AI2518" s="14">
        <f>VLOOKUP(E2518,'Verweis Faktor'!$A:$B,2,FALSE)</f>
        <v>1</v>
      </c>
      <c r="AJ2518" s="14"/>
      <c r="AK2518" s="14" t="str">
        <f>IF(AL2518="Ja","Versandkosten",VLOOKUP(E2518,'Verweis Belegart'!$A$2:$B$9,2,FALSE))</f>
        <v>Hardware</v>
      </c>
      <c r="AL2518" s="14" t="str">
        <f t="shared" si="359"/>
        <v>Nein</v>
      </c>
      <c r="AM2518" s="14" t="str">
        <f t="shared" si="355"/>
        <v>Positiv</v>
      </c>
    </row>
    <row r="2519" spans="1:39" ht="17.25" customHeight="1" x14ac:dyDescent="0.35">
      <c r="A2519" s="17">
        <v>14573086</v>
      </c>
      <c r="B2519" s="2" t="s">
        <v>1751</v>
      </c>
      <c r="C2519" s="1">
        <v>2025001</v>
      </c>
      <c r="D2519" s="1">
        <v>2000689</v>
      </c>
      <c r="E2519" s="2" t="s">
        <v>34</v>
      </c>
      <c r="F2519" s="2" t="s">
        <v>53</v>
      </c>
      <c r="G2519" s="2" t="s">
        <v>66</v>
      </c>
      <c r="H2519" s="2" t="s">
        <v>923</v>
      </c>
      <c r="I2519" s="2" t="s">
        <v>924</v>
      </c>
      <c r="J2519" s="2" t="s">
        <v>103</v>
      </c>
      <c r="K2519" s="2" t="s">
        <v>45</v>
      </c>
      <c r="L2519" s="2" t="s">
        <v>944</v>
      </c>
      <c r="M2519" s="2" t="s">
        <v>945</v>
      </c>
      <c r="N2519" s="2" t="s">
        <v>946</v>
      </c>
      <c r="O2519" s="3">
        <v>1</v>
      </c>
      <c r="P2519" s="3">
        <v>548.09519999999998</v>
      </c>
      <c r="Q2519" s="3">
        <v>599</v>
      </c>
      <c r="R2519" s="3">
        <v>599</v>
      </c>
      <c r="S2519" s="3">
        <v>50.904800000000002</v>
      </c>
      <c r="T2519" s="3">
        <v>50.9</v>
      </c>
      <c r="U2519" s="3">
        <v>8.49</v>
      </c>
      <c r="V2519" s="2" t="s">
        <v>145</v>
      </c>
      <c r="W2519" s="2" t="s">
        <v>146</v>
      </c>
      <c r="X2519" s="2" t="s">
        <v>72</v>
      </c>
      <c r="Y2519" s="19" t="str">
        <f>VLOOKUP(G2519,'Verweis Kd-Gruppe'!$A$2:$B$8,2,FALSE)</f>
        <v>EXP</v>
      </c>
      <c r="Z2519" s="19" t="str">
        <f>VLOOKUP(J2519,'Verweis Art-Gruppe'!$A$2:$B$15,2,FALSE)</f>
        <v>Geräte</v>
      </c>
      <c r="AA2519" s="19" t="str">
        <f>VLOOKUP(W2519,'Verweis Vertreter'!$A$2:$B$24,2,FALSE)</f>
        <v>Muhsin Yortanli</v>
      </c>
      <c r="AB2519" s="12">
        <f t="shared" si="351"/>
        <v>1</v>
      </c>
      <c r="AC2519" s="12">
        <f t="shared" si="356"/>
        <v>548.09519999999998</v>
      </c>
      <c r="AD2519" s="12">
        <f t="shared" si="357"/>
        <v>599</v>
      </c>
      <c r="AE2519" s="12">
        <f t="shared" si="352"/>
        <v>599</v>
      </c>
      <c r="AF2519" s="12">
        <f t="shared" si="353"/>
        <v>50.904800000000002</v>
      </c>
      <c r="AG2519" s="12">
        <f t="shared" si="354"/>
        <v>50.9</v>
      </c>
      <c r="AH2519" s="9">
        <f t="shared" si="358"/>
        <v>8.4974958263772951E-2</v>
      </c>
      <c r="AI2519" s="14">
        <f>VLOOKUP(E2519,'Verweis Faktor'!$A:$B,2,FALSE)</f>
        <v>1</v>
      </c>
      <c r="AJ2519" s="14"/>
      <c r="AK2519" s="14" t="str">
        <f>IF(AL2519="Ja","Versandkosten",VLOOKUP(E2519,'Verweis Belegart'!$A$2:$B$9,2,FALSE))</f>
        <v>Hardware</v>
      </c>
      <c r="AL2519" s="14" t="str">
        <f t="shared" si="359"/>
        <v>Nein</v>
      </c>
      <c r="AM2519" s="14" t="str">
        <f t="shared" si="355"/>
        <v>Positiv</v>
      </c>
    </row>
    <row r="2520" spans="1:39" ht="17.25" customHeight="1" x14ac:dyDescent="0.35">
      <c r="A2520" s="17">
        <v>14573086</v>
      </c>
      <c r="B2520" s="2" t="s">
        <v>1751</v>
      </c>
      <c r="C2520" s="1">
        <v>2025001</v>
      </c>
      <c r="D2520" s="1">
        <v>2000689</v>
      </c>
      <c r="E2520" s="2" t="s">
        <v>34</v>
      </c>
      <c r="F2520" s="2" t="s">
        <v>53</v>
      </c>
      <c r="G2520" s="2" t="s">
        <v>66</v>
      </c>
      <c r="H2520" s="2" t="s">
        <v>923</v>
      </c>
      <c r="I2520" s="2" t="s">
        <v>924</v>
      </c>
      <c r="J2520" s="2" t="s">
        <v>103</v>
      </c>
      <c r="K2520" s="2" t="s">
        <v>49</v>
      </c>
      <c r="L2520" s="2" t="s">
        <v>63</v>
      </c>
      <c r="M2520" s="2" t="s">
        <v>64</v>
      </c>
      <c r="N2520" s="2" t="s">
        <v>65</v>
      </c>
      <c r="O2520" s="3">
        <v>1</v>
      </c>
      <c r="P2520" s="3">
        <v>197.0257</v>
      </c>
      <c r="Q2520" s="3">
        <v>219</v>
      </c>
      <c r="R2520" s="3">
        <v>219</v>
      </c>
      <c r="S2520" s="3">
        <v>21.974299999999999</v>
      </c>
      <c r="T2520" s="3">
        <v>21.97</v>
      </c>
      <c r="U2520" s="3">
        <v>10.029999999999999</v>
      </c>
      <c r="V2520" s="2" t="s">
        <v>145</v>
      </c>
      <c r="W2520" s="2" t="s">
        <v>146</v>
      </c>
      <c r="X2520" s="2" t="s">
        <v>72</v>
      </c>
      <c r="Y2520" s="19" t="str">
        <f>VLOOKUP(G2520,'Verweis Kd-Gruppe'!$A$2:$B$8,2,FALSE)</f>
        <v>EXP</v>
      </c>
      <c r="Z2520" s="19" t="str">
        <f>VLOOKUP(J2520,'Verweis Art-Gruppe'!$A$2:$B$15,2,FALSE)</f>
        <v>Geräte</v>
      </c>
      <c r="AA2520" s="19" t="str">
        <f>VLOOKUP(W2520,'Verweis Vertreter'!$A$2:$B$24,2,FALSE)</f>
        <v>Muhsin Yortanli</v>
      </c>
      <c r="AB2520" s="12">
        <f t="shared" si="351"/>
        <v>1</v>
      </c>
      <c r="AC2520" s="12">
        <f t="shared" si="356"/>
        <v>197.0257</v>
      </c>
      <c r="AD2520" s="12">
        <f t="shared" si="357"/>
        <v>219</v>
      </c>
      <c r="AE2520" s="12">
        <f t="shared" si="352"/>
        <v>219</v>
      </c>
      <c r="AF2520" s="12">
        <f t="shared" si="353"/>
        <v>21.974299999999999</v>
      </c>
      <c r="AG2520" s="12">
        <f t="shared" si="354"/>
        <v>21.97</v>
      </c>
      <c r="AH2520" s="9">
        <f t="shared" si="358"/>
        <v>0.10031963470319634</v>
      </c>
      <c r="AI2520" s="14">
        <f>VLOOKUP(E2520,'Verweis Faktor'!$A:$B,2,FALSE)</f>
        <v>1</v>
      </c>
      <c r="AJ2520" s="14"/>
      <c r="AK2520" s="14" t="str">
        <f>IF(AL2520="Ja","Versandkosten",VLOOKUP(E2520,'Verweis Belegart'!$A$2:$B$9,2,FALSE))</f>
        <v>Hardware</v>
      </c>
      <c r="AL2520" s="14" t="str">
        <f t="shared" si="359"/>
        <v>Nein</v>
      </c>
      <c r="AM2520" s="14" t="str">
        <f t="shared" si="355"/>
        <v>Positiv</v>
      </c>
    </row>
    <row r="2521" spans="1:39" ht="17.25" customHeight="1" x14ac:dyDescent="0.35">
      <c r="A2521" s="17">
        <v>14573161</v>
      </c>
      <c r="B2521" s="2" t="s">
        <v>1751</v>
      </c>
      <c r="C2521" s="1">
        <v>2025001</v>
      </c>
      <c r="D2521" s="1">
        <v>2000690</v>
      </c>
      <c r="E2521" s="2" t="s">
        <v>34</v>
      </c>
      <c r="F2521" s="2" t="s">
        <v>53</v>
      </c>
      <c r="G2521" s="2" t="s">
        <v>66</v>
      </c>
      <c r="H2521" s="2" t="s">
        <v>923</v>
      </c>
      <c r="I2521" s="2" t="s">
        <v>924</v>
      </c>
      <c r="J2521" s="2" t="s">
        <v>103</v>
      </c>
      <c r="K2521" s="2" t="s">
        <v>28</v>
      </c>
      <c r="L2521" s="2" t="s">
        <v>92</v>
      </c>
      <c r="M2521" s="2" t="s">
        <v>93</v>
      </c>
      <c r="N2521" s="2" t="s">
        <v>94</v>
      </c>
      <c r="O2521" s="3">
        <v>1</v>
      </c>
      <c r="P2521" s="3">
        <v>332</v>
      </c>
      <c r="Q2521" s="3">
        <v>359</v>
      </c>
      <c r="R2521" s="3">
        <v>359</v>
      </c>
      <c r="S2521" s="3">
        <v>27</v>
      </c>
      <c r="T2521" s="3">
        <v>27</v>
      </c>
      <c r="U2521" s="3">
        <v>7.52</v>
      </c>
      <c r="V2521" s="2" t="s">
        <v>145</v>
      </c>
      <c r="W2521" s="2" t="s">
        <v>146</v>
      </c>
      <c r="X2521" s="2" t="s">
        <v>72</v>
      </c>
      <c r="Y2521" s="19" t="str">
        <f>VLOOKUP(G2521,'Verweis Kd-Gruppe'!$A$2:$B$8,2,FALSE)</f>
        <v>EXP</v>
      </c>
      <c r="Z2521" s="19" t="str">
        <f>VLOOKUP(J2521,'Verweis Art-Gruppe'!$A$2:$B$15,2,FALSE)</f>
        <v>Geräte</v>
      </c>
      <c r="AA2521" s="19" t="str">
        <f>VLOOKUP(W2521,'Verweis Vertreter'!$A$2:$B$24,2,FALSE)</f>
        <v>Muhsin Yortanli</v>
      </c>
      <c r="AB2521" s="12">
        <f t="shared" si="351"/>
        <v>1</v>
      </c>
      <c r="AC2521" s="12">
        <f t="shared" si="356"/>
        <v>332</v>
      </c>
      <c r="AD2521" s="12">
        <f t="shared" si="357"/>
        <v>359</v>
      </c>
      <c r="AE2521" s="12">
        <f t="shared" si="352"/>
        <v>359</v>
      </c>
      <c r="AF2521" s="12">
        <f t="shared" si="353"/>
        <v>27</v>
      </c>
      <c r="AG2521" s="12">
        <f t="shared" si="354"/>
        <v>27</v>
      </c>
      <c r="AH2521" s="9">
        <f t="shared" si="358"/>
        <v>7.5208913649025072E-2</v>
      </c>
      <c r="AI2521" s="14">
        <f>VLOOKUP(E2521,'Verweis Faktor'!$A:$B,2,FALSE)</f>
        <v>1</v>
      </c>
      <c r="AJ2521" s="14"/>
      <c r="AK2521" s="14" t="str">
        <f>IF(AL2521="Ja","Versandkosten",VLOOKUP(E2521,'Verweis Belegart'!$A$2:$B$9,2,FALSE))</f>
        <v>Hardware</v>
      </c>
      <c r="AL2521" s="14" t="str">
        <f t="shared" si="359"/>
        <v>Nein</v>
      </c>
      <c r="AM2521" s="14" t="str">
        <f t="shared" si="355"/>
        <v>Positiv</v>
      </c>
    </row>
    <row r="2522" spans="1:39" ht="17.25" customHeight="1" x14ac:dyDescent="0.35">
      <c r="A2522" s="17">
        <v>14573161</v>
      </c>
      <c r="B2522" s="2" t="s">
        <v>1751</v>
      </c>
      <c r="C2522" s="1">
        <v>2025001</v>
      </c>
      <c r="D2522" s="1">
        <v>2000690</v>
      </c>
      <c r="E2522" s="2" t="s">
        <v>34</v>
      </c>
      <c r="F2522" s="2" t="s">
        <v>53</v>
      </c>
      <c r="G2522" s="2" t="s">
        <v>66</v>
      </c>
      <c r="H2522" s="2" t="s">
        <v>923</v>
      </c>
      <c r="I2522" s="2" t="s">
        <v>924</v>
      </c>
      <c r="J2522" s="2" t="s">
        <v>103</v>
      </c>
      <c r="K2522" s="2" t="s">
        <v>45</v>
      </c>
      <c r="L2522" s="2" t="s">
        <v>159</v>
      </c>
      <c r="M2522" s="2" t="s">
        <v>160</v>
      </c>
      <c r="N2522" s="2" t="s">
        <v>161</v>
      </c>
      <c r="O2522" s="3">
        <v>1</v>
      </c>
      <c r="P2522" s="3">
        <v>177</v>
      </c>
      <c r="Q2522" s="3">
        <v>189</v>
      </c>
      <c r="R2522" s="3">
        <v>189</v>
      </c>
      <c r="S2522" s="3">
        <v>12</v>
      </c>
      <c r="T2522" s="3">
        <v>12</v>
      </c>
      <c r="U2522" s="3">
        <v>6.34</v>
      </c>
      <c r="V2522" s="2" t="s">
        <v>145</v>
      </c>
      <c r="W2522" s="2" t="s">
        <v>146</v>
      </c>
      <c r="X2522" s="2" t="s">
        <v>72</v>
      </c>
      <c r="Y2522" s="19" t="str">
        <f>VLOOKUP(G2522,'Verweis Kd-Gruppe'!$A$2:$B$8,2,FALSE)</f>
        <v>EXP</v>
      </c>
      <c r="Z2522" s="19" t="str">
        <f>VLOOKUP(J2522,'Verweis Art-Gruppe'!$A$2:$B$15,2,FALSE)</f>
        <v>Geräte</v>
      </c>
      <c r="AA2522" s="19" t="str">
        <f>VLOOKUP(W2522,'Verweis Vertreter'!$A$2:$B$24,2,FALSE)</f>
        <v>Muhsin Yortanli</v>
      </c>
      <c r="AB2522" s="12">
        <f t="shared" si="351"/>
        <v>1</v>
      </c>
      <c r="AC2522" s="12">
        <f t="shared" si="356"/>
        <v>177</v>
      </c>
      <c r="AD2522" s="12">
        <f t="shared" si="357"/>
        <v>189</v>
      </c>
      <c r="AE2522" s="12">
        <f t="shared" si="352"/>
        <v>189</v>
      </c>
      <c r="AF2522" s="12">
        <f t="shared" si="353"/>
        <v>12</v>
      </c>
      <c r="AG2522" s="12">
        <f t="shared" si="354"/>
        <v>12</v>
      </c>
      <c r="AH2522" s="9">
        <f t="shared" si="358"/>
        <v>6.3492063492063489E-2</v>
      </c>
      <c r="AI2522" s="14">
        <f>VLOOKUP(E2522,'Verweis Faktor'!$A:$B,2,FALSE)</f>
        <v>1</v>
      </c>
      <c r="AJ2522" s="14"/>
      <c r="AK2522" s="14" t="str">
        <f>IF(AL2522="Ja","Versandkosten",VLOOKUP(E2522,'Verweis Belegart'!$A$2:$B$9,2,FALSE))</f>
        <v>Hardware</v>
      </c>
      <c r="AL2522" s="14" t="str">
        <f t="shared" si="359"/>
        <v>Nein</v>
      </c>
      <c r="AM2522" s="14" t="str">
        <f t="shared" si="355"/>
        <v>Positiv</v>
      </c>
    </row>
    <row r="2523" spans="1:39" ht="17.25" customHeight="1" x14ac:dyDescent="0.35">
      <c r="A2523" s="17">
        <v>14573190</v>
      </c>
      <c r="B2523" s="2" t="s">
        <v>1751</v>
      </c>
      <c r="C2523" s="1">
        <v>2025001</v>
      </c>
      <c r="D2523" s="1">
        <v>2000691</v>
      </c>
      <c r="E2523" s="2" t="s">
        <v>34</v>
      </c>
      <c r="F2523" s="2" t="s">
        <v>35</v>
      </c>
      <c r="G2523" s="2" t="s">
        <v>66</v>
      </c>
      <c r="H2523" s="2" t="s">
        <v>1328</v>
      </c>
      <c r="I2523" s="2" t="s">
        <v>1329</v>
      </c>
      <c r="J2523" s="2" t="s">
        <v>304</v>
      </c>
      <c r="K2523" s="2" t="s">
        <v>28</v>
      </c>
      <c r="L2523" s="2" t="s">
        <v>1406</v>
      </c>
      <c r="M2523" s="2" t="s">
        <v>1407</v>
      </c>
      <c r="N2523" s="2" t="s">
        <v>1408</v>
      </c>
      <c r="O2523" s="3">
        <v>4</v>
      </c>
      <c r="P2523" s="3">
        <v>16.010000000000002</v>
      </c>
      <c r="Q2523" s="3">
        <v>18.5</v>
      </c>
      <c r="R2523" s="3">
        <v>74</v>
      </c>
      <c r="S2523" s="3">
        <v>2.4900000000000002</v>
      </c>
      <c r="T2523" s="3">
        <v>9.9600000000000009</v>
      </c>
      <c r="U2523" s="3">
        <v>13.45</v>
      </c>
      <c r="V2523" s="2" t="s">
        <v>145</v>
      </c>
      <c r="W2523" s="2" t="s">
        <v>146</v>
      </c>
      <c r="X2523" s="2" t="s">
        <v>72</v>
      </c>
      <c r="Y2523" s="19" t="str">
        <f>VLOOKUP(G2523,'Verweis Kd-Gruppe'!$A$2:$B$8,2,FALSE)</f>
        <v>EXP</v>
      </c>
      <c r="Z2523" s="19" t="str">
        <f>VLOOKUP(J2523,'Verweis Art-Gruppe'!$A$2:$B$15,2,FALSE)</f>
        <v>Zubehör</v>
      </c>
      <c r="AA2523" s="19" t="str">
        <f>VLOOKUP(W2523,'Verweis Vertreter'!$A$2:$B$24,2,FALSE)</f>
        <v>Muhsin Yortanli</v>
      </c>
      <c r="AB2523" s="12">
        <f t="shared" si="351"/>
        <v>4</v>
      </c>
      <c r="AC2523" s="12">
        <f t="shared" si="356"/>
        <v>16.010000000000002</v>
      </c>
      <c r="AD2523" s="12">
        <f t="shared" si="357"/>
        <v>18.5</v>
      </c>
      <c r="AE2523" s="12">
        <f t="shared" si="352"/>
        <v>74</v>
      </c>
      <c r="AF2523" s="12">
        <f t="shared" si="353"/>
        <v>2.4900000000000002</v>
      </c>
      <c r="AG2523" s="12">
        <f t="shared" si="354"/>
        <v>9.9600000000000009</v>
      </c>
      <c r="AH2523" s="9">
        <f t="shared" si="358"/>
        <v>0.13459459459459461</v>
      </c>
      <c r="AI2523" s="14">
        <f>VLOOKUP(E2523,'Verweis Faktor'!$A:$B,2,FALSE)</f>
        <v>1</v>
      </c>
      <c r="AJ2523" s="14"/>
      <c r="AK2523" s="14" t="str">
        <f>IF(AL2523="Ja","Versandkosten",VLOOKUP(E2523,'Verweis Belegart'!$A$2:$B$9,2,FALSE))</f>
        <v>Hardware</v>
      </c>
      <c r="AL2523" s="14" t="str">
        <f t="shared" si="359"/>
        <v>Nein</v>
      </c>
      <c r="AM2523" s="14" t="str">
        <f t="shared" si="355"/>
        <v>Positiv</v>
      </c>
    </row>
    <row r="2524" spans="1:39" ht="17.25" customHeight="1" x14ac:dyDescent="0.35">
      <c r="A2524" s="17">
        <v>14573190</v>
      </c>
      <c r="B2524" s="2" t="s">
        <v>1751</v>
      </c>
      <c r="C2524" s="1">
        <v>2025001</v>
      </c>
      <c r="D2524" s="1">
        <v>2000691</v>
      </c>
      <c r="E2524" s="2" t="s">
        <v>34</v>
      </c>
      <c r="F2524" s="2" t="s">
        <v>35</v>
      </c>
      <c r="G2524" s="2" t="s">
        <v>66</v>
      </c>
      <c r="H2524" s="2" t="s">
        <v>1328</v>
      </c>
      <c r="I2524" s="2" t="s">
        <v>1329</v>
      </c>
      <c r="J2524" s="2" t="s">
        <v>103</v>
      </c>
      <c r="K2524" s="2" t="s">
        <v>45</v>
      </c>
      <c r="L2524" s="2" t="s">
        <v>129</v>
      </c>
      <c r="M2524" s="2" t="s">
        <v>130</v>
      </c>
      <c r="N2524" s="2" t="s">
        <v>131</v>
      </c>
      <c r="O2524" s="3">
        <v>20</v>
      </c>
      <c r="P2524" s="3">
        <v>164.98509999999999</v>
      </c>
      <c r="Q2524" s="3">
        <v>171</v>
      </c>
      <c r="R2524" s="3">
        <v>3420</v>
      </c>
      <c r="S2524" s="3">
        <v>6.0148999999999999</v>
      </c>
      <c r="T2524" s="3">
        <v>120.3</v>
      </c>
      <c r="U2524" s="3">
        <v>3.51</v>
      </c>
      <c r="V2524" s="2" t="s">
        <v>145</v>
      </c>
      <c r="W2524" s="2" t="s">
        <v>146</v>
      </c>
      <c r="X2524" s="2" t="s">
        <v>72</v>
      </c>
      <c r="Y2524" s="19" t="str">
        <f>VLOOKUP(G2524,'Verweis Kd-Gruppe'!$A$2:$B$8,2,FALSE)</f>
        <v>EXP</v>
      </c>
      <c r="Z2524" s="19" t="str">
        <f>VLOOKUP(J2524,'Verweis Art-Gruppe'!$A$2:$B$15,2,FALSE)</f>
        <v>Geräte</v>
      </c>
      <c r="AA2524" s="19" t="str">
        <f>VLOOKUP(W2524,'Verweis Vertreter'!$A$2:$B$24,2,FALSE)</f>
        <v>Muhsin Yortanli</v>
      </c>
      <c r="AB2524" s="12">
        <f t="shared" si="351"/>
        <v>20</v>
      </c>
      <c r="AC2524" s="12">
        <f t="shared" si="356"/>
        <v>164.98509999999999</v>
      </c>
      <c r="AD2524" s="12">
        <f t="shared" si="357"/>
        <v>171</v>
      </c>
      <c r="AE2524" s="12">
        <f t="shared" si="352"/>
        <v>3420</v>
      </c>
      <c r="AF2524" s="12">
        <f t="shared" si="353"/>
        <v>6.0148999999999999</v>
      </c>
      <c r="AG2524" s="12">
        <f t="shared" si="354"/>
        <v>120.3</v>
      </c>
      <c r="AH2524" s="9">
        <f t="shared" si="358"/>
        <v>3.5175438596491228E-2</v>
      </c>
      <c r="AI2524" s="14">
        <f>VLOOKUP(E2524,'Verweis Faktor'!$A:$B,2,FALSE)</f>
        <v>1</v>
      </c>
      <c r="AJ2524" s="14"/>
      <c r="AK2524" s="14" t="str">
        <f>IF(AL2524="Ja","Versandkosten",VLOOKUP(E2524,'Verweis Belegart'!$A$2:$B$9,2,FALSE))</f>
        <v>Hardware</v>
      </c>
      <c r="AL2524" s="14" t="str">
        <f t="shared" si="359"/>
        <v>Nein</v>
      </c>
      <c r="AM2524" s="14" t="str">
        <f t="shared" si="355"/>
        <v>Positiv</v>
      </c>
    </row>
    <row r="2525" spans="1:39" ht="17.25" customHeight="1" x14ac:dyDescent="0.35">
      <c r="A2525" s="17">
        <v>14573190</v>
      </c>
      <c r="B2525" s="2" t="s">
        <v>1751</v>
      </c>
      <c r="C2525" s="1">
        <v>2025001</v>
      </c>
      <c r="D2525" s="1">
        <v>2000691</v>
      </c>
      <c r="E2525" s="2" t="s">
        <v>34</v>
      </c>
      <c r="F2525" s="2" t="s">
        <v>35</v>
      </c>
      <c r="G2525" s="2" t="s">
        <v>66</v>
      </c>
      <c r="H2525" s="2" t="s">
        <v>1328</v>
      </c>
      <c r="I2525" s="2" t="s">
        <v>1329</v>
      </c>
      <c r="J2525" s="2" t="s">
        <v>103</v>
      </c>
      <c r="K2525" s="2" t="s">
        <v>49</v>
      </c>
      <c r="L2525" s="2" t="s">
        <v>56</v>
      </c>
      <c r="M2525" s="2" t="s">
        <v>57</v>
      </c>
      <c r="N2525" s="2" t="s">
        <v>58</v>
      </c>
      <c r="O2525" s="3">
        <v>50</v>
      </c>
      <c r="P2525" s="3">
        <v>605</v>
      </c>
      <c r="Q2525" s="3">
        <v>621</v>
      </c>
      <c r="R2525" s="3">
        <v>31050</v>
      </c>
      <c r="S2525" s="3">
        <v>16</v>
      </c>
      <c r="T2525" s="3">
        <v>800</v>
      </c>
      <c r="U2525" s="3">
        <v>2.57</v>
      </c>
      <c r="V2525" s="2" t="s">
        <v>145</v>
      </c>
      <c r="W2525" s="2" t="s">
        <v>146</v>
      </c>
      <c r="X2525" s="2" t="s">
        <v>72</v>
      </c>
      <c r="Y2525" s="19" t="str">
        <f>VLOOKUP(G2525,'Verweis Kd-Gruppe'!$A$2:$B$8,2,FALSE)</f>
        <v>EXP</v>
      </c>
      <c r="Z2525" s="19" t="str">
        <f>VLOOKUP(J2525,'Verweis Art-Gruppe'!$A$2:$B$15,2,FALSE)</f>
        <v>Geräte</v>
      </c>
      <c r="AA2525" s="19" t="str">
        <f>VLOOKUP(W2525,'Verweis Vertreter'!$A$2:$B$24,2,FALSE)</f>
        <v>Muhsin Yortanli</v>
      </c>
      <c r="AB2525" s="12">
        <f t="shared" si="351"/>
        <v>50</v>
      </c>
      <c r="AC2525" s="12">
        <f t="shared" si="356"/>
        <v>605</v>
      </c>
      <c r="AD2525" s="12">
        <f t="shared" si="357"/>
        <v>621</v>
      </c>
      <c r="AE2525" s="12">
        <f t="shared" si="352"/>
        <v>31050</v>
      </c>
      <c r="AF2525" s="12">
        <f t="shared" si="353"/>
        <v>16</v>
      </c>
      <c r="AG2525" s="12">
        <f t="shared" si="354"/>
        <v>800</v>
      </c>
      <c r="AH2525" s="9">
        <f t="shared" si="358"/>
        <v>2.5764895330112721E-2</v>
      </c>
      <c r="AI2525" s="14">
        <f>VLOOKUP(E2525,'Verweis Faktor'!$A:$B,2,FALSE)</f>
        <v>1</v>
      </c>
      <c r="AJ2525" s="14"/>
      <c r="AK2525" s="14" t="str">
        <f>IF(AL2525="Ja","Versandkosten",VLOOKUP(E2525,'Verweis Belegart'!$A$2:$B$9,2,FALSE))</f>
        <v>Hardware</v>
      </c>
      <c r="AL2525" s="14" t="str">
        <f t="shared" si="359"/>
        <v>Nein</v>
      </c>
      <c r="AM2525" s="14" t="str">
        <f t="shared" si="355"/>
        <v>Positiv</v>
      </c>
    </row>
    <row r="2526" spans="1:39" ht="17.25" customHeight="1" x14ac:dyDescent="0.35">
      <c r="A2526" s="17">
        <v>14573190</v>
      </c>
      <c r="B2526" s="2" t="s">
        <v>1751</v>
      </c>
      <c r="C2526" s="1">
        <v>2025001</v>
      </c>
      <c r="D2526" s="1">
        <v>2000691</v>
      </c>
      <c r="E2526" s="2" t="s">
        <v>34</v>
      </c>
      <c r="F2526" s="2" t="s">
        <v>35</v>
      </c>
      <c r="G2526" s="2" t="s">
        <v>66</v>
      </c>
      <c r="H2526" s="2" t="s">
        <v>1328</v>
      </c>
      <c r="I2526" s="2" t="s">
        <v>1329</v>
      </c>
      <c r="J2526" s="2" t="s">
        <v>103</v>
      </c>
      <c r="K2526" s="2" t="s">
        <v>79</v>
      </c>
      <c r="L2526" s="2" t="s">
        <v>185</v>
      </c>
      <c r="M2526" s="2" t="s">
        <v>186</v>
      </c>
      <c r="N2526" s="2" t="s">
        <v>187</v>
      </c>
      <c r="O2526" s="3">
        <v>10</v>
      </c>
      <c r="P2526" s="3">
        <v>93.245800000000003</v>
      </c>
      <c r="Q2526" s="3">
        <v>103</v>
      </c>
      <c r="R2526" s="3">
        <v>1030</v>
      </c>
      <c r="S2526" s="3">
        <v>9.7542000000000009</v>
      </c>
      <c r="T2526" s="3">
        <v>97.54</v>
      </c>
      <c r="U2526" s="3">
        <v>9.4700000000000006</v>
      </c>
      <c r="V2526" s="2" t="s">
        <v>145</v>
      </c>
      <c r="W2526" s="2" t="s">
        <v>146</v>
      </c>
      <c r="X2526" s="2" t="s">
        <v>72</v>
      </c>
      <c r="Y2526" s="19" t="str">
        <f>VLOOKUP(G2526,'Verweis Kd-Gruppe'!$A$2:$B$8,2,FALSE)</f>
        <v>EXP</v>
      </c>
      <c r="Z2526" s="19" t="str">
        <f>VLOOKUP(J2526,'Verweis Art-Gruppe'!$A$2:$B$15,2,FALSE)</f>
        <v>Geräte</v>
      </c>
      <c r="AA2526" s="19" t="str">
        <f>VLOOKUP(W2526,'Verweis Vertreter'!$A$2:$B$24,2,FALSE)</f>
        <v>Muhsin Yortanli</v>
      </c>
      <c r="AB2526" s="12">
        <f t="shared" si="351"/>
        <v>10</v>
      </c>
      <c r="AC2526" s="12">
        <f t="shared" si="356"/>
        <v>93.245800000000003</v>
      </c>
      <c r="AD2526" s="12">
        <f t="shared" si="357"/>
        <v>103</v>
      </c>
      <c r="AE2526" s="12">
        <f t="shared" si="352"/>
        <v>1030</v>
      </c>
      <c r="AF2526" s="12">
        <f t="shared" si="353"/>
        <v>9.7542000000000009</v>
      </c>
      <c r="AG2526" s="12">
        <f t="shared" si="354"/>
        <v>97.54</v>
      </c>
      <c r="AH2526" s="9">
        <f t="shared" si="358"/>
        <v>9.4699029126213599E-2</v>
      </c>
      <c r="AI2526" s="14">
        <f>VLOOKUP(E2526,'Verweis Faktor'!$A:$B,2,FALSE)</f>
        <v>1</v>
      </c>
      <c r="AJ2526" s="14"/>
      <c r="AK2526" s="14" t="str">
        <f>IF(AL2526="Ja","Versandkosten",VLOOKUP(E2526,'Verweis Belegart'!$A$2:$B$9,2,FALSE))</f>
        <v>Hardware</v>
      </c>
      <c r="AL2526" s="14" t="str">
        <f t="shared" si="359"/>
        <v>Nein</v>
      </c>
      <c r="AM2526" s="14" t="str">
        <f t="shared" si="355"/>
        <v>Positiv</v>
      </c>
    </row>
    <row r="2527" spans="1:39" ht="17.25" customHeight="1" x14ac:dyDescent="0.35">
      <c r="A2527" s="17">
        <v>14573190</v>
      </c>
      <c r="B2527" s="2" t="s">
        <v>1751</v>
      </c>
      <c r="C2527" s="1">
        <v>2025001</v>
      </c>
      <c r="D2527" s="1">
        <v>2000691</v>
      </c>
      <c r="E2527" s="2" t="s">
        <v>34</v>
      </c>
      <c r="F2527" s="2" t="s">
        <v>35</v>
      </c>
      <c r="G2527" s="2" t="s">
        <v>66</v>
      </c>
      <c r="H2527" s="2" t="s">
        <v>1328</v>
      </c>
      <c r="I2527" s="2" t="s">
        <v>1329</v>
      </c>
      <c r="J2527" s="2" t="s">
        <v>103</v>
      </c>
      <c r="K2527" s="2" t="s">
        <v>83</v>
      </c>
      <c r="L2527" s="2" t="s">
        <v>410</v>
      </c>
      <c r="M2527" s="2" t="s">
        <v>411</v>
      </c>
      <c r="N2527" s="2" t="s">
        <v>412</v>
      </c>
      <c r="O2527" s="3">
        <v>10</v>
      </c>
      <c r="P2527" s="3">
        <v>218.56739999999999</v>
      </c>
      <c r="Q2527" s="3">
        <v>259</v>
      </c>
      <c r="R2527" s="3">
        <v>2590</v>
      </c>
      <c r="S2527" s="3">
        <v>40.432600000000001</v>
      </c>
      <c r="T2527" s="3">
        <v>404.33</v>
      </c>
      <c r="U2527" s="3">
        <v>15.61</v>
      </c>
      <c r="V2527" s="2" t="s">
        <v>145</v>
      </c>
      <c r="W2527" s="2" t="s">
        <v>146</v>
      </c>
      <c r="X2527" s="2" t="s">
        <v>72</v>
      </c>
      <c r="Y2527" s="19" t="str">
        <f>VLOOKUP(G2527,'Verweis Kd-Gruppe'!$A$2:$B$8,2,FALSE)</f>
        <v>EXP</v>
      </c>
      <c r="Z2527" s="19" t="str">
        <f>VLOOKUP(J2527,'Verweis Art-Gruppe'!$A$2:$B$15,2,FALSE)</f>
        <v>Geräte</v>
      </c>
      <c r="AA2527" s="19" t="str">
        <f>VLOOKUP(W2527,'Verweis Vertreter'!$A$2:$B$24,2,FALSE)</f>
        <v>Muhsin Yortanli</v>
      </c>
      <c r="AB2527" s="12">
        <f t="shared" si="351"/>
        <v>10</v>
      </c>
      <c r="AC2527" s="12">
        <f t="shared" si="356"/>
        <v>218.56739999999999</v>
      </c>
      <c r="AD2527" s="12">
        <f t="shared" si="357"/>
        <v>259</v>
      </c>
      <c r="AE2527" s="12">
        <f t="shared" si="352"/>
        <v>2590</v>
      </c>
      <c r="AF2527" s="12">
        <f t="shared" si="353"/>
        <v>40.432600000000001</v>
      </c>
      <c r="AG2527" s="12">
        <f t="shared" si="354"/>
        <v>404.33</v>
      </c>
      <c r="AH2527" s="9">
        <f t="shared" si="358"/>
        <v>0.15611196911196912</v>
      </c>
      <c r="AI2527" s="14">
        <f>VLOOKUP(E2527,'Verweis Faktor'!$A:$B,2,FALSE)</f>
        <v>1</v>
      </c>
      <c r="AJ2527" s="14"/>
      <c r="AK2527" s="14" t="str">
        <f>IF(AL2527="Ja","Versandkosten",VLOOKUP(E2527,'Verweis Belegart'!$A$2:$B$9,2,FALSE))</f>
        <v>Hardware</v>
      </c>
      <c r="AL2527" s="14" t="str">
        <f t="shared" si="359"/>
        <v>Nein</v>
      </c>
      <c r="AM2527" s="14" t="str">
        <f t="shared" si="355"/>
        <v>Positiv</v>
      </c>
    </row>
    <row r="2528" spans="1:39" ht="17.25" customHeight="1" x14ac:dyDescent="0.35">
      <c r="A2528" s="17">
        <v>14573190</v>
      </c>
      <c r="B2528" s="2" t="s">
        <v>1751</v>
      </c>
      <c r="C2528" s="1">
        <v>2025001</v>
      </c>
      <c r="D2528" s="1">
        <v>2000691</v>
      </c>
      <c r="E2528" s="2" t="s">
        <v>34</v>
      </c>
      <c r="F2528" s="2" t="s">
        <v>35</v>
      </c>
      <c r="G2528" s="2" t="s">
        <v>66</v>
      </c>
      <c r="H2528" s="2" t="s">
        <v>1328</v>
      </c>
      <c r="I2528" s="2" t="s">
        <v>1329</v>
      </c>
      <c r="J2528" s="2" t="s">
        <v>103</v>
      </c>
      <c r="K2528" s="2" t="s">
        <v>87</v>
      </c>
      <c r="L2528" s="2" t="s">
        <v>1945</v>
      </c>
      <c r="M2528" s="2" t="s">
        <v>1946</v>
      </c>
      <c r="N2528" s="2" t="s">
        <v>1213</v>
      </c>
      <c r="O2528" s="3">
        <v>5</v>
      </c>
      <c r="P2528" s="3">
        <v>95</v>
      </c>
      <c r="Q2528" s="3">
        <v>109</v>
      </c>
      <c r="R2528" s="3">
        <v>545</v>
      </c>
      <c r="S2528" s="3">
        <v>14</v>
      </c>
      <c r="T2528" s="3">
        <v>70</v>
      </c>
      <c r="U2528" s="3">
        <v>12.84</v>
      </c>
      <c r="V2528" s="2" t="s">
        <v>145</v>
      </c>
      <c r="W2528" s="2" t="s">
        <v>146</v>
      </c>
      <c r="X2528" s="2" t="s">
        <v>72</v>
      </c>
      <c r="Y2528" s="19" t="str">
        <f>VLOOKUP(G2528,'Verweis Kd-Gruppe'!$A$2:$B$8,2,FALSE)</f>
        <v>EXP</v>
      </c>
      <c r="Z2528" s="19" t="str">
        <f>VLOOKUP(J2528,'Verweis Art-Gruppe'!$A$2:$B$15,2,FALSE)</f>
        <v>Geräte</v>
      </c>
      <c r="AA2528" s="19" t="str">
        <f>VLOOKUP(W2528,'Verweis Vertreter'!$A$2:$B$24,2,FALSE)</f>
        <v>Muhsin Yortanli</v>
      </c>
      <c r="AB2528" s="12">
        <f t="shared" si="351"/>
        <v>5</v>
      </c>
      <c r="AC2528" s="12">
        <f t="shared" si="356"/>
        <v>95</v>
      </c>
      <c r="AD2528" s="12">
        <f t="shared" si="357"/>
        <v>109</v>
      </c>
      <c r="AE2528" s="12">
        <f t="shared" si="352"/>
        <v>545</v>
      </c>
      <c r="AF2528" s="12">
        <f t="shared" si="353"/>
        <v>14</v>
      </c>
      <c r="AG2528" s="12">
        <f t="shared" si="354"/>
        <v>70</v>
      </c>
      <c r="AH2528" s="9">
        <f t="shared" si="358"/>
        <v>0.12844036697247707</v>
      </c>
      <c r="AI2528" s="14">
        <f>VLOOKUP(E2528,'Verweis Faktor'!$A:$B,2,FALSE)</f>
        <v>1</v>
      </c>
      <c r="AJ2528" s="14"/>
      <c r="AK2528" s="14" t="str">
        <f>IF(AL2528="Ja","Versandkosten",VLOOKUP(E2528,'Verweis Belegart'!$A$2:$B$9,2,FALSE))</f>
        <v>Hardware</v>
      </c>
      <c r="AL2528" s="14" t="str">
        <f t="shared" si="359"/>
        <v>Nein</v>
      </c>
      <c r="AM2528" s="14" t="str">
        <f t="shared" si="355"/>
        <v>Positiv</v>
      </c>
    </row>
    <row r="2529" spans="1:39" ht="17.25" customHeight="1" x14ac:dyDescent="0.35">
      <c r="A2529" s="17">
        <v>14573190</v>
      </c>
      <c r="B2529" s="2" t="s">
        <v>1751</v>
      </c>
      <c r="C2529" s="1">
        <v>2025001</v>
      </c>
      <c r="D2529" s="1">
        <v>2000691</v>
      </c>
      <c r="E2529" s="2" t="s">
        <v>34</v>
      </c>
      <c r="F2529" s="2" t="s">
        <v>35</v>
      </c>
      <c r="G2529" s="2" t="s">
        <v>66</v>
      </c>
      <c r="H2529" s="2" t="s">
        <v>1328</v>
      </c>
      <c r="I2529" s="2" t="s">
        <v>1329</v>
      </c>
      <c r="J2529" s="2" t="s">
        <v>103</v>
      </c>
      <c r="K2529" s="2" t="s">
        <v>91</v>
      </c>
      <c r="L2529" s="2" t="s">
        <v>970</v>
      </c>
      <c r="M2529" s="2" t="s">
        <v>971</v>
      </c>
      <c r="N2529" s="2" t="s">
        <v>943</v>
      </c>
      <c r="O2529" s="3">
        <v>3</v>
      </c>
      <c r="P2529" s="3">
        <v>235</v>
      </c>
      <c r="Q2529" s="3">
        <v>249</v>
      </c>
      <c r="R2529" s="3">
        <v>747</v>
      </c>
      <c r="S2529" s="3">
        <v>14</v>
      </c>
      <c r="T2529" s="3">
        <v>42</v>
      </c>
      <c r="U2529" s="3">
        <v>5.62</v>
      </c>
      <c r="V2529" s="2" t="s">
        <v>145</v>
      </c>
      <c r="W2529" s="2" t="s">
        <v>146</v>
      </c>
      <c r="X2529" s="2" t="s">
        <v>72</v>
      </c>
      <c r="Y2529" s="19" t="str">
        <f>VLOOKUP(G2529,'Verweis Kd-Gruppe'!$A$2:$B$8,2,FALSE)</f>
        <v>EXP</v>
      </c>
      <c r="Z2529" s="19" t="str">
        <f>VLOOKUP(J2529,'Verweis Art-Gruppe'!$A$2:$B$15,2,FALSE)</f>
        <v>Geräte</v>
      </c>
      <c r="AA2529" s="19" t="str">
        <f>VLOOKUP(W2529,'Verweis Vertreter'!$A$2:$B$24,2,FALSE)</f>
        <v>Muhsin Yortanli</v>
      </c>
      <c r="AB2529" s="12">
        <f t="shared" si="351"/>
        <v>3</v>
      </c>
      <c r="AC2529" s="12">
        <f t="shared" si="356"/>
        <v>235</v>
      </c>
      <c r="AD2529" s="12">
        <f t="shared" si="357"/>
        <v>249</v>
      </c>
      <c r="AE2529" s="12">
        <f t="shared" si="352"/>
        <v>747</v>
      </c>
      <c r="AF2529" s="12">
        <f t="shared" si="353"/>
        <v>14</v>
      </c>
      <c r="AG2529" s="12">
        <f t="shared" si="354"/>
        <v>42</v>
      </c>
      <c r="AH2529" s="9">
        <f t="shared" si="358"/>
        <v>5.6224899598393573E-2</v>
      </c>
      <c r="AI2529" s="14">
        <f>VLOOKUP(E2529,'Verweis Faktor'!$A:$B,2,FALSE)</f>
        <v>1</v>
      </c>
      <c r="AJ2529" s="14"/>
      <c r="AK2529" s="14" t="str">
        <f>IF(AL2529="Ja","Versandkosten",VLOOKUP(E2529,'Verweis Belegart'!$A$2:$B$9,2,FALSE))</f>
        <v>Hardware</v>
      </c>
      <c r="AL2529" s="14" t="str">
        <f t="shared" si="359"/>
        <v>Nein</v>
      </c>
      <c r="AM2529" s="14" t="str">
        <f t="shared" si="355"/>
        <v>Positiv</v>
      </c>
    </row>
    <row r="2530" spans="1:39" ht="17.25" customHeight="1" x14ac:dyDescent="0.35">
      <c r="A2530" s="17">
        <v>14573190</v>
      </c>
      <c r="B2530" s="2" t="s">
        <v>1751</v>
      </c>
      <c r="C2530" s="1">
        <v>2025001</v>
      </c>
      <c r="D2530" s="1">
        <v>2000691</v>
      </c>
      <c r="E2530" s="2" t="s">
        <v>34</v>
      </c>
      <c r="F2530" s="2" t="s">
        <v>35</v>
      </c>
      <c r="G2530" s="2" t="s">
        <v>66</v>
      </c>
      <c r="H2530" s="2" t="s">
        <v>1328</v>
      </c>
      <c r="I2530" s="2" t="s">
        <v>1329</v>
      </c>
      <c r="J2530" s="2" t="s">
        <v>103</v>
      </c>
      <c r="K2530" s="2" t="s">
        <v>95</v>
      </c>
      <c r="L2530" s="2" t="s">
        <v>642</v>
      </c>
      <c r="M2530" s="2" t="s">
        <v>643</v>
      </c>
      <c r="N2530" s="2" t="s">
        <v>644</v>
      </c>
      <c r="O2530" s="3">
        <v>2</v>
      </c>
      <c r="P2530" s="3">
        <v>1076</v>
      </c>
      <c r="Q2530" s="3">
        <v>1175</v>
      </c>
      <c r="R2530" s="3">
        <v>2350</v>
      </c>
      <c r="S2530" s="3">
        <v>99</v>
      </c>
      <c r="T2530" s="3">
        <v>198</v>
      </c>
      <c r="U2530" s="3">
        <v>8.42</v>
      </c>
      <c r="V2530" s="2" t="s">
        <v>145</v>
      </c>
      <c r="W2530" s="2" t="s">
        <v>146</v>
      </c>
      <c r="X2530" s="2" t="s">
        <v>72</v>
      </c>
      <c r="Y2530" s="19" t="str">
        <f>VLOOKUP(G2530,'Verweis Kd-Gruppe'!$A$2:$B$8,2,FALSE)</f>
        <v>EXP</v>
      </c>
      <c r="Z2530" s="19" t="str">
        <f>VLOOKUP(J2530,'Verweis Art-Gruppe'!$A$2:$B$15,2,FALSE)</f>
        <v>Geräte</v>
      </c>
      <c r="AA2530" s="19" t="str">
        <f>VLOOKUP(W2530,'Verweis Vertreter'!$A$2:$B$24,2,FALSE)</f>
        <v>Muhsin Yortanli</v>
      </c>
      <c r="AB2530" s="12">
        <f t="shared" si="351"/>
        <v>2</v>
      </c>
      <c r="AC2530" s="12">
        <f t="shared" si="356"/>
        <v>1076</v>
      </c>
      <c r="AD2530" s="12">
        <f t="shared" si="357"/>
        <v>1175</v>
      </c>
      <c r="AE2530" s="12">
        <f t="shared" si="352"/>
        <v>2350</v>
      </c>
      <c r="AF2530" s="12">
        <f t="shared" si="353"/>
        <v>99</v>
      </c>
      <c r="AG2530" s="12">
        <f t="shared" si="354"/>
        <v>198</v>
      </c>
      <c r="AH2530" s="9">
        <f t="shared" si="358"/>
        <v>8.4255319148936164E-2</v>
      </c>
      <c r="AI2530" s="14">
        <f>VLOOKUP(E2530,'Verweis Faktor'!$A:$B,2,FALSE)</f>
        <v>1</v>
      </c>
      <c r="AJ2530" s="14"/>
      <c r="AK2530" s="14" t="str">
        <f>IF(AL2530="Ja","Versandkosten",VLOOKUP(E2530,'Verweis Belegart'!$A$2:$B$9,2,FALSE))</f>
        <v>Hardware</v>
      </c>
      <c r="AL2530" s="14" t="str">
        <f t="shared" si="359"/>
        <v>Nein</v>
      </c>
      <c r="AM2530" s="14" t="str">
        <f t="shared" si="355"/>
        <v>Positiv</v>
      </c>
    </row>
    <row r="2531" spans="1:39" ht="17.25" customHeight="1" x14ac:dyDescent="0.35">
      <c r="A2531" s="17">
        <v>14573190</v>
      </c>
      <c r="B2531" s="2" t="s">
        <v>1751</v>
      </c>
      <c r="C2531" s="1">
        <v>2025001</v>
      </c>
      <c r="D2531" s="1">
        <v>2000691</v>
      </c>
      <c r="E2531" s="2" t="s">
        <v>34</v>
      </c>
      <c r="F2531" s="2" t="s">
        <v>35</v>
      </c>
      <c r="G2531" s="2" t="s">
        <v>66</v>
      </c>
      <c r="H2531" s="2" t="s">
        <v>1328</v>
      </c>
      <c r="I2531" s="2" t="s">
        <v>1329</v>
      </c>
      <c r="J2531" s="2" t="s">
        <v>103</v>
      </c>
      <c r="K2531" s="2" t="s">
        <v>99</v>
      </c>
      <c r="L2531" s="2" t="s">
        <v>1947</v>
      </c>
      <c r="M2531" s="2" t="s">
        <v>1948</v>
      </c>
      <c r="N2531" s="2" t="s">
        <v>1949</v>
      </c>
      <c r="O2531" s="3">
        <v>2</v>
      </c>
      <c r="P2531" s="3">
        <v>750</v>
      </c>
      <c r="Q2531" s="3">
        <v>765</v>
      </c>
      <c r="R2531" s="3">
        <v>1530</v>
      </c>
      <c r="S2531" s="3">
        <v>15</v>
      </c>
      <c r="T2531" s="3">
        <v>30</v>
      </c>
      <c r="U2531" s="3">
        <v>1.96</v>
      </c>
      <c r="V2531" s="2" t="s">
        <v>145</v>
      </c>
      <c r="W2531" s="2" t="s">
        <v>146</v>
      </c>
      <c r="X2531" s="2" t="s">
        <v>72</v>
      </c>
      <c r="Y2531" s="19" t="str">
        <f>VLOOKUP(G2531,'Verweis Kd-Gruppe'!$A$2:$B$8,2,FALSE)</f>
        <v>EXP</v>
      </c>
      <c r="Z2531" s="19" t="str">
        <f>VLOOKUP(J2531,'Verweis Art-Gruppe'!$A$2:$B$15,2,FALSE)</f>
        <v>Geräte</v>
      </c>
      <c r="AA2531" s="19" t="str">
        <f>VLOOKUP(W2531,'Verweis Vertreter'!$A$2:$B$24,2,FALSE)</f>
        <v>Muhsin Yortanli</v>
      </c>
      <c r="AB2531" s="12">
        <f t="shared" si="351"/>
        <v>2</v>
      </c>
      <c r="AC2531" s="12">
        <f t="shared" si="356"/>
        <v>750</v>
      </c>
      <c r="AD2531" s="12">
        <f t="shared" si="357"/>
        <v>765</v>
      </c>
      <c r="AE2531" s="12">
        <f t="shared" si="352"/>
        <v>1530</v>
      </c>
      <c r="AF2531" s="12">
        <f t="shared" si="353"/>
        <v>15</v>
      </c>
      <c r="AG2531" s="12">
        <f t="shared" si="354"/>
        <v>30</v>
      </c>
      <c r="AH2531" s="9">
        <f t="shared" si="358"/>
        <v>1.9607843137254902E-2</v>
      </c>
      <c r="AI2531" s="14">
        <f>VLOOKUP(E2531,'Verweis Faktor'!$A:$B,2,FALSE)</f>
        <v>1</v>
      </c>
      <c r="AJ2531" s="14"/>
      <c r="AK2531" s="14" t="str">
        <f>IF(AL2531="Ja","Versandkosten",VLOOKUP(E2531,'Verweis Belegart'!$A$2:$B$9,2,FALSE))</f>
        <v>Hardware</v>
      </c>
      <c r="AL2531" s="14" t="str">
        <f t="shared" si="359"/>
        <v>Nein</v>
      </c>
      <c r="AM2531" s="14" t="str">
        <f t="shared" si="355"/>
        <v>Positiv</v>
      </c>
    </row>
    <row r="2532" spans="1:39" ht="17.25" customHeight="1" x14ac:dyDescent="0.35">
      <c r="A2532" s="17">
        <v>14573190</v>
      </c>
      <c r="B2532" s="2" t="s">
        <v>1751</v>
      </c>
      <c r="C2532" s="1">
        <v>2025001</v>
      </c>
      <c r="D2532" s="1">
        <v>2000691</v>
      </c>
      <c r="E2532" s="2" t="s">
        <v>34</v>
      </c>
      <c r="F2532" s="2" t="s">
        <v>35</v>
      </c>
      <c r="G2532" s="2" t="s">
        <v>66</v>
      </c>
      <c r="H2532" s="2" t="s">
        <v>1328</v>
      </c>
      <c r="I2532" s="2" t="s">
        <v>1329</v>
      </c>
      <c r="J2532" s="2" t="s">
        <v>103</v>
      </c>
      <c r="K2532" s="2" t="s">
        <v>103</v>
      </c>
      <c r="L2532" s="2" t="s">
        <v>1324</v>
      </c>
      <c r="M2532" s="2" t="s">
        <v>1325</v>
      </c>
      <c r="N2532" s="2" t="s">
        <v>515</v>
      </c>
      <c r="O2532" s="3">
        <v>5</v>
      </c>
      <c r="P2532" s="3">
        <v>86</v>
      </c>
      <c r="Q2532" s="3">
        <v>89</v>
      </c>
      <c r="R2532" s="3">
        <v>445</v>
      </c>
      <c r="S2532" s="3">
        <v>3</v>
      </c>
      <c r="T2532" s="3">
        <v>15</v>
      </c>
      <c r="U2532" s="3">
        <v>3.37</v>
      </c>
      <c r="V2532" s="2" t="s">
        <v>145</v>
      </c>
      <c r="W2532" s="2" t="s">
        <v>146</v>
      </c>
      <c r="X2532" s="2" t="s">
        <v>72</v>
      </c>
      <c r="Y2532" s="19" t="str">
        <f>VLOOKUP(G2532,'Verweis Kd-Gruppe'!$A$2:$B$8,2,FALSE)</f>
        <v>EXP</v>
      </c>
      <c r="Z2532" s="19" t="str">
        <f>VLOOKUP(J2532,'Verweis Art-Gruppe'!$A$2:$B$15,2,FALSE)</f>
        <v>Geräte</v>
      </c>
      <c r="AA2532" s="19" t="str">
        <f>VLOOKUP(W2532,'Verweis Vertreter'!$A$2:$B$24,2,FALSE)</f>
        <v>Muhsin Yortanli</v>
      </c>
      <c r="AB2532" s="12">
        <f t="shared" si="351"/>
        <v>5</v>
      </c>
      <c r="AC2532" s="12">
        <f t="shared" si="356"/>
        <v>86</v>
      </c>
      <c r="AD2532" s="12">
        <f t="shared" si="357"/>
        <v>89</v>
      </c>
      <c r="AE2532" s="12">
        <f t="shared" si="352"/>
        <v>445</v>
      </c>
      <c r="AF2532" s="12">
        <f t="shared" si="353"/>
        <v>3</v>
      </c>
      <c r="AG2532" s="12">
        <f t="shared" si="354"/>
        <v>15</v>
      </c>
      <c r="AH2532" s="9">
        <f t="shared" si="358"/>
        <v>3.3707865168539325E-2</v>
      </c>
      <c r="AI2532" s="14">
        <f>VLOOKUP(E2532,'Verweis Faktor'!$A:$B,2,FALSE)</f>
        <v>1</v>
      </c>
      <c r="AJ2532" s="14"/>
      <c r="AK2532" s="14" t="str">
        <f>IF(AL2532="Ja","Versandkosten",VLOOKUP(E2532,'Verweis Belegart'!$A$2:$B$9,2,FALSE))</f>
        <v>Hardware</v>
      </c>
      <c r="AL2532" s="14" t="str">
        <f t="shared" si="359"/>
        <v>Nein</v>
      </c>
      <c r="AM2532" s="14" t="str">
        <f t="shared" si="355"/>
        <v>Positiv</v>
      </c>
    </row>
    <row r="2533" spans="1:39" ht="17.25" customHeight="1" x14ac:dyDescent="0.35">
      <c r="A2533" s="17">
        <v>14573200</v>
      </c>
      <c r="B2533" s="2" t="s">
        <v>1751</v>
      </c>
      <c r="C2533" s="1">
        <v>2025001</v>
      </c>
      <c r="D2533" s="1">
        <v>2000692</v>
      </c>
      <c r="E2533" s="2" t="s">
        <v>34</v>
      </c>
      <c r="F2533" s="2" t="s">
        <v>142</v>
      </c>
      <c r="G2533" s="2" t="s">
        <v>25</v>
      </c>
      <c r="H2533" s="2" t="s">
        <v>801</v>
      </c>
      <c r="I2533" s="2" t="s">
        <v>802</v>
      </c>
      <c r="J2533" s="2" t="s">
        <v>103</v>
      </c>
      <c r="K2533" s="2" t="s">
        <v>28</v>
      </c>
      <c r="L2533" s="2" t="s">
        <v>232</v>
      </c>
      <c r="M2533" s="2" t="s">
        <v>233</v>
      </c>
      <c r="N2533" s="2" t="s">
        <v>234</v>
      </c>
      <c r="O2533" s="3">
        <v>1</v>
      </c>
      <c r="P2533" s="3">
        <v>251.29089999999999</v>
      </c>
      <c r="Q2533" s="3">
        <v>269</v>
      </c>
      <c r="R2533" s="3">
        <v>269</v>
      </c>
      <c r="S2533" s="3">
        <v>17.709099999999999</v>
      </c>
      <c r="T2533" s="3">
        <v>17.71</v>
      </c>
      <c r="U2533" s="3">
        <v>6.58</v>
      </c>
      <c r="V2533" s="2" t="s">
        <v>427</v>
      </c>
      <c r="W2533" s="2" t="s">
        <v>428</v>
      </c>
      <c r="X2533" s="2" t="s">
        <v>197</v>
      </c>
      <c r="Y2533" s="19" t="str">
        <f>VLOOKUP(G2533,'Verweis Kd-Gruppe'!$A$2:$B$8,2,FALSE)</f>
        <v>FHK</v>
      </c>
      <c r="Z2533" s="19" t="str">
        <f>VLOOKUP(J2533,'Verweis Art-Gruppe'!$A$2:$B$15,2,FALSE)</f>
        <v>Geräte</v>
      </c>
      <c r="AA2533" s="19" t="str">
        <f>VLOOKUP(W2533,'Verweis Vertreter'!$A$2:$B$24,2,FALSE)</f>
        <v>Zentrale</v>
      </c>
      <c r="AB2533" s="12">
        <f t="shared" si="351"/>
        <v>1</v>
      </c>
      <c r="AC2533" s="12">
        <f t="shared" si="356"/>
        <v>251.29089999999999</v>
      </c>
      <c r="AD2533" s="12">
        <f t="shared" si="357"/>
        <v>269</v>
      </c>
      <c r="AE2533" s="12">
        <f t="shared" si="352"/>
        <v>269</v>
      </c>
      <c r="AF2533" s="12">
        <f t="shared" si="353"/>
        <v>17.709099999999999</v>
      </c>
      <c r="AG2533" s="12">
        <f t="shared" si="354"/>
        <v>17.71</v>
      </c>
      <c r="AH2533" s="9">
        <f t="shared" si="358"/>
        <v>6.5836431226765801E-2</v>
      </c>
      <c r="AI2533" s="14">
        <f>VLOOKUP(E2533,'Verweis Faktor'!$A:$B,2,FALSE)</f>
        <v>1</v>
      </c>
      <c r="AJ2533" s="14"/>
      <c r="AK2533" s="14" t="str">
        <f>IF(AL2533="Ja","Versandkosten",VLOOKUP(E2533,'Verweis Belegart'!$A$2:$B$9,2,FALSE))</f>
        <v>Hardware</v>
      </c>
      <c r="AL2533" s="14" t="str">
        <f t="shared" si="359"/>
        <v>Nein</v>
      </c>
      <c r="AM2533" s="14" t="str">
        <f t="shared" si="355"/>
        <v>Positiv</v>
      </c>
    </row>
    <row r="2534" spans="1:39" ht="17.25" customHeight="1" x14ac:dyDescent="0.35">
      <c r="A2534" s="17">
        <v>14573234</v>
      </c>
      <c r="B2534" s="2" t="s">
        <v>1751</v>
      </c>
      <c r="C2534" s="1">
        <v>2025001</v>
      </c>
      <c r="D2534" s="1">
        <v>2000693</v>
      </c>
      <c r="E2534" s="2" t="s">
        <v>34</v>
      </c>
      <c r="F2534" s="2" t="s">
        <v>142</v>
      </c>
      <c r="G2534" s="2" t="s">
        <v>25</v>
      </c>
      <c r="H2534" s="2" t="s">
        <v>725</v>
      </c>
      <c r="I2534" s="2" t="s">
        <v>726</v>
      </c>
      <c r="J2534" s="2" t="s">
        <v>103</v>
      </c>
      <c r="K2534" s="2" t="s">
        <v>28</v>
      </c>
      <c r="L2534" s="2" t="s">
        <v>88</v>
      </c>
      <c r="M2534" s="2" t="s">
        <v>89</v>
      </c>
      <c r="N2534" s="2" t="s">
        <v>90</v>
      </c>
      <c r="O2534" s="3">
        <v>1</v>
      </c>
      <c r="P2534" s="3">
        <v>530.07069999999999</v>
      </c>
      <c r="Q2534" s="3">
        <v>555</v>
      </c>
      <c r="R2534" s="3">
        <v>555</v>
      </c>
      <c r="S2534" s="3">
        <v>24.929300000000001</v>
      </c>
      <c r="T2534" s="3">
        <v>24.93</v>
      </c>
      <c r="U2534" s="3">
        <v>4.49</v>
      </c>
      <c r="V2534" s="2" t="s">
        <v>413</v>
      </c>
      <c r="W2534" s="2" t="s">
        <v>414</v>
      </c>
      <c r="X2534" s="2" t="s">
        <v>419</v>
      </c>
      <c r="Y2534" s="19" t="str">
        <f>VLOOKUP(G2534,'Verweis Kd-Gruppe'!$A$2:$B$8,2,FALSE)</f>
        <v>FHK</v>
      </c>
      <c r="Z2534" s="19" t="str">
        <f>VLOOKUP(J2534,'Verweis Art-Gruppe'!$A$2:$B$15,2,FALSE)</f>
        <v>Geräte</v>
      </c>
      <c r="AA2534" s="19" t="str">
        <f>VLOOKUP(W2534,'Verweis Vertreter'!$A$2:$B$24,2,FALSE)</f>
        <v>Zentrale</v>
      </c>
      <c r="AB2534" s="12">
        <f t="shared" si="351"/>
        <v>1</v>
      </c>
      <c r="AC2534" s="12">
        <f t="shared" si="356"/>
        <v>530.07069999999999</v>
      </c>
      <c r="AD2534" s="12">
        <f t="shared" si="357"/>
        <v>555</v>
      </c>
      <c r="AE2534" s="12">
        <f t="shared" si="352"/>
        <v>555</v>
      </c>
      <c r="AF2534" s="12">
        <f t="shared" si="353"/>
        <v>24.929300000000001</v>
      </c>
      <c r="AG2534" s="12">
        <f t="shared" si="354"/>
        <v>24.93</v>
      </c>
      <c r="AH2534" s="9">
        <f t="shared" si="358"/>
        <v>4.4918918918918915E-2</v>
      </c>
      <c r="AI2534" s="14">
        <f>VLOOKUP(E2534,'Verweis Faktor'!$A:$B,2,FALSE)</f>
        <v>1</v>
      </c>
      <c r="AJ2534" s="14"/>
      <c r="AK2534" s="14" t="str">
        <f>IF(AL2534="Ja","Versandkosten",VLOOKUP(E2534,'Verweis Belegart'!$A$2:$B$9,2,FALSE))</f>
        <v>Hardware</v>
      </c>
      <c r="AL2534" s="14" t="str">
        <f t="shared" si="359"/>
        <v>Nein</v>
      </c>
      <c r="AM2534" s="14" t="str">
        <f t="shared" si="355"/>
        <v>Positiv</v>
      </c>
    </row>
    <row r="2535" spans="1:39" ht="17.25" customHeight="1" x14ac:dyDescent="0.35">
      <c r="A2535" s="17">
        <v>14573234</v>
      </c>
      <c r="B2535" s="2" t="s">
        <v>1751</v>
      </c>
      <c r="C2535" s="1">
        <v>2025001</v>
      </c>
      <c r="D2535" s="1">
        <v>2000693</v>
      </c>
      <c r="E2535" s="2" t="s">
        <v>34</v>
      </c>
      <c r="F2535" s="2" t="s">
        <v>142</v>
      </c>
      <c r="G2535" s="2" t="s">
        <v>25</v>
      </c>
      <c r="H2535" s="2" t="s">
        <v>725</v>
      </c>
      <c r="I2535" s="2" t="s">
        <v>726</v>
      </c>
      <c r="J2535" s="2" t="s">
        <v>103</v>
      </c>
      <c r="K2535" s="2" t="s">
        <v>45</v>
      </c>
      <c r="L2535" s="2" t="s">
        <v>845</v>
      </c>
      <c r="M2535" s="2" t="s">
        <v>846</v>
      </c>
      <c r="N2535" s="2" t="s">
        <v>128</v>
      </c>
      <c r="O2535" s="3">
        <v>1</v>
      </c>
      <c r="P2535" s="3">
        <v>190.3897</v>
      </c>
      <c r="Q2535" s="3">
        <v>209</v>
      </c>
      <c r="R2535" s="3">
        <v>209</v>
      </c>
      <c r="S2535" s="3">
        <v>18.610299999999999</v>
      </c>
      <c r="T2535" s="3">
        <v>18.61</v>
      </c>
      <c r="U2535" s="3">
        <v>8.9</v>
      </c>
      <c r="V2535" s="2" t="s">
        <v>413</v>
      </c>
      <c r="W2535" s="2" t="s">
        <v>414</v>
      </c>
      <c r="X2535" s="2" t="s">
        <v>419</v>
      </c>
      <c r="Y2535" s="19" t="str">
        <f>VLOOKUP(G2535,'Verweis Kd-Gruppe'!$A$2:$B$8,2,FALSE)</f>
        <v>FHK</v>
      </c>
      <c r="Z2535" s="19" t="str">
        <f>VLOOKUP(J2535,'Verweis Art-Gruppe'!$A$2:$B$15,2,FALSE)</f>
        <v>Geräte</v>
      </c>
      <c r="AA2535" s="19" t="str">
        <f>VLOOKUP(W2535,'Verweis Vertreter'!$A$2:$B$24,2,FALSE)</f>
        <v>Zentrale</v>
      </c>
      <c r="AB2535" s="12">
        <f t="shared" si="351"/>
        <v>1</v>
      </c>
      <c r="AC2535" s="12">
        <f t="shared" si="356"/>
        <v>190.3897</v>
      </c>
      <c r="AD2535" s="12">
        <f t="shared" si="357"/>
        <v>209</v>
      </c>
      <c r="AE2535" s="12">
        <f t="shared" si="352"/>
        <v>209</v>
      </c>
      <c r="AF2535" s="12">
        <f t="shared" si="353"/>
        <v>18.610299999999999</v>
      </c>
      <c r="AG2535" s="12">
        <f t="shared" si="354"/>
        <v>18.61</v>
      </c>
      <c r="AH2535" s="9">
        <f t="shared" si="358"/>
        <v>8.9043062200956938E-2</v>
      </c>
      <c r="AI2535" s="14">
        <f>VLOOKUP(E2535,'Verweis Faktor'!$A:$B,2,FALSE)</f>
        <v>1</v>
      </c>
      <c r="AJ2535" s="14"/>
      <c r="AK2535" s="14" t="str">
        <f>IF(AL2535="Ja","Versandkosten",VLOOKUP(E2535,'Verweis Belegart'!$A$2:$B$9,2,FALSE))</f>
        <v>Hardware</v>
      </c>
      <c r="AL2535" s="14" t="str">
        <f t="shared" si="359"/>
        <v>Nein</v>
      </c>
      <c r="AM2535" s="14" t="str">
        <f t="shared" si="355"/>
        <v>Positiv</v>
      </c>
    </row>
    <row r="2536" spans="1:39" ht="17.25" customHeight="1" x14ac:dyDescent="0.35">
      <c r="A2536" s="17">
        <v>14573234</v>
      </c>
      <c r="B2536" s="2" t="s">
        <v>1751</v>
      </c>
      <c r="C2536" s="1">
        <v>2025001</v>
      </c>
      <c r="D2536" s="1">
        <v>2000693</v>
      </c>
      <c r="E2536" s="2" t="s">
        <v>34</v>
      </c>
      <c r="F2536" s="2" t="s">
        <v>142</v>
      </c>
      <c r="G2536" s="2" t="s">
        <v>25</v>
      </c>
      <c r="H2536" s="2" t="s">
        <v>725</v>
      </c>
      <c r="I2536" s="2" t="s">
        <v>726</v>
      </c>
      <c r="J2536" s="2" t="s">
        <v>2228</v>
      </c>
      <c r="K2536" s="2" t="s">
        <v>49</v>
      </c>
      <c r="L2536" s="2" t="s">
        <v>1386</v>
      </c>
      <c r="M2536" s="2" t="s">
        <v>1387</v>
      </c>
      <c r="N2536" s="2"/>
      <c r="O2536" s="3">
        <v>1</v>
      </c>
      <c r="P2536" s="3">
        <v>0</v>
      </c>
      <c r="Q2536" s="3">
        <v>0</v>
      </c>
      <c r="R2536" s="3">
        <v>0</v>
      </c>
      <c r="S2536" s="3"/>
      <c r="T2536" s="3">
        <v>0</v>
      </c>
      <c r="U2536" s="3"/>
      <c r="V2536" s="2" t="s">
        <v>413</v>
      </c>
      <c r="W2536" s="2" t="s">
        <v>414</v>
      </c>
      <c r="X2536" s="2" t="s">
        <v>419</v>
      </c>
      <c r="Y2536" s="19" t="str">
        <f>VLOOKUP(G2536,'Verweis Kd-Gruppe'!$A$2:$B$8,2,FALSE)</f>
        <v>FHK</v>
      </c>
      <c r="Z2536" s="19" t="str">
        <f>VLOOKUP(J2536,'Verweis Art-Gruppe'!$A$2:$B$15,2,FALSE)</f>
        <v>Marketing</v>
      </c>
      <c r="AA2536" s="19" t="str">
        <f>VLOOKUP(W2536,'Verweis Vertreter'!$A$2:$B$24,2,FALSE)</f>
        <v>Zentrale</v>
      </c>
      <c r="AB2536" s="12">
        <f t="shared" si="351"/>
        <v>1</v>
      </c>
      <c r="AC2536" s="12">
        <f t="shared" si="356"/>
        <v>0</v>
      </c>
      <c r="AD2536" s="12">
        <f t="shared" si="357"/>
        <v>0</v>
      </c>
      <c r="AE2536" s="12">
        <f t="shared" si="352"/>
        <v>0</v>
      </c>
      <c r="AF2536" s="12">
        <f t="shared" si="353"/>
        <v>0</v>
      </c>
      <c r="AG2536" s="12">
        <f t="shared" si="354"/>
        <v>0</v>
      </c>
      <c r="AH2536" s="9">
        <f t="shared" si="358"/>
        <v>0</v>
      </c>
      <c r="AI2536" s="14">
        <f>VLOOKUP(E2536,'Verweis Faktor'!$A:$B,2,FALSE)</f>
        <v>1</v>
      </c>
      <c r="AJ2536" s="14"/>
      <c r="AK2536" s="14" t="str">
        <f>IF(AL2536="Ja","Versandkosten",VLOOKUP(E2536,'Verweis Belegart'!$A$2:$B$9,2,FALSE))</f>
        <v>Hardware</v>
      </c>
      <c r="AL2536" s="14" t="str">
        <f t="shared" si="359"/>
        <v>Nein</v>
      </c>
      <c r="AM2536" s="14" t="str">
        <f t="shared" si="355"/>
        <v>Positiv</v>
      </c>
    </row>
    <row r="2537" spans="1:39" ht="17.25" customHeight="1" x14ac:dyDescent="0.35">
      <c r="A2537" s="17">
        <v>14573229</v>
      </c>
      <c r="B2537" s="2" t="s">
        <v>1751</v>
      </c>
      <c r="C2537" s="1">
        <v>2025001</v>
      </c>
      <c r="D2537" s="1">
        <v>2000694</v>
      </c>
      <c r="E2537" s="2" t="s">
        <v>34</v>
      </c>
      <c r="F2537" s="2" t="s">
        <v>142</v>
      </c>
      <c r="G2537" s="2" t="s">
        <v>36</v>
      </c>
      <c r="H2537" s="2" t="s">
        <v>574</v>
      </c>
      <c r="I2537" s="2" t="s">
        <v>575</v>
      </c>
      <c r="J2537" s="2" t="s">
        <v>2791</v>
      </c>
      <c r="K2537" s="2" t="s">
        <v>28</v>
      </c>
      <c r="L2537" s="2" t="s">
        <v>249</v>
      </c>
      <c r="M2537" s="2" t="s">
        <v>250</v>
      </c>
      <c r="N2537" s="2" t="s">
        <v>122</v>
      </c>
      <c r="O2537" s="3">
        <v>1</v>
      </c>
      <c r="P2537" s="3">
        <v>0</v>
      </c>
      <c r="Q2537" s="3">
        <v>19.899999999999999</v>
      </c>
      <c r="R2537" s="3">
        <v>19.899999999999999</v>
      </c>
      <c r="S2537" s="3">
        <v>19.899999999999999</v>
      </c>
      <c r="T2537" s="3">
        <v>19.899999999999999</v>
      </c>
      <c r="U2537" s="3"/>
      <c r="V2537" s="2" t="s">
        <v>235</v>
      </c>
      <c r="W2537" s="2" t="s">
        <v>236</v>
      </c>
      <c r="X2537" s="2" t="s">
        <v>59</v>
      </c>
      <c r="Y2537" s="19" t="str">
        <f>VLOOKUP(G2537,'Verweis Kd-Gruppe'!$A$2:$B$8,2,FALSE)</f>
        <v>GRK</v>
      </c>
      <c r="Z2537" s="19" t="str">
        <f>VLOOKUP(J2537,'Verweis Art-Gruppe'!$A$2:$B$15,2,FALSE)</f>
        <v>Sonstige</v>
      </c>
      <c r="AA2537" s="19" t="str">
        <f>VLOOKUP(W2537,'Verweis Vertreter'!$A$2:$B$24,2,FALSE)</f>
        <v>Patrick Verfürth</v>
      </c>
      <c r="AB2537" s="12">
        <f t="shared" si="351"/>
        <v>1</v>
      </c>
      <c r="AC2537" s="12">
        <f t="shared" si="356"/>
        <v>0</v>
      </c>
      <c r="AD2537" s="12">
        <f t="shared" si="357"/>
        <v>19.899999999999999</v>
      </c>
      <c r="AE2537" s="12">
        <f t="shared" si="352"/>
        <v>19.899999999999999</v>
      </c>
      <c r="AF2537" s="12">
        <f t="shared" si="353"/>
        <v>19.899999999999999</v>
      </c>
      <c r="AG2537" s="12">
        <f t="shared" si="354"/>
        <v>19.899999999999999</v>
      </c>
      <c r="AH2537" s="9">
        <f t="shared" si="358"/>
        <v>1</v>
      </c>
      <c r="AI2537" s="14">
        <f>VLOOKUP(E2537,'Verweis Faktor'!$A:$B,2,FALSE)</f>
        <v>1</v>
      </c>
      <c r="AJ2537" s="14"/>
      <c r="AK2537" s="14" t="str">
        <f>IF(AL2537="Ja","Versandkosten",VLOOKUP(E2537,'Verweis Belegart'!$A$2:$B$9,2,FALSE))</f>
        <v>Versandkosten</v>
      </c>
      <c r="AL2537" s="14" t="str">
        <f t="shared" si="359"/>
        <v>Ja</v>
      </c>
      <c r="AM2537" s="14" t="str">
        <f t="shared" si="355"/>
        <v>Positiv</v>
      </c>
    </row>
    <row r="2538" spans="1:39" ht="17.25" customHeight="1" x14ac:dyDescent="0.35">
      <c r="A2538" s="17">
        <v>14573229</v>
      </c>
      <c r="B2538" s="2" t="s">
        <v>1751</v>
      </c>
      <c r="C2538" s="1">
        <v>2025001</v>
      </c>
      <c r="D2538" s="1">
        <v>2000694</v>
      </c>
      <c r="E2538" s="2" t="s">
        <v>34</v>
      </c>
      <c r="F2538" s="2" t="s">
        <v>142</v>
      </c>
      <c r="G2538" s="2" t="s">
        <v>36</v>
      </c>
      <c r="H2538" s="2" t="s">
        <v>574</v>
      </c>
      <c r="I2538" s="2" t="s">
        <v>575</v>
      </c>
      <c r="J2538" s="2" t="s">
        <v>304</v>
      </c>
      <c r="K2538" s="2" t="s">
        <v>45</v>
      </c>
      <c r="L2538" s="2" t="s">
        <v>491</v>
      </c>
      <c r="M2538" s="2" t="s">
        <v>492</v>
      </c>
      <c r="N2538" s="2" t="s">
        <v>493</v>
      </c>
      <c r="O2538" s="3">
        <v>1</v>
      </c>
      <c r="P2538" s="3">
        <v>222.61</v>
      </c>
      <c r="Q2538" s="3">
        <v>229</v>
      </c>
      <c r="R2538" s="3">
        <v>229</v>
      </c>
      <c r="S2538" s="3">
        <v>6.39</v>
      </c>
      <c r="T2538" s="3">
        <v>6.39</v>
      </c>
      <c r="U2538" s="3">
        <v>2.79</v>
      </c>
      <c r="V2538" s="2" t="s">
        <v>235</v>
      </c>
      <c r="W2538" s="2" t="s">
        <v>236</v>
      </c>
      <c r="X2538" s="2" t="s">
        <v>59</v>
      </c>
      <c r="Y2538" s="19" t="str">
        <f>VLOOKUP(G2538,'Verweis Kd-Gruppe'!$A$2:$B$8,2,FALSE)</f>
        <v>GRK</v>
      </c>
      <c r="Z2538" s="19" t="str">
        <f>VLOOKUP(J2538,'Verweis Art-Gruppe'!$A$2:$B$15,2,FALSE)</f>
        <v>Zubehör</v>
      </c>
      <c r="AA2538" s="19" t="str">
        <f>VLOOKUP(W2538,'Verweis Vertreter'!$A$2:$B$24,2,FALSE)</f>
        <v>Patrick Verfürth</v>
      </c>
      <c r="AB2538" s="12">
        <f t="shared" si="351"/>
        <v>1</v>
      </c>
      <c r="AC2538" s="12">
        <f t="shared" si="356"/>
        <v>222.61</v>
      </c>
      <c r="AD2538" s="12">
        <f t="shared" si="357"/>
        <v>229</v>
      </c>
      <c r="AE2538" s="12">
        <f t="shared" si="352"/>
        <v>229</v>
      </c>
      <c r="AF2538" s="12">
        <f t="shared" si="353"/>
        <v>6.39</v>
      </c>
      <c r="AG2538" s="12">
        <f t="shared" si="354"/>
        <v>6.39</v>
      </c>
      <c r="AH2538" s="9">
        <f t="shared" si="358"/>
        <v>2.7903930131004364E-2</v>
      </c>
      <c r="AI2538" s="14">
        <f>VLOOKUP(E2538,'Verweis Faktor'!$A:$B,2,FALSE)</f>
        <v>1</v>
      </c>
      <c r="AJ2538" s="14"/>
      <c r="AK2538" s="14" t="str">
        <f>IF(AL2538="Ja","Versandkosten",VLOOKUP(E2538,'Verweis Belegart'!$A$2:$B$9,2,FALSE))</f>
        <v>Hardware</v>
      </c>
      <c r="AL2538" s="14" t="str">
        <f t="shared" si="359"/>
        <v>Nein</v>
      </c>
      <c r="AM2538" s="14" t="str">
        <f t="shared" si="355"/>
        <v>Positiv</v>
      </c>
    </row>
    <row r="2539" spans="1:39" ht="17.25" customHeight="1" x14ac:dyDescent="0.35">
      <c r="A2539" s="17">
        <v>14573241</v>
      </c>
      <c r="B2539" s="2" t="s">
        <v>1751</v>
      </c>
      <c r="C2539" s="1">
        <v>2025001</v>
      </c>
      <c r="D2539" s="1">
        <v>2000695</v>
      </c>
      <c r="E2539" s="2" t="s">
        <v>34</v>
      </c>
      <c r="F2539" s="2" t="s">
        <v>53</v>
      </c>
      <c r="G2539" s="2" t="s">
        <v>66</v>
      </c>
      <c r="H2539" s="2" t="s">
        <v>1314</v>
      </c>
      <c r="I2539" s="2" t="s">
        <v>1315</v>
      </c>
      <c r="J2539" s="2" t="s">
        <v>103</v>
      </c>
      <c r="K2539" s="2" t="s">
        <v>28</v>
      </c>
      <c r="L2539" s="2" t="s">
        <v>993</v>
      </c>
      <c r="M2539" s="2" t="s">
        <v>994</v>
      </c>
      <c r="N2539" s="2" t="s">
        <v>457</v>
      </c>
      <c r="O2539" s="3">
        <v>2</v>
      </c>
      <c r="P2539" s="3">
        <v>863.52620000000002</v>
      </c>
      <c r="Q2539" s="3">
        <v>839</v>
      </c>
      <c r="R2539" s="3">
        <v>1678</v>
      </c>
      <c r="S2539" s="3">
        <v>-24.526199999999999</v>
      </c>
      <c r="T2539" s="3">
        <v>-49.05</v>
      </c>
      <c r="U2539" s="3">
        <v>-2.92</v>
      </c>
      <c r="V2539" s="2" t="s">
        <v>813</v>
      </c>
      <c r="W2539" s="2" t="s">
        <v>814</v>
      </c>
      <c r="X2539" s="2" t="s">
        <v>72</v>
      </c>
      <c r="Y2539" s="19" t="str">
        <f>VLOOKUP(G2539,'Verweis Kd-Gruppe'!$A$2:$B$8,2,FALSE)</f>
        <v>EXP</v>
      </c>
      <c r="Z2539" s="19" t="str">
        <f>VLOOKUP(J2539,'Verweis Art-Gruppe'!$A$2:$B$15,2,FALSE)</f>
        <v>Geräte</v>
      </c>
      <c r="AA2539" s="19" t="str">
        <f>VLOOKUP(W2539,'Verweis Vertreter'!$A$2:$B$24,2,FALSE)</f>
        <v>Sokol Kapaj</v>
      </c>
      <c r="AB2539" s="12">
        <f t="shared" si="351"/>
        <v>2</v>
      </c>
      <c r="AC2539" s="12">
        <f t="shared" si="356"/>
        <v>863.52620000000002</v>
      </c>
      <c r="AD2539" s="12">
        <f t="shared" si="357"/>
        <v>839</v>
      </c>
      <c r="AE2539" s="12">
        <f t="shared" si="352"/>
        <v>1678</v>
      </c>
      <c r="AF2539" s="12">
        <f t="shared" si="353"/>
        <v>-24.526199999999999</v>
      </c>
      <c r="AG2539" s="12">
        <f t="shared" si="354"/>
        <v>-49.05</v>
      </c>
      <c r="AH2539" s="9">
        <f t="shared" si="358"/>
        <v>-2.9231227651966625E-2</v>
      </c>
      <c r="AI2539" s="14">
        <f>VLOOKUP(E2539,'Verweis Faktor'!$A:$B,2,FALSE)</f>
        <v>1</v>
      </c>
      <c r="AJ2539" s="14"/>
      <c r="AK2539" s="14" t="str">
        <f>IF(AL2539="Ja","Versandkosten",VLOOKUP(E2539,'Verweis Belegart'!$A$2:$B$9,2,FALSE))</f>
        <v>Hardware</v>
      </c>
      <c r="AL2539" s="14" t="str">
        <f t="shared" si="359"/>
        <v>Nein</v>
      </c>
      <c r="AM2539" s="14" t="str">
        <f t="shared" si="355"/>
        <v>Negativ</v>
      </c>
    </row>
    <row r="2540" spans="1:39" ht="17.25" customHeight="1" x14ac:dyDescent="0.35">
      <c r="A2540" s="17">
        <v>14573241</v>
      </c>
      <c r="B2540" s="2" t="s">
        <v>1751</v>
      </c>
      <c r="C2540" s="1">
        <v>2025001</v>
      </c>
      <c r="D2540" s="1">
        <v>2000695</v>
      </c>
      <c r="E2540" s="2" t="s">
        <v>34</v>
      </c>
      <c r="F2540" s="2" t="s">
        <v>53</v>
      </c>
      <c r="G2540" s="2" t="s">
        <v>66</v>
      </c>
      <c r="H2540" s="2" t="s">
        <v>1314</v>
      </c>
      <c r="I2540" s="2" t="s">
        <v>1315</v>
      </c>
      <c r="J2540" s="2" t="s">
        <v>103</v>
      </c>
      <c r="K2540" s="2" t="s">
        <v>45</v>
      </c>
      <c r="L2540" s="2" t="s">
        <v>1950</v>
      </c>
      <c r="M2540" s="2" t="s">
        <v>1951</v>
      </c>
      <c r="N2540" s="2" t="s">
        <v>1805</v>
      </c>
      <c r="O2540" s="3">
        <v>1</v>
      </c>
      <c r="P2540" s="3">
        <v>819</v>
      </c>
      <c r="Q2540" s="3">
        <v>845</v>
      </c>
      <c r="R2540" s="3">
        <v>845</v>
      </c>
      <c r="S2540" s="3">
        <v>26</v>
      </c>
      <c r="T2540" s="3">
        <v>26</v>
      </c>
      <c r="U2540" s="3">
        <v>3.07</v>
      </c>
      <c r="V2540" s="2" t="s">
        <v>813</v>
      </c>
      <c r="W2540" s="2" t="s">
        <v>814</v>
      </c>
      <c r="X2540" s="2" t="s">
        <v>72</v>
      </c>
      <c r="Y2540" s="19" t="str">
        <f>VLOOKUP(G2540,'Verweis Kd-Gruppe'!$A$2:$B$8,2,FALSE)</f>
        <v>EXP</v>
      </c>
      <c r="Z2540" s="19" t="str">
        <f>VLOOKUP(J2540,'Verweis Art-Gruppe'!$A$2:$B$15,2,FALSE)</f>
        <v>Geräte</v>
      </c>
      <c r="AA2540" s="19" t="str">
        <f>VLOOKUP(W2540,'Verweis Vertreter'!$A$2:$B$24,2,FALSE)</f>
        <v>Sokol Kapaj</v>
      </c>
      <c r="AB2540" s="12">
        <f t="shared" si="351"/>
        <v>1</v>
      </c>
      <c r="AC2540" s="12">
        <f t="shared" si="356"/>
        <v>819</v>
      </c>
      <c r="AD2540" s="12">
        <f t="shared" si="357"/>
        <v>845</v>
      </c>
      <c r="AE2540" s="12">
        <f t="shared" si="352"/>
        <v>845</v>
      </c>
      <c r="AF2540" s="12">
        <f t="shared" si="353"/>
        <v>26</v>
      </c>
      <c r="AG2540" s="12">
        <f t="shared" si="354"/>
        <v>26</v>
      </c>
      <c r="AH2540" s="9">
        <f t="shared" si="358"/>
        <v>3.0769230769230771E-2</v>
      </c>
      <c r="AI2540" s="14">
        <f>VLOOKUP(E2540,'Verweis Faktor'!$A:$B,2,FALSE)</f>
        <v>1</v>
      </c>
      <c r="AJ2540" s="14"/>
      <c r="AK2540" s="14" t="str">
        <f>IF(AL2540="Ja","Versandkosten",VLOOKUP(E2540,'Verweis Belegart'!$A$2:$B$9,2,FALSE))</f>
        <v>Hardware</v>
      </c>
      <c r="AL2540" s="14" t="str">
        <f t="shared" si="359"/>
        <v>Nein</v>
      </c>
      <c r="AM2540" s="14" t="str">
        <f t="shared" si="355"/>
        <v>Positiv</v>
      </c>
    </row>
    <row r="2541" spans="1:39" ht="17.25" customHeight="1" x14ac:dyDescent="0.35">
      <c r="A2541" s="17">
        <v>14573241</v>
      </c>
      <c r="B2541" s="2" t="s">
        <v>1751</v>
      </c>
      <c r="C2541" s="1">
        <v>2025001</v>
      </c>
      <c r="D2541" s="1">
        <v>2000695</v>
      </c>
      <c r="E2541" s="2" t="s">
        <v>34</v>
      </c>
      <c r="F2541" s="2" t="s">
        <v>53</v>
      </c>
      <c r="G2541" s="2" t="s">
        <v>66</v>
      </c>
      <c r="H2541" s="2" t="s">
        <v>1314</v>
      </c>
      <c r="I2541" s="2" t="s">
        <v>1315</v>
      </c>
      <c r="J2541" s="2" t="s">
        <v>103</v>
      </c>
      <c r="K2541" s="2" t="s">
        <v>49</v>
      </c>
      <c r="L2541" s="2" t="s">
        <v>1808</v>
      </c>
      <c r="M2541" s="2" t="s">
        <v>1809</v>
      </c>
      <c r="N2541" s="2" t="s">
        <v>139</v>
      </c>
      <c r="O2541" s="3">
        <v>13</v>
      </c>
      <c r="P2541" s="3">
        <v>704</v>
      </c>
      <c r="Q2541" s="3">
        <v>722</v>
      </c>
      <c r="R2541" s="3">
        <v>9386</v>
      </c>
      <c r="S2541" s="3">
        <v>18</v>
      </c>
      <c r="T2541" s="3">
        <v>234</v>
      </c>
      <c r="U2541" s="3">
        <v>2.4900000000000002</v>
      </c>
      <c r="V2541" s="2" t="s">
        <v>813</v>
      </c>
      <c r="W2541" s="2" t="s">
        <v>814</v>
      </c>
      <c r="X2541" s="2" t="s">
        <v>72</v>
      </c>
      <c r="Y2541" s="19" t="str">
        <f>VLOOKUP(G2541,'Verweis Kd-Gruppe'!$A$2:$B$8,2,FALSE)</f>
        <v>EXP</v>
      </c>
      <c r="Z2541" s="19" t="str">
        <f>VLOOKUP(J2541,'Verweis Art-Gruppe'!$A$2:$B$15,2,FALSE)</f>
        <v>Geräte</v>
      </c>
      <c r="AA2541" s="19" t="str">
        <f>VLOOKUP(W2541,'Verweis Vertreter'!$A$2:$B$24,2,FALSE)</f>
        <v>Sokol Kapaj</v>
      </c>
      <c r="AB2541" s="12">
        <f t="shared" si="351"/>
        <v>13</v>
      </c>
      <c r="AC2541" s="12">
        <f t="shared" si="356"/>
        <v>704</v>
      </c>
      <c r="AD2541" s="12">
        <f t="shared" si="357"/>
        <v>722</v>
      </c>
      <c r="AE2541" s="12">
        <f t="shared" si="352"/>
        <v>9386</v>
      </c>
      <c r="AF2541" s="12">
        <f t="shared" si="353"/>
        <v>18</v>
      </c>
      <c r="AG2541" s="12">
        <f t="shared" si="354"/>
        <v>234</v>
      </c>
      <c r="AH2541" s="9">
        <f t="shared" si="358"/>
        <v>2.4930747922437674E-2</v>
      </c>
      <c r="AI2541" s="14">
        <f>VLOOKUP(E2541,'Verweis Faktor'!$A:$B,2,FALSE)</f>
        <v>1</v>
      </c>
      <c r="AJ2541" s="14"/>
      <c r="AK2541" s="14" t="str">
        <f>IF(AL2541="Ja","Versandkosten",VLOOKUP(E2541,'Verweis Belegart'!$A$2:$B$9,2,FALSE))</f>
        <v>Hardware</v>
      </c>
      <c r="AL2541" s="14" t="str">
        <f t="shared" si="359"/>
        <v>Nein</v>
      </c>
      <c r="AM2541" s="14" t="str">
        <f t="shared" si="355"/>
        <v>Positiv</v>
      </c>
    </row>
    <row r="2542" spans="1:39" ht="17.25" customHeight="1" x14ac:dyDescent="0.35">
      <c r="A2542" s="17">
        <v>14573241</v>
      </c>
      <c r="B2542" s="2" t="s">
        <v>1751</v>
      </c>
      <c r="C2542" s="1">
        <v>2025001</v>
      </c>
      <c r="D2542" s="1">
        <v>2000695</v>
      </c>
      <c r="E2542" s="2" t="s">
        <v>34</v>
      </c>
      <c r="F2542" s="2" t="s">
        <v>53</v>
      </c>
      <c r="G2542" s="2" t="s">
        <v>66</v>
      </c>
      <c r="H2542" s="2" t="s">
        <v>1314</v>
      </c>
      <c r="I2542" s="2" t="s">
        <v>1315</v>
      </c>
      <c r="J2542" s="2" t="s">
        <v>103</v>
      </c>
      <c r="K2542" s="2" t="s">
        <v>79</v>
      </c>
      <c r="L2542" s="2" t="s">
        <v>351</v>
      </c>
      <c r="M2542" s="2" t="s">
        <v>352</v>
      </c>
      <c r="N2542" s="2" t="s">
        <v>90</v>
      </c>
      <c r="O2542" s="3">
        <v>3</v>
      </c>
      <c r="P2542" s="3">
        <v>540</v>
      </c>
      <c r="Q2542" s="3">
        <v>555</v>
      </c>
      <c r="R2542" s="3">
        <v>1665</v>
      </c>
      <c r="S2542" s="3">
        <v>15</v>
      </c>
      <c r="T2542" s="3">
        <v>45</v>
      </c>
      <c r="U2542" s="3">
        <v>2.7</v>
      </c>
      <c r="V2542" s="2" t="s">
        <v>813</v>
      </c>
      <c r="W2542" s="2" t="s">
        <v>814</v>
      </c>
      <c r="X2542" s="2" t="s">
        <v>72</v>
      </c>
      <c r="Y2542" s="19" t="str">
        <f>VLOOKUP(G2542,'Verweis Kd-Gruppe'!$A$2:$B$8,2,FALSE)</f>
        <v>EXP</v>
      </c>
      <c r="Z2542" s="19" t="str">
        <f>VLOOKUP(J2542,'Verweis Art-Gruppe'!$A$2:$B$15,2,FALSE)</f>
        <v>Geräte</v>
      </c>
      <c r="AA2542" s="19" t="str">
        <f>VLOOKUP(W2542,'Verweis Vertreter'!$A$2:$B$24,2,FALSE)</f>
        <v>Sokol Kapaj</v>
      </c>
      <c r="AB2542" s="12">
        <f t="shared" si="351"/>
        <v>3</v>
      </c>
      <c r="AC2542" s="12">
        <f t="shared" si="356"/>
        <v>540</v>
      </c>
      <c r="AD2542" s="12">
        <f t="shared" si="357"/>
        <v>555</v>
      </c>
      <c r="AE2542" s="12">
        <f t="shared" si="352"/>
        <v>1665</v>
      </c>
      <c r="AF2542" s="12">
        <f t="shared" si="353"/>
        <v>15</v>
      </c>
      <c r="AG2542" s="12">
        <f t="shared" si="354"/>
        <v>45</v>
      </c>
      <c r="AH2542" s="9">
        <f t="shared" si="358"/>
        <v>2.7027027027027029E-2</v>
      </c>
      <c r="AI2542" s="14">
        <f>VLOOKUP(E2542,'Verweis Faktor'!$A:$B,2,FALSE)</f>
        <v>1</v>
      </c>
      <c r="AJ2542" s="14"/>
      <c r="AK2542" s="14" t="str">
        <f>IF(AL2542="Ja","Versandkosten",VLOOKUP(E2542,'Verweis Belegart'!$A$2:$B$9,2,FALSE))</f>
        <v>Hardware</v>
      </c>
      <c r="AL2542" s="14" t="str">
        <f t="shared" si="359"/>
        <v>Nein</v>
      </c>
      <c r="AM2542" s="14" t="str">
        <f t="shared" si="355"/>
        <v>Positiv</v>
      </c>
    </row>
    <row r="2543" spans="1:39" ht="17.25" customHeight="1" x14ac:dyDescent="0.35">
      <c r="A2543" s="17">
        <v>14573241</v>
      </c>
      <c r="B2543" s="2" t="s">
        <v>1751</v>
      </c>
      <c r="C2543" s="1">
        <v>2025001</v>
      </c>
      <c r="D2543" s="1">
        <v>2000695</v>
      </c>
      <c r="E2543" s="2" t="s">
        <v>34</v>
      </c>
      <c r="F2543" s="2" t="s">
        <v>53</v>
      </c>
      <c r="G2543" s="2" t="s">
        <v>66</v>
      </c>
      <c r="H2543" s="2" t="s">
        <v>1314</v>
      </c>
      <c r="I2543" s="2" t="s">
        <v>1315</v>
      </c>
      <c r="J2543" s="2" t="s">
        <v>103</v>
      </c>
      <c r="K2543" s="2" t="s">
        <v>83</v>
      </c>
      <c r="L2543" s="2" t="s">
        <v>1725</v>
      </c>
      <c r="M2543" s="2" t="s">
        <v>1726</v>
      </c>
      <c r="N2543" s="2" t="s">
        <v>139</v>
      </c>
      <c r="O2543" s="3">
        <v>3</v>
      </c>
      <c r="P2543" s="3">
        <v>704</v>
      </c>
      <c r="Q2543" s="3">
        <v>722</v>
      </c>
      <c r="R2543" s="3">
        <v>2166</v>
      </c>
      <c r="S2543" s="3">
        <v>18</v>
      </c>
      <c r="T2543" s="3">
        <v>54</v>
      </c>
      <c r="U2543" s="3">
        <v>2.4900000000000002</v>
      </c>
      <c r="V2543" s="2" t="s">
        <v>813</v>
      </c>
      <c r="W2543" s="2" t="s">
        <v>814</v>
      </c>
      <c r="X2543" s="2" t="s">
        <v>72</v>
      </c>
      <c r="Y2543" s="19" t="str">
        <f>VLOOKUP(G2543,'Verweis Kd-Gruppe'!$A$2:$B$8,2,FALSE)</f>
        <v>EXP</v>
      </c>
      <c r="Z2543" s="19" t="str">
        <f>VLOOKUP(J2543,'Verweis Art-Gruppe'!$A$2:$B$15,2,FALSE)</f>
        <v>Geräte</v>
      </c>
      <c r="AA2543" s="19" t="str">
        <f>VLOOKUP(W2543,'Verweis Vertreter'!$A$2:$B$24,2,FALSE)</f>
        <v>Sokol Kapaj</v>
      </c>
      <c r="AB2543" s="12">
        <f t="shared" si="351"/>
        <v>3</v>
      </c>
      <c r="AC2543" s="12">
        <f t="shared" si="356"/>
        <v>704</v>
      </c>
      <c r="AD2543" s="12">
        <f t="shared" si="357"/>
        <v>722</v>
      </c>
      <c r="AE2543" s="12">
        <f t="shared" si="352"/>
        <v>2166</v>
      </c>
      <c r="AF2543" s="12">
        <f t="shared" si="353"/>
        <v>18</v>
      </c>
      <c r="AG2543" s="12">
        <f t="shared" si="354"/>
        <v>54</v>
      </c>
      <c r="AH2543" s="9">
        <f t="shared" si="358"/>
        <v>2.4930747922437674E-2</v>
      </c>
      <c r="AI2543" s="14">
        <f>VLOOKUP(E2543,'Verweis Faktor'!$A:$B,2,FALSE)</f>
        <v>1</v>
      </c>
      <c r="AJ2543" s="14"/>
      <c r="AK2543" s="14" t="str">
        <f>IF(AL2543="Ja","Versandkosten",VLOOKUP(E2543,'Verweis Belegart'!$A$2:$B$9,2,FALSE))</f>
        <v>Hardware</v>
      </c>
      <c r="AL2543" s="14" t="str">
        <f t="shared" si="359"/>
        <v>Nein</v>
      </c>
      <c r="AM2543" s="14" t="str">
        <f t="shared" si="355"/>
        <v>Positiv</v>
      </c>
    </row>
    <row r="2544" spans="1:39" ht="17.25" customHeight="1" x14ac:dyDescent="0.35">
      <c r="A2544" s="17">
        <v>14573188</v>
      </c>
      <c r="B2544" s="2" t="s">
        <v>1751</v>
      </c>
      <c r="C2544" s="1">
        <v>2025001</v>
      </c>
      <c r="D2544" s="1">
        <v>2000696</v>
      </c>
      <c r="E2544" s="2" t="s">
        <v>34</v>
      </c>
      <c r="F2544" s="2" t="s">
        <v>142</v>
      </c>
      <c r="G2544" s="2" t="s">
        <v>36</v>
      </c>
      <c r="H2544" s="2" t="s">
        <v>574</v>
      </c>
      <c r="I2544" s="2" t="s">
        <v>575</v>
      </c>
      <c r="J2544" s="2" t="s">
        <v>304</v>
      </c>
      <c r="K2544" s="2" t="s">
        <v>28</v>
      </c>
      <c r="L2544" s="2" t="s">
        <v>656</v>
      </c>
      <c r="M2544" s="2" t="s">
        <v>657</v>
      </c>
      <c r="N2544" s="2" t="s">
        <v>200</v>
      </c>
      <c r="O2544" s="3">
        <v>1</v>
      </c>
      <c r="P2544" s="3">
        <v>660</v>
      </c>
      <c r="Q2544" s="3">
        <v>674</v>
      </c>
      <c r="R2544" s="3">
        <v>674</v>
      </c>
      <c r="S2544" s="3">
        <v>14</v>
      </c>
      <c r="T2544" s="3">
        <v>14</v>
      </c>
      <c r="U2544" s="3">
        <v>2.0699999999999998</v>
      </c>
      <c r="V2544" s="2" t="s">
        <v>235</v>
      </c>
      <c r="W2544" s="2" t="s">
        <v>236</v>
      </c>
      <c r="X2544" s="2" t="s">
        <v>59</v>
      </c>
      <c r="Y2544" s="19" t="str">
        <f>VLOOKUP(G2544,'Verweis Kd-Gruppe'!$A$2:$B$8,2,FALSE)</f>
        <v>GRK</v>
      </c>
      <c r="Z2544" s="19" t="str">
        <f>VLOOKUP(J2544,'Verweis Art-Gruppe'!$A$2:$B$15,2,FALSE)</f>
        <v>Zubehör</v>
      </c>
      <c r="AA2544" s="19" t="str">
        <f>VLOOKUP(W2544,'Verweis Vertreter'!$A$2:$B$24,2,FALSE)</f>
        <v>Patrick Verfürth</v>
      </c>
      <c r="AB2544" s="12">
        <f t="shared" si="351"/>
        <v>1</v>
      </c>
      <c r="AC2544" s="12">
        <f t="shared" si="356"/>
        <v>660</v>
      </c>
      <c r="AD2544" s="12">
        <f t="shared" si="357"/>
        <v>674</v>
      </c>
      <c r="AE2544" s="12">
        <f t="shared" si="352"/>
        <v>674</v>
      </c>
      <c r="AF2544" s="12">
        <f t="shared" si="353"/>
        <v>14</v>
      </c>
      <c r="AG2544" s="12">
        <f t="shared" si="354"/>
        <v>14</v>
      </c>
      <c r="AH2544" s="9">
        <f t="shared" si="358"/>
        <v>2.0771513353115726E-2</v>
      </c>
      <c r="AI2544" s="14">
        <f>VLOOKUP(E2544,'Verweis Faktor'!$A:$B,2,FALSE)</f>
        <v>1</v>
      </c>
      <c r="AJ2544" s="14"/>
      <c r="AK2544" s="14" t="str">
        <f>IF(AL2544="Ja","Versandkosten",VLOOKUP(E2544,'Verweis Belegart'!$A$2:$B$9,2,FALSE))</f>
        <v>Hardware</v>
      </c>
      <c r="AL2544" s="14" t="str">
        <f t="shared" si="359"/>
        <v>Nein</v>
      </c>
      <c r="AM2544" s="14" t="str">
        <f t="shared" si="355"/>
        <v>Positiv</v>
      </c>
    </row>
    <row r="2545" spans="1:39" ht="17.25" customHeight="1" x14ac:dyDescent="0.35">
      <c r="A2545" s="17">
        <v>14573219</v>
      </c>
      <c r="B2545" s="2" t="s">
        <v>1751</v>
      </c>
      <c r="C2545" s="1">
        <v>2025001</v>
      </c>
      <c r="D2545" s="1">
        <v>2000697</v>
      </c>
      <c r="E2545" s="2" t="s">
        <v>34</v>
      </c>
      <c r="F2545" s="2" t="s">
        <v>142</v>
      </c>
      <c r="G2545" s="2" t="s">
        <v>25</v>
      </c>
      <c r="H2545" s="2" t="s">
        <v>1564</v>
      </c>
      <c r="I2545" s="2" t="s">
        <v>1565</v>
      </c>
      <c r="J2545" s="2" t="s">
        <v>103</v>
      </c>
      <c r="K2545" s="2" t="s">
        <v>28</v>
      </c>
      <c r="L2545" s="2" t="s">
        <v>342</v>
      </c>
      <c r="M2545" s="2" t="s">
        <v>343</v>
      </c>
      <c r="N2545" s="2" t="s">
        <v>344</v>
      </c>
      <c r="O2545" s="3">
        <v>1</v>
      </c>
      <c r="P2545" s="3">
        <v>991.57889999999998</v>
      </c>
      <c r="Q2545" s="3">
        <v>1039</v>
      </c>
      <c r="R2545" s="3">
        <v>1039</v>
      </c>
      <c r="S2545" s="3">
        <v>47.421100000000003</v>
      </c>
      <c r="T2545" s="3">
        <v>47.42</v>
      </c>
      <c r="U2545" s="3">
        <v>4.5599999999999996</v>
      </c>
      <c r="V2545" s="2" t="s">
        <v>427</v>
      </c>
      <c r="W2545" s="2" t="s">
        <v>428</v>
      </c>
      <c r="X2545" s="2" t="s">
        <v>1117</v>
      </c>
      <c r="Y2545" s="19" t="str">
        <f>VLOOKUP(G2545,'Verweis Kd-Gruppe'!$A$2:$B$8,2,FALSE)</f>
        <v>FHK</v>
      </c>
      <c r="Z2545" s="19" t="str">
        <f>VLOOKUP(J2545,'Verweis Art-Gruppe'!$A$2:$B$15,2,FALSE)</f>
        <v>Geräte</v>
      </c>
      <c r="AA2545" s="19" t="str">
        <f>VLOOKUP(W2545,'Verweis Vertreter'!$A$2:$B$24,2,FALSE)</f>
        <v>Zentrale</v>
      </c>
      <c r="AB2545" s="12">
        <f t="shared" si="351"/>
        <v>1</v>
      </c>
      <c r="AC2545" s="12">
        <f t="shared" si="356"/>
        <v>991.57889999999998</v>
      </c>
      <c r="AD2545" s="12">
        <f t="shared" si="357"/>
        <v>1039</v>
      </c>
      <c r="AE2545" s="12">
        <f t="shared" si="352"/>
        <v>1039</v>
      </c>
      <c r="AF2545" s="12">
        <f t="shared" si="353"/>
        <v>47.421100000000003</v>
      </c>
      <c r="AG2545" s="12">
        <f t="shared" si="354"/>
        <v>47.42</v>
      </c>
      <c r="AH2545" s="9">
        <f t="shared" si="358"/>
        <v>4.5640038498556308E-2</v>
      </c>
      <c r="AI2545" s="14">
        <f>VLOOKUP(E2545,'Verweis Faktor'!$A:$B,2,FALSE)</f>
        <v>1</v>
      </c>
      <c r="AJ2545" s="14"/>
      <c r="AK2545" s="14" t="str">
        <f>IF(AL2545="Ja","Versandkosten",VLOOKUP(E2545,'Verweis Belegart'!$A$2:$B$9,2,FALSE))</f>
        <v>Hardware</v>
      </c>
      <c r="AL2545" s="14" t="str">
        <f t="shared" si="359"/>
        <v>Nein</v>
      </c>
      <c r="AM2545" s="14" t="str">
        <f t="shared" si="355"/>
        <v>Positiv</v>
      </c>
    </row>
    <row r="2546" spans="1:39" ht="17.25" customHeight="1" x14ac:dyDescent="0.35">
      <c r="A2546" s="17">
        <v>14573098</v>
      </c>
      <c r="B2546" s="2" t="s">
        <v>1751</v>
      </c>
      <c r="C2546" s="1">
        <v>2025001</v>
      </c>
      <c r="D2546" s="1">
        <v>2000698</v>
      </c>
      <c r="E2546" s="2" t="s">
        <v>34</v>
      </c>
      <c r="F2546" s="2" t="s">
        <v>35</v>
      </c>
      <c r="G2546" s="2" t="s">
        <v>66</v>
      </c>
      <c r="H2546" s="2" t="s">
        <v>1542</v>
      </c>
      <c r="I2546" s="2" t="s">
        <v>1543</v>
      </c>
      <c r="J2546" s="2" t="s">
        <v>2791</v>
      </c>
      <c r="K2546" s="2" t="s">
        <v>28</v>
      </c>
      <c r="L2546" s="2" t="s">
        <v>120</v>
      </c>
      <c r="M2546" s="2" t="s">
        <v>121</v>
      </c>
      <c r="N2546" s="2" t="s">
        <v>122</v>
      </c>
      <c r="O2546" s="3">
        <v>1</v>
      </c>
      <c r="P2546" s="3">
        <v>0</v>
      </c>
      <c r="Q2546" s="3">
        <v>25</v>
      </c>
      <c r="R2546" s="3">
        <v>25</v>
      </c>
      <c r="S2546" s="3">
        <v>25</v>
      </c>
      <c r="T2546" s="3">
        <v>25</v>
      </c>
      <c r="U2546" s="3"/>
      <c r="V2546" s="2" t="s">
        <v>927</v>
      </c>
      <c r="W2546" s="2" t="s">
        <v>928</v>
      </c>
      <c r="X2546" s="2" t="s">
        <v>72</v>
      </c>
      <c r="Y2546" s="19" t="str">
        <f>VLOOKUP(G2546,'Verweis Kd-Gruppe'!$A$2:$B$8,2,FALSE)</f>
        <v>EXP</v>
      </c>
      <c r="Z2546" s="19" t="str">
        <f>VLOOKUP(J2546,'Verweis Art-Gruppe'!$A$2:$B$15,2,FALSE)</f>
        <v>Sonstige</v>
      </c>
      <c r="AA2546" s="19" t="str">
        <f>VLOOKUP(W2546,'Verweis Vertreter'!$A$2:$B$24,2,FALSE)</f>
        <v>Ximena Morales</v>
      </c>
      <c r="AB2546" s="12">
        <f t="shared" si="351"/>
        <v>1</v>
      </c>
      <c r="AC2546" s="12">
        <f t="shared" si="356"/>
        <v>0</v>
      </c>
      <c r="AD2546" s="12">
        <f t="shared" si="357"/>
        <v>25</v>
      </c>
      <c r="AE2546" s="12">
        <f t="shared" si="352"/>
        <v>25</v>
      </c>
      <c r="AF2546" s="12">
        <f t="shared" si="353"/>
        <v>25</v>
      </c>
      <c r="AG2546" s="12">
        <f t="shared" si="354"/>
        <v>25</v>
      </c>
      <c r="AH2546" s="9">
        <f t="shared" si="358"/>
        <v>1</v>
      </c>
      <c r="AI2546" s="14">
        <f>VLOOKUP(E2546,'Verweis Faktor'!$A:$B,2,FALSE)</f>
        <v>1</v>
      </c>
      <c r="AJ2546" s="14"/>
      <c r="AK2546" s="14" t="str">
        <f>IF(AL2546="Ja","Versandkosten",VLOOKUP(E2546,'Verweis Belegart'!$A$2:$B$9,2,FALSE))</f>
        <v>Versandkosten</v>
      </c>
      <c r="AL2546" s="14" t="str">
        <f t="shared" si="359"/>
        <v>Ja</v>
      </c>
      <c r="AM2546" s="14" t="str">
        <f t="shared" si="355"/>
        <v>Positiv</v>
      </c>
    </row>
    <row r="2547" spans="1:39" ht="17.25" customHeight="1" x14ac:dyDescent="0.35">
      <c r="A2547" s="17">
        <v>14573098</v>
      </c>
      <c r="B2547" s="2" t="s">
        <v>1751</v>
      </c>
      <c r="C2547" s="1">
        <v>2025001</v>
      </c>
      <c r="D2547" s="1">
        <v>2000698</v>
      </c>
      <c r="E2547" s="2" t="s">
        <v>34</v>
      </c>
      <c r="F2547" s="2" t="s">
        <v>35</v>
      </c>
      <c r="G2547" s="2" t="s">
        <v>66</v>
      </c>
      <c r="H2547" s="2" t="s">
        <v>1542</v>
      </c>
      <c r="I2547" s="2" t="s">
        <v>1543</v>
      </c>
      <c r="J2547" s="2" t="s">
        <v>103</v>
      </c>
      <c r="K2547" s="2" t="s">
        <v>45</v>
      </c>
      <c r="L2547" s="2" t="s">
        <v>205</v>
      </c>
      <c r="M2547" s="2" t="s">
        <v>206</v>
      </c>
      <c r="N2547" s="2" t="s">
        <v>207</v>
      </c>
      <c r="O2547" s="3">
        <v>4</v>
      </c>
      <c r="P2547" s="3">
        <v>112.0598</v>
      </c>
      <c r="Q2547" s="3">
        <v>129</v>
      </c>
      <c r="R2547" s="3">
        <v>516</v>
      </c>
      <c r="S2547" s="3">
        <v>16.940200000000001</v>
      </c>
      <c r="T2547" s="3">
        <v>67.760000000000005</v>
      </c>
      <c r="U2547" s="3">
        <v>13.13</v>
      </c>
      <c r="V2547" s="2" t="s">
        <v>927</v>
      </c>
      <c r="W2547" s="2" t="s">
        <v>928</v>
      </c>
      <c r="X2547" s="2" t="s">
        <v>72</v>
      </c>
      <c r="Y2547" s="19" t="str">
        <f>VLOOKUP(G2547,'Verweis Kd-Gruppe'!$A$2:$B$8,2,FALSE)</f>
        <v>EXP</v>
      </c>
      <c r="Z2547" s="19" t="str">
        <f>VLOOKUP(J2547,'Verweis Art-Gruppe'!$A$2:$B$15,2,FALSE)</f>
        <v>Geräte</v>
      </c>
      <c r="AA2547" s="19" t="str">
        <f>VLOOKUP(W2547,'Verweis Vertreter'!$A$2:$B$24,2,FALSE)</f>
        <v>Ximena Morales</v>
      </c>
      <c r="AB2547" s="12">
        <f t="shared" si="351"/>
        <v>4</v>
      </c>
      <c r="AC2547" s="12">
        <f t="shared" si="356"/>
        <v>112.0598</v>
      </c>
      <c r="AD2547" s="12">
        <f t="shared" si="357"/>
        <v>129</v>
      </c>
      <c r="AE2547" s="12">
        <f t="shared" si="352"/>
        <v>516</v>
      </c>
      <c r="AF2547" s="12">
        <f t="shared" si="353"/>
        <v>16.940200000000001</v>
      </c>
      <c r="AG2547" s="12">
        <f t="shared" si="354"/>
        <v>67.760000000000005</v>
      </c>
      <c r="AH2547" s="9">
        <f t="shared" si="358"/>
        <v>0.13131782945736434</v>
      </c>
      <c r="AI2547" s="14">
        <f>VLOOKUP(E2547,'Verweis Faktor'!$A:$B,2,FALSE)</f>
        <v>1</v>
      </c>
      <c r="AJ2547" s="14"/>
      <c r="AK2547" s="14" t="str">
        <f>IF(AL2547="Ja","Versandkosten",VLOOKUP(E2547,'Verweis Belegart'!$A$2:$B$9,2,FALSE))</f>
        <v>Hardware</v>
      </c>
      <c r="AL2547" s="14" t="str">
        <f t="shared" si="359"/>
        <v>Nein</v>
      </c>
      <c r="AM2547" s="14" t="str">
        <f t="shared" si="355"/>
        <v>Positiv</v>
      </c>
    </row>
    <row r="2548" spans="1:39" ht="17.25" customHeight="1" x14ac:dyDescent="0.35">
      <c r="A2548" s="17">
        <v>14573227</v>
      </c>
      <c r="B2548" s="2" t="s">
        <v>1751</v>
      </c>
      <c r="C2548" s="1">
        <v>2025001</v>
      </c>
      <c r="D2548" s="1">
        <v>2000699</v>
      </c>
      <c r="E2548" s="2" t="s">
        <v>34</v>
      </c>
      <c r="F2548" s="2" t="s">
        <v>142</v>
      </c>
      <c r="G2548" s="2" t="s">
        <v>36</v>
      </c>
      <c r="H2548" s="2" t="s">
        <v>431</v>
      </c>
      <c r="I2548" s="2" t="s">
        <v>432</v>
      </c>
      <c r="J2548" s="2" t="s">
        <v>103</v>
      </c>
      <c r="K2548" s="2" t="s">
        <v>28</v>
      </c>
      <c r="L2548" s="2" t="s">
        <v>56</v>
      </c>
      <c r="M2548" s="2" t="s">
        <v>57</v>
      </c>
      <c r="N2548" s="2" t="s">
        <v>58</v>
      </c>
      <c r="O2548" s="3">
        <v>7</v>
      </c>
      <c r="P2548" s="3">
        <v>605</v>
      </c>
      <c r="Q2548" s="3">
        <v>630</v>
      </c>
      <c r="R2548" s="3">
        <v>4410</v>
      </c>
      <c r="S2548" s="3">
        <v>25</v>
      </c>
      <c r="T2548" s="3">
        <v>175</v>
      </c>
      <c r="U2548" s="3">
        <v>3.96</v>
      </c>
      <c r="V2548" s="2" t="s">
        <v>235</v>
      </c>
      <c r="W2548" s="2" t="s">
        <v>236</v>
      </c>
      <c r="X2548" s="2" t="s">
        <v>197</v>
      </c>
      <c r="Y2548" s="19" t="str">
        <f>VLOOKUP(G2548,'Verweis Kd-Gruppe'!$A$2:$B$8,2,FALSE)</f>
        <v>GRK</v>
      </c>
      <c r="Z2548" s="19" t="str">
        <f>VLOOKUP(J2548,'Verweis Art-Gruppe'!$A$2:$B$15,2,FALSE)</f>
        <v>Geräte</v>
      </c>
      <c r="AA2548" s="19" t="str">
        <f>VLOOKUP(W2548,'Verweis Vertreter'!$A$2:$B$24,2,FALSE)</f>
        <v>Patrick Verfürth</v>
      </c>
      <c r="AB2548" s="12">
        <f t="shared" si="351"/>
        <v>7</v>
      </c>
      <c r="AC2548" s="12">
        <f t="shared" si="356"/>
        <v>605</v>
      </c>
      <c r="AD2548" s="12">
        <f t="shared" si="357"/>
        <v>630</v>
      </c>
      <c r="AE2548" s="12">
        <f t="shared" si="352"/>
        <v>4410</v>
      </c>
      <c r="AF2548" s="12">
        <f t="shared" si="353"/>
        <v>25</v>
      </c>
      <c r="AG2548" s="12">
        <f t="shared" si="354"/>
        <v>175</v>
      </c>
      <c r="AH2548" s="9">
        <f t="shared" si="358"/>
        <v>3.968253968253968E-2</v>
      </c>
      <c r="AI2548" s="14">
        <f>VLOOKUP(E2548,'Verweis Faktor'!$A:$B,2,FALSE)</f>
        <v>1</v>
      </c>
      <c r="AJ2548" s="14"/>
      <c r="AK2548" s="14" t="str">
        <f>IF(AL2548="Ja","Versandkosten",VLOOKUP(E2548,'Verweis Belegart'!$A$2:$B$9,2,FALSE))</f>
        <v>Hardware</v>
      </c>
      <c r="AL2548" s="14" t="str">
        <f t="shared" si="359"/>
        <v>Nein</v>
      </c>
      <c r="AM2548" s="14" t="str">
        <f t="shared" si="355"/>
        <v>Positiv</v>
      </c>
    </row>
    <row r="2549" spans="1:39" ht="17.25" customHeight="1" x14ac:dyDescent="0.35">
      <c r="A2549" s="17">
        <v>14573227</v>
      </c>
      <c r="B2549" s="2" t="s">
        <v>1751</v>
      </c>
      <c r="C2549" s="1">
        <v>2025001</v>
      </c>
      <c r="D2549" s="1">
        <v>2000699</v>
      </c>
      <c r="E2549" s="2" t="s">
        <v>34</v>
      </c>
      <c r="F2549" s="2" t="s">
        <v>142</v>
      </c>
      <c r="G2549" s="2" t="s">
        <v>36</v>
      </c>
      <c r="H2549" s="2" t="s">
        <v>431</v>
      </c>
      <c r="I2549" s="2" t="s">
        <v>432</v>
      </c>
      <c r="J2549" s="2" t="s">
        <v>103</v>
      </c>
      <c r="K2549" s="2" t="s">
        <v>45</v>
      </c>
      <c r="L2549" s="2" t="s">
        <v>1808</v>
      </c>
      <c r="M2549" s="2" t="s">
        <v>1809</v>
      </c>
      <c r="N2549" s="2" t="s">
        <v>139</v>
      </c>
      <c r="O2549" s="3">
        <v>3</v>
      </c>
      <c r="P2549" s="3">
        <v>704</v>
      </c>
      <c r="Q2549" s="3">
        <v>720</v>
      </c>
      <c r="R2549" s="3">
        <v>2160</v>
      </c>
      <c r="S2549" s="3">
        <v>16</v>
      </c>
      <c r="T2549" s="3">
        <v>48</v>
      </c>
      <c r="U2549" s="3">
        <v>2.2200000000000002</v>
      </c>
      <c r="V2549" s="2" t="s">
        <v>235</v>
      </c>
      <c r="W2549" s="2" t="s">
        <v>236</v>
      </c>
      <c r="X2549" s="2" t="s">
        <v>197</v>
      </c>
      <c r="Y2549" s="19" t="str">
        <f>VLOOKUP(G2549,'Verweis Kd-Gruppe'!$A$2:$B$8,2,FALSE)</f>
        <v>GRK</v>
      </c>
      <c r="Z2549" s="19" t="str">
        <f>VLOOKUP(J2549,'Verweis Art-Gruppe'!$A$2:$B$15,2,FALSE)</f>
        <v>Geräte</v>
      </c>
      <c r="AA2549" s="19" t="str">
        <f>VLOOKUP(W2549,'Verweis Vertreter'!$A$2:$B$24,2,FALSE)</f>
        <v>Patrick Verfürth</v>
      </c>
      <c r="AB2549" s="12">
        <f t="shared" si="351"/>
        <v>3</v>
      </c>
      <c r="AC2549" s="12">
        <f t="shared" si="356"/>
        <v>704</v>
      </c>
      <c r="AD2549" s="12">
        <f t="shared" si="357"/>
        <v>720</v>
      </c>
      <c r="AE2549" s="12">
        <f t="shared" si="352"/>
        <v>2160</v>
      </c>
      <c r="AF2549" s="12">
        <f t="shared" si="353"/>
        <v>16</v>
      </c>
      <c r="AG2549" s="12">
        <f t="shared" si="354"/>
        <v>48</v>
      </c>
      <c r="AH2549" s="9">
        <f t="shared" si="358"/>
        <v>2.2222222222222223E-2</v>
      </c>
      <c r="AI2549" s="14">
        <f>VLOOKUP(E2549,'Verweis Faktor'!$A:$B,2,FALSE)</f>
        <v>1</v>
      </c>
      <c r="AJ2549" s="14"/>
      <c r="AK2549" s="14" t="str">
        <f>IF(AL2549="Ja","Versandkosten",VLOOKUP(E2549,'Verweis Belegart'!$A$2:$B$9,2,FALSE))</f>
        <v>Hardware</v>
      </c>
      <c r="AL2549" s="14" t="str">
        <f t="shared" si="359"/>
        <v>Nein</v>
      </c>
      <c r="AM2549" s="14" t="str">
        <f t="shared" si="355"/>
        <v>Positiv</v>
      </c>
    </row>
    <row r="2550" spans="1:39" ht="17.25" customHeight="1" x14ac:dyDescent="0.35">
      <c r="A2550" s="17">
        <v>14573175</v>
      </c>
      <c r="B2550" s="2" t="s">
        <v>1751</v>
      </c>
      <c r="C2550" s="1">
        <v>2025001</v>
      </c>
      <c r="D2550" s="1">
        <v>2000700</v>
      </c>
      <c r="E2550" s="2" t="s">
        <v>34</v>
      </c>
      <c r="F2550" s="2" t="s">
        <v>35</v>
      </c>
      <c r="G2550" s="2" t="s">
        <v>36</v>
      </c>
      <c r="H2550" s="2" t="s">
        <v>600</v>
      </c>
      <c r="I2550" s="2" t="s">
        <v>601</v>
      </c>
      <c r="J2550" s="2" t="s">
        <v>2791</v>
      </c>
      <c r="K2550" s="2" t="s">
        <v>28</v>
      </c>
      <c r="L2550" s="2" t="s">
        <v>249</v>
      </c>
      <c r="M2550" s="2" t="s">
        <v>250</v>
      </c>
      <c r="N2550" s="2" t="s">
        <v>122</v>
      </c>
      <c r="O2550" s="3">
        <v>1</v>
      </c>
      <c r="P2550" s="3">
        <v>0</v>
      </c>
      <c r="Q2550" s="3">
        <v>6.35</v>
      </c>
      <c r="R2550" s="3">
        <v>6.35</v>
      </c>
      <c r="S2550" s="3">
        <v>6.35</v>
      </c>
      <c r="T2550" s="3">
        <v>6.35</v>
      </c>
      <c r="U2550" s="3"/>
      <c r="V2550" s="2" t="s">
        <v>235</v>
      </c>
      <c r="W2550" s="2" t="s">
        <v>236</v>
      </c>
      <c r="X2550" s="2" t="s">
        <v>33</v>
      </c>
      <c r="Y2550" s="19" t="str">
        <f>VLOOKUP(G2550,'Verweis Kd-Gruppe'!$A$2:$B$8,2,FALSE)</f>
        <v>GRK</v>
      </c>
      <c r="Z2550" s="19" t="str">
        <f>VLOOKUP(J2550,'Verweis Art-Gruppe'!$A$2:$B$15,2,FALSE)</f>
        <v>Sonstige</v>
      </c>
      <c r="AA2550" s="19" t="str">
        <f>VLOOKUP(W2550,'Verweis Vertreter'!$A$2:$B$24,2,FALSE)</f>
        <v>Patrick Verfürth</v>
      </c>
      <c r="AB2550" s="12">
        <f t="shared" si="351"/>
        <v>1</v>
      </c>
      <c r="AC2550" s="12">
        <f t="shared" si="356"/>
        <v>0</v>
      </c>
      <c r="AD2550" s="12">
        <f t="shared" si="357"/>
        <v>6.35</v>
      </c>
      <c r="AE2550" s="12">
        <f t="shared" si="352"/>
        <v>6.35</v>
      </c>
      <c r="AF2550" s="12">
        <f t="shared" si="353"/>
        <v>6.35</v>
      </c>
      <c r="AG2550" s="12">
        <f t="shared" si="354"/>
        <v>6.35</v>
      </c>
      <c r="AH2550" s="9">
        <f t="shared" si="358"/>
        <v>1</v>
      </c>
      <c r="AI2550" s="14">
        <f>VLOOKUP(E2550,'Verweis Faktor'!$A:$B,2,FALSE)</f>
        <v>1</v>
      </c>
      <c r="AJ2550" s="14"/>
      <c r="AK2550" s="14" t="str">
        <f>IF(AL2550="Ja","Versandkosten",VLOOKUP(E2550,'Verweis Belegart'!$A$2:$B$9,2,FALSE))</f>
        <v>Versandkosten</v>
      </c>
      <c r="AL2550" s="14" t="str">
        <f t="shared" si="359"/>
        <v>Ja</v>
      </c>
      <c r="AM2550" s="14" t="str">
        <f t="shared" si="355"/>
        <v>Positiv</v>
      </c>
    </row>
    <row r="2551" spans="1:39" ht="17.25" customHeight="1" x14ac:dyDescent="0.35">
      <c r="A2551" s="17">
        <v>14573175</v>
      </c>
      <c r="B2551" s="2" t="s">
        <v>1751</v>
      </c>
      <c r="C2551" s="1">
        <v>2025001</v>
      </c>
      <c r="D2551" s="1">
        <v>2000700</v>
      </c>
      <c r="E2551" s="2" t="s">
        <v>34</v>
      </c>
      <c r="F2551" s="2" t="s">
        <v>35</v>
      </c>
      <c r="G2551" s="2" t="s">
        <v>36</v>
      </c>
      <c r="H2551" s="2" t="s">
        <v>600</v>
      </c>
      <c r="I2551" s="2" t="s">
        <v>601</v>
      </c>
      <c r="J2551" s="2" t="s">
        <v>304</v>
      </c>
      <c r="K2551" s="2" t="s">
        <v>45</v>
      </c>
      <c r="L2551" s="2" t="s">
        <v>1952</v>
      </c>
      <c r="M2551" s="2" t="s">
        <v>1953</v>
      </c>
      <c r="N2551" s="2" t="s">
        <v>200</v>
      </c>
      <c r="O2551" s="3">
        <v>1</v>
      </c>
      <c r="P2551" s="3">
        <v>105</v>
      </c>
      <c r="Q2551" s="3">
        <v>220</v>
      </c>
      <c r="R2551" s="3">
        <v>220</v>
      </c>
      <c r="S2551" s="3">
        <v>115</v>
      </c>
      <c r="T2551" s="3">
        <v>115</v>
      </c>
      <c r="U2551" s="3">
        <v>52.27</v>
      </c>
      <c r="V2551" s="2" t="s">
        <v>235</v>
      </c>
      <c r="W2551" s="2" t="s">
        <v>236</v>
      </c>
      <c r="X2551" s="2" t="s">
        <v>33</v>
      </c>
      <c r="Y2551" s="19" t="str">
        <f>VLOOKUP(G2551,'Verweis Kd-Gruppe'!$A$2:$B$8,2,FALSE)</f>
        <v>GRK</v>
      </c>
      <c r="Z2551" s="19" t="str">
        <f>VLOOKUP(J2551,'Verweis Art-Gruppe'!$A$2:$B$15,2,FALSE)</f>
        <v>Zubehör</v>
      </c>
      <c r="AA2551" s="19" t="str">
        <f>VLOOKUP(W2551,'Verweis Vertreter'!$A$2:$B$24,2,FALSE)</f>
        <v>Patrick Verfürth</v>
      </c>
      <c r="AB2551" s="12">
        <f t="shared" si="351"/>
        <v>1</v>
      </c>
      <c r="AC2551" s="12">
        <f t="shared" si="356"/>
        <v>105</v>
      </c>
      <c r="AD2551" s="12">
        <f t="shared" si="357"/>
        <v>220</v>
      </c>
      <c r="AE2551" s="12">
        <f t="shared" si="352"/>
        <v>220</v>
      </c>
      <c r="AF2551" s="12">
        <f t="shared" si="353"/>
        <v>115</v>
      </c>
      <c r="AG2551" s="12">
        <f t="shared" si="354"/>
        <v>115</v>
      </c>
      <c r="AH2551" s="9">
        <f t="shared" si="358"/>
        <v>0.52272727272727271</v>
      </c>
      <c r="AI2551" s="14">
        <f>VLOOKUP(E2551,'Verweis Faktor'!$A:$B,2,FALSE)</f>
        <v>1</v>
      </c>
      <c r="AJ2551" s="14"/>
      <c r="AK2551" s="14" t="str">
        <f>IF(AL2551="Ja","Versandkosten",VLOOKUP(E2551,'Verweis Belegart'!$A$2:$B$9,2,FALSE))</f>
        <v>Hardware</v>
      </c>
      <c r="AL2551" s="14" t="str">
        <f t="shared" si="359"/>
        <v>Nein</v>
      </c>
      <c r="AM2551" s="14" t="str">
        <f t="shared" si="355"/>
        <v>Positiv</v>
      </c>
    </row>
    <row r="2552" spans="1:39" ht="17.25" customHeight="1" x14ac:dyDescent="0.35">
      <c r="A2552" s="17">
        <v>14573176</v>
      </c>
      <c r="B2552" s="2" t="s">
        <v>1751</v>
      </c>
      <c r="C2552" s="1">
        <v>2025001</v>
      </c>
      <c r="D2552" s="1">
        <v>2000701</v>
      </c>
      <c r="E2552" s="2" t="s">
        <v>34</v>
      </c>
      <c r="F2552" s="2" t="s">
        <v>35</v>
      </c>
      <c r="G2552" s="2" t="s">
        <v>36</v>
      </c>
      <c r="H2552" s="2" t="s">
        <v>600</v>
      </c>
      <c r="I2552" s="2" t="s">
        <v>601</v>
      </c>
      <c r="J2552" s="2" t="s">
        <v>2791</v>
      </c>
      <c r="K2552" s="2" t="s">
        <v>28</v>
      </c>
      <c r="L2552" s="2" t="s">
        <v>249</v>
      </c>
      <c r="M2552" s="2" t="s">
        <v>250</v>
      </c>
      <c r="N2552" s="2" t="s">
        <v>122</v>
      </c>
      <c r="O2552" s="3">
        <v>1</v>
      </c>
      <c r="P2552" s="3">
        <v>0</v>
      </c>
      <c r="Q2552" s="3">
        <v>6.35</v>
      </c>
      <c r="R2552" s="3">
        <v>6.35</v>
      </c>
      <c r="S2552" s="3">
        <v>6.35</v>
      </c>
      <c r="T2552" s="3">
        <v>6.35</v>
      </c>
      <c r="U2552" s="3"/>
      <c r="V2552" s="2" t="s">
        <v>235</v>
      </c>
      <c r="W2552" s="2" t="s">
        <v>236</v>
      </c>
      <c r="X2552" s="2" t="s">
        <v>33</v>
      </c>
      <c r="Y2552" s="19" t="str">
        <f>VLOOKUP(G2552,'Verweis Kd-Gruppe'!$A$2:$B$8,2,FALSE)</f>
        <v>GRK</v>
      </c>
      <c r="Z2552" s="19" t="str">
        <f>VLOOKUP(J2552,'Verweis Art-Gruppe'!$A$2:$B$15,2,FALSE)</f>
        <v>Sonstige</v>
      </c>
      <c r="AA2552" s="19" t="str">
        <f>VLOOKUP(W2552,'Verweis Vertreter'!$A$2:$B$24,2,FALSE)</f>
        <v>Patrick Verfürth</v>
      </c>
      <c r="AB2552" s="12">
        <f t="shared" si="351"/>
        <v>1</v>
      </c>
      <c r="AC2552" s="12">
        <f t="shared" si="356"/>
        <v>0</v>
      </c>
      <c r="AD2552" s="12">
        <f t="shared" si="357"/>
        <v>6.35</v>
      </c>
      <c r="AE2552" s="12">
        <f t="shared" si="352"/>
        <v>6.35</v>
      </c>
      <c r="AF2552" s="12">
        <f t="shared" si="353"/>
        <v>6.35</v>
      </c>
      <c r="AG2552" s="12">
        <f t="shared" si="354"/>
        <v>6.35</v>
      </c>
      <c r="AH2552" s="9">
        <f t="shared" si="358"/>
        <v>1</v>
      </c>
      <c r="AI2552" s="14">
        <f>VLOOKUP(E2552,'Verweis Faktor'!$A:$B,2,FALSE)</f>
        <v>1</v>
      </c>
      <c r="AJ2552" s="14"/>
      <c r="AK2552" s="14" t="str">
        <f>IF(AL2552="Ja","Versandkosten",VLOOKUP(E2552,'Verweis Belegart'!$A$2:$B$9,2,FALSE))</f>
        <v>Versandkosten</v>
      </c>
      <c r="AL2552" s="14" t="str">
        <f t="shared" si="359"/>
        <v>Ja</v>
      </c>
      <c r="AM2552" s="14" t="str">
        <f t="shared" si="355"/>
        <v>Positiv</v>
      </c>
    </row>
    <row r="2553" spans="1:39" ht="17.25" customHeight="1" x14ac:dyDescent="0.35">
      <c r="A2553" s="17">
        <v>14573176</v>
      </c>
      <c r="B2553" s="2" t="s">
        <v>1751</v>
      </c>
      <c r="C2553" s="1">
        <v>2025001</v>
      </c>
      <c r="D2553" s="1">
        <v>2000701</v>
      </c>
      <c r="E2553" s="2" t="s">
        <v>34</v>
      </c>
      <c r="F2553" s="2" t="s">
        <v>35</v>
      </c>
      <c r="G2553" s="2" t="s">
        <v>36</v>
      </c>
      <c r="H2553" s="2" t="s">
        <v>600</v>
      </c>
      <c r="I2553" s="2" t="s">
        <v>601</v>
      </c>
      <c r="J2553" s="2" t="s">
        <v>103</v>
      </c>
      <c r="K2553" s="2" t="s">
        <v>45</v>
      </c>
      <c r="L2553" s="2" t="s">
        <v>1945</v>
      </c>
      <c r="M2553" s="2" t="s">
        <v>1946</v>
      </c>
      <c r="N2553" s="2" t="s">
        <v>1213</v>
      </c>
      <c r="O2553" s="3">
        <v>2</v>
      </c>
      <c r="P2553" s="3">
        <v>95</v>
      </c>
      <c r="Q2553" s="3">
        <v>112</v>
      </c>
      <c r="R2553" s="3">
        <v>224</v>
      </c>
      <c r="S2553" s="3">
        <v>17</v>
      </c>
      <c r="T2553" s="3">
        <v>34</v>
      </c>
      <c r="U2553" s="3">
        <v>15.17</v>
      </c>
      <c r="V2553" s="2" t="s">
        <v>235</v>
      </c>
      <c r="W2553" s="2" t="s">
        <v>236</v>
      </c>
      <c r="X2553" s="2" t="s">
        <v>33</v>
      </c>
      <c r="Y2553" s="19" t="str">
        <f>VLOOKUP(G2553,'Verweis Kd-Gruppe'!$A$2:$B$8,2,FALSE)</f>
        <v>GRK</v>
      </c>
      <c r="Z2553" s="19" t="str">
        <f>VLOOKUP(J2553,'Verweis Art-Gruppe'!$A$2:$B$15,2,FALSE)</f>
        <v>Geräte</v>
      </c>
      <c r="AA2553" s="19" t="str">
        <f>VLOOKUP(W2553,'Verweis Vertreter'!$A$2:$B$24,2,FALSE)</f>
        <v>Patrick Verfürth</v>
      </c>
      <c r="AB2553" s="12">
        <f t="shared" si="351"/>
        <v>2</v>
      </c>
      <c r="AC2553" s="12">
        <f t="shared" si="356"/>
        <v>95</v>
      </c>
      <c r="AD2553" s="12">
        <f t="shared" si="357"/>
        <v>112</v>
      </c>
      <c r="AE2553" s="12">
        <f t="shared" si="352"/>
        <v>224</v>
      </c>
      <c r="AF2553" s="12">
        <f t="shared" si="353"/>
        <v>17</v>
      </c>
      <c r="AG2553" s="12">
        <f t="shared" si="354"/>
        <v>34</v>
      </c>
      <c r="AH2553" s="9">
        <f t="shared" si="358"/>
        <v>0.15178571428571427</v>
      </c>
      <c r="AI2553" s="14">
        <f>VLOOKUP(E2553,'Verweis Faktor'!$A:$B,2,FALSE)</f>
        <v>1</v>
      </c>
      <c r="AJ2553" s="14"/>
      <c r="AK2553" s="14" t="str">
        <f>IF(AL2553="Ja","Versandkosten",VLOOKUP(E2553,'Verweis Belegart'!$A$2:$B$9,2,FALSE))</f>
        <v>Hardware</v>
      </c>
      <c r="AL2553" s="14" t="str">
        <f t="shared" si="359"/>
        <v>Nein</v>
      </c>
      <c r="AM2553" s="14" t="str">
        <f t="shared" si="355"/>
        <v>Positiv</v>
      </c>
    </row>
    <row r="2554" spans="1:39" ht="17.25" customHeight="1" x14ac:dyDescent="0.35">
      <c r="A2554" s="17">
        <v>14573177</v>
      </c>
      <c r="B2554" s="2" t="s">
        <v>1751</v>
      </c>
      <c r="C2554" s="1">
        <v>2025001</v>
      </c>
      <c r="D2554" s="1">
        <v>2000702</v>
      </c>
      <c r="E2554" s="2" t="s">
        <v>34</v>
      </c>
      <c r="F2554" s="2" t="s">
        <v>35</v>
      </c>
      <c r="G2554" s="2" t="s">
        <v>36</v>
      </c>
      <c r="H2554" s="2" t="s">
        <v>600</v>
      </c>
      <c r="I2554" s="2" t="s">
        <v>601</v>
      </c>
      <c r="J2554" s="2" t="s">
        <v>2791</v>
      </c>
      <c r="K2554" s="2" t="s">
        <v>28</v>
      </c>
      <c r="L2554" s="2" t="s">
        <v>249</v>
      </c>
      <c r="M2554" s="2" t="s">
        <v>250</v>
      </c>
      <c r="N2554" s="2" t="s">
        <v>122</v>
      </c>
      <c r="O2554" s="3">
        <v>1</v>
      </c>
      <c r="P2554" s="3">
        <v>0</v>
      </c>
      <c r="Q2554" s="3">
        <v>6.35</v>
      </c>
      <c r="R2554" s="3">
        <v>6.35</v>
      </c>
      <c r="S2554" s="3">
        <v>6.35</v>
      </c>
      <c r="T2554" s="3">
        <v>6.35</v>
      </c>
      <c r="U2554" s="3"/>
      <c r="V2554" s="2" t="s">
        <v>235</v>
      </c>
      <c r="W2554" s="2" t="s">
        <v>236</v>
      </c>
      <c r="X2554" s="2" t="s">
        <v>33</v>
      </c>
      <c r="Y2554" s="19" t="str">
        <f>VLOOKUP(G2554,'Verweis Kd-Gruppe'!$A$2:$B$8,2,FALSE)</f>
        <v>GRK</v>
      </c>
      <c r="Z2554" s="19" t="str">
        <f>VLOOKUP(J2554,'Verweis Art-Gruppe'!$A$2:$B$15,2,FALSE)</f>
        <v>Sonstige</v>
      </c>
      <c r="AA2554" s="19" t="str">
        <f>VLOOKUP(W2554,'Verweis Vertreter'!$A$2:$B$24,2,FALSE)</f>
        <v>Patrick Verfürth</v>
      </c>
      <c r="AB2554" s="12">
        <f t="shared" si="351"/>
        <v>1</v>
      </c>
      <c r="AC2554" s="12">
        <f t="shared" si="356"/>
        <v>0</v>
      </c>
      <c r="AD2554" s="12">
        <f t="shared" si="357"/>
        <v>6.35</v>
      </c>
      <c r="AE2554" s="12">
        <f t="shared" si="352"/>
        <v>6.35</v>
      </c>
      <c r="AF2554" s="12">
        <f t="shared" si="353"/>
        <v>6.35</v>
      </c>
      <c r="AG2554" s="12">
        <f t="shared" si="354"/>
        <v>6.35</v>
      </c>
      <c r="AH2554" s="9">
        <f t="shared" si="358"/>
        <v>1</v>
      </c>
      <c r="AI2554" s="14">
        <f>VLOOKUP(E2554,'Verweis Faktor'!$A:$B,2,FALSE)</f>
        <v>1</v>
      </c>
      <c r="AJ2554" s="14"/>
      <c r="AK2554" s="14" t="str">
        <f>IF(AL2554="Ja","Versandkosten",VLOOKUP(E2554,'Verweis Belegart'!$A$2:$B$9,2,FALSE))</f>
        <v>Versandkosten</v>
      </c>
      <c r="AL2554" s="14" t="str">
        <f t="shared" si="359"/>
        <v>Ja</v>
      </c>
      <c r="AM2554" s="14" t="str">
        <f t="shared" si="355"/>
        <v>Positiv</v>
      </c>
    </row>
    <row r="2555" spans="1:39" ht="17.25" customHeight="1" x14ac:dyDescent="0.35">
      <c r="A2555" s="17">
        <v>14573177</v>
      </c>
      <c r="B2555" s="2" t="s">
        <v>1751</v>
      </c>
      <c r="C2555" s="1">
        <v>2025001</v>
      </c>
      <c r="D2555" s="1">
        <v>2000702</v>
      </c>
      <c r="E2555" s="2" t="s">
        <v>34</v>
      </c>
      <c r="F2555" s="2" t="s">
        <v>35</v>
      </c>
      <c r="G2555" s="2" t="s">
        <v>36</v>
      </c>
      <c r="H2555" s="2" t="s">
        <v>600</v>
      </c>
      <c r="I2555" s="2" t="s">
        <v>601</v>
      </c>
      <c r="J2555" s="2" t="s">
        <v>103</v>
      </c>
      <c r="K2555" s="2" t="s">
        <v>45</v>
      </c>
      <c r="L2555" s="2" t="s">
        <v>92</v>
      </c>
      <c r="M2555" s="2" t="s">
        <v>93</v>
      </c>
      <c r="N2555" s="2" t="s">
        <v>94</v>
      </c>
      <c r="O2555" s="3">
        <v>1</v>
      </c>
      <c r="P2555" s="3">
        <v>332</v>
      </c>
      <c r="Q2555" s="3">
        <v>359</v>
      </c>
      <c r="R2555" s="3">
        <v>359</v>
      </c>
      <c r="S2555" s="3">
        <v>27</v>
      </c>
      <c r="T2555" s="3">
        <v>27</v>
      </c>
      <c r="U2555" s="3">
        <v>7.52</v>
      </c>
      <c r="V2555" s="2" t="s">
        <v>235</v>
      </c>
      <c r="W2555" s="2" t="s">
        <v>236</v>
      </c>
      <c r="X2555" s="2" t="s">
        <v>33</v>
      </c>
      <c r="Y2555" s="19" t="str">
        <f>VLOOKUP(G2555,'Verweis Kd-Gruppe'!$A$2:$B$8,2,FALSE)</f>
        <v>GRK</v>
      </c>
      <c r="Z2555" s="19" t="str">
        <f>VLOOKUP(J2555,'Verweis Art-Gruppe'!$A$2:$B$15,2,FALSE)</f>
        <v>Geräte</v>
      </c>
      <c r="AA2555" s="19" t="str">
        <f>VLOOKUP(W2555,'Verweis Vertreter'!$A$2:$B$24,2,FALSE)</f>
        <v>Patrick Verfürth</v>
      </c>
      <c r="AB2555" s="12">
        <f t="shared" si="351"/>
        <v>1</v>
      </c>
      <c r="AC2555" s="12">
        <f t="shared" si="356"/>
        <v>332</v>
      </c>
      <c r="AD2555" s="12">
        <f t="shared" si="357"/>
        <v>359</v>
      </c>
      <c r="AE2555" s="12">
        <f t="shared" si="352"/>
        <v>359</v>
      </c>
      <c r="AF2555" s="12">
        <f t="shared" si="353"/>
        <v>27</v>
      </c>
      <c r="AG2555" s="12">
        <f t="shared" si="354"/>
        <v>27</v>
      </c>
      <c r="AH2555" s="9">
        <f t="shared" si="358"/>
        <v>7.5208913649025072E-2</v>
      </c>
      <c r="AI2555" s="14">
        <f>VLOOKUP(E2555,'Verweis Faktor'!$A:$B,2,FALSE)</f>
        <v>1</v>
      </c>
      <c r="AJ2555" s="14"/>
      <c r="AK2555" s="14" t="str">
        <f>IF(AL2555="Ja","Versandkosten",VLOOKUP(E2555,'Verweis Belegart'!$A$2:$B$9,2,FALSE))</f>
        <v>Hardware</v>
      </c>
      <c r="AL2555" s="14" t="str">
        <f t="shared" si="359"/>
        <v>Nein</v>
      </c>
      <c r="AM2555" s="14" t="str">
        <f t="shared" si="355"/>
        <v>Positiv</v>
      </c>
    </row>
    <row r="2556" spans="1:39" ht="17.25" customHeight="1" x14ac:dyDescent="0.35">
      <c r="A2556" s="17">
        <v>14573232</v>
      </c>
      <c r="B2556" s="2" t="s">
        <v>1751</v>
      </c>
      <c r="C2556" s="1">
        <v>2025001</v>
      </c>
      <c r="D2556" s="1">
        <v>2000703</v>
      </c>
      <c r="E2556" s="2" t="s">
        <v>34</v>
      </c>
      <c r="F2556" s="2" t="s">
        <v>35</v>
      </c>
      <c r="G2556" s="2" t="s">
        <v>36</v>
      </c>
      <c r="H2556" s="2" t="s">
        <v>600</v>
      </c>
      <c r="I2556" s="2" t="s">
        <v>601</v>
      </c>
      <c r="J2556" s="2" t="s">
        <v>2791</v>
      </c>
      <c r="K2556" s="2" t="s">
        <v>28</v>
      </c>
      <c r="L2556" s="2" t="s">
        <v>249</v>
      </c>
      <c r="M2556" s="2" t="s">
        <v>250</v>
      </c>
      <c r="N2556" s="2" t="s">
        <v>122</v>
      </c>
      <c r="O2556" s="3">
        <v>1</v>
      </c>
      <c r="P2556" s="3">
        <v>0</v>
      </c>
      <c r="Q2556" s="3">
        <v>6.35</v>
      </c>
      <c r="R2556" s="3">
        <v>6.35</v>
      </c>
      <c r="S2556" s="3">
        <v>6.35</v>
      </c>
      <c r="T2556" s="3">
        <v>6.35</v>
      </c>
      <c r="U2556" s="3"/>
      <c r="V2556" s="2" t="s">
        <v>235</v>
      </c>
      <c r="W2556" s="2" t="s">
        <v>236</v>
      </c>
      <c r="X2556" s="2" t="s">
        <v>33</v>
      </c>
      <c r="Y2556" s="19" t="str">
        <f>VLOOKUP(G2556,'Verweis Kd-Gruppe'!$A$2:$B$8,2,FALSE)</f>
        <v>GRK</v>
      </c>
      <c r="Z2556" s="19" t="str">
        <f>VLOOKUP(J2556,'Verweis Art-Gruppe'!$A$2:$B$15,2,FALSE)</f>
        <v>Sonstige</v>
      </c>
      <c r="AA2556" s="19" t="str">
        <f>VLOOKUP(W2556,'Verweis Vertreter'!$A$2:$B$24,2,FALSE)</f>
        <v>Patrick Verfürth</v>
      </c>
      <c r="AB2556" s="12">
        <f t="shared" si="351"/>
        <v>1</v>
      </c>
      <c r="AC2556" s="12">
        <f t="shared" si="356"/>
        <v>0</v>
      </c>
      <c r="AD2556" s="12">
        <f t="shared" si="357"/>
        <v>6.35</v>
      </c>
      <c r="AE2556" s="12">
        <f t="shared" si="352"/>
        <v>6.35</v>
      </c>
      <c r="AF2556" s="12">
        <f t="shared" si="353"/>
        <v>6.35</v>
      </c>
      <c r="AG2556" s="12">
        <f t="shared" si="354"/>
        <v>6.35</v>
      </c>
      <c r="AH2556" s="9">
        <f t="shared" si="358"/>
        <v>1</v>
      </c>
      <c r="AI2556" s="14">
        <f>VLOOKUP(E2556,'Verweis Faktor'!$A:$B,2,FALSE)</f>
        <v>1</v>
      </c>
      <c r="AJ2556" s="14"/>
      <c r="AK2556" s="14" t="str">
        <f>IF(AL2556="Ja","Versandkosten",VLOOKUP(E2556,'Verweis Belegart'!$A$2:$B$9,2,FALSE))</f>
        <v>Versandkosten</v>
      </c>
      <c r="AL2556" s="14" t="str">
        <f t="shared" si="359"/>
        <v>Ja</v>
      </c>
      <c r="AM2556" s="14" t="str">
        <f t="shared" si="355"/>
        <v>Positiv</v>
      </c>
    </row>
    <row r="2557" spans="1:39" ht="17.25" customHeight="1" x14ac:dyDescent="0.35">
      <c r="A2557" s="17">
        <v>14573232</v>
      </c>
      <c r="B2557" s="2" t="s">
        <v>1751</v>
      </c>
      <c r="C2557" s="1">
        <v>2025001</v>
      </c>
      <c r="D2557" s="1">
        <v>2000703</v>
      </c>
      <c r="E2557" s="2" t="s">
        <v>34</v>
      </c>
      <c r="F2557" s="2" t="s">
        <v>35</v>
      </c>
      <c r="G2557" s="2" t="s">
        <v>36</v>
      </c>
      <c r="H2557" s="2" t="s">
        <v>600</v>
      </c>
      <c r="I2557" s="2" t="s">
        <v>601</v>
      </c>
      <c r="J2557" s="2" t="s">
        <v>103</v>
      </c>
      <c r="K2557" s="2" t="s">
        <v>45</v>
      </c>
      <c r="L2557" s="2" t="s">
        <v>88</v>
      </c>
      <c r="M2557" s="2" t="s">
        <v>89</v>
      </c>
      <c r="N2557" s="2" t="s">
        <v>90</v>
      </c>
      <c r="O2557" s="3">
        <v>1</v>
      </c>
      <c r="P2557" s="3">
        <v>530.07069999999999</v>
      </c>
      <c r="Q2557" s="3">
        <v>555</v>
      </c>
      <c r="R2557" s="3">
        <v>555</v>
      </c>
      <c r="S2557" s="3">
        <v>24.929300000000001</v>
      </c>
      <c r="T2557" s="3">
        <v>24.93</v>
      </c>
      <c r="U2557" s="3">
        <v>4.49</v>
      </c>
      <c r="V2557" s="2" t="s">
        <v>235</v>
      </c>
      <c r="W2557" s="2" t="s">
        <v>236</v>
      </c>
      <c r="X2557" s="2" t="s">
        <v>33</v>
      </c>
      <c r="Y2557" s="19" t="str">
        <f>VLOOKUP(G2557,'Verweis Kd-Gruppe'!$A$2:$B$8,2,FALSE)</f>
        <v>GRK</v>
      </c>
      <c r="Z2557" s="19" t="str">
        <f>VLOOKUP(J2557,'Verweis Art-Gruppe'!$A$2:$B$15,2,FALSE)</f>
        <v>Geräte</v>
      </c>
      <c r="AA2557" s="19" t="str">
        <f>VLOOKUP(W2557,'Verweis Vertreter'!$A$2:$B$24,2,FALSE)</f>
        <v>Patrick Verfürth</v>
      </c>
      <c r="AB2557" s="12">
        <f t="shared" si="351"/>
        <v>1</v>
      </c>
      <c r="AC2557" s="12">
        <f t="shared" si="356"/>
        <v>530.07069999999999</v>
      </c>
      <c r="AD2557" s="12">
        <f t="shared" si="357"/>
        <v>555</v>
      </c>
      <c r="AE2557" s="12">
        <f t="shared" si="352"/>
        <v>555</v>
      </c>
      <c r="AF2557" s="12">
        <f t="shared" si="353"/>
        <v>24.929300000000001</v>
      </c>
      <c r="AG2557" s="12">
        <f t="shared" si="354"/>
        <v>24.93</v>
      </c>
      <c r="AH2557" s="9">
        <f t="shared" si="358"/>
        <v>4.4918918918918915E-2</v>
      </c>
      <c r="AI2557" s="14">
        <f>VLOOKUP(E2557,'Verweis Faktor'!$A:$B,2,FALSE)</f>
        <v>1</v>
      </c>
      <c r="AJ2557" s="14"/>
      <c r="AK2557" s="14" t="str">
        <f>IF(AL2557="Ja","Versandkosten",VLOOKUP(E2557,'Verweis Belegart'!$A$2:$B$9,2,FALSE))</f>
        <v>Hardware</v>
      </c>
      <c r="AL2557" s="14" t="str">
        <f t="shared" si="359"/>
        <v>Nein</v>
      </c>
      <c r="AM2557" s="14" t="str">
        <f t="shared" si="355"/>
        <v>Positiv</v>
      </c>
    </row>
    <row r="2558" spans="1:39" ht="17.25" customHeight="1" x14ac:dyDescent="0.35">
      <c r="A2558" s="17">
        <v>14573232</v>
      </c>
      <c r="B2558" s="2" t="s">
        <v>1751</v>
      </c>
      <c r="C2558" s="1">
        <v>2025001</v>
      </c>
      <c r="D2558" s="1">
        <v>2000703</v>
      </c>
      <c r="E2558" s="2" t="s">
        <v>34</v>
      </c>
      <c r="F2558" s="2" t="s">
        <v>35</v>
      </c>
      <c r="G2558" s="2" t="s">
        <v>36</v>
      </c>
      <c r="H2558" s="2" t="s">
        <v>600</v>
      </c>
      <c r="I2558" s="2" t="s">
        <v>601</v>
      </c>
      <c r="J2558" s="2" t="s">
        <v>103</v>
      </c>
      <c r="K2558" s="2" t="s">
        <v>49</v>
      </c>
      <c r="L2558" s="2" t="s">
        <v>970</v>
      </c>
      <c r="M2558" s="2" t="s">
        <v>971</v>
      </c>
      <c r="N2558" s="2" t="s">
        <v>943</v>
      </c>
      <c r="O2558" s="3">
        <v>1</v>
      </c>
      <c r="P2558" s="3">
        <v>235</v>
      </c>
      <c r="Q2558" s="3">
        <v>255</v>
      </c>
      <c r="R2558" s="3">
        <v>255</v>
      </c>
      <c r="S2558" s="3">
        <v>20</v>
      </c>
      <c r="T2558" s="3">
        <v>20</v>
      </c>
      <c r="U2558" s="3">
        <v>7.84</v>
      </c>
      <c r="V2558" s="2" t="s">
        <v>235</v>
      </c>
      <c r="W2558" s="2" t="s">
        <v>236</v>
      </c>
      <c r="X2558" s="2" t="s">
        <v>33</v>
      </c>
      <c r="Y2558" s="19" t="str">
        <f>VLOOKUP(G2558,'Verweis Kd-Gruppe'!$A$2:$B$8,2,FALSE)</f>
        <v>GRK</v>
      </c>
      <c r="Z2558" s="19" t="str">
        <f>VLOOKUP(J2558,'Verweis Art-Gruppe'!$A$2:$B$15,2,FALSE)</f>
        <v>Geräte</v>
      </c>
      <c r="AA2558" s="19" t="str">
        <f>VLOOKUP(W2558,'Verweis Vertreter'!$A$2:$B$24,2,FALSE)</f>
        <v>Patrick Verfürth</v>
      </c>
      <c r="AB2558" s="12">
        <f t="shared" si="351"/>
        <v>1</v>
      </c>
      <c r="AC2558" s="12">
        <f t="shared" si="356"/>
        <v>235</v>
      </c>
      <c r="AD2558" s="12">
        <f t="shared" si="357"/>
        <v>255</v>
      </c>
      <c r="AE2558" s="12">
        <f t="shared" si="352"/>
        <v>255</v>
      </c>
      <c r="AF2558" s="12">
        <f t="shared" si="353"/>
        <v>20</v>
      </c>
      <c r="AG2558" s="12">
        <f t="shared" si="354"/>
        <v>20</v>
      </c>
      <c r="AH2558" s="9">
        <f t="shared" si="358"/>
        <v>7.8431372549019607E-2</v>
      </c>
      <c r="AI2558" s="14">
        <f>VLOOKUP(E2558,'Verweis Faktor'!$A:$B,2,FALSE)</f>
        <v>1</v>
      </c>
      <c r="AJ2558" s="14"/>
      <c r="AK2558" s="14" t="str">
        <f>IF(AL2558="Ja","Versandkosten",VLOOKUP(E2558,'Verweis Belegart'!$A$2:$B$9,2,FALSE))</f>
        <v>Hardware</v>
      </c>
      <c r="AL2558" s="14" t="str">
        <f t="shared" si="359"/>
        <v>Nein</v>
      </c>
      <c r="AM2558" s="14" t="str">
        <f t="shared" si="355"/>
        <v>Positiv</v>
      </c>
    </row>
    <row r="2559" spans="1:39" ht="17.25" customHeight="1" x14ac:dyDescent="0.35">
      <c r="A2559" s="17">
        <v>14573232</v>
      </c>
      <c r="B2559" s="2" t="s">
        <v>1751</v>
      </c>
      <c r="C2559" s="1">
        <v>2025001</v>
      </c>
      <c r="D2559" s="1">
        <v>2000703</v>
      </c>
      <c r="E2559" s="2" t="s">
        <v>34</v>
      </c>
      <c r="F2559" s="2" t="s">
        <v>35</v>
      </c>
      <c r="G2559" s="2" t="s">
        <v>36</v>
      </c>
      <c r="H2559" s="2" t="s">
        <v>600</v>
      </c>
      <c r="I2559" s="2" t="s">
        <v>601</v>
      </c>
      <c r="J2559" s="2" t="s">
        <v>304</v>
      </c>
      <c r="K2559" s="2" t="s">
        <v>79</v>
      </c>
      <c r="L2559" s="2" t="s">
        <v>1954</v>
      </c>
      <c r="M2559" s="2" t="s">
        <v>1955</v>
      </c>
      <c r="N2559" s="2" t="s">
        <v>1956</v>
      </c>
      <c r="O2559" s="3">
        <v>1</v>
      </c>
      <c r="P2559" s="3">
        <v>91.571399999999997</v>
      </c>
      <c r="Q2559" s="3">
        <v>105</v>
      </c>
      <c r="R2559" s="3">
        <v>105</v>
      </c>
      <c r="S2559" s="3">
        <v>13.428599999999999</v>
      </c>
      <c r="T2559" s="3">
        <v>13.43</v>
      </c>
      <c r="U2559" s="3">
        <v>12.78</v>
      </c>
      <c r="V2559" s="2" t="s">
        <v>235</v>
      </c>
      <c r="W2559" s="2" t="s">
        <v>236</v>
      </c>
      <c r="X2559" s="2" t="s">
        <v>33</v>
      </c>
      <c r="Y2559" s="19" t="str">
        <f>VLOOKUP(G2559,'Verweis Kd-Gruppe'!$A$2:$B$8,2,FALSE)</f>
        <v>GRK</v>
      </c>
      <c r="Z2559" s="19" t="str">
        <f>VLOOKUP(J2559,'Verweis Art-Gruppe'!$A$2:$B$15,2,FALSE)</f>
        <v>Zubehör</v>
      </c>
      <c r="AA2559" s="19" t="str">
        <f>VLOOKUP(W2559,'Verweis Vertreter'!$A$2:$B$24,2,FALSE)</f>
        <v>Patrick Verfürth</v>
      </c>
      <c r="AB2559" s="12">
        <f t="shared" si="351"/>
        <v>1</v>
      </c>
      <c r="AC2559" s="12">
        <f t="shared" si="356"/>
        <v>91.571399999999997</v>
      </c>
      <c r="AD2559" s="12">
        <f t="shared" si="357"/>
        <v>105</v>
      </c>
      <c r="AE2559" s="12">
        <f t="shared" si="352"/>
        <v>105</v>
      </c>
      <c r="AF2559" s="12">
        <f t="shared" si="353"/>
        <v>13.428599999999999</v>
      </c>
      <c r="AG2559" s="12">
        <f t="shared" si="354"/>
        <v>13.43</v>
      </c>
      <c r="AH2559" s="9">
        <f t="shared" si="358"/>
        <v>0.12790476190476191</v>
      </c>
      <c r="AI2559" s="14">
        <f>VLOOKUP(E2559,'Verweis Faktor'!$A:$B,2,FALSE)</f>
        <v>1</v>
      </c>
      <c r="AJ2559" s="14"/>
      <c r="AK2559" s="14" t="str">
        <f>IF(AL2559="Ja","Versandkosten",VLOOKUP(E2559,'Verweis Belegart'!$A$2:$B$9,2,FALSE))</f>
        <v>Hardware</v>
      </c>
      <c r="AL2559" s="14" t="str">
        <f t="shared" si="359"/>
        <v>Nein</v>
      </c>
      <c r="AM2559" s="14" t="str">
        <f t="shared" si="355"/>
        <v>Positiv</v>
      </c>
    </row>
    <row r="2560" spans="1:39" ht="17.25" customHeight="1" x14ac:dyDescent="0.35">
      <c r="A2560" s="17">
        <v>14573237</v>
      </c>
      <c r="B2560" s="2" t="s">
        <v>1751</v>
      </c>
      <c r="C2560" s="1">
        <v>2025001</v>
      </c>
      <c r="D2560" s="1">
        <v>2000704</v>
      </c>
      <c r="E2560" s="2" t="s">
        <v>34</v>
      </c>
      <c r="F2560" s="2" t="s">
        <v>35</v>
      </c>
      <c r="G2560" s="2" t="s">
        <v>36</v>
      </c>
      <c r="H2560" s="2" t="s">
        <v>600</v>
      </c>
      <c r="I2560" s="2" t="s">
        <v>601</v>
      </c>
      <c r="J2560" s="2" t="s">
        <v>2791</v>
      </c>
      <c r="K2560" s="2" t="s">
        <v>28</v>
      </c>
      <c r="L2560" s="2" t="s">
        <v>249</v>
      </c>
      <c r="M2560" s="2" t="s">
        <v>250</v>
      </c>
      <c r="N2560" s="2" t="s">
        <v>122</v>
      </c>
      <c r="O2560" s="3">
        <v>1</v>
      </c>
      <c r="P2560" s="3">
        <v>0</v>
      </c>
      <c r="Q2560" s="3">
        <v>6.35</v>
      </c>
      <c r="R2560" s="3">
        <v>6.35</v>
      </c>
      <c r="S2560" s="3">
        <v>6.35</v>
      </c>
      <c r="T2560" s="3">
        <v>6.35</v>
      </c>
      <c r="U2560" s="3"/>
      <c r="V2560" s="2" t="s">
        <v>235</v>
      </c>
      <c r="W2560" s="2" t="s">
        <v>236</v>
      </c>
      <c r="X2560" s="2" t="s">
        <v>33</v>
      </c>
      <c r="Y2560" s="19" t="str">
        <f>VLOOKUP(G2560,'Verweis Kd-Gruppe'!$A$2:$B$8,2,FALSE)</f>
        <v>GRK</v>
      </c>
      <c r="Z2560" s="19" t="str">
        <f>VLOOKUP(J2560,'Verweis Art-Gruppe'!$A$2:$B$15,2,FALSE)</f>
        <v>Sonstige</v>
      </c>
      <c r="AA2560" s="19" t="str">
        <f>VLOOKUP(W2560,'Verweis Vertreter'!$A$2:$B$24,2,FALSE)</f>
        <v>Patrick Verfürth</v>
      </c>
      <c r="AB2560" s="12">
        <f t="shared" si="351"/>
        <v>1</v>
      </c>
      <c r="AC2560" s="12">
        <f t="shared" si="356"/>
        <v>0</v>
      </c>
      <c r="AD2560" s="12">
        <f t="shared" si="357"/>
        <v>6.35</v>
      </c>
      <c r="AE2560" s="12">
        <f t="shared" si="352"/>
        <v>6.35</v>
      </c>
      <c r="AF2560" s="12">
        <f t="shared" si="353"/>
        <v>6.35</v>
      </c>
      <c r="AG2560" s="12">
        <f t="shared" si="354"/>
        <v>6.35</v>
      </c>
      <c r="AH2560" s="9">
        <f t="shared" si="358"/>
        <v>1</v>
      </c>
      <c r="AI2560" s="14">
        <f>VLOOKUP(E2560,'Verweis Faktor'!$A:$B,2,FALSE)</f>
        <v>1</v>
      </c>
      <c r="AJ2560" s="14"/>
      <c r="AK2560" s="14" t="str">
        <f>IF(AL2560="Ja","Versandkosten",VLOOKUP(E2560,'Verweis Belegart'!$A$2:$B$9,2,FALSE))</f>
        <v>Versandkosten</v>
      </c>
      <c r="AL2560" s="14" t="str">
        <f t="shared" si="359"/>
        <v>Ja</v>
      </c>
      <c r="AM2560" s="14" t="str">
        <f t="shared" si="355"/>
        <v>Positiv</v>
      </c>
    </row>
    <row r="2561" spans="1:39" ht="17.25" customHeight="1" x14ac:dyDescent="0.35">
      <c r="A2561" s="17">
        <v>14573237</v>
      </c>
      <c r="B2561" s="2" t="s">
        <v>1751</v>
      </c>
      <c r="C2561" s="1">
        <v>2025001</v>
      </c>
      <c r="D2561" s="1">
        <v>2000704</v>
      </c>
      <c r="E2561" s="2" t="s">
        <v>34</v>
      </c>
      <c r="F2561" s="2" t="s">
        <v>35</v>
      </c>
      <c r="G2561" s="2" t="s">
        <v>36</v>
      </c>
      <c r="H2561" s="2" t="s">
        <v>600</v>
      </c>
      <c r="I2561" s="2" t="s">
        <v>601</v>
      </c>
      <c r="J2561" s="2" t="s">
        <v>103</v>
      </c>
      <c r="K2561" s="2" t="s">
        <v>45</v>
      </c>
      <c r="L2561" s="2" t="s">
        <v>866</v>
      </c>
      <c r="M2561" s="2" t="s">
        <v>867</v>
      </c>
      <c r="N2561" s="2" t="s">
        <v>868</v>
      </c>
      <c r="O2561" s="3">
        <v>1</v>
      </c>
      <c r="P2561" s="3">
        <v>276.61900000000003</v>
      </c>
      <c r="Q2561" s="3">
        <v>287</v>
      </c>
      <c r="R2561" s="3">
        <v>287</v>
      </c>
      <c r="S2561" s="3">
        <v>10.381</v>
      </c>
      <c r="T2561" s="3">
        <v>10.38</v>
      </c>
      <c r="U2561" s="3">
        <v>3.61</v>
      </c>
      <c r="V2561" s="2" t="s">
        <v>235</v>
      </c>
      <c r="W2561" s="2" t="s">
        <v>236</v>
      </c>
      <c r="X2561" s="2" t="s">
        <v>33</v>
      </c>
      <c r="Y2561" s="19" t="str">
        <f>VLOOKUP(G2561,'Verweis Kd-Gruppe'!$A$2:$B$8,2,FALSE)</f>
        <v>GRK</v>
      </c>
      <c r="Z2561" s="19" t="str">
        <f>VLOOKUP(J2561,'Verweis Art-Gruppe'!$A$2:$B$15,2,FALSE)</f>
        <v>Geräte</v>
      </c>
      <c r="AA2561" s="19" t="str">
        <f>VLOOKUP(W2561,'Verweis Vertreter'!$A$2:$B$24,2,FALSE)</f>
        <v>Patrick Verfürth</v>
      </c>
      <c r="AB2561" s="12">
        <f t="shared" si="351"/>
        <v>1</v>
      </c>
      <c r="AC2561" s="12">
        <f t="shared" si="356"/>
        <v>276.61900000000003</v>
      </c>
      <c r="AD2561" s="12">
        <f t="shared" si="357"/>
        <v>287</v>
      </c>
      <c r="AE2561" s="12">
        <f t="shared" si="352"/>
        <v>287</v>
      </c>
      <c r="AF2561" s="12">
        <f t="shared" si="353"/>
        <v>10.381</v>
      </c>
      <c r="AG2561" s="12">
        <f t="shared" si="354"/>
        <v>10.38</v>
      </c>
      <c r="AH2561" s="9">
        <f t="shared" si="358"/>
        <v>3.6167247386759582E-2</v>
      </c>
      <c r="AI2561" s="14">
        <f>VLOOKUP(E2561,'Verweis Faktor'!$A:$B,2,FALSE)</f>
        <v>1</v>
      </c>
      <c r="AJ2561" s="14"/>
      <c r="AK2561" s="14" t="str">
        <f>IF(AL2561="Ja","Versandkosten",VLOOKUP(E2561,'Verweis Belegart'!$A$2:$B$9,2,FALSE))</f>
        <v>Hardware</v>
      </c>
      <c r="AL2561" s="14" t="str">
        <f t="shared" si="359"/>
        <v>Nein</v>
      </c>
      <c r="AM2561" s="14" t="str">
        <f t="shared" si="355"/>
        <v>Positiv</v>
      </c>
    </row>
    <row r="2562" spans="1:39" ht="17.25" customHeight="1" x14ac:dyDescent="0.35">
      <c r="A2562" s="17">
        <v>14573126</v>
      </c>
      <c r="B2562" s="2" t="s">
        <v>1751</v>
      </c>
      <c r="C2562" s="1">
        <v>2025001</v>
      </c>
      <c r="D2562" s="1">
        <v>2000705</v>
      </c>
      <c r="E2562" s="2" t="s">
        <v>34</v>
      </c>
      <c r="F2562" s="2" t="s">
        <v>53</v>
      </c>
      <c r="G2562" s="2" t="s">
        <v>66</v>
      </c>
      <c r="H2562" s="2" t="s">
        <v>878</v>
      </c>
      <c r="I2562" s="2" t="s">
        <v>879</v>
      </c>
      <c r="J2562" s="2" t="s">
        <v>103</v>
      </c>
      <c r="K2562" s="2" t="s">
        <v>28</v>
      </c>
      <c r="L2562" s="2" t="s">
        <v>1882</v>
      </c>
      <c r="M2562" s="2" t="s">
        <v>1883</v>
      </c>
      <c r="N2562" s="2" t="s">
        <v>1884</v>
      </c>
      <c r="O2562" s="3">
        <v>10</v>
      </c>
      <c r="P2562" s="3">
        <v>399</v>
      </c>
      <c r="Q2562" s="3">
        <v>418</v>
      </c>
      <c r="R2562" s="3">
        <v>4180</v>
      </c>
      <c r="S2562" s="3">
        <v>19</v>
      </c>
      <c r="T2562" s="3">
        <v>190</v>
      </c>
      <c r="U2562" s="3">
        <v>4.54</v>
      </c>
      <c r="V2562" s="2" t="s">
        <v>813</v>
      </c>
      <c r="W2562" s="2" t="s">
        <v>814</v>
      </c>
      <c r="X2562" s="2" t="s">
        <v>197</v>
      </c>
      <c r="Y2562" s="19" t="str">
        <f>VLOOKUP(G2562,'Verweis Kd-Gruppe'!$A$2:$B$8,2,FALSE)</f>
        <v>EXP</v>
      </c>
      <c r="Z2562" s="19" t="str">
        <f>VLOOKUP(J2562,'Verweis Art-Gruppe'!$A$2:$B$15,2,FALSE)</f>
        <v>Geräte</v>
      </c>
      <c r="AA2562" s="19" t="str">
        <f>VLOOKUP(W2562,'Verweis Vertreter'!$A$2:$B$24,2,FALSE)</f>
        <v>Sokol Kapaj</v>
      </c>
      <c r="AB2562" s="12">
        <f t="shared" si="351"/>
        <v>10</v>
      </c>
      <c r="AC2562" s="12">
        <f t="shared" si="356"/>
        <v>399</v>
      </c>
      <c r="AD2562" s="12">
        <f t="shared" si="357"/>
        <v>418</v>
      </c>
      <c r="AE2562" s="12">
        <f t="shared" si="352"/>
        <v>4180</v>
      </c>
      <c r="AF2562" s="12">
        <f t="shared" si="353"/>
        <v>19</v>
      </c>
      <c r="AG2562" s="12">
        <f t="shared" si="354"/>
        <v>190</v>
      </c>
      <c r="AH2562" s="9">
        <f t="shared" si="358"/>
        <v>4.5454545454545456E-2</v>
      </c>
      <c r="AI2562" s="14">
        <f>VLOOKUP(E2562,'Verweis Faktor'!$A:$B,2,FALSE)</f>
        <v>1</v>
      </c>
      <c r="AJ2562" s="14"/>
      <c r="AK2562" s="14" t="str">
        <f>IF(AL2562="Ja","Versandkosten",VLOOKUP(E2562,'Verweis Belegart'!$A$2:$B$9,2,FALSE))</f>
        <v>Hardware</v>
      </c>
      <c r="AL2562" s="14" t="str">
        <f t="shared" si="359"/>
        <v>Nein</v>
      </c>
      <c r="AM2562" s="14" t="str">
        <f t="shared" si="355"/>
        <v>Positiv</v>
      </c>
    </row>
    <row r="2563" spans="1:39" ht="17.25" customHeight="1" x14ac:dyDescent="0.35">
      <c r="A2563" s="17">
        <v>14573126</v>
      </c>
      <c r="B2563" s="2" t="s">
        <v>1751</v>
      </c>
      <c r="C2563" s="1">
        <v>2025001</v>
      </c>
      <c r="D2563" s="1">
        <v>2000705</v>
      </c>
      <c r="E2563" s="2" t="s">
        <v>34</v>
      </c>
      <c r="F2563" s="2" t="s">
        <v>53</v>
      </c>
      <c r="G2563" s="2" t="s">
        <v>66</v>
      </c>
      <c r="H2563" s="2" t="s">
        <v>878</v>
      </c>
      <c r="I2563" s="2" t="s">
        <v>879</v>
      </c>
      <c r="J2563" s="2" t="s">
        <v>103</v>
      </c>
      <c r="K2563" s="2" t="s">
        <v>45</v>
      </c>
      <c r="L2563" s="2" t="s">
        <v>1793</v>
      </c>
      <c r="M2563" s="2" t="s">
        <v>1794</v>
      </c>
      <c r="N2563" s="2" t="s">
        <v>502</v>
      </c>
      <c r="O2563" s="3">
        <v>60</v>
      </c>
      <c r="P2563" s="3">
        <v>477.88479999999998</v>
      </c>
      <c r="Q2563" s="3">
        <v>488</v>
      </c>
      <c r="R2563" s="3">
        <v>29280</v>
      </c>
      <c r="S2563" s="3">
        <v>10.1152</v>
      </c>
      <c r="T2563" s="3">
        <v>606.91</v>
      </c>
      <c r="U2563" s="3">
        <v>2.0699999999999998</v>
      </c>
      <c r="V2563" s="2" t="s">
        <v>813</v>
      </c>
      <c r="W2563" s="2" t="s">
        <v>814</v>
      </c>
      <c r="X2563" s="2" t="s">
        <v>197</v>
      </c>
      <c r="Y2563" s="19" t="str">
        <f>VLOOKUP(G2563,'Verweis Kd-Gruppe'!$A$2:$B$8,2,FALSE)</f>
        <v>EXP</v>
      </c>
      <c r="Z2563" s="19" t="str">
        <f>VLOOKUP(J2563,'Verweis Art-Gruppe'!$A$2:$B$15,2,FALSE)</f>
        <v>Geräte</v>
      </c>
      <c r="AA2563" s="19" t="str">
        <f>VLOOKUP(W2563,'Verweis Vertreter'!$A$2:$B$24,2,FALSE)</f>
        <v>Sokol Kapaj</v>
      </c>
      <c r="AB2563" s="12">
        <f t="shared" ref="AB2563:AB2626" si="360">$AI2563*O2563</f>
        <v>60</v>
      </c>
      <c r="AC2563" s="12">
        <f t="shared" si="356"/>
        <v>477.88479999999998</v>
      </c>
      <c r="AD2563" s="12">
        <f t="shared" si="357"/>
        <v>488</v>
      </c>
      <c r="AE2563" s="12">
        <f t="shared" ref="AE2563:AE2626" si="361">$AI2563*R2563</f>
        <v>29280</v>
      </c>
      <c r="AF2563" s="12">
        <f t="shared" ref="AF2563:AF2626" si="362">$AI2563*S2563</f>
        <v>10.1152</v>
      </c>
      <c r="AG2563" s="12">
        <f t="shared" ref="AG2563:AG2626" si="363">$AI2563*T2563</f>
        <v>606.91</v>
      </c>
      <c r="AH2563" s="9">
        <f t="shared" si="358"/>
        <v>2.0727800546448086E-2</v>
      </c>
      <c r="AI2563" s="14">
        <f>VLOOKUP(E2563,'Verweis Faktor'!$A:$B,2,FALSE)</f>
        <v>1</v>
      </c>
      <c r="AJ2563" s="14"/>
      <c r="AK2563" s="14" t="str">
        <f>IF(AL2563="Ja","Versandkosten",VLOOKUP(E2563,'Verweis Belegart'!$A$2:$B$9,2,FALSE))</f>
        <v>Hardware</v>
      </c>
      <c r="AL2563" s="14" t="str">
        <f t="shared" si="359"/>
        <v>Nein</v>
      </c>
      <c r="AM2563" s="14" t="str">
        <f t="shared" ref="AM2563:AM2626" si="364">IF(AG2563&lt;0,"Negativ","Positiv")</f>
        <v>Positiv</v>
      </c>
    </row>
    <row r="2564" spans="1:39" ht="17.25" customHeight="1" x14ac:dyDescent="0.35">
      <c r="A2564" s="17">
        <v>14573126</v>
      </c>
      <c r="B2564" s="2" t="s">
        <v>1751</v>
      </c>
      <c r="C2564" s="1">
        <v>2025001</v>
      </c>
      <c r="D2564" s="1">
        <v>2000705</v>
      </c>
      <c r="E2564" s="2" t="s">
        <v>34</v>
      </c>
      <c r="F2564" s="2" t="s">
        <v>53</v>
      </c>
      <c r="G2564" s="2" t="s">
        <v>66</v>
      </c>
      <c r="H2564" s="2" t="s">
        <v>878</v>
      </c>
      <c r="I2564" s="2" t="s">
        <v>879</v>
      </c>
      <c r="J2564" s="2" t="s">
        <v>103</v>
      </c>
      <c r="K2564" s="2" t="s">
        <v>49</v>
      </c>
      <c r="L2564" s="2" t="s">
        <v>1894</v>
      </c>
      <c r="M2564" s="2" t="s">
        <v>1895</v>
      </c>
      <c r="N2564" s="2" t="s">
        <v>1884</v>
      </c>
      <c r="O2564" s="3">
        <v>10</v>
      </c>
      <c r="P2564" s="3">
        <v>399</v>
      </c>
      <c r="Q2564" s="3">
        <v>418</v>
      </c>
      <c r="R2564" s="3">
        <v>4180</v>
      </c>
      <c r="S2564" s="3">
        <v>19</v>
      </c>
      <c r="T2564" s="3">
        <v>190</v>
      </c>
      <c r="U2564" s="3">
        <v>4.54</v>
      </c>
      <c r="V2564" s="2" t="s">
        <v>813</v>
      </c>
      <c r="W2564" s="2" t="s">
        <v>814</v>
      </c>
      <c r="X2564" s="2" t="s">
        <v>197</v>
      </c>
      <c r="Y2564" s="19" t="str">
        <f>VLOOKUP(G2564,'Verweis Kd-Gruppe'!$A$2:$B$8,2,FALSE)</f>
        <v>EXP</v>
      </c>
      <c r="Z2564" s="19" t="str">
        <f>VLOOKUP(J2564,'Verweis Art-Gruppe'!$A$2:$B$15,2,FALSE)</f>
        <v>Geräte</v>
      </c>
      <c r="AA2564" s="19" t="str">
        <f>VLOOKUP(W2564,'Verweis Vertreter'!$A$2:$B$24,2,FALSE)</f>
        <v>Sokol Kapaj</v>
      </c>
      <c r="AB2564" s="12">
        <f t="shared" si="360"/>
        <v>10</v>
      </c>
      <c r="AC2564" s="12">
        <f t="shared" ref="AC2564:AC2627" si="365">P2564</f>
        <v>399</v>
      </c>
      <c r="AD2564" s="12">
        <f t="shared" ref="AD2564:AD2627" si="366">Q2564</f>
        <v>418</v>
      </c>
      <c r="AE2564" s="12">
        <f t="shared" si="361"/>
        <v>4180</v>
      </c>
      <c r="AF2564" s="12">
        <f t="shared" si="362"/>
        <v>19</v>
      </c>
      <c r="AG2564" s="12">
        <f t="shared" si="363"/>
        <v>190</v>
      </c>
      <c r="AH2564" s="9">
        <f t="shared" ref="AH2564:AH2627" si="367">IF(AF2564=0,0,AG2564/AE2564*AI2564)</f>
        <v>4.5454545454545456E-2</v>
      </c>
      <c r="AI2564" s="14">
        <f>VLOOKUP(E2564,'Verweis Faktor'!$A:$B,2,FALSE)</f>
        <v>1</v>
      </c>
      <c r="AJ2564" s="14"/>
      <c r="AK2564" s="14" t="str">
        <f>IF(AL2564="Ja","Versandkosten",VLOOKUP(E2564,'Verweis Belegart'!$A$2:$B$9,2,FALSE))</f>
        <v>Hardware</v>
      </c>
      <c r="AL2564" s="14" t="str">
        <f t="shared" ref="AL2564:AL2627" si="368">IF(ISNUMBER(FIND("Versandkosten",M2564)),"Ja","Nein")</f>
        <v>Nein</v>
      </c>
      <c r="AM2564" s="14" t="str">
        <f t="shared" si="364"/>
        <v>Positiv</v>
      </c>
    </row>
    <row r="2565" spans="1:39" ht="17.25" customHeight="1" x14ac:dyDescent="0.35">
      <c r="A2565" s="17">
        <v>14572894</v>
      </c>
      <c r="B2565" s="2" t="s">
        <v>1751</v>
      </c>
      <c r="C2565" s="1">
        <v>2025001</v>
      </c>
      <c r="D2565" s="1">
        <v>2000706</v>
      </c>
      <c r="E2565" s="2" t="s">
        <v>34</v>
      </c>
      <c r="F2565" s="2" t="s">
        <v>35</v>
      </c>
      <c r="G2565" s="2" t="s">
        <v>66</v>
      </c>
      <c r="H2565" s="2" t="s">
        <v>1957</v>
      </c>
      <c r="I2565" s="2" t="s">
        <v>1958</v>
      </c>
      <c r="J2565" s="2" t="s">
        <v>103</v>
      </c>
      <c r="K2565" s="2" t="s">
        <v>28</v>
      </c>
      <c r="L2565" s="2" t="s">
        <v>1430</v>
      </c>
      <c r="M2565" s="2" t="s">
        <v>1431</v>
      </c>
      <c r="N2565" s="2" t="s">
        <v>1086</v>
      </c>
      <c r="O2565" s="3">
        <v>20</v>
      </c>
      <c r="P2565" s="3">
        <v>80.665300000000002</v>
      </c>
      <c r="Q2565" s="3">
        <v>86</v>
      </c>
      <c r="R2565" s="3">
        <v>1720</v>
      </c>
      <c r="S2565" s="3">
        <v>5.3346999999999998</v>
      </c>
      <c r="T2565" s="3">
        <v>106.69</v>
      </c>
      <c r="U2565" s="3">
        <v>6.2</v>
      </c>
      <c r="V2565" s="2" t="s">
        <v>855</v>
      </c>
      <c r="W2565" s="2" t="s">
        <v>856</v>
      </c>
      <c r="X2565" s="2" t="s">
        <v>72</v>
      </c>
      <c r="Y2565" s="19" t="str">
        <f>VLOOKUP(G2565,'Verweis Kd-Gruppe'!$A$2:$B$8,2,FALSE)</f>
        <v>EXP</v>
      </c>
      <c r="Z2565" s="19" t="str">
        <f>VLOOKUP(J2565,'Verweis Art-Gruppe'!$A$2:$B$15,2,FALSE)</f>
        <v>Geräte</v>
      </c>
      <c r="AA2565" s="19" t="str">
        <f>VLOOKUP(W2565,'Verweis Vertreter'!$A$2:$B$24,2,FALSE)</f>
        <v>Chahid Drimani</v>
      </c>
      <c r="AB2565" s="12">
        <f t="shared" si="360"/>
        <v>20</v>
      </c>
      <c r="AC2565" s="12">
        <f t="shared" si="365"/>
        <v>80.665300000000002</v>
      </c>
      <c r="AD2565" s="12">
        <f t="shared" si="366"/>
        <v>86</v>
      </c>
      <c r="AE2565" s="12">
        <f t="shared" si="361"/>
        <v>1720</v>
      </c>
      <c r="AF2565" s="12">
        <f t="shared" si="362"/>
        <v>5.3346999999999998</v>
      </c>
      <c r="AG2565" s="12">
        <f t="shared" si="363"/>
        <v>106.69</v>
      </c>
      <c r="AH2565" s="9">
        <f t="shared" si="367"/>
        <v>6.2029069767441859E-2</v>
      </c>
      <c r="AI2565" s="14">
        <f>VLOOKUP(E2565,'Verweis Faktor'!$A:$B,2,FALSE)</f>
        <v>1</v>
      </c>
      <c r="AJ2565" s="14"/>
      <c r="AK2565" s="14" t="str">
        <f>IF(AL2565="Ja","Versandkosten",VLOOKUP(E2565,'Verweis Belegart'!$A$2:$B$9,2,FALSE))</f>
        <v>Hardware</v>
      </c>
      <c r="AL2565" s="14" t="str">
        <f t="shared" si="368"/>
        <v>Nein</v>
      </c>
      <c r="AM2565" s="14" t="str">
        <f t="shared" si="364"/>
        <v>Positiv</v>
      </c>
    </row>
    <row r="2566" spans="1:39" ht="17.25" customHeight="1" x14ac:dyDescent="0.35">
      <c r="A2566" s="17">
        <v>14572894</v>
      </c>
      <c r="B2566" s="2" t="s">
        <v>1751</v>
      </c>
      <c r="C2566" s="1">
        <v>2025001</v>
      </c>
      <c r="D2566" s="1">
        <v>2000706</v>
      </c>
      <c r="E2566" s="2" t="s">
        <v>34</v>
      </c>
      <c r="F2566" s="2" t="s">
        <v>35</v>
      </c>
      <c r="G2566" s="2" t="s">
        <v>66</v>
      </c>
      <c r="H2566" s="2" t="s">
        <v>1957</v>
      </c>
      <c r="I2566" s="2" t="s">
        <v>1958</v>
      </c>
      <c r="J2566" s="2" t="s">
        <v>103</v>
      </c>
      <c r="K2566" s="2" t="s">
        <v>45</v>
      </c>
      <c r="L2566" s="2" t="s">
        <v>458</v>
      </c>
      <c r="M2566" s="2" t="s">
        <v>459</v>
      </c>
      <c r="N2566" s="2" t="s">
        <v>41</v>
      </c>
      <c r="O2566" s="3">
        <v>5</v>
      </c>
      <c r="P2566" s="3">
        <v>228.69569999999999</v>
      </c>
      <c r="Q2566" s="3">
        <v>238</v>
      </c>
      <c r="R2566" s="3">
        <v>1190</v>
      </c>
      <c r="S2566" s="3">
        <v>9.3042999999999996</v>
      </c>
      <c r="T2566" s="3">
        <v>46.52</v>
      </c>
      <c r="U2566" s="3">
        <v>3.9</v>
      </c>
      <c r="V2566" s="2" t="s">
        <v>855</v>
      </c>
      <c r="W2566" s="2" t="s">
        <v>856</v>
      </c>
      <c r="X2566" s="2" t="s">
        <v>72</v>
      </c>
      <c r="Y2566" s="19" t="str">
        <f>VLOOKUP(G2566,'Verweis Kd-Gruppe'!$A$2:$B$8,2,FALSE)</f>
        <v>EXP</v>
      </c>
      <c r="Z2566" s="19" t="str">
        <f>VLOOKUP(J2566,'Verweis Art-Gruppe'!$A$2:$B$15,2,FALSE)</f>
        <v>Geräte</v>
      </c>
      <c r="AA2566" s="19" t="str">
        <f>VLOOKUP(W2566,'Verweis Vertreter'!$A$2:$B$24,2,FALSE)</f>
        <v>Chahid Drimani</v>
      </c>
      <c r="AB2566" s="12">
        <f t="shared" si="360"/>
        <v>5</v>
      </c>
      <c r="AC2566" s="12">
        <f t="shared" si="365"/>
        <v>228.69569999999999</v>
      </c>
      <c r="AD2566" s="12">
        <f t="shared" si="366"/>
        <v>238</v>
      </c>
      <c r="AE2566" s="12">
        <f t="shared" si="361"/>
        <v>1190</v>
      </c>
      <c r="AF2566" s="12">
        <f t="shared" si="362"/>
        <v>9.3042999999999996</v>
      </c>
      <c r="AG2566" s="12">
        <f t="shared" si="363"/>
        <v>46.52</v>
      </c>
      <c r="AH2566" s="9">
        <f t="shared" si="367"/>
        <v>3.9092436974789917E-2</v>
      </c>
      <c r="AI2566" s="14">
        <f>VLOOKUP(E2566,'Verweis Faktor'!$A:$B,2,FALSE)</f>
        <v>1</v>
      </c>
      <c r="AJ2566" s="14"/>
      <c r="AK2566" s="14" t="str">
        <f>IF(AL2566="Ja","Versandkosten",VLOOKUP(E2566,'Verweis Belegart'!$A$2:$B$9,2,FALSE))</f>
        <v>Hardware</v>
      </c>
      <c r="AL2566" s="14" t="str">
        <f t="shared" si="368"/>
        <v>Nein</v>
      </c>
      <c r="AM2566" s="14" t="str">
        <f t="shared" si="364"/>
        <v>Positiv</v>
      </c>
    </row>
    <row r="2567" spans="1:39" ht="17.25" customHeight="1" x14ac:dyDescent="0.35">
      <c r="A2567" s="17">
        <v>14572894</v>
      </c>
      <c r="B2567" s="2" t="s">
        <v>1751</v>
      </c>
      <c r="C2567" s="1">
        <v>2025001</v>
      </c>
      <c r="D2567" s="1">
        <v>2000706</v>
      </c>
      <c r="E2567" s="2" t="s">
        <v>34</v>
      </c>
      <c r="F2567" s="2" t="s">
        <v>35</v>
      </c>
      <c r="G2567" s="2" t="s">
        <v>66</v>
      </c>
      <c r="H2567" s="2" t="s">
        <v>1957</v>
      </c>
      <c r="I2567" s="2" t="s">
        <v>1958</v>
      </c>
      <c r="J2567" s="2" t="s">
        <v>103</v>
      </c>
      <c r="K2567" s="2" t="s">
        <v>49</v>
      </c>
      <c r="L2567" s="2" t="s">
        <v>88</v>
      </c>
      <c r="M2567" s="2" t="s">
        <v>89</v>
      </c>
      <c r="N2567" s="2" t="s">
        <v>90</v>
      </c>
      <c r="O2567" s="3">
        <v>5</v>
      </c>
      <c r="P2567" s="3">
        <v>530.07069999999999</v>
      </c>
      <c r="Q2567" s="3">
        <v>549</v>
      </c>
      <c r="R2567" s="3">
        <v>2745</v>
      </c>
      <c r="S2567" s="3">
        <v>18.929300000000001</v>
      </c>
      <c r="T2567" s="3">
        <v>94.65</v>
      </c>
      <c r="U2567" s="3">
        <v>3.44</v>
      </c>
      <c r="V2567" s="2" t="s">
        <v>855</v>
      </c>
      <c r="W2567" s="2" t="s">
        <v>856</v>
      </c>
      <c r="X2567" s="2" t="s">
        <v>72</v>
      </c>
      <c r="Y2567" s="19" t="str">
        <f>VLOOKUP(G2567,'Verweis Kd-Gruppe'!$A$2:$B$8,2,FALSE)</f>
        <v>EXP</v>
      </c>
      <c r="Z2567" s="19" t="str">
        <f>VLOOKUP(J2567,'Verweis Art-Gruppe'!$A$2:$B$15,2,FALSE)</f>
        <v>Geräte</v>
      </c>
      <c r="AA2567" s="19" t="str">
        <f>VLOOKUP(W2567,'Verweis Vertreter'!$A$2:$B$24,2,FALSE)</f>
        <v>Chahid Drimani</v>
      </c>
      <c r="AB2567" s="12">
        <f t="shared" si="360"/>
        <v>5</v>
      </c>
      <c r="AC2567" s="12">
        <f t="shared" si="365"/>
        <v>530.07069999999999</v>
      </c>
      <c r="AD2567" s="12">
        <f t="shared" si="366"/>
        <v>549</v>
      </c>
      <c r="AE2567" s="12">
        <f t="shared" si="361"/>
        <v>2745</v>
      </c>
      <c r="AF2567" s="12">
        <f t="shared" si="362"/>
        <v>18.929300000000001</v>
      </c>
      <c r="AG2567" s="12">
        <f t="shared" si="363"/>
        <v>94.65</v>
      </c>
      <c r="AH2567" s="9">
        <f t="shared" si="367"/>
        <v>3.4480874316939893E-2</v>
      </c>
      <c r="AI2567" s="14">
        <f>VLOOKUP(E2567,'Verweis Faktor'!$A:$B,2,FALSE)</f>
        <v>1</v>
      </c>
      <c r="AJ2567" s="14"/>
      <c r="AK2567" s="14" t="str">
        <f>IF(AL2567="Ja","Versandkosten",VLOOKUP(E2567,'Verweis Belegart'!$A$2:$B$9,2,FALSE))</f>
        <v>Hardware</v>
      </c>
      <c r="AL2567" s="14" t="str">
        <f t="shared" si="368"/>
        <v>Nein</v>
      </c>
      <c r="AM2567" s="14" t="str">
        <f t="shared" si="364"/>
        <v>Positiv</v>
      </c>
    </row>
    <row r="2568" spans="1:39" ht="17.25" customHeight="1" x14ac:dyDescent="0.35">
      <c r="A2568" s="17">
        <v>14572894</v>
      </c>
      <c r="B2568" s="2" t="s">
        <v>1751</v>
      </c>
      <c r="C2568" s="1">
        <v>2025001</v>
      </c>
      <c r="D2568" s="1">
        <v>2000706</v>
      </c>
      <c r="E2568" s="2" t="s">
        <v>34</v>
      </c>
      <c r="F2568" s="2" t="s">
        <v>35</v>
      </c>
      <c r="G2568" s="2" t="s">
        <v>66</v>
      </c>
      <c r="H2568" s="2" t="s">
        <v>1957</v>
      </c>
      <c r="I2568" s="2" t="s">
        <v>1958</v>
      </c>
      <c r="J2568" s="2" t="s">
        <v>103</v>
      </c>
      <c r="K2568" s="2" t="s">
        <v>79</v>
      </c>
      <c r="L2568" s="2" t="s">
        <v>1882</v>
      </c>
      <c r="M2568" s="2" t="s">
        <v>1883</v>
      </c>
      <c r="N2568" s="2" t="s">
        <v>1884</v>
      </c>
      <c r="O2568" s="3">
        <v>6</v>
      </c>
      <c r="P2568" s="3">
        <v>399</v>
      </c>
      <c r="Q2568" s="3">
        <v>425</v>
      </c>
      <c r="R2568" s="3">
        <v>2550</v>
      </c>
      <c r="S2568" s="3">
        <v>26</v>
      </c>
      <c r="T2568" s="3">
        <v>156</v>
      </c>
      <c r="U2568" s="3">
        <v>6.11</v>
      </c>
      <c r="V2568" s="2" t="s">
        <v>855</v>
      </c>
      <c r="W2568" s="2" t="s">
        <v>856</v>
      </c>
      <c r="X2568" s="2" t="s">
        <v>72</v>
      </c>
      <c r="Y2568" s="19" t="str">
        <f>VLOOKUP(G2568,'Verweis Kd-Gruppe'!$A$2:$B$8,2,FALSE)</f>
        <v>EXP</v>
      </c>
      <c r="Z2568" s="19" t="str">
        <f>VLOOKUP(J2568,'Verweis Art-Gruppe'!$A$2:$B$15,2,FALSE)</f>
        <v>Geräte</v>
      </c>
      <c r="AA2568" s="19" t="str">
        <f>VLOOKUP(W2568,'Verweis Vertreter'!$A$2:$B$24,2,FALSE)</f>
        <v>Chahid Drimani</v>
      </c>
      <c r="AB2568" s="12">
        <f t="shared" si="360"/>
        <v>6</v>
      </c>
      <c r="AC2568" s="12">
        <f t="shared" si="365"/>
        <v>399</v>
      </c>
      <c r="AD2568" s="12">
        <f t="shared" si="366"/>
        <v>425</v>
      </c>
      <c r="AE2568" s="12">
        <f t="shared" si="361"/>
        <v>2550</v>
      </c>
      <c r="AF2568" s="12">
        <f t="shared" si="362"/>
        <v>26</v>
      </c>
      <c r="AG2568" s="12">
        <f t="shared" si="363"/>
        <v>156</v>
      </c>
      <c r="AH2568" s="9">
        <f t="shared" si="367"/>
        <v>6.1176470588235297E-2</v>
      </c>
      <c r="AI2568" s="14">
        <f>VLOOKUP(E2568,'Verweis Faktor'!$A:$B,2,FALSE)</f>
        <v>1</v>
      </c>
      <c r="AJ2568" s="14"/>
      <c r="AK2568" s="14" t="str">
        <f>IF(AL2568="Ja","Versandkosten",VLOOKUP(E2568,'Verweis Belegart'!$A$2:$B$9,2,FALSE))</f>
        <v>Hardware</v>
      </c>
      <c r="AL2568" s="14" t="str">
        <f t="shared" si="368"/>
        <v>Nein</v>
      </c>
      <c r="AM2568" s="14" t="str">
        <f t="shared" si="364"/>
        <v>Positiv</v>
      </c>
    </row>
    <row r="2569" spans="1:39" ht="17.25" customHeight="1" x14ac:dyDescent="0.35">
      <c r="A2569" s="17">
        <v>14572894</v>
      </c>
      <c r="B2569" s="2" t="s">
        <v>1751</v>
      </c>
      <c r="C2569" s="1">
        <v>2025001</v>
      </c>
      <c r="D2569" s="1">
        <v>2000706</v>
      </c>
      <c r="E2569" s="2" t="s">
        <v>34</v>
      </c>
      <c r="F2569" s="2" t="s">
        <v>35</v>
      </c>
      <c r="G2569" s="2" t="s">
        <v>66</v>
      </c>
      <c r="H2569" s="2" t="s">
        <v>1957</v>
      </c>
      <c r="I2569" s="2" t="s">
        <v>1958</v>
      </c>
      <c r="J2569" s="2" t="s">
        <v>103</v>
      </c>
      <c r="K2569" s="2" t="s">
        <v>83</v>
      </c>
      <c r="L2569" s="2" t="s">
        <v>1894</v>
      </c>
      <c r="M2569" s="2" t="s">
        <v>1895</v>
      </c>
      <c r="N2569" s="2" t="s">
        <v>1884</v>
      </c>
      <c r="O2569" s="3">
        <v>6</v>
      </c>
      <c r="P2569" s="3">
        <v>399</v>
      </c>
      <c r="Q2569" s="3">
        <v>425</v>
      </c>
      <c r="R2569" s="3">
        <v>2550</v>
      </c>
      <c r="S2569" s="3">
        <v>26</v>
      </c>
      <c r="T2569" s="3">
        <v>156</v>
      </c>
      <c r="U2569" s="3">
        <v>6.11</v>
      </c>
      <c r="V2569" s="2" t="s">
        <v>855</v>
      </c>
      <c r="W2569" s="2" t="s">
        <v>856</v>
      </c>
      <c r="X2569" s="2" t="s">
        <v>72</v>
      </c>
      <c r="Y2569" s="19" t="str">
        <f>VLOOKUP(G2569,'Verweis Kd-Gruppe'!$A$2:$B$8,2,FALSE)</f>
        <v>EXP</v>
      </c>
      <c r="Z2569" s="19" t="str">
        <f>VLOOKUP(J2569,'Verweis Art-Gruppe'!$A$2:$B$15,2,FALSE)</f>
        <v>Geräte</v>
      </c>
      <c r="AA2569" s="19" t="str">
        <f>VLOOKUP(W2569,'Verweis Vertreter'!$A$2:$B$24,2,FALSE)</f>
        <v>Chahid Drimani</v>
      </c>
      <c r="AB2569" s="12">
        <f t="shared" si="360"/>
        <v>6</v>
      </c>
      <c r="AC2569" s="12">
        <f t="shared" si="365"/>
        <v>399</v>
      </c>
      <c r="AD2569" s="12">
        <f t="shared" si="366"/>
        <v>425</v>
      </c>
      <c r="AE2569" s="12">
        <f t="shared" si="361"/>
        <v>2550</v>
      </c>
      <c r="AF2569" s="12">
        <f t="shared" si="362"/>
        <v>26</v>
      </c>
      <c r="AG2569" s="12">
        <f t="shared" si="363"/>
        <v>156</v>
      </c>
      <c r="AH2569" s="9">
        <f t="shared" si="367"/>
        <v>6.1176470588235297E-2</v>
      </c>
      <c r="AI2569" s="14">
        <f>VLOOKUP(E2569,'Verweis Faktor'!$A:$B,2,FALSE)</f>
        <v>1</v>
      </c>
      <c r="AJ2569" s="14"/>
      <c r="AK2569" s="14" t="str">
        <f>IF(AL2569="Ja","Versandkosten",VLOOKUP(E2569,'Verweis Belegart'!$A$2:$B$9,2,FALSE))</f>
        <v>Hardware</v>
      </c>
      <c r="AL2569" s="14" t="str">
        <f t="shared" si="368"/>
        <v>Nein</v>
      </c>
      <c r="AM2569" s="14" t="str">
        <f t="shared" si="364"/>
        <v>Positiv</v>
      </c>
    </row>
    <row r="2570" spans="1:39" ht="17.25" customHeight="1" x14ac:dyDescent="0.35">
      <c r="A2570" s="17">
        <v>14572894</v>
      </c>
      <c r="B2570" s="2" t="s">
        <v>1751</v>
      </c>
      <c r="C2570" s="1">
        <v>2025001</v>
      </c>
      <c r="D2570" s="1">
        <v>2000706</v>
      </c>
      <c r="E2570" s="2" t="s">
        <v>34</v>
      </c>
      <c r="F2570" s="2" t="s">
        <v>35</v>
      </c>
      <c r="G2570" s="2" t="s">
        <v>66</v>
      </c>
      <c r="H2570" s="2" t="s">
        <v>1957</v>
      </c>
      <c r="I2570" s="2" t="s">
        <v>1958</v>
      </c>
      <c r="J2570" s="2" t="s">
        <v>103</v>
      </c>
      <c r="K2570" s="2" t="s">
        <v>87</v>
      </c>
      <c r="L2570" s="2" t="s">
        <v>63</v>
      </c>
      <c r="M2570" s="2" t="s">
        <v>64</v>
      </c>
      <c r="N2570" s="2" t="s">
        <v>65</v>
      </c>
      <c r="O2570" s="3">
        <v>70</v>
      </c>
      <c r="P2570" s="3">
        <v>197.0257</v>
      </c>
      <c r="Q2570" s="3">
        <v>215</v>
      </c>
      <c r="R2570" s="3">
        <v>15050</v>
      </c>
      <c r="S2570" s="3">
        <v>17.974299999999999</v>
      </c>
      <c r="T2570" s="3">
        <v>1258.2</v>
      </c>
      <c r="U2570" s="3">
        <v>8.36</v>
      </c>
      <c r="V2570" s="2" t="s">
        <v>855</v>
      </c>
      <c r="W2570" s="2" t="s">
        <v>856</v>
      </c>
      <c r="X2570" s="2" t="s">
        <v>72</v>
      </c>
      <c r="Y2570" s="19" t="str">
        <f>VLOOKUP(G2570,'Verweis Kd-Gruppe'!$A$2:$B$8,2,FALSE)</f>
        <v>EXP</v>
      </c>
      <c r="Z2570" s="19" t="str">
        <f>VLOOKUP(J2570,'Verweis Art-Gruppe'!$A$2:$B$15,2,FALSE)</f>
        <v>Geräte</v>
      </c>
      <c r="AA2570" s="19" t="str">
        <f>VLOOKUP(W2570,'Verweis Vertreter'!$A$2:$B$24,2,FALSE)</f>
        <v>Chahid Drimani</v>
      </c>
      <c r="AB2570" s="12">
        <f t="shared" si="360"/>
        <v>70</v>
      </c>
      <c r="AC2570" s="12">
        <f t="shared" si="365"/>
        <v>197.0257</v>
      </c>
      <c r="AD2570" s="12">
        <f t="shared" si="366"/>
        <v>215</v>
      </c>
      <c r="AE2570" s="12">
        <f t="shared" si="361"/>
        <v>15050</v>
      </c>
      <c r="AF2570" s="12">
        <f t="shared" si="362"/>
        <v>17.974299999999999</v>
      </c>
      <c r="AG2570" s="12">
        <f t="shared" si="363"/>
        <v>1258.2</v>
      </c>
      <c r="AH2570" s="9">
        <f t="shared" si="367"/>
        <v>8.3601328903654487E-2</v>
      </c>
      <c r="AI2570" s="14">
        <f>VLOOKUP(E2570,'Verweis Faktor'!$A:$B,2,FALSE)</f>
        <v>1</v>
      </c>
      <c r="AJ2570" s="14"/>
      <c r="AK2570" s="14" t="str">
        <f>IF(AL2570="Ja","Versandkosten",VLOOKUP(E2570,'Verweis Belegart'!$A$2:$B$9,2,FALSE))</f>
        <v>Hardware</v>
      </c>
      <c r="AL2570" s="14" t="str">
        <f t="shared" si="368"/>
        <v>Nein</v>
      </c>
      <c r="AM2570" s="14" t="str">
        <f t="shared" si="364"/>
        <v>Positiv</v>
      </c>
    </row>
    <row r="2571" spans="1:39" ht="17.25" customHeight="1" x14ac:dyDescent="0.35">
      <c r="A2571" s="17">
        <v>14573224</v>
      </c>
      <c r="B2571" s="2" t="s">
        <v>1751</v>
      </c>
      <c r="C2571" s="1">
        <v>2025001</v>
      </c>
      <c r="D2571" s="1">
        <v>2000707</v>
      </c>
      <c r="E2571" s="2" t="s">
        <v>34</v>
      </c>
      <c r="F2571" s="2" t="s">
        <v>142</v>
      </c>
      <c r="G2571" s="2" t="s">
        <v>66</v>
      </c>
      <c r="H2571" s="2" t="s">
        <v>1959</v>
      </c>
      <c r="I2571" s="2" t="s">
        <v>1960</v>
      </c>
      <c r="J2571" s="2" t="s">
        <v>103</v>
      </c>
      <c r="K2571" s="2" t="s">
        <v>28</v>
      </c>
      <c r="L2571" s="2" t="s">
        <v>323</v>
      </c>
      <c r="M2571" s="2" t="s">
        <v>324</v>
      </c>
      <c r="N2571" s="2" t="s">
        <v>325</v>
      </c>
      <c r="O2571" s="3">
        <v>25</v>
      </c>
      <c r="P2571" s="3">
        <v>181</v>
      </c>
      <c r="Q2571" s="3">
        <v>195</v>
      </c>
      <c r="R2571" s="3">
        <v>4875</v>
      </c>
      <c r="S2571" s="3">
        <v>14</v>
      </c>
      <c r="T2571" s="3">
        <v>350</v>
      </c>
      <c r="U2571" s="3">
        <v>7.17</v>
      </c>
      <c r="V2571" s="2" t="s">
        <v>927</v>
      </c>
      <c r="W2571" s="2" t="s">
        <v>928</v>
      </c>
      <c r="X2571" s="2" t="s">
        <v>72</v>
      </c>
      <c r="Y2571" s="19" t="str">
        <f>VLOOKUP(G2571,'Verweis Kd-Gruppe'!$A$2:$B$8,2,FALSE)</f>
        <v>EXP</v>
      </c>
      <c r="Z2571" s="19" t="str">
        <f>VLOOKUP(J2571,'Verweis Art-Gruppe'!$A$2:$B$15,2,FALSE)</f>
        <v>Geräte</v>
      </c>
      <c r="AA2571" s="19" t="str">
        <f>VLOOKUP(W2571,'Verweis Vertreter'!$A$2:$B$24,2,FALSE)</f>
        <v>Ximena Morales</v>
      </c>
      <c r="AB2571" s="12">
        <f t="shared" si="360"/>
        <v>25</v>
      </c>
      <c r="AC2571" s="12">
        <f t="shared" si="365"/>
        <v>181</v>
      </c>
      <c r="AD2571" s="12">
        <f t="shared" si="366"/>
        <v>195</v>
      </c>
      <c r="AE2571" s="12">
        <f t="shared" si="361"/>
        <v>4875</v>
      </c>
      <c r="AF2571" s="12">
        <f t="shared" si="362"/>
        <v>14</v>
      </c>
      <c r="AG2571" s="12">
        <f t="shared" si="363"/>
        <v>350</v>
      </c>
      <c r="AH2571" s="9">
        <f t="shared" si="367"/>
        <v>7.179487179487179E-2</v>
      </c>
      <c r="AI2571" s="14">
        <f>VLOOKUP(E2571,'Verweis Faktor'!$A:$B,2,FALSE)</f>
        <v>1</v>
      </c>
      <c r="AJ2571" s="14"/>
      <c r="AK2571" s="14" t="str">
        <f>IF(AL2571="Ja","Versandkosten",VLOOKUP(E2571,'Verweis Belegart'!$A$2:$B$9,2,FALSE))</f>
        <v>Hardware</v>
      </c>
      <c r="AL2571" s="14" t="str">
        <f t="shared" si="368"/>
        <v>Nein</v>
      </c>
      <c r="AM2571" s="14" t="str">
        <f t="shared" si="364"/>
        <v>Positiv</v>
      </c>
    </row>
    <row r="2572" spans="1:39" ht="17.25" customHeight="1" x14ac:dyDescent="0.35">
      <c r="A2572" s="17">
        <v>14573224</v>
      </c>
      <c r="B2572" s="2" t="s">
        <v>1751</v>
      </c>
      <c r="C2572" s="1">
        <v>2025001</v>
      </c>
      <c r="D2572" s="1">
        <v>2000707</v>
      </c>
      <c r="E2572" s="2" t="s">
        <v>34</v>
      </c>
      <c r="F2572" s="2" t="s">
        <v>142</v>
      </c>
      <c r="G2572" s="2" t="s">
        <v>66</v>
      </c>
      <c r="H2572" s="2" t="s">
        <v>1959</v>
      </c>
      <c r="I2572" s="2" t="s">
        <v>1960</v>
      </c>
      <c r="J2572" s="2" t="s">
        <v>103</v>
      </c>
      <c r="K2572" s="2" t="s">
        <v>45</v>
      </c>
      <c r="L2572" s="2" t="s">
        <v>941</v>
      </c>
      <c r="M2572" s="2" t="s">
        <v>942</v>
      </c>
      <c r="N2572" s="2" t="s">
        <v>943</v>
      </c>
      <c r="O2572" s="3">
        <v>20</v>
      </c>
      <c r="P2572" s="3">
        <v>235</v>
      </c>
      <c r="Q2572" s="3">
        <v>250</v>
      </c>
      <c r="R2572" s="3">
        <v>5000</v>
      </c>
      <c r="S2572" s="3">
        <v>15</v>
      </c>
      <c r="T2572" s="3">
        <v>300</v>
      </c>
      <c r="U2572" s="3">
        <v>6</v>
      </c>
      <c r="V2572" s="2" t="s">
        <v>927</v>
      </c>
      <c r="W2572" s="2" t="s">
        <v>928</v>
      </c>
      <c r="X2572" s="2" t="s">
        <v>72</v>
      </c>
      <c r="Y2572" s="19" t="str">
        <f>VLOOKUP(G2572,'Verweis Kd-Gruppe'!$A$2:$B$8,2,FALSE)</f>
        <v>EXP</v>
      </c>
      <c r="Z2572" s="19" t="str">
        <f>VLOOKUP(J2572,'Verweis Art-Gruppe'!$A$2:$B$15,2,FALSE)</f>
        <v>Geräte</v>
      </c>
      <c r="AA2572" s="19" t="str">
        <f>VLOOKUP(W2572,'Verweis Vertreter'!$A$2:$B$24,2,FALSE)</f>
        <v>Ximena Morales</v>
      </c>
      <c r="AB2572" s="12">
        <f t="shared" si="360"/>
        <v>20</v>
      </c>
      <c r="AC2572" s="12">
        <f t="shared" si="365"/>
        <v>235</v>
      </c>
      <c r="AD2572" s="12">
        <f t="shared" si="366"/>
        <v>250</v>
      </c>
      <c r="AE2572" s="12">
        <f t="shared" si="361"/>
        <v>5000</v>
      </c>
      <c r="AF2572" s="12">
        <f t="shared" si="362"/>
        <v>15</v>
      </c>
      <c r="AG2572" s="12">
        <f t="shared" si="363"/>
        <v>300</v>
      </c>
      <c r="AH2572" s="9">
        <f t="shared" si="367"/>
        <v>0.06</v>
      </c>
      <c r="AI2572" s="14">
        <f>VLOOKUP(E2572,'Verweis Faktor'!$A:$B,2,FALSE)</f>
        <v>1</v>
      </c>
      <c r="AJ2572" s="14"/>
      <c r="AK2572" s="14" t="str">
        <f>IF(AL2572="Ja","Versandkosten",VLOOKUP(E2572,'Verweis Belegart'!$A$2:$B$9,2,FALSE))</f>
        <v>Hardware</v>
      </c>
      <c r="AL2572" s="14" t="str">
        <f t="shared" si="368"/>
        <v>Nein</v>
      </c>
      <c r="AM2572" s="14" t="str">
        <f t="shared" si="364"/>
        <v>Positiv</v>
      </c>
    </row>
    <row r="2573" spans="1:39" ht="17.25" customHeight="1" x14ac:dyDescent="0.35">
      <c r="A2573" s="17">
        <v>14573224</v>
      </c>
      <c r="B2573" s="2" t="s">
        <v>1751</v>
      </c>
      <c r="C2573" s="1">
        <v>2025001</v>
      </c>
      <c r="D2573" s="1">
        <v>2000707</v>
      </c>
      <c r="E2573" s="2" t="s">
        <v>34</v>
      </c>
      <c r="F2573" s="2" t="s">
        <v>142</v>
      </c>
      <c r="G2573" s="2" t="s">
        <v>66</v>
      </c>
      <c r="H2573" s="2" t="s">
        <v>1959</v>
      </c>
      <c r="I2573" s="2" t="s">
        <v>1960</v>
      </c>
      <c r="J2573" s="2" t="s">
        <v>103</v>
      </c>
      <c r="K2573" s="2" t="s">
        <v>49</v>
      </c>
      <c r="L2573" s="2" t="s">
        <v>970</v>
      </c>
      <c r="M2573" s="2" t="s">
        <v>971</v>
      </c>
      <c r="N2573" s="2" t="s">
        <v>943</v>
      </c>
      <c r="O2573" s="3">
        <v>40</v>
      </c>
      <c r="P2573" s="3">
        <v>235</v>
      </c>
      <c r="Q2573" s="3">
        <v>250</v>
      </c>
      <c r="R2573" s="3">
        <v>10000</v>
      </c>
      <c r="S2573" s="3">
        <v>15</v>
      </c>
      <c r="T2573" s="3">
        <v>600</v>
      </c>
      <c r="U2573" s="3">
        <v>6</v>
      </c>
      <c r="V2573" s="2" t="s">
        <v>927</v>
      </c>
      <c r="W2573" s="2" t="s">
        <v>928</v>
      </c>
      <c r="X2573" s="2" t="s">
        <v>72</v>
      </c>
      <c r="Y2573" s="19" t="str">
        <f>VLOOKUP(G2573,'Verweis Kd-Gruppe'!$A$2:$B$8,2,FALSE)</f>
        <v>EXP</v>
      </c>
      <c r="Z2573" s="19" t="str">
        <f>VLOOKUP(J2573,'Verweis Art-Gruppe'!$A$2:$B$15,2,FALSE)</f>
        <v>Geräte</v>
      </c>
      <c r="AA2573" s="19" t="str">
        <f>VLOOKUP(W2573,'Verweis Vertreter'!$A$2:$B$24,2,FALSE)</f>
        <v>Ximena Morales</v>
      </c>
      <c r="AB2573" s="12">
        <f t="shared" si="360"/>
        <v>40</v>
      </c>
      <c r="AC2573" s="12">
        <f t="shared" si="365"/>
        <v>235</v>
      </c>
      <c r="AD2573" s="12">
        <f t="shared" si="366"/>
        <v>250</v>
      </c>
      <c r="AE2573" s="12">
        <f t="shared" si="361"/>
        <v>10000</v>
      </c>
      <c r="AF2573" s="12">
        <f t="shared" si="362"/>
        <v>15</v>
      </c>
      <c r="AG2573" s="12">
        <f t="shared" si="363"/>
        <v>600</v>
      </c>
      <c r="AH2573" s="9">
        <f t="shared" si="367"/>
        <v>0.06</v>
      </c>
      <c r="AI2573" s="14">
        <f>VLOOKUP(E2573,'Verweis Faktor'!$A:$B,2,FALSE)</f>
        <v>1</v>
      </c>
      <c r="AJ2573" s="14"/>
      <c r="AK2573" s="14" t="str">
        <f>IF(AL2573="Ja","Versandkosten",VLOOKUP(E2573,'Verweis Belegart'!$A$2:$B$9,2,FALSE))</f>
        <v>Hardware</v>
      </c>
      <c r="AL2573" s="14" t="str">
        <f t="shared" si="368"/>
        <v>Nein</v>
      </c>
      <c r="AM2573" s="14" t="str">
        <f t="shared" si="364"/>
        <v>Positiv</v>
      </c>
    </row>
    <row r="2574" spans="1:39" ht="17.25" customHeight="1" x14ac:dyDescent="0.35">
      <c r="A2574" s="17">
        <v>14573255</v>
      </c>
      <c r="B2574" s="2" t="s">
        <v>1751</v>
      </c>
      <c r="C2574" s="1">
        <v>2025001</v>
      </c>
      <c r="D2574" s="1">
        <v>2000708</v>
      </c>
      <c r="E2574" s="2" t="s">
        <v>34</v>
      </c>
      <c r="F2574" s="2" t="s">
        <v>53</v>
      </c>
      <c r="G2574" s="2" t="s">
        <v>66</v>
      </c>
      <c r="H2574" s="2" t="s">
        <v>1157</v>
      </c>
      <c r="I2574" s="2" t="s">
        <v>1158</v>
      </c>
      <c r="J2574" s="2" t="s">
        <v>103</v>
      </c>
      <c r="K2574" s="2" t="s">
        <v>28</v>
      </c>
      <c r="L2574" s="2" t="s">
        <v>685</v>
      </c>
      <c r="M2574" s="2" t="s">
        <v>686</v>
      </c>
      <c r="N2574" s="2" t="s">
        <v>131</v>
      </c>
      <c r="O2574" s="3">
        <v>2</v>
      </c>
      <c r="P2574" s="3">
        <v>160.5153</v>
      </c>
      <c r="Q2574" s="3">
        <v>163</v>
      </c>
      <c r="R2574" s="3">
        <v>326</v>
      </c>
      <c r="S2574" s="3">
        <v>2.4847000000000001</v>
      </c>
      <c r="T2574" s="3">
        <v>4.97</v>
      </c>
      <c r="U2574" s="3">
        <v>1.52</v>
      </c>
      <c r="V2574" s="2" t="s">
        <v>145</v>
      </c>
      <c r="W2574" s="2" t="s">
        <v>146</v>
      </c>
      <c r="X2574" s="2" t="s">
        <v>72</v>
      </c>
      <c r="Y2574" s="19" t="str">
        <f>VLOOKUP(G2574,'Verweis Kd-Gruppe'!$A$2:$B$8,2,FALSE)</f>
        <v>EXP</v>
      </c>
      <c r="Z2574" s="19" t="str">
        <f>VLOOKUP(J2574,'Verweis Art-Gruppe'!$A$2:$B$15,2,FALSE)</f>
        <v>Geräte</v>
      </c>
      <c r="AA2574" s="19" t="str">
        <f>VLOOKUP(W2574,'Verweis Vertreter'!$A$2:$B$24,2,FALSE)</f>
        <v>Muhsin Yortanli</v>
      </c>
      <c r="AB2574" s="12">
        <f t="shared" si="360"/>
        <v>2</v>
      </c>
      <c r="AC2574" s="12">
        <f t="shared" si="365"/>
        <v>160.5153</v>
      </c>
      <c r="AD2574" s="12">
        <f t="shared" si="366"/>
        <v>163</v>
      </c>
      <c r="AE2574" s="12">
        <f t="shared" si="361"/>
        <v>326</v>
      </c>
      <c r="AF2574" s="12">
        <f t="shared" si="362"/>
        <v>2.4847000000000001</v>
      </c>
      <c r="AG2574" s="12">
        <f t="shared" si="363"/>
        <v>4.97</v>
      </c>
      <c r="AH2574" s="9">
        <f t="shared" si="367"/>
        <v>1.5245398773006133E-2</v>
      </c>
      <c r="AI2574" s="14">
        <f>VLOOKUP(E2574,'Verweis Faktor'!$A:$B,2,FALSE)</f>
        <v>1</v>
      </c>
      <c r="AJ2574" s="14"/>
      <c r="AK2574" s="14" t="str">
        <f>IF(AL2574="Ja","Versandkosten",VLOOKUP(E2574,'Verweis Belegart'!$A$2:$B$9,2,FALSE))</f>
        <v>Hardware</v>
      </c>
      <c r="AL2574" s="14" t="str">
        <f t="shared" si="368"/>
        <v>Nein</v>
      </c>
      <c r="AM2574" s="14" t="str">
        <f t="shared" si="364"/>
        <v>Positiv</v>
      </c>
    </row>
    <row r="2575" spans="1:39" ht="17.25" customHeight="1" x14ac:dyDescent="0.35">
      <c r="A2575" s="17">
        <v>14573255</v>
      </c>
      <c r="B2575" s="2" t="s">
        <v>1751</v>
      </c>
      <c r="C2575" s="1">
        <v>2025001</v>
      </c>
      <c r="D2575" s="1">
        <v>2000708</v>
      </c>
      <c r="E2575" s="2" t="s">
        <v>34</v>
      </c>
      <c r="F2575" s="2" t="s">
        <v>53</v>
      </c>
      <c r="G2575" s="2" t="s">
        <v>66</v>
      </c>
      <c r="H2575" s="2" t="s">
        <v>1157</v>
      </c>
      <c r="I2575" s="2" t="s">
        <v>1158</v>
      </c>
      <c r="J2575" s="2" t="s">
        <v>103</v>
      </c>
      <c r="K2575" s="2" t="s">
        <v>45</v>
      </c>
      <c r="L2575" s="2" t="s">
        <v>185</v>
      </c>
      <c r="M2575" s="2" t="s">
        <v>186</v>
      </c>
      <c r="N2575" s="2" t="s">
        <v>187</v>
      </c>
      <c r="O2575" s="3">
        <v>6</v>
      </c>
      <c r="P2575" s="3">
        <v>93.245800000000003</v>
      </c>
      <c r="Q2575" s="3">
        <v>97</v>
      </c>
      <c r="R2575" s="3">
        <v>582</v>
      </c>
      <c r="S2575" s="3">
        <v>3.7542</v>
      </c>
      <c r="T2575" s="3">
        <v>22.53</v>
      </c>
      <c r="U2575" s="3">
        <v>3.87</v>
      </c>
      <c r="V2575" s="2" t="s">
        <v>145</v>
      </c>
      <c r="W2575" s="2" t="s">
        <v>146</v>
      </c>
      <c r="X2575" s="2" t="s">
        <v>72</v>
      </c>
      <c r="Y2575" s="19" t="str">
        <f>VLOOKUP(G2575,'Verweis Kd-Gruppe'!$A$2:$B$8,2,FALSE)</f>
        <v>EXP</v>
      </c>
      <c r="Z2575" s="19" t="str">
        <f>VLOOKUP(J2575,'Verweis Art-Gruppe'!$A$2:$B$15,2,FALSE)</f>
        <v>Geräte</v>
      </c>
      <c r="AA2575" s="19" t="str">
        <f>VLOOKUP(W2575,'Verweis Vertreter'!$A$2:$B$24,2,FALSE)</f>
        <v>Muhsin Yortanli</v>
      </c>
      <c r="AB2575" s="12">
        <f t="shared" si="360"/>
        <v>6</v>
      </c>
      <c r="AC2575" s="12">
        <f t="shared" si="365"/>
        <v>93.245800000000003</v>
      </c>
      <c r="AD2575" s="12">
        <f t="shared" si="366"/>
        <v>97</v>
      </c>
      <c r="AE2575" s="12">
        <f t="shared" si="361"/>
        <v>582</v>
      </c>
      <c r="AF2575" s="12">
        <f t="shared" si="362"/>
        <v>3.7542</v>
      </c>
      <c r="AG2575" s="12">
        <f t="shared" si="363"/>
        <v>22.53</v>
      </c>
      <c r="AH2575" s="9">
        <f t="shared" si="367"/>
        <v>3.8711340206185572E-2</v>
      </c>
      <c r="AI2575" s="14">
        <f>VLOOKUP(E2575,'Verweis Faktor'!$A:$B,2,FALSE)</f>
        <v>1</v>
      </c>
      <c r="AJ2575" s="14"/>
      <c r="AK2575" s="14" t="str">
        <f>IF(AL2575="Ja","Versandkosten",VLOOKUP(E2575,'Verweis Belegart'!$A$2:$B$9,2,FALSE))</f>
        <v>Hardware</v>
      </c>
      <c r="AL2575" s="14" t="str">
        <f t="shared" si="368"/>
        <v>Nein</v>
      </c>
      <c r="AM2575" s="14" t="str">
        <f t="shared" si="364"/>
        <v>Positiv</v>
      </c>
    </row>
    <row r="2576" spans="1:39" ht="17.25" customHeight="1" x14ac:dyDescent="0.35">
      <c r="A2576" s="17">
        <v>14573255</v>
      </c>
      <c r="B2576" s="2" t="s">
        <v>1751</v>
      </c>
      <c r="C2576" s="1">
        <v>2025001</v>
      </c>
      <c r="D2576" s="1">
        <v>2000708</v>
      </c>
      <c r="E2576" s="2" t="s">
        <v>34</v>
      </c>
      <c r="F2576" s="2" t="s">
        <v>53</v>
      </c>
      <c r="G2576" s="2" t="s">
        <v>66</v>
      </c>
      <c r="H2576" s="2" t="s">
        <v>1157</v>
      </c>
      <c r="I2576" s="2" t="s">
        <v>1158</v>
      </c>
      <c r="J2576" s="2" t="s">
        <v>103</v>
      </c>
      <c r="K2576" s="2" t="s">
        <v>49</v>
      </c>
      <c r="L2576" s="2" t="s">
        <v>308</v>
      </c>
      <c r="M2576" s="2" t="s">
        <v>309</v>
      </c>
      <c r="N2576" s="2" t="s">
        <v>310</v>
      </c>
      <c r="O2576" s="3">
        <v>5</v>
      </c>
      <c r="P2576" s="3">
        <v>478.80900000000003</v>
      </c>
      <c r="Q2576" s="3">
        <v>489</v>
      </c>
      <c r="R2576" s="3">
        <v>2445</v>
      </c>
      <c r="S2576" s="3">
        <v>10.191000000000001</v>
      </c>
      <c r="T2576" s="3">
        <v>50.95</v>
      </c>
      <c r="U2576" s="3">
        <v>2.08</v>
      </c>
      <c r="V2576" s="2" t="s">
        <v>145</v>
      </c>
      <c r="W2576" s="2" t="s">
        <v>146</v>
      </c>
      <c r="X2576" s="2" t="s">
        <v>72</v>
      </c>
      <c r="Y2576" s="19" t="str">
        <f>VLOOKUP(G2576,'Verweis Kd-Gruppe'!$A$2:$B$8,2,FALSE)</f>
        <v>EXP</v>
      </c>
      <c r="Z2576" s="19" t="str">
        <f>VLOOKUP(J2576,'Verweis Art-Gruppe'!$A$2:$B$15,2,FALSE)</f>
        <v>Geräte</v>
      </c>
      <c r="AA2576" s="19" t="str">
        <f>VLOOKUP(W2576,'Verweis Vertreter'!$A$2:$B$24,2,FALSE)</f>
        <v>Muhsin Yortanli</v>
      </c>
      <c r="AB2576" s="12">
        <f t="shared" si="360"/>
        <v>5</v>
      </c>
      <c r="AC2576" s="12">
        <f t="shared" si="365"/>
        <v>478.80900000000003</v>
      </c>
      <c r="AD2576" s="12">
        <f t="shared" si="366"/>
        <v>489</v>
      </c>
      <c r="AE2576" s="12">
        <f t="shared" si="361"/>
        <v>2445</v>
      </c>
      <c r="AF2576" s="12">
        <f t="shared" si="362"/>
        <v>10.191000000000001</v>
      </c>
      <c r="AG2576" s="12">
        <f t="shared" si="363"/>
        <v>50.95</v>
      </c>
      <c r="AH2576" s="9">
        <f t="shared" si="367"/>
        <v>2.0838445807770962E-2</v>
      </c>
      <c r="AI2576" s="14">
        <f>VLOOKUP(E2576,'Verweis Faktor'!$A:$B,2,FALSE)</f>
        <v>1</v>
      </c>
      <c r="AJ2576" s="14"/>
      <c r="AK2576" s="14" t="str">
        <f>IF(AL2576="Ja","Versandkosten",VLOOKUP(E2576,'Verweis Belegart'!$A$2:$B$9,2,FALSE))</f>
        <v>Hardware</v>
      </c>
      <c r="AL2576" s="14" t="str">
        <f t="shared" si="368"/>
        <v>Nein</v>
      </c>
      <c r="AM2576" s="14" t="str">
        <f t="shared" si="364"/>
        <v>Positiv</v>
      </c>
    </row>
    <row r="2577" spans="1:39" ht="17.25" customHeight="1" x14ac:dyDescent="0.35">
      <c r="A2577" s="17">
        <v>14573248</v>
      </c>
      <c r="B2577" s="2" t="s">
        <v>1751</v>
      </c>
      <c r="C2577" s="1">
        <v>2025001</v>
      </c>
      <c r="D2577" s="1">
        <v>2000709</v>
      </c>
      <c r="E2577" s="2" t="s">
        <v>34</v>
      </c>
      <c r="F2577" s="2" t="s">
        <v>53</v>
      </c>
      <c r="G2577" s="2" t="s">
        <v>25</v>
      </c>
      <c r="H2577" s="2" t="s">
        <v>1961</v>
      </c>
      <c r="I2577" s="2" t="s">
        <v>1962</v>
      </c>
      <c r="J2577" s="2" t="s">
        <v>103</v>
      </c>
      <c r="K2577" s="2" t="s">
        <v>28</v>
      </c>
      <c r="L2577" s="2" t="s">
        <v>232</v>
      </c>
      <c r="M2577" s="2" t="s">
        <v>233</v>
      </c>
      <c r="N2577" s="2" t="s">
        <v>234</v>
      </c>
      <c r="O2577" s="3">
        <v>1</v>
      </c>
      <c r="P2577" s="3">
        <v>251.29089999999999</v>
      </c>
      <c r="Q2577" s="3">
        <v>269</v>
      </c>
      <c r="R2577" s="3">
        <v>269</v>
      </c>
      <c r="S2577" s="3">
        <v>17.709099999999999</v>
      </c>
      <c r="T2577" s="3">
        <v>17.71</v>
      </c>
      <c r="U2577" s="3">
        <v>6.58</v>
      </c>
      <c r="V2577" s="2" t="s">
        <v>697</v>
      </c>
      <c r="W2577" s="2" t="s">
        <v>698</v>
      </c>
      <c r="X2577" s="2" t="s">
        <v>419</v>
      </c>
      <c r="Y2577" s="19" t="str">
        <f>VLOOKUP(G2577,'Verweis Kd-Gruppe'!$A$2:$B$8,2,FALSE)</f>
        <v>FHK</v>
      </c>
      <c r="Z2577" s="19" t="str">
        <f>VLOOKUP(J2577,'Verweis Art-Gruppe'!$A$2:$B$15,2,FALSE)</f>
        <v>Geräte</v>
      </c>
      <c r="AA2577" s="19" t="str">
        <f>VLOOKUP(W2577,'Verweis Vertreter'!$A$2:$B$24,2,FALSE)</f>
        <v>Zentrale</v>
      </c>
      <c r="AB2577" s="12">
        <f t="shared" si="360"/>
        <v>1</v>
      </c>
      <c r="AC2577" s="12">
        <f t="shared" si="365"/>
        <v>251.29089999999999</v>
      </c>
      <c r="AD2577" s="12">
        <f t="shared" si="366"/>
        <v>269</v>
      </c>
      <c r="AE2577" s="12">
        <f t="shared" si="361"/>
        <v>269</v>
      </c>
      <c r="AF2577" s="12">
        <f t="shared" si="362"/>
        <v>17.709099999999999</v>
      </c>
      <c r="AG2577" s="12">
        <f t="shared" si="363"/>
        <v>17.71</v>
      </c>
      <c r="AH2577" s="9">
        <f t="shared" si="367"/>
        <v>6.5836431226765801E-2</v>
      </c>
      <c r="AI2577" s="14">
        <f>VLOOKUP(E2577,'Verweis Faktor'!$A:$B,2,FALSE)</f>
        <v>1</v>
      </c>
      <c r="AJ2577" s="14"/>
      <c r="AK2577" s="14" t="str">
        <f>IF(AL2577="Ja","Versandkosten",VLOOKUP(E2577,'Verweis Belegart'!$A$2:$B$9,2,FALSE))</f>
        <v>Hardware</v>
      </c>
      <c r="AL2577" s="14" t="str">
        <f t="shared" si="368"/>
        <v>Nein</v>
      </c>
      <c r="AM2577" s="14" t="str">
        <f t="shared" si="364"/>
        <v>Positiv</v>
      </c>
    </row>
    <row r="2578" spans="1:39" ht="17.25" customHeight="1" x14ac:dyDescent="0.35">
      <c r="A2578" s="17">
        <v>14573248</v>
      </c>
      <c r="B2578" s="2" t="s">
        <v>1751</v>
      </c>
      <c r="C2578" s="1">
        <v>2025001</v>
      </c>
      <c r="D2578" s="1">
        <v>2000709</v>
      </c>
      <c r="E2578" s="2" t="s">
        <v>34</v>
      </c>
      <c r="F2578" s="2" t="s">
        <v>53</v>
      </c>
      <c r="G2578" s="2" t="s">
        <v>25</v>
      </c>
      <c r="H2578" s="2" t="s">
        <v>1961</v>
      </c>
      <c r="I2578" s="2" t="s">
        <v>1962</v>
      </c>
      <c r="J2578" s="2" t="s">
        <v>103</v>
      </c>
      <c r="K2578" s="2" t="s">
        <v>45</v>
      </c>
      <c r="L2578" s="2" t="s">
        <v>277</v>
      </c>
      <c r="M2578" s="2" t="s">
        <v>278</v>
      </c>
      <c r="N2578" s="2" t="s">
        <v>48</v>
      </c>
      <c r="O2578" s="3">
        <v>1</v>
      </c>
      <c r="P2578" s="3">
        <v>253.2636</v>
      </c>
      <c r="Q2578" s="3">
        <v>269</v>
      </c>
      <c r="R2578" s="3">
        <v>269</v>
      </c>
      <c r="S2578" s="3">
        <v>15.7364</v>
      </c>
      <c r="T2578" s="3">
        <v>15.74</v>
      </c>
      <c r="U2578" s="3">
        <v>5.84</v>
      </c>
      <c r="V2578" s="2" t="s">
        <v>697</v>
      </c>
      <c r="W2578" s="2" t="s">
        <v>698</v>
      </c>
      <c r="X2578" s="2" t="s">
        <v>419</v>
      </c>
      <c r="Y2578" s="19" t="str">
        <f>VLOOKUP(G2578,'Verweis Kd-Gruppe'!$A$2:$B$8,2,FALSE)</f>
        <v>FHK</v>
      </c>
      <c r="Z2578" s="19" t="str">
        <f>VLOOKUP(J2578,'Verweis Art-Gruppe'!$A$2:$B$15,2,FALSE)</f>
        <v>Geräte</v>
      </c>
      <c r="AA2578" s="19" t="str">
        <f>VLOOKUP(W2578,'Verweis Vertreter'!$A$2:$B$24,2,FALSE)</f>
        <v>Zentrale</v>
      </c>
      <c r="AB2578" s="12">
        <f t="shared" si="360"/>
        <v>1</v>
      </c>
      <c r="AC2578" s="12">
        <f t="shared" si="365"/>
        <v>253.2636</v>
      </c>
      <c r="AD2578" s="12">
        <f t="shared" si="366"/>
        <v>269</v>
      </c>
      <c r="AE2578" s="12">
        <f t="shared" si="361"/>
        <v>269</v>
      </c>
      <c r="AF2578" s="12">
        <f t="shared" si="362"/>
        <v>15.7364</v>
      </c>
      <c r="AG2578" s="12">
        <f t="shared" si="363"/>
        <v>15.74</v>
      </c>
      <c r="AH2578" s="9">
        <f t="shared" si="367"/>
        <v>5.8513011152416361E-2</v>
      </c>
      <c r="AI2578" s="14">
        <f>VLOOKUP(E2578,'Verweis Faktor'!$A:$B,2,FALSE)</f>
        <v>1</v>
      </c>
      <c r="AJ2578" s="14"/>
      <c r="AK2578" s="14" t="str">
        <f>IF(AL2578="Ja","Versandkosten",VLOOKUP(E2578,'Verweis Belegart'!$A$2:$B$9,2,FALSE))</f>
        <v>Hardware</v>
      </c>
      <c r="AL2578" s="14" t="str">
        <f t="shared" si="368"/>
        <v>Nein</v>
      </c>
      <c r="AM2578" s="14" t="str">
        <f t="shared" si="364"/>
        <v>Positiv</v>
      </c>
    </row>
    <row r="2579" spans="1:39" ht="17.25" customHeight="1" x14ac:dyDescent="0.35">
      <c r="A2579" s="17">
        <v>14573258</v>
      </c>
      <c r="B2579" s="2" t="s">
        <v>1751</v>
      </c>
      <c r="C2579" s="1">
        <v>2025001</v>
      </c>
      <c r="D2579" s="1">
        <v>2000710</v>
      </c>
      <c r="E2579" s="2" t="s">
        <v>34</v>
      </c>
      <c r="F2579" s="2" t="s">
        <v>53</v>
      </c>
      <c r="G2579" s="2" t="s">
        <v>25</v>
      </c>
      <c r="H2579" s="2" t="s">
        <v>1963</v>
      </c>
      <c r="I2579" s="2" t="s">
        <v>1964</v>
      </c>
      <c r="J2579" s="2" t="s">
        <v>103</v>
      </c>
      <c r="K2579" s="2" t="s">
        <v>28</v>
      </c>
      <c r="L2579" s="2" t="s">
        <v>1048</v>
      </c>
      <c r="M2579" s="2" t="s">
        <v>1049</v>
      </c>
      <c r="N2579" s="2" t="s">
        <v>1050</v>
      </c>
      <c r="O2579" s="3">
        <v>1</v>
      </c>
      <c r="P2579" s="3">
        <v>495.77140000000003</v>
      </c>
      <c r="Q2579" s="3">
        <v>499</v>
      </c>
      <c r="R2579" s="3">
        <v>499</v>
      </c>
      <c r="S2579" s="3">
        <v>3.2286000000000001</v>
      </c>
      <c r="T2579" s="3">
        <v>3.23</v>
      </c>
      <c r="U2579" s="3">
        <v>0.64</v>
      </c>
      <c r="V2579" s="2" t="s">
        <v>697</v>
      </c>
      <c r="W2579" s="2" t="s">
        <v>698</v>
      </c>
      <c r="X2579" s="2" t="s">
        <v>724</v>
      </c>
      <c r="Y2579" s="19" t="str">
        <f>VLOOKUP(G2579,'Verweis Kd-Gruppe'!$A$2:$B$8,2,FALSE)</f>
        <v>FHK</v>
      </c>
      <c r="Z2579" s="19" t="str">
        <f>VLOOKUP(J2579,'Verweis Art-Gruppe'!$A$2:$B$15,2,FALSE)</f>
        <v>Geräte</v>
      </c>
      <c r="AA2579" s="19" t="str">
        <f>VLOOKUP(W2579,'Verweis Vertreter'!$A$2:$B$24,2,FALSE)</f>
        <v>Zentrale</v>
      </c>
      <c r="AB2579" s="12">
        <f t="shared" si="360"/>
        <v>1</v>
      </c>
      <c r="AC2579" s="12">
        <f t="shared" si="365"/>
        <v>495.77140000000003</v>
      </c>
      <c r="AD2579" s="12">
        <f t="shared" si="366"/>
        <v>499</v>
      </c>
      <c r="AE2579" s="12">
        <f t="shared" si="361"/>
        <v>499</v>
      </c>
      <c r="AF2579" s="12">
        <f t="shared" si="362"/>
        <v>3.2286000000000001</v>
      </c>
      <c r="AG2579" s="12">
        <f t="shared" si="363"/>
        <v>3.23</v>
      </c>
      <c r="AH2579" s="9">
        <f t="shared" si="367"/>
        <v>6.472945891783567E-3</v>
      </c>
      <c r="AI2579" s="14">
        <f>VLOOKUP(E2579,'Verweis Faktor'!$A:$B,2,FALSE)</f>
        <v>1</v>
      </c>
      <c r="AJ2579" s="14"/>
      <c r="AK2579" s="14" t="str">
        <f>IF(AL2579="Ja","Versandkosten",VLOOKUP(E2579,'Verweis Belegart'!$A$2:$B$9,2,FALSE))</f>
        <v>Hardware</v>
      </c>
      <c r="AL2579" s="14" t="str">
        <f t="shared" si="368"/>
        <v>Nein</v>
      </c>
      <c r="AM2579" s="14" t="str">
        <f t="shared" si="364"/>
        <v>Positiv</v>
      </c>
    </row>
    <row r="2580" spans="1:39" ht="17.25" customHeight="1" x14ac:dyDescent="0.35">
      <c r="A2580" s="17">
        <v>14573247</v>
      </c>
      <c r="B2580" s="2" t="s">
        <v>1751</v>
      </c>
      <c r="C2580" s="1">
        <v>2025001</v>
      </c>
      <c r="D2580" s="1">
        <v>2000711</v>
      </c>
      <c r="E2580" s="2" t="s">
        <v>34</v>
      </c>
      <c r="F2580" s="2" t="s">
        <v>53</v>
      </c>
      <c r="G2580" s="2" t="s">
        <v>25</v>
      </c>
      <c r="H2580" s="2" t="s">
        <v>1965</v>
      </c>
      <c r="I2580" s="2" t="s">
        <v>1966</v>
      </c>
      <c r="J2580" s="2" t="s">
        <v>103</v>
      </c>
      <c r="K2580" s="2" t="s">
        <v>28</v>
      </c>
      <c r="L2580" s="2" t="s">
        <v>479</v>
      </c>
      <c r="M2580" s="2" t="s">
        <v>480</v>
      </c>
      <c r="N2580" s="2" t="s">
        <v>481</v>
      </c>
      <c r="O2580" s="3">
        <v>3</v>
      </c>
      <c r="P2580" s="3">
        <v>116.04640000000001</v>
      </c>
      <c r="Q2580" s="3">
        <v>129</v>
      </c>
      <c r="R2580" s="3">
        <v>387</v>
      </c>
      <c r="S2580" s="3">
        <v>12.9536</v>
      </c>
      <c r="T2580" s="3">
        <v>38.86</v>
      </c>
      <c r="U2580" s="3">
        <v>10.039999999999999</v>
      </c>
      <c r="V2580" s="2" t="s">
        <v>697</v>
      </c>
      <c r="W2580" s="2" t="s">
        <v>698</v>
      </c>
      <c r="X2580" s="2" t="s">
        <v>419</v>
      </c>
      <c r="Y2580" s="19" t="str">
        <f>VLOOKUP(G2580,'Verweis Kd-Gruppe'!$A$2:$B$8,2,FALSE)</f>
        <v>FHK</v>
      </c>
      <c r="Z2580" s="19" t="str">
        <f>VLOOKUP(J2580,'Verweis Art-Gruppe'!$A$2:$B$15,2,FALSE)</f>
        <v>Geräte</v>
      </c>
      <c r="AA2580" s="19" t="str">
        <f>VLOOKUP(W2580,'Verweis Vertreter'!$A$2:$B$24,2,FALSE)</f>
        <v>Zentrale</v>
      </c>
      <c r="AB2580" s="12">
        <f t="shared" si="360"/>
        <v>3</v>
      </c>
      <c r="AC2580" s="12">
        <f t="shared" si="365"/>
        <v>116.04640000000001</v>
      </c>
      <c r="AD2580" s="12">
        <f t="shared" si="366"/>
        <v>129</v>
      </c>
      <c r="AE2580" s="12">
        <f t="shared" si="361"/>
        <v>387</v>
      </c>
      <c r="AF2580" s="12">
        <f t="shared" si="362"/>
        <v>12.9536</v>
      </c>
      <c r="AG2580" s="12">
        <f t="shared" si="363"/>
        <v>38.86</v>
      </c>
      <c r="AH2580" s="9">
        <f t="shared" si="367"/>
        <v>0.10041343669250646</v>
      </c>
      <c r="AI2580" s="14">
        <f>VLOOKUP(E2580,'Verweis Faktor'!$A:$B,2,FALSE)</f>
        <v>1</v>
      </c>
      <c r="AJ2580" s="14"/>
      <c r="AK2580" s="14" t="str">
        <f>IF(AL2580="Ja","Versandkosten",VLOOKUP(E2580,'Verweis Belegart'!$A$2:$B$9,2,FALSE))</f>
        <v>Hardware</v>
      </c>
      <c r="AL2580" s="14" t="str">
        <f t="shared" si="368"/>
        <v>Nein</v>
      </c>
      <c r="AM2580" s="14" t="str">
        <f t="shared" si="364"/>
        <v>Positiv</v>
      </c>
    </row>
    <row r="2581" spans="1:39" ht="17.25" customHeight="1" x14ac:dyDescent="0.35">
      <c r="A2581" s="17">
        <v>14572881</v>
      </c>
      <c r="B2581" s="2" t="s">
        <v>1751</v>
      </c>
      <c r="C2581" s="1">
        <v>2025001</v>
      </c>
      <c r="D2581" s="1">
        <v>2000712</v>
      </c>
      <c r="E2581" s="2" t="s">
        <v>34</v>
      </c>
      <c r="F2581" s="2" t="s">
        <v>53</v>
      </c>
      <c r="G2581" s="2" t="s">
        <v>66</v>
      </c>
      <c r="H2581" s="2" t="s">
        <v>1967</v>
      </c>
      <c r="I2581" s="2" t="s">
        <v>1968</v>
      </c>
      <c r="J2581" s="2" t="s">
        <v>103</v>
      </c>
      <c r="K2581" s="2" t="s">
        <v>28</v>
      </c>
      <c r="L2581" s="2" t="s">
        <v>269</v>
      </c>
      <c r="M2581" s="2" t="s">
        <v>270</v>
      </c>
      <c r="N2581" s="2" t="s">
        <v>271</v>
      </c>
      <c r="O2581" s="3">
        <v>20</v>
      </c>
      <c r="P2581" s="3">
        <v>417.46170000000001</v>
      </c>
      <c r="Q2581" s="3">
        <v>422</v>
      </c>
      <c r="R2581" s="3">
        <v>8440</v>
      </c>
      <c r="S2581" s="3">
        <v>4.5382999999999996</v>
      </c>
      <c r="T2581" s="3">
        <v>90.77</v>
      </c>
      <c r="U2581" s="3">
        <v>1.07</v>
      </c>
      <c r="V2581" s="2" t="s">
        <v>145</v>
      </c>
      <c r="W2581" s="2" t="s">
        <v>146</v>
      </c>
      <c r="X2581" s="2" t="s">
        <v>125</v>
      </c>
      <c r="Y2581" s="19" t="str">
        <f>VLOOKUP(G2581,'Verweis Kd-Gruppe'!$A$2:$B$8,2,FALSE)</f>
        <v>EXP</v>
      </c>
      <c r="Z2581" s="19" t="str">
        <f>VLOOKUP(J2581,'Verweis Art-Gruppe'!$A$2:$B$15,2,FALSE)</f>
        <v>Geräte</v>
      </c>
      <c r="AA2581" s="19" t="str">
        <f>VLOOKUP(W2581,'Verweis Vertreter'!$A$2:$B$24,2,FALSE)</f>
        <v>Muhsin Yortanli</v>
      </c>
      <c r="AB2581" s="12">
        <f t="shared" si="360"/>
        <v>20</v>
      </c>
      <c r="AC2581" s="12">
        <f t="shared" si="365"/>
        <v>417.46170000000001</v>
      </c>
      <c r="AD2581" s="12">
        <f t="shared" si="366"/>
        <v>422</v>
      </c>
      <c r="AE2581" s="12">
        <f t="shared" si="361"/>
        <v>8440</v>
      </c>
      <c r="AF2581" s="12">
        <f t="shared" si="362"/>
        <v>4.5382999999999996</v>
      </c>
      <c r="AG2581" s="12">
        <f t="shared" si="363"/>
        <v>90.77</v>
      </c>
      <c r="AH2581" s="9">
        <f t="shared" si="367"/>
        <v>1.075473933649289E-2</v>
      </c>
      <c r="AI2581" s="14">
        <f>VLOOKUP(E2581,'Verweis Faktor'!$A:$B,2,FALSE)</f>
        <v>1</v>
      </c>
      <c r="AJ2581" s="14"/>
      <c r="AK2581" s="14" t="str">
        <f>IF(AL2581="Ja","Versandkosten",VLOOKUP(E2581,'Verweis Belegart'!$A$2:$B$9,2,FALSE))</f>
        <v>Hardware</v>
      </c>
      <c r="AL2581" s="14" t="str">
        <f t="shared" si="368"/>
        <v>Nein</v>
      </c>
      <c r="AM2581" s="14" t="str">
        <f t="shared" si="364"/>
        <v>Positiv</v>
      </c>
    </row>
    <row r="2582" spans="1:39" ht="17.25" customHeight="1" x14ac:dyDescent="0.35">
      <c r="A2582" s="17">
        <v>14572881</v>
      </c>
      <c r="B2582" s="2" t="s">
        <v>1751</v>
      </c>
      <c r="C2582" s="1">
        <v>2025001</v>
      </c>
      <c r="D2582" s="1">
        <v>2000712</v>
      </c>
      <c r="E2582" s="2" t="s">
        <v>34</v>
      </c>
      <c r="F2582" s="2" t="s">
        <v>53</v>
      </c>
      <c r="G2582" s="2" t="s">
        <v>66</v>
      </c>
      <c r="H2582" s="2" t="s">
        <v>1967</v>
      </c>
      <c r="I2582" s="2" t="s">
        <v>1968</v>
      </c>
      <c r="J2582" s="2" t="s">
        <v>103</v>
      </c>
      <c r="K2582" s="2" t="s">
        <v>45</v>
      </c>
      <c r="L2582" s="2" t="s">
        <v>915</v>
      </c>
      <c r="M2582" s="2" t="s">
        <v>916</v>
      </c>
      <c r="N2582" s="2" t="s">
        <v>917</v>
      </c>
      <c r="O2582" s="3">
        <v>100</v>
      </c>
      <c r="P2582" s="3">
        <v>192.4376</v>
      </c>
      <c r="Q2582" s="3">
        <v>198</v>
      </c>
      <c r="R2582" s="3">
        <v>19800</v>
      </c>
      <c r="S2582" s="3">
        <v>5.5624000000000002</v>
      </c>
      <c r="T2582" s="3">
        <v>556.24</v>
      </c>
      <c r="U2582" s="3">
        <v>2.8</v>
      </c>
      <c r="V2582" s="2" t="s">
        <v>145</v>
      </c>
      <c r="W2582" s="2" t="s">
        <v>146</v>
      </c>
      <c r="X2582" s="2" t="s">
        <v>125</v>
      </c>
      <c r="Y2582" s="19" t="str">
        <f>VLOOKUP(G2582,'Verweis Kd-Gruppe'!$A$2:$B$8,2,FALSE)</f>
        <v>EXP</v>
      </c>
      <c r="Z2582" s="19" t="str">
        <f>VLOOKUP(J2582,'Verweis Art-Gruppe'!$A$2:$B$15,2,FALSE)</f>
        <v>Geräte</v>
      </c>
      <c r="AA2582" s="19" t="str">
        <f>VLOOKUP(W2582,'Verweis Vertreter'!$A$2:$B$24,2,FALSE)</f>
        <v>Muhsin Yortanli</v>
      </c>
      <c r="AB2582" s="12">
        <f t="shared" si="360"/>
        <v>100</v>
      </c>
      <c r="AC2582" s="12">
        <f t="shared" si="365"/>
        <v>192.4376</v>
      </c>
      <c r="AD2582" s="12">
        <f t="shared" si="366"/>
        <v>198</v>
      </c>
      <c r="AE2582" s="12">
        <f t="shared" si="361"/>
        <v>19800</v>
      </c>
      <c r="AF2582" s="12">
        <f t="shared" si="362"/>
        <v>5.5624000000000002</v>
      </c>
      <c r="AG2582" s="12">
        <f t="shared" si="363"/>
        <v>556.24</v>
      </c>
      <c r="AH2582" s="9">
        <f t="shared" si="367"/>
        <v>2.8092929292929295E-2</v>
      </c>
      <c r="AI2582" s="14">
        <f>VLOOKUP(E2582,'Verweis Faktor'!$A:$B,2,FALSE)</f>
        <v>1</v>
      </c>
      <c r="AJ2582" s="14"/>
      <c r="AK2582" s="14" t="str">
        <f>IF(AL2582="Ja","Versandkosten",VLOOKUP(E2582,'Verweis Belegart'!$A$2:$B$9,2,FALSE))</f>
        <v>Hardware</v>
      </c>
      <c r="AL2582" s="14" t="str">
        <f t="shared" si="368"/>
        <v>Nein</v>
      </c>
      <c r="AM2582" s="14" t="str">
        <f t="shared" si="364"/>
        <v>Positiv</v>
      </c>
    </row>
    <row r="2583" spans="1:39" ht="17.25" customHeight="1" x14ac:dyDescent="0.35">
      <c r="A2583" s="17">
        <v>14571533</v>
      </c>
      <c r="B2583" s="2" t="s">
        <v>1751</v>
      </c>
      <c r="C2583" s="1">
        <v>2025001</v>
      </c>
      <c r="D2583" s="1">
        <v>2000713</v>
      </c>
      <c r="E2583" s="2" t="s">
        <v>34</v>
      </c>
      <c r="F2583" s="2" t="s">
        <v>35</v>
      </c>
      <c r="G2583" s="2" t="s">
        <v>66</v>
      </c>
      <c r="H2583" s="2" t="s">
        <v>1969</v>
      </c>
      <c r="I2583" s="2" t="s">
        <v>1970</v>
      </c>
      <c r="J2583" s="2" t="s">
        <v>2791</v>
      </c>
      <c r="K2583" s="2" t="s">
        <v>28</v>
      </c>
      <c r="L2583" s="2" t="s">
        <v>120</v>
      </c>
      <c r="M2583" s="2" t="s">
        <v>121</v>
      </c>
      <c r="N2583" s="2" t="s">
        <v>122</v>
      </c>
      <c r="O2583" s="3">
        <v>1</v>
      </c>
      <c r="P2583" s="3">
        <v>0</v>
      </c>
      <c r="Q2583" s="3">
        <v>20</v>
      </c>
      <c r="R2583" s="3">
        <v>20</v>
      </c>
      <c r="S2583" s="3">
        <v>20</v>
      </c>
      <c r="T2583" s="3">
        <v>20</v>
      </c>
      <c r="U2583" s="3"/>
      <c r="V2583" s="2" t="s">
        <v>123</v>
      </c>
      <c r="W2583" s="2" t="s">
        <v>124</v>
      </c>
      <c r="X2583" s="2" t="s">
        <v>125</v>
      </c>
      <c r="Y2583" s="19" t="str">
        <f>VLOOKUP(G2583,'Verweis Kd-Gruppe'!$A$2:$B$8,2,FALSE)</f>
        <v>EXP</v>
      </c>
      <c r="Z2583" s="19" t="str">
        <f>VLOOKUP(J2583,'Verweis Art-Gruppe'!$A$2:$B$15,2,FALSE)</f>
        <v>Sonstige</v>
      </c>
      <c r="AA2583" s="19" t="str">
        <f>VLOOKUP(W2583,'Verweis Vertreter'!$A$2:$B$24,2,FALSE)</f>
        <v>Antonio Vuolo</v>
      </c>
      <c r="AB2583" s="12">
        <f t="shared" si="360"/>
        <v>1</v>
      </c>
      <c r="AC2583" s="12">
        <f t="shared" si="365"/>
        <v>0</v>
      </c>
      <c r="AD2583" s="12">
        <f t="shared" si="366"/>
        <v>20</v>
      </c>
      <c r="AE2583" s="12">
        <f t="shared" si="361"/>
        <v>20</v>
      </c>
      <c r="AF2583" s="12">
        <f t="shared" si="362"/>
        <v>20</v>
      </c>
      <c r="AG2583" s="12">
        <f t="shared" si="363"/>
        <v>20</v>
      </c>
      <c r="AH2583" s="9">
        <f t="shared" si="367"/>
        <v>1</v>
      </c>
      <c r="AI2583" s="14">
        <f>VLOOKUP(E2583,'Verweis Faktor'!$A:$B,2,FALSE)</f>
        <v>1</v>
      </c>
      <c r="AJ2583" s="14"/>
      <c r="AK2583" s="14" t="str">
        <f>IF(AL2583="Ja","Versandkosten",VLOOKUP(E2583,'Verweis Belegart'!$A$2:$B$9,2,FALSE))</f>
        <v>Versandkosten</v>
      </c>
      <c r="AL2583" s="14" t="str">
        <f t="shared" si="368"/>
        <v>Ja</v>
      </c>
      <c r="AM2583" s="14" t="str">
        <f t="shared" si="364"/>
        <v>Positiv</v>
      </c>
    </row>
    <row r="2584" spans="1:39" ht="17.25" customHeight="1" x14ac:dyDescent="0.35">
      <c r="A2584" s="17">
        <v>14571533</v>
      </c>
      <c r="B2584" s="2" t="s">
        <v>1751</v>
      </c>
      <c r="C2584" s="1">
        <v>2025001</v>
      </c>
      <c r="D2584" s="1">
        <v>2000713</v>
      </c>
      <c r="E2584" s="2" t="s">
        <v>34</v>
      </c>
      <c r="F2584" s="2" t="s">
        <v>35</v>
      </c>
      <c r="G2584" s="2" t="s">
        <v>66</v>
      </c>
      <c r="H2584" s="2" t="s">
        <v>1969</v>
      </c>
      <c r="I2584" s="2" t="s">
        <v>1970</v>
      </c>
      <c r="J2584" s="2" t="s">
        <v>103</v>
      </c>
      <c r="K2584" s="2" t="s">
        <v>45</v>
      </c>
      <c r="L2584" s="2" t="s">
        <v>623</v>
      </c>
      <c r="M2584" s="2" t="s">
        <v>624</v>
      </c>
      <c r="N2584" s="2" t="s">
        <v>229</v>
      </c>
      <c r="O2584" s="3">
        <v>3</v>
      </c>
      <c r="P2584" s="3">
        <v>1037.0621000000001</v>
      </c>
      <c r="Q2584" s="3">
        <v>1069</v>
      </c>
      <c r="R2584" s="3">
        <v>3207</v>
      </c>
      <c r="S2584" s="3">
        <v>31.937899999999999</v>
      </c>
      <c r="T2584" s="3">
        <v>95.81</v>
      </c>
      <c r="U2584" s="3">
        <v>2.98</v>
      </c>
      <c r="V2584" s="2" t="s">
        <v>123</v>
      </c>
      <c r="W2584" s="2" t="s">
        <v>124</v>
      </c>
      <c r="X2584" s="2" t="s">
        <v>125</v>
      </c>
      <c r="Y2584" s="19" t="str">
        <f>VLOOKUP(G2584,'Verweis Kd-Gruppe'!$A$2:$B$8,2,FALSE)</f>
        <v>EXP</v>
      </c>
      <c r="Z2584" s="19" t="str">
        <f>VLOOKUP(J2584,'Verweis Art-Gruppe'!$A$2:$B$15,2,FALSE)</f>
        <v>Geräte</v>
      </c>
      <c r="AA2584" s="19" t="str">
        <f>VLOOKUP(W2584,'Verweis Vertreter'!$A$2:$B$24,2,FALSE)</f>
        <v>Antonio Vuolo</v>
      </c>
      <c r="AB2584" s="12">
        <f t="shared" si="360"/>
        <v>3</v>
      </c>
      <c r="AC2584" s="12">
        <f t="shared" si="365"/>
        <v>1037.0621000000001</v>
      </c>
      <c r="AD2584" s="12">
        <f t="shared" si="366"/>
        <v>1069</v>
      </c>
      <c r="AE2584" s="12">
        <f t="shared" si="361"/>
        <v>3207</v>
      </c>
      <c r="AF2584" s="12">
        <f t="shared" si="362"/>
        <v>31.937899999999999</v>
      </c>
      <c r="AG2584" s="12">
        <f t="shared" si="363"/>
        <v>95.81</v>
      </c>
      <c r="AH2584" s="9">
        <f t="shared" si="367"/>
        <v>2.9875272840661056E-2</v>
      </c>
      <c r="AI2584" s="14">
        <f>VLOOKUP(E2584,'Verweis Faktor'!$A:$B,2,FALSE)</f>
        <v>1</v>
      </c>
      <c r="AJ2584" s="14"/>
      <c r="AK2584" s="14" t="str">
        <f>IF(AL2584="Ja","Versandkosten",VLOOKUP(E2584,'Verweis Belegart'!$A$2:$B$9,2,FALSE))</f>
        <v>Hardware</v>
      </c>
      <c r="AL2584" s="14" t="str">
        <f t="shared" si="368"/>
        <v>Nein</v>
      </c>
      <c r="AM2584" s="14" t="str">
        <f t="shared" si="364"/>
        <v>Positiv</v>
      </c>
    </row>
    <row r="2585" spans="1:39" ht="17.25" customHeight="1" x14ac:dyDescent="0.35">
      <c r="A2585" s="17">
        <v>14571533</v>
      </c>
      <c r="B2585" s="2" t="s">
        <v>1751</v>
      </c>
      <c r="C2585" s="1">
        <v>2025001</v>
      </c>
      <c r="D2585" s="1">
        <v>2000713</v>
      </c>
      <c r="E2585" s="2" t="s">
        <v>34</v>
      </c>
      <c r="F2585" s="2" t="s">
        <v>35</v>
      </c>
      <c r="G2585" s="2" t="s">
        <v>66</v>
      </c>
      <c r="H2585" s="2" t="s">
        <v>1969</v>
      </c>
      <c r="I2585" s="2" t="s">
        <v>1970</v>
      </c>
      <c r="J2585" s="2" t="s">
        <v>103</v>
      </c>
      <c r="K2585" s="2" t="s">
        <v>49</v>
      </c>
      <c r="L2585" s="2" t="s">
        <v>342</v>
      </c>
      <c r="M2585" s="2" t="s">
        <v>343</v>
      </c>
      <c r="N2585" s="2" t="s">
        <v>344</v>
      </c>
      <c r="O2585" s="3">
        <v>1</v>
      </c>
      <c r="P2585" s="3">
        <v>991.57889999999998</v>
      </c>
      <c r="Q2585" s="3">
        <v>1019</v>
      </c>
      <c r="R2585" s="3">
        <v>1019</v>
      </c>
      <c r="S2585" s="3">
        <v>27.421099999999999</v>
      </c>
      <c r="T2585" s="3">
        <v>27.42</v>
      </c>
      <c r="U2585" s="3">
        <v>2.69</v>
      </c>
      <c r="V2585" s="2" t="s">
        <v>123</v>
      </c>
      <c r="W2585" s="2" t="s">
        <v>124</v>
      </c>
      <c r="X2585" s="2" t="s">
        <v>125</v>
      </c>
      <c r="Y2585" s="19" t="str">
        <f>VLOOKUP(G2585,'Verweis Kd-Gruppe'!$A$2:$B$8,2,FALSE)</f>
        <v>EXP</v>
      </c>
      <c r="Z2585" s="19" t="str">
        <f>VLOOKUP(J2585,'Verweis Art-Gruppe'!$A$2:$B$15,2,FALSE)</f>
        <v>Geräte</v>
      </c>
      <c r="AA2585" s="19" t="str">
        <f>VLOOKUP(W2585,'Verweis Vertreter'!$A$2:$B$24,2,FALSE)</f>
        <v>Antonio Vuolo</v>
      </c>
      <c r="AB2585" s="12">
        <f t="shared" si="360"/>
        <v>1</v>
      </c>
      <c r="AC2585" s="12">
        <f t="shared" si="365"/>
        <v>991.57889999999998</v>
      </c>
      <c r="AD2585" s="12">
        <f t="shared" si="366"/>
        <v>1019</v>
      </c>
      <c r="AE2585" s="12">
        <f t="shared" si="361"/>
        <v>1019</v>
      </c>
      <c r="AF2585" s="12">
        <f t="shared" si="362"/>
        <v>27.421099999999999</v>
      </c>
      <c r="AG2585" s="12">
        <f t="shared" si="363"/>
        <v>27.42</v>
      </c>
      <c r="AH2585" s="9">
        <f t="shared" si="367"/>
        <v>2.6908734052993131E-2</v>
      </c>
      <c r="AI2585" s="14">
        <f>VLOOKUP(E2585,'Verweis Faktor'!$A:$B,2,FALSE)</f>
        <v>1</v>
      </c>
      <c r="AJ2585" s="14"/>
      <c r="AK2585" s="14" t="str">
        <f>IF(AL2585="Ja","Versandkosten",VLOOKUP(E2585,'Verweis Belegart'!$A$2:$B$9,2,FALSE))</f>
        <v>Hardware</v>
      </c>
      <c r="AL2585" s="14" t="str">
        <f t="shared" si="368"/>
        <v>Nein</v>
      </c>
      <c r="AM2585" s="14" t="str">
        <f t="shared" si="364"/>
        <v>Positiv</v>
      </c>
    </row>
    <row r="2586" spans="1:39" ht="17.25" customHeight="1" x14ac:dyDescent="0.35">
      <c r="A2586" s="17">
        <v>14571533</v>
      </c>
      <c r="B2586" s="2" t="s">
        <v>1751</v>
      </c>
      <c r="C2586" s="1">
        <v>2025001</v>
      </c>
      <c r="D2586" s="1">
        <v>2000713</v>
      </c>
      <c r="E2586" s="2" t="s">
        <v>34</v>
      </c>
      <c r="F2586" s="2" t="s">
        <v>35</v>
      </c>
      <c r="G2586" s="2" t="s">
        <v>66</v>
      </c>
      <c r="H2586" s="2" t="s">
        <v>1969</v>
      </c>
      <c r="I2586" s="2" t="s">
        <v>1970</v>
      </c>
      <c r="J2586" s="2" t="s">
        <v>103</v>
      </c>
      <c r="K2586" s="2" t="s">
        <v>79</v>
      </c>
      <c r="L2586" s="2" t="s">
        <v>287</v>
      </c>
      <c r="M2586" s="2" t="s">
        <v>288</v>
      </c>
      <c r="N2586" s="2" t="s">
        <v>268</v>
      </c>
      <c r="O2586" s="3">
        <v>2</v>
      </c>
      <c r="P2586" s="3">
        <v>1207</v>
      </c>
      <c r="Q2586" s="3">
        <v>1269</v>
      </c>
      <c r="R2586" s="3">
        <v>2538</v>
      </c>
      <c r="S2586" s="3">
        <v>62</v>
      </c>
      <c r="T2586" s="3">
        <v>124</v>
      </c>
      <c r="U2586" s="3">
        <v>4.88</v>
      </c>
      <c r="V2586" s="2" t="s">
        <v>123</v>
      </c>
      <c r="W2586" s="2" t="s">
        <v>124</v>
      </c>
      <c r="X2586" s="2" t="s">
        <v>125</v>
      </c>
      <c r="Y2586" s="19" t="str">
        <f>VLOOKUP(G2586,'Verweis Kd-Gruppe'!$A$2:$B$8,2,FALSE)</f>
        <v>EXP</v>
      </c>
      <c r="Z2586" s="19" t="str">
        <f>VLOOKUP(J2586,'Verweis Art-Gruppe'!$A$2:$B$15,2,FALSE)</f>
        <v>Geräte</v>
      </c>
      <c r="AA2586" s="19" t="str">
        <f>VLOOKUP(W2586,'Verweis Vertreter'!$A$2:$B$24,2,FALSE)</f>
        <v>Antonio Vuolo</v>
      </c>
      <c r="AB2586" s="12">
        <f t="shared" si="360"/>
        <v>2</v>
      </c>
      <c r="AC2586" s="12">
        <f t="shared" si="365"/>
        <v>1207</v>
      </c>
      <c r="AD2586" s="12">
        <f t="shared" si="366"/>
        <v>1269</v>
      </c>
      <c r="AE2586" s="12">
        <f t="shared" si="361"/>
        <v>2538</v>
      </c>
      <c r="AF2586" s="12">
        <f t="shared" si="362"/>
        <v>62</v>
      </c>
      <c r="AG2586" s="12">
        <f t="shared" si="363"/>
        <v>124</v>
      </c>
      <c r="AH2586" s="9">
        <f t="shared" si="367"/>
        <v>4.8857368006304178E-2</v>
      </c>
      <c r="AI2586" s="14">
        <f>VLOOKUP(E2586,'Verweis Faktor'!$A:$B,2,FALSE)</f>
        <v>1</v>
      </c>
      <c r="AJ2586" s="14"/>
      <c r="AK2586" s="14" t="str">
        <f>IF(AL2586="Ja","Versandkosten",VLOOKUP(E2586,'Verweis Belegart'!$A$2:$B$9,2,FALSE))</f>
        <v>Hardware</v>
      </c>
      <c r="AL2586" s="14" t="str">
        <f t="shared" si="368"/>
        <v>Nein</v>
      </c>
      <c r="AM2586" s="14" t="str">
        <f t="shared" si="364"/>
        <v>Positiv</v>
      </c>
    </row>
    <row r="2587" spans="1:39" ht="17.25" customHeight="1" x14ac:dyDescent="0.35">
      <c r="A2587" s="17">
        <v>14571533</v>
      </c>
      <c r="B2587" s="2" t="s">
        <v>1751</v>
      </c>
      <c r="C2587" s="1">
        <v>2025001</v>
      </c>
      <c r="D2587" s="1">
        <v>2000713</v>
      </c>
      <c r="E2587" s="2" t="s">
        <v>34</v>
      </c>
      <c r="F2587" s="2" t="s">
        <v>35</v>
      </c>
      <c r="G2587" s="2" t="s">
        <v>66</v>
      </c>
      <c r="H2587" s="2" t="s">
        <v>1969</v>
      </c>
      <c r="I2587" s="2" t="s">
        <v>1970</v>
      </c>
      <c r="J2587" s="2" t="s">
        <v>103</v>
      </c>
      <c r="K2587" s="2" t="s">
        <v>83</v>
      </c>
      <c r="L2587" s="2" t="s">
        <v>363</v>
      </c>
      <c r="M2587" s="2" t="s">
        <v>364</v>
      </c>
      <c r="N2587" s="2" t="s">
        <v>344</v>
      </c>
      <c r="O2587" s="3">
        <v>1</v>
      </c>
      <c r="P2587" s="3">
        <v>980.38649999999996</v>
      </c>
      <c r="Q2587" s="3">
        <v>1019</v>
      </c>
      <c r="R2587" s="3">
        <v>1019</v>
      </c>
      <c r="S2587" s="3">
        <v>38.613500000000002</v>
      </c>
      <c r="T2587" s="3">
        <v>38.61</v>
      </c>
      <c r="U2587" s="3">
        <v>3.78</v>
      </c>
      <c r="V2587" s="2" t="s">
        <v>123</v>
      </c>
      <c r="W2587" s="2" t="s">
        <v>124</v>
      </c>
      <c r="X2587" s="2" t="s">
        <v>125</v>
      </c>
      <c r="Y2587" s="19" t="str">
        <f>VLOOKUP(G2587,'Verweis Kd-Gruppe'!$A$2:$B$8,2,FALSE)</f>
        <v>EXP</v>
      </c>
      <c r="Z2587" s="19" t="str">
        <f>VLOOKUP(J2587,'Verweis Art-Gruppe'!$A$2:$B$15,2,FALSE)</f>
        <v>Geräte</v>
      </c>
      <c r="AA2587" s="19" t="str">
        <f>VLOOKUP(W2587,'Verweis Vertreter'!$A$2:$B$24,2,FALSE)</f>
        <v>Antonio Vuolo</v>
      </c>
      <c r="AB2587" s="12">
        <f t="shared" si="360"/>
        <v>1</v>
      </c>
      <c r="AC2587" s="12">
        <f t="shared" si="365"/>
        <v>980.38649999999996</v>
      </c>
      <c r="AD2587" s="12">
        <f t="shared" si="366"/>
        <v>1019</v>
      </c>
      <c r="AE2587" s="12">
        <f t="shared" si="361"/>
        <v>1019</v>
      </c>
      <c r="AF2587" s="12">
        <f t="shared" si="362"/>
        <v>38.613500000000002</v>
      </c>
      <c r="AG2587" s="12">
        <f t="shared" si="363"/>
        <v>38.61</v>
      </c>
      <c r="AH2587" s="9">
        <f t="shared" si="367"/>
        <v>3.7890088321884202E-2</v>
      </c>
      <c r="AI2587" s="14">
        <f>VLOOKUP(E2587,'Verweis Faktor'!$A:$B,2,FALSE)</f>
        <v>1</v>
      </c>
      <c r="AJ2587" s="14"/>
      <c r="AK2587" s="14" t="str">
        <f>IF(AL2587="Ja","Versandkosten",VLOOKUP(E2587,'Verweis Belegart'!$A$2:$B$9,2,FALSE))</f>
        <v>Hardware</v>
      </c>
      <c r="AL2587" s="14" t="str">
        <f t="shared" si="368"/>
        <v>Nein</v>
      </c>
      <c r="AM2587" s="14" t="str">
        <f t="shared" si="364"/>
        <v>Positiv</v>
      </c>
    </row>
    <row r="2588" spans="1:39" ht="17.25" customHeight="1" x14ac:dyDescent="0.35">
      <c r="A2588" s="17">
        <v>14572868</v>
      </c>
      <c r="B2588" s="2" t="s">
        <v>1751</v>
      </c>
      <c r="C2588" s="1">
        <v>2025001</v>
      </c>
      <c r="D2588" s="1">
        <v>2000714</v>
      </c>
      <c r="E2588" s="2" t="s">
        <v>34</v>
      </c>
      <c r="F2588" s="2" t="s">
        <v>53</v>
      </c>
      <c r="G2588" s="2" t="s">
        <v>66</v>
      </c>
      <c r="H2588" s="2" t="s">
        <v>554</v>
      </c>
      <c r="I2588" s="2" t="s">
        <v>555</v>
      </c>
      <c r="J2588" s="2" t="s">
        <v>304</v>
      </c>
      <c r="K2588" s="2" t="s">
        <v>28</v>
      </c>
      <c r="L2588" s="2" t="s">
        <v>962</v>
      </c>
      <c r="M2588" s="2" t="s">
        <v>963</v>
      </c>
      <c r="N2588" s="2" t="s">
        <v>963</v>
      </c>
      <c r="O2588" s="3">
        <v>4</v>
      </c>
      <c r="P2588" s="3">
        <v>46.4863</v>
      </c>
      <c r="Q2588" s="3">
        <v>49.5</v>
      </c>
      <c r="R2588" s="3">
        <v>198</v>
      </c>
      <c r="S2588" s="3">
        <v>3.0137</v>
      </c>
      <c r="T2588" s="3">
        <v>12.05</v>
      </c>
      <c r="U2588" s="3">
        <v>6.08</v>
      </c>
      <c r="V2588" s="2" t="s">
        <v>42</v>
      </c>
      <c r="W2588" s="2" t="s">
        <v>43</v>
      </c>
      <c r="X2588" s="2" t="s">
        <v>33</v>
      </c>
      <c r="Y2588" s="19" t="str">
        <f>VLOOKUP(G2588,'Verweis Kd-Gruppe'!$A$2:$B$8,2,FALSE)</f>
        <v>EXP</v>
      </c>
      <c r="Z2588" s="19" t="str">
        <f>VLOOKUP(J2588,'Verweis Art-Gruppe'!$A$2:$B$15,2,FALSE)</f>
        <v>Zubehör</v>
      </c>
      <c r="AA2588" s="19" t="str">
        <f>VLOOKUP(W2588,'Verweis Vertreter'!$A$2:$B$24,2,FALSE)</f>
        <v>Sebastian Faber</v>
      </c>
      <c r="AB2588" s="12">
        <f t="shared" si="360"/>
        <v>4</v>
      </c>
      <c r="AC2588" s="12">
        <f t="shared" si="365"/>
        <v>46.4863</v>
      </c>
      <c r="AD2588" s="12">
        <f t="shared" si="366"/>
        <v>49.5</v>
      </c>
      <c r="AE2588" s="12">
        <f t="shared" si="361"/>
        <v>198</v>
      </c>
      <c r="AF2588" s="12">
        <f t="shared" si="362"/>
        <v>3.0137</v>
      </c>
      <c r="AG2588" s="12">
        <f t="shared" si="363"/>
        <v>12.05</v>
      </c>
      <c r="AH2588" s="9">
        <f t="shared" si="367"/>
        <v>6.0858585858585862E-2</v>
      </c>
      <c r="AI2588" s="14">
        <f>VLOOKUP(E2588,'Verweis Faktor'!$A:$B,2,FALSE)</f>
        <v>1</v>
      </c>
      <c r="AJ2588" s="14"/>
      <c r="AK2588" s="14" t="str">
        <f>IF(AL2588="Ja","Versandkosten",VLOOKUP(E2588,'Verweis Belegart'!$A$2:$B$9,2,FALSE))</f>
        <v>Hardware</v>
      </c>
      <c r="AL2588" s="14" t="str">
        <f t="shared" si="368"/>
        <v>Nein</v>
      </c>
      <c r="AM2588" s="14" t="str">
        <f t="shared" si="364"/>
        <v>Positiv</v>
      </c>
    </row>
    <row r="2589" spans="1:39" ht="17.25" customHeight="1" x14ac:dyDescent="0.35">
      <c r="A2589" s="17">
        <v>14573243</v>
      </c>
      <c r="B2589" s="2" t="s">
        <v>1751</v>
      </c>
      <c r="C2589" s="1">
        <v>2025001</v>
      </c>
      <c r="D2589" s="1">
        <v>2000715</v>
      </c>
      <c r="E2589" s="2" t="s">
        <v>34</v>
      </c>
      <c r="F2589" s="2" t="s">
        <v>53</v>
      </c>
      <c r="G2589" s="2" t="s">
        <v>66</v>
      </c>
      <c r="H2589" s="2" t="s">
        <v>554</v>
      </c>
      <c r="I2589" s="2" t="s">
        <v>555</v>
      </c>
      <c r="J2589" s="2" t="s">
        <v>304</v>
      </c>
      <c r="K2589" s="2" t="s">
        <v>28</v>
      </c>
      <c r="L2589" s="2" t="s">
        <v>1971</v>
      </c>
      <c r="M2589" s="2" t="s">
        <v>1972</v>
      </c>
      <c r="N2589" s="2" t="s">
        <v>1973</v>
      </c>
      <c r="O2589" s="3">
        <v>3</v>
      </c>
      <c r="P2589" s="3">
        <v>148.75</v>
      </c>
      <c r="Q2589" s="3">
        <v>169</v>
      </c>
      <c r="R2589" s="3">
        <v>507</v>
      </c>
      <c r="S2589" s="3">
        <v>20.25</v>
      </c>
      <c r="T2589" s="3">
        <v>60.75</v>
      </c>
      <c r="U2589" s="3">
        <v>11.98</v>
      </c>
      <c r="V2589" s="2" t="s">
        <v>42</v>
      </c>
      <c r="W2589" s="2" t="s">
        <v>43</v>
      </c>
      <c r="X2589" s="2" t="s">
        <v>33</v>
      </c>
      <c r="Y2589" s="19" t="str">
        <f>VLOOKUP(G2589,'Verweis Kd-Gruppe'!$A$2:$B$8,2,FALSE)</f>
        <v>EXP</v>
      </c>
      <c r="Z2589" s="19" t="str">
        <f>VLOOKUP(J2589,'Verweis Art-Gruppe'!$A$2:$B$15,2,FALSE)</f>
        <v>Zubehör</v>
      </c>
      <c r="AA2589" s="19" t="str">
        <f>VLOOKUP(W2589,'Verweis Vertreter'!$A$2:$B$24,2,FALSE)</f>
        <v>Sebastian Faber</v>
      </c>
      <c r="AB2589" s="12">
        <f t="shared" si="360"/>
        <v>3</v>
      </c>
      <c r="AC2589" s="12">
        <f t="shared" si="365"/>
        <v>148.75</v>
      </c>
      <c r="AD2589" s="12">
        <f t="shared" si="366"/>
        <v>169</v>
      </c>
      <c r="AE2589" s="12">
        <f t="shared" si="361"/>
        <v>507</v>
      </c>
      <c r="AF2589" s="12">
        <f t="shared" si="362"/>
        <v>20.25</v>
      </c>
      <c r="AG2589" s="12">
        <f t="shared" si="363"/>
        <v>60.75</v>
      </c>
      <c r="AH2589" s="9">
        <f t="shared" si="367"/>
        <v>0.11982248520710059</v>
      </c>
      <c r="AI2589" s="14">
        <f>VLOOKUP(E2589,'Verweis Faktor'!$A:$B,2,FALSE)</f>
        <v>1</v>
      </c>
      <c r="AJ2589" s="14"/>
      <c r="AK2589" s="14" t="str">
        <f>IF(AL2589="Ja","Versandkosten",VLOOKUP(E2589,'Verweis Belegart'!$A$2:$B$9,2,FALSE))</f>
        <v>Hardware</v>
      </c>
      <c r="AL2589" s="14" t="str">
        <f t="shared" si="368"/>
        <v>Nein</v>
      </c>
      <c r="AM2589" s="14" t="str">
        <f t="shared" si="364"/>
        <v>Positiv</v>
      </c>
    </row>
    <row r="2590" spans="1:39" ht="17.25" customHeight="1" x14ac:dyDescent="0.35">
      <c r="A2590" s="17">
        <v>14573243</v>
      </c>
      <c r="B2590" s="2" t="s">
        <v>1751</v>
      </c>
      <c r="C2590" s="1">
        <v>2025001</v>
      </c>
      <c r="D2590" s="1">
        <v>2000715</v>
      </c>
      <c r="E2590" s="2" t="s">
        <v>34</v>
      </c>
      <c r="F2590" s="2" t="s">
        <v>53</v>
      </c>
      <c r="G2590" s="2" t="s">
        <v>66</v>
      </c>
      <c r="H2590" s="2" t="s">
        <v>554</v>
      </c>
      <c r="I2590" s="2" t="s">
        <v>555</v>
      </c>
      <c r="J2590" s="2" t="s">
        <v>103</v>
      </c>
      <c r="K2590" s="2" t="s">
        <v>45</v>
      </c>
      <c r="L2590" s="2" t="s">
        <v>1091</v>
      </c>
      <c r="M2590" s="2" t="s">
        <v>1092</v>
      </c>
      <c r="N2590" s="2" t="s">
        <v>1093</v>
      </c>
      <c r="O2590" s="3">
        <v>1</v>
      </c>
      <c r="P2590" s="3">
        <v>116.9379</v>
      </c>
      <c r="Q2590" s="3">
        <v>133</v>
      </c>
      <c r="R2590" s="3">
        <v>133</v>
      </c>
      <c r="S2590" s="3">
        <v>16.062100000000001</v>
      </c>
      <c r="T2590" s="3">
        <v>16.059999999999999</v>
      </c>
      <c r="U2590" s="3">
        <v>12.07</v>
      </c>
      <c r="V2590" s="2" t="s">
        <v>42</v>
      </c>
      <c r="W2590" s="2" t="s">
        <v>43</v>
      </c>
      <c r="X2590" s="2" t="s">
        <v>33</v>
      </c>
      <c r="Y2590" s="19" t="str">
        <f>VLOOKUP(G2590,'Verweis Kd-Gruppe'!$A$2:$B$8,2,FALSE)</f>
        <v>EXP</v>
      </c>
      <c r="Z2590" s="19" t="str">
        <f>VLOOKUP(J2590,'Verweis Art-Gruppe'!$A$2:$B$15,2,FALSE)</f>
        <v>Geräte</v>
      </c>
      <c r="AA2590" s="19" t="str">
        <f>VLOOKUP(W2590,'Verweis Vertreter'!$A$2:$B$24,2,FALSE)</f>
        <v>Sebastian Faber</v>
      </c>
      <c r="AB2590" s="12">
        <f t="shared" si="360"/>
        <v>1</v>
      </c>
      <c r="AC2590" s="12">
        <f t="shared" si="365"/>
        <v>116.9379</v>
      </c>
      <c r="AD2590" s="12">
        <f t="shared" si="366"/>
        <v>133</v>
      </c>
      <c r="AE2590" s="12">
        <f t="shared" si="361"/>
        <v>133</v>
      </c>
      <c r="AF2590" s="12">
        <f t="shared" si="362"/>
        <v>16.062100000000001</v>
      </c>
      <c r="AG2590" s="12">
        <f t="shared" si="363"/>
        <v>16.059999999999999</v>
      </c>
      <c r="AH2590" s="9">
        <f t="shared" si="367"/>
        <v>0.12075187969924811</v>
      </c>
      <c r="AI2590" s="14">
        <f>VLOOKUP(E2590,'Verweis Faktor'!$A:$B,2,FALSE)</f>
        <v>1</v>
      </c>
      <c r="AJ2590" s="14"/>
      <c r="AK2590" s="14" t="str">
        <f>IF(AL2590="Ja","Versandkosten",VLOOKUP(E2590,'Verweis Belegart'!$A$2:$B$9,2,FALSE))</f>
        <v>Hardware</v>
      </c>
      <c r="AL2590" s="14" t="str">
        <f t="shared" si="368"/>
        <v>Nein</v>
      </c>
      <c r="AM2590" s="14" t="str">
        <f t="shared" si="364"/>
        <v>Positiv</v>
      </c>
    </row>
    <row r="2591" spans="1:39" ht="17.25" customHeight="1" x14ac:dyDescent="0.35">
      <c r="A2591" s="17">
        <v>14573243</v>
      </c>
      <c r="B2591" s="2" t="s">
        <v>1751</v>
      </c>
      <c r="C2591" s="1">
        <v>2025001</v>
      </c>
      <c r="D2591" s="1">
        <v>2000715</v>
      </c>
      <c r="E2591" s="2" t="s">
        <v>34</v>
      </c>
      <c r="F2591" s="2" t="s">
        <v>53</v>
      </c>
      <c r="G2591" s="2" t="s">
        <v>66</v>
      </c>
      <c r="H2591" s="2" t="s">
        <v>554</v>
      </c>
      <c r="I2591" s="2" t="s">
        <v>555</v>
      </c>
      <c r="J2591" s="2" t="s">
        <v>304</v>
      </c>
      <c r="K2591" s="2" t="s">
        <v>49</v>
      </c>
      <c r="L2591" s="2" t="s">
        <v>1974</v>
      </c>
      <c r="M2591" s="2" t="s">
        <v>1975</v>
      </c>
      <c r="N2591" s="2" t="s">
        <v>1956</v>
      </c>
      <c r="O2591" s="3">
        <v>5</v>
      </c>
      <c r="P2591" s="3">
        <v>87.799099999999996</v>
      </c>
      <c r="Q2591" s="3">
        <v>102</v>
      </c>
      <c r="R2591" s="3">
        <v>510</v>
      </c>
      <c r="S2591" s="3">
        <v>14.200900000000001</v>
      </c>
      <c r="T2591" s="3">
        <v>71</v>
      </c>
      <c r="U2591" s="3">
        <v>13.92</v>
      </c>
      <c r="V2591" s="2" t="s">
        <v>42</v>
      </c>
      <c r="W2591" s="2" t="s">
        <v>43</v>
      </c>
      <c r="X2591" s="2" t="s">
        <v>33</v>
      </c>
      <c r="Y2591" s="19" t="str">
        <f>VLOOKUP(G2591,'Verweis Kd-Gruppe'!$A$2:$B$8,2,FALSE)</f>
        <v>EXP</v>
      </c>
      <c r="Z2591" s="19" t="str">
        <f>VLOOKUP(J2591,'Verweis Art-Gruppe'!$A$2:$B$15,2,FALSE)</f>
        <v>Zubehör</v>
      </c>
      <c r="AA2591" s="19" t="str">
        <f>VLOOKUP(W2591,'Verweis Vertreter'!$A$2:$B$24,2,FALSE)</f>
        <v>Sebastian Faber</v>
      </c>
      <c r="AB2591" s="12">
        <f t="shared" si="360"/>
        <v>5</v>
      </c>
      <c r="AC2591" s="12">
        <f t="shared" si="365"/>
        <v>87.799099999999996</v>
      </c>
      <c r="AD2591" s="12">
        <f t="shared" si="366"/>
        <v>102</v>
      </c>
      <c r="AE2591" s="12">
        <f t="shared" si="361"/>
        <v>510</v>
      </c>
      <c r="AF2591" s="12">
        <f t="shared" si="362"/>
        <v>14.200900000000001</v>
      </c>
      <c r="AG2591" s="12">
        <f t="shared" si="363"/>
        <v>71</v>
      </c>
      <c r="AH2591" s="9">
        <f t="shared" si="367"/>
        <v>0.13921568627450981</v>
      </c>
      <c r="AI2591" s="14">
        <f>VLOOKUP(E2591,'Verweis Faktor'!$A:$B,2,FALSE)</f>
        <v>1</v>
      </c>
      <c r="AJ2591" s="14"/>
      <c r="AK2591" s="14" t="str">
        <f>IF(AL2591="Ja","Versandkosten",VLOOKUP(E2591,'Verweis Belegart'!$A$2:$B$9,2,FALSE))</f>
        <v>Hardware</v>
      </c>
      <c r="AL2591" s="14" t="str">
        <f t="shared" si="368"/>
        <v>Nein</v>
      </c>
      <c r="AM2591" s="14" t="str">
        <f t="shared" si="364"/>
        <v>Positiv</v>
      </c>
    </row>
    <row r="2592" spans="1:39" ht="17.25" customHeight="1" x14ac:dyDescent="0.35">
      <c r="A2592" s="17">
        <v>14573243</v>
      </c>
      <c r="B2592" s="2" t="s">
        <v>1751</v>
      </c>
      <c r="C2592" s="1">
        <v>2025001</v>
      </c>
      <c r="D2592" s="1">
        <v>2000715</v>
      </c>
      <c r="E2592" s="2" t="s">
        <v>34</v>
      </c>
      <c r="F2592" s="2" t="s">
        <v>53</v>
      </c>
      <c r="G2592" s="2" t="s">
        <v>66</v>
      </c>
      <c r="H2592" s="2" t="s">
        <v>554</v>
      </c>
      <c r="I2592" s="2" t="s">
        <v>555</v>
      </c>
      <c r="J2592" s="2" t="s">
        <v>103</v>
      </c>
      <c r="K2592" s="2" t="s">
        <v>79</v>
      </c>
      <c r="L2592" s="2" t="s">
        <v>569</v>
      </c>
      <c r="M2592" s="2" t="s">
        <v>570</v>
      </c>
      <c r="N2592" s="2" t="s">
        <v>571</v>
      </c>
      <c r="O2592" s="3">
        <v>2</v>
      </c>
      <c r="P2592" s="3">
        <v>685</v>
      </c>
      <c r="Q2592" s="3">
        <v>719</v>
      </c>
      <c r="R2592" s="3">
        <v>1438</v>
      </c>
      <c r="S2592" s="3">
        <v>34</v>
      </c>
      <c r="T2592" s="3">
        <v>68</v>
      </c>
      <c r="U2592" s="3">
        <v>4.72</v>
      </c>
      <c r="V2592" s="2" t="s">
        <v>42</v>
      </c>
      <c r="W2592" s="2" t="s">
        <v>43</v>
      </c>
      <c r="X2592" s="2" t="s">
        <v>33</v>
      </c>
      <c r="Y2592" s="19" t="str">
        <f>VLOOKUP(G2592,'Verweis Kd-Gruppe'!$A$2:$B$8,2,FALSE)</f>
        <v>EXP</v>
      </c>
      <c r="Z2592" s="19" t="str">
        <f>VLOOKUP(J2592,'Verweis Art-Gruppe'!$A$2:$B$15,2,FALSE)</f>
        <v>Geräte</v>
      </c>
      <c r="AA2592" s="19" t="str">
        <f>VLOOKUP(W2592,'Verweis Vertreter'!$A$2:$B$24,2,FALSE)</f>
        <v>Sebastian Faber</v>
      </c>
      <c r="AB2592" s="12">
        <f t="shared" si="360"/>
        <v>2</v>
      </c>
      <c r="AC2592" s="12">
        <f t="shared" si="365"/>
        <v>685</v>
      </c>
      <c r="AD2592" s="12">
        <f t="shared" si="366"/>
        <v>719</v>
      </c>
      <c r="AE2592" s="12">
        <f t="shared" si="361"/>
        <v>1438</v>
      </c>
      <c r="AF2592" s="12">
        <f t="shared" si="362"/>
        <v>34</v>
      </c>
      <c r="AG2592" s="12">
        <f t="shared" si="363"/>
        <v>68</v>
      </c>
      <c r="AH2592" s="9">
        <f t="shared" si="367"/>
        <v>4.7287899860917942E-2</v>
      </c>
      <c r="AI2592" s="14">
        <f>VLOOKUP(E2592,'Verweis Faktor'!$A:$B,2,FALSE)</f>
        <v>1</v>
      </c>
      <c r="AJ2592" s="14"/>
      <c r="AK2592" s="14" t="str">
        <f>IF(AL2592="Ja","Versandkosten",VLOOKUP(E2592,'Verweis Belegart'!$A$2:$B$9,2,FALSE))</f>
        <v>Hardware</v>
      </c>
      <c r="AL2592" s="14" t="str">
        <f t="shared" si="368"/>
        <v>Nein</v>
      </c>
      <c r="AM2592" s="14" t="str">
        <f t="shared" si="364"/>
        <v>Positiv</v>
      </c>
    </row>
    <row r="2593" spans="1:39" ht="17.25" customHeight="1" x14ac:dyDescent="0.35">
      <c r="A2593" s="17">
        <v>14573243</v>
      </c>
      <c r="B2593" s="2" t="s">
        <v>1751</v>
      </c>
      <c r="C2593" s="1">
        <v>2025001</v>
      </c>
      <c r="D2593" s="1">
        <v>2000715</v>
      </c>
      <c r="E2593" s="2" t="s">
        <v>34</v>
      </c>
      <c r="F2593" s="2" t="s">
        <v>53</v>
      </c>
      <c r="G2593" s="2" t="s">
        <v>66</v>
      </c>
      <c r="H2593" s="2" t="s">
        <v>554</v>
      </c>
      <c r="I2593" s="2" t="s">
        <v>555</v>
      </c>
      <c r="J2593" s="2" t="s">
        <v>304</v>
      </c>
      <c r="K2593" s="2" t="s">
        <v>83</v>
      </c>
      <c r="L2593" s="2" t="s">
        <v>1976</v>
      </c>
      <c r="M2593" s="2" t="s">
        <v>1977</v>
      </c>
      <c r="N2593" s="2" t="s">
        <v>1978</v>
      </c>
      <c r="O2593" s="3">
        <v>3</v>
      </c>
      <c r="P2593" s="3">
        <v>70.045500000000004</v>
      </c>
      <c r="Q2593" s="3">
        <v>75</v>
      </c>
      <c r="R2593" s="3">
        <v>225</v>
      </c>
      <c r="S2593" s="3">
        <v>4.9545000000000003</v>
      </c>
      <c r="T2593" s="3">
        <v>14.86</v>
      </c>
      <c r="U2593" s="3">
        <v>6.6</v>
      </c>
      <c r="V2593" s="2" t="s">
        <v>42</v>
      </c>
      <c r="W2593" s="2" t="s">
        <v>43</v>
      </c>
      <c r="X2593" s="2" t="s">
        <v>33</v>
      </c>
      <c r="Y2593" s="19" t="str">
        <f>VLOOKUP(G2593,'Verweis Kd-Gruppe'!$A$2:$B$8,2,FALSE)</f>
        <v>EXP</v>
      </c>
      <c r="Z2593" s="19" t="str">
        <f>VLOOKUP(J2593,'Verweis Art-Gruppe'!$A$2:$B$15,2,FALSE)</f>
        <v>Zubehör</v>
      </c>
      <c r="AA2593" s="19" t="str">
        <f>VLOOKUP(W2593,'Verweis Vertreter'!$A$2:$B$24,2,FALSE)</f>
        <v>Sebastian Faber</v>
      </c>
      <c r="AB2593" s="12">
        <f t="shared" si="360"/>
        <v>3</v>
      </c>
      <c r="AC2593" s="12">
        <f t="shared" si="365"/>
        <v>70.045500000000004</v>
      </c>
      <c r="AD2593" s="12">
        <f t="shared" si="366"/>
        <v>75</v>
      </c>
      <c r="AE2593" s="12">
        <f t="shared" si="361"/>
        <v>225</v>
      </c>
      <c r="AF2593" s="12">
        <f t="shared" si="362"/>
        <v>4.9545000000000003</v>
      </c>
      <c r="AG2593" s="12">
        <f t="shared" si="363"/>
        <v>14.86</v>
      </c>
      <c r="AH2593" s="9">
        <f t="shared" si="367"/>
        <v>6.6044444444444447E-2</v>
      </c>
      <c r="AI2593" s="14">
        <f>VLOOKUP(E2593,'Verweis Faktor'!$A:$B,2,FALSE)</f>
        <v>1</v>
      </c>
      <c r="AJ2593" s="14"/>
      <c r="AK2593" s="14" t="str">
        <f>IF(AL2593="Ja","Versandkosten",VLOOKUP(E2593,'Verweis Belegart'!$A$2:$B$9,2,FALSE))</f>
        <v>Hardware</v>
      </c>
      <c r="AL2593" s="14" t="str">
        <f t="shared" si="368"/>
        <v>Nein</v>
      </c>
      <c r="AM2593" s="14" t="str">
        <f t="shared" si="364"/>
        <v>Positiv</v>
      </c>
    </row>
    <row r="2594" spans="1:39" ht="17.25" customHeight="1" x14ac:dyDescent="0.35">
      <c r="A2594" s="17">
        <v>14573243</v>
      </c>
      <c r="B2594" s="2" t="s">
        <v>1751</v>
      </c>
      <c r="C2594" s="1">
        <v>2025001</v>
      </c>
      <c r="D2594" s="1">
        <v>2000715</v>
      </c>
      <c r="E2594" s="2" t="s">
        <v>34</v>
      </c>
      <c r="F2594" s="2" t="s">
        <v>53</v>
      </c>
      <c r="G2594" s="2" t="s">
        <v>66</v>
      </c>
      <c r="H2594" s="2" t="s">
        <v>554</v>
      </c>
      <c r="I2594" s="2" t="s">
        <v>555</v>
      </c>
      <c r="J2594" s="2" t="s">
        <v>103</v>
      </c>
      <c r="K2594" s="2" t="s">
        <v>87</v>
      </c>
      <c r="L2594" s="2" t="s">
        <v>874</v>
      </c>
      <c r="M2594" s="2" t="s">
        <v>875</v>
      </c>
      <c r="N2594" s="2" t="s">
        <v>719</v>
      </c>
      <c r="O2594" s="3">
        <v>1</v>
      </c>
      <c r="P2594" s="3">
        <v>591</v>
      </c>
      <c r="Q2594" s="3">
        <v>645</v>
      </c>
      <c r="R2594" s="3">
        <v>645</v>
      </c>
      <c r="S2594" s="3">
        <v>54</v>
      </c>
      <c r="T2594" s="3">
        <v>54</v>
      </c>
      <c r="U2594" s="3">
        <v>8.3699999999999992</v>
      </c>
      <c r="V2594" s="2" t="s">
        <v>42</v>
      </c>
      <c r="W2594" s="2" t="s">
        <v>43</v>
      </c>
      <c r="X2594" s="2" t="s">
        <v>33</v>
      </c>
      <c r="Y2594" s="19" t="str">
        <f>VLOOKUP(G2594,'Verweis Kd-Gruppe'!$A$2:$B$8,2,FALSE)</f>
        <v>EXP</v>
      </c>
      <c r="Z2594" s="19" t="str">
        <f>VLOOKUP(J2594,'Verweis Art-Gruppe'!$A$2:$B$15,2,FALSE)</f>
        <v>Geräte</v>
      </c>
      <c r="AA2594" s="19" t="str">
        <f>VLOOKUP(W2594,'Verweis Vertreter'!$A$2:$B$24,2,FALSE)</f>
        <v>Sebastian Faber</v>
      </c>
      <c r="AB2594" s="12">
        <f t="shared" si="360"/>
        <v>1</v>
      </c>
      <c r="AC2594" s="12">
        <f t="shared" si="365"/>
        <v>591</v>
      </c>
      <c r="AD2594" s="12">
        <f t="shared" si="366"/>
        <v>645</v>
      </c>
      <c r="AE2594" s="12">
        <f t="shared" si="361"/>
        <v>645</v>
      </c>
      <c r="AF2594" s="12">
        <f t="shared" si="362"/>
        <v>54</v>
      </c>
      <c r="AG2594" s="12">
        <f t="shared" si="363"/>
        <v>54</v>
      </c>
      <c r="AH2594" s="9">
        <f t="shared" si="367"/>
        <v>8.3720930232558138E-2</v>
      </c>
      <c r="AI2594" s="14">
        <f>VLOOKUP(E2594,'Verweis Faktor'!$A:$B,2,FALSE)</f>
        <v>1</v>
      </c>
      <c r="AJ2594" s="14"/>
      <c r="AK2594" s="14" t="str">
        <f>IF(AL2594="Ja","Versandkosten",VLOOKUP(E2594,'Verweis Belegart'!$A$2:$B$9,2,FALSE))</f>
        <v>Hardware</v>
      </c>
      <c r="AL2594" s="14" t="str">
        <f t="shared" si="368"/>
        <v>Nein</v>
      </c>
      <c r="AM2594" s="14" t="str">
        <f t="shared" si="364"/>
        <v>Positiv</v>
      </c>
    </row>
    <row r="2595" spans="1:39" ht="17.25" customHeight="1" x14ac:dyDescent="0.35">
      <c r="A2595" s="17">
        <v>14573249</v>
      </c>
      <c r="B2595" s="2" t="s">
        <v>1751</v>
      </c>
      <c r="C2595" s="1">
        <v>2025001</v>
      </c>
      <c r="D2595" s="1">
        <v>2000716</v>
      </c>
      <c r="E2595" s="2" t="s">
        <v>34</v>
      </c>
      <c r="F2595" s="2" t="s">
        <v>53</v>
      </c>
      <c r="G2595" s="2" t="s">
        <v>25</v>
      </c>
      <c r="H2595" s="2" t="s">
        <v>1979</v>
      </c>
      <c r="I2595" s="2" t="s">
        <v>1980</v>
      </c>
      <c r="J2595" s="2" t="s">
        <v>103</v>
      </c>
      <c r="K2595" s="2" t="s">
        <v>28</v>
      </c>
      <c r="L2595" s="2" t="s">
        <v>1717</v>
      </c>
      <c r="M2595" s="2" t="s">
        <v>1718</v>
      </c>
      <c r="N2595" s="2" t="s">
        <v>917</v>
      </c>
      <c r="O2595" s="3">
        <v>3</v>
      </c>
      <c r="P2595" s="3">
        <v>202</v>
      </c>
      <c r="Q2595" s="3">
        <v>209</v>
      </c>
      <c r="R2595" s="3">
        <v>627</v>
      </c>
      <c r="S2595" s="3">
        <v>7</v>
      </c>
      <c r="T2595" s="3">
        <v>21</v>
      </c>
      <c r="U2595" s="3">
        <v>3.34</v>
      </c>
      <c r="V2595" s="2" t="s">
        <v>697</v>
      </c>
      <c r="W2595" s="2" t="s">
        <v>698</v>
      </c>
      <c r="X2595" s="2" t="s">
        <v>724</v>
      </c>
      <c r="Y2595" s="19" t="str">
        <f>VLOOKUP(G2595,'Verweis Kd-Gruppe'!$A$2:$B$8,2,FALSE)</f>
        <v>FHK</v>
      </c>
      <c r="Z2595" s="19" t="str">
        <f>VLOOKUP(J2595,'Verweis Art-Gruppe'!$A$2:$B$15,2,FALSE)</f>
        <v>Geräte</v>
      </c>
      <c r="AA2595" s="19" t="str">
        <f>VLOOKUP(W2595,'Verweis Vertreter'!$A$2:$B$24,2,FALSE)</f>
        <v>Zentrale</v>
      </c>
      <c r="AB2595" s="12">
        <f t="shared" si="360"/>
        <v>3</v>
      </c>
      <c r="AC2595" s="12">
        <f t="shared" si="365"/>
        <v>202</v>
      </c>
      <c r="AD2595" s="12">
        <f t="shared" si="366"/>
        <v>209</v>
      </c>
      <c r="AE2595" s="12">
        <f t="shared" si="361"/>
        <v>627</v>
      </c>
      <c r="AF2595" s="12">
        <f t="shared" si="362"/>
        <v>7</v>
      </c>
      <c r="AG2595" s="12">
        <f t="shared" si="363"/>
        <v>21</v>
      </c>
      <c r="AH2595" s="9">
        <f t="shared" si="367"/>
        <v>3.3492822966507178E-2</v>
      </c>
      <c r="AI2595" s="14">
        <f>VLOOKUP(E2595,'Verweis Faktor'!$A:$B,2,FALSE)</f>
        <v>1</v>
      </c>
      <c r="AJ2595" s="14"/>
      <c r="AK2595" s="14" t="str">
        <f>IF(AL2595="Ja","Versandkosten",VLOOKUP(E2595,'Verweis Belegart'!$A$2:$B$9,2,FALSE))</f>
        <v>Hardware</v>
      </c>
      <c r="AL2595" s="14" t="str">
        <f t="shared" si="368"/>
        <v>Nein</v>
      </c>
      <c r="AM2595" s="14" t="str">
        <f t="shared" si="364"/>
        <v>Positiv</v>
      </c>
    </row>
    <row r="2596" spans="1:39" ht="17.25" customHeight="1" x14ac:dyDescent="0.35">
      <c r="A2596" s="17">
        <v>14573252</v>
      </c>
      <c r="B2596" s="2" t="s">
        <v>1751</v>
      </c>
      <c r="C2596" s="1">
        <v>2025001</v>
      </c>
      <c r="D2596" s="1">
        <v>2000717</v>
      </c>
      <c r="E2596" s="2" t="s">
        <v>34</v>
      </c>
      <c r="F2596" s="2" t="s">
        <v>53</v>
      </c>
      <c r="G2596" s="2" t="s">
        <v>25</v>
      </c>
      <c r="H2596" s="2" t="s">
        <v>1981</v>
      </c>
      <c r="I2596" s="2" t="s">
        <v>1982</v>
      </c>
      <c r="J2596" s="2" t="s">
        <v>103</v>
      </c>
      <c r="K2596" s="2" t="s">
        <v>28</v>
      </c>
      <c r="L2596" s="2" t="s">
        <v>1029</v>
      </c>
      <c r="M2596" s="2" t="s">
        <v>1030</v>
      </c>
      <c r="N2596" s="2" t="s">
        <v>310</v>
      </c>
      <c r="O2596" s="3">
        <v>1</v>
      </c>
      <c r="P2596" s="3">
        <v>487.01440000000002</v>
      </c>
      <c r="Q2596" s="3">
        <v>509</v>
      </c>
      <c r="R2596" s="3">
        <v>509</v>
      </c>
      <c r="S2596" s="3">
        <v>21.985600000000002</v>
      </c>
      <c r="T2596" s="3">
        <v>21.99</v>
      </c>
      <c r="U2596" s="3">
        <v>4.3099999999999996</v>
      </c>
      <c r="V2596" s="2" t="s">
        <v>427</v>
      </c>
      <c r="W2596" s="2" t="s">
        <v>428</v>
      </c>
      <c r="X2596" s="2" t="s">
        <v>699</v>
      </c>
      <c r="Y2596" s="19" t="str">
        <f>VLOOKUP(G2596,'Verweis Kd-Gruppe'!$A$2:$B$8,2,FALSE)</f>
        <v>FHK</v>
      </c>
      <c r="Z2596" s="19" t="str">
        <f>VLOOKUP(J2596,'Verweis Art-Gruppe'!$A$2:$B$15,2,FALSE)</f>
        <v>Geräte</v>
      </c>
      <c r="AA2596" s="19" t="str">
        <f>VLOOKUP(W2596,'Verweis Vertreter'!$A$2:$B$24,2,FALSE)</f>
        <v>Zentrale</v>
      </c>
      <c r="AB2596" s="12">
        <f t="shared" si="360"/>
        <v>1</v>
      </c>
      <c r="AC2596" s="12">
        <f t="shared" si="365"/>
        <v>487.01440000000002</v>
      </c>
      <c r="AD2596" s="12">
        <f t="shared" si="366"/>
        <v>509</v>
      </c>
      <c r="AE2596" s="12">
        <f t="shared" si="361"/>
        <v>509</v>
      </c>
      <c r="AF2596" s="12">
        <f t="shared" si="362"/>
        <v>21.985600000000002</v>
      </c>
      <c r="AG2596" s="12">
        <f t="shared" si="363"/>
        <v>21.99</v>
      </c>
      <c r="AH2596" s="9">
        <f t="shared" si="367"/>
        <v>4.3202357563850685E-2</v>
      </c>
      <c r="AI2596" s="14">
        <f>VLOOKUP(E2596,'Verweis Faktor'!$A:$B,2,FALSE)</f>
        <v>1</v>
      </c>
      <c r="AJ2596" s="14"/>
      <c r="AK2596" s="14" t="str">
        <f>IF(AL2596="Ja","Versandkosten",VLOOKUP(E2596,'Verweis Belegart'!$A$2:$B$9,2,FALSE))</f>
        <v>Hardware</v>
      </c>
      <c r="AL2596" s="14" t="str">
        <f t="shared" si="368"/>
        <v>Nein</v>
      </c>
      <c r="AM2596" s="14" t="str">
        <f t="shared" si="364"/>
        <v>Positiv</v>
      </c>
    </row>
    <row r="2597" spans="1:39" ht="17.25" customHeight="1" x14ac:dyDescent="0.35">
      <c r="A2597" s="17">
        <v>14573252</v>
      </c>
      <c r="B2597" s="2" t="s">
        <v>1751</v>
      </c>
      <c r="C2597" s="1">
        <v>2025001</v>
      </c>
      <c r="D2597" s="1">
        <v>2000717</v>
      </c>
      <c r="E2597" s="2" t="s">
        <v>34</v>
      </c>
      <c r="F2597" s="2" t="s">
        <v>53</v>
      </c>
      <c r="G2597" s="2" t="s">
        <v>25</v>
      </c>
      <c r="H2597" s="2" t="s">
        <v>1981</v>
      </c>
      <c r="I2597" s="2" t="s">
        <v>1982</v>
      </c>
      <c r="J2597" s="2" t="s">
        <v>2228</v>
      </c>
      <c r="K2597" s="2" t="s">
        <v>45</v>
      </c>
      <c r="L2597" s="2" t="s">
        <v>1386</v>
      </c>
      <c r="M2597" s="2" t="s">
        <v>1387</v>
      </c>
      <c r="N2597" s="2"/>
      <c r="O2597" s="3">
        <v>3</v>
      </c>
      <c r="P2597" s="3">
        <v>0</v>
      </c>
      <c r="Q2597" s="3">
        <v>0</v>
      </c>
      <c r="R2597" s="3">
        <v>0</v>
      </c>
      <c r="S2597" s="3"/>
      <c r="T2597" s="3">
        <v>0</v>
      </c>
      <c r="U2597" s="3"/>
      <c r="V2597" s="2" t="s">
        <v>427</v>
      </c>
      <c r="W2597" s="2" t="s">
        <v>428</v>
      </c>
      <c r="X2597" s="2" t="s">
        <v>699</v>
      </c>
      <c r="Y2597" s="19" t="str">
        <f>VLOOKUP(G2597,'Verweis Kd-Gruppe'!$A$2:$B$8,2,FALSE)</f>
        <v>FHK</v>
      </c>
      <c r="Z2597" s="19" t="str">
        <f>VLOOKUP(J2597,'Verweis Art-Gruppe'!$A$2:$B$15,2,FALSE)</f>
        <v>Marketing</v>
      </c>
      <c r="AA2597" s="19" t="str">
        <f>VLOOKUP(W2597,'Verweis Vertreter'!$A$2:$B$24,2,FALSE)</f>
        <v>Zentrale</v>
      </c>
      <c r="AB2597" s="12">
        <f t="shared" si="360"/>
        <v>3</v>
      </c>
      <c r="AC2597" s="12">
        <f t="shared" si="365"/>
        <v>0</v>
      </c>
      <c r="AD2597" s="12">
        <f t="shared" si="366"/>
        <v>0</v>
      </c>
      <c r="AE2597" s="12">
        <f t="shared" si="361"/>
        <v>0</v>
      </c>
      <c r="AF2597" s="12">
        <f t="shared" si="362"/>
        <v>0</v>
      </c>
      <c r="AG2597" s="12">
        <f t="shared" si="363"/>
        <v>0</v>
      </c>
      <c r="AH2597" s="9">
        <f t="shared" si="367"/>
        <v>0</v>
      </c>
      <c r="AI2597" s="14">
        <f>VLOOKUP(E2597,'Verweis Faktor'!$A:$B,2,FALSE)</f>
        <v>1</v>
      </c>
      <c r="AJ2597" s="14"/>
      <c r="AK2597" s="14" t="str">
        <f>IF(AL2597="Ja","Versandkosten",VLOOKUP(E2597,'Verweis Belegart'!$A$2:$B$9,2,FALSE))</f>
        <v>Hardware</v>
      </c>
      <c r="AL2597" s="14" t="str">
        <f t="shared" si="368"/>
        <v>Nein</v>
      </c>
      <c r="AM2597" s="14" t="str">
        <f t="shared" si="364"/>
        <v>Positiv</v>
      </c>
    </row>
    <row r="2598" spans="1:39" ht="17.25" customHeight="1" x14ac:dyDescent="0.35">
      <c r="A2598" s="17">
        <v>14571935</v>
      </c>
      <c r="B2598" s="2" t="s">
        <v>1751</v>
      </c>
      <c r="C2598" s="1">
        <v>2025001</v>
      </c>
      <c r="D2598" s="1">
        <v>2000718</v>
      </c>
      <c r="E2598" s="2" t="s">
        <v>34</v>
      </c>
      <c r="F2598" s="2" t="s">
        <v>182</v>
      </c>
      <c r="G2598" s="2" t="s">
        <v>66</v>
      </c>
      <c r="H2598" s="2" t="s">
        <v>1132</v>
      </c>
      <c r="I2598" s="2" t="s">
        <v>1133</v>
      </c>
      <c r="J2598" s="2" t="s">
        <v>103</v>
      </c>
      <c r="K2598" s="2" t="s">
        <v>28</v>
      </c>
      <c r="L2598" s="2" t="s">
        <v>351</v>
      </c>
      <c r="M2598" s="2" t="s">
        <v>352</v>
      </c>
      <c r="N2598" s="2" t="s">
        <v>90</v>
      </c>
      <c r="O2598" s="3">
        <v>2</v>
      </c>
      <c r="P2598" s="3">
        <v>540</v>
      </c>
      <c r="Q2598" s="3">
        <v>555</v>
      </c>
      <c r="R2598" s="3">
        <v>1110</v>
      </c>
      <c r="S2598" s="3">
        <v>15</v>
      </c>
      <c r="T2598" s="3">
        <v>30</v>
      </c>
      <c r="U2598" s="3">
        <v>2.7</v>
      </c>
      <c r="V2598" s="2" t="s">
        <v>855</v>
      </c>
      <c r="W2598" s="2" t="s">
        <v>856</v>
      </c>
      <c r="X2598" s="2" t="s">
        <v>72</v>
      </c>
      <c r="Y2598" s="19" t="str">
        <f>VLOOKUP(G2598,'Verweis Kd-Gruppe'!$A$2:$B$8,2,FALSE)</f>
        <v>EXP</v>
      </c>
      <c r="Z2598" s="19" t="str">
        <f>VLOOKUP(J2598,'Verweis Art-Gruppe'!$A$2:$B$15,2,FALSE)</f>
        <v>Geräte</v>
      </c>
      <c r="AA2598" s="19" t="str">
        <f>VLOOKUP(W2598,'Verweis Vertreter'!$A$2:$B$24,2,FALSE)</f>
        <v>Chahid Drimani</v>
      </c>
      <c r="AB2598" s="12">
        <f t="shared" si="360"/>
        <v>2</v>
      </c>
      <c r="AC2598" s="12">
        <f t="shared" si="365"/>
        <v>540</v>
      </c>
      <c r="AD2598" s="12">
        <f t="shared" si="366"/>
        <v>555</v>
      </c>
      <c r="AE2598" s="12">
        <f t="shared" si="361"/>
        <v>1110</v>
      </c>
      <c r="AF2598" s="12">
        <f t="shared" si="362"/>
        <v>15</v>
      </c>
      <c r="AG2598" s="12">
        <f t="shared" si="363"/>
        <v>30</v>
      </c>
      <c r="AH2598" s="9">
        <f t="shared" si="367"/>
        <v>2.7027027027027029E-2</v>
      </c>
      <c r="AI2598" s="14">
        <f>VLOOKUP(E2598,'Verweis Faktor'!$A:$B,2,FALSE)</f>
        <v>1</v>
      </c>
      <c r="AJ2598" s="14"/>
      <c r="AK2598" s="14" t="str">
        <f>IF(AL2598="Ja","Versandkosten",VLOOKUP(E2598,'Verweis Belegart'!$A$2:$B$9,2,FALSE))</f>
        <v>Hardware</v>
      </c>
      <c r="AL2598" s="14" t="str">
        <f t="shared" si="368"/>
        <v>Nein</v>
      </c>
      <c r="AM2598" s="14" t="str">
        <f t="shared" si="364"/>
        <v>Positiv</v>
      </c>
    </row>
    <row r="2599" spans="1:39" ht="17.25" customHeight="1" x14ac:dyDescent="0.35">
      <c r="A2599" s="17">
        <v>14572700</v>
      </c>
      <c r="B2599" s="2" t="s">
        <v>1751</v>
      </c>
      <c r="C2599" s="1">
        <v>2025001</v>
      </c>
      <c r="D2599" s="1">
        <v>2000719</v>
      </c>
      <c r="E2599" s="2" t="s">
        <v>34</v>
      </c>
      <c r="F2599" s="2" t="s">
        <v>182</v>
      </c>
      <c r="G2599" s="2" t="s">
        <v>66</v>
      </c>
      <c r="H2599" s="2" t="s">
        <v>1132</v>
      </c>
      <c r="I2599" s="2" t="s">
        <v>1133</v>
      </c>
      <c r="J2599" s="2" t="s">
        <v>103</v>
      </c>
      <c r="K2599" s="2" t="s">
        <v>28</v>
      </c>
      <c r="L2599" s="2" t="s">
        <v>1983</v>
      </c>
      <c r="M2599" s="2" t="s">
        <v>1984</v>
      </c>
      <c r="N2599" s="2" t="s">
        <v>128</v>
      </c>
      <c r="O2599" s="3">
        <v>1</v>
      </c>
      <c r="P2599" s="3">
        <v>191.3467</v>
      </c>
      <c r="Q2599" s="3">
        <v>209</v>
      </c>
      <c r="R2599" s="3">
        <v>209</v>
      </c>
      <c r="S2599" s="3">
        <v>17.653300000000002</v>
      </c>
      <c r="T2599" s="3">
        <v>17.649999999999999</v>
      </c>
      <c r="U2599" s="3">
        <v>8.44</v>
      </c>
      <c r="V2599" s="2" t="s">
        <v>855</v>
      </c>
      <c r="W2599" s="2" t="s">
        <v>856</v>
      </c>
      <c r="X2599" s="2" t="s">
        <v>72</v>
      </c>
      <c r="Y2599" s="19" t="str">
        <f>VLOOKUP(G2599,'Verweis Kd-Gruppe'!$A$2:$B$8,2,FALSE)</f>
        <v>EXP</v>
      </c>
      <c r="Z2599" s="19" t="str">
        <f>VLOOKUP(J2599,'Verweis Art-Gruppe'!$A$2:$B$15,2,FALSE)</f>
        <v>Geräte</v>
      </c>
      <c r="AA2599" s="19" t="str">
        <f>VLOOKUP(W2599,'Verweis Vertreter'!$A$2:$B$24,2,FALSE)</f>
        <v>Chahid Drimani</v>
      </c>
      <c r="AB2599" s="12">
        <f t="shared" si="360"/>
        <v>1</v>
      </c>
      <c r="AC2599" s="12">
        <f t="shared" si="365"/>
        <v>191.3467</v>
      </c>
      <c r="AD2599" s="12">
        <f t="shared" si="366"/>
        <v>209</v>
      </c>
      <c r="AE2599" s="12">
        <f t="shared" si="361"/>
        <v>209</v>
      </c>
      <c r="AF2599" s="12">
        <f t="shared" si="362"/>
        <v>17.653300000000002</v>
      </c>
      <c r="AG2599" s="12">
        <f t="shared" si="363"/>
        <v>17.649999999999999</v>
      </c>
      <c r="AH2599" s="9">
        <f t="shared" si="367"/>
        <v>8.4449760765550233E-2</v>
      </c>
      <c r="AI2599" s="14">
        <f>VLOOKUP(E2599,'Verweis Faktor'!$A:$B,2,FALSE)</f>
        <v>1</v>
      </c>
      <c r="AJ2599" s="14"/>
      <c r="AK2599" s="14" t="str">
        <f>IF(AL2599="Ja","Versandkosten",VLOOKUP(E2599,'Verweis Belegart'!$A$2:$B$9,2,FALSE))</f>
        <v>Hardware</v>
      </c>
      <c r="AL2599" s="14" t="str">
        <f t="shared" si="368"/>
        <v>Nein</v>
      </c>
      <c r="AM2599" s="14" t="str">
        <f t="shared" si="364"/>
        <v>Positiv</v>
      </c>
    </row>
    <row r="2600" spans="1:39" ht="17.25" customHeight="1" x14ac:dyDescent="0.35">
      <c r="A2600" s="17">
        <v>14572700</v>
      </c>
      <c r="B2600" s="2" t="s">
        <v>1751</v>
      </c>
      <c r="C2600" s="1">
        <v>2025001</v>
      </c>
      <c r="D2600" s="1">
        <v>2000719</v>
      </c>
      <c r="E2600" s="2" t="s">
        <v>34</v>
      </c>
      <c r="F2600" s="2" t="s">
        <v>182</v>
      </c>
      <c r="G2600" s="2" t="s">
        <v>66</v>
      </c>
      <c r="H2600" s="2" t="s">
        <v>1132</v>
      </c>
      <c r="I2600" s="2" t="s">
        <v>1133</v>
      </c>
      <c r="J2600" s="2" t="s">
        <v>103</v>
      </c>
      <c r="K2600" s="2" t="s">
        <v>45</v>
      </c>
      <c r="L2600" s="2" t="s">
        <v>1008</v>
      </c>
      <c r="M2600" s="2" t="s">
        <v>1009</v>
      </c>
      <c r="N2600" s="2" t="s">
        <v>262</v>
      </c>
      <c r="O2600" s="3">
        <v>6</v>
      </c>
      <c r="P2600" s="3">
        <v>994</v>
      </c>
      <c r="Q2600" s="3">
        <v>1024</v>
      </c>
      <c r="R2600" s="3">
        <v>6144</v>
      </c>
      <c r="S2600" s="3">
        <v>30</v>
      </c>
      <c r="T2600" s="3">
        <v>180</v>
      </c>
      <c r="U2600" s="3">
        <v>2.92</v>
      </c>
      <c r="V2600" s="2" t="s">
        <v>855</v>
      </c>
      <c r="W2600" s="2" t="s">
        <v>856</v>
      </c>
      <c r="X2600" s="2" t="s">
        <v>72</v>
      </c>
      <c r="Y2600" s="19" t="str">
        <f>VLOOKUP(G2600,'Verweis Kd-Gruppe'!$A$2:$B$8,2,FALSE)</f>
        <v>EXP</v>
      </c>
      <c r="Z2600" s="19" t="str">
        <f>VLOOKUP(J2600,'Verweis Art-Gruppe'!$A$2:$B$15,2,FALSE)</f>
        <v>Geräte</v>
      </c>
      <c r="AA2600" s="19" t="str">
        <f>VLOOKUP(W2600,'Verweis Vertreter'!$A$2:$B$24,2,FALSE)</f>
        <v>Chahid Drimani</v>
      </c>
      <c r="AB2600" s="12">
        <f t="shared" si="360"/>
        <v>6</v>
      </c>
      <c r="AC2600" s="12">
        <f t="shared" si="365"/>
        <v>994</v>
      </c>
      <c r="AD2600" s="12">
        <f t="shared" si="366"/>
        <v>1024</v>
      </c>
      <c r="AE2600" s="12">
        <f t="shared" si="361"/>
        <v>6144</v>
      </c>
      <c r="AF2600" s="12">
        <f t="shared" si="362"/>
        <v>30</v>
      </c>
      <c r="AG2600" s="12">
        <f t="shared" si="363"/>
        <v>180</v>
      </c>
      <c r="AH2600" s="9">
        <f t="shared" si="367"/>
        <v>2.9296875E-2</v>
      </c>
      <c r="AI2600" s="14">
        <f>VLOOKUP(E2600,'Verweis Faktor'!$A:$B,2,FALSE)</f>
        <v>1</v>
      </c>
      <c r="AJ2600" s="14"/>
      <c r="AK2600" s="14" t="str">
        <f>IF(AL2600="Ja","Versandkosten",VLOOKUP(E2600,'Verweis Belegart'!$A$2:$B$9,2,FALSE))</f>
        <v>Hardware</v>
      </c>
      <c r="AL2600" s="14" t="str">
        <f t="shared" si="368"/>
        <v>Nein</v>
      </c>
      <c r="AM2600" s="14" t="str">
        <f t="shared" si="364"/>
        <v>Positiv</v>
      </c>
    </row>
    <row r="2601" spans="1:39" ht="17.25" customHeight="1" x14ac:dyDescent="0.35">
      <c r="A2601" s="17">
        <v>14572700</v>
      </c>
      <c r="B2601" s="2" t="s">
        <v>1751</v>
      </c>
      <c r="C2601" s="1">
        <v>2025001</v>
      </c>
      <c r="D2601" s="1">
        <v>2000719</v>
      </c>
      <c r="E2601" s="2" t="s">
        <v>34</v>
      </c>
      <c r="F2601" s="2" t="s">
        <v>182</v>
      </c>
      <c r="G2601" s="2" t="s">
        <v>66</v>
      </c>
      <c r="H2601" s="2" t="s">
        <v>1132</v>
      </c>
      <c r="I2601" s="2" t="s">
        <v>1133</v>
      </c>
      <c r="J2601" s="2" t="s">
        <v>103</v>
      </c>
      <c r="K2601" s="2" t="s">
        <v>49</v>
      </c>
      <c r="L2601" s="2" t="s">
        <v>1303</v>
      </c>
      <c r="M2601" s="2" t="s">
        <v>1304</v>
      </c>
      <c r="N2601" s="2" t="s">
        <v>274</v>
      </c>
      <c r="O2601" s="3">
        <v>5</v>
      </c>
      <c r="P2601" s="3">
        <v>1088.1931999999999</v>
      </c>
      <c r="Q2601" s="3">
        <v>1122</v>
      </c>
      <c r="R2601" s="3">
        <v>5610</v>
      </c>
      <c r="S2601" s="3">
        <v>33.806800000000003</v>
      </c>
      <c r="T2601" s="3">
        <v>169.03</v>
      </c>
      <c r="U2601" s="3">
        <v>3.01</v>
      </c>
      <c r="V2601" s="2" t="s">
        <v>855</v>
      </c>
      <c r="W2601" s="2" t="s">
        <v>856</v>
      </c>
      <c r="X2601" s="2" t="s">
        <v>72</v>
      </c>
      <c r="Y2601" s="19" t="str">
        <f>VLOOKUP(G2601,'Verweis Kd-Gruppe'!$A$2:$B$8,2,FALSE)</f>
        <v>EXP</v>
      </c>
      <c r="Z2601" s="19" t="str">
        <f>VLOOKUP(J2601,'Verweis Art-Gruppe'!$A$2:$B$15,2,FALSE)</f>
        <v>Geräte</v>
      </c>
      <c r="AA2601" s="19" t="str">
        <f>VLOOKUP(W2601,'Verweis Vertreter'!$A$2:$B$24,2,FALSE)</f>
        <v>Chahid Drimani</v>
      </c>
      <c r="AB2601" s="12">
        <f t="shared" si="360"/>
        <v>5</v>
      </c>
      <c r="AC2601" s="12">
        <f t="shared" si="365"/>
        <v>1088.1931999999999</v>
      </c>
      <c r="AD2601" s="12">
        <f t="shared" si="366"/>
        <v>1122</v>
      </c>
      <c r="AE2601" s="12">
        <f t="shared" si="361"/>
        <v>5610</v>
      </c>
      <c r="AF2601" s="12">
        <f t="shared" si="362"/>
        <v>33.806800000000003</v>
      </c>
      <c r="AG2601" s="12">
        <f t="shared" si="363"/>
        <v>169.03</v>
      </c>
      <c r="AH2601" s="9">
        <f t="shared" si="367"/>
        <v>3.01301247771836E-2</v>
      </c>
      <c r="AI2601" s="14">
        <f>VLOOKUP(E2601,'Verweis Faktor'!$A:$B,2,FALSE)</f>
        <v>1</v>
      </c>
      <c r="AJ2601" s="14"/>
      <c r="AK2601" s="14" t="str">
        <f>IF(AL2601="Ja","Versandkosten",VLOOKUP(E2601,'Verweis Belegart'!$A$2:$B$9,2,FALSE))</f>
        <v>Hardware</v>
      </c>
      <c r="AL2601" s="14" t="str">
        <f t="shared" si="368"/>
        <v>Nein</v>
      </c>
      <c r="AM2601" s="14" t="str">
        <f t="shared" si="364"/>
        <v>Positiv</v>
      </c>
    </row>
    <row r="2602" spans="1:39" ht="17.25" customHeight="1" x14ac:dyDescent="0.35">
      <c r="A2602" s="17">
        <v>14572700</v>
      </c>
      <c r="B2602" s="2" t="s">
        <v>1751</v>
      </c>
      <c r="C2602" s="1">
        <v>2025001</v>
      </c>
      <c r="D2602" s="1">
        <v>2000719</v>
      </c>
      <c r="E2602" s="2" t="s">
        <v>34</v>
      </c>
      <c r="F2602" s="2" t="s">
        <v>182</v>
      </c>
      <c r="G2602" s="2" t="s">
        <v>66</v>
      </c>
      <c r="H2602" s="2" t="s">
        <v>1132</v>
      </c>
      <c r="I2602" s="2" t="s">
        <v>1133</v>
      </c>
      <c r="J2602" s="2" t="s">
        <v>103</v>
      </c>
      <c r="K2602" s="2" t="s">
        <v>79</v>
      </c>
      <c r="L2602" s="2" t="s">
        <v>993</v>
      </c>
      <c r="M2602" s="2" t="s">
        <v>994</v>
      </c>
      <c r="N2602" s="2" t="s">
        <v>457</v>
      </c>
      <c r="O2602" s="3">
        <v>2</v>
      </c>
      <c r="P2602" s="3">
        <v>863.52620000000002</v>
      </c>
      <c r="Q2602" s="3">
        <v>839</v>
      </c>
      <c r="R2602" s="3">
        <v>1678</v>
      </c>
      <c r="S2602" s="3">
        <v>-24.526199999999999</v>
      </c>
      <c r="T2602" s="3">
        <v>-49.05</v>
      </c>
      <c r="U2602" s="3">
        <v>-2.92</v>
      </c>
      <c r="V2602" s="2" t="s">
        <v>855</v>
      </c>
      <c r="W2602" s="2" t="s">
        <v>856</v>
      </c>
      <c r="X2602" s="2" t="s">
        <v>72</v>
      </c>
      <c r="Y2602" s="19" t="str">
        <f>VLOOKUP(G2602,'Verweis Kd-Gruppe'!$A$2:$B$8,2,FALSE)</f>
        <v>EXP</v>
      </c>
      <c r="Z2602" s="19" t="str">
        <f>VLOOKUP(J2602,'Verweis Art-Gruppe'!$A$2:$B$15,2,FALSE)</f>
        <v>Geräte</v>
      </c>
      <c r="AA2602" s="19" t="str">
        <f>VLOOKUP(W2602,'Verweis Vertreter'!$A$2:$B$24,2,FALSE)</f>
        <v>Chahid Drimani</v>
      </c>
      <c r="AB2602" s="12">
        <f t="shared" si="360"/>
        <v>2</v>
      </c>
      <c r="AC2602" s="12">
        <f t="shared" si="365"/>
        <v>863.52620000000002</v>
      </c>
      <c r="AD2602" s="12">
        <f t="shared" si="366"/>
        <v>839</v>
      </c>
      <c r="AE2602" s="12">
        <f t="shared" si="361"/>
        <v>1678</v>
      </c>
      <c r="AF2602" s="12">
        <f t="shared" si="362"/>
        <v>-24.526199999999999</v>
      </c>
      <c r="AG2602" s="12">
        <f t="shared" si="363"/>
        <v>-49.05</v>
      </c>
      <c r="AH2602" s="9">
        <f t="shared" si="367"/>
        <v>-2.9231227651966625E-2</v>
      </c>
      <c r="AI2602" s="14">
        <f>VLOOKUP(E2602,'Verweis Faktor'!$A:$B,2,FALSE)</f>
        <v>1</v>
      </c>
      <c r="AJ2602" s="14"/>
      <c r="AK2602" s="14" t="str">
        <f>IF(AL2602="Ja","Versandkosten",VLOOKUP(E2602,'Verweis Belegart'!$A$2:$B$9,2,FALSE))</f>
        <v>Hardware</v>
      </c>
      <c r="AL2602" s="14" t="str">
        <f t="shared" si="368"/>
        <v>Nein</v>
      </c>
      <c r="AM2602" s="14" t="str">
        <f t="shared" si="364"/>
        <v>Negativ</v>
      </c>
    </row>
    <row r="2603" spans="1:39" ht="17.25" customHeight="1" x14ac:dyDescent="0.35">
      <c r="A2603" s="17">
        <v>14572700</v>
      </c>
      <c r="B2603" s="2" t="s">
        <v>1751</v>
      </c>
      <c r="C2603" s="1">
        <v>2025001</v>
      </c>
      <c r="D2603" s="1">
        <v>2000719</v>
      </c>
      <c r="E2603" s="2" t="s">
        <v>34</v>
      </c>
      <c r="F2603" s="2" t="s">
        <v>182</v>
      </c>
      <c r="G2603" s="2" t="s">
        <v>66</v>
      </c>
      <c r="H2603" s="2" t="s">
        <v>1132</v>
      </c>
      <c r="I2603" s="2" t="s">
        <v>1133</v>
      </c>
      <c r="J2603" s="2" t="s">
        <v>304</v>
      </c>
      <c r="K2603" s="2" t="s">
        <v>83</v>
      </c>
      <c r="L2603" s="2" t="s">
        <v>198</v>
      </c>
      <c r="M2603" s="2" t="s">
        <v>199</v>
      </c>
      <c r="N2603" s="2" t="s">
        <v>200</v>
      </c>
      <c r="O2603" s="3">
        <v>1</v>
      </c>
      <c r="P2603" s="3">
        <v>590</v>
      </c>
      <c r="Q2603" s="3">
        <v>596</v>
      </c>
      <c r="R2603" s="3">
        <v>596</v>
      </c>
      <c r="S2603" s="3">
        <v>6</v>
      </c>
      <c r="T2603" s="3">
        <v>6</v>
      </c>
      <c r="U2603" s="3">
        <v>1</v>
      </c>
      <c r="V2603" s="2" t="s">
        <v>855</v>
      </c>
      <c r="W2603" s="2" t="s">
        <v>856</v>
      </c>
      <c r="X2603" s="2" t="s">
        <v>72</v>
      </c>
      <c r="Y2603" s="19" t="str">
        <f>VLOOKUP(G2603,'Verweis Kd-Gruppe'!$A$2:$B$8,2,FALSE)</f>
        <v>EXP</v>
      </c>
      <c r="Z2603" s="19" t="str">
        <f>VLOOKUP(J2603,'Verweis Art-Gruppe'!$A$2:$B$15,2,FALSE)</f>
        <v>Zubehör</v>
      </c>
      <c r="AA2603" s="19" t="str">
        <f>VLOOKUP(W2603,'Verweis Vertreter'!$A$2:$B$24,2,FALSE)</f>
        <v>Chahid Drimani</v>
      </c>
      <c r="AB2603" s="12">
        <f t="shared" si="360"/>
        <v>1</v>
      </c>
      <c r="AC2603" s="12">
        <f t="shared" si="365"/>
        <v>590</v>
      </c>
      <c r="AD2603" s="12">
        <f t="shared" si="366"/>
        <v>596</v>
      </c>
      <c r="AE2603" s="12">
        <f t="shared" si="361"/>
        <v>596</v>
      </c>
      <c r="AF2603" s="12">
        <f t="shared" si="362"/>
        <v>6</v>
      </c>
      <c r="AG2603" s="12">
        <f t="shared" si="363"/>
        <v>6</v>
      </c>
      <c r="AH2603" s="9">
        <f t="shared" si="367"/>
        <v>1.0067114093959731E-2</v>
      </c>
      <c r="AI2603" s="14">
        <f>VLOOKUP(E2603,'Verweis Faktor'!$A:$B,2,FALSE)</f>
        <v>1</v>
      </c>
      <c r="AJ2603" s="14"/>
      <c r="AK2603" s="14" t="str">
        <f>IF(AL2603="Ja","Versandkosten",VLOOKUP(E2603,'Verweis Belegart'!$A$2:$B$9,2,FALSE))</f>
        <v>Hardware</v>
      </c>
      <c r="AL2603" s="14" t="str">
        <f t="shared" si="368"/>
        <v>Nein</v>
      </c>
      <c r="AM2603" s="14" t="str">
        <f t="shared" si="364"/>
        <v>Positiv</v>
      </c>
    </row>
    <row r="2604" spans="1:39" ht="17.25" customHeight="1" x14ac:dyDescent="0.35">
      <c r="A2604" s="17">
        <v>14572700</v>
      </c>
      <c r="B2604" s="2" t="s">
        <v>1751</v>
      </c>
      <c r="C2604" s="1">
        <v>2025001</v>
      </c>
      <c r="D2604" s="1">
        <v>2000719</v>
      </c>
      <c r="E2604" s="2" t="s">
        <v>34</v>
      </c>
      <c r="F2604" s="2" t="s">
        <v>182</v>
      </c>
      <c r="G2604" s="2" t="s">
        <v>66</v>
      </c>
      <c r="H2604" s="2" t="s">
        <v>1132</v>
      </c>
      <c r="I2604" s="2" t="s">
        <v>1133</v>
      </c>
      <c r="J2604" s="2" t="s">
        <v>103</v>
      </c>
      <c r="K2604" s="2" t="s">
        <v>87</v>
      </c>
      <c r="L2604" s="2" t="s">
        <v>1430</v>
      </c>
      <c r="M2604" s="2" t="s">
        <v>1431</v>
      </c>
      <c r="N2604" s="2" t="s">
        <v>1086</v>
      </c>
      <c r="O2604" s="3">
        <v>1</v>
      </c>
      <c r="P2604" s="3">
        <v>80.665300000000002</v>
      </c>
      <c r="Q2604" s="3">
        <v>90</v>
      </c>
      <c r="R2604" s="3">
        <v>90</v>
      </c>
      <c r="S2604" s="3">
        <v>9.3346999999999998</v>
      </c>
      <c r="T2604" s="3">
        <v>9.33</v>
      </c>
      <c r="U2604" s="3">
        <v>10.37</v>
      </c>
      <c r="V2604" s="2" t="s">
        <v>855</v>
      </c>
      <c r="W2604" s="2" t="s">
        <v>856</v>
      </c>
      <c r="X2604" s="2" t="s">
        <v>72</v>
      </c>
      <c r="Y2604" s="19" t="str">
        <f>VLOOKUP(G2604,'Verweis Kd-Gruppe'!$A$2:$B$8,2,FALSE)</f>
        <v>EXP</v>
      </c>
      <c r="Z2604" s="19" t="str">
        <f>VLOOKUP(J2604,'Verweis Art-Gruppe'!$A$2:$B$15,2,FALSE)</f>
        <v>Geräte</v>
      </c>
      <c r="AA2604" s="19" t="str">
        <f>VLOOKUP(W2604,'Verweis Vertreter'!$A$2:$B$24,2,FALSE)</f>
        <v>Chahid Drimani</v>
      </c>
      <c r="AB2604" s="12">
        <f t="shared" si="360"/>
        <v>1</v>
      </c>
      <c r="AC2604" s="12">
        <f t="shared" si="365"/>
        <v>80.665300000000002</v>
      </c>
      <c r="AD2604" s="12">
        <f t="shared" si="366"/>
        <v>90</v>
      </c>
      <c r="AE2604" s="12">
        <f t="shared" si="361"/>
        <v>90</v>
      </c>
      <c r="AF2604" s="12">
        <f t="shared" si="362"/>
        <v>9.3346999999999998</v>
      </c>
      <c r="AG2604" s="12">
        <f t="shared" si="363"/>
        <v>9.33</v>
      </c>
      <c r="AH2604" s="9">
        <f t="shared" si="367"/>
        <v>0.10366666666666667</v>
      </c>
      <c r="AI2604" s="14">
        <f>VLOOKUP(E2604,'Verweis Faktor'!$A:$B,2,FALSE)</f>
        <v>1</v>
      </c>
      <c r="AJ2604" s="14"/>
      <c r="AK2604" s="14" t="str">
        <f>IF(AL2604="Ja","Versandkosten",VLOOKUP(E2604,'Verweis Belegart'!$A$2:$B$9,2,FALSE))</f>
        <v>Hardware</v>
      </c>
      <c r="AL2604" s="14" t="str">
        <f t="shared" si="368"/>
        <v>Nein</v>
      </c>
      <c r="AM2604" s="14" t="str">
        <f t="shared" si="364"/>
        <v>Positiv</v>
      </c>
    </row>
    <row r="2605" spans="1:39" ht="17.25" customHeight="1" x14ac:dyDescent="0.35">
      <c r="A2605" s="17">
        <v>14572700</v>
      </c>
      <c r="B2605" s="2" t="s">
        <v>1751</v>
      </c>
      <c r="C2605" s="1">
        <v>2025001</v>
      </c>
      <c r="D2605" s="1">
        <v>2000719</v>
      </c>
      <c r="E2605" s="2" t="s">
        <v>34</v>
      </c>
      <c r="F2605" s="2" t="s">
        <v>182</v>
      </c>
      <c r="G2605" s="2" t="s">
        <v>66</v>
      </c>
      <c r="H2605" s="2" t="s">
        <v>1132</v>
      </c>
      <c r="I2605" s="2" t="s">
        <v>1133</v>
      </c>
      <c r="J2605" s="2" t="s">
        <v>103</v>
      </c>
      <c r="K2605" s="2" t="s">
        <v>91</v>
      </c>
      <c r="L2605" s="2" t="s">
        <v>668</v>
      </c>
      <c r="M2605" s="2" t="s">
        <v>669</v>
      </c>
      <c r="N2605" s="2" t="s">
        <v>670</v>
      </c>
      <c r="O2605" s="3">
        <v>10</v>
      </c>
      <c r="P2605" s="3">
        <v>350</v>
      </c>
      <c r="Q2605" s="3">
        <v>355</v>
      </c>
      <c r="R2605" s="3">
        <v>3550</v>
      </c>
      <c r="S2605" s="3">
        <v>5</v>
      </c>
      <c r="T2605" s="3">
        <v>50</v>
      </c>
      <c r="U2605" s="3">
        <v>1.4</v>
      </c>
      <c r="V2605" s="2" t="s">
        <v>855</v>
      </c>
      <c r="W2605" s="2" t="s">
        <v>856</v>
      </c>
      <c r="X2605" s="2" t="s">
        <v>72</v>
      </c>
      <c r="Y2605" s="19" t="str">
        <f>VLOOKUP(G2605,'Verweis Kd-Gruppe'!$A$2:$B$8,2,FALSE)</f>
        <v>EXP</v>
      </c>
      <c r="Z2605" s="19" t="str">
        <f>VLOOKUP(J2605,'Verweis Art-Gruppe'!$A$2:$B$15,2,FALSE)</f>
        <v>Geräte</v>
      </c>
      <c r="AA2605" s="19" t="str">
        <f>VLOOKUP(W2605,'Verweis Vertreter'!$A$2:$B$24,2,FALSE)</f>
        <v>Chahid Drimani</v>
      </c>
      <c r="AB2605" s="12">
        <f t="shared" si="360"/>
        <v>10</v>
      </c>
      <c r="AC2605" s="12">
        <f t="shared" si="365"/>
        <v>350</v>
      </c>
      <c r="AD2605" s="12">
        <f t="shared" si="366"/>
        <v>355</v>
      </c>
      <c r="AE2605" s="12">
        <f t="shared" si="361"/>
        <v>3550</v>
      </c>
      <c r="AF2605" s="12">
        <f t="shared" si="362"/>
        <v>5</v>
      </c>
      <c r="AG2605" s="12">
        <f t="shared" si="363"/>
        <v>50</v>
      </c>
      <c r="AH2605" s="9">
        <f t="shared" si="367"/>
        <v>1.4084507042253521E-2</v>
      </c>
      <c r="AI2605" s="14">
        <f>VLOOKUP(E2605,'Verweis Faktor'!$A:$B,2,FALSE)</f>
        <v>1</v>
      </c>
      <c r="AJ2605" s="14"/>
      <c r="AK2605" s="14" t="str">
        <f>IF(AL2605="Ja","Versandkosten",VLOOKUP(E2605,'Verweis Belegart'!$A$2:$B$9,2,FALSE))</f>
        <v>Hardware</v>
      </c>
      <c r="AL2605" s="14" t="str">
        <f t="shared" si="368"/>
        <v>Nein</v>
      </c>
      <c r="AM2605" s="14" t="str">
        <f t="shared" si="364"/>
        <v>Positiv</v>
      </c>
    </row>
    <row r="2606" spans="1:39" ht="17.25" customHeight="1" x14ac:dyDescent="0.35">
      <c r="A2606" s="17">
        <v>14572700</v>
      </c>
      <c r="B2606" s="2" t="s">
        <v>1751</v>
      </c>
      <c r="C2606" s="1">
        <v>2025001</v>
      </c>
      <c r="D2606" s="1">
        <v>2000719</v>
      </c>
      <c r="E2606" s="2" t="s">
        <v>34</v>
      </c>
      <c r="F2606" s="2" t="s">
        <v>182</v>
      </c>
      <c r="G2606" s="2" t="s">
        <v>66</v>
      </c>
      <c r="H2606" s="2" t="s">
        <v>1132</v>
      </c>
      <c r="I2606" s="2" t="s">
        <v>1133</v>
      </c>
      <c r="J2606" s="2" t="s">
        <v>103</v>
      </c>
      <c r="K2606" s="2" t="s">
        <v>95</v>
      </c>
      <c r="L2606" s="2" t="s">
        <v>269</v>
      </c>
      <c r="M2606" s="2" t="s">
        <v>270</v>
      </c>
      <c r="N2606" s="2" t="s">
        <v>271</v>
      </c>
      <c r="O2606" s="3">
        <v>10</v>
      </c>
      <c r="P2606" s="3">
        <v>417.46170000000001</v>
      </c>
      <c r="Q2606" s="3">
        <v>425</v>
      </c>
      <c r="R2606" s="3">
        <v>4250</v>
      </c>
      <c r="S2606" s="3">
        <v>7.5382999999999996</v>
      </c>
      <c r="T2606" s="3">
        <v>75.38</v>
      </c>
      <c r="U2606" s="3">
        <v>1.77</v>
      </c>
      <c r="V2606" s="2" t="s">
        <v>855</v>
      </c>
      <c r="W2606" s="2" t="s">
        <v>856</v>
      </c>
      <c r="X2606" s="2" t="s">
        <v>72</v>
      </c>
      <c r="Y2606" s="19" t="str">
        <f>VLOOKUP(G2606,'Verweis Kd-Gruppe'!$A$2:$B$8,2,FALSE)</f>
        <v>EXP</v>
      </c>
      <c r="Z2606" s="19" t="str">
        <f>VLOOKUP(J2606,'Verweis Art-Gruppe'!$A$2:$B$15,2,FALSE)</f>
        <v>Geräte</v>
      </c>
      <c r="AA2606" s="19" t="str">
        <f>VLOOKUP(W2606,'Verweis Vertreter'!$A$2:$B$24,2,FALSE)</f>
        <v>Chahid Drimani</v>
      </c>
      <c r="AB2606" s="12">
        <f t="shared" si="360"/>
        <v>10</v>
      </c>
      <c r="AC2606" s="12">
        <f t="shared" si="365"/>
        <v>417.46170000000001</v>
      </c>
      <c r="AD2606" s="12">
        <f t="shared" si="366"/>
        <v>425</v>
      </c>
      <c r="AE2606" s="12">
        <f t="shared" si="361"/>
        <v>4250</v>
      </c>
      <c r="AF2606" s="12">
        <f t="shared" si="362"/>
        <v>7.5382999999999996</v>
      </c>
      <c r="AG2606" s="12">
        <f t="shared" si="363"/>
        <v>75.38</v>
      </c>
      <c r="AH2606" s="9">
        <f t="shared" si="367"/>
        <v>1.7736470588235295E-2</v>
      </c>
      <c r="AI2606" s="14">
        <f>VLOOKUP(E2606,'Verweis Faktor'!$A:$B,2,FALSE)</f>
        <v>1</v>
      </c>
      <c r="AJ2606" s="14"/>
      <c r="AK2606" s="14" t="str">
        <f>IF(AL2606="Ja","Versandkosten",VLOOKUP(E2606,'Verweis Belegart'!$A$2:$B$9,2,FALSE))</f>
        <v>Hardware</v>
      </c>
      <c r="AL2606" s="14" t="str">
        <f t="shared" si="368"/>
        <v>Nein</v>
      </c>
      <c r="AM2606" s="14" t="str">
        <f t="shared" si="364"/>
        <v>Positiv</v>
      </c>
    </row>
    <row r="2607" spans="1:39" ht="17.25" customHeight="1" x14ac:dyDescent="0.35">
      <c r="A2607" s="17">
        <v>14572700</v>
      </c>
      <c r="B2607" s="2" t="s">
        <v>1751</v>
      </c>
      <c r="C2607" s="1">
        <v>2025001</v>
      </c>
      <c r="D2607" s="1">
        <v>2000719</v>
      </c>
      <c r="E2607" s="2" t="s">
        <v>34</v>
      </c>
      <c r="F2607" s="2" t="s">
        <v>182</v>
      </c>
      <c r="G2607" s="2" t="s">
        <v>66</v>
      </c>
      <c r="H2607" s="2" t="s">
        <v>1132</v>
      </c>
      <c r="I2607" s="2" t="s">
        <v>1133</v>
      </c>
      <c r="J2607" s="2" t="s">
        <v>103</v>
      </c>
      <c r="K2607" s="2" t="s">
        <v>99</v>
      </c>
      <c r="L2607" s="2" t="s">
        <v>56</v>
      </c>
      <c r="M2607" s="2" t="s">
        <v>57</v>
      </c>
      <c r="N2607" s="2" t="s">
        <v>58</v>
      </c>
      <c r="O2607" s="3">
        <v>1</v>
      </c>
      <c r="P2607" s="3">
        <v>605</v>
      </c>
      <c r="Q2607" s="3">
        <v>629</v>
      </c>
      <c r="R2607" s="3">
        <v>629</v>
      </c>
      <c r="S2607" s="3">
        <v>24</v>
      </c>
      <c r="T2607" s="3">
        <v>24</v>
      </c>
      <c r="U2607" s="3">
        <v>3.81</v>
      </c>
      <c r="V2607" s="2" t="s">
        <v>855</v>
      </c>
      <c r="W2607" s="2" t="s">
        <v>856</v>
      </c>
      <c r="X2607" s="2" t="s">
        <v>72</v>
      </c>
      <c r="Y2607" s="19" t="str">
        <f>VLOOKUP(G2607,'Verweis Kd-Gruppe'!$A$2:$B$8,2,FALSE)</f>
        <v>EXP</v>
      </c>
      <c r="Z2607" s="19" t="str">
        <f>VLOOKUP(J2607,'Verweis Art-Gruppe'!$A$2:$B$15,2,FALSE)</f>
        <v>Geräte</v>
      </c>
      <c r="AA2607" s="19" t="str">
        <f>VLOOKUP(W2607,'Verweis Vertreter'!$A$2:$B$24,2,FALSE)</f>
        <v>Chahid Drimani</v>
      </c>
      <c r="AB2607" s="12">
        <f t="shared" si="360"/>
        <v>1</v>
      </c>
      <c r="AC2607" s="12">
        <f t="shared" si="365"/>
        <v>605</v>
      </c>
      <c r="AD2607" s="12">
        <f t="shared" si="366"/>
        <v>629</v>
      </c>
      <c r="AE2607" s="12">
        <f t="shared" si="361"/>
        <v>629</v>
      </c>
      <c r="AF2607" s="12">
        <f t="shared" si="362"/>
        <v>24</v>
      </c>
      <c r="AG2607" s="12">
        <f t="shared" si="363"/>
        <v>24</v>
      </c>
      <c r="AH2607" s="9">
        <f t="shared" si="367"/>
        <v>3.8155802861685212E-2</v>
      </c>
      <c r="AI2607" s="14">
        <f>VLOOKUP(E2607,'Verweis Faktor'!$A:$B,2,FALSE)</f>
        <v>1</v>
      </c>
      <c r="AJ2607" s="14"/>
      <c r="AK2607" s="14" t="str">
        <f>IF(AL2607="Ja","Versandkosten",VLOOKUP(E2607,'Verweis Belegart'!$A$2:$B$9,2,FALSE))</f>
        <v>Hardware</v>
      </c>
      <c r="AL2607" s="14" t="str">
        <f t="shared" si="368"/>
        <v>Nein</v>
      </c>
      <c r="AM2607" s="14" t="str">
        <f t="shared" si="364"/>
        <v>Positiv</v>
      </c>
    </row>
    <row r="2608" spans="1:39" ht="17.25" customHeight="1" x14ac:dyDescent="0.35">
      <c r="A2608" s="17">
        <v>14572700</v>
      </c>
      <c r="B2608" s="2" t="s">
        <v>1751</v>
      </c>
      <c r="C2608" s="1">
        <v>2025001</v>
      </c>
      <c r="D2608" s="1">
        <v>2000719</v>
      </c>
      <c r="E2608" s="2" t="s">
        <v>34</v>
      </c>
      <c r="F2608" s="2" t="s">
        <v>182</v>
      </c>
      <c r="G2608" s="2" t="s">
        <v>66</v>
      </c>
      <c r="H2608" s="2" t="s">
        <v>1132</v>
      </c>
      <c r="I2608" s="2" t="s">
        <v>1133</v>
      </c>
      <c r="J2608" s="2" t="s">
        <v>103</v>
      </c>
      <c r="K2608" s="2" t="s">
        <v>103</v>
      </c>
      <c r="L2608" s="2" t="s">
        <v>132</v>
      </c>
      <c r="M2608" s="2" t="s">
        <v>133</v>
      </c>
      <c r="N2608" s="2" t="s">
        <v>48</v>
      </c>
      <c r="O2608" s="3">
        <v>5</v>
      </c>
      <c r="P2608" s="3">
        <v>254.48859999999999</v>
      </c>
      <c r="Q2608" s="3">
        <v>264</v>
      </c>
      <c r="R2608" s="3">
        <v>1320</v>
      </c>
      <c r="S2608" s="3">
        <v>9.5114000000000001</v>
      </c>
      <c r="T2608" s="3">
        <v>47.56</v>
      </c>
      <c r="U2608" s="3">
        <v>3.6</v>
      </c>
      <c r="V2608" s="2" t="s">
        <v>855</v>
      </c>
      <c r="W2608" s="2" t="s">
        <v>856</v>
      </c>
      <c r="X2608" s="2" t="s">
        <v>72</v>
      </c>
      <c r="Y2608" s="19" t="str">
        <f>VLOOKUP(G2608,'Verweis Kd-Gruppe'!$A$2:$B$8,2,FALSE)</f>
        <v>EXP</v>
      </c>
      <c r="Z2608" s="19" t="str">
        <f>VLOOKUP(J2608,'Verweis Art-Gruppe'!$A$2:$B$15,2,FALSE)</f>
        <v>Geräte</v>
      </c>
      <c r="AA2608" s="19" t="str">
        <f>VLOOKUP(W2608,'Verweis Vertreter'!$A$2:$B$24,2,FALSE)</f>
        <v>Chahid Drimani</v>
      </c>
      <c r="AB2608" s="12">
        <f t="shared" si="360"/>
        <v>5</v>
      </c>
      <c r="AC2608" s="12">
        <f t="shared" si="365"/>
        <v>254.48859999999999</v>
      </c>
      <c r="AD2608" s="12">
        <f t="shared" si="366"/>
        <v>264</v>
      </c>
      <c r="AE2608" s="12">
        <f t="shared" si="361"/>
        <v>1320</v>
      </c>
      <c r="AF2608" s="12">
        <f t="shared" si="362"/>
        <v>9.5114000000000001</v>
      </c>
      <c r="AG2608" s="12">
        <f t="shared" si="363"/>
        <v>47.56</v>
      </c>
      <c r="AH2608" s="9">
        <f t="shared" si="367"/>
        <v>3.6030303030303031E-2</v>
      </c>
      <c r="AI2608" s="14">
        <f>VLOOKUP(E2608,'Verweis Faktor'!$A:$B,2,FALSE)</f>
        <v>1</v>
      </c>
      <c r="AJ2608" s="14"/>
      <c r="AK2608" s="14" t="str">
        <f>IF(AL2608="Ja","Versandkosten",VLOOKUP(E2608,'Verweis Belegart'!$A$2:$B$9,2,FALSE))</f>
        <v>Hardware</v>
      </c>
      <c r="AL2608" s="14" t="str">
        <f t="shared" si="368"/>
        <v>Nein</v>
      </c>
      <c r="AM2608" s="14" t="str">
        <f t="shared" si="364"/>
        <v>Positiv</v>
      </c>
    </row>
    <row r="2609" spans="1:39" ht="17.25" customHeight="1" x14ac:dyDescent="0.35">
      <c r="A2609" s="17">
        <v>14572700</v>
      </c>
      <c r="B2609" s="2" t="s">
        <v>1751</v>
      </c>
      <c r="C2609" s="1">
        <v>2025001</v>
      </c>
      <c r="D2609" s="1">
        <v>2000719</v>
      </c>
      <c r="E2609" s="2" t="s">
        <v>34</v>
      </c>
      <c r="F2609" s="2" t="s">
        <v>182</v>
      </c>
      <c r="G2609" s="2" t="s">
        <v>66</v>
      </c>
      <c r="H2609" s="2" t="s">
        <v>1132</v>
      </c>
      <c r="I2609" s="2" t="s">
        <v>1133</v>
      </c>
      <c r="J2609" s="2" t="s">
        <v>103</v>
      </c>
      <c r="K2609" s="2" t="s">
        <v>107</v>
      </c>
      <c r="L2609" s="2" t="s">
        <v>1150</v>
      </c>
      <c r="M2609" s="2" t="s">
        <v>1151</v>
      </c>
      <c r="N2609" s="2" t="s">
        <v>1152</v>
      </c>
      <c r="O2609" s="3">
        <v>1</v>
      </c>
      <c r="P2609" s="3">
        <v>129.98869999999999</v>
      </c>
      <c r="Q2609" s="3">
        <v>145</v>
      </c>
      <c r="R2609" s="3">
        <v>145</v>
      </c>
      <c r="S2609" s="3">
        <v>15.0113</v>
      </c>
      <c r="T2609" s="3">
        <v>15.01</v>
      </c>
      <c r="U2609" s="3">
        <v>10.35</v>
      </c>
      <c r="V2609" s="2" t="s">
        <v>855</v>
      </c>
      <c r="W2609" s="2" t="s">
        <v>856</v>
      </c>
      <c r="X2609" s="2" t="s">
        <v>72</v>
      </c>
      <c r="Y2609" s="19" t="str">
        <f>VLOOKUP(G2609,'Verweis Kd-Gruppe'!$A$2:$B$8,2,FALSE)</f>
        <v>EXP</v>
      </c>
      <c r="Z2609" s="19" t="str">
        <f>VLOOKUP(J2609,'Verweis Art-Gruppe'!$A$2:$B$15,2,FALSE)</f>
        <v>Geräte</v>
      </c>
      <c r="AA2609" s="19" t="str">
        <f>VLOOKUP(W2609,'Verweis Vertreter'!$A$2:$B$24,2,FALSE)</f>
        <v>Chahid Drimani</v>
      </c>
      <c r="AB2609" s="12">
        <f t="shared" si="360"/>
        <v>1</v>
      </c>
      <c r="AC2609" s="12">
        <f t="shared" si="365"/>
        <v>129.98869999999999</v>
      </c>
      <c r="AD2609" s="12">
        <f t="shared" si="366"/>
        <v>145</v>
      </c>
      <c r="AE2609" s="12">
        <f t="shared" si="361"/>
        <v>145</v>
      </c>
      <c r="AF2609" s="12">
        <f t="shared" si="362"/>
        <v>15.0113</v>
      </c>
      <c r="AG2609" s="12">
        <f t="shared" si="363"/>
        <v>15.01</v>
      </c>
      <c r="AH2609" s="9">
        <f t="shared" si="367"/>
        <v>0.10351724137931034</v>
      </c>
      <c r="AI2609" s="14">
        <f>VLOOKUP(E2609,'Verweis Faktor'!$A:$B,2,FALSE)</f>
        <v>1</v>
      </c>
      <c r="AJ2609" s="14"/>
      <c r="AK2609" s="14" t="str">
        <f>IF(AL2609="Ja","Versandkosten",VLOOKUP(E2609,'Verweis Belegart'!$A$2:$B$9,2,FALSE))</f>
        <v>Hardware</v>
      </c>
      <c r="AL2609" s="14" t="str">
        <f t="shared" si="368"/>
        <v>Nein</v>
      </c>
      <c r="AM2609" s="14" t="str">
        <f t="shared" si="364"/>
        <v>Positiv</v>
      </c>
    </row>
    <row r="2610" spans="1:39" ht="17.25" customHeight="1" x14ac:dyDescent="0.35">
      <c r="A2610" s="17">
        <v>14572700</v>
      </c>
      <c r="B2610" s="2" t="s">
        <v>1751</v>
      </c>
      <c r="C2610" s="1">
        <v>2025001</v>
      </c>
      <c r="D2610" s="1">
        <v>2000719</v>
      </c>
      <c r="E2610" s="2" t="s">
        <v>34</v>
      </c>
      <c r="F2610" s="2" t="s">
        <v>182</v>
      </c>
      <c r="G2610" s="2" t="s">
        <v>66</v>
      </c>
      <c r="H2610" s="2" t="s">
        <v>1132</v>
      </c>
      <c r="I2610" s="2" t="s">
        <v>1133</v>
      </c>
      <c r="J2610" s="2" t="s">
        <v>103</v>
      </c>
      <c r="K2610" s="2" t="s">
        <v>111</v>
      </c>
      <c r="L2610" s="2" t="s">
        <v>673</v>
      </c>
      <c r="M2610" s="2" t="s">
        <v>674</v>
      </c>
      <c r="N2610" s="2" t="s">
        <v>48</v>
      </c>
      <c r="O2610" s="3">
        <v>10</v>
      </c>
      <c r="P2610" s="3">
        <v>253.26820000000001</v>
      </c>
      <c r="Q2610" s="3">
        <v>264</v>
      </c>
      <c r="R2610" s="3">
        <v>2640</v>
      </c>
      <c r="S2610" s="3">
        <v>10.7318</v>
      </c>
      <c r="T2610" s="3">
        <v>107.32</v>
      </c>
      <c r="U2610" s="3">
        <v>4.0599999999999996</v>
      </c>
      <c r="V2610" s="2" t="s">
        <v>855</v>
      </c>
      <c r="W2610" s="2" t="s">
        <v>856</v>
      </c>
      <c r="X2610" s="2" t="s">
        <v>72</v>
      </c>
      <c r="Y2610" s="19" t="str">
        <f>VLOOKUP(G2610,'Verweis Kd-Gruppe'!$A$2:$B$8,2,FALSE)</f>
        <v>EXP</v>
      </c>
      <c r="Z2610" s="19" t="str">
        <f>VLOOKUP(J2610,'Verweis Art-Gruppe'!$A$2:$B$15,2,FALSE)</f>
        <v>Geräte</v>
      </c>
      <c r="AA2610" s="19" t="str">
        <f>VLOOKUP(W2610,'Verweis Vertreter'!$A$2:$B$24,2,FALSE)</f>
        <v>Chahid Drimani</v>
      </c>
      <c r="AB2610" s="12">
        <f t="shared" si="360"/>
        <v>10</v>
      </c>
      <c r="AC2610" s="12">
        <f t="shared" si="365"/>
        <v>253.26820000000001</v>
      </c>
      <c r="AD2610" s="12">
        <f t="shared" si="366"/>
        <v>264</v>
      </c>
      <c r="AE2610" s="12">
        <f t="shared" si="361"/>
        <v>2640</v>
      </c>
      <c r="AF2610" s="12">
        <f t="shared" si="362"/>
        <v>10.7318</v>
      </c>
      <c r="AG2610" s="12">
        <f t="shared" si="363"/>
        <v>107.32</v>
      </c>
      <c r="AH2610" s="9">
        <f t="shared" si="367"/>
        <v>4.0651515151515147E-2</v>
      </c>
      <c r="AI2610" s="14">
        <f>VLOOKUP(E2610,'Verweis Faktor'!$A:$B,2,FALSE)</f>
        <v>1</v>
      </c>
      <c r="AJ2610" s="14"/>
      <c r="AK2610" s="14" t="str">
        <f>IF(AL2610="Ja","Versandkosten",VLOOKUP(E2610,'Verweis Belegart'!$A$2:$B$9,2,FALSE))</f>
        <v>Hardware</v>
      </c>
      <c r="AL2610" s="14" t="str">
        <f t="shared" si="368"/>
        <v>Nein</v>
      </c>
      <c r="AM2610" s="14" t="str">
        <f t="shared" si="364"/>
        <v>Positiv</v>
      </c>
    </row>
    <row r="2611" spans="1:39" ht="17.25" customHeight="1" x14ac:dyDescent="0.35">
      <c r="A2611" s="17">
        <v>14572700</v>
      </c>
      <c r="B2611" s="2" t="s">
        <v>1751</v>
      </c>
      <c r="C2611" s="1">
        <v>2025001</v>
      </c>
      <c r="D2611" s="1">
        <v>2000719</v>
      </c>
      <c r="E2611" s="2" t="s">
        <v>34</v>
      </c>
      <c r="F2611" s="2" t="s">
        <v>182</v>
      </c>
      <c r="G2611" s="2" t="s">
        <v>66</v>
      </c>
      <c r="H2611" s="2" t="s">
        <v>1132</v>
      </c>
      <c r="I2611" s="2" t="s">
        <v>1133</v>
      </c>
      <c r="J2611" s="2" t="s">
        <v>103</v>
      </c>
      <c r="K2611" s="2" t="s">
        <v>115</v>
      </c>
      <c r="L2611" s="2" t="s">
        <v>458</v>
      </c>
      <c r="M2611" s="2" t="s">
        <v>459</v>
      </c>
      <c r="N2611" s="2" t="s">
        <v>41</v>
      </c>
      <c r="O2611" s="3">
        <v>3</v>
      </c>
      <c r="P2611" s="3">
        <v>228.69569999999999</v>
      </c>
      <c r="Q2611" s="3">
        <v>236</v>
      </c>
      <c r="R2611" s="3">
        <v>708</v>
      </c>
      <c r="S2611" s="3">
        <v>7.3042999999999996</v>
      </c>
      <c r="T2611" s="3">
        <v>21.91</v>
      </c>
      <c r="U2611" s="3">
        <v>3.09</v>
      </c>
      <c r="V2611" s="2" t="s">
        <v>855</v>
      </c>
      <c r="W2611" s="2" t="s">
        <v>856</v>
      </c>
      <c r="X2611" s="2" t="s">
        <v>72</v>
      </c>
      <c r="Y2611" s="19" t="str">
        <f>VLOOKUP(G2611,'Verweis Kd-Gruppe'!$A$2:$B$8,2,FALSE)</f>
        <v>EXP</v>
      </c>
      <c r="Z2611" s="19" t="str">
        <f>VLOOKUP(J2611,'Verweis Art-Gruppe'!$A$2:$B$15,2,FALSE)</f>
        <v>Geräte</v>
      </c>
      <c r="AA2611" s="19" t="str">
        <f>VLOOKUP(W2611,'Verweis Vertreter'!$A$2:$B$24,2,FALSE)</f>
        <v>Chahid Drimani</v>
      </c>
      <c r="AB2611" s="12">
        <f t="shared" si="360"/>
        <v>3</v>
      </c>
      <c r="AC2611" s="12">
        <f t="shared" si="365"/>
        <v>228.69569999999999</v>
      </c>
      <c r="AD2611" s="12">
        <f t="shared" si="366"/>
        <v>236</v>
      </c>
      <c r="AE2611" s="12">
        <f t="shared" si="361"/>
        <v>708</v>
      </c>
      <c r="AF2611" s="12">
        <f t="shared" si="362"/>
        <v>7.3042999999999996</v>
      </c>
      <c r="AG2611" s="12">
        <f t="shared" si="363"/>
        <v>21.91</v>
      </c>
      <c r="AH2611" s="9">
        <f t="shared" si="367"/>
        <v>3.0946327683615819E-2</v>
      </c>
      <c r="AI2611" s="14">
        <f>VLOOKUP(E2611,'Verweis Faktor'!$A:$B,2,FALSE)</f>
        <v>1</v>
      </c>
      <c r="AJ2611" s="14"/>
      <c r="AK2611" s="14" t="str">
        <f>IF(AL2611="Ja","Versandkosten",VLOOKUP(E2611,'Verweis Belegart'!$A$2:$B$9,2,FALSE))</f>
        <v>Hardware</v>
      </c>
      <c r="AL2611" s="14" t="str">
        <f t="shared" si="368"/>
        <v>Nein</v>
      </c>
      <c r="AM2611" s="14" t="str">
        <f t="shared" si="364"/>
        <v>Positiv</v>
      </c>
    </row>
    <row r="2612" spans="1:39" ht="17.25" customHeight="1" x14ac:dyDescent="0.35">
      <c r="A2612" s="17">
        <v>14572700</v>
      </c>
      <c r="B2612" s="2" t="s">
        <v>1751</v>
      </c>
      <c r="C2612" s="1">
        <v>2025001</v>
      </c>
      <c r="D2612" s="1">
        <v>2000719</v>
      </c>
      <c r="E2612" s="2" t="s">
        <v>34</v>
      </c>
      <c r="F2612" s="2" t="s">
        <v>182</v>
      </c>
      <c r="G2612" s="2" t="s">
        <v>66</v>
      </c>
      <c r="H2612" s="2" t="s">
        <v>1132</v>
      </c>
      <c r="I2612" s="2" t="s">
        <v>1133</v>
      </c>
      <c r="J2612" s="2" t="s">
        <v>103</v>
      </c>
      <c r="K2612" s="2" t="s">
        <v>289</v>
      </c>
      <c r="L2612" s="2" t="s">
        <v>653</v>
      </c>
      <c r="M2612" s="2" t="s">
        <v>654</v>
      </c>
      <c r="N2612" s="2" t="s">
        <v>655</v>
      </c>
      <c r="O2612" s="3">
        <v>1</v>
      </c>
      <c r="P2612" s="3">
        <v>246</v>
      </c>
      <c r="Q2612" s="3">
        <v>262</v>
      </c>
      <c r="R2612" s="3">
        <v>262</v>
      </c>
      <c r="S2612" s="3">
        <v>16</v>
      </c>
      <c r="T2612" s="3">
        <v>16</v>
      </c>
      <c r="U2612" s="3">
        <v>6.1</v>
      </c>
      <c r="V2612" s="2" t="s">
        <v>855</v>
      </c>
      <c r="W2612" s="2" t="s">
        <v>856</v>
      </c>
      <c r="X2612" s="2" t="s">
        <v>72</v>
      </c>
      <c r="Y2612" s="19" t="str">
        <f>VLOOKUP(G2612,'Verweis Kd-Gruppe'!$A$2:$B$8,2,FALSE)</f>
        <v>EXP</v>
      </c>
      <c r="Z2612" s="19" t="str">
        <f>VLOOKUP(J2612,'Verweis Art-Gruppe'!$A$2:$B$15,2,FALSE)</f>
        <v>Geräte</v>
      </c>
      <c r="AA2612" s="19" t="str">
        <f>VLOOKUP(W2612,'Verweis Vertreter'!$A$2:$B$24,2,FALSE)</f>
        <v>Chahid Drimani</v>
      </c>
      <c r="AB2612" s="12">
        <f t="shared" si="360"/>
        <v>1</v>
      </c>
      <c r="AC2612" s="12">
        <f t="shared" si="365"/>
        <v>246</v>
      </c>
      <c r="AD2612" s="12">
        <f t="shared" si="366"/>
        <v>262</v>
      </c>
      <c r="AE2612" s="12">
        <f t="shared" si="361"/>
        <v>262</v>
      </c>
      <c r="AF2612" s="12">
        <f t="shared" si="362"/>
        <v>16</v>
      </c>
      <c r="AG2612" s="12">
        <f t="shared" si="363"/>
        <v>16</v>
      </c>
      <c r="AH2612" s="9">
        <f t="shared" si="367"/>
        <v>6.1068702290076333E-2</v>
      </c>
      <c r="AI2612" s="14">
        <f>VLOOKUP(E2612,'Verweis Faktor'!$A:$B,2,FALSE)</f>
        <v>1</v>
      </c>
      <c r="AJ2612" s="14"/>
      <c r="AK2612" s="14" t="str">
        <f>IF(AL2612="Ja","Versandkosten",VLOOKUP(E2612,'Verweis Belegart'!$A$2:$B$9,2,FALSE))</f>
        <v>Hardware</v>
      </c>
      <c r="AL2612" s="14" t="str">
        <f t="shared" si="368"/>
        <v>Nein</v>
      </c>
      <c r="AM2612" s="14" t="str">
        <f t="shared" si="364"/>
        <v>Positiv</v>
      </c>
    </row>
    <row r="2613" spans="1:39" ht="17.25" customHeight="1" x14ac:dyDescent="0.35">
      <c r="A2613" s="17">
        <v>14572700</v>
      </c>
      <c r="B2613" s="2" t="s">
        <v>1751</v>
      </c>
      <c r="C2613" s="1">
        <v>2025001</v>
      </c>
      <c r="D2613" s="1">
        <v>2000719</v>
      </c>
      <c r="E2613" s="2" t="s">
        <v>34</v>
      </c>
      <c r="F2613" s="2" t="s">
        <v>182</v>
      </c>
      <c r="G2613" s="2" t="s">
        <v>66</v>
      </c>
      <c r="H2613" s="2" t="s">
        <v>1132</v>
      </c>
      <c r="I2613" s="2" t="s">
        <v>1133</v>
      </c>
      <c r="J2613" s="2" t="s">
        <v>103</v>
      </c>
      <c r="K2613" s="2" t="s">
        <v>293</v>
      </c>
      <c r="L2613" s="2" t="s">
        <v>147</v>
      </c>
      <c r="M2613" s="2" t="s">
        <v>148</v>
      </c>
      <c r="N2613" s="2" t="s">
        <v>149</v>
      </c>
      <c r="O2613" s="3">
        <v>10</v>
      </c>
      <c r="P2613" s="3">
        <v>204.57390000000001</v>
      </c>
      <c r="Q2613" s="3">
        <v>211</v>
      </c>
      <c r="R2613" s="3">
        <v>2110</v>
      </c>
      <c r="S2613" s="3">
        <v>6.4260999999999999</v>
      </c>
      <c r="T2613" s="3">
        <v>64.260000000000005</v>
      </c>
      <c r="U2613" s="3">
        <v>3.04</v>
      </c>
      <c r="V2613" s="2" t="s">
        <v>855</v>
      </c>
      <c r="W2613" s="2" t="s">
        <v>856</v>
      </c>
      <c r="X2613" s="2" t="s">
        <v>72</v>
      </c>
      <c r="Y2613" s="19" t="str">
        <f>VLOOKUP(G2613,'Verweis Kd-Gruppe'!$A$2:$B$8,2,FALSE)</f>
        <v>EXP</v>
      </c>
      <c r="Z2613" s="19" t="str">
        <f>VLOOKUP(J2613,'Verweis Art-Gruppe'!$A$2:$B$15,2,FALSE)</f>
        <v>Geräte</v>
      </c>
      <c r="AA2613" s="19" t="str">
        <f>VLOOKUP(W2613,'Verweis Vertreter'!$A$2:$B$24,2,FALSE)</f>
        <v>Chahid Drimani</v>
      </c>
      <c r="AB2613" s="12">
        <f t="shared" si="360"/>
        <v>10</v>
      </c>
      <c r="AC2613" s="12">
        <f t="shared" si="365"/>
        <v>204.57390000000001</v>
      </c>
      <c r="AD2613" s="12">
        <f t="shared" si="366"/>
        <v>211</v>
      </c>
      <c r="AE2613" s="12">
        <f t="shared" si="361"/>
        <v>2110</v>
      </c>
      <c r="AF2613" s="12">
        <f t="shared" si="362"/>
        <v>6.4260999999999999</v>
      </c>
      <c r="AG2613" s="12">
        <f t="shared" si="363"/>
        <v>64.260000000000005</v>
      </c>
      <c r="AH2613" s="9">
        <f t="shared" si="367"/>
        <v>3.0454976303317539E-2</v>
      </c>
      <c r="AI2613" s="14">
        <f>VLOOKUP(E2613,'Verweis Faktor'!$A:$B,2,FALSE)</f>
        <v>1</v>
      </c>
      <c r="AJ2613" s="14"/>
      <c r="AK2613" s="14" t="str">
        <f>IF(AL2613="Ja","Versandkosten",VLOOKUP(E2613,'Verweis Belegart'!$A$2:$B$9,2,FALSE))</f>
        <v>Hardware</v>
      </c>
      <c r="AL2613" s="14" t="str">
        <f t="shared" si="368"/>
        <v>Nein</v>
      </c>
      <c r="AM2613" s="14" t="str">
        <f t="shared" si="364"/>
        <v>Positiv</v>
      </c>
    </row>
    <row r="2614" spans="1:39" ht="17.25" customHeight="1" x14ac:dyDescent="0.35">
      <c r="A2614" s="17">
        <v>14572700</v>
      </c>
      <c r="B2614" s="2" t="s">
        <v>1751</v>
      </c>
      <c r="C2614" s="1">
        <v>2025001</v>
      </c>
      <c r="D2614" s="1">
        <v>2000719</v>
      </c>
      <c r="E2614" s="2" t="s">
        <v>34</v>
      </c>
      <c r="F2614" s="2" t="s">
        <v>182</v>
      </c>
      <c r="G2614" s="2" t="s">
        <v>66</v>
      </c>
      <c r="H2614" s="2" t="s">
        <v>1132</v>
      </c>
      <c r="I2614" s="2" t="s">
        <v>1133</v>
      </c>
      <c r="J2614" s="2" t="s">
        <v>103</v>
      </c>
      <c r="K2614" s="2" t="s">
        <v>296</v>
      </c>
      <c r="L2614" s="2" t="s">
        <v>1027</v>
      </c>
      <c r="M2614" s="2" t="s">
        <v>1028</v>
      </c>
      <c r="N2614" s="2" t="s">
        <v>618</v>
      </c>
      <c r="O2614" s="3">
        <v>15</v>
      </c>
      <c r="P2614" s="3">
        <v>495</v>
      </c>
      <c r="Q2614" s="3">
        <v>505</v>
      </c>
      <c r="R2614" s="3">
        <v>7575</v>
      </c>
      <c r="S2614" s="3">
        <v>10</v>
      </c>
      <c r="T2614" s="3">
        <v>150</v>
      </c>
      <c r="U2614" s="3">
        <v>1.98</v>
      </c>
      <c r="V2614" s="2" t="s">
        <v>855</v>
      </c>
      <c r="W2614" s="2" t="s">
        <v>856</v>
      </c>
      <c r="X2614" s="2" t="s">
        <v>72</v>
      </c>
      <c r="Y2614" s="19" t="str">
        <f>VLOOKUP(G2614,'Verweis Kd-Gruppe'!$A$2:$B$8,2,FALSE)</f>
        <v>EXP</v>
      </c>
      <c r="Z2614" s="19" t="str">
        <f>VLOOKUP(J2614,'Verweis Art-Gruppe'!$A$2:$B$15,2,FALSE)</f>
        <v>Geräte</v>
      </c>
      <c r="AA2614" s="19" t="str">
        <f>VLOOKUP(W2614,'Verweis Vertreter'!$A$2:$B$24,2,FALSE)</f>
        <v>Chahid Drimani</v>
      </c>
      <c r="AB2614" s="12">
        <f t="shared" si="360"/>
        <v>15</v>
      </c>
      <c r="AC2614" s="12">
        <f t="shared" si="365"/>
        <v>495</v>
      </c>
      <c r="AD2614" s="12">
        <f t="shared" si="366"/>
        <v>505</v>
      </c>
      <c r="AE2614" s="12">
        <f t="shared" si="361"/>
        <v>7575</v>
      </c>
      <c r="AF2614" s="12">
        <f t="shared" si="362"/>
        <v>10</v>
      </c>
      <c r="AG2614" s="12">
        <f t="shared" si="363"/>
        <v>150</v>
      </c>
      <c r="AH2614" s="9">
        <f t="shared" si="367"/>
        <v>1.9801980198019802E-2</v>
      </c>
      <c r="AI2614" s="14">
        <f>VLOOKUP(E2614,'Verweis Faktor'!$A:$B,2,FALSE)</f>
        <v>1</v>
      </c>
      <c r="AJ2614" s="14"/>
      <c r="AK2614" s="14" t="str">
        <f>IF(AL2614="Ja","Versandkosten",VLOOKUP(E2614,'Verweis Belegart'!$A$2:$B$9,2,FALSE))</f>
        <v>Hardware</v>
      </c>
      <c r="AL2614" s="14" t="str">
        <f t="shared" si="368"/>
        <v>Nein</v>
      </c>
      <c r="AM2614" s="14" t="str">
        <f t="shared" si="364"/>
        <v>Positiv</v>
      </c>
    </row>
    <row r="2615" spans="1:39" ht="17.25" customHeight="1" x14ac:dyDescent="0.35">
      <c r="A2615" s="17">
        <v>14572700</v>
      </c>
      <c r="B2615" s="2" t="s">
        <v>1751</v>
      </c>
      <c r="C2615" s="1">
        <v>2025001</v>
      </c>
      <c r="D2615" s="1">
        <v>2000719</v>
      </c>
      <c r="E2615" s="2" t="s">
        <v>34</v>
      </c>
      <c r="F2615" s="2" t="s">
        <v>182</v>
      </c>
      <c r="G2615" s="2" t="s">
        <v>66</v>
      </c>
      <c r="H2615" s="2" t="s">
        <v>1132</v>
      </c>
      <c r="I2615" s="2" t="s">
        <v>1133</v>
      </c>
      <c r="J2615" s="2" t="s">
        <v>103</v>
      </c>
      <c r="K2615" s="2" t="s">
        <v>299</v>
      </c>
      <c r="L2615" s="2" t="s">
        <v>1029</v>
      </c>
      <c r="M2615" s="2" t="s">
        <v>1030</v>
      </c>
      <c r="N2615" s="2" t="s">
        <v>310</v>
      </c>
      <c r="O2615" s="3">
        <v>1</v>
      </c>
      <c r="P2615" s="3">
        <v>487.01440000000002</v>
      </c>
      <c r="Q2615" s="3">
        <v>495</v>
      </c>
      <c r="R2615" s="3">
        <v>495</v>
      </c>
      <c r="S2615" s="3">
        <v>7.9855999999999998</v>
      </c>
      <c r="T2615" s="3">
        <v>7.99</v>
      </c>
      <c r="U2615" s="3">
        <v>1.61</v>
      </c>
      <c r="V2615" s="2" t="s">
        <v>855</v>
      </c>
      <c r="W2615" s="2" t="s">
        <v>856</v>
      </c>
      <c r="X2615" s="2" t="s">
        <v>72</v>
      </c>
      <c r="Y2615" s="19" t="str">
        <f>VLOOKUP(G2615,'Verweis Kd-Gruppe'!$A$2:$B$8,2,FALSE)</f>
        <v>EXP</v>
      </c>
      <c r="Z2615" s="19" t="str">
        <f>VLOOKUP(J2615,'Verweis Art-Gruppe'!$A$2:$B$15,2,FALSE)</f>
        <v>Geräte</v>
      </c>
      <c r="AA2615" s="19" t="str">
        <f>VLOOKUP(W2615,'Verweis Vertreter'!$A$2:$B$24,2,FALSE)</f>
        <v>Chahid Drimani</v>
      </c>
      <c r="AB2615" s="12">
        <f t="shared" si="360"/>
        <v>1</v>
      </c>
      <c r="AC2615" s="12">
        <f t="shared" si="365"/>
        <v>487.01440000000002</v>
      </c>
      <c r="AD2615" s="12">
        <f t="shared" si="366"/>
        <v>495</v>
      </c>
      <c r="AE2615" s="12">
        <f t="shared" si="361"/>
        <v>495</v>
      </c>
      <c r="AF2615" s="12">
        <f t="shared" si="362"/>
        <v>7.9855999999999998</v>
      </c>
      <c r="AG2615" s="12">
        <f t="shared" si="363"/>
        <v>7.99</v>
      </c>
      <c r="AH2615" s="9">
        <f t="shared" si="367"/>
        <v>1.6141414141414141E-2</v>
      </c>
      <c r="AI2615" s="14">
        <f>VLOOKUP(E2615,'Verweis Faktor'!$A:$B,2,FALSE)</f>
        <v>1</v>
      </c>
      <c r="AJ2615" s="14"/>
      <c r="AK2615" s="14" t="str">
        <f>IF(AL2615="Ja","Versandkosten",VLOOKUP(E2615,'Verweis Belegart'!$A$2:$B$9,2,FALSE))</f>
        <v>Hardware</v>
      </c>
      <c r="AL2615" s="14" t="str">
        <f t="shared" si="368"/>
        <v>Nein</v>
      </c>
      <c r="AM2615" s="14" t="str">
        <f t="shared" si="364"/>
        <v>Positiv</v>
      </c>
    </row>
    <row r="2616" spans="1:39" ht="17.25" customHeight="1" x14ac:dyDescent="0.35">
      <c r="A2616" s="17">
        <v>14572700</v>
      </c>
      <c r="B2616" s="2" t="s">
        <v>1751</v>
      </c>
      <c r="C2616" s="1">
        <v>2025001</v>
      </c>
      <c r="D2616" s="1">
        <v>2000719</v>
      </c>
      <c r="E2616" s="2" t="s">
        <v>34</v>
      </c>
      <c r="F2616" s="2" t="s">
        <v>182</v>
      </c>
      <c r="G2616" s="2" t="s">
        <v>66</v>
      </c>
      <c r="H2616" s="2" t="s">
        <v>1132</v>
      </c>
      <c r="I2616" s="2" t="s">
        <v>1133</v>
      </c>
      <c r="J2616" s="2" t="s">
        <v>103</v>
      </c>
      <c r="K2616" s="2" t="s">
        <v>300</v>
      </c>
      <c r="L2616" s="2" t="s">
        <v>88</v>
      </c>
      <c r="M2616" s="2" t="s">
        <v>89</v>
      </c>
      <c r="N2616" s="2" t="s">
        <v>90</v>
      </c>
      <c r="O2616" s="3">
        <v>5</v>
      </c>
      <c r="P2616" s="3">
        <v>530.07069999999999</v>
      </c>
      <c r="Q2616" s="3">
        <v>550</v>
      </c>
      <c r="R2616" s="3">
        <v>2750</v>
      </c>
      <c r="S2616" s="3">
        <v>19.929300000000001</v>
      </c>
      <c r="T2616" s="3">
        <v>99.65</v>
      </c>
      <c r="U2616" s="3">
        <v>3.62</v>
      </c>
      <c r="V2616" s="2" t="s">
        <v>855</v>
      </c>
      <c r="W2616" s="2" t="s">
        <v>856</v>
      </c>
      <c r="X2616" s="2" t="s">
        <v>72</v>
      </c>
      <c r="Y2616" s="19" t="str">
        <f>VLOOKUP(G2616,'Verweis Kd-Gruppe'!$A$2:$B$8,2,FALSE)</f>
        <v>EXP</v>
      </c>
      <c r="Z2616" s="19" t="str">
        <f>VLOOKUP(J2616,'Verweis Art-Gruppe'!$A$2:$B$15,2,FALSE)</f>
        <v>Geräte</v>
      </c>
      <c r="AA2616" s="19" t="str">
        <f>VLOOKUP(W2616,'Verweis Vertreter'!$A$2:$B$24,2,FALSE)</f>
        <v>Chahid Drimani</v>
      </c>
      <c r="AB2616" s="12">
        <f t="shared" si="360"/>
        <v>5</v>
      </c>
      <c r="AC2616" s="12">
        <f t="shared" si="365"/>
        <v>530.07069999999999</v>
      </c>
      <c r="AD2616" s="12">
        <f t="shared" si="366"/>
        <v>550</v>
      </c>
      <c r="AE2616" s="12">
        <f t="shared" si="361"/>
        <v>2750</v>
      </c>
      <c r="AF2616" s="12">
        <f t="shared" si="362"/>
        <v>19.929300000000001</v>
      </c>
      <c r="AG2616" s="12">
        <f t="shared" si="363"/>
        <v>99.65</v>
      </c>
      <c r="AH2616" s="9">
        <f t="shared" si="367"/>
        <v>3.6236363636363636E-2</v>
      </c>
      <c r="AI2616" s="14">
        <f>VLOOKUP(E2616,'Verweis Faktor'!$A:$B,2,FALSE)</f>
        <v>1</v>
      </c>
      <c r="AJ2616" s="14"/>
      <c r="AK2616" s="14" t="str">
        <f>IF(AL2616="Ja","Versandkosten",VLOOKUP(E2616,'Verweis Belegart'!$A$2:$B$9,2,FALSE))</f>
        <v>Hardware</v>
      </c>
      <c r="AL2616" s="14" t="str">
        <f t="shared" si="368"/>
        <v>Nein</v>
      </c>
      <c r="AM2616" s="14" t="str">
        <f t="shared" si="364"/>
        <v>Positiv</v>
      </c>
    </row>
    <row r="2617" spans="1:39" ht="17.25" customHeight="1" x14ac:dyDescent="0.35">
      <c r="A2617" s="17">
        <v>14572700</v>
      </c>
      <c r="B2617" s="2" t="s">
        <v>1751</v>
      </c>
      <c r="C2617" s="1">
        <v>2025001</v>
      </c>
      <c r="D2617" s="1">
        <v>2000719</v>
      </c>
      <c r="E2617" s="2" t="s">
        <v>34</v>
      </c>
      <c r="F2617" s="2" t="s">
        <v>182</v>
      </c>
      <c r="G2617" s="2" t="s">
        <v>66</v>
      </c>
      <c r="H2617" s="2" t="s">
        <v>1132</v>
      </c>
      <c r="I2617" s="2" t="s">
        <v>1133</v>
      </c>
      <c r="J2617" s="2" t="s">
        <v>103</v>
      </c>
      <c r="K2617" s="2" t="s">
        <v>301</v>
      </c>
      <c r="L2617" s="2" t="s">
        <v>591</v>
      </c>
      <c r="M2617" s="2" t="s">
        <v>592</v>
      </c>
      <c r="N2617" s="2" t="s">
        <v>593</v>
      </c>
      <c r="O2617" s="3">
        <v>1</v>
      </c>
      <c r="P2617" s="3">
        <v>78</v>
      </c>
      <c r="Q2617" s="3">
        <v>85</v>
      </c>
      <c r="R2617" s="3">
        <v>85</v>
      </c>
      <c r="S2617" s="3">
        <v>7</v>
      </c>
      <c r="T2617" s="3">
        <v>7</v>
      </c>
      <c r="U2617" s="3">
        <v>8.23</v>
      </c>
      <c r="V2617" s="2" t="s">
        <v>855</v>
      </c>
      <c r="W2617" s="2" t="s">
        <v>856</v>
      </c>
      <c r="X2617" s="2" t="s">
        <v>72</v>
      </c>
      <c r="Y2617" s="19" t="str">
        <f>VLOOKUP(G2617,'Verweis Kd-Gruppe'!$A$2:$B$8,2,FALSE)</f>
        <v>EXP</v>
      </c>
      <c r="Z2617" s="19" t="str">
        <f>VLOOKUP(J2617,'Verweis Art-Gruppe'!$A$2:$B$15,2,FALSE)</f>
        <v>Geräte</v>
      </c>
      <c r="AA2617" s="19" t="str">
        <f>VLOOKUP(W2617,'Verweis Vertreter'!$A$2:$B$24,2,FALSE)</f>
        <v>Chahid Drimani</v>
      </c>
      <c r="AB2617" s="12">
        <f t="shared" si="360"/>
        <v>1</v>
      </c>
      <c r="AC2617" s="12">
        <f t="shared" si="365"/>
        <v>78</v>
      </c>
      <c r="AD2617" s="12">
        <f t="shared" si="366"/>
        <v>85</v>
      </c>
      <c r="AE2617" s="12">
        <f t="shared" si="361"/>
        <v>85</v>
      </c>
      <c r="AF2617" s="12">
        <f t="shared" si="362"/>
        <v>7</v>
      </c>
      <c r="AG2617" s="12">
        <f t="shared" si="363"/>
        <v>7</v>
      </c>
      <c r="AH2617" s="9">
        <f t="shared" si="367"/>
        <v>8.2352941176470587E-2</v>
      </c>
      <c r="AI2617" s="14">
        <f>VLOOKUP(E2617,'Verweis Faktor'!$A:$B,2,FALSE)</f>
        <v>1</v>
      </c>
      <c r="AJ2617" s="14"/>
      <c r="AK2617" s="14" t="str">
        <f>IF(AL2617="Ja","Versandkosten",VLOOKUP(E2617,'Verweis Belegart'!$A$2:$B$9,2,FALSE))</f>
        <v>Hardware</v>
      </c>
      <c r="AL2617" s="14" t="str">
        <f t="shared" si="368"/>
        <v>Nein</v>
      </c>
      <c r="AM2617" s="14" t="str">
        <f t="shared" si="364"/>
        <v>Positiv</v>
      </c>
    </row>
    <row r="2618" spans="1:39" ht="17.25" customHeight="1" x14ac:dyDescent="0.35">
      <c r="A2618" s="17">
        <v>14572700</v>
      </c>
      <c r="B2618" s="2" t="s">
        <v>1751</v>
      </c>
      <c r="C2618" s="1">
        <v>2025001</v>
      </c>
      <c r="D2618" s="1">
        <v>2000719</v>
      </c>
      <c r="E2618" s="2" t="s">
        <v>34</v>
      </c>
      <c r="F2618" s="2" t="s">
        <v>182</v>
      </c>
      <c r="G2618" s="2" t="s">
        <v>66</v>
      </c>
      <c r="H2618" s="2" t="s">
        <v>1132</v>
      </c>
      <c r="I2618" s="2" t="s">
        <v>1133</v>
      </c>
      <c r="J2618" s="2" t="s">
        <v>103</v>
      </c>
      <c r="K2618" s="2" t="s">
        <v>304</v>
      </c>
      <c r="L2618" s="2" t="s">
        <v>845</v>
      </c>
      <c r="M2618" s="2" t="s">
        <v>846</v>
      </c>
      <c r="N2618" s="2" t="s">
        <v>128</v>
      </c>
      <c r="O2618" s="3">
        <v>2</v>
      </c>
      <c r="P2618" s="3">
        <v>190.3897</v>
      </c>
      <c r="Q2618" s="3">
        <v>203</v>
      </c>
      <c r="R2618" s="3">
        <v>406</v>
      </c>
      <c r="S2618" s="3">
        <v>12.610300000000001</v>
      </c>
      <c r="T2618" s="3">
        <v>25.22</v>
      </c>
      <c r="U2618" s="3">
        <v>6.21</v>
      </c>
      <c r="V2618" s="2" t="s">
        <v>855</v>
      </c>
      <c r="W2618" s="2" t="s">
        <v>856</v>
      </c>
      <c r="X2618" s="2" t="s">
        <v>72</v>
      </c>
      <c r="Y2618" s="19" t="str">
        <f>VLOOKUP(G2618,'Verweis Kd-Gruppe'!$A$2:$B$8,2,FALSE)</f>
        <v>EXP</v>
      </c>
      <c r="Z2618" s="19" t="str">
        <f>VLOOKUP(J2618,'Verweis Art-Gruppe'!$A$2:$B$15,2,FALSE)</f>
        <v>Geräte</v>
      </c>
      <c r="AA2618" s="19" t="str">
        <f>VLOOKUP(W2618,'Verweis Vertreter'!$A$2:$B$24,2,FALSE)</f>
        <v>Chahid Drimani</v>
      </c>
      <c r="AB2618" s="12">
        <f t="shared" si="360"/>
        <v>2</v>
      </c>
      <c r="AC2618" s="12">
        <f t="shared" si="365"/>
        <v>190.3897</v>
      </c>
      <c r="AD2618" s="12">
        <f t="shared" si="366"/>
        <v>203</v>
      </c>
      <c r="AE2618" s="12">
        <f t="shared" si="361"/>
        <v>406</v>
      </c>
      <c r="AF2618" s="12">
        <f t="shared" si="362"/>
        <v>12.610300000000001</v>
      </c>
      <c r="AG2618" s="12">
        <f t="shared" si="363"/>
        <v>25.22</v>
      </c>
      <c r="AH2618" s="9">
        <f t="shared" si="367"/>
        <v>6.2118226600985219E-2</v>
      </c>
      <c r="AI2618" s="14">
        <f>VLOOKUP(E2618,'Verweis Faktor'!$A:$B,2,FALSE)</f>
        <v>1</v>
      </c>
      <c r="AJ2618" s="14"/>
      <c r="AK2618" s="14" t="str">
        <f>IF(AL2618="Ja","Versandkosten",VLOOKUP(E2618,'Verweis Belegart'!$A$2:$B$9,2,FALSE))</f>
        <v>Hardware</v>
      </c>
      <c r="AL2618" s="14" t="str">
        <f t="shared" si="368"/>
        <v>Nein</v>
      </c>
      <c r="AM2618" s="14" t="str">
        <f t="shared" si="364"/>
        <v>Positiv</v>
      </c>
    </row>
    <row r="2619" spans="1:39" ht="17.25" customHeight="1" x14ac:dyDescent="0.35">
      <c r="A2619" s="17">
        <v>14572700</v>
      </c>
      <c r="B2619" s="2" t="s">
        <v>1751</v>
      </c>
      <c r="C2619" s="1">
        <v>2025001</v>
      </c>
      <c r="D2619" s="1">
        <v>2000719</v>
      </c>
      <c r="E2619" s="2" t="s">
        <v>34</v>
      </c>
      <c r="F2619" s="2" t="s">
        <v>182</v>
      </c>
      <c r="G2619" s="2" t="s">
        <v>66</v>
      </c>
      <c r="H2619" s="2" t="s">
        <v>1132</v>
      </c>
      <c r="I2619" s="2" t="s">
        <v>1133</v>
      </c>
      <c r="J2619" s="2" t="s">
        <v>103</v>
      </c>
      <c r="K2619" s="2" t="s">
        <v>307</v>
      </c>
      <c r="L2619" s="2" t="s">
        <v>818</v>
      </c>
      <c r="M2619" s="2" t="s">
        <v>819</v>
      </c>
      <c r="N2619" s="2" t="s">
        <v>164</v>
      </c>
      <c r="O2619" s="3">
        <v>10</v>
      </c>
      <c r="P2619" s="3">
        <v>273.26979999999998</v>
      </c>
      <c r="Q2619" s="3">
        <v>278</v>
      </c>
      <c r="R2619" s="3">
        <v>2780</v>
      </c>
      <c r="S2619" s="3">
        <v>4.7302</v>
      </c>
      <c r="T2619" s="3">
        <v>47.3</v>
      </c>
      <c r="U2619" s="3">
        <v>1.7</v>
      </c>
      <c r="V2619" s="2" t="s">
        <v>855</v>
      </c>
      <c r="W2619" s="2" t="s">
        <v>856</v>
      </c>
      <c r="X2619" s="2" t="s">
        <v>72</v>
      </c>
      <c r="Y2619" s="19" t="str">
        <f>VLOOKUP(G2619,'Verweis Kd-Gruppe'!$A$2:$B$8,2,FALSE)</f>
        <v>EXP</v>
      </c>
      <c r="Z2619" s="19" t="str">
        <f>VLOOKUP(J2619,'Verweis Art-Gruppe'!$A$2:$B$15,2,FALSE)</f>
        <v>Geräte</v>
      </c>
      <c r="AA2619" s="19" t="str">
        <f>VLOOKUP(W2619,'Verweis Vertreter'!$A$2:$B$24,2,FALSE)</f>
        <v>Chahid Drimani</v>
      </c>
      <c r="AB2619" s="12">
        <f t="shared" si="360"/>
        <v>10</v>
      </c>
      <c r="AC2619" s="12">
        <f t="shared" si="365"/>
        <v>273.26979999999998</v>
      </c>
      <c r="AD2619" s="12">
        <f t="shared" si="366"/>
        <v>278</v>
      </c>
      <c r="AE2619" s="12">
        <f t="shared" si="361"/>
        <v>2780</v>
      </c>
      <c r="AF2619" s="12">
        <f t="shared" si="362"/>
        <v>4.7302</v>
      </c>
      <c r="AG2619" s="12">
        <f t="shared" si="363"/>
        <v>47.3</v>
      </c>
      <c r="AH2619" s="9">
        <f t="shared" si="367"/>
        <v>1.7014388489208634E-2</v>
      </c>
      <c r="AI2619" s="14">
        <f>VLOOKUP(E2619,'Verweis Faktor'!$A:$B,2,FALSE)</f>
        <v>1</v>
      </c>
      <c r="AJ2619" s="14"/>
      <c r="AK2619" s="14" t="str">
        <f>IF(AL2619="Ja","Versandkosten",VLOOKUP(E2619,'Verweis Belegart'!$A$2:$B$9,2,FALSE))</f>
        <v>Hardware</v>
      </c>
      <c r="AL2619" s="14" t="str">
        <f t="shared" si="368"/>
        <v>Nein</v>
      </c>
      <c r="AM2619" s="14" t="str">
        <f t="shared" si="364"/>
        <v>Positiv</v>
      </c>
    </row>
    <row r="2620" spans="1:39" ht="17.25" customHeight="1" x14ac:dyDescent="0.35">
      <c r="A2620" s="17">
        <v>14572700</v>
      </c>
      <c r="B2620" s="2" t="s">
        <v>1751</v>
      </c>
      <c r="C2620" s="1">
        <v>2025001</v>
      </c>
      <c r="D2620" s="1">
        <v>2000719</v>
      </c>
      <c r="E2620" s="2" t="s">
        <v>34</v>
      </c>
      <c r="F2620" s="2" t="s">
        <v>182</v>
      </c>
      <c r="G2620" s="2" t="s">
        <v>66</v>
      </c>
      <c r="H2620" s="2" t="s">
        <v>1132</v>
      </c>
      <c r="I2620" s="2" t="s">
        <v>1133</v>
      </c>
      <c r="J2620" s="2" t="s">
        <v>103</v>
      </c>
      <c r="K2620" s="2" t="s">
        <v>311</v>
      </c>
      <c r="L2620" s="2" t="s">
        <v>150</v>
      </c>
      <c r="M2620" s="2" t="s">
        <v>151</v>
      </c>
      <c r="N2620" s="2" t="s">
        <v>152</v>
      </c>
      <c r="O2620" s="3">
        <v>2</v>
      </c>
      <c r="P2620" s="3">
        <v>179</v>
      </c>
      <c r="Q2620" s="3">
        <v>205</v>
      </c>
      <c r="R2620" s="3">
        <v>410</v>
      </c>
      <c r="S2620" s="3">
        <v>26</v>
      </c>
      <c r="T2620" s="3">
        <v>52</v>
      </c>
      <c r="U2620" s="3">
        <v>12.68</v>
      </c>
      <c r="V2620" s="2" t="s">
        <v>855</v>
      </c>
      <c r="W2620" s="2" t="s">
        <v>856</v>
      </c>
      <c r="X2620" s="2" t="s">
        <v>72</v>
      </c>
      <c r="Y2620" s="19" t="str">
        <f>VLOOKUP(G2620,'Verweis Kd-Gruppe'!$A$2:$B$8,2,FALSE)</f>
        <v>EXP</v>
      </c>
      <c r="Z2620" s="19" t="str">
        <f>VLOOKUP(J2620,'Verweis Art-Gruppe'!$A$2:$B$15,2,FALSE)</f>
        <v>Geräte</v>
      </c>
      <c r="AA2620" s="19" t="str">
        <f>VLOOKUP(W2620,'Verweis Vertreter'!$A$2:$B$24,2,FALSE)</f>
        <v>Chahid Drimani</v>
      </c>
      <c r="AB2620" s="12">
        <f t="shared" si="360"/>
        <v>2</v>
      </c>
      <c r="AC2620" s="12">
        <f t="shared" si="365"/>
        <v>179</v>
      </c>
      <c r="AD2620" s="12">
        <f t="shared" si="366"/>
        <v>205</v>
      </c>
      <c r="AE2620" s="12">
        <f t="shared" si="361"/>
        <v>410</v>
      </c>
      <c r="AF2620" s="12">
        <f t="shared" si="362"/>
        <v>26</v>
      </c>
      <c r="AG2620" s="12">
        <f t="shared" si="363"/>
        <v>52</v>
      </c>
      <c r="AH2620" s="9">
        <f t="shared" si="367"/>
        <v>0.12682926829268293</v>
      </c>
      <c r="AI2620" s="14">
        <f>VLOOKUP(E2620,'Verweis Faktor'!$A:$B,2,FALSE)</f>
        <v>1</v>
      </c>
      <c r="AJ2620" s="14"/>
      <c r="AK2620" s="14" t="str">
        <f>IF(AL2620="Ja","Versandkosten",VLOOKUP(E2620,'Verweis Belegart'!$A$2:$B$9,2,FALSE))</f>
        <v>Hardware</v>
      </c>
      <c r="AL2620" s="14" t="str">
        <f t="shared" si="368"/>
        <v>Nein</v>
      </c>
      <c r="AM2620" s="14" t="str">
        <f t="shared" si="364"/>
        <v>Positiv</v>
      </c>
    </row>
    <row r="2621" spans="1:39" ht="17.25" customHeight="1" x14ac:dyDescent="0.35">
      <c r="A2621" s="17">
        <v>14572700</v>
      </c>
      <c r="B2621" s="2" t="s">
        <v>1751</v>
      </c>
      <c r="C2621" s="1">
        <v>2025001</v>
      </c>
      <c r="D2621" s="1">
        <v>2000719</v>
      </c>
      <c r="E2621" s="2" t="s">
        <v>34</v>
      </c>
      <c r="F2621" s="2" t="s">
        <v>182</v>
      </c>
      <c r="G2621" s="2" t="s">
        <v>66</v>
      </c>
      <c r="H2621" s="2" t="s">
        <v>1132</v>
      </c>
      <c r="I2621" s="2" t="s">
        <v>1133</v>
      </c>
      <c r="J2621" s="2" t="s">
        <v>103</v>
      </c>
      <c r="K2621" s="2" t="s">
        <v>478</v>
      </c>
      <c r="L2621" s="2" t="s">
        <v>272</v>
      </c>
      <c r="M2621" s="2" t="s">
        <v>273</v>
      </c>
      <c r="N2621" s="2" t="s">
        <v>274</v>
      </c>
      <c r="O2621" s="3">
        <v>6</v>
      </c>
      <c r="P2621" s="3">
        <v>1065.5192</v>
      </c>
      <c r="Q2621" s="3">
        <v>1106</v>
      </c>
      <c r="R2621" s="3">
        <v>6636</v>
      </c>
      <c r="S2621" s="3">
        <v>40.480800000000002</v>
      </c>
      <c r="T2621" s="3">
        <v>242.88</v>
      </c>
      <c r="U2621" s="3">
        <v>3.66</v>
      </c>
      <c r="V2621" s="2" t="s">
        <v>855</v>
      </c>
      <c r="W2621" s="2" t="s">
        <v>856</v>
      </c>
      <c r="X2621" s="2" t="s">
        <v>72</v>
      </c>
      <c r="Y2621" s="19" t="str">
        <f>VLOOKUP(G2621,'Verweis Kd-Gruppe'!$A$2:$B$8,2,FALSE)</f>
        <v>EXP</v>
      </c>
      <c r="Z2621" s="19" t="str">
        <f>VLOOKUP(J2621,'Verweis Art-Gruppe'!$A$2:$B$15,2,FALSE)</f>
        <v>Geräte</v>
      </c>
      <c r="AA2621" s="19" t="str">
        <f>VLOOKUP(W2621,'Verweis Vertreter'!$A$2:$B$24,2,FALSE)</f>
        <v>Chahid Drimani</v>
      </c>
      <c r="AB2621" s="12">
        <f t="shared" si="360"/>
        <v>6</v>
      </c>
      <c r="AC2621" s="12">
        <f t="shared" si="365"/>
        <v>1065.5192</v>
      </c>
      <c r="AD2621" s="12">
        <f t="shared" si="366"/>
        <v>1106</v>
      </c>
      <c r="AE2621" s="12">
        <f t="shared" si="361"/>
        <v>6636</v>
      </c>
      <c r="AF2621" s="12">
        <f t="shared" si="362"/>
        <v>40.480800000000002</v>
      </c>
      <c r="AG2621" s="12">
        <f t="shared" si="363"/>
        <v>242.88</v>
      </c>
      <c r="AH2621" s="9">
        <f t="shared" si="367"/>
        <v>3.6600361663652804E-2</v>
      </c>
      <c r="AI2621" s="14">
        <f>VLOOKUP(E2621,'Verweis Faktor'!$A:$B,2,FALSE)</f>
        <v>1</v>
      </c>
      <c r="AJ2621" s="14"/>
      <c r="AK2621" s="14" t="str">
        <f>IF(AL2621="Ja","Versandkosten",VLOOKUP(E2621,'Verweis Belegart'!$A$2:$B$9,2,FALSE))</f>
        <v>Hardware</v>
      </c>
      <c r="AL2621" s="14" t="str">
        <f t="shared" si="368"/>
        <v>Nein</v>
      </c>
      <c r="AM2621" s="14" t="str">
        <f t="shared" si="364"/>
        <v>Positiv</v>
      </c>
    </row>
    <row r="2622" spans="1:39" ht="17.25" customHeight="1" x14ac:dyDescent="0.35">
      <c r="A2622" s="17">
        <v>14572700</v>
      </c>
      <c r="B2622" s="2" t="s">
        <v>1751</v>
      </c>
      <c r="C2622" s="1">
        <v>2025001</v>
      </c>
      <c r="D2622" s="1">
        <v>2000719</v>
      </c>
      <c r="E2622" s="2" t="s">
        <v>34</v>
      </c>
      <c r="F2622" s="2" t="s">
        <v>182</v>
      </c>
      <c r="G2622" s="2" t="s">
        <v>66</v>
      </c>
      <c r="H2622" s="2" t="s">
        <v>1132</v>
      </c>
      <c r="I2622" s="2" t="s">
        <v>1133</v>
      </c>
      <c r="J2622" s="2" t="s">
        <v>103</v>
      </c>
      <c r="K2622" s="2" t="s">
        <v>482</v>
      </c>
      <c r="L2622" s="2" t="s">
        <v>92</v>
      </c>
      <c r="M2622" s="2" t="s">
        <v>93</v>
      </c>
      <c r="N2622" s="2" t="s">
        <v>94</v>
      </c>
      <c r="O2622" s="3">
        <v>1</v>
      </c>
      <c r="P2622" s="3">
        <v>332</v>
      </c>
      <c r="Q2622" s="3">
        <v>359</v>
      </c>
      <c r="R2622" s="3">
        <v>359</v>
      </c>
      <c r="S2622" s="3">
        <v>27</v>
      </c>
      <c r="T2622" s="3">
        <v>27</v>
      </c>
      <c r="U2622" s="3">
        <v>7.52</v>
      </c>
      <c r="V2622" s="2" t="s">
        <v>855</v>
      </c>
      <c r="W2622" s="2" t="s">
        <v>856</v>
      </c>
      <c r="X2622" s="2" t="s">
        <v>72</v>
      </c>
      <c r="Y2622" s="19" t="str">
        <f>VLOOKUP(G2622,'Verweis Kd-Gruppe'!$A$2:$B$8,2,FALSE)</f>
        <v>EXP</v>
      </c>
      <c r="Z2622" s="19" t="str">
        <f>VLOOKUP(J2622,'Verweis Art-Gruppe'!$A$2:$B$15,2,FALSE)</f>
        <v>Geräte</v>
      </c>
      <c r="AA2622" s="19" t="str">
        <f>VLOOKUP(W2622,'Verweis Vertreter'!$A$2:$B$24,2,FALSE)</f>
        <v>Chahid Drimani</v>
      </c>
      <c r="AB2622" s="12">
        <f t="shared" si="360"/>
        <v>1</v>
      </c>
      <c r="AC2622" s="12">
        <f t="shared" si="365"/>
        <v>332</v>
      </c>
      <c r="AD2622" s="12">
        <f t="shared" si="366"/>
        <v>359</v>
      </c>
      <c r="AE2622" s="12">
        <f t="shared" si="361"/>
        <v>359</v>
      </c>
      <c r="AF2622" s="12">
        <f t="shared" si="362"/>
        <v>27</v>
      </c>
      <c r="AG2622" s="12">
        <f t="shared" si="363"/>
        <v>27</v>
      </c>
      <c r="AH2622" s="9">
        <f t="shared" si="367"/>
        <v>7.5208913649025072E-2</v>
      </c>
      <c r="AI2622" s="14">
        <f>VLOOKUP(E2622,'Verweis Faktor'!$A:$B,2,FALSE)</f>
        <v>1</v>
      </c>
      <c r="AJ2622" s="14"/>
      <c r="AK2622" s="14" t="str">
        <f>IF(AL2622="Ja","Versandkosten",VLOOKUP(E2622,'Verweis Belegart'!$A$2:$B$9,2,FALSE))</f>
        <v>Hardware</v>
      </c>
      <c r="AL2622" s="14" t="str">
        <f t="shared" si="368"/>
        <v>Nein</v>
      </c>
      <c r="AM2622" s="14" t="str">
        <f t="shared" si="364"/>
        <v>Positiv</v>
      </c>
    </row>
    <row r="2623" spans="1:39" ht="17.25" customHeight="1" x14ac:dyDescent="0.35">
      <c r="A2623" s="17">
        <v>14572700</v>
      </c>
      <c r="B2623" s="2" t="s">
        <v>1751</v>
      </c>
      <c r="C2623" s="1">
        <v>2025001</v>
      </c>
      <c r="D2623" s="1">
        <v>2000719</v>
      </c>
      <c r="E2623" s="2" t="s">
        <v>34</v>
      </c>
      <c r="F2623" s="2" t="s">
        <v>182</v>
      </c>
      <c r="G2623" s="2" t="s">
        <v>66</v>
      </c>
      <c r="H2623" s="2" t="s">
        <v>1132</v>
      </c>
      <c r="I2623" s="2" t="s">
        <v>1133</v>
      </c>
      <c r="J2623" s="2" t="s">
        <v>304</v>
      </c>
      <c r="K2623" s="2" t="s">
        <v>485</v>
      </c>
      <c r="L2623" s="2" t="s">
        <v>752</v>
      </c>
      <c r="M2623" s="2" t="s">
        <v>753</v>
      </c>
      <c r="N2623" s="2" t="s">
        <v>200</v>
      </c>
      <c r="O2623" s="3">
        <v>1</v>
      </c>
      <c r="P2623" s="3">
        <v>660</v>
      </c>
      <c r="Q2623" s="3">
        <v>679</v>
      </c>
      <c r="R2623" s="3">
        <v>679</v>
      </c>
      <c r="S2623" s="3">
        <v>19</v>
      </c>
      <c r="T2623" s="3">
        <v>19</v>
      </c>
      <c r="U2623" s="3">
        <v>2.79</v>
      </c>
      <c r="V2623" s="2" t="s">
        <v>855</v>
      </c>
      <c r="W2623" s="2" t="s">
        <v>856</v>
      </c>
      <c r="X2623" s="2" t="s">
        <v>72</v>
      </c>
      <c r="Y2623" s="19" t="str">
        <f>VLOOKUP(G2623,'Verweis Kd-Gruppe'!$A$2:$B$8,2,FALSE)</f>
        <v>EXP</v>
      </c>
      <c r="Z2623" s="19" t="str">
        <f>VLOOKUP(J2623,'Verweis Art-Gruppe'!$A$2:$B$15,2,FALSE)</f>
        <v>Zubehör</v>
      </c>
      <c r="AA2623" s="19" t="str">
        <f>VLOOKUP(W2623,'Verweis Vertreter'!$A$2:$B$24,2,FALSE)</f>
        <v>Chahid Drimani</v>
      </c>
      <c r="AB2623" s="12">
        <f t="shared" si="360"/>
        <v>1</v>
      </c>
      <c r="AC2623" s="12">
        <f t="shared" si="365"/>
        <v>660</v>
      </c>
      <c r="AD2623" s="12">
        <f t="shared" si="366"/>
        <v>679</v>
      </c>
      <c r="AE2623" s="12">
        <f t="shared" si="361"/>
        <v>679</v>
      </c>
      <c r="AF2623" s="12">
        <f t="shared" si="362"/>
        <v>19</v>
      </c>
      <c r="AG2623" s="12">
        <f t="shared" si="363"/>
        <v>19</v>
      </c>
      <c r="AH2623" s="9">
        <f t="shared" si="367"/>
        <v>2.7982326951399118E-2</v>
      </c>
      <c r="AI2623" s="14">
        <f>VLOOKUP(E2623,'Verweis Faktor'!$A:$B,2,FALSE)</f>
        <v>1</v>
      </c>
      <c r="AJ2623" s="14"/>
      <c r="AK2623" s="14" t="str">
        <f>IF(AL2623="Ja","Versandkosten",VLOOKUP(E2623,'Verweis Belegart'!$A$2:$B$9,2,FALSE))</f>
        <v>Hardware</v>
      </c>
      <c r="AL2623" s="14" t="str">
        <f t="shared" si="368"/>
        <v>Nein</v>
      </c>
      <c r="AM2623" s="14" t="str">
        <f t="shared" si="364"/>
        <v>Positiv</v>
      </c>
    </row>
    <row r="2624" spans="1:39" ht="17.25" customHeight="1" x14ac:dyDescent="0.35">
      <c r="A2624" s="17">
        <v>14572700</v>
      </c>
      <c r="B2624" s="2" t="s">
        <v>1751</v>
      </c>
      <c r="C2624" s="1">
        <v>2025001</v>
      </c>
      <c r="D2624" s="1">
        <v>2000719</v>
      </c>
      <c r="E2624" s="2" t="s">
        <v>34</v>
      </c>
      <c r="F2624" s="2" t="s">
        <v>182</v>
      </c>
      <c r="G2624" s="2" t="s">
        <v>66</v>
      </c>
      <c r="H2624" s="2" t="s">
        <v>1132</v>
      </c>
      <c r="I2624" s="2" t="s">
        <v>1133</v>
      </c>
      <c r="J2624" s="2" t="s">
        <v>103</v>
      </c>
      <c r="K2624" s="2" t="s">
        <v>486</v>
      </c>
      <c r="L2624" s="2" t="s">
        <v>758</v>
      </c>
      <c r="M2624" s="2" t="s">
        <v>759</v>
      </c>
      <c r="N2624" s="2" t="s">
        <v>538</v>
      </c>
      <c r="O2624" s="3">
        <v>10</v>
      </c>
      <c r="P2624" s="3">
        <v>291.64530000000002</v>
      </c>
      <c r="Q2624" s="3">
        <v>306</v>
      </c>
      <c r="R2624" s="3">
        <v>3060</v>
      </c>
      <c r="S2624" s="3">
        <v>14.354699999999999</v>
      </c>
      <c r="T2624" s="3">
        <v>143.55000000000001</v>
      </c>
      <c r="U2624" s="3">
        <v>4.6900000000000004</v>
      </c>
      <c r="V2624" s="2" t="s">
        <v>855</v>
      </c>
      <c r="W2624" s="2" t="s">
        <v>856</v>
      </c>
      <c r="X2624" s="2" t="s">
        <v>72</v>
      </c>
      <c r="Y2624" s="19" t="str">
        <f>VLOOKUP(G2624,'Verweis Kd-Gruppe'!$A$2:$B$8,2,FALSE)</f>
        <v>EXP</v>
      </c>
      <c r="Z2624" s="19" t="str">
        <f>VLOOKUP(J2624,'Verweis Art-Gruppe'!$A$2:$B$15,2,FALSE)</f>
        <v>Geräte</v>
      </c>
      <c r="AA2624" s="19" t="str">
        <f>VLOOKUP(W2624,'Verweis Vertreter'!$A$2:$B$24,2,FALSE)</f>
        <v>Chahid Drimani</v>
      </c>
      <c r="AB2624" s="12">
        <f t="shared" si="360"/>
        <v>10</v>
      </c>
      <c r="AC2624" s="12">
        <f t="shared" si="365"/>
        <v>291.64530000000002</v>
      </c>
      <c r="AD2624" s="12">
        <f t="shared" si="366"/>
        <v>306</v>
      </c>
      <c r="AE2624" s="12">
        <f t="shared" si="361"/>
        <v>3060</v>
      </c>
      <c r="AF2624" s="12">
        <f t="shared" si="362"/>
        <v>14.354699999999999</v>
      </c>
      <c r="AG2624" s="12">
        <f t="shared" si="363"/>
        <v>143.55000000000001</v>
      </c>
      <c r="AH2624" s="9">
        <f t="shared" si="367"/>
        <v>4.6911764705882354E-2</v>
      </c>
      <c r="AI2624" s="14">
        <f>VLOOKUP(E2624,'Verweis Faktor'!$A:$B,2,FALSE)</f>
        <v>1</v>
      </c>
      <c r="AJ2624" s="14"/>
      <c r="AK2624" s="14" t="str">
        <f>IF(AL2624="Ja","Versandkosten",VLOOKUP(E2624,'Verweis Belegart'!$A$2:$B$9,2,FALSE))</f>
        <v>Hardware</v>
      </c>
      <c r="AL2624" s="14" t="str">
        <f t="shared" si="368"/>
        <v>Nein</v>
      </c>
      <c r="AM2624" s="14" t="str">
        <f t="shared" si="364"/>
        <v>Positiv</v>
      </c>
    </row>
    <row r="2625" spans="1:39" ht="17.25" customHeight="1" x14ac:dyDescent="0.35">
      <c r="A2625" s="17">
        <v>14572700</v>
      </c>
      <c r="B2625" s="2" t="s">
        <v>1751</v>
      </c>
      <c r="C2625" s="1">
        <v>2025001</v>
      </c>
      <c r="D2625" s="1">
        <v>2000719</v>
      </c>
      <c r="E2625" s="2" t="s">
        <v>34</v>
      </c>
      <c r="F2625" s="2" t="s">
        <v>182</v>
      </c>
      <c r="G2625" s="2" t="s">
        <v>66</v>
      </c>
      <c r="H2625" s="2" t="s">
        <v>1132</v>
      </c>
      <c r="I2625" s="2" t="s">
        <v>1133</v>
      </c>
      <c r="J2625" s="2" t="s">
        <v>103</v>
      </c>
      <c r="K2625" s="2" t="s">
        <v>490</v>
      </c>
      <c r="L2625" s="2" t="s">
        <v>1172</v>
      </c>
      <c r="M2625" s="2" t="s">
        <v>1173</v>
      </c>
      <c r="N2625" s="2" t="s">
        <v>98</v>
      </c>
      <c r="O2625" s="3">
        <v>1</v>
      </c>
      <c r="P2625" s="3">
        <v>165</v>
      </c>
      <c r="Q2625" s="3">
        <v>175</v>
      </c>
      <c r="R2625" s="3">
        <v>175</v>
      </c>
      <c r="S2625" s="3">
        <v>10</v>
      </c>
      <c r="T2625" s="3">
        <v>10</v>
      </c>
      <c r="U2625" s="3">
        <v>5.71</v>
      </c>
      <c r="V2625" s="2" t="s">
        <v>855</v>
      </c>
      <c r="W2625" s="2" t="s">
        <v>856</v>
      </c>
      <c r="X2625" s="2" t="s">
        <v>72</v>
      </c>
      <c r="Y2625" s="19" t="str">
        <f>VLOOKUP(G2625,'Verweis Kd-Gruppe'!$A$2:$B$8,2,FALSE)</f>
        <v>EXP</v>
      </c>
      <c r="Z2625" s="19" t="str">
        <f>VLOOKUP(J2625,'Verweis Art-Gruppe'!$A$2:$B$15,2,FALSE)</f>
        <v>Geräte</v>
      </c>
      <c r="AA2625" s="19" t="str">
        <f>VLOOKUP(W2625,'Verweis Vertreter'!$A$2:$B$24,2,FALSE)</f>
        <v>Chahid Drimani</v>
      </c>
      <c r="AB2625" s="12">
        <f t="shared" si="360"/>
        <v>1</v>
      </c>
      <c r="AC2625" s="12">
        <f t="shared" si="365"/>
        <v>165</v>
      </c>
      <c r="AD2625" s="12">
        <f t="shared" si="366"/>
        <v>175</v>
      </c>
      <c r="AE2625" s="12">
        <f t="shared" si="361"/>
        <v>175</v>
      </c>
      <c r="AF2625" s="12">
        <f t="shared" si="362"/>
        <v>10</v>
      </c>
      <c r="AG2625" s="12">
        <f t="shared" si="363"/>
        <v>10</v>
      </c>
      <c r="AH2625" s="9">
        <f t="shared" si="367"/>
        <v>5.7142857142857141E-2</v>
      </c>
      <c r="AI2625" s="14">
        <f>VLOOKUP(E2625,'Verweis Faktor'!$A:$B,2,FALSE)</f>
        <v>1</v>
      </c>
      <c r="AJ2625" s="14"/>
      <c r="AK2625" s="14" t="str">
        <f>IF(AL2625="Ja","Versandkosten",VLOOKUP(E2625,'Verweis Belegart'!$A$2:$B$9,2,FALSE))</f>
        <v>Hardware</v>
      </c>
      <c r="AL2625" s="14" t="str">
        <f t="shared" si="368"/>
        <v>Nein</v>
      </c>
      <c r="AM2625" s="14" t="str">
        <f t="shared" si="364"/>
        <v>Positiv</v>
      </c>
    </row>
    <row r="2626" spans="1:39" ht="17.25" customHeight="1" x14ac:dyDescent="0.35">
      <c r="A2626" s="17">
        <v>14572700</v>
      </c>
      <c r="B2626" s="2" t="s">
        <v>1751</v>
      </c>
      <c r="C2626" s="1">
        <v>2025001</v>
      </c>
      <c r="D2626" s="1">
        <v>2000719</v>
      </c>
      <c r="E2626" s="2" t="s">
        <v>34</v>
      </c>
      <c r="F2626" s="2" t="s">
        <v>182</v>
      </c>
      <c r="G2626" s="2" t="s">
        <v>66</v>
      </c>
      <c r="H2626" s="2" t="s">
        <v>1132</v>
      </c>
      <c r="I2626" s="2" t="s">
        <v>1133</v>
      </c>
      <c r="J2626" s="2" t="s">
        <v>103</v>
      </c>
      <c r="K2626" s="2" t="s">
        <v>494</v>
      </c>
      <c r="L2626" s="2" t="s">
        <v>754</v>
      </c>
      <c r="M2626" s="2" t="s">
        <v>755</v>
      </c>
      <c r="N2626" s="2" t="s">
        <v>268</v>
      </c>
      <c r="O2626" s="3">
        <v>1</v>
      </c>
      <c r="P2626" s="3">
        <v>1207</v>
      </c>
      <c r="Q2626" s="3">
        <v>1309</v>
      </c>
      <c r="R2626" s="3">
        <v>1309</v>
      </c>
      <c r="S2626" s="3">
        <v>102</v>
      </c>
      <c r="T2626" s="3">
        <v>102</v>
      </c>
      <c r="U2626" s="3">
        <v>7.79</v>
      </c>
      <c r="V2626" s="2" t="s">
        <v>855</v>
      </c>
      <c r="W2626" s="2" t="s">
        <v>856</v>
      </c>
      <c r="X2626" s="2" t="s">
        <v>72</v>
      </c>
      <c r="Y2626" s="19" t="str">
        <f>VLOOKUP(G2626,'Verweis Kd-Gruppe'!$A$2:$B$8,2,FALSE)</f>
        <v>EXP</v>
      </c>
      <c r="Z2626" s="19" t="str">
        <f>VLOOKUP(J2626,'Verweis Art-Gruppe'!$A$2:$B$15,2,FALSE)</f>
        <v>Geräte</v>
      </c>
      <c r="AA2626" s="19" t="str">
        <f>VLOOKUP(W2626,'Verweis Vertreter'!$A$2:$B$24,2,FALSE)</f>
        <v>Chahid Drimani</v>
      </c>
      <c r="AB2626" s="12">
        <f t="shared" si="360"/>
        <v>1</v>
      </c>
      <c r="AC2626" s="12">
        <f t="shared" si="365"/>
        <v>1207</v>
      </c>
      <c r="AD2626" s="12">
        <f t="shared" si="366"/>
        <v>1309</v>
      </c>
      <c r="AE2626" s="12">
        <f t="shared" si="361"/>
        <v>1309</v>
      </c>
      <c r="AF2626" s="12">
        <f t="shared" si="362"/>
        <v>102</v>
      </c>
      <c r="AG2626" s="12">
        <f t="shared" si="363"/>
        <v>102</v>
      </c>
      <c r="AH2626" s="9">
        <f t="shared" si="367"/>
        <v>7.792207792207792E-2</v>
      </c>
      <c r="AI2626" s="14">
        <f>VLOOKUP(E2626,'Verweis Faktor'!$A:$B,2,FALSE)</f>
        <v>1</v>
      </c>
      <c r="AJ2626" s="14"/>
      <c r="AK2626" s="14" t="str">
        <f>IF(AL2626="Ja","Versandkosten",VLOOKUP(E2626,'Verweis Belegart'!$A$2:$B$9,2,FALSE))</f>
        <v>Hardware</v>
      </c>
      <c r="AL2626" s="14" t="str">
        <f t="shared" si="368"/>
        <v>Nein</v>
      </c>
      <c r="AM2626" s="14" t="str">
        <f t="shared" si="364"/>
        <v>Positiv</v>
      </c>
    </row>
    <row r="2627" spans="1:39" ht="17.25" customHeight="1" x14ac:dyDescent="0.35">
      <c r="A2627" s="17">
        <v>14572700</v>
      </c>
      <c r="B2627" s="2" t="s">
        <v>1751</v>
      </c>
      <c r="C2627" s="1">
        <v>2025001</v>
      </c>
      <c r="D2627" s="1">
        <v>2000719</v>
      </c>
      <c r="E2627" s="2" t="s">
        <v>34</v>
      </c>
      <c r="F2627" s="2" t="s">
        <v>182</v>
      </c>
      <c r="G2627" s="2" t="s">
        <v>66</v>
      </c>
      <c r="H2627" s="2" t="s">
        <v>1132</v>
      </c>
      <c r="I2627" s="2" t="s">
        <v>1133</v>
      </c>
      <c r="J2627" s="2" t="s">
        <v>103</v>
      </c>
      <c r="K2627" s="2" t="s">
        <v>498</v>
      </c>
      <c r="L2627" s="2" t="s">
        <v>275</v>
      </c>
      <c r="M2627" s="2" t="s">
        <v>276</v>
      </c>
      <c r="N2627" s="2" t="s">
        <v>271</v>
      </c>
      <c r="O2627" s="3">
        <v>10</v>
      </c>
      <c r="P2627" s="3">
        <v>416</v>
      </c>
      <c r="Q2627" s="3">
        <v>425</v>
      </c>
      <c r="R2627" s="3">
        <v>4250</v>
      </c>
      <c r="S2627" s="3">
        <v>9</v>
      </c>
      <c r="T2627" s="3">
        <v>90</v>
      </c>
      <c r="U2627" s="3">
        <v>2.11</v>
      </c>
      <c r="V2627" s="2" t="s">
        <v>855</v>
      </c>
      <c r="W2627" s="2" t="s">
        <v>856</v>
      </c>
      <c r="X2627" s="2" t="s">
        <v>72</v>
      </c>
      <c r="Y2627" s="19" t="str">
        <f>VLOOKUP(G2627,'Verweis Kd-Gruppe'!$A$2:$B$8,2,FALSE)</f>
        <v>EXP</v>
      </c>
      <c r="Z2627" s="19" t="str">
        <f>VLOOKUP(J2627,'Verweis Art-Gruppe'!$A$2:$B$15,2,FALSE)</f>
        <v>Geräte</v>
      </c>
      <c r="AA2627" s="19" t="str">
        <f>VLOOKUP(W2627,'Verweis Vertreter'!$A$2:$B$24,2,FALSE)</f>
        <v>Chahid Drimani</v>
      </c>
      <c r="AB2627" s="12">
        <f t="shared" ref="AB2627:AB2690" si="369">$AI2627*O2627</f>
        <v>10</v>
      </c>
      <c r="AC2627" s="12">
        <f t="shared" si="365"/>
        <v>416</v>
      </c>
      <c r="AD2627" s="12">
        <f t="shared" si="366"/>
        <v>425</v>
      </c>
      <c r="AE2627" s="12">
        <f t="shared" ref="AE2627:AE2690" si="370">$AI2627*R2627</f>
        <v>4250</v>
      </c>
      <c r="AF2627" s="12">
        <f t="shared" ref="AF2627:AF2690" si="371">$AI2627*S2627</f>
        <v>9</v>
      </c>
      <c r="AG2627" s="12">
        <f t="shared" ref="AG2627:AG2690" si="372">$AI2627*T2627</f>
        <v>90</v>
      </c>
      <c r="AH2627" s="9">
        <f t="shared" si="367"/>
        <v>2.1176470588235293E-2</v>
      </c>
      <c r="AI2627" s="14">
        <f>VLOOKUP(E2627,'Verweis Faktor'!$A:$B,2,FALSE)</f>
        <v>1</v>
      </c>
      <c r="AJ2627" s="14"/>
      <c r="AK2627" s="14" t="str">
        <f>IF(AL2627="Ja","Versandkosten",VLOOKUP(E2627,'Verweis Belegart'!$A$2:$B$9,2,FALSE))</f>
        <v>Hardware</v>
      </c>
      <c r="AL2627" s="14" t="str">
        <f t="shared" si="368"/>
        <v>Nein</v>
      </c>
      <c r="AM2627" s="14" t="str">
        <f t="shared" ref="AM2627:AM2690" si="373">IF(AG2627&lt;0,"Negativ","Positiv")</f>
        <v>Positiv</v>
      </c>
    </row>
    <row r="2628" spans="1:39" ht="17.25" customHeight="1" x14ac:dyDescent="0.35">
      <c r="A2628" s="17">
        <v>14572700</v>
      </c>
      <c r="B2628" s="2" t="s">
        <v>1751</v>
      </c>
      <c r="C2628" s="1">
        <v>2025001</v>
      </c>
      <c r="D2628" s="1">
        <v>2000719</v>
      </c>
      <c r="E2628" s="2" t="s">
        <v>34</v>
      </c>
      <c r="F2628" s="2" t="s">
        <v>182</v>
      </c>
      <c r="G2628" s="2" t="s">
        <v>66</v>
      </c>
      <c r="H2628" s="2" t="s">
        <v>1132</v>
      </c>
      <c r="I2628" s="2" t="s">
        <v>1133</v>
      </c>
      <c r="J2628" s="2" t="s">
        <v>103</v>
      </c>
      <c r="K2628" s="2" t="s">
        <v>499</v>
      </c>
      <c r="L2628" s="2" t="s">
        <v>134</v>
      </c>
      <c r="M2628" s="2" t="s">
        <v>135</v>
      </c>
      <c r="N2628" s="2" t="s">
        <v>136</v>
      </c>
      <c r="O2628" s="3">
        <v>1</v>
      </c>
      <c r="P2628" s="3">
        <v>189</v>
      </c>
      <c r="Q2628" s="3">
        <v>199</v>
      </c>
      <c r="R2628" s="3">
        <v>199</v>
      </c>
      <c r="S2628" s="3">
        <v>10</v>
      </c>
      <c r="T2628" s="3">
        <v>10</v>
      </c>
      <c r="U2628" s="3">
        <v>5.0199999999999996</v>
      </c>
      <c r="V2628" s="2" t="s">
        <v>855</v>
      </c>
      <c r="W2628" s="2" t="s">
        <v>856</v>
      </c>
      <c r="X2628" s="2" t="s">
        <v>72</v>
      </c>
      <c r="Y2628" s="19" t="str">
        <f>VLOOKUP(G2628,'Verweis Kd-Gruppe'!$A$2:$B$8,2,FALSE)</f>
        <v>EXP</v>
      </c>
      <c r="Z2628" s="19" t="str">
        <f>VLOOKUP(J2628,'Verweis Art-Gruppe'!$A$2:$B$15,2,FALSE)</f>
        <v>Geräte</v>
      </c>
      <c r="AA2628" s="19" t="str">
        <f>VLOOKUP(W2628,'Verweis Vertreter'!$A$2:$B$24,2,FALSE)</f>
        <v>Chahid Drimani</v>
      </c>
      <c r="AB2628" s="12">
        <f t="shared" si="369"/>
        <v>1</v>
      </c>
      <c r="AC2628" s="12">
        <f t="shared" ref="AC2628:AC2691" si="374">P2628</f>
        <v>189</v>
      </c>
      <c r="AD2628" s="12">
        <f t="shared" ref="AD2628:AD2691" si="375">Q2628</f>
        <v>199</v>
      </c>
      <c r="AE2628" s="12">
        <f t="shared" si="370"/>
        <v>199</v>
      </c>
      <c r="AF2628" s="12">
        <f t="shared" si="371"/>
        <v>10</v>
      </c>
      <c r="AG2628" s="12">
        <f t="shared" si="372"/>
        <v>10</v>
      </c>
      <c r="AH2628" s="9">
        <f t="shared" ref="AH2628:AH2691" si="376">IF(AF2628=0,0,AG2628/AE2628*AI2628)</f>
        <v>5.0251256281407038E-2</v>
      </c>
      <c r="AI2628" s="14">
        <f>VLOOKUP(E2628,'Verweis Faktor'!$A:$B,2,FALSE)</f>
        <v>1</v>
      </c>
      <c r="AJ2628" s="14"/>
      <c r="AK2628" s="14" t="str">
        <f>IF(AL2628="Ja","Versandkosten",VLOOKUP(E2628,'Verweis Belegart'!$A$2:$B$9,2,FALSE))</f>
        <v>Hardware</v>
      </c>
      <c r="AL2628" s="14" t="str">
        <f t="shared" ref="AL2628:AL2691" si="377">IF(ISNUMBER(FIND("Versandkosten",M2628)),"Ja","Nein")</f>
        <v>Nein</v>
      </c>
      <c r="AM2628" s="14" t="str">
        <f t="shared" si="373"/>
        <v>Positiv</v>
      </c>
    </row>
    <row r="2629" spans="1:39" ht="17.25" customHeight="1" x14ac:dyDescent="0.35">
      <c r="A2629" s="17">
        <v>14572700</v>
      </c>
      <c r="B2629" s="2" t="s">
        <v>1751</v>
      </c>
      <c r="C2629" s="1">
        <v>2025001</v>
      </c>
      <c r="D2629" s="1">
        <v>2000719</v>
      </c>
      <c r="E2629" s="2" t="s">
        <v>34</v>
      </c>
      <c r="F2629" s="2" t="s">
        <v>182</v>
      </c>
      <c r="G2629" s="2" t="s">
        <v>66</v>
      </c>
      <c r="H2629" s="2" t="s">
        <v>1132</v>
      </c>
      <c r="I2629" s="2" t="s">
        <v>1133</v>
      </c>
      <c r="J2629" s="2" t="s">
        <v>103</v>
      </c>
      <c r="K2629" s="2" t="s">
        <v>503</v>
      </c>
      <c r="L2629" s="2" t="s">
        <v>339</v>
      </c>
      <c r="M2629" s="2" t="s">
        <v>340</v>
      </c>
      <c r="N2629" s="2" t="s">
        <v>341</v>
      </c>
      <c r="O2629" s="3">
        <v>1</v>
      </c>
      <c r="P2629" s="3">
        <v>304.62150000000003</v>
      </c>
      <c r="Q2629" s="3">
        <v>315</v>
      </c>
      <c r="R2629" s="3">
        <v>315</v>
      </c>
      <c r="S2629" s="3">
        <v>10.378500000000001</v>
      </c>
      <c r="T2629" s="3">
        <v>10.38</v>
      </c>
      <c r="U2629" s="3">
        <v>3.29</v>
      </c>
      <c r="V2629" s="2" t="s">
        <v>855</v>
      </c>
      <c r="W2629" s="2" t="s">
        <v>856</v>
      </c>
      <c r="X2629" s="2" t="s">
        <v>72</v>
      </c>
      <c r="Y2629" s="19" t="str">
        <f>VLOOKUP(G2629,'Verweis Kd-Gruppe'!$A$2:$B$8,2,FALSE)</f>
        <v>EXP</v>
      </c>
      <c r="Z2629" s="19" t="str">
        <f>VLOOKUP(J2629,'Verweis Art-Gruppe'!$A$2:$B$15,2,FALSE)</f>
        <v>Geräte</v>
      </c>
      <c r="AA2629" s="19" t="str">
        <f>VLOOKUP(W2629,'Verweis Vertreter'!$A$2:$B$24,2,FALSE)</f>
        <v>Chahid Drimani</v>
      </c>
      <c r="AB2629" s="12">
        <f t="shared" si="369"/>
        <v>1</v>
      </c>
      <c r="AC2629" s="12">
        <f t="shared" si="374"/>
        <v>304.62150000000003</v>
      </c>
      <c r="AD2629" s="12">
        <f t="shared" si="375"/>
        <v>315</v>
      </c>
      <c r="AE2629" s="12">
        <f t="shared" si="370"/>
        <v>315</v>
      </c>
      <c r="AF2629" s="12">
        <f t="shared" si="371"/>
        <v>10.378500000000001</v>
      </c>
      <c r="AG2629" s="12">
        <f t="shared" si="372"/>
        <v>10.38</v>
      </c>
      <c r="AH2629" s="9">
        <f t="shared" si="376"/>
        <v>3.2952380952380955E-2</v>
      </c>
      <c r="AI2629" s="14">
        <f>VLOOKUP(E2629,'Verweis Faktor'!$A:$B,2,FALSE)</f>
        <v>1</v>
      </c>
      <c r="AJ2629" s="14"/>
      <c r="AK2629" s="14" t="str">
        <f>IF(AL2629="Ja","Versandkosten",VLOOKUP(E2629,'Verweis Belegart'!$A$2:$B$9,2,FALSE))</f>
        <v>Hardware</v>
      </c>
      <c r="AL2629" s="14" t="str">
        <f t="shared" si="377"/>
        <v>Nein</v>
      </c>
      <c r="AM2629" s="14" t="str">
        <f t="shared" si="373"/>
        <v>Positiv</v>
      </c>
    </row>
    <row r="2630" spans="1:39" ht="17.25" customHeight="1" x14ac:dyDescent="0.35">
      <c r="A2630" s="17">
        <v>14572700</v>
      </c>
      <c r="B2630" s="2" t="s">
        <v>1751</v>
      </c>
      <c r="C2630" s="1">
        <v>2025001</v>
      </c>
      <c r="D2630" s="1">
        <v>2000719</v>
      </c>
      <c r="E2630" s="2" t="s">
        <v>34</v>
      </c>
      <c r="F2630" s="2" t="s">
        <v>182</v>
      </c>
      <c r="G2630" s="2" t="s">
        <v>66</v>
      </c>
      <c r="H2630" s="2" t="s">
        <v>1132</v>
      </c>
      <c r="I2630" s="2" t="s">
        <v>1133</v>
      </c>
      <c r="J2630" s="2" t="s">
        <v>103</v>
      </c>
      <c r="K2630" s="2" t="s">
        <v>507</v>
      </c>
      <c r="L2630" s="2" t="s">
        <v>277</v>
      </c>
      <c r="M2630" s="2" t="s">
        <v>278</v>
      </c>
      <c r="N2630" s="2" t="s">
        <v>48</v>
      </c>
      <c r="O2630" s="3">
        <v>2</v>
      </c>
      <c r="P2630" s="3">
        <v>253.2636</v>
      </c>
      <c r="Q2630" s="3">
        <v>267</v>
      </c>
      <c r="R2630" s="3">
        <v>534</v>
      </c>
      <c r="S2630" s="3">
        <v>13.7364</v>
      </c>
      <c r="T2630" s="3">
        <v>27.47</v>
      </c>
      <c r="U2630" s="3">
        <v>5.14</v>
      </c>
      <c r="V2630" s="2" t="s">
        <v>855</v>
      </c>
      <c r="W2630" s="2" t="s">
        <v>856</v>
      </c>
      <c r="X2630" s="2" t="s">
        <v>72</v>
      </c>
      <c r="Y2630" s="19" t="str">
        <f>VLOOKUP(G2630,'Verweis Kd-Gruppe'!$A$2:$B$8,2,FALSE)</f>
        <v>EXP</v>
      </c>
      <c r="Z2630" s="19" t="str">
        <f>VLOOKUP(J2630,'Verweis Art-Gruppe'!$A$2:$B$15,2,FALSE)</f>
        <v>Geräte</v>
      </c>
      <c r="AA2630" s="19" t="str">
        <f>VLOOKUP(W2630,'Verweis Vertreter'!$A$2:$B$24,2,FALSE)</f>
        <v>Chahid Drimani</v>
      </c>
      <c r="AB2630" s="12">
        <f t="shared" si="369"/>
        <v>2</v>
      </c>
      <c r="AC2630" s="12">
        <f t="shared" si="374"/>
        <v>253.2636</v>
      </c>
      <c r="AD2630" s="12">
        <f t="shared" si="375"/>
        <v>267</v>
      </c>
      <c r="AE2630" s="12">
        <f t="shared" si="370"/>
        <v>534</v>
      </c>
      <c r="AF2630" s="12">
        <f t="shared" si="371"/>
        <v>13.7364</v>
      </c>
      <c r="AG2630" s="12">
        <f t="shared" si="372"/>
        <v>27.47</v>
      </c>
      <c r="AH2630" s="9">
        <f t="shared" si="376"/>
        <v>5.1441947565543072E-2</v>
      </c>
      <c r="AI2630" s="14">
        <f>VLOOKUP(E2630,'Verweis Faktor'!$A:$B,2,FALSE)</f>
        <v>1</v>
      </c>
      <c r="AJ2630" s="14"/>
      <c r="AK2630" s="14" t="str">
        <f>IF(AL2630="Ja","Versandkosten",VLOOKUP(E2630,'Verweis Belegart'!$A$2:$B$9,2,FALSE))</f>
        <v>Hardware</v>
      </c>
      <c r="AL2630" s="14" t="str">
        <f t="shared" si="377"/>
        <v>Nein</v>
      </c>
      <c r="AM2630" s="14" t="str">
        <f t="shared" si="373"/>
        <v>Positiv</v>
      </c>
    </row>
    <row r="2631" spans="1:39" ht="17.25" customHeight="1" x14ac:dyDescent="0.35">
      <c r="A2631" s="17">
        <v>14572700</v>
      </c>
      <c r="B2631" s="2" t="s">
        <v>1751</v>
      </c>
      <c r="C2631" s="1">
        <v>2025001</v>
      </c>
      <c r="D2631" s="1">
        <v>2000719</v>
      </c>
      <c r="E2631" s="2" t="s">
        <v>34</v>
      </c>
      <c r="F2631" s="2" t="s">
        <v>182</v>
      </c>
      <c r="G2631" s="2" t="s">
        <v>66</v>
      </c>
      <c r="H2631" s="2" t="s">
        <v>1132</v>
      </c>
      <c r="I2631" s="2" t="s">
        <v>1133</v>
      </c>
      <c r="J2631" s="2" t="s">
        <v>103</v>
      </c>
      <c r="K2631" s="2" t="s">
        <v>511</v>
      </c>
      <c r="L2631" s="2" t="s">
        <v>1698</v>
      </c>
      <c r="M2631" s="2" t="s">
        <v>1699</v>
      </c>
      <c r="N2631" s="2" t="s">
        <v>1040</v>
      </c>
      <c r="O2631" s="3">
        <v>1</v>
      </c>
      <c r="P2631" s="3">
        <v>1127.0915</v>
      </c>
      <c r="Q2631" s="3">
        <v>1105</v>
      </c>
      <c r="R2631" s="3">
        <v>1105</v>
      </c>
      <c r="S2631" s="3">
        <v>-22.0915</v>
      </c>
      <c r="T2631" s="3">
        <v>-22.09</v>
      </c>
      <c r="U2631" s="3">
        <v>-1.99</v>
      </c>
      <c r="V2631" s="2" t="s">
        <v>855</v>
      </c>
      <c r="W2631" s="2" t="s">
        <v>856</v>
      </c>
      <c r="X2631" s="2" t="s">
        <v>72</v>
      </c>
      <c r="Y2631" s="19" t="str">
        <f>VLOOKUP(G2631,'Verweis Kd-Gruppe'!$A$2:$B$8,2,FALSE)</f>
        <v>EXP</v>
      </c>
      <c r="Z2631" s="19" t="str">
        <f>VLOOKUP(J2631,'Verweis Art-Gruppe'!$A$2:$B$15,2,FALSE)</f>
        <v>Geräte</v>
      </c>
      <c r="AA2631" s="19" t="str">
        <f>VLOOKUP(W2631,'Verweis Vertreter'!$A$2:$B$24,2,FALSE)</f>
        <v>Chahid Drimani</v>
      </c>
      <c r="AB2631" s="12">
        <f t="shared" si="369"/>
        <v>1</v>
      </c>
      <c r="AC2631" s="12">
        <f t="shared" si="374"/>
        <v>1127.0915</v>
      </c>
      <c r="AD2631" s="12">
        <f t="shared" si="375"/>
        <v>1105</v>
      </c>
      <c r="AE2631" s="12">
        <f t="shared" si="370"/>
        <v>1105</v>
      </c>
      <c r="AF2631" s="12">
        <f t="shared" si="371"/>
        <v>-22.0915</v>
      </c>
      <c r="AG2631" s="12">
        <f t="shared" si="372"/>
        <v>-22.09</v>
      </c>
      <c r="AH2631" s="9">
        <f t="shared" si="376"/>
        <v>-1.9990950226244343E-2</v>
      </c>
      <c r="AI2631" s="14">
        <f>VLOOKUP(E2631,'Verweis Faktor'!$A:$B,2,FALSE)</f>
        <v>1</v>
      </c>
      <c r="AJ2631" s="14"/>
      <c r="AK2631" s="14" t="str">
        <f>IF(AL2631="Ja","Versandkosten",VLOOKUP(E2631,'Verweis Belegart'!$A$2:$B$9,2,FALSE))</f>
        <v>Hardware</v>
      </c>
      <c r="AL2631" s="14" t="str">
        <f t="shared" si="377"/>
        <v>Nein</v>
      </c>
      <c r="AM2631" s="14" t="str">
        <f t="shared" si="373"/>
        <v>Negativ</v>
      </c>
    </row>
    <row r="2632" spans="1:39" ht="17.25" customHeight="1" x14ac:dyDescent="0.35">
      <c r="A2632" s="17">
        <v>14572700</v>
      </c>
      <c r="B2632" s="2" t="s">
        <v>1751</v>
      </c>
      <c r="C2632" s="1">
        <v>2025001</v>
      </c>
      <c r="D2632" s="1">
        <v>2000719</v>
      </c>
      <c r="E2632" s="2" t="s">
        <v>34</v>
      </c>
      <c r="F2632" s="2" t="s">
        <v>182</v>
      </c>
      <c r="G2632" s="2" t="s">
        <v>66</v>
      </c>
      <c r="H2632" s="2" t="s">
        <v>1132</v>
      </c>
      <c r="I2632" s="2" t="s">
        <v>1133</v>
      </c>
      <c r="J2632" s="2" t="s">
        <v>103</v>
      </c>
      <c r="K2632" s="2" t="s">
        <v>512</v>
      </c>
      <c r="L2632" s="2" t="s">
        <v>677</v>
      </c>
      <c r="M2632" s="2" t="s">
        <v>678</v>
      </c>
      <c r="N2632" s="2" t="s">
        <v>679</v>
      </c>
      <c r="O2632" s="3">
        <v>1</v>
      </c>
      <c r="P2632" s="3">
        <v>90.019599999999997</v>
      </c>
      <c r="Q2632" s="3">
        <v>97</v>
      </c>
      <c r="R2632" s="3">
        <v>97</v>
      </c>
      <c r="S2632" s="3">
        <v>6.9804000000000004</v>
      </c>
      <c r="T2632" s="3">
        <v>6.98</v>
      </c>
      <c r="U2632" s="3">
        <v>7.19</v>
      </c>
      <c r="V2632" s="2" t="s">
        <v>855</v>
      </c>
      <c r="W2632" s="2" t="s">
        <v>856</v>
      </c>
      <c r="X2632" s="2" t="s">
        <v>72</v>
      </c>
      <c r="Y2632" s="19" t="str">
        <f>VLOOKUP(G2632,'Verweis Kd-Gruppe'!$A$2:$B$8,2,FALSE)</f>
        <v>EXP</v>
      </c>
      <c r="Z2632" s="19" t="str">
        <f>VLOOKUP(J2632,'Verweis Art-Gruppe'!$A$2:$B$15,2,FALSE)</f>
        <v>Geräte</v>
      </c>
      <c r="AA2632" s="19" t="str">
        <f>VLOOKUP(W2632,'Verweis Vertreter'!$A$2:$B$24,2,FALSE)</f>
        <v>Chahid Drimani</v>
      </c>
      <c r="AB2632" s="12">
        <f t="shared" si="369"/>
        <v>1</v>
      </c>
      <c r="AC2632" s="12">
        <f t="shared" si="374"/>
        <v>90.019599999999997</v>
      </c>
      <c r="AD2632" s="12">
        <f t="shared" si="375"/>
        <v>97</v>
      </c>
      <c r="AE2632" s="12">
        <f t="shared" si="370"/>
        <v>97</v>
      </c>
      <c r="AF2632" s="12">
        <f t="shared" si="371"/>
        <v>6.9804000000000004</v>
      </c>
      <c r="AG2632" s="12">
        <f t="shared" si="372"/>
        <v>6.98</v>
      </c>
      <c r="AH2632" s="9">
        <f t="shared" si="376"/>
        <v>7.1958762886597943E-2</v>
      </c>
      <c r="AI2632" s="14">
        <f>VLOOKUP(E2632,'Verweis Faktor'!$A:$B,2,FALSE)</f>
        <v>1</v>
      </c>
      <c r="AJ2632" s="14"/>
      <c r="AK2632" s="14" t="str">
        <f>IF(AL2632="Ja","Versandkosten",VLOOKUP(E2632,'Verweis Belegart'!$A$2:$B$9,2,FALSE))</f>
        <v>Hardware</v>
      </c>
      <c r="AL2632" s="14" t="str">
        <f t="shared" si="377"/>
        <v>Nein</v>
      </c>
      <c r="AM2632" s="14" t="str">
        <f t="shared" si="373"/>
        <v>Positiv</v>
      </c>
    </row>
    <row r="2633" spans="1:39" ht="17.25" customHeight="1" x14ac:dyDescent="0.35">
      <c r="A2633" s="17">
        <v>14572700</v>
      </c>
      <c r="B2633" s="2" t="s">
        <v>1751</v>
      </c>
      <c r="C2633" s="1">
        <v>2025001</v>
      </c>
      <c r="D2633" s="1">
        <v>2000719</v>
      </c>
      <c r="E2633" s="2" t="s">
        <v>34</v>
      </c>
      <c r="F2633" s="2" t="s">
        <v>182</v>
      </c>
      <c r="G2633" s="2" t="s">
        <v>66</v>
      </c>
      <c r="H2633" s="2" t="s">
        <v>1132</v>
      </c>
      <c r="I2633" s="2" t="s">
        <v>1133</v>
      </c>
      <c r="J2633" s="2" t="s">
        <v>103</v>
      </c>
      <c r="K2633" s="2" t="s">
        <v>516</v>
      </c>
      <c r="L2633" s="2" t="s">
        <v>402</v>
      </c>
      <c r="M2633" s="2" t="s">
        <v>403</v>
      </c>
      <c r="N2633" s="2" t="s">
        <v>404</v>
      </c>
      <c r="O2633" s="3">
        <v>1</v>
      </c>
      <c r="P2633" s="3">
        <v>233.6053</v>
      </c>
      <c r="Q2633" s="3">
        <v>245</v>
      </c>
      <c r="R2633" s="3">
        <v>245</v>
      </c>
      <c r="S2633" s="3">
        <v>11.3947</v>
      </c>
      <c r="T2633" s="3">
        <v>11.39</v>
      </c>
      <c r="U2633" s="3">
        <v>4.6500000000000004</v>
      </c>
      <c r="V2633" s="2" t="s">
        <v>855</v>
      </c>
      <c r="W2633" s="2" t="s">
        <v>856</v>
      </c>
      <c r="X2633" s="2" t="s">
        <v>72</v>
      </c>
      <c r="Y2633" s="19" t="str">
        <f>VLOOKUP(G2633,'Verweis Kd-Gruppe'!$A$2:$B$8,2,FALSE)</f>
        <v>EXP</v>
      </c>
      <c r="Z2633" s="19" t="str">
        <f>VLOOKUP(J2633,'Verweis Art-Gruppe'!$A$2:$B$15,2,FALSE)</f>
        <v>Geräte</v>
      </c>
      <c r="AA2633" s="19" t="str">
        <f>VLOOKUP(W2633,'Verweis Vertreter'!$A$2:$B$24,2,FALSE)</f>
        <v>Chahid Drimani</v>
      </c>
      <c r="AB2633" s="12">
        <f t="shared" si="369"/>
        <v>1</v>
      </c>
      <c r="AC2633" s="12">
        <f t="shared" si="374"/>
        <v>233.6053</v>
      </c>
      <c r="AD2633" s="12">
        <f t="shared" si="375"/>
        <v>245</v>
      </c>
      <c r="AE2633" s="12">
        <f t="shared" si="370"/>
        <v>245</v>
      </c>
      <c r="AF2633" s="12">
        <f t="shared" si="371"/>
        <v>11.3947</v>
      </c>
      <c r="AG2633" s="12">
        <f t="shared" si="372"/>
        <v>11.39</v>
      </c>
      <c r="AH2633" s="9">
        <f t="shared" si="376"/>
        <v>4.6489795918367348E-2</v>
      </c>
      <c r="AI2633" s="14">
        <f>VLOOKUP(E2633,'Verweis Faktor'!$A:$B,2,FALSE)</f>
        <v>1</v>
      </c>
      <c r="AJ2633" s="14"/>
      <c r="AK2633" s="14" t="str">
        <f>IF(AL2633="Ja","Versandkosten",VLOOKUP(E2633,'Verweis Belegart'!$A$2:$B$9,2,FALSE))</f>
        <v>Hardware</v>
      </c>
      <c r="AL2633" s="14" t="str">
        <f t="shared" si="377"/>
        <v>Nein</v>
      </c>
      <c r="AM2633" s="14" t="str">
        <f t="shared" si="373"/>
        <v>Positiv</v>
      </c>
    </row>
    <row r="2634" spans="1:39" ht="17.25" customHeight="1" x14ac:dyDescent="0.35">
      <c r="A2634" s="17">
        <v>14572700</v>
      </c>
      <c r="B2634" s="2" t="s">
        <v>1751</v>
      </c>
      <c r="C2634" s="1">
        <v>2025001</v>
      </c>
      <c r="D2634" s="1">
        <v>2000719</v>
      </c>
      <c r="E2634" s="2" t="s">
        <v>34</v>
      </c>
      <c r="F2634" s="2" t="s">
        <v>182</v>
      </c>
      <c r="G2634" s="2" t="s">
        <v>66</v>
      </c>
      <c r="H2634" s="2" t="s">
        <v>1132</v>
      </c>
      <c r="I2634" s="2" t="s">
        <v>1133</v>
      </c>
      <c r="J2634" s="2" t="s">
        <v>103</v>
      </c>
      <c r="K2634" s="2" t="s">
        <v>517</v>
      </c>
      <c r="L2634" s="2" t="s">
        <v>737</v>
      </c>
      <c r="M2634" s="2" t="s">
        <v>738</v>
      </c>
      <c r="N2634" s="2" t="s">
        <v>274</v>
      </c>
      <c r="O2634" s="3">
        <v>5</v>
      </c>
      <c r="P2634" s="3">
        <v>1087</v>
      </c>
      <c r="Q2634" s="3">
        <v>1116</v>
      </c>
      <c r="R2634" s="3">
        <v>5580</v>
      </c>
      <c r="S2634" s="3">
        <v>29</v>
      </c>
      <c r="T2634" s="3">
        <v>145</v>
      </c>
      <c r="U2634" s="3">
        <v>2.59</v>
      </c>
      <c r="V2634" s="2" t="s">
        <v>855</v>
      </c>
      <c r="W2634" s="2" t="s">
        <v>856</v>
      </c>
      <c r="X2634" s="2" t="s">
        <v>72</v>
      </c>
      <c r="Y2634" s="19" t="str">
        <f>VLOOKUP(G2634,'Verweis Kd-Gruppe'!$A$2:$B$8,2,FALSE)</f>
        <v>EXP</v>
      </c>
      <c r="Z2634" s="19" t="str">
        <f>VLOOKUP(J2634,'Verweis Art-Gruppe'!$A$2:$B$15,2,FALSE)</f>
        <v>Geräte</v>
      </c>
      <c r="AA2634" s="19" t="str">
        <f>VLOOKUP(W2634,'Verweis Vertreter'!$A$2:$B$24,2,FALSE)</f>
        <v>Chahid Drimani</v>
      </c>
      <c r="AB2634" s="12">
        <f t="shared" si="369"/>
        <v>5</v>
      </c>
      <c r="AC2634" s="12">
        <f t="shared" si="374"/>
        <v>1087</v>
      </c>
      <c r="AD2634" s="12">
        <f t="shared" si="375"/>
        <v>1116</v>
      </c>
      <c r="AE2634" s="12">
        <f t="shared" si="370"/>
        <v>5580</v>
      </c>
      <c r="AF2634" s="12">
        <f t="shared" si="371"/>
        <v>29</v>
      </c>
      <c r="AG2634" s="12">
        <f t="shared" si="372"/>
        <v>145</v>
      </c>
      <c r="AH2634" s="9">
        <f t="shared" si="376"/>
        <v>2.5985663082437275E-2</v>
      </c>
      <c r="AI2634" s="14">
        <f>VLOOKUP(E2634,'Verweis Faktor'!$A:$B,2,FALSE)</f>
        <v>1</v>
      </c>
      <c r="AJ2634" s="14"/>
      <c r="AK2634" s="14" t="str">
        <f>IF(AL2634="Ja","Versandkosten",VLOOKUP(E2634,'Verweis Belegart'!$A$2:$B$9,2,FALSE))</f>
        <v>Hardware</v>
      </c>
      <c r="AL2634" s="14" t="str">
        <f t="shared" si="377"/>
        <v>Nein</v>
      </c>
      <c r="AM2634" s="14" t="str">
        <f t="shared" si="373"/>
        <v>Positiv</v>
      </c>
    </row>
    <row r="2635" spans="1:39" ht="17.25" customHeight="1" x14ac:dyDescent="0.35">
      <c r="A2635" s="17">
        <v>14572700</v>
      </c>
      <c r="B2635" s="2" t="s">
        <v>1751</v>
      </c>
      <c r="C2635" s="1">
        <v>2025001</v>
      </c>
      <c r="D2635" s="1">
        <v>2000719</v>
      </c>
      <c r="E2635" s="2" t="s">
        <v>34</v>
      </c>
      <c r="F2635" s="2" t="s">
        <v>182</v>
      </c>
      <c r="G2635" s="2" t="s">
        <v>66</v>
      </c>
      <c r="H2635" s="2" t="s">
        <v>1132</v>
      </c>
      <c r="I2635" s="2" t="s">
        <v>1133</v>
      </c>
      <c r="J2635" s="2" t="s">
        <v>103</v>
      </c>
      <c r="K2635" s="2" t="s">
        <v>518</v>
      </c>
      <c r="L2635" s="2" t="s">
        <v>1038</v>
      </c>
      <c r="M2635" s="2" t="s">
        <v>1039</v>
      </c>
      <c r="N2635" s="2" t="s">
        <v>1040</v>
      </c>
      <c r="O2635" s="3">
        <v>1</v>
      </c>
      <c r="P2635" s="3">
        <v>1106.2745</v>
      </c>
      <c r="Q2635" s="3">
        <v>1105</v>
      </c>
      <c r="R2635" s="3">
        <v>1105</v>
      </c>
      <c r="S2635" s="3">
        <v>-1.2745</v>
      </c>
      <c r="T2635" s="3">
        <v>-1.27</v>
      </c>
      <c r="U2635" s="3">
        <v>-0.11</v>
      </c>
      <c r="V2635" s="2" t="s">
        <v>855</v>
      </c>
      <c r="W2635" s="2" t="s">
        <v>856</v>
      </c>
      <c r="X2635" s="2" t="s">
        <v>72</v>
      </c>
      <c r="Y2635" s="19" t="str">
        <f>VLOOKUP(G2635,'Verweis Kd-Gruppe'!$A$2:$B$8,2,FALSE)</f>
        <v>EXP</v>
      </c>
      <c r="Z2635" s="19" t="str">
        <f>VLOOKUP(J2635,'Verweis Art-Gruppe'!$A$2:$B$15,2,FALSE)</f>
        <v>Geräte</v>
      </c>
      <c r="AA2635" s="19" t="str">
        <f>VLOOKUP(W2635,'Verweis Vertreter'!$A$2:$B$24,2,FALSE)</f>
        <v>Chahid Drimani</v>
      </c>
      <c r="AB2635" s="12">
        <f t="shared" si="369"/>
        <v>1</v>
      </c>
      <c r="AC2635" s="12">
        <f t="shared" si="374"/>
        <v>1106.2745</v>
      </c>
      <c r="AD2635" s="12">
        <f t="shared" si="375"/>
        <v>1105</v>
      </c>
      <c r="AE2635" s="12">
        <f t="shared" si="370"/>
        <v>1105</v>
      </c>
      <c r="AF2635" s="12">
        <f t="shared" si="371"/>
        <v>-1.2745</v>
      </c>
      <c r="AG2635" s="12">
        <f t="shared" si="372"/>
        <v>-1.27</v>
      </c>
      <c r="AH2635" s="9">
        <f t="shared" si="376"/>
        <v>-1.1493212669683257E-3</v>
      </c>
      <c r="AI2635" s="14">
        <f>VLOOKUP(E2635,'Verweis Faktor'!$A:$B,2,FALSE)</f>
        <v>1</v>
      </c>
      <c r="AJ2635" s="14"/>
      <c r="AK2635" s="14" t="str">
        <f>IF(AL2635="Ja","Versandkosten",VLOOKUP(E2635,'Verweis Belegart'!$A$2:$B$9,2,FALSE))</f>
        <v>Hardware</v>
      </c>
      <c r="AL2635" s="14" t="str">
        <f t="shared" si="377"/>
        <v>Nein</v>
      </c>
      <c r="AM2635" s="14" t="str">
        <f t="shared" si="373"/>
        <v>Negativ</v>
      </c>
    </row>
    <row r="2636" spans="1:39" ht="17.25" customHeight="1" x14ac:dyDescent="0.35">
      <c r="A2636" s="17">
        <v>14572700</v>
      </c>
      <c r="B2636" s="2" t="s">
        <v>1751</v>
      </c>
      <c r="C2636" s="1">
        <v>2025001</v>
      </c>
      <c r="D2636" s="1">
        <v>2000719</v>
      </c>
      <c r="E2636" s="2" t="s">
        <v>34</v>
      </c>
      <c r="F2636" s="2" t="s">
        <v>182</v>
      </c>
      <c r="G2636" s="2" t="s">
        <v>66</v>
      </c>
      <c r="H2636" s="2" t="s">
        <v>1132</v>
      </c>
      <c r="I2636" s="2" t="s">
        <v>1133</v>
      </c>
      <c r="J2636" s="2" t="s">
        <v>103</v>
      </c>
      <c r="K2636" s="2" t="s">
        <v>519</v>
      </c>
      <c r="L2636" s="2" t="s">
        <v>279</v>
      </c>
      <c r="M2636" s="2" t="s">
        <v>280</v>
      </c>
      <c r="N2636" s="2" t="s">
        <v>271</v>
      </c>
      <c r="O2636" s="3">
        <v>3</v>
      </c>
      <c r="P2636" s="3">
        <v>411.96159999999998</v>
      </c>
      <c r="Q2636" s="3">
        <v>425</v>
      </c>
      <c r="R2636" s="3">
        <v>1275</v>
      </c>
      <c r="S2636" s="3">
        <v>13.038399999999999</v>
      </c>
      <c r="T2636" s="3">
        <v>39.119999999999997</v>
      </c>
      <c r="U2636" s="3">
        <v>3.06</v>
      </c>
      <c r="V2636" s="2" t="s">
        <v>855</v>
      </c>
      <c r="W2636" s="2" t="s">
        <v>856</v>
      </c>
      <c r="X2636" s="2" t="s">
        <v>72</v>
      </c>
      <c r="Y2636" s="19" t="str">
        <f>VLOOKUP(G2636,'Verweis Kd-Gruppe'!$A$2:$B$8,2,FALSE)</f>
        <v>EXP</v>
      </c>
      <c r="Z2636" s="19" t="str">
        <f>VLOOKUP(J2636,'Verweis Art-Gruppe'!$A$2:$B$15,2,FALSE)</f>
        <v>Geräte</v>
      </c>
      <c r="AA2636" s="19" t="str">
        <f>VLOOKUP(W2636,'Verweis Vertreter'!$A$2:$B$24,2,FALSE)</f>
        <v>Chahid Drimani</v>
      </c>
      <c r="AB2636" s="12">
        <f t="shared" si="369"/>
        <v>3</v>
      </c>
      <c r="AC2636" s="12">
        <f t="shared" si="374"/>
        <v>411.96159999999998</v>
      </c>
      <c r="AD2636" s="12">
        <f t="shared" si="375"/>
        <v>425</v>
      </c>
      <c r="AE2636" s="12">
        <f t="shared" si="370"/>
        <v>1275</v>
      </c>
      <c r="AF2636" s="12">
        <f t="shared" si="371"/>
        <v>13.038399999999999</v>
      </c>
      <c r="AG2636" s="12">
        <f t="shared" si="372"/>
        <v>39.119999999999997</v>
      </c>
      <c r="AH2636" s="9">
        <f t="shared" si="376"/>
        <v>3.068235294117647E-2</v>
      </c>
      <c r="AI2636" s="14">
        <f>VLOOKUP(E2636,'Verweis Faktor'!$A:$B,2,FALSE)</f>
        <v>1</v>
      </c>
      <c r="AJ2636" s="14"/>
      <c r="AK2636" s="14" t="str">
        <f>IF(AL2636="Ja","Versandkosten",VLOOKUP(E2636,'Verweis Belegart'!$A$2:$B$9,2,FALSE))</f>
        <v>Hardware</v>
      </c>
      <c r="AL2636" s="14" t="str">
        <f t="shared" si="377"/>
        <v>Nein</v>
      </c>
      <c r="AM2636" s="14" t="str">
        <f t="shared" si="373"/>
        <v>Positiv</v>
      </c>
    </row>
    <row r="2637" spans="1:39" ht="17.25" customHeight="1" x14ac:dyDescent="0.35">
      <c r="A2637" s="17">
        <v>14572700</v>
      </c>
      <c r="B2637" s="2" t="s">
        <v>1751</v>
      </c>
      <c r="C2637" s="1">
        <v>2025001</v>
      </c>
      <c r="D2637" s="1">
        <v>2000719</v>
      </c>
      <c r="E2637" s="2" t="s">
        <v>34</v>
      </c>
      <c r="F2637" s="2" t="s">
        <v>182</v>
      </c>
      <c r="G2637" s="2" t="s">
        <v>66</v>
      </c>
      <c r="H2637" s="2" t="s">
        <v>1132</v>
      </c>
      <c r="I2637" s="2" t="s">
        <v>1133</v>
      </c>
      <c r="J2637" s="2" t="s">
        <v>103</v>
      </c>
      <c r="K2637" s="2" t="s">
        <v>523</v>
      </c>
      <c r="L2637" s="2" t="s">
        <v>281</v>
      </c>
      <c r="M2637" s="2" t="s">
        <v>282</v>
      </c>
      <c r="N2637" s="2" t="s">
        <v>283</v>
      </c>
      <c r="O2637" s="3">
        <v>1</v>
      </c>
      <c r="P2637" s="3">
        <v>494.59449999999998</v>
      </c>
      <c r="Q2637" s="3">
        <v>522</v>
      </c>
      <c r="R2637" s="3">
        <v>522</v>
      </c>
      <c r="S2637" s="3">
        <v>27.4055</v>
      </c>
      <c r="T2637" s="3">
        <v>27.41</v>
      </c>
      <c r="U2637" s="3">
        <v>5.25</v>
      </c>
      <c r="V2637" s="2" t="s">
        <v>855</v>
      </c>
      <c r="W2637" s="2" t="s">
        <v>856</v>
      </c>
      <c r="X2637" s="2" t="s">
        <v>72</v>
      </c>
      <c r="Y2637" s="19" t="str">
        <f>VLOOKUP(G2637,'Verweis Kd-Gruppe'!$A$2:$B$8,2,FALSE)</f>
        <v>EXP</v>
      </c>
      <c r="Z2637" s="19" t="str">
        <f>VLOOKUP(J2637,'Verweis Art-Gruppe'!$A$2:$B$15,2,FALSE)</f>
        <v>Geräte</v>
      </c>
      <c r="AA2637" s="19" t="str">
        <f>VLOOKUP(W2637,'Verweis Vertreter'!$A$2:$B$24,2,FALSE)</f>
        <v>Chahid Drimani</v>
      </c>
      <c r="AB2637" s="12">
        <f t="shared" si="369"/>
        <v>1</v>
      </c>
      <c r="AC2637" s="12">
        <f t="shared" si="374"/>
        <v>494.59449999999998</v>
      </c>
      <c r="AD2637" s="12">
        <f t="shared" si="375"/>
        <v>522</v>
      </c>
      <c r="AE2637" s="12">
        <f t="shared" si="370"/>
        <v>522</v>
      </c>
      <c r="AF2637" s="12">
        <f t="shared" si="371"/>
        <v>27.4055</v>
      </c>
      <c r="AG2637" s="12">
        <f t="shared" si="372"/>
        <v>27.41</v>
      </c>
      <c r="AH2637" s="9">
        <f t="shared" si="376"/>
        <v>5.2509578544061304E-2</v>
      </c>
      <c r="AI2637" s="14">
        <f>VLOOKUP(E2637,'Verweis Faktor'!$A:$B,2,FALSE)</f>
        <v>1</v>
      </c>
      <c r="AJ2637" s="14"/>
      <c r="AK2637" s="14" t="str">
        <f>IF(AL2637="Ja","Versandkosten",VLOOKUP(E2637,'Verweis Belegart'!$A$2:$B$9,2,FALSE))</f>
        <v>Hardware</v>
      </c>
      <c r="AL2637" s="14" t="str">
        <f t="shared" si="377"/>
        <v>Nein</v>
      </c>
      <c r="AM2637" s="14" t="str">
        <f t="shared" si="373"/>
        <v>Positiv</v>
      </c>
    </row>
    <row r="2638" spans="1:39" ht="17.25" customHeight="1" x14ac:dyDescent="0.35">
      <c r="A2638" s="17">
        <v>14572700</v>
      </c>
      <c r="B2638" s="2" t="s">
        <v>1751</v>
      </c>
      <c r="C2638" s="1">
        <v>2025001</v>
      </c>
      <c r="D2638" s="1">
        <v>2000719</v>
      </c>
      <c r="E2638" s="2" t="s">
        <v>34</v>
      </c>
      <c r="F2638" s="2" t="s">
        <v>182</v>
      </c>
      <c r="G2638" s="2" t="s">
        <v>66</v>
      </c>
      <c r="H2638" s="2" t="s">
        <v>1132</v>
      </c>
      <c r="I2638" s="2" t="s">
        <v>1133</v>
      </c>
      <c r="J2638" s="2" t="s">
        <v>103</v>
      </c>
      <c r="K2638" s="2" t="s">
        <v>527</v>
      </c>
      <c r="L2638" s="2" t="s">
        <v>287</v>
      </c>
      <c r="M2638" s="2" t="s">
        <v>288</v>
      </c>
      <c r="N2638" s="2" t="s">
        <v>268</v>
      </c>
      <c r="O2638" s="3">
        <v>2</v>
      </c>
      <c r="P2638" s="3">
        <v>1207</v>
      </c>
      <c r="Q2638" s="3">
        <v>1313</v>
      </c>
      <c r="R2638" s="3">
        <v>2626</v>
      </c>
      <c r="S2638" s="3">
        <v>106</v>
      </c>
      <c r="T2638" s="3">
        <v>212</v>
      </c>
      <c r="U2638" s="3">
        <v>8.07</v>
      </c>
      <c r="V2638" s="2" t="s">
        <v>855</v>
      </c>
      <c r="W2638" s="2" t="s">
        <v>856</v>
      </c>
      <c r="X2638" s="2" t="s">
        <v>72</v>
      </c>
      <c r="Y2638" s="19" t="str">
        <f>VLOOKUP(G2638,'Verweis Kd-Gruppe'!$A$2:$B$8,2,FALSE)</f>
        <v>EXP</v>
      </c>
      <c r="Z2638" s="19" t="str">
        <f>VLOOKUP(J2638,'Verweis Art-Gruppe'!$A$2:$B$15,2,FALSE)</f>
        <v>Geräte</v>
      </c>
      <c r="AA2638" s="19" t="str">
        <f>VLOOKUP(W2638,'Verweis Vertreter'!$A$2:$B$24,2,FALSE)</f>
        <v>Chahid Drimani</v>
      </c>
      <c r="AB2638" s="12">
        <f t="shared" si="369"/>
        <v>2</v>
      </c>
      <c r="AC2638" s="12">
        <f t="shared" si="374"/>
        <v>1207</v>
      </c>
      <c r="AD2638" s="12">
        <f t="shared" si="375"/>
        <v>1313</v>
      </c>
      <c r="AE2638" s="12">
        <f t="shared" si="370"/>
        <v>2626</v>
      </c>
      <c r="AF2638" s="12">
        <f t="shared" si="371"/>
        <v>106</v>
      </c>
      <c r="AG2638" s="12">
        <f t="shared" si="372"/>
        <v>212</v>
      </c>
      <c r="AH2638" s="9">
        <f t="shared" si="376"/>
        <v>8.0731150038080735E-2</v>
      </c>
      <c r="AI2638" s="14">
        <f>VLOOKUP(E2638,'Verweis Faktor'!$A:$B,2,FALSE)</f>
        <v>1</v>
      </c>
      <c r="AJ2638" s="14"/>
      <c r="AK2638" s="14" t="str">
        <f>IF(AL2638="Ja","Versandkosten",VLOOKUP(E2638,'Verweis Belegart'!$A$2:$B$9,2,FALSE))</f>
        <v>Hardware</v>
      </c>
      <c r="AL2638" s="14" t="str">
        <f t="shared" si="377"/>
        <v>Nein</v>
      </c>
      <c r="AM2638" s="14" t="str">
        <f t="shared" si="373"/>
        <v>Positiv</v>
      </c>
    </row>
    <row r="2639" spans="1:39" ht="17.25" customHeight="1" x14ac:dyDescent="0.35">
      <c r="A2639" s="17">
        <v>14572700</v>
      </c>
      <c r="B2639" s="2" t="s">
        <v>1751</v>
      </c>
      <c r="C2639" s="1">
        <v>2025001</v>
      </c>
      <c r="D2639" s="1">
        <v>2000719</v>
      </c>
      <c r="E2639" s="2" t="s">
        <v>34</v>
      </c>
      <c r="F2639" s="2" t="s">
        <v>182</v>
      </c>
      <c r="G2639" s="2" t="s">
        <v>66</v>
      </c>
      <c r="H2639" s="2" t="s">
        <v>1132</v>
      </c>
      <c r="I2639" s="2" t="s">
        <v>1133</v>
      </c>
      <c r="J2639" s="2" t="s">
        <v>103</v>
      </c>
      <c r="K2639" s="2" t="s">
        <v>531</v>
      </c>
      <c r="L2639" s="2" t="s">
        <v>947</v>
      </c>
      <c r="M2639" s="2" t="s">
        <v>948</v>
      </c>
      <c r="N2639" s="2" t="s">
        <v>949</v>
      </c>
      <c r="O2639" s="3">
        <v>1</v>
      </c>
      <c r="P2639" s="3">
        <v>135</v>
      </c>
      <c r="Q2639" s="3">
        <v>145</v>
      </c>
      <c r="R2639" s="3">
        <v>145</v>
      </c>
      <c r="S2639" s="3">
        <v>10</v>
      </c>
      <c r="T2639" s="3">
        <v>10</v>
      </c>
      <c r="U2639" s="3">
        <v>6.89</v>
      </c>
      <c r="V2639" s="2" t="s">
        <v>855</v>
      </c>
      <c r="W2639" s="2" t="s">
        <v>856</v>
      </c>
      <c r="X2639" s="2" t="s">
        <v>72</v>
      </c>
      <c r="Y2639" s="19" t="str">
        <f>VLOOKUP(G2639,'Verweis Kd-Gruppe'!$A$2:$B$8,2,FALSE)</f>
        <v>EXP</v>
      </c>
      <c r="Z2639" s="19" t="str">
        <f>VLOOKUP(J2639,'Verweis Art-Gruppe'!$A$2:$B$15,2,FALSE)</f>
        <v>Geräte</v>
      </c>
      <c r="AA2639" s="19" t="str">
        <f>VLOOKUP(W2639,'Verweis Vertreter'!$A$2:$B$24,2,FALSE)</f>
        <v>Chahid Drimani</v>
      </c>
      <c r="AB2639" s="12">
        <f t="shared" si="369"/>
        <v>1</v>
      </c>
      <c r="AC2639" s="12">
        <f t="shared" si="374"/>
        <v>135</v>
      </c>
      <c r="AD2639" s="12">
        <f t="shared" si="375"/>
        <v>145</v>
      </c>
      <c r="AE2639" s="12">
        <f t="shared" si="370"/>
        <v>145</v>
      </c>
      <c r="AF2639" s="12">
        <f t="shared" si="371"/>
        <v>10</v>
      </c>
      <c r="AG2639" s="12">
        <f t="shared" si="372"/>
        <v>10</v>
      </c>
      <c r="AH2639" s="9">
        <f t="shared" si="376"/>
        <v>6.8965517241379309E-2</v>
      </c>
      <c r="AI2639" s="14">
        <f>VLOOKUP(E2639,'Verweis Faktor'!$A:$B,2,FALSE)</f>
        <v>1</v>
      </c>
      <c r="AJ2639" s="14"/>
      <c r="AK2639" s="14" t="str">
        <f>IF(AL2639="Ja","Versandkosten",VLOOKUP(E2639,'Verweis Belegart'!$A$2:$B$9,2,FALSE))</f>
        <v>Hardware</v>
      </c>
      <c r="AL2639" s="14" t="str">
        <f t="shared" si="377"/>
        <v>Nein</v>
      </c>
      <c r="AM2639" s="14" t="str">
        <f t="shared" si="373"/>
        <v>Positiv</v>
      </c>
    </row>
    <row r="2640" spans="1:39" ht="17.25" customHeight="1" x14ac:dyDescent="0.35">
      <c r="A2640" s="17">
        <v>14572700</v>
      </c>
      <c r="B2640" s="2" t="s">
        <v>1751</v>
      </c>
      <c r="C2640" s="1">
        <v>2025001</v>
      </c>
      <c r="D2640" s="1">
        <v>2000719</v>
      </c>
      <c r="E2640" s="2" t="s">
        <v>34</v>
      </c>
      <c r="F2640" s="2" t="s">
        <v>182</v>
      </c>
      <c r="G2640" s="2" t="s">
        <v>66</v>
      </c>
      <c r="H2640" s="2" t="s">
        <v>1132</v>
      </c>
      <c r="I2640" s="2" t="s">
        <v>1133</v>
      </c>
      <c r="J2640" s="2" t="s">
        <v>304</v>
      </c>
      <c r="K2640" s="2" t="s">
        <v>535</v>
      </c>
      <c r="L2640" s="2" t="s">
        <v>1153</v>
      </c>
      <c r="M2640" s="2" t="s">
        <v>1154</v>
      </c>
      <c r="N2640" s="2" t="s">
        <v>607</v>
      </c>
      <c r="O2640" s="3">
        <v>5</v>
      </c>
      <c r="P2640" s="3">
        <v>66.728300000000004</v>
      </c>
      <c r="Q2640" s="3">
        <v>79</v>
      </c>
      <c r="R2640" s="3">
        <v>395</v>
      </c>
      <c r="S2640" s="3">
        <v>12.271699999999999</v>
      </c>
      <c r="T2640" s="3">
        <v>61.36</v>
      </c>
      <c r="U2640" s="3">
        <v>15.53</v>
      </c>
      <c r="V2640" s="2" t="s">
        <v>855</v>
      </c>
      <c r="W2640" s="2" t="s">
        <v>856</v>
      </c>
      <c r="X2640" s="2" t="s">
        <v>72</v>
      </c>
      <c r="Y2640" s="19" t="str">
        <f>VLOOKUP(G2640,'Verweis Kd-Gruppe'!$A$2:$B$8,2,FALSE)</f>
        <v>EXP</v>
      </c>
      <c r="Z2640" s="19" t="str">
        <f>VLOOKUP(J2640,'Verweis Art-Gruppe'!$A$2:$B$15,2,FALSE)</f>
        <v>Zubehör</v>
      </c>
      <c r="AA2640" s="19" t="str">
        <f>VLOOKUP(W2640,'Verweis Vertreter'!$A$2:$B$24,2,FALSE)</f>
        <v>Chahid Drimani</v>
      </c>
      <c r="AB2640" s="12">
        <f t="shared" si="369"/>
        <v>5</v>
      </c>
      <c r="AC2640" s="12">
        <f t="shared" si="374"/>
        <v>66.728300000000004</v>
      </c>
      <c r="AD2640" s="12">
        <f t="shared" si="375"/>
        <v>79</v>
      </c>
      <c r="AE2640" s="12">
        <f t="shared" si="370"/>
        <v>395</v>
      </c>
      <c r="AF2640" s="12">
        <f t="shared" si="371"/>
        <v>12.271699999999999</v>
      </c>
      <c r="AG2640" s="12">
        <f t="shared" si="372"/>
        <v>61.36</v>
      </c>
      <c r="AH2640" s="9">
        <f t="shared" si="376"/>
        <v>0.15534177215189873</v>
      </c>
      <c r="AI2640" s="14">
        <f>VLOOKUP(E2640,'Verweis Faktor'!$A:$B,2,FALSE)</f>
        <v>1</v>
      </c>
      <c r="AJ2640" s="14"/>
      <c r="AK2640" s="14" t="str">
        <f>IF(AL2640="Ja","Versandkosten",VLOOKUP(E2640,'Verweis Belegart'!$A$2:$B$9,2,FALSE))</f>
        <v>Hardware</v>
      </c>
      <c r="AL2640" s="14" t="str">
        <f t="shared" si="377"/>
        <v>Nein</v>
      </c>
      <c r="AM2640" s="14" t="str">
        <f t="shared" si="373"/>
        <v>Positiv</v>
      </c>
    </row>
    <row r="2641" spans="1:39" ht="17.25" customHeight="1" x14ac:dyDescent="0.35">
      <c r="A2641" s="17">
        <v>14572700</v>
      </c>
      <c r="B2641" s="2" t="s">
        <v>1751</v>
      </c>
      <c r="C2641" s="1">
        <v>2025001</v>
      </c>
      <c r="D2641" s="1">
        <v>2000719</v>
      </c>
      <c r="E2641" s="2" t="s">
        <v>34</v>
      </c>
      <c r="F2641" s="2" t="s">
        <v>182</v>
      </c>
      <c r="G2641" s="2" t="s">
        <v>66</v>
      </c>
      <c r="H2641" s="2" t="s">
        <v>1132</v>
      </c>
      <c r="I2641" s="2" t="s">
        <v>1133</v>
      </c>
      <c r="J2641" s="2" t="s">
        <v>103</v>
      </c>
      <c r="K2641" s="2" t="s">
        <v>539</v>
      </c>
      <c r="L2641" s="2" t="s">
        <v>162</v>
      </c>
      <c r="M2641" s="2" t="s">
        <v>163</v>
      </c>
      <c r="N2641" s="2" t="s">
        <v>164</v>
      </c>
      <c r="O2641" s="3">
        <v>5</v>
      </c>
      <c r="P2641" s="3">
        <v>269.95</v>
      </c>
      <c r="Q2641" s="3">
        <v>278</v>
      </c>
      <c r="R2641" s="3">
        <v>1390</v>
      </c>
      <c r="S2641" s="3">
        <v>8.0500000000000007</v>
      </c>
      <c r="T2641" s="3">
        <v>40.25</v>
      </c>
      <c r="U2641" s="3">
        <v>2.89</v>
      </c>
      <c r="V2641" s="2" t="s">
        <v>855</v>
      </c>
      <c r="W2641" s="2" t="s">
        <v>856</v>
      </c>
      <c r="X2641" s="2" t="s">
        <v>72</v>
      </c>
      <c r="Y2641" s="19" t="str">
        <f>VLOOKUP(G2641,'Verweis Kd-Gruppe'!$A$2:$B$8,2,FALSE)</f>
        <v>EXP</v>
      </c>
      <c r="Z2641" s="19" t="str">
        <f>VLOOKUP(J2641,'Verweis Art-Gruppe'!$A$2:$B$15,2,FALSE)</f>
        <v>Geräte</v>
      </c>
      <c r="AA2641" s="19" t="str">
        <f>VLOOKUP(W2641,'Verweis Vertreter'!$A$2:$B$24,2,FALSE)</f>
        <v>Chahid Drimani</v>
      </c>
      <c r="AB2641" s="12">
        <f t="shared" si="369"/>
        <v>5</v>
      </c>
      <c r="AC2641" s="12">
        <f t="shared" si="374"/>
        <v>269.95</v>
      </c>
      <c r="AD2641" s="12">
        <f t="shared" si="375"/>
        <v>278</v>
      </c>
      <c r="AE2641" s="12">
        <f t="shared" si="370"/>
        <v>1390</v>
      </c>
      <c r="AF2641" s="12">
        <f t="shared" si="371"/>
        <v>8.0500000000000007</v>
      </c>
      <c r="AG2641" s="12">
        <f t="shared" si="372"/>
        <v>40.25</v>
      </c>
      <c r="AH2641" s="9">
        <f t="shared" si="376"/>
        <v>2.89568345323741E-2</v>
      </c>
      <c r="AI2641" s="14">
        <f>VLOOKUP(E2641,'Verweis Faktor'!$A:$B,2,FALSE)</f>
        <v>1</v>
      </c>
      <c r="AJ2641" s="14"/>
      <c r="AK2641" s="14" t="str">
        <f>IF(AL2641="Ja","Versandkosten",VLOOKUP(E2641,'Verweis Belegart'!$A$2:$B$9,2,FALSE))</f>
        <v>Hardware</v>
      </c>
      <c r="AL2641" s="14" t="str">
        <f t="shared" si="377"/>
        <v>Nein</v>
      </c>
      <c r="AM2641" s="14" t="str">
        <f t="shared" si="373"/>
        <v>Positiv</v>
      </c>
    </row>
    <row r="2642" spans="1:39" ht="17.25" customHeight="1" x14ac:dyDescent="0.35">
      <c r="A2642" s="17">
        <v>14572700</v>
      </c>
      <c r="B2642" s="2" t="s">
        <v>1751</v>
      </c>
      <c r="C2642" s="1">
        <v>2025001</v>
      </c>
      <c r="D2642" s="1">
        <v>2000719</v>
      </c>
      <c r="E2642" s="2" t="s">
        <v>34</v>
      </c>
      <c r="F2642" s="2" t="s">
        <v>182</v>
      </c>
      <c r="G2642" s="2" t="s">
        <v>66</v>
      </c>
      <c r="H2642" s="2" t="s">
        <v>1132</v>
      </c>
      <c r="I2642" s="2" t="s">
        <v>1133</v>
      </c>
      <c r="J2642" s="2" t="s">
        <v>103</v>
      </c>
      <c r="K2642" s="2" t="s">
        <v>543</v>
      </c>
      <c r="L2642" s="2" t="s">
        <v>1051</v>
      </c>
      <c r="M2642" s="2" t="s">
        <v>1052</v>
      </c>
      <c r="N2642" s="2" t="s">
        <v>1053</v>
      </c>
      <c r="O2642" s="3">
        <v>5</v>
      </c>
      <c r="P2642" s="3">
        <v>157</v>
      </c>
      <c r="Q2642" s="3">
        <v>166</v>
      </c>
      <c r="R2642" s="3">
        <v>830</v>
      </c>
      <c r="S2642" s="3">
        <v>9</v>
      </c>
      <c r="T2642" s="3">
        <v>45</v>
      </c>
      <c r="U2642" s="3">
        <v>5.42</v>
      </c>
      <c r="V2642" s="2" t="s">
        <v>855</v>
      </c>
      <c r="W2642" s="2" t="s">
        <v>856</v>
      </c>
      <c r="X2642" s="2" t="s">
        <v>72</v>
      </c>
      <c r="Y2642" s="19" t="str">
        <f>VLOOKUP(G2642,'Verweis Kd-Gruppe'!$A$2:$B$8,2,FALSE)</f>
        <v>EXP</v>
      </c>
      <c r="Z2642" s="19" t="str">
        <f>VLOOKUP(J2642,'Verweis Art-Gruppe'!$A$2:$B$15,2,FALSE)</f>
        <v>Geräte</v>
      </c>
      <c r="AA2642" s="19" t="str">
        <f>VLOOKUP(W2642,'Verweis Vertreter'!$A$2:$B$24,2,FALSE)</f>
        <v>Chahid Drimani</v>
      </c>
      <c r="AB2642" s="12">
        <f t="shared" si="369"/>
        <v>5</v>
      </c>
      <c r="AC2642" s="12">
        <f t="shared" si="374"/>
        <v>157</v>
      </c>
      <c r="AD2642" s="12">
        <f t="shared" si="375"/>
        <v>166</v>
      </c>
      <c r="AE2642" s="12">
        <f t="shared" si="370"/>
        <v>830</v>
      </c>
      <c r="AF2642" s="12">
        <f t="shared" si="371"/>
        <v>9</v>
      </c>
      <c r="AG2642" s="12">
        <f t="shared" si="372"/>
        <v>45</v>
      </c>
      <c r="AH2642" s="9">
        <f t="shared" si="376"/>
        <v>5.4216867469879519E-2</v>
      </c>
      <c r="AI2642" s="14">
        <f>VLOOKUP(E2642,'Verweis Faktor'!$A:$B,2,FALSE)</f>
        <v>1</v>
      </c>
      <c r="AJ2642" s="14"/>
      <c r="AK2642" s="14" t="str">
        <f>IF(AL2642="Ja","Versandkosten",VLOOKUP(E2642,'Verweis Belegart'!$A$2:$B$9,2,FALSE))</f>
        <v>Hardware</v>
      </c>
      <c r="AL2642" s="14" t="str">
        <f t="shared" si="377"/>
        <v>Nein</v>
      </c>
      <c r="AM2642" s="14" t="str">
        <f t="shared" si="373"/>
        <v>Positiv</v>
      </c>
    </row>
    <row r="2643" spans="1:39" ht="17.25" customHeight="1" x14ac:dyDescent="0.35">
      <c r="A2643" s="17">
        <v>14572700</v>
      </c>
      <c r="B2643" s="2" t="s">
        <v>1751</v>
      </c>
      <c r="C2643" s="1">
        <v>2025001</v>
      </c>
      <c r="D2643" s="1">
        <v>2000719</v>
      </c>
      <c r="E2643" s="2" t="s">
        <v>34</v>
      </c>
      <c r="F2643" s="2" t="s">
        <v>182</v>
      </c>
      <c r="G2643" s="2" t="s">
        <v>66</v>
      </c>
      <c r="H2643" s="2" t="s">
        <v>1132</v>
      </c>
      <c r="I2643" s="2" t="s">
        <v>1133</v>
      </c>
      <c r="J2643" s="2" t="s">
        <v>103</v>
      </c>
      <c r="K2643" s="2" t="s">
        <v>546</v>
      </c>
      <c r="L2643" s="2" t="s">
        <v>500</v>
      </c>
      <c r="M2643" s="2" t="s">
        <v>501</v>
      </c>
      <c r="N2643" s="2" t="s">
        <v>502</v>
      </c>
      <c r="O2643" s="3">
        <v>1</v>
      </c>
      <c r="P2643" s="3">
        <v>471</v>
      </c>
      <c r="Q2643" s="3">
        <v>499</v>
      </c>
      <c r="R2643" s="3">
        <v>499</v>
      </c>
      <c r="S2643" s="3">
        <v>28</v>
      </c>
      <c r="T2643" s="3">
        <v>28</v>
      </c>
      <c r="U2643" s="3">
        <v>5.61</v>
      </c>
      <c r="V2643" s="2" t="s">
        <v>855</v>
      </c>
      <c r="W2643" s="2" t="s">
        <v>856</v>
      </c>
      <c r="X2643" s="2" t="s">
        <v>72</v>
      </c>
      <c r="Y2643" s="19" t="str">
        <f>VLOOKUP(G2643,'Verweis Kd-Gruppe'!$A$2:$B$8,2,FALSE)</f>
        <v>EXP</v>
      </c>
      <c r="Z2643" s="19" t="str">
        <f>VLOOKUP(J2643,'Verweis Art-Gruppe'!$A$2:$B$15,2,FALSE)</f>
        <v>Geräte</v>
      </c>
      <c r="AA2643" s="19" t="str">
        <f>VLOOKUP(W2643,'Verweis Vertreter'!$A$2:$B$24,2,FALSE)</f>
        <v>Chahid Drimani</v>
      </c>
      <c r="AB2643" s="12">
        <f t="shared" si="369"/>
        <v>1</v>
      </c>
      <c r="AC2643" s="12">
        <f t="shared" si="374"/>
        <v>471</v>
      </c>
      <c r="AD2643" s="12">
        <f t="shared" si="375"/>
        <v>499</v>
      </c>
      <c r="AE2643" s="12">
        <f t="shared" si="370"/>
        <v>499</v>
      </c>
      <c r="AF2643" s="12">
        <f t="shared" si="371"/>
        <v>28</v>
      </c>
      <c r="AG2643" s="12">
        <f t="shared" si="372"/>
        <v>28</v>
      </c>
      <c r="AH2643" s="9">
        <f t="shared" si="376"/>
        <v>5.6112224448897796E-2</v>
      </c>
      <c r="AI2643" s="14">
        <f>VLOOKUP(E2643,'Verweis Faktor'!$A:$B,2,FALSE)</f>
        <v>1</v>
      </c>
      <c r="AJ2643" s="14"/>
      <c r="AK2643" s="14" t="str">
        <f>IF(AL2643="Ja","Versandkosten",VLOOKUP(E2643,'Verweis Belegart'!$A$2:$B$9,2,FALSE))</f>
        <v>Hardware</v>
      </c>
      <c r="AL2643" s="14" t="str">
        <f t="shared" si="377"/>
        <v>Nein</v>
      </c>
      <c r="AM2643" s="14" t="str">
        <f t="shared" si="373"/>
        <v>Positiv</v>
      </c>
    </row>
    <row r="2644" spans="1:39" ht="17.25" customHeight="1" x14ac:dyDescent="0.35">
      <c r="A2644" s="17">
        <v>14572700</v>
      </c>
      <c r="B2644" s="2" t="s">
        <v>1751</v>
      </c>
      <c r="C2644" s="1">
        <v>2025001</v>
      </c>
      <c r="D2644" s="1">
        <v>2000719</v>
      </c>
      <c r="E2644" s="2" t="s">
        <v>34</v>
      </c>
      <c r="F2644" s="2" t="s">
        <v>182</v>
      </c>
      <c r="G2644" s="2" t="s">
        <v>66</v>
      </c>
      <c r="H2644" s="2" t="s">
        <v>1132</v>
      </c>
      <c r="I2644" s="2" t="s">
        <v>1133</v>
      </c>
      <c r="J2644" s="2" t="s">
        <v>103</v>
      </c>
      <c r="K2644" s="2" t="s">
        <v>547</v>
      </c>
      <c r="L2644" s="2" t="s">
        <v>762</v>
      </c>
      <c r="M2644" s="2" t="s">
        <v>763</v>
      </c>
      <c r="N2644" s="2" t="s">
        <v>347</v>
      </c>
      <c r="O2644" s="3">
        <v>1</v>
      </c>
      <c r="P2644" s="3">
        <v>821.67439999999999</v>
      </c>
      <c r="Q2644" s="3">
        <v>799</v>
      </c>
      <c r="R2644" s="3">
        <v>799</v>
      </c>
      <c r="S2644" s="3">
        <v>-22.674399999999999</v>
      </c>
      <c r="T2644" s="3">
        <v>-22.67</v>
      </c>
      <c r="U2644" s="3">
        <v>-2.83</v>
      </c>
      <c r="V2644" s="2" t="s">
        <v>855</v>
      </c>
      <c r="W2644" s="2" t="s">
        <v>856</v>
      </c>
      <c r="X2644" s="2" t="s">
        <v>72</v>
      </c>
      <c r="Y2644" s="19" t="str">
        <f>VLOOKUP(G2644,'Verweis Kd-Gruppe'!$A$2:$B$8,2,FALSE)</f>
        <v>EXP</v>
      </c>
      <c r="Z2644" s="19" t="str">
        <f>VLOOKUP(J2644,'Verweis Art-Gruppe'!$A$2:$B$15,2,FALSE)</f>
        <v>Geräte</v>
      </c>
      <c r="AA2644" s="19" t="str">
        <f>VLOOKUP(W2644,'Verweis Vertreter'!$A$2:$B$24,2,FALSE)</f>
        <v>Chahid Drimani</v>
      </c>
      <c r="AB2644" s="12">
        <f t="shared" si="369"/>
        <v>1</v>
      </c>
      <c r="AC2644" s="12">
        <f t="shared" si="374"/>
        <v>821.67439999999999</v>
      </c>
      <c r="AD2644" s="12">
        <f t="shared" si="375"/>
        <v>799</v>
      </c>
      <c r="AE2644" s="12">
        <f t="shared" si="370"/>
        <v>799</v>
      </c>
      <c r="AF2644" s="12">
        <f t="shared" si="371"/>
        <v>-22.674399999999999</v>
      </c>
      <c r="AG2644" s="12">
        <f t="shared" si="372"/>
        <v>-22.67</v>
      </c>
      <c r="AH2644" s="9">
        <f t="shared" si="376"/>
        <v>-2.8372966207759701E-2</v>
      </c>
      <c r="AI2644" s="14">
        <f>VLOOKUP(E2644,'Verweis Faktor'!$A:$B,2,FALSE)</f>
        <v>1</v>
      </c>
      <c r="AJ2644" s="14"/>
      <c r="AK2644" s="14" t="str">
        <f>IF(AL2644="Ja","Versandkosten",VLOOKUP(E2644,'Verweis Belegart'!$A$2:$B$9,2,FALSE))</f>
        <v>Hardware</v>
      </c>
      <c r="AL2644" s="14" t="str">
        <f t="shared" si="377"/>
        <v>Nein</v>
      </c>
      <c r="AM2644" s="14" t="str">
        <f t="shared" si="373"/>
        <v>Negativ</v>
      </c>
    </row>
    <row r="2645" spans="1:39" ht="17.25" customHeight="1" x14ac:dyDescent="0.35">
      <c r="A2645" s="17">
        <v>14572700</v>
      </c>
      <c r="B2645" s="2" t="s">
        <v>1751</v>
      </c>
      <c r="C2645" s="1">
        <v>2025001</v>
      </c>
      <c r="D2645" s="1">
        <v>2000719</v>
      </c>
      <c r="E2645" s="2" t="s">
        <v>34</v>
      </c>
      <c r="F2645" s="2" t="s">
        <v>182</v>
      </c>
      <c r="G2645" s="2" t="s">
        <v>66</v>
      </c>
      <c r="H2645" s="2" t="s">
        <v>1132</v>
      </c>
      <c r="I2645" s="2" t="s">
        <v>1133</v>
      </c>
      <c r="J2645" s="2" t="s">
        <v>103</v>
      </c>
      <c r="K2645" s="2" t="s">
        <v>550</v>
      </c>
      <c r="L2645" s="2" t="s">
        <v>348</v>
      </c>
      <c r="M2645" s="2" t="s">
        <v>349</v>
      </c>
      <c r="N2645" s="2" t="s">
        <v>350</v>
      </c>
      <c r="O2645" s="3">
        <v>1</v>
      </c>
      <c r="P2645" s="3">
        <v>120.9417</v>
      </c>
      <c r="Q2645" s="3">
        <v>127</v>
      </c>
      <c r="R2645" s="3">
        <v>127</v>
      </c>
      <c r="S2645" s="3">
        <v>6.0583</v>
      </c>
      <c r="T2645" s="3">
        <v>6.06</v>
      </c>
      <c r="U2645" s="3">
        <v>4.7699999999999996</v>
      </c>
      <c r="V2645" s="2" t="s">
        <v>855</v>
      </c>
      <c r="W2645" s="2" t="s">
        <v>856</v>
      </c>
      <c r="X2645" s="2" t="s">
        <v>72</v>
      </c>
      <c r="Y2645" s="19" t="str">
        <f>VLOOKUP(G2645,'Verweis Kd-Gruppe'!$A$2:$B$8,2,FALSE)</f>
        <v>EXP</v>
      </c>
      <c r="Z2645" s="19" t="str">
        <f>VLOOKUP(J2645,'Verweis Art-Gruppe'!$A$2:$B$15,2,FALSE)</f>
        <v>Geräte</v>
      </c>
      <c r="AA2645" s="19" t="str">
        <f>VLOOKUP(W2645,'Verweis Vertreter'!$A$2:$B$24,2,FALSE)</f>
        <v>Chahid Drimani</v>
      </c>
      <c r="AB2645" s="12">
        <f t="shared" si="369"/>
        <v>1</v>
      </c>
      <c r="AC2645" s="12">
        <f t="shared" si="374"/>
        <v>120.9417</v>
      </c>
      <c r="AD2645" s="12">
        <f t="shared" si="375"/>
        <v>127</v>
      </c>
      <c r="AE2645" s="12">
        <f t="shared" si="370"/>
        <v>127</v>
      </c>
      <c r="AF2645" s="12">
        <f t="shared" si="371"/>
        <v>6.0583</v>
      </c>
      <c r="AG2645" s="12">
        <f t="shared" si="372"/>
        <v>6.06</v>
      </c>
      <c r="AH2645" s="9">
        <f t="shared" si="376"/>
        <v>4.7716535433070861E-2</v>
      </c>
      <c r="AI2645" s="14">
        <f>VLOOKUP(E2645,'Verweis Faktor'!$A:$B,2,FALSE)</f>
        <v>1</v>
      </c>
      <c r="AJ2645" s="14"/>
      <c r="AK2645" s="14" t="str">
        <f>IF(AL2645="Ja","Versandkosten",VLOOKUP(E2645,'Verweis Belegart'!$A$2:$B$9,2,FALSE))</f>
        <v>Hardware</v>
      </c>
      <c r="AL2645" s="14" t="str">
        <f t="shared" si="377"/>
        <v>Nein</v>
      </c>
      <c r="AM2645" s="14" t="str">
        <f t="shared" si="373"/>
        <v>Positiv</v>
      </c>
    </row>
    <row r="2646" spans="1:39" ht="17.25" customHeight="1" x14ac:dyDescent="0.35">
      <c r="A2646" s="17">
        <v>14572700</v>
      </c>
      <c r="B2646" s="2" t="s">
        <v>1751</v>
      </c>
      <c r="C2646" s="1">
        <v>2025001</v>
      </c>
      <c r="D2646" s="1">
        <v>2000719</v>
      </c>
      <c r="E2646" s="2" t="s">
        <v>34</v>
      </c>
      <c r="F2646" s="2" t="s">
        <v>182</v>
      </c>
      <c r="G2646" s="2" t="s">
        <v>66</v>
      </c>
      <c r="H2646" s="2" t="s">
        <v>1132</v>
      </c>
      <c r="I2646" s="2" t="s">
        <v>1133</v>
      </c>
      <c r="J2646" s="2" t="s">
        <v>103</v>
      </c>
      <c r="K2646" s="2" t="s">
        <v>1216</v>
      </c>
      <c r="L2646" s="2" t="s">
        <v>188</v>
      </c>
      <c r="M2646" s="2" t="s">
        <v>189</v>
      </c>
      <c r="N2646" s="2" t="s">
        <v>136</v>
      </c>
      <c r="O2646" s="3">
        <v>1</v>
      </c>
      <c r="P2646" s="3">
        <v>189</v>
      </c>
      <c r="Q2646" s="3">
        <v>199</v>
      </c>
      <c r="R2646" s="3">
        <v>199</v>
      </c>
      <c r="S2646" s="3">
        <v>10</v>
      </c>
      <c r="T2646" s="3">
        <v>10</v>
      </c>
      <c r="U2646" s="3">
        <v>5.0199999999999996</v>
      </c>
      <c r="V2646" s="2" t="s">
        <v>855</v>
      </c>
      <c r="W2646" s="2" t="s">
        <v>856</v>
      </c>
      <c r="X2646" s="2" t="s">
        <v>72</v>
      </c>
      <c r="Y2646" s="19" t="str">
        <f>VLOOKUP(G2646,'Verweis Kd-Gruppe'!$A$2:$B$8,2,FALSE)</f>
        <v>EXP</v>
      </c>
      <c r="Z2646" s="19" t="str">
        <f>VLOOKUP(J2646,'Verweis Art-Gruppe'!$A$2:$B$15,2,FALSE)</f>
        <v>Geräte</v>
      </c>
      <c r="AA2646" s="19" t="str">
        <f>VLOOKUP(W2646,'Verweis Vertreter'!$A$2:$B$24,2,FALSE)</f>
        <v>Chahid Drimani</v>
      </c>
      <c r="AB2646" s="12">
        <f t="shared" si="369"/>
        <v>1</v>
      </c>
      <c r="AC2646" s="12">
        <f t="shared" si="374"/>
        <v>189</v>
      </c>
      <c r="AD2646" s="12">
        <f t="shared" si="375"/>
        <v>199</v>
      </c>
      <c r="AE2646" s="12">
        <f t="shared" si="370"/>
        <v>199</v>
      </c>
      <c r="AF2646" s="12">
        <f t="shared" si="371"/>
        <v>10</v>
      </c>
      <c r="AG2646" s="12">
        <f t="shared" si="372"/>
        <v>10</v>
      </c>
      <c r="AH2646" s="9">
        <f t="shared" si="376"/>
        <v>5.0251256281407038E-2</v>
      </c>
      <c r="AI2646" s="14">
        <f>VLOOKUP(E2646,'Verweis Faktor'!$A:$B,2,FALSE)</f>
        <v>1</v>
      </c>
      <c r="AJ2646" s="14"/>
      <c r="AK2646" s="14" t="str">
        <f>IF(AL2646="Ja","Versandkosten",VLOOKUP(E2646,'Verweis Belegart'!$A$2:$B$9,2,FALSE))</f>
        <v>Hardware</v>
      </c>
      <c r="AL2646" s="14" t="str">
        <f t="shared" si="377"/>
        <v>Nein</v>
      </c>
      <c r="AM2646" s="14" t="str">
        <f t="shared" si="373"/>
        <v>Positiv</v>
      </c>
    </row>
    <row r="2647" spans="1:39" ht="17.25" customHeight="1" x14ac:dyDescent="0.35">
      <c r="A2647" s="17">
        <v>14572700</v>
      </c>
      <c r="B2647" s="2" t="s">
        <v>1751</v>
      </c>
      <c r="C2647" s="1">
        <v>2025001</v>
      </c>
      <c r="D2647" s="1">
        <v>2000719</v>
      </c>
      <c r="E2647" s="2" t="s">
        <v>34</v>
      </c>
      <c r="F2647" s="2" t="s">
        <v>182</v>
      </c>
      <c r="G2647" s="2" t="s">
        <v>66</v>
      </c>
      <c r="H2647" s="2" t="s">
        <v>1132</v>
      </c>
      <c r="I2647" s="2" t="s">
        <v>1133</v>
      </c>
      <c r="J2647" s="2" t="s">
        <v>304</v>
      </c>
      <c r="K2647" s="2" t="s">
        <v>1217</v>
      </c>
      <c r="L2647" s="2" t="s">
        <v>532</v>
      </c>
      <c r="M2647" s="2" t="s">
        <v>533</v>
      </c>
      <c r="N2647" s="2" t="s">
        <v>534</v>
      </c>
      <c r="O2647" s="3">
        <v>1</v>
      </c>
      <c r="P2647" s="3">
        <v>190</v>
      </c>
      <c r="Q2647" s="3">
        <v>195</v>
      </c>
      <c r="R2647" s="3">
        <v>195</v>
      </c>
      <c r="S2647" s="3">
        <v>5</v>
      </c>
      <c r="T2647" s="3">
        <v>5</v>
      </c>
      <c r="U2647" s="3">
        <v>2.56</v>
      </c>
      <c r="V2647" s="2" t="s">
        <v>855</v>
      </c>
      <c r="W2647" s="2" t="s">
        <v>856</v>
      </c>
      <c r="X2647" s="2" t="s">
        <v>72</v>
      </c>
      <c r="Y2647" s="19" t="str">
        <f>VLOOKUP(G2647,'Verweis Kd-Gruppe'!$A$2:$B$8,2,FALSE)</f>
        <v>EXP</v>
      </c>
      <c r="Z2647" s="19" t="str">
        <f>VLOOKUP(J2647,'Verweis Art-Gruppe'!$A$2:$B$15,2,FALSE)</f>
        <v>Zubehör</v>
      </c>
      <c r="AA2647" s="19" t="str">
        <f>VLOOKUP(W2647,'Verweis Vertreter'!$A$2:$B$24,2,FALSE)</f>
        <v>Chahid Drimani</v>
      </c>
      <c r="AB2647" s="12">
        <f t="shared" si="369"/>
        <v>1</v>
      </c>
      <c r="AC2647" s="12">
        <f t="shared" si="374"/>
        <v>190</v>
      </c>
      <c r="AD2647" s="12">
        <f t="shared" si="375"/>
        <v>195</v>
      </c>
      <c r="AE2647" s="12">
        <f t="shared" si="370"/>
        <v>195</v>
      </c>
      <c r="AF2647" s="12">
        <f t="shared" si="371"/>
        <v>5</v>
      </c>
      <c r="AG2647" s="12">
        <f t="shared" si="372"/>
        <v>5</v>
      </c>
      <c r="AH2647" s="9">
        <f t="shared" si="376"/>
        <v>2.564102564102564E-2</v>
      </c>
      <c r="AI2647" s="14">
        <f>VLOOKUP(E2647,'Verweis Faktor'!$A:$B,2,FALSE)</f>
        <v>1</v>
      </c>
      <c r="AJ2647" s="14"/>
      <c r="AK2647" s="14" t="str">
        <f>IF(AL2647="Ja","Versandkosten",VLOOKUP(E2647,'Verweis Belegart'!$A$2:$B$9,2,FALSE))</f>
        <v>Hardware</v>
      </c>
      <c r="AL2647" s="14" t="str">
        <f t="shared" si="377"/>
        <v>Nein</v>
      </c>
      <c r="AM2647" s="14" t="str">
        <f t="shared" si="373"/>
        <v>Positiv</v>
      </c>
    </row>
    <row r="2648" spans="1:39" ht="17.25" customHeight="1" x14ac:dyDescent="0.35">
      <c r="A2648" s="17">
        <v>14572700</v>
      </c>
      <c r="B2648" s="2" t="s">
        <v>1751</v>
      </c>
      <c r="C2648" s="1">
        <v>2025001</v>
      </c>
      <c r="D2648" s="1">
        <v>2000719</v>
      </c>
      <c r="E2648" s="2" t="s">
        <v>34</v>
      </c>
      <c r="F2648" s="2" t="s">
        <v>182</v>
      </c>
      <c r="G2648" s="2" t="s">
        <v>66</v>
      </c>
      <c r="H2648" s="2" t="s">
        <v>1132</v>
      </c>
      <c r="I2648" s="2" t="s">
        <v>1133</v>
      </c>
      <c r="J2648" s="2" t="s">
        <v>103</v>
      </c>
      <c r="K2648" s="2" t="s">
        <v>1218</v>
      </c>
      <c r="L2648" s="2" t="s">
        <v>305</v>
      </c>
      <c r="M2648" s="2" t="s">
        <v>306</v>
      </c>
      <c r="N2648" s="2" t="s">
        <v>283</v>
      </c>
      <c r="O2648" s="3">
        <v>10</v>
      </c>
      <c r="P2648" s="3">
        <v>492.46980000000002</v>
      </c>
      <c r="Q2648" s="3">
        <v>517</v>
      </c>
      <c r="R2648" s="3">
        <v>5170</v>
      </c>
      <c r="S2648" s="3">
        <v>24.530200000000001</v>
      </c>
      <c r="T2648" s="3">
        <v>245.3</v>
      </c>
      <c r="U2648" s="3">
        <v>4.74</v>
      </c>
      <c r="V2648" s="2" t="s">
        <v>855</v>
      </c>
      <c r="W2648" s="2" t="s">
        <v>856</v>
      </c>
      <c r="X2648" s="2" t="s">
        <v>72</v>
      </c>
      <c r="Y2648" s="19" t="str">
        <f>VLOOKUP(G2648,'Verweis Kd-Gruppe'!$A$2:$B$8,2,FALSE)</f>
        <v>EXP</v>
      </c>
      <c r="Z2648" s="19" t="str">
        <f>VLOOKUP(J2648,'Verweis Art-Gruppe'!$A$2:$B$15,2,FALSE)</f>
        <v>Geräte</v>
      </c>
      <c r="AA2648" s="19" t="str">
        <f>VLOOKUP(W2648,'Verweis Vertreter'!$A$2:$B$24,2,FALSE)</f>
        <v>Chahid Drimani</v>
      </c>
      <c r="AB2648" s="12">
        <f t="shared" si="369"/>
        <v>10</v>
      </c>
      <c r="AC2648" s="12">
        <f t="shared" si="374"/>
        <v>492.46980000000002</v>
      </c>
      <c r="AD2648" s="12">
        <f t="shared" si="375"/>
        <v>517</v>
      </c>
      <c r="AE2648" s="12">
        <f t="shared" si="370"/>
        <v>5170</v>
      </c>
      <c r="AF2648" s="12">
        <f t="shared" si="371"/>
        <v>24.530200000000001</v>
      </c>
      <c r="AG2648" s="12">
        <f t="shared" si="372"/>
        <v>245.3</v>
      </c>
      <c r="AH2648" s="9">
        <f t="shared" si="376"/>
        <v>4.7446808510638303E-2</v>
      </c>
      <c r="AI2648" s="14">
        <f>VLOOKUP(E2648,'Verweis Faktor'!$A:$B,2,FALSE)</f>
        <v>1</v>
      </c>
      <c r="AJ2648" s="14"/>
      <c r="AK2648" s="14" t="str">
        <f>IF(AL2648="Ja","Versandkosten",VLOOKUP(E2648,'Verweis Belegart'!$A$2:$B$9,2,FALSE))</f>
        <v>Hardware</v>
      </c>
      <c r="AL2648" s="14" t="str">
        <f t="shared" si="377"/>
        <v>Nein</v>
      </c>
      <c r="AM2648" s="14" t="str">
        <f t="shared" si="373"/>
        <v>Positiv</v>
      </c>
    </row>
    <row r="2649" spans="1:39" ht="17.25" customHeight="1" x14ac:dyDescent="0.35">
      <c r="A2649" s="17">
        <v>14572700</v>
      </c>
      <c r="B2649" s="2" t="s">
        <v>1751</v>
      </c>
      <c r="C2649" s="1">
        <v>2025001</v>
      </c>
      <c r="D2649" s="1">
        <v>2000719</v>
      </c>
      <c r="E2649" s="2" t="s">
        <v>34</v>
      </c>
      <c r="F2649" s="2" t="s">
        <v>182</v>
      </c>
      <c r="G2649" s="2" t="s">
        <v>66</v>
      </c>
      <c r="H2649" s="2" t="s">
        <v>1132</v>
      </c>
      <c r="I2649" s="2" t="s">
        <v>1133</v>
      </c>
      <c r="J2649" s="2" t="s">
        <v>103</v>
      </c>
      <c r="K2649" s="2" t="s">
        <v>1219</v>
      </c>
      <c r="L2649" s="2" t="s">
        <v>1200</v>
      </c>
      <c r="M2649" s="2" t="s">
        <v>1201</v>
      </c>
      <c r="N2649" s="2" t="s">
        <v>262</v>
      </c>
      <c r="O2649" s="3">
        <v>5</v>
      </c>
      <c r="P2649" s="3">
        <v>994</v>
      </c>
      <c r="Q2649" s="3">
        <v>1025</v>
      </c>
      <c r="R2649" s="3">
        <v>5125</v>
      </c>
      <c r="S2649" s="3">
        <v>31</v>
      </c>
      <c r="T2649" s="3">
        <v>155</v>
      </c>
      <c r="U2649" s="3">
        <v>3.02</v>
      </c>
      <c r="V2649" s="2" t="s">
        <v>855</v>
      </c>
      <c r="W2649" s="2" t="s">
        <v>856</v>
      </c>
      <c r="X2649" s="2" t="s">
        <v>72</v>
      </c>
      <c r="Y2649" s="19" t="str">
        <f>VLOOKUP(G2649,'Verweis Kd-Gruppe'!$A$2:$B$8,2,FALSE)</f>
        <v>EXP</v>
      </c>
      <c r="Z2649" s="19" t="str">
        <f>VLOOKUP(J2649,'Verweis Art-Gruppe'!$A$2:$B$15,2,FALSE)</f>
        <v>Geräte</v>
      </c>
      <c r="AA2649" s="19" t="str">
        <f>VLOOKUP(W2649,'Verweis Vertreter'!$A$2:$B$24,2,FALSE)</f>
        <v>Chahid Drimani</v>
      </c>
      <c r="AB2649" s="12">
        <f t="shared" si="369"/>
        <v>5</v>
      </c>
      <c r="AC2649" s="12">
        <f t="shared" si="374"/>
        <v>994</v>
      </c>
      <c r="AD2649" s="12">
        <f t="shared" si="375"/>
        <v>1025</v>
      </c>
      <c r="AE2649" s="12">
        <f t="shared" si="370"/>
        <v>5125</v>
      </c>
      <c r="AF2649" s="12">
        <f t="shared" si="371"/>
        <v>31</v>
      </c>
      <c r="AG2649" s="12">
        <f t="shared" si="372"/>
        <v>155</v>
      </c>
      <c r="AH2649" s="9">
        <f t="shared" si="376"/>
        <v>3.0243902439024389E-2</v>
      </c>
      <c r="AI2649" s="14">
        <f>VLOOKUP(E2649,'Verweis Faktor'!$A:$B,2,FALSE)</f>
        <v>1</v>
      </c>
      <c r="AJ2649" s="14"/>
      <c r="AK2649" s="14" t="str">
        <f>IF(AL2649="Ja","Versandkosten",VLOOKUP(E2649,'Verweis Belegart'!$A$2:$B$9,2,FALSE))</f>
        <v>Hardware</v>
      </c>
      <c r="AL2649" s="14" t="str">
        <f t="shared" si="377"/>
        <v>Nein</v>
      </c>
      <c r="AM2649" s="14" t="str">
        <f t="shared" si="373"/>
        <v>Positiv</v>
      </c>
    </row>
    <row r="2650" spans="1:39" ht="17.25" customHeight="1" x14ac:dyDescent="0.35">
      <c r="A2650" s="17">
        <v>14572700</v>
      </c>
      <c r="B2650" s="2" t="s">
        <v>1751</v>
      </c>
      <c r="C2650" s="1">
        <v>2025001</v>
      </c>
      <c r="D2650" s="1">
        <v>2000719</v>
      </c>
      <c r="E2650" s="2" t="s">
        <v>34</v>
      </c>
      <c r="F2650" s="2" t="s">
        <v>182</v>
      </c>
      <c r="G2650" s="2" t="s">
        <v>66</v>
      </c>
      <c r="H2650" s="2" t="s">
        <v>1132</v>
      </c>
      <c r="I2650" s="2" t="s">
        <v>1133</v>
      </c>
      <c r="J2650" s="2" t="s">
        <v>103</v>
      </c>
      <c r="K2650" s="2" t="s">
        <v>1222</v>
      </c>
      <c r="L2650" s="2" t="s">
        <v>63</v>
      </c>
      <c r="M2650" s="2" t="s">
        <v>64</v>
      </c>
      <c r="N2650" s="2" t="s">
        <v>65</v>
      </c>
      <c r="O2650" s="3">
        <v>2</v>
      </c>
      <c r="P2650" s="3">
        <v>197.0257</v>
      </c>
      <c r="Q2650" s="3">
        <v>219</v>
      </c>
      <c r="R2650" s="3">
        <v>438</v>
      </c>
      <c r="S2650" s="3">
        <v>21.974299999999999</v>
      </c>
      <c r="T2650" s="3">
        <v>43.95</v>
      </c>
      <c r="U2650" s="3">
        <v>10.029999999999999</v>
      </c>
      <c r="V2650" s="2" t="s">
        <v>855</v>
      </c>
      <c r="W2650" s="2" t="s">
        <v>856</v>
      </c>
      <c r="X2650" s="2" t="s">
        <v>72</v>
      </c>
      <c r="Y2650" s="19" t="str">
        <f>VLOOKUP(G2650,'Verweis Kd-Gruppe'!$A$2:$B$8,2,FALSE)</f>
        <v>EXP</v>
      </c>
      <c r="Z2650" s="19" t="str">
        <f>VLOOKUP(J2650,'Verweis Art-Gruppe'!$A$2:$B$15,2,FALSE)</f>
        <v>Geräte</v>
      </c>
      <c r="AA2650" s="19" t="str">
        <f>VLOOKUP(W2650,'Verweis Vertreter'!$A$2:$B$24,2,FALSE)</f>
        <v>Chahid Drimani</v>
      </c>
      <c r="AB2650" s="12">
        <f t="shared" si="369"/>
        <v>2</v>
      </c>
      <c r="AC2650" s="12">
        <f t="shared" si="374"/>
        <v>197.0257</v>
      </c>
      <c r="AD2650" s="12">
        <f t="shared" si="375"/>
        <v>219</v>
      </c>
      <c r="AE2650" s="12">
        <f t="shared" si="370"/>
        <v>438</v>
      </c>
      <c r="AF2650" s="12">
        <f t="shared" si="371"/>
        <v>21.974299999999999</v>
      </c>
      <c r="AG2650" s="12">
        <f t="shared" si="372"/>
        <v>43.95</v>
      </c>
      <c r="AH2650" s="9">
        <f t="shared" si="376"/>
        <v>0.10034246575342466</v>
      </c>
      <c r="AI2650" s="14">
        <f>VLOOKUP(E2650,'Verweis Faktor'!$A:$B,2,FALSE)</f>
        <v>1</v>
      </c>
      <c r="AJ2650" s="14"/>
      <c r="AK2650" s="14" t="str">
        <f>IF(AL2650="Ja","Versandkosten",VLOOKUP(E2650,'Verweis Belegart'!$A$2:$B$9,2,FALSE))</f>
        <v>Hardware</v>
      </c>
      <c r="AL2650" s="14" t="str">
        <f t="shared" si="377"/>
        <v>Nein</v>
      </c>
      <c r="AM2650" s="14" t="str">
        <f t="shared" si="373"/>
        <v>Positiv</v>
      </c>
    </row>
    <row r="2651" spans="1:39" ht="17.25" customHeight="1" x14ac:dyDescent="0.35">
      <c r="A2651" s="17">
        <v>14572700</v>
      </c>
      <c r="B2651" s="2" t="s">
        <v>1751</v>
      </c>
      <c r="C2651" s="1">
        <v>2025001</v>
      </c>
      <c r="D2651" s="1">
        <v>2000719</v>
      </c>
      <c r="E2651" s="2" t="s">
        <v>34</v>
      </c>
      <c r="F2651" s="2" t="s">
        <v>182</v>
      </c>
      <c r="G2651" s="2" t="s">
        <v>66</v>
      </c>
      <c r="H2651" s="2" t="s">
        <v>1132</v>
      </c>
      <c r="I2651" s="2" t="s">
        <v>1133</v>
      </c>
      <c r="J2651" s="2" t="s">
        <v>103</v>
      </c>
      <c r="K2651" s="2" t="s">
        <v>1223</v>
      </c>
      <c r="L2651" s="2" t="s">
        <v>429</v>
      </c>
      <c r="M2651" s="2" t="s">
        <v>430</v>
      </c>
      <c r="N2651" s="2" t="s">
        <v>41</v>
      </c>
      <c r="O2651" s="3">
        <v>5</v>
      </c>
      <c r="P2651" s="3">
        <v>223.98009999999999</v>
      </c>
      <c r="Q2651" s="3">
        <v>236</v>
      </c>
      <c r="R2651" s="3">
        <v>1180</v>
      </c>
      <c r="S2651" s="3">
        <v>12.0199</v>
      </c>
      <c r="T2651" s="3">
        <v>60.1</v>
      </c>
      <c r="U2651" s="3">
        <v>5.09</v>
      </c>
      <c r="V2651" s="2" t="s">
        <v>855</v>
      </c>
      <c r="W2651" s="2" t="s">
        <v>856</v>
      </c>
      <c r="X2651" s="2" t="s">
        <v>72</v>
      </c>
      <c r="Y2651" s="19" t="str">
        <f>VLOOKUP(G2651,'Verweis Kd-Gruppe'!$A$2:$B$8,2,FALSE)</f>
        <v>EXP</v>
      </c>
      <c r="Z2651" s="19" t="str">
        <f>VLOOKUP(J2651,'Verweis Art-Gruppe'!$A$2:$B$15,2,FALSE)</f>
        <v>Geräte</v>
      </c>
      <c r="AA2651" s="19" t="str">
        <f>VLOOKUP(W2651,'Verweis Vertreter'!$A$2:$B$24,2,FALSE)</f>
        <v>Chahid Drimani</v>
      </c>
      <c r="AB2651" s="12">
        <f t="shared" si="369"/>
        <v>5</v>
      </c>
      <c r="AC2651" s="12">
        <f t="shared" si="374"/>
        <v>223.98009999999999</v>
      </c>
      <c r="AD2651" s="12">
        <f t="shared" si="375"/>
        <v>236</v>
      </c>
      <c r="AE2651" s="12">
        <f t="shared" si="370"/>
        <v>1180</v>
      </c>
      <c r="AF2651" s="12">
        <f t="shared" si="371"/>
        <v>12.0199</v>
      </c>
      <c r="AG2651" s="12">
        <f t="shared" si="372"/>
        <v>60.1</v>
      </c>
      <c r="AH2651" s="9">
        <f t="shared" si="376"/>
        <v>5.093220338983051E-2</v>
      </c>
      <c r="AI2651" s="14">
        <f>VLOOKUP(E2651,'Verweis Faktor'!$A:$B,2,FALSE)</f>
        <v>1</v>
      </c>
      <c r="AJ2651" s="14"/>
      <c r="AK2651" s="14" t="str">
        <f>IF(AL2651="Ja","Versandkosten",VLOOKUP(E2651,'Verweis Belegart'!$A$2:$B$9,2,FALSE))</f>
        <v>Hardware</v>
      </c>
      <c r="AL2651" s="14" t="str">
        <f t="shared" si="377"/>
        <v>Nein</v>
      </c>
      <c r="AM2651" s="14" t="str">
        <f t="shared" si="373"/>
        <v>Positiv</v>
      </c>
    </row>
    <row r="2652" spans="1:39" ht="17.25" customHeight="1" x14ac:dyDescent="0.35">
      <c r="A2652" s="17">
        <v>14572822</v>
      </c>
      <c r="B2652" s="2" t="s">
        <v>1751</v>
      </c>
      <c r="C2652" s="1">
        <v>2025001</v>
      </c>
      <c r="D2652" s="1">
        <v>2000720</v>
      </c>
      <c r="E2652" s="2" t="s">
        <v>34</v>
      </c>
      <c r="F2652" s="2" t="s">
        <v>182</v>
      </c>
      <c r="G2652" s="2" t="s">
        <v>66</v>
      </c>
      <c r="H2652" s="2" t="s">
        <v>1132</v>
      </c>
      <c r="I2652" s="2" t="s">
        <v>1133</v>
      </c>
      <c r="J2652" s="2" t="s">
        <v>103</v>
      </c>
      <c r="K2652" s="2" t="s">
        <v>28</v>
      </c>
      <c r="L2652" s="2" t="s">
        <v>385</v>
      </c>
      <c r="M2652" s="2" t="s">
        <v>386</v>
      </c>
      <c r="N2652" s="2" t="s">
        <v>292</v>
      </c>
      <c r="O2652" s="3">
        <v>2</v>
      </c>
      <c r="P2652" s="3">
        <v>911.63229999999999</v>
      </c>
      <c r="Q2652" s="3">
        <v>916</v>
      </c>
      <c r="R2652" s="3">
        <v>1832</v>
      </c>
      <c r="S2652" s="3">
        <v>4.3677000000000001</v>
      </c>
      <c r="T2652" s="3">
        <v>8.74</v>
      </c>
      <c r="U2652" s="3">
        <v>0.47</v>
      </c>
      <c r="V2652" s="2" t="s">
        <v>855</v>
      </c>
      <c r="W2652" s="2" t="s">
        <v>856</v>
      </c>
      <c r="X2652" s="2" t="s">
        <v>72</v>
      </c>
      <c r="Y2652" s="19" t="str">
        <f>VLOOKUP(G2652,'Verweis Kd-Gruppe'!$A$2:$B$8,2,FALSE)</f>
        <v>EXP</v>
      </c>
      <c r="Z2652" s="19" t="str">
        <f>VLOOKUP(J2652,'Verweis Art-Gruppe'!$A$2:$B$15,2,FALSE)</f>
        <v>Geräte</v>
      </c>
      <c r="AA2652" s="19" t="str">
        <f>VLOOKUP(W2652,'Verweis Vertreter'!$A$2:$B$24,2,FALSE)</f>
        <v>Chahid Drimani</v>
      </c>
      <c r="AB2652" s="12">
        <f t="shared" si="369"/>
        <v>2</v>
      </c>
      <c r="AC2652" s="12">
        <f t="shared" si="374"/>
        <v>911.63229999999999</v>
      </c>
      <c r="AD2652" s="12">
        <f t="shared" si="375"/>
        <v>916</v>
      </c>
      <c r="AE2652" s="12">
        <f t="shared" si="370"/>
        <v>1832</v>
      </c>
      <c r="AF2652" s="12">
        <f t="shared" si="371"/>
        <v>4.3677000000000001</v>
      </c>
      <c r="AG2652" s="12">
        <f t="shared" si="372"/>
        <v>8.74</v>
      </c>
      <c r="AH2652" s="9">
        <f t="shared" si="376"/>
        <v>4.7707423580786029E-3</v>
      </c>
      <c r="AI2652" s="14">
        <f>VLOOKUP(E2652,'Verweis Faktor'!$A:$B,2,FALSE)</f>
        <v>1</v>
      </c>
      <c r="AJ2652" s="14"/>
      <c r="AK2652" s="14" t="str">
        <f>IF(AL2652="Ja","Versandkosten",VLOOKUP(E2652,'Verweis Belegart'!$A$2:$B$9,2,FALSE))</f>
        <v>Hardware</v>
      </c>
      <c r="AL2652" s="14" t="str">
        <f t="shared" si="377"/>
        <v>Nein</v>
      </c>
      <c r="AM2652" s="14" t="str">
        <f t="shared" si="373"/>
        <v>Positiv</v>
      </c>
    </row>
    <row r="2653" spans="1:39" ht="17.25" customHeight="1" x14ac:dyDescent="0.35">
      <c r="A2653" s="17">
        <v>14572822</v>
      </c>
      <c r="B2653" s="2" t="s">
        <v>1751</v>
      </c>
      <c r="C2653" s="1">
        <v>2025001</v>
      </c>
      <c r="D2653" s="1">
        <v>2000720</v>
      </c>
      <c r="E2653" s="2" t="s">
        <v>34</v>
      </c>
      <c r="F2653" s="2" t="s">
        <v>182</v>
      </c>
      <c r="G2653" s="2" t="s">
        <v>66</v>
      </c>
      <c r="H2653" s="2" t="s">
        <v>1132</v>
      </c>
      <c r="I2653" s="2" t="s">
        <v>1133</v>
      </c>
      <c r="J2653" s="2" t="s">
        <v>304</v>
      </c>
      <c r="K2653" s="2" t="s">
        <v>45</v>
      </c>
      <c r="L2653" s="2" t="s">
        <v>611</v>
      </c>
      <c r="M2653" s="2" t="s">
        <v>612</v>
      </c>
      <c r="N2653" s="2" t="s">
        <v>265</v>
      </c>
      <c r="O2653" s="3">
        <v>1</v>
      </c>
      <c r="P2653" s="3">
        <v>333.97</v>
      </c>
      <c r="Q2653" s="3">
        <v>339</v>
      </c>
      <c r="R2653" s="3">
        <v>339</v>
      </c>
      <c r="S2653" s="3">
        <v>5.03</v>
      </c>
      <c r="T2653" s="3">
        <v>5.03</v>
      </c>
      <c r="U2653" s="3">
        <v>1.48</v>
      </c>
      <c r="V2653" s="2" t="s">
        <v>855</v>
      </c>
      <c r="W2653" s="2" t="s">
        <v>856</v>
      </c>
      <c r="X2653" s="2" t="s">
        <v>72</v>
      </c>
      <c r="Y2653" s="19" t="str">
        <f>VLOOKUP(G2653,'Verweis Kd-Gruppe'!$A$2:$B$8,2,FALSE)</f>
        <v>EXP</v>
      </c>
      <c r="Z2653" s="19" t="str">
        <f>VLOOKUP(J2653,'Verweis Art-Gruppe'!$A$2:$B$15,2,FALSE)</f>
        <v>Zubehör</v>
      </c>
      <c r="AA2653" s="19" t="str">
        <f>VLOOKUP(W2653,'Verweis Vertreter'!$A$2:$B$24,2,FALSE)</f>
        <v>Chahid Drimani</v>
      </c>
      <c r="AB2653" s="12">
        <f t="shared" si="369"/>
        <v>1</v>
      </c>
      <c r="AC2653" s="12">
        <f t="shared" si="374"/>
        <v>333.97</v>
      </c>
      <c r="AD2653" s="12">
        <f t="shared" si="375"/>
        <v>339</v>
      </c>
      <c r="AE2653" s="12">
        <f t="shared" si="370"/>
        <v>339</v>
      </c>
      <c r="AF2653" s="12">
        <f t="shared" si="371"/>
        <v>5.03</v>
      </c>
      <c r="AG2653" s="12">
        <f t="shared" si="372"/>
        <v>5.03</v>
      </c>
      <c r="AH2653" s="9">
        <f t="shared" si="376"/>
        <v>1.4837758112094396E-2</v>
      </c>
      <c r="AI2653" s="14">
        <f>VLOOKUP(E2653,'Verweis Faktor'!$A:$B,2,FALSE)</f>
        <v>1</v>
      </c>
      <c r="AJ2653" s="14"/>
      <c r="AK2653" s="14" t="str">
        <f>IF(AL2653="Ja","Versandkosten",VLOOKUP(E2653,'Verweis Belegart'!$A$2:$B$9,2,FALSE))</f>
        <v>Hardware</v>
      </c>
      <c r="AL2653" s="14" t="str">
        <f t="shared" si="377"/>
        <v>Nein</v>
      </c>
      <c r="AM2653" s="14" t="str">
        <f t="shared" si="373"/>
        <v>Positiv</v>
      </c>
    </row>
    <row r="2654" spans="1:39" ht="17.25" customHeight="1" x14ac:dyDescent="0.35">
      <c r="A2654" s="17">
        <v>14572822</v>
      </c>
      <c r="B2654" s="2" t="s">
        <v>1751</v>
      </c>
      <c r="C2654" s="1">
        <v>2025001</v>
      </c>
      <c r="D2654" s="1">
        <v>2000720</v>
      </c>
      <c r="E2654" s="2" t="s">
        <v>34</v>
      </c>
      <c r="F2654" s="2" t="s">
        <v>182</v>
      </c>
      <c r="G2654" s="2" t="s">
        <v>66</v>
      </c>
      <c r="H2654" s="2" t="s">
        <v>1132</v>
      </c>
      <c r="I2654" s="2" t="s">
        <v>1133</v>
      </c>
      <c r="J2654" s="2" t="s">
        <v>103</v>
      </c>
      <c r="K2654" s="2" t="s">
        <v>49</v>
      </c>
      <c r="L2654" s="2" t="s">
        <v>993</v>
      </c>
      <c r="M2654" s="2" t="s">
        <v>994</v>
      </c>
      <c r="N2654" s="2" t="s">
        <v>457</v>
      </c>
      <c r="O2654" s="3">
        <v>1</v>
      </c>
      <c r="P2654" s="3">
        <v>863.52620000000002</v>
      </c>
      <c r="Q2654" s="3">
        <v>839</v>
      </c>
      <c r="R2654" s="3">
        <v>839</v>
      </c>
      <c r="S2654" s="3">
        <v>-24.526199999999999</v>
      </c>
      <c r="T2654" s="3">
        <v>-24.53</v>
      </c>
      <c r="U2654" s="3">
        <v>-2.92</v>
      </c>
      <c r="V2654" s="2" t="s">
        <v>855</v>
      </c>
      <c r="W2654" s="2" t="s">
        <v>856</v>
      </c>
      <c r="X2654" s="2" t="s">
        <v>72</v>
      </c>
      <c r="Y2654" s="19" t="str">
        <f>VLOOKUP(G2654,'Verweis Kd-Gruppe'!$A$2:$B$8,2,FALSE)</f>
        <v>EXP</v>
      </c>
      <c r="Z2654" s="19" t="str">
        <f>VLOOKUP(J2654,'Verweis Art-Gruppe'!$A$2:$B$15,2,FALSE)</f>
        <v>Geräte</v>
      </c>
      <c r="AA2654" s="19" t="str">
        <f>VLOOKUP(W2654,'Verweis Vertreter'!$A$2:$B$24,2,FALSE)</f>
        <v>Chahid Drimani</v>
      </c>
      <c r="AB2654" s="12">
        <f t="shared" si="369"/>
        <v>1</v>
      </c>
      <c r="AC2654" s="12">
        <f t="shared" si="374"/>
        <v>863.52620000000002</v>
      </c>
      <c r="AD2654" s="12">
        <f t="shared" si="375"/>
        <v>839</v>
      </c>
      <c r="AE2654" s="12">
        <f t="shared" si="370"/>
        <v>839</v>
      </c>
      <c r="AF2654" s="12">
        <f t="shared" si="371"/>
        <v>-24.526199999999999</v>
      </c>
      <c r="AG2654" s="12">
        <f t="shared" si="372"/>
        <v>-24.53</v>
      </c>
      <c r="AH2654" s="9">
        <f t="shared" si="376"/>
        <v>-2.9237187127532777E-2</v>
      </c>
      <c r="AI2654" s="14">
        <f>VLOOKUP(E2654,'Verweis Faktor'!$A:$B,2,FALSE)</f>
        <v>1</v>
      </c>
      <c r="AJ2654" s="14"/>
      <c r="AK2654" s="14" t="str">
        <f>IF(AL2654="Ja","Versandkosten",VLOOKUP(E2654,'Verweis Belegart'!$A$2:$B$9,2,FALSE))</f>
        <v>Hardware</v>
      </c>
      <c r="AL2654" s="14" t="str">
        <f t="shared" si="377"/>
        <v>Nein</v>
      </c>
      <c r="AM2654" s="14" t="str">
        <f t="shared" si="373"/>
        <v>Negativ</v>
      </c>
    </row>
    <row r="2655" spans="1:39" ht="17.25" customHeight="1" x14ac:dyDescent="0.35">
      <c r="A2655" s="17">
        <v>14572822</v>
      </c>
      <c r="B2655" s="2" t="s">
        <v>1751</v>
      </c>
      <c r="C2655" s="1">
        <v>2025001</v>
      </c>
      <c r="D2655" s="1">
        <v>2000720</v>
      </c>
      <c r="E2655" s="2" t="s">
        <v>34</v>
      </c>
      <c r="F2655" s="2" t="s">
        <v>182</v>
      </c>
      <c r="G2655" s="2" t="s">
        <v>66</v>
      </c>
      <c r="H2655" s="2" t="s">
        <v>1132</v>
      </c>
      <c r="I2655" s="2" t="s">
        <v>1133</v>
      </c>
      <c r="J2655" s="2" t="s">
        <v>103</v>
      </c>
      <c r="K2655" s="2" t="s">
        <v>79</v>
      </c>
      <c r="L2655" s="2" t="s">
        <v>126</v>
      </c>
      <c r="M2655" s="2" t="s">
        <v>127</v>
      </c>
      <c r="N2655" s="2" t="s">
        <v>128</v>
      </c>
      <c r="O2655" s="3">
        <v>3</v>
      </c>
      <c r="P2655" s="3">
        <v>188.4658</v>
      </c>
      <c r="Q2655" s="3">
        <v>203</v>
      </c>
      <c r="R2655" s="3">
        <v>609</v>
      </c>
      <c r="S2655" s="3">
        <v>14.5342</v>
      </c>
      <c r="T2655" s="3">
        <v>43.6</v>
      </c>
      <c r="U2655" s="3">
        <v>7.15</v>
      </c>
      <c r="V2655" s="2" t="s">
        <v>855</v>
      </c>
      <c r="W2655" s="2" t="s">
        <v>856</v>
      </c>
      <c r="X2655" s="2" t="s">
        <v>72</v>
      </c>
      <c r="Y2655" s="19" t="str">
        <f>VLOOKUP(G2655,'Verweis Kd-Gruppe'!$A$2:$B$8,2,FALSE)</f>
        <v>EXP</v>
      </c>
      <c r="Z2655" s="19" t="str">
        <f>VLOOKUP(J2655,'Verweis Art-Gruppe'!$A$2:$B$15,2,FALSE)</f>
        <v>Geräte</v>
      </c>
      <c r="AA2655" s="19" t="str">
        <f>VLOOKUP(W2655,'Verweis Vertreter'!$A$2:$B$24,2,FALSE)</f>
        <v>Chahid Drimani</v>
      </c>
      <c r="AB2655" s="12">
        <f t="shared" si="369"/>
        <v>3</v>
      </c>
      <c r="AC2655" s="12">
        <f t="shared" si="374"/>
        <v>188.4658</v>
      </c>
      <c r="AD2655" s="12">
        <f t="shared" si="375"/>
        <v>203</v>
      </c>
      <c r="AE2655" s="12">
        <f t="shared" si="370"/>
        <v>609</v>
      </c>
      <c r="AF2655" s="12">
        <f t="shared" si="371"/>
        <v>14.5342</v>
      </c>
      <c r="AG2655" s="12">
        <f t="shared" si="372"/>
        <v>43.6</v>
      </c>
      <c r="AH2655" s="9">
        <f t="shared" si="376"/>
        <v>7.159277504105091E-2</v>
      </c>
      <c r="AI2655" s="14">
        <f>VLOOKUP(E2655,'Verweis Faktor'!$A:$B,2,FALSE)</f>
        <v>1</v>
      </c>
      <c r="AJ2655" s="14"/>
      <c r="AK2655" s="14" t="str">
        <f>IF(AL2655="Ja","Versandkosten",VLOOKUP(E2655,'Verweis Belegart'!$A$2:$B$9,2,FALSE))</f>
        <v>Hardware</v>
      </c>
      <c r="AL2655" s="14" t="str">
        <f t="shared" si="377"/>
        <v>Nein</v>
      </c>
      <c r="AM2655" s="14" t="str">
        <f t="shared" si="373"/>
        <v>Positiv</v>
      </c>
    </row>
    <row r="2656" spans="1:39" ht="17.25" customHeight="1" x14ac:dyDescent="0.35">
      <c r="A2656" s="17">
        <v>14572822</v>
      </c>
      <c r="B2656" s="2" t="s">
        <v>1751</v>
      </c>
      <c r="C2656" s="1">
        <v>2025001</v>
      </c>
      <c r="D2656" s="1">
        <v>2000720</v>
      </c>
      <c r="E2656" s="2" t="s">
        <v>34</v>
      </c>
      <c r="F2656" s="2" t="s">
        <v>182</v>
      </c>
      <c r="G2656" s="2" t="s">
        <v>66</v>
      </c>
      <c r="H2656" s="2" t="s">
        <v>1132</v>
      </c>
      <c r="I2656" s="2" t="s">
        <v>1133</v>
      </c>
      <c r="J2656" s="2" t="s">
        <v>103</v>
      </c>
      <c r="K2656" s="2" t="s">
        <v>83</v>
      </c>
      <c r="L2656" s="2" t="s">
        <v>129</v>
      </c>
      <c r="M2656" s="2" t="s">
        <v>130</v>
      </c>
      <c r="N2656" s="2" t="s">
        <v>131</v>
      </c>
      <c r="O2656" s="3">
        <v>1</v>
      </c>
      <c r="P2656" s="3">
        <v>164.98509999999999</v>
      </c>
      <c r="Q2656" s="3">
        <v>179</v>
      </c>
      <c r="R2656" s="3">
        <v>179</v>
      </c>
      <c r="S2656" s="3">
        <v>14.014900000000001</v>
      </c>
      <c r="T2656" s="3">
        <v>14.01</v>
      </c>
      <c r="U2656" s="3">
        <v>7.82</v>
      </c>
      <c r="V2656" s="2" t="s">
        <v>855</v>
      </c>
      <c r="W2656" s="2" t="s">
        <v>856</v>
      </c>
      <c r="X2656" s="2" t="s">
        <v>72</v>
      </c>
      <c r="Y2656" s="19" t="str">
        <f>VLOOKUP(G2656,'Verweis Kd-Gruppe'!$A$2:$B$8,2,FALSE)</f>
        <v>EXP</v>
      </c>
      <c r="Z2656" s="19" t="str">
        <f>VLOOKUP(J2656,'Verweis Art-Gruppe'!$A$2:$B$15,2,FALSE)</f>
        <v>Geräte</v>
      </c>
      <c r="AA2656" s="19" t="str">
        <f>VLOOKUP(W2656,'Verweis Vertreter'!$A$2:$B$24,2,FALSE)</f>
        <v>Chahid Drimani</v>
      </c>
      <c r="AB2656" s="12">
        <f t="shared" si="369"/>
        <v>1</v>
      </c>
      <c r="AC2656" s="12">
        <f t="shared" si="374"/>
        <v>164.98509999999999</v>
      </c>
      <c r="AD2656" s="12">
        <f t="shared" si="375"/>
        <v>179</v>
      </c>
      <c r="AE2656" s="12">
        <f t="shared" si="370"/>
        <v>179</v>
      </c>
      <c r="AF2656" s="12">
        <f t="shared" si="371"/>
        <v>14.014900000000001</v>
      </c>
      <c r="AG2656" s="12">
        <f t="shared" si="372"/>
        <v>14.01</v>
      </c>
      <c r="AH2656" s="9">
        <f t="shared" si="376"/>
        <v>7.8268156424581001E-2</v>
      </c>
      <c r="AI2656" s="14">
        <f>VLOOKUP(E2656,'Verweis Faktor'!$A:$B,2,FALSE)</f>
        <v>1</v>
      </c>
      <c r="AJ2656" s="14"/>
      <c r="AK2656" s="14" t="str">
        <f>IF(AL2656="Ja","Versandkosten",VLOOKUP(E2656,'Verweis Belegart'!$A$2:$B$9,2,FALSE))</f>
        <v>Hardware</v>
      </c>
      <c r="AL2656" s="14" t="str">
        <f t="shared" si="377"/>
        <v>Nein</v>
      </c>
      <c r="AM2656" s="14" t="str">
        <f t="shared" si="373"/>
        <v>Positiv</v>
      </c>
    </row>
    <row r="2657" spans="1:39" ht="17.25" customHeight="1" x14ac:dyDescent="0.35">
      <c r="A2657" s="17">
        <v>14572822</v>
      </c>
      <c r="B2657" s="2" t="s">
        <v>1751</v>
      </c>
      <c r="C2657" s="1">
        <v>2025001</v>
      </c>
      <c r="D2657" s="1">
        <v>2000720</v>
      </c>
      <c r="E2657" s="2" t="s">
        <v>34</v>
      </c>
      <c r="F2657" s="2" t="s">
        <v>182</v>
      </c>
      <c r="G2657" s="2" t="s">
        <v>66</v>
      </c>
      <c r="H2657" s="2" t="s">
        <v>1132</v>
      </c>
      <c r="I2657" s="2" t="s">
        <v>1133</v>
      </c>
      <c r="J2657" s="2" t="s">
        <v>103</v>
      </c>
      <c r="K2657" s="2" t="s">
        <v>87</v>
      </c>
      <c r="L2657" s="2" t="s">
        <v>1150</v>
      </c>
      <c r="M2657" s="2" t="s">
        <v>1151</v>
      </c>
      <c r="N2657" s="2" t="s">
        <v>1152</v>
      </c>
      <c r="O2657" s="3">
        <v>1</v>
      </c>
      <c r="P2657" s="3">
        <v>129.98869999999999</v>
      </c>
      <c r="Q2657" s="3">
        <v>145</v>
      </c>
      <c r="R2657" s="3">
        <v>145</v>
      </c>
      <c r="S2657" s="3">
        <v>15.0113</v>
      </c>
      <c r="T2657" s="3">
        <v>15.01</v>
      </c>
      <c r="U2657" s="3">
        <v>10.35</v>
      </c>
      <c r="V2657" s="2" t="s">
        <v>855</v>
      </c>
      <c r="W2657" s="2" t="s">
        <v>856</v>
      </c>
      <c r="X2657" s="2" t="s">
        <v>72</v>
      </c>
      <c r="Y2657" s="19" t="str">
        <f>VLOOKUP(G2657,'Verweis Kd-Gruppe'!$A$2:$B$8,2,FALSE)</f>
        <v>EXP</v>
      </c>
      <c r="Z2657" s="19" t="str">
        <f>VLOOKUP(J2657,'Verweis Art-Gruppe'!$A$2:$B$15,2,FALSE)</f>
        <v>Geräte</v>
      </c>
      <c r="AA2657" s="19" t="str">
        <f>VLOOKUP(W2657,'Verweis Vertreter'!$A$2:$B$24,2,FALSE)</f>
        <v>Chahid Drimani</v>
      </c>
      <c r="AB2657" s="12">
        <f t="shared" si="369"/>
        <v>1</v>
      </c>
      <c r="AC2657" s="12">
        <f t="shared" si="374"/>
        <v>129.98869999999999</v>
      </c>
      <c r="AD2657" s="12">
        <f t="shared" si="375"/>
        <v>145</v>
      </c>
      <c r="AE2657" s="12">
        <f t="shared" si="370"/>
        <v>145</v>
      </c>
      <c r="AF2657" s="12">
        <f t="shared" si="371"/>
        <v>15.0113</v>
      </c>
      <c r="AG2657" s="12">
        <f t="shared" si="372"/>
        <v>15.01</v>
      </c>
      <c r="AH2657" s="9">
        <f t="shared" si="376"/>
        <v>0.10351724137931034</v>
      </c>
      <c r="AI2657" s="14">
        <f>VLOOKUP(E2657,'Verweis Faktor'!$A:$B,2,FALSE)</f>
        <v>1</v>
      </c>
      <c r="AJ2657" s="14"/>
      <c r="AK2657" s="14" t="str">
        <f>IF(AL2657="Ja","Versandkosten",VLOOKUP(E2657,'Verweis Belegart'!$A$2:$B$9,2,FALSE))</f>
        <v>Hardware</v>
      </c>
      <c r="AL2657" s="14" t="str">
        <f t="shared" si="377"/>
        <v>Nein</v>
      </c>
      <c r="AM2657" s="14" t="str">
        <f t="shared" si="373"/>
        <v>Positiv</v>
      </c>
    </row>
    <row r="2658" spans="1:39" ht="17.25" customHeight="1" x14ac:dyDescent="0.35">
      <c r="A2658" s="17">
        <v>14572822</v>
      </c>
      <c r="B2658" s="2" t="s">
        <v>1751</v>
      </c>
      <c r="C2658" s="1">
        <v>2025001</v>
      </c>
      <c r="D2658" s="1">
        <v>2000720</v>
      </c>
      <c r="E2658" s="2" t="s">
        <v>34</v>
      </c>
      <c r="F2658" s="2" t="s">
        <v>182</v>
      </c>
      <c r="G2658" s="2" t="s">
        <v>66</v>
      </c>
      <c r="H2658" s="2" t="s">
        <v>1132</v>
      </c>
      <c r="I2658" s="2" t="s">
        <v>1133</v>
      </c>
      <c r="J2658" s="2" t="s">
        <v>103</v>
      </c>
      <c r="K2658" s="2" t="s">
        <v>91</v>
      </c>
      <c r="L2658" s="2" t="s">
        <v>1027</v>
      </c>
      <c r="M2658" s="2" t="s">
        <v>1028</v>
      </c>
      <c r="N2658" s="2" t="s">
        <v>618</v>
      </c>
      <c r="O2658" s="3">
        <v>1</v>
      </c>
      <c r="P2658" s="3">
        <v>495</v>
      </c>
      <c r="Q2658" s="3">
        <v>505</v>
      </c>
      <c r="R2658" s="3">
        <v>505</v>
      </c>
      <c r="S2658" s="3">
        <v>10</v>
      </c>
      <c r="T2658" s="3">
        <v>10</v>
      </c>
      <c r="U2658" s="3">
        <v>1.98</v>
      </c>
      <c r="V2658" s="2" t="s">
        <v>855</v>
      </c>
      <c r="W2658" s="2" t="s">
        <v>856</v>
      </c>
      <c r="X2658" s="2" t="s">
        <v>72</v>
      </c>
      <c r="Y2658" s="19" t="str">
        <f>VLOOKUP(G2658,'Verweis Kd-Gruppe'!$A$2:$B$8,2,FALSE)</f>
        <v>EXP</v>
      </c>
      <c r="Z2658" s="19" t="str">
        <f>VLOOKUP(J2658,'Verweis Art-Gruppe'!$A$2:$B$15,2,FALSE)</f>
        <v>Geräte</v>
      </c>
      <c r="AA2658" s="19" t="str">
        <f>VLOOKUP(W2658,'Verweis Vertreter'!$A$2:$B$24,2,FALSE)</f>
        <v>Chahid Drimani</v>
      </c>
      <c r="AB2658" s="12">
        <f t="shared" si="369"/>
        <v>1</v>
      </c>
      <c r="AC2658" s="12">
        <f t="shared" si="374"/>
        <v>495</v>
      </c>
      <c r="AD2658" s="12">
        <f t="shared" si="375"/>
        <v>505</v>
      </c>
      <c r="AE2658" s="12">
        <f t="shared" si="370"/>
        <v>505</v>
      </c>
      <c r="AF2658" s="12">
        <f t="shared" si="371"/>
        <v>10</v>
      </c>
      <c r="AG2658" s="12">
        <f t="shared" si="372"/>
        <v>10</v>
      </c>
      <c r="AH2658" s="9">
        <f t="shared" si="376"/>
        <v>1.9801980198019802E-2</v>
      </c>
      <c r="AI2658" s="14">
        <f>VLOOKUP(E2658,'Verweis Faktor'!$A:$B,2,FALSE)</f>
        <v>1</v>
      </c>
      <c r="AJ2658" s="14"/>
      <c r="AK2658" s="14" t="str">
        <f>IF(AL2658="Ja","Versandkosten",VLOOKUP(E2658,'Verweis Belegart'!$A$2:$B$9,2,FALSE))</f>
        <v>Hardware</v>
      </c>
      <c r="AL2658" s="14" t="str">
        <f t="shared" si="377"/>
        <v>Nein</v>
      </c>
      <c r="AM2658" s="14" t="str">
        <f t="shared" si="373"/>
        <v>Positiv</v>
      </c>
    </row>
    <row r="2659" spans="1:39" ht="17.25" customHeight="1" x14ac:dyDescent="0.35">
      <c r="A2659" s="17">
        <v>14572822</v>
      </c>
      <c r="B2659" s="2" t="s">
        <v>1751</v>
      </c>
      <c r="C2659" s="1">
        <v>2025001</v>
      </c>
      <c r="D2659" s="1">
        <v>2000720</v>
      </c>
      <c r="E2659" s="2" t="s">
        <v>34</v>
      </c>
      <c r="F2659" s="2" t="s">
        <v>182</v>
      </c>
      <c r="G2659" s="2" t="s">
        <v>66</v>
      </c>
      <c r="H2659" s="2" t="s">
        <v>1132</v>
      </c>
      <c r="I2659" s="2" t="s">
        <v>1133</v>
      </c>
      <c r="J2659" s="2" t="s">
        <v>103</v>
      </c>
      <c r="K2659" s="2" t="s">
        <v>95</v>
      </c>
      <c r="L2659" s="2" t="s">
        <v>1029</v>
      </c>
      <c r="M2659" s="2" t="s">
        <v>1030</v>
      </c>
      <c r="N2659" s="2" t="s">
        <v>310</v>
      </c>
      <c r="O2659" s="3">
        <v>5</v>
      </c>
      <c r="P2659" s="3">
        <v>487.01440000000002</v>
      </c>
      <c r="Q2659" s="3">
        <v>492</v>
      </c>
      <c r="R2659" s="3">
        <v>2460</v>
      </c>
      <c r="S2659" s="3">
        <v>4.9855999999999998</v>
      </c>
      <c r="T2659" s="3">
        <v>24.93</v>
      </c>
      <c r="U2659" s="3">
        <v>1.01</v>
      </c>
      <c r="V2659" s="2" t="s">
        <v>855</v>
      </c>
      <c r="W2659" s="2" t="s">
        <v>856</v>
      </c>
      <c r="X2659" s="2" t="s">
        <v>72</v>
      </c>
      <c r="Y2659" s="19" t="str">
        <f>VLOOKUP(G2659,'Verweis Kd-Gruppe'!$A$2:$B$8,2,FALSE)</f>
        <v>EXP</v>
      </c>
      <c r="Z2659" s="19" t="str">
        <f>VLOOKUP(J2659,'Verweis Art-Gruppe'!$A$2:$B$15,2,FALSE)</f>
        <v>Geräte</v>
      </c>
      <c r="AA2659" s="19" t="str">
        <f>VLOOKUP(W2659,'Verweis Vertreter'!$A$2:$B$24,2,FALSE)</f>
        <v>Chahid Drimani</v>
      </c>
      <c r="AB2659" s="12">
        <f t="shared" si="369"/>
        <v>5</v>
      </c>
      <c r="AC2659" s="12">
        <f t="shared" si="374"/>
        <v>487.01440000000002</v>
      </c>
      <c r="AD2659" s="12">
        <f t="shared" si="375"/>
        <v>492</v>
      </c>
      <c r="AE2659" s="12">
        <f t="shared" si="370"/>
        <v>2460</v>
      </c>
      <c r="AF2659" s="12">
        <f t="shared" si="371"/>
        <v>4.9855999999999998</v>
      </c>
      <c r="AG2659" s="12">
        <f t="shared" si="372"/>
        <v>24.93</v>
      </c>
      <c r="AH2659" s="9">
        <f t="shared" si="376"/>
        <v>1.0134146341463415E-2</v>
      </c>
      <c r="AI2659" s="14">
        <f>VLOOKUP(E2659,'Verweis Faktor'!$A:$B,2,FALSE)</f>
        <v>1</v>
      </c>
      <c r="AJ2659" s="14"/>
      <c r="AK2659" s="14" t="str">
        <f>IF(AL2659="Ja","Versandkosten",VLOOKUP(E2659,'Verweis Belegart'!$A$2:$B$9,2,FALSE))</f>
        <v>Hardware</v>
      </c>
      <c r="AL2659" s="14" t="str">
        <f t="shared" si="377"/>
        <v>Nein</v>
      </c>
      <c r="AM2659" s="14" t="str">
        <f t="shared" si="373"/>
        <v>Positiv</v>
      </c>
    </row>
    <row r="2660" spans="1:39" ht="17.25" customHeight="1" x14ac:dyDescent="0.35">
      <c r="A2660" s="17">
        <v>14572822</v>
      </c>
      <c r="B2660" s="2" t="s">
        <v>1751</v>
      </c>
      <c r="C2660" s="1">
        <v>2025001</v>
      </c>
      <c r="D2660" s="1">
        <v>2000720</v>
      </c>
      <c r="E2660" s="2" t="s">
        <v>34</v>
      </c>
      <c r="F2660" s="2" t="s">
        <v>182</v>
      </c>
      <c r="G2660" s="2" t="s">
        <v>66</v>
      </c>
      <c r="H2660" s="2" t="s">
        <v>1132</v>
      </c>
      <c r="I2660" s="2" t="s">
        <v>1133</v>
      </c>
      <c r="J2660" s="2" t="s">
        <v>103</v>
      </c>
      <c r="K2660" s="2" t="s">
        <v>99</v>
      </c>
      <c r="L2660" s="2" t="s">
        <v>272</v>
      </c>
      <c r="M2660" s="2" t="s">
        <v>273</v>
      </c>
      <c r="N2660" s="2" t="s">
        <v>274</v>
      </c>
      <c r="O2660" s="3">
        <v>2</v>
      </c>
      <c r="P2660" s="3">
        <v>1065.5192</v>
      </c>
      <c r="Q2660" s="3">
        <v>1109</v>
      </c>
      <c r="R2660" s="3">
        <v>2218</v>
      </c>
      <c r="S2660" s="3">
        <v>43.480800000000002</v>
      </c>
      <c r="T2660" s="3">
        <v>86.96</v>
      </c>
      <c r="U2660" s="3">
        <v>3.92</v>
      </c>
      <c r="V2660" s="2" t="s">
        <v>855</v>
      </c>
      <c r="W2660" s="2" t="s">
        <v>856</v>
      </c>
      <c r="X2660" s="2" t="s">
        <v>72</v>
      </c>
      <c r="Y2660" s="19" t="str">
        <f>VLOOKUP(G2660,'Verweis Kd-Gruppe'!$A$2:$B$8,2,FALSE)</f>
        <v>EXP</v>
      </c>
      <c r="Z2660" s="19" t="str">
        <f>VLOOKUP(J2660,'Verweis Art-Gruppe'!$A$2:$B$15,2,FALSE)</f>
        <v>Geräte</v>
      </c>
      <c r="AA2660" s="19" t="str">
        <f>VLOOKUP(W2660,'Verweis Vertreter'!$A$2:$B$24,2,FALSE)</f>
        <v>Chahid Drimani</v>
      </c>
      <c r="AB2660" s="12">
        <f t="shared" si="369"/>
        <v>2</v>
      </c>
      <c r="AC2660" s="12">
        <f t="shared" si="374"/>
        <v>1065.5192</v>
      </c>
      <c r="AD2660" s="12">
        <f t="shared" si="375"/>
        <v>1109</v>
      </c>
      <c r="AE2660" s="12">
        <f t="shared" si="370"/>
        <v>2218</v>
      </c>
      <c r="AF2660" s="12">
        <f t="shared" si="371"/>
        <v>43.480800000000002</v>
      </c>
      <c r="AG2660" s="12">
        <f t="shared" si="372"/>
        <v>86.96</v>
      </c>
      <c r="AH2660" s="9">
        <f t="shared" si="376"/>
        <v>3.9206492335437326E-2</v>
      </c>
      <c r="AI2660" s="14">
        <f>VLOOKUP(E2660,'Verweis Faktor'!$A:$B,2,FALSE)</f>
        <v>1</v>
      </c>
      <c r="AJ2660" s="14"/>
      <c r="AK2660" s="14" t="str">
        <f>IF(AL2660="Ja","Versandkosten",VLOOKUP(E2660,'Verweis Belegart'!$A$2:$B$9,2,FALSE))</f>
        <v>Hardware</v>
      </c>
      <c r="AL2660" s="14" t="str">
        <f t="shared" si="377"/>
        <v>Nein</v>
      </c>
      <c r="AM2660" s="14" t="str">
        <f t="shared" si="373"/>
        <v>Positiv</v>
      </c>
    </row>
    <row r="2661" spans="1:39" ht="17.25" customHeight="1" x14ac:dyDescent="0.35">
      <c r="A2661" s="17">
        <v>14572822</v>
      </c>
      <c r="B2661" s="2" t="s">
        <v>1751</v>
      </c>
      <c r="C2661" s="1">
        <v>2025001</v>
      </c>
      <c r="D2661" s="1">
        <v>2000720</v>
      </c>
      <c r="E2661" s="2" t="s">
        <v>34</v>
      </c>
      <c r="F2661" s="2" t="s">
        <v>182</v>
      </c>
      <c r="G2661" s="2" t="s">
        <v>66</v>
      </c>
      <c r="H2661" s="2" t="s">
        <v>1132</v>
      </c>
      <c r="I2661" s="2" t="s">
        <v>1133</v>
      </c>
      <c r="J2661" s="2" t="s">
        <v>103</v>
      </c>
      <c r="K2661" s="2" t="s">
        <v>103</v>
      </c>
      <c r="L2661" s="2" t="s">
        <v>758</v>
      </c>
      <c r="M2661" s="2" t="s">
        <v>759</v>
      </c>
      <c r="N2661" s="2" t="s">
        <v>538</v>
      </c>
      <c r="O2661" s="3">
        <v>1</v>
      </c>
      <c r="P2661" s="3">
        <v>291.64530000000002</v>
      </c>
      <c r="Q2661" s="3">
        <v>309</v>
      </c>
      <c r="R2661" s="3">
        <v>309</v>
      </c>
      <c r="S2661" s="3">
        <v>17.354700000000001</v>
      </c>
      <c r="T2661" s="3">
        <v>17.350000000000001</v>
      </c>
      <c r="U2661" s="3">
        <v>5.61</v>
      </c>
      <c r="V2661" s="2" t="s">
        <v>855</v>
      </c>
      <c r="W2661" s="2" t="s">
        <v>856</v>
      </c>
      <c r="X2661" s="2" t="s">
        <v>72</v>
      </c>
      <c r="Y2661" s="19" t="str">
        <f>VLOOKUP(G2661,'Verweis Kd-Gruppe'!$A$2:$B$8,2,FALSE)</f>
        <v>EXP</v>
      </c>
      <c r="Z2661" s="19" t="str">
        <f>VLOOKUP(J2661,'Verweis Art-Gruppe'!$A$2:$B$15,2,FALSE)</f>
        <v>Geräte</v>
      </c>
      <c r="AA2661" s="19" t="str">
        <f>VLOOKUP(W2661,'Verweis Vertreter'!$A$2:$B$24,2,FALSE)</f>
        <v>Chahid Drimani</v>
      </c>
      <c r="AB2661" s="12">
        <f t="shared" si="369"/>
        <v>1</v>
      </c>
      <c r="AC2661" s="12">
        <f t="shared" si="374"/>
        <v>291.64530000000002</v>
      </c>
      <c r="AD2661" s="12">
        <f t="shared" si="375"/>
        <v>309</v>
      </c>
      <c r="AE2661" s="12">
        <f t="shared" si="370"/>
        <v>309</v>
      </c>
      <c r="AF2661" s="12">
        <f t="shared" si="371"/>
        <v>17.354700000000001</v>
      </c>
      <c r="AG2661" s="12">
        <f t="shared" si="372"/>
        <v>17.350000000000001</v>
      </c>
      <c r="AH2661" s="9">
        <f t="shared" si="376"/>
        <v>5.6148867313915864E-2</v>
      </c>
      <c r="AI2661" s="14">
        <f>VLOOKUP(E2661,'Verweis Faktor'!$A:$B,2,FALSE)</f>
        <v>1</v>
      </c>
      <c r="AJ2661" s="14"/>
      <c r="AK2661" s="14" t="str">
        <f>IF(AL2661="Ja","Versandkosten",VLOOKUP(E2661,'Verweis Belegart'!$A$2:$B$9,2,FALSE))</f>
        <v>Hardware</v>
      </c>
      <c r="AL2661" s="14" t="str">
        <f t="shared" si="377"/>
        <v>Nein</v>
      </c>
      <c r="AM2661" s="14" t="str">
        <f t="shared" si="373"/>
        <v>Positiv</v>
      </c>
    </row>
    <row r="2662" spans="1:39" ht="17.25" customHeight="1" x14ac:dyDescent="0.35">
      <c r="A2662" s="17">
        <v>14572822</v>
      </c>
      <c r="B2662" s="2" t="s">
        <v>1751</v>
      </c>
      <c r="C2662" s="1">
        <v>2025001</v>
      </c>
      <c r="D2662" s="1">
        <v>2000720</v>
      </c>
      <c r="E2662" s="2" t="s">
        <v>34</v>
      </c>
      <c r="F2662" s="2" t="s">
        <v>182</v>
      </c>
      <c r="G2662" s="2" t="s">
        <v>66</v>
      </c>
      <c r="H2662" s="2" t="s">
        <v>1132</v>
      </c>
      <c r="I2662" s="2" t="s">
        <v>1133</v>
      </c>
      <c r="J2662" s="2" t="s">
        <v>103</v>
      </c>
      <c r="K2662" s="2" t="s">
        <v>107</v>
      </c>
      <c r="L2662" s="2" t="s">
        <v>1381</v>
      </c>
      <c r="M2662" s="2" t="s">
        <v>1382</v>
      </c>
      <c r="N2662" s="2" t="s">
        <v>292</v>
      </c>
      <c r="O2662" s="3">
        <v>5</v>
      </c>
      <c r="P2662" s="3">
        <v>894</v>
      </c>
      <c r="Q2662" s="3">
        <v>916</v>
      </c>
      <c r="R2662" s="3">
        <v>4580</v>
      </c>
      <c r="S2662" s="3">
        <v>22</v>
      </c>
      <c r="T2662" s="3">
        <v>110</v>
      </c>
      <c r="U2662" s="3">
        <v>2.4</v>
      </c>
      <c r="V2662" s="2" t="s">
        <v>855</v>
      </c>
      <c r="W2662" s="2" t="s">
        <v>856</v>
      </c>
      <c r="X2662" s="2" t="s">
        <v>72</v>
      </c>
      <c r="Y2662" s="19" t="str">
        <f>VLOOKUP(G2662,'Verweis Kd-Gruppe'!$A$2:$B$8,2,FALSE)</f>
        <v>EXP</v>
      </c>
      <c r="Z2662" s="19" t="str">
        <f>VLOOKUP(J2662,'Verweis Art-Gruppe'!$A$2:$B$15,2,FALSE)</f>
        <v>Geräte</v>
      </c>
      <c r="AA2662" s="19" t="str">
        <f>VLOOKUP(W2662,'Verweis Vertreter'!$A$2:$B$24,2,FALSE)</f>
        <v>Chahid Drimani</v>
      </c>
      <c r="AB2662" s="12">
        <f t="shared" si="369"/>
        <v>5</v>
      </c>
      <c r="AC2662" s="12">
        <f t="shared" si="374"/>
        <v>894</v>
      </c>
      <c r="AD2662" s="12">
        <f t="shared" si="375"/>
        <v>916</v>
      </c>
      <c r="AE2662" s="12">
        <f t="shared" si="370"/>
        <v>4580</v>
      </c>
      <c r="AF2662" s="12">
        <f t="shared" si="371"/>
        <v>22</v>
      </c>
      <c r="AG2662" s="12">
        <f t="shared" si="372"/>
        <v>110</v>
      </c>
      <c r="AH2662" s="9">
        <f t="shared" si="376"/>
        <v>2.4017467248908297E-2</v>
      </c>
      <c r="AI2662" s="14">
        <f>VLOOKUP(E2662,'Verweis Faktor'!$A:$B,2,FALSE)</f>
        <v>1</v>
      </c>
      <c r="AJ2662" s="14"/>
      <c r="AK2662" s="14" t="str">
        <f>IF(AL2662="Ja","Versandkosten",VLOOKUP(E2662,'Verweis Belegart'!$A$2:$B$9,2,FALSE))</f>
        <v>Hardware</v>
      </c>
      <c r="AL2662" s="14" t="str">
        <f t="shared" si="377"/>
        <v>Nein</v>
      </c>
      <c r="AM2662" s="14" t="str">
        <f t="shared" si="373"/>
        <v>Positiv</v>
      </c>
    </row>
    <row r="2663" spans="1:39" ht="17.25" customHeight="1" x14ac:dyDescent="0.35">
      <c r="A2663" s="17">
        <v>14572822</v>
      </c>
      <c r="B2663" s="2" t="s">
        <v>1751</v>
      </c>
      <c r="C2663" s="1">
        <v>2025001</v>
      </c>
      <c r="D2663" s="1">
        <v>2000720</v>
      </c>
      <c r="E2663" s="2" t="s">
        <v>34</v>
      </c>
      <c r="F2663" s="2" t="s">
        <v>182</v>
      </c>
      <c r="G2663" s="2" t="s">
        <v>66</v>
      </c>
      <c r="H2663" s="2" t="s">
        <v>1132</v>
      </c>
      <c r="I2663" s="2" t="s">
        <v>1133</v>
      </c>
      <c r="J2663" s="2" t="s">
        <v>103</v>
      </c>
      <c r="K2663" s="2" t="s">
        <v>111</v>
      </c>
      <c r="L2663" s="2" t="s">
        <v>1774</v>
      </c>
      <c r="M2663" s="2" t="s">
        <v>1775</v>
      </c>
      <c r="N2663" s="2" t="s">
        <v>1053</v>
      </c>
      <c r="O2663" s="3">
        <v>5</v>
      </c>
      <c r="P2663" s="3">
        <v>208.5</v>
      </c>
      <c r="Q2663" s="3">
        <v>211</v>
      </c>
      <c r="R2663" s="3">
        <v>1055</v>
      </c>
      <c r="S2663" s="3">
        <v>2.5</v>
      </c>
      <c r="T2663" s="3">
        <v>12.5</v>
      </c>
      <c r="U2663" s="3">
        <v>1.18</v>
      </c>
      <c r="V2663" s="2" t="s">
        <v>855</v>
      </c>
      <c r="W2663" s="2" t="s">
        <v>856</v>
      </c>
      <c r="X2663" s="2" t="s">
        <v>72</v>
      </c>
      <c r="Y2663" s="19" t="str">
        <f>VLOOKUP(G2663,'Verweis Kd-Gruppe'!$A$2:$B$8,2,FALSE)</f>
        <v>EXP</v>
      </c>
      <c r="Z2663" s="19" t="str">
        <f>VLOOKUP(J2663,'Verweis Art-Gruppe'!$A$2:$B$15,2,FALSE)</f>
        <v>Geräte</v>
      </c>
      <c r="AA2663" s="19" t="str">
        <f>VLOOKUP(W2663,'Verweis Vertreter'!$A$2:$B$24,2,FALSE)</f>
        <v>Chahid Drimani</v>
      </c>
      <c r="AB2663" s="12">
        <f t="shared" si="369"/>
        <v>5</v>
      </c>
      <c r="AC2663" s="12">
        <f t="shared" si="374"/>
        <v>208.5</v>
      </c>
      <c r="AD2663" s="12">
        <f t="shared" si="375"/>
        <v>211</v>
      </c>
      <c r="AE2663" s="12">
        <f t="shared" si="370"/>
        <v>1055</v>
      </c>
      <c r="AF2663" s="12">
        <f t="shared" si="371"/>
        <v>2.5</v>
      </c>
      <c r="AG2663" s="12">
        <f t="shared" si="372"/>
        <v>12.5</v>
      </c>
      <c r="AH2663" s="9">
        <f t="shared" si="376"/>
        <v>1.1848341232227487E-2</v>
      </c>
      <c r="AI2663" s="14">
        <f>VLOOKUP(E2663,'Verweis Faktor'!$A:$B,2,FALSE)</f>
        <v>1</v>
      </c>
      <c r="AJ2663" s="14"/>
      <c r="AK2663" s="14" t="str">
        <f>IF(AL2663="Ja","Versandkosten",VLOOKUP(E2663,'Verweis Belegart'!$A$2:$B$9,2,FALSE))</f>
        <v>Hardware</v>
      </c>
      <c r="AL2663" s="14" t="str">
        <f t="shared" si="377"/>
        <v>Nein</v>
      </c>
      <c r="AM2663" s="14" t="str">
        <f t="shared" si="373"/>
        <v>Positiv</v>
      </c>
    </row>
    <row r="2664" spans="1:39" ht="17.25" customHeight="1" x14ac:dyDescent="0.35">
      <c r="A2664" s="17">
        <v>14572822</v>
      </c>
      <c r="B2664" s="2" t="s">
        <v>1751</v>
      </c>
      <c r="C2664" s="1">
        <v>2025001</v>
      </c>
      <c r="D2664" s="1">
        <v>2000720</v>
      </c>
      <c r="E2664" s="2" t="s">
        <v>34</v>
      </c>
      <c r="F2664" s="2" t="s">
        <v>182</v>
      </c>
      <c r="G2664" s="2" t="s">
        <v>66</v>
      </c>
      <c r="H2664" s="2" t="s">
        <v>1132</v>
      </c>
      <c r="I2664" s="2" t="s">
        <v>1133</v>
      </c>
      <c r="J2664" s="2" t="s">
        <v>103</v>
      </c>
      <c r="K2664" s="2" t="s">
        <v>115</v>
      </c>
      <c r="L2664" s="2" t="s">
        <v>281</v>
      </c>
      <c r="M2664" s="2" t="s">
        <v>282</v>
      </c>
      <c r="N2664" s="2" t="s">
        <v>283</v>
      </c>
      <c r="O2664" s="3">
        <v>1</v>
      </c>
      <c r="P2664" s="3">
        <v>494.59449999999998</v>
      </c>
      <c r="Q2664" s="3">
        <v>522</v>
      </c>
      <c r="R2664" s="3">
        <v>522</v>
      </c>
      <c r="S2664" s="3">
        <v>27.4055</v>
      </c>
      <c r="T2664" s="3">
        <v>27.41</v>
      </c>
      <c r="U2664" s="3">
        <v>5.25</v>
      </c>
      <c r="V2664" s="2" t="s">
        <v>855</v>
      </c>
      <c r="W2664" s="2" t="s">
        <v>856</v>
      </c>
      <c r="X2664" s="2" t="s">
        <v>72</v>
      </c>
      <c r="Y2664" s="19" t="str">
        <f>VLOOKUP(G2664,'Verweis Kd-Gruppe'!$A$2:$B$8,2,FALSE)</f>
        <v>EXP</v>
      </c>
      <c r="Z2664" s="19" t="str">
        <f>VLOOKUP(J2664,'Verweis Art-Gruppe'!$A$2:$B$15,2,FALSE)</f>
        <v>Geräte</v>
      </c>
      <c r="AA2664" s="19" t="str">
        <f>VLOOKUP(W2664,'Verweis Vertreter'!$A$2:$B$24,2,FALSE)</f>
        <v>Chahid Drimani</v>
      </c>
      <c r="AB2664" s="12">
        <f t="shared" si="369"/>
        <v>1</v>
      </c>
      <c r="AC2664" s="12">
        <f t="shared" si="374"/>
        <v>494.59449999999998</v>
      </c>
      <c r="AD2664" s="12">
        <f t="shared" si="375"/>
        <v>522</v>
      </c>
      <c r="AE2664" s="12">
        <f t="shared" si="370"/>
        <v>522</v>
      </c>
      <c r="AF2664" s="12">
        <f t="shared" si="371"/>
        <v>27.4055</v>
      </c>
      <c r="AG2664" s="12">
        <f t="shared" si="372"/>
        <v>27.41</v>
      </c>
      <c r="AH2664" s="9">
        <f t="shared" si="376"/>
        <v>5.2509578544061304E-2</v>
      </c>
      <c r="AI2664" s="14">
        <f>VLOOKUP(E2664,'Verweis Faktor'!$A:$B,2,FALSE)</f>
        <v>1</v>
      </c>
      <c r="AJ2664" s="14"/>
      <c r="AK2664" s="14" t="str">
        <f>IF(AL2664="Ja","Versandkosten",VLOOKUP(E2664,'Verweis Belegart'!$A$2:$B$9,2,FALSE))</f>
        <v>Hardware</v>
      </c>
      <c r="AL2664" s="14" t="str">
        <f t="shared" si="377"/>
        <v>Nein</v>
      </c>
      <c r="AM2664" s="14" t="str">
        <f t="shared" si="373"/>
        <v>Positiv</v>
      </c>
    </row>
    <row r="2665" spans="1:39" ht="17.25" customHeight="1" x14ac:dyDescent="0.35">
      <c r="A2665" s="17">
        <v>14572822</v>
      </c>
      <c r="B2665" s="2" t="s">
        <v>1751</v>
      </c>
      <c r="C2665" s="1">
        <v>2025001</v>
      </c>
      <c r="D2665" s="1">
        <v>2000720</v>
      </c>
      <c r="E2665" s="2" t="s">
        <v>34</v>
      </c>
      <c r="F2665" s="2" t="s">
        <v>182</v>
      </c>
      <c r="G2665" s="2" t="s">
        <v>66</v>
      </c>
      <c r="H2665" s="2" t="s">
        <v>1132</v>
      </c>
      <c r="I2665" s="2" t="s">
        <v>1133</v>
      </c>
      <c r="J2665" s="2" t="s">
        <v>103</v>
      </c>
      <c r="K2665" s="2" t="s">
        <v>289</v>
      </c>
      <c r="L2665" s="2" t="s">
        <v>290</v>
      </c>
      <c r="M2665" s="2" t="s">
        <v>291</v>
      </c>
      <c r="N2665" s="2" t="s">
        <v>292</v>
      </c>
      <c r="O2665" s="3">
        <v>1</v>
      </c>
      <c r="P2665" s="3">
        <v>900</v>
      </c>
      <c r="Q2665" s="3">
        <v>916</v>
      </c>
      <c r="R2665" s="3">
        <v>916</v>
      </c>
      <c r="S2665" s="3">
        <v>16</v>
      </c>
      <c r="T2665" s="3">
        <v>16</v>
      </c>
      <c r="U2665" s="3">
        <v>1.74</v>
      </c>
      <c r="V2665" s="2" t="s">
        <v>855</v>
      </c>
      <c r="W2665" s="2" t="s">
        <v>856</v>
      </c>
      <c r="X2665" s="2" t="s">
        <v>72</v>
      </c>
      <c r="Y2665" s="19" t="str">
        <f>VLOOKUP(G2665,'Verweis Kd-Gruppe'!$A$2:$B$8,2,FALSE)</f>
        <v>EXP</v>
      </c>
      <c r="Z2665" s="19" t="str">
        <f>VLOOKUP(J2665,'Verweis Art-Gruppe'!$A$2:$B$15,2,FALSE)</f>
        <v>Geräte</v>
      </c>
      <c r="AA2665" s="19" t="str">
        <f>VLOOKUP(W2665,'Verweis Vertreter'!$A$2:$B$24,2,FALSE)</f>
        <v>Chahid Drimani</v>
      </c>
      <c r="AB2665" s="12">
        <f t="shared" si="369"/>
        <v>1</v>
      </c>
      <c r="AC2665" s="12">
        <f t="shared" si="374"/>
        <v>900</v>
      </c>
      <c r="AD2665" s="12">
        <f t="shared" si="375"/>
        <v>916</v>
      </c>
      <c r="AE2665" s="12">
        <f t="shared" si="370"/>
        <v>916</v>
      </c>
      <c r="AF2665" s="12">
        <f t="shared" si="371"/>
        <v>16</v>
      </c>
      <c r="AG2665" s="12">
        <f t="shared" si="372"/>
        <v>16</v>
      </c>
      <c r="AH2665" s="9">
        <f t="shared" si="376"/>
        <v>1.7467248908296942E-2</v>
      </c>
      <c r="AI2665" s="14">
        <f>VLOOKUP(E2665,'Verweis Faktor'!$A:$B,2,FALSE)</f>
        <v>1</v>
      </c>
      <c r="AJ2665" s="14"/>
      <c r="AK2665" s="14" t="str">
        <f>IF(AL2665="Ja","Versandkosten",VLOOKUP(E2665,'Verweis Belegart'!$A$2:$B$9,2,FALSE))</f>
        <v>Hardware</v>
      </c>
      <c r="AL2665" s="14" t="str">
        <f t="shared" si="377"/>
        <v>Nein</v>
      </c>
      <c r="AM2665" s="14" t="str">
        <f t="shared" si="373"/>
        <v>Positiv</v>
      </c>
    </row>
    <row r="2666" spans="1:39" ht="17.25" customHeight="1" x14ac:dyDescent="0.35">
      <c r="A2666" s="17">
        <v>14572822</v>
      </c>
      <c r="B2666" s="2" t="s">
        <v>1751</v>
      </c>
      <c r="C2666" s="1">
        <v>2025001</v>
      </c>
      <c r="D2666" s="1">
        <v>2000720</v>
      </c>
      <c r="E2666" s="2" t="s">
        <v>34</v>
      </c>
      <c r="F2666" s="2" t="s">
        <v>182</v>
      </c>
      <c r="G2666" s="2" t="s">
        <v>66</v>
      </c>
      <c r="H2666" s="2" t="s">
        <v>1132</v>
      </c>
      <c r="I2666" s="2" t="s">
        <v>1133</v>
      </c>
      <c r="J2666" s="2" t="s">
        <v>103</v>
      </c>
      <c r="K2666" s="2" t="s">
        <v>293</v>
      </c>
      <c r="L2666" s="2" t="s">
        <v>162</v>
      </c>
      <c r="M2666" s="2" t="s">
        <v>163</v>
      </c>
      <c r="N2666" s="2" t="s">
        <v>164</v>
      </c>
      <c r="O2666" s="3">
        <v>1</v>
      </c>
      <c r="P2666" s="3">
        <v>269.95</v>
      </c>
      <c r="Q2666" s="3">
        <v>283</v>
      </c>
      <c r="R2666" s="3">
        <v>283</v>
      </c>
      <c r="S2666" s="3">
        <v>13.05</v>
      </c>
      <c r="T2666" s="3">
        <v>13.05</v>
      </c>
      <c r="U2666" s="3">
        <v>4.6100000000000003</v>
      </c>
      <c r="V2666" s="2" t="s">
        <v>855</v>
      </c>
      <c r="W2666" s="2" t="s">
        <v>856</v>
      </c>
      <c r="X2666" s="2" t="s">
        <v>72</v>
      </c>
      <c r="Y2666" s="19" t="str">
        <f>VLOOKUP(G2666,'Verweis Kd-Gruppe'!$A$2:$B$8,2,FALSE)</f>
        <v>EXP</v>
      </c>
      <c r="Z2666" s="19" t="str">
        <f>VLOOKUP(J2666,'Verweis Art-Gruppe'!$A$2:$B$15,2,FALSE)</f>
        <v>Geräte</v>
      </c>
      <c r="AA2666" s="19" t="str">
        <f>VLOOKUP(W2666,'Verweis Vertreter'!$A$2:$B$24,2,FALSE)</f>
        <v>Chahid Drimani</v>
      </c>
      <c r="AB2666" s="12">
        <f t="shared" si="369"/>
        <v>1</v>
      </c>
      <c r="AC2666" s="12">
        <f t="shared" si="374"/>
        <v>269.95</v>
      </c>
      <c r="AD2666" s="12">
        <f t="shared" si="375"/>
        <v>283</v>
      </c>
      <c r="AE2666" s="12">
        <f t="shared" si="370"/>
        <v>283</v>
      </c>
      <c r="AF2666" s="12">
        <f t="shared" si="371"/>
        <v>13.05</v>
      </c>
      <c r="AG2666" s="12">
        <f t="shared" si="372"/>
        <v>13.05</v>
      </c>
      <c r="AH2666" s="9">
        <f t="shared" si="376"/>
        <v>4.6113074204947001E-2</v>
      </c>
      <c r="AI2666" s="14">
        <f>VLOOKUP(E2666,'Verweis Faktor'!$A:$B,2,FALSE)</f>
        <v>1</v>
      </c>
      <c r="AJ2666" s="14"/>
      <c r="AK2666" s="14" t="str">
        <f>IF(AL2666="Ja","Versandkosten",VLOOKUP(E2666,'Verweis Belegart'!$A$2:$B$9,2,FALSE))</f>
        <v>Hardware</v>
      </c>
      <c r="AL2666" s="14" t="str">
        <f t="shared" si="377"/>
        <v>Nein</v>
      </c>
      <c r="AM2666" s="14" t="str">
        <f t="shared" si="373"/>
        <v>Positiv</v>
      </c>
    </row>
    <row r="2667" spans="1:39" ht="17.25" customHeight="1" x14ac:dyDescent="0.35">
      <c r="A2667" s="17">
        <v>14572822</v>
      </c>
      <c r="B2667" s="2" t="s">
        <v>1751</v>
      </c>
      <c r="C2667" s="1">
        <v>2025001</v>
      </c>
      <c r="D2667" s="1">
        <v>2000720</v>
      </c>
      <c r="E2667" s="2" t="s">
        <v>34</v>
      </c>
      <c r="F2667" s="2" t="s">
        <v>182</v>
      </c>
      <c r="G2667" s="2" t="s">
        <v>66</v>
      </c>
      <c r="H2667" s="2" t="s">
        <v>1132</v>
      </c>
      <c r="I2667" s="2" t="s">
        <v>1133</v>
      </c>
      <c r="J2667" s="2" t="s">
        <v>103</v>
      </c>
      <c r="K2667" s="2" t="s">
        <v>296</v>
      </c>
      <c r="L2667" s="2" t="s">
        <v>1051</v>
      </c>
      <c r="M2667" s="2" t="s">
        <v>1052</v>
      </c>
      <c r="N2667" s="2" t="s">
        <v>1053</v>
      </c>
      <c r="O2667" s="3">
        <v>1</v>
      </c>
      <c r="P2667" s="3">
        <v>157</v>
      </c>
      <c r="Q2667" s="3">
        <v>169</v>
      </c>
      <c r="R2667" s="3">
        <v>169</v>
      </c>
      <c r="S2667" s="3">
        <v>12</v>
      </c>
      <c r="T2667" s="3">
        <v>12</v>
      </c>
      <c r="U2667" s="3">
        <v>7.1</v>
      </c>
      <c r="V2667" s="2" t="s">
        <v>855</v>
      </c>
      <c r="W2667" s="2" t="s">
        <v>856</v>
      </c>
      <c r="X2667" s="2" t="s">
        <v>72</v>
      </c>
      <c r="Y2667" s="19" t="str">
        <f>VLOOKUP(G2667,'Verweis Kd-Gruppe'!$A$2:$B$8,2,FALSE)</f>
        <v>EXP</v>
      </c>
      <c r="Z2667" s="19" t="str">
        <f>VLOOKUP(J2667,'Verweis Art-Gruppe'!$A$2:$B$15,2,FALSE)</f>
        <v>Geräte</v>
      </c>
      <c r="AA2667" s="19" t="str">
        <f>VLOOKUP(W2667,'Verweis Vertreter'!$A$2:$B$24,2,FALSE)</f>
        <v>Chahid Drimani</v>
      </c>
      <c r="AB2667" s="12">
        <f t="shared" si="369"/>
        <v>1</v>
      </c>
      <c r="AC2667" s="12">
        <f t="shared" si="374"/>
        <v>157</v>
      </c>
      <c r="AD2667" s="12">
        <f t="shared" si="375"/>
        <v>169</v>
      </c>
      <c r="AE2667" s="12">
        <f t="shared" si="370"/>
        <v>169</v>
      </c>
      <c r="AF2667" s="12">
        <f t="shared" si="371"/>
        <v>12</v>
      </c>
      <c r="AG2667" s="12">
        <f t="shared" si="372"/>
        <v>12</v>
      </c>
      <c r="AH2667" s="9">
        <f t="shared" si="376"/>
        <v>7.1005917159763315E-2</v>
      </c>
      <c r="AI2667" s="14">
        <f>VLOOKUP(E2667,'Verweis Faktor'!$A:$B,2,FALSE)</f>
        <v>1</v>
      </c>
      <c r="AJ2667" s="14"/>
      <c r="AK2667" s="14" t="str">
        <f>IF(AL2667="Ja","Versandkosten",VLOOKUP(E2667,'Verweis Belegart'!$A$2:$B$9,2,FALSE))</f>
        <v>Hardware</v>
      </c>
      <c r="AL2667" s="14" t="str">
        <f t="shared" si="377"/>
        <v>Nein</v>
      </c>
      <c r="AM2667" s="14" t="str">
        <f t="shared" si="373"/>
        <v>Positiv</v>
      </c>
    </row>
    <row r="2668" spans="1:39" ht="17.25" customHeight="1" x14ac:dyDescent="0.35">
      <c r="A2668" s="17">
        <v>14572822</v>
      </c>
      <c r="B2668" s="2" t="s">
        <v>1751</v>
      </c>
      <c r="C2668" s="1">
        <v>2025001</v>
      </c>
      <c r="D2668" s="1">
        <v>2000720</v>
      </c>
      <c r="E2668" s="2" t="s">
        <v>34</v>
      </c>
      <c r="F2668" s="2" t="s">
        <v>182</v>
      </c>
      <c r="G2668" s="2" t="s">
        <v>66</v>
      </c>
      <c r="H2668" s="2" t="s">
        <v>1132</v>
      </c>
      <c r="I2668" s="2" t="s">
        <v>1133</v>
      </c>
      <c r="J2668" s="2" t="s">
        <v>103</v>
      </c>
      <c r="K2668" s="2" t="s">
        <v>299</v>
      </c>
      <c r="L2668" s="2" t="s">
        <v>429</v>
      </c>
      <c r="M2668" s="2" t="s">
        <v>430</v>
      </c>
      <c r="N2668" s="2" t="s">
        <v>41</v>
      </c>
      <c r="O2668" s="3">
        <v>1</v>
      </c>
      <c r="P2668" s="3">
        <v>223.98009999999999</v>
      </c>
      <c r="Q2668" s="3">
        <v>239</v>
      </c>
      <c r="R2668" s="3">
        <v>239</v>
      </c>
      <c r="S2668" s="3">
        <v>15.0199</v>
      </c>
      <c r="T2668" s="3">
        <v>15.02</v>
      </c>
      <c r="U2668" s="3">
        <v>6.28</v>
      </c>
      <c r="V2668" s="2" t="s">
        <v>855</v>
      </c>
      <c r="W2668" s="2" t="s">
        <v>856</v>
      </c>
      <c r="X2668" s="2" t="s">
        <v>72</v>
      </c>
      <c r="Y2668" s="19" t="str">
        <f>VLOOKUP(G2668,'Verweis Kd-Gruppe'!$A$2:$B$8,2,FALSE)</f>
        <v>EXP</v>
      </c>
      <c r="Z2668" s="19" t="str">
        <f>VLOOKUP(J2668,'Verweis Art-Gruppe'!$A$2:$B$15,2,FALSE)</f>
        <v>Geräte</v>
      </c>
      <c r="AA2668" s="19" t="str">
        <f>VLOOKUP(W2668,'Verweis Vertreter'!$A$2:$B$24,2,FALSE)</f>
        <v>Chahid Drimani</v>
      </c>
      <c r="AB2668" s="12">
        <f t="shared" si="369"/>
        <v>1</v>
      </c>
      <c r="AC2668" s="12">
        <f t="shared" si="374"/>
        <v>223.98009999999999</v>
      </c>
      <c r="AD2668" s="12">
        <f t="shared" si="375"/>
        <v>239</v>
      </c>
      <c r="AE2668" s="12">
        <f t="shared" si="370"/>
        <v>239</v>
      </c>
      <c r="AF2668" s="12">
        <f t="shared" si="371"/>
        <v>15.0199</v>
      </c>
      <c r="AG2668" s="12">
        <f t="shared" si="372"/>
        <v>15.02</v>
      </c>
      <c r="AH2668" s="9">
        <f t="shared" si="376"/>
        <v>6.2845188284518821E-2</v>
      </c>
      <c r="AI2668" s="14">
        <f>VLOOKUP(E2668,'Verweis Faktor'!$A:$B,2,FALSE)</f>
        <v>1</v>
      </c>
      <c r="AJ2668" s="14"/>
      <c r="AK2668" s="14" t="str">
        <f>IF(AL2668="Ja","Versandkosten",VLOOKUP(E2668,'Verweis Belegart'!$A$2:$B$9,2,FALSE))</f>
        <v>Hardware</v>
      </c>
      <c r="AL2668" s="14" t="str">
        <f t="shared" si="377"/>
        <v>Nein</v>
      </c>
      <c r="AM2668" s="14" t="str">
        <f t="shared" si="373"/>
        <v>Positiv</v>
      </c>
    </row>
    <row r="2669" spans="1:39" ht="17.25" customHeight="1" x14ac:dyDescent="0.35">
      <c r="A2669" s="17">
        <v>14573251</v>
      </c>
      <c r="B2669" s="2" t="s">
        <v>1751</v>
      </c>
      <c r="C2669" s="1">
        <v>2025001</v>
      </c>
      <c r="D2669" s="1">
        <v>2000721</v>
      </c>
      <c r="E2669" s="2" t="s">
        <v>34</v>
      </c>
      <c r="F2669" s="2" t="s">
        <v>53</v>
      </c>
      <c r="G2669" s="2" t="s">
        <v>25</v>
      </c>
      <c r="H2669" s="2" t="s">
        <v>1114</v>
      </c>
      <c r="I2669" s="2" t="s">
        <v>1115</v>
      </c>
      <c r="J2669" s="2" t="s">
        <v>103</v>
      </c>
      <c r="K2669" s="2" t="s">
        <v>28</v>
      </c>
      <c r="L2669" s="2" t="s">
        <v>1888</v>
      </c>
      <c r="M2669" s="2" t="s">
        <v>1889</v>
      </c>
      <c r="N2669" s="2" t="s">
        <v>404</v>
      </c>
      <c r="O2669" s="3">
        <v>1</v>
      </c>
      <c r="P2669" s="3">
        <v>232</v>
      </c>
      <c r="Q2669" s="3">
        <v>265</v>
      </c>
      <c r="R2669" s="3">
        <v>265</v>
      </c>
      <c r="S2669" s="3">
        <v>33</v>
      </c>
      <c r="T2669" s="3">
        <v>33</v>
      </c>
      <c r="U2669" s="3">
        <v>12.45</v>
      </c>
      <c r="V2669" s="2" t="s">
        <v>697</v>
      </c>
      <c r="W2669" s="2" t="s">
        <v>698</v>
      </c>
      <c r="X2669" s="2" t="s">
        <v>1116</v>
      </c>
      <c r="Y2669" s="19" t="str">
        <f>VLOOKUP(G2669,'Verweis Kd-Gruppe'!$A$2:$B$8,2,FALSE)</f>
        <v>FHK</v>
      </c>
      <c r="Z2669" s="19" t="str">
        <f>VLOOKUP(J2669,'Verweis Art-Gruppe'!$A$2:$B$15,2,FALSE)</f>
        <v>Geräte</v>
      </c>
      <c r="AA2669" s="19" t="str">
        <f>VLOOKUP(W2669,'Verweis Vertreter'!$A$2:$B$24,2,FALSE)</f>
        <v>Zentrale</v>
      </c>
      <c r="AB2669" s="12">
        <f t="shared" si="369"/>
        <v>1</v>
      </c>
      <c r="AC2669" s="12">
        <f t="shared" si="374"/>
        <v>232</v>
      </c>
      <c r="AD2669" s="12">
        <f t="shared" si="375"/>
        <v>265</v>
      </c>
      <c r="AE2669" s="12">
        <f t="shared" si="370"/>
        <v>265</v>
      </c>
      <c r="AF2669" s="12">
        <f t="shared" si="371"/>
        <v>33</v>
      </c>
      <c r="AG2669" s="12">
        <f t="shared" si="372"/>
        <v>33</v>
      </c>
      <c r="AH2669" s="9">
        <f t="shared" si="376"/>
        <v>0.12452830188679245</v>
      </c>
      <c r="AI2669" s="14">
        <f>VLOOKUP(E2669,'Verweis Faktor'!$A:$B,2,FALSE)</f>
        <v>1</v>
      </c>
      <c r="AJ2669" s="14"/>
      <c r="AK2669" s="14" t="str">
        <f>IF(AL2669="Ja","Versandkosten",VLOOKUP(E2669,'Verweis Belegart'!$A$2:$B$9,2,FALSE))</f>
        <v>Hardware</v>
      </c>
      <c r="AL2669" s="14" t="str">
        <f t="shared" si="377"/>
        <v>Nein</v>
      </c>
      <c r="AM2669" s="14" t="str">
        <f t="shared" si="373"/>
        <v>Positiv</v>
      </c>
    </row>
    <row r="2670" spans="1:39" ht="17.25" customHeight="1" x14ac:dyDescent="0.35">
      <c r="A2670" s="17">
        <v>14573251</v>
      </c>
      <c r="B2670" s="2" t="s">
        <v>1751</v>
      </c>
      <c r="C2670" s="1">
        <v>2025001</v>
      </c>
      <c r="D2670" s="1">
        <v>2000721</v>
      </c>
      <c r="E2670" s="2" t="s">
        <v>34</v>
      </c>
      <c r="F2670" s="2" t="s">
        <v>53</v>
      </c>
      <c r="G2670" s="2" t="s">
        <v>25</v>
      </c>
      <c r="H2670" s="2" t="s">
        <v>1114</v>
      </c>
      <c r="I2670" s="2" t="s">
        <v>1115</v>
      </c>
      <c r="J2670" s="2" t="s">
        <v>103</v>
      </c>
      <c r="K2670" s="2" t="s">
        <v>45</v>
      </c>
      <c r="L2670" s="2" t="s">
        <v>1882</v>
      </c>
      <c r="M2670" s="2" t="s">
        <v>1883</v>
      </c>
      <c r="N2670" s="2" t="s">
        <v>1884</v>
      </c>
      <c r="O2670" s="3">
        <v>1</v>
      </c>
      <c r="P2670" s="3">
        <v>399</v>
      </c>
      <c r="Q2670" s="3">
        <v>435</v>
      </c>
      <c r="R2670" s="3">
        <v>435</v>
      </c>
      <c r="S2670" s="3">
        <v>36</v>
      </c>
      <c r="T2670" s="3">
        <v>36</v>
      </c>
      <c r="U2670" s="3">
        <v>8.27</v>
      </c>
      <c r="V2670" s="2" t="s">
        <v>697</v>
      </c>
      <c r="W2670" s="2" t="s">
        <v>698</v>
      </c>
      <c r="X2670" s="2" t="s">
        <v>1116</v>
      </c>
      <c r="Y2670" s="19" t="str">
        <f>VLOOKUP(G2670,'Verweis Kd-Gruppe'!$A$2:$B$8,2,FALSE)</f>
        <v>FHK</v>
      </c>
      <c r="Z2670" s="19" t="str">
        <f>VLOOKUP(J2670,'Verweis Art-Gruppe'!$A$2:$B$15,2,FALSE)</f>
        <v>Geräte</v>
      </c>
      <c r="AA2670" s="19" t="str">
        <f>VLOOKUP(W2670,'Verweis Vertreter'!$A$2:$B$24,2,FALSE)</f>
        <v>Zentrale</v>
      </c>
      <c r="AB2670" s="12">
        <f t="shared" si="369"/>
        <v>1</v>
      </c>
      <c r="AC2670" s="12">
        <f t="shared" si="374"/>
        <v>399</v>
      </c>
      <c r="AD2670" s="12">
        <f t="shared" si="375"/>
        <v>435</v>
      </c>
      <c r="AE2670" s="12">
        <f t="shared" si="370"/>
        <v>435</v>
      </c>
      <c r="AF2670" s="12">
        <f t="shared" si="371"/>
        <v>36</v>
      </c>
      <c r="AG2670" s="12">
        <f t="shared" si="372"/>
        <v>36</v>
      </c>
      <c r="AH2670" s="9">
        <f t="shared" si="376"/>
        <v>8.2758620689655171E-2</v>
      </c>
      <c r="AI2670" s="14">
        <f>VLOOKUP(E2670,'Verweis Faktor'!$A:$B,2,FALSE)</f>
        <v>1</v>
      </c>
      <c r="AJ2670" s="14"/>
      <c r="AK2670" s="14" t="str">
        <f>IF(AL2670="Ja","Versandkosten",VLOOKUP(E2670,'Verweis Belegart'!$A$2:$B$9,2,FALSE))</f>
        <v>Hardware</v>
      </c>
      <c r="AL2670" s="14" t="str">
        <f t="shared" si="377"/>
        <v>Nein</v>
      </c>
      <c r="AM2670" s="14" t="str">
        <f t="shared" si="373"/>
        <v>Positiv</v>
      </c>
    </row>
    <row r="2671" spans="1:39" ht="17.25" customHeight="1" x14ac:dyDescent="0.35">
      <c r="A2671" s="17">
        <v>14573261</v>
      </c>
      <c r="B2671" s="2" t="s">
        <v>1751</v>
      </c>
      <c r="C2671" s="1">
        <v>2025001</v>
      </c>
      <c r="D2671" s="1">
        <v>2000722</v>
      </c>
      <c r="E2671" s="2" t="s">
        <v>34</v>
      </c>
      <c r="F2671" s="2" t="s">
        <v>142</v>
      </c>
      <c r="G2671" s="2" t="s">
        <v>36</v>
      </c>
      <c r="H2671" s="2" t="s">
        <v>1432</v>
      </c>
      <c r="I2671" s="2" t="s">
        <v>1433</v>
      </c>
      <c r="J2671" s="2" t="s">
        <v>103</v>
      </c>
      <c r="K2671" s="2" t="s">
        <v>28</v>
      </c>
      <c r="L2671" s="2" t="s">
        <v>1101</v>
      </c>
      <c r="M2671" s="2" t="s">
        <v>1102</v>
      </c>
      <c r="N2671" s="2" t="s">
        <v>457</v>
      </c>
      <c r="O2671" s="3">
        <v>3</v>
      </c>
      <c r="P2671" s="3">
        <v>795</v>
      </c>
      <c r="Q2671" s="3">
        <v>839</v>
      </c>
      <c r="R2671" s="3">
        <v>2517</v>
      </c>
      <c r="S2671" s="3">
        <v>44</v>
      </c>
      <c r="T2671" s="3">
        <v>132</v>
      </c>
      <c r="U2671" s="3">
        <v>5.24</v>
      </c>
      <c r="V2671" s="2" t="s">
        <v>42</v>
      </c>
      <c r="W2671" s="2" t="s">
        <v>43</v>
      </c>
      <c r="X2671" s="2" t="s">
        <v>59</v>
      </c>
      <c r="Y2671" s="19" t="str">
        <f>VLOOKUP(G2671,'Verweis Kd-Gruppe'!$A$2:$B$8,2,FALSE)</f>
        <v>GRK</v>
      </c>
      <c r="Z2671" s="19" t="str">
        <f>VLOOKUP(J2671,'Verweis Art-Gruppe'!$A$2:$B$15,2,FALSE)</f>
        <v>Geräte</v>
      </c>
      <c r="AA2671" s="19" t="str">
        <f>VLOOKUP(W2671,'Verweis Vertreter'!$A$2:$B$24,2,FALSE)</f>
        <v>Sebastian Faber</v>
      </c>
      <c r="AB2671" s="12">
        <f t="shared" si="369"/>
        <v>3</v>
      </c>
      <c r="AC2671" s="12">
        <f t="shared" si="374"/>
        <v>795</v>
      </c>
      <c r="AD2671" s="12">
        <f t="shared" si="375"/>
        <v>839</v>
      </c>
      <c r="AE2671" s="12">
        <f t="shared" si="370"/>
        <v>2517</v>
      </c>
      <c r="AF2671" s="12">
        <f t="shared" si="371"/>
        <v>44</v>
      </c>
      <c r="AG2671" s="12">
        <f t="shared" si="372"/>
        <v>132</v>
      </c>
      <c r="AH2671" s="9">
        <f t="shared" si="376"/>
        <v>5.2443384982121574E-2</v>
      </c>
      <c r="AI2671" s="14">
        <f>VLOOKUP(E2671,'Verweis Faktor'!$A:$B,2,FALSE)</f>
        <v>1</v>
      </c>
      <c r="AJ2671" s="14"/>
      <c r="AK2671" s="14" t="str">
        <f>IF(AL2671="Ja","Versandkosten",VLOOKUP(E2671,'Verweis Belegart'!$A$2:$B$9,2,FALSE))</f>
        <v>Hardware</v>
      </c>
      <c r="AL2671" s="14" t="str">
        <f t="shared" si="377"/>
        <v>Nein</v>
      </c>
      <c r="AM2671" s="14" t="str">
        <f t="shared" si="373"/>
        <v>Positiv</v>
      </c>
    </row>
    <row r="2672" spans="1:39" ht="17.25" customHeight="1" x14ac:dyDescent="0.35">
      <c r="A2672" s="17">
        <v>14573261</v>
      </c>
      <c r="B2672" s="2" t="s">
        <v>1751</v>
      </c>
      <c r="C2672" s="1">
        <v>2025001</v>
      </c>
      <c r="D2672" s="1">
        <v>2000722</v>
      </c>
      <c r="E2672" s="2" t="s">
        <v>34</v>
      </c>
      <c r="F2672" s="2" t="s">
        <v>142</v>
      </c>
      <c r="G2672" s="2" t="s">
        <v>36</v>
      </c>
      <c r="H2672" s="2" t="s">
        <v>1432</v>
      </c>
      <c r="I2672" s="2" t="s">
        <v>1433</v>
      </c>
      <c r="J2672" s="2" t="s">
        <v>103</v>
      </c>
      <c r="K2672" s="2" t="s">
        <v>45</v>
      </c>
      <c r="L2672" s="2" t="s">
        <v>1061</v>
      </c>
      <c r="M2672" s="2" t="s">
        <v>1062</v>
      </c>
      <c r="N2672" s="2" t="s">
        <v>1063</v>
      </c>
      <c r="O2672" s="3">
        <v>10</v>
      </c>
      <c r="P2672" s="3">
        <v>109.3682</v>
      </c>
      <c r="Q2672" s="3">
        <v>112</v>
      </c>
      <c r="R2672" s="3">
        <v>1120</v>
      </c>
      <c r="S2672" s="3">
        <v>2.6318000000000001</v>
      </c>
      <c r="T2672" s="3">
        <v>26.32</v>
      </c>
      <c r="U2672" s="3">
        <v>2.34</v>
      </c>
      <c r="V2672" s="2" t="s">
        <v>42</v>
      </c>
      <c r="W2672" s="2" t="s">
        <v>43</v>
      </c>
      <c r="X2672" s="2" t="s">
        <v>59</v>
      </c>
      <c r="Y2672" s="19" t="str">
        <f>VLOOKUP(G2672,'Verweis Kd-Gruppe'!$A$2:$B$8,2,FALSE)</f>
        <v>GRK</v>
      </c>
      <c r="Z2672" s="19" t="str">
        <f>VLOOKUP(J2672,'Verweis Art-Gruppe'!$A$2:$B$15,2,FALSE)</f>
        <v>Geräte</v>
      </c>
      <c r="AA2672" s="19" t="str">
        <f>VLOOKUP(W2672,'Verweis Vertreter'!$A$2:$B$24,2,FALSE)</f>
        <v>Sebastian Faber</v>
      </c>
      <c r="AB2672" s="12">
        <f t="shared" si="369"/>
        <v>10</v>
      </c>
      <c r="AC2672" s="12">
        <f t="shared" si="374"/>
        <v>109.3682</v>
      </c>
      <c r="AD2672" s="12">
        <f t="shared" si="375"/>
        <v>112</v>
      </c>
      <c r="AE2672" s="12">
        <f t="shared" si="370"/>
        <v>1120</v>
      </c>
      <c r="AF2672" s="12">
        <f t="shared" si="371"/>
        <v>2.6318000000000001</v>
      </c>
      <c r="AG2672" s="12">
        <f t="shared" si="372"/>
        <v>26.32</v>
      </c>
      <c r="AH2672" s="9">
        <f t="shared" si="376"/>
        <v>2.35E-2</v>
      </c>
      <c r="AI2672" s="14">
        <f>VLOOKUP(E2672,'Verweis Faktor'!$A:$B,2,FALSE)</f>
        <v>1</v>
      </c>
      <c r="AJ2672" s="14"/>
      <c r="AK2672" s="14" t="str">
        <f>IF(AL2672="Ja","Versandkosten",VLOOKUP(E2672,'Verweis Belegart'!$A$2:$B$9,2,FALSE))</f>
        <v>Hardware</v>
      </c>
      <c r="AL2672" s="14" t="str">
        <f t="shared" si="377"/>
        <v>Nein</v>
      </c>
      <c r="AM2672" s="14" t="str">
        <f t="shared" si="373"/>
        <v>Positiv</v>
      </c>
    </row>
    <row r="2673" spans="1:39" ht="17.25" customHeight="1" x14ac:dyDescent="0.35">
      <c r="A2673" s="17">
        <v>14573261</v>
      </c>
      <c r="B2673" s="2" t="s">
        <v>1751</v>
      </c>
      <c r="C2673" s="1">
        <v>2025001</v>
      </c>
      <c r="D2673" s="1">
        <v>2000722</v>
      </c>
      <c r="E2673" s="2" t="s">
        <v>34</v>
      </c>
      <c r="F2673" s="2" t="s">
        <v>142</v>
      </c>
      <c r="G2673" s="2" t="s">
        <v>36</v>
      </c>
      <c r="H2673" s="2" t="s">
        <v>1432</v>
      </c>
      <c r="I2673" s="2" t="s">
        <v>1433</v>
      </c>
      <c r="J2673" s="2" t="s">
        <v>103</v>
      </c>
      <c r="K2673" s="2" t="s">
        <v>49</v>
      </c>
      <c r="L2673" s="2" t="s">
        <v>205</v>
      </c>
      <c r="M2673" s="2" t="s">
        <v>206</v>
      </c>
      <c r="N2673" s="2" t="s">
        <v>207</v>
      </c>
      <c r="O2673" s="3">
        <v>6</v>
      </c>
      <c r="P2673" s="3">
        <v>112.0598</v>
      </c>
      <c r="Q2673" s="3">
        <v>122</v>
      </c>
      <c r="R2673" s="3">
        <v>732</v>
      </c>
      <c r="S2673" s="3">
        <v>9.9402000000000008</v>
      </c>
      <c r="T2673" s="3">
        <v>59.64</v>
      </c>
      <c r="U2673" s="3">
        <v>8.14</v>
      </c>
      <c r="V2673" s="2" t="s">
        <v>42</v>
      </c>
      <c r="W2673" s="2" t="s">
        <v>43</v>
      </c>
      <c r="X2673" s="2" t="s">
        <v>59</v>
      </c>
      <c r="Y2673" s="19" t="str">
        <f>VLOOKUP(G2673,'Verweis Kd-Gruppe'!$A$2:$B$8,2,FALSE)</f>
        <v>GRK</v>
      </c>
      <c r="Z2673" s="19" t="str">
        <f>VLOOKUP(J2673,'Verweis Art-Gruppe'!$A$2:$B$15,2,FALSE)</f>
        <v>Geräte</v>
      </c>
      <c r="AA2673" s="19" t="str">
        <f>VLOOKUP(W2673,'Verweis Vertreter'!$A$2:$B$24,2,FALSE)</f>
        <v>Sebastian Faber</v>
      </c>
      <c r="AB2673" s="12">
        <f t="shared" si="369"/>
        <v>6</v>
      </c>
      <c r="AC2673" s="12">
        <f t="shared" si="374"/>
        <v>112.0598</v>
      </c>
      <c r="AD2673" s="12">
        <f t="shared" si="375"/>
        <v>122</v>
      </c>
      <c r="AE2673" s="12">
        <f t="shared" si="370"/>
        <v>732</v>
      </c>
      <c r="AF2673" s="12">
        <f t="shared" si="371"/>
        <v>9.9402000000000008</v>
      </c>
      <c r="AG2673" s="12">
        <f t="shared" si="372"/>
        <v>59.64</v>
      </c>
      <c r="AH2673" s="9">
        <f t="shared" si="376"/>
        <v>8.1475409836065577E-2</v>
      </c>
      <c r="AI2673" s="14">
        <f>VLOOKUP(E2673,'Verweis Faktor'!$A:$B,2,FALSE)</f>
        <v>1</v>
      </c>
      <c r="AJ2673" s="14"/>
      <c r="AK2673" s="14" t="str">
        <f>IF(AL2673="Ja","Versandkosten",VLOOKUP(E2673,'Verweis Belegart'!$A$2:$B$9,2,FALSE))</f>
        <v>Hardware</v>
      </c>
      <c r="AL2673" s="14" t="str">
        <f t="shared" si="377"/>
        <v>Nein</v>
      </c>
      <c r="AM2673" s="14" t="str">
        <f t="shared" si="373"/>
        <v>Positiv</v>
      </c>
    </row>
    <row r="2674" spans="1:39" ht="17.25" customHeight="1" x14ac:dyDescent="0.35">
      <c r="A2674" s="17">
        <v>14573261</v>
      </c>
      <c r="B2674" s="2" t="s">
        <v>1751</v>
      </c>
      <c r="C2674" s="1">
        <v>2025001</v>
      </c>
      <c r="D2674" s="1">
        <v>2000722</v>
      </c>
      <c r="E2674" s="2" t="s">
        <v>34</v>
      </c>
      <c r="F2674" s="2" t="s">
        <v>142</v>
      </c>
      <c r="G2674" s="2" t="s">
        <v>36</v>
      </c>
      <c r="H2674" s="2" t="s">
        <v>1432</v>
      </c>
      <c r="I2674" s="2" t="s">
        <v>1433</v>
      </c>
      <c r="J2674" s="2" t="s">
        <v>103</v>
      </c>
      <c r="K2674" s="2" t="s">
        <v>79</v>
      </c>
      <c r="L2674" s="2" t="s">
        <v>455</v>
      </c>
      <c r="M2674" s="2" t="s">
        <v>456</v>
      </c>
      <c r="N2674" s="2" t="s">
        <v>457</v>
      </c>
      <c r="O2674" s="3">
        <v>5</v>
      </c>
      <c r="P2674" s="3">
        <v>848.8066</v>
      </c>
      <c r="Q2674" s="3">
        <v>839</v>
      </c>
      <c r="R2674" s="3">
        <v>4195</v>
      </c>
      <c r="S2674" s="3">
        <v>-9.8065999999999995</v>
      </c>
      <c r="T2674" s="3">
        <v>-49.03</v>
      </c>
      <c r="U2674" s="3">
        <v>-1.1599999999999999</v>
      </c>
      <c r="V2674" s="2" t="s">
        <v>42</v>
      </c>
      <c r="W2674" s="2" t="s">
        <v>43</v>
      </c>
      <c r="X2674" s="2" t="s">
        <v>59</v>
      </c>
      <c r="Y2674" s="19" t="str">
        <f>VLOOKUP(G2674,'Verweis Kd-Gruppe'!$A$2:$B$8,2,FALSE)</f>
        <v>GRK</v>
      </c>
      <c r="Z2674" s="19" t="str">
        <f>VLOOKUP(J2674,'Verweis Art-Gruppe'!$A$2:$B$15,2,FALSE)</f>
        <v>Geräte</v>
      </c>
      <c r="AA2674" s="19" t="str">
        <f>VLOOKUP(W2674,'Verweis Vertreter'!$A$2:$B$24,2,FALSE)</f>
        <v>Sebastian Faber</v>
      </c>
      <c r="AB2674" s="12">
        <f t="shared" si="369"/>
        <v>5</v>
      </c>
      <c r="AC2674" s="12">
        <f t="shared" si="374"/>
        <v>848.8066</v>
      </c>
      <c r="AD2674" s="12">
        <f t="shared" si="375"/>
        <v>839</v>
      </c>
      <c r="AE2674" s="12">
        <f t="shared" si="370"/>
        <v>4195</v>
      </c>
      <c r="AF2674" s="12">
        <f t="shared" si="371"/>
        <v>-9.8065999999999995</v>
      </c>
      <c r="AG2674" s="12">
        <f t="shared" si="372"/>
        <v>-49.03</v>
      </c>
      <c r="AH2674" s="9">
        <f t="shared" si="376"/>
        <v>-1.1687723480333732E-2</v>
      </c>
      <c r="AI2674" s="14">
        <f>VLOOKUP(E2674,'Verweis Faktor'!$A:$B,2,FALSE)</f>
        <v>1</v>
      </c>
      <c r="AJ2674" s="14"/>
      <c r="AK2674" s="14" t="str">
        <f>IF(AL2674="Ja","Versandkosten",VLOOKUP(E2674,'Verweis Belegart'!$A$2:$B$9,2,FALSE))</f>
        <v>Hardware</v>
      </c>
      <c r="AL2674" s="14" t="str">
        <f t="shared" si="377"/>
        <v>Nein</v>
      </c>
      <c r="AM2674" s="14" t="str">
        <f t="shared" si="373"/>
        <v>Negativ</v>
      </c>
    </row>
    <row r="2675" spans="1:39" ht="17.25" customHeight="1" x14ac:dyDescent="0.35">
      <c r="A2675" s="17">
        <v>14573261</v>
      </c>
      <c r="B2675" s="2" t="s">
        <v>1751</v>
      </c>
      <c r="C2675" s="1">
        <v>2025001</v>
      </c>
      <c r="D2675" s="1">
        <v>2000722</v>
      </c>
      <c r="E2675" s="2" t="s">
        <v>34</v>
      </c>
      <c r="F2675" s="2" t="s">
        <v>142</v>
      </c>
      <c r="G2675" s="2" t="s">
        <v>36</v>
      </c>
      <c r="H2675" s="2" t="s">
        <v>1432</v>
      </c>
      <c r="I2675" s="2" t="s">
        <v>1433</v>
      </c>
      <c r="J2675" s="2" t="s">
        <v>103</v>
      </c>
      <c r="K2675" s="2" t="s">
        <v>83</v>
      </c>
      <c r="L2675" s="2" t="s">
        <v>147</v>
      </c>
      <c r="M2675" s="2" t="s">
        <v>148</v>
      </c>
      <c r="N2675" s="2" t="s">
        <v>149</v>
      </c>
      <c r="O2675" s="3">
        <v>10</v>
      </c>
      <c r="P2675" s="3">
        <v>204.57390000000001</v>
      </c>
      <c r="Q2675" s="3">
        <v>214</v>
      </c>
      <c r="R2675" s="3">
        <v>2140</v>
      </c>
      <c r="S2675" s="3">
        <v>9.4260999999999999</v>
      </c>
      <c r="T2675" s="3">
        <v>94.26</v>
      </c>
      <c r="U2675" s="3">
        <v>4.4000000000000004</v>
      </c>
      <c r="V2675" s="2" t="s">
        <v>42</v>
      </c>
      <c r="W2675" s="2" t="s">
        <v>43</v>
      </c>
      <c r="X2675" s="2" t="s">
        <v>59</v>
      </c>
      <c r="Y2675" s="19" t="str">
        <f>VLOOKUP(G2675,'Verweis Kd-Gruppe'!$A$2:$B$8,2,FALSE)</f>
        <v>GRK</v>
      </c>
      <c r="Z2675" s="19" t="str">
        <f>VLOOKUP(J2675,'Verweis Art-Gruppe'!$A$2:$B$15,2,FALSE)</f>
        <v>Geräte</v>
      </c>
      <c r="AA2675" s="19" t="str">
        <f>VLOOKUP(W2675,'Verweis Vertreter'!$A$2:$B$24,2,FALSE)</f>
        <v>Sebastian Faber</v>
      </c>
      <c r="AB2675" s="12">
        <f t="shared" si="369"/>
        <v>10</v>
      </c>
      <c r="AC2675" s="12">
        <f t="shared" si="374"/>
        <v>204.57390000000001</v>
      </c>
      <c r="AD2675" s="12">
        <f t="shared" si="375"/>
        <v>214</v>
      </c>
      <c r="AE2675" s="12">
        <f t="shared" si="370"/>
        <v>2140</v>
      </c>
      <c r="AF2675" s="12">
        <f t="shared" si="371"/>
        <v>9.4260999999999999</v>
      </c>
      <c r="AG2675" s="12">
        <f t="shared" si="372"/>
        <v>94.26</v>
      </c>
      <c r="AH2675" s="9">
        <f t="shared" si="376"/>
        <v>4.4046728971962622E-2</v>
      </c>
      <c r="AI2675" s="14">
        <f>VLOOKUP(E2675,'Verweis Faktor'!$A:$B,2,FALSE)</f>
        <v>1</v>
      </c>
      <c r="AJ2675" s="14"/>
      <c r="AK2675" s="14" t="str">
        <f>IF(AL2675="Ja","Versandkosten",VLOOKUP(E2675,'Verweis Belegart'!$A$2:$B$9,2,FALSE))</f>
        <v>Hardware</v>
      </c>
      <c r="AL2675" s="14" t="str">
        <f t="shared" si="377"/>
        <v>Nein</v>
      </c>
      <c r="AM2675" s="14" t="str">
        <f t="shared" si="373"/>
        <v>Positiv</v>
      </c>
    </row>
    <row r="2676" spans="1:39" ht="17.25" customHeight="1" x14ac:dyDescent="0.35">
      <c r="A2676" s="17">
        <v>14573261</v>
      </c>
      <c r="B2676" s="2" t="s">
        <v>1751</v>
      </c>
      <c r="C2676" s="1">
        <v>2025001</v>
      </c>
      <c r="D2676" s="1">
        <v>2000722</v>
      </c>
      <c r="E2676" s="2" t="s">
        <v>34</v>
      </c>
      <c r="F2676" s="2" t="s">
        <v>142</v>
      </c>
      <c r="G2676" s="2" t="s">
        <v>36</v>
      </c>
      <c r="H2676" s="2" t="s">
        <v>1432</v>
      </c>
      <c r="I2676" s="2" t="s">
        <v>1433</v>
      </c>
      <c r="J2676" s="2" t="s">
        <v>103</v>
      </c>
      <c r="K2676" s="2" t="s">
        <v>87</v>
      </c>
      <c r="L2676" s="2" t="s">
        <v>60</v>
      </c>
      <c r="M2676" s="2" t="s">
        <v>61</v>
      </c>
      <c r="N2676" s="2" t="s">
        <v>62</v>
      </c>
      <c r="O2676" s="3">
        <v>4</v>
      </c>
      <c r="P2676" s="3">
        <v>149</v>
      </c>
      <c r="Q2676" s="3">
        <v>152</v>
      </c>
      <c r="R2676" s="3">
        <v>608</v>
      </c>
      <c r="S2676" s="3">
        <v>3</v>
      </c>
      <c r="T2676" s="3">
        <v>12</v>
      </c>
      <c r="U2676" s="3">
        <v>1.97</v>
      </c>
      <c r="V2676" s="2" t="s">
        <v>42</v>
      </c>
      <c r="W2676" s="2" t="s">
        <v>43</v>
      </c>
      <c r="X2676" s="2" t="s">
        <v>59</v>
      </c>
      <c r="Y2676" s="19" t="str">
        <f>VLOOKUP(G2676,'Verweis Kd-Gruppe'!$A$2:$B$8,2,FALSE)</f>
        <v>GRK</v>
      </c>
      <c r="Z2676" s="19" t="str">
        <f>VLOOKUP(J2676,'Verweis Art-Gruppe'!$A$2:$B$15,2,FALSE)</f>
        <v>Geräte</v>
      </c>
      <c r="AA2676" s="19" t="str">
        <f>VLOOKUP(W2676,'Verweis Vertreter'!$A$2:$B$24,2,FALSE)</f>
        <v>Sebastian Faber</v>
      </c>
      <c r="AB2676" s="12">
        <f t="shared" si="369"/>
        <v>4</v>
      </c>
      <c r="AC2676" s="12">
        <f t="shared" si="374"/>
        <v>149</v>
      </c>
      <c r="AD2676" s="12">
        <f t="shared" si="375"/>
        <v>152</v>
      </c>
      <c r="AE2676" s="12">
        <f t="shared" si="370"/>
        <v>608</v>
      </c>
      <c r="AF2676" s="12">
        <f t="shared" si="371"/>
        <v>3</v>
      </c>
      <c r="AG2676" s="12">
        <f t="shared" si="372"/>
        <v>12</v>
      </c>
      <c r="AH2676" s="9">
        <f t="shared" si="376"/>
        <v>1.9736842105263157E-2</v>
      </c>
      <c r="AI2676" s="14">
        <f>VLOOKUP(E2676,'Verweis Faktor'!$A:$B,2,FALSE)</f>
        <v>1</v>
      </c>
      <c r="AJ2676" s="14"/>
      <c r="AK2676" s="14" t="str">
        <f>IF(AL2676="Ja","Versandkosten",VLOOKUP(E2676,'Verweis Belegart'!$A$2:$B$9,2,FALSE))</f>
        <v>Hardware</v>
      </c>
      <c r="AL2676" s="14" t="str">
        <f t="shared" si="377"/>
        <v>Nein</v>
      </c>
      <c r="AM2676" s="14" t="str">
        <f t="shared" si="373"/>
        <v>Positiv</v>
      </c>
    </row>
    <row r="2677" spans="1:39" ht="17.25" customHeight="1" x14ac:dyDescent="0.35">
      <c r="A2677" s="17">
        <v>14573261</v>
      </c>
      <c r="B2677" s="2" t="s">
        <v>1751</v>
      </c>
      <c r="C2677" s="1">
        <v>2025001</v>
      </c>
      <c r="D2677" s="1">
        <v>2000722</v>
      </c>
      <c r="E2677" s="2" t="s">
        <v>34</v>
      </c>
      <c r="F2677" s="2" t="s">
        <v>142</v>
      </c>
      <c r="G2677" s="2" t="s">
        <v>36</v>
      </c>
      <c r="H2677" s="2" t="s">
        <v>1432</v>
      </c>
      <c r="I2677" s="2" t="s">
        <v>1433</v>
      </c>
      <c r="J2677" s="2" t="s">
        <v>103</v>
      </c>
      <c r="K2677" s="2" t="s">
        <v>91</v>
      </c>
      <c r="L2677" s="2" t="s">
        <v>1029</v>
      </c>
      <c r="M2677" s="2" t="s">
        <v>1030</v>
      </c>
      <c r="N2677" s="2" t="s">
        <v>310</v>
      </c>
      <c r="O2677" s="3">
        <v>10</v>
      </c>
      <c r="P2677" s="3">
        <v>487.01440000000002</v>
      </c>
      <c r="Q2677" s="3">
        <v>495</v>
      </c>
      <c r="R2677" s="3">
        <v>4950</v>
      </c>
      <c r="S2677" s="3">
        <v>7.9855999999999998</v>
      </c>
      <c r="T2677" s="3">
        <v>79.86</v>
      </c>
      <c r="U2677" s="3">
        <v>1.61</v>
      </c>
      <c r="V2677" s="2" t="s">
        <v>42</v>
      </c>
      <c r="W2677" s="2" t="s">
        <v>43</v>
      </c>
      <c r="X2677" s="2" t="s">
        <v>59</v>
      </c>
      <c r="Y2677" s="19" t="str">
        <f>VLOOKUP(G2677,'Verweis Kd-Gruppe'!$A$2:$B$8,2,FALSE)</f>
        <v>GRK</v>
      </c>
      <c r="Z2677" s="19" t="str">
        <f>VLOOKUP(J2677,'Verweis Art-Gruppe'!$A$2:$B$15,2,FALSE)</f>
        <v>Geräte</v>
      </c>
      <c r="AA2677" s="19" t="str">
        <f>VLOOKUP(W2677,'Verweis Vertreter'!$A$2:$B$24,2,FALSE)</f>
        <v>Sebastian Faber</v>
      </c>
      <c r="AB2677" s="12">
        <f t="shared" si="369"/>
        <v>10</v>
      </c>
      <c r="AC2677" s="12">
        <f t="shared" si="374"/>
        <v>487.01440000000002</v>
      </c>
      <c r="AD2677" s="12">
        <f t="shared" si="375"/>
        <v>495</v>
      </c>
      <c r="AE2677" s="12">
        <f t="shared" si="370"/>
        <v>4950</v>
      </c>
      <c r="AF2677" s="12">
        <f t="shared" si="371"/>
        <v>7.9855999999999998</v>
      </c>
      <c r="AG2677" s="12">
        <f t="shared" si="372"/>
        <v>79.86</v>
      </c>
      <c r="AH2677" s="9">
        <f t="shared" si="376"/>
        <v>1.6133333333333333E-2</v>
      </c>
      <c r="AI2677" s="14">
        <f>VLOOKUP(E2677,'Verweis Faktor'!$A:$B,2,FALSE)</f>
        <v>1</v>
      </c>
      <c r="AJ2677" s="14"/>
      <c r="AK2677" s="14" t="str">
        <f>IF(AL2677="Ja","Versandkosten",VLOOKUP(E2677,'Verweis Belegart'!$A$2:$B$9,2,FALSE))</f>
        <v>Hardware</v>
      </c>
      <c r="AL2677" s="14" t="str">
        <f t="shared" si="377"/>
        <v>Nein</v>
      </c>
      <c r="AM2677" s="14" t="str">
        <f t="shared" si="373"/>
        <v>Positiv</v>
      </c>
    </row>
    <row r="2678" spans="1:39" ht="17.25" customHeight="1" x14ac:dyDescent="0.35">
      <c r="A2678" s="17">
        <v>14573261</v>
      </c>
      <c r="B2678" s="2" t="s">
        <v>1751</v>
      </c>
      <c r="C2678" s="1">
        <v>2025001</v>
      </c>
      <c r="D2678" s="1">
        <v>2000722</v>
      </c>
      <c r="E2678" s="2" t="s">
        <v>34</v>
      </c>
      <c r="F2678" s="2" t="s">
        <v>142</v>
      </c>
      <c r="G2678" s="2" t="s">
        <v>36</v>
      </c>
      <c r="H2678" s="2" t="s">
        <v>1432</v>
      </c>
      <c r="I2678" s="2" t="s">
        <v>1433</v>
      </c>
      <c r="J2678" s="2" t="s">
        <v>103</v>
      </c>
      <c r="K2678" s="2" t="s">
        <v>95</v>
      </c>
      <c r="L2678" s="2" t="s">
        <v>1066</v>
      </c>
      <c r="M2678" s="2" t="s">
        <v>1067</v>
      </c>
      <c r="N2678" s="2" t="s">
        <v>65</v>
      </c>
      <c r="O2678" s="3">
        <v>10</v>
      </c>
      <c r="P2678" s="3">
        <v>219</v>
      </c>
      <c r="Q2678" s="3">
        <v>230</v>
      </c>
      <c r="R2678" s="3">
        <v>2300</v>
      </c>
      <c r="S2678" s="3">
        <v>11</v>
      </c>
      <c r="T2678" s="3">
        <v>110</v>
      </c>
      <c r="U2678" s="3">
        <v>4.78</v>
      </c>
      <c r="V2678" s="2" t="s">
        <v>42</v>
      </c>
      <c r="W2678" s="2" t="s">
        <v>43</v>
      </c>
      <c r="X2678" s="2" t="s">
        <v>59</v>
      </c>
      <c r="Y2678" s="19" t="str">
        <f>VLOOKUP(G2678,'Verweis Kd-Gruppe'!$A$2:$B$8,2,FALSE)</f>
        <v>GRK</v>
      </c>
      <c r="Z2678" s="19" t="str">
        <f>VLOOKUP(J2678,'Verweis Art-Gruppe'!$A$2:$B$15,2,FALSE)</f>
        <v>Geräte</v>
      </c>
      <c r="AA2678" s="19" t="str">
        <f>VLOOKUP(W2678,'Verweis Vertreter'!$A$2:$B$24,2,FALSE)</f>
        <v>Sebastian Faber</v>
      </c>
      <c r="AB2678" s="12">
        <f t="shared" si="369"/>
        <v>10</v>
      </c>
      <c r="AC2678" s="12">
        <f t="shared" si="374"/>
        <v>219</v>
      </c>
      <c r="AD2678" s="12">
        <f t="shared" si="375"/>
        <v>230</v>
      </c>
      <c r="AE2678" s="12">
        <f t="shared" si="370"/>
        <v>2300</v>
      </c>
      <c r="AF2678" s="12">
        <f t="shared" si="371"/>
        <v>11</v>
      </c>
      <c r="AG2678" s="12">
        <f t="shared" si="372"/>
        <v>110</v>
      </c>
      <c r="AH2678" s="9">
        <f t="shared" si="376"/>
        <v>4.7826086956521741E-2</v>
      </c>
      <c r="AI2678" s="14">
        <f>VLOOKUP(E2678,'Verweis Faktor'!$A:$B,2,FALSE)</f>
        <v>1</v>
      </c>
      <c r="AJ2678" s="14"/>
      <c r="AK2678" s="14" t="str">
        <f>IF(AL2678="Ja","Versandkosten",VLOOKUP(E2678,'Verweis Belegart'!$A$2:$B$9,2,FALSE))</f>
        <v>Hardware</v>
      </c>
      <c r="AL2678" s="14" t="str">
        <f t="shared" si="377"/>
        <v>Nein</v>
      </c>
      <c r="AM2678" s="14" t="str">
        <f t="shared" si="373"/>
        <v>Positiv</v>
      </c>
    </row>
    <row r="2679" spans="1:39" ht="17.25" customHeight="1" x14ac:dyDescent="0.35">
      <c r="A2679" s="17">
        <v>14573261</v>
      </c>
      <c r="B2679" s="2" t="s">
        <v>1751</v>
      </c>
      <c r="C2679" s="1">
        <v>2025001</v>
      </c>
      <c r="D2679" s="1">
        <v>2000722</v>
      </c>
      <c r="E2679" s="2" t="s">
        <v>34</v>
      </c>
      <c r="F2679" s="2" t="s">
        <v>142</v>
      </c>
      <c r="G2679" s="2" t="s">
        <v>36</v>
      </c>
      <c r="H2679" s="2" t="s">
        <v>1432</v>
      </c>
      <c r="I2679" s="2" t="s">
        <v>1433</v>
      </c>
      <c r="J2679" s="2" t="s">
        <v>103</v>
      </c>
      <c r="K2679" s="2" t="s">
        <v>99</v>
      </c>
      <c r="L2679" s="2" t="s">
        <v>941</v>
      </c>
      <c r="M2679" s="2" t="s">
        <v>942</v>
      </c>
      <c r="N2679" s="2" t="s">
        <v>943</v>
      </c>
      <c r="O2679" s="3">
        <v>2</v>
      </c>
      <c r="P2679" s="3">
        <v>235</v>
      </c>
      <c r="Q2679" s="3">
        <v>245</v>
      </c>
      <c r="R2679" s="3">
        <v>490</v>
      </c>
      <c r="S2679" s="3">
        <v>10</v>
      </c>
      <c r="T2679" s="3">
        <v>20</v>
      </c>
      <c r="U2679" s="3">
        <v>4.08</v>
      </c>
      <c r="V2679" s="2" t="s">
        <v>42</v>
      </c>
      <c r="W2679" s="2" t="s">
        <v>43</v>
      </c>
      <c r="X2679" s="2" t="s">
        <v>59</v>
      </c>
      <c r="Y2679" s="19" t="str">
        <f>VLOOKUP(G2679,'Verweis Kd-Gruppe'!$A$2:$B$8,2,FALSE)</f>
        <v>GRK</v>
      </c>
      <c r="Z2679" s="19" t="str">
        <f>VLOOKUP(J2679,'Verweis Art-Gruppe'!$A$2:$B$15,2,FALSE)</f>
        <v>Geräte</v>
      </c>
      <c r="AA2679" s="19" t="str">
        <f>VLOOKUP(W2679,'Verweis Vertreter'!$A$2:$B$24,2,FALSE)</f>
        <v>Sebastian Faber</v>
      </c>
      <c r="AB2679" s="12">
        <f t="shared" si="369"/>
        <v>2</v>
      </c>
      <c r="AC2679" s="12">
        <f t="shared" si="374"/>
        <v>235</v>
      </c>
      <c r="AD2679" s="12">
        <f t="shared" si="375"/>
        <v>245</v>
      </c>
      <c r="AE2679" s="12">
        <f t="shared" si="370"/>
        <v>490</v>
      </c>
      <c r="AF2679" s="12">
        <f t="shared" si="371"/>
        <v>10</v>
      </c>
      <c r="AG2679" s="12">
        <f t="shared" si="372"/>
        <v>20</v>
      </c>
      <c r="AH2679" s="9">
        <f t="shared" si="376"/>
        <v>4.0816326530612242E-2</v>
      </c>
      <c r="AI2679" s="14">
        <f>VLOOKUP(E2679,'Verweis Faktor'!$A:$B,2,FALSE)</f>
        <v>1</v>
      </c>
      <c r="AJ2679" s="14"/>
      <c r="AK2679" s="14" t="str">
        <f>IF(AL2679="Ja","Versandkosten",VLOOKUP(E2679,'Verweis Belegart'!$A$2:$B$9,2,FALSE))</f>
        <v>Hardware</v>
      </c>
      <c r="AL2679" s="14" t="str">
        <f t="shared" si="377"/>
        <v>Nein</v>
      </c>
      <c r="AM2679" s="14" t="str">
        <f t="shared" si="373"/>
        <v>Positiv</v>
      </c>
    </row>
    <row r="2680" spans="1:39" ht="17.25" customHeight="1" x14ac:dyDescent="0.35">
      <c r="A2680" s="17">
        <v>14573261</v>
      </c>
      <c r="B2680" s="2" t="s">
        <v>1751</v>
      </c>
      <c r="C2680" s="1">
        <v>2025001</v>
      </c>
      <c r="D2680" s="1">
        <v>2000722</v>
      </c>
      <c r="E2680" s="2" t="s">
        <v>34</v>
      </c>
      <c r="F2680" s="2" t="s">
        <v>142</v>
      </c>
      <c r="G2680" s="2" t="s">
        <v>36</v>
      </c>
      <c r="H2680" s="2" t="s">
        <v>1432</v>
      </c>
      <c r="I2680" s="2" t="s">
        <v>1433</v>
      </c>
      <c r="J2680" s="2" t="s">
        <v>103</v>
      </c>
      <c r="K2680" s="2" t="s">
        <v>103</v>
      </c>
      <c r="L2680" s="2" t="s">
        <v>46</v>
      </c>
      <c r="M2680" s="2" t="s">
        <v>47</v>
      </c>
      <c r="N2680" s="2" t="s">
        <v>48</v>
      </c>
      <c r="O2680" s="3">
        <v>10</v>
      </c>
      <c r="P2680" s="3">
        <v>258.51519999999999</v>
      </c>
      <c r="Q2680" s="3">
        <v>264</v>
      </c>
      <c r="R2680" s="3">
        <v>2640</v>
      </c>
      <c r="S2680" s="3">
        <v>5.4847999999999999</v>
      </c>
      <c r="T2680" s="3">
        <v>54.85</v>
      </c>
      <c r="U2680" s="3">
        <v>2.0699999999999998</v>
      </c>
      <c r="V2680" s="2" t="s">
        <v>42</v>
      </c>
      <c r="W2680" s="2" t="s">
        <v>43</v>
      </c>
      <c r="X2680" s="2" t="s">
        <v>59</v>
      </c>
      <c r="Y2680" s="19" t="str">
        <f>VLOOKUP(G2680,'Verweis Kd-Gruppe'!$A$2:$B$8,2,FALSE)</f>
        <v>GRK</v>
      </c>
      <c r="Z2680" s="19" t="str">
        <f>VLOOKUP(J2680,'Verweis Art-Gruppe'!$A$2:$B$15,2,FALSE)</f>
        <v>Geräte</v>
      </c>
      <c r="AA2680" s="19" t="str">
        <f>VLOOKUP(W2680,'Verweis Vertreter'!$A$2:$B$24,2,FALSE)</f>
        <v>Sebastian Faber</v>
      </c>
      <c r="AB2680" s="12">
        <f t="shared" si="369"/>
        <v>10</v>
      </c>
      <c r="AC2680" s="12">
        <f t="shared" si="374"/>
        <v>258.51519999999999</v>
      </c>
      <c r="AD2680" s="12">
        <f t="shared" si="375"/>
        <v>264</v>
      </c>
      <c r="AE2680" s="12">
        <f t="shared" si="370"/>
        <v>2640</v>
      </c>
      <c r="AF2680" s="12">
        <f t="shared" si="371"/>
        <v>5.4847999999999999</v>
      </c>
      <c r="AG2680" s="12">
        <f t="shared" si="372"/>
        <v>54.85</v>
      </c>
      <c r="AH2680" s="9">
        <f t="shared" si="376"/>
        <v>2.0776515151515153E-2</v>
      </c>
      <c r="AI2680" s="14">
        <f>VLOOKUP(E2680,'Verweis Faktor'!$A:$B,2,FALSE)</f>
        <v>1</v>
      </c>
      <c r="AJ2680" s="14"/>
      <c r="AK2680" s="14" t="str">
        <f>IF(AL2680="Ja","Versandkosten",VLOOKUP(E2680,'Verweis Belegart'!$A$2:$B$9,2,FALSE))</f>
        <v>Hardware</v>
      </c>
      <c r="AL2680" s="14" t="str">
        <f t="shared" si="377"/>
        <v>Nein</v>
      </c>
      <c r="AM2680" s="14" t="str">
        <f t="shared" si="373"/>
        <v>Positiv</v>
      </c>
    </row>
    <row r="2681" spans="1:39" ht="17.25" customHeight="1" x14ac:dyDescent="0.35">
      <c r="A2681" s="17">
        <v>14573261</v>
      </c>
      <c r="B2681" s="2" t="s">
        <v>1751</v>
      </c>
      <c r="C2681" s="1">
        <v>2025001</v>
      </c>
      <c r="D2681" s="1">
        <v>2000722</v>
      </c>
      <c r="E2681" s="2" t="s">
        <v>34</v>
      </c>
      <c r="F2681" s="2" t="s">
        <v>142</v>
      </c>
      <c r="G2681" s="2" t="s">
        <v>36</v>
      </c>
      <c r="H2681" s="2" t="s">
        <v>1432</v>
      </c>
      <c r="I2681" s="2" t="s">
        <v>1433</v>
      </c>
      <c r="J2681" s="2" t="s">
        <v>103</v>
      </c>
      <c r="K2681" s="2" t="s">
        <v>107</v>
      </c>
      <c r="L2681" s="2" t="s">
        <v>631</v>
      </c>
      <c r="M2681" s="2" t="s">
        <v>632</v>
      </c>
      <c r="N2681" s="2" t="s">
        <v>379</v>
      </c>
      <c r="O2681" s="3">
        <v>5</v>
      </c>
      <c r="P2681" s="3">
        <v>417</v>
      </c>
      <c r="Q2681" s="3">
        <v>429</v>
      </c>
      <c r="R2681" s="3">
        <v>2145</v>
      </c>
      <c r="S2681" s="3">
        <v>12</v>
      </c>
      <c r="T2681" s="3">
        <v>60</v>
      </c>
      <c r="U2681" s="3">
        <v>2.79</v>
      </c>
      <c r="V2681" s="2" t="s">
        <v>42</v>
      </c>
      <c r="W2681" s="2" t="s">
        <v>43</v>
      </c>
      <c r="X2681" s="2" t="s">
        <v>59</v>
      </c>
      <c r="Y2681" s="19" t="str">
        <f>VLOOKUP(G2681,'Verweis Kd-Gruppe'!$A$2:$B$8,2,FALSE)</f>
        <v>GRK</v>
      </c>
      <c r="Z2681" s="19" t="str">
        <f>VLOOKUP(J2681,'Verweis Art-Gruppe'!$A$2:$B$15,2,FALSE)</f>
        <v>Geräte</v>
      </c>
      <c r="AA2681" s="19" t="str">
        <f>VLOOKUP(W2681,'Verweis Vertreter'!$A$2:$B$24,2,FALSE)</f>
        <v>Sebastian Faber</v>
      </c>
      <c r="AB2681" s="12">
        <f t="shared" si="369"/>
        <v>5</v>
      </c>
      <c r="AC2681" s="12">
        <f t="shared" si="374"/>
        <v>417</v>
      </c>
      <c r="AD2681" s="12">
        <f t="shared" si="375"/>
        <v>429</v>
      </c>
      <c r="AE2681" s="12">
        <f t="shared" si="370"/>
        <v>2145</v>
      </c>
      <c r="AF2681" s="12">
        <f t="shared" si="371"/>
        <v>12</v>
      </c>
      <c r="AG2681" s="12">
        <f t="shared" si="372"/>
        <v>60</v>
      </c>
      <c r="AH2681" s="9">
        <f t="shared" si="376"/>
        <v>2.7972027972027972E-2</v>
      </c>
      <c r="AI2681" s="14">
        <f>VLOOKUP(E2681,'Verweis Faktor'!$A:$B,2,FALSE)</f>
        <v>1</v>
      </c>
      <c r="AJ2681" s="14"/>
      <c r="AK2681" s="14" t="str">
        <f>IF(AL2681="Ja","Versandkosten",VLOOKUP(E2681,'Verweis Belegart'!$A$2:$B$9,2,FALSE))</f>
        <v>Hardware</v>
      </c>
      <c r="AL2681" s="14" t="str">
        <f t="shared" si="377"/>
        <v>Nein</v>
      </c>
      <c r="AM2681" s="14" t="str">
        <f t="shared" si="373"/>
        <v>Positiv</v>
      </c>
    </row>
    <row r="2682" spans="1:39" ht="17.25" customHeight="1" x14ac:dyDescent="0.35">
      <c r="A2682" s="17">
        <v>14573261</v>
      </c>
      <c r="B2682" s="2" t="s">
        <v>1751</v>
      </c>
      <c r="C2682" s="1">
        <v>2025001</v>
      </c>
      <c r="D2682" s="1">
        <v>2000722</v>
      </c>
      <c r="E2682" s="2" t="s">
        <v>34</v>
      </c>
      <c r="F2682" s="2" t="s">
        <v>142</v>
      </c>
      <c r="G2682" s="2" t="s">
        <v>36</v>
      </c>
      <c r="H2682" s="2" t="s">
        <v>1432</v>
      </c>
      <c r="I2682" s="2" t="s">
        <v>1433</v>
      </c>
      <c r="J2682" s="2" t="s">
        <v>103</v>
      </c>
      <c r="K2682" s="2" t="s">
        <v>111</v>
      </c>
      <c r="L2682" s="2" t="s">
        <v>1071</v>
      </c>
      <c r="M2682" s="2" t="s">
        <v>1072</v>
      </c>
      <c r="N2682" s="2" t="s">
        <v>1063</v>
      </c>
      <c r="O2682" s="3">
        <v>3</v>
      </c>
      <c r="P2682" s="3">
        <v>107.33</v>
      </c>
      <c r="Q2682" s="3">
        <v>112</v>
      </c>
      <c r="R2682" s="3">
        <v>336</v>
      </c>
      <c r="S2682" s="3">
        <v>4.67</v>
      </c>
      <c r="T2682" s="3">
        <v>14.01</v>
      </c>
      <c r="U2682" s="3">
        <v>4.16</v>
      </c>
      <c r="V2682" s="2" t="s">
        <v>42</v>
      </c>
      <c r="W2682" s="2" t="s">
        <v>43</v>
      </c>
      <c r="X2682" s="2" t="s">
        <v>59</v>
      </c>
      <c r="Y2682" s="19" t="str">
        <f>VLOOKUP(G2682,'Verweis Kd-Gruppe'!$A$2:$B$8,2,FALSE)</f>
        <v>GRK</v>
      </c>
      <c r="Z2682" s="19" t="str">
        <f>VLOOKUP(J2682,'Verweis Art-Gruppe'!$A$2:$B$15,2,FALSE)</f>
        <v>Geräte</v>
      </c>
      <c r="AA2682" s="19" t="str">
        <f>VLOOKUP(W2682,'Verweis Vertreter'!$A$2:$B$24,2,FALSE)</f>
        <v>Sebastian Faber</v>
      </c>
      <c r="AB2682" s="12">
        <f t="shared" si="369"/>
        <v>3</v>
      </c>
      <c r="AC2682" s="12">
        <f t="shared" si="374"/>
        <v>107.33</v>
      </c>
      <c r="AD2682" s="12">
        <f t="shared" si="375"/>
        <v>112</v>
      </c>
      <c r="AE2682" s="12">
        <f t="shared" si="370"/>
        <v>336</v>
      </c>
      <c r="AF2682" s="12">
        <f t="shared" si="371"/>
        <v>4.67</v>
      </c>
      <c r="AG2682" s="12">
        <f t="shared" si="372"/>
        <v>14.01</v>
      </c>
      <c r="AH2682" s="9">
        <f t="shared" si="376"/>
        <v>4.1696428571428572E-2</v>
      </c>
      <c r="AI2682" s="14">
        <f>VLOOKUP(E2682,'Verweis Faktor'!$A:$B,2,FALSE)</f>
        <v>1</v>
      </c>
      <c r="AJ2682" s="14"/>
      <c r="AK2682" s="14" t="str">
        <f>IF(AL2682="Ja","Versandkosten",VLOOKUP(E2682,'Verweis Belegart'!$A$2:$B$9,2,FALSE))</f>
        <v>Hardware</v>
      </c>
      <c r="AL2682" s="14" t="str">
        <f t="shared" si="377"/>
        <v>Nein</v>
      </c>
      <c r="AM2682" s="14" t="str">
        <f t="shared" si="373"/>
        <v>Positiv</v>
      </c>
    </row>
    <row r="2683" spans="1:39" ht="17.25" customHeight="1" x14ac:dyDescent="0.35">
      <c r="A2683" s="17">
        <v>14573261</v>
      </c>
      <c r="B2683" s="2" t="s">
        <v>1751</v>
      </c>
      <c r="C2683" s="1">
        <v>2025001</v>
      </c>
      <c r="D2683" s="1">
        <v>2000722</v>
      </c>
      <c r="E2683" s="2" t="s">
        <v>34</v>
      </c>
      <c r="F2683" s="2" t="s">
        <v>142</v>
      </c>
      <c r="G2683" s="2" t="s">
        <v>36</v>
      </c>
      <c r="H2683" s="2" t="s">
        <v>1432</v>
      </c>
      <c r="I2683" s="2" t="s">
        <v>1433</v>
      </c>
      <c r="J2683" s="2" t="s">
        <v>103</v>
      </c>
      <c r="K2683" s="2" t="s">
        <v>115</v>
      </c>
      <c r="L2683" s="2" t="s">
        <v>970</v>
      </c>
      <c r="M2683" s="2" t="s">
        <v>971</v>
      </c>
      <c r="N2683" s="2" t="s">
        <v>943</v>
      </c>
      <c r="O2683" s="3">
        <v>2</v>
      </c>
      <c r="P2683" s="3">
        <v>235</v>
      </c>
      <c r="Q2683" s="3">
        <v>245</v>
      </c>
      <c r="R2683" s="3">
        <v>490</v>
      </c>
      <c r="S2683" s="3">
        <v>10</v>
      </c>
      <c r="T2683" s="3">
        <v>20</v>
      </c>
      <c r="U2683" s="3">
        <v>4.08</v>
      </c>
      <c r="V2683" s="2" t="s">
        <v>42</v>
      </c>
      <c r="W2683" s="2" t="s">
        <v>43</v>
      </c>
      <c r="X2683" s="2" t="s">
        <v>59</v>
      </c>
      <c r="Y2683" s="19" t="str">
        <f>VLOOKUP(G2683,'Verweis Kd-Gruppe'!$A$2:$B$8,2,FALSE)</f>
        <v>GRK</v>
      </c>
      <c r="Z2683" s="19" t="str">
        <f>VLOOKUP(J2683,'Verweis Art-Gruppe'!$A$2:$B$15,2,FALSE)</f>
        <v>Geräte</v>
      </c>
      <c r="AA2683" s="19" t="str">
        <f>VLOOKUP(W2683,'Verweis Vertreter'!$A$2:$B$24,2,FALSE)</f>
        <v>Sebastian Faber</v>
      </c>
      <c r="AB2683" s="12">
        <f t="shared" si="369"/>
        <v>2</v>
      </c>
      <c r="AC2683" s="12">
        <f t="shared" si="374"/>
        <v>235</v>
      </c>
      <c r="AD2683" s="12">
        <f t="shared" si="375"/>
        <v>245</v>
      </c>
      <c r="AE2683" s="12">
        <f t="shared" si="370"/>
        <v>490</v>
      </c>
      <c r="AF2683" s="12">
        <f t="shared" si="371"/>
        <v>10</v>
      </c>
      <c r="AG2683" s="12">
        <f t="shared" si="372"/>
        <v>20</v>
      </c>
      <c r="AH2683" s="9">
        <f t="shared" si="376"/>
        <v>4.0816326530612242E-2</v>
      </c>
      <c r="AI2683" s="14">
        <f>VLOOKUP(E2683,'Verweis Faktor'!$A:$B,2,FALSE)</f>
        <v>1</v>
      </c>
      <c r="AJ2683" s="14"/>
      <c r="AK2683" s="14" t="str">
        <f>IF(AL2683="Ja","Versandkosten",VLOOKUP(E2683,'Verweis Belegart'!$A$2:$B$9,2,FALSE))</f>
        <v>Hardware</v>
      </c>
      <c r="AL2683" s="14" t="str">
        <f t="shared" si="377"/>
        <v>Nein</v>
      </c>
      <c r="AM2683" s="14" t="str">
        <f t="shared" si="373"/>
        <v>Positiv</v>
      </c>
    </row>
    <row r="2684" spans="1:39" ht="17.25" customHeight="1" x14ac:dyDescent="0.35">
      <c r="A2684" s="17">
        <v>14573261</v>
      </c>
      <c r="B2684" s="2" t="s">
        <v>1751</v>
      </c>
      <c r="C2684" s="1">
        <v>2025001</v>
      </c>
      <c r="D2684" s="1">
        <v>2000722</v>
      </c>
      <c r="E2684" s="2" t="s">
        <v>34</v>
      </c>
      <c r="F2684" s="2" t="s">
        <v>142</v>
      </c>
      <c r="G2684" s="2" t="s">
        <v>36</v>
      </c>
      <c r="H2684" s="2" t="s">
        <v>1432</v>
      </c>
      <c r="I2684" s="2" t="s">
        <v>1433</v>
      </c>
      <c r="J2684" s="2" t="s">
        <v>103</v>
      </c>
      <c r="K2684" s="2" t="s">
        <v>289</v>
      </c>
      <c r="L2684" s="2" t="s">
        <v>1073</v>
      </c>
      <c r="M2684" s="2" t="s">
        <v>1074</v>
      </c>
      <c r="N2684" s="2" t="s">
        <v>1063</v>
      </c>
      <c r="O2684" s="3">
        <v>5</v>
      </c>
      <c r="P2684" s="3">
        <v>107.33</v>
      </c>
      <c r="Q2684" s="3">
        <v>112</v>
      </c>
      <c r="R2684" s="3">
        <v>560</v>
      </c>
      <c r="S2684" s="3">
        <v>4.67</v>
      </c>
      <c r="T2684" s="3">
        <v>23.35</v>
      </c>
      <c r="U2684" s="3">
        <v>4.16</v>
      </c>
      <c r="V2684" s="2" t="s">
        <v>42</v>
      </c>
      <c r="W2684" s="2" t="s">
        <v>43</v>
      </c>
      <c r="X2684" s="2" t="s">
        <v>59</v>
      </c>
      <c r="Y2684" s="19" t="str">
        <f>VLOOKUP(G2684,'Verweis Kd-Gruppe'!$A$2:$B$8,2,FALSE)</f>
        <v>GRK</v>
      </c>
      <c r="Z2684" s="19" t="str">
        <f>VLOOKUP(J2684,'Verweis Art-Gruppe'!$A$2:$B$15,2,FALSE)</f>
        <v>Geräte</v>
      </c>
      <c r="AA2684" s="19" t="str">
        <f>VLOOKUP(W2684,'Verweis Vertreter'!$A$2:$B$24,2,FALSE)</f>
        <v>Sebastian Faber</v>
      </c>
      <c r="AB2684" s="12">
        <f t="shared" si="369"/>
        <v>5</v>
      </c>
      <c r="AC2684" s="12">
        <f t="shared" si="374"/>
        <v>107.33</v>
      </c>
      <c r="AD2684" s="12">
        <f t="shared" si="375"/>
        <v>112</v>
      </c>
      <c r="AE2684" s="12">
        <f t="shared" si="370"/>
        <v>560</v>
      </c>
      <c r="AF2684" s="12">
        <f t="shared" si="371"/>
        <v>4.67</v>
      </c>
      <c r="AG2684" s="12">
        <f t="shared" si="372"/>
        <v>23.35</v>
      </c>
      <c r="AH2684" s="9">
        <f t="shared" si="376"/>
        <v>4.1696428571428572E-2</v>
      </c>
      <c r="AI2684" s="14">
        <f>VLOOKUP(E2684,'Verweis Faktor'!$A:$B,2,FALSE)</f>
        <v>1</v>
      </c>
      <c r="AJ2684" s="14"/>
      <c r="AK2684" s="14" t="str">
        <f>IF(AL2684="Ja","Versandkosten",VLOOKUP(E2684,'Verweis Belegart'!$A$2:$B$9,2,FALSE))</f>
        <v>Hardware</v>
      </c>
      <c r="AL2684" s="14" t="str">
        <f t="shared" si="377"/>
        <v>Nein</v>
      </c>
      <c r="AM2684" s="14" t="str">
        <f t="shared" si="373"/>
        <v>Positiv</v>
      </c>
    </row>
    <row r="2685" spans="1:39" ht="17.25" customHeight="1" x14ac:dyDescent="0.35">
      <c r="A2685" s="17">
        <v>14573261</v>
      </c>
      <c r="B2685" s="2" t="s">
        <v>1751</v>
      </c>
      <c r="C2685" s="1">
        <v>2025001</v>
      </c>
      <c r="D2685" s="1">
        <v>2000722</v>
      </c>
      <c r="E2685" s="2" t="s">
        <v>34</v>
      </c>
      <c r="F2685" s="2" t="s">
        <v>142</v>
      </c>
      <c r="G2685" s="2" t="s">
        <v>36</v>
      </c>
      <c r="H2685" s="2" t="s">
        <v>1432</v>
      </c>
      <c r="I2685" s="2" t="s">
        <v>1433</v>
      </c>
      <c r="J2685" s="2" t="s">
        <v>103</v>
      </c>
      <c r="K2685" s="2" t="s">
        <v>293</v>
      </c>
      <c r="L2685" s="2" t="s">
        <v>1395</v>
      </c>
      <c r="M2685" s="2" t="s">
        <v>1396</v>
      </c>
      <c r="N2685" s="2" t="s">
        <v>618</v>
      </c>
      <c r="O2685" s="3">
        <v>3</v>
      </c>
      <c r="P2685" s="3">
        <v>485</v>
      </c>
      <c r="Q2685" s="3">
        <v>499</v>
      </c>
      <c r="R2685" s="3">
        <v>1497</v>
      </c>
      <c r="S2685" s="3">
        <v>14</v>
      </c>
      <c r="T2685" s="3">
        <v>42</v>
      </c>
      <c r="U2685" s="3">
        <v>2.8</v>
      </c>
      <c r="V2685" s="2" t="s">
        <v>42</v>
      </c>
      <c r="W2685" s="2" t="s">
        <v>43</v>
      </c>
      <c r="X2685" s="2" t="s">
        <v>59</v>
      </c>
      <c r="Y2685" s="19" t="str">
        <f>VLOOKUP(G2685,'Verweis Kd-Gruppe'!$A$2:$B$8,2,FALSE)</f>
        <v>GRK</v>
      </c>
      <c r="Z2685" s="19" t="str">
        <f>VLOOKUP(J2685,'Verweis Art-Gruppe'!$A$2:$B$15,2,FALSE)</f>
        <v>Geräte</v>
      </c>
      <c r="AA2685" s="19" t="str">
        <f>VLOOKUP(W2685,'Verweis Vertreter'!$A$2:$B$24,2,FALSE)</f>
        <v>Sebastian Faber</v>
      </c>
      <c r="AB2685" s="12">
        <f t="shared" si="369"/>
        <v>3</v>
      </c>
      <c r="AC2685" s="12">
        <f t="shared" si="374"/>
        <v>485</v>
      </c>
      <c r="AD2685" s="12">
        <f t="shared" si="375"/>
        <v>499</v>
      </c>
      <c r="AE2685" s="12">
        <f t="shared" si="370"/>
        <v>1497</v>
      </c>
      <c r="AF2685" s="12">
        <f t="shared" si="371"/>
        <v>14</v>
      </c>
      <c r="AG2685" s="12">
        <f t="shared" si="372"/>
        <v>42</v>
      </c>
      <c r="AH2685" s="9">
        <f t="shared" si="376"/>
        <v>2.8056112224448898E-2</v>
      </c>
      <c r="AI2685" s="14">
        <f>VLOOKUP(E2685,'Verweis Faktor'!$A:$B,2,FALSE)</f>
        <v>1</v>
      </c>
      <c r="AJ2685" s="14"/>
      <c r="AK2685" s="14" t="str">
        <f>IF(AL2685="Ja","Versandkosten",VLOOKUP(E2685,'Verweis Belegart'!$A$2:$B$9,2,FALSE))</f>
        <v>Hardware</v>
      </c>
      <c r="AL2685" s="14" t="str">
        <f t="shared" si="377"/>
        <v>Nein</v>
      </c>
      <c r="AM2685" s="14" t="str">
        <f t="shared" si="373"/>
        <v>Positiv</v>
      </c>
    </row>
    <row r="2686" spans="1:39" ht="17.25" customHeight="1" x14ac:dyDescent="0.35">
      <c r="A2686" s="17">
        <v>14573254</v>
      </c>
      <c r="B2686" s="2" t="s">
        <v>1751</v>
      </c>
      <c r="C2686" s="1">
        <v>2025001</v>
      </c>
      <c r="D2686" s="1">
        <v>2000723</v>
      </c>
      <c r="E2686" s="2" t="s">
        <v>34</v>
      </c>
      <c r="F2686" s="2" t="s">
        <v>53</v>
      </c>
      <c r="G2686" s="2" t="s">
        <v>25</v>
      </c>
      <c r="H2686" s="2" t="s">
        <v>1114</v>
      </c>
      <c r="I2686" s="2" t="s">
        <v>1115</v>
      </c>
      <c r="J2686" s="2" t="s">
        <v>103</v>
      </c>
      <c r="K2686" s="2" t="s">
        <v>28</v>
      </c>
      <c r="L2686" s="2" t="s">
        <v>132</v>
      </c>
      <c r="M2686" s="2" t="s">
        <v>133</v>
      </c>
      <c r="N2686" s="2" t="s">
        <v>48</v>
      </c>
      <c r="O2686" s="3">
        <v>1</v>
      </c>
      <c r="P2686" s="3">
        <v>254.48859999999999</v>
      </c>
      <c r="Q2686" s="3">
        <v>275</v>
      </c>
      <c r="R2686" s="3">
        <v>275</v>
      </c>
      <c r="S2686" s="3">
        <v>20.511399999999998</v>
      </c>
      <c r="T2686" s="3">
        <v>20.51</v>
      </c>
      <c r="U2686" s="3">
        <v>7.45</v>
      </c>
      <c r="V2686" s="2" t="s">
        <v>697</v>
      </c>
      <c r="W2686" s="2" t="s">
        <v>698</v>
      </c>
      <c r="X2686" s="2" t="s">
        <v>1116</v>
      </c>
      <c r="Y2686" s="19" t="str">
        <f>VLOOKUP(G2686,'Verweis Kd-Gruppe'!$A$2:$B$8,2,FALSE)</f>
        <v>FHK</v>
      </c>
      <c r="Z2686" s="19" t="str">
        <f>VLOOKUP(J2686,'Verweis Art-Gruppe'!$A$2:$B$15,2,FALSE)</f>
        <v>Geräte</v>
      </c>
      <c r="AA2686" s="19" t="str">
        <f>VLOOKUP(W2686,'Verweis Vertreter'!$A$2:$B$24,2,FALSE)</f>
        <v>Zentrale</v>
      </c>
      <c r="AB2686" s="12">
        <f t="shared" si="369"/>
        <v>1</v>
      </c>
      <c r="AC2686" s="12">
        <f t="shared" si="374"/>
        <v>254.48859999999999</v>
      </c>
      <c r="AD2686" s="12">
        <f t="shared" si="375"/>
        <v>275</v>
      </c>
      <c r="AE2686" s="12">
        <f t="shared" si="370"/>
        <v>275</v>
      </c>
      <c r="AF2686" s="12">
        <f t="shared" si="371"/>
        <v>20.511399999999998</v>
      </c>
      <c r="AG2686" s="12">
        <f t="shared" si="372"/>
        <v>20.51</v>
      </c>
      <c r="AH2686" s="9">
        <f t="shared" si="376"/>
        <v>7.4581818181818194E-2</v>
      </c>
      <c r="AI2686" s="14">
        <f>VLOOKUP(E2686,'Verweis Faktor'!$A:$B,2,FALSE)</f>
        <v>1</v>
      </c>
      <c r="AJ2686" s="14"/>
      <c r="AK2686" s="14" t="str">
        <f>IF(AL2686="Ja","Versandkosten",VLOOKUP(E2686,'Verweis Belegart'!$A$2:$B$9,2,FALSE))</f>
        <v>Hardware</v>
      </c>
      <c r="AL2686" s="14" t="str">
        <f t="shared" si="377"/>
        <v>Nein</v>
      </c>
      <c r="AM2686" s="14" t="str">
        <f t="shared" si="373"/>
        <v>Positiv</v>
      </c>
    </row>
    <row r="2687" spans="1:39" ht="17.25" customHeight="1" x14ac:dyDescent="0.35">
      <c r="A2687" s="17">
        <v>14573257</v>
      </c>
      <c r="B2687" s="2" t="s">
        <v>1751</v>
      </c>
      <c r="C2687" s="1">
        <v>2025001</v>
      </c>
      <c r="D2687" s="1">
        <v>2000724</v>
      </c>
      <c r="E2687" s="2" t="s">
        <v>34</v>
      </c>
      <c r="F2687" s="2" t="s">
        <v>53</v>
      </c>
      <c r="G2687" s="2" t="s">
        <v>25</v>
      </c>
      <c r="H2687" s="2" t="s">
        <v>1114</v>
      </c>
      <c r="I2687" s="2" t="s">
        <v>1115</v>
      </c>
      <c r="J2687" s="2" t="s">
        <v>103</v>
      </c>
      <c r="K2687" s="2" t="s">
        <v>28</v>
      </c>
      <c r="L2687" s="2" t="s">
        <v>232</v>
      </c>
      <c r="M2687" s="2" t="s">
        <v>233</v>
      </c>
      <c r="N2687" s="2" t="s">
        <v>234</v>
      </c>
      <c r="O2687" s="3">
        <v>2</v>
      </c>
      <c r="P2687" s="3">
        <v>251.29089999999999</v>
      </c>
      <c r="Q2687" s="3">
        <v>269</v>
      </c>
      <c r="R2687" s="3">
        <v>538</v>
      </c>
      <c r="S2687" s="3">
        <v>17.709099999999999</v>
      </c>
      <c r="T2687" s="3">
        <v>35.42</v>
      </c>
      <c r="U2687" s="3">
        <v>6.58</v>
      </c>
      <c r="V2687" s="2" t="s">
        <v>697</v>
      </c>
      <c r="W2687" s="2" t="s">
        <v>698</v>
      </c>
      <c r="X2687" s="2" t="s">
        <v>1116</v>
      </c>
      <c r="Y2687" s="19" t="str">
        <f>VLOOKUP(G2687,'Verweis Kd-Gruppe'!$A$2:$B$8,2,FALSE)</f>
        <v>FHK</v>
      </c>
      <c r="Z2687" s="19" t="str">
        <f>VLOOKUP(J2687,'Verweis Art-Gruppe'!$A$2:$B$15,2,FALSE)</f>
        <v>Geräte</v>
      </c>
      <c r="AA2687" s="19" t="str">
        <f>VLOOKUP(W2687,'Verweis Vertreter'!$A$2:$B$24,2,FALSE)</f>
        <v>Zentrale</v>
      </c>
      <c r="AB2687" s="12">
        <f t="shared" si="369"/>
        <v>2</v>
      </c>
      <c r="AC2687" s="12">
        <f t="shared" si="374"/>
        <v>251.29089999999999</v>
      </c>
      <c r="AD2687" s="12">
        <f t="shared" si="375"/>
        <v>269</v>
      </c>
      <c r="AE2687" s="12">
        <f t="shared" si="370"/>
        <v>538</v>
      </c>
      <c r="AF2687" s="12">
        <f t="shared" si="371"/>
        <v>17.709099999999999</v>
      </c>
      <c r="AG2687" s="12">
        <f t="shared" si="372"/>
        <v>35.42</v>
      </c>
      <c r="AH2687" s="9">
        <f t="shared" si="376"/>
        <v>6.5836431226765801E-2</v>
      </c>
      <c r="AI2687" s="14">
        <f>VLOOKUP(E2687,'Verweis Faktor'!$A:$B,2,FALSE)</f>
        <v>1</v>
      </c>
      <c r="AJ2687" s="14"/>
      <c r="AK2687" s="14" t="str">
        <f>IF(AL2687="Ja","Versandkosten",VLOOKUP(E2687,'Verweis Belegart'!$A$2:$B$9,2,FALSE))</f>
        <v>Hardware</v>
      </c>
      <c r="AL2687" s="14" t="str">
        <f t="shared" si="377"/>
        <v>Nein</v>
      </c>
      <c r="AM2687" s="14" t="str">
        <f t="shared" si="373"/>
        <v>Positiv</v>
      </c>
    </row>
    <row r="2688" spans="1:39" ht="17.25" customHeight="1" x14ac:dyDescent="0.35">
      <c r="A2688" s="17">
        <v>14573073</v>
      </c>
      <c r="B2688" s="2" t="s">
        <v>1751</v>
      </c>
      <c r="C2688" s="1">
        <v>2025001</v>
      </c>
      <c r="D2688" s="1">
        <v>2000725</v>
      </c>
      <c r="E2688" s="2" t="s">
        <v>34</v>
      </c>
      <c r="F2688" s="2" t="s">
        <v>53</v>
      </c>
      <c r="G2688" s="2" t="s">
        <v>36</v>
      </c>
      <c r="H2688" s="2" t="s">
        <v>37</v>
      </c>
      <c r="I2688" s="2" t="s">
        <v>38</v>
      </c>
      <c r="J2688" s="2" t="s">
        <v>103</v>
      </c>
      <c r="K2688" s="2" t="s">
        <v>28</v>
      </c>
      <c r="L2688" s="2" t="s">
        <v>39</v>
      </c>
      <c r="M2688" s="2" t="s">
        <v>40</v>
      </c>
      <c r="N2688" s="2" t="s">
        <v>41</v>
      </c>
      <c r="O2688" s="3">
        <v>50</v>
      </c>
      <c r="P2688" s="3">
        <v>220</v>
      </c>
      <c r="Q2688" s="3">
        <v>232</v>
      </c>
      <c r="R2688" s="3">
        <v>11600</v>
      </c>
      <c r="S2688" s="3">
        <v>12</v>
      </c>
      <c r="T2688" s="3">
        <v>600</v>
      </c>
      <c r="U2688" s="3">
        <v>5.17</v>
      </c>
      <c r="V2688" s="2" t="s">
        <v>42</v>
      </c>
      <c r="W2688" s="2" t="s">
        <v>43</v>
      </c>
      <c r="X2688" s="2" t="s">
        <v>44</v>
      </c>
      <c r="Y2688" s="19" t="str">
        <f>VLOOKUP(G2688,'Verweis Kd-Gruppe'!$A$2:$B$8,2,FALSE)</f>
        <v>GRK</v>
      </c>
      <c r="Z2688" s="19" t="str">
        <f>VLOOKUP(J2688,'Verweis Art-Gruppe'!$A$2:$B$15,2,FALSE)</f>
        <v>Geräte</v>
      </c>
      <c r="AA2688" s="19" t="str">
        <f>VLOOKUP(W2688,'Verweis Vertreter'!$A$2:$B$24,2,FALSE)</f>
        <v>Sebastian Faber</v>
      </c>
      <c r="AB2688" s="12">
        <f t="shared" si="369"/>
        <v>50</v>
      </c>
      <c r="AC2688" s="12">
        <f t="shared" si="374"/>
        <v>220</v>
      </c>
      <c r="AD2688" s="12">
        <f t="shared" si="375"/>
        <v>232</v>
      </c>
      <c r="AE2688" s="12">
        <f t="shared" si="370"/>
        <v>11600</v>
      </c>
      <c r="AF2688" s="12">
        <f t="shared" si="371"/>
        <v>12</v>
      </c>
      <c r="AG2688" s="12">
        <f t="shared" si="372"/>
        <v>600</v>
      </c>
      <c r="AH2688" s="9">
        <f t="shared" si="376"/>
        <v>5.1724137931034482E-2</v>
      </c>
      <c r="AI2688" s="14">
        <f>VLOOKUP(E2688,'Verweis Faktor'!$A:$B,2,FALSE)</f>
        <v>1</v>
      </c>
      <c r="AJ2688" s="14"/>
      <c r="AK2688" s="14" t="str">
        <f>IF(AL2688="Ja","Versandkosten",VLOOKUP(E2688,'Verweis Belegart'!$A$2:$B$9,2,FALSE))</f>
        <v>Hardware</v>
      </c>
      <c r="AL2688" s="14" t="str">
        <f t="shared" si="377"/>
        <v>Nein</v>
      </c>
      <c r="AM2688" s="14" t="str">
        <f t="shared" si="373"/>
        <v>Positiv</v>
      </c>
    </row>
    <row r="2689" spans="1:39" ht="17.25" customHeight="1" x14ac:dyDescent="0.35">
      <c r="A2689" s="17">
        <v>14573073</v>
      </c>
      <c r="B2689" s="2" t="s">
        <v>1751</v>
      </c>
      <c r="C2689" s="1">
        <v>2025001</v>
      </c>
      <c r="D2689" s="1">
        <v>2000725</v>
      </c>
      <c r="E2689" s="2" t="s">
        <v>34</v>
      </c>
      <c r="F2689" s="2" t="s">
        <v>53</v>
      </c>
      <c r="G2689" s="2" t="s">
        <v>36</v>
      </c>
      <c r="H2689" s="2" t="s">
        <v>37</v>
      </c>
      <c r="I2689" s="2" t="s">
        <v>38</v>
      </c>
      <c r="J2689" s="2" t="s">
        <v>103</v>
      </c>
      <c r="K2689" s="2" t="s">
        <v>45</v>
      </c>
      <c r="L2689" s="2" t="s">
        <v>1985</v>
      </c>
      <c r="M2689" s="2" t="s">
        <v>1986</v>
      </c>
      <c r="N2689" s="2" t="s">
        <v>922</v>
      </c>
      <c r="O2689" s="3">
        <v>40</v>
      </c>
      <c r="P2689" s="3">
        <v>77.5</v>
      </c>
      <c r="Q2689" s="3">
        <v>79.5</v>
      </c>
      <c r="R2689" s="3">
        <v>3180</v>
      </c>
      <c r="S2689" s="3">
        <v>2</v>
      </c>
      <c r="T2689" s="3">
        <v>80</v>
      </c>
      <c r="U2689" s="3">
        <v>2.5099999999999998</v>
      </c>
      <c r="V2689" s="2" t="s">
        <v>42</v>
      </c>
      <c r="W2689" s="2" t="s">
        <v>43</v>
      </c>
      <c r="X2689" s="2" t="s">
        <v>44</v>
      </c>
      <c r="Y2689" s="19" t="str">
        <f>VLOOKUP(G2689,'Verweis Kd-Gruppe'!$A$2:$B$8,2,FALSE)</f>
        <v>GRK</v>
      </c>
      <c r="Z2689" s="19" t="str">
        <f>VLOOKUP(J2689,'Verweis Art-Gruppe'!$A$2:$B$15,2,FALSE)</f>
        <v>Geräte</v>
      </c>
      <c r="AA2689" s="19" t="str">
        <f>VLOOKUP(W2689,'Verweis Vertreter'!$A$2:$B$24,2,FALSE)</f>
        <v>Sebastian Faber</v>
      </c>
      <c r="AB2689" s="12">
        <f t="shared" si="369"/>
        <v>40</v>
      </c>
      <c r="AC2689" s="12">
        <f t="shared" si="374"/>
        <v>77.5</v>
      </c>
      <c r="AD2689" s="12">
        <f t="shared" si="375"/>
        <v>79.5</v>
      </c>
      <c r="AE2689" s="12">
        <f t="shared" si="370"/>
        <v>3180</v>
      </c>
      <c r="AF2689" s="12">
        <f t="shared" si="371"/>
        <v>2</v>
      </c>
      <c r="AG2689" s="12">
        <f t="shared" si="372"/>
        <v>80</v>
      </c>
      <c r="AH2689" s="9">
        <f t="shared" si="376"/>
        <v>2.5157232704402517E-2</v>
      </c>
      <c r="AI2689" s="14">
        <f>VLOOKUP(E2689,'Verweis Faktor'!$A:$B,2,FALSE)</f>
        <v>1</v>
      </c>
      <c r="AJ2689" s="14"/>
      <c r="AK2689" s="14" t="str">
        <f>IF(AL2689="Ja","Versandkosten",VLOOKUP(E2689,'Verweis Belegart'!$A$2:$B$9,2,FALSE))</f>
        <v>Hardware</v>
      </c>
      <c r="AL2689" s="14" t="str">
        <f t="shared" si="377"/>
        <v>Nein</v>
      </c>
      <c r="AM2689" s="14" t="str">
        <f t="shared" si="373"/>
        <v>Positiv</v>
      </c>
    </row>
    <row r="2690" spans="1:39" ht="17.25" customHeight="1" x14ac:dyDescent="0.35">
      <c r="A2690" s="17">
        <v>14573073</v>
      </c>
      <c r="B2690" s="2" t="s">
        <v>1751</v>
      </c>
      <c r="C2690" s="1">
        <v>2025001</v>
      </c>
      <c r="D2690" s="1">
        <v>2000725</v>
      </c>
      <c r="E2690" s="2" t="s">
        <v>34</v>
      </c>
      <c r="F2690" s="2" t="s">
        <v>53</v>
      </c>
      <c r="G2690" s="2" t="s">
        <v>36</v>
      </c>
      <c r="H2690" s="2" t="s">
        <v>37</v>
      </c>
      <c r="I2690" s="2" t="s">
        <v>38</v>
      </c>
      <c r="J2690" s="2" t="s">
        <v>103</v>
      </c>
      <c r="K2690" s="2" t="s">
        <v>49</v>
      </c>
      <c r="L2690" s="2" t="s">
        <v>1987</v>
      </c>
      <c r="M2690" s="2" t="s">
        <v>1988</v>
      </c>
      <c r="N2690" s="2" t="s">
        <v>922</v>
      </c>
      <c r="O2690" s="3">
        <v>40</v>
      </c>
      <c r="P2690" s="3">
        <v>77.5</v>
      </c>
      <c r="Q2690" s="3">
        <v>79.5</v>
      </c>
      <c r="R2690" s="3">
        <v>3180</v>
      </c>
      <c r="S2690" s="3">
        <v>2</v>
      </c>
      <c r="T2690" s="3">
        <v>80</v>
      </c>
      <c r="U2690" s="3">
        <v>2.5099999999999998</v>
      </c>
      <c r="V2690" s="2" t="s">
        <v>42</v>
      </c>
      <c r="W2690" s="2" t="s">
        <v>43</v>
      </c>
      <c r="X2690" s="2" t="s">
        <v>44</v>
      </c>
      <c r="Y2690" s="19" t="str">
        <f>VLOOKUP(G2690,'Verweis Kd-Gruppe'!$A$2:$B$8,2,FALSE)</f>
        <v>GRK</v>
      </c>
      <c r="Z2690" s="19" t="str">
        <f>VLOOKUP(J2690,'Verweis Art-Gruppe'!$A$2:$B$15,2,FALSE)</f>
        <v>Geräte</v>
      </c>
      <c r="AA2690" s="19" t="str">
        <f>VLOOKUP(W2690,'Verweis Vertreter'!$A$2:$B$24,2,FALSE)</f>
        <v>Sebastian Faber</v>
      </c>
      <c r="AB2690" s="12">
        <f t="shared" si="369"/>
        <v>40</v>
      </c>
      <c r="AC2690" s="12">
        <f t="shared" si="374"/>
        <v>77.5</v>
      </c>
      <c r="AD2690" s="12">
        <f t="shared" si="375"/>
        <v>79.5</v>
      </c>
      <c r="AE2690" s="12">
        <f t="shared" si="370"/>
        <v>3180</v>
      </c>
      <c r="AF2690" s="12">
        <f t="shared" si="371"/>
        <v>2</v>
      </c>
      <c r="AG2690" s="12">
        <f t="shared" si="372"/>
        <v>80</v>
      </c>
      <c r="AH2690" s="9">
        <f t="shared" si="376"/>
        <v>2.5157232704402517E-2</v>
      </c>
      <c r="AI2690" s="14">
        <f>VLOOKUP(E2690,'Verweis Faktor'!$A:$B,2,FALSE)</f>
        <v>1</v>
      </c>
      <c r="AJ2690" s="14"/>
      <c r="AK2690" s="14" t="str">
        <f>IF(AL2690="Ja","Versandkosten",VLOOKUP(E2690,'Verweis Belegart'!$A$2:$B$9,2,FALSE))</f>
        <v>Hardware</v>
      </c>
      <c r="AL2690" s="14" t="str">
        <f t="shared" si="377"/>
        <v>Nein</v>
      </c>
      <c r="AM2690" s="14" t="str">
        <f t="shared" si="373"/>
        <v>Positiv</v>
      </c>
    </row>
    <row r="2691" spans="1:39" ht="17.25" customHeight="1" x14ac:dyDescent="0.35">
      <c r="A2691" s="17">
        <v>14573073</v>
      </c>
      <c r="B2691" s="2" t="s">
        <v>1751</v>
      </c>
      <c r="C2691" s="1">
        <v>2025001</v>
      </c>
      <c r="D2691" s="1">
        <v>2000725</v>
      </c>
      <c r="E2691" s="2" t="s">
        <v>34</v>
      </c>
      <c r="F2691" s="2" t="s">
        <v>53</v>
      </c>
      <c r="G2691" s="2" t="s">
        <v>36</v>
      </c>
      <c r="H2691" s="2" t="s">
        <v>37</v>
      </c>
      <c r="I2691" s="2" t="s">
        <v>38</v>
      </c>
      <c r="J2691" s="2" t="s">
        <v>103</v>
      </c>
      <c r="K2691" s="2" t="s">
        <v>79</v>
      </c>
      <c r="L2691" s="2" t="s">
        <v>631</v>
      </c>
      <c r="M2691" s="2" t="s">
        <v>632</v>
      </c>
      <c r="N2691" s="2" t="s">
        <v>379</v>
      </c>
      <c r="O2691" s="3">
        <v>10</v>
      </c>
      <c r="P2691" s="3">
        <v>417</v>
      </c>
      <c r="Q2691" s="3">
        <v>427</v>
      </c>
      <c r="R2691" s="3">
        <v>4270</v>
      </c>
      <c r="S2691" s="3">
        <v>10</v>
      </c>
      <c r="T2691" s="3">
        <v>100</v>
      </c>
      <c r="U2691" s="3">
        <v>2.34</v>
      </c>
      <c r="V2691" s="2" t="s">
        <v>42</v>
      </c>
      <c r="W2691" s="2" t="s">
        <v>43</v>
      </c>
      <c r="X2691" s="2" t="s">
        <v>44</v>
      </c>
      <c r="Y2691" s="19" t="str">
        <f>VLOOKUP(G2691,'Verweis Kd-Gruppe'!$A$2:$B$8,2,FALSE)</f>
        <v>GRK</v>
      </c>
      <c r="Z2691" s="19" t="str">
        <f>VLOOKUP(J2691,'Verweis Art-Gruppe'!$A$2:$B$15,2,FALSE)</f>
        <v>Geräte</v>
      </c>
      <c r="AA2691" s="19" t="str">
        <f>VLOOKUP(W2691,'Verweis Vertreter'!$A$2:$B$24,2,FALSE)</f>
        <v>Sebastian Faber</v>
      </c>
      <c r="AB2691" s="12">
        <f t="shared" ref="AB2691:AB2754" si="378">$AI2691*O2691</f>
        <v>10</v>
      </c>
      <c r="AC2691" s="12">
        <f t="shared" si="374"/>
        <v>417</v>
      </c>
      <c r="AD2691" s="12">
        <f t="shared" si="375"/>
        <v>427</v>
      </c>
      <c r="AE2691" s="12">
        <f t="shared" ref="AE2691:AE2754" si="379">$AI2691*R2691</f>
        <v>4270</v>
      </c>
      <c r="AF2691" s="12">
        <f t="shared" ref="AF2691:AF2754" si="380">$AI2691*S2691</f>
        <v>10</v>
      </c>
      <c r="AG2691" s="12">
        <f t="shared" ref="AG2691:AG2754" si="381">$AI2691*T2691</f>
        <v>100</v>
      </c>
      <c r="AH2691" s="9">
        <f t="shared" si="376"/>
        <v>2.3419203747072601E-2</v>
      </c>
      <c r="AI2691" s="14">
        <f>VLOOKUP(E2691,'Verweis Faktor'!$A:$B,2,FALSE)</f>
        <v>1</v>
      </c>
      <c r="AJ2691" s="14"/>
      <c r="AK2691" s="14" t="str">
        <f>IF(AL2691="Ja","Versandkosten",VLOOKUP(E2691,'Verweis Belegart'!$A$2:$B$9,2,FALSE))</f>
        <v>Hardware</v>
      </c>
      <c r="AL2691" s="14" t="str">
        <f t="shared" si="377"/>
        <v>Nein</v>
      </c>
      <c r="AM2691" s="14" t="str">
        <f t="shared" ref="AM2691:AM2754" si="382">IF(AG2691&lt;0,"Negativ","Positiv")</f>
        <v>Positiv</v>
      </c>
    </row>
    <row r="2692" spans="1:39" ht="17.25" customHeight="1" x14ac:dyDescent="0.35">
      <c r="A2692" s="17">
        <v>14573073</v>
      </c>
      <c r="B2692" s="2" t="s">
        <v>1751</v>
      </c>
      <c r="C2692" s="1">
        <v>2025001</v>
      </c>
      <c r="D2692" s="1">
        <v>2000725</v>
      </c>
      <c r="E2692" s="2" t="s">
        <v>34</v>
      </c>
      <c r="F2692" s="2" t="s">
        <v>53</v>
      </c>
      <c r="G2692" s="2" t="s">
        <v>36</v>
      </c>
      <c r="H2692" s="2" t="s">
        <v>37</v>
      </c>
      <c r="I2692" s="2" t="s">
        <v>38</v>
      </c>
      <c r="J2692" s="2" t="s">
        <v>103</v>
      </c>
      <c r="K2692" s="2" t="s">
        <v>83</v>
      </c>
      <c r="L2692" s="2" t="s">
        <v>1793</v>
      </c>
      <c r="M2692" s="2" t="s">
        <v>1794</v>
      </c>
      <c r="N2692" s="2" t="s">
        <v>502</v>
      </c>
      <c r="O2692" s="3">
        <v>30</v>
      </c>
      <c r="P2692" s="3">
        <v>477.88479999999998</v>
      </c>
      <c r="Q2692" s="3">
        <v>494</v>
      </c>
      <c r="R2692" s="3">
        <v>14820</v>
      </c>
      <c r="S2692" s="3">
        <v>16.115200000000002</v>
      </c>
      <c r="T2692" s="3">
        <v>483.46</v>
      </c>
      <c r="U2692" s="3">
        <v>3.26</v>
      </c>
      <c r="V2692" s="2" t="s">
        <v>42</v>
      </c>
      <c r="W2692" s="2" t="s">
        <v>43</v>
      </c>
      <c r="X2692" s="2" t="s">
        <v>44</v>
      </c>
      <c r="Y2692" s="19" t="str">
        <f>VLOOKUP(G2692,'Verweis Kd-Gruppe'!$A$2:$B$8,2,FALSE)</f>
        <v>GRK</v>
      </c>
      <c r="Z2692" s="19" t="str">
        <f>VLOOKUP(J2692,'Verweis Art-Gruppe'!$A$2:$B$15,2,FALSE)</f>
        <v>Geräte</v>
      </c>
      <c r="AA2692" s="19" t="str">
        <f>VLOOKUP(W2692,'Verweis Vertreter'!$A$2:$B$24,2,FALSE)</f>
        <v>Sebastian Faber</v>
      </c>
      <c r="AB2692" s="12">
        <f t="shared" si="378"/>
        <v>30</v>
      </c>
      <c r="AC2692" s="12">
        <f t="shared" ref="AC2692:AC2755" si="383">P2692</f>
        <v>477.88479999999998</v>
      </c>
      <c r="AD2692" s="12">
        <f t="shared" ref="AD2692:AD2755" si="384">Q2692</f>
        <v>494</v>
      </c>
      <c r="AE2692" s="12">
        <f t="shared" si="379"/>
        <v>14820</v>
      </c>
      <c r="AF2692" s="12">
        <f t="shared" si="380"/>
        <v>16.115200000000002</v>
      </c>
      <c r="AG2692" s="12">
        <f t="shared" si="381"/>
        <v>483.46</v>
      </c>
      <c r="AH2692" s="9">
        <f t="shared" ref="AH2692:AH2755" si="385">IF(AF2692=0,0,AG2692/AE2692*AI2692)</f>
        <v>3.2622132253711203E-2</v>
      </c>
      <c r="AI2692" s="14">
        <f>VLOOKUP(E2692,'Verweis Faktor'!$A:$B,2,FALSE)</f>
        <v>1</v>
      </c>
      <c r="AJ2692" s="14"/>
      <c r="AK2692" s="14" t="str">
        <f>IF(AL2692="Ja","Versandkosten",VLOOKUP(E2692,'Verweis Belegart'!$A$2:$B$9,2,FALSE))</f>
        <v>Hardware</v>
      </c>
      <c r="AL2692" s="14" t="str">
        <f t="shared" ref="AL2692:AL2755" si="386">IF(ISNUMBER(FIND("Versandkosten",M2692)),"Ja","Nein")</f>
        <v>Nein</v>
      </c>
      <c r="AM2692" s="14" t="str">
        <f t="shared" si="382"/>
        <v>Positiv</v>
      </c>
    </row>
    <row r="2693" spans="1:39" ht="17.25" customHeight="1" x14ac:dyDescent="0.35">
      <c r="A2693" s="17">
        <v>14573073</v>
      </c>
      <c r="B2693" s="2" t="s">
        <v>1751</v>
      </c>
      <c r="C2693" s="1">
        <v>2025001</v>
      </c>
      <c r="D2693" s="1">
        <v>2000725</v>
      </c>
      <c r="E2693" s="2" t="s">
        <v>34</v>
      </c>
      <c r="F2693" s="2" t="s">
        <v>53</v>
      </c>
      <c r="G2693" s="2" t="s">
        <v>36</v>
      </c>
      <c r="H2693" s="2" t="s">
        <v>37</v>
      </c>
      <c r="I2693" s="2" t="s">
        <v>38</v>
      </c>
      <c r="J2693" s="2" t="s">
        <v>103</v>
      </c>
      <c r="K2693" s="2" t="s">
        <v>87</v>
      </c>
      <c r="L2693" s="2" t="s">
        <v>500</v>
      </c>
      <c r="M2693" s="2" t="s">
        <v>501</v>
      </c>
      <c r="N2693" s="2" t="s">
        <v>502</v>
      </c>
      <c r="O2693" s="3">
        <v>10</v>
      </c>
      <c r="P2693" s="3">
        <v>471</v>
      </c>
      <c r="Q2693" s="3">
        <v>495</v>
      </c>
      <c r="R2693" s="3">
        <v>4950</v>
      </c>
      <c r="S2693" s="3">
        <v>24</v>
      </c>
      <c r="T2693" s="3">
        <v>240</v>
      </c>
      <c r="U2693" s="3">
        <v>4.84</v>
      </c>
      <c r="V2693" s="2" t="s">
        <v>42</v>
      </c>
      <c r="W2693" s="2" t="s">
        <v>43</v>
      </c>
      <c r="X2693" s="2" t="s">
        <v>44</v>
      </c>
      <c r="Y2693" s="19" t="str">
        <f>VLOOKUP(G2693,'Verweis Kd-Gruppe'!$A$2:$B$8,2,FALSE)</f>
        <v>GRK</v>
      </c>
      <c r="Z2693" s="19" t="str">
        <f>VLOOKUP(J2693,'Verweis Art-Gruppe'!$A$2:$B$15,2,FALSE)</f>
        <v>Geräte</v>
      </c>
      <c r="AA2693" s="19" t="str">
        <f>VLOOKUP(W2693,'Verweis Vertreter'!$A$2:$B$24,2,FALSE)</f>
        <v>Sebastian Faber</v>
      </c>
      <c r="AB2693" s="12">
        <f t="shared" si="378"/>
        <v>10</v>
      </c>
      <c r="AC2693" s="12">
        <f t="shared" si="383"/>
        <v>471</v>
      </c>
      <c r="AD2693" s="12">
        <f t="shared" si="384"/>
        <v>495</v>
      </c>
      <c r="AE2693" s="12">
        <f t="shared" si="379"/>
        <v>4950</v>
      </c>
      <c r="AF2693" s="12">
        <f t="shared" si="380"/>
        <v>24</v>
      </c>
      <c r="AG2693" s="12">
        <f t="shared" si="381"/>
        <v>240</v>
      </c>
      <c r="AH2693" s="9">
        <f t="shared" si="385"/>
        <v>4.8484848484848485E-2</v>
      </c>
      <c r="AI2693" s="14">
        <f>VLOOKUP(E2693,'Verweis Faktor'!$A:$B,2,FALSE)</f>
        <v>1</v>
      </c>
      <c r="AJ2693" s="14"/>
      <c r="AK2693" s="14" t="str">
        <f>IF(AL2693="Ja","Versandkosten",VLOOKUP(E2693,'Verweis Belegart'!$A$2:$B$9,2,FALSE))</f>
        <v>Hardware</v>
      </c>
      <c r="AL2693" s="14" t="str">
        <f t="shared" si="386"/>
        <v>Nein</v>
      </c>
      <c r="AM2693" s="14" t="str">
        <f t="shared" si="382"/>
        <v>Positiv</v>
      </c>
    </row>
    <row r="2694" spans="1:39" ht="17.25" customHeight="1" x14ac:dyDescent="0.35">
      <c r="A2694" s="17">
        <v>14573273</v>
      </c>
      <c r="B2694" s="2" t="s">
        <v>1751</v>
      </c>
      <c r="C2694" s="1">
        <v>2025001</v>
      </c>
      <c r="D2694" s="1">
        <v>2000726</v>
      </c>
      <c r="E2694" s="2" t="s">
        <v>34</v>
      </c>
      <c r="F2694" s="2" t="s">
        <v>53</v>
      </c>
      <c r="G2694" s="2" t="s">
        <v>36</v>
      </c>
      <c r="H2694" s="2" t="s">
        <v>1130</v>
      </c>
      <c r="I2694" s="2" t="s">
        <v>1131</v>
      </c>
      <c r="J2694" s="2" t="s">
        <v>103</v>
      </c>
      <c r="K2694" s="2" t="s">
        <v>28</v>
      </c>
      <c r="L2694" s="2" t="s">
        <v>232</v>
      </c>
      <c r="M2694" s="2" t="s">
        <v>233</v>
      </c>
      <c r="N2694" s="2" t="s">
        <v>234</v>
      </c>
      <c r="O2694" s="3">
        <v>3</v>
      </c>
      <c r="P2694" s="3">
        <v>251.29089999999999</v>
      </c>
      <c r="Q2694" s="3">
        <v>263</v>
      </c>
      <c r="R2694" s="3">
        <v>789</v>
      </c>
      <c r="S2694" s="3">
        <v>11.709099999999999</v>
      </c>
      <c r="T2694" s="3">
        <v>35.130000000000003</v>
      </c>
      <c r="U2694" s="3">
        <v>4.45</v>
      </c>
      <c r="V2694" s="2" t="s">
        <v>42</v>
      </c>
      <c r="W2694" s="2" t="s">
        <v>43</v>
      </c>
      <c r="X2694" s="2"/>
      <c r="Y2694" s="19" t="str">
        <f>VLOOKUP(G2694,'Verweis Kd-Gruppe'!$A$2:$B$8,2,FALSE)</f>
        <v>GRK</v>
      </c>
      <c r="Z2694" s="19" t="str">
        <f>VLOOKUP(J2694,'Verweis Art-Gruppe'!$A$2:$B$15,2,FALSE)</f>
        <v>Geräte</v>
      </c>
      <c r="AA2694" s="19" t="str">
        <f>VLOOKUP(W2694,'Verweis Vertreter'!$A$2:$B$24,2,FALSE)</f>
        <v>Sebastian Faber</v>
      </c>
      <c r="AB2694" s="12">
        <f t="shared" si="378"/>
        <v>3</v>
      </c>
      <c r="AC2694" s="12">
        <f t="shared" si="383"/>
        <v>251.29089999999999</v>
      </c>
      <c r="AD2694" s="12">
        <f t="shared" si="384"/>
        <v>263</v>
      </c>
      <c r="AE2694" s="12">
        <f t="shared" si="379"/>
        <v>789</v>
      </c>
      <c r="AF2694" s="12">
        <f t="shared" si="380"/>
        <v>11.709099999999999</v>
      </c>
      <c r="AG2694" s="12">
        <f t="shared" si="381"/>
        <v>35.130000000000003</v>
      </c>
      <c r="AH2694" s="9">
        <f t="shared" si="385"/>
        <v>4.452471482889734E-2</v>
      </c>
      <c r="AI2694" s="14">
        <f>VLOOKUP(E2694,'Verweis Faktor'!$A:$B,2,FALSE)</f>
        <v>1</v>
      </c>
      <c r="AJ2694" s="14"/>
      <c r="AK2694" s="14" t="str">
        <f>IF(AL2694="Ja","Versandkosten",VLOOKUP(E2694,'Verweis Belegart'!$A$2:$B$9,2,FALSE))</f>
        <v>Hardware</v>
      </c>
      <c r="AL2694" s="14" t="str">
        <f t="shared" si="386"/>
        <v>Nein</v>
      </c>
      <c r="AM2694" s="14" t="str">
        <f t="shared" si="382"/>
        <v>Positiv</v>
      </c>
    </row>
    <row r="2695" spans="1:39" ht="17.25" customHeight="1" x14ac:dyDescent="0.35">
      <c r="A2695" s="17">
        <v>14573273</v>
      </c>
      <c r="B2695" s="2" t="s">
        <v>1751</v>
      </c>
      <c r="C2695" s="1">
        <v>2025001</v>
      </c>
      <c r="D2695" s="1">
        <v>2000726</v>
      </c>
      <c r="E2695" s="2" t="s">
        <v>34</v>
      </c>
      <c r="F2695" s="2" t="s">
        <v>53</v>
      </c>
      <c r="G2695" s="2" t="s">
        <v>36</v>
      </c>
      <c r="H2695" s="2" t="s">
        <v>1130</v>
      </c>
      <c r="I2695" s="2" t="s">
        <v>1131</v>
      </c>
      <c r="J2695" s="2" t="s">
        <v>103</v>
      </c>
      <c r="K2695" s="2" t="s">
        <v>45</v>
      </c>
      <c r="L2695" s="2" t="s">
        <v>1183</v>
      </c>
      <c r="M2695" s="2" t="s">
        <v>1184</v>
      </c>
      <c r="N2695" s="2" t="s">
        <v>1185</v>
      </c>
      <c r="O2695" s="3">
        <v>10</v>
      </c>
      <c r="P2695" s="3">
        <v>555</v>
      </c>
      <c r="Q2695" s="3">
        <v>615</v>
      </c>
      <c r="R2695" s="3">
        <v>6150</v>
      </c>
      <c r="S2695" s="3">
        <v>60</v>
      </c>
      <c r="T2695" s="3">
        <v>600</v>
      </c>
      <c r="U2695" s="3">
        <v>9.75</v>
      </c>
      <c r="V2695" s="2" t="s">
        <v>42</v>
      </c>
      <c r="W2695" s="2" t="s">
        <v>43</v>
      </c>
      <c r="X2695" s="2"/>
      <c r="Y2695" s="19" t="str">
        <f>VLOOKUP(G2695,'Verweis Kd-Gruppe'!$A$2:$B$8,2,FALSE)</f>
        <v>GRK</v>
      </c>
      <c r="Z2695" s="19" t="str">
        <f>VLOOKUP(J2695,'Verweis Art-Gruppe'!$A$2:$B$15,2,FALSE)</f>
        <v>Geräte</v>
      </c>
      <c r="AA2695" s="19" t="str">
        <f>VLOOKUP(W2695,'Verweis Vertreter'!$A$2:$B$24,2,FALSE)</f>
        <v>Sebastian Faber</v>
      </c>
      <c r="AB2695" s="12">
        <f t="shared" si="378"/>
        <v>10</v>
      </c>
      <c r="AC2695" s="12">
        <f t="shared" si="383"/>
        <v>555</v>
      </c>
      <c r="AD2695" s="12">
        <f t="shared" si="384"/>
        <v>615</v>
      </c>
      <c r="AE2695" s="12">
        <f t="shared" si="379"/>
        <v>6150</v>
      </c>
      <c r="AF2695" s="12">
        <f t="shared" si="380"/>
        <v>60</v>
      </c>
      <c r="AG2695" s="12">
        <f t="shared" si="381"/>
        <v>600</v>
      </c>
      <c r="AH2695" s="9">
        <f t="shared" si="385"/>
        <v>9.7560975609756101E-2</v>
      </c>
      <c r="AI2695" s="14">
        <f>VLOOKUP(E2695,'Verweis Faktor'!$A:$B,2,FALSE)</f>
        <v>1</v>
      </c>
      <c r="AJ2695" s="14"/>
      <c r="AK2695" s="14" t="str">
        <f>IF(AL2695="Ja","Versandkosten",VLOOKUP(E2695,'Verweis Belegart'!$A$2:$B$9,2,FALSE))</f>
        <v>Hardware</v>
      </c>
      <c r="AL2695" s="14" t="str">
        <f t="shared" si="386"/>
        <v>Nein</v>
      </c>
      <c r="AM2695" s="14" t="str">
        <f t="shared" si="382"/>
        <v>Positiv</v>
      </c>
    </row>
    <row r="2696" spans="1:39" ht="17.25" customHeight="1" x14ac:dyDescent="0.35">
      <c r="A2696" s="17">
        <v>14573273</v>
      </c>
      <c r="B2696" s="2" t="s">
        <v>1751</v>
      </c>
      <c r="C2696" s="1">
        <v>2025001</v>
      </c>
      <c r="D2696" s="1">
        <v>2000726</v>
      </c>
      <c r="E2696" s="2" t="s">
        <v>34</v>
      </c>
      <c r="F2696" s="2" t="s">
        <v>53</v>
      </c>
      <c r="G2696" s="2" t="s">
        <v>36</v>
      </c>
      <c r="H2696" s="2" t="s">
        <v>1130</v>
      </c>
      <c r="I2696" s="2" t="s">
        <v>1131</v>
      </c>
      <c r="J2696" s="2" t="s">
        <v>103</v>
      </c>
      <c r="K2696" s="2" t="s">
        <v>49</v>
      </c>
      <c r="L2696" s="2" t="s">
        <v>673</v>
      </c>
      <c r="M2696" s="2" t="s">
        <v>674</v>
      </c>
      <c r="N2696" s="2" t="s">
        <v>48</v>
      </c>
      <c r="O2696" s="3">
        <v>5</v>
      </c>
      <c r="P2696" s="3">
        <v>253.26820000000001</v>
      </c>
      <c r="Q2696" s="3">
        <v>262</v>
      </c>
      <c r="R2696" s="3">
        <v>1310</v>
      </c>
      <c r="S2696" s="3">
        <v>8.7317999999999998</v>
      </c>
      <c r="T2696" s="3">
        <v>43.66</v>
      </c>
      <c r="U2696" s="3">
        <v>3.33</v>
      </c>
      <c r="V2696" s="2" t="s">
        <v>42</v>
      </c>
      <c r="W2696" s="2" t="s">
        <v>43</v>
      </c>
      <c r="X2696" s="2"/>
      <c r="Y2696" s="19" t="str">
        <f>VLOOKUP(G2696,'Verweis Kd-Gruppe'!$A$2:$B$8,2,FALSE)</f>
        <v>GRK</v>
      </c>
      <c r="Z2696" s="19" t="str">
        <f>VLOOKUP(J2696,'Verweis Art-Gruppe'!$A$2:$B$15,2,FALSE)</f>
        <v>Geräte</v>
      </c>
      <c r="AA2696" s="19" t="str">
        <f>VLOOKUP(W2696,'Verweis Vertreter'!$A$2:$B$24,2,FALSE)</f>
        <v>Sebastian Faber</v>
      </c>
      <c r="AB2696" s="12">
        <f t="shared" si="378"/>
        <v>5</v>
      </c>
      <c r="AC2696" s="12">
        <f t="shared" si="383"/>
        <v>253.26820000000001</v>
      </c>
      <c r="AD2696" s="12">
        <f t="shared" si="384"/>
        <v>262</v>
      </c>
      <c r="AE2696" s="12">
        <f t="shared" si="379"/>
        <v>1310</v>
      </c>
      <c r="AF2696" s="12">
        <f t="shared" si="380"/>
        <v>8.7317999999999998</v>
      </c>
      <c r="AG2696" s="12">
        <f t="shared" si="381"/>
        <v>43.66</v>
      </c>
      <c r="AH2696" s="9">
        <f t="shared" si="385"/>
        <v>3.3328244274809155E-2</v>
      </c>
      <c r="AI2696" s="14">
        <f>VLOOKUP(E2696,'Verweis Faktor'!$A:$B,2,FALSE)</f>
        <v>1</v>
      </c>
      <c r="AJ2696" s="14"/>
      <c r="AK2696" s="14" t="str">
        <f>IF(AL2696="Ja","Versandkosten",VLOOKUP(E2696,'Verweis Belegart'!$A$2:$B$9,2,FALSE))</f>
        <v>Hardware</v>
      </c>
      <c r="AL2696" s="14" t="str">
        <f t="shared" si="386"/>
        <v>Nein</v>
      </c>
      <c r="AM2696" s="14" t="str">
        <f t="shared" si="382"/>
        <v>Positiv</v>
      </c>
    </row>
    <row r="2697" spans="1:39" ht="17.25" customHeight="1" x14ac:dyDescent="0.35">
      <c r="A2697" s="17">
        <v>14573273</v>
      </c>
      <c r="B2697" s="2" t="s">
        <v>1751</v>
      </c>
      <c r="C2697" s="1">
        <v>2025001</v>
      </c>
      <c r="D2697" s="1">
        <v>2000726</v>
      </c>
      <c r="E2697" s="2" t="s">
        <v>34</v>
      </c>
      <c r="F2697" s="2" t="s">
        <v>53</v>
      </c>
      <c r="G2697" s="2" t="s">
        <v>36</v>
      </c>
      <c r="H2697" s="2" t="s">
        <v>1130</v>
      </c>
      <c r="I2697" s="2" t="s">
        <v>1131</v>
      </c>
      <c r="J2697" s="2" t="s">
        <v>103</v>
      </c>
      <c r="K2697" s="2" t="s">
        <v>79</v>
      </c>
      <c r="L2697" s="2" t="s">
        <v>455</v>
      </c>
      <c r="M2697" s="2" t="s">
        <v>456</v>
      </c>
      <c r="N2697" s="2" t="s">
        <v>457</v>
      </c>
      <c r="O2697" s="3">
        <v>5</v>
      </c>
      <c r="P2697" s="3">
        <v>848.8066</v>
      </c>
      <c r="Q2697" s="3">
        <v>839</v>
      </c>
      <c r="R2697" s="3">
        <v>4195</v>
      </c>
      <c r="S2697" s="3">
        <v>-9.8065999999999995</v>
      </c>
      <c r="T2697" s="3">
        <v>-49.03</v>
      </c>
      <c r="U2697" s="3">
        <v>-1.1599999999999999</v>
      </c>
      <c r="V2697" s="2" t="s">
        <v>42</v>
      </c>
      <c r="W2697" s="2" t="s">
        <v>43</v>
      </c>
      <c r="X2697" s="2"/>
      <c r="Y2697" s="19" t="str">
        <f>VLOOKUP(G2697,'Verweis Kd-Gruppe'!$A$2:$B$8,2,FALSE)</f>
        <v>GRK</v>
      </c>
      <c r="Z2697" s="19" t="str">
        <f>VLOOKUP(J2697,'Verweis Art-Gruppe'!$A$2:$B$15,2,FALSE)</f>
        <v>Geräte</v>
      </c>
      <c r="AA2697" s="19" t="str">
        <f>VLOOKUP(W2697,'Verweis Vertreter'!$A$2:$B$24,2,FALSE)</f>
        <v>Sebastian Faber</v>
      </c>
      <c r="AB2697" s="12">
        <f t="shared" si="378"/>
        <v>5</v>
      </c>
      <c r="AC2697" s="12">
        <f t="shared" si="383"/>
        <v>848.8066</v>
      </c>
      <c r="AD2697" s="12">
        <f t="shared" si="384"/>
        <v>839</v>
      </c>
      <c r="AE2697" s="12">
        <f t="shared" si="379"/>
        <v>4195</v>
      </c>
      <c r="AF2697" s="12">
        <f t="shared" si="380"/>
        <v>-9.8065999999999995</v>
      </c>
      <c r="AG2697" s="12">
        <f t="shared" si="381"/>
        <v>-49.03</v>
      </c>
      <c r="AH2697" s="9">
        <f t="shared" si="385"/>
        <v>-1.1687723480333732E-2</v>
      </c>
      <c r="AI2697" s="14">
        <f>VLOOKUP(E2697,'Verweis Faktor'!$A:$B,2,FALSE)</f>
        <v>1</v>
      </c>
      <c r="AJ2697" s="14"/>
      <c r="AK2697" s="14" t="str">
        <f>IF(AL2697="Ja","Versandkosten",VLOOKUP(E2697,'Verweis Belegart'!$A$2:$B$9,2,FALSE))</f>
        <v>Hardware</v>
      </c>
      <c r="AL2697" s="14" t="str">
        <f t="shared" si="386"/>
        <v>Nein</v>
      </c>
      <c r="AM2697" s="14" t="str">
        <f t="shared" si="382"/>
        <v>Negativ</v>
      </c>
    </row>
    <row r="2698" spans="1:39" ht="17.25" customHeight="1" x14ac:dyDescent="0.35">
      <c r="A2698" s="17">
        <v>14573273</v>
      </c>
      <c r="B2698" s="2" t="s">
        <v>1751</v>
      </c>
      <c r="C2698" s="1">
        <v>2025001</v>
      </c>
      <c r="D2698" s="1">
        <v>2000726</v>
      </c>
      <c r="E2698" s="2" t="s">
        <v>34</v>
      </c>
      <c r="F2698" s="2" t="s">
        <v>53</v>
      </c>
      <c r="G2698" s="2" t="s">
        <v>36</v>
      </c>
      <c r="H2698" s="2" t="s">
        <v>1130</v>
      </c>
      <c r="I2698" s="2" t="s">
        <v>1131</v>
      </c>
      <c r="J2698" s="2" t="s">
        <v>304</v>
      </c>
      <c r="K2698" s="2" t="s">
        <v>83</v>
      </c>
      <c r="L2698" s="2" t="s">
        <v>1376</v>
      </c>
      <c r="M2698" s="2" t="s">
        <v>1377</v>
      </c>
      <c r="N2698" s="2" t="s">
        <v>1378</v>
      </c>
      <c r="O2698" s="3">
        <v>1</v>
      </c>
      <c r="P2698" s="3">
        <v>125.8</v>
      </c>
      <c r="Q2698" s="3">
        <v>130</v>
      </c>
      <c r="R2698" s="3">
        <v>130</v>
      </c>
      <c r="S2698" s="3">
        <v>4.2</v>
      </c>
      <c r="T2698" s="3">
        <v>4.2</v>
      </c>
      <c r="U2698" s="3">
        <v>3.23</v>
      </c>
      <c r="V2698" s="2" t="s">
        <v>42</v>
      </c>
      <c r="W2698" s="2" t="s">
        <v>43</v>
      </c>
      <c r="X2698" s="2"/>
      <c r="Y2698" s="19" t="str">
        <f>VLOOKUP(G2698,'Verweis Kd-Gruppe'!$A$2:$B$8,2,FALSE)</f>
        <v>GRK</v>
      </c>
      <c r="Z2698" s="19" t="str">
        <f>VLOOKUP(J2698,'Verweis Art-Gruppe'!$A$2:$B$15,2,FALSE)</f>
        <v>Zubehör</v>
      </c>
      <c r="AA2698" s="19" t="str">
        <f>VLOOKUP(W2698,'Verweis Vertreter'!$A$2:$B$24,2,FALSE)</f>
        <v>Sebastian Faber</v>
      </c>
      <c r="AB2698" s="12">
        <f t="shared" si="378"/>
        <v>1</v>
      </c>
      <c r="AC2698" s="12">
        <f t="shared" si="383"/>
        <v>125.8</v>
      </c>
      <c r="AD2698" s="12">
        <f t="shared" si="384"/>
        <v>130</v>
      </c>
      <c r="AE2698" s="12">
        <f t="shared" si="379"/>
        <v>130</v>
      </c>
      <c r="AF2698" s="12">
        <f t="shared" si="380"/>
        <v>4.2</v>
      </c>
      <c r="AG2698" s="12">
        <f t="shared" si="381"/>
        <v>4.2</v>
      </c>
      <c r="AH2698" s="9">
        <f t="shared" si="385"/>
        <v>3.2307692307692308E-2</v>
      </c>
      <c r="AI2698" s="14">
        <f>VLOOKUP(E2698,'Verweis Faktor'!$A:$B,2,FALSE)</f>
        <v>1</v>
      </c>
      <c r="AJ2698" s="14"/>
      <c r="AK2698" s="14" t="str">
        <f>IF(AL2698="Ja","Versandkosten",VLOOKUP(E2698,'Verweis Belegart'!$A$2:$B$9,2,FALSE))</f>
        <v>Hardware</v>
      </c>
      <c r="AL2698" s="14" t="str">
        <f t="shared" si="386"/>
        <v>Nein</v>
      </c>
      <c r="AM2698" s="14" t="str">
        <f t="shared" si="382"/>
        <v>Positiv</v>
      </c>
    </row>
    <row r="2699" spans="1:39" ht="17.25" customHeight="1" x14ac:dyDescent="0.35">
      <c r="A2699" s="17">
        <v>14573273</v>
      </c>
      <c r="B2699" s="2" t="s">
        <v>1751</v>
      </c>
      <c r="C2699" s="1">
        <v>2025001</v>
      </c>
      <c r="D2699" s="1">
        <v>2000726</v>
      </c>
      <c r="E2699" s="2" t="s">
        <v>34</v>
      </c>
      <c r="F2699" s="2" t="s">
        <v>53</v>
      </c>
      <c r="G2699" s="2" t="s">
        <v>36</v>
      </c>
      <c r="H2699" s="2" t="s">
        <v>1130</v>
      </c>
      <c r="I2699" s="2" t="s">
        <v>1131</v>
      </c>
      <c r="J2699" s="2" t="s">
        <v>103</v>
      </c>
      <c r="K2699" s="2" t="s">
        <v>87</v>
      </c>
      <c r="L2699" s="2" t="s">
        <v>348</v>
      </c>
      <c r="M2699" s="2" t="s">
        <v>349</v>
      </c>
      <c r="N2699" s="2" t="s">
        <v>350</v>
      </c>
      <c r="O2699" s="3">
        <v>5</v>
      </c>
      <c r="P2699" s="3">
        <v>120.9417</v>
      </c>
      <c r="Q2699" s="3">
        <v>127</v>
      </c>
      <c r="R2699" s="3">
        <v>635</v>
      </c>
      <c r="S2699" s="3">
        <v>6.0583</v>
      </c>
      <c r="T2699" s="3">
        <v>30.29</v>
      </c>
      <c r="U2699" s="3">
        <v>4.7699999999999996</v>
      </c>
      <c r="V2699" s="2" t="s">
        <v>42</v>
      </c>
      <c r="W2699" s="2" t="s">
        <v>43</v>
      </c>
      <c r="X2699" s="2"/>
      <c r="Y2699" s="19" t="str">
        <f>VLOOKUP(G2699,'Verweis Kd-Gruppe'!$A$2:$B$8,2,FALSE)</f>
        <v>GRK</v>
      </c>
      <c r="Z2699" s="19" t="str">
        <f>VLOOKUP(J2699,'Verweis Art-Gruppe'!$A$2:$B$15,2,FALSE)</f>
        <v>Geräte</v>
      </c>
      <c r="AA2699" s="19" t="str">
        <f>VLOOKUP(W2699,'Verweis Vertreter'!$A$2:$B$24,2,FALSE)</f>
        <v>Sebastian Faber</v>
      </c>
      <c r="AB2699" s="12">
        <f t="shared" si="378"/>
        <v>5</v>
      </c>
      <c r="AC2699" s="12">
        <f t="shared" si="383"/>
        <v>120.9417</v>
      </c>
      <c r="AD2699" s="12">
        <f t="shared" si="384"/>
        <v>127</v>
      </c>
      <c r="AE2699" s="12">
        <f t="shared" si="379"/>
        <v>635</v>
      </c>
      <c r="AF2699" s="12">
        <f t="shared" si="380"/>
        <v>6.0583</v>
      </c>
      <c r="AG2699" s="12">
        <f t="shared" si="381"/>
        <v>30.29</v>
      </c>
      <c r="AH2699" s="9">
        <f t="shared" si="385"/>
        <v>4.7700787401574803E-2</v>
      </c>
      <c r="AI2699" s="14">
        <f>VLOOKUP(E2699,'Verweis Faktor'!$A:$B,2,FALSE)</f>
        <v>1</v>
      </c>
      <c r="AJ2699" s="14"/>
      <c r="AK2699" s="14" t="str">
        <f>IF(AL2699="Ja","Versandkosten",VLOOKUP(E2699,'Verweis Belegart'!$A$2:$B$9,2,FALSE))</f>
        <v>Hardware</v>
      </c>
      <c r="AL2699" s="14" t="str">
        <f t="shared" si="386"/>
        <v>Nein</v>
      </c>
      <c r="AM2699" s="14" t="str">
        <f t="shared" si="382"/>
        <v>Positiv</v>
      </c>
    </row>
    <row r="2700" spans="1:39" ht="17.25" customHeight="1" x14ac:dyDescent="0.35">
      <c r="A2700" s="17">
        <v>14573273</v>
      </c>
      <c r="B2700" s="2" t="s">
        <v>1751</v>
      </c>
      <c r="C2700" s="1">
        <v>2025001</v>
      </c>
      <c r="D2700" s="1">
        <v>2000726</v>
      </c>
      <c r="E2700" s="2" t="s">
        <v>34</v>
      </c>
      <c r="F2700" s="2" t="s">
        <v>53</v>
      </c>
      <c r="G2700" s="2" t="s">
        <v>36</v>
      </c>
      <c r="H2700" s="2" t="s">
        <v>1130</v>
      </c>
      <c r="I2700" s="2" t="s">
        <v>1131</v>
      </c>
      <c r="J2700" s="2" t="s">
        <v>103</v>
      </c>
      <c r="K2700" s="2" t="s">
        <v>91</v>
      </c>
      <c r="L2700" s="2" t="s">
        <v>900</v>
      </c>
      <c r="M2700" s="2" t="s">
        <v>901</v>
      </c>
      <c r="N2700" s="2" t="s">
        <v>506</v>
      </c>
      <c r="O2700" s="3">
        <v>20</v>
      </c>
      <c r="P2700" s="3">
        <v>227.03649999999999</v>
      </c>
      <c r="Q2700" s="3">
        <v>229</v>
      </c>
      <c r="R2700" s="3">
        <v>4580</v>
      </c>
      <c r="S2700" s="3">
        <v>1.9635</v>
      </c>
      <c r="T2700" s="3">
        <v>39.270000000000003</v>
      </c>
      <c r="U2700" s="3">
        <v>0.85</v>
      </c>
      <c r="V2700" s="2" t="s">
        <v>42</v>
      </c>
      <c r="W2700" s="2" t="s">
        <v>43</v>
      </c>
      <c r="X2700" s="2"/>
      <c r="Y2700" s="19" t="str">
        <f>VLOOKUP(G2700,'Verweis Kd-Gruppe'!$A$2:$B$8,2,FALSE)</f>
        <v>GRK</v>
      </c>
      <c r="Z2700" s="19" t="str">
        <f>VLOOKUP(J2700,'Verweis Art-Gruppe'!$A$2:$B$15,2,FALSE)</f>
        <v>Geräte</v>
      </c>
      <c r="AA2700" s="19" t="str">
        <f>VLOOKUP(W2700,'Verweis Vertreter'!$A$2:$B$24,2,FALSE)</f>
        <v>Sebastian Faber</v>
      </c>
      <c r="AB2700" s="12">
        <f t="shared" si="378"/>
        <v>20</v>
      </c>
      <c r="AC2700" s="12">
        <f t="shared" si="383"/>
        <v>227.03649999999999</v>
      </c>
      <c r="AD2700" s="12">
        <f t="shared" si="384"/>
        <v>229</v>
      </c>
      <c r="AE2700" s="12">
        <f t="shared" si="379"/>
        <v>4580</v>
      </c>
      <c r="AF2700" s="12">
        <f t="shared" si="380"/>
        <v>1.9635</v>
      </c>
      <c r="AG2700" s="12">
        <f t="shared" si="381"/>
        <v>39.270000000000003</v>
      </c>
      <c r="AH2700" s="9">
        <f t="shared" si="385"/>
        <v>8.5742358078602626E-3</v>
      </c>
      <c r="AI2700" s="14">
        <f>VLOOKUP(E2700,'Verweis Faktor'!$A:$B,2,FALSE)</f>
        <v>1</v>
      </c>
      <c r="AJ2700" s="14"/>
      <c r="AK2700" s="14" t="str">
        <f>IF(AL2700="Ja","Versandkosten",VLOOKUP(E2700,'Verweis Belegart'!$A$2:$B$9,2,FALSE))</f>
        <v>Hardware</v>
      </c>
      <c r="AL2700" s="14" t="str">
        <f t="shared" si="386"/>
        <v>Nein</v>
      </c>
      <c r="AM2700" s="14" t="str">
        <f t="shared" si="382"/>
        <v>Positiv</v>
      </c>
    </row>
    <row r="2701" spans="1:39" ht="17.25" customHeight="1" x14ac:dyDescent="0.35">
      <c r="A2701" s="17">
        <v>14568826</v>
      </c>
      <c r="B2701" s="2" t="s">
        <v>1989</v>
      </c>
      <c r="C2701" s="1">
        <v>2025001</v>
      </c>
      <c r="D2701" s="1">
        <v>2000727</v>
      </c>
      <c r="E2701" s="2" t="s">
        <v>34</v>
      </c>
      <c r="F2701" s="2" t="s">
        <v>35</v>
      </c>
      <c r="G2701" s="2" t="s">
        <v>36</v>
      </c>
      <c r="H2701" s="2" t="s">
        <v>830</v>
      </c>
      <c r="I2701" s="2" t="s">
        <v>831</v>
      </c>
      <c r="J2701" s="2" t="s">
        <v>304</v>
      </c>
      <c r="K2701" s="2" t="s">
        <v>28</v>
      </c>
      <c r="L2701" s="2" t="s">
        <v>1311</v>
      </c>
      <c r="M2701" s="2" t="s">
        <v>1312</v>
      </c>
      <c r="N2701" s="2" t="s">
        <v>1313</v>
      </c>
      <c r="O2701" s="3">
        <v>450</v>
      </c>
      <c r="P2701" s="3">
        <v>32.184800000000003</v>
      </c>
      <c r="Q2701" s="3">
        <v>32.89</v>
      </c>
      <c r="R2701" s="3">
        <v>14800.5</v>
      </c>
      <c r="S2701" s="3">
        <v>0.70520000000000005</v>
      </c>
      <c r="T2701" s="3">
        <v>317.33999999999997</v>
      </c>
      <c r="U2701" s="3">
        <v>2.14</v>
      </c>
      <c r="V2701" s="2" t="s">
        <v>835</v>
      </c>
      <c r="W2701" s="2" t="s">
        <v>836</v>
      </c>
      <c r="X2701" s="2" t="s">
        <v>699</v>
      </c>
      <c r="Y2701" s="19" t="str">
        <f>VLOOKUP(G2701,'Verweis Kd-Gruppe'!$A$2:$B$8,2,FALSE)</f>
        <v>GRK</v>
      </c>
      <c r="Z2701" s="19" t="str">
        <f>VLOOKUP(J2701,'Verweis Art-Gruppe'!$A$2:$B$15,2,FALSE)</f>
        <v>Zubehör</v>
      </c>
      <c r="AA2701" s="19" t="str">
        <f>VLOOKUP(W2701,'Verweis Vertreter'!$A$2:$B$24,2,FALSE)</f>
        <v>Andreas Michels</v>
      </c>
      <c r="AB2701" s="12">
        <f t="shared" si="378"/>
        <v>450</v>
      </c>
      <c r="AC2701" s="12">
        <f t="shared" si="383"/>
        <v>32.184800000000003</v>
      </c>
      <c r="AD2701" s="12">
        <f t="shared" si="384"/>
        <v>32.89</v>
      </c>
      <c r="AE2701" s="12">
        <f t="shared" si="379"/>
        <v>14800.5</v>
      </c>
      <c r="AF2701" s="12">
        <f t="shared" si="380"/>
        <v>0.70520000000000005</v>
      </c>
      <c r="AG2701" s="12">
        <f t="shared" si="381"/>
        <v>317.33999999999997</v>
      </c>
      <c r="AH2701" s="9">
        <f t="shared" si="385"/>
        <v>2.1441167528124049E-2</v>
      </c>
      <c r="AI2701" s="14">
        <f>VLOOKUP(E2701,'Verweis Faktor'!$A:$B,2,FALSE)</f>
        <v>1</v>
      </c>
      <c r="AJ2701" s="14"/>
      <c r="AK2701" s="14" t="str">
        <f>IF(AL2701="Ja","Versandkosten",VLOOKUP(E2701,'Verweis Belegart'!$A$2:$B$9,2,FALSE))</f>
        <v>Hardware</v>
      </c>
      <c r="AL2701" s="14" t="str">
        <f t="shared" si="386"/>
        <v>Nein</v>
      </c>
      <c r="AM2701" s="14" t="str">
        <f t="shared" si="382"/>
        <v>Positiv</v>
      </c>
    </row>
    <row r="2702" spans="1:39" ht="17.25" customHeight="1" x14ac:dyDescent="0.35">
      <c r="A2702" s="17">
        <v>14570596</v>
      </c>
      <c r="B2702" s="2" t="s">
        <v>1989</v>
      </c>
      <c r="C2702" s="1">
        <v>2025001</v>
      </c>
      <c r="D2702" s="1">
        <v>2000728</v>
      </c>
      <c r="E2702" s="2" t="s">
        <v>34</v>
      </c>
      <c r="F2702" s="2" t="s">
        <v>35</v>
      </c>
      <c r="G2702" s="2" t="s">
        <v>36</v>
      </c>
      <c r="H2702" s="2" t="s">
        <v>830</v>
      </c>
      <c r="I2702" s="2" t="s">
        <v>831</v>
      </c>
      <c r="J2702" s="2" t="s">
        <v>304</v>
      </c>
      <c r="K2702" s="2" t="s">
        <v>28</v>
      </c>
      <c r="L2702" s="2" t="s">
        <v>1311</v>
      </c>
      <c r="M2702" s="2" t="s">
        <v>1312</v>
      </c>
      <c r="N2702" s="2" t="s">
        <v>1313</v>
      </c>
      <c r="O2702" s="3">
        <v>850</v>
      </c>
      <c r="P2702" s="3">
        <v>32.184800000000003</v>
      </c>
      <c r="Q2702" s="3">
        <v>34.090000000000003</v>
      </c>
      <c r="R2702" s="3">
        <v>28976.5</v>
      </c>
      <c r="S2702" s="3">
        <v>1.9052</v>
      </c>
      <c r="T2702" s="3">
        <v>1619.42</v>
      </c>
      <c r="U2702" s="3">
        <v>5.58</v>
      </c>
      <c r="V2702" s="2" t="s">
        <v>835</v>
      </c>
      <c r="W2702" s="2" t="s">
        <v>836</v>
      </c>
      <c r="X2702" s="2" t="s">
        <v>699</v>
      </c>
      <c r="Y2702" s="19" t="str">
        <f>VLOOKUP(G2702,'Verweis Kd-Gruppe'!$A$2:$B$8,2,FALSE)</f>
        <v>GRK</v>
      </c>
      <c r="Z2702" s="19" t="str">
        <f>VLOOKUP(J2702,'Verweis Art-Gruppe'!$A$2:$B$15,2,FALSE)</f>
        <v>Zubehör</v>
      </c>
      <c r="AA2702" s="19" t="str">
        <f>VLOOKUP(W2702,'Verweis Vertreter'!$A$2:$B$24,2,FALSE)</f>
        <v>Andreas Michels</v>
      </c>
      <c r="AB2702" s="12">
        <f t="shared" si="378"/>
        <v>850</v>
      </c>
      <c r="AC2702" s="12">
        <f t="shared" si="383"/>
        <v>32.184800000000003</v>
      </c>
      <c r="AD2702" s="12">
        <f t="shared" si="384"/>
        <v>34.090000000000003</v>
      </c>
      <c r="AE2702" s="12">
        <f t="shared" si="379"/>
        <v>28976.5</v>
      </c>
      <c r="AF2702" s="12">
        <f t="shared" si="380"/>
        <v>1.9052</v>
      </c>
      <c r="AG2702" s="12">
        <f t="shared" si="381"/>
        <v>1619.42</v>
      </c>
      <c r="AH2702" s="9">
        <f t="shared" si="385"/>
        <v>5.588735699618657E-2</v>
      </c>
      <c r="AI2702" s="14">
        <f>VLOOKUP(E2702,'Verweis Faktor'!$A:$B,2,FALSE)</f>
        <v>1</v>
      </c>
      <c r="AJ2702" s="14"/>
      <c r="AK2702" s="14" t="str">
        <f>IF(AL2702="Ja","Versandkosten",VLOOKUP(E2702,'Verweis Belegart'!$A$2:$B$9,2,FALSE))</f>
        <v>Hardware</v>
      </c>
      <c r="AL2702" s="14" t="str">
        <f t="shared" si="386"/>
        <v>Nein</v>
      </c>
      <c r="AM2702" s="14" t="str">
        <f t="shared" si="382"/>
        <v>Positiv</v>
      </c>
    </row>
    <row r="2703" spans="1:39" ht="17.25" customHeight="1" x14ac:dyDescent="0.35">
      <c r="A2703" s="17">
        <v>14570596</v>
      </c>
      <c r="B2703" s="2" t="s">
        <v>1989</v>
      </c>
      <c r="C2703" s="1">
        <v>2025001</v>
      </c>
      <c r="D2703" s="1">
        <v>2000728</v>
      </c>
      <c r="E2703" s="2" t="s">
        <v>34</v>
      </c>
      <c r="F2703" s="2" t="s">
        <v>35</v>
      </c>
      <c r="G2703" s="2" t="s">
        <v>36</v>
      </c>
      <c r="H2703" s="2" t="s">
        <v>830</v>
      </c>
      <c r="I2703" s="2" t="s">
        <v>831</v>
      </c>
      <c r="J2703" s="2" t="s">
        <v>304</v>
      </c>
      <c r="K2703" s="2" t="s">
        <v>45</v>
      </c>
      <c r="L2703" s="2" t="s">
        <v>832</v>
      </c>
      <c r="M2703" s="2" t="s">
        <v>833</v>
      </c>
      <c r="N2703" s="2" t="s">
        <v>834</v>
      </c>
      <c r="O2703" s="3">
        <v>180</v>
      </c>
      <c r="P2703" s="3">
        <v>20.079999999999998</v>
      </c>
      <c r="Q2703" s="3">
        <v>21.58</v>
      </c>
      <c r="R2703" s="3">
        <v>3884.4</v>
      </c>
      <c r="S2703" s="3">
        <v>1.5</v>
      </c>
      <c r="T2703" s="3">
        <v>270</v>
      </c>
      <c r="U2703" s="3">
        <v>6.95</v>
      </c>
      <c r="V2703" s="2" t="s">
        <v>835</v>
      </c>
      <c r="W2703" s="2" t="s">
        <v>836</v>
      </c>
      <c r="X2703" s="2" t="s">
        <v>699</v>
      </c>
      <c r="Y2703" s="19" t="str">
        <f>VLOOKUP(G2703,'Verweis Kd-Gruppe'!$A$2:$B$8,2,FALSE)</f>
        <v>GRK</v>
      </c>
      <c r="Z2703" s="19" t="str">
        <f>VLOOKUP(J2703,'Verweis Art-Gruppe'!$A$2:$B$15,2,FALSE)</f>
        <v>Zubehör</v>
      </c>
      <c r="AA2703" s="19" t="str">
        <f>VLOOKUP(W2703,'Verweis Vertreter'!$A$2:$B$24,2,FALSE)</f>
        <v>Andreas Michels</v>
      </c>
      <c r="AB2703" s="12">
        <f t="shared" si="378"/>
        <v>180</v>
      </c>
      <c r="AC2703" s="12">
        <f t="shared" si="383"/>
        <v>20.079999999999998</v>
      </c>
      <c r="AD2703" s="12">
        <f t="shared" si="384"/>
        <v>21.58</v>
      </c>
      <c r="AE2703" s="12">
        <f t="shared" si="379"/>
        <v>3884.4</v>
      </c>
      <c r="AF2703" s="12">
        <f t="shared" si="380"/>
        <v>1.5</v>
      </c>
      <c r="AG2703" s="12">
        <f t="shared" si="381"/>
        <v>270</v>
      </c>
      <c r="AH2703" s="9">
        <f t="shared" si="385"/>
        <v>6.9508804448563485E-2</v>
      </c>
      <c r="AI2703" s="14">
        <f>VLOOKUP(E2703,'Verweis Faktor'!$A:$B,2,FALSE)</f>
        <v>1</v>
      </c>
      <c r="AJ2703" s="14"/>
      <c r="AK2703" s="14" t="str">
        <f>IF(AL2703="Ja","Versandkosten",VLOOKUP(E2703,'Verweis Belegart'!$A$2:$B$9,2,FALSE))</f>
        <v>Hardware</v>
      </c>
      <c r="AL2703" s="14" t="str">
        <f t="shared" si="386"/>
        <v>Nein</v>
      </c>
      <c r="AM2703" s="14" t="str">
        <f t="shared" si="382"/>
        <v>Positiv</v>
      </c>
    </row>
    <row r="2704" spans="1:39" ht="17.25" customHeight="1" x14ac:dyDescent="0.35">
      <c r="A2704" s="17">
        <v>14570596</v>
      </c>
      <c r="B2704" s="2" t="s">
        <v>1989</v>
      </c>
      <c r="C2704" s="1">
        <v>2025001</v>
      </c>
      <c r="D2704" s="1">
        <v>2000728</v>
      </c>
      <c r="E2704" s="2" t="s">
        <v>34</v>
      </c>
      <c r="F2704" s="2" t="s">
        <v>35</v>
      </c>
      <c r="G2704" s="2" t="s">
        <v>36</v>
      </c>
      <c r="H2704" s="2" t="s">
        <v>830</v>
      </c>
      <c r="I2704" s="2" t="s">
        <v>831</v>
      </c>
      <c r="J2704" s="2" t="s">
        <v>304</v>
      </c>
      <c r="K2704" s="2" t="s">
        <v>49</v>
      </c>
      <c r="L2704" s="2" t="s">
        <v>1311</v>
      </c>
      <c r="M2704" s="2" t="s">
        <v>1312</v>
      </c>
      <c r="N2704" s="2" t="s">
        <v>1313</v>
      </c>
      <c r="O2704" s="3">
        <v>850</v>
      </c>
      <c r="P2704" s="3">
        <v>32.184800000000003</v>
      </c>
      <c r="Q2704" s="3">
        <v>34.090000000000003</v>
      </c>
      <c r="R2704" s="3">
        <v>28976.5</v>
      </c>
      <c r="S2704" s="3">
        <v>1.9052</v>
      </c>
      <c r="T2704" s="3">
        <v>1619.42</v>
      </c>
      <c r="U2704" s="3">
        <v>5.58</v>
      </c>
      <c r="V2704" s="2" t="s">
        <v>835</v>
      </c>
      <c r="W2704" s="2" t="s">
        <v>836</v>
      </c>
      <c r="X2704" s="2" t="s">
        <v>699</v>
      </c>
      <c r="Y2704" s="19" t="str">
        <f>VLOOKUP(G2704,'Verweis Kd-Gruppe'!$A$2:$B$8,2,FALSE)</f>
        <v>GRK</v>
      </c>
      <c r="Z2704" s="19" t="str">
        <f>VLOOKUP(J2704,'Verweis Art-Gruppe'!$A$2:$B$15,2,FALSE)</f>
        <v>Zubehör</v>
      </c>
      <c r="AA2704" s="19" t="str">
        <f>VLOOKUP(W2704,'Verweis Vertreter'!$A$2:$B$24,2,FALSE)</f>
        <v>Andreas Michels</v>
      </c>
      <c r="AB2704" s="12">
        <f t="shared" si="378"/>
        <v>850</v>
      </c>
      <c r="AC2704" s="12">
        <f t="shared" si="383"/>
        <v>32.184800000000003</v>
      </c>
      <c r="AD2704" s="12">
        <f t="shared" si="384"/>
        <v>34.090000000000003</v>
      </c>
      <c r="AE2704" s="12">
        <f t="shared" si="379"/>
        <v>28976.5</v>
      </c>
      <c r="AF2704" s="12">
        <f t="shared" si="380"/>
        <v>1.9052</v>
      </c>
      <c r="AG2704" s="12">
        <f t="shared" si="381"/>
        <v>1619.42</v>
      </c>
      <c r="AH2704" s="9">
        <f t="shared" si="385"/>
        <v>5.588735699618657E-2</v>
      </c>
      <c r="AI2704" s="14">
        <f>VLOOKUP(E2704,'Verweis Faktor'!$A:$B,2,FALSE)</f>
        <v>1</v>
      </c>
      <c r="AJ2704" s="14"/>
      <c r="AK2704" s="14" t="str">
        <f>IF(AL2704="Ja","Versandkosten",VLOOKUP(E2704,'Verweis Belegart'!$A$2:$B$9,2,FALSE))</f>
        <v>Hardware</v>
      </c>
      <c r="AL2704" s="14" t="str">
        <f t="shared" si="386"/>
        <v>Nein</v>
      </c>
      <c r="AM2704" s="14" t="str">
        <f t="shared" si="382"/>
        <v>Positiv</v>
      </c>
    </row>
    <row r="2705" spans="1:39" ht="17.25" customHeight="1" x14ac:dyDescent="0.35">
      <c r="A2705" s="17">
        <v>14570596</v>
      </c>
      <c r="B2705" s="2" t="s">
        <v>1989</v>
      </c>
      <c r="C2705" s="1">
        <v>2025001</v>
      </c>
      <c r="D2705" s="1">
        <v>2000728</v>
      </c>
      <c r="E2705" s="2" t="s">
        <v>34</v>
      </c>
      <c r="F2705" s="2" t="s">
        <v>35</v>
      </c>
      <c r="G2705" s="2" t="s">
        <v>36</v>
      </c>
      <c r="H2705" s="2" t="s">
        <v>830</v>
      </c>
      <c r="I2705" s="2" t="s">
        <v>831</v>
      </c>
      <c r="J2705" s="2" t="s">
        <v>304</v>
      </c>
      <c r="K2705" s="2" t="s">
        <v>79</v>
      </c>
      <c r="L2705" s="2" t="s">
        <v>1990</v>
      </c>
      <c r="M2705" s="2" t="s">
        <v>1991</v>
      </c>
      <c r="N2705" s="2" t="s">
        <v>1992</v>
      </c>
      <c r="O2705" s="3">
        <v>1</v>
      </c>
      <c r="P2705" s="3">
        <v>272.7</v>
      </c>
      <c r="Q2705" s="3">
        <v>276.05</v>
      </c>
      <c r="R2705" s="3">
        <v>276.05</v>
      </c>
      <c r="S2705" s="3">
        <v>3.35</v>
      </c>
      <c r="T2705" s="3">
        <v>3.35</v>
      </c>
      <c r="U2705" s="3">
        <v>1.21</v>
      </c>
      <c r="V2705" s="2" t="s">
        <v>835</v>
      </c>
      <c r="W2705" s="2" t="s">
        <v>836</v>
      </c>
      <c r="X2705" s="2" t="s">
        <v>699</v>
      </c>
      <c r="Y2705" s="19" t="str">
        <f>VLOOKUP(G2705,'Verweis Kd-Gruppe'!$A$2:$B$8,2,FALSE)</f>
        <v>GRK</v>
      </c>
      <c r="Z2705" s="19" t="str">
        <f>VLOOKUP(J2705,'Verweis Art-Gruppe'!$A$2:$B$15,2,FALSE)</f>
        <v>Zubehör</v>
      </c>
      <c r="AA2705" s="19" t="str">
        <f>VLOOKUP(W2705,'Verweis Vertreter'!$A$2:$B$24,2,FALSE)</f>
        <v>Andreas Michels</v>
      </c>
      <c r="AB2705" s="12">
        <f t="shared" si="378"/>
        <v>1</v>
      </c>
      <c r="AC2705" s="12">
        <f t="shared" si="383"/>
        <v>272.7</v>
      </c>
      <c r="AD2705" s="12">
        <f t="shared" si="384"/>
        <v>276.05</v>
      </c>
      <c r="AE2705" s="12">
        <f t="shared" si="379"/>
        <v>276.05</v>
      </c>
      <c r="AF2705" s="12">
        <f t="shared" si="380"/>
        <v>3.35</v>
      </c>
      <c r="AG2705" s="12">
        <f t="shared" si="381"/>
        <v>3.35</v>
      </c>
      <c r="AH2705" s="9">
        <f t="shared" si="385"/>
        <v>1.2135482702408983E-2</v>
      </c>
      <c r="AI2705" s="14">
        <f>VLOOKUP(E2705,'Verweis Faktor'!$A:$B,2,FALSE)</f>
        <v>1</v>
      </c>
      <c r="AJ2705" s="14"/>
      <c r="AK2705" s="14" t="str">
        <f>IF(AL2705="Ja","Versandkosten",VLOOKUP(E2705,'Verweis Belegart'!$A$2:$B$9,2,FALSE))</f>
        <v>Hardware</v>
      </c>
      <c r="AL2705" s="14" t="str">
        <f t="shared" si="386"/>
        <v>Nein</v>
      </c>
      <c r="AM2705" s="14" t="str">
        <f t="shared" si="382"/>
        <v>Positiv</v>
      </c>
    </row>
    <row r="2706" spans="1:39" ht="17.25" customHeight="1" x14ac:dyDescent="0.35">
      <c r="A2706" s="17">
        <v>14570596</v>
      </c>
      <c r="B2706" s="2" t="s">
        <v>1989</v>
      </c>
      <c r="C2706" s="1">
        <v>2025001</v>
      </c>
      <c r="D2706" s="1">
        <v>2000728</v>
      </c>
      <c r="E2706" s="2" t="s">
        <v>34</v>
      </c>
      <c r="F2706" s="2" t="s">
        <v>35</v>
      </c>
      <c r="G2706" s="2" t="s">
        <v>36</v>
      </c>
      <c r="H2706" s="2" t="s">
        <v>830</v>
      </c>
      <c r="I2706" s="2" t="s">
        <v>831</v>
      </c>
      <c r="J2706" s="2" t="s">
        <v>304</v>
      </c>
      <c r="K2706" s="2" t="s">
        <v>83</v>
      </c>
      <c r="L2706" s="2" t="s">
        <v>1993</v>
      </c>
      <c r="M2706" s="2" t="s">
        <v>1994</v>
      </c>
      <c r="N2706" s="2" t="s">
        <v>839</v>
      </c>
      <c r="O2706" s="3">
        <v>3</v>
      </c>
      <c r="P2706" s="3">
        <v>68.760000000000005</v>
      </c>
      <c r="Q2706" s="3">
        <v>70.25</v>
      </c>
      <c r="R2706" s="3">
        <v>210.75</v>
      </c>
      <c r="S2706" s="3">
        <v>1.49</v>
      </c>
      <c r="T2706" s="3">
        <v>4.47</v>
      </c>
      <c r="U2706" s="3">
        <v>2.12</v>
      </c>
      <c r="V2706" s="2" t="s">
        <v>835</v>
      </c>
      <c r="W2706" s="2" t="s">
        <v>836</v>
      </c>
      <c r="X2706" s="2" t="s">
        <v>699</v>
      </c>
      <c r="Y2706" s="19" t="str">
        <f>VLOOKUP(G2706,'Verweis Kd-Gruppe'!$A$2:$B$8,2,FALSE)</f>
        <v>GRK</v>
      </c>
      <c r="Z2706" s="19" t="str">
        <f>VLOOKUP(J2706,'Verweis Art-Gruppe'!$A$2:$B$15,2,FALSE)</f>
        <v>Zubehör</v>
      </c>
      <c r="AA2706" s="19" t="str">
        <f>VLOOKUP(W2706,'Verweis Vertreter'!$A$2:$B$24,2,FALSE)</f>
        <v>Andreas Michels</v>
      </c>
      <c r="AB2706" s="12">
        <f t="shared" si="378"/>
        <v>3</v>
      </c>
      <c r="AC2706" s="12">
        <f t="shared" si="383"/>
        <v>68.760000000000005</v>
      </c>
      <c r="AD2706" s="12">
        <f t="shared" si="384"/>
        <v>70.25</v>
      </c>
      <c r="AE2706" s="12">
        <f t="shared" si="379"/>
        <v>210.75</v>
      </c>
      <c r="AF2706" s="12">
        <f t="shared" si="380"/>
        <v>1.49</v>
      </c>
      <c r="AG2706" s="12">
        <f t="shared" si="381"/>
        <v>4.47</v>
      </c>
      <c r="AH2706" s="9">
        <f t="shared" si="385"/>
        <v>2.1209964412811387E-2</v>
      </c>
      <c r="AI2706" s="14">
        <f>VLOOKUP(E2706,'Verweis Faktor'!$A:$B,2,FALSE)</f>
        <v>1</v>
      </c>
      <c r="AJ2706" s="14"/>
      <c r="AK2706" s="14" t="str">
        <f>IF(AL2706="Ja","Versandkosten",VLOOKUP(E2706,'Verweis Belegart'!$A$2:$B$9,2,FALSE))</f>
        <v>Hardware</v>
      </c>
      <c r="AL2706" s="14" t="str">
        <f t="shared" si="386"/>
        <v>Nein</v>
      </c>
      <c r="AM2706" s="14" t="str">
        <f t="shared" si="382"/>
        <v>Positiv</v>
      </c>
    </row>
    <row r="2707" spans="1:39" ht="17.25" customHeight="1" x14ac:dyDescent="0.35">
      <c r="A2707" s="17">
        <v>14572718</v>
      </c>
      <c r="B2707" s="2" t="s">
        <v>1989</v>
      </c>
      <c r="C2707" s="1">
        <v>2025001</v>
      </c>
      <c r="D2707" s="1">
        <v>2000729</v>
      </c>
      <c r="E2707" s="2" t="s">
        <v>34</v>
      </c>
      <c r="F2707" s="2" t="s">
        <v>35</v>
      </c>
      <c r="G2707" s="2" t="s">
        <v>36</v>
      </c>
      <c r="H2707" s="2" t="s">
        <v>830</v>
      </c>
      <c r="I2707" s="2" t="s">
        <v>831</v>
      </c>
      <c r="J2707" s="2" t="s">
        <v>304</v>
      </c>
      <c r="K2707" s="2" t="s">
        <v>28</v>
      </c>
      <c r="L2707" s="2" t="s">
        <v>439</v>
      </c>
      <c r="M2707" s="2" t="s">
        <v>440</v>
      </c>
      <c r="N2707" s="2" t="s">
        <v>440</v>
      </c>
      <c r="O2707" s="3">
        <v>10</v>
      </c>
      <c r="P2707" s="3">
        <v>56.911099999999998</v>
      </c>
      <c r="Q2707" s="3">
        <v>59.41</v>
      </c>
      <c r="R2707" s="3">
        <v>594.1</v>
      </c>
      <c r="S2707" s="3">
        <v>2.4988999999999999</v>
      </c>
      <c r="T2707" s="3">
        <v>24.99</v>
      </c>
      <c r="U2707" s="3">
        <v>4.2</v>
      </c>
      <c r="V2707" s="2" t="s">
        <v>835</v>
      </c>
      <c r="W2707" s="2" t="s">
        <v>836</v>
      </c>
      <c r="X2707" s="2" t="s">
        <v>699</v>
      </c>
      <c r="Y2707" s="19" t="str">
        <f>VLOOKUP(G2707,'Verweis Kd-Gruppe'!$A$2:$B$8,2,FALSE)</f>
        <v>GRK</v>
      </c>
      <c r="Z2707" s="19" t="str">
        <f>VLOOKUP(J2707,'Verweis Art-Gruppe'!$A$2:$B$15,2,FALSE)</f>
        <v>Zubehör</v>
      </c>
      <c r="AA2707" s="19" t="str">
        <f>VLOOKUP(W2707,'Verweis Vertreter'!$A$2:$B$24,2,FALSE)</f>
        <v>Andreas Michels</v>
      </c>
      <c r="AB2707" s="12">
        <f t="shared" si="378"/>
        <v>10</v>
      </c>
      <c r="AC2707" s="12">
        <f t="shared" si="383"/>
        <v>56.911099999999998</v>
      </c>
      <c r="AD2707" s="12">
        <f t="shared" si="384"/>
        <v>59.41</v>
      </c>
      <c r="AE2707" s="12">
        <f t="shared" si="379"/>
        <v>594.1</v>
      </c>
      <c r="AF2707" s="12">
        <f t="shared" si="380"/>
        <v>2.4988999999999999</v>
      </c>
      <c r="AG2707" s="12">
        <f t="shared" si="381"/>
        <v>24.99</v>
      </c>
      <c r="AH2707" s="9">
        <f t="shared" si="385"/>
        <v>4.206362565224709E-2</v>
      </c>
      <c r="AI2707" s="14">
        <f>VLOOKUP(E2707,'Verweis Faktor'!$A:$B,2,FALSE)</f>
        <v>1</v>
      </c>
      <c r="AJ2707" s="14"/>
      <c r="AK2707" s="14" t="str">
        <f>IF(AL2707="Ja","Versandkosten",VLOOKUP(E2707,'Verweis Belegart'!$A$2:$B$9,2,FALSE))</f>
        <v>Hardware</v>
      </c>
      <c r="AL2707" s="14" t="str">
        <f t="shared" si="386"/>
        <v>Nein</v>
      </c>
      <c r="AM2707" s="14" t="str">
        <f t="shared" si="382"/>
        <v>Positiv</v>
      </c>
    </row>
    <row r="2708" spans="1:39" ht="17.25" customHeight="1" x14ac:dyDescent="0.35">
      <c r="A2708" s="17">
        <v>14572718</v>
      </c>
      <c r="B2708" s="2" t="s">
        <v>1989</v>
      </c>
      <c r="C2708" s="1">
        <v>2025001</v>
      </c>
      <c r="D2708" s="1">
        <v>2000729</v>
      </c>
      <c r="E2708" s="2" t="s">
        <v>34</v>
      </c>
      <c r="F2708" s="2" t="s">
        <v>35</v>
      </c>
      <c r="G2708" s="2" t="s">
        <v>36</v>
      </c>
      <c r="H2708" s="2" t="s">
        <v>830</v>
      </c>
      <c r="I2708" s="2" t="s">
        <v>831</v>
      </c>
      <c r="J2708" s="2" t="s">
        <v>304</v>
      </c>
      <c r="K2708" s="2" t="s">
        <v>45</v>
      </c>
      <c r="L2708" s="2" t="s">
        <v>1995</v>
      </c>
      <c r="M2708" s="2" t="s">
        <v>1996</v>
      </c>
      <c r="N2708" s="2" t="s">
        <v>1373</v>
      </c>
      <c r="O2708" s="3">
        <v>5</v>
      </c>
      <c r="P2708" s="3">
        <v>412.2636</v>
      </c>
      <c r="Q2708" s="3">
        <v>425</v>
      </c>
      <c r="R2708" s="3">
        <v>2125</v>
      </c>
      <c r="S2708" s="3">
        <v>12.7364</v>
      </c>
      <c r="T2708" s="3">
        <v>63.68</v>
      </c>
      <c r="U2708" s="3">
        <v>2.99</v>
      </c>
      <c r="V2708" s="2" t="s">
        <v>835</v>
      </c>
      <c r="W2708" s="2" t="s">
        <v>836</v>
      </c>
      <c r="X2708" s="2" t="s">
        <v>699</v>
      </c>
      <c r="Y2708" s="19" t="str">
        <f>VLOOKUP(G2708,'Verweis Kd-Gruppe'!$A$2:$B$8,2,FALSE)</f>
        <v>GRK</v>
      </c>
      <c r="Z2708" s="19" t="str">
        <f>VLOOKUP(J2708,'Verweis Art-Gruppe'!$A$2:$B$15,2,FALSE)</f>
        <v>Zubehör</v>
      </c>
      <c r="AA2708" s="19" t="str">
        <f>VLOOKUP(W2708,'Verweis Vertreter'!$A$2:$B$24,2,FALSE)</f>
        <v>Andreas Michels</v>
      </c>
      <c r="AB2708" s="12">
        <f t="shared" si="378"/>
        <v>5</v>
      </c>
      <c r="AC2708" s="12">
        <f t="shared" si="383"/>
        <v>412.2636</v>
      </c>
      <c r="AD2708" s="12">
        <f t="shared" si="384"/>
        <v>425</v>
      </c>
      <c r="AE2708" s="12">
        <f t="shared" si="379"/>
        <v>2125</v>
      </c>
      <c r="AF2708" s="12">
        <f t="shared" si="380"/>
        <v>12.7364</v>
      </c>
      <c r="AG2708" s="12">
        <f t="shared" si="381"/>
        <v>63.68</v>
      </c>
      <c r="AH2708" s="9">
        <f t="shared" si="385"/>
        <v>2.9967058823529413E-2</v>
      </c>
      <c r="AI2708" s="14">
        <f>VLOOKUP(E2708,'Verweis Faktor'!$A:$B,2,FALSE)</f>
        <v>1</v>
      </c>
      <c r="AJ2708" s="14"/>
      <c r="AK2708" s="14" t="str">
        <f>IF(AL2708="Ja","Versandkosten",VLOOKUP(E2708,'Verweis Belegart'!$A$2:$B$9,2,FALSE))</f>
        <v>Hardware</v>
      </c>
      <c r="AL2708" s="14" t="str">
        <f t="shared" si="386"/>
        <v>Nein</v>
      </c>
      <c r="AM2708" s="14" t="str">
        <f t="shared" si="382"/>
        <v>Positiv</v>
      </c>
    </row>
    <row r="2709" spans="1:39" ht="17.25" customHeight="1" x14ac:dyDescent="0.35">
      <c r="A2709" s="17">
        <v>14572718</v>
      </c>
      <c r="B2709" s="2" t="s">
        <v>1989</v>
      </c>
      <c r="C2709" s="1">
        <v>2025001</v>
      </c>
      <c r="D2709" s="1">
        <v>2000729</v>
      </c>
      <c r="E2709" s="2" t="s">
        <v>34</v>
      </c>
      <c r="F2709" s="2" t="s">
        <v>35</v>
      </c>
      <c r="G2709" s="2" t="s">
        <v>36</v>
      </c>
      <c r="H2709" s="2" t="s">
        <v>830</v>
      </c>
      <c r="I2709" s="2" t="s">
        <v>831</v>
      </c>
      <c r="J2709" s="2" t="s">
        <v>304</v>
      </c>
      <c r="K2709" s="2" t="s">
        <v>49</v>
      </c>
      <c r="L2709" s="2" t="s">
        <v>1997</v>
      </c>
      <c r="M2709" s="2" t="s">
        <v>1998</v>
      </c>
      <c r="N2709" s="2" t="s">
        <v>1999</v>
      </c>
      <c r="O2709" s="3">
        <v>1</v>
      </c>
      <c r="P2709" s="3">
        <v>775</v>
      </c>
      <c r="Q2709" s="3">
        <v>777.5</v>
      </c>
      <c r="R2709" s="3">
        <v>777.5</v>
      </c>
      <c r="S2709" s="3">
        <v>2.5</v>
      </c>
      <c r="T2709" s="3">
        <v>2.5</v>
      </c>
      <c r="U2709" s="3">
        <v>0.32</v>
      </c>
      <c r="V2709" s="2" t="s">
        <v>835</v>
      </c>
      <c r="W2709" s="2" t="s">
        <v>836</v>
      </c>
      <c r="X2709" s="2" t="s">
        <v>699</v>
      </c>
      <c r="Y2709" s="19" t="str">
        <f>VLOOKUP(G2709,'Verweis Kd-Gruppe'!$A$2:$B$8,2,FALSE)</f>
        <v>GRK</v>
      </c>
      <c r="Z2709" s="19" t="str">
        <f>VLOOKUP(J2709,'Verweis Art-Gruppe'!$A$2:$B$15,2,FALSE)</f>
        <v>Zubehör</v>
      </c>
      <c r="AA2709" s="19" t="str">
        <f>VLOOKUP(W2709,'Verweis Vertreter'!$A$2:$B$24,2,FALSE)</f>
        <v>Andreas Michels</v>
      </c>
      <c r="AB2709" s="12">
        <f t="shared" si="378"/>
        <v>1</v>
      </c>
      <c r="AC2709" s="12">
        <f t="shared" si="383"/>
        <v>775</v>
      </c>
      <c r="AD2709" s="12">
        <f t="shared" si="384"/>
        <v>777.5</v>
      </c>
      <c r="AE2709" s="12">
        <f t="shared" si="379"/>
        <v>777.5</v>
      </c>
      <c r="AF2709" s="12">
        <f t="shared" si="380"/>
        <v>2.5</v>
      </c>
      <c r="AG2709" s="12">
        <f t="shared" si="381"/>
        <v>2.5</v>
      </c>
      <c r="AH2709" s="9">
        <f t="shared" si="385"/>
        <v>3.2154340836012861E-3</v>
      </c>
      <c r="AI2709" s="14">
        <f>VLOOKUP(E2709,'Verweis Faktor'!$A:$B,2,FALSE)</f>
        <v>1</v>
      </c>
      <c r="AJ2709" s="14"/>
      <c r="AK2709" s="14" t="str">
        <f>IF(AL2709="Ja","Versandkosten",VLOOKUP(E2709,'Verweis Belegart'!$A$2:$B$9,2,FALSE))</f>
        <v>Hardware</v>
      </c>
      <c r="AL2709" s="14" t="str">
        <f t="shared" si="386"/>
        <v>Nein</v>
      </c>
      <c r="AM2709" s="14" t="str">
        <f t="shared" si="382"/>
        <v>Positiv</v>
      </c>
    </row>
    <row r="2710" spans="1:39" ht="17.25" customHeight="1" x14ac:dyDescent="0.35">
      <c r="A2710" s="17">
        <v>14573431</v>
      </c>
      <c r="B2710" s="2" t="s">
        <v>1989</v>
      </c>
      <c r="C2710" s="1">
        <v>2025001</v>
      </c>
      <c r="D2710" s="1">
        <v>2000730</v>
      </c>
      <c r="E2710" s="2" t="s">
        <v>34</v>
      </c>
      <c r="F2710" s="2" t="s">
        <v>53</v>
      </c>
      <c r="G2710" s="2" t="s">
        <v>66</v>
      </c>
      <c r="H2710" s="2" t="s">
        <v>1535</v>
      </c>
      <c r="I2710" s="2" t="s">
        <v>1536</v>
      </c>
      <c r="J2710" s="2" t="s">
        <v>103</v>
      </c>
      <c r="K2710" s="2" t="s">
        <v>28</v>
      </c>
      <c r="L2710" s="2" t="s">
        <v>56</v>
      </c>
      <c r="M2710" s="2" t="s">
        <v>57</v>
      </c>
      <c r="N2710" s="2" t="s">
        <v>58</v>
      </c>
      <c r="O2710" s="3">
        <v>2</v>
      </c>
      <c r="P2710" s="3">
        <v>605</v>
      </c>
      <c r="Q2710" s="3">
        <v>629</v>
      </c>
      <c r="R2710" s="3">
        <v>1258</v>
      </c>
      <c r="S2710" s="3">
        <v>24</v>
      </c>
      <c r="T2710" s="3">
        <v>48</v>
      </c>
      <c r="U2710" s="3">
        <v>3.81</v>
      </c>
      <c r="V2710" s="2" t="s">
        <v>145</v>
      </c>
      <c r="W2710" s="2" t="s">
        <v>146</v>
      </c>
      <c r="X2710" s="2" t="s">
        <v>72</v>
      </c>
      <c r="Y2710" s="19" t="str">
        <f>VLOOKUP(G2710,'Verweis Kd-Gruppe'!$A$2:$B$8,2,FALSE)</f>
        <v>EXP</v>
      </c>
      <c r="Z2710" s="19" t="str">
        <f>VLOOKUP(J2710,'Verweis Art-Gruppe'!$A$2:$B$15,2,FALSE)</f>
        <v>Geräte</v>
      </c>
      <c r="AA2710" s="19" t="str">
        <f>VLOOKUP(W2710,'Verweis Vertreter'!$A$2:$B$24,2,FALSE)</f>
        <v>Muhsin Yortanli</v>
      </c>
      <c r="AB2710" s="12">
        <f t="shared" si="378"/>
        <v>2</v>
      </c>
      <c r="AC2710" s="12">
        <f t="shared" si="383"/>
        <v>605</v>
      </c>
      <c r="AD2710" s="12">
        <f t="shared" si="384"/>
        <v>629</v>
      </c>
      <c r="AE2710" s="12">
        <f t="shared" si="379"/>
        <v>1258</v>
      </c>
      <c r="AF2710" s="12">
        <f t="shared" si="380"/>
        <v>24</v>
      </c>
      <c r="AG2710" s="12">
        <f t="shared" si="381"/>
        <v>48</v>
      </c>
      <c r="AH2710" s="9">
        <f t="shared" si="385"/>
        <v>3.8155802861685212E-2</v>
      </c>
      <c r="AI2710" s="14">
        <f>VLOOKUP(E2710,'Verweis Faktor'!$A:$B,2,FALSE)</f>
        <v>1</v>
      </c>
      <c r="AJ2710" s="14"/>
      <c r="AK2710" s="14" t="str">
        <f>IF(AL2710="Ja","Versandkosten",VLOOKUP(E2710,'Verweis Belegart'!$A$2:$B$9,2,FALSE))</f>
        <v>Hardware</v>
      </c>
      <c r="AL2710" s="14" t="str">
        <f t="shared" si="386"/>
        <v>Nein</v>
      </c>
      <c r="AM2710" s="14" t="str">
        <f t="shared" si="382"/>
        <v>Positiv</v>
      </c>
    </row>
    <row r="2711" spans="1:39" ht="17.25" customHeight="1" x14ac:dyDescent="0.35">
      <c r="A2711" s="17">
        <v>14573082</v>
      </c>
      <c r="B2711" s="2" t="s">
        <v>1989</v>
      </c>
      <c r="C2711" s="1">
        <v>2025001</v>
      </c>
      <c r="D2711" s="1">
        <v>2000731</v>
      </c>
      <c r="E2711" s="2" t="s">
        <v>34</v>
      </c>
      <c r="F2711" s="2" t="s">
        <v>182</v>
      </c>
      <c r="G2711" s="2" t="s">
        <v>66</v>
      </c>
      <c r="H2711" s="2" t="s">
        <v>1239</v>
      </c>
      <c r="I2711" s="2" t="s">
        <v>1240</v>
      </c>
      <c r="J2711" s="2" t="s">
        <v>2791</v>
      </c>
      <c r="K2711" s="2" t="s">
        <v>28</v>
      </c>
      <c r="L2711" s="2" t="s">
        <v>120</v>
      </c>
      <c r="M2711" s="2" t="s">
        <v>121</v>
      </c>
      <c r="N2711" s="2" t="s">
        <v>122</v>
      </c>
      <c r="O2711" s="3">
        <v>1</v>
      </c>
      <c r="P2711" s="3">
        <v>0</v>
      </c>
      <c r="Q2711" s="3">
        <v>15</v>
      </c>
      <c r="R2711" s="3">
        <v>15</v>
      </c>
      <c r="S2711" s="3">
        <v>15</v>
      </c>
      <c r="T2711" s="3">
        <v>15</v>
      </c>
      <c r="U2711" s="3"/>
      <c r="V2711" s="2" t="s">
        <v>123</v>
      </c>
      <c r="W2711" s="2" t="s">
        <v>124</v>
      </c>
      <c r="X2711" s="2" t="s">
        <v>44</v>
      </c>
      <c r="Y2711" s="19" t="str">
        <f>VLOOKUP(G2711,'Verweis Kd-Gruppe'!$A$2:$B$8,2,FALSE)</f>
        <v>EXP</v>
      </c>
      <c r="Z2711" s="19" t="str">
        <f>VLOOKUP(J2711,'Verweis Art-Gruppe'!$A$2:$B$15,2,FALSE)</f>
        <v>Sonstige</v>
      </c>
      <c r="AA2711" s="19" t="str">
        <f>VLOOKUP(W2711,'Verweis Vertreter'!$A$2:$B$24,2,FALSE)</f>
        <v>Antonio Vuolo</v>
      </c>
      <c r="AB2711" s="12">
        <f t="shared" si="378"/>
        <v>1</v>
      </c>
      <c r="AC2711" s="12">
        <f t="shared" si="383"/>
        <v>0</v>
      </c>
      <c r="AD2711" s="12">
        <f t="shared" si="384"/>
        <v>15</v>
      </c>
      <c r="AE2711" s="12">
        <f t="shared" si="379"/>
        <v>15</v>
      </c>
      <c r="AF2711" s="12">
        <f t="shared" si="380"/>
        <v>15</v>
      </c>
      <c r="AG2711" s="12">
        <f t="shared" si="381"/>
        <v>15</v>
      </c>
      <c r="AH2711" s="9">
        <f t="shared" si="385"/>
        <v>1</v>
      </c>
      <c r="AI2711" s="14">
        <f>VLOOKUP(E2711,'Verweis Faktor'!$A:$B,2,FALSE)</f>
        <v>1</v>
      </c>
      <c r="AJ2711" s="14"/>
      <c r="AK2711" s="14" t="str">
        <f>IF(AL2711="Ja","Versandkosten",VLOOKUP(E2711,'Verweis Belegart'!$A$2:$B$9,2,FALSE))</f>
        <v>Versandkosten</v>
      </c>
      <c r="AL2711" s="14" t="str">
        <f t="shared" si="386"/>
        <v>Ja</v>
      </c>
      <c r="AM2711" s="14" t="str">
        <f t="shared" si="382"/>
        <v>Positiv</v>
      </c>
    </row>
    <row r="2712" spans="1:39" ht="17.25" customHeight="1" x14ac:dyDescent="0.35">
      <c r="A2712" s="17">
        <v>14573082</v>
      </c>
      <c r="B2712" s="2" t="s">
        <v>1989</v>
      </c>
      <c r="C2712" s="1">
        <v>2025001</v>
      </c>
      <c r="D2712" s="1">
        <v>2000731</v>
      </c>
      <c r="E2712" s="2" t="s">
        <v>34</v>
      </c>
      <c r="F2712" s="2" t="s">
        <v>182</v>
      </c>
      <c r="G2712" s="2" t="s">
        <v>66</v>
      </c>
      <c r="H2712" s="2" t="s">
        <v>1239</v>
      </c>
      <c r="I2712" s="2" t="s">
        <v>1240</v>
      </c>
      <c r="J2712" s="2" t="s">
        <v>103</v>
      </c>
      <c r="K2712" s="2" t="s">
        <v>45</v>
      </c>
      <c r="L2712" s="2" t="s">
        <v>1403</v>
      </c>
      <c r="M2712" s="2" t="s">
        <v>1404</v>
      </c>
      <c r="N2712" s="2" t="s">
        <v>1405</v>
      </c>
      <c r="O2712" s="3">
        <v>1</v>
      </c>
      <c r="P2712" s="3">
        <v>362</v>
      </c>
      <c r="Q2712" s="3">
        <v>379</v>
      </c>
      <c r="R2712" s="3">
        <v>379</v>
      </c>
      <c r="S2712" s="3">
        <v>17</v>
      </c>
      <c r="T2712" s="3">
        <v>17</v>
      </c>
      <c r="U2712" s="3">
        <v>4.4800000000000004</v>
      </c>
      <c r="V2712" s="2" t="s">
        <v>123</v>
      </c>
      <c r="W2712" s="2" t="s">
        <v>124</v>
      </c>
      <c r="X2712" s="2" t="s">
        <v>44</v>
      </c>
      <c r="Y2712" s="19" t="str">
        <f>VLOOKUP(G2712,'Verweis Kd-Gruppe'!$A$2:$B$8,2,FALSE)</f>
        <v>EXP</v>
      </c>
      <c r="Z2712" s="19" t="str">
        <f>VLOOKUP(J2712,'Verweis Art-Gruppe'!$A$2:$B$15,2,FALSE)</f>
        <v>Geräte</v>
      </c>
      <c r="AA2712" s="19" t="str">
        <f>VLOOKUP(W2712,'Verweis Vertreter'!$A$2:$B$24,2,FALSE)</f>
        <v>Antonio Vuolo</v>
      </c>
      <c r="AB2712" s="12">
        <f t="shared" si="378"/>
        <v>1</v>
      </c>
      <c r="AC2712" s="12">
        <f t="shared" si="383"/>
        <v>362</v>
      </c>
      <c r="AD2712" s="12">
        <f t="shared" si="384"/>
        <v>379</v>
      </c>
      <c r="AE2712" s="12">
        <f t="shared" si="379"/>
        <v>379</v>
      </c>
      <c r="AF2712" s="12">
        <f t="shared" si="380"/>
        <v>17</v>
      </c>
      <c r="AG2712" s="12">
        <f t="shared" si="381"/>
        <v>17</v>
      </c>
      <c r="AH2712" s="9">
        <f t="shared" si="385"/>
        <v>4.4854881266490766E-2</v>
      </c>
      <c r="AI2712" s="14">
        <f>VLOOKUP(E2712,'Verweis Faktor'!$A:$B,2,FALSE)</f>
        <v>1</v>
      </c>
      <c r="AJ2712" s="14"/>
      <c r="AK2712" s="14" t="str">
        <f>IF(AL2712="Ja","Versandkosten",VLOOKUP(E2712,'Verweis Belegart'!$A$2:$B$9,2,FALSE))</f>
        <v>Hardware</v>
      </c>
      <c r="AL2712" s="14" t="str">
        <f t="shared" si="386"/>
        <v>Nein</v>
      </c>
      <c r="AM2712" s="14" t="str">
        <f t="shared" si="382"/>
        <v>Positiv</v>
      </c>
    </row>
    <row r="2713" spans="1:39" ht="17.25" customHeight="1" x14ac:dyDescent="0.35">
      <c r="A2713" s="17">
        <v>14573082</v>
      </c>
      <c r="B2713" s="2" t="s">
        <v>1989</v>
      </c>
      <c r="C2713" s="1">
        <v>2025001</v>
      </c>
      <c r="D2713" s="1">
        <v>2000731</v>
      </c>
      <c r="E2713" s="2" t="s">
        <v>34</v>
      </c>
      <c r="F2713" s="2" t="s">
        <v>182</v>
      </c>
      <c r="G2713" s="2" t="s">
        <v>66</v>
      </c>
      <c r="H2713" s="2" t="s">
        <v>1239</v>
      </c>
      <c r="I2713" s="2" t="s">
        <v>1240</v>
      </c>
      <c r="J2713" s="2" t="s">
        <v>304</v>
      </c>
      <c r="K2713" s="2" t="s">
        <v>49</v>
      </c>
      <c r="L2713" s="2" t="s">
        <v>389</v>
      </c>
      <c r="M2713" s="2" t="s">
        <v>390</v>
      </c>
      <c r="N2713" s="2" t="s">
        <v>391</v>
      </c>
      <c r="O2713" s="3">
        <v>2</v>
      </c>
      <c r="P2713" s="3">
        <v>19.79</v>
      </c>
      <c r="Q2713" s="3">
        <v>22</v>
      </c>
      <c r="R2713" s="3">
        <v>44</v>
      </c>
      <c r="S2713" s="3">
        <v>2.21</v>
      </c>
      <c r="T2713" s="3">
        <v>4.42</v>
      </c>
      <c r="U2713" s="3">
        <v>10.039999999999999</v>
      </c>
      <c r="V2713" s="2" t="s">
        <v>123</v>
      </c>
      <c r="W2713" s="2" t="s">
        <v>124</v>
      </c>
      <c r="X2713" s="2" t="s">
        <v>44</v>
      </c>
      <c r="Y2713" s="19" t="str">
        <f>VLOOKUP(G2713,'Verweis Kd-Gruppe'!$A$2:$B$8,2,FALSE)</f>
        <v>EXP</v>
      </c>
      <c r="Z2713" s="19" t="str">
        <f>VLOOKUP(J2713,'Verweis Art-Gruppe'!$A$2:$B$15,2,FALSE)</f>
        <v>Zubehör</v>
      </c>
      <c r="AA2713" s="19" t="str">
        <f>VLOOKUP(W2713,'Verweis Vertreter'!$A$2:$B$24,2,FALSE)</f>
        <v>Antonio Vuolo</v>
      </c>
      <c r="AB2713" s="12">
        <f t="shared" si="378"/>
        <v>2</v>
      </c>
      <c r="AC2713" s="12">
        <f t="shared" si="383"/>
        <v>19.79</v>
      </c>
      <c r="AD2713" s="12">
        <f t="shared" si="384"/>
        <v>22</v>
      </c>
      <c r="AE2713" s="12">
        <f t="shared" si="379"/>
        <v>44</v>
      </c>
      <c r="AF2713" s="12">
        <f t="shared" si="380"/>
        <v>2.21</v>
      </c>
      <c r="AG2713" s="12">
        <f t="shared" si="381"/>
        <v>4.42</v>
      </c>
      <c r="AH2713" s="9">
        <f t="shared" si="385"/>
        <v>0.10045454545454545</v>
      </c>
      <c r="AI2713" s="14">
        <f>VLOOKUP(E2713,'Verweis Faktor'!$A:$B,2,FALSE)</f>
        <v>1</v>
      </c>
      <c r="AJ2713" s="14"/>
      <c r="AK2713" s="14" t="str">
        <f>IF(AL2713="Ja","Versandkosten",VLOOKUP(E2713,'Verweis Belegart'!$A$2:$B$9,2,FALSE))</f>
        <v>Hardware</v>
      </c>
      <c r="AL2713" s="14" t="str">
        <f t="shared" si="386"/>
        <v>Nein</v>
      </c>
      <c r="AM2713" s="14" t="str">
        <f t="shared" si="382"/>
        <v>Positiv</v>
      </c>
    </row>
    <row r="2714" spans="1:39" ht="17.25" customHeight="1" x14ac:dyDescent="0.35">
      <c r="A2714" s="17">
        <v>14573082</v>
      </c>
      <c r="B2714" s="2" t="s">
        <v>1989</v>
      </c>
      <c r="C2714" s="1">
        <v>2025001</v>
      </c>
      <c r="D2714" s="1">
        <v>2000731</v>
      </c>
      <c r="E2714" s="2" t="s">
        <v>34</v>
      </c>
      <c r="F2714" s="2" t="s">
        <v>182</v>
      </c>
      <c r="G2714" s="2" t="s">
        <v>66</v>
      </c>
      <c r="H2714" s="2" t="s">
        <v>1239</v>
      </c>
      <c r="I2714" s="2" t="s">
        <v>1240</v>
      </c>
      <c r="J2714" s="2" t="s">
        <v>304</v>
      </c>
      <c r="K2714" s="2" t="s">
        <v>79</v>
      </c>
      <c r="L2714" s="2" t="s">
        <v>1243</v>
      </c>
      <c r="M2714" s="2" t="s">
        <v>1244</v>
      </c>
      <c r="N2714" s="2" t="s">
        <v>1245</v>
      </c>
      <c r="O2714" s="3">
        <v>2</v>
      </c>
      <c r="P2714" s="3">
        <v>175</v>
      </c>
      <c r="Q2714" s="3">
        <v>197</v>
      </c>
      <c r="R2714" s="3">
        <v>394</v>
      </c>
      <c r="S2714" s="3">
        <v>22</v>
      </c>
      <c r="T2714" s="3">
        <v>44</v>
      </c>
      <c r="U2714" s="3">
        <v>11.16</v>
      </c>
      <c r="V2714" s="2" t="s">
        <v>123</v>
      </c>
      <c r="W2714" s="2" t="s">
        <v>124</v>
      </c>
      <c r="X2714" s="2" t="s">
        <v>44</v>
      </c>
      <c r="Y2714" s="19" t="str">
        <f>VLOOKUP(G2714,'Verweis Kd-Gruppe'!$A$2:$B$8,2,FALSE)</f>
        <v>EXP</v>
      </c>
      <c r="Z2714" s="19" t="str">
        <f>VLOOKUP(J2714,'Verweis Art-Gruppe'!$A$2:$B$15,2,FALSE)</f>
        <v>Zubehör</v>
      </c>
      <c r="AA2714" s="19" t="str">
        <f>VLOOKUP(W2714,'Verweis Vertreter'!$A$2:$B$24,2,FALSE)</f>
        <v>Antonio Vuolo</v>
      </c>
      <c r="AB2714" s="12">
        <f t="shared" si="378"/>
        <v>2</v>
      </c>
      <c r="AC2714" s="12">
        <f t="shared" si="383"/>
        <v>175</v>
      </c>
      <c r="AD2714" s="12">
        <f t="shared" si="384"/>
        <v>197</v>
      </c>
      <c r="AE2714" s="12">
        <f t="shared" si="379"/>
        <v>394</v>
      </c>
      <c r="AF2714" s="12">
        <f t="shared" si="380"/>
        <v>22</v>
      </c>
      <c r="AG2714" s="12">
        <f t="shared" si="381"/>
        <v>44</v>
      </c>
      <c r="AH2714" s="9">
        <f t="shared" si="385"/>
        <v>0.1116751269035533</v>
      </c>
      <c r="AI2714" s="14">
        <f>VLOOKUP(E2714,'Verweis Faktor'!$A:$B,2,FALSE)</f>
        <v>1</v>
      </c>
      <c r="AJ2714" s="14"/>
      <c r="AK2714" s="14" t="str">
        <f>IF(AL2714="Ja","Versandkosten",VLOOKUP(E2714,'Verweis Belegart'!$A$2:$B$9,2,FALSE))</f>
        <v>Hardware</v>
      </c>
      <c r="AL2714" s="14" t="str">
        <f t="shared" si="386"/>
        <v>Nein</v>
      </c>
      <c r="AM2714" s="14" t="str">
        <f t="shared" si="382"/>
        <v>Positiv</v>
      </c>
    </row>
    <row r="2715" spans="1:39" ht="17.25" customHeight="1" x14ac:dyDescent="0.35">
      <c r="A2715" s="17">
        <v>14573082</v>
      </c>
      <c r="B2715" s="2" t="s">
        <v>1989</v>
      </c>
      <c r="C2715" s="1">
        <v>2025001</v>
      </c>
      <c r="D2715" s="1">
        <v>2000731</v>
      </c>
      <c r="E2715" s="2" t="s">
        <v>34</v>
      </c>
      <c r="F2715" s="2" t="s">
        <v>182</v>
      </c>
      <c r="G2715" s="2" t="s">
        <v>66</v>
      </c>
      <c r="H2715" s="2" t="s">
        <v>1239</v>
      </c>
      <c r="I2715" s="2" t="s">
        <v>1240</v>
      </c>
      <c r="J2715" s="2" t="s">
        <v>304</v>
      </c>
      <c r="K2715" s="2" t="s">
        <v>83</v>
      </c>
      <c r="L2715" s="2" t="s">
        <v>1406</v>
      </c>
      <c r="M2715" s="2" t="s">
        <v>1407</v>
      </c>
      <c r="N2715" s="2" t="s">
        <v>1408</v>
      </c>
      <c r="O2715" s="3">
        <v>1</v>
      </c>
      <c r="P2715" s="3">
        <v>16.010000000000002</v>
      </c>
      <c r="Q2715" s="3">
        <v>18.5</v>
      </c>
      <c r="R2715" s="3">
        <v>18.5</v>
      </c>
      <c r="S2715" s="3">
        <v>2.4900000000000002</v>
      </c>
      <c r="T2715" s="3">
        <v>2.4900000000000002</v>
      </c>
      <c r="U2715" s="3">
        <v>13.45</v>
      </c>
      <c r="V2715" s="2" t="s">
        <v>123</v>
      </c>
      <c r="W2715" s="2" t="s">
        <v>124</v>
      </c>
      <c r="X2715" s="2" t="s">
        <v>44</v>
      </c>
      <c r="Y2715" s="19" t="str">
        <f>VLOOKUP(G2715,'Verweis Kd-Gruppe'!$A$2:$B$8,2,FALSE)</f>
        <v>EXP</v>
      </c>
      <c r="Z2715" s="19" t="str">
        <f>VLOOKUP(J2715,'Verweis Art-Gruppe'!$A$2:$B$15,2,FALSE)</f>
        <v>Zubehör</v>
      </c>
      <c r="AA2715" s="19" t="str">
        <f>VLOOKUP(W2715,'Verweis Vertreter'!$A$2:$B$24,2,FALSE)</f>
        <v>Antonio Vuolo</v>
      </c>
      <c r="AB2715" s="12">
        <f t="shared" si="378"/>
        <v>1</v>
      </c>
      <c r="AC2715" s="12">
        <f t="shared" si="383"/>
        <v>16.010000000000002</v>
      </c>
      <c r="AD2715" s="12">
        <f t="shared" si="384"/>
        <v>18.5</v>
      </c>
      <c r="AE2715" s="12">
        <f t="shared" si="379"/>
        <v>18.5</v>
      </c>
      <c r="AF2715" s="12">
        <f t="shared" si="380"/>
        <v>2.4900000000000002</v>
      </c>
      <c r="AG2715" s="12">
        <f t="shared" si="381"/>
        <v>2.4900000000000002</v>
      </c>
      <c r="AH2715" s="9">
        <f t="shared" si="385"/>
        <v>0.13459459459459461</v>
      </c>
      <c r="AI2715" s="14">
        <f>VLOOKUP(E2715,'Verweis Faktor'!$A:$B,2,FALSE)</f>
        <v>1</v>
      </c>
      <c r="AJ2715" s="14"/>
      <c r="AK2715" s="14" t="str">
        <f>IF(AL2715="Ja","Versandkosten",VLOOKUP(E2715,'Verweis Belegart'!$A$2:$B$9,2,FALSE))</f>
        <v>Hardware</v>
      </c>
      <c r="AL2715" s="14" t="str">
        <f t="shared" si="386"/>
        <v>Nein</v>
      </c>
      <c r="AM2715" s="14" t="str">
        <f t="shared" si="382"/>
        <v>Positiv</v>
      </c>
    </row>
    <row r="2716" spans="1:39" ht="17.25" customHeight="1" x14ac:dyDescent="0.35">
      <c r="A2716" s="17">
        <v>14573082</v>
      </c>
      <c r="B2716" s="2" t="s">
        <v>1989</v>
      </c>
      <c r="C2716" s="1">
        <v>2025001</v>
      </c>
      <c r="D2716" s="1">
        <v>2000731</v>
      </c>
      <c r="E2716" s="2" t="s">
        <v>34</v>
      </c>
      <c r="F2716" s="2" t="s">
        <v>182</v>
      </c>
      <c r="G2716" s="2" t="s">
        <v>66</v>
      </c>
      <c r="H2716" s="2" t="s">
        <v>1239</v>
      </c>
      <c r="I2716" s="2" t="s">
        <v>1240</v>
      </c>
      <c r="J2716" s="2" t="s">
        <v>103</v>
      </c>
      <c r="K2716" s="2" t="s">
        <v>87</v>
      </c>
      <c r="L2716" s="2" t="s">
        <v>167</v>
      </c>
      <c r="M2716" s="2" t="s">
        <v>168</v>
      </c>
      <c r="N2716" s="2" t="s">
        <v>169</v>
      </c>
      <c r="O2716" s="3">
        <v>1</v>
      </c>
      <c r="P2716" s="3">
        <v>830</v>
      </c>
      <c r="Q2716" s="3">
        <v>849</v>
      </c>
      <c r="R2716" s="3">
        <v>849</v>
      </c>
      <c r="S2716" s="3">
        <v>19</v>
      </c>
      <c r="T2716" s="3">
        <v>19</v>
      </c>
      <c r="U2716" s="3">
        <v>2.23</v>
      </c>
      <c r="V2716" s="2" t="s">
        <v>123</v>
      </c>
      <c r="W2716" s="2" t="s">
        <v>124</v>
      </c>
      <c r="X2716" s="2" t="s">
        <v>44</v>
      </c>
      <c r="Y2716" s="19" t="str">
        <f>VLOOKUP(G2716,'Verweis Kd-Gruppe'!$A$2:$B$8,2,FALSE)</f>
        <v>EXP</v>
      </c>
      <c r="Z2716" s="19" t="str">
        <f>VLOOKUP(J2716,'Verweis Art-Gruppe'!$A$2:$B$15,2,FALSE)</f>
        <v>Geräte</v>
      </c>
      <c r="AA2716" s="19" t="str">
        <f>VLOOKUP(W2716,'Verweis Vertreter'!$A$2:$B$24,2,FALSE)</f>
        <v>Antonio Vuolo</v>
      </c>
      <c r="AB2716" s="12">
        <f t="shared" si="378"/>
        <v>1</v>
      </c>
      <c r="AC2716" s="12">
        <f t="shared" si="383"/>
        <v>830</v>
      </c>
      <c r="AD2716" s="12">
        <f t="shared" si="384"/>
        <v>849</v>
      </c>
      <c r="AE2716" s="12">
        <f t="shared" si="379"/>
        <v>849</v>
      </c>
      <c r="AF2716" s="12">
        <f t="shared" si="380"/>
        <v>19</v>
      </c>
      <c r="AG2716" s="12">
        <f t="shared" si="381"/>
        <v>19</v>
      </c>
      <c r="AH2716" s="9">
        <f t="shared" si="385"/>
        <v>2.237926972909305E-2</v>
      </c>
      <c r="AI2716" s="14">
        <f>VLOOKUP(E2716,'Verweis Faktor'!$A:$B,2,FALSE)</f>
        <v>1</v>
      </c>
      <c r="AJ2716" s="14"/>
      <c r="AK2716" s="14" t="str">
        <f>IF(AL2716="Ja","Versandkosten",VLOOKUP(E2716,'Verweis Belegart'!$A$2:$B$9,2,FALSE))</f>
        <v>Hardware</v>
      </c>
      <c r="AL2716" s="14" t="str">
        <f t="shared" si="386"/>
        <v>Nein</v>
      </c>
      <c r="AM2716" s="14" t="str">
        <f t="shared" si="382"/>
        <v>Positiv</v>
      </c>
    </row>
    <row r="2717" spans="1:39" ht="17.25" customHeight="1" x14ac:dyDescent="0.35">
      <c r="A2717" s="17">
        <v>14573082</v>
      </c>
      <c r="B2717" s="2" t="s">
        <v>1989</v>
      </c>
      <c r="C2717" s="1">
        <v>2025001</v>
      </c>
      <c r="D2717" s="1">
        <v>2000731</v>
      </c>
      <c r="E2717" s="2" t="s">
        <v>34</v>
      </c>
      <c r="F2717" s="2" t="s">
        <v>182</v>
      </c>
      <c r="G2717" s="2" t="s">
        <v>66</v>
      </c>
      <c r="H2717" s="2" t="s">
        <v>1239</v>
      </c>
      <c r="I2717" s="2" t="s">
        <v>1240</v>
      </c>
      <c r="J2717" s="2" t="s">
        <v>103</v>
      </c>
      <c r="K2717" s="2" t="s">
        <v>91</v>
      </c>
      <c r="L2717" s="2" t="s">
        <v>1211</v>
      </c>
      <c r="M2717" s="2" t="s">
        <v>1212</v>
      </c>
      <c r="N2717" s="2" t="s">
        <v>1213</v>
      </c>
      <c r="O2717" s="3">
        <v>1</v>
      </c>
      <c r="P2717" s="3">
        <v>105</v>
      </c>
      <c r="Q2717" s="3">
        <v>109</v>
      </c>
      <c r="R2717" s="3">
        <v>109</v>
      </c>
      <c r="S2717" s="3">
        <v>4</v>
      </c>
      <c r="T2717" s="3">
        <v>4</v>
      </c>
      <c r="U2717" s="3">
        <v>3.66</v>
      </c>
      <c r="V2717" s="2" t="s">
        <v>123</v>
      </c>
      <c r="W2717" s="2" t="s">
        <v>124</v>
      </c>
      <c r="X2717" s="2" t="s">
        <v>44</v>
      </c>
      <c r="Y2717" s="19" t="str">
        <f>VLOOKUP(G2717,'Verweis Kd-Gruppe'!$A$2:$B$8,2,FALSE)</f>
        <v>EXP</v>
      </c>
      <c r="Z2717" s="19" t="str">
        <f>VLOOKUP(J2717,'Verweis Art-Gruppe'!$A$2:$B$15,2,FALSE)</f>
        <v>Geräte</v>
      </c>
      <c r="AA2717" s="19" t="str">
        <f>VLOOKUP(W2717,'Verweis Vertreter'!$A$2:$B$24,2,FALSE)</f>
        <v>Antonio Vuolo</v>
      </c>
      <c r="AB2717" s="12">
        <f t="shared" si="378"/>
        <v>1</v>
      </c>
      <c r="AC2717" s="12">
        <f t="shared" si="383"/>
        <v>105</v>
      </c>
      <c r="AD2717" s="12">
        <f t="shared" si="384"/>
        <v>109</v>
      </c>
      <c r="AE2717" s="12">
        <f t="shared" si="379"/>
        <v>109</v>
      </c>
      <c r="AF2717" s="12">
        <f t="shared" si="380"/>
        <v>4</v>
      </c>
      <c r="AG2717" s="12">
        <f t="shared" si="381"/>
        <v>4</v>
      </c>
      <c r="AH2717" s="9">
        <f t="shared" si="385"/>
        <v>3.669724770642202E-2</v>
      </c>
      <c r="AI2717" s="14">
        <f>VLOOKUP(E2717,'Verweis Faktor'!$A:$B,2,FALSE)</f>
        <v>1</v>
      </c>
      <c r="AJ2717" s="14"/>
      <c r="AK2717" s="14" t="str">
        <f>IF(AL2717="Ja","Versandkosten",VLOOKUP(E2717,'Verweis Belegart'!$A$2:$B$9,2,FALSE))</f>
        <v>Hardware</v>
      </c>
      <c r="AL2717" s="14" t="str">
        <f t="shared" si="386"/>
        <v>Nein</v>
      </c>
      <c r="AM2717" s="14" t="str">
        <f t="shared" si="382"/>
        <v>Positiv</v>
      </c>
    </row>
    <row r="2718" spans="1:39" ht="17.25" customHeight="1" x14ac:dyDescent="0.35">
      <c r="A2718" s="17">
        <v>14573082</v>
      </c>
      <c r="B2718" s="2" t="s">
        <v>1989</v>
      </c>
      <c r="C2718" s="1">
        <v>2025001</v>
      </c>
      <c r="D2718" s="1">
        <v>2000731</v>
      </c>
      <c r="E2718" s="2" t="s">
        <v>34</v>
      </c>
      <c r="F2718" s="2" t="s">
        <v>182</v>
      </c>
      <c r="G2718" s="2" t="s">
        <v>66</v>
      </c>
      <c r="H2718" s="2" t="s">
        <v>1239</v>
      </c>
      <c r="I2718" s="2" t="s">
        <v>1240</v>
      </c>
      <c r="J2718" s="2" t="s">
        <v>103</v>
      </c>
      <c r="K2718" s="2" t="s">
        <v>95</v>
      </c>
      <c r="L2718" s="2" t="s">
        <v>323</v>
      </c>
      <c r="M2718" s="2" t="s">
        <v>324</v>
      </c>
      <c r="N2718" s="2" t="s">
        <v>325</v>
      </c>
      <c r="O2718" s="3">
        <v>1</v>
      </c>
      <c r="P2718" s="3">
        <v>181</v>
      </c>
      <c r="Q2718" s="3">
        <v>199</v>
      </c>
      <c r="R2718" s="3">
        <v>199</v>
      </c>
      <c r="S2718" s="3">
        <v>18</v>
      </c>
      <c r="T2718" s="3">
        <v>18</v>
      </c>
      <c r="U2718" s="3">
        <v>9.0399999999999991</v>
      </c>
      <c r="V2718" s="2" t="s">
        <v>123</v>
      </c>
      <c r="W2718" s="2" t="s">
        <v>124</v>
      </c>
      <c r="X2718" s="2" t="s">
        <v>44</v>
      </c>
      <c r="Y2718" s="19" t="str">
        <f>VLOOKUP(G2718,'Verweis Kd-Gruppe'!$A$2:$B$8,2,FALSE)</f>
        <v>EXP</v>
      </c>
      <c r="Z2718" s="19" t="str">
        <f>VLOOKUP(J2718,'Verweis Art-Gruppe'!$A$2:$B$15,2,FALSE)</f>
        <v>Geräte</v>
      </c>
      <c r="AA2718" s="19" t="str">
        <f>VLOOKUP(W2718,'Verweis Vertreter'!$A$2:$B$24,2,FALSE)</f>
        <v>Antonio Vuolo</v>
      </c>
      <c r="AB2718" s="12">
        <f t="shared" si="378"/>
        <v>1</v>
      </c>
      <c r="AC2718" s="12">
        <f t="shared" si="383"/>
        <v>181</v>
      </c>
      <c r="AD2718" s="12">
        <f t="shared" si="384"/>
        <v>199</v>
      </c>
      <c r="AE2718" s="12">
        <f t="shared" si="379"/>
        <v>199</v>
      </c>
      <c r="AF2718" s="12">
        <f t="shared" si="380"/>
        <v>18</v>
      </c>
      <c r="AG2718" s="12">
        <f t="shared" si="381"/>
        <v>18</v>
      </c>
      <c r="AH2718" s="9">
        <f t="shared" si="385"/>
        <v>9.0452261306532666E-2</v>
      </c>
      <c r="AI2718" s="14">
        <f>VLOOKUP(E2718,'Verweis Faktor'!$A:$B,2,FALSE)</f>
        <v>1</v>
      </c>
      <c r="AJ2718" s="14"/>
      <c r="AK2718" s="14" t="str">
        <f>IF(AL2718="Ja","Versandkosten",VLOOKUP(E2718,'Verweis Belegart'!$A$2:$B$9,2,FALSE))</f>
        <v>Hardware</v>
      </c>
      <c r="AL2718" s="14" t="str">
        <f t="shared" si="386"/>
        <v>Nein</v>
      </c>
      <c r="AM2718" s="14" t="str">
        <f t="shared" si="382"/>
        <v>Positiv</v>
      </c>
    </row>
    <row r="2719" spans="1:39" ht="17.25" customHeight="1" x14ac:dyDescent="0.35">
      <c r="A2719" s="17">
        <v>14573082</v>
      </c>
      <c r="B2719" s="2" t="s">
        <v>1989</v>
      </c>
      <c r="C2719" s="1">
        <v>2025001</v>
      </c>
      <c r="D2719" s="1">
        <v>2000731</v>
      </c>
      <c r="E2719" s="2" t="s">
        <v>34</v>
      </c>
      <c r="F2719" s="2" t="s">
        <v>182</v>
      </c>
      <c r="G2719" s="2" t="s">
        <v>66</v>
      </c>
      <c r="H2719" s="2" t="s">
        <v>1239</v>
      </c>
      <c r="I2719" s="2" t="s">
        <v>1240</v>
      </c>
      <c r="J2719" s="2" t="s">
        <v>103</v>
      </c>
      <c r="K2719" s="2" t="s">
        <v>99</v>
      </c>
      <c r="L2719" s="2" t="s">
        <v>653</v>
      </c>
      <c r="M2719" s="2" t="s">
        <v>654</v>
      </c>
      <c r="N2719" s="2" t="s">
        <v>655</v>
      </c>
      <c r="O2719" s="3">
        <v>4</v>
      </c>
      <c r="P2719" s="3">
        <v>246</v>
      </c>
      <c r="Q2719" s="3">
        <v>260</v>
      </c>
      <c r="R2719" s="3">
        <v>1040</v>
      </c>
      <c r="S2719" s="3">
        <v>14</v>
      </c>
      <c r="T2719" s="3">
        <v>56</v>
      </c>
      <c r="U2719" s="3">
        <v>5.38</v>
      </c>
      <c r="V2719" s="2" t="s">
        <v>123</v>
      </c>
      <c r="W2719" s="2" t="s">
        <v>124</v>
      </c>
      <c r="X2719" s="2" t="s">
        <v>44</v>
      </c>
      <c r="Y2719" s="19" t="str">
        <f>VLOOKUP(G2719,'Verweis Kd-Gruppe'!$A$2:$B$8,2,FALSE)</f>
        <v>EXP</v>
      </c>
      <c r="Z2719" s="19" t="str">
        <f>VLOOKUP(J2719,'Verweis Art-Gruppe'!$A$2:$B$15,2,FALSE)</f>
        <v>Geräte</v>
      </c>
      <c r="AA2719" s="19" t="str">
        <f>VLOOKUP(W2719,'Verweis Vertreter'!$A$2:$B$24,2,FALSE)</f>
        <v>Antonio Vuolo</v>
      </c>
      <c r="AB2719" s="12">
        <f t="shared" si="378"/>
        <v>4</v>
      </c>
      <c r="AC2719" s="12">
        <f t="shared" si="383"/>
        <v>246</v>
      </c>
      <c r="AD2719" s="12">
        <f t="shared" si="384"/>
        <v>260</v>
      </c>
      <c r="AE2719" s="12">
        <f t="shared" si="379"/>
        <v>1040</v>
      </c>
      <c r="AF2719" s="12">
        <f t="shared" si="380"/>
        <v>14</v>
      </c>
      <c r="AG2719" s="12">
        <f t="shared" si="381"/>
        <v>56</v>
      </c>
      <c r="AH2719" s="9">
        <f t="shared" si="385"/>
        <v>5.3846153846153849E-2</v>
      </c>
      <c r="AI2719" s="14">
        <f>VLOOKUP(E2719,'Verweis Faktor'!$A:$B,2,FALSE)</f>
        <v>1</v>
      </c>
      <c r="AJ2719" s="14"/>
      <c r="AK2719" s="14" t="str">
        <f>IF(AL2719="Ja","Versandkosten",VLOOKUP(E2719,'Verweis Belegart'!$A$2:$B$9,2,FALSE))</f>
        <v>Hardware</v>
      </c>
      <c r="AL2719" s="14" t="str">
        <f t="shared" si="386"/>
        <v>Nein</v>
      </c>
      <c r="AM2719" s="14" t="str">
        <f t="shared" si="382"/>
        <v>Positiv</v>
      </c>
    </row>
    <row r="2720" spans="1:39" ht="17.25" customHeight="1" x14ac:dyDescent="0.35">
      <c r="A2720" s="17">
        <v>14573082</v>
      </c>
      <c r="B2720" s="2" t="s">
        <v>1989</v>
      </c>
      <c r="C2720" s="1">
        <v>2025001</v>
      </c>
      <c r="D2720" s="1">
        <v>2000731</v>
      </c>
      <c r="E2720" s="2" t="s">
        <v>34</v>
      </c>
      <c r="F2720" s="2" t="s">
        <v>182</v>
      </c>
      <c r="G2720" s="2" t="s">
        <v>66</v>
      </c>
      <c r="H2720" s="2" t="s">
        <v>1239</v>
      </c>
      <c r="I2720" s="2" t="s">
        <v>1240</v>
      </c>
      <c r="J2720" s="2" t="s">
        <v>304</v>
      </c>
      <c r="K2720" s="2" t="s">
        <v>103</v>
      </c>
      <c r="L2720" s="2" t="s">
        <v>460</v>
      </c>
      <c r="M2720" s="2" t="s">
        <v>461</v>
      </c>
      <c r="N2720" s="2" t="s">
        <v>462</v>
      </c>
      <c r="O2720" s="3">
        <v>1</v>
      </c>
      <c r="P2720" s="3">
        <v>164.98</v>
      </c>
      <c r="Q2720" s="3">
        <v>169</v>
      </c>
      <c r="R2720" s="3">
        <v>169</v>
      </c>
      <c r="S2720" s="3">
        <v>4.0199999999999996</v>
      </c>
      <c r="T2720" s="3">
        <v>4.0199999999999996</v>
      </c>
      <c r="U2720" s="3">
        <v>2.37</v>
      </c>
      <c r="V2720" s="2" t="s">
        <v>123</v>
      </c>
      <c r="W2720" s="2" t="s">
        <v>124</v>
      </c>
      <c r="X2720" s="2" t="s">
        <v>44</v>
      </c>
      <c r="Y2720" s="19" t="str">
        <f>VLOOKUP(G2720,'Verweis Kd-Gruppe'!$A$2:$B$8,2,FALSE)</f>
        <v>EXP</v>
      </c>
      <c r="Z2720" s="19" t="str">
        <f>VLOOKUP(J2720,'Verweis Art-Gruppe'!$A$2:$B$15,2,FALSE)</f>
        <v>Zubehör</v>
      </c>
      <c r="AA2720" s="19" t="str">
        <f>VLOOKUP(W2720,'Verweis Vertreter'!$A$2:$B$24,2,FALSE)</f>
        <v>Antonio Vuolo</v>
      </c>
      <c r="AB2720" s="12">
        <f t="shared" si="378"/>
        <v>1</v>
      </c>
      <c r="AC2720" s="12">
        <f t="shared" si="383"/>
        <v>164.98</v>
      </c>
      <c r="AD2720" s="12">
        <f t="shared" si="384"/>
        <v>169</v>
      </c>
      <c r="AE2720" s="12">
        <f t="shared" si="379"/>
        <v>169</v>
      </c>
      <c r="AF2720" s="12">
        <f t="shared" si="380"/>
        <v>4.0199999999999996</v>
      </c>
      <c r="AG2720" s="12">
        <f t="shared" si="381"/>
        <v>4.0199999999999996</v>
      </c>
      <c r="AH2720" s="9">
        <f t="shared" si="385"/>
        <v>2.3786982248520709E-2</v>
      </c>
      <c r="AI2720" s="14">
        <f>VLOOKUP(E2720,'Verweis Faktor'!$A:$B,2,FALSE)</f>
        <v>1</v>
      </c>
      <c r="AJ2720" s="14"/>
      <c r="AK2720" s="14" t="str">
        <f>IF(AL2720="Ja","Versandkosten",VLOOKUP(E2720,'Verweis Belegart'!$A$2:$B$9,2,FALSE))</f>
        <v>Hardware</v>
      </c>
      <c r="AL2720" s="14" t="str">
        <f t="shared" si="386"/>
        <v>Nein</v>
      </c>
      <c r="AM2720" s="14" t="str">
        <f t="shared" si="382"/>
        <v>Positiv</v>
      </c>
    </row>
    <row r="2721" spans="1:39" ht="17.25" customHeight="1" x14ac:dyDescent="0.35">
      <c r="A2721" s="17">
        <v>14573082</v>
      </c>
      <c r="B2721" s="2" t="s">
        <v>1989</v>
      </c>
      <c r="C2721" s="1">
        <v>2025001</v>
      </c>
      <c r="D2721" s="1">
        <v>2000731</v>
      </c>
      <c r="E2721" s="2" t="s">
        <v>34</v>
      </c>
      <c r="F2721" s="2" t="s">
        <v>182</v>
      </c>
      <c r="G2721" s="2" t="s">
        <v>66</v>
      </c>
      <c r="H2721" s="2" t="s">
        <v>1239</v>
      </c>
      <c r="I2721" s="2" t="s">
        <v>1240</v>
      </c>
      <c r="J2721" s="2" t="s">
        <v>103</v>
      </c>
      <c r="K2721" s="2" t="s">
        <v>107</v>
      </c>
      <c r="L2721" s="2" t="s">
        <v>1056</v>
      </c>
      <c r="M2721" s="2" t="s">
        <v>1057</v>
      </c>
      <c r="N2721" s="2" t="s">
        <v>1058</v>
      </c>
      <c r="O2721" s="3">
        <v>2</v>
      </c>
      <c r="P2721" s="3">
        <v>64</v>
      </c>
      <c r="Q2721" s="3">
        <v>68</v>
      </c>
      <c r="R2721" s="3">
        <v>136</v>
      </c>
      <c r="S2721" s="3">
        <v>4</v>
      </c>
      <c r="T2721" s="3">
        <v>8</v>
      </c>
      <c r="U2721" s="3">
        <v>5.88</v>
      </c>
      <c r="V2721" s="2" t="s">
        <v>123</v>
      </c>
      <c r="W2721" s="2" t="s">
        <v>124</v>
      </c>
      <c r="X2721" s="2" t="s">
        <v>44</v>
      </c>
      <c r="Y2721" s="19" t="str">
        <f>VLOOKUP(G2721,'Verweis Kd-Gruppe'!$A$2:$B$8,2,FALSE)</f>
        <v>EXP</v>
      </c>
      <c r="Z2721" s="19" t="str">
        <f>VLOOKUP(J2721,'Verweis Art-Gruppe'!$A$2:$B$15,2,FALSE)</f>
        <v>Geräte</v>
      </c>
      <c r="AA2721" s="19" t="str">
        <f>VLOOKUP(W2721,'Verweis Vertreter'!$A$2:$B$24,2,FALSE)</f>
        <v>Antonio Vuolo</v>
      </c>
      <c r="AB2721" s="12">
        <f t="shared" si="378"/>
        <v>2</v>
      </c>
      <c r="AC2721" s="12">
        <f t="shared" si="383"/>
        <v>64</v>
      </c>
      <c r="AD2721" s="12">
        <f t="shared" si="384"/>
        <v>68</v>
      </c>
      <c r="AE2721" s="12">
        <f t="shared" si="379"/>
        <v>136</v>
      </c>
      <c r="AF2721" s="12">
        <f t="shared" si="380"/>
        <v>4</v>
      </c>
      <c r="AG2721" s="12">
        <f t="shared" si="381"/>
        <v>8</v>
      </c>
      <c r="AH2721" s="9">
        <f t="shared" si="385"/>
        <v>5.8823529411764705E-2</v>
      </c>
      <c r="AI2721" s="14">
        <f>VLOOKUP(E2721,'Verweis Faktor'!$A:$B,2,FALSE)</f>
        <v>1</v>
      </c>
      <c r="AJ2721" s="14"/>
      <c r="AK2721" s="14" t="str">
        <f>IF(AL2721="Ja","Versandkosten",VLOOKUP(E2721,'Verweis Belegart'!$A$2:$B$9,2,FALSE))</f>
        <v>Hardware</v>
      </c>
      <c r="AL2721" s="14" t="str">
        <f t="shared" si="386"/>
        <v>Nein</v>
      </c>
      <c r="AM2721" s="14" t="str">
        <f t="shared" si="382"/>
        <v>Positiv</v>
      </c>
    </row>
    <row r="2722" spans="1:39" ht="17.25" customHeight="1" x14ac:dyDescent="0.35">
      <c r="A2722" s="17">
        <v>14573082</v>
      </c>
      <c r="B2722" s="2" t="s">
        <v>1989</v>
      </c>
      <c r="C2722" s="1">
        <v>2025001</v>
      </c>
      <c r="D2722" s="1">
        <v>2000731</v>
      </c>
      <c r="E2722" s="2" t="s">
        <v>34</v>
      </c>
      <c r="F2722" s="2" t="s">
        <v>182</v>
      </c>
      <c r="G2722" s="2" t="s">
        <v>66</v>
      </c>
      <c r="H2722" s="2" t="s">
        <v>1239</v>
      </c>
      <c r="I2722" s="2" t="s">
        <v>1240</v>
      </c>
      <c r="J2722" s="2" t="s">
        <v>103</v>
      </c>
      <c r="K2722" s="2" t="s">
        <v>111</v>
      </c>
      <c r="L2722" s="2" t="s">
        <v>967</v>
      </c>
      <c r="M2722" s="2" t="s">
        <v>968</v>
      </c>
      <c r="N2722" s="2" t="s">
        <v>969</v>
      </c>
      <c r="O2722" s="3">
        <v>1</v>
      </c>
      <c r="P2722" s="3">
        <v>122</v>
      </c>
      <c r="Q2722" s="3">
        <v>135</v>
      </c>
      <c r="R2722" s="3">
        <v>135</v>
      </c>
      <c r="S2722" s="3">
        <v>13</v>
      </c>
      <c r="T2722" s="3">
        <v>13</v>
      </c>
      <c r="U2722" s="3">
        <v>9.6199999999999992</v>
      </c>
      <c r="V2722" s="2" t="s">
        <v>123</v>
      </c>
      <c r="W2722" s="2" t="s">
        <v>124</v>
      </c>
      <c r="X2722" s="2" t="s">
        <v>44</v>
      </c>
      <c r="Y2722" s="19" t="str">
        <f>VLOOKUP(G2722,'Verweis Kd-Gruppe'!$A$2:$B$8,2,FALSE)</f>
        <v>EXP</v>
      </c>
      <c r="Z2722" s="19" t="str">
        <f>VLOOKUP(J2722,'Verweis Art-Gruppe'!$A$2:$B$15,2,FALSE)</f>
        <v>Geräte</v>
      </c>
      <c r="AA2722" s="19" t="str">
        <f>VLOOKUP(W2722,'Verweis Vertreter'!$A$2:$B$24,2,FALSE)</f>
        <v>Antonio Vuolo</v>
      </c>
      <c r="AB2722" s="12">
        <f t="shared" si="378"/>
        <v>1</v>
      </c>
      <c r="AC2722" s="12">
        <f t="shared" si="383"/>
        <v>122</v>
      </c>
      <c r="AD2722" s="12">
        <f t="shared" si="384"/>
        <v>135</v>
      </c>
      <c r="AE2722" s="12">
        <f t="shared" si="379"/>
        <v>135</v>
      </c>
      <c r="AF2722" s="12">
        <f t="shared" si="380"/>
        <v>13</v>
      </c>
      <c r="AG2722" s="12">
        <f t="shared" si="381"/>
        <v>13</v>
      </c>
      <c r="AH2722" s="9">
        <f t="shared" si="385"/>
        <v>9.6296296296296297E-2</v>
      </c>
      <c r="AI2722" s="14">
        <f>VLOOKUP(E2722,'Verweis Faktor'!$A:$B,2,FALSE)</f>
        <v>1</v>
      </c>
      <c r="AJ2722" s="14"/>
      <c r="AK2722" s="14" t="str">
        <f>IF(AL2722="Ja","Versandkosten",VLOOKUP(E2722,'Verweis Belegart'!$A$2:$B$9,2,FALSE))</f>
        <v>Hardware</v>
      </c>
      <c r="AL2722" s="14" t="str">
        <f t="shared" si="386"/>
        <v>Nein</v>
      </c>
      <c r="AM2722" s="14" t="str">
        <f t="shared" si="382"/>
        <v>Positiv</v>
      </c>
    </row>
    <row r="2723" spans="1:39" ht="17.25" customHeight="1" x14ac:dyDescent="0.35">
      <c r="A2723" s="17">
        <v>14573082</v>
      </c>
      <c r="B2723" s="2" t="s">
        <v>1989</v>
      </c>
      <c r="C2723" s="1">
        <v>2025001</v>
      </c>
      <c r="D2723" s="1">
        <v>2000731</v>
      </c>
      <c r="E2723" s="2" t="s">
        <v>34</v>
      </c>
      <c r="F2723" s="2" t="s">
        <v>182</v>
      </c>
      <c r="G2723" s="2" t="s">
        <v>66</v>
      </c>
      <c r="H2723" s="2" t="s">
        <v>1239</v>
      </c>
      <c r="I2723" s="2" t="s">
        <v>1240</v>
      </c>
      <c r="J2723" s="2" t="s">
        <v>103</v>
      </c>
      <c r="K2723" s="2" t="s">
        <v>115</v>
      </c>
      <c r="L2723" s="2" t="s">
        <v>1414</v>
      </c>
      <c r="M2723" s="2" t="s">
        <v>1415</v>
      </c>
      <c r="N2723" s="2" t="s">
        <v>922</v>
      </c>
      <c r="O2723" s="3">
        <v>1</v>
      </c>
      <c r="P2723" s="3">
        <v>74.944500000000005</v>
      </c>
      <c r="Q2723" s="3">
        <v>83</v>
      </c>
      <c r="R2723" s="3">
        <v>83</v>
      </c>
      <c r="S2723" s="3">
        <v>8.0555000000000003</v>
      </c>
      <c r="T2723" s="3">
        <v>8.06</v>
      </c>
      <c r="U2723" s="3">
        <v>9.6999999999999993</v>
      </c>
      <c r="V2723" s="2" t="s">
        <v>123</v>
      </c>
      <c r="W2723" s="2" t="s">
        <v>124</v>
      </c>
      <c r="X2723" s="2" t="s">
        <v>44</v>
      </c>
      <c r="Y2723" s="19" t="str">
        <f>VLOOKUP(G2723,'Verweis Kd-Gruppe'!$A$2:$B$8,2,FALSE)</f>
        <v>EXP</v>
      </c>
      <c r="Z2723" s="19" t="str">
        <f>VLOOKUP(J2723,'Verweis Art-Gruppe'!$A$2:$B$15,2,FALSE)</f>
        <v>Geräte</v>
      </c>
      <c r="AA2723" s="19" t="str">
        <f>VLOOKUP(W2723,'Verweis Vertreter'!$A$2:$B$24,2,FALSE)</f>
        <v>Antonio Vuolo</v>
      </c>
      <c r="AB2723" s="12">
        <f t="shared" si="378"/>
        <v>1</v>
      </c>
      <c r="AC2723" s="12">
        <f t="shared" si="383"/>
        <v>74.944500000000005</v>
      </c>
      <c r="AD2723" s="12">
        <f t="shared" si="384"/>
        <v>83</v>
      </c>
      <c r="AE2723" s="12">
        <f t="shared" si="379"/>
        <v>83</v>
      </c>
      <c r="AF2723" s="12">
        <f t="shared" si="380"/>
        <v>8.0555000000000003</v>
      </c>
      <c r="AG2723" s="12">
        <f t="shared" si="381"/>
        <v>8.06</v>
      </c>
      <c r="AH2723" s="9">
        <f t="shared" si="385"/>
        <v>9.710843373493977E-2</v>
      </c>
      <c r="AI2723" s="14">
        <f>VLOOKUP(E2723,'Verweis Faktor'!$A:$B,2,FALSE)</f>
        <v>1</v>
      </c>
      <c r="AJ2723" s="14"/>
      <c r="AK2723" s="14" t="str">
        <f>IF(AL2723="Ja","Versandkosten",VLOOKUP(E2723,'Verweis Belegart'!$A$2:$B$9,2,FALSE))</f>
        <v>Hardware</v>
      </c>
      <c r="AL2723" s="14" t="str">
        <f t="shared" si="386"/>
        <v>Nein</v>
      </c>
      <c r="AM2723" s="14" t="str">
        <f t="shared" si="382"/>
        <v>Positiv</v>
      </c>
    </row>
    <row r="2724" spans="1:39" ht="17.25" customHeight="1" x14ac:dyDescent="0.35">
      <c r="A2724" s="17">
        <v>14573082</v>
      </c>
      <c r="B2724" s="2" t="s">
        <v>1989</v>
      </c>
      <c r="C2724" s="1">
        <v>2025001</v>
      </c>
      <c r="D2724" s="1">
        <v>2000731</v>
      </c>
      <c r="E2724" s="2" t="s">
        <v>34</v>
      </c>
      <c r="F2724" s="2" t="s">
        <v>182</v>
      </c>
      <c r="G2724" s="2" t="s">
        <v>66</v>
      </c>
      <c r="H2724" s="2" t="s">
        <v>1239</v>
      </c>
      <c r="I2724" s="2" t="s">
        <v>1240</v>
      </c>
      <c r="J2724" s="2" t="s">
        <v>103</v>
      </c>
      <c r="K2724" s="2" t="s">
        <v>289</v>
      </c>
      <c r="L2724" s="2" t="s">
        <v>818</v>
      </c>
      <c r="M2724" s="2" t="s">
        <v>819</v>
      </c>
      <c r="N2724" s="2" t="s">
        <v>164</v>
      </c>
      <c r="O2724" s="3">
        <v>1</v>
      </c>
      <c r="P2724" s="3">
        <v>273.26979999999998</v>
      </c>
      <c r="Q2724" s="3">
        <v>279</v>
      </c>
      <c r="R2724" s="3">
        <v>279</v>
      </c>
      <c r="S2724" s="3">
        <v>5.7302</v>
      </c>
      <c r="T2724" s="3">
        <v>5.73</v>
      </c>
      <c r="U2724" s="3">
        <v>2.0499999999999998</v>
      </c>
      <c r="V2724" s="2" t="s">
        <v>123</v>
      </c>
      <c r="W2724" s="2" t="s">
        <v>124</v>
      </c>
      <c r="X2724" s="2" t="s">
        <v>44</v>
      </c>
      <c r="Y2724" s="19" t="str">
        <f>VLOOKUP(G2724,'Verweis Kd-Gruppe'!$A$2:$B$8,2,FALSE)</f>
        <v>EXP</v>
      </c>
      <c r="Z2724" s="19" t="str">
        <f>VLOOKUP(J2724,'Verweis Art-Gruppe'!$A$2:$B$15,2,FALSE)</f>
        <v>Geräte</v>
      </c>
      <c r="AA2724" s="19" t="str">
        <f>VLOOKUP(W2724,'Verweis Vertreter'!$A$2:$B$24,2,FALSE)</f>
        <v>Antonio Vuolo</v>
      </c>
      <c r="AB2724" s="12">
        <f t="shared" si="378"/>
        <v>1</v>
      </c>
      <c r="AC2724" s="12">
        <f t="shared" si="383"/>
        <v>273.26979999999998</v>
      </c>
      <c r="AD2724" s="12">
        <f t="shared" si="384"/>
        <v>279</v>
      </c>
      <c r="AE2724" s="12">
        <f t="shared" si="379"/>
        <v>279</v>
      </c>
      <c r="AF2724" s="12">
        <f t="shared" si="380"/>
        <v>5.7302</v>
      </c>
      <c r="AG2724" s="12">
        <f t="shared" si="381"/>
        <v>5.73</v>
      </c>
      <c r="AH2724" s="9">
        <f t="shared" si="385"/>
        <v>2.0537634408602151E-2</v>
      </c>
      <c r="AI2724" s="14">
        <f>VLOOKUP(E2724,'Verweis Faktor'!$A:$B,2,FALSE)</f>
        <v>1</v>
      </c>
      <c r="AJ2724" s="14"/>
      <c r="AK2724" s="14" t="str">
        <f>IF(AL2724="Ja","Versandkosten",VLOOKUP(E2724,'Verweis Belegart'!$A$2:$B$9,2,FALSE))</f>
        <v>Hardware</v>
      </c>
      <c r="AL2724" s="14" t="str">
        <f t="shared" si="386"/>
        <v>Nein</v>
      </c>
      <c r="AM2724" s="14" t="str">
        <f t="shared" si="382"/>
        <v>Positiv</v>
      </c>
    </row>
    <row r="2725" spans="1:39" ht="17.25" customHeight="1" x14ac:dyDescent="0.35">
      <c r="A2725" s="17">
        <v>14573082</v>
      </c>
      <c r="B2725" s="2" t="s">
        <v>1989</v>
      </c>
      <c r="C2725" s="1">
        <v>2025001</v>
      </c>
      <c r="D2725" s="1">
        <v>2000731</v>
      </c>
      <c r="E2725" s="2" t="s">
        <v>34</v>
      </c>
      <c r="F2725" s="2" t="s">
        <v>182</v>
      </c>
      <c r="G2725" s="2" t="s">
        <v>66</v>
      </c>
      <c r="H2725" s="2" t="s">
        <v>1239</v>
      </c>
      <c r="I2725" s="2" t="s">
        <v>1240</v>
      </c>
      <c r="J2725" s="2" t="s">
        <v>103</v>
      </c>
      <c r="K2725" s="2" t="s">
        <v>293</v>
      </c>
      <c r="L2725" s="2" t="s">
        <v>941</v>
      </c>
      <c r="M2725" s="2" t="s">
        <v>942</v>
      </c>
      <c r="N2725" s="2" t="s">
        <v>943</v>
      </c>
      <c r="O2725" s="3">
        <v>1</v>
      </c>
      <c r="P2725" s="3">
        <v>235</v>
      </c>
      <c r="Q2725" s="3">
        <v>255</v>
      </c>
      <c r="R2725" s="3">
        <v>255</v>
      </c>
      <c r="S2725" s="3">
        <v>20</v>
      </c>
      <c r="T2725" s="3">
        <v>20</v>
      </c>
      <c r="U2725" s="3">
        <v>7.84</v>
      </c>
      <c r="V2725" s="2" t="s">
        <v>123</v>
      </c>
      <c r="W2725" s="2" t="s">
        <v>124</v>
      </c>
      <c r="X2725" s="2" t="s">
        <v>44</v>
      </c>
      <c r="Y2725" s="19" t="str">
        <f>VLOOKUP(G2725,'Verweis Kd-Gruppe'!$A$2:$B$8,2,FALSE)</f>
        <v>EXP</v>
      </c>
      <c r="Z2725" s="19" t="str">
        <f>VLOOKUP(J2725,'Verweis Art-Gruppe'!$A$2:$B$15,2,FALSE)</f>
        <v>Geräte</v>
      </c>
      <c r="AA2725" s="19" t="str">
        <f>VLOOKUP(W2725,'Verweis Vertreter'!$A$2:$B$24,2,FALSE)</f>
        <v>Antonio Vuolo</v>
      </c>
      <c r="AB2725" s="12">
        <f t="shared" si="378"/>
        <v>1</v>
      </c>
      <c r="AC2725" s="12">
        <f t="shared" si="383"/>
        <v>235</v>
      </c>
      <c r="AD2725" s="12">
        <f t="shared" si="384"/>
        <v>255</v>
      </c>
      <c r="AE2725" s="12">
        <f t="shared" si="379"/>
        <v>255</v>
      </c>
      <c r="AF2725" s="12">
        <f t="shared" si="380"/>
        <v>20</v>
      </c>
      <c r="AG2725" s="12">
        <f t="shared" si="381"/>
        <v>20</v>
      </c>
      <c r="AH2725" s="9">
        <f t="shared" si="385"/>
        <v>7.8431372549019607E-2</v>
      </c>
      <c r="AI2725" s="14">
        <f>VLOOKUP(E2725,'Verweis Faktor'!$A:$B,2,FALSE)</f>
        <v>1</v>
      </c>
      <c r="AJ2725" s="14"/>
      <c r="AK2725" s="14" t="str">
        <f>IF(AL2725="Ja","Versandkosten",VLOOKUP(E2725,'Verweis Belegart'!$A$2:$B$9,2,FALSE))</f>
        <v>Hardware</v>
      </c>
      <c r="AL2725" s="14" t="str">
        <f t="shared" si="386"/>
        <v>Nein</v>
      </c>
      <c r="AM2725" s="14" t="str">
        <f t="shared" si="382"/>
        <v>Positiv</v>
      </c>
    </row>
    <row r="2726" spans="1:39" ht="17.25" customHeight="1" x14ac:dyDescent="0.35">
      <c r="A2726" s="17">
        <v>14573082</v>
      </c>
      <c r="B2726" s="2" t="s">
        <v>1989</v>
      </c>
      <c r="C2726" s="1">
        <v>2025001</v>
      </c>
      <c r="D2726" s="1">
        <v>2000731</v>
      </c>
      <c r="E2726" s="2" t="s">
        <v>34</v>
      </c>
      <c r="F2726" s="2" t="s">
        <v>182</v>
      </c>
      <c r="G2726" s="2" t="s">
        <v>66</v>
      </c>
      <c r="H2726" s="2" t="s">
        <v>1239</v>
      </c>
      <c r="I2726" s="2" t="s">
        <v>1240</v>
      </c>
      <c r="J2726" s="2" t="s">
        <v>103</v>
      </c>
      <c r="K2726" s="2" t="s">
        <v>296</v>
      </c>
      <c r="L2726" s="2" t="s">
        <v>331</v>
      </c>
      <c r="M2726" s="2" t="s">
        <v>332</v>
      </c>
      <c r="N2726" s="2" t="s">
        <v>333</v>
      </c>
      <c r="O2726" s="3">
        <v>1</v>
      </c>
      <c r="P2726" s="3">
        <v>826.48779999999999</v>
      </c>
      <c r="Q2726" s="3">
        <v>775</v>
      </c>
      <c r="R2726" s="3">
        <v>775</v>
      </c>
      <c r="S2726" s="3">
        <v>-51.4878</v>
      </c>
      <c r="T2726" s="3">
        <v>-51.49</v>
      </c>
      <c r="U2726" s="3">
        <v>-6.64</v>
      </c>
      <c r="V2726" s="2" t="s">
        <v>123</v>
      </c>
      <c r="W2726" s="2" t="s">
        <v>124</v>
      </c>
      <c r="X2726" s="2" t="s">
        <v>44</v>
      </c>
      <c r="Y2726" s="19" t="str">
        <f>VLOOKUP(G2726,'Verweis Kd-Gruppe'!$A$2:$B$8,2,FALSE)</f>
        <v>EXP</v>
      </c>
      <c r="Z2726" s="19" t="str">
        <f>VLOOKUP(J2726,'Verweis Art-Gruppe'!$A$2:$B$15,2,FALSE)</f>
        <v>Geräte</v>
      </c>
      <c r="AA2726" s="19" t="str">
        <f>VLOOKUP(W2726,'Verweis Vertreter'!$A$2:$B$24,2,FALSE)</f>
        <v>Antonio Vuolo</v>
      </c>
      <c r="AB2726" s="12">
        <f t="shared" si="378"/>
        <v>1</v>
      </c>
      <c r="AC2726" s="12">
        <f t="shared" si="383"/>
        <v>826.48779999999999</v>
      </c>
      <c r="AD2726" s="12">
        <f t="shared" si="384"/>
        <v>775</v>
      </c>
      <c r="AE2726" s="12">
        <f t="shared" si="379"/>
        <v>775</v>
      </c>
      <c r="AF2726" s="12">
        <f t="shared" si="380"/>
        <v>-51.4878</v>
      </c>
      <c r="AG2726" s="12">
        <f t="shared" si="381"/>
        <v>-51.49</v>
      </c>
      <c r="AH2726" s="9">
        <f t="shared" si="385"/>
        <v>-6.6438709677419355E-2</v>
      </c>
      <c r="AI2726" s="14">
        <f>VLOOKUP(E2726,'Verweis Faktor'!$A:$B,2,FALSE)</f>
        <v>1</v>
      </c>
      <c r="AJ2726" s="14"/>
      <c r="AK2726" s="14" t="str">
        <f>IF(AL2726="Ja","Versandkosten",VLOOKUP(E2726,'Verweis Belegart'!$A$2:$B$9,2,FALSE))</f>
        <v>Hardware</v>
      </c>
      <c r="AL2726" s="14" t="str">
        <f t="shared" si="386"/>
        <v>Nein</v>
      </c>
      <c r="AM2726" s="14" t="str">
        <f t="shared" si="382"/>
        <v>Negativ</v>
      </c>
    </row>
    <row r="2727" spans="1:39" ht="17.25" customHeight="1" x14ac:dyDescent="0.35">
      <c r="A2727" s="17">
        <v>14573082</v>
      </c>
      <c r="B2727" s="2" t="s">
        <v>1989</v>
      </c>
      <c r="C2727" s="1">
        <v>2025001</v>
      </c>
      <c r="D2727" s="1">
        <v>2000731</v>
      </c>
      <c r="E2727" s="2" t="s">
        <v>34</v>
      </c>
      <c r="F2727" s="2" t="s">
        <v>182</v>
      </c>
      <c r="G2727" s="2" t="s">
        <v>66</v>
      </c>
      <c r="H2727" s="2" t="s">
        <v>1239</v>
      </c>
      <c r="I2727" s="2" t="s">
        <v>1240</v>
      </c>
      <c r="J2727" s="2" t="s">
        <v>304</v>
      </c>
      <c r="K2727" s="2" t="s">
        <v>299</v>
      </c>
      <c r="L2727" s="2" t="s">
        <v>336</v>
      </c>
      <c r="M2727" s="2" t="s">
        <v>337</v>
      </c>
      <c r="N2727" s="2" t="s">
        <v>338</v>
      </c>
      <c r="O2727" s="3">
        <v>3</v>
      </c>
      <c r="P2727" s="3">
        <v>16.25</v>
      </c>
      <c r="Q2727" s="3">
        <v>19.2</v>
      </c>
      <c r="R2727" s="3">
        <v>57.6</v>
      </c>
      <c r="S2727" s="3">
        <v>2.95</v>
      </c>
      <c r="T2727" s="3">
        <v>8.85</v>
      </c>
      <c r="U2727" s="3">
        <v>15.36</v>
      </c>
      <c r="V2727" s="2" t="s">
        <v>123</v>
      </c>
      <c r="W2727" s="2" t="s">
        <v>124</v>
      </c>
      <c r="X2727" s="2" t="s">
        <v>44</v>
      </c>
      <c r="Y2727" s="19" t="str">
        <f>VLOOKUP(G2727,'Verweis Kd-Gruppe'!$A$2:$B$8,2,FALSE)</f>
        <v>EXP</v>
      </c>
      <c r="Z2727" s="19" t="str">
        <f>VLOOKUP(J2727,'Verweis Art-Gruppe'!$A$2:$B$15,2,FALSE)</f>
        <v>Zubehör</v>
      </c>
      <c r="AA2727" s="19" t="str">
        <f>VLOOKUP(W2727,'Verweis Vertreter'!$A$2:$B$24,2,FALSE)</f>
        <v>Antonio Vuolo</v>
      </c>
      <c r="AB2727" s="12">
        <f t="shared" si="378"/>
        <v>3</v>
      </c>
      <c r="AC2727" s="12">
        <f t="shared" si="383"/>
        <v>16.25</v>
      </c>
      <c r="AD2727" s="12">
        <f t="shared" si="384"/>
        <v>19.2</v>
      </c>
      <c r="AE2727" s="12">
        <f t="shared" si="379"/>
        <v>57.6</v>
      </c>
      <c r="AF2727" s="12">
        <f t="shared" si="380"/>
        <v>2.95</v>
      </c>
      <c r="AG2727" s="12">
        <f t="shared" si="381"/>
        <v>8.85</v>
      </c>
      <c r="AH2727" s="9">
        <f t="shared" si="385"/>
        <v>0.15364583333333331</v>
      </c>
      <c r="AI2727" s="14">
        <f>VLOOKUP(E2727,'Verweis Faktor'!$A:$B,2,FALSE)</f>
        <v>1</v>
      </c>
      <c r="AJ2727" s="14"/>
      <c r="AK2727" s="14" t="str">
        <f>IF(AL2727="Ja","Versandkosten",VLOOKUP(E2727,'Verweis Belegart'!$A$2:$B$9,2,FALSE))</f>
        <v>Hardware</v>
      </c>
      <c r="AL2727" s="14" t="str">
        <f t="shared" si="386"/>
        <v>Nein</v>
      </c>
      <c r="AM2727" s="14" t="str">
        <f t="shared" si="382"/>
        <v>Positiv</v>
      </c>
    </row>
    <row r="2728" spans="1:39" ht="17.25" customHeight="1" x14ac:dyDescent="0.35">
      <c r="A2728" s="17">
        <v>14573082</v>
      </c>
      <c r="B2728" s="2" t="s">
        <v>1989</v>
      </c>
      <c r="C2728" s="1">
        <v>2025001</v>
      </c>
      <c r="D2728" s="1">
        <v>2000731</v>
      </c>
      <c r="E2728" s="2" t="s">
        <v>34</v>
      </c>
      <c r="F2728" s="2" t="s">
        <v>182</v>
      </c>
      <c r="G2728" s="2" t="s">
        <v>66</v>
      </c>
      <c r="H2728" s="2" t="s">
        <v>1239</v>
      </c>
      <c r="I2728" s="2" t="s">
        <v>1240</v>
      </c>
      <c r="J2728" s="2" t="s">
        <v>103</v>
      </c>
      <c r="K2728" s="2" t="s">
        <v>300</v>
      </c>
      <c r="L2728" s="2" t="s">
        <v>631</v>
      </c>
      <c r="M2728" s="2" t="s">
        <v>632</v>
      </c>
      <c r="N2728" s="2" t="s">
        <v>379</v>
      </c>
      <c r="O2728" s="3">
        <v>1</v>
      </c>
      <c r="P2728" s="3">
        <v>417</v>
      </c>
      <c r="Q2728" s="3">
        <v>438</v>
      </c>
      <c r="R2728" s="3">
        <v>438</v>
      </c>
      <c r="S2728" s="3">
        <v>21</v>
      </c>
      <c r="T2728" s="3">
        <v>21</v>
      </c>
      <c r="U2728" s="3">
        <v>4.79</v>
      </c>
      <c r="V2728" s="2" t="s">
        <v>123</v>
      </c>
      <c r="W2728" s="2" t="s">
        <v>124</v>
      </c>
      <c r="X2728" s="2" t="s">
        <v>44</v>
      </c>
      <c r="Y2728" s="19" t="str">
        <f>VLOOKUP(G2728,'Verweis Kd-Gruppe'!$A$2:$B$8,2,FALSE)</f>
        <v>EXP</v>
      </c>
      <c r="Z2728" s="19" t="str">
        <f>VLOOKUP(J2728,'Verweis Art-Gruppe'!$A$2:$B$15,2,FALSE)</f>
        <v>Geräte</v>
      </c>
      <c r="AA2728" s="19" t="str">
        <f>VLOOKUP(W2728,'Verweis Vertreter'!$A$2:$B$24,2,FALSE)</f>
        <v>Antonio Vuolo</v>
      </c>
      <c r="AB2728" s="12">
        <f t="shared" si="378"/>
        <v>1</v>
      </c>
      <c r="AC2728" s="12">
        <f t="shared" si="383"/>
        <v>417</v>
      </c>
      <c r="AD2728" s="12">
        <f t="shared" si="384"/>
        <v>438</v>
      </c>
      <c r="AE2728" s="12">
        <f t="shared" si="379"/>
        <v>438</v>
      </c>
      <c r="AF2728" s="12">
        <f t="shared" si="380"/>
        <v>21</v>
      </c>
      <c r="AG2728" s="12">
        <f t="shared" si="381"/>
        <v>21</v>
      </c>
      <c r="AH2728" s="9">
        <f t="shared" si="385"/>
        <v>4.7945205479452052E-2</v>
      </c>
      <c r="AI2728" s="14">
        <f>VLOOKUP(E2728,'Verweis Faktor'!$A:$B,2,FALSE)</f>
        <v>1</v>
      </c>
      <c r="AJ2728" s="14"/>
      <c r="AK2728" s="14" t="str">
        <f>IF(AL2728="Ja","Versandkosten",VLOOKUP(E2728,'Verweis Belegart'!$A$2:$B$9,2,FALSE))</f>
        <v>Hardware</v>
      </c>
      <c r="AL2728" s="14" t="str">
        <f t="shared" si="386"/>
        <v>Nein</v>
      </c>
      <c r="AM2728" s="14" t="str">
        <f t="shared" si="382"/>
        <v>Positiv</v>
      </c>
    </row>
    <row r="2729" spans="1:39" ht="17.25" customHeight="1" x14ac:dyDescent="0.35">
      <c r="A2729" s="17">
        <v>14573082</v>
      </c>
      <c r="B2729" s="2" t="s">
        <v>1989</v>
      </c>
      <c r="C2729" s="1">
        <v>2025001</v>
      </c>
      <c r="D2729" s="1">
        <v>2000731</v>
      </c>
      <c r="E2729" s="2" t="s">
        <v>34</v>
      </c>
      <c r="F2729" s="2" t="s">
        <v>182</v>
      </c>
      <c r="G2729" s="2" t="s">
        <v>66</v>
      </c>
      <c r="H2729" s="2" t="s">
        <v>1239</v>
      </c>
      <c r="I2729" s="2" t="s">
        <v>1240</v>
      </c>
      <c r="J2729" s="2" t="s">
        <v>103</v>
      </c>
      <c r="K2729" s="2" t="s">
        <v>301</v>
      </c>
      <c r="L2729" s="2" t="s">
        <v>1698</v>
      </c>
      <c r="M2729" s="2" t="s">
        <v>1699</v>
      </c>
      <c r="N2729" s="2" t="s">
        <v>1040</v>
      </c>
      <c r="O2729" s="3">
        <v>1</v>
      </c>
      <c r="P2729" s="3">
        <v>1127.0915</v>
      </c>
      <c r="Q2729" s="3">
        <v>1105</v>
      </c>
      <c r="R2729" s="3">
        <v>1105</v>
      </c>
      <c r="S2729" s="3">
        <v>-22.0915</v>
      </c>
      <c r="T2729" s="3">
        <v>-22.09</v>
      </c>
      <c r="U2729" s="3">
        <v>-1.99</v>
      </c>
      <c r="V2729" s="2" t="s">
        <v>123</v>
      </c>
      <c r="W2729" s="2" t="s">
        <v>124</v>
      </c>
      <c r="X2729" s="2" t="s">
        <v>44</v>
      </c>
      <c r="Y2729" s="19" t="str">
        <f>VLOOKUP(G2729,'Verweis Kd-Gruppe'!$A$2:$B$8,2,FALSE)</f>
        <v>EXP</v>
      </c>
      <c r="Z2729" s="19" t="str">
        <f>VLOOKUP(J2729,'Verweis Art-Gruppe'!$A$2:$B$15,2,FALSE)</f>
        <v>Geräte</v>
      </c>
      <c r="AA2729" s="19" t="str">
        <f>VLOOKUP(W2729,'Verweis Vertreter'!$A$2:$B$24,2,FALSE)</f>
        <v>Antonio Vuolo</v>
      </c>
      <c r="AB2729" s="12">
        <f t="shared" si="378"/>
        <v>1</v>
      </c>
      <c r="AC2729" s="12">
        <f t="shared" si="383"/>
        <v>1127.0915</v>
      </c>
      <c r="AD2729" s="12">
        <f t="shared" si="384"/>
        <v>1105</v>
      </c>
      <c r="AE2729" s="12">
        <f t="shared" si="379"/>
        <v>1105</v>
      </c>
      <c r="AF2729" s="12">
        <f t="shared" si="380"/>
        <v>-22.0915</v>
      </c>
      <c r="AG2729" s="12">
        <f t="shared" si="381"/>
        <v>-22.09</v>
      </c>
      <c r="AH2729" s="9">
        <f t="shared" si="385"/>
        <v>-1.9990950226244343E-2</v>
      </c>
      <c r="AI2729" s="14">
        <f>VLOOKUP(E2729,'Verweis Faktor'!$A:$B,2,FALSE)</f>
        <v>1</v>
      </c>
      <c r="AJ2729" s="14"/>
      <c r="AK2729" s="14" t="str">
        <f>IF(AL2729="Ja","Versandkosten",VLOOKUP(E2729,'Verweis Belegart'!$A$2:$B$9,2,FALSE))</f>
        <v>Hardware</v>
      </c>
      <c r="AL2729" s="14" t="str">
        <f t="shared" si="386"/>
        <v>Nein</v>
      </c>
      <c r="AM2729" s="14" t="str">
        <f t="shared" si="382"/>
        <v>Negativ</v>
      </c>
    </row>
    <row r="2730" spans="1:39" ht="17.25" customHeight="1" x14ac:dyDescent="0.35">
      <c r="A2730" s="17">
        <v>14573082</v>
      </c>
      <c r="B2730" s="2" t="s">
        <v>1989</v>
      </c>
      <c r="C2730" s="1">
        <v>2025001</v>
      </c>
      <c r="D2730" s="1">
        <v>2000731</v>
      </c>
      <c r="E2730" s="2" t="s">
        <v>34</v>
      </c>
      <c r="F2730" s="2" t="s">
        <v>182</v>
      </c>
      <c r="G2730" s="2" t="s">
        <v>66</v>
      </c>
      <c r="H2730" s="2" t="s">
        <v>1239</v>
      </c>
      <c r="I2730" s="2" t="s">
        <v>1240</v>
      </c>
      <c r="J2730" s="2" t="s">
        <v>103</v>
      </c>
      <c r="K2730" s="2" t="s">
        <v>304</v>
      </c>
      <c r="L2730" s="2" t="s">
        <v>1016</v>
      </c>
      <c r="M2730" s="2" t="s">
        <v>1017</v>
      </c>
      <c r="N2730" s="2" t="s">
        <v>506</v>
      </c>
      <c r="O2730" s="3">
        <v>1</v>
      </c>
      <c r="P2730" s="3">
        <v>240.00970000000001</v>
      </c>
      <c r="Q2730" s="3">
        <v>244</v>
      </c>
      <c r="R2730" s="3">
        <v>244</v>
      </c>
      <c r="S2730" s="3">
        <v>3.9903</v>
      </c>
      <c r="T2730" s="3">
        <v>3.99</v>
      </c>
      <c r="U2730" s="3">
        <v>1.63</v>
      </c>
      <c r="V2730" s="2" t="s">
        <v>123</v>
      </c>
      <c r="W2730" s="2" t="s">
        <v>124</v>
      </c>
      <c r="X2730" s="2" t="s">
        <v>44</v>
      </c>
      <c r="Y2730" s="19" t="str">
        <f>VLOOKUP(G2730,'Verweis Kd-Gruppe'!$A$2:$B$8,2,FALSE)</f>
        <v>EXP</v>
      </c>
      <c r="Z2730" s="19" t="str">
        <f>VLOOKUP(J2730,'Verweis Art-Gruppe'!$A$2:$B$15,2,FALSE)</f>
        <v>Geräte</v>
      </c>
      <c r="AA2730" s="19" t="str">
        <f>VLOOKUP(W2730,'Verweis Vertreter'!$A$2:$B$24,2,FALSE)</f>
        <v>Antonio Vuolo</v>
      </c>
      <c r="AB2730" s="12">
        <f t="shared" si="378"/>
        <v>1</v>
      </c>
      <c r="AC2730" s="12">
        <f t="shared" si="383"/>
        <v>240.00970000000001</v>
      </c>
      <c r="AD2730" s="12">
        <f t="shared" si="384"/>
        <v>244</v>
      </c>
      <c r="AE2730" s="12">
        <f t="shared" si="379"/>
        <v>244</v>
      </c>
      <c r="AF2730" s="12">
        <f t="shared" si="380"/>
        <v>3.9903</v>
      </c>
      <c r="AG2730" s="12">
        <f t="shared" si="381"/>
        <v>3.99</v>
      </c>
      <c r="AH2730" s="9">
        <f t="shared" si="385"/>
        <v>1.6352459016393442E-2</v>
      </c>
      <c r="AI2730" s="14">
        <f>VLOOKUP(E2730,'Verweis Faktor'!$A:$B,2,FALSE)</f>
        <v>1</v>
      </c>
      <c r="AJ2730" s="14"/>
      <c r="AK2730" s="14" t="str">
        <f>IF(AL2730="Ja","Versandkosten",VLOOKUP(E2730,'Verweis Belegart'!$A$2:$B$9,2,FALSE))</f>
        <v>Hardware</v>
      </c>
      <c r="AL2730" s="14" t="str">
        <f t="shared" si="386"/>
        <v>Nein</v>
      </c>
      <c r="AM2730" s="14" t="str">
        <f t="shared" si="382"/>
        <v>Positiv</v>
      </c>
    </row>
    <row r="2731" spans="1:39" ht="17.25" customHeight="1" x14ac:dyDescent="0.35">
      <c r="A2731" s="17">
        <v>14573082</v>
      </c>
      <c r="B2731" s="2" t="s">
        <v>1989</v>
      </c>
      <c r="C2731" s="1">
        <v>2025001</v>
      </c>
      <c r="D2731" s="1">
        <v>2000731</v>
      </c>
      <c r="E2731" s="2" t="s">
        <v>34</v>
      </c>
      <c r="F2731" s="2" t="s">
        <v>182</v>
      </c>
      <c r="G2731" s="2" t="s">
        <v>66</v>
      </c>
      <c r="H2731" s="2" t="s">
        <v>1239</v>
      </c>
      <c r="I2731" s="2" t="s">
        <v>1240</v>
      </c>
      <c r="J2731" s="2" t="s">
        <v>103</v>
      </c>
      <c r="K2731" s="2" t="s">
        <v>307</v>
      </c>
      <c r="L2731" s="2" t="s">
        <v>1106</v>
      </c>
      <c r="M2731" s="2" t="s">
        <v>1107</v>
      </c>
      <c r="N2731" s="2" t="s">
        <v>655</v>
      </c>
      <c r="O2731" s="3">
        <v>1</v>
      </c>
      <c r="P2731" s="3">
        <v>246.17310000000001</v>
      </c>
      <c r="Q2731" s="3">
        <v>267</v>
      </c>
      <c r="R2731" s="3">
        <v>267</v>
      </c>
      <c r="S2731" s="3">
        <v>20.826899999999998</v>
      </c>
      <c r="T2731" s="3">
        <v>20.83</v>
      </c>
      <c r="U2731" s="3">
        <v>7.8</v>
      </c>
      <c r="V2731" s="2" t="s">
        <v>123</v>
      </c>
      <c r="W2731" s="2" t="s">
        <v>124</v>
      </c>
      <c r="X2731" s="2" t="s">
        <v>44</v>
      </c>
      <c r="Y2731" s="19" t="str">
        <f>VLOOKUP(G2731,'Verweis Kd-Gruppe'!$A$2:$B$8,2,FALSE)</f>
        <v>EXP</v>
      </c>
      <c r="Z2731" s="19" t="str">
        <f>VLOOKUP(J2731,'Verweis Art-Gruppe'!$A$2:$B$15,2,FALSE)</f>
        <v>Geräte</v>
      </c>
      <c r="AA2731" s="19" t="str">
        <f>VLOOKUP(W2731,'Verweis Vertreter'!$A$2:$B$24,2,FALSE)</f>
        <v>Antonio Vuolo</v>
      </c>
      <c r="AB2731" s="12">
        <f t="shared" si="378"/>
        <v>1</v>
      </c>
      <c r="AC2731" s="12">
        <f t="shared" si="383"/>
        <v>246.17310000000001</v>
      </c>
      <c r="AD2731" s="12">
        <f t="shared" si="384"/>
        <v>267</v>
      </c>
      <c r="AE2731" s="12">
        <f t="shared" si="379"/>
        <v>267</v>
      </c>
      <c r="AF2731" s="12">
        <f t="shared" si="380"/>
        <v>20.826899999999998</v>
      </c>
      <c r="AG2731" s="12">
        <f t="shared" si="381"/>
        <v>20.83</v>
      </c>
      <c r="AH2731" s="9">
        <f t="shared" si="385"/>
        <v>7.8014981273408238E-2</v>
      </c>
      <c r="AI2731" s="14">
        <f>VLOOKUP(E2731,'Verweis Faktor'!$A:$B,2,FALSE)</f>
        <v>1</v>
      </c>
      <c r="AJ2731" s="14"/>
      <c r="AK2731" s="14" t="str">
        <f>IF(AL2731="Ja","Versandkosten",VLOOKUP(E2731,'Verweis Belegart'!$A$2:$B$9,2,FALSE))</f>
        <v>Hardware</v>
      </c>
      <c r="AL2731" s="14" t="str">
        <f t="shared" si="386"/>
        <v>Nein</v>
      </c>
      <c r="AM2731" s="14" t="str">
        <f t="shared" si="382"/>
        <v>Positiv</v>
      </c>
    </row>
    <row r="2732" spans="1:39" ht="17.25" customHeight="1" x14ac:dyDescent="0.35">
      <c r="A2732" s="17">
        <v>14573082</v>
      </c>
      <c r="B2732" s="2" t="s">
        <v>1989</v>
      </c>
      <c r="C2732" s="1">
        <v>2025001</v>
      </c>
      <c r="D2732" s="1">
        <v>2000731</v>
      </c>
      <c r="E2732" s="2" t="s">
        <v>34</v>
      </c>
      <c r="F2732" s="2" t="s">
        <v>182</v>
      </c>
      <c r="G2732" s="2" t="s">
        <v>66</v>
      </c>
      <c r="H2732" s="2" t="s">
        <v>1239</v>
      </c>
      <c r="I2732" s="2" t="s">
        <v>1240</v>
      </c>
      <c r="J2732" s="2" t="s">
        <v>103</v>
      </c>
      <c r="K2732" s="2" t="s">
        <v>311</v>
      </c>
      <c r="L2732" s="2" t="s">
        <v>1140</v>
      </c>
      <c r="M2732" s="2" t="s">
        <v>1141</v>
      </c>
      <c r="N2732" s="2" t="s">
        <v>1142</v>
      </c>
      <c r="O2732" s="3">
        <v>1</v>
      </c>
      <c r="P2732" s="3">
        <v>93</v>
      </c>
      <c r="Q2732" s="3">
        <v>89</v>
      </c>
      <c r="R2732" s="3">
        <v>89</v>
      </c>
      <c r="S2732" s="3">
        <v>-4</v>
      </c>
      <c r="T2732" s="3">
        <v>-4</v>
      </c>
      <c r="U2732" s="3">
        <v>-4.49</v>
      </c>
      <c r="V2732" s="2" t="s">
        <v>123</v>
      </c>
      <c r="W2732" s="2" t="s">
        <v>124</v>
      </c>
      <c r="X2732" s="2" t="s">
        <v>44</v>
      </c>
      <c r="Y2732" s="19" t="str">
        <f>VLOOKUP(G2732,'Verweis Kd-Gruppe'!$A$2:$B$8,2,FALSE)</f>
        <v>EXP</v>
      </c>
      <c r="Z2732" s="19" t="str">
        <f>VLOOKUP(J2732,'Verweis Art-Gruppe'!$A$2:$B$15,2,FALSE)</f>
        <v>Geräte</v>
      </c>
      <c r="AA2732" s="19" t="str">
        <f>VLOOKUP(W2732,'Verweis Vertreter'!$A$2:$B$24,2,FALSE)</f>
        <v>Antonio Vuolo</v>
      </c>
      <c r="AB2732" s="12">
        <f t="shared" si="378"/>
        <v>1</v>
      </c>
      <c r="AC2732" s="12">
        <f t="shared" si="383"/>
        <v>93</v>
      </c>
      <c r="AD2732" s="12">
        <f t="shared" si="384"/>
        <v>89</v>
      </c>
      <c r="AE2732" s="12">
        <f t="shared" si="379"/>
        <v>89</v>
      </c>
      <c r="AF2732" s="12">
        <f t="shared" si="380"/>
        <v>-4</v>
      </c>
      <c r="AG2732" s="12">
        <f t="shared" si="381"/>
        <v>-4</v>
      </c>
      <c r="AH2732" s="9">
        <f t="shared" si="385"/>
        <v>-4.49438202247191E-2</v>
      </c>
      <c r="AI2732" s="14">
        <f>VLOOKUP(E2732,'Verweis Faktor'!$A:$B,2,FALSE)</f>
        <v>1</v>
      </c>
      <c r="AJ2732" s="14"/>
      <c r="AK2732" s="14" t="str">
        <f>IF(AL2732="Ja","Versandkosten",VLOOKUP(E2732,'Verweis Belegart'!$A$2:$B$9,2,FALSE))</f>
        <v>Hardware</v>
      </c>
      <c r="AL2732" s="14" t="str">
        <f t="shared" si="386"/>
        <v>Nein</v>
      </c>
      <c r="AM2732" s="14" t="str">
        <f t="shared" si="382"/>
        <v>Negativ</v>
      </c>
    </row>
    <row r="2733" spans="1:39" ht="17.25" customHeight="1" x14ac:dyDescent="0.35">
      <c r="A2733" s="17">
        <v>14573082</v>
      </c>
      <c r="B2733" s="2" t="s">
        <v>1989</v>
      </c>
      <c r="C2733" s="1">
        <v>2025001</v>
      </c>
      <c r="D2733" s="1">
        <v>2000731</v>
      </c>
      <c r="E2733" s="2" t="s">
        <v>34</v>
      </c>
      <c r="F2733" s="2" t="s">
        <v>182</v>
      </c>
      <c r="G2733" s="2" t="s">
        <v>66</v>
      </c>
      <c r="H2733" s="2" t="s">
        <v>1239</v>
      </c>
      <c r="I2733" s="2" t="s">
        <v>1240</v>
      </c>
      <c r="J2733" s="2" t="s">
        <v>103</v>
      </c>
      <c r="K2733" s="2" t="s">
        <v>478</v>
      </c>
      <c r="L2733" s="2" t="s">
        <v>970</v>
      </c>
      <c r="M2733" s="2" t="s">
        <v>971</v>
      </c>
      <c r="N2733" s="2" t="s">
        <v>943</v>
      </c>
      <c r="O2733" s="3">
        <v>1</v>
      </c>
      <c r="P2733" s="3">
        <v>235</v>
      </c>
      <c r="Q2733" s="3">
        <v>255</v>
      </c>
      <c r="R2733" s="3">
        <v>255</v>
      </c>
      <c r="S2733" s="3">
        <v>20</v>
      </c>
      <c r="T2733" s="3">
        <v>20</v>
      </c>
      <c r="U2733" s="3">
        <v>7.84</v>
      </c>
      <c r="V2733" s="2" t="s">
        <v>123</v>
      </c>
      <c r="W2733" s="2" t="s">
        <v>124</v>
      </c>
      <c r="X2733" s="2" t="s">
        <v>44</v>
      </c>
      <c r="Y2733" s="19" t="str">
        <f>VLOOKUP(G2733,'Verweis Kd-Gruppe'!$A$2:$B$8,2,FALSE)</f>
        <v>EXP</v>
      </c>
      <c r="Z2733" s="19" t="str">
        <f>VLOOKUP(J2733,'Verweis Art-Gruppe'!$A$2:$B$15,2,FALSE)</f>
        <v>Geräte</v>
      </c>
      <c r="AA2733" s="19" t="str">
        <f>VLOOKUP(W2733,'Verweis Vertreter'!$A$2:$B$24,2,FALSE)</f>
        <v>Antonio Vuolo</v>
      </c>
      <c r="AB2733" s="12">
        <f t="shared" si="378"/>
        <v>1</v>
      </c>
      <c r="AC2733" s="12">
        <f t="shared" si="383"/>
        <v>235</v>
      </c>
      <c r="AD2733" s="12">
        <f t="shared" si="384"/>
        <v>255</v>
      </c>
      <c r="AE2733" s="12">
        <f t="shared" si="379"/>
        <v>255</v>
      </c>
      <c r="AF2733" s="12">
        <f t="shared" si="380"/>
        <v>20</v>
      </c>
      <c r="AG2733" s="12">
        <f t="shared" si="381"/>
        <v>20</v>
      </c>
      <c r="AH2733" s="9">
        <f t="shared" si="385"/>
        <v>7.8431372549019607E-2</v>
      </c>
      <c r="AI2733" s="14">
        <f>VLOOKUP(E2733,'Verweis Faktor'!$A:$B,2,FALSE)</f>
        <v>1</v>
      </c>
      <c r="AJ2733" s="14"/>
      <c r="AK2733" s="14" t="str">
        <f>IF(AL2733="Ja","Versandkosten",VLOOKUP(E2733,'Verweis Belegart'!$A$2:$B$9,2,FALSE))</f>
        <v>Hardware</v>
      </c>
      <c r="AL2733" s="14" t="str">
        <f t="shared" si="386"/>
        <v>Nein</v>
      </c>
      <c r="AM2733" s="14" t="str">
        <f t="shared" si="382"/>
        <v>Positiv</v>
      </c>
    </row>
    <row r="2734" spans="1:39" ht="17.25" customHeight="1" x14ac:dyDescent="0.35">
      <c r="A2734" s="17">
        <v>14573082</v>
      </c>
      <c r="B2734" s="2" t="s">
        <v>1989</v>
      </c>
      <c r="C2734" s="1">
        <v>2025001</v>
      </c>
      <c r="D2734" s="1">
        <v>2000731</v>
      </c>
      <c r="E2734" s="2" t="s">
        <v>34</v>
      </c>
      <c r="F2734" s="2" t="s">
        <v>182</v>
      </c>
      <c r="G2734" s="2" t="s">
        <v>66</v>
      </c>
      <c r="H2734" s="2" t="s">
        <v>1239</v>
      </c>
      <c r="I2734" s="2" t="s">
        <v>1240</v>
      </c>
      <c r="J2734" s="2" t="s">
        <v>304</v>
      </c>
      <c r="K2734" s="2" t="s">
        <v>482</v>
      </c>
      <c r="L2734" s="2" t="s">
        <v>2000</v>
      </c>
      <c r="M2734" s="2" t="s">
        <v>2001</v>
      </c>
      <c r="N2734" s="2" t="s">
        <v>2002</v>
      </c>
      <c r="O2734" s="3">
        <v>1</v>
      </c>
      <c r="P2734" s="3">
        <v>105.3721</v>
      </c>
      <c r="Q2734" s="3">
        <v>120</v>
      </c>
      <c r="R2734" s="3">
        <v>120</v>
      </c>
      <c r="S2734" s="3">
        <v>14.6279</v>
      </c>
      <c r="T2734" s="3">
        <v>14.63</v>
      </c>
      <c r="U2734" s="3">
        <v>12.18</v>
      </c>
      <c r="V2734" s="2" t="s">
        <v>123</v>
      </c>
      <c r="W2734" s="2" t="s">
        <v>124</v>
      </c>
      <c r="X2734" s="2" t="s">
        <v>44</v>
      </c>
      <c r="Y2734" s="19" t="str">
        <f>VLOOKUP(G2734,'Verweis Kd-Gruppe'!$A$2:$B$8,2,FALSE)</f>
        <v>EXP</v>
      </c>
      <c r="Z2734" s="19" t="str">
        <f>VLOOKUP(J2734,'Verweis Art-Gruppe'!$A$2:$B$15,2,FALSE)</f>
        <v>Zubehör</v>
      </c>
      <c r="AA2734" s="19" t="str">
        <f>VLOOKUP(W2734,'Verweis Vertreter'!$A$2:$B$24,2,FALSE)</f>
        <v>Antonio Vuolo</v>
      </c>
      <c r="AB2734" s="12">
        <f t="shared" si="378"/>
        <v>1</v>
      </c>
      <c r="AC2734" s="12">
        <f t="shared" si="383"/>
        <v>105.3721</v>
      </c>
      <c r="AD2734" s="12">
        <f t="shared" si="384"/>
        <v>120</v>
      </c>
      <c r="AE2734" s="12">
        <f t="shared" si="379"/>
        <v>120</v>
      </c>
      <c r="AF2734" s="12">
        <f t="shared" si="380"/>
        <v>14.6279</v>
      </c>
      <c r="AG2734" s="12">
        <f t="shared" si="381"/>
        <v>14.63</v>
      </c>
      <c r="AH2734" s="9">
        <f t="shared" si="385"/>
        <v>0.12191666666666667</v>
      </c>
      <c r="AI2734" s="14">
        <f>VLOOKUP(E2734,'Verweis Faktor'!$A:$B,2,FALSE)</f>
        <v>1</v>
      </c>
      <c r="AJ2734" s="14"/>
      <c r="AK2734" s="14" t="str">
        <f>IF(AL2734="Ja","Versandkosten",VLOOKUP(E2734,'Verweis Belegart'!$A$2:$B$9,2,FALSE))</f>
        <v>Hardware</v>
      </c>
      <c r="AL2734" s="14" t="str">
        <f t="shared" si="386"/>
        <v>Nein</v>
      </c>
      <c r="AM2734" s="14" t="str">
        <f t="shared" si="382"/>
        <v>Positiv</v>
      </c>
    </row>
    <row r="2735" spans="1:39" ht="17.25" customHeight="1" x14ac:dyDescent="0.35">
      <c r="A2735" s="17">
        <v>14573082</v>
      </c>
      <c r="B2735" s="2" t="s">
        <v>1989</v>
      </c>
      <c r="C2735" s="1">
        <v>2025001</v>
      </c>
      <c r="D2735" s="1">
        <v>2000731</v>
      </c>
      <c r="E2735" s="2" t="s">
        <v>34</v>
      </c>
      <c r="F2735" s="2" t="s">
        <v>182</v>
      </c>
      <c r="G2735" s="2" t="s">
        <v>66</v>
      </c>
      <c r="H2735" s="2" t="s">
        <v>1239</v>
      </c>
      <c r="I2735" s="2" t="s">
        <v>1240</v>
      </c>
      <c r="J2735" s="2" t="s">
        <v>304</v>
      </c>
      <c r="K2735" s="2" t="s">
        <v>485</v>
      </c>
      <c r="L2735" s="2" t="s">
        <v>211</v>
      </c>
      <c r="M2735" s="2" t="s">
        <v>212</v>
      </c>
      <c r="N2735" s="2" t="s">
        <v>213</v>
      </c>
      <c r="O2735" s="3">
        <v>1</v>
      </c>
      <c r="P2735" s="3">
        <v>16.010000000000002</v>
      </c>
      <c r="Q2735" s="3">
        <v>18.5</v>
      </c>
      <c r="R2735" s="3">
        <v>18.5</v>
      </c>
      <c r="S2735" s="3">
        <v>2.4900000000000002</v>
      </c>
      <c r="T2735" s="3">
        <v>2.4900000000000002</v>
      </c>
      <c r="U2735" s="3">
        <v>13.45</v>
      </c>
      <c r="V2735" s="2" t="s">
        <v>123</v>
      </c>
      <c r="W2735" s="2" t="s">
        <v>124</v>
      </c>
      <c r="X2735" s="2" t="s">
        <v>44</v>
      </c>
      <c r="Y2735" s="19" t="str">
        <f>VLOOKUP(G2735,'Verweis Kd-Gruppe'!$A$2:$B$8,2,FALSE)</f>
        <v>EXP</v>
      </c>
      <c r="Z2735" s="19" t="str">
        <f>VLOOKUP(J2735,'Verweis Art-Gruppe'!$A$2:$B$15,2,FALSE)</f>
        <v>Zubehör</v>
      </c>
      <c r="AA2735" s="19" t="str">
        <f>VLOOKUP(W2735,'Verweis Vertreter'!$A$2:$B$24,2,FALSE)</f>
        <v>Antonio Vuolo</v>
      </c>
      <c r="AB2735" s="12">
        <f t="shared" si="378"/>
        <v>1</v>
      </c>
      <c r="AC2735" s="12">
        <f t="shared" si="383"/>
        <v>16.010000000000002</v>
      </c>
      <c r="AD2735" s="12">
        <f t="shared" si="384"/>
        <v>18.5</v>
      </c>
      <c r="AE2735" s="12">
        <f t="shared" si="379"/>
        <v>18.5</v>
      </c>
      <c r="AF2735" s="12">
        <f t="shared" si="380"/>
        <v>2.4900000000000002</v>
      </c>
      <c r="AG2735" s="12">
        <f t="shared" si="381"/>
        <v>2.4900000000000002</v>
      </c>
      <c r="AH2735" s="9">
        <f t="shared" si="385"/>
        <v>0.13459459459459461</v>
      </c>
      <c r="AI2735" s="14">
        <f>VLOOKUP(E2735,'Verweis Faktor'!$A:$B,2,FALSE)</f>
        <v>1</v>
      </c>
      <c r="AJ2735" s="14"/>
      <c r="AK2735" s="14" t="str">
        <f>IF(AL2735="Ja","Versandkosten",VLOOKUP(E2735,'Verweis Belegart'!$A$2:$B$9,2,FALSE))</f>
        <v>Hardware</v>
      </c>
      <c r="AL2735" s="14" t="str">
        <f t="shared" si="386"/>
        <v>Nein</v>
      </c>
      <c r="AM2735" s="14" t="str">
        <f t="shared" si="382"/>
        <v>Positiv</v>
      </c>
    </row>
    <row r="2736" spans="1:39" ht="17.25" customHeight="1" x14ac:dyDescent="0.35">
      <c r="A2736" s="17">
        <v>14573082</v>
      </c>
      <c r="B2736" s="2" t="s">
        <v>1989</v>
      </c>
      <c r="C2736" s="1">
        <v>2025001</v>
      </c>
      <c r="D2736" s="1">
        <v>2000731</v>
      </c>
      <c r="E2736" s="2" t="s">
        <v>34</v>
      </c>
      <c r="F2736" s="2" t="s">
        <v>182</v>
      </c>
      <c r="G2736" s="2" t="s">
        <v>66</v>
      </c>
      <c r="H2736" s="2" t="s">
        <v>1239</v>
      </c>
      <c r="I2736" s="2" t="s">
        <v>1240</v>
      </c>
      <c r="J2736" s="2" t="s">
        <v>103</v>
      </c>
      <c r="K2736" s="2" t="s">
        <v>486</v>
      </c>
      <c r="L2736" s="2" t="s">
        <v>906</v>
      </c>
      <c r="M2736" s="2" t="s">
        <v>907</v>
      </c>
      <c r="N2736" s="2" t="s">
        <v>158</v>
      </c>
      <c r="O2736" s="3">
        <v>2</v>
      </c>
      <c r="P2736" s="3">
        <v>54</v>
      </c>
      <c r="Q2736" s="3">
        <v>58</v>
      </c>
      <c r="R2736" s="3">
        <v>116</v>
      </c>
      <c r="S2736" s="3">
        <v>4</v>
      </c>
      <c r="T2736" s="3">
        <v>8</v>
      </c>
      <c r="U2736" s="3">
        <v>6.89</v>
      </c>
      <c r="V2736" s="2" t="s">
        <v>123</v>
      </c>
      <c r="W2736" s="2" t="s">
        <v>124</v>
      </c>
      <c r="X2736" s="2" t="s">
        <v>44</v>
      </c>
      <c r="Y2736" s="19" t="str">
        <f>VLOOKUP(G2736,'Verweis Kd-Gruppe'!$A$2:$B$8,2,FALSE)</f>
        <v>EXP</v>
      </c>
      <c r="Z2736" s="19" t="str">
        <f>VLOOKUP(J2736,'Verweis Art-Gruppe'!$A$2:$B$15,2,FALSE)</f>
        <v>Geräte</v>
      </c>
      <c r="AA2736" s="19" t="str">
        <f>VLOOKUP(W2736,'Verweis Vertreter'!$A$2:$B$24,2,FALSE)</f>
        <v>Antonio Vuolo</v>
      </c>
      <c r="AB2736" s="12">
        <f t="shared" si="378"/>
        <v>2</v>
      </c>
      <c r="AC2736" s="12">
        <f t="shared" si="383"/>
        <v>54</v>
      </c>
      <c r="AD2736" s="12">
        <f t="shared" si="384"/>
        <v>58</v>
      </c>
      <c r="AE2736" s="12">
        <f t="shared" si="379"/>
        <v>116</v>
      </c>
      <c r="AF2736" s="12">
        <f t="shared" si="380"/>
        <v>4</v>
      </c>
      <c r="AG2736" s="12">
        <f t="shared" si="381"/>
        <v>8</v>
      </c>
      <c r="AH2736" s="9">
        <f t="shared" si="385"/>
        <v>6.8965517241379309E-2</v>
      </c>
      <c r="AI2736" s="14">
        <f>VLOOKUP(E2736,'Verweis Faktor'!$A:$B,2,FALSE)</f>
        <v>1</v>
      </c>
      <c r="AJ2736" s="14"/>
      <c r="AK2736" s="14" t="str">
        <f>IF(AL2736="Ja","Versandkosten",VLOOKUP(E2736,'Verweis Belegart'!$A$2:$B$9,2,FALSE))</f>
        <v>Hardware</v>
      </c>
      <c r="AL2736" s="14" t="str">
        <f t="shared" si="386"/>
        <v>Nein</v>
      </c>
      <c r="AM2736" s="14" t="str">
        <f t="shared" si="382"/>
        <v>Positiv</v>
      </c>
    </row>
    <row r="2737" spans="1:39" ht="17.25" customHeight="1" x14ac:dyDescent="0.35">
      <c r="A2737" s="17">
        <v>14573082</v>
      </c>
      <c r="B2737" s="2" t="s">
        <v>1989</v>
      </c>
      <c r="C2737" s="1">
        <v>2025001</v>
      </c>
      <c r="D2737" s="1">
        <v>2000731</v>
      </c>
      <c r="E2737" s="2" t="s">
        <v>34</v>
      </c>
      <c r="F2737" s="2" t="s">
        <v>182</v>
      </c>
      <c r="G2737" s="2" t="s">
        <v>66</v>
      </c>
      <c r="H2737" s="2" t="s">
        <v>1239</v>
      </c>
      <c r="I2737" s="2" t="s">
        <v>1240</v>
      </c>
      <c r="J2737" s="2" t="s">
        <v>103</v>
      </c>
      <c r="K2737" s="2" t="s">
        <v>490</v>
      </c>
      <c r="L2737" s="2" t="s">
        <v>504</v>
      </c>
      <c r="M2737" s="2" t="s">
        <v>505</v>
      </c>
      <c r="N2737" s="2" t="s">
        <v>506</v>
      </c>
      <c r="O2737" s="3">
        <v>1</v>
      </c>
      <c r="P2737" s="3">
        <v>220</v>
      </c>
      <c r="Q2737" s="3">
        <v>244</v>
      </c>
      <c r="R2737" s="3">
        <v>244</v>
      </c>
      <c r="S2737" s="3">
        <v>24</v>
      </c>
      <c r="T2737" s="3">
        <v>24</v>
      </c>
      <c r="U2737" s="3">
        <v>9.83</v>
      </c>
      <c r="V2737" s="2" t="s">
        <v>123</v>
      </c>
      <c r="W2737" s="2" t="s">
        <v>124</v>
      </c>
      <c r="X2737" s="2" t="s">
        <v>44</v>
      </c>
      <c r="Y2737" s="19" t="str">
        <f>VLOOKUP(G2737,'Verweis Kd-Gruppe'!$A$2:$B$8,2,FALSE)</f>
        <v>EXP</v>
      </c>
      <c r="Z2737" s="19" t="str">
        <f>VLOOKUP(J2737,'Verweis Art-Gruppe'!$A$2:$B$15,2,FALSE)</f>
        <v>Geräte</v>
      </c>
      <c r="AA2737" s="19" t="str">
        <f>VLOOKUP(W2737,'Verweis Vertreter'!$A$2:$B$24,2,FALSE)</f>
        <v>Antonio Vuolo</v>
      </c>
      <c r="AB2737" s="12">
        <f t="shared" si="378"/>
        <v>1</v>
      </c>
      <c r="AC2737" s="12">
        <f t="shared" si="383"/>
        <v>220</v>
      </c>
      <c r="AD2737" s="12">
        <f t="shared" si="384"/>
        <v>244</v>
      </c>
      <c r="AE2737" s="12">
        <f t="shared" si="379"/>
        <v>244</v>
      </c>
      <c r="AF2737" s="12">
        <f t="shared" si="380"/>
        <v>24</v>
      </c>
      <c r="AG2737" s="12">
        <f t="shared" si="381"/>
        <v>24</v>
      </c>
      <c r="AH2737" s="9">
        <f t="shared" si="385"/>
        <v>9.8360655737704916E-2</v>
      </c>
      <c r="AI2737" s="14">
        <f>VLOOKUP(E2737,'Verweis Faktor'!$A:$B,2,FALSE)</f>
        <v>1</v>
      </c>
      <c r="AJ2737" s="14"/>
      <c r="AK2737" s="14" t="str">
        <f>IF(AL2737="Ja","Versandkosten",VLOOKUP(E2737,'Verweis Belegart'!$A$2:$B$9,2,FALSE))</f>
        <v>Hardware</v>
      </c>
      <c r="AL2737" s="14" t="str">
        <f t="shared" si="386"/>
        <v>Nein</v>
      </c>
      <c r="AM2737" s="14" t="str">
        <f t="shared" si="382"/>
        <v>Positiv</v>
      </c>
    </row>
    <row r="2738" spans="1:39" ht="17.25" customHeight="1" x14ac:dyDescent="0.35">
      <c r="A2738" s="17">
        <v>14573082</v>
      </c>
      <c r="B2738" s="2" t="s">
        <v>1989</v>
      </c>
      <c r="C2738" s="1">
        <v>2025001</v>
      </c>
      <c r="D2738" s="1">
        <v>2000731</v>
      </c>
      <c r="E2738" s="2" t="s">
        <v>34</v>
      </c>
      <c r="F2738" s="2" t="s">
        <v>182</v>
      </c>
      <c r="G2738" s="2" t="s">
        <v>66</v>
      </c>
      <c r="H2738" s="2" t="s">
        <v>1239</v>
      </c>
      <c r="I2738" s="2" t="s">
        <v>1240</v>
      </c>
      <c r="J2738" s="2" t="s">
        <v>103</v>
      </c>
      <c r="K2738" s="2" t="s">
        <v>494</v>
      </c>
      <c r="L2738" s="2" t="s">
        <v>911</v>
      </c>
      <c r="M2738" s="2" t="s">
        <v>912</v>
      </c>
      <c r="N2738" s="2" t="s">
        <v>652</v>
      </c>
      <c r="O2738" s="3">
        <v>1</v>
      </c>
      <c r="P2738" s="3">
        <v>202</v>
      </c>
      <c r="Q2738" s="3">
        <v>219</v>
      </c>
      <c r="R2738" s="3">
        <v>219</v>
      </c>
      <c r="S2738" s="3">
        <v>17</v>
      </c>
      <c r="T2738" s="3">
        <v>17</v>
      </c>
      <c r="U2738" s="3">
        <v>7.76</v>
      </c>
      <c r="V2738" s="2" t="s">
        <v>123</v>
      </c>
      <c r="W2738" s="2" t="s">
        <v>124</v>
      </c>
      <c r="X2738" s="2" t="s">
        <v>44</v>
      </c>
      <c r="Y2738" s="19" t="str">
        <f>VLOOKUP(G2738,'Verweis Kd-Gruppe'!$A$2:$B$8,2,FALSE)</f>
        <v>EXP</v>
      </c>
      <c r="Z2738" s="19" t="str">
        <f>VLOOKUP(J2738,'Verweis Art-Gruppe'!$A$2:$B$15,2,FALSE)</f>
        <v>Geräte</v>
      </c>
      <c r="AA2738" s="19" t="str">
        <f>VLOOKUP(W2738,'Verweis Vertreter'!$A$2:$B$24,2,FALSE)</f>
        <v>Antonio Vuolo</v>
      </c>
      <c r="AB2738" s="12">
        <f t="shared" si="378"/>
        <v>1</v>
      </c>
      <c r="AC2738" s="12">
        <f t="shared" si="383"/>
        <v>202</v>
      </c>
      <c r="AD2738" s="12">
        <f t="shared" si="384"/>
        <v>219</v>
      </c>
      <c r="AE2738" s="12">
        <f t="shared" si="379"/>
        <v>219</v>
      </c>
      <c r="AF2738" s="12">
        <f t="shared" si="380"/>
        <v>17</v>
      </c>
      <c r="AG2738" s="12">
        <f t="shared" si="381"/>
        <v>17</v>
      </c>
      <c r="AH2738" s="9">
        <f t="shared" si="385"/>
        <v>7.7625570776255703E-2</v>
      </c>
      <c r="AI2738" s="14">
        <f>VLOOKUP(E2738,'Verweis Faktor'!$A:$B,2,FALSE)</f>
        <v>1</v>
      </c>
      <c r="AJ2738" s="14"/>
      <c r="AK2738" s="14" t="str">
        <f>IF(AL2738="Ja","Versandkosten",VLOOKUP(E2738,'Verweis Belegart'!$A$2:$B$9,2,FALSE))</f>
        <v>Hardware</v>
      </c>
      <c r="AL2738" s="14" t="str">
        <f t="shared" si="386"/>
        <v>Nein</v>
      </c>
      <c r="AM2738" s="14" t="str">
        <f t="shared" si="382"/>
        <v>Positiv</v>
      </c>
    </row>
    <row r="2739" spans="1:39" ht="17.25" customHeight="1" x14ac:dyDescent="0.35">
      <c r="A2739" s="17">
        <v>14573082</v>
      </c>
      <c r="B2739" s="2" t="s">
        <v>1989</v>
      </c>
      <c r="C2739" s="1">
        <v>2025001</v>
      </c>
      <c r="D2739" s="1">
        <v>2000731</v>
      </c>
      <c r="E2739" s="2" t="s">
        <v>34</v>
      </c>
      <c r="F2739" s="2" t="s">
        <v>182</v>
      </c>
      <c r="G2739" s="2" t="s">
        <v>66</v>
      </c>
      <c r="H2739" s="2" t="s">
        <v>1239</v>
      </c>
      <c r="I2739" s="2" t="s">
        <v>1240</v>
      </c>
      <c r="J2739" s="2" t="s">
        <v>103</v>
      </c>
      <c r="K2739" s="2" t="s">
        <v>498</v>
      </c>
      <c r="L2739" s="2" t="s">
        <v>682</v>
      </c>
      <c r="M2739" s="2" t="s">
        <v>683</v>
      </c>
      <c r="N2739" s="2" t="s">
        <v>684</v>
      </c>
      <c r="O2739" s="3">
        <v>2</v>
      </c>
      <c r="P2739" s="3">
        <v>80.210499999999996</v>
      </c>
      <c r="Q2739" s="3">
        <v>81</v>
      </c>
      <c r="R2739" s="3">
        <v>162</v>
      </c>
      <c r="S2739" s="3">
        <v>0.78949999999999998</v>
      </c>
      <c r="T2739" s="3">
        <v>1.58</v>
      </c>
      <c r="U2739" s="3">
        <v>0.97</v>
      </c>
      <c r="V2739" s="2" t="s">
        <v>123</v>
      </c>
      <c r="W2739" s="2" t="s">
        <v>124</v>
      </c>
      <c r="X2739" s="2" t="s">
        <v>44</v>
      </c>
      <c r="Y2739" s="19" t="str">
        <f>VLOOKUP(G2739,'Verweis Kd-Gruppe'!$A$2:$B$8,2,FALSE)</f>
        <v>EXP</v>
      </c>
      <c r="Z2739" s="19" t="str">
        <f>VLOOKUP(J2739,'Verweis Art-Gruppe'!$A$2:$B$15,2,FALSE)</f>
        <v>Geräte</v>
      </c>
      <c r="AA2739" s="19" t="str">
        <f>VLOOKUP(W2739,'Verweis Vertreter'!$A$2:$B$24,2,FALSE)</f>
        <v>Antonio Vuolo</v>
      </c>
      <c r="AB2739" s="12">
        <f t="shared" si="378"/>
        <v>2</v>
      </c>
      <c r="AC2739" s="12">
        <f t="shared" si="383"/>
        <v>80.210499999999996</v>
      </c>
      <c r="AD2739" s="12">
        <f t="shared" si="384"/>
        <v>81</v>
      </c>
      <c r="AE2739" s="12">
        <f t="shared" si="379"/>
        <v>162</v>
      </c>
      <c r="AF2739" s="12">
        <f t="shared" si="380"/>
        <v>0.78949999999999998</v>
      </c>
      <c r="AG2739" s="12">
        <f t="shared" si="381"/>
        <v>1.58</v>
      </c>
      <c r="AH2739" s="9">
        <f t="shared" si="385"/>
        <v>9.7530864197530875E-3</v>
      </c>
      <c r="AI2739" s="14">
        <f>VLOOKUP(E2739,'Verweis Faktor'!$A:$B,2,FALSE)</f>
        <v>1</v>
      </c>
      <c r="AJ2739" s="14"/>
      <c r="AK2739" s="14" t="str">
        <f>IF(AL2739="Ja","Versandkosten",VLOOKUP(E2739,'Verweis Belegart'!$A$2:$B$9,2,FALSE))</f>
        <v>Hardware</v>
      </c>
      <c r="AL2739" s="14" t="str">
        <f t="shared" si="386"/>
        <v>Nein</v>
      </c>
      <c r="AM2739" s="14" t="str">
        <f t="shared" si="382"/>
        <v>Positiv</v>
      </c>
    </row>
    <row r="2740" spans="1:39" ht="17.25" customHeight="1" x14ac:dyDescent="0.35">
      <c r="A2740" s="17">
        <v>14572839</v>
      </c>
      <c r="B2740" s="2" t="s">
        <v>1989</v>
      </c>
      <c r="C2740" s="1">
        <v>2025001</v>
      </c>
      <c r="D2740" s="1">
        <v>2000732</v>
      </c>
      <c r="E2740" s="2" t="s">
        <v>34</v>
      </c>
      <c r="F2740" s="2" t="s">
        <v>35</v>
      </c>
      <c r="G2740" s="2" t="s">
        <v>36</v>
      </c>
      <c r="H2740" s="2" t="s">
        <v>830</v>
      </c>
      <c r="I2740" s="2" t="s">
        <v>831</v>
      </c>
      <c r="J2740" s="2" t="s">
        <v>304</v>
      </c>
      <c r="K2740" s="2" t="s">
        <v>28</v>
      </c>
      <c r="L2740" s="2" t="s">
        <v>1311</v>
      </c>
      <c r="M2740" s="2" t="s">
        <v>1312</v>
      </c>
      <c r="N2740" s="2" t="s">
        <v>1313</v>
      </c>
      <c r="O2740" s="3">
        <v>250</v>
      </c>
      <c r="P2740" s="3">
        <v>32.184800000000003</v>
      </c>
      <c r="Q2740" s="3">
        <v>33.75</v>
      </c>
      <c r="R2740" s="3">
        <v>8437.5</v>
      </c>
      <c r="S2740" s="3">
        <v>1.5651999999999999</v>
      </c>
      <c r="T2740" s="3">
        <v>391.3</v>
      </c>
      <c r="U2740" s="3">
        <v>4.63</v>
      </c>
      <c r="V2740" s="2" t="s">
        <v>835</v>
      </c>
      <c r="W2740" s="2" t="s">
        <v>836</v>
      </c>
      <c r="X2740" s="2" t="s">
        <v>699</v>
      </c>
      <c r="Y2740" s="19" t="str">
        <f>VLOOKUP(G2740,'Verweis Kd-Gruppe'!$A$2:$B$8,2,FALSE)</f>
        <v>GRK</v>
      </c>
      <c r="Z2740" s="19" t="str">
        <f>VLOOKUP(J2740,'Verweis Art-Gruppe'!$A$2:$B$15,2,FALSE)</f>
        <v>Zubehör</v>
      </c>
      <c r="AA2740" s="19" t="str">
        <f>VLOOKUP(W2740,'Verweis Vertreter'!$A$2:$B$24,2,FALSE)</f>
        <v>Andreas Michels</v>
      </c>
      <c r="AB2740" s="12">
        <f t="shared" si="378"/>
        <v>250</v>
      </c>
      <c r="AC2740" s="12">
        <f t="shared" si="383"/>
        <v>32.184800000000003</v>
      </c>
      <c r="AD2740" s="12">
        <f t="shared" si="384"/>
        <v>33.75</v>
      </c>
      <c r="AE2740" s="12">
        <f t="shared" si="379"/>
        <v>8437.5</v>
      </c>
      <c r="AF2740" s="12">
        <f t="shared" si="380"/>
        <v>1.5651999999999999</v>
      </c>
      <c r="AG2740" s="12">
        <f t="shared" si="381"/>
        <v>391.3</v>
      </c>
      <c r="AH2740" s="9">
        <f t="shared" si="385"/>
        <v>4.6376296296296297E-2</v>
      </c>
      <c r="AI2740" s="14">
        <f>VLOOKUP(E2740,'Verweis Faktor'!$A:$B,2,FALSE)</f>
        <v>1</v>
      </c>
      <c r="AJ2740" s="14"/>
      <c r="AK2740" s="14" t="str">
        <f>IF(AL2740="Ja","Versandkosten",VLOOKUP(E2740,'Verweis Belegart'!$A$2:$B$9,2,FALSE))</f>
        <v>Hardware</v>
      </c>
      <c r="AL2740" s="14" t="str">
        <f t="shared" si="386"/>
        <v>Nein</v>
      </c>
      <c r="AM2740" s="14" t="str">
        <f t="shared" si="382"/>
        <v>Positiv</v>
      </c>
    </row>
    <row r="2741" spans="1:39" ht="17.25" customHeight="1" x14ac:dyDescent="0.35">
      <c r="A2741" s="17">
        <v>14572839</v>
      </c>
      <c r="B2741" s="2" t="s">
        <v>1989</v>
      </c>
      <c r="C2741" s="1">
        <v>2025001</v>
      </c>
      <c r="D2741" s="1">
        <v>2000732</v>
      </c>
      <c r="E2741" s="2" t="s">
        <v>34</v>
      </c>
      <c r="F2741" s="2" t="s">
        <v>35</v>
      </c>
      <c r="G2741" s="2" t="s">
        <v>36</v>
      </c>
      <c r="H2741" s="2" t="s">
        <v>830</v>
      </c>
      <c r="I2741" s="2" t="s">
        <v>831</v>
      </c>
      <c r="J2741" s="2" t="s">
        <v>304</v>
      </c>
      <c r="K2741" s="2" t="s">
        <v>45</v>
      </c>
      <c r="L2741" s="2" t="s">
        <v>832</v>
      </c>
      <c r="M2741" s="2" t="s">
        <v>833</v>
      </c>
      <c r="N2741" s="2" t="s">
        <v>834</v>
      </c>
      <c r="O2741" s="3">
        <v>180</v>
      </c>
      <c r="P2741" s="3">
        <v>20.079999999999998</v>
      </c>
      <c r="Q2741" s="3">
        <v>21.58</v>
      </c>
      <c r="R2741" s="3">
        <v>3884.4</v>
      </c>
      <c r="S2741" s="3">
        <v>1.5</v>
      </c>
      <c r="T2741" s="3">
        <v>270</v>
      </c>
      <c r="U2741" s="3">
        <v>6.95</v>
      </c>
      <c r="V2741" s="2" t="s">
        <v>835</v>
      </c>
      <c r="W2741" s="2" t="s">
        <v>836</v>
      </c>
      <c r="X2741" s="2" t="s">
        <v>699</v>
      </c>
      <c r="Y2741" s="19" t="str">
        <f>VLOOKUP(G2741,'Verweis Kd-Gruppe'!$A$2:$B$8,2,FALSE)</f>
        <v>GRK</v>
      </c>
      <c r="Z2741" s="19" t="str">
        <f>VLOOKUP(J2741,'Verweis Art-Gruppe'!$A$2:$B$15,2,FALSE)</f>
        <v>Zubehör</v>
      </c>
      <c r="AA2741" s="19" t="str">
        <f>VLOOKUP(W2741,'Verweis Vertreter'!$A$2:$B$24,2,FALSE)</f>
        <v>Andreas Michels</v>
      </c>
      <c r="AB2741" s="12">
        <f t="shared" si="378"/>
        <v>180</v>
      </c>
      <c r="AC2741" s="12">
        <f t="shared" si="383"/>
        <v>20.079999999999998</v>
      </c>
      <c r="AD2741" s="12">
        <f t="shared" si="384"/>
        <v>21.58</v>
      </c>
      <c r="AE2741" s="12">
        <f t="shared" si="379"/>
        <v>3884.4</v>
      </c>
      <c r="AF2741" s="12">
        <f t="shared" si="380"/>
        <v>1.5</v>
      </c>
      <c r="AG2741" s="12">
        <f t="shared" si="381"/>
        <v>270</v>
      </c>
      <c r="AH2741" s="9">
        <f t="shared" si="385"/>
        <v>6.9508804448563485E-2</v>
      </c>
      <c r="AI2741" s="14">
        <f>VLOOKUP(E2741,'Verweis Faktor'!$A:$B,2,FALSE)</f>
        <v>1</v>
      </c>
      <c r="AJ2741" s="14"/>
      <c r="AK2741" s="14" t="str">
        <f>IF(AL2741="Ja","Versandkosten",VLOOKUP(E2741,'Verweis Belegart'!$A$2:$B$9,2,FALSE))</f>
        <v>Hardware</v>
      </c>
      <c r="AL2741" s="14" t="str">
        <f t="shared" si="386"/>
        <v>Nein</v>
      </c>
      <c r="AM2741" s="14" t="str">
        <f t="shared" si="382"/>
        <v>Positiv</v>
      </c>
    </row>
    <row r="2742" spans="1:39" ht="17.25" customHeight="1" x14ac:dyDescent="0.35">
      <c r="A2742" s="17">
        <v>14572839</v>
      </c>
      <c r="B2742" s="2" t="s">
        <v>1989</v>
      </c>
      <c r="C2742" s="1">
        <v>2025001</v>
      </c>
      <c r="D2742" s="1">
        <v>2000732</v>
      </c>
      <c r="E2742" s="2" t="s">
        <v>34</v>
      </c>
      <c r="F2742" s="2" t="s">
        <v>35</v>
      </c>
      <c r="G2742" s="2" t="s">
        <v>36</v>
      </c>
      <c r="H2742" s="2" t="s">
        <v>830</v>
      </c>
      <c r="I2742" s="2" t="s">
        <v>831</v>
      </c>
      <c r="J2742" s="2" t="s">
        <v>304</v>
      </c>
      <c r="K2742" s="2" t="s">
        <v>49</v>
      </c>
      <c r="L2742" s="2" t="s">
        <v>1990</v>
      </c>
      <c r="M2742" s="2" t="s">
        <v>1991</v>
      </c>
      <c r="N2742" s="2" t="s">
        <v>1992</v>
      </c>
      <c r="O2742" s="3">
        <v>4</v>
      </c>
      <c r="P2742" s="3">
        <v>272.7</v>
      </c>
      <c r="Q2742" s="3">
        <v>276.05</v>
      </c>
      <c r="R2742" s="3">
        <v>1104.2</v>
      </c>
      <c r="S2742" s="3">
        <v>3.35</v>
      </c>
      <c r="T2742" s="3">
        <v>13.4</v>
      </c>
      <c r="U2742" s="3">
        <v>1.21</v>
      </c>
      <c r="V2742" s="2" t="s">
        <v>835</v>
      </c>
      <c r="W2742" s="2" t="s">
        <v>836</v>
      </c>
      <c r="X2742" s="2" t="s">
        <v>699</v>
      </c>
      <c r="Y2742" s="19" t="str">
        <f>VLOOKUP(G2742,'Verweis Kd-Gruppe'!$A$2:$B$8,2,FALSE)</f>
        <v>GRK</v>
      </c>
      <c r="Z2742" s="19" t="str">
        <f>VLOOKUP(J2742,'Verweis Art-Gruppe'!$A$2:$B$15,2,FALSE)</f>
        <v>Zubehör</v>
      </c>
      <c r="AA2742" s="19" t="str">
        <f>VLOOKUP(W2742,'Verweis Vertreter'!$A$2:$B$24,2,FALSE)</f>
        <v>Andreas Michels</v>
      </c>
      <c r="AB2742" s="12">
        <f t="shared" si="378"/>
        <v>4</v>
      </c>
      <c r="AC2742" s="12">
        <f t="shared" si="383"/>
        <v>272.7</v>
      </c>
      <c r="AD2742" s="12">
        <f t="shared" si="384"/>
        <v>276.05</v>
      </c>
      <c r="AE2742" s="12">
        <f t="shared" si="379"/>
        <v>1104.2</v>
      </c>
      <c r="AF2742" s="12">
        <f t="shared" si="380"/>
        <v>3.35</v>
      </c>
      <c r="AG2742" s="12">
        <f t="shared" si="381"/>
        <v>13.4</v>
      </c>
      <c r="AH2742" s="9">
        <f t="shared" si="385"/>
        <v>1.2135482702408983E-2</v>
      </c>
      <c r="AI2742" s="14">
        <f>VLOOKUP(E2742,'Verweis Faktor'!$A:$B,2,FALSE)</f>
        <v>1</v>
      </c>
      <c r="AJ2742" s="14"/>
      <c r="AK2742" s="14" t="str">
        <f>IF(AL2742="Ja","Versandkosten",VLOOKUP(E2742,'Verweis Belegart'!$A$2:$B$9,2,FALSE))</f>
        <v>Hardware</v>
      </c>
      <c r="AL2742" s="14" t="str">
        <f t="shared" si="386"/>
        <v>Nein</v>
      </c>
      <c r="AM2742" s="14" t="str">
        <f t="shared" si="382"/>
        <v>Positiv</v>
      </c>
    </row>
    <row r="2743" spans="1:39" ht="17.25" customHeight="1" x14ac:dyDescent="0.35">
      <c r="A2743" s="17">
        <v>14572839</v>
      </c>
      <c r="B2743" s="2" t="s">
        <v>1989</v>
      </c>
      <c r="C2743" s="1">
        <v>2025001</v>
      </c>
      <c r="D2743" s="1">
        <v>2000732</v>
      </c>
      <c r="E2743" s="2" t="s">
        <v>34</v>
      </c>
      <c r="F2743" s="2" t="s">
        <v>35</v>
      </c>
      <c r="G2743" s="2" t="s">
        <v>36</v>
      </c>
      <c r="H2743" s="2" t="s">
        <v>830</v>
      </c>
      <c r="I2743" s="2" t="s">
        <v>831</v>
      </c>
      <c r="J2743" s="2" t="s">
        <v>304</v>
      </c>
      <c r="K2743" s="2" t="s">
        <v>79</v>
      </c>
      <c r="L2743" s="2" t="s">
        <v>1993</v>
      </c>
      <c r="M2743" s="2" t="s">
        <v>1994</v>
      </c>
      <c r="N2743" s="2" t="s">
        <v>839</v>
      </c>
      <c r="O2743" s="3">
        <v>2</v>
      </c>
      <c r="P2743" s="3">
        <v>68.760000000000005</v>
      </c>
      <c r="Q2743" s="3">
        <v>70.25</v>
      </c>
      <c r="R2743" s="3">
        <v>140.5</v>
      </c>
      <c r="S2743" s="3">
        <v>1.49</v>
      </c>
      <c r="T2743" s="3">
        <v>2.98</v>
      </c>
      <c r="U2743" s="3">
        <v>2.12</v>
      </c>
      <c r="V2743" s="2" t="s">
        <v>835</v>
      </c>
      <c r="W2743" s="2" t="s">
        <v>836</v>
      </c>
      <c r="X2743" s="2" t="s">
        <v>699</v>
      </c>
      <c r="Y2743" s="19" t="str">
        <f>VLOOKUP(G2743,'Verweis Kd-Gruppe'!$A$2:$B$8,2,FALSE)</f>
        <v>GRK</v>
      </c>
      <c r="Z2743" s="19" t="str">
        <f>VLOOKUP(J2743,'Verweis Art-Gruppe'!$A$2:$B$15,2,FALSE)</f>
        <v>Zubehör</v>
      </c>
      <c r="AA2743" s="19" t="str">
        <f>VLOOKUP(W2743,'Verweis Vertreter'!$A$2:$B$24,2,FALSE)</f>
        <v>Andreas Michels</v>
      </c>
      <c r="AB2743" s="12">
        <f t="shared" si="378"/>
        <v>2</v>
      </c>
      <c r="AC2743" s="12">
        <f t="shared" si="383"/>
        <v>68.760000000000005</v>
      </c>
      <c r="AD2743" s="12">
        <f t="shared" si="384"/>
        <v>70.25</v>
      </c>
      <c r="AE2743" s="12">
        <f t="shared" si="379"/>
        <v>140.5</v>
      </c>
      <c r="AF2743" s="12">
        <f t="shared" si="380"/>
        <v>1.49</v>
      </c>
      <c r="AG2743" s="12">
        <f t="shared" si="381"/>
        <v>2.98</v>
      </c>
      <c r="AH2743" s="9">
        <f t="shared" si="385"/>
        <v>2.1209964412811387E-2</v>
      </c>
      <c r="AI2743" s="14">
        <f>VLOOKUP(E2743,'Verweis Faktor'!$A:$B,2,FALSE)</f>
        <v>1</v>
      </c>
      <c r="AJ2743" s="14"/>
      <c r="AK2743" s="14" t="str">
        <f>IF(AL2743="Ja","Versandkosten",VLOOKUP(E2743,'Verweis Belegart'!$A$2:$B$9,2,FALSE))</f>
        <v>Hardware</v>
      </c>
      <c r="AL2743" s="14" t="str">
        <f t="shared" si="386"/>
        <v>Nein</v>
      </c>
      <c r="AM2743" s="14" t="str">
        <f t="shared" si="382"/>
        <v>Positiv</v>
      </c>
    </row>
    <row r="2744" spans="1:39" ht="17.25" customHeight="1" x14ac:dyDescent="0.35">
      <c r="A2744" s="17">
        <v>14573413</v>
      </c>
      <c r="B2744" s="2" t="s">
        <v>1989</v>
      </c>
      <c r="C2744" s="1">
        <v>2025001</v>
      </c>
      <c r="D2744" s="1">
        <v>2000733</v>
      </c>
      <c r="E2744" s="2" t="s">
        <v>34</v>
      </c>
      <c r="F2744" s="2" t="s">
        <v>53</v>
      </c>
      <c r="G2744" s="2" t="s">
        <v>66</v>
      </c>
      <c r="H2744" s="2" t="s">
        <v>1754</v>
      </c>
      <c r="I2744" s="2" t="s">
        <v>1755</v>
      </c>
      <c r="J2744" s="2" t="s">
        <v>103</v>
      </c>
      <c r="K2744" s="2" t="s">
        <v>28</v>
      </c>
      <c r="L2744" s="2" t="s">
        <v>1094</v>
      </c>
      <c r="M2744" s="2" t="s">
        <v>1095</v>
      </c>
      <c r="N2744" s="2" t="s">
        <v>1096</v>
      </c>
      <c r="O2744" s="3">
        <v>50</v>
      </c>
      <c r="P2744" s="3">
        <v>301.49349999999998</v>
      </c>
      <c r="Q2744" s="3">
        <v>309</v>
      </c>
      <c r="R2744" s="3">
        <v>15450</v>
      </c>
      <c r="S2744" s="3">
        <v>7.5065</v>
      </c>
      <c r="T2744" s="3">
        <v>375.32</v>
      </c>
      <c r="U2744" s="3">
        <v>2.42</v>
      </c>
      <c r="V2744" s="2" t="s">
        <v>145</v>
      </c>
      <c r="W2744" s="2" t="s">
        <v>146</v>
      </c>
      <c r="X2744" s="2" t="s">
        <v>72</v>
      </c>
      <c r="Y2744" s="19" t="str">
        <f>VLOOKUP(G2744,'Verweis Kd-Gruppe'!$A$2:$B$8,2,FALSE)</f>
        <v>EXP</v>
      </c>
      <c r="Z2744" s="19" t="str">
        <f>VLOOKUP(J2744,'Verweis Art-Gruppe'!$A$2:$B$15,2,FALSE)</f>
        <v>Geräte</v>
      </c>
      <c r="AA2744" s="19" t="str">
        <f>VLOOKUP(W2744,'Verweis Vertreter'!$A$2:$B$24,2,FALSE)</f>
        <v>Muhsin Yortanli</v>
      </c>
      <c r="AB2744" s="12">
        <f t="shared" si="378"/>
        <v>50</v>
      </c>
      <c r="AC2744" s="12">
        <f t="shared" si="383"/>
        <v>301.49349999999998</v>
      </c>
      <c r="AD2744" s="12">
        <f t="shared" si="384"/>
        <v>309</v>
      </c>
      <c r="AE2744" s="12">
        <f t="shared" si="379"/>
        <v>15450</v>
      </c>
      <c r="AF2744" s="12">
        <f t="shared" si="380"/>
        <v>7.5065</v>
      </c>
      <c r="AG2744" s="12">
        <f t="shared" si="381"/>
        <v>375.32</v>
      </c>
      <c r="AH2744" s="9">
        <f t="shared" si="385"/>
        <v>2.4292556634304206E-2</v>
      </c>
      <c r="AI2744" s="14">
        <f>VLOOKUP(E2744,'Verweis Faktor'!$A:$B,2,FALSE)</f>
        <v>1</v>
      </c>
      <c r="AJ2744" s="14"/>
      <c r="AK2744" s="14" t="str">
        <f>IF(AL2744="Ja","Versandkosten",VLOOKUP(E2744,'Verweis Belegart'!$A$2:$B$9,2,FALSE))</f>
        <v>Hardware</v>
      </c>
      <c r="AL2744" s="14" t="str">
        <f t="shared" si="386"/>
        <v>Nein</v>
      </c>
      <c r="AM2744" s="14" t="str">
        <f t="shared" si="382"/>
        <v>Positiv</v>
      </c>
    </row>
    <row r="2745" spans="1:39" ht="17.25" customHeight="1" x14ac:dyDescent="0.35">
      <c r="A2745" s="17">
        <v>14573426</v>
      </c>
      <c r="B2745" s="2" t="s">
        <v>1989</v>
      </c>
      <c r="C2745" s="1">
        <v>2025001</v>
      </c>
      <c r="D2745" s="1">
        <v>2000734</v>
      </c>
      <c r="E2745" s="2" t="s">
        <v>34</v>
      </c>
      <c r="F2745" s="2" t="s">
        <v>53</v>
      </c>
      <c r="G2745" s="2" t="s">
        <v>66</v>
      </c>
      <c r="H2745" s="2" t="s">
        <v>1089</v>
      </c>
      <c r="I2745" s="2" t="s">
        <v>1090</v>
      </c>
      <c r="J2745" s="2" t="s">
        <v>103</v>
      </c>
      <c r="K2745" s="2" t="s">
        <v>28</v>
      </c>
      <c r="L2745" s="2" t="s">
        <v>1808</v>
      </c>
      <c r="M2745" s="2" t="s">
        <v>1809</v>
      </c>
      <c r="N2745" s="2" t="s">
        <v>139</v>
      </c>
      <c r="O2745" s="3">
        <v>6</v>
      </c>
      <c r="P2745" s="3">
        <v>704</v>
      </c>
      <c r="Q2745" s="3">
        <v>715</v>
      </c>
      <c r="R2745" s="3">
        <v>4290</v>
      </c>
      <c r="S2745" s="3">
        <v>11</v>
      </c>
      <c r="T2745" s="3">
        <v>66</v>
      </c>
      <c r="U2745" s="3">
        <v>1.53</v>
      </c>
      <c r="V2745" s="2" t="s">
        <v>145</v>
      </c>
      <c r="W2745" s="2" t="s">
        <v>146</v>
      </c>
      <c r="X2745" s="2" t="s">
        <v>72</v>
      </c>
      <c r="Y2745" s="19" t="str">
        <f>VLOOKUP(G2745,'Verweis Kd-Gruppe'!$A$2:$B$8,2,FALSE)</f>
        <v>EXP</v>
      </c>
      <c r="Z2745" s="19" t="str">
        <f>VLOOKUP(J2745,'Verweis Art-Gruppe'!$A$2:$B$15,2,FALSE)</f>
        <v>Geräte</v>
      </c>
      <c r="AA2745" s="19" t="str">
        <f>VLOOKUP(W2745,'Verweis Vertreter'!$A$2:$B$24,2,FALSE)</f>
        <v>Muhsin Yortanli</v>
      </c>
      <c r="AB2745" s="12">
        <f t="shared" si="378"/>
        <v>6</v>
      </c>
      <c r="AC2745" s="12">
        <f t="shared" si="383"/>
        <v>704</v>
      </c>
      <c r="AD2745" s="12">
        <f t="shared" si="384"/>
        <v>715</v>
      </c>
      <c r="AE2745" s="12">
        <f t="shared" si="379"/>
        <v>4290</v>
      </c>
      <c r="AF2745" s="12">
        <f t="shared" si="380"/>
        <v>11</v>
      </c>
      <c r="AG2745" s="12">
        <f t="shared" si="381"/>
        <v>66</v>
      </c>
      <c r="AH2745" s="9">
        <f t="shared" si="385"/>
        <v>1.5384615384615385E-2</v>
      </c>
      <c r="AI2745" s="14">
        <f>VLOOKUP(E2745,'Verweis Faktor'!$A:$B,2,FALSE)</f>
        <v>1</v>
      </c>
      <c r="AJ2745" s="14"/>
      <c r="AK2745" s="14" t="str">
        <f>IF(AL2745="Ja","Versandkosten",VLOOKUP(E2745,'Verweis Belegart'!$A$2:$B$9,2,FALSE))</f>
        <v>Hardware</v>
      </c>
      <c r="AL2745" s="14" t="str">
        <f t="shared" si="386"/>
        <v>Nein</v>
      </c>
      <c r="AM2745" s="14" t="str">
        <f t="shared" si="382"/>
        <v>Positiv</v>
      </c>
    </row>
    <row r="2746" spans="1:39" ht="17.25" customHeight="1" x14ac:dyDescent="0.35">
      <c r="A2746" s="17">
        <v>14573067</v>
      </c>
      <c r="B2746" s="2" t="s">
        <v>1989</v>
      </c>
      <c r="C2746" s="1">
        <v>2025001</v>
      </c>
      <c r="D2746" s="1">
        <v>2000735</v>
      </c>
      <c r="E2746" s="2" t="s">
        <v>34</v>
      </c>
      <c r="F2746" s="2" t="s">
        <v>182</v>
      </c>
      <c r="G2746" s="2" t="s">
        <v>66</v>
      </c>
      <c r="H2746" s="2" t="s">
        <v>898</v>
      </c>
      <c r="I2746" s="2" t="s">
        <v>899</v>
      </c>
      <c r="J2746" s="2" t="s">
        <v>103</v>
      </c>
      <c r="K2746" s="2" t="s">
        <v>28</v>
      </c>
      <c r="L2746" s="2" t="s">
        <v>1682</v>
      </c>
      <c r="M2746" s="2" t="s">
        <v>1683</v>
      </c>
      <c r="N2746" s="2" t="s">
        <v>139</v>
      </c>
      <c r="O2746" s="3">
        <v>10</v>
      </c>
      <c r="P2746" s="3">
        <v>695.1961</v>
      </c>
      <c r="Q2746" s="3">
        <v>716</v>
      </c>
      <c r="R2746" s="3">
        <v>7160</v>
      </c>
      <c r="S2746" s="3">
        <v>20.803899999999999</v>
      </c>
      <c r="T2746" s="3">
        <v>208.04</v>
      </c>
      <c r="U2746" s="3">
        <v>2.9</v>
      </c>
      <c r="V2746" s="2" t="s">
        <v>123</v>
      </c>
      <c r="W2746" s="2" t="s">
        <v>124</v>
      </c>
      <c r="X2746" s="2" t="s">
        <v>125</v>
      </c>
      <c r="Y2746" s="19" t="str">
        <f>VLOOKUP(G2746,'Verweis Kd-Gruppe'!$A$2:$B$8,2,FALSE)</f>
        <v>EXP</v>
      </c>
      <c r="Z2746" s="19" t="str">
        <f>VLOOKUP(J2746,'Verweis Art-Gruppe'!$A$2:$B$15,2,FALSE)</f>
        <v>Geräte</v>
      </c>
      <c r="AA2746" s="19" t="str">
        <f>VLOOKUP(W2746,'Verweis Vertreter'!$A$2:$B$24,2,FALSE)</f>
        <v>Antonio Vuolo</v>
      </c>
      <c r="AB2746" s="12">
        <f t="shared" si="378"/>
        <v>10</v>
      </c>
      <c r="AC2746" s="12">
        <f t="shared" si="383"/>
        <v>695.1961</v>
      </c>
      <c r="AD2746" s="12">
        <f t="shared" si="384"/>
        <v>716</v>
      </c>
      <c r="AE2746" s="12">
        <f t="shared" si="379"/>
        <v>7160</v>
      </c>
      <c r="AF2746" s="12">
        <f t="shared" si="380"/>
        <v>20.803899999999999</v>
      </c>
      <c r="AG2746" s="12">
        <f t="shared" si="381"/>
        <v>208.04</v>
      </c>
      <c r="AH2746" s="9">
        <f t="shared" si="385"/>
        <v>2.9055865921787709E-2</v>
      </c>
      <c r="AI2746" s="14">
        <f>VLOOKUP(E2746,'Verweis Faktor'!$A:$B,2,FALSE)</f>
        <v>1</v>
      </c>
      <c r="AJ2746" s="14"/>
      <c r="AK2746" s="14" t="str">
        <f>IF(AL2746="Ja","Versandkosten",VLOOKUP(E2746,'Verweis Belegart'!$A$2:$B$9,2,FALSE))</f>
        <v>Hardware</v>
      </c>
      <c r="AL2746" s="14" t="str">
        <f t="shared" si="386"/>
        <v>Nein</v>
      </c>
      <c r="AM2746" s="14" t="str">
        <f t="shared" si="382"/>
        <v>Positiv</v>
      </c>
    </row>
    <row r="2747" spans="1:39" ht="17.25" customHeight="1" x14ac:dyDescent="0.35">
      <c r="A2747" s="17">
        <v>14573067</v>
      </c>
      <c r="B2747" s="2" t="s">
        <v>1989</v>
      </c>
      <c r="C2747" s="1">
        <v>2025001</v>
      </c>
      <c r="D2747" s="1">
        <v>2000735</v>
      </c>
      <c r="E2747" s="2" t="s">
        <v>34</v>
      </c>
      <c r="F2747" s="2" t="s">
        <v>182</v>
      </c>
      <c r="G2747" s="2" t="s">
        <v>66</v>
      </c>
      <c r="H2747" s="2" t="s">
        <v>898</v>
      </c>
      <c r="I2747" s="2" t="s">
        <v>899</v>
      </c>
      <c r="J2747" s="2" t="s">
        <v>103</v>
      </c>
      <c r="K2747" s="2" t="s">
        <v>45</v>
      </c>
      <c r="L2747" s="2" t="s">
        <v>1950</v>
      </c>
      <c r="M2747" s="2" t="s">
        <v>1951</v>
      </c>
      <c r="N2747" s="2" t="s">
        <v>1805</v>
      </c>
      <c r="O2747" s="3">
        <v>10</v>
      </c>
      <c r="P2747" s="3">
        <v>819</v>
      </c>
      <c r="Q2747" s="3">
        <v>839</v>
      </c>
      <c r="R2747" s="3">
        <v>8390</v>
      </c>
      <c r="S2747" s="3">
        <v>20</v>
      </c>
      <c r="T2747" s="3">
        <v>200</v>
      </c>
      <c r="U2747" s="3">
        <v>2.38</v>
      </c>
      <c r="V2747" s="2" t="s">
        <v>123</v>
      </c>
      <c r="W2747" s="2" t="s">
        <v>124</v>
      </c>
      <c r="X2747" s="2" t="s">
        <v>125</v>
      </c>
      <c r="Y2747" s="19" t="str">
        <f>VLOOKUP(G2747,'Verweis Kd-Gruppe'!$A$2:$B$8,2,FALSE)</f>
        <v>EXP</v>
      </c>
      <c r="Z2747" s="19" t="str">
        <f>VLOOKUP(J2747,'Verweis Art-Gruppe'!$A$2:$B$15,2,FALSE)</f>
        <v>Geräte</v>
      </c>
      <c r="AA2747" s="19" t="str">
        <f>VLOOKUP(W2747,'Verweis Vertreter'!$A$2:$B$24,2,FALSE)</f>
        <v>Antonio Vuolo</v>
      </c>
      <c r="AB2747" s="12">
        <f t="shared" si="378"/>
        <v>10</v>
      </c>
      <c r="AC2747" s="12">
        <f t="shared" si="383"/>
        <v>819</v>
      </c>
      <c r="AD2747" s="12">
        <f t="shared" si="384"/>
        <v>839</v>
      </c>
      <c r="AE2747" s="12">
        <f t="shared" si="379"/>
        <v>8390</v>
      </c>
      <c r="AF2747" s="12">
        <f t="shared" si="380"/>
        <v>20</v>
      </c>
      <c r="AG2747" s="12">
        <f t="shared" si="381"/>
        <v>200</v>
      </c>
      <c r="AH2747" s="9">
        <f t="shared" si="385"/>
        <v>2.3837902264600714E-2</v>
      </c>
      <c r="AI2747" s="14">
        <f>VLOOKUP(E2747,'Verweis Faktor'!$A:$B,2,FALSE)</f>
        <v>1</v>
      </c>
      <c r="AJ2747" s="14"/>
      <c r="AK2747" s="14" t="str">
        <f>IF(AL2747="Ja","Versandkosten",VLOOKUP(E2747,'Verweis Belegart'!$A$2:$B$9,2,FALSE))</f>
        <v>Hardware</v>
      </c>
      <c r="AL2747" s="14" t="str">
        <f t="shared" si="386"/>
        <v>Nein</v>
      </c>
      <c r="AM2747" s="14" t="str">
        <f t="shared" si="382"/>
        <v>Positiv</v>
      </c>
    </row>
    <row r="2748" spans="1:39" ht="17.25" customHeight="1" x14ac:dyDescent="0.35">
      <c r="A2748" s="17">
        <v>14573067</v>
      </c>
      <c r="B2748" s="2" t="s">
        <v>1989</v>
      </c>
      <c r="C2748" s="1">
        <v>2025001</v>
      </c>
      <c r="D2748" s="1">
        <v>2000735</v>
      </c>
      <c r="E2748" s="2" t="s">
        <v>34</v>
      </c>
      <c r="F2748" s="2" t="s">
        <v>182</v>
      </c>
      <c r="G2748" s="2" t="s">
        <v>66</v>
      </c>
      <c r="H2748" s="2" t="s">
        <v>898</v>
      </c>
      <c r="I2748" s="2" t="s">
        <v>899</v>
      </c>
      <c r="J2748" s="2" t="s">
        <v>103</v>
      </c>
      <c r="K2748" s="2" t="s">
        <v>49</v>
      </c>
      <c r="L2748" s="2" t="s">
        <v>1808</v>
      </c>
      <c r="M2748" s="2" t="s">
        <v>1809</v>
      </c>
      <c r="N2748" s="2" t="s">
        <v>139</v>
      </c>
      <c r="O2748" s="3">
        <v>10</v>
      </c>
      <c r="P2748" s="3">
        <v>704</v>
      </c>
      <c r="Q2748" s="3">
        <v>716</v>
      </c>
      <c r="R2748" s="3">
        <v>7160</v>
      </c>
      <c r="S2748" s="3">
        <v>12</v>
      </c>
      <c r="T2748" s="3">
        <v>120</v>
      </c>
      <c r="U2748" s="3">
        <v>1.67</v>
      </c>
      <c r="V2748" s="2" t="s">
        <v>123</v>
      </c>
      <c r="W2748" s="2" t="s">
        <v>124</v>
      </c>
      <c r="X2748" s="2" t="s">
        <v>125</v>
      </c>
      <c r="Y2748" s="19" t="str">
        <f>VLOOKUP(G2748,'Verweis Kd-Gruppe'!$A$2:$B$8,2,FALSE)</f>
        <v>EXP</v>
      </c>
      <c r="Z2748" s="19" t="str">
        <f>VLOOKUP(J2748,'Verweis Art-Gruppe'!$A$2:$B$15,2,FALSE)</f>
        <v>Geräte</v>
      </c>
      <c r="AA2748" s="19" t="str">
        <f>VLOOKUP(W2748,'Verweis Vertreter'!$A$2:$B$24,2,FALSE)</f>
        <v>Antonio Vuolo</v>
      </c>
      <c r="AB2748" s="12">
        <f t="shared" si="378"/>
        <v>10</v>
      </c>
      <c r="AC2748" s="12">
        <f t="shared" si="383"/>
        <v>704</v>
      </c>
      <c r="AD2748" s="12">
        <f t="shared" si="384"/>
        <v>716</v>
      </c>
      <c r="AE2748" s="12">
        <f t="shared" si="379"/>
        <v>7160</v>
      </c>
      <c r="AF2748" s="12">
        <f t="shared" si="380"/>
        <v>12</v>
      </c>
      <c r="AG2748" s="12">
        <f t="shared" si="381"/>
        <v>120</v>
      </c>
      <c r="AH2748" s="9">
        <f t="shared" si="385"/>
        <v>1.6759776536312849E-2</v>
      </c>
      <c r="AI2748" s="14">
        <f>VLOOKUP(E2748,'Verweis Faktor'!$A:$B,2,FALSE)</f>
        <v>1</v>
      </c>
      <c r="AJ2748" s="14"/>
      <c r="AK2748" s="14" t="str">
        <f>IF(AL2748="Ja","Versandkosten",VLOOKUP(E2748,'Verweis Belegart'!$A$2:$B$9,2,FALSE))</f>
        <v>Hardware</v>
      </c>
      <c r="AL2748" s="14" t="str">
        <f t="shared" si="386"/>
        <v>Nein</v>
      </c>
      <c r="AM2748" s="14" t="str">
        <f t="shared" si="382"/>
        <v>Positiv</v>
      </c>
    </row>
    <row r="2749" spans="1:39" ht="17.25" customHeight="1" x14ac:dyDescent="0.35">
      <c r="A2749" s="17">
        <v>14573067</v>
      </c>
      <c r="B2749" s="2" t="s">
        <v>1989</v>
      </c>
      <c r="C2749" s="1">
        <v>2025001</v>
      </c>
      <c r="D2749" s="1">
        <v>2000735</v>
      </c>
      <c r="E2749" s="2" t="s">
        <v>34</v>
      </c>
      <c r="F2749" s="2" t="s">
        <v>182</v>
      </c>
      <c r="G2749" s="2" t="s">
        <v>66</v>
      </c>
      <c r="H2749" s="2" t="s">
        <v>898</v>
      </c>
      <c r="I2749" s="2" t="s">
        <v>899</v>
      </c>
      <c r="J2749" s="2" t="s">
        <v>103</v>
      </c>
      <c r="K2749" s="2" t="s">
        <v>79</v>
      </c>
      <c r="L2749" s="2" t="s">
        <v>1725</v>
      </c>
      <c r="M2749" s="2" t="s">
        <v>1726</v>
      </c>
      <c r="N2749" s="2" t="s">
        <v>139</v>
      </c>
      <c r="O2749" s="3">
        <v>15</v>
      </c>
      <c r="P2749" s="3">
        <v>704</v>
      </c>
      <c r="Q2749" s="3">
        <v>716</v>
      </c>
      <c r="R2749" s="3">
        <v>10740</v>
      </c>
      <c r="S2749" s="3">
        <v>12</v>
      </c>
      <c r="T2749" s="3">
        <v>180</v>
      </c>
      <c r="U2749" s="3">
        <v>1.67</v>
      </c>
      <c r="V2749" s="2" t="s">
        <v>123</v>
      </c>
      <c r="W2749" s="2" t="s">
        <v>124</v>
      </c>
      <c r="X2749" s="2" t="s">
        <v>125</v>
      </c>
      <c r="Y2749" s="19" t="str">
        <f>VLOOKUP(G2749,'Verweis Kd-Gruppe'!$A$2:$B$8,2,FALSE)</f>
        <v>EXP</v>
      </c>
      <c r="Z2749" s="19" t="str">
        <f>VLOOKUP(J2749,'Verweis Art-Gruppe'!$A$2:$B$15,2,FALSE)</f>
        <v>Geräte</v>
      </c>
      <c r="AA2749" s="19" t="str">
        <f>VLOOKUP(W2749,'Verweis Vertreter'!$A$2:$B$24,2,FALSE)</f>
        <v>Antonio Vuolo</v>
      </c>
      <c r="AB2749" s="12">
        <f t="shared" si="378"/>
        <v>15</v>
      </c>
      <c r="AC2749" s="12">
        <f t="shared" si="383"/>
        <v>704</v>
      </c>
      <c r="AD2749" s="12">
        <f t="shared" si="384"/>
        <v>716</v>
      </c>
      <c r="AE2749" s="12">
        <f t="shared" si="379"/>
        <v>10740</v>
      </c>
      <c r="AF2749" s="12">
        <f t="shared" si="380"/>
        <v>12</v>
      </c>
      <c r="AG2749" s="12">
        <f t="shared" si="381"/>
        <v>180</v>
      </c>
      <c r="AH2749" s="9">
        <f t="shared" si="385"/>
        <v>1.6759776536312849E-2</v>
      </c>
      <c r="AI2749" s="14">
        <f>VLOOKUP(E2749,'Verweis Faktor'!$A:$B,2,FALSE)</f>
        <v>1</v>
      </c>
      <c r="AJ2749" s="14"/>
      <c r="AK2749" s="14" t="str">
        <f>IF(AL2749="Ja","Versandkosten",VLOOKUP(E2749,'Verweis Belegart'!$A$2:$B$9,2,FALSE))</f>
        <v>Hardware</v>
      </c>
      <c r="AL2749" s="14" t="str">
        <f t="shared" si="386"/>
        <v>Nein</v>
      </c>
      <c r="AM2749" s="14" t="str">
        <f t="shared" si="382"/>
        <v>Positiv</v>
      </c>
    </row>
    <row r="2750" spans="1:39" ht="17.25" customHeight="1" x14ac:dyDescent="0.35">
      <c r="A2750" s="17">
        <v>14573261</v>
      </c>
      <c r="B2750" s="2" t="s">
        <v>1989</v>
      </c>
      <c r="C2750" s="1">
        <v>2025001</v>
      </c>
      <c r="D2750" s="1">
        <v>2000736</v>
      </c>
      <c r="E2750" s="2" t="s">
        <v>34</v>
      </c>
      <c r="F2750" s="2" t="s">
        <v>53</v>
      </c>
      <c r="G2750" s="2" t="s">
        <v>36</v>
      </c>
      <c r="H2750" s="2" t="s">
        <v>1432</v>
      </c>
      <c r="I2750" s="2" t="s">
        <v>1433</v>
      </c>
      <c r="J2750" s="2" t="s">
        <v>103</v>
      </c>
      <c r="K2750" s="2" t="s">
        <v>28</v>
      </c>
      <c r="L2750" s="2" t="s">
        <v>970</v>
      </c>
      <c r="M2750" s="2" t="s">
        <v>971</v>
      </c>
      <c r="N2750" s="2" t="s">
        <v>943</v>
      </c>
      <c r="O2750" s="3">
        <v>1</v>
      </c>
      <c r="P2750" s="3">
        <v>235</v>
      </c>
      <c r="Q2750" s="3">
        <v>245</v>
      </c>
      <c r="R2750" s="3">
        <v>245</v>
      </c>
      <c r="S2750" s="3">
        <v>10</v>
      </c>
      <c r="T2750" s="3">
        <v>10</v>
      </c>
      <c r="U2750" s="3">
        <v>4.08</v>
      </c>
      <c r="V2750" s="2" t="s">
        <v>42</v>
      </c>
      <c r="W2750" s="2" t="s">
        <v>43</v>
      </c>
      <c r="X2750" s="2" t="s">
        <v>59</v>
      </c>
      <c r="Y2750" s="19" t="str">
        <f>VLOOKUP(G2750,'Verweis Kd-Gruppe'!$A$2:$B$8,2,FALSE)</f>
        <v>GRK</v>
      </c>
      <c r="Z2750" s="19" t="str">
        <f>VLOOKUP(J2750,'Verweis Art-Gruppe'!$A$2:$B$15,2,FALSE)</f>
        <v>Geräte</v>
      </c>
      <c r="AA2750" s="19" t="str">
        <f>VLOOKUP(W2750,'Verweis Vertreter'!$A$2:$B$24,2,FALSE)</f>
        <v>Sebastian Faber</v>
      </c>
      <c r="AB2750" s="12">
        <f t="shared" si="378"/>
        <v>1</v>
      </c>
      <c r="AC2750" s="12">
        <f t="shared" si="383"/>
        <v>235</v>
      </c>
      <c r="AD2750" s="12">
        <f t="shared" si="384"/>
        <v>245</v>
      </c>
      <c r="AE2750" s="12">
        <f t="shared" si="379"/>
        <v>245</v>
      </c>
      <c r="AF2750" s="12">
        <f t="shared" si="380"/>
        <v>10</v>
      </c>
      <c r="AG2750" s="12">
        <f t="shared" si="381"/>
        <v>10</v>
      </c>
      <c r="AH2750" s="9">
        <f t="shared" si="385"/>
        <v>4.0816326530612242E-2</v>
      </c>
      <c r="AI2750" s="14">
        <f>VLOOKUP(E2750,'Verweis Faktor'!$A:$B,2,FALSE)</f>
        <v>1</v>
      </c>
      <c r="AJ2750" s="14"/>
      <c r="AK2750" s="14" t="str">
        <f>IF(AL2750="Ja","Versandkosten",VLOOKUP(E2750,'Verweis Belegart'!$A$2:$B$9,2,FALSE))</f>
        <v>Hardware</v>
      </c>
      <c r="AL2750" s="14" t="str">
        <f t="shared" si="386"/>
        <v>Nein</v>
      </c>
      <c r="AM2750" s="14" t="str">
        <f t="shared" si="382"/>
        <v>Positiv</v>
      </c>
    </row>
    <row r="2751" spans="1:39" ht="17.25" customHeight="1" x14ac:dyDescent="0.35">
      <c r="A2751" s="17">
        <v>14572737</v>
      </c>
      <c r="B2751" s="2" t="s">
        <v>1989</v>
      </c>
      <c r="C2751" s="1">
        <v>2025001</v>
      </c>
      <c r="D2751" s="1">
        <v>2000737</v>
      </c>
      <c r="E2751" s="2" t="s">
        <v>34</v>
      </c>
      <c r="F2751" s="2" t="s">
        <v>53</v>
      </c>
      <c r="G2751" s="2" t="s">
        <v>36</v>
      </c>
      <c r="H2751" s="2" t="s">
        <v>1604</v>
      </c>
      <c r="I2751" s="2" t="s">
        <v>1605</v>
      </c>
      <c r="J2751" s="2" t="s">
        <v>304</v>
      </c>
      <c r="K2751" s="2" t="s">
        <v>28</v>
      </c>
      <c r="L2751" s="2" t="s">
        <v>2003</v>
      </c>
      <c r="M2751" s="2" t="s">
        <v>2004</v>
      </c>
      <c r="N2751" s="2" t="s">
        <v>1408</v>
      </c>
      <c r="O2751" s="3">
        <v>20</v>
      </c>
      <c r="P2751" s="3">
        <v>16.010000000000002</v>
      </c>
      <c r="Q2751" s="3">
        <v>17.5</v>
      </c>
      <c r="R2751" s="3">
        <v>350</v>
      </c>
      <c r="S2751" s="3">
        <v>1.49</v>
      </c>
      <c r="T2751" s="3">
        <v>29.8</v>
      </c>
      <c r="U2751" s="3">
        <v>8.51</v>
      </c>
      <c r="V2751" s="2" t="s">
        <v>42</v>
      </c>
      <c r="W2751" s="2" t="s">
        <v>43</v>
      </c>
      <c r="X2751" s="2" t="s">
        <v>44</v>
      </c>
      <c r="Y2751" s="19" t="str">
        <f>VLOOKUP(G2751,'Verweis Kd-Gruppe'!$A$2:$B$8,2,FALSE)</f>
        <v>GRK</v>
      </c>
      <c r="Z2751" s="19" t="str">
        <f>VLOOKUP(J2751,'Verweis Art-Gruppe'!$A$2:$B$15,2,FALSE)</f>
        <v>Zubehör</v>
      </c>
      <c r="AA2751" s="19" t="str">
        <f>VLOOKUP(W2751,'Verweis Vertreter'!$A$2:$B$24,2,FALSE)</f>
        <v>Sebastian Faber</v>
      </c>
      <c r="AB2751" s="12">
        <f t="shared" si="378"/>
        <v>20</v>
      </c>
      <c r="AC2751" s="12">
        <f t="shared" si="383"/>
        <v>16.010000000000002</v>
      </c>
      <c r="AD2751" s="12">
        <f t="shared" si="384"/>
        <v>17.5</v>
      </c>
      <c r="AE2751" s="12">
        <f t="shared" si="379"/>
        <v>350</v>
      </c>
      <c r="AF2751" s="12">
        <f t="shared" si="380"/>
        <v>1.49</v>
      </c>
      <c r="AG2751" s="12">
        <f t="shared" si="381"/>
        <v>29.8</v>
      </c>
      <c r="AH2751" s="9">
        <f t="shared" si="385"/>
        <v>8.5142857142857145E-2</v>
      </c>
      <c r="AI2751" s="14">
        <f>VLOOKUP(E2751,'Verweis Faktor'!$A:$B,2,FALSE)</f>
        <v>1</v>
      </c>
      <c r="AJ2751" s="14"/>
      <c r="AK2751" s="14" t="str">
        <f>IF(AL2751="Ja","Versandkosten",VLOOKUP(E2751,'Verweis Belegart'!$A$2:$B$9,2,FALSE))</f>
        <v>Hardware</v>
      </c>
      <c r="AL2751" s="14" t="str">
        <f t="shared" si="386"/>
        <v>Nein</v>
      </c>
      <c r="AM2751" s="14" t="str">
        <f t="shared" si="382"/>
        <v>Positiv</v>
      </c>
    </row>
    <row r="2752" spans="1:39" ht="17.25" customHeight="1" x14ac:dyDescent="0.35">
      <c r="A2752" s="17">
        <v>14573427</v>
      </c>
      <c r="B2752" s="2" t="s">
        <v>1989</v>
      </c>
      <c r="C2752" s="1">
        <v>2025001</v>
      </c>
      <c r="D2752" s="1">
        <v>2000738</v>
      </c>
      <c r="E2752" s="2" t="s">
        <v>34</v>
      </c>
      <c r="F2752" s="2" t="s">
        <v>182</v>
      </c>
      <c r="G2752" s="2" t="s">
        <v>66</v>
      </c>
      <c r="H2752" s="2" t="s">
        <v>67</v>
      </c>
      <c r="I2752" s="2" t="s">
        <v>68</v>
      </c>
      <c r="J2752" s="2" t="s">
        <v>103</v>
      </c>
      <c r="K2752" s="2" t="s">
        <v>28</v>
      </c>
      <c r="L2752" s="2" t="s">
        <v>444</v>
      </c>
      <c r="M2752" s="2" t="s">
        <v>445</v>
      </c>
      <c r="N2752" s="2" t="s">
        <v>347</v>
      </c>
      <c r="O2752" s="3">
        <v>1</v>
      </c>
      <c r="P2752" s="3">
        <v>759.58330000000001</v>
      </c>
      <c r="Q2752" s="3">
        <v>769</v>
      </c>
      <c r="R2752" s="3">
        <v>769</v>
      </c>
      <c r="S2752" s="3">
        <v>9.4167000000000005</v>
      </c>
      <c r="T2752" s="3">
        <v>9.42</v>
      </c>
      <c r="U2752" s="3">
        <v>1.22</v>
      </c>
      <c r="V2752" s="2" t="s">
        <v>42</v>
      </c>
      <c r="W2752" s="2" t="s">
        <v>43</v>
      </c>
      <c r="X2752" s="2" t="s">
        <v>72</v>
      </c>
      <c r="Y2752" s="19" t="str">
        <f>VLOOKUP(G2752,'Verweis Kd-Gruppe'!$A$2:$B$8,2,FALSE)</f>
        <v>EXP</v>
      </c>
      <c r="Z2752" s="19" t="str">
        <f>VLOOKUP(J2752,'Verweis Art-Gruppe'!$A$2:$B$15,2,FALSE)</f>
        <v>Geräte</v>
      </c>
      <c r="AA2752" s="19" t="str">
        <f>VLOOKUP(W2752,'Verweis Vertreter'!$A$2:$B$24,2,FALSE)</f>
        <v>Sebastian Faber</v>
      </c>
      <c r="AB2752" s="12">
        <f t="shared" si="378"/>
        <v>1</v>
      </c>
      <c r="AC2752" s="12">
        <f t="shared" si="383"/>
        <v>759.58330000000001</v>
      </c>
      <c r="AD2752" s="12">
        <f t="shared" si="384"/>
        <v>769</v>
      </c>
      <c r="AE2752" s="12">
        <f t="shared" si="379"/>
        <v>769</v>
      </c>
      <c r="AF2752" s="12">
        <f t="shared" si="380"/>
        <v>9.4167000000000005</v>
      </c>
      <c r="AG2752" s="12">
        <f t="shared" si="381"/>
        <v>9.42</v>
      </c>
      <c r="AH2752" s="9">
        <f t="shared" si="385"/>
        <v>1.2249674902470741E-2</v>
      </c>
      <c r="AI2752" s="14">
        <f>VLOOKUP(E2752,'Verweis Faktor'!$A:$B,2,FALSE)</f>
        <v>1</v>
      </c>
      <c r="AJ2752" s="14"/>
      <c r="AK2752" s="14" t="str">
        <f>IF(AL2752="Ja","Versandkosten",VLOOKUP(E2752,'Verweis Belegart'!$A$2:$B$9,2,FALSE))</f>
        <v>Hardware</v>
      </c>
      <c r="AL2752" s="14" t="str">
        <f t="shared" si="386"/>
        <v>Nein</v>
      </c>
      <c r="AM2752" s="14" t="str">
        <f t="shared" si="382"/>
        <v>Positiv</v>
      </c>
    </row>
    <row r="2753" spans="1:39" ht="17.25" customHeight="1" x14ac:dyDescent="0.35">
      <c r="A2753" s="17">
        <v>14573427</v>
      </c>
      <c r="B2753" s="2" t="s">
        <v>1989</v>
      </c>
      <c r="C2753" s="1">
        <v>2025001</v>
      </c>
      <c r="D2753" s="1">
        <v>2000738</v>
      </c>
      <c r="E2753" s="2" t="s">
        <v>34</v>
      </c>
      <c r="F2753" s="2" t="s">
        <v>182</v>
      </c>
      <c r="G2753" s="2" t="s">
        <v>66</v>
      </c>
      <c r="H2753" s="2" t="s">
        <v>67</v>
      </c>
      <c r="I2753" s="2" t="s">
        <v>68</v>
      </c>
      <c r="J2753" s="2" t="s">
        <v>103</v>
      </c>
      <c r="K2753" s="2" t="s">
        <v>45</v>
      </c>
      <c r="L2753" s="2" t="s">
        <v>983</v>
      </c>
      <c r="M2753" s="2" t="s">
        <v>984</v>
      </c>
      <c r="N2753" s="2" t="s">
        <v>985</v>
      </c>
      <c r="O2753" s="3">
        <v>1</v>
      </c>
      <c r="P2753" s="3">
        <v>829.95</v>
      </c>
      <c r="Q2753" s="3">
        <v>809</v>
      </c>
      <c r="R2753" s="3">
        <v>809</v>
      </c>
      <c r="S2753" s="3">
        <v>-20.95</v>
      </c>
      <c r="T2753" s="3">
        <v>-20.95</v>
      </c>
      <c r="U2753" s="3">
        <v>-2.58</v>
      </c>
      <c r="V2753" s="2" t="s">
        <v>42</v>
      </c>
      <c r="W2753" s="2" t="s">
        <v>43</v>
      </c>
      <c r="X2753" s="2" t="s">
        <v>72</v>
      </c>
      <c r="Y2753" s="19" t="str">
        <f>VLOOKUP(G2753,'Verweis Kd-Gruppe'!$A$2:$B$8,2,FALSE)</f>
        <v>EXP</v>
      </c>
      <c r="Z2753" s="19" t="str">
        <f>VLOOKUP(J2753,'Verweis Art-Gruppe'!$A$2:$B$15,2,FALSE)</f>
        <v>Geräte</v>
      </c>
      <c r="AA2753" s="19" t="str">
        <f>VLOOKUP(W2753,'Verweis Vertreter'!$A$2:$B$24,2,FALSE)</f>
        <v>Sebastian Faber</v>
      </c>
      <c r="AB2753" s="12">
        <f t="shared" si="378"/>
        <v>1</v>
      </c>
      <c r="AC2753" s="12">
        <f t="shared" si="383"/>
        <v>829.95</v>
      </c>
      <c r="AD2753" s="12">
        <f t="shared" si="384"/>
        <v>809</v>
      </c>
      <c r="AE2753" s="12">
        <f t="shared" si="379"/>
        <v>809</v>
      </c>
      <c r="AF2753" s="12">
        <f t="shared" si="380"/>
        <v>-20.95</v>
      </c>
      <c r="AG2753" s="12">
        <f t="shared" si="381"/>
        <v>-20.95</v>
      </c>
      <c r="AH2753" s="9">
        <f t="shared" si="385"/>
        <v>-2.5896168108776266E-2</v>
      </c>
      <c r="AI2753" s="14">
        <f>VLOOKUP(E2753,'Verweis Faktor'!$A:$B,2,FALSE)</f>
        <v>1</v>
      </c>
      <c r="AJ2753" s="14"/>
      <c r="AK2753" s="14" t="str">
        <f>IF(AL2753="Ja","Versandkosten",VLOOKUP(E2753,'Verweis Belegart'!$A$2:$B$9,2,FALSE))</f>
        <v>Hardware</v>
      </c>
      <c r="AL2753" s="14" t="str">
        <f t="shared" si="386"/>
        <v>Nein</v>
      </c>
      <c r="AM2753" s="14" t="str">
        <f t="shared" si="382"/>
        <v>Negativ</v>
      </c>
    </row>
    <row r="2754" spans="1:39" ht="17.25" customHeight="1" x14ac:dyDescent="0.35">
      <c r="A2754" s="17">
        <v>14573427</v>
      </c>
      <c r="B2754" s="2" t="s">
        <v>1989</v>
      </c>
      <c r="C2754" s="1">
        <v>2025001</v>
      </c>
      <c r="D2754" s="1">
        <v>2000738</v>
      </c>
      <c r="E2754" s="2" t="s">
        <v>34</v>
      </c>
      <c r="F2754" s="2" t="s">
        <v>182</v>
      </c>
      <c r="G2754" s="2" t="s">
        <v>66</v>
      </c>
      <c r="H2754" s="2" t="s">
        <v>67</v>
      </c>
      <c r="I2754" s="2" t="s">
        <v>68</v>
      </c>
      <c r="J2754" s="2" t="s">
        <v>103</v>
      </c>
      <c r="K2754" s="2" t="s">
        <v>49</v>
      </c>
      <c r="L2754" s="2" t="s">
        <v>673</v>
      </c>
      <c r="M2754" s="2" t="s">
        <v>674</v>
      </c>
      <c r="N2754" s="2" t="s">
        <v>48</v>
      </c>
      <c r="O2754" s="3">
        <v>1</v>
      </c>
      <c r="P2754" s="3">
        <v>253.26820000000001</v>
      </c>
      <c r="Q2754" s="3">
        <v>265</v>
      </c>
      <c r="R2754" s="3">
        <v>265</v>
      </c>
      <c r="S2754" s="3">
        <v>11.7318</v>
      </c>
      <c r="T2754" s="3">
        <v>11.73</v>
      </c>
      <c r="U2754" s="3">
        <v>4.42</v>
      </c>
      <c r="V2754" s="2" t="s">
        <v>42</v>
      </c>
      <c r="W2754" s="2" t="s">
        <v>43</v>
      </c>
      <c r="X2754" s="2" t="s">
        <v>72</v>
      </c>
      <c r="Y2754" s="19" t="str">
        <f>VLOOKUP(G2754,'Verweis Kd-Gruppe'!$A$2:$B$8,2,FALSE)</f>
        <v>EXP</v>
      </c>
      <c r="Z2754" s="19" t="str">
        <f>VLOOKUP(J2754,'Verweis Art-Gruppe'!$A$2:$B$15,2,FALSE)</f>
        <v>Geräte</v>
      </c>
      <c r="AA2754" s="19" t="str">
        <f>VLOOKUP(W2754,'Verweis Vertreter'!$A$2:$B$24,2,FALSE)</f>
        <v>Sebastian Faber</v>
      </c>
      <c r="AB2754" s="12">
        <f t="shared" si="378"/>
        <v>1</v>
      </c>
      <c r="AC2754" s="12">
        <f t="shared" si="383"/>
        <v>253.26820000000001</v>
      </c>
      <c r="AD2754" s="12">
        <f t="shared" si="384"/>
        <v>265</v>
      </c>
      <c r="AE2754" s="12">
        <f t="shared" si="379"/>
        <v>265</v>
      </c>
      <c r="AF2754" s="12">
        <f t="shared" si="380"/>
        <v>11.7318</v>
      </c>
      <c r="AG2754" s="12">
        <f t="shared" si="381"/>
        <v>11.73</v>
      </c>
      <c r="AH2754" s="9">
        <f t="shared" si="385"/>
        <v>4.4264150943396231E-2</v>
      </c>
      <c r="AI2754" s="14">
        <f>VLOOKUP(E2754,'Verweis Faktor'!$A:$B,2,FALSE)</f>
        <v>1</v>
      </c>
      <c r="AJ2754" s="14"/>
      <c r="AK2754" s="14" t="str">
        <f>IF(AL2754="Ja","Versandkosten",VLOOKUP(E2754,'Verweis Belegart'!$A$2:$B$9,2,FALSE))</f>
        <v>Hardware</v>
      </c>
      <c r="AL2754" s="14" t="str">
        <f t="shared" si="386"/>
        <v>Nein</v>
      </c>
      <c r="AM2754" s="14" t="str">
        <f t="shared" si="382"/>
        <v>Positiv</v>
      </c>
    </row>
    <row r="2755" spans="1:39" ht="17.25" customHeight="1" x14ac:dyDescent="0.35">
      <c r="A2755" s="17">
        <v>14573427</v>
      </c>
      <c r="B2755" s="2" t="s">
        <v>1989</v>
      </c>
      <c r="C2755" s="1">
        <v>2025001</v>
      </c>
      <c r="D2755" s="1">
        <v>2000738</v>
      </c>
      <c r="E2755" s="2" t="s">
        <v>34</v>
      </c>
      <c r="F2755" s="2" t="s">
        <v>182</v>
      </c>
      <c r="G2755" s="2" t="s">
        <v>66</v>
      </c>
      <c r="H2755" s="2" t="s">
        <v>67</v>
      </c>
      <c r="I2755" s="2" t="s">
        <v>68</v>
      </c>
      <c r="J2755" s="2" t="s">
        <v>103</v>
      </c>
      <c r="K2755" s="2" t="s">
        <v>79</v>
      </c>
      <c r="L2755" s="2" t="s">
        <v>937</v>
      </c>
      <c r="M2755" s="2" t="s">
        <v>938</v>
      </c>
      <c r="N2755" s="2" t="s">
        <v>655</v>
      </c>
      <c r="O2755" s="3">
        <v>1</v>
      </c>
      <c r="P2755" s="3">
        <v>246.28890000000001</v>
      </c>
      <c r="Q2755" s="3">
        <v>265</v>
      </c>
      <c r="R2755" s="3">
        <v>265</v>
      </c>
      <c r="S2755" s="3">
        <v>18.711099999999998</v>
      </c>
      <c r="T2755" s="3">
        <v>18.71</v>
      </c>
      <c r="U2755" s="3">
        <v>7.06</v>
      </c>
      <c r="V2755" s="2" t="s">
        <v>42</v>
      </c>
      <c r="W2755" s="2" t="s">
        <v>43</v>
      </c>
      <c r="X2755" s="2" t="s">
        <v>72</v>
      </c>
      <c r="Y2755" s="19" t="str">
        <f>VLOOKUP(G2755,'Verweis Kd-Gruppe'!$A$2:$B$8,2,FALSE)</f>
        <v>EXP</v>
      </c>
      <c r="Z2755" s="19" t="str">
        <f>VLOOKUP(J2755,'Verweis Art-Gruppe'!$A$2:$B$15,2,FALSE)</f>
        <v>Geräte</v>
      </c>
      <c r="AA2755" s="19" t="str">
        <f>VLOOKUP(W2755,'Verweis Vertreter'!$A$2:$B$24,2,FALSE)</f>
        <v>Sebastian Faber</v>
      </c>
      <c r="AB2755" s="12">
        <f t="shared" ref="AB2755:AB2818" si="387">$AI2755*O2755</f>
        <v>1</v>
      </c>
      <c r="AC2755" s="12">
        <f t="shared" si="383"/>
        <v>246.28890000000001</v>
      </c>
      <c r="AD2755" s="12">
        <f t="shared" si="384"/>
        <v>265</v>
      </c>
      <c r="AE2755" s="12">
        <f t="shared" ref="AE2755:AE2818" si="388">$AI2755*R2755</f>
        <v>265</v>
      </c>
      <c r="AF2755" s="12">
        <f t="shared" ref="AF2755:AF2818" si="389">$AI2755*S2755</f>
        <v>18.711099999999998</v>
      </c>
      <c r="AG2755" s="12">
        <f t="shared" ref="AG2755:AG2818" si="390">$AI2755*T2755</f>
        <v>18.71</v>
      </c>
      <c r="AH2755" s="9">
        <f t="shared" si="385"/>
        <v>7.060377358490566E-2</v>
      </c>
      <c r="AI2755" s="14">
        <f>VLOOKUP(E2755,'Verweis Faktor'!$A:$B,2,FALSE)</f>
        <v>1</v>
      </c>
      <c r="AJ2755" s="14"/>
      <c r="AK2755" s="14" t="str">
        <f>IF(AL2755="Ja","Versandkosten",VLOOKUP(E2755,'Verweis Belegart'!$A$2:$B$9,2,FALSE))</f>
        <v>Hardware</v>
      </c>
      <c r="AL2755" s="14" t="str">
        <f t="shared" si="386"/>
        <v>Nein</v>
      </c>
      <c r="AM2755" s="14" t="str">
        <f t="shared" ref="AM2755:AM2818" si="391">IF(AG2755&lt;0,"Negativ","Positiv")</f>
        <v>Positiv</v>
      </c>
    </row>
    <row r="2756" spans="1:39" ht="17.25" customHeight="1" x14ac:dyDescent="0.35">
      <c r="A2756" s="17">
        <v>14573427</v>
      </c>
      <c r="B2756" s="2" t="s">
        <v>1989</v>
      </c>
      <c r="C2756" s="1">
        <v>2025001</v>
      </c>
      <c r="D2756" s="1">
        <v>2000738</v>
      </c>
      <c r="E2756" s="2" t="s">
        <v>34</v>
      </c>
      <c r="F2756" s="2" t="s">
        <v>182</v>
      </c>
      <c r="G2756" s="2" t="s">
        <v>66</v>
      </c>
      <c r="H2756" s="2" t="s">
        <v>67</v>
      </c>
      <c r="I2756" s="2" t="s">
        <v>68</v>
      </c>
      <c r="J2756" s="2" t="s">
        <v>103</v>
      </c>
      <c r="K2756" s="2" t="s">
        <v>83</v>
      </c>
      <c r="L2756" s="2" t="s">
        <v>88</v>
      </c>
      <c r="M2756" s="2" t="s">
        <v>89</v>
      </c>
      <c r="N2756" s="2" t="s">
        <v>90</v>
      </c>
      <c r="O2756" s="3">
        <v>2</v>
      </c>
      <c r="P2756" s="3">
        <v>530.07069999999999</v>
      </c>
      <c r="Q2756" s="3">
        <v>552</v>
      </c>
      <c r="R2756" s="3">
        <v>1104</v>
      </c>
      <c r="S2756" s="3">
        <v>21.929300000000001</v>
      </c>
      <c r="T2756" s="3">
        <v>43.86</v>
      </c>
      <c r="U2756" s="3">
        <v>3.97</v>
      </c>
      <c r="V2756" s="2" t="s">
        <v>42</v>
      </c>
      <c r="W2756" s="2" t="s">
        <v>43</v>
      </c>
      <c r="X2756" s="2" t="s">
        <v>72</v>
      </c>
      <c r="Y2756" s="19" t="str">
        <f>VLOOKUP(G2756,'Verweis Kd-Gruppe'!$A$2:$B$8,2,FALSE)</f>
        <v>EXP</v>
      </c>
      <c r="Z2756" s="19" t="str">
        <f>VLOOKUP(J2756,'Verweis Art-Gruppe'!$A$2:$B$15,2,FALSE)</f>
        <v>Geräte</v>
      </c>
      <c r="AA2756" s="19" t="str">
        <f>VLOOKUP(W2756,'Verweis Vertreter'!$A$2:$B$24,2,FALSE)</f>
        <v>Sebastian Faber</v>
      </c>
      <c r="AB2756" s="12">
        <f t="shared" si="387"/>
        <v>2</v>
      </c>
      <c r="AC2756" s="12">
        <f t="shared" ref="AC2756:AC2819" si="392">P2756</f>
        <v>530.07069999999999</v>
      </c>
      <c r="AD2756" s="12">
        <f t="shared" ref="AD2756:AD2819" si="393">Q2756</f>
        <v>552</v>
      </c>
      <c r="AE2756" s="12">
        <f t="shared" si="388"/>
        <v>1104</v>
      </c>
      <c r="AF2756" s="12">
        <f t="shared" si="389"/>
        <v>21.929300000000001</v>
      </c>
      <c r="AG2756" s="12">
        <f t="shared" si="390"/>
        <v>43.86</v>
      </c>
      <c r="AH2756" s="9">
        <f t="shared" ref="AH2756:AH2819" si="394">IF(AF2756=0,0,AG2756/AE2756*AI2756)</f>
        <v>3.972826086956522E-2</v>
      </c>
      <c r="AI2756" s="14">
        <f>VLOOKUP(E2756,'Verweis Faktor'!$A:$B,2,FALSE)</f>
        <v>1</v>
      </c>
      <c r="AJ2756" s="14"/>
      <c r="AK2756" s="14" t="str">
        <f>IF(AL2756="Ja","Versandkosten",VLOOKUP(E2756,'Verweis Belegart'!$A$2:$B$9,2,FALSE))</f>
        <v>Hardware</v>
      </c>
      <c r="AL2756" s="14" t="str">
        <f t="shared" ref="AL2756:AL2819" si="395">IF(ISNUMBER(FIND("Versandkosten",M2756)),"Ja","Nein")</f>
        <v>Nein</v>
      </c>
      <c r="AM2756" s="14" t="str">
        <f t="shared" si="391"/>
        <v>Positiv</v>
      </c>
    </row>
    <row r="2757" spans="1:39" ht="17.25" customHeight="1" x14ac:dyDescent="0.35">
      <c r="A2757" s="17">
        <v>14573427</v>
      </c>
      <c r="B2757" s="2" t="s">
        <v>1989</v>
      </c>
      <c r="C2757" s="1">
        <v>2025001</v>
      </c>
      <c r="D2757" s="1">
        <v>2000738</v>
      </c>
      <c r="E2757" s="2" t="s">
        <v>34</v>
      </c>
      <c r="F2757" s="2" t="s">
        <v>182</v>
      </c>
      <c r="G2757" s="2" t="s">
        <v>66</v>
      </c>
      <c r="H2757" s="2" t="s">
        <v>67</v>
      </c>
      <c r="I2757" s="2" t="s">
        <v>68</v>
      </c>
      <c r="J2757" s="2" t="s">
        <v>103</v>
      </c>
      <c r="K2757" s="2" t="s">
        <v>87</v>
      </c>
      <c r="L2757" s="2" t="s">
        <v>108</v>
      </c>
      <c r="M2757" s="2" t="s">
        <v>109</v>
      </c>
      <c r="N2757" s="2" t="s">
        <v>110</v>
      </c>
      <c r="O2757" s="3">
        <v>2</v>
      </c>
      <c r="P2757" s="3">
        <v>227.09690000000001</v>
      </c>
      <c r="Q2757" s="3">
        <v>235</v>
      </c>
      <c r="R2757" s="3">
        <v>470</v>
      </c>
      <c r="S2757" s="3">
        <v>7.9031000000000002</v>
      </c>
      <c r="T2757" s="3">
        <v>15.81</v>
      </c>
      <c r="U2757" s="3">
        <v>3.36</v>
      </c>
      <c r="V2757" s="2" t="s">
        <v>42</v>
      </c>
      <c r="W2757" s="2" t="s">
        <v>43</v>
      </c>
      <c r="X2757" s="2" t="s">
        <v>72</v>
      </c>
      <c r="Y2757" s="19" t="str">
        <f>VLOOKUP(G2757,'Verweis Kd-Gruppe'!$A$2:$B$8,2,FALSE)</f>
        <v>EXP</v>
      </c>
      <c r="Z2757" s="19" t="str">
        <f>VLOOKUP(J2757,'Verweis Art-Gruppe'!$A$2:$B$15,2,FALSE)</f>
        <v>Geräte</v>
      </c>
      <c r="AA2757" s="19" t="str">
        <f>VLOOKUP(W2757,'Verweis Vertreter'!$A$2:$B$24,2,FALSE)</f>
        <v>Sebastian Faber</v>
      </c>
      <c r="AB2757" s="12">
        <f t="shared" si="387"/>
        <v>2</v>
      </c>
      <c r="AC2757" s="12">
        <f t="shared" si="392"/>
        <v>227.09690000000001</v>
      </c>
      <c r="AD2757" s="12">
        <f t="shared" si="393"/>
        <v>235</v>
      </c>
      <c r="AE2757" s="12">
        <f t="shared" si="388"/>
        <v>470</v>
      </c>
      <c r="AF2757" s="12">
        <f t="shared" si="389"/>
        <v>7.9031000000000002</v>
      </c>
      <c r="AG2757" s="12">
        <f t="shared" si="390"/>
        <v>15.81</v>
      </c>
      <c r="AH2757" s="9">
        <f t="shared" si="394"/>
        <v>3.3638297872340427E-2</v>
      </c>
      <c r="AI2757" s="14">
        <f>VLOOKUP(E2757,'Verweis Faktor'!$A:$B,2,FALSE)</f>
        <v>1</v>
      </c>
      <c r="AJ2757" s="14"/>
      <c r="AK2757" s="14" t="str">
        <f>IF(AL2757="Ja","Versandkosten",VLOOKUP(E2757,'Verweis Belegart'!$A$2:$B$9,2,FALSE))</f>
        <v>Hardware</v>
      </c>
      <c r="AL2757" s="14" t="str">
        <f t="shared" si="395"/>
        <v>Nein</v>
      </c>
      <c r="AM2757" s="14" t="str">
        <f t="shared" si="391"/>
        <v>Positiv</v>
      </c>
    </row>
    <row r="2758" spans="1:39" ht="17.25" customHeight="1" x14ac:dyDescent="0.35">
      <c r="A2758" s="17">
        <v>14573406</v>
      </c>
      <c r="B2758" s="2" t="s">
        <v>1989</v>
      </c>
      <c r="C2758" s="1">
        <v>2025001</v>
      </c>
      <c r="D2758" s="1">
        <v>2000739</v>
      </c>
      <c r="E2758" s="2" t="s">
        <v>34</v>
      </c>
      <c r="F2758" s="2" t="s">
        <v>53</v>
      </c>
      <c r="G2758" s="2" t="s">
        <v>707</v>
      </c>
      <c r="H2758" s="2" t="s">
        <v>708</v>
      </c>
      <c r="I2758" s="2" t="s">
        <v>2005</v>
      </c>
      <c r="J2758" s="2" t="s">
        <v>103</v>
      </c>
      <c r="K2758" s="2" t="s">
        <v>28</v>
      </c>
      <c r="L2758" s="2" t="s">
        <v>714</v>
      </c>
      <c r="M2758" s="2" t="s">
        <v>715</v>
      </c>
      <c r="N2758" s="2" t="s">
        <v>274</v>
      </c>
      <c r="O2758" s="3">
        <v>1</v>
      </c>
      <c r="P2758" s="3">
        <v>1101.0044</v>
      </c>
      <c r="Q2758" s="3">
        <v>1528.8</v>
      </c>
      <c r="R2758" s="3">
        <v>1528.8</v>
      </c>
      <c r="S2758" s="3">
        <v>427.79559999999998</v>
      </c>
      <c r="T2758" s="3">
        <v>183.71</v>
      </c>
      <c r="U2758" s="3">
        <v>27.98</v>
      </c>
      <c r="V2758" s="2" t="s">
        <v>710</v>
      </c>
      <c r="W2758" s="2" t="s">
        <v>711</v>
      </c>
      <c r="X2758" s="2" t="s">
        <v>712</v>
      </c>
      <c r="Y2758" s="19" t="str">
        <f>VLOOKUP(G2758,'Verweis Kd-Gruppe'!$A$2:$B$8,2,FALSE)</f>
        <v>FHK</v>
      </c>
      <c r="Z2758" s="19" t="str">
        <f>VLOOKUP(J2758,'Verweis Art-Gruppe'!$A$2:$B$15,2,FALSE)</f>
        <v>Geräte</v>
      </c>
      <c r="AA2758" s="19" t="str">
        <f>VLOOKUP(W2758,'Verweis Vertreter'!$A$2:$B$24,2,FALSE)</f>
        <v>Zentrale</v>
      </c>
      <c r="AB2758" s="12">
        <f t="shared" si="387"/>
        <v>1</v>
      </c>
      <c r="AC2758" s="12">
        <f t="shared" si="392"/>
        <v>1101.0044</v>
      </c>
      <c r="AD2758" s="12">
        <f t="shared" si="393"/>
        <v>1528.8</v>
      </c>
      <c r="AE2758" s="12">
        <f t="shared" si="388"/>
        <v>1528.8</v>
      </c>
      <c r="AF2758" s="12">
        <f t="shared" si="389"/>
        <v>427.79559999999998</v>
      </c>
      <c r="AG2758" s="12">
        <f t="shared" si="390"/>
        <v>183.71</v>
      </c>
      <c r="AH2758" s="9">
        <f t="shared" si="394"/>
        <v>0.12016614338042911</v>
      </c>
      <c r="AI2758" s="14">
        <f>VLOOKUP(E2758,'Verweis Faktor'!$A:$B,2,FALSE)</f>
        <v>1</v>
      </c>
      <c r="AJ2758" s="14"/>
      <c r="AK2758" s="14" t="str">
        <f>IF(AL2758="Ja","Versandkosten",VLOOKUP(E2758,'Verweis Belegart'!$A$2:$B$9,2,FALSE))</f>
        <v>Hardware</v>
      </c>
      <c r="AL2758" s="14" t="str">
        <f t="shared" si="395"/>
        <v>Nein</v>
      </c>
      <c r="AM2758" s="14" t="str">
        <f t="shared" si="391"/>
        <v>Positiv</v>
      </c>
    </row>
    <row r="2759" spans="1:39" ht="17.25" customHeight="1" x14ac:dyDescent="0.35">
      <c r="A2759" s="17">
        <v>14573410</v>
      </c>
      <c r="B2759" s="2" t="s">
        <v>1989</v>
      </c>
      <c r="C2759" s="1">
        <v>2025001</v>
      </c>
      <c r="D2759" s="1">
        <v>2000740</v>
      </c>
      <c r="E2759" s="2" t="s">
        <v>34</v>
      </c>
      <c r="F2759" s="2" t="s">
        <v>182</v>
      </c>
      <c r="G2759" s="2" t="s">
        <v>36</v>
      </c>
      <c r="H2759" s="2" t="s">
        <v>1202</v>
      </c>
      <c r="I2759" s="2" t="s">
        <v>1203</v>
      </c>
      <c r="J2759" s="2" t="s">
        <v>2791</v>
      </c>
      <c r="K2759" s="2" t="s">
        <v>28</v>
      </c>
      <c r="L2759" s="2" t="s">
        <v>249</v>
      </c>
      <c r="M2759" s="2" t="s">
        <v>250</v>
      </c>
      <c r="N2759" s="2" t="s">
        <v>122</v>
      </c>
      <c r="O2759" s="3">
        <v>1</v>
      </c>
      <c r="P2759" s="3">
        <v>0</v>
      </c>
      <c r="Q2759" s="3">
        <v>4.9000000000000004</v>
      </c>
      <c r="R2759" s="3">
        <v>4.9000000000000004</v>
      </c>
      <c r="S2759" s="3">
        <v>4.9000000000000004</v>
      </c>
      <c r="T2759" s="3">
        <v>4.9000000000000004</v>
      </c>
      <c r="U2759" s="3"/>
      <c r="V2759" s="2" t="s">
        <v>42</v>
      </c>
      <c r="W2759" s="2" t="s">
        <v>43</v>
      </c>
      <c r="X2759" s="2" t="s">
        <v>59</v>
      </c>
      <c r="Y2759" s="19" t="str">
        <f>VLOOKUP(G2759,'Verweis Kd-Gruppe'!$A$2:$B$8,2,FALSE)</f>
        <v>GRK</v>
      </c>
      <c r="Z2759" s="19" t="str">
        <f>VLOOKUP(J2759,'Verweis Art-Gruppe'!$A$2:$B$15,2,FALSE)</f>
        <v>Sonstige</v>
      </c>
      <c r="AA2759" s="19" t="str">
        <f>VLOOKUP(W2759,'Verweis Vertreter'!$A$2:$B$24,2,FALSE)</f>
        <v>Sebastian Faber</v>
      </c>
      <c r="AB2759" s="12">
        <f t="shared" si="387"/>
        <v>1</v>
      </c>
      <c r="AC2759" s="12">
        <f t="shared" si="392"/>
        <v>0</v>
      </c>
      <c r="AD2759" s="12">
        <f t="shared" si="393"/>
        <v>4.9000000000000004</v>
      </c>
      <c r="AE2759" s="12">
        <f t="shared" si="388"/>
        <v>4.9000000000000004</v>
      </c>
      <c r="AF2759" s="12">
        <f t="shared" si="389"/>
        <v>4.9000000000000004</v>
      </c>
      <c r="AG2759" s="12">
        <f t="shared" si="390"/>
        <v>4.9000000000000004</v>
      </c>
      <c r="AH2759" s="9">
        <f t="shared" si="394"/>
        <v>1</v>
      </c>
      <c r="AI2759" s="14">
        <f>VLOOKUP(E2759,'Verweis Faktor'!$A:$B,2,FALSE)</f>
        <v>1</v>
      </c>
      <c r="AJ2759" s="14"/>
      <c r="AK2759" s="14" t="str">
        <f>IF(AL2759="Ja","Versandkosten",VLOOKUP(E2759,'Verweis Belegart'!$A$2:$B$9,2,FALSE))</f>
        <v>Versandkosten</v>
      </c>
      <c r="AL2759" s="14" t="str">
        <f t="shared" si="395"/>
        <v>Ja</v>
      </c>
      <c r="AM2759" s="14" t="str">
        <f t="shared" si="391"/>
        <v>Positiv</v>
      </c>
    </row>
    <row r="2760" spans="1:39" ht="17.25" customHeight="1" x14ac:dyDescent="0.35">
      <c r="A2760" s="17">
        <v>14573410</v>
      </c>
      <c r="B2760" s="2" t="s">
        <v>1989</v>
      </c>
      <c r="C2760" s="1">
        <v>2025001</v>
      </c>
      <c r="D2760" s="1">
        <v>2000740</v>
      </c>
      <c r="E2760" s="2" t="s">
        <v>34</v>
      </c>
      <c r="F2760" s="2" t="s">
        <v>182</v>
      </c>
      <c r="G2760" s="2" t="s">
        <v>36</v>
      </c>
      <c r="H2760" s="2" t="s">
        <v>1202</v>
      </c>
      <c r="I2760" s="2" t="s">
        <v>1203</v>
      </c>
      <c r="J2760" s="2" t="s">
        <v>304</v>
      </c>
      <c r="K2760" s="2" t="s">
        <v>45</v>
      </c>
      <c r="L2760" s="2" t="s">
        <v>263</v>
      </c>
      <c r="M2760" s="2" t="s">
        <v>264</v>
      </c>
      <c r="N2760" s="2" t="s">
        <v>265</v>
      </c>
      <c r="O2760" s="3">
        <v>6</v>
      </c>
      <c r="P2760" s="3">
        <v>333.74</v>
      </c>
      <c r="Q2760" s="3">
        <v>339</v>
      </c>
      <c r="R2760" s="3">
        <v>2034</v>
      </c>
      <c r="S2760" s="3">
        <v>5.26</v>
      </c>
      <c r="T2760" s="3">
        <v>31.56</v>
      </c>
      <c r="U2760" s="3">
        <v>1.55</v>
      </c>
      <c r="V2760" s="2" t="s">
        <v>42</v>
      </c>
      <c r="W2760" s="2" t="s">
        <v>43</v>
      </c>
      <c r="X2760" s="2" t="s">
        <v>59</v>
      </c>
      <c r="Y2760" s="19" t="str">
        <f>VLOOKUP(G2760,'Verweis Kd-Gruppe'!$A$2:$B$8,2,FALSE)</f>
        <v>GRK</v>
      </c>
      <c r="Z2760" s="19" t="str">
        <f>VLOOKUP(J2760,'Verweis Art-Gruppe'!$A$2:$B$15,2,FALSE)</f>
        <v>Zubehör</v>
      </c>
      <c r="AA2760" s="19" t="str">
        <f>VLOOKUP(W2760,'Verweis Vertreter'!$A$2:$B$24,2,FALSE)</f>
        <v>Sebastian Faber</v>
      </c>
      <c r="AB2760" s="12">
        <f t="shared" si="387"/>
        <v>6</v>
      </c>
      <c r="AC2760" s="12">
        <f t="shared" si="392"/>
        <v>333.74</v>
      </c>
      <c r="AD2760" s="12">
        <f t="shared" si="393"/>
        <v>339</v>
      </c>
      <c r="AE2760" s="12">
        <f t="shared" si="388"/>
        <v>2034</v>
      </c>
      <c r="AF2760" s="12">
        <f t="shared" si="389"/>
        <v>5.26</v>
      </c>
      <c r="AG2760" s="12">
        <f t="shared" si="390"/>
        <v>31.56</v>
      </c>
      <c r="AH2760" s="9">
        <f t="shared" si="394"/>
        <v>1.551622418879056E-2</v>
      </c>
      <c r="AI2760" s="14">
        <f>VLOOKUP(E2760,'Verweis Faktor'!$A:$B,2,FALSE)</f>
        <v>1</v>
      </c>
      <c r="AJ2760" s="14"/>
      <c r="AK2760" s="14" t="str">
        <f>IF(AL2760="Ja","Versandkosten",VLOOKUP(E2760,'Verweis Belegart'!$A$2:$B$9,2,FALSE))</f>
        <v>Hardware</v>
      </c>
      <c r="AL2760" s="14" t="str">
        <f t="shared" si="395"/>
        <v>Nein</v>
      </c>
      <c r="AM2760" s="14" t="str">
        <f t="shared" si="391"/>
        <v>Positiv</v>
      </c>
    </row>
    <row r="2761" spans="1:39" ht="17.25" customHeight="1" x14ac:dyDescent="0.35">
      <c r="A2761" s="17">
        <v>14573410</v>
      </c>
      <c r="B2761" s="2" t="s">
        <v>1989</v>
      </c>
      <c r="C2761" s="1">
        <v>2025001</v>
      </c>
      <c r="D2761" s="1">
        <v>2000740</v>
      </c>
      <c r="E2761" s="2" t="s">
        <v>34</v>
      </c>
      <c r="F2761" s="2" t="s">
        <v>182</v>
      </c>
      <c r="G2761" s="2" t="s">
        <v>36</v>
      </c>
      <c r="H2761" s="2" t="s">
        <v>1202</v>
      </c>
      <c r="I2761" s="2" t="s">
        <v>1203</v>
      </c>
      <c r="J2761" s="2" t="s">
        <v>304</v>
      </c>
      <c r="K2761" s="2" t="s">
        <v>49</v>
      </c>
      <c r="L2761" s="2" t="s">
        <v>467</v>
      </c>
      <c r="M2761" s="2" t="s">
        <v>468</v>
      </c>
      <c r="N2761" s="2" t="s">
        <v>469</v>
      </c>
      <c r="O2761" s="3">
        <v>1</v>
      </c>
      <c r="P2761" s="3">
        <v>170</v>
      </c>
      <c r="Q2761" s="3">
        <v>190</v>
      </c>
      <c r="R2761" s="3">
        <v>190</v>
      </c>
      <c r="S2761" s="3">
        <v>20</v>
      </c>
      <c r="T2761" s="3">
        <v>20</v>
      </c>
      <c r="U2761" s="3">
        <v>10.52</v>
      </c>
      <c r="V2761" s="2" t="s">
        <v>42</v>
      </c>
      <c r="W2761" s="2" t="s">
        <v>43</v>
      </c>
      <c r="X2761" s="2" t="s">
        <v>59</v>
      </c>
      <c r="Y2761" s="19" t="str">
        <f>VLOOKUP(G2761,'Verweis Kd-Gruppe'!$A$2:$B$8,2,FALSE)</f>
        <v>GRK</v>
      </c>
      <c r="Z2761" s="19" t="str">
        <f>VLOOKUP(J2761,'Verweis Art-Gruppe'!$A$2:$B$15,2,FALSE)</f>
        <v>Zubehör</v>
      </c>
      <c r="AA2761" s="19" t="str">
        <f>VLOOKUP(W2761,'Verweis Vertreter'!$A$2:$B$24,2,FALSE)</f>
        <v>Sebastian Faber</v>
      </c>
      <c r="AB2761" s="12">
        <f t="shared" si="387"/>
        <v>1</v>
      </c>
      <c r="AC2761" s="12">
        <f t="shared" si="392"/>
        <v>170</v>
      </c>
      <c r="AD2761" s="12">
        <f t="shared" si="393"/>
        <v>190</v>
      </c>
      <c r="AE2761" s="12">
        <f t="shared" si="388"/>
        <v>190</v>
      </c>
      <c r="AF2761" s="12">
        <f t="shared" si="389"/>
        <v>20</v>
      </c>
      <c r="AG2761" s="12">
        <f t="shared" si="390"/>
        <v>20</v>
      </c>
      <c r="AH2761" s="9">
        <f t="shared" si="394"/>
        <v>0.10526315789473684</v>
      </c>
      <c r="AI2761" s="14">
        <f>VLOOKUP(E2761,'Verweis Faktor'!$A:$B,2,FALSE)</f>
        <v>1</v>
      </c>
      <c r="AJ2761" s="14"/>
      <c r="AK2761" s="14" t="str">
        <f>IF(AL2761="Ja","Versandkosten",VLOOKUP(E2761,'Verweis Belegart'!$A$2:$B$9,2,FALSE))</f>
        <v>Hardware</v>
      </c>
      <c r="AL2761" s="14" t="str">
        <f t="shared" si="395"/>
        <v>Nein</v>
      </c>
      <c r="AM2761" s="14" t="str">
        <f t="shared" si="391"/>
        <v>Positiv</v>
      </c>
    </row>
    <row r="2762" spans="1:39" ht="17.25" customHeight="1" x14ac:dyDescent="0.35">
      <c r="A2762" s="17">
        <v>14573410</v>
      </c>
      <c r="B2762" s="2" t="s">
        <v>1989</v>
      </c>
      <c r="C2762" s="1">
        <v>2025001</v>
      </c>
      <c r="D2762" s="1">
        <v>2000740</v>
      </c>
      <c r="E2762" s="2" t="s">
        <v>34</v>
      </c>
      <c r="F2762" s="2" t="s">
        <v>182</v>
      </c>
      <c r="G2762" s="2" t="s">
        <v>36</v>
      </c>
      <c r="H2762" s="2" t="s">
        <v>1202</v>
      </c>
      <c r="I2762" s="2" t="s">
        <v>1203</v>
      </c>
      <c r="J2762" s="2" t="s">
        <v>103</v>
      </c>
      <c r="K2762" s="2" t="s">
        <v>79</v>
      </c>
      <c r="L2762" s="2" t="s">
        <v>1691</v>
      </c>
      <c r="M2762" s="2" t="s">
        <v>1692</v>
      </c>
      <c r="N2762" s="2" t="s">
        <v>1693</v>
      </c>
      <c r="O2762" s="3">
        <v>1</v>
      </c>
      <c r="P2762" s="3">
        <v>121</v>
      </c>
      <c r="Q2762" s="3">
        <v>122</v>
      </c>
      <c r="R2762" s="3">
        <v>122</v>
      </c>
      <c r="S2762" s="3">
        <v>1</v>
      </c>
      <c r="T2762" s="3">
        <v>1</v>
      </c>
      <c r="U2762" s="3">
        <v>0.81</v>
      </c>
      <c r="V2762" s="2" t="s">
        <v>42</v>
      </c>
      <c r="W2762" s="2" t="s">
        <v>43</v>
      </c>
      <c r="X2762" s="2" t="s">
        <v>59</v>
      </c>
      <c r="Y2762" s="19" t="str">
        <f>VLOOKUP(G2762,'Verweis Kd-Gruppe'!$A$2:$B$8,2,FALSE)</f>
        <v>GRK</v>
      </c>
      <c r="Z2762" s="19" t="str">
        <f>VLOOKUP(J2762,'Verweis Art-Gruppe'!$A$2:$B$15,2,FALSE)</f>
        <v>Geräte</v>
      </c>
      <c r="AA2762" s="19" t="str">
        <f>VLOOKUP(W2762,'Verweis Vertreter'!$A$2:$B$24,2,FALSE)</f>
        <v>Sebastian Faber</v>
      </c>
      <c r="AB2762" s="12">
        <f t="shared" si="387"/>
        <v>1</v>
      </c>
      <c r="AC2762" s="12">
        <f t="shared" si="392"/>
        <v>121</v>
      </c>
      <c r="AD2762" s="12">
        <f t="shared" si="393"/>
        <v>122</v>
      </c>
      <c r="AE2762" s="12">
        <f t="shared" si="388"/>
        <v>122</v>
      </c>
      <c r="AF2762" s="12">
        <f t="shared" si="389"/>
        <v>1</v>
      </c>
      <c r="AG2762" s="12">
        <f t="shared" si="390"/>
        <v>1</v>
      </c>
      <c r="AH2762" s="9">
        <f t="shared" si="394"/>
        <v>8.1967213114754103E-3</v>
      </c>
      <c r="AI2762" s="14">
        <f>VLOOKUP(E2762,'Verweis Faktor'!$A:$B,2,FALSE)</f>
        <v>1</v>
      </c>
      <c r="AJ2762" s="14"/>
      <c r="AK2762" s="14" t="str">
        <f>IF(AL2762="Ja","Versandkosten",VLOOKUP(E2762,'Verweis Belegart'!$A$2:$B$9,2,FALSE))</f>
        <v>Hardware</v>
      </c>
      <c r="AL2762" s="14" t="str">
        <f t="shared" si="395"/>
        <v>Nein</v>
      </c>
      <c r="AM2762" s="14" t="str">
        <f t="shared" si="391"/>
        <v>Positiv</v>
      </c>
    </row>
    <row r="2763" spans="1:39" ht="17.25" customHeight="1" x14ac:dyDescent="0.35">
      <c r="A2763" s="17">
        <v>14573446</v>
      </c>
      <c r="B2763" s="2" t="s">
        <v>1989</v>
      </c>
      <c r="C2763" s="1">
        <v>2025001</v>
      </c>
      <c r="D2763" s="1">
        <v>2000741</v>
      </c>
      <c r="E2763" s="2" t="s">
        <v>34</v>
      </c>
      <c r="F2763" s="2" t="s">
        <v>53</v>
      </c>
      <c r="G2763" s="2" t="s">
        <v>36</v>
      </c>
      <c r="H2763" s="2" t="s">
        <v>220</v>
      </c>
      <c r="I2763" s="2" t="s">
        <v>221</v>
      </c>
      <c r="J2763" s="2" t="s">
        <v>103</v>
      </c>
      <c r="K2763" s="2" t="s">
        <v>28</v>
      </c>
      <c r="L2763" s="2" t="s">
        <v>500</v>
      </c>
      <c r="M2763" s="2" t="s">
        <v>501</v>
      </c>
      <c r="N2763" s="2" t="s">
        <v>502</v>
      </c>
      <c r="O2763" s="3">
        <v>40</v>
      </c>
      <c r="P2763" s="3">
        <v>471</v>
      </c>
      <c r="Q2763" s="3">
        <v>480</v>
      </c>
      <c r="R2763" s="3">
        <v>19200</v>
      </c>
      <c r="S2763" s="3">
        <v>9</v>
      </c>
      <c r="T2763" s="3">
        <v>360</v>
      </c>
      <c r="U2763" s="3">
        <v>1.87</v>
      </c>
      <c r="V2763" s="2" t="s">
        <v>145</v>
      </c>
      <c r="W2763" s="2" t="s">
        <v>146</v>
      </c>
      <c r="X2763" s="2" t="s">
        <v>59</v>
      </c>
      <c r="Y2763" s="19" t="str">
        <f>VLOOKUP(G2763,'Verweis Kd-Gruppe'!$A$2:$B$8,2,FALSE)</f>
        <v>GRK</v>
      </c>
      <c r="Z2763" s="19" t="str">
        <f>VLOOKUP(J2763,'Verweis Art-Gruppe'!$A$2:$B$15,2,FALSE)</f>
        <v>Geräte</v>
      </c>
      <c r="AA2763" s="19" t="str">
        <f>VLOOKUP(W2763,'Verweis Vertreter'!$A$2:$B$24,2,FALSE)</f>
        <v>Muhsin Yortanli</v>
      </c>
      <c r="AB2763" s="12">
        <f t="shared" si="387"/>
        <v>40</v>
      </c>
      <c r="AC2763" s="12">
        <f t="shared" si="392"/>
        <v>471</v>
      </c>
      <c r="AD2763" s="12">
        <f t="shared" si="393"/>
        <v>480</v>
      </c>
      <c r="AE2763" s="12">
        <f t="shared" si="388"/>
        <v>19200</v>
      </c>
      <c r="AF2763" s="12">
        <f t="shared" si="389"/>
        <v>9</v>
      </c>
      <c r="AG2763" s="12">
        <f t="shared" si="390"/>
        <v>360</v>
      </c>
      <c r="AH2763" s="9">
        <f t="shared" si="394"/>
        <v>1.8749999999999999E-2</v>
      </c>
      <c r="AI2763" s="14">
        <f>VLOOKUP(E2763,'Verweis Faktor'!$A:$B,2,FALSE)</f>
        <v>1</v>
      </c>
      <c r="AJ2763" s="14"/>
      <c r="AK2763" s="14" t="str">
        <f>IF(AL2763="Ja","Versandkosten",VLOOKUP(E2763,'Verweis Belegart'!$A$2:$B$9,2,FALSE))</f>
        <v>Hardware</v>
      </c>
      <c r="AL2763" s="14" t="str">
        <f t="shared" si="395"/>
        <v>Nein</v>
      </c>
      <c r="AM2763" s="14" t="str">
        <f t="shared" si="391"/>
        <v>Positiv</v>
      </c>
    </row>
    <row r="2764" spans="1:39" ht="17.25" customHeight="1" x14ac:dyDescent="0.35">
      <c r="A2764" s="17">
        <v>14573198</v>
      </c>
      <c r="B2764" s="2" t="s">
        <v>1989</v>
      </c>
      <c r="C2764" s="1">
        <v>2025001</v>
      </c>
      <c r="D2764" s="1">
        <v>2000742</v>
      </c>
      <c r="E2764" s="2" t="s">
        <v>34</v>
      </c>
      <c r="F2764" s="2" t="s">
        <v>182</v>
      </c>
      <c r="G2764" s="2" t="s">
        <v>66</v>
      </c>
      <c r="H2764" s="2" t="s">
        <v>1132</v>
      </c>
      <c r="I2764" s="2" t="s">
        <v>1133</v>
      </c>
      <c r="J2764" s="2" t="s">
        <v>103</v>
      </c>
      <c r="K2764" s="2" t="s">
        <v>28</v>
      </c>
      <c r="L2764" s="2" t="s">
        <v>1983</v>
      </c>
      <c r="M2764" s="2" t="s">
        <v>1984</v>
      </c>
      <c r="N2764" s="2" t="s">
        <v>128</v>
      </c>
      <c r="O2764" s="3">
        <v>2</v>
      </c>
      <c r="P2764" s="3">
        <v>191.3467</v>
      </c>
      <c r="Q2764" s="3">
        <v>209</v>
      </c>
      <c r="R2764" s="3">
        <v>418</v>
      </c>
      <c r="S2764" s="3">
        <v>17.653300000000002</v>
      </c>
      <c r="T2764" s="3">
        <v>35.31</v>
      </c>
      <c r="U2764" s="3">
        <v>8.44</v>
      </c>
      <c r="V2764" s="2" t="s">
        <v>855</v>
      </c>
      <c r="W2764" s="2" t="s">
        <v>856</v>
      </c>
      <c r="X2764" s="2" t="s">
        <v>72</v>
      </c>
      <c r="Y2764" s="19" t="str">
        <f>VLOOKUP(G2764,'Verweis Kd-Gruppe'!$A$2:$B$8,2,FALSE)</f>
        <v>EXP</v>
      </c>
      <c r="Z2764" s="19" t="str">
        <f>VLOOKUP(J2764,'Verweis Art-Gruppe'!$A$2:$B$15,2,FALSE)</f>
        <v>Geräte</v>
      </c>
      <c r="AA2764" s="19" t="str">
        <f>VLOOKUP(W2764,'Verweis Vertreter'!$A$2:$B$24,2,FALSE)</f>
        <v>Chahid Drimani</v>
      </c>
      <c r="AB2764" s="12">
        <f t="shared" si="387"/>
        <v>2</v>
      </c>
      <c r="AC2764" s="12">
        <f t="shared" si="392"/>
        <v>191.3467</v>
      </c>
      <c r="AD2764" s="12">
        <f t="shared" si="393"/>
        <v>209</v>
      </c>
      <c r="AE2764" s="12">
        <f t="shared" si="388"/>
        <v>418</v>
      </c>
      <c r="AF2764" s="12">
        <f t="shared" si="389"/>
        <v>17.653300000000002</v>
      </c>
      <c r="AG2764" s="12">
        <f t="shared" si="390"/>
        <v>35.31</v>
      </c>
      <c r="AH2764" s="9">
        <f t="shared" si="394"/>
        <v>8.4473684210526326E-2</v>
      </c>
      <c r="AI2764" s="14">
        <f>VLOOKUP(E2764,'Verweis Faktor'!$A:$B,2,FALSE)</f>
        <v>1</v>
      </c>
      <c r="AJ2764" s="14"/>
      <c r="AK2764" s="14" t="str">
        <f>IF(AL2764="Ja","Versandkosten",VLOOKUP(E2764,'Verweis Belegart'!$A$2:$B$9,2,FALSE))</f>
        <v>Hardware</v>
      </c>
      <c r="AL2764" s="14" t="str">
        <f t="shared" si="395"/>
        <v>Nein</v>
      </c>
      <c r="AM2764" s="14" t="str">
        <f t="shared" si="391"/>
        <v>Positiv</v>
      </c>
    </row>
    <row r="2765" spans="1:39" ht="17.25" customHeight="1" x14ac:dyDescent="0.35">
      <c r="A2765" s="17">
        <v>14573198</v>
      </c>
      <c r="B2765" s="2" t="s">
        <v>1989</v>
      </c>
      <c r="C2765" s="1">
        <v>2025001</v>
      </c>
      <c r="D2765" s="1">
        <v>2000742</v>
      </c>
      <c r="E2765" s="2" t="s">
        <v>34</v>
      </c>
      <c r="F2765" s="2" t="s">
        <v>182</v>
      </c>
      <c r="G2765" s="2" t="s">
        <v>66</v>
      </c>
      <c r="H2765" s="2" t="s">
        <v>1132</v>
      </c>
      <c r="I2765" s="2" t="s">
        <v>1133</v>
      </c>
      <c r="J2765" s="2" t="s">
        <v>103</v>
      </c>
      <c r="K2765" s="2" t="s">
        <v>45</v>
      </c>
      <c r="L2765" s="2" t="s">
        <v>1059</v>
      </c>
      <c r="M2765" s="2" t="s">
        <v>1060</v>
      </c>
      <c r="N2765" s="2" t="s">
        <v>152</v>
      </c>
      <c r="O2765" s="3">
        <v>1</v>
      </c>
      <c r="P2765" s="3">
        <v>182.7586</v>
      </c>
      <c r="Q2765" s="3">
        <v>205</v>
      </c>
      <c r="R2765" s="3">
        <v>205</v>
      </c>
      <c r="S2765" s="3">
        <v>22.241399999999999</v>
      </c>
      <c r="T2765" s="3">
        <v>22.24</v>
      </c>
      <c r="U2765" s="3">
        <v>10.84</v>
      </c>
      <c r="V2765" s="2" t="s">
        <v>855</v>
      </c>
      <c r="W2765" s="2" t="s">
        <v>856</v>
      </c>
      <c r="X2765" s="2" t="s">
        <v>72</v>
      </c>
      <c r="Y2765" s="19" t="str">
        <f>VLOOKUP(G2765,'Verweis Kd-Gruppe'!$A$2:$B$8,2,FALSE)</f>
        <v>EXP</v>
      </c>
      <c r="Z2765" s="19" t="str">
        <f>VLOOKUP(J2765,'Verweis Art-Gruppe'!$A$2:$B$15,2,FALSE)</f>
        <v>Geräte</v>
      </c>
      <c r="AA2765" s="19" t="str">
        <f>VLOOKUP(W2765,'Verweis Vertreter'!$A$2:$B$24,2,FALSE)</f>
        <v>Chahid Drimani</v>
      </c>
      <c r="AB2765" s="12">
        <f t="shared" si="387"/>
        <v>1</v>
      </c>
      <c r="AC2765" s="12">
        <f t="shared" si="392"/>
        <v>182.7586</v>
      </c>
      <c r="AD2765" s="12">
        <f t="shared" si="393"/>
        <v>205</v>
      </c>
      <c r="AE2765" s="12">
        <f t="shared" si="388"/>
        <v>205</v>
      </c>
      <c r="AF2765" s="12">
        <f t="shared" si="389"/>
        <v>22.241399999999999</v>
      </c>
      <c r="AG2765" s="12">
        <f t="shared" si="390"/>
        <v>22.24</v>
      </c>
      <c r="AH2765" s="9">
        <f t="shared" si="394"/>
        <v>0.10848780487804878</v>
      </c>
      <c r="AI2765" s="14">
        <f>VLOOKUP(E2765,'Verweis Faktor'!$A:$B,2,FALSE)</f>
        <v>1</v>
      </c>
      <c r="AJ2765" s="14"/>
      <c r="AK2765" s="14" t="str">
        <f>IF(AL2765="Ja","Versandkosten",VLOOKUP(E2765,'Verweis Belegart'!$A$2:$B$9,2,FALSE))</f>
        <v>Hardware</v>
      </c>
      <c r="AL2765" s="14" t="str">
        <f t="shared" si="395"/>
        <v>Nein</v>
      </c>
      <c r="AM2765" s="14" t="str">
        <f t="shared" si="391"/>
        <v>Positiv</v>
      </c>
    </row>
    <row r="2766" spans="1:39" ht="17.25" customHeight="1" x14ac:dyDescent="0.35">
      <c r="A2766" s="17">
        <v>14573198</v>
      </c>
      <c r="B2766" s="2" t="s">
        <v>1989</v>
      </c>
      <c r="C2766" s="1">
        <v>2025001</v>
      </c>
      <c r="D2766" s="1">
        <v>2000742</v>
      </c>
      <c r="E2766" s="2" t="s">
        <v>34</v>
      </c>
      <c r="F2766" s="2" t="s">
        <v>182</v>
      </c>
      <c r="G2766" s="2" t="s">
        <v>66</v>
      </c>
      <c r="H2766" s="2" t="s">
        <v>1132</v>
      </c>
      <c r="I2766" s="2" t="s">
        <v>1133</v>
      </c>
      <c r="J2766" s="2" t="s">
        <v>103</v>
      </c>
      <c r="K2766" s="2" t="s">
        <v>49</v>
      </c>
      <c r="L2766" s="2" t="s">
        <v>1633</v>
      </c>
      <c r="M2766" s="2" t="s">
        <v>1634</v>
      </c>
      <c r="N2766" s="2" t="s">
        <v>268</v>
      </c>
      <c r="O2766" s="3">
        <v>2</v>
      </c>
      <c r="P2766" s="3">
        <v>1320</v>
      </c>
      <c r="Q2766" s="3">
        <v>1315</v>
      </c>
      <c r="R2766" s="3">
        <v>2630</v>
      </c>
      <c r="S2766" s="3">
        <v>-5</v>
      </c>
      <c r="T2766" s="3">
        <v>-10</v>
      </c>
      <c r="U2766" s="3">
        <v>-0.38</v>
      </c>
      <c r="V2766" s="2" t="s">
        <v>855</v>
      </c>
      <c r="W2766" s="2" t="s">
        <v>856</v>
      </c>
      <c r="X2766" s="2" t="s">
        <v>72</v>
      </c>
      <c r="Y2766" s="19" t="str">
        <f>VLOOKUP(G2766,'Verweis Kd-Gruppe'!$A$2:$B$8,2,FALSE)</f>
        <v>EXP</v>
      </c>
      <c r="Z2766" s="19" t="str">
        <f>VLOOKUP(J2766,'Verweis Art-Gruppe'!$A$2:$B$15,2,FALSE)</f>
        <v>Geräte</v>
      </c>
      <c r="AA2766" s="19" t="str">
        <f>VLOOKUP(W2766,'Verweis Vertreter'!$A$2:$B$24,2,FALSE)</f>
        <v>Chahid Drimani</v>
      </c>
      <c r="AB2766" s="12">
        <f t="shared" si="387"/>
        <v>2</v>
      </c>
      <c r="AC2766" s="12">
        <f t="shared" si="392"/>
        <v>1320</v>
      </c>
      <c r="AD2766" s="12">
        <f t="shared" si="393"/>
        <v>1315</v>
      </c>
      <c r="AE2766" s="12">
        <f t="shared" si="388"/>
        <v>2630</v>
      </c>
      <c r="AF2766" s="12">
        <f t="shared" si="389"/>
        <v>-5</v>
      </c>
      <c r="AG2766" s="12">
        <f t="shared" si="390"/>
        <v>-10</v>
      </c>
      <c r="AH2766" s="9">
        <f t="shared" si="394"/>
        <v>-3.8022813688212928E-3</v>
      </c>
      <c r="AI2766" s="14">
        <f>VLOOKUP(E2766,'Verweis Faktor'!$A:$B,2,FALSE)</f>
        <v>1</v>
      </c>
      <c r="AJ2766" s="14"/>
      <c r="AK2766" s="14" t="str">
        <f>IF(AL2766="Ja","Versandkosten",VLOOKUP(E2766,'Verweis Belegart'!$A$2:$B$9,2,FALSE))</f>
        <v>Hardware</v>
      </c>
      <c r="AL2766" s="14" t="str">
        <f t="shared" si="395"/>
        <v>Nein</v>
      </c>
      <c r="AM2766" s="14" t="str">
        <f t="shared" si="391"/>
        <v>Negativ</v>
      </c>
    </row>
    <row r="2767" spans="1:39" ht="17.25" customHeight="1" x14ac:dyDescent="0.35">
      <c r="A2767" s="17">
        <v>14573198</v>
      </c>
      <c r="B2767" s="2" t="s">
        <v>1989</v>
      </c>
      <c r="C2767" s="1">
        <v>2025001</v>
      </c>
      <c r="D2767" s="1">
        <v>2000742</v>
      </c>
      <c r="E2767" s="2" t="s">
        <v>34</v>
      </c>
      <c r="F2767" s="2" t="s">
        <v>182</v>
      </c>
      <c r="G2767" s="2" t="s">
        <v>66</v>
      </c>
      <c r="H2767" s="2" t="s">
        <v>1132</v>
      </c>
      <c r="I2767" s="2" t="s">
        <v>1133</v>
      </c>
      <c r="J2767" s="2" t="s">
        <v>103</v>
      </c>
      <c r="K2767" s="2" t="s">
        <v>79</v>
      </c>
      <c r="L2767" s="2" t="s">
        <v>993</v>
      </c>
      <c r="M2767" s="2" t="s">
        <v>994</v>
      </c>
      <c r="N2767" s="2" t="s">
        <v>457</v>
      </c>
      <c r="O2767" s="3">
        <v>1</v>
      </c>
      <c r="P2767" s="3">
        <v>863.52620000000002</v>
      </c>
      <c r="Q2767" s="3">
        <v>839</v>
      </c>
      <c r="R2767" s="3">
        <v>839</v>
      </c>
      <c r="S2767" s="3">
        <v>-24.526199999999999</v>
      </c>
      <c r="T2767" s="3">
        <v>-24.53</v>
      </c>
      <c r="U2767" s="3">
        <v>-2.92</v>
      </c>
      <c r="V2767" s="2" t="s">
        <v>855</v>
      </c>
      <c r="W2767" s="2" t="s">
        <v>856</v>
      </c>
      <c r="X2767" s="2" t="s">
        <v>72</v>
      </c>
      <c r="Y2767" s="19" t="str">
        <f>VLOOKUP(G2767,'Verweis Kd-Gruppe'!$A$2:$B$8,2,FALSE)</f>
        <v>EXP</v>
      </c>
      <c r="Z2767" s="19" t="str">
        <f>VLOOKUP(J2767,'Verweis Art-Gruppe'!$A$2:$B$15,2,FALSE)</f>
        <v>Geräte</v>
      </c>
      <c r="AA2767" s="19" t="str">
        <f>VLOOKUP(W2767,'Verweis Vertreter'!$A$2:$B$24,2,FALSE)</f>
        <v>Chahid Drimani</v>
      </c>
      <c r="AB2767" s="12">
        <f t="shared" si="387"/>
        <v>1</v>
      </c>
      <c r="AC2767" s="12">
        <f t="shared" si="392"/>
        <v>863.52620000000002</v>
      </c>
      <c r="AD2767" s="12">
        <f t="shared" si="393"/>
        <v>839</v>
      </c>
      <c r="AE2767" s="12">
        <f t="shared" si="388"/>
        <v>839</v>
      </c>
      <c r="AF2767" s="12">
        <f t="shared" si="389"/>
        <v>-24.526199999999999</v>
      </c>
      <c r="AG2767" s="12">
        <f t="shared" si="390"/>
        <v>-24.53</v>
      </c>
      <c r="AH2767" s="9">
        <f t="shared" si="394"/>
        <v>-2.9237187127532777E-2</v>
      </c>
      <c r="AI2767" s="14">
        <f>VLOOKUP(E2767,'Verweis Faktor'!$A:$B,2,FALSE)</f>
        <v>1</v>
      </c>
      <c r="AJ2767" s="14"/>
      <c r="AK2767" s="14" t="str">
        <f>IF(AL2767="Ja","Versandkosten",VLOOKUP(E2767,'Verweis Belegart'!$A$2:$B$9,2,FALSE))</f>
        <v>Hardware</v>
      </c>
      <c r="AL2767" s="14" t="str">
        <f t="shared" si="395"/>
        <v>Nein</v>
      </c>
      <c r="AM2767" s="14" t="str">
        <f t="shared" si="391"/>
        <v>Negativ</v>
      </c>
    </row>
    <row r="2768" spans="1:39" ht="17.25" customHeight="1" x14ac:dyDescent="0.35">
      <c r="A2768" s="17">
        <v>14573198</v>
      </c>
      <c r="B2768" s="2" t="s">
        <v>1989</v>
      </c>
      <c r="C2768" s="1">
        <v>2025001</v>
      </c>
      <c r="D2768" s="1">
        <v>2000742</v>
      </c>
      <c r="E2768" s="2" t="s">
        <v>34</v>
      </c>
      <c r="F2768" s="2" t="s">
        <v>182</v>
      </c>
      <c r="G2768" s="2" t="s">
        <v>66</v>
      </c>
      <c r="H2768" s="2" t="s">
        <v>1132</v>
      </c>
      <c r="I2768" s="2" t="s">
        <v>1133</v>
      </c>
      <c r="J2768" s="2" t="s">
        <v>103</v>
      </c>
      <c r="K2768" s="2" t="s">
        <v>83</v>
      </c>
      <c r="L2768" s="2" t="s">
        <v>1403</v>
      </c>
      <c r="M2768" s="2" t="s">
        <v>1404</v>
      </c>
      <c r="N2768" s="2" t="s">
        <v>1405</v>
      </c>
      <c r="O2768" s="3">
        <v>1</v>
      </c>
      <c r="P2768" s="3">
        <v>362</v>
      </c>
      <c r="Q2768" s="3">
        <v>379</v>
      </c>
      <c r="R2768" s="3">
        <v>379</v>
      </c>
      <c r="S2768" s="3">
        <v>17</v>
      </c>
      <c r="T2768" s="3">
        <v>17</v>
      </c>
      <c r="U2768" s="3">
        <v>4.4800000000000004</v>
      </c>
      <c r="V2768" s="2" t="s">
        <v>855</v>
      </c>
      <c r="W2768" s="2" t="s">
        <v>856</v>
      </c>
      <c r="X2768" s="2" t="s">
        <v>72</v>
      </c>
      <c r="Y2768" s="19" t="str">
        <f>VLOOKUP(G2768,'Verweis Kd-Gruppe'!$A$2:$B$8,2,FALSE)</f>
        <v>EXP</v>
      </c>
      <c r="Z2768" s="19" t="str">
        <f>VLOOKUP(J2768,'Verweis Art-Gruppe'!$A$2:$B$15,2,FALSE)</f>
        <v>Geräte</v>
      </c>
      <c r="AA2768" s="19" t="str">
        <f>VLOOKUP(W2768,'Verweis Vertreter'!$A$2:$B$24,2,FALSE)</f>
        <v>Chahid Drimani</v>
      </c>
      <c r="AB2768" s="12">
        <f t="shared" si="387"/>
        <v>1</v>
      </c>
      <c r="AC2768" s="12">
        <f t="shared" si="392"/>
        <v>362</v>
      </c>
      <c r="AD2768" s="12">
        <f t="shared" si="393"/>
        <v>379</v>
      </c>
      <c r="AE2768" s="12">
        <f t="shared" si="388"/>
        <v>379</v>
      </c>
      <c r="AF2768" s="12">
        <f t="shared" si="389"/>
        <v>17</v>
      </c>
      <c r="AG2768" s="12">
        <f t="shared" si="390"/>
        <v>17</v>
      </c>
      <c r="AH2768" s="9">
        <f t="shared" si="394"/>
        <v>4.4854881266490766E-2</v>
      </c>
      <c r="AI2768" s="14">
        <f>VLOOKUP(E2768,'Verweis Faktor'!$A:$B,2,FALSE)</f>
        <v>1</v>
      </c>
      <c r="AJ2768" s="14"/>
      <c r="AK2768" s="14" t="str">
        <f>IF(AL2768="Ja","Versandkosten",VLOOKUP(E2768,'Verweis Belegart'!$A$2:$B$9,2,FALSE))</f>
        <v>Hardware</v>
      </c>
      <c r="AL2768" s="14" t="str">
        <f t="shared" si="395"/>
        <v>Nein</v>
      </c>
      <c r="AM2768" s="14" t="str">
        <f t="shared" si="391"/>
        <v>Positiv</v>
      </c>
    </row>
    <row r="2769" spans="1:39" ht="17.25" customHeight="1" x14ac:dyDescent="0.35">
      <c r="A2769" s="17">
        <v>14573198</v>
      </c>
      <c r="B2769" s="2" t="s">
        <v>1989</v>
      </c>
      <c r="C2769" s="1">
        <v>2025001</v>
      </c>
      <c r="D2769" s="1">
        <v>2000742</v>
      </c>
      <c r="E2769" s="2" t="s">
        <v>34</v>
      </c>
      <c r="F2769" s="2" t="s">
        <v>182</v>
      </c>
      <c r="G2769" s="2" t="s">
        <v>66</v>
      </c>
      <c r="H2769" s="2" t="s">
        <v>1132</v>
      </c>
      <c r="I2769" s="2" t="s">
        <v>1133</v>
      </c>
      <c r="J2769" s="2" t="s">
        <v>103</v>
      </c>
      <c r="K2769" s="2" t="s">
        <v>87</v>
      </c>
      <c r="L2769" s="2" t="s">
        <v>1183</v>
      </c>
      <c r="M2769" s="2" t="s">
        <v>1184</v>
      </c>
      <c r="N2769" s="2" t="s">
        <v>1185</v>
      </c>
      <c r="O2769" s="3">
        <v>1</v>
      </c>
      <c r="P2769" s="3">
        <v>555</v>
      </c>
      <c r="Q2769" s="3">
        <v>645</v>
      </c>
      <c r="R2769" s="3">
        <v>645</v>
      </c>
      <c r="S2769" s="3">
        <v>90</v>
      </c>
      <c r="T2769" s="3">
        <v>90</v>
      </c>
      <c r="U2769" s="3">
        <v>13.95</v>
      </c>
      <c r="V2769" s="2" t="s">
        <v>855</v>
      </c>
      <c r="W2769" s="2" t="s">
        <v>856</v>
      </c>
      <c r="X2769" s="2" t="s">
        <v>72</v>
      </c>
      <c r="Y2769" s="19" t="str">
        <f>VLOOKUP(G2769,'Verweis Kd-Gruppe'!$A$2:$B$8,2,FALSE)</f>
        <v>EXP</v>
      </c>
      <c r="Z2769" s="19" t="str">
        <f>VLOOKUP(J2769,'Verweis Art-Gruppe'!$A$2:$B$15,2,FALSE)</f>
        <v>Geräte</v>
      </c>
      <c r="AA2769" s="19" t="str">
        <f>VLOOKUP(W2769,'Verweis Vertreter'!$A$2:$B$24,2,FALSE)</f>
        <v>Chahid Drimani</v>
      </c>
      <c r="AB2769" s="12">
        <f t="shared" si="387"/>
        <v>1</v>
      </c>
      <c r="AC2769" s="12">
        <f t="shared" si="392"/>
        <v>555</v>
      </c>
      <c r="AD2769" s="12">
        <f t="shared" si="393"/>
        <v>645</v>
      </c>
      <c r="AE2769" s="12">
        <f t="shared" si="388"/>
        <v>645</v>
      </c>
      <c r="AF2769" s="12">
        <f t="shared" si="389"/>
        <v>90</v>
      </c>
      <c r="AG2769" s="12">
        <f t="shared" si="390"/>
        <v>90</v>
      </c>
      <c r="AH2769" s="9">
        <f t="shared" si="394"/>
        <v>0.13953488372093023</v>
      </c>
      <c r="AI2769" s="14">
        <f>VLOOKUP(E2769,'Verweis Faktor'!$A:$B,2,FALSE)</f>
        <v>1</v>
      </c>
      <c r="AJ2769" s="14"/>
      <c r="AK2769" s="14" t="str">
        <f>IF(AL2769="Ja","Versandkosten",VLOOKUP(E2769,'Verweis Belegart'!$A$2:$B$9,2,FALSE))</f>
        <v>Hardware</v>
      </c>
      <c r="AL2769" s="14" t="str">
        <f t="shared" si="395"/>
        <v>Nein</v>
      </c>
      <c r="AM2769" s="14" t="str">
        <f t="shared" si="391"/>
        <v>Positiv</v>
      </c>
    </row>
    <row r="2770" spans="1:39" ht="17.25" customHeight="1" x14ac:dyDescent="0.35">
      <c r="A2770" s="17">
        <v>14573198</v>
      </c>
      <c r="B2770" s="2" t="s">
        <v>1989</v>
      </c>
      <c r="C2770" s="1">
        <v>2025001</v>
      </c>
      <c r="D2770" s="1">
        <v>2000742</v>
      </c>
      <c r="E2770" s="2" t="s">
        <v>34</v>
      </c>
      <c r="F2770" s="2" t="s">
        <v>182</v>
      </c>
      <c r="G2770" s="2" t="s">
        <v>66</v>
      </c>
      <c r="H2770" s="2" t="s">
        <v>1132</v>
      </c>
      <c r="I2770" s="2" t="s">
        <v>1133</v>
      </c>
      <c r="J2770" s="2" t="s">
        <v>103</v>
      </c>
      <c r="K2770" s="2" t="s">
        <v>91</v>
      </c>
      <c r="L2770" s="2" t="s">
        <v>1806</v>
      </c>
      <c r="M2770" s="2" t="s">
        <v>1807</v>
      </c>
      <c r="N2770" s="2" t="s">
        <v>139</v>
      </c>
      <c r="O2770" s="3">
        <v>5</v>
      </c>
      <c r="P2770" s="3">
        <v>704</v>
      </c>
      <c r="Q2770" s="3">
        <v>719</v>
      </c>
      <c r="R2770" s="3">
        <v>3595</v>
      </c>
      <c r="S2770" s="3">
        <v>15</v>
      </c>
      <c r="T2770" s="3">
        <v>75</v>
      </c>
      <c r="U2770" s="3">
        <v>2.08</v>
      </c>
      <c r="V2770" s="2" t="s">
        <v>855</v>
      </c>
      <c r="W2770" s="2" t="s">
        <v>856</v>
      </c>
      <c r="X2770" s="2" t="s">
        <v>72</v>
      </c>
      <c r="Y2770" s="19" t="str">
        <f>VLOOKUP(G2770,'Verweis Kd-Gruppe'!$A$2:$B$8,2,FALSE)</f>
        <v>EXP</v>
      </c>
      <c r="Z2770" s="19" t="str">
        <f>VLOOKUP(J2770,'Verweis Art-Gruppe'!$A$2:$B$15,2,FALSE)</f>
        <v>Geräte</v>
      </c>
      <c r="AA2770" s="19" t="str">
        <f>VLOOKUP(W2770,'Verweis Vertreter'!$A$2:$B$24,2,FALSE)</f>
        <v>Chahid Drimani</v>
      </c>
      <c r="AB2770" s="12">
        <f t="shared" si="387"/>
        <v>5</v>
      </c>
      <c r="AC2770" s="12">
        <f t="shared" si="392"/>
        <v>704</v>
      </c>
      <c r="AD2770" s="12">
        <f t="shared" si="393"/>
        <v>719</v>
      </c>
      <c r="AE2770" s="12">
        <f t="shared" si="388"/>
        <v>3595</v>
      </c>
      <c r="AF2770" s="12">
        <f t="shared" si="389"/>
        <v>15</v>
      </c>
      <c r="AG2770" s="12">
        <f t="shared" si="390"/>
        <v>75</v>
      </c>
      <c r="AH2770" s="9">
        <f t="shared" si="394"/>
        <v>2.0862308762169681E-2</v>
      </c>
      <c r="AI2770" s="14">
        <f>VLOOKUP(E2770,'Verweis Faktor'!$A:$B,2,FALSE)</f>
        <v>1</v>
      </c>
      <c r="AJ2770" s="14"/>
      <c r="AK2770" s="14" t="str">
        <f>IF(AL2770="Ja","Versandkosten",VLOOKUP(E2770,'Verweis Belegart'!$A$2:$B$9,2,FALSE))</f>
        <v>Hardware</v>
      </c>
      <c r="AL2770" s="14" t="str">
        <f t="shared" si="395"/>
        <v>Nein</v>
      </c>
      <c r="AM2770" s="14" t="str">
        <f t="shared" si="391"/>
        <v>Positiv</v>
      </c>
    </row>
    <row r="2771" spans="1:39" ht="17.25" customHeight="1" x14ac:dyDescent="0.35">
      <c r="A2771" s="17">
        <v>14573198</v>
      </c>
      <c r="B2771" s="2" t="s">
        <v>1989</v>
      </c>
      <c r="C2771" s="1">
        <v>2025001</v>
      </c>
      <c r="D2771" s="1">
        <v>2000742</v>
      </c>
      <c r="E2771" s="2" t="s">
        <v>34</v>
      </c>
      <c r="F2771" s="2" t="s">
        <v>182</v>
      </c>
      <c r="G2771" s="2" t="s">
        <v>66</v>
      </c>
      <c r="H2771" s="2" t="s">
        <v>1132</v>
      </c>
      <c r="I2771" s="2" t="s">
        <v>1133</v>
      </c>
      <c r="J2771" s="2" t="s">
        <v>103</v>
      </c>
      <c r="K2771" s="2" t="s">
        <v>95</v>
      </c>
      <c r="L2771" s="2" t="s">
        <v>269</v>
      </c>
      <c r="M2771" s="2" t="s">
        <v>270</v>
      </c>
      <c r="N2771" s="2" t="s">
        <v>271</v>
      </c>
      <c r="O2771" s="3">
        <v>5</v>
      </c>
      <c r="P2771" s="3">
        <v>417.46170000000001</v>
      </c>
      <c r="Q2771" s="3">
        <v>425</v>
      </c>
      <c r="R2771" s="3">
        <v>2125</v>
      </c>
      <c r="S2771" s="3">
        <v>7.5382999999999996</v>
      </c>
      <c r="T2771" s="3">
        <v>37.69</v>
      </c>
      <c r="U2771" s="3">
        <v>1.77</v>
      </c>
      <c r="V2771" s="2" t="s">
        <v>855</v>
      </c>
      <c r="W2771" s="2" t="s">
        <v>856</v>
      </c>
      <c r="X2771" s="2" t="s">
        <v>72</v>
      </c>
      <c r="Y2771" s="19" t="str">
        <f>VLOOKUP(G2771,'Verweis Kd-Gruppe'!$A$2:$B$8,2,FALSE)</f>
        <v>EXP</v>
      </c>
      <c r="Z2771" s="19" t="str">
        <f>VLOOKUP(J2771,'Verweis Art-Gruppe'!$A$2:$B$15,2,FALSE)</f>
        <v>Geräte</v>
      </c>
      <c r="AA2771" s="19" t="str">
        <f>VLOOKUP(W2771,'Verweis Vertreter'!$A$2:$B$24,2,FALSE)</f>
        <v>Chahid Drimani</v>
      </c>
      <c r="AB2771" s="12">
        <f t="shared" si="387"/>
        <v>5</v>
      </c>
      <c r="AC2771" s="12">
        <f t="shared" si="392"/>
        <v>417.46170000000001</v>
      </c>
      <c r="AD2771" s="12">
        <f t="shared" si="393"/>
        <v>425</v>
      </c>
      <c r="AE2771" s="12">
        <f t="shared" si="388"/>
        <v>2125</v>
      </c>
      <c r="AF2771" s="12">
        <f t="shared" si="389"/>
        <v>7.5382999999999996</v>
      </c>
      <c r="AG2771" s="12">
        <f t="shared" si="390"/>
        <v>37.69</v>
      </c>
      <c r="AH2771" s="9">
        <f t="shared" si="394"/>
        <v>1.7736470588235295E-2</v>
      </c>
      <c r="AI2771" s="14">
        <f>VLOOKUP(E2771,'Verweis Faktor'!$A:$B,2,FALSE)</f>
        <v>1</v>
      </c>
      <c r="AJ2771" s="14"/>
      <c r="AK2771" s="14" t="str">
        <f>IF(AL2771="Ja","Versandkosten",VLOOKUP(E2771,'Verweis Belegart'!$A$2:$B$9,2,FALSE))</f>
        <v>Hardware</v>
      </c>
      <c r="AL2771" s="14" t="str">
        <f t="shared" si="395"/>
        <v>Nein</v>
      </c>
      <c r="AM2771" s="14" t="str">
        <f t="shared" si="391"/>
        <v>Positiv</v>
      </c>
    </row>
    <row r="2772" spans="1:39" ht="17.25" customHeight="1" x14ac:dyDescent="0.35">
      <c r="A2772" s="17">
        <v>14573198</v>
      </c>
      <c r="B2772" s="2" t="s">
        <v>1989</v>
      </c>
      <c r="C2772" s="1">
        <v>2025001</v>
      </c>
      <c r="D2772" s="1">
        <v>2000742</v>
      </c>
      <c r="E2772" s="2" t="s">
        <v>34</v>
      </c>
      <c r="F2772" s="2" t="s">
        <v>182</v>
      </c>
      <c r="G2772" s="2" t="s">
        <v>66</v>
      </c>
      <c r="H2772" s="2" t="s">
        <v>1132</v>
      </c>
      <c r="I2772" s="2" t="s">
        <v>1133</v>
      </c>
      <c r="J2772" s="2" t="s">
        <v>103</v>
      </c>
      <c r="K2772" s="2" t="s">
        <v>99</v>
      </c>
      <c r="L2772" s="2" t="s">
        <v>56</v>
      </c>
      <c r="M2772" s="2" t="s">
        <v>57</v>
      </c>
      <c r="N2772" s="2" t="s">
        <v>58</v>
      </c>
      <c r="O2772" s="3">
        <v>2</v>
      </c>
      <c r="P2772" s="3">
        <v>605</v>
      </c>
      <c r="Q2772" s="3">
        <v>629</v>
      </c>
      <c r="R2772" s="3">
        <v>1258</v>
      </c>
      <c r="S2772" s="3">
        <v>24</v>
      </c>
      <c r="T2772" s="3">
        <v>48</v>
      </c>
      <c r="U2772" s="3">
        <v>3.81</v>
      </c>
      <c r="V2772" s="2" t="s">
        <v>855</v>
      </c>
      <c r="W2772" s="2" t="s">
        <v>856</v>
      </c>
      <c r="X2772" s="2" t="s">
        <v>72</v>
      </c>
      <c r="Y2772" s="19" t="str">
        <f>VLOOKUP(G2772,'Verweis Kd-Gruppe'!$A$2:$B$8,2,FALSE)</f>
        <v>EXP</v>
      </c>
      <c r="Z2772" s="19" t="str">
        <f>VLOOKUP(J2772,'Verweis Art-Gruppe'!$A$2:$B$15,2,FALSE)</f>
        <v>Geräte</v>
      </c>
      <c r="AA2772" s="19" t="str">
        <f>VLOOKUP(W2772,'Verweis Vertreter'!$A$2:$B$24,2,FALSE)</f>
        <v>Chahid Drimani</v>
      </c>
      <c r="AB2772" s="12">
        <f t="shared" si="387"/>
        <v>2</v>
      </c>
      <c r="AC2772" s="12">
        <f t="shared" si="392"/>
        <v>605</v>
      </c>
      <c r="AD2772" s="12">
        <f t="shared" si="393"/>
        <v>629</v>
      </c>
      <c r="AE2772" s="12">
        <f t="shared" si="388"/>
        <v>1258</v>
      </c>
      <c r="AF2772" s="12">
        <f t="shared" si="389"/>
        <v>24</v>
      </c>
      <c r="AG2772" s="12">
        <f t="shared" si="390"/>
        <v>48</v>
      </c>
      <c r="AH2772" s="9">
        <f t="shared" si="394"/>
        <v>3.8155802861685212E-2</v>
      </c>
      <c r="AI2772" s="14">
        <f>VLOOKUP(E2772,'Verweis Faktor'!$A:$B,2,FALSE)</f>
        <v>1</v>
      </c>
      <c r="AJ2772" s="14"/>
      <c r="AK2772" s="14" t="str">
        <f>IF(AL2772="Ja","Versandkosten",VLOOKUP(E2772,'Verweis Belegart'!$A$2:$B$9,2,FALSE))</f>
        <v>Hardware</v>
      </c>
      <c r="AL2772" s="14" t="str">
        <f t="shared" si="395"/>
        <v>Nein</v>
      </c>
      <c r="AM2772" s="14" t="str">
        <f t="shared" si="391"/>
        <v>Positiv</v>
      </c>
    </row>
    <row r="2773" spans="1:39" ht="17.25" customHeight="1" x14ac:dyDescent="0.35">
      <c r="A2773" s="17">
        <v>14573198</v>
      </c>
      <c r="B2773" s="2" t="s">
        <v>1989</v>
      </c>
      <c r="C2773" s="1">
        <v>2025001</v>
      </c>
      <c r="D2773" s="1">
        <v>2000742</v>
      </c>
      <c r="E2773" s="2" t="s">
        <v>34</v>
      </c>
      <c r="F2773" s="2" t="s">
        <v>182</v>
      </c>
      <c r="G2773" s="2" t="s">
        <v>66</v>
      </c>
      <c r="H2773" s="2" t="s">
        <v>1132</v>
      </c>
      <c r="I2773" s="2" t="s">
        <v>1133</v>
      </c>
      <c r="J2773" s="2" t="s">
        <v>103</v>
      </c>
      <c r="K2773" s="2" t="s">
        <v>103</v>
      </c>
      <c r="L2773" s="2" t="s">
        <v>132</v>
      </c>
      <c r="M2773" s="2" t="s">
        <v>133</v>
      </c>
      <c r="N2773" s="2" t="s">
        <v>48</v>
      </c>
      <c r="O2773" s="3">
        <v>3</v>
      </c>
      <c r="P2773" s="3">
        <v>254.48859999999999</v>
      </c>
      <c r="Q2773" s="3">
        <v>267</v>
      </c>
      <c r="R2773" s="3">
        <v>801</v>
      </c>
      <c r="S2773" s="3">
        <v>12.5114</v>
      </c>
      <c r="T2773" s="3">
        <v>37.53</v>
      </c>
      <c r="U2773" s="3">
        <v>4.68</v>
      </c>
      <c r="V2773" s="2" t="s">
        <v>855</v>
      </c>
      <c r="W2773" s="2" t="s">
        <v>856</v>
      </c>
      <c r="X2773" s="2" t="s">
        <v>72</v>
      </c>
      <c r="Y2773" s="19" t="str">
        <f>VLOOKUP(G2773,'Verweis Kd-Gruppe'!$A$2:$B$8,2,FALSE)</f>
        <v>EXP</v>
      </c>
      <c r="Z2773" s="19" t="str">
        <f>VLOOKUP(J2773,'Verweis Art-Gruppe'!$A$2:$B$15,2,FALSE)</f>
        <v>Geräte</v>
      </c>
      <c r="AA2773" s="19" t="str">
        <f>VLOOKUP(W2773,'Verweis Vertreter'!$A$2:$B$24,2,FALSE)</f>
        <v>Chahid Drimani</v>
      </c>
      <c r="AB2773" s="12">
        <f t="shared" si="387"/>
        <v>3</v>
      </c>
      <c r="AC2773" s="12">
        <f t="shared" si="392"/>
        <v>254.48859999999999</v>
      </c>
      <c r="AD2773" s="12">
        <f t="shared" si="393"/>
        <v>267</v>
      </c>
      <c r="AE2773" s="12">
        <f t="shared" si="388"/>
        <v>801</v>
      </c>
      <c r="AF2773" s="12">
        <f t="shared" si="389"/>
        <v>12.5114</v>
      </c>
      <c r="AG2773" s="12">
        <f t="shared" si="390"/>
        <v>37.53</v>
      </c>
      <c r="AH2773" s="9">
        <f t="shared" si="394"/>
        <v>4.6853932584269661E-2</v>
      </c>
      <c r="AI2773" s="14">
        <f>VLOOKUP(E2773,'Verweis Faktor'!$A:$B,2,FALSE)</f>
        <v>1</v>
      </c>
      <c r="AJ2773" s="14"/>
      <c r="AK2773" s="14" t="str">
        <f>IF(AL2773="Ja","Versandkosten",VLOOKUP(E2773,'Verweis Belegart'!$A$2:$B$9,2,FALSE))</f>
        <v>Hardware</v>
      </c>
      <c r="AL2773" s="14" t="str">
        <f t="shared" si="395"/>
        <v>Nein</v>
      </c>
      <c r="AM2773" s="14" t="str">
        <f t="shared" si="391"/>
        <v>Positiv</v>
      </c>
    </row>
    <row r="2774" spans="1:39" ht="17.25" customHeight="1" x14ac:dyDescent="0.35">
      <c r="A2774" s="17">
        <v>14573198</v>
      </c>
      <c r="B2774" s="2" t="s">
        <v>1989</v>
      </c>
      <c r="C2774" s="1">
        <v>2025001</v>
      </c>
      <c r="D2774" s="1">
        <v>2000742</v>
      </c>
      <c r="E2774" s="2" t="s">
        <v>34</v>
      </c>
      <c r="F2774" s="2" t="s">
        <v>182</v>
      </c>
      <c r="G2774" s="2" t="s">
        <v>66</v>
      </c>
      <c r="H2774" s="2" t="s">
        <v>1132</v>
      </c>
      <c r="I2774" s="2" t="s">
        <v>1133</v>
      </c>
      <c r="J2774" s="2" t="s">
        <v>103</v>
      </c>
      <c r="K2774" s="2" t="s">
        <v>107</v>
      </c>
      <c r="L2774" s="2" t="s">
        <v>1150</v>
      </c>
      <c r="M2774" s="2" t="s">
        <v>1151</v>
      </c>
      <c r="N2774" s="2" t="s">
        <v>1152</v>
      </c>
      <c r="O2774" s="3">
        <v>1</v>
      </c>
      <c r="P2774" s="3">
        <v>129.98869999999999</v>
      </c>
      <c r="Q2774" s="3">
        <v>145</v>
      </c>
      <c r="R2774" s="3">
        <v>145</v>
      </c>
      <c r="S2774" s="3">
        <v>15.0113</v>
      </c>
      <c r="T2774" s="3">
        <v>15.01</v>
      </c>
      <c r="U2774" s="3">
        <v>10.35</v>
      </c>
      <c r="V2774" s="2" t="s">
        <v>855</v>
      </c>
      <c r="W2774" s="2" t="s">
        <v>856</v>
      </c>
      <c r="X2774" s="2" t="s">
        <v>72</v>
      </c>
      <c r="Y2774" s="19" t="str">
        <f>VLOOKUP(G2774,'Verweis Kd-Gruppe'!$A$2:$B$8,2,FALSE)</f>
        <v>EXP</v>
      </c>
      <c r="Z2774" s="19" t="str">
        <f>VLOOKUP(J2774,'Verweis Art-Gruppe'!$A$2:$B$15,2,FALSE)</f>
        <v>Geräte</v>
      </c>
      <c r="AA2774" s="19" t="str">
        <f>VLOOKUP(W2774,'Verweis Vertreter'!$A$2:$B$24,2,FALSE)</f>
        <v>Chahid Drimani</v>
      </c>
      <c r="AB2774" s="12">
        <f t="shared" si="387"/>
        <v>1</v>
      </c>
      <c r="AC2774" s="12">
        <f t="shared" si="392"/>
        <v>129.98869999999999</v>
      </c>
      <c r="AD2774" s="12">
        <f t="shared" si="393"/>
        <v>145</v>
      </c>
      <c r="AE2774" s="12">
        <f t="shared" si="388"/>
        <v>145</v>
      </c>
      <c r="AF2774" s="12">
        <f t="shared" si="389"/>
        <v>15.0113</v>
      </c>
      <c r="AG2774" s="12">
        <f t="shared" si="390"/>
        <v>15.01</v>
      </c>
      <c r="AH2774" s="9">
        <f t="shared" si="394"/>
        <v>0.10351724137931034</v>
      </c>
      <c r="AI2774" s="14">
        <f>VLOOKUP(E2774,'Verweis Faktor'!$A:$B,2,FALSE)</f>
        <v>1</v>
      </c>
      <c r="AJ2774" s="14"/>
      <c r="AK2774" s="14" t="str">
        <f>IF(AL2774="Ja","Versandkosten",VLOOKUP(E2774,'Verweis Belegart'!$A$2:$B$9,2,FALSE))</f>
        <v>Hardware</v>
      </c>
      <c r="AL2774" s="14" t="str">
        <f t="shared" si="395"/>
        <v>Nein</v>
      </c>
      <c r="AM2774" s="14" t="str">
        <f t="shared" si="391"/>
        <v>Positiv</v>
      </c>
    </row>
    <row r="2775" spans="1:39" ht="17.25" customHeight="1" x14ac:dyDescent="0.35">
      <c r="A2775" s="17">
        <v>14573198</v>
      </c>
      <c r="B2775" s="2" t="s">
        <v>1989</v>
      </c>
      <c r="C2775" s="1">
        <v>2025001</v>
      </c>
      <c r="D2775" s="1">
        <v>2000742</v>
      </c>
      <c r="E2775" s="2" t="s">
        <v>34</v>
      </c>
      <c r="F2775" s="2" t="s">
        <v>182</v>
      </c>
      <c r="G2775" s="2" t="s">
        <v>66</v>
      </c>
      <c r="H2775" s="2" t="s">
        <v>1132</v>
      </c>
      <c r="I2775" s="2" t="s">
        <v>1133</v>
      </c>
      <c r="J2775" s="2" t="s">
        <v>103</v>
      </c>
      <c r="K2775" s="2" t="s">
        <v>111</v>
      </c>
      <c r="L2775" s="2" t="s">
        <v>673</v>
      </c>
      <c r="M2775" s="2" t="s">
        <v>674</v>
      </c>
      <c r="N2775" s="2" t="s">
        <v>48</v>
      </c>
      <c r="O2775" s="3">
        <v>1</v>
      </c>
      <c r="P2775" s="3">
        <v>253.26820000000001</v>
      </c>
      <c r="Q2775" s="3">
        <v>269</v>
      </c>
      <c r="R2775" s="3">
        <v>269</v>
      </c>
      <c r="S2775" s="3">
        <v>15.7318</v>
      </c>
      <c r="T2775" s="3">
        <v>15.73</v>
      </c>
      <c r="U2775" s="3">
        <v>5.84</v>
      </c>
      <c r="V2775" s="2" t="s">
        <v>855</v>
      </c>
      <c r="W2775" s="2" t="s">
        <v>856</v>
      </c>
      <c r="X2775" s="2" t="s">
        <v>72</v>
      </c>
      <c r="Y2775" s="19" t="str">
        <f>VLOOKUP(G2775,'Verweis Kd-Gruppe'!$A$2:$B$8,2,FALSE)</f>
        <v>EXP</v>
      </c>
      <c r="Z2775" s="19" t="str">
        <f>VLOOKUP(J2775,'Verweis Art-Gruppe'!$A$2:$B$15,2,FALSE)</f>
        <v>Geräte</v>
      </c>
      <c r="AA2775" s="19" t="str">
        <f>VLOOKUP(W2775,'Verweis Vertreter'!$A$2:$B$24,2,FALSE)</f>
        <v>Chahid Drimani</v>
      </c>
      <c r="AB2775" s="12">
        <f t="shared" si="387"/>
        <v>1</v>
      </c>
      <c r="AC2775" s="12">
        <f t="shared" si="392"/>
        <v>253.26820000000001</v>
      </c>
      <c r="AD2775" s="12">
        <f t="shared" si="393"/>
        <v>269</v>
      </c>
      <c r="AE2775" s="12">
        <f t="shared" si="388"/>
        <v>269</v>
      </c>
      <c r="AF2775" s="12">
        <f t="shared" si="389"/>
        <v>15.7318</v>
      </c>
      <c r="AG2775" s="12">
        <f t="shared" si="390"/>
        <v>15.73</v>
      </c>
      <c r="AH2775" s="9">
        <f t="shared" si="394"/>
        <v>5.8475836431226766E-2</v>
      </c>
      <c r="AI2775" s="14">
        <f>VLOOKUP(E2775,'Verweis Faktor'!$A:$B,2,FALSE)</f>
        <v>1</v>
      </c>
      <c r="AJ2775" s="14"/>
      <c r="AK2775" s="14" t="str">
        <f>IF(AL2775="Ja","Versandkosten",VLOOKUP(E2775,'Verweis Belegart'!$A$2:$B$9,2,FALSE))</f>
        <v>Hardware</v>
      </c>
      <c r="AL2775" s="14" t="str">
        <f t="shared" si="395"/>
        <v>Nein</v>
      </c>
      <c r="AM2775" s="14" t="str">
        <f t="shared" si="391"/>
        <v>Positiv</v>
      </c>
    </row>
    <row r="2776" spans="1:39" ht="17.25" customHeight="1" x14ac:dyDescent="0.35">
      <c r="A2776" s="17">
        <v>14573198</v>
      </c>
      <c r="B2776" s="2" t="s">
        <v>1989</v>
      </c>
      <c r="C2776" s="1">
        <v>2025001</v>
      </c>
      <c r="D2776" s="1">
        <v>2000742</v>
      </c>
      <c r="E2776" s="2" t="s">
        <v>34</v>
      </c>
      <c r="F2776" s="2" t="s">
        <v>182</v>
      </c>
      <c r="G2776" s="2" t="s">
        <v>66</v>
      </c>
      <c r="H2776" s="2" t="s">
        <v>1132</v>
      </c>
      <c r="I2776" s="2" t="s">
        <v>1133</v>
      </c>
      <c r="J2776" s="2" t="s">
        <v>103</v>
      </c>
      <c r="K2776" s="2" t="s">
        <v>115</v>
      </c>
      <c r="L2776" s="2" t="s">
        <v>458</v>
      </c>
      <c r="M2776" s="2" t="s">
        <v>459</v>
      </c>
      <c r="N2776" s="2" t="s">
        <v>41</v>
      </c>
      <c r="O2776" s="3">
        <v>1</v>
      </c>
      <c r="P2776" s="3">
        <v>228.69569999999999</v>
      </c>
      <c r="Q2776" s="3">
        <v>239</v>
      </c>
      <c r="R2776" s="3">
        <v>239</v>
      </c>
      <c r="S2776" s="3">
        <v>10.3043</v>
      </c>
      <c r="T2776" s="3">
        <v>10.3</v>
      </c>
      <c r="U2776" s="3">
        <v>4.3099999999999996</v>
      </c>
      <c r="V2776" s="2" t="s">
        <v>855</v>
      </c>
      <c r="W2776" s="2" t="s">
        <v>856</v>
      </c>
      <c r="X2776" s="2" t="s">
        <v>72</v>
      </c>
      <c r="Y2776" s="19" t="str">
        <f>VLOOKUP(G2776,'Verweis Kd-Gruppe'!$A$2:$B$8,2,FALSE)</f>
        <v>EXP</v>
      </c>
      <c r="Z2776" s="19" t="str">
        <f>VLOOKUP(J2776,'Verweis Art-Gruppe'!$A$2:$B$15,2,FALSE)</f>
        <v>Geräte</v>
      </c>
      <c r="AA2776" s="19" t="str">
        <f>VLOOKUP(W2776,'Verweis Vertreter'!$A$2:$B$24,2,FALSE)</f>
        <v>Chahid Drimani</v>
      </c>
      <c r="AB2776" s="12">
        <f t="shared" si="387"/>
        <v>1</v>
      </c>
      <c r="AC2776" s="12">
        <f t="shared" si="392"/>
        <v>228.69569999999999</v>
      </c>
      <c r="AD2776" s="12">
        <f t="shared" si="393"/>
        <v>239</v>
      </c>
      <c r="AE2776" s="12">
        <f t="shared" si="388"/>
        <v>239</v>
      </c>
      <c r="AF2776" s="12">
        <f t="shared" si="389"/>
        <v>10.3043</v>
      </c>
      <c r="AG2776" s="12">
        <f t="shared" si="390"/>
        <v>10.3</v>
      </c>
      <c r="AH2776" s="9">
        <f t="shared" si="394"/>
        <v>4.3096234309623435E-2</v>
      </c>
      <c r="AI2776" s="14">
        <f>VLOOKUP(E2776,'Verweis Faktor'!$A:$B,2,FALSE)</f>
        <v>1</v>
      </c>
      <c r="AJ2776" s="14"/>
      <c r="AK2776" s="14" t="str">
        <f>IF(AL2776="Ja","Versandkosten",VLOOKUP(E2776,'Verweis Belegart'!$A$2:$B$9,2,FALSE))</f>
        <v>Hardware</v>
      </c>
      <c r="AL2776" s="14" t="str">
        <f t="shared" si="395"/>
        <v>Nein</v>
      </c>
      <c r="AM2776" s="14" t="str">
        <f t="shared" si="391"/>
        <v>Positiv</v>
      </c>
    </row>
    <row r="2777" spans="1:39" ht="17.25" customHeight="1" x14ac:dyDescent="0.35">
      <c r="A2777" s="17">
        <v>14573198</v>
      </c>
      <c r="B2777" s="2" t="s">
        <v>1989</v>
      </c>
      <c r="C2777" s="1">
        <v>2025001</v>
      </c>
      <c r="D2777" s="1">
        <v>2000742</v>
      </c>
      <c r="E2777" s="2" t="s">
        <v>34</v>
      </c>
      <c r="F2777" s="2" t="s">
        <v>182</v>
      </c>
      <c r="G2777" s="2" t="s">
        <v>66</v>
      </c>
      <c r="H2777" s="2" t="s">
        <v>1132</v>
      </c>
      <c r="I2777" s="2" t="s">
        <v>1133</v>
      </c>
      <c r="J2777" s="2" t="s">
        <v>103</v>
      </c>
      <c r="K2777" s="2" t="s">
        <v>289</v>
      </c>
      <c r="L2777" s="2" t="s">
        <v>1091</v>
      </c>
      <c r="M2777" s="2" t="s">
        <v>1092</v>
      </c>
      <c r="N2777" s="2" t="s">
        <v>1093</v>
      </c>
      <c r="O2777" s="3">
        <v>1</v>
      </c>
      <c r="P2777" s="3">
        <v>116.9379</v>
      </c>
      <c r="Q2777" s="3">
        <v>133</v>
      </c>
      <c r="R2777" s="3">
        <v>133</v>
      </c>
      <c r="S2777" s="3">
        <v>16.062100000000001</v>
      </c>
      <c r="T2777" s="3">
        <v>16.059999999999999</v>
      </c>
      <c r="U2777" s="3">
        <v>12.07</v>
      </c>
      <c r="V2777" s="2" t="s">
        <v>855</v>
      </c>
      <c r="W2777" s="2" t="s">
        <v>856</v>
      </c>
      <c r="X2777" s="2" t="s">
        <v>72</v>
      </c>
      <c r="Y2777" s="19" t="str">
        <f>VLOOKUP(G2777,'Verweis Kd-Gruppe'!$A$2:$B$8,2,FALSE)</f>
        <v>EXP</v>
      </c>
      <c r="Z2777" s="19" t="str">
        <f>VLOOKUP(J2777,'Verweis Art-Gruppe'!$A$2:$B$15,2,FALSE)</f>
        <v>Geräte</v>
      </c>
      <c r="AA2777" s="19" t="str">
        <f>VLOOKUP(W2777,'Verweis Vertreter'!$A$2:$B$24,2,FALSE)</f>
        <v>Chahid Drimani</v>
      </c>
      <c r="AB2777" s="12">
        <f t="shared" si="387"/>
        <v>1</v>
      </c>
      <c r="AC2777" s="12">
        <f t="shared" si="392"/>
        <v>116.9379</v>
      </c>
      <c r="AD2777" s="12">
        <f t="shared" si="393"/>
        <v>133</v>
      </c>
      <c r="AE2777" s="12">
        <f t="shared" si="388"/>
        <v>133</v>
      </c>
      <c r="AF2777" s="12">
        <f t="shared" si="389"/>
        <v>16.062100000000001</v>
      </c>
      <c r="AG2777" s="12">
        <f t="shared" si="390"/>
        <v>16.059999999999999</v>
      </c>
      <c r="AH2777" s="9">
        <f t="shared" si="394"/>
        <v>0.12075187969924811</v>
      </c>
      <c r="AI2777" s="14">
        <f>VLOOKUP(E2777,'Verweis Faktor'!$A:$B,2,FALSE)</f>
        <v>1</v>
      </c>
      <c r="AJ2777" s="14"/>
      <c r="AK2777" s="14" t="str">
        <f>IF(AL2777="Ja","Versandkosten",VLOOKUP(E2777,'Verweis Belegart'!$A$2:$B$9,2,FALSE))</f>
        <v>Hardware</v>
      </c>
      <c r="AL2777" s="14" t="str">
        <f t="shared" si="395"/>
        <v>Nein</v>
      </c>
      <c r="AM2777" s="14" t="str">
        <f t="shared" si="391"/>
        <v>Positiv</v>
      </c>
    </row>
    <row r="2778" spans="1:39" ht="17.25" customHeight="1" x14ac:dyDescent="0.35">
      <c r="A2778" s="17">
        <v>14573198</v>
      </c>
      <c r="B2778" s="2" t="s">
        <v>1989</v>
      </c>
      <c r="C2778" s="1">
        <v>2025001</v>
      </c>
      <c r="D2778" s="1">
        <v>2000742</v>
      </c>
      <c r="E2778" s="2" t="s">
        <v>34</v>
      </c>
      <c r="F2778" s="2" t="s">
        <v>182</v>
      </c>
      <c r="G2778" s="2" t="s">
        <v>66</v>
      </c>
      <c r="H2778" s="2" t="s">
        <v>1132</v>
      </c>
      <c r="I2778" s="2" t="s">
        <v>1133</v>
      </c>
      <c r="J2778" s="2" t="s">
        <v>103</v>
      </c>
      <c r="K2778" s="2" t="s">
        <v>293</v>
      </c>
      <c r="L2778" s="2" t="s">
        <v>147</v>
      </c>
      <c r="M2778" s="2" t="s">
        <v>148</v>
      </c>
      <c r="N2778" s="2" t="s">
        <v>149</v>
      </c>
      <c r="O2778" s="3">
        <v>3</v>
      </c>
      <c r="P2778" s="3">
        <v>204.57390000000001</v>
      </c>
      <c r="Q2778" s="3">
        <v>211</v>
      </c>
      <c r="R2778" s="3">
        <v>633</v>
      </c>
      <c r="S2778" s="3">
        <v>6.4260999999999999</v>
      </c>
      <c r="T2778" s="3">
        <v>19.28</v>
      </c>
      <c r="U2778" s="3">
        <v>3.04</v>
      </c>
      <c r="V2778" s="2" t="s">
        <v>855</v>
      </c>
      <c r="W2778" s="2" t="s">
        <v>856</v>
      </c>
      <c r="X2778" s="2" t="s">
        <v>72</v>
      </c>
      <c r="Y2778" s="19" t="str">
        <f>VLOOKUP(G2778,'Verweis Kd-Gruppe'!$A$2:$B$8,2,FALSE)</f>
        <v>EXP</v>
      </c>
      <c r="Z2778" s="19" t="str">
        <f>VLOOKUP(J2778,'Verweis Art-Gruppe'!$A$2:$B$15,2,FALSE)</f>
        <v>Geräte</v>
      </c>
      <c r="AA2778" s="19" t="str">
        <f>VLOOKUP(W2778,'Verweis Vertreter'!$A$2:$B$24,2,FALSE)</f>
        <v>Chahid Drimani</v>
      </c>
      <c r="AB2778" s="12">
        <f t="shared" si="387"/>
        <v>3</v>
      </c>
      <c r="AC2778" s="12">
        <f t="shared" si="392"/>
        <v>204.57390000000001</v>
      </c>
      <c r="AD2778" s="12">
        <f t="shared" si="393"/>
        <v>211</v>
      </c>
      <c r="AE2778" s="12">
        <f t="shared" si="388"/>
        <v>633</v>
      </c>
      <c r="AF2778" s="12">
        <f t="shared" si="389"/>
        <v>6.4260999999999999</v>
      </c>
      <c r="AG2778" s="12">
        <f t="shared" si="390"/>
        <v>19.28</v>
      </c>
      <c r="AH2778" s="9">
        <f t="shared" si="394"/>
        <v>3.0458135860979466E-2</v>
      </c>
      <c r="AI2778" s="14">
        <f>VLOOKUP(E2778,'Verweis Faktor'!$A:$B,2,FALSE)</f>
        <v>1</v>
      </c>
      <c r="AJ2778" s="14"/>
      <c r="AK2778" s="14" t="str">
        <f>IF(AL2778="Ja","Versandkosten",VLOOKUP(E2778,'Verweis Belegart'!$A$2:$B$9,2,FALSE))</f>
        <v>Hardware</v>
      </c>
      <c r="AL2778" s="14" t="str">
        <f t="shared" si="395"/>
        <v>Nein</v>
      </c>
      <c r="AM2778" s="14" t="str">
        <f t="shared" si="391"/>
        <v>Positiv</v>
      </c>
    </row>
    <row r="2779" spans="1:39" ht="17.25" customHeight="1" x14ac:dyDescent="0.35">
      <c r="A2779" s="17">
        <v>14573198</v>
      </c>
      <c r="B2779" s="2" t="s">
        <v>1989</v>
      </c>
      <c r="C2779" s="1">
        <v>2025001</v>
      </c>
      <c r="D2779" s="1">
        <v>2000742</v>
      </c>
      <c r="E2779" s="2" t="s">
        <v>34</v>
      </c>
      <c r="F2779" s="2" t="s">
        <v>182</v>
      </c>
      <c r="G2779" s="2" t="s">
        <v>66</v>
      </c>
      <c r="H2779" s="2" t="s">
        <v>1132</v>
      </c>
      <c r="I2779" s="2" t="s">
        <v>1133</v>
      </c>
      <c r="J2779" s="2" t="s">
        <v>103</v>
      </c>
      <c r="K2779" s="2" t="s">
        <v>296</v>
      </c>
      <c r="L2779" s="2" t="s">
        <v>1027</v>
      </c>
      <c r="M2779" s="2" t="s">
        <v>1028</v>
      </c>
      <c r="N2779" s="2" t="s">
        <v>618</v>
      </c>
      <c r="O2779" s="3">
        <v>8</v>
      </c>
      <c r="P2779" s="3">
        <v>495</v>
      </c>
      <c r="Q2779" s="3">
        <v>501</v>
      </c>
      <c r="R2779" s="3">
        <v>4008</v>
      </c>
      <c r="S2779" s="3">
        <v>6</v>
      </c>
      <c r="T2779" s="3">
        <v>48</v>
      </c>
      <c r="U2779" s="3">
        <v>1.19</v>
      </c>
      <c r="V2779" s="2" t="s">
        <v>855</v>
      </c>
      <c r="W2779" s="2" t="s">
        <v>856</v>
      </c>
      <c r="X2779" s="2" t="s">
        <v>72</v>
      </c>
      <c r="Y2779" s="19" t="str">
        <f>VLOOKUP(G2779,'Verweis Kd-Gruppe'!$A$2:$B$8,2,FALSE)</f>
        <v>EXP</v>
      </c>
      <c r="Z2779" s="19" t="str">
        <f>VLOOKUP(J2779,'Verweis Art-Gruppe'!$A$2:$B$15,2,FALSE)</f>
        <v>Geräte</v>
      </c>
      <c r="AA2779" s="19" t="str">
        <f>VLOOKUP(W2779,'Verweis Vertreter'!$A$2:$B$24,2,FALSE)</f>
        <v>Chahid Drimani</v>
      </c>
      <c r="AB2779" s="12">
        <f t="shared" si="387"/>
        <v>8</v>
      </c>
      <c r="AC2779" s="12">
        <f t="shared" si="392"/>
        <v>495</v>
      </c>
      <c r="AD2779" s="12">
        <f t="shared" si="393"/>
        <v>501</v>
      </c>
      <c r="AE2779" s="12">
        <f t="shared" si="388"/>
        <v>4008</v>
      </c>
      <c r="AF2779" s="12">
        <f t="shared" si="389"/>
        <v>6</v>
      </c>
      <c r="AG2779" s="12">
        <f t="shared" si="390"/>
        <v>48</v>
      </c>
      <c r="AH2779" s="9">
        <f t="shared" si="394"/>
        <v>1.1976047904191617E-2</v>
      </c>
      <c r="AI2779" s="14">
        <f>VLOOKUP(E2779,'Verweis Faktor'!$A:$B,2,FALSE)</f>
        <v>1</v>
      </c>
      <c r="AJ2779" s="14"/>
      <c r="AK2779" s="14" t="str">
        <f>IF(AL2779="Ja","Versandkosten",VLOOKUP(E2779,'Verweis Belegart'!$A$2:$B$9,2,FALSE))</f>
        <v>Hardware</v>
      </c>
      <c r="AL2779" s="14" t="str">
        <f t="shared" si="395"/>
        <v>Nein</v>
      </c>
      <c r="AM2779" s="14" t="str">
        <f t="shared" si="391"/>
        <v>Positiv</v>
      </c>
    </row>
    <row r="2780" spans="1:39" ht="17.25" customHeight="1" x14ac:dyDescent="0.35">
      <c r="A2780" s="17">
        <v>14573198</v>
      </c>
      <c r="B2780" s="2" t="s">
        <v>1989</v>
      </c>
      <c r="C2780" s="1">
        <v>2025001</v>
      </c>
      <c r="D2780" s="1">
        <v>2000742</v>
      </c>
      <c r="E2780" s="2" t="s">
        <v>34</v>
      </c>
      <c r="F2780" s="2" t="s">
        <v>182</v>
      </c>
      <c r="G2780" s="2" t="s">
        <v>66</v>
      </c>
      <c r="H2780" s="2" t="s">
        <v>1132</v>
      </c>
      <c r="I2780" s="2" t="s">
        <v>1133</v>
      </c>
      <c r="J2780" s="2" t="s">
        <v>103</v>
      </c>
      <c r="K2780" s="2" t="s">
        <v>299</v>
      </c>
      <c r="L2780" s="2" t="s">
        <v>1029</v>
      </c>
      <c r="M2780" s="2" t="s">
        <v>1030</v>
      </c>
      <c r="N2780" s="2" t="s">
        <v>310</v>
      </c>
      <c r="O2780" s="3">
        <v>1</v>
      </c>
      <c r="P2780" s="3">
        <v>487.01440000000002</v>
      </c>
      <c r="Q2780" s="3">
        <v>495</v>
      </c>
      <c r="R2780" s="3">
        <v>495</v>
      </c>
      <c r="S2780" s="3">
        <v>7.9855999999999998</v>
      </c>
      <c r="T2780" s="3">
        <v>7.99</v>
      </c>
      <c r="U2780" s="3">
        <v>1.61</v>
      </c>
      <c r="V2780" s="2" t="s">
        <v>855</v>
      </c>
      <c r="W2780" s="2" t="s">
        <v>856</v>
      </c>
      <c r="X2780" s="2" t="s">
        <v>72</v>
      </c>
      <c r="Y2780" s="19" t="str">
        <f>VLOOKUP(G2780,'Verweis Kd-Gruppe'!$A$2:$B$8,2,FALSE)</f>
        <v>EXP</v>
      </c>
      <c r="Z2780" s="19" t="str">
        <f>VLOOKUP(J2780,'Verweis Art-Gruppe'!$A$2:$B$15,2,FALSE)</f>
        <v>Geräte</v>
      </c>
      <c r="AA2780" s="19" t="str">
        <f>VLOOKUP(W2780,'Verweis Vertreter'!$A$2:$B$24,2,FALSE)</f>
        <v>Chahid Drimani</v>
      </c>
      <c r="AB2780" s="12">
        <f t="shared" si="387"/>
        <v>1</v>
      </c>
      <c r="AC2780" s="12">
        <f t="shared" si="392"/>
        <v>487.01440000000002</v>
      </c>
      <c r="AD2780" s="12">
        <f t="shared" si="393"/>
        <v>495</v>
      </c>
      <c r="AE2780" s="12">
        <f t="shared" si="388"/>
        <v>495</v>
      </c>
      <c r="AF2780" s="12">
        <f t="shared" si="389"/>
        <v>7.9855999999999998</v>
      </c>
      <c r="AG2780" s="12">
        <f t="shared" si="390"/>
        <v>7.99</v>
      </c>
      <c r="AH2780" s="9">
        <f t="shared" si="394"/>
        <v>1.6141414141414141E-2</v>
      </c>
      <c r="AI2780" s="14">
        <f>VLOOKUP(E2780,'Verweis Faktor'!$A:$B,2,FALSE)</f>
        <v>1</v>
      </c>
      <c r="AJ2780" s="14"/>
      <c r="AK2780" s="14" t="str">
        <f>IF(AL2780="Ja","Versandkosten",VLOOKUP(E2780,'Verweis Belegart'!$A$2:$B$9,2,FALSE))</f>
        <v>Hardware</v>
      </c>
      <c r="AL2780" s="14" t="str">
        <f t="shared" si="395"/>
        <v>Nein</v>
      </c>
      <c r="AM2780" s="14" t="str">
        <f t="shared" si="391"/>
        <v>Positiv</v>
      </c>
    </row>
    <row r="2781" spans="1:39" ht="17.25" customHeight="1" x14ac:dyDescent="0.35">
      <c r="A2781" s="17">
        <v>14573198</v>
      </c>
      <c r="B2781" s="2" t="s">
        <v>1989</v>
      </c>
      <c r="C2781" s="1">
        <v>2025001</v>
      </c>
      <c r="D2781" s="1">
        <v>2000742</v>
      </c>
      <c r="E2781" s="2" t="s">
        <v>34</v>
      </c>
      <c r="F2781" s="2" t="s">
        <v>182</v>
      </c>
      <c r="G2781" s="2" t="s">
        <v>66</v>
      </c>
      <c r="H2781" s="2" t="s">
        <v>1132</v>
      </c>
      <c r="I2781" s="2" t="s">
        <v>1133</v>
      </c>
      <c r="J2781" s="2" t="s">
        <v>103</v>
      </c>
      <c r="K2781" s="2" t="s">
        <v>300</v>
      </c>
      <c r="L2781" s="2" t="s">
        <v>866</v>
      </c>
      <c r="M2781" s="2" t="s">
        <v>867</v>
      </c>
      <c r="N2781" s="2" t="s">
        <v>868</v>
      </c>
      <c r="O2781" s="3">
        <v>1</v>
      </c>
      <c r="P2781" s="3">
        <v>276.61900000000003</v>
      </c>
      <c r="Q2781" s="3">
        <v>282</v>
      </c>
      <c r="R2781" s="3">
        <v>282</v>
      </c>
      <c r="S2781" s="3">
        <v>5.3810000000000002</v>
      </c>
      <c r="T2781" s="3">
        <v>5.38</v>
      </c>
      <c r="U2781" s="3">
        <v>1.9</v>
      </c>
      <c r="V2781" s="2" t="s">
        <v>855</v>
      </c>
      <c r="W2781" s="2" t="s">
        <v>856</v>
      </c>
      <c r="X2781" s="2" t="s">
        <v>72</v>
      </c>
      <c r="Y2781" s="19" t="str">
        <f>VLOOKUP(G2781,'Verweis Kd-Gruppe'!$A$2:$B$8,2,FALSE)</f>
        <v>EXP</v>
      </c>
      <c r="Z2781" s="19" t="str">
        <f>VLOOKUP(J2781,'Verweis Art-Gruppe'!$A$2:$B$15,2,FALSE)</f>
        <v>Geräte</v>
      </c>
      <c r="AA2781" s="19" t="str">
        <f>VLOOKUP(W2781,'Verweis Vertreter'!$A$2:$B$24,2,FALSE)</f>
        <v>Chahid Drimani</v>
      </c>
      <c r="AB2781" s="12">
        <f t="shared" si="387"/>
        <v>1</v>
      </c>
      <c r="AC2781" s="12">
        <f t="shared" si="392"/>
        <v>276.61900000000003</v>
      </c>
      <c r="AD2781" s="12">
        <f t="shared" si="393"/>
        <v>282</v>
      </c>
      <c r="AE2781" s="12">
        <f t="shared" si="388"/>
        <v>282</v>
      </c>
      <c r="AF2781" s="12">
        <f t="shared" si="389"/>
        <v>5.3810000000000002</v>
      </c>
      <c r="AG2781" s="12">
        <f t="shared" si="390"/>
        <v>5.38</v>
      </c>
      <c r="AH2781" s="9">
        <f t="shared" si="394"/>
        <v>1.9078014184397162E-2</v>
      </c>
      <c r="AI2781" s="14">
        <f>VLOOKUP(E2781,'Verweis Faktor'!$A:$B,2,FALSE)</f>
        <v>1</v>
      </c>
      <c r="AJ2781" s="14"/>
      <c r="AK2781" s="14" t="str">
        <f>IF(AL2781="Ja","Versandkosten",VLOOKUP(E2781,'Verweis Belegart'!$A$2:$B$9,2,FALSE))</f>
        <v>Hardware</v>
      </c>
      <c r="AL2781" s="14" t="str">
        <f t="shared" si="395"/>
        <v>Nein</v>
      </c>
      <c r="AM2781" s="14" t="str">
        <f t="shared" si="391"/>
        <v>Positiv</v>
      </c>
    </row>
    <row r="2782" spans="1:39" ht="17.25" customHeight="1" x14ac:dyDescent="0.35">
      <c r="A2782" s="17">
        <v>14573198</v>
      </c>
      <c r="B2782" s="2" t="s">
        <v>1989</v>
      </c>
      <c r="C2782" s="1">
        <v>2025001</v>
      </c>
      <c r="D2782" s="1">
        <v>2000742</v>
      </c>
      <c r="E2782" s="2" t="s">
        <v>34</v>
      </c>
      <c r="F2782" s="2" t="s">
        <v>182</v>
      </c>
      <c r="G2782" s="2" t="s">
        <v>66</v>
      </c>
      <c r="H2782" s="2" t="s">
        <v>1132</v>
      </c>
      <c r="I2782" s="2" t="s">
        <v>1133</v>
      </c>
      <c r="J2782" s="2" t="s">
        <v>103</v>
      </c>
      <c r="K2782" s="2" t="s">
        <v>301</v>
      </c>
      <c r="L2782" s="2" t="s">
        <v>88</v>
      </c>
      <c r="M2782" s="2" t="s">
        <v>89</v>
      </c>
      <c r="N2782" s="2" t="s">
        <v>90</v>
      </c>
      <c r="O2782" s="3">
        <v>5</v>
      </c>
      <c r="P2782" s="3">
        <v>530.07069999999999</v>
      </c>
      <c r="Q2782" s="3">
        <v>550</v>
      </c>
      <c r="R2782" s="3">
        <v>2750</v>
      </c>
      <c r="S2782" s="3">
        <v>19.929300000000001</v>
      </c>
      <c r="T2782" s="3">
        <v>99.65</v>
      </c>
      <c r="U2782" s="3">
        <v>3.62</v>
      </c>
      <c r="V2782" s="2" t="s">
        <v>855</v>
      </c>
      <c r="W2782" s="2" t="s">
        <v>856</v>
      </c>
      <c r="X2782" s="2" t="s">
        <v>72</v>
      </c>
      <c r="Y2782" s="19" t="str">
        <f>VLOOKUP(G2782,'Verweis Kd-Gruppe'!$A$2:$B$8,2,FALSE)</f>
        <v>EXP</v>
      </c>
      <c r="Z2782" s="19" t="str">
        <f>VLOOKUP(J2782,'Verweis Art-Gruppe'!$A$2:$B$15,2,FALSE)</f>
        <v>Geräte</v>
      </c>
      <c r="AA2782" s="19" t="str">
        <f>VLOOKUP(W2782,'Verweis Vertreter'!$A$2:$B$24,2,FALSE)</f>
        <v>Chahid Drimani</v>
      </c>
      <c r="AB2782" s="12">
        <f t="shared" si="387"/>
        <v>5</v>
      </c>
      <c r="AC2782" s="12">
        <f t="shared" si="392"/>
        <v>530.07069999999999</v>
      </c>
      <c r="AD2782" s="12">
        <f t="shared" si="393"/>
        <v>550</v>
      </c>
      <c r="AE2782" s="12">
        <f t="shared" si="388"/>
        <v>2750</v>
      </c>
      <c r="AF2782" s="12">
        <f t="shared" si="389"/>
        <v>19.929300000000001</v>
      </c>
      <c r="AG2782" s="12">
        <f t="shared" si="390"/>
        <v>99.65</v>
      </c>
      <c r="AH2782" s="9">
        <f t="shared" si="394"/>
        <v>3.6236363636363636E-2</v>
      </c>
      <c r="AI2782" s="14">
        <f>VLOOKUP(E2782,'Verweis Faktor'!$A:$B,2,FALSE)</f>
        <v>1</v>
      </c>
      <c r="AJ2782" s="14"/>
      <c r="AK2782" s="14" t="str">
        <f>IF(AL2782="Ja","Versandkosten",VLOOKUP(E2782,'Verweis Belegart'!$A$2:$B$9,2,FALSE))</f>
        <v>Hardware</v>
      </c>
      <c r="AL2782" s="14" t="str">
        <f t="shared" si="395"/>
        <v>Nein</v>
      </c>
      <c r="AM2782" s="14" t="str">
        <f t="shared" si="391"/>
        <v>Positiv</v>
      </c>
    </row>
    <row r="2783" spans="1:39" ht="17.25" customHeight="1" x14ac:dyDescent="0.35">
      <c r="A2783" s="17">
        <v>14573198</v>
      </c>
      <c r="B2783" s="2" t="s">
        <v>1989</v>
      </c>
      <c r="C2783" s="1">
        <v>2025001</v>
      </c>
      <c r="D2783" s="1">
        <v>2000742</v>
      </c>
      <c r="E2783" s="2" t="s">
        <v>34</v>
      </c>
      <c r="F2783" s="2" t="s">
        <v>182</v>
      </c>
      <c r="G2783" s="2" t="s">
        <v>66</v>
      </c>
      <c r="H2783" s="2" t="s">
        <v>1132</v>
      </c>
      <c r="I2783" s="2" t="s">
        <v>1133</v>
      </c>
      <c r="J2783" s="2" t="s">
        <v>103</v>
      </c>
      <c r="K2783" s="2" t="s">
        <v>304</v>
      </c>
      <c r="L2783" s="2" t="s">
        <v>623</v>
      </c>
      <c r="M2783" s="2" t="s">
        <v>624</v>
      </c>
      <c r="N2783" s="2" t="s">
        <v>229</v>
      </c>
      <c r="O2783" s="3">
        <v>1</v>
      </c>
      <c r="P2783" s="3">
        <v>1037.0621000000001</v>
      </c>
      <c r="Q2783" s="3">
        <v>1099</v>
      </c>
      <c r="R2783" s="3">
        <v>1099</v>
      </c>
      <c r="S2783" s="3">
        <v>61.937899999999999</v>
      </c>
      <c r="T2783" s="3">
        <v>61.94</v>
      </c>
      <c r="U2783" s="3">
        <v>5.63</v>
      </c>
      <c r="V2783" s="2" t="s">
        <v>855</v>
      </c>
      <c r="W2783" s="2" t="s">
        <v>856</v>
      </c>
      <c r="X2783" s="2" t="s">
        <v>72</v>
      </c>
      <c r="Y2783" s="19" t="str">
        <f>VLOOKUP(G2783,'Verweis Kd-Gruppe'!$A$2:$B$8,2,FALSE)</f>
        <v>EXP</v>
      </c>
      <c r="Z2783" s="19" t="str">
        <f>VLOOKUP(J2783,'Verweis Art-Gruppe'!$A$2:$B$15,2,FALSE)</f>
        <v>Geräte</v>
      </c>
      <c r="AA2783" s="19" t="str">
        <f>VLOOKUP(W2783,'Verweis Vertreter'!$A$2:$B$24,2,FALSE)</f>
        <v>Chahid Drimani</v>
      </c>
      <c r="AB2783" s="12">
        <f t="shared" si="387"/>
        <v>1</v>
      </c>
      <c r="AC2783" s="12">
        <f t="shared" si="392"/>
        <v>1037.0621000000001</v>
      </c>
      <c r="AD2783" s="12">
        <f t="shared" si="393"/>
        <v>1099</v>
      </c>
      <c r="AE2783" s="12">
        <f t="shared" si="388"/>
        <v>1099</v>
      </c>
      <c r="AF2783" s="12">
        <f t="shared" si="389"/>
        <v>61.937899999999999</v>
      </c>
      <c r="AG2783" s="12">
        <f t="shared" si="390"/>
        <v>61.94</v>
      </c>
      <c r="AH2783" s="9">
        <f t="shared" si="394"/>
        <v>5.6360327570518648E-2</v>
      </c>
      <c r="AI2783" s="14">
        <f>VLOOKUP(E2783,'Verweis Faktor'!$A:$B,2,FALSE)</f>
        <v>1</v>
      </c>
      <c r="AJ2783" s="14"/>
      <c r="AK2783" s="14" t="str">
        <f>IF(AL2783="Ja","Versandkosten",VLOOKUP(E2783,'Verweis Belegart'!$A$2:$B$9,2,FALSE))</f>
        <v>Hardware</v>
      </c>
      <c r="AL2783" s="14" t="str">
        <f t="shared" si="395"/>
        <v>Nein</v>
      </c>
      <c r="AM2783" s="14" t="str">
        <f t="shared" si="391"/>
        <v>Positiv</v>
      </c>
    </row>
    <row r="2784" spans="1:39" ht="17.25" customHeight="1" x14ac:dyDescent="0.35">
      <c r="A2784" s="17">
        <v>14573198</v>
      </c>
      <c r="B2784" s="2" t="s">
        <v>1989</v>
      </c>
      <c r="C2784" s="1">
        <v>2025001</v>
      </c>
      <c r="D2784" s="1">
        <v>2000742</v>
      </c>
      <c r="E2784" s="2" t="s">
        <v>34</v>
      </c>
      <c r="F2784" s="2" t="s">
        <v>182</v>
      </c>
      <c r="G2784" s="2" t="s">
        <v>66</v>
      </c>
      <c r="H2784" s="2" t="s">
        <v>1132</v>
      </c>
      <c r="I2784" s="2" t="s">
        <v>1133</v>
      </c>
      <c r="J2784" s="2" t="s">
        <v>103</v>
      </c>
      <c r="K2784" s="2" t="s">
        <v>307</v>
      </c>
      <c r="L2784" s="2" t="s">
        <v>272</v>
      </c>
      <c r="M2784" s="2" t="s">
        <v>273</v>
      </c>
      <c r="N2784" s="2" t="s">
        <v>274</v>
      </c>
      <c r="O2784" s="3">
        <v>5</v>
      </c>
      <c r="P2784" s="3">
        <v>1065.5192</v>
      </c>
      <c r="Q2784" s="3">
        <v>1106</v>
      </c>
      <c r="R2784" s="3">
        <v>5530</v>
      </c>
      <c r="S2784" s="3">
        <v>40.480800000000002</v>
      </c>
      <c r="T2784" s="3">
        <v>202.4</v>
      </c>
      <c r="U2784" s="3">
        <v>3.66</v>
      </c>
      <c r="V2784" s="2" t="s">
        <v>855</v>
      </c>
      <c r="W2784" s="2" t="s">
        <v>856</v>
      </c>
      <c r="X2784" s="2" t="s">
        <v>72</v>
      </c>
      <c r="Y2784" s="19" t="str">
        <f>VLOOKUP(G2784,'Verweis Kd-Gruppe'!$A$2:$B$8,2,FALSE)</f>
        <v>EXP</v>
      </c>
      <c r="Z2784" s="19" t="str">
        <f>VLOOKUP(J2784,'Verweis Art-Gruppe'!$A$2:$B$15,2,FALSE)</f>
        <v>Geräte</v>
      </c>
      <c r="AA2784" s="19" t="str">
        <f>VLOOKUP(W2784,'Verweis Vertreter'!$A$2:$B$24,2,FALSE)</f>
        <v>Chahid Drimani</v>
      </c>
      <c r="AB2784" s="12">
        <f t="shared" si="387"/>
        <v>5</v>
      </c>
      <c r="AC2784" s="12">
        <f t="shared" si="392"/>
        <v>1065.5192</v>
      </c>
      <c r="AD2784" s="12">
        <f t="shared" si="393"/>
        <v>1106</v>
      </c>
      <c r="AE2784" s="12">
        <f t="shared" si="388"/>
        <v>5530</v>
      </c>
      <c r="AF2784" s="12">
        <f t="shared" si="389"/>
        <v>40.480800000000002</v>
      </c>
      <c r="AG2784" s="12">
        <f t="shared" si="390"/>
        <v>202.4</v>
      </c>
      <c r="AH2784" s="9">
        <f t="shared" si="394"/>
        <v>3.6600361663652804E-2</v>
      </c>
      <c r="AI2784" s="14">
        <f>VLOOKUP(E2784,'Verweis Faktor'!$A:$B,2,FALSE)</f>
        <v>1</v>
      </c>
      <c r="AJ2784" s="14"/>
      <c r="AK2784" s="14" t="str">
        <f>IF(AL2784="Ja","Versandkosten",VLOOKUP(E2784,'Verweis Belegart'!$A$2:$B$9,2,FALSE))</f>
        <v>Hardware</v>
      </c>
      <c r="AL2784" s="14" t="str">
        <f t="shared" si="395"/>
        <v>Nein</v>
      </c>
      <c r="AM2784" s="14" t="str">
        <f t="shared" si="391"/>
        <v>Positiv</v>
      </c>
    </row>
    <row r="2785" spans="1:39" ht="17.25" customHeight="1" x14ac:dyDescent="0.35">
      <c r="A2785" s="17">
        <v>14573198</v>
      </c>
      <c r="B2785" s="2" t="s">
        <v>1989</v>
      </c>
      <c r="C2785" s="1">
        <v>2025001</v>
      </c>
      <c r="D2785" s="1">
        <v>2000742</v>
      </c>
      <c r="E2785" s="2" t="s">
        <v>34</v>
      </c>
      <c r="F2785" s="2" t="s">
        <v>182</v>
      </c>
      <c r="G2785" s="2" t="s">
        <v>66</v>
      </c>
      <c r="H2785" s="2" t="s">
        <v>1132</v>
      </c>
      <c r="I2785" s="2" t="s">
        <v>1133</v>
      </c>
      <c r="J2785" s="2" t="s">
        <v>304</v>
      </c>
      <c r="K2785" s="2" t="s">
        <v>311</v>
      </c>
      <c r="L2785" s="2" t="s">
        <v>752</v>
      </c>
      <c r="M2785" s="2" t="s">
        <v>753</v>
      </c>
      <c r="N2785" s="2" t="s">
        <v>200</v>
      </c>
      <c r="O2785" s="3">
        <v>3</v>
      </c>
      <c r="P2785" s="3">
        <v>660</v>
      </c>
      <c r="Q2785" s="3">
        <v>676</v>
      </c>
      <c r="R2785" s="3">
        <v>2028</v>
      </c>
      <c r="S2785" s="3">
        <v>16</v>
      </c>
      <c r="T2785" s="3">
        <v>48</v>
      </c>
      <c r="U2785" s="3">
        <v>2.36</v>
      </c>
      <c r="V2785" s="2" t="s">
        <v>855</v>
      </c>
      <c r="W2785" s="2" t="s">
        <v>856</v>
      </c>
      <c r="X2785" s="2" t="s">
        <v>72</v>
      </c>
      <c r="Y2785" s="19" t="str">
        <f>VLOOKUP(G2785,'Verweis Kd-Gruppe'!$A$2:$B$8,2,FALSE)</f>
        <v>EXP</v>
      </c>
      <c r="Z2785" s="19" t="str">
        <f>VLOOKUP(J2785,'Verweis Art-Gruppe'!$A$2:$B$15,2,FALSE)</f>
        <v>Zubehör</v>
      </c>
      <c r="AA2785" s="19" t="str">
        <f>VLOOKUP(W2785,'Verweis Vertreter'!$A$2:$B$24,2,FALSE)</f>
        <v>Chahid Drimani</v>
      </c>
      <c r="AB2785" s="12">
        <f t="shared" si="387"/>
        <v>3</v>
      </c>
      <c r="AC2785" s="12">
        <f t="shared" si="392"/>
        <v>660</v>
      </c>
      <c r="AD2785" s="12">
        <f t="shared" si="393"/>
        <v>676</v>
      </c>
      <c r="AE2785" s="12">
        <f t="shared" si="388"/>
        <v>2028</v>
      </c>
      <c r="AF2785" s="12">
        <f t="shared" si="389"/>
        <v>16</v>
      </c>
      <c r="AG2785" s="12">
        <f t="shared" si="390"/>
        <v>48</v>
      </c>
      <c r="AH2785" s="9">
        <f t="shared" si="394"/>
        <v>2.3668639053254437E-2</v>
      </c>
      <c r="AI2785" s="14">
        <f>VLOOKUP(E2785,'Verweis Faktor'!$A:$B,2,FALSE)</f>
        <v>1</v>
      </c>
      <c r="AJ2785" s="14"/>
      <c r="AK2785" s="14" t="str">
        <f>IF(AL2785="Ja","Versandkosten",VLOOKUP(E2785,'Verweis Belegart'!$A$2:$B$9,2,FALSE))</f>
        <v>Hardware</v>
      </c>
      <c r="AL2785" s="14" t="str">
        <f t="shared" si="395"/>
        <v>Nein</v>
      </c>
      <c r="AM2785" s="14" t="str">
        <f t="shared" si="391"/>
        <v>Positiv</v>
      </c>
    </row>
    <row r="2786" spans="1:39" ht="17.25" customHeight="1" x14ac:dyDescent="0.35">
      <c r="A2786" s="17">
        <v>14573198</v>
      </c>
      <c r="B2786" s="2" t="s">
        <v>1989</v>
      </c>
      <c r="C2786" s="1">
        <v>2025001</v>
      </c>
      <c r="D2786" s="1">
        <v>2000742</v>
      </c>
      <c r="E2786" s="2" t="s">
        <v>34</v>
      </c>
      <c r="F2786" s="2" t="s">
        <v>182</v>
      </c>
      <c r="G2786" s="2" t="s">
        <v>66</v>
      </c>
      <c r="H2786" s="2" t="s">
        <v>1132</v>
      </c>
      <c r="I2786" s="2" t="s">
        <v>1133</v>
      </c>
      <c r="J2786" s="2" t="s">
        <v>103</v>
      </c>
      <c r="K2786" s="2" t="s">
        <v>478</v>
      </c>
      <c r="L2786" s="2" t="s">
        <v>185</v>
      </c>
      <c r="M2786" s="2" t="s">
        <v>186</v>
      </c>
      <c r="N2786" s="2" t="s">
        <v>187</v>
      </c>
      <c r="O2786" s="3">
        <v>2</v>
      </c>
      <c r="P2786" s="3">
        <v>93.245800000000003</v>
      </c>
      <c r="Q2786" s="3">
        <v>103</v>
      </c>
      <c r="R2786" s="3">
        <v>206</v>
      </c>
      <c r="S2786" s="3">
        <v>9.7542000000000009</v>
      </c>
      <c r="T2786" s="3">
        <v>19.510000000000002</v>
      </c>
      <c r="U2786" s="3">
        <v>9.4700000000000006</v>
      </c>
      <c r="V2786" s="2" t="s">
        <v>855</v>
      </c>
      <c r="W2786" s="2" t="s">
        <v>856</v>
      </c>
      <c r="X2786" s="2" t="s">
        <v>72</v>
      </c>
      <c r="Y2786" s="19" t="str">
        <f>VLOOKUP(G2786,'Verweis Kd-Gruppe'!$A$2:$B$8,2,FALSE)</f>
        <v>EXP</v>
      </c>
      <c r="Z2786" s="19" t="str">
        <f>VLOOKUP(J2786,'Verweis Art-Gruppe'!$A$2:$B$15,2,FALSE)</f>
        <v>Geräte</v>
      </c>
      <c r="AA2786" s="19" t="str">
        <f>VLOOKUP(W2786,'Verweis Vertreter'!$A$2:$B$24,2,FALSE)</f>
        <v>Chahid Drimani</v>
      </c>
      <c r="AB2786" s="12">
        <f t="shared" si="387"/>
        <v>2</v>
      </c>
      <c r="AC2786" s="12">
        <f t="shared" si="392"/>
        <v>93.245800000000003</v>
      </c>
      <c r="AD2786" s="12">
        <f t="shared" si="393"/>
        <v>103</v>
      </c>
      <c r="AE2786" s="12">
        <f t="shared" si="388"/>
        <v>206</v>
      </c>
      <c r="AF2786" s="12">
        <f t="shared" si="389"/>
        <v>9.7542000000000009</v>
      </c>
      <c r="AG2786" s="12">
        <f t="shared" si="390"/>
        <v>19.510000000000002</v>
      </c>
      <c r="AH2786" s="9">
        <f t="shared" si="394"/>
        <v>9.4708737864077672E-2</v>
      </c>
      <c r="AI2786" s="14">
        <f>VLOOKUP(E2786,'Verweis Faktor'!$A:$B,2,FALSE)</f>
        <v>1</v>
      </c>
      <c r="AJ2786" s="14"/>
      <c r="AK2786" s="14" t="str">
        <f>IF(AL2786="Ja","Versandkosten",VLOOKUP(E2786,'Verweis Belegart'!$A$2:$B$9,2,FALSE))</f>
        <v>Hardware</v>
      </c>
      <c r="AL2786" s="14" t="str">
        <f t="shared" si="395"/>
        <v>Nein</v>
      </c>
      <c r="AM2786" s="14" t="str">
        <f t="shared" si="391"/>
        <v>Positiv</v>
      </c>
    </row>
    <row r="2787" spans="1:39" ht="17.25" customHeight="1" x14ac:dyDescent="0.35">
      <c r="A2787" s="17">
        <v>14573198</v>
      </c>
      <c r="B2787" s="2" t="s">
        <v>1989</v>
      </c>
      <c r="C2787" s="1">
        <v>2025001</v>
      </c>
      <c r="D2787" s="1">
        <v>2000742</v>
      </c>
      <c r="E2787" s="2" t="s">
        <v>34</v>
      </c>
      <c r="F2787" s="2" t="s">
        <v>182</v>
      </c>
      <c r="G2787" s="2" t="s">
        <v>66</v>
      </c>
      <c r="H2787" s="2" t="s">
        <v>1132</v>
      </c>
      <c r="I2787" s="2" t="s">
        <v>1133</v>
      </c>
      <c r="J2787" s="2" t="s">
        <v>103</v>
      </c>
      <c r="K2787" s="2" t="s">
        <v>482</v>
      </c>
      <c r="L2787" s="2" t="s">
        <v>1808</v>
      </c>
      <c r="M2787" s="2" t="s">
        <v>1809</v>
      </c>
      <c r="N2787" s="2" t="s">
        <v>139</v>
      </c>
      <c r="O2787" s="3">
        <v>5</v>
      </c>
      <c r="P2787" s="3">
        <v>704</v>
      </c>
      <c r="Q2787" s="3">
        <v>719</v>
      </c>
      <c r="R2787" s="3">
        <v>3595</v>
      </c>
      <c r="S2787" s="3">
        <v>15</v>
      </c>
      <c r="T2787" s="3">
        <v>75</v>
      </c>
      <c r="U2787" s="3">
        <v>2.08</v>
      </c>
      <c r="V2787" s="2" t="s">
        <v>855</v>
      </c>
      <c r="W2787" s="2" t="s">
        <v>856</v>
      </c>
      <c r="X2787" s="2" t="s">
        <v>72</v>
      </c>
      <c r="Y2787" s="19" t="str">
        <f>VLOOKUP(G2787,'Verweis Kd-Gruppe'!$A$2:$B$8,2,FALSE)</f>
        <v>EXP</v>
      </c>
      <c r="Z2787" s="19" t="str">
        <f>VLOOKUP(J2787,'Verweis Art-Gruppe'!$A$2:$B$15,2,FALSE)</f>
        <v>Geräte</v>
      </c>
      <c r="AA2787" s="19" t="str">
        <f>VLOOKUP(W2787,'Verweis Vertreter'!$A$2:$B$24,2,FALSE)</f>
        <v>Chahid Drimani</v>
      </c>
      <c r="AB2787" s="12">
        <f t="shared" si="387"/>
        <v>5</v>
      </c>
      <c r="AC2787" s="12">
        <f t="shared" si="392"/>
        <v>704</v>
      </c>
      <c r="AD2787" s="12">
        <f t="shared" si="393"/>
        <v>719</v>
      </c>
      <c r="AE2787" s="12">
        <f t="shared" si="388"/>
        <v>3595</v>
      </c>
      <c r="AF2787" s="12">
        <f t="shared" si="389"/>
        <v>15</v>
      </c>
      <c r="AG2787" s="12">
        <f t="shared" si="390"/>
        <v>75</v>
      </c>
      <c r="AH2787" s="9">
        <f t="shared" si="394"/>
        <v>2.0862308762169681E-2</v>
      </c>
      <c r="AI2787" s="14">
        <f>VLOOKUP(E2787,'Verweis Faktor'!$A:$B,2,FALSE)</f>
        <v>1</v>
      </c>
      <c r="AJ2787" s="14"/>
      <c r="AK2787" s="14" t="str">
        <f>IF(AL2787="Ja","Versandkosten",VLOOKUP(E2787,'Verweis Belegart'!$A$2:$B$9,2,FALSE))</f>
        <v>Hardware</v>
      </c>
      <c r="AL2787" s="14" t="str">
        <f t="shared" si="395"/>
        <v>Nein</v>
      </c>
      <c r="AM2787" s="14" t="str">
        <f t="shared" si="391"/>
        <v>Positiv</v>
      </c>
    </row>
    <row r="2788" spans="1:39" ht="17.25" customHeight="1" x14ac:dyDescent="0.35">
      <c r="A2788" s="17">
        <v>14573198</v>
      </c>
      <c r="B2788" s="2" t="s">
        <v>1989</v>
      </c>
      <c r="C2788" s="1">
        <v>2025001</v>
      </c>
      <c r="D2788" s="1">
        <v>2000742</v>
      </c>
      <c r="E2788" s="2" t="s">
        <v>34</v>
      </c>
      <c r="F2788" s="2" t="s">
        <v>182</v>
      </c>
      <c r="G2788" s="2" t="s">
        <v>66</v>
      </c>
      <c r="H2788" s="2" t="s">
        <v>1132</v>
      </c>
      <c r="I2788" s="2" t="s">
        <v>1133</v>
      </c>
      <c r="J2788" s="2" t="s">
        <v>103</v>
      </c>
      <c r="K2788" s="2" t="s">
        <v>485</v>
      </c>
      <c r="L2788" s="2" t="s">
        <v>631</v>
      </c>
      <c r="M2788" s="2" t="s">
        <v>632</v>
      </c>
      <c r="N2788" s="2" t="s">
        <v>379</v>
      </c>
      <c r="O2788" s="3">
        <v>2</v>
      </c>
      <c r="P2788" s="3">
        <v>417</v>
      </c>
      <c r="Q2788" s="3">
        <v>438</v>
      </c>
      <c r="R2788" s="3">
        <v>876</v>
      </c>
      <c r="S2788" s="3">
        <v>21</v>
      </c>
      <c r="T2788" s="3">
        <v>42</v>
      </c>
      <c r="U2788" s="3">
        <v>4.79</v>
      </c>
      <c r="V2788" s="2" t="s">
        <v>855</v>
      </c>
      <c r="W2788" s="2" t="s">
        <v>856</v>
      </c>
      <c r="X2788" s="2" t="s">
        <v>72</v>
      </c>
      <c r="Y2788" s="19" t="str">
        <f>VLOOKUP(G2788,'Verweis Kd-Gruppe'!$A$2:$B$8,2,FALSE)</f>
        <v>EXP</v>
      </c>
      <c r="Z2788" s="19" t="str">
        <f>VLOOKUP(J2788,'Verweis Art-Gruppe'!$A$2:$B$15,2,FALSE)</f>
        <v>Geräte</v>
      </c>
      <c r="AA2788" s="19" t="str">
        <f>VLOOKUP(W2788,'Verweis Vertreter'!$A$2:$B$24,2,FALSE)</f>
        <v>Chahid Drimani</v>
      </c>
      <c r="AB2788" s="12">
        <f t="shared" si="387"/>
        <v>2</v>
      </c>
      <c r="AC2788" s="12">
        <f t="shared" si="392"/>
        <v>417</v>
      </c>
      <c r="AD2788" s="12">
        <f t="shared" si="393"/>
        <v>438</v>
      </c>
      <c r="AE2788" s="12">
        <f t="shared" si="388"/>
        <v>876</v>
      </c>
      <c r="AF2788" s="12">
        <f t="shared" si="389"/>
        <v>21</v>
      </c>
      <c r="AG2788" s="12">
        <f t="shared" si="390"/>
        <v>42</v>
      </c>
      <c r="AH2788" s="9">
        <f t="shared" si="394"/>
        <v>4.7945205479452052E-2</v>
      </c>
      <c r="AI2788" s="14">
        <f>VLOOKUP(E2788,'Verweis Faktor'!$A:$B,2,FALSE)</f>
        <v>1</v>
      </c>
      <c r="AJ2788" s="14"/>
      <c r="AK2788" s="14" t="str">
        <f>IF(AL2788="Ja","Versandkosten",VLOOKUP(E2788,'Verweis Belegart'!$A$2:$B$9,2,FALSE))</f>
        <v>Hardware</v>
      </c>
      <c r="AL2788" s="14" t="str">
        <f t="shared" si="395"/>
        <v>Nein</v>
      </c>
      <c r="AM2788" s="14" t="str">
        <f t="shared" si="391"/>
        <v>Positiv</v>
      </c>
    </row>
    <row r="2789" spans="1:39" ht="17.25" customHeight="1" x14ac:dyDescent="0.35">
      <c r="A2789" s="17">
        <v>14573198</v>
      </c>
      <c r="B2789" s="2" t="s">
        <v>1989</v>
      </c>
      <c r="C2789" s="1">
        <v>2025001</v>
      </c>
      <c r="D2789" s="1">
        <v>2000742</v>
      </c>
      <c r="E2789" s="2" t="s">
        <v>34</v>
      </c>
      <c r="F2789" s="2" t="s">
        <v>182</v>
      </c>
      <c r="G2789" s="2" t="s">
        <v>66</v>
      </c>
      <c r="H2789" s="2" t="s">
        <v>1132</v>
      </c>
      <c r="I2789" s="2" t="s">
        <v>1133</v>
      </c>
      <c r="J2789" s="2" t="s">
        <v>103</v>
      </c>
      <c r="K2789" s="2" t="s">
        <v>486</v>
      </c>
      <c r="L2789" s="2" t="s">
        <v>342</v>
      </c>
      <c r="M2789" s="2" t="s">
        <v>343</v>
      </c>
      <c r="N2789" s="2" t="s">
        <v>344</v>
      </c>
      <c r="O2789" s="3">
        <v>1</v>
      </c>
      <c r="P2789" s="3">
        <v>991.57889999999998</v>
      </c>
      <c r="Q2789" s="3">
        <v>1039</v>
      </c>
      <c r="R2789" s="3">
        <v>1039</v>
      </c>
      <c r="S2789" s="3">
        <v>47.421100000000003</v>
      </c>
      <c r="T2789" s="3">
        <v>47.42</v>
      </c>
      <c r="U2789" s="3">
        <v>4.5599999999999996</v>
      </c>
      <c r="V2789" s="2" t="s">
        <v>855</v>
      </c>
      <c r="W2789" s="2" t="s">
        <v>856</v>
      </c>
      <c r="X2789" s="2" t="s">
        <v>72</v>
      </c>
      <c r="Y2789" s="19" t="str">
        <f>VLOOKUP(G2789,'Verweis Kd-Gruppe'!$A$2:$B$8,2,FALSE)</f>
        <v>EXP</v>
      </c>
      <c r="Z2789" s="19" t="str">
        <f>VLOOKUP(J2789,'Verweis Art-Gruppe'!$A$2:$B$15,2,FALSE)</f>
        <v>Geräte</v>
      </c>
      <c r="AA2789" s="19" t="str">
        <f>VLOOKUP(W2789,'Verweis Vertreter'!$A$2:$B$24,2,FALSE)</f>
        <v>Chahid Drimani</v>
      </c>
      <c r="AB2789" s="12">
        <f t="shared" si="387"/>
        <v>1</v>
      </c>
      <c r="AC2789" s="12">
        <f t="shared" si="392"/>
        <v>991.57889999999998</v>
      </c>
      <c r="AD2789" s="12">
        <f t="shared" si="393"/>
        <v>1039</v>
      </c>
      <c r="AE2789" s="12">
        <f t="shared" si="388"/>
        <v>1039</v>
      </c>
      <c r="AF2789" s="12">
        <f t="shared" si="389"/>
        <v>47.421100000000003</v>
      </c>
      <c r="AG2789" s="12">
        <f t="shared" si="390"/>
        <v>47.42</v>
      </c>
      <c r="AH2789" s="9">
        <f t="shared" si="394"/>
        <v>4.5640038498556308E-2</v>
      </c>
      <c r="AI2789" s="14">
        <f>VLOOKUP(E2789,'Verweis Faktor'!$A:$B,2,FALSE)</f>
        <v>1</v>
      </c>
      <c r="AJ2789" s="14"/>
      <c r="AK2789" s="14" t="str">
        <f>IF(AL2789="Ja","Versandkosten",VLOOKUP(E2789,'Verweis Belegart'!$A$2:$B$9,2,FALSE))</f>
        <v>Hardware</v>
      </c>
      <c r="AL2789" s="14" t="str">
        <f t="shared" si="395"/>
        <v>Nein</v>
      </c>
      <c r="AM2789" s="14" t="str">
        <f t="shared" si="391"/>
        <v>Positiv</v>
      </c>
    </row>
    <row r="2790" spans="1:39" ht="17.25" customHeight="1" x14ac:dyDescent="0.35">
      <c r="A2790" s="17">
        <v>14573198</v>
      </c>
      <c r="B2790" s="2" t="s">
        <v>1989</v>
      </c>
      <c r="C2790" s="1">
        <v>2025001</v>
      </c>
      <c r="D2790" s="1">
        <v>2000742</v>
      </c>
      <c r="E2790" s="2" t="s">
        <v>34</v>
      </c>
      <c r="F2790" s="2" t="s">
        <v>182</v>
      </c>
      <c r="G2790" s="2" t="s">
        <v>66</v>
      </c>
      <c r="H2790" s="2" t="s">
        <v>1132</v>
      </c>
      <c r="I2790" s="2" t="s">
        <v>1133</v>
      </c>
      <c r="J2790" s="2" t="s">
        <v>103</v>
      </c>
      <c r="K2790" s="2" t="s">
        <v>490</v>
      </c>
      <c r="L2790" s="2" t="s">
        <v>277</v>
      </c>
      <c r="M2790" s="2" t="s">
        <v>278</v>
      </c>
      <c r="N2790" s="2" t="s">
        <v>48</v>
      </c>
      <c r="O2790" s="3">
        <v>1</v>
      </c>
      <c r="P2790" s="3">
        <v>253.2636</v>
      </c>
      <c r="Q2790" s="3">
        <v>265</v>
      </c>
      <c r="R2790" s="3">
        <v>265</v>
      </c>
      <c r="S2790" s="3">
        <v>11.7364</v>
      </c>
      <c r="T2790" s="3">
        <v>11.74</v>
      </c>
      <c r="U2790" s="3">
        <v>4.42</v>
      </c>
      <c r="V2790" s="2" t="s">
        <v>855</v>
      </c>
      <c r="W2790" s="2" t="s">
        <v>856</v>
      </c>
      <c r="X2790" s="2" t="s">
        <v>72</v>
      </c>
      <c r="Y2790" s="19" t="str">
        <f>VLOOKUP(G2790,'Verweis Kd-Gruppe'!$A$2:$B$8,2,FALSE)</f>
        <v>EXP</v>
      </c>
      <c r="Z2790" s="19" t="str">
        <f>VLOOKUP(J2790,'Verweis Art-Gruppe'!$A$2:$B$15,2,FALSE)</f>
        <v>Geräte</v>
      </c>
      <c r="AA2790" s="19" t="str">
        <f>VLOOKUP(W2790,'Verweis Vertreter'!$A$2:$B$24,2,FALSE)</f>
        <v>Chahid Drimani</v>
      </c>
      <c r="AB2790" s="12">
        <f t="shared" si="387"/>
        <v>1</v>
      </c>
      <c r="AC2790" s="12">
        <f t="shared" si="392"/>
        <v>253.2636</v>
      </c>
      <c r="AD2790" s="12">
        <f t="shared" si="393"/>
        <v>265</v>
      </c>
      <c r="AE2790" s="12">
        <f t="shared" si="388"/>
        <v>265</v>
      </c>
      <c r="AF2790" s="12">
        <f t="shared" si="389"/>
        <v>11.7364</v>
      </c>
      <c r="AG2790" s="12">
        <f t="shared" si="390"/>
        <v>11.74</v>
      </c>
      <c r="AH2790" s="9">
        <f t="shared" si="394"/>
        <v>4.4301886792452831E-2</v>
      </c>
      <c r="AI2790" s="14">
        <f>VLOOKUP(E2790,'Verweis Faktor'!$A:$B,2,FALSE)</f>
        <v>1</v>
      </c>
      <c r="AJ2790" s="14"/>
      <c r="AK2790" s="14" t="str">
        <f>IF(AL2790="Ja","Versandkosten",VLOOKUP(E2790,'Verweis Belegart'!$A$2:$B$9,2,FALSE))</f>
        <v>Hardware</v>
      </c>
      <c r="AL2790" s="14" t="str">
        <f t="shared" si="395"/>
        <v>Nein</v>
      </c>
      <c r="AM2790" s="14" t="str">
        <f t="shared" si="391"/>
        <v>Positiv</v>
      </c>
    </row>
    <row r="2791" spans="1:39" ht="17.25" customHeight="1" x14ac:dyDescent="0.35">
      <c r="A2791" s="17">
        <v>14573198</v>
      </c>
      <c r="B2791" s="2" t="s">
        <v>1989</v>
      </c>
      <c r="C2791" s="1">
        <v>2025001</v>
      </c>
      <c r="D2791" s="1">
        <v>2000742</v>
      </c>
      <c r="E2791" s="2" t="s">
        <v>34</v>
      </c>
      <c r="F2791" s="2" t="s">
        <v>182</v>
      </c>
      <c r="G2791" s="2" t="s">
        <v>66</v>
      </c>
      <c r="H2791" s="2" t="s">
        <v>1132</v>
      </c>
      <c r="I2791" s="2" t="s">
        <v>1133</v>
      </c>
      <c r="J2791" s="2" t="s">
        <v>103</v>
      </c>
      <c r="K2791" s="2" t="s">
        <v>494</v>
      </c>
      <c r="L2791" s="2" t="s">
        <v>1698</v>
      </c>
      <c r="M2791" s="2" t="s">
        <v>1699</v>
      </c>
      <c r="N2791" s="2" t="s">
        <v>1040</v>
      </c>
      <c r="O2791" s="3">
        <v>1</v>
      </c>
      <c r="P2791" s="3">
        <v>1127.0915</v>
      </c>
      <c r="Q2791" s="3">
        <v>1105</v>
      </c>
      <c r="R2791" s="3">
        <v>1105</v>
      </c>
      <c r="S2791" s="3">
        <v>-22.0915</v>
      </c>
      <c r="T2791" s="3">
        <v>-22.09</v>
      </c>
      <c r="U2791" s="3">
        <v>-1.99</v>
      </c>
      <c r="V2791" s="2" t="s">
        <v>855</v>
      </c>
      <c r="W2791" s="2" t="s">
        <v>856</v>
      </c>
      <c r="X2791" s="2" t="s">
        <v>72</v>
      </c>
      <c r="Y2791" s="19" t="str">
        <f>VLOOKUP(G2791,'Verweis Kd-Gruppe'!$A$2:$B$8,2,FALSE)</f>
        <v>EXP</v>
      </c>
      <c r="Z2791" s="19" t="str">
        <f>VLOOKUP(J2791,'Verweis Art-Gruppe'!$A$2:$B$15,2,FALSE)</f>
        <v>Geräte</v>
      </c>
      <c r="AA2791" s="19" t="str">
        <f>VLOOKUP(W2791,'Verweis Vertreter'!$A$2:$B$24,2,FALSE)</f>
        <v>Chahid Drimani</v>
      </c>
      <c r="AB2791" s="12">
        <f t="shared" si="387"/>
        <v>1</v>
      </c>
      <c r="AC2791" s="12">
        <f t="shared" si="392"/>
        <v>1127.0915</v>
      </c>
      <c r="AD2791" s="12">
        <f t="shared" si="393"/>
        <v>1105</v>
      </c>
      <c r="AE2791" s="12">
        <f t="shared" si="388"/>
        <v>1105</v>
      </c>
      <c r="AF2791" s="12">
        <f t="shared" si="389"/>
        <v>-22.0915</v>
      </c>
      <c r="AG2791" s="12">
        <f t="shared" si="390"/>
        <v>-22.09</v>
      </c>
      <c r="AH2791" s="9">
        <f t="shared" si="394"/>
        <v>-1.9990950226244343E-2</v>
      </c>
      <c r="AI2791" s="14">
        <f>VLOOKUP(E2791,'Verweis Faktor'!$A:$B,2,FALSE)</f>
        <v>1</v>
      </c>
      <c r="AJ2791" s="14"/>
      <c r="AK2791" s="14" t="str">
        <f>IF(AL2791="Ja","Versandkosten",VLOOKUP(E2791,'Verweis Belegart'!$A$2:$B$9,2,FALSE))</f>
        <v>Hardware</v>
      </c>
      <c r="AL2791" s="14" t="str">
        <f t="shared" si="395"/>
        <v>Nein</v>
      </c>
      <c r="AM2791" s="14" t="str">
        <f t="shared" si="391"/>
        <v>Negativ</v>
      </c>
    </row>
    <row r="2792" spans="1:39" ht="17.25" customHeight="1" x14ac:dyDescent="0.35">
      <c r="A2792" s="17">
        <v>14573198</v>
      </c>
      <c r="B2792" s="2" t="s">
        <v>1989</v>
      </c>
      <c r="C2792" s="1">
        <v>2025001</v>
      </c>
      <c r="D2792" s="1">
        <v>2000742</v>
      </c>
      <c r="E2792" s="2" t="s">
        <v>34</v>
      </c>
      <c r="F2792" s="2" t="s">
        <v>182</v>
      </c>
      <c r="G2792" s="2" t="s">
        <v>66</v>
      </c>
      <c r="H2792" s="2" t="s">
        <v>1132</v>
      </c>
      <c r="I2792" s="2" t="s">
        <v>1133</v>
      </c>
      <c r="J2792" s="2" t="s">
        <v>103</v>
      </c>
      <c r="K2792" s="2" t="s">
        <v>498</v>
      </c>
      <c r="L2792" s="2" t="s">
        <v>410</v>
      </c>
      <c r="M2792" s="2" t="s">
        <v>411</v>
      </c>
      <c r="N2792" s="2" t="s">
        <v>412</v>
      </c>
      <c r="O2792" s="3">
        <v>1</v>
      </c>
      <c r="P2792" s="3">
        <v>218.56739999999999</v>
      </c>
      <c r="Q2792" s="3">
        <v>259</v>
      </c>
      <c r="R2792" s="3">
        <v>259</v>
      </c>
      <c r="S2792" s="3">
        <v>40.432600000000001</v>
      </c>
      <c r="T2792" s="3">
        <v>40.43</v>
      </c>
      <c r="U2792" s="3">
        <v>15.61</v>
      </c>
      <c r="V2792" s="2" t="s">
        <v>855</v>
      </c>
      <c r="W2792" s="2" t="s">
        <v>856</v>
      </c>
      <c r="X2792" s="2" t="s">
        <v>72</v>
      </c>
      <c r="Y2792" s="19" t="str">
        <f>VLOOKUP(G2792,'Verweis Kd-Gruppe'!$A$2:$B$8,2,FALSE)</f>
        <v>EXP</v>
      </c>
      <c r="Z2792" s="19" t="str">
        <f>VLOOKUP(J2792,'Verweis Art-Gruppe'!$A$2:$B$15,2,FALSE)</f>
        <v>Geräte</v>
      </c>
      <c r="AA2792" s="19" t="str">
        <f>VLOOKUP(W2792,'Verweis Vertreter'!$A$2:$B$24,2,FALSE)</f>
        <v>Chahid Drimani</v>
      </c>
      <c r="AB2792" s="12">
        <f t="shared" si="387"/>
        <v>1</v>
      </c>
      <c r="AC2792" s="12">
        <f t="shared" si="392"/>
        <v>218.56739999999999</v>
      </c>
      <c r="AD2792" s="12">
        <f t="shared" si="393"/>
        <v>259</v>
      </c>
      <c r="AE2792" s="12">
        <f t="shared" si="388"/>
        <v>259</v>
      </c>
      <c r="AF2792" s="12">
        <f t="shared" si="389"/>
        <v>40.432600000000001</v>
      </c>
      <c r="AG2792" s="12">
        <f t="shared" si="390"/>
        <v>40.43</v>
      </c>
      <c r="AH2792" s="9">
        <f t="shared" si="394"/>
        <v>0.1561003861003861</v>
      </c>
      <c r="AI2792" s="14">
        <f>VLOOKUP(E2792,'Verweis Faktor'!$A:$B,2,FALSE)</f>
        <v>1</v>
      </c>
      <c r="AJ2792" s="14"/>
      <c r="AK2792" s="14" t="str">
        <f>IF(AL2792="Ja","Versandkosten",VLOOKUP(E2792,'Verweis Belegart'!$A$2:$B$9,2,FALSE))</f>
        <v>Hardware</v>
      </c>
      <c r="AL2792" s="14" t="str">
        <f t="shared" si="395"/>
        <v>Nein</v>
      </c>
      <c r="AM2792" s="14" t="str">
        <f t="shared" si="391"/>
        <v>Positiv</v>
      </c>
    </row>
    <row r="2793" spans="1:39" ht="17.25" customHeight="1" x14ac:dyDescent="0.35">
      <c r="A2793" s="17">
        <v>14573198</v>
      </c>
      <c r="B2793" s="2" t="s">
        <v>1989</v>
      </c>
      <c r="C2793" s="1">
        <v>2025001</v>
      </c>
      <c r="D2793" s="1">
        <v>2000742</v>
      </c>
      <c r="E2793" s="2" t="s">
        <v>34</v>
      </c>
      <c r="F2793" s="2" t="s">
        <v>182</v>
      </c>
      <c r="G2793" s="2" t="s">
        <v>66</v>
      </c>
      <c r="H2793" s="2" t="s">
        <v>1132</v>
      </c>
      <c r="I2793" s="2" t="s">
        <v>1133</v>
      </c>
      <c r="J2793" s="2" t="s">
        <v>103</v>
      </c>
      <c r="K2793" s="2" t="s">
        <v>499</v>
      </c>
      <c r="L2793" s="2" t="s">
        <v>402</v>
      </c>
      <c r="M2793" s="2" t="s">
        <v>403</v>
      </c>
      <c r="N2793" s="2" t="s">
        <v>404</v>
      </c>
      <c r="O2793" s="3">
        <v>3</v>
      </c>
      <c r="P2793" s="3">
        <v>233.6053</v>
      </c>
      <c r="Q2793" s="3">
        <v>242</v>
      </c>
      <c r="R2793" s="3">
        <v>726</v>
      </c>
      <c r="S2793" s="3">
        <v>8.3947000000000003</v>
      </c>
      <c r="T2793" s="3">
        <v>25.18</v>
      </c>
      <c r="U2793" s="3">
        <v>3.46</v>
      </c>
      <c r="V2793" s="2" t="s">
        <v>855</v>
      </c>
      <c r="W2793" s="2" t="s">
        <v>856</v>
      </c>
      <c r="X2793" s="2" t="s">
        <v>72</v>
      </c>
      <c r="Y2793" s="19" t="str">
        <f>VLOOKUP(G2793,'Verweis Kd-Gruppe'!$A$2:$B$8,2,FALSE)</f>
        <v>EXP</v>
      </c>
      <c r="Z2793" s="19" t="str">
        <f>VLOOKUP(J2793,'Verweis Art-Gruppe'!$A$2:$B$15,2,FALSE)</f>
        <v>Geräte</v>
      </c>
      <c r="AA2793" s="19" t="str">
        <f>VLOOKUP(W2793,'Verweis Vertreter'!$A$2:$B$24,2,FALSE)</f>
        <v>Chahid Drimani</v>
      </c>
      <c r="AB2793" s="12">
        <f t="shared" si="387"/>
        <v>3</v>
      </c>
      <c r="AC2793" s="12">
        <f t="shared" si="392"/>
        <v>233.6053</v>
      </c>
      <c r="AD2793" s="12">
        <f t="shared" si="393"/>
        <v>242</v>
      </c>
      <c r="AE2793" s="12">
        <f t="shared" si="388"/>
        <v>726</v>
      </c>
      <c r="AF2793" s="12">
        <f t="shared" si="389"/>
        <v>8.3947000000000003</v>
      </c>
      <c r="AG2793" s="12">
        <f t="shared" si="390"/>
        <v>25.18</v>
      </c>
      <c r="AH2793" s="9">
        <f t="shared" si="394"/>
        <v>3.4683195592286498E-2</v>
      </c>
      <c r="AI2793" s="14">
        <f>VLOOKUP(E2793,'Verweis Faktor'!$A:$B,2,FALSE)</f>
        <v>1</v>
      </c>
      <c r="AJ2793" s="14"/>
      <c r="AK2793" s="14" t="str">
        <f>IF(AL2793="Ja","Versandkosten",VLOOKUP(E2793,'Verweis Belegart'!$A$2:$B$9,2,FALSE))</f>
        <v>Hardware</v>
      </c>
      <c r="AL2793" s="14" t="str">
        <f t="shared" si="395"/>
        <v>Nein</v>
      </c>
      <c r="AM2793" s="14" t="str">
        <f t="shared" si="391"/>
        <v>Positiv</v>
      </c>
    </row>
    <row r="2794" spans="1:39" ht="17.25" customHeight="1" x14ac:dyDescent="0.35">
      <c r="A2794" s="17">
        <v>14573198</v>
      </c>
      <c r="B2794" s="2" t="s">
        <v>1989</v>
      </c>
      <c r="C2794" s="1">
        <v>2025001</v>
      </c>
      <c r="D2794" s="1">
        <v>2000742</v>
      </c>
      <c r="E2794" s="2" t="s">
        <v>34</v>
      </c>
      <c r="F2794" s="2" t="s">
        <v>182</v>
      </c>
      <c r="G2794" s="2" t="s">
        <v>66</v>
      </c>
      <c r="H2794" s="2" t="s">
        <v>1132</v>
      </c>
      <c r="I2794" s="2" t="s">
        <v>1133</v>
      </c>
      <c r="J2794" s="2" t="s">
        <v>103</v>
      </c>
      <c r="K2794" s="2" t="s">
        <v>503</v>
      </c>
      <c r="L2794" s="2" t="s">
        <v>578</v>
      </c>
      <c r="M2794" s="2" t="s">
        <v>579</v>
      </c>
      <c r="N2794" s="2" t="s">
        <v>457</v>
      </c>
      <c r="O2794" s="3">
        <v>1</v>
      </c>
      <c r="P2794" s="3">
        <v>901.34349999999995</v>
      </c>
      <c r="Q2794" s="3">
        <v>835</v>
      </c>
      <c r="R2794" s="3">
        <v>835</v>
      </c>
      <c r="S2794" s="3">
        <v>-66.343500000000006</v>
      </c>
      <c r="T2794" s="3">
        <v>-66.34</v>
      </c>
      <c r="U2794" s="3">
        <v>-7.94</v>
      </c>
      <c r="V2794" s="2" t="s">
        <v>855</v>
      </c>
      <c r="W2794" s="2" t="s">
        <v>856</v>
      </c>
      <c r="X2794" s="2" t="s">
        <v>72</v>
      </c>
      <c r="Y2794" s="19" t="str">
        <f>VLOOKUP(G2794,'Verweis Kd-Gruppe'!$A$2:$B$8,2,FALSE)</f>
        <v>EXP</v>
      </c>
      <c r="Z2794" s="19" t="str">
        <f>VLOOKUP(J2794,'Verweis Art-Gruppe'!$A$2:$B$15,2,FALSE)</f>
        <v>Geräte</v>
      </c>
      <c r="AA2794" s="19" t="str">
        <f>VLOOKUP(W2794,'Verweis Vertreter'!$A$2:$B$24,2,FALSE)</f>
        <v>Chahid Drimani</v>
      </c>
      <c r="AB2794" s="12">
        <f t="shared" si="387"/>
        <v>1</v>
      </c>
      <c r="AC2794" s="12">
        <f t="shared" si="392"/>
        <v>901.34349999999995</v>
      </c>
      <c r="AD2794" s="12">
        <f t="shared" si="393"/>
        <v>835</v>
      </c>
      <c r="AE2794" s="12">
        <f t="shared" si="388"/>
        <v>835</v>
      </c>
      <c r="AF2794" s="12">
        <f t="shared" si="389"/>
        <v>-66.343500000000006</v>
      </c>
      <c r="AG2794" s="12">
        <f t="shared" si="390"/>
        <v>-66.34</v>
      </c>
      <c r="AH2794" s="9">
        <f t="shared" si="394"/>
        <v>-7.9449101796407184E-2</v>
      </c>
      <c r="AI2794" s="14">
        <f>VLOOKUP(E2794,'Verweis Faktor'!$A:$B,2,FALSE)</f>
        <v>1</v>
      </c>
      <c r="AJ2794" s="14"/>
      <c r="AK2794" s="14" t="str">
        <f>IF(AL2794="Ja","Versandkosten",VLOOKUP(E2794,'Verweis Belegart'!$A$2:$B$9,2,FALSE))</f>
        <v>Hardware</v>
      </c>
      <c r="AL2794" s="14" t="str">
        <f t="shared" si="395"/>
        <v>Nein</v>
      </c>
      <c r="AM2794" s="14" t="str">
        <f t="shared" si="391"/>
        <v>Negativ</v>
      </c>
    </row>
    <row r="2795" spans="1:39" ht="17.25" customHeight="1" x14ac:dyDescent="0.35">
      <c r="A2795" s="17">
        <v>14573198</v>
      </c>
      <c r="B2795" s="2" t="s">
        <v>1989</v>
      </c>
      <c r="C2795" s="1">
        <v>2025001</v>
      </c>
      <c r="D2795" s="1">
        <v>2000742</v>
      </c>
      <c r="E2795" s="2" t="s">
        <v>34</v>
      </c>
      <c r="F2795" s="2" t="s">
        <v>182</v>
      </c>
      <c r="G2795" s="2" t="s">
        <v>66</v>
      </c>
      <c r="H2795" s="2" t="s">
        <v>1132</v>
      </c>
      <c r="I2795" s="2" t="s">
        <v>1133</v>
      </c>
      <c r="J2795" s="2" t="s">
        <v>103</v>
      </c>
      <c r="K2795" s="2" t="s">
        <v>507</v>
      </c>
      <c r="L2795" s="2" t="s">
        <v>281</v>
      </c>
      <c r="M2795" s="2" t="s">
        <v>282</v>
      </c>
      <c r="N2795" s="2" t="s">
        <v>283</v>
      </c>
      <c r="O2795" s="3">
        <v>2</v>
      </c>
      <c r="P2795" s="3">
        <v>494.59449999999998</v>
      </c>
      <c r="Q2795" s="3">
        <v>522</v>
      </c>
      <c r="R2795" s="3">
        <v>1044</v>
      </c>
      <c r="S2795" s="3">
        <v>27.4055</v>
      </c>
      <c r="T2795" s="3">
        <v>54.81</v>
      </c>
      <c r="U2795" s="3">
        <v>5.25</v>
      </c>
      <c r="V2795" s="2" t="s">
        <v>855</v>
      </c>
      <c r="W2795" s="2" t="s">
        <v>856</v>
      </c>
      <c r="X2795" s="2" t="s">
        <v>72</v>
      </c>
      <c r="Y2795" s="19" t="str">
        <f>VLOOKUP(G2795,'Verweis Kd-Gruppe'!$A$2:$B$8,2,FALSE)</f>
        <v>EXP</v>
      </c>
      <c r="Z2795" s="19" t="str">
        <f>VLOOKUP(J2795,'Verweis Art-Gruppe'!$A$2:$B$15,2,FALSE)</f>
        <v>Geräte</v>
      </c>
      <c r="AA2795" s="19" t="str">
        <f>VLOOKUP(W2795,'Verweis Vertreter'!$A$2:$B$24,2,FALSE)</f>
        <v>Chahid Drimani</v>
      </c>
      <c r="AB2795" s="12">
        <f t="shared" si="387"/>
        <v>2</v>
      </c>
      <c r="AC2795" s="12">
        <f t="shared" si="392"/>
        <v>494.59449999999998</v>
      </c>
      <c r="AD2795" s="12">
        <f t="shared" si="393"/>
        <v>522</v>
      </c>
      <c r="AE2795" s="12">
        <f t="shared" si="388"/>
        <v>1044</v>
      </c>
      <c r="AF2795" s="12">
        <f t="shared" si="389"/>
        <v>27.4055</v>
      </c>
      <c r="AG2795" s="12">
        <f t="shared" si="390"/>
        <v>54.81</v>
      </c>
      <c r="AH2795" s="9">
        <f t="shared" si="394"/>
        <v>5.2500000000000005E-2</v>
      </c>
      <c r="AI2795" s="14">
        <f>VLOOKUP(E2795,'Verweis Faktor'!$A:$B,2,FALSE)</f>
        <v>1</v>
      </c>
      <c r="AJ2795" s="14"/>
      <c r="AK2795" s="14" t="str">
        <f>IF(AL2795="Ja","Versandkosten",VLOOKUP(E2795,'Verweis Belegart'!$A$2:$B$9,2,FALSE))</f>
        <v>Hardware</v>
      </c>
      <c r="AL2795" s="14" t="str">
        <f t="shared" si="395"/>
        <v>Nein</v>
      </c>
      <c r="AM2795" s="14" t="str">
        <f t="shared" si="391"/>
        <v>Positiv</v>
      </c>
    </row>
    <row r="2796" spans="1:39" ht="17.25" customHeight="1" x14ac:dyDescent="0.35">
      <c r="A2796" s="17">
        <v>14573198</v>
      </c>
      <c r="B2796" s="2" t="s">
        <v>1989</v>
      </c>
      <c r="C2796" s="1">
        <v>2025001</v>
      </c>
      <c r="D2796" s="1">
        <v>2000742</v>
      </c>
      <c r="E2796" s="2" t="s">
        <v>34</v>
      </c>
      <c r="F2796" s="2" t="s">
        <v>182</v>
      </c>
      <c r="G2796" s="2" t="s">
        <v>66</v>
      </c>
      <c r="H2796" s="2" t="s">
        <v>1132</v>
      </c>
      <c r="I2796" s="2" t="s">
        <v>1133</v>
      </c>
      <c r="J2796" s="2" t="s">
        <v>304</v>
      </c>
      <c r="K2796" s="2" t="s">
        <v>511</v>
      </c>
      <c r="L2796" s="2" t="s">
        <v>1657</v>
      </c>
      <c r="M2796" s="2" t="s">
        <v>1658</v>
      </c>
      <c r="N2796" s="2" t="s">
        <v>585</v>
      </c>
      <c r="O2796" s="3">
        <v>1</v>
      </c>
      <c r="P2796" s="3">
        <v>19.299299999999999</v>
      </c>
      <c r="Q2796" s="3">
        <v>22</v>
      </c>
      <c r="R2796" s="3">
        <v>22</v>
      </c>
      <c r="S2796" s="3">
        <v>2.7006999999999999</v>
      </c>
      <c r="T2796" s="3">
        <v>2.7</v>
      </c>
      <c r="U2796" s="3">
        <v>12.27</v>
      </c>
      <c r="V2796" s="2" t="s">
        <v>855</v>
      </c>
      <c r="W2796" s="2" t="s">
        <v>856</v>
      </c>
      <c r="X2796" s="2" t="s">
        <v>72</v>
      </c>
      <c r="Y2796" s="19" t="str">
        <f>VLOOKUP(G2796,'Verweis Kd-Gruppe'!$A$2:$B$8,2,FALSE)</f>
        <v>EXP</v>
      </c>
      <c r="Z2796" s="19" t="str">
        <f>VLOOKUP(J2796,'Verweis Art-Gruppe'!$A$2:$B$15,2,FALSE)</f>
        <v>Zubehör</v>
      </c>
      <c r="AA2796" s="19" t="str">
        <f>VLOOKUP(W2796,'Verweis Vertreter'!$A$2:$B$24,2,FALSE)</f>
        <v>Chahid Drimani</v>
      </c>
      <c r="AB2796" s="12">
        <f t="shared" si="387"/>
        <v>1</v>
      </c>
      <c r="AC2796" s="12">
        <f t="shared" si="392"/>
        <v>19.299299999999999</v>
      </c>
      <c r="AD2796" s="12">
        <f t="shared" si="393"/>
        <v>22</v>
      </c>
      <c r="AE2796" s="12">
        <f t="shared" si="388"/>
        <v>22</v>
      </c>
      <c r="AF2796" s="12">
        <f t="shared" si="389"/>
        <v>2.7006999999999999</v>
      </c>
      <c r="AG2796" s="12">
        <f t="shared" si="390"/>
        <v>2.7</v>
      </c>
      <c r="AH2796" s="9">
        <f t="shared" si="394"/>
        <v>0.12272727272727274</v>
      </c>
      <c r="AI2796" s="14">
        <f>VLOOKUP(E2796,'Verweis Faktor'!$A:$B,2,FALSE)</f>
        <v>1</v>
      </c>
      <c r="AJ2796" s="14"/>
      <c r="AK2796" s="14" t="str">
        <f>IF(AL2796="Ja","Versandkosten",VLOOKUP(E2796,'Verweis Belegart'!$A$2:$B$9,2,FALSE))</f>
        <v>Hardware</v>
      </c>
      <c r="AL2796" s="14" t="str">
        <f t="shared" si="395"/>
        <v>Nein</v>
      </c>
      <c r="AM2796" s="14" t="str">
        <f t="shared" si="391"/>
        <v>Positiv</v>
      </c>
    </row>
    <row r="2797" spans="1:39" ht="17.25" customHeight="1" x14ac:dyDescent="0.35">
      <c r="A2797" s="17">
        <v>14573198</v>
      </c>
      <c r="B2797" s="2" t="s">
        <v>1989</v>
      </c>
      <c r="C2797" s="1">
        <v>2025001</v>
      </c>
      <c r="D2797" s="1">
        <v>2000742</v>
      </c>
      <c r="E2797" s="2" t="s">
        <v>34</v>
      </c>
      <c r="F2797" s="2" t="s">
        <v>182</v>
      </c>
      <c r="G2797" s="2" t="s">
        <v>66</v>
      </c>
      <c r="H2797" s="2" t="s">
        <v>1132</v>
      </c>
      <c r="I2797" s="2" t="s">
        <v>1133</v>
      </c>
      <c r="J2797" s="2" t="s">
        <v>103</v>
      </c>
      <c r="K2797" s="2" t="s">
        <v>512</v>
      </c>
      <c r="L2797" s="2" t="s">
        <v>1051</v>
      </c>
      <c r="M2797" s="2" t="s">
        <v>1052</v>
      </c>
      <c r="N2797" s="2" t="s">
        <v>1053</v>
      </c>
      <c r="O2797" s="3">
        <v>5</v>
      </c>
      <c r="P2797" s="3">
        <v>157</v>
      </c>
      <c r="Q2797" s="3">
        <v>166</v>
      </c>
      <c r="R2797" s="3">
        <v>830</v>
      </c>
      <c r="S2797" s="3">
        <v>9</v>
      </c>
      <c r="T2797" s="3">
        <v>45</v>
      </c>
      <c r="U2797" s="3">
        <v>5.42</v>
      </c>
      <c r="V2797" s="2" t="s">
        <v>855</v>
      </c>
      <c r="W2797" s="2" t="s">
        <v>856</v>
      </c>
      <c r="X2797" s="2" t="s">
        <v>72</v>
      </c>
      <c r="Y2797" s="19" t="str">
        <f>VLOOKUP(G2797,'Verweis Kd-Gruppe'!$A$2:$B$8,2,FALSE)</f>
        <v>EXP</v>
      </c>
      <c r="Z2797" s="19" t="str">
        <f>VLOOKUP(J2797,'Verweis Art-Gruppe'!$A$2:$B$15,2,FALSE)</f>
        <v>Geräte</v>
      </c>
      <c r="AA2797" s="19" t="str">
        <f>VLOOKUP(W2797,'Verweis Vertreter'!$A$2:$B$24,2,FALSE)</f>
        <v>Chahid Drimani</v>
      </c>
      <c r="AB2797" s="12">
        <f t="shared" si="387"/>
        <v>5</v>
      </c>
      <c r="AC2797" s="12">
        <f t="shared" si="392"/>
        <v>157</v>
      </c>
      <c r="AD2797" s="12">
        <f t="shared" si="393"/>
        <v>166</v>
      </c>
      <c r="AE2797" s="12">
        <f t="shared" si="388"/>
        <v>830</v>
      </c>
      <c r="AF2797" s="12">
        <f t="shared" si="389"/>
        <v>9</v>
      </c>
      <c r="AG2797" s="12">
        <f t="shared" si="390"/>
        <v>45</v>
      </c>
      <c r="AH2797" s="9">
        <f t="shared" si="394"/>
        <v>5.4216867469879519E-2</v>
      </c>
      <c r="AI2797" s="14">
        <f>VLOOKUP(E2797,'Verweis Faktor'!$A:$B,2,FALSE)</f>
        <v>1</v>
      </c>
      <c r="AJ2797" s="14"/>
      <c r="AK2797" s="14" t="str">
        <f>IF(AL2797="Ja","Versandkosten",VLOOKUP(E2797,'Verweis Belegart'!$A$2:$B$9,2,FALSE))</f>
        <v>Hardware</v>
      </c>
      <c r="AL2797" s="14" t="str">
        <f t="shared" si="395"/>
        <v>Nein</v>
      </c>
      <c r="AM2797" s="14" t="str">
        <f t="shared" si="391"/>
        <v>Positiv</v>
      </c>
    </row>
    <row r="2798" spans="1:39" ht="17.25" customHeight="1" x14ac:dyDescent="0.35">
      <c r="A2798" s="17">
        <v>14573198</v>
      </c>
      <c r="B2798" s="2" t="s">
        <v>1989</v>
      </c>
      <c r="C2798" s="1">
        <v>2025001</v>
      </c>
      <c r="D2798" s="1">
        <v>2000742</v>
      </c>
      <c r="E2798" s="2" t="s">
        <v>34</v>
      </c>
      <c r="F2798" s="2" t="s">
        <v>182</v>
      </c>
      <c r="G2798" s="2" t="s">
        <v>66</v>
      </c>
      <c r="H2798" s="2" t="s">
        <v>1132</v>
      </c>
      <c r="I2798" s="2" t="s">
        <v>1133</v>
      </c>
      <c r="J2798" s="2" t="s">
        <v>103</v>
      </c>
      <c r="K2798" s="2" t="s">
        <v>516</v>
      </c>
      <c r="L2798" s="2" t="s">
        <v>500</v>
      </c>
      <c r="M2798" s="2" t="s">
        <v>501</v>
      </c>
      <c r="N2798" s="2" t="s">
        <v>502</v>
      </c>
      <c r="O2798" s="3">
        <v>2</v>
      </c>
      <c r="P2798" s="3">
        <v>471</v>
      </c>
      <c r="Q2798" s="3">
        <v>495</v>
      </c>
      <c r="R2798" s="3">
        <v>990</v>
      </c>
      <c r="S2798" s="3">
        <v>24</v>
      </c>
      <c r="T2798" s="3">
        <v>48</v>
      </c>
      <c r="U2798" s="3">
        <v>4.84</v>
      </c>
      <c r="V2798" s="2" t="s">
        <v>855</v>
      </c>
      <c r="W2798" s="2" t="s">
        <v>856</v>
      </c>
      <c r="X2798" s="2" t="s">
        <v>72</v>
      </c>
      <c r="Y2798" s="19" t="str">
        <f>VLOOKUP(G2798,'Verweis Kd-Gruppe'!$A$2:$B$8,2,FALSE)</f>
        <v>EXP</v>
      </c>
      <c r="Z2798" s="19" t="str">
        <f>VLOOKUP(J2798,'Verweis Art-Gruppe'!$A$2:$B$15,2,FALSE)</f>
        <v>Geräte</v>
      </c>
      <c r="AA2798" s="19" t="str">
        <f>VLOOKUP(W2798,'Verweis Vertreter'!$A$2:$B$24,2,FALSE)</f>
        <v>Chahid Drimani</v>
      </c>
      <c r="AB2798" s="12">
        <f t="shared" si="387"/>
        <v>2</v>
      </c>
      <c r="AC2798" s="12">
        <f t="shared" si="392"/>
        <v>471</v>
      </c>
      <c r="AD2798" s="12">
        <f t="shared" si="393"/>
        <v>495</v>
      </c>
      <c r="AE2798" s="12">
        <f t="shared" si="388"/>
        <v>990</v>
      </c>
      <c r="AF2798" s="12">
        <f t="shared" si="389"/>
        <v>24</v>
      </c>
      <c r="AG2798" s="12">
        <f t="shared" si="390"/>
        <v>48</v>
      </c>
      <c r="AH2798" s="9">
        <f t="shared" si="394"/>
        <v>4.8484848484848485E-2</v>
      </c>
      <c r="AI2798" s="14">
        <f>VLOOKUP(E2798,'Verweis Faktor'!$A:$B,2,FALSE)</f>
        <v>1</v>
      </c>
      <c r="AJ2798" s="14"/>
      <c r="AK2798" s="14" t="str">
        <f>IF(AL2798="Ja","Versandkosten",VLOOKUP(E2798,'Verweis Belegart'!$A$2:$B$9,2,FALSE))</f>
        <v>Hardware</v>
      </c>
      <c r="AL2798" s="14" t="str">
        <f t="shared" si="395"/>
        <v>Nein</v>
      </c>
      <c r="AM2798" s="14" t="str">
        <f t="shared" si="391"/>
        <v>Positiv</v>
      </c>
    </row>
    <row r="2799" spans="1:39" ht="17.25" customHeight="1" x14ac:dyDescent="0.35">
      <c r="A2799" s="17">
        <v>14573198</v>
      </c>
      <c r="B2799" s="2" t="s">
        <v>1989</v>
      </c>
      <c r="C2799" s="1">
        <v>2025001</v>
      </c>
      <c r="D2799" s="1">
        <v>2000742</v>
      </c>
      <c r="E2799" s="2" t="s">
        <v>34</v>
      </c>
      <c r="F2799" s="2" t="s">
        <v>182</v>
      </c>
      <c r="G2799" s="2" t="s">
        <v>66</v>
      </c>
      <c r="H2799" s="2" t="s">
        <v>1132</v>
      </c>
      <c r="I2799" s="2" t="s">
        <v>1133</v>
      </c>
      <c r="J2799" s="2" t="s">
        <v>103</v>
      </c>
      <c r="K2799" s="2" t="s">
        <v>517</v>
      </c>
      <c r="L2799" s="2" t="s">
        <v>762</v>
      </c>
      <c r="M2799" s="2" t="s">
        <v>763</v>
      </c>
      <c r="N2799" s="2" t="s">
        <v>347</v>
      </c>
      <c r="O2799" s="3">
        <v>2</v>
      </c>
      <c r="P2799" s="3">
        <v>821.67439999999999</v>
      </c>
      <c r="Q2799" s="3">
        <v>799</v>
      </c>
      <c r="R2799" s="3">
        <v>1598</v>
      </c>
      <c r="S2799" s="3">
        <v>-22.674399999999999</v>
      </c>
      <c r="T2799" s="3">
        <v>-45.35</v>
      </c>
      <c r="U2799" s="3">
        <v>-2.83</v>
      </c>
      <c r="V2799" s="2" t="s">
        <v>855</v>
      </c>
      <c r="W2799" s="2" t="s">
        <v>856</v>
      </c>
      <c r="X2799" s="2" t="s">
        <v>72</v>
      </c>
      <c r="Y2799" s="19" t="str">
        <f>VLOOKUP(G2799,'Verweis Kd-Gruppe'!$A$2:$B$8,2,FALSE)</f>
        <v>EXP</v>
      </c>
      <c r="Z2799" s="19" t="str">
        <f>VLOOKUP(J2799,'Verweis Art-Gruppe'!$A$2:$B$15,2,FALSE)</f>
        <v>Geräte</v>
      </c>
      <c r="AA2799" s="19" t="str">
        <f>VLOOKUP(W2799,'Verweis Vertreter'!$A$2:$B$24,2,FALSE)</f>
        <v>Chahid Drimani</v>
      </c>
      <c r="AB2799" s="12">
        <f t="shared" si="387"/>
        <v>2</v>
      </c>
      <c r="AC2799" s="12">
        <f t="shared" si="392"/>
        <v>821.67439999999999</v>
      </c>
      <c r="AD2799" s="12">
        <f t="shared" si="393"/>
        <v>799</v>
      </c>
      <c r="AE2799" s="12">
        <f t="shared" si="388"/>
        <v>1598</v>
      </c>
      <c r="AF2799" s="12">
        <f t="shared" si="389"/>
        <v>-22.674399999999999</v>
      </c>
      <c r="AG2799" s="12">
        <f t="shared" si="390"/>
        <v>-45.35</v>
      </c>
      <c r="AH2799" s="9">
        <f t="shared" si="394"/>
        <v>-2.8379224030037547E-2</v>
      </c>
      <c r="AI2799" s="14">
        <f>VLOOKUP(E2799,'Verweis Faktor'!$A:$B,2,FALSE)</f>
        <v>1</v>
      </c>
      <c r="AJ2799" s="14"/>
      <c r="AK2799" s="14" t="str">
        <f>IF(AL2799="Ja","Versandkosten",VLOOKUP(E2799,'Verweis Belegart'!$A$2:$B$9,2,FALSE))</f>
        <v>Hardware</v>
      </c>
      <c r="AL2799" s="14" t="str">
        <f t="shared" si="395"/>
        <v>Nein</v>
      </c>
      <c r="AM2799" s="14" t="str">
        <f t="shared" si="391"/>
        <v>Negativ</v>
      </c>
    </row>
    <row r="2800" spans="1:39" ht="17.25" customHeight="1" x14ac:dyDescent="0.35">
      <c r="A2800" s="17">
        <v>14573198</v>
      </c>
      <c r="B2800" s="2" t="s">
        <v>1989</v>
      </c>
      <c r="C2800" s="1">
        <v>2025001</v>
      </c>
      <c r="D2800" s="1">
        <v>2000742</v>
      </c>
      <c r="E2800" s="2" t="s">
        <v>34</v>
      </c>
      <c r="F2800" s="2" t="s">
        <v>182</v>
      </c>
      <c r="G2800" s="2" t="s">
        <v>66</v>
      </c>
      <c r="H2800" s="2" t="s">
        <v>1132</v>
      </c>
      <c r="I2800" s="2" t="s">
        <v>1133</v>
      </c>
      <c r="J2800" s="2" t="s">
        <v>103</v>
      </c>
      <c r="K2800" s="2" t="s">
        <v>518</v>
      </c>
      <c r="L2800" s="2" t="s">
        <v>2006</v>
      </c>
      <c r="M2800" s="2" t="s">
        <v>2007</v>
      </c>
      <c r="N2800" s="2" t="s">
        <v>139</v>
      </c>
      <c r="O2800" s="3">
        <v>5</v>
      </c>
      <c r="P2800" s="3">
        <v>695</v>
      </c>
      <c r="Q2800" s="3">
        <v>716</v>
      </c>
      <c r="R2800" s="3">
        <v>3580</v>
      </c>
      <c r="S2800" s="3">
        <v>21</v>
      </c>
      <c r="T2800" s="3">
        <v>105</v>
      </c>
      <c r="U2800" s="3">
        <v>2.93</v>
      </c>
      <c r="V2800" s="2" t="s">
        <v>855</v>
      </c>
      <c r="W2800" s="2" t="s">
        <v>856</v>
      </c>
      <c r="X2800" s="2" t="s">
        <v>72</v>
      </c>
      <c r="Y2800" s="19" t="str">
        <f>VLOOKUP(G2800,'Verweis Kd-Gruppe'!$A$2:$B$8,2,FALSE)</f>
        <v>EXP</v>
      </c>
      <c r="Z2800" s="19" t="str">
        <f>VLOOKUP(J2800,'Verweis Art-Gruppe'!$A$2:$B$15,2,FALSE)</f>
        <v>Geräte</v>
      </c>
      <c r="AA2800" s="19" t="str">
        <f>VLOOKUP(W2800,'Verweis Vertreter'!$A$2:$B$24,2,FALSE)</f>
        <v>Chahid Drimani</v>
      </c>
      <c r="AB2800" s="12">
        <f t="shared" si="387"/>
        <v>5</v>
      </c>
      <c r="AC2800" s="12">
        <f t="shared" si="392"/>
        <v>695</v>
      </c>
      <c r="AD2800" s="12">
        <f t="shared" si="393"/>
        <v>716</v>
      </c>
      <c r="AE2800" s="12">
        <f t="shared" si="388"/>
        <v>3580</v>
      </c>
      <c r="AF2800" s="12">
        <f t="shared" si="389"/>
        <v>21</v>
      </c>
      <c r="AG2800" s="12">
        <f t="shared" si="390"/>
        <v>105</v>
      </c>
      <c r="AH2800" s="9">
        <f t="shared" si="394"/>
        <v>2.9329608938547486E-2</v>
      </c>
      <c r="AI2800" s="14">
        <f>VLOOKUP(E2800,'Verweis Faktor'!$A:$B,2,FALSE)</f>
        <v>1</v>
      </c>
      <c r="AJ2800" s="14"/>
      <c r="AK2800" s="14" t="str">
        <f>IF(AL2800="Ja","Versandkosten",VLOOKUP(E2800,'Verweis Belegart'!$A$2:$B$9,2,FALSE))</f>
        <v>Hardware</v>
      </c>
      <c r="AL2800" s="14" t="str">
        <f t="shared" si="395"/>
        <v>Nein</v>
      </c>
      <c r="AM2800" s="14" t="str">
        <f t="shared" si="391"/>
        <v>Positiv</v>
      </c>
    </row>
    <row r="2801" spans="1:39" ht="17.25" customHeight="1" x14ac:dyDescent="0.35">
      <c r="A2801" s="17">
        <v>14573198</v>
      </c>
      <c r="B2801" s="2" t="s">
        <v>1989</v>
      </c>
      <c r="C2801" s="1">
        <v>2025001</v>
      </c>
      <c r="D2801" s="1">
        <v>2000742</v>
      </c>
      <c r="E2801" s="2" t="s">
        <v>34</v>
      </c>
      <c r="F2801" s="2" t="s">
        <v>182</v>
      </c>
      <c r="G2801" s="2" t="s">
        <v>66</v>
      </c>
      <c r="H2801" s="2" t="s">
        <v>1132</v>
      </c>
      <c r="I2801" s="2" t="s">
        <v>1133</v>
      </c>
      <c r="J2801" s="2" t="s">
        <v>304</v>
      </c>
      <c r="K2801" s="2" t="s">
        <v>519</v>
      </c>
      <c r="L2801" s="2" t="s">
        <v>532</v>
      </c>
      <c r="M2801" s="2" t="s">
        <v>533</v>
      </c>
      <c r="N2801" s="2" t="s">
        <v>534</v>
      </c>
      <c r="O2801" s="3">
        <v>1</v>
      </c>
      <c r="P2801" s="3">
        <v>190</v>
      </c>
      <c r="Q2801" s="3">
        <v>195</v>
      </c>
      <c r="R2801" s="3">
        <v>195</v>
      </c>
      <c r="S2801" s="3">
        <v>5</v>
      </c>
      <c r="T2801" s="3">
        <v>5</v>
      </c>
      <c r="U2801" s="3">
        <v>2.56</v>
      </c>
      <c r="V2801" s="2" t="s">
        <v>855</v>
      </c>
      <c r="W2801" s="2" t="s">
        <v>856</v>
      </c>
      <c r="X2801" s="2" t="s">
        <v>72</v>
      </c>
      <c r="Y2801" s="19" t="str">
        <f>VLOOKUP(G2801,'Verweis Kd-Gruppe'!$A$2:$B$8,2,FALSE)</f>
        <v>EXP</v>
      </c>
      <c r="Z2801" s="19" t="str">
        <f>VLOOKUP(J2801,'Verweis Art-Gruppe'!$A$2:$B$15,2,FALSE)</f>
        <v>Zubehör</v>
      </c>
      <c r="AA2801" s="19" t="str">
        <f>VLOOKUP(W2801,'Verweis Vertreter'!$A$2:$B$24,2,FALSE)</f>
        <v>Chahid Drimani</v>
      </c>
      <c r="AB2801" s="12">
        <f t="shared" si="387"/>
        <v>1</v>
      </c>
      <c r="AC2801" s="12">
        <f t="shared" si="392"/>
        <v>190</v>
      </c>
      <c r="AD2801" s="12">
        <f t="shared" si="393"/>
        <v>195</v>
      </c>
      <c r="AE2801" s="12">
        <f t="shared" si="388"/>
        <v>195</v>
      </c>
      <c r="AF2801" s="12">
        <f t="shared" si="389"/>
        <v>5</v>
      </c>
      <c r="AG2801" s="12">
        <f t="shared" si="390"/>
        <v>5</v>
      </c>
      <c r="AH2801" s="9">
        <f t="shared" si="394"/>
        <v>2.564102564102564E-2</v>
      </c>
      <c r="AI2801" s="14">
        <f>VLOOKUP(E2801,'Verweis Faktor'!$A:$B,2,FALSE)</f>
        <v>1</v>
      </c>
      <c r="AJ2801" s="14"/>
      <c r="AK2801" s="14" t="str">
        <f>IF(AL2801="Ja","Versandkosten",VLOOKUP(E2801,'Verweis Belegart'!$A$2:$B$9,2,FALSE))</f>
        <v>Hardware</v>
      </c>
      <c r="AL2801" s="14" t="str">
        <f t="shared" si="395"/>
        <v>Nein</v>
      </c>
      <c r="AM2801" s="14" t="str">
        <f t="shared" si="391"/>
        <v>Positiv</v>
      </c>
    </row>
    <row r="2802" spans="1:39" ht="17.25" customHeight="1" x14ac:dyDescent="0.35">
      <c r="A2802" s="17">
        <v>14573198</v>
      </c>
      <c r="B2802" s="2" t="s">
        <v>1989</v>
      </c>
      <c r="C2802" s="1">
        <v>2025001</v>
      </c>
      <c r="D2802" s="1">
        <v>2000742</v>
      </c>
      <c r="E2802" s="2" t="s">
        <v>34</v>
      </c>
      <c r="F2802" s="2" t="s">
        <v>182</v>
      </c>
      <c r="G2802" s="2" t="s">
        <v>66</v>
      </c>
      <c r="H2802" s="2" t="s">
        <v>1132</v>
      </c>
      <c r="I2802" s="2" t="s">
        <v>1133</v>
      </c>
      <c r="J2802" s="2" t="s">
        <v>103</v>
      </c>
      <c r="K2802" s="2" t="s">
        <v>523</v>
      </c>
      <c r="L2802" s="2" t="s">
        <v>872</v>
      </c>
      <c r="M2802" s="2" t="s">
        <v>873</v>
      </c>
      <c r="N2802" s="2" t="s">
        <v>404</v>
      </c>
      <c r="O2802" s="3">
        <v>1</v>
      </c>
      <c r="P2802" s="3">
        <v>238</v>
      </c>
      <c r="Q2802" s="3">
        <v>245</v>
      </c>
      <c r="R2802" s="3">
        <v>245</v>
      </c>
      <c r="S2802" s="3">
        <v>7</v>
      </c>
      <c r="T2802" s="3">
        <v>7</v>
      </c>
      <c r="U2802" s="3">
        <v>2.85</v>
      </c>
      <c r="V2802" s="2" t="s">
        <v>855</v>
      </c>
      <c r="W2802" s="2" t="s">
        <v>856</v>
      </c>
      <c r="X2802" s="2" t="s">
        <v>72</v>
      </c>
      <c r="Y2802" s="19" t="str">
        <f>VLOOKUP(G2802,'Verweis Kd-Gruppe'!$A$2:$B$8,2,FALSE)</f>
        <v>EXP</v>
      </c>
      <c r="Z2802" s="19" t="str">
        <f>VLOOKUP(J2802,'Verweis Art-Gruppe'!$A$2:$B$15,2,FALSE)</f>
        <v>Geräte</v>
      </c>
      <c r="AA2802" s="19" t="str">
        <f>VLOOKUP(W2802,'Verweis Vertreter'!$A$2:$B$24,2,FALSE)</f>
        <v>Chahid Drimani</v>
      </c>
      <c r="AB2802" s="12">
        <f t="shared" si="387"/>
        <v>1</v>
      </c>
      <c r="AC2802" s="12">
        <f t="shared" si="392"/>
        <v>238</v>
      </c>
      <c r="AD2802" s="12">
        <f t="shared" si="393"/>
        <v>245</v>
      </c>
      <c r="AE2802" s="12">
        <f t="shared" si="388"/>
        <v>245</v>
      </c>
      <c r="AF2802" s="12">
        <f t="shared" si="389"/>
        <v>7</v>
      </c>
      <c r="AG2802" s="12">
        <f t="shared" si="390"/>
        <v>7</v>
      </c>
      <c r="AH2802" s="9">
        <f t="shared" si="394"/>
        <v>2.8571428571428571E-2</v>
      </c>
      <c r="AI2802" s="14">
        <f>VLOOKUP(E2802,'Verweis Faktor'!$A:$B,2,FALSE)</f>
        <v>1</v>
      </c>
      <c r="AJ2802" s="14"/>
      <c r="AK2802" s="14" t="str">
        <f>IF(AL2802="Ja","Versandkosten",VLOOKUP(E2802,'Verweis Belegart'!$A$2:$B$9,2,FALSE))</f>
        <v>Hardware</v>
      </c>
      <c r="AL2802" s="14" t="str">
        <f t="shared" si="395"/>
        <v>Nein</v>
      </c>
      <c r="AM2802" s="14" t="str">
        <f t="shared" si="391"/>
        <v>Positiv</v>
      </c>
    </row>
    <row r="2803" spans="1:39" ht="17.25" customHeight="1" x14ac:dyDescent="0.35">
      <c r="A2803" s="17">
        <v>14573198</v>
      </c>
      <c r="B2803" s="2" t="s">
        <v>1989</v>
      </c>
      <c r="C2803" s="1">
        <v>2025001</v>
      </c>
      <c r="D2803" s="1">
        <v>2000742</v>
      </c>
      <c r="E2803" s="2" t="s">
        <v>34</v>
      </c>
      <c r="F2803" s="2" t="s">
        <v>182</v>
      </c>
      <c r="G2803" s="2" t="s">
        <v>66</v>
      </c>
      <c r="H2803" s="2" t="s">
        <v>1132</v>
      </c>
      <c r="I2803" s="2" t="s">
        <v>1133</v>
      </c>
      <c r="J2803" s="2" t="s">
        <v>103</v>
      </c>
      <c r="K2803" s="2" t="s">
        <v>527</v>
      </c>
      <c r="L2803" s="2" t="s">
        <v>1395</v>
      </c>
      <c r="M2803" s="2" t="s">
        <v>1396</v>
      </c>
      <c r="N2803" s="2" t="s">
        <v>618</v>
      </c>
      <c r="O2803" s="3">
        <v>2</v>
      </c>
      <c r="P2803" s="3">
        <v>485</v>
      </c>
      <c r="Q2803" s="3">
        <v>501</v>
      </c>
      <c r="R2803" s="3">
        <v>1002</v>
      </c>
      <c r="S2803" s="3">
        <v>16</v>
      </c>
      <c r="T2803" s="3">
        <v>32</v>
      </c>
      <c r="U2803" s="3">
        <v>3.19</v>
      </c>
      <c r="V2803" s="2" t="s">
        <v>855</v>
      </c>
      <c r="W2803" s="2" t="s">
        <v>856</v>
      </c>
      <c r="X2803" s="2" t="s">
        <v>72</v>
      </c>
      <c r="Y2803" s="19" t="str">
        <f>VLOOKUP(G2803,'Verweis Kd-Gruppe'!$A$2:$B$8,2,FALSE)</f>
        <v>EXP</v>
      </c>
      <c r="Z2803" s="19" t="str">
        <f>VLOOKUP(J2803,'Verweis Art-Gruppe'!$A$2:$B$15,2,FALSE)</f>
        <v>Geräte</v>
      </c>
      <c r="AA2803" s="19" t="str">
        <f>VLOOKUP(W2803,'Verweis Vertreter'!$A$2:$B$24,2,FALSE)</f>
        <v>Chahid Drimani</v>
      </c>
      <c r="AB2803" s="12">
        <f t="shared" si="387"/>
        <v>2</v>
      </c>
      <c r="AC2803" s="12">
        <f t="shared" si="392"/>
        <v>485</v>
      </c>
      <c r="AD2803" s="12">
        <f t="shared" si="393"/>
        <v>501</v>
      </c>
      <c r="AE2803" s="12">
        <f t="shared" si="388"/>
        <v>1002</v>
      </c>
      <c r="AF2803" s="12">
        <f t="shared" si="389"/>
        <v>16</v>
      </c>
      <c r="AG2803" s="12">
        <f t="shared" si="390"/>
        <v>32</v>
      </c>
      <c r="AH2803" s="9">
        <f t="shared" si="394"/>
        <v>3.1936127744510975E-2</v>
      </c>
      <c r="AI2803" s="14">
        <f>VLOOKUP(E2803,'Verweis Faktor'!$A:$B,2,FALSE)</f>
        <v>1</v>
      </c>
      <c r="AJ2803" s="14"/>
      <c r="AK2803" s="14" t="str">
        <f>IF(AL2803="Ja","Versandkosten",VLOOKUP(E2803,'Verweis Belegart'!$A$2:$B$9,2,FALSE))</f>
        <v>Hardware</v>
      </c>
      <c r="AL2803" s="14" t="str">
        <f t="shared" si="395"/>
        <v>Nein</v>
      </c>
      <c r="AM2803" s="14" t="str">
        <f t="shared" si="391"/>
        <v>Positiv</v>
      </c>
    </row>
    <row r="2804" spans="1:39" ht="17.25" customHeight="1" x14ac:dyDescent="0.35">
      <c r="A2804" s="17">
        <v>14573198</v>
      </c>
      <c r="B2804" s="2" t="s">
        <v>1989</v>
      </c>
      <c r="C2804" s="1">
        <v>2025001</v>
      </c>
      <c r="D2804" s="1">
        <v>2000742</v>
      </c>
      <c r="E2804" s="2" t="s">
        <v>34</v>
      </c>
      <c r="F2804" s="2" t="s">
        <v>182</v>
      </c>
      <c r="G2804" s="2" t="s">
        <v>66</v>
      </c>
      <c r="H2804" s="2" t="s">
        <v>1132</v>
      </c>
      <c r="I2804" s="2" t="s">
        <v>1133</v>
      </c>
      <c r="J2804" s="2" t="s">
        <v>103</v>
      </c>
      <c r="K2804" s="2" t="s">
        <v>531</v>
      </c>
      <c r="L2804" s="2" t="s">
        <v>429</v>
      </c>
      <c r="M2804" s="2" t="s">
        <v>430</v>
      </c>
      <c r="N2804" s="2" t="s">
        <v>41</v>
      </c>
      <c r="O2804" s="3">
        <v>1</v>
      </c>
      <c r="P2804" s="3">
        <v>223.98009999999999</v>
      </c>
      <c r="Q2804" s="3">
        <v>239</v>
      </c>
      <c r="R2804" s="3">
        <v>239</v>
      </c>
      <c r="S2804" s="3">
        <v>15.0199</v>
      </c>
      <c r="T2804" s="3">
        <v>15.02</v>
      </c>
      <c r="U2804" s="3">
        <v>6.28</v>
      </c>
      <c r="V2804" s="2" t="s">
        <v>855</v>
      </c>
      <c r="W2804" s="2" t="s">
        <v>856</v>
      </c>
      <c r="X2804" s="2" t="s">
        <v>72</v>
      </c>
      <c r="Y2804" s="19" t="str">
        <f>VLOOKUP(G2804,'Verweis Kd-Gruppe'!$A$2:$B$8,2,FALSE)</f>
        <v>EXP</v>
      </c>
      <c r="Z2804" s="19" t="str">
        <f>VLOOKUP(J2804,'Verweis Art-Gruppe'!$A$2:$B$15,2,FALSE)</f>
        <v>Geräte</v>
      </c>
      <c r="AA2804" s="19" t="str">
        <f>VLOOKUP(W2804,'Verweis Vertreter'!$A$2:$B$24,2,FALSE)</f>
        <v>Chahid Drimani</v>
      </c>
      <c r="AB2804" s="12">
        <f t="shared" si="387"/>
        <v>1</v>
      </c>
      <c r="AC2804" s="12">
        <f t="shared" si="392"/>
        <v>223.98009999999999</v>
      </c>
      <c r="AD2804" s="12">
        <f t="shared" si="393"/>
        <v>239</v>
      </c>
      <c r="AE2804" s="12">
        <f t="shared" si="388"/>
        <v>239</v>
      </c>
      <c r="AF2804" s="12">
        <f t="shared" si="389"/>
        <v>15.0199</v>
      </c>
      <c r="AG2804" s="12">
        <f t="shared" si="390"/>
        <v>15.02</v>
      </c>
      <c r="AH2804" s="9">
        <f t="shared" si="394"/>
        <v>6.2845188284518821E-2</v>
      </c>
      <c r="AI2804" s="14">
        <f>VLOOKUP(E2804,'Verweis Faktor'!$A:$B,2,FALSE)</f>
        <v>1</v>
      </c>
      <c r="AJ2804" s="14"/>
      <c r="AK2804" s="14" t="str">
        <f>IF(AL2804="Ja","Versandkosten",VLOOKUP(E2804,'Verweis Belegart'!$A$2:$B$9,2,FALSE))</f>
        <v>Hardware</v>
      </c>
      <c r="AL2804" s="14" t="str">
        <f t="shared" si="395"/>
        <v>Nein</v>
      </c>
      <c r="AM2804" s="14" t="str">
        <f t="shared" si="391"/>
        <v>Positiv</v>
      </c>
    </row>
    <row r="2805" spans="1:39" ht="17.25" customHeight="1" x14ac:dyDescent="0.35">
      <c r="A2805" s="17">
        <v>14573455</v>
      </c>
      <c r="B2805" s="2" t="s">
        <v>1989</v>
      </c>
      <c r="C2805" s="1">
        <v>2025001</v>
      </c>
      <c r="D2805" s="1">
        <v>2000743</v>
      </c>
      <c r="E2805" s="2" t="s">
        <v>34</v>
      </c>
      <c r="F2805" s="2" t="s">
        <v>53</v>
      </c>
      <c r="G2805" s="2" t="s">
        <v>36</v>
      </c>
      <c r="H2805" s="2" t="s">
        <v>245</v>
      </c>
      <c r="I2805" s="2" t="s">
        <v>246</v>
      </c>
      <c r="J2805" s="2" t="s">
        <v>103</v>
      </c>
      <c r="K2805" s="2" t="s">
        <v>28</v>
      </c>
      <c r="L2805" s="2" t="s">
        <v>50</v>
      </c>
      <c r="M2805" s="2" t="s">
        <v>51</v>
      </c>
      <c r="N2805" s="2" t="s">
        <v>52</v>
      </c>
      <c r="O2805" s="3">
        <v>40</v>
      </c>
      <c r="P2805" s="3">
        <v>143.50120000000001</v>
      </c>
      <c r="Q2805" s="3">
        <v>149</v>
      </c>
      <c r="R2805" s="3">
        <v>5960</v>
      </c>
      <c r="S2805" s="3">
        <v>5.4988000000000001</v>
      </c>
      <c r="T2805" s="3">
        <v>219.95</v>
      </c>
      <c r="U2805" s="3">
        <v>3.69</v>
      </c>
      <c r="V2805" s="2" t="s">
        <v>42</v>
      </c>
      <c r="W2805" s="2" t="s">
        <v>43</v>
      </c>
      <c r="X2805" s="2" t="s">
        <v>33</v>
      </c>
      <c r="Y2805" s="19" t="str">
        <f>VLOOKUP(G2805,'Verweis Kd-Gruppe'!$A$2:$B$8,2,FALSE)</f>
        <v>GRK</v>
      </c>
      <c r="Z2805" s="19" t="str">
        <f>VLOOKUP(J2805,'Verweis Art-Gruppe'!$A$2:$B$15,2,FALSE)</f>
        <v>Geräte</v>
      </c>
      <c r="AA2805" s="19" t="str">
        <f>VLOOKUP(W2805,'Verweis Vertreter'!$A$2:$B$24,2,FALSE)</f>
        <v>Sebastian Faber</v>
      </c>
      <c r="AB2805" s="12">
        <f t="shared" si="387"/>
        <v>40</v>
      </c>
      <c r="AC2805" s="12">
        <f t="shared" si="392"/>
        <v>143.50120000000001</v>
      </c>
      <c r="AD2805" s="12">
        <f t="shared" si="393"/>
        <v>149</v>
      </c>
      <c r="AE2805" s="12">
        <f t="shared" si="388"/>
        <v>5960</v>
      </c>
      <c r="AF2805" s="12">
        <f t="shared" si="389"/>
        <v>5.4988000000000001</v>
      </c>
      <c r="AG2805" s="12">
        <f t="shared" si="390"/>
        <v>219.95</v>
      </c>
      <c r="AH2805" s="9">
        <f t="shared" si="394"/>
        <v>3.6904362416107381E-2</v>
      </c>
      <c r="AI2805" s="14">
        <f>VLOOKUP(E2805,'Verweis Faktor'!$A:$B,2,FALSE)</f>
        <v>1</v>
      </c>
      <c r="AJ2805" s="14"/>
      <c r="AK2805" s="14" t="str">
        <f>IF(AL2805="Ja","Versandkosten",VLOOKUP(E2805,'Verweis Belegart'!$A$2:$B$9,2,FALSE))</f>
        <v>Hardware</v>
      </c>
      <c r="AL2805" s="14" t="str">
        <f t="shared" si="395"/>
        <v>Nein</v>
      </c>
      <c r="AM2805" s="14" t="str">
        <f t="shared" si="391"/>
        <v>Positiv</v>
      </c>
    </row>
    <row r="2806" spans="1:39" ht="17.25" customHeight="1" x14ac:dyDescent="0.35">
      <c r="A2806" s="17">
        <v>14572756</v>
      </c>
      <c r="B2806" s="2" t="s">
        <v>1989</v>
      </c>
      <c r="C2806" s="1">
        <v>2025001</v>
      </c>
      <c r="D2806" s="1">
        <v>2000744</v>
      </c>
      <c r="E2806" s="2" t="s">
        <v>34</v>
      </c>
      <c r="F2806" s="2" t="s">
        <v>182</v>
      </c>
      <c r="G2806" s="2" t="s">
        <v>66</v>
      </c>
      <c r="H2806" s="2" t="s">
        <v>1697</v>
      </c>
      <c r="I2806" s="2" t="s">
        <v>2783</v>
      </c>
      <c r="J2806" s="2" t="s">
        <v>103</v>
      </c>
      <c r="K2806" s="2" t="s">
        <v>28</v>
      </c>
      <c r="L2806" s="2" t="s">
        <v>1008</v>
      </c>
      <c r="M2806" s="2" t="s">
        <v>1009</v>
      </c>
      <c r="N2806" s="2" t="s">
        <v>262</v>
      </c>
      <c r="O2806" s="3">
        <v>2</v>
      </c>
      <c r="P2806" s="3">
        <v>994</v>
      </c>
      <c r="Q2806" s="3">
        <v>1020</v>
      </c>
      <c r="R2806" s="3">
        <v>2040</v>
      </c>
      <c r="S2806" s="3">
        <v>26</v>
      </c>
      <c r="T2806" s="3">
        <v>52</v>
      </c>
      <c r="U2806" s="3">
        <v>2.54</v>
      </c>
      <c r="V2806" s="2" t="s">
        <v>145</v>
      </c>
      <c r="W2806" s="2" t="s">
        <v>146</v>
      </c>
      <c r="X2806" s="2" t="s">
        <v>125</v>
      </c>
      <c r="Y2806" s="19" t="str">
        <f>VLOOKUP(G2806,'Verweis Kd-Gruppe'!$A$2:$B$8,2,FALSE)</f>
        <v>EXP</v>
      </c>
      <c r="Z2806" s="19" t="str">
        <f>VLOOKUP(J2806,'Verweis Art-Gruppe'!$A$2:$B$15,2,FALSE)</f>
        <v>Geräte</v>
      </c>
      <c r="AA2806" s="19" t="str">
        <f>VLOOKUP(W2806,'Verweis Vertreter'!$A$2:$B$24,2,FALSE)</f>
        <v>Muhsin Yortanli</v>
      </c>
      <c r="AB2806" s="12">
        <f t="shared" si="387"/>
        <v>2</v>
      </c>
      <c r="AC2806" s="12">
        <f t="shared" si="392"/>
        <v>994</v>
      </c>
      <c r="AD2806" s="12">
        <f t="shared" si="393"/>
        <v>1020</v>
      </c>
      <c r="AE2806" s="12">
        <f t="shared" si="388"/>
        <v>2040</v>
      </c>
      <c r="AF2806" s="12">
        <f t="shared" si="389"/>
        <v>26</v>
      </c>
      <c r="AG2806" s="12">
        <f t="shared" si="390"/>
        <v>52</v>
      </c>
      <c r="AH2806" s="9">
        <f t="shared" si="394"/>
        <v>2.5490196078431372E-2</v>
      </c>
      <c r="AI2806" s="14">
        <f>VLOOKUP(E2806,'Verweis Faktor'!$A:$B,2,FALSE)</f>
        <v>1</v>
      </c>
      <c r="AJ2806" s="14"/>
      <c r="AK2806" s="14" t="str">
        <f>IF(AL2806="Ja","Versandkosten",VLOOKUP(E2806,'Verweis Belegart'!$A$2:$B$9,2,FALSE))</f>
        <v>Hardware</v>
      </c>
      <c r="AL2806" s="14" t="str">
        <f t="shared" si="395"/>
        <v>Nein</v>
      </c>
      <c r="AM2806" s="14" t="str">
        <f t="shared" si="391"/>
        <v>Positiv</v>
      </c>
    </row>
    <row r="2807" spans="1:39" ht="17.25" customHeight="1" x14ac:dyDescent="0.35">
      <c r="A2807" s="17">
        <v>14572756</v>
      </c>
      <c r="B2807" s="2" t="s">
        <v>1989</v>
      </c>
      <c r="C2807" s="1">
        <v>2025001</v>
      </c>
      <c r="D2807" s="1">
        <v>2000744</v>
      </c>
      <c r="E2807" s="2" t="s">
        <v>34</v>
      </c>
      <c r="F2807" s="2" t="s">
        <v>182</v>
      </c>
      <c r="G2807" s="2" t="s">
        <v>66</v>
      </c>
      <c r="H2807" s="2" t="s">
        <v>1697</v>
      </c>
      <c r="I2807" s="2" t="s">
        <v>2783</v>
      </c>
      <c r="J2807" s="2" t="s">
        <v>103</v>
      </c>
      <c r="K2807" s="2" t="s">
        <v>45</v>
      </c>
      <c r="L2807" s="2" t="s">
        <v>272</v>
      </c>
      <c r="M2807" s="2" t="s">
        <v>273</v>
      </c>
      <c r="N2807" s="2" t="s">
        <v>274</v>
      </c>
      <c r="O2807" s="3">
        <v>7</v>
      </c>
      <c r="P2807" s="3">
        <v>1065.5192</v>
      </c>
      <c r="Q2807" s="3">
        <v>1100</v>
      </c>
      <c r="R2807" s="3">
        <v>7700</v>
      </c>
      <c r="S2807" s="3">
        <v>34.480800000000002</v>
      </c>
      <c r="T2807" s="3">
        <v>241.37</v>
      </c>
      <c r="U2807" s="3">
        <v>3.13</v>
      </c>
      <c r="V2807" s="2" t="s">
        <v>145</v>
      </c>
      <c r="W2807" s="2" t="s">
        <v>146</v>
      </c>
      <c r="X2807" s="2" t="s">
        <v>125</v>
      </c>
      <c r="Y2807" s="19" t="str">
        <f>VLOOKUP(G2807,'Verweis Kd-Gruppe'!$A$2:$B$8,2,FALSE)</f>
        <v>EXP</v>
      </c>
      <c r="Z2807" s="19" t="str">
        <f>VLOOKUP(J2807,'Verweis Art-Gruppe'!$A$2:$B$15,2,FALSE)</f>
        <v>Geräte</v>
      </c>
      <c r="AA2807" s="19" t="str">
        <f>VLOOKUP(W2807,'Verweis Vertreter'!$A$2:$B$24,2,FALSE)</f>
        <v>Muhsin Yortanli</v>
      </c>
      <c r="AB2807" s="12">
        <f t="shared" si="387"/>
        <v>7</v>
      </c>
      <c r="AC2807" s="12">
        <f t="shared" si="392"/>
        <v>1065.5192</v>
      </c>
      <c r="AD2807" s="12">
        <f t="shared" si="393"/>
        <v>1100</v>
      </c>
      <c r="AE2807" s="12">
        <f t="shared" si="388"/>
        <v>7700</v>
      </c>
      <c r="AF2807" s="12">
        <f t="shared" si="389"/>
        <v>34.480800000000002</v>
      </c>
      <c r="AG2807" s="12">
        <f t="shared" si="390"/>
        <v>241.37</v>
      </c>
      <c r="AH2807" s="9">
        <f t="shared" si="394"/>
        <v>3.1346753246753248E-2</v>
      </c>
      <c r="AI2807" s="14">
        <f>VLOOKUP(E2807,'Verweis Faktor'!$A:$B,2,FALSE)</f>
        <v>1</v>
      </c>
      <c r="AJ2807" s="14"/>
      <c r="AK2807" s="14" t="str">
        <f>IF(AL2807="Ja","Versandkosten",VLOOKUP(E2807,'Verweis Belegart'!$A$2:$B$9,2,FALSE))</f>
        <v>Hardware</v>
      </c>
      <c r="AL2807" s="14" t="str">
        <f t="shared" si="395"/>
        <v>Nein</v>
      </c>
      <c r="AM2807" s="14" t="str">
        <f t="shared" si="391"/>
        <v>Positiv</v>
      </c>
    </row>
    <row r="2808" spans="1:39" ht="17.25" customHeight="1" x14ac:dyDescent="0.35">
      <c r="A2808" s="17">
        <v>14573137</v>
      </c>
      <c r="B2808" s="2" t="s">
        <v>1989</v>
      </c>
      <c r="C2808" s="1">
        <v>2025001</v>
      </c>
      <c r="D2808" s="1">
        <v>2000745</v>
      </c>
      <c r="E2808" s="2" t="s">
        <v>34</v>
      </c>
      <c r="F2808" s="2" t="s">
        <v>53</v>
      </c>
      <c r="G2808" s="2" t="s">
        <v>25</v>
      </c>
      <c r="H2808" s="2" t="s">
        <v>729</v>
      </c>
      <c r="I2808" s="2" t="s">
        <v>730</v>
      </c>
      <c r="J2808" s="2" t="s">
        <v>103</v>
      </c>
      <c r="K2808" s="2" t="s">
        <v>28</v>
      </c>
      <c r="L2808" s="2" t="s">
        <v>387</v>
      </c>
      <c r="M2808" s="2" t="s">
        <v>388</v>
      </c>
      <c r="N2808" s="2" t="s">
        <v>292</v>
      </c>
      <c r="O2808" s="3">
        <v>1</v>
      </c>
      <c r="P2808" s="3">
        <v>895.92759999999998</v>
      </c>
      <c r="Q2808" s="3">
        <v>929</v>
      </c>
      <c r="R2808" s="3">
        <v>929</v>
      </c>
      <c r="S2808" s="3">
        <v>33.072400000000002</v>
      </c>
      <c r="T2808" s="3">
        <v>33.07</v>
      </c>
      <c r="U2808" s="3">
        <v>3.56</v>
      </c>
      <c r="V2808" s="2" t="s">
        <v>697</v>
      </c>
      <c r="W2808" s="2" t="s">
        <v>698</v>
      </c>
      <c r="X2808" s="2" t="s">
        <v>699</v>
      </c>
      <c r="Y2808" s="19" t="str">
        <f>VLOOKUP(G2808,'Verweis Kd-Gruppe'!$A$2:$B$8,2,FALSE)</f>
        <v>FHK</v>
      </c>
      <c r="Z2808" s="19" t="str">
        <f>VLOOKUP(J2808,'Verweis Art-Gruppe'!$A$2:$B$15,2,FALSE)</f>
        <v>Geräte</v>
      </c>
      <c r="AA2808" s="19" t="str">
        <f>VLOOKUP(W2808,'Verweis Vertreter'!$A$2:$B$24,2,FALSE)</f>
        <v>Zentrale</v>
      </c>
      <c r="AB2808" s="12">
        <f t="shared" si="387"/>
        <v>1</v>
      </c>
      <c r="AC2808" s="12">
        <f t="shared" si="392"/>
        <v>895.92759999999998</v>
      </c>
      <c r="AD2808" s="12">
        <f t="shared" si="393"/>
        <v>929</v>
      </c>
      <c r="AE2808" s="12">
        <f t="shared" si="388"/>
        <v>929</v>
      </c>
      <c r="AF2808" s="12">
        <f t="shared" si="389"/>
        <v>33.072400000000002</v>
      </c>
      <c r="AG2808" s="12">
        <f t="shared" si="390"/>
        <v>33.07</v>
      </c>
      <c r="AH2808" s="9">
        <f t="shared" si="394"/>
        <v>3.5597416576964476E-2</v>
      </c>
      <c r="AI2808" s="14">
        <f>VLOOKUP(E2808,'Verweis Faktor'!$A:$B,2,FALSE)</f>
        <v>1</v>
      </c>
      <c r="AJ2808" s="14"/>
      <c r="AK2808" s="14" t="str">
        <f>IF(AL2808="Ja","Versandkosten",VLOOKUP(E2808,'Verweis Belegart'!$A$2:$B$9,2,FALSE))</f>
        <v>Hardware</v>
      </c>
      <c r="AL2808" s="14" t="str">
        <f t="shared" si="395"/>
        <v>Nein</v>
      </c>
      <c r="AM2808" s="14" t="str">
        <f t="shared" si="391"/>
        <v>Positiv</v>
      </c>
    </row>
    <row r="2809" spans="1:39" ht="17.25" customHeight="1" x14ac:dyDescent="0.35">
      <c r="A2809" s="17">
        <v>14573466</v>
      </c>
      <c r="B2809" s="2" t="s">
        <v>1989</v>
      </c>
      <c r="C2809" s="1">
        <v>2025001</v>
      </c>
      <c r="D2809" s="1">
        <v>2000746</v>
      </c>
      <c r="E2809" s="2" t="s">
        <v>34</v>
      </c>
      <c r="F2809" s="2" t="s">
        <v>53</v>
      </c>
      <c r="G2809" s="2" t="s">
        <v>25</v>
      </c>
      <c r="H2809" s="2" t="s">
        <v>729</v>
      </c>
      <c r="I2809" s="2" t="s">
        <v>730</v>
      </c>
      <c r="J2809" s="2" t="s">
        <v>103</v>
      </c>
      <c r="K2809" s="2" t="s">
        <v>28</v>
      </c>
      <c r="L2809" s="2" t="s">
        <v>444</v>
      </c>
      <c r="M2809" s="2" t="s">
        <v>445</v>
      </c>
      <c r="N2809" s="2" t="s">
        <v>347</v>
      </c>
      <c r="O2809" s="3">
        <v>1</v>
      </c>
      <c r="P2809" s="3">
        <v>759.58330000000001</v>
      </c>
      <c r="Q2809" s="3">
        <v>789</v>
      </c>
      <c r="R2809" s="3">
        <v>789</v>
      </c>
      <c r="S2809" s="3">
        <v>29.416699999999999</v>
      </c>
      <c r="T2809" s="3">
        <v>29.42</v>
      </c>
      <c r="U2809" s="3">
        <v>3.72</v>
      </c>
      <c r="V2809" s="2" t="s">
        <v>697</v>
      </c>
      <c r="W2809" s="2" t="s">
        <v>698</v>
      </c>
      <c r="X2809" s="2" t="s">
        <v>699</v>
      </c>
      <c r="Y2809" s="19" t="str">
        <f>VLOOKUP(G2809,'Verweis Kd-Gruppe'!$A$2:$B$8,2,FALSE)</f>
        <v>FHK</v>
      </c>
      <c r="Z2809" s="19" t="str">
        <f>VLOOKUP(J2809,'Verweis Art-Gruppe'!$A$2:$B$15,2,FALSE)</f>
        <v>Geräte</v>
      </c>
      <c r="AA2809" s="19" t="str">
        <f>VLOOKUP(W2809,'Verweis Vertreter'!$A$2:$B$24,2,FALSE)</f>
        <v>Zentrale</v>
      </c>
      <c r="AB2809" s="12">
        <f t="shared" si="387"/>
        <v>1</v>
      </c>
      <c r="AC2809" s="12">
        <f t="shared" si="392"/>
        <v>759.58330000000001</v>
      </c>
      <c r="AD2809" s="12">
        <f t="shared" si="393"/>
        <v>789</v>
      </c>
      <c r="AE2809" s="12">
        <f t="shared" si="388"/>
        <v>789</v>
      </c>
      <c r="AF2809" s="12">
        <f t="shared" si="389"/>
        <v>29.416699999999999</v>
      </c>
      <c r="AG2809" s="12">
        <f t="shared" si="390"/>
        <v>29.42</v>
      </c>
      <c r="AH2809" s="9">
        <f t="shared" si="394"/>
        <v>3.7287705956907481E-2</v>
      </c>
      <c r="AI2809" s="14">
        <f>VLOOKUP(E2809,'Verweis Faktor'!$A:$B,2,FALSE)</f>
        <v>1</v>
      </c>
      <c r="AJ2809" s="14"/>
      <c r="AK2809" s="14" t="str">
        <f>IF(AL2809="Ja","Versandkosten",VLOOKUP(E2809,'Verweis Belegart'!$A$2:$B$9,2,FALSE))</f>
        <v>Hardware</v>
      </c>
      <c r="AL2809" s="14" t="str">
        <f t="shared" si="395"/>
        <v>Nein</v>
      </c>
      <c r="AM2809" s="14" t="str">
        <f t="shared" si="391"/>
        <v>Positiv</v>
      </c>
    </row>
    <row r="2810" spans="1:39" ht="17.25" customHeight="1" x14ac:dyDescent="0.35">
      <c r="A2810" s="17">
        <v>14573463</v>
      </c>
      <c r="B2810" s="2" t="s">
        <v>1989</v>
      </c>
      <c r="C2810" s="1">
        <v>2025001</v>
      </c>
      <c r="D2810" s="1">
        <v>2000747</v>
      </c>
      <c r="E2810" s="2" t="s">
        <v>34</v>
      </c>
      <c r="F2810" s="2" t="s">
        <v>182</v>
      </c>
      <c r="G2810" s="2" t="s">
        <v>25</v>
      </c>
      <c r="H2810" s="2" t="s">
        <v>896</v>
      </c>
      <c r="I2810" s="2" t="s">
        <v>897</v>
      </c>
      <c r="J2810" s="2" t="s">
        <v>103</v>
      </c>
      <c r="K2810" s="2" t="s">
        <v>28</v>
      </c>
      <c r="L2810" s="2" t="s">
        <v>1725</v>
      </c>
      <c r="M2810" s="2" t="s">
        <v>1726</v>
      </c>
      <c r="N2810" s="2" t="s">
        <v>139</v>
      </c>
      <c r="O2810" s="3">
        <v>1</v>
      </c>
      <c r="P2810" s="3">
        <v>704</v>
      </c>
      <c r="Q2810" s="3">
        <v>725</v>
      </c>
      <c r="R2810" s="3">
        <v>725</v>
      </c>
      <c r="S2810" s="3">
        <v>21</v>
      </c>
      <c r="T2810" s="3">
        <v>21</v>
      </c>
      <c r="U2810" s="3">
        <v>2.89</v>
      </c>
      <c r="V2810" s="2" t="s">
        <v>427</v>
      </c>
      <c r="W2810" s="2" t="s">
        <v>428</v>
      </c>
      <c r="X2810" s="2" t="s">
        <v>419</v>
      </c>
      <c r="Y2810" s="19" t="str">
        <f>VLOOKUP(G2810,'Verweis Kd-Gruppe'!$A$2:$B$8,2,FALSE)</f>
        <v>FHK</v>
      </c>
      <c r="Z2810" s="19" t="str">
        <f>VLOOKUP(J2810,'Verweis Art-Gruppe'!$A$2:$B$15,2,FALSE)</f>
        <v>Geräte</v>
      </c>
      <c r="AA2810" s="19" t="str">
        <f>VLOOKUP(W2810,'Verweis Vertreter'!$A$2:$B$24,2,FALSE)</f>
        <v>Zentrale</v>
      </c>
      <c r="AB2810" s="12">
        <f t="shared" si="387"/>
        <v>1</v>
      </c>
      <c r="AC2810" s="12">
        <f t="shared" si="392"/>
        <v>704</v>
      </c>
      <c r="AD2810" s="12">
        <f t="shared" si="393"/>
        <v>725</v>
      </c>
      <c r="AE2810" s="12">
        <f t="shared" si="388"/>
        <v>725</v>
      </c>
      <c r="AF2810" s="12">
        <f t="shared" si="389"/>
        <v>21</v>
      </c>
      <c r="AG2810" s="12">
        <f t="shared" si="390"/>
        <v>21</v>
      </c>
      <c r="AH2810" s="9">
        <f t="shared" si="394"/>
        <v>2.8965517241379312E-2</v>
      </c>
      <c r="AI2810" s="14">
        <f>VLOOKUP(E2810,'Verweis Faktor'!$A:$B,2,FALSE)</f>
        <v>1</v>
      </c>
      <c r="AJ2810" s="14"/>
      <c r="AK2810" s="14" t="str">
        <f>IF(AL2810="Ja","Versandkosten",VLOOKUP(E2810,'Verweis Belegart'!$A$2:$B$9,2,FALSE))</f>
        <v>Hardware</v>
      </c>
      <c r="AL2810" s="14" t="str">
        <f t="shared" si="395"/>
        <v>Nein</v>
      </c>
      <c r="AM2810" s="14" t="str">
        <f t="shared" si="391"/>
        <v>Positiv</v>
      </c>
    </row>
    <row r="2811" spans="1:39" ht="17.25" customHeight="1" x14ac:dyDescent="0.35">
      <c r="A2811" s="17">
        <v>14573468</v>
      </c>
      <c r="B2811" s="2" t="s">
        <v>1989</v>
      </c>
      <c r="C2811" s="1">
        <v>2025001</v>
      </c>
      <c r="D2811" s="1">
        <v>2000748</v>
      </c>
      <c r="E2811" s="2" t="s">
        <v>34</v>
      </c>
      <c r="F2811" s="2" t="s">
        <v>53</v>
      </c>
      <c r="G2811" s="2" t="s">
        <v>66</v>
      </c>
      <c r="H2811" s="2" t="s">
        <v>2008</v>
      </c>
      <c r="I2811" s="2" t="s">
        <v>2009</v>
      </c>
      <c r="J2811" s="2" t="s">
        <v>103</v>
      </c>
      <c r="K2811" s="2" t="s">
        <v>28</v>
      </c>
      <c r="L2811" s="2" t="s">
        <v>269</v>
      </c>
      <c r="M2811" s="2" t="s">
        <v>270</v>
      </c>
      <c r="N2811" s="2" t="s">
        <v>271</v>
      </c>
      <c r="O2811" s="3">
        <v>1</v>
      </c>
      <c r="P2811" s="3">
        <v>417.46170000000001</v>
      </c>
      <c r="Q2811" s="3">
        <v>428</v>
      </c>
      <c r="R2811" s="3">
        <v>428</v>
      </c>
      <c r="S2811" s="3">
        <v>10.5383</v>
      </c>
      <c r="T2811" s="3">
        <v>10.54</v>
      </c>
      <c r="U2811" s="3">
        <v>2.46</v>
      </c>
      <c r="V2811" s="2" t="s">
        <v>42</v>
      </c>
      <c r="W2811" s="2" t="s">
        <v>43</v>
      </c>
      <c r="X2811" s="2" t="s">
        <v>125</v>
      </c>
      <c r="Y2811" s="19" t="str">
        <f>VLOOKUP(G2811,'Verweis Kd-Gruppe'!$A$2:$B$8,2,FALSE)</f>
        <v>EXP</v>
      </c>
      <c r="Z2811" s="19" t="str">
        <f>VLOOKUP(J2811,'Verweis Art-Gruppe'!$A$2:$B$15,2,FALSE)</f>
        <v>Geräte</v>
      </c>
      <c r="AA2811" s="19" t="str">
        <f>VLOOKUP(W2811,'Verweis Vertreter'!$A$2:$B$24,2,FALSE)</f>
        <v>Sebastian Faber</v>
      </c>
      <c r="AB2811" s="12">
        <f t="shared" si="387"/>
        <v>1</v>
      </c>
      <c r="AC2811" s="12">
        <f t="shared" si="392"/>
        <v>417.46170000000001</v>
      </c>
      <c r="AD2811" s="12">
        <f t="shared" si="393"/>
        <v>428</v>
      </c>
      <c r="AE2811" s="12">
        <f t="shared" si="388"/>
        <v>428</v>
      </c>
      <c r="AF2811" s="12">
        <f t="shared" si="389"/>
        <v>10.5383</v>
      </c>
      <c r="AG2811" s="12">
        <f t="shared" si="390"/>
        <v>10.54</v>
      </c>
      <c r="AH2811" s="9">
        <f t="shared" si="394"/>
        <v>2.4626168224299062E-2</v>
      </c>
      <c r="AI2811" s="14">
        <f>VLOOKUP(E2811,'Verweis Faktor'!$A:$B,2,FALSE)</f>
        <v>1</v>
      </c>
      <c r="AJ2811" s="14"/>
      <c r="AK2811" s="14" t="str">
        <f>IF(AL2811="Ja","Versandkosten",VLOOKUP(E2811,'Verweis Belegart'!$A$2:$B$9,2,FALSE))</f>
        <v>Hardware</v>
      </c>
      <c r="AL2811" s="14" t="str">
        <f t="shared" si="395"/>
        <v>Nein</v>
      </c>
      <c r="AM2811" s="14" t="str">
        <f t="shared" si="391"/>
        <v>Positiv</v>
      </c>
    </row>
    <row r="2812" spans="1:39" ht="17.25" customHeight="1" x14ac:dyDescent="0.35">
      <c r="A2812" s="17">
        <v>14573468</v>
      </c>
      <c r="B2812" s="2" t="s">
        <v>1989</v>
      </c>
      <c r="C2812" s="1">
        <v>2025001</v>
      </c>
      <c r="D2812" s="1">
        <v>2000748</v>
      </c>
      <c r="E2812" s="2" t="s">
        <v>34</v>
      </c>
      <c r="F2812" s="2" t="s">
        <v>53</v>
      </c>
      <c r="G2812" s="2" t="s">
        <v>66</v>
      </c>
      <c r="H2812" s="2" t="s">
        <v>2008</v>
      </c>
      <c r="I2812" s="2" t="s">
        <v>2009</v>
      </c>
      <c r="J2812" s="2" t="s">
        <v>103</v>
      </c>
      <c r="K2812" s="2" t="s">
        <v>45</v>
      </c>
      <c r="L2812" s="2" t="s">
        <v>272</v>
      </c>
      <c r="M2812" s="2" t="s">
        <v>273</v>
      </c>
      <c r="N2812" s="2" t="s">
        <v>274</v>
      </c>
      <c r="O2812" s="3">
        <v>1</v>
      </c>
      <c r="P2812" s="3">
        <v>1065.5192</v>
      </c>
      <c r="Q2812" s="3">
        <v>1109</v>
      </c>
      <c r="R2812" s="3">
        <v>1109</v>
      </c>
      <c r="S2812" s="3">
        <v>43.480800000000002</v>
      </c>
      <c r="T2812" s="3">
        <v>43.48</v>
      </c>
      <c r="U2812" s="3">
        <v>3.92</v>
      </c>
      <c r="V2812" s="2" t="s">
        <v>42</v>
      </c>
      <c r="W2812" s="2" t="s">
        <v>43</v>
      </c>
      <c r="X2812" s="2" t="s">
        <v>125</v>
      </c>
      <c r="Y2812" s="19" t="str">
        <f>VLOOKUP(G2812,'Verweis Kd-Gruppe'!$A$2:$B$8,2,FALSE)</f>
        <v>EXP</v>
      </c>
      <c r="Z2812" s="19" t="str">
        <f>VLOOKUP(J2812,'Verweis Art-Gruppe'!$A$2:$B$15,2,FALSE)</f>
        <v>Geräte</v>
      </c>
      <c r="AA2812" s="19" t="str">
        <f>VLOOKUP(W2812,'Verweis Vertreter'!$A$2:$B$24,2,FALSE)</f>
        <v>Sebastian Faber</v>
      </c>
      <c r="AB2812" s="12">
        <f t="shared" si="387"/>
        <v>1</v>
      </c>
      <c r="AC2812" s="12">
        <f t="shared" si="392"/>
        <v>1065.5192</v>
      </c>
      <c r="AD2812" s="12">
        <f t="shared" si="393"/>
        <v>1109</v>
      </c>
      <c r="AE2812" s="12">
        <f t="shared" si="388"/>
        <v>1109</v>
      </c>
      <c r="AF2812" s="12">
        <f t="shared" si="389"/>
        <v>43.480800000000002</v>
      </c>
      <c r="AG2812" s="12">
        <f t="shared" si="390"/>
        <v>43.48</v>
      </c>
      <c r="AH2812" s="9">
        <f t="shared" si="394"/>
        <v>3.9206492335437326E-2</v>
      </c>
      <c r="AI2812" s="14">
        <f>VLOOKUP(E2812,'Verweis Faktor'!$A:$B,2,FALSE)</f>
        <v>1</v>
      </c>
      <c r="AJ2812" s="14"/>
      <c r="AK2812" s="14" t="str">
        <f>IF(AL2812="Ja","Versandkosten",VLOOKUP(E2812,'Verweis Belegart'!$A$2:$B$9,2,FALSE))</f>
        <v>Hardware</v>
      </c>
      <c r="AL2812" s="14" t="str">
        <f t="shared" si="395"/>
        <v>Nein</v>
      </c>
      <c r="AM2812" s="14" t="str">
        <f t="shared" si="391"/>
        <v>Positiv</v>
      </c>
    </row>
    <row r="2813" spans="1:39" ht="17.25" customHeight="1" x14ac:dyDescent="0.35">
      <c r="A2813" s="17">
        <v>14573468</v>
      </c>
      <c r="B2813" s="2" t="s">
        <v>1989</v>
      </c>
      <c r="C2813" s="1">
        <v>2025001</v>
      </c>
      <c r="D2813" s="1">
        <v>2000748</v>
      </c>
      <c r="E2813" s="2" t="s">
        <v>34</v>
      </c>
      <c r="F2813" s="2" t="s">
        <v>53</v>
      </c>
      <c r="G2813" s="2" t="s">
        <v>66</v>
      </c>
      <c r="H2813" s="2" t="s">
        <v>2008</v>
      </c>
      <c r="I2813" s="2" t="s">
        <v>2009</v>
      </c>
      <c r="J2813" s="2" t="s">
        <v>103</v>
      </c>
      <c r="K2813" s="2" t="s">
        <v>49</v>
      </c>
      <c r="L2813" s="2" t="s">
        <v>279</v>
      </c>
      <c r="M2813" s="2" t="s">
        <v>280</v>
      </c>
      <c r="N2813" s="2" t="s">
        <v>271</v>
      </c>
      <c r="O2813" s="3">
        <v>1</v>
      </c>
      <c r="P2813" s="3">
        <v>411.96159999999998</v>
      </c>
      <c r="Q2813" s="3">
        <v>428</v>
      </c>
      <c r="R2813" s="3">
        <v>428</v>
      </c>
      <c r="S2813" s="3">
        <v>16.038399999999999</v>
      </c>
      <c r="T2813" s="3">
        <v>16.04</v>
      </c>
      <c r="U2813" s="3">
        <v>3.74</v>
      </c>
      <c r="V2813" s="2" t="s">
        <v>42</v>
      </c>
      <c r="W2813" s="2" t="s">
        <v>43</v>
      </c>
      <c r="X2813" s="2" t="s">
        <v>125</v>
      </c>
      <c r="Y2813" s="19" t="str">
        <f>VLOOKUP(G2813,'Verweis Kd-Gruppe'!$A$2:$B$8,2,FALSE)</f>
        <v>EXP</v>
      </c>
      <c r="Z2813" s="19" t="str">
        <f>VLOOKUP(J2813,'Verweis Art-Gruppe'!$A$2:$B$15,2,FALSE)</f>
        <v>Geräte</v>
      </c>
      <c r="AA2813" s="19" t="str">
        <f>VLOOKUP(W2813,'Verweis Vertreter'!$A$2:$B$24,2,FALSE)</f>
        <v>Sebastian Faber</v>
      </c>
      <c r="AB2813" s="12">
        <f t="shared" si="387"/>
        <v>1</v>
      </c>
      <c r="AC2813" s="12">
        <f t="shared" si="392"/>
        <v>411.96159999999998</v>
      </c>
      <c r="AD2813" s="12">
        <f t="shared" si="393"/>
        <v>428</v>
      </c>
      <c r="AE2813" s="12">
        <f t="shared" si="388"/>
        <v>428</v>
      </c>
      <c r="AF2813" s="12">
        <f t="shared" si="389"/>
        <v>16.038399999999999</v>
      </c>
      <c r="AG2813" s="12">
        <f t="shared" si="390"/>
        <v>16.04</v>
      </c>
      <c r="AH2813" s="9">
        <f t="shared" si="394"/>
        <v>3.747663551401869E-2</v>
      </c>
      <c r="AI2813" s="14">
        <f>VLOOKUP(E2813,'Verweis Faktor'!$A:$B,2,FALSE)</f>
        <v>1</v>
      </c>
      <c r="AJ2813" s="14"/>
      <c r="AK2813" s="14" t="str">
        <f>IF(AL2813="Ja","Versandkosten",VLOOKUP(E2813,'Verweis Belegart'!$A$2:$B$9,2,FALSE))</f>
        <v>Hardware</v>
      </c>
      <c r="AL2813" s="14" t="str">
        <f t="shared" si="395"/>
        <v>Nein</v>
      </c>
      <c r="AM2813" s="14" t="str">
        <f t="shared" si="391"/>
        <v>Positiv</v>
      </c>
    </row>
    <row r="2814" spans="1:39" ht="17.25" customHeight="1" x14ac:dyDescent="0.35">
      <c r="A2814" s="17">
        <v>14573468</v>
      </c>
      <c r="B2814" s="2" t="s">
        <v>1989</v>
      </c>
      <c r="C2814" s="1">
        <v>2025001</v>
      </c>
      <c r="D2814" s="1">
        <v>2000748</v>
      </c>
      <c r="E2814" s="2" t="s">
        <v>34</v>
      </c>
      <c r="F2814" s="2" t="s">
        <v>53</v>
      </c>
      <c r="G2814" s="2" t="s">
        <v>66</v>
      </c>
      <c r="H2814" s="2" t="s">
        <v>2008</v>
      </c>
      <c r="I2814" s="2" t="s">
        <v>2009</v>
      </c>
      <c r="J2814" s="2" t="s">
        <v>103</v>
      </c>
      <c r="K2814" s="2" t="s">
        <v>79</v>
      </c>
      <c r="L2814" s="2" t="s">
        <v>305</v>
      </c>
      <c r="M2814" s="2" t="s">
        <v>306</v>
      </c>
      <c r="N2814" s="2" t="s">
        <v>283</v>
      </c>
      <c r="O2814" s="3">
        <v>1</v>
      </c>
      <c r="P2814" s="3">
        <v>492.46980000000002</v>
      </c>
      <c r="Q2814" s="3">
        <v>519</v>
      </c>
      <c r="R2814" s="3">
        <v>519</v>
      </c>
      <c r="S2814" s="3">
        <v>26.530200000000001</v>
      </c>
      <c r="T2814" s="3">
        <v>26.53</v>
      </c>
      <c r="U2814" s="3">
        <v>5.1100000000000003</v>
      </c>
      <c r="V2814" s="2" t="s">
        <v>42</v>
      </c>
      <c r="W2814" s="2" t="s">
        <v>43</v>
      </c>
      <c r="X2814" s="2" t="s">
        <v>125</v>
      </c>
      <c r="Y2814" s="19" t="str">
        <f>VLOOKUP(G2814,'Verweis Kd-Gruppe'!$A$2:$B$8,2,FALSE)</f>
        <v>EXP</v>
      </c>
      <c r="Z2814" s="19" t="str">
        <f>VLOOKUP(J2814,'Verweis Art-Gruppe'!$A$2:$B$15,2,FALSE)</f>
        <v>Geräte</v>
      </c>
      <c r="AA2814" s="19" t="str">
        <f>VLOOKUP(W2814,'Verweis Vertreter'!$A$2:$B$24,2,FALSE)</f>
        <v>Sebastian Faber</v>
      </c>
      <c r="AB2814" s="12">
        <f t="shared" si="387"/>
        <v>1</v>
      </c>
      <c r="AC2814" s="12">
        <f t="shared" si="392"/>
        <v>492.46980000000002</v>
      </c>
      <c r="AD2814" s="12">
        <f t="shared" si="393"/>
        <v>519</v>
      </c>
      <c r="AE2814" s="12">
        <f t="shared" si="388"/>
        <v>519</v>
      </c>
      <c r="AF2814" s="12">
        <f t="shared" si="389"/>
        <v>26.530200000000001</v>
      </c>
      <c r="AG2814" s="12">
        <f t="shared" si="390"/>
        <v>26.53</v>
      </c>
      <c r="AH2814" s="9">
        <f t="shared" si="394"/>
        <v>5.1117533718689788E-2</v>
      </c>
      <c r="AI2814" s="14">
        <f>VLOOKUP(E2814,'Verweis Faktor'!$A:$B,2,FALSE)</f>
        <v>1</v>
      </c>
      <c r="AJ2814" s="14"/>
      <c r="AK2814" s="14" t="str">
        <f>IF(AL2814="Ja","Versandkosten",VLOOKUP(E2814,'Verweis Belegart'!$A$2:$B$9,2,FALSE))</f>
        <v>Hardware</v>
      </c>
      <c r="AL2814" s="14" t="str">
        <f t="shared" si="395"/>
        <v>Nein</v>
      </c>
      <c r="AM2814" s="14" t="str">
        <f t="shared" si="391"/>
        <v>Positiv</v>
      </c>
    </row>
    <row r="2815" spans="1:39" ht="17.25" customHeight="1" x14ac:dyDescent="0.35">
      <c r="A2815" s="17">
        <v>14571016</v>
      </c>
      <c r="B2815" s="2" t="s">
        <v>1989</v>
      </c>
      <c r="C2815" s="1">
        <v>2025001</v>
      </c>
      <c r="D2815" s="1">
        <v>2000749</v>
      </c>
      <c r="E2815" s="2" t="s">
        <v>34</v>
      </c>
      <c r="F2815" s="2" t="s">
        <v>35</v>
      </c>
      <c r="G2815" s="2" t="s">
        <v>66</v>
      </c>
      <c r="H2815" s="2" t="s">
        <v>2010</v>
      </c>
      <c r="I2815" s="2" t="s">
        <v>2011</v>
      </c>
      <c r="J2815" s="2" t="s">
        <v>304</v>
      </c>
      <c r="K2815" s="2" t="s">
        <v>28</v>
      </c>
      <c r="L2815" s="2" t="s">
        <v>1650</v>
      </c>
      <c r="M2815" s="2" t="s">
        <v>1651</v>
      </c>
      <c r="N2815" s="2" t="s">
        <v>200</v>
      </c>
      <c r="O2815" s="3">
        <v>2</v>
      </c>
      <c r="P2815" s="3">
        <v>740</v>
      </c>
      <c r="Q2815" s="3">
        <v>759</v>
      </c>
      <c r="R2815" s="3">
        <v>1518</v>
      </c>
      <c r="S2815" s="3">
        <v>19</v>
      </c>
      <c r="T2815" s="3">
        <v>38</v>
      </c>
      <c r="U2815" s="3">
        <v>2.5</v>
      </c>
      <c r="V2815" s="2" t="s">
        <v>927</v>
      </c>
      <c r="W2815" s="2" t="s">
        <v>928</v>
      </c>
      <c r="X2815" s="2" t="s">
        <v>197</v>
      </c>
      <c r="Y2815" s="19" t="str">
        <f>VLOOKUP(G2815,'Verweis Kd-Gruppe'!$A$2:$B$8,2,FALSE)</f>
        <v>EXP</v>
      </c>
      <c r="Z2815" s="19" t="str">
        <f>VLOOKUP(J2815,'Verweis Art-Gruppe'!$A$2:$B$15,2,FALSE)</f>
        <v>Zubehör</v>
      </c>
      <c r="AA2815" s="19" t="str">
        <f>VLOOKUP(W2815,'Verweis Vertreter'!$A$2:$B$24,2,FALSE)</f>
        <v>Ximena Morales</v>
      </c>
      <c r="AB2815" s="12">
        <f t="shared" si="387"/>
        <v>2</v>
      </c>
      <c r="AC2815" s="12">
        <f t="shared" si="392"/>
        <v>740</v>
      </c>
      <c r="AD2815" s="12">
        <f t="shared" si="393"/>
        <v>759</v>
      </c>
      <c r="AE2815" s="12">
        <f t="shared" si="388"/>
        <v>1518</v>
      </c>
      <c r="AF2815" s="12">
        <f t="shared" si="389"/>
        <v>19</v>
      </c>
      <c r="AG2815" s="12">
        <f t="shared" si="390"/>
        <v>38</v>
      </c>
      <c r="AH2815" s="9">
        <f t="shared" si="394"/>
        <v>2.5032938076416336E-2</v>
      </c>
      <c r="AI2815" s="14">
        <f>VLOOKUP(E2815,'Verweis Faktor'!$A:$B,2,FALSE)</f>
        <v>1</v>
      </c>
      <c r="AJ2815" s="14"/>
      <c r="AK2815" s="14" t="str">
        <f>IF(AL2815="Ja","Versandkosten",VLOOKUP(E2815,'Verweis Belegart'!$A$2:$B$9,2,FALSE))</f>
        <v>Hardware</v>
      </c>
      <c r="AL2815" s="14" t="str">
        <f t="shared" si="395"/>
        <v>Nein</v>
      </c>
      <c r="AM2815" s="14" t="str">
        <f t="shared" si="391"/>
        <v>Positiv</v>
      </c>
    </row>
    <row r="2816" spans="1:39" ht="17.25" customHeight="1" x14ac:dyDescent="0.35">
      <c r="A2816" s="17">
        <v>14571016</v>
      </c>
      <c r="B2816" s="2" t="s">
        <v>1989</v>
      </c>
      <c r="C2816" s="1">
        <v>2025001</v>
      </c>
      <c r="D2816" s="1">
        <v>2000749</v>
      </c>
      <c r="E2816" s="2" t="s">
        <v>34</v>
      </c>
      <c r="F2816" s="2" t="s">
        <v>35</v>
      </c>
      <c r="G2816" s="2" t="s">
        <v>66</v>
      </c>
      <c r="H2816" s="2" t="s">
        <v>2010</v>
      </c>
      <c r="I2816" s="2" t="s">
        <v>2011</v>
      </c>
      <c r="J2816" s="2" t="s">
        <v>304</v>
      </c>
      <c r="K2816" s="2" t="s">
        <v>45</v>
      </c>
      <c r="L2816" s="2" t="s">
        <v>198</v>
      </c>
      <c r="M2816" s="2" t="s">
        <v>199</v>
      </c>
      <c r="N2816" s="2" t="s">
        <v>200</v>
      </c>
      <c r="O2816" s="3">
        <v>1</v>
      </c>
      <c r="P2816" s="3">
        <v>590</v>
      </c>
      <c r="Q2816" s="3">
        <v>596</v>
      </c>
      <c r="R2816" s="3">
        <v>596</v>
      </c>
      <c r="S2816" s="3">
        <v>6</v>
      </c>
      <c r="T2816" s="3">
        <v>6</v>
      </c>
      <c r="U2816" s="3">
        <v>1</v>
      </c>
      <c r="V2816" s="2" t="s">
        <v>927</v>
      </c>
      <c r="W2816" s="2" t="s">
        <v>928</v>
      </c>
      <c r="X2816" s="2" t="s">
        <v>197</v>
      </c>
      <c r="Y2816" s="19" t="str">
        <f>VLOOKUP(G2816,'Verweis Kd-Gruppe'!$A$2:$B$8,2,FALSE)</f>
        <v>EXP</v>
      </c>
      <c r="Z2816" s="19" t="str">
        <f>VLOOKUP(J2816,'Verweis Art-Gruppe'!$A$2:$B$15,2,FALSE)</f>
        <v>Zubehör</v>
      </c>
      <c r="AA2816" s="19" t="str">
        <f>VLOOKUP(W2816,'Verweis Vertreter'!$A$2:$B$24,2,FALSE)</f>
        <v>Ximena Morales</v>
      </c>
      <c r="AB2816" s="12">
        <f t="shared" si="387"/>
        <v>1</v>
      </c>
      <c r="AC2816" s="12">
        <f t="shared" si="392"/>
        <v>590</v>
      </c>
      <c r="AD2816" s="12">
        <f t="shared" si="393"/>
        <v>596</v>
      </c>
      <c r="AE2816" s="12">
        <f t="shared" si="388"/>
        <v>596</v>
      </c>
      <c r="AF2816" s="12">
        <f t="shared" si="389"/>
        <v>6</v>
      </c>
      <c r="AG2816" s="12">
        <f t="shared" si="390"/>
        <v>6</v>
      </c>
      <c r="AH2816" s="9">
        <f t="shared" si="394"/>
        <v>1.0067114093959731E-2</v>
      </c>
      <c r="AI2816" s="14">
        <f>VLOOKUP(E2816,'Verweis Faktor'!$A:$B,2,FALSE)</f>
        <v>1</v>
      </c>
      <c r="AJ2816" s="14"/>
      <c r="AK2816" s="14" t="str">
        <f>IF(AL2816="Ja","Versandkosten",VLOOKUP(E2816,'Verweis Belegart'!$A$2:$B$9,2,FALSE))</f>
        <v>Hardware</v>
      </c>
      <c r="AL2816" s="14" t="str">
        <f t="shared" si="395"/>
        <v>Nein</v>
      </c>
      <c r="AM2816" s="14" t="str">
        <f t="shared" si="391"/>
        <v>Positiv</v>
      </c>
    </row>
    <row r="2817" spans="1:39" ht="17.25" customHeight="1" x14ac:dyDescent="0.35">
      <c r="A2817" s="17">
        <v>14571016</v>
      </c>
      <c r="B2817" s="2" t="s">
        <v>1989</v>
      </c>
      <c r="C2817" s="1">
        <v>2025001</v>
      </c>
      <c r="D2817" s="1">
        <v>2000749</v>
      </c>
      <c r="E2817" s="2" t="s">
        <v>34</v>
      </c>
      <c r="F2817" s="2" t="s">
        <v>35</v>
      </c>
      <c r="G2817" s="2" t="s">
        <v>66</v>
      </c>
      <c r="H2817" s="2" t="s">
        <v>2010</v>
      </c>
      <c r="I2817" s="2" t="s">
        <v>2011</v>
      </c>
      <c r="J2817" s="2" t="s">
        <v>304</v>
      </c>
      <c r="K2817" s="2" t="s">
        <v>49</v>
      </c>
      <c r="L2817" s="2" t="s">
        <v>1974</v>
      </c>
      <c r="M2817" s="2" t="s">
        <v>1975</v>
      </c>
      <c r="N2817" s="2" t="s">
        <v>1956</v>
      </c>
      <c r="O2817" s="3">
        <v>5</v>
      </c>
      <c r="P2817" s="3">
        <v>87.799099999999996</v>
      </c>
      <c r="Q2817" s="3">
        <v>102</v>
      </c>
      <c r="R2817" s="3">
        <v>510</v>
      </c>
      <c r="S2817" s="3">
        <v>14.200900000000001</v>
      </c>
      <c r="T2817" s="3">
        <v>71</v>
      </c>
      <c r="U2817" s="3">
        <v>13.92</v>
      </c>
      <c r="V2817" s="2" t="s">
        <v>927</v>
      </c>
      <c r="W2817" s="2" t="s">
        <v>928</v>
      </c>
      <c r="X2817" s="2" t="s">
        <v>197</v>
      </c>
      <c r="Y2817" s="19" t="str">
        <f>VLOOKUP(G2817,'Verweis Kd-Gruppe'!$A$2:$B$8,2,FALSE)</f>
        <v>EXP</v>
      </c>
      <c r="Z2817" s="19" t="str">
        <f>VLOOKUP(J2817,'Verweis Art-Gruppe'!$A$2:$B$15,2,FALSE)</f>
        <v>Zubehör</v>
      </c>
      <c r="AA2817" s="19" t="str">
        <f>VLOOKUP(W2817,'Verweis Vertreter'!$A$2:$B$24,2,FALSE)</f>
        <v>Ximena Morales</v>
      </c>
      <c r="AB2817" s="12">
        <f t="shared" si="387"/>
        <v>5</v>
      </c>
      <c r="AC2817" s="12">
        <f t="shared" si="392"/>
        <v>87.799099999999996</v>
      </c>
      <c r="AD2817" s="12">
        <f t="shared" si="393"/>
        <v>102</v>
      </c>
      <c r="AE2817" s="12">
        <f t="shared" si="388"/>
        <v>510</v>
      </c>
      <c r="AF2817" s="12">
        <f t="shared" si="389"/>
        <v>14.200900000000001</v>
      </c>
      <c r="AG2817" s="12">
        <f t="shared" si="390"/>
        <v>71</v>
      </c>
      <c r="AH2817" s="9">
        <f t="shared" si="394"/>
        <v>0.13921568627450981</v>
      </c>
      <c r="AI2817" s="14">
        <f>VLOOKUP(E2817,'Verweis Faktor'!$A:$B,2,FALSE)</f>
        <v>1</v>
      </c>
      <c r="AJ2817" s="14"/>
      <c r="AK2817" s="14" t="str">
        <f>IF(AL2817="Ja","Versandkosten",VLOOKUP(E2817,'Verweis Belegart'!$A$2:$B$9,2,FALSE))</f>
        <v>Hardware</v>
      </c>
      <c r="AL2817" s="14" t="str">
        <f t="shared" si="395"/>
        <v>Nein</v>
      </c>
      <c r="AM2817" s="14" t="str">
        <f t="shared" si="391"/>
        <v>Positiv</v>
      </c>
    </row>
    <row r="2818" spans="1:39" ht="17.25" customHeight="1" x14ac:dyDescent="0.35">
      <c r="A2818" s="17">
        <v>14571016</v>
      </c>
      <c r="B2818" s="2" t="s">
        <v>1989</v>
      </c>
      <c r="C2818" s="1">
        <v>2025001</v>
      </c>
      <c r="D2818" s="1">
        <v>2000749</v>
      </c>
      <c r="E2818" s="2" t="s">
        <v>34</v>
      </c>
      <c r="F2818" s="2" t="s">
        <v>35</v>
      </c>
      <c r="G2818" s="2" t="s">
        <v>66</v>
      </c>
      <c r="H2818" s="2" t="s">
        <v>2010</v>
      </c>
      <c r="I2818" s="2" t="s">
        <v>2011</v>
      </c>
      <c r="J2818" s="2" t="s">
        <v>304</v>
      </c>
      <c r="K2818" s="2" t="s">
        <v>79</v>
      </c>
      <c r="L2818" s="2" t="s">
        <v>559</v>
      </c>
      <c r="M2818" s="2" t="s">
        <v>560</v>
      </c>
      <c r="N2818" s="2" t="s">
        <v>561</v>
      </c>
      <c r="O2818" s="3">
        <v>3</v>
      </c>
      <c r="P2818" s="3">
        <v>70.083299999999994</v>
      </c>
      <c r="Q2818" s="3">
        <v>79</v>
      </c>
      <c r="R2818" s="3">
        <v>237</v>
      </c>
      <c r="S2818" s="3">
        <v>8.9167000000000005</v>
      </c>
      <c r="T2818" s="3">
        <v>26.75</v>
      </c>
      <c r="U2818" s="3">
        <v>11.28</v>
      </c>
      <c r="V2818" s="2" t="s">
        <v>927</v>
      </c>
      <c r="W2818" s="2" t="s">
        <v>928</v>
      </c>
      <c r="X2818" s="2" t="s">
        <v>197</v>
      </c>
      <c r="Y2818" s="19" t="str">
        <f>VLOOKUP(G2818,'Verweis Kd-Gruppe'!$A$2:$B$8,2,FALSE)</f>
        <v>EXP</v>
      </c>
      <c r="Z2818" s="19" t="str">
        <f>VLOOKUP(J2818,'Verweis Art-Gruppe'!$A$2:$B$15,2,FALSE)</f>
        <v>Zubehör</v>
      </c>
      <c r="AA2818" s="19" t="str">
        <f>VLOOKUP(W2818,'Verweis Vertreter'!$A$2:$B$24,2,FALSE)</f>
        <v>Ximena Morales</v>
      </c>
      <c r="AB2818" s="12">
        <f t="shared" si="387"/>
        <v>3</v>
      </c>
      <c r="AC2818" s="12">
        <f t="shared" si="392"/>
        <v>70.083299999999994</v>
      </c>
      <c r="AD2818" s="12">
        <f t="shared" si="393"/>
        <v>79</v>
      </c>
      <c r="AE2818" s="12">
        <f t="shared" si="388"/>
        <v>237</v>
      </c>
      <c r="AF2818" s="12">
        <f t="shared" si="389"/>
        <v>8.9167000000000005</v>
      </c>
      <c r="AG2818" s="12">
        <f t="shared" si="390"/>
        <v>26.75</v>
      </c>
      <c r="AH2818" s="9">
        <f t="shared" si="394"/>
        <v>0.11286919831223628</v>
      </c>
      <c r="AI2818" s="14">
        <f>VLOOKUP(E2818,'Verweis Faktor'!$A:$B,2,FALSE)</f>
        <v>1</v>
      </c>
      <c r="AJ2818" s="14"/>
      <c r="AK2818" s="14" t="str">
        <f>IF(AL2818="Ja","Versandkosten",VLOOKUP(E2818,'Verweis Belegart'!$A$2:$B$9,2,FALSE))</f>
        <v>Hardware</v>
      </c>
      <c r="AL2818" s="14" t="str">
        <f t="shared" si="395"/>
        <v>Nein</v>
      </c>
      <c r="AM2818" s="14" t="str">
        <f t="shared" si="391"/>
        <v>Positiv</v>
      </c>
    </row>
    <row r="2819" spans="1:39" ht="17.25" customHeight="1" x14ac:dyDescent="0.35">
      <c r="A2819" s="17">
        <v>14571016</v>
      </c>
      <c r="B2819" s="2" t="s">
        <v>1989</v>
      </c>
      <c r="C2819" s="1">
        <v>2025001</v>
      </c>
      <c r="D2819" s="1">
        <v>2000749</v>
      </c>
      <c r="E2819" s="2" t="s">
        <v>34</v>
      </c>
      <c r="F2819" s="2" t="s">
        <v>35</v>
      </c>
      <c r="G2819" s="2" t="s">
        <v>66</v>
      </c>
      <c r="H2819" s="2" t="s">
        <v>2010</v>
      </c>
      <c r="I2819" s="2" t="s">
        <v>2011</v>
      </c>
      <c r="J2819" s="2" t="s">
        <v>304</v>
      </c>
      <c r="K2819" s="2" t="s">
        <v>83</v>
      </c>
      <c r="L2819" s="2" t="s">
        <v>752</v>
      </c>
      <c r="M2819" s="2" t="s">
        <v>753</v>
      </c>
      <c r="N2819" s="2" t="s">
        <v>200</v>
      </c>
      <c r="O2819" s="3">
        <v>14</v>
      </c>
      <c r="P2819" s="3">
        <v>660</v>
      </c>
      <c r="Q2819" s="3">
        <v>679</v>
      </c>
      <c r="R2819" s="3">
        <v>9506</v>
      </c>
      <c r="S2819" s="3">
        <v>19</v>
      </c>
      <c r="T2819" s="3">
        <v>266</v>
      </c>
      <c r="U2819" s="3">
        <v>2.79</v>
      </c>
      <c r="V2819" s="2" t="s">
        <v>927</v>
      </c>
      <c r="W2819" s="2" t="s">
        <v>928</v>
      </c>
      <c r="X2819" s="2" t="s">
        <v>197</v>
      </c>
      <c r="Y2819" s="19" t="str">
        <f>VLOOKUP(G2819,'Verweis Kd-Gruppe'!$A$2:$B$8,2,FALSE)</f>
        <v>EXP</v>
      </c>
      <c r="Z2819" s="19" t="str">
        <f>VLOOKUP(J2819,'Verweis Art-Gruppe'!$A$2:$B$15,2,FALSE)</f>
        <v>Zubehör</v>
      </c>
      <c r="AA2819" s="19" t="str">
        <f>VLOOKUP(W2819,'Verweis Vertreter'!$A$2:$B$24,2,FALSE)</f>
        <v>Ximena Morales</v>
      </c>
      <c r="AB2819" s="12">
        <f t="shared" ref="AB2819:AB2882" si="396">$AI2819*O2819</f>
        <v>14</v>
      </c>
      <c r="AC2819" s="12">
        <f t="shared" si="392"/>
        <v>660</v>
      </c>
      <c r="AD2819" s="12">
        <f t="shared" si="393"/>
        <v>679</v>
      </c>
      <c r="AE2819" s="12">
        <f t="shared" ref="AE2819:AE2882" si="397">$AI2819*R2819</f>
        <v>9506</v>
      </c>
      <c r="AF2819" s="12">
        <f t="shared" ref="AF2819:AF2882" si="398">$AI2819*S2819</f>
        <v>19</v>
      </c>
      <c r="AG2819" s="12">
        <f t="shared" ref="AG2819:AG2882" si="399">$AI2819*T2819</f>
        <v>266</v>
      </c>
      <c r="AH2819" s="9">
        <f t="shared" si="394"/>
        <v>2.7982326951399118E-2</v>
      </c>
      <c r="AI2819" s="14">
        <f>VLOOKUP(E2819,'Verweis Faktor'!$A:$B,2,FALSE)</f>
        <v>1</v>
      </c>
      <c r="AJ2819" s="14"/>
      <c r="AK2819" s="14" t="str">
        <f>IF(AL2819="Ja","Versandkosten",VLOOKUP(E2819,'Verweis Belegart'!$A$2:$B$9,2,FALSE))</f>
        <v>Hardware</v>
      </c>
      <c r="AL2819" s="14" t="str">
        <f t="shared" si="395"/>
        <v>Nein</v>
      </c>
      <c r="AM2819" s="14" t="str">
        <f t="shared" ref="AM2819:AM2882" si="400">IF(AG2819&lt;0,"Negativ","Positiv")</f>
        <v>Positiv</v>
      </c>
    </row>
    <row r="2820" spans="1:39" ht="17.25" customHeight="1" x14ac:dyDescent="0.35">
      <c r="A2820" s="17">
        <v>14571016</v>
      </c>
      <c r="B2820" s="2" t="s">
        <v>1989</v>
      </c>
      <c r="C2820" s="1">
        <v>2025001</v>
      </c>
      <c r="D2820" s="1">
        <v>2000749</v>
      </c>
      <c r="E2820" s="2" t="s">
        <v>34</v>
      </c>
      <c r="F2820" s="2" t="s">
        <v>35</v>
      </c>
      <c r="G2820" s="2" t="s">
        <v>66</v>
      </c>
      <c r="H2820" s="2" t="s">
        <v>2010</v>
      </c>
      <c r="I2820" s="2" t="s">
        <v>2011</v>
      </c>
      <c r="J2820" s="2" t="s">
        <v>304</v>
      </c>
      <c r="K2820" s="2" t="s">
        <v>87</v>
      </c>
      <c r="L2820" s="2" t="s">
        <v>2012</v>
      </c>
      <c r="M2820" s="2" t="s">
        <v>2013</v>
      </c>
      <c r="N2820" s="2" t="s">
        <v>200</v>
      </c>
      <c r="O2820" s="3">
        <v>2</v>
      </c>
      <c r="P2820" s="3">
        <v>367</v>
      </c>
      <c r="Q2820" s="3">
        <v>380</v>
      </c>
      <c r="R2820" s="3">
        <v>760</v>
      </c>
      <c r="S2820" s="3">
        <v>13</v>
      </c>
      <c r="T2820" s="3">
        <v>26</v>
      </c>
      <c r="U2820" s="3">
        <v>3.42</v>
      </c>
      <c r="V2820" s="2" t="s">
        <v>927</v>
      </c>
      <c r="W2820" s="2" t="s">
        <v>928</v>
      </c>
      <c r="X2820" s="2" t="s">
        <v>197</v>
      </c>
      <c r="Y2820" s="19" t="str">
        <f>VLOOKUP(G2820,'Verweis Kd-Gruppe'!$A$2:$B$8,2,FALSE)</f>
        <v>EXP</v>
      </c>
      <c r="Z2820" s="19" t="str">
        <f>VLOOKUP(J2820,'Verweis Art-Gruppe'!$A$2:$B$15,2,FALSE)</f>
        <v>Zubehör</v>
      </c>
      <c r="AA2820" s="19" t="str">
        <f>VLOOKUP(W2820,'Verweis Vertreter'!$A$2:$B$24,2,FALSE)</f>
        <v>Ximena Morales</v>
      </c>
      <c r="AB2820" s="12">
        <f t="shared" si="396"/>
        <v>2</v>
      </c>
      <c r="AC2820" s="12">
        <f t="shared" ref="AC2820:AC2883" si="401">P2820</f>
        <v>367</v>
      </c>
      <c r="AD2820" s="12">
        <f t="shared" ref="AD2820:AD2883" si="402">Q2820</f>
        <v>380</v>
      </c>
      <c r="AE2820" s="12">
        <f t="shared" si="397"/>
        <v>760</v>
      </c>
      <c r="AF2820" s="12">
        <f t="shared" si="398"/>
        <v>13</v>
      </c>
      <c r="AG2820" s="12">
        <f t="shared" si="399"/>
        <v>26</v>
      </c>
      <c r="AH2820" s="9">
        <f t="shared" ref="AH2820:AH2883" si="403">IF(AF2820=0,0,AG2820/AE2820*AI2820)</f>
        <v>3.4210526315789476E-2</v>
      </c>
      <c r="AI2820" s="14">
        <f>VLOOKUP(E2820,'Verweis Faktor'!$A:$B,2,FALSE)</f>
        <v>1</v>
      </c>
      <c r="AJ2820" s="14"/>
      <c r="AK2820" s="14" t="str">
        <f>IF(AL2820="Ja","Versandkosten",VLOOKUP(E2820,'Verweis Belegart'!$A$2:$B$9,2,FALSE))</f>
        <v>Hardware</v>
      </c>
      <c r="AL2820" s="14" t="str">
        <f t="shared" ref="AL2820:AL2883" si="404">IF(ISNUMBER(FIND("Versandkosten",M2820)),"Ja","Nein")</f>
        <v>Nein</v>
      </c>
      <c r="AM2820" s="14" t="str">
        <f t="shared" si="400"/>
        <v>Positiv</v>
      </c>
    </row>
    <row r="2821" spans="1:39" ht="17.25" customHeight="1" x14ac:dyDescent="0.35">
      <c r="A2821" s="17">
        <v>14571016</v>
      </c>
      <c r="B2821" s="2" t="s">
        <v>1989</v>
      </c>
      <c r="C2821" s="1">
        <v>2025001</v>
      </c>
      <c r="D2821" s="1">
        <v>2000749</v>
      </c>
      <c r="E2821" s="2" t="s">
        <v>34</v>
      </c>
      <c r="F2821" s="2" t="s">
        <v>35</v>
      </c>
      <c r="G2821" s="2" t="s">
        <v>66</v>
      </c>
      <c r="H2821" s="2" t="s">
        <v>2010</v>
      </c>
      <c r="I2821" s="2" t="s">
        <v>2011</v>
      </c>
      <c r="J2821" s="2" t="s">
        <v>304</v>
      </c>
      <c r="K2821" s="2" t="s">
        <v>91</v>
      </c>
      <c r="L2821" s="2" t="s">
        <v>2014</v>
      </c>
      <c r="M2821" s="2" t="s">
        <v>2015</v>
      </c>
      <c r="N2821" s="2" t="s">
        <v>200</v>
      </c>
      <c r="O2821" s="3">
        <v>2</v>
      </c>
      <c r="P2821" s="3">
        <v>465.20400000000001</v>
      </c>
      <c r="Q2821" s="3">
        <v>469</v>
      </c>
      <c r="R2821" s="3">
        <v>938</v>
      </c>
      <c r="S2821" s="3">
        <v>3.7959999999999998</v>
      </c>
      <c r="T2821" s="3">
        <v>7.59</v>
      </c>
      <c r="U2821" s="3">
        <v>0.8</v>
      </c>
      <c r="V2821" s="2" t="s">
        <v>927</v>
      </c>
      <c r="W2821" s="2" t="s">
        <v>928</v>
      </c>
      <c r="X2821" s="2" t="s">
        <v>197</v>
      </c>
      <c r="Y2821" s="19" t="str">
        <f>VLOOKUP(G2821,'Verweis Kd-Gruppe'!$A$2:$B$8,2,FALSE)</f>
        <v>EXP</v>
      </c>
      <c r="Z2821" s="19" t="str">
        <f>VLOOKUP(J2821,'Verweis Art-Gruppe'!$A$2:$B$15,2,FALSE)</f>
        <v>Zubehör</v>
      </c>
      <c r="AA2821" s="19" t="str">
        <f>VLOOKUP(W2821,'Verweis Vertreter'!$A$2:$B$24,2,FALSE)</f>
        <v>Ximena Morales</v>
      </c>
      <c r="AB2821" s="12">
        <f t="shared" si="396"/>
        <v>2</v>
      </c>
      <c r="AC2821" s="12">
        <f t="shared" si="401"/>
        <v>465.20400000000001</v>
      </c>
      <c r="AD2821" s="12">
        <f t="shared" si="402"/>
        <v>469</v>
      </c>
      <c r="AE2821" s="12">
        <f t="shared" si="397"/>
        <v>938</v>
      </c>
      <c r="AF2821" s="12">
        <f t="shared" si="398"/>
        <v>3.7959999999999998</v>
      </c>
      <c r="AG2821" s="12">
        <f t="shared" si="399"/>
        <v>7.59</v>
      </c>
      <c r="AH2821" s="9">
        <f t="shared" si="403"/>
        <v>8.0916844349680165E-3</v>
      </c>
      <c r="AI2821" s="14">
        <f>VLOOKUP(E2821,'Verweis Faktor'!$A:$B,2,FALSE)</f>
        <v>1</v>
      </c>
      <c r="AJ2821" s="14"/>
      <c r="AK2821" s="14" t="str">
        <f>IF(AL2821="Ja","Versandkosten",VLOOKUP(E2821,'Verweis Belegart'!$A$2:$B$9,2,FALSE))</f>
        <v>Hardware</v>
      </c>
      <c r="AL2821" s="14" t="str">
        <f t="shared" si="404"/>
        <v>Nein</v>
      </c>
      <c r="AM2821" s="14" t="str">
        <f t="shared" si="400"/>
        <v>Positiv</v>
      </c>
    </row>
    <row r="2822" spans="1:39" ht="17.25" customHeight="1" x14ac:dyDescent="0.35">
      <c r="A2822" s="17">
        <v>14571016</v>
      </c>
      <c r="B2822" s="2" t="s">
        <v>1989</v>
      </c>
      <c r="C2822" s="1">
        <v>2025001</v>
      </c>
      <c r="D2822" s="1">
        <v>2000749</v>
      </c>
      <c r="E2822" s="2" t="s">
        <v>34</v>
      </c>
      <c r="F2822" s="2" t="s">
        <v>35</v>
      </c>
      <c r="G2822" s="2" t="s">
        <v>66</v>
      </c>
      <c r="H2822" s="2" t="s">
        <v>2010</v>
      </c>
      <c r="I2822" s="2" t="s">
        <v>2011</v>
      </c>
      <c r="J2822" s="2" t="s">
        <v>304</v>
      </c>
      <c r="K2822" s="2" t="s">
        <v>95</v>
      </c>
      <c r="L2822" s="2" t="s">
        <v>2016</v>
      </c>
      <c r="M2822" s="2" t="s">
        <v>2017</v>
      </c>
      <c r="N2822" s="2"/>
      <c r="O2822" s="3">
        <v>4</v>
      </c>
      <c r="P2822" s="3">
        <v>274</v>
      </c>
      <c r="Q2822" s="3">
        <v>285</v>
      </c>
      <c r="R2822" s="3">
        <v>1140</v>
      </c>
      <c r="S2822" s="3">
        <v>11</v>
      </c>
      <c r="T2822" s="3">
        <v>44</v>
      </c>
      <c r="U2822" s="3">
        <v>3.85</v>
      </c>
      <c r="V2822" s="2" t="s">
        <v>927</v>
      </c>
      <c r="W2822" s="2" t="s">
        <v>928</v>
      </c>
      <c r="X2822" s="2" t="s">
        <v>197</v>
      </c>
      <c r="Y2822" s="19" t="str">
        <f>VLOOKUP(G2822,'Verweis Kd-Gruppe'!$A$2:$B$8,2,FALSE)</f>
        <v>EXP</v>
      </c>
      <c r="Z2822" s="19" t="str">
        <f>VLOOKUP(J2822,'Verweis Art-Gruppe'!$A$2:$B$15,2,FALSE)</f>
        <v>Zubehör</v>
      </c>
      <c r="AA2822" s="19" t="str">
        <f>VLOOKUP(W2822,'Verweis Vertreter'!$A$2:$B$24,2,FALSE)</f>
        <v>Ximena Morales</v>
      </c>
      <c r="AB2822" s="12">
        <f t="shared" si="396"/>
        <v>4</v>
      </c>
      <c r="AC2822" s="12">
        <f t="shared" si="401"/>
        <v>274</v>
      </c>
      <c r="AD2822" s="12">
        <f t="shared" si="402"/>
        <v>285</v>
      </c>
      <c r="AE2822" s="12">
        <f t="shared" si="397"/>
        <v>1140</v>
      </c>
      <c r="AF2822" s="12">
        <f t="shared" si="398"/>
        <v>11</v>
      </c>
      <c r="AG2822" s="12">
        <f t="shared" si="399"/>
        <v>44</v>
      </c>
      <c r="AH2822" s="9">
        <f t="shared" si="403"/>
        <v>3.8596491228070177E-2</v>
      </c>
      <c r="AI2822" s="14">
        <f>VLOOKUP(E2822,'Verweis Faktor'!$A:$B,2,FALSE)</f>
        <v>1</v>
      </c>
      <c r="AJ2822" s="14"/>
      <c r="AK2822" s="14" t="str">
        <f>IF(AL2822="Ja","Versandkosten",VLOOKUP(E2822,'Verweis Belegart'!$A$2:$B$9,2,FALSE))</f>
        <v>Hardware</v>
      </c>
      <c r="AL2822" s="14" t="str">
        <f t="shared" si="404"/>
        <v>Nein</v>
      </c>
      <c r="AM2822" s="14" t="str">
        <f t="shared" si="400"/>
        <v>Positiv</v>
      </c>
    </row>
    <row r="2823" spans="1:39" ht="17.25" customHeight="1" x14ac:dyDescent="0.35">
      <c r="A2823" s="17">
        <v>14571016</v>
      </c>
      <c r="B2823" s="2" t="s">
        <v>1989</v>
      </c>
      <c r="C2823" s="1">
        <v>2025001</v>
      </c>
      <c r="D2823" s="1">
        <v>2000749</v>
      </c>
      <c r="E2823" s="2" t="s">
        <v>34</v>
      </c>
      <c r="F2823" s="2" t="s">
        <v>35</v>
      </c>
      <c r="G2823" s="2" t="s">
        <v>66</v>
      </c>
      <c r="H2823" s="2" t="s">
        <v>2010</v>
      </c>
      <c r="I2823" s="2" t="s">
        <v>2011</v>
      </c>
      <c r="J2823" s="2" t="s">
        <v>304</v>
      </c>
      <c r="K2823" s="2" t="s">
        <v>99</v>
      </c>
      <c r="L2823" s="2" t="s">
        <v>567</v>
      </c>
      <c r="M2823" s="2" t="s">
        <v>568</v>
      </c>
      <c r="N2823" s="2" t="s">
        <v>561</v>
      </c>
      <c r="O2823" s="3">
        <v>3</v>
      </c>
      <c r="P2823" s="3">
        <v>69.111099999999993</v>
      </c>
      <c r="Q2823" s="3">
        <v>79</v>
      </c>
      <c r="R2823" s="3">
        <v>237</v>
      </c>
      <c r="S2823" s="3">
        <v>9.8888999999999996</v>
      </c>
      <c r="T2823" s="3">
        <v>29.67</v>
      </c>
      <c r="U2823" s="3">
        <v>12.51</v>
      </c>
      <c r="V2823" s="2" t="s">
        <v>927</v>
      </c>
      <c r="W2823" s="2" t="s">
        <v>928</v>
      </c>
      <c r="X2823" s="2" t="s">
        <v>197</v>
      </c>
      <c r="Y2823" s="19" t="str">
        <f>VLOOKUP(G2823,'Verweis Kd-Gruppe'!$A$2:$B$8,2,FALSE)</f>
        <v>EXP</v>
      </c>
      <c r="Z2823" s="19" t="str">
        <f>VLOOKUP(J2823,'Verweis Art-Gruppe'!$A$2:$B$15,2,FALSE)</f>
        <v>Zubehör</v>
      </c>
      <c r="AA2823" s="19" t="str">
        <f>VLOOKUP(W2823,'Verweis Vertreter'!$A$2:$B$24,2,FALSE)</f>
        <v>Ximena Morales</v>
      </c>
      <c r="AB2823" s="12">
        <f t="shared" si="396"/>
        <v>3</v>
      </c>
      <c r="AC2823" s="12">
        <f t="shared" si="401"/>
        <v>69.111099999999993</v>
      </c>
      <c r="AD2823" s="12">
        <f t="shared" si="402"/>
        <v>79</v>
      </c>
      <c r="AE2823" s="12">
        <f t="shared" si="397"/>
        <v>237</v>
      </c>
      <c r="AF2823" s="12">
        <f t="shared" si="398"/>
        <v>9.8888999999999996</v>
      </c>
      <c r="AG2823" s="12">
        <f t="shared" si="399"/>
        <v>29.67</v>
      </c>
      <c r="AH2823" s="9">
        <f t="shared" si="403"/>
        <v>0.12518987341772153</v>
      </c>
      <c r="AI2823" s="14">
        <f>VLOOKUP(E2823,'Verweis Faktor'!$A:$B,2,FALSE)</f>
        <v>1</v>
      </c>
      <c r="AJ2823" s="14"/>
      <c r="AK2823" s="14" t="str">
        <f>IF(AL2823="Ja","Versandkosten",VLOOKUP(E2823,'Verweis Belegart'!$A$2:$B$9,2,FALSE))</f>
        <v>Hardware</v>
      </c>
      <c r="AL2823" s="14" t="str">
        <f t="shared" si="404"/>
        <v>Nein</v>
      </c>
      <c r="AM2823" s="14" t="str">
        <f t="shared" si="400"/>
        <v>Positiv</v>
      </c>
    </row>
    <row r="2824" spans="1:39" ht="17.25" customHeight="1" x14ac:dyDescent="0.35">
      <c r="A2824" s="17">
        <v>14571016</v>
      </c>
      <c r="B2824" s="2" t="s">
        <v>1989</v>
      </c>
      <c r="C2824" s="1">
        <v>2025001</v>
      </c>
      <c r="D2824" s="1">
        <v>2000749</v>
      </c>
      <c r="E2824" s="2" t="s">
        <v>34</v>
      </c>
      <c r="F2824" s="2" t="s">
        <v>35</v>
      </c>
      <c r="G2824" s="2" t="s">
        <v>66</v>
      </c>
      <c r="H2824" s="2" t="s">
        <v>2010</v>
      </c>
      <c r="I2824" s="2" t="s">
        <v>2011</v>
      </c>
      <c r="J2824" s="2" t="s">
        <v>304</v>
      </c>
      <c r="K2824" s="2" t="s">
        <v>103</v>
      </c>
      <c r="L2824" s="2" t="s">
        <v>2018</v>
      </c>
      <c r="M2824" s="2" t="s">
        <v>2019</v>
      </c>
      <c r="N2824" s="2" t="s">
        <v>2020</v>
      </c>
      <c r="O2824" s="3">
        <v>2</v>
      </c>
      <c r="P2824" s="3">
        <v>550</v>
      </c>
      <c r="Q2824" s="3">
        <v>600</v>
      </c>
      <c r="R2824" s="3">
        <v>1200</v>
      </c>
      <c r="S2824" s="3">
        <v>50</v>
      </c>
      <c r="T2824" s="3">
        <v>100</v>
      </c>
      <c r="U2824" s="3">
        <v>8.33</v>
      </c>
      <c r="V2824" s="2" t="s">
        <v>927</v>
      </c>
      <c r="W2824" s="2" t="s">
        <v>928</v>
      </c>
      <c r="X2824" s="2" t="s">
        <v>197</v>
      </c>
      <c r="Y2824" s="19" t="str">
        <f>VLOOKUP(G2824,'Verweis Kd-Gruppe'!$A$2:$B$8,2,FALSE)</f>
        <v>EXP</v>
      </c>
      <c r="Z2824" s="19" t="str">
        <f>VLOOKUP(J2824,'Verweis Art-Gruppe'!$A$2:$B$15,2,FALSE)</f>
        <v>Zubehör</v>
      </c>
      <c r="AA2824" s="19" t="str">
        <f>VLOOKUP(W2824,'Verweis Vertreter'!$A$2:$B$24,2,FALSE)</f>
        <v>Ximena Morales</v>
      </c>
      <c r="AB2824" s="12">
        <f t="shared" si="396"/>
        <v>2</v>
      </c>
      <c r="AC2824" s="12">
        <f t="shared" si="401"/>
        <v>550</v>
      </c>
      <c r="AD2824" s="12">
        <f t="shared" si="402"/>
        <v>600</v>
      </c>
      <c r="AE2824" s="12">
        <f t="shared" si="397"/>
        <v>1200</v>
      </c>
      <c r="AF2824" s="12">
        <f t="shared" si="398"/>
        <v>50</v>
      </c>
      <c r="AG2824" s="12">
        <f t="shared" si="399"/>
        <v>100</v>
      </c>
      <c r="AH2824" s="9">
        <f t="shared" si="403"/>
        <v>8.3333333333333329E-2</v>
      </c>
      <c r="AI2824" s="14">
        <f>VLOOKUP(E2824,'Verweis Faktor'!$A:$B,2,FALSE)</f>
        <v>1</v>
      </c>
      <c r="AJ2824" s="14"/>
      <c r="AK2824" s="14" t="str">
        <f>IF(AL2824="Ja","Versandkosten",VLOOKUP(E2824,'Verweis Belegart'!$A$2:$B$9,2,FALSE))</f>
        <v>Hardware</v>
      </c>
      <c r="AL2824" s="14" t="str">
        <f t="shared" si="404"/>
        <v>Nein</v>
      </c>
      <c r="AM2824" s="14" t="str">
        <f t="shared" si="400"/>
        <v>Positiv</v>
      </c>
    </row>
    <row r="2825" spans="1:39" ht="17.25" customHeight="1" x14ac:dyDescent="0.35">
      <c r="A2825" s="17">
        <v>14571016</v>
      </c>
      <c r="B2825" s="2" t="s">
        <v>1989</v>
      </c>
      <c r="C2825" s="1">
        <v>2025001</v>
      </c>
      <c r="D2825" s="1">
        <v>2000749</v>
      </c>
      <c r="E2825" s="2" t="s">
        <v>34</v>
      </c>
      <c r="F2825" s="2" t="s">
        <v>35</v>
      </c>
      <c r="G2825" s="2" t="s">
        <v>66</v>
      </c>
      <c r="H2825" s="2" t="s">
        <v>2010</v>
      </c>
      <c r="I2825" s="2" t="s">
        <v>2011</v>
      </c>
      <c r="J2825" s="2" t="s">
        <v>304</v>
      </c>
      <c r="K2825" s="2" t="s">
        <v>107</v>
      </c>
      <c r="L2825" s="2" t="s">
        <v>656</v>
      </c>
      <c r="M2825" s="2" t="s">
        <v>657</v>
      </c>
      <c r="N2825" s="2" t="s">
        <v>200</v>
      </c>
      <c r="O2825" s="3">
        <v>3</v>
      </c>
      <c r="P2825" s="3">
        <v>660</v>
      </c>
      <c r="Q2825" s="3">
        <v>675</v>
      </c>
      <c r="R2825" s="3">
        <v>2025</v>
      </c>
      <c r="S2825" s="3">
        <v>15</v>
      </c>
      <c r="T2825" s="3">
        <v>45</v>
      </c>
      <c r="U2825" s="3">
        <v>2.2200000000000002</v>
      </c>
      <c r="V2825" s="2" t="s">
        <v>927</v>
      </c>
      <c r="W2825" s="2" t="s">
        <v>928</v>
      </c>
      <c r="X2825" s="2" t="s">
        <v>197</v>
      </c>
      <c r="Y2825" s="19" t="str">
        <f>VLOOKUP(G2825,'Verweis Kd-Gruppe'!$A$2:$B$8,2,FALSE)</f>
        <v>EXP</v>
      </c>
      <c r="Z2825" s="19" t="str">
        <f>VLOOKUP(J2825,'Verweis Art-Gruppe'!$A$2:$B$15,2,FALSE)</f>
        <v>Zubehör</v>
      </c>
      <c r="AA2825" s="19" t="str">
        <f>VLOOKUP(W2825,'Verweis Vertreter'!$A$2:$B$24,2,FALSE)</f>
        <v>Ximena Morales</v>
      </c>
      <c r="AB2825" s="12">
        <f t="shared" si="396"/>
        <v>3</v>
      </c>
      <c r="AC2825" s="12">
        <f t="shared" si="401"/>
        <v>660</v>
      </c>
      <c r="AD2825" s="12">
        <f t="shared" si="402"/>
        <v>675</v>
      </c>
      <c r="AE2825" s="12">
        <f t="shared" si="397"/>
        <v>2025</v>
      </c>
      <c r="AF2825" s="12">
        <f t="shared" si="398"/>
        <v>15</v>
      </c>
      <c r="AG2825" s="12">
        <f t="shared" si="399"/>
        <v>45</v>
      </c>
      <c r="AH2825" s="9">
        <f t="shared" si="403"/>
        <v>2.2222222222222223E-2</v>
      </c>
      <c r="AI2825" s="14">
        <f>VLOOKUP(E2825,'Verweis Faktor'!$A:$B,2,FALSE)</f>
        <v>1</v>
      </c>
      <c r="AJ2825" s="14"/>
      <c r="AK2825" s="14" t="str">
        <f>IF(AL2825="Ja","Versandkosten",VLOOKUP(E2825,'Verweis Belegart'!$A$2:$B$9,2,FALSE))</f>
        <v>Hardware</v>
      </c>
      <c r="AL2825" s="14" t="str">
        <f t="shared" si="404"/>
        <v>Nein</v>
      </c>
      <c r="AM2825" s="14" t="str">
        <f t="shared" si="400"/>
        <v>Positiv</v>
      </c>
    </row>
    <row r="2826" spans="1:39" ht="17.25" customHeight="1" x14ac:dyDescent="0.35">
      <c r="A2826" s="17">
        <v>14571016</v>
      </c>
      <c r="B2826" s="2" t="s">
        <v>1989</v>
      </c>
      <c r="C2826" s="1">
        <v>2025001</v>
      </c>
      <c r="D2826" s="1">
        <v>2000749</v>
      </c>
      <c r="E2826" s="2" t="s">
        <v>34</v>
      </c>
      <c r="F2826" s="2" t="s">
        <v>35</v>
      </c>
      <c r="G2826" s="2" t="s">
        <v>66</v>
      </c>
      <c r="H2826" s="2" t="s">
        <v>2010</v>
      </c>
      <c r="I2826" s="2" t="s">
        <v>2011</v>
      </c>
      <c r="J2826" s="2" t="s">
        <v>304</v>
      </c>
      <c r="K2826" s="2" t="s">
        <v>111</v>
      </c>
      <c r="L2826" s="2" t="s">
        <v>2021</v>
      </c>
      <c r="M2826" s="2" t="s">
        <v>2022</v>
      </c>
      <c r="N2826" s="2" t="s">
        <v>200</v>
      </c>
      <c r="O2826" s="3">
        <v>2</v>
      </c>
      <c r="P2826" s="3">
        <v>367</v>
      </c>
      <c r="Q2826" s="3">
        <v>380</v>
      </c>
      <c r="R2826" s="3">
        <v>760</v>
      </c>
      <c r="S2826" s="3">
        <v>13</v>
      </c>
      <c r="T2826" s="3">
        <v>26</v>
      </c>
      <c r="U2826" s="3">
        <v>3.42</v>
      </c>
      <c r="V2826" s="2" t="s">
        <v>927</v>
      </c>
      <c r="W2826" s="2" t="s">
        <v>928</v>
      </c>
      <c r="X2826" s="2" t="s">
        <v>197</v>
      </c>
      <c r="Y2826" s="19" t="str">
        <f>VLOOKUP(G2826,'Verweis Kd-Gruppe'!$A$2:$B$8,2,FALSE)</f>
        <v>EXP</v>
      </c>
      <c r="Z2826" s="19" t="str">
        <f>VLOOKUP(J2826,'Verweis Art-Gruppe'!$A$2:$B$15,2,FALSE)</f>
        <v>Zubehör</v>
      </c>
      <c r="AA2826" s="19" t="str">
        <f>VLOOKUP(W2826,'Verweis Vertreter'!$A$2:$B$24,2,FALSE)</f>
        <v>Ximena Morales</v>
      </c>
      <c r="AB2826" s="12">
        <f t="shared" si="396"/>
        <v>2</v>
      </c>
      <c r="AC2826" s="12">
        <f t="shared" si="401"/>
        <v>367</v>
      </c>
      <c r="AD2826" s="12">
        <f t="shared" si="402"/>
        <v>380</v>
      </c>
      <c r="AE2826" s="12">
        <f t="shared" si="397"/>
        <v>760</v>
      </c>
      <c r="AF2826" s="12">
        <f t="shared" si="398"/>
        <v>13</v>
      </c>
      <c r="AG2826" s="12">
        <f t="shared" si="399"/>
        <v>26</v>
      </c>
      <c r="AH2826" s="9">
        <f t="shared" si="403"/>
        <v>3.4210526315789476E-2</v>
      </c>
      <c r="AI2826" s="14">
        <f>VLOOKUP(E2826,'Verweis Faktor'!$A:$B,2,FALSE)</f>
        <v>1</v>
      </c>
      <c r="AJ2826" s="14"/>
      <c r="AK2826" s="14" t="str">
        <f>IF(AL2826="Ja","Versandkosten",VLOOKUP(E2826,'Verweis Belegart'!$A$2:$B$9,2,FALSE))</f>
        <v>Hardware</v>
      </c>
      <c r="AL2826" s="14" t="str">
        <f t="shared" si="404"/>
        <v>Nein</v>
      </c>
      <c r="AM2826" s="14" t="str">
        <f t="shared" si="400"/>
        <v>Positiv</v>
      </c>
    </row>
    <row r="2827" spans="1:39" ht="17.25" customHeight="1" x14ac:dyDescent="0.35">
      <c r="A2827" s="17">
        <v>14571016</v>
      </c>
      <c r="B2827" s="2" t="s">
        <v>1989</v>
      </c>
      <c r="C2827" s="1">
        <v>2025001</v>
      </c>
      <c r="D2827" s="1">
        <v>2000749</v>
      </c>
      <c r="E2827" s="2" t="s">
        <v>34</v>
      </c>
      <c r="F2827" s="2" t="s">
        <v>35</v>
      </c>
      <c r="G2827" s="2" t="s">
        <v>66</v>
      </c>
      <c r="H2827" s="2" t="s">
        <v>2010</v>
      </c>
      <c r="I2827" s="2" t="s">
        <v>2011</v>
      </c>
      <c r="J2827" s="2" t="s">
        <v>304</v>
      </c>
      <c r="K2827" s="2" t="s">
        <v>115</v>
      </c>
      <c r="L2827" s="2" t="s">
        <v>2023</v>
      </c>
      <c r="M2827" s="2" t="s">
        <v>2024</v>
      </c>
      <c r="N2827" s="2" t="s">
        <v>200</v>
      </c>
      <c r="O2827" s="3">
        <v>2</v>
      </c>
      <c r="P2827" s="3">
        <v>437</v>
      </c>
      <c r="Q2827" s="3">
        <v>448</v>
      </c>
      <c r="R2827" s="3">
        <v>896</v>
      </c>
      <c r="S2827" s="3">
        <v>11</v>
      </c>
      <c r="T2827" s="3">
        <v>22</v>
      </c>
      <c r="U2827" s="3">
        <v>2.4500000000000002</v>
      </c>
      <c r="V2827" s="2" t="s">
        <v>927</v>
      </c>
      <c r="W2827" s="2" t="s">
        <v>928</v>
      </c>
      <c r="X2827" s="2" t="s">
        <v>197</v>
      </c>
      <c r="Y2827" s="19" t="str">
        <f>VLOOKUP(G2827,'Verweis Kd-Gruppe'!$A$2:$B$8,2,FALSE)</f>
        <v>EXP</v>
      </c>
      <c r="Z2827" s="19" t="str">
        <f>VLOOKUP(J2827,'Verweis Art-Gruppe'!$A$2:$B$15,2,FALSE)</f>
        <v>Zubehör</v>
      </c>
      <c r="AA2827" s="19" t="str">
        <f>VLOOKUP(W2827,'Verweis Vertreter'!$A$2:$B$24,2,FALSE)</f>
        <v>Ximena Morales</v>
      </c>
      <c r="AB2827" s="12">
        <f t="shared" si="396"/>
        <v>2</v>
      </c>
      <c r="AC2827" s="12">
        <f t="shared" si="401"/>
        <v>437</v>
      </c>
      <c r="AD2827" s="12">
        <f t="shared" si="402"/>
        <v>448</v>
      </c>
      <c r="AE2827" s="12">
        <f t="shared" si="397"/>
        <v>896</v>
      </c>
      <c r="AF2827" s="12">
        <f t="shared" si="398"/>
        <v>11</v>
      </c>
      <c r="AG2827" s="12">
        <f t="shared" si="399"/>
        <v>22</v>
      </c>
      <c r="AH2827" s="9">
        <f t="shared" si="403"/>
        <v>2.4553571428571428E-2</v>
      </c>
      <c r="AI2827" s="14">
        <f>VLOOKUP(E2827,'Verweis Faktor'!$A:$B,2,FALSE)</f>
        <v>1</v>
      </c>
      <c r="AJ2827" s="14"/>
      <c r="AK2827" s="14" t="str">
        <f>IF(AL2827="Ja","Versandkosten",VLOOKUP(E2827,'Verweis Belegart'!$A$2:$B$9,2,FALSE))</f>
        <v>Hardware</v>
      </c>
      <c r="AL2827" s="14" t="str">
        <f t="shared" si="404"/>
        <v>Nein</v>
      </c>
      <c r="AM2827" s="14" t="str">
        <f t="shared" si="400"/>
        <v>Positiv</v>
      </c>
    </row>
    <row r="2828" spans="1:39" ht="17.25" customHeight="1" x14ac:dyDescent="0.35">
      <c r="A2828" s="17">
        <v>14571016</v>
      </c>
      <c r="B2828" s="2" t="s">
        <v>1989</v>
      </c>
      <c r="C2828" s="1">
        <v>2025001</v>
      </c>
      <c r="D2828" s="1">
        <v>2000749</v>
      </c>
      <c r="E2828" s="2" t="s">
        <v>34</v>
      </c>
      <c r="F2828" s="2" t="s">
        <v>35</v>
      </c>
      <c r="G2828" s="2" t="s">
        <v>66</v>
      </c>
      <c r="H2828" s="2" t="s">
        <v>2010</v>
      </c>
      <c r="I2828" s="2" t="s">
        <v>2011</v>
      </c>
      <c r="J2828" s="2" t="s">
        <v>304</v>
      </c>
      <c r="K2828" s="2" t="s">
        <v>289</v>
      </c>
      <c r="L2828" s="2" t="s">
        <v>2025</v>
      </c>
      <c r="M2828" s="2" t="s">
        <v>2026</v>
      </c>
      <c r="N2828" s="2" t="s">
        <v>200</v>
      </c>
      <c r="O2828" s="3">
        <v>1</v>
      </c>
      <c r="P2828" s="3">
        <v>343</v>
      </c>
      <c r="Q2828" s="3">
        <v>353</v>
      </c>
      <c r="R2828" s="3">
        <v>353</v>
      </c>
      <c r="S2828" s="3">
        <v>10</v>
      </c>
      <c r="T2828" s="3">
        <v>10</v>
      </c>
      <c r="U2828" s="3">
        <v>2.83</v>
      </c>
      <c r="V2828" s="2" t="s">
        <v>927</v>
      </c>
      <c r="W2828" s="2" t="s">
        <v>928</v>
      </c>
      <c r="X2828" s="2" t="s">
        <v>197</v>
      </c>
      <c r="Y2828" s="19" t="str">
        <f>VLOOKUP(G2828,'Verweis Kd-Gruppe'!$A$2:$B$8,2,FALSE)</f>
        <v>EXP</v>
      </c>
      <c r="Z2828" s="19" t="str">
        <f>VLOOKUP(J2828,'Verweis Art-Gruppe'!$A$2:$B$15,2,FALSE)</f>
        <v>Zubehör</v>
      </c>
      <c r="AA2828" s="19" t="str">
        <f>VLOOKUP(W2828,'Verweis Vertreter'!$A$2:$B$24,2,FALSE)</f>
        <v>Ximena Morales</v>
      </c>
      <c r="AB2828" s="12">
        <f t="shared" si="396"/>
        <v>1</v>
      </c>
      <c r="AC2828" s="12">
        <f t="shared" si="401"/>
        <v>343</v>
      </c>
      <c r="AD2828" s="12">
        <f t="shared" si="402"/>
        <v>353</v>
      </c>
      <c r="AE2828" s="12">
        <f t="shared" si="397"/>
        <v>353</v>
      </c>
      <c r="AF2828" s="12">
        <f t="shared" si="398"/>
        <v>10</v>
      </c>
      <c r="AG2828" s="12">
        <f t="shared" si="399"/>
        <v>10</v>
      </c>
      <c r="AH2828" s="9">
        <f t="shared" si="403"/>
        <v>2.8328611898016998E-2</v>
      </c>
      <c r="AI2828" s="14">
        <f>VLOOKUP(E2828,'Verweis Faktor'!$A:$B,2,FALSE)</f>
        <v>1</v>
      </c>
      <c r="AJ2828" s="14"/>
      <c r="AK2828" s="14" t="str">
        <f>IF(AL2828="Ja","Versandkosten",VLOOKUP(E2828,'Verweis Belegart'!$A$2:$B$9,2,FALSE))</f>
        <v>Hardware</v>
      </c>
      <c r="AL2828" s="14" t="str">
        <f t="shared" si="404"/>
        <v>Nein</v>
      </c>
      <c r="AM2828" s="14" t="str">
        <f t="shared" si="400"/>
        <v>Positiv</v>
      </c>
    </row>
    <row r="2829" spans="1:39" ht="17.25" customHeight="1" x14ac:dyDescent="0.35">
      <c r="A2829" s="17">
        <v>14571016</v>
      </c>
      <c r="B2829" s="2" t="s">
        <v>1989</v>
      </c>
      <c r="C2829" s="1">
        <v>2025001</v>
      </c>
      <c r="D2829" s="1">
        <v>2000749</v>
      </c>
      <c r="E2829" s="2" t="s">
        <v>34</v>
      </c>
      <c r="F2829" s="2" t="s">
        <v>35</v>
      </c>
      <c r="G2829" s="2" t="s">
        <v>66</v>
      </c>
      <c r="H2829" s="2" t="s">
        <v>2010</v>
      </c>
      <c r="I2829" s="2" t="s">
        <v>2011</v>
      </c>
      <c r="J2829" s="2" t="s">
        <v>304</v>
      </c>
      <c r="K2829" s="2" t="s">
        <v>293</v>
      </c>
      <c r="L2829" s="2" t="s">
        <v>1954</v>
      </c>
      <c r="M2829" s="2" t="s">
        <v>1955</v>
      </c>
      <c r="N2829" s="2" t="s">
        <v>1956</v>
      </c>
      <c r="O2829" s="3">
        <v>4</v>
      </c>
      <c r="P2829" s="3">
        <v>91.571399999999997</v>
      </c>
      <c r="Q2829" s="3">
        <v>105</v>
      </c>
      <c r="R2829" s="3">
        <v>420</v>
      </c>
      <c r="S2829" s="3">
        <v>13.428599999999999</v>
      </c>
      <c r="T2829" s="3">
        <v>53.71</v>
      </c>
      <c r="U2829" s="3">
        <v>12.78</v>
      </c>
      <c r="V2829" s="2" t="s">
        <v>927</v>
      </c>
      <c r="W2829" s="2" t="s">
        <v>928</v>
      </c>
      <c r="X2829" s="2" t="s">
        <v>197</v>
      </c>
      <c r="Y2829" s="19" t="str">
        <f>VLOOKUP(G2829,'Verweis Kd-Gruppe'!$A$2:$B$8,2,FALSE)</f>
        <v>EXP</v>
      </c>
      <c r="Z2829" s="19" t="str">
        <f>VLOOKUP(J2829,'Verweis Art-Gruppe'!$A$2:$B$15,2,FALSE)</f>
        <v>Zubehör</v>
      </c>
      <c r="AA2829" s="19" t="str">
        <f>VLOOKUP(W2829,'Verweis Vertreter'!$A$2:$B$24,2,FALSE)</f>
        <v>Ximena Morales</v>
      </c>
      <c r="AB2829" s="12">
        <f t="shared" si="396"/>
        <v>4</v>
      </c>
      <c r="AC2829" s="12">
        <f t="shared" si="401"/>
        <v>91.571399999999997</v>
      </c>
      <c r="AD2829" s="12">
        <f t="shared" si="402"/>
        <v>105</v>
      </c>
      <c r="AE2829" s="12">
        <f t="shared" si="397"/>
        <v>420</v>
      </c>
      <c r="AF2829" s="12">
        <f t="shared" si="398"/>
        <v>13.428599999999999</v>
      </c>
      <c r="AG2829" s="12">
        <f t="shared" si="399"/>
        <v>53.71</v>
      </c>
      <c r="AH2829" s="9">
        <f t="shared" si="403"/>
        <v>0.12788095238095237</v>
      </c>
      <c r="AI2829" s="14">
        <f>VLOOKUP(E2829,'Verweis Faktor'!$A:$B,2,FALSE)</f>
        <v>1</v>
      </c>
      <c r="AJ2829" s="14"/>
      <c r="AK2829" s="14" t="str">
        <f>IF(AL2829="Ja","Versandkosten",VLOOKUP(E2829,'Verweis Belegart'!$A$2:$B$9,2,FALSE))</f>
        <v>Hardware</v>
      </c>
      <c r="AL2829" s="14" t="str">
        <f t="shared" si="404"/>
        <v>Nein</v>
      </c>
      <c r="AM2829" s="14" t="str">
        <f t="shared" si="400"/>
        <v>Positiv</v>
      </c>
    </row>
    <row r="2830" spans="1:39" ht="17.25" customHeight="1" x14ac:dyDescent="0.35">
      <c r="A2830" s="17">
        <v>14571016</v>
      </c>
      <c r="B2830" s="2" t="s">
        <v>1989</v>
      </c>
      <c r="C2830" s="1">
        <v>2025001</v>
      </c>
      <c r="D2830" s="1">
        <v>2000749</v>
      </c>
      <c r="E2830" s="2" t="s">
        <v>34</v>
      </c>
      <c r="F2830" s="2" t="s">
        <v>35</v>
      </c>
      <c r="G2830" s="2" t="s">
        <v>66</v>
      </c>
      <c r="H2830" s="2" t="s">
        <v>2010</v>
      </c>
      <c r="I2830" s="2" t="s">
        <v>2011</v>
      </c>
      <c r="J2830" s="2" t="s">
        <v>304</v>
      </c>
      <c r="K2830" s="2" t="s">
        <v>296</v>
      </c>
      <c r="L2830" s="2" t="s">
        <v>1872</v>
      </c>
      <c r="M2830" s="2" t="s">
        <v>1873</v>
      </c>
      <c r="N2830" s="2" t="s">
        <v>200</v>
      </c>
      <c r="O2830" s="3">
        <v>2</v>
      </c>
      <c r="P2830" s="3">
        <v>444.11</v>
      </c>
      <c r="Q2830" s="3">
        <v>448</v>
      </c>
      <c r="R2830" s="3">
        <v>896</v>
      </c>
      <c r="S2830" s="3">
        <v>3.89</v>
      </c>
      <c r="T2830" s="3">
        <v>7.78</v>
      </c>
      <c r="U2830" s="3">
        <v>0.86</v>
      </c>
      <c r="V2830" s="2" t="s">
        <v>927</v>
      </c>
      <c r="W2830" s="2" t="s">
        <v>928</v>
      </c>
      <c r="X2830" s="2" t="s">
        <v>197</v>
      </c>
      <c r="Y2830" s="19" t="str">
        <f>VLOOKUP(G2830,'Verweis Kd-Gruppe'!$A$2:$B$8,2,FALSE)</f>
        <v>EXP</v>
      </c>
      <c r="Z2830" s="19" t="str">
        <f>VLOOKUP(J2830,'Verweis Art-Gruppe'!$A$2:$B$15,2,FALSE)</f>
        <v>Zubehör</v>
      </c>
      <c r="AA2830" s="19" t="str">
        <f>VLOOKUP(W2830,'Verweis Vertreter'!$A$2:$B$24,2,FALSE)</f>
        <v>Ximena Morales</v>
      </c>
      <c r="AB2830" s="12">
        <f t="shared" si="396"/>
        <v>2</v>
      </c>
      <c r="AC2830" s="12">
        <f t="shared" si="401"/>
        <v>444.11</v>
      </c>
      <c r="AD2830" s="12">
        <f t="shared" si="402"/>
        <v>448</v>
      </c>
      <c r="AE2830" s="12">
        <f t="shared" si="397"/>
        <v>896</v>
      </c>
      <c r="AF2830" s="12">
        <f t="shared" si="398"/>
        <v>3.89</v>
      </c>
      <c r="AG2830" s="12">
        <f t="shared" si="399"/>
        <v>7.78</v>
      </c>
      <c r="AH2830" s="9">
        <f t="shared" si="403"/>
        <v>8.6830357142857143E-3</v>
      </c>
      <c r="AI2830" s="14">
        <f>VLOOKUP(E2830,'Verweis Faktor'!$A:$B,2,FALSE)</f>
        <v>1</v>
      </c>
      <c r="AJ2830" s="14"/>
      <c r="AK2830" s="14" t="str">
        <f>IF(AL2830="Ja","Versandkosten",VLOOKUP(E2830,'Verweis Belegart'!$A$2:$B$9,2,FALSE))</f>
        <v>Hardware</v>
      </c>
      <c r="AL2830" s="14" t="str">
        <f t="shared" si="404"/>
        <v>Nein</v>
      </c>
      <c r="AM2830" s="14" t="str">
        <f t="shared" si="400"/>
        <v>Positiv</v>
      </c>
    </row>
    <row r="2831" spans="1:39" ht="17.25" customHeight="1" x14ac:dyDescent="0.35">
      <c r="A2831" s="17">
        <v>14571016</v>
      </c>
      <c r="B2831" s="2" t="s">
        <v>1989</v>
      </c>
      <c r="C2831" s="1">
        <v>2025001</v>
      </c>
      <c r="D2831" s="1">
        <v>2000749</v>
      </c>
      <c r="E2831" s="2" t="s">
        <v>34</v>
      </c>
      <c r="F2831" s="2" t="s">
        <v>35</v>
      </c>
      <c r="G2831" s="2" t="s">
        <v>66</v>
      </c>
      <c r="H2831" s="2" t="s">
        <v>2010</v>
      </c>
      <c r="I2831" s="2" t="s">
        <v>2011</v>
      </c>
      <c r="J2831" s="2" t="s">
        <v>304</v>
      </c>
      <c r="K2831" s="2" t="s">
        <v>299</v>
      </c>
      <c r="L2831" s="2" t="s">
        <v>2027</v>
      </c>
      <c r="M2831" s="2" t="s">
        <v>2028</v>
      </c>
      <c r="N2831" s="2" t="s">
        <v>200</v>
      </c>
      <c r="O2831" s="3">
        <v>2</v>
      </c>
      <c r="P2831" s="3">
        <v>345</v>
      </c>
      <c r="Q2831" s="3">
        <v>353</v>
      </c>
      <c r="R2831" s="3">
        <v>706</v>
      </c>
      <c r="S2831" s="3">
        <v>8</v>
      </c>
      <c r="T2831" s="3">
        <v>16</v>
      </c>
      <c r="U2831" s="3">
        <v>2.2599999999999998</v>
      </c>
      <c r="V2831" s="2" t="s">
        <v>927</v>
      </c>
      <c r="W2831" s="2" t="s">
        <v>928</v>
      </c>
      <c r="X2831" s="2" t="s">
        <v>197</v>
      </c>
      <c r="Y2831" s="19" t="str">
        <f>VLOOKUP(G2831,'Verweis Kd-Gruppe'!$A$2:$B$8,2,FALSE)</f>
        <v>EXP</v>
      </c>
      <c r="Z2831" s="19" t="str">
        <f>VLOOKUP(J2831,'Verweis Art-Gruppe'!$A$2:$B$15,2,FALSE)</f>
        <v>Zubehör</v>
      </c>
      <c r="AA2831" s="19" t="str">
        <f>VLOOKUP(W2831,'Verweis Vertreter'!$A$2:$B$24,2,FALSE)</f>
        <v>Ximena Morales</v>
      </c>
      <c r="AB2831" s="12">
        <f t="shared" si="396"/>
        <v>2</v>
      </c>
      <c r="AC2831" s="12">
        <f t="shared" si="401"/>
        <v>345</v>
      </c>
      <c r="AD2831" s="12">
        <f t="shared" si="402"/>
        <v>353</v>
      </c>
      <c r="AE2831" s="12">
        <f t="shared" si="397"/>
        <v>706</v>
      </c>
      <c r="AF2831" s="12">
        <f t="shared" si="398"/>
        <v>8</v>
      </c>
      <c r="AG2831" s="12">
        <f t="shared" si="399"/>
        <v>16</v>
      </c>
      <c r="AH2831" s="9">
        <f t="shared" si="403"/>
        <v>2.2662889518413599E-2</v>
      </c>
      <c r="AI2831" s="14">
        <f>VLOOKUP(E2831,'Verweis Faktor'!$A:$B,2,FALSE)</f>
        <v>1</v>
      </c>
      <c r="AJ2831" s="14"/>
      <c r="AK2831" s="14" t="str">
        <f>IF(AL2831="Ja","Versandkosten",VLOOKUP(E2831,'Verweis Belegart'!$A$2:$B$9,2,FALSE))</f>
        <v>Hardware</v>
      </c>
      <c r="AL2831" s="14" t="str">
        <f t="shared" si="404"/>
        <v>Nein</v>
      </c>
      <c r="AM2831" s="14" t="str">
        <f t="shared" si="400"/>
        <v>Positiv</v>
      </c>
    </row>
    <row r="2832" spans="1:39" ht="17.25" customHeight="1" x14ac:dyDescent="0.35">
      <c r="A2832" s="17">
        <v>14571016</v>
      </c>
      <c r="B2832" s="2" t="s">
        <v>1989</v>
      </c>
      <c r="C2832" s="1">
        <v>2025001</v>
      </c>
      <c r="D2832" s="1">
        <v>2000749</v>
      </c>
      <c r="E2832" s="2" t="s">
        <v>34</v>
      </c>
      <c r="F2832" s="2" t="s">
        <v>35</v>
      </c>
      <c r="G2832" s="2" t="s">
        <v>66</v>
      </c>
      <c r="H2832" s="2" t="s">
        <v>2010</v>
      </c>
      <c r="I2832" s="2" t="s">
        <v>2011</v>
      </c>
      <c r="J2832" s="2" t="s">
        <v>304</v>
      </c>
      <c r="K2832" s="2" t="s">
        <v>300</v>
      </c>
      <c r="L2832" s="2" t="s">
        <v>1976</v>
      </c>
      <c r="M2832" s="2" t="s">
        <v>1977</v>
      </c>
      <c r="N2832" s="2" t="s">
        <v>1978</v>
      </c>
      <c r="O2832" s="3">
        <v>2</v>
      </c>
      <c r="P2832" s="3">
        <v>70.045500000000004</v>
      </c>
      <c r="Q2832" s="3">
        <v>75</v>
      </c>
      <c r="R2832" s="3">
        <v>150</v>
      </c>
      <c r="S2832" s="3">
        <v>4.9545000000000003</v>
      </c>
      <c r="T2832" s="3">
        <v>9.91</v>
      </c>
      <c r="U2832" s="3">
        <v>6.6</v>
      </c>
      <c r="V2832" s="2" t="s">
        <v>927</v>
      </c>
      <c r="W2832" s="2" t="s">
        <v>928</v>
      </c>
      <c r="X2832" s="2" t="s">
        <v>197</v>
      </c>
      <c r="Y2832" s="19" t="str">
        <f>VLOOKUP(G2832,'Verweis Kd-Gruppe'!$A$2:$B$8,2,FALSE)</f>
        <v>EXP</v>
      </c>
      <c r="Z2832" s="19" t="str">
        <f>VLOOKUP(J2832,'Verweis Art-Gruppe'!$A$2:$B$15,2,FALSE)</f>
        <v>Zubehör</v>
      </c>
      <c r="AA2832" s="19" t="str">
        <f>VLOOKUP(W2832,'Verweis Vertreter'!$A$2:$B$24,2,FALSE)</f>
        <v>Ximena Morales</v>
      </c>
      <c r="AB2832" s="12">
        <f t="shared" si="396"/>
        <v>2</v>
      </c>
      <c r="AC2832" s="12">
        <f t="shared" si="401"/>
        <v>70.045500000000004</v>
      </c>
      <c r="AD2832" s="12">
        <f t="shared" si="402"/>
        <v>75</v>
      </c>
      <c r="AE2832" s="12">
        <f t="shared" si="397"/>
        <v>150</v>
      </c>
      <c r="AF2832" s="12">
        <f t="shared" si="398"/>
        <v>4.9545000000000003</v>
      </c>
      <c r="AG2832" s="12">
        <f t="shared" si="399"/>
        <v>9.91</v>
      </c>
      <c r="AH2832" s="9">
        <f t="shared" si="403"/>
        <v>6.6066666666666662E-2</v>
      </c>
      <c r="AI2832" s="14">
        <f>VLOOKUP(E2832,'Verweis Faktor'!$A:$B,2,FALSE)</f>
        <v>1</v>
      </c>
      <c r="AJ2832" s="14"/>
      <c r="AK2832" s="14" t="str">
        <f>IF(AL2832="Ja","Versandkosten",VLOOKUP(E2832,'Verweis Belegart'!$A$2:$B$9,2,FALSE))</f>
        <v>Hardware</v>
      </c>
      <c r="AL2832" s="14" t="str">
        <f t="shared" si="404"/>
        <v>Nein</v>
      </c>
      <c r="AM2832" s="14" t="str">
        <f t="shared" si="400"/>
        <v>Positiv</v>
      </c>
    </row>
    <row r="2833" spans="1:39" ht="17.25" customHeight="1" x14ac:dyDescent="0.35">
      <c r="A2833" s="17">
        <v>14573452</v>
      </c>
      <c r="B2833" s="2" t="s">
        <v>1989</v>
      </c>
      <c r="C2833" s="1">
        <v>2025001</v>
      </c>
      <c r="D2833" s="1">
        <v>2000750</v>
      </c>
      <c r="E2833" s="2" t="s">
        <v>34</v>
      </c>
      <c r="F2833" s="2" t="s">
        <v>53</v>
      </c>
      <c r="G2833" s="2" t="s">
        <v>66</v>
      </c>
      <c r="H2833" s="2" t="s">
        <v>2029</v>
      </c>
      <c r="I2833" s="2" t="s">
        <v>2030</v>
      </c>
      <c r="J2833" s="2" t="s">
        <v>103</v>
      </c>
      <c r="K2833" s="2" t="s">
        <v>28</v>
      </c>
      <c r="L2833" s="2" t="s">
        <v>1068</v>
      </c>
      <c r="M2833" s="2" t="s">
        <v>1069</v>
      </c>
      <c r="N2833" s="2" t="s">
        <v>1070</v>
      </c>
      <c r="O2833" s="3">
        <v>150</v>
      </c>
      <c r="P2833" s="3">
        <v>399.14030000000002</v>
      </c>
      <c r="Q2833" s="3">
        <v>405</v>
      </c>
      <c r="R2833" s="3">
        <v>60750</v>
      </c>
      <c r="S2833" s="3">
        <v>5.8597000000000001</v>
      </c>
      <c r="T2833" s="3">
        <v>878.95</v>
      </c>
      <c r="U2833" s="3">
        <v>1.44</v>
      </c>
      <c r="V2833" s="2" t="s">
        <v>855</v>
      </c>
      <c r="W2833" s="2" t="s">
        <v>856</v>
      </c>
      <c r="X2833" s="2" t="s">
        <v>72</v>
      </c>
      <c r="Y2833" s="19" t="str">
        <f>VLOOKUP(G2833,'Verweis Kd-Gruppe'!$A$2:$B$8,2,FALSE)</f>
        <v>EXP</v>
      </c>
      <c r="Z2833" s="19" t="str">
        <f>VLOOKUP(J2833,'Verweis Art-Gruppe'!$A$2:$B$15,2,FALSE)</f>
        <v>Geräte</v>
      </c>
      <c r="AA2833" s="19" t="str">
        <f>VLOOKUP(W2833,'Verweis Vertreter'!$A$2:$B$24,2,FALSE)</f>
        <v>Chahid Drimani</v>
      </c>
      <c r="AB2833" s="12">
        <f t="shared" si="396"/>
        <v>150</v>
      </c>
      <c r="AC2833" s="12">
        <f t="shared" si="401"/>
        <v>399.14030000000002</v>
      </c>
      <c r="AD2833" s="12">
        <f t="shared" si="402"/>
        <v>405</v>
      </c>
      <c r="AE2833" s="12">
        <f t="shared" si="397"/>
        <v>60750</v>
      </c>
      <c r="AF2833" s="12">
        <f t="shared" si="398"/>
        <v>5.8597000000000001</v>
      </c>
      <c r="AG2833" s="12">
        <f t="shared" si="399"/>
        <v>878.95</v>
      </c>
      <c r="AH2833" s="9">
        <f t="shared" si="403"/>
        <v>1.4468312757201647E-2</v>
      </c>
      <c r="AI2833" s="14">
        <f>VLOOKUP(E2833,'Verweis Faktor'!$A:$B,2,FALSE)</f>
        <v>1</v>
      </c>
      <c r="AJ2833" s="14"/>
      <c r="AK2833" s="14" t="str">
        <f>IF(AL2833="Ja","Versandkosten",VLOOKUP(E2833,'Verweis Belegart'!$A$2:$B$9,2,FALSE))</f>
        <v>Hardware</v>
      </c>
      <c r="AL2833" s="14" t="str">
        <f t="shared" si="404"/>
        <v>Nein</v>
      </c>
      <c r="AM2833" s="14" t="str">
        <f t="shared" si="400"/>
        <v>Positiv</v>
      </c>
    </row>
    <row r="2834" spans="1:39" ht="17.25" customHeight="1" x14ac:dyDescent="0.35">
      <c r="A2834" s="17">
        <v>14571510</v>
      </c>
      <c r="B2834" s="2" t="s">
        <v>1989</v>
      </c>
      <c r="C2834" s="1">
        <v>2025001</v>
      </c>
      <c r="D2834" s="1">
        <v>2000751</v>
      </c>
      <c r="E2834" s="2" t="s">
        <v>34</v>
      </c>
      <c r="F2834" s="2" t="s">
        <v>182</v>
      </c>
      <c r="G2834" s="2" t="s">
        <v>66</v>
      </c>
      <c r="H2834" s="2" t="s">
        <v>2031</v>
      </c>
      <c r="I2834" s="2" t="s">
        <v>2032</v>
      </c>
      <c r="J2834" s="2" t="s">
        <v>304</v>
      </c>
      <c r="K2834" s="2" t="s">
        <v>28</v>
      </c>
      <c r="L2834" s="2" t="s">
        <v>1204</v>
      </c>
      <c r="M2834" s="2" t="s">
        <v>1205</v>
      </c>
      <c r="N2834" s="2" t="s">
        <v>194</v>
      </c>
      <c r="O2834" s="3">
        <v>1</v>
      </c>
      <c r="P2834" s="3">
        <v>40.409999999999997</v>
      </c>
      <c r="Q2834" s="3">
        <v>44</v>
      </c>
      <c r="R2834" s="3">
        <v>44</v>
      </c>
      <c r="S2834" s="3">
        <v>3.59</v>
      </c>
      <c r="T2834" s="3">
        <v>3.59</v>
      </c>
      <c r="U2834" s="3">
        <v>8.15</v>
      </c>
      <c r="V2834" s="2" t="s">
        <v>927</v>
      </c>
      <c r="W2834" s="2" t="s">
        <v>928</v>
      </c>
      <c r="X2834" s="2" t="s">
        <v>197</v>
      </c>
      <c r="Y2834" s="19" t="str">
        <f>VLOOKUP(G2834,'Verweis Kd-Gruppe'!$A$2:$B$8,2,FALSE)</f>
        <v>EXP</v>
      </c>
      <c r="Z2834" s="19" t="str">
        <f>VLOOKUP(J2834,'Verweis Art-Gruppe'!$A$2:$B$15,2,FALSE)</f>
        <v>Zubehör</v>
      </c>
      <c r="AA2834" s="19" t="str">
        <f>VLOOKUP(W2834,'Verweis Vertreter'!$A$2:$B$24,2,FALSE)</f>
        <v>Ximena Morales</v>
      </c>
      <c r="AB2834" s="12">
        <f t="shared" si="396"/>
        <v>1</v>
      </c>
      <c r="AC2834" s="12">
        <f t="shared" si="401"/>
        <v>40.409999999999997</v>
      </c>
      <c r="AD2834" s="12">
        <f t="shared" si="402"/>
        <v>44</v>
      </c>
      <c r="AE2834" s="12">
        <f t="shared" si="397"/>
        <v>44</v>
      </c>
      <c r="AF2834" s="12">
        <f t="shared" si="398"/>
        <v>3.59</v>
      </c>
      <c r="AG2834" s="12">
        <f t="shared" si="399"/>
        <v>3.59</v>
      </c>
      <c r="AH2834" s="9">
        <f t="shared" si="403"/>
        <v>8.1590909090909089E-2</v>
      </c>
      <c r="AI2834" s="14">
        <f>VLOOKUP(E2834,'Verweis Faktor'!$A:$B,2,FALSE)</f>
        <v>1</v>
      </c>
      <c r="AJ2834" s="14"/>
      <c r="AK2834" s="14" t="str">
        <f>IF(AL2834="Ja","Versandkosten",VLOOKUP(E2834,'Verweis Belegart'!$A$2:$B$9,2,FALSE))</f>
        <v>Hardware</v>
      </c>
      <c r="AL2834" s="14" t="str">
        <f t="shared" si="404"/>
        <v>Nein</v>
      </c>
      <c r="AM2834" s="14" t="str">
        <f t="shared" si="400"/>
        <v>Positiv</v>
      </c>
    </row>
    <row r="2835" spans="1:39" ht="17.25" customHeight="1" x14ac:dyDescent="0.35">
      <c r="A2835" s="17">
        <v>14571510</v>
      </c>
      <c r="B2835" s="2" t="s">
        <v>1989</v>
      </c>
      <c r="C2835" s="1">
        <v>2025001</v>
      </c>
      <c r="D2835" s="1">
        <v>2000751</v>
      </c>
      <c r="E2835" s="2" t="s">
        <v>34</v>
      </c>
      <c r="F2835" s="2" t="s">
        <v>182</v>
      </c>
      <c r="G2835" s="2" t="s">
        <v>66</v>
      </c>
      <c r="H2835" s="2" t="s">
        <v>2031</v>
      </c>
      <c r="I2835" s="2" t="s">
        <v>2032</v>
      </c>
      <c r="J2835" s="2" t="s">
        <v>304</v>
      </c>
      <c r="K2835" s="2" t="s">
        <v>45</v>
      </c>
      <c r="L2835" s="2" t="s">
        <v>932</v>
      </c>
      <c r="M2835" s="2" t="s">
        <v>933</v>
      </c>
      <c r="N2835" s="2" t="s">
        <v>322</v>
      </c>
      <c r="O2835" s="3">
        <v>3</v>
      </c>
      <c r="P2835" s="3">
        <v>78.2</v>
      </c>
      <c r="Q2835" s="3">
        <v>81.5</v>
      </c>
      <c r="R2835" s="3">
        <v>244.5</v>
      </c>
      <c r="S2835" s="3">
        <v>3.3</v>
      </c>
      <c r="T2835" s="3">
        <v>9.9</v>
      </c>
      <c r="U2835" s="3">
        <v>4.04</v>
      </c>
      <c r="V2835" s="2" t="s">
        <v>927</v>
      </c>
      <c r="W2835" s="2" t="s">
        <v>928</v>
      </c>
      <c r="X2835" s="2" t="s">
        <v>197</v>
      </c>
      <c r="Y2835" s="19" t="str">
        <f>VLOOKUP(G2835,'Verweis Kd-Gruppe'!$A$2:$B$8,2,FALSE)</f>
        <v>EXP</v>
      </c>
      <c r="Z2835" s="19" t="str">
        <f>VLOOKUP(J2835,'Verweis Art-Gruppe'!$A$2:$B$15,2,FALSE)</f>
        <v>Zubehör</v>
      </c>
      <c r="AA2835" s="19" t="str">
        <f>VLOOKUP(W2835,'Verweis Vertreter'!$A$2:$B$24,2,FALSE)</f>
        <v>Ximena Morales</v>
      </c>
      <c r="AB2835" s="12">
        <f t="shared" si="396"/>
        <v>3</v>
      </c>
      <c r="AC2835" s="12">
        <f t="shared" si="401"/>
        <v>78.2</v>
      </c>
      <c r="AD2835" s="12">
        <f t="shared" si="402"/>
        <v>81.5</v>
      </c>
      <c r="AE2835" s="12">
        <f t="shared" si="397"/>
        <v>244.5</v>
      </c>
      <c r="AF2835" s="12">
        <f t="shared" si="398"/>
        <v>3.3</v>
      </c>
      <c r="AG2835" s="12">
        <f t="shared" si="399"/>
        <v>9.9</v>
      </c>
      <c r="AH2835" s="9">
        <f t="shared" si="403"/>
        <v>4.0490797546012272E-2</v>
      </c>
      <c r="AI2835" s="14">
        <f>VLOOKUP(E2835,'Verweis Faktor'!$A:$B,2,FALSE)</f>
        <v>1</v>
      </c>
      <c r="AJ2835" s="14"/>
      <c r="AK2835" s="14" t="str">
        <f>IF(AL2835="Ja","Versandkosten",VLOOKUP(E2835,'Verweis Belegart'!$A$2:$B$9,2,FALSE))</f>
        <v>Hardware</v>
      </c>
      <c r="AL2835" s="14" t="str">
        <f t="shared" si="404"/>
        <v>Nein</v>
      </c>
      <c r="AM2835" s="14" t="str">
        <f t="shared" si="400"/>
        <v>Positiv</v>
      </c>
    </row>
    <row r="2836" spans="1:39" ht="17.25" customHeight="1" x14ac:dyDescent="0.35">
      <c r="A2836" s="17">
        <v>14571510</v>
      </c>
      <c r="B2836" s="2" t="s">
        <v>1989</v>
      </c>
      <c r="C2836" s="1">
        <v>2025001</v>
      </c>
      <c r="D2836" s="1">
        <v>2000751</v>
      </c>
      <c r="E2836" s="2" t="s">
        <v>34</v>
      </c>
      <c r="F2836" s="2" t="s">
        <v>182</v>
      </c>
      <c r="G2836" s="2" t="s">
        <v>66</v>
      </c>
      <c r="H2836" s="2" t="s">
        <v>2031</v>
      </c>
      <c r="I2836" s="2" t="s">
        <v>2032</v>
      </c>
      <c r="J2836" s="2" t="s">
        <v>304</v>
      </c>
      <c r="K2836" s="2" t="s">
        <v>49</v>
      </c>
      <c r="L2836" s="2" t="s">
        <v>1619</v>
      </c>
      <c r="M2836" s="2" t="s">
        <v>1620</v>
      </c>
      <c r="N2836" s="2" t="s">
        <v>322</v>
      </c>
      <c r="O2836" s="3">
        <v>1</v>
      </c>
      <c r="P2836" s="3">
        <v>80</v>
      </c>
      <c r="Q2836" s="3">
        <v>83</v>
      </c>
      <c r="R2836" s="3">
        <v>83</v>
      </c>
      <c r="S2836" s="3">
        <v>3</v>
      </c>
      <c r="T2836" s="3">
        <v>3</v>
      </c>
      <c r="U2836" s="3">
        <v>3.61</v>
      </c>
      <c r="V2836" s="2" t="s">
        <v>927</v>
      </c>
      <c r="W2836" s="2" t="s">
        <v>928</v>
      </c>
      <c r="X2836" s="2" t="s">
        <v>197</v>
      </c>
      <c r="Y2836" s="19" t="str">
        <f>VLOOKUP(G2836,'Verweis Kd-Gruppe'!$A$2:$B$8,2,FALSE)</f>
        <v>EXP</v>
      </c>
      <c r="Z2836" s="19" t="str">
        <f>VLOOKUP(J2836,'Verweis Art-Gruppe'!$A$2:$B$15,2,FALSE)</f>
        <v>Zubehör</v>
      </c>
      <c r="AA2836" s="19" t="str">
        <f>VLOOKUP(W2836,'Verweis Vertreter'!$A$2:$B$24,2,FALSE)</f>
        <v>Ximena Morales</v>
      </c>
      <c r="AB2836" s="12">
        <f t="shared" si="396"/>
        <v>1</v>
      </c>
      <c r="AC2836" s="12">
        <f t="shared" si="401"/>
        <v>80</v>
      </c>
      <c r="AD2836" s="12">
        <f t="shared" si="402"/>
        <v>83</v>
      </c>
      <c r="AE2836" s="12">
        <f t="shared" si="397"/>
        <v>83</v>
      </c>
      <c r="AF2836" s="12">
        <f t="shared" si="398"/>
        <v>3</v>
      </c>
      <c r="AG2836" s="12">
        <f t="shared" si="399"/>
        <v>3</v>
      </c>
      <c r="AH2836" s="9">
        <f t="shared" si="403"/>
        <v>3.614457831325301E-2</v>
      </c>
      <c r="AI2836" s="14">
        <f>VLOOKUP(E2836,'Verweis Faktor'!$A:$B,2,FALSE)</f>
        <v>1</v>
      </c>
      <c r="AJ2836" s="14"/>
      <c r="AK2836" s="14" t="str">
        <f>IF(AL2836="Ja","Versandkosten",VLOOKUP(E2836,'Verweis Belegart'!$A$2:$B$9,2,FALSE))</f>
        <v>Hardware</v>
      </c>
      <c r="AL2836" s="14" t="str">
        <f t="shared" si="404"/>
        <v>Nein</v>
      </c>
      <c r="AM2836" s="14" t="str">
        <f t="shared" si="400"/>
        <v>Positiv</v>
      </c>
    </row>
    <row r="2837" spans="1:39" ht="17.25" customHeight="1" x14ac:dyDescent="0.35">
      <c r="A2837" s="17">
        <v>14571510</v>
      </c>
      <c r="B2837" s="2" t="s">
        <v>1989</v>
      </c>
      <c r="C2837" s="1">
        <v>2025001</v>
      </c>
      <c r="D2837" s="1">
        <v>2000751</v>
      </c>
      <c r="E2837" s="2" t="s">
        <v>34</v>
      </c>
      <c r="F2837" s="2" t="s">
        <v>182</v>
      </c>
      <c r="G2837" s="2" t="s">
        <v>66</v>
      </c>
      <c r="H2837" s="2" t="s">
        <v>2031</v>
      </c>
      <c r="I2837" s="2" t="s">
        <v>2032</v>
      </c>
      <c r="J2837" s="2" t="s">
        <v>304</v>
      </c>
      <c r="K2837" s="2" t="s">
        <v>79</v>
      </c>
      <c r="L2837" s="2" t="s">
        <v>460</v>
      </c>
      <c r="M2837" s="2" t="s">
        <v>461</v>
      </c>
      <c r="N2837" s="2" t="s">
        <v>462</v>
      </c>
      <c r="O2837" s="3">
        <v>5</v>
      </c>
      <c r="P2837" s="3">
        <v>164.98</v>
      </c>
      <c r="Q2837" s="3">
        <v>169</v>
      </c>
      <c r="R2837" s="3">
        <v>845</v>
      </c>
      <c r="S2837" s="3">
        <v>4.0199999999999996</v>
      </c>
      <c r="T2837" s="3">
        <v>20.100000000000001</v>
      </c>
      <c r="U2837" s="3">
        <v>2.37</v>
      </c>
      <c r="V2837" s="2" t="s">
        <v>927</v>
      </c>
      <c r="W2837" s="2" t="s">
        <v>928</v>
      </c>
      <c r="X2837" s="2" t="s">
        <v>197</v>
      </c>
      <c r="Y2837" s="19" t="str">
        <f>VLOOKUP(G2837,'Verweis Kd-Gruppe'!$A$2:$B$8,2,FALSE)</f>
        <v>EXP</v>
      </c>
      <c r="Z2837" s="19" t="str">
        <f>VLOOKUP(J2837,'Verweis Art-Gruppe'!$A$2:$B$15,2,FALSE)</f>
        <v>Zubehör</v>
      </c>
      <c r="AA2837" s="19" t="str">
        <f>VLOOKUP(W2837,'Verweis Vertreter'!$A$2:$B$24,2,FALSE)</f>
        <v>Ximena Morales</v>
      </c>
      <c r="AB2837" s="12">
        <f t="shared" si="396"/>
        <v>5</v>
      </c>
      <c r="AC2837" s="12">
        <f t="shared" si="401"/>
        <v>164.98</v>
      </c>
      <c r="AD2837" s="12">
        <f t="shared" si="402"/>
        <v>169</v>
      </c>
      <c r="AE2837" s="12">
        <f t="shared" si="397"/>
        <v>845</v>
      </c>
      <c r="AF2837" s="12">
        <f t="shared" si="398"/>
        <v>4.0199999999999996</v>
      </c>
      <c r="AG2837" s="12">
        <f t="shared" si="399"/>
        <v>20.100000000000001</v>
      </c>
      <c r="AH2837" s="9">
        <f t="shared" si="403"/>
        <v>2.3786982248520713E-2</v>
      </c>
      <c r="AI2837" s="14">
        <f>VLOOKUP(E2837,'Verweis Faktor'!$A:$B,2,FALSE)</f>
        <v>1</v>
      </c>
      <c r="AJ2837" s="14"/>
      <c r="AK2837" s="14" t="str">
        <f>IF(AL2837="Ja","Versandkosten",VLOOKUP(E2837,'Verweis Belegart'!$A$2:$B$9,2,FALSE))</f>
        <v>Hardware</v>
      </c>
      <c r="AL2837" s="14" t="str">
        <f t="shared" si="404"/>
        <v>Nein</v>
      </c>
      <c r="AM2837" s="14" t="str">
        <f t="shared" si="400"/>
        <v>Positiv</v>
      </c>
    </row>
    <row r="2838" spans="1:39" ht="17.25" customHeight="1" x14ac:dyDescent="0.35">
      <c r="A2838" s="17">
        <v>14571510</v>
      </c>
      <c r="B2838" s="2" t="s">
        <v>1989</v>
      </c>
      <c r="C2838" s="1">
        <v>2025001</v>
      </c>
      <c r="D2838" s="1">
        <v>2000751</v>
      </c>
      <c r="E2838" s="2" t="s">
        <v>34</v>
      </c>
      <c r="F2838" s="2" t="s">
        <v>182</v>
      </c>
      <c r="G2838" s="2" t="s">
        <v>66</v>
      </c>
      <c r="H2838" s="2" t="s">
        <v>2031</v>
      </c>
      <c r="I2838" s="2" t="s">
        <v>2032</v>
      </c>
      <c r="J2838" s="2" t="s">
        <v>304</v>
      </c>
      <c r="K2838" s="2" t="s">
        <v>83</v>
      </c>
      <c r="L2838" s="2" t="s">
        <v>328</v>
      </c>
      <c r="M2838" s="2" t="s">
        <v>329</v>
      </c>
      <c r="N2838" s="2" t="s">
        <v>330</v>
      </c>
      <c r="O2838" s="3">
        <v>1</v>
      </c>
      <c r="P2838" s="3">
        <v>418.84620000000001</v>
      </c>
      <c r="Q2838" s="3">
        <v>445</v>
      </c>
      <c r="R2838" s="3">
        <v>445</v>
      </c>
      <c r="S2838" s="3">
        <v>26.1538</v>
      </c>
      <c r="T2838" s="3">
        <v>26.15</v>
      </c>
      <c r="U2838" s="3">
        <v>5.87</v>
      </c>
      <c r="V2838" s="2" t="s">
        <v>927</v>
      </c>
      <c r="W2838" s="2" t="s">
        <v>928</v>
      </c>
      <c r="X2838" s="2" t="s">
        <v>197</v>
      </c>
      <c r="Y2838" s="19" t="str">
        <f>VLOOKUP(G2838,'Verweis Kd-Gruppe'!$A$2:$B$8,2,FALSE)</f>
        <v>EXP</v>
      </c>
      <c r="Z2838" s="19" t="str">
        <f>VLOOKUP(J2838,'Verweis Art-Gruppe'!$A$2:$B$15,2,FALSE)</f>
        <v>Zubehör</v>
      </c>
      <c r="AA2838" s="19" t="str">
        <f>VLOOKUP(W2838,'Verweis Vertreter'!$A$2:$B$24,2,FALSE)</f>
        <v>Ximena Morales</v>
      </c>
      <c r="AB2838" s="12">
        <f t="shared" si="396"/>
        <v>1</v>
      </c>
      <c r="AC2838" s="12">
        <f t="shared" si="401"/>
        <v>418.84620000000001</v>
      </c>
      <c r="AD2838" s="12">
        <f t="shared" si="402"/>
        <v>445</v>
      </c>
      <c r="AE2838" s="12">
        <f t="shared" si="397"/>
        <v>445</v>
      </c>
      <c r="AF2838" s="12">
        <f t="shared" si="398"/>
        <v>26.1538</v>
      </c>
      <c r="AG2838" s="12">
        <f t="shared" si="399"/>
        <v>26.15</v>
      </c>
      <c r="AH2838" s="9">
        <f t="shared" si="403"/>
        <v>5.8764044943820225E-2</v>
      </c>
      <c r="AI2838" s="14">
        <f>VLOOKUP(E2838,'Verweis Faktor'!$A:$B,2,FALSE)</f>
        <v>1</v>
      </c>
      <c r="AJ2838" s="14"/>
      <c r="AK2838" s="14" t="str">
        <f>IF(AL2838="Ja","Versandkosten",VLOOKUP(E2838,'Verweis Belegart'!$A$2:$B$9,2,FALSE))</f>
        <v>Hardware</v>
      </c>
      <c r="AL2838" s="14" t="str">
        <f t="shared" si="404"/>
        <v>Nein</v>
      </c>
      <c r="AM2838" s="14" t="str">
        <f t="shared" si="400"/>
        <v>Positiv</v>
      </c>
    </row>
    <row r="2839" spans="1:39" ht="17.25" customHeight="1" x14ac:dyDescent="0.35">
      <c r="A2839" s="17">
        <v>14571510</v>
      </c>
      <c r="B2839" s="2" t="s">
        <v>1989</v>
      </c>
      <c r="C2839" s="1">
        <v>2025001</v>
      </c>
      <c r="D2839" s="1">
        <v>2000751</v>
      </c>
      <c r="E2839" s="2" t="s">
        <v>34</v>
      </c>
      <c r="F2839" s="2" t="s">
        <v>182</v>
      </c>
      <c r="G2839" s="2" t="s">
        <v>66</v>
      </c>
      <c r="H2839" s="2" t="s">
        <v>2031</v>
      </c>
      <c r="I2839" s="2" t="s">
        <v>2032</v>
      </c>
      <c r="J2839" s="2" t="s">
        <v>304</v>
      </c>
      <c r="K2839" s="2" t="s">
        <v>87</v>
      </c>
      <c r="L2839" s="2" t="s">
        <v>1334</v>
      </c>
      <c r="M2839" s="2" t="s">
        <v>1335</v>
      </c>
      <c r="N2839" s="2" t="s">
        <v>1336</v>
      </c>
      <c r="O2839" s="3">
        <v>3</v>
      </c>
      <c r="P2839" s="3">
        <v>75</v>
      </c>
      <c r="Q2839" s="3">
        <v>175</v>
      </c>
      <c r="R2839" s="3">
        <v>525</v>
      </c>
      <c r="S2839" s="3">
        <v>100</v>
      </c>
      <c r="T2839" s="3">
        <v>300</v>
      </c>
      <c r="U2839" s="3">
        <v>57.14</v>
      </c>
      <c r="V2839" s="2" t="s">
        <v>927</v>
      </c>
      <c r="W2839" s="2" t="s">
        <v>928</v>
      </c>
      <c r="X2839" s="2" t="s">
        <v>197</v>
      </c>
      <c r="Y2839" s="19" t="str">
        <f>VLOOKUP(G2839,'Verweis Kd-Gruppe'!$A$2:$B$8,2,FALSE)</f>
        <v>EXP</v>
      </c>
      <c r="Z2839" s="19" t="str">
        <f>VLOOKUP(J2839,'Verweis Art-Gruppe'!$A$2:$B$15,2,FALSE)</f>
        <v>Zubehör</v>
      </c>
      <c r="AA2839" s="19" t="str">
        <f>VLOOKUP(W2839,'Verweis Vertreter'!$A$2:$B$24,2,FALSE)</f>
        <v>Ximena Morales</v>
      </c>
      <c r="AB2839" s="12">
        <f t="shared" si="396"/>
        <v>3</v>
      </c>
      <c r="AC2839" s="12">
        <f t="shared" si="401"/>
        <v>75</v>
      </c>
      <c r="AD2839" s="12">
        <f t="shared" si="402"/>
        <v>175</v>
      </c>
      <c r="AE2839" s="12">
        <f t="shared" si="397"/>
        <v>525</v>
      </c>
      <c r="AF2839" s="12">
        <f t="shared" si="398"/>
        <v>100</v>
      </c>
      <c r="AG2839" s="12">
        <f t="shared" si="399"/>
        <v>300</v>
      </c>
      <c r="AH2839" s="9">
        <f t="shared" si="403"/>
        <v>0.5714285714285714</v>
      </c>
      <c r="AI2839" s="14">
        <f>VLOOKUP(E2839,'Verweis Faktor'!$A:$B,2,FALSE)</f>
        <v>1</v>
      </c>
      <c r="AJ2839" s="14"/>
      <c r="AK2839" s="14" t="str">
        <f>IF(AL2839="Ja","Versandkosten",VLOOKUP(E2839,'Verweis Belegart'!$A$2:$B$9,2,FALSE))</f>
        <v>Hardware</v>
      </c>
      <c r="AL2839" s="14" t="str">
        <f t="shared" si="404"/>
        <v>Nein</v>
      </c>
      <c r="AM2839" s="14" t="str">
        <f t="shared" si="400"/>
        <v>Positiv</v>
      </c>
    </row>
    <row r="2840" spans="1:39" ht="17.25" customHeight="1" x14ac:dyDescent="0.35">
      <c r="A2840" s="17">
        <v>14571510</v>
      </c>
      <c r="B2840" s="2" t="s">
        <v>1989</v>
      </c>
      <c r="C2840" s="1">
        <v>2025001</v>
      </c>
      <c r="D2840" s="1">
        <v>2000751</v>
      </c>
      <c r="E2840" s="2" t="s">
        <v>34</v>
      </c>
      <c r="F2840" s="2" t="s">
        <v>182</v>
      </c>
      <c r="G2840" s="2" t="s">
        <v>66</v>
      </c>
      <c r="H2840" s="2" t="s">
        <v>2031</v>
      </c>
      <c r="I2840" s="2" t="s">
        <v>2032</v>
      </c>
      <c r="J2840" s="2" t="s">
        <v>304</v>
      </c>
      <c r="K2840" s="2" t="s">
        <v>91</v>
      </c>
      <c r="L2840" s="2" t="s">
        <v>752</v>
      </c>
      <c r="M2840" s="2" t="s">
        <v>753</v>
      </c>
      <c r="N2840" s="2" t="s">
        <v>200</v>
      </c>
      <c r="O2840" s="3">
        <v>14</v>
      </c>
      <c r="P2840" s="3">
        <v>660</v>
      </c>
      <c r="Q2840" s="3">
        <v>679</v>
      </c>
      <c r="R2840" s="3">
        <v>9506</v>
      </c>
      <c r="S2840" s="3">
        <v>19</v>
      </c>
      <c r="T2840" s="3">
        <v>266</v>
      </c>
      <c r="U2840" s="3">
        <v>2.79</v>
      </c>
      <c r="V2840" s="2" t="s">
        <v>927</v>
      </c>
      <c r="W2840" s="2" t="s">
        <v>928</v>
      </c>
      <c r="X2840" s="2" t="s">
        <v>197</v>
      </c>
      <c r="Y2840" s="19" t="str">
        <f>VLOOKUP(G2840,'Verweis Kd-Gruppe'!$A$2:$B$8,2,FALSE)</f>
        <v>EXP</v>
      </c>
      <c r="Z2840" s="19" t="str">
        <f>VLOOKUP(J2840,'Verweis Art-Gruppe'!$A$2:$B$15,2,FALSE)</f>
        <v>Zubehör</v>
      </c>
      <c r="AA2840" s="19" t="str">
        <f>VLOOKUP(W2840,'Verweis Vertreter'!$A$2:$B$24,2,FALSE)</f>
        <v>Ximena Morales</v>
      </c>
      <c r="AB2840" s="12">
        <f t="shared" si="396"/>
        <v>14</v>
      </c>
      <c r="AC2840" s="12">
        <f t="shared" si="401"/>
        <v>660</v>
      </c>
      <c r="AD2840" s="12">
        <f t="shared" si="402"/>
        <v>679</v>
      </c>
      <c r="AE2840" s="12">
        <f t="shared" si="397"/>
        <v>9506</v>
      </c>
      <c r="AF2840" s="12">
        <f t="shared" si="398"/>
        <v>19</v>
      </c>
      <c r="AG2840" s="12">
        <f t="shared" si="399"/>
        <v>266</v>
      </c>
      <c r="AH2840" s="9">
        <f t="shared" si="403"/>
        <v>2.7982326951399118E-2</v>
      </c>
      <c r="AI2840" s="14">
        <f>VLOOKUP(E2840,'Verweis Faktor'!$A:$B,2,FALSE)</f>
        <v>1</v>
      </c>
      <c r="AJ2840" s="14"/>
      <c r="AK2840" s="14" t="str">
        <f>IF(AL2840="Ja","Versandkosten",VLOOKUP(E2840,'Verweis Belegart'!$A$2:$B$9,2,FALSE))</f>
        <v>Hardware</v>
      </c>
      <c r="AL2840" s="14" t="str">
        <f t="shared" si="404"/>
        <v>Nein</v>
      </c>
      <c r="AM2840" s="14" t="str">
        <f t="shared" si="400"/>
        <v>Positiv</v>
      </c>
    </row>
    <row r="2841" spans="1:39" ht="17.25" customHeight="1" x14ac:dyDescent="0.35">
      <c r="A2841" s="17">
        <v>14571510</v>
      </c>
      <c r="B2841" s="2" t="s">
        <v>1989</v>
      </c>
      <c r="C2841" s="1">
        <v>2025001</v>
      </c>
      <c r="D2841" s="1">
        <v>2000751</v>
      </c>
      <c r="E2841" s="2" t="s">
        <v>34</v>
      </c>
      <c r="F2841" s="2" t="s">
        <v>182</v>
      </c>
      <c r="G2841" s="2" t="s">
        <v>66</v>
      </c>
      <c r="H2841" s="2" t="s">
        <v>2031</v>
      </c>
      <c r="I2841" s="2" t="s">
        <v>2032</v>
      </c>
      <c r="J2841" s="2" t="s">
        <v>304</v>
      </c>
      <c r="K2841" s="2" t="s">
        <v>95</v>
      </c>
      <c r="L2841" s="2" t="s">
        <v>1416</v>
      </c>
      <c r="M2841" s="2" t="s">
        <v>1417</v>
      </c>
      <c r="N2841" s="2" t="s">
        <v>322</v>
      </c>
      <c r="O2841" s="3">
        <v>1</v>
      </c>
      <c r="P2841" s="3">
        <v>80</v>
      </c>
      <c r="Q2841" s="3">
        <v>83</v>
      </c>
      <c r="R2841" s="3">
        <v>83</v>
      </c>
      <c r="S2841" s="3">
        <v>3</v>
      </c>
      <c r="T2841" s="3">
        <v>3</v>
      </c>
      <c r="U2841" s="3">
        <v>3.61</v>
      </c>
      <c r="V2841" s="2" t="s">
        <v>927</v>
      </c>
      <c r="W2841" s="2" t="s">
        <v>928</v>
      </c>
      <c r="X2841" s="2" t="s">
        <v>197</v>
      </c>
      <c r="Y2841" s="19" t="str">
        <f>VLOOKUP(G2841,'Verweis Kd-Gruppe'!$A$2:$B$8,2,FALSE)</f>
        <v>EXP</v>
      </c>
      <c r="Z2841" s="19" t="str">
        <f>VLOOKUP(J2841,'Verweis Art-Gruppe'!$A$2:$B$15,2,FALSE)</f>
        <v>Zubehör</v>
      </c>
      <c r="AA2841" s="19" t="str">
        <f>VLOOKUP(W2841,'Verweis Vertreter'!$A$2:$B$24,2,FALSE)</f>
        <v>Ximena Morales</v>
      </c>
      <c r="AB2841" s="12">
        <f t="shared" si="396"/>
        <v>1</v>
      </c>
      <c r="AC2841" s="12">
        <f t="shared" si="401"/>
        <v>80</v>
      </c>
      <c r="AD2841" s="12">
        <f t="shared" si="402"/>
        <v>83</v>
      </c>
      <c r="AE2841" s="12">
        <f t="shared" si="397"/>
        <v>83</v>
      </c>
      <c r="AF2841" s="12">
        <f t="shared" si="398"/>
        <v>3</v>
      </c>
      <c r="AG2841" s="12">
        <f t="shared" si="399"/>
        <v>3</v>
      </c>
      <c r="AH2841" s="9">
        <f t="shared" si="403"/>
        <v>3.614457831325301E-2</v>
      </c>
      <c r="AI2841" s="14">
        <f>VLOOKUP(E2841,'Verweis Faktor'!$A:$B,2,FALSE)</f>
        <v>1</v>
      </c>
      <c r="AJ2841" s="14"/>
      <c r="AK2841" s="14" t="str">
        <f>IF(AL2841="Ja","Versandkosten",VLOOKUP(E2841,'Verweis Belegart'!$A$2:$B$9,2,FALSE))</f>
        <v>Hardware</v>
      </c>
      <c r="AL2841" s="14" t="str">
        <f t="shared" si="404"/>
        <v>Nein</v>
      </c>
      <c r="AM2841" s="14" t="str">
        <f t="shared" si="400"/>
        <v>Positiv</v>
      </c>
    </row>
    <row r="2842" spans="1:39" ht="17.25" customHeight="1" x14ac:dyDescent="0.35">
      <c r="A2842" s="17">
        <v>14571510</v>
      </c>
      <c r="B2842" s="2" t="s">
        <v>1989</v>
      </c>
      <c r="C2842" s="1">
        <v>2025001</v>
      </c>
      <c r="D2842" s="1">
        <v>2000751</v>
      </c>
      <c r="E2842" s="2" t="s">
        <v>34</v>
      </c>
      <c r="F2842" s="2" t="s">
        <v>182</v>
      </c>
      <c r="G2842" s="2" t="s">
        <v>66</v>
      </c>
      <c r="H2842" s="2" t="s">
        <v>2031</v>
      </c>
      <c r="I2842" s="2" t="s">
        <v>2032</v>
      </c>
      <c r="J2842" s="2" t="s">
        <v>304</v>
      </c>
      <c r="K2842" s="2" t="s">
        <v>99</v>
      </c>
      <c r="L2842" s="2" t="s">
        <v>2033</v>
      </c>
      <c r="M2842" s="2" t="s">
        <v>2034</v>
      </c>
      <c r="N2842" s="2" t="s">
        <v>2035</v>
      </c>
      <c r="O2842" s="3">
        <v>5</v>
      </c>
      <c r="P2842" s="3">
        <v>205</v>
      </c>
      <c r="Q2842" s="3">
        <v>215</v>
      </c>
      <c r="R2842" s="3">
        <v>1075</v>
      </c>
      <c r="S2842" s="3">
        <v>10</v>
      </c>
      <c r="T2842" s="3">
        <v>50</v>
      </c>
      <c r="U2842" s="3">
        <v>4.6500000000000004</v>
      </c>
      <c r="V2842" s="2" t="s">
        <v>927</v>
      </c>
      <c r="W2842" s="2" t="s">
        <v>928</v>
      </c>
      <c r="X2842" s="2" t="s">
        <v>197</v>
      </c>
      <c r="Y2842" s="19" t="str">
        <f>VLOOKUP(G2842,'Verweis Kd-Gruppe'!$A$2:$B$8,2,FALSE)</f>
        <v>EXP</v>
      </c>
      <c r="Z2842" s="19" t="str">
        <f>VLOOKUP(J2842,'Verweis Art-Gruppe'!$A$2:$B$15,2,FALSE)</f>
        <v>Zubehör</v>
      </c>
      <c r="AA2842" s="19" t="str">
        <f>VLOOKUP(W2842,'Verweis Vertreter'!$A$2:$B$24,2,FALSE)</f>
        <v>Ximena Morales</v>
      </c>
      <c r="AB2842" s="12">
        <f t="shared" si="396"/>
        <v>5</v>
      </c>
      <c r="AC2842" s="12">
        <f t="shared" si="401"/>
        <v>205</v>
      </c>
      <c r="AD2842" s="12">
        <f t="shared" si="402"/>
        <v>215</v>
      </c>
      <c r="AE2842" s="12">
        <f t="shared" si="397"/>
        <v>1075</v>
      </c>
      <c r="AF2842" s="12">
        <f t="shared" si="398"/>
        <v>10</v>
      </c>
      <c r="AG2842" s="12">
        <f t="shared" si="399"/>
        <v>50</v>
      </c>
      <c r="AH2842" s="9">
        <f t="shared" si="403"/>
        <v>4.6511627906976744E-2</v>
      </c>
      <c r="AI2842" s="14">
        <f>VLOOKUP(E2842,'Verweis Faktor'!$A:$B,2,FALSE)</f>
        <v>1</v>
      </c>
      <c r="AJ2842" s="14"/>
      <c r="AK2842" s="14" t="str">
        <f>IF(AL2842="Ja","Versandkosten",VLOOKUP(E2842,'Verweis Belegart'!$A$2:$B$9,2,FALSE))</f>
        <v>Hardware</v>
      </c>
      <c r="AL2842" s="14" t="str">
        <f t="shared" si="404"/>
        <v>Nein</v>
      </c>
      <c r="AM2842" s="14" t="str">
        <f t="shared" si="400"/>
        <v>Positiv</v>
      </c>
    </row>
    <row r="2843" spans="1:39" ht="17.25" customHeight="1" x14ac:dyDescent="0.35">
      <c r="A2843" s="17">
        <v>14571510</v>
      </c>
      <c r="B2843" s="2" t="s">
        <v>1989</v>
      </c>
      <c r="C2843" s="1">
        <v>2025001</v>
      </c>
      <c r="D2843" s="1">
        <v>2000751</v>
      </c>
      <c r="E2843" s="2" t="s">
        <v>34</v>
      </c>
      <c r="F2843" s="2" t="s">
        <v>182</v>
      </c>
      <c r="G2843" s="2" t="s">
        <v>66</v>
      </c>
      <c r="H2843" s="2" t="s">
        <v>2031</v>
      </c>
      <c r="I2843" s="2" t="s">
        <v>2032</v>
      </c>
      <c r="J2843" s="2" t="s">
        <v>304</v>
      </c>
      <c r="K2843" s="2" t="s">
        <v>103</v>
      </c>
      <c r="L2843" s="2" t="s">
        <v>1153</v>
      </c>
      <c r="M2843" s="2" t="s">
        <v>1154</v>
      </c>
      <c r="N2843" s="2" t="s">
        <v>607</v>
      </c>
      <c r="O2843" s="3">
        <v>48</v>
      </c>
      <c r="P2843" s="3">
        <v>66.728300000000004</v>
      </c>
      <c r="Q2843" s="3">
        <v>82</v>
      </c>
      <c r="R2843" s="3">
        <v>3936</v>
      </c>
      <c r="S2843" s="3">
        <v>15.271699999999999</v>
      </c>
      <c r="T2843" s="3">
        <v>733.04</v>
      </c>
      <c r="U2843" s="3">
        <v>18.62</v>
      </c>
      <c r="V2843" s="2" t="s">
        <v>927</v>
      </c>
      <c r="W2843" s="2" t="s">
        <v>928</v>
      </c>
      <c r="X2843" s="2" t="s">
        <v>197</v>
      </c>
      <c r="Y2843" s="19" t="str">
        <f>VLOOKUP(G2843,'Verweis Kd-Gruppe'!$A$2:$B$8,2,FALSE)</f>
        <v>EXP</v>
      </c>
      <c r="Z2843" s="19" t="str">
        <f>VLOOKUP(J2843,'Verweis Art-Gruppe'!$A$2:$B$15,2,FALSE)</f>
        <v>Zubehör</v>
      </c>
      <c r="AA2843" s="19" t="str">
        <f>VLOOKUP(W2843,'Verweis Vertreter'!$A$2:$B$24,2,FALSE)</f>
        <v>Ximena Morales</v>
      </c>
      <c r="AB2843" s="12">
        <f t="shared" si="396"/>
        <v>48</v>
      </c>
      <c r="AC2843" s="12">
        <f t="shared" si="401"/>
        <v>66.728300000000004</v>
      </c>
      <c r="AD2843" s="12">
        <f t="shared" si="402"/>
        <v>82</v>
      </c>
      <c r="AE2843" s="12">
        <f t="shared" si="397"/>
        <v>3936</v>
      </c>
      <c r="AF2843" s="12">
        <f t="shared" si="398"/>
        <v>15.271699999999999</v>
      </c>
      <c r="AG2843" s="12">
        <f t="shared" si="399"/>
        <v>733.04</v>
      </c>
      <c r="AH2843" s="9">
        <f t="shared" si="403"/>
        <v>0.18623983739837396</v>
      </c>
      <c r="AI2843" s="14">
        <f>VLOOKUP(E2843,'Verweis Faktor'!$A:$B,2,FALSE)</f>
        <v>1</v>
      </c>
      <c r="AJ2843" s="14"/>
      <c r="AK2843" s="14" t="str">
        <f>IF(AL2843="Ja","Versandkosten",VLOOKUP(E2843,'Verweis Belegart'!$A$2:$B$9,2,FALSE))</f>
        <v>Hardware</v>
      </c>
      <c r="AL2843" s="14" t="str">
        <f t="shared" si="404"/>
        <v>Nein</v>
      </c>
      <c r="AM2843" s="14" t="str">
        <f t="shared" si="400"/>
        <v>Positiv</v>
      </c>
    </row>
    <row r="2844" spans="1:39" ht="17.25" customHeight="1" x14ac:dyDescent="0.35">
      <c r="A2844" s="17">
        <v>14571510</v>
      </c>
      <c r="B2844" s="2" t="s">
        <v>1989</v>
      </c>
      <c r="C2844" s="1">
        <v>2025001</v>
      </c>
      <c r="D2844" s="1">
        <v>2000751</v>
      </c>
      <c r="E2844" s="2" t="s">
        <v>34</v>
      </c>
      <c r="F2844" s="2" t="s">
        <v>182</v>
      </c>
      <c r="G2844" s="2" t="s">
        <v>66</v>
      </c>
      <c r="H2844" s="2" t="s">
        <v>2031</v>
      </c>
      <c r="I2844" s="2" t="s">
        <v>2032</v>
      </c>
      <c r="J2844" s="2" t="s">
        <v>304</v>
      </c>
      <c r="K2844" s="2" t="s">
        <v>107</v>
      </c>
      <c r="L2844" s="2" t="s">
        <v>950</v>
      </c>
      <c r="M2844" s="2" t="s">
        <v>951</v>
      </c>
      <c r="N2844" s="2" t="s">
        <v>952</v>
      </c>
      <c r="O2844" s="3">
        <v>1</v>
      </c>
      <c r="P2844" s="3">
        <v>420</v>
      </c>
      <c r="Q2844" s="3">
        <v>432</v>
      </c>
      <c r="R2844" s="3">
        <v>432</v>
      </c>
      <c r="S2844" s="3">
        <v>12</v>
      </c>
      <c r="T2844" s="3">
        <v>12</v>
      </c>
      <c r="U2844" s="3">
        <v>2.77</v>
      </c>
      <c r="V2844" s="2" t="s">
        <v>927</v>
      </c>
      <c r="W2844" s="2" t="s">
        <v>928</v>
      </c>
      <c r="X2844" s="2" t="s">
        <v>197</v>
      </c>
      <c r="Y2844" s="19" t="str">
        <f>VLOOKUP(G2844,'Verweis Kd-Gruppe'!$A$2:$B$8,2,FALSE)</f>
        <v>EXP</v>
      </c>
      <c r="Z2844" s="19" t="str">
        <f>VLOOKUP(J2844,'Verweis Art-Gruppe'!$A$2:$B$15,2,FALSE)</f>
        <v>Zubehör</v>
      </c>
      <c r="AA2844" s="19" t="str">
        <f>VLOOKUP(W2844,'Verweis Vertreter'!$A$2:$B$24,2,FALSE)</f>
        <v>Ximena Morales</v>
      </c>
      <c r="AB2844" s="12">
        <f t="shared" si="396"/>
        <v>1</v>
      </c>
      <c r="AC2844" s="12">
        <f t="shared" si="401"/>
        <v>420</v>
      </c>
      <c r="AD2844" s="12">
        <f t="shared" si="402"/>
        <v>432</v>
      </c>
      <c r="AE2844" s="12">
        <f t="shared" si="397"/>
        <v>432</v>
      </c>
      <c r="AF2844" s="12">
        <f t="shared" si="398"/>
        <v>12</v>
      </c>
      <c r="AG2844" s="12">
        <f t="shared" si="399"/>
        <v>12</v>
      </c>
      <c r="AH2844" s="9">
        <f t="shared" si="403"/>
        <v>2.7777777777777776E-2</v>
      </c>
      <c r="AI2844" s="14">
        <f>VLOOKUP(E2844,'Verweis Faktor'!$A:$B,2,FALSE)</f>
        <v>1</v>
      </c>
      <c r="AJ2844" s="14"/>
      <c r="AK2844" s="14" t="str">
        <f>IF(AL2844="Ja","Versandkosten",VLOOKUP(E2844,'Verweis Belegart'!$A$2:$B$9,2,FALSE))</f>
        <v>Hardware</v>
      </c>
      <c r="AL2844" s="14" t="str">
        <f t="shared" si="404"/>
        <v>Nein</v>
      </c>
      <c r="AM2844" s="14" t="str">
        <f t="shared" si="400"/>
        <v>Positiv</v>
      </c>
    </row>
    <row r="2845" spans="1:39" ht="17.25" customHeight="1" x14ac:dyDescent="0.35">
      <c r="A2845" s="17">
        <v>14571510</v>
      </c>
      <c r="B2845" s="2" t="s">
        <v>1989</v>
      </c>
      <c r="C2845" s="1">
        <v>2025001</v>
      </c>
      <c r="D2845" s="1">
        <v>2000751</v>
      </c>
      <c r="E2845" s="2" t="s">
        <v>34</v>
      </c>
      <c r="F2845" s="2" t="s">
        <v>182</v>
      </c>
      <c r="G2845" s="2" t="s">
        <v>66</v>
      </c>
      <c r="H2845" s="2" t="s">
        <v>2031</v>
      </c>
      <c r="I2845" s="2" t="s">
        <v>2032</v>
      </c>
      <c r="J2845" s="2" t="s">
        <v>304</v>
      </c>
      <c r="K2845" s="2" t="s">
        <v>111</v>
      </c>
      <c r="L2845" s="2" t="s">
        <v>397</v>
      </c>
      <c r="M2845" s="2" t="s">
        <v>398</v>
      </c>
      <c r="N2845" s="2" t="s">
        <v>399</v>
      </c>
      <c r="O2845" s="3">
        <v>1</v>
      </c>
      <c r="P2845" s="3">
        <v>13.5015</v>
      </c>
      <c r="Q2845" s="3">
        <v>14.5</v>
      </c>
      <c r="R2845" s="3">
        <v>14.5</v>
      </c>
      <c r="S2845" s="3">
        <v>0.99850000000000005</v>
      </c>
      <c r="T2845" s="3">
        <v>1</v>
      </c>
      <c r="U2845" s="3">
        <v>6.88</v>
      </c>
      <c r="V2845" s="2" t="s">
        <v>927</v>
      </c>
      <c r="W2845" s="2" t="s">
        <v>928</v>
      </c>
      <c r="X2845" s="2" t="s">
        <v>197</v>
      </c>
      <c r="Y2845" s="19" t="str">
        <f>VLOOKUP(G2845,'Verweis Kd-Gruppe'!$A$2:$B$8,2,FALSE)</f>
        <v>EXP</v>
      </c>
      <c r="Z2845" s="19" t="str">
        <f>VLOOKUP(J2845,'Verweis Art-Gruppe'!$A$2:$B$15,2,FALSE)</f>
        <v>Zubehör</v>
      </c>
      <c r="AA2845" s="19" t="str">
        <f>VLOOKUP(W2845,'Verweis Vertreter'!$A$2:$B$24,2,FALSE)</f>
        <v>Ximena Morales</v>
      </c>
      <c r="AB2845" s="12">
        <f t="shared" si="396"/>
        <v>1</v>
      </c>
      <c r="AC2845" s="12">
        <f t="shared" si="401"/>
        <v>13.5015</v>
      </c>
      <c r="AD2845" s="12">
        <f t="shared" si="402"/>
        <v>14.5</v>
      </c>
      <c r="AE2845" s="12">
        <f t="shared" si="397"/>
        <v>14.5</v>
      </c>
      <c r="AF2845" s="12">
        <f t="shared" si="398"/>
        <v>0.99850000000000005</v>
      </c>
      <c r="AG2845" s="12">
        <f t="shared" si="399"/>
        <v>1</v>
      </c>
      <c r="AH2845" s="9">
        <f t="shared" si="403"/>
        <v>6.8965517241379309E-2</v>
      </c>
      <c r="AI2845" s="14">
        <f>VLOOKUP(E2845,'Verweis Faktor'!$A:$B,2,FALSE)</f>
        <v>1</v>
      </c>
      <c r="AJ2845" s="14"/>
      <c r="AK2845" s="14" t="str">
        <f>IF(AL2845="Ja","Versandkosten",VLOOKUP(E2845,'Verweis Belegart'!$A$2:$B$9,2,FALSE))</f>
        <v>Hardware</v>
      </c>
      <c r="AL2845" s="14" t="str">
        <f t="shared" si="404"/>
        <v>Nein</v>
      </c>
      <c r="AM2845" s="14" t="str">
        <f t="shared" si="400"/>
        <v>Positiv</v>
      </c>
    </row>
    <row r="2846" spans="1:39" ht="17.25" customHeight="1" x14ac:dyDescent="0.35">
      <c r="A2846" s="17">
        <v>14572873</v>
      </c>
      <c r="B2846" s="2" t="s">
        <v>1989</v>
      </c>
      <c r="C2846" s="1">
        <v>2025001</v>
      </c>
      <c r="D2846" s="1">
        <v>2000752</v>
      </c>
      <c r="E2846" s="2" t="s">
        <v>34</v>
      </c>
      <c r="F2846" s="2" t="s">
        <v>182</v>
      </c>
      <c r="G2846" s="2" t="s">
        <v>66</v>
      </c>
      <c r="H2846" s="2" t="s">
        <v>1332</v>
      </c>
      <c r="I2846" s="2" t="s">
        <v>1333</v>
      </c>
      <c r="J2846" s="2" t="s">
        <v>103</v>
      </c>
      <c r="K2846" s="2" t="s">
        <v>28</v>
      </c>
      <c r="L2846" s="2" t="s">
        <v>167</v>
      </c>
      <c r="M2846" s="2" t="s">
        <v>168</v>
      </c>
      <c r="N2846" s="2" t="s">
        <v>169</v>
      </c>
      <c r="O2846" s="3">
        <v>4</v>
      </c>
      <c r="P2846" s="3">
        <v>830</v>
      </c>
      <c r="Q2846" s="3">
        <v>847</v>
      </c>
      <c r="R2846" s="3">
        <v>3388</v>
      </c>
      <c r="S2846" s="3">
        <v>17</v>
      </c>
      <c r="T2846" s="3">
        <v>68</v>
      </c>
      <c r="U2846" s="3">
        <v>2</v>
      </c>
      <c r="V2846" s="2" t="s">
        <v>675</v>
      </c>
      <c r="W2846" s="2" t="s">
        <v>676</v>
      </c>
      <c r="X2846" s="2" t="s">
        <v>125</v>
      </c>
      <c r="Y2846" s="19" t="str">
        <f>VLOOKUP(G2846,'Verweis Kd-Gruppe'!$A$2:$B$8,2,FALSE)</f>
        <v>EXP</v>
      </c>
      <c r="Z2846" s="19" t="str">
        <f>VLOOKUP(J2846,'Verweis Art-Gruppe'!$A$2:$B$15,2,FALSE)</f>
        <v>Geräte</v>
      </c>
      <c r="AA2846" s="19" t="str">
        <f>VLOOKUP(W2846,'Verweis Vertreter'!$A$2:$B$24,2,FALSE)</f>
        <v>Corina Wedel</v>
      </c>
      <c r="AB2846" s="12">
        <f t="shared" si="396"/>
        <v>4</v>
      </c>
      <c r="AC2846" s="12">
        <f t="shared" si="401"/>
        <v>830</v>
      </c>
      <c r="AD2846" s="12">
        <f t="shared" si="402"/>
        <v>847</v>
      </c>
      <c r="AE2846" s="12">
        <f t="shared" si="397"/>
        <v>3388</v>
      </c>
      <c r="AF2846" s="12">
        <f t="shared" si="398"/>
        <v>17</v>
      </c>
      <c r="AG2846" s="12">
        <f t="shared" si="399"/>
        <v>68</v>
      </c>
      <c r="AH2846" s="9">
        <f t="shared" si="403"/>
        <v>2.0070838252656435E-2</v>
      </c>
      <c r="AI2846" s="14">
        <f>VLOOKUP(E2846,'Verweis Faktor'!$A:$B,2,FALSE)</f>
        <v>1</v>
      </c>
      <c r="AJ2846" s="14"/>
      <c r="AK2846" s="14" t="str">
        <f>IF(AL2846="Ja","Versandkosten",VLOOKUP(E2846,'Verweis Belegart'!$A$2:$B$9,2,FALSE))</f>
        <v>Hardware</v>
      </c>
      <c r="AL2846" s="14" t="str">
        <f t="shared" si="404"/>
        <v>Nein</v>
      </c>
      <c r="AM2846" s="14" t="str">
        <f t="shared" si="400"/>
        <v>Positiv</v>
      </c>
    </row>
    <row r="2847" spans="1:39" ht="17.25" customHeight="1" x14ac:dyDescent="0.35">
      <c r="A2847" s="17">
        <v>14572873</v>
      </c>
      <c r="B2847" s="2" t="s">
        <v>1989</v>
      </c>
      <c r="C2847" s="1">
        <v>2025001</v>
      </c>
      <c r="D2847" s="1">
        <v>2000752</v>
      </c>
      <c r="E2847" s="2" t="s">
        <v>34</v>
      </c>
      <c r="F2847" s="2" t="s">
        <v>182</v>
      </c>
      <c r="G2847" s="2" t="s">
        <v>66</v>
      </c>
      <c r="H2847" s="2" t="s">
        <v>1332</v>
      </c>
      <c r="I2847" s="2" t="s">
        <v>1333</v>
      </c>
      <c r="J2847" s="2" t="s">
        <v>103</v>
      </c>
      <c r="K2847" s="2" t="s">
        <v>45</v>
      </c>
      <c r="L2847" s="2" t="s">
        <v>433</v>
      </c>
      <c r="M2847" s="2" t="s">
        <v>434</v>
      </c>
      <c r="N2847" s="2" t="s">
        <v>369</v>
      </c>
      <c r="O2847" s="3">
        <v>3</v>
      </c>
      <c r="P2847" s="3">
        <v>1010</v>
      </c>
      <c r="Q2847" s="3">
        <v>1085</v>
      </c>
      <c r="R2847" s="3">
        <v>3255</v>
      </c>
      <c r="S2847" s="3">
        <v>75</v>
      </c>
      <c r="T2847" s="3">
        <v>225</v>
      </c>
      <c r="U2847" s="3">
        <v>6.91</v>
      </c>
      <c r="V2847" s="2" t="s">
        <v>675</v>
      </c>
      <c r="W2847" s="2" t="s">
        <v>676</v>
      </c>
      <c r="X2847" s="2" t="s">
        <v>125</v>
      </c>
      <c r="Y2847" s="19" t="str">
        <f>VLOOKUP(G2847,'Verweis Kd-Gruppe'!$A$2:$B$8,2,FALSE)</f>
        <v>EXP</v>
      </c>
      <c r="Z2847" s="19" t="str">
        <f>VLOOKUP(J2847,'Verweis Art-Gruppe'!$A$2:$B$15,2,FALSE)</f>
        <v>Geräte</v>
      </c>
      <c r="AA2847" s="19" t="str">
        <f>VLOOKUP(W2847,'Verweis Vertreter'!$A$2:$B$24,2,FALSE)</f>
        <v>Corina Wedel</v>
      </c>
      <c r="AB2847" s="12">
        <f t="shared" si="396"/>
        <v>3</v>
      </c>
      <c r="AC2847" s="12">
        <f t="shared" si="401"/>
        <v>1010</v>
      </c>
      <c r="AD2847" s="12">
        <f t="shared" si="402"/>
        <v>1085</v>
      </c>
      <c r="AE2847" s="12">
        <f t="shared" si="397"/>
        <v>3255</v>
      </c>
      <c r="AF2847" s="12">
        <f t="shared" si="398"/>
        <v>75</v>
      </c>
      <c r="AG2847" s="12">
        <f t="shared" si="399"/>
        <v>225</v>
      </c>
      <c r="AH2847" s="9">
        <f t="shared" si="403"/>
        <v>6.9124423963133647E-2</v>
      </c>
      <c r="AI2847" s="14">
        <f>VLOOKUP(E2847,'Verweis Faktor'!$A:$B,2,FALSE)</f>
        <v>1</v>
      </c>
      <c r="AJ2847" s="14"/>
      <c r="AK2847" s="14" t="str">
        <f>IF(AL2847="Ja","Versandkosten",VLOOKUP(E2847,'Verweis Belegart'!$A$2:$B$9,2,FALSE))</f>
        <v>Hardware</v>
      </c>
      <c r="AL2847" s="14" t="str">
        <f t="shared" si="404"/>
        <v>Nein</v>
      </c>
      <c r="AM2847" s="14" t="str">
        <f t="shared" si="400"/>
        <v>Positiv</v>
      </c>
    </row>
    <row r="2848" spans="1:39" ht="17.25" customHeight="1" x14ac:dyDescent="0.35">
      <c r="A2848" s="17">
        <v>14572873</v>
      </c>
      <c r="B2848" s="2" t="s">
        <v>1989</v>
      </c>
      <c r="C2848" s="1">
        <v>2025001</v>
      </c>
      <c r="D2848" s="1">
        <v>2000752</v>
      </c>
      <c r="E2848" s="2" t="s">
        <v>34</v>
      </c>
      <c r="F2848" s="2" t="s">
        <v>182</v>
      </c>
      <c r="G2848" s="2" t="s">
        <v>66</v>
      </c>
      <c r="H2848" s="2" t="s">
        <v>1332</v>
      </c>
      <c r="I2848" s="2" t="s">
        <v>1333</v>
      </c>
      <c r="J2848" s="2" t="s">
        <v>103</v>
      </c>
      <c r="K2848" s="2" t="s">
        <v>49</v>
      </c>
      <c r="L2848" s="2" t="s">
        <v>1029</v>
      </c>
      <c r="M2848" s="2" t="s">
        <v>1030</v>
      </c>
      <c r="N2848" s="2" t="s">
        <v>310</v>
      </c>
      <c r="O2848" s="3">
        <v>5</v>
      </c>
      <c r="P2848" s="3">
        <v>487.01440000000002</v>
      </c>
      <c r="Q2848" s="3">
        <v>491</v>
      </c>
      <c r="R2848" s="3">
        <v>2455</v>
      </c>
      <c r="S2848" s="3">
        <v>3.9855999999999998</v>
      </c>
      <c r="T2848" s="3">
        <v>19.93</v>
      </c>
      <c r="U2848" s="3">
        <v>0.81</v>
      </c>
      <c r="V2848" s="2" t="s">
        <v>675</v>
      </c>
      <c r="W2848" s="2" t="s">
        <v>676</v>
      </c>
      <c r="X2848" s="2" t="s">
        <v>125</v>
      </c>
      <c r="Y2848" s="19" t="str">
        <f>VLOOKUP(G2848,'Verweis Kd-Gruppe'!$A$2:$B$8,2,FALSE)</f>
        <v>EXP</v>
      </c>
      <c r="Z2848" s="19" t="str">
        <f>VLOOKUP(J2848,'Verweis Art-Gruppe'!$A$2:$B$15,2,FALSE)</f>
        <v>Geräte</v>
      </c>
      <c r="AA2848" s="19" t="str">
        <f>VLOOKUP(W2848,'Verweis Vertreter'!$A$2:$B$24,2,FALSE)</f>
        <v>Corina Wedel</v>
      </c>
      <c r="AB2848" s="12">
        <f t="shared" si="396"/>
        <v>5</v>
      </c>
      <c r="AC2848" s="12">
        <f t="shared" si="401"/>
        <v>487.01440000000002</v>
      </c>
      <c r="AD2848" s="12">
        <f t="shared" si="402"/>
        <v>491</v>
      </c>
      <c r="AE2848" s="12">
        <f t="shared" si="397"/>
        <v>2455</v>
      </c>
      <c r="AF2848" s="12">
        <f t="shared" si="398"/>
        <v>3.9855999999999998</v>
      </c>
      <c r="AG2848" s="12">
        <f t="shared" si="399"/>
        <v>19.93</v>
      </c>
      <c r="AH2848" s="9">
        <f t="shared" si="403"/>
        <v>8.1181262729124234E-3</v>
      </c>
      <c r="AI2848" s="14">
        <f>VLOOKUP(E2848,'Verweis Faktor'!$A:$B,2,FALSE)</f>
        <v>1</v>
      </c>
      <c r="AJ2848" s="14"/>
      <c r="AK2848" s="14" t="str">
        <f>IF(AL2848="Ja","Versandkosten",VLOOKUP(E2848,'Verweis Belegart'!$A$2:$B$9,2,FALSE))</f>
        <v>Hardware</v>
      </c>
      <c r="AL2848" s="14" t="str">
        <f t="shared" si="404"/>
        <v>Nein</v>
      </c>
      <c r="AM2848" s="14" t="str">
        <f t="shared" si="400"/>
        <v>Positiv</v>
      </c>
    </row>
    <row r="2849" spans="1:39" ht="17.25" customHeight="1" x14ac:dyDescent="0.35">
      <c r="A2849" s="17">
        <v>14572873</v>
      </c>
      <c r="B2849" s="2" t="s">
        <v>1989</v>
      </c>
      <c r="C2849" s="1">
        <v>2025001</v>
      </c>
      <c r="D2849" s="1">
        <v>2000752</v>
      </c>
      <c r="E2849" s="2" t="s">
        <v>34</v>
      </c>
      <c r="F2849" s="2" t="s">
        <v>182</v>
      </c>
      <c r="G2849" s="2" t="s">
        <v>66</v>
      </c>
      <c r="H2849" s="2" t="s">
        <v>1332</v>
      </c>
      <c r="I2849" s="2" t="s">
        <v>1333</v>
      </c>
      <c r="J2849" s="2" t="s">
        <v>103</v>
      </c>
      <c r="K2849" s="2" t="s">
        <v>79</v>
      </c>
      <c r="L2849" s="2" t="s">
        <v>483</v>
      </c>
      <c r="M2849" s="2" t="s">
        <v>484</v>
      </c>
      <c r="N2849" s="2" t="s">
        <v>319</v>
      </c>
      <c r="O2849" s="3">
        <v>2</v>
      </c>
      <c r="P2849" s="3">
        <v>725.71429999999998</v>
      </c>
      <c r="Q2849" s="3">
        <v>755</v>
      </c>
      <c r="R2849" s="3">
        <v>1510</v>
      </c>
      <c r="S2849" s="3">
        <v>29.285699999999999</v>
      </c>
      <c r="T2849" s="3">
        <v>58.57</v>
      </c>
      <c r="U2849" s="3">
        <v>3.87</v>
      </c>
      <c r="V2849" s="2" t="s">
        <v>675</v>
      </c>
      <c r="W2849" s="2" t="s">
        <v>676</v>
      </c>
      <c r="X2849" s="2" t="s">
        <v>125</v>
      </c>
      <c r="Y2849" s="19" t="str">
        <f>VLOOKUP(G2849,'Verweis Kd-Gruppe'!$A$2:$B$8,2,FALSE)</f>
        <v>EXP</v>
      </c>
      <c r="Z2849" s="19" t="str">
        <f>VLOOKUP(J2849,'Verweis Art-Gruppe'!$A$2:$B$15,2,FALSE)</f>
        <v>Geräte</v>
      </c>
      <c r="AA2849" s="19" t="str">
        <f>VLOOKUP(W2849,'Verweis Vertreter'!$A$2:$B$24,2,FALSE)</f>
        <v>Corina Wedel</v>
      </c>
      <c r="AB2849" s="12">
        <f t="shared" si="396"/>
        <v>2</v>
      </c>
      <c r="AC2849" s="12">
        <f t="shared" si="401"/>
        <v>725.71429999999998</v>
      </c>
      <c r="AD2849" s="12">
        <f t="shared" si="402"/>
        <v>755</v>
      </c>
      <c r="AE2849" s="12">
        <f t="shared" si="397"/>
        <v>1510</v>
      </c>
      <c r="AF2849" s="12">
        <f t="shared" si="398"/>
        <v>29.285699999999999</v>
      </c>
      <c r="AG2849" s="12">
        <f t="shared" si="399"/>
        <v>58.57</v>
      </c>
      <c r="AH2849" s="9">
        <f t="shared" si="403"/>
        <v>3.8788079470198675E-2</v>
      </c>
      <c r="AI2849" s="14">
        <f>VLOOKUP(E2849,'Verweis Faktor'!$A:$B,2,FALSE)</f>
        <v>1</v>
      </c>
      <c r="AJ2849" s="14"/>
      <c r="AK2849" s="14" t="str">
        <f>IF(AL2849="Ja","Versandkosten",VLOOKUP(E2849,'Verweis Belegart'!$A$2:$B$9,2,FALSE))</f>
        <v>Hardware</v>
      </c>
      <c r="AL2849" s="14" t="str">
        <f t="shared" si="404"/>
        <v>Nein</v>
      </c>
      <c r="AM2849" s="14" t="str">
        <f t="shared" si="400"/>
        <v>Positiv</v>
      </c>
    </row>
    <row r="2850" spans="1:39" ht="17.25" customHeight="1" x14ac:dyDescent="0.35">
      <c r="A2850" s="17">
        <v>14572873</v>
      </c>
      <c r="B2850" s="2" t="s">
        <v>1989</v>
      </c>
      <c r="C2850" s="1">
        <v>2025001</v>
      </c>
      <c r="D2850" s="1">
        <v>2000752</v>
      </c>
      <c r="E2850" s="2" t="s">
        <v>34</v>
      </c>
      <c r="F2850" s="2" t="s">
        <v>182</v>
      </c>
      <c r="G2850" s="2" t="s">
        <v>66</v>
      </c>
      <c r="H2850" s="2" t="s">
        <v>1332</v>
      </c>
      <c r="I2850" s="2" t="s">
        <v>1333</v>
      </c>
      <c r="J2850" s="2" t="s">
        <v>103</v>
      </c>
      <c r="K2850" s="2" t="s">
        <v>83</v>
      </c>
      <c r="L2850" s="2" t="s">
        <v>1882</v>
      </c>
      <c r="M2850" s="2" t="s">
        <v>1883</v>
      </c>
      <c r="N2850" s="2" t="s">
        <v>1884</v>
      </c>
      <c r="O2850" s="3">
        <v>2</v>
      </c>
      <c r="P2850" s="3">
        <v>399</v>
      </c>
      <c r="Q2850" s="3">
        <v>430</v>
      </c>
      <c r="R2850" s="3">
        <v>860</v>
      </c>
      <c r="S2850" s="3">
        <v>31</v>
      </c>
      <c r="T2850" s="3">
        <v>62</v>
      </c>
      <c r="U2850" s="3">
        <v>7.2</v>
      </c>
      <c r="V2850" s="2" t="s">
        <v>675</v>
      </c>
      <c r="W2850" s="2" t="s">
        <v>676</v>
      </c>
      <c r="X2850" s="2" t="s">
        <v>125</v>
      </c>
      <c r="Y2850" s="19" t="str">
        <f>VLOOKUP(G2850,'Verweis Kd-Gruppe'!$A$2:$B$8,2,FALSE)</f>
        <v>EXP</v>
      </c>
      <c r="Z2850" s="19" t="str">
        <f>VLOOKUP(J2850,'Verweis Art-Gruppe'!$A$2:$B$15,2,FALSE)</f>
        <v>Geräte</v>
      </c>
      <c r="AA2850" s="19" t="str">
        <f>VLOOKUP(W2850,'Verweis Vertreter'!$A$2:$B$24,2,FALSE)</f>
        <v>Corina Wedel</v>
      </c>
      <c r="AB2850" s="12">
        <f t="shared" si="396"/>
        <v>2</v>
      </c>
      <c r="AC2850" s="12">
        <f t="shared" si="401"/>
        <v>399</v>
      </c>
      <c r="AD2850" s="12">
        <f t="shared" si="402"/>
        <v>430</v>
      </c>
      <c r="AE2850" s="12">
        <f t="shared" si="397"/>
        <v>860</v>
      </c>
      <c r="AF2850" s="12">
        <f t="shared" si="398"/>
        <v>31</v>
      </c>
      <c r="AG2850" s="12">
        <f t="shared" si="399"/>
        <v>62</v>
      </c>
      <c r="AH2850" s="9">
        <f t="shared" si="403"/>
        <v>7.2093023255813959E-2</v>
      </c>
      <c r="AI2850" s="14">
        <f>VLOOKUP(E2850,'Verweis Faktor'!$A:$B,2,FALSE)</f>
        <v>1</v>
      </c>
      <c r="AJ2850" s="14"/>
      <c r="AK2850" s="14" t="str">
        <f>IF(AL2850="Ja","Versandkosten",VLOOKUP(E2850,'Verweis Belegart'!$A$2:$B$9,2,FALSE))</f>
        <v>Hardware</v>
      </c>
      <c r="AL2850" s="14" t="str">
        <f t="shared" si="404"/>
        <v>Nein</v>
      </c>
      <c r="AM2850" s="14" t="str">
        <f t="shared" si="400"/>
        <v>Positiv</v>
      </c>
    </row>
    <row r="2851" spans="1:39" ht="17.25" customHeight="1" x14ac:dyDescent="0.35">
      <c r="A2851" s="17">
        <v>14572873</v>
      </c>
      <c r="B2851" s="2" t="s">
        <v>1989</v>
      </c>
      <c r="C2851" s="1">
        <v>2025001</v>
      </c>
      <c r="D2851" s="1">
        <v>2000752</v>
      </c>
      <c r="E2851" s="2" t="s">
        <v>34</v>
      </c>
      <c r="F2851" s="2" t="s">
        <v>182</v>
      </c>
      <c r="G2851" s="2" t="s">
        <v>66</v>
      </c>
      <c r="H2851" s="2" t="s">
        <v>1332</v>
      </c>
      <c r="I2851" s="2" t="s">
        <v>1333</v>
      </c>
      <c r="J2851" s="2" t="s">
        <v>103</v>
      </c>
      <c r="K2851" s="2" t="s">
        <v>87</v>
      </c>
      <c r="L2851" s="2" t="s">
        <v>2036</v>
      </c>
      <c r="M2851" s="2" t="s">
        <v>2037</v>
      </c>
      <c r="N2851" s="2" t="s">
        <v>319</v>
      </c>
      <c r="O2851" s="3">
        <v>2</v>
      </c>
      <c r="P2851" s="3">
        <v>730</v>
      </c>
      <c r="Q2851" s="3">
        <v>755</v>
      </c>
      <c r="R2851" s="3">
        <v>1510</v>
      </c>
      <c r="S2851" s="3">
        <v>25</v>
      </c>
      <c r="T2851" s="3">
        <v>50</v>
      </c>
      <c r="U2851" s="3">
        <v>3.31</v>
      </c>
      <c r="V2851" s="2" t="s">
        <v>675</v>
      </c>
      <c r="W2851" s="2" t="s">
        <v>676</v>
      </c>
      <c r="X2851" s="2" t="s">
        <v>125</v>
      </c>
      <c r="Y2851" s="19" t="str">
        <f>VLOOKUP(G2851,'Verweis Kd-Gruppe'!$A$2:$B$8,2,FALSE)</f>
        <v>EXP</v>
      </c>
      <c r="Z2851" s="19" t="str">
        <f>VLOOKUP(J2851,'Verweis Art-Gruppe'!$A$2:$B$15,2,FALSE)</f>
        <v>Geräte</v>
      </c>
      <c r="AA2851" s="19" t="str">
        <f>VLOOKUP(W2851,'Verweis Vertreter'!$A$2:$B$24,2,FALSE)</f>
        <v>Corina Wedel</v>
      </c>
      <c r="AB2851" s="12">
        <f t="shared" si="396"/>
        <v>2</v>
      </c>
      <c r="AC2851" s="12">
        <f t="shared" si="401"/>
        <v>730</v>
      </c>
      <c r="AD2851" s="12">
        <f t="shared" si="402"/>
        <v>755</v>
      </c>
      <c r="AE2851" s="12">
        <f t="shared" si="397"/>
        <v>1510</v>
      </c>
      <c r="AF2851" s="12">
        <f t="shared" si="398"/>
        <v>25</v>
      </c>
      <c r="AG2851" s="12">
        <f t="shared" si="399"/>
        <v>50</v>
      </c>
      <c r="AH2851" s="9">
        <f t="shared" si="403"/>
        <v>3.3112582781456956E-2</v>
      </c>
      <c r="AI2851" s="14">
        <f>VLOOKUP(E2851,'Verweis Faktor'!$A:$B,2,FALSE)</f>
        <v>1</v>
      </c>
      <c r="AJ2851" s="14"/>
      <c r="AK2851" s="14" t="str">
        <f>IF(AL2851="Ja","Versandkosten",VLOOKUP(E2851,'Verweis Belegart'!$A$2:$B$9,2,FALSE))</f>
        <v>Hardware</v>
      </c>
      <c r="AL2851" s="14" t="str">
        <f t="shared" si="404"/>
        <v>Nein</v>
      </c>
      <c r="AM2851" s="14" t="str">
        <f t="shared" si="400"/>
        <v>Positiv</v>
      </c>
    </row>
    <row r="2852" spans="1:39" ht="17.25" customHeight="1" x14ac:dyDescent="0.35">
      <c r="A2852" s="17">
        <v>14572873</v>
      </c>
      <c r="B2852" s="2" t="s">
        <v>1989</v>
      </c>
      <c r="C2852" s="1">
        <v>2025001</v>
      </c>
      <c r="D2852" s="1">
        <v>2000752</v>
      </c>
      <c r="E2852" s="2" t="s">
        <v>34</v>
      </c>
      <c r="F2852" s="2" t="s">
        <v>182</v>
      </c>
      <c r="G2852" s="2" t="s">
        <v>66</v>
      </c>
      <c r="H2852" s="2" t="s">
        <v>1332</v>
      </c>
      <c r="I2852" s="2" t="s">
        <v>1333</v>
      </c>
      <c r="J2852" s="2" t="s">
        <v>103</v>
      </c>
      <c r="K2852" s="2" t="s">
        <v>91</v>
      </c>
      <c r="L2852" s="2" t="s">
        <v>1793</v>
      </c>
      <c r="M2852" s="2" t="s">
        <v>1794</v>
      </c>
      <c r="N2852" s="2" t="s">
        <v>502</v>
      </c>
      <c r="O2852" s="3">
        <v>25</v>
      </c>
      <c r="P2852" s="3">
        <v>477.88479999999998</v>
      </c>
      <c r="Q2852" s="3">
        <v>494</v>
      </c>
      <c r="R2852" s="3">
        <v>12350</v>
      </c>
      <c r="S2852" s="3">
        <v>16.115200000000002</v>
      </c>
      <c r="T2852" s="3">
        <v>402.88</v>
      </c>
      <c r="U2852" s="3">
        <v>3.26</v>
      </c>
      <c r="V2852" s="2" t="s">
        <v>675</v>
      </c>
      <c r="W2852" s="2" t="s">
        <v>676</v>
      </c>
      <c r="X2852" s="2" t="s">
        <v>125</v>
      </c>
      <c r="Y2852" s="19" t="str">
        <f>VLOOKUP(G2852,'Verweis Kd-Gruppe'!$A$2:$B$8,2,FALSE)</f>
        <v>EXP</v>
      </c>
      <c r="Z2852" s="19" t="str">
        <f>VLOOKUP(J2852,'Verweis Art-Gruppe'!$A$2:$B$15,2,FALSE)</f>
        <v>Geräte</v>
      </c>
      <c r="AA2852" s="19" t="str">
        <f>VLOOKUP(W2852,'Verweis Vertreter'!$A$2:$B$24,2,FALSE)</f>
        <v>Corina Wedel</v>
      </c>
      <c r="AB2852" s="12">
        <f t="shared" si="396"/>
        <v>25</v>
      </c>
      <c r="AC2852" s="12">
        <f t="shared" si="401"/>
        <v>477.88479999999998</v>
      </c>
      <c r="AD2852" s="12">
        <f t="shared" si="402"/>
        <v>494</v>
      </c>
      <c r="AE2852" s="12">
        <f t="shared" si="397"/>
        <v>12350</v>
      </c>
      <c r="AF2852" s="12">
        <f t="shared" si="398"/>
        <v>16.115200000000002</v>
      </c>
      <c r="AG2852" s="12">
        <f t="shared" si="399"/>
        <v>402.88</v>
      </c>
      <c r="AH2852" s="9">
        <f t="shared" si="403"/>
        <v>3.2621862348178141E-2</v>
      </c>
      <c r="AI2852" s="14">
        <f>VLOOKUP(E2852,'Verweis Faktor'!$A:$B,2,FALSE)</f>
        <v>1</v>
      </c>
      <c r="AJ2852" s="14"/>
      <c r="AK2852" s="14" t="str">
        <f>IF(AL2852="Ja","Versandkosten",VLOOKUP(E2852,'Verweis Belegart'!$A$2:$B$9,2,FALSE))</f>
        <v>Hardware</v>
      </c>
      <c r="AL2852" s="14" t="str">
        <f t="shared" si="404"/>
        <v>Nein</v>
      </c>
      <c r="AM2852" s="14" t="str">
        <f t="shared" si="400"/>
        <v>Positiv</v>
      </c>
    </row>
    <row r="2853" spans="1:39" ht="17.25" customHeight="1" x14ac:dyDescent="0.35">
      <c r="A2853" s="17">
        <v>14572873</v>
      </c>
      <c r="B2853" s="2" t="s">
        <v>1989</v>
      </c>
      <c r="C2853" s="1">
        <v>2025001</v>
      </c>
      <c r="D2853" s="1">
        <v>2000752</v>
      </c>
      <c r="E2853" s="2" t="s">
        <v>34</v>
      </c>
      <c r="F2853" s="2" t="s">
        <v>182</v>
      </c>
      <c r="G2853" s="2" t="s">
        <v>66</v>
      </c>
      <c r="H2853" s="2" t="s">
        <v>1332</v>
      </c>
      <c r="I2853" s="2" t="s">
        <v>1333</v>
      </c>
      <c r="J2853" s="2" t="s">
        <v>103</v>
      </c>
      <c r="K2853" s="2" t="s">
        <v>95</v>
      </c>
      <c r="L2853" s="2" t="s">
        <v>1894</v>
      </c>
      <c r="M2853" s="2" t="s">
        <v>1895</v>
      </c>
      <c r="N2853" s="2" t="s">
        <v>1884</v>
      </c>
      <c r="O2853" s="3">
        <v>4</v>
      </c>
      <c r="P2853" s="3">
        <v>399</v>
      </c>
      <c r="Q2853" s="3">
        <v>430</v>
      </c>
      <c r="R2853" s="3">
        <v>1720</v>
      </c>
      <c r="S2853" s="3">
        <v>31</v>
      </c>
      <c r="T2853" s="3">
        <v>124</v>
      </c>
      <c r="U2853" s="3">
        <v>7.2</v>
      </c>
      <c r="V2853" s="2" t="s">
        <v>675</v>
      </c>
      <c r="W2853" s="2" t="s">
        <v>676</v>
      </c>
      <c r="X2853" s="2" t="s">
        <v>125</v>
      </c>
      <c r="Y2853" s="19" t="str">
        <f>VLOOKUP(G2853,'Verweis Kd-Gruppe'!$A$2:$B$8,2,FALSE)</f>
        <v>EXP</v>
      </c>
      <c r="Z2853" s="19" t="str">
        <f>VLOOKUP(J2853,'Verweis Art-Gruppe'!$A$2:$B$15,2,FALSE)</f>
        <v>Geräte</v>
      </c>
      <c r="AA2853" s="19" t="str">
        <f>VLOOKUP(W2853,'Verweis Vertreter'!$A$2:$B$24,2,FALSE)</f>
        <v>Corina Wedel</v>
      </c>
      <c r="AB2853" s="12">
        <f t="shared" si="396"/>
        <v>4</v>
      </c>
      <c r="AC2853" s="12">
        <f t="shared" si="401"/>
        <v>399</v>
      </c>
      <c r="AD2853" s="12">
        <f t="shared" si="402"/>
        <v>430</v>
      </c>
      <c r="AE2853" s="12">
        <f t="shared" si="397"/>
        <v>1720</v>
      </c>
      <c r="AF2853" s="12">
        <f t="shared" si="398"/>
        <v>31</v>
      </c>
      <c r="AG2853" s="12">
        <f t="shared" si="399"/>
        <v>124</v>
      </c>
      <c r="AH2853" s="9">
        <f t="shared" si="403"/>
        <v>7.2093023255813959E-2</v>
      </c>
      <c r="AI2853" s="14">
        <f>VLOOKUP(E2853,'Verweis Faktor'!$A:$B,2,FALSE)</f>
        <v>1</v>
      </c>
      <c r="AJ2853" s="14"/>
      <c r="AK2853" s="14" t="str">
        <f>IF(AL2853="Ja","Versandkosten",VLOOKUP(E2853,'Verweis Belegart'!$A$2:$B$9,2,FALSE))</f>
        <v>Hardware</v>
      </c>
      <c r="AL2853" s="14" t="str">
        <f t="shared" si="404"/>
        <v>Nein</v>
      </c>
      <c r="AM2853" s="14" t="str">
        <f t="shared" si="400"/>
        <v>Positiv</v>
      </c>
    </row>
    <row r="2854" spans="1:39" ht="17.25" customHeight="1" x14ac:dyDescent="0.35">
      <c r="A2854" s="17">
        <v>14572873</v>
      </c>
      <c r="B2854" s="2" t="s">
        <v>1989</v>
      </c>
      <c r="C2854" s="1">
        <v>2025001</v>
      </c>
      <c r="D2854" s="1">
        <v>2000752</v>
      </c>
      <c r="E2854" s="2" t="s">
        <v>34</v>
      </c>
      <c r="F2854" s="2" t="s">
        <v>182</v>
      </c>
      <c r="G2854" s="2" t="s">
        <v>66</v>
      </c>
      <c r="H2854" s="2" t="s">
        <v>1332</v>
      </c>
      <c r="I2854" s="2" t="s">
        <v>1333</v>
      </c>
      <c r="J2854" s="2" t="s">
        <v>103</v>
      </c>
      <c r="K2854" s="2" t="s">
        <v>99</v>
      </c>
      <c r="L2854" s="2" t="s">
        <v>648</v>
      </c>
      <c r="M2854" s="2" t="s">
        <v>649</v>
      </c>
      <c r="N2854" s="2" t="s">
        <v>637</v>
      </c>
      <c r="O2854" s="3">
        <v>1</v>
      </c>
      <c r="P2854" s="3">
        <v>944.7826</v>
      </c>
      <c r="Q2854" s="3">
        <v>1030</v>
      </c>
      <c r="R2854" s="3">
        <v>1030</v>
      </c>
      <c r="S2854" s="3">
        <v>85.217399999999998</v>
      </c>
      <c r="T2854" s="3">
        <v>85.22</v>
      </c>
      <c r="U2854" s="3">
        <v>8.27</v>
      </c>
      <c r="V2854" s="2" t="s">
        <v>675</v>
      </c>
      <c r="W2854" s="2" t="s">
        <v>676</v>
      </c>
      <c r="X2854" s="2" t="s">
        <v>125</v>
      </c>
      <c r="Y2854" s="19" t="str">
        <f>VLOOKUP(G2854,'Verweis Kd-Gruppe'!$A$2:$B$8,2,FALSE)</f>
        <v>EXP</v>
      </c>
      <c r="Z2854" s="19" t="str">
        <f>VLOOKUP(J2854,'Verweis Art-Gruppe'!$A$2:$B$15,2,FALSE)</f>
        <v>Geräte</v>
      </c>
      <c r="AA2854" s="19" t="str">
        <f>VLOOKUP(W2854,'Verweis Vertreter'!$A$2:$B$24,2,FALSE)</f>
        <v>Corina Wedel</v>
      </c>
      <c r="AB2854" s="12">
        <f t="shared" si="396"/>
        <v>1</v>
      </c>
      <c r="AC2854" s="12">
        <f t="shared" si="401"/>
        <v>944.7826</v>
      </c>
      <c r="AD2854" s="12">
        <f t="shared" si="402"/>
        <v>1030</v>
      </c>
      <c r="AE2854" s="12">
        <f t="shared" si="397"/>
        <v>1030</v>
      </c>
      <c r="AF2854" s="12">
        <f t="shared" si="398"/>
        <v>85.217399999999998</v>
      </c>
      <c r="AG2854" s="12">
        <f t="shared" si="399"/>
        <v>85.22</v>
      </c>
      <c r="AH2854" s="9">
        <f t="shared" si="403"/>
        <v>8.2737864077669906E-2</v>
      </c>
      <c r="AI2854" s="14">
        <f>VLOOKUP(E2854,'Verweis Faktor'!$A:$B,2,FALSE)</f>
        <v>1</v>
      </c>
      <c r="AJ2854" s="14"/>
      <c r="AK2854" s="14" t="str">
        <f>IF(AL2854="Ja","Versandkosten",VLOOKUP(E2854,'Verweis Belegart'!$A$2:$B$9,2,FALSE))</f>
        <v>Hardware</v>
      </c>
      <c r="AL2854" s="14" t="str">
        <f t="shared" si="404"/>
        <v>Nein</v>
      </c>
      <c r="AM2854" s="14" t="str">
        <f t="shared" si="400"/>
        <v>Positiv</v>
      </c>
    </row>
    <row r="2855" spans="1:39" ht="17.25" customHeight="1" x14ac:dyDescent="0.35">
      <c r="A2855" s="17">
        <v>14573186</v>
      </c>
      <c r="B2855" s="2" t="s">
        <v>1989</v>
      </c>
      <c r="C2855" s="1">
        <v>2025001</v>
      </c>
      <c r="D2855" s="1">
        <v>2000753</v>
      </c>
      <c r="E2855" s="2" t="s">
        <v>34</v>
      </c>
      <c r="F2855" s="2" t="s">
        <v>53</v>
      </c>
      <c r="G2855" s="2" t="s">
        <v>66</v>
      </c>
      <c r="H2855" s="2" t="s">
        <v>1817</v>
      </c>
      <c r="I2855" s="2" t="s">
        <v>1818</v>
      </c>
      <c r="J2855" s="2" t="s">
        <v>2791</v>
      </c>
      <c r="K2855" s="2" t="s">
        <v>28</v>
      </c>
      <c r="L2855" s="2" t="s">
        <v>120</v>
      </c>
      <c r="M2855" s="2" t="s">
        <v>121</v>
      </c>
      <c r="N2855" s="2" t="s">
        <v>122</v>
      </c>
      <c r="O2855" s="3">
        <v>1</v>
      </c>
      <c r="P2855" s="3">
        <v>0</v>
      </c>
      <c r="Q2855" s="3">
        <v>15</v>
      </c>
      <c r="R2855" s="3">
        <v>15</v>
      </c>
      <c r="S2855" s="3">
        <v>15</v>
      </c>
      <c r="T2855" s="3">
        <v>15</v>
      </c>
      <c r="U2855" s="3"/>
      <c r="V2855" s="2" t="s">
        <v>123</v>
      </c>
      <c r="W2855" s="2" t="s">
        <v>124</v>
      </c>
      <c r="X2855" s="2" t="s">
        <v>72</v>
      </c>
      <c r="Y2855" s="19" t="str">
        <f>VLOOKUP(G2855,'Verweis Kd-Gruppe'!$A$2:$B$8,2,FALSE)</f>
        <v>EXP</v>
      </c>
      <c r="Z2855" s="19" t="str">
        <f>VLOOKUP(J2855,'Verweis Art-Gruppe'!$A$2:$B$15,2,FALSE)</f>
        <v>Sonstige</v>
      </c>
      <c r="AA2855" s="19" t="str">
        <f>VLOOKUP(W2855,'Verweis Vertreter'!$A$2:$B$24,2,FALSE)</f>
        <v>Antonio Vuolo</v>
      </c>
      <c r="AB2855" s="12">
        <f t="shared" si="396"/>
        <v>1</v>
      </c>
      <c r="AC2855" s="12">
        <f t="shared" si="401"/>
        <v>0</v>
      </c>
      <c r="AD2855" s="12">
        <f t="shared" si="402"/>
        <v>15</v>
      </c>
      <c r="AE2855" s="12">
        <f t="shared" si="397"/>
        <v>15</v>
      </c>
      <c r="AF2855" s="12">
        <f t="shared" si="398"/>
        <v>15</v>
      </c>
      <c r="AG2855" s="12">
        <f t="shared" si="399"/>
        <v>15</v>
      </c>
      <c r="AH2855" s="9">
        <f t="shared" si="403"/>
        <v>1</v>
      </c>
      <c r="AI2855" s="14">
        <f>VLOOKUP(E2855,'Verweis Faktor'!$A:$B,2,FALSE)</f>
        <v>1</v>
      </c>
      <c r="AJ2855" s="14"/>
      <c r="AK2855" s="14" t="str">
        <f>IF(AL2855="Ja","Versandkosten",VLOOKUP(E2855,'Verweis Belegart'!$A$2:$B$9,2,FALSE))</f>
        <v>Versandkosten</v>
      </c>
      <c r="AL2855" s="14" t="str">
        <f t="shared" si="404"/>
        <v>Ja</v>
      </c>
      <c r="AM2855" s="14" t="str">
        <f t="shared" si="400"/>
        <v>Positiv</v>
      </c>
    </row>
    <row r="2856" spans="1:39" ht="17.25" customHeight="1" x14ac:dyDescent="0.35">
      <c r="A2856" s="17">
        <v>14573186</v>
      </c>
      <c r="B2856" s="2" t="s">
        <v>1989</v>
      </c>
      <c r="C2856" s="1">
        <v>2025001</v>
      </c>
      <c r="D2856" s="1">
        <v>2000753</v>
      </c>
      <c r="E2856" s="2" t="s">
        <v>34</v>
      </c>
      <c r="F2856" s="2" t="s">
        <v>53</v>
      </c>
      <c r="G2856" s="2" t="s">
        <v>66</v>
      </c>
      <c r="H2856" s="2" t="s">
        <v>1817</v>
      </c>
      <c r="I2856" s="2" t="s">
        <v>1818</v>
      </c>
      <c r="J2856" s="2" t="s">
        <v>103</v>
      </c>
      <c r="K2856" s="2" t="s">
        <v>45</v>
      </c>
      <c r="L2856" s="2" t="s">
        <v>272</v>
      </c>
      <c r="M2856" s="2" t="s">
        <v>273</v>
      </c>
      <c r="N2856" s="2" t="s">
        <v>274</v>
      </c>
      <c r="O2856" s="3">
        <v>1</v>
      </c>
      <c r="P2856" s="3">
        <v>1065.5192</v>
      </c>
      <c r="Q2856" s="3">
        <v>1109</v>
      </c>
      <c r="R2856" s="3">
        <v>1109</v>
      </c>
      <c r="S2856" s="3">
        <v>43.480800000000002</v>
      </c>
      <c r="T2856" s="3">
        <v>43.48</v>
      </c>
      <c r="U2856" s="3">
        <v>3.92</v>
      </c>
      <c r="V2856" s="2" t="s">
        <v>123</v>
      </c>
      <c r="W2856" s="2" t="s">
        <v>124</v>
      </c>
      <c r="X2856" s="2" t="s">
        <v>72</v>
      </c>
      <c r="Y2856" s="19" t="str">
        <f>VLOOKUP(G2856,'Verweis Kd-Gruppe'!$A$2:$B$8,2,FALSE)</f>
        <v>EXP</v>
      </c>
      <c r="Z2856" s="19" t="str">
        <f>VLOOKUP(J2856,'Verweis Art-Gruppe'!$A$2:$B$15,2,FALSE)</f>
        <v>Geräte</v>
      </c>
      <c r="AA2856" s="19" t="str">
        <f>VLOOKUP(W2856,'Verweis Vertreter'!$A$2:$B$24,2,FALSE)</f>
        <v>Antonio Vuolo</v>
      </c>
      <c r="AB2856" s="12">
        <f t="shared" si="396"/>
        <v>1</v>
      </c>
      <c r="AC2856" s="12">
        <f t="shared" si="401"/>
        <v>1065.5192</v>
      </c>
      <c r="AD2856" s="12">
        <f t="shared" si="402"/>
        <v>1109</v>
      </c>
      <c r="AE2856" s="12">
        <f t="shared" si="397"/>
        <v>1109</v>
      </c>
      <c r="AF2856" s="12">
        <f t="shared" si="398"/>
        <v>43.480800000000002</v>
      </c>
      <c r="AG2856" s="12">
        <f t="shared" si="399"/>
        <v>43.48</v>
      </c>
      <c r="AH2856" s="9">
        <f t="shared" si="403"/>
        <v>3.9206492335437326E-2</v>
      </c>
      <c r="AI2856" s="14">
        <f>VLOOKUP(E2856,'Verweis Faktor'!$A:$B,2,FALSE)</f>
        <v>1</v>
      </c>
      <c r="AJ2856" s="14"/>
      <c r="AK2856" s="14" t="str">
        <f>IF(AL2856="Ja","Versandkosten",VLOOKUP(E2856,'Verweis Belegart'!$A$2:$B$9,2,FALSE))</f>
        <v>Hardware</v>
      </c>
      <c r="AL2856" s="14" t="str">
        <f t="shared" si="404"/>
        <v>Nein</v>
      </c>
      <c r="AM2856" s="14" t="str">
        <f t="shared" si="400"/>
        <v>Positiv</v>
      </c>
    </row>
    <row r="2857" spans="1:39" ht="17.25" customHeight="1" x14ac:dyDescent="0.35">
      <c r="A2857" s="17">
        <v>14573186</v>
      </c>
      <c r="B2857" s="2" t="s">
        <v>1989</v>
      </c>
      <c r="C2857" s="1">
        <v>2025001</v>
      </c>
      <c r="D2857" s="1">
        <v>2000753</v>
      </c>
      <c r="E2857" s="2" t="s">
        <v>34</v>
      </c>
      <c r="F2857" s="2" t="s">
        <v>53</v>
      </c>
      <c r="G2857" s="2" t="s">
        <v>66</v>
      </c>
      <c r="H2857" s="2" t="s">
        <v>1817</v>
      </c>
      <c r="I2857" s="2" t="s">
        <v>1818</v>
      </c>
      <c r="J2857" s="2" t="s">
        <v>103</v>
      </c>
      <c r="K2857" s="2" t="s">
        <v>49</v>
      </c>
      <c r="L2857" s="2" t="s">
        <v>1939</v>
      </c>
      <c r="M2857" s="2" t="s">
        <v>1940</v>
      </c>
      <c r="N2857" s="2" t="s">
        <v>1941</v>
      </c>
      <c r="O2857" s="3">
        <v>1</v>
      </c>
      <c r="P2857" s="3">
        <v>318</v>
      </c>
      <c r="Q2857" s="3">
        <v>339</v>
      </c>
      <c r="R2857" s="3">
        <v>339</v>
      </c>
      <c r="S2857" s="3">
        <v>21</v>
      </c>
      <c r="T2857" s="3">
        <v>21</v>
      </c>
      <c r="U2857" s="3">
        <v>6.19</v>
      </c>
      <c r="V2857" s="2" t="s">
        <v>123</v>
      </c>
      <c r="W2857" s="2" t="s">
        <v>124</v>
      </c>
      <c r="X2857" s="2" t="s">
        <v>72</v>
      </c>
      <c r="Y2857" s="19" t="str">
        <f>VLOOKUP(G2857,'Verweis Kd-Gruppe'!$A$2:$B$8,2,FALSE)</f>
        <v>EXP</v>
      </c>
      <c r="Z2857" s="19" t="str">
        <f>VLOOKUP(J2857,'Verweis Art-Gruppe'!$A$2:$B$15,2,FALSE)</f>
        <v>Geräte</v>
      </c>
      <c r="AA2857" s="19" t="str">
        <f>VLOOKUP(W2857,'Verweis Vertreter'!$A$2:$B$24,2,FALSE)</f>
        <v>Antonio Vuolo</v>
      </c>
      <c r="AB2857" s="12">
        <f t="shared" si="396"/>
        <v>1</v>
      </c>
      <c r="AC2857" s="12">
        <f t="shared" si="401"/>
        <v>318</v>
      </c>
      <c r="AD2857" s="12">
        <f t="shared" si="402"/>
        <v>339</v>
      </c>
      <c r="AE2857" s="12">
        <f t="shared" si="397"/>
        <v>339</v>
      </c>
      <c r="AF2857" s="12">
        <f t="shared" si="398"/>
        <v>21</v>
      </c>
      <c r="AG2857" s="12">
        <f t="shared" si="399"/>
        <v>21</v>
      </c>
      <c r="AH2857" s="9">
        <f t="shared" si="403"/>
        <v>6.1946902654867256E-2</v>
      </c>
      <c r="AI2857" s="14">
        <f>VLOOKUP(E2857,'Verweis Faktor'!$A:$B,2,FALSE)</f>
        <v>1</v>
      </c>
      <c r="AJ2857" s="14"/>
      <c r="AK2857" s="14" t="str">
        <f>IF(AL2857="Ja","Versandkosten",VLOOKUP(E2857,'Verweis Belegart'!$A$2:$B$9,2,FALSE))</f>
        <v>Hardware</v>
      </c>
      <c r="AL2857" s="14" t="str">
        <f t="shared" si="404"/>
        <v>Nein</v>
      </c>
      <c r="AM2857" s="14" t="str">
        <f t="shared" si="400"/>
        <v>Positiv</v>
      </c>
    </row>
    <row r="2858" spans="1:39" ht="17.25" customHeight="1" x14ac:dyDescent="0.35">
      <c r="A2858" s="17">
        <v>14322755</v>
      </c>
      <c r="B2858" s="2" t="s">
        <v>1989</v>
      </c>
      <c r="C2858" s="1">
        <v>2025001</v>
      </c>
      <c r="D2858" s="1">
        <v>2000754</v>
      </c>
      <c r="E2858" s="2" t="s">
        <v>572</v>
      </c>
      <c r="F2858" s="2" t="s">
        <v>1236</v>
      </c>
      <c r="G2858" s="2" t="s">
        <v>66</v>
      </c>
      <c r="H2858" s="2" t="s">
        <v>925</v>
      </c>
      <c r="I2858" s="2" t="s">
        <v>926</v>
      </c>
      <c r="J2858" s="2" t="s">
        <v>304</v>
      </c>
      <c r="K2858" s="2" t="s">
        <v>49</v>
      </c>
      <c r="L2858" s="2" t="s">
        <v>2038</v>
      </c>
      <c r="M2858" s="2" t="s">
        <v>2039</v>
      </c>
      <c r="N2858" s="2" t="s">
        <v>2040</v>
      </c>
      <c r="O2858" s="3">
        <v>1</v>
      </c>
      <c r="P2858" s="3">
        <v>20</v>
      </c>
      <c r="Q2858" s="3">
        <v>26.8</v>
      </c>
      <c r="R2858" s="3">
        <v>26.8</v>
      </c>
      <c r="S2858" s="3">
        <v>6.8</v>
      </c>
      <c r="T2858" s="3">
        <v>6.8</v>
      </c>
      <c r="U2858" s="3">
        <v>25.37</v>
      </c>
      <c r="V2858" s="2" t="s">
        <v>927</v>
      </c>
      <c r="W2858" s="2" t="s">
        <v>928</v>
      </c>
      <c r="X2858" s="2" t="s">
        <v>72</v>
      </c>
      <c r="Y2858" s="19" t="str">
        <f>VLOOKUP(G2858,'Verweis Kd-Gruppe'!$A$2:$B$8,2,FALSE)</f>
        <v>EXP</v>
      </c>
      <c r="Z2858" s="19" t="str">
        <f>VLOOKUP(J2858,'Verweis Art-Gruppe'!$A$2:$B$15,2,FALSE)</f>
        <v>Zubehör</v>
      </c>
      <c r="AA2858" s="19" t="str">
        <f>VLOOKUP(W2858,'Verweis Vertreter'!$A$2:$B$24,2,FALSE)</f>
        <v>Ximena Morales</v>
      </c>
      <c r="AB2858" s="12">
        <f t="shared" si="396"/>
        <v>-1</v>
      </c>
      <c r="AC2858" s="12">
        <f t="shared" si="401"/>
        <v>20</v>
      </c>
      <c r="AD2858" s="12">
        <f t="shared" si="402"/>
        <v>26.8</v>
      </c>
      <c r="AE2858" s="12">
        <f t="shared" si="397"/>
        <v>-26.8</v>
      </c>
      <c r="AF2858" s="12">
        <f t="shared" si="398"/>
        <v>-6.8</v>
      </c>
      <c r="AG2858" s="12">
        <f t="shared" si="399"/>
        <v>-6.8</v>
      </c>
      <c r="AH2858" s="9">
        <f t="shared" si="403"/>
        <v>-0.2537313432835821</v>
      </c>
      <c r="AI2858" s="14">
        <f>VLOOKUP(E2858,'Verweis Faktor'!$A:$B,2,FALSE)</f>
        <v>-1</v>
      </c>
      <c r="AJ2858" s="14"/>
      <c r="AK2858" s="14" t="str">
        <f>IF(AL2858="Ja","Versandkosten",VLOOKUP(E2858,'Verweis Belegart'!$A$2:$B$9,2,FALSE))</f>
        <v>Hardware</v>
      </c>
      <c r="AL2858" s="14" t="str">
        <f t="shared" si="404"/>
        <v>Nein</v>
      </c>
      <c r="AM2858" s="14" t="str">
        <f t="shared" si="400"/>
        <v>Negativ</v>
      </c>
    </row>
    <row r="2859" spans="1:39" ht="17.25" customHeight="1" x14ac:dyDescent="0.35">
      <c r="A2859" s="17">
        <v>14571938</v>
      </c>
      <c r="B2859" s="2" t="s">
        <v>1989</v>
      </c>
      <c r="C2859" s="1">
        <v>2025001</v>
      </c>
      <c r="D2859" s="1">
        <v>2000755</v>
      </c>
      <c r="E2859" s="2" t="s">
        <v>34</v>
      </c>
      <c r="F2859" s="2" t="s">
        <v>53</v>
      </c>
      <c r="G2859" s="2" t="s">
        <v>66</v>
      </c>
      <c r="H2859" s="2" t="s">
        <v>2041</v>
      </c>
      <c r="I2859" s="2" t="s">
        <v>2042</v>
      </c>
      <c r="J2859" s="2" t="s">
        <v>103</v>
      </c>
      <c r="K2859" s="2" t="s">
        <v>28</v>
      </c>
      <c r="L2859" s="2" t="s">
        <v>387</v>
      </c>
      <c r="M2859" s="2" t="s">
        <v>388</v>
      </c>
      <c r="N2859" s="2" t="s">
        <v>292</v>
      </c>
      <c r="O2859" s="3">
        <v>30</v>
      </c>
      <c r="P2859" s="3">
        <v>895.92759999999998</v>
      </c>
      <c r="Q2859" s="3">
        <v>932</v>
      </c>
      <c r="R2859" s="3">
        <v>27960</v>
      </c>
      <c r="S2859" s="3">
        <v>36.072400000000002</v>
      </c>
      <c r="T2859" s="3">
        <v>1082.17</v>
      </c>
      <c r="U2859" s="3">
        <v>3.87</v>
      </c>
      <c r="V2859" s="2" t="s">
        <v>675</v>
      </c>
      <c r="W2859" s="2" t="s">
        <v>676</v>
      </c>
      <c r="X2859" s="2" t="s">
        <v>125</v>
      </c>
      <c r="Y2859" s="19" t="str">
        <f>VLOOKUP(G2859,'Verweis Kd-Gruppe'!$A$2:$B$8,2,FALSE)</f>
        <v>EXP</v>
      </c>
      <c r="Z2859" s="19" t="str">
        <f>VLOOKUP(J2859,'Verweis Art-Gruppe'!$A$2:$B$15,2,FALSE)</f>
        <v>Geräte</v>
      </c>
      <c r="AA2859" s="19" t="str">
        <f>VLOOKUP(W2859,'Verweis Vertreter'!$A$2:$B$24,2,FALSE)</f>
        <v>Corina Wedel</v>
      </c>
      <c r="AB2859" s="12">
        <f t="shared" si="396"/>
        <v>30</v>
      </c>
      <c r="AC2859" s="12">
        <f t="shared" si="401"/>
        <v>895.92759999999998</v>
      </c>
      <c r="AD2859" s="12">
        <f t="shared" si="402"/>
        <v>932</v>
      </c>
      <c r="AE2859" s="12">
        <f t="shared" si="397"/>
        <v>27960</v>
      </c>
      <c r="AF2859" s="12">
        <f t="shared" si="398"/>
        <v>36.072400000000002</v>
      </c>
      <c r="AG2859" s="12">
        <f t="shared" si="399"/>
        <v>1082.17</v>
      </c>
      <c r="AH2859" s="9">
        <f t="shared" si="403"/>
        <v>3.8704220314735339E-2</v>
      </c>
      <c r="AI2859" s="14">
        <f>VLOOKUP(E2859,'Verweis Faktor'!$A:$B,2,FALSE)</f>
        <v>1</v>
      </c>
      <c r="AJ2859" s="14"/>
      <c r="AK2859" s="14" t="str">
        <f>IF(AL2859="Ja","Versandkosten",VLOOKUP(E2859,'Verweis Belegart'!$A$2:$B$9,2,FALSE))</f>
        <v>Hardware</v>
      </c>
      <c r="AL2859" s="14" t="str">
        <f t="shared" si="404"/>
        <v>Nein</v>
      </c>
      <c r="AM2859" s="14" t="str">
        <f t="shared" si="400"/>
        <v>Positiv</v>
      </c>
    </row>
    <row r="2860" spans="1:39" ht="17.25" customHeight="1" x14ac:dyDescent="0.35">
      <c r="A2860" s="17">
        <v>14573482</v>
      </c>
      <c r="B2860" s="2" t="s">
        <v>1989</v>
      </c>
      <c r="C2860" s="1">
        <v>2025001</v>
      </c>
      <c r="D2860" s="1">
        <v>2000756</v>
      </c>
      <c r="E2860" s="2" t="s">
        <v>34</v>
      </c>
      <c r="F2860" s="2" t="s">
        <v>35</v>
      </c>
      <c r="G2860" s="2" t="s">
        <v>36</v>
      </c>
      <c r="H2860" s="2" t="s">
        <v>830</v>
      </c>
      <c r="I2860" s="2" t="s">
        <v>831</v>
      </c>
      <c r="J2860" s="2" t="s">
        <v>304</v>
      </c>
      <c r="K2860" s="2" t="s">
        <v>28</v>
      </c>
      <c r="L2860" s="2" t="s">
        <v>2043</v>
      </c>
      <c r="M2860" s="2" t="s">
        <v>2044</v>
      </c>
      <c r="N2860" s="2" t="s">
        <v>2045</v>
      </c>
      <c r="O2860" s="3">
        <v>100</v>
      </c>
      <c r="P2860" s="3">
        <v>25.01</v>
      </c>
      <c r="Q2860" s="3">
        <v>25.25</v>
      </c>
      <c r="R2860" s="3">
        <v>2525</v>
      </c>
      <c r="S2860" s="3">
        <v>0.24</v>
      </c>
      <c r="T2860" s="3">
        <v>24</v>
      </c>
      <c r="U2860" s="3">
        <v>0.95</v>
      </c>
      <c r="V2860" s="2" t="s">
        <v>835</v>
      </c>
      <c r="W2860" s="2" t="s">
        <v>836</v>
      </c>
      <c r="X2860" s="2" t="s">
        <v>699</v>
      </c>
      <c r="Y2860" s="19" t="str">
        <f>VLOOKUP(G2860,'Verweis Kd-Gruppe'!$A$2:$B$8,2,FALSE)</f>
        <v>GRK</v>
      </c>
      <c r="Z2860" s="19" t="str">
        <f>VLOOKUP(J2860,'Verweis Art-Gruppe'!$A$2:$B$15,2,FALSE)</f>
        <v>Zubehör</v>
      </c>
      <c r="AA2860" s="19" t="str">
        <f>VLOOKUP(W2860,'Verweis Vertreter'!$A$2:$B$24,2,FALSE)</f>
        <v>Andreas Michels</v>
      </c>
      <c r="AB2860" s="12">
        <f t="shared" si="396"/>
        <v>100</v>
      </c>
      <c r="AC2860" s="12">
        <f t="shared" si="401"/>
        <v>25.01</v>
      </c>
      <c r="AD2860" s="12">
        <f t="shared" si="402"/>
        <v>25.25</v>
      </c>
      <c r="AE2860" s="12">
        <f t="shared" si="397"/>
        <v>2525</v>
      </c>
      <c r="AF2860" s="12">
        <f t="shared" si="398"/>
        <v>0.24</v>
      </c>
      <c r="AG2860" s="12">
        <f t="shared" si="399"/>
        <v>24</v>
      </c>
      <c r="AH2860" s="9">
        <f t="shared" si="403"/>
        <v>9.5049504950495047E-3</v>
      </c>
      <c r="AI2860" s="14">
        <f>VLOOKUP(E2860,'Verweis Faktor'!$A:$B,2,FALSE)</f>
        <v>1</v>
      </c>
      <c r="AJ2860" s="14"/>
      <c r="AK2860" s="14" t="str">
        <f>IF(AL2860="Ja","Versandkosten",VLOOKUP(E2860,'Verweis Belegart'!$A$2:$B$9,2,FALSE))</f>
        <v>Hardware</v>
      </c>
      <c r="AL2860" s="14" t="str">
        <f t="shared" si="404"/>
        <v>Nein</v>
      </c>
      <c r="AM2860" s="14" t="str">
        <f t="shared" si="400"/>
        <v>Positiv</v>
      </c>
    </row>
    <row r="2861" spans="1:39" ht="17.25" customHeight="1" x14ac:dyDescent="0.35">
      <c r="A2861" s="17">
        <v>14573482</v>
      </c>
      <c r="B2861" s="2" t="s">
        <v>1989</v>
      </c>
      <c r="C2861" s="1">
        <v>2025001</v>
      </c>
      <c r="D2861" s="1">
        <v>2000756</v>
      </c>
      <c r="E2861" s="2" t="s">
        <v>34</v>
      </c>
      <c r="F2861" s="2" t="s">
        <v>35</v>
      </c>
      <c r="G2861" s="2" t="s">
        <v>36</v>
      </c>
      <c r="H2861" s="2" t="s">
        <v>830</v>
      </c>
      <c r="I2861" s="2" t="s">
        <v>831</v>
      </c>
      <c r="J2861" s="2" t="s">
        <v>304</v>
      </c>
      <c r="K2861" s="2" t="s">
        <v>45</v>
      </c>
      <c r="L2861" s="2" t="s">
        <v>2046</v>
      </c>
      <c r="M2861" s="2" t="s">
        <v>2047</v>
      </c>
      <c r="N2861" s="2" t="s">
        <v>2048</v>
      </c>
      <c r="O2861" s="3">
        <v>10</v>
      </c>
      <c r="P2861" s="3">
        <v>30</v>
      </c>
      <c r="Q2861" s="3">
        <v>31</v>
      </c>
      <c r="R2861" s="3">
        <v>310</v>
      </c>
      <c r="S2861" s="3">
        <v>1</v>
      </c>
      <c r="T2861" s="3">
        <v>10</v>
      </c>
      <c r="U2861" s="3">
        <v>3.22</v>
      </c>
      <c r="V2861" s="2" t="s">
        <v>835</v>
      </c>
      <c r="W2861" s="2" t="s">
        <v>836</v>
      </c>
      <c r="X2861" s="2" t="s">
        <v>699</v>
      </c>
      <c r="Y2861" s="19" t="str">
        <f>VLOOKUP(G2861,'Verweis Kd-Gruppe'!$A$2:$B$8,2,FALSE)</f>
        <v>GRK</v>
      </c>
      <c r="Z2861" s="19" t="str">
        <f>VLOOKUP(J2861,'Verweis Art-Gruppe'!$A$2:$B$15,2,FALSE)</f>
        <v>Zubehör</v>
      </c>
      <c r="AA2861" s="19" t="str">
        <f>VLOOKUP(W2861,'Verweis Vertreter'!$A$2:$B$24,2,FALSE)</f>
        <v>Andreas Michels</v>
      </c>
      <c r="AB2861" s="12">
        <f t="shared" si="396"/>
        <v>10</v>
      </c>
      <c r="AC2861" s="12">
        <f t="shared" si="401"/>
        <v>30</v>
      </c>
      <c r="AD2861" s="12">
        <f t="shared" si="402"/>
        <v>31</v>
      </c>
      <c r="AE2861" s="12">
        <f t="shared" si="397"/>
        <v>310</v>
      </c>
      <c r="AF2861" s="12">
        <f t="shared" si="398"/>
        <v>1</v>
      </c>
      <c r="AG2861" s="12">
        <f t="shared" si="399"/>
        <v>10</v>
      </c>
      <c r="AH2861" s="9">
        <f t="shared" si="403"/>
        <v>3.2258064516129031E-2</v>
      </c>
      <c r="AI2861" s="14">
        <f>VLOOKUP(E2861,'Verweis Faktor'!$A:$B,2,FALSE)</f>
        <v>1</v>
      </c>
      <c r="AJ2861" s="14"/>
      <c r="AK2861" s="14" t="str">
        <f>IF(AL2861="Ja","Versandkosten",VLOOKUP(E2861,'Verweis Belegart'!$A$2:$B$9,2,FALSE))</f>
        <v>Hardware</v>
      </c>
      <c r="AL2861" s="14" t="str">
        <f t="shared" si="404"/>
        <v>Nein</v>
      </c>
      <c r="AM2861" s="14" t="str">
        <f t="shared" si="400"/>
        <v>Positiv</v>
      </c>
    </row>
    <row r="2862" spans="1:39" ht="17.25" customHeight="1" x14ac:dyDescent="0.35">
      <c r="A2862" s="17">
        <v>14573482</v>
      </c>
      <c r="B2862" s="2" t="s">
        <v>1989</v>
      </c>
      <c r="C2862" s="1">
        <v>2025001</v>
      </c>
      <c r="D2862" s="1">
        <v>2000756</v>
      </c>
      <c r="E2862" s="2" t="s">
        <v>34</v>
      </c>
      <c r="F2862" s="2" t="s">
        <v>35</v>
      </c>
      <c r="G2862" s="2" t="s">
        <v>36</v>
      </c>
      <c r="H2862" s="2" t="s">
        <v>830</v>
      </c>
      <c r="I2862" s="2" t="s">
        <v>831</v>
      </c>
      <c r="J2862" s="2" t="s">
        <v>304</v>
      </c>
      <c r="K2862" s="2" t="s">
        <v>49</v>
      </c>
      <c r="L2862" s="2" t="s">
        <v>2049</v>
      </c>
      <c r="M2862" s="2" t="s">
        <v>2050</v>
      </c>
      <c r="N2862" s="2" t="s">
        <v>2051</v>
      </c>
      <c r="O2862" s="3">
        <v>5</v>
      </c>
      <c r="P2862" s="3">
        <v>26.740100000000002</v>
      </c>
      <c r="Q2862" s="3">
        <v>27.5</v>
      </c>
      <c r="R2862" s="3">
        <v>137.5</v>
      </c>
      <c r="S2862" s="3">
        <v>0.75990000000000002</v>
      </c>
      <c r="T2862" s="3">
        <v>3.8</v>
      </c>
      <c r="U2862" s="3">
        <v>2.76</v>
      </c>
      <c r="V2862" s="2" t="s">
        <v>835</v>
      </c>
      <c r="W2862" s="2" t="s">
        <v>836</v>
      </c>
      <c r="X2862" s="2" t="s">
        <v>699</v>
      </c>
      <c r="Y2862" s="19" t="str">
        <f>VLOOKUP(G2862,'Verweis Kd-Gruppe'!$A$2:$B$8,2,FALSE)</f>
        <v>GRK</v>
      </c>
      <c r="Z2862" s="19" t="str">
        <f>VLOOKUP(J2862,'Verweis Art-Gruppe'!$A$2:$B$15,2,FALSE)</f>
        <v>Zubehör</v>
      </c>
      <c r="AA2862" s="19" t="str">
        <f>VLOOKUP(W2862,'Verweis Vertreter'!$A$2:$B$24,2,FALSE)</f>
        <v>Andreas Michels</v>
      </c>
      <c r="AB2862" s="12">
        <f t="shared" si="396"/>
        <v>5</v>
      </c>
      <c r="AC2862" s="12">
        <f t="shared" si="401"/>
        <v>26.740100000000002</v>
      </c>
      <c r="AD2862" s="12">
        <f t="shared" si="402"/>
        <v>27.5</v>
      </c>
      <c r="AE2862" s="12">
        <f t="shared" si="397"/>
        <v>137.5</v>
      </c>
      <c r="AF2862" s="12">
        <f t="shared" si="398"/>
        <v>0.75990000000000002</v>
      </c>
      <c r="AG2862" s="12">
        <f t="shared" si="399"/>
        <v>3.8</v>
      </c>
      <c r="AH2862" s="9">
        <f t="shared" si="403"/>
        <v>2.7636363636363636E-2</v>
      </c>
      <c r="AI2862" s="14">
        <f>VLOOKUP(E2862,'Verweis Faktor'!$A:$B,2,FALSE)</f>
        <v>1</v>
      </c>
      <c r="AJ2862" s="14"/>
      <c r="AK2862" s="14" t="str">
        <f>IF(AL2862="Ja","Versandkosten",VLOOKUP(E2862,'Verweis Belegart'!$A$2:$B$9,2,FALSE))</f>
        <v>Hardware</v>
      </c>
      <c r="AL2862" s="14" t="str">
        <f t="shared" si="404"/>
        <v>Nein</v>
      </c>
      <c r="AM2862" s="14" t="str">
        <f t="shared" si="400"/>
        <v>Positiv</v>
      </c>
    </row>
    <row r="2863" spans="1:39" ht="17.25" customHeight="1" x14ac:dyDescent="0.35">
      <c r="A2863" s="17">
        <v>14573482</v>
      </c>
      <c r="B2863" s="2" t="s">
        <v>1989</v>
      </c>
      <c r="C2863" s="1">
        <v>2025001</v>
      </c>
      <c r="D2863" s="1">
        <v>2000756</v>
      </c>
      <c r="E2863" s="2" t="s">
        <v>34</v>
      </c>
      <c r="F2863" s="2" t="s">
        <v>35</v>
      </c>
      <c r="G2863" s="2" t="s">
        <v>36</v>
      </c>
      <c r="H2863" s="2" t="s">
        <v>830</v>
      </c>
      <c r="I2863" s="2" t="s">
        <v>831</v>
      </c>
      <c r="J2863" s="2" t="s">
        <v>304</v>
      </c>
      <c r="K2863" s="2" t="s">
        <v>79</v>
      </c>
      <c r="L2863" s="2" t="s">
        <v>1815</v>
      </c>
      <c r="M2863" s="2" t="s">
        <v>1816</v>
      </c>
      <c r="N2863" s="2" t="s">
        <v>1802</v>
      </c>
      <c r="O2863" s="3">
        <v>3</v>
      </c>
      <c r="P2863" s="3">
        <v>148.1</v>
      </c>
      <c r="Q2863" s="3">
        <v>153.1</v>
      </c>
      <c r="R2863" s="3">
        <v>459.3</v>
      </c>
      <c r="S2863" s="3">
        <v>5</v>
      </c>
      <c r="T2863" s="3">
        <v>15</v>
      </c>
      <c r="U2863" s="3">
        <v>3.26</v>
      </c>
      <c r="V2863" s="2" t="s">
        <v>835</v>
      </c>
      <c r="W2863" s="2" t="s">
        <v>836</v>
      </c>
      <c r="X2863" s="2" t="s">
        <v>699</v>
      </c>
      <c r="Y2863" s="19" t="str">
        <f>VLOOKUP(G2863,'Verweis Kd-Gruppe'!$A$2:$B$8,2,FALSE)</f>
        <v>GRK</v>
      </c>
      <c r="Z2863" s="19" t="str">
        <f>VLOOKUP(J2863,'Verweis Art-Gruppe'!$A$2:$B$15,2,FALSE)</f>
        <v>Zubehör</v>
      </c>
      <c r="AA2863" s="19" t="str">
        <f>VLOOKUP(W2863,'Verweis Vertreter'!$A$2:$B$24,2,FALSE)</f>
        <v>Andreas Michels</v>
      </c>
      <c r="AB2863" s="12">
        <f t="shared" si="396"/>
        <v>3</v>
      </c>
      <c r="AC2863" s="12">
        <f t="shared" si="401"/>
        <v>148.1</v>
      </c>
      <c r="AD2863" s="12">
        <f t="shared" si="402"/>
        <v>153.1</v>
      </c>
      <c r="AE2863" s="12">
        <f t="shared" si="397"/>
        <v>459.3</v>
      </c>
      <c r="AF2863" s="12">
        <f t="shared" si="398"/>
        <v>5</v>
      </c>
      <c r="AG2863" s="12">
        <f t="shared" si="399"/>
        <v>15</v>
      </c>
      <c r="AH2863" s="9">
        <f t="shared" si="403"/>
        <v>3.2658393207054215E-2</v>
      </c>
      <c r="AI2863" s="14">
        <f>VLOOKUP(E2863,'Verweis Faktor'!$A:$B,2,FALSE)</f>
        <v>1</v>
      </c>
      <c r="AJ2863" s="14"/>
      <c r="AK2863" s="14" t="str">
        <f>IF(AL2863="Ja","Versandkosten",VLOOKUP(E2863,'Verweis Belegart'!$A$2:$B$9,2,FALSE))</f>
        <v>Hardware</v>
      </c>
      <c r="AL2863" s="14" t="str">
        <f t="shared" si="404"/>
        <v>Nein</v>
      </c>
      <c r="AM2863" s="14" t="str">
        <f t="shared" si="400"/>
        <v>Positiv</v>
      </c>
    </row>
    <row r="2864" spans="1:39" ht="17.25" customHeight="1" x14ac:dyDescent="0.35">
      <c r="A2864" s="17">
        <v>14573482</v>
      </c>
      <c r="B2864" s="2" t="s">
        <v>1989</v>
      </c>
      <c r="C2864" s="1">
        <v>2025001</v>
      </c>
      <c r="D2864" s="1">
        <v>2000756</v>
      </c>
      <c r="E2864" s="2" t="s">
        <v>34</v>
      </c>
      <c r="F2864" s="2" t="s">
        <v>35</v>
      </c>
      <c r="G2864" s="2" t="s">
        <v>36</v>
      </c>
      <c r="H2864" s="2" t="s">
        <v>830</v>
      </c>
      <c r="I2864" s="2" t="s">
        <v>831</v>
      </c>
      <c r="J2864" s="2" t="s">
        <v>304</v>
      </c>
      <c r="K2864" s="2" t="s">
        <v>83</v>
      </c>
      <c r="L2864" s="2" t="s">
        <v>2052</v>
      </c>
      <c r="M2864" s="2" t="s">
        <v>2053</v>
      </c>
      <c r="N2864" s="2" t="s">
        <v>2054</v>
      </c>
      <c r="O2864" s="3">
        <v>3</v>
      </c>
      <c r="P2864" s="3">
        <v>190.8</v>
      </c>
      <c r="Q2864" s="3">
        <v>195.8</v>
      </c>
      <c r="R2864" s="3">
        <v>587.4</v>
      </c>
      <c r="S2864" s="3">
        <v>5</v>
      </c>
      <c r="T2864" s="3">
        <v>15</v>
      </c>
      <c r="U2864" s="3">
        <v>2.5499999999999998</v>
      </c>
      <c r="V2864" s="2" t="s">
        <v>835</v>
      </c>
      <c r="W2864" s="2" t="s">
        <v>836</v>
      </c>
      <c r="X2864" s="2" t="s">
        <v>699</v>
      </c>
      <c r="Y2864" s="19" t="str">
        <f>VLOOKUP(G2864,'Verweis Kd-Gruppe'!$A$2:$B$8,2,FALSE)</f>
        <v>GRK</v>
      </c>
      <c r="Z2864" s="19" t="str">
        <f>VLOOKUP(J2864,'Verweis Art-Gruppe'!$A$2:$B$15,2,FALSE)</f>
        <v>Zubehör</v>
      </c>
      <c r="AA2864" s="19" t="str">
        <f>VLOOKUP(W2864,'Verweis Vertreter'!$A$2:$B$24,2,FALSE)</f>
        <v>Andreas Michels</v>
      </c>
      <c r="AB2864" s="12">
        <f t="shared" si="396"/>
        <v>3</v>
      </c>
      <c r="AC2864" s="12">
        <f t="shared" si="401"/>
        <v>190.8</v>
      </c>
      <c r="AD2864" s="12">
        <f t="shared" si="402"/>
        <v>195.8</v>
      </c>
      <c r="AE2864" s="12">
        <f t="shared" si="397"/>
        <v>587.4</v>
      </c>
      <c r="AF2864" s="12">
        <f t="shared" si="398"/>
        <v>5</v>
      </c>
      <c r="AG2864" s="12">
        <f t="shared" si="399"/>
        <v>15</v>
      </c>
      <c r="AH2864" s="9">
        <f t="shared" si="403"/>
        <v>2.5536261491317672E-2</v>
      </c>
      <c r="AI2864" s="14">
        <f>VLOOKUP(E2864,'Verweis Faktor'!$A:$B,2,FALSE)</f>
        <v>1</v>
      </c>
      <c r="AJ2864" s="14"/>
      <c r="AK2864" s="14" t="str">
        <f>IF(AL2864="Ja","Versandkosten",VLOOKUP(E2864,'Verweis Belegart'!$A$2:$B$9,2,FALSE))</f>
        <v>Hardware</v>
      </c>
      <c r="AL2864" s="14" t="str">
        <f t="shared" si="404"/>
        <v>Nein</v>
      </c>
      <c r="AM2864" s="14" t="str">
        <f t="shared" si="400"/>
        <v>Positiv</v>
      </c>
    </row>
    <row r="2865" spans="1:39" ht="17.25" customHeight="1" x14ac:dyDescent="0.35">
      <c r="A2865" s="17">
        <v>14573482</v>
      </c>
      <c r="B2865" s="2" t="s">
        <v>1989</v>
      </c>
      <c r="C2865" s="1">
        <v>2025001</v>
      </c>
      <c r="D2865" s="1">
        <v>2000756</v>
      </c>
      <c r="E2865" s="2" t="s">
        <v>34</v>
      </c>
      <c r="F2865" s="2" t="s">
        <v>35</v>
      </c>
      <c r="G2865" s="2" t="s">
        <v>36</v>
      </c>
      <c r="H2865" s="2" t="s">
        <v>830</v>
      </c>
      <c r="I2865" s="2" t="s">
        <v>831</v>
      </c>
      <c r="J2865" s="2" t="s">
        <v>304</v>
      </c>
      <c r="K2865" s="2" t="s">
        <v>87</v>
      </c>
      <c r="L2865" s="2" t="s">
        <v>1800</v>
      </c>
      <c r="M2865" s="2" t="s">
        <v>1801</v>
      </c>
      <c r="N2865" s="2" t="s">
        <v>1802</v>
      </c>
      <c r="O2865" s="3">
        <v>3</v>
      </c>
      <c r="P2865" s="3">
        <v>114.1</v>
      </c>
      <c r="Q2865" s="3">
        <v>119.1</v>
      </c>
      <c r="R2865" s="3">
        <v>357.3</v>
      </c>
      <c r="S2865" s="3">
        <v>5</v>
      </c>
      <c r="T2865" s="3">
        <v>15</v>
      </c>
      <c r="U2865" s="3">
        <v>4.1900000000000004</v>
      </c>
      <c r="V2865" s="2" t="s">
        <v>835</v>
      </c>
      <c r="W2865" s="2" t="s">
        <v>836</v>
      </c>
      <c r="X2865" s="2" t="s">
        <v>699</v>
      </c>
      <c r="Y2865" s="19" t="str">
        <f>VLOOKUP(G2865,'Verweis Kd-Gruppe'!$A$2:$B$8,2,FALSE)</f>
        <v>GRK</v>
      </c>
      <c r="Z2865" s="19" t="str">
        <f>VLOOKUP(J2865,'Verweis Art-Gruppe'!$A$2:$B$15,2,FALSE)</f>
        <v>Zubehör</v>
      </c>
      <c r="AA2865" s="19" t="str">
        <f>VLOOKUP(W2865,'Verweis Vertreter'!$A$2:$B$24,2,FALSE)</f>
        <v>Andreas Michels</v>
      </c>
      <c r="AB2865" s="12">
        <f t="shared" si="396"/>
        <v>3</v>
      </c>
      <c r="AC2865" s="12">
        <f t="shared" si="401"/>
        <v>114.1</v>
      </c>
      <c r="AD2865" s="12">
        <f t="shared" si="402"/>
        <v>119.1</v>
      </c>
      <c r="AE2865" s="12">
        <f t="shared" si="397"/>
        <v>357.3</v>
      </c>
      <c r="AF2865" s="12">
        <f t="shared" si="398"/>
        <v>5</v>
      </c>
      <c r="AG2865" s="12">
        <f t="shared" si="399"/>
        <v>15</v>
      </c>
      <c r="AH2865" s="9">
        <f t="shared" si="403"/>
        <v>4.1981528127623846E-2</v>
      </c>
      <c r="AI2865" s="14">
        <f>VLOOKUP(E2865,'Verweis Faktor'!$A:$B,2,FALSE)</f>
        <v>1</v>
      </c>
      <c r="AJ2865" s="14"/>
      <c r="AK2865" s="14" t="str">
        <f>IF(AL2865="Ja","Versandkosten",VLOOKUP(E2865,'Verweis Belegart'!$A$2:$B$9,2,FALSE))</f>
        <v>Hardware</v>
      </c>
      <c r="AL2865" s="14" t="str">
        <f t="shared" si="404"/>
        <v>Nein</v>
      </c>
      <c r="AM2865" s="14" t="str">
        <f t="shared" si="400"/>
        <v>Positiv</v>
      </c>
    </row>
    <row r="2866" spans="1:39" ht="17.25" customHeight="1" x14ac:dyDescent="0.35">
      <c r="A2866" s="17">
        <v>14573482</v>
      </c>
      <c r="B2866" s="2" t="s">
        <v>1989</v>
      </c>
      <c r="C2866" s="1">
        <v>2025001</v>
      </c>
      <c r="D2866" s="1">
        <v>2000756</v>
      </c>
      <c r="E2866" s="2" t="s">
        <v>34</v>
      </c>
      <c r="F2866" s="2" t="s">
        <v>35</v>
      </c>
      <c r="G2866" s="2" t="s">
        <v>36</v>
      </c>
      <c r="H2866" s="2" t="s">
        <v>830</v>
      </c>
      <c r="I2866" s="2" t="s">
        <v>831</v>
      </c>
      <c r="J2866" s="2" t="s">
        <v>304</v>
      </c>
      <c r="K2866" s="2" t="s">
        <v>91</v>
      </c>
      <c r="L2866" s="2" t="s">
        <v>2055</v>
      </c>
      <c r="M2866" s="2" t="s">
        <v>2056</v>
      </c>
      <c r="N2866" s="2" t="s">
        <v>2057</v>
      </c>
      <c r="O2866" s="3">
        <v>3</v>
      </c>
      <c r="P2866" s="3">
        <v>104.9</v>
      </c>
      <c r="Q2866" s="3">
        <v>109.9</v>
      </c>
      <c r="R2866" s="3">
        <v>329.7</v>
      </c>
      <c r="S2866" s="3">
        <v>5</v>
      </c>
      <c r="T2866" s="3">
        <v>15</v>
      </c>
      <c r="U2866" s="3">
        <v>4.54</v>
      </c>
      <c r="V2866" s="2" t="s">
        <v>835</v>
      </c>
      <c r="W2866" s="2" t="s">
        <v>836</v>
      </c>
      <c r="X2866" s="2" t="s">
        <v>699</v>
      </c>
      <c r="Y2866" s="19" t="str">
        <f>VLOOKUP(G2866,'Verweis Kd-Gruppe'!$A$2:$B$8,2,FALSE)</f>
        <v>GRK</v>
      </c>
      <c r="Z2866" s="19" t="str">
        <f>VLOOKUP(J2866,'Verweis Art-Gruppe'!$A$2:$B$15,2,FALSE)</f>
        <v>Zubehör</v>
      </c>
      <c r="AA2866" s="19" t="str">
        <f>VLOOKUP(W2866,'Verweis Vertreter'!$A$2:$B$24,2,FALSE)</f>
        <v>Andreas Michels</v>
      </c>
      <c r="AB2866" s="12">
        <f t="shared" si="396"/>
        <v>3</v>
      </c>
      <c r="AC2866" s="12">
        <f t="shared" si="401"/>
        <v>104.9</v>
      </c>
      <c r="AD2866" s="12">
        <f t="shared" si="402"/>
        <v>109.9</v>
      </c>
      <c r="AE2866" s="12">
        <f t="shared" si="397"/>
        <v>329.7</v>
      </c>
      <c r="AF2866" s="12">
        <f t="shared" si="398"/>
        <v>5</v>
      </c>
      <c r="AG2866" s="12">
        <f t="shared" si="399"/>
        <v>15</v>
      </c>
      <c r="AH2866" s="9">
        <f t="shared" si="403"/>
        <v>4.5495905368516838E-2</v>
      </c>
      <c r="AI2866" s="14">
        <f>VLOOKUP(E2866,'Verweis Faktor'!$A:$B,2,FALSE)</f>
        <v>1</v>
      </c>
      <c r="AJ2866" s="14"/>
      <c r="AK2866" s="14" t="str">
        <f>IF(AL2866="Ja","Versandkosten",VLOOKUP(E2866,'Verweis Belegart'!$A$2:$B$9,2,FALSE))</f>
        <v>Hardware</v>
      </c>
      <c r="AL2866" s="14" t="str">
        <f t="shared" si="404"/>
        <v>Nein</v>
      </c>
      <c r="AM2866" s="14" t="str">
        <f t="shared" si="400"/>
        <v>Positiv</v>
      </c>
    </row>
    <row r="2867" spans="1:39" ht="17.25" customHeight="1" x14ac:dyDescent="0.35">
      <c r="A2867" s="17">
        <v>14573482</v>
      </c>
      <c r="B2867" s="2" t="s">
        <v>1989</v>
      </c>
      <c r="C2867" s="1">
        <v>2025001</v>
      </c>
      <c r="D2867" s="1">
        <v>2000756</v>
      </c>
      <c r="E2867" s="2" t="s">
        <v>34</v>
      </c>
      <c r="F2867" s="2" t="s">
        <v>35</v>
      </c>
      <c r="G2867" s="2" t="s">
        <v>36</v>
      </c>
      <c r="H2867" s="2" t="s">
        <v>830</v>
      </c>
      <c r="I2867" s="2" t="s">
        <v>831</v>
      </c>
      <c r="J2867" s="2" t="s">
        <v>304</v>
      </c>
      <c r="K2867" s="2" t="s">
        <v>95</v>
      </c>
      <c r="L2867" s="2" t="s">
        <v>2058</v>
      </c>
      <c r="M2867" s="2" t="s">
        <v>2059</v>
      </c>
      <c r="N2867" s="2" t="s">
        <v>2051</v>
      </c>
      <c r="O2867" s="3">
        <v>50</v>
      </c>
      <c r="P2867" s="3">
        <v>26.697399999999998</v>
      </c>
      <c r="Q2867" s="3">
        <v>27.5</v>
      </c>
      <c r="R2867" s="3">
        <v>1375</v>
      </c>
      <c r="S2867" s="3">
        <v>0.80259999999999998</v>
      </c>
      <c r="T2867" s="3">
        <v>40.130000000000003</v>
      </c>
      <c r="U2867" s="3">
        <v>2.91</v>
      </c>
      <c r="V2867" s="2" t="s">
        <v>835</v>
      </c>
      <c r="W2867" s="2" t="s">
        <v>836</v>
      </c>
      <c r="X2867" s="2" t="s">
        <v>699</v>
      </c>
      <c r="Y2867" s="19" t="str">
        <f>VLOOKUP(G2867,'Verweis Kd-Gruppe'!$A$2:$B$8,2,FALSE)</f>
        <v>GRK</v>
      </c>
      <c r="Z2867" s="19" t="str">
        <f>VLOOKUP(J2867,'Verweis Art-Gruppe'!$A$2:$B$15,2,FALSE)</f>
        <v>Zubehör</v>
      </c>
      <c r="AA2867" s="19" t="str">
        <f>VLOOKUP(W2867,'Verweis Vertreter'!$A$2:$B$24,2,FALSE)</f>
        <v>Andreas Michels</v>
      </c>
      <c r="AB2867" s="12">
        <f t="shared" si="396"/>
        <v>50</v>
      </c>
      <c r="AC2867" s="12">
        <f t="shared" si="401"/>
        <v>26.697399999999998</v>
      </c>
      <c r="AD2867" s="12">
        <f t="shared" si="402"/>
        <v>27.5</v>
      </c>
      <c r="AE2867" s="12">
        <f t="shared" si="397"/>
        <v>1375</v>
      </c>
      <c r="AF2867" s="12">
        <f t="shared" si="398"/>
        <v>0.80259999999999998</v>
      </c>
      <c r="AG2867" s="12">
        <f t="shared" si="399"/>
        <v>40.130000000000003</v>
      </c>
      <c r="AH2867" s="9">
        <f t="shared" si="403"/>
        <v>2.9185454545454546E-2</v>
      </c>
      <c r="AI2867" s="14">
        <f>VLOOKUP(E2867,'Verweis Faktor'!$A:$B,2,FALSE)</f>
        <v>1</v>
      </c>
      <c r="AJ2867" s="14"/>
      <c r="AK2867" s="14" t="str">
        <f>IF(AL2867="Ja","Versandkosten",VLOOKUP(E2867,'Verweis Belegart'!$A$2:$B$9,2,FALSE))</f>
        <v>Hardware</v>
      </c>
      <c r="AL2867" s="14" t="str">
        <f t="shared" si="404"/>
        <v>Nein</v>
      </c>
      <c r="AM2867" s="14" t="str">
        <f t="shared" si="400"/>
        <v>Positiv</v>
      </c>
    </row>
    <row r="2868" spans="1:39" ht="17.25" customHeight="1" x14ac:dyDescent="0.35">
      <c r="A2868" s="17">
        <v>14573138</v>
      </c>
      <c r="B2868" s="2" t="s">
        <v>1989</v>
      </c>
      <c r="C2868" s="1">
        <v>2025001</v>
      </c>
      <c r="D2868" s="1">
        <v>2000757</v>
      </c>
      <c r="E2868" s="2" t="s">
        <v>34</v>
      </c>
      <c r="F2868" s="2" t="s">
        <v>182</v>
      </c>
      <c r="G2868" s="2" t="s">
        <v>66</v>
      </c>
      <c r="H2868" s="2" t="s">
        <v>1198</v>
      </c>
      <c r="I2868" s="2" t="s">
        <v>1199</v>
      </c>
      <c r="J2868" s="2" t="s">
        <v>103</v>
      </c>
      <c r="K2868" s="2" t="s">
        <v>28</v>
      </c>
      <c r="L2868" s="2" t="s">
        <v>562</v>
      </c>
      <c r="M2868" s="2" t="s">
        <v>563</v>
      </c>
      <c r="N2868" s="2" t="s">
        <v>155</v>
      </c>
      <c r="O2868" s="3">
        <v>15</v>
      </c>
      <c r="P2868" s="3">
        <v>541</v>
      </c>
      <c r="Q2868" s="3">
        <v>565</v>
      </c>
      <c r="R2868" s="3">
        <v>8475</v>
      </c>
      <c r="S2868" s="3">
        <v>24</v>
      </c>
      <c r="T2868" s="3">
        <v>360</v>
      </c>
      <c r="U2868" s="3">
        <v>4.24</v>
      </c>
      <c r="V2868" s="2" t="s">
        <v>813</v>
      </c>
      <c r="W2868" s="2" t="s">
        <v>814</v>
      </c>
      <c r="X2868" s="2" t="s">
        <v>72</v>
      </c>
      <c r="Y2868" s="19" t="str">
        <f>VLOOKUP(G2868,'Verweis Kd-Gruppe'!$A$2:$B$8,2,FALSE)</f>
        <v>EXP</v>
      </c>
      <c r="Z2868" s="19" t="str">
        <f>VLOOKUP(J2868,'Verweis Art-Gruppe'!$A$2:$B$15,2,FALSE)</f>
        <v>Geräte</v>
      </c>
      <c r="AA2868" s="19" t="str">
        <f>VLOOKUP(W2868,'Verweis Vertreter'!$A$2:$B$24,2,FALSE)</f>
        <v>Sokol Kapaj</v>
      </c>
      <c r="AB2868" s="12">
        <f t="shared" si="396"/>
        <v>15</v>
      </c>
      <c r="AC2868" s="12">
        <f t="shared" si="401"/>
        <v>541</v>
      </c>
      <c r="AD2868" s="12">
        <f t="shared" si="402"/>
        <v>565</v>
      </c>
      <c r="AE2868" s="12">
        <f t="shared" si="397"/>
        <v>8475</v>
      </c>
      <c r="AF2868" s="12">
        <f t="shared" si="398"/>
        <v>24</v>
      </c>
      <c r="AG2868" s="12">
        <f t="shared" si="399"/>
        <v>360</v>
      </c>
      <c r="AH2868" s="9">
        <f t="shared" si="403"/>
        <v>4.247787610619469E-2</v>
      </c>
      <c r="AI2868" s="14">
        <f>VLOOKUP(E2868,'Verweis Faktor'!$A:$B,2,FALSE)</f>
        <v>1</v>
      </c>
      <c r="AJ2868" s="14"/>
      <c r="AK2868" s="14" t="str">
        <f>IF(AL2868="Ja","Versandkosten",VLOOKUP(E2868,'Verweis Belegart'!$A$2:$B$9,2,FALSE))</f>
        <v>Hardware</v>
      </c>
      <c r="AL2868" s="14" t="str">
        <f t="shared" si="404"/>
        <v>Nein</v>
      </c>
      <c r="AM2868" s="14" t="str">
        <f t="shared" si="400"/>
        <v>Positiv</v>
      </c>
    </row>
    <row r="2869" spans="1:39" ht="17.25" customHeight="1" x14ac:dyDescent="0.35">
      <c r="A2869" s="17">
        <v>14573138</v>
      </c>
      <c r="B2869" s="2" t="s">
        <v>1989</v>
      </c>
      <c r="C2869" s="1">
        <v>2025001</v>
      </c>
      <c r="D2869" s="1">
        <v>2000757</v>
      </c>
      <c r="E2869" s="2" t="s">
        <v>34</v>
      </c>
      <c r="F2869" s="2" t="s">
        <v>182</v>
      </c>
      <c r="G2869" s="2" t="s">
        <v>66</v>
      </c>
      <c r="H2869" s="2" t="s">
        <v>1198</v>
      </c>
      <c r="I2869" s="2" t="s">
        <v>1199</v>
      </c>
      <c r="J2869" s="2" t="s">
        <v>103</v>
      </c>
      <c r="K2869" s="2" t="s">
        <v>45</v>
      </c>
      <c r="L2869" s="2" t="s">
        <v>717</v>
      </c>
      <c r="M2869" s="2" t="s">
        <v>718</v>
      </c>
      <c r="N2869" s="2" t="s">
        <v>719</v>
      </c>
      <c r="O2869" s="3">
        <v>6</v>
      </c>
      <c r="P2869" s="3">
        <v>591</v>
      </c>
      <c r="Q2869" s="3">
        <v>639</v>
      </c>
      <c r="R2869" s="3">
        <v>3834</v>
      </c>
      <c r="S2869" s="3">
        <v>48</v>
      </c>
      <c r="T2869" s="3">
        <v>288</v>
      </c>
      <c r="U2869" s="3">
        <v>7.51</v>
      </c>
      <c r="V2869" s="2" t="s">
        <v>813</v>
      </c>
      <c r="W2869" s="2" t="s">
        <v>814</v>
      </c>
      <c r="X2869" s="2" t="s">
        <v>72</v>
      </c>
      <c r="Y2869" s="19" t="str">
        <f>VLOOKUP(G2869,'Verweis Kd-Gruppe'!$A$2:$B$8,2,FALSE)</f>
        <v>EXP</v>
      </c>
      <c r="Z2869" s="19" t="str">
        <f>VLOOKUP(J2869,'Verweis Art-Gruppe'!$A$2:$B$15,2,FALSE)</f>
        <v>Geräte</v>
      </c>
      <c r="AA2869" s="19" t="str">
        <f>VLOOKUP(W2869,'Verweis Vertreter'!$A$2:$B$24,2,FALSE)</f>
        <v>Sokol Kapaj</v>
      </c>
      <c r="AB2869" s="12">
        <f t="shared" si="396"/>
        <v>6</v>
      </c>
      <c r="AC2869" s="12">
        <f t="shared" si="401"/>
        <v>591</v>
      </c>
      <c r="AD2869" s="12">
        <f t="shared" si="402"/>
        <v>639</v>
      </c>
      <c r="AE2869" s="12">
        <f t="shared" si="397"/>
        <v>3834</v>
      </c>
      <c r="AF2869" s="12">
        <f t="shared" si="398"/>
        <v>48</v>
      </c>
      <c r="AG2869" s="12">
        <f t="shared" si="399"/>
        <v>288</v>
      </c>
      <c r="AH2869" s="9">
        <f t="shared" si="403"/>
        <v>7.5117370892018781E-2</v>
      </c>
      <c r="AI2869" s="14">
        <f>VLOOKUP(E2869,'Verweis Faktor'!$A:$B,2,FALSE)</f>
        <v>1</v>
      </c>
      <c r="AJ2869" s="14"/>
      <c r="AK2869" s="14" t="str">
        <f>IF(AL2869="Ja","Versandkosten",VLOOKUP(E2869,'Verweis Belegart'!$A$2:$B$9,2,FALSE))</f>
        <v>Hardware</v>
      </c>
      <c r="AL2869" s="14" t="str">
        <f t="shared" si="404"/>
        <v>Nein</v>
      </c>
      <c r="AM2869" s="14" t="str">
        <f t="shared" si="400"/>
        <v>Positiv</v>
      </c>
    </row>
    <row r="2870" spans="1:39" ht="17.25" customHeight="1" x14ac:dyDescent="0.35">
      <c r="A2870" s="17">
        <v>14573138</v>
      </c>
      <c r="B2870" s="2" t="s">
        <v>1989</v>
      </c>
      <c r="C2870" s="1">
        <v>2025001</v>
      </c>
      <c r="D2870" s="1">
        <v>2000757</v>
      </c>
      <c r="E2870" s="2" t="s">
        <v>34</v>
      </c>
      <c r="F2870" s="2" t="s">
        <v>182</v>
      </c>
      <c r="G2870" s="2" t="s">
        <v>66</v>
      </c>
      <c r="H2870" s="2" t="s">
        <v>1198</v>
      </c>
      <c r="I2870" s="2" t="s">
        <v>1199</v>
      </c>
      <c r="J2870" s="2" t="s">
        <v>103</v>
      </c>
      <c r="K2870" s="2" t="s">
        <v>49</v>
      </c>
      <c r="L2870" s="2" t="s">
        <v>483</v>
      </c>
      <c r="M2870" s="2" t="s">
        <v>484</v>
      </c>
      <c r="N2870" s="2" t="s">
        <v>319</v>
      </c>
      <c r="O2870" s="3">
        <v>16</v>
      </c>
      <c r="P2870" s="3">
        <v>725.71429999999998</v>
      </c>
      <c r="Q2870" s="3">
        <v>745</v>
      </c>
      <c r="R2870" s="3">
        <v>11920</v>
      </c>
      <c r="S2870" s="3">
        <v>19.285699999999999</v>
      </c>
      <c r="T2870" s="3">
        <v>308.57</v>
      </c>
      <c r="U2870" s="3">
        <v>2.58</v>
      </c>
      <c r="V2870" s="2" t="s">
        <v>813</v>
      </c>
      <c r="W2870" s="2" t="s">
        <v>814</v>
      </c>
      <c r="X2870" s="2" t="s">
        <v>72</v>
      </c>
      <c r="Y2870" s="19" t="str">
        <f>VLOOKUP(G2870,'Verweis Kd-Gruppe'!$A$2:$B$8,2,FALSE)</f>
        <v>EXP</v>
      </c>
      <c r="Z2870" s="19" t="str">
        <f>VLOOKUP(J2870,'Verweis Art-Gruppe'!$A$2:$B$15,2,FALSE)</f>
        <v>Geräte</v>
      </c>
      <c r="AA2870" s="19" t="str">
        <f>VLOOKUP(W2870,'Verweis Vertreter'!$A$2:$B$24,2,FALSE)</f>
        <v>Sokol Kapaj</v>
      </c>
      <c r="AB2870" s="12">
        <f t="shared" si="396"/>
        <v>16</v>
      </c>
      <c r="AC2870" s="12">
        <f t="shared" si="401"/>
        <v>725.71429999999998</v>
      </c>
      <c r="AD2870" s="12">
        <f t="shared" si="402"/>
        <v>745</v>
      </c>
      <c r="AE2870" s="12">
        <f t="shared" si="397"/>
        <v>11920</v>
      </c>
      <c r="AF2870" s="12">
        <f t="shared" si="398"/>
        <v>19.285699999999999</v>
      </c>
      <c r="AG2870" s="12">
        <f t="shared" si="399"/>
        <v>308.57</v>
      </c>
      <c r="AH2870" s="9">
        <f t="shared" si="403"/>
        <v>2.5886744966442953E-2</v>
      </c>
      <c r="AI2870" s="14">
        <f>VLOOKUP(E2870,'Verweis Faktor'!$A:$B,2,FALSE)</f>
        <v>1</v>
      </c>
      <c r="AJ2870" s="14"/>
      <c r="AK2870" s="14" t="str">
        <f>IF(AL2870="Ja","Versandkosten",VLOOKUP(E2870,'Verweis Belegart'!$A$2:$B$9,2,FALSE))</f>
        <v>Hardware</v>
      </c>
      <c r="AL2870" s="14" t="str">
        <f t="shared" si="404"/>
        <v>Nein</v>
      </c>
      <c r="AM2870" s="14" t="str">
        <f t="shared" si="400"/>
        <v>Positiv</v>
      </c>
    </row>
    <row r="2871" spans="1:39" ht="17.25" customHeight="1" x14ac:dyDescent="0.35">
      <c r="A2871" s="17">
        <v>14573138</v>
      </c>
      <c r="B2871" s="2" t="s">
        <v>1989</v>
      </c>
      <c r="C2871" s="1">
        <v>2025001</v>
      </c>
      <c r="D2871" s="1">
        <v>2000757</v>
      </c>
      <c r="E2871" s="2" t="s">
        <v>34</v>
      </c>
      <c r="F2871" s="2" t="s">
        <v>182</v>
      </c>
      <c r="G2871" s="2" t="s">
        <v>66</v>
      </c>
      <c r="H2871" s="2" t="s">
        <v>1198</v>
      </c>
      <c r="I2871" s="2" t="s">
        <v>1199</v>
      </c>
      <c r="J2871" s="2" t="s">
        <v>103</v>
      </c>
      <c r="K2871" s="2" t="s">
        <v>79</v>
      </c>
      <c r="L2871" s="2" t="s">
        <v>1793</v>
      </c>
      <c r="M2871" s="2" t="s">
        <v>1794</v>
      </c>
      <c r="N2871" s="2" t="s">
        <v>502</v>
      </c>
      <c r="O2871" s="3">
        <v>20</v>
      </c>
      <c r="P2871" s="3">
        <v>477.88479999999998</v>
      </c>
      <c r="Q2871" s="3">
        <v>495</v>
      </c>
      <c r="R2871" s="3">
        <v>9900</v>
      </c>
      <c r="S2871" s="3">
        <v>17.115200000000002</v>
      </c>
      <c r="T2871" s="3">
        <v>342.3</v>
      </c>
      <c r="U2871" s="3">
        <v>3.45</v>
      </c>
      <c r="V2871" s="2" t="s">
        <v>813</v>
      </c>
      <c r="W2871" s="2" t="s">
        <v>814</v>
      </c>
      <c r="X2871" s="2" t="s">
        <v>72</v>
      </c>
      <c r="Y2871" s="19" t="str">
        <f>VLOOKUP(G2871,'Verweis Kd-Gruppe'!$A$2:$B$8,2,FALSE)</f>
        <v>EXP</v>
      </c>
      <c r="Z2871" s="19" t="str">
        <f>VLOOKUP(J2871,'Verweis Art-Gruppe'!$A$2:$B$15,2,FALSE)</f>
        <v>Geräte</v>
      </c>
      <c r="AA2871" s="19" t="str">
        <f>VLOOKUP(W2871,'Verweis Vertreter'!$A$2:$B$24,2,FALSE)</f>
        <v>Sokol Kapaj</v>
      </c>
      <c r="AB2871" s="12">
        <f t="shared" si="396"/>
        <v>20</v>
      </c>
      <c r="AC2871" s="12">
        <f t="shared" si="401"/>
        <v>477.88479999999998</v>
      </c>
      <c r="AD2871" s="12">
        <f t="shared" si="402"/>
        <v>495</v>
      </c>
      <c r="AE2871" s="12">
        <f t="shared" si="397"/>
        <v>9900</v>
      </c>
      <c r="AF2871" s="12">
        <f t="shared" si="398"/>
        <v>17.115200000000002</v>
      </c>
      <c r="AG2871" s="12">
        <f t="shared" si="399"/>
        <v>342.3</v>
      </c>
      <c r="AH2871" s="9">
        <f t="shared" si="403"/>
        <v>3.4575757575757579E-2</v>
      </c>
      <c r="AI2871" s="14">
        <f>VLOOKUP(E2871,'Verweis Faktor'!$A:$B,2,FALSE)</f>
        <v>1</v>
      </c>
      <c r="AJ2871" s="14"/>
      <c r="AK2871" s="14" t="str">
        <f>IF(AL2871="Ja","Versandkosten",VLOOKUP(E2871,'Verweis Belegart'!$A$2:$B$9,2,FALSE))</f>
        <v>Hardware</v>
      </c>
      <c r="AL2871" s="14" t="str">
        <f t="shared" si="404"/>
        <v>Nein</v>
      </c>
      <c r="AM2871" s="14" t="str">
        <f t="shared" si="400"/>
        <v>Positiv</v>
      </c>
    </row>
    <row r="2872" spans="1:39" ht="17.25" customHeight="1" x14ac:dyDescent="0.35">
      <c r="A2872" s="17">
        <v>14573138</v>
      </c>
      <c r="B2872" s="2" t="s">
        <v>1989</v>
      </c>
      <c r="C2872" s="1">
        <v>2025001</v>
      </c>
      <c r="D2872" s="1">
        <v>2000757</v>
      </c>
      <c r="E2872" s="2" t="s">
        <v>34</v>
      </c>
      <c r="F2872" s="2" t="s">
        <v>182</v>
      </c>
      <c r="G2872" s="2" t="s">
        <v>66</v>
      </c>
      <c r="H2872" s="2" t="s">
        <v>1198</v>
      </c>
      <c r="I2872" s="2" t="s">
        <v>1199</v>
      </c>
      <c r="J2872" s="2" t="s">
        <v>103</v>
      </c>
      <c r="K2872" s="2" t="s">
        <v>83</v>
      </c>
      <c r="L2872" s="2" t="s">
        <v>1570</v>
      </c>
      <c r="M2872" s="2" t="s">
        <v>1571</v>
      </c>
      <c r="N2872" s="2" t="s">
        <v>719</v>
      </c>
      <c r="O2872" s="3">
        <v>4</v>
      </c>
      <c r="P2872" s="3">
        <v>590.71429999999998</v>
      </c>
      <c r="Q2872" s="3">
        <v>639</v>
      </c>
      <c r="R2872" s="3">
        <v>2556</v>
      </c>
      <c r="S2872" s="3">
        <v>48.285699999999999</v>
      </c>
      <c r="T2872" s="3">
        <v>193.14</v>
      </c>
      <c r="U2872" s="3">
        <v>7.55</v>
      </c>
      <c r="V2872" s="2" t="s">
        <v>813</v>
      </c>
      <c r="W2872" s="2" t="s">
        <v>814</v>
      </c>
      <c r="X2872" s="2" t="s">
        <v>72</v>
      </c>
      <c r="Y2872" s="19" t="str">
        <f>VLOOKUP(G2872,'Verweis Kd-Gruppe'!$A$2:$B$8,2,FALSE)</f>
        <v>EXP</v>
      </c>
      <c r="Z2872" s="19" t="str">
        <f>VLOOKUP(J2872,'Verweis Art-Gruppe'!$A$2:$B$15,2,FALSE)</f>
        <v>Geräte</v>
      </c>
      <c r="AA2872" s="19" t="str">
        <f>VLOOKUP(W2872,'Verweis Vertreter'!$A$2:$B$24,2,FALSE)</f>
        <v>Sokol Kapaj</v>
      </c>
      <c r="AB2872" s="12">
        <f t="shared" si="396"/>
        <v>4</v>
      </c>
      <c r="AC2872" s="12">
        <f t="shared" si="401"/>
        <v>590.71429999999998</v>
      </c>
      <c r="AD2872" s="12">
        <f t="shared" si="402"/>
        <v>639</v>
      </c>
      <c r="AE2872" s="12">
        <f t="shared" si="397"/>
        <v>2556</v>
      </c>
      <c r="AF2872" s="12">
        <f t="shared" si="398"/>
        <v>48.285699999999999</v>
      </c>
      <c r="AG2872" s="12">
        <f t="shared" si="399"/>
        <v>193.14</v>
      </c>
      <c r="AH2872" s="9">
        <f t="shared" si="403"/>
        <v>7.5563380281690129E-2</v>
      </c>
      <c r="AI2872" s="14">
        <f>VLOOKUP(E2872,'Verweis Faktor'!$A:$B,2,FALSE)</f>
        <v>1</v>
      </c>
      <c r="AJ2872" s="14"/>
      <c r="AK2872" s="14" t="str">
        <f>IF(AL2872="Ja","Versandkosten",VLOOKUP(E2872,'Verweis Belegart'!$A$2:$B$9,2,FALSE))</f>
        <v>Hardware</v>
      </c>
      <c r="AL2872" s="14" t="str">
        <f t="shared" si="404"/>
        <v>Nein</v>
      </c>
      <c r="AM2872" s="14" t="str">
        <f t="shared" si="400"/>
        <v>Positiv</v>
      </c>
    </row>
    <row r="2873" spans="1:39" ht="17.25" customHeight="1" x14ac:dyDescent="0.35">
      <c r="A2873" s="17">
        <v>14573138</v>
      </c>
      <c r="B2873" s="2" t="s">
        <v>1989</v>
      </c>
      <c r="C2873" s="1">
        <v>2025001</v>
      </c>
      <c r="D2873" s="1">
        <v>2000757</v>
      </c>
      <c r="E2873" s="2" t="s">
        <v>34</v>
      </c>
      <c r="F2873" s="2" t="s">
        <v>182</v>
      </c>
      <c r="G2873" s="2" t="s">
        <v>66</v>
      </c>
      <c r="H2873" s="2" t="s">
        <v>1198</v>
      </c>
      <c r="I2873" s="2" t="s">
        <v>1199</v>
      </c>
      <c r="J2873" s="2" t="s">
        <v>103</v>
      </c>
      <c r="K2873" s="2" t="s">
        <v>87</v>
      </c>
      <c r="L2873" s="2" t="s">
        <v>500</v>
      </c>
      <c r="M2873" s="2" t="s">
        <v>501</v>
      </c>
      <c r="N2873" s="2" t="s">
        <v>502</v>
      </c>
      <c r="O2873" s="3">
        <v>20</v>
      </c>
      <c r="P2873" s="3">
        <v>471</v>
      </c>
      <c r="Q2873" s="3">
        <v>495</v>
      </c>
      <c r="R2873" s="3">
        <v>9900</v>
      </c>
      <c r="S2873" s="3">
        <v>24</v>
      </c>
      <c r="T2873" s="3">
        <v>480</v>
      </c>
      <c r="U2873" s="3">
        <v>4.84</v>
      </c>
      <c r="V2873" s="2" t="s">
        <v>813</v>
      </c>
      <c r="W2873" s="2" t="s">
        <v>814</v>
      </c>
      <c r="X2873" s="2" t="s">
        <v>72</v>
      </c>
      <c r="Y2873" s="19" t="str">
        <f>VLOOKUP(G2873,'Verweis Kd-Gruppe'!$A$2:$B$8,2,FALSE)</f>
        <v>EXP</v>
      </c>
      <c r="Z2873" s="19" t="str">
        <f>VLOOKUP(J2873,'Verweis Art-Gruppe'!$A$2:$B$15,2,FALSE)</f>
        <v>Geräte</v>
      </c>
      <c r="AA2873" s="19" t="str">
        <f>VLOOKUP(W2873,'Verweis Vertreter'!$A$2:$B$24,2,FALSE)</f>
        <v>Sokol Kapaj</v>
      </c>
      <c r="AB2873" s="12">
        <f t="shared" si="396"/>
        <v>20</v>
      </c>
      <c r="AC2873" s="12">
        <f t="shared" si="401"/>
        <v>471</v>
      </c>
      <c r="AD2873" s="12">
        <f t="shared" si="402"/>
        <v>495</v>
      </c>
      <c r="AE2873" s="12">
        <f t="shared" si="397"/>
        <v>9900</v>
      </c>
      <c r="AF2873" s="12">
        <f t="shared" si="398"/>
        <v>24</v>
      </c>
      <c r="AG2873" s="12">
        <f t="shared" si="399"/>
        <v>480</v>
      </c>
      <c r="AH2873" s="9">
        <f t="shared" si="403"/>
        <v>4.8484848484848485E-2</v>
      </c>
      <c r="AI2873" s="14">
        <f>VLOOKUP(E2873,'Verweis Faktor'!$A:$B,2,FALSE)</f>
        <v>1</v>
      </c>
      <c r="AJ2873" s="14"/>
      <c r="AK2873" s="14" t="str">
        <f>IF(AL2873="Ja","Versandkosten",VLOOKUP(E2873,'Verweis Belegart'!$A$2:$B$9,2,FALSE))</f>
        <v>Hardware</v>
      </c>
      <c r="AL2873" s="14" t="str">
        <f t="shared" si="404"/>
        <v>Nein</v>
      </c>
      <c r="AM2873" s="14" t="str">
        <f t="shared" si="400"/>
        <v>Positiv</v>
      </c>
    </row>
    <row r="2874" spans="1:39" ht="17.25" customHeight="1" x14ac:dyDescent="0.35">
      <c r="A2874" s="17">
        <v>14573138</v>
      </c>
      <c r="B2874" s="2" t="s">
        <v>1989</v>
      </c>
      <c r="C2874" s="1">
        <v>2025001</v>
      </c>
      <c r="D2874" s="1">
        <v>2000757</v>
      </c>
      <c r="E2874" s="2" t="s">
        <v>34</v>
      </c>
      <c r="F2874" s="2" t="s">
        <v>182</v>
      </c>
      <c r="G2874" s="2" t="s">
        <v>66</v>
      </c>
      <c r="H2874" s="2" t="s">
        <v>1198</v>
      </c>
      <c r="I2874" s="2" t="s">
        <v>1199</v>
      </c>
      <c r="J2874" s="2" t="s">
        <v>103</v>
      </c>
      <c r="K2874" s="2" t="s">
        <v>91</v>
      </c>
      <c r="L2874" s="2" t="s">
        <v>112</v>
      </c>
      <c r="M2874" s="2" t="s">
        <v>113</v>
      </c>
      <c r="N2874" s="2" t="s">
        <v>114</v>
      </c>
      <c r="O2874" s="3">
        <v>6</v>
      </c>
      <c r="P2874" s="3">
        <v>633</v>
      </c>
      <c r="Q2874" s="3">
        <v>655</v>
      </c>
      <c r="R2874" s="3">
        <v>3930</v>
      </c>
      <c r="S2874" s="3">
        <v>22</v>
      </c>
      <c r="T2874" s="3">
        <v>132</v>
      </c>
      <c r="U2874" s="3">
        <v>3.35</v>
      </c>
      <c r="V2874" s="2" t="s">
        <v>813</v>
      </c>
      <c r="W2874" s="2" t="s">
        <v>814</v>
      </c>
      <c r="X2874" s="2" t="s">
        <v>72</v>
      </c>
      <c r="Y2874" s="19" t="str">
        <f>VLOOKUP(G2874,'Verweis Kd-Gruppe'!$A$2:$B$8,2,FALSE)</f>
        <v>EXP</v>
      </c>
      <c r="Z2874" s="19" t="str">
        <f>VLOOKUP(J2874,'Verweis Art-Gruppe'!$A$2:$B$15,2,FALSE)</f>
        <v>Geräte</v>
      </c>
      <c r="AA2874" s="19" t="str">
        <f>VLOOKUP(W2874,'Verweis Vertreter'!$A$2:$B$24,2,FALSE)</f>
        <v>Sokol Kapaj</v>
      </c>
      <c r="AB2874" s="12">
        <f t="shared" si="396"/>
        <v>6</v>
      </c>
      <c r="AC2874" s="12">
        <f t="shared" si="401"/>
        <v>633</v>
      </c>
      <c r="AD2874" s="12">
        <f t="shared" si="402"/>
        <v>655</v>
      </c>
      <c r="AE2874" s="12">
        <f t="shared" si="397"/>
        <v>3930</v>
      </c>
      <c r="AF2874" s="12">
        <f t="shared" si="398"/>
        <v>22</v>
      </c>
      <c r="AG2874" s="12">
        <f t="shared" si="399"/>
        <v>132</v>
      </c>
      <c r="AH2874" s="9">
        <f t="shared" si="403"/>
        <v>3.3587786259541987E-2</v>
      </c>
      <c r="AI2874" s="14">
        <f>VLOOKUP(E2874,'Verweis Faktor'!$A:$B,2,FALSE)</f>
        <v>1</v>
      </c>
      <c r="AJ2874" s="14"/>
      <c r="AK2874" s="14" t="str">
        <f>IF(AL2874="Ja","Versandkosten",VLOOKUP(E2874,'Verweis Belegart'!$A$2:$B$9,2,FALSE))</f>
        <v>Hardware</v>
      </c>
      <c r="AL2874" s="14" t="str">
        <f t="shared" si="404"/>
        <v>Nein</v>
      </c>
      <c r="AM2874" s="14" t="str">
        <f t="shared" si="400"/>
        <v>Positiv</v>
      </c>
    </row>
    <row r="2875" spans="1:39" ht="17.25" customHeight="1" x14ac:dyDescent="0.35">
      <c r="A2875" s="17">
        <v>14573494</v>
      </c>
      <c r="B2875" s="2" t="s">
        <v>1989</v>
      </c>
      <c r="C2875" s="1">
        <v>2025001</v>
      </c>
      <c r="D2875" s="1">
        <v>2000758</v>
      </c>
      <c r="E2875" s="2" t="s">
        <v>34</v>
      </c>
      <c r="F2875" s="2" t="s">
        <v>53</v>
      </c>
      <c r="G2875" s="2" t="s">
        <v>25</v>
      </c>
      <c r="H2875" s="2" t="s">
        <v>1002</v>
      </c>
      <c r="I2875" s="2" t="s">
        <v>1003</v>
      </c>
      <c r="J2875" s="2" t="s">
        <v>2228</v>
      </c>
      <c r="K2875" s="2" t="s">
        <v>28</v>
      </c>
      <c r="L2875" s="2" t="s">
        <v>2060</v>
      </c>
      <c r="M2875" s="2" t="s">
        <v>2061</v>
      </c>
      <c r="N2875" s="2" t="s">
        <v>2062</v>
      </c>
      <c r="O2875" s="3">
        <v>75</v>
      </c>
      <c r="P2875" s="3">
        <v>0</v>
      </c>
      <c r="Q2875" s="3">
        <v>0</v>
      </c>
      <c r="R2875" s="3">
        <v>0</v>
      </c>
      <c r="S2875" s="3"/>
      <c r="T2875" s="3">
        <v>0</v>
      </c>
      <c r="U2875" s="3"/>
      <c r="V2875" s="2" t="s">
        <v>413</v>
      </c>
      <c r="W2875" s="2" t="s">
        <v>414</v>
      </c>
      <c r="X2875" s="2" t="s">
        <v>699</v>
      </c>
      <c r="Y2875" s="19" t="str">
        <f>VLOOKUP(G2875,'Verweis Kd-Gruppe'!$A$2:$B$8,2,FALSE)</f>
        <v>FHK</v>
      </c>
      <c r="Z2875" s="19" t="str">
        <f>VLOOKUP(J2875,'Verweis Art-Gruppe'!$A$2:$B$15,2,FALSE)</f>
        <v>Marketing</v>
      </c>
      <c r="AA2875" s="19" t="str">
        <f>VLOOKUP(W2875,'Verweis Vertreter'!$A$2:$B$24,2,FALSE)</f>
        <v>Zentrale</v>
      </c>
      <c r="AB2875" s="12">
        <f t="shared" si="396"/>
        <v>75</v>
      </c>
      <c r="AC2875" s="12">
        <f t="shared" si="401"/>
        <v>0</v>
      </c>
      <c r="AD2875" s="12">
        <f t="shared" si="402"/>
        <v>0</v>
      </c>
      <c r="AE2875" s="12">
        <f t="shared" si="397"/>
        <v>0</v>
      </c>
      <c r="AF2875" s="12">
        <f t="shared" si="398"/>
        <v>0</v>
      </c>
      <c r="AG2875" s="12">
        <f t="shared" si="399"/>
        <v>0</v>
      </c>
      <c r="AH2875" s="9">
        <f t="shared" si="403"/>
        <v>0</v>
      </c>
      <c r="AI2875" s="14">
        <f>VLOOKUP(E2875,'Verweis Faktor'!$A:$B,2,FALSE)</f>
        <v>1</v>
      </c>
      <c r="AJ2875" s="14"/>
      <c r="AK2875" s="14" t="str">
        <f>IF(AL2875="Ja","Versandkosten",VLOOKUP(E2875,'Verweis Belegart'!$A$2:$B$9,2,FALSE))</f>
        <v>Hardware</v>
      </c>
      <c r="AL2875" s="14" t="str">
        <f t="shared" si="404"/>
        <v>Nein</v>
      </c>
      <c r="AM2875" s="14" t="str">
        <f t="shared" si="400"/>
        <v>Positiv</v>
      </c>
    </row>
    <row r="2876" spans="1:39" ht="17.25" customHeight="1" x14ac:dyDescent="0.35">
      <c r="A2876" s="17">
        <v>14573495</v>
      </c>
      <c r="B2876" s="2" t="s">
        <v>1989</v>
      </c>
      <c r="C2876" s="1">
        <v>2025001</v>
      </c>
      <c r="D2876" s="1">
        <v>2000759</v>
      </c>
      <c r="E2876" s="2" t="s">
        <v>34</v>
      </c>
      <c r="F2876" s="2" t="s">
        <v>53</v>
      </c>
      <c r="G2876" s="2" t="s">
        <v>25</v>
      </c>
      <c r="H2876" s="2" t="s">
        <v>1002</v>
      </c>
      <c r="I2876" s="2" t="s">
        <v>1003</v>
      </c>
      <c r="J2876" s="2" t="s">
        <v>2228</v>
      </c>
      <c r="K2876" s="2" t="s">
        <v>28</v>
      </c>
      <c r="L2876" s="2" t="s">
        <v>2060</v>
      </c>
      <c r="M2876" s="2" t="s">
        <v>2061</v>
      </c>
      <c r="N2876" s="2" t="s">
        <v>2062</v>
      </c>
      <c r="O2876" s="3">
        <v>75</v>
      </c>
      <c r="P2876" s="3">
        <v>0</v>
      </c>
      <c r="Q2876" s="3">
        <v>0</v>
      </c>
      <c r="R2876" s="3">
        <v>0</v>
      </c>
      <c r="S2876" s="3"/>
      <c r="T2876" s="3">
        <v>0</v>
      </c>
      <c r="U2876" s="3"/>
      <c r="V2876" s="2" t="s">
        <v>413</v>
      </c>
      <c r="W2876" s="2" t="s">
        <v>414</v>
      </c>
      <c r="X2876" s="2" t="s">
        <v>699</v>
      </c>
      <c r="Y2876" s="19" t="str">
        <f>VLOOKUP(G2876,'Verweis Kd-Gruppe'!$A$2:$B$8,2,FALSE)</f>
        <v>FHK</v>
      </c>
      <c r="Z2876" s="19" t="str">
        <f>VLOOKUP(J2876,'Verweis Art-Gruppe'!$A$2:$B$15,2,FALSE)</f>
        <v>Marketing</v>
      </c>
      <c r="AA2876" s="19" t="str">
        <f>VLOOKUP(W2876,'Verweis Vertreter'!$A$2:$B$24,2,FALSE)</f>
        <v>Zentrale</v>
      </c>
      <c r="AB2876" s="12">
        <f t="shared" si="396"/>
        <v>75</v>
      </c>
      <c r="AC2876" s="12">
        <f t="shared" si="401"/>
        <v>0</v>
      </c>
      <c r="AD2876" s="12">
        <f t="shared" si="402"/>
        <v>0</v>
      </c>
      <c r="AE2876" s="12">
        <f t="shared" si="397"/>
        <v>0</v>
      </c>
      <c r="AF2876" s="12">
        <f t="shared" si="398"/>
        <v>0</v>
      </c>
      <c r="AG2876" s="12">
        <f t="shared" si="399"/>
        <v>0</v>
      </c>
      <c r="AH2876" s="9">
        <f t="shared" si="403"/>
        <v>0</v>
      </c>
      <c r="AI2876" s="14">
        <f>VLOOKUP(E2876,'Verweis Faktor'!$A:$B,2,FALSE)</f>
        <v>1</v>
      </c>
      <c r="AJ2876" s="14"/>
      <c r="AK2876" s="14" t="str">
        <f>IF(AL2876="Ja","Versandkosten",VLOOKUP(E2876,'Verweis Belegart'!$A$2:$B$9,2,FALSE))</f>
        <v>Hardware</v>
      </c>
      <c r="AL2876" s="14" t="str">
        <f t="shared" si="404"/>
        <v>Nein</v>
      </c>
      <c r="AM2876" s="14" t="str">
        <f t="shared" si="400"/>
        <v>Positiv</v>
      </c>
    </row>
    <row r="2877" spans="1:39" ht="17.25" customHeight="1" x14ac:dyDescent="0.35">
      <c r="A2877" s="17">
        <v>14573496</v>
      </c>
      <c r="B2877" s="2" t="s">
        <v>1989</v>
      </c>
      <c r="C2877" s="1">
        <v>2025001</v>
      </c>
      <c r="D2877" s="1">
        <v>2000760</v>
      </c>
      <c r="E2877" s="2" t="s">
        <v>34</v>
      </c>
      <c r="F2877" s="2" t="s">
        <v>53</v>
      </c>
      <c r="G2877" s="2" t="s">
        <v>25</v>
      </c>
      <c r="H2877" s="2" t="s">
        <v>1002</v>
      </c>
      <c r="I2877" s="2" t="s">
        <v>1003</v>
      </c>
      <c r="J2877" s="2" t="s">
        <v>2228</v>
      </c>
      <c r="K2877" s="2" t="s">
        <v>28</v>
      </c>
      <c r="L2877" s="2" t="s">
        <v>2060</v>
      </c>
      <c r="M2877" s="2" t="s">
        <v>2061</v>
      </c>
      <c r="N2877" s="2" t="s">
        <v>2062</v>
      </c>
      <c r="O2877" s="3">
        <v>75</v>
      </c>
      <c r="P2877" s="3">
        <v>0</v>
      </c>
      <c r="Q2877" s="3">
        <v>0</v>
      </c>
      <c r="R2877" s="3">
        <v>0</v>
      </c>
      <c r="S2877" s="3"/>
      <c r="T2877" s="3">
        <v>0</v>
      </c>
      <c r="U2877" s="3"/>
      <c r="V2877" s="2" t="s">
        <v>413</v>
      </c>
      <c r="W2877" s="2" t="s">
        <v>414</v>
      </c>
      <c r="X2877" s="2" t="s">
        <v>699</v>
      </c>
      <c r="Y2877" s="19" t="str">
        <f>VLOOKUP(G2877,'Verweis Kd-Gruppe'!$A$2:$B$8,2,FALSE)</f>
        <v>FHK</v>
      </c>
      <c r="Z2877" s="19" t="str">
        <f>VLOOKUP(J2877,'Verweis Art-Gruppe'!$A$2:$B$15,2,FALSE)</f>
        <v>Marketing</v>
      </c>
      <c r="AA2877" s="19" t="str">
        <f>VLOOKUP(W2877,'Verweis Vertreter'!$A$2:$B$24,2,FALSE)</f>
        <v>Zentrale</v>
      </c>
      <c r="AB2877" s="12">
        <f t="shared" si="396"/>
        <v>75</v>
      </c>
      <c r="AC2877" s="12">
        <f t="shared" si="401"/>
        <v>0</v>
      </c>
      <c r="AD2877" s="12">
        <f t="shared" si="402"/>
        <v>0</v>
      </c>
      <c r="AE2877" s="12">
        <f t="shared" si="397"/>
        <v>0</v>
      </c>
      <c r="AF2877" s="12">
        <f t="shared" si="398"/>
        <v>0</v>
      </c>
      <c r="AG2877" s="12">
        <f t="shared" si="399"/>
        <v>0</v>
      </c>
      <c r="AH2877" s="9">
        <f t="shared" si="403"/>
        <v>0</v>
      </c>
      <c r="AI2877" s="14">
        <f>VLOOKUP(E2877,'Verweis Faktor'!$A:$B,2,FALSE)</f>
        <v>1</v>
      </c>
      <c r="AJ2877" s="14"/>
      <c r="AK2877" s="14" t="str">
        <f>IF(AL2877="Ja","Versandkosten",VLOOKUP(E2877,'Verweis Belegart'!$A$2:$B$9,2,FALSE))</f>
        <v>Hardware</v>
      </c>
      <c r="AL2877" s="14" t="str">
        <f t="shared" si="404"/>
        <v>Nein</v>
      </c>
      <c r="AM2877" s="14" t="str">
        <f t="shared" si="400"/>
        <v>Positiv</v>
      </c>
    </row>
    <row r="2878" spans="1:39" ht="17.25" customHeight="1" x14ac:dyDescent="0.35">
      <c r="A2878" s="17">
        <v>14573499</v>
      </c>
      <c r="B2878" s="2" t="s">
        <v>1989</v>
      </c>
      <c r="C2878" s="1">
        <v>2025001</v>
      </c>
      <c r="D2878" s="1">
        <v>2000761</v>
      </c>
      <c r="E2878" s="2" t="s">
        <v>34</v>
      </c>
      <c r="F2878" s="2" t="s">
        <v>53</v>
      </c>
      <c r="G2878" s="2" t="s">
        <v>25</v>
      </c>
      <c r="H2878" s="2" t="s">
        <v>1002</v>
      </c>
      <c r="I2878" s="2" t="s">
        <v>1003</v>
      </c>
      <c r="J2878" s="2" t="s">
        <v>2228</v>
      </c>
      <c r="K2878" s="2" t="s">
        <v>28</v>
      </c>
      <c r="L2878" s="2" t="s">
        <v>2060</v>
      </c>
      <c r="M2878" s="2" t="s">
        <v>2061</v>
      </c>
      <c r="N2878" s="2" t="s">
        <v>2062</v>
      </c>
      <c r="O2878" s="3">
        <v>75</v>
      </c>
      <c r="P2878" s="3">
        <v>0</v>
      </c>
      <c r="Q2878" s="3">
        <v>0</v>
      </c>
      <c r="R2878" s="3">
        <v>0</v>
      </c>
      <c r="S2878" s="3"/>
      <c r="T2878" s="3">
        <v>0</v>
      </c>
      <c r="U2878" s="3"/>
      <c r="V2878" s="2" t="s">
        <v>413</v>
      </c>
      <c r="W2878" s="2" t="s">
        <v>414</v>
      </c>
      <c r="X2878" s="2" t="s">
        <v>699</v>
      </c>
      <c r="Y2878" s="19" t="str">
        <f>VLOOKUP(G2878,'Verweis Kd-Gruppe'!$A$2:$B$8,2,FALSE)</f>
        <v>FHK</v>
      </c>
      <c r="Z2878" s="19" t="str">
        <f>VLOOKUP(J2878,'Verweis Art-Gruppe'!$A$2:$B$15,2,FALSE)</f>
        <v>Marketing</v>
      </c>
      <c r="AA2878" s="19" t="str">
        <f>VLOOKUP(W2878,'Verweis Vertreter'!$A$2:$B$24,2,FALSE)</f>
        <v>Zentrale</v>
      </c>
      <c r="AB2878" s="12">
        <f t="shared" si="396"/>
        <v>75</v>
      </c>
      <c r="AC2878" s="12">
        <f t="shared" si="401"/>
        <v>0</v>
      </c>
      <c r="AD2878" s="12">
        <f t="shared" si="402"/>
        <v>0</v>
      </c>
      <c r="AE2878" s="12">
        <f t="shared" si="397"/>
        <v>0</v>
      </c>
      <c r="AF2878" s="12">
        <f t="shared" si="398"/>
        <v>0</v>
      </c>
      <c r="AG2878" s="12">
        <f t="shared" si="399"/>
        <v>0</v>
      </c>
      <c r="AH2878" s="9">
        <f t="shared" si="403"/>
        <v>0</v>
      </c>
      <c r="AI2878" s="14">
        <f>VLOOKUP(E2878,'Verweis Faktor'!$A:$B,2,FALSE)</f>
        <v>1</v>
      </c>
      <c r="AJ2878" s="14"/>
      <c r="AK2878" s="14" t="str">
        <f>IF(AL2878="Ja","Versandkosten",VLOOKUP(E2878,'Verweis Belegart'!$A$2:$B$9,2,FALSE))</f>
        <v>Hardware</v>
      </c>
      <c r="AL2878" s="14" t="str">
        <f t="shared" si="404"/>
        <v>Nein</v>
      </c>
      <c r="AM2878" s="14" t="str">
        <f t="shared" si="400"/>
        <v>Positiv</v>
      </c>
    </row>
    <row r="2879" spans="1:39" ht="17.25" customHeight="1" x14ac:dyDescent="0.35">
      <c r="A2879" s="17">
        <v>14573502</v>
      </c>
      <c r="B2879" s="2" t="s">
        <v>1989</v>
      </c>
      <c r="C2879" s="1">
        <v>2025001</v>
      </c>
      <c r="D2879" s="1">
        <v>2000762</v>
      </c>
      <c r="E2879" s="2" t="s">
        <v>34</v>
      </c>
      <c r="F2879" s="2" t="s">
        <v>53</v>
      </c>
      <c r="G2879" s="2" t="s">
        <v>25</v>
      </c>
      <c r="H2879" s="2" t="s">
        <v>1359</v>
      </c>
      <c r="I2879" s="2" t="s">
        <v>1360</v>
      </c>
      <c r="J2879" s="2" t="s">
        <v>2228</v>
      </c>
      <c r="K2879" s="2" t="s">
        <v>28</v>
      </c>
      <c r="L2879" s="2" t="s">
        <v>2060</v>
      </c>
      <c r="M2879" s="2" t="s">
        <v>2061</v>
      </c>
      <c r="N2879" s="2" t="s">
        <v>2062</v>
      </c>
      <c r="O2879" s="3">
        <v>75</v>
      </c>
      <c r="P2879" s="3">
        <v>0</v>
      </c>
      <c r="Q2879" s="3">
        <v>0</v>
      </c>
      <c r="R2879" s="3">
        <v>0</v>
      </c>
      <c r="S2879" s="3"/>
      <c r="T2879" s="3">
        <v>0</v>
      </c>
      <c r="U2879" s="3"/>
      <c r="V2879" s="2" t="s">
        <v>413</v>
      </c>
      <c r="W2879" s="2" t="s">
        <v>414</v>
      </c>
      <c r="X2879" s="2" t="s">
        <v>702</v>
      </c>
      <c r="Y2879" s="19" t="str">
        <f>VLOOKUP(G2879,'Verweis Kd-Gruppe'!$A$2:$B$8,2,FALSE)</f>
        <v>FHK</v>
      </c>
      <c r="Z2879" s="19" t="str">
        <f>VLOOKUP(J2879,'Verweis Art-Gruppe'!$A$2:$B$15,2,FALSE)</f>
        <v>Marketing</v>
      </c>
      <c r="AA2879" s="19" t="str">
        <f>VLOOKUP(W2879,'Verweis Vertreter'!$A$2:$B$24,2,FALSE)</f>
        <v>Zentrale</v>
      </c>
      <c r="AB2879" s="12">
        <f t="shared" si="396"/>
        <v>75</v>
      </c>
      <c r="AC2879" s="12">
        <f t="shared" si="401"/>
        <v>0</v>
      </c>
      <c r="AD2879" s="12">
        <f t="shared" si="402"/>
        <v>0</v>
      </c>
      <c r="AE2879" s="12">
        <f t="shared" si="397"/>
        <v>0</v>
      </c>
      <c r="AF2879" s="12">
        <f t="shared" si="398"/>
        <v>0</v>
      </c>
      <c r="AG2879" s="12">
        <f t="shared" si="399"/>
        <v>0</v>
      </c>
      <c r="AH2879" s="9">
        <f t="shared" si="403"/>
        <v>0</v>
      </c>
      <c r="AI2879" s="14">
        <f>VLOOKUP(E2879,'Verweis Faktor'!$A:$B,2,FALSE)</f>
        <v>1</v>
      </c>
      <c r="AJ2879" s="14"/>
      <c r="AK2879" s="14" t="str">
        <f>IF(AL2879="Ja","Versandkosten",VLOOKUP(E2879,'Verweis Belegart'!$A$2:$B$9,2,FALSE))</f>
        <v>Hardware</v>
      </c>
      <c r="AL2879" s="14" t="str">
        <f t="shared" si="404"/>
        <v>Nein</v>
      </c>
      <c r="AM2879" s="14" t="str">
        <f t="shared" si="400"/>
        <v>Positiv</v>
      </c>
    </row>
    <row r="2880" spans="1:39" ht="17.25" customHeight="1" x14ac:dyDescent="0.35">
      <c r="A2880" s="17">
        <v>14573503</v>
      </c>
      <c r="B2880" s="2" t="s">
        <v>1989</v>
      </c>
      <c r="C2880" s="1">
        <v>2025001</v>
      </c>
      <c r="D2880" s="1">
        <v>2000763</v>
      </c>
      <c r="E2880" s="2" t="s">
        <v>34</v>
      </c>
      <c r="F2880" s="2" t="s">
        <v>53</v>
      </c>
      <c r="G2880" s="2" t="s">
        <v>25</v>
      </c>
      <c r="H2880" s="2" t="s">
        <v>1359</v>
      </c>
      <c r="I2880" s="2" t="s">
        <v>1360</v>
      </c>
      <c r="J2880" s="2" t="s">
        <v>2228</v>
      </c>
      <c r="K2880" s="2" t="s">
        <v>28</v>
      </c>
      <c r="L2880" s="2" t="s">
        <v>2060</v>
      </c>
      <c r="M2880" s="2" t="s">
        <v>2061</v>
      </c>
      <c r="N2880" s="2" t="s">
        <v>2062</v>
      </c>
      <c r="O2880" s="3">
        <v>75</v>
      </c>
      <c r="P2880" s="3">
        <v>0</v>
      </c>
      <c r="Q2880" s="3">
        <v>0</v>
      </c>
      <c r="R2880" s="3">
        <v>0</v>
      </c>
      <c r="S2880" s="3"/>
      <c r="T2880" s="3">
        <v>0</v>
      </c>
      <c r="U2880" s="3"/>
      <c r="V2880" s="2" t="s">
        <v>413</v>
      </c>
      <c r="W2880" s="2" t="s">
        <v>414</v>
      </c>
      <c r="X2880" s="2" t="s">
        <v>702</v>
      </c>
      <c r="Y2880" s="19" t="str">
        <f>VLOOKUP(G2880,'Verweis Kd-Gruppe'!$A$2:$B$8,2,FALSE)</f>
        <v>FHK</v>
      </c>
      <c r="Z2880" s="19" t="str">
        <f>VLOOKUP(J2880,'Verweis Art-Gruppe'!$A$2:$B$15,2,FALSE)</f>
        <v>Marketing</v>
      </c>
      <c r="AA2880" s="19" t="str">
        <f>VLOOKUP(W2880,'Verweis Vertreter'!$A$2:$B$24,2,FALSE)</f>
        <v>Zentrale</v>
      </c>
      <c r="AB2880" s="12">
        <f t="shared" si="396"/>
        <v>75</v>
      </c>
      <c r="AC2880" s="12">
        <f t="shared" si="401"/>
        <v>0</v>
      </c>
      <c r="AD2880" s="12">
        <f t="shared" si="402"/>
        <v>0</v>
      </c>
      <c r="AE2880" s="12">
        <f t="shared" si="397"/>
        <v>0</v>
      </c>
      <c r="AF2880" s="12">
        <f t="shared" si="398"/>
        <v>0</v>
      </c>
      <c r="AG2880" s="12">
        <f t="shared" si="399"/>
        <v>0</v>
      </c>
      <c r="AH2880" s="9">
        <f t="shared" si="403"/>
        <v>0</v>
      </c>
      <c r="AI2880" s="14">
        <f>VLOOKUP(E2880,'Verweis Faktor'!$A:$B,2,FALSE)</f>
        <v>1</v>
      </c>
      <c r="AJ2880" s="14"/>
      <c r="AK2880" s="14" t="str">
        <f>IF(AL2880="Ja","Versandkosten",VLOOKUP(E2880,'Verweis Belegart'!$A$2:$B$9,2,FALSE))</f>
        <v>Hardware</v>
      </c>
      <c r="AL2880" s="14" t="str">
        <f t="shared" si="404"/>
        <v>Nein</v>
      </c>
      <c r="AM2880" s="14" t="str">
        <f t="shared" si="400"/>
        <v>Positiv</v>
      </c>
    </row>
    <row r="2881" spans="1:39" ht="17.25" customHeight="1" x14ac:dyDescent="0.35">
      <c r="A2881" s="17">
        <v>14573504</v>
      </c>
      <c r="B2881" s="2" t="s">
        <v>1989</v>
      </c>
      <c r="C2881" s="1">
        <v>2025001</v>
      </c>
      <c r="D2881" s="1">
        <v>2000764</v>
      </c>
      <c r="E2881" s="2" t="s">
        <v>34</v>
      </c>
      <c r="F2881" s="2" t="s">
        <v>53</v>
      </c>
      <c r="G2881" s="2" t="s">
        <v>25</v>
      </c>
      <c r="H2881" s="2" t="s">
        <v>1359</v>
      </c>
      <c r="I2881" s="2" t="s">
        <v>1360</v>
      </c>
      <c r="J2881" s="2" t="s">
        <v>2228</v>
      </c>
      <c r="K2881" s="2" t="s">
        <v>28</v>
      </c>
      <c r="L2881" s="2" t="s">
        <v>2060</v>
      </c>
      <c r="M2881" s="2" t="s">
        <v>2061</v>
      </c>
      <c r="N2881" s="2" t="s">
        <v>2062</v>
      </c>
      <c r="O2881" s="3">
        <v>75</v>
      </c>
      <c r="P2881" s="3">
        <v>0</v>
      </c>
      <c r="Q2881" s="3">
        <v>0</v>
      </c>
      <c r="R2881" s="3">
        <v>0</v>
      </c>
      <c r="S2881" s="3"/>
      <c r="T2881" s="3">
        <v>0</v>
      </c>
      <c r="U2881" s="3"/>
      <c r="V2881" s="2" t="s">
        <v>413</v>
      </c>
      <c r="W2881" s="2" t="s">
        <v>414</v>
      </c>
      <c r="X2881" s="2" t="s">
        <v>702</v>
      </c>
      <c r="Y2881" s="19" t="str">
        <f>VLOOKUP(G2881,'Verweis Kd-Gruppe'!$A$2:$B$8,2,FALSE)</f>
        <v>FHK</v>
      </c>
      <c r="Z2881" s="19" t="str">
        <f>VLOOKUP(J2881,'Verweis Art-Gruppe'!$A$2:$B$15,2,FALSE)</f>
        <v>Marketing</v>
      </c>
      <c r="AA2881" s="19" t="str">
        <f>VLOOKUP(W2881,'Verweis Vertreter'!$A$2:$B$24,2,FALSE)</f>
        <v>Zentrale</v>
      </c>
      <c r="AB2881" s="12">
        <f t="shared" si="396"/>
        <v>75</v>
      </c>
      <c r="AC2881" s="12">
        <f t="shared" si="401"/>
        <v>0</v>
      </c>
      <c r="AD2881" s="12">
        <f t="shared" si="402"/>
        <v>0</v>
      </c>
      <c r="AE2881" s="12">
        <f t="shared" si="397"/>
        <v>0</v>
      </c>
      <c r="AF2881" s="12">
        <f t="shared" si="398"/>
        <v>0</v>
      </c>
      <c r="AG2881" s="12">
        <f t="shared" si="399"/>
        <v>0</v>
      </c>
      <c r="AH2881" s="9">
        <f t="shared" si="403"/>
        <v>0</v>
      </c>
      <c r="AI2881" s="14">
        <f>VLOOKUP(E2881,'Verweis Faktor'!$A:$B,2,FALSE)</f>
        <v>1</v>
      </c>
      <c r="AJ2881" s="14"/>
      <c r="AK2881" s="14" t="str">
        <f>IF(AL2881="Ja","Versandkosten",VLOOKUP(E2881,'Verweis Belegart'!$A$2:$B$9,2,FALSE))</f>
        <v>Hardware</v>
      </c>
      <c r="AL2881" s="14" t="str">
        <f t="shared" si="404"/>
        <v>Nein</v>
      </c>
      <c r="AM2881" s="14" t="str">
        <f t="shared" si="400"/>
        <v>Positiv</v>
      </c>
    </row>
    <row r="2882" spans="1:39" ht="17.25" customHeight="1" x14ac:dyDescent="0.35">
      <c r="A2882" s="17">
        <v>14573505</v>
      </c>
      <c r="B2882" s="2" t="s">
        <v>1989</v>
      </c>
      <c r="C2882" s="1">
        <v>2025001</v>
      </c>
      <c r="D2882" s="1">
        <v>2000765</v>
      </c>
      <c r="E2882" s="2" t="s">
        <v>34</v>
      </c>
      <c r="F2882" s="2" t="s">
        <v>53</v>
      </c>
      <c r="G2882" s="2" t="s">
        <v>25</v>
      </c>
      <c r="H2882" s="2" t="s">
        <v>1359</v>
      </c>
      <c r="I2882" s="2" t="s">
        <v>1360</v>
      </c>
      <c r="J2882" s="2" t="s">
        <v>2228</v>
      </c>
      <c r="K2882" s="2" t="s">
        <v>28</v>
      </c>
      <c r="L2882" s="2" t="s">
        <v>2060</v>
      </c>
      <c r="M2882" s="2" t="s">
        <v>2061</v>
      </c>
      <c r="N2882" s="2" t="s">
        <v>2062</v>
      </c>
      <c r="O2882" s="3">
        <v>75</v>
      </c>
      <c r="P2882" s="3">
        <v>0</v>
      </c>
      <c r="Q2882" s="3">
        <v>0</v>
      </c>
      <c r="R2882" s="3">
        <v>0</v>
      </c>
      <c r="S2882" s="3"/>
      <c r="T2882" s="3">
        <v>0</v>
      </c>
      <c r="U2882" s="3"/>
      <c r="V2882" s="2" t="s">
        <v>413</v>
      </c>
      <c r="W2882" s="2" t="s">
        <v>414</v>
      </c>
      <c r="X2882" s="2" t="s">
        <v>702</v>
      </c>
      <c r="Y2882" s="19" t="str">
        <f>VLOOKUP(G2882,'Verweis Kd-Gruppe'!$A$2:$B$8,2,FALSE)</f>
        <v>FHK</v>
      </c>
      <c r="Z2882" s="19" t="str">
        <f>VLOOKUP(J2882,'Verweis Art-Gruppe'!$A$2:$B$15,2,FALSE)</f>
        <v>Marketing</v>
      </c>
      <c r="AA2882" s="19" t="str">
        <f>VLOOKUP(W2882,'Verweis Vertreter'!$A$2:$B$24,2,FALSE)</f>
        <v>Zentrale</v>
      </c>
      <c r="AB2882" s="12">
        <f t="shared" si="396"/>
        <v>75</v>
      </c>
      <c r="AC2882" s="12">
        <f t="shared" si="401"/>
        <v>0</v>
      </c>
      <c r="AD2882" s="12">
        <f t="shared" si="402"/>
        <v>0</v>
      </c>
      <c r="AE2882" s="12">
        <f t="shared" si="397"/>
        <v>0</v>
      </c>
      <c r="AF2882" s="12">
        <f t="shared" si="398"/>
        <v>0</v>
      </c>
      <c r="AG2882" s="12">
        <f t="shared" si="399"/>
        <v>0</v>
      </c>
      <c r="AH2882" s="9">
        <f t="shared" si="403"/>
        <v>0</v>
      </c>
      <c r="AI2882" s="14">
        <f>VLOOKUP(E2882,'Verweis Faktor'!$A:$B,2,FALSE)</f>
        <v>1</v>
      </c>
      <c r="AJ2882" s="14"/>
      <c r="AK2882" s="14" t="str">
        <f>IF(AL2882="Ja","Versandkosten",VLOOKUP(E2882,'Verweis Belegart'!$A$2:$B$9,2,FALSE))</f>
        <v>Hardware</v>
      </c>
      <c r="AL2882" s="14" t="str">
        <f t="shared" si="404"/>
        <v>Nein</v>
      </c>
      <c r="AM2882" s="14" t="str">
        <f t="shared" si="400"/>
        <v>Positiv</v>
      </c>
    </row>
    <row r="2883" spans="1:39" ht="17.25" customHeight="1" x14ac:dyDescent="0.35">
      <c r="A2883" s="17">
        <v>14573507</v>
      </c>
      <c r="B2883" s="2" t="s">
        <v>1989</v>
      </c>
      <c r="C2883" s="1">
        <v>2025001</v>
      </c>
      <c r="D2883" s="1">
        <v>2000766</v>
      </c>
      <c r="E2883" s="2" t="s">
        <v>34</v>
      </c>
      <c r="F2883" s="2" t="s">
        <v>53</v>
      </c>
      <c r="G2883" s="2" t="s">
        <v>25</v>
      </c>
      <c r="H2883" s="2" t="s">
        <v>1359</v>
      </c>
      <c r="I2883" s="2" t="s">
        <v>1360</v>
      </c>
      <c r="J2883" s="2" t="s">
        <v>2228</v>
      </c>
      <c r="K2883" s="2" t="s">
        <v>28</v>
      </c>
      <c r="L2883" s="2" t="s">
        <v>2060</v>
      </c>
      <c r="M2883" s="2" t="s">
        <v>2061</v>
      </c>
      <c r="N2883" s="2" t="s">
        <v>2062</v>
      </c>
      <c r="O2883" s="3">
        <v>75</v>
      </c>
      <c r="P2883" s="3">
        <v>0</v>
      </c>
      <c r="Q2883" s="3">
        <v>0</v>
      </c>
      <c r="R2883" s="3">
        <v>0</v>
      </c>
      <c r="S2883" s="3"/>
      <c r="T2883" s="3">
        <v>0</v>
      </c>
      <c r="U2883" s="3"/>
      <c r="V2883" s="2" t="s">
        <v>413</v>
      </c>
      <c r="W2883" s="2" t="s">
        <v>414</v>
      </c>
      <c r="X2883" s="2" t="s">
        <v>702</v>
      </c>
      <c r="Y2883" s="19" t="str">
        <f>VLOOKUP(G2883,'Verweis Kd-Gruppe'!$A$2:$B$8,2,FALSE)</f>
        <v>FHK</v>
      </c>
      <c r="Z2883" s="19" t="str">
        <f>VLOOKUP(J2883,'Verweis Art-Gruppe'!$A$2:$B$15,2,FALSE)</f>
        <v>Marketing</v>
      </c>
      <c r="AA2883" s="19" t="str">
        <f>VLOOKUP(W2883,'Verweis Vertreter'!$A$2:$B$24,2,FALSE)</f>
        <v>Zentrale</v>
      </c>
      <c r="AB2883" s="12">
        <f t="shared" ref="AB2883:AB2946" si="405">$AI2883*O2883</f>
        <v>75</v>
      </c>
      <c r="AC2883" s="12">
        <f t="shared" si="401"/>
        <v>0</v>
      </c>
      <c r="AD2883" s="12">
        <f t="shared" si="402"/>
        <v>0</v>
      </c>
      <c r="AE2883" s="12">
        <f t="shared" ref="AE2883:AE2946" si="406">$AI2883*R2883</f>
        <v>0</v>
      </c>
      <c r="AF2883" s="12">
        <f t="shared" ref="AF2883:AF2946" si="407">$AI2883*S2883</f>
        <v>0</v>
      </c>
      <c r="AG2883" s="12">
        <f t="shared" ref="AG2883:AG2946" si="408">$AI2883*T2883</f>
        <v>0</v>
      </c>
      <c r="AH2883" s="9">
        <f t="shared" si="403"/>
        <v>0</v>
      </c>
      <c r="AI2883" s="14">
        <f>VLOOKUP(E2883,'Verweis Faktor'!$A:$B,2,FALSE)</f>
        <v>1</v>
      </c>
      <c r="AJ2883" s="14"/>
      <c r="AK2883" s="14" t="str">
        <f>IF(AL2883="Ja","Versandkosten",VLOOKUP(E2883,'Verweis Belegart'!$A$2:$B$9,2,FALSE))</f>
        <v>Hardware</v>
      </c>
      <c r="AL2883" s="14" t="str">
        <f t="shared" si="404"/>
        <v>Nein</v>
      </c>
      <c r="AM2883" s="14" t="str">
        <f t="shared" ref="AM2883:AM2946" si="409">IF(AG2883&lt;0,"Negativ","Positiv")</f>
        <v>Positiv</v>
      </c>
    </row>
    <row r="2884" spans="1:39" ht="17.25" customHeight="1" x14ac:dyDescent="0.35">
      <c r="A2884" s="17">
        <v>14573508</v>
      </c>
      <c r="B2884" s="2" t="s">
        <v>1989</v>
      </c>
      <c r="C2884" s="1">
        <v>2025001</v>
      </c>
      <c r="D2884" s="1">
        <v>2000767</v>
      </c>
      <c r="E2884" s="2" t="s">
        <v>34</v>
      </c>
      <c r="F2884" s="2" t="s">
        <v>53</v>
      </c>
      <c r="G2884" s="2" t="s">
        <v>25</v>
      </c>
      <c r="H2884" s="2" t="s">
        <v>1359</v>
      </c>
      <c r="I2884" s="2" t="s">
        <v>1360</v>
      </c>
      <c r="J2884" s="2" t="s">
        <v>2228</v>
      </c>
      <c r="K2884" s="2" t="s">
        <v>28</v>
      </c>
      <c r="L2884" s="2" t="s">
        <v>2060</v>
      </c>
      <c r="M2884" s="2" t="s">
        <v>2061</v>
      </c>
      <c r="N2884" s="2" t="s">
        <v>2062</v>
      </c>
      <c r="O2884" s="3">
        <v>75</v>
      </c>
      <c r="P2884" s="3">
        <v>0</v>
      </c>
      <c r="Q2884" s="3">
        <v>0</v>
      </c>
      <c r="R2884" s="3">
        <v>0</v>
      </c>
      <c r="S2884" s="3"/>
      <c r="T2884" s="3">
        <v>0</v>
      </c>
      <c r="U2884" s="3"/>
      <c r="V2884" s="2" t="s">
        <v>413</v>
      </c>
      <c r="W2884" s="2" t="s">
        <v>414</v>
      </c>
      <c r="X2884" s="2" t="s">
        <v>702</v>
      </c>
      <c r="Y2884" s="19" t="str">
        <f>VLOOKUP(G2884,'Verweis Kd-Gruppe'!$A$2:$B$8,2,FALSE)</f>
        <v>FHK</v>
      </c>
      <c r="Z2884" s="19" t="str">
        <f>VLOOKUP(J2884,'Verweis Art-Gruppe'!$A$2:$B$15,2,FALSE)</f>
        <v>Marketing</v>
      </c>
      <c r="AA2884" s="19" t="str">
        <f>VLOOKUP(W2884,'Verweis Vertreter'!$A$2:$B$24,2,FALSE)</f>
        <v>Zentrale</v>
      </c>
      <c r="AB2884" s="12">
        <f t="shared" si="405"/>
        <v>75</v>
      </c>
      <c r="AC2884" s="12">
        <f t="shared" ref="AC2884:AC2947" si="410">P2884</f>
        <v>0</v>
      </c>
      <c r="AD2884" s="12">
        <f t="shared" ref="AD2884:AD2947" si="411">Q2884</f>
        <v>0</v>
      </c>
      <c r="AE2884" s="12">
        <f t="shared" si="406"/>
        <v>0</v>
      </c>
      <c r="AF2884" s="12">
        <f t="shared" si="407"/>
        <v>0</v>
      </c>
      <c r="AG2884" s="12">
        <f t="shared" si="408"/>
        <v>0</v>
      </c>
      <c r="AH2884" s="9">
        <f t="shared" ref="AH2884:AH2947" si="412">IF(AF2884=0,0,AG2884/AE2884*AI2884)</f>
        <v>0</v>
      </c>
      <c r="AI2884" s="14">
        <f>VLOOKUP(E2884,'Verweis Faktor'!$A:$B,2,FALSE)</f>
        <v>1</v>
      </c>
      <c r="AJ2884" s="14"/>
      <c r="AK2884" s="14" t="str">
        <f>IF(AL2884="Ja","Versandkosten",VLOOKUP(E2884,'Verweis Belegart'!$A$2:$B$9,2,FALSE))</f>
        <v>Hardware</v>
      </c>
      <c r="AL2884" s="14" t="str">
        <f t="shared" ref="AL2884:AL2947" si="413">IF(ISNUMBER(FIND("Versandkosten",M2884)),"Ja","Nein")</f>
        <v>Nein</v>
      </c>
      <c r="AM2884" s="14" t="str">
        <f t="shared" si="409"/>
        <v>Positiv</v>
      </c>
    </row>
    <row r="2885" spans="1:39" ht="17.25" customHeight="1" x14ac:dyDescent="0.35">
      <c r="A2885" s="17">
        <v>14573510</v>
      </c>
      <c r="B2885" s="2" t="s">
        <v>1989</v>
      </c>
      <c r="C2885" s="1">
        <v>2025001</v>
      </c>
      <c r="D2885" s="1">
        <v>2000768</v>
      </c>
      <c r="E2885" s="2" t="s">
        <v>34</v>
      </c>
      <c r="F2885" s="2" t="s">
        <v>53</v>
      </c>
      <c r="G2885" s="2" t="s">
        <v>25</v>
      </c>
      <c r="H2885" s="2" t="s">
        <v>1359</v>
      </c>
      <c r="I2885" s="2" t="s">
        <v>1360</v>
      </c>
      <c r="J2885" s="2" t="s">
        <v>2228</v>
      </c>
      <c r="K2885" s="2" t="s">
        <v>28</v>
      </c>
      <c r="L2885" s="2" t="s">
        <v>2060</v>
      </c>
      <c r="M2885" s="2" t="s">
        <v>2061</v>
      </c>
      <c r="N2885" s="2" t="s">
        <v>2062</v>
      </c>
      <c r="O2885" s="3">
        <v>75</v>
      </c>
      <c r="P2885" s="3">
        <v>0</v>
      </c>
      <c r="Q2885" s="3">
        <v>0</v>
      </c>
      <c r="R2885" s="3">
        <v>0</v>
      </c>
      <c r="S2885" s="3"/>
      <c r="T2885" s="3">
        <v>0</v>
      </c>
      <c r="U2885" s="3"/>
      <c r="V2885" s="2" t="s">
        <v>413</v>
      </c>
      <c r="W2885" s="2" t="s">
        <v>414</v>
      </c>
      <c r="X2885" s="2" t="s">
        <v>702</v>
      </c>
      <c r="Y2885" s="19" t="str">
        <f>VLOOKUP(G2885,'Verweis Kd-Gruppe'!$A$2:$B$8,2,FALSE)</f>
        <v>FHK</v>
      </c>
      <c r="Z2885" s="19" t="str">
        <f>VLOOKUP(J2885,'Verweis Art-Gruppe'!$A$2:$B$15,2,FALSE)</f>
        <v>Marketing</v>
      </c>
      <c r="AA2885" s="19" t="str">
        <f>VLOOKUP(W2885,'Verweis Vertreter'!$A$2:$B$24,2,FALSE)</f>
        <v>Zentrale</v>
      </c>
      <c r="AB2885" s="12">
        <f t="shared" si="405"/>
        <v>75</v>
      </c>
      <c r="AC2885" s="12">
        <f t="shared" si="410"/>
        <v>0</v>
      </c>
      <c r="AD2885" s="12">
        <f t="shared" si="411"/>
        <v>0</v>
      </c>
      <c r="AE2885" s="12">
        <f t="shared" si="406"/>
        <v>0</v>
      </c>
      <c r="AF2885" s="12">
        <f t="shared" si="407"/>
        <v>0</v>
      </c>
      <c r="AG2885" s="12">
        <f t="shared" si="408"/>
        <v>0</v>
      </c>
      <c r="AH2885" s="9">
        <f t="shared" si="412"/>
        <v>0</v>
      </c>
      <c r="AI2885" s="14">
        <f>VLOOKUP(E2885,'Verweis Faktor'!$A:$B,2,FALSE)</f>
        <v>1</v>
      </c>
      <c r="AJ2885" s="14"/>
      <c r="AK2885" s="14" t="str">
        <f>IF(AL2885="Ja","Versandkosten",VLOOKUP(E2885,'Verweis Belegart'!$A$2:$B$9,2,FALSE))</f>
        <v>Hardware</v>
      </c>
      <c r="AL2885" s="14" t="str">
        <f t="shared" si="413"/>
        <v>Nein</v>
      </c>
      <c r="AM2885" s="14" t="str">
        <f t="shared" si="409"/>
        <v>Positiv</v>
      </c>
    </row>
    <row r="2886" spans="1:39" ht="17.25" customHeight="1" x14ac:dyDescent="0.35">
      <c r="A2886" s="17">
        <v>14573142</v>
      </c>
      <c r="B2886" s="2" t="s">
        <v>1989</v>
      </c>
      <c r="C2886" s="1">
        <v>2025001</v>
      </c>
      <c r="D2886" s="1">
        <v>2000769</v>
      </c>
      <c r="E2886" s="2" t="s">
        <v>34</v>
      </c>
      <c r="F2886" s="2" t="s">
        <v>2063</v>
      </c>
      <c r="G2886" s="2" t="s">
        <v>36</v>
      </c>
      <c r="H2886" s="2" t="s">
        <v>830</v>
      </c>
      <c r="I2886" s="2" t="s">
        <v>831</v>
      </c>
      <c r="J2886" s="2" t="s">
        <v>304</v>
      </c>
      <c r="K2886" s="2" t="s">
        <v>28</v>
      </c>
      <c r="L2886" s="2" t="s">
        <v>2064</v>
      </c>
      <c r="M2886" s="2" t="s">
        <v>2065</v>
      </c>
      <c r="N2886" s="2" t="s">
        <v>2065</v>
      </c>
      <c r="O2886" s="3">
        <v>60</v>
      </c>
      <c r="P2886" s="3">
        <v>128.83000000000001</v>
      </c>
      <c r="Q2886" s="3">
        <v>131</v>
      </c>
      <c r="R2886" s="3">
        <v>7860</v>
      </c>
      <c r="S2886" s="3">
        <v>2.17</v>
      </c>
      <c r="T2886" s="3">
        <v>130.19999999999999</v>
      </c>
      <c r="U2886" s="3">
        <v>1.65</v>
      </c>
      <c r="V2886" s="2" t="s">
        <v>835</v>
      </c>
      <c r="W2886" s="2" t="s">
        <v>836</v>
      </c>
      <c r="X2886" s="2" t="s">
        <v>699</v>
      </c>
      <c r="Y2886" s="19" t="str">
        <f>VLOOKUP(G2886,'Verweis Kd-Gruppe'!$A$2:$B$8,2,FALSE)</f>
        <v>GRK</v>
      </c>
      <c r="Z2886" s="19" t="str">
        <f>VLOOKUP(J2886,'Verweis Art-Gruppe'!$A$2:$B$15,2,FALSE)</f>
        <v>Zubehör</v>
      </c>
      <c r="AA2886" s="19" t="str">
        <f>VLOOKUP(W2886,'Verweis Vertreter'!$A$2:$B$24,2,FALSE)</f>
        <v>Andreas Michels</v>
      </c>
      <c r="AB2886" s="12">
        <f t="shared" si="405"/>
        <v>60</v>
      </c>
      <c r="AC2886" s="12">
        <f t="shared" si="410"/>
        <v>128.83000000000001</v>
      </c>
      <c r="AD2886" s="12">
        <f t="shared" si="411"/>
        <v>131</v>
      </c>
      <c r="AE2886" s="12">
        <f t="shared" si="406"/>
        <v>7860</v>
      </c>
      <c r="AF2886" s="12">
        <f t="shared" si="407"/>
        <v>2.17</v>
      </c>
      <c r="AG2886" s="12">
        <f t="shared" si="408"/>
        <v>130.19999999999999</v>
      </c>
      <c r="AH2886" s="9">
        <f t="shared" si="412"/>
        <v>1.6564885496183204E-2</v>
      </c>
      <c r="AI2886" s="14">
        <f>VLOOKUP(E2886,'Verweis Faktor'!$A:$B,2,FALSE)</f>
        <v>1</v>
      </c>
      <c r="AJ2886" s="14"/>
      <c r="AK2886" s="14" t="str">
        <f>IF(AL2886="Ja","Versandkosten",VLOOKUP(E2886,'Verweis Belegart'!$A$2:$B$9,2,FALSE))</f>
        <v>Hardware</v>
      </c>
      <c r="AL2886" s="14" t="str">
        <f t="shared" si="413"/>
        <v>Nein</v>
      </c>
      <c r="AM2886" s="14" t="str">
        <f t="shared" si="409"/>
        <v>Positiv</v>
      </c>
    </row>
    <row r="2887" spans="1:39" ht="17.25" customHeight="1" x14ac:dyDescent="0.35">
      <c r="A2887" s="17">
        <v>14573474</v>
      </c>
      <c r="B2887" s="2" t="s">
        <v>1989</v>
      </c>
      <c r="C2887" s="1">
        <v>2025001</v>
      </c>
      <c r="D2887" s="1">
        <v>2000770</v>
      </c>
      <c r="E2887" s="2" t="s">
        <v>34</v>
      </c>
      <c r="F2887" s="2" t="s">
        <v>53</v>
      </c>
      <c r="G2887" s="2" t="s">
        <v>66</v>
      </c>
      <c r="H2887" s="2" t="s">
        <v>1547</v>
      </c>
      <c r="I2887" s="2" t="s">
        <v>1548</v>
      </c>
      <c r="J2887" s="2" t="s">
        <v>103</v>
      </c>
      <c r="K2887" s="2" t="s">
        <v>28</v>
      </c>
      <c r="L2887" s="2" t="s">
        <v>2066</v>
      </c>
      <c r="M2887" s="2" t="s">
        <v>2067</v>
      </c>
      <c r="N2887" s="2" t="s">
        <v>670</v>
      </c>
      <c r="O2887" s="3">
        <v>5</v>
      </c>
      <c r="P2887" s="3">
        <v>327</v>
      </c>
      <c r="Q2887" s="3">
        <v>340</v>
      </c>
      <c r="R2887" s="3">
        <v>1700</v>
      </c>
      <c r="S2887" s="3">
        <v>13</v>
      </c>
      <c r="T2887" s="3">
        <v>65</v>
      </c>
      <c r="U2887" s="3">
        <v>3.82</v>
      </c>
      <c r="V2887" s="2" t="s">
        <v>813</v>
      </c>
      <c r="W2887" s="2" t="s">
        <v>814</v>
      </c>
      <c r="X2887" s="2" t="s">
        <v>72</v>
      </c>
      <c r="Y2887" s="19" t="str">
        <f>VLOOKUP(G2887,'Verweis Kd-Gruppe'!$A$2:$B$8,2,FALSE)</f>
        <v>EXP</v>
      </c>
      <c r="Z2887" s="19" t="str">
        <f>VLOOKUP(J2887,'Verweis Art-Gruppe'!$A$2:$B$15,2,FALSE)</f>
        <v>Geräte</v>
      </c>
      <c r="AA2887" s="19" t="str">
        <f>VLOOKUP(W2887,'Verweis Vertreter'!$A$2:$B$24,2,FALSE)</f>
        <v>Sokol Kapaj</v>
      </c>
      <c r="AB2887" s="12">
        <f t="shared" si="405"/>
        <v>5</v>
      </c>
      <c r="AC2887" s="12">
        <f t="shared" si="410"/>
        <v>327</v>
      </c>
      <c r="AD2887" s="12">
        <f t="shared" si="411"/>
        <v>340</v>
      </c>
      <c r="AE2887" s="12">
        <f t="shared" si="406"/>
        <v>1700</v>
      </c>
      <c r="AF2887" s="12">
        <f t="shared" si="407"/>
        <v>13</v>
      </c>
      <c r="AG2887" s="12">
        <f t="shared" si="408"/>
        <v>65</v>
      </c>
      <c r="AH2887" s="9">
        <f t="shared" si="412"/>
        <v>3.8235294117647062E-2</v>
      </c>
      <c r="AI2887" s="14">
        <f>VLOOKUP(E2887,'Verweis Faktor'!$A:$B,2,FALSE)</f>
        <v>1</v>
      </c>
      <c r="AJ2887" s="14"/>
      <c r="AK2887" s="14" t="str">
        <f>IF(AL2887="Ja","Versandkosten",VLOOKUP(E2887,'Verweis Belegart'!$A$2:$B$9,2,FALSE))</f>
        <v>Hardware</v>
      </c>
      <c r="AL2887" s="14" t="str">
        <f t="shared" si="413"/>
        <v>Nein</v>
      </c>
      <c r="AM2887" s="14" t="str">
        <f t="shared" si="409"/>
        <v>Positiv</v>
      </c>
    </row>
    <row r="2888" spans="1:39" ht="17.25" customHeight="1" x14ac:dyDescent="0.35">
      <c r="A2888" s="17">
        <v>14573474</v>
      </c>
      <c r="B2888" s="2" t="s">
        <v>1989</v>
      </c>
      <c r="C2888" s="1">
        <v>2025001</v>
      </c>
      <c r="D2888" s="1">
        <v>2000770</v>
      </c>
      <c r="E2888" s="2" t="s">
        <v>34</v>
      </c>
      <c r="F2888" s="2" t="s">
        <v>53</v>
      </c>
      <c r="G2888" s="2" t="s">
        <v>66</v>
      </c>
      <c r="H2888" s="2" t="s">
        <v>1547</v>
      </c>
      <c r="I2888" s="2" t="s">
        <v>1548</v>
      </c>
      <c r="J2888" s="2" t="s">
        <v>103</v>
      </c>
      <c r="K2888" s="2" t="s">
        <v>45</v>
      </c>
      <c r="L2888" s="2" t="s">
        <v>88</v>
      </c>
      <c r="M2888" s="2" t="s">
        <v>89</v>
      </c>
      <c r="N2888" s="2" t="s">
        <v>90</v>
      </c>
      <c r="O2888" s="3">
        <v>20</v>
      </c>
      <c r="P2888" s="3">
        <v>530.07069999999999</v>
      </c>
      <c r="Q2888" s="3">
        <v>545</v>
      </c>
      <c r="R2888" s="3">
        <v>10900</v>
      </c>
      <c r="S2888" s="3">
        <v>14.9293</v>
      </c>
      <c r="T2888" s="3">
        <v>298.58999999999997</v>
      </c>
      <c r="U2888" s="3">
        <v>2.73</v>
      </c>
      <c r="V2888" s="2" t="s">
        <v>813</v>
      </c>
      <c r="W2888" s="2" t="s">
        <v>814</v>
      </c>
      <c r="X2888" s="2" t="s">
        <v>72</v>
      </c>
      <c r="Y2888" s="19" t="str">
        <f>VLOOKUP(G2888,'Verweis Kd-Gruppe'!$A$2:$B$8,2,FALSE)</f>
        <v>EXP</v>
      </c>
      <c r="Z2888" s="19" t="str">
        <f>VLOOKUP(J2888,'Verweis Art-Gruppe'!$A$2:$B$15,2,FALSE)</f>
        <v>Geräte</v>
      </c>
      <c r="AA2888" s="19" t="str">
        <f>VLOOKUP(W2888,'Verweis Vertreter'!$A$2:$B$24,2,FALSE)</f>
        <v>Sokol Kapaj</v>
      </c>
      <c r="AB2888" s="12">
        <f t="shared" si="405"/>
        <v>20</v>
      </c>
      <c r="AC2888" s="12">
        <f t="shared" si="410"/>
        <v>530.07069999999999</v>
      </c>
      <c r="AD2888" s="12">
        <f t="shared" si="411"/>
        <v>545</v>
      </c>
      <c r="AE2888" s="12">
        <f t="shared" si="406"/>
        <v>10900</v>
      </c>
      <c r="AF2888" s="12">
        <f t="shared" si="407"/>
        <v>14.9293</v>
      </c>
      <c r="AG2888" s="12">
        <f t="shared" si="408"/>
        <v>298.58999999999997</v>
      </c>
      <c r="AH2888" s="9">
        <f t="shared" si="412"/>
        <v>2.7393577981651374E-2</v>
      </c>
      <c r="AI2888" s="14">
        <f>VLOOKUP(E2888,'Verweis Faktor'!$A:$B,2,FALSE)</f>
        <v>1</v>
      </c>
      <c r="AJ2888" s="14"/>
      <c r="AK2888" s="14" t="str">
        <f>IF(AL2888="Ja","Versandkosten",VLOOKUP(E2888,'Verweis Belegart'!$A$2:$B$9,2,FALSE))</f>
        <v>Hardware</v>
      </c>
      <c r="AL2888" s="14" t="str">
        <f t="shared" si="413"/>
        <v>Nein</v>
      </c>
      <c r="AM2888" s="14" t="str">
        <f t="shared" si="409"/>
        <v>Positiv</v>
      </c>
    </row>
    <row r="2889" spans="1:39" ht="17.25" customHeight="1" x14ac:dyDescent="0.35">
      <c r="A2889" s="17">
        <v>14573474</v>
      </c>
      <c r="B2889" s="2" t="s">
        <v>1989</v>
      </c>
      <c r="C2889" s="1">
        <v>2025001</v>
      </c>
      <c r="D2889" s="1">
        <v>2000770</v>
      </c>
      <c r="E2889" s="2" t="s">
        <v>34</v>
      </c>
      <c r="F2889" s="2" t="s">
        <v>53</v>
      </c>
      <c r="G2889" s="2" t="s">
        <v>66</v>
      </c>
      <c r="H2889" s="2" t="s">
        <v>1547</v>
      </c>
      <c r="I2889" s="2" t="s">
        <v>1548</v>
      </c>
      <c r="J2889" s="2" t="s">
        <v>103</v>
      </c>
      <c r="K2889" s="2" t="s">
        <v>49</v>
      </c>
      <c r="L2889" s="2" t="s">
        <v>1888</v>
      </c>
      <c r="M2889" s="2" t="s">
        <v>1889</v>
      </c>
      <c r="N2889" s="2" t="s">
        <v>404</v>
      </c>
      <c r="O2889" s="3">
        <v>10</v>
      </c>
      <c r="P2889" s="3">
        <v>232</v>
      </c>
      <c r="Q2889" s="3">
        <v>240</v>
      </c>
      <c r="R2889" s="3">
        <v>2400</v>
      </c>
      <c r="S2889" s="3">
        <v>8</v>
      </c>
      <c r="T2889" s="3">
        <v>80</v>
      </c>
      <c r="U2889" s="3">
        <v>3.33</v>
      </c>
      <c r="V2889" s="2" t="s">
        <v>813</v>
      </c>
      <c r="W2889" s="2" t="s">
        <v>814</v>
      </c>
      <c r="X2889" s="2" t="s">
        <v>72</v>
      </c>
      <c r="Y2889" s="19" t="str">
        <f>VLOOKUP(G2889,'Verweis Kd-Gruppe'!$A$2:$B$8,2,FALSE)</f>
        <v>EXP</v>
      </c>
      <c r="Z2889" s="19" t="str">
        <f>VLOOKUP(J2889,'Verweis Art-Gruppe'!$A$2:$B$15,2,FALSE)</f>
        <v>Geräte</v>
      </c>
      <c r="AA2889" s="19" t="str">
        <f>VLOOKUP(W2889,'Verweis Vertreter'!$A$2:$B$24,2,FALSE)</f>
        <v>Sokol Kapaj</v>
      </c>
      <c r="AB2889" s="12">
        <f t="shared" si="405"/>
        <v>10</v>
      </c>
      <c r="AC2889" s="12">
        <f t="shared" si="410"/>
        <v>232</v>
      </c>
      <c r="AD2889" s="12">
        <f t="shared" si="411"/>
        <v>240</v>
      </c>
      <c r="AE2889" s="12">
        <f t="shared" si="406"/>
        <v>2400</v>
      </c>
      <c r="AF2889" s="12">
        <f t="shared" si="407"/>
        <v>8</v>
      </c>
      <c r="AG2889" s="12">
        <f t="shared" si="408"/>
        <v>80</v>
      </c>
      <c r="AH2889" s="9">
        <f t="shared" si="412"/>
        <v>3.3333333333333333E-2</v>
      </c>
      <c r="AI2889" s="14">
        <f>VLOOKUP(E2889,'Verweis Faktor'!$A:$B,2,FALSE)</f>
        <v>1</v>
      </c>
      <c r="AJ2889" s="14"/>
      <c r="AK2889" s="14" t="str">
        <f>IF(AL2889="Ja","Versandkosten",VLOOKUP(E2889,'Verweis Belegart'!$A$2:$B$9,2,FALSE))</f>
        <v>Hardware</v>
      </c>
      <c r="AL2889" s="14" t="str">
        <f t="shared" si="413"/>
        <v>Nein</v>
      </c>
      <c r="AM2889" s="14" t="str">
        <f t="shared" si="409"/>
        <v>Positiv</v>
      </c>
    </row>
    <row r="2890" spans="1:39" ht="17.25" customHeight="1" x14ac:dyDescent="0.35">
      <c r="A2890" s="17">
        <v>14573474</v>
      </c>
      <c r="B2890" s="2" t="s">
        <v>1989</v>
      </c>
      <c r="C2890" s="1">
        <v>2025001</v>
      </c>
      <c r="D2890" s="1">
        <v>2000770</v>
      </c>
      <c r="E2890" s="2" t="s">
        <v>34</v>
      </c>
      <c r="F2890" s="2" t="s">
        <v>53</v>
      </c>
      <c r="G2890" s="2" t="s">
        <v>66</v>
      </c>
      <c r="H2890" s="2" t="s">
        <v>1547</v>
      </c>
      <c r="I2890" s="2" t="s">
        <v>1548</v>
      </c>
      <c r="J2890" s="2" t="s">
        <v>103</v>
      </c>
      <c r="K2890" s="2" t="s">
        <v>79</v>
      </c>
      <c r="L2890" s="2" t="s">
        <v>334</v>
      </c>
      <c r="M2890" s="2" t="s">
        <v>335</v>
      </c>
      <c r="N2890" s="2" t="s">
        <v>310</v>
      </c>
      <c r="O2890" s="3">
        <v>4</v>
      </c>
      <c r="P2890" s="3">
        <v>483.93950000000001</v>
      </c>
      <c r="Q2890" s="3">
        <v>490</v>
      </c>
      <c r="R2890" s="3">
        <v>1960</v>
      </c>
      <c r="S2890" s="3">
        <v>6.0605000000000002</v>
      </c>
      <c r="T2890" s="3">
        <v>24.24</v>
      </c>
      <c r="U2890" s="3">
        <v>1.23</v>
      </c>
      <c r="V2890" s="2" t="s">
        <v>813</v>
      </c>
      <c r="W2890" s="2" t="s">
        <v>814</v>
      </c>
      <c r="X2890" s="2" t="s">
        <v>72</v>
      </c>
      <c r="Y2890" s="19" t="str">
        <f>VLOOKUP(G2890,'Verweis Kd-Gruppe'!$A$2:$B$8,2,FALSE)</f>
        <v>EXP</v>
      </c>
      <c r="Z2890" s="19" t="str">
        <f>VLOOKUP(J2890,'Verweis Art-Gruppe'!$A$2:$B$15,2,FALSE)</f>
        <v>Geräte</v>
      </c>
      <c r="AA2890" s="19" t="str">
        <f>VLOOKUP(W2890,'Verweis Vertreter'!$A$2:$B$24,2,FALSE)</f>
        <v>Sokol Kapaj</v>
      </c>
      <c r="AB2890" s="12">
        <f t="shared" si="405"/>
        <v>4</v>
      </c>
      <c r="AC2890" s="12">
        <f t="shared" si="410"/>
        <v>483.93950000000001</v>
      </c>
      <c r="AD2890" s="12">
        <f t="shared" si="411"/>
        <v>490</v>
      </c>
      <c r="AE2890" s="12">
        <f t="shared" si="406"/>
        <v>1960</v>
      </c>
      <c r="AF2890" s="12">
        <f t="shared" si="407"/>
        <v>6.0605000000000002</v>
      </c>
      <c r="AG2890" s="12">
        <f t="shared" si="408"/>
        <v>24.24</v>
      </c>
      <c r="AH2890" s="9">
        <f t="shared" si="412"/>
        <v>1.236734693877551E-2</v>
      </c>
      <c r="AI2890" s="14">
        <f>VLOOKUP(E2890,'Verweis Faktor'!$A:$B,2,FALSE)</f>
        <v>1</v>
      </c>
      <c r="AJ2890" s="14"/>
      <c r="AK2890" s="14" t="str">
        <f>IF(AL2890="Ja","Versandkosten",VLOOKUP(E2890,'Verweis Belegart'!$A$2:$B$9,2,FALSE))</f>
        <v>Hardware</v>
      </c>
      <c r="AL2890" s="14" t="str">
        <f t="shared" si="413"/>
        <v>Nein</v>
      </c>
      <c r="AM2890" s="14" t="str">
        <f t="shared" si="409"/>
        <v>Positiv</v>
      </c>
    </row>
    <row r="2891" spans="1:39" ht="17.25" customHeight="1" x14ac:dyDescent="0.35">
      <c r="A2891" s="17">
        <v>14573474</v>
      </c>
      <c r="B2891" s="2" t="s">
        <v>1989</v>
      </c>
      <c r="C2891" s="1">
        <v>2025001</v>
      </c>
      <c r="D2891" s="1">
        <v>2000770</v>
      </c>
      <c r="E2891" s="2" t="s">
        <v>34</v>
      </c>
      <c r="F2891" s="2" t="s">
        <v>53</v>
      </c>
      <c r="G2891" s="2" t="s">
        <v>66</v>
      </c>
      <c r="H2891" s="2" t="s">
        <v>1547</v>
      </c>
      <c r="I2891" s="2" t="s">
        <v>1548</v>
      </c>
      <c r="J2891" s="2" t="s">
        <v>103</v>
      </c>
      <c r="K2891" s="2" t="s">
        <v>83</v>
      </c>
      <c r="L2891" s="2" t="s">
        <v>402</v>
      </c>
      <c r="M2891" s="2" t="s">
        <v>403</v>
      </c>
      <c r="N2891" s="2" t="s">
        <v>404</v>
      </c>
      <c r="O2891" s="3">
        <v>10</v>
      </c>
      <c r="P2891" s="3">
        <v>233.6053</v>
      </c>
      <c r="Q2891" s="3">
        <v>242</v>
      </c>
      <c r="R2891" s="3">
        <v>2420</v>
      </c>
      <c r="S2891" s="3">
        <v>8.3947000000000003</v>
      </c>
      <c r="T2891" s="3">
        <v>83.95</v>
      </c>
      <c r="U2891" s="3">
        <v>3.46</v>
      </c>
      <c r="V2891" s="2" t="s">
        <v>813</v>
      </c>
      <c r="W2891" s="2" t="s">
        <v>814</v>
      </c>
      <c r="X2891" s="2" t="s">
        <v>72</v>
      </c>
      <c r="Y2891" s="19" t="str">
        <f>VLOOKUP(G2891,'Verweis Kd-Gruppe'!$A$2:$B$8,2,FALSE)</f>
        <v>EXP</v>
      </c>
      <c r="Z2891" s="19" t="str">
        <f>VLOOKUP(J2891,'Verweis Art-Gruppe'!$A$2:$B$15,2,FALSE)</f>
        <v>Geräte</v>
      </c>
      <c r="AA2891" s="19" t="str">
        <f>VLOOKUP(W2891,'Verweis Vertreter'!$A$2:$B$24,2,FALSE)</f>
        <v>Sokol Kapaj</v>
      </c>
      <c r="AB2891" s="12">
        <f t="shared" si="405"/>
        <v>10</v>
      </c>
      <c r="AC2891" s="12">
        <f t="shared" si="410"/>
        <v>233.6053</v>
      </c>
      <c r="AD2891" s="12">
        <f t="shared" si="411"/>
        <v>242</v>
      </c>
      <c r="AE2891" s="12">
        <f t="shared" si="406"/>
        <v>2420</v>
      </c>
      <c r="AF2891" s="12">
        <f t="shared" si="407"/>
        <v>8.3947000000000003</v>
      </c>
      <c r="AG2891" s="12">
        <f t="shared" si="408"/>
        <v>83.95</v>
      </c>
      <c r="AH2891" s="9">
        <f t="shared" si="412"/>
        <v>3.4690082644628098E-2</v>
      </c>
      <c r="AI2891" s="14">
        <f>VLOOKUP(E2891,'Verweis Faktor'!$A:$B,2,FALSE)</f>
        <v>1</v>
      </c>
      <c r="AJ2891" s="14"/>
      <c r="AK2891" s="14" t="str">
        <f>IF(AL2891="Ja","Versandkosten",VLOOKUP(E2891,'Verweis Belegart'!$A$2:$B$9,2,FALSE))</f>
        <v>Hardware</v>
      </c>
      <c r="AL2891" s="14" t="str">
        <f t="shared" si="413"/>
        <v>Nein</v>
      </c>
      <c r="AM2891" s="14" t="str">
        <f t="shared" si="409"/>
        <v>Positiv</v>
      </c>
    </row>
    <row r="2892" spans="1:39" ht="17.25" customHeight="1" x14ac:dyDescent="0.35">
      <c r="A2892" s="17">
        <v>14573474</v>
      </c>
      <c r="B2892" s="2" t="s">
        <v>1989</v>
      </c>
      <c r="C2892" s="1">
        <v>2025001</v>
      </c>
      <c r="D2892" s="1">
        <v>2000770</v>
      </c>
      <c r="E2892" s="2" t="s">
        <v>34</v>
      </c>
      <c r="F2892" s="2" t="s">
        <v>53</v>
      </c>
      <c r="G2892" s="2" t="s">
        <v>66</v>
      </c>
      <c r="H2892" s="2" t="s">
        <v>1547</v>
      </c>
      <c r="I2892" s="2" t="s">
        <v>1548</v>
      </c>
      <c r="J2892" s="2" t="s">
        <v>103</v>
      </c>
      <c r="K2892" s="2" t="s">
        <v>87</v>
      </c>
      <c r="L2892" s="2" t="s">
        <v>281</v>
      </c>
      <c r="M2892" s="2" t="s">
        <v>282</v>
      </c>
      <c r="N2892" s="2" t="s">
        <v>283</v>
      </c>
      <c r="O2892" s="3">
        <v>4</v>
      </c>
      <c r="P2892" s="3">
        <v>494.59449999999998</v>
      </c>
      <c r="Q2892" s="3">
        <v>505</v>
      </c>
      <c r="R2892" s="3">
        <v>2020</v>
      </c>
      <c r="S2892" s="3">
        <v>10.4055</v>
      </c>
      <c r="T2892" s="3">
        <v>41.62</v>
      </c>
      <c r="U2892" s="3">
        <v>2.06</v>
      </c>
      <c r="V2892" s="2" t="s">
        <v>813</v>
      </c>
      <c r="W2892" s="2" t="s">
        <v>814</v>
      </c>
      <c r="X2892" s="2" t="s">
        <v>72</v>
      </c>
      <c r="Y2892" s="19" t="str">
        <f>VLOOKUP(G2892,'Verweis Kd-Gruppe'!$A$2:$B$8,2,FALSE)</f>
        <v>EXP</v>
      </c>
      <c r="Z2892" s="19" t="str">
        <f>VLOOKUP(J2892,'Verweis Art-Gruppe'!$A$2:$B$15,2,FALSE)</f>
        <v>Geräte</v>
      </c>
      <c r="AA2892" s="19" t="str">
        <f>VLOOKUP(W2892,'Verweis Vertreter'!$A$2:$B$24,2,FALSE)</f>
        <v>Sokol Kapaj</v>
      </c>
      <c r="AB2892" s="12">
        <f t="shared" si="405"/>
        <v>4</v>
      </c>
      <c r="AC2892" s="12">
        <f t="shared" si="410"/>
        <v>494.59449999999998</v>
      </c>
      <c r="AD2892" s="12">
        <f t="shared" si="411"/>
        <v>505</v>
      </c>
      <c r="AE2892" s="12">
        <f t="shared" si="406"/>
        <v>2020</v>
      </c>
      <c r="AF2892" s="12">
        <f t="shared" si="407"/>
        <v>10.4055</v>
      </c>
      <c r="AG2892" s="12">
        <f t="shared" si="408"/>
        <v>41.62</v>
      </c>
      <c r="AH2892" s="9">
        <f t="shared" si="412"/>
        <v>2.0603960396039601E-2</v>
      </c>
      <c r="AI2892" s="14">
        <f>VLOOKUP(E2892,'Verweis Faktor'!$A:$B,2,FALSE)</f>
        <v>1</v>
      </c>
      <c r="AJ2892" s="14"/>
      <c r="AK2892" s="14" t="str">
        <f>IF(AL2892="Ja","Versandkosten",VLOOKUP(E2892,'Verweis Belegart'!$A$2:$B$9,2,FALSE))</f>
        <v>Hardware</v>
      </c>
      <c r="AL2892" s="14" t="str">
        <f t="shared" si="413"/>
        <v>Nein</v>
      </c>
      <c r="AM2892" s="14" t="str">
        <f t="shared" si="409"/>
        <v>Positiv</v>
      </c>
    </row>
    <row r="2893" spans="1:39" ht="17.25" customHeight="1" x14ac:dyDescent="0.35">
      <c r="A2893" s="17">
        <v>14573474</v>
      </c>
      <c r="B2893" s="2" t="s">
        <v>1989</v>
      </c>
      <c r="C2893" s="1">
        <v>2025001</v>
      </c>
      <c r="D2893" s="1">
        <v>2000770</v>
      </c>
      <c r="E2893" s="2" t="s">
        <v>34</v>
      </c>
      <c r="F2893" s="2" t="s">
        <v>53</v>
      </c>
      <c r="G2893" s="2" t="s">
        <v>66</v>
      </c>
      <c r="H2893" s="2" t="s">
        <v>1547</v>
      </c>
      <c r="I2893" s="2" t="s">
        <v>1548</v>
      </c>
      <c r="J2893" s="2" t="s">
        <v>103</v>
      </c>
      <c r="K2893" s="2" t="s">
        <v>91</v>
      </c>
      <c r="L2893" s="2" t="s">
        <v>1882</v>
      </c>
      <c r="M2893" s="2" t="s">
        <v>1883</v>
      </c>
      <c r="N2893" s="2" t="s">
        <v>1884</v>
      </c>
      <c r="O2893" s="3">
        <v>5</v>
      </c>
      <c r="P2893" s="3">
        <v>399</v>
      </c>
      <c r="Q2893" s="3">
        <v>425</v>
      </c>
      <c r="R2893" s="3">
        <v>2125</v>
      </c>
      <c r="S2893" s="3">
        <v>26</v>
      </c>
      <c r="T2893" s="3">
        <v>130</v>
      </c>
      <c r="U2893" s="3">
        <v>6.11</v>
      </c>
      <c r="V2893" s="2" t="s">
        <v>813</v>
      </c>
      <c r="W2893" s="2" t="s">
        <v>814</v>
      </c>
      <c r="X2893" s="2" t="s">
        <v>72</v>
      </c>
      <c r="Y2893" s="19" t="str">
        <f>VLOOKUP(G2893,'Verweis Kd-Gruppe'!$A$2:$B$8,2,FALSE)</f>
        <v>EXP</v>
      </c>
      <c r="Z2893" s="19" t="str">
        <f>VLOOKUP(J2893,'Verweis Art-Gruppe'!$A$2:$B$15,2,FALSE)</f>
        <v>Geräte</v>
      </c>
      <c r="AA2893" s="19" t="str">
        <f>VLOOKUP(W2893,'Verweis Vertreter'!$A$2:$B$24,2,FALSE)</f>
        <v>Sokol Kapaj</v>
      </c>
      <c r="AB2893" s="12">
        <f t="shared" si="405"/>
        <v>5</v>
      </c>
      <c r="AC2893" s="12">
        <f t="shared" si="410"/>
        <v>399</v>
      </c>
      <c r="AD2893" s="12">
        <f t="shared" si="411"/>
        <v>425</v>
      </c>
      <c r="AE2893" s="12">
        <f t="shared" si="406"/>
        <v>2125</v>
      </c>
      <c r="AF2893" s="12">
        <f t="shared" si="407"/>
        <v>26</v>
      </c>
      <c r="AG2893" s="12">
        <f t="shared" si="408"/>
        <v>130</v>
      </c>
      <c r="AH2893" s="9">
        <f t="shared" si="412"/>
        <v>6.1176470588235297E-2</v>
      </c>
      <c r="AI2893" s="14">
        <f>VLOOKUP(E2893,'Verweis Faktor'!$A:$B,2,FALSE)</f>
        <v>1</v>
      </c>
      <c r="AJ2893" s="14"/>
      <c r="AK2893" s="14" t="str">
        <f>IF(AL2893="Ja","Versandkosten",VLOOKUP(E2893,'Verweis Belegart'!$A$2:$B$9,2,FALSE))</f>
        <v>Hardware</v>
      </c>
      <c r="AL2893" s="14" t="str">
        <f t="shared" si="413"/>
        <v>Nein</v>
      </c>
      <c r="AM2893" s="14" t="str">
        <f t="shared" si="409"/>
        <v>Positiv</v>
      </c>
    </row>
    <row r="2894" spans="1:39" ht="17.25" customHeight="1" x14ac:dyDescent="0.35">
      <c r="A2894" s="17">
        <v>14573474</v>
      </c>
      <c r="B2894" s="2" t="s">
        <v>1989</v>
      </c>
      <c r="C2894" s="1">
        <v>2025001</v>
      </c>
      <c r="D2894" s="1">
        <v>2000770</v>
      </c>
      <c r="E2894" s="2" t="s">
        <v>34</v>
      </c>
      <c r="F2894" s="2" t="s">
        <v>53</v>
      </c>
      <c r="G2894" s="2" t="s">
        <v>66</v>
      </c>
      <c r="H2894" s="2" t="s">
        <v>1547</v>
      </c>
      <c r="I2894" s="2" t="s">
        <v>1548</v>
      </c>
      <c r="J2894" s="2" t="s">
        <v>103</v>
      </c>
      <c r="K2894" s="2" t="s">
        <v>95</v>
      </c>
      <c r="L2894" s="2" t="s">
        <v>1488</v>
      </c>
      <c r="M2894" s="2" t="s">
        <v>1489</v>
      </c>
      <c r="N2894" s="2" t="s">
        <v>310</v>
      </c>
      <c r="O2894" s="3">
        <v>3</v>
      </c>
      <c r="P2894" s="3">
        <v>472</v>
      </c>
      <c r="Q2894" s="3">
        <v>480</v>
      </c>
      <c r="R2894" s="3">
        <v>1440</v>
      </c>
      <c r="S2894" s="3">
        <v>8</v>
      </c>
      <c r="T2894" s="3">
        <v>24</v>
      </c>
      <c r="U2894" s="3">
        <v>1.66</v>
      </c>
      <c r="V2894" s="2" t="s">
        <v>813</v>
      </c>
      <c r="W2894" s="2" t="s">
        <v>814</v>
      </c>
      <c r="X2894" s="2" t="s">
        <v>72</v>
      </c>
      <c r="Y2894" s="19" t="str">
        <f>VLOOKUP(G2894,'Verweis Kd-Gruppe'!$A$2:$B$8,2,FALSE)</f>
        <v>EXP</v>
      </c>
      <c r="Z2894" s="19" t="str">
        <f>VLOOKUP(J2894,'Verweis Art-Gruppe'!$A$2:$B$15,2,FALSE)</f>
        <v>Geräte</v>
      </c>
      <c r="AA2894" s="19" t="str">
        <f>VLOOKUP(W2894,'Verweis Vertreter'!$A$2:$B$24,2,FALSE)</f>
        <v>Sokol Kapaj</v>
      </c>
      <c r="AB2894" s="12">
        <f t="shared" si="405"/>
        <v>3</v>
      </c>
      <c r="AC2894" s="12">
        <f t="shared" si="410"/>
        <v>472</v>
      </c>
      <c r="AD2894" s="12">
        <f t="shared" si="411"/>
        <v>480</v>
      </c>
      <c r="AE2894" s="12">
        <f t="shared" si="406"/>
        <v>1440</v>
      </c>
      <c r="AF2894" s="12">
        <f t="shared" si="407"/>
        <v>8</v>
      </c>
      <c r="AG2894" s="12">
        <f t="shared" si="408"/>
        <v>24</v>
      </c>
      <c r="AH2894" s="9">
        <f t="shared" si="412"/>
        <v>1.6666666666666666E-2</v>
      </c>
      <c r="AI2894" s="14">
        <f>VLOOKUP(E2894,'Verweis Faktor'!$A:$B,2,FALSE)</f>
        <v>1</v>
      </c>
      <c r="AJ2894" s="14"/>
      <c r="AK2894" s="14" t="str">
        <f>IF(AL2894="Ja","Versandkosten",VLOOKUP(E2894,'Verweis Belegart'!$A$2:$B$9,2,FALSE))</f>
        <v>Hardware</v>
      </c>
      <c r="AL2894" s="14" t="str">
        <f t="shared" si="413"/>
        <v>Nein</v>
      </c>
      <c r="AM2894" s="14" t="str">
        <f t="shared" si="409"/>
        <v>Positiv</v>
      </c>
    </row>
    <row r="2895" spans="1:39" ht="17.25" customHeight="1" x14ac:dyDescent="0.35">
      <c r="A2895" s="17">
        <v>14573474</v>
      </c>
      <c r="B2895" s="2" t="s">
        <v>1989</v>
      </c>
      <c r="C2895" s="1">
        <v>2025001</v>
      </c>
      <c r="D2895" s="1">
        <v>2000770</v>
      </c>
      <c r="E2895" s="2" t="s">
        <v>34</v>
      </c>
      <c r="F2895" s="2" t="s">
        <v>53</v>
      </c>
      <c r="G2895" s="2" t="s">
        <v>66</v>
      </c>
      <c r="H2895" s="2" t="s">
        <v>1547</v>
      </c>
      <c r="I2895" s="2" t="s">
        <v>1548</v>
      </c>
      <c r="J2895" s="2" t="s">
        <v>103</v>
      </c>
      <c r="K2895" s="2" t="s">
        <v>99</v>
      </c>
      <c r="L2895" s="2" t="s">
        <v>2036</v>
      </c>
      <c r="M2895" s="2" t="s">
        <v>2037</v>
      </c>
      <c r="N2895" s="2" t="s">
        <v>319</v>
      </c>
      <c r="O2895" s="3">
        <v>5</v>
      </c>
      <c r="P2895" s="3">
        <v>730</v>
      </c>
      <c r="Q2895" s="3">
        <v>745</v>
      </c>
      <c r="R2895" s="3">
        <v>3725</v>
      </c>
      <c r="S2895" s="3">
        <v>15</v>
      </c>
      <c r="T2895" s="3">
        <v>75</v>
      </c>
      <c r="U2895" s="3">
        <v>2.0099999999999998</v>
      </c>
      <c r="V2895" s="2" t="s">
        <v>813</v>
      </c>
      <c r="W2895" s="2" t="s">
        <v>814</v>
      </c>
      <c r="X2895" s="2" t="s">
        <v>72</v>
      </c>
      <c r="Y2895" s="19" t="str">
        <f>VLOOKUP(G2895,'Verweis Kd-Gruppe'!$A$2:$B$8,2,FALSE)</f>
        <v>EXP</v>
      </c>
      <c r="Z2895" s="19" t="str">
        <f>VLOOKUP(J2895,'Verweis Art-Gruppe'!$A$2:$B$15,2,FALSE)</f>
        <v>Geräte</v>
      </c>
      <c r="AA2895" s="19" t="str">
        <f>VLOOKUP(W2895,'Verweis Vertreter'!$A$2:$B$24,2,FALSE)</f>
        <v>Sokol Kapaj</v>
      </c>
      <c r="AB2895" s="12">
        <f t="shared" si="405"/>
        <v>5</v>
      </c>
      <c r="AC2895" s="12">
        <f t="shared" si="410"/>
        <v>730</v>
      </c>
      <c r="AD2895" s="12">
        <f t="shared" si="411"/>
        <v>745</v>
      </c>
      <c r="AE2895" s="12">
        <f t="shared" si="406"/>
        <v>3725</v>
      </c>
      <c r="AF2895" s="12">
        <f t="shared" si="407"/>
        <v>15</v>
      </c>
      <c r="AG2895" s="12">
        <f t="shared" si="408"/>
        <v>75</v>
      </c>
      <c r="AH2895" s="9">
        <f t="shared" si="412"/>
        <v>2.0134228187919462E-2</v>
      </c>
      <c r="AI2895" s="14">
        <f>VLOOKUP(E2895,'Verweis Faktor'!$A:$B,2,FALSE)</f>
        <v>1</v>
      </c>
      <c r="AJ2895" s="14"/>
      <c r="AK2895" s="14" t="str">
        <f>IF(AL2895="Ja","Versandkosten",VLOOKUP(E2895,'Verweis Belegart'!$A$2:$B$9,2,FALSE))</f>
        <v>Hardware</v>
      </c>
      <c r="AL2895" s="14" t="str">
        <f t="shared" si="413"/>
        <v>Nein</v>
      </c>
      <c r="AM2895" s="14" t="str">
        <f t="shared" si="409"/>
        <v>Positiv</v>
      </c>
    </row>
    <row r="2896" spans="1:39" ht="17.25" customHeight="1" x14ac:dyDescent="0.35">
      <c r="A2896" s="17">
        <v>14573474</v>
      </c>
      <c r="B2896" s="2" t="s">
        <v>1989</v>
      </c>
      <c r="C2896" s="1">
        <v>2025001</v>
      </c>
      <c r="D2896" s="1">
        <v>2000770</v>
      </c>
      <c r="E2896" s="2" t="s">
        <v>34</v>
      </c>
      <c r="F2896" s="2" t="s">
        <v>53</v>
      </c>
      <c r="G2896" s="2" t="s">
        <v>66</v>
      </c>
      <c r="H2896" s="2" t="s">
        <v>1547</v>
      </c>
      <c r="I2896" s="2" t="s">
        <v>1548</v>
      </c>
      <c r="J2896" s="2" t="s">
        <v>103</v>
      </c>
      <c r="K2896" s="2" t="s">
        <v>103</v>
      </c>
      <c r="L2896" s="2" t="s">
        <v>1894</v>
      </c>
      <c r="M2896" s="2" t="s">
        <v>1895</v>
      </c>
      <c r="N2896" s="2" t="s">
        <v>1884</v>
      </c>
      <c r="O2896" s="3">
        <v>5</v>
      </c>
      <c r="P2896" s="3">
        <v>399</v>
      </c>
      <c r="Q2896" s="3">
        <v>425</v>
      </c>
      <c r="R2896" s="3">
        <v>2125</v>
      </c>
      <c r="S2896" s="3">
        <v>26</v>
      </c>
      <c r="T2896" s="3">
        <v>130</v>
      </c>
      <c r="U2896" s="3">
        <v>6.11</v>
      </c>
      <c r="V2896" s="2" t="s">
        <v>813</v>
      </c>
      <c r="W2896" s="2" t="s">
        <v>814</v>
      </c>
      <c r="X2896" s="2" t="s">
        <v>72</v>
      </c>
      <c r="Y2896" s="19" t="str">
        <f>VLOOKUP(G2896,'Verweis Kd-Gruppe'!$A$2:$B$8,2,FALSE)</f>
        <v>EXP</v>
      </c>
      <c r="Z2896" s="19" t="str">
        <f>VLOOKUP(J2896,'Verweis Art-Gruppe'!$A$2:$B$15,2,FALSE)</f>
        <v>Geräte</v>
      </c>
      <c r="AA2896" s="19" t="str">
        <f>VLOOKUP(W2896,'Verweis Vertreter'!$A$2:$B$24,2,FALSE)</f>
        <v>Sokol Kapaj</v>
      </c>
      <c r="AB2896" s="12">
        <f t="shared" si="405"/>
        <v>5</v>
      </c>
      <c r="AC2896" s="12">
        <f t="shared" si="410"/>
        <v>399</v>
      </c>
      <c r="AD2896" s="12">
        <f t="shared" si="411"/>
        <v>425</v>
      </c>
      <c r="AE2896" s="12">
        <f t="shared" si="406"/>
        <v>2125</v>
      </c>
      <c r="AF2896" s="12">
        <f t="shared" si="407"/>
        <v>26</v>
      </c>
      <c r="AG2896" s="12">
        <f t="shared" si="408"/>
        <v>130</v>
      </c>
      <c r="AH2896" s="9">
        <f t="shared" si="412"/>
        <v>6.1176470588235297E-2</v>
      </c>
      <c r="AI2896" s="14">
        <f>VLOOKUP(E2896,'Verweis Faktor'!$A:$B,2,FALSE)</f>
        <v>1</v>
      </c>
      <c r="AJ2896" s="14"/>
      <c r="AK2896" s="14" t="str">
        <f>IF(AL2896="Ja","Versandkosten",VLOOKUP(E2896,'Verweis Belegart'!$A$2:$B$9,2,FALSE))</f>
        <v>Hardware</v>
      </c>
      <c r="AL2896" s="14" t="str">
        <f t="shared" si="413"/>
        <v>Nein</v>
      </c>
      <c r="AM2896" s="14" t="str">
        <f t="shared" si="409"/>
        <v>Positiv</v>
      </c>
    </row>
    <row r="2897" spans="1:39" ht="17.25" customHeight="1" x14ac:dyDescent="0.35">
      <c r="A2897" s="17">
        <v>14573474</v>
      </c>
      <c r="B2897" s="2" t="s">
        <v>1989</v>
      </c>
      <c r="C2897" s="1">
        <v>2025001</v>
      </c>
      <c r="D2897" s="1">
        <v>2000770</v>
      </c>
      <c r="E2897" s="2" t="s">
        <v>34</v>
      </c>
      <c r="F2897" s="2" t="s">
        <v>53</v>
      </c>
      <c r="G2897" s="2" t="s">
        <v>66</v>
      </c>
      <c r="H2897" s="2" t="s">
        <v>1547</v>
      </c>
      <c r="I2897" s="2" t="s">
        <v>1548</v>
      </c>
      <c r="J2897" s="2" t="s">
        <v>103</v>
      </c>
      <c r="K2897" s="2" t="s">
        <v>107</v>
      </c>
      <c r="L2897" s="2" t="s">
        <v>162</v>
      </c>
      <c r="M2897" s="2" t="s">
        <v>163</v>
      </c>
      <c r="N2897" s="2" t="s">
        <v>164</v>
      </c>
      <c r="O2897" s="3">
        <v>10</v>
      </c>
      <c r="P2897" s="3">
        <v>269.95</v>
      </c>
      <c r="Q2897" s="3">
        <v>279</v>
      </c>
      <c r="R2897" s="3">
        <v>2790</v>
      </c>
      <c r="S2897" s="3">
        <v>9.0500000000000007</v>
      </c>
      <c r="T2897" s="3">
        <v>90.5</v>
      </c>
      <c r="U2897" s="3">
        <v>3.24</v>
      </c>
      <c r="V2897" s="2" t="s">
        <v>813</v>
      </c>
      <c r="W2897" s="2" t="s">
        <v>814</v>
      </c>
      <c r="X2897" s="2" t="s">
        <v>72</v>
      </c>
      <c r="Y2897" s="19" t="str">
        <f>VLOOKUP(G2897,'Verweis Kd-Gruppe'!$A$2:$B$8,2,FALSE)</f>
        <v>EXP</v>
      </c>
      <c r="Z2897" s="19" t="str">
        <f>VLOOKUP(J2897,'Verweis Art-Gruppe'!$A$2:$B$15,2,FALSE)</f>
        <v>Geräte</v>
      </c>
      <c r="AA2897" s="19" t="str">
        <f>VLOOKUP(W2897,'Verweis Vertreter'!$A$2:$B$24,2,FALSE)</f>
        <v>Sokol Kapaj</v>
      </c>
      <c r="AB2897" s="12">
        <f t="shared" si="405"/>
        <v>10</v>
      </c>
      <c r="AC2897" s="12">
        <f t="shared" si="410"/>
        <v>269.95</v>
      </c>
      <c r="AD2897" s="12">
        <f t="shared" si="411"/>
        <v>279</v>
      </c>
      <c r="AE2897" s="12">
        <f t="shared" si="406"/>
        <v>2790</v>
      </c>
      <c r="AF2897" s="12">
        <f t="shared" si="407"/>
        <v>9.0500000000000007</v>
      </c>
      <c r="AG2897" s="12">
        <f t="shared" si="408"/>
        <v>90.5</v>
      </c>
      <c r="AH2897" s="9">
        <f t="shared" si="412"/>
        <v>3.243727598566308E-2</v>
      </c>
      <c r="AI2897" s="14">
        <f>VLOOKUP(E2897,'Verweis Faktor'!$A:$B,2,FALSE)</f>
        <v>1</v>
      </c>
      <c r="AJ2897" s="14"/>
      <c r="AK2897" s="14" t="str">
        <f>IF(AL2897="Ja","Versandkosten",VLOOKUP(E2897,'Verweis Belegart'!$A$2:$B$9,2,FALSE))</f>
        <v>Hardware</v>
      </c>
      <c r="AL2897" s="14" t="str">
        <f t="shared" si="413"/>
        <v>Nein</v>
      </c>
      <c r="AM2897" s="14" t="str">
        <f t="shared" si="409"/>
        <v>Positiv</v>
      </c>
    </row>
    <row r="2898" spans="1:39" ht="17.25" customHeight="1" x14ac:dyDescent="0.35">
      <c r="A2898" s="17">
        <v>14573474</v>
      </c>
      <c r="B2898" s="2" t="s">
        <v>1989</v>
      </c>
      <c r="C2898" s="1">
        <v>2025001</v>
      </c>
      <c r="D2898" s="1">
        <v>2000770</v>
      </c>
      <c r="E2898" s="2" t="s">
        <v>34</v>
      </c>
      <c r="F2898" s="2" t="s">
        <v>53</v>
      </c>
      <c r="G2898" s="2" t="s">
        <v>66</v>
      </c>
      <c r="H2898" s="2" t="s">
        <v>1547</v>
      </c>
      <c r="I2898" s="2" t="s">
        <v>1548</v>
      </c>
      <c r="J2898" s="2" t="s">
        <v>103</v>
      </c>
      <c r="K2898" s="2" t="s">
        <v>111</v>
      </c>
      <c r="L2898" s="2" t="s">
        <v>305</v>
      </c>
      <c r="M2898" s="2" t="s">
        <v>306</v>
      </c>
      <c r="N2898" s="2" t="s">
        <v>283</v>
      </c>
      <c r="O2898" s="3">
        <v>10</v>
      </c>
      <c r="P2898" s="3">
        <v>492.46980000000002</v>
      </c>
      <c r="Q2898" s="3">
        <v>505</v>
      </c>
      <c r="R2898" s="3">
        <v>5050</v>
      </c>
      <c r="S2898" s="3">
        <v>12.530200000000001</v>
      </c>
      <c r="T2898" s="3">
        <v>125.3</v>
      </c>
      <c r="U2898" s="3">
        <v>2.48</v>
      </c>
      <c r="V2898" s="2" t="s">
        <v>813</v>
      </c>
      <c r="W2898" s="2" t="s">
        <v>814</v>
      </c>
      <c r="X2898" s="2" t="s">
        <v>72</v>
      </c>
      <c r="Y2898" s="19" t="str">
        <f>VLOOKUP(G2898,'Verweis Kd-Gruppe'!$A$2:$B$8,2,FALSE)</f>
        <v>EXP</v>
      </c>
      <c r="Z2898" s="19" t="str">
        <f>VLOOKUP(J2898,'Verweis Art-Gruppe'!$A$2:$B$15,2,FALSE)</f>
        <v>Geräte</v>
      </c>
      <c r="AA2898" s="19" t="str">
        <f>VLOOKUP(W2898,'Verweis Vertreter'!$A$2:$B$24,2,FALSE)</f>
        <v>Sokol Kapaj</v>
      </c>
      <c r="AB2898" s="12">
        <f t="shared" si="405"/>
        <v>10</v>
      </c>
      <c r="AC2898" s="12">
        <f t="shared" si="410"/>
        <v>492.46980000000002</v>
      </c>
      <c r="AD2898" s="12">
        <f t="shared" si="411"/>
        <v>505</v>
      </c>
      <c r="AE2898" s="12">
        <f t="shared" si="406"/>
        <v>5050</v>
      </c>
      <c r="AF2898" s="12">
        <f t="shared" si="407"/>
        <v>12.530200000000001</v>
      </c>
      <c r="AG2898" s="12">
        <f t="shared" si="408"/>
        <v>125.3</v>
      </c>
      <c r="AH2898" s="9">
        <f t="shared" si="412"/>
        <v>2.481188118811881E-2</v>
      </c>
      <c r="AI2898" s="14">
        <f>VLOOKUP(E2898,'Verweis Faktor'!$A:$B,2,FALSE)</f>
        <v>1</v>
      </c>
      <c r="AJ2898" s="14"/>
      <c r="AK2898" s="14" t="str">
        <f>IF(AL2898="Ja","Versandkosten",VLOOKUP(E2898,'Verweis Belegart'!$A$2:$B$9,2,FALSE))</f>
        <v>Hardware</v>
      </c>
      <c r="AL2898" s="14" t="str">
        <f t="shared" si="413"/>
        <v>Nein</v>
      </c>
      <c r="AM2898" s="14" t="str">
        <f t="shared" si="409"/>
        <v>Positiv</v>
      </c>
    </row>
    <row r="2899" spans="1:39" ht="17.25" customHeight="1" x14ac:dyDescent="0.35">
      <c r="A2899" s="17">
        <v>14573474</v>
      </c>
      <c r="B2899" s="2" t="s">
        <v>1989</v>
      </c>
      <c r="C2899" s="1">
        <v>2025001</v>
      </c>
      <c r="D2899" s="1">
        <v>2000770</v>
      </c>
      <c r="E2899" s="2" t="s">
        <v>34</v>
      </c>
      <c r="F2899" s="2" t="s">
        <v>53</v>
      </c>
      <c r="G2899" s="2" t="s">
        <v>66</v>
      </c>
      <c r="H2899" s="2" t="s">
        <v>1547</v>
      </c>
      <c r="I2899" s="2" t="s">
        <v>1548</v>
      </c>
      <c r="J2899" s="2" t="s">
        <v>103</v>
      </c>
      <c r="K2899" s="2" t="s">
        <v>115</v>
      </c>
      <c r="L2899" s="2" t="s">
        <v>872</v>
      </c>
      <c r="M2899" s="2" t="s">
        <v>873</v>
      </c>
      <c r="N2899" s="2" t="s">
        <v>404</v>
      </c>
      <c r="O2899" s="3">
        <v>10</v>
      </c>
      <c r="P2899" s="3">
        <v>238</v>
      </c>
      <c r="Q2899" s="3">
        <v>242</v>
      </c>
      <c r="R2899" s="3">
        <v>2420</v>
      </c>
      <c r="S2899" s="3">
        <v>4</v>
      </c>
      <c r="T2899" s="3">
        <v>40</v>
      </c>
      <c r="U2899" s="3">
        <v>1.65</v>
      </c>
      <c r="V2899" s="2" t="s">
        <v>813</v>
      </c>
      <c r="W2899" s="2" t="s">
        <v>814</v>
      </c>
      <c r="X2899" s="2" t="s">
        <v>72</v>
      </c>
      <c r="Y2899" s="19" t="str">
        <f>VLOOKUP(G2899,'Verweis Kd-Gruppe'!$A$2:$B$8,2,FALSE)</f>
        <v>EXP</v>
      </c>
      <c r="Z2899" s="19" t="str">
        <f>VLOOKUP(J2899,'Verweis Art-Gruppe'!$A$2:$B$15,2,FALSE)</f>
        <v>Geräte</v>
      </c>
      <c r="AA2899" s="19" t="str">
        <f>VLOOKUP(W2899,'Verweis Vertreter'!$A$2:$B$24,2,FALSE)</f>
        <v>Sokol Kapaj</v>
      </c>
      <c r="AB2899" s="12">
        <f t="shared" si="405"/>
        <v>10</v>
      </c>
      <c r="AC2899" s="12">
        <f t="shared" si="410"/>
        <v>238</v>
      </c>
      <c r="AD2899" s="12">
        <f t="shared" si="411"/>
        <v>242</v>
      </c>
      <c r="AE2899" s="12">
        <f t="shared" si="406"/>
        <v>2420</v>
      </c>
      <c r="AF2899" s="12">
        <f t="shared" si="407"/>
        <v>4</v>
      </c>
      <c r="AG2899" s="12">
        <f t="shared" si="408"/>
        <v>40</v>
      </c>
      <c r="AH2899" s="9">
        <f t="shared" si="412"/>
        <v>1.6528925619834711E-2</v>
      </c>
      <c r="AI2899" s="14">
        <f>VLOOKUP(E2899,'Verweis Faktor'!$A:$B,2,FALSE)</f>
        <v>1</v>
      </c>
      <c r="AJ2899" s="14"/>
      <c r="AK2899" s="14" t="str">
        <f>IF(AL2899="Ja","Versandkosten",VLOOKUP(E2899,'Verweis Belegart'!$A$2:$B$9,2,FALSE))</f>
        <v>Hardware</v>
      </c>
      <c r="AL2899" s="14" t="str">
        <f t="shared" si="413"/>
        <v>Nein</v>
      </c>
      <c r="AM2899" s="14" t="str">
        <f t="shared" si="409"/>
        <v>Positiv</v>
      </c>
    </row>
    <row r="2900" spans="1:39" ht="17.25" customHeight="1" x14ac:dyDescent="0.35">
      <c r="A2900" s="17">
        <v>14573474</v>
      </c>
      <c r="B2900" s="2" t="s">
        <v>1989</v>
      </c>
      <c r="C2900" s="1">
        <v>2025001</v>
      </c>
      <c r="D2900" s="1">
        <v>2000770</v>
      </c>
      <c r="E2900" s="2" t="s">
        <v>34</v>
      </c>
      <c r="F2900" s="2" t="s">
        <v>53</v>
      </c>
      <c r="G2900" s="2" t="s">
        <v>66</v>
      </c>
      <c r="H2900" s="2" t="s">
        <v>1547</v>
      </c>
      <c r="I2900" s="2" t="s">
        <v>1548</v>
      </c>
      <c r="J2900" s="2" t="s">
        <v>103</v>
      </c>
      <c r="K2900" s="2" t="s">
        <v>289</v>
      </c>
      <c r="L2900" s="2" t="s">
        <v>308</v>
      </c>
      <c r="M2900" s="2" t="s">
        <v>309</v>
      </c>
      <c r="N2900" s="2" t="s">
        <v>310</v>
      </c>
      <c r="O2900" s="3">
        <v>4</v>
      </c>
      <c r="P2900" s="3">
        <v>478.80900000000003</v>
      </c>
      <c r="Q2900" s="3">
        <v>492</v>
      </c>
      <c r="R2900" s="3">
        <v>1968</v>
      </c>
      <c r="S2900" s="3">
        <v>13.191000000000001</v>
      </c>
      <c r="T2900" s="3">
        <v>52.76</v>
      </c>
      <c r="U2900" s="3">
        <v>2.68</v>
      </c>
      <c r="V2900" s="2" t="s">
        <v>813</v>
      </c>
      <c r="W2900" s="2" t="s">
        <v>814</v>
      </c>
      <c r="X2900" s="2" t="s">
        <v>72</v>
      </c>
      <c r="Y2900" s="19" t="str">
        <f>VLOOKUP(G2900,'Verweis Kd-Gruppe'!$A$2:$B$8,2,FALSE)</f>
        <v>EXP</v>
      </c>
      <c r="Z2900" s="19" t="str">
        <f>VLOOKUP(J2900,'Verweis Art-Gruppe'!$A$2:$B$15,2,FALSE)</f>
        <v>Geräte</v>
      </c>
      <c r="AA2900" s="19" t="str">
        <f>VLOOKUP(W2900,'Verweis Vertreter'!$A$2:$B$24,2,FALSE)</f>
        <v>Sokol Kapaj</v>
      </c>
      <c r="AB2900" s="12">
        <f t="shared" si="405"/>
        <v>4</v>
      </c>
      <c r="AC2900" s="12">
        <f t="shared" si="410"/>
        <v>478.80900000000003</v>
      </c>
      <c r="AD2900" s="12">
        <f t="shared" si="411"/>
        <v>492</v>
      </c>
      <c r="AE2900" s="12">
        <f t="shared" si="406"/>
        <v>1968</v>
      </c>
      <c r="AF2900" s="12">
        <f t="shared" si="407"/>
        <v>13.191000000000001</v>
      </c>
      <c r="AG2900" s="12">
        <f t="shared" si="408"/>
        <v>52.76</v>
      </c>
      <c r="AH2900" s="9">
        <f t="shared" si="412"/>
        <v>2.6808943089430895E-2</v>
      </c>
      <c r="AI2900" s="14">
        <f>VLOOKUP(E2900,'Verweis Faktor'!$A:$B,2,FALSE)</f>
        <v>1</v>
      </c>
      <c r="AJ2900" s="14"/>
      <c r="AK2900" s="14" t="str">
        <f>IF(AL2900="Ja","Versandkosten",VLOOKUP(E2900,'Verweis Belegart'!$A$2:$B$9,2,FALSE))</f>
        <v>Hardware</v>
      </c>
      <c r="AL2900" s="14" t="str">
        <f t="shared" si="413"/>
        <v>Nein</v>
      </c>
      <c r="AM2900" s="14" t="str">
        <f t="shared" si="409"/>
        <v>Positiv</v>
      </c>
    </row>
    <row r="2901" spans="1:39" ht="17.25" customHeight="1" x14ac:dyDescent="0.35">
      <c r="A2901" s="17">
        <v>14573524</v>
      </c>
      <c r="B2901" s="2" t="s">
        <v>1989</v>
      </c>
      <c r="C2901" s="1">
        <v>2025001</v>
      </c>
      <c r="D2901" s="1">
        <v>2000771</v>
      </c>
      <c r="E2901" s="2" t="s">
        <v>34</v>
      </c>
      <c r="F2901" s="2" t="s">
        <v>53</v>
      </c>
      <c r="G2901" s="2" t="s">
        <v>25</v>
      </c>
      <c r="H2901" s="2" t="s">
        <v>2068</v>
      </c>
      <c r="I2901" s="2" t="s">
        <v>2069</v>
      </c>
      <c r="J2901" s="2" t="s">
        <v>103</v>
      </c>
      <c r="K2901" s="2" t="s">
        <v>28</v>
      </c>
      <c r="L2901" s="2" t="s">
        <v>232</v>
      </c>
      <c r="M2901" s="2" t="s">
        <v>233</v>
      </c>
      <c r="N2901" s="2" t="s">
        <v>234</v>
      </c>
      <c r="O2901" s="3">
        <v>1</v>
      </c>
      <c r="P2901" s="3">
        <v>251.29089999999999</v>
      </c>
      <c r="Q2901" s="3">
        <v>269</v>
      </c>
      <c r="R2901" s="3">
        <v>269</v>
      </c>
      <c r="S2901" s="3">
        <v>17.709099999999999</v>
      </c>
      <c r="T2901" s="3">
        <v>17.71</v>
      </c>
      <c r="U2901" s="3">
        <v>6.58</v>
      </c>
      <c r="V2901" s="2" t="s">
        <v>427</v>
      </c>
      <c r="W2901" s="2" t="s">
        <v>428</v>
      </c>
      <c r="X2901" s="2" t="s">
        <v>724</v>
      </c>
      <c r="Y2901" s="19" t="str">
        <f>VLOOKUP(G2901,'Verweis Kd-Gruppe'!$A$2:$B$8,2,FALSE)</f>
        <v>FHK</v>
      </c>
      <c r="Z2901" s="19" t="str">
        <f>VLOOKUP(J2901,'Verweis Art-Gruppe'!$A$2:$B$15,2,FALSE)</f>
        <v>Geräte</v>
      </c>
      <c r="AA2901" s="19" t="str">
        <f>VLOOKUP(W2901,'Verweis Vertreter'!$A$2:$B$24,2,FALSE)</f>
        <v>Zentrale</v>
      </c>
      <c r="AB2901" s="12">
        <f t="shared" si="405"/>
        <v>1</v>
      </c>
      <c r="AC2901" s="12">
        <f t="shared" si="410"/>
        <v>251.29089999999999</v>
      </c>
      <c r="AD2901" s="12">
        <f t="shared" si="411"/>
        <v>269</v>
      </c>
      <c r="AE2901" s="12">
        <f t="shared" si="406"/>
        <v>269</v>
      </c>
      <c r="AF2901" s="12">
        <f t="shared" si="407"/>
        <v>17.709099999999999</v>
      </c>
      <c r="AG2901" s="12">
        <f t="shared" si="408"/>
        <v>17.71</v>
      </c>
      <c r="AH2901" s="9">
        <f t="shared" si="412"/>
        <v>6.5836431226765801E-2</v>
      </c>
      <c r="AI2901" s="14">
        <f>VLOOKUP(E2901,'Verweis Faktor'!$A:$B,2,FALSE)</f>
        <v>1</v>
      </c>
      <c r="AJ2901" s="14"/>
      <c r="AK2901" s="14" t="str">
        <f>IF(AL2901="Ja","Versandkosten",VLOOKUP(E2901,'Verweis Belegart'!$A$2:$B$9,2,FALSE))</f>
        <v>Hardware</v>
      </c>
      <c r="AL2901" s="14" t="str">
        <f t="shared" si="413"/>
        <v>Nein</v>
      </c>
      <c r="AM2901" s="14" t="str">
        <f t="shared" si="409"/>
        <v>Positiv</v>
      </c>
    </row>
    <row r="2902" spans="1:39" ht="17.25" customHeight="1" x14ac:dyDescent="0.35">
      <c r="A2902" s="17">
        <v>14573524</v>
      </c>
      <c r="B2902" s="2" t="s">
        <v>1989</v>
      </c>
      <c r="C2902" s="1">
        <v>2025001</v>
      </c>
      <c r="D2902" s="1">
        <v>2000771</v>
      </c>
      <c r="E2902" s="2" t="s">
        <v>34</v>
      </c>
      <c r="F2902" s="2" t="s">
        <v>53</v>
      </c>
      <c r="G2902" s="2" t="s">
        <v>25</v>
      </c>
      <c r="H2902" s="2" t="s">
        <v>2068</v>
      </c>
      <c r="I2902" s="2" t="s">
        <v>2069</v>
      </c>
      <c r="J2902" s="2" t="s">
        <v>103</v>
      </c>
      <c r="K2902" s="2" t="s">
        <v>45</v>
      </c>
      <c r="L2902" s="2" t="s">
        <v>1666</v>
      </c>
      <c r="M2902" s="2" t="s">
        <v>1667</v>
      </c>
      <c r="N2902" s="2" t="s">
        <v>457</v>
      </c>
      <c r="O2902" s="3">
        <v>1</v>
      </c>
      <c r="P2902" s="3">
        <v>910.47659999999996</v>
      </c>
      <c r="Q2902" s="3">
        <v>845</v>
      </c>
      <c r="R2902" s="3">
        <v>845</v>
      </c>
      <c r="S2902" s="3">
        <v>-65.476600000000005</v>
      </c>
      <c r="T2902" s="3">
        <v>-65.48</v>
      </c>
      <c r="U2902" s="3">
        <v>-7.74</v>
      </c>
      <c r="V2902" s="2" t="s">
        <v>427</v>
      </c>
      <c r="W2902" s="2" t="s">
        <v>428</v>
      </c>
      <c r="X2902" s="2" t="s">
        <v>724</v>
      </c>
      <c r="Y2902" s="19" t="str">
        <f>VLOOKUP(G2902,'Verweis Kd-Gruppe'!$A$2:$B$8,2,FALSE)</f>
        <v>FHK</v>
      </c>
      <c r="Z2902" s="19" t="str">
        <f>VLOOKUP(J2902,'Verweis Art-Gruppe'!$A$2:$B$15,2,FALSE)</f>
        <v>Geräte</v>
      </c>
      <c r="AA2902" s="19" t="str">
        <f>VLOOKUP(W2902,'Verweis Vertreter'!$A$2:$B$24,2,FALSE)</f>
        <v>Zentrale</v>
      </c>
      <c r="AB2902" s="12">
        <f t="shared" si="405"/>
        <v>1</v>
      </c>
      <c r="AC2902" s="12">
        <f t="shared" si="410"/>
        <v>910.47659999999996</v>
      </c>
      <c r="AD2902" s="12">
        <f t="shared" si="411"/>
        <v>845</v>
      </c>
      <c r="AE2902" s="12">
        <f t="shared" si="406"/>
        <v>845</v>
      </c>
      <c r="AF2902" s="12">
        <f t="shared" si="407"/>
        <v>-65.476600000000005</v>
      </c>
      <c r="AG2902" s="12">
        <f t="shared" si="408"/>
        <v>-65.48</v>
      </c>
      <c r="AH2902" s="9">
        <f t="shared" si="412"/>
        <v>-7.7491124260355038E-2</v>
      </c>
      <c r="AI2902" s="14">
        <f>VLOOKUP(E2902,'Verweis Faktor'!$A:$B,2,FALSE)</f>
        <v>1</v>
      </c>
      <c r="AJ2902" s="14"/>
      <c r="AK2902" s="14" t="str">
        <f>IF(AL2902="Ja","Versandkosten",VLOOKUP(E2902,'Verweis Belegart'!$A$2:$B$9,2,FALSE))</f>
        <v>Hardware</v>
      </c>
      <c r="AL2902" s="14" t="str">
        <f t="shared" si="413"/>
        <v>Nein</v>
      </c>
      <c r="AM2902" s="14" t="str">
        <f t="shared" si="409"/>
        <v>Negativ</v>
      </c>
    </row>
    <row r="2903" spans="1:39" ht="17.25" customHeight="1" x14ac:dyDescent="0.35">
      <c r="A2903" s="17">
        <v>14573525</v>
      </c>
      <c r="B2903" s="2" t="s">
        <v>1989</v>
      </c>
      <c r="C2903" s="1">
        <v>2025001</v>
      </c>
      <c r="D2903" s="1">
        <v>2000772</v>
      </c>
      <c r="E2903" s="2" t="s">
        <v>34</v>
      </c>
      <c r="F2903" s="2" t="s">
        <v>53</v>
      </c>
      <c r="G2903" s="2" t="s">
        <v>25</v>
      </c>
      <c r="H2903" s="2" t="s">
        <v>742</v>
      </c>
      <c r="I2903" s="2" t="s">
        <v>743</v>
      </c>
      <c r="J2903" s="2" t="s">
        <v>103</v>
      </c>
      <c r="K2903" s="2" t="s">
        <v>28</v>
      </c>
      <c r="L2903" s="2" t="s">
        <v>2070</v>
      </c>
      <c r="M2903" s="2" t="s">
        <v>2071</v>
      </c>
      <c r="N2903" s="2" t="s">
        <v>2072</v>
      </c>
      <c r="O2903" s="3">
        <v>1</v>
      </c>
      <c r="P2903" s="3">
        <v>350</v>
      </c>
      <c r="Q2903" s="3">
        <v>399</v>
      </c>
      <c r="R2903" s="3">
        <v>399</v>
      </c>
      <c r="S2903" s="3">
        <v>49</v>
      </c>
      <c r="T2903" s="3">
        <v>49</v>
      </c>
      <c r="U2903" s="3">
        <v>12.28</v>
      </c>
      <c r="V2903" s="2" t="s">
        <v>427</v>
      </c>
      <c r="W2903" s="2" t="s">
        <v>428</v>
      </c>
      <c r="X2903" s="2" t="s">
        <v>699</v>
      </c>
      <c r="Y2903" s="19" t="str">
        <f>VLOOKUP(G2903,'Verweis Kd-Gruppe'!$A$2:$B$8,2,FALSE)</f>
        <v>FHK</v>
      </c>
      <c r="Z2903" s="19" t="str">
        <f>VLOOKUP(J2903,'Verweis Art-Gruppe'!$A$2:$B$15,2,FALSE)</f>
        <v>Geräte</v>
      </c>
      <c r="AA2903" s="19" t="str">
        <f>VLOOKUP(W2903,'Verweis Vertreter'!$A$2:$B$24,2,FALSE)</f>
        <v>Zentrale</v>
      </c>
      <c r="AB2903" s="12">
        <f t="shared" si="405"/>
        <v>1</v>
      </c>
      <c r="AC2903" s="12">
        <f t="shared" si="410"/>
        <v>350</v>
      </c>
      <c r="AD2903" s="12">
        <f t="shared" si="411"/>
        <v>399</v>
      </c>
      <c r="AE2903" s="12">
        <f t="shared" si="406"/>
        <v>399</v>
      </c>
      <c r="AF2903" s="12">
        <f t="shared" si="407"/>
        <v>49</v>
      </c>
      <c r="AG2903" s="12">
        <f t="shared" si="408"/>
        <v>49</v>
      </c>
      <c r="AH2903" s="9">
        <f t="shared" si="412"/>
        <v>0.12280701754385964</v>
      </c>
      <c r="AI2903" s="14">
        <f>VLOOKUP(E2903,'Verweis Faktor'!$A:$B,2,FALSE)</f>
        <v>1</v>
      </c>
      <c r="AJ2903" s="14"/>
      <c r="AK2903" s="14" t="str">
        <f>IF(AL2903="Ja","Versandkosten",VLOOKUP(E2903,'Verweis Belegart'!$A$2:$B$9,2,FALSE))</f>
        <v>Hardware</v>
      </c>
      <c r="AL2903" s="14" t="str">
        <f t="shared" si="413"/>
        <v>Nein</v>
      </c>
      <c r="AM2903" s="14" t="str">
        <f t="shared" si="409"/>
        <v>Positiv</v>
      </c>
    </row>
    <row r="2904" spans="1:39" ht="17.25" customHeight="1" x14ac:dyDescent="0.35">
      <c r="A2904" s="17">
        <v>14573521</v>
      </c>
      <c r="B2904" s="2" t="s">
        <v>1989</v>
      </c>
      <c r="C2904" s="1">
        <v>2025001</v>
      </c>
      <c r="D2904" s="1">
        <v>2000773</v>
      </c>
      <c r="E2904" s="2" t="s">
        <v>34</v>
      </c>
      <c r="F2904" s="2" t="s">
        <v>53</v>
      </c>
      <c r="G2904" s="2" t="s">
        <v>66</v>
      </c>
      <c r="H2904" s="2" t="s">
        <v>2073</v>
      </c>
      <c r="I2904" s="2" t="s">
        <v>2074</v>
      </c>
      <c r="J2904" s="2" t="s">
        <v>2791</v>
      </c>
      <c r="K2904" s="2" t="s">
        <v>28</v>
      </c>
      <c r="L2904" s="2" t="s">
        <v>120</v>
      </c>
      <c r="M2904" s="2" t="s">
        <v>121</v>
      </c>
      <c r="N2904" s="2" t="s">
        <v>122</v>
      </c>
      <c r="O2904" s="3">
        <v>1</v>
      </c>
      <c r="P2904" s="3">
        <v>0</v>
      </c>
      <c r="Q2904" s="3">
        <v>7.5</v>
      </c>
      <c r="R2904" s="3">
        <v>7.5</v>
      </c>
      <c r="S2904" s="3">
        <v>7.5</v>
      </c>
      <c r="T2904" s="3">
        <v>7.5</v>
      </c>
      <c r="U2904" s="3"/>
      <c r="V2904" s="2" t="s">
        <v>927</v>
      </c>
      <c r="W2904" s="2" t="s">
        <v>928</v>
      </c>
      <c r="X2904" s="2" t="s">
        <v>72</v>
      </c>
      <c r="Y2904" s="19" t="str">
        <f>VLOOKUP(G2904,'Verweis Kd-Gruppe'!$A$2:$B$8,2,FALSE)</f>
        <v>EXP</v>
      </c>
      <c r="Z2904" s="19" t="str">
        <f>VLOOKUP(J2904,'Verweis Art-Gruppe'!$A$2:$B$15,2,FALSE)</f>
        <v>Sonstige</v>
      </c>
      <c r="AA2904" s="19" t="str">
        <f>VLOOKUP(W2904,'Verweis Vertreter'!$A$2:$B$24,2,FALSE)</f>
        <v>Ximena Morales</v>
      </c>
      <c r="AB2904" s="12">
        <f t="shared" si="405"/>
        <v>1</v>
      </c>
      <c r="AC2904" s="12">
        <f t="shared" si="410"/>
        <v>0</v>
      </c>
      <c r="AD2904" s="12">
        <f t="shared" si="411"/>
        <v>7.5</v>
      </c>
      <c r="AE2904" s="12">
        <f t="shared" si="406"/>
        <v>7.5</v>
      </c>
      <c r="AF2904" s="12">
        <f t="shared" si="407"/>
        <v>7.5</v>
      </c>
      <c r="AG2904" s="12">
        <f t="shared" si="408"/>
        <v>7.5</v>
      </c>
      <c r="AH2904" s="9">
        <f t="shared" si="412"/>
        <v>1</v>
      </c>
      <c r="AI2904" s="14">
        <f>VLOOKUP(E2904,'Verweis Faktor'!$A:$B,2,FALSE)</f>
        <v>1</v>
      </c>
      <c r="AJ2904" s="14"/>
      <c r="AK2904" s="14" t="str">
        <f>IF(AL2904="Ja","Versandkosten",VLOOKUP(E2904,'Verweis Belegart'!$A$2:$B$9,2,FALSE))</f>
        <v>Versandkosten</v>
      </c>
      <c r="AL2904" s="14" t="str">
        <f t="shared" si="413"/>
        <v>Ja</v>
      </c>
      <c r="AM2904" s="14" t="str">
        <f t="shared" si="409"/>
        <v>Positiv</v>
      </c>
    </row>
    <row r="2905" spans="1:39" ht="17.25" customHeight="1" x14ac:dyDescent="0.35">
      <c r="A2905" s="17">
        <v>14573521</v>
      </c>
      <c r="B2905" s="2" t="s">
        <v>1989</v>
      </c>
      <c r="C2905" s="1">
        <v>2025001</v>
      </c>
      <c r="D2905" s="1">
        <v>2000773</v>
      </c>
      <c r="E2905" s="2" t="s">
        <v>34</v>
      </c>
      <c r="F2905" s="2" t="s">
        <v>53</v>
      </c>
      <c r="G2905" s="2" t="s">
        <v>66</v>
      </c>
      <c r="H2905" s="2" t="s">
        <v>2073</v>
      </c>
      <c r="I2905" s="2" t="s">
        <v>2074</v>
      </c>
      <c r="J2905" s="2" t="s">
        <v>103</v>
      </c>
      <c r="K2905" s="2" t="s">
        <v>45</v>
      </c>
      <c r="L2905" s="2" t="s">
        <v>1678</v>
      </c>
      <c r="M2905" s="2" t="s">
        <v>1679</v>
      </c>
      <c r="N2905" s="2" t="s">
        <v>999</v>
      </c>
      <c r="O2905" s="3">
        <v>1</v>
      </c>
      <c r="P2905" s="3">
        <v>159</v>
      </c>
      <c r="Q2905" s="3">
        <v>165</v>
      </c>
      <c r="R2905" s="3">
        <v>165</v>
      </c>
      <c r="S2905" s="3">
        <v>6</v>
      </c>
      <c r="T2905" s="3">
        <v>6</v>
      </c>
      <c r="U2905" s="3">
        <v>3.63</v>
      </c>
      <c r="V2905" s="2" t="s">
        <v>927</v>
      </c>
      <c r="W2905" s="2" t="s">
        <v>928</v>
      </c>
      <c r="X2905" s="2" t="s">
        <v>72</v>
      </c>
      <c r="Y2905" s="19" t="str">
        <f>VLOOKUP(G2905,'Verweis Kd-Gruppe'!$A$2:$B$8,2,FALSE)</f>
        <v>EXP</v>
      </c>
      <c r="Z2905" s="19" t="str">
        <f>VLOOKUP(J2905,'Verweis Art-Gruppe'!$A$2:$B$15,2,FALSE)</f>
        <v>Geräte</v>
      </c>
      <c r="AA2905" s="19" t="str">
        <f>VLOOKUP(W2905,'Verweis Vertreter'!$A$2:$B$24,2,FALSE)</f>
        <v>Ximena Morales</v>
      </c>
      <c r="AB2905" s="12">
        <f t="shared" si="405"/>
        <v>1</v>
      </c>
      <c r="AC2905" s="12">
        <f t="shared" si="410"/>
        <v>159</v>
      </c>
      <c r="AD2905" s="12">
        <f t="shared" si="411"/>
        <v>165</v>
      </c>
      <c r="AE2905" s="12">
        <f t="shared" si="406"/>
        <v>165</v>
      </c>
      <c r="AF2905" s="12">
        <f t="shared" si="407"/>
        <v>6</v>
      </c>
      <c r="AG2905" s="12">
        <f t="shared" si="408"/>
        <v>6</v>
      </c>
      <c r="AH2905" s="9">
        <f t="shared" si="412"/>
        <v>3.6363636363636362E-2</v>
      </c>
      <c r="AI2905" s="14">
        <f>VLOOKUP(E2905,'Verweis Faktor'!$A:$B,2,FALSE)</f>
        <v>1</v>
      </c>
      <c r="AJ2905" s="14"/>
      <c r="AK2905" s="14" t="str">
        <f>IF(AL2905="Ja","Versandkosten",VLOOKUP(E2905,'Verweis Belegart'!$A$2:$B$9,2,FALSE))</f>
        <v>Hardware</v>
      </c>
      <c r="AL2905" s="14" t="str">
        <f t="shared" si="413"/>
        <v>Nein</v>
      </c>
      <c r="AM2905" s="14" t="str">
        <f t="shared" si="409"/>
        <v>Positiv</v>
      </c>
    </row>
    <row r="2906" spans="1:39" ht="17.25" customHeight="1" x14ac:dyDescent="0.35">
      <c r="A2906" s="17">
        <v>14573521</v>
      </c>
      <c r="B2906" s="2" t="s">
        <v>1989</v>
      </c>
      <c r="C2906" s="1">
        <v>2025001</v>
      </c>
      <c r="D2906" s="1">
        <v>2000773</v>
      </c>
      <c r="E2906" s="2" t="s">
        <v>34</v>
      </c>
      <c r="F2906" s="2" t="s">
        <v>53</v>
      </c>
      <c r="G2906" s="2" t="s">
        <v>66</v>
      </c>
      <c r="H2906" s="2" t="s">
        <v>2073</v>
      </c>
      <c r="I2906" s="2" t="s">
        <v>2074</v>
      </c>
      <c r="J2906" s="2" t="s">
        <v>103</v>
      </c>
      <c r="K2906" s="2" t="s">
        <v>49</v>
      </c>
      <c r="L2906" s="2" t="s">
        <v>63</v>
      </c>
      <c r="M2906" s="2" t="s">
        <v>64</v>
      </c>
      <c r="N2906" s="2" t="s">
        <v>65</v>
      </c>
      <c r="O2906" s="3">
        <v>2</v>
      </c>
      <c r="P2906" s="3">
        <v>197.0257</v>
      </c>
      <c r="Q2906" s="3">
        <v>215</v>
      </c>
      <c r="R2906" s="3">
        <v>430</v>
      </c>
      <c r="S2906" s="3">
        <v>17.974299999999999</v>
      </c>
      <c r="T2906" s="3">
        <v>35.950000000000003</v>
      </c>
      <c r="U2906" s="3">
        <v>8.36</v>
      </c>
      <c r="V2906" s="2" t="s">
        <v>927</v>
      </c>
      <c r="W2906" s="2" t="s">
        <v>928</v>
      </c>
      <c r="X2906" s="2" t="s">
        <v>72</v>
      </c>
      <c r="Y2906" s="19" t="str">
        <f>VLOOKUP(G2906,'Verweis Kd-Gruppe'!$A$2:$B$8,2,FALSE)</f>
        <v>EXP</v>
      </c>
      <c r="Z2906" s="19" t="str">
        <f>VLOOKUP(J2906,'Verweis Art-Gruppe'!$A$2:$B$15,2,FALSE)</f>
        <v>Geräte</v>
      </c>
      <c r="AA2906" s="19" t="str">
        <f>VLOOKUP(W2906,'Verweis Vertreter'!$A$2:$B$24,2,FALSE)</f>
        <v>Ximena Morales</v>
      </c>
      <c r="AB2906" s="12">
        <f t="shared" si="405"/>
        <v>2</v>
      </c>
      <c r="AC2906" s="12">
        <f t="shared" si="410"/>
        <v>197.0257</v>
      </c>
      <c r="AD2906" s="12">
        <f t="shared" si="411"/>
        <v>215</v>
      </c>
      <c r="AE2906" s="12">
        <f t="shared" si="406"/>
        <v>430</v>
      </c>
      <c r="AF2906" s="12">
        <f t="shared" si="407"/>
        <v>17.974299999999999</v>
      </c>
      <c r="AG2906" s="12">
        <f t="shared" si="408"/>
        <v>35.950000000000003</v>
      </c>
      <c r="AH2906" s="9">
        <f t="shared" si="412"/>
        <v>8.36046511627907E-2</v>
      </c>
      <c r="AI2906" s="14">
        <f>VLOOKUP(E2906,'Verweis Faktor'!$A:$B,2,FALSE)</f>
        <v>1</v>
      </c>
      <c r="AJ2906" s="14"/>
      <c r="AK2906" s="14" t="str">
        <f>IF(AL2906="Ja","Versandkosten",VLOOKUP(E2906,'Verweis Belegart'!$A$2:$B$9,2,FALSE))</f>
        <v>Hardware</v>
      </c>
      <c r="AL2906" s="14" t="str">
        <f t="shared" si="413"/>
        <v>Nein</v>
      </c>
      <c r="AM2906" s="14" t="str">
        <f t="shared" si="409"/>
        <v>Positiv</v>
      </c>
    </row>
    <row r="2907" spans="1:39" ht="17.25" customHeight="1" x14ac:dyDescent="0.35">
      <c r="A2907" s="17">
        <v>14573536</v>
      </c>
      <c r="B2907" s="2" t="s">
        <v>1989</v>
      </c>
      <c r="C2907" s="1">
        <v>2025001</v>
      </c>
      <c r="D2907" s="1">
        <v>2000774</v>
      </c>
      <c r="E2907" s="2" t="s">
        <v>34</v>
      </c>
      <c r="F2907" s="2" t="s">
        <v>182</v>
      </c>
      <c r="G2907" s="2" t="s">
        <v>25</v>
      </c>
      <c r="H2907" s="2" t="s">
        <v>2075</v>
      </c>
      <c r="I2907" s="2" t="s">
        <v>2076</v>
      </c>
      <c r="J2907" s="2" t="s">
        <v>103</v>
      </c>
      <c r="K2907" s="2" t="s">
        <v>28</v>
      </c>
      <c r="L2907" s="2" t="s">
        <v>2036</v>
      </c>
      <c r="M2907" s="2" t="s">
        <v>2037</v>
      </c>
      <c r="N2907" s="2" t="s">
        <v>319</v>
      </c>
      <c r="O2907" s="3">
        <v>1</v>
      </c>
      <c r="P2907" s="3">
        <v>730</v>
      </c>
      <c r="Q2907" s="3">
        <v>759</v>
      </c>
      <c r="R2907" s="3">
        <v>759</v>
      </c>
      <c r="S2907" s="3">
        <v>29</v>
      </c>
      <c r="T2907" s="3">
        <v>29</v>
      </c>
      <c r="U2907" s="3">
        <v>3.82</v>
      </c>
      <c r="V2907" s="2" t="s">
        <v>697</v>
      </c>
      <c r="W2907" s="2" t="s">
        <v>698</v>
      </c>
      <c r="X2907" s="2" t="s">
        <v>691</v>
      </c>
      <c r="Y2907" s="19" t="str">
        <f>VLOOKUP(G2907,'Verweis Kd-Gruppe'!$A$2:$B$8,2,FALSE)</f>
        <v>FHK</v>
      </c>
      <c r="Z2907" s="19" t="str">
        <f>VLOOKUP(J2907,'Verweis Art-Gruppe'!$A$2:$B$15,2,FALSE)</f>
        <v>Geräte</v>
      </c>
      <c r="AA2907" s="19" t="str">
        <f>VLOOKUP(W2907,'Verweis Vertreter'!$A$2:$B$24,2,FALSE)</f>
        <v>Zentrale</v>
      </c>
      <c r="AB2907" s="12">
        <f t="shared" si="405"/>
        <v>1</v>
      </c>
      <c r="AC2907" s="12">
        <f t="shared" si="410"/>
        <v>730</v>
      </c>
      <c r="AD2907" s="12">
        <f t="shared" si="411"/>
        <v>759</v>
      </c>
      <c r="AE2907" s="12">
        <f t="shared" si="406"/>
        <v>759</v>
      </c>
      <c r="AF2907" s="12">
        <f t="shared" si="407"/>
        <v>29</v>
      </c>
      <c r="AG2907" s="12">
        <f t="shared" si="408"/>
        <v>29</v>
      </c>
      <c r="AH2907" s="9">
        <f t="shared" si="412"/>
        <v>3.8208168642951248E-2</v>
      </c>
      <c r="AI2907" s="14">
        <f>VLOOKUP(E2907,'Verweis Faktor'!$A:$B,2,FALSE)</f>
        <v>1</v>
      </c>
      <c r="AJ2907" s="14"/>
      <c r="AK2907" s="14" t="str">
        <f>IF(AL2907="Ja","Versandkosten",VLOOKUP(E2907,'Verweis Belegart'!$A$2:$B$9,2,FALSE))</f>
        <v>Hardware</v>
      </c>
      <c r="AL2907" s="14" t="str">
        <f t="shared" si="413"/>
        <v>Nein</v>
      </c>
      <c r="AM2907" s="14" t="str">
        <f t="shared" si="409"/>
        <v>Positiv</v>
      </c>
    </row>
    <row r="2908" spans="1:39" ht="17.25" customHeight="1" x14ac:dyDescent="0.35">
      <c r="A2908" s="17">
        <v>14573482</v>
      </c>
      <c r="B2908" s="2" t="s">
        <v>1989</v>
      </c>
      <c r="C2908" s="1">
        <v>2025001</v>
      </c>
      <c r="D2908" s="1">
        <v>2000775</v>
      </c>
      <c r="E2908" s="2" t="s">
        <v>34</v>
      </c>
      <c r="F2908" s="2" t="s">
        <v>182</v>
      </c>
      <c r="G2908" s="2" t="s">
        <v>36</v>
      </c>
      <c r="H2908" s="2" t="s">
        <v>830</v>
      </c>
      <c r="I2908" s="2" t="s">
        <v>831</v>
      </c>
      <c r="J2908" s="2" t="s">
        <v>304</v>
      </c>
      <c r="K2908" s="2" t="s">
        <v>28</v>
      </c>
      <c r="L2908" s="2" t="s">
        <v>2077</v>
      </c>
      <c r="M2908" s="2" t="s">
        <v>2078</v>
      </c>
      <c r="N2908" s="2" t="s">
        <v>2079</v>
      </c>
      <c r="O2908" s="3">
        <v>5</v>
      </c>
      <c r="P2908" s="3">
        <v>26</v>
      </c>
      <c r="Q2908" s="3">
        <v>28.5</v>
      </c>
      <c r="R2908" s="3">
        <v>142.5</v>
      </c>
      <c r="S2908" s="3">
        <v>2.5</v>
      </c>
      <c r="T2908" s="3">
        <v>12.5</v>
      </c>
      <c r="U2908" s="3">
        <v>8.77</v>
      </c>
      <c r="V2908" s="2" t="s">
        <v>835</v>
      </c>
      <c r="W2908" s="2" t="s">
        <v>836</v>
      </c>
      <c r="X2908" s="2" t="s">
        <v>699</v>
      </c>
      <c r="Y2908" s="19" t="str">
        <f>VLOOKUP(G2908,'Verweis Kd-Gruppe'!$A$2:$B$8,2,FALSE)</f>
        <v>GRK</v>
      </c>
      <c r="Z2908" s="19" t="str">
        <f>VLOOKUP(J2908,'Verweis Art-Gruppe'!$A$2:$B$15,2,FALSE)</f>
        <v>Zubehör</v>
      </c>
      <c r="AA2908" s="19" t="str">
        <f>VLOOKUP(W2908,'Verweis Vertreter'!$A$2:$B$24,2,FALSE)</f>
        <v>Andreas Michels</v>
      </c>
      <c r="AB2908" s="12">
        <f t="shared" si="405"/>
        <v>5</v>
      </c>
      <c r="AC2908" s="12">
        <f t="shared" si="410"/>
        <v>26</v>
      </c>
      <c r="AD2908" s="12">
        <f t="shared" si="411"/>
        <v>28.5</v>
      </c>
      <c r="AE2908" s="12">
        <f t="shared" si="406"/>
        <v>142.5</v>
      </c>
      <c r="AF2908" s="12">
        <f t="shared" si="407"/>
        <v>2.5</v>
      </c>
      <c r="AG2908" s="12">
        <f t="shared" si="408"/>
        <v>12.5</v>
      </c>
      <c r="AH2908" s="9">
        <f t="shared" si="412"/>
        <v>8.771929824561403E-2</v>
      </c>
      <c r="AI2908" s="14">
        <f>VLOOKUP(E2908,'Verweis Faktor'!$A:$B,2,FALSE)</f>
        <v>1</v>
      </c>
      <c r="AJ2908" s="14"/>
      <c r="AK2908" s="14" t="str">
        <f>IF(AL2908="Ja","Versandkosten",VLOOKUP(E2908,'Verweis Belegart'!$A$2:$B$9,2,FALSE))</f>
        <v>Hardware</v>
      </c>
      <c r="AL2908" s="14" t="str">
        <f t="shared" si="413"/>
        <v>Nein</v>
      </c>
      <c r="AM2908" s="14" t="str">
        <f t="shared" si="409"/>
        <v>Positiv</v>
      </c>
    </row>
    <row r="2909" spans="1:39" ht="17.25" customHeight="1" x14ac:dyDescent="0.35">
      <c r="A2909" s="17">
        <v>14573482</v>
      </c>
      <c r="B2909" s="2" t="s">
        <v>1989</v>
      </c>
      <c r="C2909" s="1">
        <v>2025001</v>
      </c>
      <c r="D2909" s="1">
        <v>2000775</v>
      </c>
      <c r="E2909" s="2" t="s">
        <v>34</v>
      </c>
      <c r="F2909" s="2" t="s">
        <v>182</v>
      </c>
      <c r="G2909" s="2" t="s">
        <v>36</v>
      </c>
      <c r="H2909" s="2" t="s">
        <v>830</v>
      </c>
      <c r="I2909" s="2" t="s">
        <v>831</v>
      </c>
      <c r="J2909" s="2" t="s">
        <v>304</v>
      </c>
      <c r="K2909" s="2" t="s">
        <v>45</v>
      </c>
      <c r="L2909" s="2" t="s">
        <v>2080</v>
      </c>
      <c r="M2909" s="2" t="s">
        <v>2081</v>
      </c>
      <c r="N2909" s="2" t="s">
        <v>2082</v>
      </c>
      <c r="O2909" s="3">
        <v>5</v>
      </c>
      <c r="P2909" s="3">
        <v>29</v>
      </c>
      <c r="Q2909" s="3">
        <v>31.5</v>
      </c>
      <c r="R2909" s="3">
        <v>157.5</v>
      </c>
      <c r="S2909" s="3">
        <v>2.5</v>
      </c>
      <c r="T2909" s="3">
        <v>12.5</v>
      </c>
      <c r="U2909" s="3">
        <v>7.93</v>
      </c>
      <c r="V2909" s="2" t="s">
        <v>835</v>
      </c>
      <c r="W2909" s="2" t="s">
        <v>836</v>
      </c>
      <c r="X2909" s="2" t="s">
        <v>699</v>
      </c>
      <c r="Y2909" s="19" t="str">
        <f>VLOOKUP(G2909,'Verweis Kd-Gruppe'!$A$2:$B$8,2,FALSE)</f>
        <v>GRK</v>
      </c>
      <c r="Z2909" s="19" t="str">
        <f>VLOOKUP(J2909,'Verweis Art-Gruppe'!$A$2:$B$15,2,FALSE)</f>
        <v>Zubehör</v>
      </c>
      <c r="AA2909" s="19" t="str">
        <f>VLOOKUP(W2909,'Verweis Vertreter'!$A$2:$B$24,2,FALSE)</f>
        <v>Andreas Michels</v>
      </c>
      <c r="AB2909" s="12">
        <f t="shared" si="405"/>
        <v>5</v>
      </c>
      <c r="AC2909" s="12">
        <f t="shared" si="410"/>
        <v>29</v>
      </c>
      <c r="AD2909" s="12">
        <f t="shared" si="411"/>
        <v>31.5</v>
      </c>
      <c r="AE2909" s="12">
        <f t="shared" si="406"/>
        <v>157.5</v>
      </c>
      <c r="AF2909" s="12">
        <f t="shared" si="407"/>
        <v>2.5</v>
      </c>
      <c r="AG2909" s="12">
        <f t="shared" si="408"/>
        <v>12.5</v>
      </c>
      <c r="AH2909" s="9">
        <f t="shared" si="412"/>
        <v>7.9365079365079361E-2</v>
      </c>
      <c r="AI2909" s="14">
        <f>VLOOKUP(E2909,'Verweis Faktor'!$A:$B,2,FALSE)</f>
        <v>1</v>
      </c>
      <c r="AJ2909" s="14"/>
      <c r="AK2909" s="14" t="str">
        <f>IF(AL2909="Ja","Versandkosten",VLOOKUP(E2909,'Verweis Belegart'!$A$2:$B$9,2,FALSE))</f>
        <v>Hardware</v>
      </c>
      <c r="AL2909" s="14" t="str">
        <f t="shared" si="413"/>
        <v>Nein</v>
      </c>
      <c r="AM2909" s="14" t="str">
        <f t="shared" si="409"/>
        <v>Positiv</v>
      </c>
    </row>
    <row r="2910" spans="1:39" ht="17.25" customHeight="1" x14ac:dyDescent="0.35">
      <c r="A2910" s="17">
        <v>14573482</v>
      </c>
      <c r="B2910" s="2" t="s">
        <v>1989</v>
      </c>
      <c r="C2910" s="1">
        <v>2025001</v>
      </c>
      <c r="D2910" s="1">
        <v>2000775</v>
      </c>
      <c r="E2910" s="2" t="s">
        <v>34</v>
      </c>
      <c r="F2910" s="2" t="s">
        <v>182</v>
      </c>
      <c r="G2910" s="2" t="s">
        <v>36</v>
      </c>
      <c r="H2910" s="2" t="s">
        <v>830</v>
      </c>
      <c r="I2910" s="2" t="s">
        <v>831</v>
      </c>
      <c r="J2910" s="2" t="s">
        <v>304</v>
      </c>
      <c r="K2910" s="2" t="s">
        <v>49</v>
      </c>
      <c r="L2910" s="2" t="s">
        <v>2083</v>
      </c>
      <c r="M2910" s="2" t="s">
        <v>2084</v>
      </c>
      <c r="N2910" s="2" t="s">
        <v>2085</v>
      </c>
      <c r="O2910" s="3">
        <v>5</v>
      </c>
      <c r="P2910" s="3">
        <v>30</v>
      </c>
      <c r="Q2910" s="3">
        <v>32.5</v>
      </c>
      <c r="R2910" s="3">
        <v>162.5</v>
      </c>
      <c r="S2910" s="3">
        <v>2.5</v>
      </c>
      <c r="T2910" s="3">
        <v>12.5</v>
      </c>
      <c r="U2910" s="3">
        <v>7.69</v>
      </c>
      <c r="V2910" s="2" t="s">
        <v>835</v>
      </c>
      <c r="W2910" s="2" t="s">
        <v>836</v>
      </c>
      <c r="X2910" s="2" t="s">
        <v>699</v>
      </c>
      <c r="Y2910" s="19" t="str">
        <f>VLOOKUP(G2910,'Verweis Kd-Gruppe'!$A$2:$B$8,2,FALSE)</f>
        <v>GRK</v>
      </c>
      <c r="Z2910" s="19" t="str">
        <f>VLOOKUP(J2910,'Verweis Art-Gruppe'!$A$2:$B$15,2,FALSE)</f>
        <v>Zubehör</v>
      </c>
      <c r="AA2910" s="19" t="str">
        <f>VLOOKUP(W2910,'Verweis Vertreter'!$A$2:$B$24,2,FALSE)</f>
        <v>Andreas Michels</v>
      </c>
      <c r="AB2910" s="12">
        <f t="shared" si="405"/>
        <v>5</v>
      </c>
      <c r="AC2910" s="12">
        <f t="shared" si="410"/>
        <v>30</v>
      </c>
      <c r="AD2910" s="12">
        <f t="shared" si="411"/>
        <v>32.5</v>
      </c>
      <c r="AE2910" s="12">
        <f t="shared" si="406"/>
        <v>162.5</v>
      </c>
      <c r="AF2910" s="12">
        <f t="shared" si="407"/>
        <v>2.5</v>
      </c>
      <c r="AG2910" s="12">
        <f t="shared" si="408"/>
        <v>12.5</v>
      </c>
      <c r="AH2910" s="9">
        <f t="shared" si="412"/>
        <v>7.6923076923076927E-2</v>
      </c>
      <c r="AI2910" s="14">
        <f>VLOOKUP(E2910,'Verweis Faktor'!$A:$B,2,FALSE)</f>
        <v>1</v>
      </c>
      <c r="AJ2910" s="14"/>
      <c r="AK2910" s="14" t="str">
        <f>IF(AL2910="Ja","Versandkosten",VLOOKUP(E2910,'Verweis Belegart'!$A$2:$B$9,2,FALSE))</f>
        <v>Hardware</v>
      </c>
      <c r="AL2910" s="14" t="str">
        <f t="shared" si="413"/>
        <v>Nein</v>
      </c>
      <c r="AM2910" s="14" t="str">
        <f t="shared" si="409"/>
        <v>Positiv</v>
      </c>
    </row>
    <row r="2911" spans="1:39" ht="17.25" customHeight="1" x14ac:dyDescent="0.35">
      <c r="A2911" s="17">
        <v>14573482</v>
      </c>
      <c r="B2911" s="2" t="s">
        <v>1989</v>
      </c>
      <c r="C2911" s="1">
        <v>2025001</v>
      </c>
      <c r="D2911" s="1">
        <v>2000775</v>
      </c>
      <c r="E2911" s="2" t="s">
        <v>34</v>
      </c>
      <c r="F2911" s="2" t="s">
        <v>182</v>
      </c>
      <c r="G2911" s="2" t="s">
        <v>36</v>
      </c>
      <c r="H2911" s="2" t="s">
        <v>830</v>
      </c>
      <c r="I2911" s="2" t="s">
        <v>831</v>
      </c>
      <c r="J2911" s="2" t="s">
        <v>304</v>
      </c>
      <c r="K2911" s="2" t="s">
        <v>79</v>
      </c>
      <c r="L2911" s="2" t="s">
        <v>2086</v>
      </c>
      <c r="M2911" s="2" t="s">
        <v>2087</v>
      </c>
      <c r="N2911" s="2" t="s">
        <v>2088</v>
      </c>
      <c r="O2911" s="3">
        <v>5</v>
      </c>
      <c r="P2911" s="3">
        <v>29</v>
      </c>
      <c r="Q2911" s="3">
        <v>31.5</v>
      </c>
      <c r="R2911" s="3">
        <v>157.5</v>
      </c>
      <c r="S2911" s="3">
        <v>2.5</v>
      </c>
      <c r="T2911" s="3">
        <v>12.5</v>
      </c>
      <c r="U2911" s="3">
        <v>7.93</v>
      </c>
      <c r="V2911" s="2" t="s">
        <v>835</v>
      </c>
      <c r="W2911" s="2" t="s">
        <v>836</v>
      </c>
      <c r="X2911" s="2" t="s">
        <v>699</v>
      </c>
      <c r="Y2911" s="19" t="str">
        <f>VLOOKUP(G2911,'Verweis Kd-Gruppe'!$A$2:$B$8,2,FALSE)</f>
        <v>GRK</v>
      </c>
      <c r="Z2911" s="19" t="str">
        <f>VLOOKUP(J2911,'Verweis Art-Gruppe'!$A$2:$B$15,2,FALSE)</f>
        <v>Zubehör</v>
      </c>
      <c r="AA2911" s="19" t="str">
        <f>VLOOKUP(W2911,'Verweis Vertreter'!$A$2:$B$24,2,FALSE)</f>
        <v>Andreas Michels</v>
      </c>
      <c r="AB2911" s="12">
        <f t="shared" si="405"/>
        <v>5</v>
      </c>
      <c r="AC2911" s="12">
        <f t="shared" si="410"/>
        <v>29</v>
      </c>
      <c r="AD2911" s="12">
        <f t="shared" si="411"/>
        <v>31.5</v>
      </c>
      <c r="AE2911" s="12">
        <f t="shared" si="406"/>
        <v>157.5</v>
      </c>
      <c r="AF2911" s="12">
        <f t="shared" si="407"/>
        <v>2.5</v>
      </c>
      <c r="AG2911" s="12">
        <f t="shared" si="408"/>
        <v>12.5</v>
      </c>
      <c r="AH2911" s="9">
        <f t="shared" si="412"/>
        <v>7.9365079365079361E-2</v>
      </c>
      <c r="AI2911" s="14">
        <f>VLOOKUP(E2911,'Verweis Faktor'!$A:$B,2,FALSE)</f>
        <v>1</v>
      </c>
      <c r="AJ2911" s="14"/>
      <c r="AK2911" s="14" t="str">
        <f>IF(AL2911="Ja","Versandkosten",VLOOKUP(E2911,'Verweis Belegart'!$A$2:$B$9,2,FALSE))</f>
        <v>Hardware</v>
      </c>
      <c r="AL2911" s="14" t="str">
        <f t="shared" si="413"/>
        <v>Nein</v>
      </c>
      <c r="AM2911" s="14" t="str">
        <f t="shared" si="409"/>
        <v>Positiv</v>
      </c>
    </row>
    <row r="2912" spans="1:39" ht="17.25" customHeight="1" x14ac:dyDescent="0.35">
      <c r="A2912" s="17">
        <v>14555750</v>
      </c>
      <c r="B2912" s="2" t="s">
        <v>1989</v>
      </c>
      <c r="C2912" s="1">
        <v>2025001</v>
      </c>
      <c r="D2912" s="1">
        <v>2000776</v>
      </c>
      <c r="E2912" s="2" t="s">
        <v>572</v>
      </c>
      <c r="F2912" s="2" t="s">
        <v>1236</v>
      </c>
      <c r="G2912" s="2" t="s">
        <v>36</v>
      </c>
      <c r="H2912" s="2" t="s">
        <v>1594</v>
      </c>
      <c r="I2912" s="2" t="s">
        <v>1595</v>
      </c>
      <c r="J2912" s="2" t="s">
        <v>103</v>
      </c>
      <c r="K2912" s="2" t="s">
        <v>28</v>
      </c>
      <c r="L2912" s="2" t="s">
        <v>2089</v>
      </c>
      <c r="M2912" s="2" t="s">
        <v>2090</v>
      </c>
      <c r="N2912" s="2" t="s">
        <v>65</v>
      </c>
      <c r="O2912" s="3">
        <v>1</v>
      </c>
      <c r="P2912" s="3">
        <v>221.75</v>
      </c>
      <c r="Q2912" s="3">
        <v>230</v>
      </c>
      <c r="R2912" s="3">
        <v>230</v>
      </c>
      <c r="S2912" s="3">
        <v>8.25</v>
      </c>
      <c r="T2912" s="3">
        <v>8.25</v>
      </c>
      <c r="U2912" s="3">
        <v>3.58</v>
      </c>
      <c r="V2912" s="2" t="s">
        <v>42</v>
      </c>
      <c r="W2912" s="2" t="s">
        <v>43</v>
      </c>
      <c r="X2912" s="2"/>
      <c r="Y2912" s="19" t="str">
        <f>VLOOKUP(G2912,'Verweis Kd-Gruppe'!$A$2:$B$8,2,FALSE)</f>
        <v>GRK</v>
      </c>
      <c r="Z2912" s="19" t="str">
        <f>VLOOKUP(J2912,'Verweis Art-Gruppe'!$A$2:$B$15,2,FALSE)</f>
        <v>Geräte</v>
      </c>
      <c r="AA2912" s="19" t="str">
        <f>VLOOKUP(W2912,'Verweis Vertreter'!$A$2:$B$24,2,FALSE)</f>
        <v>Sebastian Faber</v>
      </c>
      <c r="AB2912" s="12">
        <f t="shared" si="405"/>
        <v>-1</v>
      </c>
      <c r="AC2912" s="12">
        <f t="shared" si="410"/>
        <v>221.75</v>
      </c>
      <c r="AD2912" s="12">
        <f t="shared" si="411"/>
        <v>230</v>
      </c>
      <c r="AE2912" s="12">
        <f t="shared" si="406"/>
        <v>-230</v>
      </c>
      <c r="AF2912" s="12">
        <f t="shared" si="407"/>
        <v>-8.25</v>
      </c>
      <c r="AG2912" s="12">
        <f t="shared" si="408"/>
        <v>-8.25</v>
      </c>
      <c r="AH2912" s="9">
        <f t="shared" si="412"/>
        <v>-3.5869565217391305E-2</v>
      </c>
      <c r="AI2912" s="14">
        <f>VLOOKUP(E2912,'Verweis Faktor'!$A:$B,2,FALSE)</f>
        <v>-1</v>
      </c>
      <c r="AJ2912" s="14"/>
      <c r="AK2912" s="14" t="str">
        <f>IF(AL2912="Ja","Versandkosten",VLOOKUP(E2912,'Verweis Belegart'!$A$2:$B$9,2,FALSE))</f>
        <v>Hardware</v>
      </c>
      <c r="AL2912" s="14" t="str">
        <f t="shared" si="413"/>
        <v>Nein</v>
      </c>
      <c r="AM2912" s="14" t="str">
        <f t="shared" si="409"/>
        <v>Negativ</v>
      </c>
    </row>
    <row r="2913" spans="1:39" ht="17.25" customHeight="1" x14ac:dyDescent="0.35">
      <c r="A2913" s="17">
        <v>14573246</v>
      </c>
      <c r="B2913" s="2" t="s">
        <v>1989</v>
      </c>
      <c r="C2913" s="1">
        <v>2025001</v>
      </c>
      <c r="D2913" s="1">
        <v>2000777</v>
      </c>
      <c r="E2913" s="2" t="s">
        <v>34</v>
      </c>
      <c r="F2913" s="2" t="s">
        <v>182</v>
      </c>
      <c r="G2913" s="2" t="s">
        <v>66</v>
      </c>
      <c r="H2913" s="2" t="s">
        <v>640</v>
      </c>
      <c r="I2913" s="2" t="s">
        <v>641</v>
      </c>
      <c r="J2913" s="2" t="s">
        <v>103</v>
      </c>
      <c r="K2913" s="2" t="s">
        <v>28</v>
      </c>
      <c r="L2913" s="2" t="s">
        <v>1743</v>
      </c>
      <c r="M2913" s="2" t="s">
        <v>1744</v>
      </c>
      <c r="N2913" s="2" t="s">
        <v>1745</v>
      </c>
      <c r="O2913" s="3">
        <v>2</v>
      </c>
      <c r="P2913" s="3">
        <v>855</v>
      </c>
      <c r="Q2913" s="3">
        <v>883.39</v>
      </c>
      <c r="R2913" s="3">
        <v>1766.78</v>
      </c>
      <c r="S2913" s="3">
        <v>28.39</v>
      </c>
      <c r="T2913" s="3">
        <v>56.78</v>
      </c>
      <c r="U2913" s="3">
        <v>3.21</v>
      </c>
      <c r="V2913" s="2" t="s">
        <v>195</v>
      </c>
      <c r="W2913" s="2" t="s">
        <v>196</v>
      </c>
      <c r="X2913" s="2" t="s">
        <v>197</v>
      </c>
      <c r="Y2913" s="19" t="str">
        <f>VLOOKUP(G2913,'Verweis Kd-Gruppe'!$A$2:$B$8,2,FALSE)</f>
        <v>EXP</v>
      </c>
      <c r="Z2913" s="19" t="str">
        <f>VLOOKUP(J2913,'Verweis Art-Gruppe'!$A$2:$B$15,2,FALSE)</f>
        <v>Geräte</v>
      </c>
      <c r="AA2913" s="19" t="str">
        <f>VLOOKUP(W2913,'Verweis Vertreter'!$A$2:$B$24,2,FALSE)</f>
        <v>Akin Erdem</v>
      </c>
      <c r="AB2913" s="12">
        <f t="shared" si="405"/>
        <v>2</v>
      </c>
      <c r="AC2913" s="12">
        <f t="shared" si="410"/>
        <v>855</v>
      </c>
      <c r="AD2913" s="12">
        <f t="shared" si="411"/>
        <v>883.39</v>
      </c>
      <c r="AE2913" s="12">
        <f t="shared" si="406"/>
        <v>1766.78</v>
      </c>
      <c r="AF2913" s="12">
        <f t="shared" si="407"/>
        <v>28.39</v>
      </c>
      <c r="AG2913" s="12">
        <f t="shared" si="408"/>
        <v>56.78</v>
      </c>
      <c r="AH2913" s="9">
        <f t="shared" si="412"/>
        <v>3.2137560986653685E-2</v>
      </c>
      <c r="AI2913" s="14">
        <f>VLOOKUP(E2913,'Verweis Faktor'!$A:$B,2,FALSE)</f>
        <v>1</v>
      </c>
      <c r="AJ2913" s="14"/>
      <c r="AK2913" s="14" t="str">
        <f>IF(AL2913="Ja","Versandkosten",VLOOKUP(E2913,'Verweis Belegart'!$A$2:$B$9,2,FALSE))</f>
        <v>Hardware</v>
      </c>
      <c r="AL2913" s="14" t="str">
        <f t="shared" si="413"/>
        <v>Nein</v>
      </c>
      <c r="AM2913" s="14" t="str">
        <f t="shared" si="409"/>
        <v>Positiv</v>
      </c>
    </row>
    <row r="2914" spans="1:39" ht="17.25" customHeight="1" x14ac:dyDescent="0.35">
      <c r="A2914" s="17">
        <v>14573246</v>
      </c>
      <c r="B2914" s="2" t="s">
        <v>1989</v>
      </c>
      <c r="C2914" s="1">
        <v>2025001</v>
      </c>
      <c r="D2914" s="1">
        <v>2000777</v>
      </c>
      <c r="E2914" s="2" t="s">
        <v>34</v>
      </c>
      <c r="F2914" s="2" t="s">
        <v>182</v>
      </c>
      <c r="G2914" s="2" t="s">
        <v>66</v>
      </c>
      <c r="H2914" s="2" t="s">
        <v>640</v>
      </c>
      <c r="I2914" s="2" t="s">
        <v>641</v>
      </c>
      <c r="J2914" s="2" t="s">
        <v>103</v>
      </c>
      <c r="K2914" s="2" t="s">
        <v>45</v>
      </c>
      <c r="L2914" s="2" t="s">
        <v>2091</v>
      </c>
      <c r="M2914" s="2" t="s">
        <v>2092</v>
      </c>
      <c r="N2914" s="2" t="s">
        <v>2093</v>
      </c>
      <c r="O2914" s="3">
        <v>8</v>
      </c>
      <c r="P2914" s="3">
        <v>377.28570000000002</v>
      </c>
      <c r="Q2914" s="3">
        <v>427.12</v>
      </c>
      <c r="R2914" s="3">
        <v>3416.96</v>
      </c>
      <c r="S2914" s="3">
        <v>49.834299999999999</v>
      </c>
      <c r="T2914" s="3">
        <v>398.67</v>
      </c>
      <c r="U2914" s="3">
        <v>11.66</v>
      </c>
      <c r="V2914" s="2" t="s">
        <v>195</v>
      </c>
      <c r="W2914" s="2" t="s">
        <v>196</v>
      </c>
      <c r="X2914" s="2" t="s">
        <v>197</v>
      </c>
      <c r="Y2914" s="19" t="str">
        <f>VLOOKUP(G2914,'Verweis Kd-Gruppe'!$A$2:$B$8,2,FALSE)</f>
        <v>EXP</v>
      </c>
      <c r="Z2914" s="19" t="str">
        <f>VLOOKUP(J2914,'Verweis Art-Gruppe'!$A$2:$B$15,2,FALSE)</f>
        <v>Geräte</v>
      </c>
      <c r="AA2914" s="19" t="str">
        <f>VLOOKUP(W2914,'Verweis Vertreter'!$A$2:$B$24,2,FALSE)</f>
        <v>Akin Erdem</v>
      </c>
      <c r="AB2914" s="12">
        <f t="shared" si="405"/>
        <v>8</v>
      </c>
      <c r="AC2914" s="12">
        <f t="shared" si="410"/>
        <v>377.28570000000002</v>
      </c>
      <c r="AD2914" s="12">
        <f t="shared" si="411"/>
        <v>427.12</v>
      </c>
      <c r="AE2914" s="12">
        <f t="shared" si="406"/>
        <v>3416.96</v>
      </c>
      <c r="AF2914" s="12">
        <f t="shared" si="407"/>
        <v>49.834299999999999</v>
      </c>
      <c r="AG2914" s="12">
        <f t="shared" si="408"/>
        <v>398.67</v>
      </c>
      <c r="AH2914" s="9">
        <f t="shared" si="412"/>
        <v>0.11667388555909347</v>
      </c>
      <c r="AI2914" s="14">
        <f>VLOOKUP(E2914,'Verweis Faktor'!$A:$B,2,FALSE)</f>
        <v>1</v>
      </c>
      <c r="AJ2914" s="14"/>
      <c r="AK2914" s="14" t="str">
        <f>IF(AL2914="Ja","Versandkosten",VLOOKUP(E2914,'Verweis Belegart'!$A$2:$B$9,2,FALSE))</f>
        <v>Hardware</v>
      </c>
      <c r="AL2914" s="14" t="str">
        <f t="shared" si="413"/>
        <v>Nein</v>
      </c>
      <c r="AM2914" s="14" t="str">
        <f t="shared" si="409"/>
        <v>Positiv</v>
      </c>
    </row>
    <row r="2915" spans="1:39" ht="17.25" customHeight="1" x14ac:dyDescent="0.35">
      <c r="A2915" s="17">
        <v>14573246</v>
      </c>
      <c r="B2915" s="2" t="s">
        <v>1989</v>
      </c>
      <c r="C2915" s="1">
        <v>2025001</v>
      </c>
      <c r="D2915" s="1">
        <v>2000777</v>
      </c>
      <c r="E2915" s="2" t="s">
        <v>34</v>
      </c>
      <c r="F2915" s="2" t="s">
        <v>182</v>
      </c>
      <c r="G2915" s="2" t="s">
        <v>66</v>
      </c>
      <c r="H2915" s="2" t="s">
        <v>640</v>
      </c>
      <c r="I2915" s="2" t="s">
        <v>641</v>
      </c>
      <c r="J2915" s="2" t="s">
        <v>103</v>
      </c>
      <c r="K2915" s="2" t="s">
        <v>49</v>
      </c>
      <c r="L2915" s="2" t="s">
        <v>1339</v>
      </c>
      <c r="M2915" s="2" t="s">
        <v>1340</v>
      </c>
      <c r="N2915" s="2" t="s">
        <v>922</v>
      </c>
      <c r="O2915" s="3">
        <v>8</v>
      </c>
      <c r="P2915" s="3">
        <v>77.5</v>
      </c>
      <c r="Q2915" s="3">
        <v>81.400000000000006</v>
      </c>
      <c r="R2915" s="3">
        <v>651.20000000000005</v>
      </c>
      <c r="S2915" s="3">
        <v>3.9</v>
      </c>
      <c r="T2915" s="3">
        <v>31.2</v>
      </c>
      <c r="U2915" s="3">
        <v>4.79</v>
      </c>
      <c r="V2915" s="2" t="s">
        <v>195</v>
      </c>
      <c r="W2915" s="2" t="s">
        <v>196</v>
      </c>
      <c r="X2915" s="2" t="s">
        <v>197</v>
      </c>
      <c r="Y2915" s="19" t="str">
        <f>VLOOKUP(G2915,'Verweis Kd-Gruppe'!$A$2:$B$8,2,FALSE)</f>
        <v>EXP</v>
      </c>
      <c r="Z2915" s="19" t="str">
        <f>VLOOKUP(J2915,'Verweis Art-Gruppe'!$A$2:$B$15,2,FALSE)</f>
        <v>Geräte</v>
      </c>
      <c r="AA2915" s="19" t="str">
        <f>VLOOKUP(W2915,'Verweis Vertreter'!$A$2:$B$24,2,FALSE)</f>
        <v>Akin Erdem</v>
      </c>
      <c r="AB2915" s="12">
        <f t="shared" si="405"/>
        <v>8</v>
      </c>
      <c r="AC2915" s="12">
        <f t="shared" si="410"/>
        <v>77.5</v>
      </c>
      <c r="AD2915" s="12">
        <f t="shared" si="411"/>
        <v>81.400000000000006</v>
      </c>
      <c r="AE2915" s="12">
        <f t="shared" si="406"/>
        <v>651.20000000000005</v>
      </c>
      <c r="AF2915" s="12">
        <f t="shared" si="407"/>
        <v>3.9</v>
      </c>
      <c r="AG2915" s="12">
        <f t="shared" si="408"/>
        <v>31.2</v>
      </c>
      <c r="AH2915" s="9">
        <f t="shared" si="412"/>
        <v>4.7911547911547905E-2</v>
      </c>
      <c r="AI2915" s="14">
        <f>VLOOKUP(E2915,'Verweis Faktor'!$A:$B,2,FALSE)</f>
        <v>1</v>
      </c>
      <c r="AJ2915" s="14"/>
      <c r="AK2915" s="14" t="str">
        <f>IF(AL2915="Ja","Versandkosten",VLOOKUP(E2915,'Verweis Belegart'!$A$2:$B$9,2,FALSE))</f>
        <v>Hardware</v>
      </c>
      <c r="AL2915" s="14" t="str">
        <f t="shared" si="413"/>
        <v>Nein</v>
      </c>
      <c r="AM2915" s="14" t="str">
        <f t="shared" si="409"/>
        <v>Positiv</v>
      </c>
    </row>
    <row r="2916" spans="1:39" ht="17.25" customHeight="1" x14ac:dyDescent="0.35">
      <c r="A2916" s="17">
        <v>14573246</v>
      </c>
      <c r="B2916" s="2" t="s">
        <v>1989</v>
      </c>
      <c r="C2916" s="1">
        <v>2025001</v>
      </c>
      <c r="D2916" s="1">
        <v>2000777</v>
      </c>
      <c r="E2916" s="2" t="s">
        <v>34</v>
      </c>
      <c r="F2916" s="2" t="s">
        <v>182</v>
      </c>
      <c r="G2916" s="2" t="s">
        <v>66</v>
      </c>
      <c r="H2916" s="2" t="s">
        <v>640</v>
      </c>
      <c r="I2916" s="2" t="s">
        <v>641</v>
      </c>
      <c r="J2916" s="2" t="s">
        <v>304</v>
      </c>
      <c r="K2916" s="2" t="s">
        <v>79</v>
      </c>
      <c r="L2916" s="2" t="s">
        <v>1449</v>
      </c>
      <c r="M2916" s="2" t="s">
        <v>1450</v>
      </c>
      <c r="N2916" s="2" t="s">
        <v>1451</v>
      </c>
      <c r="O2916" s="3">
        <v>5</v>
      </c>
      <c r="P2916" s="3">
        <v>188.0086</v>
      </c>
      <c r="Q2916" s="3">
        <v>194.97</v>
      </c>
      <c r="R2916" s="3">
        <v>974.85</v>
      </c>
      <c r="S2916" s="3">
        <v>6.9614000000000003</v>
      </c>
      <c r="T2916" s="3">
        <v>34.81</v>
      </c>
      <c r="U2916" s="3">
        <v>3.57</v>
      </c>
      <c r="V2916" s="2" t="s">
        <v>195</v>
      </c>
      <c r="W2916" s="2" t="s">
        <v>196</v>
      </c>
      <c r="X2916" s="2" t="s">
        <v>197</v>
      </c>
      <c r="Y2916" s="19" t="str">
        <f>VLOOKUP(G2916,'Verweis Kd-Gruppe'!$A$2:$B$8,2,FALSE)</f>
        <v>EXP</v>
      </c>
      <c r="Z2916" s="19" t="str">
        <f>VLOOKUP(J2916,'Verweis Art-Gruppe'!$A$2:$B$15,2,FALSE)</f>
        <v>Zubehör</v>
      </c>
      <c r="AA2916" s="19" t="str">
        <f>VLOOKUP(W2916,'Verweis Vertreter'!$A$2:$B$24,2,FALSE)</f>
        <v>Akin Erdem</v>
      </c>
      <c r="AB2916" s="12">
        <f t="shared" si="405"/>
        <v>5</v>
      </c>
      <c r="AC2916" s="12">
        <f t="shared" si="410"/>
        <v>188.0086</v>
      </c>
      <c r="AD2916" s="12">
        <f t="shared" si="411"/>
        <v>194.97</v>
      </c>
      <c r="AE2916" s="12">
        <f t="shared" si="406"/>
        <v>974.85</v>
      </c>
      <c r="AF2916" s="12">
        <f t="shared" si="407"/>
        <v>6.9614000000000003</v>
      </c>
      <c r="AG2916" s="12">
        <f t="shared" si="408"/>
        <v>34.81</v>
      </c>
      <c r="AH2916" s="9">
        <f t="shared" si="412"/>
        <v>3.5708057649894855E-2</v>
      </c>
      <c r="AI2916" s="14">
        <f>VLOOKUP(E2916,'Verweis Faktor'!$A:$B,2,FALSE)</f>
        <v>1</v>
      </c>
      <c r="AJ2916" s="14"/>
      <c r="AK2916" s="14" t="str">
        <f>IF(AL2916="Ja","Versandkosten",VLOOKUP(E2916,'Verweis Belegart'!$A$2:$B$9,2,FALSE))</f>
        <v>Hardware</v>
      </c>
      <c r="AL2916" s="14" t="str">
        <f t="shared" si="413"/>
        <v>Nein</v>
      </c>
      <c r="AM2916" s="14" t="str">
        <f t="shared" si="409"/>
        <v>Positiv</v>
      </c>
    </row>
    <row r="2917" spans="1:39" ht="17.25" customHeight="1" x14ac:dyDescent="0.35">
      <c r="A2917" s="17">
        <v>14573246</v>
      </c>
      <c r="B2917" s="2" t="s">
        <v>1989</v>
      </c>
      <c r="C2917" s="1">
        <v>2025001</v>
      </c>
      <c r="D2917" s="1">
        <v>2000777</v>
      </c>
      <c r="E2917" s="2" t="s">
        <v>34</v>
      </c>
      <c r="F2917" s="2" t="s">
        <v>182</v>
      </c>
      <c r="G2917" s="2" t="s">
        <v>66</v>
      </c>
      <c r="H2917" s="2" t="s">
        <v>640</v>
      </c>
      <c r="I2917" s="2" t="s">
        <v>641</v>
      </c>
      <c r="J2917" s="2" t="s">
        <v>103</v>
      </c>
      <c r="K2917" s="2" t="s">
        <v>83</v>
      </c>
      <c r="L2917" s="2" t="s">
        <v>970</v>
      </c>
      <c r="M2917" s="2" t="s">
        <v>971</v>
      </c>
      <c r="N2917" s="2" t="s">
        <v>943</v>
      </c>
      <c r="O2917" s="3">
        <v>46</v>
      </c>
      <c r="P2917" s="3">
        <v>235</v>
      </c>
      <c r="Q2917" s="3">
        <v>256.27</v>
      </c>
      <c r="R2917" s="3">
        <v>11788.42</v>
      </c>
      <c r="S2917" s="3">
        <v>21.27</v>
      </c>
      <c r="T2917" s="3">
        <v>978.42</v>
      </c>
      <c r="U2917" s="3">
        <v>8.2899999999999991</v>
      </c>
      <c r="V2917" s="2" t="s">
        <v>195</v>
      </c>
      <c r="W2917" s="2" t="s">
        <v>196</v>
      </c>
      <c r="X2917" s="2" t="s">
        <v>197</v>
      </c>
      <c r="Y2917" s="19" t="str">
        <f>VLOOKUP(G2917,'Verweis Kd-Gruppe'!$A$2:$B$8,2,FALSE)</f>
        <v>EXP</v>
      </c>
      <c r="Z2917" s="19" t="str">
        <f>VLOOKUP(J2917,'Verweis Art-Gruppe'!$A$2:$B$15,2,FALSE)</f>
        <v>Geräte</v>
      </c>
      <c r="AA2917" s="19" t="str">
        <f>VLOOKUP(W2917,'Verweis Vertreter'!$A$2:$B$24,2,FALSE)</f>
        <v>Akin Erdem</v>
      </c>
      <c r="AB2917" s="12">
        <f t="shared" si="405"/>
        <v>46</v>
      </c>
      <c r="AC2917" s="12">
        <f t="shared" si="410"/>
        <v>235</v>
      </c>
      <c r="AD2917" s="12">
        <f t="shared" si="411"/>
        <v>256.27</v>
      </c>
      <c r="AE2917" s="12">
        <f t="shared" si="406"/>
        <v>11788.42</v>
      </c>
      <c r="AF2917" s="12">
        <f t="shared" si="407"/>
        <v>21.27</v>
      </c>
      <c r="AG2917" s="12">
        <f t="shared" si="408"/>
        <v>978.42</v>
      </c>
      <c r="AH2917" s="9">
        <f t="shared" si="412"/>
        <v>8.2998400124868296E-2</v>
      </c>
      <c r="AI2917" s="14">
        <f>VLOOKUP(E2917,'Verweis Faktor'!$A:$B,2,FALSE)</f>
        <v>1</v>
      </c>
      <c r="AJ2917" s="14"/>
      <c r="AK2917" s="14" t="str">
        <f>IF(AL2917="Ja","Versandkosten",VLOOKUP(E2917,'Verweis Belegart'!$A$2:$B$9,2,FALSE))</f>
        <v>Hardware</v>
      </c>
      <c r="AL2917" s="14" t="str">
        <f t="shared" si="413"/>
        <v>Nein</v>
      </c>
      <c r="AM2917" s="14" t="str">
        <f t="shared" si="409"/>
        <v>Positiv</v>
      </c>
    </row>
    <row r="2918" spans="1:39" ht="17.25" customHeight="1" x14ac:dyDescent="0.35">
      <c r="A2918" s="17">
        <v>14573246</v>
      </c>
      <c r="B2918" s="2" t="s">
        <v>1989</v>
      </c>
      <c r="C2918" s="1">
        <v>2025001</v>
      </c>
      <c r="D2918" s="1">
        <v>2000777</v>
      </c>
      <c r="E2918" s="2" t="s">
        <v>34</v>
      </c>
      <c r="F2918" s="2" t="s">
        <v>182</v>
      </c>
      <c r="G2918" s="2" t="s">
        <v>66</v>
      </c>
      <c r="H2918" s="2" t="s">
        <v>640</v>
      </c>
      <c r="I2918" s="2" t="s">
        <v>641</v>
      </c>
      <c r="J2918" s="2" t="s">
        <v>103</v>
      </c>
      <c r="K2918" s="2" t="s">
        <v>87</v>
      </c>
      <c r="L2918" s="2" t="s">
        <v>1127</v>
      </c>
      <c r="M2918" s="2" t="s">
        <v>1128</v>
      </c>
      <c r="N2918" s="2" t="s">
        <v>1129</v>
      </c>
      <c r="O2918" s="3">
        <v>1</v>
      </c>
      <c r="P2918" s="3">
        <v>363.5</v>
      </c>
      <c r="Q2918" s="3">
        <v>642.19000000000005</v>
      </c>
      <c r="R2918" s="3">
        <v>642.19000000000005</v>
      </c>
      <c r="S2918" s="3">
        <v>278.69</v>
      </c>
      <c r="T2918" s="3">
        <v>278.69</v>
      </c>
      <c r="U2918" s="3">
        <v>43.39</v>
      </c>
      <c r="V2918" s="2" t="s">
        <v>195</v>
      </c>
      <c r="W2918" s="2" t="s">
        <v>196</v>
      </c>
      <c r="X2918" s="2" t="s">
        <v>197</v>
      </c>
      <c r="Y2918" s="19" t="str">
        <f>VLOOKUP(G2918,'Verweis Kd-Gruppe'!$A$2:$B$8,2,FALSE)</f>
        <v>EXP</v>
      </c>
      <c r="Z2918" s="19" t="str">
        <f>VLOOKUP(J2918,'Verweis Art-Gruppe'!$A$2:$B$15,2,FALSE)</f>
        <v>Geräte</v>
      </c>
      <c r="AA2918" s="19" t="str">
        <f>VLOOKUP(W2918,'Verweis Vertreter'!$A$2:$B$24,2,FALSE)</f>
        <v>Akin Erdem</v>
      </c>
      <c r="AB2918" s="12">
        <f t="shared" si="405"/>
        <v>1</v>
      </c>
      <c r="AC2918" s="12">
        <f t="shared" si="410"/>
        <v>363.5</v>
      </c>
      <c r="AD2918" s="12">
        <f t="shared" si="411"/>
        <v>642.19000000000005</v>
      </c>
      <c r="AE2918" s="12">
        <f t="shared" si="406"/>
        <v>642.19000000000005</v>
      </c>
      <c r="AF2918" s="12">
        <f t="shared" si="407"/>
        <v>278.69</v>
      </c>
      <c r="AG2918" s="12">
        <f t="shared" si="408"/>
        <v>278.69</v>
      </c>
      <c r="AH2918" s="9">
        <f t="shared" si="412"/>
        <v>0.43396814027001351</v>
      </c>
      <c r="AI2918" s="14">
        <f>VLOOKUP(E2918,'Verweis Faktor'!$A:$B,2,FALSE)</f>
        <v>1</v>
      </c>
      <c r="AJ2918" s="14"/>
      <c r="AK2918" s="14" t="str">
        <f>IF(AL2918="Ja","Versandkosten",VLOOKUP(E2918,'Verweis Belegart'!$A$2:$B$9,2,FALSE))</f>
        <v>Hardware</v>
      </c>
      <c r="AL2918" s="14" t="str">
        <f t="shared" si="413"/>
        <v>Nein</v>
      </c>
      <c r="AM2918" s="14" t="str">
        <f t="shared" si="409"/>
        <v>Positiv</v>
      </c>
    </row>
    <row r="2919" spans="1:39" ht="17.25" customHeight="1" x14ac:dyDescent="0.35">
      <c r="A2919" s="17">
        <v>14573171</v>
      </c>
      <c r="B2919" s="2" t="s">
        <v>1989</v>
      </c>
      <c r="C2919" s="1">
        <v>2025001</v>
      </c>
      <c r="D2919" s="1">
        <v>2000778</v>
      </c>
      <c r="E2919" s="2" t="s">
        <v>34</v>
      </c>
      <c r="F2919" s="2" t="s">
        <v>142</v>
      </c>
      <c r="G2919" s="2" t="s">
        <v>66</v>
      </c>
      <c r="H2919" s="2" t="s">
        <v>1014</v>
      </c>
      <c r="I2919" s="2" t="s">
        <v>1015</v>
      </c>
      <c r="J2919" s="2" t="s">
        <v>103</v>
      </c>
      <c r="K2919" s="2" t="s">
        <v>28</v>
      </c>
      <c r="L2919" s="2" t="s">
        <v>556</v>
      </c>
      <c r="M2919" s="2" t="s">
        <v>557</v>
      </c>
      <c r="N2919" s="2" t="s">
        <v>558</v>
      </c>
      <c r="O2919" s="3">
        <v>1</v>
      </c>
      <c r="P2919" s="3">
        <v>294.17809999999997</v>
      </c>
      <c r="Q2919" s="3">
        <v>302</v>
      </c>
      <c r="R2919" s="3">
        <v>302</v>
      </c>
      <c r="S2919" s="3">
        <v>7.8219000000000003</v>
      </c>
      <c r="T2919" s="3">
        <v>7.82</v>
      </c>
      <c r="U2919" s="3">
        <v>2.59</v>
      </c>
      <c r="V2919" s="2" t="s">
        <v>145</v>
      </c>
      <c r="W2919" s="2" t="s">
        <v>146</v>
      </c>
      <c r="X2919" s="2" t="s">
        <v>72</v>
      </c>
      <c r="Y2919" s="19" t="str">
        <f>VLOOKUP(G2919,'Verweis Kd-Gruppe'!$A$2:$B$8,2,FALSE)</f>
        <v>EXP</v>
      </c>
      <c r="Z2919" s="19" t="str">
        <f>VLOOKUP(J2919,'Verweis Art-Gruppe'!$A$2:$B$15,2,FALSE)</f>
        <v>Geräte</v>
      </c>
      <c r="AA2919" s="19" t="str">
        <f>VLOOKUP(W2919,'Verweis Vertreter'!$A$2:$B$24,2,FALSE)</f>
        <v>Muhsin Yortanli</v>
      </c>
      <c r="AB2919" s="12">
        <f t="shared" si="405"/>
        <v>1</v>
      </c>
      <c r="AC2919" s="12">
        <f t="shared" si="410"/>
        <v>294.17809999999997</v>
      </c>
      <c r="AD2919" s="12">
        <f t="shared" si="411"/>
        <v>302</v>
      </c>
      <c r="AE2919" s="12">
        <f t="shared" si="406"/>
        <v>302</v>
      </c>
      <c r="AF2919" s="12">
        <f t="shared" si="407"/>
        <v>7.8219000000000003</v>
      </c>
      <c r="AG2919" s="12">
        <f t="shared" si="408"/>
        <v>7.82</v>
      </c>
      <c r="AH2919" s="9">
        <f t="shared" si="412"/>
        <v>2.589403973509934E-2</v>
      </c>
      <c r="AI2919" s="14">
        <f>VLOOKUP(E2919,'Verweis Faktor'!$A:$B,2,FALSE)</f>
        <v>1</v>
      </c>
      <c r="AJ2919" s="14"/>
      <c r="AK2919" s="14" t="str">
        <f>IF(AL2919="Ja","Versandkosten",VLOOKUP(E2919,'Verweis Belegart'!$A$2:$B$9,2,FALSE))</f>
        <v>Hardware</v>
      </c>
      <c r="AL2919" s="14" t="str">
        <f t="shared" si="413"/>
        <v>Nein</v>
      </c>
      <c r="AM2919" s="14" t="str">
        <f t="shared" si="409"/>
        <v>Positiv</v>
      </c>
    </row>
    <row r="2920" spans="1:39" ht="17.25" customHeight="1" x14ac:dyDescent="0.35">
      <c r="A2920" s="17">
        <v>14573171</v>
      </c>
      <c r="B2920" s="2" t="s">
        <v>1989</v>
      </c>
      <c r="C2920" s="1">
        <v>2025001</v>
      </c>
      <c r="D2920" s="1">
        <v>2000778</v>
      </c>
      <c r="E2920" s="2" t="s">
        <v>34</v>
      </c>
      <c r="F2920" s="2" t="s">
        <v>142</v>
      </c>
      <c r="G2920" s="2" t="s">
        <v>66</v>
      </c>
      <c r="H2920" s="2" t="s">
        <v>1014</v>
      </c>
      <c r="I2920" s="2" t="s">
        <v>1015</v>
      </c>
      <c r="J2920" s="2" t="s">
        <v>103</v>
      </c>
      <c r="K2920" s="2" t="s">
        <v>45</v>
      </c>
      <c r="L2920" s="2" t="s">
        <v>1806</v>
      </c>
      <c r="M2920" s="2" t="s">
        <v>1807</v>
      </c>
      <c r="N2920" s="2" t="s">
        <v>139</v>
      </c>
      <c r="O2920" s="3">
        <v>1</v>
      </c>
      <c r="P2920" s="3">
        <v>704</v>
      </c>
      <c r="Q2920" s="3">
        <v>715</v>
      </c>
      <c r="R2920" s="3">
        <v>715</v>
      </c>
      <c r="S2920" s="3">
        <v>11</v>
      </c>
      <c r="T2920" s="3">
        <v>11</v>
      </c>
      <c r="U2920" s="3">
        <v>1.53</v>
      </c>
      <c r="V2920" s="2" t="s">
        <v>145</v>
      </c>
      <c r="W2920" s="2" t="s">
        <v>146</v>
      </c>
      <c r="X2920" s="2" t="s">
        <v>72</v>
      </c>
      <c r="Y2920" s="19" t="str">
        <f>VLOOKUP(G2920,'Verweis Kd-Gruppe'!$A$2:$B$8,2,FALSE)</f>
        <v>EXP</v>
      </c>
      <c r="Z2920" s="19" t="str">
        <f>VLOOKUP(J2920,'Verweis Art-Gruppe'!$A$2:$B$15,2,FALSE)</f>
        <v>Geräte</v>
      </c>
      <c r="AA2920" s="19" t="str">
        <f>VLOOKUP(W2920,'Verweis Vertreter'!$A$2:$B$24,2,FALSE)</f>
        <v>Muhsin Yortanli</v>
      </c>
      <c r="AB2920" s="12">
        <f t="shared" si="405"/>
        <v>1</v>
      </c>
      <c r="AC2920" s="12">
        <f t="shared" si="410"/>
        <v>704</v>
      </c>
      <c r="AD2920" s="12">
        <f t="shared" si="411"/>
        <v>715</v>
      </c>
      <c r="AE2920" s="12">
        <f t="shared" si="406"/>
        <v>715</v>
      </c>
      <c r="AF2920" s="12">
        <f t="shared" si="407"/>
        <v>11</v>
      </c>
      <c r="AG2920" s="12">
        <f t="shared" si="408"/>
        <v>11</v>
      </c>
      <c r="AH2920" s="9">
        <f t="shared" si="412"/>
        <v>1.5384615384615385E-2</v>
      </c>
      <c r="AI2920" s="14">
        <f>VLOOKUP(E2920,'Verweis Faktor'!$A:$B,2,FALSE)</f>
        <v>1</v>
      </c>
      <c r="AJ2920" s="14"/>
      <c r="AK2920" s="14" t="str">
        <f>IF(AL2920="Ja","Versandkosten",VLOOKUP(E2920,'Verweis Belegart'!$A$2:$B$9,2,FALSE))</f>
        <v>Hardware</v>
      </c>
      <c r="AL2920" s="14" t="str">
        <f t="shared" si="413"/>
        <v>Nein</v>
      </c>
      <c r="AM2920" s="14" t="str">
        <f t="shared" si="409"/>
        <v>Positiv</v>
      </c>
    </row>
    <row r="2921" spans="1:39" ht="17.25" customHeight="1" x14ac:dyDescent="0.35">
      <c r="A2921" s="17">
        <v>14573171</v>
      </c>
      <c r="B2921" s="2" t="s">
        <v>1989</v>
      </c>
      <c r="C2921" s="1">
        <v>2025001</v>
      </c>
      <c r="D2921" s="1">
        <v>2000778</v>
      </c>
      <c r="E2921" s="2" t="s">
        <v>34</v>
      </c>
      <c r="F2921" s="2" t="s">
        <v>142</v>
      </c>
      <c r="G2921" s="2" t="s">
        <v>66</v>
      </c>
      <c r="H2921" s="2" t="s">
        <v>1014</v>
      </c>
      <c r="I2921" s="2" t="s">
        <v>1015</v>
      </c>
      <c r="J2921" s="2" t="s">
        <v>103</v>
      </c>
      <c r="K2921" s="2" t="s">
        <v>49</v>
      </c>
      <c r="L2921" s="2" t="s">
        <v>132</v>
      </c>
      <c r="M2921" s="2" t="s">
        <v>133</v>
      </c>
      <c r="N2921" s="2" t="s">
        <v>48</v>
      </c>
      <c r="O2921" s="3">
        <v>10</v>
      </c>
      <c r="P2921" s="3">
        <v>254.48859999999999</v>
      </c>
      <c r="Q2921" s="3">
        <v>262</v>
      </c>
      <c r="R2921" s="3">
        <v>2620</v>
      </c>
      <c r="S2921" s="3">
        <v>7.5114000000000001</v>
      </c>
      <c r="T2921" s="3">
        <v>75.11</v>
      </c>
      <c r="U2921" s="3">
        <v>2.86</v>
      </c>
      <c r="V2921" s="2" t="s">
        <v>145</v>
      </c>
      <c r="W2921" s="2" t="s">
        <v>146</v>
      </c>
      <c r="X2921" s="2" t="s">
        <v>72</v>
      </c>
      <c r="Y2921" s="19" t="str">
        <f>VLOOKUP(G2921,'Verweis Kd-Gruppe'!$A$2:$B$8,2,FALSE)</f>
        <v>EXP</v>
      </c>
      <c r="Z2921" s="19" t="str">
        <f>VLOOKUP(J2921,'Verweis Art-Gruppe'!$A$2:$B$15,2,FALSE)</f>
        <v>Geräte</v>
      </c>
      <c r="AA2921" s="19" t="str">
        <f>VLOOKUP(W2921,'Verweis Vertreter'!$A$2:$B$24,2,FALSE)</f>
        <v>Muhsin Yortanli</v>
      </c>
      <c r="AB2921" s="12">
        <f t="shared" si="405"/>
        <v>10</v>
      </c>
      <c r="AC2921" s="12">
        <f t="shared" si="410"/>
        <v>254.48859999999999</v>
      </c>
      <c r="AD2921" s="12">
        <f t="shared" si="411"/>
        <v>262</v>
      </c>
      <c r="AE2921" s="12">
        <f t="shared" si="406"/>
        <v>2620</v>
      </c>
      <c r="AF2921" s="12">
        <f t="shared" si="407"/>
        <v>7.5114000000000001</v>
      </c>
      <c r="AG2921" s="12">
        <f t="shared" si="408"/>
        <v>75.11</v>
      </c>
      <c r="AH2921" s="9">
        <f t="shared" si="412"/>
        <v>2.866793893129771E-2</v>
      </c>
      <c r="AI2921" s="14">
        <f>VLOOKUP(E2921,'Verweis Faktor'!$A:$B,2,FALSE)</f>
        <v>1</v>
      </c>
      <c r="AJ2921" s="14"/>
      <c r="AK2921" s="14" t="str">
        <f>IF(AL2921="Ja","Versandkosten",VLOOKUP(E2921,'Verweis Belegart'!$A$2:$B$9,2,FALSE))</f>
        <v>Hardware</v>
      </c>
      <c r="AL2921" s="14" t="str">
        <f t="shared" si="413"/>
        <v>Nein</v>
      </c>
      <c r="AM2921" s="14" t="str">
        <f t="shared" si="409"/>
        <v>Positiv</v>
      </c>
    </row>
    <row r="2922" spans="1:39" ht="17.25" customHeight="1" x14ac:dyDescent="0.35">
      <c r="A2922" s="17">
        <v>14573171</v>
      </c>
      <c r="B2922" s="2" t="s">
        <v>1989</v>
      </c>
      <c r="C2922" s="1">
        <v>2025001</v>
      </c>
      <c r="D2922" s="1">
        <v>2000778</v>
      </c>
      <c r="E2922" s="2" t="s">
        <v>34</v>
      </c>
      <c r="F2922" s="2" t="s">
        <v>142</v>
      </c>
      <c r="G2922" s="2" t="s">
        <v>66</v>
      </c>
      <c r="H2922" s="2" t="s">
        <v>1014</v>
      </c>
      <c r="I2922" s="2" t="s">
        <v>1015</v>
      </c>
      <c r="J2922" s="2" t="s">
        <v>103</v>
      </c>
      <c r="K2922" s="2" t="s">
        <v>79</v>
      </c>
      <c r="L2922" s="2" t="s">
        <v>673</v>
      </c>
      <c r="M2922" s="2" t="s">
        <v>674</v>
      </c>
      <c r="N2922" s="2" t="s">
        <v>48</v>
      </c>
      <c r="O2922" s="3">
        <v>20</v>
      </c>
      <c r="P2922" s="3">
        <v>253.26820000000001</v>
      </c>
      <c r="Q2922" s="3">
        <v>262</v>
      </c>
      <c r="R2922" s="3">
        <v>5240</v>
      </c>
      <c r="S2922" s="3">
        <v>8.7317999999999998</v>
      </c>
      <c r="T2922" s="3">
        <v>174.64</v>
      </c>
      <c r="U2922" s="3">
        <v>3.33</v>
      </c>
      <c r="V2922" s="2" t="s">
        <v>145</v>
      </c>
      <c r="W2922" s="2" t="s">
        <v>146</v>
      </c>
      <c r="X2922" s="2" t="s">
        <v>72</v>
      </c>
      <c r="Y2922" s="19" t="str">
        <f>VLOOKUP(G2922,'Verweis Kd-Gruppe'!$A$2:$B$8,2,FALSE)</f>
        <v>EXP</v>
      </c>
      <c r="Z2922" s="19" t="str">
        <f>VLOOKUP(J2922,'Verweis Art-Gruppe'!$A$2:$B$15,2,FALSE)</f>
        <v>Geräte</v>
      </c>
      <c r="AA2922" s="19" t="str">
        <f>VLOOKUP(W2922,'Verweis Vertreter'!$A$2:$B$24,2,FALSE)</f>
        <v>Muhsin Yortanli</v>
      </c>
      <c r="AB2922" s="12">
        <f t="shared" si="405"/>
        <v>20</v>
      </c>
      <c r="AC2922" s="12">
        <f t="shared" si="410"/>
        <v>253.26820000000001</v>
      </c>
      <c r="AD2922" s="12">
        <f t="shared" si="411"/>
        <v>262</v>
      </c>
      <c r="AE2922" s="12">
        <f t="shared" si="406"/>
        <v>5240</v>
      </c>
      <c r="AF2922" s="12">
        <f t="shared" si="407"/>
        <v>8.7317999999999998</v>
      </c>
      <c r="AG2922" s="12">
        <f t="shared" si="408"/>
        <v>174.64</v>
      </c>
      <c r="AH2922" s="9">
        <f t="shared" si="412"/>
        <v>3.3328244274809155E-2</v>
      </c>
      <c r="AI2922" s="14">
        <f>VLOOKUP(E2922,'Verweis Faktor'!$A:$B,2,FALSE)</f>
        <v>1</v>
      </c>
      <c r="AJ2922" s="14"/>
      <c r="AK2922" s="14" t="str">
        <f>IF(AL2922="Ja","Versandkosten",VLOOKUP(E2922,'Verweis Belegart'!$A$2:$B$9,2,FALSE))</f>
        <v>Hardware</v>
      </c>
      <c r="AL2922" s="14" t="str">
        <f t="shared" si="413"/>
        <v>Nein</v>
      </c>
      <c r="AM2922" s="14" t="str">
        <f t="shared" si="409"/>
        <v>Positiv</v>
      </c>
    </row>
    <row r="2923" spans="1:39" ht="17.25" customHeight="1" x14ac:dyDescent="0.35">
      <c r="A2923" s="17">
        <v>14573171</v>
      </c>
      <c r="B2923" s="2" t="s">
        <v>1989</v>
      </c>
      <c r="C2923" s="1">
        <v>2025001</v>
      </c>
      <c r="D2923" s="1">
        <v>2000778</v>
      </c>
      <c r="E2923" s="2" t="s">
        <v>34</v>
      </c>
      <c r="F2923" s="2" t="s">
        <v>142</v>
      </c>
      <c r="G2923" s="2" t="s">
        <v>66</v>
      </c>
      <c r="H2923" s="2" t="s">
        <v>1014</v>
      </c>
      <c r="I2923" s="2" t="s">
        <v>1015</v>
      </c>
      <c r="J2923" s="2" t="s">
        <v>103</v>
      </c>
      <c r="K2923" s="2" t="s">
        <v>83</v>
      </c>
      <c r="L2923" s="2" t="s">
        <v>1676</v>
      </c>
      <c r="M2923" s="2" t="s">
        <v>1677</v>
      </c>
      <c r="N2923" s="2" t="s">
        <v>48</v>
      </c>
      <c r="O2923" s="3">
        <v>2</v>
      </c>
      <c r="P2923" s="3">
        <v>259</v>
      </c>
      <c r="Q2923" s="3">
        <v>265</v>
      </c>
      <c r="R2923" s="3">
        <v>530</v>
      </c>
      <c r="S2923" s="3">
        <v>6</v>
      </c>
      <c r="T2923" s="3">
        <v>12</v>
      </c>
      <c r="U2923" s="3">
        <v>2.2599999999999998</v>
      </c>
      <c r="V2923" s="2" t="s">
        <v>145</v>
      </c>
      <c r="W2923" s="2" t="s">
        <v>146</v>
      </c>
      <c r="X2923" s="2" t="s">
        <v>72</v>
      </c>
      <c r="Y2923" s="19" t="str">
        <f>VLOOKUP(G2923,'Verweis Kd-Gruppe'!$A$2:$B$8,2,FALSE)</f>
        <v>EXP</v>
      </c>
      <c r="Z2923" s="19" t="str">
        <f>VLOOKUP(J2923,'Verweis Art-Gruppe'!$A$2:$B$15,2,FALSE)</f>
        <v>Geräte</v>
      </c>
      <c r="AA2923" s="19" t="str">
        <f>VLOOKUP(W2923,'Verweis Vertreter'!$A$2:$B$24,2,FALSE)</f>
        <v>Muhsin Yortanli</v>
      </c>
      <c r="AB2923" s="12">
        <f t="shared" si="405"/>
        <v>2</v>
      </c>
      <c r="AC2923" s="12">
        <f t="shared" si="410"/>
        <v>259</v>
      </c>
      <c r="AD2923" s="12">
        <f t="shared" si="411"/>
        <v>265</v>
      </c>
      <c r="AE2923" s="12">
        <f t="shared" si="406"/>
        <v>530</v>
      </c>
      <c r="AF2923" s="12">
        <f t="shared" si="407"/>
        <v>6</v>
      </c>
      <c r="AG2923" s="12">
        <f t="shared" si="408"/>
        <v>12</v>
      </c>
      <c r="AH2923" s="9">
        <f t="shared" si="412"/>
        <v>2.2641509433962263E-2</v>
      </c>
      <c r="AI2923" s="14">
        <f>VLOOKUP(E2923,'Verweis Faktor'!$A:$B,2,FALSE)</f>
        <v>1</v>
      </c>
      <c r="AJ2923" s="14"/>
      <c r="AK2923" s="14" t="str">
        <f>IF(AL2923="Ja","Versandkosten",VLOOKUP(E2923,'Verweis Belegart'!$A$2:$B$9,2,FALSE))</f>
        <v>Hardware</v>
      </c>
      <c r="AL2923" s="14" t="str">
        <f t="shared" si="413"/>
        <v>Nein</v>
      </c>
      <c r="AM2923" s="14" t="str">
        <f t="shared" si="409"/>
        <v>Positiv</v>
      </c>
    </row>
    <row r="2924" spans="1:39" ht="17.25" customHeight="1" x14ac:dyDescent="0.35">
      <c r="A2924" s="17">
        <v>14573171</v>
      </c>
      <c r="B2924" s="2" t="s">
        <v>1989</v>
      </c>
      <c r="C2924" s="1">
        <v>2025001</v>
      </c>
      <c r="D2924" s="1">
        <v>2000778</v>
      </c>
      <c r="E2924" s="2" t="s">
        <v>34</v>
      </c>
      <c r="F2924" s="2" t="s">
        <v>142</v>
      </c>
      <c r="G2924" s="2" t="s">
        <v>66</v>
      </c>
      <c r="H2924" s="2" t="s">
        <v>1014</v>
      </c>
      <c r="I2924" s="2" t="s">
        <v>1015</v>
      </c>
      <c r="J2924" s="2" t="s">
        <v>103</v>
      </c>
      <c r="K2924" s="2" t="s">
        <v>87</v>
      </c>
      <c r="L2924" s="2" t="s">
        <v>88</v>
      </c>
      <c r="M2924" s="2" t="s">
        <v>89</v>
      </c>
      <c r="N2924" s="2" t="s">
        <v>90</v>
      </c>
      <c r="O2924" s="3">
        <v>1</v>
      </c>
      <c r="P2924" s="3">
        <v>530.07069999999999</v>
      </c>
      <c r="Q2924" s="3">
        <v>545</v>
      </c>
      <c r="R2924" s="3">
        <v>545</v>
      </c>
      <c r="S2924" s="3">
        <v>14.9293</v>
      </c>
      <c r="T2924" s="3">
        <v>14.93</v>
      </c>
      <c r="U2924" s="3">
        <v>2.73</v>
      </c>
      <c r="V2924" s="2" t="s">
        <v>145</v>
      </c>
      <c r="W2924" s="2" t="s">
        <v>146</v>
      </c>
      <c r="X2924" s="2" t="s">
        <v>72</v>
      </c>
      <c r="Y2924" s="19" t="str">
        <f>VLOOKUP(G2924,'Verweis Kd-Gruppe'!$A$2:$B$8,2,FALSE)</f>
        <v>EXP</v>
      </c>
      <c r="Z2924" s="19" t="str">
        <f>VLOOKUP(J2924,'Verweis Art-Gruppe'!$A$2:$B$15,2,FALSE)</f>
        <v>Geräte</v>
      </c>
      <c r="AA2924" s="19" t="str">
        <f>VLOOKUP(W2924,'Verweis Vertreter'!$A$2:$B$24,2,FALSE)</f>
        <v>Muhsin Yortanli</v>
      </c>
      <c r="AB2924" s="12">
        <f t="shared" si="405"/>
        <v>1</v>
      </c>
      <c r="AC2924" s="12">
        <f t="shared" si="410"/>
        <v>530.07069999999999</v>
      </c>
      <c r="AD2924" s="12">
        <f t="shared" si="411"/>
        <v>545</v>
      </c>
      <c r="AE2924" s="12">
        <f t="shared" si="406"/>
        <v>545</v>
      </c>
      <c r="AF2924" s="12">
        <f t="shared" si="407"/>
        <v>14.9293</v>
      </c>
      <c r="AG2924" s="12">
        <f t="shared" si="408"/>
        <v>14.93</v>
      </c>
      <c r="AH2924" s="9">
        <f t="shared" si="412"/>
        <v>2.7394495412844035E-2</v>
      </c>
      <c r="AI2924" s="14">
        <f>VLOOKUP(E2924,'Verweis Faktor'!$A:$B,2,FALSE)</f>
        <v>1</v>
      </c>
      <c r="AJ2924" s="14"/>
      <c r="AK2924" s="14" t="str">
        <f>IF(AL2924="Ja","Versandkosten",VLOOKUP(E2924,'Verweis Belegart'!$A$2:$B$9,2,FALSE))</f>
        <v>Hardware</v>
      </c>
      <c r="AL2924" s="14" t="str">
        <f t="shared" si="413"/>
        <v>Nein</v>
      </c>
      <c r="AM2924" s="14" t="str">
        <f t="shared" si="409"/>
        <v>Positiv</v>
      </c>
    </row>
    <row r="2925" spans="1:39" ht="17.25" customHeight="1" x14ac:dyDescent="0.35">
      <c r="A2925" s="17">
        <v>14573171</v>
      </c>
      <c r="B2925" s="2" t="s">
        <v>1989</v>
      </c>
      <c r="C2925" s="1">
        <v>2025001</v>
      </c>
      <c r="D2925" s="1">
        <v>2000778</v>
      </c>
      <c r="E2925" s="2" t="s">
        <v>34</v>
      </c>
      <c r="F2925" s="2" t="s">
        <v>142</v>
      </c>
      <c r="G2925" s="2" t="s">
        <v>66</v>
      </c>
      <c r="H2925" s="2" t="s">
        <v>1014</v>
      </c>
      <c r="I2925" s="2" t="s">
        <v>1015</v>
      </c>
      <c r="J2925" s="2" t="s">
        <v>103</v>
      </c>
      <c r="K2925" s="2" t="s">
        <v>91</v>
      </c>
      <c r="L2925" s="2" t="s">
        <v>46</v>
      </c>
      <c r="M2925" s="2" t="s">
        <v>47</v>
      </c>
      <c r="N2925" s="2" t="s">
        <v>48</v>
      </c>
      <c r="O2925" s="3">
        <v>2</v>
      </c>
      <c r="P2925" s="3">
        <v>258.51519999999999</v>
      </c>
      <c r="Q2925" s="3">
        <v>265</v>
      </c>
      <c r="R2925" s="3">
        <v>530</v>
      </c>
      <c r="S2925" s="3">
        <v>6.4847999999999999</v>
      </c>
      <c r="T2925" s="3">
        <v>12.97</v>
      </c>
      <c r="U2925" s="3">
        <v>2.44</v>
      </c>
      <c r="V2925" s="2" t="s">
        <v>145</v>
      </c>
      <c r="W2925" s="2" t="s">
        <v>146</v>
      </c>
      <c r="X2925" s="2" t="s">
        <v>72</v>
      </c>
      <c r="Y2925" s="19" t="str">
        <f>VLOOKUP(G2925,'Verweis Kd-Gruppe'!$A$2:$B$8,2,FALSE)</f>
        <v>EXP</v>
      </c>
      <c r="Z2925" s="19" t="str">
        <f>VLOOKUP(J2925,'Verweis Art-Gruppe'!$A$2:$B$15,2,FALSE)</f>
        <v>Geräte</v>
      </c>
      <c r="AA2925" s="19" t="str">
        <f>VLOOKUP(W2925,'Verweis Vertreter'!$A$2:$B$24,2,FALSE)</f>
        <v>Muhsin Yortanli</v>
      </c>
      <c r="AB2925" s="12">
        <f t="shared" si="405"/>
        <v>2</v>
      </c>
      <c r="AC2925" s="12">
        <f t="shared" si="410"/>
        <v>258.51519999999999</v>
      </c>
      <c r="AD2925" s="12">
        <f t="shared" si="411"/>
        <v>265</v>
      </c>
      <c r="AE2925" s="12">
        <f t="shared" si="406"/>
        <v>530</v>
      </c>
      <c r="AF2925" s="12">
        <f t="shared" si="407"/>
        <v>6.4847999999999999</v>
      </c>
      <c r="AG2925" s="12">
        <f t="shared" si="408"/>
        <v>12.97</v>
      </c>
      <c r="AH2925" s="9">
        <f t="shared" si="412"/>
        <v>2.4471698113207548E-2</v>
      </c>
      <c r="AI2925" s="14">
        <f>VLOOKUP(E2925,'Verweis Faktor'!$A:$B,2,FALSE)</f>
        <v>1</v>
      </c>
      <c r="AJ2925" s="14"/>
      <c r="AK2925" s="14" t="str">
        <f>IF(AL2925="Ja","Versandkosten",VLOOKUP(E2925,'Verweis Belegart'!$A$2:$B$9,2,FALSE))</f>
        <v>Hardware</v>
      </c>
      <c r="AL2925" s="14" t="str">
        <f t="shared" si="413"/>
        <v>Nein</v>
      </c>
      <c r="AM2925" s="14" t="str">
        <f t="shared" si="409"/>
        <v>Positiv</v>
      </c>
    </row>
    <row r="2926" spans="1:39" ht="17.25" customHeight="1" x14ac:dyDescent="0.35">
      <c r="A2926" s="17">
        <v>14573171</v>
      </c>
      <c r="B2926" s="2" t="s">
        <v>1989</v>
      </c>
      <c r="C2926" s="1">
        <v>2025001</v>
      </c>
      <c r="D2926" s="1">
        <v>2000778</v>
      </c>
      <c r="E2926" s="2" t="s">
        <v>34</v>
      </c>
      <c r="F2926" s="2" t="s">
        <v>142</v>
      </c>
      <c r="G2926" s="2" t="s">
        <v>66</v>
      </c>
      <c r="H2926" s="2" t="s">
        <v>1014</v>
      </c>
      <c r="I2926" s="2" t="s">
        <v>1015</v>
      </c>
      <c r="J2926" s="2" t="s">
        <v>103</v>
      </c>
      <c r="K2926" s="2" t="s">
        <v>95</v>
      </c>
      <c r="L2926" s="2" t="s">
        <v>331</v>
      </c>
      <c r="M2926" s="2" t="s">
        <v>332</v>
      </c>
      <c r="N2926" s="2" t="s">
        <v>333</v>
      </c>
      <c r="O2926" s="3">
        <v>1</v>
      </c>
      <c r="P2926" s="3">
        <v>826.48779999999999</v>
      </c>
      <c r="Q2926" s="3">
        <v>770</v>
      </c>
      <c r="R2926" s="3">
        <v>770</v>
      </c>
      <c r="S2926" s="3">
        <v>-56.4878</v>
      </c>
      <c r="T2926" s="3">
        <v>-56.49</v>
      </c>
      <c r="U2926" s="3">
        <v>-7.33</v>
      </c>
      <c r="V2926" s="2" t="s">
        <v>145</v>
      </c>
      <c r="W2926" s="2" t="s">
        <v>146</v>
      </c>
      <c r="X2926" s="2" t="s">
        <v>72</v>
      </c>
      <c r="Y2926" s="19" t="str">
        <f>VLOOKUP(G2926,'Verweis Kd-Gruppe'!$A$2:$B$8,2,FALSE)</f>
        <v>EXP</v>
      </c>
      <c r="Z2926" s="19" t="str">
        <f>VLOOKUP(J2926,'Verweis Art-Gruppe'!$A$2:$B$15,2,FALSE)</f>
        <v>Geräte</v>
      </c>
      <c r="AA2926" s="19" t="str">
        <f>VLOOKUP(W2926,'Verweis Vertreter'!$A$2:$B$24,2,FALSE)</f>
        <v>Muhsin Yortanli</v>
      </c>
      <c r="AB2926" s="12">
        <f t="shared" si="405"/>
        <v>1</v>
      </c>
      <c r="AC2926" s="12">
        <f t="shared" si="410"/>
        <v>826.48779999999999</v>
      </c>
      <c r="AD2926" s="12">
        <f t="shared" si="411"/>
        <v>770</v>
      </c>
      <c r="AE2926" s="12">
        <f t="shared" si="406"/>
        <v>770</v>
      </c>
      <c r="AF2926" s="12">
        <f t="shared" si="407"/>
        <v>-56.4878</v>
      </c>
      <c r="AG2926" s="12">
        <f t="shared" si="408"/>
        <v>-56.49</v>
      </c>
      <c r="AH2926" s="9">
        <f t="shared" si="412"/>
        <v>-7.3363636363636367E-2</v>
      </c>
      <c r="AI2926" s="14">
        <f>VLOOKUP(E2926,'Verweis Faktor'!$A:$B,2,FALSE)</f>
        <v>1</v>
      </c>
      <c r="AJ2926" s="14"/>
      <c r="AK2926" s="14" t="str">
        <f>IF(AL2926="Ja","Versandkosten",VLOOKUP(E2926,'Verweis Belegart'!$A$2:$B$9,2,FALSE))</f>
        <v>Hardware</v>
      </c>
      <c r="AL2926" s="14" t="str">
        <f t="shared" si="413"/>
        <v>Nein</v>
      </c>
      <c r="AM2926" s="14" t="str">
        <f t="shared" si="409"/>
        <v>Negativ</v>
      </c>
    </row>
    <row r="2927" spans="1:39" ht="17.25" customHeight="1" x14ac:dyDescent="0.35">
      <c r="A2927" s="17">
        <v>14573171</v>
      </c>
      <c r="B2927" s="2" t="s">
        <v>1989</v>
      </c>
      <c r="C2927" s="1">
        <v>2025001</v>
      </c>
      <c r="D2927" s="1">
        <v>2000778</v>
      </c>
      <c r="E2927" s="2" t="s">
        <v>34</v>
      </c>
      <c r="F2927" s="2" t="s">
        <v>142</v>
      </c>
      <c r="G2927" s="2" t="s">
        <v>66</v>
      </c>
      <c r="H2927" s="2" t="s">
        <v>1014</v>
      </c>
      <c r="I2927" s="2" t="s">
        <v>1015</v>
      </c>
      <c r="J2927" s="2" t="s">
        <v>103</v>
      </c>
      <c r="K2927" s="2" t="s">
        <v>99</v>
      </c>
      <c r="L2927" s="2" t="s">
        <v>277</v>
      </c>
      <c r="M2927" s="2" t="s">
        <v>278</v>
      </c>
      <c r="N2927" s="2" t="s">
        <v>48</v>
      </c>
      <c r="O2927" s="3">
        <v>3</v>
      </c>
      <c r="P2927" s="3">
        <v>253.2636</v>
      </c>
      <c r="Q2927" s="3">
        <v>260</v>
      </c>
      <c r="R2927" s="3">
        <v>780</v>
      </c>
      <c r="S2927" s="3">
        <v>6.7363999999999997</v>
      </c>
      <c r="T2927" s="3">
        <v>20.21</v>
      </c>
      <c r="U2927" s="3">
        <v>2.59</v>
      </c>
      <c r="V2927" s="2" t="s">
        <v>145</v>
      </c>
      <c r="W2927" s="2" t="s">
        <v>146</v>
      </c>
      <c r="X2927" s="2" t="s">
        <v>72</v>
      </c>
      <c r="Y2927" s="19" t="str">
        <f>VLOOKUP(G2927,'Verweis Kd-Gruppe'!$A$2:$B$8,2,FALSE)</f>
        <v>EXP</v>
      </c>
      <c r="Z2927" s="19" t="str">
        <f>VLOOKUP(J2927,'Verweis Art-Gruppe'!$A$2:$B$15,2,FALSE)</f>
        <v>Geräte</v>
      </c>
      <c r="AA2927" s="19" t="str">
        <f>VLOOKUP(W2927,'Verweis Vertreter'!$A$2:$B$24,2,FALSE)</f>
        <v>Muhsin Yortanli</v>
      </c>
      <c r="AB2927" s="12">
        <f t="shared" si="405"/>
        <v>3</v>
      </c>
      <c r="AC2927" s="12">
        <f t="shared" si="410"/>
        <v>253.2636</v>
      </c>
      <c r="AD2927" s="12">
        <f t="shared" si="411"/>
        <v>260</v>
      </c>
      <c r="AE2927" s="12">
        <f t="shared" si="406"/>
        <v>780</v>
      </c>
      <c r="AF2927" s="12">
        <f t="shared" si="407"/>
        <v>6.7363999999999997</v>
      </c>
      <c r="AG2927" s="12">
        <f t="shared" si="408"/>
        <v>20.21</v>
      </c>
      <c r="AH2927" s="9">
        <f t="shared" si="412"/>
        <v>2.5910256410256412E-2</v>
      </c>
      <c r="AI2927" s="14">
        <f>VLOOKUP(E2927,'Verweis Faktor'!$A:$B,2,FALSE)</f>
        <v>1</v>
      </c>
      <c r="AJ2927" s="14"/>
      <c r="AK2927" s="14" t="str">
        <f>IF(AL2927="Ja","Versandkosten",VLOOKUP(E2927,'Verweis Belegart'!$A$2:$B$9,2,FALSE))</f>
        <v>Hardware</v>
      </c>
      <c r="AL2927" s="14" t="str">
        <f t="shared" si="413"/>
        <v>Nein</v>
      </c>
      <c r="AM2927" s="14" t="str">
        <f t="shared" si="409"/>
        <v>Positiv</v>
      </c>
    </row>
    <row r="2928" spans="1:39" ht="17.25" customHeight="1" x14ac:dyDescent="0.35">
      <c r="A2928" s="17">
        <v>14573171</v>
      </c>
      <c r="B2928" s="2" t="s">
        <v>1989</v>
      </c>
      <c r="C2928" s="1">
        <v>2025001</v>
      </c>
      <c r="D2928" s="1">
        <v>2000778</v>
      </c>
      <c r="E2928" s="2" t="s">
        <v>34</v>
      </c>
      <c r="F2928" s="2" t="s">
        <v>142</v>
      </c>
      <c r="G2928" s="2" t="s">
        <v>66</v>
      </c>
      <c r="H2928" s="2" t="s">
        <v>1014</v>
      </c>
      <c r="I2928" s="2" t="s">
        <v>1015</v>
      </c>
      <c r="J2928" s="2" t="s">
        <v>103</v>
      </c>
      <c r="K2928" s="2" t="s">
        <v>103</v>
      </c>
      <c r="L2928" s="2" t="s">
        <v>1654</v>
      </c>
      <c r="M2928" s="2" t="s">
        <v>1655</v>
      </c>
      <c r="N2928" s="2" t="s">
        <v>1656</v>
      </c>
      <c r="O2928" s="3">
        <v>1</v>
      </c>
      <c r="P2928" s="3">
        <v>673</v>
      </c>
      <c r="Q2928" s="3">
        <v>695</v>
      </c>
      <c r="R2928" s="3">
        <v>695</v>
      </c>
      <c r="S2928" s="3">
        <v>22</v>
      </c>
      <c r="T2928" s="3">
        <v>22</v>
      </c>
      <c r="U2928" s="3">
        <v>3.16</v>
      </c>
      <c r="V2928" s="2" t="s">
        <v>145</v>
      </c>
      <c r="W2928" s="2" t="s">
        <v>146</v>
      </c>
      <c r="X2928" s="2" t="s">
        <v>72</v>
      </c>
      <c r="Y2928" s="19" t="str">
        <f>VLOOKUP(G2928,'Verweis Kd-Gruppe'!$A$2:$B$8,2,FALSE)</f>
        <v>EXP</v>
      </c>
      <c r="Z2928" s="19" t="str">
        <f>VLOOKUP(J2928,'Verweis Art-Gruppe'!$A$2:$B$15,2,FALSE)</f>
        <v>Geräte</v>
      </c>
      <c r="AA2928" s="19" t="str">
        <f>VLOOKUP(W2928,'Verweis Vertreter'!$A$2:$B$24,2,FALSE)</f>
        <v>Muhsin Yortanli</v>
      </c>
      <c r="AB2928" s="12">
        <f t="shared" si="405"/>
        <v>1</v>
      </c>
      <c r="AC2928" s="12">
        <f t="shared" si="410"/>
        <v>673</v>
      </c>
      <c r="AD2928" s="12">
        <f t="shared" si="411"/>
        <v>695</v>
      </c>
      <c r="AE2928" s="12">
        <f t="shared" si="406"/>
        <v>695</v>
      </c>
      <c r="AF2928" s="12">
        <f t="shared" si="407"/>
        <v>22</v>
      </c>
      <c r="AG2928" s="12">
        <f t="shared" si="408"/>
        <v>22</v>
      </c>
      <c r="AH2928" s="9">
        <f t="shared" si="412"/>
        <v>3.1654676258992806E-2</v>
      </c>
      <c r="AI2928" s="14">
        <f>VLOOKUP(E2928,'Verweis Faktor'!$A:$B,2,FALSE)</f>
        <v>1</v>
      </c>
      <c r="AJ2928" s="14"/>
      <c r="AK2928" s="14" t="str">
        <f>IF(AL2928="Ja","Versandkosten",VLOOKUP(E2928,'Verweis Belegart'!$A$2:$B$9,2,FALSE))</f>
        <v>Hardware</v>
      </c>
      <c r="AL2928" s="14" t="str">
        <f t="shared" si="413"/>
        <v>Nein</v>
      </c>
      <c r="AM2928" s="14" t="str">
        <f t="shared" si="409"/>
        <v>Positiv</v>
      </c>
    </row>
    <row r="2929" spans="1:39" ht="17.25" customHeight="1" x14ac:dyDescent="0.35">
      <c r="A2929" s="17">
        <v>14573171</v>
      </c>
      <c r="B2929" s="2" t="s">
        <v>1989</v>
      </c>
      <c r="C2929" s="1">
        <v>2025001</v>
      </c>
      <c r="D2929" s="1">
        <v>2000778</v>
      </c>
      <c r="E2929" s="2" t="s">
        <v>34</v>
      </c>
      <c r="F2929" s="2" t="s">
        <v>142</v>
      </c>
      <c r="G2929" s="2" t="s">
        <v>66</v>
      </c>
      <c r="H2929" s="2" t="s">
        <v>1014</v>
      </c>
      <c r="I2929" s="2" t="s">
        <v>1015</v>
      </c>
      <c r="J2929" s="2" t="s">
        <v>103</v>
      </c>
      <c r="K2929" s="2" t="s">
        <v>107</v>
      </c>
      <c r="L2929" s="2" t="s">
        <v>762</v>
      </c>
      <c r="M2929" s="2" t="s">
        <v>763</v>
      </c>
      <c r="N2929" s="2" t="s">
        <v>347</v>
      </c>
      <c r="O2929" s="3">
        <v>1</v>
      </c>
      <c r="P2929" s="3">
        <v>821.67439999999999</v>
      </c>
      <c r="Q2929" s="3">
        <v>795</v>
      </c>
      <c r="R2929" s="3">
        <v>795</v>
      </c>
      <c r="S2929" s="3">
        <v>-26.674399999999999</v>
      </c>
      <c r="T2929" s="3">
        <v>-26.67</v>
      </c>
      <c r="U2929" s="3">
        <v>-3.35</v>
      </c>
      <c r="V2929" s="2" t="s">
        <v>145</v>
      </c>
      <c r="W2929" s="2" t="s">
        <v>146</v>
      </c>
      <c r="X2929" s="2" t="s">
        <v>72</v>
      </c>
      <c r="Y2929" s="19" t="str">
        <f>VLOOKUP(G2929,'Verweis Kd-Gruppe'!$A$2:$B$8,2,FALSE)</f>
        <v>EXP</v>
      </c>
      <c r="Z2929" s="19" t="str">
        <f>VLOOKUP(J2929,'Verweis Art-Gruppe'!$A$2:$B$15,2,FALSE)</f>
        <v>Geräte</v>
      </c>
      <c r="AA2929" s="19" t="str">
        <f>VLOOKUP(W2929,'Verweis Vertreter'!$A$2:$B$24,2,FALSE)</f>
        <v>Muhsin Yortanli</v>
      </c>
      <c r="AB2929" s="12">
        <f t="shared" si="405"/>
        <v>1</v>
      </c>
      <c r="AC2929" s="12">
        <f t="shared" si="410"/>
        <v>821.67439999999999</v>
      </c>
      <c r="AD2929" s="12">
        <f t="shared" si="411"/>
        <v>795</v>
      </c>
      <c r="AE2929" s="12">
        <f t="shared" si="406"/>
        <v>795</v>
      </c>
      <c r="AF2929" s="12">
        <f t="shared" si="407"/>
        <v>-26.674399999999999</v>
      </c>
      <c r="AG2929" s="12">
        <f t="shared" si="408"/>
        <v>-26.67</v>
      </c>
      <c r="AH2929" s="9">
        <f t="shared" si="412"/>
        <v>-3.3547169811320755E-2</v>
      </c>
      <c r="AI2929" s="14">
        <f>VLOOKUP(E2929,'Verweis Faktor'!$A:$B,2,FALSE)</f>
        <v>1</v>
      </c>
      <c r="AJ2929" s="14"/>
      <c r="AK2929" s="14" t="str">
        <f>IF(AL2929="Ja","Versandkosten",VLOOKUP(E2929,'Verweis Belegart'!$A$2:$B$9,2,FALSE))</f>
        <v>Hardware</v>
      </c>
      <c r="AL2929" s="14" t="str">
        <f t="shared" si="413"/>
        <v>Nein</v>
      </c>
      <c r="AM2929" s="14" t="str">
        <f t="shared" si="409"/>
        <v>Negativ</v>
      </c>
    </row>
    <row r="2930" spans="1:39" ht="17.25" customHeight="1" x14ac:dyDescent="0.35">
      <c r="A2930" s="17">
        <v>14573171</v>
      </c>
      <c r="B2930" s="2" t="s">
        <v>1989</v>
      </c>
      <c r="C2930" s="1">
        <v>2025001</v>
      </c>
      <c r="D2930" s="1">
        <v>2000778</v>
      </c>
      <c r="E2930" s="2" t="s">
        <v>34</v>
      </c>
      <c r="F2930" s="2" t="s">
        <v>142</v>
      </c>
      <c r="G2930" s="2" t="s">
        <v>66</v>
      </c>
      <c r="H2930" s="2" t="s">
        <v>1014</v>
      </c>
      <c r="I2930" s="2" t="s">
        <v>1015</v>
      </c>
      <c r="J2930" s="2" t="s">
        <v>103</v>
      </c>
      <c r="K2930" s="2" t="s">
        <v>111</v>
      </c>
      <c r="L2930" s="2" t="s">
        <v>2006</v>
      </c>
      <c r="M2930" s="2" t="s">
        <v>2007</v>
      </c>
      <c r="N2930" s="2" t="s">
        <v>139</v>
      </c>
      <c r="O2930" s="3">
        <v>2</v>
      </c>
      <c r="P2930" s="3">
        <v>695</v>
      </c>
      <c r="Q2930" s="3">
        <v>715</v>
      </c>
      <c r="R2930" s="3">
        <v>1430</v>
      </c>
      <c r="S2930" s="3">
        <v>20</v>
      </c>
      <c r="T2930" s="3">
        <v>40</v>
      </c>
      <c r="U2930" s="3">
        <v>2.79</v>
      </c>
      <c r="V2930" s="2" t="s">
        <v>145</v>
      </c>
      <c r="W2930" s="2" t="s">
        <v>146</v>
      </c>
      <c r="X2930" s="2" t="s">
        <v>72</v>
      </c>
      <c r="Y2930" s="19" t="str">
        <f>VLOOKUP(G2930,'Verweis Kd-Gruppe'!$A$2:$B$8,2,FALSE)</f>
        <v>EXP</v>
      </c>
      <c r="Z2930" s="19" t="str">
        <f>VLOOKUP(J2930,'Verweis Art-Gruppe'!$A$2:$B$15,2,FALSE)</f>
        <v>Geräte</v>
      </c>
      <c r="AA2930" s="19" t="str">
        <f>VLOOKUP(W2930,'Verweis Vertreter'!$A$2:$B$24,2,FALSE)</f>
        <v>Muhsin Yortanli</v>
      </c>
      <c r="AB2930" s="12">
        <f t="shared" si="405"/>
        <v>2</v>
      </c>
      <c r="AC2930" s="12">
        <f t="shared" si="410"/>
        <v>695</v>
      </c>
      <c r="AD2930" s="12">
        <f t="shared" si="411"/>
        <v>715</v>
      </c>
      <c r="AE2930" s="12">
        <f t="shared" si="406"/>
        <v>1430</v>
      </c>
      <c r="AF2930" s="12">
        <f t="shared" si="407"/>
        <v>20</v>
      </c>
      <c r="AG2930" s="12">
        <f t="shared" si="408"/>
        <v>40</v>
      </c>
      <c r="AH2930" s="9">
        <f t="shared" si="412"/>
        <v>2.7972027972027972E-2</v>
      </c>
      <c r="AI2930" s="14">
        <f>VLOOKUP(E2930,'Verweis Faktor'!$A:$B,2,FALSE)</f>
        <v>1</v>
      </c>
      <c r="AJ2930" s="14"/>
      <c r="AK2930" s="14" t="str">
        <f>IF(AL2930="Ja","Versandkosten",VLOOKUP(E2930,'Verweis Belegart'!$A$2:$B$9,2,FALSE))</f>
        <v>Hardware</v>
      </c>
      <c r="AL2930" s="14" t="str">
        <f t="shared" si="413"/>
        <v>Nein</v>
      </c>
      <c r="AM2930" s="14" t="str">
        <f t="shared" si="409"/>
        <v>Positiv</v>
      </c>
    </row>
    <row r="2931" spans="1:39" ht="17.25" customHeight="1" x14ac:dyDescent="0.35">
      <c r="A2931" s="17">
        <v>14573171</v>
      </c>
      <c r="B2931" s="2" t="s">
        <v>1989</v>
      </c>
      <c r="C2931" s="1">
        <v>2025001</v>
      </c>
      <c r="D2931" s="1">
        <v>2000778</v>
      </c>
      <c r="E2931" s="2" t="s">
        <v>34</v>
      </c>
      <c r="F2931" s="2" t="s">
        <v>142</v>
      </c>
      <c r="G2931" s="2" t="s">
        <v>66</v>
      </c>
      <c r="H2931" s="2" t="s">
        <v>1014</v>
      </c>
      <c r="I2931" s="2" t="s">
        <v>1015</v>
      </c>
      <c r="J2931" s="2" t="s">
        <v>103</v>
      </c>
      <c r="K2931" s="2" t="s">
        <v>115</v>
      </c>
      <c r="L2931" s="2" t="s">
        <v>520</v>
      </c>
      <c r="M2931" s="2" t="s">
        <v>521</v>
      </c>
      <c r="N2931" s="2" t="s">
        <v>522</v>
      </c>
      <c r="O2931" s="3">
        <v>2</v>
      </c>
      <c r="P2931" s="3">
        <v>492</v>
      </c>
      <c r="Q2931" s="3">
        <v>505</v>
      </c>
      <c r="R2931" s="3">
        <v>1010</v>
      </c>
      <c r="S2931" s="3">
        <v>13</v>
      </c>
      <c r="T2931" s="3">
        <v>26</v>
      </c>
      <c r="U2931" s="3">
        <v>2.57</v>
      </c>
      <c r="V2931" s="2" t="s">
        <v>145</v>
      </c>
      <c r="W2931" s="2" t="s">
        <v>146</v>
      </c>
      <c r="X2931" s="2" t="s">
        <v>72</v>
      </c>
      <c r="Y2931" s="19" t="str">
        <f>VLOOKUP(G2931,'Verweis Kd-Gruppe'!$A$2:$B$8,2,FALSE)</f>
        <v>EXP</v>
      </c>
      <c r="Z2931" s="19" t="str">
        <f>VLOOKUP(J2931,'Verweis Art-Gruppe'!$A$2:$B$15,2,FALSE)</f>
        <v>Geräte</v>
      </c>
      <c r="AA2931" s="19" t="str">
        <f>VLOOKUP(W2931,'Verweis Vertreter'!$A$2:$B$24,2,FALSE)</f>
        <v>Muhsin Yortanli</v>
      </c>
      <c r="AB2931" s="12">
        <f t="shared" si="405"/>
        <v>2</v>
      </c>
      <c r="AC2931" s="12">
        <f t="shared" si="410"/>
        <v>492</v>
      </c>
      <c r="AD2931" s="12">
        <f t="shared" si="411"/>
        <v>505</v>
      </c>
      <c r="AE2931" s="12">
        <f t="shared" si="406"/>
        <v>1010</v>
      </c>
      <c r="AF2931" s="12">
        <f t="shared" si="407"/>
        <v>13</v>
      </c>
      <c r="AG2931" s="12">
        <f t="shared" si="408"/>
        <v>26</v>
      </c>
      <c r="AH2931" s="9">
        <f t="shared" si="412"/>
        <v>2.5742574257425741E-2</v>
      </c>
      <c r="AI2931" s="14">
        <f>VLOOKUP(E2931,'Verweis Faktor'!$A:$B,2,FALSE)</f>
        <v>1</v>
      </c>
      <c r="AJ2931" s="14"/>
      <c r="AK2931" s="14" t="str">
        <f>IF(AL2931="Ja","Versandkosten",VLOOKUP(E2931,'Verweis Belegart'!$A$2:$B$9,2,FALSE))</f>
        <v>Hardware</v>
      </c>
      <c r="AL2931" s="14" t="str">
        <f t="shared" si="413"/>
        <v>Nein</v>
      </c>
      <c r="AM2931" s="14" t="str">
        <f t="shared" si="409"/>
        <v>Positiv</v>
      </c>
    </row>
    <row r="2932" spans="1:39" ht="17.25" customHeight="1" x14ac:dyDescent="0.35">
      <c r="A2932" s="17">
        <v>14573268</v>
      </c>
      <c r="B2932" s="2" t="s">
        <v>1989</v>
      </c>
      <c r="C2932" s="1">
        <v>2025001</v>
      </c>
      <c r="D2932" s="1">
        <v>2000779</v>
      </c>
      <c r="E2932" s="2" t="s">
        <v>34</v>
      </c>
      <c r="F2932" s="2" t="s">
        <v>182</v>
      </c>
      <c r="G2932" s="2" t="s">
        <v>25</v>
      </c>
      <c r="H2932" s="2" t="s">
        <v>1002</v>
      </c>
      <c r="I2932" s="2" t="s">
        <v>1003</v>
      </c>
      <c r="J2932" s="2" t="s">
        <v>304</v>
      </c>
      <c r="K2932" s="2" t="s">
        <v>28</v>
      </c>
      <c r="L2932" s="2" t="s">
        <v>1529</v>
      </c>
      <c r="M2932" s="2" t="s">
        <v>1530</v>
      </c>
      <c r="N2932" s="2" t="s">
        <v>1531</v>
      </c>
      <c r="O2932" s="3">
        <v>10</v>
      </c>
      <c r="P2932" s="3">
        <v>52.86</v>
      </c>
      <c r="Q2932" s="3">
        <v>60</v>
      </c>
      <c r="R2932" s="3">
        <v>600</v>
      </c>
      <c r="S2932" s="3">
        <v>7.14</v>
      </c>
      <c r="T2932" s="3">
        <v>71.400000000000006</v>
      </c>
      <c r="U2932" s="3">
        <v>11.9</v>
      </c>
      <c r="V2932" s="2" t="s">
        <v>413</v>
      </c>
      <c r="W2932" s="2" t="s">
        <v>414</v>
      </c>
      <c r="X2932" s="2" t="s">
        <v>699</v>
      </c>
      <c r="Y2932" s="19" t="str">
        <f>VLOOKUP(G2932,'Verweis Kd-Gruppe'!$A$2:$B$8,2,FALSE)</f>
        <v>FHK</v>
      </c>
      <c r="Z2932" s="19" t="str">
        <f>VLOOKUP(J2932,'Verweis Art-Gruppe'!$A$2:$B$15,2,FALSE)</f>
        <v>Zubehör</v>
      </c>
      <c r="AA2932" s="19" t="str">
        <f>VLOOKUP(W2932,'Verweis Vertreter'!$A$2:$B$24,2,FALSE)</f>
        <v>Zentrale</v>
      </c>
      <c r="AB2932" s="12">
        <f t="shared" si="405"/>
        <v>10</v>
      </c>
      <c r="AC2932" s="12">
        <f t="shared" si="410"/>
        <v>52.86</v>
      </c>
      <c r="AD2932" s="12">
        <f t="shared" si="411"/>
        <v>60</v>
      </c>
      <c r="AE2932" s="12">
        <f t="shared" si="406"/>
        <v>600</v>
      </c>
      <c r="AF2932" s="12">
        <f t="shared" si="407"/>
        <v>7.14</v>
      </c>
      <c r="AG2932" s="12">
        <f t="shared" si="408"/>
        <v>71.400000000000006</v>
      </c>
      <c r="AH2932" s="9">
        <f t="shared" si="412"/>
        <v>0.11900000000000001</v>
      </c>
      <c r="AI2932" s="14">
        <f>VLOOKUP(E2932,'Verweis Faktor'!$A:$B,2,FALSE)</f>
        <v>1</v>
      </c>
      <c r="AJ2932" s="14"/>
      <c r="AK2932" s="14" t="str">
        <f>IF(AL2932="Ja","Versandkosten",VLOOKUP(E2932,'Verweis Belegart'!$A$2:$B$9,2,FALSE))</f>
        <v>Hardware</v>
      </c>
      <c r="AL2932" s="14" t="str">
        <f t="shared" si="413"/>
        <v>Nein</v>
      </c>
      <c r="AM2932" s="14" t="str">
        <f t="shared" si="409"/>
        <v>Positiv</v>
      </c>
    </row>
    <row r="2933" spans="1:39" ht="17.25" customHeight="1" x14ac:dyDescent="0.35">
      <c r="A2933" s="17">
        <v>14573531</v>
      </c>
      <c r="B2933" s="2" t="s">
        <v>1989</v>
      </c>
      <c r="C2933" s="1">
        <v>2025001</v>
      </c>
      <c r="D2933" s="1">
        <v>2000780</v>
      </c>
      <c r="E2933" s="2" t="s">
        <v>34</v>
      </c>
      <c r="F2933" s="2" t="s">
        <v>142</v>
      </c>
      <c r="G2933" s="2" t="s">
        <v>25</v>
      </c>
      <c r="H2933" s="2" t="s">
        <v>1108</v>
      </c>
      <c r="I2933" s="2" t="s">
        <v>1109</v>
      </c>
      <c r="J2933" s="2" t="s">
        <v>103</v>
      </c>
      <c r="K2933" s="2" t="s">
        <v>28</v>
      </c>
      <c r="L2933" s="2" t="s">
        <v>1676</v>
      </c>
      <c r="M2933" s="2" t="s">
        <v>1677</v>
      </c>
      <c r="N2933" s="2" t="s">
        <v>48</v>
      </c>
      <c r="O2933" s="3">
        <v>1</v>
      </c>
      <c r="P2933" s="3">
        <v>259</v>
      </c>
      <c r="Q2933" s="3">
        <v>269</v>
      </c>
      <c r="R2933" s="3">
        <v>269</v>
      </c>
      <c r="S2933" s="3">
        <v>10</v>
      </c>
      <c r="T2933" s="3">
        <v>10</v>
      </c>
      <c r="U2933" s="3">
        <v>3.71</v>
      </c>
      <c r="V2933" s="2" t="s">
        <v>697</v>
      </c>
      <c r="W2933" s="2" t="s">
        <v>698</v>
      </c>
      <c r="X2933" s="2" t="s">
        <v>197</v>
      </c>
      <c r="Y2933" s="19" t="str">
        <f>VLOOKUP(G2933,'Verweis Kd-Gruppe'!$A$2:$B$8,2,FALSE)</f>
        <v>FHK</v>
      </c>
      <c r="Z2933" s="19" t="str">
        <f>VLOOKUP(J2933,'Verweis Art-Gruppe'!$A$2:$B$15,2,FALSE)</f>
        <v>Geräte</v>
      </c>
      <c r="AA2933" s="19" t="str">
        <f>VLOOKUP(W2933,'Verweis Vertreter'!$A$2:$B$24,2,FALSE)</f>
        <v>Zentrale</v>
      </c>
      <c r="AB2933" s="12">
        <f t="shared" si="405"/>
        <v>1</v>
      </c>
      <c r="AC2933" s="12">
        <f t="shared" si="410"/>
        <v>259</v>
      </c>
      <c r="AD2933" s="12">
        <f t="shared" si="411"/>
        <v>269</v>
      </c>
      <c r="AE2933" s="12">
        <f t="shared" si="406"/>
        <v>269</v>
      </c>
      <c r="AF2933" s="12">
        <f t="shared" si="407"/>
        <v>10</v>
      </c>
      <c r="AG2933" s="12">
        <f t="shared" si="408"/>
        <v>10</v>
      </c>
      <c r="AH2933" s="9">
        <f t="shared" si="412"/>
        <v>3.717472118959108E-2</v>
      </c>
      <c r="AI2933" s="14">
        <f>VLOOKUP(E2933,'Verweis Faktor'!$A:$B,2,FALSE)</f>
        <v>1</v>
      </c>
      <c r="AJ2933" s="14"/>
      <c r="AK2933" s="14" t="str">
        <f>IF(AL2933="Ja","Versandkosten",VLOOKUP(E2933,'Verweis Belegart'!$A$2:$B$9,2,FALSE))</f>
        <v>Hardware</v>
      </c>
      <c r="AL2933" s="14" t="str">
        <f t="shared" si="413"/>
        <v>Nein</v>
      </c>
      <c r="AM2933" s="14" t="str">
        <f t="shared" si="409"/>
        <v>Positiv</v>
      </c>
    </row>
    <row r="2934" spans="1:39" ht="17.25" customHeight="1" x14ac:dyDescent="0.35">
      <c r="A2934" s="17">
        <v>14573531</v>
      </c>
      <c r="B2934" s="2" t="s">
        <v>1989</v>
      </c>
      <c r="C2934" s="1">
        <v>2025001</v>
      </c>
      <c r="D2934" s="1">
        <v>2000780</v>
      </c>
      <c r="E2934" s="2" t="s">
        <v>34</v>
      </c>
      <c r="F2934" s="2" t="s">
        <v>142</v>
      </c>
      <c r="G2934" s="2" t="s">
        <v>25</v>
      </c>
      <c r="H2934" s="2" t="s">
        <v>1108</v>
      </c>
      <c r="I2934" s="2" t="s">
        <v>1109</v>
      </c>
      <c r="J2934" s="2" t="s">
        <v>103</v>
      </c>
      <c r="K2934" s="2" t="s">
        <v>45</v>
      </c>
      <c r="L2934" s="2" t="s">
        <v>1395</v>
      </c>
      <c r="M2934" s="2" t="s">
        <v>1396</v>
      </c>
      <c r="N2934" s="2" t="s">
        <v>618</v>
      </c>
      <c r="O2934" s="3">
        <v>1</v>
      </c>
      <c r="P2934" s="3">
        <v>485</v>
      </c>
      <c r="Q2934" s="3">
        <v>509</v>
      </c>
      <c r="R2934" s="3">
        <v>509</v>
      </c>
      <c r="S2934" s="3">
        <v>24</v>
      </c>
      <c r="T2934" s="3">
        <v>24</v>
      </c>
      <c r="U2934" s="3">
        <v>4.71</v>
      </c>
      <c r="V2934" s="2" t="s">
        <v>697</v>
      </c>
      <c r="W2934" s="2" t="s">
        <v>698</v>
      </c>
      <c r="X2934" s="2" t="s">
        <v>197</v>
      </c>
      <c r="Y2934" s="19" t="str">
        <f>VLOOKUP(G2934,'Verweis Kd-Gruppe'!$A$2:$B$8,2,FALSE)</f>
        <v>FHK</v>
      </c>
      <c r="Z2934" s="19" t="str">
        <f>VLOOKUP(J2934,'Verweis Art-Gruppe'!$A$2:$B$15,2,FALSE)</f>
        <v>Geräte</v>
      </c>
      <c r="AA2934" s="19" t="str">
        <f>VLOOKUP(W2934,'Verweis Vertreter'!$A$2:$B$24,2,FALSE)</f>
        <v>Zentrale</v>
      </c>
      <c r="AB2934" s="12">
        <f t="shared" si="405"/>
        <v>1</v>
      </c>
      <c r="AC2934" s="12">
        <f t="shared" si="410"/>
        <v>485</v>
      </c>
      <c r="AD2934" s="12">
        <f t="shared" si="411"/>
        <v>509</v>
      </c>
      <c r="AE2934" s="12">
        <f t="shared" si="406"/>
        <v>509</v>
      </c>
      <c r="AF2934" s="12">
        <f t="shared" si="407"/>
        <v>24</v>
      </c>
      <c r="AG2934" s="12">
        <f t="shared" si="408"/>
        <v>24</v>
      </c>
      <c r="AH2934" s="9">
        <f t="shared" si="412"/>
        <v>4.7151277013752456E-2</v>
      </c>
      <c r="AI2934" s="14">
        <f>VLOOKUP(E2934,'Verweis Faktor'!$A:$B,2,FALSE)</f>
        <v>1</v>
      </c>
      <c r="AJ2934" s="14"/>
      <c r="AK2934" s="14" t="str">
        <f>IF(AL2934="Ja","Versandkosten",VLOOKUP(E2934,'Verweis Belegart'!$A$2:$B$9,2,FALSE))</f>
        <v>Hardware</v>
      </c>
      <c r="AL2934" s="14" t="str">
        <f t="shared" si="413"/>
        <v>Nein</v>
      </c>
      <c r="AM2934" s="14" t="str">
        <f t="shared" si="409"/>
        <v>Positiv</v>
      </c>
    </row>
    <row r="2935" spans="1:39" ht="17.25" customHeight="1" x14ac:dyDescent="0.35">
      <c r="A2935" s="17">
        <v>14571980</v>
      </c>
      <c r="B2935" s="2" t="s">
        <v>1989</v>
      </c>
      <c r="C2935" s="1">
        <v>2025001</v>
      </c>
      <c r="D2935" s="1">
        <v>2000781</v>
      </c>
      <c r="E2935" s="2" t="s">
        <v>34</v>
      </c>
      <c r="F2935" s="2" t="s">
        <v>142</v>
      </c>
      <c r="G2935" s="2" t="s">
        <v>25</v>
      </c>
      <c r="H2935" s="2" t="s">
        <v>2094</v>
      </c>
      <c r="I2935" s="2" t="s">
        <v>2095</v>
      </c>
      <c r="J2935" s="2" t="s">
        <v>103</v>
      </c>
      <c r="K2935" s="2" t="s">
        <v>28</v>
      </c>
      <c r="L2935" s="2" t="s">
        <v>1558</v>
      </c>
      <c r="M2935" s="2" t="s">
        <v>1559</v>
      </c>
      <c r="N2935" s="2" t="s">
        <v>481</v>
      </c>
      <c r="O2935" s="3">
        <v>1</v>
      </c>
      <c r="P2935" s="3">
        <v>109</v>
      </c>
      <c r="Q2935" s="3">
        <v>129</v>
      </c>
      <c r="R2935" s="3">
        <v>129</v>
      </c>
      <c r="S2935" s="3">
        <v>20</v>
      </c>
      <c r="T2935" s="3">
        <v>20</v>
      </c>
      <c r="U2935" s="3">
        <v>15.5</v>
      </c>
      <c r="V2935" s="2" t="s">
        <v>689</v>
      </c>
      <c r="W2935" s="2" t="s">
        <v>690</v>
      </c>
      <c r="X2935" s="2" t="s">
        <v>724</v>
      </c>
      <c r="Y2935" s="19" t="str">
        <f>VLOOKUP(G2935,'Verweis Kd-Gruppe'!$A$2:$B$8,2,FALSE)</f>
        <v>FHK</v>
      </c>
      <c r="Z2935" s="19" t="str">
        <f>VLOOKUP(J2935,'Verweis Art-Gruppe'!$A$2:$B$15,2,FALSE)</f>
        <v>Geräte</v>
      </c>
      <c r="AA2935" s="19" t="str">
        <f>VLOOKUP(W2935,'Verweis Vertreter'!$A$2:$B$24,2,FALSE)</f>
        <v>Zentrale</v>
      </c>
      <c r="AB2935" s="12">
        <f t="shared" si="405"/>
        <v>1</v>
      </c>
      <c r="AC2935" s="12">
        <f t="shared" si="410"/>
        <v>109</v>
      </c>
      <c r="AD2935" s="12">
        <f t="shared" si="411"/>
        <v>129</v>
      </c>
      <c r="AE2935" s="12">
        <f t="shared" si="406"/>
        <v>129</v>
      </c>
      <c r="AF2935" s="12">
        <f t="shared" si="407"/>
        <v>20</v>
      </c>
      <c r="AG2935" s="12">
        <f t="shared" si="408"/>
        <v>20</v>
      </c>
      <c r="AH2935" s="9">
        <f t="shared" si="412"/>
        <v>0.15503875968992248</v>
      </c>
      <c r="AI2935" s="14">
        <f>VLOOKUP(E2935,'Verweis Faktor'!$A:$B,2,FALSE)</f>
        <v>1</v>
      </c>
      <c r="AJ2935" s="14"/>
      <c r="AK2935" s="14" t="str">
        <f>IF(AL2935="Ja","Versandkosten",VLOOKUP(E2935,'Verweis Belegart'!$A$2:$B$9,2,FALSE))</f>
        <v>Hardware</v>
      </c>
      <c r="AL2935" s="14" t="str">
        <f t="shared" si="413"/>
        <v>Nein</v>
      </c>
      <c r="AM2935" s="14" t="str">
        <f t="shared" si="409"/>
        <v>Positiv</v>
      </c>
    </row>
    <row r="2936" spans="1:39" ht="17.25" customHeight="1" x14ac:dyDescent="0.35">
      <c r="A2936" s="17">
        <v>14573272</v>
      </c>
      <c r="B2936" s="2" t="s">
        <v>1989</v>
      </c>
      <c r="C2936" s="1">
        <v>2025001</v>
      </c>
      <c r="D2936" s="1">
        <v>2000782</v>
      </c>
      <c r="E2936" s="2" t="s">
        <v>34</v>
      </c>
      <c r="F2936" s="2" t="s">
        <v>142</v>
      </c>
      <c r="G2936" s="2" t="s">
        <v>25</v>
      </c>
      <c r="H2936" s="2" t="s">
        <v>1627</v>
      </c>
      <c r="I2936" s="2" t="s">
        <v>1628</v>
      </c>
      <c r="J2936" s="2" t="s">
        <v>103</v>
      </c>
      <c r="K2936" s="2" t="s">
        <v>28</v>
      </c>
      <c r="L2936" s="2" t="s">
        <v>479</v>
      </c>
      <c r="M2936" s="2" t="s">
        <v>480</v>
      </c>
      <c r="N2936" s="2" t="s">
        <v>481</v>
      </c>
      <c r="O2936" s="3">
        <v>5</v>
      </c>
      <c r="P2936" s="3">
        <v>116.04640000000001</v>
      </c>
      <c r="Q2936" s="3">
        <v>129</v>
      </c>
      <c r="R2936" s="3">
        <v>645</v>
      </c>
      <c r="S2936" s="3">
        <v>12.9536</v>
      </c>
      <c r="T2936" s="3">
        <v>64.77</v>
      </c>
      <c r="U2936" s="3">
        <v>10.039999999999999</v>
      </c>
      <c r="V2936" s="2" t="s">
        <v>697</v>
      </c>
      <c r="W2936" s="2" t="s">
        <v>698</v>
      </c>
      <c r="X2936" s="2" t="s">
        <v>724</v>
      </c>
      <c r="Y2936" s="19" t="str">
        <f>VLOOKUP(G2936,'Verweis Kd-Gruppe'!$A$2:$B$8,2,FALSE)</f>
        <v>FHK</v>
      </c>
      <c r="Z2936" s="19" t="str">
        <f>VLOOKUP(J2936,'Verweis Art-Gruppe'!$A$2:$B$15,2,FALSE)</f>
        <v>Geräte</v>
      </c>
      <c r="AA2936" s="19" t="str">
        <f>VLOOKUP(W2936,'Verweis Vertreter'!$A$2:$B$24,2,FALSE)</f>
        <v>Zentrale</v>
      </c>
      <c r="AB2936" s="12">
        <f t="shared" si="405"/>
        <v>5</v>
      </c>
      <c r="AC2936" s="12">
        <f t="shared" si="410"/>
        <v>116.04640000000001</v>
      </c>
      <c r="AD2936" s="12">
        <f t="shared" si="411"/>
        <v>129</v>
      </c>
      <c r="AE2936" s="12">
        <f t="shared" si="406"/>
        <v>645</v>
      </c>
      <c r="AF2936" s="12">
        <f t="shared" si="407"/>
        <v>12.9536</v>
      </c>
      <c r="AG2936" s="12">
        <f t="shared" si="408"/>
        <v>64.77</v>
      </c>
      <c r="AH2936" s="9">
        <f t="shared" si="412"/>
        <v>0.10041860465116279</v>
      </c>
      <c r="AI2936" s="14">
        <f>VLOOKUP(E2936,'Verweis Faktor'!$A:$B,2,FALSE)</f>
        <v>1</v>
      </c>
      <c r="AJ2936" s="14"/>
      <c r="AK2936" s="14" t="str">
        <f>IF(AL2936="Ja","Versandkosten",VLOOKUP(E2936,'Verweis Belegart'!$A$2:$B$9,2,FALSE))</f>
        <v>Hardware</v>
      </c>
      <c r="AL2936" s="14" t="str">
        <f t="shared" si="413"/>
        <v>Nein</v>
      </c>
      <c r="AM2936" s="14" t="str">
        <f t="shared" si="409"/>
        <v>Positiv</v>
      </c>
    </row>
    <row r="2937" spans="1:39" ht="17.25" customHeight="1" x14ac:dyDescent="0.35">
      <c r="A2937" s="17">
        <v>14573272</v>
      </c>
      <c r="B2937" s="2" t="s">
        <v>1989</v>
      </c>
      <c r="C2937" s="1">
        <v>2025001</v>
      </c>
      <c r="D2937" s="1">
        <v>2000782</v>
      </c>
      <c r="E2937" s="2" t="s">
        <v>34</v>
      </c>
      <c r="F2937" s="2" t="s">
        <v>142</v>
      </c>
      <c r="G2937" s="2" t="s">
        <v>25</v>
      </c>
      <c r="H2937" s="2" t="s">
        <v>1627</v>
      </c>
      <c r="I2937" s="2" t="s">
        <v>1628</v>
      </c>
      <c r="J2937" s="2" t="s">
        <v>103</v>
      </c>
      <c r="K2937" s="2" t="s">
        <v>45</v>
      </c>
      <c r="L2937" s="2" t="s">
        <v>1558</v>
      </c>
      <c r="M2937" s="2" t="s">
        <v>1559</v>
      </c>
      <c r="N2937" s="2" t="s">
        <v>481</v>
      </c>
      <c r="O2937" s="3">
        <v>5</v>
      </c>
      <c r="P2937" s="3">
        <v>109</v>
      </c>
      <c r="Q2937" s="3">
        <v>129</v>
      </c>
      <c r="R2937" s="3">
        <v>645</v>
      </c>
      <c r="S2937" s="3">
        <v>20</v>
      </c>
      <c r="T2937" s="3">
        <v>100</v>
      </c>
      <c r="U2937" s="3">
        <v>15.5</v>
      </c>
      <c r="V2937" s="2" t="s">
        <v>697</v>
      </c>
      <c r="W2937" s="2" t="s">
        <v>698</v>
      </c>
      <c r="X2937" s="2" t="s">
        <v>724</v>
      </c>
      <c r="Y2937" s="19" t="str">
        <f>VLOOKUP(G2937,'Verweis Kd-Gruppe'!$A$2:$B$8,2,FALSE)</f>
        <v>FHK</v>
      </c>
      <c r="Z2937" s="19" t="str">
        <f>VLOOKUP(J2937,'Verweis Art-Gruppe'!$A$2:$B$15,2,FALSE)</f>
        <v>Geräte</v>
      </c>
      <c r="AA2937" s="19" t="str">
        <f>VLOOKUP(W2937,'Verweis Vertreter'!$A$2:$B$24,2,FALSE)</f>
        <v>Zentrale</v>
      </c>
      <c r="AB2937" s="12">
        <f t="shared" si="405"/>
        <v>5</v>
      </c>
      <c r="AC2937" s="12">
        <f t="shared" si="410"/>
        <v>109</v>
      </c>
      <c r="AD2937" s="12">
        <f t="shared" si="411"/>
        <v>129</v>
      </c>
      <c r="AE2937" s="12">
        <f t="shared" si="406"/>
        <v>645</v>
      </c>
      <c r="AF2937" s="12">
        <f t="shared" si="407"/>
        <v>20</v>
      </c>
      <c r="AG2937" s="12">
        <f t="shared" si="408"/>
        <v>100</v>
      </c>
      <c r="AH2937" s="9">
        <f t="shared" si="412"/>
        <v>0.15503875968992248</v>
      </c>
      <c r="AI2937" s="14">
        <f>VLOOKUP(E2937,'Verweis Faktor'!$A:$B,2,FALSE)</f>
        <v>1</v>
      </c>
      <c r="AJ2937" s="14"/>
      <c r="AK2937" s="14" t="str">
        <f>IF(AL2937="Ja","Versandkosten",VLOOKUP(E2937,'Verweis Belegart'!$A$2:$B$9,2,FALSE))</f>
        <v>Hardware</v>
      </c>
      <c r="AL2937" s="14" t="str">
        <f t="shared" si="413"/>
        <v>Nein</v>
      </c>
      <c r="AM2937" s="14" t="str">
        <f t="shared" si="409"/>
        <v>Positiv</v>
      </c>
    </row>
    <row r="2938" spans="1:39" ht="17.25" customHeight="1" x14ac:dyDescent="0.35">
      <c r="A2938" s="17">
        <v>14573420</v>
      </c>
      <c r="B2938" s="2" t="s">
        <v>1989</v>
      </c>
      <c r="C2938" s="1">
        <v>2025001</v>
      </c>
      <c r="D2938" s="1">
        <v>2000783</v>
      </c>
      <c r="E2938" s="2" t="s">
        <v>34</v>
      </c>
      <c r="F2938" s="2" t="s">
        <v>182</v>
      </c>
      <c r="G2938" s="2" t="s">
        <v>25</v>
      </c>
      <c r="H2938" s="2" t="s">
        <v>1002</v>
      </c>
      <c r="I2938" s="2" t="s">
        <v>1003</v>
      </c>
      <c r="J2938" s="2" t="s">
        <v>304</v>
      </c>
      <c r="K2938" s="2" t="s">
        <v>28</v>
      </c>
      <c r="L2938" s="2" t="s">
        <v>837</v>
      </c>
      <c r="M2938" s="2" t="s">
        <v>838</v>
      </c>
      <c r="N2938" s="2" t="s">
        <v>839</v>
      </c>
      <c r="O2938" s="3">
        <v>6</v>
      </c>
      <c r="P2938" s="3">
        <v>58.363799999999998</v>
      </c>
      <c r="Q2938" s="3">
        <v>63</v>
      </c>
      <c r="R2938" s="3">
        <v>378</v>
      </c>
      <c r="S2938" s="3">
        <v>4.6361999999999997</v>
      </c>
      <c r="T2938" s="3">
        <v>27.82</v>
      </c>
      <c r="U2938" s="3">
        <v>7.35</v>
      </c>
      <c r="V2938" s="2" t="s">
        <v>413</v>
      </c>
      <c r="W2938" s="2" t="s">
        <v>414</v>
      </c>
      <c r="X2938" s="2" t="s">
        <v>699</v>
      </c>
      <c r="Y2938" s="19" t="str">
        <f>VLOOKUP(G2938,'Verweis Kd-Gruppe'!$A$2:$B$8,2,FALSE)</f>
        <v>FHK</v>
      </c>
      <c r="Z2938" s="19" t="str">
        <f>VLOOKUP(J2938,'Verweis Art-Gruppe'!$A$2:$B$15,2,FALSE)</f>
        <v>Zubehör</v>
      </c>
      <c r="AA2938" s="19" t="str">
        <f>VLOOKUP(W2938,'Verweis Vertreter'!$A$2:$B$24,2,FALSE)</f>
        <v>Zentrale</v>
      </c>
      <c r="AB2938" s="12">
        <f t="shared" si="405"/>
        <v>6</v>
      </c>
      <c r="AC2938" s="12">
        <f t="shared" si="410"/>
        <v>58.363799999999998</v>
      </c>
      <c r="AD2938" s="12">
        <f t="shared" si="411"/>
        <v>63</v>
      </c>
      <c r="AE2938" s="12">
        <f t="shared" si="406"/>
        <v>378</v>
      </c>
      <c r="AF2938" s="12">
        <f t="shared" si="407"/>
        <v>4.6361999999999997</v>
      </c>
      <c r="AG2938" s="12">
        <f t="shared" si="408"/>
        <v>27.82</v>
      </c>
      <c r="AH2938" s="9">
        <f t="shared" si="412"/>
        <v>7.3597883597883593E-2</v>
      </c>
      <c r="AI2938" s="14">
        <f>VLOOKUP(E2938,'Verweis Faktor'!$A:$B,2,FALSE)</f>
        <v>1</v>
      </c>
      <c r="AJ2938" s="14"/>
      <c r="AK2938" s="14" t="str">
        <f>IF(AL2938="Ja","Versandkosten",VLOOKUP(E2938,'Verweis Belegart'!$A$2:$B$9,2,FALSE))</f>
        <v>Hardware</v>
      </c>
      <c r="AL2938" s="14" t="str">
        <f t="shared" si="413"/>
        <v>Nein</v>
      </c>
      <c r="AM2938" s="14" t="str">
        <f t="shared" si="409"/>
        <v>Positiv</v>
      </c>
    </row>
    <row r="2939" spans="1:39" ht="17.25" customHeight="1" x14ac:dyDescent="0.35">
      <c r="A2939" s="17">
        <v>14573420</v>
      </c>
      <c r="B2939" s="2" t="s">
        <v>1989</v>
      </c>
      <c r="C2939" s="1">
        <v>2025001</v>
      </c>
      <c r="D2939" s="1">
        <v>2000783</v>
      </c>
      <c r="E2939" s="2" t="s">
        <v>34</v>
      </c>
      <c r="F2939" s="2" t="s">
        <v>182</v>
      </c>
      <c r="G2939" s="2" t="s">
        <v>25</v>
      </c>
      <c r="H2939" s="2" t="s">
        <v>1002</v>
      </c>
      <c r="I2939" s="2" t="s">
        <v>1003</v>
      </c>
      <c r="J2939" s="2" t="s">
        <v>304</v>
      </c>
      <c r="K2939" s="2" t="s">
        <v>45</v>
      </c>
      <c r="L2939" s="2" t="s">
        <v>252</v>
      </c>
      <c r="M2939" s="2" t="s">
        <v>253</v>
      </c>
      <c r="N2939" s="2" t="s">
        <v>254</v>
      </c>
      <c r="O2939" s="3">
        <v>6</v>
      </c>
      <c r="P2939" s="3">
        <v>110.054</v>
      </c>
      <c r="Q2939" s="3">
        <v>116</v>
      </c>
      <c r="R2939" s="3">
        <v>696</v>
      </c>
      <c r="S2939" s="3">
        <v>5.9459999999999997</v>
      </c>
      <c r="T2939" s="3">
        <v>35.68</v>
      </c>
      <c r="U2939" s="3">
        <v>5.12</v>
      </c>
      <c r="V2939" s="2" t="s">
        <v>413</v>
      </c>
      <c r="W2939" s="2" t="s">
        <v>414</v>
      </c>
      <c r="X2939" s="2" t="s">
        <v>699</v>
      </c>
      <c r="Y2939" s="19" t="str">
        <f>VLOOKUP(G2939,'Verweis Kd-Gruppe'!$A$2:$B$8,2,FALSE)</f>
        <v>FHK</v>
      </c>
      <c r="Z2939" s="19" t="str">
        <f>VLOOKUP(J2939,'Verweis Art-Gruppe'!$A$2:$B$15,2,FALSE)</f>
        <v>Zubehör</v>
      </c>
      <c r="AA2939" s="19" t="str">
        <f>VLOOKUP(W2939,'Verweis Vertreter'!$A$2:$B$24,2,FALSE)</f>
        <v>Zentrale</v>
      </c>
      <c r="AB2939" s="12">
        <f t="shared" si="405"/>
        <v>6</v>
      </c>
      <c r="AC2939" s="12">
        <f t="shared" si="410"/>
        <v>110.054</v>
      </c>
      <c r="AD2939" s="12">
        <f t="shared" si="411"/>
        <v>116</v>
      </c>
      <c r="AE2939" s="12">
        <f t="shared" si="406"/>
        <v>696</v>
      </c>
      <c r="AF2939" s="12">
        <f t="shared" si="407"/>
        <v>5.9459999999999997</v>
      </c>
      <c r="AG2939" s="12">
        <f t="shared" si="408"/>
        <v>35.68</v>
      </c>
      <c r="AH2939" s="9">
        <f t="shared" si="412"/>
        <v>5.1264367816091956E-2</v>
      </c>
      <c r="AI2939" s="14">
        <f>VLOOKUP(E2939,'Verweis Faktor'!$A:$B,2,FALSE)</f>
        <v>1</v>
      </c>
      <c r="AJ2939" s="14"/>
      <c r="AK2939" s="14" t="str">
        <f>IF(AL2939="Ja","Versandkosten",VLOOKUP(E2939,'Verweis Belegart'!$A$2:$B$9,2,FALSE))</f>
        <v>Hardware</v>
      </c>
      <c r="AL2939" s="14" t="str">
        <f t="shared" si="413"/>
        <v>Nein</v>
      </c>
      <c r="AM2939" s="14" t="str">
        <f t="shared" si="409"/>
        <v>Positiv</v>
      </c>
    </row>
    <row r="2940" spans="1:39" ht="17.25" customHeight="1" x14ac:dyDescent="0.35">
      <c r="A2940" s="17">
        <v>14573416</v>
      </c>
      <c r="B2940" s="2" t="s">
        <v>1989</v>
      </c>
      <c r="C2940" s="1">
        <v>2025001</v>
      </c>
      <c r="D2940" s="1">
        <v>2000784</v>
      </c>
      <c r="E2940" s="2" t="s">
        <v>34</v>
      </c>
      <c r="F2940" s="2" t="s">
        <v>142</v>
      </c>
      <c r="G2940" s="2" t="s">
        <v>25</v>
      </c>
      <c r="H2940" s="2" t="s">
        <v>2096</v>
      </c>
      <c r="I2940" s="2" t="s">
        <v>2097</v>
      </c>
      <c r="J2940" s="2" t="s">
        <v>103</v>
      </c>
      <c r="K2940" s="2" t="s">
        <v>28</v>
      </c>
      <c r="L2940" s="2" t="s">
        <v>129</v>
      </c>
      <c r="M2940" s="2" t="s">
        <v>130</v>
      </c>
      <c r="N2940" s="2" t="s">
        <v>131</v>
      </c>
      <c r="O2940" s="3">
        <v>1</v>
      </c>
      <c r="P2940" s="3">
        <v>164.98509999999999</v>
      </c>
      <c r="Q2940" s="3">
        <v>179</v>
      </c>
      <c r="R2940" s="3">
        <v>179</v>
      </c>
      <c r="S2940" s="3">
        <v>14.014900000000001</v>
      </c>
      <c r="T2940" s="3">
        <v>14.01</v>
      </c>
      <c r="U2940" s="3">
        <v>7.82</v>
      </c>
      <c r="V2940" s="2" t="s">
        <v>697</v>
      </c>
      <c r="W2940" s="2" t="s">
        <v>698</v>
      </c>
      <c r="X2940" s="2" t="s">
        <v>125</v>
      </c>
      <c r="Y2940" s="19" t="str">
        <f>VLOOKUP(G2940,'Verweis Kd-Gruppe'!$A$2:$B$8,2,FALSE)</f>
        <v>FHK</v>
      </c>
      <c r="Z2940" s="19" t="str">
        <f>VLOOKUP(J2940,'Verweis Art-Gruppe'!$A$2:$B$15,2,FALSE)</f>
        <v>Geräte</v>
      </c>
      <c r="AA2940" s="19" t="str">
        <f>VLOOKUP(W2940,'Verweis Vertreter'!$A$2:$B$24,2,FALSE)</f>
        <v>Zentrale</v>
      </c>
      <c r="AB2940" s="12">
        <f t="shared" si="405"/>
        <v>1</v>
      </c>
      <c r="AC2940" s="12">
        <f t="shared" si="410"/>
        <v>164.98509999999999</v>
      </c>
      <c r="AD2940" s="12">
        <f t="shared" si="411"/>
        <v>179</v>
      </c>
      <c r="AE2940" s="12">
        <f t="shared" si="406"/>
        <v>179</v>
      </c>
      <c r="AF2940" s="12">
        <f t="shared" si="407"/>
        <v>14.014900000000001</v>
      </c>
      <c r="AG2940" s="12">
        <f t="shared" si="408"/>
        <v>14.01</v>
      </c>
      <c r="AH2940" s="9">
        <f t="shared" si="412"/>
        <v>7.8268156424581001E-2</v>
      </c>
      <c r="AI2940" s="14">
        <f>VLOOKUP(E2940,'Verweis Faktor'!$A:$B,2,FALSE)</f>
        <v>1</v>
      </c>
      <c r="AJ2940" s="14"/>
      <c r="AK2940" s="14" t="str">
        <f>IF(AL2940="Ja","Versandkosten",VLOOKUP(E2940,'Verweis Belegart'!$A$2:$B$9,2,FALSE))</f>
        <v>Hardware</v>
      </c>
      <c r="AL2940" s="14" t="str">
        <f t="shared" si="413"/>
        <v>Nein</v>
      </c>
      <c r="AM2940" s="14" t="str">
        <f t="shared" si="409"/>
        <v>Positiv</v>
      </c>
    </row>
    <row r="2941" spans="1:39" ht="17.25" customHeight="1" x14ac:dyDescent="0.35">
      <c r="A2941" s="17">
        <v>14573416</v>
      </c>
      <c r="B2941" s="2" t="s">
        <v>1989</v>
      </c>
      <c r="C2941" s="1">
        <v>2025001</v>
      </c>
      <c r="D2941" s="1">
        <v>2000784</v>
      </c>
      <c r="E2941" s="2" t="s">
        <v>34</v>
      </c>
      <c r="F2941" s="2" t="s">
        <v>142</v>
      </c>
      <c r="G2941" s="2" t="s">
        <v>25</v>
      </c>
      <c r="H2941" s="2" t="s">
        <v>2096</v>
      </c>
      <c r="I2941" s="2" t="s">
        <v>2097</v>
      </c>
      <c r="J2941" s="2" t="s">
        <v>103</v>
      </c>
      <c r="K2941" s="2" t="s">
        <v>45</v>
      </c>
      <c r="L2941" s="2" t="s">
        <v>2098</v>
      </c>
      <c r="M2941" s="2" t="s">
        <v>2099</v>
      </c>
      <c r="N2941" s="2" t="s">
        <v>2100</v>
      </c>
      <c r="O2941" s="3">
        <v>1</v>
      </c>
      <c r="P2941" s="3">
        <v>371</v>
      </c>
      <c r="Q2941" s="3">
        <v>419</v>
      </c>
      <c r="R2941" s="3">
        <v>419</v>
      </c>
      <c r="S2941" s="3">
        <v>48</v>
      </c>
      <c r="T2941" s="3">
        <v>48</v>
      </c>
      <c r="U2941" s="3">
        <v>11.45</v>
      </c>
      <c r="V2941" s="2" t="s">
        <v>697</v>
      </c>
      <c r="W2941" s="2" t="s">
        <v>698</v>
      </c>
      <c r="X2941" s="2" t="s">
        <v>125</v>
      </c>
      <c r="Y2941" s="19" t="str">
        <f>VLOOKUP(G2941,'Verweis Kd-Gruppe'!$A$2:$B$8,2,FALSE)</f>
        <v>FHK</v>
      </c>
      <c r="Z2941" s="19" t="str">
        <f>VLOOKUP(J2941,'Verweis Art-Gruppe'!$A$2:$B$15,2,FALSE)</f>
        <v>Geräte</v>
      </c>
      <c r="AA2941" s="19" t="str">
        <f>VLOOKUP(W2941,'Verweis Vertreter'!$A$2:$B$24,2,FALSE)</f>
        <v>Zentrale</v>
      </c>
      <c r="AB2941" s="12">
        <f t="shared" si="405"/>
        <v>1</v>
      </c>
      <c r="AC2941" s="12">
        <f t="shared" si="410"/>
        <v>371</v>
      </c>
      <c r="AD2941" s="12">
        <f t="shared" si="411"/>
        <v>419</v>
      </c>
      <c r="AE2941" s="12">
        <f t="shared" si="406"/>
        <v>419</v>
      </c>
      <c r="AF2941" s="12">
        <f t="shared" si="407"/>
        <v>48</v>
      </c>
      <c r="AG2941" s="12">
        <f t="shared" si="408"/>
        <v>48</v>
      </c>
      <c r="AH2941" s="9">
        <f t="shared" si="412"/>
        <v>0.11455847255369929</v>
      </c>
      <c r="AI2941" s="14">
        <f>VLOOKUP(E2941,'Verweis Faktor'!$A:$B,2,FALSE)</f>
        <v>1</v>
      </c>
      <c r="AJ2941" s="14"/>
      <c r="AK2941" s="14" t="str">
        <f>IF(AL2941="Ja","Versandkosten",VLOOKUP(E2941,'Verweis Belegart'!$A$2:$B$9,2,FALSE))</f>
        <v>Hardware</v>
      </c>
      <c r="AL2941" s="14" t="str">
        <f t="shared" si="413"/>
        <v>Nein</v>
      </c>
      <c r="AM2941" s="14" t="str">
        <f t="shared" si="409"/>
        <v>Positiv</v>
      </c>
    </row>
    <row r="2942" spans="1:39" ht="17.25" customHeight="1" x14ac:dyDescent="0.35">
      <c r="A2942" s="17">
        <v>14573554</v>
      </c>
      <c r="B2942" s="2" t="s">
        <v>1989</v>
      </c>
      <c r="C2942" s="1">
        <v>2025001</v>
      </c>
      <c r="D2942" s="1">
        <v>2000785</v>
      </c>
      <c r="E2942" s="2" t="s">
        <v>34</v>
      </c>
      <c r="F2942" s="2" t="s">
        <v>35</v>
      </c>
      <c r="G2942" s="2" t="s">
        <v>25</v>
      </c>
      <c r="H2942" s="2" t="s">
        <v>1309</v>
      </c>
      <c r="I2942" s="2" t="s">
        <v>1310</v>
      </c>
      <c r="J2942" s="2" t="s">
        <v>2228</v>
      </c>
      <c r="K2942" s="2" t="s">
        <v>28</v>
      </c>
      <c r="L2942" s="2" t="s">
        <v>1386</v>
      </c>
      <c r="M2942" s="2" t="s">
        <v>1387</v>
      </c>
      <c r="N2942" s="2"/>
      <c r="O2942" s="3">
        <v>1</v>
      </c>
      <c r="P2942" s="3">
        <v>0</v>
      </c>
      <c r="Q2942" s="3">
        <v>0</v>
      </c>
      <c r="R2942" s="3">
        <v>0</v>
      </c>
      <c r="S2942" s="3"/>
      <c r="T2942" s="3">
        <v>0</v>
      </c>
      <c r="U2942" s="3"/>
      <c r="V2942" s="2" t="s">
        <v>427</v>
      </c>
      <c r="W2942" s="2" t="s">
        <v>428</v>
      </c>
      <c r="X2942" s="2" t="s">
        <v>691</v>
      </c>
      <c r="Y2942" s="19" t="str">
        <f>VLOOKUP(G2942,'Verweis Kd-Gruppe'!$A$2:$B$8,2,FALSE)</f>
        <v>FHK</v>
      </c>
      <c r="Z2942" s="19" t="str">
        <f>VLOOKUP(J2942,'Verweis Art-Gruppe'!$A$2:$B$15,2,FALSE)</f>
        <v>Marketing</v>
      </c>
      <c r="AA2942" s="19" t="str">
        <f>VLOOKUP(W2942,'Verweis Vertreter'!$A$2:$B$24,2,FALSE)</f>
        <v>Zentrale</v>
      </c>
      <c r="AB2942" s="12">
        <f t="shared" si="405"/>
        <v>1</v>
      </c>
      <c r="AC2942" s="12">
        <f t="shared" si="410"/>
        <v>0</v>
      </c>
      <c r="AD2942" s="12">
        <f t="shared" si="411"/>
        <v>0</v>
      </c>
      <c r="AE2942" s="12">
        <f t="shared" si="406"/>
        <v>0</v>
      </c>
      <c r="AF2942" s="12">
        <f t="shared" si="407"/>
        <v>0</v>
      </c>
      <c r="AG2942" s="12">
        <f t="shared" si="408"/>
        <v>0</v>
      </c>
      <c r="AH2942" s="9">
        <f t="shared" si="412"/>
        <v>0</v>
      </c>
      <c r="AI2942" s="14">
        <f>VLOOKUP(E2942,'Verweis Faktor'!$A:$B,2,FALSE)</f>
        <v>1</v>
      </c>
      <c r="AJ2942" s="14"/>
      <c r="AK2942" s="14" t="str">
        <f>IF(AL2942="Ja","Versandkosten",VLOOKUP(E2942,'Verweis Belegart'!$A$2:$B$9,2,FALSE))</f>
        <v>Hardware</v>
      </c>
      <c r="AL2942" s="14" t="str">
        <f t="shared" si="413"/>
        <v>Nein</v>
      </c>
      <c r="AM2942" s="14" t="str">
        <f t="shared" si="409"/>
        <v>Positiv</v>
      </c>
    </row>
    <row r="2943" spans="1:39" ht="17.25" customHeight="1" x14ac:dyDescent="0.35">
      <c r="A2943" s="17">
        <v>14573172</v>
      </c>
      <c r="B2943" s="2" t="s">
        <v>1989</v>
      </c>
      <c r="C2943" s="1">
        <v>2025001</v>
      </c>
      <c r="D2943" s="1">
        <v>2000786</v>
      </c>
      <c r="E2943" s="2" t="s">
        <v>34</v>
      </c>
      <c r="F2943" s="2" t="s">
        <v>182</v>
      </c>
      <c r="G2943" s="2" t="s">
        <v>66</v>
      </c>
      <c r="H2943" s="2" t="s">
        <v>2101</v>
      </c>
      <c r="I2943" s="2" t="s">
        <v>2102</v>
      </c>
      <c r="J2943" s="2" t="s">
        <v>2791</v>
      </c>
      <c r="K2943" s="2" t="s">
        <v>28</v>
      </c>
      <c r="L2943" s="2" t="s">
        <v>120</v>
      </c>
      <c r="M2943" s="2" t="s">
        <v>121</v>
      </c>
      <c r="N2943" s="2" t="s">
        <v>122</v>
      </c>
      <c r="O2943" s="3">
        <v>1</v>
      </c>
      <c r="P2943" s="3">
        <v>0</v>
      </c>
      <c r="Q2943" s="3">
        <v>29</v>
      </c>
      <c r="R2943" s="3">
        <v>29</v>
      </c>
      <c r="S2943" s="3">
        <v>29</v>
      </c>
      <c r="T2943" s="3">
        <v>29</v>
      </c>
      <c r="U2943" s="3"/>
      <c r="V2943" s="2" t="s">
        <v>675</v>
      </c>
      <c r="W2943" s="2" t="s">
        <v>676</v>
      </c>
      <c r="X2943" s="2" t="s">
        <v>125</v>
      </c>
      <c r="Y2943" s="19" t="str">
        <f>VLOOKUP(G2943,'Verweis Kd-Gruppe'!$A$2:$B$8,2,FALSE)</f>
        <v>EXP</v>
      </c>
      <c r="Z2943" s="19" t="str">
        <f>VLOOKUP(J2943,'Verweis Art-Gruppe'!$A$2:$B$15,2,FALSE)</f>
        <v>Sonstige</v>
      </c>
      <c r="AA2943" s="19" t="str">
        <f>VLOOKUP(W2943,'Verweis Vertreter'!$A$2:$B$24,2,FALSE)</f>
        <v>Corina Wedel</v>
      </c>
      <c r="AB2943" s="12">
        <f t="shared" si="405"/>
        <v>1</v>
      </c>
      <c r="AC2943" s="12">
        <f t="shared" si="410"/>
        <v>0</v>
      </c>
      <c r="AD2943" s="12">
        <f t="shared" si="411"/>
        <v>29</v>
      </c>
      <c r="AE2943" s="12">
        <f t="shared" si="406"/>
        <v>29</v>
      </c>
      <c r="AF2943" s="12">
        <f t="shared" si="407"/>
        <v>29</v>
      </c>
      <c r="AG2943" s="12">
        <f t="shared" si="408"/>
        <v>29</v>
      </c>
      <c r="AH2943" s="9">
        <f t="shared" si="412"/>
        <v>1</v>
      </c>
      <c r="AI2943" s="14">
        <f>VLOOKUP(E2943,'Verweis Faktor'!$A:$B,2,FALSE)</f>
        <v>1</v>
      </c>
      <c r="AJ2943" s="14"/>
      <c r="AK2943" s="14" t="str">
        <f>IF(AL2943="Ja","Versandkosten",VLOOKUP(E2943,'Verweis Belegart'!$A$2:$B$9,2,FALSE))</f>
        <v>Versandkosten</v>
      </c>
      <c r="AL2943" s="14" t="str">
        <f t="shared" si="413"/>
        <v>Ja</v>
      </c>
      <c r="AM2943" s="14" t="str">
        <f t="shared" si="409"/>
        <v>Positiv</v>
      </c>
    </row>
    <row r="2944" spans="1:39" ht="17.25" customHeight="1" x14ac:dyDescent="0.35">
      <c r="A2944" s="17">
        <v>14573172</v>
      </c>
      <c r="B2944" s="2" t="s">
        <v>1989</v>
      </c>
      <c r="C2944" s="1">
        <v>2025001</v>
      </c>
      <c r="D2944" s="1">
        <v>2000786</v>
      </c>
      <c r="E2944" s="2" t="s">
        <v>34</v>
      </c>
      <c r="F2944" s="2" t="s">
        <v>182</v>
      </c>
      <c r="G2944" s="2" t="s">
        <v>66</v>
      </c>
      <c r="H2944" s="2" t="s">
        <v>2101</v>
      </c>
      <c r="I2944" s="2" t="s">
        <v>2102</v>
      </c>
      <c r="J2944" s="2" t="s">
        <v>103</v>
      </c>
      <c r="K2944" s="2" t="s">
        <v>45</v>
      </c>
      <c r="L2944" s="2" t="s">
        <v>260</v>
      </c>
      <c r="M2944" s="2" t="s">
        <v>261</v>
      </c>
      <c r="N2944" s="2" t="s">
        <v>262</v>
      </c>
      <c r="O2944" s="3">
        <v>1</v>
      </c>
      <c r="P2944" s="3">
        <v>995.78409999999997</v>
      </c>
      <c r="Q2944" s="3">
        <v>1025</v>
      </c>
      <c r="R2944" s="3">
        <v>1025</v>
      </c>
      <c r="S2944" s="3">
        <v>29.215900000000001</v>
      </c>
      <c r="T2944" s="3">
        <v>29.22</v>
      </c>
      <c r="U2944" s="3">
        <v>2.85</v>
      </c>
      <c r="V2944" s="2" t="s">
        <v>675</v>
      </c>
      <c r="W2944" s="2" t="s">
        <v>676</v>
      </c>
      <c r="X2944" s="2" t="s">
        <v>125</v>
      </c>
      <c r="Y2944" s="19" t="str">
        <f>VLOOKUP(G2944,'Verweis Kd-Gruppe'!$A$2:$B$8,2,FALSE)</f>
        <v>EXP</v>
      </c>
      <c r="Z2944" s="19" t="str">
        <f>VLOOKUP(J2944,'Verweis Art-Gruppe'!$A$2:$B$15,2,FALSE)</f>
        <v>Geräte</v>
      </c>
      <c r="AA2944" s="19" t="str">
        <f>VLOOKUP(W2944,'Verweis Vertreter'!$A$2:$B$24,2,FALSE)</f>
        <v>Corina Wedel</v>
      </c>
      <c r="AB2944" s="12">
        <f t="shared" si="405"/>
        <v>1</v>
      </c>
      <c r="AC2944" s="12">
        <f t="shared" si="410"/>
        <v>995.78409999999997</v>
      </c>
      <c r="AD2944" s="12">
        <f t="shared" si="411"/>
        <v>1025</v>
      </c>
      <c r="AE2944" s="12">
        <f t="shared" si="406"/>
        <v>1025</v>
      </c>
      <c r="AF2944" s="12">
        <f t="shared" si="407"/>
        <v>29.215900000000001</v>
      </c>
      <c r="AG2944" s="12">
        <f t="shared" si="408"/>
        <v>29.22</v>
      </c>
      <c r="AH2944" s="9">
        <f t="shared" si="412"/>
        <v>2.8507317073170731E-2</v>
      </c>
      <c r="AI2944" s="14">
        <f>VLOOKUP(E2944,'Verweis Faktor'!$A:$B,2,FALSE)</f>
        <v>1</v>
      </c>
      <c r="AJ2944" s="14"/>
      <c r="AK2944" s="14" t="str">
        <f>IF(AL2944="Ja","Versandkosten",VLOOKUP(E2944,'Verweis Belegart'!$A$2:$B$9,2,FALSE))</f>
        <v>Hardware</v>
      </c>
      <c r="AL2944" s="14" t="str">
        <f t="shared" si="413"/>
        <v>Nein</v>
      </c>
      <c r="AM2944" s="14" t="str">
        <f t="shared" si="409"/>
        <v>Positiv</v>
      </c>
    </row>
    <row r="2945" spans="1:39" ht="17.25" customHeight="1" x14ac:dyDescent="0.35">
      <c r="A2945" s="17">
        <v>14573172</v>
      </c>
      <c r="B2945" s="2" t="s">
        <v>1989</v>
      </c>
      <c r="C2945" s="1">
        <v>2025001</v>
      </c>
      <c r="D2945" s="1">
        <v>2000786</v>
      </c>
      <c r="E2945" s="2" t="s">
        <v>34</v>
      </c>
      <c r="F2945" s="2" t="s">
        <v>182</v>
      </c>
      <c r="G2945" s="2" t="s">
        <v>66</v>
      </c>
      <c r="H2945" s="2" t="s">
        <v>2101</v>
      </c>
      <c r="I2945" s="2" t="s">
        <v>2102</v>
      </c>
      <c r="J2945" s="2" t="s">
        <v>103</v>
      </c>
      <c r="K2945" s="2" t="s">
        <v>49</v>
      </c>
      <c r="L2945" s="2" t="s">
        <v>129</v>
      </c>
      <c r="M2945" s="2" t="s">
        <v>130</v>
      </c>
      <c r="N2945" s="2" t="s">
        <v>131</v>
      </c>
      <c r="O2945" s="3">
        <v>2</v>
      </c>
      <c r="P2945" s="3">
        <v>164.98509999999999</v>
      </c>
      <c r="Q2945" s="3">
        <v>179</v>
      </c>
      <c r="R2945" s="3">
        <v>358</v>
      </c>
      <c r="S2945" s="3">
        <v>14.014900000000001</v>
      </c>
      <c r="T2945" s="3">
        <v>28.03</v>
      </c>
      <c r="U2945" s="3">
        <v>7.82</v>
      </c>
      <c r="V2945" s="2" t="s">
        <v>675</v>
      </c>
      <c r="W2945" s="2" t="s">
        <v>676</v>
      </c>
      <c r="X2945" s="2" t="s">
        <v>125</v>
      </c>
      <c r="Y2945" s="19" t="str">
        <f>VLOOKUP(G2945,'Verweis Kd-Gruppe'!$A$2:$B$8,2,FALSE)</f>
        <v>EXP</v>
      </c>
      <c r="Z2945" s="19" t="str">
        <f>VLOOKUP(J2945,'Verweis Art-Gruppe'!$A$2:$B$15,2,FALSE)</f>
        <v>Geräte</v>
      </c>
      <c r="AA2945" s="19" t="str">
        <f>VLOOKUP(W2945,'Verweis Vertreter'!$A$2:$B$24,2,FALSE)</f>
        <v>Corina Wedel</v>
      </c>
      <c r="AB2945" s="12">
        <f t="shared" si="405"/>
        <v>2</v>
      </c>
      <c r="AC2945" s="12">
        <f t="shared" si="410"/>
        <v>164.98509999999999</v>
      </c>
      <c r="AD2945" s="12">
        <f t="shared" si="411"/>
        <v>179</v>
      </c>
      <c r="AE2945" s="12">
        <f t="shared" si="406"/>
        <v>358</v>
      </c>
      <c r="AF2945" s="12">
        <f t="shared" si="407"/>
        <v>14.014900000000001</v>
      </c>
      <c r="AG2945" s="12">
        <f t="shared" si="408"/>
        <v>28.03</v>
      </c>
      <c r="AH2945" s="9">
        <f t="shared" si="412"/>
        <v>7.829608938547486E-2</v>
      </c>
      <c r="AI2945" s="14">
        <f>VLOOKUP(E2945,'Verweis Faktor'!$A:$B,2,FALSE)</f>
        <v>1</v>
      </c>
      <c r="AJ2945" s="14"/>
      <c r="AK2945" s="14" t="str">
        <f>IF(AL2945="Ja","Versandkosten",VLOOKUP(E2945,'Verweis Belegart'!$A$2:$B$9,2,FALSE))</f>
        <v>Hardware</v>
      </c>
      <c r="AL2945" s="14" t="str">
        <f t="shared" si="413"/>
        <v>Nein</v>
      </c>
      <c r="AM2945" s="14" t="str">
        <f t="shared" si="409"/>
        <v>Positiv</v>
      </c>
    </row>
    <row r="2946" spans="1:39" ht="17.25" customHeight="1" x14ac:dyDescent="0.35">
      <c r="A2946" s="17">
        <v>14573172</v>
      </c>
      <c r="B2946" s="2" t="s">
        <v>1989</v>
      </c>
      <c r="C2946" s="1">
        <v>2025001</v>
      </c>
      <c r="D2946" s="1">
        <v>2000786</v>
      </c>
      <c r="E2946" s="2" t="s">
        <v>34</v>
      </c>
      <c r="F2946" s="2" t="s">
        <v>182</v>
      </c>
      <c r="G2946" s="2" t="s">
        <v>66</v>
      </c>
      <c r="H2946" s="2" t="s">
        <v>2101</v>
      </c>
      <c r="I2946" s="2" t="s">
        <v>2102</v>
      </c>
      <c r="J2946" s="2" t="s">
        <v>103</v>
      </c>
      <c r="K2946" s="2" t="s">
        <v>79</v>
      </c>
      <c r="L2946" s="2" t="s">
        <v>39</v>
      </c>
      <c r="M2946" s="2" t="s">
        <v>40</v>
      </c>
      <c r="N2946" s="2" t="s">
        <v>41</v>
      </c>
      <c r="O2946" s="3">
        <v>2</v>
      </c>
      <c r="P2946" s="3">
        <v>220</v>
      </c>
      <c r="Q2946" s="3">
        <v>239</v>
      </c>
      <c r="R2946" s="3">
        <v>478</v>
      </c>
      <c r="S2946" s="3">
        <v>19</v>
      </c>
      <c r="T2946" s="3">
        <v>38</v>
      </c>
      <c r="U2946" s="3">
        <v>7.94</v>
      </c>
      <c r="V2946" s="2" t="s">
        <v>675</v>
      </c>
      <c r="W2946" s="2" t="s">
        <v>676</v>
      </c>
      <c r="X2946" s="2" t="s">
        <v>125</v>
      </c>
      <c r="Y2946" s="19" t="str">
        <f>VLOOKUP(G2946,'Verweis Kd-Gruppe'!$A$2:$B$8,2,FALSE)</f>
        <v>EXP</v>
      </c>
      <c r="Z2946" s="19" t="str">
        <f>VLOOKUP(J2946,'Verweis Art-Gruppe'!$A$2:$B$15,2,FALSE)</f>
        <v>Geräte</v>
      </c>
      <c r="AA2946" s="19" t="str">
        <f>VLOOKUP(W2946,'Verweis Vertreter'!$A$2:$B$24,2,FALSE)</f>
        <v>Corina Wedel</v>
      </c>
      <c r="AB2946" s="12">
        <f t="shared" si="405"/>
        <v>2</v>
      </c>
      <c r="AC2946" s="12">
        <f t="shared" si="410"/>
        <v>220</v>
      </c>
      <c r="AD2946" s="12">
        <f t="shared" si="411"/>
        <v>239</v>
      </c>
      <c r="AE2946" s="12">
        <f t="shared" si="406"/>
        <v>478</v>
      </c>
      <c r="AF2946" s="12">
        <f t="shared" si="407"/>
        <v>19</v>
      </c>
      <c r="AG2946" s="12">
        <f t="shared" si="408"/>
        <v>38</v>
      </c>
      <c r="AH2946" s="9">
        <f t="shared" si="412"/>
        <v>7.9497907949790794E-2</v>
      </c>
      <c r="AI2946" s="14">
        <f>VLOOKUP(E2946,'Verweis Faktor'!$A:$B,2,FALSE)</f>
        <v>1</v>
      </c>
      <c r="AJ2946" s="14"/>
      <c r="AK2946" s="14" t="str">
        <f>IF(AL2946="Ja","Versandkosten",VLOOKUP(E2946,'Verweis Belegart'!$A$2:$B$9,2,FALSE))</f>
        <v>Hardware</v>
      </c>
      <c r="AL2946" s="14" t="str">
        <f t="shared" si="413"/>
        <v>Nein</v>
      </c>
      <c r="AM2946" s="14" t="str">
        <f t="shared" si="409"/>
        <v>Positiv</v>
      </c>
    </row>
    <row r="2947" spans="1:39" ht="17.25" customHeight="1" x14ac:dyDescent="0.35">
      <c r="A2947" s="17">
        <v>14573172</v>
      </c>
      <c r="B2947" s="2" t="s">
        <v>1989</v>
      </c>
      <c r="C2947" s="1">
        <v>2025001</v>
      </c>
      <c r="D2947" s="1">
        <v>2000786</v>
      </c>
      <c r="E2947" s="2" t="s">
        <v>34</v>
      </c>
      <c r="F2947" s="2" t="s">
        <v>182</v>
      </c>
      <c r="G2947" s="2" t="s">
        <v>66</v>
      </c>
      <c r="H2947" s="2" t="s">
        <v>2101</v>
      </c>
      <c r="I2947" s="2" t="s">
        <v>2102</v>
      </c>
      <c r="J2947" s="2" t="s">
        <v>103</v>
      </c>
      <c r="K2947" s="2" t="s">
        <v>83</v>
      </c>
      <c r="L2947" s="2" t="s">
        <v>269</v>
      </c>
      <c r="M2947" s="2" t="s">
        <v>270</v>
      </c>
      <c r="N2947" s="2" t="s">
        <v>271</v>
      </c>
      <c r="O2947" s="3">
        <v>2</v>
      </c>
      <c r="P2947" s="3">
        <v>417.46170000000001</v>
      </c>
      <c r="Q2947" s="3">
        <v>428</v>
      </c>
      <c r="R2947" s="3">
        <v>856</v>
      </c>
      <c r="S2947" s="3">
        <v>10.5383</v>
      </c>
      <c r="T2947" s="3">
        <v>21.08</v>
      </c>
      <c r="U2947" s="3">
        <v>2.46</v>
      </c>
      <c r="V2947" s="2" t="s">
        <v>675</v>
      </c>
      <c r="W2947" s="2" t="s">
        <v>676</v>
      </c>
      <c r="X2947" s="2" t="s">
        <v>125</v>
      </c>
      <c r="Y2947" s="19" t="str">
        <f>VLOOKUP(G2947,'Verweis Kd-Gruppe'!$A$2:$B$8,2,FALSE)</f>
        <v>EXP</v>
      </c>
      <c r="Z2947" s="19" t="str">
        <f>VLOOKUP(J2947,'Verweis Art-Gruppe'!$A$2:$B$15,2,FALSE)</f>
        <v>Geräte</v>
      </c>
      <c r="AA2947" s="19" t="str">
        <f>VLOOKUP(W2947,'Verweis Vertreter'!$A$2:$B$24,2,FALSE)</f>
        <v>Corina Wedel</v>
      </c>
      <c r="AB2947" s="12">
        <f t="shared" ref="AB2947:AB3010" si="414">$AI2947*O2947</f>
        <v>2</v>
      </c>
      <c r="AC2947" s="12">
        <f t="shared" si="410"/>
        <v>417.46170000000001</v>
      </c>
      <c r="AD2947" s="12">
        <f t="shared" si="411"/>
        <v>428</v>
      </c>
      <c r="AE2947" s="12">
        <f t="shared" ref="AE2947:AE3010" si="415">$AI2947*R2947</f>
        <v>856</v>
      </c>
      <c r="AF2947" s="12">
        <f t="shared" ref="AF2947:AF3010" si="416">$AI2947*S2947</f>
        <v>10.5383</v>
      </c>
      <c r="AG2947" s="12">
        <f t="shared" ref="AG2947:AG3010" si="417">$AI2947*T2947</f>
        <v>21.08</v>
      </c>
      <c r="AH2947" s="9">
        <f t="shared" si="412"/>
        <v>2.4626168224299062E-2</v>
      </c>
      <c r="AI2947" s="14">
        <f>VLOOKUP(E2947,'Verweis Faktor'!$A:$B,2,FALSE)</f>
        <v>1</v>
      </c>
      <c r="AJ2947" s="14"/>
      <c r="AK2947" s="14" t="str">
        <f>IF(AL2947="Ja","Versandkosten",VLOOKUP(E2947,'Verweis Belegart'!$A$2:$B$9,2,FALSE))</f>
        <v>Hardware</v>
      </c>
      <c r="AL2947" s="14" t="str">
        <f t="shared" si="413"/>
        <v>Nein</v>
      </c>
      <c r="AM2947" s="14" t="str">
        <f t="shared" ref="AM2947:AM3010" si="418">IF(AG2947&lt;0,"Negativ","Positiv")</f>
        <v>Positiv</v>
      </c>
    </row>
    <row r="2948" spans="1:39" ht="17.25" customHeight="1" x14ac:dyDescent="0.35">
      <c r="A2948" s="17">
        <v>14573172</v>
      </c>
      <c r="B2948" s="2" t="s">
        <v>1989</v>
      </c>
      <c r="C2948" s="1">
        <v>2025001</v>
      </c>
      <c r="D2948" s="1">
        <v>2000786</v>
      </c>
      <c r="E2948" s="2" t="s">
        <v>34</v>
      </c>
      <c r="F2948" s="2" t="s">
        <v>182</v>
      </c>
      <c r="G2948" s="2" t="s">
        <v>66</v>
      </c>
      <c r="H2948" s="2" t="s">
        <v>2101</v>
      </c>
      <c r="I2948" s="2" t="s">
        <v>2102</v>
      </c>
      <c r="J2948" s="2" t="s">
        <v>103</v>
      </c>
      <c r="K2948" s="2" t="s">
        <v>87</v>
      </c>
      <c r="L2948" s="2" t="s">
        <v>88</v>
      </c>
      <c r="M2948" s="2" t="s">
        <v>89</v>
      </c>
      <c r="N2948" s="2" t="s">
        <v>90</v>
      </c>
      <c r="O2948" s="3">
        <v>2</v>
      </c>
      <c r="P2948" s="3">
        <v>530.07069999999999</v>
      </c>
      <c r="Q2948" s="3">
        <v>555</v>
      </c>
      <c r="R2948" s="3">
        <v>1110</v>
      </c>
      <c r="S2948" s="3">
        <v>24.929300000000001</v>
      </c>
      <c r="T2948" s="3">
        <v>49.86</v>
      </c>
      <c r="U2948" s="3">
        <v>4.49</v>
      </c>
      <c r="V2948" s="2" t="s">
        <v>675</v>
      </c>
      <c r="W2948" s="2" t="s">
        <v>676</v>
      </c>
      <c r="X2948" s="2" t="s">
        <v>125</v>
      </c>
      <c r="Y2948" s="19" t="str">
        <f>VLOOKUP(G2948,'Verweis Kd-Gruppe'!$A$2:$B$8,2,FALSE)</f>
        <v>EXP</v>
      </c>
      <c r="Z2948" s="19" t="str">
        <f>VLOOKUP(J2948,'Verweis Art-Gruppe'!$A$2:$B$15,2,FALSE)</f>
        <v>Geräte</v>
      </c>
      <c r="AA2948" s="19" t="str">
        <f>VLOOKUP(W2948,'Verweis Vertreter'!$A$2:$B$24,2,FALSE)</f>
        <v>Corina Wedel</v>
      </c>
      <c r="AB2948" s="12">
        <f t="shared" si="414"/>
        <v>2</v>
      </c>
      <c r="AC2948" s="12">
        <f t="shared" ref="AC2948:AC3011" si="419">P2948</f>
        <v>530.07069999999999</v>
      </c>
      <c r="AD2948" s="12">
        <f t="shared" ref="AD2948:AD3011" si="420">Q2948</f>
        <v>555</v>
      </c>
      <c r="AE2948" s="12">
        <f t="shared" si="415"/>
        <v>1110</v>
      </c>
      <c r="AF2948" s="12">
        <f t="shared" si="416"/>
        <v>24.929300000000001</v>
      </c>
      <c r="AG2948" s="12">
        <f t="shared" si="417"/>
        <v>49.86</v>
      </c>
      <c r="AH2948" s="9">
        <f t="shared" ref="AH2948:AH3011" si="421">IF(AF2948=0,0,AG2948/AE2948*AI2948)</f>
        <v>4.4918918918918915E-2</v>
      </c>
      <c r="AI2948" s="14">
        <f>VLOOKUP(E2948,'Verweis Faktor'!$A:$B,2,FALSE)</f>
        <v>1</v>
      </c>
      <c r="AJ2948" s="14"/>
      <c r="AK2948" s="14" t="str">
        <f>IF(AL2948="Ja","Versandkosten",VLOOKUP(E2948,'Verweis Belegart'!$A$2:$B$9,2,FALSE))</f>
        <v>Hardware</v>
      </c>
      <c r="AL2948" s="14" t="str">
        <f t="shared" ref="AL2948:AL3011" si="422">IF(ISNUMBER(FIND("Versandkosten",M2948)),"Ja","Nein")</f>
        <v>Nein</v>
      </c>
      <c r="AM2948" s="14" t="str">
        <f t="shared" si="418"/>
        <v>Positiv</v>
      </c>
    </row>
    <row r="2949" spans="1:39" ht="17.25" customHeight="1" x14ac:dyDescent="0.35">
      <c r="A2949" s="17">
        <v>14573472</v>
      </c>
      <c r="B2949" s="2" t="s">
        <v>1989</v>
      </c>
      <c r="C2949" s="1">
        <v>2025001</v>
      </c>
      <c r="D2949" s="1">
        <v>2000787</v>
      </c>
      <c r="E2949" s="2" t="s">
        <v>34</v>
      </c>
      <c r="F2949" s="2" t="s">
        <v>182</v>
      </c>
      <c r="G2949" s="2" t="s">
        <v>36</v>
      </c>
      <c r="H2949" s="2" t="s">
        <v>437</v>
      </c>
      <c r="I2949" s="2" t="s">
        <v>438</v>
      </c>
      <c r="J2949" s="2" t="s">
        <v>103</v>
      </c>
      <c r="K2949" s="2" t="s">
        <v>28</v>
      </c>
      <c r="L2949" s="2" t="s">
        <v>458</v>
      </c>
      <c r="M2949" s="2" t="s">
        <v>459</v>
      </c>
      <c r="N2949" s="2" t="s">
        <v>41</v>
      </c>
      <c r="O2949" s="3">
        <v>1</v>
      </c>
      <c r="P2949" s="3">
        <v>228.69569999999999</v>
      </c>
      <c r="Q2949" s="3">
        <v>239</v>
      </c>
      <c r="R2949" s="3">
        <v>239</v>
      </c>
      <c r="S2949" s="3">
        <v>10.3043</v>
      </c>
      <c r="T2949" s="3">
        <v>10.3</v>
      </c>
      <c r="U2949" s="3">
        <v>4.3099999999999996</v>
      </c>
      <c r="V2949" s="2" t="s">
        <v>235</v>
      </c>
      <c r="W2949" s="2" t="s">
        <v>236</v>
      </c>
      <c r="X2949" s="2" t="s">
        <v>197</v>
      </c>
      <c r="Y2949" s="19" t="str">
        <f>VLOOKUP(G2949,'Verweis Kd-Gruppe'!$A$2:$B$8,2,FALSE)</f>
        <v>GRK</v>
      </c>
      <c r="Z2949" s="19" t="str">
        <f>VLOOKUP(J2949,'Verweis Art-Gruppe'!$A$2:$B$15,2,FALSE)</f>
        <v>Geräte</v>
      </c>
      <c r="AA2949" s="19" t="str">
        <f>VLOOKUP(W2949,'Verweis Vertreter'!$A$2:$B$24,2,FALSE)</f>
        <v>Patrick Verfürth</v>
      </c>
      <c r="AB2949" s="12">
        <f t="shared" si="414"/>
        <v>1</v>
      </c>
      <c r="AC2949" s="12">
        <f t="shared" si="419"/>
        <v>228.69569999999999</v>
      </c>
      <c r="AD2949" s="12">
        <f t="shared" si="420"/>
        <v>239</v>
      </c>
      <c r="AE2949" s="12">
        <f t="shared" si="415"/>
        <v>239</v>
      </c>
      <c r="AF2949" s="12">
        <f t="shared" si="416"/>
        <v>10.3043</v>
      </c>
      <c r="AG2949" s="12">
        <f t="shared" si="417"/>
        <v>10.3</v>
      </c>
      <c r="AH2949" s="9">
        <f t="shared" si="421"/>
        <v>4.3096234309623435E-2</v>
      </c>
      <c r="AI2949" s="14">
        <f>VLOOKUP(E2949,'Verweis Faktor'!$A:$B,2,FALSE)</f>
        <v>1</v>
      </c>
      <c r="AJ2949" s="14"/>
      <c r="AK2949" s="14" t="str">
        <f>IF(AL2949="Ja","Versandkosten",VLOOKUP(E2949,'Verweis Belegart'!$A$2:$B$9,2,FALSE))</f>
        <v>Hardware</v>
      </c>
      <c r="AL2949" s="14" t="str">
        <f t="shared" si="422"/>
        <v>Nein</v>
      </c>
      <c r="AM2949" s="14" t="str">
        <f t="shared" si="418"/>
        <v>Positiv</v>
      </c>
    </row>
    <row r="2950" spans="1:39" ht="17.25" customHeight="1" x14ac:dyDescent="0.35">
      <c r="A2950" s="17">
        <v>14573472</v>
      </c>
      <c r="B2950" s="2" t="s">
        <v>1989</v>
      </c>
      <c r="C2950" s="1">
        <v>2025001</v>
      </c>
      <c r="D2950" s="1">
        <v>2000787</v>
      </c>
      <c r="E2950" s="2" t="s">
        <v>34</v>
      </c>
      <c r="F2950" s="2" t="s">
        <v>182</v>
      </c>
      <c r="G2950" s="2" t="s">
        <v>36</v>
      </c>
      <c r="H2950" s="2" t="s">
        <v>437</v>
      </c>
      <c r="I2950" s="2" t="s">
        <v>438</v>
      </c>
      <c r="J2950" s="2" t="s">
        <v>103</v>
      </c>
      <c r="K2950" s="2" t="s">
        <v>45</v>
      </c>
      <c r="L2950" s="2" t="s">
        <v>92</v>
      </c>
      <c r="M2950" s="2" t="s">
        <v>93</v>
      </c>
      <c r="N2950" s="2" t="s">
        <v>94</v>
      </c>
      <c r="O2950" s="3">
        <v>2</v>
      </c>
      <c r="P2950" s="3">
        <v>332</v>
      </c>
      <c r="Q2950" s="3">
        <v>359</v>
      </c>
      <c r="R2950" s="3">
        <v>718</v>
      </c>
      <c r="S2950" s="3">
        <v>27</v>
      </c>
      <c r="T2950" s="3">
        <v>54</v>
      </c>
      <c r="U2950" s="3">
        <v>7.52</v>
      </c>
      <c r="V2950" s="2" t="s">
        <v>235</v>
      </c>
      <c r="W2950" s="2" t="s">
        <v>236</v>
      </c>
      <c r="X2950" s="2" t="s">
        <v>197</v>
      </c>
      <c r="Y2950" s="19" t="str">
        <f>VLOOKUP(G2950,'Verweis Kd-Gruppe'!$A$2:$B$8,2,FALSE)</f>
        <v>GRK</v>
      </c>
      <c r="Z2950" s="19" t="str">
        <f>VLOOKUP(J2950,'Verweis Art-Gruppe'!$A$2:$B$15,2,FALSE)</f>
        <v>Geräte</v>
      </c>
      <c r="AA2950" s="19" t="str">
        <f>VLOOKUP(W2950,'Verweis Vertreter'!$A$2:$B$24,2,FALSE)</f>
        <v>Patrick Verfürth</v>
      </c>
      <c r="AB2950" s="12">
        <f t="shared" si="414"/>
        <v>2</v>
      </c>
      <c r="AC2950" s="12">
        <f t="shared" si="419"/>
        <v>332</v>
      </c>
      <c r="AD2950" s="12">
        <f t="shared" si="420"/>
        <v>359</v>
      </c>
      <c r="AE2950" s="12">
        <f t="shared" si="415"/>
        <v>718</v>
      </c>
      <c r="AF2950" s="12">
        <f t="shared" si="416"/>
        <v>27</v>
      </c>
      <c r="AG2950" s="12">
        <f t="shared" si="417"/>
        <v>54</v>
      </c>
      <c r="AH2950" s="9">
        <f t="shared" si="421"/>
        <v>7.5208913649025072E-2</v>
      </c>
      <c r="AI2950" s="14">
        <f>VLOOKUP(E2950,'Verweis Faktor'!$A:$B,2,FALSE)</f>
        <v>1</v>
      </c>
      <c r="AJ2950" s="14"/>
      <c r="AK2950" s="14" t="str">
        <f>IF(AL2950="Ja","Versandkosten",VLOOKUP(E2950,'Verweis Belegart'!$A$2:$B$9,2,FALSE))</f>
        <v>Hardware</v>
      </c>
      <c r="AL2950" s="14" t="str">
        <f t="shared" si="422"/>
        <v>Nein</v>
      </c>
      <c r="AM2950" s="14" t="str">
        <f t="shared" si="418"/>
        <v>Positiv</v>
      </c>
    </row>
    <row r="2951" spans="1:39" ht="17.25" customHeight="1" x14ac:dyDescent="0.35">
      <c r="A2951" s="17">
        <v>14573472</v>
      </c>
      <c r="B2951" s="2" t="s">
        <v>1989</v>
      </c>
      <c r="C2951" s="1">
        <v>2025001</v>
      </c>
      <c r="D2951" s="1">
        <v>2000787</v>
      </c>
      <c r="E2951" s="2" t="s">
        <v>34</v>
      </c>
      <c r="F2951" s="2" t="s">
        <v>182</v>
      </c>
      <c r="G2951" s="2" t="s">
        <v>36</v>
      </c>
      <c r="H2951" s="2" t="s">
        <v>437</v>
      </c>
      <c r="I2951" s="2" t="s">
        <v>438</v>
      </c>
      <c r="J2951" s="2" t="s">
        <v>103</v>
      </c>
      <c r="K2951" s="2" t="s">
        <v>49</v>
      </c>
      <c r="L2951" s="2" t="s">
        <v>908</v>
      </c>
      <c r="M2951" s="2" t="s">
        <v>909</v>
      </c>
      <c r="N2951" s="2" t="s">
        <v>910</v>
      </c>
      <c r="O2951" s="3">
        <v>1</v>
      </c>
      <c r="P2951" s="3">
        <v>149</v>
      </c>
      <c r="Q2951" s="3">
        <v>165</v>
      </c>
      <c r="R2951" s="3">
        <v>165</v>
      </c>
      <c r="S2951" s="3">
        <v>16</v>
      </c>
      <c r="T2951" s="3">
        <v>16</v>
      </c>
      <c r="U2951" s="3">
        <v>9.69</v>
      </c>
      <c r="V2951" s="2" t="s">
        <v>235</v>
      </c>
      <c r="W2951" s="2" t="s">
        <v>236</v>
      </c>
      <c r="X2951" s="2" t="s">
        <v>197</v>
      </c>
      <c r="Y2951" s="19" t="str">
        <f>VLOOKUP(G2951,'Verweis Kd-Gruppe'!$A$2:$B$8,2,FALSE)</f>
        <v>GRK</v>
      </c>
      <c r="Z2951" s="19" t="str">
        <f>VLOOKUP(J2951,'Verweis Art-Gruppe'!$A$2:$B$15,2,FALSE)</f>
        <v>Geräte</v>
      </c>
      <c r="AA2951" s="19" t="str">
        <f>VLOOKUP(W2951,'Verweis Vertreter'!$A$2:$B$24,2,FALSE)</f>
        <v>Patrick Verfürth</v>
      </c>
      <c r="AB2951" s="12">
        <f t="shared" si="414"/>
        <v>1</v>
      </c>
      <c r="AC2951" s="12">
        <f t="shared" si="419"/>
        <v>149</v>
      </c>
      <c r="AD2951" s="12">
        <f t="shared" si="420"/>
        <v>165</v>
      </c>
      <c r="AE2951" s="12">
        <f t="shared" si="415"/>
        <v>165</v>
      </c>
      <c r="AF2951" s="12">
        <f t="shared" si="416"/>
        <v>16</v>
      </c>
      <c r="AG2951" s="12">
        <f t="shared" si="417"/>
        <v>16</v>
      </c>
      <c r="AH2951" s="9">
        <f t="shared" si="421"/>
        <v>9.696969696969697E-2</v>
      </c>
      <c r="AI2951" s="14">
        <f>VLOOKUP(E2951,'Verweis Faktor'!$A:$B,2,FALSE)</f>
        <v>1</v>
      </c>
      <c r="AJ2951" s="14"/>
      <c r="AK2951" s="14" t="str">
        <f>IF(AL2951="Ja","Versandkosten",VLOOKUP(E2951,'Verweis Belegart'!$A$2:$B$9,2,FALSE))</f>
        <v>Hardware</v>
      </c>
      <c r="AL2951" s="14" t="str">
        <f t="shared" si="422"/>
        <v>Nein</v>
      </c>
      <c r="AM2951" s="14" t="str">
        <f t="shared" si="418"/>
        <v>Positiv</v>
      </c>
    </row>
    <row r="2952" spans="1:39" ht="17.25" customHeight="1" x14ac:dyDescent="0.35">
      <c r="A2952" s="17">
        <v>14573472</v>
      </c>
      <c r="B2952" s="2" t="s">
        <v>1989</v>
      </c>
      <c r="C2952" s="1">
        <v>2025001</v>
      </c>
      <c r="D2952" s="1">
        <v>2000787</v>
      </c>
      <c r="E2952" s="2" t="s">
        <v>34</v>
      </c>
      <c r="F2952" s="2" t="s">
        <v>182</v>
      </c>
      <c r="G2952" s="2" t="s">
        <v>36</v>
      </c>
      <c r="H2952" s="2" t="s">
        <v>437</v>
      </c>
      <c r="I2952" s="2" t="s">
        <v>438</v>
      </c>
      <c r="J2952" s="2" t="s">
        <v>103</v>
      </c>
      <c r="K2952" s="2" t="s">
        <v>79</v>
      </c>
      <c r="L2952" s="2" t="s">
        <v>1016</v>
      </c>
      <c r="M2952" s="2" t="s">
        <v>1017</v>
      </c>
      <c r="N2952" s="2" t="s">
        <v>506</v>
      </c>
      <c r="O2952" s="3">
        <v>1</v>
      </c>
      <c r="P2952" s="3">
        <v>240.00970000000001</v>
      </c>
      <c r="Q2952" s="3">
        <v>244</v>
      </c>
      <c r="R2952" s="3">
        <v>244</v>
      </c>
      <c r="S2952" s="3">
        <v>3.9903</v>
      </c>
      <c r="T2952" s="3">
        <v>3.99</v>
      </c>
      <c r="U2952" s="3">
        <v>1.63</v>
      </c>
      <c r="V2952" s="2" t="s">
        <v>235</v>
      </c>
      <c r="W2952" s="2" t="s">
        <v>236</v>
      </c>
      <c r="X2952" s="2" t="s">
        <v>197</v>
      </c>
      <c r="Y2952" s="19" t="str">
        <f>VLOOKUP(G2952,'Verweis Kd-Gruppe'!$A$2:$B$8,2,FALSE)</f>
        <v>GRK</v>
      </c>
      <c r="Z2952" s="19" t="str">
        <f>VLOOKUP(J2952,'Verweis Art-Gruppe'!$A$2:$B$15,2,FALSE)</f>
        <v>Geräte</v>
      </c>
      <c r="AA2952" s="19" t="str">
        <f>VLOOKUP(W2952,'Verweis Vertreter'!$A$2:$B$24,2,FALSE)</f>
        <v>Patrick Verfürth</v>
      </c>
      <c r="AB2952" s="12">
        <f t="shared" si="414"/>
        <v>1</v>
      </c>
      <c r="AC2952" s="12">
        <f t="shared" si="419"/>
        <v>240.00970000000001</v>
      </c>
      <c r="AD2952" s="12">
        <f t="shared" si="420"/>
        <v>244</v>
      </c>
      <c r="AE2952" s="12">
        <f t="shared" si="415"/>
        <v>244</v>
      </c>
      <c r="AF2952" s="12">
        <f t="shared" si="416"/>
        <v>3.9903</v>
      </c>
      <c r="AG2952" s="12">
        <f t="shared" si="417"/>
        <v>3.99</v>
      </c>
      <c r="AH2952" s="9">
        <f t="shared" si="421"/>
        <v>1.6352459016393442E-2</v>
      </c>
      <c r="AI2952" s="14">
        <f>VLOOKUP(E2952,'Verweis Faktor'!$A:$B,2,FALSE)</f>
        <v>1</v>
      </c>
      <c r="AJ2952" s="14"/>
      <c r="AK2952" s="14" t="str">
        <f>IF(AL2952="Ja","Versandkosten",VLOOKUP(E2952,'Verweis Belegart'!$A$2:$B$9,2,FALSE))</f>
        <v>Hardware</v>
      </c>
      <c r="AL2952" s="14" t="str">
        <f t="shared" si="422"/>
        <v>Nein</v>
      </c>
      <c r="AM2952" s="14" t="str">
        <f t="shared" si="418"/>
        <v>Positiv</v>
      </c>
    </row>
    <row r="2953" spans="1:39" ht="17.25" customHeight="1" x14ac:dyDescent="0.35">
      <c r="A2953" s="17">
        <v>14573472</v>
      </c>
      <c r="B2953" s="2" t="s">
        <v>1989</v>
      </c>
      <c r="C2953" s="1">
        <v>2025001</v>
      </c>
      <c r="D2953" s="1">
        <v>2000787</v>
      </c>
      <c r="E2953" s="2" t="s">
        <v>34</v>
      </c>
      <c r="F2953" s="2" t="s">
        <v>182</v>
      </c>
      <c r="G2953" s="2" t="s">
        <v>36</v>
      </c>
      <c r="H2953" s="2" t="s">
        <v>437</v>
      </c>
      <c r="I2953" s="2" t="s">
        <v>438</v>
      </c>
      <c r="J2953" s="2" t="s">
        <v>103</v>
      </c>
      <c r="K2953" s="2" t="s">
        <v>83</v>
      </c>
      <c r="L2953" s="2" t="s">
        <v>1051</v>
      </c>
      <c r="M2953" s="2" t="s">
        <v>1052</v>
      </c>
      <c r="N2953" s="2" t="s">
        <v>1053</v>
      </c>
      <c r="O2953" s="3">
        <v>1</v>
      </c>
      <c r="P2953" s="3">
        <v>157</v>
      </c>
      <c r="Q2953" s="3">
        <v>169</v>
      </c>
      <c r="R2953" s="3">
        <v>169</v>
      </c>
      <c r="S2953" s="3">
        <v>12</v>
      </c>
      <c r="T2953" s="3">
        <v>12</v>
      </c>
      <c r="U2953" s="3">
        <v>7.1</v>
      </c>
      <c r="V2953" s="2" t="s">
        <v>235</v>
      </c>
      <c r="W2953" s="2" t="s">
        <v>236</v>
      </c>
      <c r="X2953" s="2" t="s">
        <v>197</v>
      </c>
      <c r="Y2953" s="19" t="str">
        <f>VLOOKUP(G2953,'Verweis Kd-Gruppe'!$A$2:$B$8,2,FALSE)</f>
        <v>GRK</v>
      </c>
      <c r="Z2953" s="19" t="str">
        <f>VLOOKUP(J2953,'Verweis Art-Gruppe'!$A$2:$B$15,2,FALSE)</f>
        <v>Geräte</v>
      </c>
      <c r="AA2953" s="19" t="str">
        <f>VLOOKUP(W2953,'Verweis Vertreter'!$A$2:$B$24,2,FALSE)</f>
        <v>Patrick Verfürth</v>
      </c>
      <c r="AB2953" s="12">
        <f t="shared" si="414"/>
        <v>1</v>
      </c>
      <c r="AC2953" s="12">
        <f t="shared" si="419"/>
        <v>157</v>
      </c>
      <c r="AD2953" s="12">
        <f t="shared" si="420"/>
        <v>169</v>
      </c>
      <c r="AE2953" s="12">
        <f t="shared" si="415"/>
        <v>169</v>
      </c>
      <c r="AF2953" s="12">
        <f t="shared" si="416"/>
        <v>12</v>
      </c>
      <c r="AG2953" s="12">
        <f t="shared" si="417"/>
        <v>12</v>
      </c>
      <c r="AH2953" s="9">
        <f t="shared" si="421"/>
        <v>7.1005917159763315E-2</v>
      </c>
      <c r="AI2953" s="14">
        <f>VLOOKUP(E2953,'Verweis Faktor'!$A:$B,2,FALSE)</f>
        <v>1</v>
      </c>
      <c r="AJ2953" s="14"/>
      <c r="AK2953" s="14" t="str">
        <f>IF(AL2953="Ja","Versandkosten",VLOOKUP(E2953,'Verweis Belegart'!$A$2:$B$9,2,FALSE))</f>
        <v>Hardware</v>
      </c>
      <c r="AL2953" s="14" t="str">
        <f t="shared" si="422"/>
        <v>Nein</v>
      </c>
      <c r="AM2953" s="14" t="str">
        <f t="shared" si="418"/>
        <v>Positiv</v>
      </c>
    </row>
    <row r="2954" spans="1:39" ht="17.25" customHeight="1" x14ac:dyDescent="0.35">
      <c r="A2954" s="17">
        <v>14573472</v>
      </c>
      <c r="B2954" s="2" t="s">
        <v>1989</v>
      </c>
      <c r="C2954" s="1">
        <v>2025001</v>
      </c>
      <c r="D2954" s="1">
        <v>2000787</v>
      </c>
      <c r="E2954" s="2" t="s">
        <v>34</v>
      </c>
      <c r="F2954" s="2" t="s">
        <v>182</v>
      </c>
      <c r="G2954" s="2" t="s">
        <v>36</v>
      </c>
      <c r="H2954" s="2" t="s">
        <v>437</v>
      </c>
      <c r="I2954" s="2" t="s">
        <v>438</v>
      </c>
      <c r="J2954" s="2" t="s">
        <v>103</v>
      </c>
      <c r="K2954" s="2" t="s">
        <v>87</v>
      </c>
      <c r="L2954" s="2" t="s">
        <v>348</v>
      </c>
      <c r="M2954" s="2" t="s">
        <v>349</v>
      </c>
      <c r="N2954" s="2" t="s">
        <v>350</v>
      </c>
      <c r="O2954" s="3">
        <v>1</v>
      </c>
      <c r="P2954" s="3">
        <v>120.9417</v>
      </c>
      <c r="Q2954" s="3">
        <v>129</v>
      </c>
      <c r="R2954" s="3">
        <v>129</v>
      </c>
      <c r="S2954" s="3">
        <v>8.0582999999999991</v>
      </c>
      <c r="T2954" s="3">
        <v>8.06</v>
      </c>
      <c r="U2954" s="3">
        <v>6.24</v>
      </c>
      <c r="V2954" s="2" t="s">
        <v>235</v>
      </c>
      <c r="W2954" s="2" t="s">
        <v>236</v>
      </c>
      <c r="X2954" s="2" t="s">
        <v>197</v>
      </c>
      <c r="Y2954" s="19" t="str">
        <f>VLOOKUP(G2954,'Verweis Kd-Gruppe'!$A$2:$B$8,2,FALSE)</f>
        <v>GRK</v>
      </c>
      <c r="Z2954" s="19" t="str">
        <f>VLOOKUP(J2954,'Verweis Art-Gruppe'!$A$2:$B$15,2,FALSE)</f>
        <v>Geräte</v>
      </c>
      <c r="AA2954" s="19" t="str">
        <f>VLOOKUP(W2954,'Verweis Vertreter'!$A$2:$B$24,2,FALSE)</f>
        <v>Patrick Verfürth</v>
      </c>
      <c r="AB2954" s="12">
        <f t="shared" si="414"/>
        <v>1</v>
      </c>
      <c r="AC2954" s="12">
        <f t="shared" si="419"/>
        <v>120.9417</v>
      </c>
      <c r="AD2954" s="12">
        <f t="shared" si="420"/>
        <v>129</v>
      </c>
      <c r="AE2954" s="12">
        <f t="shared" si="415"/>
        <v>129</v>
      </c>
      <c r="AF2954" s="12">
        <f t="shared" si="416"/>
        <v>8.0582999999999991</v>
      </c>
      <c r="AG2954" s="12">
        <f t="shared" si="417"/>
        <v>8.06</v>
      </c>
      <c r="AH2954" s="9">
        <f t="shared" si="421"/>
        <v>6.248062015503876E-2</v>
      </c>
      <c r="AI2954" s="14">
        <f>VLOOKUP(E2954,'Verweis Faktor'!$A:$B,2,FALSE)</f>
        <v>1</v>
      </c>
      <c r="AJ2954" s="14"/>
      <c r="AK2954" s="14" t="str">
        <f>IF(AL2954="Ja","Versandkosten",VLOOKUP(E2954,'Verweis Belegart'!$A$2:$B$9,2,FALSE))</f>
        <v>Hardware</v>
      </c>
      <c r="AL2954" s="14" t="str">
        <f t="shared" si="422"/>
        <v>Nein</v>
      </c>
      <c r="AM2954" s="14" t="str">
        <f t="shared" si="418"/>
        <v>Positiv</v>
      </c>
    </row>
    <row r="2955" spans="1:39" ht="17.25" customHeight="1" x14ac:dyDescent="0.35">
      <c r="A2955" s="17">
        <v>14573472</v>
      </c>
      <c r="B2955" s="2" t="s">
        <v>1989</v>
      </c>
      <c r="C2955" s="1">
        <v>2025001</v>
      </c>
      <c r="D2955" s="1">
        <v>2000787</v>
      </c>
      <c r="E2955" s="2" t="s">
        <v>34</v>
      </c>
      <c r="F2955" s="2" t="s">
        <v>182</v>
      </c>
      <c r="G2955" s="2" t="s">
        <v>36</v>
      </c>
      <c r="H2955" s="2" t="s">
        <v>437</v>
      </c>
      <c r="I2955" s="2" t="s">
        <v>438</v>
      </c>
      <c r="J2955" s="2" t="s">
        <v>103</v>
      </c>
      <c r="K2955" s="2" t="s">
        <v>91</v>
      </c>
      <c r="L2955" s="2" t="s">
        <v>682</v>
      </c>
      <c r="M2955" s="2" t="s">
        <v>683</v>
      </c>
      <c r="N2955" s="2" t="s">
        <v>684</v>
      </c>
      <c r="O2955" s="3">
        <v>1</v>
      </c>
      <c r="P2955" s="3">
        <v>80.210499999999996</v>
      </c>
      <c r="Q2955" s="3">
        <v>85</v>
      </c>
      <c r="R2955" s="3">
        <v>85</v>
      </c>
      <c r="S2955" s="3">
        <v>4.7895000000000003</v>
      </c>
      <c r="T2955" s="3">
        <v>4.79</v>
      </c>
      <c r="U2955" s="3">
        <v>5.63</v>
      </c>
      <c r="V2955" s="2" t="s">
        <v>235</v>
      </c>
      <c r="W2955" s="2" t="s">
        <v>236</v>
      </c>
      <c r="X2955" s="2" t="s">
        <v>197</v>
      </c>
      <c r="Y2955" s="19" t="str">
        <f>VLOOKUP(G2955,'Verweis Kd-Gruppe'!$A$2:$B$8,2,FALSE)</f>
        <v>GRK</v>
      </c>
      <c r="Z2955" s="19" t="str">
        <f>VLOOKUP(J2955,'Verweis Art-Gruppe'!$A$2:$B$15,2,FALSE)</f>
        <v>Geräte</v>
      </c>
      <c r="AA2955" s="19" t="str">
        <f>VLOOKUP(W2955,'Verweis Vertreter'!$A$2:$B$24,2,FALSE)</f>
        <v>Patrick Verfürth</v>
      </c>
      <c r="AB2955" s="12">
        <f t="shared" si="414"/>
        <v>1</v>
      </c>
      <c r="AC2955" s="12">
        <f t="shared" si="419"/>
        <v>80.210499999999996</v>
      </c>
      <c r="AD2955" s="12">
        <f t="shared" si="420"/>
        <v>85</v>
      </c>
      <c r="AE2955" s="12">
        <f t="shared" si="415"/>
        <v>85</v>
      </c>
      <c r="AF2955" s="12">
        <f t="shared" si="416"/>
        <v>4.7895000000000003</v>
      </c>
      <c r="AG2955" s="12">
        <f t="shared" si="417"/>
        <v>4.79</v>
      </c>
      <c r="AH2955" s="9">
        <f t="shared" si="421"/>
        <v>5.6352941176470592E-2</v>
      </c>
      <c r="AI2955" s="14">
        <f>VLOOKUP(E2955,'Verweis Faktor'!$A:$B,2,FALSE)</f>
        <v>1</v>
      </c>
      <c r="AJ2955" s="14"/>
      <c r="AK2955" s="14" t="str">
        <f>IF(AL2955="Ja","Versandkosten",VLOOKUP(E2955,'Verweis Belegart'!$A$2:$B$9,2,FALSE))</f>
        <v>Hardware</v>
      </c>
      <c r="AL2955" s="14" t="str">
        <f t="shared" si="422"/>
        <v>Nein</v>
      </c>
      <c r="AM2955" s="14" t="str">
        <f t="shared" si="418"/>
        <v>Positiv</v>
      </c>
    </row>
    <row r="2956" spans="1:39" ht="17.25" customHeight="1" x14ac:dyDescent="0.35">
      <c r="A2956" s="17">
        <v>14573412</v>
      </c>
      <c r="B2956" s="2" t="s">
        <v>1989</v>
      </c>
      <c r="C2956" s="1">
        <v>2025001</v>
      </c>
      <c r="D2956" s="1">
        <v>2000788</v>
      </c>
      <c r="E2956" s="2" t="s">
        <v>34</v>
      </c>
      <c r="F2956" s="2" t="s">
        <v>142</v>
      </c>
      <c r="G2956" s="2" t="s">
        <v>36</v>
      </c>
      <c r="H2956" s="2" t="s">
        <v>2103</v>
      </c>
      <c r="I2956" s="2" t="s">
        <v>2104</v>
      </c>
      <c r="J2956" s="2" t="s">
        <v>103</v>
      </c>
      <c r="K2956" s="2" t="s">
        <v>28</v>
      </c>
      <c r="L2956" s="2" t="s">
        <v>1048</v>
      </c>
      <c r="M2956" s="2" t="s">
        <v>1049</v>
      </c>
      <c r="N2956" s="2" t="s">
        <v>1050</v>
      </c>
      <c r="O2956" s="3">
        <v>4</v>
      </c>
      <c r="P2956" s="3">
        <v>495.77140000000003</v>
      </c>
      <c r="Q2956" s="3">
        <v>499</v>
      </c>
      <c r="R2956" s="3">
        <v>1996</v>
      </c>
      <c r="S2956" s="3">
        <v>3.2286000000000001</v>
      </c>
      <c r="T2956" s="3">
        <v>12.91</v>
      </c>
      <c r="U2956" s="3">
        <v>0.64</v>
      </c>
      <c r="V2956" s="2" t="s">
        <v>235</v>
      </c>
      <c r="W2956" s="2" t="s">
        <v>236</v>
      </c>
      <c r="X2956" s="2" t="s">
        <v>72</v>
      </c>
      <c r="Y2956" s="19" t="str">
        <f>VLOOKUP(G2956,'Verweis Kd-Gruppe'!$A$2:$B$8,2,FALSE)</f>
        <v>GRK</v>
      </c>
      <c r="Z2956" s="19" t="str">
        <f>VLOOKUP(J2956,'Verweis Art-Gruppe'!$A$2:$B$15,2,FALSE)</f>
        <v>Geräte</v>
      </c>
      <c r="AA2956" s="19" t="str">
        <f>VLOOKUP(W2956,'Verweis Vertreter'!$A$2:$B$24,2,FALSE)</f>
        <v>Patrick Verfürth</v>
      </c>
      <c r="AB2956" s="12">
        <f t="shared" si="414"/>
        <v>4</v>
      </c>
      <c r="AC2956" s="12">
        <f t="shared" si="419"/>
        <v>495.77140000000003</v>
      </c>
      <c r="AD2956" s="12">
        <f t="shared" si="420"/>
        <v>499</v>
      </c>
      <c r="AE2956" s="12">
        <f t="shared" si="415"/>
        <v>1996</v>
      </c>
      <c r="AF2956" s="12">
        <f t="shared" si="416"/>
        <v>3.2286000000000001</v>
      </c>
      <c r="AG2956" s="12">
        <f t="shared" si="417"/>
        <v>12.91</v>
      </c>
      <c r="AH2956" s="9">
        <f t="shared" si="421"/>
        <v>6.4679358717434875E-3</v>
      </c>
      <c r="AI2956" s="14">
        <f>VLOOKUP(E2956,'Verweis Faktor'!$A:$B,2,FALSE)</f>
        <v>1</v>
      </c>
      <c r="AJ2956" s="14"/>
      <c r="AK2956" s="14" t="str">
        <f>IF(AL2956="Ja","Versandkosten",VLOOKUP(E2956,'Verweis Belegart'!$A$2:$B$9,2,FALSE))</f>
        <v>Hardware</v>
      </c>
      <c r="AL2956" s="14" t="str">
        <f t="shared" si="422"/>
        <v>Nein</v>
      </c>
      <c r="AM2956" s="14" t="str">
        <f t="shared" si="418"/>
        <v>Positiv</v>
      </c>
    </row>
    <row r="2957" spans="1:39" ht="17.25" customHeight="1" x14ac:dyDescent="0.35">
      <c r="A2957" s="17">
        <v>14573412</v>
      </c>
      <c r="B2957" s="2" t="s">
        <v>1989</v>
      </c>
      <c r="C2957" s="1">
        <v>2025001</v>
      </c>
      <c r="D2957" s="1">
        <v>2000788</v>
      </c>
      <c r="E2957" s="2" t="s">
        <v>34</v>
      </c>
      <c r="F2957" s="2" t="s">
        <v>142</v>
      </c>
      <c r="G2957" s="2" t="s">
        <v>36</v>
      </c>
      <c r="H2957" s="2" t="s">
        <v>2103</v>
      </c>
      <c r="I2957" s="2" t="s">
        <v>2104</v>
      </c>
      <c r="J2957" s="2" t="s">
        <v>103</v>
      </c>
      <c r="K2957" s="2" t="s">
        <v>45</v>
      </c>
      <c r="L2957" s="2" t="s">
        <v>455</v>
      </c>
      <c r="M2957" s="2" t="s">
        <v>456</v>
      </c>
      <c r="N2957" s="2" t="s">
        <v>457</v>
      </c>
      <c r="O2957" s="3">
        <v>4</v>
      </c>
      <c r="P2957" s="3">
        <v>848.8066</v>
      </c>
      <c r="Q2957" s="3">
        <v>859</v>
      </c>
      <c r="R2957" s="3">
        <v>3436</v>
      </c>
      <c r="S2957" s="3">
        <v>10.1934</v>
      </c>
      <c r="T2957" s="3">
        <v>40.770000000000003</v>
      </c>
      <c r="U2957" s="3">
        <v>1.18</v>
      </c>
      <c r="V2957" s="2" t="s">
        <v>235</v>
      </c>
      <c r="W2957" s="2" t="s">
        <v>236</v>
      </c>
      <c r="X2957" s="2" t="s">
        <v>72</v>
      </c>
      <c r="Y2957" s="19" t="str">
        <f>VLOOKUP(G2957,'Verweis Kd-Gruppe'!$A$2:$B$8,2,FALSE)</f>
        <v>GRK</v>
      </c>
      <c r="Z2957" s="19" t="str">
        <f>VLOOKUP(J2957,'Verweis Art-Gruppe'!$A$2:$B$15,2,FALSE)</f>
        <v>Geräte</v>
      </c>
      <c r="AA2957" s="19" t="str">
        <f>VLOOKUP(W2957,'Verweis Vertreter'!$A$2:$B$24,2,FALSE)</f>
        <v>Patrick Verfürth</v>
      </c>
      <c r="AB2957" s="12">
        <f t="shared" si="414"/>
        <v>4</v>
      </c>
      <c r="AC2957" s="12">
        <f t="shared" si="419"/>
        <v>848.8066</v>
      </c>
      <c r="AD2957" s="12">
        <f t="shared" si="420"/>
        <v>859</v>
      </c>
      <c r="AE2957" s="12">
        <f t="shared" si="415"/>
        <v>3436</v>
      </c>
      <c r="AF2957" s="12">
        <f t="shared" si="416"/>
        <v>10.1934</v>
      </c>
      <c r="AG2957" s="12">
        <f t="shared" si="417"/>
        <v>40.770000000000003</v>
      </c>
      <c r="AH2957" s="9">
        <f t="shared" si="421"/>
        <v>1.1865541327124564E-2</v>
      </c>
      <c r="AI2957" s="14">
        <f>VLOOKUP(E2957,'Verweis Faktor'!$A:$B,2,FALSE)</f>
        <v>1</v>
      </c>
      <c r="AJ2957" s="14"/>
      <c r="AK2957" s="14" t="str">
        <f>IF(AL2957="Ja","Versandkosten",VLOOKUP(E2957,'Verweis Belegart'!$A$2:$B$9,2,FALSE))</f>
        <v>Hardware</v>
      </c>
      <c r="AL2957" s="14" t="str">
        <f t="shared" si="422"/>
        <v>Nein</v>
      </c>
      <c r="AM2957" s="14" t="str">
        <f t="shared" si="418"/>
        <v>Positiv</v>
      </c>
    </row>
    <row r="2958" spans="1:39" ht="17.25" customHeight="1" x14ac:dyDescent="0.35">
      <c r="A2958" s="17">
        <v>14573412</v>
      </c>
      <c r="B2958" s="2" t="s">
        <v>1989</v>
      </c>
      <c r="C2958" s="1">
        <v>2025001</v>
      </c>
      <c r="D2958" s="1">
        <v>2000788</v>
      </c>
      <c r="E2958" s="2" t="s">
        <v>34</v>
      </c>
      <c r="F2958" s="2" t="s">
        <v>142</v>
      </c>
      <c r="G2958" s="2" t="s">
        <v>36</v>
      </c>
      <c r="H2958" s="2" t="s">
        <v>2103</v>
      </c>
      <c r="I2958" s="2" t="s">
        <v>2104</v>
      </c>
      <c r="J2958" s="2" t="s">
        <v>103</v>
      </c>
      <c r="K2958" s="2" t="s">
        <v>49</v>
      </c>
      <c r="L2958" s="2" t="s">
        <v>1347</v>
      </c>
      <c r="M2958" s="2" t="s">
        <v>1348</v>
      </c>
      <c r="N2958" s="2" t="s">
        <v>283</v>
      </c>
      <c r="O2958" s="3">
        <v>10</v>
      </c>
      <c r="P2958" s="3">
        <v>512.11659999999995</v>
      </c>
      <c r="Q2958" s="3">
        <v>522</v>
      </c>
      <c r="R2958" s="3">
        <v>5220</v>
      </c>
      <c r="S2958" s="3">
        <v>9.8834</v>
      </c>
      <c r="T2958" s="3">
        <v>98.83</v>
      </c>
      <c r="U2958" s="3">
        <v>1.89</v>
      </c>
      <c r="V2958" s="2" t="s">
        <v>235</v>
      </c>
      <c r="W2958" s="2" t="s">
        <v>236</v>
      </c>
      <c r="X2958" s="2" t="s">
        <v>72</v>
      </c>
      <c r="Y2958" s="19" t="str">
        <f>VLOOKUP(G2958,'Verweis Kd-Gruppe'!$A$2:$B$8,2,FALSE)</f>
        <v>GRK</v>
      </c>
      <c r="Z2958" s="19" t="str">
        <f>VLOOKUP(J2958,'Verweis Art-Gruppe'!$A$2:$B$15,2,FALSE)</f>
        <v>Geräte</v>
      </c>
      <c r="AA2958" s="19" t="str">
        <f>VLOOKUP(W2958,'Verweis Vertreter'!$A$2:$B$24,2,FALSE)</f>
        <v>Patrick Verfürth</v>
      </c>
      <c r="AB2958" s="12">
        <f t="shared" si="414"/>
        <v>10</v>
      </c>
      <c r="AC2958" s="12">
        <f t="shared" si="419"/>
        <v>512.11659999999995</v>
      </c>
      <c r="AD2958" s="12">
        <f t="shared" si="420"/>
        <v>522</v>
      </c>
      <c r="AE2958" s="12">
        <f t="shared" si="415"/>
        <v>5220</v>
      </c>
      <c r="AF2958" s="12">
        <f t="shared" si="416"/>
        <v>9.8834</v>
      </c>
      <c r="AG2958" s="12">
        <f t="shared" si="417"/>
        <v>98.83</v>
      </c>
      <c r="AH2958" s="9">
        <f t="shared" si="421"/>
        <v>1.8932950191570881E-2</v>
      </c>
      <c r="AI2958" s="14">
        <f>VLOOKUP(E2958,'Verweis Faktor'!$A:$B,2,FALSE)</f>
        <v>1</v>
      </c>
      <c r="AJ2958" s="14"/>
      <c r="AK2958" s="14" t="str">
        <f>IF(AL2958="Ja","Versandkosten",VLOOKUP(E2958,'Verweis Belegart'!$A$2:$B$9,2,FALSE))</f>
        <v>Hardware</v>
      </c>
      <c r="AL2958" s="14" t="str">
        <f t="shared" si="422"/>
        <v>Nein</v>
      </c>
      <c r="AM2958" s="14" t="str">
        <f t="shared" si="418"/>
        <v>Positiv</v>
      </c>
    </row>
    <row r="2959" spans="1:39" ht="17.25" customHeight="1" x14ac:dyDescent="0.35">
      <c r="A2959" s="17">
        <v>14573412</v>
      </c>
      <c r="B2959" s="2" t="s">
        <v>1989</v>
      </c>
      <c r="C2959" s="1">
        <v>2025001</v>
      </c>
      <c r="D2959" s="1">
        <v>2000788</v>
      </c>
      <c r="E2959" s="2" t="s">
        <v>34</v>
      </c>
      <c r="F2959" s="2" t="s">
        <v>142</v>
      </c>
      <c r="G2959" s="2" t="s">
        <v>36</v>
      </c>
      <c r="H2959" s="2" t="s">
        <v>2103</v>
      </c>
      <c r="I2959" s="2" t="s">
        <v>2104</v>
      </c>
      <c r="J2959" s="2" t="s">
        <v>304</v>
      </c>
      <c r="K2959" s="2" t="s">
        <v>79</v>
      </c>
      <c r="L2959" s="2" t="s">
        <v>1392</v>
      </c>
      <c r="M2959" s="2" t="s">
        <v>1393</v>
      </c>
      <c r="N2959" s="2" t="s">
        <v>1394</v>
      </c>
      <c r="O2959" s="3">
        <v>5</v>
      </c>
      <c r="P2959" s="3">
        <v>130</v>
      </c>
      <c r="Q2959" s="3">
        <v>138</v>
      </c>
      <c r="R2959" s="3">
        <v>690</v>
      </c>
      <c r="S2959" s="3">
        <v>8</v>
      </c>
      <c r="T2959" s="3">
        <v>40</v>
      </c>
      <c r="U2959" s="3">
        <v>5.79</v>
      </c>
      <c r="V2959" s="2" t="s">
        <v>235</v>
      </c>
      <c r="W2959" s="2" t="s">
        <v>236</v>
      </c>
      <c r="X2959" s="2" t="s">
        <v>72</v>
      </c>
      <c r="Y2959" s="19" t="str">
        <f>VLOOKUP(G2959,'Verweis Kd-Gruppe'!$A$2:$B$8,2,FALSE)</f>
        <v>GRK</v>
      </c>
      <c r="Z2959" s="19" t="str">
        <f>VLOOKUP(J2959,'Verweis Art-Gruppe'!$A$2:$B$15,2,FALSE)</f>
        <v>Zubehör</v>
      </c>
      <c r="AA2959" s="19" t="str">
        <f>VLOOKUP(W2959,'Verweis Vertreter'!$A$2:$B$24,2,FALSE)</f>
        <v>Patrick Verfürth</v>
      </c>
      <c r="AB2959" s="12">
        <f t="shared" si="414"/>
        <v>5</v>
      </c>
      <c r="AC2959" s="12">
        <f t="shared" si="419"/>
        <v>130</v>
      </c>
      <c r="AD2959" s="12">
        <f t="shared" si="420"/>
        <v>138</v>
      </c>
      <c r="AE2959" s="12">
        <f t="shared" si="415"/>
        <v>690</v>
      </c>
      <c r="AF2959" s="12">
        <f t="shared" si="416"/>
        <v>8</v>
      </c>
      <c r="AG2959" s="12">
        <f t="shared" si="417"/>
        <v>40</v>
      </c>
      <c r="AH2959" s="9">
        <f t="shared" si="421"/>
        <v>5.7971014492753624E-2</v>
      </c>
      <c r="AI2959" s="14">
        <f>VLOOKUP(E2959,'Verweis Faktor'!$A:$B,2,FALSE)</f>
        <v>1</v>
      </c>
      <c r="AJ2959" s="14"/>
      <c r="AK2959" s="14" t="str">
        <f>IF(AL2959="Ja","Versandkosten",VLOOKUP(E2959,'Verweis Belegart'!$A$2:$B$9,2,FALSE))</f>
        <v>Hardware</v>
      </c>
      <c r="AL2959" s="14" t="str">
        <f t="shared" si="422"/>
        <v>Nein</v>
      </c>
      <c r="AM2959" s="14" t="str">
        <f t="shared" si="418"/>
        <v>Positiv</v>
      </c>
    </row>
    <row r="2960" spans="1:39" ht="17.25" customHeight="1" x14ac:dyDescent="0.35">
      <c r="A2960" s="17">
        <v>14573412</v>
      </c>
      <c r="B2960" s="2" t="s">
        <v>1989</v>
      </c>
      <c r="C2960" s="1">
        <v>2025001</v>
      </c>
      <c r="D2960" s="1">
        <v>2000788</v>
      </c>
      <c r="E2960" s="2" t="s">
        <v>34</v>
      </c>
      <c r="F2960" s="2" t="s">
        <v>142</v>
      </c>
      <c r="G2960" s="2" t="s">
        <v>36</v>
      </c>
      <c r="H2960" s="2" t="s">
        <v>2103</v>
      </c>
      <c r="I2960" s="2" t="s">
        <v>2104</v>
      </c>
      <c r="J2960" s="2" t="s">
        <v>304</v>
      </c>
      <c r="K2960" s="2" t="s">
        <v>83</v>
      </c>
      <c r="L2960" s="2" t="s">
        <v>397</v>
      </c>
      <c r="M2960" s="2" t="s">
        <v>398</v>
      </c>
      <c r="N2960" s="2" t="s">
        <v>399</v>
      </c>
      <c r="O2960" s="3">
        <v>15</v>
      </c>
      <c r="P2960" s="3">
        <v>13.5015</v>
      </c>
      <c r="Q2960" s="3">
        <v>14.5</v>
      </c>
      <c r="R2960" s="3">
        <v>217.5</v>
      </c>
      <c r="S2960" s="3">
        <v>0.99850000000000005</v>
      </c>
      <c r="T2960" s="3">
        <v>14.98</v>
      </c>
      <c r="U2960" s="3">
        <v>6.88</v>
      </c>
      <c r="V2960" s="2" t="s">
        <v>235</v>
      </c>
      <c r="W2960" s="2" t="s">
        <v>236</v>
      </c>
      <c r="X2960" s="2" t="s">
        <v>72</v>
      </c>
      <c r="Y2960" s="19" t="str">
        <f>VLOOKUP(G2960,'Verweis Kd-Gruppe'!$A$2:$B$8,2,FALSE)</f>
        <v>GRK</v>
      </c>
      <c r="Z2960" s="19" t="str">
        <f>VLOOKUP(J2960,'Verweis Art-Gruppe'!$A$2:$B$15,2,FALSE)</f>
        <v>Zubehör</v>
      </c>
      <c r="AA2960" s="19" t="str">
        <f>VLOOKUP(W2960,'Verweis Vertreter'!$A$2:$B$24,2,FALSE)</f>
        <v>Patrick Verfürth</v>
      </c>
      <c r="AB2960" s="12">
        <f t="shared" si="414"/>
        <v>15</v>
      </c>
      <c r="AC2960" s="12">
        <f t="shared" si="419"/>
        <v>13.5015</v>
      </c>
      <c r="AD2960" s="12">
        <f t="shared" si="420"/>
        <v>14.5</v>
      </c>
      <c r="AE2960" s="12">
        <f t="shared" si="415"/>
        <v>217.5</v>
      </c>
      <c r="AF2960" s="12">
        <f t="shared" si="416"/>
        <v>0.99850000000000005</v>
      </c>
      <c r="AG2960" s="12">
        <f t="shared" si="417"/>
        <v>14.98</v>
      </c>
      <c r="AH2960" s="9">
        <f t="shared" si="421"/>
        <v>6.8873563218390804E-2</v>
      </c>
      <c r="AI2960" s="14">
        <f>VLOOKUP(E2960,'Verweis Faktor'!$A:$B,2,FALSE)</f>
        <v>1</v>
      </c>
      <c r="AJ2960" s="14"/>
      <c r="AK2960" s="14" t="str">
        <f>IF(AL2960="Ja","Versandkosten",VLOOKUP(E2960,'Verweis Belegart'!$A$2:$B$9,2,FALSE))</f>
        <v>Hardware</v>
      </c>
      <c r="AL2960" s="14" t="str">
        <f t="shared" si="422"/>
        <v>Nein</v>
      </c>
      <c r="AM2960" s="14" t="str">
        <f t="shared" si="418"/>
        <v>Positiv</v>
      </c>
    </row>
    <row r="2961" spans="1:39" ht="17.25" customHeight="1" x14ac:dyDescent="0.35">
      <c r="A2961" s="17">
        <v>14573412</v>
      </c>
      <c r="B2961" s="2" t="s">
        <v>1989</v>
      </c>
      <c r="C2961" s="1">
        <v>2025001</v>
      </c>
      <c r="D2961" s="1">
        <v>2000788</v>
      </c>
      <c r="E2961" s="2" t="s">
        <v>34</v>
      </c>
      <c r="F2961" s="2" t="s">
        <v>142</v>
      </c>
      <c r="G2961" s="2" t="s">
        <v>36</v>
      </c>
      <c r="H2961" s="2" t="s">
        <v>2103</v>
      </c>
      <c r="I2961" s="2" t="s">
        <v>2104</v>
      </c>
      <c r="J2961" s="2" t="s">
        <v>103</v>
      </c>
      <c r="K2961" s="2" t="s">
        <v>87</v>
      </c>
      <c r="L2961" s="2" t="s">
        <v>762</v>
      </c>
      <c r="M2961" s="2" t="s">
        <v>763</v>
      </c>
      <c r="N2961" s="2" t="s">
        <v>347</v>
      </c>
      <c r="O2961" s="3">
        <v>3</v>
      </c>
      <c r="P2961" s="3">
        <v>821.67439999999999</v>
      </c>
      <c r="Q2961" s="3">
        <v>799</v>
      </c>
      <c r="R2961" s="3">
        <v>2397</v>
      </c>
      <c r="S2961" s="3">
        <v>-22.674399999999999</v>
      </c>
      <c r="T2961" s="3">
        <v>-68.02</v>
      </c>
      <c r="U2961" s="3">
        <v>-2.83</v>
      </c>
      <c r="V2961" s="2" t="s">
        <v>235</v>
      </c>
      <c r="W2961" s="2" t="s">
        <v>236</v>
      </c>
      <c r="X2961" s="2" t="s">
        <v>72</v>
      </c>
      <c r="Y2961" s="19" t="str">
        <f>VLOOKUP(G2961,'Verweis Kd-Gruppe'!$A$2:$B$8,2,FALSE)</f>
        <v>GRK</v>
      </c>
      <c r="Z2961" s="19" t="str">
        <f>VLOOKUP(J2961,'Verweis Art-Gruppe'!$A$2:$B$15,2,FALSE)</f>
        <v>Geräte</v>
      </c>
      <c r="AA2961" s="19" t="str">
        <f>VLOOKUP(W2961,'Verweis Vertreter'!$A$2:$B$24,2,FALSE)</f>
        <v>Patrick Verfürth</v>
      </c>
      <c r="AB2961" s="12">
        <f t="shared" si="414"/>
        <v>3</v>
      </c>
      <c r="AC2961" s="12">
        <f t="shared" si="419"/>
        <v>821.67439999999999</v>
      </c>
      <c r="AD2961" s="12">
        <f t="shared" si="420"/>
        <v>799</v>
      </c>
      <c r="AE2961" s="12">
        <f t="shared" si="415"/>
        <v>2397</v>
      </c>
      <c r="AF2961" s="12">
        <f t="shared" si="416"/>
        <v>-22.674399999999999</v>
      </c>
      <c r="AG2961" s="12">
        <f t="shared" si="417"/>
        <v>-68.02</v>
      </c>
      <c r="AH2961" s="9">
        <f t="shared" si="421"/>
        <v>-2.8377138089278262E-2</v>
      </c>
      <c r="AI2961" s="14">
        <f>VLOOKUP(E2961,'Verweis Faktor'!$A:$B,2,FALSE)</f>
        <v>1</v>
      </c>
      <c r="AJ2961" s="14"/>
      <c r="AK2961" s="14" t="str">
        <f>IF(AL2961="Ja","Versandkosten",VLOOKUP(E2961,'Verweis Belegart'!$A$2:$B$9,2,FALSE))</f>
        <v>Hardware</v>
      </c>
      <c r="AL2961" s="14" t="str">
        <f t="shared" si="422"/>
        <v>Nein</v>
      </c>
      <c r="AM2961" s="14" t="str">
        <f t="shared" si="418"/>
        <v>Negativ</v>
      </c>
    </row>
    <row r="2962" spans="1:39" ht="17.25" customHeight="1" x14ac:dyDescent="0.35">
      <c r="A2962" s="17">
        <v>14573412</v>
      </c>
      <c r="B2962" s="2" t="s">
        <v>1989</v>
      </c>
      <c r="C2962" s="1">
        <v>2025001</v>
      </c>
      <c r="D2962" s="1">
        <v>2000788</v>
      </c>
      <c r="E2962" s="2" t="s">
        <v>34</v>
      </c>
      <c r="F2962" s="2" t="s">
        <v>142</v>
      </c>
      <c r="G2962" s="2" t="s">
        <v>36</v>
      </c>
      <c r="H2962" s="2" t="s">
        <v>2103</v>
      </c>
      <c r="I2962" s="2" t="s">
        <v>2104</v>
      </c>
      <c r="J2962" s="2" t="s">
        <v>103</v>
      </c>
      <c r="K2962" s="2" t="s">
        <v>91</v>
      </c>
      <c r="L2962" s="2" t="s">
        <v>1706</v>
      </c>
      <c r="M2962" s="2" t="s">
        <v>1707</v>
      </c>
      <c r="N2962" s="2" t="s">
        <v>234</v>
      </c>
      <c r="O2962" s="3">
        <v>13</v>
      </c>
      <c r="P2962" s="3">
        <v>252</v>
      </c>
      <c r="Q2962" s="3">
        <v>269</v>
      </c>
      <c r="R2962" s="3">
        <v>3497</v>
      </c>
      <c r="S2962" s="3">
        <v>17</v>
      </c>
      <c r="T2962" s="3">
        <v>221</v>
      </c>
      <c r="U2962" s="3">
        <v>6.31</v>
      </c>
      <c r="V2962" s="2" t="s">
        <v>235</v>
      </c>
      <c r="W2962" s="2" t="s">
        <v>236</v>
      </c>
      <c r="X2962" s="2" t="s">
        <v>72</v>
      </c>
      <c r="Y2962" s="19" t="str">
        <f>VLOOKUP(G2962,'Verweis Kd-Gruppe'!$A$2:$B$8,2,FALSE)</f>
        <v>GRK</v>
      </c>
      <c r="Z2962" s="19" t="str">
        <f>VLOOKUP(J2962,'Verweis Art-Gruppe'!$A$2:$B$15,2,FALSE)</f>
        <v>Geräte</v>
      </c>
      <c r="AA2962" s="19" t="str">
        <f>VLOOKUP(W2962,'Verweis Vertreter'!$A$2:$B$24,2,FALSE)</f>
        <v>Patrick Verfürth</v>
      </c>
      <c r="AB2962" s="12">
        <f t="shared" si="414"/>
        <v>13</v>
      </c>
      <c r="AC2962" s="12">
        <f t="shared" si="419"/>
        <v>252</v>
      </c>
      <c r="AD2962" s="12">
        <f t="shared" si="420"/>
        <v>269</v>
      </c>
      <c r="AE2962" s="12">
        <f t="shared" si="415"/>
        <v>3497</v>
      </c>
      <c r="AF2962" s="12">
        <f t="shared" si="416"/>
        <v>17</v>
      </c>
      <c r="AG2962" s="12">
        <f t="shared" si="417"/>
        <v>221</v>
      </c>
      <c r="AH2962" s="9">
        <f t="shared" si="421"/>
        <v>6.3197026022304828E-2</v>
      </c>
      <c r="AI2962" s="14">
        <f>VLOOKUP(E2962,'Verweis Faktor'!$A:$B,2,FALSE)</f>
        <v>1</v>
      </c>
      <c r="AJ2962" s="14"/>
      <c r="AK2962" s="14" t="str">
        <f>IF(AL2962="Ja","Versandkosten",VLOOKUP(E2962,'Verweis Belegart'!$A$2:$B$9,2,FALSE))</f>
        <v>Hardware</v>
      </c>
      <c r="AL2962" s="14" t="str">
        <f t="shared" si="422"/>
        <v>Nein</v>
      </c>
      <c r="AM2962" s="14" t="str">
        <f t="shared" si="418"/>
        <v>Positiv</v>
      </c>
    </row>
    <row r="2963" spans="1:39" ht="17.25" customHeight="1" x14ac:dyDescent="0.35">
      <c r="A2963" s="17">
        <v>14573224</v>
      </c>
      <c r="B2963" s="2" t="s">
        <v>1989</v>
      </c>
      <c r="C2963" s="1">
        <v>2025001</v>
      </c>
      <c r="D2963" s="1">
        <v>2000789</v>
      </c>
      <c r="E2963" s="2" t="s">
        <v>34</v>
      </c>
      <c r="F2963" s="2" t="s">
        <v>35</v>
      </c>
      <c r="G2963" s="2" t="s">
        <v>66</v>
      </c>
      <c r="H2963" s="2" t="s">
        <v>1959</v>
      </c>
      <c r="I2963" s="2" t="s">
        <v>1960</v>
      </c>
      <c r="J2963" s="2" t="s">
        <v>304</v>
      </c>
      <c r="K2963" s="2" t="s">
        <v>28</v>
      </c>
      <c r="L2963" s="2" t="s">
        <v>1650</v>
      </c>
      <c r="M2963" s="2" t="s">
        <v>1651</v>
      </c>
      <c r="N2963" s="2" t="s">
        <v>200</v>
      </c>
      <c r="O2963" s="3">
        <v>5</v>
      </c>
      <c r="P2963" s="3">
        <v>740</v>
      </c>
      <c r="Q2963" s="3">
        <v>757</v>
      </c>
      <c r="R2963" s="3">
        <v>3785</v>
      </c>
      <c r="S2963" s="3">
        <v>17</v>
      </c>
      <c r="T2963" s="3">
        <v>85</v>
      </c>
      <c r="U2963" s="3">
        <v>2.2400000000000002</v>
      </c>
      <c r="V2963" s="2" t="s">
        <v>927</v>
      </c>
      <c r="W2963" s="2" t="s">
        <v>928</v>
      </c>
      <c r="X2963" s="2" t="s">
        <v>72</v>
      </c>
      <c r="Y2963" s="19" t="str">
        <f>VLOOKUP(G2963,'Verweis Kd-Gruppe'!$A$2:$B$8,2,FALSE)</f>
        <v>EXP</v>
      </c>
      <c r="Z2963" s="19" t="str">
        <f>VLOOKUP(J2963,'Verweis Art-Gruppe'!$A$2:$B$15,2,FALSE)</f>
        <v>Zubehör</v>
      </c>
      <c r="AA2963" s="19" t="str">
        <f>VLOOKUP(W2963,'Verweis Vertreter'!$A$2:$B$24,2,FALSE)</f>
        <v>Ximena Morales</v>
      </c>
      <c r="AB2963" s="12">
        <f t="shared" si="414"/>
        <v>5</v>
      </c>
      <c r="AC2963" s="12">
        <f t="shared" si="419"/>
        <v>740</v>
      </c>
      <c r="AD2963" s="12">
        <f t="shared" si="420"/>
        <v>757</v>
      </c>
      <c r="AE2963" s="12">
        <f t="shared" si="415"/>
        <v>3785</v>
      </c>
      <c r="AF2963" s="12">
        <f t="shared" si="416"/>
        <v>17</v>
      </c>
      <c r="AG2963" s="12">
        <f t="shared" si="417"/>
        <v>85</v>
      </c>
      <c r="AH2963" s="9">
        <f t="shared" si="421"/>
        <v>2.2457067371202115E-2</v>
      </c>
      <c r="AI2963" s="14">
        <f>VLOOKUP(E2963,'Verweis Faktor'!$A:$B,2,FALSE)</f>
        <v>1</v>
      </c>
      <c r="AJ2963" s="14"/>
      <c r="AK2963" s="14" t="str">
        <f>IF(AL2963="Ja","Versandkosten",VLOOKUP(E2963,'Verweis Belegart'!$A$2:$B$9,2,FALSE))</f>
        <v>Hardware</v>
      </c>
      <c r="AL2963" s="14" t="str">
        <f t="shared" si="422"/>
        <v>Nein</v>
      </c>
      <c r="AM2963" s="14" t="str">
        <f t="shared" si="418"/>
        <v>Positiv</v>
      </c>
    </row>
    <row r="2964" spans="1:39" ht="17.25" customHeight="1" x14ac:dyDescent="0.35">
      <c r="A2964" s="17">
        <v>14573224</v>
      </c>
      <c r="B2964" s="2" t="s">
        <v>1989</v>
      </c>
      <c r="C2964" s="1">
        <v>2025001</v>
      </c>
      <c r="D2964" s="1">
        <v>2000789</v>
      </c>
      <c r="E2964" s="2" t="s">
        <v>34</v>
      </c>
      <c r="F2964" s="2" t="s">
        <v>35</v>
      </c>
      <c r="G2964" s="2" t="s">
        <v>66</v>
      </c>
      <c r="H2964" s="2" t="s">
        <v>1959</v>
      </c>
      <c r="I2964" s="2" t="s">
        <v>1960</v>
      </c>
      <c r="J2964" s="2" t="s">
        <v>304</v>
      </c>
      <c r="K2964" s="2" t="s">
        <v>45</v>
      </c>
      <c r="L2964" s="2" t="s">
        <v>198</v>
      </c>
      <c r="M2964" s="2" t="s">
        <v>199</v>
      </c>
      <c r="N2964" s="2" t="s">
        <v>200</v>
      </c>
      <c r="O2964" s="3">
        <v>2</v>
      </c>
      <c r="P2964" s="3">
        <v>590</v>
      </c>
      <c r="Q2964" s="3">
        <v>596</v>
      </c>
      <c r="R2964" s="3">
        <v>1192</v>
      </c>
      <c r="S2964" s="3">
        <v>6</v>
      </c>
      <c r="T2964" s="3">
        <v>12</v>
      </c>
      <c r="U2964" s="3">
        <v>1</v>
      </c>
      <c r="V2964" s="2" t="s">
        <v>927</v>
      </c>
      <c r="W2964" s="2" t="s">
        <v>928</v>
      </c>
      <c r="X2964" s="2" t="s">
        <v>72</v>
      </c>
      <c r="Y2964" s="19" t="str">
        <f>VLOOKUP(G2964,'Verweis Kd-Gruppe'!$A$2:$B$8,2,FALSE)</f>
        <v>EXP</v>
      </c>
      <c r="Z2964" s="19" t="str">
        <f>VLOOKUP(J2964,'Verweis Art-Gruppe'!$A$2:$B$15,2,FALSE)</f>
        <v>Zubehör</v>
      </c>
      <c r="AA2964" s="19" t="str">
        <f>VLOOKUP(W2964,'Verweis Vertreter'!$A$2:$B$24,2,FALSE)</f>
        <v>Ximena Morales</v>
      </c>
      <c r="AB2964" s="12">
        <f t="shared" si="414"/>
        <v>2</v>
      </c>
      <c r="AC2964" s="12">
        <f t="shared" si="419"/>
        <v>590</v>
      </c>
      <c r="AD2964" s="12">
        <f t="shared" si="420"/>
        <v>596</v>
      </c>
      <c r="AE2964" s="12">
        <f t="shared" si="415"/>
        <v>1192</v>
      </c>
      <c r="AF2964" s="12">
        <f t="shared" si="416"/>
        <v>6</v>
      </c>
      <c r="AG2964" s="12">
        <f t="shared" si="417"/>
        <v>12</v>
      </c>
      <c r="AH2964" s="9">
        <f t="shared" si="421"/>
        <v>1.0067114093959731E-2</v>
      </c>
      <c r="AI2964" s="14">
        <f>VLOOKUP(E2964,'Verweis Faktor'!$A:$B,2,FALSE)</f>
        <v>1</v>
      </c>
      <c r="AJ2964" s="14"/>
      <c r="AK2964" s="14" t="str">
        <f>IF(AL2964="Ja","Versandkosten",VLOOKUP(E2964,'Verweis Belegart'!$A$2:$B$9,2,FALSE))</f>
        <v>Hardware</v>
      </c>
      <c r="AL2964" s="14" t="str">
        <f t="shared" si="422"/>
        <v>Nein</v>
      </c>
      <c r="AM2964" s="14" t="str">
        <f t="shared" si="418"/>
        <v>Positiv</v>
      </c>
    </row>
    <row r="2965" spans="1:39" ht="17.25" customHeight="1" x14ac:dyDescent="0.35">
      <c r="A2965" s="17">
        <v>14573224</v>
      </c>
      <c r="B2965" s="2" t="s">
        <v>1989</v>
      </c>
      <c r="C2965" s="1">
        <v>2025001</v>
      </c>
      <c r="D2965" s="1">
        <v>2000789</v>
      </c>
      <c r="E2965" s="2" t="s">
        <v>34</v>
      </c>
      <c r="F2965" s="2" t="s">
        <v>35</v>
      </c>
      <c r="G2965" s="2" t="s">
        <v>66</v>
      </c>
      <c r="H2965" s="2" t="s">
        <v>1959</v>
      </c>
      <c r="I2965" s="2" t="s">
        <v>1960</v>
      </c>
      <c r="J2965" s="2" t="s">
        <v>103</v>
      </c>
      <c r="K2965" s="2" t="s">
        <v>49</v>
      </c>
      <c r="L2965" s="2" t="s">
        <v>941</v>
      </c>
      <c r="M2965" s="2" t="s">
        <v>942</v>
      </c>
      <c r="N2965" s="2" t="s">
        <v>943</v>
      </c>
      <c r="O2965" s="3">
        <v>10</v>
      </c>
      <c r="P2965" s="3">
        <v>235</v>
      </c>
      <c r="Q2965" s="3">
        <v>250</v>
      </c>
      <c r="R2965" s="3">
        <v>2500</v>
      </c>
      <c r="S2965" s="3">
        <v>15</v>
      </c>
      <c r="T2965" s="3">
        <v>150</v>
      </c>
      <c r="U2965" s="3">
        <v>6</v>
      </c>
      <c r="V2965" s="2" t="s">
        <v>927</v>
      </c>
      <c r="W2965" s="2" t="s">
        <v>928</v>
      </c>
      <c r="X2965" s="2" t="s">
        <v>72</v>
      </c>
      <c r="Y2965" s="19" t="str">
        <f>VLOOKUP(G2965,'Verweis Kd-Gruppe'!$A$2:$B$8,2,FALSE)</f>
        <v>EXP</v>
      </c>
      <c r="Z2965" s="19" t="str">
        <f>VLOOKUP(J2965,'Verweis Art-Gruppe'!$A$2:$B$15,2,FALSE)</f>
        <v>Geräte</v>
      </c>
      <c r="AA2965" s="19" t="str">
        <f>VLOOKUP(W2965,'Verweis Vertreter'!$A$2:$B$24,2,FALSE)</f>
        <v>Ximena Morales</v>
      </c>
      <c r="AB2965" s="12">
        <f t="shared" si="414"/>
        <v>10</v>
      </c>
      <c r="AC2965" s="12">
        <f t="shared" si="419"/>
        <v>235</v>
      </c>
      <c r="AD2965" s="12">
        <f t="shared" si="420"/>
        <v>250</v>
      </c>
      <c r="AE2965" s="12">
        <f t="shared" si="415"/>
        <v>2500</v>
      </c>
      <c r="AF2965" s="12">
        <f t="shared" si="416"/>
        <v>15</v>
      </c>
      <c r="AG2965" s="12">
        <f t="shared" si="417"/>
        <v>150</v>
      </c>
      <c r="AH2965" s="9">
        <f t="shared" si="421"/>
        <v>0.06</v>
      </c>
      <c r="AI2965" s="14">
        <f>VLOOKUP(E2965,'Verweis Faktor'!$A:$B,2,FALSE)</f>
        <v>1</v>
      </c>
      <c r="AJ2965" s="14"/>
      <c r="AK2965" s="14" t="str">
        <f>IF(AL2965="Ja","Versandkosten",VLOOKUP(E2965,'Verweis Belegart'!$A$2:$B$9,2,FALSE))</f>
        <v>Hardware</v>
      </c>
      <c r="AL2965" s="14" t="str">
        <f t="shared" si="422"/>
        <v>Nein</v>
      </c>
      <c r="AM2965" s="14" t="str">
        <f t="shared" si="418"/>
        <v>Positiv</v>
      </c>
    </row>
    <row r="2966" spans="1:39" ht="17.25" customHeight="1" x14ac:dyDescent="0.35">
      <c r="A2966" s="17">
        <v>14573224</v>
      </c>
      <c r="B2966" s="2" t="s">
        <v>1989</v>
      </c>
      <c r="C2966" s="1">
        <v>2025001</v>
      </c>
      <c r="D2966" s="1">
        <v>2000789</v>
      </c>
      <c r="E2966" s="2" t="s">
        <v>34</v>
      </c>
      <c r="F2966" s="2" t="s">
        <v>35</v>
      </c>
      <c r="G2966" s="2" t="s">
        <v>66</v>
      </c>
      <c r="H2966" s="2" t="s">
        <v>1959</v>
      </c>
      <c r="I2966" s="2" t="s">
        <v>1960</v>
      </c>
      <c r="J2966" s="2" t="s">
        <v>103</v>
      </c>
      <c r="K2966" s="2" t="s">
        <v>79</v>
      </c>
      <c r="L2966" s="2" t="s">
        <v>1172</v>
      </c>
      <c r="M2966" s="2" t="s">
        <v>1173</v>
      </c>
      <c r="N2966" s="2" t="s">
        <v>98</v>
      </c>
      <c r="O2966" s="3">
        <v>10</v>
      </c>
      <c r="P2966" s="3">
        <v>165</v>
      </c>
      <c r="Q2966" s="3">
        <v>175</v>
      </c>
      <c r="R2966" s="3">
        <v>1750</v>
      </c>
      <c r="S2966" s="3">
        <v>10</v>
      </c>
      <c r="T2966" s="3">
        <v>100</v>
      </c>
      <c r="U2966" s="3">
        <v>5.71</v>
      </c>
      <c r="V2966" s="2" t="s">
        <v>927</v>
      </c>
      <c r="W2966" s="2" t="s">
        <v>928</v>
      </c>
      <c r="X2966" s="2" t="s">
        <v>72</v>
      </c>
      <c r="Y2966" s="19" t="str">
        <f>VLOOKUP(G2966,'Verweis Kd-Gruppe'!$A$2:$B$8,2,FALSE)</f>
        <v>EXP</v>
      </c>
      <c r="Z2966" s="19" t="str">
        <f>VLOOKUP(J2966,'Verweis Art-Gruppe'!$A$2:$B$15,2,FALSE)</f>
        <v>Geräte</v>
      </c>
      <c r="AA2966" s="19" t="str">
        <f>VLOOKUP(W2966,'Verweis Vertreter'!$A$2:$B$24,2,FALSE)</f>
        <v>Ximena Morales</v>
      </c>
      <c r="AB2966" s="12">
        <f t="shared" si="414"/>
        <v>10</v>
      </c>
      <c r="AC2966" s="12">
        <f t="shared" si="419"/>
        <v>165</v>
      </c>
      <c r="AD2966" s="12">
        <f t="shared" si="420"/>
        <v>175</v>
      </c>
      <c r="AE2966" s="12">
        <f t="shared" si="415"/>
        <v>1750</v>
      </c>
      <c r="AF2966" s="12">
        <f t="shared" si="416"/>
        <v>10</v>
      </c>
      <c r="AG2966" s="12">
        <f t="shared" si="417"/>
        <v>100</v>
      </c>
      <c r="AH2966" s="9">
        <f t="shared" si="421"/>
        <v>5.7142857142857141E-2</v>
      </c>
      <c r="AI2966" s="14">
        <f>VLOOKUP(E2966,'Verweis Faktor'!$A:$B,2,FALSE)</f>
        <v>1</v>
      </c>
      <c r="AJ2966" s="14"/>
      <c r="AK2966" s="14" t="str">
        <f>IF(AL2966="Ja","Versandkosten",VLOOKUP(E2966,'Verweis Belegart'!$A$2:$B$9,2,FALSE))</f>
        <v>Hardware</v>
      </c>
      <c r="AL2966" s="14" t="str">
        <f t="shared" si="422"/>
        <v>Nein</v>
      </c>
      <c r="AM2966" s="14" t="str">
        <f t="shared" si="418"/>
        <v>Positiv</v>
      </c>
    </row>
    <row r="2967" spans="1:39" ht="17.25" customHeight="1" x14ac:dyDescent="0.35">
      <c r="A2967" s="17">
        <v>14573224</v>
      </c>
      <c r="B2967" s="2" t="s">
        <v>1989</v>
      </c>
      <c r="C2967" s="1">
        <v>2025001</v>
      </c>
      <c r="D2967" s="1">
        <v>2000789</v>
      </c>
      <c r="E2967" s="2" t="s">
        <v>34</v>
      </c>
      <c r="F2967" s="2" t="s">
        <v>35</v>
      </c>
      <c r="G2967" s="2" t="s">
        <v>66</v>
      </c>
      <c r="H2967" s="2" t="s">
        <v>1959</v>
      </c>
      <c r="I2967" s="2" t="s">
        <v>1960</v>
      </c>
      <c r="J2967" s="2" t="s">
        <v>304</v>
      </c>
      <c r="K2967" s="2" t="s">
        <v>83</v>
      </c>
      <c r="L2967" s="2" t="s">
        <v>656</v>
      </c>
      <c r="M2967" s="2" t="s">
        <v>657</v>
      </c>
      <c r="N2967" s="2" t="s">
        <v>200</v>
      </c>
      <c r="O2967" s="3">
        <v>2</v>
      </c>
      <c r="P2967" s="3">
        <v>660</v>
      </c>
      <c r="Q2967" s="3">
        <v>673</v>
      </c>
      <c r="R2967" s="3">
        <v>1346</v>
      </c>
      <c r="S2967" s="3">
        <v>13</v>
      </c>
      <c r="T2967" s="3">
        <v>26</v>
      </c>
      <c r="U2967" s="3">
        <v>1.93</v>
      </c>
      <c r="V2967" s="2" t="s">
        <v>927</v>
      </c>
      <c r="W2967" s="2" t="s">
        <v>928</v>
      </c>
      <c r="X2967" s="2" t="s">
        <v>72</v>
      </c>
      <c r="Y2967" s="19" t="str">
        <f>VLOOKUP(G2967,'Verweis Kd-Gruppe'!$A$2:$B$8,2,FALSE)</f>
        <v>EXP</v>
      </c>
      <c r="Z2967" s="19" t="str">
        <f>VLOOKUP(J2967,'Verweis Art-Gruppe'!$A$2:$B$15,2,FALSE)</f>
        <v>Zubehör</v>
      </c>
      <c r="AA2967" s="19" t="str">
        <f>VLOOKUP(W2967,'Verweis Vertreter'!$A$2:$B$24,2,FALSE)</f>
        <v>Ximena Morales</v>
      </c>
      <c r="AB2967" s="12">
        <f t="shared" si="414"/>
        <v>2</v>
      </c>
      <c r="AC2967" s="12">
        <f t="shared" si="419"/>
        <v>660</v>
      </c>
      <c r="AD2967" s="12">
        <f t="shared" si="420"/>
        <v>673</v>
      </c>
      <c r="AE2967" s="12">
        <f t="shared" si="415"/>
        <v>1346</v>
      </c>
      <c r="AF2967" s="12">
        <f t="shared" si="416"/>
        <v>13</v>
      </c>
      <c r="AG2967" s="12">
        <f t="shared" si="417"/>
        <v>26</v>
      </c>
      <c r="AH2967" s="9">
        <f t="shared" si="421"/>
        <v>1.9316493313521546E-2</v>
      </c>
      <c r="AI2967" s="14">
        <f>VLOOKUP(E2967,'Verweis Faktor'!$A:$B,2,FALSE)</f>
        <v>1</v>
      </c>
      <c r="AJ2967" s="14"/>
      <c r="AK2967" s="14" t="str">
        <f>IF(AL2967="Ja","Versandkosten",VLOOKUP(E2967,'Verweis Belegart'!$A$2:$B$9,2,FALSE))</f>
        <v>Hardware</v>
      </c>
      <c r="AL2967" s="14" t="str">
        <f t="shared" si="422"/>
        <v>Nein</v>
      </c>
      <c r="AM2967" s="14" t="str">
        <f t="shared" si="418"/>
        <v>Positiv</v>
      </c>
    </row>
    <row r="2968" spans="1:39" ht="17.25" customHeight="1" x14ac:dyDescent="0.35">
      <c r="A2968" s="17">
        <v>14573224</v>
      </c>
      <c r="B2968" s="2" t="s">
        <v>1989</v>
      </c>
      <c r="C2968" s="1">
        <v>2025001</v>
      </c>
      <c r="D2968" s="1">
        <v>2000789</v>
      </c>
      <c r="E2968" s="2" t="s">
        <v>34</v>
      </c>
      <c r="F2968" s="2" t="s">
        <v>35</v>
      </c>
      <c r="G2968" s="2" t="s">
        <v>66</v>
      </c>
      <c r="H2968" s="2" t="s">
        <v>1959</v>
      </c>
      <c r="I2968" s="2" t="s">
        <v>1960</v>
      </c>
      <c r="J2968" s="2" t="s">
        <v>304</v>
      </c>
      <c r="K2968" s="2" t="s">
        <v>87</v>
      </c>
      <c r="L2968" s="2" t="s">
        <v>1578</v>
      </c>
      <c r="M2968" s="2" t="s">
        <v>1579</v>
      </c>
      <c r="N2968" s="2" t="s">
        <v>200</v>
      </c>
      <c r="O2968" s="3">
        <v>2</v>
      </c>
      <c r="P2968" s="3">
        <v>625</v>
      </c>
      <c r="Q2968" s="3">
        <v>638</v>
      </c>
      <c r="R2968" s="3">
        <v>1276</v>
      </c>
      <c r="S2968" s="3">
        <v>13</v>
      </c>
      <c r="T2968" s="3">
        <v>26</v>
      </c>
      <c r="U2968" s="3">
        <v>2.0299999999999998</v>
      </c>
      <c r="V2968" s="2" t="s">
        <v>927</v>
      </c>
      <c r="W2968" s="2" t="s">
        <v>928</v>
      </c>
      <c r="X2968" s="2" t="s">
        <v>72</v>
      </c>
      <c r="Y2968" s="19" t="str">
        <f>VLOOKUP(G2968,'Verweis Kd-Gruppe'!$A$2:$B$8,2,FALSE)</f>
        <v>EXP</v>
      </c>
      <c r="Z2968" s="19" t="str">
        <f>VLOOKUP(J2968,'Verweis Art-Gruppe'!$A$2:$B$15,2,FALSE)</f>
        <v>Zubehör</v>
      </c>
      <c r="AA2968" s="19" t="str">
        <f>VLOOKUP(W2968,'Verweis Vertreter'!$A$2:$B$24,2,FALSE)</f>
        <v>Ximena Morales</v>
      </c>
      <c r="AB2968" s="12">
        <f t="shared" si="414"/>
        <v>2</v>
      </c>
      <c r="AC2968" s="12">
        <f t="shared" si="419"/>
        <v>625</v>
      </c>
      <c r="AD2968" s="12">
        <f t="shared" si="420"/>
        <v>638</v>
      </c>
      <c r="AE2968" s="12">
        <f t="shared" si="415"/>
        <v>1276</v>
      </c>
      <c r="AF2968" s="12">
        <f t="shared" si="416"/>
        <v>13</v>
      </c>
      <c r="AG2968" s="12">
        <f t="shared" si="417"/>
        <v>26</v>
      </c>
      <c r="AH2968" s="9">
        <f t="shared" si="421"/>
        <v>2.037617554858934E-2</v>
      </c>
      <c r="AI2968" s="14">
        <f>VLOOKUP(E2968,'Verweis Faktor'!$A:$B,2,FALSE)</f>
        <v>1</v>
      </c>
      <c r="AJ2968" s="14"/>
      <c r="AK2968" s="14" t="str">
        <f>IF(AL2968="Ja","Versandkosten",VLOOKUP(E2968,'Verweis Belegart'!$A$2:$B$9,2,FALSE))</f>
        <v>Hardware</v>
      </c>
      <c r="AL2968" s="14" t="str">
        <f t="shared" si="422"/>
        <v>Nein</v>
      </c>
      <c r="AM2968" s="14" t="str">
        <f t="shared" si="418"/>
        <v>Positiv</v>
      </c>
    </row>
    <row r="2969" spans="1:39" ht="17.25" customHeight="1" x14ac:dyDescent="0.35">
      <c r="A2969" s="17">
        <v>14573239</v>
      </c>
      <c r="B2969" s="2" t="s">
        <v>1989</v>
      </c>
      <c r="C2969" s="1">
        <v>2025001</v>
      </c>
      <c r="D2969" s="1">
        <v>2000790</v>
      </c>
      <c r="E2969" s="2" t="s">
        <v>34</v>
      </c>
      <c r="F2969" s="2" t="s">
        <v>35</v>
      </c>
      <c r="G2969" s="2" t="s">
        <v>66</v>
      </c>
      <c r="H2969" s="2" t="s">
        <v>2105</v>
      </c>
      <c r="I2969" s="2" t="s">
        <v>2106</v>
      </c>
      <c r="J2969" s="2" t="s">
        <v>2791</v>
      </c>
      <c r="K2969" s="2" t="s">
        <v>28</v>
      </c>
      <c r="L2969" s="2" t="s">
        <v>120</v>
      </c>
      <c r="M2969" s="2" t="s">
        <v>121</v>
      </c>
      <c r="N2969" s="2" t="s">
        <v>122</v>
      </c>
      <c r="O2969" s="3">
        <v>1</v>
      </c>
      <c r="P2969" s="3">
        <v>0</v>
      </c>
      <c r="Q2969" s="3">
        <v>20</v>
      </c>
      <c r="R2969" s="3">
        <v>20</v>
      </c>
      <c r="S2969" s="3">
        <v>20</v>
      </c>
      <c r="T2969" s="3">
        <v>20</v>
      </c>
      <c r="U2969" s="3"/>
      <c r="V2969" s="2" t="s">
        <v>675</v>
      </c>
      <c r="W2969" s="2" t="s">
        <v>676</v>
      </c>
      <c r="X2969" s="2" t="s">
        <v>125</v>
      </c>
      <c r="Y2969" s="19" t="str">
        <f>VLOOKUP(G2969,'Verweis Kd-Gruppe'!$A$2:$B$8,2,FALSE)</f>
        <v>EXP</v>
      </c>
      <c r="Z2969" s="19" t="str">
        <f>VLOOKUP(J2969,'Verweis Art-Gruppe'!$A$2:$B$15,2,FALSE)</f>
        <v>Sonstige</v>
      </c>
      <c r="AA2969" s="19" t="str">
        <f>VLOOKUP(W2969,'Verweis Vertreter'!$A$2:$B$24,2,FALSE)</f>
        <v>Corina Wedel</v>
      </c>
      <c r="AB2969" s="12">
        <f t="shared" si="414"/>
        <v>1</v>
      </c>
      <c r="AC2969" s="12">
        <f t="shared" si="419"/>
        <v>0</v>
      </c>
      <c r="AD2969" s="12">
        <f t="shared" si="420"/>
        <v>20</v>
      </c>
      <c r="AE2969" s="12">
        <f t="shared" si="415"/>
        <v>20</v>
      </c>
      <c r="AF2969" s="12">
        <f t="shared" si="416"/>
        <v>20</v>
      </c>
      <c r="AG2969" s="12">
        <f t="shared" si="417"/>
        <v>20</v>
      </c>
      <c r="AH2969" s="9">
        <f t="shared" si="421"/>
        <v>1</v>
      </c>
      <c r="AI2969" s="14">
        <f>VLOOKUP(E2969,'Verweis Faktor'!$A:$B,2,FALSE)</f>
        <v>1</v>
      </c>
      <c r="AJ2969" s="14"/>
      <c r="AK2969" s="14" t="str">
        <f>IF(AL2969="Ja","Versandkosten",VLOOKUP(E2969,'Verweis Belegart'!$A$2:$B$9,2,FALSE))</f>
        <v>Versandkosten</v>
      </c>
      <c r="AL2969" s="14" t="str">
        <f t="shared" si="422"/>
        <v>Ja</v>
      </c>
      <c r="AM2969" s="14" t="str">
        <f t="shared" si="418"/>
        <v>Positiv</v>
      </c>
    </row>
    <row r="2970" spans="1:39" ht="17.25" customHeight="1" x14ac:dyDescent="0.35">
      <c r="A2970" s="17">
        <v>14573239</v>
      </c>
      <c r="B2970" s="2" t="s">
        <v>1989</v>
      </c>
      <c r="C2970" s="1">
        <v>2025001</v>
      </c>
      <c r="D2970" s="1">
        <v>2000790</v>
      </c>
      <c r="E2970" s="2" t="s">
        <v>34</v>
      </c>
      <c r="F2970" s="2" t="s">
        <v>35</v>
      </c>
      <c r="G2970" s="2" t="s">
        <v>66</v>
      </c>
      <c r="H2970" s="2" t="s">
        <v>2105</v>
      </c>
      <c r="I2970" s="2" t="s">
        <v>2106</v>
      </c>
      <c r="J2970" s="2" t="s">
        <v>103</v>
      </c>
      <c r="K2970" s="2" t="s">
        <v>45</v>
      </c>
      <c r="L2970" s="2" t="s">
        <v>479</v>
      </c>
      <c r="M2970" s="2" t="s">
        <v>480</v>
      </c>
      <c r="N2970" s="2" t="s">
        <v>481</v>
      </c>
      <c r="O2970" s="3">
        <v>6</v>
      </c>
      <c r="P2970" s="3">
        <v>116.04640000000001</v>
      </c>
      <c r="Q2970" s="3">
        <v>122</v>
      </c>
      <c r="R2970" s="3">
        <v>732</v>
      </c>
      <c r="S2970" s="3">
        <v>5.9535999999999998</v>
      </c>
      <c r="T2970" s="3">
        <v>35.72</v>
      </c>
      <c r="U2970" s="3">
        <v>4.88</v>
      </c>
      <c r="V2970" s="2" t="s">
        <v>675</v>
      </c>
      <c r="W2970" s="2" t="s">
        <v>676</v>
      </c>
      <c r="X2970" s="2" t="s">
        <v>125</v>
      </c>
      <c r="Y2970" s="19" t="str">
        <f>VLOOKUP(G2970,'Verweis Kd-Gruppe'!$A$2:$B$8,2,FALSE)</f>
        <v>EXP</v>
      </c>
      <c r="Z2970" s="19" t="str">
        <f>VLOOKUP(J2970,'Verweis Art-Gruppe'!$A$2:$B$15,2,FALSE)</f>
        <v>Geräte</v>
      </c>
      <c r="AA2970" s="19" t="str">
        <f>VLOOKUP(W2970,'Verweis Vertreter'!$A$2:$B$24,2,FALSE)</f>
        <v>Corina Wedel</v>
      </c>
      <c r="AB2970" s="12">
        <f t="shared" si="414"/>
        <v>6</v>
      </c>
      <c r="AC2970" s="12">
        <f t="shared" si="419"/>
        <v>116.04640000000001</v>
      </c>
      <c r="AD2970" s="12">
        <f t="shared" si="420"/>
        <v>122</v>
      </c>
      <c r="AE2970" s="12">
        <f t="shared" si="415"/>
        <v>732</v>
      </c>
      <c r="AF2970" s="12">
        <f t="shared" si="416"/>
        <v>5.9535999999999998</v>
      </c>
      <c r="AG2970" s="12">
        <f t="shared" si="417"/>
        <v>35.72</v>
      </c>
      <c r="AH2970" s="9">
        <f t="shared" si="421"/>
        <v>4.8797814207650274E-2</v>
      </c>
      <c r="AI2970" s="14">
        <f>VLOOKUP(E2970,'Verweis Faktor'!$A:$B,2,FALSE)</f>
        <v>1</v>
      </c>
      <c r="AJ2970" s="14"/>
      <c r="AK2970" s="14" t="str">
        <f>IF(AL2970="Ja","Versandkosten",VLOOKUP(E2970,'Verweis Belegart'!$A$2:$B$9,2,FALSE))</f>
        <v>Hardware</v>
      </c>
      <c r="AL2970" s="14" t="str">
        <f t="shared" si="422"/>
        <v>Nein</v>
      </c>
      <c r="AM2970" s="14" t="str">
        <f t="shared" si="418"/>
        <v>Positiv</v>
      </c>
    </row>
    <row r="2971" spans="1:39" ht="17.25" customHeight="1" x14ac:dyDescent="0.35">
      <c r="A2971" s="17">
        <v>14573239</v>
      </c>
      <c r="B2971" s="2" t="s">
        <v>1989</v>
      </c>
      <c r="C2971" s="1">
        <v>2025001</v>
      </c>
      <c r="D2971" s="1">
        <v>2000790</v>
      </c>
      <c r="E2971" s="2" t="s">
        <v>34</v>
      </c>
      <c r="F2971" s="2" t="s">
        <v>35</v>
      </c>
      <c r="G2971" s="2" t="s">
        <v>66</v>
      </c>
      <c r="H2971" s="2" t="s">
        <v>2105</v>
      </c>
      <c r="I2971" s="2" t="s">
        <v>2106</v>
      </c>
      <c r="J2971" s="2" t="s">
        <v>103</v>
      </c>
      <c r="K2971" s="2" t="s">
        <v>49</v>
      </c>
      <c r="L2971" s="2" t="s">
        <v>1264</v>
      </c>
      <c r="M2971" s="2" t="s">
        <v>1265</v>
      </c>
      <c r="N2971" s="2" t="s">
        <v>506</v>
      </c>
      <c r="O2971" s="3">
        <v>4</v>
      </c>
      <c r="P2971" s="3">
        <v>228.01779999999999</v>
      </c>
      <c r="Q2971" s="3">
        <v>229</v>
      </c>
      <c r="R2971" s="3">
        <v>916</v>
      </c>
      <c r="S2971" s="3">
        <v>0.98219999999999996</v>
      </c>
      <c r="T2971" s="3">
        <v>3.93</v>
      </c>
      <c r="U2971" s="3">
        <v>0.42</v>
      </c>
      <c r="V2971" s="2" t="s">
        <v>675</v>
      </c>
      <c r="W2971" s="2" t="s">
        <v>676</v>
      </c>
      <c r="X2971" s="2" t="s">
        <v>125</v>
      </c>
      <c r="Y2971" s="19" t="str">
        <f>VLOOKUP(G2971,'Verweis Kd-Gruppe'!$A$2:$B$8,2,FALSE)</f>
        <v>EXP</v>
      </c>
      <c r="Z2971" s="19" t="str">
        <f>VLOOKUP(J2971,'Verweis Art-Gruppe'!$A$2:$B$15,2,FALSE)</f>
        <v>Geräte</v>
      </c>
      <c r="AA2971" s="19" t="str">
        <f>VLOOKUP(W2971,'Verweis Vertreter'!$A$2:$B$24,2,FALSE)</f>
        <v>Corina Wedel</v>
      </c>
      <c r="AB2971" s="12">
        <f t="shared" si="414"/>
        <v>4</v>
      </c>
      <c r="AC2971" s="12">
        <f t="shared" si="419"/>
        <v>228.01779999999999</v>
      </c>
      <c r="AD2971" s="12">
        <f t="shared" si="420"/>
        <v>229</v>
      </c>
      <c r="AE2971" s="12">
        <f t="shared" si="415"/>
        <v>916</v>
      </c>
      <c r="AF2971" s="12">
        <f t="shared" si="416"/>
        <v>0.98219999999999996</v>
      </c>
      <c r="AG2971" s="12">
        <f t="shared" si="417"/>
        <v>3.93</v>
      </c>
      <c r="AH2971" s="9">
        <f t="shared" si="421"/>
        <v>4.2903930131004365E-3</v>
      </c>
      <c r="AI2971" s="14">
        <f>VLOOKUP(E2971,'Verweis Faktor'!$A:$B,2,FALSE)</f>
        <v>1</v>
      </c>
      <c r="AJ2971" s="14"/>
      <c r="AK2971" s="14" t="str">
        <f>IF(AL2971="Ja","Versandkosten",VLOOKUP(E2971,'Verweis Belegart'!$A$2:$B$9,2,FALSE))</f>
        <v>Hardware</v>
      </c>
      <c r="AL2971" s="14" t="str">
        <f t="shared" si="422"/>
        <v>Nein</v>
      </c>
      <c r="AM2971" s="14" t="str">
        <f t="shared" si="418"/>
        <v>Positiv</v>
      </c>
    </row>
    <row r="2972" spans="1:39" ht="17.25" customHeight="1" x14ac:dyDescent="0.35">
      <c r="A2972" s="17">
        <v>14573485</v>
      </c>
      <c r="B2972" s="2" t="s">
        <v>1989</v>
      </c>
      <c r="C2972" s="1">
        <v>2025001</v>
      </c>
      <c r="D2972" s="1">
        <v>2000791</v>
      </c>
      <c r="E2972" s="2" t="s">
        <v>34</v>
      </c>
      <c r="F2972" s="2" t="s">
        <v>142</v>
      </c>
      <c r="G2972" s="2" t="s">
        <v>66</v>
      </c>
      <c r="H2972" s="2" t="s">
        <v>811</v>
      </c>
      <c r="I2972" s="2" t="s">
        <v>812</v>
      </c>
      <c r="J2972" s="2" t="s">
        <v>103</v>
      </c>
      <c r="K2972" s="2" t="s">
        <v>28</v>
      </c>
      <c r="L2972" s="2" t="s">
        <v>132</v>
      </c>
      <c r="M2972" s="2" t="s">
        <v>133</v>
      </c>
      <c r="N2972" s="2" t="s">
        <v>48</v>
      </c>
      <c r="O2972" s="3">
        <v>10</v>
      </c>
      <c r="P2972" s="3">
        <v>254.48859999999999</v>
      </c>
      <c r="Q2972" s="3">
        <v>265</v>
      </c>
      <c r="R2972" s="3">
        <v>2650</v>
      </c>
      <c r="S2972" s="3">
        <v>10.5114</v>
      </c>
      <c r="T2972" s="3">
        <v>105.11</v>
      </c>
      <c r="U2972" s="3">
        <v>3.96</v>
      </c>
      <c r="V2972" s="2" t="s">
        <v>813</v>
      </c>
      <c r="W2972" s="2" t="s">
        <v>814</v>
      </c>
      <c r="X2972" s="2" t="s">
        <v>72</v>
      </c>
      <c r="Y2972" s="19" t="str">
        <f>VLOOKUP(G2972,'Verweis Kd-Gruppe'!$A$2:$B$8,2,FALSE)</f>
        <v>EXP</v>
      </c>
      <c r="Z2972" s="19" t="str">
        <f>VLOOKUP(J2972,'Verweis Art-Gruppe'!$A$2:$B$15,2,FALSE)</f>
        <v>Geräte</v>
      </c>
      <c r="AA2972" s="19" t="str">
        <f>VLOOKUP(W2972,'Verweis Vertreter'!$A$2:$B$24,2,FALSE)</f>
        <v>Sokol Kapaj</v>
      </c>
      <c r="AB2972" s="12">
        <f t="shared" si="414"/>
        <v>10</v>
      </c>
      <c r="AC2972" s="12">
        <f t="shared" si="419"/>
        <v>254.48859999999999</v>
      </c>
      <c r="AD2972" s="12">
        <f t="shared" si="420"/>
        <v>265</v>
      </c>
      <c r="AE2972" s="12">
        <f t="shared" si="415"/>
        <v>2650</v>
      </c>
      <c r="AF2972" s="12">
        <f t="shared" si="416"/>
        <v>10.5114</v>
      </c>
      <c r="AG2972" s="12">
        <f t="shared" si="417"/>
        <v>105.11</v>
      </c>
      <c r="AH2972" s="9">
        <f t="shared" si="421"/>
        <v>3.9664150943396224E-2</v>
      </c>
      <c r="AI2972" s="14">
        <f>VLOOKUP(E2972,'Verweis Faktor'!$A:$B,2,FALSE)</f>
        <v>1</v>
      </c>
      <c r="AJ2972" s="14"/>
      <c r="AK2972" s="14" t="str">
        <f>IF(AL2972="Ja","Versandkosten",VLOOKUP(E2972,'Verweis Belegart'!$A$2:$B$9,2,FALSE))</f>
        <v>Hardware</v>
      </c>
      <c r="AL2972" s="14" t="str">
        <f t="shared" si="422"/>
        <v>Nein</v>
      </c>
      <c r="AM2972" s="14" t="str">
        <f t="shared" si="418"/>
        <v>Positiv</v>
      </c>
    </row>
    <row r="2973" spans="1:39" ht="17.25" customHeight="1" x14ac:dyDescent="0.35">
      <c r="A2973" s="17">
        <v>14573485</v>
      </c>
      <c r="B2973" s="2" t="s">
        <v>1989</v>
      </c>
      <c r="C2973" s="1">
        <v>2025001</v>
      </c>
      <c r="D2973" s="1">
        <v>2000791</v>
      </c>
      <c r="E2973" s="2" t="s">
        <v>34</v>
      </c>
      <c r="F2973" s="2" t="s">
        <v>142</v>
      </c>
      <c r="G2973" s="2" t="s">
        <v>66</v>
      </c>
      <c r="H2973" s="2" t="s">
        <v>811</v>
      </c>
      <c r="I2973" s="2" t="s">
        <v>812</v>
      </c>
      <c r="J2973" s="2" t="s">
        <v>103</v>
      </c>
      <c r="K2973" s="2" t="s">
        <v>45</v>
      </c>
      <c r="L2973" s="2" t="s">
        <v>147</v>
      </c>
      <c r="M2973" s="2" t="s">
        <v>148</v>
      </c>
      <c r="N2973" s="2" t="s">
        <v>149</v>
      </c>
      <c r="O2973" s="3">
        <v>10</v>
      </c>
      <c r="P2973" s="3">
        <v>204.57390000000001</v>
      </c>
      <c r="Q2973" s="3">
        <v>211</v>
      </c>
      <c r="R2973" s="3">
        <v>2110</v>
      </c>
      <c r="S2973" s="3">
        <v>6.4260999999999999</v>
      </c>
      <c r="T2973" s="3">
        <v>64.260000000000005</v>
      </c>
      <c r="U2973" s="3">
        <v>3.04</v>
      </c>
      <c r="V2973" s="2" t="s">
        <v>813</v>
      </c>
      <c r="W2973" s="2" t="s">
        <v>814</v>
      </c>
      <c r="X2973" s="2" t="s">
        <v>72</v>
      </c>
      <c r="Y2973" s="19" t="str">
        <f>VLOOKUP(G2973,'Verweis Kd-Gruppe'!$A$2:$B$8,2,FALSE)</f>
        <v>EXP</v>
      </c>
      <c r="Z2973" s="19" t="str">
        <f>VLOOKUP(J2973,'Verweis Art-Gruppe'!$A$2:$B$15,2,FALSE)</f>
        <v>Geräte</v>
      </c>
      <c r="AA2973" s="19" t="str">
        <f>VLOOKUP(W2973,'Verweis Vertreter'!$A$2:$B$24,2,FALSE)</f>
        <v>Sokol Kapaj</v>
      </c>
      <c r="AB2973" s="12">
        <f t="shared" si="414"/>
        <v>10</v>
      </c>
      <c r="AC2973" s="12">
        <f t="shared" si="419"/>
        <v>204.57390000000001</v>
      </c>
      <c r="AD2973" s="12">
        <f t="shared" si="420"/>
        <v>211</v>
      </c>
      <c r="AE2973" s="12">
        <f t="shared" si="415"/>
        <v>2110</v>
      </c>
      <c r="AF2973" s="12">
        <f t="shared" si="416"/>
        <v>6.4260999999999999</v>
      </c>
      <c r="AG2973" s="12">
        <f t="shared" si="417"/>
        <v>64.260000000000005</v>
      </c>
      <c r="AH2973" s="9">
        <f t="shared" si="421"/>
        <v>3.0454976303317539E-2</v>
      </c>
      <c r="AI2973" s="14">
        <f>VLOOKUP(E2973,'Verweis Faktor'!$A:$B,2,FALSE)</f>
        <v>1</v>
      </c>
      <c r="AJ2973" s="14"/>
      <c r="AK2973" s="14" t="str">
        <f>IF(AL2973="Ja","Versandkosten",VLOOKUP(E2973,'Verweis Belegart'!$A$2:$B$9,2,FALSE))</f>
        <v>Hardware</v>
      </c>
      <c r="AL2973" s="14" t="str">
        <f t="shared" si="422"/>
        <v>Nein</v>
      </c>
      <c r="AM2973" s="14" t="str">
        <f t="shared" si="418"/>
        <v>Positiv</v>
      </c>
    </row>
    <row r="2974" spans="1:39" ht="17.25" customHeight="1" x14ac:dyDescent="0.35">
      <c r="A2974" s="17">
        <v>14573485</v>
      </c>
      <c r="B2974" s="2" t="s">
        <v>1989</v>
      </c>
      <c r="C2974" s="1">
        <v>2025001</v>
      </c>
      <c r="D2974" s="1">
        <v>2000791</v>
      </c>
      <c r="E2974" s="2" t="s">
        <v>34</v>
      </c>
      <c r="F2974" s="2" t="s">
        <v>142</v>
      </c>
      <c r="G2974" s="2" t="s">
        <v>66</v>
      </c>
      <c r="H2974" s="2" t="s">
        <v>811</v>
      </c>
      <c r="I2974" s="2" t="s">
        <v>812</v>
      </c>
      <c r="J2974" s="2" t="s">
        <v>103</v>
      </c>
      <c r="K2974" s="2" t="s">
        <v>49</v>
      </c>
      <c r="L2974" s="2" t="s">
        <v>591</v>
      </c>
      <c r="M2974" s="2" t="s">
        <v>592</v>
      </c>
      <c r="N2974" s="2" t="s">
        <v>593</v>
      </c>
      <c r="O2974" s="3">
        <v>15</v>
      </c>
      <c r="P2974" s="3">
        <v>78</v>
      </c>
      <c r="Q2974" s="3">
        <v>82</v>
      </c>
      <c r="R2974" s="3">
        <v>1230</v>
      </c>
      <c r="S2974" s="3">
        <v>4</v>
      </c>
      <c r="T2974" s="3">
        <v>60</v>
      </c>
      <c r="U2974" s="3">
        <v>4.87</v>
      </c>
      <c r="V2974" s="2" t="s">
        <v>813</v>
      </c>
      <c r="W2974" s="2" t="s">
        <v>814</v>
      </c>
      <c r="X2974" s="2" t="s">
        <v>72</v>
      </c>
      <c r="Y2974" s="19" t="str">
        <f>VLOOKUP(G2974,'Verweis Kd-Gruppe'!$A$2:$B$8,2,FALSE)</f>
        <v>EXP</v>
      </c>
      <c r="Z2974" s="19" t="str">
        <f>VLOOKUP(J2974,'Verweis Art-Gruppe'!$A$2:$B$15,2,FALSE)</f>
        <v>Geräte</v>
      </c>
      <c r="AA2974" s="19" t="str">
        <f>VLOOKUP(W2974,'Verweis Vertreter'!$A$2:$B$24,2,FALSE)</f>
        <v>Sokol Kapaj</v>
      </c>
      <c r="AB2974" s="12">
        <f t="shared" si="414"/>
        <v>15</v>
      </c>
      <c r="AC2974" s="12">
        <f t="shared" si="419"/>
        <v>78</v>
      </c>
      <c r="AD2974" s="12">
        <f t="shared" si="420"/>
        <v>82</v>
      </c>
      <c r="AE2974" s="12">
        <f t="shared" si="415"/>
        <v>1230</v>
      </c>
      <c r="AF2974" s="12">
        <f t="shared" si="416"/>
        <v>4</v>
      </c>
      <c r="AG2974" s="12">
        <f t="shared" si="417"/>
        <v>60</v>
      </c>
      <c r="AH2974" s="9">
        <f t="shared" si="421"/>
        <v>4.878048780487805E-2</v>
      </c>
      <c r="AI2974" s="14">
        <f>VLOOKUP(E2974,'Verweis Faktor'!$A:$B,2,FALSE)</f>
        <v>1</v>
      </c>
      <c r="AJ2974" s="14"/>
      <c r="AK2974" s="14" t="str">
        <f>IF(AL2974="Ja","Versandkosten",VLOOKUP(E2974,'Verweis Belegart'!$A$2:$B$9,2,FALSE))</f>
        <v>Hardware</v>
      </c>
      <c r="AL2974" s="14" t="str">
        <f t="shared" si="422"/>
        <v>Nein</v>
      </c>
      <c r="AM2974" s="14" t="str">
        <f t="shared" si="418"/>
        <v>Positiv</v>
      </c>
    </row>
    <row r="2975" spans="1:39" ht="17.25" customHeight="1" x14ac:dyDescent="0.35">
      <c r="A2975" s="17">
        <v>14573485</v>
      </c>
      <c r="B2975" s="2" t="s">
        <v>1989</v>
      </c>
      <c r="C2975" s="1">
        <v>2025001</v>
      </c>
      <c r="D2975" s="1">
        <v>2000791</v>
      </c>
      <c r="E2975" s="2" t="s">
        <v>34</v>
      </c>
      <c r="F2975" s="2" t="s">
        <v>142</v>
      </c>
      <c r="G2975" s="2" t="s">
        <v>66</v>
      </c>
      <c r="H2975" s="2" t="s">
        <v>811</v>
      </c>
      <c r="I2975" s="2" t="s">
        <v>812</v>
      </c>
      <c r="J2975" s="2" t="s">
        <v>103</v>
      </c>
      <c r="K2975" s="2" t="s">
        <v>79</v>
      </c>
      <c r="L2975" s="2" t="s">
        <v>185</v>
      </c>
      <c r="M2975" s="2" t="s">
        <v>186</v>
      </c>
      <c r="N2975" s="2" t="s">
        <v>187</v>
      </c>
      <c r="O2975" s="3">
        <v>10</v>
      </c>
      <c r="P2975" s="3">
        <v>93.245800000000003</v>
      </c>
      <c r="Q2975" s="3">
        <v>100</v>
      </c>
      <c r="R2975" s="3">
        <v>1000</v>
      </c>
      <c r="S2975" s="3">
        <v>6.7542</v>
      </c>
      <c r="T2975" s="3">
        <v>67.540000000000006</v>
      </c>
      <c r="U2975" s="3">
        <v>6.75</v>
      </c>
      <c r="V2975" s="2" t="s">
        <v>813</v>
      </c>
      <c r="W2975" s="2" t="s">
        <v>814</v>
      </c>
      <c r="X2975" s="2" t="s">
        <v>72</v>
      </c>
      <c r="Y2975" s="19" t="str">
        <f>VLOOKUP(G2975,'Verweis Kd-Gruppe'!$A$2:$B$8,2,FALSE)</f>
        <v>EXP</v>
      </c>
      <c r="Z2975" s="19" t="str">
        <f>VLOOKUP(J2975,'Verweis Art-Gruppe'!$A$2:$B$15,2,FALSE)</f>
        <v>Geräte</v>
      </c>
      <c r="AA2975" s="19" t="str">
        <f>VLOOKUP(W2975,'Verweis Vertreter'!$A$2:$B$24,2,FALSE)</f>
        <v>Sokol Kapaj</v>
      </c>
      <c r="AB2975" s="12">
        <f t="shared" si="414"/>
        <v>10</v>
      </c>
      <c r="AC2975" s="12">
        <f t="shared" si="419"/>
        <v>93.245800000000003</v>
      </c>
      <c r="AD2975" s="12">
        <f t="shared" si="420"/>
        <v>100</v>
      </c>
      <c r="AE2975" s="12">
        <f t="shared" si="415"/>
        <v>1000</v>
      </c>
      <c r="AF2975" s="12">
        <f t="shared" si="416"/>
        <v>6.7542</v>
      </c>
      <c r="AG2975" s="12">
        <f t="shared" si="417"/>
        <v>67.540000000000006</v>
      </c>
      <c r="AH2975" s="9">
        <f t="shared" si="421"/>
        <v>6.7540000000000003E-2</v>
      </c>
      <c r="AI2975" s="14">
        <f>VLOOKUP(E2975,'Verweis Faktor'!$A:$B,2,FALSE)</f>
        <v>1</v>
      </c>
      <c r="AJ2975" s="14"/>
      <c r="AK2975" s="14" t="str">
        <f>IF(AL2975="Ja","Versandkosten",VLOOKUP(E2975,'Verweis Belegart'!$A$2:$B$9,2,FALSE))</f>
        <v>Hardware</v>
      </c>
      <c r="AL2975" s="14" t="str">
        <f t="shared" si="422"/>
        <v>Nein</v>
      </c>
      <c r="AM2975" s="14" t="str">
        <f t="shared" si="418"/>
        <v>Positiv</v>
      </c>
    </row>
    <row r="2976" spans="1:39" ht="17.25" customHeight="1" x14ac:dyDescent="0.35">
      <c r="A2976" s="17">
        <v>14573485</v>
      </c>
      <c r="B2976" s="2" t="s">
        <v>1989</v>
      </c>
      <c r="C2976" s="1">
        <v>2025001</v>
      </c>
      <c r="D2976" s="1">
        <v>2000791</v>
      </c>
      <c r="E2976" s="2" t="s">
        <v>34</v>
      </c>
      <c r="F2976" s="2" t="s">
        <v>142</v>
      </c>
      <c r="G2976" s="2" t="s">
        <v>66</v>
      </c>
      <c r="H2976" s="2" t="s">
        <v>811</v>
      </c>
      <c r="I2976" s="2" t="s">
        <v>812</v>
      </c>
      <c r="J2976" s="2" t="s">
        <v>103</v>
      </c>
      <c r="K2976" s="2" t="s">
        <v>83</v>
      </c>
      <c r="L2976" s="2" t="s">
        <v>631</v>
      </c>
      <c r="M2976" s="2" t="s">
        <v>632</v>
      </c>
      <c r="N2976" s="2" t="s">
        <v>379</v>
      </c>
      <c r="O2976" s="3">
        <v>1</v>
      </c>
      <c r="P2976" s="3">
        <v>417</v>
      </c>
      <c r="Q2976" s="3">
        <v>435</v>
      </c>
      <c r="R2976" s="3">
        <v>435</v>
      </c>
      <c r="S2976" s="3">
        <v>18</v>
      </c>
      <c r="T2976" s="3">
        <v>18</v>
      </c>
      <c r="U2976" s="3">
        <v>4.13</v>
      </c>
      <c r="V2976" s="2" t="s">
        <v>813</v>
      </c>
      <c r="W2976" s="2" t="s">
        <v>814</v>
      </c>
      <c r="X2976" s="2" t="s">
        <v>72</v>
      </c>
      <c r="Y2976" s="19" t="str">
        <f>VLOOKUP(G2976,'Verweis Kd-Gruppe'!$A$2:$B$8,2,FALSE)</f>
        <v>EXP</v>
      </c>
      <c r="Z2976" s="19" t="str">
        <f>VLOOKUP(J2976,'Verweis Art-Gruppe'!$A$2:$B$15,2,FALSE)</f>
        <v>Geräte</v>
      </c>
      <c r="AA2976" s="19" t="str">
        <f>VLOOKUP(W2976,'Verweis Vertreter'!$A$2:$B$24,2,FALSE)</f>
        <v>Sokol Kapaj</v>
      </c>
      <c r="AB2976" s="12">
        <f t="shared" si="414"/>
        <v>1</v>
      </c>
      <c r="AC2976" s="12">
        <f t="shared" si="419"/>
        <v>417</v>
      </c>
      <c r="AD2976" s="12">
        <f t="shared" si="420"/>
        <v>435</v>
      </c>
      <c r="AE2976" s="12">
        <f t="shared" si="415"/>
        <v>435</v>
      </c>
      <c r="AF2976" s="12">
        <f t="shared" si="416"/>
        <v>18</v>
      </c>
      <c r="AG2976" s="12">
        <f t="shared" si="417"/>
        <v>18</v>
      </c>
      <c r="AH2976" s="9">
        <f t="shared" si="421"/>
        <v>4.1379310344827586E-2</v>
      </c>
      <c r="AI2976" s="14">
        <f>VLOOKUP(E2976,'Verweis Faktor'!$A:$B,2,FALSE)</f>
        <v>1</v>
      </c>
      <c r="AJ2976" s="14"/>
      <c r="AK2976" s="14" t="str">
        <f>IF(AL2976="Ja","Versandkosten",VLOOKUP(E2976,'Verweis Belegart'!$A$2:$B$9,2,FALSE))</f>
        <v>Hardware</v>
      </c>
      <c r="AL2976" s="14" t="str">
        <f t="shared" si="422"/>
        <v>Nein</v>
      </c>
      <c r="AM2976" s="14" t="str">
        <f t="shared" si="418"/>
        <v>Positiv</v>
      </c>
    </row>
    <row r="2977" spans="1:39" ht="17.25" customHeight="1" x14ac:dyDescent="0.35">
      <c r="A2977" s="17">
        <v>14573485</v>
      </c>
      <c r="B2977" s="2" t="s">
        <v>1989</v>
      </c>
      <c r="C2977" s="1">
        <v>2025001</v>
      </c>
      <c r="D2977" s="1">
        <v>2000791</v>
      </c>
      <c r="E2977" s="2" t="s">
        <v>34</v>
      </c>
      <c r="F2977" s="2" t="s">
        <v>142</v>
      </c>
      <c r="G2977" s="2" t="s">
        <v>66</v>
      </c>
      <c r="H2977" s="2" t="s">
        <v>811</v>
      </c>
      <c r="I2977" s="2" t="s">
        <v>812</v>
      </c>
      <c r="J2977" s="2" t="s">
        <v>103</v>
      </c>
      <c r="K2977" s="2" t="s">
        <v>87</v>
      </c>
      <c r="L2977" s="2" t="s">
        <v>279</v>
      </c>
      <c r="M2977" s="2" t="s">
        <v>280</v>
      </c>
      <c r="N2977" s="2" t="s">
        <v>271</v>
      </c>
      <c r="O2977" s="3">
        <v>1</v>
      </c>
      <c r="P2977" s="3">
        <v>411.96159999999998</v>
      </c>
      <c r="Q2977" s="3">
        <v>425</v>
      </c>
      <c r="R2977" s="3">
        <v>425</v>
      </c>
      <c r="S2977" s="3">
        <v>13.038399999999999</v>
      </c>
      <c r="T2977" s="3">
        <v>13.04</v>
      </c>
      <c r="U2977" s="3">
        <v>3.06</v>
      </c>
      <c r="V2977" s="2" t="s">
        <v>813</v>
      </c>
      <c r="W2977" s="2" t="s">
        <v>814</v>
      </c>
      <c r="X2977" s="2" t="s">
        <v>72</v>
      </c>
      <c r="Y2977" s="19" t="str">
        <f>VLOOKUP(G2977,'Verweis Kd-Gruppe'!$A$2:$B$8,2,FALSE)</f>
        <v>EXP</v>
      </c>
      <c r="Z2977" s="19" t="str">
        <f>VLOOKUP(J2977,'Verweis Art-Gruppe'!$A$2:$B$15,2,FALSE)</f>
        <v>Geräte</v>
      </c>
      <c r="AA2977" s="19" t="str">
        <f>VLOOKUP(W2977,'Verweis Vertreter'!$A$2:$B$24,2,FALSE)</f>
        <v>Sokol Kapaj</v>
      </c>
      <c r="AB2977" s="12">
        <f t="shared" si="414"/>
        <v>1</v>
      </c>
      <c r="AC2977" s="12">
        <f t="shared" si="419"/>
        <v>411.96159999999998</v>
      </c>
      <c r="AD2977" s="12">
        <f t="shared" si="420"/>
        <v>425</v>
      </c>
      <c r="AE2977" s="12">
        <f t="shared" si="415"/>
        <v>425</v>
      </c>
      <c r="AF2977" s="12">
        <f t="shared" si="416"/>
        <v>13.038399999999999</v>
      </c>
      <c r="AG2977" s="12">
        <f t="shared" si="417"/>
        <v>13.04</v>
      </c>
      <c r="AH2977" s="9">
        <f t="shared" si="421"/>
        <v>3.068235294117647E-2</v>
      </c>
      <c r="AI2977" s="14">
        <f>VLOOKUP(E2977,'Verweis Faktor'!$A:$B,2,FALSE)</f>
        <v>1</v>
      </c>
      <c r="AJ2977" s="14"/>
      <c r="AK2977" s="14" t="str">
        <f>IF(AL2977="Ja","Versandkosten",VLOOKUP(E2977,'Verweis Belegart'!$A$2:$B$9,2,FALSE))</f>
        <v>Hardware</v>
      </c>
      <c r="AL2977" s="14" t="str">
        <f t="shared" si="422"/>
        <v>Nein</v>
      </c>
      <c r="AM2977" s="14" t="str">
        <f t="shared" si="418"/>
        <v>Positiv</v>
      </c>
    </row>
    <row r="2978" spans="1:39" ht="17.25" customHeight="1" x14ac:dyDescent="0.35">
      <c r="A2978" s="17">
        <v>14573485</v>
      </c>
      <c r="B2978" s="2" t="s">
        <v>1989</v>
      </c>
      <c r="C2978" s="1">
        <v>2025001</v>
      </c>
      <c r="D2978" s="1">
        <v>2000791</v>
      </c>
      <c r="E2978" s="2" t="s">
        <v>34</v>
      </c>
      <c r="F2978" s="2" t="s">
        <v>142</v>
      </c>
      <c r="G2978" s="2" t="s">
        <v>66</v>
      </c>
      <c r="H2978" s="2" t="s">
        <v>811</v>
      </c>
      <c r="I2978" s="2" t="s">
        <v>812</v>
      </c>
      <c r="J2978" s="2" t="s">
        <v>103</v>
      </c>
      <c r="K2978" s="2" t="s">
        <v>91</v>
      </c>
      <c r="L2978" s="2" t="s">
        <v>348</v>
      </c>
      <c r="M2978" s="2" t="s">
        <v>349</v>
      </c>
      <c r="N2978" s="2" t="s">
        <v>350</v>
      </c>
      <c r="O2978" s="3">
        <v>10</v>
      </c>
      <c r="P2978" s="3">
        <v>120.9417</v>
      </c>
      <c r="Q2978" s="3">
        <v>125</v>
      </c>
      <c r="R2978" s="3">
        <v>1250</v>
      </c>
      <c r="S2978" s="3">
        <v>4.0583</v>
      </c>
      <c r="T2978" s="3">
        <v>40.58</v>
      </c>
      <c r="U2978" s="3">
        <v>3.24</v>
      </c>
      <c r="V2978" s="2" t="s">
        <v>813</v>
      </c>
      <c r="W2978" s="2" t="s">
        <v>814</v>
      </c>
      <c r="X2978" s="2" t="s">
        <v>72</v>
      </c>
      <c r="Y2978" s="19" t="str">
        <f>VLOOKUP(G2978,'Verweis Kd-Gruppe'!$A$2:$B$8,2,FALSE)</f>
        <v>EXP</v>
      </c>
      <c r="Z2978" s="19" t="str">
        <f>VLOOKUP(J2978,'Verweis Art-Gruppe'!$A$2:$B$15,2,FALSE)</f>
        <v>Geräte</v>
      </c>
      <c r="AA2978" s="19" t="str">
        <f>VLOOKUP(W2978,'Verweis Vertreter'!$A$2:$B$24,2,FALSE)</f>
        <v>Sokol Kapaj</v>
      </c>
      <c r="AB2978" s="12">
        <f t="shared" si="414"/>
        <v>10</v>
      </c>
      <c r="AC2978" s="12">
        <f t="shared" si="419"/>
        <v>120.9417</v>
      </c>
      <c r="AD2978" s="12">
        <f t="shared" si="420"/>
        <v>125</v>
      </c>
      <c r="AE2978" s="12">
        <f t="shared" si="415"/>
        <v>1250</v>
      </c>
      <c r="AF2978" s="12">
        <f t="shared" si="416"/>
        <v>4.0583</v>
      </c>
      <c r="AG2978" s="12">
        <f t="shared" si="417"/>
        <v>40.58</v>
      </c>
      <c r="AH2978" s="9">
        <f t="shared" si="421"/>
        <v>3.2464E-2</v>
      </c>
      <c r="AI2978" s="14">
        <f>VLOOKUP(E2978,'Verweis Faktor'!$A:$B,2,FALSE)</f>
        <v>1</v>
      </c>
      <c r="AJ2978" s="14"/>
      <c r="AK2978" s="14" t="str">
        <f>IF(AL2978="Ja","Versandkosten",VLOOKUP(E2978,'Verweis Belegart'!$A$2:$B$9,2,FALSE))</f>
        <v>Hardware</v>
      </c>
      <c r="AL2978" s="14" t="str">
        <f t="shared" si="422"/>
        <v>Nein</v>
      </c>
      <c r="AM2978" s="14" t="str">
        <f t="shared" si="418"/>
        <v>Positiv</v>
      </c>
    </row>
    <row r="2979" spans="1:39" ht="17.25" customHeight="1" x14ac:dyDescent="0.35">
      <c r="A2979" s="17">
        <v>14573485</v>
      </c>
      <c r="B2979" s="2" t="s">
        <v>1989</v>
      </c>
      <c r="C2979" s="1">
        <v>2025001</v>
      </c>
      <c r="D2979" s="1">
        <v>2000791</v>
      </c>
      <c r="E2979" s="2" t="s">
        <v>34</v>
      </c>
      <c r="F2979" s="2" t="s">
        <v>142</v>
      </c>
      <c r="G2979" s="2" t="s">
        <v>66</v>
      </c>
      <c r="H2979" s="2" t="s">
        <v>811</v>
      </c>
      <c r="I2979" s="2" t="s">
        <v>812</v>
      </c>
      <c r="J2979" s="2" t="s">
        <v>103</v>
      </c>
      <c r="K2979" s="2" t="s">
        <v>95</v>
      </c>
      <c r="L2979" s="2" t="s">
        <v>1771</v>
      </c>
      <c r="M2979" s="2" t="s">
        <v>1772</v>
      </c>
      <c r="N2979" s="2" t="s">
        <v>506</v>
      </c>
      <c r="O2979" s="3">
        <v>5</v>
      </c>
      <c r="P2979" s="3">
        <v>220</v>
      </c>
      <c r="Q2979" s="3">
        <v>225</v>
      </c>
      <c r="R2979" s="3">
        <v>1125</v>
      </c>
      <c r="S2979" s="3">
        <v>5</v>
      </c>
      <c r="T2979" s="3">
        <v>25</v>
      </c>
      <c r="U2979" s="3">
        <v>2.2200000000000002</v>
      </c>
      <c r="V2979" s="2" t="s">
        <v>813</v>
      </c>
      <c r="W2979" s="2" t="s">
        <v>814</v>
      </c>
      <c r="X2979" s="2" t="s">
        <v>72</v>
      </c>
      <c r="Y2979" s="19" t="str">
        <f>VLOOKUP(G2979,'Verweis Kd-Gruppe'!$A$2:$B$8,2,FALSE)</f>
        <v>EXP</v>
      </c>
      <c r="Z2979" s="19" t="str">
        <f>VLOOKUP(J2979,'Verweis Art-Gruppe'!$A$2:$B$15,2,FALSE)</f>
        <v>Geräte</v>
      </c>
      <c r="AA2979" s="19" t="str">
        <f>VLOOKUP(W2979,'Verweis Vertreter'!$A$2:$B$24,2,FALSE)</f>
        <v>Sokol Kapaj</v>
      </c>
      <c r="AB2979" s="12">
        <f t="shared" si="414"/>
        <v>5</v>
      </c>
      <c r="AC2979" s="12">
        <f t="shared" si="419"/>
        <v>220</v>
      </c>
      <c r="AD2979" s="12">
        <f t="shared" si="420"/>
        <v>225</v>
      </c>
      <c r="AE2979" s="12">
        <f t="shared" si="415"/>
        <v>1125</v>
      </c>
      <c r="AF2979" s="12">
        <f t="shared" si="416"/>
        <v>5</v>
      </c>
      <c r="AG2979" s="12">
        <f t="shared" si="417"/>
        <v>25</v>
      </c>
      <c r="AH2979" s="9">
        <f t="shared" si="421"/>
        <v>2.2222222222222223E-2</v>
      </c>
      <c r="AI2979" s="14">
        <f>VLOOKUP(E2979,'Verweis Faktor'!$A:$B,2,FALSE)</f>
        <v>1</v>
      </c>
      <c r="AJ2979" s="14"/>
      <c r="AK2979" s="14" t="str">
        <f>IF(AL2979="Ja","Versandkosten",VLOOKUP(E2979,'Verweis Belegart'!$A$2:$B$9,2,FALSE))</f>
        <v>Hardware</v>
      </c>
      <c r="AL2979" s="14" t="str">
        <f t="shared" si="422"/>
        <v>Nein</v>
      </c>
      <c r="AM2979" s="14" t="str">
        <f t="shared" si="418"/>
        <v>Positiv</v>
      </c>
    </row>
    <row r="2980" spans="1:39" ht="17.25" customHeight="1" x14ac:dyDescent="0.35">
      <c r="A2980" s="17">
        <v>14573485</v>
      </c>
      <c r="B2980" s="2" t="s">
        <v>1989</v>
      </c>
      <c r="C2980" s="1">
        <v>2025001</v>
      </c>
      <c r="D2980" s="1">
        <v>2000791</v>
      </c>
      <c r="E2980" s="2" t="s">
        <v>34</v>
      </c>
      <c r="F2980" s="2" t="s">
        <v>142</v>
      </c>
      <c r="G2980" s="2" t="s">
        <v>66</v>
      </c>
      <c r="H2980" s="2" t="s">
        <v>811</v>
      </c>
      <c r="I2980" s="2" t="s">
        <v>812</v>
      </c>
      <c r="J2980" s="2" t="s">
        <v>103</v>
      </c>
      <c r="K2980" s="2" t="s">
        <v>99</v>
      </c>
      <c r="L2980" s="2" t="s">
        <v>360</v>
      </c>
      <c r="M2980" s="2" t="s">
        <v>361</v>
      </c>
      <c r="N2980" s="2" t="s">
        <v>362</v>
      </c>
      <c r="O2980" s="3">
        <v>5</v>
      </c>
      <c r="P2980" s="3">
        <v>277</v>
      </c>
      <c r="Q2980" s="3">
        <v>292</v>
      </c>
      <c r="R2980" s="3">
        <v>1460</v>
      </c>
      <c r="S2980" s="3">
        <v>15</v>
      </c>
      <c r="T2980" s="3">
        <v>75</v>
      </c>
      <c r="U2980" s="3">
        <v>5.13</v>
      </c>
      <c r="V2980" s="2" t="s">
        <v>813</v>
      </c>
      <c r="W2980" s="2" t="s">
        <v>814</v>
      </c>
      <c r="X2980" s="2" t="s">
        <v>72</v>
      </c>
      <c r="Y2980" s="19" t="str">
        <f>VLOOKUP(G2980,'Verweis Kd-Gruppe'!$A$2:$B$8,2,FALSE)</f>
        <v>EXP</v>
      </c>
      <c r="Z2980" s="19" t="str">
        <f>VLOOKUP(J2980,'Verweis Art-Gruppe'!$A$2:$B$15,2,FALSE)</f>
        <v>Geräte</v>
      </c>
      <c r="AA2980" s="19" t="str">
        <f>VLOOKUP(W2980,'Verweis Vertreter'!$A$2:$B$24,2,FALSE)</f>
        <v>Sokol Kapaj</v>
      </c>
      <c r="AB2980" s="12">
        <f t="shared" si="414"/>
        <v>5</v>
      </c>
      <c r="AC2980" s="12">
        <f t="shared" si="419"/>
        <v>277</v>
      </c>
      <c r="AD2980" s="12">
        <f t="shared" si="420"/>
        <v>292</v>
      </c>
      <c r="AE2980" s="12">
        <f t="shared" si="415"/>
        <v>1460</v>
      </c>
      <c r="AF2980" s="12">
        <f t="shared" si="416"/>
        <v>15</v>
      </c>
      <c r="AG2980" s="12">
        <f t="shared" si="417"/>
        <v>75</v>
      </c>
      <c r="AH2980" s="9">
        <f t="shared" si="421"/>
        <v>5.1369863013698627E-2</v>
      </c>
      <c r="AI2980" s="14">
        <f>VLOOKUP(E2980,'Verweis Faktor'!$A:$B,2,FALSE)</f>
        <v>1</v>
      </c>
      <c r="AJ2980" s="14"/>
      <c r="AK2980" s="14" t="str">
        <f>IF(AL2980="Ja","Versandkosten",VLOOKUP(E2980,'Verweis Belegart'!$A$2:$B$9,2,FALSE))</f>
        <v>Hardware</v>
      </c>
      <c r="AL2980" s="14" t="str">
        <f t="shared" si="422"/>
        <v>Nein</v>
      </c>
      <c r="AM2980" s="14" t="str">
        <f t="shared" si="418"/>
        <v>Positiv</v>
      </c>
    </row>
    <row r="2981" spans="1:39" ht="17.25" customHeight="1" x14ac:dyDescent="0.35">
      <c r="A2981" s="17">
        <v>14476348</v>
      </c>
      <c r="B2981" s="2" t="s">
        <v>1989</v>
      </c>
      <c r="C2981" s="1">
        <v>2025001</v>
      </c>
      <c r="D2981" s="1">
        <v>2000792</v>
      </c>
      <c r="E2981" s="2" t="s">
        <v>572</v>
      </c>
      <c r="F2981" s="2" t="s">
        <v>2107</v>
      </c>
      <c r="G2981" s="2" t="s">
        <v>66</v>
      </c>
      <c r="H2981" s="2" t="s">
        <v>1239</v>
      </c>
      <c r="I2981" s="2" t="s">
        <v>1240</v>
      </c>
      <c r="J2981" s="2" t="s">
        <v>304</v>
      </c>
      <c r="K2981" s="2" t="s">
        <v>45</v>
      </c>
      <c r="L2981" s="2" t="s">
        <v>2108</v>
      </c>
      <c r="M2981" s="2" t="s">
        <v>2109</v>
      </c>
      <c r="N2981" s="2" t="s">
        <v>2110</v>
      </c>
      <c r="O2981" s="3">
        <v>1</v>
      </c>
      <c r="P2981" s="3">
        <v>22.68</v>
      </c>
      <c r="Q2981" s="3">
        <v>27.5</v>
      </c>
      <c r="R2981" s="3">
        <v>27.5</v>
      </c>
      <c r="S2981" s="3">
        <v>4.82</v>
      </c>
      <c r="T2981" s="3">
        <v>4.82</v>
      </c>
      <c r="U2981" s="3">
        <v>17.52</v>
      </c>
      <c r="V2981" s="2" t="s">
        <v>123</v>
      </c>
      <c r="W2981" s="2" t="s">
        <v>124</v>
      </c>
      <c r="X2981" s="2" t="s">
        <v>125</v>
      </c>
      <c r="Y2981" s="19" t="str">
        <f>VLOOKUP(G2981,'Verweis Kd-Gruppe'!$A$2:$B$8,2,FALSE)</f>
        <v>EXP</v>
      </c>
      <c r="Z2981" s="19" t="str">
        <f>VLOOKUP(J2981,'Verweis Art-Gruppe'!$A$2:$B$15,2,FALSE)</f>
        <v>Zubehör</v>
      </c>
      <c r="AA2981" s="19" t="str">
        <f>VLOOKUP(W2981,'Verweis Vertreter'!$A$2:$B$24,2,FALSE)</f>
        <v>Antonio Vuolo</v>
      </c>
      <c r="AB2981" s="12">
        <f t="shared" si="414"/>
        <v>-1</v>
      </c>
      <c r="AC2981" s="12">
        <f t="shared" si="419"/>
        <v>22.68</v>
      </c>
      <c r="AD2981" s="12">
        <f t="shared" si="420"/>
        <v>27.5</v>
      </c>
      <c r="AE2981" s="12">
        <f t="shared" si="415"/>
        <v>-27.5</v>
      </c>
      <c r="AF2981" s="12">
        <f t="shared" si="416"/>
        <v>-4.82</v>
      </c>
      <c r="AG2981" s="12">
        <f t="shared" si="417"/>
        <v>-4.82</v>
      </c>
      <c r="AH2981" s="9">
        <f t="shared" si="421"/>
        <v>-0.17527272727272727</v>
      </c>
      <c r="AI2981" s="14">
        <f>VLOOKUP(E2981,'Verweis Faktor'!$A:$B,2,FALSE)</f>
        <v>-1</v>
      </c>
      <c r="AJ2981" s="14"/>
      <c r="AK2981" s="14" t="str">
        <f>IF(AL2981="Ja","Versandkosten",VLOOKUP(E2981,'Verweis Belegart'!$A$2:$B$9,2,FALSE))</f>
        <v>Hardware</v>
      </c>
      <c r="AL2981" s="14" t="str">
        <f t="shared" si="422"/>
        <v>Nein</v>
      </c>
      <c r="AM2981" s="14" t="str">
        <f t="shared" si="418"/>
        <v>Negativ</v>
      </c>
    </row>
    <row r="2982" spans="1:39" ht="17.25" customHeight="1" x14ac:dyDescent="0.35">
      <c r="A2982" s="17">
        <v>14566729</v>
      </c>
      <c r="B2982" s="2" t="s">
        <v>1989</v>
      </c>
      <c r="C2982" s="1">
        <v>2025001</v>
      </c>
      <c r="D2982" s="1">
        <v>2000793</v>
      </c>
      <c r="E2982" s="2" t="s">
        <v>572</v>
      </c>
      <c r="F2982" s="2" t="s">
        <v>2111</v>
      </c>
      <c r="G2982" s="2" t="s">
        <v>66</v>
      </c>
      <c r="H2982" s="2" t="s">
        <v>2041</v>
      </c>
      <c r="I2982" s="2" t="s">
        <v>2042</v>
      </c>
      <c r="J2982" s="2" t="s">
        <v>103</v>
      </c>
      <c r="K2982" s="2" t="s">
        <v>28</v>
      </c>
      <c r="L2982" s="2" t="s">
        <v>625</v>
      </c>
      <c r="M2982" s="2" t="s">
        <v>626</v>
      </c>
      <c r="N2982" s="2" t="s">
        <v>292</v>
      </c>
      <c r="O2982" s="3">
        <v>30</v>
      </c>
      <c r="P2982" s="3">
        <v>912</v>
      </c>
      <c r="Q2982" s="3">
        <v>932</v>
      </c>
      <c r="R2982" s="3">
        <v>27960</v>
      </c>
      <c r="S2982" s="3">
        <v>20</v>
      </c>
      <c r="T2982" s="3">
        <v>600</v>
      </c>
      <c r="U2982" s="3">
        <v>2.14</v>
      </c>
      <c r="V2982" s="2" t="s">
        <v>675</v>
      </c>
      <c r="W2982" s="2" t="s">
        <v>676</v>
      </c>
      <c r="X2982" s="2" t="s">
        <v>125</v>
      </c>
      <c r="Y2982" s="19" t="str">
        <f>VLOOKUP(G2982,'Verweis Kd-Gruppe'!$A$2:$B$8,2,FALSE)</f>
        <v>EXP</v>
      </c>
      <c r="Z2982" s="19" t="str">
        <f>VLOOKUP(J2982,'Verweis Art-Gruppe'!$A$2:$B$15,2,FALSE)</f>
        <v>Geräte</v>
      </c>
      <c r="AA2982" s="19" t="str">
        <f>VLOOKUP(W2982,'Verweis Vertreter'!$A$2:$B$24,2,FALSE)</f>
        <v>Corina Wedel</v>
      </c>
      <c r="AB2982" s="12">
        <f t="shared" si="414"/>
        <v>-30</v>
      </c>
      <c r="AC2982" s="12">
        <f t="shared" si="419"/>
        <v>912</v>
      </c>
      <c r="AD2982" s="12">
        <f t="shared" si="420"/>
        <v>932</v>
      </c>
      <c r="AE2982" s="12">
        <f t="shared" si="415"/>
        <v>-27960</v>
      </c>
      <c r="AF2982" s="12">
        <f t="shared" si="416"/>
        <v>-20</v>
      </c>
      <c r="AG2982" s="12">
        <f t="shared" si="417"/>
        <v>-600</v>
      </c>
      <c r="AH2982" s="9">
        <f t="shared" si="421"/>
        <v>-2.1459227467811159E-2</v>
      </c>
      <c r="AI2982" s="14">
        <f>VLOOKUP(E2982,'Verweis Faktor'!$A:$B,2,FALSE)</f>
        <v>-1</v>
      </c>
      <c r="AJ2982" s="14"/>
      <c r="AK2982" s="14" t="str">
        <f>IF(AL2982="Ja","Versandkosten",VLOOKUP(E2982,'Verweis Belegart'!$A$2:$B$9,2,FALSE))</f>
        <v>Hardware</v>
      </c>
      <c r="AL2982" s="14" t="str">
        <f t="shared" si="422"/>
        <v>Nein</v>
      </c>
      <c r="AM2982" s="14" t="str">
        <f t="shared" si="418"/>
        <v>Negativ</v>
      </c>
    </row>
    <row r="2983" spans="1:39" ht="17.25" customHeight="1" x14ac:dyDescent="0.35">
      <c r="A2983" s="17">
        <v>14573447</v>
      </c>
      <c r="B2983" s="2" t="s">
        <v>1989</v>
      </c>
      <c r="C2983" s="1">
        <v>2025001</v>
      </c>
      <c r="D2983" s="1">
        <v>2000794</v>
      </c>
      <c r="E2983" s="2" t="s">
        <v>34</v>
      </c>
      <c r="F2983" s="2" t="s">
        <v>35</v>
      </c>
      <c r="G2983" s="2" t="s">
        <v>66</v>
      </c>
      <c r="H2983" s="2" t="s">
        <v>904</v>
      </c>
      <c r="I2983" s="2" t="s">
        <v>905</v>
      </c>
      <c r="J2983" s="2" t="s">
        <v>103</v>
      </c>
      <c r="K2983" s="2" t="s">
        <v>28</v>
      </c>
      <c r="L2983" s="2" t="s">
        <v>621</v>
      </c>
      <c r="M2983" s="2" t="s">
        <v>622</v>
      </c>
      <c r="N2983" s="2" t="s">
        <v>268</v>
      </c>
      <c r="O2983" s="3">
        <v>3</v>
      </c>
      <c r="P2983" s="3">
        <v>1207</v>
      </c>
      <c r="Q2983" s="3">
        <v>1300</v>
      </c>
      <c r="R2983" s="3">
        <v>3900</v>
      </c>
      <c r="S2983" s="3">
        <v>93</v>
      </c>
      <c r="T2983" s="3">
        <v>279</v>
      </c>
      <c r="U2983" s="3">
        <v>7.15</v>
      </c>
      <c r="V2983" s="2" t="s">
        <v>813</v>
      </c>
      <c r="W2983" s="2" t="s">
        <v>814</v>
      </c>
      <c r="X2983" s="2" t="s">
        <v>72</v>
      </c>
      <c r="Y2983" s="19" t="str">
        <f>VLOOKUP(G2983,'Verweis Kd-Gruppe'!$A$2:$B$8,2,FALSE)</f>
        <v>EXP</v>
      </c>
      <c r="Z2983" s="19" t="str">
        <f>VLOOKUP(J2983,'Verweis Art-Gruppe'!$A$2:$B$15,2,FALSE)</f>
        <v>Geräte</v>
      </c>
      <c r="AA2983" s="19" t="str">
        <f>VLOOKUP(W2983,'Verweis Vertreter'!$A$2:$B$24,2,FALSE)</f>
        <v>Sokol Kapaj</v>
      </c>
      <c r="AB2983" s="12">
        <f t="shared" si="414"/>
        <v>3</v>
      </c>
      <c r="AC2983" s="12">
        <f t="shared" si="419"/>
        <v>1207</v>
      </c>
      <c r="AD2983" s="12">
        <f t="shared" si="420"/>
        <v>1300</v>
      </c>
      <c r="AE2983" s="12">
        <f t="shared" si="415"/>
        <v>3900</v>
      </c>
      <c r="AF2983" s="12">
        <f t="shared" si="416"/>
        <v>93</v>
      </c>
      <c r="AG2983" s="12">
        <f t="shared" si="417"/>
        <v>279</v>
      </c>
      <c r="AH2983" s="9">
        <f t="shared" si="421"/>
        <v>7.1538461538461537E-2</v>
      </c>
      <c r="AI2983" s="14">
        <f>VLOOKUP(E2983,'Verweis Faktor'!$A:$B,2,FALSE)</f>
        <v>1</v>
      </c>
      <c r="AJ2983" s="14"/>
      <c r="AK2983" s="14" t="str">
        <f>IF(AL2983="Ja","Versandkosten",VLOOKUP(E2983,'Verweis Belegart'!$A$2:$B$9,2,FALSE))</f>
        <v>Hardware</v>
      </c>
      <c r="AL2983" s="14" t="str">
        <f t="shared" si="422"/>
        <v>Nein</v>
      </c>
      <c r="AM2983" s="14" t="str">
        <f t="shared" si="418"/>
        <v>Positiv</v>
      </c>
    </row>
    <row r="2984" spans="1:39" ht="17.25" customHeight="1" x14ac:dyDescent="0.35">
      <c r="A2984" s="17">
        <v>14573447</v>
      </c>
      <c r="B2984" s="2" t="s">
        <v>1989</v>
      </c>
      <c r="C2984" s="1">
        <v>2025001</v>
      </c>
      <c r="D2984" s="1">
        <v>2000794</v>
      </c>
      <c r="E2984" s="2" t="s">
        <v>34</v>
      </c>
      <c r="F2984" s="2" t="s">
        <v>35</v>
      </c>
      <c r="G2984" s="2" t="s">
        <v>66</v>
      </c>
      <c r="H2984" s="2" t="s">
        <v>904</v>
      </c>
      <c r="I2984" s="2" t="s">
        <v>905</v>
      </c>
      <c r="J2984" s="2" t="s">
        <v>103</v>
      </c>
      <c r="K2984" s="2" t="s">
        <v>45</v>
      </c>
      <c r="L2984" s="2" t="s">
        <v>88</v>
      </c>
      <c r="M2984" s="2" t="s">
        <v>89</v>
      </c>
      <c r="N2984" s="2" t="s">
        <v>90</v>
      </c>
      <c r="O2984" s="3">
        <v>7</v>
      </c>
      <c r="P2984" s="3">
        <v>530.07069999999999</v>
      </c>
      <c r="Q2984" s="3">
        <v>545</v>
      </c>
      <c r="R2984" s="3">
        <v>3815</v>
      </c>
      <c r="S2984" s="3">
        <v>14.9293</v>
      </c>
      <c r="T2984" s="3">
        <v>104.51</v>
      </c>
      <c r="U2984" s="3">
        <v>2.73</v>
      </c>
      <c r="V2984" s="2" t="s">
        <v>813</v>
      </c>
      <c r="W2984" s="2" t="s">
        <v>814</v>
      </c>
      <c r="X2984" s="2" t="s">
        <v>72</v>
      </c>
      <c r="Y2984" s="19" t="str">
        <f>VLOOKUP(G2984,'Verweis Kd-Gruppe'!$A$2:$B$8,2,FALSE)</f>
        <v>EXP</v>
      </c>
      <c r="Z2984" s="19" t="str">
        <f>VLOOKUP(J2984,'Verweis Art-Gruppe'!$A$2:$B$15,2,FALSE)</f>
        <v>Geräte</v>
      </c>
      <c r="AA2984" s="19" t="str">
        <f>VLOOKUP(W2984,'Verweis Vertreter'!$A$2:$B$24,2,FALSE)</f>
        <v>Sokol Kapaj</v>
      </c>
      <c r="AB2984" s="12">
        <f t="shared" si="414"/>
        <v>7</v>
      </c>
      <c r="AC2984" s="12">
        <f t="shared" si="419"/>
        <v>530.07069999999999</v>
      </c>
      <c r="AD2984" s="12">
        <f t="shared" si="420"/>
        <v>545</v>
      </c>
      <c r="AE2984" s="12">
        <f t="shared" si="415"/>
        <v>3815</v>
      </c>
      <c r="AF2984" s="12">
        <f t="shared" si="416"/>
        <v>14.9293</v>
      </c>
      <c r="AG2984" s="12">
        <f t="shared" si="417"/>
        <v>104.51</v>
      </c>
      <c r="AH2984" s="9">
        <f t="shared" si="421"/>
        <v>2.7394495412844038E-2</v>
      </c>
      <c r="AI2984" s="14">
        <f>VLOOKUP(E2984,'Verweis Faktor'!$A:$B,2,FALSE)</f>
        <v>1</v>
      </c>
      <c r="AJ2984" s="14"/>
      <c r="AK2984" s="14" t="str">
        <f>IF(AL2984="Ja","Versandkosten",VLOOKUP(E2984,'Verweis Belegart'!$A$2:$B$9,2,FALSE))</f>
        <v>Hardware</v>
      </c>
      <c r="AL2984" s="14" t="str">
        <f t="shared" si="422"/>
        <v>Nein</v>
      </c>
      <c r="AM2984" s="14" t="str">
        <f t="shared" si="418"/>
        <v>Positiv</v>
      </c>
    </row>
    <row r="2985" spans="1:39" ht="17.25" customHeight="1" x14ac:dyDescent="0.35">
      <c r="A2985" s="17">
        <v>14573447</v>
      </c>
      <c r="B2985" s="2" t="s">
        <v>1989</v>
      </c>
      <c r="C2985" s="1">
        <v>2025001</v>
      </c>
      <c r="D2985" s="1">
        <v>2000794</v>
      </c>
      <c r="E2985" s="2" t="s">
        <v>34</v>
      </c>
      <c r="F2985" s="2" t="s">
        <v>35</v>
      </c>
      <c r="G2985" s="2" t="s">
        <v>66</v>
      </c>
      <c r="H2985" s="2" t="s">
        <v>904</v>
      </c>
      <c r="I2985" s="2" t="s">
        <v>905</v>
      </c>
      <c r="J2985" s="2" t="s">
        <v>103</v>
      </c>
      <c r="K2985" s="2" t="s">
        <v>49</v>
      </c>
      <c r="L2985" s="2" t="s">
        <v>272</v>
      </c>
      <c r="M2985" s="2" t="s">
        <v>273</v>
      </c>
      <c r="N2985" s="2" t="s">
        <v>274</v>
      </c>
      <c r="O2985" s="3">
        <v>5</v>
      </c>
      <c r="P2985" s="3">
        <v>1065.5192</v>
      </c>
      <c r="Q2985" s="3">
        <v>1100</v>
      </c>
      <c r="R2985" s="3">
        <v>5500</v>
      </c>
      <c r="S2985" s="3">
        <v>34.480800000000002</v>
      </c>
      <c r="T2985" s="3">
        <v>172.4</v>
      </c>
      <c r="U2985" s="3">
        <v>3.13</v>
      </c>
      <c r="V2985" s="2" t="s">
        <v>813</v>
      </c>
      <c r="W2985" s="2" t="s">
        <v>814</v>
      </c>
      <c r="X2985" s="2" t="s">
        <v>72</v>
      </c>
      <c r="Y2985" s="19" t="str">
        <f>VLOOKUP(G2985,'Verweis Kd-Gruppe'!$A$2:$B$8,2,FALSE)</f>
        <v>EXP</v>
      </c>
      <c r="Z2985" s="19" t="str">
        <f>VLOOKUP(J2985,'Verweis Art-Gruppe'!$A$2:$B$15,2,FALSE)</f>
        <v>Geräte</v>
      </c>
      <c r="AA2985" s="19" t="str">
        <f>VLOOKUP(W2985,'Verweis Vertreter'!$A$2:$B$24,2,FALSE)</f>
        <v>Sokol Kapaj</v>
      </c>
      <c r="AB2985" s="12">
        <f t="shared" si="414"/>
        <v>5</v>
      </c>
      <c r="AC2985" s="12">
        <f t="shared" si="419"/>
        <v>1065.5192</v>
      </c>
      <c r="AD2985" s="12">
        <f t="shared" si="420"/>
        <v>1100</v>
      </c>
      <c r="AE2985" s="12">
        <f t="shared" si="415"/>
        <v>5500</v>
      </c>
      <c r="AF2985" s="12">
        <f t="shared" si="416"/>
        <v>34.480800000000002</v>
      </c>
      <c r="AG2985" s="12">
        <f t="shared" si="417"/>
        <v>172.4</v>
      </c>
      <c r="AH2985" s="9">
        <f t="shared" si="421"/>
        <v>3.1345454545454544E-2</v>
      </c>
      <c r="AI2985" s="14">
        <f>VLOOKUP(E2985,'Verweis Faktor'!$A:$B,2,FALSE)</f>
        <v>1</v>
      </c>
      <c r="AJ2985" s="14"/>
      <c r="AK2985" s="14" t="str">
        <f>IF(AL2985="Ja","Versandkosten",VLOOKUP(E2985,'Verweis Belegart'!$A$2:$B$9,2,FALSE))</f>
        <v>Hardware</v>
      </c>
      <c r="AL2985" s="14" t="str">
        <f t="shared" si="422"/>
        <v>Nein</v>
      </c>
      <c r="AM2985" s="14" t="str">
        <f t="shared" si="418"/>
        <v>Positiv</v>
      </c>
    </row>
    <row r="2986" spans="1:39" ht="17.25" customHeight="1" x14ac:dyDescent="0.35">
      <c r="A2986" s="17">
        <v>14573447</v>
      </c>
      <c r="B2986" s="2" t="s">
        <v>1989</v>
      </c>
      <c r="C2986" s="1">
        <v>2025001</v>
      </c>
      <c r="D2986" s="1">
        <v>2000794</v>
      </c>
      <c r="E2986" s="2" t="s">
        <v>34</v>
      </c>
      <c r="F2986" s="2" t="s">
        <v>35</v>
      </c>
      <c r="G2986" s="2" t="s">
        <v>66</v>
      </c>
      <c r="H2986" s="2" t="s">
        <v>904</v>
      </c>
      <c r="I2986" s="2" t="s">
        <v>905</v>
      </c>
      <c r="J2986" s="2" t="s">
        <v>103</v>
      </c>
      <c r="K2986" s="2" t="s">
        <v>79</v>
      </c>
      <c r="L2986" s="2" t="s">
        <v>281</v>
      </c>
      <c r="M2986" s="2" t="s">
        <v>282</v>
      </c>
      <c r="N2986" s="2" t="s">
        <v>283</v>
      </c>
      <c r="O2986" s="3">
        <v>5</v>
      </c>
      <c r="P2986" s="3">
        <v>494.59449999999998</v>
      </c>
      <c r="Q2986" s="3">
        <v>509</v>
      </c>
      <c r="R2986" s="3">
        <v>2545</v>
      </c>
      <c r="S2986" s="3">
        <v>14.4055</v>
      </c>
      <c r="T2986" s="3">
        <v>72.03</v>
      </c>
      <c r="U2986" s="3">
        <v>2.83</v>
      </c>
      <c r="V2986" s="2" t="s">
        <v>813</v>
      </c>
      <c r="W2986" s="2" t="s">
        <v>814</v>
      </c>
      <c r="X2986" s="2" t="s">
        <v>72</v>
      </c>
      <c r="Y2986" s="19" t="str">
        <f>VLOOKUP(G2986,'Verweis Kd-Gruppe'!$A$2:$B$8,2,FALSE)</f>
        <v>EXP</v>
      </c>
      <c r="Z2986" s="19" t="str">
        <f>VLOOKUP(J2986,'Verweis Art-Gruppe'!$A$2:$B$15,2,FALSE)</f>
        <v>Geräte</v>
      </c>
      <c r="AA2986" s="19" t="str">
        <f>VLOOKUP(W2986,'Verweis Vertreter'!$A$2:$B$24,2,FALSE)</f>
        <v>Sokol Kapaj</v>
      </c>
      <c r="AB2986" s="12">
        <f t="shared" si="414"/>
        <v>5</v>
      </c>
      <c r="AC2986" s="12">
        <f t="shared" si="419"/>
        <v>494.59449999999998</v>
      </c>
      <c r="AD2986" s="12">
        <f t="shared" si="420"/>
        <v>509</v>
      </c>
      <c r="AE2986" s="12">
        <f t="shared" si="415"/>
        <v>2545</v>
      </c>
      <c r="AF2986" s="12">
        <f t="shared" si="416"/>
        <v>14.4055</v>
      </c>
      <c r="AG2986" s="12">
        <f t="shared" si="417"/>
        <v>72.03</v>
      </c>
      <c r="AH2986" s="9">
        <f t="shared" si="421"/>
        <v>2.8302554027504912E-2</v>
      </c>
      <c r="AI2986" s="14">
        <f>VLOOKUP(E2986,'Verweis Faktor'!$A:$B,2,FALSE)</f>
        <v>1</v>
      </c>
      <c r="AJ2986" s="14"/>
      <c r="AK2986" s="14" t="str">
        <f>IF(AL2986="Ja","Versandkosten",VLOOKUP(E2986,'Verweis Belegart'!$A$2:$B$9,2,FALSE))</f>
        <v>Hardware</v>
      </c>
      <c r="AL2986" s="14" t="str">
        <f t="shared" si="422"/>
        <v>Nein</v>
      </c>
      <c r="AM2986" s="14" t="str">
        <f t="shared" si="418"/>
        <v>Positiv</v>
      </c>
    </row>
    <row r="2987" spans="1:39" ht="17.25" customHeight="1" x14ac:dyDescent="0.35">
      <c r="A2987" s="17">
        <v>14476348</v>
      </c>
      <c r="B2987" s="2" t="s">
        <v>1989</v>
      </c>
      <c r="C2987" s="1">
        <v>2025001</v>
      </c>
      <c r="D2987" s="1">
        <v>2000795</v>
      </c>
      <c r="E2987" s="2" t="s">
        <v>1719</v>
      </c>
      <c r="F2987" s="2" t="s">
        <v>573</v>
      </c>
      <c r="G2987" s="2" t="s">
        <v>66</v>
      </c>
      <c r="H2987" s="2" t="s">
        <v>1239</v>
      </c>
      <c r="I2987" s="2" t="s">
        <v>1240</v>
      </c>
      <c r="J2987" s="2" t="s">
        <v>304</v>
      </c>
      <c r="K2987" s="2" t="s">
        <v>45</v>
      </c>
      <c r="L2987" s="2" t="s">
        <v>2108</v>
      </c>
      <c r="M2987" s="2" t="s">
        <v>2109</v>
      </c>
      <c r="N2987" s="2" t="s">
        <v>2110</v>
      </c>
      <c r="O2987" s="3">
        <v>1</v>
      </c>
      <c r="P2987" s="3">
        <v>22.68</v>
      </c>
      <c r="Q2987" s="3">
        <v>27.5</v>
      </c>
      <c r="R2987" s="3">
        <v>27.5</v>
      </c>
      <c r="S2987" s="3">
        <v>4.82</v>
      </c>
      <c r="T2987" s="3">
        <v>4.82</v>
      </c>
      <c r="U2987" s="3">
        <v>17.52</v>
      </c>
      <c r="V2987" s="2" t="s">
        <v>123</v>
      </c>
      <c r="W2987" s="2" t="s">
        <v>124</v>
      </c>
      <c r="X2987" s="2" t="s">
        <v>125</v>
      </c>
      <c r="Y2987" s="19" t="str">
        <f>VLOOKUP(G2987,'Verweis Kd-Gruppe'!$A$2:$B$8,2,FALSE)</f>
        <v>EXP</v>
      </c>
      <c r="Z2987" s="19" t="str">
        <f>VLOOKUP(J2987,'Verweis Art-Gruppe'!$A$2:$B$15,2,FALSE)</f>
        <v>Zubehör</v>
      </c>
      <c r="AA2987" s="19" t="str">
        <f>VLOOKUP(W2987,'Verweis Vertreter'!$A$2:$B$24,2,FALSE)</f>
        <v>Antonio Vuolo</v>
      </c>
      <c r="AB2987" s="12">
        <f t="shared" si="414"/>
        <v>1</v>
      </c>
      <c r="AC2987" s="12">
        <f t="shared" si="419"/>
        <v>22.68</v>
      </c>
      <c r="AD2987" s="12">
        <f t="shared" si="420"/>
        <v>27.5</v>
      </c>
      <c r="AE2987" s="12">
        <f t="shared" si="415"/>
        <v>27.5</v>
      </c>
      <c r="AF2987" s="12">
        <f t="shared" si="416"/>
        <v>4.82</v>
      </c>
      <c r="AG2987" s="12">
        <f t="shared" si="417"/>
        <v>4.82</v>
      </c>
      <c r="AH2987" s="9">
        <f t="shared" si="421"/>
        <v>0.17527272727272727</v>
      </c>
      <c r="AI2987" s="14">
        <f>VLOOKUP(E2987,'Verweis Faktor'!$A:$B,2,FALSE)</f>
        <v>1</v>
      </c>
      <c r="AJ2987" s="14"/>
      <c r="AK2987" s="14" t="str">
        <f>IF(AL2987="Ja","Versandkosten",VLOOKUP(E2987,'Verweis Belegart'!$A$2:$B$9,2,FALSE))</f>
        <v>Hardware</v>
      </c>
      <c r="AL2987" s="14" t="str">
        <f t="shared" si="422"/>
        <v>Nein</v>
      </c>
      <c r="AM2987" s="14" t="str">
        <f t="shared" si="418"/>
        <v>Positiv</v>
      </c>
    </row>
    <row r="2988" spans="1:39" ht="17.25" customHeight="1" x14ac:dyDescent="0.35">
      <c r="A2988" s="17">
        <v>14573569</v>
      </c>
      <c r="B2988" s="2" t="s">
        <v>1989</v>
      </c>
      <c r="C2988" s="1">
        <v>2025001</v>
      </c>
      <c r="D2988" s="1">
        <v>2000796</v>
      </c>
      <c r="E2988" s="2" t="s">
        <v>34</v>
      </c>
      <c r="F2988" s="2" t="s">
        <v>35</v>
      </c>
      <c r="G2988" s="2" t="s">
        <v>36</v>
      </c>
      <c r="H2988" s="2" t="s">
        <v>1099</v>
      </c>
      <c r="I2988" s="2" t="s">
        <v>1100</v>
      </c>
      <c r="J2988" s="2" t="s">
        <v>103</v>
      </c>
      <c r="K2988" s="2" t="s">
        <v>28</v>
      </c>
      <c r="L2988" s="2" t="s">
        <v>60</v>
      </c>
      <c r="M2988" s="2" t="s">
        <v>61</v>
      </c>
      <c r="N2988" s="2" t="s">
        <v>62</v>
      </c>
      <c r="O2988" s="3">
        <v>1</v>
      </c>
      <c r="P2988" s="3">
        <v>149</v>
      </c>
      <c r="Q2988" s="3">
        <v>152</v>
      </c>
      <c r="R2988" s="3">
        <v>152</v>
      </c>
      <c r="S2988" s="3">
        <v>3</v>
      </c>
      <c r="T2988" s="3">
        <v>3</v>
      </c>
      <c r="U2988" s="3">
        <v>1.97</v>
      </c>
      <c r="V2988" s="2" t="s">
        <v>42</v>
      </c>
      <c r="W2988" s="2" t="s">
        <v>43</v>
      </c>
      <c r="X2988" s="2" t="s">
        <v>197</v>
      </c>
      <c r="Y2988" s="19" t="str">
        <f>VLOOKUP(G2988,'Verweis Kd-Gruppe'!$A$2:$B$8,2,FALSE)</f>
        <v>GRK</v>
      </c>
      <c r="Z2988" s="19" t="str">
        <f>VLOOKUP(J2988,'Verweis Art-Gruppe'!$A$2:$B$15,2,FALSE)</f>
        <v>Geräte</v>
      </c>
      <c r="AA2988" s="19" t="str">
        <f>VLOOKUP(W2988,'Verweis Vertreter'!$A$2:$B$24,2,FALSE)</f>
        <v>Sebastian Faber</v>
      </c>
      <c r="AB2988" s="12">
        <f t="shared" si="414"/>
        <v>1</v>
      </c>
      <c r="AC2988" s="12">
        <f t="shared" si="419"/>
        <v>149</v>
      </c>
      <c r="AD2988" s="12">
        <f t="shared" si="420"/>
        <v>152</v>
      </c>
      <c r="AE2988" s="12">
        <f t="shared" si="415"/>
        <v>152</v>
      </c>
      <c r="AF2988" s="12">
        <f t="shared" si="416"/>
        <v>3</v>
      </c>
      <c r="AG2988" s="12">
        <f t="shared" si="417"/>
        <v>3</v>
      </c>
      <c r="AH2988" s="9">
        <f t="shared" si="421"/>
        <v>1.9736842105263157E-2</v>
      </c>
      <c r="AI2988" s="14">
        <f>VLOOKUP(E2988,'Verweis Faktor'!$A:$B,2,FALSE)</f>
        <v>1</v>
      </c>
      <c r="AJ2988" s="14"/>
      <c r="AK2988" s="14" t="str">
        <f>IF(AL2988="Ja","Versandkosten",VLOOKUP(E2988,'Verweis Belegart'!$A$2:$B$9,2,FALSE))</f>
        <v>Hardware</v>
      </c>
      <c r="AL2988" s="14" t="str">
        <f t="shared" si="422"/>
        <v>Nein</v>
      </c>
      <c r="AM2988" s="14" t="str">
        <f t="shared" si="418"/>
        <v>Positiv</v>
      </c>
    </row>
    <row r="2989" spans="1:39" ht="17.25" customHeight="1" x14ac:dyDescent="0.35">
      <c r="A2989" s="17">
        <v>14573569</v>
      </c>
      <c r="B2989" s="2" t="s">
        <v>1989</v>
      </c>
      <c r="C2989" s="1">
        <v>2025001</v>
      </c>
      <c r="D2989" s="1">
        <v>2000796</v>
      </c>
      <c r="E2989" s="2" t="s">
        <v>34</v>
      </c>
      <c r="F2989" s="2" t="s">
        <v>35</v>
      </c>
      <c r="G2989" s="2" t="s">
        <v>36</v>
      </c>
      <c r="H2989" s="2" t="s">
        <v>1099</v>
      </c>
      <c r="I2989" s="2" t="s">
        <v>1100</v>
      </c>
      <c r="J2989" s="2" t="s">
        <v>103</v>
      </c>
      <c r="K2989" s="2" t="s">
        <v>45</v>
      </c>
      <c r="L2989" s="2" t="s">
        <v>331</v>
      </c>
      <c r="M2989" s="2" t="s">
        <v>332</v>
      </c>
      <c r="N2989" s="2" t="s">
        <v>333</v>
      </c>
      <c r="O2989" s="3">
        <v>2</v>
      </c>
      <c r="P2989" s="3">
        <v>826.48779999999999</v>
      </c>
      <c r="Q2989" s="3">
        <v>775</v>
      </c>
      <c r="R2989" s="3">
        <v>1550</v>
      </c>
      <c r="S2989" s="3">
        <v>-51.4878</v>
      </c>
      <c r="T2989" s="3">
        <v>-102.98</v>
      </c>
      <c r="U2989" s="3">
        <v>-6.64</v>
      </c>
      <c r="V2989" s="2" t="s">
        <v>42</v>
      </c>
      <c r="W2989" s="2" t="s">
        <v>43</v>
      </c>
      <c r="X2989" s="2" t="s">
        <v>197</v>
      </c>
      <c r="Y2989" s="19" t="str">
        <f>VLOOKUP(G2989,'Verweis Kd-Gruppe'!$A$2:$B$8,2,FALSE)</f>
        <v>GRK</v>
      </c>
      <c r="Z2989" s="19" t="str">
        <f>VLOOKUP(J2989,'Verweis Art-Gruppe'!$A$2:$B$15,2,FALSE)</f>
        <v>Geräte</v>
      </c>
      <c r="AA2989" s="19" t="str">
        <f>VLOOKUP(W2989,'Verweis Vertreter'!$A$2:$B$24,2,FALSE)</f>
        <v>Sebastian Faber</v>
      </c>
      <c r="AB2989" s="12">
        <f t="shared" si="414"/>
        <v>2</v>
      </c>
      <c r="AC2989" s="12">
        <f t="shared" si="419"/>
        <v>826.48779999999999</v>
      </c>
      <c r="AD2989" s="12">
        <f t="shared" si="420"/>
        <v>775</v>
      </c>
      <c r="AE2989" s="12">
        <f t="shared" si="415"/>
        <v>1550</v>
      </c>
      <c r="AF2989" s="12">
        <f t="shared" si="416"/>
        <v>-51.4878</v>
      </c>
      <c r="AG2989" s="12">
        <f t="shared" si="417"/>
        <v>-102.98</v>
      </c>
      <c r="AH2989" s="9">
        <f t="shared" si="421"/>
        <v>-6.6438709677419355E-2</v>
      </c>
      <c r="AI2989" s="14">
        <f>VLOOKUP(E2989,'Verweis Faktor'!$A:$B,2,FALSE)</f>
        <v>1</v>
      </c>
      <c r="AJ2989" s="14"/>
      <c r="AK2989" s="14" t="str">
        <f>IF(AL2989="Ja","Versandkosten",VLOOKUP(E2989,'Verweis Belegart'!$A$2:$B$9,2,FALSE))</f>
        <v>Hardware</v>
      </c>
      <c r="AL2989" s="14" t="str">
        <f t="shared" si="422"/>
        <v>Nein</v>
      </c>
      <c r="AM2989" s="14" t="str">
        <f t="shared" si="418"/>
        <v>Negativ</v>
      </c>
    </row>
    <row r="2990" spans="1:39" ht="17.25" customHeight="1" x14ac:dyDescent="0.35">
      <c r="A2990" s="17">
        <v>14573569</v>
      </c>
      <c r="B2990" s="2" t="s">
        <v>1989</v>
      </c>
      <c r="C2990" s="1">
        <v>2025001</v>
      </c>
      <c r="D2990" s="1">
        <v>2000796</v>
      </c>
      <c r="E2990" s="2" t="s">
        <v>34</v>
      </c>
      <c r="F2990" s="2" t="s">
        <v>35</v>
      </c>
      <c r="G2990" s="2" t="s">
        <v>36</v>
      </c>
      <c r="H2990" s="2" t="s">
        <v>1099</v>
      </c>
      <c r="I2990" s="2" t="s">
        <v>1100</v>
      </c>
      <c r="J2990" s="2" t="s">
        <v>103</v>
      </c>
      <c r="K2990" s="2" t="s">
        <v>49</v>
      </c>
      <c r="L2990" s="2" t="s">
        <v>2112</v>
      </c>
      <c r="M2990" s="2" t="s">
        <v>2113</v>
      </c>
      <c r="N2990" s="2" t="s">
        <v>1213</v>
      </c>
      <c r="O2990" s="3">
        <v>17</v>
      </c>
      <c r="P2990" s="3">
        <v>95</v>
      </c>
      <c r="Q2990" s="3">
        <v>107</v>
      </c>
      <c r="R2990" s="3">
        <v>1819</v>
      </c>
      <c r="S2990" s="3">
        <v>12</v>
      </c>
      <c r="T2990" s="3">
        <v>204</v>
      </c>
      <c r="U2990" s="3">
        <v>11.21</v>
      </c>
      <c r="V2990" s="2" t="s">
        <v>42</v>
      </c>
      <c r="W2990" s="2" t="s">
        <v>43</v>
      </c>
      <c r="X2990" s="2" t="s">
        <v>197</v>
      </c>
      <c r="Y2990" s="19" t="str">
        <f>VLOOKUP(G2990,'Verweis Kd-Gruppe'!$A$2:$B$8,2,FALSE)</f>
        <v>GRK</v>
      </c>
      <c r="Z2990" s="19" t="str">
        <f>VLOOKUP(J2990,'Verweis Art-Gruppe'!$A$2:$B$15,2,FALSE)</f>
        <v>Geräte</v>
      </c>
      <c r="AA2990" s="19" t="str">
        <f>VLOOKUP(W2990,'Verweis Vertreter'!$A$2:$B$24,2,FALSE)</f>
        <v>Sebastian Faber</v>
      </c>
      <c r="AB2990" s="12">
        <f t="shared" si="414"/>
        <v>17</v>
      </c>
      <c r="AC2990" s="12">
        <f t="shared" si="419"/>
        <v>95</v>
      </c>
      <c r="AD2990" s="12">
        <f t="shared" si="420"/>
        <v>107</v>
      </c>
      <c r="AE2990" s="12">
        <f t="shared" si="415"/>
        <v>1819</v>
      </c>
      <c r="AF2990" s="12">
        <f t="shared" si="416"/>
        <v>12</v>
      </c>
      <c r="AG2990" s="12">
        <f t="shared" si="417"/>
        <v>204</v>
      </c>
      <c r="AH2990" s="9">
        <f t="shared" si="421"/>
        <v>0.11214953271028037</v>
      </c>
      <c r="AI2990" s="14">
        <f>VLOOKUP(E2990,'Verweis Faktor'!$A:$B,2,FALSE)</f>
        <v>1</v>
      </c>
      <c r="AJ2990" s="14"/>
      <c r="AK2990" s="14" t="str">
        <f>IF(AL2990="Ja","Versandkosten",VLOOKUP(E2990,'Verweis Belegart'!$A$2:$B$9,2,FALSE))</f>
        <v>Hardware</v>
      </c>
      <c r="AL2990" s="14" t="str">
        <f t="shared" si="422"/>
        <v>Nein</v>
      </c>
      <c r="AM2990" s="14" t="str">
        <f t="shared" si="418"/>
        <v>Positiv</v>
      </c>
    </row>
    <row r="2991" spans="1:39" ht="17.25" customHeight="1" x14ac:dyDescent="0.35">
      <c r="A2991" s="17">
        <v>14572802</v>
      </c>
      <c r="B2991" s="2" t="s">
        <v>1989</v>
      </c>
      <c r="C2991" s="1">
        <v>2025001</v>
      </c>
      <c r="D2991" s="1">
        <v>2000797</v>
      </c>
      <c r="E2991" s="2" t="s">
        <v>34</v>
      </c>
      <c r="F2991" s="2" t="s">
        <v>142</v>
      </c>
      <c r="G2991" s="2" t="s">
        <v>66</v>
      </c>
      <c r="H2991" s="2" t="s">
        <v>2114</v>
      </c>
      <c r="I2991" s="2" t="s">
        <v>2115</v>
      </c>
      <c r="J2991" s="2" t="s">
        <v>103</v>
      </c>
      <c r="K2991" s="2" t="s">
        <v>28</v>
      </c>
      <c r="L2991" s="2" t="s">
        <v>608</v>
      </c>
      <c r="M2991" s="2" t="s">
        <v>609</v>
      </c>
      <c r="N2991" s="2" t="s">
        <v>610</v>
      </c>
      <c r="O2991" s="3">
        <v>20</v>
      </c>
      <c r="P2991" s="3">
        <v>181</v>
      </c>
      <c r="Q2991" s="3">
        <v>195</v>
      </c>
      <c r="R2991" s="3">
        <v>3900</v>
      </c>
      <c r="S2991" s="3">
        <v>14</v>
      </c>
      <c r="T2991" s="3">
        <v>280</v>
      </c>
      <c r="U2991" s="3">
        <v>7.17</v>
      </c>
      <c r="V2991" s="2" t="s">
        <v>855</v>
      </c>
      <c r="W2991" s="2" t="s">
        <v>856</v>
      </c>
      <c r="X2991" s="2" t="s">
        <v>72</v>
      </c>
      <c r="Y2991" s="19" t="str">
        <f>VLOOKUP(G2991,'Verweis Kd-Gruppe'!$A$2:$B$8,2,FALSE)</f>
        <v>EXP</v>
      </c>
      <c r="Z2991" s="19" t="str">
        <f>VLOOKUP(J2991,'Verweis Art-Gruppe'!$A$2:$B$15,2,FALSE)</f>
        <v>Geräte</v>
      </c>
      <c r="AA2991" s="19" t="str">
        <f>VLOOKUP(W2991,'Verweis Vertreter'!$A$2:$B$24,2,FALSE)</f>
        <v>Chahid Drimani</v>
      </c>
      <c r="AB2991" s="12">
        <f t="shared" si="414"/>
        <v>20</v>
      </c>
      <c r="AC2991" s="12">
        <f t="shared" si="419"/>
        <v>181</v>
      </c>
      <c r="AD2991" s="12">
        <f t="shared" si="420"/>
        <v>195</v>
      </c>
      <c r="AE2991" s="12">
        <f t="shared" si="415"/>
        <v>3900</v>
      </c>
      <c r="AF2991" s="12">
        <f t="shared" si="416"/>
        <v>14</v>
      </c>
      <c r="AG2991" s="12">
        <f t="shared" si="417"/>
        <v>280</v>
      </c>
      <c r="AH2991" s="9">
        <f t="shared" si="421"/>
        <v>7.179487179487179E-2</v>
      </c>
      <c r="AI2991" s="14">
        <f>VLOOKUP(E2991,'Verweis Faktor'!$A:$B,2,FALSE)</f>
        <v>1</v>
      </c>
      <c r="AJ2991" s="14"/>
      <c r="AK2991" s="14" t="str">
        <f>IF(AL2991="Ja","Versandkosten",VLOOKUP(E2991,'Verweis Belegart'!$A$2:$B$9,2,FALSE))</f>
        <v>Hardware</v>
      </c>
      <c r="AL2991" s="14" t="str">
        <f t="shared" si="422"/>
        <v>Nein</v>
      </c>
      <c r="AM2991" s="14" t="str">
        <f t="shared" si="418"/>
        <v>Positiv</v>
      </c>
    </row>
    <row r="2992" spans="1:39" ht="17.25" customHeight="1" x14ac:dyDescent="0.35">
      <c r="A2992" s="17">
        <v>14572802</v>
      </c>
      <c r="B2992" s="2" t="s">
        <v>1989</v>
      </c>
      <c r="C2992" s="1">
        <v>2025001</v>
      </c>
      <c r="D2992" s="1">
        <v>2000797</v>
      </c>
      <c r="E2992" s="2" t="s">
        <v>34</v>
      </c>
      <c r="F2992" s="2" t="s">
        <v>142</v>
      </c>
      <c r="G2992" s="2" t="s">
        <v>66</v>
      </c>
      <c r="H2992" s="2" t="s">
        <v>2114</v>
      </c>
      <c r="I2992" s="2" t="s">
        <v>2115</v>
      </c>
      <c r="J2992" s="2" t="s">
        <v>304</v>
      </c>
      <c r="K2992" s="2" t="s">
        <v>45</v>
      </c>
      <c r="L2992" s="2" t="s">
        <v>2116</v>
      </c>
      <c r="M2992" s="2" t="s">
        <v>2117</v>
      </c>
      <c r="N2992" s="2" t="s">
        <v>2118</v>
      </c>
      <c r="O2992" s="3">
        <v>12</v>
      </c>
      <c r="P2992" s="3">
        <v>69.620699999999999</v>
      </c>
      <c r="Q2992" s="3">
        <v>78</v>
      </c>
      <c r="R2992" s="3">
        <v>936</v>
      </c>
      <c r="S2992" s="3">
        <v>8.3793000000000006</v>
      </c>
      <c r="T2992" s="3">
        <v>100.55</v>
      </c>
      <c r="U2992" s="3">
        <v>10.74</v>
      </c>
      <c r="V2992" s="2" t="s">
        <v>855</v>
      </c>
      <c r="W2992" s="2" t="s">
        <v>856</v>
      </c>
      <c r="X2992" s="2" t="s">
        <v>72</v>
      </c>
      <c r="Y2992" s="19" t="str">
        <f>VLOOKUP(G2992,'Verweis Kd-Gruppe'!$A$2:$B$8,2,FALSE)</f>
        <v>EXP</v>
      </c>
      <c r="Z2992" s="19" t="str">
        <f>VLOOKUP(J2992,'Verweis Art-Gruppe'!$A$2:$B$15,2,FALSE)</f>
        <v>Zubehör</v>
      </c>
      <c r="AA2992" s="19" t="str">
        <f>VLOOKUP(W2992,'Verweis Vertreter'!$A$2:$B$24,2,FALSE)</f>
        <v>Chahid Drimani</v>
      </c>
      <c r="AB2992" s="12">
        <f t="shared" si="414"/>
        <v>12</v>
      </c>
      <c r="AC2992" s="12">
        <f t="shared" si="419"/>
        <v>69.620699999999999</v>
      </c>
      <c r="AD2992" s="12">
        <f t="shared" si="420"/>
        <v>78</v>
      </c>
      <c r="AE2992" s="12">
        <f t="shared" si="415"/>
        <v>936</v>
      </c>
      <c r="AF2992" s="12">
        <f t="shared" si="416"/>
        <v>8.3793000000000006</v>
      </c>
      <c r="AG2992" s="12">
        <f t="shared" si="417"/>
        <v>100.55</v>
      </c>
      <c r="AH2992" s="9">
        <f t="shared" si="421"/>
        <v>0.10742521367521367</v>
      </c>
      <c r="AI2992" s="14">
        <f>VLOOKUP(E2992,'Verweis Faktor'!$A:$B,2,FALSE)</f>
        <v>1</v>
      </c>
      <c r="AJ2992" s="14"/>
      <c r="AK2992" s="14" t="str">
        <f>IF(AL2992="Ja","Versandkosten",VLOOKUP(E2992,'Verweis Belegart'!$A$2:$B$9,2,FALSE))</f>
        <v>Hardware</v>
      </c>
      <c r="AL2992" s="14" t="str">
        <f t="shared" si="422"/>
        <v>Nein</v>
      </c>
      <c r="AM2992" s="14" t="str">
        <f t="shared" si="418"/>
        <v>Positiv</v>
      </c>
    </row>
    <row r="2993" spans="1:39" ht="17.25" customHeight="1" x14ac:dyDescent="0.35">
      <c r="A2993" s="17">
        <v>14572802</v>
      </c>
      <c r="B2993" s="2" t="s">
        <v>1989</v>
      </c>
      <c r="C2993" s="1">
        <v>2025001</v>
      </c>
      <c r="D2993" s="1">
        <v>2000797</v>
      </c>
      <c r="E2993" s="2" t="s">
        <v>34</v>
      </c>
      <c r="F2993" s="2" t="s">
        <v>142</v>
      </c>
      <c r="G2993" s="2" t="s">
        <v>66</v>
      </c>
      <c r="H2993" s="2" t="s">
        <v>2114</v>
      </c>
      <c r="I2993" s="2" t="s">
        <v>2115</v>
      </c>
      <c r="J2993" s="2" t="s">
        <v>103</v>
      </c>
      <c r="K2993" s="2" t="s">
        <v>49</v>
      </c>
      <c r="L2993" s="2" t="s">
        <v>1490</v>
      </c>
      <c r="M2993" s="2" t="s">
        <v>1491</v>
      </c>
      <c r="N2993" s="2" t="s">
        <v>1492</v>
      </c>
      <c r="O2993" s="3">
        <v>10</v>
      </c>
      <c r="P2993" s="3">
        <v>169.4264</v>
      </c>
      <c r="Q2993" s="3">
        <v>175</v>
      </c>
      <c r="R2993" s="3">
        <v>1750</v>
      </c>
      <c r="S2993" s="3">
        <v>5.5735999999999999</v>
      </c>
      <c r="T2993" s="3">
        <v>55.74</v>
      </c>
      <c r="U2993" s="3">
        <v>3.18</v>
      </c>
      <c r="V2993" s="2" t="s">
        <v>855</v>
      </c>
      <c r="W2993" s="2" t="s">
        <v>856</v>
      </c>
      <c r="X2993" s="2" t="s">
        <v>72</v>
      </c>
      <c r="Y2993" s="19" t="str">
        <f>VLOOKUP(G2993,'Verweis Kd-Gruppe'!$A$2:$B$8,2,FALSE)</f>
        <v>EXP</v>
      </c>
      <c r="Z2993" s="19" t="str">
        <f>VLOOKUP(J2993,'Verweis Art-Gruppe'!$A$2:$B$15,2,FALSE)</f>
        <v>Geräte</v>
      </c>
      <c r="AA2993" s="19" t="str">
        <f>VLOOKUP(W2993,'Verweis Vertreter'!$A$2:$B$24,2,FALSE)</f>
        <v>Chahid Drimani</v>
      </c>
      <c r="AB2993" s="12">
        <f t="shared" si="414"/>
        <v>10</v>
      </c>
      <c r="AC2993" s="12">
        <f t="shared" si="419"/>
        <v>169.4264</v>
      </c>
      <c r="AD2993" s="12">
        <f t="shared" si="420"/>
        <v>175</v>
      </c>
      <c r="AE2993" s="12">
        <f t="shared" si="415"/>
        <v>1750</v>
      </c>
      <c r="AF2993" s="12">
        <f t="shared" si="416"/>
        <v>5.5735999999999999</v>
      </c>
      <c r="AG2993" s="12">
        <f t="shared" si="417"/>
        <v>55.74</v>
      </c>
      <c r="AH2993" s="9">
        <f t="shared" si="421"/>
        <v>3.1851428571428572E-2</v>
      </c>
      <c r="AI2993" s="14">
        <f>VLOOKUP(E2993,'Verweis Faktor'!$A:$B,2,FALSE)</f>
        <v>1</v>
      </c>
      <c r="AJ2993" s="14"/>
      <c r="AK2993" s="14" t="str">
        <f>IF(AL2993="Ja","Versandkosten",VLOOKUP(E2993,'Verweis Belegart'!$A$2:$B$9,2,FALSE))</f>
        <v>Hardware</v>
      </c>
      <c r="AL2993" s="14" t="str">
        <f t="shared" si="422"/>
        <v>Nein</v>
      </c>
      <c r="AM2993" s="14" t="str">
        <f t="shared" si="418"/>
        <v>Positiv</v>
      </c>
    </row>
    <row r="2994" spans="1:39" ht="17.25" customHeight="1" x14ac:dyDescent="0.35">
      <c r="A2994" s="17">
        <v>14572802</v>
      </c>
      <c r="B2994" s="2" t="s">
        <v>1989</v>
      </c>
      <c r="C2994" s="1">
        <v>2025001</v>
      </c>
      <c r="D2994" s="1">
        <v>2000797</v>
      </c>
      <c r="E2994" s="2" t="s">
        <v>34</v>
      </c>
      <c r="F2994" s="2" t="s">
        <v>142</v>
      </c>
      <c r="G2994" s="2" t="s">
        <v>66</v>
      </c>
      <c r="H2994" s="2" t="s">
        <v>2114</v>
      </c>
      <c r="I2994" s="2" t="s">
        <v>2115</v>
      </c>
      <c r="J2994" s="2" t="s">
        <v>103</v>
      </c>
      <c r="K2994" s="2" t="s">
        <v>79</v>
      </c>
      <c r="L2994" s="2" t="s">
        <v>1790</v>
      </c>
      <c r="M2994" s="2" t="s">
        <v>1791</v>
      </c>
      <c r="N2994" s="2" t="s">
        <v>1792</v>
      </c>
      <c r="O2994" s="3">
        <v>1</v>
      </c>
      <c r="P2994" s="3">
        <v>359</v>
      </c>
      <c r="Q2994" s="3">
        <v>369</v>
      </c>
      <c r="R2994" s="3">
        <v>369</v>
      </c>
      <c r="S2994" s="3">
        <v>10</v>
      </c>
      <c r="T2994" s="3">
        <v>10</v>
      </c>
      <c r="U2994" s="3">
        <v>2.71</v>
      </c>
      <c r="V2994" s="2" t="s">
        <v>855</v>
      </c>
      <c r="W2994" s="2" t="s">
        <v>856</v>
      </c>
      <c r="X2994" s="2" t="s">
        <v>72</v>
      </c>
      <c r="Y2994" s="19" t="str">
        <f>VLOOKUP(G2994,'Verweis Kd-Gruppe'!$A$2:$B$8,2,FALSE)</f>
        <v>EXP</v>
      </c>
      <c r="Z2994" s="19" t="str">
        <f>VLOOKUP(J2994,'Verweis Art-Gruppe'!$A$2:$B$15,2,FALSE)</f>
        <v>Geräte</v>
      </c>
      <c r="AA2994" s="19" t="str">
        <f>VLOOKUP(W2994,'Verweis Vertreter'!$A$2:$B$24,2,FALSE)</f>
        <v>Chahid Drimani</v>
      </c>
      <c r="AB2994" s="12">
        <f t="shared" si="414"/>
        <v>1</v>
      </c>
      <c r="AC2994" s="12">
        <f t="shared" si="419"/>
        <v>359</v>
      </c>
      <c r="AD2994" s="12">
        <f t="shared" si="420"/>
        <v>369</v>
      </c>
      <c r="AE2994" s="12">
        <f t="shared" si="415"/>
        <v>369</v>
      </c>
      <c r="AF2994" s="12">
        <f t="shared" si="416"/>
        <v>10</v>
      </c>
      <c r="AG2994" s="12">
        <f t="shared" si="417"/>
        <v>10</v>
      </c>
      <c r="AH2994" s="9">
        <f t="shared" si="421"/>
        <v>2.7100271002710029E-2</v>
      </c>
      <c r="AI2994" s="14">
        <f>VLOOKUP(E2994,'Verweis Faktor'!$A:$B,2,FALSE)</f>
        <v>1</v>
      </c>
      <c r="AJ2994" s="14"/>
      <c r="AK2994" s="14" t="str">
        <f>IF(AL2994="Ja","Versandkosten",VLOOKUP(E2994,'Verweis Belegart'!$A$2:$B$9,2,FALSE))</f>
        <v>Hardware</v>
      </c>
      <c r="AL2994" s="14" t="str">
        <f t="shared" si="422"/>
        <v>Nein</v>
      </c>
      <c r="AM2994" s="14" t="str">
        <f t="shared" si="418"/>
        <v>Positiv</v>
      </c>
    </row>
    <row r="2995" spans="1:39" ht="17.25" customHeight="1" x14ac:dyDescent="0.35">
      <c r="A2995" s="17">
        <v>14573538</v>
      </c>
      <c r="B2995" s="2" t="s">
        <v>1989</v>
      </c>
      <c r="C2995" s="1">
        <v>2025001</v>
      </c>
      <c r="D2995" s="1">
        <v>2000798</v>
      </c>
      <c r="E2995" s="2" t="s">
        <v>34</v>
      </c>
      <c r="F2995" s="2" t="s">
        <v>35</v>
      </c>
      <c r="G2995" s="2" t="s">
        <v>25</v>
      </c>
      <c r="H2995" s="2" t="s">
        <v>1878</v>
      </c>
      <c r="I2995" s="2" t="s">
        <v>1879</v>
      </c>
      <c r="J2995" s="2" t="s">
        <v>2228</v>
      </c>
      <c r="K2995" s="2" t="s">
        <v>28</v>
      </c>
      <c r="L2995" s="2" t="s">
        <v>2119</v>
      </c>
      <c r="M2995" s="2" t="s">
        <v>2120</v>
      </c>
      <c r="N2995" s="2" t="s">
        <v>2121</v>
      </c>
      <c r="O2995" s="3">
        <v>1</v>
      </c>
      <c r="P2995" s="3">
        <v>1.04</v>
      </c>
      <c r="Q2995" s="3">
        <v>0</v>
      </c>
      <c r="R2995" s="3">
        <v>0</v>
      </c>
      <c r="S2995" s="3"/>
      <c r="T2995" s="3">
        <v>-1.04</v>
      </c>
      <c r="U2995" s="3"/>
      <c r="V2995" s="2" t="s">
        <v>427</v>
      </c>
      <c r="W2995" s="2" t="s">
        <v>428</v>
      </c>
      <c r="X2995" s="2" t="s">
        <v>699</v>
      </c>
      <c r="Y2995" s="19" t="str">
        <f>VLOOKUP(G2995,'Verweis Kd-Gruppe'!$A$2:$B$8,2,FALSE)</f>
        <v>FHK</v>
      </c>
      <c r="Z2995" s="19" t="str">
        <f>VLOOKUP(J2995,'Verweis Art-Gruppe'!$A$2:$B$15,2,FALSE)</f>
        <v>Marketing</v>
      </c>
      <c r="AA2995" s="19" t="str">
        <f>VLOOKUP(W2995,'Verweis Vertreter'!$A$2:$B$24,2,FALSE)</f>
        <v>Zentrale</v>
      </c>
      <c r="AB2995" s="12">
        <f t="shared" si="414"/>
        <v>1</v>
      </c>
      <c r="AC2995" s="12">
        <f t="shared" si="419"/>
        <v>1.04</v>
      </c>
      <c r="AD2995" s="12">
        <f t="shared" si="420"/>
        <v>0</v>
      </c>
      <c r="AE2995" s="12">
        <f t="shared" si="415"/>
        <v>0</v>
      </c>
      <c r="AF2995" s="12">
        <f t="shared" si="416"/>
        <v>0</v>
      </c>
      <c r="AG2995" s="12">
        <f t="shared" si="417"/>
        <v>-1.04</v>
      </c>
      <c r="AH2995" s="9">
        <f t="shared" si="421"/>
        <v>0</v>
      </c>
      <c r="AI2995" s="14">
        <f>VLOOKUP(E2995,'Verweis Faktor'!$A:$B,2,FALSE)</f>
        <v>1</v>
      </c>
      <c r="AJ2995" s="14"/>
      <c r="AK2995" s="14" t="str">
        <f>IF(AL2995="Ja","Versandkosten",VLOOKUP(E2995,'Verweis Belegart'!$A$2:$B$9,2,FALSE))</f>
        <v>Hardware</v>
      </c>
      <c r="AL2995" s="14" t="str">
        <f t="shared" si="422"/>
        <v>Nein</v>
      </c>
      <c r="AM2995" s="14" t="str">
        <f t="shared" si="418"/>
        <v>Negativ</v>
      </c>
    </row>
    <row r="2996" spans="1:39" ht="17.25" customHeight="1" x14ac:dyDescent="0.35">
      <c r="A2996" s="17">
        <v>14573538</v>
      </c>
      <c r="B2996" s="2" t="s">
        <v>1989</v>
      </c>
      <c r="C2996" s="1">
        <v>2025001</v>
      </c>
      <c r="D2996" s="1">
        <v>2000798</v>
      </c>
      <c r="E2996" s="2" t="s">
        <v>34</v>
      </c>
      <c r="F2996" s="2" t="s">
        <v>35</v>
      </c>
      <c r="G2996" s="2" t="s">
        <v>25</v>
      </c>
      <c r="H2996" s="2" t="s">
        <v>1878</v>
      </c>
      <c r="I2996" s="2" t="s">
        <v>1879</v>
      </c>
      <c r="J2996" s="2" t="s">
        <v>2228</v>
      </c>
      <c r="K2996" s="2" t="s">
        <v>45</v>
      </c>
      <c r="L2996" s="2" t="s">
        <v>1386</v>
      </c>
      <c r="M2996" s="2" t="s">
        <v>1387</v>
      </c>
      <c r="N2996" s="2"/>
      <c r="O2996" s="3">
        <v>1</v>
      </c>
      <c r="P2996" s="3">
        <v>0</v>
      </c>
      <c r="Q2996" s="3">
        <v>0</v>
      </c>
      <c r="R2996" s="3">
        <v>0</v>
      </c>
      <c r="S2996" s="3"/>
      <c r="T2996" s="3">
        <v>0</v>
      </c>
      <c r="U2996" s="3"/>
      <c r="V2996" s="2" t="s">
        <v>427</v>
      </c>
      <c r="W2996" s="2" t="s">
        <v>428</v>
      </c>
      <c r="X2996" s="2" t="s">
        <v>699</v>
      </c>
      <c r="Y2996" s="19" t="str">
        <f>VLOOKUP(G2996,'Verweis Kd-Gruppe'!$A$2:$B$8,2,FALSE)</f>
        <v>FHK</v>
      </c>
      <c r="Z2996" s="19" t="str">
        <f>VLOOKUP(J2996,'Verweis Art-Gruppe'!$A$2:$B$15,2,FALSE)</f>
        <v>Marketing</v>
      </c>
      <c r="AA2996" s="19" t="str">
        <f>VLOOKUP(W2996,'Verweis Vertreter'!$A$2:$B$24,2,FALSE)</f>
        <v>Zentrale</v>
      </c>
      <c r="AB2996" s="12">
        <f t="shared" si="414"/>
        <v>1</v>
      </c>
      <c r="AC2996" s="12">
        <f t="shared" si="419"/>
        <v>0</v>
      </c>
      <c r="AD2996" s="12">
        <f t="shared" si="420"/>
        <v>0</v>
      </c>
      <c r="AE2996" s="12">
        <f t="shared" si="415"/>
        <v>0</v>
      </c>
      <c r="AF2996" s="12">
        <f t="shared" si="416"/>
        <v>0</v>
      </c>
      <c r="AG2996" s="12">
        <f t="shared" si="417"/>
        <v>0</v>
      </c>
      <c r="AH2996" s="9">
        <f t="shared" si="421"/>
        <v>0</v>
      </c>
      <c r="AI2996" s="14">
        <f>VLOOKUP(E2996,'Verweis Faktor'!$A:$B,2,FALSE)</f>
        <v>1</v>
      </c>
      <c r="AJ2996" s="14"/>
      <c r="AK2996" s="14" t="str">
        <f>IF(AL2996="Ja","Versandkosten",VLOOKUP(E2996,'Verweis Belegart'!$A$2:$B$9,2,FALSE))</f>
        <v>Hardware</v>
      </c>
      <c r="AL2996" s="14" t="str">
        <f t="shared" si="422"/>
        <v>Nein</v>
      </c>
      <c r="AM2996" s="14" t="str">
        <f t="shared" si="418"/>
        <v>Positiv</v>
      </c>
    </row>
    <row r="2997" spans="1:39" ht="17.25" customHeight="1" x14ac:dyDescent="0.35">
      <c r="A2997" s="17">
        <v>14573509</v>
      </c>
      <c r="B2997" s="2" t="s">
        <v>1989</v>
      </c>
      <c r="C2997" s="1">
        <v>2025001</v>
      </c>
      <c r="D2997" s="1">
        <v>2000799</v>
      </c>
      <c r="E2997" s="2" t="s">
        <v>34</v>
      </c>
      <c r="F2997" s="2" t="s">
        <v>53</v>
      </c>
      <c r="G2997" s="2" t="s">
        <v>66</v>
      </c>
      <c r="H2997" s="2" t="s">
        <v>1031</v>
      </c>
      <c r="I2997" s="2" t="s">
        <v>1032</v>
      </c>
      <c r="J2997" s="2" t="s">
        <v>103</v>
      </c>
      <c r="K2997" s="2" t="s">
        <v>28</v>
      </c>
      <c r="L2997" s="2" t="s">
        <v>260</v>
      </c>
      <c r="M2997" s="2" t="s">
        <v>261</v>
      </c>
      <c r="N2997" s="2" t="s">
        <v>262</v>
      </c>
      <c r="O2997" s="3">
        <v>1</v>
      </c>
      <c r="P2997" s="3">
        <v>995.78409999999997</v>
      </c>
      <c r="Q2997" s="3">
        <v>1025</v>
      </c>
      <c r="R2997" s="3">
        <v>1025</v>
      </c>
      <c r="S2997" s="3">
        <v>29.215900000000001</v>
      </c>
      <c r="T2997" s="3">
        <v>29.22</v>
      </c>
      <c r="U2997" s="3">
        <v>2.85</v>
      </c>
      <c r="V2997" s="2" t="s">
        <v>813</v>
      </c>
      <c r="W2997" s="2" t="s">
        <v>814</v>
      </c>
      <c r="X2997" s="2" t="s">
        <v>72</v>
      </c>
      <c r="Y2997" s="19" t="str">
        <f>VLOOKUP(G2997,'Verweis Kd-Gruppe'!$A$2:$B$8,2,FALSE)</f>
        <v>EXP</v>
      </c>
      <c r="Z2997" s="19" t="str">
        <f>VLOOKUP(J2997,'Verweis Art-Gruppe'!$A$2:$B$15,2,FALSE)</f>
        <v>Geräte</v>
      </c>
      <c r="AA2997" s="19" t="str">
        <f>VLOOKUP(W2997,'Verweis Vertreter'!$A$2:$B$24,2,FALSE)</f>
        <v>Sokol Kapaj</v>
      </c>
      <c r="AB2997" s="12">
        <f t="shared" si="414"/>
        <v>1</v>
      </c>
      <c r="AC2997" s="12">
        <f t="shared" si="419"/>
        <v>995.78409999999997</v>
      </c>
      <c r="AD2997" s="12">
        <f t="shared" si="420"/>
        <v>1025</v>
      </c>
      <c r="AE2997" s="12">
        <f t="shared" si="415"/>
        <v>1025</v>
      </c>
      <c r="AF2997" s="12">
        <f t="shared" si="416"/>
        <v>29.215900000000001</v>
      </c>
      <c r="AG2997" s="12">
        <f t="shared" si="417"/>
        <v>29.22</v>
      </c>
      <c r="AH2997" s="9">
        <f t="shared" si="421"/>
        <v>2.8507317073170731E-2</v>
      </c>
      <c r="AI2997" s="14">
        <f>VLOOKUP(E2997,'Verweis Faktor'!$A:$B,2,FALSE)</f>
        <v>1</v>
      </c>
      <c r="AJ2997" s="14"/>
      <c r="AK2997" s="14" t="str">
        <f>IF(AL2997="Ja","Versandkosten",VLOOKUP(E2997,'Verweis Belegart'!$A$2:$B$9,2,FALSE))</f>
        <v>Hardware</v>
      </c>
      <c r="AL2997" s="14" t="str">
        <f t="shared" si="422"/>
        <v>Nein</v>
      </c>
      <c r="AM2997" s="14" t="str">
        <f t="shared" si="418"/>
        <v>Positiv</v>
      </c>
    </row>
    <row r="2998" spans="1:39" ht="17.25" customHeight="1" x14ac:dyDescent="0.35">
      <c r="A2998" s="17">
        <v>14573509</v>
      </c>
      <c r="B2998" s="2" t="s">
        <v>1989</v>
      </c>
      <c r="C2998" s="1">
        <v>2025001</v>
      </c>
      <c r="D2998" s="1">
        <v>2000799</v>
      </c>
      <c r="E2998" s="2" t="s">
        <v>34</v>
      </c>
      <c r="F2998" s="2" t="s">
        <v>53</v>
      </c>
      <c r="G2998" s="2" t="s">
        <v>66</v>
      </c>
      <c r="H2998" s="2" t="s">
        <v>1031</v>
      </c>
      <c r="I2998" s="2" t="s">
        <v>1032</v>
      </c>
      <c r="J2998" s="2" t="s">
        <v>304</v>
      </c>
      <c r="K2998" s="2" t="s">
        <v>45</v>
      </c>
      <c r="L2998" s="2" t="s">
        <v>263</v>
      </c>
      <c r="M2998" s="2" t="s">
        <v>264</v>
      </c>
      <c r="N2998" s="2" t="s">
        <v>265</v>
      </c>
      <c r="O2998" s="3">
        <v>2</v>
      </c>
      <c r="P2998" s="3">
        <v>333.74</v>
      </c>
      <c r="Q2998" s="3">
        <v>339</v>
      </c>
      <c r="R2998" s="3">
        <v>678</v>
      </c>
      <c r="S2998" s="3">
        <v>5.26</v>
      </c>
      <c r="T2998" s="3">
        <v>10.52</v>
      </c>
      <c r="U2998" s="3">
        <v>1.55</v>
      </c>
      <c r="V2998" s="2" t="s">
        <v>813</v>
      </c>
      <c r="W2998" s="2" t="s">
        <v>814</v>
      </c>
      <c r="X2998" s="2" t="s">
        <v>72</v>
      </c>
      <c r="Y2998" s="19" t="str">
        <f>VLOOKUP(G2998,'Verweis Kd-Gruppe'!$A$2:$B$8,2,FALSE)</f>
        <v>EXP</v>
      </c>
      <c r="Z2998" s="19" t="str">
        <f>VLOOKUP(J2998,'Verweis Art-Gruppe'!$A$2:$B$15,2,FALSE)</f>
        <v>Zubehör</v>
      </c>
      <c r="AA2998" s="19" t="str">
        <f>VLOOKUP(W2998,'Verweis Vertreter'!$A$2:$B$24,2,FALSE)</f>
        <v>Sokol Kapaj</v>
      </c>
      <c r="AB2998" s="12">
        <f t="shared" si="414"/>
        <v>2</v>
      </c>
      <c r="AC2998" s="12">
        <f t="shared" si="419"/>
        <v>333.74</v>
      </c>
      <c r="AD2998" s="12">
        <f t="shared" si="420"/>
        <v>339</v>
      </c>
      <c r="AE2998" s="12">
        <f t="shared" si="415"/>
        <v>678</v>
      </c>
      <c r="AF2998" s="12">
        <f t="shared" si="416"/>
        <v>5.26</v>
      </c>
      <c r="AG2998" s="12">
        <f t="shared" si="417"/>
        <v>10.52</v>
      </c>
      <c r="AH2998" s="9">
        <f t="shared" si="421"/>
        <v>1.551622418879056E-2</v>
      </c>
      <c r="AI2998" s="14">
        <f>VLOOKUP(E2998,'Verweis Faktor'!$A:$B,2,FALSE)</f>
        <v>1</v>
      </c>
      <c r="AJ2998" s="14"/>
      <c r="AK2998" s="14" t="str">
        <f>IF(AL2998="Ja","Versandkosten",VLOOKUP(E2998,'Verweis Belegart'!$A$2:$B$9,2,FALSE))</f>
        <v>Hardware</v>
      </c>
      <c r="AL2998" s="14" t="str">
        <f t="shared" si="422"/>
        <v>Nein</v>
      </c>
      <c r="AM2998" s="14" t="str">
        <f t="shared" si="418"/>
        <v>Positiv</v>
      </c>
    </row>
    <row r="2999" spans="1:39" ht="17.25" customHeight="1" x14ac:dyDescent="0.35">
      <c r="A2999" s="17">
        <v>14573509</v>
      </c>
      <c r="B2999" s="2" t="s">
        <v>1989</v>
      </c>
      <c r="C2999" s="1">
        <v>2025001</v>
      </c>
      <c r="D2999" s="1">
        <v>2000799</v>
      </c>
      <c r="E2999" s="2" t="s">
        <v>34</v>
      </c>
      <c r="F2999" s="2" t="s">
        <v>53</v>
      </c>
      <c r="G2999" s="2" t="s">
        <v>66</v>
      </c>
      <c r="H2999" s="2" t="s">
        <v>1031</v>
      </c>
      <c r="I2999" s="2" t="s">
        <v>1032</v>
      </c>
      <c r="J2999" s="2" t="s">
        <v>103</v>
      </c>
      <c r="K2999" s="2" t="s">
        <v>49</v>
      </c>
      <c r="L2999" s="2" t="s">
        <v>272</v>
      </c>
      <c r="M2999" s="2" t="s">
        <v>273</v>
      </c>
      <c r="N2999" s="2" t="s">
        <v>274</v>
      </c>
      <c r="O2999" s="3">
        <v>1</v>
      </c>
      <c r="P2999" s="3">
        <v>1065.5192</v>
      </c>
      <c r="Q2999" s="3">
        <v>1109</v>
      </c>
      <c r="R2999" s="3">
        <v>1109</v>
      </c>
      <c r="S2999" s="3">
        <v>43.480800000000002</v>
      </c>
      <c r="T2999" s="3">
        <v>43.48</v>
      </c>
      <c r="U2999" s="3">
        <v>3.92</v>
      </c>
      <c r="V2999" s="2" t="s">
        <v>813</v>
      </c>
      <c r="W2999" s="2" t="s">
        <v>814</v>
      </c>
      <c r="X2999" s="2" t="s">
        <v>72</v>
      </c>
      <c r="Y2999" s="19" t="str">
        <f>VLOOKUP(G2999,'Verweis Kd-Gruppe'!$A$2:$B$8,2,FALSE)</f>
        <v>EXP</v>
      </c>
      <c r="Z2999" s="19" t="str">
        <f>VLOOKUP(J2999,'Verweis Art-Gruppe'!$A$2:$B$15,2,FALSE)</f>
        <v>Geräte</v>
      </c>
      <c r="AA2999" s="19" t="str">
        <f>VLOOKUP(W2999,'Verweis Vertreter'!$A$2:$B$24,2,FALSE)</f>
        <v>Sokol Kapaj</v>
      </c>
      <c r="AB2999" s="12">
        <f t="shared" si="414"/>
        <v>1</v>
      </c>
      <c r="AC2999" s="12">
        <f t="shared" si="419"/>
        <v>1065.5192</v>
      </c>
      <c r="AD2999" s="12">
        <f t="shared" si="420"/>
        <v>1109</v>
      </c>
      <c r="AE2999" s="12">
        <f t="shared" si="415"/>
        <v>1109</v>
      </c>
      <c r="AF2999" s="12">
        <f t="shared" si="416"/>
        <v>43.480800000000002</v>
      </c>
      <c r="AG2999" s="12">
        <f t="shared" si="417"/>
        <v>43.48</v>
      </c>
      <c r="AH2999" s="9">
        <f t="shared" si="421"/>
        <v>3.9206492335437326E-2</v>
      </c>
      <c r="AI2999" s="14">
        <f>VLOOKUP(E2999,'Verweis Faktor'!$A:$B,2,FALSE)</f>
        <v>1</v>
      </c>
      <c r="AJ2999" s="14"/>
      <c r="AK2999" s="14" t="str">
        <f>IF(AL2999="Ja","Versandkosten",VLOOKUP(E2999,'Verweis Belegart'!$A$2:$B$9,2,FALSE))</f>
        <v>Hardware</v>
      </c>
      <c r="AL2999" s="14" t="str">
        <f t="shared" si="422"/>
        <v>Nein</v>
      </c>
      <c r="AM2999" s="14" t="str">
        <f t="shared" si="418"/>
        <v>Positiv</v>
      </c>
    </row>
    <row r="3000" spans="1:39" ht="17.25" customHeight="1" x14ac:dyDescent="0.35">
      <c r="A3000" s="17">
        <v>14573509</v>
      </c>
      <c r="B3000" s="2" t="s">
        <v>1989</v>
      </c>
      <c r="C3000" s="1">
        <v>2025001</v>
      </c>
      <c r="D3000" s="1">
        <v>2000799</v>
      </c>
      <c r="E3000" s="2" t="s">
        <v>34</v>
      </c>
      <c r="F3000" s="2" t="s">
        <v>53</v>
      </c>
      <c r="G3000" s="2" t="s">
        <v>66</v>
      </c>
      <c r="H3000" s="2" t="s">
        <v>1031</v>
      </c>
      <c r="I3000" s="2" t="s">
        <v>1032</v>
      </c>
      <c r="J3000" s="2" t="s">
        <v>103</v>
      </c>
      <c r="K3000" s="2" t="s">
        <v>79</v>
      </c>
      <c r="L3000" s="2" t="s">
        <v>731</v>
      </c>
      <c r="M3000" s="2" t="s">
        <v>732</v>
      </c>
      <c r="N3000" s="2" t="s">
        <v>733</v>
      </c>
      <c r="O3000" s="3">
        <v>3</v>
      </c>
      <c r="P3000" s="3">
        <v>780.90909999999997</v>
      </c>
      <c r="Q3000" s="3">
        <v>779</v>
      </c>
      <c r="R3000" s="3">
        <v>2337</v>
      </c>
      <c r="S3000" s="3">
        <v>-1.9091</v>
      </c>
      <c r="T3000" s="3">
        <v>-5.73</v>
      </c>
      <c r="U3000" s="3">
        <v>-0.24</v>
      </c>
      <c r="V3000" s="2" t="s">
        <v>813</v>
      </c>
      <c r="W3000" s="2" t="s">
        <v>814</v>
      </c>
      <c r="X3000" s="2" t="s">
        <v>72</v>
      </c>
      <c r="Y3000" s="19" t="str">
        <f>VLOOKUP(G3000,'Verweis Kd-Gruppe'!$A$2:$B$8,2,FALSE)</f>
        <v>EXP</v>
      </c>
      <c r="Z3000" s="19" t="str">
        <f>VLOOKUP(J3000,'Verweis Art-Gruppe'!$A$2:$B$15,2,FALSE)</f>
        <v>Geräte</v>
      </c>
      <c r="AA3000" s="19" t="str">
        <f>VLOOKUP(W3000,'Verweis Vertreter'!$A$2:$B$24,2,FALSE)</f>
        <v>Sokol Kapaj</v>
      </c>
      <c r="AB3000" s="12">
        <f t="shared" si="414"/>
        <v>3</v>
      </c>
      <c r="AC3000" s="12">
        <f t="shared" si="419"/>
        <v>780.90909999999997</v>
      </c>
      <c r="AD3000" s="12">
        <f t="shared" si="420"/>
        <v>779</v>
      </c>
      <c r="AE3000" s="12">
        <f t="shared" si="415"/>
        <v>2337</v>
      </c>
      <c r="AF3000" s="12">
        <f t="shared" si="416"/>
        <v>-1.9091</v>
      </c>
      <c r="AG3000" s="12">
        <f t="shared" si="417"/>
        <v>-5.73</v>
      </c>
      <c r="AH3000" s="9">
        <f t="shared" si="421"/>
        <v>-2.4518613607188706E-3</v>
      </c>
      <c r="AI3000" s="14">
        <f>VLOOKUP(E3000,'Verweis Faktor'!$A:$B,2,FALSE)</f>
        <v>1</v>
      </c>
      <c r="AJ3000" s="14"/>
      <c r="AK3000" s="14" t="str">
        <f>IF(AL3000="Ja","Versandkosten",VLOOKUP(E3000,'Verweis Belegart'!$A$2:$B$9,2,FALSE))</f>
        <v>Hardware</v>
      </c>
      <c r="AL3000" s="14" t="str">
        <f t="shared" si="422"/>
        <v>Nein</v>
      </c>
      <c r="AM3000" s="14" t="str">
        <f t="shared" si="418"/>
        <v>Negativ</v>
      </c>
    </row>
    <row r="3001" spans="1:39" ht="17.25" customHeight="1" x14ac:dyDescent="0.35">
      <c r="A3001" s="17">
        <v>14573509</v>
      </c>
      <c r="B3001" s="2" t="s">
        <v>1989</v>
      </c>
      <c r="C3001" s="1">
        <v>2025001</v>
      </c>
      <c r="D3001" s="1">
        <v>2000799</v>
      </c>
      <c r="E3001" s="2" t="s">
        <v>34</v>
      </c>
      <c r="F3001" s="2" t="s">
        <v>53</v>
      </c>
      <c r="G3001" s="2" t="s">
        <v>66</v>
      </c>
      <c r="H3001" s="2" t="s">
        <v>1031</v>
      </c>
      <c r="I3001" s="2" t="s">
        <v>1032</v>
      </c>
      <c r="J3001" s="2" t="s">
        <v>304</v>
      </c>
      <c r="K3001" s="2" t="s">
        <v>83</v>
      </c>
      <c r="L3001" s="2" t="s">
        <v>638</v>
      </c>
      <c r="M3001" s="2" t="s">
        <v>639</v>
      </c>
      <c r="N3001" s="2" t="s">
        <v>639</v>
      </c>
      <c r="O3001" s="3">
        <v>10</v>
      </c>
      <c r="P3001" s="3">
        <v>12</v>
      </c>
      <c r="Q3001" s="3">
        <v>14</v>
      </c>
      <c r="R3001" s="3">
        <v>140</v>
      </c>
      <c r="S3001" s="3">
        <v>2</v>
      </c>
      <c r="T3001" s="3">
        <v>20</v>
      </c>
      <c r="U3001" s="3">
        <v>14.28</v>
      </c>
      <c r="V3001" s="2" t="s">
        <v>813</v>
      </c>
      <c r="W3001" s="2" t="s">
        <v>814</v>
      </c>
      <c r="X3001" s="2" t="s">
        <v>72</v>
      </c>
      <c r="Y3001" s="19" t="str">
        <f>VLOOKUP(G3001,'Verweis Kd-Gruppe'!$A$2:$B$8,2,FALSE)</f>
        <v>EXP</v>
      </c>
      <c r="Z3001" s="19" t="str">
        <f>VLOOKUP(J3001,'Verweis Art-Gruppe'!$A$2:$B$15,2,FALSE)</f>
        <v>Zubehör</v>
      </c>
      <c r="AA3001" s="19" t="str">
        <f>VLOOKUP(W3001,'Verweis Vertreter'!$A$2:$B$24,2,FALSE)</f>
        <v>Sokol Kapaj</v>
      </c>
      <c r="AB3001" s="12">
        <f t="shared" si="414"/>
        <v>10</v>
      </c>
      <c r="AC3001" s="12">
        <f t="shared" si="419"/>
        <v>12</v>
      </c>
      <c r="AD3001" s="12">
        <f t="shared" si="420"/>
        <v>14</v>
      </c>
      <c r="AE3001" s="12">
        <f t="shared" si="415"/>
        <v>140</v>
      </c>
      <c r="AF3001" s="12">
        <f t="shared" si="416"/>
        <v>2</v>
      </c>
      <c r="AG3001" s="12">
        <f t="shared" si="417"/>
        <v>20</v>
      </c>
      <c r="AH3001" s="9">
        <f t="shared" si="421"/>
        <v>0.14285714285714285</v>
      </c>
      <c r="AI3001" s="14">
        <f>VLOOKUP(E3001,'Verweis Faktor'!$A:$B,2,FALSE)</f>
        <v>1</v>
      </c>
      <c r="AJ3001" s="14"/>
      <c r="AK3001" s="14" t="str">
        <f>IF(AL3001="Ja","Versandkosten",VLOOKUP(E3001,'Verweis Belegart'!$A$2:$B$9,2,FALSE))</f>
        <v>Hardware</v>
      </c>
      <c r="AL3001" s="14" t="str">
        <f t="shared" si="422"/>
        <v>Nein</v>
      </c>
      <c r="AM3001" s="14" t="str">
        <f t="shared" si="418"/>
        <v>Positiv</v>
      </c>
    </row>
    <row r="3002" spans="1:39" ht="17.25" customHeight="1" x14ac:dyDescent="0.35">
      <c r="A3002" s="17">
        <v>14573539</v>
      </c>
      <c r="B3002" s="2" t="s">
        <v>1989</v>
      </c>
      <c r="C3002" s="1">
        <v>2025001</v>
      </c>
      <c r="D3002" s="1">
        <v>2000800</v>
      </c>
      <c r="E3002" s="2" t="s">
        <v>34</v>
      </c>
      <c r="F3002" s="2" t="s">
        <v>35</v>
      </c>
      <c r="G3002" s="2" t="s">
        <v>25</v>
      </c>
      <c r="H3002" s="2" t="s">
        <v>807</v>
      </c>
      <c r="I3002" s="2" t="s">
        <v>808</v>
      </c>
      <c r="J3002" s="2" t="s">
        <v>2228</v>
      </c>
      <c r="K3002" s="2" t="s">
        <v>28</v>
      </c>
      <c r="L3002" s="2" t="s">
        <v>2119</v>
      </c>
      <c r="M3002" s="2" t="s">
        <v>2120</v>
      </c>
      <c r="N3002" s="2" t="s">
        <v>2121</v>
      </c>
      <c r="O3002" s="3">
        <v>1</v>
      </c>
      <c r="P3002" s="3">
        <v>1.04</v>
      </c>
      <c r="Q3002" s="3">
        <v>0</v>
      </c>
      <c r="R3002" s="3">
        <v>0</v>
      </c>
      <c r="S3002" s="3"/>
      <c r="T3002" s="3">
        <v>-1.04</v>
      </c>
      <c r="U3002" s="3"/>
      <c r="V3002" s="2" t="s">
        <v>427</v>
      </c>
      <c r="W3002" s="2" t="s">
        <v>428</v>
      </c>
      <c r="X3002" s="2" t="s">
        <v>702</v>
      </c>
      <c r="Y3002" s="19" t="str">
        <f>VLOOKUP(G3002,'Verweis Kd-Gruppe'!$A$2:$B$8,2,FALSE)</f>
        <v>FHK</v>
      </c>
      <c r="Z3002" s="19" t="str">
        <f>VLOOKUP(J3002,'Verweis Art-Gruppe'!$A$2:$B$15,2,FALSE)</f>
        <v>Marketing</v>
      </c>
      <c r="AA3002" s="19" t="str">
        <f>VLOOKUP(W3002,'Verweis Vertreter'!$A$2:$B$24,2,FALSE)</f>
        <v>Zentrale</v>
      </c>
      <c r="AB3002" s="12">
        <f t="shared" si="414"/>
        <v>1</v>
      </c>
      <c r="AC3002" s="12">
        <f t="shared" si="419"/>
        <v>1.04</v>
      </c>
      <c r="AD3002" s="12">
        <f t="shared" si="420"/>
        <v>0</v>
      </c>
      <c r="AE3002" s="12">
        <f t="shared" si="415"/>
        <v>0</v>
      </c>
      <c r="AF3002" s="12">
        <f t="shared" si="416"/>
        <v>0</v>
      </c>
      <c r="AG3002" s="12">
        <f t="shared" si="417"/>
        <v>-1.04</v>
      </c>
      <c r="AH3002" s="9">
        <f t="shared" si="421"/>
        <v>0</v>
      </c>
      <c r="AI3002" s="14">
        <f>VLOOKUP(E3002,'Verweis Faktor'!$A:$B,2,FALSE)</f>
        <v>1</v>
      </c>
      <c r="AJ3002" s="14"/>
      <c r="AK3002" s="14" t="str">
        <f>IF(AL3002="Ja","Versandkosten",VLOOKUP(E3002,'Verweis Belegart'!$A$2:$B$9,2,FALSE))</f>
        <v>Hardware</v>
      </c>
      <c r="AL3002" s="14" t="str">
        <f t="shared" si="422"/>
        <v>Nein</v>
      </c>
      <c r="AM3002" s="14" t="str">
        <f t="shared" si="418"/>
        <v>Negativ</v>
      </c>
    </row>
    <row r="3003" spans="1:39" ht="17.25" customHeight="1" x14ac:dyDescent="0.35">
      <c r="A3003" s="17">
        <v>14573539</v>
      </c>
      <c r="B3003" s="2" t="s">
        <v>1989</v>
      </c>
      <c r="C3003" s="1">
        <v>2025001</v>
      </c>
      <c r="D3003" s="1">
        <v>2000800</v>
      </c>
      <c r="E3003" s="2" t="s">
        <v>34</v>
      </c>
      <c r="F3003" s="2" t="s">
        <v>35</v>
      </c>
      <c r="G3003" s="2" t="s">
        <v>25</v>
      </c>
      <c r="H3003" s="2" t="s">
        <v>807</v>
      </c>
      <c r="I3003" s="2" t="s">
        <v>808</v>
      </c>
      <c r="J3003" s="2" t="s">
        <v>2228</v>
      </c>
      <c r="K3003" s="2" t="s">
        <v>45</v>
      </c>
      <c r="L3003" s="2" t="s">
        <v>1386</v>
      </c>
      <c r="M3003" s="2" t="s">
        <v>1387</v>
      </c>
      <c r="N3003" s="2"/>
      <c r="O3003" s="3">
        <v>1</v>
      </c>
      <c r="P3003" s="3">
        <v>0</v>
      </c>
      <c r="Q3003" s="3">
        <v>0</v>
      </c>
      <c r="R3003" s="3">
        <v>0</v>
      </c>
      <c r="S3003" s="3"/>
      <c r="T3003" s="3">
        <v>0</v>
      </c>
      <c r="U3003" s="3"/>
      <c r="V3003" s="2" t="s">
        <v>427</v>
      </c>
      <c r="W3003" s="2" t="s">
        <v>428</v>
      </c>
      <c r="X3003" s="2" t="s">
        <v>702</v>
      </c>
      <c r="Y3003" s="19" t="str">
        <f>VLOOKUP(G3003,'Verweis Kd-Gruppe'!$A$2:$B$8,2,FALSE)</f>
        <v>FHK</v>
      </c>
      <c r="Z3003" s="19" t="str">
        <f>VLOOKUP(J3003,'Verweis Art-Gruppe'!$A$2:$B$15,2,FALSE)</f>
        <v>Marketing</v>
      </c>
      <c r="AA3003" s="19" t="str">
        <f>VLOOKUP(W3003,'Verweis Vertreter'!$A$2:$B$24,2,FALSE)</f>
        <v>Zentrale</v>
      </c>
      <c r="AB3003" s="12">
        <f t="shared" si="414"/>
        <v>1</v>
      </c>
      <c r="AC3003" s="12">
        <f t="shared" si="419"/>
        <v>0</v>
      </c>
      <c r="AD3003" s="12">
        <f t="shared" si="420"/>
        <v>0</v>
      </c>
      <c r="AE3003" s="12">
        <f t="shared" si="415"/>
        <v>0</v>
      </c>
      <c r="AF3003" s="12">
        <f t="shared" si="416"/>
        <v>0</v>
      </c>
      <c r="AG3003" s="12">
        <f t="shared" si="417"/>
        <v>0</v>
      </c>
      <c r="AH3003" s="9">
        <f t="shared" si="421"/>
        <v>0</v>
      </c>
      <c r="AI3003" s="14">
        <f>VLOOKUP(E3003,'Verweis Faktor'!$A:$B,2,FALSE)</f>
        <v>1</v>
      </c>
      <c r="AJ3003" s="14"/>
      <c r="AK3003" s="14" t="str">
        <f>IF(AL3003="Ja","Versandkosten",VLOOKUP(E3003,'Verweis Belegart'!$A$2:$B$9,2,FALSE))</f>
        <v>Hardware</v>
      </c>
      <c r="AL3003" s="14" t="str">
        <f t="shared" si="422"/>
        <v>Nein</v>
      </c>
      <c r="AM3003" s="14" t="str">
        <f t="shared" si="418"/>
        <v>Positiv</v>
      </c>
    </row>
    <row r="3004" spans="1:39" ht="17.25" customHeight="1" x14ac:dyDescent="0.35">
      <c r="A3004" s="17">
        <v>14573540</v>
      </c>
      <c r="B3004" s="2" t="s">
        <v>1989</v>
      </c>
      <c r="C3004" s="1">
        <v>2025001</v>
      </c>
      <c r="D3004" s="1">
        <v>2000801</v>
      </c>
      <c r="E3004" s="2" t="s">
        <v>34</v>
      </c>
      <c r="F3004" s="2" t="s">
        <v>35</v>
      </c>
      <c r="G3004" s="2" t="s">
        <v>25</v>
      </c>
      <c r="H3004" s="2" t="s">
        <v>760</v>
      </c>
      <c r="I3004" s="2" t="s">
        <v>761</v>
      </c>
      <c r="J3004" s="2" t="s">
        <v>2228</v>
      </c>
      <c r="K3004" s="2" t="s">
        <v>28</v>
      </c>
      <c r="L3004" s="2" t="s">
        <v>2119</v>
      </c>
      <c r="M3004" s="2" t="s">
        <v>2120</v>
      </c>
      <c r="N3004" s="2" t="s">
        <v>2121</v>
      </c>
      <c r="O3004" s="3">
        <v>1</v>
      </c>
      <c r="P3004" s="3">
        <v>1.04</v>
      </c>
      <c r="Q3004" s="3">
        <v>0</v>
      </c>
      <c r="R3004" s="3">
        <v>0</v>
      </c>
      <c r="S3004" s="3"/>
      <c r="T3004" s="3">
        <v>-1.04</v>
      </c>
      <c r="U3004" s="3"/>
      <c r="V3004" s="2" t="s">
        <v>427</v>
      </c>
      <c r="W3004" s="2" t="s">
        <v>428</v>
      </c>
      <c r="X3004" s="2" t="s">
        <v>419</v>
      </c>
      <c r="Y3004" s="19" t="str">
        <f>VLOOKUP(G3004,'Verweis Kd-Gruppe'!$A$2:$B$8,2,FALSE)</f>
        <v>FHK</v>
      </c>
      <c r="Z3004" s="19" t="str">
        <f>VLOOKUP(J3004,'Verweis Art-Gruppe'!$A$2:$B$15,2,FALSE)</f>
        <v>Marketing</v>
      </c>
      <c r="AA3004" s="19" t="str">
        <f>VLOOKUP(W3004,'Verweis Vertreter'!$A$2:$B$24,2,FALSE)</f>
        <v>Zentrale</v>
      </c>
      <c r="AB3004" s="12">
        <f t="shared" si="414"/>
        <v>1</v>
      </c>
      <c r="AC3004" s="12">
        <f t="shared" si="419"/>
        <v>1.04</v>
      </c>
      <c r="AD3004" s="12">
        <f t="shared" si="420"/>
        <v>0</v>
      </c>
      <c r="AE3004" s="12">
        <f t="shared" si="415"/>
        <v>0</v>
      </c>
      <c r="AF3004" s="12">
        <f t="shared" si="416"/>
        <v>0</v>
      </c>
      <c r="AG3004" s="12">
        <f t="shared" si="417"/>
        <v>-1.04</v>
      </c>
      <c r="AH3004" s="9">
        <f t="shared" si="421"/>
        <v>0</v>
      </c>
      <c r="AI3004" s="14">
        <f>VLOOKUP(E3004,'Verweis Faktor'!$A:$B,2,FALSE)</f>
        <v>1</v>
      </c>
      <c r="AJ3004" s="14"/>
      <c r="AK3004" s="14" t="str">
        <f>IF(AL3004="Ja","Versandkosten",VLOOKUP(E3004,'Verweis Belegart'!$A$2:$B$9,2,FALSE))</f>
        <v>Hardware</v>
      </c>
      <c r="AL3004" s="14" t="str">
        <f t="shared" si="422"/>
        <v>Nein</v>
      </c>
      <c r="AM3004" s="14" t="str">
        <f t="shared" si="418"/>
        <v>Negativ</v>
      </c>
    </row>
    <row r="3005" spans="1:39" ht="17.25" customHeight="1" x14ac:dyDescent="0.35">
      <c r="A3005" s="17">
        <v>14573540</v>
      </c>
      <c r="B3005" s="2" t="s">
        <v>1989</v>
      </c>
      <c r="C3005" s="1">
        <v>2025001</v>
      </c>
      <c r="D3005" s="1">
        <v>2000801</v>
      </c>
      <c r="E3005" s="2" t="s">
        <v>34</v>
      </c>
      <c r="F3005" s="2" t="s">
        <v>35</v>
      </c>
      <c r="G3005" s="2" t="s">
        <v>25</v>
      </c>
      <c r="H3005" s="2" t="s">
        <v>760</v>
      </c>
      <c r="I3005" s="2" t="s">
        <v>761</v>
      </c>
      <c r="J3005" s="2" t="s">
        <v>2228</v>
      </c>
      <c r="K3005" s="2" t="s">
        <v>45</v>
      </c>
      <c r="L3005" s="2" t="s">
        <v>1386</v>
      </c>
      <c r="M3005" s="2" t="s">
        <v>1387</v>
      </c>
      <c r="N3005" s="2"/>
      <c r="O3005" s="3">
        <v>1</v>
      </c>
      <c r="P3005" s="3">
        <v>0</v>
      </c>
      <c r="Q3005" s="3">
        <v>0</v>
      </c>
      <c r="R3005" s="3">
        <v>0</v>
      </c>
      <c r="S3005" s="3"/>
      <c r="T3005" s="3">
        <v>0</v>
      </c>
      <c r="U3005" s="3"/>
      <c r="V3005" s="2" t="s">
        <v>427</v>
      </c>
      <c r="W3005" s="2" t="s">
        <v>428</v>
      </c>
      <c r="X3005" s="2" t="s">
        <v>419</v>
      </c>
      <c r="Y3005" s="19" t="str">
        <f>VLOOKUP(G3005,'Verweis Kd-Gruppe'!$A$2:$B$8,2,FALSE)</f>
        <v>FHK</v>
      </c>
      <c r="Z3005" s="19" t="str">
        <f>VLOOKUP(J3005,'Verweis Art-Gruppe'!$A$2:$B$15,2,FALSE)</f>
        <v>Marketing</v>
      </c>
      <c r="AA3005" s="19" t="str">
        <f>VLOOKUP(W3005,'Verweis Vertreter'!$A$2:$B$24,2,FALSE)</f>
        <v>Zentrale</v>
      </c>
      <c r="AB3005" s="12">
        <f t="shared" si="414"/>
        <v>1</v>
      </c>
      <c r="AC3005" s="12">
        <f t="shared" si="419"/>
        <v>0</v>
      </c>
      <c r="AD3005" s="12">
        <f t="shared" si="420"/>
        <v>0</v>
      </c>
      <c r="AE3005" s="12">
        <f t="shared" si="415"/>
        <v>0</v>
      </c>
      <c r="AF3005" s="12">
        <f t="shared" si="416"/>
        <v>0</v>
      </c>
      <c r="AG3005" s="12">
        <f t="shared" si="417"/>
        <v>0</v>
      </c>
      <c r="AH3005" s="9">
        <f t="shared" si="421"/>
        <v>0</v>
      </c>
      <c r="AI3005" s="14">
        <f>VLOOKUP(E3005,'Verweis Faktor'!$A:$B,2,FALSE)</f>
        <v>1</v>
      </c>
      <c r="AJ3005" s="14"/>
      <c r="AK3005" s="14" t="str">
        <f>IF(AL3005="Ja","Versandkosten",VLOOKUP(E3005,'Verweis Belegart'!$A$2:$B$9,2,FALSE))</f>
        <v>Hardware</v>
      </c>
      <c r="AL3005" s="14" t="str">
        <f t="shared" si="422"/>
        <v>Nein</v>
      </c>
      <c r="AM3005" s="14" t="str">
        <f t="shared" si="418"/>
        <v>Positiv</v>
      </c>
    </row>
    <row r="3006" spans="1:39" ht="17.25" customHeight="1" x14ac:dyDescent="0.35">
      <c r="A3006" s="17">
        <v>14573564</v>
      </c>
      <c r="B3006" s="2" t="s">
        <v>1989</v>
      </c>
      <c r="C3006" s="1">
        <v>2025001</v>
      </c>
      <c r="D3006" s="1">
        <v>2000802</v>
      </c>
      <c r="E3006" s="2" t="s">
        <v>34</v>
      </c>
      <c r="F3006" s="2" t="s">
        <v>53</v>
      </c>
      <c r="G3006" s="2" t="s">
        <v>66</v>
      </c>
      <c r="H3006" s="2" t="s">
        <v>2122</v>
      </c>
      <c r="I3006" s="2" t="s">
        <v>2123</v>
      </c>
      <c r="J3006" s="2" t="s">
        <v>103</v>
      </c>
      <c r="K3006" s="2" t="s">
        <v>28</v>
      </c>
      <c r="L3006" s="2" t="s">
        <v>272</v>
      </c>
      <c r="M3006" s="2" t="s">
        <v>273</v>
      </c>
      <c r="N3006" s="2" t="s">
        <v>274</v>
      </c>
      <c r="O3006" s="3">
        <v>3</v>
      </c>
      <c r="P3006" s="3">
        <v>1065.5192</v>
      </c>
      <c r="Q3006" s="3">
        <v>1109</v>
      </c>
      <c r="R3006" s="3">
        <v>3327</v>
      </c>
      <c r="S3006" s="3">
        <v>43.480800000000002</v>
      </c>
      <c r="T3006" s="3">
        <v>130.44</v>
      </c>
      <c r="U3006" s="3">
        <v>3.92</v>
      </c>
      <c r="V3006" s="2" t="s">
        <v>855</v>
      </c>
      <c r="W3006" s="2" t="s">
        <v>856</v>
      </c>
      <c r="X3006" s="2" t="s">
        <v>125</v>
      </c>
      <c r="Y3006" s="19" t="str">
        <f>VLOOKUP(G3006,'Verweis Kd-Gruppe'!$A$2:$B$8,2,FALSE)</f>
        <v>EXP</v>
      </c>
      <c r="Z3006" s="19" t="str">
        <f>VLOOKUP(J3006,'Verweis Art-Gruppe'!$A$2:$B$15,2,FALSE)</f>
        <v>Geräte</v>
      </c>
      <c r="AA3006" s="19" t="str">
        <f>VLOOKUP(W3006,'Verweis Vertreter'!$A$2:$B$24,2,FALSE)</f>
        <v>Chahid Drimani</v>
      </c>
      <c r="AB3006" s="12">
        <f t="shared" si="414"/>
        <v>3</v>
      </c>
      <c r="AC3006" s="12">
        <f t="shared" si="419"/>
        <v>1065.5192</v>
      </c>
      <c r="AD3006" s="12">
        <f t="shared" si="420"/>
        <v>1109</v>
      </c>
      <c r="AE3006" s="12">
        <f t="shared" si="415"/>
        <v>3327</v>
      </c>
      <c r="AF3006" s="12">
        <f t="shared" si="416"/>
        <v>43.480800000000002</v>
      </c>
      <c r="AG3006" s="12">
        <f t="shared" si="417"/>
        <v>130.44</v>
      </c>
      <c r="AH3006" s="9">
        <f t="shared" si="421"/>
        <v>3.9206492335437333E-2</v>
      </c>
      <c r="AI3006" s="14">
        <f>VLOOKUP(E3006,'Verweis Faktor'!$A:$B,2,FALSE)</f>
        <v>1</v>
      </c>
      <c r="AJ3006" s="14"/>
      <c r="AK3006" s="14" t="str">
        <f>IF(AL3006="Ja","Versandkosten",VLOOKUP(E3006,'Verweis Belegart'!$A$2:$B$9,2,FALSE))</f>
        <v>Hardware</v>
      </c>
      <c r="AL3006" s="14" t="str">
        <f t="shared" si="422"/>
        <v>Nein</v>
      </c>
      <c r="AM3006" s="14" t="str">
        <f t="shared" si="418"/>
        <v>Positiv</v>
      </c>
    </row>
    <row r="3007" spans="1:39" ht="17.25" customHeight="1" x14ac:dyDescent="0.35">
      <c r="A3007" s="17">
        <v>14573564</v>
      </c>
      <c r="B3007" s="2" t="s">
        <v>1989</v>
      </c>
      <c r="C3007" s="1">
        <v>2025001</v>
      </c>
      <c r="D3007" s="1">
        <v>2000802</v>
      </c>
      <c r="E3007" s="2" t="s">
        <v>34</v>
      </c>
      <c r="F3007" s="2" t="s">
        <v>53</v>
      </c>
      <c r="G3007" s="2" t="s">
        <v>66</v>
      </c>
      <c r="H3007" s="2" t="s">
        <v>2122</v>
      </c>
      <c r="I3007" s="2" t="s">
        <v>2123</v>
      </c>
      <c r="J3007" s="2" t="s">
        <v>103</v>
      </c>
      <c r="K3007" s="2" t="s">
        <v>45</v>
      </c>
      <c r="L3007" s="2" t="s">
        <v>754</v>
      </c>
      <c r="M3007" s="2" t="s">
        <v>755</v>
      </c>
      <c r="N3007" s="2" t="s">
        <v>268</v>
      </c>
      <c r="O3007" s="3">
        <v>2</v>
      </c>
      <c r="P3007" s="3">
        <v>1207</v>
      </c>
      <c r="Q3007" s="3">
        <v>1309</v>
      </c>
      <c r="R3007" s="3">
        <v>2618</v>
      </c>
      <c r="S3007" s="3">
        <v>102</v>
      </c>
      <c r="T3007" s="3">
        <v>204</v>
      </c>
      <c r="U3007" s="3">
        <v>7.79</v>
      </c>
      <c r="V3007" s="2" t="s">
        <v>855</v>
      </c>
      <c r="W3007" s="2" t="s">
        <v>856</v>
      </c>
      <c r="X3007" s="2" t="s">
        <v>125</v>
      </c>
      <c r="Y3007" s="19" t="str">
        <f>VLOOKUP(G3007,'Verweis Kd-Gruppe'!$A$2:$B$8,2,FALSE)</f>
        <v>EXP</v>
      </c>
      <c r="Z3007" s="19" t="str">
        <f>VLOOKUP(J3007,'Verweis Art-Gruppe'!$A$2:$B$15,2,FALSE)</f>
        <v>Geräte</v>
      </c>
      <c r="AA3007" s="19" t="str">
        <f>VLOOKUP(W3007,'Verweis Vertreter'!$A$2:$B$24,2,FALSE)</f>
        <v>Chahid Drimani</v>
      </c>
      <c r="AB3007" s="12">
        <f t="shared" si="414"/>
        <v>2</v>
      </c>
      <c r="AC3007" s="12">
        <f t="shared" si="419"/>
        <v>1207</v>
      </c>
      <c r="AD3007" s="12">
        <f t="shared" si="420"/>
        <v>1309</v>
      </c>
      <c r="AE3007" s="12">
        <f t="shared" si="415"/>
        <v>2618</v>
      </c>
      <c r="AF3007" s="12">
        <f t="shared" si="416"/>
        <v>102</v>
      </c>
      <c r="AG3007" s="12">
        <f t="shared" si="417"/>
        <v>204</v>
      </c>
      <c r="AH3007" s="9">
        <f t="shared" si="421"/>
        <v>7.792207792207792E-2</v>
      </c>
      <c r="AI3007" s="14">
        <f>VLOOKUP(E3007,'Verweis Faktor'!$A:$B,2,FALSE)</f>
        <v>1</v>
      </c>
      <c r="AJ3007" s="14"/>
      <c r="AK3007" s="14" t="str">
        <f>IF(AL3007="Ja","Versandkosten",VLOOKUP(E3007,'Verweis Belegart'!$A$2:$B$9,2,FALSE))</f>
        <v>Hardware</v>
      </c>
      <c r="AL3007" s="14" t="str">
        <f t="shared" si="422"/>
        <v>Nein</v>
      </c>
      <c r="AM3007" s="14" t="str">
        <f t="shared" si="418"/>
        <v>Positiv</v>
      </c>
    </row>
    <row r="3008" spans="1:39" ht="17.25" customHeight="1" x14ac:dyDescent="0.35">
      <c r="A3008" s="17">
        <v>14573564</v>
      </c>
      <c r="B3008" s="2" t="s">
        <v>1989</v>
      </c>
      <c r="C3008" s="1">
        <v>2025001</v>
      </c>
      <c r="D3008" s="1">
        <v>2000802</v>
      </c>
      <c r="E3008" s="2" t="s">
        <v>34</v>
      </c>
      <c r="F3008" s="2" t="s">
        <v>53</v>
      </c>
      <c r="G3008" s="2" t="s">
        <v>66</v>
      </c>
      <c r="H3008" s="2" t="s">
        <v>2122</v>
      </c>
      <c r="I3008" s="2" t="s">
        <v>2123</v>
      </c>
      <c r="J3008" s="2" t="s">
        <v>103</v>
      </c>
      <c r="K3008" s="2" t="s">
        <v>49</v>
      </c>
      <c r="L3008" s="2" t="s">
        <v>2006</v>
      </c>
      <c r="M3008" s="2" t="s">
        <v>2007</v>
      </c>
      <c r="N3008" s="2" t="s">
        <v>139</v>
      </c>
      <c r="O3008" s="3">
        <v>1</v>
      </c>
      <c r="P3008" s="3">
        <v>695</v>
      </c>
      <c r="Q3008" s="3">
        <v>720</v>
      </c>
      <c r="R3008" s="3">
        <v>720</v>
      </c>
      <c r="S3008" s="3">
        <v>25</v>
      </c>
      <c r="T3008" s="3">
        <v>25</v>
      </c>
      <c r="U3008" s="3">
        <v>3.47</v>
      </c>
      <c r="V3008" s="2" t="s">
        <v>855</v>
      </c>
      <c r="W3008" s="2" t="s">
        <v>856</v>
      </c>
      <c r="X3008" s="2" t="s">
        <v>125</v>
      </c>
      <c r="Y3008" s="19" t="str">
        <f>VLOOKUP(G3008,'Verweis Kd-Gruppe'!$A$2:$B$8,2,FALSE)</f>
        <v>EXP</v>
      </c>
      <c r="Z3008" s="19" t="str">
        <f>VLOOKUP(J3008,'Verweis Art-Gruppe'!$A$2:$B$15,2,FALSE)</f>
        <v>Geräte</v>
      </c>
      <c r="AA3008" s="19" t="str">
        <f>VLOOKUP(W3008,'Verweis Vertreter'!$A$2:$B$24,2,FALSE)</f>
        <v>Chahid Drimani</v>
      </c>
      <c r="AB3008" s="12">
        <f t="shared" si="414"/>
        <v>1</v>
      </c>
      <c r="AC3008" s="12">
        <f t="shared" si="419"/>
        <v>695</v>
      </c>
      <c r="AD3008" s="12">
        <f t="shared" si="420"/>
        <v>720</v>
      </c>
      <c r="AE3008" s="12">
        <f t="shared" si="415"/>
        <v>720</v>
      </c>
      <c r="AF3008" s="12">
        <f t="shared" si="416"/>
        <v>25</v>
      </c>
      <c r="AG3008" s="12">
        <f t="shared" si="417"/>
        <v>25</v>
      </c>
      <c r="AH3008" s="9">
        <f t="shared" si="421"/>
        <v>3.4722222222222224E-2</v>
      </c>
      <c r="AI3008" s="14">
        <f>VLOOKUP(E3008,'Verweis Faktor'!$A:$B,2,FALSE)</f>
        <v>1</v>
      </c>
      <c r="AJ3008" s="14"/>
      <c r="AK3008" s="14" t="str">
        <f>IF(AL3008="Ja","Versandkosten",VLOOKUP(E3008,'Verweis Belegart'!$A$2:$B$9,2,FALSE))</f>
        <v>Hardware</v>
      </c>
      <c r="AL3008" s="14" t="str">
        <f t="shared" si="422"/>
        <v>Nein</v>
      </c>
      <c r="AM3008" s="14" t="str">
        <f t="shared" si="418"/>
        <v>Positiv</v>
      </c>
    </row>
    <row r="3009" spans="1:39" ht="17.25" customHeight="1" x14ac:dyDescent="0.35">
      <c r="A3009" s="17">
        <v>14573429</v>
      </c>
      <c r="B3009" s="2" t="s">
        <v>1989</v>
      </c>
      <c r="C3009" s="1">
        <v>2025001</v>
      </c>
      <c r="D3009" s="1">
        <v>2000803</v>
      </c>
      <c r="E3009" s="2" t="s">
        <v>34</v>
      </c>
      <c r="F3009" s="2" t="s">
        <v>142</v>
      </c>
      <c r="G3009" s="2" t="s">
        <v>66</v>
      </c>
      <c r="H3009" s="2" t="s">
        <v>923</v>
      </c>
      <c r="I3009" s="2" t="s">
        <v>924</v>
      </c>
      <c r="J3009" s="2" t="s">
        <v>103</v>
      </c>
      <c r="K3009" s="2" t="s">
        <v>28</v>
      </c>
      <c r="L3009" s="2" t="s">
        <v>1403</v>
      </c>
      <c r="M3009" s="2" t="s">
        <v>1404</v>
      </c>
      <c r="N3009" s="2" t="s">
        <v>1405</v>
      </c>
      <c r="O3009" s="3">
        <v>1</v>
      </c>
      <c r="P3009" s="3">
        <v>362</v>
      </c>
      <c r="Q3009" s="3">
        <v>379</v>
      </c>
      <c r="R3009" s="3">
        <v>379</v>
      </c>
      <c r="S3009" s="3">
        <v>17</v>
      </c>
      <c r="T3009" s="3">
        <v>17</v>
      </c>
      <c r="U3009" s="3">
        <v>4.4800000000000004</v>
      </c>
      <c r="V3009" s="2" t="s">
        <v>145</v>
      </c>
      <c r="W3009" s="2" t="s">
        <v>146</v>
      </c>
      <c r="X3009" s="2" t="s">
        <v>72</v>
      </c>
      <c r="Y3009" s="19" t="str">
        <f>VLOOKUP(G3009,'Verweis Kd-Gruppe'!$A$2:$B$8,2,FALSE)</f>
        <v>EXP</v>
      </c>
      <c r="Z3009" s="19" t="str">
        <f>VLOOKUP(J3009,'Verweis Art-Gruppe'!$A$2:$B$15,2,FALSE)</f>
        <v>Geräte</v>
      </c>
      <c r="AA3009" s="19" t="str">
        <f>VLOOKUP(W3009,'Verweis Vertreter'!$A$2:$B$24,2,FALSE)</f>
        <v>Muhsin Yortanli</v>
      </c>
      <c r="AB3009" s="12">
        <f t="shared" si="414"/>
        <v>1</v>
      </c>
      <c r="AC3009" s="12">
        <f t="shared" si="419"/>
        <v>362</v>
      </c>
      <c r="AD3009" s="12">
        <f t="shared" si="420"/>
        <v>379</v>
      </c>
      <c r="AE3009" s="12">
        <f t="shared" si="415"/>
        <v>379</v>
      </c>
      <c r="AF3009" s="12">
        <f t="shared" si="416"/>
        <v>17</v>
      </c>
      <c r="AG3009" s="12">
        <f t="shared" si="417"/>
        <v>17</v>
      </c>
      <c r="AH3009" s="9">
        <f t="shared" si="421"/>
        <v>4.4854881266490766E-2</v>
      </c>
      <c r="AI3009" s="14">
        <f>VLOOKUP(E3009,'Verweis Faktor'!$A:$B,2,FALSE)</f>
        <v>1</v>
      </c>
      <c r="AJ3009" s="14"/>
      <c r="AK3009" s="14" t="str">
        <f>IF(AL3009="Ja","Versandkosten",VLOOKUP(E3009,'Verweis Belegart'!$A$2:$B$9,2,FALSE))</f>
        <v>Hardware</v>
      </c>
      <c r="AL3009" s="14" t="str">
        <f t="shared" si="422"/>
        <v>Nein</v>
      </c>
      <c r="AM3009" s="14" t="str">
        <f t="shared" si="418"/>
        <v>Positiv</v>
      </c>
    </row>
    <row r="3010" spans="1:39" ht="17.25" customHeight="1" x14ac:dyDescent="0.35">
      <c r="A3010" s="17">
        <v>14573429</v>
      </c>
      <c r="B3010" s="2" t="s">
        <v>1989</v>
      </c>
      <c r="C3010" s="1">
        <v>2025001</v>
      </c>
      <c r="D3010" s="1">
        <v>2000803</v>
      </c>
      <c r="E3010" s="2" t="s">
        <v>34</v>
      </c>
      <c r="F3010" s="2" t="s">
        <v>142</v>
      </c>
      <c r="G3010" s="2" t="s">
        <v>66</v>
      </c>
      <c r="H3010" s="2" t="s">
        <v>923</v>
      </c>
      <c r="I3010" s="2" t="s">
        <v>924</v>
      </c>
      <c r="J3010" s="2" t="s">
        <v>304</v>
      </c>
      <c r="K3010" s="2" t="s">
        <v>45</v>
      </c>
      <c r="L3010" s="2" t="s">
        <v>939</v>
      </c>
      <c r="M3010" s="2" t="s">
        <v>940</v>
      </c>
      <c r="N3010" s="2" t="s">
        <v>542</v>
      </c>
      <c r="O3010" s="3">
        <v>1</v>
      </c>
      <c r="P3010" s="3">
        <v>29.5</v>
      </c>
      <c r="Q3010" s="3">
        <v>31</v>
      </c>
      <c r="R3010" s="3">
        <v>31</v>
      </c>
      <c r="S3010" s="3">
        <v>1.5</v>
      </c>
      <c r="T3010" s="3">
        <v>1.5</v>
      </c>
      <c r="U3010" s="3">
        <v>4.83</v>
      </c>
      <c r="V3010" s="2" t="s">
        <v>145</v>
      </c>
      <c r="W3010" s="2" t="s">
        <v>146</v>
      </c>
      <c r="X3010" s="2" t="s">
        <v>72</v>
      </c>
      <c r="Y3010" s="19" t="str">
        <f>VLOOKUP(G3010,'Verweis Kd-Gruppe'!$A$2:$B$8,2,FALSE)</f>
        <v>EXP</v>
      </c>
      <c r="Z3010" s="19" t="str">
        <f>VLOOKUP(J3010,'Verweis Art-Gruppe'!$A$2:$B$15,2,FALSE)</f>
        <v>Zubehör</v>
      </c>
      <c r="AA3010" s="19" t="str">
        <f>VLOOKUP(W3010,'Verweis Vertreter'!$A$2:$B$24,2,FALSE)</f>
        <v>Muhsin Yortanli</v>
      </c>
      <c r="AB3010" s="12">
        <f t="shared" si="414"/>
        <v>1</v>
      </c>
      <c r="AC3010" s="12">
        <f t="shared" si="419"/>
        <v>29.5</v>
      </c>
      <c r="AD3010" s="12">
        <f t="shared" si="420"/>
        <v>31</v>
      </c>
      <c r="AE3010" s="12">
        <f t="shared" si="415"/>
        <v>31</v>
      </c>
      <c r="AF3010" s="12">
        <f t="shared" si="416"/>
        <v>1.5</v>
      </c>
      <c r="AG3010" s="12">
        <f t="shared" si="417"/>
        <v>1.5</v>
      </c>
      <c r="AH3010" s="9">
        <f t="shared" si="421"/>
        <v>4.8387096774193547E-2</v>
      </c>
      <c r="AI3010" s="14">
        <f>VLOOKUP(E3010,'Verweis Faktor'!$A:$B,2,FALSE)</f>
        <v>1</v>
      </c>
      <c r="AJ3010" s="14"/>
      <c r="AK3010" s="14" t="str">
        <f>IF(AL3010="Ja","Versandkosten",VLOOKUP(E3010,'Verweis Belegart'!$A$2:$B$9,2,FALSE))</f>
        <v>Hardware</v>
      </c>
      <c r="AL3010" s="14" t="str">
        <f t="shared" si="422"/>
        <v>Nein</v>
      </c>
      <c r="AM3010" s="14" t="str">
        <f t="shared" si="418"/>
        <v>Positiv</v>
      </c>
    </row>
    <row r="3011" spans="1:39" ht="17.25" customHeight="1" x14ac:dyDescent="0.35">
      <c r="A3011" s="17">
        <v>14573429</v>
      </c>
      <c r="B3011" s="2" t="s">
        <v>1989</v>
      </c>
      <c r="C3011" s="1">
        <v>2025001</v>
      </c>
      <c r="D3011" s="1">
        <v>2000803</v>
      </c>
      <c r="E3011" s="2" t="s">
        <v>34</v>
      </c>
      <c r="F3011" s="2" t="s">
        <v>142</v>
      </c>
      <c r="G3011" s="2" t="s">
        <v>66</v>
      </c>
      <c r="H3011" s="2" t="s">
        <v>923</v>
      </c>
      <c r="I3011" s="2" t="s">
        <v>924</v>
      </c>
      <c r="J3011" s="2" t="s">
        <v>103</v>
      </c>
      <c r="K3011" s="2" t="s">
        <v>49</v>
      </c>
      <c r="L3011" s="2" t="s">
        <v>60</v>
      </c>
      <c r="M3011" s="2" t="s">
        <v>61</v>
      </c>
      <c r="N3011" s="2" t="s">
        <v>62</v>
      </c>
      <c r="O3011" s="3">
        <v>1</v>
      </c>
      <c r="P3011" s="3">
        <v>149</v>
      </c>
      <c r="Q3011" s="3">
        <v>159</v>
      </c>
      <c r="R3011" s="3">
        <v>159</v>
      </c>
      <c r="S3011" s="3">
        <v>10</v>
      </c>
      <c r="T3011" s="3">
        <v>10</v>
      </c>
      <c r="U3011" s="3">
        <v>6.28</v>
      </c>
      <c r="V3011" s="2" t="s">
        <v>145</v>
      </c>
      <c r="W3011" s="2" t="s">
        <v>146</v>
      </c>
      <c r="X3011" s="2" t="s">
        <v>72</v>
      </c>
      <c r="Y3011" s="19" t="str">
        <f>VLOOKUP(G3011,'Verweis Kd-Gruppe'!$A$2:$B$8,2,FALSE)</f>
        <v>EXP</v>
      </c>
      <c r="Z3011" s="19" t="str">
        <f>VLOOKUP(J3011,'Verweis Art-Gruppe'!$A$2:$B$15,2,FALSE)</f>
        <v>Geräte</v>
      </c>
      <c r="AA3011" s="19" t="str">
        <f>VLOOKUP(W3011,'Verweis Vertreter'!$A$2:$B$24,2,FALSE)</f>
        <v>Muhsin Yortanli</v>
      </c>
      <c r="AB3011" s="12">
        <f t="shared" ref="AB3011:AB3074" si="423">$AI3011*O3011</f>
        <v>1</v>
      </c>
      <c r="AC3011" s="12">
        <f t="shared" si="419"/>
        <v>149</v>
      </c>
      <c r="AD3011" s="12">
        <f t="shared" si="420"/>
        <v>159</v>
      </c>
      <c r="AE3011" s="12">
        <f t="shared" ref="AE3011:AE3074" si="424">$AI3011*R3011</f>
        <v>159</v>
      </c>
      <c r="AF3011" s="12">
        <f t="shared" ref="AF3011:AF3074" si="425">$AI3011*S3011</f>
        <v>10</v>
      </c>
      <c r="AG3011" s="12">
        <f t="shared" ref="AG3011:AG3074" si="426">$AI3011*T3011</f>
        <v>10</v>
      </c>
      <c r="AH3011" s="9">
        <f t="shared" si="421"/>
        <v>6.2893081761006289E-2</v>
      </c>
      <c r="AI3011" s="14">
        <f>VLOOKUP(E3011,'Verweis Faktor'!$A:$B,2,FALSE)</f>
        <v>1</v>
      </c>
      <c r="AJ3011" s="14"/>
      <c r="AK3011" s="14" t="str">
        <f>IF(AL3011="Ja","Versandkosten",VLOOKUP(E3011,'Verweis Belegart'!$A$2:$B$9,2,FALSE))</f>
        <v>Hardware</v>
      </c>
      <c r="AL3011" s="14" t="str">
        <f t="shared" si="422"/>
        <v>Nein</v>
      </c>
      <c r="AM3011" s="14" t="str">
        <f t="shared" ref="AM3011:AM3074" si="427">IF(AG3011&lt;0,"Negativ","Positiv")</f>
        <v>Positiv</v>
      </c>
    </row>
    <row r="3012" spans="1:39" ht="17.25" customHeight="1" x14ac:dyDescent="0.35">
      <c r="A3012" s="17">
        <v>14573429</v>
      </c>
      <c r="B3012" s="2" t="s">
        <v>1989</v>
      </c>
      <c r="C3012" s="1">
        <v>2025001</v>
      </c>
      <c r="D3012" s="1">
        <v>2000803</v>
      </c>
      <c r="E3012" s="2" t="s">
        <v>34</v>
      </c>
      <c r="F3012" s="2" t="s">
        <v>142</v>
      </c>
      <c r="G3012" s="2" t="s">
        <v>66</v>
      </c>
      <c r="H3012" s="2" t="s">
        <v>923</v>
      </c>
      <c r="I3012" s="2" t="s">
        <v>924</v>
      </c>
      <c r="J3012" s="2" t="s">
        <v>304</v>
      </c>
      <c r="K3012" s="2" t="s">
        <v>79</v>
      </c>
      <c r="L3012" s="2" t="s">
        <v>392</v>
      </c>
      <c r="M3012" s="2" t="s">
        <v>393</v>
      </c>
      <c r="N3012" s="2" t="s">
        <v>394</v>
      </c>
      <c r="O3012" s="3">
        <v>3</v>
      </c>
      <c r="P3012" s="3">
        <v>94.136499999999998</v>
      </c>
      <c r="Q3012" s="3">
        <v>103</v>
      </c>
      <c r="R3012" s="3">
        <v>309</v>
      </c>
      <c r="S3012" s="3">
        <v>8.8635000000000002</v>
      </c>
      <c r="T3012" s="3">
        <v>26.59</v>
      </c>
      <c r="U3012" s="3">
        <v>8.6</v>
      </c>
      <c r="V3012" s="2" t="s">
        <v>145</v>
      </c>
      <c r="W3012" s="2" t="s">
        <v>146</v>
      </c>
      <c r="X3012" s="2" t="s">
        <v>72</v>
      </c>
      <c r="Y3012" s="19" t="str">
        <f>VLOOKUP(G3012,'Verweis Kd-Gruppe'!$A$2:$B$8,2,FALSE)</f>
        <v>EXP</v>
      </c>
      <c r="Z3012" s="19" t="str">
        <f>VLOOKUP(J3012,'Verweis Art-Gruppe'!$A$2:$B$15,2,FALSE)</f>
        <v>Zubehör</v>
      </c>
      <c r="AA3012" s="19" t="str">
        <f>VLOOKUP(W3012,'Verweis Vertreter'!$A$2:$B$24,2,FALSE)</f>
        <v>Muhsin Yortanli</v>
      </c>
      <c r="AB3012" s="12">
        <f t="shared" si="423"/>
        <v>3</v>
      </c>
      <c r="AC3012" s="12">
        <f t="shared" ref="AC3012:AC3075" si="428">P3012</f>
        <v>94.136499999999998</v>
      </c>
      <c r="AD3012" s="12">
        <f t="shared" ref="AD3012:AD3075" si="429">Q3012</f>
        <v>103</v>
      </c>
      <c r="AE3012" s="12">
        <f t="shared" si="424"/>
        <v>309</v>
      </c>
      <c r="AF3012" s="12">
        <f t="shared" si="425"/>
        <v>8.8635000000000002</v>
      </c>
      <c r="AG3012" s="12">
        <f t="shared" si="426"/>
        <v>26.59</v>
      </c>
      <c r="AH3012" s="9">
        <f t="shared" ref="AH3012:AH3075" si="430">IF(AF3012=0,0,AG3012/AE3012*AI3012)</f>
        <v>8.6051779935275075E-2</v>
      </c>
      <c r="AI3012" s="14">
        <f>VLOOKUP(E3012,'Verweis Faktor'!$A:$B,2,FALSE)</f>
        <v>1</v>
      </c>
      <c r="AJ3012" s="14"/>
      <c r="AK3012" s="14" t="str">
        <f>IF(AL3012="Ja","Versandkosten",VLOOKUP(E3012,'Verweis Belegart'!$A$2:$B$9,2,FALSE))</f>
        <v>Hardware</v>
      </c>
      <c r="AL3012" s="14" t="str">
        <f t="shared" ref="AL3012:AL3075" si="431">IF(ISNUMBER(FIND("Versandkosten",M3012)),"Ja","Nein")</f>
        <v>Nein</v>
      </c>
      <c r="AM3012" s="14" t="str">
        <f t="shared" si="427"/>
        <v>Positiv</v>
      </c>
    </row>
    <row r="3013" spans="1:39" ht="17.25" customHeight="1" x14ac:dyDescent="0.35">
      <c r="A3013" s="17">
        <v>14573429</v>
      </c>
      <c r="B3013" s="2" t="s">
        <v>1989</v>
      </c>
      <c r="C3013" s="1">
        <v>2025001</v>
      </c>
      <c r="D3013" s="1">
        <v>2000803</v>
      </c>
      <c r="E3013" s="2" t="s">
        <v>34</v>
      </c>
      <c r="F3013" s="2" t="s">
        <v>142</v>
      </c>
      <c r="G3013" s="2" t="s">
        <v>66</v>
      </c>
      <c r="H3013" s="2" t="s">
        <v>923</v>
      </c>
      <c r="I3013" s="2" t="s">
        <v>924</v>
      </c>
      <c r="J3013" s="2" t="s">
        <v>103</v>
      </c>
      <c r="K3013" s="2" t="s">
        <v>83</v>
      </c>
      <c r="L3013" s="2" t="s">
        <v>1488</v>
      </c>
      <c r="M3013" s="2" t="s">
        <v>1489</v>
      </c>
      <c r="N3013" s="2" t="s">
        <v>310</v>
      </c>
      <c r="O3013" s="3">
        <v>1</v>
      </c>
      <c r="P3013" s="3">
        <v>472</v>
      </c>
      <c r="Q3013" s="3">
        <v>485</v>
      </c>
      <c r="R3013" s="3">
        <v>485</v>
      </c>
      <c r="S3013" s="3">
        <v>13</v>
      </c>
      <c r="T3013" s="3">
        <v>13</v>
      </c>
      <c r="U3013" s="3">
        <v>2.68</v>
      </c>
      <c r="V3013" s="2" t="s">
        <v>145</v>
      </c>
      <c r="W3013" s="2" t="s">
        <v>146</v>
      </c>
      <c r="X3013" s="2" t="s">
        <v>72</v>
      </c>
      <c r="Y3013" s="19" t="str">
        <f>VLOOKUP(G3013,'Verweis Kd-Gruppe'!$A$2:$B$8,2,FALSE)</f>
        <v>EXP</v>
      </c>
      <c r="Z3013" s="19" t="str">
        <f>VLOOKUP(J3013,'Verweis Art-Gruppe'!$A$2:$B$15,2,FALSE)</f>
        <v>Geräte</v>
      </c>
      <c r="AA3013" s="19" t="str">
        <f>VLOOKUP(W3013,'Verweis Vertreter'!$A$2:$B$24,2,FALSE)</f>
        <v>Muhsin Yortanli</v>
      </c>
      <c r="AB3013" s="12">
        <f t="shared" si="423"/>
        <v>1</v>
      </c>
      <c r="AC3013" s="12">
        <f t="shared" si="428"/>
        <v>472</v>
      </c>
      <c r="AD3013" s="12">
        <f t="shared" si="429"/>
        <v>485</v>
      </c>
      <c r="AE3013" s="12">
        <f t="shared" si="424"/>
        <v>485</v>
      </c>
      <c r="AF3013" s="12">
        <f t="shared" si="425"/>
        <v>13</v>
      </c>
      <c r="AG3013" s="12">
        <f t="shared" si="426"/>
        <v>13</v>
      </c>
      <c r="AH3013" s="9">
        <f t="shared" si="430"/>
        <v>2.6804123711340205E-2</v>
      </c>
      <c r="AI3013" s="14">
        <f>VLOOKUP(E3013,'Verweis Faktor'!$A:$B,2,FALSE)</f>
        <v>1</v>
      </c>
      <c r="AJ3013" s="14"/>
      <c r="AK3013" s="14" t="str">
        <f>IF(AL3013="Ja","Versandkosten",VLOOKUP(E3013,'Verweis Belegart'!$A$2:$B$9,2,FALSE))</f>
        <v>Hardware</v>
      </c>
      <c r="AL3013" s="14" t="str">
        <f t="shared" si="431"/>
        <v>Nein</v>
      </c>
      <c r="AM3013" s="14" t="str">
        <f t="shared" si="427"/>
        <v>Positiv</v>
      </c>
    </row>
    <row r="3014" spans="1:39" ht="17.25" customHeight="1" x14ac:dyDescent="0.35">
      <c r="A3014" s="17">
        <v>14573429</v>
      </c>
      <c r="B3014" s="2" t="s">
        <v>1989</v>
      </c>
      <c r="C3014" s="1">
        <v>2025001</v>
      </c>
      <c r="D3014" s="1">
        <v>2000803</v>
      </c>
      <c r="E3014" s="2" t="s">
        <v>34</v>
      </c>
      <c r="F3014" s="2" t="s">
        <v>142</v>
      </c>
      <c r="G3014" s="2" t="s">
        <v>66</v>
      </c>
      <c r="H3014" s="2" t="s">
        <v>923</v>
      </c>
      <c r="I3014" s="2" t="s">
        <v>924</v>
      </c>
      <c r="J3014" s="2" t="s">
        <v>304</v>
      </c>
      <c r="K3014" s="2" t="s">
        <v>87</v>
      </c>
      <c r="L3014" s="2" t="s">
        <v>2000</v>
      </c>
      <c r="M3014" s="2" t="s">
        <v>2001</v>
      </c>
      <c r="N3014" s="2" t="s">
        <v>2002</v>
      </c>
      <c r="O3014" s="3">
        <v>1</v>
      </c>
      <c r="P3014" s="3">
        <v>105.3721</v>
      </c>
      <c r="Q3014" s="3">
        <v>120</v>
      </c>
      <c r="R3014" s="3">
        <v>120</v>
      </c>
      <c r="S3014" s="3">
        <v>14.6279</v>
      </c>
      <c r="T3014" s="3">
        <v>14.63</v>
      </c>
      <c r="U3014" s="3">
        <v>12.18</v>
      </c>
      <c r="V3014" s="2" t="s">
        <v>145</v>
      </c>
      <c r="W3014" s="2" t="s">
        <v>146</v>
      </c>
      <c r="X3014" s="2" t="s">
        <v>72</v>
      </c>
      <c r="Y3014" s="19" t="str">
        <f>VLOOKUP(G3014,'Verweis Kd-Gruppe'!$A$2:$B$8,2,FALSE)</f>
        <v>EXP</v>
      </c>
      <c r="Z3014" s="19" t="str">
        <f>VLOOKUP(J3014,'Verweis Art-Gruppe'!$A$2:$B$15,2,FALSE)</f>
        <v>Zubehör</v>
      </c>
      <c r="AA3014" s="19" t="str">
        <f>VLOOKUP(W3014,'Verweis Vertreter'!$A$2:$B$24,2,FALSE)</f>
        <v>Muhsin Yortanli</v>
      </c>
      <c r="AB3014" s="12">
        <f t="shared" si="423"/>
        <v>1</v>
      </c>
      <c r="AC3014" s="12">
        <f t="shared" si="428"/>
        <v>105.3721</v>
      </c>
      <c r="AD3014" s="12">
        <f t="shared" si="429"/>
        <v>120</v>
      </c>
      <c r="AE3014" s="12">
        <f t="shared" si="424"/>
        <v>120</v>
      </c>
      <c r="AF3014" s="12">
        <f t="shared" si="425"/>
        <v>14.6279</v>
      </c>
      <c r="AG3014" s="12">
        <f t="shared" si="426"/>
        <v>14.63</v>
      </c>
      <c r="AH3014" s="9">
        <f t="shared" si="430"/>
        <v>0.12191666666666667</v>
      </c>
      <c r="AI3014" s="14">
        <f>VLOOKUP(E3014,'Verweis Faktor'!$A:$B,2,FALSE)</f>
        <v>1</v>
      </c>
      <c r="AJ3014" s="14"/>
      <c r="AK3014" s="14" t="str">
        <f>IF(AL3014="Ja","Versandkosten",VLOOKUP(E3014,'Verweis Belegart'!$A$2:$B$9,2,FALSE))</f>
        <v>Hardware</v>
      </c>
      <c r="AL3014" s="14" t="str">
        <f t="shared" si="431"/>
        <v>Nein</v>
      </c>
      <c r="AM3014" s="14" t="str">
        <f t="shared" si="427"/>
        <v>Positiv</v>
      </c>
    </row>
    <row r="3015" spans="1:39" ht="17.25" customHeight="1" x14ac:dyDescent="0.35">
      <c r="A3015" s="17">
        <v>14573429</v>
      </c>
      <c r="B3015" s="2" t="s">
        <v>1989</v>
      </c>
      <c r="C3015" s="1">
        <v>2025001</v>
      </c>
      <c r="D3015" s="1">
        <v>2000803</v>
      </c>
      <c r="E3015" s="2" t="s">
        <v>34</v>
      </c>
      <c r="F3015" s="2" t="s">
        <v>142</v>
      </c>
      <c r="G3015" s="2" t="s">
        <v>66</v>
      </c>
      <c r="H3015" s="2" t="s">
        <v>923</v>
      </c>
      <c r="I3015" s="2" t="s">
        <v>924</v>
      </c>
      <c r="J3015" s="2" t="s">
        <v>103</v>
      </c>
      <c r="K3015" s="2" t="s">
        <v>91</v>
      </c>
      <c r="L3015" s="2" t="s">
        <v>1264</v>
      </c>
      <c r="M3015" s="2" t="s">
        <v>1265</v>
      </c>
      <c r="N3015" s="2" t="s">
        <v>506</v>
      </c>
      <c r="O3015" s="3">
        <v>1</v>
      </c>
      <c r="P3015" s="3">
        <v>228.01779999999999</v>
      </c>
      <c r="Q3015" s="3">
        <v>229</v>
      </c>
      <c r="R3015" s="3">
        <v>229</v>
      </c>
      <c r="S3015" s="3">
        <v>0.98219999999999996</v>
      </c>
      <c r="T3015" s="3">
        <v>0.98</v>
      </c>
      <c r="U3015" s="3">
        <v>0.42</v>
      </c>
      <c r="V3015" s="2" t="s">
        <v>145</v>
      </c>
      <c r="W3015" s="2" t="s">
        <v>146</v>
      </c>
      <c r="X3015" s="2" t="s">
        <v>72</v>
      </c>
      <c r="Y3015" s="19" t="str">
        <f>VLOOKUP(G3015,'Verweis Kd-Gruppe'!$A$2:$B$8,2,FALSE)</f>
        <v>EXP</v>
      </c>
      <c r="Z3015" s="19" t="str">
        <f>VLOOKUP(J3015,'Verweis Art-Gruppe'!$A$2:$B$15,2,FALSE)</f>
        <v>Geräte</v>
      </c>
      <c r="AA3015" s="19" t="str">
        <f>VLOOKUP(W3015,'Verweis Vertreter'!$A$2:$B$24,2,FALSE)</f>
        <v>Muhsin Yortanli</v>
      </c>
      <c r="AB3015" s="12">
        <f t="shared" si="423"/>
        <v>1</v>
      </c>
      <c r="AC3015" s="12">
        <f t="shared" si="428"/>
        <v>228.01779999999999</v>
      </c>
      <c r="AD3015" s="12">
        <f t="shared" si="429"/>
        <v>229</v>
      </c>
      <c r="AE3015" s="12">
        <f t="shared" si="424"/>
        <v>229</v>
      </c>
      <c r="AF3015" s="12">
        <f t="shared" si="425"/>
        <v>0.98219999999999996</v>
      </c>
      <c r="AG3015" s="12">
        <f t="shared" si="426"/>
        <v>0.98</v>
      </c>
      <c r="AH3015" s="9">
        <f t="shared" si="430"/>
        <v>4.2794759825327509E-3</v>
      </c>
      <c r="AI3015" s="14">
        <f>VLOOKUP(E3015,'Verweis Faktor'!$A:$B,2,FALSE)</f>
        <v>1</v>
      </c>
      <c r="AJ3015" s="14"/>
      <c r="AK3015" s="14" t="str">
        <f>IF(AL3015="Ja","Versandkosten",VLOOKUP(E3015,'Verweis Belegart'!$A$2:$B$9,2,FALSE))</f>
        <v>Hardware</v>
      </c>
      <c r="AL3015" s="14" t="str">
        <f t="shared" si="431"/>
        <v>Nein</v>
      </c>
      <c r="AM3015" s="14" t="str">
        <f t="shared" si="427"/>
        <v>Positiv</v>
      </c>
    </row>
    <row r="3016" spans="1:39" ht="17.25" customHeight="1" x14ac:dyDescent="0.35">
      <c r="A3016" s="17">
        <v>14573552</v>
      </c>
      <c r="B3016" s="2" t="s">
        <v>1989</v>
      </c>
      <c r="C3016" s="1">
        <v>2025001</v>
      </c>
      <c r="D3016" s="1">
        <v>2000804</v>
      </c>
      <c r="E3016" s="2" t="s">
        <v>34</v>
      </c>
      <c r="F3016" s="2" t="s">
        <v>142</v>
      </c>
      <c r="G3016" s="2" t="s">
        <v>66</v>
      </c>
      <c r="H3016" s="2" t="s">
        <v>923</v>
      </c>
      <c r="I3016" s="2" t="s">
        <v>924</v>
      </c>
      <c r="J3016" s="2" t="s">
        <v>304</v>
      </c>
      <c r="K3016" s="2" t="s">
        <v>28</v>
      </c>
      <c r="L3016" s="2" t="s">
        <v>1409</v>
      </c>
      <c r="M3016" s="2" t="s">
        <v>1410</v>
      </c>
      <c r="N3016" s="2" t="s">
        <v>1251</v>
      </c>
      <c r="O3016" s="3">
        <v>3</v>
      </c>
      <c r="P3016" s="3">
        <v>53.94</v>
      </c>
      <c r="Q3016" s="3">
        <v>57</v>
      </c>
      <c r="R3016" s="3">
        <v>171</v>
      </c>
      <c r="S3016" s="3">
        <v>3.06</v>
      </c>
      <c r="T3016" s="3">
        <v>9.18</v>
      </c>
      <c r="U3016" s="3">
        <v>5.36</v>
      </c>
      <c r="V3016" s="2" t="s">
        <v>145</v>
      </c>
      <c r="W3016" s="2" t="s">
        <v>146</v>
      </c>
      <c r="X3016" s="2" t="s">
        <v>72</v>
      </c>
      <c r="Y3016" s="19" t="str">
        <f>VLOOKUP(G3016,'Verweis Kd-Gruppe'!$A$2:$B$8,2,FALSE)</f>
        <v>EXP</v>
      </c>
      <c r="Z3016" s="19" t="str">
        <f>VLOOKUP(J3016,'Verweis Art-Gruppe'!$A$2:$B$15,2,FALSE)</f>
        <v>Zubehör</v>
      </c>
      <c r="AA3016" s="19" t="str">
        <f>VLOOKUP(W3016,'Verweis Vertreter'!$A$2:$B$24,2,FALSE)</f>
        <v>Muhsin Yortanli</v>
      </c>
      <c r="AB3016" s="12">
        <f t="shared" si="423"/>
        <v>3</v>
      </c>
      <c r="AC3016" s="12">
        <f t="shared" si="428"/>
        <v>53.94</v>
      </c>
      <c r="AD3016" s="12">
        <f t="shared" si="429"/>
        <v>57</v>
      </c>
      <c r="AE3016" s="12">
        <f t="shared" si="424"/>
        <v>171</v>
      </c>
      <c r="AF3016" s="12">
        <f t="shared" si="425"/>
        <v>3.06</v>
      </c>
      <c r="AG3016" s="12">
        <f t="shared" si="426"/>
        <v>9.18</v>
      </c>
      <c r="AH3016" s="9">
        <f t="shared" si="430"/>
        <v>5.3684210526315786E-2</v>
      </c>
      <c r="AI3016" s="14">
        <f>VLOOKUP(E3016,'Verweis Faktor'!$A:$B,2,FALSE)</f>
        <v>1</v>
      </c>
      <c r="AJ3016" s="14"/>
      <c r="AK3016" s="14" t="str">
        <f>IF(AL3016="Ja","Versandkosten",VLOOKUP(E3016,'Verweis Belegart'!$A$2:$B$9,2,FALSE))</f>
        <v>Hardware</v>
      </c>
      <c r="AL3016" s="14" t="str">
        <f t="shared" si="431"/>
        <v>Nein</v>
      </c>
      <c r="AM3016" s="14" t="str">
        <f t="shared" si="427"/>
        <v>Positiv</v>
      </c>
    </row>
    <row r="3017" spans="1:39" ht="17.25" customHeight="1" x14ac:dyDescent="0.35">
      <c r="A3017" s="17">
        <v>14573552</v>
      </c>
      <c r="B3017" s="2" t="s">
        <v>1989</v>
      </c>
      <c r="C3017" s="1">
        <v>2025001</v>
      </c>
      <c r="D3017" s="1">
        <v>2000804</v>
      </c>
      <c r="E3017" s="2" t="s">
        <v>34</v>
      </c>
      <c r="F3017" s="2" t="s">
        <v>142</v>
      </c>
      <c r="G3017" s="2" t="s">
        <v>66</v>
      </c>
      <c r="H3017" s="2" t="s">
        <v>923</v>
      </c>
      <c r="I3017" s="2" t="s">
        <v>924</v>
      </c>
      <c r="J3017" s="2" t="s">
        <v>103</v>
      </c>
      <c r="K3017" s="2" t="s">
        <v>45</v>
      </c>
      <c r="L3017" s="2" t="s">
        <v>465</v>
      </c>
      <c r="M3017" s="2" t="s">
        <v>466</v>
      </c>
      <c r="N3017" s="2" t="s">
        <v>451</v>
      </c>
      <c r="O3017" s="3">
        <v>1</v>
      </c>
      <c r="P3017" s="3">
        <v>134</v>
      </c>
      <c r="Q3017" s="3">
        <v>149</v>
      </c>
      <c r="R3017" s="3">
        <v>149</v>
      </c>
      <c r="S3017" s="3">
        <v>15</v>
      </c>
      <c r="T3017" s="3">
        <v>15</v>
      </c>
      <c r="U3017" s="3">
        <v>10.06</v>
      </c>
      <c r="V3017" s="2" t="s">
        <v>145</v>
      </c>
      <c r="W3017" s="2" t="s">
        <v>146</v>
      </c>
      <c r="X3017" s="2" t="s">
        <v>72</v>
      </c>
      <c r="Y3017" s="19" t="str">
        <f>VLOOKUP(G3017,'Verweis Kd-Gruppe'!$A$2:$B$8,2,FALSE)</f>
        <v>EXP</v>
      </c>
      <c r="Z3017" s="19" t="str">
        <f>VLOOKUP(J3017,'Verweis Art-Gruppe'!$A$2:$B$15,2,FALSE)</f>
        <v>Geräte</v>
      </c>
      <c r="AA3017" s="19" t="str">
        <f>VLOOKUP(W3017,'Verweis Vertreter'!$A$2:$B$24,2,FALSE)</f>
        <v>Muhsin Yortanli</v>
      </c>
      <c r="AB3017" s="12">
        <f t="shared" si="423"/>
        <v>1</v>
      </c>
      <c r="AC3017" s="12">
        <f t="shared" si="428"/>
        <v>134</v>
      </c>
      <c r="AD3017" s="12">
        <f t="shared" si="429"/>
        <v>149</v>
      </c>
      <c r="AE3017" s="12">
        <f t="shared" si="424"/>
        <v>149</v>
      </c>
      <c r="AF3017" s="12">
        <f t="shared" si="425"/>
        <v>15</v>
      </c>
      <c r="AG3017" s="12">
        <f t="shared" si="426"/>
        <v>15</v>
      </c>
      <c r="AH3017" s="9">
        <f t="shared" si="430"/>
        <v>0.10067114093959731</v>
      </c>
      <c r="AI3017" s="14">
        <f>VLOOKUP(E3017,'Verweis Faktor'!$A:$B,2,FALSE)</f>
        <v>1</v>
      </c>
      <c r="AJ3017" s="14"/>
      <c r="AK3017" s="14" t="str">
        <f>IF(AL3017="Ja","Versandkosten",VLOOKUP(E3017,'Verweis Belegart'!$A$2:$B$9,2,FALSE))</f>
        <v>Hardware</v>
      </c>
      <c r="AL3017" s="14" t="str">
        <f t="shared" si="431"/>
        <v>Nein</v>
      </c>
      <c r="AM3017" s="14" t="str">
        <f t="shared" si="427"/>
        <v>Positiv</v>
      </c>
    </row>
    <row r="3018" spans="1:39" ht="17.25" customHeight="1" x14ac:dyDescent="0.35">
      <c r="A3018" s="17">
        <v>14573552</v>
      </c>
      <c r="B3018" s="2" t="s">
        <v>1989</v>
      </c>
      <c r="C3018" s="1">
        <v>2025001</v>
      </c>
      <c r="D3018" s="1">
        <v>2000804</v>
      </c>
      <c r="E3018" s="2" t="s">
        <v>34</v>
      </c>
      <c r="F3018" s="2" t="s">
        <v>142</v>
      </c>
      <c r="G3018" s="2" t="s">
        <v>66</v>
      </c>
      <c r="H3018" s="2" t="s">
        <v>923</v>
      </c>
      <c r="I3018" s="2" t="s">
        <v>924</v>
      </c>
      <c r="J3018" s="2" t="s">
        <v>103</v>
      </c>
      <c r="K3018" s="2" t="s">
        <v>49</v>
      </c>
      <c r="L3018" s="2" t="s">
        <v>1882</v>
      </c>
      <c r="M3018" s="2" t="s">
        <v>1883</v>
      </c>
      <c r="N3018" s="2" t="s">
        <v>1884</v>
      </c>
      <c r="O3018" s="3">
        <v>1</v>
      </c>
      <c r="P3018" s="3">
        <v>399</v>
      </c>
      <c r="Q3018" s="3">
        <v>439</v>
      </c>
      <c r="R3018" s="3">
        <v>439</v>
      </c>
      <c r="S3018" s="3">
        <v>40</v>
      </c>
      <c r="T3018" s="3">
        <v>40</v>
      </c>
      <c r="U3018" s="3">
        <v>9.11</v>
      </c>
      <c r="V3018" s="2" t="s">
        <v>145</v>
      </c>
      <c r="W3018" s="2" t="s">
        <v>146</v>
      </c>
      <c r="X3018" s="2" t="s">
        <v>72</v>
      </c>
      <c r="Y3018" s="19" t="str">
        <f>VLOOKUP(G3018,'Verweis Kd-Gruppe'!$A$2:$B$8,2,FALSE)</f>
        <v>EXP</v>
      </c>
      <c r="Z3018" s="19" t="str">
        <f>VLOOKUP(J3018,'Verweis Art-Gruppe'!$A$2:$B$15,2,FALSE)</f>
        <v>Geräte</v>
      </c>
      <c r="AA3018" s="19" t="str">
        <f>VLOOKUP(W3018,'Verweis Vertreter'!$A$2:$B$24,2,FALSE)</f>
        <v>Muhsin Yortanli</v>
      </c>
      <c r="AB3018" s="12">
        <f t="shared" si="423"/>
        <v>1</v>
      </c>
      <c r="AC3018" s="12">
        <f t="shared" si="428"/>
        <v>399</v>
      </c>
      <c r="AD3018" s="12">
        <f t="shared" si="429"/>
        <v>439</v>
      </c>
      <c r="AE3018" s="12">
        <f t="shared" si="424"/>
        <v>439</v>
      </c>
      <c r="AF3018" s="12">
        <f t="shared" si="425"/>
        <v>40</v>
      </c>
      <c r="AG3018" s="12">
        <f t="shared" si="426"/>
        <v>40</v>
      </c>
      <c r="AH3018" s="9">
        <f t="shared" si="430"/>
        <v>9.1116173120728935E-2</v>
      </c>
      <c r="AI3018" s="14">
        <f>VLOOKUP(E3018,'Verweis Faktor'!$A:$B,2,FALSE)</f>
        <v>1</v>
      </c>
      <c r="AJ3018" s="14"/>
      <c r="AK3018" s="14" t="str">
        <f>IF(AL3018="Ja","Versandkosten",VLOOKUP(E3018,'Verweis Belegart'!$A$2:$B$9,2,FALSE))</f>
        <v>Hardware</v>
      </c>
      <c r="AL3018" s="14" t="str">
        <f t="shared" si="431"/>
        <v>Nein</v>
      </c>
      <c r="AM3018" s="14" t="str">
        <f t="shared" si="427"/>
        <v>Positiv</v>
      </c>
    </row>
    <row r="3019" spans="1:39" ht="17.25" customHeight="1" x14ac:dyDescent="0.35">
      <c r="A3019" s="17">
        <v>14573552</v>
      </c>
      <c r="B3019" s="2" t="s">
        <v>1989</v>
      </c>
      <c r="C3019" s="1">
        <v>2025001</v>
      </c>
      <c r="D3019" s="1">
        <v>2000804</v>
      </c>
      <c r="E3019" s="2" t="s">
        <v>34</v>
      </c>
      <c r="F3019" s="2" t="s">
        <v>142</v>
      </c>
      <c r="G3019" s="2" t="s">
        <v>66</v>
      </c>
      <c r="H3019" s="2" t="s">
        <v>923</v>
      </c>
      <c r="I3019" s="2" t="s">
        <v>924</v>
      </c>
      <c r="J3019" s="2" t="s">
        <v>103</v>
      </c>
      <c r="K3019" s="2" t="s">
        <v>79</v>
      </c>
      <c r="L3019" s="2" t="s">
        <v>997</v>
      </c>
      <c r="M3019" s="2" t="s">
        <v>998</v>
      </c>
      <c r="N3019" s="2" t="s">
        <v>999</v>
      </c>
      <c r="O3019" s="3">
        <v>2</v>
      </c>
      <c r="P3019" s="3">
        <v>158.58330000000001</v>
      </c>
      <c r="Q3019" s="3">
        <v>165</v>
      </c>
      <c r="R3019" s="3">
        <v>330</v>
      </c>
      <c r="S3019" s="3">
        <v>6.4166999999999996</v>
      </c>
      <c r="T3019" s="3">
        <v>12.83</v>
      </c>
      <c r="U3019" s="3">
        <v>3.88</v>
      </c>
      <c r="V3019" s="2" t="s">
        <v>145</v>
      </c>
      <c r="W3019" s="2" t="s">
        <v>146</v>
      </c>
      <c r="X3019" s="2" t="s">
        <v>72</v>
      </c>
      <c r="Y3019" s="19" t="str">
        <f>VLOOKUP(G3019,'Verweis Kd-Gruppe'!$A$2:$B$8,2,FALSE)</f>
        <v>EXP</v>
      </c>
      <c r="Z3019" s="19" t="str">
        <f>VLOOKUP(J3019,'Verweis Art-Gruppe'!$A$2:$B$15,2,FALSE)</f>
        <v>Geräte</v>
      </c>
      <c r="AA3019" s="19" t="str">
        <f>VLOOKUP(W3019,'Verweis Vertreter'!$A$2:$B$24,2,FALSE)</f>
        <v>Muhsin Yortanli</v>
      </c>
      <c r="AB3019" s="12">
        <f t="shared" si="423"/>
        <v>2</v>
      </c>
      <c r="AC3019" s="12">
        <f t="shared" si="428"/>
        <v>158.58330000000001</v>
      </c>
      <c r="AD3019" s="12">
        <f t="shared" si="429"/>
        <v>165</v>
      </c>
      <c r="AE3019" s="12">
        <f t="shared" si="424"/>
        <v>330</v>
      </c>
      <c r="AF3019" s="12">
        <f t="shared" si="425"/>
        <v>6.4166999999999996</v>
      </c>
      <c r="AG3019" s="12">
        <f t="shared" si="426"/>
        <v>12.83</v>
      </c>
      <c r="AH3019" s="9">
        <f t="shared" si="430"/>
        <v>3.8878787878787881E-2</v>
      </c>
      <c r="AI3019" s="14">
        <f>VLOOKUP(E3019,'Verweis Faktor'!$A:$B,2,FALSE)</f>
        <v>1</v>
      </c>
      <c r="AJ3019" s="14"/>
      <c r="AK3019" s="14" t="str">
        <f>IF(AL3019="Ja","Versandkosten",VLOOKUP(E3019,'Verweis Belegart'!$A$2:$B$9,2,FALSE))</f>
        <v>Hardware</v>
      </c>
      <c r="AL3019" s="14" t="str">
        <f t="shared" si="431"/>
        <v>Nein</v>
      </c>
      <c r="AM3019" s="14" t="str">
        <f t="shared" si="427"/>
        <v>Positiv</v>
      </c>
    </row>
    <row r="3020" spans="1:39" ht="17.25" customHeight="1" x14ac:dyDescent="0.35">
      <c r="A3020" s="17">
        <v>14573552</v>
      </c>
      <c r="B3020" s="2" t="s">
        <v>1989</v>
      </c>
      <c r="C3020" s="1">
        <v>2025001</v>
      </c>
      <c r="D3020" s="1">
        <v>2000804</v>
      </c>
      <c r="E3020" s="2" t="s">
        <v>34</v>
      </c>
      <c r="F3020" s="2" t="s">
        <v>142</v>
      </c>
      <c r="G3020" s="2" t="s">
        <v>66</v>
      </c>
      <c r="H3020" s="2" t="s">
        <v>923</v>
      </c>
      <c r="I3020" s="2" t="s">
        <v>924</v>
      </c>
      <c r="J3020" s="2" t="s">
        <v>103</v>
      </c>
      <c r="K3020" s="2" t="s">
        <v>83</v>
      </c>
      <c r="L3020" s="2" t="s">
        <v>1797</v>
      </c>
      <c r="M3020" s="2" t="s">
        <v>1798</v>
      </c>
      <c r="N3020" s="2" t="s">
        <v>1799</v>
      </c>
      <c r="O3020" s="3">
        <v>1</v>
      </c>
      <c r="P3020" s="3">
        <v>153</v>
      </c>
      <c r="Q3020" s="3">
        <v>155</v>
      </c>
      <c r="R3020" s="3">
        <v>155</v>
      </c>
      <c r="S3020" s="3">
        <v>2</v>
      </c>
      <c r="T3020" s="3">
        <v>2</v>
      </c>
      <c r="U3020" s="3">
        <v>1.29</v>
      </c>
      <c r="V3020" s="2" t="s">
        <v>145</v>
      </c>
      <c r="W3020" s="2" t="s">
        <v>146</v>
      </c>
      <c r="X3020" s="2" t="s">
        <v>72</v>
      </c>
      <c r="Y3020" s="19" t="str">
        <f>VLOOKUP(G3020,'Verweis Kd-Gruppe'!$A$2:$B$8,2,FALSE)</f>
        <v>EXP</v>
      </c>
      <c r="Z3020" s="19" t="str">
        <f>VLOOKUP(J3020,'Verweis Art-Gruppe'!$A$2:$B$15,2,FALSE)</f>
        <v>Geräte</v>
      </c>
      <c r="AA3020" s="19" t="str">
        <f>VLOOKUP(W3020,'Verweis Vertreter'!$A$2:$B$24,2,FALSE)</f>
        <v>Muhsin Yortanli</v>
      </c>
      <c r="AB3020" s="12">
        <f t="shared" si="423"/>
        <v>1</v>
      </c>
      <c r="AC3020" s="12">
        <f t="shared" si="428"/>
        <v>153</v>
      </c>
      <c r="AD3020" s="12">
        <f t="shared" si="429"/>
        <v>155</v>
      </c>
      <c r="AE3020" s="12">
        <f t="shared" si="424"/>
        <v>155</v>
      </c>
      <c r="AF3020" s="12">
        <f t="shared" si="425"/>
        <v>2</v>
      </c>
      <c r="AG3020" s="12">
        <f t="shared" si="426"/>
        <v>2</v>
      </c>
      <c r="AH3020" s="9">
        <f t="shared" si="430"/>
        <v>1.2903225806451613E-2</v>
      </c>
      <c r="AI3020" s="14">
        <f>VLOOKUP(E3020,'Verweis Faktor'!$A:$B,2,FALSE)</f>
        <v>1</v>
      </c>
      <c r="AJ3020" s="14"/>
      <c r="AK3020" s="14" t="str">
        <f>IF(AL3020="Ja","Versandkosten",VLOOKUP(E3020,'Verweis Belegart'!$A$2:$B$9,2,FALSE))</f>
        <v>Hardware</v>
      </c>
      <c r="AL3020" s="14" t="str">
        <f t="shared" si="431"/>
        <v>Nein</v>
      </c>
      <c r="AM3020" s="14" t="str">
        <f t="shared" si="427"/>
        <v>Positiv</v>
      </c>
    </row>
    <row r="3021" spans="1:39" ht="17.25" customHeight="1" x14ac:dyDescent="0.35">
      <c r="A3021" s="17">
        <v>14573235</v>
      </c>
      <c r="B3021" s="2" t="s">
        <v>1989</v>
      </c>
      <c r="C3021" s="1">
        <v>2025001</v>
      </c>
      <c r="D3021" s="1">
        <v>2000805</v>
      </c>
      <c r="E3021" s="2" t="s">
        <v>34</v>
      </c>
      <c r="F3021" s="2" t="s">
        <v>53</v>
      </c>
      <c r="G3021" s="2" t="s">
        <v>36</v>
      </c>
      <c r="H3021" s="2" t="s">
        <v>972</v>
      </c>
      <c r="I3021" s="2" t="s">
        <v>973</v>
      </c>
      <c r="J3021" s="2" t="s">
        <v>103</v>
      </c>
      <c r="K3021" s="2" t="s">
        <v>28</v>
      </c>
      <c r="L3021" s="2" t="s">
        <v>1504</v>
      </c>
      <c r="M3021" s="2" t="s">
        <v>1505</v>
      </c>
      <c r="N3021" s="2" t="s">
        <v>652</v>
      </c>
      <c r="O3021" s="3">
        <v>1</v>
      </c>
      <c r="P3021" s="3">
        <v>261.30360000000002</v>
      </c>
      <c r="Q3021" s="3">
        <v>269</v>
      </c>
      <c r="R3021" s="3">
        <v>269</v>
      </c>
      <c r="S3021" s="3">
        <v>7.6963999999999997</v>
      </c>
      <c r="T3021" s="3">
        <v>7.7</v>
      </c>
      <c r="U3021" s="3">
        <v>2.86</v>
      </c>
      <c r="V3021" s="2" t="s">
        <v>235</v>
      </c>
      <c r="W3021" s="2" t="s">
        <v>236</v>
      </c>
      <c r="X3021" s="2"/>
      <c r="Y3021" s="19" t="str">
        <f>VLOOKUP(G3021,'Verweis Kd-Gruppe'!$A$2:$B$8,2,FALSE)</f>
        <v>GRK</v>
      </c>
      <c r="Z3021" s="19" t="str">
        <f>VLOOKUP(J3021,'Verweis Art-Gruppe'!$A$2:$B$15,2,FALSE)</f>
        <v>Geräte</v>
      </c>
      <c r="AA3021" s="19" t="str">
        <f>VLOOKUP(W3021,'Verweis Vertreter'!$A$2:$B$24,2,FALSE)</f>
        <v>Patrick Verfürth</v>
      </c>
      <c r="AB3021" s="12">
        <f t="shared" si="423"/>
        <v>1</v>
      </c>
      <c r="AC3021" s="12">
        <f t="shared" si="428"/>
        <v>261.30360000000002</v>
      </c>
      <c r="AD3021" s="12">
        <f t="shared" si="429"/>
        <v>269</v>
      </c>
      <c r="AE3021" s="12">
        <f t="shared" si="424"/>
        <v>269</v>
      </c>
      <c r="AF3021" s="12">
        <f t="shared" si="425"/>
        <v>7.6963999999999997</v>
      </c>
      <c r="AG3021" s="12">
        <f t="shared" si="426"/>
        <v>7.7</v>
      </c>
      <c r="AH3021" s="9">
        <f t="shared" si="430"/>
        <v>2.862453531598513E-2</v>
      </c>
      <c r="AI3021" s="14">
        <f>VLOOKUP(E3021,'Verweis Faktor'!$A:$B,2,FALSE)</f>
        <v>1</v>
      </c>
      <c r="AJ3021" s="14"/>
      <c r="AK3021" s="14" t="str">
        <f>IF(AL3021="Ja","Versandkosten",VLOOKUP(E3021,'Verweis Belegart'!$A$2:$B$9,2,FALSE))</f>
        <v>Hardware</v>
      </c>
      <c r="AL3021" s="14" t="str">
        <f t="shared" si="431"/>
        <v>Nein</v>
      </c>
      <c r="AM3021" s="14" t="str">
        <f t="shared" si="427"/>
        <v>Positiv</v>
      </c>
    </row>
    <row r="3022" spans="1:39" ht="17.25" customHeight="1" x14ac:dyDescent="0.35">
      <c r="A3022" s="17">
        <v>14573235</v>
      </c>
      <c r="B3022" s="2" t="s">
        <v>1989</v>
      </c>
      <c r="C3022" s="1">
        <v>2025001</v>
      </c>
      <c r="D3022" s="1">
        <v>2000805</v>
      </c>
      <c r="E3022" s="2" t="s">
        <v>34</v>
      </c>
      <c r="F3022" s="2" t="s">
        <v>53</v>
      </c>
      <c r="G3022" s="2" t="s">
        <v>36</v>
      </c>
      <c r="H3022" s="2" t="s">
        <v>972</v>
      </c>
      <c r="I3022" s="2" t="s">
        <v>973</v>
      </c>
      <c r="J3022" s="2" t="s">
        <v>103</v>
      </c>
      <c r="K3022" s="2" t="s">
        <v>45</v>
      </c>
      <c r="L3022" s="2" t="s">
        <v>1029</v>
      </c>
      <c r="M3022" s="2" t="s">
        <v>1030</v>
      </c>
      <c r="N3022" s="2" t="s">
        <v>310</v>
      </c>
      <c r="O3022" s="3">
        <v>1</v>
      </c>
      <c r="P3022" s="3">
        <v>487.01440000000002</v>
      </c>
      <c r="Q3022" s="3">
        <v>509</v>
      </c>
      <c r="R3022" s="3">
        <v>509</v>
      </c>
      <c r="S3022" s="3">
        <v>21.985600000000002</v>
      </c>
      <c r="T3022" s="3">
        <v>21.99</v>
      </c>
      <c r="U3022" s="3">
        <v>4.3099999999999996</v>
      </c>
      <c r="V3022" s="2" t="s">
        <v>235</v>
      </c>
      <c r="W3022" s="2" t="s">
        <v>236</v>
      </c>
      <c r="X3022" s="2"/>
      <c r="Y3022" s="19" t="str">
        <f>VLOOKUP(G3022,'Verweis Kd-Gruppe'!$A$2:$B$8,2,FALSE)</f>
        <v>GRK</v>
      </c>
      <c r="Z3022" s="19" t="str">
        <f>VLOOKUP(J3022,'Verweis Art-Gruppe'!$A$2:$B$15,2,FALSE)</f>
        <v>Geräte</v>
      </c>
      <c r="AA3022" s="19" t="str">
        <f>VLOOKUP(W3022,'Verweis Vertreter'!$A$2:$B$24,2,FALSE)</f>
        <v>Patrick Verfürth</v>
      </c>
      <c r="AB3022" s="12">
        <f t="shared" si="423"/>
        <v>1</v>
      </c>
      <c r="AC3022" s="12">
        <f t="shared" si="428"/>
        <v>487.01440000000002</v>
      </c>
      <c r="AD3022" s="12">
        <f t="shared" si="429"/>
        <v>509</v>
      </c>
      <c r="AE3022" s="12">
        <f t="shared" si="424"/>
        <v>509</v>
      </c>
      <c r="AF3022" s="12">
        <f t="shared" si="425"/>
        <v>21.985600000000002</v>
      </c>
      <c r="AG3022" s="12">
        <f t="shared" si="426"/>
        <v>21.99</v>
      </c>
      <c r="AH3022" s="9">
        <f t="shared" si="430"/>
        <v>4.3202357563850685E-2</v>
      </c>
      <c r="AI3022" s="14">
        <f>VLOOKUP(E3022,'Verweis Faktor'!$A:$B,2,FALSE)</f>
        <v>1</v>
      </c>
      <c r="AJ3022" s="14"/>
      <c r="AK3022" s="14" t="str">
        <f>IF(AL3022="Ja","Versandkosten",VLOOKUP(E3022,'Verweis Belegart'!$A$2:$B$9,2,FALSE))</f>
        <v>Hardware</v>
      </c>
      <c r="AL3022" s="14" t="str">
        <f t="shared" si="431"/>
        <v>Nein</v>
      </c>
      <c r="AM3022" s="14" t="str">
        <f t="shared" si="427"/>
        <v>Positiv</v>
      </c>
    </row>
    <row r="3023" spans="1:39" ht="17.25" customHeight="1" x14ac:dyDescent="0.35">
      <c r="A3023" s="17">
        <v>14573235</v>
      </c>
      <c r="B3023" s="2" t="s">
        <v>1989</v>
      </c>
      <c r="C3023" s="1">
        <v>2025001</v>
      </c>
      <c r="D3023" s="1">
        <v>2000805</v>
      </c>
      <c r="E3023" s="2" t="s">
        <v>34</v>
      </c>
      <c r="F3023" s="2" t="s">
        <v>53</v>
      </c>
      <c r="G3023" s="2" t="s">
        <v>36</v>
      </c>
      <c r="H3023" s="2" t="s">
        <v>972</v>
      </c>
      <c r="I3023" s="2" t="s">
        <v>973</v>
      </c>
      <c r="J3023" s="2" t="s">
        <v>103</v>
      </c>
      <c r="K3023" s="2" t="s">
        <v>49</v>
      </c>
      <c r="L3023" s="2" t="s">
        <v>334</v>
      </c>
      <c r="M3023" s="2" t="s">
        <v>335</v>
      </c>
      <c r="N3023" s="2" t="s">
        <v>310</v>
      </c>
      <c r="O3023" s="3">
        <v>2</v>
      </c>
      <c r="P3023" s="3">
        <v>483.93950000000001</v>
      </c>
      <c r="Q3023" s="3">
        <v>495</v>
      </c>
      <c r="R3023" s="3">
        <v>990</v>
      </c>
      <c r="S3023" s="3">
        <v>11.060499999999999</v>
      </c>
      <c r="T3023" s="3">
        <v>22.12</v>
      </c>
      <c r="U3023" s="3">
        <v>2.23</v>
      </c>
      <c r="V3023" s="2" t="s">
        <v>235</v>
      </c>
      <c r="W3023" s="2" t="s">
        <v>236</v>
      </c>
      <c r="X3023" s="2"/>
      <c r="Y3023" s="19" t="str">
        <f>VLOOKUP(G3023,'Verweis Kd-Gruppe'!$A$2:$B$8,2,FALSE)</f>
        <v>GRK</v>
      </c>
      <c r="Z3023" s="19" t="str">
        <f>VLOOKUP(J3023,'Verweis Art-Gruppe'!$A$2:$B$15,2,FALSE)</f>
        <v>Geräte</v>
      </c>
      <c r="AA3023" s="19" t="str">
        <f>VLOOKUP(W3023,'Verweis Vertreter'!$A$2:$B$24,2,FALSE)</f>
        <v>Patrick Verfürth</v>
      </c>
      <c r="AB3023" s="12">
        <f t="shared" si="423"/>
        <v>2</v>
      </c>
      <c r="AC3023" s="12">
        <f t="shared" si="428"/>
        <v>483.93950000000001</v>
      </c>
      <c r="AD3023" s="12">
        <f t="shared" si="429"/>
        <v>495</v>
      </c>
      <c r="AE3023" s="12">
        <f t="shared" si="424"/>
        <v>990</v>
      </c>
      <c r="AF3023" s="12">
        <f t="shared" si="425"/>
        <v>11.060499999999999</v>
      </c>
      <c r="AG3023" s="12">
        <f t="shared" si="426"/>
        <v>22.12</v>
      </c>
      <c r="AH3023" s="9">
        <f t="shared" si="430"/>
        <v>2.2343434343434346E-2</v>
      </c>
      <c r="AI3023" s="14">
        <f>VLOOKUP(E3023,'Verweis Faktor'!$A:$B,2,FALSE)</f>
        <v>1</v>
      </c>
      <c r="AJ3023" s="14"/>
      <c r="AK3023" s="14" t="str">
        <f>IF(AL3023="Ja","Versandkosten",VLOOKUP(E3023,'Verweis Belegart'!$A$2:$B$9,2,FALSE))</f>
        <v>Hardware</v>
      </c>
      <c r="AL3023" s="14" t="str">
        <f t="shared" si="431"/>
        <v>Nein</v>
      </c>
      <c r="AM3023" s="14" t="str">
        <f t="shared" si="427"/>
        <v>Positiv</v>
      </c>
    </row>
    <row r="3024" spans="1:39" ht="17.25" customHeight="1" x14ac:dyDescent="0.35">
      <c r="A3024" s="17">
        <v>14573235</v>
      </c>
      <c r="B3024" s="2" t="s">
        <v>1989</v>
      </c>
      <c r="C3024" s="1">
        <v>2025001</v>
      </c>
      <c r="D3024" s="1">
        <v>2000805</v>
      </c>
      <c r="E3024" s="2" t="s">
        <v>34</v>
      </c>
      <c r="F3024" s="2" t="s">
        <v>53</v>
      </c>
      <c r="G3024" s="2" t="s">
        <v>36</v>
      </c>
      <c r="H3024" s="2" t="s">
        <v>972</v>
      </c>
      <c r="I3024" s="2" t="s">
        <v>973</v>
      </c>
      <c r="J3024" s="2" t="s">
        <v>103</v>
      </c>
      <c r="K3024" s="2" t="s">
        <v>79</v>
      </c>
      <c r="L3024" s="2" t="s">
        <v>402</v>
      </c>
      <c r="M3024" s="2" t="s">
        <v>403</v>
      </c>
      <c r="N3024" s="2" t="s">
        <v>404</v>
      </c>
      <c r="O3024" s="3">
        <v>1</v>
      </c>
      <c r="P3024" s="3">
        <v>233.6053</v>
      </c>
      <c r="Q3024" s="3">
        <v>249</v>
      </c>
      <c r="R3024" s="3">
        <v>249</v>
      </c>
      <c r="S3024" s="3">
        <v>15.3947</v>
      </c>
      <c r="T3024" s="3">
        <v>15.39</v>
      </c>
      <c r="U3024" s="3">
        <v>6.18</v>
      </c>
      <c r="V3024" s="2" t="s">
        <v>235</v>
      </c>
      <c r="W3024" s="2" t="s">
        <v>236</v>
      </c>
      <c r="X3024" s="2"/>
      <c r="Y3024" s="19" t="str">
        <f>VLOOKUP(G3024,'Verweis Kd-Gruppe'!$A$2:$B$8,2,FALSE)</f>
        <v>GRK</v>
      </c>
      <c r="Z3024" s="19" t="str">
        <f>VLOOKUP(J3024,'Verweis Art-Gruppe'!$A$2:$B$15,2,FALSE)</f>
        <v>Geräte</v>
      </c>
      <c r="AA3024" s="19" t="str">
        <f>VLOOKUP(W3024,'Verweis Vertreter'!$A$2:$B$24,2,FALSE)</f>
        <v>Patrick Verfürth</v>
      </c>
      <c r="AB3024" s="12">
        <f t="shared" si="423"/>
        <v>1</v>
      </c>
      <c r="AC3024" s="12">
        <f t="shared" si="428"/>
        <v>233.6053</v>
      </c>
      <c r="AD3024" s="12">
        <f t="shared" si="429"/>
        <v>249</v>
      </c>
      <c r="AE3024" s="12">
        <f t="shared" si="424"/>
        <v>249</v>
      </c>
      <c r="AF3024" s="12">
        <f t="shared" si="425"/>
        <v>15.3947</v>
      </c>
      <c r="AG3024" s="12">
        <f t="shared" si="426"/>
        <v>15.39</v>
      </c>
      <c r="AH3024" s="9">
        <f t="shared" si="430"/>
        <v>6.1807228915662656E-2</v>
      </c>
      <c r="AI3024" s="14">
        <f>VLOOKUP(E3024,'Verweis Faktor'!$A:$B,2,FALSE)</f>
        <v>1</v>
      </c>
      <c r="AJ3024" s="14"/>
      <c r="AK3024" s="14" t="str">
        <f>IF(AL3024="Ja","Versandkosten",VLOOKUP(E3024,'Verweis Belegart'!$A$2:$B$9,2,FALSE))</f>
        <v>Hardware</v>
      </c>
      <c r="AL3024" s="14" t="str">
        <f t="shared" si="431"/>
        <v>Nein</v>
      </c>
      <c r="AM3024" s="14" t="str">
        <f t="shared" si="427"/>
        <v>Positiv</v>
      </c>
    </row>
    <row r="3025" spans="1:39" ht="17.25" customHeight="1" x14ac:dyDescent="0.35">
      <c r="A3025" s="17">
        <v>14573235</v>
      </c>
      <c r="B3025" s="2" t="s">
        <v>1989</v>
      </c>
      <c r="C3025" s="1">
        <v>2025001</v>
      </c>
      <c r="D3025" s="1">
        <v>2000805</v>
      </c>
      <c r="E3025" s="2" t="s">
        <v>34</v>
      </c>
      <c r="F3025" s="2" t="s">
        <v>53</v>
      </c>
      <c r="G3025" s="2" t="s">
        <v>36</v>
      </c>
      <c r="H3025" s="2" t="s">
        <v>972</v>
      </c>
      <c r="I3025" s="2" t="s">
        <v>973</v>
      </c>
      <c r="J3025" s="2" t="s">
        <v>103</v>
      </c>
      <c r="K3025" s="2" t="s">
        <v>83</v>
      </c>
      <c r="L3025" s="2" t="s">
        <v>762</v>
      </c>
      <c r="M3025" s="2" t="s">
        <v>763</v>
      </c>
      <c r="N3025" s="2" t="s">
        <v>347</v>
      </c>
      <c r="O3025" s="3">
        <v>1</v>
      </c>
      <c r="P3025" s="3">
        <v>821.67439999999999</v>
      </c>
      <c r="Q3025" s="3">
        <v>799</v>
      </c>
      <c r="R3025" s="3">
        <v>799</v>
      </c>
      <c r="S3025" s="3">
        <v>-22.674399999999999</v>
      </c>
      <c r="T3025" s="3">
        <v>-22.67</v>
      </c>
      <c r="U3025" s="3">
        <v>-2.83</v>
      </c>
      <c r="V3025" s="2" t="s">
        <v>235</v>
      </c>
      <c r="W3025" s="2" t="s">
        <v>236</v>
      </c>
      <c r="X3025" s="2"/>
      <c r="Y3025" s="19" t="str">
        <f>VLOOKUP(G3025,'Verweis Kd-Gruppe'!$A$2:$B$8,2,FALSE)</f>
        <v>GRK</v>
      </c>
      <c r="Z3025" s="19" t="str">
        <f>VLOOKUP(J3025,'Verweis Art-Gruppe'!$A$2:$B$15,2,FALSE)</f>
        <v>Geräte</v>
      </c>
      <c r="AA3025" s="19" t="str">
        <f>VLOOKUP(W3025,'Verweis Vertreter'!$A$2:$B$24,2,FALSE)</f>
        <v>Patrick Verfürth</v>
      </c>
      <c r="AB3025" s="12">
        <f t="shared" si="423"/>
        <v>1</v>
      </c>
      <c r="AC3025" s="12">
        <f t="shared" si="428"/>
        <v>821.67439999999999</v>
      </c>
      <c r="AD3025" s="12">
        <f t="shared" si="429"/>
        <v>799</v>
      </c>
      <c r="AE3025" s="12">
        <f t="shared" si="424"/>
        <v>799</v>
      </c>
      <c r="AF3025" s="12">
        <f t="shared" si="425"/>
        <v>-22.674399999999999</v>
      </c>
      <c r="AG3025" s="12">
        <f t="shared" si="426"/>
        <v>-22.67</v>
      </c>
      <c r="AH3025" s="9">
        <f t="shared" si="430"/>
        <v>-2.8372966207759701E-2</v>
      </c>
      <c r="AI3025" s="14">
        <f>VLOOKUP(E3025,'Verweis Faktor'!$A:$B,2,FALSE)</f>
        <v>1</v>
      </c>
      <c r="AJ3025" s="14"/>
      <c r="AK3025" s="14" t="str">
        <f>IF(AL3025="Ja","Versandkosten",VLOOKUP(E3025,'Verweis Belegart'!$A$2:$B$9,2,FALSE))</f>
        <v>Hardware</v>
      </c>
      <c r="AL3025" s="14" t="str">
        <f t="shared" si="431"/>
        <v>Nein</v>
      </c>
      <c r="AM3025" s="14" t="str">
        <f t="shared" si="427"/>
        <v>Negativ</v>
      </c>
    </row>
    <row r="3026" spans="1:39" ht="17.25" customHeight="1" x14ac:dyDescent="0.35">
      <c r="A3026" s="17">
        <v>14573430</v>
      </c>
      <c r="B3026" s="2" t="s">
        <v>1989</v>
      </c>
      <c r="C3026" s="1">
        <v>2025001</v>
      </c>
      <c r="D3026" s="1">
        <v>2000806</v>
      </c>
      <c r="E3026" s="2" t="s">
        <v>34</v>
      </c>
      <c r="F3026" s="2" t="s">
        <v>182</v>
      </c>
      <c r="G3026" s="2" t="s">
        <v>66</v>
      </c>
      <c r="H3026" s="2" t="s">
        <v>1239</v>
      </c>
      <c r="I3026" s="2" t="s">
        <v>1240</v>
      </c>
      <c r="J3026" s="2" t="s">
        <v>2791</v>
      </c>
      <c r="K3026" s="2" t="s">
        <v>28</v>
      </c>
      <c r="L3026" s="2" t="s">
        <v>120</v>
      </c>
      <c r="M3026" s="2" t="s">
        <v>121</v>
      </c>
      <c r="N3026" s="2" t="s">
        <v>122</v>
      </c>
      <c r="O3026" s="3">
        <v>1</v>
      </c>
      <c r="P3026" s="3">
        <v>0</v>
      </c>
      <c r="Q3026" s="3">
        <v>15</v>
      </c>
      <c r="R3026" s="3">
        <v>15</v>
      </c>
      <c r="S3026" s="3">
        <v>15</v>
      </c>
      <c r="T3026" s="3">
        <v>15</v>
      </c>
      <c r="U3026" s="3"/>
      <c r="V3026" s="2" t="s">
        <v>123</v>
      </c>
      <c r="W3026" s="2" t="s">
        <v>124</v>
      </c>
      <c r="X3026" s="2" t="s">
        <v>44</v>
      </c>
      <c r="Y3026" s="19" t="str">
        <f>VLOOKUP(G3026,'Verweis Kd-Gruppe'!$A$2:$B$8,2,FALSE)</f>
        <v>EXP</v>
      </c>
      <c r="Z3026" s="19" t="str">
        <f>VLOOKUP(J3026,'Verweis Art-Gruppe'!$A$2:$B$15,2,FALSE)</f>
        <v>Sonstige</v>
      </c>
      <c r="AA3026" s="19" t="str">
        <f>VLOOKUP(W3026,'Verweis Vertreter'!$A$2:$B$24,2,FALSE)</f>
        <v>Antonio Vuolo</v>
      </c>
      <c r="AB3026" s="12">
        <f t="shared" si="423"/>
        <v>1</v>
      </c>
      <c r="AC3026" s="12">
        <f t="shared" si="428"/>
        <v>0</v>
      </c>
      <c r="AD3026" s="12">
        <f t="shared" si="429"/>
        <v>15</v>
      </c>
      <c r="AE3026" s="12">
        <f t="shared" si="424"/>
        <v>15</v>
      </c>
      <c r="AF3026" s="12">
        <f t="shared" si="425"/>
        <v>15</v>
      </c>
      <c r="AG3026" s="12">
        <f t="shared" si="426"/>
        <v>15</v>
      </c>
      <c r="AH3026" s="9">
        <f t="shared" si="430"/>
        <v>1</v>
      </c>
      <c r="AI3026" s="14">
        <f>VLOOKUP(E3026,'Verweis Faktor'!$A:$B,2,FALSE)</f>
        <v>1</v>
      </c>
      <c r="AJ3026" s="14"/>
      <c r="AK3026" s="14" t="str">
        <f>IF(AL3026="Ja","Versandkosten",VLOOKUP(E3026,'Verweis Belegart'!$A$2:$B$9,2,FALSE))</f>
        <v>Versandkosten</v>
      </c>
      <c r="AL3026" s="14" t="str">
        <f t="shared" si="431"/>
        <v>Ja</v>
      </c>
      <c r="AM3026" s="14" t="str">
        <f t="shared" si="427"/>
        <v>Positiv</v>
      </c>
    </row>
    <row r="3027" spans="1:39" ht="17.25" customHeight="1" x14ac:dyDescent="0.35">
      <c r="A3027" s="17">
        <v>14573430</v>
      </c>
      <c r="B3027" s="2" t="s">
        <v>1989</v>
      </c>
      <c r="C3027" s="1">
        <v>2025001</v>
      </c>
      <c r="D3027" s="1">
        <v>2000806</v>
      </c>
      <c r="E3027" s="2" t="s">
        <v>34</v>
      </c>
      <c r="F3027" s="2" t="s">
        <v>182</v>
      </c>
      <c r="G3027" s="2" t="s">
        <v>66</v>
      </c>
      <c r="H3027" s="2" t="s">
        <v>1239</v>
      </c>
      <c r="I3027" s="2" t="s">
        <v>1240</v>
      </c>
      <c r="J3027" s="2" t="s">
        <v>103</v>
      </c>
      <c r="K3027" s="2" t="s">
        <v>45</v>
      </c>
      <c r="L3027" s="2" t="s">
        <v>1241</v>
      </c>
      <c r="M3027" s="2" t="s">
        <v>1242</v>
      </c>
      <c r="N3027" s="2" t="s">
        <v>922</v>
      </c>
      <c r="O3027" s="3">
        <v>1</v>
      </c>
      <c r="P3027" s="3">
        <v>74.5</v>
      </c>
      <c r="Q3027" s="3">
        <v>83</v>
      </c>
      <c r="R3027" s="3">
        <v>83</v>
      </c>
      <c r="S3027" s="3">
        <v>8.5</v>
      </c>
      <c r="T3027" s="3">
        <v>8.5</v>
      </c>
      <c r="U3027" s="3">
        <v>10.24</v>
      </c>
      <c r="V3027" s="2" t="s">
        <v>123</v>
      </c>
      <c r="W3027" s="2" t="s">
        <v>124</v>
      </c>
      <c r="X3027" s="2" t="s">
        <v>44</v>
      </c>
      <c r="Y3027" s="19" t="str">
        <f>VLOOKUP(G3027,'Verweis Kd-Gruppe'!$A$2:$B$8,2,FALSE)</f>
        <v>EXP</v>
      </c>
      <c r="Z3027" s="19" t="str">
        <f>VLOOKUP(J3027,'Verweis Art-Gruppe'!$A$2:$B$15,2,FALSE)</f>
        <v>Geräte</v>
      </c>
      <c r="AA3027" s="19" t="str">
        <f>VLOOKUP(W3027,'Verweis Vertreter'!$A$2:$B$24,2,FALSE)</f>
        <v>Antonio Vuolo</v>
      </c>
      <c r="AB3027" s="12">
        <f t="shared" si="423"/>
        <v>1</v>
      </c>
      <c r="AC3027" s="12">
        <f t="shared" si="428"/>
        <v>74.5</v>
      </c>
      <c r="AD3027" s="12">
        <f t="shared" si="429"/>
        <v>83</v>
      </c>
      <c r="AE3027" s="12">
        <f t="shared" si="424"/>
        <v>83</v>
      </c>
      <c r="AF3027" s="12">
        <f t="shared" si="425"/>
        <v>8.5</v>
      </c>
      <c r="AG3027" s="12">
        <f t="shared" si="426"/>
        <v>8.5</v>
      </c>
      <c r="AH3027" s="9">
        <f t="shared" si="430"/>
        <v>0.10240963855421686</v>
      </c>
      <c r="AI3027" s="14">
        <f>VLOOKUP(E3027,'Verweis Faktor'!$A:$B,2,FALSE)</f>
        <v>1</v>
      </c>
      <c r="AJ3027" s="14"/>
      <c r="AK3027" s="14" t="str">
        <f>IF(AL3027="Ja","Versandkosten",VLOOKUP(E3027,'Verweis Belegart'!$A$2:$B$9,2,FALSE))</f>
        <v>Hardware</v>
      </c>
      <c r="AL3027" s="14" t="str">
        <f t="shared" si="431"/>
        <v>Nein</v>
      </c>
      <c r="AM3027" s="14" t="str">
        <f t="shared" si="427"/>
        <v>Positiv</v>
      </c>
    </row>
    <row r="3028" spans="1:39" ht="17.25" customHeight="1" x14ac:dyDescent="0.35">
      <c r="A3028" s="17">
        <v>14573430</v>
      </c>
      <c r="B3028" s="2" t="s">
        <v>1989</v>
      </c>
      <c r="C3028" s="1">
        <v>2025001</v>
      </c>
      <c r="D3028" s="1">
        <v>2000806</v>
      </c>
      <c r="E3028" s="2" t="s">
        <v>34</v>
      </c>
      <c r="F3028" s="2" t="s">
        <v>182</v>
      </c>
      <c r="G3028" s="2" t="s">
        <v>66</v>
      </c>
      <c r="H3028" s="2" t="s">
        <v>1239</v>
      </c>
      <c r="I3028" s="2" t="s">
        <v>1240</v>
      </c>
      <c r="J3028" s="2" t="s">
        <v>304</v>
      </c>
      <c r="K3028" s="2" t="s">
        <v>49</v>
      </c>
      <c r="L3028" s="2" t="s">
        <v>389</v>
      </c>
      <c r="M3028" s="2" t="s">
        <v>390</v>
      </c>
      <c r="N3028" s="2" t="s">
        <v>391</v>
      </c>
      <c r="O3028" s="3">
        <v>1</v>
      </c>
      <c r="P3028" s="3">
        <v>19.79</v>
      </c>
      <c r="Q3028" s="3">
        <v>23</v>
      </c>
      <c r="R3028" s="3">
        <v>23</v>
      </c>
      <c r="S3028" s="3">
        <v>3.21</v>
      </c>
      <c r="T3028" s="3">
        <v>3.21</v>
      </c>
      <c r="U3028" s="3">
        <v>13.95</v>
      </c>
      <c r="V3028" s="2" t="s">
        <v>123</v>
      </c>
      <c r="W3028" s="2" t="s">
        <v>124</v>
      </c>
      <c r="X3028" s="2" t="s">
        <v>44</v>
      </c>
      <c r="Y3028" s="19" t="str">
        <f>VLOOKUP(G3028,'Verweis Kd-Gruppe'!$A$2:$B$8,2,FALSE)</f>
        <v>EXP</v>
      </c>
      <c r="Z3028" s="19" t="str">
        <f>VLOOKUP(J3028,'Verweis Art-Gruppe'!$A$2:$B$15,2,FALSE)</f>
        <v>Zubehör</v>
      </c>
      <c r="AA3028" s="19" t="str">
        <f>VLOOKUP(W3028,'Verweis Vertreter'!$A$2:$B$24,2,FALSE)</f>
        <v>Antonio Vuolo</v>
      </c>
      <c r="AB3028" s="12">
        <f t="shared" si="423"/>
        <v>1</v>
      </c>
      <c r="AC3028" s="12">
        <f t="shared" si="428"/>
        <v>19.79</v>
      </c>
      <c r="AD3028" s="12">
        <f t="shared" si="429"/>
        <v>23</v>
      </c>
      <c r="AE3028" s="12">
        <f t="shared" si="424"/>
        <v>23</v>
      </c>
      <c r="AF3028" s="12">
        <f t="shared" si="425"/>
        <v>3.21</v>
      </c>
      <c r="AG3028" s="12">
        <f t="shared" si="426"/>
        <v>3.21</v>
      </c>
      <c r="AH3028" s="9">
        <f t="shared" si="430"/>
        <v>0.13956521739130434</v>
      </c>
      <c r="AI3028" s="14">
        <f>VLOOKUP(E3028,'Verweis Faktor'!$A:$B,2,FALSE)</f>
        <v>1</v>
      </c>
      <c r="AJ3028" s="14"/>
      <c r="AK3028" s="14" t="str">
        <f>IF(AL3028="Ja","Versandkosten",VLOOKUP(E3028,'Verweis Belegart'!$A$2:$B$9,2,FALSE))</f>
        <v>Hardware</v>
      </c>
      <c r="AL3028" s="14" t="str">
        <f t="shared" si="431"/>
        <v>Nein</v>
      </c>
      <c r="AM3028" s="14" t="str">
        <f t="shared" si="427"/>
        <v>Positiv</v>
      </c>
    </row>
    <row r="3029" spans="1:39" ht="17.25" customHeight="1" x14ac:dyDescent="0.35">
      <c r="A3029" s="17">
        <v>14573430</v>
      </c>
      <c r="B3029" s="2" t="s">
        <v>1989</v>
      </c>
      <c r="C3029" s="1">
        <v>2025001</v>
      </c>
      <c r="D3029" s="1">
        <v>2000806</v>
      </c>
      <c r="E3029" s="2" t="s">
        <v>34</v>
      </c>
      <c r="F3029" s="2" t="s">
        <v>182</v>
      </c>
      <c r="G3029" s="2" t="s">
        <v>66</v>
      </c>
      <c r="H3029" s="2" t="s">
        <v>1239</v>
      </c>
      <c r="I3029" s="2" t="s">
        <v>1240</v>
      </c>
      <c r="J3029" s="2" t="s">
        <v>304</v>
      </c>
      <c r="K3029" s="2" t="s">
        <v>79</v>
      </c>
      <c r="L3029" s="2" t="s">
        <v>389</v>
      </c>
      <c r="M3029" s="2" t="s">
        <v>390</v>
      </c>
      <c r="N3029" s="2" t="s">
        <v>391</v>
      </c>
      <c r="O3029" s="3">
        <v>5</v>
      </c>
      <c r="P3029" s="3">
        <v>19.79</v>
      </c>
      <c r="Q3029" s="3">
        <v>22</v>
      </c>
      <c r="R3029" s="3">
        <v>110</v>
      </c>
      <c r="S3029" s="3">
        <v>2.21</v>
      </c>
      <c r="T3029" s="3">
        <v>11.05</v>
      </c>
      <c r="U3029" s="3">
        <v>10.039999999999999</v>
      </c>
      <c r="V3029" s="2" t="s">
        <v>123</v>
      </c>
      <c r="W3029" s="2" t="s">
        <v>124</v>
      </c>
      <c r="X3029" s="2" t="s">
        <v>44</v>
      </c>
      <c r="Y3029" s="19" t="str">
        <f>VLOOKUP(G3029,'Verweis Kd-Gruppe'!$A$2:$B$8,2,FALSE)</f>
        <v>EXP</v>
      </c>
      <c r="Z3029" s="19" t="str">
        <f>VLOOKUP(J3029,'Verweis Art-Gruppe'!$A$2:$B$15,2,FALSE)</f>
        <v>Zubehör</v>
      </c>
      <c r="AA3029" s="19" t="str">
        <f>VLOOKUP(W3029,'Verweis Vertreter'!$A$2:$B$24,2,FALSE)</f>
        <v>Antonio Vuolo</v>
      </c>
      <c r="AB3029" s="12">
        <f t="shared" si="423"/>
        <v>5</v>
      </c>
      <c r="AC3029" s="12">
        <f t="shared" si="428"/>
        <v>19.79</v>
      </c>
      <c r="AD3029" s="12">
        <f t="shared" si="429"/>
        <v>22</v>
      </c>
      <c r="AE3029" s="12">
        <f t="shared" si="424"/>
        <v>110</v>
      </c>
      <c r="AF3029" s="12">
        <f t="shared" si="425"/>
        <v>2.21</v>
      </c>
      <c r="AG3029" s="12">
        <f t="shared" si="426"/>
        <v>11.05</v>
      </c>
      <c r="AH3029" s="9">
        <f t="shared" si="430"/>
        <v>0.10045454545454546</v>
      </c>
      <c r="AI3029" s="14">
        <f>VLOOKUP(E3029,'Verweis Faktor'!$A:$B,2,FALSE)</f>
        <v>1</v>
      </c>
      <c r="AJ3029" s="14"/>
      <c r="AK3029" s="14" t="str">
        <f>IF(AL3029="Ja","Versandkosten",VLOOKUP(E3029,'Verweis Belegart'!$A$2:$B$9,2,FALSE))</f>
        <v>Hardware</v>
      </c>
      <c r="AL3029" s="14" t="str">
        <f t="shared" si="431"/>
        <v>Nein</v>
      </c>
      <c r="AM3029" s="14" t="str">
        <f t="shared" si="427"/>
        <v>Positiv</v>
      </c>
    </row>
    <row r="3030" spans="1:39" ht="17.25" customHeight="1" x14ac:dyDescent="0.35">
      <c r="A3030" s="17">
        <v>14573430</v>
      </c>
      <c r="B3030" s="2" t="s">
        <v>1989</v>
      </c>
      <c r="C3030" s="1">
        <v>2025001</v>
      </c>
      <c r="D3030" s="1">
        <v>2000806</v>
      </c>
      <c r="E3030" s="2" t="s">
        <v>34</v>
      </c>
      <c r="F3030" s="2" t="s">
        <v>182</v>
      </c>
      <c r="G3030" s="2" t="s">
        <v>66</v>
      </c>
      <c r="H3030" s="2" t="s">
        <v>1239</v>
      </c>
      <c r="I3030" s="2" t="s">
        <v>1240</v>
      </c>
      <c r="J3030" s="2" t="s">
        <v>304</v>
      </c>
      <c r="K3030" s="2" t="s">
        <v>83</v>
      </c>
      <c r="L3030" s="2" t="s">
        <v>1243</v>
      </c>
      <c r="M3030" s="2" t="s">
        <v>1244</v>
      </c>
      <c r="N3030" s="2" t="s">
        <v>1245</v>
      </c>
      <c r="O3030" s="3">
        <v>15</v>
      </c>
      <c r="P3030" s="3">
        <v>175</v>
      </c>
      <c r="Q3030" s="3">
        <v>197</v>
      </c>
      <c r="R3030" s="3">
        <v>2955</v>
      </c>
      <c r="S3030" s="3">
        <v>22</v>
      </c>
      <c r="T3030" s="3">
        <v>330</v>
      </c>
      <c r="U3030" s="3">
        <v>11.16</v>
      </c>
      <c r="V3030" s="2" t="s">
        <v>123</v>
      </c>
      <c r="W3030" s="2" t="s">
        <v>124</v>
      </c>
      <c r="X3030" s="2" t="s">
        <v>44</v>
      </c>
      <c r="Y3030" s="19" t="str">
        <f>VLOOKUP(G3030,'Verweis Kd-Gruppe'!$A$2:$B$8,2,FALSE)</f>
        <v>EXP</v>
      </c>
      <c r="Z3030" s="19" t="str">
        <f>VLOOKUP(J3030,'Verweis Art-Gruppe'!$A$2:$B$15,2,FALSE)</f>
        <v>Zubehör</v>
      </c>
      <c r="AA3030" s="19" t="str">
        <f>VLOOKUP(W3030,'Verweis Vertreter'!$A$2:$B$24,2,FALSE)</f>
        <v>Antonio Vuolo</v>
      </c>
      <c r="AB3030" s="12">
        <f t="shared" si="423"/>
        <v>15</v>
      </c>
      <c r="AC3030" s="12">
        <f t="shared" si="428"/>
        <v>175</v>
      </c>
      <c r="AD3030" s="12">
        <f t="shared" si="429"/>
        <v>197</v>
      </c>
      <c r="AE3030" s="12">
        <f t="shared" si="424"/>
        <v>2955</v>
      </c>
      <c r="AF3030" s="12">
        <f t="shared" si="425"/>
        <v>22</v>
      </c>
      <c r="AG3030" s="12">
        <f t="shared" si="426"/>
        <v>330</v>
      </c>
      <c r="AH3030" s="9">
        <f t="shared" si="430"/>
        <v>0.1116751269035533</v>
      </c>
      <c r="AI3030" s="14">
        <f>VLOOKUP(E3030,'Verweis Faktor'!$A:$B,2,FALSE)</f>
        <v>1</v>
      </c>
      <c r="AJ3030" s="14"/>
      <c r="AK3030" s="14" t="str">
        <f>IF(AL3030="Ja","Versandkosten",VLOOKUP(E3030,'Verweis Belegart'!$A$2:$B$9,2,FALSE))</f>
        <v>Hardware</v>
      </c>
      <c r="AL3030" s="14" t="str">
        <f t="shared" si="431"/>
        <v>Nein</v>
      </c>
      <c r="AM3030" s="14" t="str">
        <f t="shared" si="427"/>
        <v>Positiv</v>
      </c>
    </row>
    <row r="3031" spans="1:39" ht="17.25" customHeight="1" x14ac:dyDescent="0.35">
      <c r="A3031" s="17">
        <v>14573430</v>
      </c>
      <c r="B3031" s="2" t="s">
        <v>1989</v>
      </c>
      <c r="C3031" s="1">
        <v>2025001</v>
      </c>
      <c r="D3031" s="1">
        <v>2000806</v>
      </c>
      <c r="E3031" s="2" t="s">
        <v>34</v>
      </c>
      <c r="F3031" s="2" t="s">
        <v>182</v>
      </c>
      <c r="G3031" s="2" t="s">
        <v>66</v>
      </c>
      <c r="H3031" s="2" t="s">
        <v>1239</v>
      </c>
      <c r="I3031" s="2" t="s">
        <v>1240</v>
      </c>
      <c r="J3031" s="2" t="s">
        <v>304</v>
      </c>
      <c r="K3031" s="2" t="s">
        <v>87</v>
      </c>
      <c r="L3031" s="2" t="s">
        <v>1243</v>
      </c>
      <c r="M3031" s="2" t="s">
        <v>1244</v>
      </c>
      <c r="N3031" s="2" t="s">
        <v>1245</v>
      </c>
      <c r="O3031" s="3">
        <v>2</v>
      </c>
      <c r="P3031" s="3">
        <v>175</v>
      </c>
      <c r="Q3031" s="3">
        <v>197</v>
      </c>
      <c r="R3031" s="3">
        <v>394</v>
      </c>
      <c r="S3031" s="3">
        <v>22</v>
      </c>
      <c r="T3031" s="3">
        <v>44</v>
      </c>
      <c r="U3031" s="3">
        <v>11.16</v>
      </c>
      <c r="V3031" s="2" t="s">
        <v>123</v>
      </c>
      <c r="W3031" s="2" t="s">
        <v>124</v>
      </c>
      <c r="X3031" s="2" t="s">
        <v>44</v>
      </c>
      <c r="Y3031" s="19" t="str">
        <f>VLOOKUP(G3031,'Verweis Kd-Gruppe'!$A$2:$B$8,2,FALSE)</f>
        <v>EXP</v>
      </c>
      <c r="Z3031" s="19" t="str">
        <f>VLOOKUP(J3031,'Verweis Art-Gruppe'!$A$2:$B$15,2,FALSE)</f>
        <v>Zubehör</v>
      </c>
      <c r="AA3031" s="19" t="str">
        <f>VLOOKUP(W3031,'Verweis Vertreter'!$A$2:$B$24,2,FALSE)</f>
        <v>Antonio Vuolo</v>
      </c>
      <c r="AB3031" s="12">
        <f t="shared" si="423"/>
        <v>2</v>
      </c>
      <c r="AC3031" s="12">
        <f t="shared" si="428"/>
        <v>175</v>
      </c>
      <c r="AD3031" s="12">
        <f t="shared" si="429"/>
        <v>197</v>
      </c>
      <c r="AE3031" s="12">
        <f t="shared" si="424"/>
        <v>394</v>
      </c>
      <c r="AF3031" s="12">
        <f t="shared" si="425"/>
        <v>22</v>
      </c>
      <c r="AG3031" s="12">
        <f t="shared" si="426"/>
        <v>44</v>
      </c>
      <c r="AH3031" s="9">
        <f t="shared" si="430"/>
        <v>0.1116751269035533</v>
      </c>
      <c r="AI3031" s="14">
        <f>VLOOKUP(E3031,'Verweis Faktor'!$A:$B,2,FALSE)</f>
        <v>1</v>
      </c>
      <c r="AJ3031" s="14"/>
      <c r="AK3031" s="14" t="str">
        <f>IF(AL3031="Ja","Versandkosten",VLOOKUP(E3031,'Verweis Belegart'!$A$2:$B$9,2,FALSE))</f>
        <v>Hardware</v>
      </c>
      <c r="AL3031" s="14" t="str">
        <f t="shared" si="431"/>
        <v>Nein</v>
      </c>
      <c r="AM3031" s="14" t="str">
        <f t="shared" si="427"/>
        <v>Positiv</v>
      </c>
    </row>
    <row r="3032" spans="1:39" ht="17.25" customHeight="1" x14ac:dyDescent="0.35">
      <c r="A3032" s="17">
        <v>14573430</v>
      </c>
      <c r="B3032" s="2" t="s">
        <v>1989</v>
      </c>
      <c r="C3032" s="1">
        <v>2025001</v>
      </c>
      <c r="D3032" s="1">
        <v>2000806</v>
      </c>
      <c r="E3032" s="2" t="s">
        <v>34</v>
      </c>
      <c r="F3032" s="2" t="s">
        <v>182</v>
      </c>
      <c r="G3032" s="2" t="s">
        <v>66</v>
      </c>
      <c r="H3032" s="2" t="s">
        <v>1239</v>
      </c>
      <c r="I3032" s="2" t="s">
        <v>1240</v>
      </c>
      <c r="J3032" s="2" t="s">
        <v>103</v>
      </c>
      <c r="K3032" s="2" t="s">
        <v>91</v>
      </c>
      <c r="L3032" s="2" t="s">
        <v>1430</v>
      </c>
      <c r="M3032" s="2" t="s">
        <v>1431</v>
      </c>
      <c r="N3032" s="2" t="s">
        <v>1086</v>
      </c>
      <c r="O3032" s="3">
        <v>2</v>
      </c>
      <c r="P3032" s="3">
        <v>80.665300000000002</v>
      </c>
      <c r="Q3032" s="3">
        <v>89</v>
      </c>
      <c r="R3032" s="3">
        <v>178</v>
      </c>
      <c r="S3032" s="3">
        <v>8.3346999999999998</v>
      </c>
      <c r="T3032" s="3">
        <v>16.670000000000002</v>
      </c>
      <c r="U3032" s="3">
        <v>9.36</v>
      </c>
      <c r="V3032" s="2" t="s">
        <v>123</v>
      </c>
      <c r="W3032" s="2" t="s">
        <v>124</v>
      </c>
      <c r="X3032" s="2" t="s">
        <v>44</v>
      </c>
      <c r="Y3032" s="19" t="str">
        <f>VLOOKUP(G3032,'Verweis Kd-Gruppe'!$A$2:$B$8,2,FALSE)</f>
        <v>EXP</v>
      </c>
      <c r="Z3032" s="19" t="str">
        <f>VLOOKUP(J3032,'Verweis Art-Gruppe'!$A$2:$B$15,2,FALSE)</f>
        <v>Geräte</v>
      </c>
      <c r="AA3032" s="19" t="str">
        <f>VLOOKUP(W3032,'Verweis Vertreter'!$A$2:$B$24,2,FALSE)</f>
        <v>Antonio Vuolo</v>
      </c>
      <c r="AB3032" s="12">
        <f t="shared" si="423"/>
        <v>2</v>
      </c>
      <c r="AC3032" s="12">
        <f t="shared" si="428"/>
        <v>80.665300000000002</v>
      </c>
      <c r="AD3032" s="12">
        <f t="shared" si="429"/>
        <v>89</v>
      </c>
      <c r="AE3032" s="12">
        <f t="shared" si="424"/>
        <v>178</v>
      </c>
      <c r="AF3032" s="12">
        <f t="shared" si="425"/>
        <v>8.3346999999999998</v>
      </c>
      <c r="AG3032" s="12">
        <f t="shared" si="426"/>
        <v>16.670000000000002</v>
      </c>
      <c r="AH3032" s="9">
        <f t="shared" si="430"/>
        <v>9.3651685393258438E-2</v>
      </c>
      <c r="AI3032" s="14">
        <f>VLOOKUP(E3032,'Verweis Faktor'!$A:$B,2,FALSE)</f>
        <v>1</v>
      </c>
      <c r="AJ3032" s="14"/>
      <c r="AK3032" s="14" t="str">
        <f>IF(AL3032="Ja","Versandkosten",VLOOKUP(E3032,'Verweis Belegart'!$A$2:$B$9,2,FALSE))</f>
        <v>Hardware</v>
      </c>
      <c r="AL3032" s="14" t="str">
        <f t="shared" si="431"/>
        <v>Nein</v>
      </c>
      <c r="AM3032" s="14" t="str">
        <f t="shared" si="427"/>
        <v>Positiv</v>
      </c>
    </row>
    <row r="3033" spans="1:39" ht="17.25" customHeight="1" x14ac:dyDescent="0.35">
      <c r="A3033" s="17">
        <v>14573430</v>
      </c>
      <c r="B3033" s="2" t="s">
        <v>1989</v>
      </c>
      <c r="C3033" s="1">
        <v>2025001</v>
      </c>
      <c r="D3033" s="1">
        <v>2000806</v>
      </c>
      <c r="E3033" s="2" t="s">
        <v>34</v>
      </c>
      <c r="F3033" s="2" t="s">
        <v>182</v>
      </c>
      <c r="G3033" s="2" t="s">
        <v>66</v>
      </c>
      <c r="H3033" s="2" t="s">
        <v>1239</v>
      </c>
      <c r="I3033" s="2" t="s">
        <v>1240</v>
      </c>
      <c r="J3033" s="2" t="s">
        <v>304</v>
      </c>
      <c r="K3033" s="2" t="s">
        <v>95</v>
      </c>
      <c r="L3033" s="2" t="s">
        <v>583</v>
      </c>
      <c r="M3033" s="2" t="s">
        <v>584</v>
      </c>
      <c r="N3033" s="2" t="s">
        <v>585</v>
      </c>
      <c r="O3033" s="3">
        <v>1</v>
      </c>
      <c r="P3033" s="3">
        <v>18.688199999999998</v>
      </c>
      <c r="Q3033" s="3">
        <v>22</v>
      </c>
      <c r="R3033" s="3">
        <v>22</v>
      </c>
      <c r="S3033" s="3">
        <v>3.3117999999999999</v>
      </c>
      <c r="T3033" s="3">
        <v>3.31</v>
      </c>
      <c r="U3033" s="3">
        <v>15.05</v>
      </c>
      <c r="V3033" s="2" t="s">
        <v>123</v>
      </c>
      <c r="W3033" s="2" t="s">
        <v>124</v>
      </c>
      <c r="X3033" s="2" t="s">
        <v>44</v>
      </c>
      <c r="Y3033" s="19" t="str">
        <f>VLOOKUP(G3033,'Verweis Kd-Gruppe'!$A$2:$B$8,2,FALSE)</f>
        <v>EXP</v>
      </c>
      <c r="Z3033" s="19" t="str">
        <f>VLOOKUP(J3033,'Verweis Art-Gruppe'!$A$2:$B$15,2,FALSE)</f>
        <v>Zubehör</v>
      </c>
      <c r="AA3033" s="19" t="str">
        <f>VLOOKUP(W3033,'Verweis Vertreter'!$A$2:$B$24,2,FALSE)</f>
        <v>Antonio Vuolo</v>
      </c>
      <c r="AB3033" s="12">
        <f t="shared" si="423"/>
        <v>1</v>
      </c>
      <c r="AC3033" s="12">
        <f t="shared" si="428"/>
        <v>18.688199999999998</v>
      </c>
      <c r="AD3033" s="12">
        <f t="shared" si="429"/>
        <v>22</v>
      </c>
      <c r="AE3033" s="12">
        <f t="shared" si="424"/>
        <v>22</v>
      </c>
      <c r="AF3033" s="12">
        <f t="shared" si="425"/>
        <v>3.3117999999999999</v>
      </c>
      <c r="AG3033" s="12">
        <f t="shared" si="426"/>
        <v>3.31</v>
      </c>
      <c r="AH3033" s="9">
        <f t="shared" si="430"/>
        <v>0.15045454545454545</v>
      </c>
      <c r="AI3033" s="14">
        <f>VLOOKUP(E3033,'Verweis Faktor'!$A:$B,2,FALSE)</f>
        <v>1</v>
      </c>
      <c r="AJ3033" s="14"/>
      <c r="AK3033" s="14" t="str">
        <f>IF(AL3033="Ja","Versandkosten",VLOOKUP(E3033,'Verweis Belegart'!$A$2:$B$9,2,FALSE))</f>
        <v>Hardware</v>
      </c>
      <c r="AL3033" s="14" t="str">
        <f t="shared" si="431"/>
        <v>Nein</v>
      </c>
      <c r="AM3033" s="14" t="str">
        <f t="shared" si="427"/>
        <v>Positiv</v>
      </c>
    </row>
    <row r="3034" spans="1:39" ht="17.25" customHeight="1" x14ac:dyDescent="0.35">
      <c r="A3034" s="17">
        <v>14573430</v>
      </c>
      <c r="B3034" s="2" t="s">
        <v>1989</v>
      </c>
      <c r="C3034" s="1">
        <v>2025001</v>
      </c>
      <c r="D3034" s="1">
        <v>2000806</v>
      </c>
      <c r="E3034" s="2" t="s">
        <v>34</v>
      </c>
      <c r="F3034" s="2" t="s">
        <v>182</v>
      </c>
      <c r="G3034" s="2" t="s">
        <v>66</v>
      </c>
      <c r="H3034" s="2" t="s">
        <v>1239</v>
      </c>
      <c r="I3034" s="2" t="s">
        <v>1240</v>
      </c>
      <c r="J3034" s="2" t="s">
        <v>304</v>
      </c>
      <c r="K3034" s="2" t="s">
        <v>99</v>
      </c>
      <c r="L3034" s="2" t="s">
        <v>1668</v>
      </c>
      <c r="M3034" s="2" t="s">
        <v>1669</v>
      </c>
      <c r="N3034" s="2" t="s">
        <v>1670</v>
      </c>
      <c r="O3034" s="3">
        <v>1</v>
      </c>
      <c r="P3034" s="3">
        <v>16.5</v>
      </c>
      <c r="Q3034" s="3">
        <v>19</v>
      </c>
      <c r="R3034" s="3">
        <v>19</v>
      </c>
      <c r="S3034" s="3">
        <v>2.5</v>
      </c>
      <c r="T3034" s="3">
        <v>2.5</v>
      </c>
      <c r="U3034" s="3">
        <v>13.15</v>
      </c>
      <c r="V3034" s="2" t="s">
        <v>123</v>
      </c>
      <c r="W3034" s="2" t="s">
        <v>124</v>
      </c>
      <c r="X3034" s="2" t="s">
        <v>44</v>
      </c>
      <c r="Y3034" s="19" t="str">
        <f>VLOOKUP(G3034,'Verweis Kd-Gruppe'!$A$2:$B$8,2,FALSE)</f>
        <v>EXP</v>
      </c>
      <c r="Z3034" s="19" t="str">
        <f>VLOOKUP(J3034,'Verweis Art-Gruppe'!$A$2:$B$15,2,FALSE)</f>
        <v>Zubehör</v>
      </c>
      <c r="AA3034" s="19" t="str">
        <f>VLOOKUP(W3034,'Verweis Vertreter'!$A$2:$B$24,2,FALSE)</f>
        <v>Antonio Vuolo</v>
      </c>
      <c r="AB3034" s="12">
        <f t="shared" si="423"/>
        <v>1</v>
      </c>
      <c r="AC3034" s="12">
        <f t="shared" si="428"/>
        <v>16.5</v>
      </c>
      <c r="AD3034" s="12">
        <f t="shared" si="429"/>
        <v>19</v>
      </c>
      <c r="AE3034" s="12">
        <f t="shared" si="424"/>
        <v>19</v>
      </c>
      <c r="AF3034" s="12">
        <f t="shared" si="425"/>
        <v>2.5</v>
      </c>
      <c r="AG3034" s="12">
        <f t="shared" si="426"/>
        <v>2.5</v>
      </c>
      <c r="AH3034" s="9">
        <f t="shared" si="430"/>
        <v>0.13157894736842105</v>
      </c>
      <c r="AI3034" s="14">
        <f>VLOOKUP(E3034,'Verweis Faktor'!$A:$B,2,FALSE)</f>
        <v>1</v>
      </c>
      <c r="AJ3034" s="14"/>
      <c r="AK3034" s="14" t="str">
        <f>IF(AL3034="Ja","Versandkosten",VLOOKUP(E3034,'Verweis Belegart'!$A$2:$B$9,2,FALSE))</f>
        <v>Hardware</v>
      </c>
      <c r="AL3034" s="14" t="str">
        <f t="shared" si="431"/>
        <v>Nein</v>
      </c>
      <c r="AM3034" s="14" t="str">
        <f t="shared" si="427"/>
        <v>Positiv</v>
      </c>
    </row>
    <row r="3035" spans="1:39" ht="17.25" customHeight="1" x14ac:dyDescent="0.35">
      <c r="A3035" s="17">
        <v>14573430</v>
      </c>
      <c r="B3035" s="2" t="s">
        <v>1989</v>
      </c>
      <c r="C3035" s="1">
        <v>2025001</v>
      </c>
      <c r="D3035" s="1">
        <v>2000806</v>
      </c>
      <c r="E3035" s="2" t="s">
        <v>34</v>
      </c>
      <c r="F3035" s="2" t="s">
        <v>182</v>
      </c>
      <c r="G3035" s="2" t="s">
        <v>66</v>
      </c>
      <c r="H3035" s="2" t="s">
        <v>1239</v>
      </c>
      <c r="I3035" s="2" t="s">
        <v>1240</v>
      </c>
      <c r="J3035" s="2" t="s">
        <v>103</v>
      </c>
      <c r="K3035" s="2" t="s">
        <v>103</v>
      </c>
      <c r="L3035" s="2" t="s">
        <v>608</v>
      </c>
      <c r="M3035" s="2" t="s">
        <v>609</v>
      </c>
      <c r="N3035" s="2" t="s">
        <v>610</v>
      </c>
      <c r="O3035" s="3">
        <v>1</v>
      </c>
      <c r="P3035" s="3">
        <v>181</v>
      </c>
      <c r="Q3035" s="3">
        <v>195</v>
      </c>
      <c r="R3035" s="3">
        <v>195</v>
      </c>
      <c r="S3035" s="3">
        <v>14</v>
      </c>
      <c r="T3035" s="3">
        <v>14</v>
      </c>
      <c r="U3035" s="3">
        <v>7.17</v>
      </c>
      <c r="V3035" s="2" t="s">
        <v>123</v>
      </c>
      <c r="W3035" s="2" t="s">
        <v>124</v>
      </c>
      <c r="X3035" s="2" t="s">
        <v>44</v>
      </c>
      <c r="Y3035" s="19" t="str">
        <f>VLOOKUP(G3035,'Verweis Kd-Gruppe'!$A$2:$B$8,2,FALSE)</f>
        <v>EXP</v>
      </c>
      <c r="Z3035" s="19" t="str">
        <f>VLOOKUP(J3035,'Verweis Art-Gruppe'!$A$2:$B$15,2,FALSE)</f>
        <v>Geräte</v>
      </c>
      <c r="AA3035" s="19" t="str">
        <f>VLOOKUP(W3035,'Verweis Vertreter'!$A$2:$B$24,2,FALSE)</f>
        <v>Antonio Vuolo</v>
      </c>
      <c r="AB3035" s="12">
        <f t="shared" si="423"/>
        <v>1</v>
      </c>
      <c r="AC3035" s="12">
        <f t="shared" si="428"/>
        <v>181</v>
      </c>
      <c r="AD3035" s="12">
        <f t="shared" si="429"/>
        <v>195</v>
      </c>
      <c r="AE3035" s="12">
        <f t="shared" si="424"/>
        <v>195</v>
      </c>
      <c r="AF3035" s="12">
        <f t="shared" si="425"/>
        <v>14</v>
      </c>
      <c r="AG3035" s="12">
        <f t="shared" si="426"/>
        <v>14</v>
      </c>
      <c r="AH3035" s="9">
        <f t="shared" si="430"/>
        <v>7.179487179487179E-2</v>
      </c>
      <c r="AI3035" s="14">
        <f>VLOOKUP(E3035,'Verweis Faktor'!$A:$B,2,FALSE)</f>
        <v>1</v>
      </c>
      <c r="AJ3035" s="14"/>
      <c r="AK3035" s="14" t="str">
        <f>IF(AL3035="Ja","Versandkosten",VLOOKUP(E3035,'Verweis Belegart'!$A$2:$B$9,2,FALSE))</f>
        <v>Hardware</v>
      </c>
      <c r="AL3035" s="14" t="str">
        <f t="shared" si="431"/>
        <v>Nein</v>
      </c>
      <c r="AM3035" s="14" t="str">
        <f t="shared" si="427"/>
        <v>Positiv</v>
      </c>
    </row>
    <row r="3036" spans="1:39" ht="17.25" customHeight="1" x14ac:dyDescent="0.35">
      <c r="A3036" s="17">
        <v>14573430</v>
      </c>
      <c r="B3036" s="2" t="s">
        <v>1989</v>
      </c>
      <c r="C3036" s="1">
        <v>2025001</v>
      </c>
      <c r="D3036" s="1">
        <v>2000806</v>
      </c>
      <c r="E3036" s="2" t="s">
        <v>34</v>
      </c>
      <c r="F3036" s="2" t="s">
        <v>182</v>
      </c>
      <c r="G3036" s="2" t="s">
        <v>66</v>
      </c>
      <c r="H3036" s="2" t="s">
        <v>1239</v>
      </c>
      <c r="I3036" s="2" t="s">
        <v>1240</v>
      </c>
      <c r="J3036" s="2" t="s">
        <v>103</v>
      </c>
      <c r="K3036" s="2" t="s">
        <v>107</v>
      </c>
      <c r="L3036" s="2" t="s">
        <v>458</v>
      </c>
      <c r="M3036" s="2" t="s">
        <v>459</v>
      </c>
      <c r="N3036" s="2" t="s">
        <v>41</v>
      </c>
      <c r="O3036" s="3">
        <v>1</v>
      </c>
      <c r="P3036" s="3">
        <v>228.69569999999999</v>
      </c>
      <c r="Q3036" s="3">
        <v>239</v>
      </c>
      <c r="R3036" s="3">
        <v>239</v>
      </c>
      <c r="S3036" s="3">
        <v>10.3043</v>
      </c>
      <c r="T3036" s="3">
        <v>10.3</v>
      </c>
      <c r="U3036" s="3">
        <v>4.3099999999999996</v>
      </c>
      <c r="V3036" s="2" t="s">
        <v>123</v>
      </c>
      <c r="W3036" s="2" t="s">
        <v>124</v>
      </c>
      <c r="X3036" s="2" t="s">
        <v>44</v>
      </c>
      <c r="Y3036" s="19" t="str">
        <f>VLOOKUP(G3036,'Verweis Kd-Gruppe'!$A$2:$B$8,2,FALSE)</f>
        <v>EXP</v>
      </c>
      <c r="Z3036" s="19" t="str">
        <f>VLOOKUP(J3036,'Verweis Art-Gruppe'!$A$2:$B$15,2,FALSE)</f>
        <v>Geräte</v>
      </c>
      <c r="AA3036" s="19" t="str">
        <f>VLOOKUP(W3036,'Verweis Vertreter'!$A$2:$B$24,2,FALSE)</f>
        <v>Antonio Vuolo</v>
      </c>
      <c r="AB3036" s="12">
        <f t="shared" si="423"/>
        <v>1</v>
      </c>
      <c r="AC3036" s="12">
        <f t="shared" si="428"/>
        <v>228.69569999999999</v>
      </c>
      <c r="AD3036" s="12">
        <f t="shared" si="429"/>
        <v>239</v>
      </c>
      <c r="AE3036" s="12">
        <f t="shared" si="424"/>
        <v>239</v>
      </c>
      <c r="AF3036" s="12">
        <f t="shared" si="425"/>
        <v>10.3043</v>
      </c>
      <c r="AG3036" s="12">
        <f t="shared" si="426"/>
        <v>10.3</v>
      </c>
      <c r="AH3036" s="9">
        <f t="shared" si="430"/>
        <v>4.3096234309623435E-2</v>
      </c>
      <c r="AI3036" s="14">
        <f>VLOOKUP(E3036,'Verweis Faktor'!$A:$B,2,FALSE)</f>
        <v>1</v>
      </c>
      <c r="AJ3036" s="14"/>
      <c r="AK3036" s="14" t="str">
        <f>IF(AL3036="Ja","Versandkosten",VLOOKUP(E3036,'Verweis Belegart'!$A$2:$B$9,2,FALSE))</f>
        <v>Hardware</v>
      </c>
      <c r="AL3036" s="14" t="str">
        <f t="shared" si="431"/>
        <v>Nein</v>
      </c>
      <c r="AM3036" s="14" t="str">
        <f t="shared" si="427"/>
        <v>Positiv</v>
      </c>
    </row>
    <row r="3037" spans="1:39" ht="17.25" customHeight="1" x14ac:dyDescent="0.35">
      <c r="A3037" s="17">
        <v>14573430</v>
      </c>
      <c r="B3037" s="2" t="s">
        <v>1989</v>
      </c>
      <c r="C3037" s="1">
        <v>2025001</v>
      </c>
      <c r="D3037" s="1">
        <v>2000806</v>
      </c>
      <c r="E3037" s="2" t="s">
        <v>34</v>
      </c>
      <c r="F3037" s="2" t="s">
        <v>182</v>
      </c>
      <c r="G3037" s="2" t="s">
        <v>66</v>
      </c>
      <c r="H3037" s="2" t="s">
        <v>1239</v>
      </c>
      <c r="I3037" s="2" t="s">
        <v>1240</v>
      </c>
      <c r="J3037" s="2" t="s">
        <v>304</v>
      </c>
      <c r="K3037" s="2" t="s">
        <v>111</v>
      </c>
      <c r="L3037" s="2" t="s">
        <v>1409</v>
      </c>
      <c r="M3037" s="2" t="s">
        <v>1410</v>
      </c>
      <c r="N3037" s="2" t="s">
        <v>1251</v>
      </c>
      <c r="O3037" s="3">
        <v>1</v>
      </c>
      <c r="P3037" s="3">
        <v>53.94</v>
      </c>
      <c r="Q3037" s="3">
        <v>57</v>
      </c>
      <c r="R3037" s="3">
        <v>57</v>
      </c>
      <c r="S3037" s="3">
        <v>3.06</v>
      </c>
      <c r="T3037" s="3">
        <v>3.06</v>
      </c>
      <c r="U3037" s="3">
        <v>5.36</v>
      </c>
      <c r="V3037" s="2" t="s">
        <v>123</v>
      </c>
      <c r="W3037" s="2" t="s">
        <v>124</v>
      </c>
      <c r="X3037" s="2" t="s">
        <v>44</v>
      </c>
      <c r="Y3037" s="19" t="str">
        <f>VLOOKUP(G3037,'Verweis Kd-Gruppe'!$A$2:$B$8,2,FALSE)</f>
        <v>EXP</v>
      </c>
      <c r="Z3037" s="19" t="str">
        <f>VLOOKUP(J3037,'Verweis Art-Gruppe'!$A$2:$B$15,2,FALSE)</f>
        <v>Zubehör</v>
      </c>
      <c r="AA3037" s="19" t="str">
        <f>VLOOKUP(W3037,'Verweis Vertreter'!$A$2:$B$24,2,FALSE)</f>
        <v>Antonio Vuolo</v>
      </c>
      <c r="AB3037" s="12">
        <f t="shared" si="423"/>
        <v>1</v>
      </c>
      <c r="AC3037" s="12">
        <f t="shared" si="428"/>
        <v>53.94</v>
      </c>
      <c r="AD3037" s="12">
        <f t="shared" si="429"/>
        <v>57</v>
      </c>
      <c r="AE3037" s="12">
        <f t="shared" si="424"/>
        <v>57</v>
      </c>
      <c r="AF3037" s="12">
        <f t="shared" si="425"/>
        <v>3.06</v>
      </c>
      <c r="AG3037" s="12">
        <f t="shared" si="426"/>
        <v>3.06</v>
      </c>
      <c r="AH3037" s="9">
        <f t="shared" si="430"/>
        <v>5.3684210526315793E-2</v>
      </c>
      <c r="AI3037" s="14">
        <f>VLOOKUP(E3037,'Verweis Faktor'!$A:$B,2,FALSE)</f>
        <v>1</v>
      </c>
      <c r="AJ3037" s="14"/>
      <c r="AK3037" s="14" t="str">
        <f>IF(AL3037="Ja","Versandkosten",VLOOKUP(E3037,'Verweis Belegart'!$A$2:$B$9,2,FALSE))</f>
        <v>Hardware</v>
      </c>
      <c r="AL3037" s="14" t="str">
        <f t="shared" si="431"/>
        <v>Nein</v>
      </c>
      <c r="AM3037" s="14" t="str">
        <f t="shared" si="427"/>
        <v>Positiv</v>
      </c>
    </row>
    <row r="3038" spans="1:39" ht="17.25" customHeight="1" x14ac:dyDescent="0.35">
      <c r="A3038" s="17">
        <v>14573430</v>
      </c>
      <c r="B3038" s="2" t="s">
        <v>1989</v>
      </c>
      <c r="C3038" s="1">
        <v>2025001</v>
      </c>
      <c r="D3038" s="1">
        <v>2000806</v>
      </c>
      <c r="E3038" s="2" t="s">
        <v>34</v>
      </c>
      <c r="F3038" s="2" t="s">
        <v>182</v>
      </c>
      <c r="G3038" s="2" t="s">
        <v>66</v>
      </c>
      <c r="H3038" s="2" t="s">
        <v>1239</v>
      </c>
      <c r="I3038" s="2" t="s">
        <v>1240</v>
      </c>
      <c r="J3038" s="2" t="s">
        <v>103</v>
      </c>
      <c r="K3038" s="2" t="s">
        <v>115</v>
      </c>
      <c r="L3038" s="2" t="s">
        <v>323</v>
      </c>
      <c r="M3038" s="2" t="s">
        <v>324</v>
      </c>
      <c r="N3038" s="2" t="s">
        <v>325</v>
      </c>
      <c r="O3038" s="3">
        <v>1</v>
      </c>
      <c r="P3038" s="3">
        <v>181</v>
      </c>
      <c r="Q3038" s="3">
        <v>199</v>
      </c>
      <c r="R3038" s="3">
        <v>199</v>
      </c>
      <c r="S3038" s="3">
        <v>18</v>
      </c>
      <c r="T3038" s="3">
        <v>18</v>
      </c>
      <c r="U3038" s="3">
        <v>9.0399999999999991</v>
      </c>
      <c r="V3038" s="2" t="s">
        <v>123</v>
      </c>
      <c r="W3038" s="2" t="s">
        <v>124</v>
      </c>
      <c r="X3038" s="2" t="s">
        <v>44</v>
      </c>
      <c r="Y3038" s="19" t="str">
        <f>VLOOKUP(G3038,'Verweis Kd-Gruppe'!$A$2:$B$8,2,FALSE)</f>
        <v>EXP</v>
      </c>
      <c r="Z3038" s="19" t="str">
        <f>VLOOKUP(J3038,'Verweis Art-Gruppe'!$A$2:$B$15,2,FALSE)</f>
        <v>Geräte</v>
      </c>
      <c r="AA3038" s="19" t="str">
        <f>VLOOKUP(W3038,'Verweis Vertreter'!$A$2:$B$24,2,FALSE)</f>
        <v>Antonio Vuolo</v>
      </c>
      <c r="AB3038" s="12">
        <f t="shared" si="423"/>
        <v>1</v>
      </c>
      <c r="AC3038" s="12">
        <f t="shared" si="428"/>
        <v>181</v>
      </c>
      <c r="AD3038" s="12">
        <f t="shared" si="429"/>
        <v>199</v>
      </c>
      <c r="AE3038" s="12">
        <f t="shared" si="424"/>
        <v>199</v>
      </c>
      <c r="AF3038" s="12">
        <f t="shared" si="425"/>
        <v>18</v>
      </c>
      <c r="AG3038" s="12">
        <f t="shared" si="426"/>
        <v>18</v>
      </c>
      <c r="AH3038" s="9">
        <f t="shared" si="430"/>
        <v>9.0452261306532666E-2</v>
      </c>
      <c r="AI3038" s="14">
        <f>VLOOKUP(E3038,'Verweis Faktor'!$A:$B,2,FALSE)</f>
        <v>1</v>
      </c>
      <c r="AJ3038" s="14"/>
      <c r="AK3038" s="14" t="str">
        <f>IF(AL3038="Ja","Versandkosten",VLOOKUP(E3038,'Verweis Belegart'!$A$2:$B$9,2,FALSE))</f>
        <v>Hardware</v>
      </c>
      <c r="AL3038" s="14" t="str">
        <f t="shared" si="431"/>
        <v>Nein</v>
      </c>
      <c r="AM3038" s="14" t="str">
        <f t="shared" si="427"/>
        <v>Positiv</v>
      </c>
    </row>
    <row r="3039" spans="1:39" ht="17.25" customHeight="1" x14ac:dyDescent="0.35">
      <c r="A3039" s="17">
        <v>14573430</v>
      </c>
      <c r="B3039" s="2" t="s">
        <v>1989</v>
      </c>
      <c r="C3039" s="1">
        <v>2025001</v>
      </c>
      <c r="D3039" s="1">
        <v>2000806</v>
      </c>
      <c r="E3039" s="2" t="s">
        <v>34</v>
      </c>
      <c r="F3039" s="2" t="s">
        <v>182</v>
      </c>
      <c r="G3039" s="2" t="s">
        <v>66</v>
      </c>
      <c r="H3039" s="2" t="s">
        <v>1239</v>
      </c>
      <c r="I3039" s="2" t="s">
        <v>1240</v>
      </c>
      <c r="J3039" s="2" t="s">
        <v>103</v>
      </c>
      <c r="K3039" s="2" t="s">
        <v>289</v>
      </c>
      <c r="L3039" s="2" t="s">
        <v>653</v>
      </c>
      <c r="M3039" s="2" t="s">
        <v>654</v>
      </c>
      <c r="N3039" s="2" t="s">
        <v>655</v>
      </c>
      <c r="O3039" s="3">
        <v>1</v>
      </c>
      <c r="P3039" s="3">
        <v>246</v>
      </c>
      <c r="Q3039" s="3">
        <v>262</v>
      </c>
      <c r="R3039" s="3">
        <v>262</v>
      </c>
      <c r="S3039" s="3">
        <v>16</v>
      </c>
      <c r="T3039" s="3">
        <v>16</v>
      </c>
      <c r="U3039" s="3">
        <v>6.1</v>
      </c>
      <c r="V3039" s="2" t="s">
        <v>123</v>
      </c>
      <c r="W3039" s="2" t="s">
        <v>124</v>
      </c>
      <c r="X3039" s="2" t="s">
        <v>44</v>
      </c>
      <c r="Y3039" s="19" t="str">
        <f>VLOOKUP(G3039,'Verweis Kd-Gruppe'!$A$2:$B$8,2,FALSE)</f>
        <v>EXP</v>
      </c>
      <c r="Z3039" s="19" t="str">
        <f>VLOOKUP(J3039,'Verweis Art-Gruppe'!$A$2:$B$15,2,FALSE)</f>
        <v>Geräte</v>
      </c>
      <c r="AA3039" s="19" t="str">
        <f>VLOOKUP(W3039,'Verweis Vertreter'!$A$2:$B$24,2,FALSE)</f>
        <v>Antonio Vuolo</v>
      </c>
      <c r="AB3039" s="12">
        <f t="shared" si="423"/>
        <v>1</v>
      </c>
      <c r="AC3039" s="12">
        <f t="shared" si="428"/>
        <v>246</v>
      </c>
      <c r="AD3039" s="12">
        <f t="shared" si="429"/>
        <v>262</v>
      </c>
      <c r="AE3039" s="12">
        <f t="shared" si="424"/>
        <v>262</v>
      </c>
      <c r="AF3039" s="12">
        <f t="shared" si="425"/>
        <v>16</v>
      </c>
      <c r="AG3039" s="12">
        <f t="shared" si="426"/>
        <v>16</v>
      </c>
      <c r="AH3039" s="9">
        <f t="shared" si="430"/>
        <v>6.1068702290076333E-2</v>
      </c>
      <c r="AI3039" s="14">
        <f>VLOOKUP(E3039,'Verweis Faktor'!$A:$B,2,FALSE)</f>
        <v>1</v>
      </c>
      <c r="AJ3039" s="14"/>
      <c r="AK3039" s="14" t="str">
        <f>IF(AL3039="Ja","Versandkosten",VLOOKUP(E3039,'Verweis Belegart'!$A$2:$B$9,2,FALSE))</f>
        <v>Hardware</v>
      </c>
      <c r="AL3039" s="14" t="str">
        <f t="shared" si="431"/>
        <v>Nein</v>
      </c>
      <c r="AM3039" s="14" t="str">
        <f t="shared" si="427"/>
        <v>Positiv</v>
      </c>
    </row>
    <row r="3040" spans="1:39" ht="17.25" customHeight="1" x14ac:dyDescent="0.35">
      <c r="A3040" s="17">
        <v>14573430</v>
      </c>
      <c r="B3040" s="2" t="s">
        <v>1989</v>
      </c>
      <c r="C3040" s="1">
        <v>2025001</v>
      </c>
      <c r="D3040" s="1">
        <v>2000806</v>
      </c>
      <c r="E3040" s="2" t="s">
        <v>34</v>
      </c>
      <c r="F3040" s="2" t="s">
        <v>182</v>
      </c>
      <c r="G3040" s="2" t="s">
        <v>66</v>
      </c>
      <c r="H3040" s="2" t="s">
        <v>1239</v>
      </c>
      <c r="I3040" s="2" t="s">
        <v>1240</v>
      </c>
      <c r="J3040" s="2" t="s">
        <v>103</v>
      </c>
      <c r="K3040" s="2" t="s">
        <v>293</v>
      </c>
      <c r="L3040" s="2" t="s">
        <v>1987</v>
      </c>
      <c r="M3040" s="2" t="s">
        <v>1988</v>
      </c>
      <c r="N3040" s="2" t="s">
        <v>922</v>
      </c>
      <c r="O3040" s="3">
        <v>10</v>
      </c>
      <c r="P3040" s="3">
        <v>77.5</v>
      </c>
      <c r="Q3040" s="3">
        <v>82</v>
      </c>
      <c r="R3040" s="3">
        <v>820</v>
      </c>
      <c r="S3040" s="3">
        <v>4.5</v>
      </c>
      <c r="T3040" s="3">
        <v>45</v>
      </c>
      <c r="U3040" s="3">
        <v>5.48</v>
      </c>
      <c r="V3040" s="2" t="s">
        <v>123</v>
      </c>
      <c r="W3040" s="2" t="s">
        <v>124</v>
      </c>
      <c r="X3040" s="2" t="s">
        <v>44</v>
      </c>
      <c r="Y3040" s="19" t="str">
        <f>VLOOKUP(G3040,'Verweis Kd-Gruppe'!$A$2:$B$8,2,FALSE)</f>
        <v>EXP</v>
      </c>
      <c r="Z3040" s="19" t="str">
        <f>VLOOKUP(J3040,'Verweis Art-Gruppe'!$A$2:$B$15,2,FALSE)</f>
        <v>Geräte</v>
      </c>
      <c r="AA3040" s="19" t="str">
        <f>VLOOKUP(W3040,'Verweis Vertreter'!$A$2:$B$24,2,FALSE)</f>
        <v>Antonio Vuolo</v>
      </c>
      <c r="AB3040" s="12">
        <f t="shared" si="423"/>
        <v>10</v>
      </c>
      <c r="AC3040" s="12">
        <f t="shared" si="428"/>
        <v>77.5</v>
      </c>
      <c r="AD3040" s="12">
        <f t="shared" si="429"/>
        <v>82</v>
      </c>
      <c r="AE3040" s="12">
        <f t="shared" si="424"/>
        <v>820</v>
      </c>
      <c r="AF3040" s="12">
        <f t="shared" si="425"/>
        <v>4.5</v>
      </c>
      <c r="AG3040" s="12">
        <f t="shared" si="426"/>
        <v>45</v>
      </c>
      <c r="AH3040" s="9">
        <f t="shared" si="430"/>
        <v>5.4878048780487805E-2</v>
      </c>
      <c r="AI3040" s="14">
        <f>VLOOKUP(E3040,'Verweis Faktor'!$A:$B,2,FALSE)</f>
        <v>1</v>
      </c>
      <c r="AJ3040" s="14"/>
      <c r="AK3040" s="14" t="str">
        <f>IF(AL3040="Ja","Versandkosten",VLOOKUP(E3040,'Verweis Belegart'!$A$2:$B$9,2,FALSE))</f>
        <v>Hardware</v>
      </c>
      <c r="AL3040" s="14" t="str">
        <f t="shared" si="431"/>
        <v>Nein</v>
      </c>
      <c r="AM3040" s="14" t="str">
        <f t="shared" si="427"/>
        <v>Positiv</v>
      </c>
    </row>
    <row r="3041" spans="1:39" ht="17.25" customHeight="1" x14ac:dyDescent="0.35">
      <c r="A3041" s="17">
        <v>14573430</v>
      </c>
      <c r="B3041" s="2" t="s">
        <v>1989</v>
      </c>
      <c r="C3041" s="1">
        <v>2025001</v>
      </c>
      <c r="D3041" s="1">
        <v>2000806</v>
      </c>
      <c r="E3041" s="2" t="s">
        <v>34</v>
      </c>
      <c r="F3041" s="2" t="s">
        <v>182</v>
      </c>
      <c r="G3041" s="2" t="s">
        <v>66</v>
      </c>
      <c r="H3041" s="2" t="s">
        <v>1239</v>
      </c>
      <c r="I3041" s="2" t="s">
        <v>1240</v>
      </c>
      <c r="J3041" s="2" t="s">
        <v>103</v>
      </c>
      <c r="K3041" s="2" t="s">
        <v>296</v>
      </c>
      <c r="L3041" s="2" t="s">
        <v>1137</v>
      </c>
      <c r="M3041" s="2" t="s">
        <v>1138</v>
      </c>
      <c r="N3041" s="2" t="s">
        <v>1139</v>
      </c>
      <c r="O3041" s="3">
        <v>1</v>
      </c>
      <c r="P3041" s="3">
        <v>99.490700000000004</v>
      </c>
      <c r="Q3041" s="3">
        <v>91</v>
      </c>
      <c r="R3041" s="3">
        <v>91</v>
      </c>
      <c r="S3041" s="3">
        <v>-8.4907000000000004</v>
      </c>
      <c r="T3041" s="3">
        <v>-8.49</v>
      </c>
      <c r="U3041" s="3">
        <v>-9.33</v>
      </c>
      <c r="V3041" s="2" t="s">
        <v>123</v>
      </c>
      <c r="W3041" s="2" t="s">
        <v>124</v>
      </c>
      <c r="X3041" s="2" t="s">
        <v>44</v>
      </c>
      <c r="Y3041" s="19" t="str">
        <f>VLOOKUP(G3041,'Verweis Kd-Gruppe'!$A$2:$B$8,2,FALSE)</f>
        <v>EXP</v>
      </c>
      <c r="Z3041" s="19" t="str">
        <f>VLOOKUP(J3041,'Verweis Art-Gruppe'!$A$2:$B$15,2,FALSE)</f>
        <v>Geräte</v>
      </c>
      <c r="AA3041" s="19" t="str">
        <f>VLOOKUP(W3041,'Verweis Vertreter'!$A$2:$B$24,2,FALSE)</f>
        <v>Antonio Vuolo</v>
      </c>
      <c r="AB3041" s="12">
        <f t="shared" si="423"/>
        <v>1</v>
      </c>
      <c r="AC3041" s="12">
        <f t="shared" si="428"/>
        <v>99.490700000000004</v>
      </c>
      <c r="AD3041" s="12">
        <f t="shared" si="429"/>
        <v>91</v>
      </c>
      <c r="AE3041" s="12">
        <f t="shared" si="424"/>
        <v>91</v>
      </c>
      <c r="AF3041" s="12">
        <f t="shared" si="425"/>
        <v>-8.4907000000000004</v>
      </c>
      <c r="AG3041" s="12">
        <f t="shared" si="426"/>
        <v>-8.49</v>
      </c>
      <c r="AH3041" s="9">
        <f t="shared" si="430"/>
        <v>-9.3296703296703296E-2</v>
      </c>
      <c r="AI3041" s="14">
        <f>VLOOKUP(E3041,'Verweis Faktor'!$A:$B,2,FALSE)</f>
        <v>1</v>
      </c>
      <c r="AJ3041" s="14"/>
      <c r="AK3041" s="14" t="str">
        <f>IF(AL3041="Ja","Versandkosten",VLOOKUP(E3041,'Verweis Belegart'!$A$2:$B$9,2,FALSE))</f>
        <v>Hardware</v>
      </c>
      <c r="AL3041" s="14" t="str">
        <f t="shared" si="431"/>
        <v>Nein</v>
      </c>
      <c r="AM3041" s="14" t="str">
        <f t="shared" si="427"/>
        <v>Negativ</v>
      </c>
    </row>
    <row r="3042" spans="1:39" ht="17.25" customHeight="1" x14ac:dyDescent="0.35">
      <c r="A3042" s="17">
        <v>14573430</v>
      </c>
      <c r="B3042" s="2" t="s">
        <v>1989</v>
      </c>
      <c r="C3042" s="1">
        <v>2025001</v>
      </c>
      <c r="D3042" s="1">
        <v>2000806</v>
      </c>
      <c r="E3042" s="2" t="s">
        <v>34</v>
      </c>
      <c r="F3042" s="2" t="s">
        <v>182</v>
      </c>
      <c r="G3042" s="2" t="s">
        <v>66</v>
      </c>
      <c r="H3042" s="2" t="s">
        <v>1239</v>
      </c>
      <c r="I3042" s="2" t="s">
        <v>1240</v>
      </c>
      <c r="J3042" s="2" t="s">
        <v>103</v>
      </c>
      <c r="K3042" s="2" t="s">
        <v>299</v>
      </c>
      <c r="L3042" s="2" t="s">
        <v>1339</v>
      </c>
      <c r="M3042" s="2" t="s">
        <v>1340</v>
      </c>
      <c r="N3042" s="2" t="s">
        <v>922</v>
      </c>
      <c r="O3042" s="3">
        <v>2</v>
      </c>
      <c r="P3042" s="3">
        <v>77.5</v>
      </c>
      <c r="Q3042" s="3">
        <v>80</v>
      </c>
      <c r="R3042" s="3">
        <v>160</v>
      </c>
      <c r="S3042" s="3">
        <v>2.5</v>
      </c>
      <c r="T3042" s="3">
        <v>5</v>
      </c>
      <c r="U3042" s="3">
        <v>3.12</v>
      </c>
      <c r="V3042" s="2" t="s">
        <v>123</v>
      </c>
      <c r="W3042" s="2" t="s">
        <v>124</v>
      </c>
      <c r="X3042" s="2" t="s">
        <v>44</v>
      </c>
      <c r="Y3042" s="19" t="str">
        <f>VLOOKUP(G3042,'Verweis Kd-Gruppe'!$A$2:$B$8,2,FALSE)</f>
        <v>EXP</v>
      </c>
      <c r="Z3042" s="19" t="str">
        <f>VLOOKUP(J3042,'Verweis Art-Gruppe'!$A$2:$B$15,2,FALSE)</f>
        <v>Geräte</v>
      </c>
      <c r="AA3042" s="19" t="str">
        <f>VLOOKUP(W3042,'Verweis Vertreter'!$A$2:$B$24,2,FALSE)</f>
        <v>Antonio Vuolo</v>
      </c>
      <c r="AB3042" s="12">
        <f t="shared" si="423"/>
        <v>2</v>
      </c>
      <c r="AC3042" s="12">
        <f t="shared" si="428"/>
        <v>77.5</v>
      </c>
      <c r="AD3042" s="12">
        <f t="shared" si="429"/>
        <v>80</v>
      </c>
      <c r="AE3042" s="12">
        <f t="shared" si="424"/>
        <v>160</v>
      </c>
      <c r="AF3042" s="12">
        <f t="shared" si="425"/>
        <v>2.5</v>
      </c>
      <c r="AG3042" s="12">
        <f t="shared" si="426"/>
        <v>5</v>
      </c>
      <c r="AH3042" s="9">
        <f t="shared" si="430"/>
        <v>3.125E-2</v>
      </c>
      <c r="AI3042" s="14">
        <f>VLOOKUP(E3042,'Verweis Faktor'!$A:$B,2,FALSE)</f>
        <v>1</v>
      </c>
      <c r="AJ3042" s="14"/>
      <c r="AK3042" s="14" t="str">
        <f>IF(AL3042="Ja","Versandkosten",VLOOKUP(E3042,'Verweis Belegart'!$A$2:$B$9,2,FALSE))</f>
        <v>Hardware</v>
      </c>
      <c r="AL3042" s="14" t="str">
        <f t="shared" si="431"/>
        <v>Nein</v>
      </c>
      <c r="AM3042" s="14" t="str">
        <f t="shared" si="427"/>
        <v>Positiv</v>
      </c>
    </row>
    <row r="3043" spans="1:39" ht="17.25" customHeight="1" x14ac:dyDescent="0.35">
      <c r="A3043" s="17">
        <v>14573430</v>
      </c>
      <c r="B3043" s="2" t="s">
        <v>1989</v>
      </c>
      <c r="C3043" s="1">
        <v>2025001</v>
      </c>
      <c r="D3043" s="1">
        <v>2000806</v>
      </c>
      <c r="E3043" s="2" t="s">
        <v>34</v>
      </c>
      <c r="F3043" s="2" t="s">
        <v>182</v>
      </c>
      <c r="G3043" s="2" t="s">
        <v>66</v>
      </c>
      <c r="H3043" s="2" t="s">
        <v>1239</v>
      </c>
      <c r="I3043" s="2" t="s">
        <v>1240</v>
      </c>
      <c r="J3043" s="2" t="s">
        <v>103</v>
      </c>
      <c r="K3043" s="2" t="s">
        <v>300</v>
      </c>
      <c r="L3043" s="2" t="s">
        <v>1339</v>
      </c>
      <c r="M3043" s="2" t="s">
        <v>1340</v>
      </c>
      <c r="N3043" s="2" t="s">
        <v>922</v>
      </c>
      <c r="O3043" s="3">
        <v>2</v>
      </c>
      <c r="P3043" s="3">
        <v>77.5</v>
      </c>
      <c r="Q3043" s="3">
        <v>81</v>
      </c>
      <c r="R3043" s="3">
        <v>162</v>
      </c>
      <c r="S3043" s="3">
        <v>3.5</v>
      </c>
      <c r="T3043" s="3">
        <v>7</v>
      </c>
      <c r="U3043" s="3">
        <v>4.32</v>
      </c>
      <c r="V3043" s="2" t="s">
        <v>123</v>
      </c>
      <c r="W3043" s="2" t="s">
        <v>124</v>
      </c>
      <c r="X3043" s="2" t="s">
        <v>44</v>
      </c>
      <c r="Y3043" s="19" t="str">
        <f>VLOOKUP(G3043,'Verweis Kd-Gruppe'!$A$2:$B$8,2,FALSE)</f>
        <v>EXP</v>
      </c>
      <c r="Z3043" s="19" t="str">
        <f>VLOOKUP(J3043,'Verweis Art-Gruppe'!$A$2:$B$15,2,FALSE)</f>
        <v>Geräte</v>
      </c>
      <c r="AA3043" s="19" t="str">
        <f>VLOOKUP(W3043,'Verweis Vertreter'!$A$2:$B$24,2,FALSE)</f>
        <v>Antonio Vuolo</v>
      </c>
      <c r="AB3043" s="12">
        <f t="shared" si="423"/>
        <v>2</v>
      </c>
      <c r="AC3043" s="12">
        <f t="shared" si="428"/>
        <v>77.5</v>
      </c>
      <c r="AD3043" s="12">
        <f t="shared" si="429"/>
        <v>81</v>
      </c>
      <c r="AE3043" s="12">
        <f t="shared" si="424"/>
        <v>162</v>
      </c>
      <c r="AF3043" s="12">
        <f t="shared" si="425"/>
        <v>3.5</v>
      </c>
      <c r="AG3043" s="12">
        <f t="shared" si="426"/>
        <v>7</v>
      </c>
      <c r="AH3043" s="9">
        <f t="shared" si="430"/>
        <v>4.3209876543209874E-2</v>
      </c>
      <c r="AI3043" s="14">
        <f>VLOOKUP(E3043,'Verweis Faktor'!$A:$B,2,FALSE)</f>
        <v>1</v>
      </c>
      <c r="AJ3043" s="14"/>
      <c r="AK3043" s="14" t="str">
        <f>IF(AL3043="Ja","Versandkosten",VLOOKUP(E3043,'Verweis Belegart'!$A$2:$B$9,2,FALSE))</f>
        <v>Hardware</v>
      </c>
      <c r="AL3043" s="14" t="str">
        <f t="shared" si="431"/>
        <v>Nein</v>
      </c>
      <c r="AM3043" s="14" t="str">
        <f t="shared" si="427"/>
        <v>Positiv</v>
      </c>
    </row>
    <row r="3044" spans="1:39" ht="17.25" customHeight="1" x14ac:dyDescent="0.35">
      <c r="A3044" s="17">
        <v>14573430</v>
      </c>
      <c r="B3044" s="2" t="s">
        <v>1989</v>
      </c>
      <c r="C3044" s="1">
        <v>2025001</v>
      </c>
      <c r="D3044" s="1">
        <v>2000806</v>
      </c>
      <c r="E3044" s="2" t="s">
        <v>34</v>
      </c>
      <c r="F3044" s="2" t="s">
        <v>182</v>
      </c>
      <c r="G3044" s="2" t="s">
        <v>66</v>
      </c>
      <c r="H3044" s="2" t="s">
        <v>1239</v>
      </c>
      <c r="I3044" s="2" t="s">
        <v>1240</v>
      </c>
      <c r="J3044" s="2" t="s">
        <v>103</v>
      </c>
      <c r="K3044" s="2" t="s">
        <v>301</v>
      </c>
      <c r="L3044" s="2" t="s">
        <v>1460</v>
      </c>
      <c r="M3044" s="2" t="s">
        <v>1461</v>
      </c>
      <c r="N3044" s="2" t="s">
        <v>1462</v>
      </c>
      <c r="O3044" s="3">
        <v>1</v>
      </c>
      <c r="P3044" s="3">
        <v>40.269199999999998</v>
      </c>
      <c r="Q3044" s="3">
        <v>41</v>
      </c>
      <c r="R3044" s="3">
        <v>41</v>
      </c>
      <c r="S3044" s="3">
        <v>0.73080000000000001</v>
      </c>
      <c r="T3044" s="3">
        <v>0.73</v>
      </c>
      <c r="U3044" s="3">
        <v>1.78</v>
      </c>
      <c r="V3044" s="2" t="s">
        <v>123</v>
      </c>
      <c r="W3044" s="2" t="s">
        <v>124</v>
      </c>
      <c r="X3044" s="2" t="s">
        <v>44</v>
      </c>
      <c r="Y3044" s="19" t="str">
        <f>VLOOKUP(G3044,'Verweis Kd-Gruppe'!$A$2:$B$8,2,FALSE)</f>
        <v>EXP</v>
      </c>
      <c r="Z3044" s="19" t="str">
        <f>VLOOKUP(J3044,'Verweis Art-Gruppe'!$A$2:$B$15,2,FALSE)</f>
        <v>Geräte</v>
      </c>
      <c r="AA3044" s="19" t="str">
        <f>VLOOKUP(W3044,'Verweis Vertreter'!$A$2:$B$24,2,FALSE)</f>
        <v>Antonio Vuolo</v>
      </c>
      <c r="AB3044" s="12">
        <f t="shared" si="423"/>
        <v>1</v>
      </c>
      <c r="AC3044" s="12">
        <f t="shared" si="428"/>
        <v>40.269199999999998</v>
      </c>
      <c r="AD3044" s="12">
        <f t="shared" si="429"/>
        <v>41</v>
      </c>
      <c r="AE3044" s="12">
        <f t="shared" si="424"/>
        <v>41</v>
      </c>
      <c r="AF3044" s="12">
        <f t="shared" si="425"/>
        <v>0.73080000000000001</v>
      </c>
      <c r="AG3044" s="12">
        <f t="shared" si="426"/>
        <v>0.73</v>
      </c>
      <c r="AH3044" s="9">
        <f t="shared" si="430"/>
        <v>1.7804878048780486E-2</v>
      </c>
      <c r="AI3044" s="14">
        <f>VLOOKUP(E3044,'Verweis Faktor'!$A:$B,2,FALSE)</f>
        <v>1</v>
      </c>
      <c r="AJ3044" s="14"/>
      <c r="AK3044" s="14" t="str">
        <f>IF(AL3044="Ja","Versandkosten",VLOOKUP(E3044,'Verweis Belegart'!$A$2:$B$9,2,FALSE))</f>
        <v>Hardware</v>
      </c>
      <c r="AL3044" s="14" t="str">
        <f t="shared" si="431"/>
        <v>Nein</v>
      </c>
      <c r="AM3044" s="14" t="str">
        <f t="shared" si="427"/>
        <v>Positiv</v>
      </c>
    </row>
    <row r="3045" spans="1:39" ht="17.25" customHeight="1" x14ac:dyDescent="0.35">
      <c r="A3045" s="17">
        <v>14573430</v>
      </c>
      <c r="B3045" s="2" t="s">
        <v>1989</v>
      </c>
      <c r="C3045" s="1">
        <v>2025001</v>
      </c>
      <c r="D3045" s="1">
        <v>2000806</v>
      </c>
      <c r="E3045" s="2" t="s">
        <v>34</v>
      </c>
      <c r="F3045" s="2" t="s">
        <v>182</v>
      </c>
      <c r="G3045" s="2" t="s">
        <v>66</v>
      </c>
      <c r="H3045" s="2" t="s">
        <v>1239</v>
      </c>
      <c r="I3045" s="2" t="s">
        <v>1240</v>
      </c>
      <c r="J3045" s="2" t="s">
        <v>103</v>
      </c>
      <c r="K3045" s="2" t="s">
        <v>304</v>
      </c>
      <c r="L3045" s="2" t="s">
        <v>1056</v>
      </c>
      <c r="M3045" s="2" t="s">
        <v>1057</v>
      </c>
      <c r="N3045" s="2" t="s">
        <v>1058</v>
      </c>
      <c r="O3045" s="3">
        <v>2</v>
      </c>
      <c r="P3045" s="3">
        <v>64</v>
      </c>
      <c r="Q3045" s="3">
        <v>68</v>
      </c>
      <c r="R3045" s="3">
        <v>136</v>
      </c>
      <c r="S3045" s="3">
        <v>4</v>
      </c>
      <c r="T3045" s="3">
        <v>8</v>
      </c>
      <c r="U3045" s="3">
        <v>5.88</v>
      </c>
      <c r="V3045" s="2" t="s">
        <v>123</v>
      </c>
      <c r="W3045" s="2" t="s">
        <v>124</v>
      </c>
      <c r="X3045" s="2" t="s">
        <v>44</v>
      </c>
      <c r="Y3045" s="19" t="str">
        <f>VLOOKUP(G3045,'Verweis Kd-Gruppe'!$A$2:$B$8,2,FALSE)</f>
        <v>EXP</v>
      </c>
      <c r="Z3045" s="19" t="str">
        <f>VLOOKUP(J3045,'Verweis Art-Gruppe'!$A$2:$B$15,2,FALSE)</f>
        <v>Geräte</v>
      </c>
      <c r="AA3045" s="19" t="str">
        <f>VLOOKUP(W3045,'Verweis Vertreter'!$A$2:$B$24,2,FALSE)</f>
        <v>Antonio Vuolo</v>
      </c>
      <c r="AB3045" s="12">
        <f t="shared" si="423"/>
        <v>2</v>
      </c>
      <c r="AC3045" s="12">
        <f t="shared" si="428"/>
        <v>64</v>
      </c>
      <c r="AD3045" s="12">
        <f t="shared" si="429"/>
        <v>68</v>
      </c>
      <c r="AE3045" s="12">
        <f t="shared" si="424"/>
        <v>136</v>
      </c>
      <c r="AF3045" s="12">
        <f t="shared" si="425"/>
        <v>4</v>
      </c>
      <c r="AG3045" s="12">
        <f t="shared" si="426"/>
        <v>8</v>
      </c>
      <c r="AH3045" s="9">
        <f t="shared" si="430"/>
        <v>5.8823529411764705E-2</v>
      </c>
      <c r="AI3045" s="14">
        <f>VLOOKUP(E3045,'Verweis Faktor'!$A:$B,2,FALSE)</f>
        <v>1</v>
      </c>
      <c r="AJ3045" s="14"/>
      <c r="AK3045" s="14" t="str">
        <f>IF(AL3045="Ja","Versandkosten",VLOOKUP(E3045,'Verweis Belegart'!$A$2:$B$9,2,FALSE))</f>
        <v>Hardware</v>
      </c>
      <c r="AL3045" s="14" t="str">
        <f t="shared" si="431"/>
        <v>Nein</v>
      </c>
      <c r="AM3045" s="14" t="str">
        <f t="shared" si="427"/>
        <v>Positiv</v>
      </c>
    </row>
    <row r="3046" spans="1:39" ht="17.25" customHeight="1" x14ac:dyDescent="0.35">
      <c r="A3046" s="17">
        <v>14573430</v>
      </c>
      <c r="B3046" s="2" t="s">
        <v>1989</v>
      </c>
      <c r="C3046" s="1">
        <v>2025001</v>
      </c>
      <c r="D3046" s="1">
        <v>2000806</v>
      </c>
      <c r="E3046" s="2" t="s">
        <v>34</v>
      </c>
      <c r="F3046" s="2" t="s">
        <v>182</v>
      </c>
      <c r="G3046" s="2" t="s">
        <v>66</v>
      </c>
      <c r="H3046" s="2" t="s">
        <v>1239</v>
      </c>
      <c r="I3046" s="2" t="s">
        <v>1240</v>
      </c>
      <c r="J3046" s="2" t="s">
        <v>103</v>
      </c>
      <c r="K3046" s="2" t="s">
        <v>307</v>
      </c>
      <c r="L3046" s="2" t="s">
        <v>967</v>
      </c>
      <c r="M3046" s="2" t="s">
        <v>968</v>
      </c>
      <c r="N3046" s="2" t="s">
        <v>969</v>
      </c>
      <c r="O3046" s="3">
        <v>1</v>
      </c>
      <c r="P3046" s="3">
        <v>122</v>
      </c>
      <c r="Q3046" s="3">
        <v>135</v>
      </c>
      <c r="R3046" s="3">
        <v>135</v>
      </c>
      <c r="S3046" s="3">
        <v>13</v>
      </c>
      <c r="T3046" s="3">
        <v>13</v>
      </c>
      <c r="U3046" s="3">
        <v>9.6199999999999992</v>
      </c>
      <c r="V3046" s="2" t="s">
        <v>123</v>
      </c>
      <c r="W3046" s="2" t="s">
        <v>124</v>
      </c>
      <c r="X3046" s="2" t="s">
        <v>44</v>
      </c>
      <c r="Y3046" s="19" t="str">
        <f>VLOOKUP(G3046,'Verweis Kd-Gruppe'!$A$2:$B$8,2,FALSE)</f>
        <v>EXP</v>
      </c>
      <c r="Z3046" s="19" t="str">
        <f>VLOOKUP(J3046,'Verweis Art-Gruppe'!$A$2:$B$15,2,FALSE)</f>
        <v>Geräte</v>
      </c>
      <c r="AA3046" s="19" t="str">
        <f>VLOOKUP(W3046,'Verweis Vertreter'!$A$2:$B$24,2,FALSE)</f>
        <v>Antonio Vuolo</v>
      </c>
      <c r="AB3046" s="12">
        <f t="shared" si="423"/>
        <v>1</v>
      </c>
      <c r="AC3046" s="12">
        <f t="shared" si="428"/>
        <v>122</v>
      </c>
      <c r="AD3046" s="12">
        <f t="shared" si="429"/>
        <v>135</v>
      </c>
      <c r="AE3046" s="12">
        <f t="shared" si="424"/>
        <v>135</v>
      </c>
      <c r="AF3046" s="12">
        <f t="shared" si="425"/>
        <v>13</v>
      </c>
      <c r="AG3046" s="12">
        <f t="shared" si="426"/>
        <v>13</v>
      </c>
      <c r="AH3046" s="9">
        <f t="shared" si="430"/>
        <v>9.6296296296296297E-2</v>
      </c>
      <c r="AI3046" s="14">
        <f>VLOOKUP(E3046,'Verweis Faktor'!$A:$B,2,FALSE)</f>
        <v>1</v>
      </c>
      <c r="AJ3046" s="14"/>
      <c r="AK3046" s="14" t="str">
        <f>IF(AL3046="Ja","Versandkosten",VLOOKUP(E3046,'Verweis Belegart'!$A$2:$B$9,2,FALSE))</f>
        <v>Hardware</v>
      </c>
      <c r="AL3046" s="14" t="str">
        <f t="shared" si="431"/>
        <v>Nein</v>
      </c>
      <c r="AM3046" s="14" t="str">
        <f t="shared" si="427"/>
        <v>Positiv</v>
      </c>
    </row>
    <row r="3047" spans="1:39" ht="17.25" customHeight="1" x14ac:dyDescent="0.35">
      <c r="A3047" s="17">
        <v>14573430</v>
      </c>
      <c r="B3047" s="2" t="s">
        <v>1989</v>
      </c>
      <c r="C3047" s="1">
        <v>2025001</v>
      </c>
      <c r="D3047" s="1">
        <v>2000806</v>
      </c>
      <c r="E3047" s="2" t="s">
        <v>34</v>
      </c>
      <c r="F3047" s="2" t="s">
        <v>182</v>
      </c>
      <c r="G3047" s="2" t="s">
        <v>66</v>
      </c>
      <c r="H3047" s="2" t="s">
        <v>1239</v>
      </c>
      <c r="I3047" s="2" t="s">
        <v>1240</v>
      </c>
      <c r="J3047" s="2" t="s">
        <v>103</v>
      </c>
      <c r="K3047" s="2" t="s">
        <v>311</v>
      </c>
      <c r="L3047" s="2" t="s">
        <v>1939</v>
      </c>
      <c r="M3047" s="2" t="s">
        <v>1940</v>
      </c>
      <c r="N3047" s="2" t="s">
        <v>1941</v>
      </c>
      <c r="O3047" s="3">
        <v>1</v>
      </c>
      <c r="P3047" s="3">
        <v>318</v>
      </c>
      <c r="Q3047" s="3">
        <v>339</v>
      </c>
      <c r="R3047" s="3">
        <v>339</v>
      </c>
      <c r="S3047" s="3">
        <v>21</v>
      </c>
      <c r="T3047" s="3">
        <v>21</v>
      </c>
      <c r="U3047" s="3">
        <v>6.19</v>
      </c>
      <c r="V3047" s="2" t="s">
        <v>123</v>
      </c>
      <c r="W3047" s="2" t="s">
        <v>124</v>
      </c>
      <c r="X3047" s="2" t="s">
        <v>44</v>
      </c>
      <c r="Y3047" s="19" t="str">
        <f>VLOOKUP(G3047,'Verweis Kd-Gruppe'!$A$2:$B$8,2,FALSE)</f>
        <v>EXP</v>
      </c>
      <c r="Z3047" s="19" t="str">
        <f>VLOOKUP(J3047,'Verweis Art-Gruppe'!$A$2:$B$15,2,FALSE)</f>
        <v>Geräte</v>
      </c>
      <c r="AA3047" s="19" t="str">
        <f>VLOOKUP(W3047,'Verweis Vertreter'!$A$2:$B$24,2,FALSE)</f>
        <v>Antonio Vuolo</v>
      </c>
      <c r="AB3047" s="12">
        <f t="shared" si="423"/>
        <v>1</v>
      </c>
      <c r="AC3047" s="12">
        <f t="shared" si="428"/>
        <v>318</v>
      </c>
      <c r="AD3047" s="12">
        <f t="shared" si="429"/>
        <v>339</v>
      </c>
      <c r="AE3047" s="12">
        <f t="shared" si="424"/>
        <v>339</v>
      </c>
      <c r="AF3047" s="12">
        <f t="shared" si="425"/>
        <v>21</v>
      </c>
      <c r="AG3047" s="12">
        <f t="shared" si="426"/>
        <v>21</v>
      </c>
      <c r="AH3047" s="9">
        <f t="shared" si="430"/>
        <v>6.1946902654867256E-2</v>
      </c>
      <c r="AI3047" s="14">
        <f>VLOOKUP(E3047,'Verweis Faktor'!$A:$B,2,FALSE)</f>
        <v>1</v>
      </c>
      <c r="AJ3047" s="14"/>
      <c r="AK3047" s="14" t="str">
        <f>IF(AL3047="Ja","Versandkosten",VLOOKUP(E3047,'Verweis Belegart'!$A$2:$B$9,2,FALSE))</f>
        <v>Hardware</v>
      </c>
      <c r="AL3047" s="14" t="str">
        <f t="shared" si="431"/>
        <v>Nein</v>
      </c>
      <c r="AM3047" s="14" t="str">
        <f t="shared" si="427"/>
        <v>Positiv</v>
      </c>
    </row>
    <row r="3048" spans="1:39" ht="17.25" customHeight="1" x14ac:dyDescent="0.35">
      <c r="A3048" s="17">
        <v>14573430</v>
      </c>
      <c r="B3048" s="2" t="s">
        <v>1989</v>
      </c>
      <c r="C3048" s="1">
        <v>2025001</v>
      </c>
      <c r="D3048" s="1">
        <v>2000806</v>
      </c>
      <c r="E3048" s="2" t="s">
        <v>34</v>
      </c>
      <c r="F3048" s="2" t="s">
        <v>182</v>
      </c>
      <c r="G3048" s="2" t="s">
        <v>66</v>
      </c>
      <c r="H3048" s="2" t="s">
        <v>1239</v>
      </c>
      <c r="I3048" s="2" t="s">
        <v>1240</v>
      </c>
      <c r="J3048" s="2" t="s">
        <v>304</v>
      </c>
      <c r="K3048" s="2" t="s">
        <v>478</v>
      </c>
      <c r="L3048" s="2" t="s">
        <v>1120</v>
      </c>
      <c r="M3048" s="2" t="s">
        <v>1121</v>
      </c>
      <c r="N3048" s="2" t="s">
        <v>585</v>
      </c>
      <c r="O3048" s="3">
        <v>2</v>
      </c>
      <c r="P3048" s="3">
        <v>19.720199999999998</v>
      </c>
      <c r="Q3048" s="3">
        <v>22</v>
      </c>
      <c r="R3048" s="3">
        <v>44</v>
      </c>
      <c r="S3048" s="3">
        <v>2.2797999999999998</v>
      </c>
      <c r="T3048" s="3">
        <v>4.5599999999999996</v>
      </c>
      <c r="U3048" s="3">
        <v>10.36</v>
      </c>
      <c r="V3048" s="2" t="s">
        <v>123</v>
      </c>
      <c r="W3048" s="2" t="s">
        <v>124</v>
      </c>
      <c r="X3048" s="2" t="s">
        <v>44</v>
      </c>
      <c r="Y3048" s="19" t="str">
        <f>VLOOKUP(G3048,'Verweis Kd-Gruppe'!$A$2:$B$8,2,FALSE)</f>
        <v>EXP</v>
      </c>
      <c r="Z3048" s="19" t="str">
        <f>VLOOKUP(J3048,'Verweis Art-Gruppe'!$A$2:$B$15,2,FALSE)</f>
        <v>Zubehör</v>
      </c>
      <c r="AA3048" s="19" t="str">
        <f>VLOOKUP(W3048,'Verweis Vertreter'!$A$2:$B$24,2,FALSE)</f>
        <v>Antonio Vuolo</v>
      </c>
      <c r="AB3048" s="12">
        <f t="shared" si="423"/>
        <v>2</v>
      </c>
      <c r="AC3048" s="12">
        <f t="shared" si="428"/>
        <v>19.720199999999998</v>
      </c>
      <c r="AD3048" s="12">
        <f t="shared" si="429"/>
        <v>22</v>
      </c>
      <c r="AE3048" s="12">
        <f t="shared" si="424"/>
        <v>44</v>
      </c>
      <c r="AF3048" s="12">
        <f t="shared" si="425"/>
        <v>2.2797999999999998</v>
      </c>
      <c r="AG3048" s="12">
        <f t="shared" si="426"/>
        <v>4.5599999999999996</v>
      </c>
      <c r="AH3048" s="9">
        <f t="shared" si="430"/>
        <v>0.10363636363636362</v>
      </c>
      <c r="AI3048" s="14">
        <f>VLOOKUP(E3048,'Verweis Faktor'!$A:$B,2,FALSE)</f>
        <v>1</v>
      </c>
      <c r="AJ3048" s="14"/>
      <c r="AK3048" s="14" t="str">
        <f>IF(AL3048="Ja","Versandkosten",VLOOKUP(E3048,'Verweis Belegart'!$A$2:$B$9,2,FALSE))</f>
        <v>Hardware</v>
      </c>
      <c r="AL3048" s="14" t="str">
        <f t="shared" si="431"/>
        <v>Nein</v>
      </c>
      <c r="AM3048" s="14" t="str">
        <f t="shared" si="427"/>
        <v>Positiv</v>
      </c>
    </row>
    <row r="3049" spans="1:39" ht="17.25" customHeight="1" x14ac:dyDescent="0.35">
      <c r="A3049" s="17">
        <v>14573430</v>
      </c>
      <c r="B3049" s="2" t="s">
        <v>1989</v>
      </c>
      <c r="C3049" s="1">
        <v>2025001</v>
      </c>
      <c r="D3049" s="1">
        <v>2000806</v>
      </c>
      <c r="E3049" s="2" t="s">
        <v>34</v>
      </c>
      <c r="F3049" s="2" t="s">
        <v>182</v>
      </c>
      <c r="G3049" s="2" t="s">
        <v>66</v>
      </c>
      <c r="H3049" s="2" t="s">
        <v>1239</v>
      </c>
      <c r="I3049" s="2" t="s">
        <v>1240</v>
      </c>
      <c r="J3049" s="2" t="s">
        <v>103</v>
      </c>
      <c r="K3049" s="2" t="s">
        <v>482</v>
      </c>
      <c r="L3049" s="2" t="s">
        <v>334</v>
      </c>
      <c r="M3049" s="2" t="s">
        <v>335</v>
      </c>
      <c r="N3049" s="2" t="s">
        <v>310</v>
      </c>
      <c r="O3049" s="3">
        <v>1</v>
      </c>
      <c r="P3049" s="3">
        <v>483.93950000000001</v>
      </c>
      <c r="Q3049" s="3">
        <v>495</v>
      </c>
      <c r="R3049" s="3">
        <v>495</v>
      </c>
      <c r="S3049" s="3">
        <v>11.060499999999999</v>
      </c>
      <c r="T3049" s="3">
        <v>11.06</v>
      </c>
      <c r="U3049" s="3">
        <v>2.23</v>
      </c>
      <c r="V3049" s="2" t="s">
        <v>123</v>
      </c>
      <c r="W3049" s="2" t="s">
        <v>124</v>
      </c>
      <c r="X3049" s="2" t="s">
        <v>44</v>
      </c>
      <c r="Y3049" s="19" t="str">
        <f>VLOOKUP(G3049,'Verweis Kd-Gruppe'!$A$2:$B$8,2,FALSE)</f>
        <v>EXP</v>
      </c>
      <c r="Z3049" s="19" t="str">
        <f>VLOOKUP(J3049,'Verweis Art-Gruppe'!$A$2:$B$15,2,FALSE)</f>
        <v>Geräte</v>
      </c>
      <c r="AA3049" s="19" t="str">
        <f>VLOOKUP(W3049,'Verweis Vertreter'!$A$2:$B$24,2,FALSE)</f>
        <v>Antonio Vuolo</v>
      </c>
      <c r="AB3049" s="12">
        <f t="shared" si="423"/>
        <v>1</v>
      </c>
      <c r="AC3049" s="12">
        <f t="shared" si="428"/>
        <v>483.93950000000001</v>
      </c>
      <c r="AD3049" s="12">
        <f t="shared" si="429"/>
        <v>495</v>
      </c>
      <c r="AE3049" s="12">
        <f t="shared" si="424"/>
        <v>495</v>
      </c>
      <c r="AF3049" s="12">
        <f t="shared" si="425"/>
        <v>11.060499999999999</v>
      </c>
      <c r="AG3049" s="12">
        <f t="shared" si="426"/>
        <v>11.06</v>
      </c>
      <c r="AH3049" s="9">
        <f t="shared" si="430"/>
        <v>2.2343434343434346E-2</v>
      </c>
      <c r="AI3049" s="14">
        <f>VLOOKUP(E3049,'Verweis Faktor'!$A:$B,2,FALSE)</f>
        <v>1</v>
      </c>
      <c r="AJ3049" s="14"/>
      <c r="AK3049" s="14" t="str">
        <f>IF(AL3049="Ja","Versandkosten",VLOOKUP(E3049,'Verweis Belegart'!$A$2:$B$9,2,FALSE))</f>
        <v>Hardware</v>
      </c>
      <c r="AL3049" s="14" t="str">
        <f t="shared" si="431"/>
        <v>Nein</v>
      </c>
      <c r="AM3049" s="14" t="str">
        <f t="shared" si="427"/>
        <v>Positiv</v>
      </c>
    </row>
    <row r="3050" spans="1:39" ht="17.25" customHeight="1" x14ac:dyDescent="0.35">
      <c r="A3050" s="17">
        <v>14573430</v>
      </c>
      <c r="B3050" s="2" t="s">
        <v>1989</v>
      </c>
      <c r="C3050" s="1">
        <v>2025001</v>
      </c>
      <c r="D3050" s="1">
        <v>2000806</v>
      </c>
      <c r="E3050" s="2" t="s">
        <v>34</v>
      </c>
      <c r="F3050" s="2" t="s">
        <v>182</v>
      </c>
      <c r="G3050" s="2" t="s">
        <v>66</v>
      </c>
      <c r="H3050" s="2" t="s">
        <v>1239</v>
      </c>
      <c r="I3050" s="2" t="s">
        <v>1240</v>
      </c>
      <c r="J3050" s="2" t="s">
        <v>304</v>
      </c>
      <c r="K3050" s="2" t="s">
        <v>485</v>
      </c>
      <c r="L3050" s="2" t="s">
        <v>336</v>
      </c>
      <c r="M3050" s="2" t="s">
        <v>337</v>
      </c>
      <c r="N3050" s="2" t="s">
        <v>338</v>
      </c>
      <c r="O3050" s="3">
        <v>2</v>
      </c>
      <c r="P3050" s="3">
        <v>16.25</v>
      </c>
      <c r="Q3050" s="3">
        <v>19.3</v>
      </c>
      <c r="R3050" s="3">
        <v>38.6</v>
      </c>
      <c r="S3050" s="3">
        <v>3.05</v>
      </c>
      <c r="T3050" s="3">
        <v>6.1</v>
      </c>
      <c r="U3050" s="3">
        <v>15.8</v>
      </c>
      <c r="V3050" s="2" t="s">
        <v>123</v>
      </c>
      <c r="W3050" s="2" t="s">
        <v>124</v>
      </c>
      <c r="X3050" s="2" t="s">
        <v>44</v>
      </c>
      <c r="Y3050" s="19" t="str">
        <f>VLOOKUP(G3050,'Verweis Kd-Gruppe'!$A$2:$B$8,2,FALSE)</f>
        <v>EXP</v>
      </c>
      <c r="Z3050" s="19" t="str">
        <f>VLOOKUP(J3050,'Verweis Art-Gruppe'!$A$2:$B$15,2,FALSE)</f>
        <v>Zubehör</v>
      </c>
      <c r="AA3050" s="19" t="str">
        <f>VLOOKUP(W3050,'Verweis Vertreter'!$A$2:$B$24,2,FALSE)</f>
        <v>Antonio Vuolo</v>
      </c>
      <c r="AB3050" s="12">
        <f t="shared" si="423"/>
        <v>2</v>
      </c>
      <c r="AC3050" s="12">
        <f t="shared" si="428"/>
        <v>16.25</v>
      </c>
      <c r="AD3050" s="12">
        <f t="shared" si="429"/>
        <v>19.3</v>
      </c>
      <c r="AE3050" s="12">
        <f t="shared" si="424"/>
        <v>38.6</v>
      </c>
      <c r="AF3050" s="12">
        <f t="shared" si="425"/>
        <v>3.05</v>
      </c>
      <c r="AG3050" s="12">
        <f t="shared" si="426"/>
        <v>6.1</v>
      </c>
      <c r="AH3050" s="9">
        <f t="shared" si="430"/>
        <v>0.15803108808290153</v>
      </c>
      <c r="AI3050" s="14">
        <f>VLOOKUP(E3050,'Verweis Faktor'!$A:$B,2,FALSE)</f>
        <v>1</v>
      </c>
      <c r="AJ3050" s="14"/>
      <c r="AK3050" s="14" t="str">
        <f>IF(AL3050="Ja","Versandkosten",VLOOKUP(E3050,'Verweis Belegart'!$A$2:$B$9,2,FALSE))</f>
        <v>Hardware</v>
      </c>
      <c r="AL3050" s="14" t="str">
        <f t="shared" si="431"/>
        <v>Nein</v>
      </c>
      <c r="AM3050" s="14" t="str">
        <f t="shared" si="427"/>
        <v>Positiv</v>
      </c>
    </row>
    <row r="3051" spans="1:39" ht="17.25" customHeight="1" x14ac:dyDescent="0.35">
      <c r="A3051" s="17">
        <v>14573430</v>
      </c>
      <c r="B3051" s="2" t="s">
        <v>1989</v>
      </c>
      <c r="C3051" s="1">
        <v>2025001</v>
      </c>
      <c r="D3051" s="1">
        <v>2000806</v>
      </c>
      <c r="E3051" s="2" t="s">
        <v>34</v>
      </c>
      <c r="F3051" s="2" t="s">
        <v>182</v>
      </c>
      <c r="G3051" s="2" t="s">
        <v>66</v>
      </c>
      <c r="H3051" s="2" t="s">
        <v>1239</v>
      </c>
      <c r="I3051" s="2" t="s">
        <v>1240</v>
      </c>
      <c r="J3051" s="2" t="s">
        <v>103</v>
      </c>
      <c r="K3051" s="2" t="s">
        <v>486</v>
      </c>
      <c r="L3051" s="2" t="s">
        <v>631</v>
      </c>
      <c r="M3051" s="2" t="s">
        <v>632</v>
      </c>
      <c r="N3051" s="2" t="s">
        <v>379</v>
      </c>
      <c r="O3051" s="3">
        <v>2</v>
      </c>
      <c r="P3051" s="3">
        <v>417</v>
      </c>
      <c r="Q3051" s="3">
        <v>436</v>
      </c>
      <c r="R3051" s="3">
        <v>872</v>
      </c>
      <c r="S3051" s="3">
        <v>19</v>
      </c>
      <c r="T3051" s="3">
        <v>38</v>
      </c>
      <c r="U3051" s="3">
        <v>4.3499999999999996</v>
      </c>
      <c r="V3051" s="2" t="s">
        <v>123</v>
      </c>
      <c r="W3051" s="2" t="s">
        <v>124</v>
      </c>
      <c r="X3051" s="2" t="s">
        <v>44</v>
      </c>
      <c r="Y3051" s="19" t="str">
        <f>VLOOKUP(G3051,'Verweis Kd-Gruppe'!$A$2:$B$8,2,FALSE)</f>
        <v>EXP</v>
      </c>
      <c r="Z3051" s="19" t="str">
        <f>VLOOKUP(J3051,'Verweis Art-Gruppe'!$A$2:$B$15,2,FALSE)</f>
        <v>Geräte</v>
      </c>
      <c r="AA3051" s="19" t="str">
        <f>VLOOKUP(W3051,'Verweis Vertreter'!$A$2:$B$24,2,FALSE)</f>
        <v>Antonio Vuolo</v>
      </c>
      <c r="AB3051" s="12">
        <f t="shared" si="423"/>
        <v>2</v>
      </c>
      <c r="AC3051" s="12">
        <f t="shared" si="428"/>
        <v>417</v>
      </c>
      <c r="AD3051" s="12">
        <f t="shared" si="429"/>
        <v>436</v>
      </c>
      <c r="AE3051" s="12">
        <f t="shared" si="424"/>
        <v>872</v>
      </c>
      <c r="AF3051" s="12">
        <f t="shared" si="425"/>
        <v>19</v>
      </c>
      <c r="AG3051" s="12">
        <f t="shared" si="426"/>
        <v>38</v>
      </c>
      <c r="AH3051" s="9">
        <f t="shared" si="430"/>
        <v>4.3577981651376149E-2</v>
      </c>
      <c r="AI3051" s="14">
        <f>VLOOKUP(E3051,'Verweis Faktor'!$A:$B,2,FALSE)</f>
        <v>1</v>
      </c>
      <c r="AJ3051" s="14"/>
      <c r="AK3051" s="14" t="str">
        <f>IF(AL3051="Ja","Versandkosten",VLOOKUP(E3051,'Verweis Belegart'!$A$2:$B$9,2,FALSE))</f>
        <v>Hardware</v>
      </c>
      <c r="AL3051" s="14" t="str">
        <f t="shared" si="431"/>
        <v>Nein</v>
      </c>
      <c r="AM3051" s="14" t="str">
        <f t="shared" si="427"/>
        <v>Positiv</v>
      </c>
    </row>
    <row r="3052" spans="1:39" ht="17.25" customHeight="1" x14ac:dyDescent="0.35">
      <c r="A3052" s="17">
        <v>14573430</v>
      </c>
      <c r="B3052" s="2" t="s">
        <v>1989</v>
      </c>
      <c r="C3052" s="1">
        <v>2025001</v>
      </c>
      <c r="D3052" s="1">
        <v>2000806</v>
      </c>
      <c r="E3052" s="2" t="s">
        <v>34</v>
      </c>
      <c r="F3052" s="2" t="s">
        <v>182</v>
      </c>
      <c r="G3052" s="2" t="s">
        <v>66</v>
      </c>
      <c r="H3052" s="2" t="s">
        <v>1239</v>
      </c>
      <c r="I3052" s="2" t="s">
        <v>1240</v>
      </c>
      <c r="J3052" s="2" t="s">
        <v>103</v>
      </c>
      <c r="K3052" s="2" t="s">
        <v>490</v>
      </c>
      <c r="L3052" s="2" t="s">
        <v>1698</v>
      </c>
      <c r="M3052" s="2" t="s">
        <v>1699</v>
      </c>
      <c r="N3052" s="2" t="s">
        <v>1040</v>
      </c>
      <c r="O3052" s="3">
        <v>1</v>
      </c>
      <c r="P3052" s="3">
        <v>1127.0915</v>
      </c>
      <c r="Q3052" s="3">
        <v>1105</v>
      </c>
      <c r="R3052" s="3">
        <v>1105</v>
      </c>
      <c r="S3052" s="3">
        <v>-22.0915</v>
      </c>
      <c r="T3052" s="3">
        <v>-22.09</v>
      </c>
      <c r="U3052" s="3">
        <v>-1.99</v>
      </c>
      <c r="V3052" s="2" t="s">
        <v>123</v>
      </c>
      <c r="W3052" s="2" t="s">
        <v>124</v>
      </c>
      <c r="X3052" s="2" t="s">
        <v>44</v>
      </c>
      <c r="Y3052" s="19" t="str">
        <f>VLOOKUP(G3052,'Verweis Kd-Gruppe'!$A$2:$B$8,2,FALSE)</f>
        <v>EXP</v>
      </c>
      <c r="Z3052" s="19" t="str">
        <f>VLOOKUP(J3052,'Verweis Art-Gruppe'!$A$2:$B$15,2,FALSE)</f>
        <v>Geräte</v>
      </c>
      <c r="AA3052" s="19" t="str">
        <f>VLOOKUP(W3052,'Verweis Vertreter'!$A$2:$B$24,2,FALSE)</f>
        <v>Antonio Vuolo</v>
      </c>
      <c r="AB3052" s="12">
        <f t="shared" si="423"/>
        <v>1</v>
      </c>
      <c r="AC3052" s="12">
        <f t="shared" si="428"/>
        <v>1127.0915</v>
      </c>
      <c r="AD3052" s="12">
        <f t="shared" si="429"/>
        <v>1105</v>
      </c>
      <c r="AE3052" s="12">
        <f t="shared" si="424"/>
        <v>1105</v>
      </c>
      <c r="AF3052" s="12">
        <f t="shared" si="425"/>
        <v>-22.0915</v>
      </c>
      <c r="AG3052" s="12">
        <f t="shared" si="426"/>
        <v>-22.09</v>
      </c>
      <c r="AH3052" s="9">
        <f t="shared" si="430"/>
        <v>-1.9990950226244343E-2</v>
      </c>
      <c r="AI3052" s="14">
        <f>VLOOKUP(E3052,'Verweis Faktor'!$A:$B,2,FALSE)</f>
        <v>1</v>
      </c>
      <c r="AJ3052" s="14"/>
      <c r="AK3052" s="14" t="str">
        <f>IF(AL3052="Ja","Versandkosten",VLOOKUP(E3052,'Verweis Belegart'!$A$2:$B$9,2,FALSE))</f>
        <v>Hardware</v>
      </c>
      <c r="AL3052" s="14" t="str">
        <f t="shared" si="431"/>
        <v>Nein</v>
      </c>
      <c r="AM3052" s="14" t="str">
        <f t="shared" si="427"/>
        <v>Negativ</v>
      </c>
    </row>
    <row r="3053" spans="1:39" ht="17.25" customHeight="1" x14ac:dyDescent="0.35">
      <c r="A3053" s="17">
        <v>14573430</v>
      </c>
      <c r="B3053" s="2" t="s">
        <v>1989</v>
      </c>
      <c r="C3053" s="1">
        <v>2025001</v>
      </c>
      <c r="D3053" s="1">
        <v>2000806</v>
      </c>
      <c r="E3053" s="2" t="s">
        <v>34</v>
      </c>
      <c r="F3053" s="2" t="s">
        <v>182</v>
      </c>
      <c r="G3053" s="2" t="s">
        <v>66</v>
      </c>
      <c r="H3053" s="2" t="s">
        <v>1239</v>
      </c>
      <c r="I3053" s="2" t="s">
        <v>1240</v>
      </c>
      <c r="J3053" s="2" t="s">
        <v>103</v>
      </c>
      <c r="K3053" s="2" t="s">
        <v>494</v>
      </c>
      <c r="L3053" s="2" t="s">
        <v>479</v>
      </c>
      <c r="M3053" s="2" t="s">
        <v>480</v>
      </c>
      <c r="N3053" s="2" t="s">
        <v>481</v>
      </c>
      <c r="O3053" s="3">
        <v>1</v>
      </c>
      <c r="P3053" s="3">
        <v>116.04640000000001</v>
      </c>
      <c r="Q3053" s="3">
        <v>123</v>
      </c>
      <c r="R3053" s="3">
        <v>123</v>
      </c>
      <c r="S3053" s="3">
        <v>6.9535999999999998</v>
      </c>
      <c r="T3053" s="3">
        <v>6.95</v>
      </c>
      <c r="U3053" s="3">
        <v>5.65</v>
      </c>
      <c r="V3053" s="2" t="s">
        <v>123</v>
      </c>
      <c r="W3053" s="2" t="s">
        <v>124</v>
      </c>
      <c r="X3053" s="2" t="s">
        <v>44</v>
      </c>
      <c r="Y3053" s="19" t="str">
        <f>VLOOKUP(G3053,'Verweis Kd-Gruppe'!$A$2:$B$8,2,FALSE)</f>
        <v>EXP</v>
      </c>
      <c r="Z3053" s="19" t="str">
        <f>VLOOKUP(J3053,'Verweis Art-Gruppe'!$A$2:$B$15,2,FALSE)</f>
        <v>Geräte</v>
      </c>
      <c r="AA3053" s="19" t="str">
        <f>VLOOKUP(W3053,'Verweis Vertreter'!$A$2:$B$24,2,FALSE)</f>
        <v>Antonio Vuolo</v>
      </c>
      <c r="AB3053" s="12">
        <f t="shared" si="423"/>
        <v>1</v>
      </c>
      <c r="AC3053" s="12">
        <f t="shared" si="428"/>
        <v>116.04640000000001</v>
      </c>
      <c r="AD3053" s="12">
        <f t="shared" si="429"/>
        <v>123</v>
      </c>
      <c r="AE3053" s="12">
        <f t="shared" si="424"/>
        <v>123</v>
      </c>
      <c r="AF3053" s="12">
        <f t="shared" si="425"/>
        <v>6.9535999999999998</v>
      </c>
      <c r="AG3053" s="12">
        <f t="shared" si="426"/>
        <v>6.95</v>
      </c>
      <c r="AH3053" s="9">
        <f t="shared" si="430"/>
        <v>5.6504065040650406E-2</v>
      </c>
      <c r="AI3053" s="14">
        <f>VLOOKUP(E3053,'Verweis Faktor'!$A:$B,2,FALSE)</f>
        <v>1</v>
      </c>
      <c r="AJ3053" s="14"/>
      <c r="AK3053" s="14" t="str">
        <f>IF(AL3053="Ja","Versandkosten",VLOOKUP(E3053,'Verweis Belegart'!$A$2:$B$9,2,FALSE))</f>
        <v>Hardware</v>
      </c>
      <c r="AL3053" s="14" t="str">
        <f t="shared" si="431"/>
        <v>Nein</v>
      </c>
      <c r="AM3053" s="14" t="str">
        <f t="shared" si="427"/>
        <v>Positiv</v>
      </c>
    </row>
    <row r="3054" spans="1:39" ht="17.25" customHeight="1" x14ac:dyDescent="0.35">
      <c r="A3054" s="17">
        <v>14573430</v>
      </c>
      <c r="B3054" s="2" t="s">
        <v>1989</v>
      </c>
      <c r="C3054" s="1">
        <v>2025001</v>
      </c>
      <c r="D3054" s="1">
        <v>2000806</v>
      </c>
      <c r="E3054" s="2" t="s">
        <v>34</v>
      </c>
      <c r="F3054" s="2" t="s">
        <v>182</v>
      </c>
      <c r="G3054" s="2" t="s">
        <v>66</v>
      </c>
      <c r="H3054" s="2" t="s">
        <v>1239</v>
      </c>
      <c r="I3054" s="2" t="s">
        <v>1240</v>
      </c>
      <c r="J3054" s="2" t="s">
        <v>103</v>
      </c>
      <c r="K3054" s="2" t="s">
        <v>498</v>
      </c>
      <c r="L3054" s="2" t="s">
        <v>578</v>
      </c>
      <c r="M3054" s="2" t="s">
        <v>579</v>
      </c>
      <c r="N3054" s="2" t="s">
        <v>457</v>
      </c>
      <c r="O3054" s="3">
        <v>1</v>
      </c>
      <c r="P3054" s="3">
        <v>901.34349999999995</v>
      </c>
      <c r="Q3054" s="3">
        <v>835</v>
      </c>
      <c r="R3054" s="3">
        <v>835</v>
      </c>
      <c r="S3054" s="3">
        <v>-66.343500000000006</v>
      </c>
      <c r="T3054" s="3">
        <v>-66.34</v>
      </c>
      <c r="U3054" s="3">
        <v>-7.94</v>
      </c>
      <c r="V3054" s="2" t="s">
        <v>123</v>
      </c>
      <c r="W3054" s="2" t="s">
        <v>124</v>
      </c>
      <c r="X3054" s="2" t="s">
        <v>44</v>
      </c>
      <c r="Y3054" s="19" t="str">
        <f>VLOOKUP(G3054,'Verweis Kd-Gruppe'!$A$2:$B$8,2,FALSE)</f>
        <v>EXP</v>
      </c>
      <c r="Z3054" s="19" t="str">
        <f>VLOOKUP(J3054,'Verweis Art-Gruppe'!$A$2:$B$15,2,FALSE)</f>
        <v>Geräte</v>
      </c>
      <c r="AA3054" s="19" t="str">
        <f>VLOOKUP(W3054,'Verweis Vertreter'!$A$2:$B$24,2,FALSE)</f>
        <v>Antonio Vuolo</v>
      </c>
      <c r="AB3054" s="12">
        <f t="shared" si="423"/>
        <v>1</v>
      </c>
      <c r="AC3054" s="12">
        <f t="shared" si="428"/>
        <v>901.34349999999995</v>
      </c>
      <c r="AD3054" s="12">
        <f t="shared" si="429"/>
        <v>835</v>
      </c>
      <c r="AE3054" s="12">
        <f t="shared" si="424"/>
        <v>835</v>
      </c>
      <c r="AF3054" s="12">
        <f t="shared" si="425"/>
        <v>-66.343500000000006</v>
      </c>
      <c r="AG3054" s="12">
        <f t="shared" si="426"/>
        <v>-66.34</v>
      </c>
      <c r="AH3054" s="9">
        <f t="shared" si="430"/>
        <v>-7.9449101796407184E-2</v>
      </c>
      <c r="AI3054" s="14">
        <f>VLOOKUP(E3054,'Verweis Faktor'!$A:$B,2,FALSE)</f>
        <v>1</v>
      </c>
      <c r="AJ3054" s="14"/>
      <c r="AK3054" s="14" t="str">
        <f>IF(AL3054="Ja","Versandkosten",VLOOKUP(E3054,'Verweis Belegart'!$A$2:$B$9,2,FALSE))</f>
        <v>Hardware</v>
      </c>
      <c r="AL3054" s="14" t="str">
        <f t="shared" si="431"/>
        <v>Nein</v>
      </c>
      <c r="AM3054" s="14" t="str">
        <f t="shared" si="427"/>
        <v>Negativ</v>
      </c>
    </row>
    <row r="3055" spans="1:39" ht="17.25" customHeight="1" x14ac:dyDescent="0.35">
      <c r="A3055" s="17">
        <v>14573430</v>
      </c>
      <c r="B3055" s="2" t="s">
        <v>1989</v>
      </c>
      <c r="C3055" s="1">
        <v>2025001</v>
      </c>
      <c r="D3055" s="1">
        <v>2000806</v>
      </c>
      <c r="E3055" s="2" t="s">
        <v>34</v>
      </c>
      <c r="F3055" s="2" t="s">
        <v>182</v>
      </c>
      <c r="G3055" s="2" t="s">
        <v>66</v>
      </c>
      <c r="H3055" s="2" t="s">
        <v>1239</v>
      </c>
      <c r="I3055" s="2" t="s">
        <v>1240</v>
      </c>
      <c r="J3055" s="2" t="s">
        <v>103</v>
      </c>
      <c r="K3055" s="2" t="s">
        <v>499</v>
      </c>
      <c r="L3055" s="2" t="s">
        <v>970</v>
      </c>
      <c r="M3055" s="2" t="s">
        <v>971</v>
      </c>
      <c r="N3055" s="2" t="s">
        <v>943</v>
      </c>
      <c r="O3055" s="3">
        <v>2</v>
      </c>
      <c r="P3055" s="3">
        <v>235</v>
      </c>
      <c r="Q3055" s="3">
        <v>253</v>
      </c>
      <c r="R3055" s="3">
        <v>506</v>
      </c>
      <c r="S3055" s="3">
        <v>18</v>
      </c>
      <c r="T3055" s="3">
        <v>36</v>
      </c>
      <c r="U3055" s="3">
        <v>7.11</v>
      </c>
      <c r="V3055" s="2" t="s">
        <v>123</v>
      </c>
      <c r="W3055" s="2" t="s">
        <v>124</v>
      </c>
      <c r="X3055" s="2" t="s">
        <v>44</v>
      </c>
      <c r="Y3055" s="19" t="str">
        <f>VLOOKUP(G3055,'Verweis Kd-Gruppe'!$A$2:$B$8,2,FALSE)</f>
        <v>EXP</v>
      </c>
      <c r="Z3055" s="19" t="str">
        <f>VLOOKUP(J3055,'Verweis Art-Gruppe'!$A$2:$B$15,2,FALSE)</f>
        <v>Geräte</v>
      </c>
      <c r="AA3055" s="19" t="str">
        <f>VLOOKUP(W3055,'Verweis Vertreter'!$A$2:$B$24,2,FALSE)</f>
        <v>Antonio Vuolo</v>
      </c>
      <c r="AB3055" s="12">
        <f t="shared" si="423"/>
        <v>2</v>
      </c>
      <c r="AC3055" s="12">
        <f t="shared" si="428"/>
        <v>235</v>
      </c>
      <c r="AD3055" s="12">
        <f t="shared" si="429"/>
        <v>253</v>
      </c>
      <c r="AE3055" s="12">
        <f t="shared" si="424"/>
        <v>506</v>
      </c>
      <c r="AF3055" s="12">
        <f t="shared" si="425"/>
        <v>18</v>
      </c>
      <c r="AG3055" s="12">
        <f t="shared" si="426"/>
        <v>36</v>
      </c>
      <c r="AH3055" s="9">
        <f t="shared" si="430"/>
        <v>7.1146245059288543E-2</v>
      </c>
      <c r="AI3055" s="14">
        <f>VLOOKUP(E3055,'Verweis Faktor'!$A:$B,2,FALSE)</f>
        <v>1</v>
      </c>
      <c r="AJ3055" s="14"/>
      <c r="AK3055" s="14" t="str">
        <f>IF(AL3055="Ja","Versandkosten",VLOOKUP(E3055,'Verweis Belegart'!$A$2:$B$9,2,FALSE))</f>
        <v>Hardware</v>
      </c>
      <c r="AL3055" s="14" t="str">
        <f t="shared" si="431"/>
        <v>Nein</v>
      </c>
      <c r="AM3055" s="14" t="str">
        <f t="shared" si="427"/>
        <v>Positiv</v>
      </c>
    </row>
    <row r="3056" spans="1:39" ht="17.25" customHeight="1" x14ac:dyDescent="0.35">
      <c r="A3056" s="17">
        <v>14573430</v>
      </c>
      <c r="B3056" s="2" t="s">
        <v>1989</v>
      </c>
      <c r="C3056" s="1">
        <v>2025001</v>
      </c>
      <c r="D3056" s="1">
        <v>2000806</v>
      </c>
      <c r="E3056" s="2" t="s">
        <v>34</v>
      </c>
      <c r="F3056" s="2" t="s">
        <v>182</v>
      </c>
      <c r="G3056" s="2" t="s">
        <v>66</v>
      </c>
      <c r="H3056" s="2" t="s">
        <v>1239</v>
      </c>
      <c r="I3056" s="2" t="s">
        <v>1240</v>
      </c>
      <c r="J3056" s="2" t="s">
        <v>103</v>
      </c>
      <c r="K3056" s="2" t="s">
        <v>503</v>
      </c>
      <c r="L3056" s="2" t="s">
        <v>970</v>
      </c>
      <c r="M3056" s="2" t="s">
        <v>971</v>
      </c>
      <c r="N3056" s="2" t="s">
        <v>943</v>
      </c>
      <c r="O3056" s="3">
        <v>3</v>
      </c>
      <c r="P3056" s="3">
        <v>235</v>
      </c>
      <c r="Q3056" s="3">
        <v>253</v>
      </c>
      <c r="R3056" s="3">
        <v>759</v>
      </c>
      <c r="S3056" s="3">
        <v>18</v>
      </c>
      <c r="T3056" s="3">
        <v>54</v>
      </c>
      <c r="U3056" s="3">
        <v>7.11</v>
      </c>
      <c r="V3056" s="2" t="s">
        <v>123</v>
      </c>
      <c r="W3056" s="2" t="s">
        <v>124</v>
      </c>
      <c r="X3056" s="2" t="s">
        <v>44</v>
      </c>
      <c r="Y3056" s="19" t="str">
        <f>VLOOKUP(G3056,'Verweis Kd-Gruppe'!$A$2:$B$8,2,FALSE)</f>
        <v>EXP</v>
      </c>
      <c r="Z3056" s="19" t="str">
        <f>VLOOKUP(J3056,'Verweis Art-Gruppe'!$A$2:$B$15,2,FALSE)</f>
        <v>Geräte</v>
      </c>
      <c r="AA3056" s="19" t="str">
        <f>VLOOKUP(W3056,'Verweis Vertreter'!$A$2:$B$24,2,FALSE)</f>
        <v>Antonio Vuolo</v>
      </c>
      <c r="AB3056" s="12">
        <f t="shared" si="423"/>
        <v>3</v>
      </c>
      <c r="AC3056" s="12">
        <f t="shared" si="428"/>
        <v>235</v>
      </c>
      <c r="AD3056" s="12">
        <f t="shared" si="429"/>
        <v>253</v>
      </c>
      <c r="AE3056" s="12">
        <f t="shared" si="424"/>
        <v>759</v>
      </c>
      <c r="AF3056" s="12">
        <f t="shared" si="425"/>
        <v>18</v>
      </c>
      <c r="AG3056" s="12">
        <f t="shared" si="426"/>
        <v>54</v>
      </c>
      <c r="AH3056" s="9">
        <f t="shared" si="430"/>
        <v>7.1146245059288543E-2</v>
      </c>
      <c r="AI3056" s="14">
        <f>VLOOKUP(E3056,'Verweis Faktor'!$A:$B,2,FALSE)</f>
        <v>1</v>
      </c>
      <c r="AJ3056" s="14"/>
      <c r="AK3056" s="14" t="str">
        <f>IF(AL3056="Ja","Versandkosten",VLOOKUP(E3056,'Verweis Belegart'!$A$2:$B$9,2,FALSE))</f>
        <v>Hardware</v>
      </c>
      <c r="AL3056" s="14" t="str">
        <f t="shared" si="431"/>
        <v>Nein</v>
      </c>
      <c r="AM3056" s="14" t="str">
        <f t="shared" si="427"/>
        <v>Positiv</v>
      </c>
    </row>
    <row r="3057" spans="1:39" ht="17.25" customHeight="1" x14ac:dyDescent="0.35">
      <c r="A3057" s="17">
        <v>14573430</v>
      </c>
      <c r="B3057" s="2" t="s">
        <v>1989</v>
      </c>
      <c r="C3057" s="1">
        <v>2025001</v>
      </c>
      <c r="D3057" s="1">
        <v>2000806</v>
      </c>
      <c r="E3057" s="2" t="s">
        <v>34</v>
      </c>
      <c r="F3057" s="2" t="s">
        <v>182</v>
      </c>
      <c r="G3057" s="2" t="s">
        <v>66</v>
      </c>
      <c r="H3057" s="2" t="s">
        <v>1239</v>
      </c>
      <c r="I3057" s="2" t="s">
        <v>1240</v>
      </c>
      <c r="J3057" s="2" t="s">
        <v>304</v>
      </c>
      <c r="K3057" s="2" t="s">
        <v>507</v>
      </c>
      <c r="L3057" s="2" t="s">
        <v>211</v>
      </c>
      <c r="M3057" s="2" t="s">
        <v>212</v>
      </c>
      <c r="N3057" s="2" t="s">
        <v>213</v>
      </c>
      <c r="O3057" s="3">
        <v>1</v>
      </c>
      <c r="P3057" s="3">
        <v>16.010000000000002</v>
      </c>
      <c r="Q3057" s="3">
        <v>18.5</v>
      </c>
      <c r="R3057" s="3">
        <v>18.5</v>
      </c>
      <c r="S3057" s="3">
        <v>2.4900000000000002</v>
      </c>
      <c r="T3057" s="3">
        <v>2.4900000000000002</v>
      </c>
      <c r="U3057" s="3">
        <v>13.45</v>
      </c>
      <c r="V3057" s="2" t="s">
        <v>123</v>
      </c>
      <c r="W3057" s="2" t="s">
        <v>124</v>
      </c>
      <c r="X3057" s="2" t="s">
        <v>44</v>
      </c>
      <c r="Y3057" s="19" t="str">
        <f>VLOOKUP(G3057,'Verweis Kd-Gruppe'!$A$2:$B$8,2,FALSE)</f>
        <v>EXP</v>
      </c>
      <c r="Z3057" s="19" t="str">
        <f>VLOOKUP(J3057,'Verweis Art-Gruppe'!$A$2:$B$15,2,FALSE)</f>
        <v>Zubehör</v>
      </c>
      <c r="AA3057" s="19" t="str">
        <f>VLOOKUP(W3057,'Verweis Vertreter'!$A$2:$B$24,2,FALSE)</f>
        <v>Antonio Vuolo</v>
      </c>
      <c r="AB3057" s="12">
        <f t="shared" si="423"/>
        <v>1</v>
      </c>
      <c r="AC3057" s="12">
        <f t="shared" si="428"/>
        <v>16.010000000000002</v>
      </c>
      <c r="AD3057" s="12">
        <f t="shared" si="429"/>
        <v>18.5</v>
      </c>
      <c r="AE3057" s="12">
        <f t="shared" si="424"/>
        <v>18.5</v>
      </c>
      <c r="AF3057" s="12">
        <f t="shared" si="425"/>
        <v>2.4900000000000002</v>
      </c>
      <c r="AG3057" s="12">
        <f t="shared" si="426"/>
        <v>2.4900000000000002</v>
      </c>
      <c r="AH3057" s="9">
        <f t="shared" si="430"/>
        <v>0.13459459459459461</v>
      </c>
      <c r="AI3057" s="14">
        <f>VLOOKUP(E3057,'Verweis Faktor'!$A:$B,2,FALSE)</f>
        <v>1</v>
      </c>
      <c r="AJ3057" s="14"/>
      <c r="AK3057" s="14" t="str">
        <f>IF(AL3057="Ja","Versandkosten",VLOOKUP(E3057,'Verweis Belegart'!$A$2:$B$9,2,FALSE))</f>
        <v>Hardware</v>
      </c>
      <c r="AL3057" s="14" t="str">
        <f t="shared" si="431"/>
        <v>Nein</v>
      </c>
      <c r="AM3057" s="14" t="str">
        <f t="shared" si="427"/>
        <v>Positiv</v>
      </c>
    </row>
    <row r="3058" spans="1:39" ht="17.25" customHeight="1" x14ac:dyDescent="0.35">
      <c r="A3058" s="17">
        <v>14573430</v>
      </c>
      <c r="B3058" s="2" t="s">
        <v>1989</v>
      </c>
      <c r="C3058" s="1">
        <v>2025001</v>
      </c>
      <c r="D3058" s="1">
        <v>2000806</v>
      </c>
      <c r="E3058" s="2" t="s">
        <v>34</v>
      </c>
      <c r="F3058" s="2" t="s">
        <v>182</v>
      </c>
      <c r="G3058" s="2" t="s">
        <v>66</v>
      </c>
      <c r="H3058" s="2" t="s">
        <v>1239</v>
      </c>
      <c r="I3058" s="2" t="s">
        <v>1240</v>
      </c>
      <c r="J3058" s="2" t="s">
        <v>304</v>
      </c>
      <c r="K3058" s="2" t="s">
        <v>511</v>
      </c>
      <c r="L3058" s="2" t="s">
        <v>211</v>
      </c>
      <c r="M3058" s="2" t="s">
        <v>212</v>
      </c>
      <c r="N3058" s="2" t="s">
        <v>213</v>
      </c>
      <c r="O3058" s="3">
        <v>1</v>
      </c>
      <c r="P3058" s="3">
        <v>16.010000000000002</v>
      </c>
      <c r="Q3058" s="3">
        <v>18.5</v>
      </c>
      <c r="R3058" s="3">
        <v>18.5</v>
      </c>
      <c r="S3058" s="3">
        <v>2.4900000000000002</v>
      </c>
      <c r="T3058" s="3">
        <v>2.4900000000000002</v>
      </c>
      <c r="U3058" s="3">
        <v>13.45</v>
      </c>
      <c r="V3058" s="2" t="s">
        <v>123</v>
      </c>
      <c r="W3058" s="2" t="s">
        <v>124</v>
      </c>
      <c r="X3058" s="2" t="s">
        <v>44</v>
      </c>
      <c r="Y3058" s="19" t="str">
        <f>VLOOKUP(G3058,'Verweis Kd-Gruppe'!$A$2:$B$8,2,FALSE)</f>
        <v>EXP</v>
      </c>
      <c r="Z3058" s="19" t="str">
        <f>VLOOKUP(J3058,'Verweis Art-Gruppe'!$A$2:$B$15,2,FALSE)</f>
        <v>Zubehör</v>
      </c>
      <c r="AA3058" s="19" t="str">
        <f>VLOOKUP(W3058,'Verweis Vertreter'!$A$2:$B$24,2,FALSE)</f>
        <v>Antonio Vuolo</v>
      </c>
      <c r="AB3058" s="12">
        <f t="shared" si="423"/>
        <v>1</v>
      </c>
      <c r="AC3058" s="12">
        <f t="shared" si="428"/>
        <v>16.010000000000002</v>
      </c>
      <c r="AD3058" s="12">
        <f t="shared" si="429"/>
        <v>18.5</v>
      </c>
      <c r="AE3058" s="12">
        <f t="shared" si="424"/>
        <v>18.5</v>
      </c>
      <c r="AF3058" s="12">
        <f t="shared" si="425"/>
        <v>2.4900000000000002</v>
      </c>
      <c r="AG3058" s="12">
        <f t="shared" si="426"/>
        <v>2.4900000000000002</v>
      </c>
      <c r="AH3058" s="9">
        <f t="shared" si="430"/>
        <v>0.13459459459459461</v>
      </c>
      <c r="AI3058" s="14">
        <f>VLOOKUP(E3058,'Verweis Faktor'!$A:$B,2,FALSE)</f>
        <v>1</v>
      </c>
      <c r="AJ3058" s="14"/>
      <c r="AK3058" s="14" t="str">
        <f>IF(AL3058="Ja","Versandkosten",VLOOKUP(E3058,'Verweis Belegart'!$A$2:$B$9,2,FALSE))</f>
        <v>Hardware</v>
      </c>
      <c r="AL3058" s="14" t="str">
        <f t="shared" si="431"/>
        <v>Nein</v>
      </c>
      <c r="AM3058" s="14" t="str">
        <f t="shared" si="427"/>
        <v>Positiv</v>
      </c>
    </row>
    <row r="3059" spans="1:39" ht="17.25" customHeight="1" x14ac:dyDescent="0.35">
      <c r="A3059" s="17">
        <v>14573430</v>
      </c>
      <c r="B3059" s="2" t="s">
        <v>1989</v>
      </c>
      <c r="C3059" s="1">
        <v>2025001</v>
      </c>
      <c r="D3059" s="1">
        <v>2000806</v>
      </c>
      <c r="E3059" s="2" t="s">
        <v>34</v>
      </c>
      <c r="F3059" s="2" t="s">
        <v>182</v>
      </c>
      <c r="G3059" s="2" t="s">
        <v>66</v>
      </c>
      <c r="H3059" s="2" t="s">
        <v>1239</v>
      </c>
      <c r="I3059" s="2" t="s">
        <v>1240</v>
      </c>
      <c r="J3059" s="2" t="s">
        <v>103</v>
      </c>
      <c r="K3059" s="2" t="s">
        <v>512</v>
      </c>
      <c r="L3059" s="2" t="s">
        <v>500</v>
      </c>
      <c r="M3059" s="2" t="s">
        <v>501</v>
      </c>
      <c r="N3059" s="2" t="s">
        <v>502</v>
      </c>
      <c r="O3059" s="3">
        <v>1</v>
      </c>
      <c r="P3059" s="3">
        <v>471</v>
      </c>
      <c r="Q3059" s="3">
        <v>495</v>
      </c>
      <c r="R3059" s="3">
        <v>495</v>
      </c>
      <c r="S3059" s="3">
        <v>24</v>
      </c>
      <c r="T3059" s="3">
        <v>24</v>
      </c>
      <c r="U3059" s="3">
        <v>4.84</v>
      </c>
      <c r="V3059" s="2" t="s">
        <v>123</v>
      </c>
      <c r="W3059" s="2" t="s">
        <v>124</v>
      </c>
      <c r="X3059" s="2" t="s">
        <v>44</v>
      </c>
      <c r="Y3059" s="19" t="str">
        <f>VLOOKUP(G3059,'Verweis Kd-Gruppe'!$A$2:$B$8,2,FALSE)</f>
        <v>EXP</v>
      </c>
      <c r="Z3059" s="19" t="str">
        <f>VLOOKUP(J3059,'Verweis Art-Gruppe'!$A$2:$B$15,2,FALSE)</f>
        <v>Geräte</v>
      </c>
      <c r="AA3059" s="19" t="str">
        <f>VLOOKUP(W3059,'Verweis Vertreter'!$A$2:$B$24,2,FALSE)</f>
        <v>Antonio Vuolo</v>
      </c>
      <c r="AB3059" s="12">
        <f t="shared" si="423"/>
        <v>1</v>
      </c>
      <c r="AC3059" s="12">
        <f t="shared" si="428"/>
        <v>471</v>
      </c>
      <c r="AD3059" s="12">
        <f t="shared" si="429"/>
        <v>495</v>
      </c>
      <c r="AE3059" s="12">
        <f t="shared" si="424"/>
        <v>495</v>
      </c>
      <c r="AF3059" s="12">
        <f t="shared" si="425"/>
        <v>24</v>
      </c>
      <c r="AG3059" s="12">
        <f t="shared" si="426"/>
        <v>24</v>
      </c>
      <c r="AH3059" s="9">
        <f t="shared" si="430"/>
        <v>4.8484848484848485E-2</v>
      </c>
      <c r="AI3059" s="14">
        <f>VLOOKUP(E3059,'Verweis Faktor'!$A:$B,2,FALSE)</f>
        <v>1</v>
      </c>
      <c r="AJ3059" s="14"/>
      <c r="AK3059" s="14" t="str">
        <f>IF(AL3059="Ja","Versandkosten",VLOOKUP(E3059,'Verweis Belegart'!$A$2:$B$9,2,FALSE))</f>
        <v>Hardware</v>
      </c>
      <c r="AL3059" s="14" t="str">
        <f t="shared" si="431"/>
        <v>Nein</v>
      </c>
      <c r="AM3059" s="14" t="str">
        <f t="shared" si="427"/>
        <v>Positiv</v>
      </c>
    </row>
    <row r="3060" spans="1:39" ht="17.25" customHeight="1" x14ac:dyDescent="0.35">
      <c r="A3060" s="17">
        <v>14573430</v>
      </c>
      <c r="B3060" s="2" t="s">
        <v>1989</v>
      </c>
      <c r="C3060" s="1">
        <v>2025001</v>
      </c>
      <c r="D3060" s="1">
        <v>2000806</v>
      </c>
      <c r="E3060" s="2" t="s">
        <v>34</v>
      </c>
      <c r="F3060" s="2" t="s">
        <v>182</v>
      </c>
      <c r="G3060" s="2" t="s">
        <v>66</v>
      </c>
      <c r="H3060" s="2" t="s">
        <v>1239</v>
      </c>
      <c r="I3060" s="2" t="s">
        <v>1240</v>
      </c>
      <c r="J3060" s="2" t="s">
        <v>103</v>
      </c>
      <c r="K3060" s="2" t="s">
        <v>516</v>
      </c>
      <c r="L3060" s="2" t="s">
        <v>355</v>
      </c>
      <c r="M3060" s="2" t="s">
        <v>356</v>
      </c>
      <c r="N3060" s="2" t="s">
        <v>357</v>
      </c>
      <c r="O3060" s="3">
        <v>1</v>
      </c>
      <c r="P3060" s="3">
        <v>212</v>
      </c>
      <c r="Q3060" s="3">
        <v>223</v>
      </c>
      <c r="R3060" s="3">
        <v>223</v>
      </c>
      <c r="S3060" s="3">
        <v>11</v>
      </c>
      <c r="T3060" s="3">
        <v>11</v>
      </c>
      <c r="U3060" s="3">
        <v>4.93</v>
      </c>
      <c r="V3060" s="2" t="s">
        <v>123</v>
      </c>
      <c r="W3060" s="2" t="s">
        <v>124</v>
      </c>
      <c r="X3060" s="2" t="s">
        <v>44</v>
      </c>
      <c r="Y3060" s="19" t="str">
        <f>VLOOKUP(G3060,'Verweis Kd-Gruppe'!$A$2:$B$8,2,FALSE)</f>
        <v>EXP</v>
      </c>
      <c r="Z3060" s="19" t="str">
        <f>VLOOKUP(J3060,'Verweis Art-Gruppe'!$A$2:$B$15,2,FALSE)</f>
        <v>Geräte</v>
      </c>
      <c r="AA3060" s="19" t="str">
        <f>VLOOKUP(W3060,'Verweis Vertreter'!$A$2:$B$24,2,FALSE)</f>
        <v>Antonio Vuolo</v>
      </c>
      <c r="AB3060" s="12">
        <f t="shared" si="423"/>
        <v>1</v>
      </c>
      <c r="AC3060" s="12">
        <f t="shared" si="428"/>
        <v>212</v>
      </c>
      <c r="AD3060" s="12">
        <f t="shared" si="429"/>
        <v>223</v>
      </c>
      <c r="AE3060" s="12">
        <f t="shared" si="424"/>
        <v>223</v>
      </c>
      <c r="AF3060" s="12">
        <f t="shared" si="425"/>
        <v>11</v>
      </c>
      <c r="AG3060" s="12">
        <f t="shared" si="426"/>
        <v>11</v>
      </c>
      <c r="AH3060" s="9">
        <f t="shared" si="430"/>
        <v>4.9327354260089683E-2</v>
      </c>
      <c r="AI3060" s="14">
        <f>VLOOKUP(E3060,'Verweis Faktor'!$A:$B,2,FALSE)</f>
        <v>1</v>
      </c>
      <c r="AJ3060" s="14"/>
      <c r="AK3060" s="14" t="str">
        <f>IF(AL3060="Ja","Versandkosten",VLOOKUP(E3060,'Verweis Belegart'!$A$2:$B$9,2,FALSE))</f>
        <v>Hardware</v>
      </c>
      <c r="AL3060" s="14" t="str">
        <f t="shared" si="431"/>
        <v>Nein</v>
      </c>
      <c r="AM3060" s="14" t="str">
        <f t="shared" si="427"/>
        <v>Positiv</v>
      </c>
    </row>
    <row r="3061" spans="1:39" ht="17.25" customHeight="1" x14ac:dyDescent="0.35">
      <c r="A3061" s="17">
        <v>14573430</v>
      </c>
      <c r="B3061" s="2" t="s">
        <v>1989</v>
      </c>
      <c r="C3061" s="1">
        <v>2025001</v>
      </c>
      <c r="D3061" s="1">
        <v>2000806</v>
      </c>
      <c r="E3061" s="2" t="s">
        <v>34</v>
      </c>
      <c r="F3061" s="2" t="s">
        <v>182</v>
      </c>
      <c r="G3061" s="2" t="s">
        <v>66</v>
      </c>
      <c r="H3061" s="2" t="s">
        <v>1239</v>
      </c>
      <c r="I3061" s="2" t="s">
        <v>1240</v>
      </c>
      <c r="J3061" s="2" t="s">
        <v>103</v>
      </c>
      <c r="K3061" s="2" t="s">
        <v>517</v>
      </c>
      <c r="L3061" s="2" t="s">
        <v>1490</v>
      </c>
      <c r="M3061" s="2" t="s">
        <v>1491</v>
      </c>
      <c r="N3061" s="2" t="s">
        <v>1492</v>
      </c>
      <c r="O3061" s="3">
        <v>1</v>
      </c>
      <c r="P3061" s="3">
        <v>169.4264</v>
      </c>
      <c r="Q3061" s="3">
        <v>175</v>
      </c>
      <c r="R3061" s="3">
        <v>175</v>
      </c>
      <c r="S3061" s="3">
        <v>5.5735999999999999</v>
      </c>
      <c r="T3061" s="3">
        <v>5.57</v>
      </c>
      <c r="U3061" s="3">
        <v>3.18</v>
      </c>
      <c r="V3061" s="2" t="s">
        <v>123</v>
      </c>
      <c r="W3061" s="2" t="s">
        <v>124</v>
      </c>
      <c r="X3061" s="2" t="s">
        <v>44</v>
      </c>
      <c r="Y3061" s="19" t="str">
        <f>VLOOKUP(G3061,'Verweis Kd-Gruppe'!$A$2:$B$8,2,FALSE)</f>
        <v>EXP</v>
      </c>
      <c r="Z3061" s="19" t="str">
        <f>VLOOKUP(J3061,'Verweis Art-Gruppe'!$A$2:$B$15,2,FALSE)</f>
        <v>Geräte</v>
      </c>
      <c r="AA3061" s="19" t="str">
        <f>VLOOKUP(W3061,'Verweis Vertreter'!$A$2:$B$24,2,FALSE)</f>
        <v>Antonio Vuolo</v>
      </c>
      <c r="AB3061" s="12">
        <f t="shared" si="423"/>
        <v>1</v>
      </c>
      <c r="AC3061" s="12">
        <f t="shared" si="428"/>
        <v>169.4264</v>
      </c>
      <c r="AD3061" s="12">
        <f t="shared" si="429"/>
        <v>175</v>
      </c>
      <c r="AE3061" s="12">
        <f t="shared" si="424"/>
        <v>175</v>
      </c>
      <c r="AF3061" s="12">
        <f t="shared" si="425"/>
        <v>5.5735999999999999</v>
      </c>
      <c r="AG3061" s="12">
        <f t="shared" si="426"/>
        <v>5.57</v>
      </c>
      <c r="AH3061" s="9">
        <f t="shared" si="430"/>
        <v>3.1828571428571428E-2</v>
      </c>
      <c r="AI3061" s="14">
        <f>VLOOKUP(E3061,'Verweis Faktor'!$A:$B,2,FALSE)</f>
        <v>1</v>
      </c>
      <c r="AJ3061" s="14"/>
      <c r="AK3061" s="14" t="str">
        <f>IF(AL3061="Ja","Versandkosten",VLOOKUP(E3061,'Verweis Belegart'!$A$2:$B$9,2,FALSE))</f>
        <v>Hardware</v>
      </c>
      <c r="AL3061" s="14" t="str">
        <f t="shared" si="431"/>
        <v>Nein</v>
      </c>
      <c r="AM3061" s="14" t="str">
        <f t="shared" si="427"/>
        <v>Positiv</v>
      </c>
    </row>
    <row r="3062" spans="1:39" ht="17.25" customHeight="1" x14ac:dyDescent="0.35">
      <c r="A3062" s="17">
        <v>14573430</v>
      </c>
      <c r="B3062" s="2" t="s">
        <v>1989</v>
      </c>
      <c r="C3062" s="1">
        <v>2025001</v>
      </c>
      <c r="D3062" s="1">
        <v>2000806</v>
      </c>
      <c r="E3062" s="2" t="s">
        <v>34</v>
      </c>
      <c r="F3062" s="2" t="s">
        <v>182</v>
      </c>
      <c r="G3062" s="2" t="s">
        <v>66</v>
      </c>
      <c r="H3062" s="2" t="s">
        <v>1239</v>
      </c>
      <c r="I3062" s="2" t="s">
        <v>1240</v>
      </c>
      <c r="J3062" s="2" t="s">
        <v>103</v>
      </c>
      <c r="K3062" s="2" t="s">
        <v>518</v>
      </c>
      <c r="L3062" s="2" t="s">
        <v>682</v>
      </c>
      <c r="M3062" s="2" t="s">
        <v>683</v>
      </c>
      <c r="N3062" s="2" t="s">
        <v>684</v>
      </c>
      <c r="O3062" s="3">
        <v>1</v>
      </c>
      <c r="P3062" s="3">
        <v>80.210499999999996</v>
      </c>
      <c r="Q3062" s="3">
        <v>82</v>
      </c>
      <c r="R3062" s="3">
        <v>82</v>
      </c>
      <c r="S3062" s="3">
        <v>1.7895000000000001</v>
      </c>
      <c r="T3062" s="3">
        <v>1.79</v>
      </c>
      <c r="U3062" s="3">
        <v>2.1800000000000002</v>
      </c>
      <c r="V3062" s="2" t="s">
        <v>123</v>
      </c>
      <c r="W3062" s="2" t="s">
        <v>124</v>
      </c>
      <c r="X3062" s="2" t="s">
        <v>44</v>
      </c>
      <c r="Y3062" s="19" t="str">
        <f>VLOOKUP(G3062,'Verweis Kd-Gruppe'!$A$2:$B$8,2,FALSE)</f>
        <v>EXP</v>
      </c>
      <c r="Z3062" s="19" t="str">
        <f>VLOOKUP(J3062,'Verweis Art-Gruppe'!$A$2:$B$15,2,FALSE)</f>
        <v>Geräte</v>
      </c>
      <c r="AA3062" s="19" t="str">
        <f>VLOOKUP(W3062,'Verweis Vertreter'!$A$2:$B$24,2,FALSE)</f>
        <v>Antonio Vuolo</v>
      </c>
      <c r="AB3062" s="12">
        <f t="shared" si="423"/>
        <v>1</v>
      </c>
      <c r="AC3062" s="12">
        <f t="shared" si="428"/>
        <v>80.210499999999996</v>
      </c>
      <c r="AD3062" s="12">
        <f t="shared" si="429"/>
        <v>82</v>
      </c>
      <c r="AE3062" s="12">
        <f t="shared" si="424"/>
        <v>82</v>
      </c>
      <c r="AF3062" s="12">
        <f t="shared" si="425"/>
        <v>1.7895000000000001</v>
      </c>
      <c r="AG3062" s="12">
        <f t="shared" si="426"/>
        <v>1.79</v>
      </c>
      <c r="AH3062" s="9">
        <f t="shared" si="430"/>
        <v>2.1829268292682929E-2</v>
      </c>
      <c r="AI3062" s="14">
        <f>VLOOKUP(E3062,'Verweis Faktor'!$A:$B,2,FALSE)</f>
        <v>1</v>
      </c>
      <c r="AJ3062" s="14"/>
      <c r="AK3062" s="14" t="str">
        <f>IF(AL3062="Ja","Versandkosten",VLOOKUP(E3062,'Verweis Belegart'!$A$2:$B$9,2,FALSE))</f>
        <v>Hardware</v>
      </c>
      <c r="AL3062" s="14" t="str">
        <f t="shared" si="431"/>
        <v>Nein</v>
      </c>
      <c r="AM3062" s="14" t="str">
        <f t="shared" si="427"/>
        <v>Positiv</v>
      </c>
    </row>
    <row r="3063" spans="1:39" ht="17.25" customHeight="1" x14ac:dyDescent="0.35">
      <c r="A3063" s="17">
        <v>14573430</v>
      </c>
      <c r="B3063" s="2" t="s">
        <v>1989</v>
      </c>
      <c r="C3063" s="1">
        <v>2025001</v>
      </c>
      <c r="D3063" s="1">
        <v>2000806</v>
      </c>
      <c r="E3063" s="2" t="s">
        <v>34</v>
      </c>
      <c r="F3063" s="2" t="s">
        <v>182</v>
      </c>
      <c r="G3063" s="2" t="s">
        <v>66</v>
      </c>
      <c r="H3063" s="2" t="s">
        <v>1239</v>
      </c>
      <c r="I3063" s="2" t="s">
        <v>1240</v>
      </c>
      <c r="J3063" s="2" t="s">
        <v>304</v>
      </c>
      <c r="K3063" s="2" t="s">
        <v>519</v>
      </c>
      <c r="L3063" s="2" t="s">
        <v>217</v>
      </c>
      <c r="M3063" s="2" t="s">
        <v>218</v>
      </c>
      <c r="N3063" s="2" t="s">
        <v>219</v>
      </c>
      <c r="O3063" s="3">
        <v>8</v>
      </c>
      <c r="P3063" s="3">
        <v>149.23050000000001</v>
      </c>
      <c r="Q3063" s="3">
        <v>153</v>
      </c>
      <c r="R3063" s="3">
        <v>1224</v>
      </c>
      <c r="S3063" s="3">
        <v>3.7694999999999999</v>
      </c>
      <c r="T3063" s="3">
        <v>30.16</v>
      </c>
      <c r="U3063" s="3">
        <v>2.46</v>
      </c>
      <c r="V3063" s="2" t="s">
        <v>123</v>
      </c>
      <c r="W3063" s="2" t="s">
        <v>124</v>
      </c>
      <c r="X3063" s="2" t="s">
        <v>44</v>
      </c>
      <c r="Y3063" s="19" t="str">
        <f>VLOOKUP(G3063,'Verweis Kd-Gruppe'!$A$2:$B$8,2,FALSE)</f>
        <v>EXP</v>
      </c>
      <c r="Z3063" s="19" t="str">
        <f>VLOOKUP(J3063,'Verweis Art-Gruppe'!$A$2:$B$15,2,FALSE)</f>
        <v>Zubehör</v>
      </c>
      <c r="AA3063" s="19" t="str">
        <f>VLOOKUP(W3063,'Verweis Vertreter'!$A$2:$B$24,2,FALSE)</f>
        <v>Antonio Vuolo</v>
      </c>
      <c r="AB3063" s="12">
        <f t="shared" si="423"/>
        <v>8</v>
      </c>
      <c r="AC3063" s="12">
        <f t="shared" si="428"/>
        <v>149.23050000000001</v>
      </c>
      <c r="AD3063" s="12">
        <f t="shared" si="429"/>
        <v>153</v>
      </c>
      <c r="AE3063" s="12">
        <f t="shared" si="424"/>
        <v>1224</v>
      </c>
      <c r="AF3063" s="12">
        <f t="shared" si="425"/>
        <v>3.7694999999999999</v>
      </c>
      <c r="AG3063" s="12">
        <f t="shared" si="426"/>
        <v>30.16</v>
      </c>
      <c r="AH3063" s="9">
        <f t="shared" si="430"/>
        <v>2.4640522875816993E-2</v>
      </c>
      <c r="AI3063" s="14">
        <f>VLOOKUP(E3063,'Verweis Faktor'!$A:$B,2,FALSE)</f>
        <v>1</v>
      </c>
      <c r="AJ3063" s="14"/>
      <c r="AK3063" s="14" t="str">
        <f>IF(AL3063="Ja","Versandkosten",VLOOKUP(E3063,'Verweis Belegart'!$A$2:$B$9,2,FALSE))</f>
        <v>Hardware</v>
      </c>
      <c r="AL3063" s="14" t="str">
        <f t="shared" si="431"/>
        <v>Nein</v>
      </c>
      <c r="AM3063" s="14" t="str">
        <f t="shared" si="427"/>
        <v>Positiv</v>
      </c>
    </row>
    <row r="3064" spans="1:39" ht="17.25" customHeight="1" x14ac:dyDescent="0.35">
      <c r="A3064" s="17">
        <v>14573430</v>
      </c>
      <c r="B3064" s="2" t="s">
        <v>1989</v>
      </c>
      <c r="C3064" s="1">
        <v>2025001</v>
      </c>
      <c r="D3064" s="1">
        <v>2000806</v>
      </c>
      <c r="E3064" s="2" t="s">
        <v>34</v>
      </c>
      <c r="F3064" s="2" t="s">
        <v>182</v>
      </c>
      <c r="G3064" s="2" t="s">
        <v>66</v>
      </c>
      <c r="H3064" s="2" t="s">
        <v>1239</v>
      </c>
      <c r="I3064" s="2" t="s">
        <v>1240</v>
      </c>
      <c r="J3064" s="2" t="s">
        <v>304</v>
      </c>
      <c r="K3064" s="2" t="s">
        <v>523</v>
      </c>
      <c r="L3064" s="2" t="s">
        <v>2124</v>
      </c>
      <c r="M3064" s="2" t="s">
        <v>2125</v>
      </c>
      <c r="N3064" s="2" t="s">
        <v>2126</v>
      </c>
      <c r="O3064" s="3">
        <v>2</v>
      </c>
      <c r="P3064" s="3">
        <v>24.026199999999999</v>
      </c>
      <c r="Q3064" s="3">
        <v>26</v>
      </c>
      <c r="R3064" s="3">
        <v>52</v>
      </c>
      <c r="S3064" s="3">
        <v>1.9738</v>
      </c>
      <c r="T3064" s="3">
        <v>3.95</v>
      </c>
      <c r="U3064" s="3">
        <v>7.59</v>
      </c>
      <c r="V3064" s="2" t="s">
        <v>123</v>
      </c>
      <c r="W3064" s="2" t="s">
        <v>124</v>
      </c>
      <c r="X3064" s="2" t="s">
        <v>44</v>
      </c>
      <c r="Y3064" s="19" t="str">
        <f>VLOOKUP(G3064,'Verweis Kd-Gruppe'!$A$2:$B$8,2,FALSE)</f>
        <v>EXP</v>
      </c>
      <c r="Z3064" s="19" t="str">
        <f>VLOOKUP(J3064,'Verweis Art-Gruppe'!$A$2:$B$15,2,FALSE)</f>
        <v>Zubehör</v>
      </c>
      <c r="AA3064" s="19" t="str">
        <f>VLOOKUP(W3064,'Verweis Vertreter'!$A$2:$B$24,2,FALSE)</f>
        <v>Antonio Vuolo</v>
      </c>
      <c r="AB3064" s="12">
        <f t="shared" si="423"/>
        <v>2</v>
      </c>
      <c r="AC3064" s="12">
        <f t="shared" si="428"/>
        <v>24.026199999999999</v>
      </c>
      <c r="AD3064" s="12">
        <f t="shared" si="429"/>
        <v>26</v>
      </c>
      <c r="AE3064" s="12">
        <f t="shared" si="424"/>
        <v>52</v>
      </c>
      <c r="AF3064" s="12">
        <f t="shared" si="425"/>
        <v>1.9738</v>
      </c>
      <c r="AG3064" s="12">
        <f t="shared" si="426"/>
        <v>3.95</v>
      </c>
      <c r="AH3064" s="9">
        <f t="shared" si="430"/>
        <v>7.5961538461538469E-2</v>
      </c>
      <c r="AI3064" s="14">
        <f>VLOOKUP(E3064,'Verweis Faktor'!$A:$B,2,FALSE)</f>
        <v>1</v>
      </c>
      <c r="AJ3064" s="14"/>
      <c r="AK3064" s="14" t="str">
        <f>IF(AL3064="Ja","Versandkosten",VLOOKUP(E3064,'Verweis Belegart'!$A$2:$B$9,2,FALSE))</f>
        <v>Hardware</v>
      </c>
      <c r="AL3064" s="14" t="str">
        <f t="shared" si="431"/>
        <v>Nein</v>
      </c>
      <c r="AM3064" s="14" t="str">
        <f t="shared" si="427"/>
        <v>Positiv</v>
      </c>
    </row>
    <row r="3065" spans="1:39" ht="17.25" customHeight="1" x14ac:dyDescent="0.35">
      <c r="A3065" s="17">
        <v>14573430</v>
      </c>
      <c r="B3065" s="2" t="s">
        <v>1989</v>
      </c>
      <c r="C3065" s="1">
        <v>2025001</v>
      </c>
      <c r="D3065" s="1">
        <v>2000806</v>
      </c>
      <c r="E3065" s="2" t="s">
        <v>34</v>
      </c>
      <c r="F3065" s="2" t="s">
        <v>182</v>
      </c>
      <c r="G3065" s="2" t="s">
        <v>66</v>
      </c>
      <c r="H3065" s="2" t="s">
        <v>1239</v>
      </c>
      <c r="I3065" s="2" t="s">
        <v>1240</v>
      </c>
      <c r="J3065" s="2" t="s">
        <v>103</v>
      </c>
      <c r="K3065" s="2" t="s">
        <v>527</v>
      </c>
      <c r="L3065" s="2" t="s">
        <v>1324</v>
      </c>
      <c r="M3065" s="2" t="s">
        <v>1325</v>
      </c>
      <c r="N3065" s="2" t="s">
        <v>515</v>
      </c>
      <c r="O3065" s="3">
        <v>1</v>
      </c>
      <c r="P3065" s="3">
        <v>86</v>
      </c>
      <c r="Q3065" s="3">
        <v>89</v>
      </c>
      <c r="R3065" s="3">
        <v>89</v>
      </c>
      <c r="S3065" s="3">
        <v>3</v>
      </c>
      <c r="T3065" s="3">
        <v>3</v>
      </c>
      <c r="U3065" s="3">
        <v>3.37</v>
      </c>
      <c r="V3065" s="2" t="s">
        <v>123</v>
      </c>
      <c r="W3065" s="2" t="s">
        <v>124</v>
      </c>
      <c r="X3065" s="2" t="s">
        <v>44</v>
      </c>
      <c r="Y3065" s="19" t="str">
        <f>VLOOKUP(G3065,'Verweis Kd-Gruppe'!$A$2:$B$8,2,FALSE)</f>
        <v>EXP</v>
      </c>
      <c r="Z3065" s="19" t="str">
        <f>VLOOKUP(J3065,'Verweis Art-Gruppe'!$A$2:$B$15,2,FALSE)</f>
        <v>Geräte</v>
      </c>
      <c r="AA3065" s="19" t="str">
        <f>VLOOKUP(W3065,'Verweis Vertreter'!$A$2:$B$24,2,FALSE)</f>
        <v>Antonio Vuolo</v>
      </c>
      <c r="AB3065" s="12">
        <f t="shared" si="423"/>
        <v>1</v>
      </c>
      <c r="AC3065" s="12">
        <f t="shared" si="428"/>
        <v>86</v>
      </c>
      <c r="AD3065" s="12">
        <f t="shared" si="429"/>
        <v>89</v>
      </c>
      <c r="AE3065" s="12">
        <f t="shared" si="424"/>
        <v>89</v>
      </c>
      <c r="AF3065" s="12">
        <f t="shared" si="425"/>
        <v>3</v>
      </c>
      <c r="AG3065" s="12">
        <f t="shared" si="426"/>
        <v>3</v>
      </c>
      <c r="AH3065" s="9">
        <f t="shared" si="430"/>
        <v>3.3707865168539325E-2</v>
      </c>
      <c r="AI3065" s="14">
        <f>VLOOKUP(E3065,'Verweis Faktor'!$A:$B,2,FALSE)</f>
        <v>1</v>
      </c>
      <c r="AJ3065" s="14"/>
      <c r="AK3065" s="14" t="str">
        <f>IF(AL3065="Ja","Versandkosten",VLOOKUP(E3065,'Verweis Belegart'!$A$2:$B$9,2,FALSE))</f>
        <v>Hardware</v>
      </c>
      <c r="AL3065" s="14" t="str">
        <f t="shared" si="431"/>
        <v>Nein</v>
      </c>
      <c r="AM3065" s="14" t="str">
        <f t="shared" si="427"/>
        <v>Positiv</v>
      </c>
    </row>
    <row r="3066" spans="1:39" ht="17.25" customHeight="1" x14ac:dyDescent="0.35">
      <c r="A3066" s="17">
        <v>14573575</v>
      </c>
      <c r="B3066" s="2" t="s">
        <v>1989</v>
      </c>
      <c r="C3066" s="1">
        <v>2025001</v>
      </c>
      <c r="D3066" s="1">
        <v>2000807</v>
      </c>
      <c r="E3066" s="2" t="s">
        <v>34</v>
      </c>
      <c r="F3066" s="2" t="s">
        <v>1383</v>
      </c>
      <c r="G3066" s="2" t="s">
        <v>25</v>
      </c>
      <c r="H3066" s="2" t="s">
        <v>2127</v>
      </c>
      <c r="I3066" s="2" t="s">
        <v>2128</v>
      </c>
      <c r="J3066" s="2" t="s">
        <v>2228</v>
      </c>
      <c r="K3066" s="2" t="s">
        <v>28</v>
      </c>
      <c r="L3066" s="2" t="s">
        <v>1386</v>
      </c>
      <c r="M3066" s="2" t="s">
        <v>1387</v>
      </c>
      <c r="N3066" s="2"/>
      <c r="O3066" s="3">
        <v>1</v>
      </c>
      <c r="P3066" s="3">
        <v>0</v>
      </c>
      <c r="Q3066" s="3">
        <v>0</v>
      </c>
      <c r="R3066" s="3">
        <v>0</v>
      </c>
      <c r="S3066" s="3"/>
      <c r="T3066" s="3">
        <v>0</v>
      </c>
      <c r="U3066" s="3"/>
      <c r="V3066" s="2" t="s">
        <v>427</v>
      </c>
      <c r="W3066" s="2" t="s">
        <v>428</v>
      </c>
      <c r="X3066" s="2" t="s">
        <v>691</v>
      </c>
      <c r="Y3066" s="19" t="str">
        <f>VLOOKUP(G3066,'Verweis Kd-Gruppe'!$A$2:$B$8,2,FALSE)</f>
        <v>FHK</v>
      </c>
      <c r="Z3066" s="19" t="str">
        <f>VLOOKUP(J3066,'Verweis Art-Gruppe'!$A$2:$B$15,2,FALSE)</f>
        <v>Marketing</v>
      </c>
      <c r="AA3066" s="19" t="str">
        <f>VLOOKUP(W3066,'Verweis Vertreter'!$A$2:$B$24,2,FALSE)</f>
        <v>Zentrale</v>
      </c>
      <c r="AB3066" s="12">
        <f t="shared" si="423"/>
        <v>1</v>
      </c>
      <c r="AC3066" s="12">
        <f t="shared" si="428"/>
        <v>0</v>
      </c>
      <c r="AD3066" s="12">
        <f t="shared" si="429"/>
        <v>0</v>
      </c>
      <c r="AE3066" s="12">
        <f t="shared" si="424"/>
        <v>0</v>
      </c>
      <c r="AF3066" s="12">
        <f t="shared" si="425"/>
        <v>0</v>
      </c>
      <c r="AG3066" s="12">
        <f t="shared" si="426"/>
        <v>0</v>
      </c>
      <c r="AH3066" s="9">
        <f t="shared" si="430"/>
        <v>0</v>
      </c>
      <c r="AI3066" s="14">
        <f>VLOOKUP(E3066,'Verweis Faktor'!$A:$B,2,FALSE)</f>
        <v>1</v>
      </c>
      <c r="AJ3066" s="14"/>
      <c r="AK3066" s="14" t="str">
        <f>IF(AL3066="Ja","Versandkosten",VLOOKUP(E3066,'Verweis Belegart'!$A$2:$B$9,2,FALSE))</f>
        <v>Hardware</v>
      </c>
      <c r="AL3066" s="14" t="str">
        <f t="shared" si="431"/>
        <v>Nein</v>
      </c>
      <c r="AM3066" s="14" t="str">
        <f t="shared" si="427"/>
        <v>Positiv</v>
      </c>
    </row>
    <row r="3067" spans="1:39" ht="17.25" customHeight="1" x14ac:dyDescent="0.35">
      <c r="A3067" s="17">
        <v>14573571</v>
      </c>
      <c r="B3067" s="2" t="s">
        <v>1989</v>
      </c>
      <c r="C3067" s="1">
        <v>2025001</v>
      </c>
      <c r="D3067" s="1">
        <v>2000808</v>
      </c>
      <c r="E3067" s="2" t="s">
        <v>34</v>
      </c>
      <c r="F3067" s="2" t="s">
        <v>1383</v>
      </c>
      <c r="G3067" s="2" t="s">
        <v>25</v>
      </c>
      <c r="H3067" s="2" t="s">
        <v>1564</v>
      </c>
      <c r="I3067" s="2" t="s">
        <v>1565</v>
      </c>
      <c r="J3067" s="2" t="s">
        <v>2228</v>
      </c>
      <c r="K3067" s="2" t="s">
        <v>28</v>
      </c>
      <c r="L3067" s="2" t="s">
        <v>1386</v>
      </c>
      <c r="M3067" s="2" t="s">
        <v>1387</v>
      </c>
      <c r="N3067" s="2"/>
      <c r="O3067" s="3">
        <v>1</v>
      </c>
      <c r="P3067" s="3">
        <v>0</v>
      </c>
      <c r="Q3067" s="3">
        <v>0</v>
      </c>
      <c r="R3067" s="3">
        <v>0</v>
      </c>
      <c r="S3067" s="3"/>
      <c r="T3067" s="3">
        <v>0</v>
      </c>
      <c r="U3067" s="3"/>
      <c r="V3067" s="2" t="s">
        <v>427</v>
      </c>
      <c r="W3067" s="2" t="s">
        <v>428</v>
      </c>
      <c r="X3067" s="2" t="s">
        <v>1117</v>
      </c>
      <c r="Y3067" s="19" t="str">
        <f>VLOOKUP(G3067,'Verweis Kd-Gruppe'!$A$2:$B$8,2,FALSE)</f>
        <v>FHK</v>
      </c>
      <c r="Z3067" s="19" t="str">
        <f>VLOOKUP(J3067,'Verweis Art-Gruppe'!$A$2:$B$15,2,FALSE)</f>
        <v>Marketing</v>
      </c>
      <c r="AA3067" s="19" t="str">
        <f>VLOOKUP(W3067,'Verweis Vertreter'!$A$2:$B$24,2,FALSE)</f>
        <v>Zentrale</v>
      </c>
      <c r="AB3067" s="12">
        <f t="shared" si="423"/>
        <v>1</v>
      </c>
      <c r="AC3067" s="12">
        <f t="shared" si="428"/>
        <v>0</v>
      </c>
      <c r="AD3067" s="12">
        <f t="shared" si="429"/>
        <v>0</v>
      </c>
      <c r="AE3067" s="12">
        <f t="shared" si="424"/>
        <v>0</v>
      </c>
      <c r="AF3067" s="12">
        <f t="shared" si="425"/>
        <v>0</v>
      </c>
      <c r="AG3067" s="12">
        <f t="shared" si="426"/>
        <v>0</v>
      </c>
      <c r="AH3067" s="9">
        <f t="shared" si="430"/>
        <v>0</v>
      </c>
      <c r="AI3067" s="14">
        <f>VLOOKUP(E3067,'Verweis Faktor'!$A:$B,2,FALSE)</f>
        <v>1</v>
      </c>
      <c r="AJ3067" s="14"/>
      <c r="AK3067" s="14" t="str">
        <f>IF(AL3067="Ja","Versandkosten",VLOOKUP(E3067,'Verweis Belegart'!$A$2:$B$9,2,FALSE))</f>
        <v>Hardware</v>
      </c>
      <c r="AL3067" s="14" t="str">
        <f t="shared" si="431"/>
        <v>Nein</v>
      </c>
      <c r="AM3067" s="14" t="str">
        <f t="shared" si="427"/>
        <v>Positiv</v>
      </c>
    </row>
    <row r="3068" spans="1:39" ht="17.25" customHeight="1" x14ac:dyDescent="0.35">
      <c r="A3068" s="17">
        <v>14573567</v>
      </c>
      <c r="B3068" s="2" t="s">
        <v>1989</v>
      </c>
      <c r="C3068" s="1">
        <v>2025001</v>
      </c>
      <c r="D3068" s="1">
        <v>2000809</v>
      </c>
      <c r="E3068" s="2" t="s">
        <v>34</v>
      </c>
      <c r="F3068" s="2" t="s">
        <v>1383</v>
      </c>
      <c r="G3068" s="2" t="s">
        <v>25</v>
      </c>
      <c r="H3068" s="2" t="s">
        <v>2129</v>
      </c>
      <c r="I3068" s="2" t="s">
        <v>2130</v>
      </c>
      <c r="J3068" s="2" t="s">
        <v>2228</v>
      </c>
      <c r="K3068" s="2" t="s">
        <v>28</v>
      </c>
      <c r="L3068" s="2" t="s">
        <v>1386</v>
      </c>
      <c r="M3068" s="2" t="s">
        <v>1387</v>
      </c>
      <c r="N3068" s="2"/>
      <c r="O3068" s="3">
        <v>1</v>
      </c>
      <c r="P3068" s="3">
        <v>0</v>
      </c>
      <c r="Q3068" s="3">
        <v>0</v>
      </c>
      <c r="R3068" s="3">
        <v>0</v>
      </c>
      <c r="S3068" s="3"/>
      <c r="T3068" s="3">
        <v>0</v>
      </c>
      <c r="U3068" s="3"/>
      <c r="V3068" s="2" t="s">
        <v>427</v>
      </c>
      <c r="W3068" s="2" t="s">
        <v>428</v>
      </c>
      <c r="X3068" s="2" t="s">
        <v>724</v>
      </c>
      <c r="Y3068" s="19" t="str">
        <f>VLOOKUP(G3068,'Verweis Kd-Gruppe'!$A$2:$B$8,2,FALSE)</f>
        <v>FHK</v>
      </c>
      <c r="Z3068" s="19" t="str">
        <f>VLOOKUP(J3068,'Verweis Art-Gruppe'!$A$2:$B$15,2,FALSE)</f>
        <v>Marketing</v>
      </c>
      <c r="AA3068" s="19" t="str">
        <f>VLOOKUP(W3068,'Verweis Vertreter'!$A$2:$B$24,2,FALSE)</f>
        <v>Zentrale</v>
      </c>
      <c r="AB3068" s="12">
        <f t="shared" si="423"/>
        <v>1</v>
      </c>
      <c r="AC3068" s="12">
        <f t="shared" si="428"/>
        <v>0</v>
      </c>
      <c r="AD3068" s="12">
        <f t="shared" si="429"/>
        <v>0</v>
      </c>
      <c r="AE3068" s="12">
        <f t="shared" si="424"/>
        <v>0</v>
      </c>
      <c r="AF3068" s="12">
        <f t="shared" si="425"/>
        <v>0</v>
      </c>
      <c r="AG3068" s="12">
        <f t="shared" si="426"/>
        <v>0</v>
      </c>
      <c r="AH3068" s="9">
        <f t="shared" si="430"/>
        <v>0</v>
      </c>
      <c r="AI3068" s="14">
        <f>VLOOKUP(E3068,'Verweis Faktor'!$A:$B,2,FALSE)</f>
        <v>1</v>
      </c>
      <c r="AJ3068" s="14"/>
      <c r="AK3068" s="14" t="str">
        <f>IF(AL3068="Ja","Versandkosten",VLOOKUP(E3068,'Verweis Belegart'!$A$2:$B$9,2,FALSE))</f>
        <v>Hardware</v>
      </c>
      <c r="AL3068" s="14" t="str">
        <f t="shared" si="431"/>
        <v>Nein</v>
      </c>
      <c r="AM3068" s="14" t="str">
        <f t="shared" si="427"/>
        <v>Positiv</v>
      </c>
    </row>
    <row r="3069" spans="1:39" ht="17.25" customHeight="1" x14ac:dyDescent="0.35">
      <c r="A3069" s="17">
        <v>14573566</v>
      </c>
      <c r="B3069" s="2" t="s">
        <v>1989</v>
      </c>
      <c r="C3069" s="1">
        <v>2025001</v>
      </c>
      <c r="D3069" s="1">
        <v>2000810</v>
      </c>
      <c r="E3069" s="2" t="s">
        <v>34</v>
      </c>
      <c r="F3069" s="2" t="s">
        <v>35</v>
      </c>
      <c r="G3069" s="2" t="s">
        <v>25</v>
      </c>
      <c r="H3069" s="2" t="s">
        <v>2131</v>
      </c>
      <c r="I3069" s="2" t="s">
        <v>2132</v>
      </c>
      <c r="J3069" s="2" t="s">
        <v>2228</v>
      </c>
      <c r="K3069" s="2" t="s">
        <v>28</v>
      </c>
      <c r="L3069" s="2" t="s">
        <v>1386</v>
      </c>
      <c r="M3069" s="2" t="s">
        <v>1387</v>
      </c>
      <c r="N3069" s="2"/>
      <c r="O3069" s="3">
        <v>1</v>
      </c>
      <c r="P3069" s="3">
        <v>0</v>
      </c>
      <c r="Q3069" s="3">
        <v>0</v>
      </c>
      <c r="R3069" s="3">
        <v>0</v>
      </c>
      <c r="S3069" s="3"/>
      <c r="T3069" s="3">
        <v>0</v>
      </c>
      <c r="U3069" s="3"/>
      <c r="V3069" s="2" t="s">
        <v>427</v>
      </c>
      <c r="W3069" s="2" t="s">
        <v>428</v>
      </c>
      <c r="X3069" s="2" t="s">
        <v>724</v>
      </c>
      <c r="Y3069" s="19" t="str">
        <f>VLOOKUP(G3069,'Verweis Kd-Gruppe'!$A$2:$B$8,2,FALSE)</f>
        <v>FHK</v>
      </c>
      <c r="Z3069" s="19" t="str">
        <f>VLOOKUP(J3069,'Verweis Art-Gruppe'!$A$2:$B$15,2,FALSE)</f>
        <v>Marketing</v>
      </c>
      <c r="AA3069" s="19" t="str">
        <f>VLOOKUP(W3069,'Verweis Vertreter'!$A$2:$B$24,2,FALSE)</f>
        <v>Zentrale</v>
      </c>
      <c r="AB3069" s="12">
        <f t="shared" si="423"/>
        <v>1</v>
      </c>
      <c r="AC3069" s="12">
        <f t="shared" si="428"/>
        <v>0</v>
      </c>
      <c r="AD3069" s="12">
        <f t="shared" si="429"/>
        <v>0</v>
      </c>
      <c r="AE3069" s="12">
        <f t="shared" si="424"/>
        <v>0</v>
      </c>
      <c r="AF3069" s="12">
        <f t="shared" si="425"/>
        <v>0</v>
      </c>
      <c r="AG3069" s="12">
        <f t="shared" si="426"/>
        <v>0</v>
      </c>
      <c r="AH3069" s="9">
        <f t="shared" si="430"/>
        <v>0</v>
      </c>
      <c r="AI3069" s="14">
        <f>VLOOKUP(E3069,'Verweis Faktor'!$A:$B,2,FALSE)</f>
        <v>1</v>
      </c>
      <c r="AJ3069" s="14"/>
      <c r="AK3069" s="14" t="str">
        <f>IF(AL3069="Ja","Versandkosten",VLOOKUP(E3069,'Verweis Belegart'!$A$2:$B$9,2,FALSE))</f>
        <v>Hardware</v>
      </c>
      <c r="AL3069" s="14" t="str">
        <f t="shared" si="431"/>
        <v>Nein</v>
      </c>
      <c r="AM3069" s="14" t="str">
        <f t="shared" si="427"/>
        <v>Positiv</v>
      </c>
    </row>
    <row r="3070" spans="1:39" ht="17.25" customHeight="1" x14ac:dyDescent="0.35">
      <c r="A3070" s="17">
        <v>14573559</v>
      </c>
      <c r="B3070" s="2" t="s">
        <v>1989</v>
      </c>
      <c r="C3070" s="1">
        <v>2025001</v>
      </c>
      <c r="D3070" s="1">
        <v>2000811</v>
      </c>
      <c r="E3070" s="2" t="s">
        <v>34</v>
      </c>
      <c r="F3070" s="2" t="s">
        <v>35</v>
      </c>
      <c r="G3070" s="2" t="s">
        <v>25</v>
      </c>
      <c r="H3070" s="2" t="s">
        <v>1853</v>
      </c>
      <c r="I3070" s="2" t="s">
        <v>1854</v>
      </c>
      <c r="J3070" s="2" t="s">
        <v>2228</v>
      </c>
      <c r="K3070" s="2" t="s">
        <v>28</v>
      </c>
      <c r="L3070" s="2" t="s">
        <v>2119</v>
      </c>
      <c r="M3070" s="2" t="s">
        <v>2120</v>
      </c>
      <c r="N3070" s="2" t="s">
        <v>2121</v>
      </c>
      <c r="O3070" s="3">
        <v>1</v>
      </c>
      <c r="P3070" s="3">
        <v>1.04</v>
      </c>
      <c r="Q3070" s="3">
        <v>0</v>
      </c>
      <c r="R3070" s="3">
        <v>0</v>
      </c>
      <c r="S3070" s="3"/>
      <c r="T3070" s="3">
        <v>-1.04</v>
      </c>
      <c r="U3070" s="3"/>
      <c r="V3070" s="2" t="s">
        <v>427</v>
      </c>
      <c r="W3070" s="2" t="s">
        <v>428</v>
      </c>
      <c r="X3070" s="2" t="s">
        <v>724</v>
      </c>
      <c r="Y3070" s="19" t="str">
        <f>VLOOKUP(G3070,'Verweis Kd-Gruppe'!$A$2:$B$8,2,FALSE)</f>
        <v>FHK</v>
      </c>
      <c r="Z3070" s="19" t="str">
        <f>VLOOKUP(J3070,'Verweis Art-Gruppe'!$A$2:$B$15,2,FALSE)</f>
        <v>Marketing</v>
      </c>
      <c r="AA3070" s="19" t="str">
        <f>VLOOKUP(W3070,'Verweis Vertreter'!$A$2:$B$24,2,FALSE)</f>
        <v>Zentrale</v>
      </c>
      <c r="AB3070" s="12">
        <f t="shared" si="423"/>
        <v>1</v>
      </c>
      <c r="AC3070" s="12">
        <f t="shared" si="428"/>
        <v>1.04</v>
      </c>
      <c r="AD3070" s="12">
        <f t="shared" si="429"/>
        <v>0</v>
      </c>
      <c r="AE3070" s="12">
        <f t="shared" si="424"/>
        <v>0</v>
      </c>
      <c r="AF3070" s="12">
        <f t="shared" si="425"/>
        <v>0</v>
      </c>
      <c r="AG3070" s="12">
        <f t="shared" si="426"/>
        <v>-1.04</v>
      </c>
      <c r="AH3070" s="9">
        <f t="shared" si="430"/>
        <v>0</v>
      </c>
      <c r="AI3070" s="14">
        <f>VLOOKUP(E3070,'Verweis Faktor'!$A:$B,2,FALSE)</f>
        <v>1</v>
      </c>
      <c r="AJ3070" s="14"/>
      <c r="AK3070" s="14" t="str">
        <f>IF(AL3070="Ja","Versandkosten",VLOOKUP(E3070,'Verweis Belegart'!$A$2:$B$9,2,FALSE))</f>
        <v>Hardware</v>
      </c>
      <c r="AL3070" s="14" t="str">
        <f t="shared" si="431"/>
        <v>Nein</v>
      </c>
      <c r="AM3070" s="14" t="str">
        <f t="shared" si="427"/>
        <v>Negativ</v>
      </c>
    </row>
    <row r="3071" spans="1:39" ht="17.25" customHeight="1" x14ac:dyDescent="0.35">
      <c r="A3071" s="17">
        <v>14573559</v>
      </c>
      <c r="B3071" s="2" t="s">
        <v>1989</v>
      </c>
      <c r="C3071" s="1">
        <v>2025001</v>
      </c>
      <c r="D3071" s="1">
        <v>2000811</v>
      </c>
      <c r="E3071" s="2" t="s">
        <v>34</v>
      </c>
      <c r="F3071" s="2" t="s">
        <v>35</v>
      </c>
      <c r="G3071" s="2" t="s">
        <v>25</v>
      </c>
      <c r="H3071" s="2" t="s">
        <v>1853</v>
      </c>
      <c r="I3071" s="2" t="s">
        <v>1854</v>
      </c>
      <c r="J3071" s="2" t="s">
        <v>2228</v>
      </c>
      <c r="K3071" s="2" t="s">
        <v>45</v>
      </c>
      <c r="L3071" s="2" t="s">
        <v>1386</v>
      </c>
      <c r="M3071" s="2" t="s">
        <v>1387</v>
      </c>
      <c r="N3071" s="2"/>
      <c r="O3071" s="3">
        <v>1</v>
      </c>
      <c r="P3071" s="3">
        <v>0</v>
      </c>
      <c r="Q3071" s="3">
        <v>0</v>
      </c>
      <c r="R3071" s="3">
        <v>0</v>
      </c>
      <c r="S3071" s="3"/>
      <c r="T3071" s="3">
        <v>0</v>
      </c>
      <c r="U3071" s="3"/>
      <c r="V3071" s="2" t="s">
        <v>427</v>
      </c>
      <c r="W3071" s="2" t="s">
        <v>428</v>
      </c>
      <c r="X3071" s="2" t="s">
        <v>724</v>
      </c>
      <c r="Y3071" s="19" t="str">
        <f>VLOOKUP(G3071,'Verweis Kd-Gruppe'!$A$2:$B$8,2,FALSE)</f>
        <v>FHK</v>
      </c>
      <c r="Z3071" s="19" t="str">
        <f>VLOOKUP(J3071,'Verweis Art-Gruppe'!$A$2:$B$15,2,FALSE)</f>
        <v>Marketing</v>
      </c>
      <c r="AA3071" s="19" t="str">
        <f>VLOOKUP(W3071,'Verweis Vertreter'!$A$2:$B$24,2,FALSE)</f>
        <v>Zentrale</v>
      </c>
      <c r="AB3071" s="12">
        <f t="shared" si="423"/>
        <v>1</v>
      </c>
      <c r="AC3071" s="12">
        <f t="shared" si="428"/>
        <v>0</v>
      </c>
      <c r="AD3071" s="12">
        <f t="shared" si="429"/>
        <v>0</v>
      </c>
      <c r="AE3071" s="12">
        <f t="shared" si="424"/>
        <v>0</v>
      </c>
      <c r="AF3071" s="12">
        <f t="shared" si="425"/>
        <v>0</v>
      </c>
      <c r="AG3071" s="12">
        <f t="shared" si="426"/>
        <v>0</v>
      </c>
      <c r="AH3071" s="9">
        <f t="shared" si="430"/>
        <v>0</v>
      </c>
      <c r="AI3071" s="14">
        <f>VLOOKUP(E3071,'Verweis Faktor'!$A:$B,2,FALSE)</f>
        <v>1</v>
      </c>
      <c r="AJ3071" s="14"/>
      <c r="AK3071" s="14" t="str">
        <f>IF(AL3071="Ja","Versandkosten",VLOOKUP(E3071,'Verweis Belegart'!$A$2:$B$9,2,FALSE))</f>
        <v>Hardware</v>
      </c>
      <c r="AL3071" s="14" t="str">
        <f t="shared" si="431"/>
        <v>Nein</v>
      </c>
      <c r="AM3071" s="14" t="str">
        <f t="shared" si="427"/>
        <v>Positiv</v>
      </c>
    </row>
    <row r="3072" spans="1:39" ht="17.25" customHeight="1" x14ac:dyDescent="0.35">
      <c r="A3072" s="17">
        <v>14573417</v>
      </c>
      <c r="B3072" s="2" t="s">
        <v>1989</v>
      </c>
      <c r="C3072" s="1">
        <v>2025001</v>
      </c>
      <c r="D3072" s="1">
        <v>2000812</v>
      </c>
      <c r="E3072" s="2" t="s">
        <v>34</v>
      </c>
      <c r="F3072" s="2" t="s">
        <v>53</v>
      </c>
      <c r="G3072" s="2" t="s">
        <v>66</v>
      </c>
      <c r="H3072" s="2" t="s">
        <v>925</v>
      </c>
      <c r="I3072" s="2" t="s">
        <v>926</v>
      </c>
      <c r="J3072" s="2" t="s">
        <v>103</v>
      </c>
      <c r="K3072" s="2" t="s">
        <v>28</v>
      </c>
      <c r="L3072" s="2" t="s">
        <v>1803</v>
      </c>
      <c r="M3072" s="2" t="s">
        <v>1804</v>
      </c>
      <c r="N3072" s="2" t="s">
        <v>1805</v>
      </c>
      <c r="O3072" s="3">
        <v>2</v>
      </c>
      <c r="P3072" s="3">
        <v>819</v>
      </c>
      <c r="Q3072" s="3">
        <v>843</v>
      </c>
      <c r="R3072" s="3">
        <v>1686</v>
      </c>
      <c r="S3072" s="3">
        <v>24</v>
      </c>
      <c r="T3072" s="3">
        <v>48</v>
      </c>
      <c r="U3072" s="3">
        <v>2.84</v>
      </c>
      <c r="V3072" s="2" t="s">
        <v>927</v>
      </c>
      <c r="W3072" s="2" t="s">
        <v>928</v>
      </c>
      <c r="X3072" s="2" t="s">
        <v>44</v>
      </c>
      <c r="Y3072" s="19" t="str">
        <f>VLOOKUP(G3072,'Verweis Kd-Gruppe'!$A$2:$B$8,2,FALSE)</f>
        <v>EXP</v>
      </c>
      <c r="Z3072" s="19" t="str">
        <f>VLOOKUP(J3072,'Verweis Art-Gruppe'!$A$2:$B$15,2,FALSE)</f>
        <v>Geräte</v>
      </c>
      <c r="AA3072" s="19" t="str">
        <f>VLOOKUP(W3072,'Verweis Vertreter'!$A$2:$B$24,2,FALSE)</f>
        <v>Ximena Morales</v>
      </c>
      <c r="AB3072" s="12">
        <f t="shared" si="423"/>
        <v>2</v>
      </c>
      <c r="AC3072" s="12">
        <f t="shared" si="428"/>
        <v>819</v>
      </c>
      <c r="AD3072" s="12">
        <f t="shared" si="429"/>
        <v>843</v>
      </c>
      <c r="AE3072" s="12">
        <f t="shared" si="424"/>
        <v>1686</v>
      </c>
      <c r="AF3072" s="12">
        <f t="shared" si="425"/>
        <v>24</v>
      </c>
      <c r="AG3072" s="12">
        <f t="shared" si="426"/>
        <v>48</v>
      </c>
      <c r="AH3072" s="9">
        <f t="shared" si="430"/>
        <v>2.8469750889679714E-2</v>
      </c>
      <c r="AI3072" s="14">
        <f>VLOOKUP(E3072,'Verweis Faktor'!$A:$B,2,FALSE)</f>
        <v>1</v>
      </c>
      <c r="AJ3072" s="14"/>
      <c r="AK3072" s="14" t="str">
        <f>IF(AL3072="Ja","Versandkosten",VLOOKUP(E3072,'Verweis Belegart'!$A$2:$B$9,2,FALSE))</f>
        <v>Hardware</v>
      </c>
      <c r="AL3072" s="14" t="str">
        <f t="shared" si="431"/>
        <v>Nein</v>
      </c>
      <c r="AM3072" s="14" t="str">
        <f t="shared" si="427"/>
        <v>Positiv</v>
      </c>
    </row>
    <row r="3073" spans="1:39" ht="17.25" customHeight="1" x14ac:dyDescent="0.35">
      <c r="A3073" s="17">
        <v>14573417</v>
      </c>
      <c r="B3073" s="2" t="s">
        <v>1989</v>
      </c>
      <c r="C3073" s="1">
        <v>2025001</v>
      </c>
      <c r="D3073" s="1">
        <v>2000812</v>
      </c>
      <c r="E3073" s="2" t="s">
        <v>34</v>
      </c>
      <c r="F3073" s="2" t="s">
        <v>53</v>
      </c>
      <c r="G3073" s="2" t="s">
        <v>66</v>
      </c>
      <c r="H3073" s="2" t="s">
        <v>925</v>
      </c>
      <c r="I3073" s="2" t="s">
        <v>926</v>
      </c>
      <c r="J3073" s="2" t="s">
        <v>103</v>
      </c>
      <c r="K3073" s="2" t="s">
        <v>45</v>
      </c>
      <c r="L3073" s="2" t="s">
        <v>84</v>
      </c>
      <c r="M3073" s="2" t="s">
        <v>85</v>
      </c>
      <c r="N3073" s="2" t="s">
        <v>86</v>
      </c>
      <c r="O3073" s="3">
        <v>2</v>
      </c>
      <c r="P3073" s="3">
        <v>970.94269999999995</v>
      </c>
      <c r="Q3073" s="3">
        <v>825</v>
      </c>
      <c r="R3073" s="3">
        <v>1650</v>
      </c>
      <c r="S3073" s="3">
        <v>-145.9427</v>
      </c>
      <c r="T3073" s="3">
        <v>-291.89</v>
      </c>
      <c r="U3073" s="3">
        <v>-17.690000000000001</v>
      </c>
      <c r="V3073" s="2" t="s">
        <v>927</v>
      </c>
      <c r="W3073" s="2" t="s">
        <v>928</v>
      </c>
      <c r="X3073" s="2" t="s">
        <v>44</v>
      </c>
      <c r="Y3073" s="19" t="str">
        <f>VLOOKUP(G3073,'Verweis Kd-Gruppe'!$A$2:$B$8,2,FALSE)</f>
        <v>EXP</v>
      </c>
      <c r="Z3073" s="19" t="str">
        <f>VLOOKUP(J3073,'Verweis Art-Gruppe'!$A$2:$B$15,2,FALSE)</f>
        <v>Geräte</v>
      </c>
      <c r="AA3073" s="19" t="str">
        <f>VLOOKUP(W3073,'Verweis Vertreter'!$A$2:$B$24,2,FALSE)</f>
        <v>Ximena Morales</v>
      </c>
      <c r="AB3073" s="12">
        <f t="shared" si="423"/>
        <v>2</v>
      </c>
      <c r="AC3073" s="12">
        <f t="shared" si="428"/>
        <v>970.94269999999995</v>
      </c>
      <c r="AD3073" s="12">
        <f t="shared" si="429"/>
        <v>825</v>
      </c>
      <c r="AE3073" s="12">
        <f t="shared" si="424"/>
        <v>1650</v>
      </c>
      <c r="AF3073" s="12">
        <f t="shared" si="425"/>
        <v>-145.9427</v>
      </c>
      <c r="AG3073" s="12">
        <f t="shared" si="426"/>
        <v>-291.89</v>
      </c>
      <c r="AH3073" s="9">
        <f t="shared" si="430"/>
        <v>-0.17690303030303028</v>
      </c>
      <c r="AI3073" s="14">
        <f>VLOOKUP(E3073,'Verweis Faktor'!$A:$B,2,FALSE)</f>
        <v>1</v>
      </c>
      <c r="AJ3073" s="14"/>
      <c r="AK3073" s="14" t="str">
        <f>IF(AL3073="Ja","Versandkosten",VLOOKUP(E3073,'Verweis Belegart'!$A$2:$B$9,2,FALSE))</f>
        <v>Hardware</v>
      </c>
      <c r="AL3073" s="14" t="str">
        <f t="shared" si="431"/>
        <v>Nein</v>
      </c>
      <c r="AM3073" s="14" t="str">
        <f t="shared" si="427"/>
        <v>Negativ</v>
      </c>
    </row>
    <row r="3074" spans="1:39" ht="17.25" customHeight="1" x14ac:dyDescent="0.35">
      <c r="A3074" s="17">
        <v>14573417</v>
      </c>
      <c r="B3074" s="2" t="s">
        <v>1989</v>
      </c>
      <c r="C3074" s="1">
        <v>2025001</v>
      </c>
      <c r="D3074" s="1">
        <v>2000812</v>
      </c>
      <c r="E3074" s="2" t="s">
        <v>34</v>
      </c>
      <c r="F3074" s="2" t="s">
        <v>53</v>
      </c>
      <c r="G3074" s="2" t="s">
        <v>66</v>
      </c>
      <c r="H3074" s="2" t="s">
        <v>925</v>
      </c>
      <c r="I3074" s="2" t="s">
        <v>926</v>
      </c>
      <c r="J3074" s="2" t="s">
        <v>103</v>
      </c>
      <c r="K3074" s="2" t="s">
        <v>49</v>
      </c>
      <c r="L3074" s="2" t="s">
        <v>88</v>
      </c>
      <c r="M3074" s="2" t="s">
        <v>89</v>
      </c>
      <c r="N3074" s="2" t="s">
        <v>90</v>
      </c>
      <c r="O3074" s="3">
        <v>2</v>
      </c>
      <c r="P3074" s="3">
        <v>530.07069999999999</v>
      </c>
      <c r="Q3074" s="3">
        <v>552</v>
      </c>
      <c r="R3074" s="3">
        <v>1104</v>
      </c>
      <c r="S3074" s="3">
        <v>21.929300000000001</v>
      </c>
      <c r="T3074" s="3">
        <v>43.86</v>
      </c>
      <c r="U3074" s="3">
        <v>3.97</v>
      </c>
      <c r="V3074" s="2" t="s">
        <v>927</v>
      </c>
      <c r="W3074" s="2" t="s">
        <v>928</v>
      </c>
      <c r="X3074" s="2" t="s">
        <v>44</v>
      </c>
      <c r="Y3074" s="19" t="str">
        <f>VLOOKUP(G3074,'Verweis Kd-Gruppe'!$A$2:$B$8,2,FALSE)</f>
        <v>EXP</v>
      </c>
      <c r="Z3074" s="19" t="str">
        <f>VLOOKUP(J3074,'Verweis Art-Gruppe'!$A$2:$B$15,2,FALSE)</f>
        <v>Geräte</v>
      </c>
      <c r="AA3074" s="19" t="str">
        <f>VLOOKUP(W3074,'Verweis Vertreter'!$A$2:$B$24,2,FALSE)</f>
        <v>Ximena Morales</v>
      </c>
      <c r="AB3074" s="12">
        <f t="shared" si="423"/>
        <v>2</v>
      </c>
      <c r="AC3074" s="12">
        <f t="shared" si="428"/>
        <v>530.07069999999999</v>
      </c>
      <c r="AD3074" s="12">
        <f t="shared" si="429"/>
        <v>552</v>
      </c>
      <c r="AE3074" s="12">
        <f t="shared" si="424"/>
        <v>1104</v>
      </c>
      <c r="AF3074" s="12">
        <f t="shared" si="425"/>
        <v>21.929300000000001</v>
      </c>
      <c r="AG3074" s="12">
        <f t="shared" si="426"/>
        <v>43.86</v>
      </c>
      <c r="AH3074" s="9">
        <f t="shared" si="430"/>
        <v>3.972826086956522E-2</v>
      </c>
      <c r="AI3074" s="14">
        <f>VLOOKUP(E3074,'Verweis Faktor'!$A:$B,2,FALSE)</f>
        <v>1</v>
      </c>
      <c r="AJ3074" s="14"/>
      <c r="AK3074" s="14" t="str">
        <f>IF(AL3074="Ja","Versandkosten",VLOOKUP(E3074,'Verweis Belegart'!$A$2:$B$9,2,FALSE))</f>
        <v>Hardware</v>
      </c>
      <c r="AL3074" s="14" t="str">
        <f t="shared" si="431"/>
        <v>Nein</v>
      </c>
      <c r="AM3074" s="14" t="str">
        <f t="shared" si="427"/>
        <v>Positiv</v>
      </c>
    </row>
    <row r="3075" spans="1:39" ht="17.25" customHeight="1" x14ac:dyDescent="0.35">
      <c r="A3075" s="17">
        <v>14573417</v>
      </c>
      <c r="B3075" s="2" t="s">
        <v>1989</v>
      </c>
      <c r="C3075" s="1">
        <v>2025001</v>
      </c>
      <c r="D3075" s="1">
        <v>2000812</v>
      </c>
      <c r="E3075" s="2" t="s">
        <v>34</v>
      </c>
      <c r="F3075" s="2" t="s">
        <v>53</v>
      </c>
      <c r="G3075" s="2" t="s">
        <v>66</v>
      </c>
      <c r="H3075" s="2" t="s">
        <v>925</v>
      </c>
      <c r="I3075" s="2" t="s">
        <v>926</v>
      </c>
      <c r="J3075" s="2" t="s">
        <v>103</v>
      </c>
      <c r="K3075" s="2" t="s">
        <v>79</v>
      </c>
      <c r="L3075" s="2" t="s">
        <v>2133</v>
      </c>
      <c r="M3075" s="2" t="s">
        <v>2134</v>
      </c>
      <c r="N3075" s="2" t="s">
        <v>1887</v>
      </c>
      <c r="O3075" s="3">
        <v>4</v>
      </c>
      <c r="P3075" s="3">
        <v>368</v>
      </c>
      <c r="Q3075" s="3">
        <v>397</v>
      </c>
      <c r="R3075" s="3">
        <v>1588</v>
      </c>
      <c r="S3075" s="3">
        <v>29</v>
      </c>
      <c r="T3075" s="3">
        <v>116</v>
      </c>
      <c r="U3075" s="3">
        <v>7.3</v>
      </c>
      <c r="V3075" s="2" t="s">
        <v>927</v>
      </c>
      <c r="W3075" s="2" t="s">
        <v>928</v>
      </c>
      <c r="X3075" s="2" t="s">
        <v>44</v>
      </c>
      <c r="Y3075" s="19" t="str">
        <f>VLOOKUP(G3075,'Verweis Kd-Gruppe'!$A$2:$B$8,2,FALSE)</f>
        <v>EXP</v>
      </c>
      <c r="Z3075" s="19" t="str">
        <f>VLOOKUP(J3075,'Verweis Art-Gruppe'!$A$2:$B$15,2,FALSE)</f>
        <v>Geräte</v>
      </c>
      <c r="AA3075" s="19" t="str">
        <f>VLOOKUP(W3075,'Verweis Vertreter'!$A$2:$B$24,2,FALSE)</f>
        <v>Ximena Morales</v>
      </c>
      <c r="AB3075" s="12">
        <f t="shared" ref="AB3075:AB3138" si="432">$AI3075*O3075</f>
        <v>4</v>
      </c>
      <c r="AC3075" s="12">
        <f t="shared" si="428"/>
        <v>368</v>
      </c>
      <c r="AD3075" s="12">
        <f t="shared" si="429"/>
        <v>397</v>
      </c>
      <c r="AE3075" s="12">
        <f t="shared" ref="AE3075:AE3138" si="433">$AI3075*R3075</f>
        <v>1588</v>
      </c>
      <c r="AF3075" s="12">
        <f t="shared" ref="AF3075:AF3138" si="434">$AI3075*S3075</f>
        <v>29</v>
      </c>
      <c r="AG3075" s="12">
        <f t="shared" ref="AG3075:AG3138" si="435">$AI3075*T3075</f>
        <v>116</v>
      </c>
      <c r="AH3075" s="9">
        <f t="shared" si="430"/>
        <v>7.3047858942065488E-2</v>
      </c>
      <c r="AI3075" s="14">
        <f>VLOOKUP(E3075,'Verweis Faktor'!$A:$B,2,FALSE)</f>
        <v>1</v>
      </c>
      <c r="AJ3075" s="14"/>
      <c r="AK3075" s="14" t="str">
        <f>IF(AL3075="Ja","Versandkosten",VLOOKUP(E3075,'Verweis Belegart'!$A$2:$B$9,2,FALSE))</f>
        <v>Hardware</v>
      </c>
      <c r="AL3075" s="14" t="str">
        <f t="shared" si="431"/>
        <v>Nein</v>
      </c>
      <c r="AM3075" s="14" t="str">
        <f t="shared" ref="AM3075:AM3138" si="436">IF(AG3075&lt;0,"Negativ","Positiv")</f>
        <v>Positiv</v>
      </c>
    </row>
    <row r="3076" spans="1:39" ht="17.25" customHeight="1" x14ac:dyDescent="0.35">
      <c r="A3076" s="17">
        <v>14573417</v>
      </c>
      <c r="B3076" s="2" t="s">
        <v>1989</v>
      </c>
      <c r="C3076" s="1">
        <v>2025001</v>
      </c>
      <c r="D3076" s="1">
        <v>2000812</v>
      </c>
      <c r="E3076" s="2" t="s">
        <v>34</v>
      </c>
      <c r="F3076" s="2" t="s">
        <v>53</v>
      </c>
      <c r="G3076" s="2" t="s">
        <v>66</v>
      </c>
      <c r="H3076" s="2" t="s">
        <v>925</v>
      </c>
      <c r="I3076" s="2" t="s">
        <v>926</v>
      </c>
      <c r="J3076" s="2" t="s">
        <v>103</v>
      </c>
      <c r="K3076" s="2" t="s">
        <v>83</v>
      </c>
      <c r="L3076" s="2" t="s">
        <v>941</v>
      </c>
      <c r="M3076" s="2" t="s">
        <v>942</v>
      </c>
      <c r="N3076" s="2" t="s">
        <v>943</v>
      </c>
      <c r="O3076" s="3">
        <v>5</v>
      </c>
      <c r="P3076" s="3">
        <v>235</v>
      </c>
      <c r="Q3076" s="3">
        <v>253</v>
      </c>
      <c r="R3076" s="3">
        <v>1265</v>
      </c>
      <c r="S3076" s="3">
        <v>18</v>
      </c>
      <c r="T3076" s="3">
        <v>90</v>
      </c>
      <c r="U3076" s="3">
        <v>7.11</v>
      </c>
      <c r="V3076" s="2" t="s">
        <v>927</v>
      </c>
      <c r="W3076" s="2" t="s">
        <v>928</v>
      </c>
      <c r="X3076" s="2" t="s">
        <v>44</v>
      </c>
      <c r="Y3076" s="19" t="str">
        <f>VLOOKUP(G3076,'Verweis Kd-Gruppe'!$A$2:$B$8,2,FALSE)</f>
        <v>EXP</v>
      </c>
      <c r="Z3076" s="19" t="str">
        <f>VLOOKUP(J3076,'Verweis Art-Gruppe'!$A$2:$B$15,2,FALSE)</f>
        <v>Geräte</v>
      </c>
      <c r="AA3076" s="19" t="str">
        <f>VLOOKUP(W3076,'Verweis Vertreter'!$A$2:$B$24,2,FALSE)</f>
        <v>Ximena Morales</v>
      </c>
      <c r="AB3076" s="12">
        <f t="shared" si="432"/>
        <v>5</v>
      </c>
      <c r="AC3076" s="12">
        <f t="shared" ref="AC3076:AC3139" si="437">P3076</f>
        <v>235</v>
      </c>
      <c r="AD3076" s="12">
        <f t="shared" ref="AD3076:AD3139" si="438">Q3076</f>
        <v>253</v>
      </c>
      <c r="AE3076" s="12">
        <f t="shared" si="433"/>
        <v>1265</v>
      </c>
      <c r="AF3076" s="12">
        <f t="shared" si="434"/>
        <v>18</v>
      </c>
      <c r="AG3076" s="12">
        <f t="shared" si="435"/>
        <v>90</v>
      </c>
      <c r="AH3076" s="9">
        <f t="shared" ref="AH3076:AH3139" si="439">IF(AF3076=0,0,AG3076/AE3076*AI3076)</f>
        <v>7.1146245059288543E-2</v>
      </c>
      <c r="AI3076" s="14">
        <f>VLOOKUP(E3076,'Verweis Faktor'!$A:$B,2,FALSE)</f>
        <v>1</v>
      </c>
      <c r="AJ3076" s="14"/>
      <c r="AK3076" s="14" t="str">
        <f>IF(AL3076="Ja","Versandkosten",VLOOKUP(E3076,'Verweis Belegart'!$A$2:$B$9,2,FALSE))</f>
        <v>Hardware</v>
      </c>
      <c r="AL3076" s="14" t="str">
        <f t="shared" ref="AL3076:AL3139" si="440">IF(ISNUMBER(FIND("Versandkosten",M3076)),"Ja","Nein")</f>
        <v>Nein</v>
      </c>
      <c r="AM3076" s="14" t="str">
        <f t="shared" si="436"/>
        <v>Positiv</v>
      </c>
    </row>
    <row r="3077" spans="1:39" ht="17.25" customHeight="1" x14ac:dyDescent="0.35">
      <c r="A3077" s="17">
        <v>14573417</v>
      </c>
      <c r="B3077" s="2" t="s">
        <v>1989</v>
      </c>
      <c r="C3077" s="1">
        <v>2025001</v>
      </c>
      <c r="D3077" s="1">
        <v>2000812</v>
      </c>
      <c r="E3077" s="2" t="s">
        <v>34</v>
      </c>
      <c r="F3077" s="2" t="s">
        <v>53</v>
      </c>
      <c r="G3077" s="2" t="s">
        <v>66</v>
      </c>
      <c r="H3077" s="2" t="s">
        <v>925</v>
      </c>
      <c r="I3077" s="2" t="s">
        <v>926</v>
      </c>
      <c r="J3077" s="2" t="s">
        <v>103</v>
      </c>
      <c r="K3077" s="2" t="s">
        <v>87</v>
      </c>
      <c r="L3077" s="2" t="s">
        <v>631</v>
      </c>
      <c r="M3077" s="2" t="s">
        <v>632</v>
      </c>
      <c r="N3077" s="2" t="s">
        <v>379</v>
      </c>
      <c r="O3077" s="3">
        <v>3</v>
      </c>
      <c r="P3077" s="3">
        <v>417</v>
      </c>
      <c r="Q3077" s="3">
        <v>436</v>
      </c>
      <c r="R3077" s="3">
        <v>1308</v>
      </c>
      <c r="S3077" s="3">
        <v>19</v>
      </c>
      <c r="T3077" s="3">
        <v>57</v>
      </c>
      <c r="U3077" s="3">
        <v>4.3499999999999996</v>
      </c>
      <c r="V3077" s="2" t="s">
        <v>927</v>
      </c>
      <c r="W3077" s="2" t="s">
        <v>928</v>
      </c>
      <c r="X3077" s="2" t="s">
        <v>44</v>
      </c>
      <c r="Y3077" s="19" t="str">
        <f>VLOOKUP(G3077,'Verweis Kd-Gruppe'!$A$2:$B$8,2,FALSE)</f>
        <v>EXP</v>
      </c>
      <c r="Z3077" s="19" t="str">
        <f>VLOOKUP(J3077,'Verweis Art-Gruppe'!$A$2:$B$15,2,FALSE)</f>
        <v>Geräte</v>
      </c>
      <c r="AA3077" s="19" t="str">
        <f>VLOOKUP(W3077,'Verweis Vertreter'!$A$2:$B$24,2,FALSE)</f>
        <v>Ximena Morales</v>
      </c>
      <c r="AB3077" s="12">
        <f t="shared" si="432"/>
        <v>3</v>
      </c>
      <c r="AC3077" s="12">
        <f t="shared" si="437"/>
        <v>417</v>
      </c>
      <c r="AD3077" s="12">
        <f t="shared" si="438"/>
        <v>436</v>
      </c>
      <c r="AE3077" s="12">
        <f t="shared" si="433"/>
        <v>1308</v>
      </c>
      <c r="AF3077" s="12">
        <f t="shared" si="434"/>
        <v>19</v>
      </c>
      <c r="AG3077" s="12">
        <f t="shared" si="435"/>
        <v>57</v>
      </c>
      <c r="AH3077" s="9">
        <f t="shared" si="439"/>
        <v>4.3577981651376149E-2</v>
      </c>
      <c r="AI3077" s="14">
        <f>VLOOKUP(E3077,'Verweis Faktor'!$A:$B,2,FALSE)</f>
        <v>1</v>
      </c>
      <c r="AJ3077" s="14"/>
      <c r="AK3077" s="14" t="str">
        <f>IF(AL3077="Ja","Versandkosten",VLOOKUP(E3077,'Verweis Belegart'!$A$2:$B$9,2,FALSE))</f>
        <v>Hardware</v>
      </c>
      <c r="AL3077" s="14" t="str">
        <f t="shared" si="440"/>
        <v>Nein</v>
      </c>
      <c r="AM3077" s="14" t="str">
        <f t="shared" si="436"/>
        <v>Positiv</v>
      </c>
    </row>
    <row r="3078" spans="1:39" ht="17.25" customHeight="1" x14ac:dyDescent="0.35">
      <c r="A3078" s="17">
        <v>14573417</v>
      </c>
      <c r="B3078" s="2" t="s">
        <v>1989</v>
      </c>
      <c r="C3078" s="1">
        <v>2025001</v>
      </c>
      <c r="D3078" s="1">
        <v>2000812</v>
      </c>
      <c r="E3078" s="2" t="s">
        <v>34</v>
      </c>
      <c r="F3078" s="2" t="s">
        <v>53</v>
      </c>
      <c r="G3078" s="2" t="s">
        <v>66</v>
      </c>
      <c r="H3078" s="2" t="s">
        <v>925</v>
      </c>
      <c r="I3078" s="2" t="s">
        <v>926</v>
      </c>
      <c r="J3078" s="2" t="s">
        <v>103</v>
      </c>
      <c r="K3078" s="2" t="s">
        <v>91</v>
      </c>
      <c r="L3078" s="2" t="s">
        <v>159</v>
      </c>
      <c r="M3078" s="2" t="s">
        <v>160</v>
      </c>
      <c r="N3078" s="2" t="s">
        <v>161</v>
      </c>
      <c r="O3078" s="3">
        <v>4</v>
      </c>
      <c r="P3078" s="3">
        <v>177</v>
      </c>
      <c r="Q3078" s="3">
        <v>187</v>
      </c>
      <c r="R3078" s="3">
        <v>748</v>
      </c>
      <c r="S3078" s="3">
        <v>10</v>
      </c>
      <c r="T3078" s="3">
        <v>40</v>
      </c>
      <c r="U3078" s="3">
        <v>5.34</v>
      </c>
      <c r="V3078" s="2" t="s">
        <v>927</v>
      </c>
      <c r="W3078" s="2" t="s">
        <v>928</v>
      </c>
      <c r="X3078" s="2" t="s">
        <v>44</v>
      </c>
      <c r="Y3078" s="19" t="str">
        <f>VLOOKUP(G3078,'Verweis Kd-Gruppe'!$A$2:$B$8,2,FALSE)</f>
        <v>EXP</v>
      </c>
      <c r="Z3078" s="19" t="str">
        <f>VLOOKUP(J3078,'Verweis Art-Gruppe'!$A$2:$B$15,2,FALSE)</f>
        <v>Geräte</v>
      </c>
      <c r="AA3078" s="19" t="str">
        <f>VLOOKUP(W3078,'Verweis Vertreter'!$A$2:$B$24,2,FALSE)</f>
        <v>Ximena Morales</v>
      </c>
      <c r="AB3078" s="12">
        <f t="shared" si="432"/>
        <v>4</v>
      </c>
      <c r="AC3078" s="12">
        <f t="shared" si="437"/>
        <v>177</v>
      </c>
      <c r="AD3078" s="12">
        <f t="shared" si="438"/>
        <v>187</v>
      </c>
      <c r="AE3078" s="12">
        <f t="shared" si="433"/>
        <v>748</v>
      </c>
      <c r="AF3078" s="12">
        <f t="shared" si="434"/>
        <v>10</v>
      </c>
      <c r="AG3078" s="12">
        <f t="shared" si="435"/>
        <v>40</v>
      </c>
      <c r="AH3078" s="9">
        <f t="shared" si="439"/>
        <v>5.3475935828877004E-2</v>
      </c>
      <c r="AI3078" s="14">
        <f>VLOOKUP(E3078,'Verweis Faktor'!$A:$B,2,FALSE)</f>
        <v>1</v>
      </c>
      <c r="AJ3078" s="14"/>
      <c r="AK3078" s="14" t="str">
        <f>IF(AL3078="Ja","Versandkosten",VLOOKUP(E3078,'Verweis Belegart'!$A$2:$B$9,2,FALSE))</f>
        <v>Hardware</v>
      </c>
      <c r="AL3078" s="14" t="str">
        <f t="shared" si="440"/>
        <v>Nein</v>
      </c>
      <c r="AM3078" s="14" t="str">
        <f t="shared" si="436"/>
        <v>Positiv</v>
      </c>
    </row>
    <row r="3079" spans="1:39" ht="17.25" customHeight="1" x14ac:dyDescent="0.35">
      <c r="A3079" s="17">
        <v>14573417</v>
      </c>
      <c r="B3079" s="2" t="s">
        <v>1989</v>
      </c>
      <c r="C3079" s="1">
        <v>2025001</v>
      </c>
      <c r="D3079" s="1">
        <v>2000812</v>
      </c>
      <c r="E3079" s="2" t="s">
        <v>34</v>
      </c>
      <c r="F3079" s="2" t="s">
        <v>53</v>
      </c>
      <c r="G3079" s="2" t="s">
        <v>66</v>
      </c>
      <c r="H3079" s="2" t="s">
        <v>925</v>
      </c>
      <c r="I3079" s="2" t="s">
        <v>926</v>
      </c>
      <c r="J3079" s="2" t="s">
        <v>103</v>
      </c>
      <c r="K3079" s="2" t="s">
        <v>95</v>
      </c>
      <c r="L3079" s="2" t="s">
        <v>348</v>
      </c>
      <c r="M3079" s="2" t="s">
        <v>349</v>
      </c>
      <c r="N3079" s="2" t="s">
        <v>350</v>
      </c>
      <c r="O3079" s="3">
        <v>10</v>
      </c>
      <c r="P3079" s="3">
        <v>120.9417</v>
      </c>
      <c r="Q3079" s="3">
        <v>126</v>
      </c>
      <c r="R3079" s="3">
        <v>1260</v>
      </c>
      <c r="S3079" s="3">
        <v>5.0583</v>
      </c>
      <c r="T3079" s="3">
        <v>50.58</v>
      </c>
      <c r="U3079" s="3">
        <v>4.01</v>
      </c>
      <c r="V3079" s="2" t="s">
        <v>927</v>
      </c>
      <c r="W3079" s="2" t="s">
        <v>928</v>
      </c>
      <c r="X3079" s="2" t="s">
        <v>44</v>
      </c>
      <c r="Y3079" s="19" t="str">
        <f>VLOOKUP(G3079,'Verweis Kd-Gruppe'!$A$2:$B$8,2,FALSE)</f>
        <v>EXP</v>
      </c>
      <c r="Z3079" s="19" t="str">
        <f>VLOOKUP(J3079,'Verweis Art-Gruppe'!$A$2:$B$15,2,FALSE)</f>
        <v>Geräte</v>
      </c>
      <c r="AA3079" s="19" t="str">
        <f>VLOOKUP(W3079,'Verweis Vertreter'!$A$2:$B$24,2,FALSE)</f>
        <v>Ximena Morales</v>
      </c>
      <c r="AB3079" s="12">
        <f t="shared" si="432"/>
        <v>10</v>
      </c>
      <c r="AC3079" s="12">
        <f t="shared" si="437"/>
        <v>120.9417</v>
      </c>
      <c r="AD3079" s="12">
        <f t="shared" si="438"/>
        <v>126</v>
      </c>
      <c r="AE3079" s="12">
        <f t="shared" si="433"/>
        <v>1260</v>
      </c>
      <c r="AF3079" s="12">
        <f t="shared" si="434"/>
        <v>5.0583</v>
      </c>
      <c r="AG3079" s="12">
        <f t="shared" si="435"/>
        <v>50.58</v>
      </c>
      <c r="AH3079" s="9">
        <f t="shared" si="439"/>
        <v>4.014285714285714E-2</v>
      </c>
      <c r="AI3079" s="14">
        <f>VLOOKUP(E3079,'Verweis Faktor'!$A:$B,2,FALSE)</f>
        <v>1</v>
      </c>
      <c r="AJ3079" s="14"/>
      <c r="AK3079" s="14" t="str">
        <f>IF(AL3079="Ja","Versandkosten",VLOOKUP(E3079,'Verweis Belegart'!$A$2:$B$9,2,FALSE))</f>
        <v>Hardware</v>
      </c>
      <c r="AL3079" s="14" t="str">
        <f t="shared" si="440"/>
        <v>Nein</v>
      </c>
      <c r="AM3079" s="14" t="str">
        <f t="shared" si="436"/>
        <v>Positiv</v>
      </c>
    </row>
    <row r="3080" spans="1:39" ht="17.25" customHeight="1" x14ac:dyDescent="0.35">
      <c r="A3080" s="17">
        <v>14573417</v>
      </c>
      <c r="B3080" s="2" t="s">
        <v>1989</v>
      </c>
      <c r="C3080" s="1">
        <v>2025001</v>
      </c>
      <c r="D3080" s="1">
        <v>2000812</v>
      </c>
      <c r="E3080" s="2" t="s">
        <v>34</v>
      </c>
      <c r="F3080" s="2" t="s">
        <v>53</v>
      </c>
      <c r="G3080" s="2" t="s">
        <v>66</v>
      </c>
      <c r="H3080" s="2" t="s">
        <v>925</v>
      </c>
      <c r="I3080" s="2" t="s">
        <v>926</v>
      </c>
      <c r="J3080" s="2" t="s">
        <v>304</v>
      </c>
      <c r="K3080" s="2" t="s">
        <v>99</v>
      </c>
      <c r="L3080" s="2" t="s">
        <v>540</v>
      </c>
      <c r="M3080" s="2" t="s">
        <v>541</v>
      </c>
      <c r="N3080" s="2" t="s">
        <v>542</v>
      </c>
      <c r="O3080" s="3">
        <v>3</v>
      </c>
      <c r="P3080" s="3">
        <v>28.57</v>
      </c>
      <c r="Q3080" s="3">
        <v>31</v>
      </c>
      <c r="R3080" s="3">
        <v>93</v>
      </c>
      <c r="S3080" s="3">
        <v>2.4300000000000002</v>
      </c>
      <c r="T3080" s="3">
        <v>7.29</v>
      </c>
      <c r="U3080" s="3">
        <v>7.83</v>
      </c>
      <c r="V3080" s="2" t="s">
        <v>927</v>
      </c>
      <c r="W3080" s="2" t="s">
        <v>928</v>
      </c>
      <c r="X3080" s="2" t="s">
        <v>44</v>
      </c>
      <c r="Y3080" s="19" t="str">
        <f>VLOOKUP(G3080,'Verweis Kd-Gruppe'!$A$2:$B$8,2,FALSE)</f>
        <v>EXP</v>
      </c>
      <c r="Z3080" s="19" t="str">
        <f>VLOOKUP(J3080,'Verweis Art-Gruppe'!$A$2:$B$15,2,FALSE)</f>
        <v>Zubehör</v>
      </c>
      <c r="AA3080" s="19" t="str">
        <f>VLOOKUP(W3080,'Verweis Vertreter'!$A$2:$B$24,2,FALSE)</f>
        <v>Ximena Morales</v>
      </c>
      <c r="AB3080" s="12">
        <f t="shared" si="432"/>
        <v>3</v>
      </c>
      <c r="AC3080" s="12">
        <f t="shared" si="437"/>
        <v>28.57</v>
      </c>
      <c r="AD3080" s="12">
        <f t="shared" si="438"/>
        <v>31</v>
      </c>
      <c r="AE3080" s="12">
        <f t="shared" si="433"/>
        <v>93</v>
      </c>
      <c r="AF3080" s="12">
        <f t="shared" si="434"/>
        <v>2.4300000000000002</v>
      </c>
      <c r="AG3080" s="12">
        <f t="shared" si="435"/>
        <v>7.29</v>
      </c>
      <c r="AH3080" s="9">
        <f t="shared" si="439"/>
        <v>7.8387096774193546E-2</v>
      </c>
      <c r="AI3080" s="14">
        <f>VLOOKUP(E3080,'Verweis Faktor'!$A:$B,2,FALSE)</f>
        <v>1</v>
      </c>
      <c r="AJ3080" s="14"/>
      <c r="AK3080" s="14" t="str">
        <f>IF(AL3080="Ja","Versandkosten",VLOOKUP(E3080,'Verweis Belegart'!$A$2:$B$9,2,FALSE))</f>
        <v>Hardware</v>
      </c>
      <c r="AL3080" s="14" t="str">
        <f t="shared" si="440"/>
        <v>Nein</v>
      </c>
      <c r="AM3080" s="14" t="str">
        <f t="shared" si="436"/>
        <v>Positiv</v>
      </c>
    </row>
    <row r="3081" spans="1:39" ht="17.25" customHeight="1" x14ac:dyDescent="0.35">
      <c r="A3081" s="17">
        <v>14573417</v>
      </c>
      <c r="B3081" s="2" t="s">
        <v>1989</v>
      </c>
      <c r="C3081" s="1">
        <v>2025001</v>
      </c>
      <c r="D3081" s="1">
        <v>2000812</v>
      </c>
      <c r="E3081" s="2" t="s">
        <v>34</v>
      </c>
      <c r="F3081" s="2" t="s">
        <v>53</v>
      </c>
      <c r="G3081" s="2" t="s">
        <v>66</v>
      </c>
      <c r="H3081" s="2" t="s">
        <v>925</v>
      </c>
      <c r="I3081" s="2" t="s">
        <v>926</v>
      </c>
      <c r="J3081" s="2" t="s">
        <v>103</v>
      </c>
      <c r="K3081" s="2" t="s">
        <v>103</v>
      </c>
      <c r="L3081" s="2" t="s">
        <v>1324</v>
      </c>
      <c r="M3081" s="2" t="s">
        <v>1325</v>
      </c>
      <c r="N3081" s="2" t="s">
        <v>515</v>
      </c>
      <c r="O3081" s="3">
        <v>10</v>
      </c>
      <c r="P3081" s="3">
        <v>86</v>
      </c>
      <c r="Q3081" s="3">
        <v>89</v>
      </c>
      <c r="R3081" s="3">
        <v>890</v>
      </c>
      <c r="S3081" s="3">
        <v>3</v>
      </c>
      <c r="T3081" s="3">
        <v>30</v>
      </c>
      <c r="U3081" s="3">
        <v>3.37</v>
      </c>
      <c r="V3081" s="2" t="s">
        <v>927</v>
      </c>
      <c r="W3081" s="2" t="s">
        <v>928</v>
      </c>
      <c r="X3081" s="2" t="s">
        <v>44</v>
      </c>
      <c r="Y3081" s="19" t="str">
        <f>VLOOKUP(G3081,'Verweis Kd-Gruppe'!$A$2:$B$8,2,FALSE)</f>
        <v>EXP</v>
      </c>
      <c r="Z3081" s="19" t="str">
        <f>VLOOKUP(J3081,'Verweis Art-Gruppe'!$A$2:$B$15,2,FALSE)</f>
        <v>Geräte</v>
      </c>
      <c r="AA3081" s="19" t="str">
        <f>VLOOKUP(W3081,'Verweis Vertreter'!$A$2:$B$24,2,FALSE)</f>
        <v>Ximena Morales</v>
      </c>
      <c r="AB3081" s="12">
        <f t="shared" si="432"/>
        <v>10</v>
      </c>
      <c r="AC3081" s="12">
        <f t="shared" si="437"/>
        <v>86</v>
      </c>
      <c r="AD3081" s="12">
        <f t="shared" si="438"/>
        <v>89</v>
      </c>
      <c r="AE3081" s="12">
        <f t="shared" si="433"/>
        <v>890</v>
      </c>
      <c r="AF3081" s="12">
        <f t="shared" si="434"/>
        <v>3</v>
      </c>
      <c r="AG3081" s="12">
        <f t="shared" si="435"/>
        <v>30</v>
      </c>
      <c r="AH3081" s="9">
        <f t="shared" si="439"/>
        <v>3.3707865168539325E-2</v>
      </c>
      <c r="AI3081" s="14">
        <f>VLOOKUP(E3081,'Verweis Faktor'!$A:$B,2,FALSE)</f>
        <v>1</v>
      </c>
      <c r="AJ3081" s="14"/>
      <c r="AK3081" s="14" t="str">
        <f>IF(AL3081="Ja","Versandkosten",VLOOKUP(E3081,'Verweis Belegart'!$A$2:$B$9,2,FALSE))</f>
        <v>Hardware</v>
      </c>
      <c r="AL3081" s="14" t="str">
        <f t="shared" si="440"/>
        <v>Nein</v>
      </c>
      <c r="AM3081" s="14" t="str">
        <f t="shared" si="436"/>
        <v>Positiv</v>
      </c>
    </row>
    <row r="3082" spans="1:39" ht="17.25" customHeight="1" x14ac:dyDescent="0.35">
      <c r="A3082" s="17">
        <v>14573560</v>
      </c>
      <c r="B3082" s="2" t="s">
        <v>1989</v>
      </c>
      <c r="C3082" s="1">
        <v>2025001</v>
      </c>
      <c r="D3082" s="1">
        <v>2000813</v>
      </c>
      <c r="E3082" s="2" t="s">
        <v>34</v>
      </c>
      <c r="F3082" s="2" t="s">
        <v>35</v>
      </c>
      <c r="G3082" s="2" t="s">
        <v>25</v>
      </c>
      <c r="H3082" s="2" t="s">
        <v>2135</v>
      </c>
      <c r="I3082" s="2" t="s">
        <v>2136</v>
      </c>
      <c r="J3082" s="2" t="s">
        <v>2228</v>
      </c>
      <c r="K3082" s="2" t="s">
        <v>28</v>
      </c>
      <c r="L3082" s="2" t="s">
        <v>1386</v>
      </c>
      <c r="M3082" s="2" t="s">
        <v>1387</v>
      </c>
      <c r="N3082" s="2"/>
      <c r="O3082" s="3">
        <v>1</v>
      </c>
      <c r="P3082" s="3">
        <v>0</v>
      </c>
      <c r="Q3082" s="3">
        <v>0</v>
      </c>
      <c r="R3082" s="3">
        <v>0</v>
      </c>
      <c r="S3082" s="3"/>
      <c r="T3082" s="3">
        <v>0</v>
      </c>
      <c r="U3082" s="3"/>
      <c r="V3082" s="2" t="s">
        <v>427</v>
      </c>
      <c r="W3082" s="2" t="s">
        <v>428</v>
      </c>
      <c r="X3082" s="2" t="s">
        <v>724</v>
      </c>
      <c r="Y3082" s="19" t="str">
        <f>VLOOKUP(G3082,'Verweis Kd-Gruppe'!$A$2:$B$8,2,FALSE)</f>
        <v>FHK</v>
      </c>
      <c r="Z3082" s="19" t="str">
        <f>VLOOKUP(J3082,'Verweis Art-Gruppe'!$A$2:$B$15,2,FALSE)</f>
        <v>Marketing</v>
      </c>
      <c r="AA3082" s="19" t="str">
        <f>VLOOKUP(W3082,'Verweis Vertreter'!$A$2:$B$24,2,FALSE)</f>
        <v>Zentrale</v>
      </c>
      <c r="AB3082" s="12">
        <f t="shared" si="432"/>
        <v>1</v>
      </c>
      <c r="AC3082" s="12">
        <f t="shared" si="437"/>
        <v>0</v>
      </c>
      <c r="AD3082" s="12">
        <f t="shared" si="438"/>
        <v>0</v>
      </c>
      <c r="AE3082" s="12">
        <f t="shared" si="433"/>
        <v>0</v>
      </c>
      <c r="AF3082" s="12">
        <f t="shared" si="434"/>
        <v>0</v>
      </c>
      <c r="AG3082" s="12">
        <f t="shared" si="435"/>
        <v>0</v>
      </c>
      <c r="AH3082" s="9">
        <f t="shared" si="439"/>
        <v>0</v>
      </c>
      <c r="AI3082" s="14">
        <f>VLOOKUP(E3082,'Verweis Faktor'!$A:$B,2,FALSE)</f>
        <v>1</v>
      </c>
      <c r="AJ3082" s="14"/>
      <c r="AK3082" s="14" t="str">
        <f>IF(AL3082="Ja","Versandkosten",VLOOKUP(E3082,'Verweis Belegart'!$A$2:$B$9,2,FALSE))</f>
        <v>Hardware</v>
      </c>
      <c r="AL3082" s="14" t="str">
        <f t="shared" si="440"/>
        <v>Nein</v>
      </c>
      <c r="AM3082" s="14" t="str">
        <f t="shared" si="436"/>
        <v>Positiv</v>
      </c>
    </row>
    <row r="3083" spans="1:39" ht="17.25" customHeight="1" x14ac:dyDescent="0.35">
      <c r="A3083" s="17">
        <v>14573548</v>
      </c>
      <c r="B3083" s="2" t="s">
        <v>1989</v>
      </c>
      <c r="C3083" s="1">
        <v>2025001</v>
      </c>
      <c r="D3083" s="1">
        <v>2000814</v>
      </c>
      <c r="E3083" s="2" t="s">
        <v>34</v>
      </c>
      <c r="F3083" s="2" t="s">
        <v>142</v>
      </c>
      <c r="G3083" s="2" t="s">
        <v>36</v>
      </c>
      <c r="H3083" s="2" t="s">
        <v>190</v>
      </c>
      <c r="I3083" s="2" t="s">
        <v>191</v>
      </c>
      <c r="J3083" s="2" t="s">
        <v>304</v>
      </c>
      <c r="K3083" s="2" t="s">
        <v>28</v>
      </c>
      <c r="L3083" s="2" t="s">
        <v>1746</v>
      </c>
      <c r="M3083" s="2" t="s">
        <v>1747</v>
      </c>
      <c r="N3083" s="2" t="s">
        <v>1748</v>
      </c>
      <c r="O3083" s="3">
        <v>1</v>
      </c>
      <c r="P3083" s="3">
        <v>130.49</v>
      </c>
      <c r="Q3083" s="3">
        <v>125.62</v>
      </c>
      <c r="R3083" s="3">
        <v>125.62</v>
      </c>
      <c r="S3083" s="3">
        <v>-4.87</v>
      </c>
      <c r="T3083" s="3">
        <v>-4.87</v>
      </c>
      <c r="U3083" s="3">
        <v>-3.87</v>
      </c>
      <c r="V3083" s="2" t="s">
        <v>195</v>
      </c>
      <c r="W3083" s="2" t="s">
        <v>196</v>
      </c>
      <c r="X3083" s="2" t="s">
        <v>197</v>
      </c>
      <c r="Y3083" s="19" t="str">
        <f>VLOOKUP(G3083,'Verweis Kd-Gruppe'!$A$2:$B$8,2,FALSE)</f>
        <v>GRK</v>
      </c>
      <c r="Z3083" s="19" t="str">
        <f>VLOOKUP(J3083,'Verweis Art-Gruppe'!$A$2:$B$15,2,FALSE)</f>
        <v>Zubehör</v>
      </c>
      <c r="AA3083" s="19" t="str">
        <f>VLOOKUP(W3083,'Verweis Vertreter'!$A$2:$B$24,2,FALSE)</f>
        <v>Akin Erdem</v>
      </c>
      <c r="AB3083" s="12">
        <f t="shared" si="432"/>
        <v>1</v>
      </c>
      <c r="AC3083" s="12">
        <f t="shared" si="437"/>
        <v>130.49</v>
      </c>
      <c r="AD3083" s="12">
        <f t="shared" si="438"/>
        <v>125.62</v>
      </c>
      <c r="AE3083" s="12">
        <f t="shared" si="433"/>
        <v>125.62</v>
      </c>
      <c r="AF3083" s="12">
        <f t="shared" si="434"/>
        <v>-4.87</v>
      </c>
      <c r="AG3083" s="12">
        <f t="shared" si="435"/>
        <v>-4.87</v>
      </c>
      <c r="AH3083" s="9">
        <f t="shared" si="439"/>
        <v>-3.8767712147747171E-2</v>
      </c>
      <c r="AI3083" s="14">
        <f>VLOOKUP(E3083,'Verweis Faktor'!$A:$B,2,FALSE)</f>
        <v>1</v>
      </c>
      <c r="AJ3083" s="14"/>
      <c r="AK3083" s="14" t="str">
        <f>IF(AL3083="Ja","Versandkosten",VLOOKUP(E3083,'Verweis Belegart'!$A$2:$B$9,2,FALSE))</f>
        <v>Hardware</v>
      </c>
      <c r="AL3083" s="14" t="str">
        <f t="shared" si="440"/>
        <v>Nein</v>
      </c>
      <c r="AM3083" s="14" t="str">
        <f t="shared" si="436"/>
        <v>Negativ</v>
      </c>
    </row>
    <row r="3084" spans="1:39" ht="17.25" customHeight="1" x14ac:dyDescent="0.35">
      <c r="A3084" s="17">
        <v>14573548</v>
      </c>
      <c r="B3084" s="2" t="s">
        <v>1989</v>
      </c>
      <c r="C3084" s="1">
        <v>2025001</v>
      </c>
      <c r="D3084" s="1">
        <v>2000814</v>
      </c>
      <c r="E3084" s="2" t="s">
        <v>34</v>
      </c>
      <c r="F3084" s="2" t="s">
        <v>142</v>
      </c>
      <c r="G3084" s="2" t="s">
        <v>36</v>
      </c>
      <c r="H3084" s="2" t="s">
        <v>190</v>
      </c>
      <c r="I3084" s="2" t="s">
        <v>191</v>
      </c>
      <c r="J3084" s="2" t="s">
        <v>103</v>
      </c>
      <c r="K3084" s="2" t="s">
        <v>45</v>
      </c>
      <c r="L3084" s="2" t="s">
        <v>2091</v>
      </c>
      <c r="M3084" s="2" t="s">
        <v>2092</v>
      </c>
      <c r="N3084" s="2" t="s">
        <v>2093</v>
      </c>
      <c r="O3084" s="3">
        <v>2</v>
      </c>
      <c r="P3084" s="3">
        <v>377.28570000000002</v>
      </c>
      <c r="Q3084" s="3">
        <v>427.12</v>
      </c>
      <c r="R3084" s="3">
        <v>854.24</v>
      </c>
      <c r="S3084" s="3">
        <v>49.834299999999999</v>
      </c>
      <c r="T3084" s="3">
        <v>99.67</v>
      </c>
      <c r="U3084" s="3">
        <v>11.66</v>
      </c>
      <c r="V3084" s="2" t="s">
        <v>195</v>
      </c>
      <c r="W3084" s="2" t="s">
        <v>196</v>
      </c>
      <c r="X3084" s="2" t="s">
        <v>197</v>
      </c>
      <c r="Y3084" s="19" t="str">
        <f>VLOOKUP(G3084,'Verweis Kd-Gruppe'!$A$2:$B$8,2,FALSE)</f>
        <v>GRK</v>
      </c>
      <c r="Z3084" s="19" t="str">
        <f>VLOOKUP(J3084,'Verweis Art-Gruppe'!$A$2:$B$15,2,FALSE)</f>
        <v>Geräte</v>
      </c>
      <c r="AA3084" s="19" t="str">
        <f>VLOOKUP(W3084,'Verweis Vertreter'!$A$2:$B$24,2,FALSE)</f>
        <v>Akin Erdem</v>
      </c>
      <c r="AB3084" s="12">
        <f t="shared" si="432"/>
        <v>2</v>
      </c>
      <c r="AC3084" s="12">
        <f t="shared" si="437"/>
        <v>377.28570000000002</v>
      </c>
      <c r="AD3084" s="12">
        <f t="shared" si="438"/>
        <v>427.12</v>
      </c>
      <c r="AE3084" s="12">
        <f t="shared" si="433"/>
        <v>854.24</v>
      </c>
      <c r="AF3084" s="12">
        <f t="shared" si="434"/>
        <v>49.834299999999999</v>
      </c>
      <c r="AG3084" s="12">
        <f t="shared" si="435"/>
        <v>99.67</v>
      </c>
      <c r="AH3084" s="9">
        <f t="shared" si="439"/>
        <v>0.11667681213710433</v>
      </c>
      <c r="AI3084" s="14">
        <f>VLOOKUP(E3084,'Verweis Faktor'!$A:$B,2,FALSE)</f>
        <v>1</v>
      </c>
      <c r="AJ3084" s="14"/>
      <c r="AK3084" s="14" t="str">
        <f>IF(AL3084="Ja","Versandkosten",VLOOKUP(E3084,'Verweis Belegart'!$A$2:$B$9,2,FALSE))</f>
        <v>Hardware</v>
      </c>
      <c r="AL3084" s="14" t="str">
        <f t="shared" si="440"/>
        <v>Nein</v>
      </c>
      <c r="AM3084" s="14" t="str">
        <f t="shared" si="436"/>
        <v>Positiv</v>
      </c>
    </row>
    <row r="3085" spans="1:39" ht="17.25" customHeight="1" x14ac:dyDescent="0.35">
      <c r="A3085" s="17">
        <v>14573548</v>
      </c>
      <c r="B3085" s="2" t="s">
        <v>1989</v>
      </c>
      <c r="C3085" s="1">
        <v>2025001</v>
      </c>
      <c r="D3085" s="1">
        <v>2000814</v>
      </c>
      <c r="E3085" s="2" t="s">
        <v>34</v>
      </c>
      <c r="F3085" s="2" t="s">
        <v>142</v>
      </c>
      <c r="G3085" s="2" t="s">
        <v>36</v>
      </c>
      <c r="H3085" s="2" t="s">
        <v>190</v>
      </c>
      <c r="I3085" s="2" t="s">
        <v>191</v>
      </c>
      <c r="J3085" s="2" t="s">
        <v>103</v>
      </c>
      <c r="K3085" s="2" t="s">
        <v>49</v>
      </c>
      <c r="L3085" s="2" t="s">
        <v>2137</v>
      </c>
      <c r="M3085" s="2" t="s">
        <v>2138</v>
      </c>
      <c r="N3085" s="2" t="s">
        <v>644</v>
      </c>
      <c r="O3085" s="3">
        <v>3</v>
      </c>
      <c r="P3085" s="3">
        <v>1076</v>
      </c>
      <c r="Q3085" s="3">
        <v>1180.8699999999999</v>
      </c>
      <c r="R3085" s="3">
        <v>3542.61</v>
      </c>
      <c r="S3085" s="3">
        <v>104.87</v>
      </c>
      <c r="T3085" s="3">
        <v>314.61</v>
      </c>
      <c r="U3085" s="3">
        <v>8.8800000000000008</v>
      </c>
      <c r="V3085" s="2" t="s">
        <v>195</v>
      </c>
      <c r="W3085" s="2" t="s">
        <v>196</v>
      </c>
      <c r="X3085" s="2" t="s">
        <v>197</v>
      </c>
      <c r="Y3085" s="19" t="str">
        <f>VLOOKUP(G3085,'Verweis Kd-Gruppe'!$A$2:$B$8,2,FALSE)</f>
        <v>GRK</v>
      </c>
      <c r="Z3085" s="19" t="str">
        <f>VLOOKUP(J3085,'Verweis Art-Gruppe'!$A$2:$B$15,2,FALSE)</f>
        <v>Geräte</v>
      </c>
      <c r="AA3085" s="19" t="str">
        <f>VLOOKUP(W3085,'Verweis Vertreter'!$A$2:$B$24,2,FALSE)</f>
        <v>Akin Erdem</v>
      </c>
      <c r="AB3085" s="12">
        <f t="shared" si="432"/>
        <v>3</v>
      </c>
      <c r="AC3085" s="12">
        <f t="shared" si="437"/>
        <v>1076</v>
      </c>
      <c r="AD3085" s="12">
        <f t="shared" si="438"/>
        <v>1180.8699999999999</v>
      </c>
      <c r="AE3085" s="12">
        <f t="shared" si="433"/>
        <v>3542.61</v>
      </c>
      <c r="AF3085" s="12">
        <f t="shared" si="434"/>
        <v>104.87</v>
      </c>
      <c r="AG3085" s="12">
        <f t="shared" si="435"/>
        <v>314.61</v>
      </c>
      <c r="AH3085" s="9">
        <f t="shared" si="439"/>
        <v>8.8807404710086635E-2</v>
      </c>
      <c r="AI3085" s="14">
        <f>VLOOKUP(E3085,'Verweis Faktor'!$A:$B,2,FALSE)</f>
        <v>1</v>
      </c>
      <c r="AJ3085" s="14"/>
      <c r="AK3085" s="14" t="str">
        <f>IF(AL3085="Ja","Versandkosten",VLOOKUP(E3085,'Verweis Belegart'!$A$2:$B$9,2,FALSE))</f>
        <v>Hardware</v>
      </c>
      <c r="AL3085" s="14" t="str">
        <f t="shared" si="440"/>
        <v>Nein</v>
      </c>
      <c r="AM3085" s="14" t="str">
        <f t="shared" si="436"/>
        <v>Positiv</v>
      </c>
    </row>
    <row r="3086" spans="1:39" ht="17.25" customHeight="1" x14ac:dyDescent="0.35">
      <c r="A3086" s="17">
        <v>14573548</v>
      </c>
      <c r="B3086" s="2" t="s">
        <v>1989</v>
      </c>
      <c r="C3086" s="1">
        <v>2025001</v>
      </c>
      <c r="D3086" s="1">
        <v>2000814</v>
      </c>
      <c r="E3086" s="2" t="s">
        <v>34</v>
      </c>
      <c r="F3086" s="2" t="s">
        <v>142</v>
      </c>
      <c r="G3086" s="2" t="s">
        <v>36</v>
      </c>
      <c r="H3086" s="2" t="s">
        <v>190</v>
      </c>
      <c r="I3086" s="2" t="s">
        <v>191</v>
      </c>
      <c r="J3086" s="2" t="s">
        <v>103</v>
      </c>
      <c r="K3086" s="2" t="s">
        <v>79</v>
      </c>
      <c r="L3086" s="2" t="s">
        <v>1016</v>
      </c>
      <c r="M3086" s="2" t="s">
        <v>1017</v>
      </c>
      <c r="N3086" s="2" t="s">
        <v>506</v>
      </c>
      <c r="O3086" s="3">
        <v>12</v>
      </c>
      <c r="P3086" s="3">
        <v>240.00970000000001</v>
      </c>
      <c r="Q3086" s="3">
        <v>245.22</v>
      </c>
      <c r="R3086" s="3">
        <v>2942.64</v>
      </c>
      <c r="S3086" s="3">
        <v>5.2103000000000002</v>
      </c>
      <c r="T3086" s="3">
        <v>62.52</v>
      </c>
      <c r="U3086" s="3">
        <v>2.12</v>
      </c>
      <c r="V3086" s="2" t="s">
        <v>195</v>
      </c>
      <c r="W3086" s="2" t="s">
        <v>196</v>
      </c>
      <c r="X3086" s="2" t="s">
        <v>197</v>
      </c>
      <c r="Y3086" s="19" t="str">
        <f>VLOOKUP(G3086,'Verweis Kd-Gruppe'!$A$2:$B$8,2,FALSE)</f>
        <v>GRK</v>
      </c>
      <c r="Z3086" s="19" t="str">
        <f>VLOOKUP(J3086,'Verweis Art-Gruppe'!$A$2:$B$15,2,FALSE)</f>
        <v>Geräte</v>
      </c>
      <c r="AA3086" s="19" t="str">
        <f>VLOOKUP(W3086,'Verweis Vertreter'!$A$2:$B$24,2,FALSE)</f>
        <v>Akin Erdem</v>
      </c>
      <c r="AB3086" s="12">
        <f t="shared" si="432"/>
        <v>12</v>
      </c>
      <c r="AC3086" s="12">
        <f t="shared" si="437"/>
        <v>240.00970000000001</v>
      </c>
      <c r="AD3086" s="12">
        <f t="shared" si="438"/>
        <v>245.22</v>
      </c>
      <c r="AE3086" s="12">
        <f t="shared" si="433"/>
        <v>2942.64</v>
      </c>
      <c r="AF3086" s="12">
        <f t="shared" si="434"/>
        <v>5.2103000000000002</v>
      </c>
      <c r="AG3086" s="12">
        <f t="shared" si="435"/>
        <v>62.52</v>
      </c>
      <c r="AH3086" s="9">
        <f t="shared" si="439"/>
        <v>2.1246227877008403E-2</v>
      </c>
      <c r="AI3086" s="14">
        <f>VLOOKUP(E3086,'Verweis Faktor'!$A:$B,2,FALSE)</f>
        <v>1</v>
      </c>
      <c r="AJ3086" s="14"/>
      <c r="AK3086" s="14" t="str">
        <f>IF(AL3086="Ja","Versandkosten",VLOOKUP(E3086,'Verweis Belegart'!$A$2:$B$9,2,FALSE))</f>
        <v>Hardware</v>
      </c>
      <c r="AL3086" s="14" t="str">
        <f t="shared" si="440"/>
        <v>Nein</v>
      </c>
      <c r="AM3086" s="14" t="str">
        <f t="shared" si="436"/>
        <v>Positiv</v>
      </c>
    </row>
    <row r="3087" spans="1:39" ht="17.25" customHeight="1" x14ac:dyDescent="0.35">
      <c r="A3087" s="17">
        <v>14573558</v>
      </c>
      <c r="B3087" s="2" t="s">
        <v>1989</v>
      </c>
      <c r="C3087" s="1">
        <v>2025001</v>
      </c>
      <c r="D3087" s="1">
        <v>2000815</v>
      </c>
      <c r="E3087" s="2" t="s">
        <v>34</v>
      </c>
      <c r="F3087" s="2" t="s">
        <v>35</v>
      </c>
      <c r="G3087" s="2" t="s">
        <v>25</v>
      </c>
      <c r="H3087" s="2" t="s">
        <v>748</v>
      </c>
      <c r="I3087" s="2" t="s">
        <v>749</v>
      </c>
      <c r="J3087" s="2" t="s">
        <v>2228</v>
      </c>
      <c r="K3087" s="2" t="s">
        <v>28</v>
      </c>
      <c r="L3087" s="2" t="s">
        <v>1386</v>
      </c>
      <c r="M3087" s="2" t="s">
        <v>1387</v>
      </c>
      <c r="N3087" s="2"/>
      <c r="O3087" s="3">
        <v>1</v>
      </c>
      <c r="P3087" s="3">
        <v>0</v>
      </c>
      <c r="Q3087" s="3">
        <v>0</v>
      </c>
      <c r="R3087" s="3">
        <v>0</v>
      </c>
      <c r="S3087" s="3"/>
      <c r="T3087" s="3">
        <v>0</v>
      </c>
      <c r="U3087" s="3"/>
      <c r="V3087" s="2" t="s">
        <v>427</v>
      </c>
      <c r="W3087" s="2" t="s">
        <v>428</v>
      </c>
      <c r="X3087" s="2" t="s">
        <v>419</v>
      </c>
      <c r="Y3087" s="19" t="str">
        <f>VLOOKUP(G3087,'Verweis Kd-Gruppe'!$A$2:$B$8,2,FALSE)</f>
        <v>FHK</v>
      </c>
      <c r="Z3087" s="19" t="str">
        <f>VLOOKUP(J3087,'Verweis Art-Gruppe'!$A$2:$B$15,2,FALSE)</f>
        <v>Marketing</v>
      </c>
      <c r="AA3087" s="19" t="str">
        <f>VLOOKUP(W3087,'Verweis Vertreter'!$A$2:$B$24,2,FALSE)</f>
        <v>Zentrale</v>
      </c>
      <c r="AB3087" s="12">
        <f t="shared" si="432"/>
        <v>1</v>
      </c>
      <c r="AC3087" s="12">
        <f t="shared" si="437"/>
        <v>0</v>
      </c>
      <c r="AD3087" s="12">
        <f t="shared" si="438"/>
        <v>0</v>
      </c>
      <c r="AE3087" s="12">
        <f t="shared" si="433"/>
        <v>0</v>
      </c>
      <c r="AF3087" s="12">
        <f t="shared" si="434"/>
        <v>0</v>
      </c>
      <c r="AG3087" s="12">
        <f t="shared" si="435"/>
        <v>0</v>
      </c>
      <c r="AH3087" s="9">
        <f t="shared" si="439"/>
        <v>0</v>
      </c>
      <c r="AI3087" s="14">
        <f>VLOOKUP(E3087,'Verweis Faktor'!$A:$B,2,FALSE)</f>
        <v>1</v>
      </c>
      <c r="AJ3087" s="14"/>
      <c r="AK3087" s="14" t="str">
        <f>IF(AL3087="Ja","Versandkosten",VLOOKUP(E3087,'Verweis Belegart'!$A$2:$B$9,2,FALSE))</f>
        <v>Hardware</v>
      </c>
      <c r="AL3087" s="14" t="str">
        <f t="shared" si="440"/>
        <v>Nein</v>
      </c>
      <c r="AM3087" s="14" t="str">
        <f t="shared" si="436"/>
        <v>Positiv</v>
      </c>
    </row>
    <row r="3088" spans="1:39" ht="17.25" customHeight="1" x14ac:dyDescent="0.35">
      <c r="A3088" s="17">
        <v>14572756</v>
      </c>
      <c r="B3088" s="2" t="s">
        <v>1989</v>
      </c>
      <c r="C3088" s="1">
        <v>2025001</v>
      </c>
      <c r="D3088" s="1">
        <v>2000816</v>
      </c>
      <c r="E3088" s="2" t="s">
        <v>34</v>
      </c>
      <c r="F3088" s="2" t="s">
        <v>182</v>
      </c>
      <c r="G3088" s="2" t="s">
        <v>66</v>
      </c>
      <c r="H3088" s="2" t="s">
        <v>1697</v>
      </c>
      <c r="I3088" s="2" t="s">
        <v>2783</v>
      </c>
      <c r="J3088" s="2" t="s">
        <v>103</v>
      </c>
      <c r="K3088" s="2" t="s">
        <v>28</v>
      </c>
      <c r="L3088" s="2" t="s">
        <v>385</v>
      </c>
      <c r="M3088" s="2" t="s">
        <v>386</v>
      </c>
      <c r="N3088" s="2" t="s">
        <v>292</v>
      </c>
      <c r="O3088" s="3">
        <v>32</v>
      </c>
      <c r="P3088" s="3">
        <v>906.88019999999995</v>
      </c>
      <c r="Q3088" s="3">
        <v>915</v>
      </c>
      <c r="R3088" s="3">
        <v>29280</v>
      </c>
      <c r="S3088" s="3">
        <v>8.1197999999999997</v>
      </c>
      <c r="T3088" s="3">
        <v>259.83</v>
      </c>
      <c r="U3088" s="3">
        <v>0.88</v>
      </c>
      <c r="V3088" s="2" t="s">
        <v>145</v>
      </c>
      <c r="W3088" s="2" t="s">
        <v>146</v>
      </c>
      <c r="X3088" s="2" t="s">
        <v>125</v>
      </c>
      <c r="Y3088" s="19" t="str">
        <f>VLOOKUP(G3088,'Verweis Kd-Gruppe'!$A$2:$B$8,2,FALSE)</f>
        <v>EXP</v>
      </c>
      <c r="Z3088" s="19" t="str">
        <f>VLOOKUP(J3088,'Verweis Art-Gruppe'!$A$2:$B$15,2,FALSE)</f>
        <v>Geräte</v>
      </c>
      <c r="AA3088" s="19" t="str">
        <f>VLOOKUP(W3088,'Verweis Vertreter'!$A$2:$B$24,2,FALSE)</f>
        <v>Muhsin Yortanli</v>
      </c>
      <c r="AB3088" s="12">
        <f t="shared" si="432"/>
        <v>32</v>
      </c>
      <c r="AC3088" s="12">
        <f t="shared" si="437"/>
        <v>906.88019999999995</v>
      </c>
      <c r="AD3088" s="12">
        <f t="shared" si="438"/>
        <v>915</v>
      </c>
      <c r="AE3088" s="12">
        <f t="shared" si="433"/>
        <v>29280</v>
      </c>
      <c r="AF3088" s="12">
        <f t="shared" si="434"/>
        <v>8.1197999999999997</v>
      </c>
      <c r="AG3088" s="12">
        <f t="shared" si="435"/>
        <v>259.83</v>
      </c>
      <c r="AH3088" s="9">
        <f t="shared" si="439"/>
        <v>8.8739754098360654E-3</v>
      </c>
      <c r="AI3088" s="14">
        <f>VLOOKUP(E3088,'Verweis Faktor'!$A:$B,2,FALSE)</f>
        <v>1</v>
      </c>
      <c r="AJ3088" s="14"/>
      <c r="AK3088" s="14" t="str">
        <f>IF(AL3088="Ja","Versandkosten",VLOOKUP(E3088,'Verweis Belegart'!$A$2:$B$9,2,FALSE))</f>
        <v>Hardware</v>
      </c>
      <c r="AL3088" s="14" t="str">
        <f t="shared" si="440"/>
        <v>Nein</v>
      </c>
      <c r="AM3088" s="14" t="str">
        <f t="shared" si="436"/>
        <v>Positiv</v>
      </c>
    </row>
    <row r="3089" spans="1:39" ht="17.25" customHeight="1" x14ac:dyDescent="0.35">
      <c r="A3089" s="17">
        <v>14572756</v>
      </c>
      <c r="B3089" s="2" t="s">
        <v>1989</v>
      </c>
      <c r="C3089" s="1">
        <v>2025001</v>
      </c>
      <c r="D3089" s="1">
        <v>2000816</v>
      </c>
      <c r="E3089" s="2" t="s">
        <v>34</v>
      </c>
      <c r="F3089" s="2" t="s">
        <v>182</v>
      </c>
      <c r="G3089" s="2" t="s">
        <v>66</v>
      </c>
      <c r="H3089" s="2" t="s">
        <v>1697</v>
      </c>
      <c r="I3089" s="2" t="s">
        <v>2783</v>
      </c>
      <c r="J3089" s="2" t="s">
        <v>103</v>
      </c>
      <c r="K3089" s="2" t="s">
        <v>45</v>
      </c>
      <c r="L3089" s="2" t="s">
        <v>260</v>
      </c>
      <c r="M3089" s="2" t="s">
        <v>261</v>
      </c>
      <c r="N3089" s="2" t="s">
        <v>262</v>
      </c>
      <c r="O3089" s="3">
        <v>2</v>
      </c>
      <c r="P3089" s="3">
        <v>995.78409999999997</v>
      </c>
      <c r="Q3089" s="3">
        <v>1020</v>
      </c>
      <c r="R3089" s="3">
        <v>2040</v>
      </c>
      <c r="S3089" s="3">
        <v>24.215900000000001</v>
      </c>
      <c r="T3089" s="3">
        <v>48.43</v>
      </c>
      <c r="U3089" s="3">
        <v>2.37</v>
      </c>
      <c r="V3089" s="2" t="s">
        <v>145</v>
      </c>
      <c r="W3089" s="2" t="s">
        <v>146</v>
      </c>
      <c r="X3089" s="2" t="s">
        <v>125</v>
      </c>
      <c r="Y3089" s="19" t="str">
        <f>VLOOKUP(G3089,'Verweis Kd-Gruppe'!$A$2:$B$8,2,FALSE)</f>
        <v>EXP</v>
      </c>
      <c r="Z3089" s="19" t="str">
        <f>VLOOKUP(J3089,'Verweis Art-Gruppe'!$A$2:$B$15,2,FALSE)</f>
        <v>Geräte</v>
      </c>
      <c r="AA3089" s="19" t="str">
        <f>VLOOKUP(W3089,'Verweis Vertreter'!$A$2:$B$24,2,FALSE)</f>
        <v>Muhsin Yortanli</v>
      </c>
      <c r="AB3089" s="12">
        <f t="shared" si="432"/>
        <v>2</v>
      </c>
      <c r="AC3089" s="12">
        <f t="shared" si="437"/>
        <v>995.78409999999997</v>
      </c>
      <c r="AD3089" s="12">
        <f t="shared" si="438"/>
        <v>1020</v>
      </c>
      <c r="AE3089" s="12">
        <f t="shared" si="433"/>
        <v>2040</v>
      </c>
      <c r="AF3089" s="12">
        <f t="shared" si="434"/>
        <v>24.215900000000001</v>
      </c>
      <c r="AG3089" s="12">
        <f t="shared" si="435"/>
        <v>48.43</v>
      </c>
      <c r="AH3089" s="9">
        <f t="shared" si="439"/>
        <v>2.3740196078431374E-2</v>
      </c>
      <c r="AI3089" s="14">
        <f>VLOOKUP(E3089,'Verweis Faktor'!$A:$B,2,FALSE)</f>
        <v>1</v>
      </c>
      <c r="AJ3089" s="14"/>
      <c r="AK3089" s="14" t="str">
        <f>IF(AL3089="Ja","Versandkosten",VLOOKUP(E3089,'Verweis Belegart'!$A$2:$B$9,2,FALSE))</f>
        <v>Hardware</v>
      </c>
      <c r="AL3089" s="14" t="str">
        <f t="shared" si="440"/>
        <v>Nein</v>
      </c>
      <c r="AM3089" s="14" t="str">
        <f t="shared" si="436"/>
        <v>Positiv</v>
      </c>
    </row>
    <row r="3090" spans="1:39" ht="17.25" customHeight="1" x14ac:dyDescent="0.35">
      <c r="A3090" s="17">
        <v>14572756</v>
      </c>
      <c r="B3090" s="2" t="s">
        <v>1989</v>
      </c>
      <c r="C3090" s="1">
        <v>2025001</v>
      </c>
      <c r="D3090" s="1">
        <v>2000816</v>
      </c>
      <c r="E3090" s="2" t="s">
        <v>34</v>
      </c>
      <c r="F3090" s="2" t="s">
        <v>182</v>
      </c>
      <c r="G3090" s="2" t="s">
        <v>66</v>
      </c>
      <c r="H3090" s="2" t="s">
        <v>1697</v>
      </c>
      <c r="I3090" s="2" t="s">
        <v>2783</v>
      </c>
      <c r="J3090" s="2" t="s">
        <v>103</v>
      </c>
      <c r="K3090" s="2" t="s">
        <v>49</v>
      </c>
      <c r="L3090" s="2" t="s">
        <v>1381</v>
      </c>
      <c r="M3090" s="2" t="s">
        <v>1382</v>
      </c>
      <c r="N3090" s="2" t="s">
        <v>292</v>
      </c>
      <c r="O3090" s="3">
        <v>40</v>
      </c>
      <c r="P3090" s="3">
        <v>894</v>
      </c>
      <c r="Q3090" s="3">
        <v>915</v>
      </c>
      <c r="R3090" s="3">
        <v>36600</v>
      </c>
      <c r="S3090" s="3">
        <v>21</v>
      </c>
      <c r="T3090" s="3">
        <v>840</v>
      </c>
      <c r="U3090" s="3">
        <v>2.29</v>
      </c>
      <c r="V3090" s="2" t="s">
        <v>145</v>
      </c>
      <c r="W3090" s="2" t="s">
        <v>146</v>
      </c>
      <c r="X3090" s="2" t="s">
        <v>125</v>
      </c>
      <c r="Y3090" s="19" t="str">
        <f>VLOOKUP(G3090,'Verweis Kd-Gruppe'!$A$2:$B$8,2,FALSE)</f>
        <v>EXP</v>
      </c>
      <c r="Z3090" s="19" t="str">
        <f>VLOOKUP(J3090,'Verweis Art-Gruppe'!$A$2:$B$15,2,FALSE)</f>
        <v>Geräte</v>
      </c>
      <c r="AA3090" s="19" t="str">
        <f>VLOOKUP(W3090,'Verweis Vertreter'!$A$2:$B$24,2,FALSE)</f>
        <v>Muhsin Yortanli</v>
      </c>
      <c r="AB3090" s="12">
        <f t="shared" si="432"/>
        <v>40</v>
      </c>
      <c r="AC3090" s="12">
        <f t="shared" si="437"/>
        <v>894</v>
      </c>
      <c r="AD3090" s="12">
        <f t="shared" si="438"/>
        <v>915</v>
      </c>
      <c r="AE3090" s="12">
        <f t="shared" si="433"/>
        <v>36600</v>
      </c>
      <c r="AF3090" s="12">
        <f t="shared" si="434"/>
        <v>21</v>
      </c>
      <c r="AG3090" s="12">
        <f t="shared" si="435"/>
        <v>840</v>
      </c>
      <c r="AH3090" s="9">
        <f t="shared" si="439"/>
        <v>2.2950819672131147E-2</v>
      </c>
      <c r="AI3090" s="14">
        <f>VLOOKUP(E3090,'Verweis Faktor'!$A:$B,2,FALSE)</f>
        <v>1</v>
      </c>
      <c r="AJ3090" s="14"/>
      <c r="AK3090" s="14" t="str">
        <f>IF(AL3090="Ja","Versandkosten",VLOOKUP(E3090,'Verweis Belegart'!$A$2:$B$9,2,FALSE))</f>
        <v>Hardware</v>
      </c>
      <c r="AL3090" s="14" t="str">
        <f t="shared" si="440"/>
        <v>Nein</v>
      </c>
      <c r="AM3090" s="14" t="str">
        <f t="shared" si="436"/>
        <v>Positiv</v>
      </c>
    </row>
    <row r="3091" spans="1:39" ht="17.25" customHeight="1" x14ac:dyDescent="0.35">
      <c r="A3091" s="17">
        <v>14572756</v>
      </c>
      <c r="B3091" s="2" t="s">
        <v>1989</v>
      </c>
      <c r="C3091" s="1">
        <v>2025001</v>
      </c>
      <c r="D3091" s="1">
        <v>2000816</v>
      </c>
      <c r="E3091" s="2" t="s">
        <v>34</v>
      </c>
      <c r="F3091" s="2" t="s">
        <v>182</v>
      </c>
      <c r="G3091" s="2" t="s">
        <v>66</v>
      </c>
      <c r="H3091" s="2" t="s">
        <v>1697</v>
      </c>
      <c r="I3091" s="2" t="s">
        <v>2783</v>
      </c>
      <c r="J3091" s="2" t="s">
        <v>103</v>
      </c>
      <c r="K3091" s="2" t="s">
        <v>79</v>
      </c>
      <c r="L3091" s="2" t="s">
        <v>395</v>
      </c>
      <c r="M3091" s="2" t="s">
        <v>396</v>
      </c>
      <c r="N3091" s="2" t="s">
        <v>292</v>
      </c>
      <c r="O3091" s="3">
        <v>32</v>
      </c>
      <c r="P3091" s="3">
        <v>912.70759999999996</v>
      </c>
      <c r="Q3091" s="3">
        <v>915</v>
      </c>
      <c r="R3091" s="3">
        <v>29280</v>
      </c>
      <c r="S3091" s="3">
        <v>2.2924000000000002</v>
      </c>
      <c r="T3091" s="3">
        <v>73.36</v>
      </c>
      <c r="U3091" s="3">
        <v>0.25</v>
      </c>
      <c r="V3091" s="2" t="s">
        <v>145</v>
      </c>
      <c r="W3091" s="2" t="s">
        <v>146</v>
      </c>
      <c r="X3091" s="2" t="s">
        <v>125</v>
      </c>
      <c r="Y3091" s="19" t="str">
        <f>VLOOKUP(G3091,'Verweis Kd-Gruppe'!$A$2:$B$8,2,FALSE)</f>
        <v>EXP</v>
      </c>
      <c r="Z3091" s="19" t="str">
        <f>VLOOKUP(J3091,'Verweis Art-Gruppe'!$A$2:$B$15,2,FALSE)</f>
        <v>Geräte</v>
      </c>
      <c r="AA3091" s="19" t="str">
        <f>VLOOKUP(W3091,'Verweis Vertreter'!$A$2:$B$24,2,FALSE)</f>
        <v>Muhsin Yortanli</v>
      </c>
      <c r="AB3091" s="12">
        <f t="shared" si="432"/>
        <v>32</v>
      </c>
      <c r="AC3091" s="12">
        <f t="shared" si="437"/>
        <v>912.70759999999996</v>
      </c>
      <c r="AD3091" s="12">
        <f t="shared" si="438"/>
        <v>915</v>
      </c>
      <c r="AE3091" s="12">
        <f t="shared" si="433"/>
        <v>29280</v>
      </c>
      <c r="AF3091" s="12">
        <f t="shared" si="434"/>
        <v>2.2924000000000002</v>
      </c>
      <c r="AG3091" s="12">
        <f t="shared" si="435"/>
        <v>73.36</v>
      </c>
      <c r="AH3091" s="9">
        <f t="shared" si="439"/>
        <v>2.5054644808743167E-3</v>
      </c>
      <c r="AI3091" s="14">
        <f>VLOOKUP(E3091,'Verweis Faktor'!$A:$B,2,FALSE)</f>
        <v>1</v>
      </c>
      <c r="AJ3091" s="14"/>
      <c r="AK3091" s="14" t="str">
        <f>IF(AL3091="Ja","Versandkosten",VLOOKUP(E3091,'Verweis Belegart'!$A$2:$B$9,2,FALSE))</f>
        <v>Hardware</v>
      </c>
      <c r="AL3091" s="14" t="str">
        <f t="shared" si="440"/>
        <v>Nein</v>
      </c>
      <c r="AM3091" s="14" t="str">
        <f t="shared" si="436"/>
        <v>Positiv</v>
      </c>
    </row>
    <row r="3092" spans="1:39" ht="17.25" customHeight="1" x14ac:dyDescent="0.35">
      <c r="A3092" s="17">
        <v>14572756</v>
      </c>
      <c r="B3092" s="2" t="s">
        <v>1989</v>
      </c>
      <c r="C3092" s="1">
        <v>2025001</v>
      </c>
      <c r="D3092" s="1">
        <v>2000816</v>
      </c>
      <c r="E3092" s="2" t="s">
        <v>34</v>
      </c>
      <c r="F3092" s="2" t="s">
        <v>182</v>
      </c>
      <c r="G3092" s="2" t="s">
        <v>66</v>
      </c>
      <c r="H3092" s="2" t="s">
        <v>1697</v>
      </c>
      <c r="I3092" s="2" t="s">
        <v>2783</v>
      </c>
      <c r="J3092" s="2" t="s">
        <v>103</v>
      </c>
      <c r="K3092" s="2" t="s">
        <v>83</v>
      </c>
      <c r="L3092" s="2" t="s">
        <v>287</v>
      </c>
      <c r="M3092" s="2" t="s">
        <v>288</v>
      </c>
      <c r="N3092" s="2" t="s">
        <v>268</v>
      </c>
      <c r="O3092" s="3">
        <v>1</v>
      </c>
      <c r="P3092" s="3">
        <v>1207</v>
      </c>
      <c r="Q3092" s="3">
        <v>1310</v>
      </c>
      <c r="R3092" s="3">
        <v>1310</v>
      </c>
      <c r="S3092" s="3">
        <v>103</v>
      </c>
      <c r="T3092" s="3">
        <v>103</v>
      </c>
      <c r="U3092" s="3">
        <v>7.86</v>
      </c>
      <c r="V3092" s="2" t="s">
        <v>145</v>
      </c>
      <c r="W3092" s="2" t="s">
        <v>146</v>
      </c>
      <c r="X3092" s="2" t="s">
        <v>125</v>
      </c>
      <c r="Y3092" s="19" t="str">
        <f>VLOOKUP(G3092,'Verweis Kd-Gruppe'!$A$2:$B$8,2,FALSE)</f>
        <v>EXP</v>
      </c>
      <c r="Z3092" s="19" t="str">
        <f>VLOOKUP(J3092,'Verweis Art-Gruppe'!$A$2:$B$15,2,FALSE)</f>
        <v>Geräte</v>
      </c>
      <c r="AA3092" s="19" t="str">
        <f>VLOOKUP(W3092,'Verweis Vertreter'!$A$2:$B$24,2,FALSE)</f>
        <v>Muhsin Yortanli</v>
      </c>
      <c r="AB3092" s="12">
        <f t="shared" si="432"/>
        <v>1</v>
      </c>
      <c r="AC3092" s="12">
        <f t="shared" si="437"/>
        <v>1207</v>
      </c>
      <c r="AD3092" s="12">
        <f t="shared" si="438"/>
        <v>1310</v>
      </c>
      <c r="AE3092" s="12">
        <f t="shared" si="433"/>
        <v>1310</v>
      </c>
      <c r="AF3092" s="12">
        <f t="shared" si="434"/>
        <v>103</v>
      </c>
      <c r="AG3092" s="12">
        <f t="shared" si="435"/>
        <v>103</v>
      </c>
      <c r="AH3092" s="9">
        <f t="shared" si="439"/>
        <v>7.8625954198473277E-2</v>
      </c>
      <c r="AI3092" s="14">
        <f>VLOOKUP(E3092,'Verweis Faktor'!$A:$B,2,FALSE)</f>
        <v>1</v>
      </c>
      <c r="AJ3092" s="14"/>
      <c r="AK3092" s="14" t="str">
        <f>IF(AL3092="Ja","Versandkosten",VLOOKUP(E3092,'Verweis Belegart'!$A$2:$B$9,2,FALSE))</f>
        <v>Hardware</v>
      </c>
      <c r="AL3092" s="14" t="str">
        <f t="shared" si="440"/>
        <v>Nein</v>
      </c>
      <c r="AM3092" s="14" t="str">
        <f t="shared" si="436"/>
        <v>Positiv</v>
      </c>
    </row>
    <row r="3093" spans="1:39" ht="17.25" customHeight="1" x14ac:dyDescent="0.35">
      <c r="A3093" s="17">
        <v>14573549</v>
      </c>
      <c r="B3093" s="2" t="s">
        <v>1989</v>
      </c>
      <c r="C3093" s="1">
        <v>2025001</v>
      </c>
      <c r="D3093" s="1">
        <v>2000817</v>
      </c>
      <c r="E3093" s="2" t="s">
        <v>34</v>
      </c>
      <c r="F3093" s="2" t="s">
        <v>142</v>
      </c>
      <c r="G3093" s="2" t="s">
        <v>25</v>
      </c>
      <c r="H3093" s="2" t="s">
        <v>2139</v>
      </c>
      <c r="I3093" s="2" t="s">
        <v>2140</v>
      </c>
      <c r="J3093" s="2" t="s">
        <v>103</v>
      </c>
      <c r="K3093" s="2" t="s">
        <v>28</v>
      </c>
      <c r="L3093" s="2" t="s">
        <v>275</v>
      </c>
      <c r="M3093" s="2" t="s">
        <v>276</v>
      </c>
      <c r="N3093" s="2" t="s">
        <v>271</v>
      </c>
      <c r="O3093" s="3">
        <v>2</v>
      </c>
      <c r="P3093" s="3">
        <v>416</v>
      </c>
      <c r="Q3093" s="3">
        <v>428</v>
      </c>
      <c r="R3093" s="3">
        <v>856</v>
      </c>
      <c r="S3093" s="3">
        <v>12</v>
      </c>
      <c r="T3093" s="3">
        <v>24</v>
      </c>
      <c r="U3093" s="3">
        <v>2.8</v>
      </c>
      <c r="V3093" s="2" t="s">
        <v>427</v>
      </c>
      <c r="W3093" s="2" t="s">
        <v>428</v>
      </c>
      <c r="X3093" s="2" t="s">
        <v>419</v>
      </c>
      <c r="Y3093" s="19" t="str">
        <f>VLOOKUP(G3093,'Verweis Kd-Gruppe'!$A$2:$B$8,2,FALSE)</f>
        <v>FHK</v>
      </c>
      <c r="Z3093" s="19" t="str">
        <f>VLOOKUP(J3093,'Verweis Art-Gruppe'!$A$2:$B$15,2,FALSE)</f>
        <v>Geräte</v>
      </c>
      <c r="AA3093" s="19" t="str">
        <f>VLOOKUP(W3093,'Verweis Vertreter'!$A$2:$B$24,2,FALSE)</f>
        <v>Zentrale</v>
      </c>
      <c r="AB3093" s="12">
        <f t="shared" si="432"/>
        <v>2</v>
      </c>
      <c r="AC3093" s="12">
        <f t="shared" si="437"/>
        <v>416</v>
      </c>
      <c r="AD3093" s="12">
        <f t="shared" si="438"/>
        <v>428</v>
      </c>
      <c r="AE3093" s="12">
        <f t="shared" si="433"/>
        <v>856</v>
      </c>
      <c r="AF3093" s="12">
        <f t="shared" si="434"/>
        <v>12</v>
      </c>
      <c r="AG3093" s="12">
        <f t="shared" si="435"/>
        <v>24</v>
      </c>
      <c r="AH3093" s="9">
        <f t="shared" si="439"/>
        <v>2.8037383177570093E-2</v>
      </c>
      <c r="AI3093" s="14">
        <f>VLOOKUP(E3093,'Verweis Faktor'!$A:$B,2,FALSE)</f>
        <v>1</v>
      </c>
      <c r="AJ3093" s="14"/>
      <c r="AK3093" s="14" t="str">
        <f>IF(AL3093="Ja","Versandkosten",VLOOKUP(E3093,'Verweis Belegart'!$A$2:$B$9,2,FALSE))</f>
        <v>Hardware</v>
      </c>
      <c r="AL3093" s="14" t="str">
        <f t="shared" si="440"/>
        <v>Nein</v>
      </c>
      <c r="AM3093" s="14" t="str">
        <f t="shared" si="436"/>
        <v>Positiv</v>
      </c>
    </row>
    <row r="3094" spans="1:39" ht="17.25" customHeight="1" x14ac:dyDescent="0.35">
      <c r="A3094" s="17">
        <v>14573553</v>
      </c>
      <c r="B3094" s="2" t="s">
        <v>1989</v>
      </c>
      <c r="C3094" s="1">
        <v>2025001</v>
      </c>
      <c r="D3094" s="1">
        <v>2000818</v>
      </c>
      <c r="E3094" s="2" t="s">
        <v>34</v>
      </c>
      <c r="F3094" s="2" t="s">
        <v>142</v>
      </c>
      <c r="G3094" s="2" t="s">
        <v>25</v>
      </c>
      <c r="H3094" s="2" t="s">
        <v>2141</v>
      </c>
      <c r="I3094" s="2" t="s">
        <v>2142</v>
      </c>
      <c r="J3094" s="2" t="s">
        <v>103</v>
      </c>
      <c r="K3094" s="2" t="s">
        <v>28</v>
      </c>
      <c r="L3094" s="2" t="s">
        <v>1894</v>
      </c>
      <c r="M3094" s="2" t="s">
        <v>1895</v>
      </c>
      <c r="N3094" s="2" t="s">
        <v>1884</v>
      </c>
      <c r="O3094" s="3">
        <v>1</v>
      </c>
      <c r="P3094" s="3">
        <v>399</v>
      </c>
      <c r="Q3094" s="3">
        <v>439</v>
      </c>
      <c r="R3094" s="3">
        <v>439</v>
      </c>
      <c r="S3094" s="3">
        <v>40</v>
      </c>
      <c r="T3094" s="3">
        <v>40</v>
      </c>
      <c r="U3094" s="3">
        <v>9.11</v>
      </c>
      <c r="V3094" s="2" t="s">
        <v>697</v>
      </c>
      <c r="W3094" s="2" t="s">
        <v>698</v>
      </c>
      <c r="X3094" s="2" t="s">
        <v>724</v>
      </c>
      <c r="Y3094" s="19" t="str">
        <f>VLOOKUP(G3094,'Verweis Kd-Gruppe'!$A$2:$B$8,2,FALSE)</f>
        <v>FHK</v>
      </c>
      <c r="Z3094" s="19" t="str">
        <f>VLOOKUP(J3094,'Verweis Art-Gruppe'!$A$2:$B$15,2,FALSE)</f>
        <v>Geräte</v>
      </c>
      <c r="AA3094" s="19" t="str">
        <f>VLOOKUP(W3094,'Verweis Vertreter'!$A$2:$B$24,2,FALSE)</f>
        <v>Zentrale</v>
      </c>
      <c r="AB3094" s="12">
        <f t="shared" si="432"/>
        <v>1</v>
      </c>
      <c r="AC3094" s="12">
        <f t="shared" si="437"/>
        <v>399</v>
      </c>
      <c r="AD3094" s="12">
        <f t="shared" si="438"/>
        <v>439</v>
      </c>
      <c r="AE3094" s="12">
        <f t="shared" si="433"/>
        <v>439</v>
      </c>
      <c r="AF3094" s="12">
        <f t="shared" si="434"/>
        <v>40</v>
      </c>
      <c r="AG3094" s="12">
        <f t="shared" si="435"/>
        <v>40</v>
      </c>
      <c r="AH3094" s="9">
        <f t="shared" si="439"/>
        <v>9.1116173120728935E-2</v>
      </c>
      <c r="AI3094" s="14">
        <f>VLOOKUP(E3094,'Verweis Faktor'!$A:$B,2,FALSE)</f>
        <v>1</v>
      </c>
      <c r="AJ3094" s="14"/>
      <c r="AK3094" s="14" t="str">
        <f>IF(AL3094="Ja","Versandkosten",VLOOKUP(E3094,'Verweis Belegart'!$A$2:$B$9,2,FALSE))</f>
        <v>Hardware</v>
      </c>
      <c r="AL3094" s="14" t="str">
        <f t="shared" si="440"/>
        <v>Nein</v>
      </c>
      <c r="AM3094" s="14" t="str">
        <f t="shared" si="436"/>
        <v>Positiv</v>
      </c>
    </row>
    <row r="3095" spans="1:39" ht="17.25" customHeight="1" x14ac:dyDescent="0.35">
      <c r="A3095" s="17">
        <v>14573489</v>
      </c>
      <c r="B3095" s="2" t="s">
        <v>1989</v>
      </c>
      <c r="C3095" s="1">
        <v>2025001</v>
      </c>
      <c r="D3095" s="1">
        <v>2000819</v>
      </c>
      <c r="E3095" s="2" t="s">
        <v>34</v>
      </c>
      <c r="F3095" s="2" t="s">
        <v>35</v>
      </c>
      <c r="G3095" s="2" t="s">
        <v>66</v>
      </c>
      <c r="H3095" s="2" t="s">
        <v>891</v>
      </c>
      <c r="I3095" s="2" t="s">
        <v>892</v>
      </c>
      <c r="J3095" s="2" t="s">
        <v>2791</v>
      </c>
      <c r="K3095" s="2" t="s">
        <v>28</v>
      </c>
      <c r="L3095" s="2" t="s">
        <v>120</v>
      </c>
      <c r="M3095" s="2" t="s">
        <v>121</v>
      </c>
      <c r="N3095" s="2" t="s">
        <v>122</v>
      </c>
      <c r="O3095" s="3">
        <v>1</v>
      </c>
      <c r="P3095" s="3">
        <v>0</v>
      </c>
      <c r="Q3095" s="3">
        <v>29</v>
      </c>
      <c r="R3095" s="3">
        <v>29</v>
      </c>
      <c r="S3095" s="3">
        <v>29</v>
      </c>
      <c r="T3095" s="3">
        <v>29</v>
      </c>
      <c r="U3095" s="3"/>
      <c r="V3095" s="2" t="s">
        <v>675</v>
      </c>
      <c r="W3095" s="2" t="s">
        <v>676</v>
      </c>
      <c r="X3095" s="2" t="s">
        <v>125</v>
      </c>
      <c r="Y3095" s="19" t="str">
        <f>VLOOKUP(G3095,'Verweis Kd-Gruppe'!$A$2:$B$8,2,FALSE)</f>
        <v>EXP</v>
      </c>
      <c r="Z3095" s="19" t="str">
        <f>VLOOKUP(J3095,'Verweis Art-Gruppe'!$A$2:$B$15,2,FALSE)</f>
        <v>Sonstige</v>
      </c>
      <c r="AA3095" s="19" t="str">
        <f>VLOOKUP(W3095,'Verweis Vertreter'!$A$2:$B$24,2,FALSE)</f>
        <v>Corina Wedel</v>
      </c>
      <c r="AB3095" s="12">
        <f t="shared" si="432"/>
        <v>1</v>
      </c>
      <c r="AC3095" s="12">
        <f t="shared" si="437"/>
        <v>0</v>
      </c>
      <c r="AD3095" s="12">
        <f t="shared" si="438"/>
        <v>29</v>
      </c>
      <c r="AE3095" s="12">
        <f t="shared" si="433"/>
        <v>29</v>
      </c>
      <c r="AF3095" s="12">
        <f t="shared" si="434"/>
        <v>29</v>
      </c>
      <c r="AG3095" s="12">
        <f t="shared" si="435"/>
        <v>29</v>
      </c>
      <c r="AH3095" s="9">
        <f t="shared" si="439"/>
        <v>1</v>
      </c>
      <c r="AI3095" s="14">
        <f>VLOOKUP(E3095,'Verweis Faktor'!$A:$B,2,FALSE)</f>
        <v>1</v>
      </c>
      <c r="AJ3095" s="14"/>
      <c r="AK3095" s="14" t="str">
        <f>IF(AL3095="Ja","Versandkosten",VLOOKUP(E3095,'Verweis Belegart'!$A$2:$B$9,2,FALSE))</f>
        <v>Versandkosten</v>
      </c>
      <c r="AL3095" s="14" t="str">
        <f t="shared" si="440"/>
        <v>Ja</v>
      </c>
      <c r="AM3095" s="14" t="str">
        <f t="shared" si="436"/>
        <v>Positiv</v>
      </c>
    </row>
    <row r="3096" spans="1:39" ht="17.25" customHeight="1" x14ac:dyDescent="0.35">
      <c r="A3096" s="17">
        <v>14573489</v>
      </c>
      <c r="B3096" s="2" t="s">
        <v>1989</v>
      </c>
      <c r="C3096" s="1">
        <v>2025001</v>
      </c>
      <c r="D3096" s="1">
        <v>2000819</v>
      </c>
      <c r="E3096" s="2" t="s">
        <v>34</v>
      </c>
      <c r="F3096" s="2" t="s">
        <v>35</v>
      </c>
      <c r="G3096" s="2" t="s">
        <v>66</v>
      </c>
      <c r="H3096" s="2" t="s">
        <v>891</v>
      </c>
      <c r="I3096" s="2" t="s">
        <v>892</v>
      </c>
      <c r="J3096" s="2" t="s">
        <v>103</v>
      </c>
      <c r="K3096" s="2" t="s">
        <v>45</v>
      </c>
      <c r="L3096" s="2" t="s">
        <v>269</v>
      </c>
      <c r="M3096" s="2" t="s">
        <v>270</v>
      </c>
      <c r="N3096" s="2" t="s">
        <v>271</v>
      </c>
      <c r="O3096" s="3">
        <v>2</v>
      </c>
      <c r="P3096" s="3">
        <v>417.46170000000001</v>
      </c>
      <c r="Q3096" s="3">
        <v>428</v>
      </c>
      <c r="R3096" s="3">
        <v>856</v>
      </c>
      <c r="S3096" s="3">
        <v>10.5383</v>
      </c>
      <c r="T3096" s="3">
        <v>21.08</v>
      </c>
      <c r="U3096" s="3">
        <v>2.46</v>
      </c>
      <c r="V3096" s="2" t="s">
        <v>675</v>
      </c>
      <c r="W3096" s="2" t="s">
        <v>676</v>
      </c>
      <c r="X3096" s="2" t="s">
        <v>125</v>
      </c>
      <c r="Y3096" s="19" t="str">
        <f>VLOOKUP(G3096,'Verweis Kd-Gruppe'!$A$2:$B$8,2,FALSE)</f>
        <v>EXP</v>
      </c>
      <c r="Z3096" s="19" t="str">
        <f>VLOOKUP(J3096,'Verweis Art-Gruppe'!$A$2:$B$15,2,FALSE)</f>
        <v>Geräte</v>
      </c>
      <c r="AA3096" s="19" t="str">
        <f>VLOOKUP(W3096,'Verweis Vertreter'!$A$2:$B$24,2,FALSE)</f>
        <v>Corina Wedel</v>
      </c>
      <c r="AB3096" s="12">
        <f t="shared" si="432"/>
        <v>2</v>
      </c>
      <c r="AC3096" s="12">
        <f t="shared" si="437"/>
        <v>417.46170000000001</v>
      </c>
      <c r="AD3096" s="12">
        <f t="shared" si="438"/>
        <v>428</v>
      </c>
      <c r="AE3096" s="12">
        <f t="shared" si="433"/>
        <v>856</v>
      </c>
      <c r="AF3096" s="12">
        <f t="shared" si="434"/>
        <v>10.5383</v>
      </c>
      <c r="AG3096" s="12">
        <f t="shared" si="435"/>
        <v>21.08</v>
      </c>
      <c r="AH3096" s="9">
        <f t="shared" si="439"/>
        <v>2.4626168224299062E-2</v>
      </c>
      <c r="AI3096" s="14">
        <f>VLOOKUP(E3096,'Verweis Faktor'!$A:$B,2,FALSE)</f>
        <v>1</v>
      </c>
      <c r="AJ3096" s="14"/>
      <c r="AK3096" s="14" t="str">
        <f>IF(AL3096="Ja","Versandkosten",VLOOKUP(E3096,'Verweis Belegart'!$A$2:$B$9,2,FALSE))</f>
        <v>Hardware</v>
      </c>
      <c r="AL3096" s="14" t="str">
        <f t="shared" si="440"/>
        <v>Nein</v>
      </c>
      <c r="AM3096" s="14" t="str">
        <f t="shared" si="436"/>
        <v>Positiv</v>
      </c>
    </row>
    <row r="3097" spans="1:39" ht="17.25" customHeight="1" x14ac:dyDescent="0.35">
      <c r="A3097" s="17">
        <v>14573489</v>
      </c>
      <c r="B3097" s="2" t="s">
        <v>1989</v>
      </c>
      <c r="C3097" s="1">
        <v>2025001</v>
      </c>
      <c r="D3097" s="1">
        <v>2000819</v>
      </c>
      <c r="E3097" s="2" t="s">
        <v>34</v>
      </c>
      <c r="F3097" s="2" t="s">
        <v>35</v>
      </c>
      <c r="G3097" s="2" t="s">
        <v>66</v>
      </c>
      <c r="H3097" s="2" t="s">
        <v>891</v>
      </c>
      <c r="I3097" s="2" t="s">
        <v>892</v>
      </c>
      <c r="J3097" s="2" t="s">
        <v>304</v>
      </c>
      <c r="K3097" s="2" t="s">
        <v>49</v>
      </c>
      <c r="L3097" s="2" t="s">
        <v>692</v>
      </c>
      <c r="M3097" s="2" t="s">
        <v>693</v>
      </c>
      <c r="N3097" s="2" t="s">
        <v>694</v>
      </c>
      <c r="O3097" s="3">
        <v>1</v>
      </c>
      <c r="P3097" s="3">
        <v>405.41669999999999</v>
      </c>
      <c r="Q3097" s="3">
        <v>435</v>
      </c>
      <c r="R3097" s="3">
        <v>435</v>
      </c>
      <c r="S3097" s="3">
        <v>29.583300000000001</v>
      </c>
      <c r="T3097" s="3">
        <v>29.58</v>
      </c>
      <c r="U3097" s="3">
        <v>6.8</v>
      </c>
      <c r="V3097" s="2" t="s">
        <v>675</v>
      </c>
      <c r="W3097" s="2" t="s">
        <v>676</v>
      </c>
      <c r="X3097" s="2" t="s">
        <v>125</v>
      </c>
      <c r="Y3097" s="19" t="str">
        <f>VLOOKUP(G3097,'Verweis Kd-Gruppe'!$A$2:$B$8,2,FALSE)</f>
        <v>EXP</v>
      </c>
      <c r="Z3097" s="19" t="str">
        <f>VLOOKUP(J3097,'Verweis Art-Gruppe'!$A$2:$B$15,2,FALSE)</f>
        <v>Zubehör</v>
      </c>
      <c r="AA3097" s="19" t="str">
        <f>VLOOKUP(W3097,'Verweis Vertreter'!$A$2:$B$24,2,FALSE)</f>
        <v>Corina Wedel</v>
      </c>
      <c r="AB3097" s="12">
        <f t="shared" si="432"/>
        <v>1</v>
      </c>
      <c r="AC3097" s="12">
        <f t="shared" si="437"/>
        <v>405.41669999999999</v>
      </c>
      <c r="AD3097" s="12">
        <f t="shared" si="438"/>
        <v>435</v>
      </c>
      <c r="AE3097" s="12">
        <f t="shared" si="433"/>
        <v>435</v>
      </c>
      <c r="AF3097" s="12">
        <f t="shared" si="434"/>
        <v>29.583300000000001</v>
      </c>
      <c r="AG3097" s="12">
        <f t="shared" si="435"/>
        <v>29.58</v>
      </c>
      <c r="AH3097" s="9">
        <f t="shared" si="439"/>
        <v>6.7999999999999991E-2</v>
      </c>
      <c r="AI3097" s="14">
        <f>VLOOKUP(E3097,'Verweis Faktor'!$A:$B,2,FALSE)</f>
        <v>1</v>
      </c>
      <c r="AJ3097" s="14"/>
      <c r="AK3097" s="14" t="str">
        <f>IF(AL3097="Ja","Versandkosten",VLOOKUP(E3097,'Verweis Belegart'!$A$2:$B$9,2,FALSE))</f>
        <v>Hardware</v>
      </c>
      <c r="AL3097" s="14" t="str">
        <f t="shared" si="440"/>
        <v>Nein</v>
      </c>
      <c r="AM3097" s="14" t="str">
        <f t="shared" si="436"/>
        <v>Positiv</v>
      </c>
    </row>
    <row r="3098" spans="1:39" ht="17.25" customHeight="1" x14ac:dyDescent="0.35">
      <c r="A3098" s="17">
        <v>14573588</v>
      </c>
      <c r="B3098" s="2" t="s">
        <v>1989</v>
      </c>
      <c r="C3098" s="1">
        <v>2025001</v>
      </c>
      <c r="D3098" s="1">
        <v>2000820</v>
      </c>
      <c r="E3098" s="2" t="s">
        <v>34</v>
      </c>
      <c r="F3098" s="2" t="s">
        <v>35</v>
      </c>
      <c r="G3098" s="2" t="s">
        <v>66</v>
      </c>
      <c r="H3098" s="2" t="s">
        <v>1328</v>
      </c>
      <c r="I3098" s="2" t="s">
        <v>1329</v>
      </c>
      <c r="J3098" s="2" t="s">
        <v>304</v>
      </c>
      <c r="K3098" s="2" t="s">
        <v>28</v>
      </c>
      <c r="L3098" s="2" t="s">
        <v>2143</v>
      </c>
      <c r="M3098" s="2" t="s">
        <v>2144</v>
      </c>
      <c r="N3098" s="2" t="s">
        <v>1408</v>
      </c>
      <c r="O3098" s="3">
        <v>10</v>
      </c>
      <c r="P3098" s="3">
        <v>16.010000000000002</v>
      </c>
      <c r="Q3098" s="3">
        <v>18.5</v>
      </c>
      <c r="R3098" s="3">
        <v>185</v>
      </c>
      <c r="S3098" s="3">
        <v>2.4900000000000002</v>
      </c>
      <c r="T3098" s="3">
        <v>24.9</v>
      </c>
      <c r="U3098" s="3">
        <v>13.45</v>
      </c>
      <c r="V3098" s="2" t="s">
        <v>145</v>
      </c>
      <c r="W3098" s="2" t="s">
        <v>146</v>
      </c>
      <c r="X3098" s="2" t="s">
        <v>72</v>
      </c>
      <c r="Y3098" s="19" t="str">
        <f>VLOOKUP(G3098,'Verweis Kd-Gruppe'!$A$2:$B$8,2,FALSE)</f>
        <v>EXP</v>
      </c>
      <c r="Z3098" s="19" t="str">
        <f>VLOOKUP(J3098,'Verweis Art-Gruppe'!$A$2:$B$15,2,FALSE)</f>
        <v>Zubehör</v>
      </c>
      <c r="AA3098" s="19" t="str">
        <f>VLOOKUP(W3098,'Verweis Vertreter'!$A$2:$B$24,2,FALSE)</f>
        <v>Muhsin Yortanli</v>
      </c>
      <c r="AB3098" s="12">
        <f t="shared" si="432"/>
        <v>10</v>
      </c>
      <c r="AC3098" s="12">
        <f t="shared" si="437"/>
        <v>16.010000000000002</v>
      </c>
      <c r="AD3098" s="12">
        <f t="shared" si="438"/>
        <v>18.5</v>
      </c>
      <c r="AE3098" s="12">
        <f t="shared" si="433"/>
        <v>185</v>
      </c>
      <c r="AF3098" s="12">
        <f t="shared" si="434"/>
        <v>2.4900000000000002</v>
      </c>
      <c r="AG3098" s="12">
        <f t="shared" si="435"/>
        <v>24.9</v>
      </c>
      <c r="AH3098" s="9">
        <f t="shared" si="439"/>
        <v>0.13459459459459458</v>
      </c>
      <c r="AI3098" s="14">
        <f>VLOOKUP(E3098,'Verweis Faktor'!$A:$B,2,FALSE)</f>
        <v>1</v>
      </c>
      <c r="AJ3098" s="14"/>
      <c r="AK3098" s="14" t="str">
        <f>IF(AL3098="Ja","Versandkosten",VLOOKUP(E3098,'Verweis Belegart'!$A$2:$B$9,2,FALSE))</f>
        <v>Hardware</v>
      </c>
      <c r="AL3098" s="14" t="str">
        <f t="shared" si="440"/>
        <v>Nein</v>
      </c>
      <c r="AM3098" s="14" t="str">
        <f t="shared" si="436"/>
        <v>Positiv</v>
      </c>
    </row>
    <row r="3099" spans="1:39" ht="17.25" customHeight="1" x14ac:dyDescent="0.35">
      <c r="A3099" s="17">
        <v>14573588</v>
      </c>
      <c r="B3099" s="2" t="s">
        <v>1989</v>
      </c>
      <c r="C3099" s="1">
        <v>2025001</v>
      </c>
      <c r="D3099" s="1">
        <v>2000820</v>
      </c>
      <c r="E3099" s="2" t="s">
        <v>34</v>
      </c>
      <c r="F3099" s="2" t="s">
        <v>35</v>
      </c>
      <c r="G3099" s="2" t="s">
        <v>66</v>
      </c>
      <c r="H3099" s="2" t="s">
        <v>1328</v>
      </c>
      <c r="I3099" s="2" t="s">
        <v>1329</v>
      </c>
      <c r="J3099" s="2" t="s">
        <v>103</v>
      </c>
      <c r="K3099" s="2" t="s">
        <v>45</v>
      </c>
      <c r="L3099" s="2" t="s">
        <v>1488</v>
      </c>
      <c r="M3099" s="2" t="s">
        <v>1489</v>
      </c>
      <c r="N3099" s="2" t="s">
        <v>310</v>
      </c>
      <c r="O3099" s="3">
        <v>5</v>
      </c>
      <c r="P3099" s="3">
        <v>472</v>
      </c>
      <c r="Q3099" s="3">
        <v>485</v>
      </c>
      <c r="R3099" s="3">
        <v>2425</v>
      </c>
      <c r="S3099" s="3">
        <v>13</v>
      </c>
      <c r="T3099" s="3">
        <v>65</v>
      </c>
      <c r="U3099" s="3">
        <v>2.68</v>
      </c>
      <c r="V3099" s="2" t="s">
        <v>145</v>
      </c>
      <c r="W3099" s="2" t="s">
        <v>146</v>
      </c>
      <c r="X3099" s="2" t="s">
        <v>72</v>
      </c>
      <c r="Y3099" s="19" t="str">
        <f>VLOOKUP(G3099,'Verweis Kd-Gruppe'!$A$2:$B$8,2,FALSE)</f>
        <v>EXP</v>
      </c>
      <c r="Z3099" s="19" t="str">
        <f>VLOOKUP(J3099,'Verweis Art-Gruppe'!$A$2:$B$15,2,FALSE)</f>
        <v>Geräte</v>
      </c>
      <c r="AA3099" s="19" t="str">
        <f>VLOOKUP(W3099,'Verweis Vertreter'!$A$2:$B$24,2,FALSE)</f>
        <v>Muhsin Yortanli</v>
      </c>
      <c r="AB3099" s="12">
        <f t="shared" si="432"/>
        <v>5</v>
      </c>
      <c r="AC3099" s="12">
        <f t="shared" si="437"/>
        <v>472</v>
      </c>
      <c r="AD3099" s="12">
        <f t="shared" si="438"/>
        <v>485</v>
      </c>
      <c r="AE3099" s="12">
        <f t="shared" si="433"/>
        <v>2425</v>
      </c>
      <c r="AF3099" s="12">
        <f t="shared" si="434"/>
        <v>13</v>
      </c>
      <c r="AG3099" s="12">
        <f t="shared" si="435"/>
        <v>65</v>
      </c>
      <c r="AH3099" s="9">
        <f t="shared" si="439"/>
        <v>2.6804123711340205E-2</v>
      </c>
      <c r="AI3099" s="14">
        <f>VLOOKUP(E3099,'Verweis Faktor'!$A:$B,2,FALSE)</f>
        <v>1</v>
      </c>
      <c r="AJ3099" s="14"/>
      <c r="AK3099" s="14" t="str">
        <f>IF(AL3099="Ja","Versandkosten",VLOOKUP(E3099,'Verweis Belegart'!$A$2:$B$9,2,FALSE))</f>
        <v>Hardware</v>
      </c>
      <c r="AL3099" s="14" t="str">
        <f t="shared" si="440"/>
        <v>Nein</v>
      </c>
      <c r="AM3099" s="14" t="str">
        <f t="shared" si="436"/>
        <v>Positiv</v>
      </c>
    </row>
    <row r="3100" spans="1:39" ht="17.25" customHeight="1" x14ac:dyDescent="0.35">
      <c r="A3100" s="17">
        <v>14573588</v>
      </c>
      <c r="B3100" s="2" t="s">
        <v>1989</v>
      </c>
      <c r="C3100" s="1">
        <v>2025001</v>
      </c>
      <c r="D3100" s="1">
        <v>2000820</v>
      </c>
      <c r="E3100" s="2" t="s">
        <v>34</v>
      </c>
      <c r="F3100" s="2" t="s">
        <v>35</v>
      </c>
      <c r="G3100" s="2" t="s">
        <v>66</v>
      </c>
      <c r="H3100" s="2" t="s">
        <v>1328</v>
      </c>
      <c r="I3100" s="2" t="s">
        <v>1329</v>
      </c>
      <c r="J3100" s="2" t="s">
        <v>103</v>
      </c>
      <c r="K3100" s="2" t="s">
        <v>49</v>
      </c>
      <c r="L3100" s="2" t="s">
        <v>731</v>
      </c>
      <c r="M3100" s="2" t="s">
        <v>732</v>
      </c>
      <c r="N3100" s="2" t="s">
        <v>733</v>
      </c>
      <c r="O3100" s="3">
        <v>5</v>
      </c>
      <c r="P3100" s="3">
        <v>780.90909999999997</v>
      </c>
      <c r="Q3100" s="3">
        <v>787</v>
      </c>
      <c r="R3100" s="3">
        <v>3935</v>
      </c>
      <c r="S3100" s="3">
        <v>6.0909000000000004</v>
      </c>
      <c r="T3100" s="3">
        <v>30.45</v>
      </c>
      <c r="U3100" s="3">
        <v>0.77</v>
      </c>
      <c r="V3100" s="2" t="s">
        <v>145</v>
      </c>
      <c r="W3100" s="2" t="s">
        <v>146</v>
      </c>
      <c r="X3100" s="2" t="s">
        <v>72</v>
      </c>
      <c r="Y3100" s="19" t="str">
        <f>VLOOKUP(G3100,'Verweis Kd-Gruppe'!$A$2:$B$8,2,FALSE)</f>
        <v>EXP</v>
      </c>
      <c r="Z3100" s="19" t="str">
        <f>VLOOKUP(J3100,'Verweis Art-Gruppe'!$A$2:$B$15,2,FALSE)</f>
        <v>Geräte</v>
      </c>
      <c r="AA3100" s="19" t="str">
        <f>VLOOKUP(W3100,'Verweis Vertreter'!$A$2:$B$24,2,FALSE)</f>
        <v>Muhsin Yortanli</v>
      </c>
      <c r="AB3100" s="12">
        <f t="shared" si="432"/>
        <v>5</v>
      </c>
      <c r="AC3100" s="12">
        <f t="shared" si="437"/>
        <v>780.90909999999997</v>
      </c>
      <c r="AD3100" s="12">
        <f t="shared" si="438"/>
        <v>787</v>
      </c>
      <c r="AE3100" s="12">
        <f t="shared" si="433"/>
        <v>3935</v>
      </c>
      <c r="AF3100" s="12">
        <f t="shared" si="434"/>
        <v>6.0909000000000004</v>
      </c>
      <c r="AG3100" s="12">
        <f t="shared" si="435"/>
        <v>30.45</v>
      </c>
      <c r="AH3100" s="9">
        <f t="shared" si="439"/>
        <v>7.7382465057179162E-3</v>
      </c>
      <c r="AI3100" s="14">
        <f>VLOOKUP(E3100,'Verweis Faktor'!$A:$B,2,FALSE)</f>
        <v>1</v>
      </c>
      <c r="AJ3100" s="14"/>
      <c r="AK3100" s="14" t="str">
        <f>IF(AL3100="Ja","Versandkosten",VLOOKUP(E3100,'Verweis Belegart'!$A$2:$B$9,2,FALSE))</f>
        <v>Hardware</v>
      </c>
      <c r="AL3100" s="14" t="str">
        <f t="shared" si="440"/>
        <v>Nein</v>
      </c>
      <c r="AM3100" s="14" t="str">
        <f t="shared" si="436"/>
        <v>Positiv</v>
      </c>
    </row>
    <row r="3101" spans="1:39" ht="17.25" customHeight="1" x14ac:dyDescent="0.35">
      <c r="A3101" s="17">
        <v>14573588</v>
      </c>
      <c r="B3101" s="2" t="s">
        <v>1989</v>
      </c>
      <c r="C3101" s="1">
        <v>2025001</v>
      </c>
      <c r="D3101" s="1">
        <v>2000820</v>
      </c>
      <c r="E3101" s="2" t="s">
        <v>34</v>
      </c>
      <c r="F3101" s="2" t="s">
        <v>35</v>
      </c>
      <c r="G3101" s="2" t="s">
        <v>66</v>
      </c>
      <c r="H3101" s="2" t="s">
        <v>1328</v>
      </c>
      <c r="I3101" s="2" t="s">
        <v>1329</v>
      </c>
      <c r="J3101" s="2" t="s">
        <v>304</v>
      </c>
      <c r="K3101" s="2" t="s">
        <v>79</v>
      </c>
      <c r="L3101" s="2" t="s">
        <v>2145</v>
      </c>
      <c r="M3101" s="2" t="s">
        <v>2146</v>
      </c>
      <c r="N3101" s="2" t="s">
        <v>194</v>
      </c>
      <c r="O3101" s="3">
        <v>5</v>
      </c>
      <c r="P3101" s="3">
        <v>40.409999999999997</v>
      </c>
      <c r="Q3101" s="3">
        <v>44</v>
      </c>
      <c r="R3101" s="3">
        <v>220</v>
      </c>
      <c r="S3101" s="3">
        <v>3.59</v>
      </c>
      <c r="T3101" s="3">
        <v>17.95</v>
      </c>
      <c r="U3101" s="3">
        <v>8.15</v>
      </c>
      <c r="V3101" s="2" t="s">
        <v>145</v>
      </c>
      <c r="W3101" s="2" t="s">
        <v>146</v>
      </c>
      <c r="X3101" s="2" t="s">
        <v>72</v>
      </c>
      <c r="Y3101" s="19" t="str">
        <f>VLOOKUP(G3101,'Verweis Kd-Gruppe'!$A$2:$B$8,2,FALSE)</f>
        <v>EXP</v>
      </c>
      <c r="Z3101" s="19" t="str">
        <f>VLOOKUP(J3101,'Verweis Art-Gruppe'!$A$2:$B$15,2,FALSE)</f>
        <v>Zubehör</v>
      </c>
      <c r="AA3101" s="19" t="str">
        <f>VLOOKUP(W3101,'Verweis Vertreter'!$A$2:$B$24,2,FALSE)</f>
        <v>Muhsin Yortanli</v>
      </c>
      <c r="AB3101" s="12">
        <f t="shared" si="432"/>
        <v>5</v>
      </c>
      <c r="AC3101" s="12">
        <f t="shared" si="437"/>
        <v>40.409999999999997</v>
      </c>
      <c r="AD3101" s="12">
        <f t="shared" si="438"/>
        <v>44</v>
      </c>
      <c r="AE3101" s="12">
        <f t="shared" si="433"/>
        <v>220</v>
      </c>
      <c r="AF3101" s="12">
        <f t="shared" si="434"/>
        <v>3.59</v>
      </c>
      <c r="AG3101" s="12">
        <f t="shared" si="435"/>
        <v>17.95</v>
      </c>
      <c r="AH3101" s="9">
        <f t="shared" si="439"/>
        <v>8.1590909090909089E-2</v>
      </c>
      <c r="AI3101" s="14">
        <f>VLOOKUP(E3101,'Verweis Faktor'!$A:$B,2,FALSE)</f>
        <v>1</v>
      </c>
      <c r="AJ3101" s="14"/>
      <c r="AK3101" s="14" t="str">
        <f>IF(AL3101="Ja","Versandkosten",VLOOKUP(E3101,'Verweis Belegart'!$A$2:$B$9,2,FALSE))</f>
        <v>Hardware</v>
      </c>
      <c r="AL3101" s="14" t="str">
        <f t="shared" si="440"/>
        <v>Nein</v>
      </c>
      <c r="AM3101" s="14" t="str">
        <f t="shared" si="436"/>
        <v>Positiv</v>
      </c>
    </row>
    <row r="3102" spans="1:39" ht="17.25" customHeight="1" x14ac:dyDescent="0.35">
      <c r="A3102" s="17">
        <v>14573589</v>
      </c>
      <c r="B3102" s="2" t="s">
        <v>1989</v>
      </c>
      <c r="C3102" s="1">
        <v>2025001</v>
      </c>
      <c r="D3102" s="1">
        <v>2000821</v>
      </c>
      <c r="E3102" s="2" t="s">
        <v>34</v>
      </c>
      <c r="F3102" s="2" t="s">
        <v>53</v>
      </c>
      <c r="G3102" s="2" t="s">
        <v>36</v>
      </c>
      <c r="H3102" s="2" t="s">
        <v>1099</v>
      </c>
      <c r="I3102" s="2" t="s">
        <v>1100</v>
      </c>
      <c r="J3102" s="2" t="s">
        <v>103</v>
      </c>
      <c r="K3102" s="2" t="s">
        <v>28</v>
      </c>
      <c r="L3102" s="2" t="s">
        <v>673</v>
      </c>
      <c r="M3102" s="2" t="s">
        <v>674</v>
      </c>
      <c r="N3102" s="2" t="s">
        <v>48</v>
      </c>
      <c r="O3102" s="3">
        <v>100</v>
      </c>
      <c r="P3102" s="3">
        <v>253.26820000000001</v>
      </c>
      <c r="Q3102" s="3">
        <v>269</v>
      </c>
      <c r="R3102" s="3">
        <v>26900</v>
      </c>
      <c r="S3102" s="3">
        <v>15.7318</v>
      </c>
      <c r="T3102" s="3">
        <v>1573.18</v>
      </c>
      <c r="U3102" s="3">
        <v>5.84</v>
      </c>
      <c r="V3102" s="2" t="s">
        <v>42</v>
      </c>
      <c r="W3102" s="2" t="s">
        <v>43</v>
      </c>
      <c r="X3102" s="2" t="s">
        <v>197</v>
      </c>
      <c r="Y3102" s="19" t="str">
        <f>VLOOKUP(G3102,'Verweis Kd-Gruppe'!$A$2:$B$8,2,FALSE)</f>
        <v>GRK</v>
      </c>
      <c r="Z3102" s="19" t="str">
        <f>VLOOKUP(J3102,'Verweis Art-Gruppe'!$A$2:$B$15,2,FALSE)</f>
        <v>Geräte</v>
      </c>
      <c r="AA3102" s="19" t="str">
        <f>VLOOKUP(W3102,'Verweis Vertreter'!$A$2:$B$24,2,FALSE)</f>
        <v>Sebastian Faber</v>
      </c>
      <c r="AB3102" s="12">
        <f t="shared" si="432"/>
        <v>100</v>
      </c>
      <c r="AC3102" s="12">
        <f t="shared" si="437"/>
        <v>253.26820000000001</v>
      </c>
      <c r="AD3102" s="12">
        <f t="shared" si="438"/>
        <v>269</v>
      </c>
      <c r="AE3102" s="12">
        <f t="shared" si="433"/>
        <v>26900</v>
      </c>
      <c r="AF3102" s="12">
        <f t="shared" si="434"/>
        <v>15.7318</v>
      </c>
      <c r="AG3102" s="12">
        <f t="shared" si="435"/>
        <v>1573.18</v>
      </c>
      <c r="AH3102" s="9">
        <f t="shared" si="439"/>
        <v>5.8482527881040892E-2</v>
      </c>
      <c r="AI3102" s="14">
        <f>VLOOKUP(E3102,'Verweis Faktor'!$A:$B,2,FALSE)</f>
        <v>1</v>
      </c>
      <c r="AJ3102" s="14"/>
      <c r="AK3102" s="14" t="str">
        <f>IF(AL3102="Ja","Versandkosten",VLOOKUP(E3102,'Verweis Belegart'!$A$2:$B$9,2,FALSE))</f>
        <v>Hardware</v>
      </c>
      <c r="AL3102" s="14" t="str">
        <f t="shared" si="440"/>
        <v>Nein</v>
      </c>
      <c r="AM3102" s="14" t="str">
        <f t="shared" si="436"/>
        <v>Positiv</v>
      </c>
    </row>
    <row r="3103" spans="1:39" ht="17.25" customHeight="1" x14ac:dyDescent="0.35">
      <c r="A3103" s="17">
        <v>14573546</v>
      </c>
      <c r="B3103" s="2" t="s">
        <v>1989</v>
      </c>
      <c r="C3103" s="1">
        <v>2025001</v>
      </c>
      <c r="D3103" s="1">
        <v>2000822</v>
      </c>
      <c r="E3103" s="2" t="s">
        <v>34</v>
      </c>
      <c r="F3103" s="2" t="s">
        <v>182</v>
      </c>
      <c r="G3103" s="2" t="s">
        <v>66</v>
      </c>
      <c r="H3103" s="2" t="s">
        <v>143</v>
      </c>
      <c r="I3103" s="2" t="s">
        <v>144</v>
      </c>
      <c r="J3103" s="2" t="s">
        <v>103</v>
      </c>
      <c r="K3103" s="2" t="s">
        <v>28</v>
      </c>
      <c r="L3103" s="2" t="s">
        <v>920</v>
      </c>
      <c r="M3103" s="2" t="s">
        <v>921</v>
      </c>
      <c r="N3103" s="2" t="s">
        <v>922</v>
      </c>
      <c r="O3103" s="3">
        <v>10</v>
      </c>
      <c r="P3103" s="3">
        <v>74.601299999999995</v>
      </c>
      <c r="Q3103" s="3">
        <v>81</v>
      </c>
      <c r="R3103" s="3">
        <v>810</v>
      </c>
      <c r="S3103" s="3">
        <v>6.3986999999999998</v>
      </c>
      <c r="T3103" s="3">
        <v>63.99</v>
      </c>
      <c r="U3103" s="3">
        <v>7.89</v>
      </c>
      <c r="V3103" s="2" t="s">
        <v>145</v>
      </c>
      <c r="W3103" s="2" t="s">
        <v>146</v>
      </c>
      <c r="X3103" s="2" t="s">
        <v>72</v>
      </c>
      <c r="Y3103" s="19" t="str">
        <f>VLOOKUP(G3103,'Verweis Kd-Gruppe'!$A$2:$B$8,2,FALSE)</f>
        <v>EXP</v>
      </c>
      <c r="Z3103" s="19" t="str">
        <f>VLOOKUP(J3103,'Verweis Art-Gruppe'!$A$2:$B$15,2,FALSE)</f>
        <v>Geräte</v>
      </c>
      <c r="AA3103" s="19" t="str">
        <f>VLOOKUP(W3103,'Verweis Vertreter'!$A$2:$B$24,2,FALSE)</f>
        <v>Muhsin Yortanli</v>
      </c>
      <c r="AB3103" s="12">
        <f t="shared" si="432"/>
        <v>10</v>
      </c>
      <c r="AC3103" s="12">
        <f t="shared" si="437"/>
        <v>74.601299999999995</v>
      </c>
      <c r="AD3103" s="12">
        <f t="shared" si="438"/>
        <v>81</v>
      </c>
      <c r="AE3103" s="12">
        <f t="shared" si="433"/>
        <v>810</v>
      </c>
      <c r="AF3103" s="12">
        <f t="shared" si="434"/>
        <v>6.3986999999999998</v>
      </c>
      <c r="AG3103" s="12">
        <f t="shared" si="435"/>
        <v>63.99</v>
      </c>
      <c r="AH3103" s="9">
        <f t="shared" si="439"/>
        <v>7.9000000000000001E-2</v>
      </c>
      <c r="AI3103" s="14">
        <f>VLOOKUP(E3103,'Verweis Faktor'!$A:$B,2,FALSE)</f>
        <v>1</v>
      </c>
      <c r="AJ3103" s="14"/>
      <c r="AK3103" s="14" t="str">
        <f>IF(AL3103="Ja","Versandkosten",VLOOKUP(E3103,'Verweis Belegart'!$A$2:$B$9,2,FALSE))</f>
        <v>Hardware</v>
      </c>
      <c r="AL3103" s="14" t="str">
        <f t="shared" si="440"/>
        <v>Nein</v>
      </c>
      <c r="AM3103" s="14" t="str">
        <f t="shared" si="436"/>
        <v>Positiv</v>
      </c>
    </row>
    <row r="3104" spans="1:39" ht="17.25" customHeight="1" x14ac:dyDescent="0.35">
      <c r="A3104" s="17">
        <v>14573546</v>
      </c>
      <c r="B3104" s="2" t="s">
        <v>1989</v>
      </c>
      <c r="C3104" s="1">
        <v>2025001</v>
      </c>
      <c r="D3104" s="1">
        <v>2000822</v>
      </c>
      <c r="E3104" s="2" t="s">
        <v>34</v>
      </c>
      <c r="F3104" s="2" t="s">
        <v>182</v>
      </c>
      <c r="G3104" s="2" t="s">
        <v>66</v>
      </c>
      <c r="H3104" s="2" t="s">
        <v>143</v>
      </c>
      <c r="I3104" s="2" t="s">
        <v>144</v>
      </c>
      <c r="J3104" s="2" t="s">
        <v>103</v>
      </c>
      <c r="K3104" s="2" t="s">
        <v>45</v>
      </c>
      <c r="L3104" s="2" t="s">
        <v>1084</v>
      </c>
      <c r="M3104" s="2" t="s">
        <v>1085</v>
      </c>
      <c r="N3104" s="2" t="s">
        <v>1086</v>
      </c>
      <c r="O3104" s="3">
        <v>10</v>
      </c>
      <c r="P3104" s="3">
        <v>80.008700000000005</v>
      </c>
      <c r="Q3104" s="3">
        <v>87</v>
      </c>
      <c r="R3104" s="3">
        <v>870</v>
      </c>
      <c r="S3104" s="3">
        <v>6.9912999999999998</v>
      </c>
      <c r="T3104" s="3">
        <v>69.91</v>
      </c>
      <c r="U3104" s="3">
        <v>8.0299999999999994</v>
      </c>
      <c r="V3104" s="2" t="s">
        <v>145</v>
      </c>
      <c r="W3104" s="2" t="s">
        <v>146</v>
      </c>
      <c r="X3104" s="2" t="s">
        <v>72</v>
      </c>
      <c r="Y3104" s="19" t="str">
        <f>VLOOKUP(G3104,'Verweis Kd-Gruppe'!$A$2:$B$8,2,FALSE)</f>
        <v>EXP</v>
      </c>
      <c r="Z3104" s="19" t="str">
        <f>VLOOKUP(J3104,'Verweis Art-Gruppe'!$A$2:$B$15,2,FALSE)</f>
        <v>Geräte</v>
      </c>
      <c r="AA3104" s="19" t="str">
        <f>VLOOKUP(W3104,'Verweis Vertreter'!$A$2:$B$24,2,FALSE)</f>
        <v>Muhsin Yortanli</v>
      </c>
      <c r="AB3104" s="12">
        <f t="shared" si="432"/>
        <v>10</v>
      </c>
      <c r="AC3104" s="12">
        <f t="shared" si="437"/>
        <v>80.008700000000005</v>
      </c>
      <c r="AD3104" s="12">
        <f t="shared" si="438"/>
        <v>87</v>
      </c>
      <c r="AE3104" s="12">
        <f t="shared" si="433"/>
        <v>870</v>
      </c>
      <c r="AF3104" s="12">
        <f t="shared" si="434"/>
        <v>6.9912999999999998</v>
      </c>
      <c r="AG3104" s="12">
        <f t="shared" si="435"/>
        <v>69.91</v>
      </c>
      <c r="AH3104" s="9">
        <f t="shared" si="439"/>
        <v>8.0356321839080452E-2</v>
      </c>
      <c r="AI3104" s="14">
        <f>VLOOKUP(E3104,'Verweis Faktor'!$A:$B,2,FALSE)</f>
        <v>1</v>
      </c>
      <c r="AJ3104" s="14"/>
      <c r="AK3104" s="14" t="str">
        <f>IF(AL3104="Ja","Versandkosten",VLOOKUP(E3104,'Verweis Belegart'!$A$2:$B$9,2,FALSE))</f>
        <v>Hardware</v>
      </c>
      <c r="AL3104" s="14" t="str">
        <f t="shared" si="440"/>
        <v>Nein</v>
      </c>
      <c r="AM3104" s="14" t="str">
        <f t="shared" si="436"/>
        <v>Positiv</v>
      </c>
    </row>
    <row r="3105" spans="1:39" ht="17.25" customHeight="1" x14ac:dyDescent="0.35">
      <c r="A3105" s="17">
        <v>14573546</v>
      </c>
      <c r="B3105" s="2" t="s">
        <v>1989</v>
      </c>
      <c r="C3105" s="1">
        <v>2025001</v>
      </c>
      <c r="D3105" s="1">
        <v>2000822</v>
      </c>
      <c r="E3105" s="2" t="s">
        <v>34</v>
      </c>
      <c r="F3105" s="2" t="s">
        <v>182</v>
      </c>
      <c r="G3105" s="2" t="s">
        <v>66</v>
      </c>
      <c r="H3105" s="2" t="s">
        <v>143</v>
      </c>
      <c r="I3105" s="2" t="s">
        <v>144</v>
      </c>
      <c r="J3105" s="2" t="s">
        <v>103</v>
      </c>
      <c r="K3105" s="2" t="s">
        <v>49</v>
      </c>
      <c r="L3105" s="2" t="s">
        <v>2147</v>
      </c>
      <c r="M3105" s="2" t="s">
        <v>2148</v>
      </c>
      <c r="N3105" s="2" t="s">
        <v>94</v>
      </c>
      <c r="O3105" s="3">
        <v>10</v>
      </c>
      <c r="P3105" s="3">
        <v>332</v>
      </c>
      <c r="Q3105" s="3">
        <v>339</v>
      </c>
      <c r="R3105" s="3">
        <v>3390</v>
      </c>
      <c r="S3105" s="3">
        <v>7</v>
      </c>
      <c r="T3105" s="3">
        <v>70</v>
      </c>
      <c r="U3105" s="3">
        <v>2.06</v>
      </c>
      <c r="V3105" s="2" t="s">
        <v>145</v>
      </c>
      <c r="W3105" s="2" t="s">
        <v>146</v>
      </c>
      <c r="X3105" s="2" t="s">
        <v>72</v>
      </c>
      <c r="Y3105" s="19" t="str">
        <f>VLOOKUP(G3105,'Verweis Kd-Gruppe'!$A$2:$B$8,2,FALSE)</f>
        <v>EXP</v>
      </c>
      <c r="Z3105" s="19" t="str">
        <f>VLOOKUP(J3105,'Verweis Art-Gruppe'!$A$2:$B$15,2,FALSE)</f>
        <v>Geräte</v>
      </c>
      <c r="AA3105" s="19" t="str">
        <f>VLOOKUP(W3105,'Verweis Vertreter'!$A$2:$B$24,2,FALSE)</f>
        <v>Muhsin Yortanli</v>
      </c>
      <c r="AB3105" s="12">
        <f t="shared" si="432"/>
        <v>10</v>
      </c>
      <c r="AC3105" s="12">
        <f t="shared" si="437"/>
        <v>332</v>
      </c>
      <c r="AD3105" s="12">
        <f t="shared" si="438"/>
        <v>339</v>
      </c>
      <c r="AE3105" s="12">
        <f t="shared" si="433"/>
        <v>3390</v>
      </c>
      <c r="AF3105" s="12">
        <f t="shared" si="434"/>
        <v>7</v>
      </c>
      <c r="AG3105" s="12">
        <f t="shared" si="435"/>
        <v>70</v>
      </c>
      <c r="AH3105" s="9">
        <f t="shared" si="439"/>
        <v>2.0648967551622419E-2</v>
      </c>
      <c r="AI3105" s="14">
        <f>VLOOKUP(E3105,'Verweis Faktor'!$A:$B,2,FALSE)</f>
        <v>1</v>
      </c>
      <c r="AJ3105" s="14"/>
      <c r="AK3105" s="14" t="str">
        <f>IF(AL3105="Ja","Versandkosten",VLOOKUP(E3105,'Verweis Belegart'!$A$2:$B$9,2,FALSE))</f>
        <v>Hardware</v>
      </c>
      <c r="AL3105" s="14" t="str">
        <f t="shared" si="440"/>
        <v>Nein</v>
      </c>
      <c r="AM3105" s="14" t="str">
        <f t="shared" si="436"/>
        <v>Positiv</v>
      </c>
    </row>
    <row r="3106" spans="1:39" ht="17.25" customHeight="1" x14ac:dyDescent="0.35">
      <c r="A3106" s="17">
        <v>14573546</v>
      </c>
      <c r="B3106" s="2" t="s">
        <v>1989</v>
      </c>
      <c r="C3106" s="1">
        <v>2025001</v>
      </c>
      <c r="D3106" s="1">
        <v>2000822</v>
      </c>
      <c r="E3106" s="2" t="s">
        <v>34</v>
      </c>
      <c r="F3106" s="2" t="s">
        <v>182</v>
      </c>
      <c r="G3106" s="2" t="s">
        <v>66</v>
      </c>
      <c r="H3106" s="2" t="s">
        <v>143</v>
      </c>
      <c r="I3106" s="2" t="s">
        <v>144</v>
      </c>
      <c r="J3106" s="2" t="s">
        <v>103</v>
      </c>
      <c r="K3106" s="2" t="s">
        <v>79</v>
      </c>
      <c r="L3106" s="2" t="s">
        <v>351</v>
      </c>
      <c r="M3106" s="2" t="s">
        <v>352</v>
      </c>
      <c r="N3106" s="2" t="s">
        <v>90</v>
      </c>
      <c r="O3106" s="3">
        <v>45</v>
      </c>
      <c r="P3106" s="3">
        <v>540</v>
      </c>
      <c r="Q3106" s="3">
        <v>549</v>
      </c>
      <c r="R3106" s="3">
        <v>24705</v>
      </c>
      <c r="S3106" s="3">
        <v>9</v>
      </c>
      <c r="T3106" s="3">
        <v>405</v>
      </c>
      <c r="U3106" s="3">
        <v>1.63</v>
      </c>
      <c r="V3106" s="2" t="s">
        <v>145</v>
      </c>
      <c r="W3106" s="2" t="s">
        <v>146</v>
      </c>
      <c r="X3106" s="2" t="s">
        <v>72</v>
      </c>
      <c r="Y3106" s="19" t="str">
        <f>VLOOKUP(G3106,'Verweis Kd-Gruppe'!$A$2:$B$8,2,FALSE)</f>
        <v>EXP</v>
      </c>
      <c r="Z3106" s="19" t="str">
        <f>VLOOKUP(J3106,'Verweis Art-Gruppe'!$A$2:$B$15,2,FALSE)</f>
        <v>Geräte</v>
      </c>
      <c r="AA3106" s="19" t="str">
        <f>VLOOKUP(W3106,'Verweis Vertreter'!$A$2:$B$24,2,FALSE)</f>
        <v>Muhsin Yortanli</v>
      </c>
      <c r="AB3106" s="12">
        <f t="shared" si="432"/>
        <v>45</v>
      </c>
      <c r="AC3106" s="12">
        <f t="shared" si="437"/>
        <v>540</v>
      </c>
      <c r="AD3106" s="12">
        <f t="shared" si="438"/>
        <v>549</v>
      </c>
      <c r="AE3106" s="12">
        <f t="shared" si="433"/>
        <v>24705</v>
      </c>
      <c r="AF3106" s="12">
        <f t="shared" si="434"/>
        <v>9</v>
      </c>
      <c r="AG3106" s="12">
        <f t="shared" si="435"/>
        <v>405</v>
      </c>
      <c r="AH3106" s="9">
        <f t="shared" si="439"/>
        <v>1.6393442622950821E-2</v>
      </c>
      <c r="AI3106" s="14">
        <f>VLOOKUP(E3106,'Verweis Faktor'!$A:$B,2,FALSE)</f>
        <v>1</v>
      </c>
      <c r="AJ3106" s="14"/>
      <c r="AK3106" s="14" t="str">
        <f>IF(AL3106="Ja","Versandkosten",VLOOKUP(E3106,'Verweis Belegart'!$A$2:$B$9,2,FALSE))</f>
        <v>Hardware</v>
      </c>
      <c r="AL3106" s="14" t="str">
        <f t="shared" si="440"/>
        <v>Nein</v>
      </c>
      <c r="AM3106" s="14" t="str">
        <f t="shared" si="436"/>
        <v>Positiv</v>
      </c>
    </row>
    <row r="3107" spans="1:39" ht="17.25" customHeight="1" x14ac:dyDescent="0.35">
      <c r="A3107" s="17">
        <v>14573546</v>
      </c>
      <c r="B3107" s="2" t="s">
        <v>1989</v>
      </c>
      <c r="C3107" s="1">
        <v>2025001</v>
      </c>
      <c r="D3107" s="1">
        <v>2000822</v>
      </c>
      <c r="E3107" s="2" t="s">
        <v>34</v>
      </c>
      <c r="F3107" s="2" t="s">
        <v>182</v>
      </c>
      <c r="G3107" s="2" t="s">
        <v>66</v>
      </c>
      <c r="H3107" s="2" t="s">
        <v>143</v>
      </c>
      <c r="I3107" s="2" t="s">
        <v>144</v>
      </c>
      <c r="J3107" s="2" t="s">
        <v>103</v>
      </c>
      <c r="K3107" s="2" t="s">
        <v>83</v>
      </c>
      <c r="L3107" s="2" t="s">
        <v>1894</v>
      </c>
      <c r="M3107" s="2" t="s">
        <v>1895</v>
      </c>
      <c r="N3107" s="2" t="s">
        <v>1884</v>
      </c>
      <c r="O3107" s="3">
        <v>10</v>
      </c>
      <c r="P3107" s="3">
        <v>399</v>
      </c>
      <c r="Q3107" s="3">
        <v>425</v>
      </c>
      <c r="R3107" s="3">
        <v>4250</v>
      </c>
      <c r="S3107" s="3">
        <v>26</v>
      </c>
      <c r="T3107" s="3">
        <v>260</v>
      </c>
      <c r="U3107" s="3">
        <v>6.11</v>
      </c>
      <c r="V3107" s="2" t="s">
        <v>145</v>
      </c>
      <c r="W3107" s="2" t="s">
        <v>146</v>
      </c>
      <c r="X3107" s="2" t="s">
        <v>72</v>
      </c>
      <c r="Y3107" s="19" t="str">
        <f>VLOOKUP(G3107,'Verweis Kd-Gruppe'!$A$2:$B$8,2,FALSE)</f>
        <v>EXP</v>
      </c>
      <c r="Z3107" s="19" t="str">
        <f>VLOOKUP(J3107,'Verweis Art-Gruppe'!$A$2:$B$15,2,FALSE)</f>
        <v>Geräte</v>
      </c>
      <c r="AA3107" s="19" t="str">
        <f>VLOOKUP(W3107,'Verweis Vertreter'!$A$2:$B$24,2,FALSE)</f>
        <v>Muhsin Yortanli</v>
      </c>
      <c r="AB3107" s="12">
        <f t="shared" si="432"/>
        <v>10</v>
      </c>
      <c r="AC3107" s="12">
        <f t="shared" si="437"/>
        <v>399</v>
      </c>
      <c r="AD3107" s="12">
        <f t="shared" si="438"/>
        <v>425</v>
      </c>
      <c r="AE3107" s="12">
        <f t="shared" si="433"/>
        <v>4250</v>
      </c>
      <c r="AF3107" s="12">
        <f t="shared" si="434"/>
        <v>26</v>
      </c>
      <c r="AG3107" s="12">
        <f t="shared" si="435"/>
        <v>260</v>
      </c>
      <c r="AH3107" s="9">
        <f t="shared" si="439"/>
        <v>6.1176470588235297E-2</v>
      </c>
      <c r="AI3107" s="14">
        <f>VLOOKUP(E3107,'Verweis Faktor'!$A:$B,2,FALSE)</f>
        <v>1</v>
      </c>
      <c r="AJ3107" s="14"/>
      <c r="AK3107" s="14" t="str">
        <f>IF(AL3107="Ja","Versandkosten",VLOOKUP(E3107,'Verweis Belegart'!$A$2:$B$9,2,FALSE))</f>
        <v>Hardware</v>
      </c>
      <c r="AL3107" s="14" t="str">
        <f t="shared" si="440"/>
        <v>Nein</v>
      </c>
      <c r="AM3107" s="14" t="str">
        <f t="shared" si="436"/>
        <v>Positiv</v>
      </c>
    </row>
    <row r="3108" spans="1:39" ht="17.25" customHeight="1" x14ac:dyDescent="0.35">
      <c r="A3108" s="17">
        <v>14573546</v>
      </c>
      <c r="B3108" s="2" t="s">
        <v>1989</v>
      </c>
      <c r="C3108" s="1">
        <v>2025001</v>
      </c>
      <c r="D3108" s="1">
        <v>2000822</v>
      </c>
      <c r="E3108" s="2" t="s">
        <v>34</v>
      </c>
      <c r="F3108" s="2" t="s">
        <v>182</v>
      </c>
      <c r="G3108" s="2" t="s">
        <v>66</v>
      </c>
      <c r="H3108" s="2" t="s">
        <v>143</v>
      </c>
      <c r="I3108" s="2" t="s">
        <v>144</v>
      </c>
      <c r="J3108" s="2" t="s">
        <v>103</v>
      </c>
      <c r="K3108" s="2" t="s">
        <v>87</v>
      </c>
      <c r="L3108" s="2" t="s">
        <v>1729</v>
      </c>
      <c r="M3108" s="2" t="s">
        <v>1730</v>
      </c>
      <c r="N3108" s="2" t="s">
        <v>522</v>
      </c>
      <c r="O3108" s="3">
        <v>5</v>
      </c>
      <c r="P3108" s="3">
        <v>490.33330000000001</v>
      </c>
      <c r="Q3108" s="3">
        <v>505</v>
      </c>
      <c r="R3108" s="3">
        <v>2525</v>
      </c>
      <c r="S3108" s="3">
        <v>14.666700000000001</v>
      </c>
      <c r="T3108" s="3">
        <v>73.33</v>
      </c>
      <c r="U3108" s="3">
        <v>2.9</v>
      </c>
      <c r="V3108" s="2" t="s">
        <v>145</v>
      </c>
      <c r="W3108" s="2" t="s">
        <v>146</v>
      </c>
      <c r="X3108" s="2" t="s">
        <v>72</v>
      </c>
      <c r="Y3108" s="19" t="str">
        <f>VLOOKUP(G3108,'Verweis Kd-Gruppe'!$A$2:$B$8,2,FALSE)</f>
        <v>EXP</v>
      </c>
      <c r="Z3108" s="19" t="str">
        <f>VLOOKUP(J3108,'Verweis Art-Gruppe'!$A$2:$B$15,2,FALSE)</f>
        <v>Geräte</v>
      </c>
      <c r="AA3108" s="19" t="str">
        <f>VLOOKUP(W3108,'Verweis Vertreter'!$A$2:$B$24,2,FALSE)</f>
        <v>Muhsin Yortanli</v>
      </c>
      <c r="AB3108" s="12">
        <f t="shared" si="432"/>
        <v>5</v>
      </c>
      <c r="AC3108" s="12">
        <f t="shared" si="437"/>
        <v>490.33330000000001</v>
      </c>
      <c r="AD3108" s="12">
        <f t="shared" si="438"/>
        <v>505</v>
      </c>
      <c r="AE3108" s="12">
        <f t="shared" si="433"/>
        <v>2525</v>
      </c>
      <c r="AF3108" s="12">
        <f t="shared" si="434"/>
        <v>14.666700000000001</v>
      </c>
      <c r="AG3108" s="12">
        <f t="shared" si="435"/>
        <v>73.33</v>
      </c>
      <c r="AH3108" s="9">
        <f t="shared" si="439"/>
        <v>2.9041584158415842E-2</v>
      </c>
      <c r="AI3108" s="14">
        <f>VLOOKUP(E3108,'Verweis Faktor'!$A:$B,2,FALSE)</f>
        <v>1</v>
      </c>
      <c r="AJ3108" s="14"/>
      <c r="AK3108" s="14" t="str">
        <f>IF(AL3108="Ja","Versandkosten",VLOOKUP(E3108,'Verweis Belegart'!$A$2:$B$9,2,FALSE))</f>
        <v>Hardware</v>
      </c>
      <c r="AL3108" s="14" t="str">
        <f t="shared" si="440"/>
        <v>Nein</v>
      </c>
      <c r="AM3108" s="14" t="str">
        <f t="shared" si="436"/>
        <v>Positiv</v>
      </c>
    </row>
    <row r="3109" spans="1:39" ht="17.25" customHeight="1" x14ac:dyDescent="0.35">
      <c r="A3109" s="17">
        <v>14573545</v>
      </c>
      <c r="B3109" s="2" t="s">
        <v>1989</v>
      </c>
      <c r="C3109" s="1">
        <v>2025001</v>
      </c>
      <c r="D3109" s="1">
        <v>2000823</v>
      </c>
      <c r="E3109" s="2" t="s">
        <v>34</v>
      </c>
      <c r="F3109" s="2" t="s">
        <v>142</v>
      </c>
      <c r="G3109" s="2" t="s">
        <v>66</v>
      </c>
      <c r="H3109" s="2" t="s">
        <v>1132</v>
      </c>
      <c r="I3109" s="2" t="s">
        <v>1133</v>
      </c>
      <c r="J3109" s="2" t="s">
        <v>103</v>
      </c>
      <c r="K3109" s="2" t="s">
        <v>28</v>
      </c>
      <c r="L3109" s="2" t="s">
        <v>1403</v>
      </c>
      <c r="M3109" s="2" t="s">
        <v>1404</v>
      </c>
      <c r="N3109" s="2" t="s">
        <v>1405</v>
      </c>
      <c r="O3109" s="3">
        <v>1</v>
      </c>
      <c r="P3109" s="3">
        <v>362</v>
      </c>
      <c r="Q3109" s="3">
        <v>379</v>
      </c>
      <c r="R3109" s="3">
        <v>379</v>
      </c>
      <c r="S3109" s="3">
        <v>17</v>
      </c>
      <c r="T3109" s="3">
        <v>17</v>
      </c>
      <c r="U3109" s="3">
        <v>4.4800000000000004</v>
      </c>
      <c r="V3109" s="2" t="s">
        <v>855</v>
      </c>
      <c r="W3109" s="2" t="s">
        <v>856</v>
      </c>
      <c r="X3109" s="2" t="s">
        <v>72</v>
      </c>
      <c r="Y3109" s="19" t="str">
        <f>VLOOKUP(G3109,'Verweis Kd-Gruppe'!$A$2:$B$8,2,FALSE)</f>
        <v>EXP</v>
      </c>
      <c r="Z3109" s="19" t="str">
        <f>VLOOKUP(J3109,'Verweis Art-Gruppe'!$A$2:$B$15,2,FALSE)</f>
        <v>Geräte</v>
      </c>
      <c r="AA3109" s="19" t="str">
        <f>VLOOKUP(W3109,'Verweis Vertreter'!$A$2:$B$24,2,FALSE)</f>
        <v>Chahid Drimani</v>
      </c>
      <c r="AB3109" s="12">
        <f t="shared" si="432"/>
        <v>1</v>
      </c>
      <c r="AC3109" s="12">
        <f t="shared" si="437"/>
        <v>362</v>
      </c>
      <c r="AD3109" s="12">
        <f t="shared" si="438"/>
        <v>379</v>
      </c>
      <c r="AE3109" s="12">
        <f t="shared" si="433"/>
        <v>379</v>
      </c>
      <c r="AF3109" s="12">
        <f t="shared" si="434"/>
        <v>17</v>
      </c>
      <c r="AG3109" s="12">
        <f t="shared" si="435"/>
        <v>17</v>
      </c>
      <c r="AH3109" s="9">
        <f t="shared" si="439"/>
        <v>4.4854881266490766E-2</v>
      </c>
      <c r="AI3109" s="14">
        <f>VLOOKUP(E3109,'Verweis Faktor'!$A:$B,2,FALSE)</f>
        <v>1</v>
      </c>
      <c r="AJ3109" s="14"/>
      <c r="AK3109" s="14" t="str">
        <f>IF(AL3109="Ja","Versandkosten",VLOOKUP(E3109,'Verweis Belegart'!$A$2:$B$9,2,FALSE))</f>
        <v>Hardware</v>
      </c>
      <c r="AL3109" s="14" t="str">
        <f t="shared" si="440"/>
        <v>Nein</v>
      </c>
      <c r="AM3109" s="14" t="str">
        <f t="shared" si="436"/>
        <v>Positiv</v>
      </c>
    </row>
    <row r="3110" spans="1:39" ht="17.25" customHeight="1" x14ac:dyDescent="0.35">
      <c r="A3110" s="17">
        <v>14573545</v>
      </c>
      <c r="B3110" s="2" t="s">
        <v>1989</v>
      </c>
      <c r="C3110" s="1">
        <v>2025001</v>
      </c>
      <c r="D3110" s="1">
        <v>2000823</v>
      </c>
      <c r="E3110" s="2" t="s">
        <v>34</v>
      </c>
      <c r="F3110" s="2" t="s">
        <v>142</v>
      </c>
      <c r="G3110" s="2" t="s">
        <v>66</v>
      </c>
      <c r="H3110" s="2" t="s">
        <v>1132</v>
      </c>
      <c r="I3110" s="2" t="s">
        <v>1133</v>
      </c>
      <c r="J3110" s="2" t="s">
        <v>103</v>
      </c>
      <c r="K3110" s="2" t="s">
        <v>45</v>
      </c>
      <c r="L3110" s="2" t="s">
        <v>269</v>
      </c>
      <c r="M3110" s="2" t="s">
        <v>270</v>
      </c>
      <c r="N3110" s="2" t="s">
        <v>271</v>
      </c>
      <c r="O3110" s="3">
        <v>2</v>
      </c>
      <c r="P3110" s="3">
        <v>417.46170000000001</v>
      </c>
      <c r="Q3110" s="3">
        <v>428</v>
      </c>
      <c r="R3110" s="3">
        <v>856</v>
      </c>
      <c r="S3110" s="3">
        <v>10.5383</v>
      </c>
      <c r="T3110" s="3">
        <v>21.08</v>
      </c>
      <c r="U3110" s="3">
        <v>2.46</v>
      </c>
      <c r="V3110" s="2" t="s">
        <v>855</v>
      </c>
      <c r="W3110" s="2" t="s">
        <v>856</v>
      </c>
      <c r="X3110" s="2" t="s">
        <v>72</v>
      </c>
      <c r="Y3110" s="19" t="str">
        <f>VLOOKUP(G3110,'Verweis Kd-Gruppe'!$A$2:$B$8,2,FALSE)</f>
        <v>EXP</v>
      </c>
      <c r="Z3110" s="19" t="str">
        <f>VLOOKUP(J3110,'Verweis Art-Gruppe'!$A$2:$B$15,2,FALSE)</f>
        <v>Geräte</v>
      </c>
      <c r="AA3110" s="19" t="str">
        <f>VLOOKUP(W3110,'Verweis Vertreter'!$A$2:$B$24,2,FALSE)</f>
        <v>Chahid Drimani</v>
      </c>
      <c r="AB3110" s="12">
        <f t="shared" si="432"/>
        <v>2</v>
      </c>
      <c r="AC3110" s="12">
        <f t="shared" si="437"/>
        <v>417.46170000000001</v>
      </c>
      <c r="AD3110" s="12">
        <f t="shared" si="438"/>
        <v>428</v>
      </c>
      <c r="AE3110" s="12">
        <f t="shared" si="433"/>
        <v>856</v>
      </c>
      <c r="AF3110" s="12">
        <f t="shared" si="434"/>
        <v>10.5383</v>
      </c>
      <c r="AG3110" s="12">
        <f t="shared" si="435"/>
        <v>21.08</v>
      </c>
      <c r="AH3110" s="9">
        <f t="shared" si="439"/>
        <v>2.4626168224299062E-2</v>
      </c>
      <c r="AI3110" s="14">
        <f>VLOOKUP(E3110,'Verweis Faktor'!$A:$B,2,FALSE)</f>
        <v>1</v>
      </c>
      <c r="AJ3110" s="14"/>
      <c r="AK3110" s="14" t="str">
        <f>IF(AL3110="Ja","Versandkosten",VLOOKUP(E3110,'Verweis Belegart'!$A$2:$B$9,2,FALSE))</f>
        <v>Hardware</v>
      </c>
      <c r="AL3110" s="14" t="str">
        <f t="shared" si="440"/>
        <v>Nein</v>
      </c>
      <c r="AM3110" s="14" t="str">
        <f t="shared" si="436"/>
        <v>Positiv</v>
      </c>
    </row>
    <row r="3111" spans="1:39" ht="17.25" customHeight="1" x14ac:dyDescent="0.35">
      <c r="A3111" s="17">
        <v>14573545</v>
      </c>
      <c r="B3111" s="2" t="s">
        <v>1989</v>
      </c>
      <c r="C3111" s="1">
        <v>2025001</v>
      </c>
      <c r="D3111" s="1">
        <v>2000823</v>
      </c>
      <c r="E3111" s="2" t="s">
        <v>34</v>
      </c>
      <c r="F3111" s="2" t="s">
        <v>142</v>
      </c>
      <c r="G3111" s="2" t="s">
        <v>66</v>
      </c>
      <c r="H3111" s="2" t="s">
        <v>1132</v>
      </c>
      <c r="I3111" s="2" t="s">
        <v>1133</v>
      </c>
      <c r="J3111" s="2" t="s">
        <v>103</v>
      </c>
      <c r="K3111" s="2" t="s">
        <v>49</v>
      </c>
      <c r="L3111" s="2" t="s">
        <v>1150</v>
      </c>
      <c r="M3111" s="2" t="s">
        <v>1151</v>
      </c>
      <c r="N3111" s="2" t="s">
        <v>1152</v>
      </c>
      <c r="O3111" s="3">
        <v>1</v>
      </c>
      <c r="P3111" s="3">
        <v>129.98869999999999</v>
      </c>
      <c r="Q3111" s="3">
        <v>145</v>
      </c>
      <c r="R3111" s="3">
        <v>145</v>
      </c>
      <c r="S3111" s="3">
        <v>15.0113</v>
      </c>
      <c r="T3111" s="3">
        <v>15.01</v>
      </c>
      <c r="U3111" s="3">
        <v>10.35</v>
      </c>
      <c r="V3111" s="2" t="s">
        <v>855</v>
      </c>
      <c r="W3111" s="2" t="s">
        <v>856</v>
      </c>
      <c r="X3111" s="2" t="s">
        <v>72</v>
      </c>
      <c r="Y3111" s="19" t="str">
        <f>VLOOKUP(G3111,'Verweis Kd-Gruppe'!$A$2:$B$8,2,FALSE)</f>
        <v>EXP</v>
      </c>
      <c r="Z3111" s="19" t="str">
        <f>VLOOKUP(J3111,'Verweis Art-Gruppe'!$A$2:$B$15,2,FALSE)</f>
        <v>Geräte</v>
      </c>
      <c r="AA3111" s="19" t="str">
        <f>VLOOKUP(W3111,'Verweis Vertreter'!$A$2:$B$24,2,FALSE)</f>
        <v>Chahid Drimani</v>
      </c>
      <c r="AB3111" s="12">
        <f t="shared" si="432"/>
        <v>1</v>
      </c>
      <c r="AC3111" s="12">
        <f t="shared" si="437"/>
        <v>129.98869999999999</v>
      </c>
      <c r="AD3111" s="12">
        <f t="shared" si="438"/>
        <v>145</v>
      </c>
      <c r="AE3111" s="12">
        <f t="shared" si="433"/>
        <v>145</v>
      </c>
      <c r="AF3111" s="12">
        <f t="shared" si="434"/>
        <v>15.0113</v>
      </c>
      <c r="AG3111" s="12">
        <f t="shared" si="435"/>
        <v>15.01</v>
      </c>
      <c r="AH3111" s="9">
        <f t="shared" si="439"/>
        <v>0.10351724137931034</v>
      </c>
      <c r="AI3111" s="14">
        <f>VLOOKUP(E3111,'Verweis Faktor'!$A:$B,2,FALSE)</f>
        <v>1</v>
      </c>
      <c r="AJ3111" s="14"/>
      <c r="AK3111" s="14" t="str">
        <f>IF(AL3111="Ja","Versandkosten",VLOOKUP(E3111,'Verweis Belegart'!$A$2:$B$9,2,FALSE))</f>
        <v>Hardware</v>
      </c>
      <c r="AL3111" s="14" t="str">
        <f t="shared" si="440"/>
        <v>Nein</v>
      </c>
      <c r="AM3111" s="14" t="str">
        <f t="shared" si="436"/>
        <v>Positiv</v>
      </c>
    </row>
    <row r="3112" spans="1:39" ht="17.25" customHeight="1" x14ac:dyDescent="0.35">
      <c r="A3112" s="17">
        <v>14573545</v>
      </c>
      <c r="B3112" s="2" t="s">
        <v>1989</v>
      </c>
      <c r="C3112" s="1">
        <v>2025001</v>
      </c>
      <c r="D3112" s="1">
        <v>2000823</v>
      </c>
      <c r="E3112" s="2" t="s">
        <v>34</v>
      </c>
      <c r="F3112" s="2" t="s">
        <v>142</v>
      </c>
      <c r="G3112" s="2" t="s">
        <v>66</v>
      </c>
      <c r="H3112" s="2" t="s">
        <v>1132</v>
      </c>
      <c r="I3112" s="2" t="s">
        <v>1133</v>
      </c>
      <c r="J3112" s="2" t="s">
        <v>103</v>
      </c>
      <c r="K3112" s="2" t="s">
        <v>79</v>
      </c>
      <c r="L3112" s="2" t="s">
        <v>673</v>
      </c>
      <c r="M3112" s="2" t="s">
        <v>674</v>
      </c>
      <c r="N3112" s="2" t="s">
        <v>48</v>
      </c>
      <c r="O3112" s="3">
        <v>6</v>
      </c>
      <c r="P3112" s="3">
        <v>253.26820000000001</v>
      </c>
      <c r="Q3112" s="3">
        <v>265</v>
      </c>
      <c r="R3112" s="3">
        <v>1590</v>
      </c>
      <c r="S3112" s="3">
        <v>11.7318</v>
      </c>
      <c r="T3112" s="3">
        <v>70.39</v>
      </c>
      <c r="U3112" s="3">
        <v>4.42</v>
      </c>
      <c r="V3112" s="2" t="s">
        <v>855</v>
      </c>
      <c r="W3112" s="2" t="s">
        <v>856</v>
      </c>
      <c r="X3112" s="2" t="s">
        <v>72</v>
      </c>
      <c r="Y3112" s="19" t="str">
        <f>VLOOKUP(G3112,'Verweis Kd-Gruppe'!$A$2:$B$8,2,FALSE)</f>
        <v>EXP</v>
      </c>
      <c r="Z3112" s="19" t="str">
        <f>VLOOKUP(J3112,'Verweis Art-Gruppe'!$A$2:$B$15,2,FALSE)</f>
        <v>Geräte</v>
      </c>
      <c r="AA3112" s="19" t="str">
        <f>VLOOKUP(W3112,'Verweis Vertreter'!$A$2:$B$24,2,FALSE)</f>
        <v>Chahid Drimani</v>
      </c>
      <c r="AB3112" s="12">
        <f t="shared" si="432"/>
        <v>6</v>
      </c>
      <c r="AC3112" s="12">
        <f t="shared" si="437"/>
        <v>253.26820000000001</v>
      </c>
      <c r="AD3112" s="12">
        <f t="shared" si="438"/>
        <v>265</v>
      </c>
      <c r="AE3112" s="12">
        <f t="shared" si="433"/>
        <v>1590</v>
      </c>
      <c r="AF3112" s="12">
        <f t="shared" si="434"/>
        <v>11.7318</v>
      </c>
      <c r="AG3112" s="12">
        <f t="shared" si="435"/>
        <v>70.39</v>
      </c>
      <c r="AH3112" s="9">
        <f t="shared" si="439"/>
        <v>4.4270440251572327E-2</v>
      </c>
      <c r="AI3112" s="14">
        <f>VLOOKUP(E3112,'Verweis Faktor'!$A:$B,2,FALSE)</f>
        <v>1</v>
      </c>
      <c r="AJ3112" s="14"/>
      <c r="AK3112" s="14" t="str">
        <f>IF(AL3112="Ja","Versandkosten",VLOOKUP(E3112,'Verweis Belegart'!$A$2:$B$9,2,FALSE))</f>
        <v>Hardware</v>
      </c>
      <c r="AL3112" s="14" t="str">
        <f t="shared" si="440"/>
        <v>Nein</v>
      </c>
      <c r="AM3112" s="14" t="str">
        <f t="shared" si="436"/>
        <v>Positiv</v>
      </c>
    </row>
    <row r="3113" spans="1:39" ht="17.25" customHeight="1" x14ac:dyDescent="0.35">
      <c r="A3113" s="17">
        <v>14573545</v>
      </c>
      <c r="B3113" s="2" t="s">
        <v>1989</v>
      </c>
      <c r="C3113" s="1">
        <v>2025001</v>
      </c>
      <c r="D3113" s="1">
        <v>2000823</v>
      </c>
      <c r="E3113" s="2" t="s">
        <v>34</v>
      </c>
      <c r="F3113" s="2" t="s">
        <v>142</v>
      </c>
      <c r="G3113" s="2" t="s">
        <v>66</v>
      </c>
      <c r="H3113" s="2" t="s">
        <v>1132</v>
      </c>
      <c r="I3113" s="2" t="s">
        <v>1133</v>
      </c>
      <c r="J3113" s="2" t="s">
        <v>103</v>
      </c>
      <c r="K3113" s="2" t="s">
        <v>83</v>
      </c>
      <c r="L3113" s="2" t="s">
        <v>458</v>
      </c>
      <c r="M3113" s="2" t="s">
        <v>459</v>
      </c>
      <c r="N3113" s="2" t="s">
        <v>41</v>
      </c>
      <c r="O3113" s="3">
        <v>2</v>
      </c>
      <c r="P3113" s="3">
        <v>228.69569999999999</v>
      </c>
      <c r="Q3113" s="3">
        <v>239</v>
      </c>
      <c r="R3113" s="3">
        <v>478</v>
      </c>
      <c r="S3113" s="3">
        <v>10.3043</v>
      </c>
      <c r="T3113" s="3">
        <v>20.61</v>
      </c>
      <c r="U3113" s="3">
        <v>4.3099999999999996</v>
      </c>
      <c r="V3113" s="2" t="s">
        <v>855</v>
      </c>
      <c r="W3113" s="2" t="s">
        <v>856</v>
      </c>
      <c r="X3113" s="2" t="s">
        <v>72</v>
      </c>
      <c r="Y3113" s="19" t="str">
        <f>VLOOKUP(G3113,'Verweis Kd-Gruppe'!$A$2:$B$8,2,FALSE)</f>
        <v>EXP</v>
      </c>
      <c r="Z3113" s="19" t="str">
        <f>VLOOKUP(J3113,'Verweis Art-Gruppe'!$A$2:$B$15,2,FALSE)</f>
        <v>Geräte</v>
      </c>
      <c r="AA3113" s="19" t="str">
        <f>VLOOKUP(W3113,'Verweis Vertreter'!$A$2:$B$24,2,FALSE)</f>
        <v>Chahid Drimani</v>
      </c>
      <c r="AB3113" s="12">
        <f t="shared" si="432"/>
        <v>2</v>
      </c>
      <c r="AC3113" s="12">
        <f t="shared" si="437"/>
        <v>228.69569999999999</v>
      </c>
      <c r="AD3113" s="12">
        <f t="shared" si="438"/>
        <v>239</v>
      </c>
      <c r="AE3113" s="12">
        <f t="shared" si="433"/>
        <v>478</v>
      </c>
      <c r="AF3113" s="12">
        <f t="shared" si="434"/>
        <v>10.3043</v>
      </c>
      <c r="AG3113" s="12">
        <f t="shared" si="435"/>
        <v>20.61</v>
      </c>
      <c r="AH3113" s="9">
        <f t="shared" si="439"/>
        <v>4.3117154811715477E-2</v>
      </c>
      <c r="AI3113" s="14">
        <f>VLOOKUP(E3113,'Verweis Faktor'!$A:$B,2,FALSE)</f>
        <v>1</v>
      </c>
      <c r="AJ3113" s="14"/>
      <c r="AK3113" s="14" t="str">
        <f>IF(AL3113="Ja","Versandkosten",VLOOKUP(E3113,'Verweis Belegart'!$A$2:$B$9,2,FALSE))</f>
        <v>Hardware</v>
      </c>
      <c r="AL3113" s="14" t="str">
        <f t="shared" si="440"/>
        <v>Nein</v>
      </c>
      <c r="AM3113" s="14" t="str">
        <f t="shared" si="436"/>
        <v>Positiv</v>
      </c>
    </row>
    <row r="3114" spans="1:39" ht="17.25" customHeight="1" x14ac:dyDescent="0.35">
      <c r="A3114" s="17">
        <v>14573545</v>
      </c>
      <c r="B3114" s="2" t="s">
        <v>1989</v>
      </c>
      <c r="C3114" s="1">
        <v>2025001</v>
      </c>
      <c r="D3114" s="1">
        <v>2000823</v>
      </c>
      <c r="E3114" s="2" t="s">
        <v>34</v>
      </c>
      <c r="F3114" s="2" t="s">
        <v>142</v>
      </c>
      <c r="G3114" s="2" t="s">
        <v>66</v>
      </c>
      <c r="H3114" s="2" t="s">
        <v>1132</v>
      </c>
      <c r="I3114" s="2" t="s">
        <v>1133</v>
      </c>
      <c r="J3114" s="2" t="s">
        <v>103</v>
      </c>
      <c r="K3114" s="2" t="s">
        <v>87</v>
      </c>
      <c r="L3114" s="2" t="s">
        <v>147</v>
      </c>
      <c r="M3114" s="2" t="s">
        <v>148</v>
      </c>
      <c r="N3114" s="2" t="s">
        <v>149</v>
      </c>
      <c r="O3114" s="3">
        <v>5</v>
      </c>
      <c r="P3114" s="3">
        <v>204.57390000000001</v>
      </c>
      <c r="Q3114" s="3">
        <v>210</v>
      </c>
      <c r="R3114" s="3">
        <v>1050</v>
      </c>
      <c r="S3114" s="3">
        <v>5.4260999999999999</v>
      </c>
      <c r="T3114" s="3">
        <v>27.13</v>
      </c>
      <c r="U3114" s="3">
        <v>2.58</v>
      </c>
      <c r="V3114" s="2" t="s">
        <v>855</v>
      </c>
      <c r="W3114" s="2" t="s">
        <v>856</v>
      </c>
      <c r="X3114" s="2" t="s">
        <v>72</v>
      </c>
      <c r="Y3114" s="19" t="str">
        <f>VLOOKUP(G3114,'Verweis Kd-Gruppe'!$A$2:$B$8,2,FALSE)</f>
        <v>EXP</v>
      </c>
      <c r="Z3114" s="19" t="str">
        <f>VLOOKUP(J3114,'Verweis Art-Gruppe'!$A$2:$B$15,2,FALSE)</f>
        <v>Geräte</v>
      </c>
      <c r="AA3114" s="19" t="str">
        <f>VLOOKUP(W3114,'Verweis Vertreter'!$A$2:$B$24,2,FALSE)</f>
        <v>Chahid Drimani</v>
      </c>
      <c r="AB3114" s="12">
        <f t="shared" si="432"/>
        <v>5</v>
      </c>
      <c r="AC3114" s="12">
        <f t="shared" si="437"/>
        <v>204.57390000000001</v>
      </c>
      <c r="AD3114" s="12">
        <f t="shared" si="438"/>
        <v>210</v>
      </c>
      <c r="AE3114" s="12">
        <f t="shared" si="433"/>
        <v>1050</v>
      </c>
      <c r="AF3114" s="12">
        <f t="shared" si="434"/>
        <v>5.4260999999999999</v>
      </c>
      <c r="AG3114" s="12">
        <f t="shared" si="435"/>
        <v>27.13</v>
      </c>
      <c r="AH3114" s="9">
        <f t="shared" si="439"/>
        <v>2.5838095238095236E-2</v>
      </c>
      <c r="AI3114" s="14">
        <f>VLOOKUP(E3114,'Verweis Faktor'!$A:$B,2,FALSE)</f>
        <v>1</v>
      </c>
      <c r="AJ3114" s="14"/>
      <c r="AK3114" s="14" t="str">
        <f>IF(AL3114="Ja","Versandkosten",VLOOKUP(E3114,'Verweis Belegart'!$A$2:$B$9,2,FALSE))</f>
        <v>Hardware</v>
      </c>
      <c r="AL3114" s="14" t="str">
        <f t="shared" si="440"/>
        <v>Nein</v>
      </c>
      <c r="AM3114" s="14" t="str">
        <f t="shared" si="436"/>
        <v>Positiv</v>
      </c>
    </row>
    <row r="3115" spans="1:39" ht="17.25" customHeight="1" x14ac:dyDescent="0.35">
      <c r="A3115" s="17">
        <v>14573545</v>
      </c>
      <c r="B3115" s="2" t="s">
        <v>1989</v>
      </c>
      <c r="C3115" s="1">
        <v>2025001</v>
      </c>
      <c r="D3115" s="1">
        <v>2000823</v>
      </c>
      <c r="E3115" s="2" t="s">
        <v>34</v>
      </c>
      <c r="F3115" s="2" t="s">
        <v>142</v>
      </c>
      <c r="G3115" s="2" t="s">
        <v>66</v>
      </c>
      <c r="H3115" s="2" t="s">
        <v>1132</v>
      </c>
      <c r="I3115" s="2" t="s">
        <v>1133</v>
      </c>
      <c r="J3115" s="2" t="s">
        <v>103</v>
      </c>
      <c r="K3115" s="2" t="s">
        <v>91</v>
      </c>
      <c r="L3115" s="2" t="s">
        <v>1029</v>
      </c>
      <c r="M3115" s="2" t="s">
        <v>1030</v>
      </c>
      <c r="N3115" s="2" t="s">
        <v>310</v>
      </c>
      <c r="O3115" s="3">
        <v>2</v>
      </c>
      <c r="P3115" s="3">
        <v>487.01440000000002</v>
      </c>
      <c r="Q3115" s="3">
        <v>495</v>
      </c>
      <c r="R3115" s="3">
        <v>990</v>
      </c>
      <c r="S3115" s="3">
        <v>7.9855999999999998</v>
      </c>
      <c r="T3115" s="3">
        <v>15.97</v>
      </c>
      <c r="U3115" s="3">
        <v>1.61</v>
      </c>
      <c r="V3115" s="2" t="s">
        <v>855</v>
      </c>
      <c r="W3115" s="2" t="s">
        <v>856</v>
      </c>
      <c r="X3115" s="2" t="s">
        <v>72</v>
      </c>
      <c r="Y3115" s="19" t="str">
        <f>VLOOKUP(G3115,'Verweis Kd-Gruppe'!$A$2:$B$8,2,FALSE)</f>
        <v>EXP</v>
      </c>
      <c r="Z3115" s="19" t="str">
        <f>VLOOKUP(J3115,'Verweis Art-Gruppe'!$A$2:$B$15,2,FALSE)</f>
        <v>Geräte</v>
      </c>
      <c r="AA3115" s="19" t="str">
        <f>VLOOKUP(W3115,'Verweis Vertreter'!$A$2:$B$24,2,FALSE)</f>
        <v>Chahid Drimani</v>
      </c>
      <c r="AB3115" s="12">
        <f t="shared" si="432"/>
        <v>2</v>
      </c>
      <c r="AC3115" s="12">
        <f t="shared" si="437"/>
        <v>487.01440000000002</v>
      </c>
      <c r="AD3115" s="12">
        <f t="shared" si="438"/>
        <v>495</v>
      </c>
      <c r="AE3115" s="12">
        <f t="shared" si="433"/>
        <v>990</v>
      </c>
      <c r="AF3115" s="12">
        <f t="shared" si="434"/>
        <v>7.9855999999999998</v>
      </c>
      <c r="AG3115" s="12">
        <f t="shared" si="435"/>
        <v>15.97</v>
      </c>
      <c r="AH3115" s="9">
        <f t="shared" si="439"/>
        <v>1.6131313131313132E-2</v>
      </c>
      <c r="AI3115" s="14">
        <f>VLOOKUP(E3115,'Verweis Faktor'!$A:$B,2,FALSE)</f>
        <v>1</v>
      </c>
      <c r="AJ3115" s="14"/>
      <c r="AK3115" s="14" t="str">
        <f>IF(AL3115="Ja","Versandkosten",VLOOKUP(E3115,'Verweis Belegart'!$A$2:$B$9,2,FALSE))</f>
        <v>Hardware</v>
      </c>
      <c r="AL3115" s="14" t="str">
        <f t="shared" si="440"/>
        <v>Nein</v>
      </c>
      <c r="AM3115" s="14" t="str">
        <f t="shared" si="436"/>
        <v>Positiv</v>
      </c>
    </row>
    <row r="3116" spans="1:39" ht="17.25" customHeight="1" x14ac:dyDescent="0.35">
      <c r="A3116" s="17">
        <v>14573545</v>
      </c>
      <c r="B3116" s="2" t="s">
        <v>1989</v>
      </c>
      <c r="C3116" s="1">
        <v>2025001</v>
      </c>
      <c r="D3116" s="1">
        <v>2000823</v>
      </c>
      <c r="E3116" s="2" t="s">
        <v>34</v>
      </c>
      <c r="F3116" s="2" t="s">
        <v>142</v>
      </c>
      <c r="G3116" s="2" t="s">
        <v>66</v>
      </c>
      <c r="H3116" s="2" t="s">
        <v>1132</v>
      </c>
      <c r="I3116" s="2" t="s">
        <v>1133</v>
      </c>
      <c r="J3116" s="2" t="s">
        <v>103</v>
      </c>
      <c r="K3116" s="2" t="s">
        <v>95</v>
      </c>
      <c r="L3116" s="2" t="s">
        <v>88</v>
      </c>
      <c r="M3116" s="2" t="s">
        <v>89</v>
      </c>
      <c r="N3116" s="2" t="s">
        <v>90</v>
      </c>
      <c r="O3116" s="3">
        <v>3</v>
      </c>
      <c r="P3116" s="3">
        <v>530.07069999999999</v>
      </c>
      <c r="Q3116" s="3">
        <v>555</v>
      </c>
      <c r="R3116" s="3">
        <v>1665</v>
      </c>
      <c r="S3116" s="3">
        <v>24.929300000000001</v>
      </c>
      <c r="T3116" s="3">
        <v>74.790000000000006</v>
      </c>
      <c r="U3116" s="3">
        <v>4.49</v>
      </c>
      <c r="V3116" s="2" t="s">
        <v>855</v>
      </c>
      <c r="W3116" s="2" t="s">
        <v>856</v>
      </c>
      <c r="X3116" s="2" t="s">
        <v>72</v>
      </c>
      <c r="Y3116" s="19" t="str">
        <f>VLOOKUP(G3116,'Verweis Kd-Gruppe'!$A$2:$B$8,2,FALSE)</f>
        <v>EXP</v>
      </c>
      <c r="Z3116" s="19" t="str">
        <f>VLOOKUP(J3116,'Verweis Art-Gruppe'!$A$2:$B$15,2,FALSE)</f>
        <v>Geräte</v>
      </c>
      <c r="AA3116" s="19" t="str">
        <f>VLOOKUP(W3116,'Verweis Vertreter'!$A$2:$B$24,2,FALSE)</f>
        <v>Chahid Drimani</v>
      </c>
      <c r="AB3116" s="12">
        <f t="shared" si="432"/>
        <v>3</v>
      </c>
      <c r="AC3116" s="12">
        <f t="shared" si="437"/>
        <v>530.07069999999999</v>
      </c>
      <c r="AD3116" s="12">
        <f t="shared" si="438"/>
        <v>555</v>
      </c>
      <c r="AE3116" s="12">
        <f t="shared" si="433"/>
        <v>1665</v>
      </c>
      <c r="AF3116" s="12">
        <f t="shared" si="434"/>
        <v>24.929300000000001</v>
      </c>
      <c r="AG3116" s="12">
        <f t="shared" si="435"/>
        <v>74.790000000000006</v>
      </c>
      <c r="AH3116" s="9">
        <f t="shared" si="439"/>
        <v>4.4918918918918922E-2</v>
      </c>
      <c r="AI3116" s="14">
        <f>VLOOKUP(E3116,'Verweis Faktor'!$A:$B,2,FALSE)</f>
        <v>1</v>
      </c>
      <c r="AJ3116" s="14"/>
      <c r="AK3116" s="14" t="str">
        <f>IF(AL3116="Ja","Versandkosten",VLOOKUP(E3116,'Verweis Belegart'!$A$2:$B$9,2,FALSE))</f>
        <v>Hardware</v>
      </c>
      <c r="AL3116" s="14" t="str">
        <f t="shared" si="440"/>
        <v>Nein</v>
      </c>
      <c r="AM3116" s="14" t="str">
        <f t="shared" si="436"/>
        <v>Positiv</v>
      </c>
    </row>
    <row r="3117" spans="1:39" ht="17.25" customHeight="1" x14ac:dyDescent="0.35">
      <c r="A3117" s="17">
        <v>14573545</v>
      </c>
      <c r="B3117" s="2" t="s">
        <v>1989</v>
      </c>
      <c r="C3117" s="1">
        <v>2025001</v>
      </c>
      <c r="D3117" s="1">
        <v>2000823</v>
      </c>
      <c r="E3117" s="2" t="s">
        <v>34</v>
      </c>
      <c r="F3117" s="2" t="s">
        <v>142</v>
      </c>
      <c r="G3117" s="2" t="s">
        <v>66</v>
      </c>
      <c r="H3117" s="2" t="s">
        <v>1132</v>
      </c>
      <c r="I3117" s="2" t="s">
        <v>1133</v>
      </c>
      <c r="J3117" s="2" t="s">
        <v>103</v>
      </c>
      <c r="K3117" s="2" t="s">
        <v>99</v>
      </c>
      <c r="L3117" s="2" t="s">
        <v>591</v>
      </c>
      <c r="M3117" s="2" t="s">
        <v>592</v>
      </c>
      <c r="N3117" s="2" t="s">
        <v>593</v>
      </c>
      <c r="O3117" s="3">
        <v>1</v>
      </c>
      <c r="P3117" s="3">
        <v>78</v>
      </c>
      <c r="Q3117" s="3">
        <v>85</v>
      </c>
      <c r="R3117" s="3">
        <v>85</v>
      </c>
      <c r="S3117" s="3">
        <v>7</v>
      </c>
      <c r="T3117" s="3">
        <v>7</v>
      </c>
      <c r="U3117" s="3">
        <v>8.23</v>
      </c>
      <c r="V3117" s="2" t="s">
        <v>855</v>
      </c>
      <c r="W3117" s="2" t="s">
        <v>856</v>
      </c>
      <c r="X3117" s="2" t="s">
        <v>72</v>
      </c>
      <c r="Y3117" s="19" t="str">
        <f>VLOOKUP(G3117,'Verweis Kd-Gruppe'!$A$2:$B$8,2,FALSE)</f>
        <v>EXP</v>
      </c>
      <c r="Z3117" s="19" t="str">
        <f>VLOOKUP(J3117,'Verweis Art-Gruppe'!$A$2:$B$15,2,FALSE)</f>
        <v>Geräte</v>
      </c>
      <c r="AA3117" s="19" t="str">
        <f>VLOOKUP(W3117,'Verweis Vertreter'!$A$2:$B$24,2,FALSE)</f>
        <v>Chahid Drimani</v>
      </c>
      <c r="AB3117" s="12">
        <f t="shared" si="432"/>
        <v>1</v>
      </c>
      <c r="AC3117" s="12">
        <f t="shared" si="437"/>
        <v>78</v>
      </c>
      <c r="AD3117" s="12">
        <f t="shared" si="438"/>
        <v>85</v>
      </c>
      <c r="AE3117" s="12">
        <f t="shared" si="433"/>
        <v>85</v>
      </c>
      <c r="AF3117" s="12">
        <f t="shared" si="434"/>
        <v>7</v>
      </c>
      <c r="AG3117" s="12">
        <f t="shared" si="435"/>
        <v>7</v>
      </c>
      <c r="AH3117" s="9">
        <f t="shared" si="439"/>
        <v>8.2352941176470587E-2</v>
      </c>
      <c r="AI3117" s="14">
        <f>VLOOKUP(E3117,'Verweis Faktor'!$A:$B,2,FALSE)</f>
        <v>1</v>
      </c>
      <c r="AJ3117" s="14"/>
      <c r="AK3117" s="14" t="str">
        <f>IF(AL3117="Ja","Versandkosten",VLOOKUP(E3117,'Verweis Belegart'!$A$2:$B$9,2,FALSE))</f>
        <v>Hardware</v>
      </c>
      <c r="AL3117" s="14" t="str">
        <f t="shared" si="440"/>
        <v>Nein</v>
      </c>
      <c r="AM3117" s="14" t="str">
        <f t="shared" si="436"/>
        <v>Positiv</v>
      </c>
    </row>
    <row r="3118" spans="1:39" ht="17.25" customHeight="1" x14ac:dyDescent="0.35">
      <c r="A3118" s="17">
        <v>14573545</v>
      </c>
      <c r="B3118" s="2" t="s">
        <v>1989</v>
      </c>
      <c r="C3118" s="1">
        <v>2025001</v>
      </c>
      <c r="D3118" s="1">
        <v>2000823</v>
      </c>
      <c r="E3118" s="2" t="s">
        <v>34</v>
      </c>
      <c r="F3118" s="2" t="s">
        <v>142</v>
      </c>
      <c r="G3118" s="2" t="s">
        <v>66</v>
      </c>
      <c r="H3118" s="2" t="s">
        <v>1132</v>
      </c>
      <c r="I3118" s="2" t="s">
        <v>1133</v>
      </c>
      <c r="J3118" s="2" t="s">
        <v>103</v>
      </c>
      <c r="K3118" s="2" t="s">
        <v>103</v>
      </c>
      <c r="L3118" s="2" t="s">
        <v>272</v>
      </c>
      <c r="M3118" s="2" t="s">
        <v>273</v>
      </c>
      <c r="N3118" s="2" t="s">
        <v>274</v>
      </c>
      <c r="O3118" s="3">
        <v>5</v>
      </c>
      <c r="P3118" s="3">
        <v>1065.5192</v>
      </c>
      <c r="Q3118" s="3">
        <v>1105</v>
      </c>
      <c r="R3118" s="3">
        <v>5525</v>
      </c>
      <c r="S3118" s="3">
        <v>39.480800000000002</v>
      </c>
      <c r="T3118" s="3">
        <v>197.4</v>
      </c>
      <c r="U3118" s="3">
        <v>3.57</v>
      </c>
      <c r="V3118" s="2" t="s">
        <v>855</v>
      </c>
      <c r="W3118" s="2" t="s">
        <v>856</v>
      </c>
      <c r="X3118" s="2" t="s">
        <v>72</v>
      </c>
      <c r="Y3118" s="19" t="str">
        <f>VLOOKUP(G3118,'Verweis Kd-Gruppe'!$A$2:$B$8,2,FALSE)</f>
        <v>EXP</v>
      </c>
      <c r="Z3118" s="19" t="str">
        <f>VLOOKUP(J3118,'Verweis Art-Gruppe'!$A$2:$B$15,2,FALSE)</f>
        <v>Geräte</v>
      </c>
      <c r="AA3118" s="19" t="str">
        <f>VLOOKUP(W3118,'Verweis Vertreter'!$A$2:$B$24,2,FALSE)</f>
        <v>Chahid Drimani</v>
      </c>
      <c r="AB3118" s="12">
        <f t="shared" si="432"/>
        <v>5</v>
      </c>
      <c r="AC3118" s="12">
        <f t="shared" si="437"/>
        <v>1065.5192</v>
      </c>
      <c r="AD3118" s="12">
        <f t="shared" si="438"/>
        <v>1105</v>
      </c>
      <c r="AE3118" s="12">
        <f t="shared" si="433"/>
        <v>5525</v>
      </c>
      <c r="AF3118" s="12">
        <f t="shared" si="434"/>
        <v>39.480800000000002</v>
      </c>
      <c r="AG3118" s="12">
        <f t="shared" si="435"/>
        <v>197.4</v>
      </c>
      <c r="AH3118" s="9">
        <f t="shared" si="439"/>
        <v>3.5728506787330319E-2</v>
      </c>
      <c r="AI3118" s="14">
        <f>VLOOKUP(E3118,'Verweis Faktor'!$A:$B,2,FALSE)</f>
        <v>1</v>
      </c>
      <c r="AJ3118" s="14"/>
      <c r="AK3118" s="14" t="str">
        <f>IF(AL3118="Ja","Versandkosten",VLOOKUP(E3118,'Verweis Belegart'!$A$2:$B$9,2,FALSE))</f>
        <v>Hardware</v>
      </c>
      <c r="AL3118" s="14" t="str">
        <f t="shared" si="440"/>
        <v>Nein</v>
      </c>
      <c r="AM3118" s="14" t="str">
        <f t="shared" si="436"/>
        <v>Positiv</v>
      </c>
    </row>
    <row r="3119" spans="1:39" ht="17.25" customHeight="1" x14ac:dyDescent="0.35">
      <c r="A3119" s="17">
        <v>14573545</v>
      </c>
      <c r="B3119" s="2" t="s">
        <v>1989</v>
      </c>
      <c r="C3119" s="1">
        <v>2025001</v>
      </c>
      <c r="D3119" s="1">
        <v>2000823</v>
      </c>
      <c r="E3119" s="2" t="s">
        <v>34</v>
      </c>
      <c r="F3119" s="2" t="s">
        <v>142</v>
      </c>
      <c r="G3119" s="2" t="s">
        <v>66</v>
      </c>
      <c r="H3119" s="2" t="s">
        <v>1132</v>
      </c>
      <c r="I3119" s="2" t="s">
        <v>1133</v>
      </c>
      <c r="J3119" s="2" t="s">
        <v>304</v>
      </c>
      <c r="K3119" s="2" t="s">
        <v>107</v>
      </c>
      <c r="L3119" s="2" t="s">
        <v>752</v>
      </c>
      <c r="M3119" s="2" t="s">
        <v>753</v>
      </c>
      <c r="N3119" s="2" t="s">
        <v>200</v>
      </c>
      <c r="O3119" s="3">
        <v>2</v>
      </c>
      <c r="P3119" s="3">
        <v>660</v>
      </c>
      <c r="Q3119" s="3">
        <v>679</v>
      </c>
      <c r="R3119" s="3">
        <v>1358</v>
      </c>
      <c r="S3119" s="3">
        <v>19</v>
      </c>
      <c r="T3119" s="3">
        <v>38</v>
      </c>
      <c r="U3119" s="3">
        <v>2.79</v>
      </c>
      <c r="V3119" s="2" t="s">
        <v>855</v>
      </c>
      <c r="W3119" s="2" t="s">
        <v>856</v>
      </c>
      <c r="X3119" s="2" t="s">
        <v>72</v>
      </c>
      <c r="Y3119" s="19" t="str">
        <f>VLOOKUP(G3119,'Verweis Kd-Gruppe'!$A$2:$B$8,2,FALSE)</f>
        <v>EXP</v>
      </c>
      <c r="Z3119" s="19" t="str">
        <f>VLOOKUP(J3119,'Verweis Art-Gruppe'!$A$2:$B$15,2,FALSE)</f>
        <v>Zubehör</v>
      </c>
      <c r="AA3119" s="19" t="str">
        <f>VLOOKUP(W3119,'Verweis Vertreter'!$A$2:$B$24,2,FALSE)</f>
        <v>Chahid Drimani</v>
      </c>
      <c r="AB3119" s="12">
        <f t="shared" si="432"/>
        <v>2</v>
      </c>
      <c r="AC3119" s="12">
        <f t="shared" si="437"/>
        <v>660</v>
      </c>
      <c r="AD3119" s="12">
        <f t="shared" si="438"/>
        <v>679</v>
      </c>
      <c r="AE3119" s="12">
        <f t="shared" si="433"/>
        <v>1358</v>
      </c>
      <c r="AF3119" s="12">
        <f t="shared" si="434"/>
        <v>19</v>
      </c>
      <c r="AG3119" s="12">
        <f t="shared" si="435"/>
        <v>38</v>
      </c>
      <c r="AH3119" s="9">
        <f t="shared" si="439"/>
        <v>2.7982326951399118E-2</v>
      </c>
      <c r="AI3119" s="14">
        <f>VLOOKUP(E3119,'Verweis Faktor'!$A:$B,2,FALSE)</f>
        <v>1</v>
      </c>
      <c r="AJ3119" s="14"/>
      <c r="AK3119" s="14" t="str">
        <f>IF(AL3119="Ja","Versandkosten",VLOOKUP(E3119,'Verweis Belegart'!$A$2:$B$9,2,FALSE))</f>
        <v>Hardware</v>
      </c>
      <c r="AL3119" s="14" t="str">
        <f t="shared" si="440"/>
        <v>Nein</v>
      </c>
      <c r="AM3119" s="14" t="str">
        <f t="shared" si="436"/>
        <v>Positiv</v>
      </c>
    </row>
    <row r="3120" spans="1:39" ht="17.25" customHeight="1" x14ac:dyDescent="0.35">
      <c r="A3120" s="17">
        <v>14573545</v>
      </c>
      <c r="B3120" s="2" t="s">
        <v>1989</v>
      </c>
      <c r="C3120" s="1">
        <v>2025001</v>
      </c>
      <c r="D3120" s="1">
        <v>2000823</v>
      </c>
      <c r="E3120" s="2" t="s">
        <v>34</v>
      </c>
      <c r="F3120" s="2" t="s">
        <v>142</v>
      </c>
      <c r="G3120" s="2" t="s">
        <v>66</v>
      </c>
      <c r="H3120" s="2" t="s">
        <v>1132</v>
      </c>
      <c r="I3120" s="2" t="s">
        <v>1133</v>
      </c>
      <c r="J3120" s="2" t="s">
        <v>103</v>
      </c>
      <c r="K3120" s="2" t="s">
        <v>111</v>
      </c>
      <c r="L3120" s="2" t="s">
        <v>185</v>
      </c>
      <c r="M3120" s="2" t="s">
        <v>186</v>
      </c>
      <c r="N3120" s="2" t="s">
        <v>187</v>
      </c>
      <c r="O3120" s="3">
        <v>2</v>
      </c>
      <c r="P3120" s="3">
        <v>93.245800000000003</v>
      </c>
      <c r="Q3120" s="3">
        <v>103</v>
      </c>
      <c r="R3120" s="3">
        <v>206</v>
      </c>
      <c r="S3120" s="3">
        <v>9.7542000000000009</v>
      </c>
      <c r="T3120" s="3">
        <v>19.510000000000002</v>
      </c>
      <c r="U3120" s="3">
        <v>9.4700000000000006</v>
      </c>
      <c r="V3120" s="2" t="s">
        <v>855</v>
      </c>
      <c r="W3120" s="2" t="s">
        <v>856</v>
      </c>
      <c r="X3120" s="2" t="s">
        <v>72</v>
      </c>
      <c r="Y3120" s="19" t="str">
        <f>VLOOKUP(G3120,'Verweis Kd-Gruppe'!$A$2:$B$8,2,FALSE)</f>
        <v>EXP</v>
      </c>
      <c r="Z3120" s="19" t="str">
        <f>VLOOKUP(J3120,'Verweis Art-Gruppe'!$A$2:$B$15,2,FALSE)</f>
        <v>Geräte</v>
      </c>
      <c r="AA3120" s="19" t="str">
        <f>VLOOKUP(W3120,'Verweis Vertreter'!$A$2:$B$24,2,FALSE)</f>
        <v>Chahid Drimani</v>
      </c>
      <c r="AB3120" s="12">
        <f t="shared" si="432"/>
        <v>2</v>
      </c>
      <c r="AC3120" s="12">
        <f t="shared" si="437"/>
        <v>93.245800000000003</v>
      </c>
      <c r="AD3120" s="12">
        <f t="shared" si="438"/>
        <v>103</v>
      </c>
      <c r="AE3120" s="12">
        <f t="shared" si="433"/>
        <v>206</v>
      </c>
      <c r="AF3120" s="12">
        <f t="shared" si="434"/>
        <v>9.7542000000000009</v>
      </c>
      <c r="AG3120" s="12">
        <f t="shared" si="435"/>
        <v>19.510000000000002</v>
      </c>
      <c r="AH3120" s="9">
        <f t="shared" si="439"/>
        <v>9.4708737864077672E-2</v>
      </c>
      <c r="AI3120" s="14">
        <f>VLOOKUP(E3120,'Verweis Faktor'!$A:$B,2,FALSE)</f>
        <v>1</v>
      </c>
      <c r="AJ3120" s="14"/>
      <c r="AK3120" s="14" t="str">
        <f>IF(AL3120="Ja","Versandkosten",VLOOKUP(E3120,'Verweis Belegart'!$A$2:$B$9,2,FALSE))</f>
        <v>Hardware</v>
      </c>
      <c r="AL3120" s="14" t="str">
        <f t="shared" si="440"/>
        <v>Nein</v>
      </c>
      <c r="AM3120" s="14" t="str">
        <f t="shared" si="436"/>
        <v>Positiv</v>
      </c>
    </row>
    <row r="3121" spans="1:39" ht="17.25" customHeight="1" x14ac:dyDescent="0.35">
      <c r="A3121" s="17">
        <v>14573545</v>
      </c>
      <c r="B3121" s="2" t="s">
        <v>1989</v>
      </c>
      <c r="C3121" s="1">
        <v>2025001</v>
      </c>
      <c r="D3121" s="1">
        <v>2000823</v>
      </c>
      <c r="E3121" s="2" t="s">
        <v>34</v>
      </c>
      <c r="F3121" s="2" t="s">
        <v>142</v>
      </c>
      <c r="G3121" s="2" t="s">
        <v>66</v>
      </c>
      <c r="H3121" s="2" t="s">
        <v>1132</v>
      </c>
      <c r="I3121" s="2" t="s">
        <v>1133</v>
      </c>
      <c r="J3121" s="2" t="s">
        <v>103</v>
      </c>
      <c r="K3121" s="2" t="s">
        <v>115</v>
      </c>
      <c r="L3121" s="2" t="s">
        <v>334</v>
      </c>
      <c r="M3121" s="2" t="s">
        <v>335</v>
      </c>
      <c r="N3121" s="2" t="s">
        <v>310</v>
      </c>
      <c r="O3121" s="3">
        <v>1</v>
      </c>
      <c r="P3121" s="3">
        <v>483.93950000000001</v>
      </c>
      <c r="Q3121" s="3">
        <v>495</v>
      </c>
      <c r="R3121" s="3">
        <v>495</v>
      </c>
      <c r="S3121" s="3">
        <v>11.060499999999999</v>
      </c>
      <c r="T3121" s="3">
        <v>11.06</v>
      </c>
      <c r="U3121" s="3">
        <v>2.23</v>
      </c>
      <c r="V3121" s="2" t="s">
        <v>855</v>
      </c>
      <c r="W3121" s="2" t="s">
        <v>856</v>
      </c>
      <c r="X3121" s="2" t="s">
        <v>72</v>
      </c>
      <c r="Y3121" s="19" t="str">
        <f>VLOOKUP(G3121,'Verweis Kd-Gruppe'!$A$2:$B$8,2,FALSE)</f>
        <v>EXP</v>
      </c>
      <c r="Z3121" s="19" t="str">
        <f>VLOOKUP(J3121,'Verweis Art-Gruppe'!$A$2:$B$15,2,FALSE)</f>
        <v>Geräte</v>
      </c>
      <c r="AA3121" s="19" t="str">
        <f>VLOOKUP(W3121,'Verweis Vertreter'!$A$2:$B$24,2,FALSE)</f>
        <v>Chahid Drimani</v>
      </c>
      <c r="AB3121" s="12">
        <f t="shared" si="432"/>
        <v>1</v>
      </c>
      <c r="AC3121" s="12">
        <f t="shared" si="437"/>
        <v>483.93950000000001</v>
      </c>
      <c r="AD3121" s="12">
        <f t="shared" si="438"/>
        <v>495</v>
      </c>
      <c r="AE3121" s="12">
        <f t="shared" si="433"/>
        <v>495</v>
      </c>
      <c r="AF3121" s="12">
        <f t="shared" si="434"/>
        <v>11.060499999999999</v>
      </c>
      <c r="AG3121" s="12">
        <f t="shared" si="435"/>
        <v>11.06</v>
      </c>
      <c r="AH3121" s="9">
        <f t="shared" si="439"/>
        <v>2.2343434343434346E-2</v>
      </c>
      <c r="AI3121" s="14">
        <f>VLOOKUP(E3121,'Verweis Faktor'!$A:$B,2,FALSE)</f>
        <v>1</v>
      </c>
      <c r="AJ3121" s="14"/>
      <c r="AK3121" s="14" t="str">
        <f>IF(AL3121="Ja","Versandkosten",VLOOKUP(E3121,'Verweis Belegart'!$A$2:$B$9,2,FALSE))</f>
        <v>Hardware</v>
      </c>
      <c r="AL3121" s="14" t="str">
        <f t="shared" si="440"/>
        <v>Nein</v>
      </c>
      <c r="AM3121" s="14" t="str">
        <f t="shared" si="436"/>
        <v>Positiv</v>
      </c>
    </row>
    <row r="3122" spans="1:39" ht="17.25" customHeight="1" x14ac:dyDescent="0.35">
      <c r="A3122" s="17">
        <v>14573545</v>
      </c>
      <c r="B3122" s="2" t="s">
        <v>1989</v>
      </c>
      <c r="C3122" s="1">
        <v>2025001</v>
      </c>
      <c r="D3122" s="1">
        <v>2000823</v>
      </c>
      <c r="E3122" s="2" t="s">
        <v>34</v>
      </c>
      <c r="F3122" s="2" t="s">
        <v>142</v>
      </c>
      <c r="G3122" s="2" t="s">
        <v>66</v>
      </c>
      <c r="H3122" s="2" t="s">
        <v>1132</v>
      </c>
      <c r="I3122" s="2" t="s">
        <v>1133</v>
      </c>
      <c r="J3122" s="2" t="s">
        <v>103</v>
      </c>
      <c r="K3122" s="2" t="s">
        <v>289</v>
      </c>
      <c r="L3122" s="2" t="s">
        <v>1808</v>
      </c>
      <c r="M3122" s="2" t="s">
        <v>1809</v>
      </c>
      <c r="N3122" s="2" t="s">
        <v>139</v>
      </c>
      <c r="O3122" s="3">
        <v>5</v>
      </c>
      <c r="P3122" s="3">
        <v>704</v>
      </c>
      <c r="Q3122" s="3">
        <v>719</v>
      </c>
      <c r="R3122" s="3">
        <v>3595</v>
      </c>
      <c r="S3122" s="3">
        <v>15</v>
      </c>
      <c r="T3122" s="3">
        <v>75</v>
      </c>
      <c r="U3122" s="3">
        <v>2.08</v>
      </c>
      <c r="V3122" s="2" t="s">
        <v>855</v>
      </c>
      <c r="W3122" s="2" t="s">
        <v>856</v>
      </c>
      <c r="X3122" s="2" t="s">
        <v>72</v>
      </c>
      <c r="Y3122" s="19" t="str">
        <f>VLOOKUP(G3122,'Verweis Kd-Gruppe'!$A$2:$B$8,2,FALSE)</f>
        <v>EXP</v>
      </c>
      <c r="Z3122" s="19" t="str">
        <f>VLOOKUP(J3122,'Verweis Art-Gruppe'!$A$2:$B$15,2,FALSE)</f>
        <v>Geräte</v>
      </c>
      <c r="AA3122" s="19" t="str">
        <f>VLOOKUP(W3122,'Verweis Vertreter'!$A$2:$B$24,2,FALSE)</f>
        <v>Chahid Drimani</v>
      </c>
      <c r="AB3122" s="12">
        <f t="shared" si="432"/>
        <v>5</v>
      </c>
      <c r="AC3122" s="12">
        <f t="shared" si="437"/>
        <v>704</v>
      </c>
      <c r="AD3122" s="12">
        <f t="shared" si="438"/>
        <v>719</v>
      </c>
      <c r="AE3122" s="12">
        <f t="shared" si="433"/>
        <v>3595</v>
      </c>
      <c r="AF3122" s="12">
        <f t="shared" si="434"/>
        <v>15</v>
      </c>
      <c r="AG3122" s="12">
        <f t="shared" si="435"/>
        <v>75</v>
      </c>
      <c r="AH3122" s="9">
        <f t="shared" si="439"/>
        <v>2.0862308762169681E-2</v>
      </c>
      <c r="AI3122" s="14">
        <f>VLOOKUP(E3122,'Verweis Faktor'!$A:$B,2,FALSE)</f>
        <v>1</v>
      </c>
      <c r="AJ3122" s="14"/>
      <c r="AK3122" s="14" t="str">
        <f>IF(AL3122="Ja","Versandkosten",VLOOKUP(E3122,'Verweis Belegart'!$A$2:$B$9,2,FALSE))</f>
        <v>Hardware</v>
      </c>
      <c r="AL3122" s="14" t="str">
        <f t="shared" si="440"/>
        <v>Nein</v>
      </c>
      <c r="AM3122" s="14" t="str">
        <f t="shared" si="436"/>
        <v>Positiv</v>
      </c>
    </row>
    <row r="3123" spans="1:39" ht="17.25" customHeight="1" x14ac:dyDescent="0.35">
      <c r="A3123" s="17">
        <v>14573545</v>
      </c>
      <c r="B3123" s="2" t="s">
        <v>1989</v>
      </c>
      <c r="C3123" s="1">
        <v>2025001</v>
      </c>
      <c r="D3123" s="1">
        <v>2000823</v>
      </c>
      <c r="E3123" s="2" t="s">
        <v>34</v>
      </c>
      <c r="F3123" s="2" t="s">
        <v>142</v>
      </c>
      <c r="G3123" s="2" t="s">
        <v>66</v>
      </c>
      <c r="H3123" s="2" t="s">
        <v>1132</v>
      </c>
      <c r="I3123" s="2" t="s">
        <v>1133</v>
      </c>
      <c r="J3123" s="2" t="s">
        <v>103</v>
      </c>
      <c r="K3123" s="2" t="s">
        <v>293</v>
      </c>
      <c r="L3123" s="2" t="s">
        <v>339</v>
      </c>
      <c r="M3123" s="2" t="s">
        <v>340</v>
      </c>
      <c r="N3123" s="2" t="s">
        <v>341</v>
      </c>
      <c r="O3123" s="3">
        <v>1</v>
      </c>
      <c r="P3123" s="3">
        <v>304.62150000000003</v>
      </c>
      <c r="Q3123" s="3">
        <v>315</v>
      </c>
      <c r="R3123" s="3">
        <v>315</v>
      </c>
      <c r="S3123" s="3">
        <v>10.378500000000001</v>
      </c>
      <c r="T3123" s="3">
        <v>10.38</v>
      </c>
      <c r="U3123" s="3">
        <v>3.29</v>
      </c>
      <c r="V3123" s="2" t="s">
        <v>855</v>
      </c>
      <c r="W3123" s="2" t="s">
        <v>856</v>
      </c>
      <c r="X3123" s="2" t="s">
        <v>72</v>
      </c>
      <c r="Y3123" s="19" t="str">
        <f>VLOOKUP(G3123,'Verweis Kd-Gruppe'!$A$2:$B$8,2,FALSE)</f>
        <v>EXP</v>
      </c>
      <c r="Z3123" s="19" t="str">
        <f>VLOOKUP(J3123,'Verweis Art-Gruppe'!$A$2:$B$15,2,FALSE)</f>
        <v>Geräte</v>
      </c>
      <c r="AA3123" s="19" t="str">
        <f>VLOOKUP(W3123,'Verweis Vertreter'!$A$2:$B$24,2,FALSE)</f>
        <v>Chahid Drimani</v>
      </c>
      <c r="AB3123" s="12">
        <f t="shared" si="432"/>
        <v>1</v>
      </c>
      <c r="AC3123" s="12">
        <f t="shared" si="437"/>
        <v>304.62150000000003</v>
      </c>
      <c r="AD3123" s="12">
        <f t="shared" si="438"/>
        <v>315</v>
      </c>
      <c r="AE3123" s="12">
        <f t="shared" si="433"/>
        <v>315</v>
      </c>
      <c r="AF3123" s="12">
        <f t="shared" si="434"/>
        <v>10.378500000000001</v>
      </c>
      <c r="AG3123" s="12">
        <f t="shared" si="435"/>
        <v>10.38</v>
      </c>
      <c r="AH3123" s="9">
        <f t="shared" si="439"/>
        <v>3.2952380952380955E-2</v>
      </c>
      <c r="AI3123" s="14">
        <f>VLOOKUP(E3123,'Verweis Faktor'!$A:$B,2,FALSE)</f>
        <v>1</v>
      </c>
      <c r="AJ3123" s="14"/>
      <c r="AK3123" s="14" t="str">
        <f>IF(AL3123="Ja","Versandkosten",VLOOKUP(E3123,'Verweis Belegart'!$A$2:$B$9,2,FALSE))</f>
        <v>Hardware</v>
      </c>
      <c r="AL3123" s="14" t="str">
        <f t="shared" si="440"/>
        <v>Nein</v>
      </c>
      <c r="AM3123" s="14" t="str">
        <f t="shared" si="436"/>
        <v>Positiv</v>
      </c>
    </row>
    <row r="3124" spans="1:39" ht="17.25" customHeight="1" x14ac:dyDescent="0.35">
      <c r="A3124" s="17">
        <v>14573545</v>
      </c>
      <c r="B3124" s="2" t="s">
        <v>1989</v>
      </c>
      <c r="C3124" s="1">
        <v>2025001</v>
      </c>
      <c r="D3124" s="1">
        <v>2000823</v>
      </c>
      <c r="E3124" s="2" t="s">
        <v>34</v>
      </c>
      <c r="F3124" s="2" t="s">
        <v>142</v>
      </c>
      <c r="G3124" s="2" t="s">
        <v>66</v>
      </c>
      <c r="H3124" s="2" t="s">
        <v>1132</v>
      </c>
      <c r="I3124" s="2" t="s">
        <v>1133</v>
      </c>
      <c r="J3124" s="2" t="s">
        <v>103</v>
      </c>
      <c r="K3124" s="2" t="s">
        <v>296</v>
      </c>
      <c r="L3124" s="2" t="s">
        <v>402</v>
      </c>
      <c r="M3124" s="2" t="s">
        <v>403</v>
      </c>
      <c r="N3124" s="2" t="s">
        <v>404</v>
      </c>
      <c r="O3124" s="3">
        <v>2</v>
      </c>
      <c r="P3124" s="3">
        <v>233.6053</v>
      </c>
      <c r="Q3124" s="3">
        <v>245</v>
      </c>
      <c r="R3124" s="3">
        <v>490</v>
      </c>
      <c r="S3124" s="3">
        <v>11.3947</v>
      </c>
      <c r="T3124" s="3">
        <v>22.79</v>
      </c>
      <c r="U3124" s="3">
        <v>4.6500000000000004</v>
      </c>
      <c r="V3124" s="2" t="s">
        <v>855</v>
      </c>
      <c r="W3124" s="2" t="s">
        <v>856</v>
      </c>
      <c r="X3124" s="2" t="s">
        <v>72</v>
      </c>
      <c r="Y3124" s="19" t="str">
        <f>VLOOKUP(G3124,'Verweis Kd-Gruppe'!$A$2:$B$8,2,FALSE)</f>
        <v>EXP</v>
      </c>
      <c r="Z3124" s="19" t="str">
        <f>VLOOKUP(J3124,'Verweis Art-Gruppe'!$A$2:$B$15,2,FALSE)</f>
        <v>Geräte</v>
      </c>
      <c r="AA3124" s="19" t="str">
        <f>VLOOKUP(W3124,'Verweis Vertreter'!$A$2:$B$24,2,FALSE)</f>
        <v>Chahid Drimani</v>
      </c>
      <c r="AB3124" s="12">
        <f t="shared" si="432"/>
        <v>2</v>
      </c>
      <c r="AC3124" s="12">
        <f t="shared" si="437"/>
        <v>233.6053</v>
      </c>
      <c r="AD3124" s="12">
        <f t="shared" si="438"/>
        <v>245</v>
      </c>
      <c r="AE3124" s="12">
        <f t="shared" si="433"/>
        <v>490</v>
      </c>
      <c r="AF3124" s="12">
        <f t="shared" si="434"/>
        <v>11.3947</v>
      </c>
      <c r="AG3124" s="12">
        <f t="shared" si="435"/>
        <v>22.79</v>
      </c>
      <c r="AH3124" s="9">
        <f t="shared" si="439"/>
        <v>4.6510204081632651E-2</v>
      </c>
      <c r="AI3124" s="14">
        <f>VLOOKUP(E3124,'Verweis Faktor'!$A:$B,2,FALSE)</f>
        <v>1</v>
      </c>
      <c r="AJ3124" s="14"/>
      <c r="AK3124" s="14" t="str">
        <f>IF(AL3124="Ja","Versandkosten",VLOOKUP(E3124,'Verweis Belegart'!$A$2:$B$9,2,FALSE))</f>
        <v>Hardware</v>
      </c>
      <c r="AL3124" s="14" t="str">
        <f t="shared" si="440"/>
        <v>Nein</v>
      </c>
      <c r="AM3124" s="14" t="str">
        <f t="shared" si="436"/>
        <v>Positiv</v>
      </c>
    </row>
    <row r="3125" spans="1:39" ht="17.25" customHeight="1" x14ac:dyDescent="0.35">
      <c r="A3125" s="17">
        <v>14573545</v>
      </c>
      <c r="B3125" s="2" t="s">
        <v>1989</v>
      </c>
      <c r="C3125" s="1">
        <v>2025001</v>
      </c>
      <c r="D3125" s="1">
        <v>2000823</v>
      </c>
      <c r="E3125" s="2" t="s">
        <v>34</v>
      </c>
      <c r="F3125" s="2" t="s">
        <v>142</v>
      </c>
      <c r="G3125" s="2" t="s">
        <v>66</v>
      </c>
      <c r="H3125" s="2" t="s">
        <v>1132</v>
      </c>
      <c r="I3125" s="2" t="s">
        <v>1133</v>
      </c>
      <c r="J3125" s="2" t="s">
        <v>103</v>
      </c>
      <c r="K3125" s="2" t="s">
        <v>299</v>
      </c>
      <c r="L3125" s="2" t="s">
        <v>1774</v>
      </c>
      <c r="M3125" s="2" t="s">
        <v>1775</v>
      </c>
      <c r="N3125" s="2" t="s">
        <v>1053</v>
      </c>
      <c r="O3125" s="3">
        <v>12</v>
      </c>
      <c r="P3125" s="3">
        <v>208.5</v>
      </c>
      <c r="Q3125" s="3">
        <v>210</v>
      </c>
      <c r="R3125" s="3">
        <v>2520</v>
      </c>
      <c r="S3125" s="3">
        <v>1.5</v>
      </c>
      <c r="T3125" s="3">
        <v>18</v>
      </c>
      <c r="U3125" s="3">
        <v>0.71</v>
      </c>
      <c r="V3125" s="2" t="s">
        <v>855</v>
      </c>
      <c r="W3125" s="2" t="s">
        <v>856</v>
      </c>
      <c r="X3125" s="2" t="s">
        <v>72</v>
      </c>
      <c r="Y3125" s="19" t="str">
        <f>VLOOKUP(G3125,'Verweis Kd-Gruppe'!$A$2:$B$8,2,FALSE)</f>
        <v>EXP</v>
      </c>
      <c r="Z3125" s="19" t="str">
        <f>VLOOKUP(J3125,'Verweis Art-Gruppe'!$A$2:$B$15,2,FALSE)</f>
        <v>Geräte</v>
      </c>
      <c r="AA3125" s="19" t="str">
        <f>VLOOKUP(W3125,'Verweis Vertreter'!$A$2:$B$24,2,FALSE)</f>
        <v>Chahid Drimani</v>
      </c>
      <c r="AB3125" s="12">
        <f t="shared" si="432"/>
        <v>12</v>
      </c>
      <c r="AC3125" s="12">
        <f t="shared" si="437"/>
        <v>208.5</v>
      </c>
      <c r="AD3125" s="12">
        <f t="shared" si="438"/>
        <v>210</v>
      </c>
      <c r="AE3125" s="12">
        <f t="shared" si="433"/>
        <v>2520</v>
      </c>
      <c r="AF3125" s="12">
        <f t="shared" si="434"/>
        <v>1.5</v>
      </c>
      <c r="AG3125" s="12">
        <f t="shared" si="435"/>
        <v>18</v>
      </c>
      <c r="AH3125" s="9">
        <f t="shared" si="439"/>
        <v>7.1428571428571426E-3</v>
      </c>
      <c r="AI3125" s="14">
        <f>VLOOKUP(E3125,'Verweis Faktor'!$A:$B,2,FALSE)</f>
        <v>1</v>
      </c>
      <c r="AJ3125" s="14"/>
      <c r="AK3125" s="14" t="str">
        <f>IF(AL3125="Ja","Versandkosten",VLOOKUP(E3125,'Verweis Belegart'!$A$2:$B$9,2,FALSE))</f>
        <v>Hardware</v>
      </c>
      <c r="AL3125" s="14" t="str">
        <f t="shared" si="440"/>
        <v>Nein</v>
      </c>
      <c r="AM3125" s="14" t="str">
        <f t="shared" si="436"/>
        <v>Positiv</v>
      </c>
    </row>
    <row r="3126" spans="1:39" ht="17.25" customHeight="1" x14ac:dyDescent="0.35">
      <c r="A3126" s="17">
        <v>14573545</v>
      </c>
      <c r="B3126" s="2" t="s">
        <v>1989</v>
      </c>
      <c r="C3126" s="1">
        <v>2025001</v>
      </c>
      <c r="D3126" s="1">
        <v>2000823</v>
      </c>
      <c r="E3126" s="2" t="s">
        <v>34</v>
      </c>
      <c r="F3126" s="2" t="s">
        <v>142</v>
      </c>
      <c r="G3126" s="2" t="s">
        <v>66</v>
      </c>
      <c r="H3126" s="2" t="s">
        <v>1132</v>
      </c>
      <c r="I3126" s="2" t="s">
        <v>1133</v>
      </c>
      <c r="J3126" s="2" t="s">
        <v>103</v>
      </c>
      <c r="K3126" s="2" t="s">
        <v>300</v>
      </c>
      <c r="L3126" s="2" t="s">
        <v>279</v>
      </c>
      <c r="M3126" s="2" t="s">
        <v>280</v>
      </c>
      <c r="N3126" s="2" t="s">
        <v>271</v>
      </c>
      <c r="O3126" s="3">
        <v>1</v>
      </c>
      <c r="P3126" s="3">
        <v>411.96159999999998</v>
      </c>
      <c r="Q3126" s="3">
        <v>428</v>
      </c>
      <c r="R3126" s="3">
        <v>428</v>
      </c>
      <c r="S3126" s="3">
        <v>16.038399999999999</v>
      </c>
      <c r="T3126" s="3">
        <v>16.04</v>
      </c>
      <c r="U3126" s="3">
        <v>3.74</v>
      </c>
      <c r="V3126" s="2" t="s">
        <v>855</v>
      </c>
      <c r="W3126" s="2" t="s">
        <v>856</v>
      </c>
      <c r="X3126" s="2" t="s">
        <v>72</v>
      </c>
      <c r="Y3126" s="19" t="str">
        <f>VLOOKUP(G3126,'Verweis Kd-Gruppe'!$A$2:$B$8,2,FALSE)</f>
        <v>EXP</v>
      </c>
      <c r="Z3126" s="19" t="str">
        <f>VLOOKUP(J3126,'Verweis Art-Gruppe'!$A$2:$B$15,2,FALSE)</f>
        <v>Geräte</v>
      </c>
      <c r="AA3126" s="19" t="str">
        <f>VLOOKUP(W3126,'Verweis Vertreter'!$A$2:$B$24,2,FALSE)</f>
        <v>Chahid Drimani</v>
      </c>
      <c r="AB3126" s="12">
        <f t="shared" si="432"/>
        <v>1</v>
      </c>
      <c r="AC3126" s="12">
        <f t="shared" si="437"/>
        <v>411.96159999999998</v>
      </c>
      <c r="AD3126" s="12">
        <f t="shared" si="438"/>
        <v>428</v>
      </c>
      <c r="AE3126" s="12">
        <f t="shared" si="433"/>
        <v>428</v>
      </c>
      <c r="AF3126" s="12">
        <f t="shared" si="434"/>
        <v>16.038399999999999</v>
      </c>
      <c r="AG3126" s="12">
        <f t="shared" si="435"/>
        <v>16.04</v>
      </c>
      <c r="AH3126" s="9">
        <f t="shared" si="439"/>
        <v>3.747663551401869E-2</v>
      </c>
      <c r="AI3126" s="14">
        <f>VLOOKUP(E3126,'Verweis Faktor'!$A:$B,2,FALSE)</f>
        <v>1</v>
      </c>
      <c r="AJ3126" s="14"/>
      <c r="AK3126" s="14" t="str">
        <f>IF(AL3126="Ja","Versandkosten",VLOOKUP(E3126,'Verweis Belegart'!$A$2:$B$9,2,FALSE))</f>
        <v>Hardware</v>
      </c>
      <c r="AL3126" s="14" t="str">
        <f t="shared" si="440"/>
        <v>Nein</v>
      </c>
      <c r="AM3126" s="14" t="str">
        <f t="shared" si="436"/>
        <v>Positiv</v>
      </c>
    </row>
    <row r="3127" spans="1:39" ht="17.25" customHeight="1" x14ac:dyDescent="0.35">
      <c r="A3127" s="17">
        <v>14573545</v>
      </c>
      <c r="B3127" s="2" t="s">
        <v>1989</v>
      </c>
      <c r="C3127" s="1">
        <v>2025001</v>
      </c>
      <c r="D3127" s="1">
        <v>2000823</v>
      </c>
      <c r="E3127" s="2" t="s">
        <v>34</v>
      </c>
      <c r="F3127" s="2" t="s">
        <v>142</v>
      </c>
      <c r="G3127" s="2" t="s">
        <v>66</v>
      </c>
      <c r="H3127" s="2" t="s">
        <v>1132</v>
      </c>
      <c r="I3127" s="2" t="s">
        <v>1133</v>
      </c>
      <c r="J3127" s="2" t="s">
        <v>103</v>
      </c>
      <c r="K3127" s="2" t="s">
        <v>301</v>
      </c>
      <c r="L3127" s="2" t="s">
        <v>1051</v>
      </c>
      <c r="M3127" s="2" t="s">
        <v>1052</v>
      </c>
      <c r="N3127" s="2" t="s">
        <v>1053</v>
      </c>
      <c r="O3127" s="3">
        <v>4</v>
      </c>
      <c r="P3127" s="3">
        <v>157</v>
      </c>
      <c r="Q3127" s="3">
        <v>169</v>
      </c>
      <c r="R3127" s="3">
        <v>676</v>
      </c>
      <c r="S3127" s="3">
        <v>12</v>
      </c>
      <c r="T3127" s="3">
        <v>48</v>
      </c>
      <c r="U3127" s="3">
        <v>7.1</v>
      </c>
      <c r="V3127" s="2" t="s">
        <v>855</v>
      </c>
      <c r="W3127" s="2" t="s">
        <v>856</v>
      </c>
      <c r="X3127" s="2" t="s">
        <v>72</v>
      </c>
      <c r="Y3127" s="19" t="str">
        <f>VLOOKUP(G3127,'Verweis Kd-Gruppe'!$A$2:$B$8,2,FALSE)</f>
        <v>EXP</v>
      </c>
      <c r="Z3127" s="19" t="str">
        <f>VLOOKUP(J3127,'Verweis Art-Gruppe'!$A$2:$B$15,2,FALSE)</f>
        <v>Geräte</v>
      </c>
      <c r="AA3127" s="19" t="str">
        <f>VLOOKUP(W3127,'Verweis Vertreter'!$A$2:$B$24,2,FALSE)</f>
        <v>Chahid Drimani</v>
      </c>
      <c r="AB3127" s="12">
        <f t="shared" si="432"/>
        <v>4</v>
      </c>
      <c r="AC3127" s="12">
        <f t="shared" si="437"/>
        <v>157</v>
      </c>
      <c r="AD3127" s="12">
        <f t="shared" si="438"/>
        <v>169</v>
      </c>
      <c r="AE3127" s="12">
        <f t="shared" si="433"/>
        <v>676</v>
      </c>
      <c r="AF3127" s="12">
        <f t="shared" si="434"/>
        <v>12</v>
      </c>
      <c r="AG3127" s="12">
        <f t="shared" si="435"/>
        <v>48</v>
      </c>
      <c r="AH3127" s="9">
        <f t="shared" si="439"/>
        <v>7.1005917159763315E-2</v>
      </c>
      <c r="AI3127" s="14">
        <f>VLOOKUP(E3127,'Verweis Faktor'!$A:$B,2,FALSE)</f>
        <v>1</v>
      </c>
      <c r="AJ3127" s="14"/>
      <c r="AK3127" s="14" t="str">
        <f>IF(AL3127="Ja","Versandkosten",VLOOKUP(E3127,'Verweis Belegart'!$A$2:$B$9,2,FALSE))</f>
        <v>Hardware</v>
      </c>
      <c r="AL3127" s="14" t="str">
        <f t="shared" si="440"/>
        <v>Nein</v>
      </c>
      <c r="AM3127" s="14" t="str">
        <f t="shared" si="436"/>
        <v>Positiv</v>
      </c>
    </row>
    <row r="3128" spans="1:39" ht="17.25" customHeight="1" x14ac:dyDescent="0.35">
      <c r="A3128" s="17">
        <v>14573545</v>
      </c>
      <c r="B3128" s="2" t="s">
        <v>1989</v>
      </c>
      <c r="C3128" s="1">
        <v>2025001</v>
      </c>
      <c r="D3128" s="1">
        <v>2000823</v>
      </c>
      <c r="E3128" s="2" t="s">
        <v>34</v>
      </c>
      <c r="F3128" s="2" t="s">
        <v>142</v>
      </c>
      <c r="G3128" s="2" t="s">
        <v>66</v>
      </c>
      <c r="H3128" s="2" t="s">
        <v>1132</v>
      </c>
      <c r="I3128" s="2" t="s">
        <v>1133</v>
      </c>
      <c r="J3128" s="2" t="s">
        <v>304</v>
      </c>
      <c r="K3128" s="2" t="s">
        <v>304</v>
      </c>
      <c r="L3128" s="2" t="s">
        <v>825</v>
      </c>
      <c r="M3128" s="2" t="s">
        <v>826</v>
      </c>
      <c r="N3128" s="2" t="s">
        <v>827</v>
      </c>
      <c r="O3128" s="3">
        <v>1</v>
      </c>
      <c r="P3128" s="3">
        <v>105.0431</v>
      </c>
      <c r="Q3128" s="3">
        <v>114</v>
      </c>
      <c r="R3128" s="3">
        <v>114</v>
      </c>
      <c r="S3128" s="3">
        <v>8.9568999999999992</v>
      </c>
      <c r="T3128" s="3">
        <v>8.9600000000000009</v>
      </c>
      <c r="U3128" s="3">
        <v>7.85</v>
      </c>
      <c r="V3128" s="2" t="s">
        <v>855</v>
      </c>
      <c r="W3128" s="2" t="s">
        <v>856</v>
      </c>
      <c r="X3128" s="2" t="s">
        <v>72</v>
      </c>
      <c r="Y3128" s="19" t="str">
        <f>VLOOKUP(G3128,'Verweis Kd-Gruppe'!$A$2:$B$8,2,FALSE)</f>
        <v>EXP</v>
      </c>
      <c r="Z3128" s="19" t="str">
        <f>VLOOKUP(J3128,'Verweis Art-Gruppe'!$A$2:$B$15,2,FALSE)</f>
        <v>Zubehör</v>
      </c>
      <c r="AA3128" s="19" t="str">
        <f>VLOOKUP(W3128,'Verweis Vertreter'!$A$2:$B$24,2,FALSE)</f>
        <v>Chahid Drimani</v>
      </c>
      <c r="AB3128" s="12">
        <f t="shared" si="432"/>
        <v>1</v>
      </c>
      <c r="AC3128" s="12">
        <f t="shared" si="437"/>
        <v>105.0431</v>
      </c>
      <c r="AD3128" s="12">
        <f t="shared" si="438"/>
        <v>114</v>
      </c>
      <c r="AE3128" s="12">
        <f t="shared" si="433"/>
        <v>114</v>
      </c>
      <c r="AF3128" s="12">
        <f t="shared" si="434"/>
        <v>8.9568999999999992</v>
      </c>
      <c r="AG3128" s="12">
        <f t="shared" si="435"/>
        <v>8.9600000000000009</v>
      </c>
      <c r="AH3128" s="9">
        <f t="shared" si="439"/>
        <v>7.8596491228070178E-2</v>
      </c>
      <c r="AI3128" s="14">
        <f>VLOOKUP(E3128,'Verweis Faktor'!$A:$B,2,FALSE)</f>
        <v>1</v>
      </c>
      <c r="AJ3128" s="14"/>
      <c r="AK3128" s="14" t="str">
        <f>IF(AL3128="Ja","Versandkosten",VLOOKUP(E3128,'Verweis Belegart'!$A$2:$B$9,2,FALSE))</f>
        <v>Hardware</v>
      </c>
      <c r="AL3128" s="14" t="str">
        <f t="shared" si="440"/>
        <v>Nein</v>
      </c>
      <c r="AM3128" s="14" t="str">
        <f t="shared" si="436"/>
        <v>Positiv</v>
      </c>
    </row>
    <row r="3129" spans="1:39" ht="17.25" customHeight="1" x14ac:dyDescent="0.35">
      <c r="A3129" s="17">
        <v>14573545</v>
      </c>
      <c r="B3129" s="2" t="s">
        <v>1989</v>
      </c>
      <c r="C3129" s="1">
        <v>2025001</v>
      </c>
      <c r="D3129" s="1">
        <v>2000823</v>
      </c>
      <c r="E3129" s="2" t="s">
        <v>34</v>
      </c>
      <c r="F3129" s="2" t="s">
        <v>142</v>
      </c>
      <c r="G3129" s="2" t="s">
        <v>66</v>
      </c>
      <c r="H3129" s="2" t="s">
        <v>1132</v>
      </c>
      <c r="I3129" s="2" t="s">
        <v>1133</v>
      </c>
      <c r="J3129" s="2" t="s">
        <v>103</v>
      </c>
      <c r="K3129" s="2" t="s">
        <v>307</v>
      </c>
      <c r="L3129" s="2" t="s">
        <v>1264</v>
      </c>
      <c r="M3129" s="2" t="s">
        <v>1265</v>
      </c>
      <c r="N3129" s="2" t="s">
        <v>506</v>
      </c>
      <c r="O3129" s="3">
        <v>1</v>
      </c>
      <c r="P3129" s="3">
        <v>228.01779999999999</v>
      </c>
      <c r="Q3129" s="3">
        <v>229</v>
      </c>
      <c r="R3129" s="3">
        <v>229</v>
      </c>
      <c r="S3129" s="3">
        <v>0.98219999999999996</v>
      </c>
      <c r="T3129" s="3">
        <v>0.98</v>
      </c>
      <c r="U3129" s="3">
        <v>0.42</v>
      </c>
      <c r="V3129" s="2" t="s">
        <v>855</v>
      </c>
      <c r="W3129" s="2" t="s">
        <v>856</v>
      </c>
      <c r="X3129" s="2" t="s">
        <v>72</v>
      </c>
      <c r="Y3129" s="19" t="str">
        <f>VLOOKUP(G3129,'Verweis Kd-Gruppe'!$A$2:$B$8,2,FALSE)</f>
        <v>EXP</v>
      </c>
      <c r="Z3129" s="19" t="str">
        <f>VLOOKUP(J3129,'Verweis Art-Gruppe'!$A$2:$B$15,2,FALSE)</f>
        <v>Geräte</v>
      </c>
      <c r="AA3129" s="19" t="str">
        <f>VLOOKUP(W3129,'Verweis Vertreter'!$A$2:$B$24,2,FALSE)</f>
        <v>Chahid Drimani</v>
      </c>
      <c r="AB3129" s="12">
        <f t="shared" si="432"/>
        <v>1</v>
      </c>
      <c r="AC3129" s="12">
        <f t="shared" si="437"/>
        <v>228.01779999999999</v>
      </c>
      <c r="AD3129" s="12">
        <f t="shared" si="438"/>
        <v>229</v>
      </c>
      <c r="AE3129" s="12">
        <f t="shared" si="433"/>
        <v>229</v>
      </c>
      <c r="AF3129" s="12">
        <f t="shared" si="434"/>
        <v>0.98219999999999996</v>
      </c>
      <c r="AG3129" s="12">
        <f t="shared" si="435"/>
        <v>0.98</v>
      </c>
      <c r="AH3129" s="9">
        <f t="shared" si="439"/>
        <v>4.2794759825327509E-3</v>
      </c>
      <c r="AI3129" s="14">
        <f>VLOOKUP(E3129,'Verweis Faktor'!$A:$B,2,FALSE)</f>
        <v>1</v>
      </c>
      <c r="AJ3129" s="14"/>
      <c r="AK3129" s="14" t="str">
        <f>IF(AL3129="Ja","Versandkosten",VLOOKUP(E3129,'Verweis Belegart'!$A$2:$B$9,2,FALSE))</f>
        <v>Hardware</v>
      </c>
      <c r="AL3129" s="14" t="str">
        <f t="shared" si="440"/>
        <v>Nein</v>
      </c>
      <c r="AM3129" s="14" t="str">
        <f t="shared" si="436"/>
        <v>Positiv</v>
      </c>
    </row>
    <row r="3130" spans="1:39" ht="17.25" customHeight="1" x14ac:dyDescent="0.35">
      <c r="A3130" s="17">
        <v>14573545</v>
      </c>
      <c r="B3130" s="2" t="s">
        <v>1989</v>
      </c>
      <c r="C3130" s="1">
        <v>2025001</v>
      </c>
      <c r="D3130" s="1">
        <v>2000823</v>
      </c>
      <c r="E3130" s="2" t="s">
        <v>34</v>
      </c>
      <c r="F3130" s="2" t="s">
        <v>142</v>
      </c>
      <c r="G3130" s="2" t="s">
        <v>66</v>
      </c>
      <c r="H3130" s="2" t="s">
        <v>1132</v>
      </c>
      <c r="I3130" s="2" t="s">
        <v>1133</v>
      </c>
      <c r="J3130" s="2" t="s">
        <v>103</v>
      </c>
      <c r="K3130" s="2" t="s">
        <v>311</v>
      </c>
      <c r="L3130" s="2" t="s">
        <v>1004</v>
      </c>
      <c r="M3130" s="2" t="s">
        <v>1005</v>
      </c>
      <c r="N3130" s="2" t="s">
        <v>128</v>
      </c>
      <c r="O3130" s="3">
        <v>1</v>
      </c>
      <c r="P3130" s="3">
        <v>196.0857</v>
      </c>
      <c r="Q3130" s="3">
        <v>207</v>
      </c>
      <c r="R3130" s="3">
        <v>207</v>
      </c>
      <c r="S3130" s="3">
        <v>10.914300000000001</v>
      </c>
      <c r="T3130" s="3">
        <v>10.91</v>
      </c>
      <c r="U3130" s="3">
        <v>5.27</v>
      </c>
      <c r="V3130" s="2" t="s">
        <v>855</v>
      </c>
      <c r="W3130" s="2" t="s">
        <v>856</v>
      </c>
      <c r="X3130" s="2" t="s">
        <v>72</v>
      </c>
      <c r="Y3130" s="19" t="str">
        <f>VLOOKUP(G3130,'Verweis Kd-Gruppe'!$A$2:$B$8,2,FALSE)</f>
        <v>EXP</v>
      </c>
      <c r="Z3130" s="19" t="str">
        <f>VLOOKUP(J3130,'Verweis Art-Gruppe'!$A$2:$B$15,2,FALSE)</f>
        <v>Geräte</v>
      </c>
      <c r="AA3130" s="19" t="str">
        <f>VLOOKUP(W3130,'Verweis Vertreter'!$A$2:$B$24,2,FALSE)</f>
        <v>Chahid Drimani</v>
      </c>
      <c r="AB3130" s="12">
        <f t="shared" si="432"/>
        <v>1</v>
      </c>
      <c r="AC3130" s="12">
        <f t="shared" si="437"/>
        <v>196.0857</v>
      </c>
      <c r="AD3130" s="12">
        <f t="shared" si="438"/>
        <v>207</v>
      </c>
      <c r="AE3130" s="12">
        <f t="shared" si="433"/>
        <v>207</v>
      </c>
      <c r="AF3130" s="12">
        <f t="shared" si="434"/>
        <v>10.914300000000001</v>
      </c>
      <c r="AG3130" s="12">
        <f t="shared" si="435"/>
        <v>10.91</v>
      </c>
      <c r="AH3130" s="9">
        <f t="shared" si="439"/>
        <v>5.2705314009661837E-2</v>
      </c>
      <c r="AI3130" s="14">
        <f>VLOOKUP(E3130,'Verweis Faktor'!$A:$B,2,FALSE)</f>
        <v>1</v>
      </c>
      <c r="AJ3130" s="14"/>
      <c r="AK3130" s="14" t="str">
        <f>IF(AL3130="Ja","Versandkosten",VLOOKUP(E3130,'Verweis Belegart'!$A$2:$B$9,2,FALSE))</f>
        <v>Hardware</v>
      </c>
      <c r="AL3130" s="14" t="str">
        <f t="shared" si="440"/>
        <v>Nein</v>
      </c>
      <c r="AM3130" s="14" t="str">
        <f t="shared" si="436"/>
        <v>Positiv</v>
      </c>
    </row>
    <row r="3131" spans="1:39" ht="17.25" customHeight="1" x14ac:dyDescent="0.35">
      <c r="A3131" s="17">
        <v>14573545</v>
      </c>
      <c r="B3131" s="2" t="s">
        <v>1989</v>
      </c>
      <c r="C3131" s="1">
        <v>2025001</v>
      </c>
      <c r="D3131" s="1">
        <v>2000823</v>
      </c>
      <c r="E3131" s="2" t="s">
        <v>34</v>
      </c>
      <c r="F3131" s="2" t="s">
        <v>142</v>
      </c>
      <c r="G3131" s="2" t="s">
        <v>66</v>
      </c>
      <c r="H3131" s="2" t="s">
        <v>1132</v>
      </c>
      <c r="I3131" s="2" t="s">
        <v>1133</v>
      </c>
      <c r="J3131" s="2" t="s">
        <v>103</v>
      </c>
      <c r="K3131" s="2" t="s">
        <v>478</v>
      </c>
      <c r="L3131" s="2" t="s">
        <v>429</v>
      </c>
      <c r="M3131" s="2" t="s">
        <v>430</v>
      </c>
      <c r="N3131" s="2" t="s">
        <v>41</v>
      </c>
      <c r="O3131" s="3">
        <v>3</v>
      </c>
      <c r="P3131" s="3">
        <v>223.98009999999999</v>
      </c>
      <c r="Q3131" s="3">
        <v>239</v>
      </c>
      <c r="R3131" s="3">
        <v>717</v>
      </c>
      <c r="S3131" s="3">
        <v>15.0199</v>
      </c>
      <c r="T3131" s="3">
        <v>45.06</v>
      </c>
      <c r="U3131" s="3">
        <v>6.28</v>
      </c>
      <c r="V3131" s="2" t="s">
        <v>855</v>
      </c>
      <c r="W3131" s="2" t="s">
        <v>856</v>
      </c>
      <c r="X3131" s="2" t="s">
        <v>72</v>
      </c>
      <c r="Y3131" s="19" t="str">
        <f>VLOOKUP(G3131,'Verweis Kd-Gruppe'!$A$2:$B$8,2,FALSE)</f>
        <v>EXP</v>
      </c>
      <c r="Z3131" s="19" t="str">
        <f>VLOOKUP(J3131,'Verweis Art-Gruppe'!$A$2:$B$15,2,FALSE)</f>
        <v>Geräte</v>
      </c>
      <c r="AA3131" s="19" t="str">
        <f>VLOOKUP(W3131,'Verweis Vertreter'!$A$2:$B$24,2,FALSE)</f>
        <v>Chahid Drimani</v>
      </c>
      <c r="AB3131" s="12">
        <f t="shared" si="432"/>
        <v>3</v>
      </c>
      <c r="AC3131" s="12">
        <f t="shared" si="437"/>
        <v>223.98009999999999</v>
      </c>
      <c r="AD3131" s="12">
        <f t="shared" si="438"/>
        <v>239</v>
      </c>
      <c r="AE3131" s="12">
        <f t="shared" si="433"/>
        <v>717</v>
      </c>
      <c r="AF3131" s="12">
        <f t="shared" si="434"/>
        <v>15.0199</v>
      </c>
      <c r="AG3131" s="12">
        <f t="shared" si="435"/>
        <v>45.06</v>
      </c>
      <c r="AH3131" s="9">
        <f t="shared" si="439"/>
        <v>6.2845188284518835E-2</v>
      </c>
      <c r="AI3131" s="14">
        <f>VLOOKUP(E3131,'Verweis Faktor'!$A:$B,2,FALSE)</f>
        <v>1</v>
      </c>
      <c r="AJ3131" s="14"/>
      <c r="AK3131" s="14" t="str">
        <f>IF(AL3131="Ja","Versandkosten",VLOOKUP(E3131,'Verweis Belegart'!$A$2:$B$9,2,FALSE))</f>
        <v>Hardware</v>
      </c>
      <c r="AL3131" s="14" t="str">
        <f t="shared" si="440"/>
        <v>Nein</v>
      </c>
      <c r="AM3131" s="14" t="str">
        <f t="shared" si="436"/>
        <v>Positiv</v>
      </c>
    </row>
    <row r="3132" spans="1:39" ht="17.25" customHeight="1" x14ac:dyDescent="0.35">
      <c r="A3132" s="17">
        <v>14573582</v>
      </c>
      <c r="B3132" s="2" t="s">
        <v>1989</v>
      </c>
      <c r="C3132" s="1">
        <v>2025001</v>
      </c>
      <c r="D3132" s="1">
        <v>2000824</v>
      </c>
      <c r="E3132" s="2" t="s">
        <v>34</v>
      </c>
      <c r="F3132" s="2" t="s">
        <v>53</v>
      </c>
      <c r="G3132" s="2" t="s">
        <v>66</v>
      </c>
      <c r="H3132" s="2" t="s">
        <v>1077</v>
      </c>
      <c r="I3132" s="2" t="s">
        <v>1078</v>
      </c>
      <c r="J3132" s="2" t="s">
        <v>103</v>
      </c>
      <c r="K3132" s="2" t="s">
        <v>28</v>
      </c>
      <c r="L3132" s="2" t="s">
        <v>458</v>
      </c>
      <c r="M3132" s="2" t="s">
        <v>459</v>
      </c>
      <c r="N3132" s="2" t="s">
        <v>41</v>
      </c>
      <c r="O3132" s="3">
        <v>5</v>
      </c>
      <c r="P3132" s="3">
        <v>228.69569999999999</v>
      </c>
      <c r="Q3132" s="3">
        <v>235</v>
      </c>
      <c r="R3132" s="3">
        <v>1175</v>
      </c>
      <c r="S3132" s="3">
        <v>6.3042999999999996</v>
      </c>
      <c r="T3132" s="3">
        <v>31.52</v>
      </c>
      <c r="U3132" s="3">
        <v>2.68</v>
      </c>
      <c r="V3132" s="2" t="s">
        <v>145</v>
      </c>
      <c r="W3132" s="2" t="s">
        <v>146</v>
      </c>
      <c r="X3132" s="2" t="s">
        <v>72</v>
      </c>
      <c r="Y3132" s="19" t="str">
        <f>VLOOKUP(G3132,'Verweis Kd-Gruppe'!$A$2:$B$8,2,FALSE)</f>
        <v>EXP</v>
      </c>
      <c r="Z3132" s="19" t="str">
        <f>VLOOKUP(J3132,'Verweis Art-Gruppe'!$A$2:$B$15,2,FALSE)</f>
        <v>Geräte</v>
      </c>
      <c r="AA3132" s="19" t="str">
        <f>VLOOKUP(W3132,'Verweis Vertreter'!$A$2:$B$24,2,FALSE)</f>
        <v>Muhsin Yortanli</v>
      </c>
      <c r="AB3132" s="12">
        <f t="shared" si="432"/>
        <v>5</v>
      </c>
      <c r="AC3132" s="12">
        <f t="shared" si="437"/>
        <v>228.69569999999999</v>
      </c>
      <c r="AD3132" s="12">
        <f t="shared" si="438"/>
        <v>235</v>
      </c>
      <c r="AE3132" s="12">
        <f t="shared" si="433"/>
        <v>1175</v>
      </c>
      <c r="AF3132" s="12">
        <f t="shared" si="434"/>
        <v>6.3042999999999996</v>
      </c>
      <c r="AG3132" s="12">
        <f t="shared" si="435"/>
        <v>31.52</v>
      </c>
      <c r="AH3132" s="9">
        <f t="shared" si="439"/>
        <v>2.6825531914893615E-2</v>
      </c>
      <c r="AI3132" s="14">
        <f>VLOOKUP(E3132,'Verweis Faktor'!$A:$B,2,FALSE)</f>
        <v>1</v>
      </c>
      <c r="AJ3132" s="14"/>
      <c r="AK3132" s="14" t="str">
        <f>IF(AL3132="Ja","Versandkosten",VLOOKUP(E3132,'Verweis Belegart'!$A$2:$B$9,2,FALSE))</f>
        <v>Hardware</v>
      </c>
      <c r="AL3132" s="14" t="str">
        <f t="shared" si="440"/>
        <v>Nein</v>
      </c>
      <c r="AM3132" s="14" t="str">
        <f t="shared" si="436"/>
        <v>Positiv</v>
      </c>
    </row>
    <row r="3133" spans="1:39" ht="17.25" customHeight="1" x14ac:dyDescent="0.35">
      <c r="A3133" s="17">
        <v>14573582</v>
      </c>
      <c r="B3133" s="2" t="s">
        <v>1989</v>
      </c>
      <c r="C3133" s="1">
        <v>2025001</v>
      </c>
      <c r="D3133" s="1">
        <v>2000824</v>
      </c>
      <c r="E3133" s="2" t="s">
        <v>34</v>
      </c>
      <c r="F3133" s="2" t="s">
        <v>53</v>
      </c>
      <c r="G3133" s="2" t="s">
        <v>66</v>
      </c>
      <c r="H3133" s="2" t="s">
        <v>1077</v>
      </c>
      <c r="I3133" s="2" t="s">
        <v>1078</v>
      </c>
      <c r="J3133" s="2" t="s">
        <v>103</v>
      </c>
      <c r="K3133" s="2" t="s">
        <v>45</v>
      </c>
      <c r="L3133" s="2" t="s">
        <v>1316</v>
      </c>
      <c r="M3133" s="2" t="s">
        <v>1317</v>
      </c>
      <c r="N3133" s="2" t="s">
        <v>136</v>
      </c>
      <c r="O3133" s="3">
        <v>5</v>
      </c>
      <c r="P3133" s="3">
        <v>180.64879999999999</v>
      </c>
      <c r="Q3133" s="3">
        <v>196</v>
      </c>
      <c r="R3133" s="3">
        <v>980</v>
      </c>
      <c r="S3133" s="3">
        <v>15.3512</v>
      </c>
      <c r="T3133" s="3">
        <v>76.760000000000005</v>
      </c>
      <c r="U3133" s="3">
        <v>7.83</v>
      </c>
      <c r="V3133" s="2" t="s">
        <v>145</v>
      </c>
      <c r="W3133" s="2" t="s">
        <v>146</v>
      </c>
      <c r="X3133" s="2" t="s">
        <v>72</v>
      </c>
      <c r="Y3133" s="19" t="str">
        <f>VLOOKUP(G3133,'Verweis Kd-Gruppe'!$A$2:$B$8,2,FALSE)</f>
        <v>EXP</v>
      </c>
      <c r="Z3133" s="19" t="str">
        <f>VLOOKUP(J3133,'Verweis Art-Gruppe'!$A$2:$B$15,2,FALSE)</f>
        <v>Geräte</v>
      </c>
      <c r="AA3133" s="19" t="str">
        <f>VLOOKUP(W3133,'Verweis Vertreter'!$A$2:$B$24,2,FALSE)</f>
        <v>Muhsin Yortanli</v>
      </c>
      <c r="AB3133" s="12">
        <f t="shared" si="432"/>
        <v>5</v>
      </c>
      <c r="AC3133" s="12">
        <f t="shared" si="437"/>
        <v>180.64879999999999</v>
      </c>
      <c r="AD3133" s="12">
        <f t="shared" si="438"/>
        <v>196</v>
      </c>
      <c r="AE3133" s="12">
        <f t="shared" si="433"/>
        <v>980</v>
      </c>
      <c r="AF3133" s="12">
        <f t="shared" si="434"/>
        <v>15.3512</v>
      </c>
      <c r="AG3133" s="12">
        <f t="shared" si="435"/>
        <v>76.760000000000005</v>
      </c>
      <c r="AH3133" s="9">
        <f t="shared" si="439"/>
        <v>7.8326530612244899E-2</v>
      </c>
      <c r="AI3133" s="14">
        <f>VLOOKUP(E3133,'Verweis Faktor'!$A:$B,2,FALSE)</f>
        <v>1</v>
      </c>
      <c r="AJ3133" s="14"/>
      <c r="AK3133" s="14" t="str">
        <f>IF(AL3133="Ja","Versandkosten",VLOOKUP(E3133,'Verweis Belegart'!$A$2:$B$9,2,FALSE))</f>
        <v>Hardware</v>
      </c>
      <c r="AL3133" s="14" t="str">
        <f t="shared" si="440"/>
        <v>Nein</v>
      </c>
      <c r="AM3133" s="14" t="str">
        <f t="shared" si="436"/>
        <v>Positiv</v>
      </c>
    </row>
    <row r="3134" spans="1:39" ht="17.25" customHeight="1" x14ac:dyDescent="0.35">
      <c r="A3134" s="17">
        <v>14573582</v>
      </c>
      <c r="B3134" s="2" t="s">
        <v>1989</v>
      </c>
      <c r="C3134" s="1">
        <v>2025001</v>
      </c>
      <c r="D3134" s="1">
        <v>2000824</v>
      </c>
      <c r="E3134" s="2" t="s">
        <v>34</v>
      </c>
      <c r="F3134" s="2" t="s">
        <v>53</v>
      </c>
      <c r="G3134" s="2" t="s">
        <v>66</v>
      </c>
      <c r="H3134" s="2" t="s">
        <v>1077</v>
      </c>
      <c r="I3134" s="2" t="s">
        <v>1078</v>
      </c>
      <c r="J3134" s="2" t="s">
        <v>103</v>
      </c>
      <c r="K3134" s="2" t="s">
        <v>49</v>
      </c>
      <c r="L3134" s="2" t="s">
        <v>402</v>
      </c>
      <c r="M3134" s="2" t="s">
        <v>403</v>
      </c>
      <c r="N3134" s="2" t="s">
        <v>404</v>
      </c>
      <c r="O3134" s="3">
        <v>5</v>
      </c>
      <c r="P3134" s="3">
        <v>233.6053</v>
      </c>
      <c r="Q3134" s="3">
        <v>242</v>
      </c>
      <c r="R3134" s="3">
        <v>1210</v>
      </c>
      <c r="S3134" s="3">
        <v>8.3947000000000003</v>
      </c>
      <c r="T3134" s="3">
        <v>41.97</v>
      </c>
      <c r="U3134" s="3">
        <v>3.46</v>
      </c>
      <c r="V3134" s="2" t="s">
        <v>145</v>
      </c>
      <c r="W3134" s="2" t="s">
        <v>146</v>
      </c>
      <c r="X3134" s="2" t="s">
        <v>72</v>
      </c>
      <c r="Y3134" s="19" t="str">
        <f>VLOOKUP(G3134,'Verweis Kd-Gruppe'!$A$2:$B$8,2,FALSE)</f>
        <v>EXP</v>
      </c>
      <c r="Z3134" s="19" t="str">
        <f>VLOOKUP(J3134,'Verweis Art-Gruppe'!$A$2:$B$15,2,FALSE)</f>
        <v>Geräte</v>
      </c>
      <c r="AA3134" s="19" t="str">
        <f>VLOOKUP(W3134,'Verweis Vertreter'!$A$2:$B$24,2,FALSE)</f>
        <v>Muhsin Yortanli</v>
      </c>
      <c r="AB3134" s="12">
        <f t="shared" si="432"/>
        <v>5</v>
      </c>
      <c r="AC3134" s="12">
        <f t="shared" si="437"/>
        <v>233.6053</v>
      </c>
      <c r="AD3134" s="12">
        <f t="shared" si="438"/>
        <v>242</v>
      </c>
      <c r="AE3134" s="12">
        <f t="shared" si="433"/>
        <v>1210</v>
      </c>
      <c r="AF3134" s="12">
        <f t="shared" si="434"/>
        <v>8.3947000000000003</v>
      </c>
      <c r="AG3134" s="12">
        <f t="shared" si="435"/>
        <v>41.97</v>
      </c>
      <c r="AH3134" s="9">
        <f t="shared" si="439"/>
        <v>3.4685950413223136E-2</v>
      </c>
      <c r="AI3134" s="14">
        <f>VLOOKUP(E3134,'Verweis Faktor'!$A:$B,2,FALSE)</f>
        <v>1</v>
      </c>
      <c r="AJ3134" s="14"/>
      <c r="AK3134" s="14" t="str">
        <f>IF(AL3134="Ja","Versandkosten",VLOOKUP(E3134,'Verweis Belegart'!$A$2:$B$9,2,FALSE))</f>
        <v>Hardware</v>
      </c>
      <c r="AL3134" s="14" t="str">
        <f t="shared" si="440"/>
        <v>Nein</v>
      </c>
      <c r="AM3134" s="14" t="str">
        <f t="shared" si="436"/>
        <v>Positiv</v>
      </c>
    </row>
    <row r="3135" spans="1:39" ht="17.25" customHeight="1" x14ac:dyDescent="0.35">
      <c r="A3135" s="17">
        <v>14573497</v>
      </c>
      <c r="B3135" s="2" t="s">
        <v>1989</v>
      </c>
      <c r="C3135" s="1">
        <v>2025001</v>
      </c>
      <c r="D3135" s="1">
        <v>2000825</v>
      </c>
      <c r="E3135" s="2" t="s">
        <v>34</v>
      </c>
      <c r="F3135" s="2" t="s">
        <v>142</v>
      </c>
      <c r="G3135" s="2" t="s">
        <v>66</v>
      </c>
      <c r="H3135" s="2" t="s">
        <v>2149</v>
      </c>
      <c r="I3135" s="2" t="s">
        <v>2150</v>
      </c>
      <c r="J3135" s="2" t="s">
        <v>103</v>
      </c>
      <c r="K3135" s="2" t="s">
        <v>28</v>
      </c>
      <c r="L3135" s="2" t="s">
        <v>1094</v>
      </c>
      <c r="M3135" s="2" t="s">
        <v>1095</v>
      </c>
      <c r="N3135" s="2" t="s">
        <v>1096</v>
      </c>
      <c r="O3135" s="3">
        <v>10</v>
      </c>
      <c r="P3135" s="3">
        <v>301.49349999999998</v>
      </c>
      <c r="Q3135" s="3">
        <v>313</v>
      </c>
      <c r="R3135" s="3">
        <v>3130</v>
      </c>
      <c r="S3135" s="3">
        <v>11.506500000000001</v>
      </c>
      <c r="T3135" s="3">
        <v>115.06</v>
      </c>
      <c r="U3135" s="3">
        <v>3.67</v>
      </c>
      <c r="V3135" s="2" t="s">
        <v>927</v>
      </c>
      <c r="W3135" s="2" t="s">
        <v>928</v>
      </c>
      <c r="X3135" s="2" t="s">
        <v>72</v>
      </c>
      <c r="Y3135" s="19" t="str">
        <f>VLOOKUP(G3135,'Verweis Kd-Gruppe'!$A$2:$B$8,2,FALSE)</f>
        <v>EXP</v>
      </c>
      <c r="Z3135" s="19" t="str">
        <f>VLOOKUP(J3135,'Verweis Art-Gruppe'!$A$2:$B$15,2,FALSE)</f>
        <v>Geräte</v>
      </c>
      <c r="AA3135" s="19" t="str">
        <f>VLOOKUP(W3135,'Verweis Vertreter'!$A$2:$B$24,2,FALSE)</f>
        <v>Ximena Morales</v>
      </c>
      <c r="AB3135" s="12">
        <f t="shared" si="432"/>
        <v>10</v>
      </c>
      <c r="AC3135" s="12">
        <f t="shared" si="437"/>
        <v>301.49349999999998</v>
      </c>
      <c r="AD3135" s="12">
        <f t="shared" si="438"/>
        <v>313</v>
      </c>
      <c r="AE3135" s="12">
        <f t="shared" si="433"/>
        <v>3130</v>
      </c>
      <c r="AF3135" s="12">
        <f t="shared" si="434"/>
        <v>11.506500000000001</v>
      </c>
      <c r="AG3135" s="12">
        <f t="shared" si="435"/>
        <v>115.06</v>
      </c>
      <c r="AH3135" s="9">
        <f t="shared" si="439"/>
        <v>3.6760383386581469E-2</v>
      </c>
      <c r="AI3135" s="14">
        <f>VLOOKUP(E3135,'Verweis Faktor'!$A:$B,2,FALSE)</f>
        <v>1</v>
      </c>
      <c r="AJ3135" s="14"/>
      <c r="AK3135" s="14" t="str">
        <f>IF(AL3135="Ja","Versandkosten",VLOOKUP(E3135,'Verweis Belegart'!$A$2:$B$9,2,FALSE))</f>
        <v>Hardware</v>
      </c>
      <c r="AL3135" s="14" t="str">
        <f t="shared" si="440"/>
        <v>Nein</v>
      </c>
      <c r="AM3135" s="14" t="str">
        <f t="shared" si="436"/>
        <v>Positiv</v>
      </c>
    </row>
    <row r="3136" spans="1:39" ht="17.25" customHeight="1" x14ac:dyDescent="0.35">
      <c r="A3136" s="17">
        <v>14573497</v>
      </c>
      <c r="B3136" s="2" t="s">
        <v>1989</v>
      </c>
      <c r="C3136" s="1">
        <v>2025001</v>
      </c>
      <c r="D3136" s="1">
        <v>2000825</v>
      </c>
      <c r="E3136" s="2" t="s">
        <v>34</v>
      </c>
      <c r="F3136" s="2" t="s">
        <v>142</v>
      </c>
      <c r="G3136" s="2" t="s">
        <v>66</v>
      </c>
      <c r="H3136" s="2" t="s">
        <v>2149</v>
      </c>
      <c r="I3136" s="2" t="s">
        <v>2150</v>
      </c>
      <c r="J3136" s="2" t="s">
        <v>103</v>
      </c>
      <c r="K3136" s="2" t="s">
        <v>45</v>
      </c>
      <c r="L3136" s="2" t="s">
        <v>941</v>
      </c>
      <c r="M3136" s="2" t="s">
        <v>942</v>
      </c>
      <c r="N3136" s="2" t="s">
        <v>943</v>
      </c>
      <c r="O3136" s="3">
        <v>10</v>
      </c>
      <c r="P3136" s="3">
        <v>235</v>
      </c>
      <c r="Q3136" s="3">
        <v>255</v>
      </c>
      <c r="R3136" s="3">
        <v>2550</v>
      </c>
      <c r="S3136" s="3">
        <v>20</v>
      </c>
      <c r="T3136" s="3">
        <v>200</v>
      </c>
      <c r="U3136" s="3">
        <v>7.84</v>
      </c>
      <c r="V3136" s="2" t="s">
        <v>927</v>
      </c>
      <c r="W3136" s="2" t="s">
        <v>928</v>
      </c>
      <c r="X3136" s="2" t="s">
        <v>72</v>
      </c>
      <c r="Y3136" s="19" t="str">
        <f>VLOOKUP(G3136,'Verweis Kd-Gruppe'!$A$2:$B$8,2,FALSE)</f>
        <v>EXP</v>
      </c>
      <c r="Z3136" s="19" t="str">
        <f>VLOOKUP(J3136,'Verweis Art-Gruppe'!$A$2:$B$15,2,FALSE)</f>
        <v>Geräte</v>
      </c>
      <c r="AA3136" s="19" t="str">
        <f>VLOOKUP(W3136,'Verweis Vertreter'!$A$2:$B$24,2,FALSE)</f>
        <v>Ximena Morales</v>
      </c>
      <c r="AB3136" s="12">
        <f t="shared" si="432"/>
        <v>10</v>
      </c>
      <c r="AC3136" s="12">
        <f t="shared" si="437"/>
        <v>235</v>
      </c>
      <c r="AD3136" s="12">
        <f t="shared" si="438"/>
        <v>255</v>
      </c>
      <c r="AE3136" s="12">
        <f t="shared" si="433"/>
        <v>2550</v>
      </c>
      <c r="AF3136" s="12">
        <f t="shared" si="434"/>
        <v>20</v>
      </c>
      <c r="AG3136" s="12">
        <f t="shared" si="435"/>
        <v>200</v>
      </c>
      <c r="AH3136" s="9">
        <f t="shared" si="439"/>
        <v>7.8431372549019607E-2</v>
      </c>
      <c r="AI3136" s="14">
        <f>VLOOKUP(E3136,'Verweis Faktor'!$A:$B,2,FALSE)</f>
        <v>1</v>
      </c>
      <c r="AJ3136" s="14"/>
      <c r="AK3136" s="14" t="str">
        <f>IF(AL3136="Ja","Versandkosten",VLOOKUP(E3136,'Verweis Belegart'!$A$2:$B$9,2,FALSE))</f>
        <v>Hardware</v>
      </c>
      <c r="AL3136" s="14" t="str">
        <f t="shared" si="440"/>
        <v>Nein</v>
      </c>
      <c r="AM3136" s="14" t="str">
        <f t="shared" si="436"/>
        <v>Positiv</v>
      </c>
    </row>
    <row r="3137" spans="1:39" ht="17.25" customHeight="1" x14ac:dyDescent="0.35">
      <c r="A3137" s="17">
        <v>14573497</v>
      </c>
      <c r="B3137" s="2" t="s">
        <v>1989</v>
      </c>
      <c r="C3137" s="1">
        <v>2025001</v>
      </c>
      <c r="D3137" s="1">
        <v>2000825</v>
      </c>
      <c r="E3137" s="2" t="s">
        <v>34</v>
      </c>
      <c r="F3137" s="2" t="s">
        <v>142</v>
      </c>
      <c r="G3137" s="2" t="s">
        <v>66</v>
      </c>
      <c r="H3137" s="2" t="s">
        <v>2149</v>
      </c>
      <c r="I3137" s="2" t="s">
        <v>2150</v>
      </c>
      <c r="J3137" s="2" t="s">
        <v>103</v>
      </c>
      <c r="K3137" s="2" t="s">
        <v>49</v>
      </c>
      <c r="L3137" s="2" t="s">
        <v>500</v>
      </c>
      <c r="M3137" s="2" t="s">
        <v>501</v>
      </c>
      <c r="N3137" s="2" t="s">
        <v>502</v>
      </c>
      <c r="O3137" s="3">
        <v>17</v>
      </c>
      <c r="P3137" s="3">
        <v>471</v>
      </c>
      <c r="Q3137" s="3">
        <v>495</v>
      </c>
      <c r="R3137" s="3">
        <v>8415</v>
      </c>
      <c r="S3137" s="3">
        <v>24</v>
      </c>
      <c r="T3137" s="3">
        <v>408</v>
      </c>
      <c r="U3137" s="3">
        <v>4.84</v>
      </c>
      <c r="V3137" s="2" t="s">
        <v>927</v>
      </c>
      <c r="W3137" s="2" t="s">
        <v>928</v>
      </c>
      <c r="X3137" s="2" t="s">
        <v>72</v>
      </c>
      <c r="Y3137" s="19" t="str">
        <f>VLOOKUP(G3137,'Verweis Kd-Gruppe'!$A$2:$B$8,2,FALSE)</f>
        <v>EXP</v>
      </c>
      <c r="Z3137" s="19" t="str">
        <f>VLOOKUP(J3137,'Verweis Art-Gruppe'!$A$2:$B$15,2,FALSE)</f>
        <v>Geräte</v>
      </c>
      <c r="AA3137" s="19" t="str">
        <f>VLOOKUP(W3137,'Verweis Vertreter'!$A$2:$B$24,2,FALSE)</f>
        <v>Ximena Morales</v>
      </c>
      <c r="AB3137" s="12">
        <f t="shared" si="432"/>
        <v>17</v>
      </c>
      <c r="AC3137" s="12">
        <f t="shared" si="437"/>
        <v>471</v>
      </c>
      <c r="AD3137" s="12">
        <f t="shared" si="438"/>
        <v>495</v>
      </c>
      <c r="AE3137" s="12">
        <f t="shared" si="433"/>
        <v>8415</v>
      </c>
      <c r="AF3137" s="12">
        <f t="shared" si="434"/>
        <v>24</v>
      </c>
      <c r="AG3137" s="12">
        <f t="shared" si="435"/>
        <v>408</v>
      </c>
      <c r="AH3137" s="9">
        <f t="shared" si="439"/>
        <v>4.8484848484848485E-2</v>
      </c>
      <c r="AI3137" s="14">
        <f>VLOOKUP(E3137,'Verweis Faktor'!$A:$B,2,FALSE)</f>
        <v>1</v>
      </c>
      <c r="AJ3137" s="14"/>
      <c r="AK3137" s="14" t="str">
        <f>IF(AL3137="Ja","Versandkosten",VLOOKUP(E3137,'Verweis Belegart'!$A$2:$B$9,2,FALSE))</f>
        <v>Hardware</v>
      </c>
      <c r="AL3137" s="14" t="str">
        <f t="shared" si="440"/>
        <v>Nein</v>
      </c>
      <c r="AM3137" s="14" t="str">
        <f t="shared" si="436"/>
        <v>Positiv</v>
      </c>
    </row>
    <row r="3138" spans="1:39" ht="17.25" customHeight="1" x14ac:dyDescent="0.35">
      <c r="A3138" s="17">
        <v>14573584</v>
      </c>
      <c r="B3138" s="2" t="s">
        <v>1989</v>
      </c>
      <c r="C3138" s="1">
        <v>2025001</v>
      </c>
      <c r="D3138" s="1">
        <v>2000826</v>
      </c>
      <c r="E3138" s="2" t="s">
        <v>34</v>
      </c>
      <c r="F3138" s="2" t="s">
        <v>142</v>
      </c>
      <c r="G3138" s="2" t="s">
        <v>25</v>
      </c>
      <c r="H3138" s="2" t="s">
        <v>1931</v>
      </c>
      <c r="I3138" s="2" t="s">
        <v>1932</v>
      </c>
      <c r="J3138" s="2" t="s">
        <v>103</v>
      </c>
      <c r="K3138" s="2" t="s">
        <v>28</v>
      </c>
      <c r="L3138" s="2" t="s">
        <v>269</v>
      </c>
      <c r="M3138" s="2" t="s">
        <v>270</v>
      </c>
      <c r="N3138" s="2" t="s">
        <v>271</v>
      </c>
      <c r="O3138" s="3">
        <v>1</v>
      </c>
      <c r="P3138" s="3">
        <v>417.46170000000001</v>
      </c>
      <c r="Q3138" s="3">
        <v>428</v>
      </c>
      <c r="R3138" s="3">
        <v>428</v>
      </c>
      <c r="S3138" s="3">
        <v>10.5383</v>
      </c>
      <c r="T3138" s="3">
        <v>10.54</v>
      </c>
      <c r="U3138" s="3">
        <v>2.46</v>
      </c>
      <c r="V3138" s="2" t="s">
        <v>697</v>
      </c>
      <c r="W3138" s="2" t="s">
        <v>698</v>
      </c>
      <c r="X3138" s="2" t="s">
        <v>724</v>
      </c>
      <c r="Y3138" s="19" t="str">
        <f>VLOOKUP(G3138,'Verweis Kd-Gruppe'!$A$2:$B$8,2,FALSE)</f>
        <v>FHK</v>
      </c>
      <c r="Z3138" s="19" t="str">
        <f>VLOOKUP(J3138,'Verweis Art-Gruppe'!$A$2:$B$15,2,FALSE)</f>
        <v>Geräte</v>
      </c>
      <c r="AA3138" s="19" t="str">
        <f>VLOOKUP(W3138,'Verweis Vertreter'!$A$2:$B$24,2,FALSE)</f>
        <v>Zentrale</v>
      </c>
      <c r="AB3138" s="12">
        <f t="shared" si="432"/>
        <v>1</v>
      </c>
      <c r="AC3138" s="12">
        <f t="shared" si="437"/>
        <v>417.46170000000001</v>
      </c>
      <c r="AD3138" s="12">
        <f t="shared" si="438"/>
        <v>428</v>
      </c>
      <c r="AE3138" s="12">
        <f t="shared" si="433"/>
        <v>428</v>
      </c>
      <c r="AF3138" s="12">
        <f t="shared" si="434"/>
        <v>10.5383</v>
      </c>
      <c r="AG3138" s="12">
        <f t="shared" si="435"/>
        <v>10.54</v>
      </c>
      <c r="AH3138" s="9">
        <f t="shared" si="439"/>
        <v>2.4626168224299062E-2</v>
      </c>
      <c r="AI3138" s="14">
        <f>VLOOKUP(E3138,'Verweis Faktor'!$A:$B,2,FALSE)</f>
        <v>1</v>
      </c>
      <c r="AJ3138" s="14"/>
      <c r="AK3138" s="14" t="str">
        <f>IF(AL3138="Ja","Versandkosten",VLOOKUP(E3138,'Verweis Belegart'!$A$2:$B$9,2,FALSE))</f>
        <v>Hardware</v>
      </c>
      <c r="AL3138" s="14" t="str">
        <f t="shared" si="440"/>
        <v>Nein</v>
      </c>
      <c r="AM3138" s="14" t="str">
        <f t="shared" si="436"/>
        <v>Positiv</v>
      </c>
    </row>
    <row r="3139" spans="1:39" ht="17.25" customHeight="1" x14ac:dyDescent="0.35">
      <c r="A3139" s="17">
        <v>14573580</v>
      </c>
      <c r="B3139" s="2" t="s">
        <v>1989</v>
      </c>
      <c r="C3139" s="1">
        <v>2025001</v>
      </c>
      <c r="D3139" s="1">
        <v>2000827</v>
      </c>
      <c r="E3139" s="2" t="s">
        <v>34</v>
      </c>
      <c r="F3139" s="2" t="s">
        <v>142</v>
      </c>
      <c r="G3139" s="2" t="s">
        <v>25</v>
      </c>
      <c r="H3139" s="2" t="s">
        <v>744</v>
      </c>
      <c r="I3139" s="2" t="s">
        <v>745</v>
      </c>
      <c r="J3139" s="2" t="s">
        <v>103</v>
      </c>
      <c r="K3139" s="2" t="s">
        <v>28</v>
      </c>
      <c r="L3139" s="2" t="s">
        <v>1855</v>
      </c>
      <c r="M3139" s="2" t="s">
        <v>1856</v>
      </c>
      <c r="N3139" s="2" t="s">
        <v>1857</v>
      </c>
      <c r="O3139" s="3">
        <v>1</v>
      </c>
      <c r="P3139" s="3">
        <v>116.5</v>
      </c>
      <c r="Q3139" s="3">
        <v>117</v>
      </c>
      <c r="R3139" s="3">
        <v>117</v>
      </c>
      <c r="S3139" s="3">
        <v>0.5</v>
      </c>
      <c r="T3139" s="3">
        <v>0.5</v>
      </c>
      <c r="U3139" s="3">
        <v>0.42</v>
      </c>
      <c r="V3139" s="2" t="s">
        <v>697</v>
      </c>
      <c r="W3139" s="2" t="s">
        <v>698</v>
      </c>
      <c r="X3139" s="2" t="s">
        <v>419</v>
      </c>
      <c r="Y3139" s="19" t="str">
        <f>VLOOKUP(G3139,'Verweis Kd-Gruppe'!$A$2:$B$8,2,FALSE)</f>
        <v>FHK</v>
      </c>
      <c r="Z3139" s="19" t="str">
        <f>VLOOKUP(J3139,'Verweis Art-Gruppe'!$A$2:$B$15,2,FALSE)</f>
        <v>Geräte</v>
      </c>
      <c r="AA3139" s="19" t="str">
        <f>VLOOKUP(W3139,'Verweis Vertreter'!$A$2:$B$24,2,FALSE)</f>
        <v>Zentrale</v>
      </c>
      <c r="AB3139" s="12">
        <f t="shared" ref="AB3139:AB3202" si="441">$AI3139*O3139</f>
        <v>1</v>
      </c>
      <c r="AC3139" s="12">
        <f t="shared" si="437"/>
        <v>116.5</v>
      </c>
      <c r="AD3139" s="12">
        <f t="shared" si="438"/>
        <v>117</v>
      </c>
      <c r="AE3139" s="12">
        <f t="shared" ref="AE3139:AE3202" si="442">$AI3139*R3139</f>
        <v>117</v>
      </c>
      <c r="AF3139" s="12">
        <f t="shared" ref="AF3139:AF3202" si="443">$AI3139*S3139</f>
        <v>0.5</v>
      </c>
      <c r="AG3139" s="12">
        <f t="shared" ref="AG3139:AG3202" si="444">$AI3139*T3139</f>
        <v>0.5</v>
      </c>
      <c r="AH3139" s="9">
        <f t="shared" si="439"/>
        <v>4.2735042735042739E-3</v>
      </c>
      <c r="AI3139" s="14">
        <f>VLOOKUP(E3139,'Verweis Faktor'!$A:$B,2,FALSE)</f>
        <v>1</v>
      </c>
      <c r="AJ3139" s="14"/>
      <c r="AK3139" s="14" t="str">
        <f>IF(AL3139="Ja","Versandkosten",VLOOKUP(E3139,'Verweis Belegart'!$A$2:$B$9,2,FALSE))</f>
        <v>Hardware</v>
      </c>
      <c r="AL3139" s="14" t="str">
        <f t="shared" si="440"/>
        <v>Nein</v>
      </c>
      <c r="AM3139" s="14" t="str">
        <f t="shared" ref="AM3139:AM3202" si="445">IF(AG3139&lt;0,"Negativ","Positiv")</f>
        <v>Positiv</v>
      </c>
    </row>
    <row r="3140" spans="1:39" ht="17.25" customHeight="1" x14ac:dyDescent="0.35">
      <c r="A3140" s="17">
        <v>14573460</v>
      </c>
      <c r="B3140" s="2" t="s">
        <v>1989</v>
      </c>
      <c r="C3140" s="1">
        <v>2025001</v>
      </c>
      <c r="D3140" s="1">
        <v>2000828</v>
      </c>
      <c r="E3140" s="2" t="s">
        <v>34</v>
      </c>
      <c r="F3140" s="2" t="s">
        <v>182</v>
      </c>
      <c r="G3140" s="2" t="s">
        <v>36</v>
      </c>
      <c r="H3140" s="2" t="s">
        <v>54</v>
      </c>
      <c r="I3140" s="2" t="s">
        <v>55</v>
      </c>
      <c r="J3140" s="2" t="s">
        <v>103</v>
      </c>
      <c r="K3140" s="2" t="s">
        <v>28</v>
      </c>
      <c r="L3140" s="2" t="s">
        <v>731</v>
      </c>
      <c r="M3140" s="2" t="s">
        <v>732</v>
      </c>
      <c r="N3140" s="2" t="s">
        <v>733</v>
      </c>
      <c r="O3140" s="3">
        <v>40</v>
      </c>
      <c r="P3140" s="3">
        <v>780.90909999999997</v>
      </c>
      <c r="Q3140" s="3">
        <v>760</v>
      </c>
      <c r="R3140" s="3">
        <v>30400</v>
      </c>
      <c r="S3140" s="3">
        <v>-20.909099999999999</v>
      </c>
      <c r="T3140" s="3">
        <v>-836.36</v>
      </c>
      <c r="U3140" s="3">
        <v>-2.75</v>
      </c>
      <c r="V3140" s="2" t="s">
        <v>42</v>
      </c>
      <c r="W3140" s="2" t="s">
        <v>43</v>
      </c>
      <c r="X3140" s="2" t="s">
        <v>59</v>
      </c>
      <c r="Y3140" s="19" t="str">
        <f>VLOOKUP(G3140,'Verweis Kd-Gruppe'!$A$2:$B$8,2,FALSE)</f>
        <v>GRK</v>
      </c>
      <c r="Z3140" s="19" t="str">
        <f>VLOOKUP(J3140,'Verweis Art-Gruppe'!$A$2:$B$15,2,FALSE)</f>
        <v>Geräte</v>
      </c>
      <c r="AA3140" s="19" t="str">
        <f>VLOOKUP(W3140,'Verweis Vertreter'!$A$2:$B$24,2,FALSE)</f>
        <v>Sebastian Faber</v>
      </c>
      <c r="AB3140" s="12">
        <f t="shared" si="441"/>
        <v>40</v>
      </c>
      <c r="AC3140" s="12">
        <f t="shared" ref="AC3140:AC3203" si="446">P3140</f>
        <v>780.90909999999997</v>
      </c>
      <c r="AD3140" s="12">
        <f t="shared" ref="AD3140:AD3203" si="447">Q3140</f>
        <v>760</v>
      </c>
      <c r="AE3140" s="12">
        <f t="shared" si="442"/>
        <v>30400</v>
      </c>
      <c r="AF3140" s="12">
        <f t="shared" si="443"/>
        <v>-20.909099999999999</v>
      </c>
      <c r="AG3140" s="12">
        <f t="shared" si="444"/>
        <v>-836.36</v>
      </c>
      <c r="AH3140" s="9">
        <f t="shared" ref="AH3140:AH3203" si="448">IF(AF3140=0,0,AG3140/AE3140*AI3140)</f>
        <v>-2.7511842105263157E-2</v>
      </c>
      <c r="AI3140" s="14">
        <f>VLOOKUP(E3140,'Verweis Faktor'!$A:$B,2,FALSE)</f>
        <v>1</v>
      </c>
      <c r="AJ3140" s="14"/>
      <c r="AK3140" s="14" t="str">
        <f>IF(AL3140="Ja","Versandkosten",VLOOKUP(E3140,'Verweis Belegart'!$A$2:$B$9,2,FALSE))</f>
        <v>Hardware</v>
      </c>
      <c r="AL3140" s="14" t="str">
        <f t="shared" ref="AL3140:AL3203" si="449">IF(ISNUMBER(FIND("Versandkosten",M3140)),"Ja","Nein")</f>
        <v>Nein</v>
      </c>
      <c r="AM3140" s="14" t="str">
        <f t="shared" si="445"/>
        <v>Negativ</v>
      </c>
    </row>
    <row r="3141" spans="1:39" ht="17.25" customHeight="1" x14ac:dyDescent="0.35">
      <c r="A3141" s="17">
        <v>14573595</v>
      </c>
      <c r="B3141" s="2" t="s">
        <v>1989</v>
      </c>
      <c r="C3141" s="1">
        <v>2025001</v>
      </c>
      <c r="D3141" s="1">
        <v>2000829</v>
      </c>
      <c r="E3141" s="2" t="s">
        <v>34</v>
      </c>
      <c r="F3141" s="2" t="s">
        <v>53</v>
      </c>
      <c r="G3141" s="2" t="s">
        <v>36</v>
      </c>
      <c r="H3141" s="2" t="s">
        <v>913</v>
      </c>
      <c r="I3141" s="2" t="s">
        <v>914</v>
      </c>
      <c r="J3141" s="2" t="s">
        <v>103</v>
      </c>
      <c r="K3141" s="2" t="s">
        <v>28</v>
      </c>
      <c r="L3141" s="2" t="s">
        <v>63</v>
      </c>
      <c r="M3141" s="2" t="s">
        <v>64</v>
      </c>
      <c r="N3141" s="2" t="s">
        <v>65</v>
      </c>
      <c r="O3141" s="3">
        <v>150</v>
      </c>
      <c r="P3141" s="3">
        <v>197.0257</v>
      </c>
      <c r="Q3141" s="3">
        <v>210</v>
      </c>
      <c r="R3141" s="3">
        <v>31500</v>
      </c>
      <c r="S3141" s="3">
        <v>12.974299999999999</v>
      </c>
      <c r="T3141" s="3">
        <v>1946.14</v>
      </c>
      <c r="U3141" s="3">
        <v>6.17</v>
      </c>
      <c r="V3141" s="2" t="s">
        <v>241</v>
      </c>
      <c r="W3141" s="2" t="s">
        <v>242</v>
      </c>
      <c r="X3141" s="2" t="s">
        <v>44</v>
      </c>
      <c r="Y3141" s="19" t="str">
        <f>VLOOKUP(G3141,'Verweis Kd-Gruppe'!$A$2:$B$8,2,FALSE)</f>
        <v>GRK</v>
      </c>
      <c r="Z3141" s="19" t="str">
        <f>VLOOKUP(J3141,'Verweis Art-Gruppe'!$A$2:$B$15,2,FALSE)</f>
        <v>Geräte</v>
      </c>
      <c r="AA3141" s="19" t="str">
        <f>VLOOKUP(W3141,'Verweis Vertreter'!$A$2:$B$24,2,FALSE)</f>
        <v>Bernd Schönbrunn</v>
      </c>
      <c r="AB3141" s="12">
        <f t="shared" si="441"/>
        <v>150</v>
      </c>
      <c r="AC3141" s="12">
        <f t="shared" si="446"/>
        <v>197.0257</v>
      </c>
      <c r="AD3141" s="12">
        <f t="shared" si="447"/>
        <v>210</v>
      </c>
      <c r="AE3141" s="12">
        <f t="shared" si="442"/>
        <v>31500</v>
      </c>
      <c r="AF3141" s="12">
        <f t="shared" si="443"/>
        <v>12.974299999999999</v>
      </c>
      <c r="AG3141" s="12">
        <f t="shared" si="444"/>
        <v>1946.14</v>
      </c>
      <c r="AH3141" s="9">
        <f t="shared" si="448"/>
        <v>6.1782222222222224E-2</v>
      </c>
      <c r="AI3141" s="14">
        <f>VLOOKUP(E3141,'Verweis Faktor'!$A:$B,2,FALSE)</f>
        <v>1</v>
      </c>
      <c r="AJ3141" s="14"/>
      <c r="AK3141" s="14" t="str">
        <f>IF(AL3141="Ja","Versandkosten",VLOOKUP(E3141,'Verweis Belegart'!$A$2:$B$9,2,FALSE))</f>
        <v>Hardware</v>
      </c>
      <c r="AL3141" s="14" t="str">
        <f t="shared" si="449"/>
        <v>Nein</v>
      </c>
      <c r="AM3141" s="14" t="str">
        <f t="shared" si="445"/>
        <v>Positiv</v>
      </c>
    </row>
    <row r="3142" spans="1:39" ht="17.25" customHeight="1" x14ac:dyDescent="0.35">
      <c r="A3142" s="17">
        <v>14573572</v>
      </c>
      <c r="B3142" s="2" t="s">
        <v>1989</v>
      </c>
      <c r="C3142" s="1">
        <v>2025001</v>
      </c>
      <c r="D3142" s="1">
        <v>2000830</v>
      </c>
      <c r="E3142" s="2" t="s">
        <v>34</v>
      </c>
      <c r="F3142" s="2" t="s">
        <v>182</v>
      </c>
      <c r="G3142" s="2" t="s">
        <v>36</v>
      </c>
      <c r="H3142" s="2" t="s">
        <v>54</v>
      </c>
      <c r="I3142" s="2" t="s">
        <v>55</v>
      </c>
      <c r="J3142" s="2" t="s">
        <v>103</v>
      </c>
      <c r="K3142" s="2" t="s">
        <v>28</v>
      </c>
      <c r="L3142" s="2" t="s">
        <v>631</v>
      </c>
      <c r="M3142" s="2" t="s">
        <v>632</v>
      </c>
      <c r="N3142" s="2" t="s">
        <v>379</v>
      </c>
      <c r="O3142" s="3">
        <v>10</v>
      </c>
      <c r="P3142" s="3">
        <v>417</v>
      </c>
      <c r="Q3142" s="3">
        <v>428</v>
      </c>
      <c r="R3142" s="3">
        <v>4280</v>
      </c>
      <c r="S3142" s="3">
        <v>11</v>
      </c>
      <c r="T3142" s="3">
        <v>110</v>
      </c>
      <c r="U3142" s="3">
        <v>2.57</v>
      </c>
      <c r="V3142" s="2" t="s">
        <v>42</v>
      </c>
      <c r="W3142" s="2" t="s">
        <v>43</v>
      </c>
      <c r="X3142" s="2" t="s">
        <v>59</v>
      </c>
      <c r="Y3142" s="19" t="str">
        <f>VLOOKUP(G3142,'Verweis Kd-Gruppe'!$A$2:$B$8,2,FALSE)</f>
        <v>GRK</v>
      </c>
      <c r="Z3142" s="19" t="str">
        <f>VLOOKUP(J3142,'Verweis Art-Gruppe'!$A$2:$B$15,2,FALSE)</f>
        <v>Geräte</v>
      </c>
      <c r="AA3142" s="19" t="str">
        <f>VLOOKUP(W3142,'Verweis Vertreter'!$A$2:$B$24,2,FALSE)</f>
        <v>Sebastian Faber</v>
      </c>
      <c r="AB3142" s="12">
        <f t="shared" si="441"/>
        <v>10</v>
      </c>
      <c r="AC3142" s="12">
        <f t="shared" si="446"/>
        <v>417</v>
      </c>
      <c r="AD3142" s="12">
        <f t="shared" si="447"/>
        <v>428</v>
      </c>
      <c r="AE3142" s="12">
        <f t="shared" si="442"/>
        <v>4280</v>
      </c>
      <c r="AF3142" s="12">
        <f t="shared" si="443"/>
        <v>11</v>
      </c>
      <c r="AG3142" s="12">
        <f t="shared" si="444"/>
        <v>110</v>
      </c>
      <c r="AH3142" s="9">
        <f t="shared" si="448"/>
        <v>2.5700934579439252E-2</v>
      </c>
      <c r="AI3142" s="14">
        <f>VLOOKUP(E3142,'Verweis Faktor'!$A:$B,2,FALSE)</f>
        <v>1</v>
      </c>
      <c r="AJ3142" s="14"/>
      <c r="AK3142" s="14" t="str">
        <f>IF(AL3142="Ja","Versandkosten",VLOOKUP(E3142,'Verweis Belegart'!$A$2:$B$9,2,FALSE))</f>
        <v>Hardware</v>
      </c>
      <c r="AL3142" s="14" t="str">
        <f t="shared" si="449"/>
        <v>Nein</v>
      </c>
      <c r="AM3142" s="14" t="str">
        <f t="shared" si="445"/>
        <v>Positiv</v>
      </c>
    </row>
    <row r="3143" spans="1:39" ht="17.25" customHeight="1" x14ac:dyDescent="0.35">
      <c r="A3143" s="17">
        <v>14573572</v>
      </c>
      <c r="B3143" s="2" t="s">
        <v>1989</v>
      </c>
      <c r="C3143" s="1">
        <v>2025001</v>
      </c>
      <c r="D3143" s="1">
        <v>2000830</v>
      </c>
      <c r="E3143" s="2" t="s">
        <v>34</v>
      </c>
      <c r="F3143" s="2" t="s">
        <v>182</v>
      </c>
      <c r="G3143" s="2" t="s">
        <v>36</v>
      </c>
      <c r="H3143" s="2" t="s">
        <v>54</v>
      </c>
      <c r="I3143" s="2" t="s">
        <v>55</v>
      </c>
      <c r="J3143" s="2" t="s">
        <v>103</v>
      </c>
      <c r="K3143" s="2" t="s">
        <v>45</v>
      </c>
      <c r="L3143" s="2" t="s">
        <v>1882</v>
      </c>
      <c r="M3143" s="2" t="s">
        <v>1883</v>
      </c>
      <c r="N3143" s="2" t="s">
        <v>1884</v>
      </c>
      <c r="O3143" s="3">
        <v>20</v>
      </c>
      <c r="P3143" s="3">
        <v>399</v>
      </c>
      <c r="Q3143" s="3">
        <v>412</v>
      </c>
      <c r="R3143" s="3">
        <v>8240</v>
      </c>
      <c r="S3143" s="3">
        <v>13</v>
      </c>
      <c r="T3143" s="3">
        <v>260</v>
      </c>
      <c r="U3143" s="3">
        <v>3.15</v>
      </c>
      <c r="V3143" s="2" t="s">
        <v>42</v>
      </c>
      <c r="W3143" s="2" t="s">
        <v>43</v>
      </c>
      <c r="X3143" s="2" t="s">
        <v>59</v>
      </c>
      <c r="Y3143" s="19" t="str">
        <f>VLOOKUP(G3143,'Verweis Kd-Gruppe'!$A$2:$B$8,2,FALSE)</f>
        <v>GRK</v>
      </c>
      <c r="Z3143" s="19" t="str">
        <f>VLOOKUP(J3143,'Verweis Art-Gruppe'!$A$2:$B$15,2,FALSE)</f>
        <v>Geräte</v>
      </c>
      <c r="AA3143" s="19" t="str">
        <f>VLOOKUP(W3143,'Verweis Vertreter'!$A$2:$B$24,2,FALSE)</f>
        <v>Sebastian Faber</v>
      </c>
      <c r="AB3143" s="12">
        <f t="shared" si="441"/>
        <v>20</v>
      </c>
      <c r="AC3143" s="12">
        <f t="shared" si="446"/>
        <v>399</v>
      </c>
      <c r="AD3143" s="12">
        <f t="shared" si="447"/>
        <v>412</v>
      </c>
      <c r="AE3143" s="12">
        <f t="shared" si="442"/>
        <v>8240</v>
      </c>
      <c r="AF3143" s="12">
        <f t="shared" si="443"/>
        <v>13</v>
      </c>
      <c r="AG3143" s="12">
        <f t="shared" si="444"/>
        <v>260</v>
      </c>
      <c r="AH3143" s="9">
        <f t="shared" si="448"/>
        <v>3.1553398058252427E-2</v>
      </c>
      <c r="AI3143" s="14">
        <f>VLOOKUP(E3143,'Verweis Faktor'!$A:$B,2,FALSE)</f>
        <v>1</v>
      </c>
      <c r="AJ3143" s="14"/>
      <c r="AK3143" s="14" t="str">
        <f>IF(AL3143="Ja","Versandkosten",VLOOKUP(E3143,'Verweis Belegart'!$A$2:$B$9,2,FALSE))</f>
        <v>Hardware</v>
      </c>
      <c r="AL3143" s="14" t="str">
        <f t="shared" si="449"/>
        <v>Nein</v>
      </c>
      <c r="AM3143" s="14" t="str">
        <f t="shared" si="445"/>
        <v>Positiv</v>
      </c>
    </row>
    <row r="3144" spans="1:39" ht="17.25" customHeight="1" x14ac:dyDescent="0.35">
      <c r="A3144" s="17">
        <v>14573572</v>
      </c>
      <c r="B3144" s="2" t="s">
        <v>1989</v>
      </c>
      <c r="C3144" s="1">
        <v>2025001</v>
      </c>
      <c r="D3144" s="1">
        <v>2000830</v>
      </c>
      <c r="E3144" s="2" t="s">
        <v>34</v>
      </c>
      <c r="F3144" s="2" t="s">
        <v>182</v>
      </c>
      <c r="G3144" s="2" t="s">
        <v>36</v>
      </c>
      <c r="H3144" s="2" t="s">
        <v>54</v>
      </c>
      <c r="I3144" s="2" t="s">
        <v>55</v>
      </c>
      <c r="J3144" s="2" t="s">
        <v>103</v>
      </c>
      <c r="K3144" s="2" t="s">
        <v>49</v>
      </c>
      <c r="L3144" s="2" t="s">
        <v>1894</v>
      </c>
      <c r="M3144" s="2" t="s">
        <v>1895</v>
      </c>
      <c r="N3144" s="2" t="s">
        <v>1884</v>
      </c>
      <c r="O3144" s="3">
        <v>30</v>
      </c>
      <c r="P3144" s="3">
        <v>399</v>
      </c>
      <c r="Q3144" s="3">
        <v>412</v>
      </c>
      <c r="R3144" s="3">
        <v>12360</v>
      </c>
      <c r="S3144" s="3">
        <v>13</v>
      </c>
      <c r="T3144" s="3">
        <v>390</v>
      </c>
      <c r="U3144" s="3">
        <v>3.15</v>
      </c>
      <c r="V3144" s="2" t="s">
        <v>42</v>
      </c>
      <c r="W3144" s="2" t="s">
        <v>43</v>
      </c>
      <c r="X3144" s="2" t="s">
        <v>59</v>
      </c>
      <c r="Y3144" s="19" t="str">
        <f>VLOOKUP(G3144,'Verweis Kd-Gruppe'!$A$2:$B$8,2,FALSE)</f>
        <v>GRK</v>
      </c>
      <c r="Z3144" s="19" t="str">
        <f>VLOOKUP(J3144,'Verweis Art-Gruppe'!$A$2:$B$15,2,FALSE)</f>
        <v>Geräte</v>
      </c>
      <c r="AA3144" s="19" t="str">
        <f>VLOOKUP(W3144,'Verweis Vertreter'!$A$2:$B$24,2,FALSE)</f>
        <v>Sebastian Faber</v>
      </c>
      <c r="AB3144" s="12">
        <f t="shared" si="441"/>
        <v>30</v>
      </c>
      <c r="AC3144" s="12">
        <f t="shared" si="446"/>
        <v>399</v>
      </c>
      <c r="AD3144" s="12">
        <f t="shared" si="447"/>
        <v>412</v>
      </c>
      <c r="AE3144" s="12">
        <f t="shared" si="442"/>
        <v>12360</v>
      </c>
      <c r="AF3144" s="12">
        <f t="shared" si="443"/>
        <v>13</v>
      </c>
      <c r="AG3144" s="12">
        <f t="shared" si="444"/>
        <v>390</v>
      </c>
      <c r="AH3144" s="9">
        <f t="shared" si="448"/>
        <v>3.1553398058252427E-2</v>
      </c>
      <c r="AI3144" s="14">
        <f>VLOOKUP(E3144,'Verweis Faktor'!$A:$B,2,FALSE)</f>
        <v>1</v>
      </c>
      <c r="AJ3144" s="14"/>
      <c r="AK3144" s="14" t="str">
        <f>IF(AL3144="Ja","Versandkosten",VLOOKUP(E3144,'Verweis Belegart'!$A$2:$B$9,2,FALSE))</f>
        <v>Hardware</v>
      </c>
      <c r="AL3144" s="14" t="str">
        <f t="shared" si="449"/>
        <v>Nein</v>
      </c>
      <c r="AM3144" s="14" t="str">
        <f t="shared" si="445"/>
        <v>Positiv</v>
      </c>
    </row>
    <row r="3145" spans="1:39" ht="17.25" customHeight="1" x14ac:dyDescent="0.35">
      <c r="A3145" s="17">
        <v>14573572</v>
      </c>
      <c r="B3145" s="2" t="s">
        <v>1989</v>
      </c>
      <c r="C3145" s="1">
        <v>2025001</v>
      </c>
      <c r="D3145" s="1">
        <v>2000830</v>
      </c>
      <c r="E3145" s="2" t="s">
        <v>34</v>
      </c>
      <c r="F3145" s="2" t="s">
        <v>182</v>
      </c>
      <c r="G3145" s="2" t="s">
        <v>36</v>
      </c>
      <c r="H3145" s="2" t="s">
        <v>54</v>
      </c>
      <c r="I3145" s="2" t="s">
        <v>55</v>
      </c>
      <c r="J3145" s="2" t="s">
        <v>103</v>
      </c>
      <c r="K3145" s="2" t="s">
        <v>79</v>
      </c>
      <c r="L3145" s="2" t="s">
        <v>63</v>
      </c>
      <c r="M3145" s="2" t="s">
        <v>64</v>
      </c>
      <c r="N3145" s="2" t="s">
        <v>65</v>
      </c>
      <c r="O3145" s="3">
        <v>60</v>
      </c>
      <c r="P3145" s="3">
        <v>197.0257</v>
      </c>
      <c r="Q3145" s="3">
        <v>207</v>
      </c>
      <c r="R3145" s="3">
        <v>12420</v>
      </c>
      <c r="S3145" s="3">
        <v>9.9742999999999995</v>
      </c>
      <c r="T3145" s="3">
        <v>598.46</v>
      </c>
      <c r="U3145" s="3">
        <v>4.8099999999999996</v>
      </c>
      <c r="V3145" s="2" t="s">
        <v>42</v>
      </c>
      <c r="W3145" s="2" t="s">
        <v>43</v>
      </c>
      <c r="X3145" s="2" t="s">
        <v>59</v>
      </c>
      <c r="Y3145" s="19" t="str">
        <f>VLOOKUP(G3145,'Verweis Kd-Gruppe'!$A$2:$B$8,2,FALSE)</f>
        <v>GRK</v>
      </c>
      <c r="Z3145" s="19" t="str">
        <f>VLOOKUP(J3145,'Verweis Art-Gruppe'!$A$2:$B$15,2,FALSE)</f>
        <v>Geräte</v>
      </c>
      <c r="AA3145" s="19" t="str">
        <f>VLOOKUP(W3145,'Verweis Vertreter'!$A$2:$B$24,2,FALSE)</f>
        <v>Sebastian Faber</v>
      </c>
      <c r="AB3145" s="12">
        <f t="shared" si="441"/>
        <v>60</v>
      </c>
      <c r="AC3145" s="12">
        <f t="shared" si="446"/>
        <v>197.0257</v>
      </c>
      <c r="AD3145" s="12">
        <f t="shared" si="447"/>
        <v>207</v>
      </c>
      <c r="AE3145" s="12">
        <f t="shared" si="442"/>
        <v>12420</v>
      </c>
      <c r="AF3145" s="12">
        <f t="shared" si="443"/>
        <v>9.9742999999999995</v>
      </c>
      <c r="AG3145" s="12">
        <f t="shared" si="444"/>
        <v>598.46</v>
      </c>
      <c r="AH3145" s="9">
        <f t="shared" si="448"/>
        <v>4.8185185185185185E-2</v>
      </c>
      <c r="AI3145" s="14">
        <f>VLOOKUP(E3145,'Verweis Faktor'!$A:$B,2,FALSE)</f>
        <v>1</v>
      </c>
      <c r="AJ3145" s="14"/>
      <c r="AK3145" s="14" t="str">
        <f>IF(AL3145="Ja","Versandkosten",VLOOKUP(E3145,'Verweis Belegart'!$A$2:$B$9,2,FALSE))</f>
        <v>Hardware</v>
      </c>
      <c r="AL3145" s="14" t="str">
        <f t="shared" si="449"/>
        <v>Nein</v>
      </c>
      <c r="AM3145" s="14" t="str">
        <f t="shared" si="445"/>
        <v>Positiv</v>
      </c>
    </row>
    <row r="3146" spans="1:39" ht="17.25" customHeight="1" x14ac:dyDescent="0.35">
      <c r="A3146" s="17">
        <v>14573601</v>
      </c>
      <c r="B3146" s="2" t="s">
        <v>1989</v>
      </c>
      <c r="C3146" s="1">
        <v>2025001</v>
      </c>
      <c r="D3146" s="1">
        <v>2000831</v>
      </c>
      <c r="E3146" s="2" t="s">
        <v>34</v>
      </c>
      <c r="F3146" s="2" t="s">
        <v>142</v>
      </c>
      <c r="G3146" s="2" t="s">
        <v>36</v>
      </c>
      <c r="H3146" s="2" t="s">
        <v>1099</v>
      </c>
      <c r="I3146" s="2" t="s">
        <v>1100</v>
      </c>
      <c r="J3146" s="2" t="s">
        <v>304</v>
      </c>
      <c r="K3146" s="2" t="s">
        <v>28</v>
      </c>
      <c r="L3146" s="2" t="s">
        <v>692</v>
      </c>
      <c r="M3146" s="2" t="s">
        <v>693</v>
      </c>
      <c r="N3146" s="2" t="s">
        <v>694</v>
      </c>
      <c r="O3146" s="3">
        <v>5</v>
      </c>
      <c r="P3146" s="3">
        <v>405.41669999999999</v>
      </c>
      <c r="Q3146" s="3">
        <v>420</v>
      </c>
      <c r="R3146" s="3">
        <v>2100</v>
      </c>
      <c r="S3146" s="3">
        <v>14.583299999999999</v>
      </c>
      <c r="T3146" s="3">
        <v>72.92</v>
      </c>
      <c r="U3146" s="3">
        <v>3.47</v>
      </c>
      <c r="V3146" s="2" t="s">
        <v>42</v>
      </c>
      <c r="W3146" s="2" t="s">
        <v>43</v>
      </c>
      <c r="X3146" s="2" t="s">
        <v>197</v>
      </c>
      <c r="Y3146" s="19" t="str">
        <f>VLOOKUP(G3146,'Verweis Kd-Gruppe'!$A$2:$B$8,2,FALSE)</f>
        <v>GRK</v>
      </c>
      <c r="Z3146" s="19" t="str">
        <f>VLOOKUP(J3146,'Verweis Art-Gruppe'!$A$2:$B$15,2,FALSE)</f>
        <v>Zubehör</v>
      </c>
      <c r="AA3146" s="19" t="str">
        <f>VLOOKUP(W3146,'Verweis Vertreter'!$A$2:$B$24,2,FALSE)</f>
        <v>Sebastian Faber</v>
      </c>
      <c r="AB3146" s="12">
        <f t="shared" si="441"/>
        <v>5</v>
      </c>
      <c r="AC3146" s="12">
        <f t="shared" si="446"/>
        <v>405.41669999999999</v>
      </c>
      <c r="AD3146" s="12">
        <f t="shared" si="447"/>
        <v>420</v>
      </c>
      <c r="AE3146" s="12">
        <f t="shared" si="442"/>
        <v>2100</v>
      </c>
      <c r="AF3146" s="12">
        <f t="shared" si="443"/>
        <v>14.583299999999999</v>
      </c>
      <c r="AG3146" s="12">
        <f t="shared" si="444"/>
        <v>72.92</v>
      </c>
      <c r="AH3146" s="9">
        <f t="shared" si="448"/>
        <v>3.4723809523809525E-2</v>
      </c>
      <c r="AI3146" s="14">
        <f>VLOOKUP(E3146,'Verweis Faktor'!$A:$B,2,FALSE)</f>
        <v>1</v>
      </c>
      <c r="AJ3146" s="14"/>
      <c r="AK3146" s="14" t="str">
        <f>IF(AL3146="Ja","Versandkosten",VLOOKUP(E3146,'Verweis Belegart'!$A$2:$B$9,2,FALSE))</f>
        <v>Hardware</v>
      </c>
      <c r="AL3146" s="14" t="str">
        <f t="shared" si="449"/>
        <v>Nein</v>
      </c>
      <c r="AM3146" s="14" t="str">
        <f t="shared" si="445"/>
        <v>Positiv</v>
      </c>
    </row>
    <row r="3147" spans="1:39" ht="17.25" customHeight="1" x14ac:dyDescent="0.35">
      <c r="A3147" s="17">
        <v>14573555</v>
      </c>
      <c r="B3147" s="2" t="s">
        <v>1989</v>
      </c>
      <c r="C3147" s="1">
        <v>2025001</v>
      </c>
      <c r="D3147" s="1">
        <v>2000832</v>
      </c>
      <c r="E3147" s="2" t="s">
        <v>34</v>
      </c>
      <c r="F3147" s="2" t="s">
        <v>182</v>
      </c>
      <c r="G3147" s="2" t="s">
        <v>36</v>
      </c>
      <c r="H3147" s="2" t="s">
        <v>1594</v>
      </c>
      <c r="I3147" s="2" t="s">
        <v>1595</v>
      </c>
      <c r="J3147" s="2" t="s">
        <v>103</v>
      </c>
      <c r="K3147" s="2" t="s">
        <v>28</v>
      </c>
      <c r="L3147" s="2" t="s">
        <v>46</v>
      </c>
      <c r="M3147" s="2" t="s">
        <v>47</v>
      </c>
      <c r="N3147" s="2" t="s">
        <v>48</v>
      </c>
      <c r="O3147" s="3">
        <v>89</v>
      </c>
      <c r="P3147" s="3">
        <v>258.51519999999999</v>
      </c>
      <c r="Q3147" s="3">
        <v>264</v>
      </c>
      <c r="R3147" s="3">
        <v>23496</v>
      </c>
      <c r="S3147" s="3">
        <v>5.4847999999999999</v>
      </c>
      <c r="T3147" s="3">
        <v>488.15</v>
      </c>
      <c r="U3147" s="3">
        <v>2.0699999999999998</v>
      </c>
      <c r="V3147" s="2" t="s">
        <v>42</v>
      </c>
      <c r="W3147" s="2" t="s">
        <v>43</v>
      </c>
      <c r="X3147" s="2"/>
      <c r="Y3147" s="19" t="str">
        <f>VLOOKUP(G3147,'Verweis Kd-Gruppe'!$A$2:$B$8,2,FALSE)</f>
        <v>GRK</v>
      </c>
      <c r="Z3147" s="19" t="str">
        <f>VLOOKUP(J3147,'Verweis Art-Gruppe'!$A$2:$B$15,2,FALSE)</f>
        <v>Geräte</v>
      </c>
      <c r="AA3147" s="19" t="str">
        <f>VLOOKUP(W3147,'Verweis Vertreter'!$A$2:$B$24,2,FALSE)</f>
        <v>Sebastian Faber</v>
      </c>
      <c r="AB3147" s="12">
        <f t="shared" si="441"/>
        <v>89</v>
      </c>
      <c r="AC3147" s="12">
        <f t="shared" si="446"/>
        <v>258.51519999999999</v>
      </c>
      <c r="AD3147" s="12">
        <f t="shared" si="447"/>
        <v>264</v>
      </c>
      <c r="AE3147" s="12">
        <f t="shared" si="442"/>
        <v>23496</v>
      </c>
      <c r="AF3147" s="12">
        <f t="shared" si="443"/>
        <v>5.4847999999999999</v>
      </c>
      <c r="AG3147" s="12">
        <f t="shared" si="444"/>
        <v>488.15</v>
      </c>
      <c r="AH3147" s="9">
        <f t="shared" si="448"/>
        <v>2.0775876744977866E-2</v>
      </c>
      <c r="AI3147" s="14">
        <f>VLOOKUP(E3147,'Verweis Faktor'!$A:$B,2,FALSE)</f>
        <v>1</v>
      </c>
      <c r="AJ3147" s="14"/>
      <c r="AK3147" s="14" t="str">
        <f>IF(AL3147="Ja","Versandkosten",VLOOKUP(E3147,'Verweis Belegart'!$A$2:$B$9,2,FALSE))</f>
        <v>Hardware</v>
      </c>
      <c r="AL3147" s="14" t="str">
        <f t="shared" si="449"/>
        <v>Nein</v>
      </c>
      <c r="AM3147" s="14" t="str">
        <f t="shared" si="445"/>
        <v>Positiv</v>
      </c>
    </row>
    <row r="3148" spans="1:39" ht="17.25" customHeight="1" x14ac:dyDescent="0.35">
      <c r="A3148" s="17">
        <v>14573544</v>
      </c>
      <c r="B3148" s="2" t="s">
        <v>1989</v>
      </c>
      <c r="C3148" s="1">
        <v>2025001</v>
      </c>
      <c r="D3148" s="1">
        <v>2000833</v>
      </c>
      <c r="E3148" s="2" t="s">
        <v>34</v>
      </c>
      <c r="F3148" s="2" t="s">
        <v>142</v>
      </c>
      <c r="G3148" s="2" t="s">
        <v>66</v>
      </c>
      <c r="H3148" s="2" t="s">
        <v>375</v>
      </c>
      <c r="I3148" s="2" t="s">
        <v>376</v>
      </c>
      <c r="J3148" s="2" t="s">
        <v>103</v>
      </c>
      <c r="K3148" s="2" t="s">
        <v>28</v>
      </c>
      <c r="L3148" s="2" t="s">
        <v>150</v>
      </c>
      <c r="M3148" s="2" t="s">
        <v>151</v>
      </c>
      <c r="N3148" s="2" t="s">
        <v>152</v>
      </c>
      <c r="O3148" s="3">
        <v>40</v>
      </c>
      <c r="P3148" s="3">
        <v>179</v>
      </c>
      <c r="Q3148" s="3">
        <v>202</v>
      </c>
      <c r="R3148" s="3">
        <v>8080</v>
      </c>
      <c r="S3148" s="3">
        <v>23</v>
      </c>
      <c r="T3148" s="3">
        <v>920</v>
      </c>
      <c r="U3148" s="3">
        <v>11.38</v>
      </c>
      <c r="V3148" s="2" t="s">
        <v>145</v>
      </c>
      <c r="W3148" s="2" t="s">
        <v>146</v>
      </c>
      <c r="X3148" s="2" t="s">
        <v>44</v>
      </c>
      <c r="Y3148" s="19" t="str">
        <f>VLOOKUP(G3148,'Verweis Kd-Gruppe'!$A$2:$B$8,2,FALSE)</f>
        <v>EXP</v>
      </c>
      <c r="Z3148" s="19" t="str">
        <f>VLOOKUP(J3148,'Verweis Art-Gruppe'!$A$2:$B$15,2,FALSE)</f>
        <v>Geräte</v>
      </c>
      <c r="AA3148" s="19" t="str">
        <f>VLOOKUP(W3148,'Verweis Vertreter'!$A$2:$B$24,2,FALSE)</f>
        <v>Muhsin Yortanli</v>
      </c>
      <c r="AB3148" s="12">
        <f t="shared" si="441"/>
        <v>40</v>
      </c>
      <c r="AC3148" s="12">
        <f t="shared" si="446"/>
        <v>179</v>
      </c>
      <c r="AD3148" s="12">
        <f t="shared" si="447"/>
        <v>202</v>
      </c>
      <c r="AE3148" s="12">
        <f t="shared" si="442"/>
        <v>8080</v>
      </c>
      <c r="AF3148" s="12">
        <f t="shared" si="443"/>
        <v>23</v>
      </c>
      <c r="AG3148" s="12">
        <f t="shared" si="444"/>
        <v>920</v>
      </c>
      <c r="AH3148" s="9">
        <f t="shared" si="448"/>
        <v>0.11386138613861387</v>
      </c>
      <c r="AI3148" s="14">
        <f>VLOOKUP(E3148,'Verweis Faktor'!$A:$B,2,FALSE)</f>
        <v>1</v>
      </c>
      <c r="AJ3148" s="14"/>
      <c r="AK3148" s="14" t="str">
        <f>IF(AL3148="Ja","Versandkosten",VLOOKUP(E3148,'Verweis Belegart'!$A$2:$B$9,2,FALSE))</f>
        <v>Hardware</v>
      </c>
      <c r="AL3148" s="14" t="str">
        <f t="shared" si="449"/>
        <v>Nein</v>
      </c>
      <c r="AM3148" s="14" t="str">
        <f t="shared" si="445"/>
        <v>Positiv</v>
      </c>
    </row>
    <row r="3149" spans="1:39" ht="17.25" customHeight="1" x14ac:dyDescent="0.35">
      <c r="A3149" s="17">
        <v>14573597</v>
      </c>
      <c r="B3149" s="2" t="s">
        <v>1989</v>
      </c>
      <c r="C3149" s="1">
        <v>2025001</v>
      </c>
      <c r="D3149" s="1">
        <v>2000834</v>
      </c>
      <c r="E3149" s="2" t="s">
        <v>34</v>
      </c>
      <c r="F3149" s="2" t="s">
        <v>53</v>
      </c>
      <c r="G3149" s="2" t="s">
        <v>66</v>
      </c>
      <c r="H3149" s="2" t="s">
        <v>554</v>
      </c>
      <c r="I3149" s="2" t="s">
        <v>555</v>
      </c>
      <c r="J3149" s="2" t="s">
        <v>304</v>
      </c>
      <c r="K3149" s="2" t="s">
        <v>28</v>
      </c>
      <c r="L3149" s="2" t="s">
        <v>583</v>
      </c>
      <c r="M3149" s="2" t="s">
        <v>584</v>
      </c>
      <c r="N3149" s="2" t="s">
        <v>585</v>
      </c>
      <c r="O3149" s="3">
        <v>1</v>
      </c>
      <c r="P3149" s="3">
        <v>18.688199999999998</v>
      </c>
      <c r="Q3149" s="3">
        <v>22</v>
      </c>
      <c r="R3149" s="3">
        <v>22</v>
      </c>
      <c r="S3149" s="3">
        <v>3.3117999999999999</v>
      </c>
      <c r="T3149" s="3">
        <v>3.31</v>
      </c>
      <c r="U3149" s="3">
        <v>15.05</v>
      </c>
      <c r="V3149" s="2" t="s">
        <v>42</v>
      </c>
      <c r="W3149" s="2" t="s">
        <v>43</v>
      </c>
      <c r="X3149" s="2" t="s">
        <v>33</v>
      </c>
      <c r="Y3149" s="19" t="str">
        <f>VLOOKUP(G3149,'Verweis Kd-Gruppe'!$A$2:$B$8,2,FALSE)</f>
        <v>EXP</v>
      </c>
      <c r="Z3149" s="19" t="str">
        <f>VLOOKUP(J3149,'Verweis Art-Gruppe'!$A$2:$B$15,2,FALSE)</f>
        <v>Zubehör</v>
      </c>
      <c r="AA3149" s="19" t="str">
        <f>VLOOKUP(W3149,'Verweis Vertreter'!$A$2:$B$24,2,FALSE)</f>
        <v>Sebastian Faber</v>
      </c>
      <c r="AB3149" s="12">
        <f t="shared" si="441"/>
        <v>1</v>
      </c>
      <c r="AC3149" s="12">
        <f t="shared" si="446"/>
        <v>18.688199999999998</v>
      </c>
      <c r="AD3149" s="12">
        <f t="shared" si="447"/>
        <v>22</v>
      </c>
      <c r="AE3149" s="12">
        <f t="shared" si="442"/>
        <v>22</v>
      </c>
      <c r="AF3149" s="12">
        <f t="shared" si="443"/>
        <v>3.3117999999999999</v>
      </c>
      <c r="AG3149" s="12">
        <f t="shared" si="444"/>
        <v>3.31</v>
      </c>
      <c r="AH3149" s="9">
        <f t="shared" si="448"/>
        <v>0.15045454545454545</v>
      </c>
      <c r="AI3149" s="14">
        <f>VLOOKUP(E3149,'Verweis Faktor'!$A:$B,2,FALSE)</f>
        <v>1</v>
      </c>
      <c r="AJ3149" s="14"/>
      <c r="AK3149" s="14" t="str">
        <f>IF(AL3149="Ja","Versandkosten",VLOOKUP(E3149,'Verweis Belegart'!$A$2:$B$9,2,FALSE))</f>
        <v>Hardware</v>
      </c>
      <c r="AL3149" s="14" t="str">
        <f t="shared" si="449"/>
        <v>Nein</v>
      </c>
      <c r="AM3149" s="14" t="str">
        <f t="shared" si="445"/>
        <v>Positiv</v>
      </c>
    </row>
    <row r="3150" spans="1:39" ht="17.25" customHeight="1" x14ac:dyDescent="0.35">
      <c r="A3150" s="17">
        <v>14573597</v>
      </c>
      <c r="B3150" s="2" t="s">
        <v>1989</v>
      </c>
      <c r="C3150" s="1">
        <v>2025001</v>
      </c>
      <c r="D3150" s="1">
        <v>2000834</v>
      </c>
      <c r="E3150" s="2" t="s">
        <v>34</v>
      </c>
      <c r="F3150" s="2" t="s">
        <v>53</v>
      </c>
      <c r="G3150" s="2" t="s">
        <v>66</v>
      </c>
      <c r="H3150" s="2" t="s">
        <v>554</v>
      </c>
      <c r="I3150" s="2" t="s">
        <v>555</v>
      </c>
      <c r="J3150" s="2" t="s">
        <v>103</v>
      </c>
      <c r="K3150" s="2" t="s">
        <v>45</v>
      </c>
      <c r="L3150" s="2" t="s">
        <v>1710</v>
      </c>
      <c r="M3150" s="2" t="s">
        <v>1711</v>
      </c>
      <c r="N3150" s="2" t="s">
        <v>1712</v>
      </c>
      <c r="O3150" s="3">
        <v>2</v>
      </c>
      <c r="P3150" s="3">
        <v>413</v>
      </c>
      <c r="Q3150" s="3">
        <v>439</v>
      </c>
      <c r="R3150" s="3">
        <v>878</v>
      </c>
      <c r="S3150" s="3">
        <v>26</v>
      </c>
      <c r="T3150" s="3">
        <v>52</v>
      </c>
      <c r="U3150" s="3">
        <v>5.92</v>
      </c>
      <c r="V3150" s="2" t="s">
        <v>42</v>
      </c>
      <c r="W3150" s="2" t="s">
        <v>43</v>
      </c>
      <c r="X3150" s="2" t="s">
        <v>33</v>
      </c>
      <c r="Y3150" s="19" t="str">
        <f>VLOOKUP(G3150,'Verweis Kd-Gruppe'!$A$2:$B$8,2,FALSE)</f>
        <v>EXP</v>
      </c>
      <c r="Z3150" s="19" t="str">
        <f>VLOOKUP(J3150,'Verweis Art-Gruppe'!$A$2:$B$15,2,FALSE)</f>
        <v>Geräte</v>
      </c>
      <c r="AA3150" s="19" t="str">
        <f>VLOOKUP(W3150,'Verweis Vertreter'!$A$2:$B$24,2,FALSE)</f>
        <v>Sebastian Faber</v>
      </c>
      <c r="AB3150" s="12">
        <f t="shared" si="441"/>
        <v>2</v>
      </c>
      <c r="AC3150" s="12">
        <f t="shared" si="446"/>
        <v>413</v>
      </c>
      <c r="AD3150" s="12">
        <f t="shared" si="447"/>
        <v>439</v>
      </c>
      <c r="AE3150" s="12">
        <f t="shared" si="442"/>
        <v>878</v>
      </c>
      <c r="AF3150" s="12">
        <f t="shared" si="443"/>
        <v>26</v>
      </c>
      <c r="AG3150" s="12">
        <f t="shared" si="444"/>
        <v>52</v>
      </c>
      <c r="AH3150" s="9">
        <f t="shared" si="448"/>
        <v>5.9225512528473807E-2</v>
      </c>
      <c r="AI3150" s="14">
        <f>VLOOKUP(E3150,'Verweis Faktor'!$A:$B,2,FALSE)</f>
        <v>1</v>
      </c>
      <c r="AJ3150" s="14"/>
      <c r="AK3150" s="14" t="str">
        <f>IF(AL3150="Ja","Versandkosten",VLOOKUP(E3150,'Verweis Belegart'!$A$2:$B$9,2,FALSE))</f>
        <v>Hardware</v>
      </c>
      <c r="AL3150" s="14" t="str">
        <f t="shared" si="449"/>
        <v>Nein</v>
      </c>
      <c r="AM3150" s="14" t="str">
        <f t="shared" si="445"/>
        <v>Positiv</v>
      </c>
    </row>
    <row r="3151" spans="1:39" ht="17.25" customHeight="1" x14ac:dyDescent="0.35">
      <c r="A3151" s="17">
        <v>14573597</v>
      </c>
      <c r="B3151" s="2" t="s">
        <v>1989</v>
      </c>
      <c r="C3151" s="1">
        <v>2025001</v>
      </c>
      <c r="D3151" s="1">
        <v>2000834</v>
      </c>
      <c r="E3151" s="2" t="s">
        <v>34</v>
      </c>
      <c r="F3151" s="2" t="s">
        <v>53</v>
      </c>
      <c r="G3151" s="2" t="s">
        <v>66</v>
      </c>
      <c r="H3151" s="2" t="s">
        <v>554</v>
      </c>
      <c r="I3151" s="2" t="s">
        <v>555</v>
      </c>
      <c r="J3151" s="2" t="s">
        <v>304</v>
      </c>
      <c r="K3151" s="2" t="s">
        <v>49</v>
      </c>
      <c r="L3151" s="2" t="s">
        <v>1657</v>
      </c>
      <c r="M3151" s="2" t="s">
        <v>1658</v>
      </c>
      <c r="N3151" s="2" t="s">
        <v>585</v>
      </c>
      <c r="O3151" s="3">
        <v>1</v>
      </c>
      <c r="P3151" s="3">
        <v>19.299299999999999</v>
      </c>
      <c r="Q3151" s="3">
        <v>22</v>
      </c>
      <c r="R3151" s="3">
        <v>22</v>
      </c>
      <c r="S3151" s="3">
        <v>2.7006999999999999</v>
      </c>
      <c r="T3151" s="3">
        <v>2.7</v>
      </c>
      <c r="U3151" s="3">
        <v>12.27</v>
      </c>
      <c r="V3151" s="2" t="s">
        <v>42</v>
      </c>
      <c r="W3151" s="2" t="s">
        <v>43</v>
      </c>
      <c r="X3151" s="2" t="s">
        <v>33</v>
      </c>
      <c r="Y3151" s="19" t="str">
        <f>VLOOKUP(G3151,'Verweis Kd-Gruppe'!$A$2:$B$8,2,FALSE)</f>
        <v>EXP</v>
      </c>
      <c r="Z3151" s="19" t="str">
        <f>VLOOKUP(J3151,'Verweis Art-Gruppe'!$A$2:$B$15,2,FALSE)</f>
        <v>Zubehör</v>
      </c>
      <c r="AA3151" s="19" t="str">
        <f>VLOOKUP(W3151,'Verweis Vertreter'!$A$2:$B$24,2,FALSE)</f>
        <v>Sebastian Faber</v>
      </c>
      <c r="AB3151" s="12">
        <f t="shared" si="441"/>
        <v>1</v>
      </c>
      <c r="AC3151" s="12">
        <f t="shared" si="446"/>
        <v>19.299299999999999</v>
      </c>
      <c r="AD3151" s="12">
        <f t="shared" si="447"/>
        <v>22</v>
      </c>
      <c r="AE3151" s="12">
        <f t="shared" si="442"/>
        <v>22</v>
      </c>
      <c r="AF3151" s="12">
        <f t="shared" si="443"/>
        <v>2.7006999999999999</v>
      </c>
      <c r="AG3151" s="12">
        <f t="shared" si="444"/>
        <v>2.7</v>
      </c>
      <c r="AH3151" s="9">
        <f t="shared" si="448"/>
        <v>0.12272727272727274</v>
      </c>
      <c r="AI3151" s="14">
        <f>VLOOKUP(E3151,'Verweis Faktor'!$A:$B,2,FALSE)</f>
        <v>1</v>
      </c>
      <c r="AJ3151" s="14"/>
      <c r="AK3151" s="14" t="str">
        <f>IF(AL3151="Ja","Versandkosten",VLOOKUP(E3151,'Verweis Belegart'!$A$2:$B$9,2,FALSE))</f>
        <v>Hardware</v>
      </c>
      <c r="AL3151" s="14" t="str">
        <f t="shared" si="449"/>
        <v>Nein</v>
      </c>
      <c r="AM3151" s="14" t="str">
        <f t="shared" si="445"/>
        <v>Positiv</v>
      </c>
    </row>
    <row r="3152" spans="1:39" ht="17.25" customHeight="1" x14ac:dyDescent="0.35">
      <c r="A3152" s="17">
        <v>14573597</v>
      </c>
      <c r="B3152" s="2" t="s">
        <v>1989</v>
      </c>
      <c r="C3152" s="1">
        <v>2025001</v>
      </c>
      <c r="D3152" s="1">
        <v>2000834</v>
      </c>
      <c r="E3152" s="2" t="s">
        <v>34</v>
      </c>
      <c r="F3152" s="2" t="s">
        <v>53</v>
      </c>
      <c r="G3152" s="2" t="s">
        <v>66</v>
      </c>
      <c r="H3152" s="2" t="s">
        <v>554</v>
      </c>
      <c r="I3152" s="2" t="s">
        <v>555</v>
      </c>
      <c r="J3152" s="2" t="s">
        <v>304</v>
      </c>
      <c r="K3152" s="2" t="s">
        <v>79</v>
      </c>
      <c r="L3152" s="2" t="s">
        <v>397</v>
      </c>
      <c r="M3152" s="2" t="s">
        <v>398</v>
      </c>
      <c r="N3152" s="2" t="s">
        <v>399</v>
      </c>
      <c r="O3152" s="3">
        <v>50</v>
      </c>
      <c r="P3152" s="3">
        <v>13.5015</v>
      </c>
      <c r="Q3152" s="3">
        <v>14.5</v>
      </c>
      <c r="R3152" s="3">
        <v>725</v>
      </c>
      <c r="S3152" s="3">
        <v>0.99850000000000005</v>
      </c>
      <c r="T3152" s="3">
        <v>49.92</v>
      </c>
      <c r="U3152" s="3">
        <v>6.88</v>
      </c>
      <c r="V3152" s="2" t="s">
        <v>42</v>
      </c>
      <c r="W3152" s="2" t="s">
        <v>43</v>
      </c>
      <c r="X3152" s="2" t="s">
        <v>33</v>
      </c>
      <c r="Y3152" s="19" t="str">
        <f>VLOOKUP(G3152,'Verweis Kd-Gruppe'!$A$2:$B$8,2,FALSE)</f>
        <v>EXP</v>
      </c>
      <c r="Z3152" s="19" t="str">
        <f>VLOOKUP(J3152,'Verweis Art-Gruppe'!$A$2:$B$15,2,FALSE)</f>
        <v>Zubehör</v>
      </c>
      <c r="AA3152" s="19" t="str">
        <f>VLOOKUP(W3152,'Verweis Vertreter'!$A$2:$B$24,2,FALSE)</f>
        <v>Sebastian Faber</v>
      </c>
      <c r="AB3152" s="12">
        <f t="shared" si="441"/>
        <v>50</v>
      </c>
      <c r="AC3152" s="12">
        <f t="shared" si="446"/>
        <v>13.5015</v>
      </c>
      <c r="AD3152" s="12">
        <f t="shared" si="447"/>
        <v>14.5</v>
      </c>
      <c r="AE3152" s="12">
        <f t="shared" si="442"/>
        <v>725</v>
      </c>
      <c r="AF3152" s="12">
        <f t="shared" si="443"/>
        <v>0.99850000000000005</v>
      </c>
      <c r="AG3152" s="12">
        <f t="shared" si="444"/>
        <v>49.92</v>
      </c>
      <c r="AH3152" s="9">
        <f t="shared" si="448"/>
        <v>6.8855172413793103E-2</v>
      </c>
      <c r="AI3152" s="14">
        <f>VLOOKUP(E3152,'Verweis Faktor'!$A:$B,2,FALSE)</f>
        <v>1</v>
      </c>
      <c r="AJ3152" s="14"/>
      <c r="AK3152" s="14" t="str">
        <f>IF(AL3152="Ja","Versandkosten",VLOOKUP(E3152,'Verweis Belegart'!$A$2:$B$9,2,FALSE))</f>
        <v>Hardware</v>
      </c>
      <c r="AL3152" s="14" t="str">
        <f t="shared" si="449"/>
        <v>Nein</v>
      </c>
      <c r="AM3152" s="14" t="str">
        <f t="shared" si="445"/>
        <v>Positiv</v>
      </c>
    </row>
    <row r="3153" spans="1:39" ht="17.25" customHeight="1" x14ac:dyDescent="0.35">
      <c r="A3153" s="17">
        <v>14573597</v>
      </c>
      <c r="B3153" s="2" t="s">
        <v>1989</v>
      </c>
      <c r="C3153" s="1">
        <v>2025001</v>
      </c>
      <c r="D3153" s="1">
        <v>2000834</v>
      </c>
      <c r="E3153" s="2" t="s">
        <v>34</v>
      </c>
      <c r="F3153" s="2" t="s">
        <v>53</v>
      </c>
      <c r="G3153" s="2" t="s">
        <v>66</v>
      </c>
      <c r="H3153" s="2" t="s">
        <v>554</v>
      </c>
      <c r="I3153" s="2" t="s">
        <v>555</v>
      </c>
      <c r="J3153" s="2" t="s">
        <v>103</v>
      </c>
      <c r="K3153" s="2" t="s">
        <v>83</v>
      </c>
      <c r="L3153" s="2" t="s">
        <v>1706</v>
      </c>
      <c r="M3153" s="2" t="s">
        <v>1707</v>
      </c>
      <c r="N3153" s="2" t="s">
        <v>234</v>
      </c>
      <c r="O3153" s="3">
        <v>1</v>
      </c>
      <c r="P3153" s="3">
        <v>252</v>
      </c>
      <c r="Q3153" s="3">
        <v>265</v>
      </c>
      <c r="R3153" s="3">
        <v>265</v>
      </c>
      <c r="S3153" s="3">
        <v>13</v>
      </c>
      <c r="T3153" s="3">
        <v>13</v>
      </c>
      <c r="U3153" s="3">
        <v>4.9000000000000004</v>
      </c>
      <c r="V3153" s="2" t="s">
        <v>42</v>
      </c>
      <c r="W3153" s="2" t="s">
        <v>43</v>
      </c>
      <c r="X3153" s="2" t="s">
        <v>33</v>
      </c>
      <c r="Y3153" s="19" t="str">
        <f>VLOOKUP(G3153,'Verweis Kd-Gruppe'!$A$2:$B$8,2,FALSE)</f>
        <v>EXP</v>
      </c>
      <c r="Z3153" s="19" t="str">
        <f>VLOOKUP(J3153,'Verweis Art-Gruppe'!$A$2:$B$15,2,FALSE)</f>
        <v>Geräte</v>
      </c>
      <c r="AA3153" s="19" t="str">
        <f>VLOOKUP(W3153,'Verweis Vertreter'!$A$2:$B$24,2,FALSE)</f>
        <v>Sebastian Faber</v>
      </c>
      <c r="AB3153" s="12">
        <f t="shared" si="441"/>
        <v>1</v>
      </c>
      <c r="AC3153" s="12">
        <f t="shared" si="446"/>
        <v>252</v>
      </c>
      <c r="AD3153" s="12">
        <f t="shared" si="447"/>
        <v>265</v>
      </c>
      <c r="AE3153" s="12">
        <f t="shared" si="442"/>
        <v>265</v>
      </c>
      <c r="AF3153" s="12">
        <f t="shared" si="443"/>
        <v>13</v>
      </c>
      <c r="AG3153" s="12">
        <f t="shared" si="444"/>
        <v>13</v>
      </c>
      <c r="AH3153" s="9">
        <f t="shared" si="448"/>
        <v>4.9056603773584909E-2</v>
      </c>
      <c r="AI3153" s="14">
        <f>VLOOKUP(E3153,'Verweis Faktor'!$A:$B,2,FALSE)</f>
        <v>1</v>
      </c>
      <c r="AJ3153" s="14"/>
      <c r="AK3153" s="14" t="str">
        <f>IF(AL3153="Ja","Versandkosten",VLOOKUP(E3153,'Verweis Belegart'!$A$2:$B$9,2,FALSE))</f>
        <v>Hardware</v>
      </c>
      <c r="AL3153" s="14" t="str">
        <f t="shared" si="449"/>
        <v>Nein</v>
      </c>
      <c r="AM3153" s="14" t="str">
        <f t="shared" si="445"/>
        <v>Positiv</v>
      </c>
    </row>
    <row r="3154" spans="1:39" ht="17.25" customHeight="1" x14ac:dyDescent="0.35">
      <c r="A3154" s="17">
        <v>14573528</v>
      </c>
      <c r="B3154" s="2" t="s">
        <v>1989</v>
      </c>
      <c r="C3154" s="1">
        <v>2025001</v>
      </c>
      <c r="D3154" s="1">
        <v>2000835</v>
      </c>
      <c r="E3154" s="2" t="s">
        <v>34</v>
      </c>
      <c r="F3154" s="2" t="s">
        <v>142</v>
      </c>
      <c r="G3154" s="2" t="s">
        <v>36</v>
      </c>
      <c r="H3154" s="2" t="s">
        <v>2151</v>
      </c>
      <c r="I3154" s="2" t="s">
        <v>2152</v>
      </c>
      <c r="J3154" s="2" t="s">
        <v>103</v>
      </c>
      <c r="K3154" s="2" t="s">
        <v>28</v>
      </c>
      <c r="L3154" s="2" t="s">
        <v>385</v>
      </c>
      <c r="M3154" s="2" t="s">
        <v>386</v>
      </c>
      <c r="N3154" s="2" t="s">
        <v>292</v>
      </c>
      <c r="O3154" s="3">
        <v>4</v>
      </c>
      <c r="P3154" s="3">
        <v>906.88019999999995</v>
      </c>
      <c r="Q3154" s="3">
        <v>917</v>
      </c>
      <c r="R3154" s="3">
        <v>3668</v>
      </c>
      <c r="S3154" s="3">
        <v>10.1198</v>
      </c>
      <c r="T3154" s="3">
        <v>40.479999999999997</v>
      </c>
      <c r="U3154" s="3">
        <v>1.1000000000000001</v>
      </c>
      <c r="V3154" s="2" t="s">
        <v>42</v>
      </c>
      <c r="W3154" s="2" t="s">
        <v>43</v>
      </c>
      <c r="X3154" s="2" t="s">
        <v>59</v>
      </c>
      <c r="Y3154" s="19" t="str">
        <f>VLOOKUP(G3154,'Verweis Kd-Gruppe'!$A$2:$B$8,2,FALSE)</f>
        <v>GRK</v>
      </c>
      <c r="Z3154" s="19" t="str">
        <f>VLOOKUP(J3154,'Verweis Art-Gruppe'!$A$2:$B$15,2,FALSE)</f>
        <v>Geräte</v>
      </c>
      <c r="AA3154" s="19" t="str">
        <f>VLOOKUP(W3154,'Verweis Vertreter'!$A$2:$B$24,2,FALSE)</f>
        <v>Sebastian Faber</v>
      </c>
      <c r="AB3154" s="12">
        <f t="shared" si="441"/>
        <v>4</v>
      </c>
      <c r="AC3154" s="12">
        <f t="shared" si="446"/>
        <v>906.88019999999995</v>
      </c>
      <c r="AD3154" s="12">
        <f t="shared" si="447"/>
        <v>917</v>
      </c>
      <c r="AE3154" s="12">
        <f t="shared" si="442"/>
        <v>3668</v>
      </c>
      <c r="AF3154" s="12">
        <f t="shared" si="443"/>
        <v>10.1198</v>
      </c>
      <c r="AG3154" s="12">
        <f t="shared" si="444"/>
        <v>40.479999999999997</v>
      </c>
      <c r="AH3154" s="9">
        <f t="shared" si="448"/>
        <v>1.1035986913849508E-2</v>
      </c>
      <c r="AI3154" s="14">
        <f>VLOOKUP(E3154,'Verweis Faktor'!$A:$B,2,FALSE)</f>
        <v>1</v>
      </c>
      <c r="AJ3154" s="14"/>
      <c r="AK3154" s="14" t="str">
        <f>IF(AL3154="Ja","Versandkosten",VLOOKUP(E3154,'Verweis Belegart'!$A$2:$B$9,2,FALSE))</f>
        <v>Hardware</v>
      </c>
      <c r="AL3154" s="14" t="str">
        <f t="shared" si="449"/>
        <v>Nein</v>
      </c>
      <c r="AM3154" s="14" t="str">
        <f t="shared" si="445"/>
        <v>Positiv</v>
      </c>
    </row>
    <row r="3155" spans="1:39" ht="17.25" customHeight="1" x14ac:dyDescent="0.35">
      <c r="A3155" s="17">
        <v>14573528</v>
      </c>
      <c r="B3155" s="2" t="s">
        <v>1989</v>
      </c>
      <c r="C3155" s="1">
        <v>2025001</v>
      </c>
      <c r="D3155" s="1">
        <v>2000835</v>
      </c>
      <c r="E3155" s="2" t="s">
        <v>34</v>
      </c>
      <c r="F3155" s="2" t="s">
        <v>142</v>
      </c>
      <c r="G3155" s="2" t="s">
        <v>36</v>
      </c>
      <c r="H3155" s="2" t="s">
        <v>2151</v>
      </c>
      <c r="I3155" s="2" t="s">
        <v>2152</v>
      </c>
      <c r="J3155" s="2" t="s">
        <v>103</v>
      </c>
      <c r="K3155" s="2" t="s">
        <v>45</v>
      </c>
      <c r="L3155" s="2" t="s">
        <v>714</v>
      </c>
      <c r="M3155" s="2" t="s">
        <v>715</v>
      </c>
      <c r="N3155" s="2" t="s">
        <v>274</v>
      </c>
      <c r="O3155" s="3">
        <v>5</v>
      </c>
      <c r="P3155" s="3">
        <v>1101.0044</v>
      </c>
      <c r="Q3155" s="3">
        <v>1119</v>
      </c>
      <c r="R3155" s="3">
        <v>5595</v>
      </c>
      <c r="S3155" s="3">
        <v>17.9956</v>
      </c>
      <c r="T3155" s="3">
        <v>89.98</v>
      </c>
      <c r="U3155" s="3">
        <v>1.6</v>
      </c>
      <c r="V3155" s="2" t="s">
        <v>42</v>
      </c>
      <c r="W3155" s="2" t="s">
        <v>43</v>
      </c>
      <c r="X3155" s="2" t="s">
        <v>59</v>
      </c>
      <c r="Y3155" s="19" t="str">
        <f>VLOOKUP(G3155,'Verweis Kd-Gruppe'!$A$2:$B$8,2,FALSE)</f>
        <v>GRK</v>
      </c>
      <c r="Z3155" s="19" t="str">
        <f>VLOOKUP(J3155,'Verweis Art-Gruppe'!$A$2:$B$15,2,FALSE)</f>
        <v>Geräte</v>
      </c>
      <c r="AA3155" s="19" t="str">
        <f>VLOOKUP(W3155,'Verweis Vertreter'!$A$2:$B$24,2,FALSE)</f>
        <v>Sebastian Faber</v>
      </c>
      <c r="AB3155" s="12">
        <f t="shared" si="441"/>
        <v>5</v>
      </c>
      <c r="AC3155" s="12">
        <f t="shared" si="446"/>
        <v>1101.0044</v>
      </c>
      <c r="AD3155" s="12">
        <f t="shared" si="447"/>
        <v>1119</v>
      </c>
      <c r="AE3155" s="12">
        <f t="shared" si="442"/>
        <v>5595</v>
      </c>
      <c r="AF3155" s="12">
        <f t="shared" si="443"/>
        <v>17.9956</v>
      </c>
      <c r="AG3155" s="12">
        <f t="shared" si="444"/>
        <v>89.98</v>
      </c>
      <c r="AH3155" s="9">
        <f t="shared" si="448"/>
        <v>1.6082216264521894E-2</v>
      </c>
      <c r="AI3155" s="14">
        <f>VLOOKUP(E3155,'Verweis Faktor'!$A:$B,2,FALSE)</f>
        <v>1</v>
      </c>
      <c r="AJ3155" s="14"/>
      <c r="AK3155" s="14" t="str">
        <f>IF(AL3155="Ja","Versandkosten",VLOOKUP(E3155,'Verweis Belegart'!$A$2:$B$9,2,FALSE))</f>
        <v>Hardware</v>
      </c>
      <c r="AL3155" s="14" t="str">
        <f t="shared" si="449"/>
        <v>Nein</v>
      </c>
      <c r="AM3155" s="14" t="str">
        <f t="shared" si="445"/>
        <v>Positiv</v>
      </c>
    </row>
    <row r="3156" spans="1:39" ht="17.25" customHeight="1" x14ac:dyDescent="0.35">
      <c r="A3156" s="17">
        <v>14573528</v>
      </c>
      <c r="B3156" s="2" t="s">
        <v>1989</v>
      </c>
      <c r="C3156" s="1">
        <v>2025001</v>
      </c>
      <c r="D3156" s="1">
        <v>2000835</v>
      </c>
      <c r="E3156" s="2" t="s">
        <v>34</v>
      </c>
      <c r="F3156" s="2" t="s">
        <v>142</v>
      </c>
      <c r="G3156" s="2" t="s">
        <v>36</v>
      </c>
      <c r="H3156" s="2" t="s">
        <v>2151</v>
      </c>
      <c r="I3156" s="2" t="s">
        <v>2152</v>
      </c>
      <c r="J3156" s="2" t="s">
        <v>103</v>
      </c>
      <c r="K3156" s="2" t="s">
        <v>49</v>
      </c>
      <c r="L3156" s="2" t="s">
        <v>1381</v>
      </c>
      <c r="M3156" s="2" t="s">
        <v>1382</v>
      </c>
      <c r="N3156" s="2" t="s">
        <v>292</v>
      </c>
      <c r="O3156" s="3">
        <v>2</v>
      </c>
      <c r="P3156" s="3">
        <v>894</v>
      </c>
      <c r="Q3156" s="3">
        <v>917</v>
      </c>
      <c r="R3156" s="3">
        <v>1834</v>
      </c>
      <c r="S3156" s="3">
        <v>23</v>
      </c>
      <c r="T3156" s="3">
        <v>46</v>
      </c>
      <c r="U3156" s="3">
        <v>2.5</v>
      </c>
      <c r="V3156" s="2" t="s">
        <v>42</v>
      </c>
      <c r="W3156" s="2" t="s">
        <v>43</v>
      </c>
      <c r="X3156" s="2" t="s">
        <v>59</v>
      </c>
      <c r="Y3156" s="19" t="str">
        <f>VLOOKUP(G3156,'Verweis Kd-Gruppe'!$A$2:$B$8,2,FALSE)</f>
        <v>GRK</v>
      </c>
      <c r="Z3156" s="19" t="str">
        <f>VLOOKUP(J3156,'Verweis Art-Gruppe'!$A$2:$B$15,2,FALSE)</f>
        <v>Geräte</v>
      </c>
      <c r="AA3156" s="19" t="str">
        <f>VLOOKUP(W3156,'Verweis Vertreter'!$A$2:$B$24,2,FALSE)</f>
        <v>Sebastian Faber</v>
      </c>
      <c r="AB3156" s="12">
        <f t="shared" si="441"/>
        <v>2</v>
      </c>
      <c r="AC3156" s="12">
        <f t="shared" si="446"/>
        <v>894</v>
      </c>
      <c r="AD3156" s="12">
        <f t="shared" si="447"/>
        <v>917</v>
      </c>
      <c r="AE3156" s="12">
        <f t="shared" si="442"/>
        <v>1834</v>
      </c>
      <c r="AF3156" s="12">
        <f t="shared" si="443"/>
        <v>23</v>
      </c>
      <c r="AG3156" s="12">
        <f t="shared" si="444"/>
        <v>46</v>
      </c>
      <c r="AH3156" s="9">
        <f t="shared" si="448"/>
        <v>2.5081788440567066E-2</v>
      </c>
      <c r="AI3156" s="14">
        <f>VLOOKUP(E3156,'Verweis Faktor'!$A:$B,2,FALSE)</f>
        <v>1</v>
      </c>
      <c r="AJ3156" s="14"/>
      <c r="AK3156" s="14" t="str">
        <f>IF(AL3156="Ja","Versandkosten",VLOOKUP(E3156,'Verweis Belegart'!$A$2:$B$9,2,FALSE))</f>
        <v>Hardware</v>
      </c>
      <c r="AL3156" s="14" t="str">
        <f t="shared" si="449"/>
        <v>Nein</v>
      </c>
      <c r="AM3156" s="14" t="str">
        <f t="shared" si="445"/>
        <v>Positiv</v>
      </c>
    </row>
    <row r="3157" spans="1:39" ht="17.25" customHeight="1" x14ac:dyDescent="0.35">
      <c r="A3157" s="17">
        <v>14573528</v>
      </c>
      <c r="B3157" s="2" t="s">
        <v>1989</v>
      </c>
      <c r="C3157" s="1">
        <v>2025001</v>
      </c>
      <c r="D3157" s="1">
        <v>2000835</v>
      </c>
      <c r="E3157" s="2" t="s">
        <v>34</v>
      </c>
      <c r="F3157" s="2" t="s">
        <v>142</v>
      </c>
      <c r="G3157" s="2" t="s">
        <v>36</v>
      </c>
      <c r="H3157" s="2" t="s">
        <v>2151</v>
      </c>
      <c r="I3157" s="2" t="s">
        <v>2152</v>
      </c>
      <c r="J3157" s="2" t="s">
        <v>103</v>
      </c>
      <c r="K3157" s="2" t="s">
        <v>79</v>
      </c>
      <c r="L3157" s="2" t="s">
        <v>395</v>
      </c>
      <c r="M3157" s="2" t="s">
        <v>396</v>
      </c>
      <c r="N3157" s="2" t="s">
        <v>292</v>
      </c>
      <c r="O3157" s="3">
        <v>2</v>
      </c>
      <c r="P3157" s="3">
        <v>912.70759999999996</v>
      </c>
      <c r="Q3157" s="3">
        <v>917</v>
      </c>
      <c r="R3157" s="3">
        <v>1834</v>
      </c>
      <c r="S3157" s="3">
        <v>4.2923999999999998</v>
      </c>
      <c r="T3157" s="3">
        <v>8.58</v>
      </c>
      <c r="U3157" s="3">
        <v>0.46</v>
      </c>
      <c r="V3157" s="2" t="s">
        <v>42</v>
      </c>
      <c r="W3157" s="2" t="s">
        <v>43</v>
      </c>
      <c r="X3157" s="2" t="s">
        <v>59</v>
      </c>
      <c r="Y3157" s="19" t="str">
        <f>VLOOKUP(G3157,'Verweis Kd-Gruppe'!$A$2:$B$8,2,FALSE)</f>
        <v>GRK</v>
      </c>
      <c r="Z3157" s="19" t="str">
        <f>VLOOKUP(J3157,'Verweis Art-Gruppe'!$A$2:$B$15,2,FALSE)</f>
        <v>Geräte</v>
      </c>
      <c r="AA3157" s="19" t="str">
        <f>VLOOKUP(W3157,'Verweis Vertreter'!$A$2:$B$24,2,FALSE)</f>
        <v>Sebastian Faber</v>
      </c>
      <c r="AB3157" s="12">
        <f t="shared" si="441"/>
        <v>2</v>
      </c>
      <c r="AC3157" s="12">
        <f t="shared" si="446"/>
        <v>912.70759999999996</v>
      </c>
      <c r="AD3157" s="12">
        <f t="shared" si="447"/>
        <v>917</v>
      </c>
      <c r="AE3157" s="12">
        <f t="shared" si="442"/>
        <v>1834</v>
      </c>
      <c r="AF3157" s="12">
        <f t="shared" si="443"/>
        <v>4.2923999999999998</v>
      </c>
      <c r="AG3157" s="12">
        <f t="shared" si="444"/>
        <v>8.58</v>
      </c>
      <c r="AH3157" s="9">
        <f t="shared" si="448"/>
        <v>4.6782988004362052E-3</v>
      </c>
      <c r="AI3157" s="14">
        <f>VLOOKUP(E3157,'Verweis Faktor'!$A:$B,2,FALSE)</f>
        <v>1</v>
      </c>
      <c r="AJ3157" s="14"/>
      <c r="AK3157" s="14" t="str">
        <f>IF(AL3157="Ja","Versandkosten",VLOOKUP(E3157,'Verweis Belegart'!$A$2:$B$9,2,FALSE))</f>
        <v>Hardware</v>
      </c>
      <c r="AL3157" s="14" t="str">
        <f t="shared" si="449"/>
        <v>Nein</v>
      </c>
      <c r="AM3157" s="14" t="str">
        <f t="shared" si="445"/>
        <v>Positiv</v>
      </c>
    </row>
    <row r="3158" spans="1:39" ht="17.25" customHeight="1" x14ac:dyDescent="0.35">
      <c r="A3158" s="17">
        <v>14573528</v>
      </c>
      <c r="B3158" s="2" t="s">
        <v>1989</v>
      </c>
      <c r="C3158" s="1">
        <v>2025001</v>
      </c>
      <c r="D3158" s="1">
        <v>2000835</v>
      </c>
      <c r="E3158" s="2" t="s">
        <v>34</v>
      </c>
      <c r="F3158" s="2" t="s">
        <v>142</v>
      </c>
      <c r="G3158" s="2" t="s">
        <v>36</v>
      </c>
      <c r="H3158" s="2" t="s">
        <v>2151</v>
      </c>
      <c r="I3158" s="2" t="s">
        <v>2152</v>
      </c>
      <c r="J3158" s="2" t="s">
        <v>103</v>
      </c>
      <c r="K3158" s="2" t="s">
        <v>83</v>
      </c>
      <c r="L3158" s="2" t="s">
        <v>1866</v>
      </c>
      <c r="M3158" s="2" t="s">
        <v>1867</v>
      </c>
      <c r="N3158" s="2" t="s">
        <v>139</v>
      </c>
      <c r="O3158" s="3">
        <v>3</v>
      </c>
      <c r="P3158" s="3">
        <v>704</v>
      </c>
      <c r="Q3158" s="3">
        <v>715</v>
      </c>
      <c r="R3158" s="3">
        <v>2145</v>
      </c>
      <c r="S3158" s="3">
        <v>11</v>
      </c>
      <c r="T3158" s="3">
        <v>33</v>
      </c>
      <c r="U3158" s="3">
        <v>1.53</v>
      </c>
      <c r="V3158" s="2" t="s">
        <v>42</v>
      </c>
      <c r="W3158" s="2" t="s">
        <v>43</v>
      </c>
      <c r="X3158" s="2" t="s">
        <v>59</v>
      </c>
      <c r="Y3158" s="19" t="str">
        <f>VLOOKUP(G3158,'Verweis Kd-Gruppe'!$A$2:$B$8,2,FALSE)</f>
        <v>GRK</v>
      </c>
      <c r="Z3158" s="19" t="str">
        <f>VLOOKUP(J3158,'Verweis Art-Gruppe'!$A$2:$B$15,2,FALSE)</f>
        <v>Geräte</v>
      </c>
      <c r="AA3158" s="19" t="str">
        <f>VLOOKUP(W3158,'Verweis Vertreter'!$A$2:$B$24,2,FALSE)</f>
        <v>Sebastian Faber</v>
      </c>
      <c r="AB3158" s="12">
        <f t="shared" si="441"/>
        <v>3</v>
      </c>
      <c r="AC3158" s="12">
        <f t="shared" si="446"/>
        <v>704</v>
      </c>
      <c r="AD3158" s="12">
        <f t="shared" si="447"/>
        <v>715</v>
      </c>
      <c r="AE3158" s="12">
        <f t="shared" si="442"/>
        <v>2145</v>
      </c>
      <c r="AF3158" s="12">
        <f t="shared" si="443"/>
        <v>11</v>
      </c>
      <c r="AG3158" s="12">
        <f t="shared" si="444"/>
        <v>33</v>
      </c>
      <c r="AH3158" s="9">
        <f t="shared" si="448"/>
        <v>1.5384615384615385E-2</v>
      </c>
      <c r="AI3158" s="14">
        <f>VLOOKUP(E3158,'Verweis Faktor'!$A:$B,2,FALSE)</f>
        <v>1</v>
      </c>
      <c r="AJ3158" s="14"/>
      <c r="AK3158" s="14" t="str">
        <f>IF(AL3158="Ja","Versandkosten",VLOOKUP(E3158,'Verweis Belegart'!$A$2:$B$9,2,FALSE))</f>
        <v>Hardware</v>
      </c>
      <c r="AL3158" s="14" t="str">
        <f t="shared" si="449"/>
        <v>Nein</v>
      </c>
      <c r="AM3158" s="14" t="str">
        <f t="shared" si="445"/>
        <v>Positiv</v>
      </c>
    </row>
    <row r="3159" spans="1:39" ht="17.25" customHeight="1" x14ac:dyDescent="0.35">
      <c r="A3159" s="17">
        <v>14573528</v>
      </c>
      <c r="B3159" s="2" t="s">
        <v>1989</v>
      </c>
      <c r="C3159" s="1">
        <v>2025001</v>
      </c>
      <c r="D3159" s="1">
        <v>2000835</v>
      </c>
      <c r="E3159" s="2" t="s">
        <v>34</v>
      </c>
      <c r="F3159" s="2" t="s">
        <v>142</v>
      </c>
      <c r="G3159" s="2" t="s">
        <v>36</v>
      </c>
      <c r="H3159" s="2" t="s">
        <v>2151</v>
      </c>
      <c r="I3159" s="2" t="s">
        <v>2152</v>
      </c>
      <c r="J3159" s="2" t="s">
        <v>103</v>
      </c>
      <c r="K3159" s="2" t="s">
        <v>87</v>
      </c>
      <c r="L3159" s="2" t="s">
        <v>137</v>
      </c>
      <c r="M3159" s="2" t="s">
        <v>138</v>
      </c>
      <c r="N3159" s="2" t="s">
        <v>139</v>
      </c>
      <c r="O3159" s="3">
        <v>3</v>
      </c>
      <c r="P3159" s="3">
        <v>646.71050000000002</v>
      </c>
      <c r="Q3159" s="3">
        <v>709</v>
      </c>
      <c r="R3159" s="3">
        <v>2127</v>
      </c>
      <c r="S3159" s="3">
        <v>62.289499999999997</v>
      </c>
      <c r="T3159" s="3">
        <v>186.87</v>
      </c>
      <c r="U3159" s="3">
        <v>8.7799999999999994</v>
      </c>
      <c r="V3159" s="2" t="s">
        <v>42</v>
      </c>
      <c r="W3159" s="2" t="s">
        <v>43</v>
      </c>
      <c r="X3159" s="2" t="s">
        <v>59</v>
      </c>
      <c r="Y3159" s="19" t="str">
        <f>VLOOKUP(G3159,'Verweis Kd-Gruppe'!$A$2:$B$8,2,FALSE)</f>
        <v>GRK</v>
      </c>
      <c r="Z3159" s="19" t="str">
        <f>VLOOKUP(J3159,'Verweis Art-Gruppe'!$A$2:$B$15,2,FALSE)</f>
        <v>Geräte</v>
      </c>
      <c r="AA3159" s="19" t="str">
        <f>VLOOKUP(W3159,'Verweis Vertreter'!$A$2:$B$24,2,FALSE)</f>
        <v>Sebastian Faber</v>
      </c>
      <c r="AB3159" s="12">
        <f t="shared" si="441"/>
        <v>3</v>
      </c>
      <c r="AC3159" s="12">
        <f t="shared" si="446"/>
        <v>646.71050000000002</v>
      </c>
      <c r="AD3159" s="12">
        <f t="shared" si="447"/>
        <v>709</v>
      </c>
      <c r="AE3159" s="12">
        <f t="shared" si="442"/>
        <v>2127</v>
      </c>
      <c r="AF3159" s="12">
        <f t="shared" si="443"/>
        <v>62.289499999999997</v>
      </c>
      <c r="AG3159" s="12">
        <f t="shared" si="444"/>
        <v>186.87</v>
      </c>
      <c r="AH3159" s="9">
        <f t="shared" si="448"/>
        <v>8.7856135401974608E-2</v>
      </c>
      <c r="AI3159" s="14">
        <f>VLOOKUP(E3159,'Verweis Faktor'!$A:$B,2,FALSE)</f>
        <v>1</v>
      </c>
      <c r="AJ3159" s="14"/>
      <c r="AK3159" s="14" t="str">
        <f>IF(AL3159="Ja","Versandkosten",VLOOKUP(E3159,'Verweis Belegart'!$A$2:$B$9,2,FALSE))</f>
        <v>Hardware</v>
      </c>
      <c r="AL3159" s="14" t="str">
        <f t="shared" si="449"/>
        <v>Nein</v>
      </c>
      <c r="AM3159" s="14" t="str">
        <f t="shared" si="445"/>
        <v>Positiv</v>
      </c>
    </row>
    <row r="3160" spans="1:39" ht="17.25" customHeight="1" x14ac:dyDescent="0.35">
      <c r="A3160" s="17">
        <v>14571983</v>
      </c>
      <c r="B3160" s="2" t="s">
        <v>1989</v>
      </c>
      <c r="C3160" s="1">
        <v>2025001</v>
      </c>
      <c r="D3160" s="1">
        <v>2000836</v>
      </c>
      <c r="E3160" s="2" t="s">
        <v>34</v>
      </c>
      <c r="F3160" s="2" t="s">
        <v>182</v>
      </c>
      <c r="G3160" s="2" t="s">
        <v>66</v>
      </c>
      <c r="H3160" s="2" t="s">
        <v>2153</v>
      </c>
      <c r="I3160" s="2" t="s">
        <v>2154</v>
      </c>
      <c r="J3160" s="2" t="s">
        <v>304</v>
      </c>
      <c r="K3160" s="2" t="s">
        <v>28</v>
      </c>
      <c r="L3160" s="2" t="s">
        <v>583</v>
      </c>
      <c r="M3160" s="2" t="s">
        <v>584</v>
      </c>
      <c r="N3160" s="2" t="s">
        <v>585</v>
      </c>
      <c r="O3160" s="3">
        <v>3</v>
      </c>
      <c r="P3160" s="3">
        <v>18.688199999999998</v>
      </c>
      <c r="Q3160" s="3">
        <v>22</v>
      </c>
      <c r="R3160" s="3">
        <v>66</v>
      </c>
      <c r="S3160" s="3">
        <v>3.3117999999999999</v>
      </c>
      <c r="T3160" s="3">
        <v>9.94</v>
      </c>
      <c r="U3160" s="3">
        <v>15.05</v>
      </c>
      <c r="V3160" s="2" t="s">
        <v>42</v>
      </c>
      <c r="W3160" s="2" t="s">
        <v>43</v>
      </c>
      <c r="X3160" s="2" t="s">
        <v>72</v>
      </c>
      <c r="Y3160" s="19" t="str">
        <f>VLOOKUP(G3160,'Verweis Kd-Gruppe'!$A$2:$B$8,2,FALSE)</f>
        <v>EXP</v>
      </c>
      <c r="Z3160" s="19" t="str">
        <f>VLOOKUP(J3160,'Verweis Art-Gruppe'!$A$2:$B$15,2,FALSE)</f>
        <v>Zubehör</v>
      </c>
      <c r="AA3160" s="19" t="str">
        <f>VLOOKUP(W3160,'Verweis Vertreter'!$A$2:$B$24,2,FALSE)</f>
        <v>Sebastian Faber</v>
      </c>
      <c r="AB3160" s="12">
        <f t="shared" si="441"/>
        <v>3</v>
      </c>
      <c r="AC3160" s="12">
        <f t="shared" si="446"/>
        <v>18.688199999999998</v>
      </c>
      <c r="AD3160" s="12">
        <f t="shared" si="447"/>
        <v>22</v>
      </c>
      <c r="AE3160" s="12">
        <f t="shared" si="442"/>
        <v>66</v>
      </c>
      <c r="AF3160" s="12">
        <f t="shared" si="443"/>
        <v>3.3117999999999999</v>
      </c>
      <c r="AG3160" s="12">
        <f t="shared" si="444"/>
        <v>9.94</v>
      </c>
      <c r="AH3160" s="9">
        <f t="shared" si="448"/>
        <v>0.1506060606060606</v>
      </c>
      <c r="AI3160" s="14">
        <f>VLOOKUP(E3160,'Verweis Faktor'!$A:$B,2,FALSE)</f>
        <v>1</v>
      </c>
      <c r="AJ3160" s="14"/>
      <c r="AK3160" s="14" t="str">
        <f>IF(AL3160="Ja","Versandkosten",VLOOKUP(E3160,'Verweis Belegart'!$A$2:$B$9,2,FALSE))</f>
        <v>Hardware</v>
      </c>
      <c r="AL3160" s="14" t="str">
        <f t="shared" si="449"/>
        <v>Nein</v>
      </c>
      <c r="AM3160" s="14" t="str">
        <f t="shared" si="445"/>
        <v>Positiv</v>
      </c>
    </row>
    <row r="3161" spans="1:39" ht="17.25" customHeight="1" x14ac:dyDescent="0.35">
      <c r="A3161" s="17">
        <v>14571983</v>
      </c>
      <c r="B3161" s="2" t="s">
        <v>1989</v>
      </c>
      <c r="C3161" s="1">
        <v>2025001</v>
      </c>
      <c r="D3161" s="1">
        <v>2000836</v>
      </c>
      <c r="E3161" s="2" t="s">
        <v>34</v>
      </c>
      <c r="F3161" s="2" t="s">
        <v>182</v>
      </c>
      <c r="G3161" s="2" t="s">
        <v>66</v>
      </c>
      <c r="H3161" s="2" t="s">
        <v>2153</v>
      </c>
      <c r="I3161" s="2" t="s">
        <v>2154</v>
      </c>
      <c r="J3161" s="2" t="s">
        <v>304</v>
      </c>
      <c r="K3161" s="2" t="s">
        <v>45</v>
      </c>
      <c r="L3161" s="2" t="s">
        <v>1120</v>
      </c>
      <c r="M3161" s="2" t="s">
        <v>1121</v>
      </c>
      <c r="N3161" s="2" t="s">
        <v>585</v>
      </c>
      <c r="O3161" s="3">
        <v>1</v>
      </c>
      <c r="P3161" s="3">
        <v>19.720199999999998</v>
      </c>
      <c r="Q3161" s="3">
        <v>22</v>
      </c>
      <c r="R3161" s="3">
        <v>22</v>
      </c>
      <c r="S3161" s="3">
        <v>2.2797999999999998</v>
      </c>
      <c r="T3161" s="3">
        <v>2.2799999999999998</v>
      </c>
      <c r="U3161" s="3">
        <v>10.36</v>
      </c>
      <c r="V3161" s="2" t="s">
        <v>42</v>
      </c>
      <c r="W3161" s="2" t="s">
        <v>43</v>
      </c>
      <c r="X3161" s="2" t="s">
        <v>72</v>
      </c>
      <c r="Y3161" s="19" t="str">
        <f>VLOOKUP(G3161,'Verweis Kd-Gruppe'!$A$2:$B$8,2,FALSE)</f>
        <v>EXP</v>
      </c>
      <c r="Z3161" s="19" t="str">
        <f>VLOOKUP(J3161,'Verweis Art-Gruppe'!$A$2:$B$15,2,FALSE)</f>
        <v>Zubehör</v>
      </c>
      <c r="AA3161" s="19" t="str">
        <f>VLOOKUP(W3161,'Verweis Vertreter'!$A$2:$B$24,2,FALSE)</f>
        <v>Sebastian Faber</v>
      </c>
      <c r="AB3161" s="12">
        <f t="shared" si="441"/>
        <v>1</v>
      </c>
      <c r="AC3161" s="12">
        <f t="shared" si="446"/>
        <v>19.720199999999998</v>
      </c>
      <c r="AD3161" s="12">
        <f t="shared" si="447"/>
        <v>22</v>
      </c>
      <c r="AE3161" s="12">
        <f t="shared" si="442"/>
        <v>22</v>
      </c>
      <c r="AF3161" s="12">
        <f t="shared" si="443"/>
        <v>2.2797999999999998</v>
      </c>
      <c r="AG3161" s="12">
        <f t="shared" si="444"/>
        <v>2.2799999999999998</v>
      </c>
      <c r="AH3161" s="9">
        <f t="shared" si="448"/>
        <v>0.10363636363636362</v>
      </c>
      <c r="AI3161" s="14">
        <f>VLOOKUP(E3161,'Verweis Faktor'!$A:$B,2,FALSE)</f>
        <v>1</v>
      </c>
      <c r="AJ3161" s="14"/>
      <c r="AK3161" s="14" t="str">
        <f>IF(AL3161="Ja","Versandkosten",VLOOKUP(E3161,'Verweis Belegart'!$A$2:$B$9,2,FALSE))</f>
        <v>Hardware</v>
      </c>
      <c r="AL3161" s="14" t="str">
        <f t="shared" si="449"/>
        <v>Nein</v>
      </c>
      <c r="AM3161" s="14" t="str">
        <f t="shared" si="445"/>
        <v>Positiv</v>
      </c>
    </row>
    <row r="3162" spans="1:39" ht="17.25" customHeight="1" x14ac:dyDescent="0.35">
      <c r="A3162" s="17">
        <v>14571983</v>
      </c>
      <c r="B3162" s="2" t="s">
        <v>1989</v>
      </c>
      <c r="C3162" s="1">
        <v>2025001</v>
      </c>
      <c r="D3162" s="1">
        <v>2000836</v>
      </c>
      <c r="E3162" s="2" t="s">
        <v>34</v>
      </c>
      <c r="F3162" s="2" t="s">
        <v>182</v>
      </c>
      <c r="G3162" s="2" t="s">
        <v>66</v>
      </c>
      <c r="H3162" s="2" t="s">
        <v>2153</v>
      </c>
      <c r="I3162" s="2" t="s">
        <v>2154</v>
      </c>
      <c r="J3162" s="2" t="s">
        <v>304</v>
      </c>
      <c r="K3162" s="2" t="s">
        <v>49</v>
      </c>
      <c r="L3162" s="2" t="s">
        <v>336</v>
      </c>
      <c r="M3162" s="2" t="s">
        <v>337</v>
      </c>
      <c r="N3162" s="2" t="s">
        <v>338</v>
      </c>
      <c r="O3162" s="3">
        <v>10</v>
      </c>
      <c r="P3162" s="3">
        <v>16.25</v>
      </c>
      <c r="Q3162" s="3">
        <v>19.5</v>
      </c>
      <c r="R3162" s="3">
        <v>195</v>
      </c>
      <c r="S3162" s="3">
        <v>3.25</v>
      </c>
      <c r="T3162" s="3">
        <v>32.5</v>
      </c>
      <c r="U3162" s="3">
        <v>16.66</v>
      </c>
      <c r="V3162" s="2" t="s">
        <v>42</v>
      </c>
      <c r="W3162" s="2" t="s">
        <v>43</v>
      </c>
      <c r="X3162" s="2" t="s">
        <v>72</v>
      </c>
      <c r="Y3162" s="19" t="str">
        <f>VLOOKUP(G3162,'Verweis Kd-Gruppe'!$A$2:$B$8,2,FALSE)</f>
        <v>EXP</v>
      </c>
      <c r="Z3162" s="19" t="str">
        <f>VLOOKUP(J3162,'Verweis Art-Gruppe'!$A$2:$B$15,2,FALSE)</f>
        <v>Zubehör</v>
      </c>
      <c r="AA3162" s="19" t="str">
        <f>VLOOKUP(W3162,'Verweis Vertreter'!$A$2:$B$24,2,FALSE)</f>
        <v>Sebastian Faber</v>
      </c>
      <c r="AB3162" s="12">
        <f t="shared" si="441"/>
        <v>10</v>
      </c>
      <c r="AC3162" s="12">
        <f t="shared" si="446"/>
        <v>16.25</v>
      </c>
      <c r="AD3162" s="12">
        <f t="shared" si="447"/>
        <v>19.5</v>
      </c>
      <c r="AE3162" s="12">
        <f t="shared" si="442"/>
        <v>195</v>
      </c>
      <c r="AF3162" s="12">
        <f t="shared" si="443"/>
        <v>3.25</v>
      </c>
      <c r="AG3162" s="12">
        <f t="shared" si="444"/>
        <v>32.5</v>
      </c>
      <c r="AH3162" s="9">
        <f t="shared" si="448"/>
        <v>0.16666666666666666</v>
      </c>
      <c r="AI3162" s="14">
        <f>VLOOKUP(E3162,'Verweis Faktor'!$A:$B,2,FALSE)</f>
        <v>1</v>
      </c>
      <c r="AJ3162" s="14"/>
      <c r="AK3162" s="14" t="str">
        <f>IF(AL3162="Ja","Versandkosten",VLOOKUP(E3162,'Verweis Belegart'!$A$2:$B$9,2,FALSE))</f>
        <v>Hardware</v>
      </c>
      <c r="AL3162" s="14" t="str">
        <f t="shared" si="449"/>
        <v>Nein</v>
      </c>
      <c r="AM3162" s="14" t="str">
        <f t="shared" si="445"/>
        <v>Positiv</v>
      </c>
    </row>
    <row r="3163" spans="1:39" ht="17.25" customHeight="1" x14ac:dyDescent="0.35">
      <c r="A3163" s="17">
        <v>14571983</v>
      </c>
      <c r="B3163" s="2" t="s">
        <v>1989</v>
      </c>
      <c r="C3163" s="1">
        <v>2025001</v>
      </c>
      <c r="D3163" s="1">
        <v>2000836</v>
      </c>
      <c r="E3163" s="2" t="s">
        <v>34</v>
      </c>
      <c r="F3163" s="2" t="s">
        <v>182</v>
      </c>
      <c r="G3163" s="2" t="s">
        <v>66</v>
      </c>
      <c r="H3163" s="2" t="s">
        <v>2153</v>
      </c>
      <c r="I3163" s="2" t="s">
        <v>2154</v>
      </c>
      <c r="J3163" s="2" t="s">
        <v>304</v>
      </c>
      <c r="K3163" s="2" t="s">
        <v>79</v>
      </c>
      <c r="L3163" s="2" t="s">
        <v>1657</v>
      </c>
      <c r="M3163" s="2" t="s">
        <v>1658</v>
      </c>
      <c r="N3163" s="2" t="s">
        <v>585</v>
      </c>
      <c r="O3163" s="3">
        <v>2</v>
      </c>
      <c r="P3163" s="3">
        <v>19.299299999999999</v>
      </c>
      <c r="Q3163" s="3">
        <v>22</v>
      </c>
      <c r="R3163" s="3">
        <v>44</v>
      </c>
      <c r="S3163" s="3">
        <v>2.7006999999999999</v>
      </c>
      <c r="T3163" s="3">
        <v>5.4</v>
      </c>
      <c r="U3163" s="3">
        <v>12.27</v>
      </c>
      <c r="V3163" s="2" t="s">
        <v>42</v>
      </c>
      <c r="W3163" s="2" t="s">
        <v>43</v>
      </c>
      <c r="X3163" s="2" t="s">
        <v>72</v>
      </c>
      <c r="Y3163" s="19" t="str">
        <f>VLOOKUP(G3163,'Verweis Kd-Gruppe'!$A$2:$B$8,2,FALSE)</f>
        <v>EXP</v>
      </c>
      <c r="Z3163" s="19" t="str">
        <f>VLOOKUP(J3163,'Verweis Art-Gruppe'!$A$2:$B$15,2,FALSE)</f>
        <v>Zubehör</v>
      </c>
      <c r="AA3163" s="19" t="str">
        <f>VLOOKUP(W3163,'Verweis Vertreter'!$A$2:$B$24,2,FALSE)</f>
        <v>Sebastian Faber</v>
      </c>
      <c r="AB3163" s="12">
        <f t="shared" si="441"/>
        <v>2</v>
      </c>
      <c r="AC3163" s="12">
        <f t="shared" si="446"/>
        <v>19.299299999999999</v>
      </c>
      <c r="AD3163" s="12">
        <f t="shared" si="447"/>
        <v>22</v>
      </c>
      <c r="AE3163" s="12">
        <f t="shared" si="442"/>
        <v>44</v>
      </c>
      <c r="AF3163" s="12">
        <f t="shared" si="443"/>
        <v>2.7006999999999999</v>
      </c>
      <c r="AG3163" s="12">
        <f t="shared" si="444"/>
        <v>5.4</v>
      </c>
      <c r="AH3163" s="9">
        <f t="shared" si="448"/>
        <v>0.12272727272727274</v>
      </c>
      <c r="AI3163" s="14">
        <f>VLOOKUP(E3163,'Verweis Faktor'!$A:$B,2,FALSE)</f>
        <v>1</v>
      </c>
      <c r="AJ3163" s="14"/>
      <c r="AK3163" s="14" t="str">
        <f>IF(AL3163="Ja","Versandkosten",VLOOKUP(E3163,'Verweis Belegart'!$A$2:$B$9,2,FALSE))</f>
        <v>Hardware</v>
      </c>
      <c r="AL3163" s="14" t="str">
        <f t="shared" si="449"/>
        <v>Nein</v>
      </c>
      <c r="AM3163" s="14" t="str">
        <f t="shared" si="445"/>
        <v>Positiv</v>
      </c>
    </row>
    <row r="3164" spans="1:39" ht="17.25" customHeight="1" x14ac:dyDescent="0.35">
      <c r="A3164" s="17">
        <v>14571983</v>
      </c>
      <c r="B3164" s="2" t="s">
        <v>1989</v>
      </c>
      <c r="C3164" s="1">
        <v>2025001</v>
      </c>
      <c r="D3164" s="1">
        <v>2000836</v>
      </c>
      <c r="E3164" s="2" t="s">
        <v>34</v>
      </c>
      <c r="F3164" s="2" t="s">
        <v>182</v>
      </c>
      <c r="G3164" s="2" t="s">
        <v>66</v>
      </c>
      <c r="H3164" s="2" t="s">
        <v>2153</v>
      </c>
      <c r="I3164" s="2" t="s">
        <v>2154</v>
      </c>
      <c r="J3164" s="2" t="s">
        <v>304</v>
      </c>
      <c r="K3164" s="2" t="s">
        <v>83</v>
      </c>
      <c r="L3164" s="2" t="s">
        <v>1079</v>
      </c>
      <c r="M3164" s="2" t="s">
        <v>1080</v>
      </c>
      <c r="N3164" s="2" t="s">
        <v>213</v>
      </c>
      <c r="O3164" s="3">
        <v>3</v>
      </c>
      <c r="P3164" s="3">
        <v>16.010000000000002</v>
      </c>
      <c r="Q3164" s="3">
        <v>18.5</v>
      </c>
      <c r="R3164" s="3">
        <v>55.5</v>
      </c>
      <c r="S3164" s="3">
        <v>2.4900000000000002</v>
      </c>
      <c r="T3164" s="3">
        <v>7.47</v>
      </c>
      <c r="U3164" s="3">
        <v>13.45</v>
      </c>
      <c r="V3164" s="2" t="s">
        <v>42</v>
      </c>
      <c r="W3164" s="2" t="s">
        <v>43</v>
      </c>
      <c r="X3164" s="2" t="s">
        <v>72</v>
      </c>
      <c r="Y3164" s="19" t="str">
        <f>VLOOKUP(G3164,'Verweis Kd-Gruppe'!$A$2:$B$8,2,FALSE)</f>
        <v>EXP</v>
      </c>
      <c r="Z3164" s="19" t="str">
        <f>VLOOKUP(J3164,'Verweis Art-Gruppe'!$A$2:$B$15,2,FALSE)</f>
        <v>Zubehör</v>
      </c>
      <c r="AA3164" s="19" t="str">
        <f>VLOOKUP(W3164,'Verweis Vertreter'!$A$2:$B$24,2,FALSE)</f>
        <v>Sebastian Faber</v>
      </c>
      <c r="AB3164" s="12">
        <f t="shared" si="441"/>
        <v>3</v>
      </c>
      <c r="AC3164" s="12">
        <f t="shared" si="446"/>
        <v>16.010000000000002</v>
      </c>
      <c r="AD3164" s="12">
        <f t="shared" si="447"/>
        <v>18.5</v>
      </c>
      <c r="AE3164" s="12">
        <f t="shared" si="442"/>
        <v>55.5</v>
      </c>
      <c r="AF3164" s="12">
        <f t="shared" si="443"/>
        <v>2.4900000000000002</v>
      </c>
      <c r="AG3164" s="12">
        <f t="shared" si="444"/>
        <v>7.47</v>
      </c>
      <c r="AH3164" s="9">
        <f t="shared" si="448"/>
        <v>0.13459459459459458</v>
      </c>
      <c r="AI3164" s="14">
        <f>VLOOKUP(E3164,'Verweis Faktor'!$A:$B,2,FALSE)</f>
        <v>1</v>
      </c>
      <c r="AJ3164" s="14"/>
      <c r="AK3164" s="14" t="str">
        <f>IF(AL3164="Ja","Versandkosten",VLOOKUP(E3164,'Verweis Belegart'!$A$2:$B$9,2,FALSE))</f>
        <v>Hardware</v>
      </c>
      <c r="AL3164" s="14" t="str">
        <f t="shared" si="449"/>
        <v>Nein</v>
      </c>
      <c r="AM3164" s="14" t="str">
        <f t="shared" si="445"/>
        <v>Positiv</v>
      </c>
    </row>
    <row r="3165" spans="1:39" ht="17.25" customHeight="1" x14ac:dyDescent="0.35">
      <c r="A3165" s="17">
        <v>14573586</v>
      </c>
      <c r="B3165" s="2" t="s">
        <v>1989</v>
      </c>
      <c r="C3165" s="1">
        <v>2025001</v>
      </c>
      <c r="D3165" s="1">
        <v>2000837</v>
      </c>
      <c r="E3165" s="2" t="s">
        <v>34</v>
      </c>
      <c r="F3165" s="2" t="s">
        <v>182</v>
      </c>
      <c r="G3165" s="2" t="s">
        <v>66</v>
      </c>
      <c r="H3165" s="2" t="s">
        <v>2153</v>
      </c>
      <c r="I3165" s="2" t="s">
        <v>2154</v>
      </c>
      <c r="J3165" s="2" t="s">
        <v>103</v>
      </c>
      <c r="K3165" s="2" t="s">
        <v>28</v>
      </c>
      <c r="L3165" s="2" t="s">
        <v>1101</v>
      </c>
      <c r="M3165" s="2" t="s">
        <v>1102</v>
      </c>
      <c r="N3165" s="2" t="s">
        <v>457</v>
      </c>
      <c r="O3165" s="3">
        <v>5</v>
      </c>
      <c r="P3165" s="3">
        <v>795</v>
      </c>
      <c r="Q3165" s="3">
        <v>835</v>
      </c>
      <c r="R3165" s="3">
        <v>4175</v>
      </c>
      <c r="S3165" s="3">
        <v>40</v>
      </c>
      <c r="T3165" s="3">
        <v>200</v>
      </c>
      <c r="U3165" s="3">
        <v>4.79</v>
      </c>
      <c r="V3165" s="2" t="s">
        <v>42</v>
      </c>
      <c r="W3165" s="2" t="s">
        <v>43</v>
      </c>
      <c r="X3165" s="2" t="s">
        <v>72</v>
      </c>
      <c r="Y3165" s="19" t="str">
        <f>VLOOKUP(G3165,'Verweis Kd-Gruppe'!$A$2:$B$8,2,FALSE)</f>
        <v>EXP</v>
      </c>
      <c r="Z3165" s="19" t="str">
        <f>VLOOKUP(J3165,'Verweis Art-Gruppe'!$A$2:$B$15,2,FALSE)</f>
        <v>Geräte</v>
      </c>
      <c r="AA3165" s="19" t="str">
        <f>VLOOKUP(W3165,'Verweis Vertreter'!$A$2:$B$24,2,FALSE)</f>
        <v>Sebastian Faber</v>
      </c>
      <c r="AB3165" s="12">
        <f t="shared" si="441"/>
        <v>5</v>
      </c>
      <c r="AC3165" s="12">
        <f t="shared" si="446"/>
        <v>795</v>
      </c>
      <c r="AD3165" s="12">
        <f t="shared" si="447"/>
        <v>835</v>
      </c>
      <c r="AE3165" s="12">
        <f t="shared" si="442"/>
        <v>4175</v>
      </c>
      <c r="AF3165" s="12">
        <f t="shared" si="443"/>
        <v>40</v>
      </c>
      <c r="AG3165" s="12">
        <f t="shared" si="444"/>
        <v>200</v>
      </c>
      <c r="AH3165" s="9">
        <f t="shared" si="448"/>
        <v>4.790419161676647E-2</v>
      </c>
      <c r="AI3165" s="14">
        <f>VLOOKUP(E3165,'Verweis Faktor'!$A:$B,2,FALSE)</f>
        <v>1</v>
      </c>
      <c r="AJ3165" s="14"/>
      <c r="AK3165" s="14" t="str">
        <f>IF(AL3165="Ja","Versandkosten",VLOOKUP(E3165,'Verweis Belegart'!$A$2:$B$9,2,FALSE))</f>
        <v>Hardware</v>
      </c>
      <c r="AL3165" s="14" t="str">
        <f t="shared" si="449"/>
        <v>Nein</v>
      </c>
      <c r="AM3165" s="14" t="str">
        <f t="shared" si="445"/>
        <v>Positiv</v>
      </c>
    </row>
    <row r="3166" spans="1:39" ht="17.25" customHeight="1" x14ac:dyDescent="0.35">
      <c r="A3166" s="17">
        <v>14573586</v>
      </c>
      <c r="B3166" s="2" t="s">
        <v>1989</v>
      </c>
      <c r="C3166" s="1">
        <v>2025001</v>
      </c>
      <c r="D3166" s="1">
        <v>2000837</v>
      </c>
      <c r="E3166" s="2" t="s">
        <v>34</v>
      </c>
      <c r="F3166" s="2" t="s">
        <v>182</v>
      </c>
      <c r="G3166" s="2" t="s">
        <v>66</v>
      </c>
      <c r="H3166" s="2" t="s">
        <v>2153</v>
      </c>
      <c r="I3166" s="2" t="s">
        <v>2154</v>
      </c>
      <c r="J3166" s="2" t="s">
        <v>103</v>
      </c>
      <c r="K3166" s="2" t="s">
        <v>45</v>
      </c>
      <c r="L3166" s="2" t="s">
        <v>1403</v>
      </c>
      <c r="M3166" s="2" t="s">
        <v>1404</v>
      </c>
      <c r="N3166" s="2" t="s">
        <v>1405</v>
      </c>
      <c r="O3166" s="3">
        <v>5</v>
      </c>
      <c r="P3166" s="3">
        <v>362</v>
      </c>
      <c r="Q3166" s="3">
        <v>375</v>
      </c>
      <c r="R3166" s="3">
        <v>1875</v>
      </c>
      <c r="S3166" s="3">
        <v>13</v>
      </c>
      <c r="T3166" s="3">
        <v>65</v>
      </c>
      <c r="U3166" s="3">
        <v>3.46</v>
      </c>
      <c r="V3166" s="2" t="s">
        <v>42</v>
      </c>
      <c r="W3166" s="2" t="s">
        <v>43</v>
      </c>
      <c r="X3166" s="2" t="s">
        <v>72</v>
      </c>
      <c r="Y3166" s="19" t="str">
        <f>VLOOKUP(G3166,'Verweis Kd-Gruppe'!$A$2:$B$8,2,FALSE)</f>
        <v>EXP</v>
      </c>
      <c r="Z3166" s="19" t="str">
        <f>VLOOKUP(J3166,'Verweis Art-Gruppe'!$A$2:$B$15,2,FALSE)</f>
        <v>Geräte</v>
      </c>
      <c r="AA3166" s="19" t="str">
        <f>VLOOKUP(W3166,'Verweis Vertreter'!$A$2:$B$24,2,FALSE)</f>
        <v>Sebastian Faber</v>
      </c>
      <c r="AB3166" s="12">
        <f t="shared" si="441"/>
        <v>5</v>
      </c>
      <c r="AC3166" s="12">
        <f t="shared" si="446"/>
        <v>362</v>
      </c>
      <c r="AD3166" s="12">
        <f t="shared" si="447"/>
        <v>375</v>
      </c>
      <c r="AE3166" s="12">
        <f t="shared" si="442"/>
        <v>1875</v>
      </c>
      <c r="AF3166" s="12">
        <f t="shared" si="443"/>
        <v>13</v>
      </c>
      <c r="AG3166" s="12">
        <f t="shared" si="444"/>
        <v>65</v>
      </c>
      <c r="AH3166" s="9">
        <f t="shared" si="448"/>
        <v>3.4666666666666665E-2</v>
      </c>
      <c r="AI3166" s="14">
        <f>VLOOKUP(E3166,'Verweis Faktor'!$A:$B,2,FALSE)</f>
        <v>1</v>
      </c>
      <c r="AJ3166" s="14"/>
      <c r="AK3166" s="14" t="str">
        <f>IF(AL3166="Ja","Versandkosten",VLOOKUP(E3166,'Verweis Belegart'!$A$2:$B$9,2,FALSE))</f>
        <v>Hardware</v>
      </c>
      <c r="AL3166" s="14" t="str">
        <f t="shared" si="449"/>
        <v>Nein</v>
      </c>
      <c r="AM3166" s="14" t="str">
        <f t="shared" si="445"/>
        <v>Positiv</v>
      </c>
    </row>
    <row r="3167" spans="1:39" ht="17.25" customHeight="1" x14ac:dyDescent="0.35">
      <c r="A3167" s="17">
        <v>14573586</v>
      </c>
      <c r="B3167" s="2" t="s">
        <v>1989</v>
      </c>
      <c r="C3167" s="1">
        <v>2025001</v>
      </c>
      <c r="D3167" s="1">
        <v>2000837</v>
      </c>
      <c r="E3167" s="2" t="s">
        <v>34</v>
      </c>
      <c r="F3167" s="2" t="s">
        <v>182</v>
      </c>
      <c r="G3167" s="2" t="s">
        <v>66</v>
      </c>
      <c r="H3167" s="2" t="s">
        <v>2153</v>
      </c>
      <c r="I3167" s="2" t="s">
        <v>2154</v>
      </c>
      <c r="J3167" s="2" t="s">
        <v>103</v>
      </c>
      <c r="K3167" s="2" t="s">
        <v>49</v>
      </c>
      <c r="L3167" s="2" t="s">
        <v>1430</v>
      </c>
      <c r="M3167" s="2" t="s">
        <v>1431</v>
      </c>
      <c r="N3167" s="2" t="s">
        <v>1086</v>
      </c>
      <c r="O3167" s="3">
        <v>10</v>
      </c>
      <c r="P3167" s="3">
        <v>80.665300000000002</v>
      </c>
      <c r="Q3167" s="3">
        <v>87</v>
      </c>
      <c r="R3167" s="3">
        <v>870</v>
      </c>
      <c r="S3167" s="3">
        <v>6.3346999999999998</v>
      </c>
      <c r="T3167" s="3">
        <v>63.35</v>
      </c>
      <c r="U3167" s="3">
        <v>7.28</v>
      </c>
      <c r="V3167" s="2" t="s">
        <v>42</v>
      </c>
      <c r="W3167" s="2" t="s">
        <v>43</v>
      </c>
      <c r="X3167" s="2" t="s">
        <v>72</v>
      </c>
      <c r="Y3167" s="19" t="str">
        <f>VLOOKUP(G3167,'Verweis Kd-Gruppe'!$A$2:$B$8,2,FALSE)</f>
        <v>EXP</v>
      </c>
      <c r="Z3167" s="19" t="str">
        <f>VLOOKUP(J3167,'Verweis Art-Gruppe'!$A$2:$B$15,2,FALSE)</f>
        <v>Geräte</v>
      </c>
      <c r="AA3167" s="19" t="str">
        <f>VLOOKUP(W3167,'Verweis Vertreter'!$A$2:$B$24,2,FALSE)</f>
        <v>Sebastian Faber</v>
      </c>
      <c r="AB3167" s="12">
        <f t="shared" si="441"/>
        <v>10</v>
      </c>
      <c r="AC3167" s="12">
        <f t="shared" si="446"/>
        <v>80.665300000000002</v>
      </c>
      <c r="AD3167" s="12">
        <f t="shared" si="447"/>
        <v>87</v>
      </c>
      <c r="AE3167" s="12">
        <f t="shared" si="442"/>
        <v>870</v>
      </c>
      <c r="AF3167" s="12">
        <f t="shared" si="443"/>
        <v>6.3346999999999998</v>
      </c>
      <c r="AG3167" s="12">
        <f t="shared" si="444"/>
        <v>63.35</v>
      </c>
      <c r="AH3167" s="9">
        <f t="shared" si="448"/>
        <v>7.2816091954022985E-2</v>
      </c>
      <c r="AI3167" s="14">
        <f>VLOOKUP(E3167,'Verweis Faktor'!$A:$B,2,FALSE)</f>
        <v>1</v>
      </c>
      <c r="AJ3167" s="14"/>
      <c r="AK3167" s="14" t="str">
        <f>IF(AL3167="Ja","Versandkosten",VLOOKUP(E3167,'Verweis Belegart'!$A$2:$B$9,2,FALSE))</f>
        <v>Hardware</v>
      </c>
      <c r="AL3167" s="14" t="str">
        <f t="shared" si="449"/>
        <v>Nein</v>
      </c>
      <c r="AM3167" s="14" t="str">
        <f t="shared" si="445"/>
        <v>Positiv</v>
      </c>
    </row>
    <row r="3168" spans="1:39" ht="17.25" customHeight="1" x14ac:dyDescent="0.35">
      <c r="A3168" s="17">
        <v>14573586</v>
      </c>
      <c r="B3168" s="2" t="s">
        <v>1989</v>
      </c>
      <c r="C3168" s="1">
        <v>2025001</v>
      </c>
      <c r="D3168" s="1">
        <v>2000837</v>
      </c>
      <c r="E3168" s="2" t="s">
        <v>34</v>
      </c>
      <c r="F3168" s="2" t="s">
        <v>182</v>
      </c>
      <c r="G3168" s="2" t="s">
        <v>66</v>
      </c>
      <c r="H3168" s="2" t="s">
        <v>2153</v>
      </c>
      <c r="I3168" s="2" t="s">
        <v>2154</v>
      </c>
      <c r="J3168" s="2" t="s">
        <v>103</v>
      </c>
      <c r="K3168" s="2" t="s">
        <v>79</v>
      </c>
      <c r="L3168" s="2" t="s">
        <v>983</v>
      </c>
      <c r="M3168" s="2" t="s">
        <v>984</v>
      </c>
      <c r="N3168" s="2" t="s">
        <v>985</v>
      </c>
      <c r="O3168" s="3">
        <v>2</v>
      </c>
      <c r="P3168" s="3">
        <v>829.95</v>
      </c>
      <c r="Q3168" s="3">
        <v>805</v>
      </c>
      <c r="R3168" s="3">
        <v>1610</v>
      </c>
      <c r="S3168" s="3">
        <v>-24.95</v>
      </c>
      <c r="T3168" s="3">
        <v>-49.9</v>
      </c>
      <c r="U3168" s="3">
        <v>-3.09</v>
      </c>
      <c r="V3168" s="2" t="s">
        <v>42</v>
      </c>
      <c r="W3168" s="2" t="s">
        <v>43</v>
      </c>
      <c r="X3168" s="2" t="s">
        <v>72</v>
      </c>
      <c r="Y3168" s="19" t="str">
        <f>VLOOKUP(G3168,'Verweis Kd-Gruppe'!$A$2:$B$8,2,FALSE)</f>
        <v>EXP</v>
      </c>
      <c r="Z3168" s="19" t="str">
        <f>VLOOKUP(J3168,'Verweis Art-Gruppe'!$A$2:$B$15,2,FALSE)</f>
        <v>Geräte</v>
      </c>
      <c r="AA3168" s="19" t="str">
        <f>VLOOKUP(W3168,'Verweis Vertreter'!$A$2:$B$24,2,FALSE)</f>
        <v>Sebastian Faber</v>
      </c>
      <c r="AB3168" s="12">
        <f t="shared" si="441"/>
        <v>2</v>
      </c>
      <c r="AC3168" s="12">
        <f t="shared" si="446"/>
        <v>829.95</v>
      </c>
      <c r="AD3168" s="12">
        <f t="shared" si="447"/>
        <v>805</v>
      </c>
      <c r="AE3168" s="12">
        <f t="shared" si="442"/>
        <v>1610</v>
      </c>
      <c r="AF3168" s="12">
        <f t="shared" si="443"/>
        <v>-24.95</v>
      </c>
      <c r="AG3168" s="12">
        <f t="shared" si="444"/>
        <v>-49.9</v>
      </c>
      <c r="AH3168" s="9">
        <f t="shared" si="448"/>
        <v>-3.0993788819875776E-2</v>
      </c>
      <c r="AI3168" s="14">
        <f>VLOOKUP(E3168,'Verweis Faktor'!$A:$B,2,FALSE)</f>
        <v>1</v>
      </c>
      <c r="AJ3168" s="14"/>
      <c r="AK3168" s="14" t="str">
        <f>IF(AL3168="Ja","Versandkosten",VLOOKUP(E3168,'Verweis Belegart'!$A$2:$B$9,2,FALSE))</f>
        <v>Hardware</v>
      </c>
      <c r="AL3168" s="14" t="str">
        <f t="shared" si="449"/>
        <v>Nein</v>
      </c>
      <c r="AM3168" s="14" t="str">
        <f t="shared" si="445"/>
        <v>Negativ</v>
      </c>
    </row>
    <row r="3169" spans="1:39" ht="17.25" customHeight="1" x14ac:dyDescent="0.35">
      <c r="A3169" s="17">
        <v>14573586</v>
      </c>
      <c r="B3169" s="2" t="s">
        <v>1989</v>
      </c>
      <c r="C3169" s="1">
        <v>2025001</v>
      </c>
      <c r="D3169" s="1">
        <v>2000837</v>
      </c>
      <c r="E3169" s="2" t="s">
        <v>34</v>
      </c>
      <c r="F3169" s="2" t="s">
        <v>182</v>
      </c>
      <c r="G3169" s="2" t="s">
        <v>66</v>
      </c>
      <c r="H3169" s="2" t="s">
        <v>2153</v>
      </c>
      <c r="I3169" s="2" t="s">
        <v>2154</v>
      </c>
      <c r="J3169" s="2" t="s">
        <v>103</v>
      </c>
      <c r="K3169" s="2" t="s">
        <v>83</v>
      </c>
      <c r="L3169" s="2" t="s">
        <v>1084</v>
      </c>
      <c r="M3169" s="2" t="s">
        <v>1085</v>
      </c>
      <c r="N3169" s="2" t="s">
        <v>1086</v>
      </c>
      <c r="O3169" s="3">
        <v>5</v>
      </c>
      <c r="P3169" s="3">
        <v>80.008700000000005</v>
      </c>
      <c r="Q3169" s="3">
        <v>87</v>
      </c>
      <c r="R3169" s="3">
        <v>435</v>
      </c>
      <c r="S3169" s="3">
        <v>6.9912999999999998</v>
      </c>
      <c r="T3169" s="3">
        <v>34.96</v>
      </c>
      <c r="U3169" s="3">
        <v>8.0299999999999994</v>
      </c>
      <c r="V3169" s="2" t="s">
        <v>42</v>
      </c>
      <c r="W3169" s="2" t="s">
        <v>43</v>
      </c>
      <c r="X3169" s="2" t="s">
        <v>72</v>
      </c>
      <c r="Y3169" s="19" t="str">
        <f>VLOOKUP(G3169,'Verweis Kd-Gruppe'!$A$2:$B$8,2,FALSE)</f>
        <v>EXP</v>
      </c>
      <c r="Z3169" s="19" t="str">
        <f>VLOOKUP(J3169,'Verweis Art-Gruppe'!$A$2:$B$15,2,FALSE)</f>
        <v>Geräte</v>
      </c>
      <c r="AA3169" s="19" t="str">
        <f>VLOOKUP(W3169,'Verweis Vertreter'!$A$2:$B$24,2,FALSE)</f>
        <v>Sebastian Faber</v>
      </c>
      <c r="AB3169" s="12">
        <f t="shared" si="441"/>
        <v>5</v>
      </c>
      <c r="AC3169" s="12">
        <f t="shared" si="446"/>
        <v>80.008700000000005</v>
      </c>
      <c r="AD3169" s="12">
        <f t="shared" si="447"/>
        <v>87</v>
      </c>
      <c r="AE3169" s="12">
        <f t="shared" si="442"/>
        <v>435</v>
      </c>
      <c r="AF3169" s="12">
        <f t="shared" si="443"/>
        <v>6.9912999999999998</v>
      </c>
      <c r="AG3169" s="12">
        <f t="shared" si="444"/>
        <v>34.96</v>
      </c>
      <c r="AH3169" s="9">
        <f t="shared" si="448"/>
        <v>8.0367816091954022E-2</v>
      </c>
      <c r="AI3169" s="14">
        <f>VLOOKUP(E3169,'Verweis Faktor'!$A:$B,2,FALSE)</f>
        <v>1</v>
      </c>
      <c r="AJ3169" s="14"/>
      <c r="AK3169" s="14" t="str">
        <f>IF(AL3169="Ja","Versandkosten",VLOOKUP(E3169,'Verweis Belegart'!$A$2:$B$9,2,FALSE))</f>
        <v>Hardware</v>
      </c>
      <c r="AL3169" s="14" t="str">
        <f t="shared" si="449"/>
        <v>Nein</v>
      </c>
      <c r="AM3169" s="14" t="str">
        <f t="shared" si="445"/>
        <v>Positiv</v>
      </c>
    </row>
    <row r="3170" spans="1:39" ht="17.25" customHeight="1" x14ac:dyDescent="0.35">
      <c r="A3170" s="17">
        <v>14573586</v>
      </c>
      <c r="B3170" s="2" t="s">
        <v>1989</v>
      </c>
      <c r="C3170" s="1">
        <v>2025001</v>
      </c>
      <c r="D3170" s="1">
        <v>2000837</v>
      </c>
      <c r="E3170" s="2" t="s">
        <v>34</v>
      </c>
      <c r="F3170" s="2" t="s">
        <v>182</v>
      </c>
      <c r="G3170" s="2" t="s">
        <v>66</v>
      </c>
      <c r="H3170" s="2" t="s">
        <v>2153</v>
      </c>
      <c r="I3170" s="2" t="s">
        <v>2154</v>
      </c>
      <c r="J3170" s="2" t="s">
        <v>103</v>
      </c>
      <c r="K3170" s="2" t="s">
        <v>87</v>
      </c>
      <c r="L3170" s="2" t="s">
        <v>673</v>
      </c>
      <c r="M3170" s="2" t="s">
        <v>674</v>
      </c>
      <c r="N3170" s="2" t="s">
        <v>48</v>
      </c>
      <c r="O3170" s="3">
        <v>10</v>
      </c>
      <c r="P3170" s="3">
        <v>253.26820000000001</v>
      </c>
      <c r="Q3170" s="3">
        <v>259</v>
      </c>
      <c r="R3170" s="3">
        <v>2590</v>
      </c>
      <c r="S3170" s="3">
        <v>5.7317999999999998</v>
      </c>
      <c r="T3170" s="3">
        <v>57.32</v>
      </c>
      <c r="U3170" s="3">
        <v>2.21</v>
      </c>
      <c r="V3170" s="2" t="s">
        <v>42</v>
      </c>
      <c r="W3170" s="2" t="s">
        <v>43</v>
      </c>
      <c r="X3170" s="2" t="s">
        <v>72</v>
      </c>
      <c r="Y3170" s="19" t="str">
        <f>VLOOKUP(G3170,'Verweis Kd-Gruppe'!$A$2:$B$8,2,FALSE)</f>
        <v>EXP</v>
      </c>
      <c r="Z3170" s="19" t="str">
        <f>VLOOKUP(J3170,'Verweis Art-Gruppe'!$A$2:$B$15,2,FALSE)</f>
        <v>Geräte</v>
      </c>
      <c r="AA3170" s="19" t="str">
        <f>VLOOKUP(W3170,'Verweis Vertreter'!$A$2:$B$24,2,FALSE)</f>
        <v>Sebastian Faber</v>
      </c>
      <c r="AB3170" s="12">
        <f t="shared" si="441"/>
        <v>10</v>
      </c>
      <c r="AC3170" s="12">
        <f t="shared" si="446"/>
        <v>253.26820000000001</v>
      </c>
      <c r="AD3170" s="12">
        <f t="shared" si="447"/>
        <v>259</v>
      </c>
      <c r="AE3170" s="12">
        <f t="shared" si="442"/>
        <v>2590</v>
      </c>
      <c r="AF3170" s="12">
        <f t="shared" si="443"/>
        <v>5.7317999999999998</v>
      </c>
      <c r="AG3170" s="12">
        <f t="shared" si="444"/>
        <v>57.32</v>
      </c>
      <c r="AH3170" s="9">
        <f t="shared" si="448"/>
        <v>2.213127413127413E-2</v>
      </c>
      <c r="AI3170" s="14">
        <f>VLOOKUP(E3170,'Verweis Faktor'!$A:$B,2,FALSE)</f>
        <v>1</v>
      </c>
      <c r="AJ3170" s="14"/>
      <c r="AK3170" s="14" t="str">
        <f>IF(AL3170="Ja","Versandkosten",VLOOKUP(E3170,'Verweis Belegart'!$A$2:$B$9,2,FALSE))</f>
        <v>Hardware</v>
      </c>
      <c r="AL3170" s="14" t="str">
        <f t="shared" si="449"/>
        <v>Nein</v>
      </c>
      <c r="AM3170" s="14" t="str">
        <f t="shared" si="445"/>
        <v>Positiv</v>
      </c>
    </row>
    <row r="3171" spans="1:39" ht="17.25" customHeight="1" x14ac:dyDescent="0.35">
      <c r="A3171" s="17">
        <v>14573586</v>
      </c>
      <c r="B3171" s="2" t="s">
        <v>1989</v>
      </c>
      <c r="C3171" s="1">
        <v>2025001</v>
      </c>
      <c r="D3171" s="1">
        <v>2000837</v>
      </c>
      <c r="E3171" s="2" t="s">
        <v>34</v>
      </c>
      <c r="F3171" s="2" t="s">
        <v>182</v>
      </c>
      <c r="G3171" s="2" t="s">
        <v>66</v>
      </c>
      <c r="H3171" s="2" t="s">
        <v>2153</v>
      </c>
      <c r="I3171" s="2" t="s">
        <v>2154</v>
      </c>
      <c r="J3171" s="2" t="s">
        <v>103</v>
      </c>
      <c r="K3171" s="2" t="s">
        <v>91</v>
      </c>
      <c r="L3171" s="2" t="s">
        <v>1094</v>
      </c>
      <c r="M3171" s="2" t="s">
        <v>1095</v>
      </c>
      <c r="N3171" s="2" t="s">
        <v>1096</v>
      </c>
      <c r="O3171" s="3">
        <v>2</v>
      </c>
      <c r="P3171" s="3">
        <v>301.49349999999998</v>
      </c>
      <c r="Q3171" s="3">
        <v>309</v>
      </c>
      <c r="R3171" s="3">
        <v>618</v>
      </c>
      <c r="S3171" s="3">
        <v>7.5065</v>
      </c>
      <c r="T3171" s="3">
        <v>15.01</v>
      </c>
      <c r="U3171" s="3">
        <v>2.42</v>
      </c>
      <c r="V3171" s="2" t="s">
        <v>42</v>
      </c>
      <c r="W3171" s="2" t="s">
        <v>43</v>
      </c>
      <c r="X3171" s="2" t="s">
        <v>72</v>
      </c>
      <c r="Y3171" s="19" t="str">
        <f>VLOOKUP(G3171,'Verweis Kd-Gruppe'!$A$2:$B$8,2,FALSE)</f>
        <v>EXP</v>
      </c>
      <c r="Z3171" s="19" t="str">
        <f>VLOOKUP(J3171,'Verweis Art-Gruppe'!$A$2:$B$15,2,FALSE)</f>
        <v>Geräte</v>
      </c>
      <c r="AA3171" s="19" t="str">
        <f>VLOOKUP(W3171,'Verweis Vertreter'!$A$2:$B$24,2,FALSE)</f>
        <v>Sebastian Faber</v>
      </c>
      <c r="AB3171" s="12">
        <f t="shared" si="441"/>
        <v>2</v>
      </c>
      <c r="AC3171" s="12">
        <f t="shared" si="446"/>
        <v>301.49349999999998</v>
      </c>
      <c r="AD3171" s="12">
        <f t="shared" si="447"/>
        <v>309</v>
      </c>
      <c r="AE3171" s="12">
        <f t="shared" si="442"/>
        <v>618</v>
      </c>
      <c r="AF3171" s="12">
        <f t="shared" si="443"/>
        <v>7.5065</v>
      </c>
      <c r="AG3171" s="12">
        <f t="shared" si="444"/>
        <v>15.01</v>
      </c>
      <c r="AH3171" s="9">
        <f t="shared" si="448"/>
        <v>2.4288025889967636E-2</v>
      </c>
      <c r="AI3171" s="14">
        <f>VLOOKUP(E3171,'Verweis Faktor'!$A:$B,2,FALSE)</f>
        <v>1</v>
      </c>
      <c r="AJ3171" s="14"/>
      <c r="AK3171" s="14" t="str">
        <f>IF(AL3171="Ja","Versandkosten",VLOOKUP(E3171,'Verweis Belegart'!$A$2:$B$9,2,FALSE))</f>
        <v>Hardware</v>
      </c>
      <c r="AL3171" s="14" t="str">
        <f t="shared" si="449"/>
        <v>Nein</v>
      </c>
      <c r="AM3171" s="14" t="str">
        <f t="shared" si="445"/>
        <v>Positiv</v>
      </c>
    </row>
    <row r="3172" spans="1:39" ht="17.25" customHeight="1" x14ac:dyDescent="0.35">
      <c r="A3172" s="17">
        <v>14573586</v>
      </c>
      <c r="B3172" s="2" t="s">
        <v>1989</v>
      </c>
      <c r="C3172" s="1">
        <v>2025001</v>
      </c>
      <c r="D3172" s="1">
        <v>2000837</v>
      </c>
      <c r="E3172" s="2" t="s">
        <v>34</v>
      </c>
      <c r="F3172" s="2" t="s">
        <v>182</v>
      </c>
      <c r="G3172" s="2" t="s">
        <v>66</v>
      </c>
      <c r="H3172" s="2" t="s">
        <v>2153</v>
      </c>
      <c r="I3172" s="2" t="s">
        <v>2154</v>
      </c>
      <c r="J3172" s="2" t="s">
        <v>103</v>
      </c>
      <c r="K3172" s="2" t="s">
        <v>95</v>
      </c>
      <c r="L3172" s="2" t="s">
        <v>455</v>
      </c>
      <c r="M3172" s="2" t="s">
        <v>456</v>
      </c>
      <c r="N3172" s="2" t="s">
        <v>457</v>
      </c>
      <c r="O3172" s="3">
        <v>5</v>
      </c>
      <c r="P3172" s="3">
        <v>848.8066</v>
      </c>
      <c r="Q3172" s="3">
        <v>835</v>
      </c>
      <c r="R3172" s="3">
        <v>4175</v>
      </c>
      <c r="S3172" s="3">
        <v>-13.8066</v>
      </c>
      <c r="T3172" s="3">
        <v>-69.03</v>
      </c>
      <c r="U3172" s="3">
        <v>-1.65</v>
      </c>
      <c r="V3172" s="2" t="s">
        <v>42</v>
      </c>
      <c r="W3172" s="2" t="s">
        <v>43</v>
      </c>
      <c r="X3172" s="2" t="s">
        <v>72</v>
      </c>
      <c r="Y3172" s="19" t="str">
        <f>VLOOKUP(G3172,'Verweis Kd-Gruppe'!$A$2:$B$8,2,FALSE)</f>
        <v>EXP</v>
      </c>
      <c r="Z3172" s="19" t="str">
        <f>VLOOKUP(J3172,'Verweis Art-Gruppe'!$A$2:$B$15,2,FALSE)</f>
        <v>Geräte</v>
      </c>
      <c r="AA3172" s="19" t="str">
        <f>VLOOKUP(W3172,'Verweis Vertreter'!$A$2:$B$24,2,FALSE)</f>
        <v>Sebastian Faber</v>
      </c>
      <c r="AB3172" s="12">
        <f t="shared" si="441"/>
        <v>5</v>
      </c>
      <c r="AC3172" s="12">
        <f t="shared" si="446"/>
        <v>848.8066</v>
      </c>
      <c r="AD3172" s="12">
        <f t="shared" si="447"/>
        <v>835</v>
      </c>
      <c r="AE3172" s="12">
        <f t="shared" si="442"/>
        <v>4175</v>
      </c>
      <c r="AF3172" s="12">
        <f t="shared" si="443"/>
        <v>-13.8066</v>
      </c>
      <c r="AG3172" s="12">
        <f t="shared" si="444"/>
        <v>-69.03</v>
      </c>
      <c r="AH3172" s="9">
        <f t="shared" si="448"/>
        <v>-1.6534131736526948E-2</v>
      </c>
      <c r="AI3172" s="14">
        <f>VLOOKUP(E3172,'Verweis Faktor'!$A:$B,2,FALSE)</f>
        <v>1</v>
      </c>
      <c r="AJ3172" s="14"/>
      <c r="AK3172" s="14" t="str">
        <f>IF(AL3172="Ja","Versandkosten",VLOOKUP(E3172,'Verweis Belegart'!$A$2:$B$9,2,FALSE))</f>
        <v>Hardware</v>
      </c>
      <c r="AL3172" s="14" t="str">
        <f t="shared" si="449"/>
        <v>Nein</v>
      </c>
      <c r="AM3172" s="14" t="str">
        <f t="shared" si="445"/>
        <v>Negativ</v>
      </c>
    </row>
    <row r="3173" spans="1:39" ht="17.25" customHeight="1" x14ac:dyDescent="0.35">
      <c r="A3173" s="17">
        <v>14573586</v>
      </c>
      <c r="B3173" s="2" t="s">
        <v>1989</v>
      </c>
      <c r="C3173" s="1">
        <v>2025001</v>
      </c>
      <c r="D3173" s="1">
        <v>2000837</v>
      </c>
      <c r="E3173" s="2" t="s">
        <v>34</v>
      </c>
      <c r="F3173" s="2" t="s">
        <v>182</v>
      </c>
      <c r="G3173" s="2" t="s">
        <v>66</v>
      </c>
      <c r="H3173" s="2" t="s">
        <v>2153</v>
      </c>
      <c r="I3173" s="2" t="s">
        <v>2154</v>
      </c>
      <c r="J3173" s="2" t="s">
        <v>103</v>
      </c>
      <c r="K3173" s="2" t="s">
        <v>99</v>
      </c>
      <c r="L3173" s="2" t="s">
        <v>1237</v>
      </c>
      <c r="M3173" s="2" t="s">
        <v>1238</v>
      </c>
      <c r="N3173" s="2" t="s">
        <v>1086</v>
      </c>
      <c r="O3173" s="3">
        <v>10</v>
      </c>
      <c r="P3173" s="3">
        <v>80.004400000000004</v>
      </c>
      <c r="Q3173" s="3">
        <v>87</v>
      </c>
      <c r="R3173" s="3">
        <v>870</v>
      </c>
      <c r="S3173" s="3">
        <v>6.9955999999999996</v>
      </c>
      <c r="T3173" s="3">
        <v>69.959999999999994</v>
      </c>
      <c r="U3173" s="3">
        <v>8.0399999999999991</v>
      </c>
      <c r="V3173" s="2" t="s">
        <v>42</v>
      </c>
      <c r="W3173" s="2" t="s">
        <v>43</v>
      </c>
      <c r="X3173" s="2" t="s">
        <v>72</v>
      </c>
      <c r="Y3173" s="19" t="str">
        <f>VLOOKUP(G3173,'Verweis Kd-Gruppe'!$A$2:$B$8,2,FALSE)</f>
        <v>EXP</v>
      </c>
      <c r="Z3173" s="19" t="str">
        <f>VLOOKUP(J3173,'Verweis Art-Gruppe'!$A$2:$B$15,2,FALSE)</f>
        <v>Geräte</v>
      </c>
      <c r="AA3173" s="19" t="str">
        <f>VLOOKUP(W3173,'Verweis Vertreter'!$A$2:$B$24,2,FALSE)</f>
        <v>Sebastian Faber</v>
      </c>
      <c r="AB3173" s="12">
        <f t="shared" si="441"/>
        <v>10</v>
      </c>
      <c r="AC3173" s="12">
        <f t="shared" si="446"/>
        <v>80.004400000000004</v>
      </c>
      <c r="AD3173" s="12">
        <f t="shared" si="447"/>
        <v>87</v>
      </c>
      <c r="AE3173" s="12">
        <f t="shared" si="442"/>
        <v>870</v>
      </c>
      <c r="AF3173" s="12">
        <f t="shared" si="443"/>
        <v>6.9955999999999996</v>
      </c>
      <c r="AG3173" s="12">
        <f t="shared" si="444"/>
        <v>69.959999999999994</v>
      </c>
      <c r="AH3173" s="9">
        <f t="shared" si="448"/>
        <v>8.0413793103448275E-2</v>
      </c>
      <c r="AI3173" s="14">
        <f>VLOOKUP(E3173,'Verweis Faktor'!$A:$B,2,FALSE)</f>
        <v>1</v>
      </c>
      <c r="AJ3173" s="14"/>
      <c r="AK3173" s="14" t="str">
        <f>IF(AL3173="Ja","Versandkosten",VLOOKUP(E3173,'Verweis Belegart'!$A$2:$B$9,2,FALSE))</f>
        <v>Hardware</v>
      </c>
      <c r="AL3173" s="14" t="str">
        <f t="shared" si="449"/>
        <v>Nein</v>
      </c>
      <c r="AM3173" s="14" t="str">
        <f t="shared" si="445"/>
        <v>Positiv</v>
      </c>
    </row>
    <row r="3174" spans="1:39" ht="17.25" customHeight="1" x14ac:dyDescent="0.35">
      <c r="A3174" s="17">
        <v>14573586</v>
      </c>
      <c r="B3174" s="2" t="s">
        <v>1989</v>
      </c>
      <c r="C3174" s="1">
        <v>2025001</v>
      </c>
      <c r="D3174" s="1">
        <v>2000837</v>
      </c>
      <c r="E3174" s="2" t="s">
        <v>34</v>
      </c>
      <c r="F3174" s="2" t="s">
        <v>182</v>
      </c>
      <c r="G3174" s="2" t="s">
        <v>66</v>
      </c>
      <c r="H3174" s="2" t="s">
        <v>2153</v>
      </c>
      <c r="I3174" s="2" t="s">
        <v>2154</v>
      </c>
      <c r="J3174" s="2" t="s">
        <v>103</v>
      </c>
      <c r="K3174" s="2" t="s">
        <v>103</v>
      </c>
      <c r="L3174" s="2" t="s">
        <v>1068</v>
      </c>
      <c r="M3174" s="2" t="s">
        <v>1069</v>
      </c>
      <c r="N3174" s="2" t="s">
        <v>1070</v>
      </c>
      <c r="O3174" s="3">
        <v>2</v>
      </c>
      <c r="P3174" s="3">
        <v>399.14030000000002</v>
      </c>
      <c r="Q3174" s="3">
        <v>415</v>
      </c>
      <c r="R3174" s="3">
        <v>830</v>
      </c>
      <c r="S3174" s="3">
        <v>15.8597</v>
      </c>
      <c r="T3174" s="3">
        <v>31.72</v>
      </c>
      <c r="U3174" s="3">
        <v>3.82</v>
      </c>
      <c r="V3174" s="2" t="s">
        <v>42</v>
      </c>
      <c r="W3174" s="2" t="s">
        <v>43</v>
      </c>
      <c r="X3174" s="2" t="s">
        <v>72</v>
      </c>
      <c r="Y3174" s="19" t="str">
        <f>VLOOKUP(G3174,'Verweis Kd-Gruppe'!$A$2:$B$8,2,FALSE)</f>
        <v>EXP</v>
      </c>
      <c r="Z3174" s="19" t="str">
        <f>VLOOKUP(J3174,'Verweis Art-Gruppe'!$A$2:$B$15,2,FALSE)</f>
        <v>Geräte</v>
      </c>
      <c r="AA3174" s="19" t="str">
        <f>VLOOKUP(W3174,'Verweis Vertreter'!$A$2:$B$24,2,FALSE)</f>
        <v>Sebastian Faber</v>
      </c>
      <c r="AB3174" s="12">
        <f t="shared" si="441"/>
        <v>2</v>
      </c>
      <c r="AC3174" s="12">
        <f t="shared" si="446"/>
        <v>399.14030000000002</v>
      </c>
      <c r="AD3174" s="12">
        <f t="shared" si="447"/>
        <v>415</v>
      </c>
      <c r="AE3174" s="12">
        <f t="shared" si="442"/>
        <v>830</v>
      </c>
      <c r="AF3174" s="12">
        <f t="shared" si="443"/>
        <v>15.8597</v>
      </c>
      <c r="AG3174" s="12">
        <f t="shared" si="444"/>
        <v>31.72</v>
      </c>
      <c r="AH3174" s="9">
        <f t="shared" si="448"/>
        <v>3.8216867469879519E-2</v>
      </c>
      <c r="AI3174" s="14">
        <f>VLOOKUP(E3174,'Verweis Faktor'!$A:$B,2,FALSE)</f>
        <v>1</v>
      </c>
      <c r="AJ3174" s="14"/>
      <c r="AK3174" s="14" t="str">
        <f>IF(AL3174="Ja","Versandkosten",VLOOKUP(E3174,'Verweis Belegart'!$A$2:$B$9,2,FALSE))</f>
        <v>Hardware</v>
      </c>
      <c r="AL3174" s="14" t="str">
        <f t="shared" si="449"/>
        <v>Nein</v>
      </c>
      <c r="AM3174" s="14" t="str">
        <f t="shared" si="445"/>
        <v>Positiv</v>
      </c>
    </row>
    <row r="3175" spans="1:39" ht="17.25" customHeight="1" x14ac:dyDescent="0.35">
      <c r="A3175" s="17">
        <v>14573586</v>
      </c>
      <c r="B3175" s="2" t="s">
        <v>1989</v>
      </c>
      <c r="C3175" s="1">
        <v>2025001</v>
      </c>
      <c r="D3175" s="1">
        <v>2000837</v>
      </c>
      <c r="E3175" s="2" t="s">
        <v>34</v>
      </c>
      <c r="F3175" s="2" t="s">
        <v>182</v>
      </c>
      <c r="G3175" s="2" t="s">
        <v>66</v>
      </c>
      <c r="H3175" s="2" t="s">
        <v>2153</v>
      </c>
      <c r="I3175" s="2" t="s">
        <v>2154</v>
      </c>
      <c r="J3175" s="2" t="s">
        <v>103</v>
      </c>
      <c r="K3175" s="2" t="s">
        <v>107</v>
      </c>
      <c r="L3175" s="2" t="s">
        <v>631</v>
      </c>
      <c r="M3175" s="2" t="s">
        <v>632</v>
      </c>
      <c r="N3175" s="2" t="s">
        <v>379</v>
      </c>
      <c r="O3175" s="3">
        <v>3</v>
      </c>
      <c r="P3175" s="3">
        <v>417</v>
      </c>
      <c r="Q3175" s="3">
        <v>427</v>
      </c>
      <c r="R3175" s="3">
        <v>1281</v>
      </c>
      <c r="S3175" s="3">
        <v>10</v>
      </c>
      <c r="T3175" s="3">
        <v>30</v>
      </c>
      <c r="U3175" s="3">
        <v>2.34</v>
      </c>
      <c r="V3175" s="2" t="s">
        <v>42</v>
      </c>
      <c r="W3175" s="2" t="s">
        <v>43</v>
      </c>
      <c r="X3175" s="2" t="s">
        <v>72</v>
      </c>
      <c r="Y3175" s="19" t="str">
        <f>VLOOKUP(G3175,'Verweis Kd-Gruppe'!$A$2:$B$8,2,FALSE)</f>
        <v>EXP</v>
      </c>
      <c r="Z3175" s="19" t="str">
        <f>VLOOKUP(J3175,'Verweis Art-Gruppe'!$A$2:$B$15,2,FALSE)</f>
        <v>Geräte</v>
      </c>
      <c r="AA3175" s="19" t="str">
        <f>VLOOKUP(W3175,'Verweis Vertreter'!$A$2:$B$24,2,FALSE)</f>
        <v>Sebastian Faber</v>
      </c>
      <c r="AB3175" s="12">
        <f t="shared" si="441"/>
        <v>3</v>
      </c>
      <c r="AC3175" s="12">
        <f t="shared" si="446"/>
        <v>417</v>
      </c>
      <c r="AD3175" s="12">
        <f t="shared" si="447"/>
        <v>427</v>
      </c>
      <c r="AE3175" s="12">
        <f t="shared" si="442"/>
        <v>1281</v>
      </c>
      <c r="AF3175" s="12">
        <f t="shared" si="443"/>
        <v>10</v>
      </c>
      <c r="AG3175" s="12">
        <f t="shared" si="444"/>
        <v>30</v>
      </c>
      <c r="AH3175" s="9">
        <f t="shared" si="448"/>
        <v>2.3419203747072601E-2</v>
      </c>
      <c r="AI3175" s="14">
        <f>VLOOKUP(E3175,'Verweis Faktor'!$A:$B,2,FALSE)</f>
        <v>1</v>
      </c>
      <c r="AJ3175" s="14"/>
      <c r="AK3175" s="14" t="str">
        <f>IF(AL3175="Ja","Versandkosten",VLOOKUP(E3175,'Verweis Belegart'!$A$2:$B$9,2,FALSE))</f>
        <v>Hardware</v>
      </c>
      <c r="AL3175" s="14" t="str">
        <f t="shared" si="449"/>
        <v>Nein</v>
      </c>
      <c r="AM3175" s="14" t="str">
        <f t="shared" si="445"/>
        <v>Positiv</v>
      </c>
    </row>
    <row r="3176" spans="1:39" ht="17.25" customHeight="1" x14ac:dyDescent="0.35">
      <c r="A3176" s="17">
        <v>14573586</v>
      </c>
      <c r="B3176" s="2" t="s">
        <v>1989</v>
      </c>
      <c r="C3176" s="1">
        <v>2025001</v>
      </c>
      <c r="D3176" s="1">
        <v>2000837</v>
      </c>
      <c r="E3176" s="2" t="s">
        <v>34</v>
      </c>
      <c r="F3176" s="2" t="s">
        <v>182</v>
      </c>
      <c r="G3176" s="2" t="s">
        <v>66</v>
      </c>
      <c r="H3176" s="2" t="s">
        <v>2153</v>
      </c>
      <c r="I3176" s="2" t="s">
        <v>2154</v>
      </c>
      <c r="J3176" s="2" t="s">
        <v>103</v>
      </c>
      <c r="K3176" s="2" t="s">
        <v>111</v>
      </c>
      <c r="L3176" s="2" t="s">
        <v>1220</v>
      </c>
      <c r="M3176" s="2" t="s">
        <v>1221</v>
      </c>
      <c r="N3176" s="2" t="s">
        <v>457</v>
      </c>
      <c r="O3176" s="3">
        <v>5</v>
      </c>
      <c r="P3176" s="3">
        <v>869.41409999999996</v>
      </c>
      <c r="Q3176" s="3">
        <v>839</v>
      </c>
      <c r="R3176" s="3">
        <v>4195</v>
      </c>
      <c r="S3176" s="3">
        <v>-30.414100000000001</v>
      </c>
      <c r="T3176" s="3">
        <v>-152.07</v>
      </c>
      <c r="U3176" s="3">
        <v>-3.62</v>
      </c>
      <c r="V3176" s="2" t="s">
        <v>42</v>
      </c>
      <c r="W3176" s="2" t="s">
        <v>43</v>
      </c>
      <c r="X3176" s="2" t="s">
        <v>72</v>
      </c>
      <c r="Y3176" s="19" t="str">
        <f>VLOOKUP(G3176,'Verweis Kd-Gruppe'!$A$2:$B$8,2,FALSE)</f>
        <v>EXP</v>
      </c>
      <c r="Z3176" s="19" t="str">
        <f>VLOOKUP(J3176,'Verweis Art-Gruppe'!$A$2:$B$15,2,FALSE)</f>
        <v>Geräte</v>
      </c>
      <c r="AA3176" s="19" t="str">
        <f>VLOOKUP(W3176,'Verweis Vertreter'!$A$2:$B$24,2,FALSE)</f>
        <v>Sebastian Faber</v>
      </c>
      <c r="AB3176" s="12">
        <f t="shared" si="441"/>
        <v>5</v>
      </c>
      <c r="AC3176" s="12">
        <f t="shared" si="446"/>
        <v>869.41409999999996</v>
      </c>
      <c r="AD3176" s="12">
        <f t="shared" si="447"/>
        <v>839</v>
      </c>
      <c r="AE3176" s="12">
        <f t="shared" si="442"/>
        <v>4195</v>
      </c>
      <c r="AF3176" s="12">
        <f t="shared" si="443"/>
        <v>-30.414100000000001</v>
      </c>
      <c r="AG3176" s="12">
        <f t="shared" si="444"/>
        <v>-152.07</v>
      </c>
      <c r="AH3176" s="9">
        <f t="shared" si="448"/>
        <v>-3.6250297973778309E-2</v>
      </c>
      <c r="AI3176" s="14">
        <f>VLOOKUP(E3176,'Verweis Faktor'!$A:$B,2,FALSE)</f>
        <v>1</v>
      </c>
      <c r="AJ3176" s="14"/>
      <c r="AK3176" s="14" t="str">
        <f>IF(AL3176="Ja","Versandkosten",VLOOKUP(E3176,'Verweis Belegart'!$A$2:$B$9,2,FALSE))</f>
        <v>Hardware</v>
      </c>
      <c r="AL3176" s="14" t="str">
        <f t="shared" si="449"/>
        <v>Nein</v>
      </c>
      <c r="AM3176" s="14" t="str">
        <f t="shared" si="445"/>
        <v>Negativ</v>
      </c>
    </row>
    <row r="3177" spans="1:39" ht="17.25" customHeight="1" x14ac:dyDescent="0.35">
      <c r="A3177" s="17">
        <v>14573586</v>
      </c>
      <c r="B3177" s="2" t="s">
        <v>1989</v>
      </c>
      <c r="C3177" s="1">
        <v>2025001</v>
      </c>
      <c r="D3177" s="1">
        <v>2000837</v>
      </c>
      <c r="E3177" s="2" t="s">
        <v>34</v>
      </c>
      <c r="F3177" s="2" t="s">
        <v>182</v>
      </c>
      <c r="G3177" s="2" t="s">
        <v>66</v>
      </c>
      <c r="H3177" s="2" t="s">
        <v>2153</v>
      </c>
      <c r="I3177" s="2" t="s">
        <v>2154</v>
      </c>
      <c r="J3177" s="2" t="s">
        <v>103</v>
      </c>
      <c r="K3177" s="2" t="s">
        <v>115</v>
      </c>
      <c r="L3177" s="2" t="s">
        <v>305</v>
      </c>
      <c r="M3177" s="2" t="s">
        <v>306</v>
      </c>
      <c r="N3177" s="2" t="s">
        <v>283</v>
      </c>
      <c r="O3177" s="3">
        <v>15</v>
      </c>
      <c r="P3177" s="3">
        <v>492.46980000000002</v>
      </c>
      <c r="Q3177" s="3">
        <v>507</v>
      </c>
      <c r="R3177" s="3">
        <v>7605</v>
      </c>
      <c r="S3177" s="3">
        <v>14.530200000000001</v>
      </c>
      <c r="T3177" s="3">
        <v>217.95</v>
      </c>
      <c r="U3177" s="3">
        <v>2.86</v>
      </c>
      <c r="V3177" s="2" t="s">
        <v>42</v>
      </c>
      <c r="W3177" s="2" t="s">
        <v>43</v>
      </c>
      <c r="X3177" s="2" t="s">
        <v>72</v>
      </c>
      <c r="Y3177" s="19" t="str">
        <f>VLOOKUP(G3177,'Verweis Kd-Gruppe'!$A$2:$B$8,2,FALSE)</f>
        <v>EXP</v>
      </c>
      <c r="Z3177" s="19" t="str">
        <f>VLOOKUP(J3177,'Verweis Art-Gruppe'!$A$2:$B$15,2,FALSE)</f>
        <v>Geräte</v>
      </c>
      <c r="AA3177" s="19" t="str">
        <f>VLOOKUP(W3177,'Verweis Vertreter'!$A$2:$B$24,2,FALSE)</f>
        <v>Sebastian Faber</v>
      </c>
      <c r="AB3177" s="12">
        <f t="shared" si="441"/>
        <v>15</v>
      </c>
      <c r="AC3177" s="12">
        <f t="shared" si="446"/>
        <v>492.46980000000002</v>
      </c>
      <c r="AD3177" s="12">
        <f t="shared" si="447"/>
        <v>507</v>
      </c>
      <c r="AE3177" s="12">
        <f t="shared" si="442"/>
        <v>7605</v>
      </c>
      <c r="AF3177" s="12">
        <f t="shared" si="443"/>
        <v>14.530200000000001</v>
      </c>
      <c r="AG3177" s="12">
        <f t="shared" si="444"/>
        <v>217.95</v>
      </c>
      <c r="AH3177" s="9">
        <f t="shared" si="448"/>
        <v>2.865877712031558E-2</v>
      </c>
      <c r="AI3177" s="14">
        <f>VLOOKUP(E3177,'Verweis Faktor'!$A:$B,2,FALSE)</f>
        <v>1</v>
      </c>
      <c r="AJ3177" s="14"/>
      <c r="AK3177" s="14" t="str">
        <f>IF(AL3177="Ja","Versandkosten",VLOOKUP(E3177,'Verweis Belegart'!$A$2:$B$9,2,FALSE))</f>
        <v>Hardware</v>
      </c>
      <c r="AL3177" s="14" t="str">
        <f t="shared" si="449"/>
        <v>Nein</v>
      </c>
      <c r="AM3177" s="14" t="str">
        <f t="shared" si="445"/>
        <v>Positiv</v>
      </c>
    </row>
    <row r="3178" spans="1:39" ht="17.25" customHeight="1" x14ac:dyDescent="0.35">
      <c r="A3178" s="17">
        <v>14573586</v>
      </c>
      <c r="B3178" s="2" t="s">
        <v>1989</v>
      </c>
      <c r="C3178" s="1">
        <v>2025001</v>
      </c>
      <c r="D3178" s="1">
        <v>2000837</v>
      </c>
      <c r="E3178" s="2" t="s">
        <v>34</v>
      </c>
      <c r="F3178" s="2" t="s">
        <v>182</v>
      </c>
      <c r="G3178" s="2" t="s">
        <v>66</v>
      </c>
      <c r="H3178" s="2" t="s">
        <v>2153</v>
      </c>
      <c r="I3178" s="2" t="s">
        <v>2154</v>
      </c>
      <c r="J3178" s="2" t="s">
        <v>103</v>
      </c>
      <c r="K3178" s="2" t="s">
        <v>289</v>
      </c>
      <c r="L3178" s="2" t="s">
        <v>63</v>
      </c>
      <c r="M3178" s="2" t="s">
        <v>64</v>
      </c>
      <c r="N3178" s="2" t="s">
        <v>65</v>
      </c>
      <c r="O3178" s="3">
        <v>5</v>
      </c>
      <c r="P3178" s="3">
        <v>197.0257</v>
      </c>
      <c r="Q3178" s="3">
        <v>209</v>
      </c>
      <c r="R3178" s="3">
        <v>1045</v>
      </c>
      <c r="S3178" s="3">
        <v>11.974299999999999</v>
      </c>
      <c r="T3178" s="3">
        <v>59.87</v>
      </c>
      <c r="U3178" s="3">
        <v>5.72</v>
      </c>
      <c r="V3178" s="2" t="s">
        <v>42</v>
      </c>
      <c r="W3178" s="2" t="s">
        <v>43</v>
      </c>
      <c r="X3178" s="2" t="s">
        <v>72</v>
      </c>
      <c r="Y3178" s="19" t="str">
        <f>VLOOKUP(G3178,'Verweis Kd-Gruppe'!$A$2:$B$8,2,FALSE)</f>
        <v>EXP</v>
      </c>
      <c r="Z3178" s="19" t="str">
        <f>VLOOKUP(J3178,'Verweis Art-Gruppe'!$A$2:$B$15,2,FALSE)</f>
        <v>Geräte</v>
      </c>
      <c r="AA3178" s="19" t="str">
        <f>VLOOKUP(W3178,'Verweis Vertreter'!$A$2:$B$24,2,FALSE)</f>
        <v>Sebastian Faber</v>
      </c>
      <c r="AB3178" s="12">
        <f t="shared" si="441"/>
        <v>5</v>
      </c>
      <c r="AC3178" s="12">
        <f t="shared" si="446"/>
        <v>197.0257</v>
      </c>
      <c r="AD3178" s="12">
        <f t="shared" si="447"/>
        <v>209</v>
      </c>
      <c r="AE3178" s="12">
        <f t="shared" si="442"/>
        <v>1045</v>
      </c>
      <c r="AF3178" s="12">
        <f t="shared" si="443"/>
        <v>11.974299999999999</v>
      </c>
      <c r="AG3178" s="12">
        <f t="shared" si="444"/>
        <v>59.87</v>
      </c>
      <c r="AH3178" s="9">
        <f t="shared" si="448"/>
        <v>5.729186602870813E-2</v>
      </c>
      <c r="AI3178" s="14">
        <f>VLOOKUP(E3178,'Verweis Faktor'!$A:$B,2,FALSE)</f>
        <v>1</v>
      </c>
      <c r="AJ3178" s="14"/>
      <c r="AK3178" s="14" t="str">
        <f>IF(AL3178="Ja","Versandkosten",VLOOKUP(E3178,'Verweis Belegart'!$A$2:$B$9,2,FALSE))</f>
        <v>Hardware</v>
      </c>
      <c r="AL3178" s="14" t="str">
        <f t="shared" si="449"/>
        <v>Nein</v>
      </c>
      <c r="AM3178" s="14" t="str">
        <f t="shared" si="445"/>
        <v>Positiv</v>
      </c>
    </row>
    <row r="3179" spans="1:39" ht="17.25" customHeight="1" x14ac:dyDescent="0.35">
      <c r="A3179" s="17">
        <v>14573472</v>
      </c>
      <c r="B3179" s="2" t="s">
        <v>1989</v>
      </c>
      <c r="C3179" s="1">
        <v>2025001</v>
      </c>
      <c r="D3179" s="1">
        <v>2000838</v>
      </c>
      <c r="E3179" s="2" t="s">
        <v>34</v>
      </c>
      <c r="F3179" s="2" t="s">
        <v>142</v>
      </c>
      <c r="G3179" s="2" t="s">
        <v>36</v>
      </c>
      <c r="H3179" s="2" t="s">
        <v>437</v>
      </c>
      <c r="I3179" s="2" t="s">
        <v>438</v>
      </c>
      <c r="J3179" s="2" t="s">
        <v>304</v>
      </c>
      <c r="K3179" s="2" t="s">
        <v>28</v>
      </c>
      <c r="L3179" s="2" t="s">
        <v>594</v>
      </c>
      <c r="M3179" s="2" t="s">
        <v>595</v>
      </c>
      <c r="N3179" s="2" t="s">
        <v>596</v>
      </c>
      <c r="O3179" s="3">
        <v>1</v>
      </c>
      <c r="P3179" s="3">
        <v>280</v>
      </c>
      <c r="Q3179" s="3">
        <v>369</v>
      </c>
      <c r="R3179" s="3">
        <v>369</v>
      </c>
      <c r="S3179" s="3">
        <v>89</v>
      </c>
      <c r="T3179" s="3">
        <v>89</v>
      </c>
      <c r="U3179" s="3">
        <v>24.11</v>
      </c>
      <c r="V3179" s="2" t="s">
        <v>235</v>
      </c>
      <c r="W3179" s="2" t="s">
        <v>236</v>
      </c>
      <c r="X3179" s="2" t="s">
        <v>197</v>
      </c>
      <c r="Y3179" s="19" t="str">
        <f>VLOOKUP(G3179,'Verweis Kd-Gruppe'!$A$2:$B$8,2,FALSE)</f>
        <v>GRK</v>
      </c>
      <c r="Z3179" s="19" t="str">
        <f>VLOOKUP(J3179,'Verweis Art-Gruppe'!$A$2:$B$15,2,FALSE)</f>
        <v>Zubehör</v>
      </c>
      <c r="AA3179" s="19" t="str">
        <f>VLOOKUP(W3179,'Verweis Vertreter'!$A$2:$B$24,2,FALSE)</f>
        <v>Patrick Verfürth</v>
      </c>
      <c r="AB3179" s="12">
        <f t="shared" si="441"/>
        <v>1</v>
      </c>
      <c r="AC3179" s="12">
        <f t="shared" si="446"/>
        <v>280</v>
      </c>
      <c r="AD3179" s="12">
        <f t="shared" si="447"/>
        <v>369</v>
      </c>
      <c r="AE3179" s="12">
        <f t="shared" si="442"/>
        <v>369</v>
      </c>
      <c r="AF3179" s="12">
        <f t="shared" si="443"/>
        <v>89</v>
      </c>
      <c r="AG3179" s="12">
        <f t="shared" si="444"/>
        <v>89</v>
      </c>
      <c r="AH3179" s="9">
        <f t="shared" si="448"/>
        <v>0.24119241192411925</v>
      </c>
      <c r="AI3179" s="14">
        <f>VLOOKUP(E3179,'Verweis Faktor'!$A:$B,2,FALSE)</f>
        <v>1</v>
      </c>
      <c r="AJ3179" s="14"/>
      <c r="AK3179" s="14" t="str">
        <f>IF(AL3179="Ja","Versandkosten",VLOOKUP(E3179,'Verweis Belegart'!$A$2:$B$9,2,FALSE))</f>
        <v>Hardware</v>
      </c>
      <c r="AL3179" s="14" t="str">
        <f t="shared" si="449"/>
        <v>Nein</v>
      </c>
      <c r="AM3179" s="14" t="str">
        <f t="shared" si="445"/>
        <v>Positiv</v>
      </c>
    </row>
    <row r="3180" spans="1:39" ht="17.25" customHeight="1" x14ac:dyDescent="0.35">
      <c r="A3180" s="17">
        <v>14573592</v>
      </c>
      <c r="B3180" s="2" t="s">
        <v>1989</v>
      </c>
      <c r="C3180" s="1">
        <v>2025001</v>
      </c>
      <c r="D3180" s="1">
        <v>2000839</v>
      </c>
      <c r="E3180" s="2" t="s">
        <v>34</v>
      </c>
      <c r="F3180" s="2" t="s">
        <v>142</v>
      </c>
      <c r="G3180" s="2" t="s">
        <v>25</v>
      </c>
      <c r="H3180" s="2" t="s">
        <v>2155</v>
      </c>
      <c r="I3180" s="2" t="s">
        <v>2156</v>
      </c>
      <c r="J3180" s="2" t="s">
        <v>103</v>
      </c>
      <c r="K3180" s="2" t="s">
        <v>28</v>
      </c>
      <c r="L3180" s="2" t="s">
        <v>275</v>
      </c>
      <c r="M3180" s="2" t="s">
        <v>276</v>
      </c>
      <c r="N3180" s="2" t="s">
        <v>271</v>
      </c>
      <c r="O3180" s="3">
        <v>1</v>
      </c>
      <c r="P3180" s="3">
        <v>416</v>
      </c>
      <c r="Q3180" s="3">
        <v>428</v>
      </c>
      <c r="R3180" s="3">
        <v>428</v>
      </c>
      <c r="S3180" s="3">
        <v>12</v>
      </c>
      <c r="T3180" s="3">
        <v>12</v>
      </c>
      <c r="U3180" s="3">
        <v>2.8</v>
      </c>
      <c r="V3180" s="2" t="s">
        <v>427</v>
      </c>
      <c r="W3180" s="2" t="s">
        <v>428</v>
      </c>
      <c r="X3180" s="2" t="s">
        <v>702</v>
      </c>
      <c r="Y3180" s="19" t="str">
        <f>VLOOKUP(G3180,'Verweis Kd-Gruppe'!$A$2:$B$8,2,FALSE)</f>
        <v>FHK</v>
      </c>
      <c r="Z3180" s="19" t="str">
        <f>VLOOKUP(J3180,'Verweis Art-Gruppe'!$A$2:$B$15,2,FALSE)</f>
        <v>Geräte</v>
      </c>
      <c r="AA3180" s="19" t="str">
        <f>VLOOKUP(W3180,'Verweis Vertreter'!$A$2:$B$24,2,FALSE)</f>
        <v>Zentrale</v>
      </c>
      <c r="AB3180" s="12">
        <f t="shared" si="441"/>
        <v>1</v>
      </c>
      <c r="AC3180" s="12">
        <f t="shared" si="446"/>
        <v>416</v>
      </c>
      <c r="AD3180" s="12">
        <f t="shared" si="447"/>
        <v>428</v>
      </c>
      <c r="AE3180" s="12">
        <f t="shared" si="442"/>
        <v>428</v>
      </c>
      <c r="AF3180" s="12">
        <f t="shared" si="443"/>
        <v>12</v>
      </c>
      <c r="AG3180" s="12">
        <f t="shared" si="444"/>
        <v>12</v>
      </c>
      <c r="AH3180" s="9">
        <f t="shared" si="448"/>
        <v>2.8037383177570093E-2</v>
      </c>
      <c r="AI3180" s="14">
        <f>VLOOKUP(E3180,'Verweis Faktor'!$A:$B,2,FALSE)</f>
        <v>1</v>
      </c>
      <c r="AJ3180" s="14"/>
      <c r="AK3180" s="14" t="str">
        <f>IF(AL3180="Ja","Versandkosten",VLOOKUP(E3180,'Verweis Belegart'!$A$2:$B$9,2,FALSE))</f>
        <v>Hardware</v>
      </c>
      <c r="AL3180" s="14" t="str">
        <f t="shared" si="449"/>
        <v>Nein</v>
      </c>
      <c r="AM3180" s="14" t="str">
        <f t="shared" si="445"/>
        <v>Positiv</v>
      </c>
    </row>
    <row r="3181" spans="1:39" ht="17.25" customHeight="1" x14ac:dyDescent="0.35">
      <c r="A3181" s="17">
        <v>14573599</v>
      </c>
      <c r="B3181" s="2" t="s">
        <v>1989</v>
      </c>
      <c r="C3181" s="1">
        <v>2025001</v>
      </c>
      <c r="D3181" s="1">
        <v>2000840</v>
      </c>
      <c r="E3181" s="2" t="s">
        <v>34</v>
      </c>
      <c r="F3181" s="2" t="s">
        <v>142</v>
      </c>
      <c r="G3181" s="2" t="s">
        <v>25</v>
      </c>
      <c r="H3181" s="2" t="s">
        <v>1890</v>
      </c>
      <c r="I3181" s="2" t="s">
        <v>1891</v>
      </c>
      <c r="J3181" s="2" t="s">
        <v>103</v>
      </c>
      <c r="K3181" s="2" t="s">
        <v>28</v>
      </c>
      <c r="L3181" s="2" t="s">
        <v>2098</v>
      </c>
      <c r="M3181" s="2" t="s">
        <v>2099</v>
      </c>
      <c r="N3181" s="2" t="s">
        <v>2100</v>
      </c>
      <c r="O3181" s="3">
        <v>1</v>
      </c>
      <c r="P3181" s="3">
        <v>371</v>
      </c>
      <c r="Q3181" s="3">
        <v>419</v>
      </c>
      <c r="R3181" s="3">
        <v>419</v>
      </c>
      <c r="S3181" s="3">
        <v>48</v>
      </c>
      <c r="T3181" s="3">
        <v>48</v>
      </c>
      <c r="U3181" s="3">
        <v>11.45</v>
      </c>
      <c r="V3181" s="2" t="s">
        <v>1892</v>
      </c>
      <c r="W3181" s="2" t="s">
        <v>1893</v>
      </c>
      <c r="X3181" s="2" t="s">
        <v>699</v>
      </c>
      <c r="Y3181" s="19" t="str">
        <f>VLOOKUP(G3181,'Verweis Kd-Gruppe'!$A$2:$B$8,2,FALSE)</f>
        <v>FHK</v>
      </c>
      <c r="Z3181" s="19" t="str">
        <f>VLOOKUP(J3181,'Verweis Art-Gruppe'!$A$2:$B$15,2,FALSE)</f>
        <v>Geräte</v>
      </c>
      <c r="AA3181" s="19" t="str">
        <f>VLOOKUP(W3181,'Verweis Vertreter'!$A$2:$B$24,2,FALSE)</f>
        <v>Zentrale</v>
      </c>
      <c r="AB3181" s="12">
        <f t="shared" si="441"/>
        <v>1</v>
      </c>
      <c r="AC3181" s="12">
        <f t="shared" si="446"/>
        <v>371</v>
      </c>
      <c r="AD3181" s="12">
        <f t="shared" si="447"/>
        <v>419</v>
      </c>
      <c r="AE3181" s="12">
        <f t="shared" si="442"/>
        <v>419</v>
      </c>
      <c r="AF3181" s="12">
        <f t="shared" si="443"/>
        <v>48</v>
      </c>
      <c r="AG3181" s="12">
        <f t="shared" si="444"/>
        <v>48</v>
      </c>
      <c r="AH3181" s="9">
        <f t="shared" si="448"/>
        <v>0.11455847255369929</v>
      </c>
      <c r="AI3181" s="14">
        <f>VLOOKUP(E3181,'Verweis Faktor'!$A:$B,2,FALSE)</f>
        <v>1</v>
      </c>
      <c r="AJ3181" s="14"/>
      <c r="AK3181" s="14" t="str">
        <f>IF(AL3181="Ja","Versandkosten",VLOOKUP(E3181,'Verweis Belegart'!$A$2:$B$9,2,FALSE))</f>
        <v>Hardware</v>
      </c>
      <c r="AL3181" s="14" t="str">
        <f t="shared" si="449"/>
        <v>Nein</v>
      </c>
      <c r="AM3181" s="14" t="str">
        <f t="shared" si="445"/>
        <v>Positiv</v>
      </c>
    </row>
    <row r="3182" spans="1:39" ht="17.25" customHeight="1" x14ac:dyDescent="0.35">
      <c r="A3182" s="17">
        <v>14573620</v>
      </c>
      <c r="B3182" s="2" t="s">
        <v>1989</v>
      </c>
      <c r="C3182" s="1">
        <v>2025001</v>
      </c>
      <c r="D3182" s="1">
        <v>2000841</v>
      </c>
      <c r="E3182" s="2" t="s">
        <v>23</v>
      </c>
      <c r="F3182" s="2" t="s">
        <v>24</v>
      </c>
      <c r="G3182" s="2" t="s">
        <v>25</v>
      </c>
      <c r="H3182" s="2" t="s">
        <v>2157</v>
      </c>
      <c r="I3182" s="2" t="s">
        <v>2158</v>
      </c>
      <c r="J3182" s="2" t="s">
        <v>531</v>
      </c>
      <c r="K3182" s="2" t="s">
        <v>28</v>
      </c>
      <c r="L3182" s="2" t="s">
        <v>2159</v>
      </c>
      <c r="M3182" s="2" t="s">
        <v>2160</v>
      </c>
      <c r="N3182" s="2"/>
      <c r="O3182" s="3">
        <v>1</v>
      </c>
      <c r="P3182" s="3">
        <v>0</v>
      </c>
      <c r="Q3182" s="3">
        <v>5000</v>
      </c>
      <c r="R3182" s="3">
        <v>5000</v>
      </c>
      <c r="S3182" s="3">
        <v>5000</v>
      </c>
      <c r="T3182" s="3">
        <v>5000</v>
      </c>
      <c r="U3182" s="3"/>
      <c r="V3182" s="2" t="s">
        <v>31</v>
      </c>
      <c r="W3182" s="2" t="s">
        <v>32</v>
      </c>
      <c r="X3182" s="2" t="s">
        <v>33</v>
      </c>
      <c r="Y3182" s="19" t="str">
        <f>VLOOKUP(G3182,'Verweis Kd-Gruppe'!$A$2:$B$8,2,FALSE)</f>
        <v>FHK</v>
      </c>
      <c r="Z3182" s="19" t="str">
        <f>VLOOKUP(J3182,'Verweis Art-Gruppe'!$A$2:$B$15,2,FALSE)</f>
        <v>Belastungen Netzbetreiber</v>
      </c>
      <c r="AA3182" s="19" t="str">
        <f>VLOOKUP(W3182,'Verweis Vertreter'!$A$2:$B$24,2,FALSE)</f>
        <v>Zentrale</v>
      </c>
      <c r="AB3182" s="12">
        <f t="shared" si="441"/>
        <v>1</v>
      </c>
      <c r="AC3182" s="12">
        <f t="shared" si="446"/>
        <v>0</v>
      </c>
      <c r="AD3182" s="12">
        <f t="shared" si="447"/>
        <v>5000</v>
      </c>
      <c r="AE3182" s="12">
        <f t="shared" si="442"/>
        <v>5000</v>
      </c>
      <c r="AF3182" s="12">
        <f t="shared" si="443"/>
        <v>5000</v>
      </c>
      <c r="AG3182" s="12">
        <f t="shared" si="444"/>
        <v>5000</v>
      </c>
      <c r="AH3182" s="9">
        <f t="shared" si="448"/>
        <v>1</v>
      </c>
      <c r="AI3182" s="14">
        <f>VLOOKUP(E3182,'Verweis Faktor'!$A:$B,2,FALSE)</f>
        <v>1</v>
      </c>
      <c r="AJ3182" s="14"/>
      <c r="AK3182" s="14" t="str">
        <f>IF(AL3182="Ja","Versandkosten",VLOOKUP(E3182,'Verweis Belegart'!$A$2:$B$9,2,FALSE))</f>
        <v>Belastung</v>
      </c>
      <c r="AL3182" s="14" t="str">
        <f t="shared" si="449"/>
        <v>Nein</v>
      </c>
      <c r="AM3182" s="14" t="str">
        <f t="shared" si="445"/>
        <v>Positiv</v>
      </c>
    </row>
    <row r="3183" spans="1:39" ht="17.25" customHeight="1" x14ac:dyDescent="0.35">
      <c r="A3183" s="17">
        <v>14573501</v>
      </c>
      <c r="B3183" s="2" t="s">
        <v>1989</v>
      </c>
      <c r="C3183" s="1">
        <v>2025001</v>
      </c>
      <c r="D3183" s="1">
        <v>2000842</v>
      </c>
      <c r="E3183" s="2" t="s">
        <v>34</v>
      </c>
      <c r="F3183" s="2" t="s">
        <v>142</v>
      </c>
      <c r="G3183" s="2" t="s">
        <v>25</v>
      </c>
      <c r="H3183" s="2" t="s">
        <v>729</v>
      </c>
      <c r="I3183" s="2" t="s">
        <v>730</v>
      </c>
      <c r="J3183" s="2" t="s">
        <v>103</v>
      </c>
      <c r="K3183" s="2" t="s">
        <v>28</v>
      </c>
      <c r="L3183" s="2" t="s">
        <v>731</v>
      </c>
      <c r="M3183" s="2" t="s">
        <v>732</v>
      </c>
      <c r="N3183" s="2" t="s">
        <v>733</v>
      </c>
      <c r="O3183" s="3">
        <v>1</v>
      </c>
      <c r="P3183" s="3">
        <v>780.90909999999997</v>
      </c>
      <c r="Q3183" s="3">
        <v>789</v>
      </c>
      <c r="R3183" s="3">
        <v>789</v>
      </c>
      <c r="S3183" s="3">
        <v>8.0908999999999995</v>
      </c>
      <c r="T3183" s="3">
        <v>8.09</v>
      </c>
      <c r="U3183" s="3">
        <v>1.02</v>
      </c>
      <c r="V3183" s="2" t="s">
        <v>697</v>
      </c>
      <c r="W3183" s="2" t="s">
        <v>698</v>
      </c>
      <c r="X3183" s="2" t="s">
        <v>699</v>
      </c>
      <c r="Y3183" s="19" t="str">
        <f>VLOOKUP(G3183,'Verweis Kd-Gruppe'!$A$2:$B$8,2,FALSE)</f>
        <v>FHK</v>
      </c>
      <c r="Z3183" s="19" t="str">
        <f>VLOOKUP(J3183,'Verweis Art-Gruppe'!$A$2:$B$15,2,FALSE)</f>
        <v>Geräte</v>
      </c>
      <c r="AA3183" s="19" t="str">
        <f>VLOOKUP(W3183,'Verweis Vertreter'!$A$2:$B$24,2,FALSE)</f>
        <v>Zentrale</v>
      </c>
      <c r="AB3183" s="12">
        <f t="shared" si="441"/>
        <v>1</v>
      </c>
      <c r="AC3183" s="12">
        <f t="shared" si="446"/>
        <v>780.90909999999997</v>
      </c>
      <c r="AD3183" s="12">
        <f t="shared" si="447"/>
        <v>789</v>
      </c>
      <c r="AE3183" s="12">
        <f t="shared" si="442"/>
        <v>789</v>
      </c>
      <c r="AF3183" s="12">
        <f t="shared" si="443"/>
        <v>8.0908999999999995</v>
      </c>
      <c r="AG3183" s="12">
        <f t="shared" si="444"/>
        <v>8.09</v>
      </c>
      <c r="AH3183" s="9">
        <f t="shared" si="448"/>
        <v>1.0253485424588087E-2</v>
      </c>
      <c r="AI3183" s="14">
        <f>VLOOKUP(E3183,'Verweis Faktor'!$A:$B,2,FALSE)</f>
        <v>1</v>
      </c>
      <c r="AJ3183" s="14"/>
      <c r="AK3183" s="14" t="str">
        <f>IF(AL3183="Ja","Versandkosten",VLOOKUP(E3183,'Verweis Belegart'!$A$2:$B$9,2,FALSE))</f>
        <v>Hardware</v>
      </c>
      <c r="AL3183" s="14" t="str">
        <f t="shared" si="449"/>
        <v>Nein</v>
      </c>
      <c r="AM3183" s="14" t="str">
        <f t="shared" si="445"/>
        <v>Positiv</v>
      </c>
    </row>
    <row r="3184" spans="1:39" ht="17.25" customHeight="1" x14ac:dyDescent="0.35">
      <c r="A3184" s="17">
        <v>14573225</v>
      </c>
      <c r="B3184" s="2" t="s">
        <v>1989</v>
      </c>
      <c r="C3184" s="1">
        <v>2025001</v>
      </c>
      <c r="D3184" s="1">
        <v>2000843</v>
      </c>
      <c r="E3184" s="2" t="s">
        <v>34</v>
      </c>
      <c r="F3184" s="2" t="s">
        <v>53</v>
      </c>
      <c r="G3184" s="2" t="s">
        <v>66</v>
      </c>
      <c r="H3184" s="2" t="s">
        <v>1166</v>
      </c>
      <c r="I3184" s="2" t="s">
        <v>1167</v>
      </c>
      <c r="J3184" s="2" t="s">
        <v>103</v>
      </c>
      <c r="K3184" s="2" t="s">
        <v>28</v>
      </c>
      <c r="L3184" s="2" t="s">
        <v>1101</v>
      </c>
      <c r="M3184" s="2" t="s">
        <v>1102</v>
      </c>
      <c r="N3184" s="2" t="s">
        <v>457</v>
      </c>
      <c r="O3184" s="3">
        <v>4</v>
      </c>
      <c r="P3184" s="3">
        <v>795</v>
      </c>
      <c r="Q3184" s="3">
        <v>835</v>
      </c>
      <c r="R3184" s="3">
        <v>3340</v>
      </c>
      <c r="S3184" s="3">
        <v>40</v>
      </c>
      <c r="T3184" s="3">
        <v>160</v>
      </c>
      <c r="U3184" s="3">
        <v>4.79</v>
      </c>
      <c r="V3184" s="2" t="s">
        <v>675</v>
      </c>
      <c r="W3184" s="2" t="s">
        <v>676</v>
      </c>
      <c r="X3184" s="2" t="s">
        <v>72</v>
      </c>
      <c r="Y3184" s="19" t="str">
        <f>VLOOKUP(G3184,'Verweis Kd-Gruppe'!$A$2:$B$8,2,FALSE)</f>
        <v>EXP</v>
      </c>
      <c r="Z3184" s="19" t="str">
        <f>VLOOKUP(J3184,'Verweis Art-Gruppe'!$A$2:$B$15,2,FALSE)</f>
        <v>Geräte</v>
      </c>
      <c r="AA3184" s="19" t="str">
        <f>VLOOKUP(W3184,'Verweis Vertreter'!$A$2:$B$24,2,FALSE)</f>
        <v>Corina Wedel</v>
      </c>
      <c r="AB3184" s="12">
        <f t="shared" si="441"/>
        <v>4</v>
      </c>
      <c r="AC3184" s="12">
        <f t="shared" si="446"/>
        <v>795</v>
      </c>
      <c r="AD3184" s="12">
        <f t="shared" si="447"/>
        <v>835</v>
      </c>
      <c r="AE3184" s="12">
        <f t="shared" si="442"/>
        <v>3340</v>
      </c>
      <c r="AF3184" s="12">
        <f t="shared" si="443"/>
        <v>40</v>
      </c>
      <c r="AG3184" s="12">
        <f t="shared" si="444"/>
        <v>160</v>
      </c>
      <c r="AH3184" s="9">
        <f t="shared" si="448"/>
        <v>4.790419161676647E-2</v>
      </c>
      <c r="AI3184" s="14">
        <f>VLOOKUP(E3184,'Verweis Faktor'!$A:$B,2,FALSE)</f>
        <v>1</v>
      </c>
      <c r="AJ3184" s="14"/>
      <c r="AK3184" s="14" t="str">
        <f>IF(AL3184="Ja","Versandkosten",VLOOKUP(E3184,'Verweis Belegart'!$A$2:$B$9,2,FALSE))</f>
        <v>Hardware</v>
      </c>
      <c r="AL3184" s="14" t="str">
        <f t="shared" si="449"/>
        <v>Nein</v>
      </c>
      <c r="AM3184" s="14" t="str">
        <f t="shared" si="445"/>
        <v>Positiv</v>
      </c>
    </row>
    <row r="3185" spans="1:39" ht="17.25" customHeight="1" x14ac:dyDescent="0.35">
      <c r="A3185" s="17">
        <v>14573225</v>
      </c>
      <c r="B3185" s="2" t="s">
        <v>1989</v>
      </c>
      <c r="C3185" s="1">
        <v>2025001</v>
      </c>
      <c r="D3185" s="1">
        <v>2000843</v>
      </c>
      <c r="E3185" s="2" t="s">
        <v>34</v>
      </c>
      <c r="F3185" s="2" t="s">
        <v>53</v>
      </c>
      <c r="G3185" s="2" t="s">
        <v>66</v>
      </c>
      <c r="H3185" s="2" t="s">
        <v>1166</v>
      </c>
      <c r="I3185" s="2" t="s">
        <v>1167</v>
      </c>
      <c r="J3185" s="2" t="s">
        <v>103</v>
      </c>
      <c r="K3185" s="2" t="s">
        <v>45</v>
      </c>
      <c r="L3185" s="2" t="s">
        <v>993</v>
      </c>
      <c r="M3185" s="2" t="s">
        <v>994</v>
      </c>
      <c r="N3185" s="2" t="s">
        <v>457</v>
      </c>
      <c r="O3185" s="3">
        <v>4</v>
      </c>
      <c r="P3185" s="3">
        <v>863.52620000000002</v>
      </c>
      <c r="Q3185" s="3">
        <v>839</v>
      </c>
      <c r="R3185" s="3">
        <v>3356</v>
      </c>
      <c r="S3185" s="3">
        <v>-24.526199999999999</v>
      </c>
      <c r="T3185" s="3">
        <v>-98.1</v>
      </c>
      <c r="U3185" s="3">
        <v>-2.92</v>
      </c>
      <c r="V3185" s="2" t="s">
        <v>675</v>
      </c>
      <c r="W3185" s="2" t="s">
        <v>676</v>
      </c>
      <c r="X3185" s="2" t="s">
        <v>72</v>
      </c>
      <c r="Y3185" s="19" t="str">
        <f>VLOOKUP(G3185,'Verweis Kd-Gruppe'!$A$2:$B$8,2,FALSE)</f>
        <v>EXP</v>
      </c>
      <c r="Z3185" s="19" t="str">
        <f>VLOOKUP(J3185,'Verweis Art-Gruppe'!$A$2:$B$15,2,FALSE)</f>
        <v>Geräte</v>
      </c>
      <c r="AA3185" s="19" t="str">
        <f>VLOOKUP(W3185,'Verweis Vertreter'!$A$2:$B$24,2,FALSE)</f>
        <v>Corina Wedel</v>
      </c>
      <c r="AB3185" s="12">
        <f t="shared" si="441"/>
        <v>4</v>
      </c>
      <c r="AC3185" s="12">
        <f t="shared" si="446"/>
        <v>863.52620000000002</v>
      </c>
      <c r="AD3185" s="12">
        <f t="shared" si="447"/>
        <v>839</v>
      </c>
      <c r="AE3185" s="12">
        <f t="shared" si="442"/>
        <v>3356</v>
      </c>
      <c r="AF3185" s="12">
        <f t="shared" si="443"/>
        <v>-24.526199999999999</v>
      </c>
      <c r="AG3185" s="12">
        <f t="shared" si="444"/>
        <v>-98.1</v>
      </c>
      <c r="AH3185" s="9">
        <f t="shared" si="448"/>
        <v>-2.9231227651966625E-2</v>
      </c>
      <c r="AI3185" s="14">
        <f>VLOOKUP(E3185,'Verweis Faktor'!$A:$B,2,FALSE)</f>
        <v>1</v>
      </c>
      <c r="AJ3185" s="14"/>
      <c r="AK3185" s="14" t="str">
        <f>IF(AL3185="Ja","Versandkosten",VLOOKUP(E3185,'Verweis Belegart'!$A$2:$B$9,2,FALSE))</f>
        <v>Hardware</v>
      </c>
      <c r="AL3185" s="14" t="str">
        <f t="shared" si="449"/>
        <v>Nein</v>
      </c>
      <c r="AM3185" s="14" t="str">
        <f t="shared" si="445"/>
        <v>Negativ</v>
      </c>
    </row>
    <row r="3186" spans="1:39" ht="17.25" customHeight="1" x14ac:dyDescent="0.35">
      <c r="A3186" s="17">
        <v>14573225</v>
      </c>
      <c r="B3186" s="2" t="s">
        <v>1989</v>
      </c>
      <c r="C3186" s="1">
        <v>2025001</v>
      </c>
      <c r="D3186" s="1">
        <v>2000843</v>
      </c>
      <c r="E3186" s="2" t="s">
        <v>34</v>
      </c>
      <c r="F3186" s="2" t="s">
        <v>53</v>
      </c>
      <c r="G3186" s="2" t="s">
        <v>66</v>
      </c>
      <c r="H3186" s="2" t="s">
        <v>1166</v>
      </c>
      <c r="I3186" s="2" t="s">
        <v>1167</v>
      </c>
      <c r="J3186" s="2" t="s">
        <v>103</v>
      </c>
      <c r="K3186" s="2" t="s">
        <v>49</v>
      </c>
      <c r="L3186" s="2" t="s">
        <v>586</v>
      </c>
      <c r="M3186" s="2" t="s">
        <v>587</v>
      </c>
      <c r="N3186" s="2" t="s">
        <v>588</v>
      </c>
      <c r="O3186" s="3">
        <v>1</v>
      </c>
      <c r="P3186" s="3">
        <v>828</v>
      </c>
      <c r="Q3186" s="3">
        <v>839</v>
      </c>
      <c r="R3186" s="3">
        <v>839</v>
      </c>
      <c r="S3186" s="3">
        <v>11</v>
      </c>
      <c r="T3186" s="3">
        <v>11</v>
      </c>
      <c r="U3186" s="3">
        <v>1.31</v>
      </c>
      <c r="V3186" s="2" t="s">
        <v>675</v>
      </c>
      <c r="W3186" s="2" t="s">
        <v>676</v>
      </c>
      <c r="X3186" s="2" t="s">
        <v>72</v>
      </c>
      <c r="Y3186" s="19" t="str">
        <f>VLOOKUP(G3186,'Verweis Kd-Gruppe'!$A$2:$B$8,2,FALSE)</f>
        <v>EXP</v>
      </c>
      <c r="Z3186" s="19" t="str">
        <f>VLOOKUP(J3186,'Verweis Art-Gruppe'!$A$2:$B$15,2,FALSE)</f>
        <v>Geräte</v>
      </c>
      <c r="AA3186" s="19" t="str">
        <f>VLOOKUP(W3186,'Verweis Vertreter'!$A$2:$B$24,2,FALSE)</f>
        <v>Corina Wedel</v>
      </c>
      <c r="AB3186" s="12">
        <f t="shared" si="441"/>
        <v>1</v>
      </c>
      <c r="AC3186" s="12">
        <f t="shared" si="446"/>
        <v>828</v>
      </c>
      <c r="AD3186" s="12">
        <f t="shared" si="447"/>
        <v>839</v>
      </c>
      <c r="AE3186" s="12">
        <f t="shared" si="442"/>
        <v>839</v>
      </c>
      <c r="AF3186" s="12">
        <f t="shared" si="443"/>
        <v>11</v>
      </c>
      <c r="AG3186" s="12">
        <f t="shared" si="444"/>
        <v>11</v>
      </c>
      <c r="AH3186" s="9">
        <f t="shared" si="448"/>
        <v>1.3110846245530394E-2</v>
      </c>
      <c r="AI3186" s="14">
        <f>VLOOKUP(E3186,'Verweis Faktor'!$A:$B,2,FALSE)</f>
        <v>1</v>
      </c>
      <c r="AJ3186" s="14"/>
      <c r="AK3186" s="14" t="str">
        <f>IF(AL3186="Ja","Versandkosten",VLOOKUP(E3186,'Verweis Belegart'!$A$2:$B$9,2,FALSE))</f>
        <v>Hardware</v>
      </c>
      <c r="AL3186" s="14" t="str">
        <f t="shared" si="449"/>
        <v>Nein</v>
      </c>
      <c r="AM3186" s="14" t="str">
        <f t="shared" si="445"/>
        <v>Positiv</v>
      </c>
    </row>
    <row r="3187" spans="1:39" ht="17.25" customHeight="1" x14ac:dyDescent="0.35">
      <c r="A3187" s="17">
        <v>14573225</v>
      </c>
      <c r="B3187" s="2" t="s">
        <v>1989</v>
      </c>
      <c r="C3187" s="1">
        <v>2025001</v>
      </c>
      <c r="D3187" s="1">
        <v>2000843</v>
      </c>
      <c r="E3187" s="2" t="s">
        <v>34</v>
      </c>
      <c r="F3187" s="2" t="s">
        <v>53</v>
      </c>
      <c r="G3187" s="2" t="s">
        <v>66</v>
      </c>
      <c r="H3187" s="2" t="s">
        <v>1166</v>
      </c>
      <c r="I3187" s="2" t="s">
        <v>1167</v>
      </c>
      <c r="J3187" s="2" t="s">
        <v>103</v>
      </c>
      <c r="K3187" s="2" t="s">
        <v>79</v>
      </c>
      <c r="L3187" s="2" t="s">
        <v>967</v>
      </c>
      <c r="M3187" s="2" t="s">
        <v>968</v>
      </c>
      <c r="N3187" s="2" t="s">
        <v>969</v>
      </c>
      <c r="O3187" s="3">
        <v>10</v>
      </c>
      <c r="P3187" s="3">
        <v>122</v>
      </c>
      <c r="Q3187" s="3">
        <v>133</v>
      </c>
      <c r="R3187" s="3">
        <v>1330</v>
      </c>
      <c r="S3187" s="3">
        <v>11</v>
      </c>
      <c r="T3187" s="3">
        <v>110</v>
      </c>
      <c r="U3187" s="3">
        <v>8.27</v>
      </c>
      <c r="V3187" s="2" t="s">
        <v>675</v>
      </c>
      <c r="W3187" s="2" t="s">
        <v>676</v>
      </c>
      <c r="X3187" s="2" t="s">
        <v>72</v>
      </c>
      <c r="Y3187" s="19" t="str">
        <f>VLOOKUP(G3187,'Verweis Kd-Gruppe'!$A$2:$B$8,2,FALSE)</f>
        <v>EXP</v>
      </c>
      <c r="Z3187" s="19" t="str">
        <f>VLOOKUP(J3187,'Verweis Art-Gruppe'!$A$2:$B$15,2,FALSE)</f>
        <v>Geräte</v>
      </c>
      <c r="AA3187" s="19" t="str">
        <f>VLOOKUP(W3187,'Verweis Vertreter'!$A$2:$B$24,2,FALSE)</f>
        <v>Corina Wedel</v>
      </c>
      <c r="AB3187" s="12">
        <f t="shared" si="441"/>
        <v>10</v>
      </c>
      <c r="AC3187" s="12">
        <f t="shared" si="446"/>
        <v>122</v>
      </c>
      <c r="AD3187" s="12">
        <f t="shared" si="447"/>
        <v>133</v>
      </c>
      <c r="AE3187" s="12">
        <f t="shared" si="442"/>
        <v>1330</v>
      </c>
      <c r="AF3187" s="12">
        <f t="shared" si="443"/>
        <v>11</v>
      </c>
      <c r="AG3187" s="12">
        <f t="shared" si="444"/>
        <v>110</v>
      </c>
      <c r="AH3187" s="9">
        <f t="shared" si="448"/>
        <v>8.2706766917293228E-2</v>
      </c>
      <c r="AI3187" s="14">
        <f>VLOOKUP(E3187,'Verweis Faktor'!$A:$B,2,FALSE)</f>
        <v>1</v>
      </c>
      <c r="AJ3187" s="14"/>
      <c r="AK3187" s="14" t="str">
        <f>IF(AL3187="Ja","Versandkosten",VLOOKUP(E3187,'Verweis Belegart'!$A$2:$B$9,2,FALSE))</f>
        <v>Hardware</v>
      </c>
      <c r="AL3187" s="14" t="str">
        <f t="shared" si="449"/>
        <v>Nein</v>
      </c>
      <c r="AM3187" s="14" t="str">
        <f t="shared" si="445"/>
        <v>Positiv</v>
      </c>
    </row>
    <row r="3188" spans="1:39" ht="17.25" customHeight="1" x14ac:dyDescent="0.35">
      <c r="A3188" s="17">
        <v>14573225</v>
      </c>
      <c r="B3188" s="2" t="s">
        <v>1989</v>
      </c>
      <c r="C3188" s="1">
        <v>2025001</v>
      </c>
      <c r="D3188" s="1">
        <v>2000843</v>
      </c>
      <c r="E3188" s="2" t="s">
        <v>34</v>
      </c>
      <c r="F3188" s="2" t="s">
        <v>53</v>
      </c>
      <c r="G3188" s="2" t="s">
        <v>66</v>
      </c>
      <c r="H3188" s="2" t="s">
        <v>1166</v>
      </c>
      <c r="I3188" s="2" t="s">
        <v>1167</v>
      </c>
      <c r="J3188" s="2" t="s">
        <v>103</v>
      </c>
      <c r="K3188" s="2" t="s">
        <v>83</v>
      </c>
      <c r="L3188" s="2" t="s">
        <v>1684</v>
      </c>
      <c r="M3188" s="2" t="s">
        <v>1685</v>
      </c>
      <c r="N3188" s="2" t="s">
        <v>684</v>
      </c>
      <c r="O3188" s="3">
        <v>20</v>
      </c>
      <c r="P3188" s="3">
        <v>76</v>
      </c>
      <c r="Q3188" s="3">
        <v>82</v>
      </c>
      <c r="R3188" s="3">
        <v>1640</v>
      </c>
      <c r="S3188" s="3">
        <v>6</v>
      </c>
      <c r="T3188" s="3">
        <v>120</v>
      </c>
      <c r="U3188" s="3">
        <v>7.31</v>
      </c>
      <c r="V3188" s="2" t="s">
        <v>675</v>
      </c>
      <c r="W3188" s="2" t="s">
        <v>676</v>
      </c>
      <c r="X3188" s="2" t="s">
        <v>72</v>
      </c>
      <c r="Y3188" s="19" t="str">
        <f>VLOOKUP(G3188,'Verweis Kd-Gruppe'!$A$2:$B$8,2,FALSE)</f>
        <v>EXP</v>
      </c>
      <c r="Z3188" s="19" t="str">
        <f>VLOOKUP(J3188,'Verweis Art-Gruppe'!$A$2:$B$15,2,FALSE)</f>
        <v>Geräte</v>
      </c>
      <c r="AA3188" s="19" t="str">
        <f>VLOOKUP(W3188,'Verweis Vertreter'!$A$2:$B$24,2,FALSE)</f>
        <v>Corina Wedel</v>
      </c>
      <c r="AB3188" s="12">
        <f t="shared" si="441"/>
        <v>20</v>
      </c>
      <c r="AC3188" s="12">
        <f t="shared" si="446"/>
        <v>76</v>
      </c>
      <c r="AD3188" s="12">
        <f t="shared" si="447"/>
        <v>82</v>
      </c>
      <c r="AE3188" s="12">
        <f t="shared" si="442"/>
        <v>1640</v>
      </c>
      <c r="AF3188" s="12">
        <f t="shared" si="443"/>
        <v>6</v>
      </c>
      <c r="AG3188" s="12">
        <f t="shared" si="444"/>
        <v>120</v>
      </c>
      <c r="AH3188" s="9">
        <f t="shared" si="448"/>
        <v>7.3170731707317069E-2</v>
      </c>
      <c r="AI3188" s="14">
        <f>VLOOKUP(E3188,'Verweis Faktor'!$A:$B,2,FALSE)</f>
        <v>1</v>
      </c>
      <c r="AJ3188" s="14"/>
      <c r="AK3188" s="14" t="str">
        <f>IF(AL3188="Ja","Versandkosten",VLOOKUP(E3188,'Verweis Belegart'!$A$2:$B$9,2,FALSE))</f>
        <v>Hardware</v>
      </c>
      <c r="AL3188" s="14" t="str">
        <f t="shared" si="449"/>
        <v>Nein</v>
      </c>
      <c r="AM3188" s="14" t="str">
        <f t="shared" si="445"/>
        <v>Positiv</v>
      </c>
    </row>
    <row r="3189" spans="1:39" ht="17.25" customHeight="1" x14ac:dyDescent="0.35">
      <c r="A3189" s="17">
        <v>14573225</v>
      </c>
      <c r="B3189" s="2" t="s">
        <v>1989</v>
      </c>
      <c r="C3189" s="1">
        <v>2025001</v>
      </c>
      <c r="D3189" s="1">
        <v>2000843</v>
      </c>
      <c r="E3189" s="2" t="s">
        <v>34</v>
      </c>
      <c r="F3189" s="2" t="s">
        <v>53</v>
      </c>
      <c r="G3189" s="2" t="s">
        <v>66</v>
      </c>
      <c r="H3189" s="2" t="s">
        <v>1166</v>
      </c>
      <c r="I3189" s="2" t="s">
        <v>1167</v>
      </c>
      <c r="J3189" s="2" t="s">
        <v>103</v>
      </c>
      <c r="K3189" s="2" t="s">
        <v>87</v>
      </c>
      <c r="L3189" s="2" t="s">
        <v>1220</v>
      </c>
      <c r="M3189" s="2" t="s">
        <v>1221</v>
      </c>
      <c r="N3189" s="2" t="s">
        <v>457</v>
      </c>
      <c r="O3189" s="3">
        <v>2</v>
      </c>
      <c r="P3189" s="3">
        <v>869.41409999999996</v>
      </c>
      <c r="Q3189" s="3">
        <v>839</v>
      </c>
      <c r="R3189" s="3">
        <v>1678</v>
      </c>
      <c r="S3189" s="3">
        <v>-30.414100000000001</v>
      </c>
      <c r="T3189" s="3">
        <v>-60.83</v>
      </c>
      <c r="U3189" s="3">
        <v>-3.62</v>
      </c>
      <c r="V3189" s="2" t="s">
        <v>675</v>
      </c>
      <c r="W3189" s="2" t="s">
        <v>676</v>
      </c>
      <c r="X3189" s="2" t="s">
        <v>72</v>
      </c>
      <c r="Y3189" s="19" t="str">
        <f>VLOOKUP(G3189,'Verweis Kd-Gruppe'!$A$2:$B$8,2,FALSE)</f>
        <v>EXP</v>
      </c>
      <c r="Z3189" s="19" t="str">
        <f>VLOOKUP(J3189,'Verweis Art-Gruppe'!$A$2:$B$15,2,FALSE)</f>
        <v>Geräte</v>
      </c>
      <c r="AA3189" s="19" t="str">
        <f>VLOOKUP(W3189,'Verweis Vertreter'!$A$2:$B$24,2,FALSE)</f>
        <v>Corina Wedel</v>
      </c>
      <c r="AB3189" s="12">
        <f t="shared" si="441"/>
        <v>2</v>
      </c>
      <c r="AC3189" s="12">
        <f t="shared" si="446"/>
        <v>869.41409999999996</v>
      </c>
      <c r="AD3189" s="12">
        <f t="shared" si="447"/>
        <v>839</v>
      </c>
      <c r="AE3189" s="12">
        <f t="shared" si="442"/>
        <v>1678</v>
      </c>
      <c r="AF3189" s="12">
        <f t="shared" si="443"/>
        <v>-30.414100000000001</v>
      </c>
      <c r="AG3189" s="12">
        <f t="shared" si="444"/>
        <v>-60.83</v>
      </c>
      <c r="AH3189" s="9">
        <f t="shared" si="448"/>
        <v>-3.625148986889154E-2</v>
      </c>
      <c r="AI3189" s="14">
        <f>VLOOKUP(E3189,'Verweis Faktor'!$A:$B,2,FALSE)</f>
        <v>1</v>
      </c>
      <c r="AJ3189" s="14"/>
      <c r="AK3189" s="14" t="str">
        <f>IF(AL3189="Ja","Versandkosten",VLOOKUP(E3189,'Verweis Belegart'!$A$2:$B$9,2,FALSE))</f>
        <v>Hardware</v>
      </c>
      <c r="AL3189" s="14" t="str">
        <f t="shared" si="449"/>
        <v>Nein</v>
      </c>
      <c r="AM3189" s="14" t="str">
        <f t="shared" si="445"/>
        <v>Negativ</v>
      </c>
    </row>
    <row r="3190" spans="1:39" ht="17.25" customHeight="1" x14ac:dyDescent="0.35">
      <c r="A3190" s="17">
        <v>14573225</v>
      </c>
      <c r="B3190" s="2" t="s">
        <v>1989</v>
      </c>
      <c r="C3190" s="1">
        <v>2025001</v>
      </c>
      <c r="D3190" s="1">
        <v>2000843</v>
      </c>
      <c r="E3190" s="2" t="s">
        <v>34</v>
      </c>
      <c r="F3190" s="2" t="s">
        <v>53</v>
      </c>
      <c r="G3190" s="2" t="s">
        <v>66</v>
      </c>
      <c r="H3190" s="2" t="s">
        <v>1166</v>
      </c>
      <c r="I3190" s="2" t="s">
        <v>1167</v>
      </c>
      <c r="J3190" s="2" t="s">
        <v>103</v>
      </c>
      <c r="K3190" s="2" t="s">
        <v>91</v>
      </c>
      <c r="L3190" s="2" t="s">
        <v>1189</v>
      </c>
      <c r="M3190" s="2" t="s">
        <v>1190</v>
      </c>
      <c r="N3190" s="2" t="s">
        <v>1191</v>
      </c>
      <c r="O3190" s="3">
        <v>1</v>
      </c>
      <c r="P3190" s="3">
        <v>730</v>
      </c>
      <c r="Q3190" s="3">
        <v>905</v>
      </c>
      <c r="R3190" s="3">
        <v>905</v>
      </c>
      <c r="S3190" s="3">
        <v>175</v>
      </c>
      <c r="T3190" s="3">
        <v>175</v>
      </c>
      <c r="U3190" s="3">
        <v>19.329999999999998</v>
      </c>
      <c r="V3190" s="2" t="s">
        <v>675</v>
      </c>
      <c r="W3190" s="2" t="s">
        <v>676</v>
      </c>
      <c r="X3190" s="2" t="s">
        <v>72</v>
      </c>
      <c r="Y3190" s="19" t="str">
        <f>VLOOKUP(G3190,'Verweis Kd-Gruppe'!$A$2:$B$8,2,FALSE)</f>
        <v>EXP</v>
      </c>
      <c r="Z3190" s="19" t="str">
        <f>VLOOKUP(J3190,'Verweis Art-Gruppe'!$A$2:$B$15,2,FALSE)</f>
        <v>Geräte</v>
      </c>
      <c r="AA3190" s="19" t="str">
        <f>VLOOKUP(W3190,'Verweis Vertreter'!$A$2:$B$24,2,FALSE)</f>
        <v>Corina Wedel</v>
      </c>
      <c r="AB3190" s="12">
        <f t="shared" si="441"/>
        <v>1</v>
      </c>
      <c r="AC3190" s="12">
        <f t="shared" si="446"/>
        <v>730</v>
      </c>
      <c r="AD3190" s="12">
        <f t="shared" si="447"/>
        <v>905</v>
      </c>
      <c r="AE3190" s="12">
        <f t="shared" si="442"/>
        <v>905</v>
      </c>
      <c r="AF3190" s="12">
        <f t="shared" si="443"/>
        <v>175</v>
      </c>
      <c r="AG3190" s="12">
        <f t="shared" si="444"/>
        <v>175</v>
      </c>
      <c r="AH3190" s="9">
        <f t="shared" si="448"/>
        <v>0.19337016574585636</v>
      </c>
      <c r="AI3190" s="14">
        <f>VLOOKUP(E3190,'Verweis Faktor'!$A:$B,2,FALSE)</f>
        <v>1</v>
      </c>
      <c r="AJ3190" s="14"/>
      <c r="AK3190" s="14" t="str">
        <f>IF(AL3190="Ja","Versandkosten",VLOOKUP(E3190,'Verweis Belegart'!$A$2:$B$9,2,FALSE))</f>
        <v>Hardware</v>
      </c>
      <c r="AL3190" s="14" t="str">
        <f t="shared" si="449"/>
        <v>Nein</v>
      </c>
      <c r="AM3190" s="14" t="str">
        <f t="shared" si="445"/>
        <v>Positiv</v>
      </c>
    </row>
    <row r="3191" spans="1:39" ht="17.25" customHeight="1" x14ac:dyDescent="0.35">
      <c r="A3191" s="17">
        <v>14573225</v>
      </c>
      <c r="B3191" s="2" t="s">
        <v>1989</v>
      </c>
      <c r="C3191" s="1">
        <v>2025001</v>
      </c>
      <c r="D3191" s="1">
        <v>2000843</v>
      </c>
      <c r="E3191" s="2" t="s">
        <v>34</v>
      </c>
      <c r="F3191" s="2" t="s">
        <v>53</v>
      </c>
      <c r="G3191" s="2" t="s">
        <v>66</v>
      </c>
      <c r="H3191" s="2" t="s">
        <v>1166</v>
      </c>
      <c r="I3191" s="2" t="s">
        <v>1167</v>
      </c>
      <c r="J3191" s="2" t="s">
        <v>103</v>
      </c>
      <c r="K3191" s="2" t="s">
        <v>95</v>
      </c>
      <c r="L3191" s="2" t="s">
        <v>2161</v>
      </c>
      <c r="M3191" s="2" t="s">
        <v>2162</v>
      </c>
      <c r="N3191" s="2" t="s">
        <v>1142</v>
      </c>
      <c r="O3191" s="3">
        <v>10</v>
      </c>
      <c r="P3191" s="3">
        <v>93</v>
      </c>
      <c r="Q3191" s="3">
        <v>89</v>
      </c>
      <c r="R3191" s="3">
        <v>890</v>
      </c>
      <c r="S3191" s="3">
        <v>-4</v>
      </c>
      <c r="T3191" s="3">
        <v>-40</v>
      </c>
      <c r="U3191" s="3">
        <v>-4.49</v>
      </c>
      <c r="V3191" s="2" t="s">
        <v>675</v>
      </c>
      <c r="W3191" s="2" t="s">
        <v>676</v>
      </c>
      <c r="X3191" s="2" t="s">
        <v>72</v>
      </c>
      <c r="Y3191" s="19" t="str">
        <f>VLOOKUP(G3191,'Verweis Kd-Gruppe'!$A$2:$B$8,2,FALSE)</f>
        <v>EXP</v>
      </c>
      <c r="Z3191" s="19" t="str">
        <f>VLOOKUP(J3191,'Verweis Art-Gruppe'!$A$2:$B$15,2,FALSE)</f>
        <v>Geräte</v>
      </c>
      <c r="AA3191" s="19" t="str">
        <f>VLOOKUP(W3191,'Verweis Vertreter'!$A$2:$B$24,2,FALSE)</f>
        <v>Corina Wedel</v>
      </c>
      <c r="AB3191" s="12">
        <f t="shared" si="441"/>
        <v>10</v>
      </c>
      <c r="AC3191" s="12">
        <f t="shared" si="446"/>
        <v>93</v>
      </c>
      <c r="AD3191" s="12">
        <f t="shared" si="447"/>
        <v>89</v>
      </c>
      <c r="AE3191" s="12">
        <f t="shared" si="442"/>
        <v>890</v>
      </c>
      <c r="AF3191" s="12">
        <f t="shared" si="443"/>
        <v>-4</v>
      </c>
      <c r="AG3191" s="12">
        <f t="shared" si="444"/>
        <v>-40</v>
      </c>
      <c r="AH3191" s="9">
        <f t="shared" si="448"/>
        <v>-4.49438202247191E-2</v>
      </c>
      <c r="AI3191" s="14">
        <f>VLOOKUP(E3191,'Verweis Faktor'!$A:$B,2,FALSE)</f>
        <v>1</v>
      </c>
      <c r="AJ3191" s="14"/>
      <c r="AK3191" s="14" t="str">
        <f>IF(AL3191="Ja","Versandkosten",VLOOKUP(E3191,'Verweis Belegart'!$A$2:$B$9,2,FALSE))</f>
        <v>Hardware</v>
      </c>
      <c r="AL3191" s="14" t="str">
        <f t="shared" si="449"/>
        <v>Nein</v>
      </c>
      <c r="AM3191" s="14" t="str">
        <f t="shared" si="445"/>
        <v>Negativ</v>
      </c>
    </row>
    <row r="3192" spans="1:39" ht="17.25" customHeight="1" x14ac:dyDescent="0.35">
      <c r="A3192" s="17">
        <v>14573225</v>
      </c>
      <c r="B3192" s="2" t="s">
        <v>1989</v>
      </c>
      <c r="C3192" s="1">
        <v>2025001</v>
      </c>
      <c r="D3192" s="1">
        <v>2000843</v>
      </c>
      <c r="E3192" s="2" t="s">
        <v>34</v>
      </c>
      <c r="F3192" s="2" t="s">
        <v>53</v>
      </c>
      <c r="G3192" s="2" t="s">
        <v>66</v>
      </c>
      <c r="H3192" s="2" t="s">
        <v>1166</v>
      </c>
      <c r="I3192" s="2" t="s">
        <v>1167</v>
      </c>
      <c r="J3192" s="2" t="s">
        <v>103</v>
      </c>
      <c r="K3192" s="2" t="s">
        <v>99</v>
      </c>
      <c r="L3192" s="2" t="s">
        <v>731</v>
      </c>
      <c r="M3192" s="2" t="s">
        <v>732</v>
      </c>
      <c r="N3192" s="2" t="s">
        <v>733</v>
      </c>
      <c r="O3192" s="3">
        <v>2</v>
      </c>
      <c r="P3192" s="3">
        <v>780.90909999999997</v>
      </c>
      <c r="Q3192" s="3">
        <v>787</v>
      </c>
      <c r="R3192" s="3">
        <v>1574</v>
      </c>
      <c r="S3192" s="3">
        <v>6.0909000000000004</v>
      </c>
      <c r="T3192" s="3">
        <v>12.18</v>
      </c>
      <c r="U3192" s="3">
        <v>0.77</v>
      </c>
      <c r="V3192" s="2" t="s">
        <v>675</v>
      </c>
      <c r="W3192" s="2" t="s">
        <v>676</v>
      </c>
      <c r="X3192" s="2" t="s">
        <v>72</v>
      </c>
      <c r="Y3192" s="19" t="str">
        <f>VLOOKUP(G3192,'Verweis Kd-Gruppe'!$A$2:$B$8,2,FALSE)</f>
        <v>EXP</v>
      </c>
      <c r="Z3192" s="19" t="str">
        <f>VLOOKUP(J3192,'Verweis Art-Gruppe'!$A$2:$B$15,2,FALSE)</f>
        <v>Geräte</v>
      </c>
      <c r="AA3192" s="19" t="str">
        <f>VLOOKUP(W3192,'Verweis Vertreter'!$A$2:$B$24,2,FALSE)</f>
        <v>Corina Wedel</v>
      </c>
      <c r="AB3192" s="12">
        <f t="shared" si="441"/>
        <v>2</v>
      </c>
      <c r="AC3192" s="12">
        <f t="shared" si="446"/>
        <v>780.90909999999997</v>
      </c>
      <c r="AD3192" s="12">
        <f t="shared" si="447"/>
        <v>787</v>
      </c>
      <c r="AE3192" s="12">
        <f t="shared" si="442"/>
        <v>1574</v>
      </c>
      <c r="AF3192" s="12">
        <f t="shared" si="443"/>
        <v>6.0909000000000004</v>
      </c>
      <c r="AG3192" s="12">
        <f t="shared" si="444"/>
        <v>12.18</v>
      </c>
      <c r="AH3192" s="9">
        <f t="shared" si="448"/>
        <v>7.7382465057179162E-3</v>
      </c>
      <c r="AI3192" s="14">
        <f>VLOOKUP(E3192,'Verweis Faktor'!$A:$B,2,FALSE)</f>
        <v>1</v>
      </c>
      <c r="AJ3192" s="14"/>
      <c r="AK3192" s="14" t="str">
        <f>IF(AL3192="Ja","Versandkosten",VLOOKUP(E3192,'Verweis Belegart'!$A$2:$B$9,2,FALSE))</f>
        <v>Hardware</v>
      </c>
      <c r="AL3192" s="14" t="str">
        <f t="shared" si="449"/>
        <v>Nein</v>
      </c>
      <c r="AM3192" s="14" t="str">
        <f t="shared" si="445"/>
        <v>Positiv</v>
      </c>
    </row>
    <row r="3193" spans="1:39" ht="17.25" customHeight="1" x14ac:dyDescent="0.35">
      <c r="A3193" s="17">
        <v>14573432</v>
      </c>
      <c r="B3193" s="2" t="s">
        <v>1989</v>
      </c>
      <c r="C3193" s="1">
        <v>2025001</v>
      </c>
      <c r="D3193" s="1">
        <v>2000844</v>
      </c>
      <c r="E3193" s="2" t="s">
        <v>34</v>
      </c>
      <c r="F3193" s="2" t="s">
        <v>182</v>
      </c>
      <c r="G3193" s="2" t="s">
        <v>66</v>
      </c>
      <c r="H3193" s="2" t="s">
        <v>1568</v>
      </c>
      <c r="I3193" s="2" t="s">
        <v>1569</v>
      </c>
      <c r="J3193" s="2" t="s">
        <v>103</v>
      </c>
      <c r="K3193" s="2" t="s">
        <v>28</v>
      </c>
      <c r="L3193" s="2" t="s">
        <v>385</v>
      </c>
      <c r="M3193" s="2" t="s">
        <v>386</v>
      </c>
      <c r="N3193" s="2" t="s">
        <v>292</v>
      </c>
      <c r="O3193" s="3">
        <v>1</v>
      </c>
      <c r="P3193" s="3">
        <v>906.88019999999995</v>
      </c>
      <c r="Q3193" s="3">
        <v>918</v>
      </c>
      <c r="R3193" s="3">
        <v>918</v>
      </c>
      <c r="S3193" s="3">
        <v>11.1198</v>
      </c>
      <c r="T3193" s="3">
        <v>11.12</v>
      </c>
      <c r="U3193" s="3">
        <v>1.21</v>
      </c>
      <c r="V3193" s="2" t="s">
        <v>675</v>
      </c>
      <c r="W3193" s="2" t="s">
        <v>676</v>
      </c>
      <c r="X3193" s="2" t="s">
        <v>72</v>
      </c>
      <c r="Y3193" s="19" t="str">
        <f>VLOOKUP(G3193,'Verweis Kd-Gruppe'!$A$2:$B$8,2,FALSE)</f>
        <v>EXP</v>
      </c>
      <c r="Z3193" s="19" t="str">
        <f>VLOOKUP(J3193,'Verweis Art-Gruppe'!$A$2:$B$15,2,FALSE)</f>
        <v>Geräte</v>
      </c>
      <c r="AA3193" s="19" t="str">
        <f>VLOOKUP(W3193,'Verweis Vertreter'!$A$2:$B$24,2,FALSE)</f>
        <v>Corina Wedel</v>
      </c>
      <c r="AB3193" s="12">
        <f t="shared" si="441"/>
        <v>1</v>
      </c>
      <c r="AC3193" s="12">
        <f t="shared" si="446"/>
        <v>906.88019999999995</v>
      </c>
      <c r="AD3193" s="12">
        <f t="shared" si="447"/>
        <v>918</v>
      </c>
      <c r="AE3193" s="12">
        <f t="shared" si="442"/>
        <v>918</v>
      </c>
      <c r="AF3193" s="12">
        <f t="shared" si="443"/>
        <v>11.1198</v>
      </c>
      <c r="AG3193" s="12">
        <f t="shared" si="444"/>
        <v>11.12</v>
      </c>
      <c r="AH3193" s="9">
        <f t="shared" si="448"/>
        <v>1.2113289760348584E-2</v>
      </c>
      <c r="AI3193" s="14">
        <f>VLOOKUP(E3193,'Verweis Faktor'!$A:$B,2,FALSE)</f>
        <v>1</v>
      </c>
      <c r="AJ3193" s="14"/>
      <c r="AK3193" s="14" t="str">
        <f>IF(AL3193="Ja","Versandkosten",VLOOKUP(E3193,'Verweis Belegart'!$A$2:$B$9,2,FALSE))</f>
        <v>Hardware</v>
      </c>
      <c r="AL3193" s="14" t="str">
        <f t="shared" si="449"/>
        <v>Nein</v>
      </c>
      <c r="AM3193" s="14" t="str">
        <f t="shared" si="445"/>
        <v>Positiv</v>
      </c>
    </row>
    <row r="3194" spans="1:39" ht="17.25" customHeight="1" x14ac:dyDescent="0.35">
      <c r="A3194" s="17">
        <v>14573432</v>
      </c>
      <c r="B3194" s="2" t="s">
        <v>1989</v>
      </c>
      <c r="C3194" s="1">
        <v>2025001</v>
      </c>
      <c r="D3194" s="1">
        <v>2000844</v>
      </c>
      <c r="E3194" s="2" t="s">
        <v>34</v>
      </c>
      <c r="F3194" s="2" t="s">
        <v>182</v>
      </c>
      <c r="G3194" s="2" t="s">
        <v>66</v>
      </c>
      <c r="H3194" s="2" t="s">
        <v>1568</v>
      </c>
      <c r="I3194" s="2" t="s">
        <v>1569</v>
      </c>
      <c r="J3194" s="2" t="s">
        <v>103</v>
      </c>
      <c r="K3194" s="2" t="s">
        <v>45</v>
      </c>
      <c r="L3194" s="2" t="s">
        <v>1633</v>
      </c>
      <c r="M3194" s="2" t="s">
        <v>1634</v>
      </c>
      <c r="N3194" s="2" t="s">
        <v>268</v>
      </c>
      <c r="O3194" s="3">
        <v>1</v>
      </c>
      <c r="P3194" s="3">
        <v>1320</v>
      </c>
      <c r="Q3194" s="3">
        <v>1325</v>
      </c>
      <c r="R3194" s="3">
        <v>1325</v>
      </c>
      <c r="S3194" s="3">
        <v>5</v>
      </c>
      <c r="T3194" s="3">
        <v>5</v>
      </c>
      <c r="U3194" s="3">
        <v>0.37</v>
      </c>
      <c r="V3194" s="2" t="s">
        <v>675</v>
      </c>
      <c r="W3194" s="2" t="s">
        <v>676</v>
      </c>
      <c r="X3194" s="2" t="s">
        <v>72</v>
      </c>
      <c r="Y3194" s="19" t="str">
        <f>VLOOKUP(G3194,'Verweis Kd-Gruppe'!$A$2:$B$8,2,FALSE)</f>
        <v>EXP</v>
      </c>
      <c r="Z3194" s="19" t="str">
        <f>VLOOKUP(J3194,'Verweis Art-Gruppe'!$A$2:$B$15,2,FALSE)</f>
        <v>Geräte</v>
      </c>
      <c r="AA3194" s="19" t="str">
        <f>VLOOKUP(W3194,'Verweis Vertreter'!$A$2:$B$24,2,FALSE)</f>
        <v>Corina Wedel</v>
      </c>
      <c r="AB3194" s="12">
        <f t="shared" si="441"/>
        <v>1</v>
      </c>
      <c r="AC3194" s="12">
        <f t="shared" si="446"/>
        <v>1320</v>
      </c>
      <c r="AD3194" s="12">
        <f t="shared" si="447"/>
        <v>1325</v>
      </c>
      <c r="AE3194" s="12">
        <f t="shared" si="442"/>
        <v>1325</v>
      </c>
      <c r="AF3194" s="12">
        <f t="shared" si="443"/>
        <v>5</v>
      </c>
      <c r="AG3194" s="12">
        <f t="shared" si="444"/>
        <v>5</v>
      </c>
      <c r="AH3194" s="9">
        <f t="shared" si="448"/>
        <v>3.7735849056603774E-3</v>
      </c>
      <c r="AI3194" s="14">
        <f>VLOOKUP(E3194,'Verweis Faktor'!$A:$B,2,FALSE)</f>
        <v>1</v>
      </c>
      <c r="AJ3194" s="14"/>
      <c r="AK3194" s="14" t="str">
        <f>IF(AL3194="Ja","Versandkosten",VLOOKUP(E3194,'Verweis Belegart'!$A$2:$B$9,2,FALSE))</f>
        <v>Hardware</v>
      </c>
      <c r="AL3194" s="14" t="str">
        <f t="shared" si="449"/>
        <v>Nein</v>
      </c>
      <c r="AM3194" s="14" t="str">
        <f t="shared" si="445"/>
        <v>Positiv</v>
      </c>
    </row>
    <row r="3195" spans="1:39" ht="17.25" customHeight="1" x14ac:dyDescent="0.35">
      <c r="A3195" s="17">
        <v>14573432</v>
      </c>
      <c r="B3195" s="2" t="s">
        <v>1989</v>
      </c>
      <c r="C3195" s="1">
        <v>2025001</v>
      </c>
      <c r="D3195" s="1">
        <v>2000844</v>
      </c>
      <c r="E3195" s="2" t="s">
        <v>34</v>
      </c>
      <c r="F3195" s="2" t="s">
        <v>182</v>
      </c>
      <c r="G3195" s="2" t="s">
        <v>66</v>
      </c>
      <c r="H3195" s="2" t="s">
        <v>1568</v>
      </c>
      <c r="I3195" s="2" t="s">
        <v>1569</v>
      </c>
      <c r="J3195" s="2" t="s">
        <v>103</v>
      </c>
      <c r="K3195" s="2" t="s">
        <v>49</v>
      </c>
      <c r="L3195" s="2" t="s">
        <v>167</v>
      </c>
      <c r="M3195" s="2" t="s">
        <v>168</v>
      </c>
      <c r="N3195" s="2" t="s">
        <v>169</v>
      </c>
      <c r="O3195" s="3">
        <v>1</v>
      </c>
      <c r="P3195" s="3">
        <v>830</v>
      </c>
      <c r="Q3195" s="3">
        <v>848</v>
      </c>
      <c r="R3195" s="3">
        <v>848</v>
      </c>
      <c r="S3195" s="3">
        <v>18</v>
      </c>
      <c r="T3195" s="3">
        <v>18</v>
      </c>
      <c r="U3195" s="3">
        <v>2.12</v>
      </c>
      <c r="V3195" s="2" t="s">
        <v>675</v>
      </c>
      <c r="W3195" s="2" t="s">
        <v>676</v>
      </c>
      <c r="X3195" s="2" t="s">
        <v>72</v>
      </c>
      <c r="Y3195" s="19" t="str">
        <f>VLOOKUP(G3195,'Verweis Kd-Gruppe'!$A$2:$B$8,2,FALSE)</f>
        <v>EXP</v>
      </c>
      <c r="Z3195" s="19" t="str">
        <f>VLOOKUP(J3195,'Verweis Art-Gruppe'!$A$2:$B$15,2,FALSE)</f>
        <v>Geräte</v>
      </c>
      <c r="AA3195" s="19" t="str">
        <f>VLOOKUP(W3195,'Verweis Vertreter'!$A$2:$B$24,2,FALSE)</f>
        <v>Corina Wedel</v>
      </c>
      <c r="AB3195" s="12">
        <f t="shared" si="441"/>
        <v>1</v>
      </c>
      <c r="AC3195" s="12">
        <f t="shared" si="446"/>
        <v>830</v>
      </c>
      <c r="AD3195" s="12">
        <f t="shared" si="447"/>
        <v>848</v>
      </c>
      <c r="AE3195" s="12">
        <f t="shared" si="442"/>
        <v>848</v>
      </c>
      <c r="AF3195" s="12">
        <f t="shared" si="443"/>
        <v>18</v>
      </c>
      <c r="AG3195" s="12">
        <f t="shared" si="444"/>
        <v>18</v>
      </c>
      <c r="AH3195" s="9">
        <f t="shared" si="448"/>
        <v>2.1226415094339621E-2</v>
      </c>
      <c r="AI3195" s="14">
        <f>VLOOKUP(E3195,'Verweis Faktor'!$A:$B,2,FALSE)</f>
        <v>1</v>
      </c>
      <c r="AJ3195" s="14"/>
      <c r="AK3195" s="14" t="str">
        <f>IF(AL3195="Ja","Versandkosten",VLOOKUP(E3195,'Verweis Belegart'!$A$2:$B$9,2,FALSE))</f>
        <v>Hardware</v>
      </c>
      <c r="AL3195" s="14" t="str">
        <f t="shared" si="449"/>
        <v>Nein</v>
      </c>
      <c r="AM3195" s="14" t="str">
        <f t="shared" si="445"/>
        <v>Positiv</v>
      </c>
    </row>
    <row r="3196" spans="1:39" ht="17.25" customHeight="1" x14ac:dyDescent="0.35">
      <c r="A3196" s="17">
        <v>14573432</v>
      </c>
      <c r="B3196" s="2" t="s">
        <v>1989</v>
      </c>
      <c r="C3196" s="1">
        <v>2025001</v>
      </c>
      <c r="D3196" s="1">
        <v>2000844</v>
      </c>
      <c r="E3196" s="2" t="s">
        <v>34</v>
      </c>
      <c r="F3196" s="2" t="s">
        <v>182</v>
      </c>
      <c r="G3196" s="2" t="s">
        <v>66</v>
      </c>
      <c r="H3196" s="2" t="s">
        <v>1568</v>
      </c>
      <c r="I3196" s="2" t="s">
        <v>1569</v>
      </c>
      <c r="J3196" s="2" t="s">
        <v>103</v>
      </c>
      <c r="K3196" s="2" t="s">
        <v>79</v>
      </c>
      <c r="L3196" s="2" t="s">
        <v>272</v>
      </c>
      <c r="M3196" s="2" t="s">
        <v>273</v>
      </c>
      <c r="N3196" s="2" t="s">
        <v>274</v>
      </c>
      <c r="O3196" s="3">
        <v>1</v>
      </c>
      <c r="P3196" s="3">
        <v>1065.5192</v>
      </c>
      <c r="Q3196" s="3">
        <v>1107</v>
      </c>
      <c r="R3196" s="3">
        <v>1107</v>
      </c>
      <c r="S3196" s="3">
        <v>41.480800000000002</v>
      </c>
      <c r="T3196" s="3">
        <v>41.48</v>
      </c>
      <c r="U3196" s="3">
        <v>3.74</v>
      </c>
      <c r="V3196" s="2" t="s">
        <v>675</v>
      </c>
      <c r="W3196" s="2" t="s">
        <v>676</v>
      </c>
      <c r="X3196" s="2" t="s">
        <v>72</v>
      </c>
      <c r="Y3196" s="19" t="str">
        <f>VLOOKUP(G3196,'Verweis Kd-Gruppe'!$A$2:$B$8,2,FALSE)</f>
        <v>EXP</v>
      </c>
      <c r="Z3196" s="19" t="str">
        <f>VLOOKUP(J3196,'Verweis Art-Gruppe'!$A$2:$B$15,2,FALSE)</f>
        <v>Geräte</v>
      </c>
      <c r="AA3196" s="19" t="str">
        <f>VLOOKUP(W3196,'Verweis Vertreter'!$A$2:$B$24,2,FALSE)</f>
        <v>Corina Wedel</v>
      </c>
      <c r="AB3196" s="12">
        <f t="shared" si="441"/>
        <v>1</v>
      </c>
      <c r="AC3196" s="12">
        <f t="shared" si="446"/>
        <v>1065.5192</v>
      </c>
      <c r="AD3196" s="12">
        <f t="shared" si="447"/>
        <v>1107</v>
      </c>
      <c r="AE3196" s="12">
        <f t="shared" si="442"/>
        <v>1107</v>
      </c>
      <c r="AF3196" s="12">
        <f t="shared" si="443"/>
        <v>41.480800000000002</v>
      </c>
      <c r="AG3196" s="12">
        <f t="shared" si="444"/>
        <v>41.48</v>
      </c>
      <c r="AH3196" s="9">
        <f t="shared" si="448"/>
        <v>3.7470641373080392E-2</v>
      </c>
      <c r="AI3196" s="14">
        <f>VLOOKUP(E3196,'Verweis Faktor'!$A:$B,2,FALSE)</f>
        <v>1</v>
      </c>
      <c r="AJ3196" s="14"/>
      <c r="AK3196" s="14" t="str">
        <f>IF(AL3196="Ja","Versandkosten",VLOOKUP(E3196,'Verweis Belegart'!$A$2:$B$9,2,FALSE))</f>
        <v>Hardware</v>
      </c>
      <c r="AL3196" s="14" t="str">
        <f t="shared" si="449"/>
        <v>Nein</v>
      </c>
      <c r="AM3196" s="14" t="str">
        <f t="shared" si="445"/>
        <v>Positiv</v>
      </c>
    </row>
    <row r="3197" spans="1:39" ht="17.25" customHeight="1" x14ac:dyDescent="0.35">
      <c r="A3197" s="17">
        <v>14573432</v>
      </c>
      <c r="B3197" s="2" t="s">
        <v>1989</v>
      </c>
      <c r="C3197" s="1">
        <v>2025001</v>
      </c>
      <c r="D3197" s="1">
        <v>2000844</v>
      </c>
      <c r="E3197" s="2" t="s">
        <v>34</v>
      </c>
      <c r="F3197" s="2" t="s">
        <v>182</v>
      </c>
      <c r="G3197" s="2" t="s">
        <v>66</v>
      </c>
      <c r="H3197" s="2" t="s">
        <v>1568</v>
      </c>
      <c r="I3197" s="2" t="s">
        <v>1569</v>
      </c>
      <c r="J3197" s="2" t="s">
        <v>103</v>
      </c>
      <c r="K3197" s="2" t="s">
        <v>83</v>
      </c>
      <c r="L3197" s="2" t="s">
        <v>754</v>
      </c>
      <c r="M3197" s="2" t="s">
        <v>755</v>
      </c>
      <c r="N3197" s="2" t="s">
        <v>268</v>
      </c>
      <c r="O3197" s="3">
        <v>1</v>
      </c>
      <c r="P3197" s="3">
        <v>1207</v>
      </c>
      <c r="Q3197" s="3">
        <v>1305</v>
      </c>
      <c r="R3197" s="3">
        <v>1305</v>
      </c>
      <c r="S3197" s="3">
        <v>98</v>
      </c>
      <c r="T3197" s="3">
        <v>98</v>
      </c>
      <c r="U3197" s="3">
        <v>7.5</v>
      </c>
      <c r="V3197" s="2" t="s">
        <v>675</v>
      </c>
      <c r="W3197" s="2" t="s">
        <v>676</v>
      </c>
      <c r="X3197" s="2" t="s">
        <v>72</v>
      </c>
      <c r="Y3197" s="19" t="str">
        <f>VLOOKUP(G3197,'Verweis Kd-Gruppe'!$A$2:$B$8,2,FALSE)</f>
        <v>EXP</v>
      </c>
      <c r="Z3197" s="19" t="str">
        <f>VLOOKUP(J3197,'Verweis Art-Gruppe'!$A$2:$B$15,2,FALSE)</f>
        <v>Geräte</v>
      </c>
      <c r="AA3197" s="19" t="str">
        <f>VLOOKUP(W3197,'Verweis Vertreter'!$A$2:$B$24,2,FALSE)</f>
        <v>Corina Wedel</v>
      </c>
      <c r="AB3197" s="12">
        <f t="shared" si="441"/>
        <v>1</v>
      </c>
      <c r="AC3197" s="12">
        <f t="shared" si="446"/>
        <v>1207</v>
      </c>
      <c r="AD3197" s="12">
        <f t="shared" si="447"/>
        <v>1305</v>
      </c>
      <c r="AE3197" s="12">
        <f t="shared" si="442"/>
        <v>1305</v>
      </c>
      <c r="AF3197" s="12">
        <f t="shared" si="443"/>
        <v>98</v>
      </c>
      <c r="AG3197" s="12">
        <f t="shared" si="444"/>
        <v>98</v>
      </c>
      <c r="AH3197" s="9">
        <f t="shared" si="448"/>
        <v>7.509578544061303E-2</v>
      </c>
      <c r="AI3197" s="14">
        <f>VLOOKUP(E3197,'Verweis Faktor'!$A:$B,2,FALSE)</f>
        <v>1</v>
      </c>
      <c r="AJ3197" s="14"/>
      <c r="AK3197" s="14" t="str">
        <f>IF(AL3197="Ja","Versandkosten",VLOOKUP(E3197,'Verweis Belegart'!$A$2:$B$9,2,FALSE))</f>
        <v>Hardware</v>
      </c>
      <c r="AL3197" s="14" t="str">
        <f t="shared" si="449"/>
        <v>Nein</v>
      </c>
      <c r="AM3197" s="14" t="str">
        <f t="shared" si="445"/>
        <v>Positiv</v>
      </c>
    </row>
    <row r="3198" spans="1:39" ht="17.25" customHeight="1" x14ac:dyDescent="0.35">
      <c r="A3198" s="17">
        <v>14573432</v>
      </c>
      <c r="B3198" s="2" t="s">
        <v>1989</v>
      </c>
      <c r="C3198" s="1">
        <v>2025001</v>
      </c>
      <c r="D3198" s="1">
        <v>2000844</v>
      </c>
      <c r="E3198" s="2" t="s">
        <v>34</v>
      </c>
      <c r="F3198" s="2" t="s">
        <v>182</v>
      </c>
      <c r="G3198" s="2" t="s">
        <v>66</v>
      </c>
      <c r="H3198" s="2" t="s">
        <v>1568</v>
      </c>
      <c r="I3198" s="2" t="s">
        <v>1569</v>
      </c>
      <c r="J3198" s="2" t="s">
        <v>103</v>
      </c>
      <c r="K3198" s="2" t="s">
        <v>87</v>
      </c>
      <c r="L3198" s="2" t="s">
        <v>275</v>
      </c>
      <c r="M3198" s="2" t="s">
        <v>276</v>
      </c>
      <c r="N3198" s="2" t="s">
        <v>271</v>
      </c>
      <c r="O3198" s="3">
        <v>1</v>
      </c>
      <c r="P3198" s="3">
        <v>416</v>
      </c>
      <c r="Q3198" s="3">
        <v>427</v>
      </c>
      <c r="R3198" s="3">
        <v>427</v>
      </c>
      <c r="S3198" s="3">
        <v>11</v>
      </c>
      <c r="T3198" s="3">
        <v>11</v>
      </c>
      <c r="U3198" s="3">
        <v>2.57</v>
      </c>
      <c r="V3198" s="2" t="s">
        <v>675</v>
      </c>
      <c r="W3198" s="2" t="s">
        <v>676</v>
      </c>
      <c r="X3198" s="2" t="s">
        <v>72</v>
      </c>
      <c r="Y3198" s="19" t="str">
        <f>VLOOKUP(G3198,'Verweis Kd-Gruppe'!$A$2:$B$8,2,FALSE)</f>
        <v>EXP</v>
      </c>
      <c r="Z3198" s="19" t="str">
        <f>VLOOKUP(J3198,'Verweis Art-Gruppe'!$A$2:$B$15,2,FALSE)</f>
        <v>Geräte</v>
      </c>
      <c r="AA3198" s="19" t="str">
        <f>VLOOKUP(W3198,'Verweis Vertreter'!$A$2:$B$24,2,FALSE)</f>
        <v>Corina Wedel</v>
      </c>
      <c r="AB3198" s="12">
        <f t="shared" si="441"/>
        <v>1</v>
      </c>
      <c r="AC3198" s="12">
        <f t="shared" si="446"/>
        <v>416</v>
      </c>
      <c r="AD3198" s="12">
        <f t="shared" si="447"/>
        <v>427</v>
      </c>
      <c r="AE3198" s="12">
        <f t="shared" si="442"/>
        <v>427</v>
      </c>
      <c r="AF3198" s="12">
        <f t="shared" si="443"/>
        <v>11</v>
      </c>
      <c r="AG3198" s="12">
        <f t="shared" si="444"/>
        <v>11</v>
      </c>
      <c r="AH3198" s="9">
        <f t="shared" si="448"/>
        <v>2.576112412177986E-2</v>
      </c>
      <c r="AI3198" s="14">
        <f>VLOOKUP(E3198,'Verweis Faktor'!$A:$B,2,FALSE)</f>
        <v>1</v>
      </c>
      <c r="AJ3198" s="14"/>
      <c r="AK3198" s="14" t="str">
        <f>IF(AL3198="Ja","Versandkosten",VLOOKUP(E3198,'Verweis Belegart'!$A$2:$B$9,2,FALSE))</f>
        <v>Hardware</v>
      </c>
      <c r="AL3198" s="14" t="str">
        <f t="shared" si="449"/>
        <v>Nein</v>
      </c>
      <c r="AM3198" s="14" t="str">
        <f t="shared" si="445"/>
        <v>Positiv</v>
      </c>
    </row>
    <row r="3199" spans="1:39" ht="17.25" customHeight="1" x14ac:dyDescent="0.35">
      <c r="A3199" s="17">
        <v>14573432</v>
      </c>
      <c r="B3199" s="2" t="s">
        <v>1989</v>
      </c>
      <c r="C3199" s="1">
        <v>2025001</v>
      </c>
      <c r="D3199" s="1">
        <v>2000844</v>
      </c>
      <c r="E3199" s="2" t="s">
        <v>34</v>
      </c>
      <c r="F3199" s="2" t="s">
        <v>182</v>
      </c>
      <c r="G3199" s="2" t="s">
        <v>66</v>
      </c>
      <c r="H3199" s="2" t="s">
        <v>1568</v>
      </c>
      <c r="I3199" s="2" t="s">
        <v>1569</v>
      </c>
      <c r="J3199" s="2" t="s">
        <v>103</v>
      </c>
      <c r="K3199" s="2" t="s">
        <v>91</v>
      </c>
      <c r="L3199" s="2" t="s">
        <v>342</v>
      </c>
      <c r="M3199" s="2" t="s">
        <v>343</v>
      </c>
      <c r="N3199" s="2" t="s">
        <v>344</v>
      </c>
      <c r="O3199" s="3">
        <v>1</v>
      </c>
      <c r="P3199" s="3">
        <v>991.57889999999998</v>
      </c>
      <c r="Q3199" s="3">
        <v>1036</v>
      </c>
      <c r="R3199" s="3">
        <v>1036</v>
      </c>
      <c r="S3199" s="3">
        <v>44.421100000000003</v>
      </c>
      <c r="T3199" s="3">
        <v>44.42</v>
      </c>
      <c r="U3199" s="3">
        <v>4.28</v>
      </c>
      <c r="V3199" s="2" t="s">
        <v>675</v>
      </c>
      <c r="W3199" s="2" t="s">
        <v>676</v>
      </c>
      <c r="X3199" s="2" t="s">
        <v>72</v>
      </c>
      <c r="Y3199" s="19" t="str">
        <f>VLOOKUP(G3199,'Verweis Kd-Gruppe'!$A$2:$B$8,2,FALSE)</f>
        <v>EXP</v>
      </c>
      <c r="Z3199" s="19" t="str">
        <f>VLOOKUP(J3199,'Verweis Art-Gruppe'!$A$2:$B$15,2,FALSE)</f>
        <v>Geräte</v>
      </c>
      <c r="AA3199" s="19" t="str">
        <f>VLOOKUP(W3199,'Verweis Vertreter'!$A$2:$B$24,2,FALSE)</f>
        <v>Corina Wedel</v>
      </c>
      <c r="AB3199" s="12">
        <f t="shared" si="441"/>
        <v>1</v>
      </c>
      <c r="AC3199" s="12">
        <f t="shared" si="446"/>
        <v>991.57889999999998</v>
      </c>
      <c r="AD3199" s="12">
        <f t="shared" si="447"/>
        <v>1036</v>
      </c>
      <c r="AE3199" s="12">
        <f t="shared" si="442"/>
        <v>1036</v>
      </c>
      <c r="AF3199" s="12">
        <f t="shared" si="443"/>
        <v>44.421100000000003</v>
      </c>
      <c r="AG3199" s="12">
        <f t="shared" si="444"/>
        <v>44.42</v>
      </c>
      <c r="AH3199" s="9">
        <f t="shared" si="448"/>
        <v>4.2876447876447878E-2</v>
      </c>
      <c r="AI3199" s="14">
        <f>VLOOKUP(E3199,'Verweis Faktor'!$A:$B,2,FALSE)</f>
        <v>1</v>
      </c>
      <c r="AJ3199" s="14"/>
      <c r="AK3199" s="14" t="str">
        <f>IF(AL3199="Ja","Versandkosten",VLOOKUP(E3199,'Verweis Belegart'!$A$2:$B$9,2,FALSE))</f>
        <v>Hardware</v>
      </c>
      <c r="AL3199" s="14" t="str">
        <f t="shared" si="449"/>
        <v>Nein</v>
      </c>
      <c r="AM3199" s="14" t="str">
        <f t="shared" si="445"/>
        <v>Positiv</v>
      </c>
    </row>
    <row r="3200" spans="1:39" ht="17.25" customHeight="1" x14ac:dyDescent="0.35">
      <c r="A3200" s="17">
        <v>14573432</v>
      </c>
      <c r="B3200" s="2" t="s">
        <v>1989</v>
      </c>
      <c r="C3200" s="1">
        <v>2025001</v>
      </c>
      <c r="D3200" s="1">
        <v>2000844</v>
      </c>
      <c r="E3200" s="2" t="s">
        <v>34</v>
      </c>
      <c r="F3200" s="2" t="s">
        <v>182</v>
      </c>
      <c r="G3200" s="2" t="s">
        <v>66</v>
      </c>
      <c r="H3200" s="2" t="s">
        <v>1568</v>
      </c>
      <c r="I3200" s="2" t="s">
        <v>1569</v>
      </c>
      <c r="J3200" s="2" t="s">
        <v>103</v>
      </c>
      <c r="K3200" s="2" t="s">
        <v>95</v>
      </c>
      <c r="L3200" s="2" t="s">
        <v>1698</v>
      </c>
      <c r="M3200" s="2" t="s">
        <v>1699</v>
      </c>
      <c r="N3200" s="2" t="s">
        <v>1040</v>
      </c>
      <c r="O3200" s="3">
        <v>1</v>
      </c>
      <c r="P3200" s="3">
        <v>1127.0915</v>
      </c>
      <c r="Q3200" s="3">
        <v>1105</v>
      </c>
      <c r="R3200" s="3">
        <v>1105</v>
      </c>
      <c r="S3200" s="3">
        <v>-22.0915</v>
      </c>
      <c r="T3200" s="3">
        <v>-22.09</v>
      </c>
      <c r="U3200" s="3">
        <v>-1.99</v>
      </c>
      <c r="V3200" s="2" t="s">
        <v>675</v>
      </c>
      <c r="W3200" s="2" t="s">
        <v>676</v>
      </c>
      <c r="X3200" s="2" t="s">
        <v>72</v>
      </c>
      <c r="Y3200" s="19" t="str">
        <f>VLOOKUP(G3200,'Verweis Kd-Gruppe'!$A$2:$B$8,2,FALSE)</f>
        <v>EXP</v>
      </c>
      <c r="Z3200" s="19" t="str">
        <f>VLOOKUP(J3200,'Verweis Art-Gruppe'!$A$2:$B$15,2,FALSE)</f>
        <v>Geräte</v>
      </c>
      <c r="AA3200" s="19" t="str">
        <f>VLOOKUP(W3200,'Verweis Vertreter'!$A$2:$B$24,2,FALSE)</f>
        <v>Corina Wedel</v>
      </c>
      <c r="AB3200" s="12">
        <f t="shared" si="441"/>
        <v>1</v>
      </c>
      <c r="AC3200" s="12">
        <f t="shared" si="446"/>
        <v>1127.0915</v>
      </c>
      <c r="AD3200" s="12">
        <f t="shared" si="447"/>
        <v>1105</v>
      </c>
      <c r="AE3200" s="12">
        <f t="shared" si="442"/>
        <v>1105</v>
      </c>
      <c r="AF3200" s="12">
        <f t="shared" si="443"/>
        <v>-22.0915</v>
      </c>
      <c r="AG3200" s="12">
        <f t="shared" si="444"/>
        <v>-22.09</v>
      </c>
      <c r="AH3200" s="9">
        <f t="shared" si="448"/>
        <v>-1.9990950226244343E-2</v>
      </c>
      <c r="AI3200" s="14">
        <f>VLOOKUP(E3200,'Verweis Faktor'!$A:$B,2,FALSE)</f>
        <v>1</v>
      </c>
      <c r="AJ3200" s="14"/>
      <c r="AK3200" s="14" t="str">
        <f>IF(AL3200="Ja","Versandkosten",VLOOKUP(E3200,'Verweis Belegart'!$A$2:$B$9,2,FALSE))</f>
        <v>Hardware</v>
      </c>
      <c r="AL3200" s="14" t="str">
        <f t="shared" si="449"/>
        <v>Nein</v>
      </c>
      <c r="AM3200" s="14" t="str">
        <f t="shared" si="445"/>
        <v>Negativ</v>
      </c>
    </row>
    <row r="3201" spans="1:39" ht="17.25" customHeight="1" x14ac:dyDescent="0.35">
      <c r="A3201" s="17">
        <v>14573432</v>
      </c>
      <c r="B3201" s="2" t="s">
        <v>1989</v>
      </c>
      <c r="C3201" s="1">
        <v>2025001</v>
      </c>
      <c r="D3201" s="1">
        <v>2000844</v>
      </c>
      <c r="E3201" s="2" t="s">
        <v>34</v>
      </c>
      <c r="F3201" s="2" t="s">
        <v>182</v>
      </c>
      <c r="G3201" s="2" t="s">
        <v>66</v>
      </c>
      <c r="H3201" s="2" t="s">
        <v>1568</v>
      </c>
      <c r="I3201" s="2" t="s">
        <v>1569</v>
      </c>
      <c r="J3201" s="2" t="s">
        <v>103</v>
      </c>
      <c r="K3201" s="2" t="s">
        <v>99</v>
      </c>
      <c r="L3201" s="2" t="s">
        <v>1038</v>
      </c>
      <c r="M3201" s="2" t="s">
        <v>1039</v>
      </c>
      <c r="N3201" s="2" t="s">
        <v>1040</v>
      </c>
      <c r="O3201" s="3">
        <v>1</v>
      </c>
      <c r="P3201" s="3">
        <v>1106.2745</v>
      </c>
      <c r="Q3201" s="3">
        <v>1105</v>
      </c>
      <c r="R3201" s="3">
        <v>1105</v>
      </c>
      <c r="S3201" s="3">
        <v>-1.2745</v>
      </c>
      <c r="T3201" s="3">
        <v>-1.27</v>
      </c>
      <c r="U3201" s="3">
        <v>-0.11</v>
      </c>
      <c r="V3201" s="2" t="s">
        <v>675</v>
      </c>
      <c r="W3201" s="2" t="s">
        <v>676</v>
      </c>
      <c r="X3201" s="2" t="s">
        <v>72</v>
      </c>
      <c r="Y3201" s="19" t="str">
        <f>VLOOKUP(G3201,'Verweis Kd-Gruppe'!$A$2:$B$8,2,FALSE)</f>
        <v>EXP</v>
      </c>
      <c r="Z3201" s="19" t="str">
        <f>VLOOKUP(J3201,'Verweis Art-Gruppe'!$A$2:$B$15,2,FALSE)</f>
        <v>Geräte</v>
      </c>
      <c r="AA3201" s="19" t="str">
        <f>VLOOKUP(W3201,'Verweis Vertreter'!$A$2:$B$24,2,FALSE)</f>
        <v>Corina Wedel</v>
      </c>
      <c r="AB3201" s="12">
        <f t="shared" si="441"/>
        <v>1</v>
      </c>
      <c r="AC3201" s="12">
        <f t="shared" si="446"/>
        <v>1106.2745</v>
      </c>
      <c r="AD3201" s="12">
        <f t="shared" si="447"/>
        <v>1105</v>
      </c>
      <c r="AE3201" s="12">
        <f t="shared" si="442"/>
        <v>1105</v>
      </c>
      <c r="AF3201" s="12">
        <f t="shared" si="443"/>
        <v>-1.2745</v>
      </c>
      <c r="AG3201" s="12">
        <f t="shared" si="444"/>
        <v>-1.27</v>
      </c>
      <c r="AH3201" s="9">
        <f t="shared" si="448"/>
        <v>-1.1493212669683257E-3</v>
      </c>
      <c r="AI3201" s="14">
        <f>VLOOKUP(E3201,'Verweis Faktor'!$A:$B,2,FALSE)</f>
        <v>1</v>
      </c>
      <c r="AJ3201" s="14"/>
      <c r="AK3201" s="14" t="str">
        <f>IF(AL3201="Ja","Versandkosten",VLOOKUP(E3201,'Verweis Belegart'!$A$2:$B$9,2,FALSE))</f>
        <v>Hardware</v>
      </c>
      <c r="AL3201" s="14" t="str">
        <f t="shared" si="449"/>
        <v>Nein</v>
      </c>
      <c r="AM3201" s="14" t="str">
        <f t="shared" si="445"/>
        <v>Negativ</v>
      </c>
    </row>
    <row r="3202" spans="1:39" ht="17.25" customHeight="1" x14ac:dyDescent="0.35">
      <c r="A3202" s="17">
        <v>14573432</v>
      </c>
      <c r="B3202" s="2" t="s">
        <v>1989</v>
      </c>
      <c r="C3202" s="1">
        <v>2025001</v>
      </c>
      <c r="D3202" s="1">
        <v>2000844</v>
      </c>
      <c r="E3202" s="2" t="s">
        <v>34</v>
      </c>
      <c r="F3202" s="2" t="s">
        <v>182</v>
      </c>
      <c r="G3202" s="2" t="s">
        <v>66</v>
      </c>
      <c r="H3202" s="2" t="s">
        <v>1568</v>
      </c>
      <c r="I3202" s="2" t="s">
        <v>1569</v>
      </c>
      <c r="J3202" s="2" t="s">
        <v>103</v>
      </c>
      <c r="K3202" s="2" t="s">
        <v>103</v>
      </c>
      <c r="L3202" s="2" t="s">
        <v>578</v>
      </c>
      <c r="M3202" s="2" t="s">
        <v>579</v>
      </c>
      <c r="N3202" s="2" t="s">
        <v>457</v>
      </c>
      <c r="O3202" s="3">
        <v>1</v>
      </c>
      <c r="P3202" s="3">
        <v>901.34349999999995</v>
      </c>
      <c r="Q3202" s="3">
        <v>835</v>
      </c>
      <c r="R3202" s="3">
        <v>835</v>
      </c>
      <c r="S3202" s="3">
        <v>-66.343500000000006</v>
      </c>
      <c r="T3202" s="3">
        <v>-66.34</v>
      </c>
      <c r="U3202" s="3">
        <v>-7.94</v>
      </c>
      <c r="V3202" s="2" t="s">
        <v>675</v>
      </c>
      <c r="W3202" s="2" t="s">
        <v>676</v>
      </c>
      <c r="X3202" s="2" t="s">
        <v>72</v>
      </c>
      <c r="Y3202" s="19" t="str">
        <f>VLOOKUP(G3202,'Verweis Kd-Gruppe'!$A$2:$B$8,2,FALSE)</f>
        <v>EXP</v>
      </c>
      <c r="Z3202" s="19" t="str">
        <f>VLOOKUP(J3202,'Verweis Art-Gruppe'!$A$2:$B$15,2,FALSE)</f>
        <v>Geräte</v>
      </c>
      <c r="AA3202" s="19" t="str">
        <f>VLOOKUP(W3202,'Verweis Vertreter'!$A$2:$B$24,2,FALSE)</f>
        <v>Corina Wedel</v>
      </c>
      <c r="AB3202" s="12">
        <f t="shared" si="441"/>
        <v>1</v>
      </c>
      <c r="AC3202" s="12">
        <f t="shared" si="446"/>
        <v>901.34349999999995</v>
      </c>
      <c r="AD3202" s="12">
        <f t="shared" si="447"/>
        <v>835</v>
      </c>
      <c r="AE3202" s="12">
        <f t="shared" si="442"/>
        <v>835</v>
      </c>
      <c r="AF3202" s="12">
        <f t="shared" si="443"/>
        <v>-66.343500000000006</v>
      </c>
      <c r="AG3202" s="12">
        <f t="shared" si="444"/>
        <v>-66.34</v>
      </c>
      <c r="AH3202" s="9">
        <f t="shared" si="448"/>
        <v>-7.9449101796407184E-2</v>
      </c>
      <c r="AI3202" s="14">
        <f>VLOOKUP(E3202,'Verweis Faktor'!$A:$B,2,FALSE)</f>
        <v>1</v>
      </c>
      <c r="AJ3202" s="14"/>
      <c r="AK3202" s="14" t="str">
        <f>IF(AL3202="Ja","Versandkosten",VLOOKUP(E3202,'Verweis Belegart'!$A$2:$B$9,2,FALSE))</f>
        <v>Hardware</v>
      </c>
      <c r="AL3202" s="14" t="str">
        <f t="shared" si="449"/>
        <v>Nein</v>
      </c>
      <c r="AM3202" s="14" t="str">
        <f t="shared" si="445"/>
        <v>Negativ</v>
      </c>
    </row>
    <row r="3203" spans="1:39" ht="17.25" customHeight="1" x14ac:dyDescent="0.35">
      <c r="A3203" s="17">
        <v>14573432</v>
      </c>
      <c r="B3203" s="2" t="s">
        <v>1989</v>
      </c>
      <c r="C3203" s="1">
        <v>2025001</v>
      </c>
      <c r="D3203" s="1">
        <v>2000844</v>
      </c>
      <c r="E3203" s="2" t="s">
        <v>34</v>
      </c>
      <c r="F3203" s="2" t="s">
        <v>182</v>
      </c>
      <c r="G3203" s="2" t="s">
        <v>66</v>
      </c>
      <c r="H3203" s="2" t="s">
        <v>1568</v>
      </c>
      <c r="I3203" s="2" t="s">
        <v>1569</v>
      </c>
      <c r="J3203" s="2" t="s">
        <v>103</v>
      </c>
      <c r="K3203" s="2" t="s">
        <v>107</v>
      </c>
      <c r="L3203" s="2" t="s">
        <v>279</v>
      </c>
      <c r="M3203" s="2" t="s">
        <v>280</v>
      </c>
      <c r="N3203" s="2" t="s">
        <v>271</v>
      </c>
      <c r="O3203" s="3">
        <v>1</v>
      </c>
      <c r="P3203" s="3">
        <v>411.96159999999998</v>
      </c>
      <c r="Q3203" s="3">
        <v>427</v>
      </c>
      <c r="R3203" s="3">
        <v>427</v>
      </c>
      <c r="S3203" s="3">
        <v>15.038399999999999</v>
      </c>
      <c r="T3203" s="3">
        <v>15.04</v>
      </c>
      <c r="U3203" s="3">
        <v>3.52</v>
      </c>
      <c r="V3203" s="2" t="s">
        <v>675</v>
      </c>
      <c r="W3203" s="2" t="s">
        <v>676</v>
      </c>
      <c r="X3203" s="2" t="s">
        <v>72</v>
      </c>
      <c r="Y3203" s="19" t="str">
        <f>VLOOKUP(G3203,'Verweis Kd-Gruppe'!$A$2:$B$8,2,FALSE)</f>
        <v>EXP</v>
      </c>
      <c r="Z3203" s="19" t="str">
        <f>VLOOKUP(J3203,'Verweis Art-Gruppe'!$A$2:$B$15,2,FALSE)</f>
        <v>Geräte</v>
      </c>
      <c r="AA3203" s="19" t="str">
        <f>VLOOKUP(W3203,'Verweis Vertreter'!$A$2:$B$24,2,FALSE)</f>
        <v>Corina Wedel</v>
      </c>
      <c r="AB3203" s="12">
        <f t="shared" ref="AB3203:AB3266" si="450">$AI3203*O3203</f>
        <v>1</v>
      </c>
      <c r="AC3203" s="12">
        <f t="shared" si="446"/>
        <v>411.96159999999998</v>
      </c>
      <c r="AD3203" s="12">
        <f t="shared" si="447"/>
        <v>427</v>
      </c>
      <c r="AE3203" s="12">
        <f t="shared" ref="AE3203:AE3266" si="451">$AI3203*R3203</f>
        <v>427</v>
      </c>
      <c r="AF3203" s="12">
        <f t="shared" ref="AF3203:AF3266" si="452">$AI3203*S3203</f>
        <v>15.038399999999999</v>
      </c>
      <c r="AG3203" s="12">
        <f t="shared" ref="AG3203:AG3266" si="453">$AI3203*T3203</f>
        <v>15.04</v>
      </c>
      <c r="AH3203" s="9">
        <f t="shared" si="448"/>
        <v>3.522248243559719E-2</v>
      </c>
      <c r="AI3203" s="14">
        <f>VLOOKUP(E3203,'Verweis Faktor'!$A:$B,2,FALSE)</f>
        <v>1</v>
      </c>
      <c r="AJ3203" s="14"/>
      <c r="AK3203" s="14" t="str">
        <f>IF(AL3203="Ja","Versandkosten",VLOOKUP(E3203,'Verweis Belegart'!$A$2:$B$9,2,FALSE))</f>
        <v>Hardware</v>
      </c>
      <c r="AL3203" s="14" t="str">
        <f t="shared" si="449"/>
        <v>Nein</v>
      </c>
      <c r="AM3203" s="14" t="str">
        <f t="shared" ref="AM3203:AM3266" si="454">IF(AG3203&lt;0,"Negativ","Positiv")</f>
        <v>Positiv</v>
      </c>
    </row>
    <row r="3204" spans="1:39" ht="17.25" customHeight="1" x14ac:dyDescent="0.35">
      <c r="A3204" s="17">
        <v>14573432</v>
      </c>
      <c r="B3204" s="2" t="s">
        <v>1989</v>
      </c>
      <c r="C3204" s="1">
        <v>2025001</v>
      </c>
      <c r="D3204" s="1">
        <v>2000844</v>
      </c>
      <c r="E3204" s="2" t="s">
        <v>34</v>
      </c>
      <c r="F3204" s="2" t="s">
        <v>182</v>
      </c>
      <c r="G3204" s="2" t="s">
        <v>66</v>
      </c>
      <c r="H3204" s="2" t="s">
        <v>1568</v>
      </c>
      <c r="I3204" s="2" t="s">
        <v>1569</v>
      </c>
      <c r="J3204" s="2" t="s">
        <v>103</v>
      </c>
      <c r="K3204" s="2" t="s">
        <v>111</v>
      </c>
      <c r="L3204" s="2" t="s">
        <v>281</v>
      </c>
      <c r="M3204" s="2" t="s">
        <v>282</v>
      </c>
      <c r="N3204" s="2" t="s">
        <v>283</v>
      </c>
      <c r="O3204" s="3">
        <v>1</v>
      </c>
      <c r="P3204" s="3">
        <v>494.59449999999998</v>
      </c>
      <c r="Q3204" s="3">
        <v>520</v>
      </c>
      <c r="R3204" s="3">
        <v>520</v>
      </c>
      <c r="S3204" s="3">
        <v>25.4055</v>
      </c>
      <c r="T3204" s="3">
        <v>25.41</v>
      </c>
      <c r="U3204" s="3">
        <v>4.88</v>
      </c>
      <c r="V3204" s="2" t="s">
        <v>675</v>
      </c>
      <c r="W3204" s="2" t="s">
        <v>676</v>
      </c>
      <c r="X3204" s="2" t="s">
        <v>72</v>
      </c>
      <c r="Y3204" s="19" t="str">
        <f>VLOOKUP(G3204,'Verweis Kd-Gruppe'!$A$2:$B$8,2,FALSE)</f>
        <v>EXP</v>
      </c>
      <c r="Z3204" s="19" t="str">
        <f>VLOOKUP(J3204,'Verweis Art-Gruppe'!$A$2:$B$15,2,FALSE)</f>
        <v>Geräte</v>
      </c>
      <c r="AA3204" s="19" t="str">
        <f>VLOOKUP(W3204,'Verweis Vertreter'!$A$2:$B$24,2,FALSE)</f>
        <v>Corina Wedel</v>
      </c>
      <c r="AB3204" s="12">
        <f t="shared" si="450"/>
        <v>1</v>
      </c>
      <c r="AC3204" s="12">
        <f t="shared" ref="AC3204:AC3267" si="455">P3204</f>
        <v>494.59449999999998</v>
      </c>
      <c r="AD3204" s="12">
        <f t="shared" ref="AD3204:AD3267" si="456">Q3204</f>
        <v>520</v>
      </c>
      <c r="AE3204" s="12">
        <f t="shared" si="451"/>
        <v>520</v>
      </c>
      <c r="AF3204" s="12">
        <f t="shared" si="452"/>
        <v>25.4055</v>
      </c>
      <c r="AG3204" s="12">
        <f t="shared" si="453"/>
        <v>25.41</v>
      </c>
      <c r="AH3204" s="9">
        <f t="shared" ref="AH3204:AH3267" si="457">IF(AF3204=0,0,AG3204/AE3204*AI3204)</f>
        <v>4.8865384615384616E-2</v>
      </c>
      <c r="AI3204" s="14">
        <f>VLOOKUP(E3204,'Verweis Faktor'!$A:$B,2,FALSE)</f>
        <v>1</v>
      </c>
      <c r="AJ3204" s="14"/>
      <c r="AK3204" s="14" t="str">
        <f>IF(AL3204="Ja","Versandkosten",VLOOKUP(E3204,'Verweis Belegart'!$A$2:$B$9,2,FALSE))</f>
        <v>Hardware</v>
      </c>
      <c r="AL3204" s="14" t="str">
        <f t="shared" ref="AL3204:AL3267" si="458">IF(ISNUMBER(FIND("Versandkosten",M3204)),"Ja","Nein")</f>
        <v>Nein</v>
      </c>
      <c r="AM3204" s="14" t="str">
        <f t="shared" si="454"/>
        <v>Positiv</v>
      </c>
    </row>
    <row r="3205" spans="1:39" ht="17.25" customHeight="1" x14ac:dyDescent="0.35">
      <c r="A3205" s="17">
        <v>14573432</v>
      </c>
      <c r="B3205" s="2" t="s">
        <v>1989</v>
      </c>
      <c r="C3205" s="1">
        <v>2025001</v>
      </c>
      <c r="D3205" s="1">
        <v>2000844</v>
      </c>
      <c r="E3205" s="2" t="s">
        <v>34</v>
      </c>
      <c r="F3205" s="2" t="s">
        <v>182</v>
      </c>
      <c r="G3205" s="2" t="s">
        <v>66</v>
      </c>
      <c r="H3205" s="2" t="s">
        <v>1568</v>
      </c>
      <c r="I3205" s="2" t="s">
        <v>1569</v>
      </c>
      <c r="J3205" s="2" t="s">
        <v>103</v>
      </c>
      <c r="K3205" s="2" t="s">
        <v>115</v>
      </c>
      <c r="L3205" s="2" t="s">
        <v>1617</v>
      </c>
      <c r="M3205" s="2" t="s">
        <v>1618</v>
      </c>
      <c r="N3205" s="2" t="s">
        <v>1040</v>
      </c>
      <c r="O3205" s="3">
        <v>1</v>
      </c>
      <c r="P3205" s="3">
        <v>1135</v>
      </c>
      <c r="Q3205" s="3">
        <v>1105</v>
      </c>
      <c r="R3205" s="3">
        <v>1105</v>
      </c>
      <c r="S3205" s="3">
        <v>-30</v>
      </c>
      <c r="T3205" s="3">
        <v>-30</v>
      </c>
      <c r="U3205" s="3">
        <v>-2.71</v>
      </c>
      <c r="V3205" s="2" t="s">
        <v>675</v>
      </c>
      <c r="W3205" s="2" t="s">
        <v>676</v>
      </c>
      <c r="X3205" s="2" t="s">
        <v>72</v>
      </c>
      <c r="Y3205" s="19" t="str">
        <f>VLOOKUP(G3205,'Verweis Kd-Gruppe'!$A$2:$B$8,2,FALSE)</f>
        <v>EXP</v>
      </c>
      <c r="Z3205" s="19" t="str">
        <f>VLOOKUP(J3205,'Verweis Art-Gruppe'!$A$2:$B$15,2,FALSE)</f>
        <v>Geräte</v>
      </c>
      <c r="AA3205" s="19" t="str">
        <f>VLOOKUP(W3205,'Verweis Vertreter'!$A$2:$B$24,2,FALSE)</f>
        <v>Corina Wedel</v>
      </c>
      <c r="AB3205" s="12">
        <f t="shared" si="450"/>
        <v>1</v>
      </c>
      <c r="AC3205" s="12">
        <f t="shared" si="455"/>
        <v>1135</v>
      </c>
      <c r="AD3205" s="12">
        <f t="shared" si="456"/>
        <v>1105</v>
      </c>
      <c r="AE3205" s="12">
        <f t="shared" si="451"/>
        <v>1105</v>
      </c>
      <c r="AF3205" s="12">
        <f t="shared" si="452"/>
        <v>-30</v>
      </c>
      <c r="AG3205" s="12">
        <f t="shared" si="453"/>
        <v>-30</v>
      </c>
      <c r="AH3205" s="9">
        <f t="shared" si="457"/>
        <v>-2.7149321266968326E-2</v>
      </c>
      <c r="AI3205" s="14">
        <f>VLOOKUP(E3205,'Verweis Faktor'!$A:$B,2,FALSE)</f>
        <v>1</v>
      </c>
      <c r="AJ3205" s="14"/>
      <c r="AK3205" s="14" t="str">
        <f>IF(AL3205="Ja","Versandkosten",VLOOKUP(E3205,'Verweis Belegart'!$A$2:$B$9,2,FALSE))</f>
        <v>Hardware</v>
      </c>
      <c r="AL3205" s="14" t="str">
        <f t="shared" si="458"/>
        <v>Nein</v>
      </c>
      <c r="AM3205" s="14" t="str">
        <f t="shared" si="454"/>
        <v>Negativ</v>
      </c>
    </row>
    <row r="3206" spans="1:39" ht="17.25" customHeight="1" x14ac:dyDescent="0.35">
      <c r="A3206" s="17">
        <v>14573432</v>
      </c>
      <c r="B3206" s="2" t="s">
        <v>1989</v>
      </c>
      <c r="C3206" s="1">
        <v>2025001</v>
      </c>
      <c r="D3206" s="1">
        <v>2000844</v>
      </c>
      <c r="E3206" s="2" t="s">
        <v>34</v>
      </c>
      <c r="F3206" s="2" t="s">
        <v>182</v>
      </c>
      <c r="G3206" s="2" t="s">
        <v>66</v>
      </c>
      <c r="H3206" s="2" t="s">
        <v>1568</v>
      </c>
      <c r="I3206" s="2" t="s">
        <v>1569</v>
      </c>
      <c r="J3206" s="2" t="s">
        <v>103</v>
      </c>
      <c r="K3206" s="2" t="s">
        <v>289</v>
      </c>
      <c r="L3206" s="2" t="s">
        <v>2006</v>
      </c>
      <c r="M3206" s="2" t="s">
        <v>2007</v>
      </c>
      <c r="N3206" s="2" t="s">
        <v>139</v>
      </c>
      <c r="O3206" s="3">
        <v>1</v>
      </c>
      <c r="P3206" s="3">
        <v>695</v>
      </c>
      <c r="Q3206" s="3">
        <v>719</v>
      </c>
      <c r="R3206" s="3">
        <v>719</v>
      </c>
      <c r="S3206" s="3">
        <v>24</v>
      </c>
      <c r="T3206" s="3">
        <v>24</v>
      </c>
      <c r="U3206" s="3">
        <v>3.33</v>
      </c>
      <c r="V3206" s="2" t="s">
        <v>675</v>
      </c>
      <c r="W3206" s="2" t="s">
        <v>676</v>
      </c>
      <c r="X3206" s="2" t="s">
        <v>72</v>
      </c>
      <c r="Y3206" s="19" t="str">
        <f>VLOOKUP(G3206,'Verweis Kd-Gruppe'!$A$2:$B$8,2,FALSE)</f>
        <v>EXP</v>
      </c>
      <c r="Z3206" s="19" t="str">
        <f>VLOOKUP(J3206,'Verweis Art-Gruppe'!$A$2:$B$15,2,FALSE)</f>
        <v>Geräte</v>
      </c>
      <c r="AA3206" s="19" t="str">
        <f>VLOOKUP(W3206,'Verweis Vertreter'!$A$2:$B$24,2,FALSE)</f>
        <v>Corina Wedel</v>
      </c>
      <c r="AB3206" s="12">
        <f t="shared" si="450"/>
        <v>1</v>
      </c>
      <c r="AC3206" s="12">
        <f t="shared" si="455"/>
        <v>695</v>
      </c>
      <c r="AD3206" s="12">
        <f t="shared" si="456"/>
        <v>719</v>
      </c>
      <c r="AE3206" s="12">
        <f t="shared" si="451"/>
        <v>719</v>
      </c>
      <c r="AF3206" s="12">
        <f t="shared" si="452"/>
        <v>24</v>
      </c>
      <c r="AG3206" s="12">
        <f t="shared" si="453"/>
        <v>24</v>
      </c>
      <c r="AH3206" s="9">
        <f t="shared" si="457"/>
        <v>3.3379694019471488E-2</v>
      </c>
      <c r="AI3206" s="14">
        <f>VLOOKUP(E3206,'Verweis Faktor'!$A:$B,2,FALSE)</f>
        <v>1</v>
      </c>
      <c r="AJ3206" s="14"/>
      <c r="AK3206" s="14" t="str">
        <f>IF(AL3206="Ja","Versandkosten",VLOOKUP(E3206,'Verweis Belegart'!$A$2:$B$9,2,FALSE))</f>
        <v>Hardware</v>
      </c>
      <c r="AL3206" s="14" t="str">
        <f t="shared" si="458"/>
        <v>Nein</v>
      </c>
      <c r="AM3206" s="14" t="str">
        <f t="shared" si="454"/>
        <v>Positiv</v>
      </c>
    </row>
    <row r="3207" spans="1:39" ht="17.25" customHeight="1" x14ac:dyDescent="0.35">
      <c r="A3207" s="17">
        <v>14573432</v>
      </c>
      <c r="B3207" s="2" t="s">
        <v>1989</v>
      </c>
      <c r="C3207" s="1">
        <v>2025001</v>
      </c>
      <c r="D3207" s="1">
        <v>2000844</v>
      </c>
      <c r="E3207" s="2" t="s">
        <v>34</v>
      </c>
      <c r="F3207" s="2" t="s">
        <v>182</v>
      </c>
      <c r="G3207" s="2" t="s">
        <v>66</v>
      </c>
      <c r="H3207" s="2" t="s">
        <v>1568</v>
      </c>
      <c r="I3207" s="2" t="s">
        <v>1569</v>
      </c>
      <c r="J3207" s="2" t="s">
        <v>103</v>
      </c>
      <c r="K3207" s="2" t="s">
        <v>293</v>
      </c>
      <c r="L3207" s="2" t="s">
        <v>1725</v>
      </c>
      <c r="M3207" s="2" t="s">
        <v>1726</v>
      </c>
      <c r="N3207" s="2" t="s">
        <v>139</v>
      </c>
      <c r="O3207" s="3">
        <v>1</v>
      </c>
      <c r="P3207" s="3">
        <v>704</v>
      </c>
      <c r="Q3207" s="3">
        <v>720</v>
      </c>
      <c r="R3207" s="3">
        <v>720</v>
      </c>
      <c r="S3207" s="3">
        <v>16</v>
      </c>
      <c r="T3207" s="3">
        <v>16</v>
      </c>
      <c r="U3207" s="3">
        <v>2.2200000000000002</v>
      </c>
      <c r="V3207" s="2" t="s">
        <v>675</v>
      </c>
      <c r="W3207" s="2" t="s">
        <v>676</v>
      </c>
      <c r="X3207" s="2" t="s">
        <v>72</v>
      </c>
      <c r="Y3207" s="19" t="str">
        <f>VLOOKUP(G3207,'Verweis Kd-Gruppe'!$A$2:$B$8,2,FALSE)</f>
        <v>EXP</v>
      </c>
      <c r="Z3207" s="19" t="str">
        <f>VLOOKUP(J3207,'Verweis Art-Gruppe'!$A$2:$B$15,2,FALSE)</f>
        <v>Geräte</v>
      </c>
      <c r="AA3207" s="19" t="str">
        <f>VLOOKUP(W3207,'Verweis Vertreter'!$A$2:$B$24,2,FALSE)</f>
        <v>Corina Wedel</v>
      </c>
      <c r="AB3207" s="12">
        <f t="shared" si="450"/>
        <v>1</v>
      </c>
      <c r="AC3207" s="12">
        <f t="shared" si="455"/>
        <v>704</v>
      </c>
      <c r="AD3207" s="12">
        <f t="shared" si="456"/>
        <v>720</v>
      </c>
      <c r="AE3207" s="12">
        <f t="shared" si="451"/>
        <v>720</v>
      </c>
      <c r="AF3207" s="12">
        <f t="shared" si="452"/>
        <v>16</v>
      </c>
      <c r="AG3207" s="12">
        <f t="shared" si="453"/>
        <v>16</v>
      </c>
      <c r="AH3207" s="9">
        <f t="shared" si="457"/>
        <v>2.2222222222222223E-2</v>
      </c>
      <c r="AI3207" s="14">
        <f>VLOOKUP(E3207,'Verweis Faktor'!$A:$B,2,FALSE)</f>
        <v>1</v>
      </c>
      <c r="AJ3207" s="14"/>
      <c r="AK3207" s="14" t="str">
        <f>IF(AL3207="Ja","Versandkosten",VLOOKUP(E3207,'Verweis Belegart'!$A$2:$B$9,2,FALSE))</f>
        <v>Hardware</v>
      </c>
      <c r="AL3207" s="14" t="str">
        <f t="shared" si="458"/>
        <v>Nein</v>
      </c>
      <c r="AM3207" s="14" t="str">
        <f t="shared" si="454"/>
        <v>Positiv</v>
      </c>
    </row>
    <row r="3208" spans="1:39" ht="17.25" customHeight="1" x14ac:dyDescent="0.35">
      <c r="A3208" s="17">
        <v>14573604</v>
      </c>
      <c r="B3208" s="2" t="s">
        <v>1989</v>
      </c>
      <c r="C3208" s="1">
        <v>2025001</v>
      </c>
      <c r="D3208" s="1">
        <v>2000845</v>
      </c>
      <c r="E3208" s="2" t="s">
        <v>34</v>
      </c>
      <c r="F3208" s="2" t="s">
        <v>142</v>
      </c>
      <c r="G3208" s="2" t="s">
        <v>36</v>
      </c>
      <c r="H3208" s="2" t="s">
        <v>1933</v>
      </c>
      <c r="I3208" s="2" t="s">
        <v>1934</v>
      </c>
      <c r="J3208" s="2" t="s">
        <v>103</v>
      </c>
      <c r="K3208" s="2" t="s">
        <v>28</v>
      </c>
      <c r="L3208" s="2" t="s">
        <v>1808</v>
      </c>
      <c r="M3208" s="2" t="s">
        <v>1809</v>
      </c>
      <c r="N3208" s="2" t="s">
        <v>139</v>
      </c>
      <c r="O3208" s="3">
        <v>5</v>
      </c>
      <c r="P3208" s="3">
        <v>704</v>
      </c>
      <c r="Q3208" s="3">
        <v>715</v>
      </c>
      <c r="R3208" s="3">
        <v>3575</v>
      </c>
      <c r="S3208" s="3">
        <v>11</v>
      </c>
      <c r="T3208" s="3">
        <v>55</v>
      </c>
      <c r="U3208" s="3">
        <v>1.53</v>
      </c>
      <c r="V3208" s="2" t="s">
        <v>145</v>
      </c>
      <c r="W3208" s="2" t="s">
        <v>146</v>
      </c>
      <c r="X3208" s="2" t="s">
        <v>59</v>
      </c>
      <c r="Y3208" s="19" t="str">
        <f>VLOOKUP(G3208,'Verweis Kd-Gruppe'!$A$2:$B$8,2,FALSE)</f>
        <v>GRK</v>
      </c>
      <c r="Z3208" s="19" t="str">
        <f>VLOOKUP(J3208,'Verweis Art-Gruppe'!$A$2:$B$15,2,FALSE)</f>
        <v>Geräte</v>
      </c>
      <c r="AA3208" s="19" t="str">
        <f>VLOOKUP(W3208,'Verweis Vertreter'!$A$2:$B$24,2,FALSE)</f>
        <v>Muhsin Yortanli</v>
      </c>
      <c r="AB3208" s="12">
        <f t="shared" si="450"/>
        <v>5</v>
      </c>
      <c r="AC3208" s="12">
        <f t="shared" si="455"/>
        <v>704</v>
      </c>
      <c r="AD3208" s="12">
        <f t="shared" si="456"/>
        <v>715</v>
      </c>
      <c r="AE3208" s="12">
        <f t="shared" si="451"/>
        <v>3575</v>
      </c>
      <c r="AF3208" s="12">
        <f t="shared" si="452"/>
        <v>11</v>
      </c>
      <c r="AG3208" s="12">
        <f t="shared" si="453"/>
        <v>55</v>
      </c>
      <c r="AH3208" s="9">
        <f t="shared" si="457"/>
        <v>1.5384615384615385E-2</v>
      </c>
      <c r="AI3208" s="14">
        <f>VLOOKUP(E3208,'Verweis Faktor'!$A:$B,2,FALSE)</f>
        <v>1</v>
      </c>
      <c r="AJ3208" s="14"/>
      <c r="AK3208" s="14" t="str">
        <f>IF(AL3208="Ja","Versandkosten",VLOOKUP(E3208,'Verweis Belegart'!$A$2:$B$9,2,FALSE))</f>
        <v>Hardware</v>
      </c>
      <c r="AL3208" s="14" t="str">
        <f t="shared" si="458"/>
        <v>Nein</v>
      </c>
      <c r="AM3208" s="14" t="str">
        <f t="shared" si="454"/>
        <v>Positiv</v>
      </c>
    </row>
    <row r="3209" spans="1:39" ht="17.25" customHeight="1" x14ac:dyDescent="0.35">
      <c r="A3209" s="17">
        <v>14573556</v>
      </c>
      <c r="B3209" s="2" t="s">
        <v>1989</v>
      </c>
      <c r="C3209" s="1">
        <v>2025001</v>
      </c>
      <c r="D3209" s="1">
        <v>2000846</v>
      </c>
      <c r="E3209" s="2" t="s">
        <v>34</v>
      </c>
      <c r="F3209" s="2" t="s">
        <v>1383</v>
      </c>
      <c r="G3209" s="2" t="s">
        <v>25</v>
      </c>
      <c r="H3209" s="2" t="s">
        <v>2163</v>
      </c>
      <c r="I3209" s="2" t="s">
        <v>2164</v>
      </c>
      <c r="J3209" s="2" t="s">
        <v>2228</v>
      </c>
      <c r="K3209" s="2" t="s">
        <v>28</v>
      </c>
      <c r="L3209" s="2" t="s">
        <v>2119</v>
      </c>
      <c r="M3209" s="2" t="s">
        <v>2120</v>
      </c>
      <c r="N3209" s="2" t="s">
        <v>2121</v>
      </c>
      <c r="O3209" s="3">
        <v>1</v>
      </c>
      <c r="P3209" s="3">
        <v>1.04</v>
      </c>
      <c r="Q3209" s="3">
        <v>0</v>
      </c>
      <c r="R3209" s="3">
        <v>0</v>
      </c>
      <c r="S3209" s="3"/>
      <c r="T3209" s="3">
        <v>-1.04</v>
      </c>
      <c r="U3209" s="3"/>
      <c r="V3209" s="2" t="s">
        <v>427</v>
      </c>
      <c r="W3209" s="2" t="s">
        <v>428</v>
      </c>
      <c r="X3209" s="2" t="s">
        <v>1117</v>
      </c>
      <c r="Y3209" s="19" t="str">
        <f>VLOOKUP(G3209,'Verweis Kd-Gruppe'!$A$2:$B$8,2,FALSE)</f>
        <v>FHK</v>
      </c>
      <c r="Z3209" s="19" t="str">
        <f>VLOOKUP(J3209,'Verweis Art-Gruppe'!$A$2:$B$15,2,FALSE)</f>
        <v>Marketing</v>
      </c>
      <c r="AA3209" s="19" t="str">
        <f>VLOOKUP(W3209,'Verweis Vertreter'!$A$2:$B$24,2,FALSE)</f>
        <v>Zentrale</v>
      </c>
      <c r="AB3209" s="12">
        <f t="shared" si="450"/>
        <v>1</v>
      </c>
      <c r="AC3209" s="12">
        <f t="shared" si="455"/>
        <v>1.04</v>
      </c>
      <c r="AD3209" s="12">
        <f t="shared" si="456"/>
        <v>0</v>
      </c>
      <c r="AE3209" s="12">
        <f t="shared" si="451"/>
        <v>0</v>
      </c>
      <c r="AF3209" s="12">
        <f t="shared" si="452"/>
        <v>0</v>
      </c>
      <c r="AG3209" s="12">
        <f t="shared" si="453"/>
        <v>-1.04</v>
      </c>
      <c r="AH3209" s="9">
        <f t="shared" si="457"/>
        <v>0</v>
      </c>
      <c r="AI3209" s="14">
        <f>VLOOKUP(E3209,'Verweis Faktor'!$A:$B,2,FALSE)</f>
        <v>1</v>
      </c>
      <c r="AJ3209" s="14"/>
      <c r="AK3209" s="14" t="str">
        <f>IF(AL3209="Ja","Versandkosten",VLOOKUP(E3209,'Verweis Belegart'!$A$2:$B$9,2,FALSE))</f>
        <v>Hardware</v>
      </c>
      <c r="AL3209" s="14" t="str">
        <f t="shared" si="458"/>
        <v>Nein</v>
      </c>
      <c r="AM3209" s="14" t="str">
        <f t="shared" si="454"/>
        <v>Negativ</v>
      </c>
    </row>
    <row r="3210" spans="1:39" ht="17.25" customHeight="1" x14ac:dyDescent="0.35">
      <c r="A3210" s="17">
        <v>14573556</v>
      </c>
      <c r="B3210" s="2" t="s">
        <v>1989</v>
      </c>
      <c r="C3210" s="1">
        <v>2025001</v>
      </c>
      <c r="D3210" s="1">
        <v>2000846</v>
      </c>
      <c r="E3210" s="2" t="s">
        <v>34</v>
      </c>
      <c r="F3210" s="2" t="s">
        <v>1383</v>
      </c>
      <c r="G3210" s="2" t="s">
        <v>25</v>
      </c>
      <c r="H3210" s="2" t="s">
        <v>2163</v>
      </c>
      <c r="I3210" s="2" t="s">
        <v>2164</v>
      </c>
      <c r="J3210" s="2" t="s">
        <v>2228</v>
      </c>
      <c r="K3210" s="2" t="s">
        <v>45</v>
      </c>
      <c r="L3210" s="2" t="s">
        <v>1386</v>
      </c>
      <c r="M3210" s="2" t="s">
        <v>1387</v>
      </c>
      <c r="N3210" s="2"/>
      <c r="O3210" s="3">
        <v>1</v>
      </c>
      <c r="P3210" s="3">
        <v>0</v>
      </c>
      <c r="Q3210" s="3">
        <v>0</v>
      </c>
      <c r="R3210" s="3">
        <v>0</v>
      </c>
      <c r="S3210" s="3"/>
      <c r="T3210" s="3">
        <v>0</v>
      </c>
      <c r="U3210" s="3"/>
      <c r="V3210" s="2" t="s">
        <v>427</v>
      </c>
      <c r="W3210" s="2" t="s">
        <v>428</v>
      </c>
      <c r="X3210" s="2" t="s">
        <v>1117</v>
      </c>
      <c r="Y3210" s="19" t="str">
        <f>VLOOKUP(G3210,'Verweis Kd-Gruppe'!$A$2:$B$8,2,FALSE)</f>
        <v>FHK</v>
      </c>
      <c r="Z3210" s="19" t="str">
        <f>VLOOKUP(J3210,'Verweis Art-Gruppe'!$A$2:$B$15,2,FALSE)</f>
        <v>Marketing</v>
      </c>
      <c r="AA3210" s="19" t="str">
        <f>VLOOKUP(W3210,'Verweis Vertreter'!$A$2:$B$24,2,FALSE)</f>
        <v>Zentrale</v>
      </c>
      <c r="AB3210" s="12">
        <f t="shared" si="450"/>
        <v>1</v>
      </c>
      <c r="AC3210" s="12">
        <f t="shared" si="455"/>
        <v>0</v>
      </c>
      <c r="AD3210" s="12">
        <f t="shared" si="456"/>
        <v>0</v>
      </c>
      <c r="AE3210" s="12">
        <f t="shared" si="451"/>
        <v>0</v>
      </c>
      <c r="AF3210" s="12">
        <f t="shared" si="452"/>
        <v>0</v>
      </c>
      <c r="AG3210" s="12">
        <f t="shared" si="453"/>
        <v>0</v>
      </c>
      <c r="AH3210" s="9">
        <f t="shared" si="457"/>
        <v>0</v>
      </c>
      <c r="AI3210" s="14">
        <f>VLOOKUP(E3210,'Verweis Faktor'!$A:$B,2,FALSE)</f>
        <v>1</v>
      </c>
      <c r="AJ3210" s="14"/>
      <c r="AK3210" s="14" t="str">
        <f>IF(AL3210="Ja","Versandkosten",VLOOKUP(E3210,'Verweis Belegart'!$A$2:$B$9,2,FALSE))</f>
        <v>Hardware</v>
      </c>
      <c r="AL3210" s="14" t="str">
        <f t="shared" si="458"/>
        <v>Nein</v>
      </c>
      <c r="AM3210" s="14" t="str">
        <f t="shared" si="454"/>
        <v>Positiv</v>
      </c>
    </row>
    <row r="3211" spans="1:39" ht="17.25" customHeight="1" x14ac:dyDescent="0.35">
      <c r="A3211" s="17">
        <v>14573623</v>
      </c>
      <c r="B3211" s="2" t="s">
        <v>1989</v>
      </c>
      <c r="C3211" s="1">
        <v>2025001</v>
      </c>
      <c r="D3211" s="1">
        <v>2000847</v>
      </c>
      <c r="E3211" s="2" t="s">
        <v>23</v>
      </c>
      <c r="F3211" s="2" t="s">
        <v>24</v>
      </c>
      <c r="G3211" s="2" t="s">
        <v>25</v>
      </c>
      <c r="H3211" s="2" t="s">
        <v>2157</v>
      </c>
      <c r="I3211" s="2" t="s">
        <v>2165</v>
      </c>
      <c r="J3211" s="2" t="s">
        <v>531</v>
      </c>
      <c r="K3211" s="2" t="s">
        <v>28</v>
      </c>
      <c r="L3211" s="2" t="s">
        <v>2159</v>
      </c>
      <c r="M3211" s="2" t="s">
        <v>2160</v>
      </c>
      <c r="N3211" s="2"/>
      <c r="O3211" s="3">
        <v>1</v>
      </c>
      <c r="P3211" s="3">
        <v>0</v>
      </c>
      <c r="Q3211" s="3">
        <v>5000</v>
      </c>
      <c r="R3211" s="3">
        <v>5000</v>
      </c>
      <c r="S3211" s="3">
        <v>5000</v>
      </c>
      <c r="T3211" s="3">
        <v>5000</v>
      </c>
      <c r="U3211" s="3"/>
      <c r="V3211" s="2" t="s">
        <v>31</v>
      </c>
      <c r="W3211" s="2" t="s">
        <v>32</v>
      </c>
      <c r="X3211" s="2" t="s">
        <v>33</v>
      </c>
      <c r="Y3211" s="19" t="str">
        <f>VLOOKUP(G3211,'Verweis Kd-Gruppe'!$A$2:$B$8,2,FALSE)</f>
        <v>FHK</v>
      </c>
      <c r="Z3211" s="19" t="str">
        <f>VLOOKUP(J3211,'Verweis Art-Gruppe'!$A$2:$B$15,2,FALSE)</f>
        <v>Belastungen Netzbetreiber</v>
      </c>
      <c r="AA3211" s="19" t="str">
        <f>VLOOKUP(W3211,'Verweis Vertreter'!$A$2:$B$24,2,FALSE)</f>
        <v>Zentrale</v>
      </c>
      <c r="AB3211" s="12">
        <f t="shared" si="450"/>
        <v>1</v>
      </c>
      <c r="AC3211" s="12">
        <f t="shared" si="455"/>
        <v>0</v>
      </c>
      <c r="AD3211" s="12">
        <f t="shared" si="456"/>
        <v>5000</v>
      </c>
      <c r="AE3211" s="12">
        <f t="shared" si="451"/>
        <v>5000</v>
      </c>
      <c r="AF3211" s="12">
        <f t="shared" si="452"/>
        <v>5000</v>
      </c>
      <c r="AG3211" s="12">
        <f t="shared" si="453"/>
        <v>5000</v>
      </c>
      <c r="AH3211" s="9">
        <f t="shared" si="457"/>
        <v>1</v>
      </c>
      <c r="AI3211" s="14">
        <f>VLOOKUP(E3211,'Verweis Faktor'!$A:$B,2,FALSE)</f>
        <v>1</v>
      </c>
      <c r="AJ3211" s="14"/>
      <c r="AK3211" s="14" t="str">
        <f>IF(AL3211="Ja","Versandkosten",VLOOKUP(E3211,'Verweis Belegart'!$A$2:$B$9,2,FALSE))</f>
        <v>Belastung</v>
      </c>
      <c r="AL3211" s="14" t="str">
        <f t="shared" si="458"/>
        <v>Nein</v>
      </c>
      <c r="AM3211" s="14" t="str">
        <f t="shared" si="454"/>
        <v>Positiv</v>
      </c>
    </row>
    <row r="3212" spans="1:39" ht="17.25" customHeight="1" x14ac:dyDescent="0.35">
      <c r="A3212" s="17">
        <v>14573600</v>
      </c>
      <c r="B3212" s="2" t="s">
        <v>1989</v>
      </c>
      <c r="C3212" s="1">
        <v>2025001</v>
      </c>
      <c r="D3212" s="1">
        <v>2000848</v>
      </c>
      <c r="E3212" s="2" t="s">
        <v>34</v>
      </c>
      <c r="F3212" s="2" t="s">
        <v>182</v>
      </c>
      <c r="G3212" s="2" t="s">
        <v>36</v>
      </c>
      <c r="H3212" s="2" t="s">
        <v>1130</v>
      </c>
      <c r="I3212" s="2" t="s">
        <v>1131</v>
      </c>
      <c r="J3212" s="2" t="s">
        <v>103</v>
      </c>
      <c r="K3212" s="2" t="s">
        <v>28</v>
      </c>
      <c r="L3212" s="2" t="s">
        <v>1059</v>
      </c>
      <c r="M3212" s="2" t="s">
        <v>1060</v>
      </c>
      <c r="N3212" s="2" t="s">
        <v>152</v>
      </c>
      <c r="O3212" s="3">
        <v>3</v>
      </c>
      <c r="P3212" s="3">
        <v>182.7586</v>
      </c>
      <c r="Q3212" s="3">
        <v>199</v>
      </c>
      <c r="R3212" s="3">
        <v>597</v>
      </c>
      <c r="S3212" s="3">
        <v>16.241399999999999</v>
      </c>
      <c r="T3212" s="3">
        <v>48.72</v>
      </c>
      <c r="U3212" s="3">
        <v>8.16</v>
      </c>
      <c r="V3212" s="2" t="s">
        <v>42</v>
      </c>
      <c r="W3212" s="2" t="s">
        <v>43</v>
      </c>
      <c r="X3212" s="2"/>
      <c r="Y3212" s="19" t="str">
        <f>VLOOKUP(G3212,'Verweis Kd-Gruppe'!$A$2:$B$8,2,FALSE)</f>
        <v>GRK</v>
      </c>
      <c r="Z3212" s="19" t="str">
        <f>VLOOKUP(J3212,'Verweis Art-Gruppe'!$A$2:$B$15,2,FALSE)</f>
        <v>Geräte</v>
      </c>
      <c r="AA3212" s="19" t="str">
        <f>VLOOKUP(W3212,'Verweis Vertreter'!$A$2:$B$24,2,FALSE)</f>
        <v>Sebastian Faber</v>
      </c>
      <c r="AB3212" s="12">
        <f t="shared" si="450"/>
        <v>3</v>
      </c>
      <c r="AC3212" s="12">
        <f t="shared" si="455"/>
        <v>182.7586</v>
      </c>
      <c r="AD3212" s="12">
        <f t="shared" si="456"/>
        <v>199</v>
      </c>
      <c r="AE3212" s="12">
        <f t="shared" si="451"/>
        <v>597</v>
      </c>
      <c r="AF3212" s="12">
        <f t="shared" si="452"/>
        <v>16.241399999999999</v>
      </c>
      <c r="AG3212" s="12">
        <f t="shared" si="453"/>
        <v>48.72</v>
      </c>
      <c r="AH3212" s="9">
        <f t="shared" si="457"/>
        <v>8.1608040201005025E-2</v>
      </c>
      <c r="AI3212" s="14">
        <f>VLOOKUP(E3212,'Verweis Faktor'!$A:$B,2,FALSE)</f>
        <v>1</v>
      </c>
      <c r="AJ3212" s="14"/>
      <c r="AK3212" s="14" t="str">
        <f>IF(AL3212="Ja","Versandkosten",VLOOKUP(E3212,'Verweis Belegart'!$A$2:$B$9,2,FALSE))</f>
        <v>Hardware</v>
      </c>
      <c r="AL3212" s="14" t="str">
        <f t="shared" si="458"/>
        <v>Nein</v>
      </c>
      <c r="AM3212" s="14" t="str">
        <f t="shared" si="454"/>
        <v>Positiv</v>
      </c>
    </row>
    <row r="3213" spans="1:39" ht="17.25" customHeight="1" x14ac:dyDescent="0.35">
      <c r="A3213" s="17">
        <v>14573600</v>
      </c>
      <c r="B3213" s="2" t="s">
        <v>1989</v>
      </c>
      <c r="C3213" s="1">
        <v>2025001</v>
      </c>
      <c r="D3213" s="1">
        <v>2000848</v>
      </c>
      <c r="E3213" s="2" t="s">
        <v>34</v>
      </c>
      <c r="F3213" s="2" t="s">
        <v>182</v>
      </c>
      <c r="G3213" s="2" t="s">
        <v>36</v>
      </c>
      <c r="H3213" s="2" t="s">
        <v>1130</v>
      </c>
      <c r="I3213" s="2" t="s">
        <v>1131</v>
      </c>
      <c r="J3213" s="2" t="s">
        <v>103</v>
      </c>
      <c r="K3213" s="2" t="s">
        <v>45</v>
      </c>
      <c r="L3213" s="2" t="s">
        <v>129</v>
      </c>
      <c r="M3213" s="2" t="s">
        <v>130</v>
      </c>
      <c r="N3213" s="2" t="s">
        <v>131</v>
      </c>
      <c r="O3213" s="3">
        <v>25</v>
      </c>
      <c r="P3213" s="3">
        <v>164.98509999999999</v>
      </c>
      <c r="Q3213" s="3">
        <v>172</v>
      </c>
      <c r="R3213" s="3">
        <v>4300</v>
      </c>
      <c r="S3213" s="3">
        <v>7.0148999999999999</v>
      </c>
      <c r="T3213" s="3">
        <v>175.37</v>
      </c>
      <c r="U3213" s="3">
        <v>4.07</v>
      </c>
      <c r="V3213" s="2" t="s">
        <v>42</v>
      </c>
      <c r="W3213" s="2" t="s">
        <v>43</v>
      </c>
      <c r="X3213" s="2"/>
      <c r="Y3213" s="19" t="str">
        <f>VLOOKUP(G3213,'Verweis Kd-Gruppe'!$A$2:$B$8,2,FALSE)</f>
        <v>GRK</v>
      </c>
      <c r="Z3213" s="19" t="str">
        <f>VLOOKUP(J3213,'Verweis Art-Gruppe'!$A$2:$B$15,2,FALSE)</f>
        <v>Geräte</v>
      </c>
      <c r="AA3213" s="19" t="str">
        <f>VLOOKUP(W3213,'Verweis Vertreter'!$A$2:$B$24,2,FALSE)</f>
        <v>Sebastian Faber</v>
      </c>
      <c r="AB3213" s="12">
        <f t="shared" si="450"/>
        <v>25</v>
      </c>
      <c r="AC3213" s="12">
        <f t="shared" si="455"/>
        <v>164.98509999999999</v>
      </c>
      <c r="AD3213" s="12">
        <f t="shared" si="456"/>
        <v>172</v>
      </c>
      <c r="AE3213" s="12">
        <f t="shared" si="451"/>
        <v>4300</v>
      </c>
      <c r="AF3213" s="12">
        <f t="shared" si="452"/>
        <v>7.0148999999999999</v>
      </c>
      <c r="AG3213" s="12">
        <f t="shared" si="453"/>
        <v>175.37</v>
      </c>
      <c r="AH3213" s="9">
        <f t="shared" si="457"/>
        <v>4.078372093023256E-2</v>
      </c>
      <c r="AI3213" s="14">
        <f>VLOOKUP(E3213,'Verweis Faktor'!$A:$B,2,FALSE)</f>
        <v>1</v>
      </c>
      <c r="AJ3213" s="14"/>
      <c r="AK3213" s="14" t="str">
        <f>IF(AL3213="Ja","Versandkosten",VLOOKUP(E3213,'Verweis Belegart'!$A$2:$B$9,2,FALSE))</f>
        <v>Hardware</v>
      </c>
      <c r="AL3213" s="14" t="str">
        <f t="shared" si="458"/>
        <v>Nein</v>
      </c>
      <c r="AM3213" s="14" t="str">
        <f t="shared" si="454"/>
        <v>Positiv</v>
      </c>
    </row>
    <row r="3214" spans="1:39" ht="17.25" customHeight="1" x14ac:dyDescent="0.35">
      <c r="A3214" s="17">
        <v>14573600</v>
      </c>
      <c r="B3214" s="2" t="s">
        <v>1989</v>
      </c>
      <c r="C3214" s="1">
        <v>2025001</v>
      </c>
      <c r="D3214" s="1">
        <v>2000848</v>
      </c>
      <c r="E3214" s="2" t="s">
        <v>34</v>
      </c>
      <c r="F3214" s="2" t="s">
        <v>182</v>
      </c>
      <c r="G3214" s="2" t="s">
        <v>36</v>
      </c>
      <c r="H3214" s="2" t="s">
        <v>1130</v>
      </c>
      <c r="I3214" s="2" t="s">
        <v>1131</v>
      </c>
      <c r="J3214" s="2" t="s">
        <v>103</v>
      </c>
      <c r="K3214" s="2" t="s">
        <v>49</v>
      </c>
      <c r="L3214" s="2" t="s">
        <v>150</v>
      </c>
      <c r="M3214" s="2" t="s">
        <v>151</v>
      </c>
      <c r="N3214" s="2" t="s">
        <v>152</v>
      </c>
      <c r="O3214" s="3">
        <v>5</v>
      </c>
      <c r="P3214" s="3">
        <v>179</v>
      </c>
      <c r="Q3214" s="3">
        <v>199</v>
      </c>
      <c r="R3214" s="3">
        <v>995</v>
      </c>
      <c r="S3214" s="3">
        <v>20</v>
      </c>
      <c r="T3214" s="3">
        <v>100</v>
      </c>
      <c r="U3214" s="3">
        <v>10.050000000000001</v>
      </c>
      <c r="V3214" s="2" t="s">
        <v>42</v>
      </c>
      <c r="W3214" s="2" t="s">
        <v>43</v>
      </c>
      <c r="X3214" s="2"/>
      <c r="Y3214" s="19" t="str">
        <f>VLOOKUP(G3214,'Verweis Kd-Gruppe'!$A$2:$B$8,2,FALSE)</f>
        <v>GRK</v>
      </c>
      <c r="Z3214" s="19" t="str">
        <f>VLOOKUP(J3214,'Verweis Art-Gruppe'!$A$2:$B$15,2,FALSE)</f>
        <v>Geräte</v>
      </c>
      <c r="AA3214" s="19" t="str">
        <f>VLOOKUP(W3214,'Verweis Vertreter'!$A$2:$B$24,2,FALSE)</f>
        <v>Sebastian Faber</v>
      </c>
      <c r="AB3214" s="12">
        <f t="shared" si="450"/>
        <v>5</v>
      </c>
      <c r="AC3214" s="12">
        <f t="shared" si="455"/>
        <v>179</v>
      </c>
      <c r="AD3214" s="12">
        <f t="shared" si="456"/>
        <v>199</v>
      </c>
      <c r="AE3214" s="12">
        <f t="shared" si="451"/>
        <v>995</v>
      </c>
      <c r="AF3214" s="12">
        <f t="shared" si="452"/>
        <v>20</v>
      </c>
      <c r="AG3214" s="12">
        <f t="shared" si="453"/>
        <v>100</v>
      </c>
      <c r="AH3214" s="9">
        <f t="shared" si="457"/>
        <v>0.10050251256281408</v>
      </c>
      <c r="AI3214" s="14">
        <f>VLOOKUP(E3214,'Verweis Faktor'!$A:$B,2,FALSE)</f>
        <v>1</v>
      </c>
      <c r="AJ3214" s="14"/>
      <c r="AK3214" s="14" t="str">
        <f>IF(AL3214="Ja","Versandkosten",VLOOKUP(E3214,'Verweis Belegart'!$A$2:$B$9,2,FALSE))</f>
        <v>Hardware</v>
      </c>
      <c r="AL3214" s="14" t="str">
        <f t="shared" si="458"/>
        <v>Nein</v>
      </c>
      <c r="AM3214" s="14" t="str">
        <f t="shared" si="454"/>
        <v>Positiv</v>
      </c>
    </row>
    <row r="3215" spans="1:39" ht="17.25" customHeight="1" x14ac:dyDescent="0.35">
      <c r="A3215" s="17">
        <v>14573600</v>
      </c>
      <c r="B3215" s="2" t="s">
        <v>1989</v>
      </c>
      <c r="C3215" s="1">
        <v>2025001</v>
      </c>
      <c r="D3215" s="1">
        <v>2000848</v>
      </c>
      <c r="E3215" s="2" t="s">
        <v>34</v>
      </c>
      <c r="F3215" s="2" t="s">
        <v>182</v>
      </c>
      <c r="G3215" s="2" t="s">
        <v>36</v>
      </c>
      <c r="H3215" s="2" t="s">
        <v>1130</v>
      </c>
      <c r="I3215" s="2" t="s">
        <v>1131</v>
      </c>
      <c r="J3215" s="2" t="s">
        <v>103</v>
      </c>
      <c r="K3215" s="2" t="s">
        <v>79</v>
      </c>
      <c r="L3215" s="2" t="s">
        <v>331</v>
      </c>
      <c r="M3215" s="2" t="s">
        <v>332</v>
      </c>
      <c r="N3215" s="2" t="s">
        <v>333</v>
      </c>
      <c r="O3215" s="3">
        <v>1</v>
      </c>
      <c r="P3215" s="3">
        <v>826.48779999999999</v>
      </c>
      <c r="Q3215" s="3">
        <v>775</v>
      </c>
      <c r="R3215" s="3">
        <v>775</v>
      </c>
      <c r="S3215" s="3">
        <v>-51.4878</v>
      </c>
      <c r="T3215" s="3">
        <v>-51.49</v>
      </c>
      <c r="U3215" s="3">
        <v>-6.64</v>
      </c>
      <c r="V3215" s="2" t="s">
        <v>42</v>
      </c>
      <c r="W3215" s="2" t="s">
        <v>43</v>
      </c>
      <c r="X3215" s="2"/>
      <c r="Y3215" s="19" t="str">
        <f>VLOOKUP(G3215,'Verweis Kd-Gruppe'!$A$2:$B$8,2,FALSE)</f>
        <v>GRK</v>
      </c>
      <c r="Z3215" s="19" t="str">
        <f>VLOOKUP(J3215,'Verweis Art-Gruppe'!$A$2:$B$15,2,FALSE)</f>
        <v>Geräte</v>
      </c>
      <c r="AA3215" s="19" t="str">
        <f>VLOOKUP(W3215,'Verweis Vertreter'!$A$2:$B$24,2,FALSE)</f>
        <v>Sebastian Faber</v>
      </c>
      <c r="AB3215" s="12">
        <f t="shared" si="450"/>
        <v>1</v>
      </c>
      <c r="AC3215" s="12">
        <f t="shared" si="455"/>
        <v>826.48779999999999</v>
      </c>
      <c r="AD3215" s="12">
        <f t="shared" si="456"/>
        <v>775</v>
      </c>
      <c r="AE3215" s="12">
        <f t="shared" si="451"/>
        <v>775</v>
      </c>
      <c r="AF3215" s="12">
        <f t="shared" si="452"/>
        <v>-51.4878</v>
      </c>
      <c r="AG3215" s="12">
        <f t="shared" si="453"/>
        <v>-51.49</v>
      </c>
      <c r="AH3215" s="9">
        <f t="shared" si="457"/>
        <v>-6.6438709677419355E-2</v>
      </c>
      <c r="AI3215" s="14">
        <f>VLOOKUP(E3215,'Verweis Faktor'!$A:$B,2,FALSE)</f>
        <v>1</v>
      </c>
      <c r="AJ3215" s="14"/>
      <c r="AK3215" s="14" t="str">
        <f>IF(AL3215="Ja","Versandkosten",VLOOKUP(E3215,'Verweis Belegart'!$A$2:$B$9,2,FALSE))</f>
        <v>Hardware</v>
      </c>
      <c r="AL3215" s="14" t="str">
        <f t="shared" si="458"/>
        <v>Nein</v>
      </c>
      <c r="AM3215" s="14" t="str">
        <f t="shared" si="454"/>
        <v>Negativ</v>
      </c>
    </row>
    <row r="3216" spans="1:39" ht="17.25" customHeight="1" x14ac:dyDescent="0.35">
      <c r="A3216" s="17">
        <v>14573600</v>
      </c>
      <c r="B3216" s="2" t="s">
        <v>1989</v>
      </c>
      <c r="C3216" s="1">
        <v>2025001</v>
      </c>
      <c r="D3216" s="1">
        <v>2000848</v>
      </c>
      <c r="E3216" s="2" t="s">
        <v>34</v>
      </c>
      <c r="F3216" s="2" t="s">
        <v>182</v>
      </c>
      <c r="G3216" s="2" t="s">
        <v>36</v>
      </c>
      <c r="H3216" s="2" t="s">
        <v>1130</v>
      </c>
      <c r="I3216" s="2" t="s">
        <v>1131</v>
      </c>
      <c r="J3216" s="2" t="s">
        <v>103</v>
      </c>
      <c r="K3216" s="2" t="s">
        <v>83</v>
      </c>
      <c r="L3216" s="2" t="s">
        <v>402</v>
      </c>
      <c r="M3216" s="2" t="s">
        <v>403</v>
      </c>
      <c r="N3216" s="2" t="s">
        <v>404</v>
      </c>
      <c r="O3216" s="3">
        <v>5</v>
      </c>
      <c r="P3216" s="3">
        <v>233.6053</v>
      </c>
      <c r="Q3216" s="3">
        <v>245</v>
      </c>
      <c r="R3216" s="3">
        <v>1225</v>
      </c>
      <c r="S3216" s="3">
        <v>11.3947</v>
      </c>
      <c r="T3216" s="3">
        <v>56.97</v>
      </c>
      <c r="U3216" s="3">
        <v>4.6500000000000004</v>
      </c>
      <c r="V3216" s="2" t="s">
        <v>42</v>
      </c>
      <c r="W3216" s="2" t="s">
        <v>43</v>
      </c>
      <c r="X3216" s="2"/>
      <c r="Y3216" s="19" t="str">
        <f>VLOOKUP(G3216,'Verweis Kd-Gruppe'!$A$2:$B$8,2,FALSE)</f>
        <v>GRK</v>
      </c>
      <c r="Z3216" s="19" t="str">
        <f>VLOOKUP(J3216,'Verweis Art-Gruppe'!$A$2:$B$15,2,FALSE)</f>
        <v>Geräte</v>
      </c>
      <c r="AA3216" s="19" t="str">
        <f>VLOOKUP(W3216,'Verweis Vertreter'!$A$2:$B$24,2,FALSE)</f>
        <v>Sebastian Faber</v>
      </c>
      <c r="AB3216" s="12">
        <f t="shared" si="450"/>
        <v>5</v>
      </c>
      <c r="AC3216" s="12">
        <f t="shared" si="455"/>
        <v>233.6053</v>
      </c>
      <c r="AD3216" s="12">
        <f t="shared" si="456"/>
        <v>245</v>
      </c>
      <c r="AE3216" s="12">
        <f t="shared" si="451"/>
        <v>1225</v>
      </c>
      <c r="AF3216" s="12">
        <f t="shared" si="452"/>
        <v>11.3947</v>
      </c>
      <c r="AG3216" s="12">
        <f t="shared" si="453"/>
        <v>56.97</v>
      </c>
      <c r="AH3216" s="9">
        <f t="shared" si="457"/>
        <v>4.6506122448979594E-2</v>
      </c>
      <c r="AI3216" s="14">
        <f>VLOOKUP(E3216,'Verweis Faktor'!$A:$B,2,FALSE)</f>
        <v>1</v>
      </c>
      <c r="AJ3216" s="14"/>
      <c r="AK3216" s="14" t="str">
        <f>IF(AL3216="Ja","Versandkosten",VLOOKUP(E3216,'Verweis Belegart'!$A$2:$B$9,2,FALSE))</f>
        <v>Hardware</v>
      </c>
      <c r="AL3216" s="14" t="str">
        <f t="shared" si="458"/>
        <v>Nein</v>
      </c>
      <c r="AM3216" s="14" t="str">
        <f t="shared" si="454"/>
        <v>Positiv</v>
      </c>
    </row>
    <row r="3217" spans="1:39" ht="17.25" customHeight="1" x14ac:dyDescent="0.35">
      <c r="A3217" s="17">
        <v>14573600</v>
      </c>
      <c r="B3217" s="2" t="s">
        <v>1989</v>
      </c>
      <c r="C3217" s="1">
        <v>2025001</v>
      </c>
      <c r="D3217" s="1">
        <v>2000848</v>
      </c>
      <c r="E3217" s="2" t="s">
        <v>34</v>
      </c>
      <c r="F3217" s="2" t="s">
        <v>182</v>
      </c>
      <c r="G3217" s="2" t="s">
        <v>36</v>
      </c>
      <c r="H3217" s="2" t="s">
        <v>1130</v>
      </c>
      <c r="I3217" s="2" t="s">
        <v>1131</v>
      </c>
      <c r="J3217" s="2" t="s">
        <v>304</v>
      </c>
      <c r="K3217" s="2" t="s">
        <v>87</v>
      </c>
      <c r="L3217" s="2" t="s">
        <v>1833</v>
      </c>
      <c r="M3217" s="2" t="s">
        <v>1834</v>
      </c>
      <c r="N3217" s="2" t="s">
        <v>1835</v>
      </c>
      <c r="O3217" s="3">
        <v>3</v>
      </c>
      <c r="P3217" s="3">
        <v>218.75</v>
      </c>
      <c r="Q3217" s="3">
        <v>223</v>
      </c>
      <c r="R3217" s="3">
        <v>669</v>
      </c>
      <c r="S3217" s="3">
        <v>4.25</v>
      </c>
      <c r="T3217" s="3">
        <v>12.75</v>
      </c>
      <c r="U3217" s="3">
        <v>1.9</v>
      </c>
      <c r="V3217" s="2" t="s">
        <v>42</v>
      </c>
      <c r="W3217" s="2" t="s">
        <v>43</v>
      </c>
      <c r="X3217" s="2"/>
      <c r="Y3217" s="19" t="str">
        <f>VLOOKUP(G3217,'Verweis Kd-Gruppe'!$A$2:$B$8,2,FALSE)</f>
        <v>GRK</v>
      </c>
      <c r="Z3217" s="19" t="str">
        <f>VLOOKUP(J3217,'Verweis Art-Gruppe'!$A$2:$B$15,2,FALSE)</f>
        <v>Zubehör</v>
      </c>
      <c r="AA3217" s="19" t="str">
        <f>VLOOKUP(W3217,'Verweis Vertreter'!$A$2:$B$24,2,FALSE)</f>
        <v>Sebastian Faber</v>
      </c>
      <c r="AB3217" s="12">
        <f t="shared" si="450"/>
        <v>3</v>
      </c>
      <c r="AC3217" s="12">
        <f t="shared" si="455"/>
        <v>218.75</v>
      </c>
      <c r="AD3217" s="12">
        <f t="shared" si="456"/>
        <v>223</v>
      </c>
      <c r="AE3217" s="12">
        <f t="shared" si="451"/>
        <v>669</v>
      </c>
      <c r="AF3217" s="12">
        <f t="shared" si="452"/>
        <v>4.25</v>
      </c>
      <c r="AG3217" s="12">
        <f t="shared" si="453"/>
        <v>12.75</v>
      </c>
      <c r="AH3217" s="9">
        <f t="shared" si="457"/>
        <v>1.905829596412556E-2</v>
      </c>
      <c r="AI3217" s="14">
        <f>VLOOKUP(E3217,'Verweis Faktor'!$A:$B,2,FALSE)</f>
        <v>1</v>
      </c>
      <c r="AJ3217" s="14"/>
      <c r="AK3217" s="14" t="str">
        <f>IF(AL3217="Ja","Versandkosten",VLOOKUP(E3217,'Verweis Belegart'!$A$2:$B$9,2,FALSE))</f>
        <v>Hardware</v>
      </c>
      <c r="AL3217" s="14" t="str">
        <f t="shared" si="458"/>
        <v>Nein</v>
      </c>
      <c r="AM3217" s="14" t="str">
        <f t="shared" si="454"/>
        <v>Positiv</v>
      </c>
    </row>
    <row r="3218" spans="1:39" ht="17.25" customHeight="1" x14ac:dyDescent="0.35">
      <c r="A3218" s="17">
        <v>14573600</v>
      </c>
      <c r="B3218" s="2" t="s">
        <v>1989</v>
      </c>
      <c r="C3218" s="1">
        <v>2025001</v>
      </c>
      <c r="D3218" s="1">
        <v>2000848</v>
      </c>
      <c r="E3218" s="2" t="s">
        <v>34</v>
      </c>
      <c r="F3218" s="2" t="s">
        <v>182</v>
      </c>
      <c r="G3218" s="2" t="s">
        <v>36</v>
      </c>
      <c r="H3218" s="2" t="s">
        <v>1130</v>
      </c>
      <c r="I3218" s="2" t="s">
        <v>1131</v>
      </c>
      <c r="J3218" s="2" t="s">
        <v>304</v>
      </c>
      <c r="K3218" s="2" t="s">
        <v>91</v>
      </c>
      <c r="L3218" s="2" t="s">
        <v>217</v>
      </c>
      <c r="M3218" s="2" t="s">
        <v>218</v>
      </c>
      <c r="N3218" s="2" t="s">
        <v>219</v>
      </c>
      <c r="O3218" s="3">
        <v>3</v>
      </c>
      <c r="P3218" s="3">
        <v>149.23050000000001</v>
      </c>
      <c r="Q3218" s="3">
        <v>155</v>
      </c>
      <c r="R3218" s="3">
        <v>465</v>
      </c>
      <c r="S3218" s="3">
        <v>5.7694999999999999</v>
      </c>
      <c r="T3218" s="3">
        <v>17.309999999999999</v>
      </c>
      <c r="U3218" s="3">
        <v>3.72</v>
      </c>
      <c r="V3218" s="2" t="s">
        <v>42</v>
      </c>
      <c r="W3218" s="2" t="s">
        <v>43</v>
      </c>
      <c r="X3218" s="2"/>
      <c r="Y3218" s="19" t="str">
        <f>VLOOKUP(G3218,'Verweis Kd-Gruppe'!$A$2:$B$8,2,FALSE)</f>
        <v>GRK</v>
      </c>
      <c r="Z3218" s="19" t="str">
        <f>VLOOKUP(J3218,'Verweis Art-Gruppe'!$A$2:$B$15,2,FALSE)</f>
        <v>Zubehör</v>
      </c>
      <c r="AA3218" s="19" t="str">
        <f>VLOOKUP(W3218,'Verweis Vertreter'!$A$2:$B$24,2,FALSE)</f>
        <v>Sebastian Faber</v>
      </c>
      <c r="AB3218" s="12">
        <f t="shared" si="450"/>
        <v>3</v>
      </c>
      <c r="AC3218" s="12">
        <f t="shared" si="455"/>
        <v>149.23050000000001</v>
      </c>
      <c r="AD3218" s="12">
        <f t="shared" si="456"/>
        <v>155</v>
      </c>
      <c r="AE3218" s="12">
        <f t="shared" si="451"/>
        <v>465</v>
      </c>
      <c r="AF3218" s="12">
        <f t="shared" si="452"/>
        <v>5.7694999999999999</v>
      </c>
      <c r="AG3218" s="12">
        <f t="shared" si="453"/>
        <v>17.309999999999999</v>
      </c>
      <c r="AH3218" s="9">
        <f t="shared" si="457"/>
        <v>3.72258064516129E-2</v>
      </c>
      <c r="AI3218" s="14">
        <f>VLOOKUP(E3218,'Verweis Faktor'!$A:$B,2,FALSE)</f>
        <v>1</v>
      </c>
      <c r="AJ3218" s="14"/>
      <c r="AK3218" s="14" t="str">
        <f>IF(AL3218="Ja","Versandkosten",VLOOKUP(E3218,'Verweis Belegart'!$A$2:$B$9,2,FALSE))</f>
        <v>Hardware</v>
      </c>
      <c r="AL3218" s="14" t="str">
        <f t="shared" si="458"/>
        <v>Nein</v>
      </c>
      <c r="AM3218" s="14" t="str">
        <f t="shared" si="454"/>
        <v>Positiv</v>
      </c>
    </row>
    <row r="3219" spans="1:39" ht="17.25" customHeight="1" x14ac:dyDescent="0.35">
      <c r="A3219" s="17">
        <v>14568681</v>
      </c>
      <c r="B3219" s="2" t="s">
        <v>1989</v>
      </c>
      <c r="C3219" s="1">
        <v>2025001</v>
      </c>
      <c r="D3219" s="1">
        <v>2000849</v>
      </c>
      <c r="E3219" s="2" t="s">
        <v>34</v>
      </c>
      <c r="F3219" s="2" t="s">
        <v>53</v>
      </c>
      <c r="G3219" s="2" t="s">
        <v>66</v>
      </c>
      <c r="H3219" s="2" t="s">
        <v>2166</v>
      </c>
      <c r="I3219" s="2" t="s">
        <v>2167</v>
      </c>
      <c r="J3219" s="2" t="s">
        <v>304</v>
      </c>
      <c r="K3219" s="2" t="s">
        <v>28</v>
      </c>
      <c r="L3219" s="2" t="s">
        <v>320</v>
      </c>
      <c r="M3219" s="2" t="s">
        <v>321</v>
      </c>
      <c r="N3219" s="2" t="s">
        <v>322</v>
      </c>
      <c r="O3219" s="3">
        <v>1</v>
      </c>
      <c r="P3219" s="3">
        <v>80</v>
      </c>
      <c r="Q3219" s="3">
        <v>83</v>
      </c>
      <c r="R3219" s="3">
        <v>83</v>
      </c>
      <c r="S3219" s="3">
        <v>3</v>
      </c>
      <c r="T3219" s="3">
        <v>3</v>
      </c>
      <c r="U3219" s="3">
        <v>3.61</v>
      </c>
      <c r="V3219" s="2" t="s">
        <v>813</v>
      </c>
      <c r="W3219" s="2" t="s">
        <v>814</v>
      </c>
      <c r="X3219" s="2" t="s">
        <v>72</v>
      </c>
      <c r="Y3219" s="19" t="str">
        <f>VLOOKUP(G3219,'Verweis Kd-Gruppe'!$A$2:$B$8,2,FALSE)</f>
        <v>EXP</v>
      </c>
      <c r="Z3219" s="19" t="str">
        <f>VLOOKUP(J3219,'Verweis Art-Gruppe'!$A$2:$B$15,2,FALSE)</f>
        <v>Zubehör</v>
      </c>
      <c r="AA3219" s="19" t="str">
        <f>VLOOKUP(W3219,'Verweis Vertreter'!$A$2:$B$24,2,FALSE)</f>
        <v>Sokol Kapaj</v>
      </c>
      <c r="AB3219" s="12">
        <f t="shared" si="450"/>
        <v>1</v>
      </c>
      <c r="AC3219" s="12">
        <f t="shared" si="455"/>
        <v>80</v>
      </c>
      <c r="AD3219" s="12">
        <f t="shared" si="456"/>
        <v>83</v>
      </c>
      <c r="AE3219" s="12">
        <f t="shared" si="451"/>
        <v>83</v>
      </c>
      <c r="AF3219" s="12">
        <f t="shared" si="452"/>
        <v>3</v>
      </c>
      <c r="AG3219" s="12">
        <f t="shared" si="453"/>
        <v>3</v>
      </c>
      <c r="AH3219" s="9">
        <f t="shared" si="457"/>
        <v>3.614457831325301E-2</v>
      </c>
      <c r="AI3219" s="14">
        <f>VLOOKUP(E3219,'Verweis Faktor'!$A:$B,2,FALSE)</f>
        <v>1</v>
      </c>
      <c r="AJ3219" s="14"/>
      <c r="AK3219" s="14" t="str">
        <f>IF(AL3219="Ja","Versandkosten",VLOOKUP(E3219,'Verweis Belegart'!$A$2:$B$9,2,FALSE))</f>
        <v>Hardware</v>
      </c>
      <c r="AL3219" s="14" t="str">
        <f t="shared" si="458"/>
        <v>Nein</v>
      </c>
      <c r="AM3219" s="14" t="str">
        <f t="shared" si="454"/>
        <v>Positiv</v>
      </c>
    </row>
    <row r="3220" spans="1:39" ht="17.25" customHeight="1" x14ac:dyDescent="0.35">
      <c r="A3220" s="17">
        <v>14568681</v>
      </c>
      <c r="B3220" s="2" t="s">
        <v>1989</v>
      </c>
      <c r="C3220" s="1">
        <v>2025001</v>
      </c>
      <c r="D3220" s="1">
        <v>2000849</v>
      </c>
      <c r="E3220" s="2" t="s">
        <v>34</v>
      </c>
      <c r="F3220" s="2" t="s">
        <v>53</v>
      </c>
      <c r="G3220" s="2" t="s">
        <v>66</v>
      </c>
      <c r="H3220" s="2" t="s">
        <v>2166</v>
      </c>
      <c r="I3220" s="2" t="s">
        <v>2167</v>
      </c>
      <c r="J3220" s="2" t="s">
        <v>103</v>
      </c>
      <c r="K3220" s="2" t="s">
        <v>45</v>
      </c>
      <c r="L3220" s="2" t="s">
        <v>205</v>
      </c>
      <c r="M3220" s="2" t="s">
        <v>206</v>
      </c>
      <c r="N3220" s="2" t="s">
        <v>207</v>
      </c>
      <c r="O3220" s="3">
        <v>5</v>
      </c>
      <c r="P3220" s="3">
        <v>112.0598</v>
      </c>
      <c r="Q3220" s="3">
        <v>125</v>
      </c>
      <c r="R3220" s="3">
        <v>625</v>
      </c>
      <c r="S3220" s="3">
        <v>12.940200000000001</v>
      </c>
      <c r="T3220" s="3">
        <v>64.7</v>
      </c>
      <c r="U3220" s="3">
        <v>10.35</v>
      </c>
      <c r="V3220" s="2" t="s">
        <v>813</v>
      </c>
      <c r="W3220" s="2" t="s">
        <v>814</v>
      </c>
      <c r="X3220" s="2" t="s">
        <v>72</v>
      </c>
      <c r="Y3220" s="19" t="str">
        <f>VLOOKUP(G3220,'Verweis Kd-Gruppe'!$A$2:$B$8,2,FALSE)</f>
        <v>EXP</v>
      </c>
      <c r="Z3220" s="19" t="str">
        <f>VLOOKUP(J3220,'Verweis Art-Gruppe'!$A$2:$B$15,2,FALSE)</f>
        <v>Geräte</v>
      </c>
      <c r="AA3220" s="19" t="str">
        <f>VLOOKUP(W3220,'Verweis Vertreter'!$A$2:$B$24,2,FALSE)</f>
        <v>Sokol Kapaj</v>
      </c>
      <c r="AB3220" s="12">
        <f t="shared" si="450"/>
        <v>5</v>
      </c>
      <c r="AC3220" s="12">
        <f t="shared" si="455"/>
        <v>112.0598</v>
      </c>
      <c r="AD3220" s="12">
        <f t="shared" si="456"/>
        <v>125</v>
      </c>
      <c r="AE3220" s="12">
        <f t="shared" si="451"/>
        <v>625</v>
      </c>
      <c r="AF3220" s="12">
        <f t="shared" si="452"/>
        <v>12.940200000000001</v>
      </c>
      <c r="AG3220" s="12">
        <f t="shared" si="453"/>
        <v>64.7</v>
      </c>
      <c r="AH3220" s="9">
        <f t="shared" si="457"/>
        <v>0.10352</v>
      </c>
      <c r="AI3220" s="14">
        <f>VLOOKUP(E3220,'Verweis Faktor'!$A:$B,2,FALSE)</f>
        <v>1</v>
      </c>
      <c r="AJ3220" s="14"/>
      <c r="AK3220" s="14" t="str">
        <f>IF(AL3220="Ja","Versandkosten",VLOOKUP(E3220,'Verweis Belegart'!$A$2:$B$9,2,FALSE))</f>
        <v>Hardware</v>
      </c>
      <c r="AL3220" s="14" t="str">
        <f t="shared" si="458"/>
        <v>Nein</v>
      </c>
      <c r="AM3220" s="14" t="str">
        <f t="shared" si="454"/>
        <v>Positiv</v>
      </c>
    </row>
    <row r="3221" spans="1:39" ht="17.25" customHeight="1" x14ac:dyDescent="0.35">
      <c r="A3221" s="17">
        <v>14568681</v>
      </c>
      <c r="B3221" s="2" t="s">
        <v>1989</v>
      </c>
      <c r="C3221" s="1">
        <v>2025001</v>
      </c>
      <c r="D3221" s="1">
        <v>2000849</v>
      </c>
      <c r="E3221" s="2" t="s">
        <v>34</v>
      </c>
      <c r="F3221" s="2" t="s">
        <v>53</v>
      </c>
      <c r="G3221" s="2" t="s">
        <v>66</v>
      </c>
      <c r="H3221" s="2" t="s">
        <v>2166</v>
      </c>
      <c r="I3221" s="2" t="s">
        <v>2167</v>
      </c>
      <c r="J3221" s="2" t="s">
        <v>103</v>
      </c>
      <c r="K3221" s="2" t="s">
        <v>49</v>
      </c>
      <c r="L3221" s="2" t="s">
        <v>947</v>
      </c>
      <c r="M3221" s="2" t="s">
        <v>948</v>
      </c>
      <c r="N3221" s="2" t="s">
        <v>949</v>
      </c>
      <c r="O3221" s="3">
        <v>2</v>
      </c>
      <c r="P3221" s="3">
        <v>135</v>
      </c>
      <c r="Q3221" s="3">
        <v>145</v>
      </c>
      <c r="R3221" s="3">
        <v>290</v>
      </c>
      <c r="S3221" s="3">
        <v>10</v>
      </c>
      <c r="T3221" s="3">
        <v>20</v>
      </c>
      <c r="U3221" s="3">
        <v>6.89</v>
      </c>
      <c r="V3221" s="2" t="s">
        <v>813</v>
      </c>
      <c r="W3221" s="2" t="s">
        <v>814</v>
      </c>
      <c r="X3221" s="2" t="s">
        <v>72</v>
      </c>
      <c r="Y3221" s="19" t="str">
        <f>VLOOKUP(G3221,'Verweis Kd-Gruppe'!$A$2:$B$8,2,FALSE)</f>
        <v>EXP</v>
      </c>
      <c r="Z3221" s="19" t="str">
        <f>VLOOKUP(J3221,'Verweis Art-Gruppe'!$A$2:$B$15,2,FALSE)</f>
        <v>Geräte</v>
      </c>
      <c r="AA3221" s="19" t="str">
        <f>VLOOKUP(W3221,'Verweis Vertreter'!$A$2:$B$24,2,FALSE)</f>
        <v>Sokol Kapaj</v>
      </c>
      <c r="AB3221" s="12">
        <f t="shared" si="450"/>
        <v>2</v>
      </c>
      <c r="AC3221" s="12">
        <f t="shared" si="455"/>
        <v>135</v>
      </c>
      <c r="AD3221" s="12">
        <f t="shared" si="456"/>
        <v>145</v>
      </c>
      <c r="AE3221" s="12">
        <f t="shared" si="451"/>
        <v>290</v>
      </c>
      <c r="AF3221" s="12">
        <f t="shared" si="452"/>
        <v>10</v>
      </c>
      <c r="AG3221" s="12">
        <f t="shared" si="453"/>
        <v>20</v>
      </c>
      <c r="AH3221" s="9">
        <f t="shared" si="457"/>
        <v>6.8965517241379309E-2</v>
      </c>
      <c r="AI3221" s="14">
        <f>VLOOKUP(E3221,'Verweis Faktor'!$A:$B,2,FALSE)</f>
        <v>1</v>
      </c>
      <c r="AJ3221" s="14"/>
      <c r="AK3221" s="14" t="str">
        <f>IF(AL3221="Ja","Versandkosten",VLOOKUP(E3221,'Verweis Belegart'!$A$2:$B$9,2,FALSE))</f>
        <v>Hardware</v>
      </c>
      <c r="AL3221" s="14" t="str">
        <f t="shared" si="458"/>
        <v>Nein</v>
      </c>
      <c r="AM3221" s="14" t="str">
        <f t="shared" si="454"/>
        <v>Positiv</v>
      </c>
    </row>
    <row r="3222" spans="1:39" ht="17.25" customHeight="1" x14ac:dyDescent="0.35">
      <c r="A3222" s="17">
        <v>14568681</v>
      </c>
      <c r="B3222" s="2" t="s">
        <v>1989</v>
      </c>
      <c r="C3222" s="1">
        <v>2025001</v>
      </c>
      <c r="D3222" s="1">
        <v>2000849</v>
      </c>
      <c r="E3222" s="2" t="s">
        <v>34</v>
      </c>
      <c r="F3222" s="2" t="s">
        <v>53</v>
      </c>
      <c r="G3222" s="2" t="s">
        <v>66</v>
      </c>
      <c r="H3222" s="2" t="s">
        <v>2166</v>
      </c>
      <c r="I3222" s="2" t="s">
        <v>2167</v>
      </c>
      <c r="J3222" s="2" t="s">
        <v>103</v>
      </c>
      <c r="K3222" s="2" t="s">
        <v>79</v>
      </c>
      <c r="L3222" s="2" t="s">
        <v>906</v>
      </c>
      <c r="M3222" s="2" t="s">
        <v>907</v>
      </c>
      <c r="N3222" s="2" t="s">
        <v>158</v>
      </c>
      <c r="O3222" s="3">
        <v>10</v>
      </c>
      <c r="P3222" s="3">
        <v>54</v>
      </c>
      <c r="Q3222" s="3">
        <v>58</v>
      </c>
      <c r="R3222" s="3">
        <v>580</v>
      </c>
      <c r="S3222" s="3">
        <v>4</v>
      </c>
      <c r="T3222" s="3">
        <v>40</v>
      </c>
      <c r="U3222" s="3">
        <v>6.89</v>
      </c>
      <c r="V3222" s="2" t="s">
        <v>813</v>
      </c>
      <c r="W3222" s="2" t="s">
        <v>814</v>
      </c>
      <c r="X3222" s="2" t="s">
        <v>72</v>
      </c>
      <c r="Y3222" s="19" t="str">
        <f>VLOOKUP(G3222,'Verweis Kd-Gruppe'!$A$2:$B$8,2,FALSE)</f>
        <v>EXP</v>
      </c>
      <c r="Z3222" s="19" t="str">
        <f>VLOOKUP(J3222,'Verweis Art-Gruppe'!$A$2:$B$15,2,FALSE)</f>
        <v>Geräte</v>
      </c>
      <c r="AA3222" s="19" t="str">
        <f>VLOOKUP(W3222,'Verweis Vertreter'!$A$2:$B$24,2,FALSE)</f>
        <v>Sokol Kapaj</v>
      </c>
      <c r="AB3222" s="12">
        <f t="shared" si="450"/>
        <v>10</v>
      </c>
      <c r="AC3222" s="12">
        <f t="shared" si="455"/>
        <v>54</v>
      </c>
      <c r="AD3222" s="12">
        <f t="shared" si="456"/>
        <v>58</v>
      </c>
      <c r="AE3222" s="12">
        <f t="shared" si="451"/>
        <v>580</v>
      </c>
      <c r="AF3222" s="12">
        <f t="shared" si="452"/>
        <v>4</v>
      </c>
      <c r="AG3222" s="12">
        <f t="shared" si="453"/>
        <v>40</v>
      </c>
      <c r="AH3222" s="9">
        <f t="shared" si="457"/>
        <v>6.8965517241379309E-2</v>
      </c>
      <c r="AI3222" s="14">
        <f>VLOOKUP(E3222,'Verweis Faktor'!$A:$B,2,FALSE)</f>
        <v>1</v>
      </c>
      <c r="AJ3222" s="14"/>
      <c r="AK3222" s="14" t="str">
        <f>IF(AL3222="Ja","Versandkosten",VLOOKUP(E3222,'Verweis Belegart'!$A$2:$B$9,2,FALSE))</f>
        <v>Hardware</v>
      </c>
      <c r="AL3222" s="14" t="str">
        <f t="shared" si="458"/>
        <v>Nein</v>
      </c>
      <c r="AM3222" s="14" t="str">
        <f t="shared" si="454"/>
        <v>Positiv</v>
      </c>
    </row>
    <row r="3223" spans="1:39" ht="17.25" customHeight="1" x14ac:dyDescent="0.35">
      <c r="A3223" s="17">
        <v>14568681</v>
      </c>
      <c r="B3223" s="2" t="s">
        <v>1989</v>
      </c>
      <c r="C3223" s="1">
        <v>2025001</v>
      </c>
      <c r="D3223" s="1">
        <v>2000849</v>
      </c>
      <c r="E3223" s="2" t="s">
        <v>34</v>
      </c>
      <c r="F3223" s="2" t="s">
        <v>53</v>
      </c>
      <c r="G3223" s="2" t="s">
        <v>66</v>
      </c>
      <c r="H3223" s="2" t="s">
        <v>2166</v>
      </c>
      <c r="I3223" s="2" t="s">
        <v>2167</v>
      </c>
      <c r="J3223" s="2" t="s">
        <v>103</v>
      </c>
      <c r="K3223" s="2" t="s">
        <v>83</v>
      </c>
      <c r="L3223" s="2" t="s">
        <v>1421</v>
      </c>
      <c r="M3223" s="2" t="s">
        <v>1422</v>
      </c>
      <c r="N3223" s="2" t="s">
        <v>319</v>
      </c>
      <c r="O3223" s="3">
        <v>1</v>
      </c>
      <c r="P3223" s="3">
        <v>700</v>
      </c>
      <c r="Q3223" s="3">
        <v>755</v>
      </c>
      <c r="R3223" s="3">
        <v>755</v>
      </c>
      <c r="S3223" s="3">
        <v>55</v>
      </c>
      <c r="T3223" s="3">
        <v>55</v>
      </c>
      <c r="U3223" s="3">
        <v>7.28</v>
      </c>
      <c r="V3223" s="2" t="s">
        <v>813</v>
      </c>
      <c r="W3223" s="2" t="s">
        <v>814</v>
      </c>
      <c r="X3223" s="2" t="s">
        <v>72</v>
      </c>
      <c r="Y3223" s="19" t="str">
        <f>VLOOKUP(G3223,'Verweis Kd-Gruppe'!$A$2:$B$8,2,FALSE)</f>
        <v>EXP</v>
      </c>
      <c r="Z3223" s="19" t="str">
        <f>VLOOKUP(J3223,'Verweis Art-Gruppe'!$A$2:$B$15,2,FALSE)</f>
        <v>Geräte</v>
      </c>
      <c r="AA3223" s="19" t="str">
        <f>VLOOKUP(W3223,'Verweis Vertreter'!$A$2:$B$24,2,FALSE)</f>
        <v>Sokol Kapaj</v>
      </c>
      <c r="AB3223" s="12">
        <f t="shared" si="450"/>
        <v>1</v>
      </c>
      <c r="AC3223" s="12">
        <f t="shared" si="455"/>
        <v>700</v>
      </c>
      <c r="AD3223" s="12">
        <f t="shared" si="456"/>
        <v>755</v>
      </c>
      <c r="AE3223" s="12">
        <f t="shared" si="451"/>
        <v>755</v>
      </c>
      <c r="AF3223" s="12">
        <f t="shared" si="452"/>
        <v>55</v>
      </c>
      <c r="AG3223" s="12">
        <f t="shared" si="453"/>
        <v>55</v>
      </c>
      <c r="AH3223" s="9">
        <f t="shared" si="457"/>
        <v>7.2847682119205295E-2</v>
      </c>
      <c r="AI3223" s="14">
        <f>VLOOKUP(E3223,'Verweis Faktor'!$A:$B,2,FALSE)</f>
        <v>1</v>
      </c>
      <c r="AJ3223" s="14"/>
      <c r="AK3223" s="14" t="str">
        <f>IF(AL3223="Ja","Versandkosten",VLOOKUP(E3223,'Verweis Belegart'!$A$2:$B$9,2,FALSE))</f>
        <v>Hardware</v>
      </c>
      <c r="AL3223" s="14" t="str">
        <f t="shared" si="458"/>
        <v>Nein</v>
      </c>
      <c r="AM3223" s="14" t="str">
        <f t="shared" si="454"/>
        <v>Positiv</v>
      </c>
    </row>
    <row r="3224" spans="1:39" ht="17.25" customHeight="1" x14ac:dyDescent="0.35">
      <c r="A3224" s="17">
        <v>14568681</v>
      </c>
      <c r="B3224" s="2" t="s">
        <v>1989</v>
      </c>
      <c r="C3224" s="1">
        <v>2025001</v>
      </c>
      <c r="D3224" s="1">
        <v>2000849</v>
      </c>
      <c r="E3224" s="2" t="s">
        <v>34</v>
      </c>
      <c r="F3224" s="2" t="s">
        <v>53</v>
      </c>
      <c r="G3224" s="2" t="s">
        <v>66</v>
      </c>
      <c r="H3224" s="2" t="s">
        <v>2166</v>
      </c>
      <c r="I3224" s="2" t="s">
        <v>2167</v>
      </c>
      <c r="J3224" s="2" t="s">
        <v>304</v>
      </c>
      <c r="K3224" s="2" t="s">
        <v>87</v>
      </c>
      <c r="L3224" s="2" t="s">
        <v>217</v>
      </c>
      <c r="M3224" s="2" t="s">
        <v>218</v>
      </c>
      <c r="N3224" s="2" t="s">
        <v>219</v>
      </c>
      <c r="O3224" s="3">
        <v>2</v>
      </c>
      <c r="P3224" s="3">
        <v>149.23050000000001</v>
      </c>
      <c r="Q3224" s="3">
        <v>156</v>
      </c>
      <c r="R3224" s="3">
        <v>312</v>
      </c>
      <c r="S3224" s="3">
        <v>6.7694999999999999</v>
      </c>
      <c r="T3224" s="3">
        <v>13.54</v>
      </c>
      <c r="U3224" s="3">
        <v>4.33</v>
      </c>
      <c r="V3224" s="2" t="s">
        <v>813</v>
      </c>
      <c r="W3224" s="2" t="s">
        <v>814</v>
      </c>
      <c r="X3224" s="2" t="s">
        <v>72</v>
      </c>
      <c r="Y3224" s="19" t="str">
        <f>VLOOKUP(G3224,'Verweis Kd-Gruppe'!$A$2:$B$8,2,FALSE)</f>
        <v>EXP</v>
      </c>
      <c r="Z3224" s="19" t="str">
        <f>VLOOKUP(J3224,'Verweis Art-Gruppe'!$A$2:$B$15,2,FALSE)</f>
        <v>Zubehör</v>
      </c>
      <c r="AA3224" s="19" t="str">
        <f>VLOOKUP(W3224,'Verweis Vertreter'!$A$2:$B$24,2,FALSE)</f>
        <v>Sokol Kapaj</v>
      </c>
      <c r="AB3224" s="12">
        <f t="shared" si="450"/>
        <v>2</v>
      </c>
      <c r="AC3224" s="12">
        <f t="shared" si="455"/>
        <v>149.23050000000001</v>
      </c>
      <c r="AD3224" s="12">
        <f t="shared" si="456"/>
        <v>156</v>
      </c>
      <c r="AE3224" s="12">
        <f t="shared" si="451"/>
        <v>312</v>
      </c>
      <c r="AF3224" s="12">
        <f t="shared" si="452"/>
        <v>6.7694999999999999</v>
      </c>
      <c r="AG3224" s="12">
        <f t="shared" si="453"/>
        <v>13.54</v>
      </c>
      <c r="AH3224" s="9">
        <f t="shared" si="457"/>
        <v>4.3397435897435895E-2</v>
      </c>
      <c r="AI3224" s="14">
        <f>VLOOKUP(E3224,'Verweis Faktor'!$A:$B,2,FALSE)</f>
        <v>1</v>
      </c>
      <c r="AJ3224" s="14"/>
      <c r="AK3224" s="14" t="str">
        <f>IF(AL3224="Ja","Versandkosten",VLOOKUP(E3224,'Verweis Belegart'!$A$2:$B$9,2,FALSE))</f>
        <v>Hardware</v>
      </c>
      <c r="AL3224" s="14" t="str">
        <f t="shared" si="458"/>
        <v>Nein</v>
      </c>
      <c r="AM3224" s="14" t="str">
        <f t="shared" si="454"/>
        <v>Positiv</v>
      </c>
    </row>
    <row r="3225" spans="1:39" ht="17.25" customHeight="1" x14ac:dyDescent="0.35">
      <c r="A3225" s="17">
        <v>14568681</v>
      </c>
      <c r="B3225" s="2" t="s">
        <v>1989</v>
      </c>
      <c r="C3225" s="1">
        <v>2025001</v>
      </c>
      <c r="D3225" s="1">
        <v>2000849</v>
      </c>
      <c r="E3225" s="2" t="s">
        <v>34</v>
      </c>
      <c r="F3225" s="2" t="s">
        <v>53</v>
      </c>
      <c r="G3225" s="2" t="s">
        <v>66</v>
      </c>
      <c r="H3225" s="2" t="s">
        <v>2166</v>
      </c>
      <c r="I3225" s="2" t="s">
        <v>2167</v>
      </c>
      <c r="J3225" s="2" t="s">
        <v>103</v>
      </c>
      <c r="K3225" s="2" t="s">
        <v>91</v>
      </c>
      <c r="L3225" s="2" t="s">
        <v>2168</v>
      </c>
      <c r="M3225" s="2" t="s">
        <v>2169</v>
      </c>
      <c r="N3225" s="2" t="s">
        <v>131</v>
      </c>
      <c r="O3225" s="3">
        <v>2</v>
      </c>
      <c r="P3225" s="3">
        <v>157</v>
      </c>
      <c r="Q3225" s="3">
        <v>179</v>
      </c>
      <c r="R3225" s="3">
        <v>358</v>
      </c>
      <c r="S3225" s="3">
        <v>22</v>
      </c>
      <c r="T3225" s="3">
        <v>44</v>
      </c>
      <c r="U3225" s="3">
        <v>12.29</v>
      </c>
      <c r="V3225" s="2" t="s">
        <v>813</v>
      </c>
      <c r="W3225" s="2" t="s">
        <v>814</v>
      </c>
      <c r="X3225" s="2" t="s">
        <v>72</v>
      </c>
      <c r="Y3225" s="19" t="str">
        <f>VLOOKUP(G3225,'Verweis Kd-Gruppe'!$A$2:$B$8,2,FALSE)</f>
        <v>EXP</v>
      </c>
      <c r="Z3225" s="19" t="str">
        <f>VLOOKUP(J3225,'Verweis Art-Gruppe'!$A$2:$B$15,2,FALSE)</f>
        <v>Geräte</v>
      </c>
      <c r="AA3225" s="19" t="str">
        <f>VLOOKUP(W3225,'Verweis Vertreter'!$A$2:$B$24,2,FALSE)</f>
        <v>Sokol Kapaj</v>
      </c>
      <c r="AB3225" s="12">
        <f t="shared" si="450"/>
        <v>2</v>
      </c>
      <c r="AC3225" s="12">
        <f t="shared" si="455"/>
        <v>157</v>
      </c>
      <c r="AD3225" s="12">
        <f t="shared" si="456"/>
        <v>179</v>
      </c>
      <c r="AE3225" s="12">
        <f t="shared" si="451"/>
        <v>358</v>
      </c>
      <c r="AF3225" s="12">
        <f t="shared" si="452"/>
        <v>22</v>
      </c>
      <c r="AG3225" s="12">
        <f t="shared" si="453"/>
        <v>44</v>
      </c>
      <c r="AH3225" s="9">
        <f t="shared" si="457"/>
        <v>0.12290502793296089</v>
      </c>
      <c r="AI3225" s="14">
        <f>VLOOKUP(E3225,'Verweis Faktor'!$A:$B,2,FALSE)</f>
        <v>1</v>
      </c>
      <c r="AJ3225" s="14"/>
      <c r="AK3225" s="14" t="str">
        <f>IF(AL3225="Ja","Versandkosten",VLOOKUP(E3225,'Verweis Belegart'!$A$2:$B$9,2,FALSE))</f>
        <v>Hardware</v>
      </c>
      <c r="AL3225" s="14" t="str">
        <f t="shared" si="458"/>
        <v>Nein</v>
      </c>
      <c r="AM3225" s="14" t="str">
        <f t="shared" si="454"/>
        <v>Positiv</v>
      </c>
    </row>
    <row r="3226" spans="1:39" ht="17.25" customHeight="1" x14ac:dyDescent="0.35">
      <c r="A3226" s="17">
        <v>14569753</v>
      </c>
      <c r="B3226" s="2" t="s">
        <v>1989</v>
      </c>
      <c r="C3226" s="1">
        <v>2025001</v>
      </c>
      <c r="D3226" s="1">
        <v>2000850</v>
      </c>
      <c r="E3226" s="2" t="s">
        <v>34</v>
      </c>
      <c r="F3226" s="2" t="s">
        <v>53</v>
      </c>
      <c r="G3226" s="2" t="s">
        <v>66</v>
      </c>
      <c r="H3226" s="2" t="s">
        <v>2166</v>
      </c>
      <c r="I3226" s="2" t="s">
        <v>2167</v>
      </c>
      <c r="J3226" s="2" t="s">
        <v>103</v>
      </c>
      <c r="K3226" s="2" t="s">
        <v>28</v>
      </c>
      <c r="L3226" s="2" t="s">
        <v>2170</v>
      </c>
      <c r="M3226" s="2" t="s">
        <v>2171</v>
      </c>
      <c r="N3226" s="2" t="s">
        <v>2172</v>
      </c>
      <c r="O3226" s="3">
        <v>3</v>
      </c>
      <c r="P3226" s="3">
        <v>95.736900000000006</v>
      </c>
      <c r="Q3226" s="3">
        <v>101</v>
      </c>
      <c r="R3226" s="3">
        <v>303</v>
      </c>
      <c r="S3226" s="3">
        <v>5.2630999999999997</v>
      </c>
      <c r="T3226" s="3">
        <v>15.79</v>
      </c>
      <c r="U3226" s="3">
        <v>5.21</v>
      </c>
      <c r="V3226" s="2" t="s">
        <v>813</v>
      </c>
      <c r="W3226" s="2" t="s">
        <v>814</v>
      </c>
      <c r="X3226" s="2" t="s">
        <v>72</v>
      </c>
      <c r="Y3226" s="19" t="str">
        <f>VLOOKUP(G3226,'Verweis Kd-Gruppe'!$A$2:$B$8,2,FALSE)</f>
        <v>EXP</v>
      </c>
      <c r="Z3226" s="19" t="str">
        <f>VLOOKUP(J3226,'Verweis Art-Gruppe'!$A$2:$B$15,2,FALSE)</f>
        <v>Geräte</v>
      </c>
      <c r="AA3226" s="19" t="str">
        <f>VLOOKUP(W3226,'Verweis Vertreter'!$A$2:$B$24,2,FALSE)</f>
        <v>Sokol Kapaj</v>
      </c>
      <c r="AB3226" s="12">
        <f t="shared" si="450"/>
        <v>3</v>
      </c>
      <c r="AC3226" s="12">
        <f t="shared" si="455"/>
        <v>95.736900000000006</v>
      </c>
      <c r="AD3226" s="12">
        <f t="shared" si="456"/>
        <v>101</v>
      </c>
      <c r="AE3226" s="12">
        <f t="shared" si="451"/>
        <v>303</v>
      </c>
      <c r="AF3226" s="12">
        <f t="shared" si="452"/>
        <v>5.2630999999999997</v>
      </c>
      <c r="AG3226" s="12">
        <f t="shared" si="453"/>
        <v>15.79</v>
      </c>
      <c r="AH3226" s="9">
        <f t="shared" si="457"/>
        <v>5.2112211221122112E-2</v>
      </c>
      <c r="AI3226" s="14">
        <f>VLOOKUP(E3226,'Verweis Faktor'!$A:$B,2,FALSE)</f>
        <v>1</v>
      </c>
      <c r="AJ3226" s="14"/>
      <c r="AK3226" s="14" t="str">
        <f>IF(AL3226="Ja","Versandkosten",VLOOKUP(E3226,'Verweis Belegart'!$A$2:$B$9,2,FALSE))</f>
        <v>Hardware</v>
      </c>
      <c r="AL3226" s="14" t="str">
        <f t="shared" si="458"/>
        <v>Nein</v>
      </c>
      <c r="AM3226" s="14" t="str">
        <f t="shared" si="454"/>
        <v>Positiv</v>
      </c>
    </row>
    <row r="3227" spans="1:39" ht="17.25" customHeight="1" x14ac:dyDescent="0.35">
      <c r="A3227" s="17">
        <v>14569753</v>
      </c>
      <c r="B3227" s="2" t="s">
        <v>1989</v>
      </c>
      <c r="C3227" s="1">
        <v>2025001</v>
      </c>
      <c r="D3227" s="1">
        <v>2000850</v>
      </c>
      <c r="E3227" s="2" t="s">
        <v>34</v>
      </c>
      <c r="F3227" s="2" t="s">
        <v>53</v>
      </c>
      <c r="G3227" s="2" t="s">
        <v>66</v>
      </c>
      <c r="H3227" s="2" t="s">
        <v>2166</v>
      </c>
      <c r="I3227" s="2" t="s">
        <v>2167</v>
      </c>
      <c r="J3227" s="2" t="s">
        <v>103</v>
      </c>
      <c r="K3227" s="2" t="s">
        <v>45</v>
      </c>
      <c r="L3227" s="2" t="s">
        <v>1071</v>
      </c>
      <c r="M3227" s="2" t="s">
        <v>1072</v>
      </c>
      <c r="N3227" s="2" t="s">
        <v>1063</v>
      </c>
      <c r="O3227" s="3">
        <v>1</v>
      </c>
      <c r="P3227" s="3">
        <v>107.4945</v>
      </c>
      <c r="Q3227" s="3">
        <v>115</v>
      </c>
      <c r="R3227" s="3">
        <v>115</v>
      </c>
      <c r="S3227" s="3">
        <v>7.5054999999999996</v>
      </c>
      <c r="T3227" s="3">
        <v>7.51</v>
      </c>
      <c r="U3227" s="3">
        <v>6.52</v>
      </c>
      <c r="V3227" s="2" t="s">
        <v>813</v>
      </c>
      <c r="W3227" s="2" t="s">
        <v>814</v>
      </c>
      <c r="X3227" s="2" t="s">
        <v>72</v>
      </c>
      <c r="Y3227" s="19" t="str">
        <f>VLOOKUP(G3227,'Verweis Kd-Gruppe'!$A$2:$B$8,2,FALSE)</f>
        <v>EXP</v>
      </c>
      <c r="Z3227" s="19" t="str">
        <f>VLOOKUP(J3227,'Verweis Art-Gruppe'!$A$2:$B$15,2,FALSE)</f>
        <v>Geräte</v>
      </c>
      <c r="AA3227" s="19" t="str">
        <f>VLOOKUP(W3227,'Verweis Vertreter'!$A$2:$B$24,2,FALSE)</f>
        <v>Sokol Kapaj</v>
      </c>
      <c r="AB3227" s="12">
        <f t="shared" si="450"/>
        <v>1</v>
      </c>
      <c r="AC3227" s="12">
        <f t="shared" si="455"/>
        <v>107.4945</v>
      </c>
      <c r="AD3227" s="12">
        <f t="shared" si="456"/>
        <v>115</v>
      </c>
      <c r="AE3227" s="12">
        <f t="shared" si="451"/>
        <v>115</v>
      </c>
      <c r="AF3227" s="12">
        <f t="shared" si="452"/>
        <v>7.5054999999999996</v>
      </c>
      <c r="AG3227" s="12">
        <f t="shared" si="453"/>
        <v>7.51</v>
      </c>
      <c r="AH3227" s="9">
        <f t="shared" si="457"/>
        <v>6.5304347826086961E-2</v>
      </c>
      <c r="AI3227" s="14">
        <f>VLOOKUP(E3227,'Verweis Faktor'!$A:$B,2,FALSE)</f>
        <v>1</v>
      </c>
      <c r="AJ3227" s="14"/>
      <c r="AK3227" s="14" t="str">
        <f>IF(AL3227="Ja","Versandkosten",VLOOKUP(E3227,'Verweis Belegart'!$A$2:$B$9,2,FALSE))</f>
        <v>Hardware</v>
      </c>
      <c r="AL3227" s="14" t="str">
        <f t="shared" si="458"/>
        <v>Nein</v>
      </c>
      <c r="AM3227" s="14" t="str">
        <f t="shared" si="454"/>
        <v>Positiv</v>
      </c>
    </row>
    <row r="3228" spans="1:39" ht="17.25" customHeight="1" x14ac:dyDescent="0.35">
      <c r="A3228" s="17">
        <v>14569753</v>
      </c>
      <c r="B3228" s="2" t="s">
        <v>1989</v>
      </c>
      <c r="C3228" s="1">
        <v>2025001</v>
      </c>
      <c r="D3228" s="1">
        <v>2000850</v>
      </c>
      <c r="E3228" s="2" t="s">
        <v>34</v>
      </c>
      <c r="F3228" s="2" t="s">
        <v>53</v>
      </c>
      <c r="G3228" s="2" t="s">
        <v>66</v>
      </c>
      <c r="H3228" s="2" t="s">
        <v>2166</v>
      </c>
      <c r="I3228" s="2" t="s">
        <v>2167</v>
      </c>
      <c r="J3228" s="2" t="s">
        <v>103</v>
      </c>
      <c r="K3228" s="2" t="s">
        <v>49</v>
      </c>
      <c r="L3228" s="2" t="s">
        <v>339</v>
      </c>
      <c r="M3228" s="2" t="s">
        <v>340</v>
      </c>
      <c r="N3228" s="2" t="s">
        <v>341</v>
      </c>
      <c r="O3228" s="3">
        <v>1</v>
      </c>
      <c r="P3228" s="3">
        <v>304.62150000000003</v>
      </c>
      <c r="Q3228" s="3">
        <v>319</v>
      </c>
      <c r="R3228" s="3">
        <v>319</v>
      </c>
      <c r="S3228" s="3">
        <v>14.378500000000001</v>
      </c>
      <c r="T3228" s="3">
        <v>14.38</v>
      </c>
      <c r="U3228" s="3">
        <v>4.5</v>
      </c>
      <c r="V3228" s="2" t="s">
        <v>813</v>
      </c>
      <c r="W3228" s="2" t="s">
        <v>814</v>
      </c>
      <c r="X3228" s="2" t="s">
        <v>72</v>
      </c>
      <c r="Y3228" s="19" t="str">
        <f>VLOOKUP(G3228,'Verweis Kd-Gruppe'!$A$2:$B$8,2,FALSE)</f>
        <v>EXP</v>
      </c>
      <c r="Z3228" s="19" t="str">
        <f>VLOOKUP(J3228,'Verweis Art-Gruppe'!$A$2:$B$15,2,FALSE)</f>
        <v>Geräte</v>
      </c>
      <c r="AA3228" s="19" t="str">
        <f>VLOOKUP(W3228,'Verweis Vertreter'!$A$2:$B$24,2,FALSE)</f>
        <v>Sokol Kapaj</v>
      </c>
      <c r="AB3228" s="12">
        <f t="shared" si="450"/>
        <v>1</v>
      </c>
      <c r="AC3228" s="12">
        <f t="shared" si="455"/>
        <v>304.62150000000003</v>
      </c>
      <c r="AD3228" s="12">
        <f t="shared" si="456"/>
        <v>319</v>
      </c>
      <c r="AE3228" s="12">
        <f t="shared" si="451"/>
        <v>319</v>
      </c>
      <c r="AF3228" s="12">
        <f t="shared" si="452"/>
        <v>14.378500000000001</v>
      </c>
      <c r="AG3228" s="12">
        <f t="shared" si="453"/>
        <v>14.38</v>
      </c>
      <c r="AH3228" s="9">
        <f t="shared" si="457"/>
        <v>4.5078369905956116E-2</v>
      </c>
      <c r="AI3228" s="14">
        <f>VLOOKUP(E3228,'Verweis Faktor'!$A:$B,2,FALSE)</f>
        <v>1</v>
      </c>
      <c r="AJ3228" s="14"/>
      <c r="AK3228" s="14" t="str">
        <f>IF(AL3228="Ja","Versandkosten",VLOOKUP(E3228,'Verweis Belegart'!$A$2:$B$9,2,FALSE))</f>
        <v>Hardware</v>
      </c>
      <c r="AL3228" s="14" t="str">
        <f t="shared" si="458"/>
        <v>Nein</v>
      </c>
      <c r="AM3228" s="14" t="str">
        <f t="shared" si="454"/>
        <v>Positiv</v>
      </c>
    </row>
    <row r="3229" spans="1:39" ht="17.25" customHeight="1" x14ac:dyDescent="0.35">
      <c r="A3229" s="17">
        <v>14569753</v>
      </c>
      <c r="B3229" s="2" t="s">
        <v>1989</v>
      </c>
      <c r="C3229" s="1">
        <v>2025001</v>
      </c>
      <c r="D3229" s="1">
        <v>2000850</v>
      </c>
      <c r="E3229" s="2" t="s">
        <v>34</v>
      </c>
      <c r="F3229" s="2" t="s">
        <v>53</v>
      </c>
      <c r="G3229" s="2" t="s">
        <v>66</v>
      </c>
      <c r="H3229" s="2" t="s">
        <v>2166</v>
      </c>
      <c r="I3229" s="2" t="s">
        <v>2167</v>
      </c>
      <c r="J3229" s="2" t="s">
        <v>304</v>
      </c>
      <c r="K3229" s="2" t="s">
        <v>79</v>
      </c>
      <c r="L3229" s="2" t="s">
        <v>1738</v>
      </c>
      <c r="M3229" s="2" t="s">
        <v>1739</v>
      </c>
      <c r="N3229" s="2" t="s">
        <v>1740</v>
      </c>
      <c r="O3229" s="3">
        <v>1</v>
      </c>
      <c r="P3229" s="3">
        <v>167.54900000000001</v>
      </c>
      <c r="Q3229" s="3">
        <v>185</v>
      </c>
      <c r="R3229" s="3">
        <v>185</v>
      </c>
      <c r="S3229" s="3">
        <v>17.451000000000001</v>
      </c>
      <c r="T3229" s="3">
        <v>17.45</v>
      </c>
      <c r="U3229" s="3">
        <v>9.43</v>
      </c>
      <c r="V3229" s="2" t="s">
        <v>813</v>
      </c>
      <c r="W3229" s="2" t="s">
        <v>814</v>
      </c>
      <c r="X3229" s="2" t="s">
        <v>72</v>
      </c>
      <c r="Y3229" s="19" t="str">
        <f>VLOOKUP(G3229,'Verweis Kd-Gruppe'!$A$2:$B$8,2,FALSE)</f>
        <v>EXP</v>
      </c>
      <c r="Z3229" s="19" t="str">
        <f>VLOOKUP(J3229,'Verweis Art-Gruppe'!$A$2:$B$15,2,FALSE)</f>
        <v>Zubehör</v>
      </c>
      <c r="AA3229" s="19" t="str">
        <f>VLOOKUP(W3229,'Verweis Vertreter'!$A$2:$B$24,2,FALSE)</f>
        <v>Sokol Kapaj</v>
      </c>
      <c r="AB3229" s="12">
        <f t="shared" si="450"/>
        <v>1</v>
      </c>
      <c r="AC3229" s="12">
        <f t="shared" si="455"/>
        <v>167.54900000000001</v>
      </c>
      <c r="AD3229" s="12">
        <f t="shared" si="456"/>
        <v>185</v>
      </c>
      <c r="AE3229" s="12">
        <f t="shared" si="451"/>
        <v>185</v>
      </c>
      <c r="AF3229" s="12">
        <f t="shared" si="452"/>
        <v>17.451000000000001</v>
      </c>
      <c r="AG3229" s="12">
        <f t="shared" si="453"/>
        <v>17.45</v>
      </c>
      <c r="AH3229" s="9">
        <f t="shared" si="457"/>
        <v>9.4324324324324318E-2</v>
      </c>
      <c r="AI3229" s="14">
        <f>VLOOKUP(E3229,'Verweis Faktor'!$A:$B,2,FALSE)</f>
        <v>1</v>
      </c>
      <c r="AJ3229" s="14"/>
      <c r="AK3229" s="14" t="str">
        <f>IF(AL3229="Ja","Versandkosten",VLOOKUP(E3229,'Verweis Belegart'!$A$2:$B$9,2,FALSE))</f>
        <v>Hardware</v>
      </c>
      <c r="AL3229" s="14" t="str">
        <f t="shared" si="458"/>
        <v>Nein</v>
      </c>
      <c r="AM3229" s="14" t="str">
        <f t="shared" si="454"/>
        <v>Positiv</v>
      </c>
    </row>
    <row r="3230" spans="1:39" ht="17.25" customHeight="1" x14ac:dyDescent="0.35">
      <c r="A3230" s="17">
        <v>14569753</v>
      </c>
      <c r="B3230" s="2" t="s">
        <v>1989</v>
      </c>
      <c r="C3230" s="1">
        <v>2025001</v>
      </c>
      <c r="D3230" s="1">
        <v>2000850</v>
      </c>
      <c r="E3230" s="2" t="s">
        <v>34</v>
      </c>
      <c r="F3230" s="2" t="s">
        <v>53</v>
      </c>
      <c r="G3230" s="2" t="s">
        <v>66</v>
      </c>
      <c r="H3230" s="2" t="s">
        <v>2166</v>
      </c>
      <c r="I3230" s="2" t="s">
        <v>2167</v>
      </c>
      <c r="J3230" s="2" t="s">
        <v>103</v>
      </c>
      <c r="K3230" s="2" t="s">
        <v>83</v>
      </c>
      <c r="L3230" s="2" t="s">
        <v>2173</v>
      </c>
      <c r="M3230" s="2" t="s">
        <v>2174</v>
      </c>
      <c r="N3230" s="2" t="s">
        <v>1139</v>
      </c>
      <c r="O3230" s="3">
        <v>1</v>
      </c>
      <c r="P3230" s="3">
        <v>99.490700000000004</v>
      </c>
      <c r="Q3230" s="3">
        <v>95</v>
      </c>
      <c r="R3230" s="3">
        <v>95</v>
      </c>
      <c r="S3230" s="3">
        <v>-4.4907000000000004</v>
      </c>
      <c r="T3230" s="3">
        <v>-4.49</v>
      </c>
      <c r="U3230" s="3">
        <v>-4.72</v>
      </c>
      <c r="V3230" s="2" t="s">
        <v>813</v>
      </c>
      <c r="W3230" s="2" t="s">
        <v>814</v>
      </c>
      <c r="X3230" s="2" t="s">
        <v>72</v>
      </c>
      <c r="Y3230" s="19" t="str">
        <f>VLOOKUP(G3230,'Verweis Kd-Gruppe'!$A$2:$B$8,2,FALSE)</f>
        <v>EXP</v>
      </c>
      <c r="Z3230" s="19" t="str">
        <f>VLOOKUP(J3230,'Verweis Art-Gruppe'!$A$2:$B$15,2,FALSE)</f>
        <v>Geräte</v>
      </c>
      <c r="AA3230" s="19" t="str">
        <f>VLOOKUP(W3230,'Verweis Vertreter'!$A$2:$B$24,2,FALSE)</f>
        <v>Sokol Kapaj</v>
      </c>
      <c r="AB3230" s="12">
        <f t="shared" si="450"/>
        <v>1</v>
      </c>
      <c r="AC3230" s="12">
        <f t="shared" si="455"/>
        <v>99.490700000000004</v>
      </c>
      <c r="AD3230" s="12">
        <f t="shared" si="456"/>
        <v>95</v>
      </c>
      <c r="AE3230" s="12">
        <f t="shared" si="451"/>
        <v>95</v>
      </c>
      <c r="AF3230" s="12">
        <f t="shared" si="452"/>
        <v>-4.4907000000000004</v>
      </c>
      <c r="AG3230" s="12">
        <f t="shared" si="453"/>
        <v>-4.49</v>
      </c>
      <c r="AH3230" s="9">
        <f t="shared" si="457"/>
        <v>-4.7263157894736847E-2</v>
      </c>
      <c r="AI3230" s="14">
        <f>VLOOKUP(E3230,'Verweis Faktor'!$A:$B,2,FALSE)</f>
        <v>1</v>
      </c>
      <c r="AJ3230" s="14"/>
      <c r="AK3230" s="14" t="str">
        <f>IF(AL3230="Ja","Versandkosten",VLOOKUP(E3230,'Verweis Belegart'!$A$2:$B$9,2,FALSE))</f>
        <v>Hardware</v>
      </c>
      <c r="AL3230" s="14" t="str">
        <f t="shared" si="458"/>
        <v>Nein</v>
      </c>
      <c r="AM3230" s="14" t="str">
        <f t="shared" si="454"/>
        <v>Negativ</v>
      </c>
    </row>
    <row r="3231" spans="1:39" ht="17.25" customHeight="1" x14ac:dyDescent="0.35">
      <c r="A3231" s="17">
        <v>14569753</v>
      </c>
      <c r="B3231" s="2" t="s">
        <v>1989</v>
      </c>
      <c r="C3231" s="1">
        <v>2025001</v>
      </c>
      <c r="D3231" s="1">
        <v>2000850</v>
      </c>
      <c r="E3231" s="2" t="s">
        <v>34</v>
      </c>
      <c r="F3231" s="2" t="s">
        <v>53</v>
      </c>
      <c r="G3231" s="2" t="s">
        <v>66</v>
      </c>
      <c r="H3231" s="2" t="s">
        <v>2166</v>
      </c>
      <c r="I3231" s="2" t="s">
        <v>2167</v>
      </c>
      <c r="J3231" s="2" t="s">
        <v>103</v>
      </c>
      <c r="K3231" s="2" t="s">
        <v>87</v>
      </c>
      <c r="L3231" s="2" t="s">
        <v>1073</v>
      </c>
      <c r="M3231" s="2" t="s">
        <v>1074</v>
      </c>
      <c r="N3231" s="2" t="s">
        <v>1063</v>
      </c>
      <c r="O3231" s="3">
        <v>1</v>
      </c>
      <c r="P3231" s="3">
        <v>107.33</v>
      </c>
      <c r="Q3231" s="3">
        <v>115</v>
      </c>
      <c r="R3231" s="3">
        <v>115</v>
      </c>
      <c r="S3231" s="3">
        <v>7.67</v>
      </c>
      <c r="T3231" s="3">
        <v>7.67</v>
      </c>
      <c r="U3231" s="3">
        <v>6.66</v>
      </c>
      <c r="V3231" s="2" t="s">
        <v>813</v>
      </c>
      <c r="W3231" s="2" t="s">
        <v>814</v>
      </c>
      <c r="X3231" s="2" t="s">
        <v>72</v>
      </c>
      <c r="Y3231" s="19" t="str">
        <f>VLOOKUP(G3231,'Verweis Kd-Gruppe'!$A$2:$B$8,2,FALSE)</f>
        <v>EXP</v>
      </c>
      <c r="Z3231" s="19" t="str">
        <f>VLOOKUP(J3231,'Verweis Art-Gruppe'!$A$2:$B$15,2,FALSE)</f>
        <v>Geräte</v>
      </c>
      <c r="AA3231" s="19" t="str">
        <f>VLOOKUP(W3231,'Verweis Vertreter'!$A$2:$B$24,2,FALSE)</f>
        <v>Sokol Kapaj</v>
      </c>
      <c r="AB3231" s="12">
        <f t="shared" si="450"/>
        <v>1</v>
      </c>
      <c r="AC3231" s="12">
        <f t="shared" si="455"/>
        <v>107.33</v>
      </c>
      <c r="AD3231" s="12">
        <f t="shared" si="456"/>
        <v>115</v>
      </c>
      <c r="AE3231" s="12">
        <f t="shared" si="451"/>
        <v>115</v>
      </c>
      <c r="AF3231" s="12">
        <f t="shared" si="452"/>
        <v>7.67</v>
      </c>
      <c r="AG3231" s="12">
        <f t="shared" si="453"/>
        <v>7.67</v>
      </c>
      <c r="AH3231" s="9">
        <f t="shared" si="457"/>
        <v>6.6695652173913045E-2</v>
      </c>
      <c r="AI3231" s="14">
        <f>VLOOKUP(E3231,'Verweis Faktor'!$A:$B,2,FALSE)</f>
        <v>1</v>
      </c>
      <c r="AJ3231" s="14"/>
      <c r="AK3231" s="14" t="str">
        <f>IF(AL3231="Ja","Versandkosten",VLOOKUP(E3231,'Verweis Belegart'!$A$2:$B$9,2,FALSE))</f>
        <v>Hardware</v>
      </c>
      <c r="AL3231" s="14" t="str">
        <f t="shared" si="458"/>
        <v>Nein</v>
      </c>
      <c r="AM3231" s="14" t="str">
        <f t="shared" si="454"/>
        <v>Positiv</v>
      </c>
    </row>
    <row r="3232" spans="1:39" ht="17.25" customHeight="1" x14ac:dyDescent="0.35">
      <c r="A3232" s="17">
        <v>14569753</v>
      </c>
      <c r="B3232" s="2" t="s">
        <v>1989</v>
      </c>
      <c r="C3232" s="1">
        <v>2025001</v>
      </c>
      <c r="D3232" s="1">
        <v>2000850</v>
      </c>
      <c r="E3232" s="2" t="s">
        <v>34</v>
      </c>
      <c r="F3232" s="2" t="s">
        <v>53</v>
      </c>
      <c r="G3232" s="2" t="s">
        <v>66</v>
      </c>
      <c r="H3232" s="2" t="s">
        <v>2166</v>
      </c>
      <c r="I3232" s="2" t="s">
        <v>2167</v>
      </c>
      <c r="J3232" s="2" t="s">
        <v>103</v>
      </c>
      <c r="K3232" s="2" t="s">
        <v>91</v>
      </c>
      <c r="L3232" s="2" t="s">
        <v>548</v>
      </c>
      <c r="M3232" s="2" t="s">
        <v>549</v>
      </c>
      <c r="N3232" s="2" t="s">
        <v>187</v>
      </c>
      <c r="O3232" s="3">
        <v>5</v>
      </c>
      <c r="P3232" s="3">
        <v>90</v>
      </c>
      <c r="Q3232" s="3">
        <v>103</v>
      </c>
      <c r="R3232" s="3">
        <v>515</v>
      </c>
      <c r="S3232" s="3">
        <v>13</v>
      </c>
      <c r="T3232" s="3">
        <v>65</v>
      </c>
      <c r="U3232" s="3">
        <v>12.62</v>
      </c>
      <c r="V3232" s="2" t="s">
        <v>813</v>
      </c>
      <c r="W3232" s="2" t="s">
        <v>814</v>
      </c>
      <c r="X3232" s="2" t="s">
        <v>72</v>
      </c>
      <c r="Y3232" s="19" t="str">
        <f>VLOOKUP(G3232,'Verweis Kd-Gruppe'!$A$2:$B$8,2,FALSE)</f>
        <v>EXP</v>
      </c>
      <c r="Z3232" s="19" t="str">
        <f>VLOOKUP(J3232,'Verweis Art-Gruppe'!$A$2:$B$15,2,FALSE)</f>
        <v>Geräte</v>
      </c>
      <c r="AA3232" s="19" t="str">
        <f>VLOOKUP(W3232,'Verweis Vertreter'!$A$2:$B$24,2,FALSE)</f>
        <v>Sokol Kapaj</v>
      </c>
      <c r="AB3232" s="12">
        <f t="shared" si="450"/>
        <v>5</v>
      </c>
      <c r="AC3232" s="12">
        <f t="shared" si="455"/>
        <v>90</v>
      </c>
      <c r="AD3232" s="12">
        <f t="shared" si="456"/>
        <v>103</v>
      </c>
      <c r="AE3232" s="12">
        <f t="shared" si="451"/>
        <v>515</v>
      </c>
      <c r="AF3232" s="12">
        <f t="shared" si="452"/>
        <v>13</v>
      </c>
      <c r="AG3232" s="12">
        <f t="shared" si="453"/>
        <v>65</v>
      </c>
      <c r="AH3232" s="9">
        <f t="shared" si="457"/>
        <v>0.12621359223300971</v>
      </c>
      <c r="AI3232" s="14">
        <f>VLOOKUP(E3232,'Verweis Faktor'!$A:$B,2,FALSE)</f>
        <v>1</v>
      </c>
      <c r="AJ3232" s="14"/>
      <c r="AK3232" s="14" t="str">
        <f>IF(AL3232="Ja","Versandkosten",VLOOKUP(E3232,'Verweis Belegart'!$A$2:$B$9,2,FALSE))</f>
        <v>Hardware</v>
      </c>
      <c r="AL3232" s="14" t="str">
        <f t="shared" si="458"/>
        <v>Nein</v>
      </c>
      <c r="AM3232" s="14" t="str">
        <f t="shared" si="454"/>
        <v>Positiv</v>
      </c>
    </row>
    <row r="3233" spans="1:39" ht="17.25" customHeight="1" x14ac:dyDescent="0.35">
      <c r="A3233" s="17">
        <v>14571017</v>
      </c>
      <c r="B3233" s="2" t="s">
        <v>1989</v>
      </c>
      <c r="C3233" s="1">
        <v>2025001</v>
      </c>
      <c r="D3233" s="1">
        <v>2000851</v>
      </c>
      <c r="E3233" s="2" t="s">
        <v>34</v>
      </c>
      <c r="F3233" s="2" t="s">
        <v>53</v>
      </c>
      <c r="G3233" s="2" t="s">
        <v>66</v>
      </c>
      <c r="H3233" s="2" t="s">
        <v>2166</v>
      </c>
      <c r="I3233" s="2" t="s">
        <v>2167</v>
      </c>
      <c r="J3233" s="2" t="s">
        <v>304</v>
      </c>
      <c r="K3233" s="2" t="s">
        <v>28</v>
      </c>
      <c r="L3233" s="2" t="s">
        <v>1204</v>
      </c>
      <c r="M3233" s="2" t="s">
        <v>1205</v>
      </c>
      <c r="N3233" s="2" t="s">
        <v>194</v>
      </c>
      <c r="O3233" s="3">
        <v>1</v>
      </c>
      <c r="P3233" s="3">
        <v>40.409999999999997</v>
      </c>
      <c r="Q3233" s="3">
        <v>44</v>
      </c>
      <c r="R3233" s="3">
        <v>44</v>
      </c>
      <c r="S3233" s="3">
        <v>3.59</v>
      </c>
      <c r="T3233" s="3">
        <v>3.59</v>
      </c>
      <c r="U3233" s="3">
        <v>8.15</v>
      </c>
      <c r="V3233" s="2" t="s">
        <v>813</v>
      </c>
      <c r="W3233" s="2" t="s">
        <v>814</v>
      </c>
      <c r="X3233" s="2" t="s">
        <v>72</v>
      </c>
      <c r="Y3233" s="19" t="str">
        <f>VLOOKUP(G3233,'Verweis Kd-Gruppe'!$A$2:$B$8,2,FALSE)</f>
        <v>EXP</v>
      </c>
      <c r="Z3233" s="19" t="str">
        <f>VLOOKUP(J3233,'Verweis Art-Gruppe'!$A$2:$B$15,2,FALSE)</f>
        <v>Zubehör</v>
      </c>
      <c r="AA3233" s="19" t="str">
        <f>VLOOKUP(W3233,'Verweis Vertreter'!$A$2:$B$24,2,FALSE)</f>
        <v>Sokol Kapaj</v>
      </c>
      <c r="AB3233" s="12">
        <f t="shared" si="450"/>
        <v>1</v>
      </c>
      <c r="AC3233" s="12">
        <f t="shared" si="455"/>
        <v>40.409999999999997</v>
      </c>
      <c r="AD3233" s="12">
        <f t="shared" si="456"/>
        <v>44</v>
      </c>
      <c r="AE3233" s="12">
        <f t="shared" si="451"/>
        <v>44</v>
      </c>
      <c r="AF3233" s="12">
        <f t="shared" si="452"/>
        <v>3.59</v>
      </c>
      <c r="AG3233" s="12">
        <f t="shared" si="453"/>
        <v>3.59</v>
      </c>
      <c r="AH3233" s="9">
        <f t="shared" si="457"/>
        <v>8.1590909090909089E-2</v>
      </c>
      <c r="AI3233" s="14">
        <f>VLOOKUP(E3233,'Verweis Faktor'!$A:$B,2,FALSE)</f>
        <v>1</v>
      </c>
      <c r="AJ3233" s="14"/>
      <c r="AK3233" s="14" t="str">
        <f>IF(AL3233="Ja","Versandkosten",VLOOKUP(E3233,'Verweis Belegart'!$A$2:$B$9,2,FALSE))</f>
        <v>Hardware</v>
      </c>
      <c r="AL3233" s="14" t="str">
        <f t="shared" si="458"/>
        <v>Nein</v>
      </c>
      <c r="AM3233" s="14" t="str">
        <f t="shared" si="454"/>
        <v>Positiv</v>
      </c>
    </row>
    <row r="3234" spans="1:39" ht="17.25" customHeight="1" x14ac:dyDescent="0.35">
      <c r="A3234" s="17">
        <v>14571017</v>
      </c>
      <c r="B3234" s="2" t="s">
        <v>1989</v>
      </c>
      <c r="C3234" s="1">
        <v>2025001</v>
      </c>
      <c r="D3234" s="1">
        <v>2000851</v>
      </c>
      <c r="E3234" s="2" t="s">
        <v>34</v>
      </c>
      <c r="F3234" s="2" t="s">
        <v>53</v>
      </c>
      <c r="G3234" s="2" t="s">
        <v>66</v>
      </c>
      <c r="H3234" s="2" t="s">
        <v>2166</v>
      </c>
      <c r="I3234" s="2" t="s">
        <v>2167</v>
      </c>
      <c r="J3234" s="2" t="s">
        <v>304</v>
      </c>
      <c r="K3234" s="2" t="s">
        <v>45</v>
      </c>
      <c r="L3234" s="2" t="s">
        <v>460</v>
      </c>
      <c r="M3234" s="2" t="s">
        <v>461</v>
      </c>
      <c r="N3234" s="2" t="s">
        <v>462</v>
      </c>
      <c r="O3234" s="3">
        <v>1</v>
      </c>
      <c r="P3234" s="3">
        <v>164.98</v>
      </c>
      <c r="Q3234" s="3">
        <v>169</v>
      </c>
      <c r="R3234" s="3">
        <v>169</v>
      </c>
      <c r="S3234" s="3">
        <v>4.0199999999999996</v>
      </c>
      <c r="T3234" s="3">
        <v>4.0199999999999996</v>
      </c>
      <c r="U3234" s="3">
        <v>2.37</v>
      </c>
      <c r="V3234" s="2" t="s">
        <v>813</v>
      </c>
      <c r="W3234" s="2" t="s">
        <v>814</v>
      </c>
      <c r="X3234" s="2" t="s">
        <v>72</v>
      </c>
      <c r="Y3234" s="19" t="str">
        <f>VLOOKUP(G3234,'Verweis Kd-Gruppe'!$A$2:$B$8,2,FALSE)</f>
        <v>EXP</v>
      </c>
      <c r="Z3234" s="19" t="str">
        <f>VLOOKUP(J3234,'Verweis Art-Gruppe'!$A$2:$B$15,2,FALSE)</f>
        <v>Zubehör</v>
      </c>
      <c r="AA3234" s="19" t="str">
        <f>VLOOKUP(W3234,'Verweis Vertreter'!$A$2:$B$24,2,FALSE)</f>
        <v>Sokol Kapaj</v>
      </c>
      <c r="AB3234" s="12">
        <f t="shared" si="450"/>
        <v>1</v>
      </c>
      <c r="AC3234" s="12">
        <f t="shared" si="455"/>
        <v>164.98</v>
      </c>
      <c r="AD3234" s="12">
        <f t="shared" si="456"/>
        <v>169</v>
      </c>
      <c r="AE3234" s="12">
        <f t="shared" si="451"/>
        <v>169</v>
      </c>
      <c r="AF3234" s="12">
        <f t="shared" si="452"/>
        <v>4.0199999999999996</v>
      </c>
      <c r="AG3234" s="12">
        <f t="shared" si="453"/>
        <v>4.0199999999999996</v>
      </c>
      <c r="AH3234" s="9">
        <f t="shared" si="457"/>
        <v>2.3786982248520709E-2</v>
      </c>
      <c r="AI3234" s="14">
        <f>VLOOKUP(E3234,'Verweis Faktor'!$A:$B,2,FALSE)</f>
        <v>1</v>
      </c>
      <c r="AJ3234" s="14"/>
      <c r="AK3234" s="14" t="str">
        <f>IF(AL3234="Ja","Versandkosten",VLOOKUP(E3234,'Verweis Belegart'!$A$2:$B$9,2,FALSE))</f>
        <v>Hardware</v>
      </c>
      <c r="AL3234" s="14" t="str">
        <f t="shared" si="458"/>
        <v>Nein</v>
      </c>
      <c r="AM3234" s="14" t="str">
        <f t="shared" si="454"/>
        <v>Positiv</v>
      </c>
    </row>
    <row r="3235" spans="1:39" ht="17.25" customHeight="1" x14ac:dyDescent="0.35">
      <c r="A3235" s="17">
        <v>14571017</v>
      </c>
      <c r="B3235" s="2" t="s">
        <v>1989</v>
      </c>
      <c r="C3235" s="1">
        <v>2025001</v>
      </c>
      <c r="D3235" s="1">
        <v>2000851</v>
      </c>
      <c r="E3235" s="2" t="s">
        <v>34</v>
      </c>
      <c r="F3235" s="2" t="s">
        <v>53</v>
      </c>
      <c r="G3235" s="2" t="s">
        <v>66</v>
      </c>
      <c r="H3235" s="2" t="s">
        <v>2166</v>
      </c>
      <c r="I3235" s="2" t="s">
        <v>2167</v>
      </c>
      <c r="J3235" s="2" t="s">
        <v>304</v>
      </c>
      <c r="K3235" s="2" t="s">
        <v>49</v>
      </c>
      <c r="L3235" s="2" t="s">
        <v>467</v>
      </c>
      <c r="M3235" s="2" t="s">
        <v>468</v>
      </c>
      <c r="N3235" s="2" t="s">
        <v>469</v>
      </c>
      <c r="O3235" s="3">
        <v>1</v>
      </c>
      <c r="P3235" s="3">
        <v>170</v>
      </c>
      <c r="Q3235" s="3">
        <v>190</v>
      </c>
      <c r="R3235" s="3">
        <v>190</v>
      </c>
      <c r="S3235" s="3">
        <v>20</v>
      </c>
      <c r="T3235" s="3">
        <v>20</v>
      </c>
      <c r="U3235" s="3">
        <v>10.52</v>
      </c>
      <c r="V3235" s="2" t="s">
        <v>813</v>
      </c>
      <c r="W3235" s="2" t="s">
        <v>814</v>
      </c>
      <c r="X3235" s="2" t="s">
        <v>72</v>
      </c>
      <c r="Y3235" s="19" t="str">
        <f>VLOOKUP(G3235,'Verweis Kd-Gruppe'!$A$2:$B$8,2,FALSE)</f>
        <v>EXP</v>
      </c>
      <c r="Z3235" s="19" t="str">
        <f>VLOOKUP(J3235,'Verweis Art-Gruppe'!$A$2:$B$15,2,FALSE)</f>
        <v>Zubehör</v>
      </c>
      <c r="AA3235" s="19" t="str">
        <f>VLOOKUP(W3235,'Verweis Vertreter'!$A$2:$B$24,2,FALSE)</f>
        <v>Sokol Kapaj</v>
      </c>
      <c r="AB3235" s="12">
        <f t="shared" si="450"/>
        <v>1</v>
      </c>
      <c r="AC3235" s="12">
        <f t="shared" si="455"/>
        <v>170</v>
      </c>
      <c r="AD3235" s="12">
        <f t="shared" si="456"/>
        <v>190</v>
      </c>
      <c r="AE3235" s="12">
        <f t="shared" si="451"/>
        <v>190</v>
      </c>
      <c r="AF3235" s="12">
        <f t="shared" si="452"/>
        <v>20</v>
      </c>
      <c r="AG3235" s="12">
        <f t="shared" si="453"/>
        <v>20</v>
      </c>
      <c r="AH3235" s="9">
        <f t="shared" si="457"/>
        <v>0.10526315789473684</v>
      </c>
      <c r="AI3235" s="14">
        <f>VLOOKUP(E3235,'Verweis Faktor'!$A:$B,2,FALSE)</f>
        <v>1</v>
      </c>
      <c r="AJ3235" s="14"/>
      <c r="AK3235" s="14" t="str">
        <f>IF(AL3235="Ja","Versandkosten",VLOOKUP(E3235,'Verweis Belegart'!$A$2:$B$9,2,FALSE))</f>
        <v>Hardware</v>
      </c>
      <c r="AL3235" s="14" t="str">
        <f t="shared" si="458"/>
        <v>Nein</v>
      </c>
      <c r="AM3235" s="14" t="str">
        <f t="shared" si="454"/>
        <v>Positiv</v>
      </c>
    </row>
    <row r="3236" spans="1:39" ht="17.25" customHeight="1" x14ac:dyDescent="0.35">
      <c r="A3236" s="17">
        <v>14571674</v>
      </c>
      <c r="B3236" s="2" t="s">
        <v>1989</v>
      </c>
      <c r="C3236" s="1">
        <v>2025001</v>
      </c>
      <c r="D3236" s="1">
        <v>2000852</v>
      </c>
      <c r="E3236" s="2" t="s">
        <v>34</v>
      </c>
      <c r="F3236" s="2" t="s">
        <v>53</v>
      </c>
      <c r="G3236" s="2" t="s">
        <v>66</v>
      </c>
      <c r="H3236" s="2" t="s">
        <v>2166</v>
      </c>
      <c r="I3236" s="2" t="s">
        <v>2167</v>
      </c>
      <c r="J3236" s="2" t="s">
        <v>103</v>
      </c>
      <c r="K3236" s="2" t="s">
        <v>28</v>
      </c>
      <c r="L3236" s="2" t="s">
        <v>1081</v>
      </c>
      <c r="M3236" s="2" t="s">
        <v>1082</v>
      </c>
      <c r="N3236" s="2" t="s">
        <v>1083</v>
      </c>
      <c r="O3236" s="3">
        <v>3</v>
      </c>
      <c r="P3236" s="3">
        <v>180</v>
      </c>
      <c r="Q3236" s="3">
        <v>189</v>
      </c>
      <c r="R3236" s="3">
        <v>567</v>
      </c>
      <c r="S3236" s="3">
        <v>9</v>
      </c>
      <c r="T3236" s="3">
        <v>27</v>
      </c>
      <c r="U3236" s="3">
        <v>4.76</v>
      </c>
      <c r="V3236" s="2" t="s">
        <v>813</v>
      </c>
      <c r="W3236" s="2" t="s">
        <v>814</v>
      </c>
      <c r="X3236" s="2" t="s">
        <v>72</v>
      </c>
      <c r="Y3236" s="19" t="str">
        <f>VLOOKUP(G3236,'Verweis Kd-Gruppe'!$A$2:$B$8,2,FALSE)</f>
        <v>EXP</v>
      </c>
      <c r="Z3236" s="19" t="str">
        <f>VLOOKUP(J3236,'Verweis Art-Gruppe'!$A$2:$B$15,2,FALSE)</f>
        <v>Geräte</v>
      </c>
      <c r="AA3236" s="19" t="str">
        <f>VLOOKUP(W3236,'Verweis Vertreter'!$A$2:$B$24,2,FALSE)</f>
        <v>Sokol Kapaj</v>
      </c>
      <c r="AB3236" s="12">
        <f t="shared" si="450"/>
        <v>3</v>
      </c>
      <c r="AC3236" s="12">
        <f t="shared" si="455"/>
        <v>180</v>
      </c>
      <c r="AD3236" s="12">
        <f t="shared" si="456"/>
        <v>189</v>
      </c>
      <c r="AE3236" s="12">
        <f t="shared" si="451"/>
        <v>567</v>
      </c>
      <c r="AF3236" s="12">
        <f t="shared" si="452"/>
        <v>9</v>
      </c>
      <c r="AG3236" s="12">
        <f t="shared" si="453"/>
        <v>27</v>
      </c>
      <c r="AH3236" s="9">
        <f t="shared" si="457"/>
        <v>4.7619047619047616E-2</v>
      </c>
      <c r="AI3236" s="14">
        <f>VLOOKUP(E3236,'Verweis Faktor'!$A:$B,2,FALSE)</f>
        <v>1</v>
      </c>
      <c r="AJ3236" s="14"/>
      <c r="AK3236" s="14" t="str">
        <f>IF(AL3236="Ja","Versandkosten",VLOOKUP(E3236,'Verweis Belegart'!$A$2:$B$9,2,FALSE))</f>
        <v>Hardware</v>
      </c>
      <c r="AL3236" s="14" t="str">
        <f t="shared" si="458"/>
        <v>Nein</v>
      </c>
      <c r="AM3236" s="14" t="str">
        <f t="shared" si="454"/>
        <v>Positiv</v>
      </c>
    </row>
    <row r="3237" spans="1:39" ht="17.25" customHeight="1" x14ac:dyDescent="0.35">
      <c r="A3237" s="17">
        <v>14571674</v>
      </c>
      <c r="B3237" s="2" t="s">
        <v>1989</v>
      </c>
      <c r="C3237" s="1">
        <v>2025001</v>
      </c>
      <c r="D3237" s="1">
        <v>2000852</v>
      </c>
      <c r="E3237" s="2" t="s">
        <v>34</v>
      </c>
      <c r="F3237" s="2" t="s">
        <v>53</v>
      </c>
      <c r="G3237" s="2" t="s">
        <v>66</v>
      </c>
      <c r="H3237" s="2" t="s">
        <v>2166</v>
      </c>
      <c r="I3237" s="2" t="s">
        <v>2167</v>
      </c>
      <c r="J3237" s="2" t="s">
        <v>304</v>
      </c>
      <c r="K3237" s="2" t="s">
        <v>45</v>
      </c>
      <c r="L3237" s="2" t="s">
        <v>1449</v>
      </c>
      <c r="M3237" s="2" t="s">
        <v>1450</v>
      </c>
      <c r="N3237" s="2" t="s">
        <v>1451</v>
      </c>
      <c r="O3237" s="3">
        <v>2</v>
      </c>
      <c r="P3237" s="3">
        <v>188.0086</v>
      </c>
      <c r="Q3237" s="3">
        <v>200</v>
      </c>
      <c r="R3237" s="3">
        <v>400</v>
      </c>
      <c r="S3237" s="3">
        <v>11.991400000000001</v>
      </c>
      <c r="T3237" s="3">
        <v>23.98</v>
      </c>
      <c r="U3237" s="3">
        <v>5.99</v>
      </c>
      <c r="V3237" s="2" t="s">
        <v>813</v>
      </c>
      <c r="W3237" s="2" t="s">
        <v>814</v>
      </c>
      <c r="X3237" s="2" t="s">
        <v>72</v>
      </c>
      <c r="Y3237" s="19" t="str">
        <f>VLOOKUP(G3237,'Verweis Kd-Gruppe'!$A$2:$B$8,2,FALSE)</f>
        <v>EXP</v>
      </c>
      <c r="Z3237" s="19" t="str">
        <f>VLOOKUP(J3237,'Verweis Art-Gruppe'!$A$2:$B$15,2,FALSE)</f>
        <v>Zubehör</v>
      </c>
      <c r="AA3237" s="19" t="str">
        <f>VLOOKUP(W3237,'Verweis Vertreter'!$A$2:$B$24,2,FALSE)</f>
        <v>Sokol Kapaj</v>
      </c>
      <c r="AB3237" s="12">
        <f t="shared" si="450"/>
        <v>2</v>
      </c>
      <c r="AC3237" s="12">
        <f t="shared" si="455"/>
        <v>188.0086</v>
      </c>
      <c r="AD3237" s="12">
        <f t="shared" si="456"/>
        <v>200</v>
      </c>
      <c r="AE3237" s="12">
        <f t="shared" si="451"/>
        <v>400</v>
      </c>
      <c r="AF3237" s="12">
        <f t="shared" si="452"/>
        <v>11.991400000000001</v>
      </c>
      <c r="AG3237" s="12">
        <f t="shared" si="453"/>
        <v>23.98</v>
      </c>
      <c r="AH3237" s="9">
        <f t="shared" si="457"/>
        <v>5.9950000000000003E-2</v>
      </c>
      <c r="AI3237" s="14">
        <f>VLOOKUP(E3237,'Verweis Faktor'!$A:$B,2,FALSE)</f>
        <v>1</v>
      </c>
      <c r="AJ3237" s="14"/>
      <c r="AK3237" s="14" t="str">
        <f>IF(AL3237="Ja","Versandkosten",VLOOKUP(E3237,'Verweis Belegart'!$A$2:$B$9,2,FALSE))</f>
        <v>Hardware</v>
      </c>
      <c r="AL3237" s="14" t="str">
        <f t="shared" si="458"/>
        <v>Nein</v>
      </c>
      <c r="AM3237" s="14" t="str">
        <f t="shared" si="454"/>
        <v>Positiv</v>
      </c>
    </row>
    <row r="3238" spans="1:39" ht="17.25" customHeight="1" x14ac:dyDescent="0.35">
      <c r="A3238" s="17">
        <v>14573478</v>
      </c>
      <c r="B3238" s="2" t="s">
        <v>1989</v>
      </c>
      <c r="C3238" s="1">
        <v>2025001</v>
      </c>
      <c r="D3238" s="1">
        <v>2000853</v>
      </c>
      <c r="E3238" s="2" t="s">
        <v>34</v>
      </c>
      <c r="F3238" s="2" t="s">
        <v>53</v>
      </c>
      <c r="G3238" s="2" t="s">
        <v>66</v>
      </c>
      <c r="H3238" s="2" t="s">
        <v>2166</v>
      </c>
      <c r="I3238" s="2" t="s">
        <v>2167</v>
      </c>
      <c r="J3238" s="2" t="s">
        <v>2791</v>
      </c>
      <c r="K3238" s="2" t="s">
        <v>28</v>
      </c>
      <c r="L3238" s="2" t="s">
        <v>120</v>
      </c>
      <c r="M3238" s="2" t="s">
        <v>121</v>
      </c>
      <c r="N3238" s="2" t="s">
        <v>122</v>
      </c>
      <c r="O3238" s="3">
        <v>1</v>
      </c>
      <c r="P3238" s="3">
        <v>0</v>
      </c>
      <c r="Q3238" s="3">
        <v>29</v>
      </c>
      <c r="R3238" s="3">
        <v>29</v>
      </c>
      <c r="S3238" s="3">
        <v>29</v>
      </c>
      <c r="T3238" s="3">
        <v>29</v>
      </c>
      <c r="U3238" s="3"/>
      <c r="V3238" s="2" t="s">
        <v>813</v>
      </c>
      <c r="W3238" s="2" t="s">
        <v>814</v>
      </c>
      <c r="X3238" s="2" t="s">
        <v>72</v>
      </c>
      <c r="Y3238" s="19" t="str">
        <f>VLOOKUP(G3238,'Verweis Kd-Gruppe'!$A$2:$B$8,2,FALSE)</f>
        <v>EXP</v>
      </c>
      <c r="Z3238" s="19" t="str">
        <f>VLOOKUP(J3238,'Verweis Art-Gruppe'!$A$2:$B$15,2,FALSE)</f>
        <v>Sonstige</v>
      </c>
      <c r="AA3238" s="19" t="str">
        <f>VLOOKUP(W3238,'Verweis Vertreter'!$A$2:$B$24,2,FALSE)</f>
        <v>Sokol Kapaj</v>
      </c>
      <c r="AB3238" s="12">
        <f t="shared" si="450"/>
        <v>1</v>
      </c>
      <c r="AC3238" s="12">
        <f t="shared" si="455"/>
        <v>0</v>
      </c>
      <c r="AD3238" s="12">
        <f t="shared" si="456"/>
        <v>29</v>
      </c>
      <c r="AE3238" s="12">
        <f t="shared" si="451"/>
        <v>29</v>
      </c>
      <c r="AF3238" s="12">
        <f t="shared" si="452"/>
        <v>29</v>
      </c>
      <c r="AG3238" s="12">
        <f t="shared" si="453"/>
        <v>29</v>
      </c>
      <c r="AH3238" s="9">
        <f t="shared" si="457"/>
        <v>1</v>
      </c>
      <c r="AI3238" s="14">
        <f>VLOOKUP(E3238,'Verweis Faktor'!$A:$B,2,FALSE)</f>
        <v>1</v>
      </c>
      <c r="AJ3238" s="14"/>
      <c r="AK3238" s="14" t="str">
        <f>IF(AL3238="Ja","Versandkosten",VLOOKUP(E3238,'Verweis Belegart'!$A$2:$B$9,2,FALSE))</f>
        <v>Versandkosten</v>
      </c>
      <c r="AL3238" s="14" t="str">
        <f t="shared" si="458"/>
        <v>Ja</v>
      </c>
      <c r="AM3238" s="14" t="str">
        <f t="shared" si="454"/>
        <v>Positiv</v>
      </c>
    </row>
    <row r="3239" spans="1:39" ht="17.25" customHeight="1" x14ac:dyDescent="0.35">
      <c r="A3239" s="17">
        <v>14573478</v>
      </c>
      <c r="B3239" s="2" t="s">
        <v>1989</v>
      </c>
      <c r="C3239" s="1">
        <v>2025001</v>
      </c>
      <c r="D3239" s="1">
        <v>2000853</v>
      </c>
      <c r="E3239" s="2" t="s">
        <v>34</v>
      </c>
      <c r="F3239" s="2" t="s">
        <v>53</v>
      </c>
      <c r="G3239" s="2" t="s">
        <v>66</v>
      </c>
      <c r="H3239" s="2" t="s">
        <v>2166</v>
      </c>
      <c r="I3239" s="2" t="s">
        <v>2167</v>
      </c>
      <c r="J3239" s="2" t="s">
        <v>103</v>
      </c>
      <c r="K3239" s="2" t="s">
        <v>45</v>
      </c>
      <c r="L3239" s="2" t="s">
        <v>402</v>
      </c>
      <c r="M3239" s="2" t="s">
        <v>403</v>
      </c>
      <c r="N3239" s="2" t="s">
        <v>404</v>
      </c>
      <c r="O3239" s="3">
        <v>10</v>
      </c>
      <c r="P3239" s="3">
        <v>233.6053</v>
      </c>
      <c r="Q3239" s="3">
        <v>245</v>
      </c>
      <c r="R3239" s="3">
        <v>2450</v>
      </c>
      <c r="S3239" s="3">
        <v>11.3947</v>
      </c>
      <c r="T3239" s="3">
        <v>113.95</v>
      </c>
      <c r="U3239" s="3">
        <v>4.6500000000000004</v>
      </c>
      <c r="V3239" s="2" t="s">
        <v>813</v>
      </c>
      <c r="W3239" s="2" t="s">
        <v>814</v>
      </c>
      <c r="X3239" s="2" t="s">
        <v>72</v>
      </c>
      <c r="Y3239" s="19" t="str">
        <f>VLOOKUP(G3239,'Verweis Kd-Gruppe'!$A$2:$B$8,2,FALSE)</f>
        <v>EXP</v>
      </c>
      <c r="Z3239" s="19" t="str">
        <f>VLOOKUP(J3239,'Verweis Art-Gruppe'!$A$2:$B$15,2,FALSE)</f>
        <v>Geräte</v>
      </c>
      <c r="AA3239" s="19" t="str">
        <f>VLOOKUP(W3239,'Verweis Vertreter'!$A$2:$B$24,2,FALSE)</f>
        <v>Sokol Kapaj</v>
      </c>
      <c r="AB3239" s="12">
        <f t="shared" si="450"/>
        <v>10</v>
      </c>
      <c r="AC3239" s="12">
        <f t="shared" si="455"/>
        <v>233.6053</v>
      </c>
      <c r="AD3239" s="12">
        <f t="shared" si="456"/>
        <v>245</v>
      </c>
      <c r="AE3239" s="12">
        <f t="shared" si="451"/>
        <v>2450</v>
      </c>
      <c r="AF3239" s="12">
        <f t="shared" si="452"/>
        <v>11.3947</v>
      </c>
      <c r="AG3239" s="12">
        <f t="shared" si="453"/>
        <v>113.95</v>
      </c>
      <c r="AH3239" s="9">
        <f t="shared" si="457"/>
        <v>4.6510204081632651E-2</v>
      </c>
      <c r="AI3239" s="14">
        <f>VLOOKUP(E3239,'Verweis Faktor'!$A:$B,2,FALSE)</f>
        <v>1</v>
      </c>
      <c r="AJ3239" s="14"/>
      <c r="AK3239" s="14" t="str">
        <f>IF(AL3239="Ja","Versandkosten",VLOOKUP(E3239,'Verweis Belegart'!$A$2:$B$9,2,FALSE))</f>
        <v>Hardware</v>
      </c>
      <c r="AL3239" s="14" t="str">
        <f t="shared" si="458"/>
        <v>Nein</v>
      </c>
      <c r="AM3239" s="14" t="str">
        <f t="shared" si="454"/>
        <v>Positiv</v>
      </c>
    </row>
    <row r="3240" spans="1:39" ht="17.25" customHeight="1" x14ac:dyDescent="0.35">
      <c r="A3240" s="17">
        <v>14573478</v>
      </c>
      <c r="B3240" s="2" t="s">
        <v>1989</v>
      </c>
      <c r="C3240" s="1">
        <v>2025001</v>
      </c>
      <c r="D3240" s="1">
        <v>2000853</v>
      </c>
      <c r="E3240" s="2" t="s">
        <v>34</v>
      </c>
      <c r="F3240" s="2" t="s">
        <v>53</v>
      </c>
      <c r="G3240" s="2" t="s">
        <v>66</v>
      </c>
      <c r="H3240" s="2" t="s">
        <v>2166</v>
      </c>
      <c r="I3240" s="2" t="s">
        <v>2167</v>
      </c>
      <c r="J3240" s="2" t="s">
        <v>103</v>
      </c>
      <c r="K3240" s="2" t="s">
        <v>49</v>
      </c>
      <c r="L3240" s="2" t="s">
        <v>872</v>
      </c>
      <c r="M3240" s="2" t="s">
        <v>873</v>
      </c>
      <c r="N3240" s="2" t="s">
        <v>404</v>
      </c>
      <c r="O3240" s="3">
        <v>10</v>
      </c>
      <c r="P3240" s="3">
        <v>238</v>
      </c>
      <c r="Q3240" s="3">
        <v>245</v>
      </c>
      <c r="R3240" s="3">
        <v>2450</v>
      </c>
      <c r="S3240" s="3">
        <v>7</v>
      </c>
      <c r="T3240" s="3">
        <v>70</v>
      </c>
      <c r="U3240" s="3">
        <v>2.85</v>
      </c>
      <c r="V3240" s="2" t="s">
        <v>813</v>
      </c>
      <c r="W3240" s="2" t="s">
        <v>814</v>
      </c>
      <c r="X3240" s="2" t="s">
        <v>72</v>
      </c>
      <c r="Y3240" s="19" t="str">
        <f>VLOOKUP(G3240,'Verweis Kd-Gruppe'!$A$2:$B$8,2,FALSE)</f>
        <v>EXP</v>
      </c>
      <c r="Z3240" s="19" t="str">
        <f>VLOOKUP(J3240,'Verweis Art-Gruppe'!$A$2:$B$15,2,FALSE)</f>
        <v>Geräte</v>
      </c>
      <c r="AA3240" s="19" t="str">
        <f>VLOOKUP(W3240,'Verweis Vertreter'!$A$2:$B$24,2,FALSE)</f>
        <v>Sokol Kapaj</v>
      </c>
      <c r="AB3240" s="12">
        <f t="shared" si="450"/>
        <v>10</v>
      </c>
      <c r="AC3240" s="12">
        <f t="shared" si="455"/>
        <v>238</v>
      </c>
      <c r="AD3240" s="12">
        <f t="shared" si="456"/>
        <v>245</v>
      </c>
      <c r="AE3240" s="12">
        <f t="shared" si="451"/>
        <v>2450</v>
      </c>
      <c r="AF3240" s="12">
        <f t="shared" si="452"/>
        <v>7</v>
      </c>
      <c r="AG3240" s="12">
        <f t="shared" si="453"/>
        <v>70</v>
      </c>
      <c r="AH3240" s="9">
        <f t="shared" si="457"/>
        <v>2.8571428571428571E-2</v>
      </c>
      <c r="AI3240" s="14">
        <f>VLOOKUP(E3240,'Verweis Faktor'!$A:$B,2,FALSE)</f>
        <v>1</v>
      </c>
      <c r="AJ3240" s="14"/>
      <c r="AK3240" s="14" t="str">
        <f>IF(AL3240="Ja","Versandkosten",VLOOKUP(E3240,'Verweis Belegart'!$A$2:$B$9,2,FALSE))</f>
        <v>Hardware</v>
      </c>
      <c r="AL3240" s="14" t="str">
        <f t="shared" si="458"/>
        <v>Nein</v>
      </c>
      <c r="AM3240" s="14" t="str">
        <f t="shared" si="454"/>
        <v>Positiv</v>
      </c>
    </row>
    <row r="3241" spans="1:39" ht="17.25" customHeight="1" x14ac:dyDescent="0.35">
      <c r="A3241" s="17">
        <v>14573478</v>
      </c>
      <c r="B3241" s="2" t="s">
        <v>1989</v>
      </c>
      <c r="C3241" s="1">
        <v>2025001</v>
      </c>
      <c r="D3241" s="1">
        <v>2000853</v>
      </c>
      <c r="E3241" s="2" t="s">
        <v>34</v>
      </c>
      <c r="F3241" s="2" t="s">
        <v>53</v>
      </c>
      <c r="G3241" s="2" t="s">
        <v>66</v>
      </c>
      <c r="H3241" s="2" t="s">
        <v>2166</v>
      </c>
      <c r="I3241" s="2" t="s">
        <v>2167</v>
      </c>
      <c r="J3241" s="2" t="s">
        <v>304</v>
      </c>
      <c r="K3241" s="2" t="s">
        <v>79</v>
      </c>
      <c r="L3241" s="2" t="s">
        <v>551</v>
      </c>
      <c r="M3241" s="2" t="s">
        <v>552</v>
      </c>
      <c r="N3241" s="2" t="s">
        <v>553</v>
      </c>
      <c r="O3241" s="3">
        <v>1</v>
      </c>
      <c r="P3241" s="3">
        <v>84.92</v>
      </c>
      <c r="Q3241" s="3">
        <v>100</v>
      </c>
      <c r="R3241" s="3">
        <v>100</v>
      </c>
      <c r="S3241" s="3">
        <v>15.08</v>
      </c>
      <c r="T3241" s="3">
        <v>15.08</v>
      </c>
      <c r="U3241" s="3">
        <v>15.08</v>
      </c>
      <c r="V3241" s="2" t="s">
        <v>813</v>
      </c>
      <c r="W3241" s="2" t="s">
        <v>814</v>
      </c>
      <c r="X3241" s="2" t="s">
        <v>72</v>
      </c>
      <c r="Y3241" s="19" t="str">
        <f>VLOOKUP(G3241,'Verweis Kd-Gruppe'!$A$2:$B$8,2,FALSE)</f>
        <v>EXP</v>
      </c>
      <c r="Z3241" s="19" t="str">
        <f>VLOOKUP(J3241,'Verweis Art-Gruppe'!$A$2:$B$15,2,FALSE)</f>
        <v>Zubehör</v>
      </c>
      <c r="AA3241" s="19" t="str">
        <f>VLOOKUP(W3241,'Verweis Vertreter'!$A$2:$B$24,2,FALSE)</f>
        <v>Sokol Kapaj</v>
      </c>
      <c r="AB3241" s="12">
        <f t="shared" si="450"/>
        <v>1</v>
      </c>
      <c r="AC3241" s="12">
        <f t="shared" si="455"/>
        <v>84.92</v>
      </c>
      <c r="AD3241" s="12">
        <f t="shared" si="456"/>
        <v>100</v>
      </c>
      <c r="AE3241" s="12">
        <f t="shared" si="451"/>
        <v>100</v>
      </c>
      <c r="AF3241" s="12">
        <f t="shared" si="452"/>
        <v>15.08</v>
      </c>
      <c r="AG3241" s="12">
        <f t="shared" si="453"/>
        <v>15.08</v>
      </c>
      <c r="AH3241" s="9">
        <f t="shared" si="457"/>
        <v>0.15079999999999999</v>
      </c>
      <c r="AI3241" s="14">
        <f>VLOOKUP(E3241,'Verweis Faktor'!$A:$B,2,FALSE)</f>
        <v>1</v>
      </c>
      <c r="AJ3241" s="14"/>
      <c r="AK3241" s="14" t="str">
        <f>IF(AL3241="Ja","Versandkosten",VLOOKUP(E3241,'Verweis Belegart'!$A$2:$B$9,2,FALSE))</f>
        <v>Hardware</v>
      </c>
      <c r="AL3241" s="14" t="str">
        <f t="shared" si="458"/>
        <v>Nein</v>
      </c>
      <c r="AM3241" s="14" t="str">
        <f t="shared" si="454"/>
        <v>Positiv</v>
      </c>
    </row>
    <row r="3242" spans="1:39" ht="17.25" customHeight="1" x14ac:dyDescent="0.35">
      <c r="A3242" s="17">
        <v>14573602</v>
      </c>
      <c r="B3242" s="2" t="s">
        <v>1989</v>
      </c>
      <c r="C3242" s="1">
        <v>2025001</v>
      </c>
      <c r="D3242" s="1">
        <v>2000854</v>
      </c>
      <c r="E3242" s="2" t="s">
        <v>34</v>
      </c>
      <c r="F3242" s="2" t="s">
        <v>142</v>
      </c>
      <c r="G3242" s="2" t="s">
        <v>36</v>
      </c>
      <c r="H3242" s="2" t="s">
        <v>600</v>
      </c>
      <c r="I3242" s="2" t="s">
        <v>601</v>
      </c>
      <c r="J3242" s="2" t="s">
        <v>2791</v>
      </c>
      <c r="K3242" s="2" t="s">
        <v>28</v>
      </c>
      <c r="L3242" s="2" t="s">
        <v>249</v>
      </c>
      <c r="M3242" s="2" t="s">
        <v>250</v>
      </c>
      <c r="N3242" s="2" t="s">
        <v>122</v>
      </c>
      <c r="O3242" s="3">
        <v>1</v>
      </c>
      <c r="P3242" s="3">
        <v>0</v>
      </c>
      <c r="Q3242" s="3">
        <v>6.35</v>
      </c>
      <c r="R3242" s="3">
        <v>6.35</v>
      </c>
      <c r="S3242" s="3">
        <v>6.35</v>
      </c>
      <c r="T3242" s="3">
        <v>6.35</v>
      </c>
      <c r="U3242" s="3"/>
      <c r="V3242" s="2" t="s">
        <v>235</v>
      </c>
      <c r="W3242" s="2" t="s">
        <v>236</v>
      </c>
      <c r="X3242" s="2" t="s">
        <v>33</v>
      </c>
      <c r="Y3242" s="19" t="str">
        <f>VLOOKUP(G3242,'Verweis Kd-Gruppe'!$A$2:$B$8,2,FALSE)</f>
        <v>GRK</v>
      </c>
      <c r="Z3242" s="19" t="str">
        <f>VLOOKUP(J3242,'Verweis Art-Gruppe'!$A$2:$B$15,2,FALSE)</f>
        <v>Sonstige</v>
      </c>
      <c r="AA3242" s="19" t="str">
        <f>VLOOKUP(W3242,'Verweis Vertreter'!$A$2:$B$24,2,FALSE)</f>
        <v>Patrick Verfürth</v>
      </c>
      <c r="AB3242" s="12">
        <f t="shared" si="450"/>
        <v>1</v>
      </c>
      <c r="AC3242" s="12">
        <f t="shared" si="455"/>
        <v>0</v>
      </c>
      <c r="AD3242" s="12">
        <f t="shared" si="456"/>
        <v>6.35</v>
      </c>
      <c r="AE3242" s="12">
        <f t="shared" si="451"/>
        <v>6.35</v>
      </c>
      <c r="AF3242" s="12">
        <f t="shared" si="452"/>
        <v>6.35</v>
      </c>
      <c r="AG3242" s="12">
        <f t="shared" si="453"/>
        <v>6.35</v>
      </c>
      <c r="AH3242" s="9">
        <f t="shared" si="457"/>
        <v>1</v>
      </c>
      <c r="AI3242" s="14">
        <f>VLOOKUP(E3242,'Verweis Faktor'!$A:$B,2,FALSE)</f>
        <v>1</v>
      </c>
      <c r="AJ3242" s="14"/>
      <c r="AK3242" s="14" t="str">
        <f>IF(AL3242="Ja","Versandkosten",VLOOKUP(E3242,'Verweis Belegart'!$A$2:$B$9,2,FALSE))</f>
        <v>Versandkosten</v>
      </c>
      <c r="AL3242" s="14" t="str">
        <f t="shared" si="458"/>
        <v>Ja</v>
      </c>
      <c r="AM3242" s="14" t="str">
        <f t="shared" si="454"/>
        <v>Positiv</v>
      </c>
    </row>
    <row r="3243" spans="1:39" ht="17.25" customHeight="1" x14ac:dyDescent="0.35">
      <c r="A3243" s="17">
        <v>14573602</v>
      </c>
      <c r="B3243" s="2" t="s">
        <v>1989</v>
      </c>
      <c r="C3243" s="1">
        <v>2025001</v>
      </c>
      <c r="D3243" s="1">
        <v>2000854</v>
      </c>
      <c r="E3243" s="2" t="s">
        <v>34</v>
      </c>
      <c r="F3243" s="2" t="s">
        <v>142</v>
      </c>
      <c r="G3243" s="2" t="s">
        <v>36</v>
      </c>
      <c r="H3243" s="2" t="s">
        <v>600</v>
      </c>
      <c r="I3243" s="2" t="s">
        <v>601</v>
      </c>
      <c r="J3243" s="2" t="s">
        <v>103</v>
      </c>
      <c r="K3243" s="2" t="s">
        <v>45</v>
      </c>
      <c r="L3243" s="2" t="s">
        <v>673</v>
      </c>
      <c r="M3243" s="2" t="s">
        <v>674</v>
      </c>
      <c r="N3243" s="2" t="s">
        <v>48</v>
      </c>
      <c r="O3243" s="3">
        <v>25</v>
      </c>
      <c r="P3243" s="3">
        <v>253.26820000000001</v>
      </c>
      <c r="Q3243" s="3">
        <v>265</v>
      </c>
      <c r="R3243" s="3">
        <v>6625</v>
      </c>
      <c r="S3243" s="3">
        <v>11.7318</v>
      </c>
      <c r="T3243" s="3">
        <v>293.29000000000002</v>
      </c>
      <c r="U3243" s="3">
        <v>4.42</v>
      </c>
      <c r="V3243" s="2" t="s">
        <v>235</v>
      </c>
      <c r="W3243" s="2" t="s">
        <v>236</v>
      </c>
      <c r="X3243" s="2" t="s">
        <v>33</v>
      </c>
      <c r="Y3243" s="19" t="str">
        <f>VLOOKUP(G3243,'Verweis Kd-Gruppe'!$A$2:$B$8,2,FALSE)</f>
        <v>GRK</v>
      </c>
      <c r="Z3243" s="19" t="str">
        <f>VLOOKUP(J3243,'Verweis Art-Gruppe'!$A$2:$B$15,2,FALSE)</f>
        <v>Geräte</v>
      </c>
      <c r="AA3243" s="19" t="str">
        <f>VLOOKUP(W3243,'Verweis Vertreter'!$A$2:$B$24,2,FALSE)</f>
        <v>Patrick Verfürth</v>
      </c>
      <c r="AB3243" s="12">
        <f t="shared" si="450"/>
        <v>25</v>
      </c>
      <c r="AC3243" s="12">
        <f t="shared" si="455"/>
        <v>253.26820000000001</v>
      </c>
      <c r="AD3243" s="12">
        <f t="shared" si="456"/>
        <v>265</v>
      </c>
      <c r="AE3243" s="12">
        <f t="shared" si="451"/>
        <v>6625</v>
      </c>
      <c r="AF3243" s="12">
        <f t="shared" si="452"/>
        <v>11.7318</v>
      </c>
      <c r="AG3243" s="12">
        <f t="shared" si="453"/>
        <v>293.29000000000002</v>
      </c>
      <c r="AH3243" s="9">
        <f t="shared" si="457"/>
        <v>4.4270188679245287E-2</v>
      </c>
      <c r="AI3243" s="14">
        <f>VLOOKUP(E3243,'Verweis Faktor'!$A:$B,2,FALSE)</f>
        <v>1</v>
      </c>
      <c r="AJ3243" s="14"/>
      <c r="AK3243" s="14" t="str">
        <f>IF(AL3243="Ja","Versandkosten",VLOOKUP(E3243,'Verweis Belegart'!$A$2:$B$9,2,FALSE))</f>
        <v>Hardware</v>
      </c>
      <c r="AL3243" s="14" t="str">
        <f t="shared" si="458"/>
        <v>Nein</v>
      </c>
      <c r="AM3243" s="14" t="str">
        <f t="shared" si="454"/>
        <v>Positiv</v>
      </c>
    </row>
    <row r="3244" spans="1:39" ht="17.25" customHeight="1" x14ac:dyDescent="0.35">
      <c r="A3244" s="17">
        <v>14573529</v>
      </c>
      <c r="B3244" s="2" t="s">
        <v>1989</v>
      </c>
      <c r="C3244" s="1">
        <v>2025001</v>
      </c>
      <c r="D3244" s="1">
        <v>2000855</v>
      </c>
      <c r="E3244" s="2" t="s">
        <v>34</v>
      </c>
      <c r="F3244" s="2" t="s">
        <v>142</v>
      </c>
      <c r="G3244" s="2" t="s">
        <v>36</v>
      </c>
      <c r="H3244" s="2" t="s">
        <v>600</v>
      </c>
      <c r="I3244" s="2" t="s">
        <v>601</v>
      </c>
      <c r="J3244" s="2" t="s">
        <v>2791</v>
      </c>
      <c r="K3244" s="2" t="s">
        <v>28</v>
      </c>
      <c r="L3244" s="2" t="s">
        <v>249</v>
      </c>
      <c r="M3244" s="2" t="s">
        <v>250</v>
      </c>
      <c r="N3244" s="2" t="s">
        <v>122</v>
      </c>
      <c r="O3244" s="3">
        <v>1</v>
      </c>
      <c r="P3244" s="3">
        <v>0</v>
      </c>
      <c r="Q3244" s="3">
        <v>6.35</v>
      </c>
      <c r="R3244" s="3">
        <v>6.35</v>
      </c>
      <c r="S3244" s="3">
        <v>6.35</v>
      </c>
      <c r="T3244" s="3">
        <v>6.35</v>
      </c>
      <c r="U3244" s="3"/>
      <c r="V3244" s="2" t="s">
        <v>235</v>
      </c>
      <c r="W3244" s="2" t="s">
        <v>236</v>
      </c>
      <c r="X3244" s="2" t="s">
        <v>33</v>
      </c>
      <c r="Y3244" s="19" t="str">
        <f>VLOOKUP(G3244,'Verweis Kd-Gruppe'!$A$2:$B$8,2,FALSE)</f>
        <v>GRK</v>
      </c>
      <c r="Z3244" s="19" t="str">
        <f>VLOOKUP(J3244,'Verweis Art-Gruppe'!$A$2:$B$15,2,FALSE)</f>
        <v>Sonstige</v>
      </c>
      <c r="AA3244" s="19" t="str">
        <f>VLOOKUP(W3244,'Verweis Vertreter'!$A$2:$B$24,2,FALSE)</f>
        <v>Patrick Verfürth</v>
      </c>
      <c r="AB3244" s="12">
        <f t="shared" si="450"/>
        <v>1</v>
      </c>
      <c r="AC3244" s="12">
        <f t="shared" si="455"/>
        <v>0</v>
      </c>
      <c r="AD3244" s="12">
        <f t="shared" si="456"/>
        <v>6.35</v>
      </c>
      <c r="AE3244" s="12">
        <f t="shared" si="451"/>
        <v>6.35</v>
      </c>
      <c r="AF3244" s="12">
        <f t="shared" si="452"/>
        <v>6.35</v>
      </c>
      <c r="AG3244" s="12">
        <f t="shared" si="453"/>
        <v>6.35</v>
      </c>
      <c r="AH3244" s="9">
        <f t="shared" si="457"/>
        <v>1</v>
      </c>
      <c r="AI3244" s="14">
        <f>VLOOKUP(E3244,'Verweis Faktor'!$A:$B,2,FALSE)</f>
        <v>1</v>
      </c>
      <c r="AJ3244" s="14"/>
      <c r="AK3244" s="14" t="str">
        <f>IF(AL3244="Ja","Versandkosten",VLOOKUP(E3244,'Verweis Belegart'!$A$2:$B$9,2,FALSE))</f>
        <v>Versandkosten</v>
      </c>
      <c r="AL3244" s="14" t="str">
        <f t="shared" si="458"/>
        <v>Ja</v>
      </c>
      <c r="AM3244" s="14" t="str">
        <f t="shared" si="454"/>
        <v>Positiv</v>
      </c>
    </row>
    <row r="3245" spans="1:39" ht="17.25" customHeight="1" x14ac:dyDescent="0.35">
      <c r="A3245" s="17">
        <v>14573529</v>
      </c>
      <c r="B3245" s="2" t="s">
        <v>1989</v>
      </c>
      <c r="C3245" s="1">
        <v>2025001</v>
      </c>
      <c r="D3245" s="1">
        <v>2000855</v>
      </c>
      <c r="E3245" s="2" t="s">
        <v>34</v>
      </c>
      <c r="F3245" s="2" t="s">
        <v>142</v>
      </c>
      <c r="G3245" s="2" t="s">
        <v>36</v>
      </c>
      <c r="H3245" s="2" t="s">
        <v>600</v>
      </c>
      <c r="I3245" s="2" t="s">
        <v>601</v>
      </c>
      <c r="J3245" s="2" t="s">
        <v>103</v>
      </c>
      <c r="K3245" s="2" t="s">
        <v>45</v>
      </c>
      <c r="L3245" s="2" t="s">
        <v>1061</v>
      </c>
      <c r="M3245" s="2" t="s">
        <v>1062</v>
      </c>
      <c r="N3245" s="2" t="s">
        <v>1063</v>
      </c>
      <c r="O3245" s="3">
        <v>5</v>
      </c>
      <c r="P3245" s="3">
        <v>109.3682</v>
      </c>
      <c r="Q3245" s="3">
        <v>115</v>
      </c>
      <c r="R3245" s="3">
        <v>575</v>
      </c>
      <c r="S3245" s="3">
        <v>5.6318000000000001</v>
      </c>
      <c r="T3245" s="3">
        <v>28.16</v>
      </c>
      <c r="U3245" s="3">
        <v>4.8899999999999997</v>
      </c>
      <c r="V3245" s="2" t="s">
        <v>235</v>
      </c>
      <c r="W3245" s="2" t="s">
        <v>236</v>
      </c>
      <c r="X3245" s="2" t="s">
        <v>33</v>
      </c>
      <c r="Y3245" s="19" t="str">
        <f>VLOOKUP(G3245,'Verweis Kd-Gruppe'!$A$2:$B$8,2,FALSE)</f>
        <v>GRK</v>
      </c>
      <c r="Z3245" s="19" t="str">
        <f>VLOOKUP(J3245,'Verweis Art-Gruppe'!$A$2:$B$15,2,FALSE)</f>
        <v>Geräte</v>
      </c>
      <c r="AA3245" s="19" t="str">
        <f>VLOOKUP(W3245,'Verweis Vertreter'!$A$2:$B$24,2,FALSE)</f>
        <v>Patrick Verfürth</v>
      </c>
      <c r="AB3245" s="12">
        <f t="shared" si="450"/>
        <v>5</v>
      </c>
      <c r="AC3245" s="12">
        <f t="shared" si="455"/>
        <v>109.3682</v>
      </c>
      <c r="AD3245" s="12">
        <f t="shared" si="456"/>
        <v>115</v>
      </c>
      <c r="AE3245" s="12">
        <f t="shared" si="451"/>
        <v>575</v>
      </c>
      <c r="AF3245" s="12">
        <f t="shared" si="452"/>
        <v>5.6318000000000001</v>
      </c>
      <c r="AG3245" s="12">
        <f t="shared" si="453"/>
        <v>28.16</v>
      </c>
      <c r="AH3245" s="9">
        <f t="shared" si="457"/>
        <v>4.8973913043478264E-2</v>
      </c>
      <c r="AI3245" s="14">
        <f>VLOOKUP(E3245,'Verweis Faktor'!$A:$B,2,FALSE)</f>
        <v>1</v>
      </c>
      <c r="AJ3245" s="14"/>
      <c r="AK3245" s="14" t="str">
        <f>IF(AL3245="Ja","Versandkosten",VLOOKUP(E3245,'Verweis Belegart'!$A$2:$B$9,2,FALSE))</f>
        <v>Hardware</v>
      </c>
      <c r="AL3245" s="14" t="str">
        <f t="shared" si="458"/>
        <v>Nein</v>
      </c>
      <c r="AM3245" s="14" t="str">
        <f t="shared" si="454"/>
        <v>Positiv</v>
      </c>
    </row>
    <row r="3246" spans="1:39" ht="17.25" customHeight="1" x14ac:dyDescent="0.35">
      <c r="A3246" s="17">
        <v>14573608</v>
      </c>
      <c r="B3246" s="2" t="s">
        <v>1989</v>
      </c>
      <c r="C3246" s="1">
        <v>2025001</v>
      </c>
      <c r="D3246" s="1">
        <v>2000856</v>
      </c>
      <c r="E3246" s="2" t="s">
        <v>34</v>
      </c>
      <c r="F3246" s="2" t="s">
        <v>53</v>
      </c>
      <c r="G3246" s="2" t="s">
        <v>66</v>
      </c>
      <c r="H3246" s="2" t="s">
        <v>1860</v>
      </c>
      <c r="I3246" s="2" t="s">
        <v>1861</v>
      </c>
      <c r="J3246" s="2" t="s">
        <v>103</v>
      </c>
      <c r="K3246" s="2" t="s">
        <v>28</v>
      </c>
      <c r="L3246" s="2" t="s">
        <v>731</v>
      </c>
      <c r="M3246" s="2" t="s">
        <v>732</v>
      </c>
      <c r="N3246" s="2" t="s">
        <v>733</v>
      </c>
      <c r="O3246" s="3">
        <v>20</v>
      </c>
      <c r="P3246" s="3">
        <v>780.90909999999997</v>
      </c>
      <c r="Q3246" s="3">
        <v>787</v>
      </c>
      <c r="R3246" s="3">
        <v>15740</v>
      </c>
      <c r="S3246" s="3">
        <v>6.0909000000000004</v>
      </c>
      <c r="T3246" s="3">
        <v>121.82</v>
      </c>
      <c r="U3246" s="3">
        <v>0.77</v>
      </c>
      <c r="V3246" s="2" t="s">
        <v>813</v>
      </c>
      <c r="W3246" s="2" t="s">
        <v>814</v>
      </c>
      <c r="X3246" s="2" t="s">
        <v>44</v>
      </c>
      <c r="Y3246" s="19" t="str">
        <f>VLOOKUP(G3246,'Verweis Kd-Gruppe'!$A$2:$B$8,2,FALSE)</f>
        <v>EXP</v>
      </c>
      <c r="Z3246" s="19" t="str">
        <f>VLOOKUP(J3246,'Verweis Art-Gruppe'!$A$2:$B$15,2,FALSE)</f>
        <v>Geräte</v>
      </c>
      <c r="AA3246" s="19" t="str">
        <f>VLOOKUP(W3246,'Verweis Vertreter'!$A$2:$B$24,2,FALSE)</f>
        <v>Sokol Kapaj</v>
      </c>
      <c r="AB3246" s="12">
        <f t="shared" si="450"/>
        <v>20</v>
      </c>
      <c r="AC3246" s="12">
        <f t="shared" si="455"/>
        <v>780.90909999999997</v>
      </c>
      <c r="AD3246" s="12">
        <f t="shared" si="456"/>
        <v>787</v>
      </c>
      <c r="AE3246" s="12">
        <f t="shared" si="451"/>
        <v>15740</v>
      </c>
      <c r="AF3246" s="12">
        <f t="shared" si="452"/>
        <v>6.0909000000000004</v>
      </c>
      <c r="AG3246" s="12">
        <f t="shared" si="453"/>
        <v>121.82</v>
      </c>
      <c r="AH3246" s="9">
        <f t="shared" si="457"/>
        <v>7.7395171537484111E-3</v>
      </c>
      <c r="AI3246" s="14">
        <f>VLOOKUP(E3246,'Verweis Faktor'!$A:$B,2,FALSE)</f>
        <v>1</v>
      </c>
      <c r="AJ3246" s="14"/>
      <c r="AK3246" s="14" t="str">
        <f>IF(AL3246="Ja","Versandkosten",VLOOKUP(E3246,'Verweis Belegart'!$A$2:$B$9,2,FALSE))</f>
        <v>Hardware</v>
      </c>
      <c r="AL3246" s="14" t="str">
        <f t="shared" si="458"/>
        <v>Nein</v>
      </c>
      <c r="AM3246" s="14" t="str">
        <f t="shared" si="454"/>
        <v>Positiv</v>
      </c>
    </row>
    <row r="3247" spans="1:39" ht="17.25" customHeight="1" x14ac:dyDescent="0.35">
      <c r="A3247" s="17">
        <v>14573279</v>
      </c>
      <c r="B3247" s="2" t="s">
        <v>1989</v>
      </c>
      <c r="C3247" s="1">
        <v>2025001</v>
      </c>
      <c r="D3247" s="1">
        <v>2000857</v>
      </c>
      <c r="E3247" s="2" t="s">
        <v>34</v>
      </c>
      <c r="F3247" s="2" t="s">
        <v>142</v>
      </c>
      <c r="G3247" s="2" t="s">
        <v>36</v>
      </c>
      <c r="H3247" s="2" t="s">
        <v>600</v>
      </c>
      <c r="I3247" s="2" t="s">
        <v>601</v>
      </c>
      <c r="J3247" s="2" t="s">
        <v>2791</v>
      </c>
      <c r="K3247" s="2" t="s">
        <v>28</v>
      </c>
      <c r="L3247" s="2" t="s">
        <v>249</v>
      </c>
      <c r="M3247" s="2" t="s">
        <v>250</v>
      </c>
      <c r="N3247" s="2" t="s">
        <v>122</v>
      </c>
      <c r="O3247" s="3">
        <v>1</v>
      </c>
      <c r="P3247" s="3">
        <v>0</v>
      </c>
      <c r="Q3247" s="3">
        <v>6.35</v>
      </c>
      <c r="R3247" s="3">
        <v>6.35</v>
      </c>
      <c r="S3247" s="3">
        <v>6.35</v>
      </c>
      <c r="T3247" s="3">
        <v>6.35</v>
      </c>
      <c r="U3247" s="3"/>
      <c r="V3247" s="2" t="s">
        <v>235</v>
      </c>
      <c r="W3247" s="2" t="s">
        <v>236</v>
      </c>
      <c r="X3247" s="2" t="s">
        <v>33</v>
      </c>
      <c r="Y3247" s="19" t="str">
        <f>VLOOKUP(G3247,'Verweis Kd-Gruppe'!$A$2:$B$8,2,FALSE)</f>
        <v>GRK</v>
      </c>
      <c r="Z3247" s="19" t="str">
        <f>VLOOKUP(J3247,'Verweis Art-Gruppe'!$A$2:$B$15,2,FALSE)</f>
        <v>Sonstige</v>
      </c>
      <c r="AA3247" s="19" t="str">
        <f>VLOOKUP(W3247,'Verweis Vertreter'!$A$2:$B$24,2,FALSE)</f>
        <v>Patrick Verfürth</v>
      </c>
      <c r="AB3247" s="12">
        <f t="shared" si="450"/>
        <v>1</v>
      </c>
      <c r="AC3247" s="12">
        <f t="shared" si="455"/>
        <v>0</v>
      </c>
      <c r="AD3247" s="12">
        <f t="shared" si="456"/>
        <v>6.35</v>
      </c>
      <c r="AE3247" s="12">
        <f t="shared" si="451"/>
        <v>6.35</v>
      </c>
      <c r="AF3247" s="12">
        <f t="shared" si="452"/>
        <v>6.35</v>
      </c>
      <c r="AG3247" s="12">
        <f t="shared" si="453"/>
        <v>6.35</v>
      </c>
      <c r="AH3247" s="9">
        <f t="shared" si="457"/>
        <v>1</v>
      </c>
      <c r="AI3247" s="14">
        <f>VLOOKUP(E3247,'Verweis Faktor'!$A:$B,2,FALSE)</f>
        <v>1</v>
      </c>
      <c r="AJ3247" s="14"/>
      <c r="AK3247" s="14" t="str">
        <f>IF(AL3247="Ja","Versandkosten",VLOOKUP(E3247,'Verweis Belegart'!$A$2:$B$9,2,FALSE))</f>
        <v>Versandkosten</v>
      </c>
      <c r="AL3247" s="14" t="str">
        <f t="shared" si="458"/>
        <v>Ja</v>
      </c>
      <c r="AM3247" s="14" t="str">
        <f t="shared" si="454"/>
        <v>Positiv</v>
      </c>
    </row>
    <row r="3248" spans="1:39" ht="17.25" customHeight="1" x14ac:dyDescent="0.35">
      <c r="A3248" s="17">
        <v>14573279</v>
      </c>
      <c r="B3248" s="2" t="s">
        <v>1989</v>
      </c>
      <c r="C3248" s="1">
        <v>2025001</v>
      </c>
      <c r="D3248" s="1">
        <v>2000857</v>
      </c>
      <c r="E3248" s="2" t="s">
        <v>34</v>
      </c>
      <c r="F3248" s="2" t="s">
        <v>142</v>
      </c>
      <c r="G3248" s="2" t="s">
        <v>36</v>
      </c>
      <c r="H3248" s="2" t="s">
        <v>600</v>
      </c>
      <c r="I3248" s="2" t="s">
        <v>601</v>
      </c>
      <c r="J3248" s="2" t="s">
        <v>103</v>
      </c>
      <c r="K3248" s="2" t="s">
        <v>45</v>
      </c>
      <c r="L3248" s="2" t="s">
        <v>608</v>
      </c>
      <c r="M3248" s="2" t="s">
        <v>609</v>
      </c>
      <c r="N3248" s="2" t="s">
        <v>610</v>
      </c>
      <c r="O3248" s="3">
        <v>1</v>
      </c>
      <c r="P3248" s="3">
        <v>181</v>
      </c>
      <c r="Q3248" s="3">
        <v>195</v>
      </c>
      <c r="R3248" s="3">
        <v>195</v>
      </c>
      <c r="S3248" s="3">
        <v>14</v>
      </c>
      <c r="T3248" s="3">
        <v>14</v>
      </c>
      <c r="U3248" s="3">
        <v>7.17</v>
      </c>
      <c r="V3248" s="2" t="s">
        <v>235</v>
      </c>
      <c r="W3248" s="2" t="s">
        <v>236</v>
      </c>
      <c r="X3248" s="2" t="s">
        <v>33</v>
      </c>
      <c r="Y3248" s="19" t="str">
        <f>VLOOKUP(G3248,'Verweis Kd-Gruppe'!$A$2:$B$8,2,FALSE)</f>
        <v>GRK</v>
      </c>
      <c r="Z3248" s="19" t="str">
        <f>VLOOKUP(J3248,'Verweis Art-Gruppe'!$A$2:$B$15,2,FALSE)</f>
        <v>Geräte</v>
      </c>
      <c r="AA3248" s="19" t="str">
        <f>VLOOKUP(W3248,'Verweis Vertreter'!$A$2:$B$24,2,FALSE)</f>
        <v>Patrick Verfürth</v>
      </c>
      <c r="AB3248" s="12">
        <f t="shared" si="450"/>
        <v>1</v>
      </c>
      <c r="AC3248" s="12">
        <f t="shared" si="455"/>
        <v>181</v>
      </c>
      <c r="AD3248" s="12">
        <f t="shared" si="456"/>
        <v>195</v>
      </c>
      <c r="AE3248" s="12">
        <f t="shared" si="451"/>
        <v>195</v>
      </c>
      <c r="AF3248" s="12">
        <f t="shared" si="452"/>
        <v>14</v>
      </c>
      <c r="AG3248" s="12">
        <f t="shared" si="453"/>
        <v>14</v>
      </c>
      <c r="AH3248" s="9">
        <f t="shared" si="457"/>
        <v>7.179487179487179E-2</v>
      </c>
      <c r="AI3248" s="14">
        <f>VLOOKUP(E3248,'Verweis Faktor'!$A:$B,2,FALSE)</f>
        <v>1</v>
      </c>
      <c r="AJ3248" s="14"/>
      <c r="AK3248" s="14" t="str">
        <f>IF(AL3248="Ja","Versandkosten",VLOOKUP(E3248,'Verweis Belegart'!$A$2:$B$9,2,FALSE))</f>
        <v>Hardware</v>
      </c>
      <c r="AL3248" s="14" t="str">
        <f t="shared" si="458"/>
        <v>Nein</v>
      </c>
      <c r="AM3248" s="14" t="str">
        <f t="shared" si="454"/>
        <v>Positiv</v>
      </c>
    </row>
    <row r="3249" spans="1:39" ht="17.25" customHeight="1" x14ac:dyDescent="0.35">
      <c r="A3249" s="17">
        <v>14573325</v>
      </c>
      <c r="B3249" s="2" t="s">
        <v>1989</v>
      </c>
      <c r="C3249" s="1">
        <v>2025001</v>
      </c>
      <c r="D3249" s="1">
        <v>2000858</v>
      </c>
      <c r="E3249" s="2" t="s">
        <v>34</v>
      </c>
      <c r="F3249" s="2" t="s">
        <v>142</v>
      </c>
      <c r="G3249" s="2" t="s">
        <v>36</v>
      </c>
      <c r="H3249" s="2" t="s">
        <v>600</v>
      </c>
      <c r="I3249" s="2" t="s">
        <v>601</v>
      </c>
      <c r="J3249" s="2" t="s">
        <v>2791</v>
      </c>
      <c r="K3249" s="2" t="s">
        <v>28</v>
      </c>
      <c r="L3249" s="2" t="s">
        <v>249</v>
      </c>
      <c r="M3249" s="2" t="s">
        <v>250</v>
      </c>
      <c r="N3249" s="2" t="s">
        <v>122</v>
      </c>
      <c r="O3249" s="3">
        <v>1</v>
      </c>
      <c r="P3249" s="3">
        <v>0</v>
      </c>
      <c r="Q3249" s="3">
        <v>6.35</v>
      </c>
      <c r="R3249" s="3">
        <v>6.35</v>
      </c>
      <c r="S3249" s="3">
        <v>6.35</v>
      </c>
      <c r="T3249" s="3">
        <v>6.35</v>
      </c>
      <c r="U3249" s="3"/>
      <c r="V3249" s="2" t="s">
        <v>235</v>
      </c>
      <c r="W3249" s="2" t="s">
        <v>236</v>
      </c>
      <c r="X3249" s="2" t="s">
        <v>33</v>
      </c>
      <c r="Y3249" s="19" t="str">
        <f>VLOOKUP(G3249,'Verweis Kd-Gruppe'!$A$2:$B$8,2,FALSE)</f>
        <v>GRK</v>
      </c>
      <c r="Z3249" s="19" t="str">
        <f>VLOOKUP(J3249,'Verweis Art-Gruppe'!$A$2:$B$15,2,FALSE)</f>
        <v>Sonstige</v>
      </c>
      <c r="AA3249" s="19" t="str">
        <f>VLOOKUP(W3249,'Verweis Vertreter'!$A$2:$B$24,2,FALSE)</f>
        <v>Patrick Verfürth</v>
      </c>
      <c r="AB3249" s="12">
        <f t="shared" si="450"/>
        <v>1</v>
      </c>
      <c r="AC3249" s="12">
        <f t="shared" si="455"/>
        <v>0</v>
      </c>
      <c r="AD3249" s="12">
        <f t="shared" si="456"/>
        <v>6.35</v>
      </c>
      <c r="AE3249" s="12">
        <f t="shared" si="451"/>
        <v>6.35</v>
      </c>
      <c r="AF3249" s="12">
        <f t="shared" si="452"/>
        <v>6.35</v>
      </c>
      <c r="AG3249" s="12">
        <f t="shared" si="453"/>
        <v>6.35</v>
      </c>
      <c r="AH3249" s="9">
        <f t="shared" si="457"/>
        <v>1</v>
      </c>
      <c r="AI3249" s="14">
        <f>VLOOKUP(E3249,'Verweis Faktor'!$A:$B,2,FALSE)</f>
        <v>1</v>
      </c>
      <c r="AJ3249" s="14"/>
      <c r="AK3249" s="14" t="str">
        <f>IF(AL3249="Ja","Versandkosten",VLOOKUP(E3249,'Verweis Belegart'!$A$2:$B$9,2,FALSE))</f>
        <v>Versandkosten</v>
      </c>
      <c r="AL3249" s="14" t="str">
        <f t="shared" si="458"/>
        <v>Ja</v>
      </c>
      <c r="AM3249" s="14" t="str">
        <f t="shared" si="454"/>
        <v>Positiv</v>
      </c>
    </row>
    <row r="3250" spans="1:39" ht="17.25" customHeight="1" x14ac:dyDescent="0.35">
      <c r="A3250" s="17">
        <v>14573325</v>
      </c>
      <c r="B3250" s="2" t="s">
        <v>1989</v>
      </c>
      <c r="C3250" s="1">
        <v>2025001</v>
      </c>
      <c r="D3250" s="1">
        <v>2000858</v>
      </c>
      <c r="E3250" s="2" t="s">
        <v>34</v>
      </c>
      <c r="F3250" s="2" t="s">
        <v>142</v>
      </c>
      <c r="G3250" s="2" t="s">
        <v>36</v>
      </c>
      <c r="H3250" s="2" t="s">
        <v>600</v>
      </c>
      <c r="I3250" s="2" t="s">
        <v>601</v>
      </c>
      <c r="J3250" s="2" t="s">
        <v>103</v>
      </c>
      <c r="K3250" s="2" t="s">
        <v>45</v>
      </c>
      <c r="L3250" s="2" t="s">
        <v>608</v>
      </c>
      <c r="M3250" s="2" t="s">
        <v>609</v>
      </c>
      <c r="N3250" s="2" t="s">
        <v>610</v>
      </c>
      <c r="O3250" s="3">
        <v>1</v>
      </c>
      <c r="P3250" s="3">
        <v>181</v>
      </c>
      <c r="Q3250" s="3">
        <v>195</v>
      </c>
      <c r="R3250" s="3">
        <v>195</v>
      </c>
      <c r="S3250" s="3">
        <v>14</v>
      </c>
      <c r="T3250" s="3">
        <v>14</v>
      </c>
      <c r="U3250" s="3">
        <v>7.17</v>
      </c>
      <c r="V3250" s="2" t="s">
        <v>235</v>
      </c>
      <c r="W3250" s="2" t="s">
        <v>236</v>
      </c>
      <c r="X3250" s="2" t="s">
        <v>33</v>
      </c>
      <c r="Y3250" s="19" t="str">
        <f>VLOOKUP(G3250,'Verweis Kd-Gruppe'!$A$2:$B$8,2,FALSE)</f>
        <v>GRK</v>
      </c>
      <c r="Z3250" s="19" t="str">
        <f>VLOOKUP(J3250,'Verweis Art-Gruppe'!$A$2:$B$15,2,FALSE)</f>
        <v>Geräte</v>
      </c>
      <c r="AA3250" s="19" t="str">
        <f>VLOOKUP(W3250,'Verweis Vertreter'!$A$2:$B$24,2,FALSE)</f>
        <v>Patrick Verfürth</v>
      </c>
      <c r="AB3250" s="12">
        <f t="shared" si="450"/>
        <v>1</v>
      </c>
      <c r="AC3250" s="12">
        <f t="shared" si="455"/>
        <v>181</v>
      </c>
      <c r="AD3250" s="12">
        <f t="shared" si="456"/>
        <v>195</v>
      </c>
      <c r="AE3250" s="12">
        <f t="shared" si="451"/>
        <v>195</v>
      </c>
      <c r="AF3250" s="12">
        <f t="shared" si="452"/>
        <v>14</v>
      </c>
      <c r="AG3250" s="12">
        <f t="shared" si="453"/>
        <v>14</v>
      </c>
      <c r="AH3250" s="9">
        <f t="shared" si="457"/>
        <v>7.179487179487179E-2</v>
      </c>
      <c r="AI3250" s="14">
        <f>VLOOKUP(E3250,'Verweis Faktor'!$A:$B,2,FALSE)</f>
        <v>1</v>
      </c>
      <c r="AJ3250" s="14"/>
      <c r="AK3250" s="14" t="str">
        <f>IF(AL3250="Ja","Versandkosten",VLOOKUP(E3250,'Verweis Belegart'!$A$2:$B$9,2,FALSE))</f>
        <v>Hardware</v>
      </c>
      <c r="AL3250" s="14" t="str">
        <f t="shared" si="458"/>
        <v>Nein</v>
      </c>
      <c r="AM3250" s="14" t="str">
        <f t="shared" si="454"/>
        <v>Positiv</v>
      </c>
    </row>
    <row r="3251" spans="1:39" ht="17.25" customHeight="1" x14ac:dyDescent="0.35">
      <c r="A3251" s="17">
        <v>14573454</v>
      </c>
      <c r="B3251" s="2" t="s">
        <v>1989</v>
      </c>
      <c r="C3251" s="1">
        <v>2025001</v>
      </c>
      <c r="D3251" s="1">
        <v>2000859</v>
      </c>
      <c r="E3251" s="2" t="s">
        <v>34</v>
      </c>
      <c r="F3251" s="2" t="s">
        <v>142</v>
      </c>
      <c r="G3251" s="2" t="s">
        <v>36</v>
      </c>
      <c r="H3251" s="2" t="s">
        <v>600</v>
      </c>
      <c r="I3251" s="2" t="s">
        <v>601</v>
      </c>
      <c r="J3251" s="2" t="s">
        <v>2791</v>
      </c>
      <c r="K3251" s="2" t="s">
        <v>28</v>
      </c>
      <c r="L3251" s="2" t="s">
        <v>249</v>
      </c>
      <c r="M3251" s="2" t="s">
        <v>250</v>
      </c>
      <c r="N3251" s="2" t="s">
        <v>122</v>
      </c>
      <c r="O3251" s="3">
        <v>1</v>
      </c>
      <c r="P3251" s="3">
        <v>0</v>
      </c>
      <c r="Q3251" s="3">
        <v>6.35</v>
      </c>
      <c r="R3251" s="3">
        <v>6.35</v>
      </c>
      <c r="S3251" s="3">
        <v>6.35</v>
      </c>
      <c r="T3251" s="3">
        <v>6.35</v>
      </c>
      <c r="U3251" s="3"/>
      <c r="V3251" s="2" t="s">
        <v>235</v>
      </c>
      <c r="W3251" s="2" t="s">
        <v>236</v>
      </c>
      <c r="X3251" s="2" t="s">
        <v>33</v>
      </c>
      <c r="Y3251" s="19" t="str">
        <f>VLOOKUP(G3251,'Verweis Kd-Gruppe'!$A$2:$B$8,2,FALSE)</f>
        <v>GRK</v>
      </c>
      <c r="Z3251" s="19" t="str">
        <f>VLOOKUP(J3251,'Verweis Art-Gruppe'!$A$2:$B$15,2,FALSE)</f>
        <v>Sonstige</v>
      </c>
      <c r="AA3251" s="19" t="str">
        <f>VLOOKUP(W3251,'Verweis Vertreter'!$A$2:$B$24,2,FALSE)</f>
        <v>Patrick Verfürth</v>
      </c>
      <c r="AB3251" s="12">
        <f t="shared" si="450"/>
        <v>1</v>
      </c>
      <c r="AC3251" s="12">
        <f t="shared" si="455"/>
        <v>0</v>
      </c>
      <c r="AD3251" s="12">
        <f t="shared" si="456"/>
        <v>6.35</v>
      </c>
      <c r="AE3251" s="12">
        <f t="shared" si="451"/>
        <v>6.35</v>
      </c>
      <c r="AF3251" s="12">
        <f t="shared" si="452"/>
        <v>6.35</v>
      </c>
      <c r="AG3251" s="12">
        <f t="shared" si="453"/>
        <v>6.35</v>
      </c>
      <c r="AH3251" s="9">
        <f t="shared" si="457"/>
        <v>1</v>
      </c>
      <c r="AI3251" s="14">
        <f>VLOOKUP(E3251,'Verweis Faktor'!$A:$B,2,FALSE)</f>
        <v>1</v>
      </c>
      <c r="AJ3251" s="14"/>
      <c r="AK3251" s="14" t="str">
        <f>IF(AL3251="Ja","Versandkosten",VLOOKUP(E3251,'Verweis Belegart'!$A$2:$B$9,2,FALSE))</f>
        <v>Versandkosten</v>
      </c>
      <c r="AL3251" s="14" t="str">
        <f t="shared" si="458"/>
        <v>Ja</v>
      </c>
      <c r="AM3251" s="14" t="str">
        <f t="shared" si="454"/>
        <v>Positiv</v>
      </c>
    </row>
    <row r="3252" spans="1:39" ht="17.25" customHeight="1" x14ac:dyDescent="0.35">
      <c r="A3252" s="17">
        <v>14573454</v>
      </c>
      <c r="B3252" s="2" t="s">
        <v>1989</v>
      </c>
      <c r="C3252" s="1">
        <v>2025001</v>
      </c>
      <c r="D3252" s="1">
        <v>2000859</v>
      </c>
      <c r="E3252" s="2" t="s">
        <v>34</v>
      </c>
      <c r="F3252" s="2" t="s">
        <v>142</v>
      </c>
      <c r="G3252" s="2" t="s">
        <v>36</v>
      </c>
      <c r="H3252" s="2" t="s">
        <v>600</v>
      </c>
      <c r="I3252" s="2" t="s">
        <v>601</v>
      </c>
      <c r="J3252" s="2" t="s">
        <v>103</v>
      </c>
      <c r="K3252" s="2" t="s">
        <v>45</v>
      </c>
      <c r="L3252" s="2" t="s">
        <v>564</v>
      </c>
      <c r="M3252" s="2" t="s">
        <v>565</v>
      </c>
      <c r="N3252" s="2" t="s">
        <v>566</v>
      </c>
      <c r="O3252" s="3">
        <v>3</v>
      </c>
      <c r="P3252" s="3">
        <v>333</v>
      </c>
      <c r="Q3252" s="3">
        <v>352</v>
      </c>
      <c r="R3252" s="3">
        <v>1056</v>
      </c>
      <c r="S3252" s="3">
        <v>19</v>
      </c>
      <c r="T3252" s="3">
        <v>57</v>
      </c>
      <c r="U3252" s="3">
        <v>5.39</v>
      </c>
      <c r="V3252" s="2" t="s">
        <v>235</v>
      </c>
      <c r="W3252" s="2" t="s">
        <v>236</v>
      </c>
      <c r="X3252" s="2" t="s">
        <v>33</v>
      </c>
      <c r="Y3252" s="19" t="str">
        <f>VLOOKUP(G3252,'Verweis Kd-Gruppe'!$A$2:$B$8,2,FALSE)</f>
        <v>GRK</v>
      </c>
      <c r="Z3252" s="19" t="str">
        <f>VLOOKUP(J3252,'Verweis Art-Gruppe'!$A$2:$B$15,2,FALSE)</f>
        <v>Geräte</v>
      </c>
      <c r="AA3252" s="19" t="str">
        <f>VLOOKUP(W3252,'Verweis Vertreter'!$A$2:$B$24,2,FALSE)</f>
        <v>Patrick Verfürth</v>
      </c>
      <c r="AB3252" s="12">
        <f t="shared" si="450"/>
        <v>3</v>
      </c>
      <c r="AC3252" s="12">
        <f t="shared" si="455"/>
        <v>333</v>
      </c>
      <c r="AD3252" s="12">
        <f t="shared" si="456"/>
        <v>352</v>
      </c>
      <c r="AE3252" s="12">
        <f t="shared" si="451"/>
        <v>1056</v>
      </c>
      <c r="AF3252" s="12">
        <f t="shared" si="452"/>
        <v>19</v>
      </c>
      <c r="AG3252" s="12">
        <f t="shared" si="453"/>
        <v>57</v>
      </c>
      <c r="AH3252" s="9">
        <f t="shared" si="457"/>
        <v>5.3977272727272728E-2</v>
      </c>
      <c r="AI3252" s="14">
        <f>VLOOKUP(E3252,'Verweis Faktor'!$A:$B,2,FALSE)</f>
        <v>1</v>
      </c>
      <c r="AJ3252" s="14"/>
      <c r="AK3252" s="14" t="str">
        <f>IF(AL3252="Ja","Versandkosten",VLOOKUP(E3252,'Verweis Belegart'!$A$2:$B$9,2,FALSE))</f>
        <v>Hardware</v>
      </c>
      <c r="AL3252" s="14" t="str">
        <f t="shared" si="458"/>
        <v>Nein</v>
      </c>
      <c r="AM3252" s="14" t="str">
        <f t="shared" si="454"/>
        <v>Positiv</v>
      </c>
    </row>
    <row r="3253" spans="1:39" ht="17.25" customHeight="1" x14ac:dyDescent="0.35">
      <c r="A3253" s="17">
        <v>14573475</v>
      </c>
      <c r="B3253" s="2" t="s">
        <v>1989</v>
      </c>
      <c r="C3253" s="1">
        <v>2025001</v>
      </c>
      <c r="D3253" s="1">
        <v>2000860</v>
      </c>
      <c r="E3253" s="2" t="s">
        <v>34</v>
      </c>
      <c r="F3253" s="2" t="s">
        <v>142</v>
      </c>
      <c r="G3253" s="2" t="s">
        <v>36</v>
      </c>
      <c r="H3253" s="2" t="s">
        <v>600</v>
      </c>
      <c r="I3253" s="2" t="s">
        <v>601</v>
      </c>
      <c r="J3253" s="2" t="s">
        <v>2791</v>
      </c>
      <c r="K3253" s="2" t="s">
        <v>28</v>
      </c>
      <c r="L3253" s="2" t="s">
        <v>249</v>
      </c>
      <c r="M3253" s="2" t="s">
        <v>250</v>
      </c>
      <c r="N3253" s="2" t="s">
        <v>122</v>
      </c>
      <c r="O3253" s="3">
        <v>1</v>
      </c>
      <c r="P3253" s="3">
        <v>0</v>
      </c>
      <c r="Q3253" s="3">
        <v>6.35</v>
      </c>
      <c r="R3253" s="3">
        <v>6.35</v>
      </c>
      <c r="S3253" s="3">
        <v>6.35</v>
      </c>
      <c r="T3253" s="3">
        <v>6.35</v>
      </c>
      <c r="U3253" s="3"/>
      <c r="V3253" s="2" t="s">
        <v>235</v>
      </c>
      <c r="W3253" s="2" t="s">
        <v>236</v>
      </c>
      <c r="X3253" s="2" t="s">
        <v>33</v>
      </c>
      <c r="Y3253" s="19" t="str">
        <f>VLOOKUP(G3253,'Verweis Kd-Gruppe'!$A$2:$B$8,2,FALSE)</f>
        <v>GRK</v>
      </c>
      <c r="Z3253" s="19" t="str">
        <f>VLOOKUP(J3253,'Verweis Art-Gruppe'!$A$2:$B$15,2,FALSE)</f>
        <v>Sonstige</v>
      </c>
      <c r="AA3253" s="19" t="str">
        <f>VLOOKUP(W3253,'Verweis Vertreter'!$A$2:$B$24,2,FALSE)</f>
        <v>Patrick Verfürth</v>
      </c>
      <c r="AB3253" s="12">
        <f t="shared" si="450"/>
        <v>1</v>
      </c>
      <c r="AC3253" s="12">
        <f t="shared" si="455"/>
        <v>0</v>
      </c>
      <c r="AD3253" s="12">
        <f t="shared" si="456"/>
        <v>6.35</v>
      </c>
      <c r="AE3253" s="12">
        <f t="shared" si="451"/>
        <v>6.35</v>
      </c>
      <c r="AF3253" s="12">
        <f t="shared" si="452"/>
        <v>6.35</v>
      </c>
      <c r="AG3253" s="12">
        <f t="shared" si="453"/>
        <v>6.35</v>
      </c>
      <c r="AH3253" s="9">
        <f t="shared" si="457"/>
        <v>1</v>
      </c>
      <c r="AI3253" s="14">
        <f>VLOOKUP(E3253,'Verweis Faktor'!$A:$B,2,FALSE)</f>
        <v>1</v>
      </c>
      <c r="AJ3253" s="14"/>
      <c r="AK3253" s="14" t="str">
        <f>IF(AL3253="Ja","Versandkosten",VLOOKUP(E3253,'Verweis Belegart'!$A$2:$B$9,2,FALSE))</f>
        <v>Versandkosten</v>
      </c>
      <c r="AL3253" s="14" t="str">
        <f t="shared" si="458"/>
        <v>Ja</v>
      </c>
      <c r="AM3253" s="14" t="str">
        <f t="shared" si="454"/>
        <v>Positiv</v>
      </c>
    </row>
    <row r="3254" spans="1:39" ht="17.25" customHeight="1" x14ac:dyDescent="0.35">
      <c r="A3254" s="17">
        <v>14573475</v>
      </c>
      <c r="B3254" s="2" t="s">
        <v>1989</v>
      </c>
      <c r="C3254" s="1">
        <v>2025001</v>
      </c>
      <c r="D3254" s="1">
        <v>2000860</v>
      </c>
      <c r="E3254" s="2" t="s">
        <v>34</v>
      </c>
      <c r="F3254" s="2" t="s">
        <v>142</v>
      </c>
      <c r="G3254" s="2" t="s">
        <v>36</v>
      </c>
      <c r="H3254" s="2" t="s">
        <v>600</v>
      </c>
      <c r="I3254" s="2" t="s">
        <v>601</v>
      </c>
      <c r="J3254" s="2" t="s">
        <v>304</v>
      </c>
      <c r="K3254" s="2" t="s">
        <v>45</v>
      </c>
      <c r="L3254" s="2" t="s">
        <v>964</v>
      </c>
      <c r="M3254" s="2" t="s">
        <v>965</v>
      </c>
      <c r="N3254" s="2" t="s">
        <v>966</v>
      </c>
      <c r="O3254" s="3">
        <v>1</v>
      </c>
      <c r="P3254" s="3">
        <v>31.31</v>
      </c>
      <c r="Q3254" s="3">
        <v>33</v>
      </c>
      <c r="R3254" s="3">
        <v>33</v>
      </c>
      <c r="S3254" s="3">
        <v>1.69</v>
      </c>
      <c r="T3254" s="3">
        <v>1.69</v>
      </c>
      <c r="U3254" s="3">
        <v>5.12</v>
      </c>
      <c r="V3254" s="2" t="s">
        <v>235</v>
      </c>
      <c r="W3254" s="2" t="s">
        <v>236</v>
      </c>
      <c r="X3254" s="2" t="s">
        <v>33</v>
      </c>
      <c r="Y3254" s="19" t="str">
        <f>VLOOKUP(G3254,'Verweis Kd-Gruppe'!$A$2:$B$8,2,FALSE)</f>
        <v>GRK</v>
      </c>
      <c r="Z3254" s="19" t="str">
        <f>VLOOKUP(J3254,'Verweis Art-Gruppe'!$A$2:$B$15,2,FALSE)</f>
        <v>Zubehör</v>
      </c>
      <c r="AA3254" s="19" t="str">
        <f>VLOOKUP(W3254,'Verweis Vertreter'!$A$2:$B$24,2,FALSE)</f>
        <v>Patrick Verfürth</v>
      </c>
      <c r="AB3254" s="12">
        <f t="shared" si="450"/>
        <v>1</v>
      </c>
      <c r="AC3254" s="12">
        <f t="shared" si="455"/>
        <v>31.31</v>
      </c>
      <c r="AD3254" s="12">
        <f t="shared" si="456"/>
        <v>33</v>
      </c>
      <c r="AE3254" s="12">
        <f t="shared" si="451"/>
        <v>33</v>
      </c>
      <c r="AF3254" s="12">
        <f t="shared" si="452"/>
        <v>1.69</v>
      </c>
      <c r="AG3254" s="12">
        <f t="shared" si="453"/>
        <v>1.69</v>
      </c>
      <c r="AH3254" s="9">
        <f t="shared" si="457"/>
        <v>5.1212121212121209E-2</v>
      </c>
      <c r="AI3254" s="14">
        <f>VLOOKUP(E3254,'Verweis Faktor'!$A:$B,2,FALSE)</f>
        <v>1</v>
      </c>
      <c r="AJ3254" s="14"/>
      <c r="AK3254" s="14" t="str">
        <f>IF(AL3254="Ja","Versandkosten",VLOOKUP(E3254,'Verweis Belegart'!$A$2:$B$9,2,FALSE))</f>
        <v>Hardware</v>
      </c>
      <c r="AL3254" s="14" t="str">
        <f t="shared" si="458"/>
        <v>Nein</v>
      </c>
      <c r="AM3254" s="14" t="str">
        <f t="shared" si="454"/>
        <v>Positiv</v>
      </c>
    </row>
    <row r="3255" spans="1:39" ht="17.25" customHeight="1" x14ac:dyDescent="0.35">
      <c r="A3255" s="17">
        <v>14573475</v>
      </c>
      <c r="B3255" s="2" t="s">
        <v>1989</v>
      </c>
      <c r="C3255" s="1">
        <v>2025001</v>
      </c>
      <c r="D3255" s="1">
        <v>2000860</v>
      </c>
      <c r="E3255" s="2" t="s">
        <v>34</v>
      </c>
      <c r="F3255" s="2" t="s">
        <v>142</v>
      </c>
      <c r="G3255" s="2" t="s">
        <v>36</v>
      </c>
      <c r="H3255" s="2" t="s">
        <v>600</v>
      </c>
      <c r="I3255" s="2" t="s">
        <v>601</v>
      </c>
      <c r="J3255" s="2" t="s">
        <v>103</v>
      </c>
      <c r="K3255" s="2" t="s">
        <v>49</v>
      </c>
      <c r="L3255" s="2" t="s">
        <v>88</v>
      </c>
      <c r="M3255" s="2" t="s">
        <v>89</v>
      </c>
      <c r="N3255" s="2" t="s">
        <v>90</v>
      </c>
      <c r="O3255" s="3">
        <v>2</v>
      </c>
      <c r="P3255" s="3">
        <v>530.07069999999999</v>
      </c>
      <c r="Q3255" s="3">
        <v>555</v>
      </c>
      <c r="R3255" s="3">
        <v>1110</v>
      </c>
      <c r="S3255" s="3">
        <v>24.929300000000001</v>
      </c>
      <c r="T3255" s="3">
        <v>49.86</v>
      </c>
      <c r="U3255" s="3">
        <v>4.49</v>
      </c>
      <c r="V3255" s="2" t="s">
        <v>235</v>
      </c>
      <c r="W3255" s="2" t="s">
        <v>236</v>
      </c>
      <c r="X3255" s="2" t="s">
        <v>33</v>
      </c>
      <c r="Y3255" s="19" t="str">
        <f>VLOOKUP(G3255,'Verweis Kd-Gruppe'!$A$2:$B$8,2,FALSE)</f>
        <v>GRK</v>
      </c>
      <c r="Z3255" s="19" t="str">
        <f>VLOOKUP(J3255,'Verweis Art-Gruppe'!$A$2:$B$15,2,FALSE)</f>
        <v>Geräte</v>
      </c>
      <c r="AA3255" s="19" t="str">
        <f>VLOOKUP(W3255,'Verweis Vertreter'!$A$2:$B$24,2,FALSE)</f>
        <v>Patrick Verfürth</v>
      </c>
      <c r="AB3255" s="12">
        <f t="shared" si="450"/>
        <v>2</v>
      </c>
      <c r="AC3255" s="12">
        <f t="shared" si="455"/>
        <v>530.07069999999999</v>
      </c>
      <c r="AD3255" s="12">
        <f t="shared" si="456"/>
        <v>555</v>
      </c>
      <c r="AE3255" s="12">
        <f t="shared" si="451"/>
        <v>1110</v>
      </c>
      <c r="AF3255" s="12">
        <f t="shared" si="452"/>
        <v>24.929300000000001</v>
      </c>
      <c r="AG3255" s="12">
        <f t="shared" si="453"/>
        <v>49.86</v>
      </c>
      <c r="AH3255" s="9">
        <f t="shared" si="457"/>
        <v>4.4918918918918915E-2</v>
      </c>
      <c r="AI3255" s="14">
        <f>VLOOKUP(E3255,'Verweis Faktor'!$A:$B,2,FALSE)</f>
        <v>1</v>
      </c>
      <c r="AJ3255" s="14"/>
      <c r="AK3255" s="14" t="str">
        <f>IF(AL3255="Ja","Versandkosten",VLOOKUP(E3255,'Verweis Belegart'!$A$2:$B$9,2,FALSE))</f>
        <v>Hardware</v>
      </c>
      <c r="AL3255" s="14" t="str">
        <f t="shared" si="458"/>
        <v>Nein</v>
      </c>
      <c r="AM3255" s="14" t="str">
        <f t="shared" si="454"/>
        <v>Positiv</v>
      </c>
    </row>
    <row r="3256" spans="1:39" ht="17.25" customHeight="1" x14ac:dyDescent="0.35">
      <c r="A3256" s="17">
        <v>14573475</v>
      </c>
      <c r="B3256" s="2" t="s">
        <v>1989</v>
      </c>
      <c r="C3256" s="1">
        <v>2025001</v>
      </c>
      <c r="D3256" s="1">
        <v>2000860</v>
      </c>
      <c r="E3256" s="2" t="s">
        <v>34</v>
      </c>
      <c r="F3256" s="2" t="s">
        <v>142</v>
      </c>
      <c r="G3256" s="2" t="s">
        <v>36</v>
      </c>
      <c r="H3256" s="2" t="s">
        <v>600</v>
      </c>
      <c r="I3256" s="2" t="s">
        <v>601</v>
      </c>
      <c r="J3256" s="2" t="s">
        <v>103</v>
      </c>
      <c r="K3256" s="2" t="s">
        <v>79</v>
      </c>
      <c r="L3256" s="2" t="s">
        <v>92</v>
      </c>
      <c r="M3256" s="2" t="s">
        <v>93</v>
      </c>
      <c r="N3256" s="2" t="s">
        <v>94</v>
      </c>
      <c r="O3256" s="3">
        <v>1</v>
      </c>
      <c r="P3256" s="3">
        <v>332</v>
      </c>
      <c r="Q3256" s="3">
        <v>359</v>
      </c>
      <c r="R3256" s="3">
        <v>359</v>
      </c>
      <c r="S3256" s="3">
        <v>27</v>
      </c>
      <c r="T3256" s="3">
        <v>27</v>
      </c>
      <c r="U3256" s="3">
        <v>7.52</v>
      </c>
      <c r="V3256" s="2" t="s">
        <v>235</v>
      </c>
      <c r="W3256" s="2" t="s">
        <v>236</v>
      </c>
      <c r="X3256" s="2" t="s">
        <v>33</v>
      </c>
      <c r="Y3256" s="19" t="str">
        <f>VLOOKUP(G3256,'Verweis Kd-Gruppe'!$A$2:$B$8,2,FALSE)</f>
        <v>GRK</v>
      </c>
      <c r="Z3256" s="19" t="str">
        <f>VLOOKUP(J3256,'Verweis Art-Gruppe'!$A$2:$B$15,2,FALSE)</f>
        <v>Geräte</v>
      </c>
      <c r="AA3256" s="19" t="str">
        <f>VLOOKUP(W3256,'Verweis Vertreter'!$A$2:$B$24,2,FALSE)</f>
        <v>Patrick Verfürth</v>
      </c>
      <c r="AB3256" s="12">
        <f t="shared" si="450"/>
        <v>1</v>
      </c>
      <c r="AC3256" s="12">
        <f t="shared" si="455"/>
        <v>332</v>
      </c>
      <c r="AD3256" s="12">
        <f t="shared" si="456"/>
        <v>359</v>
      </c>
      <c r="AE3256" s="12">
        <f t="shared" si="451"/>
        <v>359</v>
      </c>
      <c r="AF3256" s="12">
        <f t="shared" si="452"/>
        <v>27</v>
      </c>
      <c r="AG3256" s="12">
        <f t="shared" si="453"/>
        <v>27</v>
      </c>
      <c r="AH3256" s="9">
        <f t="shared" si="457"/>
        <v>7.5208913649025072E-2</v>
      </c>
      <c r="AI3256" s="14">
        <f>VLOOKUP(E3256,'Verweis Faktor'!$A:$B,2,FALSE)</f>
        <v>1</v>
      </c>
      <c r="AJ3256" s="14"/>
      <c r="AK3256" s="14" t="str">
        <f>IF(AL3256="Ja","Versandkosten",VLOOKUP(E3256,'Verweis Belegart'!$A$2:$B$9,2,FALSE))</f>
        <v>Hardware</v>
      </c>
      <c r="AL3256" s="14" t="str">
        <f t="shared" si="458"/>
        <v>Nein</v>
      </c>
      <c r="AM3256" s="14" t="str">
        <f t="shared" si="454"/>
        <v>Positiv</v>
      </c>
    </row>
    <row r="3257" spans="1:39" ht="17.25" customHeight="1" x14ac:dyDescent="0.35">
      <c r="A3257" s="17">
        <v>14573607</v>
      </c>
      <c r="B3257" s="2" t="s">
        <v>1989</v>
      </c>
      <c r="C3257" s="1">
        <v>2025001</v>
      </c>
      <c r="D3257" s="1">
        <v>2000861</v>
      </c>
      <c r="E3257" s="2" t="s">
        <v>34</v>
      </c>
      <c r="F3257" s="2" t="s">
        <v>142</v>
      </c>
      <c r="G3257" s="2" t="s">
        <v>36</v>
      </c>
      <c r="H3257" s="2" t="s">
        <v>600</v>
      </c>
      <c r="I3257" s="2" t="s">
        <v>601</v>
      </c>
      <c r="J3257" s="2" t="s">
        <v>2791</v>
      </c>
      <c r="K3257" s="2" t="s">
        <v>28</v>
      </c>
      <c r="L3257" s="2" t="s">
        <v>249</v>
      </c>
      <c r="M3257" s="2" t="s">
        <v>250</v>
      </c>
      <c r="N3257" s="2" t="s">
        <v>122</v>
      </c>
      <c r="O3257" s="3">
        <v>1</v>
      </c>
      <c r="P3257" s="3">
        <v>0</v>
      </c>
      <c r="Q3257" s="3">
        <v>6.35</v>
      </c>
      <c r="R3257" s="3">
        <v>6.35</v>
      </c>
      <c r="S3257" s="3">
        <v>6.35</v>
      </c>
      <c r="T3257" s="3">
        <v>6.35</v>
      </c>
      <c r="U3257" s="3"/>
      <c r="V3257" s="2" t="s">
        <v>235</v>
      </c>
      <c r="W3257" s="2" t="s">
        <v>236</v>
      </c>
      <c r="X3257" s="2" t="s">
        <v>33</v>
      </c>
      <c r="Y3257" s="19" t="str">
        <f>VLOOKUP(G3257,'Verweis Kd-Gruppe'!$A$2:$B$8,2,FALSE)</f>
        <v>GRK</v>
      </c>
      <c r="Z3257" s="19" t="str">
        <f>VLOOKUP(J3257,'Verweis Art-Gruppe'!$A$2:$B$15,2,FALSE)</f>
        <v>Sonstige</v>
      </c>
      <c r="AA3257" s="19" t="str">
        <f>VLOOKUP(W3257,'Verweis Vertreter'!$A$2:$B$24,2,FALSE)</f>
        <v>Patrick Verfürth</v>
      </c>
      <c r="AB3257" s="12">
        <f t="shared" si="450"/>
        <v>1</v>
      </c>
      <c r="AC3257" s="12">
        <f t="shared" si="455"/>
        <v>0</v>
      </c>
      <c r="AD3257" s="12">
        <f t="shared" si="456"/>
        <v>6.35</v>
      </c>
      <c r="AE3257" s="12">
        <f t="shared" si="451"/>
        <v>6.35</v>
      </c>
      <c r="AF3257" s="12">
        <f t="shared" si="452"/>
        <v>6.35</v>
      </c>
      <c r="AG3257" s="12">
        <f t="shared" si="453"/>
        <v>6.35</v>
      </c>
      <c r="AH3257" s="9">
        <f t="shared" si="457"/>
        <v>1</v>
      </c>
      <c r="AI3257" s="14">
        <f>VLOOKUP(E3257,'Verweis Faktor'!$A:$B,2,FALSE)</f>
        <v>1</v>
      </c>
      <c r="AJ3257" s="14"/>
      <c r="AK3257" s="14" t="str">
        <f>IF(AL3257="Ja","Versandkosten",VLOOKUP(E3257,'Verweis Belegart'!$A$2:$B$9,2,FALSE))</f>
        <v>Versandkosten</v>
      </c>
      <c r="AL3257" s="14" t="str">
        <f t="shared" si="458"/>
        <v>Ja</v>
      </c>
      <c r="AM3257" s="14" t="str">
        <f t="shared" si="454"/>
        <v>Positiv</v>
      </c>
    </row>
    <row r="3258" spans="1:39" ht="17.25" customHeight="1" x14ac:dyDescent="0.35">
      <c r="A3258" s="17">
        <v>14573607</v>
      </c>
      <c r="B3258" s="2" t="s">
        <v>1989</v>
      </c>
      <c r="C3258" s="1">
        <v>2025001</v>
      </c>
      <c r="D3258" s="1">
        <v>2000861</v>
      </c>
      <c r="E3258" s="2" t="s">
        <v>34</v>
      </c>
      <c r="F3258" s="2" t="s">
        <v>142</v>
      </c>
      <c r="G3258" s="2" t="s">
        <v>36</v>
      </c>
      <c r="H3258" s="2" t="s">
        <v>600</v>
      </c>
      <c r="I3258" s="2" t="s">
        <v>601</v>
      </c>
      <c r="J3258" s="2" t="s">
        <v>103</v>
      </c>
      <c r="K3258" s="2" t="s">
        <v>45</v>
      </c>
      <c r="L3258" s="2" t="s">
        <v>1666</v>
      </c>
      <c r="M3258" s="2" t="s">
        <v>1667</v>
      </c>
      <c r="N3258" s="2" t="s">
        <v>457</v>
      </c>
      <c r="O3258" s="3">
        <v>1</v>
      </c>
      <c r="P3258" s="3">
        <v>910.47659999999996</v>
      </c>
      <c r="Q3258" s="3">
        <v>845</v>
      </c>
      <c r="R3258" s="3">
        <v>845</v>
      </c>
      <c r="S3258" s="3">
        <v>-65.476600000000005</v>
      </c>
      <c r="T3258" s="3">
        <v>-65.48</v>
      </c>
      <c r="U3258" s="3">
        <v>-7.74</v>
      </c>
      <c r="V3258" s="2" t="s">
        <v>235</v>
      </c>
      <c r="W3258" s="2" t="s">
        <v>236</v>
      </c>
      <c r="X3258" s="2" t="s">
        <v>33</v>
      </c>
      <c r="Y3258" s="19" t="str">
        <f>VLOOKUP(G3258,'Verweis Kd-Gruppe'!$A$2:$B$8,2,FALSE)</f>
        <v>GRK</v>
      </c>
      <c r="Z3258" s="19" t="str">
        <f>VLOOKUP(J3258,'Verweis Art-Gruppe'!$A$2:$B$15,2,FALSE)</f>
        <v>Geräte</v>
      </c>
      <c r="AA3258" s="19" t="str">
        <f>VLOOKUP(W3258,'Verweis Vertreter'!$A$2:$B$24,2,FALSE)</f>
        <v>Patrick Verfürth</v>
      </c>
      <c r="AB3258" s="12">
        <f t="shared" si="450"/>
        <v>1</v>
      </c>
      <c r="AC3258" s="12">
        <f t="shared" si="455"/>
        <v>910.47659999999996</v>
      </c>
      <c r="AD3258" s="12">
        <f t="shared" si="456"/>
        <v>845</v>
      </c>
      <c r="AE3258" s="12">
        <f t="shared" si="451"/>
        <v>845</v>
      </c>
      <c r="AF3258" s="12">
        <f t="shared" si="452"/>
        <v>-65.476600000000005</v>
      </c>
      <c r="AG3258" s="12">
        <f t="shared" si="453"/>
        <v>-65.48</v>
      </c>
      <c r="AH3258" s="9">
        <f t="shared" si="457"/>
        <v>-7.7491124260355038E-2</v>
      </c>
      <c r="AI3258" s="14">
        <f>VLOOKUP(E3258,'Verweis Faktor'!$A:$B,2,FALSE)</f>
        <v>1</v>
      </c>
      <c r="AJ3258" s="14"/>
      <c r="AK3258" s="14" t="str">
        <f>IF(AL3258="Ja","Versandkosten",VLOOKUP(E3258,'Verweis Belegart'!$A$2:$B$9,2,FALSE))</f>
        <v>Hardware</v>
      </c>
      <c r="AL3258" s="14" t="str">
        <f t="shared" si="458"/>
        <v>Nein</v>
      </c>
      <c r="AM3258" s="14" t="str">
        <f t="shared" si="454"/>
        <v>Negativ</v>
      </c>
    </row>
    <row r="3259" spans="1:39" ht="17.25" customHeight="1" x14ac:dyDescent="0.35">
      <c r="A3259" s="17">
        <v>14573471</v>
      </c>
      <c r="B3259" s="2" t="s">
        <v>1989</v>
      </c>
      <c r="C3259" s="1">
        <v>2025001</v>
      </c>
      <c r="D3259" s="1">
        <v>2000862</v>
      </c>
      <c r="E3259" s="2" t="s">
        <v>34</v>
      </c>
      <c r="F3259" s="2" t="s">
        <v>142</v>
      </c>
      <c r="G3259" s="2" t="s">
        <v>66</v>
      </c>
      <c r="H3259" s="2" t="s">
        <v>1680</v>
      </c>
      <c r="I3259" s="2" t="s">
        <v>1681</v>
      </c>
      <c r="J3259" s="2" t="s">
        <v>103</v>
      </c>
      <c r="K3259" s="2" t="s">
        <v>28</v>
      </c>
      <c r="L3259" s="2" t="s">
        <v>269</v>
      </c>
      <c r="M3259" s="2" t="s">
        <v>270</v>
      </c>
      <c r="N3259" s="2" t="s">
        <v>271</v>
      </c>
      <c r="O3259" s="3">
        <v>5</v>
      </c>
      <c r="P3259" s="3">
        <v>417.46170000000001</v>
      </c>
      <c r="Q3259" s="3">
        <v>428</v>
      </c>
      <c r="R3259" s="3">
        <v>2140</v>
      </c>
      <c r="S3259" s="3">
        <v>10.5383</v>
      </c>
      <c r="T3259" s="3">
        <v>52.69</v>
      </c>
      <c r="U3259" s="3">
        <v>2.46</v>
      </c>
      <c r="V3259" s="2" t="s">
        <v>855</v>
      </c>
      <c r="W3259" s="2" t="s">
        <v>856</v>
      </c>
      <c r="X3259" s="2" t="s">
        <v>72</v>
      </c>
      <c r="Y3259" s="19" t="str">
        <f>VLOOKUP(G3259,'Verweis Kd-Gruppe'!$A$2:$B$8,2,FALSE)</f>
        <v>EXP</v>
      </c>
      <c r="Z3259" s="19" t="str">
        <f>VLOOKUP(J3259,'Verweis Art-Gruppe'!$A$2:$B$15,2,FALSE)</f>
        <v>Geräte</v>
      </c>
      <c r="AA3259" s="19" t="str">
        <f>VLOOKUP(W3259,'Verweis Vertreter'!$A$2:$B$24,2,FALSE)</f>
        <v>Chahid Drimani</v>
      </c>
      <c r="AB3259" s="12">
        <f t="shared" si="450"/>
        <v>5</v>
      </c>
      <c r="AC3259" s="12">
        <f t="shared" si="455"/>
        <v>417.46170000000001</v>
      </c>
      <c r="AD3259" s="12">
        <f t="shared" si="456"/>
        <v>428</v>
      </c>
      <c r="AE3259" s="12">
        <f t="shared" si="451"/>
        <v>2140</v>
      </c>
      <c r="AF3259" s="12">
        <f t="shared" si="452"/>
        <v>10.5383</v>
      </c>
      <c r="AG3259" s="12">
        <f t="shared" si="453"/>
        <v>52.69</v>
      </c>
      <c r="AH3259" s="9">
        <f t="shared" si="457"/>
        <v>2.4621495327102803E-2</v>
      </c>
      <c r="AI3259" s="14">
        <f>VLOOKUP(E3259,'Verweis Faktor'!$A:$B,2,FALSE)</f>
        <v>1</v>
      </c>
      <c r="AJ3259" s="14"/>
      <c r="AK3259" s="14" t="str">
        <f>IF(AL3259="Ja","Versandkosten",VLOOKUP(E3259,'Verweis Belegart'!$A$2:$B$9,2,FALSE))</f>
        <v>Hardware</v>
      </c>
      <c r="AL3259" s="14" t="str">
        <f t="shared" si="458"/>
        <v>Nein</v>
      </c>
      <c r="AM3259" s="14" t="str">
        <f t="shared" si="454"/>
        <v>Positiv</v>
      </c>
    </row>
    <row r="3260" spans="1:39" ht="17.25" customHeight="1" x14ac:dyDescent="0.35">
      <c r="A3260" s="17">
        <v>14573471</v>
      </c>
      <c r="B3260" s="2" t="s">
        <v>1989</v>
      </c>
      <c r="C3260" s="1">
        <v>2025001</v>
      </c>
      <c r="D3260" s="1">
        <v>2000862</v>
      </c>
      <c r="E3260" s="2" t="s">
        <v>34</v>
      </c>
      <c r="F3260" s="2" t="s">
        <v>142</v>
      </c>
      <c r="G3260" s="2" t="s">
        <v>66</v>
      </c>
      <c r="H3260" s="2" t="s">
        <v>1680</v>
      </c>
      <c r="I3260" s="2" t="s">
        <v>1681</v>
      </c>
      <c r="J3260" s="2" t="s">
        <v>103</v>
      </c>
      <c r="K3260" s="2" t="s">
        <v>45</v>
      </c>
      <c r="L3260" s="2" t="s">
        <v>88</v>
      </c>
      <c r="M3260" s="2" t="s">
        <v>89</v>
      </c>
      <c r="N3260" s="2" t="s">
        <v>90</v>
      </c>
      <c r="O3260" s="3">
        <v>7</v>
      </c>
      <c r="P3260" s="3">
        <v>530.07069999999999</v>
      </c>
      <c r="Q3260" s="3">
        <v>549</v>
      </c>
      <c r="R3260" s="3">
        <v>3843</v>
      </c>
      <c r="S3260" s="3">
        <v>18.929300000000001</v>
      </c>
      <c r="T3260" s="3">
        <v>132.51</v>
      </c>
      <c r="U3260" s="3">
        <v>3.44</v>
      </c>
      <c r="V3260" s="2" t="s">
        <v>855</v>
      </c>
      <c r="W3260" s="2" t="s">
        <v>856</v>
      </c>
      <c r="X3260" s="2" t="s">
        <v>72</v>
      </c>
      <c r="Y3260" s="19" t="str">
        <f>VLOOKUP(G3260,'Verweis Kd-Gruppe'!$A$2:$B$8,2,FALSE)</f>
        <v>EXP</v>
      </c>
      <c r="Z3260" s="19" t="str">
        <f>VLOOKUP(J3260,'Verweis Art-Gruppe'!$A$2:$B$15,2,FALSE)</f>
        <v>Geräte</v>
      </c>
      <c r="AA3260" s="19" t="str">
        <f>VLOOKUP(W3260,'Verweis Vertreter'!$A$2:$B$24,2,FALSE)</f>
        <v>Chahid Drimani</v>
      </c>
      <c r="AB3260" s="12">
        <f t="shared" si="450"/>
        <v>7</v>
      </c>
      <c r="AC3260" s="12">
        <f t="shared" si="455"/>
        <v>530.07069999999999</v>
      </c>
      <c r="AD3260" s="12">
        <f t="shared" si="456"/>
        <v>549</v>
      </c>
      <c r="AE3260" s="12">
        <f t="shared" si="451"/>
        <v>3843</v>
      </c>
      <c r="AF3260" s="12">
        <f t="shared" si="452"/>
        <v>18.929300000000001</v>
      </c>
      <c r="AG3260" s="12">
        <f t="shared" si="453"/>
        <v>132.51</v>
      </c>
      <c r="AH3260" s="9">
        <f t="shared" si="457"/>
        <v>3.4480874316939886E-2</v>
      </c>
      <c r="AI3260" s="14">
        <f>VLOOKUP(E3260,'Verweis Faktor'!$A:$B,2,FALSE)</f>
        <v>1</v>
      </c>
      <c r="AJ3260" s="14"/>
      <c r="AK3260" s="14" t="str">
        <f>IF(AL3260="Ja","Versandkosten",VLOOKUP(E3260,'Verweis Belegart'!$A$2:$B$9,2,FALSE))</f>
        <v>Hardware</v>
      </c>
      <c r="AL3260" s="14" t="str">
        <f t="shared" si="458"/>
        <v>Nein</v>
      </c>
      <c r="AM3260" s="14" t="str">
        <f t="shared" si="454"/>
        <v>Positiv</v>
      </c>
    </row>
    <row r="3261" spans="1:39" ht="17.25" customHeight="1" x14ac:dyDescent="0.35">
      <c r="A3261" s="17">
        <v>14573625</v>
      </c>
      <c r="B3261" s="2" t="s">
        <v>1989</v>
      </c>
      <c r="C3261" s="1">
        <v>2025001</v>
      </c>
      <c r="D3261" s="1">
        <v>2000863</v>
      </c>
      <c r="E3261" s="2" t="s">
        <v>34</v>
      </c>
      <c r="F3261" s="2" t="s">
        <v>142</v>
      </c>
      <c r="G3261" s="2" t="s">
        <v>25</v>
      </c>
      <c r="H3261" s="2" t="s">
        <v>2175</v>
      </c>
      <c r="I3261" s="2" t="s">
        <v>2176</v>
      </c>
      <c r="J3261" s="2" t="s">
        <v>103</v>
      </c>
      <c r="K3261" s="2" t="s">
        <v>28</v>
      </c>
      <c r="L3261" s="2" t="s">
        <v>556</v>
      </c>
      <c r="M3261" s="2" t="s">
        <v>557</v>
      </c>
      <c r="N3261" s="2" t="s">
        <v>558</v>
      </c>
      <c r="O3261" s="3">
        <v>1</v>
      </c>
      <c r="P3261" s="3">
        <v>294.17809999999997</v>
      </c>
      <c r="Q3261" s="3">
        <v>319</v>
      </c>
      <c r="R3261" s="3">
        <v>319</v>
      </c>
      <c r="S3261" s="3">
        <v>24.821899999999999</v>
      </c>
      <c r="T3261" s="3">
        <v>24.82</v>
      </c>
      <c r="U3261" s="3">
        <v>7.78</v>
      </c>
      <c r="V3261" s="2" t="s">
        <v>697</v>
      </c>
      <c r="W3261" s="2" t="s">
        <v>698</v>
      </c>
      <c r="X3261" s="2" t="s">
        <v>699</v>
      </c>
      <c r="Y3261" s="19" t="str">
        <f>VLOOKUP(G3261,'Verweis Kd-Gruppe'!$A$2:$B$8,2,FALSE)</f>
        <v>FHK</v>
      </c>
      <c r="Z3261" s="19" t="str">
        <f>VLOOKUP(J3261,'Verweis Art-Gruppe'!$A$2:$B$15,2,FALSE)</f>
        <v>Geräte</v>
      </c>
      <c r="AA3261" s="19" t="str">
        <f>VLOOKUP(W3261,'Verweis Vertreter'!$A$2:$B$24,2,FALSE)</f>
        <v>Zentrale</v>
      </c>
      <c r="AB3261" s="12">
        <f t="shared" si="450"/>
        <v>1</v>
      </c>
      <c r="AC3261" s="12">
        <f t="shared" si="455"/>
        <v>294.17809999999997</v>
      </c>
      <c r="AD3261" s="12">
        <f t="shared" si="456"/>
        <v>319</v>
      </c>
      <c r="AE3261" s="12">
        <f t="shared" si="451"/>
        <v>319</v>
      </c>
      <c r="AF3261" s="12">
        <f t="shared" si="452"/>
        <v>24.821899999999999</v>
      </c>
      <c r="AG3261" s="12">
        <f t="shared" si="453"/>
        <v>24.82</v>
      </c>
      <c r="AH3261" s="9">
        <f t="shared" si="457"/>
        <v>7.7805642633228839E-2</v>
      </c>
      <c r="AI3261" s="14">
        <f>VLOOKUP(E3261,'Verweis Faktor'!$A:$B,2,FALSE)</f>
        <v>1</v>
      </c>
      <c r="AJ3261" s="14"/>
      <c r="AK3261" s="14" t="str">
        <f>IF(AL3261="Ja","Versandkosten",VLOOKUP(E3261,'Verweis Belegart'!$A$2:$B$9,2,FALSE))</f>
        <v>Hardware</v>
      </c>
      <c r="AL3261" s="14" t="str">
        <f t="shared" si="458"/>
        <v>Nein</v>
      </c>
      <c r="AM3261" s="14" t="str">
        <f t="shared" si="454"/>
        <v>Positiv</v>
      </c>
    </row>
    <row r="3262" spans="1:39" ht="17.25" customHeight="1" x14ac:dyDescent="0.35">
      <c r="A3262" s="17">
        <v>14573263</v>
      </c>
      <c r="B3262" s="2" t="s">
        <v>1989</v>
      </c>
      <c r="C3262" s="1">
        <v>2025001</v>
      </c>
      <c r="D3262" s="1">
        <v>2000864</v>
      </c>
      <c r="E3262" s="2" t="s">
        <v>34</v>
      </c>
      <c r="F3262" s="2" t="s">
        <v>142</v>
      </c>
      <c r="G3262" s="2" t="s">
        <v>66</v>
      </c>
      <c r="H3262" s="2" t="s">
        <v>1054</v>
      </c>
      <c r="I3262" s="2" t="s">
        <v>1055</v>
      </c>
      <c r="J3262" s="2" t="s">
        <v>103</v>
      </c>
      <c r="K3262" s="2" t="s">
        <v>28</v>
      </c>
      <c r="L3262" s="2" t="s">
        <v>232</v>
      </c>
      <c r="M3262" s="2" t="s">
        <v>233</v>
      </c>
      <c r="N3262" s="2" t="s">
        <v>234</v>
      </c>
      <c r="O3262" s="3">
        <v>49</v>
      </c>
      <c r="P3262" s="3">
        <v>251.29089999999999</v>
      </c>
      <c r="Q3262" s="3">
        <v>259</v>
      </c>
      <c r="R3262" s="3">
        <v>12691</v>
      </c>
      <c r="S3262" s="3">
        <v>7.7091000000000003</v>
      </c>
      <c r="T3262" s="3">
        <v>377.75</v>
      </c>
      <c r="U3262" s="3">
        <v>2.97</v>
      </c>
      <c r="V3262" s="2" t="s">
        <v>42</v>
      </c>
      <c r="W3262" s="2" t="s">
        <v>43</v>
      </c>
      <c r="X3262" s="2" t="s">
        <v>44</v>
      </c>
      <c r="Y3262" s="19" t="str">
        <f>VLOOKUP(G3262,'Verweis Kd-Gruppe'!$A$2:$B$8,2,FALSE)</f>
        <v>EXP</v>
      </c>
      <c r="Z3262" s="19" t="str">
        <f>VLOOKUP(J3262,'Verweis Art-Gruppe'!$A$2:$B$15,2,FALSE)</f>
        <v>Geräte</v>
      </c>
      <c r="AA3262" s="19" t="str">
        <f>VLOOKUP(W3262,'Verweis Vertreter'!$A$2:$B$24,2,FALSE)</f>
        <v>Sebastian Faber</v>
      </c>
      <c r="AB3262" s="12">
        <f t="shared" si="450"/>
        <v>49</v>
      </c>
      <c r="AC3262" s="12">
        <f t="shared" si="455"/>
        <v>251.29089999999999</v>
      </c>
      <c r="AD3262" s="12">
        <f t="shared" si="456"/>
        <v>259</v>
      </c>
      <c r="AE3262" s="12">
        <f t="shared" si="451"/>
        <v>12691</v>
      </c>
      <c r="AF3262" s="12">
        <f t="shared" si="452"/>
        <v>7.7091000000000003</v>
      </c>
      <c r="AG3262" s="12">
        <f t="shared" si="453"/>
        <v>377.75</v>
      </c>
      <c r="AH3262" s="9">
        <f t="shared" si="457"/>
        <v>2.9765187928453233E-2</v>
      </c>
      <c r="AI3262" s="14">
        <f>VLOOKUP(E3262,'Verweis Faktor'!$A:$B,2,FALSE)</f>
        <v>1</v>
      </c>
      <c r="AJ3262" s="14"/>
      <c r="AK3262" s="14" t="str">
        <f>IF(AL3262="Ja","Versandkosten",VLOOKUP(E3262,'Verweis Belegart'!$A$2:$B$9,2,FALSE))</f>
        <v>Hardware</v>
      </c>
      <c r="AL3262" s="14" t="str">
        <f t="shared" si="458"/>
        <v>Nein</v>
      </c>
      <c r="AM3262" s="14" t="str">
        <f t="shared" si="454"/>
        <v>Positiv</v>
      </c>
    </row>
    <row r="3263" spans="1:39" ht="17.25" customHeight="1" x14ac:dyDescent="0.35">
      <c r="A3263" s="17">
        <v>14573263</v>
      </c>
      <c r="B3263" s="2" t="s">
        <v>1989</v>
      </c>
      <c r="C3263" s="1">
        <v>2025001</v>
      </c>
      <c r="D3263" s="1">
        <v>2000864</v>
      </c>
      <c r="E3263" s="2" t="s">
        <v>34</v>
      </c>
      <c r="F3263" s="2" t="s">
        <v>142</v>
      </c>
      <c r="G3263" s="2" t="s">
        <v>66</v>
      </c>
      <c r="H3263" s="2" t="s">
        <v>1054</v>
      </c>
      <c r="I3263" s="2" t="s">
        <v>1055</v>
      </c>
      <c r="J3263" s="2" t="s">
        <v>103</v>
      </c>
      <c r="K3263" s="2" t="s">
        <v>45</v>
      </c>
      <c r="L3263" s="2" t="s">
        <v>269</v>
      </c>
      <c r="M3263" s="2" t="s">
        <v>270</v>
      </c>
      <c r="N3263" s="2" t="s">
        <v>271</v>
      </c>
      <c r="O3263" s="3">
        <v>5</v>
      </c>
      <c r="P3263" s="3">
        <v>417.46170000000001</v>
      </c>
      <c r="Q3263" s="3">
        <v>422</v>
      </c>
      <c r="R3263" s="3">
        <v>2110</v>
      </c>
      <c r="S3263" s="3">
        <v>4.5382999999999996</v>
      </c>
      <c r="T3263" s="3">
        <v>22.69</v>
      </c>
      <c r="U3263" s="3">
        <v>1.07</v>
      </c>
      <c r="V3263" s="2" t="s">
        <v>42</v>
      </c>
      <c r="W3263" s="2" t="s">
        <v>43</v>
      </c>
      <c r="X3263" s="2" t="s">
        <v>44</v>
      </c>
      <c r="Y3263" s="19" t="str">
        <f>VLOOKUP(G3263,'Verweis Kd-Gruppe'!$A$2:$B$8,2,FALSE)</f>
        <v>EXP</v>
      </c>
      <c r="Z3263" s="19" t="str">
        <f>VLOOKUP(J3263,'Verweis Art-Gruppe'!$A$2:$B$15,2,FALSE)</f>
        <v>Geräte</v>
      </c>
      <c r="AA3263" s="19" t="str">
        <f>VLOOKUP(W3263,'Verweis Vertreter'!$A$2:$B$24,2,FALSE)</f>
        <v>Sebastian Faber</v>
      </c>
      <c r="AB3263" s="12">
        <f t="shared" si="450"/>
        <v>5</v>
      </c>
      <c r="AC3263" s="12">
        <f t="shared" si="455"/>
        <v>417.46170000000001</v>
      </c>
      <c r="AD3263" s="12">
        <f t="shared" si="456"/>
        <v>422</v>
      </c>
      <c r="AE3263" s="12">
        <f t="shared" si="451"/>
        <v>2110</v>
      </c>
      <c r="AF3263" s="12">
        <f t="shared" si="452"/>
        <v>4.5382999999999996</v>
      </c>
      <c r="AG3263" s="12">
        <f t="shared" si="453"/>
        <v>22.69</v>
      </c>
      <c r="AH3263" s="9">
        <f t="shared" si="457"/>
        <v>1.0753554502369669E-2</v>
      </c>
      <c r="AI3263" s="14">
        <f>VLOOKUP(E3263,'Verweis Faktor'!$A:$B,2,FALSE)</f>
        <v>1</v>
      </c>
      <c r="AJ3263" s="14"/>
      <c r="AK3263" s="14" t="str">
        <f>IF(AL3263="Ja","Versandkosten",VLOOKUP(E3263,'Verweis Belegart'!$A$2:$B$9,2,FALSE))</f>
        <v>Hardware</v>
      </c>
      <c r="AL3263" s="14" t="str">
        <f t="shared" si="458"/>
        <v>Nein</v>
      </c>
      <c r="AM3263" s="14" t="str">
        <f t="shared" si="454"/>
        <v>Positiv</v>
      </c>
    </row>
    <row r="3264" spans="1:39" ht="17.25" customHeight="1" x14ac:dyDescent="0.35">
      <c r="A3264" s="17">
        <v>14573263</v>
      </c>
      <c r="B3264" s="2" t="s">
        <v>1989</v>
      </c>
      <c r="C3264" s="1">
        <v>2025001</v>
      </c>
      <c r="D3264" s="1">
        <v>2000864</v>
      </c>
      <c r="E3264" s="2" t="s">
        <v>34</v>
      </c>
      <c r="F3264" s="2" t="s">
        <v>142</v>
      </c>
      <c r="G3264" s="2" t="s">
        <v>66</v>
      </c>
      <c r="H3264" s="2" t="s">
        <v>1054</v>
      </c>
      <c r="I3264" s="2" t="s">
        <v>1055</v>
      </c>
      <c r="J3264" s="2" t="s">
        <v>103</v>
      </c>
      <c r="K3264" s="2" t="s">
        <v>49</v>
      </c>
      <c r="L3264" s="2" t="s">
        <v>1717</v>
      </c>
      <c r="M3264" s="2" t="s">
        <v>1718</v>
      </c>
      <c r="N3264" s="2" t="s">
        <v>917</v>
      </c>
      <c r="O3264" s="3">
        <v>25</v>
      </c>
      <c r="P3264" s="3">
        <v>202</v>
      </c>
      <c r="Q3264" s="3">
        <v>202</v>
      </c>
      <c r="R3264" s="3">
        <v>5050</v>
      </c>
      <c r="S3264" s="3">
        <v>0</v>
      </c>
      <c r="T3264" s="3">
        <v>0</v>
      </c>
      <c r="U3264" s="3">
        <v>0</v>
      </c>
      <c r="V3264" s="2" t="s">
        <v>42</v>
      </c>
      <c r="W3264" s="2" t="s">
        <v>43</v>
      </c>
      <c r="X3264" s="2" t="s">
        <v>44</v>
      </c>
      <c r="Y3264" s="19" t="str">
        <f>VLOOKUP(G3264,'Verweis Kd-Gruppe'!$A$2:$B$8,2,FALSE)</f>
        <v>EXP</v>
      </c>
      <c r="Z3264" s="19" t="str">
        <f>VLOOKUP(J3264,'Verweis Art-Gruppe'!$A$2:$B$15,2,FALSE)</f>
        <v>Geräte</v>
      </c>
      <c r="AA3264" s="19" t="str">
        <f>VLOOKUP(W3264,'Verweis Vertreter'!$A$2:$B$24,2,FALSE)</f>
        <v>Sebastian Faber</v>
      </c>
      <c r="AB3264" s="12">
        <f t="shared" si="450"/>
        <v>25</v>
      </c>
      <c r="AC3264" s="12">
        <f t="shared" si="455"/>
        <v>202</v>
      </c>
      <c r="AD3264" s="12">
        <f t="shared" si="456"/>
        <v>202</v>
      </c>
      <c r="AE3264" s="12">
        <f t="shared" si="451"/>
        <v>5050</v>
      </c>
      <c r="AF3264" s="12">
        <f t="shared" si="452"/>
        <v>0</v>
      </c>
      <c r="AG3264" s="12">
        <f t="shared" si="453"/>
        <v>0</v>
      </c>
      <c r="AH3264" s="9">
        <f t="shared" si="457"/>
        <v>0</v>
      </c>
      <c r="AI3264" s="14">
        <f>VLOOKUP(E3264,'Verweis Faktor'!$A:$B,2,FALSE)</f>
        <v>1</v>
      </c>
      <c r="AJ3264" s="14"/>
      <c r="AK3264" s="14" t="str">
        <f>IF(AL3264="Ja","Versandkosten",VLOOKUP(E3264,'Verweis Belegart'!$A$2:$B$9,2,FALSE))</f>
        <v>Hardware</v>
      </c>
      <c r="AL3264" s="14" t="str">
        <f t="shared" si="458"/>
        <v>Nein</v>
      </c>
      <c r="AM3264" s="14" t="str">
        <f t="shared" si="454"/>
        <v>Positiv</v>
      </c>
    </row>
    <row r="3265" spans="1:39" ht="17.25" customHeight="1" x14ac:dyDescent="0.35">
      <c r="A3265" s="17">
        <v>14573263</v>
      </c>
      <c r="B3265" s="2" t="s">
        <v>1989</v>
      </c>
      <c r="C3265" s="1">
        <v>2025001</v>
      </c>
      <c r="D3265" s="1">
        <v>2000864</v>
      </c>
      <c r="E3265" s="2" t="s">
        <v>34</v>
      </c>
      <c r="F3265" s="2" t="s">
        <v>142</v>
      </c>
      <c r="G3265" s="2" t="s">
        <v>66</v>
      </c>
      <c r="H3265" s="2" t="s">
        <v>1054</v>
      </c>
      <c r="I3265" s="2" t="s">
        <v>1055</v>
      </c>
      <c r="J3265" s="2" t="s">
        <v>103</v>
      </c>
      <c r="K3265" s="2" t="s">
        <v>79</v>
      </c>
      <c r="L3265" s="2" t="s">
        <v>915</v>
      </c>
      <c r="M3265" s="2" t="s">
        <v>916</v>
      </c>
      <c r="N3265" s="2" t="s">
        <v>917</v>
      </c>
      <c r="O3265" s="3">
        <v>5</v>
      </c>
      <c r="P3265" s="3">
        <v>192.4376</v>
      </c>
      <c r="Q3265" s="3">
        <v>202</v>
      </c>
      <c r="R3265" s="3">
        <v>1010</v>
      </c>
      <c r="S3265" s="3">
        <v>9.5624000000000002</v>
      </c>
      <c r="T3265" s="3">
        <v>47.81</v>
      </c>
      <c r="U3265" s="3">
        <v>4.7300000000000004</v>
      </c>
      <c r="V3265" s="2" t="s">
        <v>42</v>
      </c>
      <c r="W3265" s="2" t="s">
        <v>43</v>
      </c>
      <c r="X3265" s="2" t="s">
        <v>44</v>
      </c>
      <c r="Y3265" s="19" t="str">
        <f>VLOOKUP(G3265,'Verweis Kd-Gruppe'!$A$2:$B$8,2,FALSE)</f>
        <v>EXP</v>
      </c>
      <c r="Z3265" s="19" t="str">
        <f>VLOOKUP(J3265,'Verweis Art-Gruppe'!$A$2:$B$15,2,FALSE)</f>
        <v>Geräte</v>
      </c>
      <c r="AA3265" s="19" t="str">
        <f>VLOOKUP(W3265,'Verweis Vertreter'!$A$2:$B$24,2,FALSE)</f>
        <v>Sebastian Faber</v>
      </c>
      <c r="AB3265" s="12">
        <f t="shared" si="450"/>
        <v>5</v>
      </c>
      <c r="AC3265" s="12">
        <f t="shared" si="455"/>
        <v>192.4376</v>
      </c>
      <c r="AD3265" s="12">
        <f t="shared" si="456"/>
        <v>202</v>
      </c>
      <c r="AE3265" s="12">
        <f t="shared" si="451"/>
        <v>1010</v>
      </c>
      <c r="AF3265" s="12">
        <f t="shared" si="452"/>
        <v>9.5624000000000002</v>
      </c>
      <c r="AG3265" s="12">
        <f t="shared" si="453"/>
        <v>47.81</v>
      </c>
      <c r="AH3265" s="9">
        <f t="shared" si="457"/>
        <v>4.7336633663366337E-2</v>
      </c>
      <c r="AI3265" s="14">
        <f>VLOOKUP(E3265,'Verweis Faktor'!$A:$B,2,FALSE)</f>
        <v>1</v>
      </c>
      <c r="AJ3265" s="14"/>
      <c r="AK3265" s="14" t="str">
        <f>IF(AL3265="Ja","Versandkosten",VLOOKUP(E3265,'Verweis Belegart'!$A$2:$B$9,2,FALSE))</f>
        <v>Hardware</v>
      </c>
      <c r="AL3265" s="14" t="str">
        <f t="shared" si="458"/>
        <v>Nein</v>
      </c>
      <c r="AM3265" s="14" t="str">
        <f t="shared" si="454"/>
        <v>Positiv</v>
      </c>
    </row>
    <row r="3266" spans="1:39" ht="17.25" customHeight="1" x14ac:dyDescent="0.35">
      <c r="A3266" s="17">
        <v>14573561</v>
      </c>
      <c r="B3266" s="2" t="s">
        <v>1989</v>
      </c>
      <c r="C3266" s="1">
        <v>2025001</v>
      </c>
      <c r="D3266" s="1">
        <v>2000865</v>
      </c>
      <c r="E3266" s="2" t="s">
        <v>34</v>
      </c>
      <c r="F3266" s="2" t="s">
        <v>142</v>
      </c>
      <c r="G3266" s="2" t="s">
        <v>66</v>
      </c>
      <c r="H3266" s="2" t="s">
        <v>878</v>
      </c>
      <c r="I3266" s="2" t="s">
        <v>879</v>
      </c>
      <c r="J3266" s="2" t="s">
        <v>103</v>
      </c>
      <c r="K3266" s="2" t="s">
        <v>28</v>
      </c>
      <c r="L3266" s="2" t="s">
        <v>260</v>
      </c>
      <c r="M3266" s="2" t="s">
        <v>261</v>
      </c>
      <c r="N3266" s="2" t="s">
        <v>262</v>
      </c>
      <c r="O3266" s="3">
        <v>9</v>
      </c>
      <c r="P3266" s="3">
        <v>995.78409999999997</v>
      </c>
      <c r="Q3266" s="3">
        <v>1015</v>
      </c>
      <c r="R3266" s="3">
        <v>9135</v>
      </c>
      <c r="S3266" s="3">
        <v>19.215900000000001</v>
      </c>
      <c r="T3266" s="3">
        <v>172.94</v>
      </c>
      <c r="U3266" s="3">
        <v>1.89</v>
      </c>
      <c r="V3266" s="2" t="s">
        <v>813</v>
      </c>
      <c r="W3266" s="2" t="s">
        <v>814</v>
      </c>
      <c r="X3266" s="2" t="s">
        <v>197</v>
      </c>
      <c r="Y3266" s="19" t="str">
        <f>VLOOKUP(G3266,'Verweis Kd-Gruppe'!$A$2:$B$8,2,FALSE)</f>
        <v>EXP</v>
      </c>
      <c r="Z3266" s="19" t="str">
        <f>VLOOKUP(J3266,'Verweis Art-Gruppe'!$A$2:$B$15,2,FALSE)</f>
        <v>Geräte</v>
      </c>
      <c r="AA3266" s="19" t="str">
        <f>VLOOKUP(W3266,'Verweis Vertreter'!$A$2:$B$24,2,FALSE)</f>
        <v>Sokol Kapaj</v>
      </c>
      <c r="AB3266" s="12">
        <f t="shared" si="450"/>
        <v>9</v>
      </c>
      <c r="AC3266" s="12">
        <f t="shared" si="455"/>
        <v>995.78409999999997</v>
      </c>
      <c r="AD3266" s="12">
        <f t="shared" si="456"/>
        <v>1015</v>
      </c>
      <c r="AE3266" s="12">
        <f t="shared" si="451"/>
        <v>9135</v>
      </c>
      <c r="AF3266" s="12">
        <f t="shared" si="452"/>
        <v>19.215900000000001</v>
      </c>
      <c r="AG3266" s="12">
        <f t="shared" si="453"/>
        <v>172.94</v>
      </c>
      <c r="AH3266" s="9">
        <f t="shared" si="457"/>
        <v>1.8931581828133551E-2</v>
      </c>
      <c r="AI3266" s="14">
        <f>VLOOKUP(E3266,'Verweis Faktor'!$A:$B,2,FALSE)</f>
        <v>1</v>
      </c>
      <c r="AJ3266" s="14"/>
      <c r="AK3266" s="14" t="str">
        <f>IF(AL3266="Ja","Versandkosten",VLOOKUP(E3266,'Verweis Belegart'!$A$2:$B$9,2,FALSE))</f>
        <v>Hardware</v>
      </c>
      <c r="AL3266" s="14" t="str">
        <f t="shared" si="458"/>
        <v>Nein</v>
      </c>
      <c r="AM3266" s="14" t="str">
        <f t="shared" si="454"/>
        <v>Positiv</v>
      </c>
    </row>
    <row r="3267" spans="1:39" ht="17.25" customHeight="1" x14ac:dyDescent="0.35">
      <c r="A3267" s="17">
        <v>14573561</v>
      </c>
      <c r="B3267" s="2" t="s">
        <v>1989</v>
      </c>
      <c r="C3267" s="1">
        <v>2025001</v>
      </c>
      <c r="D3267" s="1">
        <v>2000865</v>
      </c>
      <c r="E3267" s="2" t="s">
        <v>34</v>
      </c>
      <c r="F3267" s="2" t="s">
        <v>142</v>
      </c>
      <c r="G3267" s="2" t="s">
        <v>66</v>
      </c>
      <c r="H3267" s="2" t="s">
        <v>878</v>
      </c>
      <c r="I3267" s="2" t="s">
        <v>879</v>
      </c>
      <c r="J3267" s="2" t="s">
        <v>103</v>
      </c>
      <c r="K3267" s="2" t="s">
        <v>45</v>
      </c>
      <c r="L3267" s="2" t="s">
        <v>272</v>
      </c>
      <c r="M3267" s="2" t="s">
        <v>273</v>
      </c>
      <c r="N3267" s="2" t="s">
        <v>274</v>
      </c>
      <c r="O3267" s="3">
        <v>50</v>
      </c>
      <c r="P3267" s="3">
        <v>1065.5192</v>
      </c>
      <c r="Q3267" s="3">
        <v>1090</v>
      </c>
      <c r="R3267" s="3">
        <v>54500</v>
      </c>
      <c r="S3267" s="3">
        <v>24.480799999999999</v>
      </c>
      <c r="T3267" s="3">
        <v>1224.04</v>
      </c>
      <c r="U3267" s="3">
        <v>2.2400000000000002</v>
      </c>
      <c r="V3267" s="2" t="s">
        <v>813</v>
      </c>
      <c r="W3267" s="2" t="s">
        <v>814</v>
      </c>
      <c r="X3267" s="2" t="s">
        <v>197</v>
      </c>
      <c r="Y3267" s="19" t="str">
        <f>VLOOKUP(G3267,'Verweis Kd-Gruppe'!$A$2:$B$8,2,FALSE)</f>
        <v>EXP</v>
      </c>
      <c r="Z3267" s="19" t="str">
        <f>VLOOKUP(J3267,'Verweis Art-Gruppe'!$A$2:$B$15,2,FALSE)</f>
        <v>Geräte</v>
      </c>
      <c r="AA3267" s="19" t="str">
        <f>VLOOKUP(W3267,'Verweis Vertreter'!$A$2:$B$24,2,FALSE)</f>
        <v>Sokol Kapaj</v>
      </c>
      <c r="AB3267" s="12">
        <f t="shared" ref="AB3267:AB3330" si="459">$AI3267*O3267</f>
        <v>50</v>
      </c>
      <c r="AC3267" s="12">
        <f t="shared" si="455"/>
        <v>1065.5192</v>
      </c>
      <c r="AD3267" s="12">
        <f t="shared" si="456"/>
        <v>1090</v>
      </c>
      <c r="AE3267" s="12">
        <f t="shared" ref="AE3267:AE3330" si="460">$AI3267*R3267</f>
        <v>54500</v>
      </c>
      <c r="AF3267" s="12">
        <f t="shared" ref="AF3267:AF3330" si="461">$AI3267*S3267</f>
        <v>24.480799999999999</v>
      </c>
      <c r="AG3267" s="12">
        <f t="shared" ref="AG3267:AG3330" si="462">$AI3267*T3267</f>
        <v>1224.04</v>
      </c>
      <c r="AH3267" s="9">
        <f t="shared" si="457"/>
        <v>2.2459449541284402E-2</v>
      </c>
      <c r="AI3267" s="14">
        <f>VLOOKUP(E3267,'Verweis Faktor'!$A:$B,2,FALSE)</f>
        <v>1</v>
      </c>
      <c r="AJ3267" s="14"/>
      <c r="AK3267" s="14" t="str">
        <f>IF(AL3267="Ja","Versandkosten",VLOOKUP(E3267,'Verweis Belegart'!$A$2:$B$9,2,FALSE))</f>
        <v>Hardware</v>
      </c>
      <c r="AL3267" s="14" t="str">
        <f t="shared" si="458"/>
        <v>Nein</v>
      </c>
      <c r="AM3267" s="14" t="str">
        <f t="shared" ref="AM3267:AM3330" si="463">IF(AG3267&lt;0,"Negativ","Positiv")</f>
        <v>Positiv</v>
      </c>
    </row>
    <row r="3268" spans="1:39" ht="17.25" customHeight="1" x14ac:dyDescent="0.35">
      <c r="A3268" s="17">
        <v>14573561</v>
      </c>
      <c r="B3268" s="2" t="s">
        <v>1989</v>
      </c>
      <c r="C3268" s="1">
        <v>2025001</v>
      </c>
      <c r="D3268" s="1">
        <v>2000865</v>
      </c>
      <c r="E3268" s="2" t="s">
        <v>34</v>
      </c>
      <c r="F3268" s="2" t="s">
        <v>142</v>
      </c>
      <c r="G3268" s="2" t="s">
        <v>66</v>
      </c>
      <c r="H3268" s="2" t="s">
        <v>878</v>
      </c>
      <c r="I3268" s="2" t="s">
        <v>879</v>
      </c>
      <c r="J3268" s="2" t="s">
        <v>103</v>
      </c>
      <c r="K3268" s="2" t="s">
        <v>49</v>
      </c>
      <c r="L3268" s="2" t="s">
        <v>272</v>
      </c>
      <c r="M3268" s="2" t="s">
        <v>273</v>
      </c>
      <c r="N3268" s="2" t="s">
        <v>274</v>
      </c>
      <c r="O3268" s="3">
        <v>50</v>
      </c>
      <c r="P3268" s="3">
        <v>1065.5192</v>
      </c>
      <c r="Q3268" s="3">
        <v>1090</v>
      </c>
      <c r="R3268" s="3">
        <v>54500</v>
      </c>
      <c r="S3268" s="3">
        <v>24.480799999999999</v>
      </c>
      <c r="T3268" s="3">
        <v>1224.04</v>
      </c>
      <c r="U3268" s="3">
        <v>2.2400000000000002</v>
      </c>
      <c r="V3268" s="2" t="s">
        <v>813</v>
      </c>
      <c r="W3268" s="2" t="s">
        <v>814</v>
      </c>
      <c r="X3268" s="2" t="s">
        <v>197</v>
      </c>
      <c r="Y3268" s="19" t="str">
        <f>VLOOKUP(G3268,'Verweis Kd-Gruppe'!$A$2:$B$8,2,FALSE)</f>
        <v>EXP</v>
      </c>
      <c r="Z3268" s="19" t="str">
        <f>VLOOKUP(J3268,'Verweis Art-Gruppe'!$A$2:$B$15,2,FALSE)</f>
        <v>Geräte</v>
      </c>
      <c r="AA3268" s="19" t="str">
        <f>VLOOKUP(W3268,'Verweis Vertreter'!$A$2:$B$24,2,FALSE)</f>
        <v>Sokol Kapaj</v>
      </c>
      <c r="AB3268" s="12">
        <f t="shared" si="459"/>
        <v>50</v>
      </c>
      <c r="AC3268" s="12">
        <f t="shared" ref="AC3268:AC3331" si="464">P3268</f>
        <v>1065.5192</v>
      </c>
      <c r="AD3268" s="12">
        <f t="shared" ref="AD3268:AD3331" si="465">Q3268</f>
        <v>1090</v>
      </c>
      <c r="AE3268" s="12">
        <f t="shared" si="460"/>
        <v>54500</v>
      </c>
      <c r="AF3268" s="12">
        <f t="shared" si="461"/>
        <v>24.480799999999999</v>
      </c>
      <c r="AG3268" s="12">
        <f t="shared" si="462"/>
        <v>1224.04</v>
      </c>
      <c r="AH3268" s="9">
        <f t="shared" ref="AH3268:AH3331" si="466">IF(AF3268=0,0,AG3268/AE3268*AI3268)</f>
        <v>2.2459449541284402E-2</v>
      </c>
      <c r="AI3268" s="14">
        <f>VLOOKUP(E3268,'Verweis Faktor'!$A:$B,2,FALSE)</f>
        <v>1</v>
      </c>
      <c r="AJ3268" s="14"/>
      <c r="AK3268" s="14" t="str">
        <f>IF(AL3268="Ja","Versandkosten",VLOOKUP(E3268,'Verweis Belegart'!$A$2:$B$9,2,FALSE))</f>
        <v>Hardware</v>
      </c>
      <c r="AL3268" s="14" t="str">
        <f t="shared" ref="AL3268:AL3331" si="467">IF(ISNUMBER(FIND("Versandkosten",M3268)),"Ja","Nein")</f>
        <v>Nein</v>
      </c>
      <c r="AM3268" s="14" t="str">
        <f t="shared" si="463"/>
        <v>Positiv</v>
      </c>
    </row>
    <row r="3269" spans="1:39" ht="17.25" customHeight="1" x14ac:dyDescent="0.35">
      <c r="A3269" s="17">
        <v>14573630</v>
      </c>
      <c r="B3269" s="2" t="s">
        <v>1989</v>
      </c>
      <c r="C3269" s="1">
        <v>2025001</v>
      </c>
      <c r="D3269" s="1">
        <v>2000866</v>
      </c>
      <c r="E3269" s="2" t="s">
        <v>34</v>
      </c>
      <c r="F3269" s="2" t="s">
        <v>142</v>
      </c>
      <c r="G3269" s="2" t="s">
        <v>66</v>
      </c>
      <c r="H3269" s="2" t="s">
        <v>640</v>
      </c>
      <c r="I3269" s="2" t="s">
        <v>641</v>
      </c>
      <c r="J3269" s="2" t="s">
        <v>304</v>
      </c>
      <c r="K3269" s="2" t="s">
        <v>28</v>
      </c>
      <c r="L3269" s="2" t="s">
        <v>1746</v>
      </c>
      <c r="M3269" s="2" t="s">
        <v>1747</v>
      </c>
      <c r="N3269" s="2" t="s">
        <v>1748</v>
      </c>
      <c r="O3269" s="3">
        <v>2</v>
      </c>
      <c r="P3269" s="3">
        <v>130.49</v>
      </c>
      <c r="Q3269" s="3">
        <v>125.62</v>
      </c>
      <c r="R3269" s="3">
        <v>251.24</v>
      </c>
      <c r="S3269" s="3">
        <v>-4.87</v>
      </c>
      <c r="T3269" s="3">
        <v>-9.74</v>
      </c>
      <c r="U3269" s="3">
        <v>-3.87</v>
      </c>
      <c r="V3269" s="2" t="s">
        <v>195</v>
      </c>
      <c r="W3269" s="2" t="s">
        <v>196</v>
      </c>
      <c r="X3269" s="2" t="s">
        <v>197</v>
      </c>
      <c r="Y3269" s="19" t="str">
        <f>VLOOKUP(G3269,'Verweis Kd-Gruppe'!$A$2:$B$8,2,FALSE)</f>
        <v>EXP</v>
      </c>
      <c r="Z3269" s="19" t="str">
        <f>VLOOKUP(J3269,'Verweis Art-Gruppe'!$A$2:$B$15,2,FALSE)</f>
        <v>Zubehör</v>
      </c>
      <c r="AA3269" s="19" t="str">
        <f>VLOOKUP(W3269,'Verweis Vertreter'!$A$2:$B$24,2,FALSE)</f>
        <v>Akin Erdem</v>
      </c>
      <c r="AB3269" s="12">
        <f t="shared" si="459"/>
        <v>2</v>
      </c>
      <c r="AC3269" s="12">
        <f t="shared" si="464"/>
        <v>130.49</v>
      </c>
      <c r="AD3269" s="12">
        <f t="shared" si="465"/>
        <v>125.62</v>
      </c>
      <c r="AE3269" s="12">
        <f t="shared" si="460"/>
        <v>251.24</v>
      </c>
      <c r="AF3269" s="12">
        <f t="shared" si="461"/>
        <v>-4.87</v>
      </c>
      <c r="AG3269" s="12">
        <f t="shared" si="462"/>
        <v>-9.74</v>
      </c>
      <c r="AH3269" s="9">
        <f t="shared" si="466"/>
        <v>-3.8767712147747171E-2</v>
      </c>
      <c r="AI3269" s="14">
        <f>VLOOKUP(E3269,'Verweis Faktor'!$A:$B,2,FALSE)</f>
        <v>1</v>
      </c>
      <c r="AJ3269" s="14"/>
      <c r="AK3269" s="14" t="str">
        <f>IF(AL3269="Ja","Versandkosten",VLOOKUP(E3269,'Verweis Belegart'!$A$2:$B$9,2,FALSE))</f>
        <v>Hardware</v>
      </c>
      <c r="AL3269" s="14" t="str">
        <f t="shared" si="467"/>
        <v>Nein</v>
      </c>
      <c r="AM3269" s="14" t="str">
        <f t="shared" si="463"/>
        <v>Negativ</v>
      </c>
    </row>
    <row r="3270" spans="1:39" ht="17.25" customHeight="1" x14ac:dyDescent="0.35">
      <c r="A3270" s="17">
        <v>14573630</v>
      </c>
      <c r="B3270" s="2" t="s">
        <v>1989</v>
      </c>
      <c r="C3270" s="1">
        <v>2025001</v>
      </c>
      <c r="D3270" s="1">
        <v>2000866</v>
      </c>
      <c r="E3270" s="2" t="s">
        <v>34</v>
      </c>
      <c r="F3270" s="2" t="s">
        <v>142</v>
      </c>
      <c r="G3270" s="2" t="s">
        <v>66</v>
      </c>
      <c r="H3270" s="2" t="s">
        <v>640</v>
      </c>
      <c r="I3270" s="2" t="s">
        <v>641</v>
      </c>
      <c r="J3270" s="2" t="s">
        <v>304</v>
      </c>
      <c r="K3270" s="2" t="s">
        <v>45</v>
      </c>
      <c r="L3270" s="2" t="s">
        <v>939</v>
      </c>
      <c r="M3270" s="2" t="s">
        <v>940</v>
      </c>
      <c r="N3270" s="2" t="s">
        <v>542</v>
      </c>
      <c r="O3270" s="3">
        <v>8</v>
      </c>
      <c r="P3270" s="3">
        <v>29.5</v>
      </c>
      <c r="Q3270" s="3">
        <v>31.15</v>
      </c>
      <c r="R3270" s="3">
        <v>249.2</v>
      </c>
      <c r="S3270" s="3">
        <v>1.65</v>
      </c>
      <c r="T3270" s="3">
        <v>13.2</v>
      </c>
      <c r="U3270" s="3">
        <v>5.29</v>
      </c>
      <c r="V3270" s="2" t="s">
        <v>195</v>
      </c>
      <c r="W3270" s="2" t="s">
        <v>196</v>
      </c>
      <c r="X3270" s="2" t="s">
        <v>197</v>
      </c>
      <c r="Y3270" s="19" t="str">
        <f>VLOOKUP(G3270,'Verweis Kd-Gruppe'!$A$2:$B$8,2,FALSE)</f>
        <v>EXP</v>
      </c>
      <c r="Z3270" s="19" t="str">
        <f>VLOOKUP(J3270,'Verweis Art-Gruppe'!$A$2:$B$15,2,FALSE)</f>
        <v>Zubehör</v>
      </c>
      <c r="AA3270" s="19" t="str">
        <f>VLOOKUP(W3270,'Verweis Vertreter'!$A$2:$B$24,2,FALSE)</f>
        <v>Akin Erdem</v>
      </c>
      <c r="AB3270" s="12">
        <f t="shared" si="459"/>
        <v>8</v>
      </c>
      <c r="AC3270" s="12">
        <f t="shared" si="464"/>
        <v>29.5</v>
      </c>
      <c r="AD3270" s="12">
        <f t="shared" si="465"/>
        <v>31.15</v>
      </c>
      <c r="AE3270" s="12">
        <f t="shared" si="460"/>
        <v>249.2</v>
      </c>
      <c r="AF3270" s="12">
        <f t="shared" si="461"/>
        <v>1.65</v>
      </c>
      <c r="AG3270" s="12">
        <f t="shared" si="462"/>
        <v>13.2</v>
      </c>
      <c r="AH3270" s="9">
        <f t="shared" si="466"/>
        <v>5.2969502407704656E-2</v>
      </c>
      <c r="AI3270" s="14">
        <f>VLOOKUP(E3270,'Verweis Faktor'!$A:$B,2,FALSE)</f>
        <v>1</v>
      </c>
      <c r="AJ3270" s="14"/>
      <c r="AK3270" s="14" t="str">
        <f>IF(AL3270="Ja","Versandkosten",VLOOKUP(E3270,'Verweis Belegart'!$A$2:$B$9,2,FALSE))</f>
        <v>Hardware</v>
      </c>
      <c r="AL3270" s="14" t="str">
        <f t="shared" si="467"/>
        <v>Nein</v>
      </c>
      <c r="AM3270" s="14" t="str">
        <f t="shared" si="463"/>
        <v>Positiv</v>
      </c>
    </row>
    <row r="3271" spans="1:39" ht="17.25" customHeight="1" x14ac:dyDescent="0.35">
      <c r="A3271" s="17">
        <v>14573630</v>
      </c>
      <c r="B3271" s="2" t="s">
        <v>1989</v>
      </c>
      <c r="C3271" s="1">
        <v>2025001</v>
      </c>
      <c r="D3271" s="1">
        <v>2000866</v>
      </c>
      <c r="E3271" s="2" t="s">
        <v>34</v>
      </c>
      <c r="F3271" s="2" t="s">
        <v>142</v>
      </c>
      <c r="G3271" s="2" t="s">
        <v>66</v>
      </c>
      <c r="H3271" s="2" t="s">
        <v>640</v>
      </c>
      <c r="I3271" s="2" t="s">
        <v>641</v>
      </c>
      <c r="J3271" s="2" t="s">
        <v>103</v>
      </c>
      <c r="K3271" s="2" t="s">
        <v>49</v>
      </c>
      <c r="L3271" s="2" t="s">
        <v>1760</v>
      </c>
      <c r="M3271" s="2" t="s">
        <v>1761</v>
      </c>
      <c r="N3271" s="2" t="s">
        <v>1762</v>
      </c>
      <c r="O3271" s="3">
        <v>1</v>
      </c>
      <c r="P3271" s="3">
        <v>42.5</v>
      </c>
      <c r="Q3271" s="3">
        <v>65.319999999999993</v>
      </c>
      <c r="R3271" s="3">
        <v>65.319999999999993</v>
      </c>
      <c r="S3271" s="3">
        <v>22.82</v>
      </c>
      <c r="T3271" s="3">
        <v>22.82</v>
      </c>
      <c r="U3271" s="3">
        <v>34.93</v>
      </c>
      <c r="V3271" s="2" t="s">
        <v>195</v>
      </c>
      <c r="W3271" s="2" t="s">
        <v>196</v>
      </c>
      <c r="X3271" s="2" t="s">
        <v>197</v>
      </c>
      <c r="Y3271" s="19" t="str">
        <f>VLOOKUP(G3271,'Verweis Kd-Gruppe'!$A$2:$B$8,2,FALSE)</f>
        <v>EXP</v>
      </c>
      <c r="Z3271" s="19" t="str">
        <f>VLOOKUP(J3271,'Verweis Art-Gruppe'!$A$2:$B$15,2,FALSE)</f>
        <v>Geräte</v>
      </c>
      <c r="AA3271" s="19" t="str">
        <f>VLOOKUP(W3271,'Verweis Vertreter'!$A$2:$B$24,2,FALSE)</f>
        <v>Akin Erdem</v>
      </c>
      <c r="AB3271" s="12">
        <f t="shared" si="459"/>
        <v>1</v>
      </c>
      <c r="AC3271" s="12">
        <f t="shared" si="464"/>
        <v>42.5</v>
      </c>
      <c r="AD3271" s="12">
        <f t="shared" si="465"/>
        <v>65.319999999999993</v>
      </c>
      <c r="AE3271" s="12">
        <f t="shared" si="460"/>
        <v>65.319999999999993</v>
      </c>
      <c r="AF3271" s="12">
        <f t="shared" si="461"/>
        <v>22.82</v>
      </c>
      <c r="AG3271" s="12">
        <f t="shared" si="462"/>
        <v>22.82</v>
      </c>
      <c r="AH3271" s="9">
        <f t="shared" si="466"/>
        <v>0.34935701163502758</v>
      </c>
      <c r="AI3271" s="14">
        <f>VLOOKUP(E3271,'Verweis Faktor'!$A:$B,2,FALSE)</f>
        <v>1</v>
      </c>
      <c r="AJ3271" s="14"/>
      <c r="AK3271" s="14" t="str">
        <f>IF(AL3271="Ja","Versandkosten",VLOOKUP(E3271,'Verweis Belegart'!$A$2:$B$9,2,FALSE))</f>
        <v>Hardware</v>
      </c>
      <c r="AL3271" s="14" t="str">
        <f t="shared" si="467"/>
        <v>Nein</v>
      </c>
      <c r="AM3271" s="14" t="str">
        <f t="shared" si="463"/>
        <v>Positiv</v>
      </c>
    </row>
    <row r="3272" spans="1:39" ht="17.25" customHeight="1" x14ac:dyDescent="0.35">
      <c r="A3272" s="17">
        <v>14573630</v>
      </c>
      <c r="B3272" s="2" t="s">
        <v>1989</v>
      </c>
      <c r="C3272" s="1">
        <v>2025001</v>
      </c>
      <c r="D3272" s="1">
        <v>2000866</v>
      </c>
      <c r="E3272" s="2" t="s">
        <v>34</v>
      </c>
      <c r="F3272" s="2" t="s">
        <v>142</v>
      </c>
      <c r="G3272" s="2" t="s">
        <v>66</v>
      </c>
      <c r="H3272" s="2" t="s">
        <v>640</v>
      </c>
      <c r="I3272" s="2" t="s">
        <v>641</v>
      </c>
      <c r="J3272" s="2" t="s">
        <v>304</v>
      </c>
      <c r="K3272" s="2" t="s">
        <v>79</v>
      </c>
      <c r="L3272" s="2" t="s">
        <v>2143</v>
      </c>
      <c r="M3272" s="2" t="s">
        <v>2144</v>
      </c>
      <c r="N3272" s="2" t="s">
        <v>1408</v>
      </c>
      <c r="O3272" s="3">
        <v>20</v>
      </c>
      <c r="P3272" s="3">
        <v>16.010000000000002</v>
      </c>
      <c r="Q3272" s="3">
        <v>18.09</v>
      </c>
      <c r="R3272" s="3">
        <v>361.8</v>
      </c>
      <c r="S3272" s="3">
        <v>2.08</v>
      </c>
      <c r="T3272" s="3">
        <v>41.6</v>
      </c>
      <c r="U3272" s="3">
        <v>11.49</v>
      </c>
      <c r="V3272" s="2" t="s">
        <v>195</v>
      </c>
      <c r="W3272" s="2" t="s">
        <v>196</v>
      </c>
      <c r="X3272" s="2" t="s">
        <v>197</v>
      </c>
      <c r="Y3272" s="19" t="str">
        <f>VLOOKUP(G3272,'Verweis Kd-Gruppe'!$A$2:$B$8,2,FALSE)</f>
        <v>EXP</v>
      </c>
      <c r="Z3272" s="19" t="str">
        <f>VLOOKUP(J3272,'Verweis Art-Gruppe'!$A$2:$B$15,2,FALSE)</f>
        <v>Zubehör</v>
      </c>
      <c r="AA3272" s="19" t="str">
        <f>VLOOKUP(W3272,'Verweis Vertreter'!$A$2:$B$24,2,FALSE)</f>
        <v>Akin Erdem</v>
      </c>
      <c r="AB3272" s="12">
        <f t="shared" si="459"/>
        <v>20</v>
      </c>
      <c r="AC3272" s="12">
        <f t="shared" si="464"/>
        <v>16.010000000000002</v>
      </c>
      <c r="AD3272" s="12">
        <f t="shared" si="465"/>
        <v>18.09</v>
      </c>
      <c r="AE3272" s="12">
        <f t="shared" si="460"/>
        <v>361.8</v>
      </c>
      <c r="AF3272" s="12">
        <f t="shared" si="461"/>
        <v>2.08</v>
      </c>
      <c r="AG3272" s="12">
        <f t="shared" si="462"/>
        <v>41.6</v>
      </c>
      <c r="AH3272" s="9">
        <f t="shared" si="466"/>
        <v>0.11498065229408513</v>
      </c>
      <c r="AI3272" s="14">
        <f>VLOOKUP(E3272,'Verweis Faktor'!$A:$B,2,FALSE)</f>
        <v>1</v>
      </c>
      <c r="AJ3272" s="14"/>
      <c r="AK3272" s="14" t="str">
        <f>IF(AL3272="Ja","Versandkosten",VLOOKUP(E3272,'Verweis Belegart'!$A$2:$B$9,2,FALSE))</f>
        <v>Hardware</v>
      </c>
      <c r="AL3272" s="14" t="str">
        <f t="shared" si="467"/>
        <v>Nein</v>
      </c>
      <c r="AM3272" s="14" t="str">
        <f t="shared" si="463"/>
        <v>Positiv</v>
      </c>
    </row>
    <row r="3273" spans="1:39" ht="17.25" customHeight="1" x14ac:dyDescent="0.35">
      <c r="A3273" s="17">
        <v>14573630</v>
      </c>
      <c r="B3273" s="2" t="s">
        <v>1989</v>
      </c>
      <c r="C3273" s="1">
        <v>2025001</v>
      </c>
      <c r="D3273" s="1">
        <v>2000866</v>
      </c>
      <c r="E3273" s="2" t="s">
        <v>34</v>
      </c>
      <c r="F3273" s="2" t="s">
        <v>142</v>
      </c>
      <c r="G3273" s="2" t="s">
        <v>66</v>
      </c>
      <c r="H3273" s="2" t="s">
        <v>640</v>
      </c>
      <c r="I3273" s="2" t="s">
        <v>641</v>
      </c>
      <c r="J3273" s="2" t="s">
        <v>103</v>
      </c>
      <c r="K3273" s="2" t="s">
        <v>83</v>
      </c>
      <c r="L3273" s="2" t="s">
        <v>1127</v>
      </c>
      <c r="M3273" s="2" t="s">
        <v>1128</v>
      </c>
      <c r="N3273" s="2" t="s">
        <v>1129</v>
      </c>
      <c r="O3273" s="3">
        <v>1</v>
      </c>
      <c r="P3273" s="3">
        <v>363.5</v>
      </c>
      <c r="Q3273" s="3">
        <v>642.19000000000005</v>
      </c>
      <c r="R3273" s="3">
        <v>642.19000000000005</v>
      </c>
      <c r="S3273" s="3">
        <v>278.69</v>
      </c>
      <c r="T3273" s="3">
        <v>278.69</v>
      </c>
      <c r="U3273" s="3">
        <v>43.39</v>
      </c>
      <c r="V3273" s="2" t="s">
        <v>195</v>
      </c>
      <c r="W3273" s="2" t="s">
        <v>196</v>
      </c>
      <c r="X3273" s="2" t="s">
        <v>197</v>
      </c>
      <c r="Y3273" s="19" t="str">
        <f>VLOOKUP(G3273,'Verweis Kd-Gruppe'!$A$2:$B$8,2,FALSE)</f>
        <v>EXP</v>
      </c>
      <c r="Z3273" s="19" t="str">
        <f>VLOOKUP(J3273,'Verweis Art-Gruppe'!$A$2:$B$15,2,FALSE)</f>
        <v>Geräte</v>
      </c>
      <c r="AA3273" s="19" t="str">
        <f>VLOOKUP(W3273,'Verweis Vertreter'!$A$2:$B$24,2,FALSE)</f>
        <v>Akin Erdem</v>
      </c>
      <c r="AB3273" s="12">
        <f t="shared" si="459"/>
        <v>1</v>
      </c>
      <c r="AC3273" s="12">
        <f t="shared" si="464"/>
        <v>363.5</v>
      </c>
      <c r="AD3273" s="12">
        <f t="shared" si="465"/>
        <v>642.19000000000005</v>
      </c>
      <c r="AE3273" s="12">
        <f t="shared" si="460"/>
        <v>642.19000000000005</v>
      </c>
      <c r="AF3273" s="12">
        <f t="shared" si="461"/>
        <v>278.69</v>
      </c>
      <c r="AG3273" s="12">
        <f t="shared" si="462"/>
        <v>278.69</v>
      </c>
      <c r="AH3273" s="9">
        <f t="shared" si="466"/>
        <v>0.43396814027001351</v>
      </c>
      <c r="AI3273" s="14">
        <f>VLOOKUP(E3273,'Verweis Faktor'!$A:$B,2,FALSE)</f>
        <v>1</v>
      </c>
      <c r="AJ3273" s="14"/>
      <c r="AK3273" s="14" t="str">
        <f>IF(AL3273="Ja","Versandkosten",VLOOKUP(E3273,'Verweis Belegart'!$A$2:$B$9,2,FALSE))</f>
        <v>Hardware</v>
      </c>
      <c r="AL3273" s="14" t="str">
        <f t="shared" si="467"/>
        <v>Nein</v>
      </c>
      <c r="AM3273" s="14" t="str">
        <f t="shared" si="463"/>
        <v>Positiv</v>
      </c>
    </row>
    <row r="3274" spans="1:39" ht="17.25" customHeight="1" x14ac:dyDescent="0.35">
      <c r="A3274" s="17">
        <v>14573630</v>
      </c>
      <c r="B3274" s="2" t="s">
        <v>1989</v>
      </c>
      <c r="C3274" s="1">
        <v>2025001</v>
      </c>
      <c r="D3274" s="1">
        <v>2000866</v>
      </c>
      <c r="E3274" s="2" t="s">
        <v>34</v>
      </c>
      <c r="F3274" s="2" t="s">
        <v>142</v>
      </c>
      <c r="G3274" s="2" t="s">
        <v>66</v>
      </c>
      <c r="H3274" s="2" t="s">
        <v>640</v>
      </c>
      <c r="I3274" s="2" t="s">
        <v>641</v>
      </c>
      <c r="J3274" s="2" t="s">
        <v>304</v>
      </c>
      <c r="K3274" s="2" t="s">
        <v>87</v>
      </c>
      <c r="L3274" s="2" t="s">
        <v>2177</v>
      </c>
      <c r="M3274" s="2" t="s">
        <v>2178</v>
      </c>
      <c r="N3274" s="2" t="s">
        <v>2179</v>
      </c>
      <c r="O3274" s="3">
        <v>4</v>
      </c>
      <c r="P3274" s="3">
        <v>184.23</v>
      </c>
      <c r="Q3274" s="3">
        <v>190.95</v>
      </c>
      <c r="R3274" s="3">
        <v>763.8</v>
      </c>
      <c r="S3274" s="3">
        <v>6.72</v>
      </c>
      <c r="T3274" s="3">
        <v>26.88</v>
      </c>
      <c r="U3274" s="3">
        <v>3.51</v>
      </c>
      <c r="V3274" s="2" t="s">
        <v>195</v>
      </c>
      <c r="W3274" s="2" t="s">
        <v>196</v>
      </c>
      <c r="X3274" s="2" t="s">
        <v>197</v>
      </c>
      <c r="Y3274" s="19" t="str">
        <f>VLOOKUP(G3274,'Verweis Kd-Gruppe'!$A$2:$B$8,2,FALSE)</f>
        <v>EXP</v>
      </c>
      <c r="Z3274" s="19" t="str">
        <f>VLOOKUP(J3274,'Verweis Art-Gruppe'!$A$2:$B$15,2,FALSE)</f>
        <v>Zubehör</v>
      </c>
      <c r="AA3274" s="19" t="str">
        <f>VLOOKUP(W3274,'Verweis Vertreter'!$A$2:$B$24,2,FALSE)</f>
        <v>Akin Erdem</v>
      </c>
      <c r="AB3274" s="12">
        <f t="shared" si="459"/>
        <v>4</v>
      </c>
      <c r="AC3274" s="12">
        <f t="shared" si="464"/>
        <v>184.23</v>
      </c>
      <c r="AD3274" s="12">
        <f t="shared" si="465"/>
        <v>190.95</v>
      </c>
      <c r="AE3274" s="12">
        <f t="shared" si="460"/>
        <v>763.8</v>
      </c>
      <c r="AF3274" s="12">
        <f t="shared" si="461"/>
        <v>6.72</v>
      </c>
      <c r="AG3274" s="12">
        <f t="shared" si="462"/>
        <v>26.88</v>
      </c>
      <c r="AH3274" s="9">
        <f t="shared" si="466"/>
        <v>3.5192458758837392E-2</v>
      </c>
      <c r="AI3274" s="14">
        <f>VLOOKUP(E3274,'Verweis Faktor'!$A:$B,2,FALSE)</f>
        <v>1</v>
      </c>
      <c r="AJ3274" s="14"/>
      <c r="AK3274" s="14" t="str">
        <f>IF(AL3274="Ja","Versandkosten",VLOOKUP(E3274,'Verweis Belegart'!$A$2:$B$9,2,FALSE))</f>
        <v>Hardware</v>
      </c>
      <c r="AL3274" s="14" t="str">
        <f t="shared" si="467"/>
        <v>Nein</v>
      </c>
      <c r="AM3274" s="14" t="str">
        <f t="shared" si="463"/>
        <v>Positiv</v>
      </c>
    </row>
    <row r="3275" spans="1:39" ht="17.25" customHeight="1" x14ac:dyDescent="0.35">
      <c r="A3275" s="17">
        <v>14573405</v>
      </c>
      <c r="B3275" s="2" t="s">
        <v>1989</v>
      </c>
      <c r="C3275" s="1">
        <v>2025001</v>
      </c>
      <c r="D3275" s="1">
        <v>2000867</v>
      </c>
      <c r="E3275" s="2" t="s">
        <v>34</v>
      </c>
      <c r="F3275" s="2" t="s">
        <v>53</v>
      </c>
      <c r="G3275" s="2" t="s">
        <v>36</v>
      </c>
      <c r="H3275" s="2" t="s">
        <v>574</v>
      </c>
      <c r="I3275" s="2" t="s">
        <v>575</v>
      </c>
      <c r="J3275" s="2" t="s">
        <v>103</v>
      </c>
      <c r="K3275" s="2" t="s">
        <v>28</v>
      </c>
      <c r="L3275" s="2" t="s">
        <v>648</v>
      </c>
      <c r="M3275" s="2" t="s">
        <v>649</v>
      </c>
      <c r="N3275" s="2" t="s">
        <v>637</v>
      </c>
      <c r="O3275" s="3">
        <v>1</v>
      </c>
      <c r="P3275" s="3">
        <v>944.7826</v>
      </c>
      <c r="Q3275" s="3">
        <v>1039</v>
      </c>
      <c r="R3275" s="3">
        <v>1039</v>
      </c>
      <c r="S3275" s="3">
        <v>94.217399999999998</v>
      </c>
      <c r="T3275" s="3">
        <v>94.22</v>
      </c>
      <c r="U3275" s="3">
        <v>9.06</v>
      </c>
      <c r="V3275" s="2" t="s">
        <v>235</v>
      </c>
      <c r="W3275" s="2" t="s">
        <v>236</v>
      </c>
      <c r="X3275" s="2" t="s">
        <v>59</v>
      </c>
      <c r="Y3275" s="19" t="str">
        <f>VLOOKUP(G3275,'Verweis Kd-Gruppe'!$A$2:$B$8,2,FALSE)</f>
        <v>GRK</v>
      </c>
      <c r="Z3275" s="19" t="str">
        <f>VLOOKUP(J3275,'Verweis Art-Gruppe'!$A$2:$B$15,2,FALSE)</f>
        <v>Geräte</v>
      </c>
      <c r="AA3275" s="19" t="str">
        <f>VLOOKUP(W3275,'Verweis Vertreter'!$A$2:$B$24,2,FALSE)</f>
        <v>Patrick Verfürth</v>
      </c>
      <c r="AB3275" s="12">
        <f t="shared" si="459"/>
        <v>1</v>
      </c>
      <c r="AC3275" s="12">
        <f t="shared" si="464"/>
        <v>944.7826</v>
      </c>
      <c r="AD3275" s="12">
        <f t="shared" si="465"/>
        <v>1039</v>
      </c>
      <c r="AE3275" s="12">
        <f t="shared" si="460"/>
        <v>1039</v>
      </c>
      <c r="AF3275" s="12">
        <f t="shared" si="461"/>
        <v>94.217399999999998</v>
      </c>
      <c r="AG3275" s="12">
        <f t="shared" si="462"/>
        <v>94.22</v>
      </c>
      <c r="AH3275" s="9">
        <f t="shared" si="466"/>
        <v>9.0683349374398453E-2</v>
      </c>
      <c r="AI3275" s="14">
        <f>VLOOKUP(E3275,'Verweis Faktor'!$A:$B,2,FALSE)</f>
        <v>1</v>
      </c>
      <c r="AJ3275" s="14"/>
      <c r="AK3275" s="14" t="str">
        <f>IF(AL3275="Ja","Versandkosten",VLOOKUP(E3275,'Verweis Belegart'!$A$2:$B$9,2,FALSE))</f>
        <v>Hardware</v>
      </c>
      <c r="AL3275" s="14" t="str">
        <f t="shared" si="467"/>
        <v>Nein</v>
      </c>
      <c r="AM3275" s="14" t="str">
        <f t="shared" si="463"/>
        <v>Positiv</v>
      </c>
    </row>
    <row r="3276" spans="1:39" ht="17.25" customHeight="1" x14ac:dyDescent="0.35">
      <c r="A3276" s="17">
        <v>14573437</v>
      </c>
      <c r="B3276" s="2" t="s">
        <v>1989</v>
      </c>
      <c r="C3276" s="1">
        <v>2025001</v>
      </c>
      <c r="D3276" s="1">
        <v>2000868</v>
      </c>
      <c r="E3276" s="2" t="s">
        <v>34</v>
      </c>
      <c r="F3276" s="2" t="s">
        <v>53</v>
      </c>
      <c r="G3276" s="2" t="s">
        <v>36</v>
      </c>
      <c r="H3276" s="2" t="s">
        <v>574</v>
      </c>
      <c r="I3276" s="2" t="s">
        <v>575</v>
      </c>
      <c r="J3276" s="2" t="s">
        <v>103</v>
      </c>
      <c r="K3276" s="2" t="s">
        <v>28</v>
      </c>
      <c r="L3276" s="2" t="s">
        <v>1710</v>
      </c>
      <c r="M3276" s="2" t="s">
        <v>1711</v>
      </c>
      <c r="N3276" s="2" t="s">
        <v>1712</v>
      </c>
      <c r="O3276" s="3">
        <v>2</v>
      </c>
      <c r="P3276" s="3">
        <v>413</v>
      </c>
      <c r="Q3276" s="3">
        <v>439</v>
      </c>
      <c r="R3276" s="3">
        <v>878</v>
      </c>
      <c r="S3276" s="3">
        <v>26</v>
      </c>
      <c r="T3276" s="3">
        <v>52</v>
      </c>
      <c r="U3276" s="3">
        <v>5.92</v>
      </c>
      <c r="V3276" s="2" t="s">
        <v>235</v>
      </c>
      <c r="W3276" s="2" t="s">
        <v>236</v>
      </c>
      <c r="X3276" s="2" t="s">
        <v>59</v>
      </c>
      <c r="Y3276" s="19" t="str">
        <f>VLOOKUP(G3276,'Verweis Kd-Gruppe'!$A$2:$B$8,2,FALSE)</f>
        <v>GRK</v>
      </c>
      <c r="Z3276" s="19" t="str">
        <f>VLOOKUP(J3276,'Verweis Art-Gruppe'!$A$2:$B$15,2,FALSE)</f>
        <v>Geräte</v>
      </c>
      <c r="AA3276" s="19" t="str">
        <f>VLOOKUP(W3276,'Verweis Vertreter'!$A$2:$B$24,2,FALSE)</f>
        <v>Patrick Verfürth</v>
      </c>
      <c r="AB3276" s="12">
        <f t="shared" si="459"/>
        <v>2</v>
      </c>
      <c r="AC3276" s="12">
        <f t="shared" si="464"/>
        <v>413</v>
      </c>
      <c r="AD3276" s="12">
        <f t="shared" si="465"/>
        <v>439</v>
      </c>
      <c r="AE3276" s="12">
        <f t="shared" si="460"/>
        <v>878</v>
      </c>
      <c r="AF3276" s="12">
        <f t="shared" si="461"/>
        <v>26</v>
      </c>
      <c r="AG3276" s="12">
        <f t="shared" si="462"/>
        <v>52</v>
      </c>
      <c r="AH3276" s="9">
        <f t="shared" si="466"/>
        <v>5.9225512528473807E-2</v>
      </c>
      <c r="AI3276" s="14">
        <f>VLOOKUP(E3276,'Verweis Faktor'!$A:$B,2,FALSE)</f>
        <v>1</v>
      </c>
      <c r="AJ3276" s="14"/>
      <c r="AK3276" s="14" t="str">
        <f>IF(AL3276="Ja","Versandkosten",VLOOKUP(E3276,'Verweis Belegart'!$A$2:$B$9,2,FALSE))</f>
        <v>Hardware</v>
      </c>
      <c r="AL3276" s="14" t="str">
        <f t="shared" si="467"/>
        <v>Nein</v>
      </c>
      <c r="AM3276" s="14" t="str">
        <f t="shared" si="463"/>
        <v>Positiv</v>
      </c>
    </row>
    <row r="3277" spans="1:39" ht="17.25" customHeight="1" x14ac:dyDescent="0.35">
      <c r="A3277" s="17">
        <v>14573535</v>
      </c>
      <c r="B3277" s="2" t="s">
        <v>1989</v>
      </c>
      <c r="C3277" s="1">
        <v>2025001</v>
      </c>
      <c r="D3277" s="1">
        <v>2000869</v>
      </c>
      <c r="E3277" s="2" t="s">
        <v>34</v>
      </c>
      <c r="F3277" s="2" t="s">
        <v>53</v>
      </c>
      <c r="G3277" s="2" t="s">
        <v>36</v>
      </c>
      <c r="H3277" s="2" t="s">
        <v>574</v>
      </c>
      <c r="I3277" s="2" t="s">
        <v>575</v>
      </c>
      <c r="J3277" s="2" t="s">
        <v>103</v>
      </c>
      <c r="K3277" s="2" t="s">
        <v>28</v>
      </c>
      <c r="L3277" s="2" t="s">
        <v>1666</v>
      </c>
      <c r="M3277" s="2" t="s">
        <v>1667</v>
      </c>
      <c r="N3277" s="2" t="s">
        <v>457</v>
      </c>
      <c r="O3277" s="3">
        <v>1</v>
      </c>
      <c r="P3277" s="3">
        <v>910.47659999999996</v>
      </c>
      <c r="Q3277" s="3">
        <v>845</v>
      </c>
      <c r="R3277" s="3">
        <v>845</v>
      </c>
      <c r="S3277" s="3">
        <v>-65.476600000000005</v>
      </c>
      <c r="T3277" s="3">
        <v>-65.48</v>
      </c>
      <c r="U3277" s="3">
        <v>-7.74</v>
      </c>
      <c r="V3277" s="2" t="s">
        <v>235</v>
      </c>
      <c r="W3277" s="2" t="s">
        <v>236</v>
      </c>
      <c r="X3277" s="2" t="s">
        <v>59</v>
      </c>
      <c r="Y3277" s="19" t="str">
        <f>VLOOKUP(G3277,'Verweis Kd-Gruppe'!$A$2:$B$8,2,FALSE)</f>
        <v>GRK</v>
      </c>
      <c r="Z3277" s="19" t="str">
        <f>VLOOKUP(J3277,'Verweis Art-Gruppe'!$A$2:$B$15,2,FALSE)</f>
        <v>Geräte</v>
      </c>
      <c r="AA3277" s="19" t="str">
        <f>VLOOKUP(W3277,'Verweis Vertreter'!$A$2:$B$24,2,FALSE)</f>
        <v>Patrick Verfürth</v>
      </c>
      <c r="AB3277" s="12">
        <f t="shared" si="459"/>
        <v>1</v>
      </c>
      <c r="AC3277" s="12">
        <f t="shared" si="464"/>
        <v>910.47659999999996</v>
      </c>
      <c r="AD3277" s="12">
        <f t="shared" si="465"/>
        <v>845</v>
      </c>
      <c r="AE3277" s="12">
        <f t="shared" si="460"/>
        <v>845</v>
      </c>
      <c r="AF3277" s="12">
        <f t="shared" si="461"/>
        <v>-65.476600000000005</v>
      </c>
      <c r="AG3277" s="12">
        <f t="shared" si="462"/>
        <v>-65.48</v>
      </c>
      <c r="AH3277" s="9">
        <f t="shared" si="466"/>
        <v>-7.7491124260355038E-2</v>
      </c>
      <c r="AI3277" s="14">
        <f>VLOOKUP(E3277,'Verweis Faktor'!$A:$B,2,FALSE)</f>
        <v>1</v>
      </c>
      <c r="AJ3277" s="14"/>
      <c r="AK3277" s="14" t="str">
        <f>IF(AL3277="Ja","Versandkosten",VLOOKUP(E3277,'Verweis Belegart'!$A$2:$B$9,2,FALSE))</f>
        <v>Hardware</v>
      </c>
      <c r="AL3277" s="14" t="str">
        <f t="shared" si="467"/>
        <v>Nein</v>
      </c>
      <c r="AM3277" s="14" t="str">
        <f t="shared" si="463"/>
        <v>Negativ</v>
      </c>
    </row>
    <row r="3278" spans="1:39" ht="17.25" customHeight="1" x14ac:dyDescent="0.35">
      <c r="A3278" s="17">
        <v>14573611</v>
      </c>
      <c r="B3278" s="2" t="s">
        <v>1989</v>
      </c>
      <c r="C3278" s="1">
        <v>2025001</v>
      </c>
      <c r="D3278" s="1">
        <v>2000870</v>
      </c>
      <c r="E3278" s="2" t="s">
        <v>34</v>
      </c>
      <c r="F3278" s="2" t="s">
        <v>53</v>
      </c>
      <c r="G3278" s="2" t="s">
        <v>25</v>
      </c>
      <c r="H3278" s="2" t="s">
        <v>1979</v>
      </c>
      <c r="I3278" s="2" t="s">
        <v>1980</v>
      </c>
      <c r="J3278" s="2" t="s">
        <v>103</v>
      </c>
      <c r="K3278" s="2" t="s">
        <v>28</v>
      </c>
      <c r="L3278" s="2" t="s">
        <v>1381</v>
      </c>
      <c r="M3278" s="2" t="s">
        <v>1382</v>
      </c>
      <c r="N3278" s="2" t="s">
        <v>292</v>
      </c>
      <c r="O3278" s="3">
        <v>1</v>
      </c>
      <c r="P3278" s="3">
        <v>894</v>
      </c>
      <c r="Q3278" s="3">
        <v>929</v>
      </c>
      <c r="R3278" s="3">
        <v>929</v>
      </c>
      <c r="S3278" s="3">
        <v>35</v>
      </c>
      <c r="T3278" s="3">
        <v>35</v>
      </c>
      <c r="U3278" s="3">
        <v>3.76</v>
      </c>
      <c r="V3278" s="2" t="s">
        <v>697</v>
      </c>
      <c r="W3278" s="2" t="s">
        <v>698</v>
      </c>
      <c r="X3278" s="2" t="s">
        <v>724</v>
      </c>
      <c r="Y3278" s="19" t="str">
        <f>VLOOKUP(G3278,'Verweis Kd-Gruppe'!$A$2:$B$8,2,FALSE)</f>
        <v>FHK</v>
      </c>
      <c r="Z3278" s="19" t="str">
        <f>VLOOKUP(J3278,'Verweis Art-Gruppe'!$A$2:$B$15,2,FALSE)</f>
        <v>Geräte</v>
      </c>
      <c r="AA3278" s="19" t="str">
        <f>VLOOKUP(W3278,'Verweis Vertreter'!$A$2:$B$24,2,FALSE)</f>
        <v>Zentrale</v>
      </c>
      <c r="AB3278" s="12">
        <f t="shared" si="459"/>
        <v>1</v>
      </c>
      <c r="AC3278" s="12">
        <f t="shared" si="464"/>
        <v>894</v>
      </c>
      <c r="AD3278" s="12">
        <f t="shared" si="465"/>
        <v>929</v>
      </c>
      <c r="AE3278" s="12">
        <f t="shared" si="460"/>
        <v>929</v>
      </c>
      <c r="AF3278" s="12">
        <f t="shared" si="461"/>
        <v>35</v>
      </c>
      <c r="AG3278" s="12">
        <f t="shared" si="462"/>
        <v>35</v>
      </c>
      <c r="AH3278" s="9">
        <f t="shared" si="466"/>
        <v>3.7674919268030141E-2</v>
      </c>
      <c r="AI3278" s="14">
        <f>VLOOKUP(E3278,'Verweis Faktor'!$A:$B,2,FALSE)</f>
        <v>1</v>
      </c>
      <c r="AJ3278" s="14"/>
      <c r="AK3278" s="14" t="str">
        <f>IF(AL3278="Ja","Versandkosten",VLOOKUP(E3278,'Verweis Belegart'!$A$2:$B$9,2,FALSE))</f>
        <v>Hardware</v>
      </c>
      <c r="AL3278" s="14" t="str">
        <f t="shared" si="467"/>
        <v>Nein</v>
      </c>
      <c r="AM3278" s="14" t="str">
        <f t="shared" si="463"/>
        <v>Positiv</v>
      </c>
    </row>
    <row r="3279" spans="1:39" ht="17.25" customHeight="1" x14ac:dyDescent="0.35">
      <c r="A3279" s="17">
        <v>14573611</v>
      </c>
      <c r="B3279" s="2" t="s">
        <v>1989</v>
      </c>
      <c r="C3279" s="1">
        <v>2025001</v>
      </c>
      <c r="D3279" s="1">
        <v>2000870</v>
      </c>
      <c r="E3279" s="2" t="s">
        <v>34</v>
      </c>
      <c r="F3279" s="2" t="s">
        <v>53</v>
      </c>
      <c r="G3279" s="2" t="s">
        <v>25</v>
      </c>
      <c r="H3279" s="2" t="s">
        <v>1979</v>
      </c>
      <c r="I3279" s="2" t="s">
        <v>1980</v>
      </c>
      <c r="J3279" s="2" t="s">
        <v>103</v>
      </c>
      <c r="K3279" s="2" t="s">
        <v>45</v>
      </c>
      <c r="L3279" s="2" t="s">
        <v>1558</v>
      </c>
      <c r="M3279" s="2" t="s">
        <v>1559</v>
      </c>
      <c r="N3279" s="2" t="s">
        <v>481</v>
      </c>
      <c r="O3279" s="3">
        <v>1</v>
      </c>
      <c r="P3279" s="3">
        <v>109</v>
      </c>
      <c r="Q3279" s="3">
        <v>129</v>
      </c>
      <c r="R3279" s="3">
        <v>129</v>
      </c>
      <c r="S3279" s="3">
        <v>20</v>
      </c>
      <c r="T3279" s="3">
        <v>20</v>
      </c>
      <c r="U3279" s="3">
        <v>15.5</v>
      </c>
      <c r="V3279" s="2" t="s">
        <v>697</v>
      </c>
      <c r="W3279" s="2" t="s">
        <v>698</v>
      </c>
      <c r="X3279" s="2" t="s">
        <v>724</v>
      </c>
      <c r="Y3279" s="19" t="str">
        <f>VLOOKUP(G3279,'Verweis Kd-Gruppe'!$A$2:$B$8,2,FALSE)</f>
        <v>FHK</v>
      </c>
      <c r="Z3279" s="19" t="str">
        <f>VLOOKUP(J3279,'Verweis Art-Gruppe'!$A$2:$B$15,2,FALSE)</f>
        <v>Geräte</v>
      </c>
      <c r="AA3279" s="19" t="str">
        <f>VLOOKUP(W3279,'Verweis Vertreter'!$A$2:$B$24,2,FALSE)</f>
        <v>Zentrale</v>
      </c>
      <c r="AB3279" s="12">
        <f t="shared" si="459"/>
        <v>1</v>
      </c>
      <c r="AC3279" s="12">
        <f t="shared" si="464"/>
        <v>109</v>
      </c>
      <c r="AD3279" s="12">
        <f t="shared" si="465"/>
        <v>129</v>
      </c>
      <c r="AE3279" s="12">
        <f t="shared" si="460"/>
        <v>129</v>
      </c>
      <c r="AF3279" s="12">
        <f t="shared" si="461"/>
        <v>20</v>
      </c>
      <c r="AG3279" s="12">
        <f t="shared" si="462"/>
        <v>20</v>
      </c>
      <c r="AH3279" s="9">
        <f t="shared" si="466"/>
        <v>0.15503875968992248</v>
      </c>
      <c r="AI3279" s="14">
        <f>VLOOKUP(E3279,'Verweis Faktor'!$A:$B,2,FALSE)</f>
        <v>1</v>
      </c>
      <c r="AJ3279" s="14"/>
      <c r="AK3279" s="14" t="str">
        <f>IF(AL3279="Ja","Versandkosten",VLOOKUP(E3279,'Verweis Belegart'!$A$2:$B$9,2,FALSE))</f>
        <v>Hardware</v>
      </c>
      <c r="AL3279" s="14" t="str">
        <f t="shared" si="467"/>
        <v>Nein</v>
      </c>
      <c r="AM3279" s="14" t="str">
        <f t="shared" si="463"/>
        <v>Positiv</v>
      </c>
    </row>
    <row r="3280" spans="1:39" ht="17.25" customHeight="1" x14ac:dyDescent="0.35">
      <c r="A3280" s="17">
        <v>14573631</v>
      </c>
      <c r="B3280" s="2" t="s">
        <v>1989</v>
      </c>
      <c r="C3280" s="1">
        <v>2025001</v>
      </c>
      <c r="D3280" s="1">
        <v>2000871</v>
      </c>
      <c r="E3280" s="2" t="s">
        <v>34</v>
      </c>
      <c r="F3280" s="2" t="s">
        <v>142</v>
      </c>
      <c r="G3280" s="2" t="s">
        <v>66</v>
      </c>
      <c r="H3280" s="2" t="s">
        <v>1157</v>
      </c>
      <c r="I3280" s="2" t="s">
        <v>1158</v>
      </c>
      <c r="J3280" s="2" t="s">
        <v>103</v>
      </c>
      <c r="K3280" s="2" t="s">
        <v>28</v>
      </c>
      <c r="L3280" s="2" t="s">
        <v>387</v>
      </c>
      <c r="M3280" s="2" t="s">
        <v>388</v>
      </c>
      <c r="N3280" s="2" t="s">
        <v>292</v>
      </c>
      <c r="O3280" s="3">
        <v>8</v>
      </c>
      <c r="P3280" s="3">
        <v>895.92759999999998</v>
      </c>
      <c r="Q3280" s="3">
        <v>912</v>
      </c>
      <c r="R3280" s="3">
        <v>7296</v>
      </c>
      <c r="S3280" s="3">
        <v>16.072399999999998</v>
      </c>
      <c r="T3280" s="3">
        <v>128.58000000000001</v>
      </c>
      <c r="U3280" s="3">
        <v>1.76</v>
      </c>
      <c r="V3280" s="2" t="s">
        <v>145</v>
      </c>
      <c r="W3280" s="2" t="s">
        <v>146</v>
      </c>
      <c r="X3280" s="2" t="s">
        <v>72</v>
      </c>
      <c r="Y3280" s="19" t="str">
        <f>VLOOKUP(G3280,'Verweis Kd-Gruppe'!$A$2:$B$8,2,FALSE)</f>
        <v>EXP</v>
      </c>
      <c r="Z3280" s="19" t="str">
        <f>VLOOKUP(J3280,'Verweis Art-Gruppe'!$A$2:$B$15,2,FALSE)</f>
        <v>Geräte</v>
      </c>
      <c r="AA3280" s="19" t="str">
        <f>VLOOKUP(W3280,'Verweis Vertreter'!$A$2:$B$24,2,FALSE)</f>
        <v>Muhsin Yortanli</v>
      </c>
      <c r="AB3280" s="12">
        <f t="shared" si="459"/>
        <v>8</v>
      </c>
      <c r="AC3280" s="12">
        <f t="shared" si="464"/>
        <v>895.92759999999998</v>
      </c>
      <c r="AD3280" s="12">
        <f t="shared" si="465"/>
        <v>912</v>
      </c>
      <c r="AE3280" s="12">
        <f t="shared" si="460"/>
        <v>7296</v>
      </c>
      <c r="AF3280" s="12">
        <f t="shared" si="461"/>
        <v>16.072399999999998</v>
      </c>
      <c r="AG3280" s="12">
        <f t="shared" si="462"/>
        <v>128.58000000000001</v>
      </c>
      <c r="AH3280" s="9">
        <f t="shared" si="466"/>
        <v>1.7623355263157895E-2</v>
      </c>
      <c r="AI3280" s="14">
        <f>VLOOKUP(E3280,'Verweis Faktor'!$A:$B,2,FALSE)</f>
        <v>1</v>
      </c>
      <c r="AJ3280" s="14"/>
      <c r="AK3280" s="14" t="str">
        <f>IF(AL3280="Ja","Versandkosten",VLOOKUP(E3280,'Verweis Belegart'!$A$2:$B$9,2,FALSE))</f>
        <v>Hardware</v>
      </c>
      <c r="AL3280" s="14" t="str">
        <f t="shared" si="467"/>
        <v>Nein</v>
      </c>
      <c r="AM3280" s="14" t="str">
        <f t="shared" si="463"/>
        <v>Positiv</v>
      </c>
    </row>
    <row r="3281" spans="1:39" ht="17.25" customHeight="1" x14ac:dyDescent="0.35">
      <c r="A3281" s="17">
        <v>14573631</v>
      </c>
      <c r="B3281" s="2" t="s">
        <v>1989</v>
      </c>
      <c r="C3281" s="1">
        <v>2025001</v>
      </c>
      <c r="D3281" s="1">
        <v>2000871</v>
      </c>
      <c r="E3281" s="2" t="s">
        <v>34</v>
      </c>
      <c r="F3281" s="2" t="s">
        <v>142</v>
      </c>
      <c r="G3281" s="2" t="s">
        <v>66</v>
      </c>
      <c r="H3281" s="2" t="s">
        <v>1157</v>
      </c>
      <c r="I3281" s="2" t="s">
        <v>1158</v>
      </c>
      <c r="J3281" s="2" t="s">
        <v>304</v>
      </c>
      <c r="K3281" s="2" t="s">
        <v>45</v>
      </c>
      <c r="L3281" s="2" t="s">
        <v>382</v>
      </c>
      <c r="M3281" s="2" t="s">
        <v>383</v>
      </c>
      <c r="N3281" s="2" t="s">
        <v>384</v>
      </c>
      <c r="O3281" s="3">
        <v>1</v>
      </c>
      <c r="P3281" s="3">
        <v>145.5</v>
      </c>
      <c r="Q3281" s="3">
        <v>149</v>
      </c>
      <c r="R3281" s="3">
        <v>149</v>
      </c>
      <c r="S3281" s="3">
        <v>3.5</v>
      </c>
      <c r="T3281" s="3">
        <v>3.5</v>
      </c>
      <c r="U3281" s="3">
        <v>2.34</v>
      </c>
      <c r="V3281" s="2" t="s">
        <v>145</v>
      </c>
      <c r="W3281" s="2" t="s">
        <v>146</v>
      </c>
      <c r="X3281" s="2" t="s">
        <v>72</v>
      </c>
      <c r="Y3281" s="19" t="str">
        <f>VLOOKUP(G3281,'Verweis Kd-Gruppe'!$A$2:$B$8,2,FALSE)</f>
        <v>EXP</v>
      </c>
      <c r="Z3281" s="19" t="str">
        <f>VLOOKUP(J3281,'Verweis Art-Gruppe'!$A$2:$B$15,2,FALSE)</f>
        <v>Zubehör</v>
      </c>
      <c r="AA3281" s="19" t="str">
        <f>VLOOKUP(W3281,'Verweis Vertreter'!$A$2:$B$24,2,FALSE)</f>
        <v>Muhsin Yortanli</v>
      </c>
      <c r="AB3281" s="12">
        <f t="shared" si="459"/>
        <v>1</v>
      </c>
      <c r="AC3281" s="12">
        <f t="shared" si="464"/>
        <v>145.5</v>
      </c>
      <c r="AD3281" s="12">
        <f t="shared" si="465"/>
        <v>149</v>
      </c>
      <c r="AE3281" s="12">
        <f t="shared" si="460"/>
        <v>149</v>
      </c>
      <c r="AF3281" s="12">
        <f t="shared" si="461"/>
        <v>3.5</v>
      </c>
      <c r="AG3281" s="12">
        <f t="shared" si="462"/>
        <v>3.5</v>
      </c>
      <c r="AH3281" s="9">
        <f t="shared" si="466"/>
        <v>2.3489932885906041E-2</v>
      </c>
      <c r="AI3281" s="14">
        <f>VLOOKUP(E3281,'Verweis Faktor'!$A:$B,2,FALSE)</f>
        <v>1</v>
      </c>
      <c r="AJ3281" s="14"/>
      <c r="AK3281" s="14" t="str">
        <f>IF(AL3281="Ja","Versandkosten",VLOOKUP(E3281,'Verweis Belegart'!$A$2:$B$9,2,FALSE))</f>
        <v>Hardware</v>
      </c>
      <c r="AL3281" s="14" t="str">
        <f t="shared" si="467"/>
        <v>Nein</v>
      </c>
      <c r="AM3281" s="14" t="str">
        <f t="shared" si="463"/>
        <v>Positiv</v>
      </c>
    </row>
    <row r="3282" spans="1:39" ht="17.25" customHeight="1" x14ac:dyDescent="0.35">
      <c r="A3282" s="17">
        <v>14573631</v>
      </c>
      <c r="B3282" s="2" t="s">
        <v>1989</v>
      </c>
      <c r="C3282" s="1">
        <v>2025001</v>
      </c>
      <c r="D3282" s="1">
        <v>2000871</v>
      </c>
      <c r="E3282" s="2" t="s">
        <v>34</v>
      </c>
      <c r="F3282" s="2" t="s">
        <v>142</v>
      </c>
      <c r="G3282" s="2" t="s">
        <v>66</v>
      </c>
      <c r="H3282" s="2" t="s">
        <v>1157</v>
      </c>
      <c r="I3282" s="2" t="s">
        <v>1158</v>
      </c>
      <c r="J3282" s="2" t="s">
        <v>103</v>
      </c>
      <c r="K3282" s="2" t="s">
        <v>49</v>
      </c>
      <c r="L3282" s="2" t="s">
        <v>1911</v>
      </c>
      <c r="M3282" s="2" t="s">
        <v>1912</v>
      </c>
      <c r="N3282" s="2" t="s">
        <v>271</v>
      </c>
      <c r="O3282" s="3">
        <v>4</v>
      </c>
      <c r="P3282" s="3">
        <v>409.5</v>
      </c>
      <c r="Q3282" s="3">
        <v>420</v>
      </c>
      <c r="R3282" s="3">
        <v>1680</v>
      </c>
      <c r="S3282" s="3">
        <v>10.5</v>
      </c>
      <c r="T3282" s="3">
        <v>42</v>
      </c>
      <c r="U3282" s="3">
        <v>2.5</v>
      </c>
      <c r="V3282" s="2" t="s">
        <v>145</v>
      </c>
      <c r="W3282" s="2" t="s">
        <v>146</v>
      </c>
      <c r="X3282" s="2" t="s">
        <v>72</v>
      </c>
      <c r="Y3282" s="19" t="str">
        <f>VLOOKUP(G3282,'Verweis Kd-Gruppe'!$A$2:$B$8,2,FALSE)</f>
        <v>EXP</v>
      </c>
      <c r="Z3282" s="19" t="str">
        <f>VLOOKUP(J3282,'Verweis Art-Gruppe'!$A$2:$B$15,2,FALSE)</f>
        <v>Geräte</v>
      </c>
      <c r="AA3282" s="19" t="str">
        <f>VLOOKUP(W3282,'Verweis Vertreter'!$A$2:$B$24,2,FALSE)</f>
        <v>Muhsin Yortanli</v>
      </c>
      <c r="AB3282" s="12">
        <f t="shared" si="459"/>
        <v>4</v>
      </c>
      <c r="AC3282" s="12">
        <f t="shared" si="464"/>
        <v>409.5</v>
      </c>
      <c r="AD3282" s="12">
        <f t="shared" si="465"/>
        <v>420</v>
      </c>
      <c r="AE3282" s="12">
        <f t="shared" si="460"/>
        <v>1680</v>
      </c>
      <c r="AF3282" s="12">
        <f t="shared" si="461"/>
        <v>10.5</v>
      </c>
      <c r="AG3282" s="12">
        <f t="shared" si="462"/>
        <v>42</v>
      </c>
      <c r="AH3282" s="9">
        <f t="shared" si="466"/>
        <v>2.5000000000000001E-2</v>
      </c>
      <c r="AI3282" s="14">
        <f>VLOOKUP(E3282,'Verweis Faktor'!$A:$B,2,FALSE)</f>
        <v>1</v>
      </c>
      <c r="AJ3282" s="14"/>
      <c r="AK3282" s="14" t="str">
        <f>IF(AL3282="Ja","Versandkosten",VLOOKUP(E3282,'Verweis Belegart'!$A$2:$B$9,2,FALSE))</f>
        <v>Hardware</v>
      </c>
      <c r="AL3282" s="14" t="str">
        <f t="shared" si="467"/>
        <v>Nein</v>
      </c>
      <c r="AM3282" s="14" t="str">
        <f t="shared" si="463"/>
        <v>Positiv</v>
      </c>
    </row>
    <row r="3283" spans="1:39" ht="17.25" customHeight="1" x14ac:dyDescent="0.35">
      <c r="A3283" s="17">
        <v>14573631</v>
      </c>
      <c r="B3283" s="2" t="s">
        <v>1989</v>
      </c>
      <c r="C3283" s="1">
        <v>2025001</v>
      </c>
      <c r="D3283" s="1">
        <v>2000871</v>
      </c>
      <c r="E3283" s="2" t="s">
        <v>34</v>
      </c>
      <c r="F3283" s="2" t="s">
        <v>142</v>
      </c>
      <c r="G3283" s="2" t="s">
        <v>66</v>
      </c>
      <c r="H3283" s="2" t="s">
        <v>1157</v>
      </c>
      <c r="I3283" s="2" t="s">
        <v>1158</v>
      </c>
      <c r="J3283" s="2" t="s">
        <v>103</v>
      </c>
      <c r="K3283" s="2" t="s">
        <v>79</v>
      </c>
      <c r="L3283" s="2" t="s">
        <v>900</v>
      </c>
      <c r="M3283" s="2" t="s">
        <v>901</v>
      </c>
      <c r="N3283" s="2" t="s">
        <v>506</v>
      </c>
      <c r="O3283" s="3">
        <v>9</v>
      </c>
      <c r="P3283" s="3">
        <v>227.03649999999999</v>
      </c>
      <c r="Q3283" s="3">
        <v>227</v>
      </c>
      <c r="R3283" s="3">
        <v>2043</v>
      </c>
      <c r="S3283" s="3">
        <v>-3.6499999999999998E-2</v>
      </c>
      <c r="T3283" s="3">
        <v>-0.33</v>
      </c>
      <c r="U3283" s="3">
        <v>-0.01</v>
      </c>
      <c r="V3283" s="2" t="s">
        <v>145</v>
      </c>
      <c r="W3283" s="2" t="s">
        <v>146</v>
      </c>
      <c r="X3283" s="2" t="s">
        <v>72</v>
      </c>
      <c r="Y3283" s="19" t="str">
        <f>VLOOKUP(G3283,'Verweis Kd-Gruppe'!$A$2:$B$8,2,FALSE)</f>
        <v>EXP</v>
      </c>
      <c r="Z3283" s="19" t="str">
        <f>VLOOKUP(J3283,'Verweis Art-Gruppe'!$A$2:$B$15,2,FALSE)</f>
        <v>Geräte</v>
      </c>
      <c r="AA3283" s="19" t="str">
        <f>VLOOKUP(W3283,'Verweis Vertreter'!$A$2:$B$24,2,FALSE)</f>
        <v>Muhsin Yortanli</v>
      </c>
      <c r="AB3283" s="12">
        <f t="shared" si="459"/>
        <v>9</v>
      </c>
      <c r="AC3283" s="12">
        <f t="shared" si="464"/>
        <v>227.03649999999999</v>
      </c>
      <c r="AD3283" s="12">
        <f t="shared" si="465"/>
        <v>227</v>
      </c>
      <c r="AE3283" s="12">
        <f t="shared" si="460"/>
        <v>2043</v>
      </c>
      <c r="AF3283" s="12">
        <f t="shared" si="461"/>
        <v>-3.6499999999999998E-2</v>
      </c>
      <c r="AG3283" s="12">
        <f t="shared" si="462"/>
        <v>-0.33</v>
      </c>
      <c r="AH3283" s="9">
        <f t="shared" si="466"/>
        <v>-1.6152716593245228E-4</v>
      </c>
      <c r="AI3283" s="14">
        <f>VLOOKUP(E3283,'Verweis Faktor'!$A:$B,2,FALSE)</f>
        <v>1</v>
      </c>
      <c r="AJ3283" s="14"/>
      <c r="AK3283" s="14" t="str">
        <f>IF(AL3283="Ja","Versandkosten",VLOOKUP(E3283,'Verweis Belegart'!$A$2:$B$9,2,FALSE))</f>
        <v>Hardware</v>
      </c>
      <c r="AL3283" s="14" t="str">
        <f t="shared" si="467"/>
        <v>Nein</v>
      </c>
      <c r="AM3283" s="14" t="str">
        <f t="shared" si="463"/>
        <v>Negativ</v>
      </c>
    </row>
    <row r="3284" spans="1:39" ht="17.25" customHeight="1" x14ac:dyDescent="0.35">
      <c r="A3284" s="17">
        <v>14573527</v>
      </c>
      <c r="B3284" s="2" t="s">
        <v>1989</v>
      </c>
      <c r="C3284" s="1">
        <v>2025001</v>
      </c>
      <c r="D3284" s="1">
        <v>2000872</v>
      </c>
      <c r="E3284" s="2" t="s">
        <v>34</v>
      </c>
      <c r="F3284" s="2" t="s">
        <v>53</v>
      </c>
      <c r="G3284" s="2" t="s">
        <v>36</v>
      </c>
      <c r="H3284" s="2" t="s">
        <v>1043</v>
      </c>
      <c r="I3284" s="2" t="s">
        <v>1044</v>
      </c>
      <c r="J3284" s="2" t="s">
        <v>103</v>
      </c>
      <c r="K3284" s="2" t="s">
        <v>28</v>
      </c>
      <c r="L3284" s="2" t="s">
        <v>159</v>
      </c>
      <c r="M3284" s="2" t="s">
        <v>160</v>
      </c>
      <c r="N3284" s="2" t="s">
        <v>161</v>
      </c>
      <c r="O3284" s="3">
        <v>1</v>
      </c>
      <c r="P3284" s="3">
        <v>177</v>
      </c>
      <c r="Q3284" s="3">
        <v>192</v>
      </c>
      <c r="R3284" s="3">
        <v>192</v>
      </c>
      <c r="S3284" s="3">
        <v>15</v>
      </c>
      <c r="T3284" s="3">
        <v>15</v>
      </c>
      <c r="U3284" s="3">
        <v>7.81</v>
      </c>
      <c r="V3284" s="2" t="s">
        <v>42</v>
      </c>
      <c r="W3284" s="2" t="s">
        <v>43</v>
      </c>
      <c r="X3284" s="2" t="s">
        <v>724</v>
      </c>
      <c r="Y3284" s="19" t="str">
        <f>VLOOKUP(G3284,'Verweis Kd-Gruppe'!$A$2:$B$8,2,FALSE)</f>
        <v>GRK</v>
      </c>
      <c r="Z3284" s="19" t="str">
        <f>VLOOKUP(J3284,'Verweis Art-Gruppe'!$A$2:$B$15,2,FALSE)</f>
        <v>Geräte</v>
      </c>
      <c r="AA3284" s="19" t="str">
        <f>VLOOKUP(W3284,'Verweis Vertreter'!$A$2:$B$24,2,FALSE)</f>
        <v>Sebastian Faber</v>
      </c>
      <c r="AB3284" s="12">
        <f t="shared" si="459"/>
        <v>1</v>
      </c>
      <c r="AC3284" s="12">
        <f t="shared" si="464"/>
        <v>177</v>
      </c>
      <c r="AD3284" s="12">
        <f t="shared" si="465"/>
        <v>192</v>
      </c>
      <c r="AE3284" s="12">
        <f t="shared" si="460"/>
        <v>192</v>
      </c>
      <c r="AF3284" s="12">
        <f t="shared" si="461"/>
        <v>15</v>
      </c>
      <c r="AG3284" s="12">
        <f t="shared" si="462"/>
        <v>15</v>
      </c>
      <c r="AH3284" s="9">
        <f t="shared" si="466"/>
        <v>7.8125E-2</v>
      </c>
      <c r="AI3284" s="14">
        <f>VLOOKUP(E3284,'Verweis Faktor'!$A:$B,2,FALSE)</f>
        <v>1</v>
      </c>
      <c r="AJ3284" s="14"/>
      <c r="AK3284" s="14" t="str">
        <f>IF(AL3284="Ja","Versandkosten",VLOOKUP(E3284,'Verweis Belegart'!$A$2:$B$9,2,FALSE))</f>
        <v>Hardware</v>
      </c>
      <c r="AL3284" s="14" t="str">
        <f t="shared" si="467"/>
        <v>Nein</v>
      </c>
      <c r="AM3284" s="14" t="str">
        <f t="shared" si="463"/>
        <v>Positiv</v>
      </c>
    </row>
    <row r="3285" spans="1:39" ht="17.25" customHeight="1" x14ac:dyDescent="0.35">
      <c r="A3285" s="17">
        <v>14573527</v>
      </c>
      <c r="B3285" s="2" t="s">
        <v>1989</v>
      </c>
      <c r="C3285" s="1">
        <v>2025001</v>
      </c>
      <c r="D3285" s="1">
        <v>2000872</v>
      </c>
      <c r="E3285" s="2" t="s">
        <v>34</v>
      </c>
      <c r="F3285" s="2" t="s">
        <v>53</v>
      </c>
      <c r="G3285" s="2" t="s">
        <v>36</v>
      </c>
      <c r="H3285" s="2" t="s">
        <v>1043</v>
      </c>
      <c r="I3285" s="2" t="s">
        <v>1044</v>
      </c>
      <c r="J3285" s="2" t="s">
        <v>103</v>
      </c>
      <c r="K3285" s="2" t="s">
        <v>45</v>
      </c>
      <c r="L3285" s="2" t="s">
        <v>1051</v>
      </c>
      <c r="M3285" s="2" t="s">
        <v>1052</v>
      </c>
      <c r="N3285" s="2" t="s">
        <v>1053</v>
      </c>
      <c r="O3285" s="3">
        <v>3</v>
      </c>
      <c r="P3285" s="3">
        <v>157</v>
      </c>
      <c r="Q3285" s="3">
        <v>166</v>
      </c>
      <c r="R3285" s="3">
        <v>498</v>
      </c>
      <c r="S3285" s="3">
        <v>9</v>
      </c>
      <c r="T3285" s="3">
        <v>27</v>
      </c>
      <c r="U3285" s="3">
        <v>5.42</v>
      </c>
      <c r="V3285" s="2" t="s">
        <v>42</v>
      </c>
      <c r="W3285" s="2" t="s">
        <v>43</v>
      </c>
      <c r="X3285" s="2" t="s">
        <v>724</v>
      </c>
      <c r="Y3285" s="19" t="str">
        <f>VLOOKUP(G3285,'Verweis Kd-Gruppe'!$A$2:$B$8,2,FALSE)</f>
        <v>GRK</v>
      </c>
      <c r="Z3285" s="19" t="str">
        <f>VLOOKUP(J3285,'Verweis Art-Gruppe'!$A$2:$B$15,2,FALSE)</f>
        <v>Geräte</v>
      </c>
      <c r="AA3285" s="19" t="str">
        <f>VLOOKUP(W3285,'Verweis Vertreter'!$A$2:$B$24,2,FALSE)</f>
        <v>Sebastian Faber</v>
      </c>
      <c r="AB3285" s="12">
        <f t="shared" si="459"/>
        <v>3</v>
      </c>
      <c r="AC3285" s="12">
        <f t="shared" si="464"/>
        <v>157</v>
      </c>
      <c r="AD3285" s="12">
        <f t="shared" si="465"/>
        <v>166</v>
      </c>
      <c r="AE3285" s="12">
        <f t="shared" si="460"/>
        <v>498</v>
      </c>
      <c r="AF3285" s="12">
        <f t="shared" si="461"/>
        <v>9</v>
      </c>
      <c r="AG3285" s="12">
        <f t="shared" si="462"/>
        <v>27</v>
      </c>
      <c r="AH3285" s="9">
        <f t="shared" si="466"/>
        <v>5.4216867469879519E-2</v>
      </c>
      <c r="AI3285" s="14">
        <f>VLOOKUP(E3285,'Verweis Faktor'!$A:$B,2,FALSE)</f>
        <v>1</v>
      </c>
      <c r="AJ3285" s="14"/>
      <c r="AK3285" s="14" t="str">
        <f>IF(AL3285="Ja","Versandkosten",VLOOKUP(E3285,'Verweis Belegart'!$A$2:$B$9,2,FALSE))</f>
        <v>Hardware</v>
      </c>
      <c r="AL3285" s="14" t="str">
        <f t="shared" si="467"/>
        <v>Nein</v>
      </c>
      <c r="AM3285" s="14" t="str">
        <f t="shared" si="463"/>
        <v>Positiv</v>
      </c>
    </row>
    <row r="3286" spans="1:39" ht="17.25" customHeight="1" x14ac:dyDescent="0.35">
      <c r="A3286" s="17">
        <v>14573527</v>
      </c>
      <c r="B3286" s="2" t="s">
        <v>1989</v>
      </c>
      <c r="C3286" s="1">
        <v>2025001</v>
      </c>
      <c r="D3286" s="1">
        <v>2000872</v>
      </c>
      <c r="E3286" s="2" t="s">
        <v>34</v>
      </c>
      <c r="F3286" s="2" t="s">
        <v>53</v>
      </c>
      <c r="G3286" s="2" t="s">
        <v>36</v>
      </c>
      <c r="H3286" s="2" t="s">
        <v>1043</v>
      </c>
      <c r="I3286" s="2" t="s">
        <v>1044</v>
      </c>
      <c r="J3286" s="2" t="s">
        <v>103</v>
      </c>
      <c r="K3286" s="2" t="s">
        <v>49</v>
      </c>
      <c r="L3286" s="2" t="s">
        <v>953</v>
      </c>
      <c r="M3286" s="2" t="s">
        <v>954</v>
      </c>
      <c r="N3286" s="2" t="s">
        <v>955</v>
      </c>
      <c r="O3286" s="3">
        <v>1</v>
      </c>
      <c r="P3286" s="3">
        <v>56.11</v>
      </c>
      <c r="Q3286" s="3">
        <v>57</v>
      </c>
      <c r="R3286" s="3">
        <v>57</v>
      </c>
      <c r="S3286" s="3">
        <v>0.89</v>
      </c>
      <c r="T3286" s="3">
        <v>0.89</v>
      </c>
      <c r="U3286" s="3">
        <v>1.56</v>
      </c>
      <c r="V3286" s="2" t="s">
        <v>42</v>
      </c>
      <c r="W3286" s="2" t="s">
        <v>43</v>
      </c>
      <c r="X3286" s="2" t="s">
        <v>724</v>
      </c>
      <c r="Y3286" s="19" t="str">
        <f>VLOOKUP(G3286,'Verweis Kd-Gruppe'!$A$2:$B$8,2,FALSE)</f>
        <v>GRK</v>
      </c>
      <c r="Z3286" s="19" t="str">
        <f>VLOOKUP(J3286,'Verweis Art-Gruppe'!$A$2:$B$15,2,FALSE)</f>
        <v>Geräte</v>
      </c>
      <c r="AA3286" s="19" t="str">
        <f>VLOOKUP(W3286,'Verweis Vertreter'!$A$2:$B$24,2,FALSE)</f>
        <v>Sebastian Faber</v>
      </c>
      <c r="AB3286" s="12">
        <f t="shared" si="459"/>
        <v>1</v>
      </c>
      <c r="AC3286" s="12">
        <f t="shared" si="464"/>
        <v>56.11</v>
      </c>
      <c r="AD3286" s="12">
        <f t="shared" si="465"/>
        <v>57</v>
      </c>
      <c r="AE3286" s="12">
        <f t="shared" si="460"/>
        <v>57</v>
      </c>
      <c r="AF3286" s="12">
        <f t="shared" si="461"/>
        <v>0.89</v>
      </c>
      <c r="AG3286" s="12">
        <f t="shared" si="462"/>
        <v>0.89</v>
      </c>
      <c r="AH3286" s="9">
        <f t="shared" si="466"/>
        <v>1.5614035087719299E-2</v>
      </c>
      <c r="AI3286" s="14">
        <f>VLOOKUP(E3286,'Verweis Faktor'!$A:$B,2,FALSE)</f>
        <v>1</v>
      </c>
      <c r="AJ3286" s="14"/>
      <c r="AK3286" s="14" t="str">
        <f>IF(AL3286="Ja","Versandkosten",VLOOKUP(E3286,'Verweis Belegart'!$A$2:$B$9,2,FALSE))</f>
        <v>Hardware</v>
      </c>
      <c r="AL3286" s="14" t="str">
        <f t="shared" si="467"/>
        <v>Nein</v>
      </c>
      <c r="AM3286" s="14" t="str">
        <f t="shared" si="463"/>
        <v>Positiv</v>
      </c>
    </row>
    <row r="3287" spans="1:39" ht="17.25" customHeight="1" x14ac:dyDescent="0.35">
      <c r="A3287" s="17">
        <v>14573634</v>
      </c>
      <c r="B3287" s="2" t="s">
        <v>1989</v>
      </c>
      <c r="C3287" s="1">
        <v>2025001</v>
      </c>
      <c r="D3287" s="1">
        <v>2000873</v>
      </c>
      <c r="E3287" s="2" t="s">
        <v>34</v>
      </c>
      <c r="F3287" s="2" t="s">
        <v>142</v>
      </c>
      <c r="G3287" s="2" t="s">
        <v>25</v>
      </c>
      <c r="H3287" s="2" t="s">
        <v>847</v>
      </c>
      <c r="I3287" s="2" t="s">
        <v>848</v>
      </c>
      <c r="J3287" s="2" t="s">
        <v>103</v>
      </c>
      <c r="K3287" s="2" t="s">
        <v>28</v>
      </c>
      <c r="L3287" s="2" t="s">
        <v>272</v>
      </c>
      <c r="M3287" s="2" t="s">
        <v>273</v>
      </c>
      <c r="N3287" s="2" t="s">
        <v>274</v>
      </c>
      <c r="O3287" s="3">
        <v>1</v>
      </c>
      <c r="P3287" s="3">
        <v>1065.5192</v>
      </c>
      <c r="Q3287" s="3">
        <v>1115</v>
      </c>
      <c r="R3287" s="3">
        <v>1115</v>
      </c>
      <c r="S3287" s="3">
        <v>49.480800000000002</v>
      </c>
      <c r="T3287" s="3">
        <v>49.48</v>
      </c>
      <c r="U3287" s="3">
        <v>4.43</v>
      </c>
      <c r="V3287" s="2" t="s">
        <v>697</v>
      </c>
      <c r="W3287" s="2" t="s">
        <v>698</v>
      </c>
      <c r="X3287" s="2" t="s">
        <v>724</v>
      </c>
      <c r="Y3287" s="19" t="str">
        <f>VLOOKUP(G3287,'Verweis Kd-Gruppe'!$A$2:$B$8,2,FALSE)</f>
        <v>FHK</v>
      </c>
      <c r="Z3287" s="19" t="str">
        <f>VLOOKUP(J3287,'Verweis Art-Gruppe'!$A$2:$B$15,2,FALSE)</f>
        <v>Geräte</v>
      </c>
      <c r="AA3287" s="19" t="str">
        <f>VLOOKUP(W3287,'Verweis Vertreter'!$A$2:$B$24,2,FALSE)</f>
        <v>Zentrale</v>
      </c>
      <c r="AB3287" s="12">
        <f t="shared" si="459"/>
        <v>1</v>
      </c>
      <c r="AC3287" s="12">
        <f t="shared" si="464"/>
        <v>1065.5192</v>
      </c>
      <c r="AD3287" s="12">
        <f t="shared" si="465"/>
        <v>1115</v>
      </c>
      <c r="AE3287" s="12">
        <f t="shared" si="460"/>
        <v>1115</v>
      </c>
      <c r="AF3287" s="12">
        <f t="shared" si="461"/>
        <v>49.480800000000002</v>
      </c>
      <c r="AG3287" s="12">
        <f t="shared" si="462"/>
        <v>49.48</v>
      </c>
      <c r="AH3287" s="9">
        <f t="shared" si="466"/>
        <v>4.4376681614349774E-2</v>
      </c>
      <c r="AI3287" s="14">
        <f>VLOOKUP(E3287,'Verweis Faktor'!$A:$B,2,FALSE)</f>
        <v>1</v>
      </c>
      <c r="AJ3287" s="14"/>
      <c r="AK3287" s="14" t="str">
        <f>IF(AL3287="Ja","Versandkosten",VLOOKUP(E3287,'Verweis Belegart'!$A$2:$B$9,2,FALSE))</f>
        <v>Hardware</v>
      </c>
      <c r="AL3287" s="14" t="str">
        <f t="shared" si="467"/>
        <v>Nein</v>
      </c>
      <c r="AM3287" s="14" t="str">
        <f t="shared" si="463"/>
        <v>Positiv</v>
      </c>
    </row>
    <row r="3288" spans="1:39" ht="17.25" customHeight="1" x14ac:dyDescent="0.35">
      <c r="A3288" s="17">
        <v>14568616</v>
      </c>
      <c r="B3288" s="2" t="s">
        <v>1989</v>
      </c>
      <c r="C3288" s="1">
        <v>2025001</v>
      </c>
      <c r="D3288" s="1">
        <v>2000874</v>
      </c>
      <c r="E3288" s="2" t="s">
        <v>34</v>
      </c>
      <c r="F3288" s="2" t="s">
        <v>142</v>
      </c>
      <c r="G3288" s="2" t="s">
        <v>25</v>
      </c>
      <c r="H3288" s="2" t="s">
        <v>1708</v>
      </c>
      <c r="I3288" s="2" t="s">
        <v>1709</v>
      </c>
      <c r="J3288" s="2" t="s">
        <v>103</v>
      </c>
      <c r="K3288" s="2" t="s">
        <v>28</v>
      </c>
      <c r="L3288" s="2" t="s">
        <v>1558</v>
      </c>
      <c r="M3288" s="2" t="s">
        <v>1559</v>
      </c>
      <c r="N3288" s="2" t="s">
        <v>481</v>
      </c>
      <c r="O3288" s="3">
        <v>1</v>
      </c>
      <c r="P3288" s="3">
        <v>109</v>
      </c>
      <c r="Q3288" s="3">
        <v>129</v>
      </c>
      <c r="R3288" s="3">
        <v>129</v>
      </c>
      <c r="S3288" s="3">
        <v>20</v>
      </c>
      <c r="T3288" s="3">
        <v>20</v>
      </c>
      <c r="U3288" s="3">
        <v>15.5</v>
      </c>
      <c r="V3288" s="2" t="s">
        <v>427</v>
      </c>
      <c r="W3288" s="2" t="s">
        <v>428</v>
      </c>
      <c r="X3288" s="2" t="s">
        <v>699</v>
      </c>
      <c r="Y3288" s="19" t="str">
        <f>VLOOKUP(G3288,'Verweis Kd-Gruppe'!$A$2:$B$8,2,FALSE)</f>
        <v>FHK</v>
      </c>
      <c r="Z3288" s="19" t="str">
        <f>VLOOKUP(J3288,'Verweis Art-Gruppe'!$A$2:$B$15,2,FALSE)</f>
        <v>Geräte</v>
      </c>
      <c r="AA3288" s="19" t="str">
        <f>VLOOKUP(W3288,'Verweis Vertreter'!$A$2:$B$24,2,FALSE)</f>
        <v>Zentrale</v>
      </c>
      <c r="AB3288" s="12">
        <f t="shared" si="459"/>
        <v>1</v>
      </c>
      <c r="AC3288" s="12">
        <f t="shared" si="464"/>
        <v>109</v>
      </c>
      <c r="AD3288" s="12">
        <f t="shared" si="465"/>
        <v>129</v>
      </c>
      <c r="AE3288" s="12">
        <f t="shared" si="460"/>
        <v>129</v>
      </c>
      <c r="AF3288" s="12">
        <f t="shared" si="461"/>
        <v>20</v>
      </c>
      <c r="AG3288" s="12">
        <f t="shared" si="462"/>
        <v>20</v>
      </c>
      <c r="AH3288" s="9">
        <f t="shared" si="466"/>
        <v>0.15503875968992248</v>
      </c>
      <c r="AI3288" s="14">
        <f>VLOOKUP(E3288,'Verweis Faktor'!$A:$B,2,FALSE)</f>
        <v>1</v>
      </c>
      <c r="AJ3288" s="14"/>
      <c r="AK3288" s="14" t="str">
        <f>IF(AL3288="Ja","Versandkosten",VLOOKUP(E3288,'Verweis Belegart'!$A$2:$B$9,2,FALSE))</f>
        <v>Hardware</v>
      </c>
      <c r="AL3288" s="14" t="str">
        <f t="shared" si="467"/>
        <v>Nein</v>
      </c>
      <c r="AM3288" s="14" t="str">
        <f t="shared" si="463"/>
        <v>Positiv</v>
      </c>
    </row>
    <row r="3289" spans="1:39" ht="17.25" customHeight="1" x14ac:dyDescent="0.35">
      <c r="A3289" s="17">
        <v>14573619</v>
      </c>
      <c r="B3289" s="2" t="s">
        <v>1989</v>
      </c>
      <c r="C3289" s="1">
        <v>2025001</v>
      </c>
      <c r="D3289" s="1">
        <v>2000875</v>
      </c>
      <c r="E3289" s="2" t="s">
        <v>34</v>
      </c>
      <c r="F3289" s="2" t="s">
        <v>53</v>
      </c>
      <c r="G3289" s="2" t="s">
        <v>25</v>
      </c>
      <c r="H3289" s="2" t="s">
        <v>1110</v>
      </c>
      <c r="I3289" s="2" t="s">
        <v>1111</v>
      </c>
      <c r="J3289" s="2" t="s">
        <v>103</v>
      </c>
      <c r="K3289" s="2" t="s">
        <v>28</v>
      </c>
      <c r="L3289" s="2" t="s">
        <v>976</v>
      </c>
      <c r="M3289" s="2" t="s">
        <v>977</v>
      </c>
      <c r="N3289" s="2" t="s">
        <v>978</v>
      </c>
      <c r="O3289" s="3">
        <v>1</v>
      </c>
      <c r="P3289" s="3">
        <v>171.95509999999999</v>
      </c>
      <c r="Q3289" s="3">
        <v>182</v>
      </c>
      <c r="R3289" s="3">
        <v>182</v>
      </c>
      <c r="S3289" s="3">
        <v>10.0449</v>
      </c>
      <c r="T3289" s="3">
        <v>10.039999999999999</v>
      </c>
      <c r="U3289" s="3">
        <v>5.51</v>
      </c>
      <c r="V3289" s="2" t="s">
        <v>427</v>
      </c>
      <c r="W3289" s="2" t="s">
        <v>428</v>
      </c>
      <c r="X3289" s="2" t="s">
        <v>419</v>
      </c>
      <c r="Y3289" s="19" t="str">
        <f>VLOOKUP(G3289,'Verweis Kd-Gruppe'!$A$2:$B$8,2,FALSE)</f>
        <v>FHK</v>
      </c>
      <c r="Z3289" s="19" t="str">
        <f>VLOOKUP(J3289,'Verweis Art-Gruppe'!$A$2:$B$15,2,FALSE)</f>
        <v>Geräte</v>
      </c>
      <c r="AA3289" s="19" t="str">
        <f>VLOOKUP(W3289,'Verweis Vertreter'!$A$2:$B$24,2,FALSE)</f>
        <v>Zentrale</v>
      </c>
      <c r="AB3289" s="12">
        <f t="shared" si="459"/>
        <v>1</v>
      </c>
      <c r="AC3289" s="12">
        <f t="shared" si="464"/>
        <v>171.95509999999999</v>
      </c>
      <c r="AD3289" s="12">
        <f t="shared" si="465"/>
        <v>182</v>
      </c>
      <c r="AE3289" s="12">
        <f t="shared" si="460"/>
        <v>182</v>
      </c>
      <c r="AF3289" s="12">
        <f t="shared" si="461"/>
        <v>10.0449</v>
      </c>
      <c r="AG3289" s="12">
        <f t="shared" si="462"/>
        <v>10.039999999999999</v>
      </c>
      <c r="AH3289" s="9">
        <f t="shared" si="466"/>
        <v>5.5164835164835162E-2</v>
      </c>
      <c r="AI3289" s="14">
        <f>VLOOKUP(E3289,'Verweis Faktor'!$A:$B,2,FALSE)</f>
        <v>1</v>
      </c>
      <c r="AJ3289" s="14"/>
      <c r="AK3289" s="14" t="str">
        <f>IF(AL3289="Ja","Versandkosten",VLOOKUP(E3289,'Verweis Belegart'!$A$2:$B$9,2,FALSE))</f>
        <v>Hardware</v>
      </c>
      <c r="AL3289" s="14" t="str">
        <f t="shared" si="467"/>
        <v>Nein</v>
      </c>
      <c r="AM3289" s="14" t="str">
        <f t="shared" si="463"/>
        <v>Positiv</v>
      </c>
    </row>
    <row r="3290" spans="1:39" ht="17.25" customHeight="1" x14ac:dyDescent="0.35">
      <c r="A3290" s="17">
        <v>14573276</v>
      </c>
      <c r="B3290" s="2" t="s">
        <v>1989</v>
      </c>
      <c r="C3290" s="1">
        <v>2025001</v>
      </c>
      <c r="D3290" s="1">
        <v>2000876</v>
      </c>
      <c r="E3290" s="2" t="s">
        <v>34</v>
      </c>
      <c r="F3290" s="2" t="s">
        <v>142</v>
      </c>
      <c r="G3290" s="2" t="s">
        <v>25</v>
      </c>
      <c r="H3290" s="2" t="s">
        <v>1708</v>
      </c>
      <c r="I3290" s="2" t="s">
        <v>1709</v>
      </c>
      <c r="J3290" s="2" t="s">
        <v>103</v>
      </c>
      <c r="K3290" s="2" t="s">
        <v>28</v>
      </c>
      <c r="L3290" s="2" t="s">
        <v>272</v>
      </c>
      <c r="M3290" s="2" t="s">
        <v>273</v>
      </c>
      <c r="N3290" s="2" t="s">
        <v>274</v>
      </c>
      <c r="O3290" s="3">
        <v>1</v>
      </c>
      <c r="P3290" s="3">
        <v>1065.5192</v>
      </c>
      <c r="Q3290" s="3">
        <v>1115</v>
      </c>
      <c r="R3290" s="3">
        <v>1115</v>
      </c>
      <c r="S3290" s="3">
        <v>49.480800000000002</v>
      </c>
      <c r="T3290" s="3">
        <v>49.48</v>
      </c>
      <c r="U3290" s="3">
        <v>4.43</v>
      </c>
      <c r="V3290" s="2" t="s">
        <v>427</v>
      </c>
      <c r="W3290" s="2" t="s">
        <v>428</v>
      </c>
      <c r="X3290" s="2" t="s">
        <v>699</v>
      </c>
      <c r="Y3290" s="19" t="str">
        <f>VLOOKUP(G3290,'Verweis Kd-Gruppe'!$A$2:$B$8,2,FALSE)</f>
        <v>FHK</v>
      </c>
      <c r="Z3290" s="19" t="str">
        <f>VLOOKUP(J3290,'Verweis Art-Gruppe'!$A$2:$B$15,2,FALSE)</f>
        <v>Geräte</v>
      </c>
      <c r="AA3290" s="19" t="str">
        <f>VLOOKUP(W3290,'Verweis Vertreter'!$A$2:$B$24,2,FALSE)</f>
        <v>Zentrale</v>
      </c>
      <c r="AB3290" s="12">
        <f t="shared" si="459"/>
        <v>1</v>
      </c>
      <c r="AC3290" s="12">
        <f t="shared" si="464"/>
        <v>1065.5192</v>
      </c>
      <c r="AD3290" s="12">
        <f t="shared" si="465"/>
        <v>1115</v>
      </c>
      <c r="AE3290" s="12">
        <f t="shared" si="460"/>
        <v>1115</v>
      </c>
      <c r="AF3290" s="12">
        <f t="shared" si="461"/>
        <v>49.480800000000002</v>
      </c>
      <c r="AG3290" s="12">
        <f t="shared" si="462"/>
        <v>49.48</v>
      </c>
      <c r="AH3290" s="9">
        <f t="shared" si="466"/>
        <v>4.4376681614349774E-2</v>
      </c>
      <c r="AI3290" s="14">
        <f>VLOOKUP(E3290,'Verweis Faktor'!$A:$B,2,FALSE)</f>
        <v>1</v>
      </c>
      <c r="AJ3290" s="14"/>
      <c r="AK3290" s="14" t="str">
        <f>IF(AL3290="Ja","Versandkosten",VLOOKUP(E3290,'Verweis Belegart'!$A$2:$B$9,2,FALSE))</f>
        <v>Hardware</v>
      </c>
      <c r="AL3290" s="14" t="str">
        <f t="shared" si="467"/>
        <v>Nein</v>
      </c>
      <c r="AM3290" s="14" t="str">
        <f t="shared" si="463"/>
        <v>Positiv</v>
      </c>
    </row>
    <row r="3291" spans="1:39" ht="17.25" customHeight="1" x14ac:dyDescent="0.35">
      <c r="A3291" s="17">
        <v>14573618</v>
      </c>
      <c r="B3291" s="2" t="s">
        <v>1989</v>
      </c>
      <c r="C3291" s="1">
        <v>2025001</v>
      </c>
      <c r="D3291" s="1">
        <v>2000877</v>
      </c>
      <c r="E3291" s="2" t="s">
        <v>34</v>
      </c>
      <c r="F3291" s="2" t="s">
        <v>142</v>
      </c>
      <c r="G3291" s="2" t="s">
        <v>25</v>
      </c>
      <c r="H3291" s="2" t="s">
        <v>1114</v>
      </c>
      <c r="I3291" s="2" t="s">
        <v>1115</v>
      </c>
      <c r="J3291" s="2" t="s">
        <v>103</v>
      </c>
      <c r="K3291" s="2" t="s">
        <v>28</v>
      </c>
      <c r="L3291" s="2" t="s">
        <v>281</v>
      </c>
      <c r="M3291" s="2" t="s">
        <v>282</v>
      </c>
      <c r="N3291" s="2" t="s">
        <v>283</v>
      </c>
      <c r="O3291" s="3">
        <v>1</v>
      </c>
      <c r="P3291" s="3">
        <v>494.59449999999998</v>
      </c>
      <c r="Q3291" s="3">
        <v>522</v>
      </c>
      <c r="R3291" s="3">
        <v>522</v>
      </c>
      <c r="S3291" s="3">
        <v>27.4055</v>
      </c>
      <c r="T3291" s="3">
        <v>27.41</v>
      </c>
      <c r="U3291" s="3">
        <v>5.25</v>
      </c>
      <c r="V3291" s="2" t="s">
        <v>697</v>
      </c>
      <c r="W3291" s="2" t="s">
        <v>698</v>
      </c>
      <c r="X3291" s="2" t="s">
        <v>1116</v>
      </c>
      <c r="Y3291" s="19" t="str">
        <f>VLOOKUP(G3291,'Verweis Kd-Gruppe'!$A$2:$B$8,2,FALSE)</f>
        <v>FHK</v>
      </c>
      <c r="Z3291" s="19" t="str">
        <f>VLOOKUP(J3291,'Verweis Art-Gruppe'!$A$2:$B$15,2,FALSE)</f>
        <v>Geräte</v>
      </c>
      <c r="AA3291" s="19" t="str">
        <f>VLOOKUP(W3291,'Verweis Vertreter'!$A$2:$B$24,2,FALSE)</f>
        <v>Zentrale</v>
      </c>
      <c r="AB3291" s="12">
        <f t="shared" si="459"/>
        <v>1</v>
      </c>
      <c r="AC3291" s="12">
        <f t="shared" si="464"/>
        <v>494.59449999999998</v>
      </c>
      <c r="AD3291" s="12">
        <f t="shared" si="465"/>
        <v>522</v>
      </c>
      <c r="AE3291" s="12">
        <f t="shared" si="460"/>
        <v>522</v>
      </c>
      <c r="AF3291" s="12">
        <f t="shared" si="461"/>
        <v>27.4055</v>
      </c>
      <c r="AG3291" s="12">
        <f t="shared" si="462"/>
        <v>27.41</v>
      </c>
      <c r="AH3291" s="9">
        <f t="shared" si="466"/>
        <v>5.2509578544061304E-2</v>
      </c>
      <c r="AI3291" s="14">
        <f>VLOOKUP(E3291,'Verweis Faktor'!$A:$B,2,FALSE)</f>
        <v>1</v>
      </c>
      <c r="AJ3291" s="14"/>
      <c r="AK3291" s="14" t="str">
        <f>IF(AL3291="Ja","Versandkosten",VLOOKUP(E3291,'Verweis Belegart'!$A$2:$B$9,2,FALSE))</f>
        <v>Hardware</v>
      </c>
      <c r="AL3291" s="14" t="str">
        <f t="shared" si="467"/>
        <v>Nein</v>
      </c>
      <c r="AM3291" s="14" t="str">
        <f t="shared" si="463"/>
        <v>Positiv</v>
      </c>
    </row>
    <row r="3292" spans="1:39" ht="17.25" customHeight="1" x14ac:dyDescent="0.35">
      <c r="A3292" s="17">
        <v>14573618</v>
      </c>
      <c r="B3292" s="2" t="s">
        <v>1989</v>
      </c>
      <c r="C3292" s="1">
        <v>2025001</v>
      </c>
      <c r="D3292" s="1">
        <v>2000877</v>
      </c>
      <c r="E3292" s="2" t="s">
        <v>34</v>
      </c>
      <c r="F3292" s="2" t="s">
        <v>142</v>
      </c>
      <c r="G3292" s="2" t="s">
        <v>25</v>
      </c>
      <c r="H3292" s="2" t="s">
        <v>1114</v>
      </c>
      <c r="I3292" s="2" t="s">
        <v>1115</v>
      </c>
      <c r="J3292" s="2" t="s">
        <v>103</v>
      </c>
      <c r="K3292" s="2" t="s">
        <v>45</v>
      </c>
      <c r="L3292" s="2" t="s">
        <v>915</v>
      </c>
      <c r="M3292" s="2" t="s">
        <v>916</v>
      </c>
      <c r="N3292" s="2" t="s">
        <v>917</v>
      </c>
      <c r="O3292" s="3">
        <v>1</v>
      </c>
      <c r="P3292" s="3">
        <v>192.4376</v>
      </c>
      <c r="Q3292" s="3">
        <v>209</v>
      </c>
      <c r="R3292" s="3">
        <v>209</v>
      </c>
      <c r="S3292" s="3">
        <v>16.5624</v>
      </c>
      <c r="T3292" s="3">
        <v>16.559999999999999</v>
      </c>
      <c r="U3292" s="3">
        <v>7.92</v>
      </c>
      <c r="V3292" s="2" t="s">
        <v>697</v>
      </c>
      <c r="W3292" s="2" t="s">
        <v>698</v>
      </c>
      <c r="X3292" s="2" t="s">
        <v>1116</v>
      </c>
      <c r="Y3292" s="19" t="str">
        <f>VLOOKUP(G3292,'Verweis Kd-Gruppe'!$A$2:$B$8,2,FALSE)</f>
        <v>FHK</v>
      </c>
      <c r="Z3292" s="19" t="str">
        <f>VLOOKUP(J3292,'Verweis Art-Gruppe'!$A$2:$B$15,2,FALSE)</f>
        <v>Geräte</v>
      </c>
      <c r="AA3292" s="19" t="str">
        <f>VLOOKUP(W3292,'Verweis Vertreter'!$A$2:$B$24,2,FALSE)</f>
        <v>Zentrale</v>
      </c>
      <c r="AB3292" s="12">
        <f t="shared" si="459"/>
        <v>1</v>
      </c>
      <c r="AC3292" s="12">
        <f t="shared" si="464"/>
        <v>192.4376</v>
      </c>
      <c r="AD3292" s="12">
        <f t="shared" si="465"/>
        <v>209</v>
      </c>
      <c r="AE3292" s="12">
        <f t="shared" si="460"/>
        <v>209</v>
      </c>
      <c r="AF3292" s="12">
        <f t="shared" si="461"/>
        <v>16.5624</v>
      </c>
      <c r="AG3292" s="12">
        <f t="shared" si="462"/>
        <v>16.559999999999999</v>
      </c>
      <c r="AH3292" s="9">
        <f t="shared" si="466"/>
        <v>7.9234449760765546E-2</v>
      </c>
      <c r="AI3292" s="14">
        <f>VLOOKUP(E3292,'Verweis Faktor'!$A:$B,2,FALSE)</f>
        <v>1</v>
      </c>
      <c r="AJ3292" s="14"/>
      <c r="AK3292" s="14" t="str">
        <f>IF(AL3292="Ja","Versandkosten",VLOOKUP(E3292,'Verweis Belegart'!$A$2:$B$9,2,FALSE))</f>
        <v>Hardware</v>
      </c>
      <c r="AL3292" s="14" t="str">
        <f t="shared" si="467"/>
        <v>Nein</v>
      </c>
      <c r="AM3292" s="14" t="str">
        <f t="shared" si="463"/>
        <v>Positiv</v>
      </c>
    </row>
    <row r="3293" spans="1:39" ht="17.25" customHeight="1" x14ac:dyDescent="0.35">
      <c r="A3293" s="17">
        <v>14573635</v>
      </c>
      <c r="B3293" s="2" t="s">
        <v>1989</v>
      </c>
      <c r="C3293" s="1">
        <v>2025001</v>
      </c>
      <c r="D3293" s="1">
        <v>2000878</v>
      </c>
      <c r="E3293" s="2" t="s">
        <v>34</v>
      </c>
      <c r="F3293" s="2" t="s">
        <v>142</v>
      </c>
      <c r="G3293" s="2" t="s">
        <v>25</v>
      </c>
      <c r="H3293" s="2" t="s">
        <v>1114</v>
      </c>
      <c r="I3293" s="2" t="s">
        <v>1115</v>
      </c>
      <c r="J3293" s="2" t="s">
        <v>103</v>
      </c>
      <c r="K3293" s="2" t="s">
        <v>28</v>
      </c>
      <c r="L3293" s="2" t="s">
        <v>1558</v>
      </c>
      <c r="M3293" s="2" t="s">
        <v>1559</v>
      </c>
      <c r="N3293" s="2" t="s">
        <v>481</v>
      </c>
      <c r="O3293" s="3">
        <v>1</v>
      </c>
      <c r="P3293" s="3">
        <v>109</v>
      </c>
      <c r="Q3293" s="3">
        <v>129</v>
      </c>
      <c r="R3293" s="3">
        <v>129</v>
      </c>
      <c r="S3293" s="3">
        <v>20</v>
      </c>
      <c r="T3293" s="3">
        <v>20</v>
      </c>
      <c r="U3293" s="3">
        <v>15.5</v>
      </c>
      <c r="V3293" s="2" t="s">
        <v>697</v>
      </c>
      <c r="W3293" s="2" t="s">
        <v>698</v>
      </c>
      <c r="X3293" s="2" t="s">
        <v>1116</v>
      </c>
      <c r="Y3293" s="19" t="str">
        <f>VLOOKUP(G3293,'Verweis Kd-Gruppe'!$A$2:$B$8,2,FALSE)</f>
        <v>FHK</v>
      </c>
      <c r="Z3293" s="19" t="str">
        <f>VLOOKUP(J3293,'Verweis Art-Gruppe'!$A$2:$B$15,2,FALSE)</f>
        <v>Geräte</v>
      </c>
      <c r="AA3293" s="19" t="str">
        <f>VLOOKUP(W3293,'Verweis Vertreter'!$A$2:$B$24,2,FALSE)</f>
        <v>Zentrale</v>
      </c>
      <c r="AB3293" s="12">
        <f t="shared" si="459"/>
        <v>1</v>
      </c>
      <c r="AC3293" s="12">
        <f t="shared" si="464"/>
        <v>109</v>
      </c>
      <c r="AD3293" s="12">
        <f t="shared" si="465"/>
        <v>129</v>
      </c>
      <c r="AE3293" s="12">
        <f t="shared" si="460"/>
        <v>129</v>
      </c>
      <c r="AF3293" s="12">
        <f t="shared" si="461"/>
        <v>20</v>
      </c>
      <c r="AG3293" s="12">
        <f t="shared" si="462"/>
        <v>20</v>
      </c>
      <c r="AH3293" s="9">
        <f t="shared" si="466"/>
        <v>0.15503875968992248</v>
      </c>
      <c r="AI3293" s="14">
        <f>VLOOKUP(E3293,'Verweis Faktor'!$A:$B,2,FALSE)</f>
        <v>1</v>
      </c>
      <c r="AJ3293" s="14"/>
      <c r="AK3293" s="14" t="str">
        <f>IF(AL3293="Ja","Versandkosten",VLOOKUP(E3293,'Verweis Belegart'!$A$2:$B$9,2,FALSE))</f>
        <v>Hardware</v>
      </c>
      <c r="AL3293" s="14" t="str">
        <f t="shared" si="467"/>
        <v>Nein</v>
      </c>
      <c r="AM3293" s="14" t="str">
        <f t="shared" si="463"/>
        <v>Positiv</v>
      </c>
    </row>
    <row r="3294" spans="1:39" ht="17.25" customHeight="1" x14ac:dyDescent="0.35">
      <c r="A3294" s="17">
        <v>14573562</v>
      </c>
      <c r="B3294" s="2" t="s">
        <v>1989</v>
      </c>
      <c r="C3294" s="1">
        <v>2025001</v>
      </c>
      <c r="D3294" s="1">
        <v>2000879</v>
      </c>
      <c r="E3294" s="2" t="s">
        <v>34</v>
      </c>
      <c r="F3294" s="2" t="s">
        <v>53</v>
      </c>
      <c r="G3294" s="2" t="s">
        <v>66</v>
      </c>
      <c r="H3294" s="2" t="s">
        <v>1542</v>
      </c>
      <c r="I3294" s="2" t="s">
        <v>1543</v>
      </c>
      <c r="J3294" s="2" t="s">
        <v>2791</v>
      </c>
      <c r="K3294" s="2" t="s">
        <v>28</v>
      </c>
      <c r="L3294" s="2" t="s">
        <v>120</v>
      </c>
      <c r="M3294" s="2" t="s">
        <v>121</v>
      </c>
      <c r="N3294" s="2" t="s">
        <v>122</v>
      </c>
      <c r="O3294" s="3">
        <v>1</v>
      </c>
      <c r="P3294" s="3">
        <v>0</v>
      </c>
      <c r="Q3294" s="3">
        <v>25</v>
      </c>
      <c r="R3294" s="3">
        <v>25</v>
      </c>
      <c r="S3294" s="3">
        <v>25</v>
      </c>
      <c r="T3294" s="3">
        <v>25</v>
      </c>
      <c r="U3294" s="3"/>
      <c r="V3294" s="2" t="s">
        <v>927</v>
      </c>
      <c r="W3294" s="2" t="s">
        <v>928</v>
      </c>
      <c r="X3294" s="2" t="s">
        <v>72</v>
      </c>
      <c r="Y3294" s="19" t="str">
        <f>VLOOKUP(G3294,'Verweis Kd-Gruppe'!$A$2:$B$8,2,FALSE)</f>
        <v>EXP</v>
      </c>
      <c r="Z3294" s="19" t="str">
        <f>VLOOKUP(J3294,'Verweis Art-Gruppe'!$A$2:$B$15,2,FALSE)</f>
        <v>Sonstige</v>
      </c>
      <c r="AA3294" s="19" t="str">
        <f>VLOOKUP(W3294,'Verweis Vertreter'!$A$2:$B$24,2,FALSE)</f>
        <v>Ximena Morales</v>
      </c>
      <c r="AB3294" s="12">
        <f t="shared" si="459"/>
        <v>1</v>
      </c>
      <c r="AC3294" s="12">
        <f t="shared" si="464"/>
        <v>0</v>
      </c>
      <c r="AD3294" s="12">
        <f t="shared" si="465"/>
        <v>25</v>
      </c>
      <c r="AE3294" s="12">
        <f t="shared" si="460"/>
        <v>25</v>
      </c>
      <c r="AF3294" s="12">
        <f t="shared" si="461"/>
        <v>25</v>
      </c>
      <c r="AG3294" s="12">
        <f t="shared" si="462"/>
        <v>25</v>
      </c>
      <c r="AH3294" s="9">
        <f t="shared" si="466"/>
        <v>1</v>
      </c>
      <c r="AI3294" s="14">
        <f>VLOOKUP(E3294,'Verweis Faktor'!$A:$B,2,FALSE)</f>
        <v>1</v>
      </c>
      <c r="AJ3294" s="14"/>
      <c r="AK3294" s="14" t="str">
        <f>IF(AL3294="Ja","Versandkosten",VLOOKUP(E3294,'Verweis Belegart'!$A$2:$B$9,2,FALSE))</f>
        <v>Versandkosten</v>
      </c>
      <c r="AL3294" s="14" t="str">
        <f t="shared" si="467"/>
        <v>Ja</v>
      </c>
      <c r="AM3294" s="14" t="str">
        <f t="shared" si="463"/>
        <v>Positiv</v>
      </c>
    </row>
    <row r="3295" spans="1:39" ht="17.25" customHeight="1" x14ac:dyDescent="0.35">
      <c r="A3295" s="17">
        <v>14573562</v>
      </c>
      <c r="B3295" s="2" t="s">
        <v>1989</v>
      </c>
      <c r="C3295" s="1">
        <v>2025001</v>
      </c>
      <c r="D3295" s="1">
        <v>2000879</v>
      </c>
      <c r="E3295" s="2" t="s">
        <v>34</v>
      </c>
      <c r="F3295" s="2" t="s">
        <v>53</v>
      </c>
      <c r="G3295" s="2" t="s">
        <v>66</v>
      </c>
      <c r="H3295" s="2" t="s">
        <v>1542</v>
      </c>
      <c r="I3295" s="2" t="s">
        <v>1543</v>
      </c>
      <c r="J3295" s="2" t="s">
        <v>103</v>
      </c>
      <c r="K3295" s="2" t="s">
        <v>45</v>
      </c>
      <c r="L3295" s="2" t="s">
        <v>129</v>
      </c>
      <c r="M3295" s="2" t="s">
        <v>130</v>
      </c>
      <c r="N3295" s="2" t="s">
        <v>131</v>
      </c>
      <c r="O3295" s="3">
        <v>1</v>
      </c>
      <c r="P3295" s="3">
        <v>164.98509999999999</v>
      </c>
      <c r="Q3295" s="3">
        <v>179</v>
      </c>
      <c r="R3295" s="3">
        <v>179</v>
      </c>
      <c r="S3295" s="3">
        <v>14.014900000000001</v>
      </c>
      <c r="T3295" s="3">
        <v>14.01</v>
      </c>
      <c r="U3295" s="3">
        <v>7.82</v>
      </c>
      <c r="V3295" s="2" t="s">
        <v>927</v>
      </c>
      <c r="W3295" s="2" t="s">
        <v>928</v>
      </c>
      <c r="X3295" s="2" t="s">
        <v>72</v>
      </c>
      <c r="Y3295" s="19" t="str">
        <f>VLOOKUP(G3295,'Verweis Kd-Gruppe'!$A$2:$B$8,2,FALSE)</f>
        <v>EXP</v>
      </c>
      <c r="Z3295" s="19" t="str">
        <f>VLOOKUP(J3295,'Verweis Art-Gruppe'!$A$2:$B$15,2,FALSE)</f>
        <v>Geräte</v>
      </c>
      <c r="AA3295" s="19" t="str">
        <f>VLOOKUP(W3295,'Verweis Vertreter'!$A$2:$B$24,2,FALSE)</f>
        <v>Ximena Morales</v>
      </c>
      <c r="AB3295" s="12">
        <f t="shared" si="459"/>
        <v>1</v>
      </c>
      <c r="AC3295" s="12">
        <f t="shared" si="464"/>
        <v>164.98509999999999</v>
      </c>
      <c r="AD3295" s="12">
        <f t="shared" si="465"/>
        <v>179</v>
      </c>
      <c r="AE3295" s="12">
        <f t="shared" si="460"/>
        <v>179</v>
      </c>
      <c r="AF3295" s="12">
        <f t="shared" si="461"/>
        <v>14.014900000000001</v>
      </c>
      <c r="AG3295" s="12">
        <f t="shared" si="462"/>
        <v>14.01</v>
      </c>
      <c r="AH3295" s="9">
        <f t="shared" si="466"/>
        <v>7.8268156424581001E-2</v>
      </c>
      <c r="AI3295" s="14">
        <f>VLOOKUP(E3295,'Verweis Faktor'!$A:$B,2,FALSE)</f>
        <v>1</v>
      </c>
      <c r="AJ3295" s="14"/>
      <c r="AK3295" s="14" t="str">
        <f>IF(AL3295="Ja","Versandkosten",VLOOKUP(E3295,'Verweis Belegart'!$A$2:$B$9,2,FALSE))</f>
        <v>Hardware</v>
      </c>
      <c r="AL3295" s="14" t="str">
        <f t="shared" si="467"/>
        <v>Nein</v>
      </c>
      <c r="AM3295" s="14" t="str">
        <f t="shared" si="463"/>
        <v>Positiv</v>
      </c>
    </row>
    <row r="3296" spans="1:39" ht="17.25" customHeight="1" x14ac:dyDescent="0.35">
      <c r="A3296" s="17">
        <v>14573562</v>
      </c>
      <c r="B3296" s="2" t="s">
        <v>1989</v>
      </c>
      <c r="C3296" s="1">
        <v>2025001</v>
      </c>
      <c r="D3296" s="1">
        <v>2000879</v>
      </c>
      <c r="E3296" s="2" t="s">
        <v>34</v>
      </c>
      <c r="F3296" s="2" t="s">
        <v>53</v>
      </c>
      <c r="G3296" s="2" t="s">
        <v>66</v>
      </c>
      <c r="H3296" s="2" t="s">
        <v>1542</v>
      </c>
      <c r="I3296" s="2" t="s">
        <v>1543</v>
      </c>
      <c r="J3296" s="2" t="s">
        <v>103</v>
      </c>
      <c r="K3296" s="2" t="s">
        <v>49</v>
      </c>
      <c r="L3296" s="2" t="s">
        <v>132</v>
      </c>
      <c r="M3296" s="2" t="s">
        <v>133</v>
      </c>
      <c r="N3296" s="2" t="s">
        <v>48</v>
      </c>
      <c r="O3296" s="3">
        <v>2</v>
      </c>
      <c r="P3296" s="3">
        <v>254.48859999999999</v>
      </c>
      <c r="Q3296" s="3">
        <v>269</v>
      </c>
      <c r="R3296" s="3">
        <v>538</v>
      </c>
      <c r="S3296" s="3">
        <v>14.5114</v>
      </c>
      <c r="T3296" s="3">
        <v>29.02</v>
      </c>
      <c r="U3296" s="3">
        <v>5.39</v>
      </c>
      <c r="V3296" s="2" t="s">
        <v>927</v>
      </c>
      <c r="W3296" s="2" t="s">
        <v>928</v>
      </c>
      <c r="X3296" s="2" t="s">
        <v>72</v>
      </c>
      <c r="Y3296" s="19" t="str">
        <f>VLOOKUP(G3296,'Verweis Kd-Gruppe'!$A$2:$B$8,2,FALSE)</f>
        <v>EXP</v>
      </c>
      <c r="Z3296" s="19" t="str">
        <f>VLOOKUP(J3296,'Verweis Art-Gruppe'!$A$2:$B$15,2,FALSE)</f>
        <v>Geräte</v>
      </c>
      <c r="AA3296" s="19" t="str">
        <f>VLOOKUP(W3296,'Verweis Vertreter'!$A$2:$B$24,2,FALSE)</f>
        <v>Ximena Morales</v>
      </c>
      <c r="AB3296" s="12">
        <f t="shared" si="459"/>
        <v>2</v>
      </c>
      <c r="AC3296" s="12">
        <f t="shared" si="464"/>
        <v>254.48859999999999</v>
      </c>
      <c r="AD3296" s="12">
        <f t="shared" si="465"/>
        <v>269</v>
      </c>
      <c r="AE3296" s="12">
        <f t="shared" si="460"/>
        <v>538</v>
      </c>
      <c r="AF3296" s="12">
        <f t="shared" si="461"/>
        <v>14.5114</v>
      </c>
      <c r="AG3296" s="12">
        <f t="shared" si="462"/>
        <v>29.02</v>
      </c>
      <c r="AH3296" s="9">
        <f t="shared" si="466"/>
        <v>5.3940520446096651E-2</v>
      </c>
      <c r="AI3296" s="14">
        <f>VLOOKUP(E3296,'Verweis Faktor'!$A:$B,2,FALSE)</f>
        <v>1</v>
      </c>
      <c r="AJ3296" s="14"/>
      <c r="AK3296" s="14" t="str">
        <f>IF(AL3296="Ja","Versandkosten",VLOOKUP(E3296,'Verweis Belegart'!$A$2:$B$9,2,FALSE))</f>
        <v>Hardware</v>
      </c>
      <c r="AL3296" s="14" t="str">
        <f t="shared" si="467"/>
        <v>Nein</v>
      </c>
      <c r="AM3296" s="14" t="str">
        <f t="shared" si="463"/>
        <v>Positiv</v>
      </c>
    </row>
    <row r="3297" spans="1:39" ht="17.25" customHeight="1" x14ac:dyDescent="0.35">
      <c r="A3297" s="17">
        <v>14573562</v>
      </c>
      <c r="B3297" s="2" t="s">
        <v>1989</v>
      </c>
      <c r="C3297" s="1">
        <v>2025001</v>
      </c>
      <c r="D3297" s="1">
        <v>2000879</v>
      </c>
      <c r="E3297" s="2" t="s">
        <v>34</v>
      </c>
      <c r="F3297" s="2" t="s">
        <v>53</v>
      </c>
      <c r="G3297" s="2" t="s">
        <v>66</v>
      </c>
      <c r="H3297" s="2" t="s">
        <v>1542</v>
      </c>
      <c r="I3297" s="2" t="s">
        <v>1543</v>
      </c>
      <c r="J3297" s="2" t="s">
        <v>103</v>
      </c>
      <c r="K3297" s="2" t="s">
        <v>79</v>
      </c>
      <c r="L3297" s="2" t="s">
        <v>1706</v>
      </c>
      <c r="M3297" s="2" t="s">
        <v>1707</v>
      </c>
      <c r="N3297" s="2" t="s">
        <v>234</v>
      </c>
      <c r="O3297" s="3">
        <v>2</v>
      </c>
      <c r="P3297" s="3">
        <v>252</v>
      </c>
      <c r="Q3297" s="3">
        <v>269</v>
      </c>
      <c r="R3297" s="3">
        <v>538</v>
      </c>
      <c r="S3297" s="3">
        <v>17</v>
      </c>
      <c r="T3297" s="3">
        <v>34</v>
      </c>
      <c r="U3297" s="3">
        <v>6.31</v>
      </c>
      <c r="V3297" s="2" t="s">
        <v>927</v>
      </c>
      <c r="W3297" s="2" t="s">
        <v>928</v>
      </c>
      <c r="X3297" s="2" t="s">
        <v>72</v>
      </c>
      <c r="Y3297" s="19" t="str">
        <f>VLOOKUP(G3297,'Verweis Kd-Gruppe'!$A$2:$B$8,2,FALSE)</f>
        <v>EXP</v>
      </c>
      <c r="Z3297" s="19" t="str">
        <f>VLOOKUP(J3297,'Verweis Art-Gruppe'!$A$2:$B$15,2,FALSE)</f>
        <v>Geräte</v>
      </c>
      <c r="AA3297" s="19" t="str">
        <f>VLOOKUP(W3297,'Verweis Vertreter'!$A$2:$B$24,2,FALSE)</f>
        <v>Ximena Morales</v>
      </c>
      <c r="AB3297" s="12">
        <f t="shared" si="459"/>
        <v>2</v>
      </c>
      <c r="AC3297" s="12">
        <f t="shared" si="464"/>
        <v>252</v>
      </c>
      <c r="AD3297" s="12">
        <f t="shared" si="465"/>
        <v>269</v>
      </c>
      <c r="AE3297" s="12">
        <f t="shared" si="460"/>
        <v>538</v>
      </c>
      <c r="AF3297" s="12">
        <f t="shared" si="461"/>
        <v>17</v>
      </c>
      <c r="AG3297" s="12">
        <f t="shared" si="462"/>
        <v>34</v>
      </c>
      <c r="AH3297" s="9">
        <f t="shared" si="466"/>
        <v>6.3197026022304828E-2</v>
      </c>
      <c r="AI3297" s="14">
        <f>VLOOKUP(E3297,'Verweis Faktor'!$A:$B,2,FALSE)</f>
        <v>1</v>
      </c>
      <c r="AJ3297" s="14"/>
      <c r="AK3297" s="14" t="str">
        <f>IF(AL3297="Ja","Versandkosten",VLOOKUP(E3297,'Verweis Belegart'!$A$2:$B$9,2,FALSE))</f>
        <v>Hardware</v>
      </c>
      <c r="AL3297" s="14" t="str">
        <f t="shared" si="467"/>
        <v>Nein</v>
      </c>
      <c r="AM3297" s="14" t="str">
        <f t="shared" si="463"/>
        <v>Positiv</v>
      </c>
    </row>
    <row r="3298" spans="1:39" ht="17.25" customHeight="1" x14ac:dyDescent="0.35">
      <c r="A3298" s="17">
        <v>14573433</v>
      </c>
      <c r="B3298" s="2" t="s">
        <v>1989</v>
      </c>
      <c r="C3298" s="1">
        <v>2025001</v>
      </c>
      <c r="D3298" s="1">
        <v>2000880</v>
      </c>
      <c r="E3298" s="2" t="s">
        <v>34</v>
      </c>
      <c r="F3298" s="2" t="s">
        <v>182</v>
      </c>
      <c r="G3298" s="2" t="s">
        <v>36</v>
      </c>
      <c r="H3298" s="2" t="s">
        <v>37</v>
      </c>
      <c r="I3298" s="2" t="s">
        <v>38</v>
      </c>
      <c r="J3298" s="2" t="s">
        <v>103</v>
      </c>
      <c r="K3298" s="2" t="s">
        <v>28</v>
      </c>
      <c r="L3298" s="2" t="s">
        <v>50</v>
      </c>
      <c r="M3298" s="2" t="s">
        <v>51</v>
      </c>
      <c r="N3298" s="2" t="s">
        <v>52</v>
      </c>
      <c r="O3298" s="3">
        <v>100</v>
      </c>
      <c r="P3298" s="3">
        <v>143.50120000000001</v>
      </c>
      <c r="Q3298" s="3">
        <v>149</v>
      </c>
      <c r="R3298" s="3">
        <v>14900</v>
      </c>
      <c r="S3298" s="3">
        <v>5.4988000000000001</v>
      </c>
      <c r="T3298" s="3">
        <v>549.88</v>
      </c>
      <c r="U3298" s="3">
        <v>3.69</v>
      </c>
      <c r="V3298" s="2" t="s">
        <v>42</v>
      </c>
      <c r="W3298" s="2" t="s">
        <v>43</v>
      </c>
      <c r="X3298" s="2" t="s">
        <v>44</v>
      </c>
      <c r="Y3298" s="19" t="str">
        <f>VLOOKUP(G3298,'Verweis Kd-Gruppe'!$A$2:$B$8,2,FALSE)</f>
        <v>GRK</v>
      </c>
      <c r="Z3298" s="19" t="str">
        <f>VLOOKUP(J3298,'Verweis Art-Gruppe'!$A$2:$B$15,2,FALSE)</f>
        <v>Geräte</v>
      </c>
      <c r="AA3298" s="19" t="str">
        <f>VLOOKUP(W3298,'Verweis Vertreter'!$A$2:$B$24,2,FALSE)</f>
        <v>Sebastian Faber</v>
      </c>
      <c r="AB3298" s="12">
        <f t="shared" si="459"/>
        <v>100</v>
      </c>
      <c r="AC3298" s="12">
        <f t="shared" si="464"/>
        <v>143.50120000000001</v>
      </c>
      <c r="AD3298" s="12">
        <f t="shared" si="465"/>
        <v>149</v>
      </c>
      <c r="AE3298" s="12">
        <f t="shared" si="460"/>
        <v>14900</v>
      </c>
      <c r="AF3298" s="12">
        <f t="shared" si="461"/>
        <v>5.4988000000000001</v>
      </c>
      <c r="AG3298" s="12">
        <f t="shared" si="462"/>
        <v>549.88</v>
      </c>
      <c r="AH3298" s="9">
        <f t="shared" si="466"/>
        <v>3.6904697986577181E-2</v>
      </c>
      <c r="AI3298" s="14">
        <f>VLOOKUP(E3298,'Verweis Faktor'!$A:$B,2,FALSE)</f>
        <v>1</v>
      </c>
      <c r="AJ3298" s="14"/>
      <c r="AK3298" s="14" t="str">
        <f>IF(AL3298="Ja","Versandkosten",VLOOKUP(E3298,'Verweis Belegart'!$A$2:$B$9,2,FALSE))</f>
        <v>Hardware</v>
      </c>
      <c r="AL3298" s="14" t="str">
        <f t="shared" si="467"/>
        <v>Nein</v>
      </c>
      <c r="AM3298" s="14" t="str">
        <f t="shared" si="463"/>
        <v>Positiv</v>
      </c>
    </row>
    <row r="3299" spans="1:39" ht="17.25" customHeight="1" x14ac:dyDescent="0.35">
      <c r="A3299" s="17">
        <v>14567718</v>
      </c>
      <c r="B3299" s="2" t="s">
        <v>1989</v>
      </c>
      <c r="C3299" s="1">
        <v>2025001</v>
      </c>
      <c r="D3299" s="1">
        <v>2000881</v>
      </c>
      <c r="E3299" s="2" t="s">
        <v>34</v>
      </c>
      <c r="F3299" s="2" t="s">
        <v>142</v>
      </c>
      <c r="G3299" s="2" t="s">
        <v>25</v>
      </c>
      <c r="H3299" s="2" t="s">
        <v>1715</v>
      </c>
      <c r="I3299" s="2" t="s">
        <v>1716</v>
      </c>
      <c r="J3299" s="2" t="s">
        <v>103</v>
      </c>
      <c r="K3299" s="2" t="s">
        <v>28</v>
      </c>
      <c r="L3299" s="2" t="s">
        <v>1558</v>
      </c>
      <c r="M3299" s="2" t="s">
        <v>1559</v>
      </c>
      <c r="N3299" s="2" t="s">
        <v>481</v>
      </c>
      <c r="O3299" s="3">
        <v>1</v>
      </c>
      <c r="P3299" s="3">
        <v>109</v>
      </c>
      <c r="Q3299" s="3">
        <v>129</v>
      </c>
      <c r="R3299" s="3">
        <v>129</v>
      </c>
      <c r="S3299" s="3">
        <v>20</v>
      </c>
      <c r="T3299" s="3">
        <v>20</v>
      </c>
      <c r="U3299" s="3">
        <v>15.5</v>
      </c>
      <c r="V3299" s="2" t="s">
        <v>427</v>
      </c>
      <c r="W3299" s="2" t="s">
        <v>428</v>
      </c>
      <c r="X3299" s="2" t="s">
        <v>699</v>
      </c>
      <c r="Y3299" s="19" t="str">
        <f>VLOOKUP(G3299,'Verweis Kd-Gruppe'!$A$2:$B$8,2,FALSE)</f>
        <v>FHK</v>
      </c>
      <c r="Z3299" s="19" t="str">
        <f>VLOOKUP(J3299,'Verweis Art-Gruppe'!$A$2:$B$15,2,FALSE)</f>
        <v>Geräte</v>
      </c>
      <c r="AA3299" s="19" t="str">
        <f>VLOOKUP(W3299,'Verweis Vertreter'!$A$2:$B$24,2,FALSE)</f>
        <v>Zentrale</v>
      </c>
      <c r="AB3299" s="12">
        <f t="shared" si="459"/>
        <v>1</v>
      </c>
      <c r="AC3299" s="12">
        <f t="shared" si="464"/>
        <v>109</v>
      </c>
      <c r="AD3299" s="12">
        <f t="shared" si="465"/>
        <v>129</v>
      </c>
      <c r="AE3299" s="12">
        <f t="shared" si="460"/>
        <v>129</v>
      </c>
      <c r="AF3299" s="12">
        <f t="shared" si="461"/>
        <v>20</v>
      </c>
      <c r="AG3299" s="12">
        <f t="shared" si="462"/>
        <v>20</v>
      </c>
      <c r="AH3299" s="9">
        <f t="shared" si="466"/>
        <v>0.15503875968992248</v>
      </c>
      <c r="AI3299" s="14">
        <f>VLOOKUP(E3299,'Verweis Faktor'!$A:$B,2,FALSE)</f>
        <v>1</v>
      </c>
      <c r="AJ3299" s="14"/>
      <c r="AK3299" s="14" t="str">
        <f>IF(AL3299="Ja","Versandkosten",VLOOKUP(E3299,'Verweis Belegart'!$A$2:$B$9,2,FALSE))</f>
        <v>Hardware</v>
      </c>
      <c r="AL3299" s="14" t="str">
        <f t="shared" si="467"/>
        <v>Nein</v>
      </c>
      <c r="AM3299" s="14" t="str">
        <f t="shared" si="463"/>
        <v>Positiv</v>
      </c>
    </row>
    <row r="3300" spans="1:39" ht="17.25" customHeight="1" x14ac:dyDescent="0.35">
      <c r="A3300" s="17">
        <v>14573616</v>
      </c>
      <c r="B3300" s="2" t="s">
        <v>1989</v>
      </c>
      <c r="C3300" s="1">
        <v>2025001</v>
      </c>
      <c r="D3300" s="1">
        <v>2000882</v>
      </c>
      <c r="E3300" s="2" t="s">
        <v>34</v>
      </c>
      <c r="F3300" s="2" t="s">
        <v>142</v>
      </c>
      <c r="G3300" s="2" t="s">
        <v>66</v>
      </c>
      <c r="H3300" s="2" t="s">
        <v>1923</v>
      </c>
      <c r="I3300" s="2" t="s">
        <v>1924</v>
      </c>
      <c r="J3300" s="2" t="s">
        <v>2791</v>
      </c>
      <c r="K3300" s="2" t="s">
        <v>28</v>
      </c>
      <c r="L3300" s="2" t="s">
        <v>120</v>
      </c>
      <c r="M3300" s="2" t="s">
        <v>121</v>
      </c>
      <c r="N3300" s="2" t="s">
        <v>122</v>
      </c>
      <c r="O3300" s="3">
        <v>1</v>
      </c>
      <c r="P3300" s="3">
        <v>0</v>
      </c>
      <c r="Q3300" s="3">
        <v>29</v>
      </c>
      <c r="R3300" s="3">
        <v>29</v>
      </c>
      <c r="S3300" s="3">
        <v>29</v>
      </c>
      <c r="T3300" s="3">
        <v>29</v>
      </c>
      <c r="U3300" s="3"/>
      <c r="V3300" s="2" t="s">
        <v>813</v>
      </c>
      <c r="W3300" s="2" t="s">
        <v>814</v>
      </c>
      <c r="X3300" s="2" t="s">
        <v>72</v>
      </c>
      <c r="Y3300" s="19" t="str">
        <f>VLOOKUP(G3300,'Verweis Kd-Gruppe'!$A$2:$B$8,2,FALSE)</f>
        <v>EXP</v>
      </c>
      <c r="Z3300" s="19" t="str">
        <f>VLOOKUP(J3300,'Verweis Art-Gruppe'!$A$2:$B$15,2,FALSE)</f>
        <v>Sonstige</v>
      </c>
      <c r="AA3300" s="19" t="str">
        <f>VLOOKUP(W3300,'Verweis Vertreter'!$A$2:$B$24,2,FALSE)</f>
        <v>Sokol Kapaj</v>
      </c>
      <c r="AB3300" s="12">
        <f t="shared" si="459"/>
        <v>1</v>
      </c>
      <c r="AC3300" s="12">
        <f t="shared" si="464"/>
        <v>0</v>
      </c>
      <c r="AD3300" s="12">
        <f t="shared" si="465"/>
        <v>29</v>
      </c>
      <c r="AE3300" s="12">
        <f t="shared" si="460"/>
        <v>29</v>
      </c>
      <c r="AF3300" s="12">
        <f t="shared" si="461"/>
        <v>29</v>
      </c>
      <c r="AG3300" s="12">
        <f t="shared" si="462"/>
        <v>29</v>
      </c>
      <c r="AH3300" s="9">
        <f t="shared" si="466"/>
        <v>1</v>
      </c>
      <c r="AI3300" s="14">
        <f>VLOOKUP(E3300,'Verweis Faktor'!$A:$B,2,FALSE)</f>
        <v>1</v>
      </c>
      <c r="AJ3300" s="14"/>
      <c r="AK3300" s="14" t="str">
        <f>IF(AL3300="Ja","Versandkosten",VLOOKUP(E3300,'Verweis Belegart'!$A$2:$B$9,2,FALSE))</f>
        <v>Versandkosten</v>
      </c>
      <c r="AL3300" s="14" t="str">
        <f t="shared" si="467"/>
        <v>Ja</v>
      </c>
      <c r="AM3300" s="14" t="str">
        <f t="shared" si="463"/>
        <v>Positiv</v>
      </c>
    </row>
    <row r="3301" spans="1:39" ht="17.25" customHeight="1" x14ac:dyDescent="0.35">
      <c r="A3301" s="17">
        <v>14573616</v>
      </c>
      <c r="B3301" s="2" t="s">
        <v>1989</v>
      </c>
      <c r="C3301" s="1">
        <v>2025001</v>
      </c>
      <c r="D3301" s="1">
        <v>2000882</v>
      </c>
      <c r="E3301" s="2" t="s">
        <v>34</v>
      </c>
      <c r="F3301" s="2" t="s">
        <v>142</v>
      </c>
      <c r="G3301" s="2" t="s">
        <v>66</v>
      </c>
      <c r="H3301" s="2" t="s">
        <v>1923</v>
      </c>
      <c r="I3301" s="2" t="s">
        <v>1924</v>
      </c>
      <c r="J3301" s="2" t="s">
        <v>304</v>
      </c>
      <c r="K3301" s="2" t="s">
        <v>45</v>
      </c>
      <c r="L3301" s="2" t="s">
        <v>1208</v>
      </c>
      <c r="M3301" s="2" t="s">
        <v>1209</v>
      </c>
      <c r="N3301" s="2" t="s">
        <v>1210</v>
      </c>
      <c r="O3301" s="3">
        <v>2</v>
      </c>
      <c r="P3301" s="3">
        <v>181.29769999999999</v>
      </c>
      <c r="Q3301" s="3">
        <v>193</v>
      </c>
      <c r="R3301" s="3">
        <v>386</v>
      </c>
      <c r="S3301" s="3">
        <v>11.702299999999999</v>
      </c>
      <c r="T3301" s="3">
        <v>23.4</v>
      </c>
      <c r="U3301" s="3">
        <v>6.06</v>
      </c>
      <c r="V3301" s="2" t="s">
        <v>813</v>
      </c>
      <c r="W3301" s="2" t="s">
        <v>814</v>
      </c>
      <c r="X3301" s="2" t="s">
        <v>72</v>
      </c>
      <c r="Y3301" s="19" t="str">
        <f>VLOOKUP(G3301,'Verweis Kd-Gruppe'!$A$2:$B$8,2,FALSE)</f>
        <v>EXP</v>
      </c>
      <c r="Z3301" s="19" t="str">
        <f>VLOOKUP(J3301,'Verweis Art-Gruppe'!$A$2:$B$15,2,FALSE)</f>
        <v>Zubehör</v>
      </c>
      <c r="AA3301" s="19" t="str">
        <f>VLOOKUP(W3301,'Verweis Vertreter'!$A$2:$B$24,2,FALSE)</f>
        <v>Sokol Kapaj</v>
      </c>
      <c r="AB3301" s="12">
        <f t="shared" si="459"/>
        <v>2</v>
      </c>
      <c r="AC3301" s="12">
        <f t="shared" si="464"/>
        <v>181.29769999999999</v>
      </c>
      <c r="AD3301" s="12">
        <f t="shared" si="465"/>
        <v>193</v>
      </c>
      <c r="AE3301" s="12">
        <f t="shared" si="460"/>
        <v>386</v>
      </c>
      <c r="AF3301" s="12">
        <f t="shared" si="461"/>
        <v>11.702299999999999</v>
      </c>
      <c r="AG3301" s="12">
        <f t="shared" si="462"/>
        <v>23.4</v>
      </c>
      <c r="AH3301" s="9">
        <f t="shared" si="466"/>
        <v>6.0621761658031084E-2</v>
      </c>
      <c r="AI3301" s="14">
        <f>VLOOKUP(E3301,'Verweis Faktor'!$A:$B,2,FALSE)</f>
        <v>1</v>
      </c>
      <c r="AJ3301" s="14"/>
      <c r="AK3301" s="14" t="str">
        <f>IF(AL3301="Ja","Versandkosten",VLOOKUP(E3301,'Verweis Belegart'!$A$2:$B$9,2,FALSE))</f>
        <v>Hardware</v>
      </c>
      <c r="AL3301" s="14" t="str">
        <f t="shared" si="467"/>
        <v>Nein</v>
      </c>
      <c r="AM3301" s="14" t="str">
        <f t="shared" si="463"/>
        <v>Positiv</v>
      </c>
    </row>
    <row r="3302" spans="1:39" ht="17.25" customHeight="1" x14ac:dyDescent="0.35">
      <c r="A3302" s="17">
        <v>14573616</v>
      </c>
      <c r="B3302" s="2" t="s">
        <v>1989</v>
      </c>
      <c r="C3302" s="1">
        <v>2025001</v>
      </c>
      <c r="D3302" s="1">
        <v>2000882</v>
      </c>
      <c r="E3302" s="2" t="s">
        <v>34</v>
      </c>
      <c r="F3302" s="2" t="s">
        <v>142</v>
      </c>
      <c r="G3302" s="2" t="s">
        <v>66</v>
      </c>
      <c r="H3302" s="2" t="s">
        <v>1923</v>
      </c>
      <c r="I3302" s="2" t="s">
        <v>1924</v>
      </c>
      <c r="J3302" s="2" t="s">
        <v>103</v>
      </c>
      <c r="K3302" s="2" t="s">
        <v>49</v>
      </c>
      <c r="L3302" s="2" t="s">
        <v>1717</v>
      </c>
      <c r="M3302" s="2" t="s">
        <v>1718</v>
      </c>
      <c r="N3302" s="2" t="s">
        <v>917</v>
      </c>
      <c r="O3302" s="3">
        <v>1</v>
      </c>
      <c r="P3302" s="3">
        <v>202</v>
      </c>
      <c r="Q3302" s="3">
        <v>209</v>
      </c>
      <c r="R3302" s="3">
        <v>209</v>
      </c>
      <c r="S3302" s="3">
        <v>7</v>
      </c>
      <c r="T3302" s="3">
        <v>7</v>
      </c>
      <c r="U3302" s="3">
        <v>3.34</v>
      </c>
      <c r="V3302" s="2" t="s">
        <v>813</v>
      </c>
      <c r="W3302" s="2" t="s">
        <v>814</v>
      </c>
      <c r="X3302" s="2" t="s">
        <v>72</v>
      </c>
      <c r="Y3302" s="19" t="str">
        <f>VLOOKUP(G3302,'Verweis Kd-Gruppe'!$A$2:$B$8,2,FALSE)</f>
        <v>EXP</v>
      </c>
      <c r="Z3302" s="19" t="str">
        <f>VLOOKUP(J3302,'Verweis Art-Gruppe'!$A$2:$B$15,2,FALSE)</f>
        <v>Geräte</v>
      </c>
      <c r="AA3302" s="19" t="str">
        <f>VLOOKUP(W3302,'Verweis Vertreter'!$A$2:$B$24,2,FALSE)</f>
        <v>Sokol Kapaj</v>
      </c>
      <c r="AB3302" s="12">
        <f t="shared" si="459"/>
        <v>1</v>
      </c>
      <c r="AC3302" s="12">
        <f t="shared" si="464"/>
        <v>202</v>
      </c>
      <c r="AD3302" s="12">
        <f t="shared" si="465"/>
        <v>209</v>
      </c>
      <c r="AE3302" s="12">
        <f t="shared" si="460"/>
        <v>209</v>
      </c>
      <c r="AF3302" s="12">
        <f t="shared" si="461"/>
        <v>7</v>
      </c>
      <c r="AG3302" s="12">
        <f t="shared" si="462"/>
        <v>7</v>
      </c>
      <c r="AH3302" s="9">
        <f t="shared" si="466"/>
        <v>3.3492822966507178E-2</v>
      </c>
      <c r="AI3302" s="14">
        <f>VLOOKUP(E3302,'Verweis Faktor'!$A:$B,2,FALSE)</f>
        <v>1</v>
      </c>
      <c r="AJ3302" s="14"/>
      <c r="AK3302" s="14" t="str">
        <f>IF(AL3302="Ja","Versandkosten",VLOOKUP(E3302,'Verweis Belegart'!$A$2:$B$9,2,FALSE))</f>
        <v>Hardware</v>
      </c>
      <c r="AL3302" s="14" t="str">
        <f t="shared" si="467"/>
        <v>Nein</v>
      </c>
      <c r="AM3302" s="14" t="str">
        <f t="shared" si="463"/>
        <v>Positiv</v>
      </c>
    </row>
    <row r="3303" spans="1:39" ht="17.25" customHeight="1" x14ac:dyDescent="0.35">
      <c r="A3303" s="17">
        <v>14573616</v>
      </c>
      <c r="B3303" s="2" t="s">
        <v>1989</v>
      </c>
      <c r="C3303" s="1">
        <v>2025001</v>
      </c>
      <c r="D3303" s="1">
        <v>2000882</v>
      </c>
      <c r="E3303" s="2" t="s">
        <v>34</v>
      </c>
      <c r="F3303" s="2" t="s">
        <v>142</v>
      </c>
      <c r="G3303" s="2" t="s">
        <v>66</v>
      </c>
      <c r="H3303" s="2" t="s">
        <v>1923</v>
      </c>
      <c r="I3303" s="2" t="s">
        <v>1924</v>
      </c>
      <c r="J3303" s="2" t="s">
        <v>304</v>
      </c>
      <c r="K3303" s="2" t="s">
        <v>79</v>
      </c>
      <c r="L3303" s="2" t="s">
        <v>1449</v>
      </c>
      <c r="M3303" s="2" t="s">
        <v>1450</v>
      </c>
      <c r="N3303" s="2" t="s">
        <v>1451</v>
      </c>
      <c r="O3303" s="3">
        <v>1</v>
      </c>
      <c r="P3303" s="3">
        <v>188.0086</v>
      </c>
      <c r="Q3303" s="3">
        <v>194</v>
      </c>
      <c r="R3303" s="3">
        <v>194</v>
      </c>
      <c r="S3303" s="3">
        <v>5.9913999999999996</v>
      </c>
      <c r="T3303" s="3">
        <v>5.99</v>
      </c>
      <c r="U3303" s="3">
        <v>3.08</v>
      </c>
      <c r="V3303" s="2" t="s">
        <v>813</v>
      </c>
      <c r="W3303" s="2" t="s">
        <v>814</v>
      </c>
      <c r="X3303" s="2" t="s">
        <v>72</v>
      </c>
      <c r="Y3303" s="19" t="str">
        <f>VLOOKUP(G3303,'Verweis Kd-Gruppe'!$A$2:$B$8,2,FALSE)</f>
        <v>EXP</v>
      </c>
      <c r="Z3303" s="19" t="str">
        <f>VLOOKUP(J3303,'Verweis Art-Gruppe'!$A$2:$B$15,2,FALSE)</f>
        <v>Zubehör</v>
      </c>
      <c r="AA3303" s="19" t="str">
        <f>VLOOKUP(W3303,'Verweis Vertreter'!$A$2:$B$24,2,FALSE)</f>
        <v>Sokol Kapaj</v>
      </c>
      <c r="AB3303" s="12">
        <f t="shared" si="459"/>
        <v>1</v>
      </c>
      <c r="AC3303" s="12">
        <f t="shared" si="464"/>
        <v>188.0086</v>
      </c>
      <c r="AD3303" s="12">
        <f t="shared" si="465"/>
        <v>194</v>
      </c>
      <c r="AE3303" s="12">
        <f t="shared" si="460"/>
        <v>194</v>
      </c>
      <c r="AF3303" s="12">
        <f t="shared" si="461"/>
        <v>5.9913999999999996</v>
      </c>
      <c r="AG3303" s="12">
        <f t="shared" si="462"/>
        <v>5.99</v>
      </c>
      <c r="AH3303" s="9">
        <f t="shared" si="466"/>
        <v>3.0876288659793815E-2</v>
      </c>
      <c r="AI3303" s="14">
        <f>VLOOKUP(E3303,'Verweis Faktor'!$A:$B,2,FALSE)</f>
        <v>1</v>
      </c>
      <c r="AJ3303" s="14"/>
      <c r="AK3303" s="14" t="str">
        <f>IF(AL3303="Ja","Versandkosten",VLOOKUP(E3303,'Verweis Belegart'!$A$2:$B$9,2,FALSE))</f>
        <v>Hardware</v>
      </c>
      <c r="AL3303" s="14" t="str">
        <f t="shared" si="467"/>
        <v>Nein</v>
      </c>
      <c r="AM3303" s="14" t="str">
        <f t="shared" si="463"/>
        <v>Positiv</v>
      </c>
    </row>
    <row r="3304" spans="1:39" ht="17.25" customHeight="1" x14ac:dyDescent="0.35">
      <c r="A3304" s="17">
        <v>14573616</v>
      </c>
      <c r="B3304" s="2" t="s">
        <v>1989</v>
      </c>
      <c r="C3304" s="1">
        <v>2025001</v>
      </c>
      <c r="D3304" s="1">
        <v>2000882</v>
      </c>
      <c r="E3304" s="2" t="s">
        <v>34</v>
      </c>
      <c r="F3304" s="2" t="s">
        <v>142</v>
      </c>
      <c r="G3304" s="2" t="s">
        <v>66</v>
      </c>
      <c r="H3304" s="2" t="s">
        <v>1923</v>
      </c>
      <c r="I3304" s="2" t="s">
        <v>1924</v>
      </c>
      <c r="J3304" s="2" t="s">
        <v>103</v>
      </c>
      <c r="K3304" s="2" t="s">
        <v>83</v>
      </c>
      <c r="L3304" s="2" t="s">
        <v>1706</v>
      </c>
      <c r="M3304" s="2" t="s">
        <v>1707</v>
      </c>
      <c r="N3304" s="2" t="s">
        <v>234</v>
      </c>
      <c r="O3304" s="3">
        <v>2</v>
      </c>
      <c r="P3304" s="3">
        <v>252</v>
      </c>
      <c r="Q3304" s="3">
        <v>269</v>
      </c>
      <c r="R3304" s="3">
        <v>538</v>
      </c>
      <c r="S3304" s="3">
        <v>17</v>
      </c>
      <c r="T3304" s="3">
        <v>34</v>
      </c>
      <c r="U3304" s="3">
        <v>6.31</v>
      </c>
      <c r="V3304" s="2" t="s">
        <v>813</v>
      </c>
      <c r="W3304" s="2" t="s">
        <v>814</v>
      </c>
      <c r="X3304" s="2" t="s">
        <v>72</v>
      </c>
      <c r="Y3304" s="19" t="str">
        <f>VLOOKUP(G3304,'Verweis Kd-Gruppe'!$A$2:$B$8,2,FALSE)</f>
        <v>EXP</v>
      </c>
      <c r="Z3304" s="19" t="str">
        <f>VLOOKUP(J3304,'Verweis Art-Gruppe'!$A$2:$B$15,2,FALSE)</f>
        <v>Geräte</v>
      </c>
      <c r="AA3304" s="19" t="str">
        <f>VLOOKUP(W3304,'Verweis Vertreter'!$A$2:$B$24,2,FALSE)</f>
        <v>Sokol Kapaj</v>
      </c>
      <c r="AB3304" s="12">
        <f t="shared" si="459"/>
        <v>2</v>
      </c>
      <c r="AC3304" s="12">
        <f t="shared" si="464"/>
        <v>252</v>
      </c>
      <c r="AD3304" s="12">
        <f t="shared" si="465"/>
        <v>269</v>
      </c>
      <c r="AE3304" s="12">
        <f t="shared" si="460"/>
        <v>538</v>
      </c>
      <c r="AF3304" s="12">
        <f t="shared" si="461"/>
        <v>17</v>
      </c>
      <c r="AG3304" s="12">
        <f t="shared" si="462"/>
        <v>34</v>
      </c>
      <c r="AH3304" s="9">
        <f t="shared" si="466"/>
        <v>6.3197026022304828E-2</v>
      </c>
      <c r="AI3304" s="14">
        <f>VLOOKUP(E3304,'Verweis Faktor'!$A:$B,2,FALSE)</f>
        <v>1</v>
      </c>
      <c r="AJ3304" s="14"/>
      <c r="AK3304" s="14" t="str">
        <f>IF(AL3304="Ja","Versandkosten",VLOOKUP(E3304,'Verweis Belegart'!$A$2:$B$9,2,FALSE))</f>
        <v>Hardware</v>
      </c>
      <c r="AL3304" s="14" t="str">
        <f t="shared" si="467"/>
        <v>Nein</v>
      </c>
      <c r="AM3304" s="14" t="str">
        <f t="shared" si="463"/>
        <v>Positiv</v>
      </c>
    </row>
    <row r="3305" spans="1:39" ht="17.25" customHeight="1" x14ac:dyDescent="0.35">
      <c r="A3305" s="17">
        <v>14573616</v>
      </c>
      <c r="B3305" s="2" t="s">
        <v>1989</v>
      </c>
      <c r="C3305" s="1">
        <v>2025001</v>
      </c>
      <c r="D3305" s="1">
        <v>2000882</v>
      </c>
      <c r="E3305" s="2" t="s">
        <v>34</v>
      </c>
      <c r="F3305" s="2" t="s">
        <v>142</v>
      </c>
      <c r="G3305" s="2" t="s">
        <v>66</v>
      </c>
      <c r="H3305" s="2" t="s">
        <v>1923</v>
      </c>
      <c r="I3305" s="2" t="s">
        <v>1924</v>
      </c>
      <c r="J3305" s="2" t="s">
        <v>103</v>
      </c>
      <c r="K3305" s="2" t="s">
        <v>87</v>
      </c>
      <c r="L3305" s="2" t="s">
        <v>731</v>
      </c>
      <c r="M3305" s="2" t="s">
        <v>732</v>
      </c>
      <c r="N3305" s="2" t="s">
        <v>733</v>
      </c>
      <c r="O3305" s="3">
        <v>2</v>
      </c>
      <c r="P3305" s="3">
        <v>780.90909999999997</v>
      </c>
      <c r="Q3305" s="3">
        <v>787</v>
      </c>
      <c r="R3305" s="3">
        <v>1574</v>
      </c>
      <c r="S3305" s="3">
        <v>6.0909000000000004</v>
      </c>
      <c r="T3305" s="3">
        <v>12.18</v>
      </c>
      <c r="U3305" s="3">
        <v>0.77</v>
      </c>
      <c r="V3305" s="2" t="s">
        <v>813</v>
      </c>
      <c r="W3305" s="2" t="s">
        <v>814</v>
      </c>
      <c r="X3305" s="2" t="s">
        <v>72</v>
      </c>
      <c r="Y3305" s="19" t="str">
        <f>VLOOKUP(G3305,'Verweis Kd-Gruppe'!$A$2:$B$8,2,FALSE)</f>
        <v>EXP</v>
      </c>
      <c r="Z3305" s="19" t="str">
        <f>VLOOKUP(J3305,'Verweis Art-Gruppe'!$A$2:$B$15,2,FALSE)</f>
        <v>Geräte</v>
      </c>
      <c r="AA3305" s="19" t="str">
        <f>VLOOKUP(W3305,'Verweis Vertreter'!$A$2:$B$24,2,FALSE)</f>
        <v>Sokol Kapaj</v>
      </c>
      <c r="AB3305" s="12">
        <f t="shared" si="459"/>
        <v>2</v>
      </c>
      <c r="AC3305" s="12">
        <f t="shared" si="464"/>
        <v>780.90909999999997</v>
      </c>
      <c r="AD3305" s="12">
        <f t="shared" si="465"/>
        <v>787</v>
      </c>
      <c r="AE3305" s="12">
        <f t="shared" si="460"/>
        <v>1574</v>
      </c>
      <c r="AF3305" s="12">
        <f t="shared" si="461"/>
        <v>6.0909000000000004</v>
      </c>
      <c r="AG3305" s="12">
        <f t="shared" si="462"/>
        <v>12.18</v>
      </c>
      <c r="AH3305" s="9">
        <f t="shared" si="466"/>
        <v>7.7382465057179162E-3</v>
      </c>
      <c r="AI3305" s="14">
        <f>VLOOKUP(E3305,'Verweis Faktor'!$A:$B,2,FALSE)</f>
        <v>1</v>
      </c>
      <c r="AJ3305" s="14"/>
      <c r="AK3305" s="14" t="str">
        <f>IF(AL3305="Ja","Versandkosten",VLOOKUP(E3305,'Verweis Belegart'!$A$2:$B$9,2,FALSE))</f>
        <v>Hardware</v>
      </c>
      <c r="AL3305" s="14" t="str">
        <f t="shared" si="467"/>
        <v>Nein</v>
      </c>
      <c r="AM3305" s="14" t="str">
        <f t="shared" si="463"/>
        <v>Positiv</v>
      </c>
    </row>
    <row r="3306" spans="1:39" ht="17.25" customHeight="1" x14ac:dyDescent="0.35">
      <c r="A3306" s="17">
        <v>14573591</v>
      </c>
      <c r="B3306" s="2" t="s">
        <v>1989</v>
      </c>
      <c r="C3306" s="1">
        <v>2025001</v>
      </c>
      <c r="D3306" s="1">
        <v>2000883</v>
      </c>
      <c r="E3306" s="2" t="s">
        <v>34</v>
      </c>
      <c r="F3306" s="2" t="s">
        <v>142</v>
      </c>
      <c r="G3306" s="2" t="s">
        <v>25</v>
      </c>
      <c r="H3306" s="2" t="s">
        <v>1456</v>
      </c>
      <c r="I3306" s="2" t="s">
        <v>1457</v>
      </c>
      <c r="J3306" s="2" t="s">
        <v>103</v>
      </c>
      <c r="K3306" s="2" t="s">
        <v>28</v>
      </c>
      <c r="L3306" s="2" t="s">
        <v>479</v>
      </c>
      <c r="M3306" s="2" t="s">
        <v>480</v>
      </c>
      <c r="N3306" s="2" t="s">
        <v>481</v>
      </c>
      <c r="O3306" s="3">
        <v>1</v>
      </c>
      <c r="P3306" s="3">
        <v>116.04640000000001</v>
      </c>
      <c r="Q3306" s="3">
        <v>129</v>
      </c>
      <c r="R3306" s="3">
        <v>129</v>
      </c>
      <c r="S3306" s="3">
        <v>12.9536</v>
      </c>
      <c r="T3306" s="3">
        <v>12.95</v>
      </c>
      <c r="U3306" s="3">
        <v>10.039999999999999</v>
      </c>
      <c r="V3306" s="2" t="s">
        <v>427</v>
      </c>
      <c r="W3306" s="2" t="s">
        <v>428</v>
      </c>
      <c r="X3306" s="2" t="s">
        <v>197</v>
      </c>
      <c r="Y3306" s="19" t="str">
        <f>VLOOKUP(G3306,'Verweis Kd-Gruppe'!$A$2:$B$8,2,FALSE)</f>
        <v>FHK</v>
      </c>
      <c r="Z3306" s="19" t="str">
        <f>VLOOKUP(J3306,'Verweis Art-Gruppe'!$A$2:$B$15,2,FALSE)</f>
        <v>Geräte</v>
      </c>
      <c r="AA3306" s="19" t="str">
        <f>VLOOKUP(W3306,'Verweis Vertreter'!$A$2:$B$24,2,FALSE)</f>
        <v>Zentrale</v>
      </c>
      <c r="AB3306" s="12">
        <f t="shared" si="459"/>
        <v>1</v>
      </c>
      <c r="AC3306" s="12">
        <f t="shared" si="464"/>
        <v>116.04640000000001</v>
      </c>
      <c r="AD3306" s="12">
        <f t="shared" si="465"/>
        <v>129</v>
      </c>
      <c r="AE3306" s="12">
        <f t="shared" si="460"/>
        <v>129</v>
      </c>
      <c r="AF3306" s="12">
        <f t="shared" si="461"/>
        <v>12.9536</v>
      </c>
      <c r="AG3306" s="12">
        <f t="shared" si="462"/>
        <v>12.95</v>
      </c>
      <c r="AH3306" s="9">
        <f t="shared" si="466"/>
        <v>0.1003875968992248</v>
      </c>
      <c r="AI3306" s="14">
        <f>VLOOKUP(E3306,'Verweis Faktor'!$A:$B,2,FALSE)</f>
        <v>1</v>
      </c>
      <c r="AJ3306" s="14"/>
      <c r="AK3306" s="14" t="str">
        <f>IF(AL3306="Ja","Versandkosten",VLOOKUP(E3306,'Verweis Belegart'!$A$2:$B$9,2,FALSE))</f>
        <v>Hardware</v>
      </c>
      <c r="AL3306" s="14" t="str">
        <f t="shared" si="467"/>
        <v>Nein</v>
      </c>
      <c r="AM3306" s="14" t="str">
        <f t="shared" si="463"/>
        <v>Positiv</v>
      </c>
    </row>
    <row r="3307" spans="1:39" ht="17.25" customHeight="1" x14ac:dyDescent="0.35">
      <c r="A3307" s="17">
        <v>14573591</v>
      </c>
      <c r="B3307" s="2" t="s">
        <v>1989</v>
      </c>
      <c r="C3307" s="1">
        <v>2025001</v>
      </c>
      <c r="D3307" s="1">
        <v>2000883</v>
      </c>
      <c r="E3307" s="2" t="s">
        <v>34</v>
      </c>
      <c r="F3307" s="2" t="s">
        <v>142</v>
      </c>
      <c r="G3307" s="2" t="s">
        <v>25</v>
      </c>
      <c r="H3307" s="2" t="s">
        <v>1456</v>
      </c>
      <c r="I3307" s="2" t="s">
        <v>1457</v>
      </c>
      <c r="J3307" s="2" t="s">
        <v>2228</v>
      </c>
      <c r="K3307" s="2" t="s">
        <v>45</v>
      </c>
      <c r="L3307" s="2" t="s">
        <v>1386</v>
      </c>
      <c r="M3307" s="2" t="s">
        <v>1387</v>
      </c>
      <c r="N3307" s="2"/>
      <c r="O3307" s="3">
        <v>1</v>
      </c>
      <c r="P3307" s="3">
        <v>0</v>
      </c>
      <c r="Q3307" s="3">
        <v>0</v>
      </c>
      <c r="R3307" s="3">
        <v>0</v>
      </c>
      <c r="S3307" s="3"/>
      <c r="T3307" s="3">
        <v>0</v>
      </c>
      <c r="U3307" s="3"/>
      <c r="V3307" s="2" t="s">
        <v>427</v>
      </c>
      <c r="W3307" s="2" t="s">
        <v>428</v>
      </c>
      <c r="X3307" s="2" t="s">
        <v>197</v>
      </c>
      <c r="Y3307" s="19" t="str">
        <f>VLOOKUP(G3307,'Verweis Kd-Gruppe'!$A$2:$B$8,2,FALSE)</f>
        <v>FHK</v>
      </c>
      <c r="Z3307" s="19" t="str">
        <f>VLOOKUP(J3307,'Verweis Art-Gruppe'!$A$2:$B$15,2,FALSE)</f>
        <v>Marketing</v>
      </c>
      <c r="AA3307" s="19" t="str">
        <f>VLOOKUP(W3307,'Verweis Vertreter'!$A$2:$B$24,2,FALSE)</f>
        <v>Zentrale</v>
      </c>
      <c r="AB3307" s="12">
        <f t="shared" si="459"/>
        <v>1</v>
      </c>
      <c r="AC3307" s="12">
        <f t="shared" si="464"/>
        <v>0</v>
      </c>
      <c r="AD3307" s="12">
        <f t="shared" si="465"/>
        <v>0</v>
      </c>
      <c r="AE3307" s="12">
        <f t="shared" si="460"/>
        <v>0</v>
      </c>
      <c r="AF3307" s="12">
        <f t="shared" si="461"/>
        <v>0</v>
      </c>
      <c r="AG3307" s="12">
        <f t="shared" si="462"/>
        <v>0</v>
      </c>
      <c r="AH3307" s="9">
        <f t="shared" si="466"/>
        <v>0</v>
      </c>
      <c r="AI3307" s="14">
        <f>VLOOKUP(E3307,'Verweis Faktor'!$A:$B,2,FALSE)</f>
        <v>1</v>
      </c>
      <c r="AJ3307" s="14"/>
      <c r="AK3307" s="14" t="str">
        <f>IF(AL3307="Ja","Versandkosten",VLOOKUP(E3307,'Verweis Belegart'!$A$2:$B$9,2,FALSE))</f>
        <v>Hardware</v>
      </c>
      <c r="AL3307" s="14" t="str">
        <f t="shared" si="467"/>
        <v>Nein</v>
      </c>
      <c r="AM3307" s="14" t="str">
        <f t="shared" si="463"/>
        <v>Positiv</v>
      </c>
    </row>
    <row r="3308" spans="1:39" ht="17.25" customHeight="1" x14ac:dyDescent="0.35">
      <c r="A3308" s="17">
        <v>14573638</v>
      </c>
      <c r="B3308" s="2" t="s">
        <v>1989</v>
      </c>
      <c r="C3308" s="1">
        <v>2025001</v>
      </c>
      <c r="D3308" s="1">
        <v>2000884</v>
      </c>
      <c r="E3308" s="2" t="s">
        <v>34</v>
      </c>
      <c r="F3308" s="2" t="s">
        <v>142</v>
      </c>
      <c r="G3308" s="2" t="s">
        <v>25</v>
      </c>
      <c r="H3308" s="2" t="s">
        <v>1876</v>
      </c>
      <c r="I3308" s="2" t="s">
        <v>1877</v>
      </c>
      <c r="J3308" s="2" t="s">
        <v>103</v>
      </c>
      <c r="K3308" s="2" t="s">
        <v>28</v>
      </c>
      <c r="L3308" s="2" t="s">
        <v>673</v>
      </c>
      <c r="M3308" s="2" t="s">
        <v>674</v>
      </c>
      <c r="N3308" s="2" t="s">
        <v>48</v>
      </c>
      <c r="O3308" s="3">
        <v>1</v>
      </c>
      <c r="P3308" s="3">
        <v>253.26820000000001</v>
      </c>
      <c r="Q3308" s="3">
        <v>275</v>
      </c>
      <c r="R3308" s="3">
        <v>275</v>
      </c>
      <c r="S3308" s="3">
        <v>21.7318</v>
      </c>
      <c r="T3308" s="3">
        <v>21.73</v>
      </c>
      <c r="U3308" s="3">
        <v>7.9</v>
      </c>
      <c r="V3308" s="2" t="s">
        <v>697</v>
      </c>
      <c r="W3308" s="2" t="s">
        <v>698</v>
      </c>
      <c r="X3308" s="2" t="s">
        <v>419</v>
      </c>
      <c r="Y3308" s="19" t="str">
        <f>VLOOKUP(G3308,'Verweis Kd-Gruppe'!$A$2:$B$8,2,FALSE)</f>
        <v>FHK</v>
      </c>
      <c r="Z3308" s="19" t="str">
        <f>VLOOKUP(J3308,'Verweis Art-Gruppe'!$A$2:$B$15,2,FALSE)</f>
        <v>Geräte</v>
      </c>
      <c r="AA3308" s="19" t="str">
        <f>VLOOKUP(W3308,'Verweis Vertreter'!$A$2:$B$24,2,FALSE)</f>
        <v>Zentrale</v>
      </c>
      <c r="AB3308" s="12">
        <f t="shared" si="459"/>
        <v>1</v>
      </c>
      <c r="AC3308" s="12">
        <f t="shared" si="464"/>
        <v>253.26820000000001</v>
      </c>
      <c r="AD3308" s="12">
        <f t="shared" si="465"/>
        <v>275</v>
      </c>
      <c r="AE3308" s="12">
        <f t="shared" si="460"/>
        <v>275</v>
      </c>
      <c r="AF3308" s="12">
        <f t="shared" si="461"/>
        <v>21.7318</v>
      </c>
      <c r="AG3308" s="12">
        <f t="shared" si="462"/>
        <v>21.73</v>
      </c>
      <c r="AH3308" s="9">
        <f t="shared" si="466"/>
        <v>7.9018181818181821E-2</v>
      </c>
      <c r="AI3308" s="14">
        <f>VLOOKUP(E3308,'Verweis Faktor'!$A:$B,2,FALSE)</f>
        <v>1</v>
      </c>
      <c r="AJ3308" s="14"/>
      <c r="AK3308" s="14" t="str">
        <f>IF(AL3308="Ja","Versandkosten",VLOOKUP(E3308,'Verweis Belegart'!$A$2:$B$9,2,FALSE))</f>
        <v>Hardware</v>
      </c>
      <c r="AL3308" s="14" t="str">
        <f t="shared" si="467"/>
        <v>Nein</v>
      </c>
      <c r="AM3308" s="14" t="str">
        <f t="shared" si="463"/>
        <v>Positiv</v>
      </c>
    </row>
    <row r="3309" spans="1:39" ht="17.25" customHeight="1" x14ac:dyDescent="0.35">
      <c r="A3309" s="17">
        <v>14573639</v>
      </c>
      <c r="B3309" s="2" t="s">
        <v>1989</v>
      </c>
      <c r="C3309" s="1">
        <v>2025001</v>
      </c>
      <c r="D3309" s="1">
        <v>2000885</v>
      </c>
      <c r="E3309" s="2" t="s">
        <v>34</v>
      </c>
      <c r="F3309" s="2" t="s">
        <v>142</v>
      </c>
      <c r="G3309" s="2" t="s">
        <v>66</v>
      </c>
      <c r="H3309" s="2" t="s">
        <v>2180</v>
      </c>
      <c r="I3309" s="2" t="s">
        <v>2181</v>
      </c>
      <c r="J3309" s="2" t="s">
        <v>103</v>
      </c>
      <c r="K3309" s="2" t="s">
        <v>28</v>
      </c>
      <c r="L3309" s="2" t="s">
        <v>967</v>
      </c>
      <c r="M3309" s="2" t="s">
        <v>968</v>
      </c>
      <c r="N3309" s="2" t="s">
        <v>969</v>
      </c>
      <c r="O3309" s="3">
        <v>30</v>
      </c>
      <c r="P3309" s="3">
        <v>122</v>
      </c>
      <c r="Q3309" s="3">
        <v>129</v>
      </c>
      <c r="R3309" s="3">
        <v>3870</v>
      </c>
      <c r="S3309" s="3">
        <v>7</v>
      </c>
      <c r="T3309" s="3">
        <v>210</v>
      </c>
      <c r="U3309" s="3">
        <v>5.42</v>
      </c>
      <c r="V3309" s="2" t="s">
        <v>813</v>
      </c>
      <c r="W3309" s="2" t="s">
        <v>814</v>
      </c>
      <c r="X3309" s="2" t="s">
        <v>72</v>
      </c>
      <c r="Y3309" s="19" t="str">
        <f>VLOOKUP(G3309,'Verweis Kd-Gruppe'!$A$2:$B$8,2,FALSE)</f>
        <v>EXP</v>
      </c>
      <c r="Z3309" s="19" t="str">
        <f>VLOOKUP(J3309,'Verweis Art-Gruppe'!$A$2:$B$15,2,FALSE)</f>
        <v>Geräte</v>
      </c>
      <c r="AA3309" s="19" t="str">
        <f>VLOOKUP(W3309,'Verweis Vertreter'!$A$2:$B$24,2,FALSE)</f>
        <v>Sokol Kapaj</v>
      </c>
      <c r="AB3309" s="12">
        <f t="shared" si="459"/>
        <v>30</v>
      </c>
      <c r="AC3309" s="12">
        <f t="shared" si="464"/>
        <v>122</v>
      </c>
      <c r="AD3309" s="12">
        <f t="shared" si="465"/>
        <v>129</v>
      </c>
      <c r="AE3309" s="12">
        <f t="shared" si="460"/>
        <v>3870</v>
      </c>
      <c r="AF3309" s="12">
        <f t="shared" si="461"/>
        <v>7</v>
      </c>
      <c r="AG3309" s="12">
        <f t="shared" si="462"/>
        <v>210</v>
      </c>
      <c r="AH3309" s="9">
        <f t="shared" si="466"/>
        <v>5.4263565891472867E-2</v>
      </c>
      <c r="AI3309" s="14">
        <f>VLOOKUP(E3309,'Verweis Faktor'!$A:$B,2,FALSE)</f>
        <v>1</v>
      </c>
      <c r="AJ3309" s="14"/>
      <c r="AK3309" s="14" t="str">
        <f>IF(AL3309="Ja","Versandkosten",VLOOKUP(E3309,'Verweis Belegart'!$A$2:$B$9,2,FALSE))</f>
        <v>Hardware</v>
      </c>
      <c r="AL3309" s="14" t="str">
        <f t="shared" si="467"/>
        <v>Nein</v>
      </c>
      <c r="AM3309" s="14" t="str">
        <f t="shared" si="463"/>
        <v>Positiv</v>
      </c>
    </row>
    <row r="3310" spans="1:39" ht="17.25" customHeight="1" x14ac:dyDescent="0.35">
      <c r="A3310" s="17">
        <v>14573642</v>
      </c>
      <c r="B3310" s="2" t="s">
        <v>1989</v>
      </c>
      <c r="C3310" s="1">
        <v>2025001</v>
      </c>
      <c r="D3310" s="1">
        <v>2000886</v>
      </c>
      <c r="E3310" s="2" t="s">
        <v>34</v>
      </c>
      <c r="F3310" s="2" t="s">
        <v>53</v>
      </c>
      <c r="G3310" s="2" t="s">
        <v>25</v>
      </c>
      <c r="H3310" s="2" t="s">
        <v>1277</v>
      </c>
      <c r="I3310" s="2" t="s">
        <v>1278</v>
      </c>
      <c r="J3310" s="2" t="s">
        <v>103</v>
      </c>
      <c r="K3310" s="2" t="s">
        <v>28</v>
      </c>
      <c r="L3310" s="2" t="s">
        <v>1347</v>
      </c>
      <c r="M3310" s="2" t="s">
        <v>1348</v>
      </c>
      <c r="N3310" s="2" t="s">
        <v>283</v>
      </c>
      <c r="O3310" s="3">
        <v>1</v>
      </c>
      <c r="P3310" s="3">
        <v>512.11659999999995</v>
      </c>
      <c r="Q3310" s="3">
        <v>522</v>
      </c>
      <c r="R3310" s="3">
        <v>522</v>
      </c>
      <c r="S3310" s="3">
        <v>9.8834</v>
      </c>
      <c r="T3310" s="3">
        <v>9.8800000000000008</v>
      </c>
      <c r="U3310" s="3">
        <v>1.89</v>
      </c>
      <c r="V3310" s="2" t="s">
        <v>697</v>
      </c>
      <c r="W3310" s="2" t="s">
        <v>698</v>
      </c>
      <c r="X3310" s="2" t="s">
        <v>699</v>
      </c>
      <c r="Y3310" s="19" t="str">
        <f>VLOOKUP(G3310,'Verweis Kd-Gruppe'!$A$2:$B$8,2,FALSE)</f>
        <v>FHK</v>
      </c>
      <c r="Z3310" s="19" t="str">
        <f>VLOOKUP(J3310,'Verweis Art-Gruppe'!$A$2:$B$15,2,FALSE)</f>
        <v>Geräte</v>
      </c>
      <c r="AA3310" s="19" t="str">
        <f>VLOOKUP(W3310,'Verweis Vertreter'!$A$2:$B$24,2,FALSE)</f>
        <v>Zentrale</v>
      </c>
      <c r="AB3310" s="12">
        <f t="shared" si="459"/>
        <v>1</v>
      </c>
      <c r="AC3310" s="12">
        <f t="shared" si="464"/>
        <v>512.11659999999995</v>
      </c>
      <c r="AD3310" s="12">
        <f t="shared" si="465"/>
        <v>522</v>
      </c>
      <c r="AE3310" s="12">
        <f t="shared" si="460"/>
        <v>522</v>
      </c>
      <c r="AF3310" s="12">
        <f t="shared" si="461"/>
        <v>9.8834</v>
      </c>
      <c r="AG3310" s="12">
        <f t="shared" si="462"/>
        <v>9.8800000000000008</v>
      </c>
      <c r="AH3310" s="9">
        <f t="shared" si="466"/>
        <v>1.89272030651341E-2</v>
      </c>
      <c r="AI3310" s="14">
        <f>VLOOKUP(E3310,'Verweis Faktor'!$A:$B,2,FALSE)</f>
        <v>1</v>
      </c>
      <c r="AJ3310" s="14"/>
      <c r="AK3310" s="14" t="str">
        <f>IF(AL3310="Ja","Versandkosten",VLOOKUP(E3310,'Verweis Belegart'!$A$2:$B$9,2,FALSE))</f>
        <v>Hardware</v>
      </c>
      <c r="AL3310" s="14" t="str">
        <f t="shared" si="467"/>
        <v>Nein</v>
      </c>
      <c r="AM3310" s="14" t="str">
        <f t="shared" si="463"/>
        <v>Positiv</v>
      </c>
    </row>
    <row r="3311" spans="1:39" ht="17.25" customHeight="1" x14ac:dyDescent="0.35">
      <c r="A3311" s="17">
        <v>14572075</v>
      </c>
      <c r="B3311" s="2" t="s">
        <v>1989</v>
      </c>
      <c r="C3311" s="1">
        <v>2025001</v>
      </c>
      <c r="D3311" s="1">
        <v>2000887</v>
      </c>
      <c r="E3311" s="2" t="s">
        <v>34</v>
      </c>
      <c r="F3311" s="2" t="s">
        <v>53</v>
      </c>
      <c r="G3311" s="2" t="s">
        <v>36</v>
      </c>
      <c r="H3311" s="2" t="s">
        <v>2182</v>
      </c>
      <c r="I3311" s="2" t="s">
        <v>2183</v>
      </c>
      <c r="J3311" s="2" t="s">
        <v>103</v>
      </c>
      <c r="K3311" s="2" t="s">
        <v>28</v>
      </c>
      <c r="L3311" s="2" t="s">
        <v>88</v>
      </c>
      <c r="M3311" s="2" t="s">
        <v>89</v>
      </c>
      <c r="N3311" s="2" t="s">
        <v>90</v>
      </c>
      <c r="O3311" s="3">
        <v>1</v>
      </c>
      <c r="P3311" s="3">
        <v>530.07069999999999</v>
      </c>
      <c r="Q3311" s="3">
        <v>549</v>
      </c>
      <c r="R3311" s="3">
        <v>549</v>
      </c>
      <c r="S3311" s="3">
        <v>18.929300000000001</v>
      </c>
      <c r="T3311" s="3">
        <v>18.93</v>
      </c>
      <c r="U3311" s="3">
        <v>3.44</v>
      </c>
      <c r="V3311" s="2" t="s">
        <v>42</v>
      </c>
      <c r="W3311" s="2" t="s">
        <v>43</v>
      </c>
      <c r="X3311" s="2" t="s">
        <v>125</v>
      </c>
      <c r="Y3311" s="19" t="str">
        <f>VLOOKUP(G3311,'Verweis Kd-Gruppe'!$A$2:$B$8,2,FALSE)</f>
        <v>GRK</v>
      </c>
      <c r="Z3311" s="19" t="str">
        <f>VLOOKUP(J3311,'Verweis Art-Gruppe'!$A$2:$B$15,2,FALSE)</f>
        <v>Geräte</v>
      </c>
      <c r="AA3311" s="19" t="str">
        <f>VLOOKUP(W3311,'Verweis Vertreter'!$A$2:$B$24,2,FALSE)</f>
        <v>Sebastian Faber</v>
      </c>
      <c r="AB3311" s="12">
        <f t="shared" si="459"/>
        <v>1</v>
      </c>
      <c r="AC3311" s="12">
        <f t="shared" si="464"/>
        <v>530.07069999999999</v>
      </c>
      <c r="AD3311" s="12">
        <f t="shared" si="465"/>
        <v>549</v>
      </c>
      <c r="AE3311" s="12">
        <f t="shared" si="460"/>
        <v>549</v>
      </c>
      <c r="AF3311" s="12">
        <f t="shared" si="461"/>
        <v>18.929300000000001</v>
      </c>
      <c r="AG3311" s="12">
        <f t="shared" si="462"/>
        <v>18.93</v>
      </c>
      <c r="AH3311" s="9">
        <f t="shared" si="466"/>
        <v>3.4480874316939893E-2</v>
      </c>
      <c r="AI3311" s="14">
        <f>VLOOKUP(E3311,'Verweis Faktor'!$A:$B,2,FALSE)</f>
        <v>1</v>
      </c>
      <c r="AJ3311" s="14"/>
      <c r="AK3311" s="14" t="str">
        <f>IF(AL3311="Ja","Versandkosten",VLOOKUP(E3311,'Verweis Belegart'!$A$2:$B$9,2,FALSE))</f>
        <v>Hardware</v>
      </c>
      <c r="AL3311" s="14" t="str">
        <f t="shared" si="467"/>
        <v>Nein</v>
      </c>
      <c r="AM3311" s="14" t="str">
        <f t="shared" si="463"/>
        <v>Positiv</v>
      </c>
    </row>
    <row r="3312" spans="1:39" ht="17.25" customHeight="1" x14ac:dyDescent="0.35">
      <c r="A3312" s="17">
        <v>14572075</v>
      </c>
      <c r="B3312" s="2" t="s">
        <v>1989</v>
      </c>
      <c r="C3312" s="1">
        <v>2025001</v>
      </c>
      <c r="D3312" s="1">
        <v>2000887</v>
      </c>
      <c r="E3312" s="2" t="s">
        <v>34</v>
      </c>
      <c r="F3312" s="2" t="s">
        <v>53</v>
      </c>
      <c r="G3312" s="2" t="s">
        <v>36</v>
      </c>
      <c r="H3312" s="2" t="s">
        <v>2182</v>
      </c>
      <c r="I3312" s="2" t="s">
        <v>2183</v>
      </c>
      <c r="J3312" s="2" t="s">
        <v>103</v>
      </c>
      <c r="K3312" s="2" t="s">
        <v>45</v>
      </c>
      <c r="L3312" s="2" t="s">
        <v>1068</v>
      </c>
      <c r="M3312" s="2" t="s">
        <v>1069</v>
      </c>
      <c r="N3312" s="2" t="s">
        <v>1070</v>
      </c>
      <c r="O3312" s="3">
        <v>100</v>
      </c>
      <c r="P3312" s="3">
        <v>399.14030000000002</v>
      </c>
      <c r="Q3312" s="3">
        <v>409</v>
      </c>
      <c r="R3312" s="3">
        <v>40900</v>
      </c>
      <c r="S3312" s="3">
        <v>9.8597000000000001</v>
      </c>
      <c r="T3312" s="3">
        <v>985.97</v>
      </c>
      <c r="U3312" s="3">
        <v>2.41</v>
      </c>
      <c r="V3312" s="2" t="s">
        <v>42</v>
      </c>
      <c r="W3312" s="2" t="s">
        <v>43</v>
      </c>
      <c r="X3312" s="2" t="s">
        <v>125</v>
      </c>
      <c r="Y3312" s="19" t="str">
        <f>VLOOKUP(G3312,'Verweis Kd-Gruppe'!$A$2:$B$8,2,FALSE)</f>
        <v>GRK</v>
      </c>
      <c r="Z3312" s="19" t="str">
        <f>VLOOKUP(J3312,'Verweis Art-Gruppe'!$A$2:$B$15,2,FALSE)</f>
        <v>Geräte</v>
      </c>
      <c r="AA3312" s="19" t="str">
        <f>VLOOKUP(W3312,'Verweis Vertreter'!$A$2:$B$24,2,FALSE)</f>
        <v>Sebastian Faber</v>
      </c>
      <c r="AB3312" s="12">
        <f t="shared" si="459"/>
        <v>100</v>
      </c>
      <c r="AC3312" s="12">
        <f t="shared" si="464"/>
        <v>399.14030000000002</v>
      </c>
      <c r="AD3312" s="12">
        <f t="shared" si="465"/>
        <v>409</v>
      </c>
      <c r="AE3312" s="12">
        <f t="shared" si="460"/>
        <v>40900</v>
      </c>
      <c r="AF3312" s="12">
        <f t="shared" si="461"/>
        <v>9.8597000000000001</v>
      </c>
      <c r="AG3312" s="12">
        <f t="shared" si="462"/>
        <v>985.97</v>
      </c>
      <c r="AH3312" s="9">
        <f t="shared" si="466"/>
        <v>2.410684596577017E-2</v>
      </c>
      <c r="AI3312" s="14">
        <f>VLOOKUP(E3312,'Verweis Faktor'!$A:$B,2,FALSE)</f>
        <v>1</v>
      </c>
      <c r="AJ3312" s="14"/>
      <c r="AK3312" s="14" t="str">
        <f>IF(AL3312="Ja","Versandkosten",VLOOKUP(E3312,'Verweis Belegart'!$A$2:$B$9,2,FALSE))</f>
        <v>Hardware</v>
      </c>
      <c r="AL3312" s="14" t="str">
        <f t="shared" si="467"/>
        <v>Nein</v>
      </c>
      <c r="AM3312" s="14" t="str">
        <f t="shared" si="463"/>
        <v>Positiv</v>
      </c>
    </row>
    <row r="3313" spans="1:39" ht="17.25" customHeight="1" x14ac:dyDescent="0.35">
      <c r="A3313" s="17">
        <v>14573512</v>
      </c>
      <c r="B3313" s="2" t="s">
        <v>1989</v>
      </c>
      <c r="C3313" s="1">
        <v>2025001</v>
      </c>
      <c r="D3313" s="1">
        <v>2000888</v>
      </c>
      <c r="E3313" s="2" t="s">
        <v>34</v>
      </c>
      <c r="F3313" s="2" t="s">
        <v>53</v>
      </c>
      <c r="G3313" s="2" t="s">
        <v>25</v>
      </c>
      <c r="H3313" s="2" t="s">
        <v>1523</v>
      </c>
      <c r="I3313" s="2" t="s">
        <v>1524</v>
      </c>
      <c r="J3313" s="2" t="s">
        <v>2228</v>
      </c>
      <c r="K3313" s="2" t="s">
        <v>28</v>
      </c>
      <c r="L3313" s="2" t="s">
        <v>2060</v>
      </c>
      <c r="M3313" s="2" t="s">
        <v>2061</v>
      </c>
      <c r="N3313" s="2" t="s">
        <v>2062</v>
      </c>
      <c r="O3313" s="3">
        <v>75</v>
      </c>
      <c r="P3313" s="3">
        <v>0</v>
      </c>
      <c r="Q3313" s="3">
        <v>0</v>
      </c>
      <c r="R3313" s="3">
        <v>0</v>
      </c>
      <c r="S3313" s="3"/>
      <c r="T3313" s="3">
        <v>0</v>
      </c>
      <c r="U3313" s="3"/>
      <c r="V3313" s="2" t="s">
        <v>1527</v>
      </c>
      <c r="W3313" s="2" t="s">
        <v>1528</v>
      </c>
      <c r="X3313" s="2" t="s">
        <v>197</v>
      </c>
      <c r="Y3313" s="19" t="str">
        <f>VLOOKUP(G3313,'Verweis Kd-Gruppe'!$A$2:$B$8,2,FALSE)</f>
        <v>FHK</v>
      </c>
      <c r="Z3313" s="19" t="str">
        <f>VLOOKUP(J3313,'Verweis Art-Gruppe'!$A$2:$B$15,2,FALSE)</f>
        <v>Marketing</v>
      </c>
      <c r="AA3313" s="19" t="str">
        <f>VLOOKUP(W3313,'Verweis Vertreter'!$A$2:$B$24,2,FALSE)</f>
        <v>Alexander Haas</v>
      </c>
      <c r="AB3313" s="12">
        <f t="shared" si="459"/>
        <v>75</v>
      </c>
      <c r="AC3313" s="12">
        <f t="shared" si="464"/>
        <v>0</v>
      </c>
      <c r="AD3313" s="12">
        <f t="shared" si="465"/>
        <v>0</v>
      </c>
      <c r="AE3313" s="12">
        <f t="shared" si="460"/>
        <v>0</v>
      </c>
      <c r="AF3313" s="12">
        <f t="shared" si="461"/>
        <v>0</v>
      </c>
      <c r="AG3313" s="12">
        <f t="shared" si="462"/>
        <v>0</v>
      </c>
      <c r="AH3313" s="9">
        <f t="shared" si="466"/>
        <v>0</v>
      </c>
      <c r="AI3313" s="14">
        <f>VLOOKUP(E3313,'Verweis Faktor'!$A:$B,2,FALSE)</f>
        <v>1</v>
      </c>
      <c r="AJ3313" s="14"/>
      <c r="AK3313" s="14" t="str">
        <f>IF(AL3313="Ja","Versandkosten",VLOOKUP(E3313,'Verweis Belegart'!$A$2:$B$9,2,FALSE))</f>
        <v>Hardware</v>
      </c>
      <c r="AL3313" s="14" t="str">
        <f t="shared" si="467"/>
        <v>Nein</v>
      </c>
      <c r="AM3313" s="14" t="str">
        <f t="shared" si="463"/>
        <v>Positiv</v>
      </c>
    </row>
    <row r="3314" spans="1:39" ht="17.25" customHeight="1" x14ac:dyDescent="0.35">
      <c r="A3314" s="17">
        <v>14573511</v>
      </c>
      <c r="B3314" s="2" t="s">
        <v>1989</v>
      </c>
      <c r="C3314" s="1">
        <v>2025001</v>
      </c>
      <c r="D3314" s="1">
        <v>2000889</v>
      </c>
      <c r="E3314" s="2" t="s">
        <v>34</v>
      </c>
      <c r="F3314" s="2" t="s">
        <v>53</v>
      </c>
      <c r="G3314" s="2" t="s">
        <v>25</v>
      </c>
      <c r="H3314" s="2" t="s">
        <v>1523</v>
      </c>
      <c r="I3314" s="2" t="s">
        <v>1524</v>
      </c>
      <c r="J3314" s="2" t="s">
        <v>2228</v>
      </c>
      <c r="K3314" s="2" t="s">
        <v>28</v>
      </c>
      <c r="L3314" s="2" t="s">
        <v>2060</v>
      </c>
      <c r="M3314" s="2" t="s">
        <v>2061</v>
      </c>
      <c r="N3314" s="2" t="s">
        <v>2062</v>
      </c>
      <c r="O3314" s="3">
        <v>75</v>
      </c>
      <c r="P3314" s="3">
        <v>0</v>
      </c>
      <c r="Q3314" s="3">
        <v>0</v>
      </c>
      <c r="R3314" s="3">
        <v>0</v>
      </c>
      <c r="S3314" s="3"/>
      <c r="T3314" s="3">
        <v>0</v>
      </c>
      <c r="U3314" s="3"/>
      <c r="V3314" s="2" t="s">
        <v>1527</v>
      </c>
      <c r="W3314" s="2" t="s">
        <v>1528</v>
      </c>
      <c r="X3314" s="2" t="s">
        <v>197</v>
      </c>
      <c r="Y3314" s="19" t="str">
        <f>VLOOKUP(G3314,'Verweis Kd-Gruppe'!$A$2:$B$8,2,FALSE)</f>
        <v>FHK</v>
      </c>
      <c r="Z3314" s="19" t="str">
        <f>VLOOKUP(J3314,'Verweis Art-Gruppe'!$A$2:$B$15,2,FALSE)</f>
        <v>Marketing</v>
      </c>
      <c r="AA3314" s="19" t="str">
        <f>VLOOKUP(W3314,'Verweis Vertreter'!$A$2:$B$24,2,FALSE)</f>
        <v>Alexander Haas</v>
      </c>
      <c r="AB3314" s="12">
        <f t="shared" si="459"/>
        <v>75</v>
      </c>
      <c r="AC3314" s="12">
        <f t="shared" si="464"/>
        <v>0</v>
      </c>
      <c r="AD3314" s="12">
        <f t="shared" si="465"/>
        <v>0</v>
      </c>
      <c r="AE3314" s="12">
        <f t="shared" si="460"/>
        <v>0</v>
      </c>
      <c r="AF3314" s="12">
        <f t="shared" si="461"/>
        <v>0</v>
      </c>
      <c r="AG3314" s="12">
        <f t="shared" si="462"/>
        <v>0</v>
      </c>
      <c r="AH3314" s="9">
        <f t="shared" si="466"/>
        <v>0</v>
      </c>
      <c r="AI3314" s="14">
        <f>VLOOKUP(E3314,'Verweis Faktor'!$A:$B,2,FALSE)</f>
        <v>1</v>
      </c>
      <c r="AJ3314" s="14"/>
      <c r="AK3314" s="14" t="str">
        <f>IF(AL3314="Ja","Versandkosten",VLOOKUP(E3314,'Verweis Belegart'!$A$2:$B$9,2,FALSE))</f>
        <v>Hardware</v>
      </c>
      <c r="AL3314" s="14" t="str">
        <f t="shared" si="467"/>
        <v>Nein</v>
      </c>
      <c r="AM3314" s="14" t="str">
        <f t="shared" si="463"/>
        <v>Positiv</v>
      </c>
    </row>
    <row r="3315" spans="1:39" ht="17.25" customHeight="1" x14ac:dyDescent="0.35">
      <c r="A3315" s="17">
        <v>14573143</v>
      </c>
      <c r="B3315" s="2" t="s">
        <v>1989</v>
      </c>
      <c r="C3315" s="1">
        <v>2025001</v>
      </c>
      <c r="D3315" s="1">
        <v>2000890</v>
      </c>
      <c r="E3315" s="2" t="s">
        <v>34</v>
      </c>
      <c r="F3315" s="2" t="s">
        <v>53</v>
      </c>
      <c r="G3315" s="2" t="s">
        <v>25</v>
      </c>
      <c r="H3315" s="2" t="s">
        <v>1523</v>
      </c>
      <c r="I3315" s="2" t="s">
        <v>1524</v>
      </c>
      <c r="J3315" s="2" t="s">
        <v>2228</v>
      </c>
      <c r="K3315" s="2" t="s">
        <v>28</v>
      </c>
      <c r="L3315" s="2" t="s">
        <v>2184</v>
      </c>
      <c r="M3315" s="2" t="s">
        <v>2185</v>
      </c>
      <c r="N3315" s="2" t="s">
        <v>2186</v>
      </c>
      <c r="O3315" s="3">
        <v>1</v>
      </c>
      <c r="P3315" s="3">
        <v>49</v>
      </c>
      <c r="Q3315" s="3">
        <v>49</v>
      </c>
      <c r="R3315" s="3">
        <v>49</v>
      </c>
      <c r="S3315" s="3">
        <v>0</v>
      </c>
      <c r="T3315" s="3">
        <v>0</v>
      </c>
      <c r="U3315" s="3">
        <v>0</v>
      </c>
      <c r="V3315" s="2" t="s">
        <v>1527</v>
      </c>
      <c r="W3315" s="2" t="s">
        <v>1528</v>
      </c>
      <c r="X3315" s="2" t="s">
        <v>197</v>
      </c>
      <c r="Y3315" s="19" t="str">
        <f>VLOOKUP(G3315,'Verweis Kd-Gruppe'!$A$2:$B$8,2,FALSE)</f>
        <v>FHK</v>
      </c>
      <c r="Z3315" s="19" t="str">
        <f>VLOOKUP(J3315,'Verweis Art-Gruppe'!$A$2:$B$15,2,FALSE)</f>
        <v>Marketing</v>
      </c>
      <c r="AA3315" s="19" t="str">
        <f>VLOOKUP(W3315,'Verweis Vertreter'!$A$2:$B$24,2,FALSE)</f>
        <v>Alexander Haas</v>
      </c>
      <c r="AB3315" s="12">
        <f t="shared" si="459"/>
        <v>1</v>
      </c>
      <c r="AC3315" s="12">
        <f t="shared" si="464"/>
        <v>49</v>
      </c>
      <c r="AD3315" s="12">
        <f t="shared" si="465"/>
        <v>49</v>
      </c>
      <c r="AE3315" s="12">
        <f t="shared" si="460"/>
        <v>49</v>
      </c>
      <c r="AF3315" s="12">
        <f t="shared" si="461"/>
        <v>0</v>
      </c>
      <c r="AG3315" s="12">
        <f t="shared" si="462"/>
        <v>0</v>
      </c>
      <c r="AH3315" s="9">
        <f t="shared" si="466"/>
        <v>0</v>
      </c>
      <c r="AI3315" s="14">
        <f>VLOOKUP(E3315,'Verweis Faktor'!$A:$B,2,FALSE)</f>
        <v>1</v>
      </c>
      <c r="AJ3315" s="14"/>
      <c r="AK3315" s="14" t="str">
        <f>IF(AL3315="Ja","Versandkosten",VLOOKUP(E3315,'Verweis Belegart'!$A$2:$B$9,2,FALSE))</f>
        <v>Hardware</v>
      </c>
      <c r="AL3315" s="14" t="str">
        <f t="shared" si="467"/>
        <v>Nein</v>
      </c>
      <c r="AM3315" s="14" t="str">
        <f t="shared" si="463"/>
        <v>Positiv</v>
      </c>
    </row>
    <row r="3316" spans="1:39" ht="17.25" customHeight="1" x14ac:dyDescent="0.35">
      <c r="A3316" s="17">
        <v>14573143</v>
      </c>
      <c r="B3316" s="2" t="s">
        <v>1989</v>
      </c>
      <c r="C3316" s="1">
        <v>2025001</v>
      </c>
      <c r="D3316" s="1">
        <v>2000890</v>
      </c>
      <c r="E3316" s="2" t="s">
        <v>34</v>
      </c>
      <c r="F3316" s="2" t="s">
        <v>53</v>
      </c>
      <c r="G3316" s="2" t="s">
        <v>25</v>
      </c>
      <c r="H3316" s="2" t="s">
        <v>1523</v>
      </c>
      <c r="I3316" s="2" t="s">
        <v>1524</v>
      </c>
      <c r="J3316" s="2" t="s">
        <v>2228</v>
      </c>
      <c r="K3316" s="2" t="s">
        <v>45</v>
      </c>
      <c r="L3316" s="2" t="s">
        <v>2187</v>
      </c>
      <c r="M3316" s="2" t="s">
        <v>2188</v>
      </c>
      <c r="N3316" s="2" t="s">
        <v>2188</v>
      </c>
      <c r="O3316" s="3">
        <v>1</v>
      </c>
      <c r="P3316" s="3">
        <v>94</v>
      </c>
      <c r="Q3316" s="3">
        <v>94</v>
      </c>
      <c r="R3316" s="3">
        <v>94</v>
      </c>
      <c r="S3316" s="3">
        <v>0</v>
      </c>
      <c r="T3316" s="3">
        <v>0</v>
      </c>
      <c r="U3316" s="3">
        <v>0</v>
      </c>
      <c r="V3316" s="2" t="s">
        <v>1527</v>
      </c>
      <c r="W3316" s="2" t="s">
        <v>1528</v>
      </c>
      <c r="X3316" s="2" t="s">
        <v>197</v>
      </c>
      <c r="Y3316" s="19" t="str">
        <f>VLOOKUP(G3316,'Verweis Kd-Gruppe'!$A$2:$B$8,2,FALSE)</f>
        <v>FHK</v>
      </c>
      <c r="Z3316" s="19" t="str">
        <f>VLOOKUP(J3316,'Verweis Art-Gruppe'!$A$2:$B$15,2,FALSE)</f>
        <v>Marketing</v>
      </c>
      <c r="AA3316" s="19" t="str">
        <f>VLOOKUP(W3316,'Verweis Vertreter'!$A$2:$B$24,2,FALSE)</f>
        <v>Alexander Haas</v>
      </c>
      <c r="AB3316" s="12">
        <f t="shared" si="459"/>
        <v>1</v>
      </c>
      <c r="AC3316" s="12">
        <f t="shared" si="464"/>
        <v>94</v>
      </c>
      <c r="AD3316" s="12">
        <f t="shared" si="465"/>
        <v>94</v>
      </c>
      <c r="AE3316" s="12">
        <f t="shared" si="460"/>
        <v>94</v>
      </c>
      <c r="AF3316" s="12">
        <f t="shared" si="461"/>
        <v>0</v>
      </c>
      <c r="AG3316" s="12">
        <f t="shared" si="462"/>
        <v>0</v>
      </c>
      <c r="AH3316" s="9">
        <f t="shared" si="466"/>
        <v>0</v>
      </c>
      <c r="AI3316" s="14">
        <f>VLOOKUP(E3316,'Verweis Faktor'!$A:$B,2,FALSE)</f>
        <v>1</v>
      </c>
      <c r="AJ3316" s="14"/>
      <c r="AK3316" s="14" t="str">
        <f>IF(AL3316="Ja","Versandkosten",VLOOKUP(E3316,'Verweis Belegart'!$A$2:$B$9,2,FALSE))</f>
        <v>Hardware</v>
      </c>
      <c r="AL3316" s="14" t="str">
        <f t="shared" si="467"/>
        <v>Nein</v>
      </c>
      <c r="AM3316" s="14" t="str">
        <f t="shared" si="463"/>
        <v>Positiv</v>
      </c>
    </row>
    <row r="3317" spans="1:39" ht="17.25" customHeight="1" x14ac:dyDescent="0.35">
      <c r="A3317" s="17">
        <v>14573143</v>
      </c>
      <c r="B3317" s="2" t="s">
        <v>1989</v>
      </c>
      <c r="C3317" s="1">
        <v>2025001</v>
      </c>
      <c r="D3317" s="1">
        <v>2000890</v>
      </c>
      <c r="E3317" s="2" t="s">
        <v>34</v>
      </c>
      <c r="F3317" s="2" t="s">
        <v>53</v>
      </c>
      <c r="G3317" s="2" t="s">
        <v>25</v>
      </c>
      <c r="H3317" s="2" t="s">
        <v>1523</v>
      </c>
      <c r="I3317" s="2" t="s">
        <v>1524</v>
      </c>
      <c r="J3317" s="2" t="s">
        <v>2791</v>
      </c>
      <c r="K3317" s="2" t="s">
        <v>49</v>
      </c>
      <c r="L3317" s="2" t="s">
        <v>2189</v>
      </c>
      <c r="M3317" s="2" t="s">
        <v>2190</v>
      </c>
      <c r="N3317" s="2"/>
      <c r="O3317" s="3">
        <v>100</v>
      </c>
      <c r="P3317" s="3">
        <v>0</v>
      </c>
      <c r="Q3317" s="3">
        <v>0</v>
      </c>
      <c r="R3317" s="3">
        <v>0</v>
      </c>
      <c r="S3317" s="3"/>
      <c r="T3317" s="3">
        <v>0</v>
      </c>
      <c r="U3317" s="3"/>
      <c r="V3317" s="2" t="s">
        <v>1527</v>
      </c>
      <c r="W3317" s="2" t="s">
        <v>1528</v>
      </c>
      <c r="X3317" s="2" t="s">
        <v>197</v>
      </c>
      <c r="Y3317" s="19" t="str">
        <f>VLOOKUP(G3317,'Verweis Kd-Gruppe'!$A$2:$B$8,2,FALSE)</f>
        <v>FHK</v>
      </c>
      <c r="Z3317" s="19" t="str">
        <f>VLOOKUP(J3317,'Verweis Art-Gruppe'!$A$2:$B$15,2,FALSE)</f>
        <v>Sonstige</v>
      </c>
      <c r="AA3317" s="19" t="str">
        <f>VLOOKUP(W3317,'Verweis Vertreter'!$A$2:$B$24,2,FALSE)</f>
        <v>Alexander Haas</v>
      </c>
      <c r="AB3317" s="12">
        <f t="shared" si="459"/>
        <v>100</v>
      </c>
      <c r="AC3317" s="12">
        <f t="shared" si="464"/>
        <v>0</v>
      </c>
      <c r="AD3317" s="12">
        <f t="shared" si="465"/>
        <v>0</v>
      </c>
      <c r="AE3317" s="12">
        <f t="shared" si="460"/>
        <v>0</v>
      </c>
      <c r="AF3317" s="12">
        <f t="shared" si="461"/>
        <v>0</v>
      </c>
      <c r="AG3317" s="12">
        <f t="shared" si="462"/>
        <v>0</v>
      </c>
      <c r="AH3317" s="9">
        <f t="shared" si="466"/>
        <v>0</v>
      </c>
      <c r="AI3317" s="14">
        <f>VLOOKUP(E3317,'Verweis Faktor'!$A:$B,2,FALSE)</f>
        <v>1</v>
      </c>
      <c r="AJ3317" s="14"/>
      <c r="AK3317" s="14" t="str">
        <f>IF(AL3317="Ja","Versandkosten",VLOOKUP(E3317,'Verweis Belegart'!$A$2:$B$9,2,FALSE))</f>
        <v>Hardware</v>
      </c>
      <c r="AL3317" s="14" t="str">
        <f t="shared" si="467"/>
        <v>Nein</v>
      </c>
      <c r="AM3317" s="14" t="str">
        <f t="shared" si="463"/>
        <v>Positiv</v>
      </c>
    </row>
    <row r="3318" spans="1:39" ht="17.25" customHeight="1" x14ac:dyDescent="0.35">
      <c r="A3318" s="17">
        <v>14573143</v>
      </c>
      <c r="B3318" s="2" t="s">
        <v>1989</v>
      </c>
      <c r="C3318" s="1">
        <v>2025001</v>
      </c>
      <c r="D3318" s="1">
        <v>2000890</v>
      </c>
      <c r="E3318" s="2" t="s">
        <v>34</v>
      </c>
      <c r="F3318" s="2" t="s">
        <v>53</v>
      </c>
      <c r="G3318" s="2" t="s">
        <v>25</v>
      </c>
      <c r="H3318" s="2" t="s">
        <v>1523</v>
      </c>
      <c r="I3318" s="2" t="s">
        <v>1524</v>
      </c>
      <c r="J3318" s="2" t="s">
        <v>2791</v>
      </c>
      <c r="K3318" s="2" t="s">
        <v>79</v>
      </c>
      <c r="L3318" s="2" t="s">
        <v>2191</v>
      </c>
      <c r="M3318" s="2" t="s">
        <v>2192</v>
      </c>
      <c r="N3318" s="2"/>
      <c r="O3318" s="3">
        <v>100</v>
      </c>
      <c r="P3318" s="3">
        <v>0</v>
      </c>
      <c r="Q3318" s="3">
        <v>0</v>
      </c>
      <c r="R3318" s="3">
        <v>0</v>
      </c>
      <c r="S3318" s="3"/>
      <c r="T3318" s="3">
        <v>0</v>
      </c>
      <c r="U3318" s="3"/>
      <c r="V3318" s="2" t="s">
        <v>1527</v>
      </c>
      <c r="W3318" s="2" t="s">
        <v>1528</v>
      </c>
      <c r="X3318" s="2" t="s">
        <v>197</v>
      </c>
      <c r="Y3318" s="19" t="str">
        <f>VLOOKUP(G3318,'Verweis Kd-Gruppe'!$A$2:$B$8,2,FALSE)</f>
        <v>FHK</v>
      </c>
      <c r="Z3318" s="19" t="str">
        <f>VLOOKUP(J3318,'Verweis Art-Gruppe'!$A$2:$B$15,2,FALSE)</f>
        <v>Sonstige</v>
      </c>
      <c r="AA3318" s="19" t="str">
        <f>VLOOKUP(W3318,'Verweis Vertreter'!$A$2:$B$24,2,FALSE)</f>
        <v>Alexander Haas</v>
      </c>
      <c r="AB3318" s="12">
        <f t="shared" si="459"/>
        <v>100</v>
      </c>
      <c r="AC3318" s="12">
        <f t="shared" si="464"/>
        <v>0</v>
      </c>
      <c r="AD3318" s="12">
        <f t="shared" si="465"/>
        <v>0</v>
      </c>
      <c r="AE3318" s="12">
        <f t="shared" si="460"/>
        <v>0</v>
      </c>
      <c r="AF3318" s="12">
        <f t="shared" si="461"/>
        <v>0</v>
      </c>
      <c r="AG3318" s="12">
        <f t="shared" si="462"/>
        <v>0</v>
      </c>
      <c r="AH3318" s="9">
        <f t="shared" si="466"/>
        <v>0</v>
      </c>
      <c r="AI3318" s="14">
        <f>VLOOKUP(E3318,'Verweis Faktor'!$A:$B,2,FALSE)</f>
        <v>1</v>
      </c>
      <c r="AJ3318" s="14"/>
      <c r="AK3318" s="14" t="str">
        <f>IF(AL3318="Ja","Versandkosten",VLOOKUP(E3318,'Verweis Belegart'!$A$2:$B$9,2,FALSE))</f>
        <v>Hardware</v>
      </c>
      <c r="AL3318" s="14" t="str">
        <f t="shared" si="467"/>
        <v>Nein</v>
      </c>
      <c r="AM3318" s="14" t="str">
        <f t="shared" si="463"/>
        <v>Positiv</v>
      </c>
    </row>
    <row r="3319" spans="1:39" ht="17.25" customHeight="1" x14ac:dyDescent="0.35">
      <c r="A3319" s="17">
        <v>14572796</v>
      </c>
      <c r="B3319" s="2" t="s">
        <v>1989</v>
      </c>
      <c r="C3319" s="1">
        <v>2025001</v>
      </c>
      <c r="D3319" s="1">
        <v>2000891</v>
      </c>
      <c r="E3319" s="2" t="s">
        <v>34</v>
      </c>
      <c r="F3319" s="2" t="s">
        <v>53</v>
      </c>
      <c r="G3319" s="2" t="s">
        <v>25</v>
      </c>
      <c r="H3319" s="2" t="s">
        <v>1523</v>
      </c>
      <c r="I3319" s="2" t="s">
        <v>1524</v>
      </c>
      <c r="J3319" s="2" t="s">
        <v>2228</v>
      </c>
      <c r="K3319" s="2" t="s">
        <v>28</v>
      </c>
      <c r="L3319" s="2" t="s">
        <v>1582</v>
      </c>
      <c r="M3319" s="2" t="s">
        <v>1583</v>
      </c>
      <c r="N3319" s="2"/>
      <c r="O3319" s="3">
        <v>1</v>
      </c>
      <c r="P3319" s="3">
        <v>0</v>
      </c>
      <c r="Q3319" s="3">
        <v>0</v>
      </c>
      <c r="R3319" s="3">
        <v>0</v>
      </c>
      <c r="S3319" s="3"/>
      <c r="T3319" s="3">
        <v>0</v>
      </c>
      <c r="U3319" s="3"/>
      <c r="V3319" s="2" t="s">
        <v>1527</v>
      </c>
      <c r="W3319" s="2" t="s">
        <v>1528</v>
      </c>
      <c r="X3319" s="2" t="s">
        <v>197</v>
      </c>
      <c r="Y3319" s="19" t="str">
        <f>VLOOKUP(G3319,'Verweis Kd-Gruppe'!$A$2:$B$8,2,FALSE)</f>
        <v>FHK</v>
      </c>
      <c r="Z3319" s="19" t="str">
        <f>VLOOKUP(J3319,'Verweis Art-Gruppe'!$A$2:$B$15,2,FALSE)</f>
        <v>Marketing</v>
      </c>
      <c r="AA3319" s="19" t="str">
        <f>VLOOKUP(W3319,'Verweis Vertreter'!$A$2:$B$24,2,FALSE)</f>
        <v>Alexander Haas</v>
      </c>
      <c r="AB3319" s="12">
        <f t="shared" si="459"/>
        <v>1</v>
      </c>
      <c r="AC3319" s="12">
        <f t="shared" si="464"/>
        <v>0</v>
      </c>
      <c r="AD3319" s="12">
        <f t="shared" si="465"/>
        <v>0</v>
      </c>
      <c r="AE3319" s="12">
        <f t="shared" si="460"/>
        <v>0</v>
      </c>
      <c r="AF3319" s="12">
        <f t="shared" si="461"/>
        <v>0</v>
      </c>
      <c r="AG3319" s="12">
        <f t="shared" si="462"/>
        <v>0</v>
      </c>
      <c r="AH3319" s="9">
        <f t="shared" si="466"/>
        <v>0</v>
      </c>
      <c r="AI3319" s="14">
        <f>VLOOKUP(E3319,'Verweis Faktor'!$A:$B,2,FALSE)</f>
        <v>1</v>
      </c>
      <c r="AJ3319" s="14"/>
      <c r="AK3319" s="14" t="str">
        <f>IF(AL3319="Ja","Versandkosten",VLOOKUP(E3319,'Verweis Belegart'!$A$2:$B$9,2,FALSE))</f>
        <v>Hardware</v>
      </c>
      <c r="AL3319" s="14" t="str">
        <f t="shared" si="467"/>
        <v>Nein</v>
      </c>
      <c r="AM3319" s="14" t="str">
        <f t="shared" si="463"/>
        <v>Positiv</v>
      </c>
    </row>
    <row r="3320" spans="1:39" ht="17.25" customHeight="1" x14ac:dyDescent="0.35">
      <c r="A3320" s="17">
        <v>14572796</v>
      </c>
      <c r="B3320" s="2" t="s">
        <v>1989</v>
      </c>
      <c r="C3320" s="1">
        <v>2025001</v>
      </c>
      <c r="D3320" s="1">
        <v>2000891</v>
      </c>
      <c r="E3320" s="2" t="s">
        <v>34</v>
      </c>
      <c r="F3320" s="2" t="s">
        <v>53</v>
      </c>
      <c r="G3320" s="2" t="s">
        <v>25</v>
      </c>
      <c r="H3320" s="2" t="s">
        <v>1523</v>
      </c>
      <c r="I3320" s="2" t="s">
        <v>1524</v>
      </c>
      <c r="J3320" s="2" t="s">
        <v>2228</v>
      </c>
      <c r="K3320" s="2" t="s">
        <v>45</v>
      </c>
      <c r="L3320" s="2" t="s">
        <v>1584</v>
      </c>
      <c r="M3320" s="2" t="s">
        <v>1585</v>
      </c>
      <c r="N3320" s="2" t="s">
        <v>1586</v>
      </c>
      <c r="O3320" s="3">
        <v>1</v>
      </c>
      <c r="P3320" s="3">
        <v>0</v>
      </c>
      <c r="Q3320" s="3">
        <v>0</v>
      </c>
      <c r="R3320" s="3">
        <v>0</v>
      </c>
      <c r="S3320" s="3"/>
      <c r="T3320" s="3">
        <v>0</v>
      </c>
      <c r="U3320" s="3"/>
      <c r="V3320" s="2" t="s">
        <v>1527</v>
      </c>
      <c r="W3320" s="2" t="s">
        <v>1528</v>
      </c>
      <c r="X3320" s="2" t="s">
        <v>197</v>
      </c>
      <c r="Y3320" s="19" t="str">
        <f>VLOOKUP(G3320,'Verweis Kd-Gruppe'!$A$2:$B$8,2,FALSE)</f>
        <v>FHK</v>
      </c>
      <c r="Z3320" s="19" t="str">
        <f>VLOOKUP(J3320,'Verweis Art-Gruppe'!$A$2:$B$15,2,FALSE)</f>
        <v>Marketing</v>
      </c>
      <c r="AA3320" s="19" t="str">
        <f>VLOOKUP(W3320,'Verweis Vertreter'!$A$2:$B$24,2,FALSE)</f>
        <v>Alexander Haas</v>
      </c>
      <c r="AB3320" s="12">
        <f t="shared" si="459"/>
        <v>1</v>
      </c>
      <c r="AC3320" s="12">
        <f t="shared" si="464"/>
        <v>0</v>
      </c>
      <c r="AD3320" s="12">
        <f t="shared" si="465"/>
        <v>0</v>
      </c>
      <c r="AE3320" s="12">
        <f t="shared" si="460"/>
        <v>0</v>
      </c>
      <c r="AF3320" s="12">
        <f t="shared" si="461"/>
        <v>0</v>
      </c>
      <c r="AG3320" s="12">
        <f t="shared" si="462"/>
        <v>0</v>
      </c>
      <c r="AH3320" s="9">
        <f t="shared" si="466"/>
        <v>0</v>
      </c>
      <c r="AI3320" s="14">
        <f>VLOOKUP(E3320,'Verweis Faktor'!$A:$B,2,FALSE)</f>
        <v>1</v>
      </c>
      <c r="AJ3320" s="14"/>
      <c r="AK3320" s="14" t="str">
        <f>IF(AL3320="Ja","Versandkosten",VLOOKUP(E3320,'Verweis Belegart'!$A$2:$B$9,2,FALSE))</f>
        <v>Hardware</v>
      </c>
      <c r="AL3320" s="14" t="str">
        <f t="shared" si="467"/>
        <v>Nein</v>
      </c>
      <c r="AM3320" s="14" t="str">
        <f t="shared" si="463"/>
        <v>Positiv</v>
      </c>
    </row>
    <row r="3321" spans="1:39" ht="17.25" customHeight="1" x14ac:dyDescent="0.35">
      <c r="A3321" s="17">
        <v>14572799</v>
      </c>
      <c r="B3321" s="2" t="s">
        <v>1989</v>
      </c>
      <c r="C3321" s="1">
        <v>2025001</v>
      </c>
      <c r="D3321" s="1">
        <v>2000892</v>
      </c>
      <c r="E3321" s="2" t="s">
        <v>34</v>
      </c>
      <c r="F3321" s="2" t="s">
        <v>53</v>
      </c>
      <c r="G3321" s="2" t="s">
        <v>25</v>
      </c>
      <c r="H3321" s="2" t="s">
        <v>1523</v>
      </c>
      <c r="I3321" s="2" t="s">
        <v>1524</v>
      </c>
      <c r="J3321" s="2" t="s">
        <v>2228</v>
      </c>
      <c r="K3321" s="2" t="s">
        <v>28</v>
      </c>
      <c r="L3321" s="2" t="s">
        <v>1582</v>
      </c>
      <c r="M3321" s="2" t="s">
        <v>1583</v>
      </c>
      <c r="N3321" s="2"/>
      <c r="O3321" s="3">
        <v>2</v>
      </c>
      <c r="P3321" s="3">
        <v>0</v>
      </c>
      <c r="Q3321" s="3">
        <v>0</v>
      </c>
      <c r="R3321" s="3">
        <v>0</v>
      </c>
      <c r="S3321" s="3"/>
      <c r="T3321" s="3">
        <v>0</v>
      </c>
      <c r="U3321" s="3"/>
      <c r="V3321" s="2" t="s">
        <v>1527</v>
      </c>
      <c r="W3321" s="2" t="s">
        <v>1528</v>
      </c>
      <c r="X3321" s="2" t="s">
        <v>197</v>
      </c>
      <c r="Y3321" s="19" t="str">
        <f>VLOOKUP(G3321,'Verweis Kd-Gruppe'!$A$2:$B$8,2,FALSE)</f>
        <v>FHK</v>
      </c>
      <c r="Z3321" s="19" t="str">
        <f>VLOOKUP(J3321,'Verweis Art-Gruppe'!$A$2:$B$15,2,FALSE)</f>
        <v>Marketing</v>
      </c>
      <c r="AA3321" s="19" t="str">
        <f>VLOOKUP(W3321,'Verweis Vertreter'!$A$2:$B$24,2,FALSE)</f>
        <v>Alexander Haas</v>
      </c>
      <c r="AB3321" s="12">
        <f t="shared" si="459"/>
        <v>2</v>
      </c>
      <c r="AC3321" s="12">
        <f t="shared" si="464"/>
        <v>0</v>
      </c>
      <c r="AD3321" s="12">
        <f t="shared" si="465"/>
        <v>0</v>
      </c>
      <c r="AE3321" s="12">
        <f t="shared" si="460"/>
        <v>0</v>
      </c>
      <c r="AF3321" s="12">
        <f t="shared" si="461"/>
        <v>0</v>
      </c>
      <c r="AG3321" s="12">
        <f t="shared" si="462"/>
        <v>0</v>
      </c>
      <c r="AH3321" s="9">
        <f t="shared" si="466"/>
        <v>0</v>
      </c>
      <c r="AI3321" s="14">
        <f>VLOOKUP(E3321,'Verweis Faktor'!$A:$B,2,FALSE)</f>
        <v>1</v>
      </c>
      <c r="AJ3321" s="14"/>
      <c r="AK3321" s="14" t="str">
        <f>IF(AL3321="Ja","Versandkosten",VLOOKUP(E3321,'Verweis Belegart'!$A$2:$B$9,2,FALSE))</f>
        <v>Hardware</v>
      </c>
      <c r="AL3321" s="14" t="str">
        <f t="shared" si="467"/>
        <v>Nein</v>
      </c>
      <c r="AM3321" s="14" t="str">
        <f t="shared" si="463"/>
        <v>Positiv</v>
      </c>
    </row>
    <row r="3322" spans="1:39" ht="17.25" customHeight="1" x14ac:dyDescent="0.35">
      <c r="A3322" s="17">
        <v>14572799</v>
      </c>
      <c r="B3322" s="2" t="s">
        <v>1989</v>
      </c>
      <c r="C3322" s="1">
        <v>2025001</v>
      </c>
      <c r="D3322" s="1">
        <v>2000892</v>
      </c>
      <c r="E3322" s="2" t="s">
        <v>34</v>
      </c>
      <c r="F3322" s="2" t="s">
        <v>53</v>
      </c>
      <c r="G3322" s="2" t="s">
        <v>25</v>
      </c>
      <c r="H3322" s="2" t="s">
        <v>1523</v>
      </c>
      <c r="I3322" s="2" t="s">
        <v>1524</v>
      </c>
      <c r="J3322" s="2" t="s">
        <v>2228</v>
      </c>
      <c r="K3322" s="2" t="s">
        <v>45</v>
      </c>
      <c r="L3322" s="2" t="s">
        <v>1584</v>
      </c>
      <c r="M3322" s="2" t="s">
        <v>1585</v>
      </c>
      <c r="N3322" s="2" t="s">
        <v>1586</v>
      </c>
      <c r="O3322" s="3">
        <v>2</v>
      </c>
      <c r="P3322" s="3">
        <v>0</v>
      </c>
      <c r="Q3322" s="3">
        <v>0</v>
      </c>
      <c r="R3322" s="3">
        <v>0</v>
      </c>
      <c r="S3322" s="3"/>
      <c r="T3322" s="3">
        <v>0</v>
      </c>
      <c r="U3322" s="3"/>
      <c r="V3322" s="2" t="s">
        <v>1527</v>
      </c>
      <c r="W3322" s="2" t="s">
        <v>1528</v>
      </c>
      <c r="X3322" s="2" t="s">
        <v>197</v>
      </c>
      <c r="Y3322" s="19" t="str">
        <f>VLOOKUP(G3322,'Verweis Kd-Gruppe'!$A$2:$B$8,2,FALSE)</f>
        <v>FHK</v>
      </c>
      <c r="Z3322" s="19" t="str">
        <f>VLOOKUP(J3322,'Verweis Art-Gruppe'!$A$2:$B$15,2,FALSE)</f>
        <v>Marketing</v>
      </c>
      <c r="AA3322" s="19" t="str">
        <f>VLOOKUP(W3322,'Verweis Vertreter'!$A$2:$B$24,2,FALSE)</f>
        <v>Alexander Haas</v>
      </c>
      <c r="AB3322" s="12">
        <f t="shared" si="459"/>
        <v>2</v>
      </c>
      <c r="AC3322" s="12">
        <f t="shared" si="464"/>
        <v>0</v>
      </c>
      <c r="AD3322" s="12">
        <f t="shared" si="465"/>
        <v>0</v>
      </c>
      <c r="AE3322" s="12">
        <f t="shared" si="460"/>
        <v>0</v>
      </c>
      <c r="AF3322" s="12">
        <f t="shared" si="461"/>
        <v>0</v>
      </c>
      <c r="AG3322" s="12">
        <f t="shared" si="462"/>
        <v>0</v>
      </c>
      <c r="AH3322" s="9">
        <f t="shared" si="466"/>
        <v>0</v>
      </c>
      <c r="AI3322" s="14">
        <f>VLOOKUP(E3322,'Verweis Faktor'!$A:$B,2,FALSE)</f>
        <v>1</v>
      </c>
      <c r="AJ3322" s="14"/>
      <c r="AK3322" s="14" t="str">
        <f>IF(AL3322="Ja","Versandkosten",VLOOKUP(E3322,'Verweis Belegart'!$A$2:$B$9,2,FALSE))</f>
        <v>Hardware</v>
      </c>
      <c r="AL3322" s="14" t="str">
        <f t="shared" si="467"/>
        <v>Nein</v>
      </c>
      <c r="AM3322" s="14" t="str">
        <f t="shared" si="463"/>
        <v>Positiv</v>
      </c>
    </row>
    <row r="3323" spans="1:39" ht="17.25" customHeight="1" x14ac:dyDescent="0.35">
      <c r="A3323" s="17">
        <v>14572078</v>
      </c>
      <c r="B3323" s="2" t="s">
        <v>1989</v>
      </c>
      <c r="C3323" s="1">
        <v>2025001</v>
      </c>
      <c r="D3323" s="1">
        <v>2000893</v>
      </c>
      <c r="E3323" s="2" t="s">
        <v>34</v>
      </c>
      <c r="F3323" s="2" t="s">
        <v>53</v>
      </c>
      <c r="G3323" s="2" t="s">
        <v>25</v>
      </c>
      <c r="H3323" s="2" t="s">
        <v>1523</v>
      </c>
      <c r="I3323" s="2" t="s">
        <v>1524</v>
      </c>
      <c r="J3323" s="2" t="s">
        <v>1230</v>
      </c>
      <c r="K3323" s="2" t="s">
        <v>28</v>
      </c>
      <c r="L3323" s="2" t="s">
        <v>2193</v>
      </c>
      <c r="M3323" s="2" t="s">
        <v>2194</v>
      </c>
      <c r="N3323" s="2"/>
      <c r="O3323" s="3">
        <v>20</v>
      </c>
      <c r="P3323" s="3">
        <v>6.76</v>
      </c>
      <c r="Q3323" s="3">
        <v>7.16</v>
      </c>
      <c r="R3323" s="3">
        <v>143.19999999999999</v>
      </c>
      <c r="S3323" s="3">
        <v>0.4</v>
      </c>
      <c r="T3323" s="3">
        <v>8</v>
      </c>
      <c r="U3323" s="3">
        <v>5.58</v>
      </c>
      <c r="V3323" s="2" t="s">
        <v>1527</v>
      </c>
      <c r="W3323" s="2" t="s">
        <v>1528</v>
      </c>
      <c r="X3323" s="2" t="s">
        <v>197</v>
      </c>
      <c r="Y3323" s="19" t="str">
        <f>VLOOKUP(G3323,'Verweis Kd-Gruppe'!$A$2:$B$8,2,FALSE)</f>
        <v>FHK</v>
      </c>
      <c r="Z3323" s="19" t="str">
        <f>VLOOKUP(J3323,'Verweis Art-Gruppe'!$A$2:$B$15,2,FALSE)</f>
        <v>Prepaid</v>
      </c>
      <c r="AA3323" s="19" t="str">
        <f>VLOOKUP(W3323,'Verweis Vertreter'!$A$2:$B$24,2,FALSE)</f>
        <v>Alexander Haas</v>
      </c>
      <c r="AB3323" s="12">
        <f t="shared" si="459"/>
        <v>20</v>
      </c>
      <c r="AC3323" s="12">
        <f t="shared" si="464"/>
        <v>6.76</v>
      </c>
      <c r="AD3323" s="12">
        <f t="shared" si="465"/>
        <v>7.16</v>
      </c>
      <c r="AE3323" s="12">
        <f t="shared" si="460"/>
        <v>143.19999999999999</v>
      </c>
      <c r="AF3323" s="12">
        <f t="shared" si="461"/>
        <v>0.4</v>
      </c>
      <c r="AG3323" s="12">
        <f t="shared" si="462"/>
        <v>8</v>
      </c>
      <c r="AH3323" s="9">
        <f t="shared" si="466"/>
        <v>5.5865921787709501E-2</v>
      </c>
      <c r="AI3323" s="14">
        <f>VLOOKUP(E3323,'Verweis Faktor'!$A:$B,2,FALSE)</f>
        <v>1</v>
      </c>
      <c r="AJ3323" s="14"/>
      <c r="AK3323" s="14" t="str">
        <f>IF(AL3323="Ja","Versandkosten",VLOOKUP(E3323,'Verweis Belegart'!$A$2:$B$9,2,FALSE))</f>
        <v>Hardware</v>
      </c>
      <c r="AL3323" s="14" t="str">
        <f t="shared" si="467"/>
        <v>Nein</v>
      </c>
      <c r="AM3323" s="14" t="str">
        <f t="shared" si="463"/>
        <v>Positiv</v>
      </c>
    </row>
    <row r="3324" spans="1:39" ht="17.25" customHeight="1" x14ac:dyDescent="0.35">
      <c r="A3324" s="17">
        <v>14572078</v>
      </c>
      <c r="B3324" s="2" t="s">
        <v>1989</v>
      </c>
      <c r="C3324" s="1">
        <v>2025001</v>
      </c>
      <c r="D3324" s="1">
        <v>2000893</v>
      </c>
      <c r="E3324" s="2" t="s">
        <v>34</v>
      </c>
      <c r="F3324" s="2" t="s">
        <v>53</v>
      </c>
      <c r="G3324" s="2" t="s">
        <v>25</v>
      </c>
      <c r="H3324" s="2" t="s">
        <v>1523</v>
      </c>
      <c r="I3324" s="2" t="s">
        <v>1524</v>
      </c>
      <c r="J3324" s="2" t="s">
        <v>1230</v>
      </c>
      <c r="K3324" s="2" t="s">
        <v>45</v>
      </c>
      <c r="L3324" s="2" t="s">
        <v>2195</v>
      </c>
      <c r="M3324" s="2" t="s">
        <v>2196</v>
      </c>
      <c r="N3324" s="2"/>
      <c r="O3324" s="3">
        <v>20</v>
      </c>
      <c r="P3324" s="3">
        <v>4.5</v>
      </c>
      <c r="Q3324" s="3">
        <v>4.9000000000000004</v>
      </c>
      <c r="R3324" s="3">
        <v>98</v>
      </c>
      <c r="S3324" s="3">
        <v>0.4</v>
      </c>
      <c r="T3324" s="3">
        <v>8</v>
      </c>
      <c r="U3324" s="3">
        <v>8.16</v>
      </c>
      <c r="V3324" s="2" t="s">
        <v>1527</v>
      </c>
      <c r="W3324" s="2" t="s">
        <v>1528</v>
      </c>
      <c r="X3324" s="2" t="s">
        <v>197</v>
      </c>
      <c r="Y3324" s="19" t="str">
        <f>VLOOKUP(G3324,'Verweis Kd-Gruppe'!$A$2:$B$8,2,FALSE)</f>
        <v>FHK</v>
      </c>
      <c r="Z3324" s="19" t="str">
        <f>VLOOKUP(J3324,'Verweis Art-Gruppe'!$A$2:$B$15,2,FALSE)</f>
        <v>Prepaid</v>
      </c>
      <c r="AA3324" s="19" t="str">
        <f>VLOOKUP(W3324,'Verweis Vertreter'!$A$2:$B$24,2,FALSE)</f>
        <v>Alexander Haas</v>
      </c>
      <c r="AB3324" s="12">
        <f t="shared" si="459"/>
        <v>20</v>
      </c>
      <c r="AC3324" s="12">
        <f t="shared" si="464"/>
        <v>4.5</v>
      </c>
      <c r="AD3324" s="12">
        <f t="shared" si="465"/>
        <v>4.9000000000000004</v>
      </c>
      <c r="AE3324" s="12">
        <f t="shared" si="460"/>
        <v>98</v>
      </c>
      <c r="AF3324" s="12">
        <f t="shared" si="461"/>
        <v>0.4</v>
      </c>
      <c r="AG3324" s="12">
        <f t="shared" si="462"/>
        <v>8</v>
      </c>
      <c r="AH3324" s="9">
        <f t="shared" si="466"/>
        <v>8.1632653061224483E-2</v>
      </c>
      <c r="AI3324" s="14">
        <f>VLOOKUP(E3324,'Verweis Faktor'!$A:$B,2,FALSE)</f>
        <v>1</v>
      </c>
      <c r="AJ3324" s="14"/>
      <c r="AK3324" s="14" t="str">
        <f>IF(AL3324="Ja","Versandkosten",VLOOKUP(E3324,'Verweis Belegart'!$A$2:$B$9,2,FALSE))</f>
        <v>Hardware</v>
      </c>
      <c r="AL3324" s="14" t="str">
        <f t="shared" si="467"/>
        <v>Nein</v>
      </c>
      <c r="AM3324" s="14" t="str">
        <f t="shared" si="463"/>
        <v>Positiv</v>
      </c>
    </row>
    <row r="3325" spans="1:39" ht="17.25" customHeight="1" x14ac:dyDescent="0.35">
      <c r="A3325" s="17">
        <v>14573686</v>
      </c>
      <c r="B3325" s="2" t="s">
        <v>1989</v>
      </c>
      <c r="C3325" s="1">
        <v>2025001</v>
      </c>
      <c r="D3325" s="1">
        <v>2000894</v>
      </c>
      <c r="E3325" s="2" t="s">
        <v>1165</v>
      </c>
      <c r="F3325" s="2" t="s">
        <v>1160</v>
      </c>
      <c r="G3325" s="2" t="s">
        <v>25</v>
      </c>
      <c r="H3325" s="2" t="s">
        <v>783</v>
      </c>
      <c r="I3325" s="2" t="s">
        <v>784</v>
      </c>
      <c r="J3325" s="2" t="s">
        <v>527</v>
      </c>
      <c r="K3325" s="2" t="s">
        <v>28</v>
      </c>
      <c r="L3325" s="2" t="s">
        <v>776</v>
      </c>
      <c r="M3325" s="2" t="s">
        <v>777</v>
      </c>
      <c r="N3325" s="2" t="s">
        <v>778</v>
      </c>
      <c r="O3325" s="3">
        <v>1</v>
      </c>
      <c r="P3325" s="3">
        <v>0</v>
      </c>
      <c r="Q3325" s="3">
        <v>20</v>
      </c>
      <c r="R3325" s="3">
        <v>20</v>
      </c>
      <c r="S3325" s="3">
        <v>20</v>
      </c>
      <c r="T3325" s="3">
        <v>20</v>
      </c>
      <c r="U3325" s="3"/>
      <c r="V3325" s="2" t="s">
        <v>427</v>
      </c>
      <c r="W3325" s="2" t="s">
        <v>428</v>
      </c>
      <c r="X3325" s="2" t="s">
        <v>724</v>
      </c>
      <c r="Y3325" s="19" t="str">
        <f>VLOOKUP(G3325,'Verweis Kd-Gruppe'!$A$2:$B$8,2,FALSE)</f>
        <v>FHK</v>
      </c>
      <c r="Z3325" s="19" t="str">
        <f>VLOOKUP(J3325,'Verweis Art-Gruppe'!$A$2:$B$15,2,FALSE)</f>
        <v>Provisionen</v>
      </c>
      <c r="AA3325" s="19" t="str">
        <f>VLOOKUP(W3325,'Verweis Vertreter'!$A$2:$B$24,2,FALSE)</f>
        <v>Zentrale</v>
      </c>
      <c r="AB3325" s="12">
        <f t="shared" si="459"/>
        <v>1</v>
      </c>
      <c r="AC3325" s="12">
        <f t="shared" si="464"/>
        <v>0</v>
      </c>
      <c r="AD3325" s="12">
        <f t="shared" si="465"/>
        <v>20</v>
      </c>
      <c r="AE3325" s="12">
        <f t="shared" si="460"/>
        <v>20</v>
      </c>
      <c r="AF3325" s="12">
        <f t="shared" si="461"/>
        <v>20</v>
      </c>
      <c r="AG3325" s="12">
        <f t="shared" si="462"/>
        <v>20</v>
      </c>
      <c r="AH3325" s="9">
        <f t="shared" si="466"/>
        <v>1</v>
      </c>
      <c r="AI3325" s="14">
        <f>VLOOKUP(E3325,'Verweis Faktor'!$A:$B,2,FALSE)</f>
        <v>1</v>
      </c>
      <c r="AJ3325" s="14"/>
      <c r="AK3325" s="14" t="str">
        <f>IF(AL3325="Ja","Versandkosten",VLOOKUP(E3325,'Verweis Belegart'!$A$2:$B$9,2,FALSE))</f>
        <v>Provisionen</v>
      </c>
      <c r="AL3325" s="14" t="str">
        <f t="shared" si="467"/>
        <v>Nein</v>
      </c>
      <c r="AM3325" s="14" t="str">
        <f t="shared" si="463"/>
        <v>Positiv</v>
      </c>
    </row>
    <row r="3326" spans="1:39" ht="17.25" customHeight="1" x14ac:dyDescent="0.35">
      <c r="A3326" s="17">
        <v>14573687</v>
      </c>
      <c r="B3326" s="2" t="s">
        <v>1989</v>
      </c>
      <c r="C3326" s="1">
        <v>2025001</v>
      </c>
      <c r="D3326" s="1">
        <v>2000895</v>
      </c>
      <c r="E3326" s="2" t="s">
        <v>1165</v>
      </c>
      <c r="F3326" s="2" t="s">
        <v>1160</v>
      </c>
      <c r="G3326" s="2" t="s">
        <v>25</v>
      </c>
      <c r="H3326" s="2" t="s">
        <v>1580</v>
      </c>
      <c r="I3326" s="2" t="s">
        <v>1581</v>
      </c>
      <c r="J3326" s="2" t="s">
        <v>527</v>
      </c>
      <c r="K3326" s="2" t="s">
        <v>28</v>
      </c>
      <c r="L3326" s="2" t="s">
        <v>776</v>
      </c>
      <c r="M3326" s="2" t="s">
        <v>777</v>
      </c>
      <c r="N3326" s="2" t="s">
        <v>778</v>
      </c>
      <c r="O3326" s="3">
        <v>1</v>
      </c>
      <c r="P3326" s="3">
        <v>0</v>
      </c>
      <c r="Q3326" s="3">
        <v>42.01</v>
      </c>
      <c r="R3326" s="3">
        <v>42.01</v>
      </c>
      <c r="S3326" s="3">
        <v>42.01</v>
      </c>
      <c r="T3326" s="3">
        <v>42.01</v>
      </c>
      <c r="U3326" s="3"/>
      <c r="V3326" s="2" t="s">
        <v>697</v>
      </c>
      <c r="W3326" s="2" t="s">
        <v>698</v>
      </c>
      <c r="X3326" s="2" t="s">
        <v>699</v>
      </c>
      <c r="Y3326" s="19" t="str">
        <f>VLOOKUP(G3326,'Verweis Kd-Gruppe'!$A$2:$B$8,2,FALSE)</f>
        <v>FHK</v>
      </c>
      <c r="Z3326" s="19" t="str">
        <f>VLOOKUP(J3326,'Verweis Art-Gruppe'!$A$2:$B$15,2,FALSE)</f>
        <v>Provisionen</v>
      </c>
      <c r="AA3326" s="19" t="str">
        <f>VLOOKUP(W3326,'Verweis Vertreter'!$A$2:$B$24,2,FALSE)</f>
        <v>Zentrale</v>
      </c>
      <c r="AB3326" s="12">
        <f t="shared" si="459"/>
        <v>1</v>
      </c>
      <c r="AC3326" s="12">
        <f t="shared" si="464"/>
        <v>0</v>
      </c>
      <c r="AD3326" s="12">
        <f t="shared" si="465"/>
        <v>42.01</v>
      </c>
      <c r="AE3326" s="12">
        <f t="shared" si="460"/>
        <v>42.01</v>
      </c>
      <c r="AF3326" s="12">
        <f t="shared" si="461"/>
        <v>42.01</v>
      </c>
      <c r="AG3326" s="12">
        <f t="shared" si="462"/>
        <v>42.01</v>
      </c>
      <c r="AH3326" s="9">
        <f t="shared" si="466"/>
        <v>1</v>
      </c>
      <c r="AI3326" s="14">
        <f>VLOOKUP(E3326,'Verweis Faktor'!$A:$B,2,FALSE)</f>
        <v>1</v>
      </c>
      <c r="AJ3326" s="14"/>
      <c r="AK3326" s="14" t="str">
        <f>IF(AL3326="Ja","Versandkosten",VLOOKUP(E3326,'Verweis Belegart'!$A$2:$B$9,2,FALSE))</f>
        <v>Provisionen</v>
      </c>
      <c r="AL3326" s="14" t="str">
        <f t="shared" si="467"/>
        <v>Nein</v>
      </c>
      <c r="AM3326" s="14" t="str">
        <f t="shared" si="463"/>
        <v>Positiv</v>
      </c>
    </row>
    <row r="3327" spans="1:39" ht="17.25" customHeight="1" x14ac:dyDescent="0.35">
      <c r="A3327" s="17">
        <v>14573688</v>
      </c>
      <c r="B3327" s="2" t="s">
        <v>1989</v>
      </c>
      <c r="C3327" s="1">
        <v>2025001</v>
      </c>
      <c r="D3327" s="1">
        <v>2000896</v>
      </c>
      <c r="E3327" s="2" t="s">
        <v>1165</v>
      </c>
      <c r="F3327" s="2" t="s">
        <v>1160</v>
      </c>
      <c r="G3327" s="2" t="s">
        <v>25</v>
      </c>
      <c r="H3327" s="2" t="s">
        <v>742</v>
      </c>
      <c r="I3327" s="2" t="s">
        <v>743</v>
      </c>
      <c r="J3327" s="2" t="s">
        <v>527</v>
      </c>
      <c r="K3327" s="2" t="s">
        <v>28</v>
      </c>
      <c r="L3327" s="2" t="s">
        <v>776</v>
      </c>
      <c r="M3327" s="2" t="s">
        <v>777</v>
      </c>
      <c r="N3327" s="2" t="s">
        <v>778</v>
      </c>
      <c r="O3327" s="3">
        <v>1</v>
      </c>
      <c r="P3327" s="3">
        <v>0</v>
      </c>
      <c r="Q3327" s="3">
        <v>50</v>
      </c>
      <c r="R3327" s="3">
        <v>50</v>
      </c>
      <c r="S3327" s="3">
        <v>50</v>
      </c>
      <c r="T3327" s="3">
        <v>50</v>
      </c>
      <c r="U3327" s="3"/>
      <c r="V3327" s="2" t="s">
        <v>427</v>
      </c>
      <c r="W3327" s="2" t="s">
        <v>428</v>
      </c>
      <c r="X3327" s="2" t="s">
        <v>699</v>
      </c>
      <c r="Y3327" s="19" t="str">
        <f>VLOOKUP(G3327,'Verweis Kd-Gruppe'!$A$2:$B$8,2,FALSE)</f>
        <v>FHK</v>
      </c>
      <c r="Z3327" s="19" t="str">
        <f>VLOOKUP(J3327,'Verweis Art-Gruppe'!$A$2:$B$15,2,FALSE)</f>
        <v>Provisionen</v>
      </c>
      <c r="AA3327" s="19" t="str">
        <f>VLOOKUP(W3327,'Verweis Vertreter'!$A$2:$B$24,2,FALSE)</f>
        <v>Zentrale</v>
      </c>
      <c r="AB3327" s="12">
        <f t="shared" si="459"/>
        <v>1</v>
      </c>
      <c r="AC3327" s="12">
        <f t="shared" si="464"/>
        <v>0</v>
      </c>
      <c r="AD3327" s="12">
        <f t="shared" si="465"/>
        <v>50</v>
      </c>
      <c r="AE3327" s="12">
        <f t="shared" si="460"/>
        <v>50</v>
      </c>
      <c r="AF3327" s="12">
        <f t="shared" si="461"/>
        <v>50</v>
      </c>
      <c r="AG3327" s="12">
        <f t="shared" si="462"/>
        <v>50</v>
      </c>
      <c r="AH3327" s="9">
        <f t="shared" si="466"/>
        <v>1</v>
      </c>
      <c r="AI3327" s="14">
        <f>VLOOKUP(E3327,'Verweis Faktor'!$A:$B,2,FALSE)</f>
        <v>1</v>
      </c>
      <c r="AJ3327" s="14"/>
      <c r="AK3327" s="14" t="str">
        <f>IF(AL3327="Ja","Versandkosten",VLOOKUP(E3327,'Verweis Belegart'!$A$2:$B$9,2,FALSE))</f>
        <v>Provisionen</v>
      </c>
      <c r="AL3327" s="14" t="str">
        <f t="shared" si="467"/>
        <v>Nein</v>
      </c>
      <c r="AM3327" s="14" t="str">
        <f t="shared" si="463"/>
        <v>Positiv</v>
      </c>
    </row>
    <row r="3328" spans="1:39" ht="17.25" customHeight="1" x14ac:dyDescent="0.35">
      <c r="A3328" s="17">
        <v>14573689</v>
      </c>
      <c r="B3328" s="2" t="s">
        <v>1989</v>
      </c>
      <c r="C3328" s="1">
        <v>2025001</v>
      </c>
      <c r="D3328" s="1">
        <v>2000897</v>
      </c>
      <c r="E3328" s="2" t="s">
        <v>1165</v>
      </c>
      <c r="F3328" s="2" t="s">
        <v>1160</v>
      </c>
      <c r="G3328" s="2" t="s">
        <v>25</v>
      </c>
      <c r="H3328" s="2" t="s">
        <v>700</v>
      </c>
      <c r="I3328" s="2" t="s">
        <v>701</v>
      </c>
      <c r="J3328" s="2" t="s">
        <v>527</v>
      </c>
      <c r="K3328" s="2" t="s">
        <v>28</v>
      </c>
      <c r="L3328" s="2" t="s">
        <v>776</v>
      </c>
      <c r="M3328" s="2" t="s">
        <v>777</v>
      </c>
      <c r="N3328" s="2" t="s">
        <v>778</v>
      </c>
      <c r="O3328" s="3">
        <v>1</v>
      </c>
      <c r="P3328" s="3">
        <v>0</v>
      </c>
      <c r="Q3328" s="3">
        <v>20</v>
      </c>
      <c r="R3328" s="3">
        <v>20</v>
      </c>
      <c r="S3328" s="3">
        <v>20</v>
      </c>
      <c r="T3328" s="3">
        <v>20</v>
      </c>
      <c r="U3328" s="3"/>
      <c r="V3328" s="2" t="s">
        <v>427</v>
      </c>
      <c r="W3328" s="2" t="s">
        <v>428</v>
      </c>
      <c r="X3328" s="2" t="s">
        <v>724</v>
      </c>
      <c r="Y3328" s="19" t="str">
        <f>VLOOKUP(G3328,'Verweis Kd-Gruppe'!$A$2:$B$8,2,FALSE)</f>
        <v>FHK</v>
      </c>
      <c r="Z3328" s="19" t="str">
        <f>VLOOKUP(J3328,'Verweis Art-Gruppe'!$A$2:$B$15,2,FALSE)</f>
        <v>Provisionen</v>
      </c>
      <c r="AA3328" s="19" t="str">
        <f>VLOOKUP(W3328,'Verweis Vertreter'!$A$2:$B$24,2,FALSE)</f>
        <v>Zentrale</v>
      </c>
      <c r="AB3328" s="12">
        <f t="shared" si="459"/>
        <v>1</v>
      </c>
      <c r="AC3328" s="12">
        <f t="shared" si="464"/>
        <v>0</v>
      </c>
      <c r="AD3328" s="12">
        <f t="shared" si="465"/>
        <v>20</v>
      </c>
      <c r="AE3328" s="12">
        <f t="shared" si="460"/>
        <v>20</v>
      </c>
      <c r="AF3328" s="12">
        <f t="shared" si="461"/>
        <v>20</v>
      </c>
      <c r="AG3328" s="12">
        <f t="shared" si="462"/>
        <v>20</v>
      </c>
      <c r="AH3328" s="9">
        <f t="shared" si="466"/>
        <v>1</v>
      </c>
      <c r="AI3328" s="14">
        <f>VLOOKUP(E3328,'Verweis Faktor'!$A:$B,2,FALSE)</f>
        <v>1</v>
      </c>
      <c r="AJ3328" s="14"/>
      <c r="AK3328" s="14" t="str">
        <f>IF(AL3328="Ja","Versandkosten",VLOOKUP(E3328,'Verweis Belegart'!$A$2:$B$9,2,FALSE))</f>
        <v>Provisionen</v>
      </c>
      <c r="AL3328" s="14" t="str">
        <f t="shared" si="467"/>
        <v>Nein</v>
      </c>
      <c r="AM3328" s="14" t="str">
        <f t="shared" si="463"/>
        <v>Positiv</v>
      </c>
    </row>
    <row r="3329" spans="1:39" ht="17.25" customHeight="1" x14ac:dyDescent="0.35">
      <c r="A3329" s="17">
        <v>14569661</v>
      </c>
      <c r="B3329" s="2" t="s">
        <v>2197</v>
      </c>
      <c r="C3329" s="1">
        <v>2025001</v>
      </c>
      <c r="D3329" s="1">
        <v>2000898</v>
      </c>
      <c r="E3329" s="2" t="s">
        <v>572</v>
      </c>
      <c r="F3329" s="2" t="s">
        <v>768</v>
      </c>
      <c r="G3329" s="2" t="s">
        <v>36</v>
      </c>
      <c r="H3329" s="2" t="s">
        <v>1043</v>
      </c>
      <c r="I3329" s="2" t="s">
        <v>1044</v>
      </c>
      <c r="J3329" s="2" t="s">
        <v>103</v>
      </c>
      <c r="K3329" s="2" t="s">
        <v>45</v>
      </c>
      <c r="L3329" s="2" t="s">
        <v>449</v>
      </c>
      <c r="M3329" s="2" t="s">
        <v>450</v>
      </c>
      <c r="N3329" s="2" t="s">
        <v>451</v>
      </c>
      <c r="O3329" s="3">
        <v>5</v>
      </c>
      <c r="P3329" s="3">
        <v>134</v>
      </c>
      <c r="Q3329" s="3">
        <v>149</v>
      </c>
      <c r="R3329" s="3">
        <v>745</v>
      </c>
      <c r="S3329" s="3">
        <v>15</v>
      </c>
      <c r="T3329" s="3">
        <v>75</v>
      </c>
      <c r="U3329" s="3">
        <v>10.06</v>
      </c>
      <c r="V3329" s="2" t="s">
        <v>42</v>
      </c>
      <c r="W3329" s="2" t="s">
        <v>43</v>
      </c>
      <c r="X3329" s="2" t="s">
        <v>724</v>
      </c>
      <c r="Y3329" s="19" t="str">
        <f>VLOOKUP(G3329,'Verweis Kd-Gruppe'!$A$2:$B$8,2,FALSE)</f>
        <v>GRK</v>
      </c>
      <c r="Z3329" s="19" t="str">
        <f>VLOOKUP(J3329,'Verweis Art-Gruppe'!$A$2:$B$15,2,FALSE)</f>
        <v>Geräte</v>
      </c>
      <c r="AA3329" s="19" t="str">
        <f>VLOOKUP(W3329,'Verweis Vertreter'!$A$2:$B$24,2,FALSE)</f>
        <v>Sebastian Faber</v>
      </c>
      <c r="AB3329" s="12">
        <f t="shared" si="459"/>
        <v>-5</v>
      </c>
      <c r="AC3329" s="12">
        <f t="shared" si="464"/>
        <v>134</v>
      </c>
      <c r="AD3329" s="12">
        <f t="shared" si="465"/>
        <v>149</v>
      </c>
      <c r="AE3329" s="12">
        <f t="shared" si="460"/>
        <v>-745</v>
      </c>
      <c r="AF3329" s="12">
        <f t="shared" si="461"/>
        <v>-15</v>
      </c>
      <c r="AG3329" s="12">
        <f t="shared" si="462"/>
        <v>-75</v>
      </c>
      <c r="AH3329" s="9">
        <f t="shared" si="466"/>
        <v>-0.10067114093959731</v>
      </c>
      <c r="AI3329" s="14">
        <f>VLOOKUP(E3329,'Verweis Faktor'!$A:$B,2,FALSE)</f>
        <v>-1</v>
      </c>
      <c r="AJ3329" s="14"/>
      <c r="AK3329" s="14" t="str">
        <f>IF(AL3329="Ja","Versandkosten",VLOOKUP(E3329,'Verweis Belegart'!$A$2:$B$9,2,FALSE))</f>
        <v>Hardware</v>
      </c>
      <c r="AL3329" s="14" t="str">
        <f t="shared" si="467"/>
        <v>Nein</v>
      </c>
      <c r="AM3329" s="14" t="str">
        <f t="shared" si="463"/>
        <v>Negativ</v>
      </c>
    </row>
    <row r="3330" spans="1:39" ht="17.25" customHeight="1" x14ac:dyDescent="0.35">
      <c r="A3330" s="17">
        <v>14568056</v>
      </c>
      <c r="B3330" s="2" t="s">
        <v>2197</v>
      </c>
      <c r="C3330" s="1">
        <v>2025001</v>
      </c>
      <c r="D3330" s="1">
        <v>2000899</v>
      </c>
      <c r="E3330" s="2" t="s">
        <v>572</v>
      </c>
      <c r="F3330" s="2" t="s">
        <v>768</v>
      </c>
      <c r="G3330" s="2" t="s">
        <v>36</v>
      </c>
      <c r="H3330" s="2" t="s">
        <v>600</v>
      </c>
      <c r="I3330" s="2" t="s">
        <v>601</v>
      </c>
      <c r="J3330" s="2" t="s">
        <v>2791</v>
      </c>
      <c r="K3330" s="2" t="s">
        <v>28</v>
      </c>
      <c r="L3330" s="2" t="s">
        <v>249</v>
      </c>
      <c r="M3330" s="2" t="s">
        <v>250</v>
      </c>
      <c r="N3330" s="2" t="s">
        <v>122</v>
      </c>
      <c r="O3330" s="3">
        <v>1</v>
      </c>
      <c r="P3330" s="3">
        <v>0</v>
      </c>
      <c r="Q3330" s="3">
        <v>6.35</v>
      </c>
      <c r="R3330" s="3">
        <v>6.35</v>
      </c>
      <c r="S3330" s="3">
        <v>6.35</v>
      </c>
      <c r="T3330" s="3">
        <v>6.35</v>
      </c>
      <c r="U3330" s="3"/>
      <c r="V3330" s="2" t="s">
        <v>235</v>
      </c>
      <c r="W3330" s="2" t="s">
        <v>236</v>
      </c>
      <c r="X3330" s="2" t="s">
        <v>33</v>
      </c>
      <c r="Y3330" s="19" t="str">
        <f>VLOOKUP(G3330,'Verweis Kd-Gruppe'!$A$2:$B$8,2,FALSE)</f>
        <v>GRK</v>
      </c>
      <c r="Z3330" s="19" t="str">
        <f>VLOOKUP(J3330,'Verweis Art-Gruppe'!$A$2:$B$15,2,FALSE)</f>
        <v>Sonstige</v>
      </c>
      <c r="AA3330" s="19" t="str">
        <f>VLOOKUP(W3330,'Verweis Vertreter'!$A$2:$B$24,2,FALSE)</f>
        <v>Patrick Verfürth</v>
      </c>
      <c r="AB3330" s="12">
        <f t="shared" si="459"/>
        <v>-1</v>
      </c>
      <c r="AC3330" s="12">
        <f t="shared" si="464"/>
        <v>0</v>
      </c>
      <c r="AD3330" s="12">
        <f t="shared" si="465"/>
        <v>6.35</v>
      </c>
      <c r="AE3330" s="12">
        <f t="shared" si="460"/>
        <v>-6.35</v>
      </c>
      <c r="AF3330" s="12">
        <f t="shared" si="461"/>
        <v>-6.35</v>
      </c>
      <c r="AG3330" s="12">
        <f t="shared" si="462"/>
        <v>-6.35</v>
      </c>
      <c r="AH3330" s="9">
        <f t="shared" si="466"/>
        <v>-1</v>
      </c>
      <c r="AI3330" s="14">
        <f>VLOOKUP(E3330,'Verweis Faktor'!$A:$B,2,FALSE)</f>
        <v>-1</v>
      </c>
      <c r="AJ3330" s="14"/>
      <c r="AK3330" s="14" t="str">
        <f>IF(AL3330="Ja","Versandkosten",VLOOKUP(E3330,'Verweis Belegart'!$A$2:$B$9,2,FALSE))</f>
        <v>Versandkosten</v>
      </c>
      <c r="AL3330" s="14" t="str">
        <f t="shared" si="467"/>
        <v>Ja</v>
      </c>
      <c r="AM3330" s="14" t="str">
        <f t="shared" si="463"/>
        <v>Negativ</v>
      </c>
    </row>
    <row r="3331" spans="1:39" ht="17.25" customHeight="1" x14ac:dyDescent="0.35">
      <c r="A3331" s="17">
        <v>14568056</v>
      </c>
      <c r="B3331" s="2" t="s">
        <v>2197</v>
      </c>
      <c r="C3331" s="1">
        <v>2025001</v>
      </c>
      <c r="D3331" s="1">
        <v>2000899</v>
      </c>
      <c r="E3331" s="2" t="s">
        <v>572</v>
      </c>
      <c r="F3331" s="2" t="s">
        <v>768</v>
      </c>
      <c r="G3331" s="2" t="s">
        <v>36</v>
      </c>
      <c r="H3331" s="2" t="s">
        <v>600</v>
      </c>
      <c r="I3331" s="2" t="s">
        <v>601</v>
      </c>
      <c r="J3331" s="2" t="s">
        <v>103</v>
      </c>
      <c r="K3331" s="2" t="s">
        <v>45</v>
      </c>
      <c r="L3331" s="2" t="s">
        <v>1061</v>
      </c>
      <c r="M3331" s="2" t="s">
        <v>1062</v>
      </c>
      <c r="N3331" s="2" t="s">
        <v>1063</v>
      </c>
      <c r="O3331" s="3">
        <v>1</v>
      </c>
      <c r="P3331" s="3">
        <v>109.3682</v>
      </c>
      <c r="Q3331" s="3">
        <v>115</v>
      </c>
      <c r="R3331" s="3">
        <v>115</v>
      </c>
      <c r="S3331" s="3">
        <v>5.6318000000000001</v>
      </c>
      <c r="T3331" s="3">
        <v>5.63</v>
      </c>
      <c r="U3331" s="3">
        <v>4.8899999999999997</v>
      </c>
      <c r="V3331" s="2" t="s">
        <v>235</v>
      </c>
      <c r="W3331" s="2" t="s">
        <v>236</v>
      </c>
      <c r="X3331" s="2" t="s">
        <v>33</v>
      </c>
      <c r="Y3331" s="19" t="str">
        <f>VLOOKUP(G3331,'Verweis Kd-Gruppe'!$A$2:$B$8,2,FALSE)</f>
        <v>GRK</v>
      </c>
      <c r="Z3331" s="19" t="str">
        <f>VLOOKUP(J3331,'Verweis Art-Gruppe'!$A$2:$B$15,2,FALSE)</f>
        <v>Geräte</v>
      </c>
      <c r="AA3331" s="19" t="str">
        <f>VLOOKUP(W3331,'Verweis Vertreter'!$A$2:$B$24,2,FALSE)</f>
        <v>Patrick Verfürth</v>
      </c>
      <c r="AB3331" s="12">
        <f t="shared" ref="AB3331:AB3394" si="468">$AI3331*O3331</f>
        <v>-1</v>
      </c>
      <c r="AC3331" s="12">
        <f t="shared" si="464"/>
        <v>109.3682</v>
      </c>
      <c r="AD3331" s="12">
        <f t="shared" si="465"/>
        <v>115</v>
      </c>
      <c r="AE3331" s="12">
        <f t="shared" ref="AE3331:AE3394" si="469">$AI3331*R3331</f>
        <v>-115</v>
      </c>
      <c r="AF3331" s="12">
        <f t="shared" ref="AF3331:AF3394" si="470">$AI3331*S3331</f>
        <v>-5.6318000000000001</v>
      </c>
      <c r="AG3331" s="12">
        <f t="shared" ref="AG3331:AG3394" si="471">$AI3331*T3331</f>
        <v>-5.63</v>
      </c>
      <c r="AH3331" s="9">
        <f t="shared" si="466"/>
        <v>-4.8956521739130433E-2</v>
      </c>
      <c r="AI3331" s="14">
        <f>VLOOKUP(E3331,'Verweis Faktor'!$A:$B,2,FALSE)</f>
        <v>-1</v>
      </c>
      <c r="AJ3331" s="14"/>
      <c r="AK3331" s="14" t="str">
        <f>IF(AL3331="Ja","Versandkosten",VLOOKUP(E3331,'Verweis Belegart'!$A$2:$B$9,2,FALSE))</f>
        <v>Hardware</v>
      </c>
      <c r="AL3331" s="14" t="str">
        <f t="shared" si="467"/>
        <v>Nein</v>
      </c>
      <c r="AM3331" s="14" t="str">
        <f t="shared" ref="AM3331:AM3394" si="472">IF(AG3331&lt;0,"Negativ","Positiv")</f>
        <v>Negativ</v>
      </c>
    </row>
    <row r="3332" spans="1:39" ht="17.25" customHeight="1" x14ac:dyDescent="0.35">
      <c r="A3332" s="17">
        <v>14568342</v>
      </c>
      <c r="B3332" s="2" t="s">
        <v>2197</v>
      </c>
      <c r="C3332" s="1">
        <v>2025001</v>
      </c>
      <c r="D3332" s="1">
        <v>2000900</v>
      </c>
      <c r="E3332" s="2" t="s">
        <v>572</v>
      </c>
      <c r="F3332" s="2" t="s">
        <v>768</v>
      </c>
      <c r="G3332" s="2" t="s">
        <v>25</v>
      </c>
      <c r="H3332" s="2" t="s">
        <v>1374</v>
      </c>
      <c r="I3332" s="2" t="s">
        <v>1375</v>
      </c>
      <c r="J3332" s="2" t="s">
        <v>304</v>
      </c>
      <c r="K3332" s="2" t="s">
        <v>28</v>
      </c>
      <c r="L3332" s="2" t="s">
        <v>1376</v>
      </c>
      <c r="M3332" s="2" t="s">
        <v>1377</v>
      </c>
      <c r="N3332" s="2" t="s">
        <v>1378</v>
      </c>
      <c r="O3332" s="3">
        <v>2</v>
      </c>
      <c r="P3332" s="3">
        <v>125.39</v>
      </c>
      <c r="Q3332" s="3">
        <v>139</v>
      </c>
      <c r="R3332" s="3">
        <v>278</v>
      </c>
      <c r="S3332" s="3">
        <v>13.61</v>
      </c>
      <c r="T3332" s="3">
        <v>27.22</v>
      </c>
      <c r="U3332" s="3">
        <v>9.7899999999999991</v>
      </c>
      <c r="V3332" s="2" t="s">
        <v>689</v>
      </c>
      <c r="W3332" s="2" t="s">
        <v>690</v>
      </c>
      <c r="X3332" s="2" t="s">
        <v>1117</v>
      </c>
      <c r="Y3332" s="19" t="str">
        <f>VLOOKUP(G3332,'Verweis Kd-Gruppe'!$A$2:$B$8,2,FALSE)</f>
        <v>FHK</v>
      </c>
      <c r="Z3332" s="19" t="str">
        <f>VLOOKUP(J3332,'Verweis Art-Gruppe'!$A$2:$B$15,2,FALSE)</f>
        <v>Zubehör</v>
      </c>
      <c r="AA3332" s="19" t="str">
        <f>VLOOKUP(W3332,'Verweis Vertreter'!$A$2:$B$24,2,FALSE)</f>
        <v>Zentrale</v>
      </c>
      <c r="AB3332" s="12">
        <f t="shared" si="468"/>
        <v>-2</v>
      </c>
      <c r="AC3332" s="12">
        <f t="shared" ref="AC3332:AC3395" si="473">P3332</f>
        <v>125.39</v>
      </c>
      <c r="AD3332" s="12">
        <f t="shared" ref="AD3332:AD3395" si="474">Q3332</f>
        <v>139</v>
      </c>
      <c r="AE3332" s="12">
        <f t="shared" si="469"/>
        <v>-278</v>
      </c>
      <c r="AF3332" s="12">
        <f t="shared" si="470"/>
        <v>-13.61</v>
      </c>
      <c r="AG3332" s="12">
        <f t="shared" si="471"/>
        <v>-27.22</v>
      </c>
      <c r="AH3332" s="9">
        <f t="shared" ref="AH3332:AH3395" si="475">IF(AF3332=0,0,AG3332/AE3332*AI3332)</f>
        <v>-9.7913669064748202E-2</v>
      </c>
      <c r="AI3332" s="14">
        <f>VLOOKUP(E3332,'Verweis Faktor'!$A:$B,2,FALSE)</f>
        <v>-1</v>
      </c>
      <c r="AJ3332" s="14"/>
      <c r="AK3332" s="14" t="str">
        <f>IF(AL3332="Ja","Versandkosten",VLOOKUP(E3332,'Verweis Belegart'!$A$2:$B$9,2,FALSE))</f>
        <v>Hardware</v>
      </c>
      <c r="AL3332" s="14" t="str">
        <f t="shared" ref="AL3332:AL3395" si="476">IF(ISNUMBER(FIND("Versandkosten",M3332)),"Ja","Nein")</f>
        <v>Nein</v>
      </c>
      <c r="AM3332" s="14" t="str">
        <f t="shared" si="472"/>
        <v>Negativ</v>
      </c>
    </row>
    <row r="3333" spans="1:39" ht="17.25" customHeight="1" x14ac:dyDescent="0.35">
      <c r="A3333" s="17">
        <v>14569324</v>
      </c>
      <c r="B3333" s="2" t="s">
        <v>2197</v>
      </c>
      <c r="C3333" s="1">
        <v>2025001</v>
      </c>
      <c r="D3333" s="1">
        <v>2000901</v>
      </c>
      <c r="E3333" s="2" t="s">
        <v>572</v>
      </c>
      <c r="F3333" s="2" t="s">
        <v>768</v>
      </c>
      <c r="G3333" s="2" t="s">
        <v>25</v>
      </c>
      <c r="H3333" s="2" t="s">
        <v>1374</v>
      </c>
      <c r="I3333" s="2" t="s">
        <v>1375</v>
      </c>
      <c r="J3333" s="2" t="s">
        <v>304</v>
      </c>
      <c r="K3333" s="2" t="s">
        <v>28</v>
      </c>
      <c r="L3333" s="2" t="s">
        <v>1376</v>
      </c>
      <c r="M3333" s="2" t="s">
        <v>1377</v>
      </c>
      <c r="N3333" s="2" t="s">
        <v>1378</v>
      </c>
      <c r="O3333" s="3">
        <v>2</v>
      </c>
      <c r="P3333" s="3">
        <v>125.39</v>
      </c>
      <c r="Q3333" s="3">
        <v>139</v>
      </c>
      <c r="R3333" s="3">
        <v>278</v>
      </c>
      <c r="S3333" s="3">
        <v>13.61</v>
      </c>
      <c r="T3333" s="3">
        <v>27.22</v>
      </c>
      <c r="U3333" s="3">
        <v>9.7899999999999991</v>
      </c>
      <c r="V3333" s="2" t="s">
        <v>689</v>
      </c>
      <c r="W3333" s="2" t="s">
        <v>690</v>
      </c>
      <c r="X3333" s="2" t="s">
        <v>1117</v>
      </c>
      <c r="Y3333" s="19" t="str">
        <f>VLOOKUP(G3333,'Verweis Kd-Gruppe'!$A$2:$B$8,2,FALSE)</f>
        <v>FHK</v>
      </c>
      <c r="Z3333" s="19" t="str">
        <f>VLOOKUP(J3333,'Verweis Art-Gruppe'!$A$2:$B$15,2,FALSE)</f>
        <v>Zubehör</v>
      </c>
      <c r="AA3333" s="19" t="str">
        <f>VLOOKUP(W3333,'Verweis Vertreter'!$A$2:$B$24,2,FALSE)</f>
        <v>Zentrale</v>
      </c>
      <c r="AB3333" s="12">
        <f t="shared" si="468"/>
        <v>-2</v>
      </c>
      <c r="AC3333" s="12">
        <f t="shared" si="473"/>
        <v>125.39</v>
      </c>
      <c r="AD3333" s="12">
        <f t="shared" si="474"/>
        <v>139</v>
      </c>
      <c r="AE3333" s="12">
        <f t="shared" si="469"/>
        <v>-278</v>
      </c>
      <c r="AF3333" s="12">
        <f t="shared" si="470"/>
        <v>-13.61</v>
      </c>
      <c r="AG3333" s="12">
        <f t="shared" si="471"/>
        <v>-27.22</v>
      </c>
      <c r="AH3333" s="9">
        <f t="shared" si="475"/>
        <v>-9.7913669064748202E-2</v>
      </c>
      <c r="AI3333" s="14">
        <f>VLOOKUP(E3333,'Verweis Faktor'!$A:$B,2,FALSE)</f>
        <v>-1</v>
      </c>
      <c r="AJ3333" s="14"/>
      <c r="AK3333" s="14" t="str">
        <f>IF(AL3333="Ja","Versandkosten",VLOOKUP(E3333,'Verweis Belegart'!$A$2:$B$9,2,FALSE))</f>
        <v>Hardware</v>
      </c>
      <c r="AL3333" s="14" t="str">
        <f t="shared" si="476"/>
        <v>Nein</v>
      </c>
      <c r="AM3333" s="14" t="str">
        <f t="shared" si="472"/>
        <v>Negativ</v>
      </c>
    </row>
    <row r="3334" spans="1:39" ht="17.25" customHeight="1" x14ac:dyDescent="0.35">
      <c r="A3334" s="17">
        <v>14559484</v>
      </c>
      <c r="B3334" s="2" t="s">
        <v>2197</v>
      </c>
      <c r="C3334" s="1">
        <v>2025001</v>
      </c>
      <c r="D3334" s="1">
        <v>2000902</v>
      </c>
      <c r="E3334" s="2" t="s">
        <v>572</v>
      </c>
      <c r="F3334" s="2" t="s">
        <v>768</v>
      </c>
      <c r="G3334" s="2" t="s">
        <v>25</v>
      </c>
      <c r="H3334" s="2" t="s">
        <v>2198</v>
      </c>
      <c r="I3334" s="2" t="s">
        <v>2199</v>
      </c>
      <c r="J3334" s="2" t="s">
        <v>103</v>
      </c>
      <c r="K3334" s="2" t="s">
        <v>28</v>
      </c>
      <c r="L3334" s="2" t="s">
        <v>473</v>
      </c>
      <c r="M3334" s="2" t="s">
        <v>474</v>
      </c>
      <c r="N3334" s="2" t="s">
        <v>475</v>
      </c>
      <c r="O3334" s="3">
        <v>1</v>
      </c>
      <c r="P3334" s="3">
        <v>774.13789999999995</v>
      </c>
      <c r="Q3334" s="3">
        <v>849</v>
      </c>
      <c r="R3334" s="3">
        <v>849</v>
      </c>
      <c r="S3334" s="3">
        <v>74.862099999999998</v>
      </c>
      <c r="T3334" s="3">
        <v>74.86</v>
      </c>
      <c r="U3334" s="3">
        <v>8.81</v>
      </c>
      <c r="V3334" s="2" t="s">
        <v>427</v>
      </c>
      <c r="W3334" s="2" t="s">
        <v>428</v>
      </c>
      <c r="X3334" s="2" t="s">
        <v>419</v>
      </c>
      <c r="Y3334" s="19" t="str">
        <f>VLOOKUP(G3334,'Verweis Kd-Gruppe'!$A$2:$B$8,2,FALSE)</f>
        <v>FHK</v>
      </c>
      <c r="Z3334" s="19" t="str">
        <f>VLOOKUP(J3334,'Verweis Art-Gruppe'!$A$2:$B$15,2,FALSE)</f>
        <v>Geräte</v>
      </c>
      <c r="AA3334" s="19" t="str">
        <f>VLOOKUP(W3334,'Verweis Vertreter'!$A$2:$B$24,2,FALSE)</f>
        <v>Zentrale</v>
      </c>
      <c r="AB3334" s="12">
        <f t="shared" si="468"/>
        <v>-1</v>
      </c>
      <c r="AC3334" s="12">
        <f t="shared" si="473"/>
        <v>774.13789999999995</v>
      </c>
      <c r="AD3334" s="12">
        <f t="shared" si="474"/>
        <v>849</v>
      </c>
      <c r="AE3334" s="12">
        <f t="shared" si="469"/>
        <v>-849</v>
      </c>
      <c r="AF3334" s="12">
        <f t="shared" si="470"/>
        <v>-74.862099999999998</v>
      </c>
      <c r="AG3334" s="12">
        <f t="shared" si="471"/>
        <v>-74.86</v>
      </c>
      <c r="AH3334" s="9">
        <f t="shared" si="475"/>
        <v>-8.8174322732626625E-2</v>
      </c>
      <c r="AI3334" s="14">
        <f>VLOOKUP(E3334,'Verweis Faktor'!$A:$B,2,FALSE)</f>
        <v>-1</v>
      </c>
      <c r="AJ3334" s="14"/>
      <c r="AK3334" s="14" t="str">
        <f>IF(AL3334="Ja","Versandkosten",VLOOKUP(E3334,'Verweis Belegart'!$A$2:$B$9,2,FALSE))</f>
        <v>Hardware</v>
      </c>
      <c r="AL3334" s="14" t="str">
        <f t="shared" si="476"/>
        <v>Nein</v>
      </c>
      <c r="AM3334" s="14" t="str">
        <f t="shared" si="472"/>
        <v>Negativ</v>
      </c>
    </row>
    <row r="3335" spans="1:39" ht="17.25" customHeight="1" x14ac:dyDescent="0.35">
      <c r="A3335" s="17">
        <v>14573802</v>
      </c>
      <c r="B3335" s="2" t="s">
        <v>2197</v>
      </c>
      <c r="C3335" s="1">
        <v>2025001</v>
      </c>
      <c r="D3335" s="1">
        <v>2000903</v>
      </c>
      <c r="E3335" s="2" t="s">
        <v>34</v>
      </c>
      <c r="F3335" s="2" t="s">
        <v>142</v>
      </c>
      <c r="G3335" s="2" t="s">
        <v>36</v>
      </c>
      <c r="H3335" s="2" t="s">
        <v>913</v>
      </c>
      <c r="I3335" s="2" t="s">
        <v>914</v>
      </c>
      <c r="J3335" s="2" t="s">
        <v>103</v>
      </c>
      <c r="K3335" s="2" t="s">
        <v>28</v>
      </c>
      <c r="L3335" s="2" t="s">
        <v>63</v>
      </c>
      <c r="M3335" s="2" t="s">
        <v>64</v>
      </c>
      <c r="N3335" s="2" t="s">
        <v>65</v>
      </c>
      <c r="O3335" s="3">
        <v>150</v>
      </c>
      <c r="P3335" s="3">
        <v>197.0257</v>
      </c>
      <c r="Q3335" s="3">
        <v>210</v>
      </c>
      <c r="R3335" s="3">
        <v>31500</v>
      </c>
      <c r="S3335" s="3">
        <v>12.974299999999999</v>
      </c>
      <c r="T3335" s="3">
        <v>1946.14</v>
      </c>
      <c r="U3335" s="3">
        <v>6.17</v>
      </c>
      <c r="V3335" s="2" t="s">
        <v>241</v>
      </c>
      <c r="W3335" s="2" t="s">
        <v>242</v>
      </c>
      <c r="X3335" s="2" t="s">
        <v>44</v>
      </c>
      <c r="Y3335" s="19" t="str">
        <f>VLOOKUP(G3335,'Verweis Kd-Gruppe'!$A$2:$B$8,2,FALSE)</f>
        <v>GRK</v>
      </c>
      <c r="Z3335" s="19" t="str">
        <f>VLOOKUP(J3335,'Verweis Art-Gruppe'!$A$2:$B$15,2,FALSE)</f>
        <v>Geräte</v>
      </c>
      <c r="AA3335" s="19" t="str">
        <f>VLOOKUP(W3335,'Verweis Vertreter'!$A$2:$B$24,2,FALSE)</f>
        <v>Bernd Schönbrunn</v>
      </c>
      <c r="AB3335" s="12">
        <f t="shared" si="468"/>
        <v>150</v>
      </c>
      <c r="AC3335" s="12">
        <f t="shared" si="473"/>
        <v>197.0257</v>
      </c>
      <c r="AD3335" s="12">
        <f t="shared" si="474"/>
        <v>210</v>
      </c>
      <c r="AE3335" s="12">
        <f t="shared" si="469"/>
        <v>31500</v>
      </c>
      <c r="AF3335" s="12">
        <f t="shared" si="470"/>
        <v>12.974299999999999</v>
      </c>
      <c r="AG3335" s="12">
        <f t="shared" si="471"/>
        <v>1946.14</v>
      </c>
      <c r="AH3335" s="9">
        <f t="shared" si="475"/>
        <v>6.1782222222222224E-2</v>
      </c>
      <c r="AI3335" s="14">
        <f>VLOOKUP(E3335,'Verweis Faktor'!$A:$B,2,FALSE)</f>
        <v>1</v>
      </c>
      <c r="AJ3335" s="14"/>
      <c r="AK3335" s="14" t="str">
        <f>IF(AL3335="Ja","Versandkosten",VLOOKUP(E3335,'Verweis Belegart'!$A$2:$B$9,2,FALSE))</f>
        <v>Hardware</v>
      </c>
      <c r="AL3335" s="14" t="str">
        <f t="shared" si="476"/>
        <v>Nein</v>
      </c>
      <c r="AM3335" s="14" t="str">
        <f t="shared" si="472"/>
        <v>Positiv</v>
      </c>
    </row>
    <row r="3336" spans="1:39" ht="17.25" customHeight="1" x14ac:dyDescent="0.35">
      <c r="A3336" s="17">
        <v>14573790</v>
      </c>
      <c r="B3336" s="2" t="s">
        <v>2197</v>
      </c>
      <c r="C3336" s="1">
        <v>2025001</v>
      </c>
      <c r="D3336" s="1">
        <v>2000904</v>
      </c>
      <c r="E3336" s="2" t="s">
        <v>34</v>
      </c>
      <c r="F3336" s="2" t="s">
        <v>182</v>
      </c>
      <c r="G3336" s="2" t="s">
        <v>36</v>
      </c>
      <c r="H3336" s="2" t="s">
        <v>1202</v>
      </c>
      <c r="I3336" s="2" t="s">
        <v>1203</v>
      </c>
      <c r="J3336" s="2" t="s">
        <v>2791</v>
      </c>
      <c r="K3336" s="2" t="s">
        <v>28</v>
      </c>
      <c r="L3336" s="2" t="s">
        <v>249</v>
      </c>
      <c r="M3336" s="2" t="s">
        <v>250</v>
      </c>
      <c r="N3336" s="2" t="s">
        <v>122</v>
      </c>
      <c r="O3336" s="3">
        <v>1</v>
      </c>
      <c r="P3336" s="3">
        <v>0</v>
      </c>
      <c r="Q3336" s="3">
        <v>4.9000000000000004</v>
      </c>
      <c r="R3336" s="3">
        <v>4.9000000000000004</v>
      </c>
      <c r="S3336" s="3">
        <v>4.9000000000000004</v>
      </c>
      <c r="T3336" s="3">
        <v>4.9000000000000004</v>
      </c>
      <c r="U3336" s="3"/>
      <c r="V3336" s="2" t="s">
        <v>42</v>
      </c>
      <c r="W3336" s="2" t="s">
        <v>43</v>
      </c>
      <c r="X3336" s="2" t="s">
        <v>59</v>
      </c>
      <c r="Y3336" s="19" t="str">
        <f>VLOOKUP(G3336,'Verweis Kd-Gruppe'!$A$2:$B$8,2,FALSE)</f>
        <v>GRK</v>
      </c>
      <c r="Z3336" s="19" t="str">
        <f>VLOOKUP(J3336,'Verweis Art-Gruppe'!$A$2:$B$15,2,FALSE)</f>
        <v>Sonstige</v>
      </c>
      <c r="AA3336" s="19" t="str">
        <f>VLOOKUP(W3336,'Verweis Vertreter'!$A$2:$B$24,2,FALSE)</f>
        <v>Sebastian Faber</v>
      </c>
      <c r="AB3336" s="12">
        <f t="shared" si="468"/>
        <v>1</v>
      </c>
      <c r="AC3336" s="12">
        <f t="shared" si="473"/>
        <v>0</v>
      </c>
      <c r="AD3336" s="12">
        <f t="shared" si="474"/>
        <v>4.9000000000000004</v>
      </c>
      <c r="AE3336" s="12">
        <f t="shared" si="469"/>
        <v>4.9000000000000004</v>
      </c>
      <c r="AF3336" s="12">
        <f t="shared" si="470"/>
        <v>4.9000000000000004</v>
      </c>
      <c r="AG3336" s="12">
        <f t="shared" si="471"/>
        <v>4.9000000000000004</v>
      </c>
      <c r="AH3336" s="9">
        <f t="shared" si="475"/>
        <v>1</v>
      </c>
      <c r="AI3336" s="14">
        <f>VLOOKUP(E3336,'Verweis Faktor'!$A:$B,2,FALSE)</f>
        <v>1</v>
      </c>
      <c r="AJ3336" s="14"/>
      <c r="AK3336" s="14" t="str">
        <f>IF(AL3336="Ja","Versandkosten",VLOOKUP(E3336,'Verweis Belegart'!$A$2:$B$9,2,FALSE))</f>
        <v>Versandkosten</v>
      </c>
      <c r="AL3336" s="14" t="str">
        <f t="shared" si="476"/>
        <v>Ja</v>
      </c>
      <c r="AM3336" s="14" t="str">
        <f t="shared" si="472"/>
        <v>Positiv</v>
      </c>
    </row>
    <row r="3337" spans="1:39" ht="17.25" customHeight="1" x14ac:dyDescent="0.35">
      <c r="A3337" s="17">
        <v>14573790</v>
      </c>
      <c r="B3337" s="2" t="s">
        <v>2197</v>
      </c>
      <c r="C3337" s="1">
        <v>2025001</v>
      </c>
      <c r="D3337" s="1">
        <v>2000904</v>
      </c>
      <c r="E3337" s="2" t="s">
        <v>34</v>
      </c>
      <c r="F3337" s="2" t="s">
        <v>182</v>
      </c>
      <c r="G3337" s="2" t="s">
        <v>36</v>
      </c>
      <c r="H3337" s="2" t="s">
        <v>1202</v>
      </c>
      <c r="I3337" s="2" t="s">
        <v>1203</v>
      </c>
      <c r="J3337" s="2" t="s">
        <v>103</v>
      </c>
      <c r="K3337" s="2" t="s">
        <v>45</v>
      </c>
      <c r="L3337" s="2" t="s">
        <v>339</v>
      </c>
      <c r="M3337" s="2" t="s">
        <v>340</v>
      </c>
      <c r="N3337" s="2" t="s">
        <v>341</v>
      </c>
      <c r="O3337" s="3">
        <v>1</v>
      </c>
      <c r="P3337" s="3">
        <v>304.62150000000003</v>
      </c>
      <c r="Q3337" s="3">
        <v>319</v>
      </c>
      <c r="R3337" s="3">
        <v>319</v>
      </c>
      <c r="S3337" s="3">
        <v>14.378500000000001</v>
      </c>
      <c r="T3337" s="3">
        <v>14.38</v>
      </c>
      <c r="U3337" s="3">
        <v>4.5</v>
      </c>
      <c r="V3337" s="2" t="s">
        <v>42</v>
      </c>
      <c r="W3337" s="2" t="s">
        <v>43</v>
      </c>
      <c r="X3337" s="2" t="s">
        <v>59</v>
      </c>
      <c r="Y3337" s="19" t="str">
        <f>VLOOKUP(G3337,'Verweis Kd-Gruppe'!$A$2:$B$8,2,FALSE)</f>
        <v>GRK</v>
      </c>
      <c r="Z3337" s="19" t="str">
        <f>VLOOKUP(J3337,'Verweis Art-Gruppe'!$A$2:$B$15,2,FALSE)</f>
        <v>Geräte</v>
      </c>
      <c r="AA3337" s="19" t="str">
        <f>VLOOKUP(W3337,'Verweis Vertreter'!$A$2:$B$24,2,FALSE)</f>
        <v>Sebastian Faber</v>
      </c>
      <c r="AB3337" s="12">
        <f t="shared" si="468"/>
        <v>1</v>
      </c>
      <c r="AC3337" s="12">
        <f t="shared" si="473"/>
        <v>304.62150000000003</v>
      </c>
      <c r="AD3337" s="12">
        <f t="shared" si="474"/>
        <v>319</v>
      </c>
      <c r="AE3337" s="12">
        <f t="shared" si="469"/>
        <v>319</v>
      </c>
      <c r="AF3337" s="12">
        <f t="shared" si="470"/>
        <v>14.378500000000001</v>
      </c>
      <c r="AG3337" s="12">
        <f t="shared" si="471"/>
        <v>14.38</v>
      </c>
      <c r="AH3337" s="9">
        <f t="shared" si="475"/>
        <v>4.5078369905956116E-2</v>
      </c>
      <c r="AI3337" s="14">
        <f>VLOOKUP(E3337,'Verweis Faktor'!$A:$B,2,FALSE)</f>
        <v>1</v>
      </c>
      <c r="AJ3337" s="14"/>
      <c r="AK3337" s="14" t="str">
        <f>IF(AL3337="Ja","Versandkosten",VLOOKUP(E3337,'Verweis Belegart'!$A$2:$B$9,2,FALSE))</f>
        <v>Hardware</v>
      </c>
      <c r="AL3337" s="14" t="str">
        <f t="shared" si="476"/>
        <v>Nein</v>
      </c>
      <c r="AM3337" s="14" t="str">
        <f t="shared" si="472"/>
        <v>Positiv</v>
      </c>
    </row>
    <row r="3338" spans="1:39" ht="17.25" customHeight="1" x14ac:dyDescent="0.35">
      <c r="A3338" s="17">
        <v>14573790</v>
      </c>
      <c r="B3338" s="2" t="s">
        <v>2197</v>
      </c>
      <c r="C3338" s="1">
        <v>2025001</v>
      </c>
      <c r="D3338" s="1">
        <v>2000904</v>
      </c>
      <c r="E3338" s="2" t="s">
        <v>34</v>
      </c>
      <c r="F3338" s="2" t="s">
        <v>182</v>
      </c>
      <c r="G3338" s="2" t="s">
        <v>36</v>
      </c>
      <c r="H3338" s="2" t="s">
        <v>1202</v>
      </c>
      <c r="I3338" s="2" t="s">
        <v>1203</v>
      </c>
      <c r="J3338" s="2" t="s">
        <v>304</v>
      </c>
      <c r="K3338" s="2" t="s">
        <v>49</v>
      </c>
      <c r="L3338" s="2" t="s">
        <v>214</v>
      </c>
      <c r="M3338" s="2" t="s">
        <v>215</v>
      </c>
      <c r="N3338" s="2" t="s">
        <v>216</v>
      </c>
      <c r="O3338" s="3">
        <v>1</v>
      </c>
      <c r="P3338" s="3">
        <v>375.86</v>
      </c>
      <c r="Q3338" s="3">
        <v>399</v>
      </c>
      <c r="R3338" s="3">
        <v>399</v>
      </c>
      <c r="S3338" s="3">
        <v>23.14</v>
      </c>
      <c r="T3338" s="3">
        <v>23.14</v>
      </c>
      <c r="U3338" s="3">
        <v>5.79</v>
      </c>
      <c r="V3338" s="2" t="s">
        <v>42</v>
      </c>
      <c r="W3338" s="2" t="s">
        <v>43</v>
      </c>
      <c r="X3338" s="2" t="s">
        <v>59</v>
      </c>
      <c r="Y3338" s="19" t="str">
        <f>VLOOKUP(G3338,'Verweis Kd-Gruppe'!$A$2:$B$8,2,FALSE)</f>
        <v>GRK</v>
      </c>
      <c r="Z3338" s="19" t="str">
        <f>VLOOKUP(J3338,'Verweis Art-Gruppe'!$A$2:$B$15,2,FALSE)</f>
        <v>Zubehör</v>
      </c>
      <c r="AA3338" s="19" t="str">
        <f>VLOOKUP(W3338,'Verweis Vertreter'!$A$2:$B$24,2,FALSE)</f>
        <v>Sebastian Faber</v>
      </c>
      <c r="AB3338" s="12">
        <f t="shared" si="468"/>
        <v>1</v>
      </c>
      <c r="AC3338" s="12">
        <f t="shared" si="473"/>
        <v>375.86</v>
      </c>
      <c r="AD3338" s="12">
        <f t="shared" si="474"/>
        <v>399</v>
      </c>
      <c r="AE3338" s="12">
        <f t="shared" si="469"/>
        <v>399</v>
      </c>
      <c r="AF3338" s="12">
        <f t="shared" si="470"/>
        <v>23.14</v>
      </c>
      <c r="AG3338" s="12">
        <f t="shared" si="471"/>
        <v>23.14</v>
      </c>
      <c r="AH3338" s="9">
        <f t="shared" si="475"/>
        <v>5.7994987468671683E-2</v>
      </c>
      <c r="AI3338" s="14">
        <f>VLOOKUP(E3338,'Verweis Faktor'!$A:$B,2,FALSE)</f>
        <v>1</v>
      </c>
      <c r="AJ3338" s="14"/>
      <c r="AK3338" s="14" t="str">
        <f>IF(AL3338="Ja","Versandkosten",VLOOKUP(E3338,'Verweis Belegart'!$A$2:$B$9,2,FALSE))</f>
        <v>Hardware</v>
      </c>
      <c r="AL3338" s="14" t="str">
        <f t="shared" si="476"/>
        <v>Nein</v>
      </c>
      <c r="AM3338" s="14" t="str">
        <f t="shared" si="472"/>
        <v>Positiv</v>
      </c>
    </row>
    <row r="3339" spans="1:39" ht="17.25" customHeight="1" x14ac:dyDescent="0.35">
      <c r="A3339" s="17">
        <v>14454037</v>
      </c>
      <c r="B3339" s="2" t="s">
        <v>2197</v>
      </c>
      <c r="C3339" s="1">
        <v>2025001</v>
      </c>
      <c r="D3339" s="1">
        <v>2000905</v>
      </c>
      <c r="E3339" s="2" t="s">
        <v>572</v>
      </c>
      <c r="F3339" s="2" t="s">
        <v>573</v>
      </c>
      <c r="G3339" s="2" t="s">
        <v>36</v>
      </c>
      <c r="H3339" s="2" t="s">
        <v>1099</v>
      </c>
      <c r="I3339" s="2" t="s">
        <v>1100</v>
      </c>
      <c r="J3339" s="2" t="s">
        <v>103</v>
      </c>
      <c r="K3339" s="2" t="s">
        <v>49</v>
      </c>
      <c r="L3339" s="2" t="s">
        <v>2200</v>
      </c>
      <c r="M3339" s="2" t="s">
        <v>2201</v>
      </c>
      <c r="N3339" s="2" t="s">
        <v>2202</v>
      </c>
      <c r="O3339" s="3">
        <v>1</v>
      </c>
      <c r="P3339" s="3">
        <v>136.6292</v>
      </c>
      <c r="Q3339" s="3">
        <v>146</v>
      </c>
      <c r="R3339" s="3">
        <v>146</v>
      </c>
      <c r="S3339" s="3">
        <v>9.3707999999999991</v>
      </c>
      <c r="T3339" s="3">
        <v>9.3699999999999992</v>
      </c>
      <c r="U3339" s="3">
        <v>6.41</v>
      </c>
      <c r="V3339" s="2" t="s">
        <v>42</v>
      </c>
      <c r="W3339" s="2" t="s">
        <v>43</v>
      </c>
      <c r="X3339" s="2" t="s">
        <v>197</v>
      </c>
      <c r="Y3339" s="19" t="str">
        <f>VLOOKUP(G3339,'Verweis Kd-Gruppe'!$A$2:$B$8,2,FALSE)</f>
        <v>GRK</v>
      </c>
      <c r="Z3339" s="19" t="str">
        <f>VLOOKUP(J3339,'Verweis Art-Gruppe'!$A$2:$B$15,2,FALSE)</f>
        <v>Geräte</v>
      </c>
      <c r="AA3339" s="19" t="str">
        <f>VLOOKUP(W3339,'Verweis Vertreter'!$A$2:$B$24,2,FALSE)</f>
        <v>Sebastian Faber</v>
      </c>
      <c r="AB3339" s="12">
        <f t="shared" si="468"/>
        <v>-1</v>
      </c>
      <c r="AC3339" s="12">
        <f t="shared" si="473"/>
        <v>136.6292</v>
      </c>
      <c r="AD3339" s="12">
        <f t="shared" si="474"/>
        <v>146</v>
      </c>
      <c r="AE3339" s="12">
        <f t="shared" si="469"/>
        <v>-146</v>
      </c>
      <c r="AF3339" s="12">
        <f t="shared" si="470"/>
        <v>-9.3707999999999991</v>
      </c>
      <c r="AG3339" s="12">
        <f t="shared" si="471"/>
        <v>-9.3699999999999992</v>
      </c>
      <c r="AH3339" s="9">
        <f t="shared" si="475"/>
        <v>-6.4178082191780811E-2</v>
      </c>
      <c r="AI3339" s="14">
        <f>VLOOKUP(E3339,'Verweis Faktor'!$A:$B,2,FALSE)</f>
        <v>-1</v>
      </c>
      <c r="AJ3339" s="14"/>
      <c r="AK3339" s="14" t="str">
        <f>IF(AL3339="Ja","Versandkosten",VLOOKUP(E3339,'Verweis Belegart'!$A$2:$B$9,2,FALSE))</f>
        <v>Hardware</v>
      </c>
      <c r="AL3339" s="14" t="str">
        <f t="shared" si="476"/>
        <v>Nein</v>
      </c>
      <c r="AM3339" s="14" t="str">
        <f t="shared" si="472"/>
        <v>Negativ</v>
      </c>
    </row>
    <row r="3340" spans="1:39" ht="17.25" customHeight="1" x14ac:dyDescent="0.35">
      <c r="A3340" s="17">
        <v>14573796</v>
      </c>
      <c r="B3340" s="2" t="s">
        <v>2197</v>
      </c>
      <c r="C3340" s="1">
        <v>2025001</v>
      </c>
      <c r="D3340" s="1">
        <v>2000906</v>
      </c>
      <c r="E3340" s="2" t="s">
        <v>34</v>
      </c>
      <c r="F3340" s="2" t="s">
        <v>53</v>
      </c>
      <c r="G3340" s="2" t="s">
        <v>36</v>
      </c>
      <c r="H3340" s="2" t="s">
        <v>1637</v>
      </c>
      <c r="I3340" s="2" t="s">
        <v>1638</v>
      </c>
      <c r="J3340" s="2" t="s">
        <v>103</v>
      </c>
      <c r="K3340" s="2" t="s">
        <v>28</v>
      </c>
      <c r="L3340" s="2" t="s">
        <v>1068</v>
      </c>
      <c r="M3340" s="2" t="s">
        <v>1069</v>
      </c>
      <c r="N3340" s="2" t="s">
        <v>1070</v>
      </c>
      <c r="O3340" s="3">
        <v>30</v>
      </c>
      <c r="P3340" s="3">
        <v>399.14030000000002</v>
      </c>
      <c r="Q3340" s="3">
        <v>410</v>
      </c>
      <c r="R3340" s="3">
        <v>12300</v>
      </c>
      <c r="S3340" s="3">
        <v>10.8597</v>
      </c>
      <c r="T3340" s="3">
        <v>325.79000000000002</v>
      </c>
      <c r="U3340" s="3">
        <v>2.64</v>
      </c>
      <c r="V3340" s="2" t="s">
        <v>813</v>
      </c>
      <c r="W3340" s="2" t="s">
        <v>814</v>
      </c>
      <c r="X3340" s="2" t="s">
        <v>197</v>
      </c>
      <c r="Y3340" s="19" t="str">
        <f>VLOOKUP(G3340,'Verweis Kd-Gruppe'!$A$2:$B$8,2,FALSE)</f>
        <v>GRK</v>
      </c>
      <c r="Z3340" s="19" t="str">
        <f>VLOOKUP(J3340,'Verweis Art-Gruppe'!$A$2:$B$15,2,FALSE)</f>
        <v>Geräte</v>
      </c>
      <c r="AA3340" s="19" t="str">
        <f>VLOOKUP(W3340,'Verweis Vertreter'!$A$2:$B$24,2,FALSE)</f>
        <v>Sokol Kapaj</v>
      </c>
      <c r="AB3340" s="12">
        <f t="shared" si="468"/>
        <v>30</v>
      </c>
      <c r="AC3340" s="12">
        <f t="shared" si="473"/>
        <v>399.14030000000002</v>
      </c>
      <c r="AD3340" s="12">
        <f t="shared" si="474"/>
        <v>410</v>
      </c>
      <c r="AE3340" s="12">
        <f t="shared" si="469"/>
        <v>12300</v>
      </c>
      <c r="AF3340" s="12">
        <f t="shared" si="470"/>
        <v>10.8597</v>
      </c>
      <c r="AG3340" s="12">
        <f t="shared" si="471"/>
        <v>325.79000000000002</v>
      </c>
      <c r="AH3340" s="9">
        <f t="shared" si="475"/>
        <v>2.6486991869918701E-2</v>
      </c>
      <c r="AI3340" s="14">
        <f>VLOOKUP(E3340,'Verweis Faktor'!$A:$B,2,FALSE)</f>
        <v>1</v>
      </c>
      <c r="AJ3340" s="14"/>
      <c r="AK3340" s="14" t="str">
        <f>IF(AL3340="Ja","Versandkosten",VLOOKUP(E3340,'Verweis Belegart'!$A$2:$B$9,2,FALSE))</f>
        <v>Hardware</v>
      </c>
      <c r="AL3340" s="14" t="str">
        <f t="shared" si="476"/>
        <v>Nein</v>
      </c>
      <c r="AM3340" s="14" t="str">
        <f t="shared" si="472"/>
        <v>Positiv</v>
      </c>
    </row>
    <row r="3341" spans="1:39" ht="17.25" customHeight="1" x14ac:dyDescent="0.35">
      <c r="A3341" s="17">
        <v>14573782</v>
      </c>
      <c r="B3341" s="2" t="s">
        <v>2197</v>
      </c>
      <c r="C3341" s="1">
        <v>2025001</v>
      </c>
      <c r="D3341" s="1">
        <v>2000907</v>
      </c>
      <c r="E3341" s="2" t="s">
        <v>34</v>
      </c>
      <c r="F3341" s="2" t="s">
        <v>142</v>
      </c>
      <c r="G3341" s="2" t="s">
        <v>707</v>
      </c>
      <c r="H3341" s="2" t="s">
        <v>708</v>
      </c>
      <c r="I3341" s="2" t="s">
        <v>2203</v>
      </c>
      <c r="J3341" s="2" t="s">
        <v>103</v>
      </c>
      <c r="K3341" s="2" t="s">
        <v>28</v>
      </c>
      <c r="L3341" s="2" t="s">
        <v>387</v>
      </c>
      <c r="M3341" s="2" t="s">
        <v>388</v>
      </c>
      <c r="N3341" s="2" t="s">
        <v>292</v>
      </c>
      <c r="O3341" s="3">
        <v>1</v>
      </c>
      <c r="P3341" s="3">
        <v>895.92759999999998</v>
      </c>
      <c r="Q3341" s="3">
        <v>1298.8800000000001</v>
      </c>
      <c r="R3341" s="3">
        <v>1298.8800000000001</v>
      </c>
      <c r="S3341" s="3">
        <v>402.95240000000001</v>
      </c>
      <c r="T3341" s="3">
        <v>195.57</v>
      </c>
      <c r="U3341" s="3">
        <v>31.02</v>
      </c>
      <c r="V3341" s="2" t="s">
        <v>710</v>
      </c>
      <c r="W3341" s="2" t="s">
        <v>711</v>
      </c>
      <c r="X3341" s="2" t="s">
        <v>712</v>
      </c>
      <c r="Y3341" s="19" t="str">
        <f>VLOOKUP(G3341,'Verweis Kd-Gruppe'!$A$2:$B$8,2,FALSE)</f>
        <v>FHK</v>
      </c>
      <c r="Z3341" s="19" t="str">
        <f>VLOOKUP(J3341,'Verweis Art-Gruppe'!$A$2:$B$15,2,FALSE)</f>
        <v>Geräte</v>
      </c>
      <c r="AA3341" s="19" t="str">
        <f>VLOOKUP(W3341,'Verweis Vertreter'!$A$2:$B$24,2,FALSE)</f>
        <v>Zentrale</v>
      </c>
      <c r="AB3341" s="12">
        <f t="shared" si="468"/>
        <v>1</v>
      </c>
      <c r="AC3341" s="12">
        <f t="shared" si="473"/>
        <v>895.92759999999998</v>
      </c>
      <c r="AD3341" s="12">
        <f t="shared" si="474"/>
        <v>1298.8800000000001</v>
      </c>
      <c r="AE3341" s="12">
        <f t="shared" si="469"/>
        <v>1298.8800000000001</v>
      </c>
      <c r="AF3341" s="12">
        <f t="shared" si="470"/>
        <v>402.95240000000001</v>
      </c>
      <c r="AG3341" s="12">
        <f t="shared" si="471"/>
        <v>195.57</v>
      </c>
      <c r="AH3341" s="9">
        <f t="shared" si="475"/>
        <v>0.1505681818181818</v>
      </c>
      <c r="AI3341" s="14">
        <f>VLOOKUP(E3341,'Verweis Faktor'!$A:$B,2,FALSE)</f>
        <v>1</v>
      </c>
      <c r="AJ3341" s="14"/>
      <c r="AK3341" s="14" t="str">
        <f>IF(AL3341="Ja","Versandkosten",VLOOKUP(E3341,'Verweis Belegart'!$A$2:$B$9,2,FALSE))</f>
        <v>Hardware</v>
      </c>
      <c r="AL3341" s="14" t="str">
        <f t="shared" si="476"/>
        <v>Nein</v>
      </c>
      <c r="AM3341" s="14" t="str">
        <f t="shared" si="472"/>
        <v>Positiv</v>
      </c>
    </row>
    <row r="3342" spans="1:39" ht="17.25" customHeight="1" x14ac:dyDescent="0.35">
      <c r="A3342" s="17">
        <v>14573470</v>
      </c>
      <c r="B3342" s="2" t="s">
        <v>2197</v>
      </c>
      <c r="C3342" s="1">
        <v>2025001</v>
      </c>
      <c r="D3342" s="1">
        <v>2000908</v>
      </c>
      <c r="E3342" s="2" t="s">
        <v>34</v>
      </c>
      <c r="F3342" s="2" t="s">
        <v>182</v>
      </c>
      <c r="G3342" s="2" t="s">
        <v>66</v>
      </c>
      <c r="H3342" s="2" t="s">
        <v>1000</v>
      </c>
      <c r="I3342" s="2" t="s">
        <v>1001</v>
      </c>
      <c r="J3342" s="2" t="s">
        <v>103</v>
      </c>
      <c r="K3342" s="2" t="s">
        <v>28</v>
      </c>
      <c r="L3342" s="2" t="s">
        <v>941</v>
      </c>
      <c r="M3342" s="2" t="s">
        <v>942</v>
      </c>
      <c r="N3342" s="2" t="s">
        <v>943</v>
      </c>
      <c r="O3342" s="3">
        <v>20</v>
      </c>
      <c r="P3342" s="3">
        <v>235</v>
      </c>
      <c r="Q3342" s="3">
        <v>249</v>
      </c>
      <c r="R3342" s="3">
        <v>4980</v>
      </c>
      <c r="S3342" s="3">
        <v>14</v>
      </c>
      <c r="T3342" s="3">
        <v>280</v>
      </c>
      <c r="U3342" s="3">
        <v>5.62</v>
      </c>
      <c r="V3342" s="2" t="s">
        <v>145</v>
      </c>
      <c r="W3342" s="2" t="s">
        <v>146</v>
      </c>
      <c r="X3342" s="2" t="s">
        <v>72</v>
      </c>
      <c r="Y3342" s="19" t="str">
        <f>VLOOKUP(G3342,'Verweis Kd-Gruppe'!$A$2:$B$8,2,FALSE)</f>
        <v>EXP</v>
      </c>
      <c r="Z3342" s="19" t="str">
        <f>VLOOKUP(J3342,'Verweis Art-Gruppe'!$A$2:$B$15,2,FALSE)</f>
        <v>Geräte</v>
      </c>
      <c r="AA3342" s="19" t="str">
        <f>VLOOKUP(W3342,'Verweis Vertreter'!$A$2:$B$24,2,FALSE)</f>
        <v>Muhsin Yortanli</v>
      </c>
      <c r="AB3342" s="12">
        <f t="shared" si="468"/>
        <v>20</v>
      </c>
      <c r="AC3342" s="12">
        <f t="shared" si="473"/>
        <v>235</v>
      </c>
      <c r="AD3342" s="12">
        <f t="shared" si="474"/>
        <v>249</v>
      </c>
      <c r="AE3342" s="12">
        <f t="shared" si="469"/>
        <v>4980</v>
      </c>
      <c r="AF3342" s="12">
        <f t="shared" si="470"/>
        <v>14</v>
      </c>
      <c r="AG3342" s="12">
        <f t="shared" si="471"/>
        <v>280</v>
      </c>
      <c r="AH3342" s="9">
        <f t="shared" si="475"/>
        <v>5.6224899598393573E-2</v>
      </c>
      <c r="AI3342" s="14">
        <f>VLOOKUP(E3342,'Verweis Faktor'!$A:$B,2,FALSE)</f>
        <v>1</v>
      </c>
      <c r="AJ3342" s="14"/>
      <c r="AK3342" s="14" t="str">
        <f>IF(AL3342="Ja","Versandkosten",VLOOKUP(E3342,'Verweis Belegart'!$A$2:$B$9,2,FALSE))</f>
        <v>Hardware</v>
      </c>
      <c r="AL3342" s="14" t="str">
        <f t="shared" si="476"/>
        <v>Nein</v>
      </c>
      <c r="AM3342" s="14" t="str">
        <f t="shared" si="472"/>
        <v>Positiv</v>
      </c>
    </row>
    <row r="3343" spans="1:39" ht="17.25" customHeight="1" x14ac:dyDescent="0.35">
      <c r="A3343" s="17">
        <v>14573470</v>
      </c>
      <c r="B3343" s="2" t="s">
        <v>2197</v>
      </c>
      <c r="C3343" s="1">
        <v>2025001</v>
      </c>
      <c r="D3343" s="1">
        <v>2000908</v>
      </c>
      <c r="E3343" s="2" t="s">
        <v>34</v>
      </c>
      <c r="F3343" s="2" t="s">
        <v>182</v>
      </c>
      <c r="G3343" s="2" t="s">
        <v>66</v>
      </c>
      <c r="H3343" s="2" t="s">
        <v>1000</v>
      </c>
      <c r="I3343" s="2" t="s">
        <v>1001</v>
      </c>
      <c r="J3343" s="2" t="s">
        <v>103</v>
      </c>
      <c r="K3343" s="2" t="s">
        <v>45</v>
      </c>
      <c r="L3343" s="2" t="s">
        <v>970</v>
      </c>
      <c r="M3343" s="2" t="s">
        <v>971</v>
      </c>
      <c r="N3343" s="2" t="s">
        <v>943</v>
      </c>
      <c r="O3343" s="3">
        <v>120</v>
      </c>
      <c r="P3343" s="3">
        <v>235</v>
      </c>
      <c r="Q3343" s="3">
        <v>249</v>
      </c>
      <c r="R3343" s="3">
        <v>29880</v>
      </c>
      <c r="S3343" s="3">
        <v>14</v>
      </c>
      <c r="T3343" s="3">
        <v>1680</v>
      </c>
      <c r="U3343" s="3">
        <v>5.62</v>
      </c>
      <c r="V3343" s="2" t="s">
        <v>145</v>
      </c>
      <c r="W3343" s="2" t="s">
        <v>146</v>
      </c>
      <c r="X3343" s="2" t="s">
        <v>72</v>
      </c>
      <c r="Y3343" s="19" t="str">
        <f>VLOOKUP(G3343,'Verweis Kd-Gruppe'!$A$2:$B$8,2,FALSE)</f>
        <v>EXP</v>
      </c>
      <c r="Z3343" s="19" t="str">
        <f>VLOOKUP(J3343,'Verweis Art-Gruppe'!$A$2:$B$15,2,FALSE)</f>
        <v>Geräte</v>
      </c>
      <c r="AA3343" s="19" t="str">
        <f>VLOOKUP(W3343,'Verweis Vertreter'!$A$2:$B$24,2,FALSE)</f>
        <v>Muhsin Yortanli</v>
      </c>
      <c r="AB3343" s="12">
        <f t="shared" si="468"/>
        <v>120</v>
      </c>
      <c r="AC3343" s="12">
        <f t="shared" si="473"/>
        <v>235</v>
      </c>
      <c r="AD3343" s="12">
        <f t="shared" si="474"/>
        <v>249</v>
      </c>
      <c r="AE3343" s="12">
        <f t="shared" si="469"/>
        <v>29880</v>
      </c>
      <c r="AF3343" s="12">
        <f t="shared" si="470"/>
        <v>14</v>
      </c>
      <c r="AG3343" s="12">
        <f t="shared" si="471"/>
        <v>1680</v>
      </c>
      <c r="AH3343" s="9">
        <f t="shared" si="475"/>
        <v>5.6224899598393573E-2</v>
      </c>
      <c r="AI3343" s="14">
        <f>VLOOKUP(E3343,'Verweis Faktor'!$A:$B,2,FALSE)</f>
        <v>1</v>
      </c>
      <c r="AJ3343" s="14"/>
      <c r="AK3343" s="14" t="str">
        <f>IF(AL3343="Ja","Versandkosten",VLOOKUP(E3343,'Verweis Belegart'!$A$2:$B$9,2,FALSE))</f>
        <v>Hardware</v>
      </c>
      <c r="AL3343" s="14" t="str">
        <f t="shared" si="476"/>
        <v>Nein</v>
      </c>
      <c r="AM3343" s="14" t="str">
        <f t="shared" si="472"/>
        <v>Positiv</v>
      </c>
    </row>
    <row r="3344" spans="1:39" ht="17.25" customHeight="1" x14ac:dyDescent="0.35">
      <c r="A3344" s="17">
        <v>14573425</v>
      </c>
      <c r="B3344" s="2" t="s">
        <v>2197</v>
      </c>
      <c r="C3344" s="1">
        <v>2025001</v>
      </c>
      <c r="D3344" s="1">
        <v>2000909</v>
      </c>
      <c r="E3344" s="2" t="s">
        <v>34</v>
      </c>
      <c r="F3344" s="2" t="s">
        <v>142</v>
      </c>
      <c r="G3344" s="2" t="s">
        <v>66</v>
      </c>
      <c r="H3344" s="2" t="s">
        <v>2204</v>
      </c>
      <c r="I3344" s="2" t="s">
        <v>2205</v>
      </c>
      <c r="J3344" s="2" t="s">
        <v>103</v>
      </c>
      <c r="K3344" s="2" t="s">
        <v>28</v>
      </c>
      <c r="L3344" s="2" t="s">
        <v>370</v>
      </c>
      <c r="M3344" s="2" t="s">
        <v>371</v>
      </c>
      <c r="N3344" s="2" t="s">
        <v>152</v>
      </c>
      <c r="O3344" s="3">
        <v>2</v>
      </c>
      <c r="P3344" s="3">
        <v>202</v>
      </c>
      <c r="Q3344" s="3">
        <v>205</v>
      </c>
      <c r="R3344" s="3">
        <v>410</v>
      </c>
      <c r="S3344" s="3">
        <v>3</v>
      </c>
      <c r="T3344" s="3">
        <v>6</v>
      </c>
      <c r="U3344" s="3">
        <v>1.46</v>
      </c>
      <c r="V3344" s="2" t="s">
        <v>145</v>
      </c>
      <c r="W3344" s="2" t="s">
        <v>146</v>
      </c>
      <c r="X3344" s="2" t="s">
        <v>72</v>
      </c>
      <c r="Y3344" s="19" t="str">
        <f>VLOOKUP(G3344,'Verweis Kd-Gruppe'!$A$2:$B$8,2,FALSE)</f>
        <v>EXP</v>
      </c>
      <c r="Z3344" s="19" t="str">
        <f>VLOOKUP(J3344,'Verweis Art-Gruppe'!$A$2:$B$15,2,FALSE)</f>
        <v>Geräte</v>
      </c>
      <c r="AA3344" s="19" t="str">
        <f>VLOOKUP(W3344,'Verweis Vertreter'!$A$2:$B$24,2,FALSE)</f>
        <v>Muhsin Yortanli</v>
      </c>
      <c r="AB3344" s="12">
        <f t="shared" si="468"/>
        <v>2</v>
      </c>
      <c r="AC3344" s="12">
        <f t="shared" si="473"/>
        <v>202</v>
      </c>
      <c r="AD3344" s="12">
        <f t="shared" si="474"/>
        <v>205</v>
      </c>
      <c r="AE3344" s="12">
        <f t="shared" si="469"/>
        <v>410</v>
      </c>
      <c r="AF3344" s="12">
        <f t="shared" si="470"/>
        <v>3</v>
      </c>
      <c r="AG3344" s="12">
        <f t="shared" si="471"/>
        <v>6</v>
      </c>
      <c r="AH3344" s="9">
        <f t="shared" si="475"/>
        <v>1.4634146341463415E-2</v>
      </c>
      <c r="AI3344" s="14">
        <f>VLOOKUP(E3344,'Verweis Faktor'!$A:$B,2,FALSE)</f>
        <v>1</v>
      </c>
      <c r="AJ3344" s="14"/>
      <c r="AK3344" s="14" t="str">
        <f>IF(AL3344="Ja","Versandkosten",VLOOKUP(E3344,'Verweis Belegart'!$A$2:$B$9,2,FALSE))</f>
        <v>Hardware</v>
      </c>
      <c r="AL3344" s="14" t="str">
        <f t="shared" si="476"/>
        <v>Nein</v>
      </c>
      <c r="AM3344" s="14" t="str">
        <f t="shared" si="472"/>
        <v>Positiv</v>
      </c>
    </row>
    <row r="3345" spans="1:39" ht="17.25" customHeight="1" x14ac:dyDescent="0.35">
      <c r="A3345" s="17">
        <v>14573425</v>
      </c>
      <c r="B3345" s="2" t="s">
        <v>2197</v>
      </c>
      <c r="C3345" s="1">
        <v>2025001</v>
      </c>
      <c r="D3345" s="1">
        <v>2000909</v>
      </c>
      <c r="E3345" s="2" t="s">
        <v>34</v>
      </c>
      <c r="F3345" s="2" t="s">
        <v>142</v>
      </c>
      <c r="G3345" s="2" t="s">
        <v>66</v>
      </c>
      <c r="H3345" s="2" t="s">
        <v>2204</v>
      </c>
      <c r="I3345" s="2" t="s">
        <v>2205</v>
      </c>
      <c r="J3345" s="2" t="s">
        <v>103</v>
      </c>
      <c r="K3345" s="2" t="s">
        <v>45</v>
      </c>
      <c r="L3345" s="2" t="s">
        <v>50</v>
      </c>
      <c r="M3345" s="2" t="s">
        <v>51</v>
      </c>
      <c r="N3345" s="2" t="s">
        <v>52</v>
      </c>
      <c r="O3345" s="3">
        <v>5</v>
      </c>
      <c r="P3345" s="3">
        <v>143.50120000000001</v>
      </c>
      <c r="Q3345" s="3">
        <v>152</v>
      </c>
      <c r="R3345" s="3">
        <v>760</v>
      </c>
      <c r="S3345" s="3">
        <v>8.4987999999999992</v>
      </c>
      <c r="T3345" s="3">
        <v>42.49</v>
      </c>
      <c r="U3345" s="3">
        <v>5.59</v>
      </c>
      <c r="V3345" s="2" t="s">
        <v>145</v>
      </c>
      <c r="W3345" s="2" t="s">
        <v>146</v>
      </c>
      <c r="X3345" s="2" t="s">
        <v>72</v>
      </c>
      <c r="Y3345" s="19" t="str">
        <f>VLOOKUP(G3345,'Verweis Kd-Gruppe'!$A$2:$B$8,2,FALSE)</f>
        <v>EXP</v>
      </c>
      <c r="Z3345" s="19" t="str">
        <f>VLOOKUP(J3345,'Verweis Art-Gruppe'!$A$2:$B$15,2,FALSE)</f>
        <v>Geräte</v>
      </c>
      <c r="AA3345" s="19" t="str">
        <f>VLOOKUP(W3345,'Verweis Vertreter'!$A$2:$B$24,2,FALSE)</f>
        <v>Muhsin Yortanli</v>
      </c>
      <c r="AB3345" s="12">
        <f t="shared" si="468"/>
        <v>5</v>
      </c>
      <c r="AC3345" s="12">
        <f t="shared" si="473"/>
        <v>143.50120000000001</v>
      </c>
      <c r="AD3345" s="12">
        <f t="shared" si="474"/>
        <v>152</v>
      </c>
      <c r="AE3345" s="12">
        <f t="shared" si="469"/>
        <v>760</v>
      </c>
      <c r="AF3345" s="12">
        <f t="shared" si="470"/>
        <v>8.4987999999999992</v>
      </c>
      <c r="AG3345" s="12">
        <f t="shared" si="471"/>
        <v>42.49</v>
      </c>
      <c r="AH3345" s="9">
        <f t="shared" si="475"/>
        <v>5.5907894736842108E-2</v>
      </c>
      <c r="AI3345" s="14">
        <f>VLOOKUP(E3345,'Verweis Faktor'!$A:$B,2,FALSE)</f>
        <v>1</v>
      </c>
      <c r="AJ3345" s="14"/>
      <c r="AK3345" s="14" t="str">
        <f>IF(AL3345="Ja","Versandkosten",VLOOKUP(E3345,'Verweis Belegart'!$A$2:$B$9,2,FALSE))</f>
        <v>Hardware</v>
      </c>
      <c r="AL3345" s="14" t="str">
        <f t="shared" si="476"/>
        <v>Nein</v>
      </c>
      <c r="AM3345" s="14" t="str">
        <f t="shared" si="472"/>
        <v>Positiv</v>
      </c>
    </row>
    <row r="3346" spans="1:39" ht="17.25" customHeight="1" x14ac:dyDescent="0.35">
      <c r="A3346" s="17">
        <v>14573266</v>
      </c>
      <c r="B3346" s="2" t="s">
        <v>2197</v>
      </c>
      <c r="C3346" s="1">
        <v>2025001</v>
      </c>
      <c r="D3346" s="1">
        <v>2000910</v>
      </c>
      <c r="E3346" s="2" t="s">
        <v>34</v>
      </c>
      <c r="F3346" s="2" t="s">
        <v>53</v>
      </c>
      <c r="G3346" s="2" t="s">
        <v>25</v>
      </c>
      <c r="H3346" s="2" t="s">
        <v>423</v>
      </c>
      <c r="I3346" s="2" t="s">
        <v>424</v>
      </c>
      <c r="J3346" s="2" t="s">
        <v>103</v>
      </c>
      <c r="K3346" s="2" t="s">
        <v>28</v>
      </c>
      <c r="L3346" s="2" t="s">
        <v>1395</v>
      </c>
      <c r="M3346" s="2" t="s">
        <v>1396</v>
      </c>
      <c r="N3346" s="2" t="s">
        <v>618</v>
      </c>
      <c r="O3346" s="3">
        <v>1</v>
      </c>
      <c r="P3346" s="3">
        <v>485</v>
      </c>
      <c r="Q3346" s="3">
        <v>509</v>
      </c>
      <c r="R3346" s="3">
        <v>509</v>
      </c>
      <c r="S3346" s="3">
        <v>24</v>
      </c>
      <c r="T3346" s="3">
        <v>24</v>
      </c>
      <c r="U3346" s="3">
        <v>4.71</v>
      </c>
      <c r="V3346" s="2" t="s">
        <v>427</v>
      </c>
      <c r="W3346" s="2" t="s">
        <v>428</v>
      </c>
      <c r="X3346" s="2" t="s">
        <v>724</v>
      </c>
      <c r="Y3346" s="19" t="str">
        <f>VLOOKUP(G3346,'Verweis Kd-Gruppe'!$A$2:$B$8,2,FALSE)</f>
        <v>FHK</v>
      </c>
      <c r="Z3346" s="19" t="str">
        <f>VLOOKUP(J3346,'Verweis Art-Gruppe'!$A$2:$B$15,2,FALSE)</f>
        <v>Geräte</v>
      </c>
      <c r="AA3346" s="19" t="str">
        <f>VLOOKUP(W3346,'Verweis Vertreter'!$A$2:$B$24,2,FALSE)</f>
        <v>Zentrale</v>
      </c>
      <c r="AB3346" s="12">
        <f t="shared" si="468"/>
        <v>1</v>
      </c>
      <c r="AC3346" s="12">
        <f t="shared" si="473"/>
        <v>485</v>
      </c>
      <c r="AD3346" s="12">
        <f t="shared" si="474"/>
        <v>509</v>
      </c>
      <c r="AE3346" s="12">
        <f t="shared" si="469"/>
        <v>509</v>
      </c>
      <c r="AF3346" s="12">
        <f t="shared" si="470"/>
        <v>24</v>
      </c>
      <c r="AG3346" s="12">
        <f t="shared" si="471"/>
        <v>24</v>
      </c>
      <c r="AH3346" s="9">
        <f t="shared" si="475"/>
        <v>4.7151277013752456E-2</v>
      </c>
      <c r="AI3346" s="14">
        <f>VLOOKUP(E3346,'Verweis Faktor'!$A:$B,2,FALSE)</f>
        <v>1</v>
      </c>
      <c r="AJ3346" s="14"/>
      <c r="AK3346" s="14" t="str">
        <f>IF(AL3346="Ja","Versandkosten",VLOOKUP(E3346,'Verweis Belegart'!$A$2:$B$9,2,FALSE))</f>
        <v>Hardware</v>
      </c>
      <c r="AL3346" s="14" t="str">
        <f t="shared" si="476"/>
        <v>Nein</v>
      </c>
      <c r="AM3346" s="14" t="str">
        <f t="shared" si="472"/>
        <v>Positiv</v>
      </c>
    </row>
    <row r="3347" spans="1:39" ht="17.25" customHeight="1" x14ac:dyDescent="0.35">
      <c r="A3347" s="17">
        <v>14573652</v>
      </c>
      <c r="B3347" s="2" t="s">
        <v>2197</v>
      </c>
      <c r="C3347" s="1">
        <v>2025001</v>
      </c>
      <c r="D3347" s="1">
        <v>2000911</v>
      </c>
      <c r="E3347" s="2" t="s">
        <v>34</v>
      </c>
      <c r="F3347" s="2" t="s">
        <v>53</v>
      </c>
      <c r="G3347" s="2" t="s">
        <v>25</v>
      </c>
      <c r="H3347" s="2" t="s">
        <v>423</v>
      </c>
      <c r="I3347" s="2" t="s">
        <v>424</v>
      </c>
      <c r="J3347" s="2" t="s">
        <v>103</v>
      </c>
      <c r="K3347" s="2" t="s">
        <v>28</v>
      </c>
      <c r="L3347" s="2" t="s">
        <v>845</v>
      </c>
      <c r="M3347" s="2" t="s">
        <v>846</v>
      </c>
      <c r="N3347" s="2" t="s">
        <v>128</v>
      </c>
      <c r="O3347" s="3">
        <v>1</v>
      </c>
      <c r="P3347" s="3">
        <v>190.3897</v>
      </c>
      <c r="Q3347" s="3">
        <v>209</v>
      </c>
      <c r="R3347" s="3">
        <v>209</v>
      </c>
      <c r="S3347" s="3">
        <v>18.610299999999999</v>
      </c>
      <c r="T3347" s="3">
        <v>18.61</v>
      </c>
      <c r="U3347" s="3">
        <v>8.9</v>
      </c>
      <c r="V3347" s="2" t="s">
        <v>427</v>
      </c>
      <c r="W3347" s="2" t="s">
        <v>428</v>
      </c>
      <c r="X3347" s="2" t="s">
        <v>724</v>
      </c>
      <c r="Y3347" s="19" t="str">
        <f>VLOOKUP(G3347,'Verweis Kd-Gruppe'!$A$2:$B$8,2,FALSE)</f>
        <v>FHK</v>
      </c>
      <c r="Z3347" s="19" t="str">
        <f>VLOOKUP(J3347,'Verweis Art-Gruppe'!$A$2:$B$15,2,FALSE)</f>
        <v>Geräte</v>
      </c>
      <c r="AA3347" s="19" t="str">
        <f>VLOOKUP(W3347,'Verweis Vertreter'!$A$2:$B$24,2,FALSE)</f>
        <v>Zentrale</v>
      </c>
      <c r="AB3347" s="12">
        <f t="shared" si="468"/>
        <v>1</v>
      </c>
      <c r="AC3347" s="12">
        <f t="shared" si="473"/>
        <v>190.3897</v>
      </c>
      <c r="AD3347" s="12">
        <f t="shared" si="474"/>
        <v>209</v>
      </c>
      <c r="AE3347" s="12">
        <f t="shared" si="469"/>
        <v>209</v>
      </c>
      <c r="AF3347" s="12">
        <f t="shared" si="470"/>
        <v>18.610299999999999</v>
      </c>
      <c r="AG3347" s="12">
        <f t="shared" si="471"/>
        <v>18.61</v>
      </c>
      <c r="AH3347" s="9">
        <f t="shared" si="475"/>
        <v>8.9043062200956938E-2</v>
      </c>
      <c r="AI3347" s="14">
        <f>VLOOKUP(E3347,'Verweis Faktor'!$A:$B,2,FALSE)</f>
        <v>1</v>
      </c>
      <c r="AJ3347" s="14"/>
      <c r="AK3347" s="14" t="str">
        <f>IF(AL3347="Ja","Versandkosten",VLOOKUP(E3347,'Verweis Belegart'!$A$2:$B$9,2,FALSE))</f>
        <v>Hardware</v>
      </c>
      <c r="AL3347" s="14" t="str">
        <f t="shared" si="476"/>
        <v>Nein</v>
      </c>
      <c r="AM3347" s="14" t="str">
        <f t="shared" si="472"/>
        <v>Positiv</v>
      </c>
    </row>
    <row r="3348" spans="1:39" ht="17.25" customHeight="1" x14ac:dyDescent="0.35">
      <c r="A3348" s="17">
        <v>14246429</v>
      </c>
      <c r="B3348" s="2" t="s">
        <v>2197</v>
      </c>
      <c r="C3348" s="1">
        <v>2025001</v>
      </c>
      <c r="D3348" s="1">
        <v>2000912</v>
      </c>
      <c r="E3348" s="2" t="s">
        <v>572</v>
      </c>
      <c r="F3348" s="2" t="s">
        <v>573</v>
      </c>
      <c r="G3348" s="2" t="s">
        <v>36</v>
      </c>
      <c r="H3348" s="2" t="s">
        <v>1099</v>
      </c>
      <c r="I3348" s="2" t="s">
        <v>2206</v>
      </c>
      <c r="J3348" s="2" t="s">
        <v>103</v>
      </c>
      <c r="K3348" s="2" t="s">
        <v>28</v>
      </c>
      <c r="L3348" s="2" t="s">
        <v>2207</v>
      </c>
      <c r="M3348" s="2" t="s">
        <v>2208</v>
      </c>
      <c r="N3348" s="2" t="s">
        <v>2209</v>
      </c>
      <c r="O3348" s="3">
        <v>1</v>
      </c>
      <c r="P3348" s="3">
        <v>305</v>
      </c>
      <c r="Q3348" s="3">
        <v>411</v>
      </c>
      <c r="R3348" s="3">
        <v>411</v>
      </c>
      <c r="S3348" s="3">
        <v>106</v>
      </c>
      <c r="T3348" s="3">
        <v>106</v>
      </c>
      <c r="U3348" s="3">
        <v>25.79</v>
      </c>
      <c r="V3348" s="2" t="s">
        <v>42</v>
      </c>
      <c r="W3348" s="2" t="s">
        <v>43</v>
      </c>
      <c r="X3348" s="2" t="s">
        <v>197</v>
      </c>
      <c r="Y3348" s="19" t="str">
        <f>VLOOKUP(G3348,'Verweis Kd-Gruppe'!$A$2:$B$8,2,FALSE)</f>
        <v>GRK</v>
      </c>
      <c r="Z3348" s="19" t="str">
        <f>VLOOKUP(J3348,'Verweis Art-Gruppe'!$A$2:$B$15,2,FALSE)</f>
        <v>Geräte</v>
      </c>
      <c r="AA3348" s="19" t="str">
        <f>VLOOKUP(W3348,'Verweis Vertreter'!$A$2:$B$24,2,FALSE)</f>
        <v>Sebastian Faber</v>
      </c>
      <c r="AB3348" s="12">
        <f t="shared" si="468"/>
        <v>-1</v>
      </c>
      <c r="AC3348" s="12">
        <f t="shared" si="473"/>
        <v>305</v>
      </c>
      <c r="AD3348" s="12">
        <f t="shared" si="474"/>
        <v>411</v>
      </c>
      <c r="AE3348" s="12">
        <f t="shared" si="469"/>
        <v>-411</v>
      </c>
      <c r="AF3348" s="12">
        <f t="shared" si="470"/>
        <v>-106</v>
      </c>
      <c r="AG3348" s="12">
        <f t="shared" si="471"/>
        <v>-106</v>
      </c>
      <c r="AH3348" s="9">
        <f t="shared" si="475"/>
        <v>-0.25790754257907544</v>
      </c>
      <c r="AI3348" s="14">
        <f>VLOOKUP(E3348,'Verweis Faktor'!$A:$B,2,FALSE)</f>
        <v>-1</v>
      </c>
      <c r="AJ3348" s="14"/>
      <c r="AK3348" s="14" t="str">
        <f>IF(AL3348="Ja","Versandkosten",VLOOKUP(E3348,'Verweis Belegart'!$A$2:$B$9,2,FALSE))</f>
        <v>Hardware</v>
      </c>
      <c r="AL3348" s="14" t="str">
        <f t="shared" si="476"/>
        <v>Nein</v>
      </c>
      <c r="AM3348" s="14" t="str">
        <f t="shared" si="472"/>
        <v>Negativ</v>
      </c>
    </row>
    <row r="3349" spans="1:39" ht="17.25" customHeight="1" x14ac:dyDescent="0.35">
      <c r="A3349" s="17">
        <v>14571008</v>
      </c>
      <c r="B3349" s="2" t="s">
        <v>2197</v>
      </c>
      <c r="C3349" s="1">
        <v>2025001</v>
      </c>
      <c r="D3349" s="1">
        <v>2000913</v>
      </c>
      <c r="E3349" s="2" t="s">
        <v>34</v>
      </c>
      <c r="F3349" s="2" t="s">
        <v>142</v>
      </c>
      <c r="G3349" s="2" t="s">
        <v>66</v>
      </c>
      <c r="H3349" s="2" t="s">
        <v>2210</v>
      </c>
      <c r="I3349" s="2" t="s">
        <v>2211</v>
      </c>
      <c r="J3349" s="2" t="s">
        <v>2791</v>
      </c>
      <c r="K3349" s="2" t="s">
        <v>28</v>
      </c>
      <c r="L3349" s="2" t="s">
        <v>120</v>
      </c>
      <c r="M3349" s="2" t="s">
        <v>121</v>
      </c>
      <c r="N3349" s="2" t="s">
        <v>122</v>
      </c>
      <c r="O3349" s="3">
        <v>1</v>
      </c>
      <c r="P3349" s="3">
        <v>0</v>
      </c>
      <c r="Q3349" s="3">
        <v>29</v>
      </c>
      <c r="R3349" s="3">
        <v>29</v>
      </c>
      <c r="S3349" s="3">
        <v>29</v>
      </c>
      <c r="T3349" s="3">
        <v>29</v>
      </c>
      <c r="U3349" s="3"/>
      <c r="V3349" s="2" t="s">
        <v>927</v>
      </c>
      <c r="W3349" s="2" t="s">
        <v>928</v>
      </c>
      <c r="X3349" s="2" t="s">
        <v>72</v>
      </c>
      <c r="Y3349" s="19" t="str">
        <f>VLOOKUP(G3349,'Verweis Kd-Gruppe'!$A$2:$B$8,2,FALSE)</f>
        <v>EXP</v>
      </c>
      <c r="Z3349" s="19" t="str">
        <f>VLOOKUP(J3349,'Verweis Art-Gruppe'!$A$2:$B$15,2,FALSE)</f>
        <v>Sonstige</v>
      </c>
      <c r="AA3349" s="19" t="str">
        <f>VLOOKUP(W3349,'Verweis Vertreter'!$A$2:$B$24,2,FALSE)</f>
        <v>Ximena Morales</v>
      </c>
      <c r="AB3349" s="12">
        <f t="shared" si="468"/>
        <v>1</v>
      </c>
      <c r="AC3349" s="12">
        <f t="shared" si="473"/>
        <v>0</v>
      </c>
      <c r="AD3349" s="12">
        <f t="shared" si="474"/>
        <v>29</v>
      </c>
      <c r="AE3349" s="12">
        <f t="shared" si="469"/>
        <v>29</v>
      </c>
      <c r="AF3349" s="12">
        <f t="shared" si="470"/>
        <v>29</v>
      </c>
      <c r="AG3349" s="12">
        <f t="shared" si="471"/>
        <v>29</v>
      </c>
      <c r="AH3349" s="9">
        <f t="shared" si="475"/>
        <v>1</v>
      </c>
      <c r="AI3349" s="14">
        <f>VLOOKUP(E3349,'Verweis Faktor'!$A:$B,2,FALSE)</f>
        <v>1</v>
      </c>
      <c r="AJ3349" s="14"/>
      <c r="AK3349" s="14" t="str">
        <f>IF(AL3349="Ja","Versandkosten",VLOOKUP(E3349,'Verweis Belegart'!$A$2:$B$9,2,FALSE))</f>
        <v>Versandkosten</v>
      </c>
      <c r="AL3349" s="14" t="str">
        <f t="shared" si="476"/>
        <v>Ja</v>
      </c>
      <c r="AM3349" s="14" t="str">
        <f t="shared" si="472"/>
        <v>Positiv</v>
      </c>
    </row>
    <row r="3350" spans="1:39" ht="17.25" customHeight="1" x14ac:dyDescent="0.35">
      <c r="A3350" s="17">
        <v>14571008</v>
      </c>
      <c r="B3350" s="2" t="s">
        <v>2197</v>
      </c>
      <c r="C3350" s="1">
        <v>2025001</v>
      </c>
      <c r="D3350" s="1">
        <v>2000913</v>
      </c>
      <c r="E3350" s="2" t="s">
        <v>34</v>
      </c>
      <c r="F3350" s="2" t="s">
        <v>142</v>
      </c>
      <c r="G3350" s="2" t="s">
        <v>66</v>
      </c>
      <c r="H3350" s="2" t="s">
        <v>2210</v>
      </c>
      <c r="I3350" s="2" t="s">
        <v>2211</v>
      </c>
      <c r="J3350" s="2" t="s">
        <v>103</v>
      </c>
      <c r="K3350" s="2" t="s">
        <v>45</v>
      </c>
      <c r="L3350" s="2" t="s">
        <v>666</v>
      </c>
      <c r="M3350" s="2" t="s">
        <v>667</v>
      </c>
      <c r="N3350" s="2" t="s">
        <v>106</v>
      </c>
      <c r="O3350" s="3">
        <v>2</v>
      </c>
      <c r="P3350" s="3">
        <v>285</v>
      </c>
      <c r="Q3350" s="3">
        <v>309</v>
      </c>
      <c r="R3350" s="3">
        <v>618</v>
      </c>
      <c r="S3350" s="3">
        <v>24</v>
      </c>
      <c r="T3350" s="3">
        <v>48</v>
      </c>
      <c r="U3350" s="3">
        <v>7.76</v>
      </c>
      <c r="V3350" s="2" t="s">
        <v>927</v>
      </c>
      <c r="W3350" s="2" t="s">
        <v>928</v>
      </c>
      <c r="X3350" s="2" t="s">
        <v>72</v>
      </c>
      <c r="Y3350" s="19" t="str">
        <f>VLOOKUP(G3350,'Verweis Kd-Gruppe'!$A$2:$B$8,2,FALSE)</f>
        <v>EXP</v>
      </c>
      <c r="Z3350" s="19" t="str">
        <f>VLOOKUP(J3350,'Verweis Art-Gruppe'!$A$2:$B$15,2,FALSE)</f>
        <v>Geräte</v>
      </c>
      <c r="AA3350" s="19" t="str">
        <f>VLOOKUP(W3350,'Verweis Vertreter'!$A$2:$B$24,2,FALSE)</f>
        <v>Ximena Morales</v>
      </c>
      <c r="AB3350" s="12">
        <f t="shared" si="468"/>
        <v>2</v>
      </c>
      <c r="AC3350" s="12">
        <f t="shared" si="473"/>
        <v>285</v>
      </c>
      <c r="AD3350" s="12">
        <f t="shared" si="474"/>
        <v>309</v>
      </c>
      <c r="AE3350" s="12">
        <f t="shared" si="469"/>
        <v>618</v>
      </c>
      <c r="AF3350" s="12">
        <f t="shared" si="470"/>
        <v>24</v>
      </c>
      <c r="AG3350" s="12">
        <f t="shared" si="471"/>
        <v>48</v>
      </c>
      <c r="AH3350" s="9">
        <f t="shared" si="475"/>
        <v>7.7669902912621352E-2</v>
      </c>
      <c r="AI3350" s="14">
        <f>VLOOKUP(E3350,'Verweis Faktor'!$A:$B,2,FALSE)</f>
        <v>1</v>
      </c>
      <c r="AJ3350" s="14"/>
      <c r="AK3350" s="14" t="str">
        <f>IF(AL3350="Ja","Versandkosten",VLOOKUP(E3350,'Verweis Belegart'!$A$2:$B$9,2,FALSE))</f>
        <v>Hardware</v>
      </c>
      <c r="AL3350" s="14" t="str">
        <f t="shared" si="476"/>
        <v>Nein</v>
      </c>
      <c r="AM3350" s="14" t="str">
        <f t="shared" si="472"/>
        <v>Positiv</v>
      </c>
    </row>
    <row r="3351" spans="1:39" ht="17.25" customHeight="1" x14ac:dyDescent="0.35">
      <c r="A3351" s="17">
        <v>14571008</v>
      </c>
      <c r="B3351" s="2" t="s">
        <v>2197</v>
      </c>
      <c r="C3351" s="1">
        <v>2025001</v>
      </c>
      <c r="D3351" s="1">
        <v>2000913</v>
      </c>
      <c r="E3351" s="2" t="s">
        <v>34</v>
      </c>
      <c r="F3351" s="2" t="s">
        <v>142</v>
      </c>
      <c r="G3351" s="2" t="s">
        <v>66</v>
      </c>
      <c r="H3351" s="2" t="s">
        <v>2210</v>
      </c>
      <c r="I3351" s="2" t="s">
        <v>2211</v>
      </c>
      <c r="J3351" s="2" t="s">
        <v>103</v>
      </c>
      <c r="K3351" s="2" t="s">
        <v>49</v>
      </c>
      <c r="L3351" s="2" t="s">
        <v>339</v>
      </c>
      <c r="M3351" s="2" t="s">
        <v>340</v>
      </c>
      <c r="N3351" s="2" t="s">
        <v>341</v>
      </c>
      <c r="O3351" s="3">
        <v>1</v>
      </c>
      <c r="P3351" s="3">
        <v>304.62150000000003</v>
      </c>
      <c r="Q3351" s="3">
        <v>315</v>
      </c>
      <c r="R3351" s="3">
        <v>315</v>
      </c>
      <c r="S3351" s="3">
        <v>10.378500000000001</v>
      </c>
      <c r="T3351" s="3">
        <v>10.38</v>
      </c>
      <c r="U3351" s="3">
        <v>3.29</v>
      </c>
      <c r="V3351" s="2" t="s">
        <v>927</v>
      </c>
      <c r="W3351" s="2" t="s">
        <v>928</v>
      </c>
      <c r="X3351" s="2" t="s">
        <v>72</v>
      </c>
      <c r="Y3351" s="19" t="str">
        <f>VLOOKUP(G3351,'Verweis Kd-Gruppe'!$A$2:$B$8,2,FALSE)</f>
        <v>EXP</v>
      </c>
      <c r="Z3351" s="19" t="str">
        <f>VLOOKUP(J3351,'Verweis Art-Gruppe'!$A$2:$B$15,2,FALSE)</f>
        <v>Geräte</v>
      </c>
      <c r="AA3351" s="19" t="str">
        <f>VLOOKUP(W3351,'Verweis Vertreter'!$A$2:$B$24,2,FALSE)</f>
        <v>Ximena Morales</v>
      </c>
      <c r="AB3351" s="12">
        <f t="shared" si="468"/>
        <v>1</v>
      </c>
      <c r="AC3351" s="12">
        <f t="shared" si="473"/>
        <v>304.62150000000003</v>
      </c>
      <c r="AD3351" s="12">
        <f t="shared" si="474"/>
        <v>315</v>
      </c>
      <c r="AE3351" s="12">
        <f t="shared" si="469"/>
        <v>315</v>
      </c>
      <c r="AF3351" s="12">
        <f t="shared" si="470"/>
        <v>10.378500000000001</v>
      </c>
      <c r="AG3351" s="12">
        <f t="shared" si="471"/>
        <v>10.38</v>
      </c>
      <c r="AH3351" s="9">
        <f t="shared" si="475"/>
        <v>3.2952380952380955E-2</v>
      </c>
      <c r="AI3351" s="14">
        <f>VLOOKUP(E3351,'Verweis Faktor'!$A:$B,2,FALSE)</f>
        <v>1</v>
      </c>
      <c r="AJ3351" s="14"/>
      <c r="AK3351" s="14" t="str">
        <f>IF(AL3351="Ja","Versandkosten",VLOOKUP(E3351,'Verweis Belegart'!$A$2:$B$9,2,FALSE))</f>
        <v>Hardware</v>
      </c>
      <c r="AL3351" s="14" t="str">
        <f t="shared" si="476"/>
        <v>Nein</v>
      </c>
      <c r="AM3351" s="14" t="str">
        <f t="shared" si="472"/>
        <v>Positiv</v>
      </c>
    </row>
    <row r="3352" spans="1:39" ht="17.25" customHeight="1" x14ac:dyDescent="0.35">
      <c r="A3352" s="17">
        <v>14571008</v>
      </c>
      <c r="B3352" s="2" t="s">
        <v>2197</v>
      </c>
      <c r="C3352" s="1">
        <v>2025001</v>
      </c>
      <c r="D3352" s="1">
        <v>2000913</v>
      </c>
      <c r="E3352" s="2" t="s">
        <v>34</v>
      </c>
      <c r="F3352" s="2" t="s">
        <v>142</v>
      </c>
      <c r="G3352" s="2" t="s">
        <v>66</v>
      </c>
      <c r="H3352" s="2" t="s">
        <v>2210</v>
      </c>
      <c r="I3352" s="2" t="s">
        <v>2211</v>
      </c>
      <c r="J3352" s="2" t="s">
        <v>103</v>
      </c>
      <c r="K3352" s="2" t="s">
        <v>79</v>
      </c>
      <c r="L3352" s="2" t="s">
        <v>104</v>
      </c>
      <c r="M3352" s="2" t="s">
        <v>105</v>
      </c>
      <c r="N3352" s="2" t="s">
        <v>106</v>
      </c>
      <c r="O3352" s="3">
        <v>1</v>
      </c>
      <c r="P3352" s="3">
        <v>285</v>
      </c>
      <c r="Q3352" s="3">
        <v>309</v>
      </c>
      <c r="R3352" s="3">
        <v>309</v>
      </c>
      <c r="S3352" s="3">
        <v>24</v>
      </c>
      <c r="T3352" s="3">
        <v>24</v>
      </c>
      <c r="U3352" s="3">
        <v>7.76</v>
      </c>
      <c r="V3352" s="2" t="s">
        <v>927</v>
      </c>
      <c r="W3352" s="2" t="s">
        <v>928</v>
      </c>
      <c r="X3352" s="2" t="s">
        <v>72</v>
      </c>
      <c r="Y3352" s="19" t="str">
        <f>VLOOKUP(G3352,'Verweis Kd-Gruppe'!$A$2:$B$8,2,FALSE)</f>
        <v>EXP</v>
      </c>
      <c r="Z3352" s="19" t="str">
        <f>VLOOKUP(J3352,'Verweis Art-Gruppe'!$A$2:$B$15,2,FALSE)</f>
        <v>Geräte</v>
      </c>
      <c r="AA3352" s="19" t="str">
        <f>VLOOKUP(W3352,'Verweis Vertreter'!$A$2:$B$24,2,FALSE)</f>
        <v>Ximena Morales</v>
      </c>
      <c r="AB3352" s="12">
        <f t="shared" si="468"/>
        <v>1</v>
      </c>
      <c r="AC3352" s="12">
        <f t="shared" si="473"/>
        <v>285</v>
      </c>
      <c r="AD3352" s="12">
        <f t="shared" si="474"/>
        <v>309</v>
      </c>
      <c r="AE3352" s="12">
        <f t="shared" si="469"/>
        <v>309</v>
      </c>
      <c r="AF3352" s="12">
        <f t="shared" si="470"/>
        <v>24</v>
      </c>
      <c r="AG3352" s="12">
        <f t="shared" si="471"/>
        <v>24</v>
      </c>
      <c r="AH3352" s="9">
        <f t="shared" si="475"/>
        <v>7.7669902912621352E-2</v>
      </c>
      <c r="AI3352" s="14">
        <f>VLOOKUP(E3352,'Verweis Faktor'!$A:$B,2,FALSE)</f>
        <v>1</v>
      </c>
      <c r="AJ3352" s="14"/>
      <c r="AK3352" s="14" t="str">
        <f>IF(AL3352="Ja","Versandkosten",VLOOKUP(E3352,'Verweis Belegart'!$A$2:$B$9,2,FALSE))</f>
        <v>Hardware</v>
      </c>
      <c r="AL3352" s="14" t="str">
        <f t="shared" si="476"/>
        <v>Nein</v>
      </c>
      <c r="AM3352" s="14" t="str">
        <f t="shared" si="472"/>
        <v>Positiv</v>
      </c>
    </row>
    <row r="3353" spans="1:39" ht="17.25" customHeight="1" x14ac:dyDescent="0.35">
      <c r="A3353" s="17">
        <v>14571008</v>
      </c>
      <c r="B3353" s="2" t="s">
        <v>2197</v>
      </c>
      <c r="C3353" s="1">
        <v>2025001</v>
      </c>
      <c r="D3353" s="1">
        <v>2000913</v>
      </c>
      <c r="E3353" s="2" t="s">
        <v>34</v>
      </c>
      <c r="F3353" s="2" t="s">
        <v>142</v>
      </c>
      <c r="G3353" s="2" t="s">
        <v>66</v>
      </c>
      <c r="H3353" s="2" t="s">
        <v>2210</v>
      </c>
      <c r="I3353" s="2" t="s">
        <v>2211</v>
      </c>
      <c r="J3353" s="2" t="s">
        <v>304</v>
      </c>
      <c r="K3353" s="2" t="s">
        <v>83</v>
      </c>
      <c r="L3353" s="2" t="s">
        <v>1776</v>
      </c>
      <c r="M3353" s="2" t="s">
        <v>1777</v>
      </c>
      <c r="N3353" s="2" t="s">
        <v>1778</v>
      </c>
      <c r="O3353" s="3">
        <v>1</v>
      </c>
      <c r="P3353" s="3">
        <v>85</v>
      </c>
      <c r="Q3353" s="3">
        <v>86</v>
      </c>
      <c r="R3353" s="3">
        <v>86</v>
      </c>
      <c r="S3353" s="3">
        <v>1</v>
      </c>
      <c r="T3353" s="3">
        <v>1</v>
      </c>
      <c r="U3353" s="3">
        <v>1.1599999999999999</v>
      </c>
      <c r="V3353" s="2" t="s">
        <v>927</v>
      </c>
      <c r="W3353" s="2" t="s">
        <v>928</v>
      </c>
      <c r="X3353" s="2" t="s">
        <v>72</v>
      </c>
      <c r="Y3353" s="19" t="str">
        <f>VLOOKUP(G3353,'Verweis Kd-Gruppe'!$A$2:$B$8,2,FALSE)</f>
        <v>EXP</v>
      </c>
      <c r="Z3353" s="19" t="str">
        <f>VLOOKUP(J3353,'Verweis Art-Gruppe'!$A$2:$B$15,2,FALSE)</f>
        <v>Zubehör</v>
      </c>
      <c r="AA3353" s="19" t="str">
        <f>VLOOKUP(W3353,'Verweis Vertreter'!$A$2:$B$24,2,FALSE)</f>
        <v>Ximena Morales</v>
      </c>
      <c r="AB3353" s="12">
        <f t="shared" si="468"/>
        <v>1</v>
      </c>
      <c r="AC3353" s="12">
        <f t="shared" si="473"/>
        <v>85</v>
      </c>
      <c r="AD3353" s="12">
        <f t="shared" si="474"/>
        <v>86</v>
      </c>
      <c r="AE3353" s="12">
        <f t="shared" si="469"/>
        <v>86</v>
      </c>
      <c r="AF3353" s="12">
        <f t="shared" si="470"/>
        <v>1</v>
      </c>
      <c r="AG3353" s="12">
        <f t="shared" si="471"/>
        <v>1</v>
      </c>
      <c r="AH3353" s="9">
        <f t="shared" si="475"/>
        <v>1.1627906976744186E-2</v>
      </c>
      <c r="AI3353" s="14">
        <f>VLOOKUP(E3353,'Verweis Faktor'!$A:$B,2,FALSE)</f>
        <v>1</v>
      </c>
      <c r="AJ3353" s="14"/>
      <c r="AK3353" s="14" t="str">
        <f>IF(AL3353="Ja","Versandkosten",VLOOKUP(E3353,'Verweis Belegart'!$A$2:$B$9,2,FALSE))</f>
        <v>Hardware</v>
      </c>
      <c r="AL3353" s="14" t="str">
        <f t="shared" si="476"/>
        <v>Nein</v>
      </c>
      <c r="AM3353" s="14" t="str">
        <f t="shared" si="472"/>
        <v>Positiv</v>
      </c>
    </row>
    <row r="3354" spans="1:39" ht="17.25" customHeight="1" x14ac:dyDescent="0.35">
      <c r="A3354" s="17">
        <v>14571008</v>
      </c>
      <c r="B3354" s="2" t="s">
        <v>2197</v>
      </c>
      <c r="C3354" s="1">
        <v>2025001</v>
      </c>
      <c r="D3354" s="1">
        <v>2000913</v>
      </c>
      <c r="E3354" s="2" t="s">
        <v>34</v>
      </c>
      <c r="F3354" s="2" t="s">
        <v>142</v>
      </c>
      <c r="G3354" s="2" t="s">
        <v>66</v>
      </c>
      <c r="H3354" s="2" t="s">
        <v>2210</v>
      </c>
      <c r="I3354" s="2" t="s">
        <v>2211</v>
      </c>
      <c r="J3354" s="2" t="s">
        <v>103</v>
      </c>
      <c r="K3354" s="2" t="s">
        <v>87</v>
      </c>
      <c r="L3354" s="2" t="s">
        <v>108</v>
      </c>
      <c r="M3354" s="2" t="s">
        <v>109</v>
      </c>
      <c r="N3354" s="2" t="s">
        <v>110</v>
      </c>
      <c r="O3354" s="3">
        <v>2</v>
      </c>
      <c r="P3354" s="3">
        <v>227.09690000000001</v>
      </c>
      <c r="Q3354" s="3">
        <v>235</v>
      </c>
      <c r="R3354" s="3">
        <v>470</v>
      </c>
      <c r="S3354" s="3">
        <v>7.9031000000000002</v>
      </c>
      <c r="T3354" s="3">
        <v>15.81</v>
      </c>
      <c r="U3354" s="3">
        <v>3.36</v>
      </c>
      <c r="V3354" s="2" t="s">
        <v>927</v>
      </c>
      <c r="W3354" s="2" t="s">
        <v>928</v>
      </c>
      <c r="X3354" s="2" t="s">
        <v>72</v>
      </c>
      <c r="Y3354" s="19" t="str">
        <f>VLOOKUP(G3354,'Verweis Kd-Gruppe'!$A$2:$B$8,2,FALSE)</f>
        <v>EXP</v>
      </c>
      <c r="Z3354" s="19" t="str">
        <f>VLOOKUP(J3354,'Verweis Art-Gruppe'!$A$2:$B$15,2,FALSE)</f>
        <v>Geräte</v>
      </c>
      <c r="AA3354" s="19" t="str">
        <f>VLOOKUP(W3354,'Verweis Vertreter'!$A$2:$B$24,2,FALSE)</f>
        <v>Ximena Morales</v>
      </c>
      <c r="AB3354" s="12">
        <f t="shared" si="468"/>
        <v>2</v>
      </c>
      <c r="AC3354" s="12">
        <f t="shared" si="473"/>
        <v>227.09690000000001</v>
      </c>
      <c r="AD3354" s="12">
        <f t="shared" si="474"/>
        <v>235</v>
      </c>
      <c r="AE3354" s="12">
        <f t="shared" si="469"/>
        <v>470</v>
      </c>
      <c r="AF3354" s="12">
        <f t="shared" si="470"/>
        <v>7.9031000000000002</v>
      </c>
      <c r="AG3354" s="12">
        <f t="shared" si="471"/>
        <v>15.81</v>
      </c>
      <c r="AH3354" s="9">
        <f t="shared" si="475"/>
        <v>3.3638297872340427E-2</v>
      </c>
      <c r="AI3354" s="14">
        <f>VLOOKUP(E3354,'Verweis Faktor'!$A:$B,2,FALSE)</f>
        <v>1</v>
      </c>
      <c r="AJ3354" s="14"/>
      <c r="AK3354" s="14" t="str">
        <f>IF(AL3354="Ja","Versandkosten",VLOOKUP(E3354,'Verweis Belegart'!$A$2:$B$9,2,FALSE))</f>
        <v>Hardware</v>
      </c>
      <c r="AL3354" s="14" t="str">
        <f t="shared" si="476"/>
        <v>Nein</v>
      </c>
      <c r="AM3354" s="14" t="str">
        <f t="shared" si="472"/>
        <v>Positiv</v>
      </c>
    </row>
    <row r="3355" spans="1:39" ht="17.25" customHeight="1" x14ac:dyDescent="0.35">
      <c r="A3355" s="17">
        <v>14571008</v>
      </c>
      <c r="B3355" s="2" t="s">
        <v>2197</v>
      </c>
      <c r="C3355" s="1">
        <v>2025001</v>
      </c>
      <c r="D3355" s="1">
        <v>2000913</v>
      </c>
      <c r="E3355" s="2" t="s">
        <v>34</v>
      </c>
      <c r="F3355" s="2" t="s">
        <v>142</v>
      </c>
      <c r="G3355" s="2" t="s">
        <v>66</v>
      </c>
      <c r="H3355" s="2" t="s">
        <v>2210</v>
      </c>
      <c r="I3355" s="2" t="s">
        <v>2211</v>
      </c>
      <c r="J3355" s="2" t="s">
        <v>103</v>
      </c>
      <c r="K3355" s="2" t="s">
        <v>91</v>
      </c>
      <c r="L3355" s="2" t="s">
        <v>360</v>
      </c>
      <c r="M3355" s="2" t="s">
        <v>361</v>
      </c>
      <c r="N3355" s="2" t="s">
        <v>362</v>
      </c>
      <c r="O3355" s="3">
        <v>2</v>
      </c>
      <c r="P3355" s="3">
        <v>277</v>
      </c>
      <c r="Q3355" s="3">
        <v>295</v>
      </c>
      <c r="R3355" s="3">
        <v>590</v>
      </c>
      <c r="S3355" s="3">
        <v>18</v>
      </c>
      <c r="T3355" s="3">
        <v>36</v>
      </c>
      <c r="U3355" s="3">
        <v>6.1</v>
      </c>
      <c r="V3355" s="2" t="s">
        <v>927</v>
      </c>
      <c r="W3355" s="2" t="s">
        <v>928</v>
      </c>
      <c r="X3355" s="2" t="s">
        <v>72</v>
      </c>
      <c r="Y3355" s="19" t="str">
        <f>VLOOKUP(G3355,'Verweis Kd-Gruppe'!$A$2:$B$8,2,FALSE)</f>
        <v>EXP</v>
      </c>
      <c r="Z3355" s="19" t="str">
        <f>VLOOKUP(J3355,'Verweis Art-Gruppe'!$A$2:$B$15,2,FALSE)</f>
        <v>Geräte</v>
      </c>
      <c r="AA3355" s="19" t="str">
        <f>VLOOKUP(W3355,'Verweis Vertreter'!$A$2:$B$24,2,FALSE)</f>
        <v>Ximena Morales</v>
      </c>
      <c r="AB3355" s="12">
        <f t="shared" si="468"/>
        <v>2</v>
      </c>
      <c r="AC3355" s="12">
        <f t="shared" si="473"/>
        <v>277</v>
      </c>
      <c r="AD3355" s="12">
        <f t="shared" si="474"/>
        <v>295</v>
      </c>
      <c r="AE3355" s="12">
        <f t="shared" si="469"/>
        <v>590</v>
      </c>
      <c r="AF3355" s="12">
        <f t="shared" si="470"/>
        <v>18</v>
      </c>
      <c r="AG3355" s="12">
        <f t="shared" si="471"/>
        <v>36</v>
      </c>
      <c r="AH3355" s="9">
        <f t="shared" si="475"/>
        <v>6.1016949152542375E-2</v>
      </c>
      <c r="AI3355" s="14">
        <f>VLOOKUP(E3355,'Verweis Faktor'!$A:$B,2,FALSE)</f>
        <v>1</v>
      </c>
      <c r="AJ3355" s="14"/>
      <c r="AK3355" s="14" t="str">
        <f>IF(AL3355="Ja","Versandkosten",VLOOKUP(E3355,'Verweis Belegart'!$A$2:$B$9,2,FALSE))</f>
        <v>Hardware</v>
      </c>
      <c r="AL3355" s="14" t="str">
        <f t="shared" si="476"/>
        <v>Nein</v>
      </c>
      <c r="AM3355" s="14" t="str">
        <f t="shared" si="472"/>
        <v>Positiv</v>
      </c>
    </row>
    <row r="3356" spans="1:39" ht="17.25" customHeight="1" x14ac:dyDescent="0.35">
      <c r="A3356" s="17">
        <v>14571008</v>
      </c>
      <c r="B3356" s="2" t="s">
        <v>2197</v>
      </c>
      <c r="C3356" s="1">
        <v>2025001</v>
      </c>
      <c r="D3356" s="1">
        <v>2000913</v>
      </c>
      <c r="E3356" s="2" t="s">
        <v>34</v>
      </c>
      <c r="F3356" s="2" t="s">
        <v>142</v>
      </c>
      <c r="G3356" s="2" t="s">
        <v>66</v>
      </c>
      <c r="H3356" s="2" t="s">
        <v>2210</v>
      </c>
      <c r="I3356" s="2" t="s">
        <v>2211</v>
      </c>
      <c r="J3356" s="2" t="s">
        <v>103</v>
      </c>
      <c r="K3356" s="2" t="s">
        <v>95</v>
      </c>
      <c r="L3356" s="2" t="s">
        <v>1146</v>
      </c>
      <c r="M3356" s="2" t="s">
        <v>1147</v>
      </c>
      <c r="N3356" s="2" t="s">
        <v>451</v>
      </c>
      <c r="O3356" s="3">
        <v>2</v>
      </c>
      <c r="P3356" s="3">
        <v>134</v>
      </c>
      <c r="Q3356" s="3">
        <v>152</v>
      </c>
      <c r="R3356" s="3">
        <v>304</v>
      </c>
      <c r="S3356" s="3">
        <v>18</v>
      </c>
      <c r="T3356" s="3">
        <v>36</v>
      </c>
      <c r="U3356" s="3">
        <v>11.84</v>
      </c>
      <c r="V3356" s="2" t="s">
        <v>927</v>
      </c>
      <c r="W3356" s="2" t="s">
        <v>928</v>
      </c>
      <c r="X3356" s="2" t="s">
        <v>72</v>
      </c>
      <c r="Y3356" s="19" t="str">
        <f>VLOOKUP(G3356,'Verweis Kd-Gruppe'!$A$2:$B$8,2,FALSE)</f>
        <v>EXP</v>
      </c>
      <c r="Z3356" s="19" t="str">
        <f>VLOOKUP(J3356,'Verweis Art-Gruppe'!$A$2:$B$15,2,FALSE)</f>
        <v>Geräte</v>
      </c>
      <c r="AA3356" s="19" t="str">
        <f>VLOOKUP(W3356,'Verweis Vertreter'!$A$2:$B$24,2,FALSE)</f>
        <v>Ximena Morales</v>
      </c>
      <c r="AB3356" s="12">
        <f t="shared" si="468"/>
        <v>2</v>
      </c>
      <c r="AC3356" s="12">
        <f t="shared" si="473"/>
        <v>134</v>
      </c>
      <c r="AD3356" s="12">
        <f t="shared" si="474"/>
        <v>152</v>
      </c>
      <c r="AE3356" s="12">
        <f t="shared" si="469"/>
        <v>304</v>
      </c>
      <c r="AF3356" s="12">
        <f t="shared" si="470"/>
        <v>18</v>
      </c>
      <c r="AG3356" s="12">
        <f t="shared" si="471"/>
        <v>36</v>
      </c>
      <c r="AH3356" s="9">
        <f t="shared" si="475"/>
        <v>0.11842105263157894</v>
      </c>
      <c r="AI3356" s="14">
        <f>VLOOKUP(E3356,'Verweis Faktor'!$A:$B,2,FALSE)</f>
        <v>1</v>
      </c>
      <c r="AJ3356" s="14"/>
      <c r="AK3356" s="14" t="str">
        <f>IF(AL3356="Ja","Versandkosten",VLOOKUP(E3356,'Verweis Belegart'!$A$2:$B$9,2,FALSE))</f>
        <v>Hardware</v>
      </c>
      <c r="AL3356" s="14" t="str">
        <f t="shared" si="476"/>
        <v>Nein</v>
      </c>
      <c r="AM3356" s="14" t="str">
        <f t="shared" si="472"/>
        <v>Positiv</v>
      </c>
    </row>
    <row r="3357" spans="1:39" ht="17.25" customHeight="1" x14ac:dyDescent="0.35">
      <c r="A3357" s="17">
        <v>14572722</v>
      </c>
      <c r="B3357" s="2" t="s">
        <v>2197</v>
      </c>
      <c r="C3357" s="1">
        <v>2025001</v>
      </c>
      <c r="D3357" s="1">
        <v>2000914</v>
      </c>
      <c r="E3357" s="2" t="s">
        <v>34</v>
      </c>
      <c r="F3357" s="2" t="s">
        <v>142</v>
      </c>
      <c r="G3357" s="2" t="s">
        <v>707</v>
      </c>
      <c r="H3357" s="2" t="s">
        <v>708</v>
      </c>
      <c r="I3357" s="2" t="s">
        <v>2212</v>
      </c>
      <c r="J3357" s="2" t="s">
        <v>103</v>
      </c>
      <c r="K3357" s="2" t="s">
        <v>28</v>
      </c>
      <c r="L3357" s="2" t="s">
        <v>2213</v>
      </c>
      <c r="M3357" s="2" t="s">
        <v>2214</v>
      </c>
      <c r="N3357" s="2" t="s">
        <v>75</v>
      </c>
      <c r="O3357" s="3">
        <v>1</v>
      </c>
      <c r="P3357" s="3">
        <v>675.83</v>
      </c>
      <c r="Q3357" s="3">
        <v>879</v>
      </c>
      <c r="R3357" s="3">
        <v>879</v>
      </c>
      <c r="S3357" s="3">
        <v>203.17</v>
      </c>
      <c r="T3357" s="3">
        <v>62.83</v>
      </c>
      <c r="U3357" s="3">
        <v>23.11</v>
      </c>
      <c r="V3357" s="2" t="s">
        <v>710</v>
      </c>
      <c r="W3357" s="2" t="s">
        <v>711</v>
      </c>
      <c r="X3357" s="2" t="s">
        <v>712</v>
      </c>
      <c r="Y3357" s="19" t="str">
        <f>VLOOKUP(G3357,'Verweis Kd-Gruppe'!$A$2:$B$8,2,FALSE)</f>
        <v>FHK</v>
      </c>
      <c r="Z3357" s="19" t="str">
        <f>VLOOKUP(J3357,'Verweis Art-Gruppe'!$A$2:$B$15,2,FALSE)</f>
        <v>Geräte</v>
      </c>
      <c r="AA3357" s="19" t="str">
        <f>VLOOKUP(W3357,'Verweis Vertreter'!$A$2:$B$24,2,FALSE)</f>
        <v>Zentrale</v>
      </c>
      <c r="AB3357" s="12">
        <f t="shared" si="468"/>
        <v>1</v>
      </c>
      <c r="AC3357" s="12">
        <f t="shared" si="473"/>
        <v>675.83</v>
      </c>
      <c r="AD3357" s="12">
        <f t="shared" si="474"/>
        <v>879</v>
      </c>
      <c r="AE3357" s="12">
        <f t="shared" si="469"/>
        <v>879</v>
      </c>
      <c r="AF3357" s="12">
        <f t="shared" si="470"/>
        <v>203.17</v>
      </c>
      <c r="AG3357" s="12">
        <f t="shared" si="471"/>
        <v>62.83</v>
      </c>
      <c r="AH3357" s="9">
        <f t="shared" si="475"/>
        <v>7.1478953356086464E-2</v>
      </c>
      <c r="AI3357" s="14">
        <f>VLOOKUP(E3357,'Verweis Faktor'!$A:$B,2,FALSE)</f>
        <v>1</v>
      </c>
      <c r="AJ3357" s="14"/>
      <c r="AK3357" s="14" t="str">
        <f>IF(AL3357="Ja","Versandkosten",VLOOKUP(E3357,'Verweis Belegart'!$A$2:$B$9,2,FALSE))</f>
        <v>Hardware</v>
      </c>
      <c r="AL3357" s="14" t="str">
        <f t="shared" si="476"/>
        <v>Nein</v>
      </c>
      <c r="AM3357" s="14" t="str">
        <f t="shared" si="472"/>
        <v>Positiv</v>
      </c>
    </row>
    <row r="3358" spans="1:39" ht="17.25" customHeight="1" x14ac:dyDescent="0.35">
      <c r="A3358" s="17">
        <v>14572812</v>
      </c>
      <c r="B3358" s="2" t="s">
        <v>2197</v>
      </c>
      <c r="C3358" s="1">
        <v>2025001</v>
      </c>
      <c r="D3358" s="1">
        <v>2000915</v>
      </c>
      <c r="E3358" s="2" t="s">
        <v>34</v>
      </c>
      <c r="F3358" s="2" t="s">
        <v>142</v>
      </c>
      <c r="G3358" s="2" t="s">
        <v>707</v>
      </c>
      <c r="H3358" s="2" t="s">
        <v>708</v>
      </c>
      <c r="I3358" s="2" t="s">
        <v>2215</v>
      </c>
      <c r="J3358" s="2" t="s">
        <v>103</v>
      </c>
      <c r="K3358" s="2" t="s">
        <v>28</v>
      </c>
      <c r="L3358" s="2" t="s">
        <v>2213</v>
      </c>
      <c r="M3358" s="2" t="s">
        <v>2214</v>
      </c>
      <c r="N3358" s="2" t="s">
        <v>75</v>
      </c>
      <c r="O3358" s="3">
        <v>1</v>
      </c>
      <c r="P3358" s="3">
        <v>675.83</v>
      </c>
      <c r="Q3358" s="3">
        <v>888.96</v>
      </c>
      <c r="R3358" s="3">
        <v>888.96</v>
      </c>
      <c r="S3358" s="3">
        <v>213.13</v>
      </c>
      <c r="T3358" s="3">
        <v>71.2</v>
      </c>
      <c r="U3358" s="3">
        <v>23.97</v>
      </c>
      <c r="V3358" s="2" t="s">
        <v>710</v>
      </c>
      <c r="W3358" s="2" t="s">
        <v>711</v>
      </c>
      <c r="X3358" s="2" t="s">
        <v>712</v>
      </c>
      <c r="Y3358" s="19" t="str">
        <f>VLOOKUP(G3358,'Verweis Kd-Gruppe'!$A$2:$B$8,2,FALSE)</f>
        <v>FHK</v>
      </c>
      <c r="Z3358" s="19" t="str">
        <f>VLOOKUP(J3358,'Verweis Art-Gruppe'!$A$2:$B$15,2,FALSE)</f>
        <v>Geräte</v>
      </c>
      <c r="AA3358" s="19" t="str">
        <f>VLOOKUP(W3358,'Verweis Vertreter'!$A$2:$B$24,2,FALSE)</f>
        <v>Zentrale</v>
      </c>
      <c r="AB3358" s="12">
        <f t="shared" si="468"/>
        <v>1</v>
      </c>
      <c r="AC3358" s="12">
        <f t="shared" si="473"/>
        <v>675.83</v>
      </c>
      <c r="AD3358" s="12">
        <f t="shared" si="474"/>
        <v>888.96</v>
      </c>
      <c r="AE3358" s="12">
        <f t="shared" si="469"/>
        <v>888.96</v>
      </c>
      <c r="AF3358" s="12">
        <f t="shared" si="470"/>
        <v>213.13</v>
      </c>
      <c r="AG3358" s="12">
        <f t="shared" si="471"/>
        <v>71.2</v>
      </c>
      <c r="AH3358" s="9">
        <f t="shared" si="475"/>
        <v>8.0093592512598996E-2</v>
      </c>
      <c r="AI3358" s="14">
        <f>VLOOKUP(E3358,'Verweis Faktor'!$A:$B,2,FALSE)</f>
        <v>1</v>
      </c>
      <c r="AJ3358" s="14"/>
      <c r="AK3358" s="14" t="str">
        <f>IF(AL3358="Ja","Versandkosten",VLOOKUP(E3358,'Verweis Belegart'!$A$2:$B$9,2,FALSE))</f>
        <v>Hardware</v>
      </c>
      <c r="AL3358" s="14" t="str">
        <f t="shared" si="476"/>
        <v>Nein</v>
      </c>
      <c r="AM3358" s="14" t="str">
        <f t="shared" si="472"/>
        <v>Positiv</v>
      </c>
    </row>
    <row r="3359" spans="1:39" ht="17.25" customHeight="1" x14ac:dyDescent="0.35">
      <c r="A3359" s="17">
        <v>14573822</v>
      </c>
      <c r="B3359" s="2" t="s">
        <v>2197</v>
      </c>
      <c r="C3359" s="1">
        <v>2025001</v>
      </c>
      <c r="D3359" s="1">
        <v>2000916</v>
      </c>
      <c r="E3359" s="2" t="s">
        <v>34</v>
      </c>
      <c r="F3359" s="2" t="s">
        <v>142</v>
      </c>
      <c r="G3359" s="2" t="s">
        <v>66</v>
      </c>
      <c r="H3359" s="2" t="s">
        <v>67</v>
      </c>
      <c r="I3359" s="2" t="s">
        <v>68</v>
      </c>
      <c r="J3359" s="2" t="s">
        <v>304</v>
      </c>
      <c r="K3359" s="2" t="s">
        <v>28</v>
      </c>
      <c r="L3359" s="2" t="s">
        <v>1376</v>
      </c>
      <c r="M3359" s="2" t="s">
        <v>1377</v>
      </c>
      <c r="N3359" s="2" t="s">
        <v>1378</v>
      </c>
      <c r="O3359" s="3">
        <v>1</v>
      </c>
      <c r="P3359" s="3">
        <v>125.39</v>
      </c>
      <c r="Q3359" s="3">
        <v>133</v>
      </c>
      <c r="R3359" s="3">
        <v>133</v>
      </c>
      <c r="S3359" s="3">
        <v>7.61</v>
      </c>
      <c r="T3359" s="3">
        <v>7.61</v>
      </c>
      <c r="U3359" s="3">
        <v>5.72</v>
      </c>
      <c r="V3359" s="2" t="s">
        <v>42</v>
      </c>
      <c r="W3359" s="2" t="s">
        <v>43</v>
      </c>
      <c r="X3359" s="2" t="s">
        <v>72</v>
      </c>
      <c r="Y3359" s="19" t="str">
        <f>VLOOKUP(G3359,'Verweis Kd-Gruppe'!$A$2:$B$8,2,FALSE)</f>
        <v>EXP</v>
      </c>
      <c r="Z3359" s="19" t="str">
        <f>VLOOKUP(J3359,'Verweis Art-Gruppe'!$A$2:$B$15,2,FALSE)</f>
        <v>Zubehör</v>
      </c>
      <c r="AA3359" s="19" t="str">
        <f>VLOOKUP(W3359,'Verweis Vertreter'!$A$2:$B$24,2,FALSE)</f>
        <v>Sebastian Faber</v>
      </c>
      <c r="AB3359" s="12">
        <f t="shared" si="468"/>
        <v>1</v>
      </c>
      <c r="AC3359" s="12">
        <f t="shared" si="473"/>
        <v>125.39</v>
      </c>
      <c r="AD3359" s="12">
        <f t="shared" si="474"/>
        <v>133</v>
      </c>
      <c r="AE3359" s="12">
        <f t="shared" si="469"/>
        <v>133</v>
      </c>
      <c r="AF3359" s="12">
        <f t="shared" si="470"/>
        <v>7.61</v>
      </c>
      <c r="AG3359" s="12">
        <f t="shared" si="471"/>
        <v>7.61</v>
      </c>
      <c r="AH3359" s="9">
        <f t="shared" si="475"/>
        <v>5.7218045112781959E-2</v>
      </c>
      <c r="AI3359" s="14">
        <f>VLOOKUP(E3359,'Verweis Faktor'!$A:$B,2,FALSE)</f>
        <v>1</v>
      </c>
      <c r="AJ3359" s="14"/>
      <c r="AK3359" s="14" t="str">
        <f>IF(AL3359="Ja","Versandkosten",VLOOKUP(E3359,'Verweis Belegart'!$A$2:$B$9,2,FALSE))</f>
        <v>Hardware</v>
      </c>
      <c r="AL3359" s="14" t="str">
        <f t="shared" si="476"/>
        <v>Nein</v>
      </c>
      <c r="AM3359" s="14" t="str">
        <f t="shared" si="472"/>
        <v>Positiv</v>
      </c>
    </row>
    <row r="3360" spans="1:39" ht="17.25" customHeight="1" x14ac:dyDescent="0.35">
      <c r="A3360" s="17">
        <v>14573822</v>
      </c>
      <c r="B3360" s="2" t="s">
        <v>2197</v>
      </c>
      <c r="C3360" s="1">
        <v>2025001</v>
      </c>
      <c r="D3360" s="1">
        <v>2000916</v>
      </c>
      <c r="E3360" s="2" t="s">
        <v>34</v>
      </c>
      <c r="F3360" s="2" t="s">
        <v>142</v>
      </c>
      <c r="G3360" s="2" t="s">
        <v>66</v>
      </c>
      <c r="H3360" s="2" t="s">
        <v>67</v>
      </c>
      <c r="I3360" s="2" t="s">
        <v>68</v>
      </c>
      <c r="J3360" s="2" t="s">
        <v>103</v>
      </c>
      <c r="K3360" s="2" t="s">
        <v>45</v>
      </c>
      <c r="L3360" s="2" t="s">
        <v>1698</v>
      </c>
      <c r="M3360" s="2" t="s">
        <v>1699</v>
      </c>
      <c r="N3360" s="2" t="s">
        <v>1040</v>
      </c>
      <c r="O3360" s="3">
        <v>1</v>
      </c>
      <c r="P3360" s="3">
        <v>1127.0915</v>
      </c>
      <c r="Q3360" s="3">
        <v>1105</v>
      </c>
      <c r="R3360" s="3">
        <v>1105</v>
      </c>
      <c r="S3360" s="3">
        <v>-22.0915</v>
      </c>
      <c r="T3360" s="3">
        <v>-22.09</v>
      </c>
      <c r="U3360" s="3">
        <v>-1.99</v>
      </c>
      <c r="V3360" s="2" t="s">
        <v>42</v>
      </c>
      <c r="W3360" s="2" t="s">
        <v>43</v>
      </c>
      <c r="X3360" s="2" t="s">
        <v>72</v>
      </c>
      <c r="Y3360" s="19" t="str">
        <f>VLOOKUP(G3360,'Verweis Kd-Gruppe'!$A$2:$B$8,2,FALSE)</f>
        <v>EXP</v>
      </c>
      <c r="Z3360" s="19" t="str">
        <f>VLOOKUP(J3360,'Verweis Art-Gruppe'!$A$2:$B$15,2,FALSE)</f>
        <v>Geräte</v>
      </c>
      <c r="AA3360" s="19" t="str">
        <f>VLOOKUP(W3360,'Verweis Vertreter'!$A$2:$B$24,2,FALSE)</f>
        <v>Sebastian Faber</v>
      </c>
      <c r="AB3360" s="12">
        <f t="shared" si="468"/>
        <v>1</v>
      </c>
      <c r="AC3360" s="12">
        <f t="shared" si="473"/>
        <v>1127.0915</v>
      </c>
      <c r="AD3360" s="12">
        <f t="shared" si="474"/>
        <v>1105</v>
      </c>
      <c r="AE3360" s="12">
        <f t="shared" si="469"/>
        <v>1105</v>
      </c>
      <c r="AF3360" s="12">
        <f t="shared" si="470"/>
        <v>-22.0915</v>
      </c>
      <c r="AG3360" s="12">
        <f t="shared" si="471"/>
        <v>-22.09</v>
      </c>
      <c r="AH3360" s="9">
        <f t="shared" si="475"/>
        <v>-1.9990950226244343E-2</v>
      </c>
      <c r="AI3360" s="14">
        <f>VLOOKUP(E3360,'Verweis Faktor'!$A:$B,2,FALSE)</f>
        <v>1</v>
      </c>
      <c r="AJ3360" s="14"/>
      <c r="AK3360" s="14" t="str">
        <f>IF(AL3360="Ja","Versandkosten",VLOOKUP(E3360,'Verweis Belegart'!$A$2:$B$9,2,FALSE))</f>
        <v>Hardware</v>
      </c>
      <c r="AL3360" s="14" t="str">
        <f t="shared" si="476"/>
        <v>Nein</v>
      </c>
      <c r="AM3360" s="14" t="str">
        <f t="shared" si="472"/>
        <v>Negativ</v>
      </c>
    </row>
    <row r="3361" spans="1:39" ht="17.25" customHeight="1" x14ac:dyDescent="0.35">
      <c r="A3361" s="17">
        <v>14573822</v>
      </c>
      <c r="B3361" s="2" t="s">
        <v>2197</v>
      </c>
      <c r="C3361" s="1">
        <v>2025001</v>
      </c>
      <c r="D3361" s="1">
        <v>2000916</v>
      </c>
      <c r="E3361" s="2" t="s">
        <v>34</v>
      </c>
      <c r="F3361" s="2" t="s">
        <v>142</v>
      </c>
      <c r="G3361" s="2" t="s">
        <v>66</v>
      </c>
      <c r="H3361" s="2" t="s">
        <v>67</v>
      </c>
      <c r="I3361" s="2" t="s">
        <v>68</v>
      </c>
      <c r="J3361" s="2" t="s">
        <v>103</v>
      </c>
      <c r="K3361" s="2" t="s">
        <v>49</v>
      </c>
      <c r="L3361" s="2" t="s">
        <v>159</v>
      </c>
      <c r="M3361" s="2" t="s">
        <v>160</v>
      </c>
      <c r="N3361" s="2" t="s">
        <v>161</v>
      </c>
      <c r="O3361" s="3">
        <v>1</v>
      </c>
      <c r="P3361" s="3">
        <v>177</v>
      </c>
      <c r="Q3361" s="3">
        <v>189</v>
      </c>
      <c r="R3361" s="3">
        <v>189</v>
      </c>
      <c r="S3361" s="3">
        <v>12</v>
      </c>
      <c r="T3361" s="3">
        <v>12</v>
      </c>
      <c r="U3361" s="3">
        <v>6.34</v>
      </c>
      <c r="V3361" s="2" t="s">
        <v>42</v>
      </c>
      <c r="W3361" s="2" t="s">
        <v>43</v>
      </c>
      <c r="X3361" s="2" t="s">
        <v>72</v>
      </c>
      <c r="Y3361" s="19" t="str">
        <f>VLOOKUP(G3361,'Verweis Kd-Gruppe'!$A$2:$B$8,2,FALSE)</f>
        <v>EXP</v>
      </c>
      <c r="Z3361" s="19" t="str">
        <f>VLOOKUP(J3361,'Verweis Art-Gruppe'!$A$2:$B$15,2,FALSE)</f>
        <v>Geräte</v>
      </c>
      <c r="AA3361" s="19" t="str">
        <f>VLOOKUP(W3361,'Verweis Vertreter'!$A$2:$B$24,2,FALSE)</f>
        <v>Sebastian Faber</v>
      </c>
      <c r="AB3361" s="12">
        <f t="shared" si="468"/>
        <v>1</v>
      </c>
      <c r="AC3361" s="12">
        <f t="shared" si="473"/>
        <v>177</v>
      </c>
      <c r="AD3361" s="12">
        <f t="shared" si="474"/>
        <v>189</v>
      </c>
      <c r="AE3361" s="12">
        <f t="shared" si="469"/>
        <v>189</v>
      </c>
      <c r="AF3361" s="12">
        <f t="shared" si="470"/>
        <v>12</v>
      </c>
      <c r="AG3361" s="12">
        <f t="shared" si="471"/>
        <v>12</v>
      </c>
      <c r="AH3361" s="9">
        <f t="shared" si="475"/>
        <v>6.3492063492063489E-2</v>
      </c>
      <c r="AI3361" s="14">
        <f>VLOOKUP(E3361,'Verweis Faktor'!$A:$B,2,FALSE)</f>
        <v>1</v>
      </c>
      <c r="AJ3361" s="14"/>
      <c r="AK3361" s="14" t="str">
        <f>IF(AL3361="Ja","Versandkosten",VLOOKUP(E3361,'Verweis Belegart'!$A$2:$B$9,2,FALSE))</f>
        <v>Hardware</v>
      </c>
      <c r="AL3361" s="14" t="str">
        <f t="shared" si="476"/>
        <v>Nein</v>
      </c>
      <c r="AM3361" s="14" t="str">
        <f t="shared" si="472"/>
        <v>Positiv</v>
      </c>
    </row>
    <row r="3362" spans="1:39" ht="17.25" customHeight="1" x14ac:dyDescent="0.35">
      <c r="A3362" s="17">
        <v>14573831</v>
      </c>
      <c r="B3362" s="2" t="s">
        <v>2197</v>
      </c>
      <c r="C3362" s="1">
        <v>2025001</v>
      </c>
      <c r="D3362" s="1">
        <v>2000917</v>
      </c>
      <c r="E3362" s="2" t="s">
        <v>34</v>
      </c>
      <c r="F3362" s="2" t="s">
        <v>35</v>
      </c>
      <c r="G3362" s="2" t="s">
        <v>25</v>
      </c>
      <c r="H3362" s="2" t="s">
        <v>805</v>
      </c>
      <c r="I3362" s="2" t="s">
        <v>806</v>
      </c>
      <c r="J3362" s="2" t="s">
        <v>2228</v>
      </c>
      <c r="K3362" s="2" t="s">
        <v>28</v>
      </c>
      <c r="L3362" s="2" t="s">
        <v>1386</v>
      </c>
      <c r="M3362" s="2" t="s">
        <v>1387</v>
      </c>
      <c r="N3362" s="2"/>
      <c r="O3362" s="3">
        <v>1</v>
      </c>
      <c r="P3362" s="3">
        <v>0</v>
      </c>
      <c r="Q3362" s="3">
        <v>0</v>
      </c>
      <c r="R3362" s="3">
        <v>0</v>
      </c>
      <c r="S3362" s="3"/>
      <c r="T3362" s="3">
        <v>0</v>
      </c>
      <c r="U3362" s="3"/>
      <c r="V3362" s="2" t="s">
        <v>427</v>
      </c>
      <c r="W3362" s="2" t="s">
        <v>428</v>
      </c>
      <c r="X3362" s="2" t="s">
        <v>724</v>
      </c>
      <c r="Y3362" s="19" t="str">
        <f>VLOOKUP(G3362,'Verweis Kd-Gruppe'!$A$2:$B$8,2,FALSE)</f>
        <v>FHK</v>
      </c>
      <c r="Z3362" s="19" t="str">
        <f>VLOOKUP(J3362,'Verweis Art-Gruppe'!$A$2:$B$15,2,FALSE)</f>
        <v>Marketing</v>
      </c>
      <c r="AA3362" s="19" t="str">
        <f>VLOOKUP(W3362,'Verweis Vertreter'!$A$2:$B$24,2,FALSE)</f>
        <v>Zentrale</v>
      </c>
      <c r="AB3362" s="12">
        <f t="shared" si="468"/>
        <v>1</v>
      </c>
      <c r="AC3362" s="12">
        <f t="shared" si="473"/>
        <v>0</v>
      </c>
      <c r="AD3362" s="12">
        <f t="shared" si="474"/>
        <v>0</v>
      </c>
      <c r="AE3362" s="12">
        <f t="shared" si="469"/>
        <v>0</v>
      </c>
      <c r="AF3362" s="12">
        <f t="shared" si="470"/>
        <v>0</v>
      </c>
      <c r="AG3362" s="12">
        <f t="shared" si="471"/>
        <v>0</v>
      </c>
      <c r="AH3362" s="9">
        <f t="shared" si="475"/>
        <v>0</v>
      </c>
      <c r="AI3362" s="14">
        <f>VLOOKUP(E3362,'Verweis Faktor'!$A:$B,2,FALSE)</f>
        <v>1</v>
      </c>
      <c r="AJ3362" s="14"/>
      <c r="AK3362" s="14" t="str">
        <f>IF(AL3362="Ja","Versandkosten",VLOOKUP(E3362,'Verweis Belegart'!$A$2:$B$9,2,FALSE))</f>
        <v>Hardware</v>
      </c>
      <c r="AL3362" s="14" t="str">
        <f t="shared" si="476"/>
        <v>Nein</v>
      </c>
      <c r="AM3362" s="14" t="str">
        <f t="shared" si="472"/>
        <v>Positiv</v>
      </c>
    </row>
    <row r="3363" spans="1:39" ht="17.25" customHeight="1" x14ac:dyDescent="0.35">
      <c r="A3363" s="17">
        <v>14573829</v>
      </c>
      <c r="B3363" s="2" t="s">
        <v>2197</v>
      </c>
      <c r="C3363" s="1">
        <v>2025001</v>
      </c>
      <c r="D3363" s="1">
        <v>2000918</v>
      </c>
      <c r="E3363" s="2" t="s">
        <v>34</v>
      </c>
      <c r="F3363" s="2" t="s">
        <v>35</v>
      </c>
      <c r="G3363" s="2" t="s">
        <v>25</v>
      </c>
      <c r="H3363" s="2" t="s">
        <v>2216</v>
      </c>
      <c r="I3363" s="2" t="s">
        <v>2217</v>
      </c>
      <c r="J3363" s="2" t="s">
        <v>2228</v>
      </c>
      <c r="K3363" s="2" t="s">
        <v>28</v>
      </c>
      <c r="L3363" s="2" t="s">
        <v>1386</v>
      </c>
      <c r="M3363" s="2" t="s">
        <v>1387</v>
      </c>
      <c r="N3363" s="2"/>
      <c r="O3363" s="3">
        <v>1</v>
      </c>
      <c r="P3363" s="3">
        <v>0</v>
      </c>
      <c r="Q3363" s="3">
        <v>0</v>
      </c>
      <c r="R3363" s="3">
        <v>0</v>
      </c>
      <c r="S3363" s="3"/>
      <c r="T3363" s="3">
        <v>0</v>
      </c>
      <c r="U3363" s="3"/>
      <c r="V3363" s="2" t="s">
        <v>427</v>
      </c>
      <c r="W3363" s="2" t="s">
        <v>428</v>
      </c>
      <c r="X3363" s="2" t="s">
        <v>724</v>
      </c>
      <c r="Y3363" s="19" t="str">
        <f>VLOOKUP(G3363,'Verweis Kd-Gruppe'!$A$2:$B$8,2,FALSE)</f>
        <v>FHK</v>
      </c>
      <c r="Z3363" s="19" t="str">
        <f>VLOOKUP(J3363,'Verweis Art-Gruppe'!$A$2:$B$15,2,FALSE)</f>
        <v>Marketing</v>
      </c>
      <c r="AA3363" s="19" t="str">
        <f>VLOOKUP(W3363,'Verweis Vertreter'!$A$2:$B$24,2,FALSE)</f>
        <v>Zentrale</v>
      </c>
      <c r="AB3363" s="12">
        <f t="shared" si="468"/>
        <v>1</v>
      </c>
      <c r="AC3363" s="12">
        <f t="shared" si="473"/>
        <v>0</v>
      </c>
      <c r="AD3363" s="12">
        <f t="shared" si="474"/>
        <v>0</v>
      </c>
      <c r="AE3363" s="12">
        <f t="shared" si="469"/>
        <v>0</v>
      </c>
      <c r="AF3363" s="12">
        <f t="shared" si="470"/>
        <v>0</v>
      </c>
      <c r="AG3363" s="12">
        <f t="shared" si="471"/>
        <v>0</v>
      </c>
      <c r="AH3363" s="9">
        <f t="shared" si="475"/>
        <v>0</v>
      </c>
      <c r="AI3363" s="14">
        <f>VLOOKUP(E3363,'Verweis Faktor'!$A:$B,2,FALSE)</f>
        <v>1</v>
      </c>
      <c r="AJ3363" s="14"/>
      <c r="AK3363" s="14" t="str">
        <f>IF(AL3363="Ja","Versandkosten",VLOOKUP(E3363,'Verweis Belegart'!$A$2:$B$9,2,FALSE))</f>
        <v>Hardware</v>
      </c>
      <c r="AL3363" s="14" t="str">
        <f t="shared" si="476"/>
        <v>Nein</v>
      </c>
      <c r="AM3363" s="14" t="str">
        <f t="shared" si="472"/>
        <v>Positiv</v>
      </c>
    </row>
    <row r="3364" spans="1:39" ht="17.25" customHeight="1" x14ac:dyDescent="0.35">
      <c r="A3364" s="17">
        <v>14512857</v>
      </c>
      <c r="B3364" s="2" t="s">
        <v>2197</v>
      </c>
      <c r="C3364" s="1">
        <v>2025001</v>
      </c>
      <c r="D3364" s="1">
        <v>2000919</v>
      </c>
      <c r="E3364" s="2" t="s">
        <v>572</v>
      </c>
      <c r="F3364" s="2" t="s">
        <v>573</v>
      </c>
      <c r="G3364" s="2" t="s">
        <v>36</v>
      </c>
      <c r="H3364" s="2" t="s">
        <v>1099</v>
      </c>
      <c r="I3364" s="2" t="s">
        <v>1100</v>
      </c>
      <c r="J3364" s="2" t="s">
        <v>103</v>
      </c>
      <c r="K3364" s="2" t="s">
        <v>79</v>
      </c>
      <c r="L3364" s="2" t="s">
        <v>410</v>
      </c>
      <c r="M3364" s="2" t="s">
        <v>411</v>
      </c>
      <c r="N3364" s="2" t="s">
        <v>412</v>
      </c>
      <c r="O3364" s="3">
        <v>1</v>
      </c>
      <c r="P3364" s="3">
        <v>218.56739999999999</v>
      </c>
      <c r="Q3364" s="3">
        <v>245</v>
      </c>
      <c r="R3364" s="3">
        <v>245</v>
      </c>
      <c r="S3364" s="3">
        <v>26.432600000000001</v>
      </c>
      <c r="T3364" s="3">
        <v>26.43</v>
      </c>
      <c r="U3364" s="3">
        <v>10.78</v>
      </c>
      <c r="V3364" s="2" t="s">
        <v>42</v>
      </c>
      <c r="W3364" s="2" t="s">
        <v>43</v>
      </c>
      <c r="X3364" s="2" t="s">
        <v>197</v>
      </c>
      <c r="Y3364" s="19" t="str">
        <f>VLOOKUP(G3364,'Verweis Kd-Gruppe'!$A$2:$B$8,2,FALSE)</f>
        <v>GRK</v>
      </c>
      <c r="Z3364" s="19" t="str">
        <f>VLOOKUP(J3364,'Verweis Art-Gruppe'!$A$2:$B$15,2,FALSE)</f>
        <v>Geräte</v>
      </c>
      <c r="AA3364" s="19" t="str">
        <f>VLOOKUP(W3364,'Verweis Vertreter'!$A$2:$B$24,2,FALSE)</f>
        <v>Sebastian Faber</v>
      </c>
      <c r="AB3364" s="12">
        <f t="shared" si="468"/>
        <v>-1</v>
      </c>
      <c r="AC3364" s="12">
        <f t="shared" si="473"/>
        <v>218.56739999999999</v>
      </c>
      <c r="AD3364" s="12">
        <f t="shared" si="474"/>
        <v>245</v>
      </c>
      <c r="AE3364" s="12">
        <f t="shared" si="469"/>
        <v>-245</v>
      </c>
      <c r="AF3364" s="12">
        <f t="shared" si="470"/>
        <v>-26.432600000000001</v>
      </c>
      <c r="AG3364" s="12">
        <f t="shared" si="471"/>
        <v>-26.43</v>
      </c>
      <c r="AH3364" s="9">
        <f t="shared" si="475"/>
        <v>-0.10787755102040816</v>
      </c>
      <c r="AI3364" s="14">
        <f>VLOOKUP(E3364,'Verweis Faktor'!$A:$B,2,FALSE)</f>
        <v>-1</v>
      </c>
      <c r="AJ3364" s="14"/>
      <c r="AK3364" s="14" t="str">
        <f>IF(AL3364="Ja","Versandkosten",VLOOKUP(E3364,'Verweis Belegart'!$A$2:$B$9,2,FALSE))</f>
        <v>Hardware</v>
      </c>
      <c r="AL3364" s="14" t="str">
        <f t="shared" si="476"/>
        <v>Nein</v>
      </c>
      <c r="AM3364" s="14" t="str">
        <f t="shared" si="472"/>
        <v>Negativ</v>
      </c>
    </row>
    <row r="3365" spans="1:39" ht="17.25" customHeight="1" x14ac:dyDescent="0.35">
      <c r="A3365" s="17">
        <v>14570582</v>
      </c>
      <c r="B3365" s="2" t="s">
        <v>2197</v>
      </c>
      <c r="C3365" s="1">
        <v>2025001</v>
      </c>
      <c r="D3365" s="1">
        <v>2000920</v>
      </c>
      <c r="E3365" s="2" t="s">
        <v>34</v>
      </c>
      <c r="F3365" s="2" t="s">
        <v>182</v>
      </c>
      <c r="G3365" s="2" t="s">
        <v>66</v>
      </c>
      <c r="H3365" s="2" t="s">
        <v>1779</v>
      </c>
      <c r="I3365" s="2" t="s">
        <v>1780</v>
      </c>
      <c r="J3365" s="2" t="s">
        <v>304</v>
      </c>
      <c r="K3365" s="2" t="s">
        <v>28</v>
      </c>
      <c r="L3365" s="2" t="s">
        <v>540</v>
      </c>
      <c r="M3365" s="2" t="s">
        <v>541</v>
      </c>
      <c r="N3365" s="2" t="s">
        <v>542</v>
      </c>
      <c r="O3365" s="3">
        <v>1</v>
      </c>
      <c r="P3365" s="3">
        <v>28.57</v>
      </c>
      <c r="Q3365" s="3">
        <v>31</v>
      </c>
      <c r="R3365" s="3">
        <v>31</v>
      </c>
      <c r="S3365" s="3">
        <v>2.4300000000000002</v>
      </c>
      <c r="T3365" s="3">
        <v>2.4300000000000002</v>
      </c>
      <c r="U3365" s="3">
        <v>7.83</v>
      </c>
      <c r="V3365" s="2" t="s">
        <v>145</v>
      </c>
      <c r="W3365" s="2" t="s">
        <v>146</v>
      </c>
      <c r="X3365" s="2" t="s">
        <v>125</v>
      </c>
      <c r="Y3365" s="19" t="str">
        <f>VLOOKUP(G3365,'Verweis Kd-Gruppe'!$A$2:$B$8,2,FALSE)</f>
        <v>EXP</v>
      </c>
      <c r="Z3365" s="19" t="str">
        <f>VLOOKUP(J3365,'Verweis Art-Gruppe'!$A$2:$B$15,2,FALSE)</f>
        <v>Zubehör</v>
      </c>
      <c r="AA3365" s="19" t="str">
        <f>VLOOKUP(W3365,'Verweis Vertreter'!$A$2:$B$24,2,FALSE)</f>
        <v>Muhsin Yortanli</v>
      </c>
      <c r="AB3365" s="12">
        <f t="shared" si="468"/>
        <v>1</v>
      </c>
      <c r="AC3365" s="12">
        <f t="shared" si="473"/>
        <v>28.57</v>
      </c>
      <c r="AD3365" s="12">
        <f t="shared" si="474"/>
        <v>31</v>
      </c>
      <c r="AE3365" s="12">
        <f t="shared" si="469"/>
        <v>31</v>
      </c>
      <c r="AF3365" s="12">
        <f t="shared" si="470"/>
        <v>2.4300000000000002</v>
      </c>
      <c r="AG3365" s="12">
        <f t="shared" si="471"/>
        <v>2.4300000000000002</v>
      </c>
      <c r="AH3365" s="9">
        <f t="shared" si="475"/>
        <v>7.838709677419356E-2</v>
      </c>
      <c r="AI3365" s="14">
        <f>VLOOKUP(E3365,'Verweis Faktor'!$A:$B,2,FALSE)</f>
        <v>1</v>
      </c>
      <c r="AJ3365" s="14"/>
      <c r="AK3365" s="14" t="str">
        <f>IF(AL3365="Ja","Versandkosten",VLOOKUP(E3365,'Verweis Belegart'!$A$2:$B$9,2,FALSE))</f>
        <v>Hardware</v>
      </c>
      <c r="AL3365" s="14" t="str">
        <f t="shared" si="476"/>
        <v>Nein</v>
      </c>
      <c r="AM3365" s="14" t="str">
        <f t="shared" si="472"/>
        <v>Positiv</v>
      </c>
    </row>
    <row r="3366" spans="1:39" ht="17.25" customHeight="1" x14ac:dyDescent="0.35">
      <c r="A3366" s="17">
        <v>14570582</v>
      </c>
      <c r="B3366" s="2" t="s">
        <v>2197</v>
      </c>
      <c r="C3366" s="1">
        <v>2025001</v>
      </c>
      <c r="D3366" s="1">
        <v>2000920</v>
      </c>
      <c r="E3366" s="2" t="s">
        <v>34</v>
      </c>
      <c r="F3366" s="2" t="s">
        <v>182</v>
      </c>
      <c r="G3366" s="2" t="s">
        <v>66</v>
      </c>
      <c r="H3366" s="2" t="s">
        <v>1779</v>
      </c>
      <c r="I3366" s="2" t="s">
        <v>1780</v>
      </c>
      <c r="J3366" s="2" t="s">
        <v>103</v>
      </c>
      <c r="K3366" s="2" t="s">
        <v>45</v>
      </c>
      <c r="L3366" s="2" t="s">
        <v>685</v>
      </c>
      <c r="M3366" s="2" t="s">
        <v>686</v>
      </c>
      <c r="N3366" s="2" t="s">
        <v>131</v>
      </c>
      <c r="O3366" s="3">
        <v>6</v>
      </c>
      <c r="P3366" s="3">
        <v>160.5153</v>
      </c>
      <c r="Q3366" s="3">
        <v>163</v>
      </c>
      <c r="R3366" s="3">
        <v>978</v>
      </c>
      <c r="S3366" s="3">
        <v>2.4847000000000001</v>
      </c>
      <c r="T3366" s="3">
        <v>14.91</v>
      </c>
      <c r="U3366" s="3">
        <v>1.52</v>
      </c>
      <c r="V3366" s="2" t="s">
        <v>145</v>
      </c>
      <c r="W3366" s="2" t="s">
        <v>146</v>
      </c>
      <c r="X3366" s="2" t="s">
        <v>125</v>
      </c>
      <c r="Y3366" s="19" t="str">
        <f>VLOOKUP(G3366,'Verweis Kd-Gruppe'!$A$2:$B$8,2,FALSE)</f>
        <v>EXP</v>
      </c>
      <c r="Z3366" s="19" t="str">
        <f>VLOOKUP(J3366,'Verweis Art-Gruppe'!$A$2:$B$15,2,FALSE)</f>
        <v>Geräte</v>
      </c>
      <c r="AA3366" s="19" t="str">
        <f>VLOOKUP(W3366,'Verweis Vertreter'!$A$2:$B$24,2,FALSE)</f>
        <v>Muhsin Yortanli</v>
      </c>
      <c r="AB3366" s="12">
        <f t="shared" si="468"/>
        <v>6</v>
      </c>
      <c r="AC3366" s="12">
        <f t="shared" si="473"/>
        <v>160.5153</v>
      </c>
      <c r="AD3366" s="12">
        <f t="shared" si="474"/>
        <v>163</v>
      </c>
      <c r="AE3366" s="12">
        <f t="shared" si="469"/>
        <v>978</v>
      </c>
      <c r="AF3366" s="12">
        <f t="shared" si="470"/>
        <v>2.4847000000000001</v>
      </c>
      <c r="AG3366" s="12">
        <f t="shared" si="471"/>
        <v>14.91</v>
      </c>
      <c r="AH3366" s="9">
        <f t="shared" si="475"/>
        <v>1.5245398773006135E-2</v>
      </c>
      <c r="AI3366" s="14">
        <f>VLOOKUP(E3366,'Verweis Faktor'!$A:$B,2,FALSE)</f>
        <v>1</v>
      </c>
      <c r="AJ3366" s="14"/>
      <c r="AK3366" s="14" t="str">
        <f>IF(AL3366="Ja","Versandkosten",VLOOKUP(E3366,'Verweis Belegart'!$A$2:$B$9,2,FALSE))</f>
        <v>Hardware</v>
      </c>
      <c r="AL3366" s="14" t="str">
        <f t="shared" si="476"/>
        <v>Nein</v>
      </c>
      <c r="AM3366" s="14" t="str">
        <f t="shared" si="472"/>
        <v>Positiv</v>
      </c>
    </row>
    <row r="3367" spans="1:39" ht="17.25" customHeight="1" x14ac:dyDescent="0.35">
      <c r="A3367" s="17">
        <v>14570582</v>
      </c>
      <c r="B3367" s="2" t="s">
        <v>2197</v>
      </c>
      <c r="C3367" s="1">
        <v>2025001</v>
      </c>
      <c r="D3367" s="1">
        <v>2000920</v>
      </c>
      <c r="E3367" s="2" t="s">
        <v>34</v>
      </c>
      <c r="F3367" s="2" t="s">
        <v>182</v>
      </c>
      <c r="G3367" s="2" t="s">
        <v>66</v>
      </c>
      <c r="H3367" s="2" t="s">
        <v>1779</v>
      </c>
      <c r="I3367" s="2" t="s">
        <v>1780</v>
      </c>
      <c r="J3367" s="2" t="s">
        <v>304</v>
      </c>
      <c r="K3367" s="2" t="s">
        <v>49</v>
      </c>
      <c r="L3367" s="2" t="s">
        <v>1650</v>
      </c>
      <c r="M3367" s="2" t="s">
        <v>1651</v>
      </c>
      <c r="N3367" s="2" t="s">
        <v>200</v>
      </c>
      <c r="O3367" s="3">
        <v>1</v>
      </c>
      <c r="P3367" s="3">
        <v>740</v>
      </c>
      <c r="Q3367" s="3">
        <v>759</v>
      </c>
      <c r="R3367" s="3">
        <v>759</v>
      </c>
      <c r="S3367" s="3">
        <v>19</v>
      </c>
      <c r="T3367" s="3">
        <v>19</v>
      </c>
      <c r="U3367" s="3">
        <v>2.5</v>
      </c>
      <c r="V3367" s="2" t="s">
        <v>145</v>
      </c>
      <c r="W3367" s="2" t="s">
        <v>146</v>
      </c>
      <c r="X3367" s="2" t="s">
        <v>125</v>
      </c>
      <c r="Y3367" s="19" t="str">
        <f>VLOOKUP(G3367,'Verweis Kd-Gruppe'!$A$2:$B$8,2,FALSE)</f>
        <v>EXP</v>
      </c>
      <c r="Z3367" s="19" t="str">
        <f>VLOOKUP(J3367,'Verweis Art-Gruppe'!$A$2:$B$15,2,FALSE)</f>
        <v>Zubehör</v>
      </c>
      <c r="AA3367" s="19" t="str">
        <f>VLOOKUP(W3367,'Verweis Vertreter'!$A$2:$B$24,2,FALSE)</f>
        <v>Muhsin Yortanli</v>
      </c>
      <c r="AB3367" s="12">
        <f t="shared" si="468"/>
        <v>1</v>
      </c>
      <c r="AC3367" s="12">
        <f t="shared" si="473"/>
        <v>740</v>
      </c>
      <c r="AD3367" s="12">
        <f t="shared" si="474"/>
        <v>759</v>
      </c>
      <c r="AE3367" s="12">
        <f t="shared" si="469"/>
        <v>759</v>
      </c>
      <c r="AF3367" s="12">
        <f t="shared" si="470"/>
        <v>19</v>
      </c>
      <c r="AG3367" s="12">
        <f t="shared" si="471"/>
        <v>19</v>
      </c>
      <c r="AH3367" s="9">
        <f t="shared" si="475"/>
        <v>2.5032938076416336E-2</v>
      </c>
      <c r="AI3367" s="14">
        <f>VLOOKUP(E3367,'Verweis Faktor'!$A:$B,2,FALSE)</f>
        <v>1</v>
      </c>
      <c r="AJ3367" s="14"/>
      <c r="AK3367" s="14" t="str">
        <f>IF(AL3367="Ja","Versandkosten",VLOOKUP(E3367,'Verweis Belegart'!$A$2:$B$9,2,FALSE))</f>
        <v>Hardware</v>
      </c>
      <c r="AL3367" s="14" t="str">
        <f t="shared" si="476"/>
        <v>Nein</v>
      </c>
      <c r="AM3367" s="14" t="str">
        <f t="shared" si="472"/>
        <v>Positiv</v>
      </c>
    </row>
    <row r="3368" spans="1:39" ht="17.25" customHeight="1" x14ac:dyDescent="0.35">
      <c r="A3368" s="17">
        <v>14570582</v>
      </c>
      <c r="B3368" s="2" t="s">
        <v>2197</v>
      </c>
      <c r="C3368" s="1">
        <v>2025001</v>
      </c>
      <c r="D3368" s="1">
        <v>2000920</v>
      </c>
      <c r="E3368" s="2" t="s">
        <v>34</v>
      </c>
      <c r="F3368" s="2" t="s">
        <v>182</v>
      </c>
      <c r="G3368" s="2" t="s">
        <v>66</v>
      </c>
      <c r="H3368" s="2" t="s">
        <v>1779</v>
      </c>
      <c r="I3368" s="2" t="s">
        <v>1780</v>
      </c>
      <c r="J3368" s="2" t="s">
        <v>304</v>
      </c>
      <c r="K3368" s="2" t="s">
        <v>79</v>
      </c>
      <c r="L3368" s="2" t="s">
        <v>611</v>
      </c>
      <c r="M3368" s="2" t="s">
        <v>612</v>
      </c>
      <c r="N3368" s="2" t="s">
        <v>265</v>
      </c>
      <c r="O3368" s="3">
        <v>1</v>
      </c>
      <c r="P3368" s="3">
        <v>333.97</v>
      </c>
      <c r="Q3368" s="3">
        <v>339</v>
      </c>
      <c r="R3368" s="3">
        <v>339</v>
      </c>
      <c r="S3368" s="3">
        <v>5.03</v>
      </c>
      <c r="T3368" s="3">
        <v>5.03</v>
      </c>
      <c r="U3368" s="3">
        <v>1.48</v>
      </c>
      <c r="V3368" s="2" t="s">
        <v>145</v>
      </c>
      <c r="W3368" s="2" t="s">
        <v>146</v>
      </c>
      <c r="X3368" s="2" t="s">
        <v>125</v>
      </c>
      <c r="Y3368" s="19" t="str">
        <f>VLOOKUP(G3368,'Verweis Kd-Gruppe'!$A$2:$B$8,2,FALSE)</f>
        <v>EXP</v>
      </c>
      <c r="Z3368" s="19" t="str">
        <f>VLOOKUP(J3368,'Verweis Art-Gruppe'!$A$2:$B$15,2,FALSE)</f>
        <v>Zubehör</v>
      </c>
      <c r="AA3368" s="19" t="str">
        <f>VLOOKUP(W3368,'Verweis Vertreter'!$A$2:$B$24,2,FALSE)</f>
        <v>Muhsin Yortanli</v>
      </c>
      <c r="AB3368" s="12">
        <f t="shared" si="468"/>
        <v>1</v>
      </c>
      <c r="AC3368" s="12">
        <f t="shared" si="473"/>
        <v>333.97</v>
      </c>
      <c r="AD3368" s="12">
        <f t="shared" si="474"/>
        <v>339</v>
      </c>
      <c r="AE3368" s="12">
        <f t="shared" si="469"/>
        <v>339</v>
      </c>
      <c r="AF3368" s="12">
        <f t="shared" si="470"/>
        <v>5.03</v>
      </c>
      <c r="AG3368" s="12">
        <f t="shared" si="471"/>
        <v>5.03</v>
      </c>
      <c r="AH3368" s="9">
        <f t="shared" si="475"/>
        <v>1.4837758112094396E-2</v>
      </c>
      <c r="AI3368" s="14">
        <f>VLOOKUP(E3368,'Verweis Faktor'!$A:$B,2,FALSE)</f>
        <v>1</v>
      </c>
      <c r="AJ3368" s="14"/>
      <c r="AK3368" s="14" t="str">
        <f>IF(AL3368="Ja","Versandkosten",VLOOKUP(E3368,'Verweis Belegart'!$A$2:$B$9,2,FALSE))</f>
        <v>Hardware</v>
      </c>
      <c r="AL3368" s="14" t="str">
        <f t="shared" si="476"/>
        <v>Nein</v>
      </c>
      <c r="AM3368" s="14" t="str">
        <f t="shared" si="472"/>
        <v>Positiv</v>
      </c>
    </row>
    <row r="3369" spans="1:39" ht="17.25" customHeight="1" x14ac:dyDescent="0.35">
      <c r="A3369" s="17">
        <v>14570582</v>
      </c>
      <c r="B3369" s="2" t="s">
        <v>2197</v>
      </c>
      <c r="C3369" s="1">
        <v>2025001</v>
      </c>
      <c r="D3369" s="1">
        <v>2000920</v>
      </c>
      <c r="E3369" s="2" t="s">
        <v>34</v>
      </c>
      <c r="F3369" s="2" t="s">
        <v>182</v>
      </c>
      <c r="G3369" s="2" t="s">
        <v>66</v>
      </c>
      <c r="H3369" s="2" t="s">
        <v>1779</v>
      </c>
      <c r="I3369" s="2" t="s">
        <v>1780</v>
      </c>
      <c r="J3369" s="2" t="s">
        <v>103</v>
      </c>
      <c r="K3369" s="2" t="s">
        <v>83</v>
      </c>
      <c r="L3369" s="2" t="s">
        <v>1781</v>
      </c>
      <c r="M3369" s="2" t="s">
        <v>1782</v>
      </c>
      <c r="N3369" s="2" t="s">
        <v>1783</v>
      </c>
      <c r="O3369" s="3">
        <v>1</v>
      </c>
      <c r="P3369" s="3">
        <v>249</v>
      </c>
      <c r="Q3369" s="3">
        <v>259</v>
      </c>
      <c r="R3369" s="3">
        <v>259</v>
      </c>
      <c r="S3369" s="3">
        <v>10</v>
      </c>
      <c r="T3369" s="3">
        <v>10</v>
      </c>
      <c r="U3369" s="3">
        <v>3.86</v>
      </c>
      <c r="V3369" s="2" t="s">
        <v>145</v>
      </c>
      <c r="W3369" s="2" t="s">
        <v>146</v>
      </c>
      <c r="X3369" s="2" t="s">
        <v>125</v>
      </c>
      <c r="Y3369" s="19" t="str">
        <f>VLOOKUP(G3369,'Verweis Kd-Gruppe'!$A$2:$B$8,2,FALSE)</f>
        <v>EXP</v>
      </c>
      <c r="Z3369" s="19" t="str">
        <f>VLOOKUP(J3369,'Verweis Art-Gruppe'!$A$2:$B$15,2,FALSE)</f>
        <v>Geräte</v>
      </c>
      <c r="AA3369" s="19" t="str">
        <f>VLOOKUP(W3369,'Verweis Vertreter'!$A$2:$B$24,2,FALSE)</f>
        <v>Muhsin Yortanli</v>
      </c>
      <c r="AB3369" s="12">
        <f t="shared" si="468"/>
        <v>1</v>
      </c>
      <c r="AC3369" s="12">
        <f t="shared" si="473"/>
        <v>249</v>
      </c>
      <c r="AD3369" s="12">
        <f t="shared" si="474"/>
        <v>259</v>
      </c>
      <c r="AE3369" s="12">
        <f t="shared" si="469"/>
        <v>259</v>
      </c>
      <c r="AF3369" s="12">
        <f t="shared" si="470"/>
        <v>10</v>
      </c>
      <c r="AG3369" s="12">
        <f t="shared" si="471"/>
        <v>10</v>
      </c>
      <c r="AH3369" s="9">
        <f t="shared" si="475"/>
        <v>3.8610038610038609E-2</v>
      </c>
      <c r="AI3369" s="14">
        <f>VLOOKUP(E3369,'Verweis Faktor'!$A:$B,2,FALSE)</f>
        <v>1</v>
      </c>
      <c r="AJ3369" s="14"/>
      <c r="AK3369" s="14" t="str">
        <f>IF(AL3369="Ja","Versandkosten",VLOOKUP(E3369,'Verweis Belegart'!$A$2:$B$9,2,FALSE))</f>
        <v>Hardware</v>
      </c>
      <c r="AL3369" s="14" t="str">
        <f t="shared" si="476"/>
        <v>Nein</v>
      </c>
      <c r="AM3369" s="14" t="str">
        <f t="shared" si="472"/>
        <v>Positiv</v>
      </c>
    </row>
    <row r="3370" spans="1:39" ht="17.25" customHeight="1" x14ac:dyDescent="0.35">
      <c r="A3370" s="17">
        <v>14570582</v>
      </c>
      <c r="B3370" s="2" t="s">
        <v>2197</v>
      </c>
      <c r="C3370" s="1">
        <v>2025001</v>
      </c>
      <c r="D3370" s="1">
        <v>2000920</v>
      </c>
      <c r="E3370" s="2" t="s">
        <v>34</v>
      </c>
      <c r="F3370" s="2" t="s">
        <v>182</v>
      </c>
      <c r="G3370" s="2" t="s">
        <v>66</v>
      </c>
      <c r="H3370" s="2" t="s">
        <v>1779</v>
      </c>
      <c r="I3370" s="2" t="s">
        <v>1780</v>
      </c>
      <c r="J3370" s="2" t="s">
        <v>103</v>
      </c>
      <c r="K3370" s="2" t="s">
        <v>87</v>
      </c>
      <c r="L3370" s="2" t="s">
        <v>1045</v>
      </c>
      <c r="M3370" s="2" t="s">
        <v>1046</v>
      </c>
      <c r="N3370" s="2" t="s">
        <v>1047</v>
      </c>
      <c r="O3370" s="3">
        <v>1</v>
      </c>
      <c r="P3370" s="3">
        <v>101</v>
      </c>
      <c r="Q3370" s="3">
        <v>109</v>
      </c>
      <c r="R3370" s="3">
        <v>109</v>
      </c>
      <c r="S3370" s="3">
        <v>8</v>
      </c>
      <c r="T3370" s="3">
        <v>8</v>
      </c>
      <c r="U3370" s="3">
        <v>7.33</v>
      </c>
      <c r="V3370" s="2" t="s">
        <v>145</v>
      </c>
      <c r="W3370" s="2" t="s">
        <v>146</v>
      </c>
      <c r="X3370" s="2" t="s">
        <v>125</v>
      </c>
      <c r="Y3370" s="19" t="str">
        <f>VLOOKUP(G3370,'Verweis Kd-Gruppe'!$A$2:$B$8,2,FALSE)</f>
        <v>EXP</v>
      </c>
      <c r="Z3370" s="19" t="str">
        <f>VLOOKUP(J3370,'Verweis Art-Gruppe'!$A$2:$B$15,2,FALSE)</f>
        <v>Geräte</v>
      </c>
      <c r="AA3370" s="19" t="str">
        <f>VLOOKUP(W3370,'Verweis Vertreter'!$A$2:$B$24,2,FALSE)</f>
        <v>Muhsin Yortanli</v>
      </c>
      <c r="AB3370" s="12">
        <f t="shared" si="468"/>
        <v>1</v>
      </c>
      <c r="AC3370" s="12">
        <f t="shared" si="473"/>
        <v>101</v>
      </c>
      <c r="AD3370" s="12">
        <f t="shared" si="474"/>
        <v>109</v>
      </c>
      <c r="AE3370" s="12">
        <f t="shared" si="469"/>
        <v>109</v>
      </c>
      <c r="AF3370" s="12">
        <f t="shared" si="470"/>
        <v>8</v>
      </c>
      <c r="AG3370" s="12">
        <f t="shared" si="471"/>
        <v>8</v>
      </c>
      <c r="AH3370" s="9">
        <f t="shared" si="475"/>
        <v>7.3394495412844041E-2</v>
      </c>
      <c r="AI3370" s="14">
        <f>VLOOKUP(E3370,'Verweis Faktor'!$A:$B,2,FALSE)</f>
        <v>1</v>
      </c>
      <c r="AJ3370" s="14"/>
      <c r="AK3370" s="14" t="str">
        <f>IF(AL3370="Ja","Versandkosten",VLOOKUP(E3370,'Verweis Belegart'!$A$2:$B$9,2,FALSE))</f>
        <v>Hardware</v>
      </c>
      <c r="AL3370" s="14" t="str">
        <f t="shared" si="476"/>
        <v>Nein</v>
      </c>
      <c r="AM3370" s="14" t="str">
        <f t="shared" si="472"/>
        <v>Positiv</v>
      </c>
    </row>
    <row r="3371" spans="1:39" ht="17.25" customHeight="1" x14ac:dyDescent="0.35">
      <c r="A3371" s="17">
        <v>14570582</v>
      </c>
      <c r="B3371" s="2" t="s">
        <v>2197</v>
      </c>
      <c r="C3371" s="1">
        <v>2025001</v>
      </c>
      <c r="D3371" s="1">
        <v>2000920</v>
      </c>
      <c r="E3371" s="2" t="s">
        <v>34</v>
      </c>
      <c r="F3371" s="2" t="s">
        <v>182</v>
      </c>
      <c r="G3371" s="2" t="s">
        <v>66</v>
      </c>
      <c r="H3371" s="2" t="s">
        <v>1779</v>
      </c>
      <c r="I3371" s="2" t="s">
        <v>1780</v>
      </c>
      <c r="J3371" s="2" t="s">
        <v>103</v>
      </c>
      <c r="K3371" s="2" t="s">
        <v>91</v>
      </c>
      <c r="L3371" s="2" t="s">
        <v>993</v>
      </c>
      <c r="M3371" s="2" t="s">
        <v>994</v>
      </c>
      <c r="N3371" s="2" t="s">
        <v>457</v>
      </c>
      <c r="O3371" s="3">
        <v>1</v>
      </c>
      <c r="P3371" s="3">
        <v>863.52620000000002</v>
      </c>
      <c r="Q3371" s="3">
        <v>855</v>
      </c>
      <c r="R3371" s="3">
        <v>855</v>
      </c>
      <c r="S3371" s="3">
        <v>-8.5261999999999993</v>
      </c>
      <c r="T3371" s="3">
        <v>-8.5299999999999994</v>
      </c>
      <c r="U3371" s="3">
        <v>-0.99</v>
      </c>
      <c r="V3371" s="2" t="s">
        <v>145</v>
      </c>
      <c r="W3371" s="2" t="s">
        <v>146</v>
      </c>
      <c r="X3371" s="2" t="s">
        <v>125</v>
      </c>
      <c r="Y3371" s="19" t="str">
        <f>VLOOKUP(G3371,'Verweis Kd-Gruppe'!$A$2:$B$8,2,FALSE)</f>
        <v>EXP</v>
      </c>
      <c r="Z3371" s="19" t="str">
        <f>VLOOKUP(J3371,'Verweis Art-Gruppe'!$A$2:$B$15,2,FALSE)</f>
        <v>Geräte</v>
      </c>
      <c r="AA3371" s="19" t="str">
        <f>VLOOKUP(W3371,'Verweis Vertreter'!$A$2:$B$24,2,FALSE)</f>
        <v>Muhsin Yortanli</v>
      </c>
      <c r="AB3371" s="12">
        <f t="shared" si="468"/>
        <v>1</v>
      </c>
      <c r="AC3371" s="12">
        <f t="shared" si="473"/>
        <v>863.52620000000002</v>
      </c>
      <c r="AD3371" s="12">
        <f t="shared" si="474"/>
        <v>855</v>
      </c>
      <c r="AE3371" s="12">
        <f t="shared" si="469"/>
        <v>855</v>
      </c>
      <c r="AF3371" s="12">
        <f t="shared" si="470"/>
        <v>-8.5261999999999993</v>
      </c>
      <c r="AG3371" s="12">
        <f t="shared" si="471"/>
        <v>-8.5299999999999994</v>
      </c>
      <c r="AH3371" s="9">
        <f t="shared" si="475"/>
        <v>-9.976608187134502E-3</v>
      </c>
      <c r="AI3371" s="14">
        <f>VLOOKUP(E3371,'Verweis Faktor'!$A:$B,2,FALSE)</f>
        <v>1</v>
      </c>
      <c r="AJ3371" s="14"/>
      <c r="AK3371" s="14" t="str">
        <f>IF(AL3371="Ja","Versandkosten",VLOOKUP(E3371,'Verweis Belegart'!$A$2:$B$9,2,FALSE))</f>
        <v>Hardware</v>
      </c>
      <c r="AL3371" s="14" t="str">
        <f t="shared" si="476"/>
        <v>Nein</v>
      </c>
      <c r="AM3371" s="14" t="str">
        <f t="shared" si="472"/>
        <v>Negativ</v>
      </c>
    </row>
    <row r="3372" spans="1:39" ht="17.25" customHeight="1" x14ac:dyDescent="0.35">
      <c r="A3372" s="17">
        <v>14570582</v>
      </c>
      <c r="B3372" s="2" t="s">
        <v>2197</v>
      </c>
      <c r="C3372" s="1">
        <v>2025001</v>
      </c>
      <c r="D3372" s="1">
        <v>2000920</v>
      </c>
      <c r="E3372" s="2" t="s">
        <v>34</v>
      </c>
      <c r="F3372" s="2" t="s">
        <v>182</v>
      </c>
      <c r="G3372" s="2" t="s">
        <v>66</v>
      </c>
      <c r="H3372" s="2" t="s">
        <v>1779</v>
      </c>
      <c r="I3372" s="2" t="s">
        <v>1780</v>
      </c>
      <c r="J3372" s="2" t="s">
        <v>103</v>
      </c>
      <c r="K3372" s="2" t="s">
        <v>95</v>
      </c>
      <c r="L3372" s="2" t="s">
        <v>1403</v>
      </c>
      <c r="M3372" s="2" t="s">
        <v>1404</v>
      </c>
      <c r="N3372" s="2" t="s">
        <v>1405</v>
      </c>
      <c r="O3372" s="3">
        <v>4</v>
      </c>
      <c r="P3372" s="3">
        <v>362</v>
      </c>
      <c r="Q3372" s="3">
        <v>377</v>
      </c>
      <c r="R3372" s="3">
        <v>1508</v>
      </c>
      <c r="S3372" s="3">
        <v>15</v>
      </c>
      <c r="T3372" s="3">
        <v>60</v>
      </c>
      <c r="U3372" s="3">
        <v>3.97</v>
      </c>
      <c r="V3372" s="2" t="s">
        <v>145</v>
      </c>
      <c r="W3372" s="2" t="s">
        <v>146</v>
      </c>
      <c r="X3372" s="2" t="s">
        <v>125</v>
      </c>
      <c r="Y3372" s="19" t="str">
        <f>VLOOKUP(G3372,'Verweis Kd-Gruppe'!$A$2:$B$8,2,FALSE)</f>
        <v>EXP</v>
      </c>
      <c r="Z3372" s="19" t="str">
        <f>VLOOKUP(J3372,'Verweis Art-Gruppe'!$A$2:$B$15,2,FALSE)</f>
        <v>Geräte</v>
      </c>
      <c r="AA3372" s="19" t="str">
        <f>VLOOKUP(W3372,'Verweis Vertreter'!$A$2:$B$24,2,FALSE)</f>
        <v>Muhsin Yortanli</v>
      </c>
      <c r="AB3372" s="12">
        <f t="shared" si="468"/>
        <v>4</v>
      </c>
      <c r="AC3372" s="12">
        <f t="shared" si="473"/>
        <v>362</v>
      </c>
      <c r="AD3372" s="12">
        <f t="shared" si="474"/>
        <v>377</v>
      </c>
      <c r="AE3372" s="12">
        <f t="shared" si="469"/>
        <v>1508</v>
      </c>
      <c r="AF3372" s="12">
        <f t="shared" si="470"/>
        <v>15</v>
      </c>
      <c r="AG3372" s="12">
        <f t="shared" si="471"/>
        <v>60</v>
      </c>
      <c r="AH3372" s="9">
        <f t="shared" si="475"/>
        <v>3.9787798408488062E-2</v>
      </c>
      <c r="AI3372" s="14">
        <f>VLOOKUP(E3372,'Verweis Faktor'!$A:$B,2,FALSE)</f>
        <v>1</v>
      </c>
      <c r="AJ3372" s="14"/>
      <c r="AK3372" s="14" t="str">
        <f>IF(AL3372="Ja","Versandkosten",VLOOKUP(E3372,'Verweis Belegart'!$A$2:$B$9,2,FALSE))</f>
        <v>Hardware</v>
      </c>
      <c r="AL3372" s="14" t="str">
        <f t="shared" si="476"/>
        <v>Nein</v>
      </c>
      <c r="AM3372" s="14" t="str">
        <f t="shared" si="472"/>
        <v>Positiv</v>
      </c>
    </row>
    <row r="3373" spans="1:39" ht="17.25" customHeight="1" x14ac:dyDescent="0.35">
      <c r="A3373" s="17">
        <v>14570582</v>
      </c>
      <c r="B3373" s="2" t="s">
        <v>2197</v>
      </c>
      <c r="C3373" s="1">
        <v>2025001</v>
      </c>
      <c r="D3373" s="1">
        <v>2000920</v>
      </c>
      <c r="E3373" s="2" t="s">
        <v>34</v>
      </c>
      <c r="F3373" s="2" t="s">
        <v>182</v>
      </c>
      <c r="G3373" s="2" t="s">
        <v>66</v>
      </c>
      <c r="H3373" s="2" t="s">
        <v>1779</v>
      </c>
      <c r="I3373" s="2" t="s">
        <v>1780</v>
      </c>
      <c r="J3373" s="2" t="s">
        <v>103</v>
      </c>
      <c r="K3373" s="2" t="s">
        <v>99</v>
      </c>
      <c r="L3373" s="2" t="s">
        <v>556</v>
      </c>
      <c r="M3373" s="2" t="s">
        <v>557</v>
      </c>
      <c r="N3373" s="2" t="s">
        <v>558</v>
      </c>
      <c r="O3373" s="3">
        <v>3</v>
      </c>
      <c r="P3373" s="3">
        <v>294.17809999999997</v>
      </c>
      <c r="Q3373" s="3">
        <v>304</v>
      </c>
      <c r="R3373" s="3">
        <v>912</v>
      </c>
      <c r="S3373" s="3">
        <v>9.8218999999999994</v>
      </c>
      <c r="T3373" s="3">
        <v>29.47</v>
      </c>
      <c r="U3373" s="3">
        <v>3.23</v>
      </c>
      <c r="V3373" s="2" t="s">
        <v>145</v>
      </c>
      <c r="W3373" s="2" t="s">
        <v>146</v>
      </c>
      <c r="X3373" s="2" t="s">
        <v>125</v>
      </c>
      <c r="Y3373" s="19" t="str">
        <f>VLOOKUP(G3373,'Verweis Kd-Gruppe'!$A$2:$B$8,2,FALSE)</f>
        <v>EXP</v>
      </c>
      <c r="Z3373" s="19" t="str">
        <f>VLOOKUP(J3373,'Verweis Art-Gruppe'!$A$2:$B$15,2,FALSE)</f>
        <v>Geräte</v>
      </c>
      <c r="AA3373" s="19" t="str">
        <f>VLOOKUP(W3373,'Verweis Vertreter'!$A$2:$B$24,2,FALSE)</f>
        <v>Muhsin Yortanli</v>
      </c>
      <c r="AB3373" s="12">
        <f t="shared" si="468"/>
        <v>3</v>
      </c>
      <c r="AC3373" s="12">
        <f t="shared" si="473"/>
        <v>294.17809999999997</v>
      </c>
      <c r="AD3373" s="12">
        <f t="shared" si="474"/>
        <v>304</v>
      </c>
      <c r="AE3373" s="12">
        <f t="shared" si="469"/>
        <v>912</v>
      </c>
      <c r="AF3373" s="12">
        <f t="shared" si="470"/>
        <v>9.8218999999999994</v>
      </c>
      <c r="AG3373" s="12">
        <f t="shared" si="471"/>
        <v>29.47</v>
      </c>
      <c r="AH3373" s="9">
        <f t="shared" si="475"/>
        <v>3.2313596491228072E-2</v>
      </c>
      <c r="AI3373" s="14">
        <f>VLOOKUP(E3373,'Verweis Faktor'!$A:$B,2,FALSE)</f>
        <v>1</v>
      </c>
      <c r="AJ3373" s="14"/>
      <c r="AK3373" s="14" t="str">
        <f>IF(AL3373="Ja","Versandkosten",VLOOKUP(E3373,'Verweis Belegart'!$A$2:$B$9,2,FALSE))</f>
        <v>Hardware</v>
      </c>
      <c r="AL3373" s="14" t="str">
        <f t="shared" si="476"/>
        <v>Nein</v>
      </c>
      <c r="AM3373" s="14" t="str">
        <f t="shared" si="472"/>
        <v>Positiv</v>
      </c>
    </row>
    <row r="3374" spans="1:39" ht="17.25" customHeight="1" x14ac:dyDescent="0.35">
      <c r="A3374" s="17">
        <v>14570582</v>
      </c>
      <c r="B3374" s="2" t="s">
        <v>2197</v>
      </c>
      <c r="C3374" s="1">
        <v>2025001</v>
      </c>
      <c r="D3374" s="1">
        <v>2000920</v>
      </c>
      <c r="E3374" s="2" t="s">
        <v>34</v>
      </c>
      <c r="F3374" s="2" t="s">
        <v>182</v>
      </c>
      <c r="G3374" s="2" t="s">
        <v>66</v>
      </c>
      <c r="H3374" s="2" t="s">
        <v>1779</v>
      </c>
      <c r="I3374" s="2" t="s">
        <v>1780</v>
      </c>
      <c r="J3374" s="2" t="s">
        <v>103</v>
      </c>
      <c r="K3374" s="2" t="s">
        <v>103</v>
      </c>
      <c r="L3374" s="2" t="s">
        <v>444</v>
      </c>
      <c r="M3374" s="2" t="s">
        <v>445</v>
      </c>
      <c r="N3374" s="2" t="s">
        <v>347</v>
      </c>
      <c r="O3374" s="3">
        <v>2</v>
      </c>
      <c r="P3374" s="3">
        <v>759.58330000000001</v>
      </c>
      <c r="Q3374" s="3">
        <v>787</v>
      </c>
      <c r="R3374" s="3">
        <v>1574</v>
      </c>
      <c r="S3374" s="3">
        <v>27.416699999999999</v>
      </c>
      <c r="T3374" s="3">
        <v>54.83</v>
      </c>
      <c r="U3374" s="3">
        <v>3.48</v>
      </c>
      <c r="V3374" s="2" t="s">
        <v>145</v>
      </c>
      <c r="W3374" s="2" t="s">
        <v>146</v>
      </c>
      <c r="X3374" s="2" t="s">
        <v>125</v>
      </c>
      <c r="Y3374" s="19" t="str">
        <f>VLOOKUP(G3374,'Verweis Kd-Gruppe'!$A$2:$B$8,2,FALSE)</f>
        <v>EXP</v>
      </c>
      <c r="Z3374" s="19" t="str">
        <f>VLOOKUP(J3374,'Verweis Art-Gruppe'!$A$2:$B$15,2,FALSE)</f>
        <v>Geräte</v>
      </c>
      <c r="AA3374" s="19" t="str">
        <f>VLOOKUP(W3374,'Verweis Vertreter'!$A$2:$B$24,2,FALSE)</f>
        <v>Muhsin Yortanli</v>
      </c>
      <c r="AB3374" s="12">
        <f t="shared" si="468"/>
        <v>2</v>
      </c>
      <c r="AC3374" s="12">
        <f t="shared" si="473"/>
        <v>759.58330000000001</v>
      </c>
      <c r="AD3374" s="12">
        <f t="shared" si="474"/>
        <v>787</v>
      </c>
      <c r="AE3374" s="12">
        <f t="shared" si="469"/>
        <v>1574</v>
      </c>
      <c r="AF3374" s="12">
        <f t="shared" si="470"/>
        <v>27.416699999999999</v>
      </c>
      <c r="AG3374" s="12">
        <f t="shared" si="471"/>
        <v>54.83</v>
      </c>
      <c r="AH3374" s="9">
        <f t="shared" si="475"/>
        <v>3.483481575603558E-2</v>
      </c>
      <c r="AI3374" s="14">
        <f>VLOOKUP(E3374,'Verweis Faktor'!$A:$B,2,FALSE)</f>
        <v>1</v>
      </c>
      <c r="AJ3374" s="14"/>
      <c r="AK3374" s="14" t="str">
        <f>IF(AL3374="Ja","Versandkosten",VLOOKUP(E3374,'Verweis Belegart'!$A$2:$B$9,2,FALSE))</f>
        <v>Hardware</v>
      </c>
      <c r="AL3374" s="14" t="str">
        <f t="shared" si="476"/>
        <v>Nein</v>
      </c>
      <c r="AM3374" s="14" t="str">
        <f t="shared" si="472"/>
        <v>Positiv</v>
      </c>
    </row>
    <row r="3375" spans="1:39" ht="17.25" customHeight="1" x14ac:dyDescent="0.35">
      <c r="A3375" s="17">
        <v>14570582</v>
      </c>
      <c r="B3375" s="2" t="s">
        <v>2197</v>
      </c>
      <c r="C3375" s="1">
        <v>2025001</v>
      </c>
      <c r="D3375" s="1">
        <v>2000920</v>
      </c>
      <c r="E3375" s="2" t="s">
        <v>34</v>
      </c>
      <c r="F3375" s="2" t="s">
        <v>182</v>
      </c>
      <c r="G3375" s="2" t="s">
        <v>66</v>
      </c>
      <c r="H3375" s="2" t="s">
        <v>1779</v>
      </c>
      <c r="I3375" s="2" t="s">
        <v>1780</v>
      </c>
      <c r="J3375" s="2" t="s">
        <v>103</v>
      </c>
      <c r="K3375" s="2" t="s">
        <v>107</v>
      </c>
      <c r="L3375" s="2" t="s">
        <v>1241</v>
      </c>
      <c r="M3375" s="2" t="s">
        <v>1242</v>
      </c>
      <c r="N3375" s="2" t="s">
        <v>922</v>
      </c>
      <c r="O3375" s="3">
        <v>2</v>
      </c>
      <c r="P3375" s="3">
        <v>74.5</v>
      </c>
      <c r="Q3375" s="3">
        <v>84</v>
      </c>
      <c r="R3375" s="3">
        <v>168</v>
      </c>
      <c r="S3375" s="3">
        <v>9.5</v>
      </c>
      <c r="T3375" s="3">
        <v>19</v>
      </c>
      <c r="U3375" s="3">
        <v>11.3</v>
      </c>
      <c r="V3375" s="2" t="s">
        <v>145</v>
      </c>
      <c r="W3375" s="2" t="s">
        <v>146</v>
      </c>
      <c r="X3375" s="2" t="s">
        <v>125</v>
      </c>
      <c r="Y3375" s="19" t="str">
        <f>VLOOKUP(G3375,'Verweis Kd-Gruppe'!$A$2:$B$8,2,FALSE)</f>
        <v>EXP</v>
      </c>
      <c r="Z3375" s="19" t="str">
        <f>VLOOKUP(J3375,'Verweis Art-Gruppe'!$A$2:$B$15,2,FALSE)</f>
        <v>Geräte</v>
      </c>
      <c r="AA3375" s="19" t="str">
        <f>VLOOKUP(W3375,'Verweis Vertreter'!$A$2:$B$24,2,FALSE)</f>
        <v>Muhsin Yortanli</v>
      </c>
      <c r="AB3375" s="12">
        <f t="shared" si="468"/>
        <v>2</v>
      </c>
      <c r="AC3375" s="12">
        <f t="shared" si="473"/>
        <v>74.5</v>
      </c>
      <c r="AD3375" s="12">
        <f t="shared" si="474"/>
        <v>84</v>
      </c>
      <c r="AE3375" s="12">
        <f t="shared" si="469"/>
        <v>168</v>
      </c>
      <c r="AF3375" s="12">
        <f t="shared" si="470"/>
        <v>9.5</v>
      </c>
      <c r="AG3375" s="12">
        <f t="shared" si="471"/>
        <v>19</v>
      </c>
      <c r="AH3375" s="9">
        <f t="shared" si="475"/>
        <v>0.1130952380952381</v>
      </c>
      <c r="AI3375" s="14">
        <f>VLOOKUP(E3375,'Verweis Faktor'!$A:$B,2,FALSE)</f>
        <v>1</v>
      </c>
      <c r="AJ3375" s="14"/>
      <c r="AK3375" s="14" t="str">
        <f>IF(AL3375="Ja","Versandkosten",VLOOKUP(E3375,'Verweis Belegart'!$A$2:$B$9,2,FALSE))</f>
        <v>Hardware</v>
      </c>
      <c r="AL3375" s="14" t="str">
        <f t="shared" si="476"/>
        <v>Nein</v>
      </c>
      <c r="AM3375" s="14" t="str">
        <f t="shared" si="472"/>
        <v>Positiv</v>
      </c>
    </row>
    <row r="3376" spans="1:39" ht="17.25" customHeight="1" x14ac:dyDescent="0.35">
      <c r="A3376" s="17">
        <v>14570582</v>
      </c>
      <c r="B3376" s="2" t="s">
        <v>2197</v>
      </c>
      <c r="C3376" s="1">
        <v>2025001</v>
      </c>
      <c r="D3376" s="1">
        <v>2000920</v>
      </c>
      <c r="E3376" s="2" t="s">
        <v>34</v>
      </c>
      <c r="F3376" s="2" t="s">
        <v>182</v>
      </c>
      <c r="G3376" s="2" t="s">
        <v>66</v>
      </c>
      <c r="H3376" s="2" t="s">
        <v>1779</v>
      </c>
      <c r="I3376" s="2" t="s">
        <v>1780</v>
      </c>
      <c r="J3376" s="2" t="s">
        <v>304</v>
      </c>
      <c r="K3376" s="2" t="s">
        <v>111</v>
      </c>
      <c r="L3376" s="2" t="s">
        <v>389</v>
      </c>
      <c r="M3376" s="2" t="s">
        <v>390</v>
      </c>
      <c r="N3376" s="2" t="s">
        <v>391</v>
      </c>
      <c r="O3376" s="3">
        <v>1</v>
      </c>
      <c r="P3376" s="3">
        <v>19.79</v>
      </c>
      <c r="Q3376" s="3">
        <v>23</v>
      </c>
      <c r="R3376" s="3">
        <v>23</v>
      </c>
      <c r="S3376" s="3">
        <v>3.21</v>
      </c>
      <c r="T3376" s="3">
        <v>3.21</v>
      </c>
      <c r="U3376" s="3">
        <v>13.95</v>
      </c>
      <c r="V3376" s="2" t="s">
        <v>145</v>
      </c>
      <c r="W3376" s="2" t="s">
        <v>146</v>
      </c>
      <c r="X3376" s="2" t="s">
        <v>125</v>
      </c>
      <c r="Y3376" s="19" t="str">
        <f>VLOOKUP(G3376,'Verweis Kd-Gruppe'!$A$2:$B$8,2,FALSE)</f>
        <v>EXP</v>
      </c>
      <c r="Z3376" s="19" t="str">
        <f>VLOOKUP(J3376,'Verweis Art-Gruppe'!$A$2:$B$15,2,FALSE)</f>
        <v>Zubehör</v>
      </c>
      <c r="AA3376" s="19" t="str">
        <f>VLOOKUP(W3376,'Verweis Vertreter'!$A$2:$B$24,2,FALSE)</f>
        <v>Muhsin Yortanli</v>
      </c>
      <c r="AB3376" s="12">
        <f t="shared" si="468"/>
        <v>1</v>
      </c>
      <c r="AC3376" s="12">
        <f t="shared" si="473"/>
        <v>19.79</v>
      </c>
      <c r="AD3376" s="12">
        <f t="shared" si="474"/>
        <v>23</v>
      </c>
      <c r="AE3376" s="12">
        <f t="shared" si="469"/>
        <v>23</v>
      </c>
      <c r="AF3376" s="12">
        <f t="shared" si="470"/>
        <v>3.21</v>
      </c>
      <c r="AG3376" s="12">
        <f t="shared" si="471"/>
        <v>3.21</v>
      </c>
      <c r="AH3376" s="9">
        <f t="shared" si="475"/>
        <v>0.13956521739130434</v>
      </c>
      <c r="AI3376" s="14">
        <f>VLOOKUP(E3376,'Verweis Faktor'!$A:$B,2,FALSE)</f>
        <v>1</v>
      </c>
      <c r="AJ3376" s="14"/>
      <c r="AK3376" s="14" t="str">
        <f>IF(AL3376="Ja","Versandkosten",VLOOKUP(E3376,'Verweis Belegart'!$A$2:$B$9,2,FALSE))</f>
        <v>Hardware</v>
      </c>
      <c r="AL3376" s="14" t="str">
        <f t="shared" si="476"/>
        <v>Nein</v>
      </c>
      <c r="AM3376" s="14" t="str">
        <f t="shared" si="472"/>
        <v>Positiv</v>
      </c>
    </row>
    <row r="3377" spans="1:39" ht="17.25" customHeight="1" x14ac:dyDescent="0.35">
      <c r="A3377" s="17">
        <v>14570582</v>
      </c>
      <c r="B3377" s="2" t="s">
        <v>2197</v>
      </c>
      <c r="C3377" s="1">
        <v>2025001</v>
      </c>
      <c r="D3377" s="1">
        <v>2000920</v>
      </c>
      <c r="E3377" s="2" t="s">
        <v>34</v>
      </c>
      <c r="F3377" s="2" t="s">
        <v>182</v>
      </c>
      <c r="G3377" s="2" t="s">
        <v>66</v>
      </c>
      <c r="H3377" s="2" t="s">
        <v>1779</v>
      </c>
      <c r="I3377" s="2" t="s">
        <v>1780</v>
      </c>
      <c r="J3377" s="2" t="s">
        <v>103</v>
      </c>
      <c r="K3377" s="2" t="s">
        <v>115</v>
      </c>
      <c r="L3377" s="2" t="s">
        <v>239</v>
      </c>
      <c r="M3377" s="2" t="s">
        <v>240</v>
      </c>
      <c r="N3377" s="2" t="s">
        <v>128</v>
      </c>
      <c r="O3377" s="3">
        <v>2</v>
      </c>
      <c r="P3377" s="3">
        <v>185</v>
      </c>
      <c r="Q3377" s="3">
        <v>203</v>
      </c>
      <c r="R3377" s="3">
        <v>406</v>
      </c>
      <c r="S3377" s="3">
        <v>18</v>
      </c>
      <c r="T3377" s="3">
        <v>36</v>
      </c>
      <c r="U3377" s="3">
        <v>8.86</v>
      </c>
      <c r="V3377" s="2" t="s">
        <v>145</v>
      </c>
      <c r="W3377" s="2" t="s">
        <v>146</v>
      </c>
      <c r="X3377" s="2" t="s">
        <v>125</v>
      </c>
      <c r="Y3377" s="19" t="str">
        <f>VLOOKUP(G3377,'Verweis Kd-Gruppe'!$A$2:$B$8,2,FALSE)</f>
        <v>EXP</v>
      </c>
      <c r="Z3377" s="19" t="str">
        <f>VLOOKUP(J3377,'Verweis Art-Gruppe'!$A$2:$B$15,2,FALSE)</f>
        <v>Geräte</v>
      </c>
      <c r="AA3377" s="19" t="str">
        <f>VLOOKUP(W3377,'Verweis Vertreter'!$A$2:$B$24,2,FALSE)</f>
        <v>Muhsin Yortanli</v>
      </c>
      <c r="AB3377" s="12">
        <f t="shared" si="468"/>
        <v>2</v>
      </c>
      <c r="AC3377" s="12">
        <f t="shared" si="473"/>
        <v>185</v>
      </c>
      <c r="AD3377" s="12">
        <f t="shared" si="474"/>
        <v>203</v>
      </c>
      <c r="AE3377" s="12">
        <f t="shared" si="469"/>
        <v>406</v>
      </c>
      <c r="AF3377" s="12">
        <f t="shared" si="470"/>
        <v>18</v>
      </c>
      <c r="AG3377" s="12">
        <f t="shared" si="471"/>
        <v>36</v>
      </c>
      <c r="AH3377" s="9">
        <f t="shared" si="475"/>
        <v>8.8669950738916259E-2</v>
      </c>
      <c r="AI3377" s="14">
        <f>VLOOKUP(E3377,'Verweis Faktor'!$A:$B,2,FALSE)</f>
        <v>1</v>
      </c>
      <c r="AJ3377" s="14"/>
      <c r="AK3377" s="14" t="str">
        <f>IF(AL3377="Ja","Versandkosten",VLOOKUP(E3377,'Verweis Belegart'!$A$2:$B$9,2,FALSE))</f>
        <v>Hardware</v>
      </c>
      <c r="AL3377" s="14" t="str">
        <f t="shared" si="476"/>
        <v>Nein</v>
      </c>
      <c r="AM3377" s="14" t="str">
        <f t="shared" si="472"/>
        <v>Positiv</v>
      </c>
    </row>
    <row r="3378" spans="1:39" ht="17.25" customHeight="1" x14ac:dyDescent="0.35">
      <c r="A3378" s="17">
        <v>14570582</v>
      </c>
      <c r="B3378" s="2" t="s">
        <v>2197</v>
      </c>
      <c r="C3378" s="1">
        <v>2025001</v>
      </c>
      <c r="D3378" s="1">
        <v>2000920</v>
      </c>
      <c r="E3378" s="2" t="s">
        <v>34</v>
      </c>
      <c r="F3378" s="2" t="s">
        <v>182</v>
      </c>
      <c r="G3378" s="2" t="s">
        <v>66</v>
      </c>
      <c r="H3378" s="2" t="s">
        <v>1779</v>
      </c>
      <c r="I3378" s="2" t="s">
        <v>1780</v>
      </c>
      <c r="J3378" s="2" t="s">
        <v>103</v>
      </c>
      <c r="K3378" s="2" t="s">
        <v>289</v>
      </c>
      <c r="L3378" s="2" t="s">
        <v>1179</v>
      </c>
      <c r="M3378" s="2" t="s">
        <v>1180</v>
      </c>
      <c r="N3378" s="2" t="s">
        <v>164</v>
      </c>
      <c r="O3378" s="3">
        <v>4</v>
      </c>
      <c r="P3378" s="3">
        <v>272</v>
      </c>
      <c r="Q3378" s="3">
        <v>282</v>
      </c>
      <c r="R3378" s="3">
        <v>1128</v>
      </c>
      <c r="S3378" s="3">
        <v>10</v>
      </c>
      <c r="T3378" s="3">
        <v>40</v>
      </c>
      <c r="U3378" s="3">
        <v>3.54</v>
      </c>
      <c r="V3378" s="2" t="s">
        <v>145</v>
      </c>
      <c r="W3378" s="2" t="s">
        <v>146</v>
      </c>
      <c r="X3378" s="2" t="s">
        <v>125</v>
      </c>
      <c r="Y3378" s="19" t="str">
        <f>VLOOKUP(G3378,'Verweis Kd-Gruppe'!$A$2:$B$8,2,FALSE)</f>
        <v>EXP</v>
      </c>
      <c r="Z3378" s="19" t="str">
        <f>VLOOKUP(J3378,'Verweis Art-Gruppe'!$A$2:$B$15,2,FALSE)</f>
        <v>Geräte</v>
      </c>
      <c r="AA3378" s="19" t="str">
        <f>VLOOKUP(W3378,'Verweis Vertreter'!$A$2:$B$24,2,FALSE)</f>
        <v>Muhsin Yortanli</v>
      </c>
      <c r="AB3378" s="12">
        <f t="shared" si="468"/>
        <v>4</v>
      </c>
      <c r="AC3378" s="12">
        <f t="shared" si="473"/>
        <v>272</v>
      </c>
      <c r="AD3378" s="12">
        <f t="shared" si="474"/>
        <v>282</v>
      </c>
      <c r="AE3378" s="12">
        <f t="shared" si="469"/>
        <v>1128</v>
      </c>
      <c r="AF3378" s="12">
        <f t="shared" si="470"/>
        <v>10</v>
      </c>
      <c r="AG3378" s="12">
        <f t="shared" si="471"/>
        <v>40</v>
      </c>
      <c r="AH3378" s="9">
        <f t="shared" si="475"/>
        <v>3.5460992907801421E-2</v>
      </c>
      <c r="AI3378" s="14">
        <f>VLOOKUP(E3378,'Verweis Faktor'!$A:$B,2,FALSE)</f>
        <v>1</v>
      </c>
      <c r="AJ3378" s="14"/>
      <c r="AK3378" s="14" t="str">
        <f>IF(AL3378="Ja","Versandkosten",VLOOKUP(E3378,'Verweis Belegart'!$A$2:$B$9,2,FALSE))</f>
        <v>Hardware</v>
      </c>
      <c r="AL3378" s="14" t="str">
        <f t="shared" si="476"/>
        <v>Nein</v>
      </c>
      <c r="AM3378" s="14" t="str">
        <f t="shared" si="472"/>
        <v>Positiv</v>
      </c>
    </row>
    <row r="3379" spans="1:39" ht="17.25" customHeight="1" x14ac:dyDescent="0.35">
      <c r="A3379" s="17">
        <v>14570582</v>
      </c>
      <c r="B3379" s="2" t="s">
        <v>2197</v>
      </c>
      <c r="C3379" s="1">
        <v>2025001</v>
      </c>
      <c r="D3379" s="1">
        <v>2000920</v>
      </c>
      <c r="E3379" s="2" t="s">
        <v>34</v>
      </c>
      <c r="F3379" s="2" t="s">
        <v>182</v>
      </c>
      <c r="G3379" s="2" t="s">
        <v>66</v>
      </c>
      <c r="H3379" s="2" t="s">
        <v>1779</v>
      </c>
      <c r="I3379" s="2" t="s">
        <v>1780</v>
      </c>
      <c r="J3379" s="2" t="s">
        <v>103</v>
      </c>
      <c r="K3379" s="2" t="s">
        <v>293</v>
      </c>
      <c r="L3379" s="2" t="s">
        <v>920</v>
      </c>
      <c r="M3379" s="2" t="s">
        <v>921</v>
      </c>
      <c r="N3379" s="2" t="s">
        <v>922</v>
      </c>
      <c r="O3379" s="3">
        <v>2</v>
      </c>
      <c r="P3379" s="3">
        <v>74.601299999999995</v>
      </c>
      <c r="Q3379" s="3">
        <v>85</v>
      </c>
      <c r="R3379" s="3">
        <v>170</v>
      </c>
      <c r="S3379" s="3">
        <v>10.3987</v>
      </c>
      <c r="T3379" s="3">
        <v>20.8</v>
      </c>
      <c r="U3379" s="3">
        <v>12.23</v>
      </c>
      <c r="V3379" s="2" t="s">
        <v>145</v>
      </c>
      <c r="W3379" s="2" t="s">
        <v>146</v>
      </c>
      <c r="X3379" s="2" t="s">
        <v>125</v>
      </c>
      <c r="Y3379" s="19" t="str">
        <f>VLOOKUP(G3379,'Verweis Kd-Gruppe'!$A$2:$B$8,2,FALSE)</f>
        <v>EXP</v>
      </c>
      <c r="Z3379" s="19" t="str">
        <f>VLOOKUP(J3379,'Verweis Art-Gruppe'!$A$2:$B$15,2,FALSE)</f>
        <v>Geräte</v>
      </c>
      <c r="AA3379" s="19" t="str">
        <f>VLOOKUP(W3379,'Verweis Vertreter'!$A$2:$B$24,2,FALSE)</f>
        <v>Muhsin Yortanli</v>
      </c>
      <c r="AB3379" s="12">
        <f t="shared" si="468"/>
        <v>2</v>
      </c>
      <c r="AC3379" s="12">
        <f t="shared" si="473"/>
        <v>74.601299999999995</v>
      </c>
      <c r="AD3379" s="12">
        <f t="shared" si="474"/>
        <v>85</v>
      </c>
      <c r="AE3379" s="12">
        <f t="shared" si="469"/>
        <v>170</v>
      </c>
      <c r="AF3379" s="12">
        <f t="shared" si="470"/>
        <v>10.3987</v>
      </c>
      <c r="AG3379" s="12">
        <f t="shared" si="471"/>
        <v>20.8</v>
      </c>
      <c r="AH3379" s="9">
        <f t="shared" si="475"/>
        <v>0.12235294117647059</v>
      </c>
      <c r="AI3379" s="14">
        <f>VLOOKUP(E3379,'Verweis Faktor'!$A:$B,2,FALSE)</f>
        <v>1</v>
      </c>
      <c r="AJ3379" s="14"/>
      <c r="AK3379" s="14" t="str">
        <f>IF(AL3379="Ja","Versandkosten",VLOOKUP(E3379,'Verweis Belegart'!$A$2:$B$9,2,FALSE))</f>
        <v>Hardware</v>
      </c>
      <c r="AL3379" s="14" t="str">
        <f t="shared" si="476"/>
        <v>Nein</v>
      </c>
      <c r="AM3379" s="14" t="str">
        <f t="shared" si="472"/>
        <v>Positiv</v>
      </c>
    </row>
    <row r="3380" spans="1:39" ht="17.25" customHeight="1" x14ac:dyDescent="0.35">
      <c r="A3380" s="17">
        <v>14570582</v>
      </c>
      <c r="B3380" s="2" t="s">
        <v>2197</v>
      </c>
      <c r="C3380" s="1">
        <v>2025001</v>
      </c>
      <c r="D3380" s="1">
        <v>2000920</v>
      </c>
      <c r="E3380" s="2" t="s">
        <v>34</v>
      </c>
      <c r="F3380" s="2" t="s">
        <v>182</v>
      </c>
      <c r="G3380" s="2" t="s">
        <v>66</v>
      </c>
      <c r="H3380" s="2" t="s">
        <v>1779</v>
      </c>
      <c r="I3380" s="2" t="s">
        <v>1780</v>
      </c>
      <c r="J3380" s="2" t="s">
        <v>103</v>
      </c>
      <c r="K3380" s="2" t="s">
        <v>296</v>
      </c>
      <c r="L3380" s="2" t="s">
        <v>269</v>
      </c>
      <c r="M3380" s="2" t="s">
        <v>270</v>
      </c>
      <c r="N3380" s="2" t="s">
        <v>271</v>
      </c>
      <c r="O3380" s="3">
        <v>9</v>
      </c>
      <c r="P3380" s="3">
        <v>417.46170000000001</v>
      </c>
      <c r="Q3380" s="3">
        <v>425</v>
      </c>
      <c r="R3380" s="3">
        <v>3825</v>
      </c>
      <c r="S3380" s="3">
        <v>7.5382999999999996</v>
      </c>
      <c r="T3380" s="3">
        <v>67.84</v>
      </c>
      <c r="U3380" s="3">
        <v>1.77</v>
      </c>
      <c r="V3380" s="2" t="s">
        <v>145</v>
      </c>
      <c r="W3380" s="2" t="s">
        <v>146</v>
      </c>
      <c r="X3380" s="2" t="s">
        <v>125</v>
      </c>
      <c r="Y3380" s="19" t="str">
        <f>VLOOKUP(G3380,'Verweis Kd-Gruppe'!$A$2:$B$8,2,FALSE)</f>
        <v>EXP</v>
      </c>
      <c r="Z3380" s="19" t="str">
        <f>VLOOKUP(J3380,'Verweis Art-Gruppe'!$A$2:$B$15,2,FALSE)</f>
        <v>Geräte</v>
      </c>
      <c r="AA3380" s="19" t="str">
        <f>VLOOKUP(W3380,'Verweis Vertreter'!$A$2:$B$24,2,FALSE)</f>
        <v>Muhsin Yortanli</v>
      </c>
      <c r="AB3380" s="12">
        <f t="shared" si="468"/>
        <v>9</v>
      </c>
      <c r="AC3380" s="12">
        <f t="shared" si="473"/>
        <v>417.46170000000001</v>
      </c>
      <c r="AD3380" s="12">
        <f t="shared" si="474"/>
        <v>425</v>
      </c>
      <c r="AE3380" s="12">
        <f t="shared" si="469"/>
        <v>3825</v>
      </c>
      <c r="AF3380" s="12">
        <f t="shared" si="470"/>
        <v>7.5382999999999996</v>
      </c>
      <c r="AG3380" s="12">
        <f t="shared" si="471"/>
        <v>67.84</v>
      </c>
      <c r="AH3380" s="9">
        <f t="shared" si="475"/>
        <v>1.77359477124183E-2</v>
      </c>
      <c r="AI3380" s="14">
        <f>VLOOKUP(E3380,'Verweis Faktor'!$A:$B,2,FALSE)</f>
        <v>1</v>
      </c>
      <c r="AJ3380" s="14"/>
      <c r="AK3380" s="14" t="str">
        <f>IF(AL3380="Ja","Versandkosten",VLOOKUP(E3380,'Verweis Belegart'!$A$2:$B$9,2,FALSE))</f>
        <v>Hardware</v>
      </c>
      <c r="AL3380" s="14" t="str">
        <f t="shared" si="476"/>
        <v>Nein</v>
      </c>
      <c r="AM3380" s="14" t="str">
        <f t="shared" si="472"/>
        <v>Positiv</v>
      </c>
    </row>
    <row r="3381" spans="1:39" ht="17.25" customHeight="1" x14ac:dyDescent="0.35">
      <c r="A3381" s="17">
        <v>14570582</v>
      </c>
      <c r="B3381" s="2" t="s">
        <v>2197</v>
      </c>
      <c r="C3381" s="1">
        <v>2025001</v>
      </c>
      <c r="D3381" s="1">
        <v>2000920</v>
      </c>
      <c r="E3381" s="2" t="s">
        <v>34</v>
      </c>
      <c r="F3381" s="2" t="s">
        <v>182</v>
      </c>
      <c r="G3381" s="2" t="s">
        <v>66</v>
      </c>
      <c r="H3381" s="2" t="s">
        <v>1779</v>
      </c>
      <c r="I3381" s="2" t="s">
        <v>1780</v>
      </c>
      <c r="J3381" s="2" t="s">
        <v>103</v>
      </c>
      <c r="K3381" s="2" t="s">
        <v>299</v>
      </c>
      <c r="L3381" s="2" t="s">
        <v>56</v>
      </c>
      <c r="M3381" s="2" t="s">
        <v>57</v>
      </c>
      <c r="N3381" s="2" t="s">
        <v>58</v>
      </c>
      <c r="O3381" s="3">
        <v>9</v>
      </c>
      <c r="P3381" s="3">
        <v>605</v>
      </c>
      <c r="Q3381" s="3">
        <v>625</v>
      </c>
      <c r="R3381" s="3">
        <v>5625</v>
      </c>
      <c r="S3381" s="3">
        <v>20</v>
      </c>
      <c r="T3381" s="3">
        <v>180</v>
      </c>
      <c r="U3381" s="3">
        <v>3.2</v>
      </c>
      <c r="V3381" s="2" t="s">
        <v>145</v>
      </c>
      <c r="W3381" s="2" t="s">
        <v>146</v>
      </c>
      <c r="X3381" s="2" t="s">
        <v>125</v>
      </c>
      <c r="Y3381" s="19" t="str">
        <f>VLOOKUP(G3381,'Verweis Kd-Gruppe'!$A$2:$B$8,2,FALSE)</f>
        <v>EXP</v>
      </c>
      <c r="Z3381" s="19" t="str">
        <f>VLOOKUP(J3381,'Verweis Art-Gruppe'!$A$2:$B$15,2,FALSE)</f>
        <v>Geräte</v>
      </c>
      <c r="AA3381" s="19" t="str">
        <f>VLOOKUP(W3381,'Verweis Vertreter'!$A$2:$B$24,2,FALSE)</f>
        <v>Muhsin Yortanli</v>
      </c>
      <c r="AB3381" s="12">
        <f t="shared" si="468"/>
        <v>9</v>
      </c>
      <c r="AC3381" s="12">
        <f t="shared" si="473"/>
        <v>605</v>
      </c>
      <c r="AD3381" s="12">
        <f t="shared" si="474"/>
        <v>625</v>
      </c>
      <c r="AE3381" s="12">
        <f t="shared" si="469"/>
        <v>5625</v>
      </c>
      <c r="AF3381" s="12">
        <f t="shared" si="470"/>
        <v>20</v>
      </c>
      <c r="AG3381" s="12">
        <f t="shared" si="471"/>
        <v>180</v>
      </c>
      <c r="AH3381" s="9">
        <f t="shared" si="475"/>
        <v>3.2000000000000001E-2</v>
      </c>
      <c r="AI3381" s="14">
        <f>VLOOKUP(E3381,'Verweis Faktor'!$A:$B,2,FALSE)</f>
        <v>1</v>
      </c>
      <c r="AJ3381" s="14"/>
      <c r="AK3381" s="14" t="str">
        <f>IF(AL3381="Ja","Versandkosten",VLOOKUP(E3381,'Verweis Belegart'!$A$2:$B$9,2,FALSE))</f>
        <v>Hardware</v>
      </c>
      <c r="AL3381" s="14" t="str">
        <f t="shared" si="476"/>
        <v>Nein</v>
      </c>
      <c r="AM3381" s="14" t="str">
        <f t="shared" si="472"/>
        <v>Positiv</v>
      </c>
    </row>
    <row r="3382" spans="1:39" ht="17.25" customHeight="1" x14ac:dyDescent="0.35">
      <c r="A3382" s="17">
        <v>14570582</v>
      </c>
      <c r="B3382" s="2" t="s">
        <v>2197</v>
      </c>
      <c r="C3382" s="1">
        <v>2025001</v>
      </c>
      <c r="D3382" s="1">
        <v>2000920</v>
      </c>
      <c r="E3382" s="2" t="s">
        <v>34</v>
      </c>
      <c r="F3382" s="2" t="s">
        <v>182</v>
      </c>
      <c r="G3382" s="2" t="s">
        <v>66</v>
      </c>
      <c r="H3382" s="2" t="s">
        <v>1779</v>
      </c>
      <c r="I3382" s="2" t="s">
        <v>1780</v>
      </c>
      <c r="J3382" s="2" t="s">
        <v>103</v>
      </c>
      <c r="K3382" s="2" t="s">
        <v>300</v>
      </c>
      <c r="L3382" s="2" t="s">
        <v>1025</v>
      </c>
      <c r="M3382" s="2" t="s">
        <v>1026</v>
      </c>
      <c r="N3382" s="2" t="s">
        <v>670</v>
      </c>
      <c r="O3382" s="3">
        <v>1</v>
      </c>
      <c r="P3382" s="3">
        <v>349.0795</v>
      </c>
      <c r="Q3382" s="3">
        <v>359</v>
      </c>
      <c r="R3382" s="3">
        <v>359</v>
      </c>
      <c r="S3382" s="3">
        <v>9.9205000000000005</v>
      </c>
      <c r="T3382" s="3">
        <v>9.92</v>
      </c>
      <c r="U3382" s="3">
        <v>2.76</v>
      </c>
      <c r="V3382" s="2" t="s">
        <v>145</v>
      </c>
      <c r="W3382" s="2" t="s">
        <v>146</v>
      </c>
      <c r="X3382" s="2" t="s">
        <v>125</v>
      </c>
      <c r="Y3382" s="19" t="str">
        <f>VLOOKUP(G3382,'Verweis Kd-Gruppe'!$A$2:$B$8,2,FALSE)</f>
        <v>EXP</v>
      </c>
      <c r="Z3382" s="19" t="str">
        <f>VLOOKUP(J3382,'Verweis Art-Gruppe'!$A$2:$B$15,2,FALSE)</f>
        <v>Geräte</v>
      </c>
      <c r="AA3382" s="19" t="str">
        <f>VLOOKUP(W3382,'Verweis Vertreter'!$A$2:$B$24,2,FALSE)</f>
        <v>Muhsin Yortanli</v>
      </c>
      <c r="AB3382" s="12">
        <f t="shared" si="468"/>
        <v>1</v>
      </c>
      <c r="AC3382" s="12">
        <f t="shared" si="473"/>
        <v>349.0795</v>
      </c>
      <c r="AD3382" s="12">
        <f t="shared" si="474"/>
        <v>359</v>
      </c>
      <c r="AE3382" s="12">
        <f t="shared" si="469"/>
        <v>359</v>
      </c>
      <c r="AF3382" s="12">
        <f t="shared" si="470"/>
        <v>9.9205000000000005</v>
      </c>
      <c r="AG3382" s="12">
        <f t="shared" si="471"/>
        <v>9.92</v>
      </c>
      <c r="AH3382" s="9">
        <f t="shared" si="475"/>
        <v>2.7632311977715877E-2</v>
      </c>
      <c r="AI3382" s="14">
        <f>VLOOKUP(E3382,'Verweis Faktor'!$A:$B,2,FALSE)</f>
        <v>1</v>
      </c>
      <c r="AJ3382" s="14"/>
      <c r="AK3382" s="14" t="str">
        <f>IF(AL3382="Ja","Versandkosten",VLOOKUP(E3382,'Verweis Belegart'!$A$2:$B$9,2,FALSE))</f>
        <v>Hardware</v>
      </c>
      <c r="AL3382" s="14" t="str">
        <f t="shared" si="476"/>
        <v>Nein</v>
      </c>
      <c r="AM3382" s="14" t="str">
        <f t="shared" si="472"/>
        <v>Positiv</v>
      </c>
    </row>
    <row r="3383" spans="1:39" ht="17.25" customHeight="1" x14ac:dyDescent="0.35">
      <c r="A3383" s="17">
        <v>14570582</v>
      </c>
      <c r="B3383" s="2" t="s">
        <v>2197</v>
      </c>
      <c r="C3383" s="1">
        <v>2025001</v>
      </c>
      <c r="D3383" s="1">
        <v>2000920</v>
      </c>
      <c r="E3383" s="2" t="s">
        <v>34</v>
      </c>
      <c r="F3383" s="2" t="s">
        <v>182</v>
      </c>
      <c r="G3383" s="2" t="s">
        <v>66</v>
      </c>
      <c r="H3383" s="2" t="s">
        <v>1779</v>
      </c>
      <c r="I3383" s="2" t="s">
        <v>1780</v>
      </c>
      <c r="J3383" s="2" t="s">
        <v>103</v>
      </c>
      <c r="K3383" s="2" t="s">
        <v>301</v>
      </c>
      <c r="L3383" s="2" t="s">
        <v>1150</v>
      </c>
      <c r="M3383" s="2" t="s">
        <v>1151</v>
      </c>
      <c r="N3383" s="2" t="s">
        <v>1152</v>
      </c>
      <c r="O3383" s="3">
        <v>7</v>
      </c>
      <c r="P3383" s="3">
        <v>129.98869999999999</v>
      </c>
      <c r="Q3383" s="3">
        <v>144</v>
      </c>
      <c r="R3383" s="3">
        <v>1008</v>
      </c>
      <c r="S3383" s="3">
        <v>14.0113</v>
      </c>
      <c r="T3383" s="3">
        <v>98.08</v>
      </c>
      <c r="U3383" s="3">
        <v>9.73</v>
      </c>
      <c r="V3383" s="2" t="s">
        <v>145</v>
      </c>
      <c r="W3383" s="2" t="s">
        <v>146</v>
      </c>
      <c r="X3383" s="2" t="s">
        <v>125</v>
      </c>
      <c r="Y3383" s="19" t="str">
        <f>VLOOKUP(G3383,'Verweis Kd-Gruppe'!$A$2:$B$8,2,FALSE)</f>
        <v>EXP</v>
      </c>
      <c r="Z3383" s="19" t="str">
        <f>VLOOKUP(J3383,'Verweis Art-Gruppe'!$A$2:$B$15,2,FALSE)</f>
        <v>Geräte</v>
      </c>
      <c r="AA3383" s="19" t="str">
        <f>VLOOKUP(W3383,'Verweis Vertreter'!$A$2:$B$24,2,FALSE)</f>
        <v>Muhsin Yortanli</v>
      </c>
      <c r="AB3383" s="12">
        <f t="shared" si="468"/>
        <v>7</v>
      </c>
      <c r="AC3383" s="12">
        <f t="shared" si="473"/>
        <v>129.98869999999999</v>
      </c>
      <c r="AD3383" s="12">
        <f t="shared" si="474"/>
        <v>144</v>
      </c>
      <c r="AE3383" s="12">
        <f t="shared" si="469"/>
        <v>1008</v>
      </c>
      <c r="AF3383" s="12">
        <f t="shared" si="470"/>
        <v>14.0113</v>
      </c>
      <c r="AG3383" s="12">
        <f t="shared" si="471"/>
        <v>98.08</v>
      </c>
      <c r="AH3383" s="9">
        <f t="shared" si="475"/>
        <v>9.7301587301587306E-2</v>
      </c>
      <c r="AI3383" s="14">
        <f>VLOOKUP(E3383,'Verweis Faktor'!$A:$B,2,FALSE)</f>
        <v>1</v>
      </c>
      <c r="AJ3383" s="14"/>
      <c r="AK3383" s="14" t="str">
        <f>IF(AL3383="Ja","Versandkosten",VLOOKUP(E3383,'Verweis Belegart'!$A$2:$B$9,2,FALSE))</f>
        <v>Hardware</v>
      </c>
      <c r="AL3383" s="14" t="str">
        <f t="shared" si="476"/>
        <v>Nein</v>
      </c>
      <c r="AM3383" s="14" t="str">
        <f t="shared" si="472"/>
        <v>Positiv</v>
      </c>
    </row>
    <row r="3384" spans="1:39" ht="17.25" customHeight="1" x14ac:dyDescent="0.35">
      <c r="A3384" s="17">
        <v>14570582</v>
      </c>
      <c r="B3384" s="2" t="s">
        <v>2197</v>
      </c>
      <c r="C3384" s="1">
        <v>2025001</v>
      </c>
      <c r="D3384" s="1">
        <v>2000920</v>
      </c>
      <c r="E3384" s="2" t="s">
        <v>34</v>
      </c>
      <c r="F3384" s="2" t="s">
        <v>182</v>
      </c>
      <c r="G3384" s="2" t="s">
        <v>66</v>
      </c>
      <c r="H3384" s="2" t="s">
        <v>1779</v>
      </c>
      <c r="I3384" s="2" t="s">
        <v>1780</v>
      </c>
      <c r="J3384" s="2" t="s">
        <v>103</v>
      </c>
      <c r="K3384" s="2" t="s">
        <v>304</v>
      </c>
      <c r="L3384" s="2" t="s">
        <v>673</v>
      </c>
      <c r="M3384" s="2" t="s">
        <v>674</v>
      </c>
      <c r="N3384" s="2" t="s">
        <v>48</v>
      </c>
      <c r="O3384" s="3">
        <v>1</v>
      </c>
      <c r="P3384" s="3">
        <v>253.26820000000001</v>
      </c>
      <c r="Q3384" s="3">
        <v>265</v>
      </c>
      <c r="R3384" s="3">
        <v>265</v>
      </c>
      <c r="S3384" s="3">
        <v>11.7318</v>
      </c>
      <c r="T3384" s="3">
        <v>11.73</v>
      </c>
      <c r="U3384" s="3">
        <v>4.42</v>
      </c>
      <c r="V3384" s="2" t="s">
        <v>145</v>
      </c>
      <c r="W3384" s="2" t="s">
        <v>146</v>
      </c>
      <c r="X3384" s="2" t="s">
        <v>125</v>
      </c>
      <c r="Y3384" s="19" t="str">
        <f>VLOOKUP(G3384,'Verweis Kd-Gruppe'!$A$2:$B$8,2,FALSE)</f>
        <v>EXP</v>
      </c>
      <c r="Z3384" s="19" t="str">
        <f>VLOOKUP(J3384,'Verweis Art-Gruppe'!$A$2:$B$15,2,FALSE)</f>
        <v>Geräte</v>
      </c>
      <c r="AA3384" s="19" t="str">
        <f>VLOOKUP(W3384,'Verweis Vertreter'!$A$2:$B$24,2,FALSE)</f>
        <v>Muhsin Yortanli</v>
      </c>
      <c r="AB3384" s="12">
        <f t="shared" si="468"/>
        <v>1</v>
      </c>
      <c r="AC3384" s="12">
        <f t="shared" si="473"/>
        <v>253.26820000000001</v>
      </c>
      <c r="AD3384" s="12">
        <f t="shared" si="474"/>
        <v>265</v>
      </c>
      <c r="AE3384" s="12">
        <f t="shared" si="469"/>
        <v>265</v>
      </c>
      <c r="AF3384" s="12">
        <f t="shared" si="470"/>
        <v>11.7318</v>
      </c>
      <c r="AG3384" s="12">
        <f t="shared" si="471"/>
        <v>11.73</v>
      </c>
      <c r="AH3384" s="9">
        <f t="shared" si="475"/>
        <v>4.4264150943396231E-2</v>
      </c>
      <c r="AI3384" s="14">
        <f>VLOOKUP(E3384,'Verweis Faktor'!$A:$B,2,FALSE)</f>
        <v>1</v>
      </c>
      <c r="AJ3384" s="14"/>
      <c r="AK3384" s="14" t="str">
        <f>IF(AL3384="Ja","Versandkosten",VLOOKUP(E3384,'Verweis Belegart'!$A$2:$B$9,2,FALSE))</f>
        <v>Hardware</v>
      </c>
      <c r="AL3384" s="14" t="str">
        <f t="shared" si="476"/>
        <v>Nein</v>
      </c>
      <c r="AM3384" s="14" t="str">
        <f t="shared" si="472"/>
        <v>Positiv</v>
      </c>
    </row>
    <row r="3385" spans="1:39" ht="17.25" customHeight="1" x14ac:dyDescent="0.35">
      <c r="A3385" s="17">
        <v>14570582</v>
      </c>
      <c r="B3385" s="2" t="s">
        <v>2197</v>
      </c>
      <c r="C3385" s="1">
        <v>2025001</v>
      </c>
      <c r="D3385" s="1">
        <v>2000920</v>
      </c>
      <c r="E3385" s="2" t="s">
        <v>34</v>
      </c>
      <c r="F3385" s="2" t="s">
        <v>182</v>
      </c>
      <c r="G3385" s="2" t="s">
        <v>66</v>
      </c>
      <c r="H3385" s="2" t="s">
        <v>1779</v>
      </c>
      <c r="I3385" s="2" t="s">
        <v>1780</v>
      </c>
      <c r="J3385" s="2" t="s">
        <v>103</v>
      </c>
      <c r="K3385" s="2" t="s">
        <v>307</v>
      </c>
      <c r="L3385" s="2" t="s">
        <v>205</v>
      </c>
      <c r="M3385" s="2" t="s">
        <v>206</v>
      </c>
      <c r="N3385" s="2" t="s">
        <v>207</v>
      </c>
      <c r="O3385" s="3">
        <v>4</v>
      </c>
      <c r="P3385" s="3">
        <v>112.0598</v>
      </c>
      <c r="Q3385" s="3">
        <v>127</v>
      </c>
      <c r="R3385" s="3">
        <v>508</v>
      </c>
      <c r="S3385" s="3">
        <v>14.940200000000001</v>
      </c>
      <c r="T3385" s="3">
        <v>59.76</v>
      </c>
      <c r="U3385" s="3">
        <v>11.76</v>
      </c>
      <c r="V3385" s="2" t="s">
        <v>145</v>
      </c>
      <c r="W3385" s="2" t="s">
        <v>146</v>
      </c>
      <c r="X3385" s="2" t="s">
        <v>125</v>
      </c>
      <c r="Y3385" s="19" t="str">
        <f>VLOOKUP(G3385,'Verweis Kd-Gruppe'!$A$2:$B$8,2,FALSE)</f>
        <v>EXP</v>
      </c>
      <c r="Z3385" s="19" t="str">
        <f>VLOOKUP(J3385,'Verweis Art-Gruppe'!$A$2:$B$15,2,FALSE)</f>
        <v>Geräte</v>
      </c>
      <c r="AA3385" s="19" t="str">
        <f>VLOOKUP(W3385,'Verweis Vertreter'!$A$2:$B$24,2,FALSE)</f>
        <v>Muhsin Yortanli</v>
      </c>
      <c r="AB3385" s="12">
        <f t="shared" si="468"/>
        <v>4</v>
      </c>
      <c r="AC3385" s="12">
        <f t="shared" si="473"/>
        <v>112.0598</v>
      </c>
      <c r="AD3385" s="12">
        <f t="shared" si="474"/>
        <v>127</v>
      </c>
      <c r="AE3385" s="12">
        <f t="shared" si="469"/>
        <v>508</v>
      </c>
      <c r="AF3385" s="12">
        <f t="shared" si="470"/>
        <v>14.940200000000001</v>
      </c>
      <c r="AG3385" s="12">
        <f t="shared" si="471"/>
        <v>59.76</v>
      </c>
      <c r="AH3385" s="9">
        <f t="shared" si="475"/>
        <v>0.11763779527559055</v>
      </c>
      <c r="AI3385" s="14">
        <f>VLOOKUP(E3385,'Verweis Faktor'!$A:$B,2,FALSE)</f>
        <v>1</v>
      </c>
      <c r="AJ3385" s="14"/>
      <c r="AK3385" s="14" t="str">
        <f>IF(AL3385="Ja","Versandkosten",VLOOKUP(E3385,'Verweis Belegart'!$A$2:$B$9,2,FALSE))</f>
        <v>Hardware</v>
      </c>
      <c r="AL3385" s="14" t="str">
        <f t="shared" si="476"/>
        <v>Nein</v>
      </c>
      <c r="AM3385" s="14" t="str">
        <f t="shared" si="472"/>
        <v>Positiv</v>
      </c>
    </row>
    <row r="3386" spans="1:39" ht="17.25" customHeight="1" x14ac:dyDescent="0.35">
      <c r="A3386" s="17">
        <v>14570582</v>
      </c>
      <c r="B3386" s="2" t="s">
        <v>2197</v>
      </c>
      <c r="C3386" s="1">
        <v>2025001</v>
      </c>
      <c r="D3386" s="1">
        <v>2000920</v>
      </c>
      <c r="E3386" s="2" t="s">
        <v>34</v>
      </c>
      <c r="F3386" s="2" t="s">
        <v>182</v>
      </c>
      <c r="G3386" s="2" t="s">
        <v>66</v>
      </c>
      <c r="H3386" s="2" t="s">
        <v>1779</v>
      </c>
      <c r="I3386" s="2" t="s">
        <v>1780</v>
      </c>
      <c r="J3386" s="2" t="s">
        <v>103</v>
      </c>
      <c r="K3386" s="2" t="s">
        <v>311</v>
      </c>
      <c r="L3386" s="2" t="s">
        <v>608</v>
      </c>
      <c r="M3386" s="2" t="s">
        <v>609</v>
      </c>
      <c r="N3386" s="2" t="s">
        <v>610</v>
      </c>
      <c r="O3386" s="3">
        <v>8</v>
      </c>
      <c r="P3386" s="3">
        <v>181</v>
      </c>
      <c r="Q3386" s="3">
        <v>190</v>
      </c>
      <c r="R3386" s="3">
        <v>1520</v>
      </c>
      <c r="S3386" s="3">
        <v>9</v>
      </c>
      <c r="T3386" s="3">
        <v>72</v>
      </c>
      <c r="U3386" s="3">
        <v>4.7300000000000004</v>
      </c>
      <c r="V3386" s="2" t="s">
        <v>145</v>
      </c>
      <c r="W3386" s="2" t="s">
        <v>146</v>
      </c>
      <c r="X3386" s="2" t="s">
        <v>125</v>
      </c>
      <c r="Y3386" s="19" t="str">
        <f>VLOOKUP(G3386,'Verweis Kd-Gruppe'!$A$2:$B$8,2,FALSE)</f>
        <v>EXP</v>
      </c>
      <c r="Z3386" s="19" t="str">
        <f>VLOOKUP(J3386,'Verweis Art-Gruppe'!$A$2:$B$15,2,FALSE)</f>
        <v>Geräte</v>
      </c>
      <c r="AA3386" s="19" t="str">
        <f>VLOOKUP(W3386,'Verweis Vertreter'!$A$2:$B$24,2,FALSE)</f>
        <v>Muhsin Yortanli</v>
      </c>
      <c r="AB3386" s="12">
        <f t="shared" si="468"/>
        <v>8</v>
      </c>
      <c r="AC3386" s="12">
        <f t="shared" si="473"/>
        <v>181</v>
      </c>
      <c r="AD3386" s="12">
        <f t="shared" si="474"/>
        <v>190</v>
      </c>
      <c r="AE3386" s="12">
        <f t="shared" si="469"/>
        <v>1520</v>
      </c>
      <c r="AF3386" s="12">
        <f t="shared" si="470"/>
        <v>9</v>
      </c>
      <c r="AG3386" s="12">
        <f t="shared" si="471"/>
        <v>72</v>
      </c>
      <c r="AH3386" s="9">
        <f t="shared" si="475"/>
        <v>4.736842105263158E-2</v>
      </c>
      <c r="AI3386" s="14">
        <f>VLOOKUP(E3386,'Verweis Faktor'!$A:$B,2,FALSE)</f>
        <v>1</v>
      </c>
      <c r="AJ3386" s="14"/>
      <c r="AK3386" s="14" t="str">
        <f>IF(AL3386="Ja","Versandkosten",VLOOKUP(E3386,'Verweis Belegart'!$A$2:$B$9,2,FALSE))</f>
        <v>Hardware</v>
      </c>
      <c r="AL3386" s="14" t="str">
        <f t="shared" si="476"/>
        <v>Nein</v>
      </c>
      <c r="AM3386" s="14" t="str">
        <f t="shared" si="472"/>
        <v>Positiv</v>
      </c>
    </row>
    <row r="3387" spans="1:39" ht="17.25" customHeight="1" x14ac:dyDescent="0.35">
      <c r="A3387" s="17">
        <v>14570582</v>
      </c>
      <c r="B3387" s="2" t="s">
        <v>2197</v>
      </c>
      <c r="C3387" s="1">
        <v>2025001</v>
      </c>
      <c r="D3387" s="1">
        <v>2000920</v>
      </c>
      <c r="E3387" s="2" t="s">
        <v>34</v>
      </c>
      <c r="F3387" s="2" t="s">
        <v>182</v>
      </c>
      <c r="G3387" s="2" t="s">
        <v>66</v>
      </c>
      <c r="H3387" s="2" t="s">
        <v>1779</v>
      </c>
      <c r="I3387" s="2" t="s">
        <v>1780</v>
      </c>
      <c r="J3387" s="2" t="s">
        <v>103</v>
      </c>
      <c r="K3387" s="2" t="s">
        <v>478</v>
      </c>
      <c r="L3387" s="2" t="s">
        <v>1900</v>
      </c>
      <c r="M3387" s="2" t="s">
        <v>1901</v>
      </c>
      <c r="N3387" s="2" t="s">
        <v>1047</v>
      </c>
      <c r="O3387" s="3">
        <v>2</v>
      </c>
      <c r="P3387" s="3">
        <v>105.4256</v>
      </c>
      <c r="Q3387" s="3">
        <v>107</v>
      </c>
      <c r="R3387" s="3">
        <v>214</v>
      </c>
      <c r="S3387" s="3">
        <v>1.5744</v>
      </c>
      <c r="T3387" s="3">
        <v>3.15</v>
      </c>
      <c r="U3387" s="3">
        <v>1.47</v>
      </c>
      <c r="V3387" s="2" t="s">
        <v>145</v>
      </c>
      <c r="W3387" s="2" t="s">
        <v>146</v>
      </c>
      <c r="X3387" s="2" t="s">
        <v>125</v>
      </c>
      <c r="Y3387" s="19" t="str">
        <f>VLOOKUP(G3387,'Verweis Kd-Gruppe'!$A$2:$B$8,2,FALSE)</f>
        <v>EXP</v>
      </c>
      <c r="Z3387" s="19" t="str">
        <f>VLOOKUP(J3387,'Verweis Art-Gruppe'!$A$2:$B$15,2,FALSE)</f>
        <v>Geräte</v>
      </c>
      <c r="AA3387" s="19" t="str">
        <f>VLOOKUP(W3387,'Verweis Vertreter'!$A$2:$B$24,2,FALSE)</f>
        <v>Muhsin Yortanli</v>
      </c>
      <c r="AB3387" s="12">
        <f t="shared" si="468"/>
        <v>2</v>
      </c>
      <c r="AC3387" s="12">
        <f t="shared" si="473"/>
        <v>105.4256</v>
      </c>
      <c r="AD3387" s="12">
        <f t="shared" si="474"/>
        <v>107</v>
      </c>
      <c r="AE3387" s="12">
        <f t="shared" si="469"/>
        <v>214</v>
      </c>
      <c r="AF3387" s="12">
        <f t="shared" si="470"/>
        <v>1.5744</v>
      </c>
      <c r="AG3387" s="12">
        <f t="shared" si="471"/>
        <v>3.15</v>
      </c>
      <c r="AH3387" s="9">
        <f t="shared" si="475"/>
        <v>1.4719626168224299E-2</v>
      </c>
      <c r="AI3387" s="14">
        <f>VLOOKUP(E3387,'Verweis Faktor'!$A:$B,2,FALSE)</f>
        <v>1</v>
      </c>
      <c r="AJ3387" s="14"/>
      <c r="AK3387" s="14" t="str">
        <f>IF(AL3387="Ja","Versandkosten",VLOOKUP(E3387,'Verweis Belegart'!$A$2:$B$9,2,FALSE))</f>
        <v>Hardware</v>
      </c>
      <c r="AL3387" s="14" t="str">
        <f t="shared" si="476"/>
        <v>Nein</v>
      </c>
      <c r="AM3387" s="14" t="str">
        <f t="shared" si="472"/>
        <v>Positiv</v>
      </c>
    </row>
    <row r="3388" spans="1:39" ht="17.25" customHeight="1" x14ac:dyDescent="0.35">
      <c r="A3388" s="17">
        <v>14570582</v>
      </c>
      <c r="B3388" s="2" t="s">
        <v>2197</v>
      </c>
      <c r="C3388" s="1">
        <v>2025001</v>
      </c>
      <c r="D3388" s="1">
        <v>2000920</v>
      </c>
      <c r="E3388" s="2" t="s">
        <v>34</v>
      </c>
      <c r="F3388" s="2" t="s">
        <v>182</v>
      </c>
      <c r="G3388" s="2" t="s">
        <v>66</v>
      </c>
      <c r="H3388" s="2" t="s">
        <v>1779</v>
      </c>
      <c r="I3388" s="2" t="s">
        <v>1780</v>
      </c>
      <c r="J3388" s="2" t="s">
        <v>103</v>
      </c>
      <c r="K3388" s="2" t="s">
        <v>482</v>
      </c>
      <c r="L3388" s="2" t="s">
        <v>937</v>
      </c>
      <c r="M3388" s="2" t="s">
        <v>938</v>
      </c>
      <c r="N3388" s="2" t="s">
        <v>655</v>
      </c>
      <c r="O3388" s="3">
        <v>1</v>
      </c>
      <c r="P3388" s="3">
        <v>246.28890000000001</v>
      </c>
      <c r="Q3388" s="3">
        <v>267</v>
      </c>
      <c r="R3388" s="3">
        <v>267</v>
      </c>
      <c r="S3388" s="3">
        <v>20.711099999999998</v>
      </c>
      <c r="T3388" s="3">
        <v>20.71</v>
      </c>
      <c r="U3388" s="3">
        <v>7.75</v>
      </c>
      <c r="V3388" s="2" t="s">
        <v>145</v>
      </c>
      <c r="W3388" s="2" t="s">
        <v>146</v>
      </c>
      <c r="X3388" s="2" t="s">
        <v>125</v>
      </c>
      <c r="Y3388" s="19" t="str">
        <f>VLOOKUP(G3388,'Verweis Kd-Gruppe'!$A$2:$B$8,2,FALSE)</f>
        <v>EXP</v>
      </c>
      <c r="Z3388" s="19" t="str">
        <f>VLOOKUP(J3388,'Verweis Art-Gruppe'!$A$2:$B$15,2,FALSE)</f>
        <v>Geräte</v>
      </c>
      <c r="AA3388" s="19" t="str">
        <f>VLOOKUP(W3388,'Verweis Vertreter'!$A$2:$B$24,2,FALSE)</f>
        <v>Muhsin Yortanli</v>
      </c>
      <c r="AB3388" s="12">
        <f t="shared" si="468"/>
        <v>1</v>
      </c>
      <c r="AC3388" s="12">
        <f t="shared" si="473"/>
        <v>246.28890000000001</v>
      </c>
      <c r="AD3388" s="12">
        <f t="shared" si="474"/>
        <v>267</v>
      </c>
      <c r="AE3388" s="12">
        <f t="shared" si="469"/>
        <v>267</v>
      </c>
      <c r="AF3388" s="12">
        <f t="shared" si="470"/>
        <v>20.711099999999998</v>
      </c>
      <c r="AG3388" s="12">
        <f t="shared" si="471"/>
        <v>20.71</v>
      </c>
      <c r="AH3388" s="9">
        <f t="shared" si="475"/>
        <v>7.756554307116105E-2</v>
      </c>
      <c r="AI3388" s="14">
        <f>VLOOKUP(E3388,'Verweis Faktor'!$A:$B,2,FALSE)</f>
        <v>1</v>
      </c>
      <c r="AJ3388" s="14"/>
      <c r="AK3388" s="14" t="str">
        <f>IF(AL3388="Ja","Versandkosten",VLOOKUP(E3388,'Verweis Belegart'!$A$2:$B$9,2,FALSE))</f>
        <v>Hardware</v>
      </c>
      <c r="AL3388" s="14" t="str">
        <f t="shared" si="476"/>
        <v>Nein</v>
      </c>
      <c r="AM3388" s="14" t="str">
        <f t="shared" si="472"/>
        <v>Positiv</v>
      </c>
    </row>
    <row r="3389" spans="1:39" ht="17.25" customHeight="1" x14ac:dyDescent="0.35">
      <c r="A3389" s="17">
        <v>14570582</v>
      </c>
      <c r="B3389" s="2" t="s">
        <v>2197</v>
      </c>
      <c r="C3389" s="1">
        <v>2025001</v>
      </c>
      <c r="D3389" s="1">
        <v>2000920</v>
      </c>
      <c r="E3389" s="2" t="s">
        <v>34</v>
      </c>
      <c r="F3389" s="2" t="s">
        <v>182</v>
      </c>
      <c r="G3389" s="2" t="s">
        <v>66</v>
      </c>
      <c r="H3389" s="2" t="s">
        <v>1779</v>
      </c>
      <c r="I3389" s="2" t="s">
        <v>1780</v>
      </c>
      <c r="J3389" s="2" t="s">
        <v>103</v>
      </c>
      <c r="K3389" s="2" t="s">
        <v>485</v>
      </c>
      <c r="L3389" s="2" t="s">
        <v>1925</v>
      </c>
      <c r="M3389" s="2" t="s">
        <v>1926</v>
      </c>
      <c r="N3389" s="2" t="s">
        <v>1799</v>
      </c>
      <c r="O3389" s="3">
        <v>3</v>
      </c>
      <c r="P3389" s="3">
        <v>153</v>
      </c>
      <c r="Q3389" s="3">
        <v>157</v>
      </c>
      <c r="R3389" s="3">
        <v>471</v>
      </c>
      <c r="S3389" s="3">
        <v>4</v>
      </c>
      <c r="T3389" s="3">
        <v>12</v>
      </c>
      <c r="U3389" s="3">
        <v>2.54</v>
      </c>
      <c r="V3389" s="2" t="s">
        <v>145</v>
      </c>
      <c r="W3389" s="2" t="s">
        <v>146</v>
      </c>
      <c r="X3389" s="2" t="s">
        <v>125</v>
      </c>
      <c r="Y3389" s="19" t="str">
        <f>VLOOKUP(G3389,'Verweis Kd-Gruppe'!$A$2:$B$8,2,FALSE)</f>
        <v>EXP</v>
      </c>
      <c r="Z3389" s="19" t="str">
        <f>VLOOKUP(J3389,'Verweis Art-Gruppe'!$A$2:$B$15,2,FALSE)</f>
        <v>Geräte</v>
      </c>
      <c r="AA3389" s="19" t="str">
        <f>VLOOKUP(W3389,'Verweis Vertreter'!$A$2:$B$24,2,FALSE)</f>
        <v>Muhsin Yortanli</v>
      </c>
      <c r="AB3389" s="12">
        <f t="shared" si="468"/>
        <v>3</v>
      </c>
      <c r="AC3389" s="12">
        <f t="shared" si="473"/>
        <v>153</v>
      </c>
      <c r="AD3389" s="12">
        <f t="shared" si="474"/>
        <v>157</v>
      </c>
      <c r="AE3389" s="12">
        <f t="shared" si="469"/>
        <v>471</v>
      </c>
      <c r="AF3389" s="12">
        <f t="shared" si="470"/>
        <v>4</v>
      </c>
      <c r="AG3389" s="12">
        <f t="shared" si="471"/>
        <v>12</v>
      </c>
      <c r="AH3389" s="9">
        <f t="shared" si="475"/>
        <v>2.5477707006369428E-2</v>
      </c>
      <c r="AI3389" s="14">
        <f>VLOOKUP(E3389,'Verweis Faktor'!$A:$B,2,FALSE)</f>
        <v>1</v>
      </c>
      <c r="AJ3389" s="14"/>
      <c r="AK3389" s="14" t="str">
        <f>IF(AL3389="Ja","Versandkosten",VLOOKUP(E3389,'Verweis Belegart'!$A$2:$B$9,2,FALSE))</f>
        <v>Hardware</v>
      </c>
      <c r="AL3389" s="14" t="str">
        <f t="shared" si="476"/>
        <v>Nein</v>
      </c>
      <c r="AM3389" s="14" t="str">
        <f t="shared" si="472"/>
        <v>Positiv</v>
      </c>
    </row>
    <row r="3390" spans="1:39" ht="17.25" customHeight="1" x14ac:dyDescent="0.35">
      <c r="A3390" s="17">
        <v>14570582</v>
      </c>
      <c r="B3390" s="2" t="s">
        <v>2197</v>
      </c>
      <c r="C3390" s="1">
        <v>2025001</v>
      </c>
      <c r="D3390" s="1">
        <v>2000920</v>
      </c>
      <c r="E3390" s="2" t="s">
        <v>34</v>
      </c>
      <c r="F3390" s="2" t="s">
        <v>182</v>
      </c>
      <c r="G3390" s="2" t="s">
        <v>66</v>
      </c>
      <c r="H3390" s="2" t="s">
        <v>1779</v>
      </c>
      <c r="I3390" s="2" t="s">
        <v>1780</v>
      </c>
      <c r="J3390" s="2" t="s">
        <v>103</v>
      </c>
      <c r="K3390" s="2" t="s">
        <v>486</v>
      </c>
      <c r="L3390" s="2" t="s">
        <v>458</v>
      </c>
      <c r="M3390" s="2" t="s">
        <v>459</v>
      </c>
      <c r="N3390" s="2" t="s">
        <v>41</v>
      </c>
      <c r="O3390" s="3">
        <v>1</v>
      </c>
      <c r="P3390" s="3">
        <v>228.69569999999999</v>
      </c>
      <c r="Q3390" s="3">
        <v>239</v>
      </c>
      <c r="R3390" s="3">
        <v>239</v>
      </c>
      <c r="S3390" s="3">
        <v>10.3043</v>
      </c>
      <c r="T3390" s="3">
        <v>10.3</v>
      </c>
      <c r="U3390" s="3">
        <v>4.3099999999999996</v>
      </c>
      <c r="V3390" s="2" t="s">
        <v>145</v>
      </c>
      <c r="W3390" s="2" t="s">
        <v>146</v>
      </c>
      <c r="X3390" s="2" t="s">
        <v>125</v>
      </c>
      <c r="Y3390" s="19" t="str">
        <f>VLOOKUP(G3390,'Verweis Kd-Gruppe'!$A$2:$B$8,2,FALSE)</f>
        <v>EXP</v>
      </c>
      <c r="Z3390" s="19" t="str">
        <f>VLOOKUP(J3390,'Verweis Art-Gruppe'!$A$2:$B$15,2,FALSE)</f>
        <v>Geräte</v>
      </c>
      <c r="AA3390" s="19" t="str">
        <f>VLOOKUP(W3390,'Verweis Vertreter'!$A$2:$B$24,2,FALSE)</f>
        <v>Muhsin Yortanli</v>
      </c>
      <c r="AB3390" s="12">
        <f t="shared" si="468"/>
        <v>1</v>
      </c>
      <c r="AC3390" s="12">
        <f t="shared" si="473"/>
        <v>228.69569999999999</v>
      </c>
      <c r="AD3390" s="12">
        <f t="shared" si="474"/>
        <v>239</v>
      </c>
      <c r="AE3390" s="12">
        <f t="shared" si="469"/>
        <v>239</v>
      </c>
      <c r="AF3390" s="12">
        <f t="shared" si="470"/>
        <v>10.3043</v>
      </c>
      <c r="AG3390" s="12">
        <f t="shared" si="471"/>
        <v>10.3</v>
      </c>
      <c r="AH3390" s="9">
        <f t="shared" si="475"/>
        <v>4.3096234309623435E-2</v>
      </c>
      <c r="AI3390" s="14">
        <f>VLOOKUP(E3390,'Verweis Faktor'!$A:$B,2,FALSE)</f>
        <v>1</v>
      </c>
      <c r="AJ3390" s="14"/>
      <c r="AK3390" s="14" t="str">
        <f>IF(AL3390="Ja","Versandkosten",VLOOKUP(E3390,'Verweis Belegart'!$A$2:$B$9,2,FALSE))</f>
        <v>Hardware</v>
      </c>
      <c r="AL3390" s="14" t="str">
        <f t="shared" si="476"/>
        <v>Nein</v>
      </c>
      <c r="AM3390" s="14" t="str">
        <f t="shared" si="472"/>
        <v>Positiv</v>
      </c>
    </row>
    <row r="3391" spans="1:39" ht="17.25" customHeight="1" x14ac:dyDescent="0.35">
      <c r="A3391" s="17">
        <v>14570582</v>
      </c>
      <c r="B3391" s="2" t="s">
        <v>2197</v>
      </c>
      <c r="C3391" s="1">
        <v>2025001</v>
      </c>
      <c r="D3391" s="1">
        <v>2000920</v>
      </c>
      <c r="E3391" s="2" t="s">
        <v>34</v>
      </c>
      <c r="F3391" s="2" t="s">
        <v>182</v>
      </c>
      <c r="G3391" s="2" t="s">
        <v>66</v>
      </c>
      <c r="H3391" s="2" t="s">
        <v>1779</v>
      </c>
      <c r="I3391" s="2" t="s">
        <v>1780</v>
      </c>
      <c r="J3391" s="2" t="s">
        <v>103</v>
      </c>
      <c r="K3391" s="2" t="s">
        <v>490</v>
      </c>
      <c r="L3391" s="2" t="s">
        <v>619</v>
      </c>
      <c r="M3391" s="2" t="s">
        <v>620</v>
      </c>
      <c r="N3391" s="2" t="s">
        <v>618</v>
      </c>
      <c r="O3391" s="3">
        <v>8</v>
      </c>
      <c r="P3391" s="3">
        <v>495</v>
      </c>
      <c r="Q3391" s="3">
        <v>507</v>
      </c>
      <c r="R3391" s="3">
        <v>4056</v>
      </c>
      <c r="S3391" s="3">
        <v>12</v>
      </c>
      <c r="T3391" s="3">
        <v>96</v>
      </c>
      <c r="U3391" s="3">
        <v>2.36</v>
      </c>
      <c r="V3391" s="2" t="s">
        <v>145</v>
      </c>
      <c r="W3391" s="2" t="s">
        <v>146</v>
      </c>
      <c r="X3391" s="2" t="s">
        <v>125</v>
      </c>
      <c r="Y3391" s="19" t="str">
        <f>VLOOKUP(G3391,'Verweis Kd-Gruppe'!$A$2:$B$8,2,FALSE)</f>
        <v>EXP</v>
      </c>
      <c r="Z3391" s="19" t="str">
        <f>VLOOKUP(J3391,'Verweis Art-Gruppe'!$A$2:$B$15,2,FALSE)</f>
        <v>Geräte</v>
      </c>
      <c r="AA3391" s="19" t="str">
        <f>VLOOKUP(W3391,'Verweis Vertreter'!$A$2:$B$24,2,FALSE)</f>
        <v>Muhsin Yortanli</v>
      </c>
      <c r="AB3391" s="12">
        <f t="shared" si="468"/>
        <v>8</v>
      </c>
      <c r="AC3391" s="12">
        <f t="shared" si="473"/>
        <v>495</v>
      </c>
      <c r="AD3391" s="12">
        <f t="shared" si="474"/>
        <v>507</v>
      </c>
      <c r="AE3391" s="12">
        <f t="shared" si="469"/>
        <v>4056</v>
      </c>
      <c r="AF3391" s="12">
        <f t="shared" si="470"/>
        <v>12</v>
      </c>
      <c r="AG3391" s="12">
        <f t="shared" si="471"/>
        <v>96</v>
      </c>
      <c r="AH3391" s="9">
        <f t="shared" si="475"/>
        <v>2.3668639053254437E-2</v>
      </c>
      <c r="AI3391" s="14">
        <f>VLOOKUP(E3391,'Verweis Faktor'!$A:$B,2,FALSE)</f>
        <v>1</v>
      </c>
      <c r="AJ3391" s="14"/>
      <c r="AK3391" s="14" t="str">
        <f>IF(AL3391="Ja","Versandkosten",VLOOKUP(E3391,'Verweis Belegart'!$A$2:$B$9,2,FALSE))</f>
        <v>Hardware</v>
      </c>
      <c r="AL3391" s="14" t="str">
        <f t="shared" si="476"/>
        <v>Nein</v>
      </c>
      <c r="AM3391" s="14" t="str">
        <f t="shared" si="472"/>
        <v>Positiv</v>
      </c>
    </row>
    <row r="3392" spans="1:39" ht="17.25" customHeight="1" x14ac:dyDescent="0.35">
      <c r="A3392" s="17">
        <v>14570582</v>
      </c>
      <c r="B3392" s="2" t="s">
        <v>2197</v>
      </c>
      <c r="C3392" s="1">
        <v>2025001</v>
      </c>
      <c r="D3392" s="1">
        <v>2000920</v>
      </c>
      <c r="E3392" s="2" t="s">
        <v>34</v>
      </c>
      <c r="F3392" s="2" t="s">
        <v>182</v>
      </c>
      <c r="G3392" s="2" t="s">
        <v>66</v>
      </c>
      <c r="H3392" s="2" t="s">
        <v>1779</v>
      </c>
      <c r="I3392" s="2" t="s">
        <v>1780</v>
      </c>
      <c r="J3392" s="2" t="s">
        <v>103</v>
      </c>
      <c r="K3392" s="2" t="s">
        <v>494</v>
      </c>
      <c r="L3392" s="2" t="s">
        <v>323</v>
      </c>
      <c r="M3392" s="2" t="s">
        <v>324</v>
      </c>
      <c r="N3392" s="2" t="s">
        <v>325</v>
      </c>
      <c r="O3392" s="3">
        <v>2</v>
      </c>
      <c r="P3392" s="3">
        <v>181</v>
      </c>
      <c r="Q3392" s="3">
        <v>198</v>
      </c>
      <c r="R3392" s="3">
        <v>396</v>
      </c>
      <c r="S3392" s="3">
        <v>17</v>
      </c>
      <c r="T3392" s="3">
        <v>34</v>
      </c>
      <c r="U3392" s="3">
        <v>8.58</v>
      </c>
      <c r="V3392" s="2" t="s">
        <v>145</v>
      </c>
      <c r="W3392" s="2" t="s">
        <v>146</v>
      </c>
      <c r="X3392" s="2" t="s">
        <v>125</v>
      </c>
      <c r="Y3392" s="19" t="str">
        <f>VLOOKUP(G3392,'Verweis Kd-Gruppe'!$A$2:$B$8,2,FALSE)</f>
        <v>EXP</v>
      </c>
      <c r="Z3392" s="19" t="str">
        <f>VLOOKUP(J3392,'Verweis Art-Gruppe'!$A$2:$B$15,2,FALSE)</f>
        <v>Geräte</v>
      </c>
      <c r="AA3392" s="19" t="str">
        <f>VLOOKUP(W3392,'Verweis Vertreter'!$A$2:$B$24,2,FALSE)</f>
        <v>Muhsin Yortanli</v>
      </c>
      <c r="AB3392" s="12">
        <f t="shared" si="468"/>
        <v>2</v>
      </c>
      <c r="AC3392" s="12">
        <f t="shared" si="473"/>
        <v>181</v>
      </c>
      <c r="AD3392" s="12">
        <f t="shared" si="474"/>
        <v>198</v>
      </c>
      <c r="AE3392" s="12">
        <f t="shared" si="469"/>
        <v>396</v>
      </c>
      <c r="AF3392" s="12">
        <f t="shared" si="470"/>
        <v>17</v>
      </c>
      <c r="AG3392" s="12">
        <f t="shared" si="471"/>
        <v>34</v>
      </c>
      <c r="AH3392" s="9">
        <f t="shared" si="475"/>
        <v>8.5858585858585856E-2</v>
      </c>
      <c r="AI3392" s="14">
        <f>VLOOKUP(E3392,'Verweis Faktor'!$A:$B,2,FALSE)</f>
        <v>1</v>
      </c>
      <c r="AJ3392" s="14"/>
      <c r="AK3392" s="14" t="str">
        <f>IF(AL3392="Ja","Versandkosten",VLOOKUP(E3392,'Verweis Belegart'!$A$2:$B$9,2,FALSE))</f>
        <v>Hardware</v>
      </c>
      <c r="AL3392" s="14" t="str">
        <f t="shared" si="476"/>
        <v>Nein</v>
      </c>
      <c r="AM3392" s="14" t="str">
        <f t="shared" si="472"/>
        <v>Positiv</v>
      </c>
    </row>
    <row r="3393" spans="1:39" ht="17.25" customHeight="1" x14ac:dyDescent="0.35">
      <c r="A3393" s="17">
        <v>14570582</v>
      </c>
      <c r="B3393" s="2" t="s">
        <v>2197</v>
      </c>
      <c r="C3393" s="1">
        <v>2025001</v>
      </c>
      <c r="D3393" s="1">
        <v>2000920</v>
      </c>
      <c r="E3393" s="2" t="s">
        <v>34</v>
      </c>
      <c r="F3393" s="2" t="s">
        <v>182</v>
      </c>
      <c r="G3393" s="2" t="s">
        <v>66</v>
      </c>
      <c r="H3393" s="2" t="s">
        <v>1779</v>
      </c>
      <c r="I3393" s="2" t="s">
        <v>1780</v>
      </c>
      <c r="J3393" s="2" t="s">
        <v>103</v>
      </c>
      <c r="K3393" s="2" t="s">
        <v>498</v>
      </c>
      <c r="L3393" s="2" t="s">
        <v>653</v>
      </c>
      <c r="M3393" s="2" t="s">
        <v>654</v>
      </c>
      <c r="N3393" s="2" t="s">
        <v>655</v>
      </c>
      <c r="O3393" s="3">
        <v>2</v>
      </c>
      <c r="P3393" s="3">
        <v>246</v>
      </c>
      <c r="Q3393" s="3">
        <v>260</v>
      </c>
      <c r="R3393" s="3">
        <v>520</v>
      </c>
      <c r="S3393" s="3">
        <v>14</v>
      </c>
      <c r="T3393" s="3">
        <v>28</v>
      </c>
      <c r="U3393" s="3">
        <v>5.38</v>
      </c>
      <c r="V3393" s="2" t="s">
        <v>145</v>
      </c>
      <c r="W3393" s="2" t="s">
        <v>146</v>
      </c>
      <c r="X3393" s="2" t="s">
        <v>125</v>
      </c>
      <c r="Y3393" s="19" t="str">
        <f>VLOOKUP(G3393,'Verweis Kd-Gruppe'!$A$2:$B$8,2,FALSE)</f>
        <v>EXP</v>
      </c>
      <c r="Z3393" s="19" t="str">
        <f>VLOOKUP(J3393,'Verweis Art-Gruppe'!$A$2:$B$15,2,FALSE)</f>
        <v>Geräte</v>
      </c>
      <c r="AA3393" s="19" t="str">
        <f>VLOOKUP(W3393,'Verweis Vertreter'!$A$2:$B$24,2,FALSE)</f>
        <v>Muhsin Yortanli</v>
      </c>
      <c r="AB3393" s="12">
        <f t="shared" si="468"/>
        <v>2</v>
      </c>
      <c r="AC3393" s="12">
        <f t="shared" si="473"/>
        <v>246</v>
      </c>
      <c r="AD3393" s="12">
        <f t="shared" si="474"/>
        <v>260</v>
      </c>
      <c r="AE3393" s="12">
        <f t="shared" si="469"/>
        <v>520</v>
      </c>
      <c r="AF3393" s="12">
        <f t="shared" si="470"/>
        <v>14</v>
      </c>
      <c r="AG3393" s="12">
        <f t="shared" si="471"/>
        <v>28</v>
      </c>
      <c r="AH3393" s="9">
        <f t="shared" si="475"/>
        <v>5.3846153846153849E-2</v>
      </c>
      <c r="AI3393" s="14">
        <f>VLOOKUP(E3393,'Verweis Faktor'!$A:$B,2,FALSE)</f>
        <v>1</v>
      </c>
      <c r="AJ3393" s="14"/>
      <c r="AK3393" s="14" t="str">
        <f>IF(AL3393="Ja","Versandkosten",VLOOKUP(E3393,'Verweis Belegart'!$A$2:$B$9,2,FALSE))</f>
        <v>Hardware</v>
      </c>
      <c r="AL3393" s="14" t="str">
        <f t="shared" si="476"/>
        <v>Nein</v>
      </c>
      <c r="AM3393" s="14" t="str">
        <f t="shared" si="472"/>
        <v>Positiv</v>
      </c>
    </row>
    <row r="3394" spans="1:39" ht="17.25" customHeight="1" x14ac:dyDescent="0.35">
      <c r="A3394" s="17">
        <v>14570582</v>
      </c>
      <c r="B3394" s="2" t="s">
        <v>2197</v>
      </c>
      <c r="C3394" s="1">
        <v>2025001</v>
      </c>
      <c r="D3394" s="1">
        <v>2000920</v>
      </c>
      <c r="E3394" s="2" t="s">
        <v>34</v>
      </c>
      <c r="F3394" s="2" t="s">
        <v>182</v>
      </c>
      <c r="G3394" s="2" t="s">
        <v>66</v>
      </c>
      <c r="H3394" s="2" t="s">
        <v>1779</v>
      </c>
      <c r="I3394" s="2" t="s">
        <v>1780</v>
      </c>
      <c r="J3394" s="2" t="s">
        <v>103</v>
      </c>
      <c r="K3394" s="2" t="s">
        <v>499</v>
      </c>
      <c r="L3394" s="2" t="s">
        <v>1029</v>
      </c>
      <c r="M3394" s="2" t="s">
        <v>1030</v>
      </c>
      <c r="N3394" s="2" t="s">
        <v>310</v>
      </c>
      <c r="O3394" s="3">
        <v>1</v>
      </c>
      <c r="P3394" s="3">
        <v>484.77780000000001</v>
      </c>
      <c r="Q3394" s="3">
        <v>499</v>
      </c>
      <c r="R3394" s="3">
        <v>499</v>
      </c>
      <c r="S3394" s="3">
        <v>14.222200000000001</v>
      </c>
      <c r="T3394" s="3">
        <v>14.22</v>
      </c>
      <c r="U3394" s="3">
        <v>2.85</v>
      </c>
      <c r="V3394" s="2" t="s">
        <v>145</v>
      </c>
      <c r="W3394" s="2" t="s">
        <v>146</v>
      </c>
      <c r="X3394" s="2" t="s">
        <v>125</v>
      </c>
      <c r="Y3394" s="19" t="str">
        <f>VLOOKUP(G3394,'Verweis Kd-Gruppe'!$A$2:$B$8,2,FALSE)</f>
        <v>EXP</v>
      </c>
      <c r="Z3394" s="19" t="str">
        <f>VLOOKUP(J3394,'Verweis Art-Gruppe'!$A$2:$B$15,2,FALSE)</f>
        <v>Geräte</v>
      </c>
      <c r="AA3394" s="19" t="str">
        <f>VLOOKUP(W3394,'Verweis Vertreter'!$A$2:$B$24,2,FALSE)</f>
        <v>Muhsin Yortanli</v>
      </c>
      <c r="AB3394" s="12">
        <f t="shared" si="468"/>
        <v>1</v>
      </c>
      <c r="AC3394" s="12">
        <f t="shared" si="473"/>
        <v>484.77780000000001</v>
      </c>
      <c r="AD3394" s="12">
        <f t="shared" si="474"/>
        <v>499</v>
      </c>
      <c r="AE3394" s="12">
        <f t="shared" si="469"/>
        <v>499</v>
      </c>
      <c r="AF3394" s="12">
        <f t="shared" si="470"/>
        <v>14.222200000000001</v>
      </c>
      <c r="AG3394" s="12">
        <f t="shared" si="471"/>
        <v>14.22</v>
      </c>
      <c r="AH3394" s="9">
        <f t="shared" si="475"/>
        <v>2.8496993987975953E-2</v>
      </c>
      <c r="AI3394" s="14">
        <f>VLOOKUP(E3394,'Verweis Faktor'!$A:$B,2,FALSE)</f>
        <v>1</v>
      </c>
      <c r="AJ3394" s="14"/>
      <c r="AK3394" s="14" t="str">
        <f>IF(AL3394="Ja","Versandkosten",VLOOKUP(E3394,'Verweis Belegart'!$A$2:$B$9,2,FALSE))</f>
        <v>Hardware</v>
      </c>
      <c r="AL3394" s="14" t="str">
        <f t="shared" si="476"/>
        <v>Nein</v>
      </c>
      <c r="AM3394" s="14" t="str">
        <f t="shared" si="472"/>
        <v>Positiv</v>
      </c>
    </row>
    <row r="3395" spans="1:39" ht="17.25" customHeight="1" x14ac:dyDescent="0.35">
      <c r="A3395" s="17">
        <v>14570582</v>
      </c>
      <c r="B3395" s="2" t="s">
        <v>2197</v>
      </c>
      <c r="C3395" s="1">
        <v>2025001</v>
      </c>
      <c r="D3395" s="1">
        <v>2000920</v>
      </c>
      <c r="E3395" s="2" t="s">
        <v>34</v>
      </c>
      <c r="F3395" s="2" t="s">
        <v>182</v>
      </c>
      <c r="G3395" s="2" t="s">
        <v>66</v>
      </c>
      <c r="H3395" s="2" t="s">
        <v>1779</v>
      </c>
      <c r="I3395" s="2" t="s">
        <v>1780</v>
      </c>
      <c r="J3395" s="2" t="s">
        <v>103</v>
      </c>
      <c r="K3395" s="2" t="s">
        <v>503</v>
      </c>
      <c r="L3395" s="2" t="s">
        <v>1033</v>
      </c>
      <c r="M3395" s="2" t="s">
        <v>1034</v>
      </c>
      <c r="N3395" s="2" t="s">
        <v>558</v>
      </c>
      <c r="O3395" s="3">
        <v>4</v>
      </c>
      <c r="P3395" s="3">
        <v>295.3005</v>
      </c>
      <c r="Q3395" s="3">
        <v>303</v>
      </c>
      <c r="R3395" s="3">
        <v>1212</v>
      </c>
      <c r="S3395" s="3">
        <v>7.6994999999999996</v>
      </c>
      <c r="T3395" s="3">
        <v>30.8</v>
      </c>
      <c r="U3395" s="3">
        <v>2.54</v>
      </c>
      <c r="V3395" s="2" t="s">
        <v>145</v>
      </c>
      <c r="W3395" s="2" t="s">
        <v>146</v>
      </c>
      <c r="X3395" s="2" t="s">
        <v>125</v>
      </c>
      <c r="Y3395" s="19" t="str">
        <f>VLOOKUP(G3395,'Verweis Kd-Gruppe'!$A$2:$B$8,2,FALSE)</f>
        <v>EXP</v>
      </c>
      <c r="Z3395" s="19" t="str">
        <f>VLOOKUP(J3395,'Verweis Art-Gruppe'!$A$2:$B$15,2,FALSE)</f>
        <v>Geräte</v>
      </c>
      <c r="AA3395" s="19" t="str">
        <f>VLOOKUP(W3395,'Verweis Vertreter'!$A$2:$B$24,2,FALSE)</f>
        <v>Muhsin Yortanli</v>
      </c>
      <c r="AB3395" s="12">
        <f t="shared" ref="AB3395:AB3458" si="477">$AI3395*O3395</f>
        <v>4</v>
      </c>
      <c r="AC3395" s="12">
        <f t="shared" si="473"/>
        <v>295.3005</v>
      </c>
      <c r="AD3395" s="12">
        <f t="shared" si="474"/>
        <v>303</v>
      </c>
      <c r="AE3395" s="12">
        <f t="shared" ref="AE3395:AE3458" si="478">$AI3395*R3395</f>
        <v>1212</v>
      </c>
      <c r="AF3395" s="12">
        <f t="shared" ref="AF3395:AF3458" si="479">$AI3395*S3395</f>
        <v>7.6994999999999996</v>
      </c>
      <c r="AG3395" s="12">
        <f t="shared" ref="AG3395:AG3458" si="480">$AI3395*T3395</f>
        <v>30.8</v>
      </c>
      <c r="AH3395" s="9">
        <f t="shared" si="475"/>
        <v>2.5412541254125412E-2</v>
      </c>
      <c r="AI3395" s="14">
        <f>VLOOKUP(E3395,'Verweis Faktor'!$A:$B,2,FALSE)</f>
        <v>1</v>
      </c>
      <c r="AJ3395" s="14"/>
      <c r="AK3395" s="14" t="str">
        <f>IF(AL3395="Ja","Versandkosten",VLOOKUP(E3395,'Verweis Belegart'!$A$2:$B$9,2,FALSE))</f>
        <v>Hardware</v>
      </c>
      <c r="AL3395" s="14" t="str">
        <f t="shared" si="476"/>
        <v>Nein</v>
      </c>
      <c r="AM3395" s="14" t="str">
        <f t="shared" ref="AM3395:AM3458" si="481">IF(AG3395&lt;0,"Negativ","Positiv")</f>
        <v>Positiv</v>
      </c>
    </row>
    <row r="3396" spans="1:39" ht="17.25" customHeight="1" x14ac:dyDescent="0.35">
      <c r="A3396" s="17">
        <v>14570582</v>
      </c>
      <c r="B3396" s="2" t="s">
        <v>2197</v>
      </c>
      <c r="C3396" s="1">
        <v>2025001</v>
      </c>
      <c r="D3396" s="1">
        <v>2000920</v>
      </c>
      <c r="E3396" s="2" t="s">
        <v>34</v>
      </c>
      <c r="F3396" s="2" t="s">
        <v>182</v>
      </c>
      <c r="G3396" s="2" t="s">
        <v>66</v>
      </c>
      <c r="H3396" s="2" t="s">
        <v>1779</v>
      </c>
      <c r="I3396" s="2" t="s">
        <v>1780</v>
      </c>
      <c r="J3396" s="2" t="s">
        <v>103</v>
      </c>
      <c r="K3396" s="2" t="s">
        <v>507</v>
      </c>
      <c r="L3396" s="2" t="s">
        <v>866</v>
      </c>
      <c r="M3396" s="2" t="s">
        <v>867</v>
      </c>
      <c r="N3396" s="2" t="s">
        <v>868</v>
      </c>
      <c r="O3396" s="3">
        <v>1</v>
      </c>
      <c r="P3396" s="3">
        <v>276.61900000000003</v>
      </c>
      <c r="Q3396" s="3">
        <v>285</v>
      </c>
      <c r="R3396" s="3">
        <v>285</v>
      </c>
      <c r="S3396" s="3">
        <v>8.3810000000000002</v>
      </c>
      <c r="T3396" s="3">
        <v>8.3800000000000008</v>
      </c>
      <c r="U3396" s="3">
        <v>2.94</v>
      </c>
      <c r="V3396" s="2" t="s">
        <v>145</v>
      </c>
      <c r="W3396" s="2" t="s">
        <v>146</v>
      </c>
      <c r="X3396" s="2" t="s">
        <v>125</v>
      </c>
      <c r="Y3396" s="19" t="str">
        <f>VLOOKUP(G3396,'Verweis Kd-Gruppe'!$A$2:$B$8,2,FALSE)</f>
        <v>EXP</v>
      </c>
      <c r="Z3396" s="19" t="str">
        <f>VLOOKUP(J3396,'Verweis Art-Gruppe'!$A$2:$B$15,2,FALSE)</f>
        <v>Geräte</v>
      </c>
      <c r="AA3396" s="19" t="str">
        <f>VLOOKUP(W3396,'Verweis Vertreter'!$A$2:$B$24,2,FALSE)</f>
        <v>Muhsin Yortanli</v>
      </c>
      <c r="AB3396" s="12">
        <f t="shared" si="477"/>
        <v>1</v>
      </c>
      <c r="AC3396" s="12">
        <f t="shared" ref="AC3396:AC3459" si="482">P3396</f>
        <v>276.61900000000003</v>
      </c>
      <c r="AD3396" s="12">
        <f t="shared" ref="AD3396:AD3459" si="483">Q3396</f>
        <v>285</v>
      </c>
      <c r="AE3396" s="12">
        <f t="shared" si="478"/>
        <v>285</v>
      </c>
      <c r="AF3396" s="12">
        <f t="shared" si="479"/>
        <v>8.3810000000000002</v>
      </c>
      <c r="AG3396" s="12">
        <f t="shared" si="480"/>
        <v>8.3800000000000008</v>
      </c>
      <c r="AH3396" s="9">
        <f t="shared" ref="AH3396:AH3459" si="484">IF(AF3396=0,0,AG3396/AE3396*AI3396)</f>
        <v>2.9403508771929827E-2</v>
      </c>
      <c r="AI3396" s="14">
        <f>VLOOKUP(E3396,'Verweis Faktor'!$A:$B,2,FALSE)</f>
        <v>1</v>
      </c>
      <c r="AJ3396" s="14"/>
      <c r="AK3396" s="14" t="str">
        <f>IF(AL3396="Ja","Versandkosten",VLOOKUP(E3396,'Verweis Belegart'!$A$2:$B$9,2,FALSE))</f>
        <v>Hardware</v>
      </c>
      <c r="AL3396" s="14" t="str">
        <f t="shared" ref="AL3396:AL3459" si="485">IF(ISNUMBER(FIND("Versandkosten",M3396)),"Ja","Nein")</f>
        <v>Nein</v>
      </c>
      <c r="AM3396" s="14" t="str">
        <f t="shared" si="481"/>
        <v>Positiv</v>
      </c>
    </row>
    <row r="3397" spans="1:39" ht="17.25" customHeight="1" x14ac:dyDescent="0.35">
      <c r="A3397" s="17">
        <v>14570582</v>
      </c>
      <c r="B3397" s="2" t="s">
        <v>2197</v>
      </c>
      <c r="C3397" s="1">
        <v>2025001</v>
      </c>
      <c r="D3397" s="1">
        <v>2000920</v>
      </c>
      <c r="E3397" s="2" t="s">
        <v>34</v>
      </c>
      <c r="F3397" s="2" t="s">
        <v>182</v>
      </c>
      <c r="G3397" s="2" t="s">
        <v>66</v>
      </c>
      <c r="H3397" s="2" t="s">
        <v>1779</v>
      </c>
      <c r="I3397" s="2" t="s">
        <v>1780</v>
      </c>
      <c r="J3397" s="2" t="s">
        <v>103</v>
      </c>
      <c r="K3397" s="2" t="s">
        <v>511</v>
      </c>
      <c r="L3397" s="2" t="s">
        <v>864</v>
      </c>
      <c r="M3397" s="2" t="s">
        <v>865</v>
      </c>
      <c r="N3397" s="2" t="s">
        <v>350</v>
      </c>
      <c r="O3397" s="3">
        <v>3</v>
      </c>
      <c r="P3397" s="3">
        <v>121.0463</v>
      </c>
      <c r="Q3397" s="3">
        <v>127</v>
      </c>
      <c r="R3397" s="3">
        <v>381</v>
      </c>
      <c r="S3397" s="3">
        <v>5.9537000000000004</v>
      </c>
      <c r="T3397" s="3">
        <v>17.86</v>
      </c>
      <c r="U3397" s="3">
        <v>4.68</v>
      </c>
      <c r="V3397" s="2" t="s">
        <v>145</v>
      </c>
      <c r="W3397" s="2" t="s">
        <v>146</v>
      </c>
      <c r="X3397" s="2" t="s">
        <v>125</v>
      </c>
      <c r="Y3397" s="19" t="str">
        <f>VLOOKUP(G3397,'Verweis Kd-Gruppe'!$A$2:$B$8,2,FALSE)</f>
        <v>EXP</v>
      </c>
      <c r="Z3397" s="19" t="str">
        <f>VLOOKUP(J3397,'Verweis Art-Gruppe'!$A$2:$B$15,2,FALSE)</f>
        <v>Geräte</v>
      </c>
      <c r="AA3397" s="19" t="str">
        <f>VLOOKUP(W3397,'Verweis Vertreter'!$A$2:$B$24,2,FALSE)</f>
        <v>Muhsin Yortanli</v>
      </c>
      <c r="AB3397" s="12">
        <f t="shared" si="477"/>
        <v>3</v>
      </c>
      <c r="AC3397" s="12">
        <f t="shared" si="482"/>
        <v>121.0463</v>
      </c>
      <c r="AD3397" s="12">
        <f t="shared" si="483"/>
        <v>127</v>
      </c>
      <c r="AE3397" s="12">
        <f t="shared" si="478"/>
        <v>381</v>
      </c>
      <c r="AF3397" s="12">
        <f t="shared" si="479"/>
        <v>5.9537000000000004</v>
      </c>
      <c r="AG3397" s="12">
        <f t="shared" si="480"/>
        <v>17.86</v>
      </c>
      <c r="AH3397" s="9">
        <f t="shared" si="484"/>
        <v>4.6876640419947505E-2</v>
      </c>
      <c r="AI3397" s="14">
        <f>VLOOKUP(E3397,'Verweis Faktor'!$A:$B,2,FALSE)</f>
        <v>1</v>
      </c>
      <c r="AJ3397" s="14"/>
      <c r="AK3397" s="14" t="str">
        <f>IF(AL3397="Ja","Versandkosten",VLOOKUP(E3397,'Verweis Belegart'!$A$2:$B$9,2,FALSE))</f>
        <v>Hardware</v>
      </c>
      <c r="AL3397" s="14" t="str">
        <f t="shared" si="485"/>
        <v>Nein</v>
      </c>
      <c r="AM3397" s="14" t="str">
        <f t="shared" si="481"/>
        <v>Positiv</v>
      </c>
    </row>
    <row r="3398" spans="1:39" ht="17.25" customHeight="1" x14ac:dyDescent="0.35">
      <c r="A3398" s="17">
        <v>14570582</v>
      </c>
      <c r="B3398" s="2" t="s">
        <v>2197</v>
      </c>
      <c r="C3398" s="1">
        <v>2025001</v>
      </c>
      <c r="D3398" s="1">
        <v>2000920</v>
      </c>
      <c r="E3398" s="2" t="s">
        <v>34</v>
      </c>
      <c r="F3398" s="2" t="s">
        <v>182</v>
      </c>
      <c r="G3398" s="2" t="s">
        <v>66</v>
      </c>
      <c r="H3398" s="2" t="s">
        <v>1779</v>
      </c>
      <c r="I3398" s="2" t="s">
        <v>1780</v>
      </c>
      <c r="J3398" s="2" t="s">
        <v>103</v>
      </c>
      <c r="K3398" s="2" t="s">
        <v>512</v>
      </c>
      <c r="L3398" s="2" t="s">
        <v>976</v>
      </c>
      <c r="M3398" s="2" t="s">
        <v>977</v>
      </c>
      <c r="N3398" s="2" t="s">
        <v>978</v>
      </c>
      <c r="O3398" s="3">
        <v>2</v>
      </c>
      <c r="P3398" s="3">
        <v>171.95509999999999</v>
      </c>
      <c r="Q3398" s="3">
        <v>185</v>
      </c>
      <c r="R3398" s="3">
        <v>370</v>
      </c>
      <c r="S3398" s="3">
        <v>13.0449</v>
      </c>
      <c r="T3398" s="3">
        <v>26.09</v>
      </c>
      <c r="U3398" s="3">
        <v>7.05</v>
      </c>
      <c r="V3398" s="2" t="s">
        <v>145</v>
      </c>
      <c r="W3398" s="2" t="s">
        <v>146</v>
      </c>
      <c r="X3398" s="2" t="s">
        <v>125</v>
      </c>
      <c r="Y3398" s="19" t="str">
        <f>VLOOKUP(G3398,'Verweis Kd-Gruppe'!$A$2:$B$8,2,FALSE)</f>
        <v>EXP</v>
      </c>
      <c r="Z3398" s="19" t="str">
        <f>VLOOKUP(J3398,'Verweis Art-Gruppe'!$A$2:$B$15,2,FALSE)</f>
        <v>Geräte</v>
      </c>
      <c r="AA3398" s="19" t="str">
        <f>VLOOKUP(W3398,'Verweis Vertreter'!$A$2:$B$24,2,FALSE)</f>
        <v>Muhsin Yortanli</v>
      </c>
      <c r="AB3398" s="12">
        <f t="shared" si="477"/>
        <v>2</v>
      </c>
      <c r="AC3398" s="12">
        <f t="shared" si="482"/>
        <v>171.95509999999999</v>
      </c>
      <c r="AD3398" s="12">
        <f t="shared" si="483"/>
        <v>185</v>
      </c>
      <c r="AE3398" s="12">
        <f t="shared" si="478"/>
        <v>370</v>
      </c>
      <c r="AF3398" s="12">
        <f t="shared" si="479"/>
        <v>13.0449</v>
      </c>
      <c r="AG3398" s="12">
        <f t="shared" si="480"/>
        <v>26.09</v>
      </c>
      <c r="AH3398" s="9">
        <f t="shared" si="484"/>
        <v>7.0513513513513509E-2</v>
      </c>
      <c r="AI3398" s="14">
        <f>VLOOKUP(E3398,'Verweis Faktor'!$A:$B,2,FALSE)</f>
        <v>1</v>
      </c>
      <c r="AJ3398" s="14"/>
      <c r="AK3398" s="14" t="str">
        <f>IF(AL3398="Ja","Versandkosten",VLOOKUP(E3398,'Verweis Belegart'!$A$2:$B$9,2,FALSE))</f>
        <v>Hardware</v>
      </c>
      <c r="AL3398" s="14" t="str">
        <f t="shared" si="485"/>
        <v>Nein</v>
      </c>
      <c r="AM3398" s="14" t="str">
        <f t="shared" si="481"/>
        <v>Positiv</v>
      </c>
    </row>
    <row r="3399" spans="1:39" ht="17.25" customHeight="1" x14ac:dyDescent="0.35">
      <c r="A3399" s="17">
        <v>14570582</v>
      </c>
      <c r="B3399" s="2" t="s">
        <v>2197</v>
      </c>
      <c r="C3399" s="1">
        <v>2025001</v>
      </c>
      <c r="D3399" s="1">
        <v>2000920</v>
      </c>
      <c r="E3399" s="2" t="s">
        <v>34</v>
      </c>
      <c r="F3399" s="2" t="s">
        <v>182</v>
      </c>
      <c r="G3399" s="2" t="s">
        <v>66</v>
      </c>
      <c r="H3399" s="2" t="s">
        <v>1779</v>
      </c>
      <c r="I3399" s="2" t="s">
        <v>1780</v>
      </c>
      <c r="J3399" s="2" t="s">
        <v>304</v>
      </c>
      <c r="K3399" s="2" t="s">
        <v>516</v>
      </c>
      <c r="L3399" s="2" t="s">
        <v>392</v>
      </c>
      <c r="M3399" s="2" t="s">
        <v>393</v>
      </c>
      <c r="N3399" s="2" t="s">
        <v>394</v>
      </c>
      <c r="O3399" s="3">
        <v>1</v>
      </c>
      <c r="P3399" s="3">
        <v>94.136499999999998</v>
      </c>
      <c r="Q3399" s="3">
        <v>103</v>
      </c>
      <c r="R3399" s="3">
        <v>103</v>
      </c>
      <c r="S3399" s="3">
        <v>8.8635000000000002</v>
      </c>
      <c r="T3399" s="3">
        <v>8.86</v>
      </c>
      <c r="U3399" s="3">
        <v>8.6</v>
      </c>
      <c r="V3399" s="2" t="s">
        <v>145</v>
      </c>
      <c r="W3399" s="2" t="s">
        <v>146</v>
      </c>
      <c r="X3399" s="2" t="s">
        <v>125</v>
      </c>
      <c r="Y3399" s="19" t="str">
        <f>VLOOKUP(G3399,'Verweis Kd-Gruppe'!$A$2:$B$8,2,FALSE)</f>
        <v>EXP</v>
      </c>
      <c r="Z3399" s="19" t="str">
        <f>VLOOKUP(J3399,'Verweis Art-Gruppe'!$A$2:$B$15,2,FALSE)</f>
        <v>Zubehör</v>
      </c>
      <c r="AA3399" s="19" t="str">
        <f>VLOOKUP(W3399,'Verweis Vertreter'!$A$2:$B$24,2,FALSE)</f>
        <v>Muhsin Yortanli</v>
      </c>
      <c r="AB3399" s="12">
        <f t="shared" si="477"/>
        <v>1</v>
      </c>
      <c r="AC3399" s="12">
        <f t="shared" si="482"/>
        <v>94.136499999999998</v>
      </c>
      <c r="AD3399" s="12">
        <f t="shared" si="483"/>
        <v>103</v>
      </c>
      <c r="AE3399" s="12">
        <f t="shared" si="478"/>
        <v>103</v>
      </c>
      <c r="AF3399" s="12">
        <f t="shared" si="479"/>
        <v>8.8635000000000002</v>
      </c>
      <c r="AG3399" s="12">
        <f t="shared" si="480"/>
        <v>8.86</v>
      </c>
      <c r="AH3399" s="9">
        <f t="shared" si="484"/>
        <v>8.6019417475728152E-2</v>
      </c>
      <c r="AI3399" s="14">
        <f>VLOOKUP(E3399,'Verweis Faktor'!$A:$B,2,FALSE)</f>
        <v>1</v>
      </c>
      <c r="AJ3399" s="14"/>
      <c r="AK3399" s="14" t="str">
        <f>IF(AL3399="Ja","Versandkosten",VLOOKUP(E3399,'Verweis Belegart'!$A$2:$B$9,2,FALSE))</f>
        <v>Hardware</v>
      </c>
      <c r="AL3399" s="14" t="str">
        <f t="shared" si="485"/>
        <v>Nein</v>
      </c>
      <c r="AM3399" s="14" t="str">
        <f t="shared" si="481"/>
        <v>Positiv</v>
      </c>
    </row>
    <row r="3400" spans="1:39" ht="17.25" customHeight="1" x14ac:dyDescent="0.35">
      <c r="A3400" s="17">
        <v>14570582</v>
      </c>
      <c r="B3400" s="2" t="s">
        <v>2197</v>
      </c>
      <c r="C3400" s="1">
        <v>2025001</v>
      </c>
      <c r="D3400" s="1">
        <v>2000920</v>
      </c>
      <c r="E3400" s="2" t="s">
        <v>34</v>
      </c>
      <c r="F3400" s="2" t="s">
        <v>182</v>
      </c>
      <c r="G3400" s="2" t="s">
        <v>66</v>
      </c>
      <c r="H3400" s="2" t="s">
        <v>1779</v>
      </c>
      <c r="I3400" s="2" t="s">
        <v>1780</v>
      </c>
      <c r="J3400" s="2" t="s">
        <v>304</v>
      </c>
      <c r="K3400" s="2" t="s">
        <v>517</v>
      </c>
      <c r="L3400" s="2" t="s">
        <v>1974</v>
      </c>
      <c r="M3400" s="2" t="s">
        <v>1975</v>
      </c>
      <c r="N3400" s="2" t="s">
        <v>1956</v>
      </c>
      <c r="O3400" s="3">
        <v>2</v>
      </c>
      <c r="P3400" s="3">
        <v>87.799099999999996</v>
      </c>
      <c r="Q3400" s="3">
        <v>101</v>
      </c>
      <c r="R3400" s="3">
        <v>202</v>
      </c>
      <c r="S3400" s="3">
        <v>13.200900000000001</v>
      </c>
      <c r="T3400" s="3">
        <v>26.4</v>
      </c>
      <c r="U3400" s="3">
        <v>13.07</v>
      </c>
      <c r="V3400" s="2" t="s">
        <v>145</v>
      </c>
      <c r="W3400" s="2" t="s">
        <v>146</v>
      </c>
      <c r="X3400" s="2" t="s">
        <v>125</v>
      </c>
      <c r="Y3400" s="19" t="str">
        <f>VLOOKUP(G3400,'Verweis Kd-Gruppe'!$A$2:$B$8,2,FALSE)</f>
        <v>EXP</v>
      </c>
      <c r="Z3400" s="19" t="str">
        <f>VLOOKUP(J3400,'Verweis Art-Gruppe'!$A$2:$B$15,2,FALSE)</f>
        <v>Zubehör</v>
      </c>
      <c r="AA3400" s="19" t="str">
        <f>VLOOKUP(W3400,'Verweis Vertreter'!$A$2:$B$24,2,FALSE)</f>
        <v>Muhsin Yortanli</v>
      </c>
      <c r="AB3400" s="12">
        <f t="shared" si="477"/>
        <v>2</v>
      </c>
      <c r="AC3400" s="12">
        <f t="shared" si="482"/>
        <v>87.799099999999996</v>
      </c>
      <c r="AD3400" s="12">
        <f t="shared" si="483"/>
        <v>101</v>
      </c>
      <c r="AE3400" s="12">
        <f t="shared" si="478"/>
        <v>202</v>
      </c>
      <c r="AF3400" s="12">
        <f t="shared" si="479"/>
        <v>13.200900000000001</v>
      </c>
      <c r="AG3400" s="12">
        <f t="shared" si="480"/>
        <v>26.4</v>
      </c>
      <c r="AH3400" s="9">
        <f t="shared" si="484"/>
        <v>0.1306930693069307</v>
      </c>
      <c r="AI3400" s="14">
        <f>VLOOKUP(E3400,'Verweis Faktor'!$A:$B,2,FALSE)</f>
        <v>1</v>
      </c>
      <c r="AJ3400" s="14"/>
      <c r="AK3400" s="14" t="str">
        <f>IF(AL3400="Ja","Versandkosten",VLOOKUP(E3400,'Verweis Belegart'!$A$2:$B$9,2,FALSE))</f>
        <v>Hardware</v>
      </c>
      <c r="AL3400" s="14" t="str">
        <f t="shared" si="485"/>
        <v>Nein</v>
      </c>
      <c r="AM3400" s="14" t="str">
        <f t="shared" si="481"/>
        <v>Positiv</v>
      </c>
    </row>
    <row r="3401" spans="1:39" ht="17.25" customHeight="1" x14ac:dyDescent="0.35">
      <c r="A3401" s="17">
        <v>14570582</v>
      </c>
      <c r="B3401" s="2" t="s">
        <v>2197</v>
      </c>
      <c r="C3401" s="1">
        <v>2025001</v>
      </c>
      <c r="D3401" s="1">
        <v>2000920</v>
      </c>
      <c r="E3401" s="2" t="s">
        <v>34</v>
      </c>
      <c r="F3401" s="2" t="s">
        <v>182</v>
      </c>
      <c r="G3401" s="2" t="s">
        <v>66</v>
      </c>
      <c r="H3401" s="2" t="s">
        <v>1779</v>
      </c>
      <c r="I3401" s="2" t="s">
        <v>1780</v>
      </c>
      <c r="J3401" s="2" t="s">
        <v>103</v>
      </c>
      <c r="K3401" s="2" t="s">
        <v>518</v>
      </c>
      <c r="L3401" s="2" t="s">
        <v>1414</v>
      </c>
      <c r="M3401" s="2" t="s">
        <v>1415</v>
      </c>
      <c r="N3401" s="2" t="s">
        <v>922</v>
      </c>
      <c r="O3401" s="3">
        <v>3</v>
      </c>
      <c r="P3401" s="3">
        <v>74.944500000000005</v>
      </c>
      <c r="Q3401" s="3">
        <v>84</v>
      </c>
      <c r="R3401" s="3">
        <v>252</v>
      </c>
      <c r="S3401" s="3">
        <v>9.0555000000000003</v>
      </c>
      <c r="T3401" s="3">
        <v>27.17</v>
      </c>
      <c r="U3401" s="3">
        <v>10.78</v>
      </c>
      <c r="V3401" s="2" t="s">
        <v>145</v>
      </c>
      <c r="W3401" s="2" t="s">
        <v>146</v>
      </c>
      <c r="X3401" s="2" t="s">
        <v>125</v>
      </c>
      <c r="Y3401" s="19" t="str">
        <f>VLOOKUP(G3401,'Verweis Kd-Gruppe'!$A$2:$B$8,2,FALSE)</f>
        <v>EXP</v>
      </c>
      <c r="Z3401" s="19" t="str">
        <f>VLOOKUP(J3401,'Verweis Art-Gruppe'!$A$2:$B$15,2,FALSE)</f>
        <v>Geräte</v>
      </c>
      <c r="AA3401" s="19" t="str">
        <f>VLOOKUP(W3401,'Verweis Vertreter'!$A$2:$B$24,2,FALSE)</f>
        <v>Muhsin Yortanli</v>
      </c>
      <c r="AB3401" s="12">
        <f t="shared" si="477"/>
        <v>3</v>
      </c>
      <c r="AC3401" s="12">
        <f t="shared" si="482"/>
        <v>74.944500000000005</v>
      </c>
      <c r="AD3401" s="12">
        <f t="shared" si="483"/>
        <v>84</v>
      </c>
      <c r="AE3401" s="12">
        <f t="shared" si="478"/>
        <v>252</v>
      </c>
      <c r="AF3401" s="12">
        <f t="shared" si="479"/>
        <v>9.0555000000000003</v>
      </c>
      <c r="AG3401" s="12">
        <f t="shared" si="480"/>
        <v>27.17</v>
      </c>
      <c r="AH3401" s="9">
        <f t="shared" si="484"/>
        <v>0.10781746031746033</v>
      </c>
      <c r="AI3401" s="14">
        <f>VLOOKUP(E3401,'Verweis Faktor'!$A:$B,2,FALSE)</f>
        <v>1</v>
      </c>
      <c r="AJ3401" s="14"/>
      <c r="AK3401" s="14" t="str">
        <f>IF(AL3401="Ja","Versandkosten",VLOOKUP(E3401,'Verweis Belegart'!$A$2:$B$9,2,FALSE))</f>
        <v>Hardware</v>
      </c>
      <c r="AL3401" s="14" t="str">
        <f t="shared" si="485"/>
        <v>Nein</v>
      </c>
      <c r="AM3401" s="14" t="str">
        <f t="shared" si="481"/>
        <v>Positiv</v>
      </c>
    </row>
    <row r="3402" spans="1:39" ht="17.25" customHeight="1" x14ac:dyDescent="0.35">
      <c r="A3402" s="17">
        <v>14570582</v>
      </c>
      <c r="B3402" s="2" t="s">
        <v>2197</v>
      </c>
      <c r="C3402" s="1">
        <v>2025001</v>
      </c>
      <c r="D3402" s="1">
        <v>2000920</v>
      </c>
      <c r="E3402" s="2" t="s">
        <v>34</v>
      </c>
      <c r="F3402" s="2" t="s">
        <v>182</v>
      </c>
      <c r="G3402" s="2" t="s">
        <v>66</v>
      </c>
      <c r="H3402" s="2" t="s">
        <v>1779</v>
      </c>
      <c r="I3402" s="2" t="s">
        <v>1780</v>
      </c>
      <c r="J3402" s="2" t="s">
        <v>103</v>
      </c>
      <c r="K3402" s="2" t="s">
        <v>519</v>
      </c>
      <c r="L3402" s="2" t="s">
        <v>820</v>
      </c>
      <c r="M3402" s="2" t="s">
        <v>821</v>
      </c>
      <c r="N3402" s="2" t="s">
        <v>822</v>
      </c>
      <c r="O3402" s="3">
        <v>1</v>
      </c>
      <c r="P3402" s="3">
        <v>104</v>
      </c>
      <c r="Q3402" s="3">
        <v>109</v>
      </c>
      <c r="R3402" s="3">
        <v>109</v>
      </c>
      <c r="S3402" s="3">
        <v>5</v>
      </c>
      <c r="T3402" s="3">
        <v>5</v>
      </c>
      <c r="U3402" s="3">
        <v>4.58</v>
      </c>
      <c r="V3402" s="2" t="s">
        <v>145</v>
      </c>
      <c r="W3402" s="2" t="s">
        <v>146</v>
      </c>
      <c r="X3402" s="2" t="s">
        <v>125</v>
      </c>
      <c r="Y3402" s="19" t="str">
        <f>VLOOKUP(G3402,'Verweis Kd-Gruppe'!$A$2:$B$8,2,FALSE)</f>
        <v>EXP</v>
      </c>
      <c r="Z3402" s="19" t="str">
        <f>VLOOKUP(J3402,'Verweis Art-Gruppe'!$A$2:$B$15,2,FALSE)</f>
        <v>Geräte</v>
      </c>
      <c r="AA3402" s="19" t="str">
        <f>VLOOKUP(W3402,'Verweis Vertreter'!$A$2:$B$24,2,FALSE)</f>
        <v>Muhsin Yortanli</v>
      </c>
      <c r="AB3402" s="12">
        <f t="shared" si="477"/>
        <v>1</v>
      </c>
      <c r="AC3402" s="12">
        <f t="shared" si="482"/>
        <v>104</v>
      </c>
      <c r="AD3402" s="12">
        <f t="shared" si="483"/>
        <v>109</v>
      </c>
      <c r="AE3402" s="12">
        <f t="shared" si="478"/>
        <v>109</v>
      </c>
      <c r="AF3402" s="12">
        <f t="shared" si="479"/>
        <v>5</v>
      </c>
      <c r="AG3402" s="12">
        <f t="shared" si="480"/>
        <v>5</v>
      </c>
      <c r="AH3402" s="9">
        <f t="shared" si="484"/>
        <v>4.5871559633027525E-2</v>
      </c>
      <c r="AI3402" s="14">
        <f>VLOOKUP(E3402,'Verweis Faktor'!$A:$B,2,FALSE)</f>
        <v>1</v>
      </c>
      <c r="AJ3402" s="14"/>
      <c r="AK3402" s="14" t="str">
        <f>IF(AL3402="Ja","Versandkosten",VLOOKUP(E3402,'Verweis Belegart'!$A$2:$B$9,2,FALSE))</f>
        <v>Hardware</v>
      </c>
      <c r="AL3402" s="14" t="str">
        <f t="shared" si="485"/>
        <v>Nein</v>
      </c>
      <c r="AM3402" s="14" t="str">
        <f t="shared" si="481"/>
        <v>Positiv</v>
      </c>
    </row>
    <row r="3403" spans="1:39" ht="17.25" customHeight="1" x14ac:dyDescent="0.35">
      <c r="A3403" s="17">
        <v>14570582</v>
      </c>
      <c r="B3403" s="2" t="s">
        <v>2197</v>
      </c>
      <c r="C3403" s="1">
        <v>2025001</v>
      </c>
      <c r="D3403" s="1">
        <v>2000920</v>
      </c>
      <c r="E3403" s="2" t="s">
        <v>34</v>
      </c>
      <c r="F3403" s="2" t="s">
        <v>182</v>
      </c>
      <c r="G3403" s="2" t="s">
        <v>66</v>
      </c>
      <c r="H3403" s="2" t="s">
        <v>1779</v>
      </c>
      <c r="I3403" s="2" t="s">
        <v>1780</v>
      </c>
      <c r="J3403" s="2" t="s">
        <v>103</v>
      </c>
      <c r="K3403" s="2" t="s">
        <v>523</v>
      </c>
      <c r="L3403" s="2" t="s">
        <v>2218</v>
      </c>
      <c r="M3403" s="2" t="s">
        <v>2219</v>
      </c>
      <c r="N3403" s="2" t="s">
        <v>1185</v>
      </c>
      <c r="O3403" s="3">
        <v>1</v>
      </c>
      <c r="P3403" s="3">
        <v>570</v>
      </c>
      <c r="Q3403" s="3">
        <v>615</v>
      </c>
      <c r="R3403" s="3">
        <v>615</v>
      </c>
      <c r="S3403" s="3">
        <v>45</v>
      </c>
      <c r="T3403" s="3">
        <v>45</v>
      </c>
      <c r="U3403" s="3">
        <v>7.31</v>
      </c>
      <c r="V3403" s="2" t="s">
        <v>145</v>
      </c>
      <c r="W3403" s="2" t="s">
        <v>146</v>
      </c>
      <c r="X3403" s="2" t="s">
        <v>125</v>
      </c>
      <c r="Y3403" s="19" t="str">
        <f>VLOOKUP(G3403,'Verweis Kd-Gruppe'!$A$2:$B$8,2,FALSE)</f>
        <v>EXP</v>
      </c>
      <c r="Z3403" s="19" t="str">
        <f>VLOOKUP(J3403,'Verweis Art-Gruppe'!$A$2:$B$15,2,FALSE)</f>
        <v>Geräte</v>
      </c>
      <c r="AA3403" s="19" t="str">
        <f>VLOOKUP(W3403,'Verweis Vertreter'!$A$2:$B$24,2,FALSE)</f>
        <v>Muhsin Yortanli</v>
      </c>
      <c r="AB3403" s="12">
        <f t="shared" si="477"/>
        <v>1</v>
      </c>
      <c r="AC3403" s="12">
        <f t="shared" si="482"/>
        <v>570</v>
      </c>
      <c r="AD3403" s="12">
        <f t="shared" si="483"/>
        <v>615</v>
      </c>
      <c r="AE3403" s="12">
        <f t="shared" si="478"/>
        <v>615</v>
      </c>
      <c r="AF3403" s="12">
        <f t="shared" si="479"/>
        <v>45</v>
      </c>
      <c r="AG3403" s="12">
        <f t="shared" si="480"/>
        <v>45</v>
      </c>
      <c r="AH3403" s="9">
        <f t="shared" si="484"/>
        <v>7.3170731707317069E-2</v>
      </c>
      <c r="AI3403" s="14">
        <f>VLOOKUP(E3403,'Verweis Faktor'!$A:$B,2,FALSE)</f>
        <v>1</v>
      </c>
      <c r="AJ3403" s="14"/>
      <c r="AK3403" s="14" t="str">
        <f>IF(AL3403="Ja","Versandkosten",VLOOKUP(E3403,'Verweis Belegart'!$A$2:$B$9,2,FALSE))</f>
        <v>Hardware</v>
      </c>
      <c r="AL3403" s="14" t="str">
        <f t="shared" si="485"/>
        <v>Nein</v>
      </c>
      <c r="AM3403" s="14" t="str">
        <f t="shared" si="481"/>
        <v>Positiv</v>
      </c>
    </row>
    <row r="3404" spans="1:39" ht="17.25" customHeight="1" x14ac:dyDescent="0.35">
      <c r="A3404" s="17">
        <v>14570582</v>
      </c>
      <c r="B3404" s="2" t="s">
        <v>2197</v>
      </c>
      <c r="C3404" s="1">
        <v>2025001</v>
      </c>
      <c r="D3404" s="1">
        <v>2000920</v>
      </c>
      <c r="E3404" s="2" t="s">
        <v>34</v>
      </c>
      <c r="F3404" s="2" t="s">
        <v>182</v>
      </c>
      <c r="G3404" s="2" t="s">
        <v>66</v>
      </c>
      <c r="H3404" s="2" t="s">
        <v>1779</v>
      </c>
      <c r="I3404" s="2" t="s">
        <v>1780</v>
      </c>
      <c r="J3404" s="2" t="s">
        <v>103</v>
      </c>
      <c r="K3404" s="2" t="s">
        <v>527</v>
      </c>
      <c r="L3404" s="2" t="s">
        <v>893</v>
      </c>
      <c r="M3404" s="2" t="s">
        <v>894</v>
      </c>
      <c r="N3404" s="2" t="s">
        <v>895</v>
      </c>
      <c r="O3404" s="3">
        <v>1</v>
      </c>
      <c r="P3404" s="3">
        <v>445</v>
      </c>
      <c r="Q3404" s="3">
        <v>499</v>
      </c>
      <c r="R3404" s="3">
        <v>499</v>
      </c>
      <c r="S3404" s="3">
        <v>54</v>
      </c>
      <c r="T3404" s="3">
        <v>54</v>
      </c>
      <c r="U3404" s="3">
        <v>10.82</v>
      </c>
      <c r="V3404" s="2" t="s">
        <v>145</v>
      </c>
      <c r="W3404" s="2" t="s">
        <v>146</v>
      </c>
      <c r="X3404" s="2" t="s">
        <v>125</v>
      </c>
      <c r="Y3404" s="19" t="str">
        <f>VLOOKUP(G3404,'Verweis Kd-Gruppe'!$A$2:$B$8,2,FALSE)</f>
        <v>EXP</v>
      </c>
      <c r="Z3404" s="19" t="str">
        <f>VLOOKUP(J3404,'Verweis Art-Gruppe'!$A$2:$B$15,2,FALSE)</f>
        <v>Geräte</v>
      </c>
      <c r="AA3404" s="19" t="str">
        <f>VLOOKUP(W3404,'Verweis Vertreter'!$A$2:$B$24,2,FALSE)</f>
        <v>Muhsin Yortanli</v>
      </c>
      <c r="AB3404" s="12">
        <f t="shared" si="477"/>
        <v>1</v>
      </c>
      <c r="AC3404" s="12">
        <f t="shared" si="482"/>
        <v>445</v>
      </c>
      <c r="AD3404" s="12">
        <f t="shared" si="483"/>
        <v>499</v>
      </c>
      <c r="AE3404" s="12">
        <f t="shared" si="478"/>
        <v>499</v>
      </c>
      <c r="AF3404" s="12">
        <f t="shared" si="479"/>
        <v>54</v>
      </c>
      <c r="AG3404" s="12">
        <f t="shared" si="480"/>
        <v>54</v>
      </c>
      <c r="AH3404" s="9">
        <f t="shared" si="484"/>
        <v>0.10821643286573146</v>
      </c>
      <c r="AI3404" s="14">
        <f>VLOOKUP(E3404,'Verweis Faktor'!$A:$B,2,FALSE)</f>
        <v>1</v>
      </c>
      <c r="AJ3404" s="14"/>
      <c r="AK3404" s="14" t="str">
        <f>IF(AL3404="Ja","Versandkosten",VLOOKUP(E3404,'Verweis Belegart'!$A$2:$B$9,2,FALSE))</f>
        <v>Hardware</v>
      </c>
      <c r="AL3404" s="14" t="str">
        <f t="shared" si="485"/>
        <v>Nein</v>
      </c>
      <c r="AM3404" s="14" t="str">
        <f t="shared" si="481"/>
        <v>Positiv</v>
      </c>
    </row>
    <row r="3405" spans="1:39" ht="17.25" customHeight="1" x14ac:dyDescent="0.35">
      <c r="A3405" s="17">
        <v>14570582</v>
      </c>
      <c r="B3405" s="2" t="s">
        <v>2197</v>
      </c>
      <c r="C3405" s="1">
        <v>2025001</v>
      </c>
      <c r="D3405" s="1">
        <v>2000920</v>
      </c>
      <c r="E3405" s="2" t="s">
        <v>34</v>
      </c>
      <c r="F3405" s="2" t="s">
        <v>182</v>
      </c>
      <c r="G3405" s="2" t="s">
        <v>66</v>
      </c>
      <c r="H3405" s="2" t="s">
        <v>1779</v>
      </c>
      <c r="I3405" s="2" t="s">
        <v>1780</v>
      </c>
      <c r="J3405" s="2" t="s">
        <v>103</v>
      </c>
      <c r="K3405" s="2" t="s">
        <v>531</v>
      </c>
      <c r="L3405" s="2" t="s">
        <v>331</v>
      </c>
      <c r="M3405" s="2" t="s">
        <v>332</v>
      </c>
      <c r="N3405" s="2" t="s">
        <v>333</v>
      </c>
      <c r="O3405" s="3">
        <v>2</v>
      </c>
      <c r="P3405" s="3">
        <v>826.48779999999999</v>
      </c>
      <c r="Q3405" s="3">
        <v>773</v>
      </c>
      <c r="R3405" s="3">
        <v>1546</v>
      </c>
      <c r="S3405" s="3">
        <v>-53.4878</v>
      </c>
      <c r="T3405" s="3">
        <v>-106.98</v>
      </c>
      <c r="U3405" s="3">
        <v>-6.91</v>
      </c>
      <c r="V3405" s="2" t="s">
        <v>145</v>
      </c>
      <c r="W3405" s="2" t="s">
        <v>146</v>
      </c>
      <c r="X3405" s="2" t="s">
        <v>125</v>
      </c>
      <c r="Y3405" s="19" t="str">
        <f>VLOOKUP(G3405,'Verweis Kd-Gruppe'!$A$2:$B$8,2,FALSE)</f>
        <v>EXP</v>
      </c>
      <c r="Z3405" s="19" t="str">
        <f>VLOOKUP(J3405,'Verweis Art-Gruppe'!$A$2:$B$15,2,FALSE)</f>
        <v>Geräte</v>
      </c>
      <c r="AA3405" s="19" t="str">
        <f>VLOOKUP(W3405,'Verweis Vertreter'!$A$2:$B$24,2,FALSE)</f>
        <v>Muhsin Yortanli</v>
      </c>
      <c r="AB3405" s="12">
        <f t="shared" si="477"/>
        <v>2</v>
      </c>
      <c r="AC3405" s="12">
        <f t="shared" si="482"/>
        <v>826.48779999999999</v>
      </c>
      <c r="AD3405" s="12">
        <f t="shared" si="483"/>
        <v>773</v>
      </c>
      <c r="AE3405" s="12">
        <f t="shared" si="478"/>
        <v>1546</v>
      </c>
      <c r="AF3405" s="12">
        <f t="shared" si="479"/>
        <v>-53.4878</v>
      </c>
      <c r="AG3405" s="12">
        <f t="shared" si="480"/>
        <v>-106.98</v>
      </c>
      <c r="AH3405" s="9">
        <f t="shared" si="484"/>
        <v>-6.9197930142302716E-2</v>
      </c>
      <c r="AI3405" s="14">
        <f>VLOOKUP(E3405,'Verweis Faktor'!$A:$B,2,FALSE)</f>
        <v>1</v>
      </c>
      <c r="AJ3405" s="14"/>
      <c r="AK3405" s="14" t="str">
        <f>IF(AL3405="Ja","Versandkosten",VLOOKUP(E3405,'Verweis Belegart'!$A$2:$B$9,2,FALSE))</f>
        <v>Hardware</v>
      </c>
      <c r="AL3405" s="14" t="str">
        <f t="shared" si="485"/>
        <v>Nein</v>
      </c>
      <c r="AM3405" s="14" t="str">
        <f t="shared" si="481"/>
        <v>Negativ</v>
      </c>
    </row>
    <row r="3406" spans="1:39" ht="17.25" customHeight="1" x14ac:dyDescent="0.35">
      <c r="A3406" s="17">
        <v>14570582</v>
      </c>
      <c r="B3406" s="2" t="s">
        <v>2197</v>
      </c>
      <c r="C3406" s="1">
        <v>2025001</v>
      </c>
      <c r="D3406" s="1">
        <v>2000920</v>
      </c>
      <c r="E3406" s="2" t="s">
        <v>34</v>
      </c>
      <c r="F3406" s="2" t="s">
        <v>182</v>
      </c>
      <c r="G3406" s="2" t="s">
        <v>66</v>
      </c>
      <c r="H3406" s="2" t="s">
        <v>1779</v>
      </c>
      <c r="I3406" s="2" t="s">
        <v>1780</v>
      </c>
      <c r="J3406" s="2" t="s">
        <v>103</v>
      </c>
      <c r="K3406" s="2" t="s">
        <v>535</v>
      </c>
      <c r="L3406" s="2" t="s">
        <v>758</v>
      </c>
      <c r="M3406" s="2" t="s">
        <v>759</v>
      </c>
      <c r="N3406" s="2" t="s">
        <v>538</v>
      </c>
      <c r="O3406" s="3">
        <v>2</v>
      </c>
      <c r="P3406" s="3">
        <v>291.64530000000002</v>
      </c>
      <c r="Q3406" s="3">
        <v>307</v>
      </c>
      <c r="R3406" s="3">
        <v>614</v>
      </c>
      <c r="S3406" s="3">
        <v>15.354699999999999</v>
      </c>
      <c r="T3406" s="3">
        <v>30.71</v>
      </c>
      <c r="U3406" s="3">
        <v>5</v>
      </c>
      <c r="V3406" s="2" t="s">
        <v>145</v>
      </c>
      <c r="W3406" s="2" t="s">
        <v>146</v>
      </c>
      <c r="X3406" s="2" t="s">
        <v>125</v>
      </c>
      <c r="Y3406" s="19" t="str">
        <f>VLOOKUP(G3406,'Verweis Kd-Gruppe'!$A$2:$B$8,2,FALSE)</f>
        <v>EXP</v>
      </c>
      <c r="Z3406" s="19" t="str">
        <f>VLOOKUP(J3406,'Verweis Art-Gruppe'!$A$2:$B$15,2,FALSE)</f>
        <v>Geräte</v>
      </c>
      <c r="AA3406" s="19" t="str">
        <f>VLOOKUP(W3406,'Verweis Vertreter'!$A$2:$B$24,2,FALSE)</f>
        <v>Muhsin Yortanli</v>
      </c>
      <c r="AB3406" s="12">
        <f t="shared" si="477"/>
        <v>2</v>
      </c>
      <c r="AC3406" s="12">
        <f t="shared" si="482"/>
        <v>291.64530000000002</v>
      </c>
      <c r="AD3406" s="12">
        <f t="shared" si="483"/>
        <v>307</v>
      </c>
      <c r="AE3406" s="12">
        <f t="shared" si="478"/>
        <v>614</v>
      </c>
      <c r="AF3406" s="12">
        <f t="shared" si="479"/>
        <v>15.354699999999999</v>
      </c>
      <c r="AG3406" s="12">
        <f t="shared" si="480"/>
        <v>30.71</v>
      </c>
      <c r="AH3406" s="9">
        <f t="shared" si="484"/>
        <v>5.0016286644951141E-2</v>
      </c>
      <c r="AI3406" s="14">
        <f>VLOOKUP(E3406,'Verweis Faktor'!$A:$B,2,FALSE)</f>
        <v>1</v>
      </c>
      <c r="AJ3406" s="14"/>
      <c r="AK3406" s="14" t="str">
        <f>IF(AL3406="Ja","Versandkosten",VLOOKUP(E3406,'Verweis Belegart'!$A$2:$B$9,2,FALSE))</f>
        <v>Hardware</v>
      </c>
      <c r="AL3406" s="14" t="str">
        <f t="shared" si="485"/>
        <v>Nein</v>
      </c>
      <c r="AM3406" s="14" t="str">
        <f t="shared" si="481"/>
        <v>Positiv</v>
      </c>
    </row>
    <row r="3407" spans="1:39" ht="17.25" customHeight="1" x14ac:dyDescent="0.35">
      <c r="A3407" s="17">
        <v>14570582</v>
      </c>
      <c r="B3407" s="2" t="s">
        <v>2197</v>
      </c>
      <c r="C3407" s="1">
        <v>2025001</v>
      </c>
      <c r="D3407" s="1">
        <v>2000920</v>
      </c>
      <c r="E3407" s="2" t="s">
        <v>34</v>
      </c>
      <c r="F3407" s="2" t="s">
        <v>182</v>
      </c>
      <c r="G3407" s="2" t="s">
        <v>66</v>
      </c>
      <c r="H3407" s="2" t="s">
        <v>1779</v>
      </c>
      <c r="I3407" s="2" t="s">
        <v>1780</v>
      </c>
      <c r="J3407" s="2" t="s">
        <v>103</v>
      </c>
      <c r="K3407" s="2" t="s">
        <v>539</v>
      </c>
      <c r="L3407" s="2" t="s">
        <v>334</v>
      </c>
      <c r="M3407" s="2" t="s">
        <v>335</v>
      </c>
      <c r="N3407" s="2" t="s">
        <v>310</v>
      </c>
      <c r="O3407" s="3">
        <v>2</v>
      </c>
      <c r="P3407" s="3">
        <v>483.93950000000001</v>
      </c>
      <c r="Q3407" s="3">
        <v>498</v>
      </c>
      <c r="R3407" s="3">
        <v>996</v>
      </c>
      <c r="S3407" s="3">
        <v>14.060499999999999</v>
      </c>
      <c r="T3407" s="3">
        <v>28.12</v>
      </c>
      <c r="U3407" s="3">
        <v>2.82</v>
      </c>
      <c r="V3407" s="2" t="s">
        <v>145</v>
      </c>
      <c r="W3407" s="2" t="s">
        <v>146</v>
      </c>
      <c r="X3407" s="2" t="s">
        <v>125</v>
      </c>
      <c r="Y3407" s="19" t="str">
        <f>VLOOKUP(G3407,'Verweis Kd-Gruppe'!$A$2:$B$8,2,FALSE)</f>
        <v>EXP</v>
      </c>
      <c r="Z3407" s="19" t="str">
        <f>VLOOKUP(J3407,'Verweis Art-Gruppe'!$A$2:$B$15,2,FALSE)</f>
        <v>Geräte</v>
      </c>
      <c r="AA3407" s="19" t="str">
        <f>VLOOKUP(W3407,'Verweis Vertreter'!$A$2:$B$24,2,FALSE)</f>
        <v>Muhsin Yortanli</v>
      </c>
      <c r="AB3407" s="12">
        <f t="shared" si="477"/>
        <v>2</v>
      </c>
      <c r="AC3407" s="12">
        <f t="shared" si="482"/>
        <v>483.93950000000001</v>
      </c>
      <c r="AD3407" s="12">
        <f t="shared" si="483"/>
        <v>498</v>
      </c>
      <c r="AE3407" s="12">
        <f t="shared" si="478"/>
        <v>996</v>
      </c>
      <c r="AF3407" s="12">
        <f t="shared" si="479"/>
        <v>14.060499999999999</v>
      </c>
      <c r="AG3407" s="12">
        <f t="shared" si="480"/>
        <v>28.12</v>
      </c>
      <c r="AH3407" s="9">
        <f t="shared" si="484"/>
        <v>2.8232931726907631E-2</v>
      </c>
      <c r="AI3407" s="14">
        <f>VLOOKUP(E3407,'Verweis Faktor'!$A:$B,2,FALSE)</f>
        <v>1</v>
      </c>
      <c r="AJ3407" s="14"/>
      <c r="AK3407" s="14" t="str">
        <f>IF(AL3407="Ja","Versandkosten",VLOOKUP(E3407,'Verweis Belegart'!$A$2:$B$9,2,FALSE))</f>
        <v>Hardware</v>
      </c>
      <c r="AL3407" s="14" t="str">
        <f t="shared" si="485"/>
        <v>Nein</v>
      </c>
      <c r="AM3407" s="14" t="str">
        <f t="shared" si="481"/>
        <v>Positiv</v>
      </c>
    </row>
    <row r="3408" spans="1:39" ht="17.25" customHeight="1" x14ac:dyDescent="0.35">
      <c r="A3408" s="17">
        <v>14570582</v>
      </c>
      <c r="B3408" s="2" t="s">
        <v>2197</v>
      </c>
      <c r="C3408" s="1">
        <v>2025001</v>
      </c>
      <c r="D3408" s="1">
        <v>2000920</v>
      </c>
      <c r="E3408" s="2" t="s">
        <v>34</v>
      </c>
      <c r="F3408" s="2" t="s">
        <v>182</v>
      </c>
      <c r="G3408" s="2" t="s">
        <v>66</v>
      </c>
      <c r="H3408" s="2" t="s">
        <v>1779</v>
      </c>
      <c r="I3408" s="2" t="s">
        <v>1780</v>
      </c>
      <c r="J3408" s="2" t="s">
        <v>103</v>
      </c>
      <c r="K3408" s="2" t="s">
        <v>543</v>
      </c>
      <c r="L3408" s="2" t="s">
        <v>275</v>
      </c>
      <c r="M3408" s="2" t="s">
        <v>276</v>
      </c>
      <c r="N3408" s="2" t="s">
        <v>271</v>
      </c>
      <c r="O3408" s="3">
        <v>1</v>
      </c>
      <c r="P3408" s="3">
        <v>416</v>
      </c>
      <c r="Q3408" s="3">
        <v>427</v>
      </c>
      <c r="R3408" s="3">
        <v>427</v>
      </c>
      <c r="S3408" s="3">
        <v>11</v>
      </c>
      <c r="T3408" s="3">
        <v>11</v>
      </c>
      <c r="U3408" s="3">
        <v>2.57</v>
      </c>
      <c r="V3408" s="2" t="s">
        <v>145</v>
      </c>
      <c r="W3408" s="2" t="s">
        <v>146</v>
      </c>
      <c r="X3408" s="2" t="s">
        <v>125</v>
      </c>
      <c r="Y3408" s="19" t="str">
        <f>VLOOKUP(G3408,'Verweis Kd-Gruppe'!$A$2:$B$8,2,FALSE)</f>
        <v>EXP</v>
      </c>
      <c r="Z3408" s="19" t="str">
        <f>VLOOKUP(J3408,'Verweis Art-Gruppe'!$A$2:$B$15,2,FALSE)</f>
        <v>Geräte</v>
      </c>
      <c r="AA3408" s="19" t="str">
        <f>VLOOKUP(W3408,'Verweis Vertreter'!$A$2:$B$24,2,FALSE)</f>
        <v>Muhsin Yortanli</v>
      </c>
      <c r="AB3408" s="12">
        <f t="shared" si="477"/>
        <v>1</v>
      </c>
      <c r="AC3408" s="12">
        <f t="shared" si="482"/>
        <v>416</v>
      </c>
      <c r="AD3408" s="12">
        <f t="shared" si="483"/>
        <v>427</v>
      </c>
      <c r="AE3408" s="12">
        <f t="shared" si="478"/>
        <v>427</v>
      </c>
      <c r="AF3408" s="12">
        <f t="shared" si="479"/>
        <v>11</v>
      </c>
      <c r="AG3408" s="12">
        <f t="shared" si="480"/>
        <v>11</v>
      </c>
      <c r="AH3408" s="9">
        <f t="shared" si="484"/>
        <v>2.576112412177986E-2</v>
      </c>
      <c r="AI3408" s="14">
        <f>VLOOKUP(E3408,'Verweis Faktor'!$A:$B,2,FALSE)</f>
        <v>1</v>
      </c>
      <c r="AJ3408" s="14"/>
      <c r="AK3408" s="14" t="str">
        <f>IF(AL3408="Ja","Versandkosten",VLOOKUP(E3408,'Verweis Belegart'!$A$2:$B$9,2,FALSE))</f>
        <v>Hardware</v>
      </c>
      <c r="AL3408" s="14" t="str">
        <f t="shared" si="485"/>
        <v>Nein</v>
      </c>
      <c r="AM3408" s="14" t="str">
        <f t="shared" si="481"/>
        <v>Positiv</v>
      </c>
    </row>
    <row r="3409" spans="1:39" ht="17.25" customHeight="1" x14ac:dyDescent="0.35">
      <c r="A3409" s="17">
        <v>14570582</v>
      </c>
      <c r="B3409" s="2" t="s">
        <v>2197</v>
      </c>
      <c r="C3409" s="1">
        <v>2025001</v>
      </c>
      <c r="D3409" s="1">
        <v>2000920</v>
      </c>
      <c r="E3409" s="2" t="s">
        <v>34</v>
      </c>
      <c r="F3409" s="2" t="s">
        <v>182</v>
      </c>
      <c r="G3409" s="2" t="s">
        <v>66</v>
      </c>
      <c r="H3409" s="2" t="s">
        <v>1779</v>
      </c>
      <c r="I3409" s="2" t="s">
        <v>1780</v>
      </c>
      <c r="J3409" s="2" t="s">
        <v>103</v>
      </c>
      <c r="K3409" s="2" t="s">
        <v>546</v>
      </c>
      <c r="L3409" s="2" t="s">
        <v>944</v>
      </c>
      <c r="M3409" s="2" t="s">
        <v>945</v>
      </c>
      <c r="N3409" s="2" t="s">
        <v>946</v>
      </c>
      <c r="O3409" s="3">
        <v>1</v>
      </c>
      <c r="P3409" s="3">
        <v>548.09519999999998</v>
      </c>
      <c r="Q3409" s="3">
        <v>599</v>
      </c>
      <c r="R3409" s="3">
        <v>599</v>
      </c>
      <c r="S3409" s="3">
        <v>50.904800000000002</v>
      </c>
      <c r="T3409" s="3">
        <v>50.9</v>
      </c>
      <c r="U3409" s="3">
        <v>8.49</v>
      </c>
      <c r="V3409" s="2" t="s">
        <v>145</v>
      </c>
      <c r="W3409" s="2" t="s">
        <v>146</v>
      </c>
      <c r="X3409" s="2" t="s">
        <v>125</v>
      </c>
      <c r="Y3409" s="19" t="str">
        <f>VLOOKUP(G3409,'Verweis Kd-Gruppe'!$A$2:$B$8,2,FALSE)</f>
        <v>EXP</v>
      </c>
      <c r="Z3409" s="19" t="str">
        <f>VLOOKUP(J3409,'Verweis Art-Gruppe'!$A$2:$B$15,2,FALSE)</f>
        <v>Geräte</v>
      </c>
      <c r="AA3409" s="19" t="str">
        <f>VLOOKUP(W3409,'Verweis Vertreter'!$A$2:$B$24,2,FALSE)</f>
        <v>Muhsin Yortanli</v>
      </c>
      <c r="AB3409" s="12">
        <f t="shared" si="477"/>
        <v>1</v>
      </c>
      <c r="AC3409" s="12">
        <f t="shared" si="482"/>
        <v>548.09519999999998</v>
      </c>
      <c r="AD3409" s="12">
        <f t="shared" si="483"/>
        <v>599</v>
      </c>
      <c r="AE3409" s="12">
        <f t="shared" si="478"/>
        <v>599</v>
      </c>
      <c r="AF3409" s="12">
        <f t="shared" si="479"/>
        <v>50.904800000000002</v>
      </c>
      <c r="AG3409" s="12">
        <f t="shared" si="480"/>
        <v>50.9</v>
      </c>
      <c r="AH3409" s="9">
        <f t="shared" si="484"/>
        <v>8.4974958263772951E-2</v>
      </c>
      <c r="AI3409" s="14">
        <f>VLOOKUP(E3409,'Verweis Faktor'!$A:$B,2,FALSE)</f>
        <v>1</v>
      </c>
      <c r="AJ3409" s="14"/>
      <c r="AK3409" s="14" t="str">
        <f>IF(AL3409="Ja","Versandkosten",VLOOKUP(E3409,'Verweis Belegart'!$A$2:$B$9,2,FALSE))</f>
        <v>Hardware</v>
      </c>
      <c r="AL3409" s="14" t="str">
        <f t="shared" si="485"/>
        <v>Nein</v>
      </c>
      <c r="AM3409" s="14" t="str">
        <f t="shared" si="481"/>
        <v>Positiv</v>
      </c>
    </row>
    <row r="3410" spans="1:39" ht="17.25" customHeight="1" x14ac:dyDescent="0.35">
      <c r="A3410" s="17">
        <v>14570582</v>
      </c>
      <c r="B3410" s="2" t="s">
        <v>2197</v>
      </c>
      <c r="C3410" s="1">
        <v>2025001</v>
      </c>
      <c r="D3410" s="1">
        <v>2000920</v>
      </c>
      <c r="E3410" s="2" t="s">
        <v>34</v>
      </c>
      <c r="F3410" s="2" t="s">
        <v>182</v>
      </c>
      <c r="G3410" s="2" t="s">
        <v>66</v>
      </c>
      <c r="H3410" s="2" t="s">
        <v>1779</v>
      </c>
      <c r="I3410" s="2" t="s">
        <v>1780</v>
      </c>
      <c r="J3410" s="2" t="s">
        <v>103</v>
      </c>
      <c r="K3410" s="2" t="s">
        <v>547</v>
      </c>
      <c r="L3410" s="2" t="s">
        <v>853</v>
      </c>
      <c r="M3410" s="2" t="s">
        <v>854</v>
      </c>
      <c r="N3410" s="2" t="s">
        <v>207</v>
      </c>
      <c r="O3410" s="3">
        <v>1</v>
      </c>
      <c r="P3410" s="3">
        <v>107.65519999999999</v>
      </c>
      <c r="Q3410" s="3">
        <v>129</v>
      </c>
      <c r="R3410" s="3">
        <v>129</v>
      </c>
      <c r="S3410" s="3">
        <v>21.344799999999999</v>
      </c>
      <c r="T3410" s="3">
        <v>21.34</v>
      </c>
      <c r="U3410" s="3">
        <v>16.54</v>
      </c>
      <c r="V3410" s="2" t="s">
        <v>145</v>
      </c>
      <c r="W3410" s="2" t="s">
        <v>146</v>
      </c>
      <c r="X3410" s="2" t="s">
        <v>125</v>
      </c>
      <c r="Y3410" s="19" t="str">
        <f>VLOOKUP(G3410,'Verweis Kd-Gruppe'!$A$2:$B$8,2,FALSE)</f>
        <v>EXP</v>
      </c>
      <c r="Z3410" s="19" t="str">
        <f>VLOOKUP(J3410,'Verweis Art-Gruppe'!$A$2:$B$15,2,FALSE)</f>
        <v>Geräte</v>
      </c>
      <c r="AA3410" s="19" t="str">
        <f>VLOOKUP(W3410,'Verweis Vertreter'!$A$2:$B$24,2,FALSE)</f>
        <v>Muhsin Yortanli</v>
      </c>
      <c r="AB3410" s="12">
        <f t="shared" si="477"/>
        <v>1</v>
      </c>
      <c r="AC3410" s="12">
        <f t="shared" si="482"/>
        <v>107.65519999999999</v>
      </c>
      <c r="AD3410" s="12">
        <f t="shared" si="483"/>
        <v>129</v>
      </c>
      <c r="AE3410" s="12">
        <f t="shared" si="478"/>
        <v>129</v>
      </c>
      <c r="AF3410" s="12">
        <f t="shared" si="479"/>
        <v>21.344799999999999</v>
      </c>
      <c r="AG3410" s="12">
        <f t="shared" si="480"/>
        <v>21.34</v>
      </c>
      <c r="AH3410" s="9">
        <f t="shared" si="484"/>
        <v>0.16542635658914728</v>
      </c>
      <c r="AI3410" s="14">
        <f>VLOOKUP(E3410,'Verweis Faktor'!$A:$B,2,FALSE)</f>
        <v>1</v>
      </c>
      <c r="AJ3410" s="14"/>
      <c r="AK3410" s="14" t="str">
        <f>IF(AL3410="Ja","Versandkosten",VLOOKUP(E3410,'Verweis Belegart'!$A$2:$B$9,2,FALSE))</f>
        <v>Hardware</v>
      </c>
      <c r="AL3410" s="14" t="str">
        <f t="shared" si="485"/>
        <v>Nein</v>
      </c>
      <c r="AM3410" s="14" t="str">
        <f t="shared" si="481"/>
        <v>Positiv</v>
      </c>
    </row>
    <row r="3411" spans="1:39" ht="17.25" customHeight="1" x14ac:dyDescent="0.35">
      <c r="A3411" s="17">
        <v>14570582</v>
      </c>
      <c r="B3411" s="2" t="s">
        <v>2197</v>
      </c>
      <c r="C3411" s="1">
        <v>2025001</v>
      </c>
      <c r="D3411" s="1">
        <v>2000920</v>
      </c>
      <c r="E3411" s="2" t="s">
        <v>34</v>
      </c>
      <c r="F3411" s="2" t="s">
        <v>182</v>
      </c>
      <c r="G3411" s="2" t="s">
        <v>66</v>
      </c>
      <c r="H3411" s="2" t="s">
        <v>1779</v>
      </c>
      <c r="I3411" s="2" t="s">
        <v>1780</v>
      </c>
      <c r="J3411" s="2" t="s">
        <v>304</v>
      </c>
      <c r="K3411" s="2" t="s">
        <v>550</v>
      </c>
      <c r="L3411" s="2" t="s">
        <v>2033</v>
      </c>
      <c r="M3411" s="2" t="s">
        <v>2034</v>
      </c>
      <c r="N3411" s="2" t="s">
        <v>2035</v>
      </c>
      <c r="O3411" s="3">
        <v>1</v>
      </c>
      <c r="P3411" s="3">
        <v>205</v>
      </c>
      <c r="Q3411" s="3">
        <v>215</v>
      </c>
      <c r="R3411" s="3">
        <v>215</v>
      </c>
      <c r="S3411" s="3">
        <v>10</v>
      </c>
      <c r="T3411" s="3">
        <v>10</v>
      </c>
      <c r="U3411" s="3">
        <v>4.6500000000000004</v>
      </c>
      <c r="V3411" s="2" t="s">
        <v>145</v>
      </c>
      <c r="W3411" s="2" t="s">
        <v>146</v>
      </c>
      <c r="X3411" s="2" t="s">
        <v>125</v>
      </c>
      <c r="Y3411" s="19" t="str">
        <f>VLOOKUP(G3411,'Verweis Kd-Gruppe'!$A$2:$B$8,2,FALSE)</f>
        <v>EXP</v>
      </c>
      <c r="Z3411" s="19" t="str">
        <f>VLOOKUP(J3411,'Verweis Art-Gruppe'!$A$2:$B$15,2,FALSE)</f>
        <v>Zubehör</v>
      </c>
      <c r="AA3411" s="19" t="str">
        <f>VLOOKUP(W3411,'Verweis Vertreter'!$A$2:$B$24,2,FALSE)</f>
        <v>Muhsin Yortanli</v>
      </c>
      <c r="AB3411" s="12">
        <f t="shared" si="477"/>
        <v>1</v>
      </c>
      <c r="AC3411" s="12">
        <f t="shared" si="482"/>
        <v>205</v>
      </c>
      <c r="AD3411" s="12">
        <f t="shared" si="483"/>
        <v>215</v>
      </c>
      <c r="AE3411" s="12">
        <f t="shared" si="478"/>
        <v>215</v>
      </c>
      <c r="AF3411" s="12">
        <f t="shared" si="479"/>
        <v>10</v>
      </c>
      <c r="AG3411" s="12">
        <f t="shared" si="480"/>
        <v>10</v>
      </c>
      <c r="AH3411" s="9">
        <f t="shared" si="484"/>
        <v>4.6511627906976744E-2</v>
      </c>
      <c r="AI3411" s="14">
        <f>VLOOKUP(E3411,'Verweis Faktor'!$A:$B,2,FALSE)</f>
        <v>1</v>
      </c>
      <c r="AJ3411" s="14"/>
      <c r="AK3411" s="14" t="str">
        <f>IF(AL3411="Ja","Versandkosten",VLOOKUP(E3411,'Verweis Belegart'!$A$2:$B$9,2,FALSE))</f>
        <v>Hardware</v>
      </c>
      <c r="AL3411" s="14" t="str">
        <f t="shared" si="485"/>
        <v>Nein</v>
      </c>
      <c r="AM3411" s="14" t="str">
        <f t="shared" si="481"/>
        <v>Positiv</v>
      </c>
    </row>
    <row r="3412" spans="1:39" ht="17.25" customHeight="1" x14ac:dyDescent="0.35">
      <c r="A3412" s="17">
        <v>14570582</v>
      </c>
      <c r="B3412" s="2" t="s">
        <v>2197</v>
      </c>
      <c r="C3412" s="1">
        <v>2025001</v>
      </c>
      <c r="D3412" s="1">
        <v>2000920</v>
      </c>
      <c r="E3412" s="2" t="s">
        <v>34</v>
      </c>
      <c r="F3412" s="2" t="s">
        <v>182</v>
      </c>
      <c r="G3412" s="2" t="s">
        <v>66</v>
      </c>
      <c r="H3412" s="2" t="s">
        <v>1779</v>
      </c>
      <c r="I3412" s="2" t="s">
        <v>1780</v>
      </c>
      <c r="J3412" s="2" t="s">
        <v>103</v>
      </c>
      <c r="K3412" s="2" t="s">
        <v>1216</v>
      </c>
      <c r="L3412" s="2" t="s">
        <v>395</v>
      </c>
      <c r="M3412" s="2" t="s">
        <v>396</v>
      </c>
      <c r="N3412" s="2" t="s">
        <v>292</v>
      </c>
      <c r="O3412" s="3">
        <v>2</v>
      </c>
      <c r="P3412" s="3">
        <v>912.70759999999996</v>
      </c>
      <c r="Q3412" s="3">
        <v>928</v>
      </c>
      <c r="R3412" s="3">
        <v>1856</v>
      </c>
      <c r="S3412" s="3">
        <v>15.292400000000001</v>
      </c>
      <c r="T3412" s="3">
        <v>30.58</v>
      </c>
      <c r="U3412" s="3">
        <v>1.64</v>
      </c>
      <c r="V3412" s="2" t="s">
        <v>145</v>
      </c>
      <c r="W3412" s="2" t="s">
        <v>146</v>
      </c>
      <c r="X3412" s="2" t="s">
        <v>125</v>
      </c>
      <c r="Y3412" s="19" t="str">
        <f>VLOOKUP(G3412,'Verweis Kd-Gruppe'!$A$2:$B$8,2,FALSE)</f>
        <v>EXP</v>
      </c>
      <c r="Z3412" s="19" t="str">
        <f>VLOOKUP(J3412,'Verweis Art-Gruppe'!$A$2:$B$15,2,FALSE)</f>
        <v>Geräte</v>
      </c>
      <c r="AA3412" s="19" t="str">
        <f>VLOOKUP(W3412,'Verweis Vertreter'!$A$2:$B$24,2,FALSE)</f>
        <v>Muhsin Yortanli</v>
      </c>
      <c r="AB3412" s="12">
        <f t="shared" si="477"/>
        <v>2</v>
      </c>
      <c r="AC3412" s="12">
        <f t="shared" si="482"/>
        <v>912.70759999999996</v>
      </c>
      <c r="AD3412" s="12">
        <f t="shared" si="483"/>
        <v>928</v>
      </c>
      <c r="AE3412" s="12">
        <f t="shared" si="478"/>
        <v>1856</v>
      </c>
      <c r="AF3412" s="12">
        <f t="shared" si="479"/>
        <v>15.292400000000001</v>
      </c>
      <c r="AG3412" s="12">
        <f t="shared" si="480"/>
        <v>30.58</v>
      </c>
      <c r="AH3412" s="9">
        <f t="shared" si="484"/>
        <v>1.6476293103448274E-2</v>
      </c>
      <c r="AI3412" s="14">
        <f>VLOOKUP(E3412,'Verweis Faktor'!$A:$B,2,FALSE)</f>
        <v>1</v>
      </c>
      <c r="AJ3412" s="14"/>
      <c r="AK3412" s="14" t="str">
        <f>IF(AL3412="Ja","Versandkosten",VLOOKUP(E3412,'Verweis Belegart'!$A$2:$B$9,2,FALSE))</f>
        <v>Hardware</v>
      </c>
      <c r="AL3412" s="14" t="str">
        <f t="shared" si="485"/>
        <v>Nein</v>
      </c>
      <c r="AM3412" s="14" t="str">
        <f t="shared" si="481"/>
        <v>Positiv</v>
      </c>
    </row>
    <row r="3413" spans="1:39" ht="17.25" customHeight="1" x14ac:dyDescent="0.35">
      <c r="A3413" s="17">
        <v>14570582</v>
      </c>
      <c r="B3413" s="2" t="s">
        <v>2197</v>
      </c>
      <c r="C3413" s="1">
        <v>2025001</v>
      </c>
      <c r="D3413" s="1">
        <v>2000920</v>
      </c>
      <c r="E3413" s="2" t="s">
        <v>34</v>
      </c>
      <c r="F3413" s="2" t="s">
        <v>182</v>
      </c>
      <c r="G3413" s="2" t="s">
        <v>66</v>
      </c>
      <c r="H3413" s="2" t="s">
        <v>1779</v>
      </c>
      <c r="I3413" s="2" t="s">
        <v>1780</v>
      </c>
      <c r="J3413" s="2" t="s">
        <v>103</v>
      </c>
      <c r="K3413" s="2" t="s">
        <v>1217</v>
      </c>
      <c r="L3413" s="2" t="s">
        <v>402</v>
      </c>
      <c r="M3413" s="2" t="s">
        <v>403</v>
      </c>
      <c r="N3413" s="2" t="s">
        <v>404</v>
      </c>
      <c r="O3413" s="3">
        <v>5</v>
      </c>
      <c r="P3413" s="3">
        <v>233.6053</v>
      </c>
      <c r="Q3413" s="3">
        <v>249</v>
      </c>
      <c r="R3413" s="3">
        <v>1245</v>
      </c>
      <c r="S3413" s="3">
        <v>15.3947</v>
      </c>
      <c r="T3413" s="3">
        <v>76.97</v>
      </c>
      <c r="U3413" s="3">
        <v>6.18</v>
      </c>
      <c r="V3413" s="2" t="s">
        <v>145</v>
      </c>
      <c r="W3413" s="2" t="s">
        <v>146</v>
      </c>
      <c r="X3413" s="2" t="s">
        <v>125</v>
      </c>
      <c r="Y3413" s="19" t="str">
        <f>VLOOKUP(G3413,'Verweis Kd-Gruppe'!$A$2:$B$8,2,FALSE)</f>
        <v>EXP</v>
      </c>
      <c r="Z3413" s="19" t="str">
        <f>VLOOKUP(J3413,'Verweis Art-Gruppe'!$A$2:$B$15,2,FALSE)</f>
        <v>Geräte</v>
      </c>
      <c r="AA3413" s="19" t="str">
        <f>VLOOKUP(W3413,'Verweis Vertreter'!$A$2:$B$24,2,FALSE)</f>
        <v>Muhsin Yortanli</v>
      </c>
      <c r="AB3413" s="12">
        <f t="shared" si="477"/>
        <v>5</v>
      </c>
      <c r="AC3413" s="12">
        <f t="shared" si="482"/>
        <v>233.6053</v>
      </c>
      <c r="AD3413" s="12">
        <f t="shared" si="483"/>
        <v>249</v>
      </c>
      <c r="AE3413" s="12">
        <f t="shared" si="478"/>
        <v>1245</v>
      </c>
      <c r="AF3413" s="12">
        <f t="shared" si="479"/>
        <v>15.3947</v>
      </c>
      <c r="AG3413" s="12">
        <f t="shared" si="480"/>
        <v>76.97</v>
      </c>
      <c r="AH3413" s="9">
        <f t="shared" si="484"/>
        <v>6.1823293172690759E-2</v>
      </c>
      <c r="AI3413" s="14">
        <f>VLOOKUP(E3413,'Verweis Faktor'!$A:$B,2,FALSE)</f>
        <v>1</v>
      </c>
      <c r="AJ3413" s="14"/>
      <c r="AK3413" s="14" t="str">
        <f>IF(AL3413="Ja","Versandkosten",VLOOKUP(E3413,'Verweis Belegart'!$A$2:$B$9,2,FALSE))</f>
        <v>Hardware</v>
      </c>
      <c r="AL3413" s="14" t="str">
        <f t="shared" si="485"/>
        <v>Nein</v>
      </c>
      <c r="AM3413" s="14" t="str">
        <f t="shared" si="481"/>
        <v>Positiv</v>
      </c>
    </row>
    <row r="3414" spans="1:39" ht="17.25" customHeight="1" x14ac:dyDescent="0.35">
      <c r="A3414" s="17">
        <v>14570582</v>
      </c>
      <c r="B3414" s="2" t="s">
        <v>2197</v>
      </c>
      <c r="C3414" s="1">
        <v>2025001</v>
      </c>
      <c r="D3414" s="1">
        <v>2000920</v>
      </c>
      <c r="E3414" s="2" t="s">
        <v>34</v>
      </c>
      <c r="F3414" s="2" t="s">
        <v>182</v>
      </c>
      <c r="G3414" s="2" t="s">
        <v>66</v>
      </c>
      <c r="H3414" s="2" t="s">
        <v>1779</v>
      </c>
      <c r="I3414" s="2" t="s">
        <v>1780</v>
      </c>
      <c r="J3414" s="2" t="s">
        <v>103</v>
      </c>
      <c r="K3414" s="2" t="s">
        <v>1218</v>
      </c>
      <c r="L3414" s="2" t="s">
        <v>479</v>
      </c>
      <c r="M3414" s="2" t="s">
        <v>480</v>
      </c>
      <c r="N3414" s="2" t="s">
        <v>481</v>
      </c>
      <c r="O3414" s="3">
        <v>1</v>
      </c>
      <c r="P3414" s="3">
        <v>116.04640000000001</v>
      </c>
      <c r="Q3414" s="3">
        <v>124</v>
      </c>
      <c r="R3414" s="3">
        <v>124</v>
      </c>
      <c r="S3414" s="3">
        <v>7.9535999999999998</v>
      </c>
      <c r="T3414" s="3">
        <v>7.95</v>
      </c>
      <c r="U3414" s="3">
        <v>6.41</v>
      </c>
      <c r="V3414" s="2" t="s">
        <v>145</v>
      </c>
      <c r="W3414" s="2" t="s">
        <v>146</v>
      </c>
      <c r="X3414" s="2" t="s">
        <v>125</v>
      </c>
      <c r="Y3414" s="19" t="str">
        <f>VLOOKUP(G3414,'Verweis Kd-Gruppe'!$A$2:$B$8,2,FALSE)</f>
        <v>EXP</v>
      </c>
      <c r="Z3414" s="19" t="str">
        <f>VLOOKUP(J3414,'Verweis Art-Gruppe'!$A$2:$B$15,2,FALSE)</f>
        <v>Geräte</v>
      </c>
      <c r="AA3414" s="19" t="str">
        <f>VLOOKUP(W3414,'Verweis Vertreter'!$A$2:$B$24,2,FALSE)</f>
        <v>Muhsin Yortanli</v>
      </c>
      <c r="AB3414" s="12">
        <f t="shared" si="477"/>
        <v>1</v>
      </c>
      <c r="AC3414" s="12">
        <f t="shared" si="482"/>
        <v>116.04640000000001</v>
      </c>
      <c r="AD3414" s="12">
        <f t="shared" si="483"/>
        <v>124</v>
      </c>
      <c r="AE3414" s="12">
        <f t="shared" si="478"/>
        <v>124</v>
      </c>
      <c r="AF3414" s="12">
        <f t="shared" si="479"/>
        <v>7.9535999999999998</v>
      </c>
      <c r="AG3414" s="12">
        <f t="shared" si="480"/>
        <v>7.95</v>
      </c>
      <c r="AH3414" s="9">
        <f t="shared" si="484"/>
        <v>6.4112903225806456E-2</v>
      </c>
      <c r="AI3414" s="14">
        <f>VLOOKUP(E3414,'Verweis Faktor'!$A:$B,2,FALSE)</f>
        <v>1</v>
      </c>
      <c r="AJ3414" s="14"/>
      <c r="AK3414" s="14" t="str">
        <f>IF(AL3414="Ja","Versandkosten",VLOOKUP(E3414,'Verweis Belegart'!$A$2:$B$9,2,FALSE))</f>
        <v>Hardware</v>
      </c>
      <c r="AL3414" s="14" t="str">
        <f t="shared" si="485"/>
        <v>Nein</v>
      </c>
      <c r="AM3414" s="14" t="str">
        <f t="shared" si="481"/>
        <v>Positiv</v>
      </c>
    </row>
    <row r="3415" spans="1:39" ht="17.25" customHeight="1" x14ac:dyDescent="0.35">
      <c r="A3415" s="17">
        <v>14570582</v>
      </c>
      <c r="B3415" s="2" t="s">
        <v>2197</v>
      </c>
      <c r="C3415" s="1">
        <v>2025001</v>
      </c>
      <c r="D3415" s="1">
        <v>2000920</v>
      </c>
      <c r="E3415" s="2" t="s">
        <v>34</v>
      </c>
      <c r="F3415" s="2" t="s">
        <v>182</v>
      </c>
      <c r="G3415" s="2" t="s">
        <v>66</v>
      </c>
      <c r="H3415" s="2" t="s">
        <v>1779</v>
      </c>
      <c r="I3415" s="2" t="s">
        <v>1780</v>
      </c>
      <c r="J3415" s="2" t="s">
        <v>103</v>
      </c>
      <c r="K3415" s="2" t="s">
        <v>1219</v>
      </c>
      <c r="L3415" s="2" t="s">
        <v>1255</v>
      </c>
      <c r="M3415" s="2" t="s">
        <v>1256</v>
      </c>
      <c r="N3415" s="2" t="s">
        <v>1257</v>
      </c>
      <c r="O3415" s="3">
        <v>2</v>
      </c>
      <c r="P3415" s="3">
        <v>88</v>
      </c>
      <c r="Q3415" s="3">
        <v>98</v>
      </c>
      <c r="R3415" s="3">
        <v>196</v>
      </c>
      <c r="S3415" s="3">
        <v>10</v>
      </c>
      <c r="T3415" s="3">
        <v>20</v>
      </c>
      <c r="U3415" s="3">
        <v>10.199999999999999</v>
      </c>
      <c r="V3415" s="2" t="s">
        <v>145</v>
      </c>
      <c r="W3415" s="2" t="s">
        <v>146</v>
      </c>
      <c r="X3415" s="2" t="s">
        <v>125</v>
      </c>
      <c r="Y3415" s="19" t="str">
        <f>VLOOKUP(G3415,'Verweis Kd-Gruppe'!$A$2:$B$8,2,FALSE)</f>
        <v>EXP</v>
      </c>
      <c r="Z3415" s="19" t="str">
        <f>VLOOKUP(J3415,'Verweis Art-Gruppe'!$A$2:$B$15,2,FALSE)</f>
        <v>Geräte</v>
      </c>
      <c r="AA3415" s="19" t="str">
        <f>VLOOKUP(W3415,'Verweis Vertreter'!$A$2:$B$24,2,FALSE)</f>
        <v>Muhsin Yortanli</v>
      </c>
      <c r="AB3415" s="12">
        <f t="shared" si="477"/>
        <v>2</v>
      </c>
      <c r="AC3415" s="12">
        <f t="shared" si="482"/>
        <v>88</v>
      </c>
      <c r="AD3415" s="12">
        <f t="shared" si="483"/>
        <v>98</v>
      </c>
      <c r="AE3415" s="12">
        <f t="shared" si="478"/>
        <v>196</v>
      </c>
      <c r="AF3415" s="12">
        <f t="shared" si="479"/>
        <v>10</v>
      </c>
      <c r="AG3415" s="12">
        <f t="shared" si="480"/>
        <v>20</v>
      </c>
      <c r="AH3415" s="9">
        <f t="shared" si="484"/>
        <v>0.10204081632653061</v>
      </c>
      <c r="AI3415" s="14">
        <f>VLOOKUP(E3415,'Verweis Faktor'!$A:$B,2,FALSE)</f>
        <v>1</v>
      </c>
      <c r="AJ3415" s="14"/>
      <c r="AK3415" s="14" t="str">
        <f>IF(AL3415="Ja","Versandkosten",VLOOKUP(E3415,'Verweis Belegart'!$A$2:$B$9,2,FALSE))</f>
        <v>Hardware</v>
      </c>
      <c r="AL3415" s="14" t="str">
        <f t="shared" si="485"/>
        <v>Nein</v>
      </c>
      <c r="AM3415" s="14" t="str">
        <f t="shared" si="481"/>
        <v>Positiv</v>
      </c>
    </row>
    <row r="3416" spans="1:39" ht="17.25" customHeight="1" x14ac:dyDescent="0.35">
      <c r="A3416" s="17">
        <v>14570582</v>
      </c>
      <c r="B3416" s="2" t="s">
        <v>2197</v>
      </c>
      <c r="C3416" s="1">
        <v>2025001</v>
      </c>
      <c r="D3416" s="1">
        <v>2000920</v>
      </c>
      <c r="E3416" s="2" t="s">
        <v>34</v>
      </c>
      <c r="F3416" s="2" t="s">
        <v>182</v>
      </c>
      <c r="G3416" s="2" t="s">
        <v>66</v>
      </c>
      <c r="H3416" s="2" t="s">
        <v>1779</v>
      </c>
      <c r="I3416" s="2" t="s">
        <v>1780</v>
      </c>
      <c r="J3416" s="2" t="s">
        <v>103</v>
      </c>
      <c r="K3416" s="2" t="s">
        <v>1222</v>
      </c>
      <c r="L3416" s="2" t="s">
        <v>1106</v>
      </c>
      <c r="M3416" s="2" t="s">
        <v>1107</v>
      </c>
      <c r="N3416" s="2" t="s">
        <v>655</v>
      </c>
      <c r="O3416" s="3">
        <v>1</v>
      </c>
      <c r="P3416" s="3">
        <v>246.17310000000001</v>
      </c>
      <c r="Q3416" s="3">
        <v>267</v>
      </c>
      <c r="R3416" s="3">
        <v>267</v>
      </c>
      <c r="S3416" s="3">
        <v>20.826899999999998</v>
      </c>
      <c r="T3416" s="3">
        <v>20.83</v>
      </c>
      <c r="U3416" s="3">
        <v>7.8</v>
      </c>
      <c r="V3416" s="2" t="s">
        <v>145</v>
      </c>
      <c r="W3416" s="2" t="s">
        <v>146</v>
      </c>
      <c r="X3416" s="2" t="s">
        <v>125</v>
      </c>
      <c r="Y3416" s="19" t="str">
        <f>VLOOKUP(G3416,'Verweis Kd-Gruppe'!$A$2:$B$8,2,FALSE)</f>
        <v>EXP</v>
      </c>
      <c r="Z3416" s="19" t="str">
        <f>VLOOKUP(J3416,'Verweis Art-Gruppe'!$A$2:$B$15,2,FALSE)</f>
        <v>Geräte</v>
      </c>
      <c r="AA3416" s="19" t="str">
        <f>VLOOKUP(W3416,'Verweis Vertreter'!$A$2:$B$24,2,FALSE)</f>
        <v>Muhsin Yortanli</v>
      </c>
      <c r="AB3416" s="12">
        <f t="shared" si="477"/>
        <v>1</v>
      </c>
      <c r="AC3416" s="12">
        <f t="shared" si="482"/>
        <v>246.17310000000001</v>
      </c>
      <c r="AD3416" s="12">
        <f t="shared" si="483"/>
        <v>267</v>
      </c>
      <c r="AE3416" s="12">
        <f t="shared" si="478"/>
        <v>267</v>
      </c>
      <c r="AF3416" s="12">
        <f t="shared" si="479"/>
        <v>20.826899999999998</v>
      </c>
      <c r="AG3416" s="12">
        <f t="shared" si="480"/>
        <v>20.83</v>
      </c>
      <c r="AH3416" s="9">
        <f t="shared" si="484"/>
        <v>7.8014981273408238E-2</v>
      </c>
      <c r="AI3416" s="14">
        <f>VLOOKUP(E3416,'Verweis Faktor'!$A:$B,2,FALSE)</f>
        <v>1</v>
      </c>
      <c r="AJ3416" s="14"/>
      <c r="AK3416" s="14" t="str">
        <f>IF(AL3416="Ja","Versandkosten",VLOOKUP(E3416,'Verweis Belegart'!$A$2:$B$9,2,FALSE))</f>
        <v>Hardware</v>
      </c>
      <c r="AL3416" s="14" t="str">
        <f t="shared" si="485"/>
        <v>Nein</v>
      </c>
      <c r="AM3416" s="14" t="str">
        <f t="shared" si="481"/>
        <v>Positiv</v>
      </c>
    </row>
    <row r="3417" spans="1:39" ht="17.25" customHeight="1" x14ac:dyDescent="0.35">
      <c r="A3417" s="17">
        <v>14570582</v>
      </c>
      <c r="B3417" s="2" t="s">
        <v>2197</v>
      </c>
      <c r="C3417" s="1">
        <v>2025001</v>
      </c>
      <c r="D3417" s="1">
        <v>2000920</v>
      </c>
      <c r="E3417" s="2" t="s">
        <v>34</v>
      </c>
      <c r="F3417" s="2" t="s">
        <v>182</v>
      </c>
      <c r="G3417" s="2" t="s">
        <v>66</v>
      </c>
      <c r="H3417" s="2" t="s">
        <v>1779</v>
      </c>
      <c r="I3417" s="2" t="s">
        <v>1780</v>
      </c>
      <c r="J3417" s="2" t="s">
        <v>103</v>
      </c>
      <c r="K3417" s="2" t="s">
        <v>1223</v>
      </c>
      <c r="L3417" s="2" t="s">
        <v>279</v>
      </c>
      <c r="M3417" s="2" t="s">
        <v>280</v>
      </c>
      <c r="N3417" s="2" t="s">
        <v>271</v>
      </c>
      <c r="O3417" s="3">
        <v>3</v>
      </c>
      <c r="P3417" s="3">
        <v>411.96159999999998</v>
      </c>
      <c r="Q3417" s="3">
        <v>425</v>
      </c>
      <c r="R3417" s="3">
        <v>1275</v>
      </c>
      <c r="S3417" s="3">
        <v>13.038399999999999</v>
      </c>
      <c r="T3417" s="3">
        <v>39.119999999999997</v>
      </c>
      <c r="U3417" s="3">
        <v>3.06</v>
      </c>
      <c r="V3417" s="2" t="s">
        <v>145</v>
      </c>
      <c r="W3417" s="2" t="s">
        <v>146</v>
      </c>
      <c r="X3417" s="2" t="s">
        <v>125</v>
      </c>
      <c r="Y3417" s="19" t="str">
        <f>VLOOKUP(G3417,'Verweis Kd-Gruppe'!$A$2:$B$8,2,FALSE)</f>
        <v>EXP</v>
      </c>
      <c r="Z3417" s="19" t="str">
        <f>VLOOKUP(J3417,'Verweis Art-Gruppe'!$A$2:$B$15,2,FALSE)</f>
        <v>Geräte</v>
      </c>
      <c r="AA3417" s="19" t="str">
        <f>VLOOKUP(W3417,'Verweis Vertreter'!$A$2:$B$24,2,FALSE)</f>
        <v>Muhsin Yortanli</v>
      </c>
      <c r="AB3417" s="12">
        <f t="shared" si="477"/>
        <v>3</v>
      </c>
      <c r="AC3417" s="12">
        <f t="shared" si="482"/>
        <v>411.96159999999998</v>
      </c>
      <c r="AD3417" s="12">
        <f t="shared" si="483"/>
        <v>425</v>
      </c>
      <c r="AE3417" s="12">
        <f t="shared" si="478"/>
        <v>1275</v>
      </c>
      <c r="AF3417" s="12">
        <f t="shared" si="479"/>
        <v>13.038399999999999</v>
      </c>
      <c r="AG3417" s="12">
        <f t="shared" si="480"/>
        <v>39.119999999999997</v>
      </c>
      <c r="AH3417" s="9">
        <f t="shared" si="484"/>
        <v>3.068235294117647E-2</v>
      </c>
      <c r="AI3417" s="14">
        <f>VLOOKUP(E3417,'Verweis Faktor'!$A:$B,2,FALSE)</f>
        <v>1</v>
      </c>
      <c r="AJ3417" s="14"/>
      <c r="AK3417" s="14" t="str">
        <f>IF(AL3417="Ja","Versandkosten",VLOOKUP(E3417,'Verweis Belegart'!$A$2:$B$9,2,FALSE))</f>
        <v>Hardware</v>
      </c>
      <c r="AL3417" s="14" t="str">
        <f t="shared" si="485"/>
        <v>Nein</v>
      </c>
      <c r="AM3417" s="14" t="str">
        <f t="shared" si="481"/>
        <v>Positiv</v>
      </c>
    </row>
    <row r="3418" spans="1:39" ht="17.25" customHeight="1" x14ac:dyDescent="0.35">
      <c r="A3418" s="17">
        <v>14570582</v>
      </c>
      <c r="B3418" s="2" t="s">
        <v>2197</v>
      </c>
      <c r="C3418" s="1">
        <v>2025001</v>
      </c>
      <c r="D3418" s="1">
        <v>2000920</v>
      </c>
      <c r="E3418" s="2" t="s">
        <v>34</v>
      </c>
      <c r="F3418" s="2" t="s">
        <v>182</v>
      </c>
      <c r="G3418" s="2" t="s">
        <v>66</v>
      </c>
      <c r="H3418" s="2" t="s">
        <v>1779</v>
      </c>
      <c r="I3418" s="2" t="s">
        <v>1780</v>
      </c>
      <c r="J3418" s="2" t="s">
        <v>103</v>
      </c>
      <c r="K3418" s="2" t="s">
        <v>1224</v>
      </c>
      <c r="L3418" s="2" t="s">
        <v>104</v>
      </c>
      <c r="M3418" s="2" t="s">
        <v>105</v>
      </c>
      <c r="N3418" s="2" t="s">
        <v>106</v>
      </c>
      <c r="O3418" s="3">
        <v>1</v>
      </c>
      <c r="P3418" s="3">
        <v>285</v>
      </c>
      <c r="Q3418" s="3">
        <v>309</v>
      </c>
      <c r="R3418" s="3">
        <v>309</v>
      </c>
      <c r="S3418" s="3">
        <v>24</v>
      </c>
      <c r="T3418" s="3">
        <v>24</v>
      </c>
      <c r="U3418" s="3">
        <v>7.76</v>
      </c>
      <c r="V3418" s="2" t="s">
        <v>145</v>
      </c>
      <c r="W3418" s="2" t="s">
        <v>146</v>
      </c>
      <c r="X3418" s="2" t="s">
        <v>125</v>
      </c>
      <c r="Y3418" s="19" t="str">
        <f>VLOOKUP(G3418,'Verweis Kd-Gruppe'!$A$2:$B$8,2,FALSE)</f>
        <v>EXP</v>
      </c>
      <c r="Z3418" s="19" t="str">
        <f>VLOOKUP(J3418,'Verweis Art-Gruppe'!$A$2:$B$15,2,FALSE)</f>
        <v>Geräte</v>
      </c>
      <c r="AA3418" s="19" t="str">
        <f>VLOOKUP(W3418,'Verweis Vertreter'!$A$2:$B$24,2,FALSE)</f>
        <v>Muhsin Yortanli</v>
      </c>
      <c r="AB3418" s="12">
        <f t="shared" si="477"/>
        <v>1</v>
      </c>
      <c r="AC3418" s="12">
        <f t="shared" si="482"/>
        <v>285</v>
      </c>
      <c r="AD3418" s="12">
        <f t="shared" si="483"/>
        <v>309</v>
      </c>
      <c r="AE3418" s="12">
        <f t="shared" si="478"/>
        <v>309</v>
      </c>
      <c r="AF3418" s="12">
        <f t="shared" si="479"/>
        <v>24</v>
      </c>
      <c r="AG3418" s="12">
        <f t="shared" si="480"/>
        <v>24</v>
      </c>
      <c r="AH3418" s="9">
        <f t="shared" si="484"/>
        <v>7.7669902912621352E-2</v>
      </c>
      <c r="AI3418" s="14">
        <f>VLOOKUP(E3418,'Verweis Faktor'!$A:$B,2,FALSE)</f>
        <v>1</v>
      </c>
      <c r="AJ3418" s="14"/>
      <c r="AK3418" s="14" t="str">
        <f>IF(AL3418="Ja","Versandkosten",VLOOKUP(E3418,'Verweis Belegart'!$A$2:$B$9,2,FALSE))</f>
        <v>Hardware</v>
      </c>
      <c r="AL3418" s="14" t="str">
        <f t="shared" si="485"/>
        <v>Nein</v>
      </c>
      <c r="AM3418" s="14" t="str">
        <f t="shared" si="481"/>
        <v>Positiv</v>
      </c>
    </row>
    <row r="3419" spans="1:39" ht="17.25" customHeight="1" x14ac:dyDescent="0.35">
      <c r="A3419" s="17">
        <v>14570582</v>
      </c>
      <c r="B3419" s="2" t="s">
        <v>2197</v>
      </c>
      <c r="C3419" s="1">
        <v>2025001</v>
      </c>
      <c r="D3419" s="1">
        <v>2000920</v>
      </c>
      <c r="E3419" s="2" t="s">
        <v>34</v>
      </c>
      <c r="F3419" s="2" t="s">
        <v>182</v>
      </c>
      <c r="G3419" s="2" t="s">
        <v>66</v>
      </c>
      <c r="H3419" s="2" t="s">
        <v>1779</v>
      </c>
      <c r="I3419" s="2" t="s">
        <v>1780</v>
      </c>
      <c r="J3419" s="2" t="s">
        <v>103</v>
      </c>
      <c r="K3419" s="2" t="s">
        <v>1225</v>
      </c>
      <c r="L3419" s="2" t="s">
        <v>281</v>
      </c>
      <c r="M3419" s="2" t="s">
        <v>282</v>
      </c>
      <c r="N3419" s="2" t="s">
        <v>283</v>
      </c>
      <c r="O3419" s="3">
        <v>1</v>
      </c>
      <c r="P3419" s="3">
        <v>494.59449999999998</v>
      </c>
      <c r="Q3419" s="3">
        <v>515</v>
      </c>
      <c r="R3419" s="3">
        <v>515</v>
      </c>
      <c r="S3419" s="3">
        <v>20.4055</v>
      </c>
      <c r="T3419" s="3">
        <v>20.41</v>
      </c>
      <c r="U3419" s="3">
        <v>3.96</v>
      </c>
      <c r="V3419" s="2" t="s">
        <v>145</v>
      </c>
      <c r="W3419" s="2" t="s">
        <v>146</v>
      </c>
      <c r="X3419" s="2" t="s">
        <v>125</v>
      </c>
      <c r="Y3419" s="19" t="str">
        <f>VLOOKUP(G3419,'Verweis Kd-Gruppe'!$A$2:$B$8,2,FALSE)</f>
        <v>EXP</v>
      </c>
      <c r="Z3419" s="19" t="str">
        <f>VLOOKUP(J3419,'Verweis Art-Gruppe'!$A$2:$B$15,2,FALSE)</f>
        <v>Geräte</v>
      </c>
      <c r="AA3419" s="19" t="str">
        <f>VLOOKUP(W3419,'Verweis Vertreter'!$A$2:$B$24,2,FALSE)</f>
        <v>Muhsin Yortanli</v>
      </c>
      <c r="AB3419" s="12">
        <f t="shared" si="477"/>
        <v>1</v>
      </c>
      <c r="AC3419" s="12">
        <f t="shared" si="482"/>
        <v>494.59449999999998</v>
      </c>
      <c r="AD3419" s="12">
        <f t="shared" si="483"/>
        <v>515</v>
      </c>
      <c r="AE3419" s="12">
        <f t="shared" si="478"/>
        <v>515</v>
      </c>
      <c r="AF3419" s="12">
        <f t="shared" si="479"/>
        <v>20.4055</v>
      </c>
      <c r="AG3419" s="12">
        <f t="shared" si="480"/>
        <v>20.41</v>
      </c>
      <c r="AH3419" s="9">
        <f t="shared" si="484"/>
        <v>3.9631067961165049E-2</v>
      </c>
      <c r="AI3419" s="14">
        <f>VLOOKUP(E3419,'Verweis Faktor'!$A:$B,2,FALSE)</f>
        <v>1</v>
      </c>
      <c r="AJ3419" s="14"/>
      <c r="AK3419" s="14" t="str">
        <f>IF(AL3419="Ja","Versandkosten",VLOOKUP(E3419,'Verweis Belegart'!$A$2:$B$9,2,FALSE))</f>
        <v>Hardware</v>
      </c>
      <c r="AL3419" s="14" t="str">
        <f t="shared" si="485"/>
        <v>Nein</v>
      </c>
      <c r="AM3419" s="14" t="str">
        <f t="shared" si="481"/>
        <v>Positiv</v>
      </c>
    </row>
    <row r="3420" spans="1:39" ht="17.25" customHeight="1" x14ac:dyDescent="0.35">
      <c r="A3420" s="17">
        <v>14570582</v>
      </c>
      <c r="B3420" s="2" t="s">
        <v>2197</v>
      </c>
      <c r="C3420" s="1">
        <v>2025001</v>
      </c>
      <c r="D3420" s="1">
        <v>2000920</v>
      </c>
      <c r="E3420" s="2" t="s">
        <v>34</v>
      </c>
      <c r="F3420" s="2" t="s">
        <v>182</v>
      </c>
      <c r="G3420" s="2" t="s">
        <v>66</v>
      </c>
      <c r="H3420" s="2" t="s">
        <v>1779</v>
      </c>
      <c r="I3420" s="2" t="s">
        <v>1780</v>
      </c>
      <c r="J3420" s="2" t="s">
        <v>103</v>
      </c>
      <c r="K3420" s="2" t="s">
        <v>1226</v>
      </c>
      <c r="L3420" s="2" t="s">
        <v>997</v>
      </c>
      <c r="M3420" s="2" t="s">
        <v>998</v>
      </c>
      <c r="N3420" s="2" t="s">
        <v>999</v>
      </c>
      <c r="O3420" s="3">
        <v>1</v>
      </c>
      <c r="P3420" s="3">
        <v>158.58330000000001</v>
      </c>
      <c r="Q3420" s="3">
        <v>169</v>
      </c>
      <c r="R3420" s="3">
        <v>169</v>
      </c>
      <c r="S3420" s="3">
        <v>10.416700000000001</v>
      </c>
      <c r="T3420" s="3">
        <v>10.42</v>
      </c>
      <c r="U3420" s="3">
        <v>6.16</v>
      </c>
      <c r="V3420" s="2" t="s">
        <v>145</v>
      </c>
      <c r="W3420" s="2" t="s">
        <v>146</v>
      </c>
      <c r="X3420" s="2" t="s">
        <v>125</v>
      </c>
      <c r="Y3420" s="19" t="str">
        <f>VLOOKUP(G3420,'Verweis Kd-Gruppe'!$A$2:$B$8,2,FALSE)</f>
        <v>EXP</v>
      </c>
      <c r="Z3420" s="19" t="str">
        <f>VLOOKUP(J3420,'Verweis Art-Gruppe'!$A$2:$B$15,2,FALSE)</f>
        <v>Geräte</v>
      </c>
      <c r="AA3420" s="19" t="str">
        <f>VLOOKUP(W3420,'Verweis Vertreter'!$A$2:$B$24,2,FALSE)</f>
        <v>Muhsin Yortanli</v>
      </c>
      <c r="AB3420" s="12">
        <f t="shared" si="477"/>
        <v>1</v>
      </c>
      <c r="AC3420" s="12">
        <f t="shared" si="482"/>
        <v>158.58330000000001</v>
      </c>
      <c r="AD3420" s="12">
        <f t="shared" si="483"/>
        <v>169</v>
      </c>
      <c r="AE3420" s="12">
        <f t="shared" si="478"/>
        <v>169</v>
      </c>
      <c r="AF3420" s="12">
        <f t="shared" si="479"/>
        <v>10.416700000000001</v>
      </c>
      <c r="AG3420" s="12">
        <f t="shared" si="480"/>
        <v>10.42</v>
      </c>
      <c r="AH3420" s="9">
        <f t="shared" si="484"/>
        <v>6.165680473372781E-2</v>
      </c>
      <c r="AI3420" s="14">
        <f>VLOOKUP(E3420,'Verweis Faktor'!$A:$B,2,FALSE)</f>
        <v>1</v>
      </c>
      <c r="AJ3420" s="14"/>
      <c r="AK3420" s="14" t="str">
        <f>IF(AL3420="Ja","Versandkosten",VLOOKUP(E3420,'Verweis Belegart'!$A$2:$B$9,2,FALSE))</f>
        <v>Hardware</v>
      </c>
      <c r="AL3420" s="14" t="str">
        <f t="shared" si="485"/>
        <v>Nein</v>
      </c>
      <c r="AM3420" s="14" t="str">
        <f t="shared" si="481"/>
        <v>Positiv</v>
      </c>
    </row>
    <row r="3421" spans="1:39" ht="17.25" customHeight="1" x14ac:dyDescent="0.35">
      <c r="A3421" s="17">
        <v>14570582</v>
      </c>
      <c r="B3421" s="2" t="s">
        <v>2197</v>
      </c>
      <c r="C3421" s="1">
        <v>2025001</v>
      </c>
      <c r="D3421" s="1">
        <v>2000920</v>
      </c>
      <c r="E3421" s="2" t="s">
        <v>34</v>
      </c>
      <c r="F3421" s="2" t="s">
        <v>182</v>
      </c>
      <c r="G3421" s="2" t="s">
        <v>66</v>
      </c>
      <c r="H3421" s="2" t="s">
        <v>1779</v>
      </c>
      <c r="I3421" s="2" t="s">
        <v>1780</v>
      </c>
      <c r="J3421" s="2" t="s">
        <v>103</v>
      </c>
      <c r="K3421" s="2" t="s">
        <v>1227</v>
      </c>
      <c r="L3421" s="2" t="s">
        <v>255</v>
      </c>
      <c r="M3421" s="2" t="s">
        <v>256</v>
      </c>
      <c r="N3421" s="2" t="s">
        <v>257</v>
      </c>
      <c r="O3421" s="3">
        <v>1</v>
      </c>
      <c r="P3421" s="3">
        <v>880</v>
      </c>
      <c r="Q3421" s="3">
        <v>945</v>
      </c>
      <c r="R3421" s="3">
        <v>945</v>
      </c>
      <c r="S3421" s="3">
        <v>65</v>
      </c>
      <c r="T3421" s="3">
        <v>65</v>
      </c>
      <c r="U3421" s="3">
        <v>6.87</v>
      </c>
      <c r="V3421" s="2" t="s">
        <v>145</v>
      </c>
      <c r="W3421" s="2" t="s">
        <v>146</v>
      </c>
      <c r="X3421" s="2" t="s">
        <v>125</v>
      </c>
      <c r="Y3421" s="19" t="str">
        <f>VLOOKUP(G3421,'Verweis Kd-Gruppe'!$A$2:$B$8,2,FALSE)</f>
        <v>EXP</v>
      </c>
      <c r="Z3421" s="19" t="str">
        <f>VLOOKUP(J3421,'Verweis Art-Gruppe'!$A$2:$B$15,2,FALSE)</f>
        <v>Geräte</v>
      </c>
      <c r="AA3421" s="19" t="str">
        <f>VLOOKUP(W3421,'Verweis Vertreter'!$A$2:$B$24,2,FALSE)</f>
        <v>Muhsin Yortanli</v>
      </c>
      <c r="AB3421" s="12">
        <f t="shared" si="477"/>
        <v>1</v>
      </c>
      <c r="AC3421" s="12">
        <f t="shared" si="482"/>
        <v>880</v>
      </c>
      <c r="AD3421" s="12">
        <f t="shared" si="483"/>
        <v>945</v>
      </c>
      <c r="AE3421" s="12">
        <f t="shared" si="478"/>
        <v>945</v>
      </c>
      <c r="AF3421" s="12">
        <f t="shared" si="479"/>
        <v>65</v>
      </c>
      <c r="AG3421" s="12">
        <f t="shared" si="480"/>
        <v>65</v>
      </c>
      <c r="AH3421" s="9">
        <f t="shared" si="484"/>
        <v>6.8783068783068779E-2</v>
      </c>
      <c r="AI3421" s="14">
        <f>VLOOKUP(E3421,'Verweis Faktor'!$A:$B,2,FALSE)</f>
        <v>1</v>
      </c>
      <c r="AJ3421" s="14"/>
      <c r="AK3421" s="14" t="str">
        <f>IF(AL3421="Ja","Versandkosten",VLOOKUP(E3421,'Verweis Belegart'!$A$2:$B$9,2,FALSE))</f>
        <v>Hardware</v>
      </c>
      <c r="AL3421" s="14" t="str">
        <f t="shared" si="485"/>
        <v>Nein</v>
      </c>
      <c r="AM3421" s="14" t="str">
        <f t="shared" si="481"/>
        <v>Positiv</v>
      </c>
    </row>
    <row r="3422" spans="1:39" ht="17.25" customHeight="1" x14ac:dyDescent="0.35">
      <c r="A3422" s="17">
        <v>14570582</v>
      </c>
      <c r="B3422" s="2" t="s">
        <v>2197</v>
      </c>
      <c r="C3422" s="1">
        <v>2025001</v>
      </c>
      <c r="D3422" s="1">
        <v>2000920</v>
      </c>
      <c r="E3422" s="2" t="s">
        <v>34</v>
      </c>
      <c r="F3422" s="2" t="s">
        <v>182</v>
      </c>
      <c r="G3422" s="2" t="s">
        <v>66</v>
      </c>
      <c r="H3422" s="2" t="s">
        <v>1779</v>
      </c>
      <c r="I3422" s="2" t="s">
        <v>1780</v>
      </c>
      <c r="J3422" s="2" t="s">
        <v>304</v>
      </c>
      <c r="K3422" s="2" t="s">
        <v>1228</v>
      </c>
      <c r="L3422" s="2" t="s">
        <v>1657</v>
      </c>
      <c r="M3422" s="2" t="s">
        <v>1658</v>
      </c>
      <c r="N3422" s="2" t="s">
        <v>585</v>
      </c>
      <c r="O3422" s="3">
        <v>1</v>
      </c>
      <c r="P3422" s="3">
        <v>19.299299999999999</v>
      </c>
      <c r="Q3422" s="3">
        <v>22</v>
      </c>
      <c r="R3422" s="3">
        <v>22</v>
      </c>
      <c r="S3422" s="3">
        <v>2.7006999999999999</v>
      </c>
      <c r="T3422" s="3">
        <v>2.7</v>
      </c>
      <c r="U3422" s="3">
        <v>12.27</v>
      </c>
      <c r="V3422" s="2" t="s">
        <v>145</v>
      </c>
      <c r="W3422" s="2" t="s">
        <v>146</v>
      </c>
      <c r="X3422" s="2" t="s">
        <v>125</v>
      </c>
      <c r="Y3422" s="19" t="str">
        <f>VLOOKUP(G3422,'Verweis Kd-Gruppe'!$A$2:$B$8,2,FALSE)</f>
        <v>EXP</v>
      </c>
      <c r="Z3422" s="19" t="str">
        <f>VLOOKUP(J3422,'Verweis Art-Gruppe'!$A$2:$B$15,2,FALSE)</f>
        <v>Zubehör</v>
      </c>
      <c r="AA3422" s="19" t="str">
        <f>VLOOKUP(W3422,'Verweis Vertreter'!$A$2:$B$24,2,FALSE)</f>
        <v>Muhsin Yortanli</v>
      </c>
      <c r="AB3422" s="12">
        <f t="shared" si="477"/>
        <v>1</v>
      </c>
      <c r="AC3422" s="12">
        <f t="shared" si="482"/>
        <v>19.299299999999999</v>
      </c>
      <c r="AD3422" s="12">
        <f t="shared" si="483"/>
        <v>22</v>
      </c>
      <c r="AE3422" s="12">
        <f t="shared" si="478"/>
        <v>22</v>
      </c>
      <c r="AF3422" s="12">
        <f t="shared" si="479"/>
        <v>2.7006999999999999</v>
      </c>
      <c r="AG3422" s="12">
        <f t="shared" si="480"/>
        <v>2.7</v>
      </c>
      <c r="AH3422" s="9">
        <f t="shared" si="484"/>
        <v>0.12272727272727274</v>
      </c>
      <c r="AI3422" s="14">
        <f>VLOOKUP(E3422,'Verweis Faktor'!$A:$B,2,FALSE)</f>
        <v>1</v>
      </c>
      <c r="AJ3422" s="14"/>
      <c r="AK3422" s="14" t="str">
        <f>IF(AL3422="Ja","Versandkosten",VLOOKUP(E3422,'Verweis Belegart'!$A$2:$B$9,2,FALSE))</f>
        <v>Hardware</v>
      </c>
      <c r="AL3422" s="14" t="str">
        <f t="shared" si="485"/>
        <v>Nein</v>
      </c>
      <c r="AM3422" s="14" t="str">
        <f t="shared" si="481"/>
        <v>Positiv</v>
      </c>
    </row>
    <row r="3423" spans="1:39" ht="17.25" customHeight="1" x14ac:dyDescent="0.35">
      <c r="A3423" s="17">
        <v>14570582</v>
      </c>
      <c r="B3423" s="2" t="s">
        <v>2197</v>
      </c>
      <c r="C3423" s="1">
        <v>2025001</v>
      </c>
      <c r="D3423" s="1">
        <v>2000920</v>
      </c>
      <c r="E3423" s="2" t="s">
        <v>34</v>
      </c>
      <c r="F3423" s="2" t="s">
        <v>182</v>
      </c>
      <c r="G3423" s="2" t="s">
        <v>66</v>
      </c>
      <c r="H3423" s="2" t="s">
        <v>1779</v>
      </c>
      <c r="I3423" s="2" t="s">
        <v>1780</v>
      </c>
      <c r="J3423" s="2" t="s">
        <v>103</v>
      </c>
      <c r="K3423" s="2" t="s">
        <v>1229</v>
      </c>
      <c r="L3423" s="2" t="s">
        <v>947</v>
      </c>
      <c r="M3423" s="2" t="s">
        <v>948</v>
      </c>
      <c r="N3423" s="2" t="s">
        <v>949</v>
      </c>
      <c r="O3423" s="3">
        <v>5</v>
      </c>
      <c r="P3423" s="3">
        <v>135</v>
      </c>
      <c r="Q3423" s="3">
        <v>147</v>
      </c>
      <c r="R3423" s="3">
        <v>735</v>
      </c>
      <c r="S3423" s="3">
        <v>12</v>
      </c>
      <c r="T3423" s="3">
        <v>60</v>
      </c>
      <c r="U3423" s="3">
        <v>8.16</v>
      </c>
      <c r="V3423" s="2" t="s">
        <v>145</v>
      </c>
      <c r="W3423" s="2" t="s">
        <v>146</v>
      </c>
      <c r="X3423" s="2" t="s">
        <v>125</v>
      </c>
      <c r="Y3423" s="19" t="str">
        <f>VLOOKUP(G3423,'Verweis Kd-Gruppe'!$A$2:$B$8,2,FALSE)</f>
        <v>EXP</v>
      </c>
      <c r="Z3423" s="19" t="str">
        <f>VLOOKUP(J3423,'Verweis Art-Gruppe'!$A$2:$B$15,2,FALSE)</f>
        <v>Geräte</v>
      </c>
      <c r="AA3423" s="19" t="str">
        <f>VLOOKUP(W3423,'Verweis Vertreter'!$A$2:$B$24,2,FALSE)</f>
        <v>Muhsin Yortanli</v>
      </c>
      <c r="AB3423" s="12">
        <f t="shared" si="477"/>
        <v>5</v>
      </c>
      <c r="AC3423" s="12">
        <f t="shared" si="482"/>
        <v>135</v>
      </c>
      <c r="AD3423" s="12">
        <f t="shared" si="483"/>
        <v>147</v>
      </c>
      <c r="AE3423" s="12">
        <f t="shared" si="478"/>
        <v>735</v>
      </c>
      <c r="AF3423" s="12">
        <f t="shared" si="479"/>
        <v>12</v>
      </c>
      <c r="AG3423" s="12">
        <f t="shared" si="480"/>
        <v>60</v>
      </c>
      <c r="AH3423" s="9">
        <f t="shared" si="484"/>
        <v>8.1632653061224483E-2</v>
      </c>
      <c r="AI3423" s="14">
        <f>VLOOKUP(E3423,'Verweis Faktor'!$A:$B,2,FALSE)</f>
        <v>1</v>
      </c>
      <c r="AJ3423" s="14"/>
      <c r="AK3423" s="14" t="str">
        <f>IF(AL3423="Ja","Versandkosten",VLOOKUP(E3423,'Verweis Belegart'!$A$2:$B$9,2,FALSE))</f>
        <v>Hardware</v>
      </c>
      <c r="AL3423" s="14" t="str">
        <f t="shared" si="485"/>
        <v>Nein</v>
      </c>
      <c r="AM3423" s="14" t="str">
        <f t="shared" si="481"/>
        <v>Positiv</v>
      </c>
    </row>
    <row r="3424" spans="1:39" ht="17.25" customHeight="1" x14ac:dyDescent="0.35">
      <c r="A3424" s="17">
        <v>14570582</v>
      </c>
      <c r="B3424" s="2" t="s">
        <v>2197</v>
      </c>
      <c r="C3424" s="1">
        <v>2025001</v>
      </c>
      <c r="D3424" s="1">
        <v>2000920</v>
      </c>
      <c r="E3424" s="2" t="s">
        <v>34</v>
      </c>
      <c r="F3424" s="2" t="s">
        <v>182</v>
      </c>
      <c r="G3424" s="2" t="s">
        <v>66</v>
      </c>
      <c r="H3424" s="2" t="s">
        <v>1779</v>
      </c>
      <c r="I3424" s="2" t="s">
        <v>1780</v>
      </c>
      <c r="J3424" s="2" t="s">
        <v>304</v>
      </c>
      <c r="K3424" s="2" t="s">
        <v>1230</v>
      </c>
      <c r="L3424" s="2" t="s">
        <v>2023</v>
      </c>
      <c r="M3424" s="2" t="s">
        <v>2024</v>
      </c>
      <c r="N3424" s="2" t="s">
        <v>200</v>
      </c>
      <c r="O3424" s="3">
        <v>2</v>
      </c>
      <c r="P3424" s="3">
        <v>437</v>
      </c>
      <c r="Q3424" s="3">
        <v>446</v>
      </c>
      <c r="R3424" s="3">
        <v>892</v>
      </c>
      <c r="S3424" s="3">
        <v>9</v>
      </c>
      <c r="T3424" s="3">
        <v>18</v>
      </c>
      <c r="U3424" s="3">
        <v>2.0099999999999998</v>
      </c>
      <c r="V3424" s="2" t="s">
        <v>145</v>
      </c>
      <c r="W3424" s="2" t="s">
        <v>146</v>
      </c>
      <c r="X3424" s="2" t="s">
        <v>125</v>
      </c>
      <c r="Y3424" s="19" t="str">
        <f>VLOOKUP(G3424,'Verweis Kd-Gruppe'!$A$2:$B$8,2,FALSE)</f>
        <v>EXP</v>
      </c>
      <c r="Z3424" s="19" t="str">
        <f>VLOOKUP(J3424,'Verweis Art-Gruppe'!$A$2:$B$15,2,FALSE)</f>
        <v>Zubehör</v>
      </c>
      <c r="AA3424" s="19" t="str">
        <f>VLOOKUP(W3424,'Verweis Vertreter'!$A$2:$B$24,2,FALSE)</f>
        <v>Muhsin Yortanli</v>
      </c>
      <c r="AB3424" s="12">
        <f t="shared" si="477"/>
        <v>2</v>
      </c>
      <c r="AC3424" s="12">
        <f t="shared" si="482"/>
        <v>437</v>
      </c>
      <c r="AD3424" s="12">
        <f t="shared" si="483"/>
        <v>446</v>
      </c>
      <c r="AE3424" s="12">
        <f t="shared" si="478"/>
        <v>892</v>
      </c>
      <c r="AF3424" s="12">
        <f t="shared" si="479"/>
        <v>9</v>
      </c>
      <c r="AG3424" s="12">
        <f t="shared" si="480"/>
        <v>18</v>
      </c>
      <c r="AH3424" s="9">
        <f t="shared" si="484"/>
        <v>2.0179372197309416E-2</v>
      </c>
      <c r="AI3424" s="14">
        <f>VLOOKUP(E3424,'Verweis Faktor'!$A:$B,2,FALSE)</f>
        <v>1</v>
      </c>
      <c r="AJ3424" s="14"/>
      <c r="AK3424" s="14" t="str">
        <f>IF(AL3424="Ja","Versandkosten",VLOOKUP(E3424,'Verweis Belegart'!$A$2:$B$9,2,FALSE))</f>
        <v>Hardware</v>
      </c>
      <c r="AL3424" s="14" t="str">
        <f t="shared" si="485"/>
        <v>Nein</v>
      </c>
      <c r="AM3424" s="14" t="str">
        <f t="shared" si="481"/>
        <v>Positiv</v>
      </c>
    </row>
    <row r="3425" spans="1:39" ht="17.25" customHeight="1" x14ac:dyDescent="0.35">
      <c r="A3425" s="17">
        <v>14570582</v>
      </c>
      <c r="B3425" s="2" t="s">
        <v>2197</v>
      </c>
      <c r="C3425" s="1">
        <v>2025001</v>
      </c>
      <c r="D3425" s="1">
        <v>2000920</v>
      </c>
      <c r="E3425" s="2" t="s">
        <v>34</v>
      </c>
      <c r="F3425" s="2" t="s">
        <v>182</v>
      </c>
      <c r="G3425" s="2" t="s">
        <v>66</v>
      </c>
      <c r="H3425" s="2" t="s">
        <v>1779</v>
      </c>
      <c r="I3425" s="2" t="s">
        <v>1780</v>
      </c>
      <c r="J3425" s="2" t="s">
        <v>304</v>
      </c>
      <c r="K3425" s="2" t="s">
        <v>1231</v>
      </c>
      <c r="L3425" s="2" t="s">
        <v>214</v>
      </c>
      <c r="M3425" s="2" t="s">
        <v>215</v>
      </c>
      <c r="N3425" s="2" t="s">
        <v>216</v>
      </c>
      <c r="O3425" s="3">
        <v>1</v>
      </c>
      <c r="P3425" s="3">
        <v>375.86</v>
      </c>
      <c r="Q3425" s="3">
        <v>399</v>
      </c>
      <c r="R3425" s="3">
        <v>399</v>
      </c>
      <c r="S3425" s="3">
        <v>23.14</v>
      </c>
      <c r="T3425" s="3">
        <v>23.14</v>
      </c>
      <c r="U3425" s="3">
        <v>5.79</v>
      </c>
      <c r="V3425" s="2" t="s">
        <v>145</v>
      </c>
      <c r="W3425" s="2" t="s">
        <v>146</v>
      </c>
      <c r="X3425" s="2" t="s">
        <v>125</v>
      </c>
      <c r="Y3425" s="19" t="str">
        <f>VLOOKUP(G3425,'Verweis Kd-Gruppe'!$A$2:$B$8,2,FALSE)</f>
        <v>EXP</v>
      </c>
      <c r="Z3425" s="19" t="str">
        <f>VLOOKUP(J3425,'Verweis Art-Gruppe'!$A$2:$B$15,2,FALSE)</f>
        <v>Zubehör</v>
      </c>
      <c r="AA3425" s="19" t="str">
        <f>VLOOKUP(W3425,'Verweis Vertreter'!$A$2:$B$24,2,FALSE)</f>
        <v>Muhsin Yortanli</v>
      </c>
      <c r="AB3425" s="12">
        <f t="shared" si="477"/>
        <v>1</v>
      </c>
      <c r="AC3425" s="12">
        <f t="shared" si="482"/>
        <v>375.86</v>
      </c>
      <c r="AD3425" s="12">
        <f t="shared" si="483"/>
        <v>399</v>
      </c>
      <c r="AE3425" s="12">
        <f t="shared" si="478"/>
        <v>399</v>
      </c>
      <c r="AF3425" s="12">
        <f t="shared" si="479"/>
        <v>23.14</v>
      </c>
      <c r="AG3425" s="12">
        <f t="shared" si="480"/>
        <v>23.14</v>
      </c>
      <c r="AH3425" s="9">
        <f t="shared" si="484"/>
        <v>5.7994987468671683E-2</v>
      </c>
      <c r="AI3425" s="14">
        <f>VLOOKUP(E3425,'Verweis Faktor'!$A:$B,2,FALSE)</f>
        <v>1</v>
      </c>
      <c r="AJ3425" s="14"/>
      <c r="AK3425" s="14" t="str">
        <f>IF(AL3425="Ja","Versandkosten",VLOOKUP(E3425,'Verweis Belegart'!$A$2:$B$9,2,FALSE))</f>
        <v>Hardware</v>
      </c>
      <c r="AL3425" s="14" t="str">
        <f t="shared" si="485"/>
        <v>Nein</v>
      </c>
      <c r="AM3425" s="14" t="str">
        <f t="shared" si="481"/>
        <v>Positiv</v>
      </c>
    </row>
    <row r="3426" spans="1:39" ht="17.25" customHeight="1" x14ac:dyDescent="0.35">
      <c r="A3426" s="17">
        <v>14570582</v>
      </c>
      <c r="B3426" s="2" t="s">
        <v>2197</v>
      </c>
      <c r="C3426" s="1">
        <v>2025001</v>
      </c>
      <c r="D3426" s="1">
        <v>2000920</v>
      </c>
      <c r="E3426" s="2" t="s">
        <v>34</v>
      </c>
      <c r="F3426" s="2" t="s">
        <v>182</v>
      </c>
      <c r="G3426" s="2" t="s">
        <v>66</v>
      </c>
      <c r="H3426" s="2" t="s">
        <v>1779</v>
      </c>
      <c r="I3426" s="2" t="s">
        <v>1780</v>
      </c>
      <c r="J3426" s="2" t="s">
        <v>103</v>
      </c>
      <c r="K3426" s="2" t="s">
        <v>2220</v>
      </c>
      <c r="L3426" s="2" t="s">
        <v>1051</v>
      </c>
      <c r="M3426" s="2" t="s">
        <v>1052</v>
      </c>
      <c r="N3426" s="2" t="s">
        <v>1053</v>
      </c>
      <c r="O3426" s="3">
        <v>11</v>
      </c>
      <c r="P3426" s="3">
        <v>157</v>
      </c>
      <c r="Q3426" s="3">
        <v>166</v>
      </c>
      <c r="R3426" s="3">
        <v>1826</v>
      </c>
      <c r="S3426" s="3">
        <v>9</v>
      </c>
      <c r="T3426" s="3">
        <v>99</v>
      </c>
      <c r="U3426" s="3">
        <v>5.42</v>
      </c>
      <c r="V3426" s="2" t="s">
        <v>145</v>
      </c>
      <c r="W3426" s="2" t="s">
        <v>146</v>
      </c>
      <c r="X3426" s="2" t="s">
        <v>125</v>
      </c>
      <c r="Y3426" s="19" t="str">
        <f>VLOOKUP(G3426,'Verweis Kd-Gruppe'!$A$2:$B$8,2,FALSE)</f>
        <v>EXP</v>
      </c>
      <c r="Z3426" s="19" t="str">
        <f>VLOOKUP(J3426,'Verweis Art-Gruppe'!$A$2:$B$15,2,FALSE)</f>
        <v>Geräte</v>
      </c>
      <c r="AA3426" s="19" t="str">
        <f>VLOOKUP(W3426,'Verweis Vertreter'!$A$2:$B$24,2,FALSE)</f>
        <v>Muhsin Yortanli</v>
      </c>
      <c r="AB3426" s="12">
        <f t="shared" si="477"/>
        <v>11</v>
      </c>
      <c r="AC3426" s="12">
        <f t="shared" si="482"/>
        <v>157</v>
      </c>
      <c r="AD3426" s="12">
        <f t="shared" si="483"/>
        <v>166</v>
      </c>
      <c r="AE3426" s="12">
        <f t="shared" si="478"/>
        <v>1826</v>
      </c>
      <c r="AF3426" s="12">
        <f t="shared" si="479"/>
        <v>9</v>
      </c>
      <c r="AG3426" s="12">
        <f t="shared" si="480"/>
        <v>99</v>
      </c>
      <c r="AH3426" s="9">
        <f t="shared" si="484"/>
        <v>5.4216867469879519E-2</v>
      </c>
      <c r="AI3426" s="14">
        <f>VLOOKUP(E3426,'Verweis Faktor'!$A:$B,2,FALSE)</f>
        <v>1</v>
      </c>
      <c r="AJ3426" s="14"/>
      <c r="AK3426" s="14" t="str">
        <f>IF(AL3426="Ja","Versandkosten",VLOOKUP(E3426,'Verweis Belegart'!$A$2:$B$9,2,FALSE))</f>
        <v>Hardware</v>
      </c>
      <c r="AL3426" s="14" t="str">
        <f t="shared" si="485"/>
        <v>Nein</v>
      </c>
      <c r="AM3426" s="14" t="str">
        <f t="shared" si="481"/>
        <v>Positiv</v>
      </c>
    </row>
    <row r="3427" spans="1:39" ht="17.25" customHeight="1" x14ac:dyDescent="0.35">
      <c r="A3427" s="17">
        <v>14570582</v>
      </c>
      <c r="B3427" s="2" t="s">
        <v>2197</v>
      </c>
      <c r="C3427" s="1">
        <v>2025001</v>
      </c>
      <c r="D3427" s="1">
        <v>2000920</v>
      </c>
      <c r="E3427" s="2" t="s">
        <v>34</v>
      </c>
      <c r="F3427" s="2" t="s">
        <v>182</v>
      </c>
      <c r="G3427" s="2" t="s">
        <v>66</v>
      </c>
      <c r="H3427" s="2" t="s">
        <v>1779</v>
      </c>
      <c r="I3427" s="2" t="s">
        <v>1780</v>
      </c>
      <c r="J3427" s="2" t="s">
        <v>103</v>
      </c>
      <c r="K3427" s="2" t="s">
        <v>2221</v>
      </c>
      <c r="L3427" s="2" t="s">
        <v>906</v>
      </c>
      <c r="M3427" s="2" t="s">
        <v>907</v>
      </c>
      <c r="N3427" s="2" t="s">
        <v>158</v>
      </c>
      <c r="O3427" s="3">
        <v>2</v>
      </c>
      <c r="P3427" s="3">
        <v>54</v>
      </c>
      <c r="Q3427" s="3">
        <v>57</v>
      </c>
      <c r="R3427" s="3">
        <v>114</v>
      </c>
      <c r="S3427" s="3">
        <v>3</v>
      </c>
      <c r="T3427" s="3">
        <v>6</v>
      </c>
      <c r="U3427" s="3">
        <v>5.26</v>
      </c>
      <c r="V3427" s="2" t="s">
        <v>145</v>
      </c>
      <c r="W3427" s="2" t="s">
        <v>146</v>
      </c>
      <c r="X3427" s="2" t="s">
        <v>125</v>
      </c>
      <c r="Y3427" s="19" t="str">
        <f>VLOOKUP(G3427,'Verweis Kd-Gruppe'!$A$2:$B$8,2,FALSE)</f>
        <v>EXP</v>
      </c>
      <c r="Z3427" s="19" t="str">
        <f>VLOOKUP(J3427,'Verweis Art-Gruppe'!$A$2:$B$15,2,FALSE)</f>
        <v>Geräte</v>
      </c>
      <c r="AA3427" s="19" t="str">
        <f>VLOOKUP(W3427,'Verweis Vertreter'!$A$2:$B$24,2,FALSE)</f>
        <v>Muhsin Yortanli</v>
      </c>
      <c r="AB3427" s="12">
        <f t="shared" si="477"/>
        <v>2</v>
      </c>
      <c r="AC3427" s="12">
        <f t="shared" si="482"/>
        <v>54</v>
      </c>
      <c r="AD3427" s="12">
        <f t="shared" si="483"/>
        <v>57</v>
      </c>
      <c r="AE3427" s="12">
        <f t="shared" si="478"/>
        <v>114</v>
      </c>
      <c r="AF3427" s="12">
        <f t="shared" si="479"/>
        <v>3</v>
      </c>
      <c r="AG3427" s="12">
        <f t="shared" si="480"/>
        <v>6</v>
      </c>
      <c r="AH3427" s="9">
        <f t="shared" si="484"/>
        <v>5.2631578947368418E-2</v>
      </c>
      <c r="AI3427" s="14">
        <f>VLOOKUP(E3427,'Verweis Faktor'!$A:$B,2,FALSE)</f>
        <v>1</v>
      </c>
      <c r="AJ3427" s="14"/>
      <c r="AK3427" s="14" t="str">
        <f>IF(AL3427="Ja","Versandkosten",VLOOKUP(E3427,'Verweis Belegart'!$A$2:$B$9,2,FALSE))</f>
        <v>Hardware</v>
      </c>
      <c r="AL3427" s="14" t="str">
        <f t="shared" si="485"/>
        <v>Nein</v>
      </c>
      <c r="AM3427" s="14" t="str">
        <f t="shared" si="481"/>
        <v>Positiv</v>
      </c>
    </row>
    <row r="3428" spans="1:39" ht="17.25" customHeight="1" x14ac:dyDescent="0.35">
      <c r="A3428" s="17">
        <v>14570582</v>
      </c>
      <c r="B3428" s="2" t="s">
        <v>2197</v>
      </c>
      <c r="C3428" s="1">
        <v>2025001</v>
      </c>
      <c r="D3428" s="1">
        <v>2000920</v>
      </c>
      <c r="E3428" s="2" t="s">
        <v>34</v>
      </c>
      <c r="F3428" s="2" t="s">
        <v>182</v>
      </c>
      <c r="G3428" s="2" t="s">
        <v>66</v>
      </c>
      <c r="H3428" s="2" t="s">
        <v>1779</v>
      </c>
      <c r="I3428" s="2" t="s">
        <v>1780</v>
      </c>
      <c r="J3428" s="2" t="s">
        <v>103</v>
      </c>
      <c r="K3428" s="2" t="s">
        <v>2222</v>
      </c>
      <c r="L3428" s="2" t="s">
        <v>500</v>
      </c>
      <c r="M3428" s="2" t="s">
        <v>501</v>
      </c>
      <c r="N3428" s="2" t="s">
        <v>502</v>
      </c>
      <c r="O3428" s="3">
        <v>1</v>
      </c>
      <c r="P3428" s="3">
        <v>471</v>
      </c>
      <c r="Q3428" s="3">
        <v>499</v>
      </c>
      <c r="R3428" s="3">
        <v>499</v>
      </c>
      <c r="S3428" s="3">
        <v>28</v>
      </c>
      <c r="T3428" s="3">
        <v>28</v>
      </c>
      <c r="U3428" s="3">
        <v>5.61</v>
      </c>
      <c r="V3428" s="2" t="s">
        <v>145</v>
      </c>
      <c r="W3428" s="2" t="s">
        <v>146</v>
      </c>
      <c r="X3428" s="2" t="s">
        <v>125</v>
      </c>
      <c r="Y3428" s="19" t="str">
        <f>VLOOKUP(G3428,'Verweis Kd-Gruppe'!$A$2:$B$8,2,FALSE)</f>
        <v>EXP</v>
      </c>
      <c r="Z3428" s="19" t="str">
        <f>VLOOKUP(J3428,'Verweis Art-Gruppe'!$A$2:$B$15,2,FALSE)</f>
        <v>Geräte</v>
      </c>
      <c r="AA3428" s="19" t="str">
        <f>VLOOKUP(W3428,'Verweis Vertreter'!$A$2:$B$24,2,FALSE)</f>
        <v>Muhsin Yortanli</v>
      </c>
      <c r="AB3428" s="12">
        <f t="shared" si="477"/>
        <v>1</v>
      </c>
      <c r="AC3428" s="12">
        <f t="shared" si="482"/>
        <v>471</v>
      </c>
      <c r="AD3428" s="12">
        <f t="shared" si="483"/>
        <v>499</v>
      </c>
      <c r="AE3428" s="12">
        <f t="shared" si="478"/>
        <v>499</v>
      </c>
      <c r="AF3428" s="12">
        <f t="shared" si="479"/>
        <v>28</v>
      </c>
      <c r="AG3428" s="12">
        <f t="shared" si="480"/>
        <v>28</v>
      </c>
      <c r="AH3428" s="9">
        <f t="shared" si="484"/>
        <v>5.6112224448897796E-2</v>
      </c>
      <c r="AI3428" s="14">
        <f>VLOOKUP(E3428,'Verweis Faktor'!$A:$B,2,FALSE)</f>
        <v>1</v>
      </c>
      <c r="AJ3428" s="14"/>
      <c r="AK3428" s="14" t="str">
        <f>IF(AL3428="Ja","Versandkosten",VLOOKUP(E3428,'Verweis Belegart'!$A$2:$B$9,2,FALSE))</f>
        <v>Hardware</v>
      </c>
      <c r="AL3428" s="14" t="str">
        <f t="shared" si="485"/>
        <v>Nein</v>
      </c>
      <c r="AM3428" s="14" t="str">
        <f t="shared" si="481"/>
        <v>Positiv</v>
      </c>
    </row>
    <row r="3429" spans="1:39" ht="17.25" customHeight="1" x14ac:dyDescent="0.35">
      <c r="A3429" s="17">
        <v>14570582</v>
      </c>
      <c r="B3429" s="2" t="s">
        <v>2197</v>
      </c>
      <c r="C3429" s="1">
        <v>2025001</v>
      </c>
      <c r="D3429" s="1">
        <v>2000920</v>
      </c>
      <c r="E3429" s="2" t="s">
        <v>34</v>
      </c>
      <c r="F3429" s="2" t="s">
        <v>182</v>
      </c>
      <c r="G3429" s="2" t="s">
        <v>66</v>
      </c>
      <c r="H3429" s="2" t="s">
        <v>1779</v>
      </c>
      <c r="I3429" s="2" t="s">
        <v>1780</v>
      </c>
      <c r="J3429" s="2" t="s">
        <v>103</v>
      </c>
      <c r="K3429" s="2" t="s">
        <v>2223</v>
      </c>
      <c r="L3429" s="2" t="s">
        <v>353</v>
      </c>
      <c r="M3429" s="2" t="s">
        <v>354</v>
      </c>
      <c r="N3429" s="2" t="s">
        <v>149</v>
      </c>
      <c r="O3429" s="3">
        <v>5</v>
      </c>
      <c r="P3429" s="3">
        <v>202</v>
      </c>
      <c r="Q3429" s="3">
        <v>217</v>
      </c>
      <c r="R3429" s="3">
        <v>1085</v>
      </c>
      <c r="S3429" s="3">
        <v>15</v>
      </c>
      <c r="T3429" s="3">
        <v>75</v>
      </c>
      <c r="U3429" s="3">
        <v>6.91</v>
      </c>
      <c r="V3429" s="2" t="s">
        <v>145</v>
      </c>
      <c r="W3429" s="2" t="s">
        <v>146</v>
      </c>
      <c r="X3429" s="2" t="s">
        <v>125</v>
      </c>
      <c r="Y3429" s="19" t="str">
        <f>VLOOKUP(G3429,'Verweis Kd-Gruppe'!$A$2:$B$8,2,FALSE)</f>
        <v>EXP</v>
      </c>
      <c r="Z3429" s="19" t="str">
        <f>VLOOKUP(J3429,'Verweis Art-Gruppe'!$A$2:$B$15,2,FALSE)</f>
        <v>Geräte</v>
      </c>
      <c r="AA3429" s="19" t="str">
        <f>VLOOKUP(W3429,'Verweis Vertreter'!$A$2:$B$24,2,FALSE)</f>
        <v>Muhsin Yortanli</v>
      </c>
      <c r="AB3429" s="12">
        <f t="shared" si="477"/>
        <v>5</v>
      </c>
      <c r="AC3429" s="12">
        <f t="shared" si="482"/>
        <v>202</v>
      </c>
      <c r="AD3429" s="12">
        <f t="shared" si="483"/>
        <v>217</v>
      </c>
      <c r="AE3429" s="12">
        <f t="shared" si="478"/>
        <v>1085</v>
      </c>
      <c r="AF3429" s="12">
        <f t="shared" si="479"/>
        <v>15</v>
      </c>
      <c r="AG3429" s="12">
        <f t="shared" si="480"/>
        <v>75</v>
      </c>
      <c r="AH3429" s="9">
        <f t="shared" si="484"/>
        <v>6.9124423963133647E-2</v>
      </c>
      <c r="AI3429" s="14">
        <f>VLOOKUP(E3429,'Verweis Faktor'!$A:$B,2,FALSE)</f>
        <v>1</v>
      </c>
      <c r="AJ3429" s="14"/>
      <c r="AK3429" s="14" t="str">
        <f>IF(AL3429="Ja","Versandkosten",VLOOKUP(E3429,'Verweis Belegart'!$A$2:$B$9,2,FALSE))</f>
        <v>Hardware</v>
      </c>
      <c r="AL3429" s="14" t="str">
        <f t="shared" si="485"/>
        <v>Nein</v>
      </c>
      <c r="AM3429" s="14" t="str">
        <f t="shared" si="481"/>
        <v>Positiv</v>
      </c>
    </row>
    <row r="3430" spans="1:39" ht="17.25" customHeight="1" x14ac:dyDescent="0.35">
      <c r="A3430" s="17">
        <v>14570582</v>
      </c>
      <c r="B3430" s="2" t="s">
        <v>2197</v>
      </c>
      <c r="C3430" s="1">
        <v>2025001</v>
      </c>
      <c r="D3430" s="1">
        <v>2000920</v>
      </c>
      <c r="E3430" s="2" t="s">
        <v>34</v>
      </c>
      <c r="F3430" s="2" t="s">
        <v>182</v>
      </c>
      <c r="G3430" s="2" t="s">
        <v>66</v>
      </c>
      <c r="H3430" s="2" t="s">
        <v>1779</v>
      </c>
      <c r="I3430" s="2" t="s">
        <v>1780</v>
      </c>
      <c r="J3430" s="2" t="s">
        <v>304</v>
      </c>
      <c r="K3430" s="2" t="s">
        <v>2224</v>
      </c>
      <c r="L3430" s="2" t="s">
        <v>1776</v>
      </c>
      <c r="M3430" s="2" t="s">
        <v>1777</v>
      </c>
      <c r="N3430" s="2" t="s">
        <v>1778</v>
      </c>
      <c r="O3430" s="3">
        <v>5</v>
      </c>
      <c r="P3430" s="3">
        <v>85</v>
      </c>
      <c r="Q3430" s="3">
        <v>85</v>
      </c>
      <c r="R3430" s="3">
        <v>425</v>
      </c>
      <c r="S3430" s="3">
        <v>0</v>
      </c>
      <c r="T3430" s="3">
        <v>0</v>
      </c>
      <c r="U3430" s="3">
        <v>0</v>
      </c>
      <c r="V3430" s="2" t="s">
        <v>145</v>
      </c>
      <c r="W3430" s="2" t="s">
        <v>146</v>
      </c>
      <c r="X3430" s="2" t="s">
        <v>125</v>
      </c>
      <c r="Y3430" s="19" t="str">
        <f>VLOOKUP(G3430,'Verweis Kd-Gruppe'!$A$2:$B$8,2,FALSE)</f>
        <v>EXP</v>
      </c>
      <c r="Z3430" s="19" t="str">
        <f>VLOOKUP(J3430,'Verweis Art-Gruppe'!$A$2:$B$15,2,FALSE)</f>
        <v>Zubehör</v>
      </c>
      <c r="AA3430" s="19" t="str">
        <f>VLOOKUP(W3430,'Verweis Vertreter'!$A$2:$B$24,2,FALSE)</f>
        <v>Muhsin Yortanli</v>
      </c>
      <c r="AB3430" s="12">
        <f t="shared" si="477"/>
        <v>5</v>
      </c>
      <c r="AC3430" s="12">
        <f t="shared" si="482"/>
        <v>85</v>
      </c>
      <c r="AD3430" s="12">
        <f t="shared" si="483"/>
        <v>85</v>
      </c>
      <c r="AE3430" s="12">
        <f t="shared" si="478"/>
        <v>425</v>
      </c>
      <c r="AF3430" s="12">
        <f t="shared" si="479"/>
        <v>0</v>
      </c>
      <c r="AG3430" s="12">
        <f t="shared" si="480"/>
        <v>0</v>
      </c>
      <c r="AH3430" s="9">
        <f t="shared" si="484"/>
        <v>0</v>
      </c>
      <c r="AI3430" s="14">
        <f>VLOOKUP(E3430,'Verweis Faktor'!$A:$B,2,FALSE)</f>
        <v>1</v>
      </c>
      <c r="AJ3430" s="14"/>
      <c r="AK3430" s="14" t="str">
        <f>IF(AL3430="Ja","Versandkosten",VLOOKUP(E3430,'Verweis Belegart'!$A$2:$B$9,2,FALSE))</f>
        <v>Hardware</v>
      </c>
      <c r="AL3430" s="14" t="str">
        <f t="shared" si="485"/>
        <v>Nein</v>
      </c>
      <c r="AM3430" s="14" t="str">
        <f t="shared" si="481"/>
        <v>Positiv</v>
      </c>
    </row>
    <row r="3431" spans="1:39" ht="17.25" customHeight="1" x14ac:dyDescent="0.35">
      <c r="A3431" s="17">
        <v>14570582</v>
      </c>
      <c r="B3431" s="2" t="s">
        <v>2197</v>
      </c>
      <c r="C3431" s="1">
        <v>2025001</v>
      </c>
      <c r="D3431" s="1">
        <v>2000920</v>
      </c>
      <c r="E3431" s="2" t="s">
        <v>34</v>
      </c>
      <c r="F3431" s="2" t="s">
        <v>182</v>
      </c>
      <c r="G3431" s="2" t="s">
        <v>66</v>
      </c>
      <c r="H3431" s="2" t="s">
        <v>1779</v>
      </c>
      <c r="I3431" s="2" t="s">
        <v>1780</v>
      </c>
      <c r="J3431" s="2" t="s">
        <v>103</v>
      </c>
      <c r="K3431" s="2" t="s">
        <v>2225</v>
      </c>
      <c r="L3431" s="2" t="s">
        <v>953</v>
      </c>
      <c r="M3431" s="2" t="s">
        <v>954</v>
      </c>
      <c r="N3431" s="2" t="s">
        <v>955</v>
      </c>
      <c r="O3431" s="3">
        <v>4</v>
      </c>
      <c r="P3431" s="3">
        <v>56.11</v>
      </c>
      <c r="Q3431" s="3">
        <v>56</v>
      </c>
      <c r="R3431" s="3">
        <v>224</v>
      </c>
      <c r="S3431" s="3">
        <v>-0.11</v>
      </c>
      <c r="T3431" s="3">
        <v>-0.44</v>
      </c>
      <c r="U3431" s="3">
        <v>-0.19</v>
      </c>
      <c r="V3431" s="2" t="s">
        <v>145</v>
      </c>
      <c r="W3431" s="2" t="s">
        <v>146</v>
      </c>
      <c r="X3431" s="2" t="s">
        <v>125</v>
      </c>
      <c r="Y3431" s="19" t="str">
        <f>VLOOKUP(G3431,'Verweis Kd-Gruppe'!$A$2:$B$8,2,FALSE)</f>
        <v>EXP</v>
      </c>
      <c r="Z3431" s="19" t="str">
        <f>VLOOKUP(J3431,'Verweis Art-Gruppe'!$A$2:$B$15,2,FALSE)</f>
        <v>Geräte</v>
      </c>
      <c r="AA3431" s="19" t="str">
        <f>VLOOKUP(W3431,'Verweis Vertreter'!$A$2:$B$24,2,FALSE)</f>
        <v>Muhsin Yortanli</v>
      </c>
      <c r="AB3431" s="12">
        <f t="shared" si="477"/>
        <v>4</v>
      </c>
      <c r="AC3431" s="12">
        <f t="shared" si="482"/>
        <v>56.11</v>
      </c>
      <c r="AD3431" s="12">
        <f t="shared" si="483"/>
        <v>56</v>
      </c>
      <c r="AE3431" s="12">
        <f t="shared" si="478"/>
        <v>224</v>
      </c>
      <c r="AF3431" s="12">
        <f t="shared" si="479"/>
        <v>-0.11</v>
      </c>
      <c r="AG3431" s="12">
        <f t="shared" si="480"/>
        <v>-0.44</v>
      </c>
      <c r="AH3431" s="9">
        <f t="shared" si="484"/>
        <v>-1.9642857142857144E-3</v>
      </c>
      <c r="AI3431" s="14">
        <f>VLOOKUP(E3431,'Verweis Faktor'!$A:$B,2,FALSE)</f>
        <v>1</v>
      </c>
      <c r="AJ3431" s="14"/>
      <c r="AK3431" s="14" t="str">
        <f>IF(AL3431="Ja","Versandkosten",VLOOKUP(E3431,'Verweis Belegart'!$A$2:$B$9,2,FALSE))</f>
        <v>Hardware</v>
      </c>
      <c r="AL3431" s="14" t="str">
        <f t="shared" si="485"/>
        <v>Nein</v>
      </c>
      <c r="AM3431" s="14" t="str">
        <f t="shared" si="481"/>
        <v>Negativ</v>
      </c>
    </row>
    <row r="3432" spans="1:39" ht="17.25" customHeight="1" x14ac:dyDescent="0.35">
      <c r="A3432" s="17">
        <v>14570582</v>
      </c>
      <c r="B3432" s="2" t="s">
        <v>2197</v>
      </c>
      <c r="C3432" s="1">
        <v>2025001</v>
      </c>
      <c r="D3432" s="1">
        <v>2000920</v>
      </c>
      <c r="E3432" s="2" t="s">
        <v>34</v>
      </c>
      <c r="F3432" s="2" t="s">
        <v>182</v>
      </c>
      <c r="G3432" s="2" t="s">
        <v>66</v>
      </c>
      <c r="H3432" s="2" t="s">
        <v>1779</v>
      </c>
      <c r="I3432" s="2" t="s">
        <v>1780</v>
      </c>
      <c r="J3432" s="2" t="s">
        <v>103</v>
      </c>
      <c r="K3432" s="2" t="s">
        <v>2226</v>
      </c>
      <c r="L3432" s="2" t="s">
        <v>348</v>
      </c>
      <c r="M3432" s="2" t="s">
        <v>349</v>
      </c>
      <c r="N3432" s="2" t="s">
        <v>350</v>
      </c>
      <c r="O3432" s="3">
        <v>1</v>
      </c>
      <c r="P3432" s="3">
        <v>120.9417</v>
      </c>
      <c r="Q3432" s="3">
        <v>129</v>
      </c>
      <c r="R3432" s="3">
        <v>129</v>
      </c>
      <c r="S3432" s="3">
        <v>8.0582999999999991</v>
      </c>
      <c r="T3432" s="3">
        <v>8.06</v>
      </c>
      <c r="U3432" s="3">
        <v>6.24</v>
      </c>
      <c r="V3432" s="2" t="s">
        <v>145</v>
      </c>
      <c r="W3432" s="2" t="s">
        <v>146</v>
      </c>
      <c r="X3432" s="2" t="s">
        <v>125</v>
      </c>
      <c r="Y3432" s="19" t="str">
        <f>VLOOKUP(G3432,'Verweis Kd-Gruppe'!$A$2:$B$8,2,FALSE)</f>
        <v>EXP</v>
      </c>
      <c r="Z3432" s="19" t="str">
        <f>VLOOKUP(J3432,'Verweis Art-Gruppe'!$A$2:$B$15,2,FALSE)</f>
        <v>Geräte</v>
      </c>
      <c r="AA3432" s="19" t="str">
        <f>VLOOKUP(W3432,'Verweis Vertreter'!$A$2:$B$24,2,FALSE)</f>
        <v>Muhsin Yortanli</v>
      </c>
      <c r="AB3432" s="12">
        <f t="shared" si="477"/>
        <v>1</v>
      </c>
      <c r="AC3432" s="12">
        <f t="shared" si="482"/>
        <v>120.9417</v>
      </c>
      <c r="AD3432" s="12">
        <f t="shared" si="483"/>
        <v>129</v>
      </c>
      <c r="AE3432" s="12">
        <f t="shared" si="478"/>
        <v>129</v>
      </c>
      <c r="AF3432" s="12">
        <f t="shared" si="479"/>
        <v>8.0582999999999991</v>
      </c>
      <c r="AG3432" s="12">
        <f t="shared" si="480"/>
        <v>8.06</v>
      </c>
      <c r="AH3432" s="9">
        <f t="shared" si="484"/>
        <v>6.248062015503876E-2</v>
      </c>
      <c r="AI3432" s="14">
        <f>VLOOKUP(E3432,'Verweis Faktor'!$A:$B,2,FALSE)</f>
        <v>1</v>
      </c>
      <c r="AJ3432" s="14"/>
      <c r="AK3432" s="14" t="str">
        <f>IF(AL3432="Ja","Versandkosten",VLOOKUP(E3432,'Verweis Belegart'!$A$2:$B$9,2,FALSE))</f>
        <v>Hardware</v>
      </c>
      <c r="AL3432" s="14" t="str">
        <f t="shared" si="485"/>
        <v>Nein</v>
      </c>
      <c r="AM3432" s="14" t="str">
        <f t="shared" si="481"/>
        <v>Positiv</v>
      </c>
    </row>
    <row r="3433" spans="1:39" ht="17.25" customHeight="1" x14ac:dyDescent="0.35">
      <c r="A3433" s="17">
        <v>14570582</v>
      </c>
      <c r="B3433" s="2" t="s">
        <v>2197</v>
      </c>
      <c r="C3433" s="1">
        <v>2025001</v>
      </c>
      <c r="D3433" s="1">
        <v>2000920</v>
      </c>
      <c r="E3433" s="2" t="s">
        <v>34</v>
      </c>
      <c r="F3433" s="2" t="s">
        <v>182</v>
      </c>
      <c r="G3433" s="2" t="s">
        <v>66</v>
      </c>
      <c r="H3433" s="2" t="s">
        <v>1779</v>
      </c>
      <c r="I3433" s="2" t="s">
        <v>1780</v>
      </c>
      <c r="J3433" s="2" t="s">
        <v>103</v>
      </c>
      <c r="K3433" s="2" t="s">
        <v>2227</v>
      </c>
      <c r="L3433" s="2" t="s">
        <v>355</v>
      </c>
      <c r="M3433" s="2" t="s">
        <v>356</v>
      </c>
      <c r="N3433" s="2" t="s">
        <v>357</v>
      </c>
      <c r="O3433" s="3">
        <v>2</v>
      </c>
      <c r="P3433" s="3">
        <v>212</v>
      </c>
      <c r="Q3433" s="3">
        <v>222</v>
      </c>
      <c r="R3433" s="3">
        <v>444</v>
      </c>
      <c r="S3433" s="3">
        <v>10</v>
      </c>
      <c r="T3433" s="3">
        <v>20</v>
      </c>
      <c r="U3433" s="3">
        <v>4.5</v>
      </c>
      <c r="V3433" s="2" t="s">
        <v>145</v>
      </c>
      <c r="W3433" s="2" t="s">
        <v>146</v>
      </c>
      <c r="X3433" s="2" t="s">
        <v>125</v>
      </c>
      <c r="Y3433" s="19" t="str">
        <f>VLOOKUP(G3433,'Verweis Kd-Gruppe'!$A$2:$B$8,2,FALSE)</f>
        <v>EXP</v>
      </c>
      <c r="Z3433" s="19" t="str">
        <f>VLOOKUP(J3433,'Verweis Art-Gruppe'!$A$2:$B$15,2,FALSE)</f>
        <v>Geräte</v>
      </c>
      <c r="AA3433" s="19" t="str">
        <f>VLOOKUP(W3433,'Verweis Vertreter'!$A$2:$B$24,2,FALSE)</f>
        <v>Muhsin Yortanli</v>
      </c>
      <c r="AB3433" s="12">
        <f t="shared" si="477"/>
        <v>2</v>
      </c>
      <c r="AC3433" s="12">
        <f t="shared" si="482"/>
        <v>212</v>
      </c>
      <c r="AD3433" s="12">
        <f t="shared" si="483"/>
        <v>222</v>
      </c>
      <c r="AE3433" s="12">
        <f t="shared" si="478"/>
        <v>444</v>
      </c>
      <c r="AF3433" s="12">
        <f t="shared" si="479"/>
        <v>10</v>
      </c>
      <c r="AG3433" s="12">
        <f t="shared" si="480"/>
        <v>20</v>
      </c>
      <c r="AH3433" s="9">
        <f t="shared" si="484"/>
        <v>4.5045045045045043E-2</v>
      </c>
      <c r="AI3433" s="14">
        <f>VLOOKUP(E3433,'Verweis Faktor'!$A:$B,2,FALSE)</f>
        <v>1</v>
      </c>
      <c r="AJ3433" s="14"/>
      <c r="AK3433" s="14" t="str">
        <f>IF(AL3433="Ja","Versandkosten",VLOOKUP(E3433,'Verweis Belegart'!$A$2:$B$9,2,FALSE))</f>
        <v>Hardware</v>
      </c>
      <c r="AL3433" s="14" t="str">
        <f t="shared" si="485"/>
        <v>Nein</v>
      </c>
      <c r="AM3433" s="14" t="str">
        <f t="shared" si="481"/>
        <v>Positiv</v>
      </c>
    </row>
    <row r="3434" spans="1:39" ht="17.25" customHeight="1" x14ac:dyDescent="0.35">
      <c r="A3434" s="17">
        <v>14570582</v>
      </c>
      <c r="B3434" s="2" t="s">
        <v>2197</v>
      </c>
      <c r="C3434" s="1">
        <v>2025001</v>
      </c>
      <c r="D3434" s="1">
        <v>2000920</v>
      </c>
      <c r="E3434" s="2" t="s">
        <v>34</v>
      </c>
      <c r="F3434" s="2" t="s">
        <v>182</v>
      </c>
      <c r="G3434" s="2" t="s">
        <v>66</v>
      </c>
      <c r="H3434" s="2" t="s">
        <v>1779</v>
      </c>
      <c r="I3434" s="2" t="s">
        <v>1780</v>
      </c>
      <c r="J3434" s="2" t="s">
        <v>304</v>
      </c>
      <c r="K3434" s="2" t="s">
        <v>2228</v>
      </c>
      <c r="L3434" s="2" t="s">
        <v>825</v>
      </c>
      <c r="M3434" s="2" t="s">
        <v>826</v>
      </c>
      <c r="N3434" s="2" t="s">
        <v>827</v>
      </c>
      <c r="O3434" s="3">
        <v>5</v>
      </c>
      <c r="P3434" s="3">
        <v>105.0431</v>
      </c>
      <c r="Q3434" s="3">
        <v>112</v>
      </c>
      <c r="R3434" s="3">
        <v>560</v>
      </c>
      <c r="S3434" s="3">
        <v>6.9569000000000001</v>
      </c>
      <c r="T3434" s="3">
        <v>34.78</v>
      </c>
      <c r="U3434" s="3">
        <v>6.21</v>
      </c>
      <c r="V3434" s="2" t="s">
        <v>145</v>
      </c>
      <c r="W3434" s="2" t="s">
        <v>146</v>
      </c>
      <c r="X3434" s="2" t="s">
        <v>125</v>
      </c>
      <c r="Y3434" s="19" t="str">
        <f>VLOOKUP(G3434,'Verweis Kd-Gruppe'!$A$2:$B$8,2,FALSE)</f>
        <v>EXP</v>
      </c>
      <c r="Z3434" s="19" t="str">
        <f>VLOOKUP(J3434,'Verweis Art-Gruppe'!$A$2:$B$15,2,FALSE)</f>
        <v>Zubehör</v>
      </c>
      <c r="AA3434" s="19" t="str">
        <f>VLOOKUP(W3434,'Verweis Vertreter'!$A$2:$B$24,2,FALSE)</f>
        <v>Muhsin Yortanli</v>
      </c>
      <c r="AB3434" s="12">
        <f t="shared" si="477"/>
        <v>5</v>
      </c>
      <c r="AC3434" s="12">
        <f t="shared" si="482"/>
        <v>105.0431</v>
      </c>
      <c r="AD3434" s="12">
        <f t="shared" si="483"/>
        <v>112</v>
      </c>
      <c r="AE3434" s="12">
        <f t="shared" si="478"/>
        <v>560</v>
      </c>
      <c r="AF3434" s="12">
        <f t="shared" si="479"/>
        <v>6.9569000000000001</v>
      </c>
      <c r="AG3434" s="12">
        <f t="shared" si="480"/>
        <v>34.78</v>
      </c>
      <c r="AH3434" s="9">
        <f t="shared" si="484"/>
        <v>6.2107142857142861E-2</v>
      </c>
      <c r="AI3434" s="14">
        <f>VLOOKUP(E3434,'Verweis Faktor'!$A:$B,2,FALSE)</f>
        <v>1</v>
      </c>
      <c r="AJ3434" s="14"/>
      <c r="AK3434" s="14" t="str">
        <f>IF(AL3434="Ja","Versandkosten",VLOOKUP(E3434,'Verweis Belegart'!$A$2:$B$9,2,FALSE))</f>
        <v>Hardware</v>
      </c>
      <c r="AL3434" s="14" t="str">
        <f t="shared" si="485"/>
        <v>Nein</v>
      </c>
      <c r="AM3434" s="14" t="str">
        <f t="shared" si="481"/>
        <v>Positiv</v>
      </c>
    </row>
    <row r="3435" spans="1:39" ht="17.25" customHeight="1" x14ac:dyDescent="0.35">
      <c r="A3435" s="17">
        <v>14570582</v>
      </c>
      <c r="B3435" s="2" t="s">
        <v>2197</v>
      </c>
      <c r="C3435" s="1">
        <v>2025001</v>
      </c>
      <c r="D3435" s="1">
        <v>2000920</v>
      </c>
      <c r="E3435" s="2" t="s">
        <v>34</v>
      </c>
      <c r="F3435" s="2" t="s">
        <v>182</v>
      </c>
      <c r="G3435" s="2" t="s">
        <v>66</v>
      </c>
      <c r="H3435" s="2" t="s">
        <v>1779</v>
      </c>
      <c r="I3435" s="2" t="s">
        <v>1780</v>
      </c>
      <c r="J3435" s="2" t="s">
        <v>103</v>
      </c>
      <c r="K3435" s="2" t="s">
        <v>2229</v>
      </c>
      <c r="L3435" s="2" t="s">
        <v>1490</v>
      </c>
      <c r="M3435" s="2" t="s">
        <v>1491</v>
      </c>
      <c r="N3435" s="2" t="s">
        <v>1492</v>
      </c>
      <c r="O3435" s="3">
        <v>1</v>
      </c>
      <c r="P3435" s="3">
        <v>169.4264</v>
      </c>
      <c r="Q3435" s="3">
        <v>175</v>
      </c>
      <c r="R3435" s="3">
        <v>175</v>
      </c>
      <c r="S3435" s="3">
        <v>5.5735999999999999</v>
      </c>
      <c r="T3435" s="3">
        <v>5.57</v>
      </c>
      <c r="U3435" s="3">
        <v>3.18</v>
      </c>
      <c r="V3435" s="2" t="s">
        <v>145</v>
      </c>
      <c r="W3435" s="2" t="s">
        <v>146</v>
      </c>
      <c r="X3435" s="2" t="s">
        <v>125</v>
      </c>
      <c r="Y3435" s="19" t="str">
        <f>VLOOKUP(G3435,'Verweis Kd-Gruppe'!$A$2:$B$8,2,FALSE)</f>
        <v>EXP</v>
      </c>
      <c r="Z3435" s="19" t="str">
        <f>VLOOKUP(J3435,'Verweis Art-Gruppe'!$A$2:$B$15,2,FALSE)</f>
        <v>Geräte</v>
      </c>
      <c r="AA3435" s="19" t="str">
        <f>VLOOKUP(W3435,'Verweis Vertreter'!$A$2:$B$24,2,FALSE)</f>
        <v>Muhsin Yortanli</v>
      </c>
      <c r="AB3435" s="12">
        <f t="shared" si="477"/>
        <v>1</v>
      </c>
      <c r="AC3435" s="12">
        <f t="shared" si="482"/>
        <v>169.4264</v>
      </c>
      <c r="AD3435" s="12">
        <f t="shared" si="483"/>
        <v>175</v>
      </c>
      <c r="AE3435" s="12">
        <f t="shared" si="478"/>
        <v>175</v>
      </c>
      <c r="AF3435" s="12">
        <f t="shared" si="479"/>
        <v>5.5735999999999999</v>
      </c>
      <c r="AG3435" s="12">
        <f t="shared" si="480"/>
        <v>5.57</v>
      </c>
      <c r="AH3435" s="9">
        <f t="shared" si="484"/>
        <v>3.1828571428571428E-2</v>
      </c>
      <c r="AI3435" s="14">
        <f>VLOOKUP(E3435,'Verweis Faktor'!$A:$B,2,FALSE)</f>
        <v>1</v>
      </c>
      <c r="AJ3435" s="14"/>
      <c r="AK3435" s="14" t="str">
        <f>IF(AL3435="Ja","Versandkosten",VLOOKUP(E3435,'Verweis Belegart'!$A$2:$B$9,2,FALSE))</f>
        <v>Hardware</v>
      </c>
      <c r="AL3435" s="14" t="str">
        <f t="shared" si="485"/>
        <v>Nein</v>
      </c>
      <c r="AM3435" s="14" t="str">
        <f t="shared" si="481"/>
        <v>Positiv</v>
      </c>
    </row>
    <row r="3436" spans="1:39" ht="17.25" customHeight="1" x14ac:dyDescent="0.35">
      <c r="A3436" s="17">
        <v>14570582</v>
      </c>
      <c r="B3436" s="2" t="s">
        <v>2197</v>
      </c>
      <c r="C3436" s="1">
        <v>2025001</v>
      </c>
      <c r="D3436" s="1">
        <v>2000920</v>
      </c>
      <c r="E3436" s="2" t="s">
        <v>34</v>
      </c>
      <c r="F3436" s="2" t="s">
        <v>182</v>
      </c>
      <c r="G3436" s="2" t="s">
        <v>66</v>
      </c>
      <c r="H3436" s="2" t="s">
        <v>1779</v>
      </c>
      <c r="I3436" s="2" t="s">
        <v>1780</v>
      </c>
      <c r="J3436" s="2" t="s">
        <v>103</v>
      </c>
      <c r="K3436" s="2" t="s">
        <v>2230</v>
      </c>
      <c r="L3436" s="2" t="s">
        <v>1264</v>
      </c>
      <c r="M3436" s="2" t="s">
        <v>1265</v>
      </c>
      <c r="N3436" s="2" t="s">
        <v>506</v>
      </c>
      <c r="O3436" s="3">
        <v>4</v>
      </c>
      <c r="P3436" s="3">
        <v>228.01779999999999</v>
      </c>
      <c r="Q3436" s="3">
        <v>228</v>
      </c>
      <c r="R3436" s="3">
        <v>912</v>
      </c>
      <c r="S3436" s="3">
        <v>-1.78E-2</v>
      </c>
      <c r="T3436" s="3">
        <v>-7.0000000000000007E-2</v>
      </c>
      <c r="U3436" s="3">
        <v>0</v>
      </c>
      <c r="V3436" s="2" t="s">
        <v>145</v>
      </c>
      <c r="W3436" s="2" t="s">
        <v>146</v>
      </c>
      <c r="X3436" s="2" t="s">
        <v>125</v>
      </c>
      <c r="Y3436" s="19" t="str">
        <f>VLOOKUP(G3436,'Verweis Kd-Gruppe'!$A$2:$B$8,2,FALSE)</f>
        <v>EXP</v>
      </c>
      <c r="Z3436" s="19" t="str">
        <f>VLOOKUP(J3436,'Verweis Art-Gruppe'!$A$2:$B$15,2,FALSE)</f>
        <v>Geräte</v>
      </c>
      <c r="AA3436" s="19" t="str">
        <f>VLOOKUP(W3436,'Verweis Vertreter'!$A$2:$B$24,2,FALSE)</f>
        <v>Muhsin Yortanli</v>
      </c>
      <c r="AB3436" s="12">
        <f t="shared" si="477"/>
        <v>4</v>
      </c>
      <c r="AC3436" s="12">
        <f t="shared" si="482"/>
        <v>228.01779999999999</v>
      </c>
      <c r="AD3436" s="12">
        <f t="shared" si="483"/>
        <v>228</v>
      </c>
      <c r="AE3436" s="12">
        <f t="shared" si="478"/>
        <v>912</v>
      </c>
      <c r="AF3436" s="12">
        <f t="shared" si="479"/>
        <v>-1.78E-2</v>
      </c>
      <c r="AG3436" s="12">
        <f t="shared" si="480"/>
        <v>-7.0000000000000007E-2</v>
      </c>
      <c r="AH3436" s="9">
        <f t="shared" si="484"/>
        <v>-7.6754385964912283E-5</v>
      </c>
      <c r="AI3436" s="14">
        <f>VLOOKUP(E3436,'Verweis Faktor'!$A:$B,2,FALSE)</f>
        <v>1</v>
      </c>
      <c r="AJ3436" s="14"/>
      <c r="AK3436" s="14" t="str">
        <f>IF(AL3436="Ja","Versandkosten",VLOOKUP(E3436,'Verweis Belegart'!$A$2:$B$9,2,FALSE))</f>
        <v>Hardware</v>
      </c>
      <c r="AL3436" s="14" t="str">
        <f t="shared" si="485"/>
        <v>Nein</v>
      </c>
      <c r="AM3436" s="14" t="str">
        <f t="shared" si="481"/>
        <v>Negativ</v>
      </c>
    </row>
    <row r="3437" spans="1:39" ht="17.25" customHeight="1" x14ac:dyDescent="0.35">
      <c r="A3437" s="17">
        <v>14570582</v>
      </c>
      <c r="B3437" s="2" t="s">
        <v>2197</v>
      </c>
      <c r="C3437" s="1">
        <v>2025001</v>
      </c>
      <c r="D3437" s="1">
        <v>2000920</v>
      </c>
      <c r="E3437" s="2" t="s">
        <v>34</v>
      </c>
      <c r="F3437" s="2" t="s">
        <v>182</v>
      </c>
      <c r="G3437" s="2" t="s">
        <v>66</v>
      </c>
      <c r="H3437" s="2" t="s">
        <v>1779</v>
      </c>
      <c r="I3437" s="2" t="s">
        <v>1780</v>
      </c>
      <c r="J3437" s="2" t="s">
        <v>103</v>
      </c>
      <c r="K3437" s="2" t="s">
        <v>2231</v>
      </c>
      <c r="L3437" s="2" t="s">
        <v>1010</v>
      </c>
      <c r="M3437" s="2" t="s">
        <v>1011</v>
      </c>
      <c r="N3437" s="2" t="s">
        <v>286</v>
      </c>
      <c r="O3437" s="3">
        <v>1</v>
      </c>
      <c r="P3437" s="3">
        <v>717</v>
      </c>
      <c r="Q3437" s="3">
        <v>729</v>
      </c>
      <c r="R3437" s="3">
        <v>729</v>
      </c>
      <c r="S3437" s="3">
        <v>12</v>
      </c>
      <c r="T3437" s="3">
        <v>12</v>
      </c>
      <c r="U3437" s="3">
        <v>1.64</v>
      </c>
      <c r="V3437" s="2" t="s">
        <v>145</v>
      </c>
      <c r="W3437" s="2" t="s">
        <v>146</v>
      </c>
      <c r="X3437" s="2" t="s">
        <v>125</v>
      </c>
      <c r="Y3437" s="19" t="str">
        <f>VLOOKUP(G3437,'Verweis Kd-Gruppe'!$A$2:$B$8,2,FALSE)</f>
        <v>EXP</v>
      </c>
      <c r="Z3437" s="19" t="str">
        <f>VLOOKUP(J3437,'Verweis Art-Gruppe'!$A$2:$B$15,2,FALSE)</f>
        <v>Geräte</v>
      </c>
      <c r="AA3437" s="19" t="str">
        <f>VLOOKUP(W3437,'Verweis Vertreter'!$A$2:$B$24,2,FALSE)</f>
        <v>Muhsin Yortanli</v>
      </c>
      <c r="AB3437" s="12">
        <f t="shared" si="477"/>
        <v>1</v>
      </c>
      <c r="AC3437" s="12">
        <f t="shared" si="482"/>
        <v>717</v>
      </c>
      <c r="AD3437" s="12">
        <f t="shared" si="483"/>
        <v>729</v>
      </c>
      <c r="AE3437" s="12">
        <f t="shared" si="478"/>
        <v>729</v>
      </c>
      <c r="AF3437" s="12">
        <f t="shared" si="479"/>
        <v>12</v>
      </c>
      <c r="AG3437" s="12">
        <f t="shared" si="480"/>
        <v>12</v>
      </c>
      <c r="AH3437" s="9">
        <f t="shared" si="484"/>
        <v>1.646090534979424E-2</v>
      </c>
      <c r="AI3437" s="14">
        <f>VLOOKUP(E3437,'Verweis Faktor'!$A:$B,2,FALSE)</f>
        <v>1</v>
      </c>
      <c r="AJ3437" s="14"/>
      <c r="AK3437" s="14" t="str">
        <f>IF(AL3437="Ja","Versandkosten",VLOOKUP(E3437,'Verweis Belegart'!$A$2:$B$9,2,FALSE))</f>
        <v>Hardware</v>
      </c>
      <c r="AL3437" s="14" t="str">
        <f t="shared" si="485"/>
        <v>Nein</v>
      </c>
      <c r="AM3437" s="14" t="str">
        <f t="shared" si="481"/>
        <v>Positiv</v>
      </c>
    </row>
    <row r="3438" spans="1:39" ht="17.25" customHeight="1" x14ac:dyDescent="0.35">
      <c r="A3438" s="17">
        <v>14570582</v>
      </c>
      <c r="B3438" s="2" t="s">
        <v>2197</v>
      </c>
      <c r="C3438" s="1">
        <v>2025001</v>
      </c>
      <c r="D3438" s="1">
        <v>2000920</v>
      </c>
      <c r="E3438" s="2" t="s">
        <v>34</v>
      </c>
      <c r="F3438" s="2" t="s">
        <v>182</v>
      </c>
      <c r="G3438" s="2" t="s">
        <v>66</v>
      </c>
      <c r="H3438" s="2" t="s">
        <v>1779</v>
      </c>
      <c r="I3438" s="2" t="s">
        <v>1780</v>
      </c>
      <c r="J3438" s="2" t="s">
        <v>103</v>
      </c>
      <c r="K3438" s="2" t="s">
        <v>2232</v>
      </c>
      <c r="L3438" s="2" t="s">
        <v>1146</v>
      </c>
      <c r="M3438" s="2" t="s">
        <v>1147</v>
      </c>
      <c r="N3438" s="2" t="s">
        <v>451</v>
      </c>
      <c r="O3438" s="3">
        <v>1</v>
      </c>
      <c r="P3438" s="3">
        <v>134</v>
      </c>
      <c r="Q3438" s="3">
        <v>152</v>
      </c>
      <c r="R3438" s="3">
        <v>152</v>
      </c>
      <c r="S3438" s="3">
        <v>18</v>
      </c>
      <c r="T3438" s="3">
        <v>18</v>
      </c>
      <c r="U3438" s="3">
        <v>11.84</v>
      </c>
      <c r="V3438" s="2" t="s">
        <v>145</v>
      </c>
      <c r="W3438" s="2" t="s">
        <v>146</v>
      </c>
      <c r="X3438" s="2" t="s">
        <v>125</v>
      </c>
      <c r="Y3438" s="19" t="str">
        <f>VLOOKUP(G3438,'Verweis Kd-Gruppe'!$A$2:$B$8,2,FALSE)</f>
        <v>EXP</v>
      </c>
      <c r="Z3438" s="19" t="str">
        <f>VLOOKUP(J3438,'Verweis Art-Gruppe'!$A$2:$B$15,2,FALSE)</f>
        <v>Geräte</v>
      </c>
      <c r="AA3438" s="19" t="str">
        <f>VLOOKUP(W3438,'Verweis Vertreter'!$A$2:$B$24,2,FALSE)</f>
        <v>Muhsin Yortanli</v>
      </c>
      <c r="AB3438" s="12">
        <f t="shared" si="477"/>
        <v>1</v>
      </c>
      <c r="AC3438" s="12">
        <f t="shared" si="482"/>
        <v>134</v>
      </c>
      <c r="AD3438" s="12">
        <f t="shared" si="483"/>
        <v>152</v>
      </c>
      <c r="AE3438" s="12">
        <f t="shared" si="478"/>
        <v>152</v>
      </c>
      <c r="AF3438" s="12">
        <f t="shared" si="479"/>
        <v>18</v>
      </c>
      <c r="AG3438" s="12">
        <f t="shared" si="480"/>
        <v>18</v>
      </c>
      <c r="AH3438" s="9">
        <f t="shared" si="484"/>
        <v>0.11842105263157894</v>
      </c>
      <c r="AI3438" s="14">
        <f>VLOOKUP(E3438,'Verweis Faktor'!$A:$B,2,FALSE)</f>
        <v>1</v>
      </c>
      <c r="AJ3438" s="14"/>
      <c r="AK3438" s="14" t="str">
        <f>IF(AL3438="Ja","Versandkosten",VLOOKUP(E3438,'Verweis Belegart'!$A$2:$B$9,2,FALSE))</f>
        <v>Hardware</v>
      </c>
      <c r="AL3438" s="14" t="str">
        <f t="shared" si="485"/>
        <v>Nein</v>
      </c>
      <c r="AM3438" s="14" t="str">
        <f t="shared" si="481"/>
        <v>Positiv</v>
      </c>
    </row>
    <row r="3439" spans="1:39" ht="17.25" customHeight="1" x14ac:dyDescent="0.35">
      <c r="A3439" s="17">
        <v>14570582</v>
      </c>
      <c r="B3439" s="2" t="s">
        <v>2197</v>
      </c>
      <c r="C3439" s="1">
        <v>2025001</v>
      </c>
      <c r="D3439" s="1">
        <v>2000920</v>
      </c>
      <c r="E3439" s="2" t="s">
        <v>34</v>
      </c>
      <c r="F3439" s="2" t="s">
        <v>182</v>
      </c>
      <c r="G3439" s="2" t="s">
        <v>66</v>
      </c>
      <c r="H3439" s="2" t="s">
        <v>1779</v>
      </c>
      <c r="I3439" s="2" t="s">
        <v>1780</v>
      </c>
      <c r="J3439" s="2" t="s">
        <v>103</v>
      </c>
      <c r="K3439" s="2" t="s">
        <v>2233</v>
      </c>
      <c r="L3439" s="2" t="s">
        <v>731</v>
      </c>
      <c r="M3439" s="2" t="s">
        <v>732</v>
      </c>
      <c r="N3439" s="2" t="s">
        <v>733</v>
      </c>
      <c r="O3439" s="3">
        <v>1</v>
      </c>
      <c r="P3439" s="3">
        <v>780.90909999999997</v>
      </c>
      <c r="Q3439" s="3">
        <v>787</v>
      </c>
      <c r="R3439" s="3">
        <v>787</v>
      </c>
      <c r="S3439" s="3">
        <v>6.0909000000000004</v>
      </c>
      <c r="T3439" s="3">
        <v>6.09</v>
      </c>
      <c r="U3439" s="3">
        <v>0.77</v>
      </c>
      <c r="V3439" s="2" t="s">
        <v>145</v>
      </c>
      <c r="W3439" s="2" t="s">
        <v>146</v>
      </c>
      <c r="X3439" s="2" t="s">
        <v>125</v>
      </c>
      <c r="Y3439" s="19" t="str">
        <f>VLOOKUP(G3439,'Verweis Kd-Gruppe'!$A$2:$B$8,2,FALSE)</f>
        <v>EXP</v>
      </c>
      <c r="Z3439" s="19" t="str">
        <f>VLOOKUP(J3439,'Verweis Art-Gruppe'!$A$2:$B$15,2,FALSE)</f>
        <v>Geräte</v>
      </c>
      <c r="AA3439" s="19" t="str">
        <f>VLOOKUP(W3439,'Verweis Vertreter'!$A$2:$B$24,2,FALSE)</f>
        <v>Muhsin Yortanli</v>
      </c>
      <c r="AB3439" s="12">
        <f t="shared" si="477"/>
        <v>1</v>
      </c>
      <c r="AC3439" s="12">
        <f t="shared" si="482"/>
        <v>780.90909999999997</v>
      </c>
      <c r="AD3439" s="12">
        <f t="shared" si="483"/>
        <v>787</v>
      </c>
      <c r="AE3439" s="12">
        <f t="shared" si="478"/>
        <v>787</v>
      </c>
      <c r="AF3439" s="12">
        <f t="shared" si="479"/>
        <v>6.0909000000000004</v>
      </c>
      <c r="AG3439" s="12">
        <f t="shared" si="480"/>
        <v>6.09</v>
      </c>
      <c r="AH3439" s="9">
        <f t="shared" si="484"/>
        <v>7.7382465057179162E-3</v>
      </c>
      <c r="AI3439" s="14">
        <f>VLOOKUP(E3439,'Verweis Faktor'!$A:$B,2,FALSE)</f>
        <v>1</v>
      </c>
      <c r="AJ3439" s="14"/>
      <c r="AK3439" s="14" t="str">
        <f>IF(AL3439="Ja","Versandkosten",VLOOKUP(E3439,'Verweis Belegart'!$A$2:$B$9,2,FALSE))</f>
        <v>Hardware</v>
      </c>
      <c r="AL3439" s="14" t="str">
        <f t="shared" si="485"/>
        <v>Nein</v>
      </c>
      <c r="AM3439" s="14" t="str">
        <f t="shared" si="481"/>
        <v>Positiv</v>
      </c>
    </row>
    <row r="3440" spans="1:39" ht="17.25" customHeight="1" x14ac:dyDescent="0.35">
      <c r="A3440" s="17">
        <v>14570582</v>
      </c>
      <c r="B3440" s="2" t="s">
        <v>2197</v>
      </c>
      <c r="C3440" s="1">
        <v>2025001</v>
      </c>
      <c r="D3440" s="1">
        <v>2000920</v>
      </c>
      <c r="E3440" s="2" t="s">
        <v>34</v>
      </c>
      <c r="F3440" s="2" t="s">
        <v>182</v>
      </c>
      <c r="G3440" s="2" t="s">
        <v>66</v>
      </c>
      <c r="H3440" s="2" t="s">
        <v>1779</v>
      </c>
      <c r="I3440" s="2" t="s">
        <v>1780</v>
      </c>
      <c r="J3440" s="2" t="s">
        <v>103</v>
      </c>
      <c r="K3440" s="2" t="s">
        <v>2234</v>
      </c>
      <c r="L3440" s="2" t="s">
        <v>308</v>
      </c>
      <c r="M3440" s="2" t="s">
        <v>309</v>
      </c>
      <c r="N3440" s="2" t="s">
        <v>310</v>
      </c>
      <c r="O3440" s="3">
        <v>1</v>
      </c>
      <c r="P3440" s="3">
        <v>478.80900000000003</v>
      </c>
      <c r="Q3440" s="3">
        <v>499</v>
      </c>
      <c r="R3440" s="3">
        <v>499</v>
      </c>
      <c r="S3440" s="3">
        <v>20.190999999999999</v>
      </c>
      <c r="T3440" s="3">
        <v>20.190000000000001</v>
      </c>
      <c r="U3440" s="3">
        <v>4.04</v>
      </c>
      <c r="V3440" s="2" t="s">
        <v>145</v>
      </c>
      <c r="W3440" s="2" t="s">
        <v>146</v>
      </c>
      <c r="X3440" s="2" t="s">
        <v>125</v>
      </c>
      <c r="Y3440" s="19" t="str">
        <f>VLOOKUP(G3440,'Verweis Kd-Gruppe'!$A$2:$B$8,2,FALSE)</f>
        <v>EXP</v>
      </c>
      <c r="Z3440" s="19" t="str">
        <f>VLOOKUP(J3440,'Verweis Art-Gruppe'!$A$2:$B$15,2,FALSE)</f>
        <v>Geräte</v>
      </c>
      <c r="AA3440" s="19" t="str">
        <f>VLOOKUP(W3440,'Verweis Vertreter'!$A$2:$B$24,2,FALSE)</f>
        <v>Muhsin Yortanli</v>
      </c>
      <c r="AB3440" s="12">
        <f t="shared" si="477"/>
        <v>1</v>
      </c>
      <c r="AC3440" s="12">
        <f t="shared" si="482"/>
        <v>478.80900000000003</v>
      </c>
      <c r="AD3440" s="12">
        <f t="shared" si="483"/>
        <v>499</v>
      </c>
      <c r="AE3440" s="12">
        <f t="shared" si="478"/>
        <v>499</v>
      </c>
      <c r="AF3440" s="12">
        <f t="shared" si="479"/>
        <v>20.190999999999999</v>
      </c>
      <c r="AG3440" s="12">
        <f t="shared" si="480"/>
        <v>20.190000000000001</v>
      </c>
      <c r="AH3440" s="9">
        <f t="shared" si="484"/>
        <v>4.0460921843687381E-2</v>
      </c>
      <c r="AI3440" s="14">
        <f>VLOOKUP(E3440,'Verweis Faktor'!$A:$B,2,FALSE)</f>
        <v>1</v>
      </c>
      <c r="AJ3440" s="14"/>
      <c r="AK3440" s="14" t="str">
        <f>IF(AL3440="Ja","Versandkosten",VLOOKUP(E3440,'Verweis Belegart'!$A$2:$B$9,2,FALSE))</f>
        <v>Hardware</v>
      </c>
      <c r="AL3440" s="14" t="str">
        <f t="shared" si="485"/>
        <v>Nein</v>
      </c>
      <c r="AM3440" s="14" t="str">
        <f t="shared" si="481"/>
        <v>Positiv</v>
      </c>
    </row>
    <row r="3441" spans="1:39" ht="17.25" customHeight="1" x14ac:dyDescent="0.35">
      <c r="A3441" s="17">
        <v>14570582</v>
      </c>
      <c r="B3441" s="2" t="s">
        <v>2197</v>
      </c>
      <c r="C3441" s="1">
        <v>2025001</v>
      </c>
      <c r="D3441" s="1">
        <v>2000920</v>
      </c>
      <c r="E3441" s="2" t="s">
        <v>34</v>
      </c>
      <c r="F3441" s="2" t="s">
        <v>182</v>
      </c>
      <c r="G3441" s="2" t="s">
        <v>66</v>
      </c>
      <c r="H3441" s="2" t="s">
        <v>1779</v>
      </c>
      <c r="I3441" s="2" t="s">
        <v>1780</v>
      </c>
      <c r="J3441" s="2" t="s">
        <v>103</v>
      </c>
      <c r="K3441" s="2" t="s">
        <v>2235</v>
      </c>
      <c r="L3441" s="2" t="s">
        <v>140</v>
      </c>
      <c r="M3441" s="2" t="s">
        <v>141</v>
      </c>
      <c r="N3441" s="2" t="s">
        <v>128</v>
      </c>
      <c r="O3441" s="3">
        <v>1</v>
      </c>
      <c r="P3441" s="3">
        <v>194</v>
      </c>
      <c r="Q3441" s="3">
        <v>205</v>
      </c>
      <c r="R3441" s="3">
        <v>205</v>
      </c>
      <c r="S3441" s="3">
        <v>11</v>
      </c>
      <c r="T3441" s="3">
        <v>11</v>
      </c>
      <c r="U3441" s="3">
        <v>5.36</v>
      </c>
      <c r="V3441" s="2" t="s">
        <v>145</v>
      </c>
      <c r="W3441" s="2" t="s">
        <v>146</v>
      </c>
      <c r="X3441" s="2" t="s">
        <v>125</v>
      </c>
      <c r="Y3441" s="19" t="str">
        <f>VLOOKUP(G3441,'Verweis Kd-Gruppe'!$A$2:$B$8,2,FALSE)</f>
        <v>EXP</v>
      </c>
      <c r="Z3441" s="19" t="str">
        <f>VLOOKUP(J3441,'Verweis Art-Gruppe'!$A$2:$B$15,2,FALSE)</f>
        <v>Geräte</v>
      </c>
      <c r="AA3441" s="19" t="str">
        <f>VLOOKUP(W3441,'Verweis Vertreter'!$A$2:$B$24,2,FALSE)</f>
        <v>Muhsin Yortanli</v>
      </c>
      <c r="AB3441" s="12">
        <f t="shared" si="477"/>
        <v>1</v>
      </c>
      <c r="AC3441" s="12">
        <f t="shared" si="482"/>
        <v>194</v>
      </c>
      <c r="AD3441" s="12">
        <f t="shared" si="483"/>
        <v>205</v>
      </c>
      <c r="AE3441" s="12">
        <f t="shared" si="478"/>
        <v>205</v>
      </c>
      <c r="AF3441" s="12">
        <f t="shared" si="479"/>
        <v>11</v>
      </c>
      <c r="AG3441" s="12">
        <f t="shared" si="480"/>
        <v>11</v>
      </c>
      <c r="AH3441" s="9">
        <f t="shared" si="484"/>
        <v>5.3658536585365853E-2</v>
      </c>
      <c r="AI3441" s="14">
        <f>VLOOKUP(E3441,'Verweis Faktor'!$A:$B,2,FALSE)</f>
        <v>1</v>
      </c>
      <c r="AJ3441" s="14"/>
      <c r="AK3441" s="14" t="str">
        <f>IF(AL3441="Ja","Versandkosten",VLOOKUP(E3441,'Verweis Belegart'!$A$2:$B$9,2,FALSE))</f>
        <v>Hardware</v>
      </c>
      <c r="AL3441" s="14" t="str">
        <f t="shared" si="485"/>
        <v>Nein</v>
      </c>
      <c r="AM3441" s="14" t="str">
        <f t="shared" si="481"/>
        <v>Positiv</v>
      </c>
    </row>
    <row r="3442" spans="1:39" ht="17.25" customHeight="1" x14ac:dyDescent="0.35">
      <c r="A3442" s="17">
        <v>14570582</v>
      </c>
      <c r="B3442" s="2" t="s">
        <v>2197</v>
      </c>
      <c r="C3442" s="1">
        <v>2025001</v>
      </c>
      <c r="D3442" s="1">
        <v>2000920</v>
      </c>
      <c r="E3442" s="2" t="s">
        <v>34</v>
      </c>
      <c r="F3442" s="2" t="s">
        <v>182</v>
      </c>
      <c r="G3442" s="2" t="s">
        <v>66</v>
      </c>
      <c r="H3442" s="2" t="s">
        <v>1779</v>
      </c>
      <c r="I3442" s="2" t="s">
        <v>1780</v>
      </c>
      <c r="J3442" s="2" t="s">
        <v>103</v>
      </c>
      <c r="K3442" s="2" t="s">
        <v>2236</v>
      </c>
      <c r="L3442" s="2" t="s">
        <v>650</v>
      </c>
      <c r="M3442" s="2" t="s">
        <v>651</v>
      </c>
      <c r="N3442" s="2" t="s">
        <v>652</v>
      </c>
      <c r="O3442" s="3">
        <v>7</v>
      </c>
      <c r="P3442" s="3">
        <v>202</v>
      </c>
      <c r="Q3442" s="3">
        <v>217</v>
      </c>
      <c r="R3442" s="3">
        <v>1519</v>
      </c>
      <c r="S3442" s="3">
        <v>15</v>
      </c>
      <c r="T3442" s="3">
        <v>105</v>
      </c>
      <c r="U3442" s="3">
        <v>6.91</v>
      </c>
      <c r="V3442" s="2" t="s">
        <v>145</v>
      </c>
      <c r="W3442" s="2" t="s">
        <v>146</v>
      </c>
      <c r="X3442" s="2" t="s">
        <v>125</v>
      </c>
      <c r="Y3442" s="19" t="str">
        <f>VLOOKUP(G3442,'Verweis Kd-Gruppe'!$A$2:$B$8,2,FALSE)</f>
        <v>EXP</v>
      </c>
      <c r="Z3442" s="19" t="str">
        <f>VLOOKUP(J3442,'Verweis Art-Gruppe'!$A$2:$B$15,2,FALSE)</f>
        <v>Geräte</v>
      </c>
      <c r="AA3442" s="19" t="str">
        <f>VLOOKUP(W3442,'Verweis Vertreter'!$A$2:$B$24,2,FALSE)</f>
        <v>Muhsin Yortanli</v>
      </c>
      <c r="AB3442" s="12">
        <f t="shared" si="477"/>
        <v>7</v>
      </c>
      <c r="AC3442" s="12">
        <f t="shared" si="482"/>
        <v>202</v>
      </c>
      <c r="AD3442" s="12">
        <f t="shared" si="483"/>
        <v>217</v>
      </c>
      <c r="AE3442" s="12">
        <f t="shared" si="478"/>
        <v>1519</v>
      </c>
      <c r="AF3442" s="12">
        <f t="shared" si="479"/>
        <v>15</v>
      </c>
      <c r="AG3442" s="12">
        <f t="shared" si="480"/>
        <v>105</v>
      </c>
      <c r="AH3442" s="9">
        <f t="shared" si="484"/>
        <v>6.9124423963133647E-2</v>
      </c>
      <c r="AI3442" s="14">
        <f>VLOOKUP(E3442,'Verweis Faktor'!$A:$B,2,FALSE)</f>
        <v>1</v>
      </c>
      <c r="AJ3442" s="14"/>
      <c r="AK3442" s="14" t="str">
        <f>IF(AL3442="Ja","Versandkosten",VLOOKUP(E3442,'Verweis Belegart'!$A$2:$B$9,2,FALSE))</f>
        <v>Hardware</v>
      </c>
      <c r="AL3442" s="14" t="str">
        <f t="shared" si="485"/>
        <v>Nein</v>
      </c>
      <c r="AM3442" s="14" t="str">
        <f t="shared" si="481"/>
        <v>Positiv</v>
      </c>
    </row>
    <row r="3443" spans="1:39" ht="17.25" customHeight="1" x14ac:dyDescent="0.35">
      <c r="A3443" s="17">
        <v>14570582</v>
      </c>
      <c r="B3443" s="2" t="s">
        <v>2197</v>
      </c>
      <c r="C3443" s="1">
        <v>2025001</v>
      </c>
      <c r="D3443" s="1">
        <v>2000920</v>
      </c>
      <c r="E3443" s="2" t="s">
        <v>34</v>
      </c>
      <c r="F3443" s="2" t="s">
        <v>182</v>
      </c>
      <c r="G3443" s="2" t="s">
        <v>66</v>
      </c>
      <c r="H3443" s="2" t="s">
        <v>1779</v>
      </c>
      <c r="I3443" s="2" t="s">
        <v>1780</v>
      </c>
      <c r="J3443" s="2" t="s">
        <v>103</v>
      </c>
      <c r="K3443" s="2" t="s">
        <v>2237</v>
      </c>
      <c r="L3443" s="2" t="s">
        <v>165</v>
      </c>
      <c r="M3443" s="2" t="s">
        <v>166</v>
      </c>
      <c r="N3443" s="2" t="s">
        <v>161</v>
      </c>
      <c r="O3443" s="3">
        <v>1</v>
      </c>
      <c r="P3443" s="3">
        <v>177</v>
      </c>
      <c r="Q3443" s="3">
        <v>189</v>
      </c>
      <c r="R3443" s="3">
        <v>189</v>
      </c>
      <c r="S3443" s="3">
        <v>12</v>
      </c>
      <c r="T3443" s="3">
        <v>12</v>
      </c>
      <c r="U3443" s="3">
        <v>6.34</v>
      </c>
      <c r="V3443" s="2" t="s">
        <v>145</v>
      </c>
      <c r="W3443" s="2" t="s">
        <v>146</v>
      </c>
      <c r="X3443" s="2" t="s">
        <v>125</v>
      </c>
      <c r="Y3443" s="19" t="str">
        <f>VLOOKUP(G3443,'Verweis Kd-Gruppe'!$A$2:$B$8,2,FALSE)</f>
        <v>EXP</v>
      </c>
      <c r="Z3443" s="19" t="str">
        <f>VLOOKUP(J3443,'Verweis Art-Gruppe'!$A$2:$B$15,2,FALSE)</f>
        <v>Geräte</v>
      </c>
      <c r="AA3443" s="19" t="str">
        <f>VLOOKUP(W3443,'Verweis Vertreter'!$A$2:$B$24,2,FALSE)</f>
        <v>Muhsin Yortanli</v>
      </c>
      <c r="AB3443" s="12">
        <f t="shared" si="477"/>
        <v>1</v>
      </c>
      <c r="AC3443" s="12">
        <f t="shared" si="482"/>
        <v>177</v>
      </c>
      <c r="AD3443" s="12">
        <f t="shared" si="483"/>
        <v>189</v>
      </c>
      <c r="AE3443" s="12">
        <f t="shared" si="478"/>
        <v>189</v>
      </c>
      <c r="AF3443" s="12">
        <f t="shared" si="479"/>
        <v>12</v>
      </c>
      <c r="AG3443" s="12">
        <f t="shared" si="480"/>
        <v>12</v>
      </c>
      <c r="AH3443" s="9">
        <f t="shared" si="484"/>
        <v>6.3492063492063489E-2</v>
      </c>
      <c r="AI3443" s="14">
        <f>VLOOKUP(E3443,'Verweis Faktor'!$A:$B,2,FALSE)</f>
        <v>1</v>
      </c>
      <c r="AJ3443" s="14"/>
      <c r="AK3443" s="14" t="str">
        <f>IF(AL3443="Ja","Versandkosten",VLOOKUP(E3443,'Verweis Belegart'!$A$2:$B$9,2,FALSE))</f>
        <v>Hardware</v>
      </c>
      <c r="AL3443" s="14" t="str">
        <f t="shared" si="485"/>
        <v>Nein</v>
      </c>
      <c r="AM3443" s="14" t="str">
        <f t="shared" si="481"/>
        <v>Positiv</v>
      </c>
    </row>
    <row r="3444" spans="1:39" ht="17.25" customHeight="1" x14ac:dyDescent="0.35">
      <c r="A3444" s="17">
        <v>14570582</v>
      </c>
      <c r="B3444" s="2" t="s">
        <v>2197</v>
      </c>
      <c r="C3444" s="1">
        <v>2025001</v>
      </c>
      <c r="D3444" s="1">
        <v>2000920</v>
      </c>
      <c r="E3444" s="2" t="s">
        <v>34</v>
      </c>
      <c r="F3444" s="2" t="s">
        <v>182</v>
      </c>
      <c r="G3444" s="2" t="s">
        <v>66</v>
      </c>
      <c r="H3444" s="2" t="s">
        <v>1779</v>
      </c>
      <c r="I3444" s="2" t="s">
        <v>1780</v>
      </c>
      <c r="J3444" s="2" t="s">
        <v>103</v>
      </c>
      <c r="K3444" s="2" t="s">
        <v>2238</v>
      </c>
      <c r="L3444" s="2" t="s">
        <v>429</v>
      </c>
      <c r="M3444" s="2" t="s">
        <v>430</v>
      </c>
      <c r="N3444" s="2" t="s">
        <v>41</v>
      </c>
      <c r="O3444" s="3">
        <v>2</v>
      </c>
      <c r="P3444" s="3">
        <v>223.98009999999999</v>
      </c>
      <c r="Q3444" s="3">
        <v>237</v>
      </c>
      <c r="R3444" s="3">
        <v>474</v>
      </c>
      <c r="S3444" s="3">
        <v>13.0199</v>
      </c>
      <c r="T3444" s="3">
        <v>26.04</v>
      </c>
      <c r="U3444" s="3">
        <v>5.49</v>
      </c>
      <c r="V3444" s="2" t="s">
        <v>145</v>
      </c>
      <c r="W3444" s="2" t="s">
        <v>146</v>
      </c>
      <c r="X3444" s="2" t="s">
        <v>125</v>
      </c>
      <c r="Y3444" s="19" t="str">
        <f>VLOOKUP(G3444,'Verweis Kd-Gruppe'!$A$2:$B$8,2,FALSE)</f>
        <v>EXP</v>
      </c>
      <c r="Z3444" s="19" t="str">
        <f>VLOOKUP(J3444,'Verweis Art-Gruppe'!$A$2:$B$15,2,FALSE)</f>
        <v>Geräte</v>
      </c>
      <c r="AA3444" s="19" t="str">
        <f>VLOOKUP(W3444,'Verweis Vertreter'!$A$2:$B$24,2,FALSE)</f>
        <v>Muhsin Yortanli</v>
      </c>
      <c r="AB3444" s="12">
        <f t="shared" si="477"/>
        <v>2</v>
      </c>
      <c r="AC3444" s="12">
        <f t="shared" si="482"/>
        <v>223.98009999999999</v>
      </c>
      <c r="AD3444" s="12">
        <f t="shared" si="483"/>
        <v>237</v>
      </c>
      <c r="AE3444" s="12">
        <f t="shared" si="478"/>
        <v>474</v>
      </c>
      <c r="AF3444" s="12">
        <f t="shared" si="479"/>
        <v>13.0199</v>
      </c>
      <c r="AG3444" s="12">
        <f t="shared" si="480"/>
        <v>26.04</v>
      </c>
      <c r="AH3444" s="9">
        <f t="shared" si="484"/>
        <v>5.4936708860759492E-2</v>
      </c>
      <c r="AI3444" s="14">
        <f>VLOOKUP(E3444,'Verweis Faktor'!$A:$B,2,FALSE)</f>
        <v>1</v>
      </c>
      <c r="AJ3444" s="14"/>
      <c r="AK3444" s="14" t="str">
        <f>IF(AL3444="Ja","Versandkosten",VLOOKUP(E3444,'Verweis Belegart'!$A$2:$B$9,2,FALSE))</f>
        <v>Hardware</v>
      </c>
      <c r="AL3444" s="14" t="str">
        <f t="shared" si="485"/>
        <v>Nein</v>
      </c>
      <c r="AM3444" s="14" t="str">
        <f t="shared" si="481"/>
        <v>Positiv</v>
      </c>
    </row>
    <row r="3445" spans="1:39" ht="17.25" customHeight="1" x14ac:dyDescent="0.35">
      <c r="A3445" s="17">
        <v>14570582</v>
      </c>
      <c r="B3445" s="2" t="s">
        <v>2197</v>
      </c>
      <c r="C3445" s="1">
        <v>2025001</v>
      </c>
      <c r="D3445" s="1">
        <v>2000920</v>
      </c>
      <c r="E3445" s="2" t="s">
        <v>34</v>
      </c>
      <c r="F3445" s="2" t="s">
        <v>182</v>
      </c>
      <c r="G3445" s="2" t="s">
        <v>66</v>
      </c>
      <c r="H3445" s="2" t="s">
        <v>1779</v>
      </c>
      <c r="I3445" s="2" t="s">
        <v>1780</v>
      </c>
      <c r="J3445" s="2" t="s">
        <v>103</v>
      </c>
      <c r="K3445" s="2" t="s">
        <v>2239</v>
      </c>
      <c r="L3445" s="2" t="s">
        <v>1324</v>
      </c>
      <c r="M3445" s="2" t="s">
        <v>1325</v>
      </c>
      <c r="N3445" s="2" t="s">
        <v>515</v>
      </c>
      <c r="O3445" s="3">
        <v>1</v>
      </c>
      <c r="P3445" s="3">
        <v>86</v>
      </c>
      <c r="Q3445" s="3">
        <v>89</v>
      </c>
      <c r="R3445" s="3">
        <v>89</v>
      </c>
      <c r="S3445" s="3">
        <v>3</v>
      </c>
      <c r="T3445" s="3">
        <v>3</v>
      </c>
      <c r="U3445" s="3">
        <v>3.37</v>
      </c>
      <c r="V3445" s="2" t="s">
        <v>145</v>
      </c>
      <c r="W3445" s="2" t="s">
        <v>146</v>
      </c>
      <c r="X3445" s="2" t="s">
        <v>125</v>
      </c>
      <c r="Y3445" s="19" t="str">
        <f>VLOOKUP(G3445,'Verweis Kd-Gruppe'!$A$2:$B$8,2,FALSE)</f>
        <v>EXP</v>
      </c>
      <c r="Z3445" s="19" t="str">
        <f>VLOOKUP(J3445,'Verweis Art-Gruppe'!$A$2:$B$15,2,FALSE)</f>
        <v>Geräte</v>
      </c>
      <c r="AA3445" s="19" t="str">
        <f>VLOOKUP(W3445,'Verweis Vertreter'!$A$2:$B$24,2,FALSE)</f>
        <v>Muhsin Yortanli</v>
      </c>
      <c r="AB3445" s="12">
        <f t="shared" si="477"/>
        <v>1</v>
      </c>
      <c r="AC3445" s="12">
        <f t="shared" si="482"/>
        <v>86</v>
      </c>
      <c r="AD3445" s="12">
        <f t="shared" si="483"/>
        <v>89</v>
      </c>
      <c r="AE3445" s="12">
        <f t="shared" si="478"/>
        <v>89</v>
      </c>
      <c r="AF3445" s="12">
        <f t="shared" si="479"/>
        <v>3</v>
      </c>
      <c r="AG3445" s="12">
        <f t="shared" si="480"/>
        <v>3</v>
      </c>
      <c r="AH3445" s="9">
        <f t="shared" si="484"/>
        <v>3.3707865168539325E-2</v>
      </c>
      <c r="AI3445" s="14">
        <f>VLOOKUP(E3445,'Verweis Faktor'!$A:$B,2,FALSE)</f>
        <v>1</v>
      </c>
      <c r="AJ3445" s="14"/>
      <c r="AK3445" s="14" t="str">
        <f>IF(AL3445="Ja","Versandkosten",VLOOKUP(E3445,'Verweis Belegart'!$A$2:$B$9,2,FALSE))</f>
        <v>Hardware</v>
      </c>
      <c r="AL3445" s="14" t="str">
        <f t="shared" si="485"/>
        <v>Nein</v>
      </c>
      <c r="AM3445" s="14" t="str">
        <f t="shared" si="481"/>
        <v>Positiv</v>
      </c>
    </row>
    <row r="3446" spans="1:39" ht="17.25" customHeight="1" x14ac:dyDescent="0.35">
      <c r="A3446" s="17">
        <v>14573844</v>
      </c>
      <c r="B3446" s="2" t="s">
        <v>2197</v>
      </c>
      <c r="C3446" s="1">
        <v>2025001</v>
      </c>
      <c r="D3446" s="1">
        <v>2000921</v>
      </c>
      <c r="E3446" s="2" t="s">
        <v>34</v>
      </c>
      <c r="F3446" s="2" t="s">
        <v>142</v>
      </c>
      <c r="G3446" s="2" t="s">
        <v>36</v>
      </c>
      <c r="H3446" s="2" t="s">
        <v>437</v>
      </c>
      <c r="I3446" s="2" t="s">
        <v>438</v>
      </c>
      <c r="J3446" s="2" t="s">
        <v>304</v>
      </c>
      <c r="K3446" s="2" t="s">
        <v>28</v>
      </c>
      <c r="L3446" s="2" t="s">
        <v>439</v>
      </c>
      <c r="M3446" s="2" t="s">
        <v>440</v>
      </c>
      <c r="N3446" s="2" t="s">
        <v>440</v>
      </c>
      <c r="O3446" s="3">
        <v>1</v>
      </c>
      <c r="P3446" s="3">
        <v>56.911099999999998</v>
      </c>
      <c r="Q3446" s="3">
        <v>63</v>
      </c>
      <c r="R3446" s="3">
        <v>63</v>
      </c>
      <c r="S3446" s="3">
        <v>6.0888999999999998</v>
      </c>
      <c r="T3446" s="3">
        <v>6.09</v>
      </c>
      <c r="U3446" s="3">
        <v>9.66</v>
      </c>
      <c r="V3446" s="2" t="s">
        <v>235</v>
      </c>
      <c r="W3446" s="2" t="s">
        <v>236</v>
      </c>
      <c r="X3446" s="2" t="s">
        <v>197</v>
      </c>
      <c r="Y3446" s="19" t="str">
        <f>VLOOKUP(G3446,'Verweis Kd-Gruppe'!$A$2:$B$8,2,FALSE)</f>
        <v>GRK</v>
      </c>
      <c r="Z3446" s="19" t="str">
        <f>VLOOKUP(J3446,'Verweis Art-Gruppe'!$A$2:$B$15,2,FALSE)</f>
        <v>Zubehör</v>
      </c>
      <c r="AA3446" s="19" t="str">
        <f>VLOOKUP(W3446,'Verweis Vertreter'!$A$2:$B$24,2,FALSE)</f>
        <v>Patrick Verfürth</v>
      </c>
      <c r="AB3446" s="12">
        <f t="shared" si="477"/>
        <v>1</v>
      </c>
      <c r="AC3446" s="12">
        <f t="shared" si="482"/>
        <v>56.911099999999998</v>
      </c>
      <c r="AD3446" s="12">
        <f t="shared" si="483"/>
        <v>63</v>
      </c>
      <c r="AE3446" s="12">
        <f t="shared" si="478"/>
        <v>63</v>
      </c>
      <c r="AF3446" s="12">
        <f t="shared" si="479"/>
        <v>6.0888999999999998</v>
      </c>
      <c r="AG3446" s="12">
        <f t="shared" si="480"/>
        <v>6.09</v>
      </c>
      <c r="AH3446" s="9">
        <f t="shared" si="484"/>
        <v>9.6666666666666665E-2</v>
      </c>
      <c r="AI3446" s="14">
        <f>VLOOKUP(E3446,'Verweis Faktor'!$A:$B,2,FALSE)</f>
        <v>1</v>
      </c>
      <c r="AJ3446" s="14"/>
      <c r="AK3446" s="14" t="str">
        <f>IF(AL3446="Ja","Versandkosten",VLOOKUP(E3446,'Verweis Belegart'!$A$2:$B$9,2,FALSE))</f>
        <v>Hardware</v>
      </c>
      <c r="AL3446" s="14" t="str">
        <f t="shared" si="485"/>
        <v>Nein</v>
      </c>
      <c r="AM3446" s="14" t="str">
        <f t="shared" si="481"/>
        <v>Positiv</v>
      </c>
    </row>
    <row r="3447" spans="1:39" ht="17.25" customHeight="1" x14ac:dyDescent="0.35">
      <c r="A3447" s="17">
        <v>14573844</v>
      </c>
      <c r="B3447" s="2" t="s">
        <v>2197</v>
      </c>
      <c r="C3447" s="1">
        <v>2025001</v>
      </c>
      <c r="D3447" s="1">
        <v>2000921</v>
      </c>
      <c r="E3447" s="2" t="s">
        <v>34</v>
      </c>
      <c r="F3447" s="2" t="s">
        <v>142</v>
      </c>
      <c r="G3447" s="2" t="s">
        <v>36</v>
      </c>
      <c r="H3447" s="2" t="s">
        <v>437</v>
      </c>
      <c r="I3447" s="2" t="s">
        <v>438</v>
      </c>
      <c r="J3447" s="2" t="s">
        <v>304</v>
      </c>
      <c r="K3447" s="2" t="s">
        <v>45</v>
      </c>
      <c r="L3447" s="2" t="s">
        <v>441</v>
      </c>
      <c r="M3447" s="2" t="s">
        <v>442</v>
      </c>
      <c r="N3447" s="2" t="s">
        <v>443</v>
      </c>
      <c r="O3447" s="3">
        <v>1</v>
      </c>
      <c r="P3447" s="3">
        <v>4</v>
      </c>
      <c r="Q3447" s="3">
        <v>6</v>
      </c>
      <c r="R3447" s="3">
        <v>6</v>
      </c>
      <c r="S3447" s="3">
        <v>2</v>
      </c>
      <c r="T3447" s="3">
        <v>2</v>
      </c>
      <c r="U3447" s="3">
        <v>33.33</v>
      </c>
      <c r="V3447" s="2" t="s">
        <v>235</v>
      </c>
      <c r="W3447" s="2" t="s">
        <v>236</v>
      </c>
      <c r="X3447" s="2" t="s">
        <v>197</v>
      </c>
      <c r="Y3447" s="19" t="str">
        <f>VLOOKUP(G3447,'Verweis Kd-Gruppe'!$A$2:$B$8,2,FALSE)</f>
        <v>GRK</v>
      </c>
      <c r="Z3447" s="19" t="str">
        <f>VLOOKUP(J3447,'Verweis Art-Gruppe'!$A$2:$B$15,2,FALSE)</f>
        <v>Zubehör</v>
      </c>
      <c r="AA3447" s="19" t="str">
        <f>VLOOKUP(W3447,'Verweis Vertreter'!$A$2:$B$24,2,FALSE)</f>
        <v>Patrick Verfürth</v>
      </c>
      <c r="AB3447" s="12">
        <f t="shared" si="477"/>
        <v>1</v>
      </c>
      <c r="AC3447" s="12">
        <f t="shared" si="482"/>
        <v>4</v>
      </c>
      <c r="AD3447" s="12">
        <f t="shared" si="483"/>
        <v>6</v>
      </c>
      <c r="AE3447" s="12">
        <f t="shared" si="478"/>
        <v>6</v>
      </c>
      <c r="AF3447" s="12">
        <f t="shared" si="479"/>
        <v>2</v>
      </c>
      <c r="AG3447" s="12">
        <f t="shared" si="480"/>
        <v>2</v>
      </c>
      <c r="AH3447" s="9">
        <f t="shared" si="484"/>
        <v>0.33333333333333331</v>
      </c>
      <c r="AI3447" s="14">
        <f>VLOOKUP(E3447,'Verweis Faktor'!$A:$B,2,FALSE)</f>
        <v>1</v>
      </c>
      <c r="AJ3447" s="14"/>
      <c r="AK3447" s="14" t="str">
        <f>IF(AL3447="Ja","Versandkosten",VLOOKUP(E3447,'Verweis Belegart'!$A$2:$B$9,2,FALSE))</f>
        <v>Hardware</v>
      </c>
      <c r="AL3447" s="14" t="str">
        <f t="shared" si="485"/>
        <v>Nein</v>
      </c>
      <c r="AM3447" s="14" t="str">
        <f t="shared" si="481"/>
        <v>Positiv</v>
      </c>
    </row>
    <row r="3448" spans="1:39" ht="17.25" customHeight="1" x14ac:dyDescent="0.35">
      <c r="A3448" s="17">
        <v>14573844</v>
      </c>
      <c r="B3448" s="2" t="s">
        <v>2197</v>
      </c>
      <c r="C3448" s="1">
        <v>2025001</v>
      </c>
      <c r="D3448" s="1">
        <v>2000921</v>
      </c>
      <c r="E3448" s="2" t="s">
        <v>34</v>
      </c>
      <c r="F3448" s="2" t="s">
        <v>142</v>
      </c>
      <c r="G3448" s="2" t="s">
        <v>36</v>
      </c>
      <c r="H3448" s="2" t="s">
        <v>437</v>
      </c>
      <c r="I3448" s="2" t="s">
        <v>438</v>
      </c>
      <c r="J3448" s="2" t="s">
        <v>304</v>
      </c>
      <c r="K3448" s="2" t="s">
        <v>49</v>
      </c>
      <c r="L3448" s="2" t="s">
        <v>389</v>
      </c>
      <c r="M3448" s="2" t="s">
        <v>390</v>
      </c>
      <c r="N3448" s="2" t="s">
        <v>391</v>
      </c>
      <c r="O3448" s="3">
        <v>1</v>
      </c>
      <c r="P3448" s="3">
        <v>19.79</v>
      </c>
      <c r="Q3448" s="3">
        <v>23</v>
      </c>
      <c r="R3448" s="3">
        <v>23</v>
      </c>
      <c r="S3448" s="3">
        <v>3.21</v>
      </c>
      <c r="T3448" s="3">
        <v>3.21</v>
      </c>
      <c r="U3448" s="3">
        <v>13.95</v>
      </c>
      <c r="V3448" s="2" t="s">
        <v>235</v>
      </c>
      <c r="W3448" s="2" t="s">
        <v>236</v>
      </c>
      <c r="X3448" s="2" t="s">
        <v>197</v>
      </c>
      <c r="Y3448" s="19" t="str">
        <f>VLOOKUP(G3448,'Verweis Kd-Gruppe'!$A$2:$B$8,2,FALSE)</f>
        <v>GRK</v>
      </c>
      <c r="Z3448" s="19" t="str">
        <f>VLOOKUP(J3448,'Verweis Art-Gruppe'!$A$2:$B$15,2,FALSE)</f>
        <v>Zubehör</v>
      </c>
      <c r="AA3448" s="19" t="str">
        <f>VLOOKUP(W3448,'Verweis Vertreter'!$A$2:$B$24,2,FALSE)</f>
        <v>Patrick Verfürth</v>
      </c>
      <c r="AB3448" s="12">
        <f t="shared" si="477"/>
        <v>1</v>
      </c>
      <c r="AC3448" s="12">
        <f t="shared" si="482"/>
        <v>19.79</v>
      </c>
      <c r="AD3448" s="12">
        <f t="shared" si="483"/>
        <v>23</v>
      </c>
      <c r="AE3448" s="12">
        <f t="shared" si="478"/>
        <v>23</v>
      </c>
      <c r="AF3448" s="12">
        <f t="shared" si="479"/>
        <v>3.21</v>
      </c>
      <c r="AG3448" s="12">
        <f t="shared" si="480"/>
        <v>3.21</v>
      </c>
      <c r="AH3448" s="9">
        <f t="shared" si="484"/>
        <v>0.13956521739130434</v>
      </c>
      <c r="AI3448" s="14">
        <f>VLOOKUP(E3448,'Verweis Faktor'!$A:$B,2,FALSE)</f>
        <v>1</v>
      </c>
      <c r="AJ3448" s="14"/>
      <c r="AK3448" s="14" t="str">
        <f>IF(AL3448="Ja","Versandkosten",VLOOKUP(E3448,'Verweis Belegart'!$A$2:$B$9,2,FALSE))</f>
        <v>Hardware</v>
      </c>
      <c r="AL3448" s="14" t="str">
        <f t="shared" si="485"/>
        <v>Nein</v>
      </c>
      <c r="AM3448" s="14" t="str">
        <f t="shared" si="481"/>
        <v>Positiv</v>
      </c>
    </row>
    <row r="3449" spans="1:39" ht="17.25" customHeight="1" x14ac:dyDescent="0.35">
      <c r="A3449" s="17">
        <v>14573844</v>
      </c>
      <c r="B3449" s="2" t="s">
        <v>2197</v>
      </c>
      <c r="C3449" s="1">
        <v>2025001</v>
      </c>
      <c r="D3449" s="1">
        <v>2000921</v>
      </c>
      <c r="E3449" s="2" t="s">
        <v>34</v>
      </c>
      <c r="F3449" s="2" t="s">
        <v>142</v>
      </c>
      <c r="G3449" s="2" t="s">
        <v>36</v>
      </c>
      <c r="H3449" s="2" t="s">
        <v>437</v>
      </c>
      <c r="I3449" s="2" t="s">
        <v>438</v>
      </c>
      <c r="J3449" s="2" t="s">
        <v>103</v>
      </c>
      <c r="K3449" s="2" t="s">
        <v>79</v>
      </c>
      <c r="L3449" s="2" t="s">
        <v>591</v>
      </c>
      <c r="M3449" s="2" t="s">
        <v>592</v>
      </c>
      <c r="N3449" s="2" t="s">
        <v>593</v>
      </c>
      <c r="O3449" s="3">
        <v>1</v>
      </c>
      <c r="P3449" s="3">
        <v>78</v>
      </c>
      <c r="Q3449" s="3">
        <v>88</v>
      </c>
      <c r="R3449" s="3">
        <v>88</v>
      </c>
      <c r="S3449" s="3">
        <v>10</v>
      </c>
      <c r="T3449" s="3">
        <v>10</v>
      </c>
      <c r="U3449" s="3">
        <v>11.36</v>
      </c>
      <c r="V3449" s="2" t="s">
        <v>235</v>
      </c>
      <c r="W3449" s="2" t="s">
        <v>236</v>
      </c>
      <c r="X3449" s="2" t="s">
        <v>197</v>
      </c>
      <c r="Y3449" s="19" t="str">
        <f>VLOOKUP(G3449,'Verweis Kd-Gruppe'!$A$2:$B$8,2,FALSE)</f>
        <v>GRK</v>
      </c>
      <c r="Z3449" s="19" t="str">
        <f>VLOOKUP(J3449,'Verweis Art-Gruppe'!$A$2:$B$15,2,FALSE)</f>
        <v>Geräte</v>
      </c>
      <c r="AA3449" s="19" t="str">
        <f>VLOOKUP(W3449,'Verweis Vertreter'!$A$2:$B$24,2,FALSE)</f>
        <v>Patrick Verfürth</v>
      </c>
      <c r="AB3449" s="12">
        <f t="shared" si="477"/>
        <v>1</v>
      </c>
      <c r="AC3449" s="12">
        <f t="shared" si="482"/>
        <v>78</v>
      </c>
      <c r="AD3449" s="12">
        <f t="shared" si="483"/>
        <v>88</v>
      </c>
      <c r="AE3449" s="12">
        <f t="shared" si="478"/>
        <v>88</v>
      </c>
      <c r="AF3449" s="12">
        <f t="shared" si="479"/>
        <v>10</v>
      </c>
      <c r="AG3449" s="12">
        <f t="shared" si="480"/>
        <v>10</v>
      </c>
      <c r="AH3449" s="9">
        <f t="shared" si="484"/>
        <v>0.11363636363636363</v>
      </c>
      <c r="AI3449" s="14">
        <f>VLOOKUP(E3449,'Verweis Faktor'!$A:$B,2,FALSE)</f>
        <v>1</v>
      </c>
      <c r="AJ3449" s="14"/>
      <c r="AK3449" s="14" t="str">
        <f>IF(AL3449="Ja","Versandkosten",VLOOKUP(E3449,'Verweis Belegart'!$A$2:$B$9,2,FALSE))</f>
        <v>Hardware</v>
      </c>
      <c r="AL3449" s="14" t="str">
        <f t="shared" si="485"/>
        <v>Nein</v>
      </c>
      <c r="AM3449" s="14" t="str">
        <f t="shared" si="481"/>
        <v>Positiv</v>
      </c>
    </row>
    <row r="3450" spans="1:39" ht="17.25" customHeight="1" x14ac:dyDescent="0.35">
      <c r="A3450" s="17">
        <v>14573844</v>
      </c>
      <c r="B3450" s="2" t="s">
        <v>2197</v>
      </c>
      <c r="C3450" s="1">
        <v>2025001</v>
      </c>
      <c r="D3450" s="1">
        <v>2000921</v>
      </c>
      <c r="E3450" s="2" t="s">
        <v>34</v>
      </c>
      <c r="F3450" s="2" t="s">
        <v>142</v>
      </c>
      <c r="G3450" s="2" t="s">
        <v>36</v>
      </c>
      <c r="H3450" s="2" t="s">
        <v>437</v>
      </c>
      <c r="I3450" s="2" t="s">
        <v>438</v>
      </c>
      <c r="J3450" s="2" t="s">
        <v>103</v>
      </c>
      <c r="K3450" s="2" t="s">
        <v>83</v>
      </c>
      <c r="L3450" s="2" t="s">
        <v>2147</v>
      </c>
      <c r="M3450" s="2" t="s">
        <v>2148</v>
      </c>
      <c r="N3450" s="2" t="s">
        <v>94</v>
      </c>
      <c r="O3450" s="3">
        <v>1</v>
      </c>
      <c r="P3450" s="3">
        <v>332</v>
      </c>
      <c r="Q3450" s="3">
        <v>349</v>
      </c>
      <c r="R3450" s="3">
        <v>349</v>
      </c>
      <c r="S3450" s="3">
        <v>17</v>
      </c>
      <c r="T3450" s="3">
        <v>17</v>
      </c>
      <c r="U3450" s="3">
        <v>4.87</v>
      </c>
      <c r="V3450" s="2" t="s">
        <v>235</v>
      </c>
      <c r="W3450" s="2" t="s">
        <v>236</v>
      </c>
      <c r="X3450" s="2" t="s">
        <v>197</v>
      </c>
      <c r="Y3450" s="19" t="str">
        <f>VLOOKUP(G3450,'Verweis Kd-Gruppe'!$A$2:$B$8,2,FALSE)</f>
        <v>GRK</v>
      </c>
      <c r="Z3450" s="19" t="str">
        <f>VLOOKUP(J3450,'Verweis Art-Gruppe'!$A$2:$B$15,2,FALSE)</f>
        <v>Geräte</v>
      </c>
      <c r="AA3450" s="19" t="str">
        <f>VLOOKUP(W3450,'Verweis Vertreter'!$A$2:$B$24,2,FALSE)</f>
        <v>Patrick Verfürth</v>
      </c>
      <c r="AB3450" s="12">
        <f t="shared" si="477"/>
        <v>1</v>
      </c>
      <c r="AC3450" s="12">
        <f t="shared" si="482"/>
        <v>332</v>
      </c>
      <c r="AD3450" s="12">
        <f t="shared" si="483"/>
        <v>349</v>
      </c>
      <c r="AE3450" s="12">
        <f t="shared" si="478"/>
        <v>349</v>
      </c>
      <c r="AF3450" s="12">
        <f t="shared" si="479"/>
        <v>17</v>
      </c>
      <c r="AG3450" s="12">
        <f t="shared" si="480"/>
        <v>17</v>
      </c>
      <c r="AH3450" s="9">
        <f t="shared" si="484"/>
        <v>4.8710601719197708E-2</v>
      </c>
      <c r="AI3450" s="14">
        <f>VLOOKUP(E3450,'Verweis Faktor'!$A:$B,2,FALSE)</f>
        <v>1</v>
      </c>
      <c r="AJ3450" s="14"/>
      <c r="AK3450" s="14" t="str">
        <f>IF(AL3450="Ja","Versandkosten",VLOOKUP(E3450,'Verweis Belegart'!$A$2:$B$9,2,FALSE))</f>
        <v>Hardware</v>
      </c>
      <c r="AL3450" s="14" t="str">
        <f t="shared" si="485"/>
        <v>Nein</v>
      </c>
      <c r="AM3450" s="14" t="str">
        <f t="shared" si="481"/>
        <v>Positiv</v>
      </c>
    </row>
    <row r="3451" spans="1:39" ht="17.25" customHeight="1" x14ac:dyDescent="0.35">
      <c r="A3451" s="17">
        <v>14573844</v>
      </c>
      <c r="B3451" s="2" t="s">
        <v>2197</v>
      </c>
      <c r="C3451" s="1">
        <v>2025001</v>
      </c>
      <c r="D3451" s="1">
        <v>2000921</v>
      </c>
      <c r="E3451" s="2" t="s">
        <v>34</v>
      </c>
      <c r="F3451" s="2" t="s">
        <v>142</v>
      </c>
      <c r="G3451" s="2" t="s">
        <v>36</v>
      </c>
      <c r="H3451" s="2" t="s">
        <v>437</v>
      </c>
      <c r="I3451" s="2" t="s">
        <v>438</v>
      </c>
      <c r="J3451" s="2" t="s">
        <v>304</v>
      </c>
      <c r="K3451" s="2" t="s">
        <v>87</v>
      </c>
      <c r="L3451" s="2" t="s">
        <v>2003</v>
      </c>
      <c r="M3451" s="2" t="s">
        <v>2004</v>
      </c>
      <c r="N3451" s="2" t="s">
        <v>1408</v>
      </c>
      <c r="O3451" s="3">
        <v>6</v>
      </c>
      <c r="P3451" s="3">
        <v>16.010000000000002</v>
      </c>
      <c r="Q3451" s="3">
        <v>18</v>
      </c>
      <c r="R3451" s="3">
        <v>108</v>
      </c>
      <c r="S3451" s="3">
        <v>1.99</v>
      </c>
      <c r="T3451" s="3">
        <v>11.94</v>
      </c>
      <c r="U3451" s="3">
        <v>11.05</v>
      </c>
      <c r="V3451" s="2" t="s">
        <v>235</v>
      </c>
      <c r="W3451" s="2" t="s">
        <v>236</v>
      </c>
      <c r="X3451" s="2" t="s">
        <v>197</v>
      </c>
      <c r="Y3451" s="19" t="str">
        <f>VLOOKUP(G3451,'Verweis Kd-Gruppe'!$A$2:$B$8,2,FALSE)</f>
        <v>GRK</v>
      </c>
      <c r="Z3451" s="19" t="str">
        <f>VLOOKUP(J3451,'Verweis Art-Gruppe'!$A$2:$B$15,2,FALSE)</f>
        <v>Zubehör</v>
      </c>
      <c r="AA3451" s="19" t="str">
        <f>VLOOKUP(W3451,'Verweis Vertreter'!$A$2:$B$24,2,FALSE)</f>
        <v>Patrick Verfürth</v>
      </c>
      <c r="AB3451" s="12">
        <f t="shared" si="477"/>
        <v>6</v>
      </c>
      <c r="AC3451" s="12">
        <f t="shared" si="482"/>
        <v>16.010000000000002</v>
      </c>
      <c r="AD3451" s="12">
        <f t="shared" si="483"/>
        <v>18</v>
      </c>
      <c r="AE3451" s="12">
        <f t="shared" si="478"/>
        <v>108</v>
      </c>
      <c r="AF3451" s="12">
        <f t="shared" si="479"/>
        <v>1.99</v>
      </c>
      <c r="AG3451" s="12">
        <f t="shared" si="480"/>
        <v>11.94</v>
      </c>
      <c r="AH3451" s="9">
        <f t="shared" si="484"/>
        <v>0.11055555555555555</v>
      </c>
      <c r="AI3451" s="14">
        <f>VLOOKUP(E3451,'Verweis Faktor'!$A:$B,2,FALSE)</f>
        <v>1</v>
      </c>
      <c r="AJ3451" s="14"/>
      <c r="AK3451" s="14" t="str">
        <f>IF(AL3451="Ja","Versandkosten",VLOOKUP(E3451,'Verweis Belegart'!$A$2:$B$9,2,FALSE))</f>
        <v>Hardware</v>
      </c>
      <c r="AL3451" s="14" t="str">
        <f t="shared" si="485"/>
        <v>Nein</v>
      </c>
      <c r="AM3451" s="14" t="str">
        <f t="shared" si="481"/>
        <v>Positiv</v>
      </c>
    </row>
    <row r="3452" spans="1:39" ht="17.25" customHeight="1" x14ac:dyDescent="0.35">
      <c r="A3452" s="17">
        <v>14573844</v>
      </c>
      <c r="B3452" s="2" t="s">
        <v>2197</v>
      </c>
      <c r="C3452" s="1">
        <v>2025001</v>
      </c>
      <c r="D3452" s="1">
        <v>2000921</v>
      </c>
      <c r="E3452" s="2" t="s">
        <v>34</v>
      </c>
      <c r="F3452" s="2" t="s">
        <v>142</v>
      </c>
      <c r="G3452" s="2" t="s">
        <v>36</v>
      </c>
      <c r="H3452" s="2" t="s">
        <v>437</v>
      </c>
      <c r="I3452" s="2" t="s">
        <v>438</v>
      </c>
      <c r="J3452" s="2" t="s">
        <v>304</v>
      </c>
      <c r="K3452" s="2" t="s">
        <v>91</v>
      </c>
      <c r="L3452" s="2" t="s">
        <v>2000</v>
      </c>
      <c r="M3452" s="2" t="s">
        <v>2001</v>
      </c>
      <c r="N3452" s="2" t="s">
        <v>2002</v>
      </c>
      <c r="O3452" s="3">
        <v>1</v>
      </c>
      <c r="P3452" s="3">
        <v>105.3721</v>
      </c>
      <c r="Q3452" s="3">
        <v>120</v>
      </c>
      <c r="R3452" s="3">
        <v>120</v>
      </c>
      <c r="S3452" s="3">
        <v>14.6279</v>
      </c>
      <c r="T3452" s="3">
        <v>14.63</v>
      </c>
      <c r="U3452" s="3">
        <v>12.18</v>
      </c>
      <c r="V3452" s="2" t="s">
        <v>235</v>
      </c>
      <c r="W3452" s="2" t="s">
        <v>236</v>
      </c>
      <c r="X3452" s="2" t="s">
        <v>197</v>
      </c>
      <c r="Y3452" s="19" t="str">
        <f>VLOOKUP(G3452,'Verweis Kd-Gruppe'!$A$2:$B$8,2,FALSE)</f>
        <v>GRK</v>
      </c>
      <c r="Z3452" s="19" t="str">
        <f>VLOOKUP(J3452,'Verweis Art-Gruppe'!$A$2:$B$15,2,FALSE)</f>
        <v>Zubehör</v>
      </c>
      <c r="AA3452" s="19" t="str">
        <f>VLOOKUP(W3452,'Verweis Vertreter'!$A$2:$B$24,2,FALSE)</f>
        <v>Patrick Verfürth</v>
      </c>
      <c r="AB3452" s="12">
        <f t="shared" si="477"/>
        <v>1</v>
      </c>
      <c r="AC3452" s="12">
        <f t="shared" si="482"/>
        <v>105.3721</v>
      </c>
      <c r="AD3452" s="12">
        <f t="shared" si="483"/>
        <v>120</v>
      </c>
      <c r="AE3452" s="12">
        <f t="shared" si="478"/>
        <v>120</v>
      </c>
      <c r="AF3452" s="12">
        <f t="shared" si="479"/>
        <v>14.6279</v>
      </c>
      <c r="AG3452" s="12">
        <f t="shared" si="480"/>
        <v>14.63</v>
      </c>
      <c r="AH3452" s="9">
        <f t="shared" si="484"/>
        <v>0.12191666666666667</v>
      </c>
      <c r="AI3452" s="14">
        <f>VLOOKUP(E3452,'Verweis Faktor'!$A:$B,2,FALSE)</f>
        <v>1</v>
      </c>
      <c r="AJ3452" s="14"/>
      <c r="AK3452" s="14" t="str">
        <f>IF(AL3452="Ja","Versandkosten",VLOOKUP(E3452,'Verweis Belegart'!$A$2:$B$9,2,FALSE))</f>
        <v>Hardware</v>
      </c>
      <c r="AL3452" s="14" t="str">
        <f t="shared" si="485"/>
        <v>Nein</v>
      </c>
      <c r="AM3452" s="14" t="str">
        <f t="shared" si="481"/>
        <v>Positiv</v>
      </c>
    </row>
    <row r="3453" spans="1:39" ht="17.25" customHeight="1" x14ac:dyDescent="0.35">
      <c r="A3453" s="17">
        <v>14573844</v>
      </c>
      <c r="B3453" s="2" t="s">
        <v>2197</v>
      </c>
      <c r="C3453" s="1">
        <v>2025001</v>
      </c>
      <c r="D3453" s="1">
        <v>2000921</v>
      </c>
      <c r="E3453" s="2" t="s">
        <v>34</v>
      </c>
      <c r="F3453" s="2" t="s">
        <v>142</v>
      </c>
      <c r="G3453" s="2" t="s">
        <v>36</v>
      </c>
      <c r="H3453" s="2" t="s">
        <v>437</v>
      </c>
      <c r="I3453" s="2" t="s">
        <v>438</v>
      </c>
      <c r="J3453" s="2" t="s">
        <v>304</v>
      </c>
      <c r="K3453" s="2" t="s">
        <v>95</v>
      </c>
      <c r="L3453" s="2" t="s">
        <v>495</v>
      </c>
      <c r="M3453" s="2" t="s">
        <v>496</v>
      </c>
      <c r="N3453" s="2" t="s">
        <v>497</v>
      </c>
      <c r="O3453" s="3">
        <v>1</v>
      </c>
      <c r="P3453" s="3">
        <v>35</v>
      </c>
      <c r="Q3453" s="3">
        <v>38</v>
      </c>
      <c r="R3453" s="3">
        <v>38</v>
      </c>
      <c r="S3453" s="3">
        <v>3</v>
      </c>
      <c r="T3453" s="3">
        <v>3</v>
      </c>
      <c r="U3453" s="3">
        <v>7.89</v>
      </c>
      <c r="V3453" s="2" t="s">
        <v>235</v>
      </c>
      <c r="W3453" s="2" t="s">
        <v>236</v>
      </c>
      <c r="X3453" s="2" t="s">
        <v>197</v>
      </c>
      <c r="Y3453" s="19" t="str">
        <f>VLOOKUP(G3453,'Verweis Kd-Gruppe'!$A$2:$B$8,2,FALSE)</f>
        <v>GRK</v>
      </c>
      <c r="Z3453" s="19" t="str">
        <f>VLOOKUP(J3453,'Verweis Art-Gruppe'!$A$2:$B$15,2,FALSE)</f>
        <v>Zubehör</v>
      </c>
      <c r="AA3453" s="19" t="str">
        <f>VLOOKUP(W3453,'Verweis Vertreter'!$A$2:$B$24,2,FALSE)</f>
        <v>Patrick Verfürth</v>
      </c>
      <c r="AB3453" s="12">
        <f t="shared" si="477"/>
        <v>1</v>
      </c>
      <c r="AC3453" s="12">
        <f t="shared" si="482"/>
        <v>35</v>
      </c>
      <c r="AD3453" s="12">
        <f t="shared" si="483"/>
        <v>38</v>
      </c>
      <c r="AE3453" s="12">
        <f t="shared" si="478"/>
        <v>38</v>
      </c>
      <c r="AF3453" s="12">
        <f t="shared" si="479"/>
        <v>3</v>
      </c>
      <c r="AG3453" s="12">
        <f t="shared" si="480"/>
        <v>3</v>
      </c>
      <c r="AH3453" s="9">
        <f t="shared" si="484"/>
        <v>7.8947368421052627E-2</v>
      </c>
      <c r="AI3453" s="14">
        <f>VLOOKUP(E3453,'Verweis Faktor'!$A:$B,2,FALSE)</f>
        <v>1</v>
      </c>
      <c r="AJ3453" s="14"/>
      <c r="AK3453" s="14" t="str">
        <f>IF(AL3453="Ja","Versandkosten",VLOOKUP(E3453,'Verweis Belegart'!$A$2:$B$9,2,FALSE))</f>
        <v>Hardware</v>
      </c>
      <c r="AL3453" s="14" t="str">
        <f t="shared" si="485"/>
        <v>Nein</v>
      </c>
      <c r="AM3453" s="14" t="str">
        <f t="shared" si="481"/>
        <v>Positiv</v>
      </c>
    </row>
    <row r="3454" spans="1:39" ht="17.25" customHeight="1" x14ac:dyDescent="0.35">
      <c r="A3454" s="17">
        <v>14573844</v>
      </c>
      <c r="B3454" s="2" t="s">
        <v>2197</v>
      </c>
      <c r="C3454" s="1">
        <v>2025001</v>
      </c>
      <c r="D3454" s="1">
        <v>2000921</v>
      </c>
      <c r="E3454" s="2" t="s">
        <v>34</v>
      </c>
      <c r="F3454" s="2" t="s">
        <v>142</v>
      </c>
      <c r="G3454" s="2" t="s">
        <v>36</v>
      </c>
      <c r="H3454" s="2" t="s">
        <v>437</v>
      </c>
      <c r="I3454" s="2" t="s">
        <v>438</v>
      </c>
      <c r="J3454" s="2" t="s">
        <v>103</v>
      </c>
      <c r="K3454" s="2" t="s">
        <v>99</v>
      </c>
      <c r="L3454" s="2" t="s">
        <v>1051</v>
      </c>
      <c r="M3454" s="2" t="s">
        <v>1052</v>
      </c>
      <c r="N3454" s="2" t="s">
        <v>1053</v>
      </c>
      <c r="O3454" s="3">
        <v>1</v>
      </c>
      <c r="P3454" s="3">
        <v>157</v>
      </c>
      <c r="Q3454" s="3">
        <v>169</v>
      </c>
      <c r="R3454" s="3">
        <v>169</v>
      </c>
      <c r="S3454" s="3">
        <v>12</v>
      </c>
      <c r="T3454" s="3">
        <v>12</v>
      </c>
      <c r="U3454" s="3">
        <v>7.1</v>
      </c>
      <c r="V3454" s="2" t="s">
        <v>235</v>
      </c>
      <c r="W3454" s="2" t="s">
        <v>236</v>
      </c>
      <c r="X3454" s="2" t="s">
        <v>197</v>
      </c>
      <c r="Y3454" s="19" t="str">
        <f>VLOOKUP(G3454,'Verweis Kd-Gruppe'!$A$2:$B$8,2,FALSE)</f>
        <v>GRK</v>
      </c>
      <c r="Z3454" s="19" t="str">
        <f>VLOOKUP(J3454,'Verweis Art-Gruppe'!$A$2:$B$15,2,FALSE)</f>
        <v>Geräte</v>
      </c>
      <c r="AA3454" s="19" t="str">
        <f>VLOOKUP(W3454,'Verweis Vertreter'!$A$2:$B$24,2,FALSE)</f>
        <v>Patrick Verfürth</v>
      </c>
      <c r="AB3454" s="12">
        <f t="shared" si="477"/>
        <v>1</v>
      </c>
      <c r="AC3454" s="12">
        <f t="shared" si="482"/>
        <v>157</v>
      </c>
      <c r="AD3454" s="12">
        <f t="shared" si="483"/>
        <v>169</v>
      </c>
      <c r="AE3454" s="12">
        <f t="shared" si="478"/>
        <v>169</v>
      </c>
      <c r="AF3454" s="12">
        <f t="shared" si="479"/>
        <v>12</v>
      </c>
      <c r="AG3454" s="12">
        <f t="shared" si="480"/>
        <v>12</v>
      </c>
      <c r="AH3454" s="9">
        <f t="shared" si="484"/>
        <v>7.1005917159763315E-2</v>
      </c>
      <c r="AI3454" s="14">
        <f>VLOOKUP(E3454,'Verweis Faktor'!$A:$B,2,FALSE)</f>
        <v>1</v>
      </c>
      <c r="AJ3454" s="14"/>
      <c r="AK3454" s="14" t="str">
        <f>IF(AL3454="Ja","Versandkosten",VLOOKUP(E3454,'Verweis Belegart'!$A$2:$B$9,2,FALSE))</f>
        <v>Hardware</v>
      </c>
      <c r="AL3454" s="14" t="str">
        <f t="shared" si="485"/>
        <v>Nein</v>
      </c>
      <c r="AM3454" s="14" t="str">
        <f t="shared" si="481"/>
        <v>Positiv</v>
      </c>
    </row>
    <row r="3455" spans="1:39" ht="17.25" customHeight="1" x14ac:dyDescent="0.35">
      <c r="A3455" s="17">
        <v>14573522</v>
      </c>
      <c r="B3455" s="2" t="s">
        <v>2197</v>
      </c>
      <c r="C3455" s="1">
        <v>2025001</v>
      </c>
      <c r="D3455" s="1">
        <v>2000922</v>
      </c>
      <c r="E3455" s="2" t="s">
        <v>34</v>
      </c>
      <c r="F3455" s="2" t="s">
        <v>142</v>
      </c>
      <c r="G3455" s="2" t="s">
        <v>36</v>
      </c>
      <c r="H3455" s="2" t="s">
        <v>230</v>
      </c>
      <c r="I3455" s="2" t="s">
        <v>231</v>
      </c>
      <c r="J3455" s="2" t="s">
        <v>103</v>
      </c>
      <c r="K3455" s="2" t="s">
        <v>28</v>
      </c>
      <c r="L3455" s="2" t="s">
        <v>1717</v>
      </c>
      <c r="M3455" s="2" t="s">
        <v>1718</v>
      </c>
      <c r="N3455" s="2" t="s">
        <v>917</v>
      </c>
      <c r="O3455" s="3">
        <v>200</v>
      </c>
      <c r="P3455" s="3">
        <v>197.1934</v>
      </c>
      <c r="Q3455" s="3">
        <v>208</v>
      </c>
      <c r="R3455" s="3">
        <v>41600</v>
      </c>
      <c r="S3455" s="3">
        <v>10.8066</v>
      </c>
      <c r="T3455" s="3">
        <v>2161.3200000000002</v>
      </c>
      <c r="U3455" s="3">
        <v>5.19</v>
      </c>
      <c r="V3455" s="2" t="s">
        <v>235</v>
      </c>
      <c r="W3455" s="2" t="s">
        <v>236</v>
      </c>
      <c r="X3455" s="2" t="s">
        <v>33</v>
      </c>
      <c r="Y3455" s="19" t="str">
        <f>VLOOKUP(G3455,'Verweis Kd-Gruppe'!$A$2:$B$8,2,FALSE)</f>
        <v>GRK</v>
      </c>
      <c r="Z3455" s="19" t="str">
        <f>VLOOKUP(J3455,'Verweis Art-Gruppe'!$A$2:$B$15,2,FALSE)</f>
        <v>Geräte</v>
      </c>
      <c r="AA3455" s="19" t="str">
        <f>VLOOKUP(W3455,'Verweis Vertreter'!$A$2:$B$24,2,FALSE)</f>
        <v>Patrick Verfürth</v>
      </c>
      <c r="AB3455" s="12">
        <f t="shared" si="477"/>
        <v>200</v>
      </c>
      <c r="AC3455" s="12">
        <f t="shared" si="482"/>
        <v>197.1934</v>
      </c>
      <c r="AD3455" s="12">
        <f t="shared" si="483"/>
        <v>208</v>
      </c>
      <c r="AE3455" s="12">
        <f t="shared" si="478"/>
        <v>41600</v>
      </c>
      <c r="AF3455" s="12">
        <f t="shared" si="479"/>
        <v>10.8066</v>
      </c>
      <c r="AG3455" s="12">
        <f t="shared" si="480"/>
        <v>2161.3200000000002</v>
      </c>
      <c r="AH3455" s="9">
        <f t="shared" si="484"/>
        <v>5.1954807692307696E-2</v>
      </c>
      <c r="AI3455" s="14">
        <f>VLOOKUP(E3455,'Verweis Faktor'!$A:$B,2,FALSE)</f>
        <v>1</v>
      </c>
      <c r="AJ3455" s="14"/>
      <c r="AK3455" s="14" t="str">
        <f>IF(AL3455="Ja","Versandkosten",VLOOKUP(E3455,'Verweis Belegart'!$A$2:$B$9,2,FALSE))</f>
        <v>Hardware</v>
      </c>
      <c r="AL3455" s="14" t="str">
        <f t="shared" si="485"/>
        <v>Nein</v>
      </c>
      <c r="AM3455" s="14" t="str">
        <f t="shared" si="481"/>
        <v>Positiv</v>
      </c>
    </row>
    <row r="3456" spans="1:39" ht="17.25" customHeight="1" x14ac:dyDescent="0.35">
      <c r="A3456" s="17">
        <v>14573856</v>
      </c>
      <c r="B3456" s="2" t="s">
        <v>2197</v>
      </c>
      <c r="C3456" s="1">
        <v>2025001</v>
      </c>
      <c r="D3456" s="1">
        <v>2000923</v>
      </c>
      <c r="E3456" s="2" t="s">
        <v>34</v>
      </c>
      <c r="F3456" s="2" t="s">
        <v>142</v>
      </c>
      <c r="G3456" s="2" t="s">
        <v>66</v>
      </c>
      <c r="H3456" s="2" t="s">
        <v>1436</v>
      </c>
      <c r="I3456" s="2" t="s">
        <v>1437</v>
      </c>
      <c r="J3456" s="2" t="s">
        <v>103</v>
      </c>
      <c r="K3456" s="2" t="s">
        <v>28</v>
      </c>
      <c r="L3456" s="2" t="s">
        <v>1950</v>
      </c>
      <c r="M3456" s="2" t="s">
        <v>1951</v>
      </c>
      <c r="N3456" s="2" t="s">
        <v>1805</v>
      </c>
      <c r="O3456" s="3">
        <v>1</v>
      </c>
      <c r="P3456" s="3">
        <v>819</v>
      </c>
      <c r="Q3456" s="3">
        <v>845</v>
      </c>
      <c r="R3456" s="3">
        <v>845</v>
      </c>
      <c r="S3456" s="3">
        <v>26</v>
      </c>
      <c r="T3456" s="3">
        <v>26</v>
      </c>
      <c r="U3456" s="3">
        <v>3.07</v>
      </c>
      <c r="V3456" s="2" t="s">
        <v>855</v>
      </c>
      <c r="W3456" s="2" t="s">
        <v>856</v>
      </c>
      <c r="X3456" s="2" t="s">
        <v>72</v>
      </c>
      <c r="Y3456" s="19" t="str">
        <f>VLOOKUP(G3456,'Verweis Kd-Gruppe'!$A$2:$B$8,2,FALSE)</f>
        <v>EXP</v>
      </c>
      <c r="Z3456" s="19" t="str">
        <f>VLOOKUP(J3456,'Verweis Art-Gruppe'!$A$2:$B$15,2,FALSE)</f>
        <v>Geräte</v>
      </c>
      <c r="AA3456" s="19" t="str">
        <f>VLOOKUP(W3456,'Verweis Vertreter'!$A$2:$B$24,2,FALSE)</f>
        <v>Chahid Drimani</v>
      </c>
      <c r="AB3456" s="12">
        <f t="shared" si="477"/>
        <v>1</v>
      </c>
      <c r="AC3456" s="12">
        <f t="shared" si="482"/>
        <v>819</v>
      </c>
      <c r="AD3456" s="12">
        <f t="shared" si="483"/>
        <v>845</v>
      </c>
      <c r="AE3456" s="12">
        <f t="shared" si="478"/>
        <v>845</v>
      </c>
      <c r="AF3456" s="12">
        <f t="shared" si="479"/>
        <v>26</v>
      </c>
      <c r="AG3456" s="12">
        <f t="shared" si="480"/>
        <v>26</v>
      </c>
      <c r="AH3456" s="9">
        <f t="shared" si="484"/>
        <v>3.0769230769230771E-2</v>
      </c>
      <c r="AI3456" s="14">
        <f>VLOOKUP(E3456,'Verweis Faktor'!$A:$B,2,FALSE)</f>
        <v>1</v>
      </c>
      <c r="AJ3456" s="14"/>
      <c r="AK3456" s="14" t="str">
        <f>IF(AL3456="Ja","Versandkosten",VLOOKUP(E3456,'Verweis Belegart'!$A$2:$B$9,2,FALSE))</f>
        <v>Hardware</v>
      </c>
      <c r="AL3456" s="14" t="str">
        <f t="shared" si="485"/>
        <v>Nein</v>
      </c>
      <c r="AM3456" s="14" t="str">
        <f t="shared" si="481"/>
        <v>Positiv</v>
      </c>
    </row>
    <row r="3457" spans="1:39" ht="17.25" customHeight="1" x14ac:dyDescent="0.35">
      <c r="A3457" s="17">
        <v>14573856</v>
      </c>
      <c r="B3457" s="2" t="s">
        <v>2197</v>
      </c>
      <c r="C3457" s="1">
        <v>2025001</v>
      </c>
      <c r="D3457" s="1">
        <v>2000923</v>
      </c>
      <c r="E3457" s="2" t="s">
        <v>34</v>
      </c>
      <c r="F3457" s="2" t="s">
        <v>142</v>
      </c>
      <c r="G3457" s="2" t="s">
        <v>66</v>
      </c>
      <c r="H3457" s="2" t="s">
        <v>1436</v>
      </c>
      <c r="I3457" s="2" t="s">
        <v>1437</v>
      </c>
      <c r="J3457" s="2" t="s">
        <v>103</v>
      </c>
      <c r="K3457" s="2" t="s">
        <v>45</v>
      </c>
      <c r="L3457" s="2" t="s">
        <v>1803</v>
      </c>
      <c r="M3457" s="2" t="s">
        <v>1804</v>
      </c>
      <c r="N3457" s="2" t="s">
        <v>1805</v>
      </c>
      <c r="O3457" s="3">
        <v>3</v>
      </c>
      <c r="P3457" s="3">
        <v>819</v>
      </c>
      <c r="Q3457" s="3">
        <v>845</v>
      </c>
      <c r="R3457" s="3">
        <v>2535</v>
      </c>
      <c r="S3457" s="3">
        <v>26</v>
      </c>
      <c r="T3457" s="3">
        <v>78</v>
      </c>
      <c r="U3457" s="3">
        <v>3.07</v>
      </c>
      <c r="V3457" s="2" t="s">
        <v>855</v>
      </c>
      <c r="W3457" s="2" t="s">
        <v>856</v>
      </c>
      <c r="X3457" s="2" t="s">
        <v>72</v>
      </c>
      <c r="Y3457" s="19" t="str">
        <f>VLOOKUP(G3457,'Verweis Kd-Gruppe'!$A$2:$B$8,2,FALSE)</f>
        <v>EXP</v>
      </c>
      <c r="Z3457" s="19" t="str">
        <f>VLOOKUP(J3457,'Verweis Art-Gruppe'!$A$2:$B$15,2,FALSE)</f>
        <v>Geräte</v>
      </c>
      <c r="AA3457" s="19" t="str">
        <f>VLOOKUP(W3457,'Verweis Vertreter'!$A$2:$B$24,2,FALSE)</f>
        <v>Chahid Drimani</v>
      </c>
      <c r="AB3457" s="12">
        <f t="shared" si="477"/>
        <v>3</v>
      </c>
      <c r="AC3457" s="12">
        <f t="shared" si="482"/>
        <v>819</v>
      </c>
      <c r="AD3457" s="12">
        <f t="shared" si="483"/>
        <v>845</v>
      </c>
      <c r="AE3457" s="12">
        <f t="shared" si="478"/>
        <v>2535</v>
      </c>
      <c r="AF3457" s="12">
        <f t="shared" si="479"/>
        <v>26</v>
      </c>
      <c r="AG3457" s="12">
        <f t="shared" si="480"/>
        <v>78</v>
      </c>
      <c r="AH3457" s="9">
        <f t="shared" si="484"/>
        <v>3.0769230769230771E-2</v>
      </c>
      <c r="AI3457" s="14">
        <f>VLOOKUP(E3457,'Verweis Faktor'!$A:$B,2,FALSE)</f>
        <v>1</v>
      </c>
      <c r="AJ3457" s="14"/>
      <c r="AK3457" s="14" t="str">
        <f>IF(AL3457="Ja","Versandkosten",VLOOKUP(E3457,'Verweis Belegart'!$A$2:$B$9,2,FALSE))</f>
        <v>Hardware</v>
      </c>
      <c r="AL3457" s="14" t="str">
        <f t="shared" si="485"/>
        <v>Nein</v>
      </c>
      <c r="AM3457" s="14" t="str">
        <f t="shared" si="481"/>
        <v>Positiv</v>
      </c>
    </row>
    <row r="3458" spans="1:39" ht="17.25" customHeight="1" x14ac:dyDescent="0.35">
      <c r="A3458" s="17">
        <v>14573856</v>
      </c>
      <c r="B3458" s="2" t="s">
        <v>2197</v>
      </c>
      <c r="C3458" s="1">
        <v>2025001</v>
      </c>
      <c r="D3458" s="1">
        <v>2000923</v>
      </c>
      <c r="E3458" s="2" t="s">
        <v>34</v>
      </c>
      <c r="F3458" s="2" t="s">
        <v>142</v>
      </c>
      <c r="G3458" s="2" t="s">
        <v>66</v>
      </c>
      <c r="H3458" s="2" t="s">
        <v>1436</v>
      </c>
      <c r="I3458" s="2" t="s">
        <v>1437</v>
      </c>
      <c r="J3458" s="2" t="s">
        <v>103</v>
      </c>
      <c r="K3458" s="2" t="s">
        <v>49</v>
      </c>
      <c r="L3458" s="2" t="s">
        <v>673</v>
      </c>
      <c r="M3458" s="2" t="s">
        <v>674</v>
      </c>
      <c r="N3458" s="2" t="s">
        <v>48</v>
      </c>
      <c r="O3458" s="3">
        <v>150</v>
      </c>
      <c r="P3458" s="3">
        <v>253.26820000000001</v>
      </c>
      <c r="Q3458" s="3">
        <v>266</v>
      </c>
      <c r="R3458" s="3">
        <v>39900</v>
      </c>
      <c r="S3458" s="3">
        <v>12.7318</v>
      </c>
      <c r="T3458" s="3">
        <v>1909.77</v>
      </c>
      <c r="U3458" s="3">
        <v>4.78</v>
      </c>
      <c r="V3458" s="2" t="s">
        <v>855</v>
      </c>
      <c r="W3458" s="2" t="s">
        <v>856</v>
      </c>
      <c r="X3458" s="2" t="s">
        <v>72</v>
      </c>
      <c r="Y3458" s="19" t="str">
        <f>VLOOKUP(G3458,'Verweis Kd-Gruppe'!$A$2:$B$8,2,FALSE)</f>
        <v>EXP</v>
      </c>
      <c r="Z3458" s="19" t="str">
        <f>VLOOKUP(J3458,'Verweis Art-Gruppe'!$A$2:$B$15,2,FALSE)</f>
        <v>Geräte</v>
      </c>
      <c r="AA3458" s="19" t="str">
        <f>VLOOKUP(W3458,'Verweis Vertreter'!$A$2:$B$24,2,FALSE)</f>
        <v>Chahid Drimani</v>
      </c>
      <c r="AB3458" s="12">
        <f t="shared" si="477"/>
        <v>150</v>
      </c>
      <c r="AC3458" s="12">
        <f t="shared" si="482"/>
        <v>253.26820000000001</v>
      </c>
      <c r="AD3458" s="12">
        <f t="shared" si="483"/>
        <v>266</v>
      </c>
      <c r="AE3458" s="12">
        <f t="shared" si="478"/>
        <v>39900</v>
      </c>
      <c r="AF3458" s="12">
        <f t="shared" si="479"/>
        <v>12.7318</v>
      </c>
      <c r="AG3458" s="12">
        <f t="shared" si="480"/>
        <v>1909.77</v>
      </c>
      <c r="AH3458" s="9">
        <f t="shared" si="484"/>
        <v>4.7863909774436088E-2</v>
      </c>
      <c r="AI3458" s="14">
        <f>VLOOKUP(E3458,'Verweis Faktor'!$A:$B,2,FALSE)</f>
        <v>1</v>
      </c>
      <c r="AJ3458" s="14"/>
      <c r="AK3458" s="14" t="str">
        <f>IF(AL3458="Ja","Versandkosten",VLOOKUP(E3458,'Verweis Belegart'!$A$2:$B$9,2,FALSE))</f>
        <v>Hardware</v>
      </c>
      <c r="AL3458" s="14" t="str">
        <f t="shared" si="485"/>
        <v>Nein</v>
      </c>
      <c r="AM3458" s="14" t="str">
        <f t="shared" si="481"/>
        <v>Positiv</v>
      </c>
    </row>
    <row r="3459" spans="1:39" ht="17.25" customHeight="1" x14ac:dyDescent="0.35">
      <c r="A3459" s="17">
        <v>14573856</v>
      </c>
      <c r="B3459" s="2" t="s">
        <v>2197</v>
      </c>
      <c r="C3459" s="1">
        <v>2025001</v>
      </c>
      <c r="D3459" s="1">
        <v>2000923</v>
      </c>
      <c r="E3459" s="2" t="s">
        <v>34</v>
      </c>
      <c r="F3459" s="2" t="s">
        <v>142</v>
      </c>
      <c r="G3459" s="2" t="s">
        <v>66</v>
      </c>
      <c r="H3459" s="2" t="s">
        <v>1436</v>
      </c>
      <c r="I3459" s="2" t="s">
        <v>1437</v>
      </c>
      <c r="J3459" s="2" t="s">
        <v>103</v>
      </c>
      <c r="K3459" s="2" t="s">
        <v>79</v>
      </c>
      <c r="L3459" s="2" t="s">
        <v>279</v>
      </c>
      <c r="M3459" s="2" t="s">
        <v>280</v>
      </c>
      <c r="N3459" s="2" t="s">
        <v>271</v>
      </c>
      <c r="O3459" s="3">
        <v>20</v>
      </c>
      <c r="P3459" s="3">
        <v>411.96159999999998</v>
      </c>
      <c r="Q3459" s="3">
        <v>425</v>
      </c>
      <c r="R3459" s="3">
        <v>8500</v>
      </c>
      <c r="S3459" s="3">
        <v>13.038399999999999</v>
      </c>
      <c r="T3459" s="3">
        <v>260.77</v>
      </c>
      <c r="U3459" s="3">
        <v>3.06</v>
      </c>
      <c r="V3459" s="2" t="s">
        <v>855</v>
      </c>
      <c r="W3459" s="2" t="s">
        <v>856</v>
      </c>
      <c r="X3459" s="2" t="s">
        <v>72</v>
      </c>
      <c r="Y3459" s="19" t="str">
        <f>VLOOKUP(G3459,'Verweis Kd-Gruppe'!$A$2:$B$8,2,FALSE)</f>
        <v>EXP</v>
      </c>
      <c r="Z3459" s="19" t="str">
        <f>VLOOKUP(J3459,'Verweis Art-Gruppe'!$A$2:$B$15,2,FALSE)</f>
        <v>Geräte</v>
      </c>
      <c r="AA3459" s="19" t="str">
        <f>VLOOKUP(W3459,'Verweis Vertreter'!$A$2:$B$24,2,FALSE)</f>
        <v>Chahid Drimani</v>
      </c>
      <c r="AB3459" s="12">
        <f t="shared" ref="AB3459:AB3522" si="486">$AI3459*O3459</f>
        <v>20</v>
      </c>
      <c r="AC3459" s="12">
        <f t="shared" si="482"/>
        <v>411.96159999999998</v>
      </c>
      <c r="AD3459" s="12">
        <f t="shared" si="483"/>
        <v>425</v>
      </c>
      <c r="AE3459" s="12">
        <f t="shared" ref="AE3459:AE3522" si="487">$AI3459*R3459</f>
        <v>8500</v>
      </c>
      <c r="AF3459" s="12">
        <f t="shared" ref="AF3459:AF3522" si="488">$AI3459*S3459</f>
        <v>13.038399999999999</v>
      </c>
      <c r="AG3459" s="12">
        <f t="shared" ref="AG3459:AG3522" si="489">$AI3459*T3459</f>
        <v>260.77</v>
      </c>
      <c r="AH3459" s="9">
        <f t="shared" si="484"/>
        <v>3.0678823529411762E-2</v>
      </c>
      <c r="AI3459" s="14">
        <f>VLOOKUP(E3459,'Verweis Faktor'!$A:$B,2,FALSE)</f>
        <v>1</v>
      </c>
      <c r="AJ3459" s="14"/>
      <c r="AK3459" s="14" t="str">
        <f>IF(AL3459="Ja","Versandkosten",VLOOKUP(E3459,'Verweis Belegart'!$A$2:$B$9,2,FALSE))</f>
        <v>Hardware</v>
      </c>
      <c r="AL3459" s="14" t="str">
        <f t="shared" si="485"/>
        <v>Nein</v>
      </c>
      <c r="AM3459" s="14" t="str">
        <f t="shared" ref="AM3459:AM3522" si="490">IF(AG3459&lt;0,"Negativ","Positiv")</f>
        <v>Positiv</v>
      </c>
    </row>
    <row r="3460" spans="1:39" ht="17.25" customHeight="1" x14ac:dyDescent="0.35">
      <c r="A3460" s="17">
        <v>14573856</v>
      </c>
      <c r="B3460" s="2" t="s">
        <v>2197</v>
      </c>
      <c r="C3460" s="1">
        <v>2025001</v>
      </c>
      <c r="D3460" s="1">
        <v>2000923</v>
      </c>
      <c r="E3460" s="2" t="s">
        <v>34</v>
      </c>
      <c r="F3460" s="2" t="s">
        <v>142</v>
      </c>
      <c r="G3460" s="2" t="s">
        <v>66</v>
      </c>
      <c r="H3460" s="2" t="s">
        <v>1436</v>
      </c>
      <c r="I3460" s="2" t="s">
        <v>1437</v>
      </c>
      <c r="J3460" s="2" t="s">
        <v>103</v>
      </c>
      <c r="K3460" s="2" t="s">
        <v>83</v>
      </c>
      <c r="L3460" s="2" t="s">
        <v>2240</v>
      </c>
      <c r="M3460" s="2" t="s">
        <v>2241</v>
      </c>
      <c r="N3460" s="2" t="s">
        <v>347</v>
      </c>
      <c r="O3460" s="3">
        <v>7</v>
      </c>
      <c r="P3460" s="3">
        <v>765</v>
      </c>
      <c r="Q3460" s="3">
        <v>777</v>
      </c>
      <c r="R3460" s="3">
        <v>5439</v>
      </c>
      <c r="S3460" s="3">
        <v>12</v>
      </c>
      <c r="T3460" s="3">
        <v>84</v>
      </c>
      <c r="U3460" s="3">
        <v>1.54</v>
      </c>
      <c r="V3460" s="2" t="s">
        <v>855</v>
      </c>
      <c r="W3460" s="2" t="s">
        <v>856</v>
      </c>
      <c r="X3460" s="2" t="s">
        <v>72</v>
      </c>
      <c r="Y3460" s="19" t="str">
        <f>VLOOKUP(G3460,'Verweis Kd-Gruppe'!$A$2:$B$8,2,FALSE)</f>
        <v>EXP</v>
      </c>
      <c r="Z3460" s="19" t="str">
        <f>VLOOKUP(J3460,'Verweis Art-Gruppe'!$A$2:$B$15,2,FALSE)</f>
        <v>Geräte</v>
      </c>
      <c r="AA3460" s="19" t="str">
        <f>VLOOKUP(W3460,'Verweis Vertreter'!$A$2:$B$24,2,FALSE)</f>
        <v>Chahid Drimani</v>
      </c>
      <c r="AB3460" s="12">
        <f t="shared" si="486"/>
        <v>7</v>
      </c>
      <c r="AC3460" s="12">
        <f t="shared" ref="AC3460:AC3523" si="491">P3460</f>
        <v>765</v>
      </c>
      <c r="AD3460" s="12">
        <f t="shared" ref="AD3460:AD3523" si="492">Q3460</f>
        <v>777</v>
      </c>
      <c r="AE3460" s="12">
        <f t="shared" si="487"/>
        <v>5439</v>
      </c>
      <c r="AF3460" s="12">
        <f t="shared" si="488"/>
        <v>12</v>
      </c>
      <c r="AG3460" s="12">
        <f t="shared" si="489"/>
        <v>84</v>
      </c>
      <c r="AH3460" s="9">
        <f t="shared" ref="AH3460:AH3523" si="493">IF(AF3460=0,0,AG3460/AE3460*AI3460)</f>
        <v>1.5444015444015444E-2</v>
      </c>
      <c r="AI3460" s="14">
        <f>VLOOKUP(E3460,'Verweis Faktor'!$A:$B,2,FALSE)</f>
        <v>1</v>
      </c>
      <c r="AJ3460" s="14"/>
      <c r="AK3460" s="14" t="str">
        <f>IF(AL3460="Ja","Versandkosten",VLOOKUP(E3460,'Verweis Belegart'!$A$2:$B$9,2,FALSE))</f>
        <v>Hardware</v>
      </c>
      <c r="AL3460" s="14" t="str">
        <f t="shared" ref="AL3460:AL3523" si="494">IF(ISNUMBER(FIND("Versandkosten",M3460)),"Ja","Nein")</f>
        <v>Nein</v>
      </c>
      <c r="AM3460" s="14" t="str">
        <f t="shared" si="490"/>
        <v>Positiv</v>
      </c>
    </row>
    <row r="3461" spans="1:39" ht="17.25" customHeight="1" x14ac:dyDescent="0.35">
      <c r="A3461" s="17">
        <v>14573856</v>
      </c>
      <c r="B3461" s="2" t="s">
        <v>2197</v>
      </c>
      <c r="C3461" s="1">
        <v>2025001</v>
      </c>
      <c r="D3461" s="1">
        <v>2000923</v>
      </c>
      <c r="E3461" s="2" t="s">
        <v>34</v>
      </c>
      <c r="F3461" s="2" t="s">
        <v>142</v>
      </c>
      <c r="G3461" s="2" t="s">
        <v>66</v>
      </c>
      <c r="H3461" s="2" t="s">
        <v>1436</v>
      </c>
      <c r="I3461" s="2" t="s">
        <v>1437</v>
      </c>
      <c r="J3461" s="2" t="s">
        <v>103</v>
      </c>
      <c r="K3461" s="2" t="s">
        <v>87</v>
      </c>
      <c r="L3461" s="2" t="s">
        <v>2006</v>
      </c>
      <c r="M3461" s="2" t="s">
        <v>2007</v>
      </c>
      <c r="N3461" s="2" t="s">
        <v>139</v>
      </c>
      <c r="O3461" s="3">
        <v>10</v>
      </c>
      <c r="P3461" s="3">
        <v>695</v>
      </c>
      <c r="Q3461" s="3">
        <v>716</v>
      </c>
      <c r="R3461" s="3">
        <v>7160</v>
      </c>
      <c r="S3461" s="3">
        <v>21</v>
      </c>
      <c r="T3461" s="3">
        <v>210</v>
      </c>
      <c r="U3461" s="3">
        <v>2.93</v>
      </c>
      <c r="V3461" s="2" t="s">
        <v>855</v>
      </c>
      <c r="W3461" s="2" t="s">
        <v>856</v>
      </c>
      <c r="X3461" s="2" t="s">
        <v>72</v>
      </c>
      <c r="Y3461" s="19" t="str">
        <f>VLOOKUP(G3461,'Verweis Kd-Gruppe'!$A$2:$B$8,2,FALSE)</f>
        <v>EXP</v>
      </c>
      <c r="Z3461" s="19" t="str">
        <f>VLOOKUP(J3461,'Verweis Art-Gruppe'!$A$2:$B$15,2,FALSE)</f>
        <v>Geräte</v>
      </c>
      <c r="AA3461" s="19" t="str">
        <f>VLOOKUP(W3461,'Verweis Vertreter'!$A$2:$B$24,2,FALSE)</f>
        <v>Chahid Drimani</v>
      </c>
      <c r="AB3461" s="12">
        <f t="shared" si="486"/>
        <v>10</v>
      </c>
      <c r="AC3461" s="12">
        <f t="shared" si="491"/>
        <v>695</v>
      </c>
      <c r="AD3461" s="12">
        <f t="shared" si="492"/>
        <v>716</v>
      </c>
      <c r="AE3461" s="12">
        <f t="shared" si="487"/>
        <v>7160</v>
      </c>
      <c r="AF3461" s="12">
        <f t="shared" si="488"/>
        <v>21</v>
      </c>
      <c r="AG3461" s="12">
        <f t="shared" si="489"/>
        <v>210</v>
      </c>
      <c r="AH3461" s="9">
        <f t="shared" si="493"/>
        <v>2.9329608938547486E-2</v>
      </c>
      <c r="AI3461" s="14">
        <f>VLOOKUP(E3461,'Verweis Faktor'!$A:$B,2,FALSE)</f>
        <v>1</v>
      </c>
      <c r="AJ3461" s="14"/>
      <c r="AK3461" s="14" t="str">
        <f>IF(AL3461="Ja","Versandkosten",VLOOKUP(E3461,'Verweis Belegart'!$A$2:$B$9,2,FALSE))</f>
        <v>Hardware</v>
      </c>
      <c r="AL3461" s="14" t="str">
        <f t="shared" si="494"/>
        <v>Nein</v>
      </c>
      <c r="AM3461" s="14" t="str">
        <f t="shared" si="490"/>
        <v>Positiv</v>
      </c>
    </row>
    <row r="3462" spans="1:39" ht="17.25" customHeight="1" x14ac:dyDescent="0.35">
      <c r="A3462" s="17">
        <v>14573856</v>
      </c>
      <c r="B3462" s="2" t="s">
        <v>2197</v>
      </c>
      <c r="C3462" s="1">
        <v>2025001</v>
      </c>
      <c r="D3462" s="1">
        <v>2000923</v>
      </c>
      <c r="E3462" s="2" t="s">
        <v>34</v>
      </c>
      <c r="F3462" s="2" t="s">
        <v>142</v>
      </c>
      <c r="G3462" s="2" t="s">
        <v>66</v>
      </c>
      <c r="H3462" s="2" t="s">
        <v>1436</v>
      </c>
      <c r="I3462" s="2" t="s">
        <v>1437</v>
      </c>
      <c r="J3462" s="2" t="s">
        <v>103</v>
      </c>
      <c r="K3462" s="2" t="s">
        <v>91</v>
      </c>
      <c r="L3462" s="2" t="s">
        <v>305</v>
      </c>
      <c r="M3462" s="2" t="s">
        <v>306</v>
      </c>
      <c r="N3462" s="2" t="s">
        <v>283</v>
      </c>
      <c r="O3462" s="3">
        <v>80</v>
      </c>
      <c r="P3462" s="3">
        <v>492.00850000000003</v>
      </c>
      <c r="Q3462" s="3">
        <v>508</v>
      </c>
      <c r="R3462" s="3">
        <v>40640</v>
      </c>
      <c r="S3462" s="3">
        <v>15.9915</v>
      </c>
      <c r="T3462" s="3">
        <v>1279.32</v>
      </c>
      <c r="U3462" s="3">
        <v>3.14</v>
      </c>
      <c r="V3462" s="2" t="s">
        <v>855</v>
      </c>
      <c r="W3462" s="2" t="s">
        <v>856</v>
      </c>
      <c r="X3462" s="2" t="s">
        <v>72</v>
      </c>
      <c r="Y3462" s="19" t="str">
        <f>VLOOKUP(G3462,'Verweis Kd-Gruppe'!$A$2:$B$8,2,FALSE)</f>
        <v>EXP</v>
      </c>
      <c r="Z3462" s="19" t="str">
        <f>VLOOKUP(J3462,'Verweis Art-Gruppe'!$A$2:$B$15,2,FALSE)</f>
        <v>Geräte</v>
      </c>
      <c r="AA3462" s="19" t="str">
        <f>VLOOKUP(W3462,'Verweis Vertreter'!$A$2:$B$24,2,FALSE)</f>
        <v>Chahid Drimani</v>
      </c>
      <c r="AB3462" s="12">
        <f t="shared" si="486"/>
        <v>80</v>
      </c>
      <c r="AC3462" s="12">
        <f t="shared" si="491"/>
        <v>492.00850000000003</v>
      </c>
      <c r="AD3462" s="12">
        <f t="shared" si="492"/>
        <v>508</v>
      </c>
      <c r="AE3462" s="12">
        <f t="shared" si="487"/>
        <v>40640</v>
      </c>
      <c r="AF3462" s="12">
        <f t="shared" si="488"/>
        <v>15.9915</v>
      </c>
      <c r="AG3462" s="12">
        <f t="shared" si="489"/>
        <v>1279.32</v>
      </c>
      <c r="AH3462" s="9">
        <f t="shared" si="493"/>
        <v>3.1479330708661414E-2</v>
      </c>
      <c r="AI3462" s="14">
        <f>VLOOKUP(E3462,'Verweis Faktor'!$A:$B,2,FALSE)</f>
        <v>1</v>
      </c>
      <c r="AJ3462" s="14"/>
      <c r="AK3462" s="14" t="str">
        <f>IF(AL3462="Ja","Versandkosten",VLOOKUP(E3462,'Verweis Belegart'!$A$2:$B$9,2,FALSE))</f>
        <v>Hardware</v>
      </c>
      <c r="AL3462" s="14" t="str">
        <f t="shared" si="494"/>
        <v>Nein</v>
      </c>
      <c r="AM3462" s="14" t="str">
        <f t="shared" si="490"/>
        <v>Positiv</v>
      </c>
    </row>
    <row r="3463" spans="1:39" ht="17.25" customHeight="1" x14ac:dyDescent="0.35">
      <c r="A3463" s="17">
        <v>14573226</v>
      </c>
      <c r="B3463" s="2" t="s">
        <v>2197</v>
      </c>
      <c r="C3463" s="1">
        <v>2025001</v>
      </c>
      <c r="D3463" s="1">
        <v>2000924</v>
      </c>
      <c r="E3463" s="2" t="s">
        <v>34</v>
      </c>
      <c r="F3463" s="2" t="s">
        <v>53</v>
      </c>
      <c r="G3463" s="2" t="s">
        <v>66</v>
      </c>
      <c r="H3463" s="2" t="s">
        <v>2242</v>
      </c>
      <c r="I3463" s="2" t="s">
        <v>2243</v>
      </c>
      <c r="J3463" s="2" t="s">
        <v>103</v>
      </c>
      <c r="K3463" s="2" t="s">
        <v>28</v>
      </c>
      <c r="L3463" s="2" t="s">
        <v>129</v>
      </c>
      <c r="M3463" s="2" t="s">
        <v>130</v>
      </c>
      <c r="N3463" s="2" t="s">
        <v>131</v>
      </c>
      <c r="O3463" s="3">
        <v>3</v>
      </c>
      <c r="P3463" s="3">
        <v>164.98509999999999</v>
      </c>
      <c r="Q3463" s="3">
        <v>169</v>
      </c>
      <c r="R3463" s="3">
        <v>507</v>
      </c>
      <c r="S3463" s="3">
        <v>4.0148999999999999</v>
      </c>
      <c r="T3463" s="3">
        <v>12.04</v>
      </c>
      <c r="U3463" s="3">
        <v>2.37</v>
      </c>
      <c r="V3463" s="2" t="s">
        <v>42</v>
      </c>
      <c r="W3463" s="2" t="s">
        <v>43</v>
      </c>
      <c r="X3463" s="2" t="s">
        <v>197</v>
      </c>
      <c r="Y3463" s="19" t="str">
        <f>VLOOKUP(G3463,'Verweis Kd-Gruppe'!$A$2:$B$8,2,FALSE)</f>
        <v>EXP</v>
      </c>
      <c r="Z3463" s="19" t="str">
        <f>VLOOKUP(J3463,'Verweis Art-Gruppe'!$A$2:$B$15,2,FALSE)</f>
        <v>Geräte</v>
      </c>
      <c r="AA3463" s="19" t="str">
        <f>VLOOKUP(W3463,'Verweis Vertreter'!$A$2:$B$24,2,FALSE)</f>
        <v>Sebastian Faber</v>
      </c>
      <c r="AB3463" s="12">
        <f t="shared" si="486"/>
        <v>3</v>
      </c>
      <c r="AC3463" s="12">
        <f t="shared" si="491"/>
        <v>164.98509999999999</v>
      </c>
      <c r="AD3463" s="12">
        <f t="shared" si="492"/>
        <v>169</v>
      </c>
      <c r="AE3463" s="12">
        <f t="shared" si="487"/>
        <v>507</v>
      </c>
      <c r="AF3463" s="12">
        <f t="shared" si="488"/>
        <v>4.0148999999999999</v>
      </c>
      <c r="AG3463" s="12">
        <f t="shared" si="489"/>
        <v>12.04</v>
      </c>
      <c r="AH3463" s="9">
        <f t="shared" si="493"/>
        <v>2.3747534516765284E-2</v>
      </c>
      <c r="AI3463" s="14">
        <f>VLOOKUP(E3463,'Verweis Faktor'!$A:$B,2,FALSE)</f>
        <v>1</v>
      </c>
      <c r="AJ3463" s="14"/>
      <c r="AK3463" s="14" t="str">
        <f>IF(AL3463="Ja","Versandkosten",VLOOKUP(E3463,'Verweis Belegart'!$A$2:$B$9,2,FALSE))</f>
        <v>Hardware</v>
      </c>
      <c r="AL3463" s="14" t="str">
        <f t="shared" si="494"/>
        <v>Nein</v>
      </c>
      <c r="AM3463" s="14" t="str">
        <f t="shared" si="490"/>
        <v>Positiv</v>
      </c>
    </row>
    <row r="3464" spans="1:39" ht="17.25" customHeight="1" x14ac:dyDescent="0.35">
      <c r="A3464" s="17">
        <v>14573226</v>
      </c>
      <c r="B3464" s="2" t="s">
        <v>2197</v>
      </c>
      <c r="C3464" s="1">
        <v>2025001</v>
      </c>
      <c r="D3464" s="1">
        <v>2000924</v>
      </c>
      <c r="E3464" s="2" t="s">
        <v>34</v>
      </c>
      <c r="F3464" s="2" t="s">
        <v>53</v>
      </c>
      <c r="G3464" s="2" t="s">
        <v>66</v>
      </c>
      <c r="H3464" s="2" t="s">
        <v>2242</v>
      </c>
      <c r="I3464" s="2" t="s">
        <v>2243</v>
      </c>
      <c r="J3464" s="2" t="s">
        <v>103</v>
      </c>
      <c r="K3464" s="2" t="s">
        <v>45</v>
      </c>
      <c r="L3464" s="2" t="s">
        <v>269</v>
      </c>
      <c r="M3464" s="2" t="s">
        <v>270</v>
      </c>
      <c r="N3464" s="2" t="s">
        <v>271</v>
      </c>
      <c r="O3464" s="3">
        <v>2</v>
      </c>
      <c r="P3464" s="3">
        <v>417.46170000000001</v>
      </c>
      <c r="Q3464" s="3">
        <v>424</v>
      </c>
      <c r="R3464" s="3">
        <v>848</v>
      </c>
      <c r="S3464" s="3">
        <v>6.5382999999999996</v>
      </c>
      <c r="T3464" s="3">
        <v>13.08</v>
      </c>
      <c r="U3464" s="3">
        <v>1.54</v>
      </c>
      <c r="V3464" s="2" t="s">
        <v>42</v>
      </c>
      <c r="W3464" s="2" t="s">
        <v>43</v>
      </c>
      <c r="X3464" s="2" t="s">
        <v>197</v>
      </c>
      <c r="Y3464" s="19" t="str">
        <f>VLOOKUP(G3464,'Verweis Kd-Gruppe'!$A$2:$B$8,2,FALSE)</f>
        <v>EXP</v>
      </c>
      <c r="Z3464" s="19" t="str">
        <f>VLOOKUP(J3464,'Verweis Art-Gruppe'!$A$2:$B$15,2,FALSE)</f>
        <v>Geräte</v>
      </c>
      <c r="AA3464" s="19" t="str">
        <f>VLOOKUP(W3464,'Verweis Vertreter'!$A$2:$B$24,2,FALSE)</f>
        <v>Sebastian Faber</v>
      </c>
      <c r="AB3464" s="12">
        <f t="shared" si="486"/>
        <v>2</v>
      </c>
      <c r="AC3464" s="12">
        <f t="shared" si="491"/>
        <v>417.46170000000001</v>
      </c>
      <c r="AD3464" s="12">
        <f t="shared" si="492"/>
        <v>424</v>
      </c>
      <c r="AE3464" s="12">
        <f t="shared" si="487"/>
        <v>848</v>
      </c>
      <c r="AF3464" s="12">
        <f t="shared" si="488"/>
        <v>6.5382999999999996</v>
      </c>
      <c r="AG3464" s="12">
        <f t="shared" si="489"/>
        <v>13.08</v>
      </c>
      <c r="AH3464" s="9">
        <f t="shared" si="493"/>
        <v>1.5424528301886793E-2</v>
      </c>
      <c r="AI3464" s="14">
        <f>VLOOKUP(E3464,'Verweis Faktor'!$A:$B,2,FALSE)</f>
        <v>1</v>
      </c>
      <c r="AJ3464" s="14"/>
      <c r="AK3464" s="14" t="str">
        <f>IF(AL3464="Ja","Versandkosten",VLOOKUP(E3464,'Verweis Belegart'!$A$2:$B$9,2,FALSE))</f>
        <v>Hardware</v>
      </c>
      <c r="AL3464" s="14" t="str">
        <f t="shared" si="494"/>
        <v>Nein</v>
      </c>
      <c r="AM3464" s="14" t="str">
        <f t="shared" si="490"/>
        <v>Positiv</v>
      </c>
    </row>
    <row r="3465" spans="1:39" ht="17.25" customHeight="1" x14ac:dyDescent="0.35">
      <c r="A3465" s="17">
        <v>14573226</v>
      </c>
      <c r="B3465" s="2" t="s">
        <v>2197</v>
      </c>
      <c r="C3465" s="1">
        <v>2025001</v>
      </c>
      <c r="D3465" s="1">
        <v>2000924</v>
      </c>
      <c r="E3465" s="2" t="s">
        <v>34</v>
      </c>
      <c r="F3465" s="2" t="s">
        <v>53</v>
      </c>
      <c r="G3465" s="2" t="s">
        <v>66</v>
      </c>
      <c r="H3465" s="2" t="s">
        <v>2242</v>
      </c>
      <c r="I3465" s="2" t="s">
        <v>2243</v>
      </c>
      <c r="J3465" s="2" t="s">
        <v>103</v>
      </c>
      <c r="K3465" s="2" t="s">
        <v>49</v>
      </c>
      <c r="L3465" s="2" t="s">
        <v>56</v>
      </c>
      <c r="M3465" s="2" t="s">
        <v>57</v>
      </c>
      <c r="N3465" s="2" t="s">
        <v>58</v>
      </c>
      <c r="O3465" s="3">
        <v>3</v>
      </c>
      <c r="P3465" s="3">
        <v>605</v>
      </c>
      <c r="Q3465" s="3">
        <v>624</v>
      </c>
      <c r="R3465" s="3">
        <v>1872</v>
      </c>
      <c r="S3465" s="3">
        <v>19</v>
      </c>
      <c r="T3465" s="3">
        <v>57</v>
      </c>
      <c r="U3465" s="3">
        <v>3.04</v>
      </c>
      <c r="V3465" s="2" t="s">
        <v>42</v>
      </c>
      <c r="W3465" s="2" t="s">
        <v>43</v>
      </c>
      <c r="X3465" s="2" t="s">
        <v>197</v>
      </c>
      <c r="Y3465" s="19" t="str">
        <f>VLOOKUP(G3465,'Verweis Kd-Gruppe'!$A$2:$B$8,2,FALSE)</f>
        <v>EXP</v>
      </c>
      <c r="Z3465" s="19" t="str">
        <f>VLOOKUP(J3465,'Verweis Art-Gruppe'!$A$2:$B$15,2,FALSE)</f>
        <v>Geräte</v>
      </c>
      <c r="AA3465" s="19" t="str">
        <f>VLOOKUP(W3465,'Verweis Vertreter'!$A$2:$B$24,2,FALSE)</f>
        <v>Sebastian Faber</v>
      </c>
      <c r="AB3465" s="12">
        <f t="shared" si="486"/>
        <v>3</v>
      </c>
      <c r="AC3465" s="12">
        <f t="shared" si="491"/>
        <v>605</v>
      </c>
      <c r="AD3465" s="12">
        <f t="shared" si="492"/>
        <v>624</v>
      </c>
      <c r="AE3465" s="12">
        <f t="shared" si="487"/>
        <v>1872</v>
      </c>
      <c r="AF3465" s="12">
        <f t="shared" si="488"/>
        <v>19</v>
      </c>
      <c r="AG3465" s="12">
        <f t="shared" si="489"/>
        <v>57</v>
      </c>
      <c r="AH3465" s="9">
        <f t="shared" si="493"/>
        <v>3.0448717948717948E-2</v>
      </c>
      <c r="AI3465" s="14">
        <f>VLOOKUP(E3465,'Verweis Faktor'!$A:$B,2,FALSE)</f>
        <v>1</v>
      </c>
      <c r="AJ3465" s="14"/>
      <c r="AK3465" s="14" t="str">
        <f>IF(AL3465="Ja","Versandkosten",VLOOKUP(E3465,'Verweis Belegart'!$A$2:$B$9,2,FALSE))</f>
        <v>Hardware</v>
      </c>
      <c r="AL3465" s="14" t="str">
        <f t="shared" si="494"/>
        <v>Nein</v>
      </c>
      <c r="AM3465" s="14" t="str">
        <f t="shared" si="490"/>
        <v>Positiv</v>
      </c>
    </row>
    <row r="3466" spans="1:39" ht="17.25" customHeight="1" x14ac:dyDescent="0.35">
      <c r="A3466" s="17">
        <v>14573226</v>
      </c>
      <c r="B3466" s="2" t="s">
        <v>2197</v>
      </c>
      <c r="C3466" s="1">
        <v>2025001</v>
      </c>
      <c r="D3466" s="1">
        <v>2000924</v>
      </c>
      <c r="E3466" s="2" t="s">
        <v>34</v>
      </c>
      <c r="F3466" s="2" t="s">
        <v>53</v>
      </c>
      <c r="G3466" s="2" t="s">
        <v>66</v>
      </c>
      <c r="H3466" s="2" t="s">
        <v>2242</v>
      </c>
      <c r="I3466" s="2" t="s">
        <v>2243</v>
      </c>
      <c r="J3466" s="2" t="s">
        <v>103</v>
      </c>
      <c r="K3466" s="2" t="s">
        <v>79</v>
      </c>
      <c r="L3466" s="2" t="s">
        <v>132</v>
      </c>
      <c r="M3466" s="2" t="s">
        <v>133</v>
      </c>
      <c r="N3466" s="2" t="s">
        <v>48</v>
      </c>
      <c r="O3466" s="3">
        <v>3</v>
      </c>
      <c r="P3466" s="3">
        <v>254.48859999999999</v>
      </c>
      <c r="Q3466" s="3">
        <v>259</v>
      </c>
      <c r="R3466" s="3">
        <v>777</v>
      </c>
      <c r="S3466" s="3">
        <v>4.5114000000000001</v>
      </c>
      <c r="T3466" s="3">
        <v>13.53</v>
      </c>
      <c r="U3466" s="3">
        <v>1.74</v>
      </c>
      <c r="V3466" s="2" t="s">
        <v>42</v>
      </c>
      <c r="W3466" s="2" t="s">
        <v>43</v>
      </c>
      <c r="X3466" s="2" t="s">
        <v>197</v>
      </c>
      <c r="Y3466" s="19" t="str">
        <f>VLOOKUP(G3466,'Verweis Kd-Gruppe'!$A$2:$B$8,2,FALSE)</f>
        <v>EXP</v>
      </c>
      <c r="Z3466" s="19" t="str">
        <f>VLOOKUP(J3466,'Verweis Art-Gruppe'!$A$2:$B$15,2,FALSE)</f>
        <v>Geräte</v>
      </c>
      <c r="AA3466" s="19" t="str">
        <f>VLOOKUP(W3466,'Verweis Vertreter'!$A$2:$B$24,2,FALSE)</f>
        <v>Sebastian Faber</v>
      </c>
      <c r="AB3466" s="12">
        <f t="shared" si="486"/>
        <v>3</v>
      </c>
      <c r="AC3466" s="12">
        <f t="shared" si="491"/>
        <v>254.48859999999999</v>
      </c>
      <c r="AD3466" s="12">
        <f t="shared" si="492"/>
        <v>259</v>
      </c>
      <c r="AE3466" s="12">
        <f t="shared" si="487"/>
        <v>777</v>
      </c>
      <c r="AF3466" s="12">
        <f t="shared" si="488"/>
        <v>4.5114000000000001</v>
      </c>
      <c r="AG3466" s="12">
        <f t="shared" si="489"/>
        <v>13.53</v>
      </c>
      <c r="AH3466" s="9">
        <f t="shared" si="493"/>
        <v>1.7413127413127411E-2</v>
      </c>
      <c r="AI3466" s="14">
        <f>VLOOKUP(E3466,'Verweis Faktor'!$A:$B,2,FALSE)</f>
        <v>1</v>
      </c>
      <c r="AJ3466" s="14"/>
      <c r="AK3466" s="14" t="str">
        <f>IF(AL3466="Ja","Versandkosten",VLOOKUP(E3466,'Verweis Belegart'!$A$2:$B$9,2,FALSE))</f>
        <v>Hardware</v>
      </c>
      <c r="AL3466" s="14" t="str">
        <f t="shared" si="494"/>
        <v>Nein</v>
      </c>
      <c r="AM3466" s="14" t="str">
        <f t="shared" si="490"/>
        <v>Positiv</v>
      </c>
    </row>
    <row r="3467" spans="1:39" ht="17.25" customHeight="1" x14ac:dyDescent="0.35">
      <c r="A3467" s="17">
        <v>14573226</v>
      </c>
      <c r="B3467" s="2" t="s">
        <v>2197</v>
      </c>
      <c r="C3467" s="1">
        <v>2025001</v>
      </c>
      <c r="D3467" s="1">
        <v>2000924</v>
      </c>
      <c r="E3467" s="2" t="s">
        <v>34</v>
      </c>
      <c r="F3467" s="2" t="s">
        <v>53</v>
      </c>
      <c r="G3467" s="2" t="s">
        <v>66</v>
      </c>
      <c r="H3467" s="2" t="s">
        <v>2242</v>
      </c>
      <c r="I3467" s="2" t="s">
        <v>2243</v>
      </c>
      <c r="J3467" s="2" t="s">
        <v>103</v>
      </c>
      <c r="K3467" s="2" t="s">
        <v>83</v>
      </c>
      <c r="L3467" s="2" t="s">
        <v>673</v>
      </c>
      <c r="M3467" s="2" t="s">
        <v>674</v>
      </c>
      <c r="N3467" s="2" t="s">
        <v>48</v>
      </c>
      <c r="O3467" s="3">
        <v>20</v>
      </c>
      <c r="P3467" s="3">
        <v>253.26820000000001</v>
      </c>
      <c r="Q3467" s="3">
        <v>259</v>
      </c>
      <c r="R3467" s="3">
        <v>5180</v>
      </c>
      <c r="S3467" s="3">
        <v>5.7317999999999998</v>
      </c>
      <c r="T3467" s="3">
        <v>114.64</v>
      </c>
      <c r="U3467" s="3">
        <v>2.21</v>
      </c>
      <c r="V3467" s="2" t="s">
        <v>42</v>
      </c>
      <c r="W3467" s="2" t="s">
        <v>43</v>
      </c>
      <c r="X3467" s="2" t="s">
        <v>197</v>
      </c>
      <c r="Y3467" s="19" t="str">
        <f>VLOOKUP(G3467,'Verweis Kd-Gruppe'!$A$2:$B$8,2,FALSE)</f>
        <v>EXP</v>
      </c>
      <c r="Z3467" s="19" t="str">
        <f>VLOOKUP(J3467,'Verweis Art-Gruppe'!$A$2:$B$15,2,FALSE)</f>
        <v>Geräte</v>
      </c>
      <c r="AA3467" s="19" t="str">
        <f>VLOOKUP(W3467,'Verweis Vertreter'!$A$2:$B$24,2,FALSE)</f>
        <v>Sebastian Faber</v>
      </c>
      <c r="AB3467" s="12">
        <f t="shared" si="486"/>
        <v>20</v>
      </c>
      <c r="AC3467" s="12">
        <f t="shared" si="491"/>
        <v>253.26820000000001</v>
      </c>
      <c r="AD3467" s="12">
        <f t="shared" si="492"/>
        <v>259</v>
      </c>
      <c r="AE3467" s="12">
        <f t="shared" si="487"/>
        <v>5180</v>
      </c>
      <c r="AF3467" s="12">
        <f t="shared" si="488"/>
        <v>5.7317999999999998</v>
      </c>
      <c r="AG3467" s="12">
        <f t="shared" si="489"/>
        <v>114.64</v>
      </c>
      <c r="AH3467" s="9">
        <f t="shared" si="493"/>
        <v>2.213127413127413E-2</v>
      </c>
      <c r="AI3467" s="14">
        <f>VLOOKUP(E3467,'Verweis Faktor'!$A:$B,2,FALSE)</f>
        <v>1</v>
      </c>
      <c r="AJ3467" s="14"/>
      <c r="AK3467" s="14" t="str">
        <f>IF(AL3467="Ja","Versandkosten",VLOOKUP(E3467,'Verweis Belegart'!$A$2:$B$9,2,FALSE))</f>
        <v>Hardware</v>
      </c>
      <c r="AL3467" s="14" t="str">
        <f t="shared" si="494"/>
        <v>Nein</v>
      </c>
      <c r="AM3467" s="14" t="str">
        <f t="shared" si="490"/>
        <v>Positiv</v>
      </c>
    </row>
    <row r="3468" spans="1:39" ht="17.25" customHeight="1" x14ac:dyDescent="0.35">
      <c r="A3468" s="17">
        <v>14573226</v>
      </c>
      <c r="B3468" s="2" t="s">
        <v>2197</v>
      </c>
      <c r="C3468" s="1">
        <v>2025001</v>
      </c>
      <c r="D3468" s="1">
        <v>2000924</v>
      </c>
      <c r="E3468" s="2" t="s">
        <v>34</v>
      </c>
      <c r="F3468" s="2" t="s">
        <v>53</v>
      </c>
      <c r="G3468" s="2" t="s">
        <v>66</v>
      </c>
      <c r="H3468" s="2" t="s">
        <v>2242</v>
      </c>
      <c r="I3468" s="2" t="s">
        <v>2243</v>
      </c>
      <c r="J3468" s="2" t="s">
        <v>103</v>
      </c>
      <c r="K3468" s="2" t="s">
        <v>87</v>
      </c>
      <c r="L3468" s="2" t="s">
        <v>205</v>
      </c>
      <c r="M3468" s="2" t="s">
        <v>206</v>
      </c>
      <c r="N3468" s="2" t="s">
        <v>207</v>
      </c>
      <c r="O3468" s="3">
        <v>5</v>
      </c>
      <c r="P3468" s="3">
        <v>112.0598</v>
      </c>
      <c r="Q3468" s="3">
        <v>122</v>
      </c>
      <c r="R3468" s="3">
        <v>610</v>
      </c>
      <c r="S3468" s="3">
        <v>9.9402000000000008</v>
      </c>
      <c r="T3468" s="3">
        <v>49.7</v>
      </c>
      <c r="U3468" s="3">
        <v>8.14</v>
      </c>
      <c r="V3468" s="2" t="s">
        <v>42</v>
      </c>
      <c r="W3468" s="2" t="s">
        <v>43</v>
      </c>
      <c r="X3468" s="2" t="s">
        <v>197</v>
      </c>
      <c r="Y3468" s="19" t="str">
        <f>VLOOKUP(G3468,'Verweis Kd-Gruppe'!$A$2:$B$8,2,FALSE)</f>
        <v>EXP</v>
      </c>
      <c r="Z3468" s="19" t="str">
        <f>VLOOKUP(J3468,'Verweis Art-Gruppe'!$A$2:$B$15,2,FALSE)</f>
        <v>Geräte</v>
      </c>
      <c r="AA3468" s="19" t="str">
        <f>VLOOKUP(W3468,'Verweis Vertreter'!$A$2:$B$24,2,FALSE)</f>
        <v>Sebastian Faber</v>
      </c>
      <c r="AB3468" s="12">
        <f t="shared" si="486"/>
        <v>5</v>
      </c>
      <c r="AC3468" s="12">
        <f t="shared" si="491"/>
        <v>112.0598</v>
      </c>
      <c r="AD3468" s="12">
        <f t="shared" si="492"/>
        <v>122</v>
      </c>
      <c r="AE3468" s="12">
        <f t="shared" si="487"/>
        <v>610</v>
      </c>
      <c r="AF3468" s="12">
        <f t="shared" si="488"/>
        <v>9.9402000000000008</v>
      </c>
      <c r="AG3468" s="12">
        <f t="shared" si="489"/>
        <v>49.7</v>
      </c>
      <c r="AH3468" s="9">
        <f t="shared" si="493"/>
        <v>8.1475409836065577E-2</v>
      </c>
      <c r="AI3468" s="14">
        <f>VLOOKUP(E3468,'Verweis Faktor'!$A:$B,2,FALSE)</f>
        <v>1</v>
      </c>
      <c r="AJ3468" s="14"/>
      <c r="AK3468" s="14" t="str">
        <f>IF(AL3468="Ja","Versandkosten",VLOOKUP(E3468,'Verweis Belegart'!$A$2:$B$9,2,FALSE))</f>
        <v>Hardware</v>
      </c>
      <c r="AL3468" s="14" t="str">
        <f t="shared" si="494"/>
        <v>Nein</v>
      </c>
      <c r="AM3468" s="14" t="str">
        <f t="shared" si="490"/>
        <v>Positiv</v>
      </c>
    </row>
    <row r="3469" spans="1:39" ht="17.25" customHeight="1" x14ac:dyDescent="0.35">
      <c r="A3469" s="17">
        <v>14573226</v>
      </c>
      <c r="B3469" s="2" t="s">
        <v>2197</v>
      </c>
      <c r="C3469" s="1">
        <v>2025001</v>
      </c>
      <c r="D3469" s="1">
        <v>2000924</v>
      </c>
      <c r="E3469" s="2" t="s">
        <v>34</v>
      </c>
      <c r="F3469" s="2" t="s">
        <v>53</v>
      </c>
      <c r="G3469" s="2" t="s">
        <v>66</v>
      </c>
      <c r="H3469" s="2" t="s">
        <v>2242</v>
      </c>
      <c r="I3469" s="2" t="s">
        <v>2243</v>
      </c>
      <c r="J3469" s="2" t="s">
        <v>103</v>
      </c>
      <c r="K3469" s="2" t="s">
        <v>91</v>
      </c>
      <c r="L3469" s="2" t="s">
        <v>1029</v>
      </c>
      <c r="M3469" s="2" t="s">
        <v>1030</v>
      </c>
      <c r="N3469" s="2" t="s">
        <v>310</v>
      </c>
      <c r="O3469" s="3">
        <v>3</v>
      </c>
      <c r="P3469" s="3">
        <v>484.77780000000001</v>
      </c>
      <c r="Q3469" s="3">
        <v>489</v>
      </c>
      <c r="R3469" s="3">
        <v>1467</v>
      </c>
      <c r="S3469" s="3">
        <v>4.2222</v>
      </c>
      <c r="T3469" s="3">
        <v>12.67</v>
      </c>
      <c r="U3469" s="3">
        <v>0.86</v>
      </c>
      <c r="V3469" s="2" t="s">
        <v>42</v>
      </c>
      <c r="W3469" s="2" t="s">
        <v>43</v>
      </c>
      <c r="X3469" s="2" t="s">
        <v>197</v>
      </c>
      <c r="Y3469" s="19" t="str">
        <f>VLOOKUP(G3469,'Verweis Kd-Gruppe'!$A$2:$B$8,2,FALSE)</f>
        <v>EXP</v>
      </c>
      <c r="Z3469" s="19" t="str">
        <f>VLOOKUP(J3469,'Verweis Art-Gruppe'!$A$2:$B$15,2,FALSE)</f>
        <v>Geräte</v>
      </c>
      <c r="AA3469" s="19" t="str">
        <f>VLOOKUP(W3469,'Verweis Vertreter'!$A$2:$B$24,2,FALSE)</f>
        <v>Sebastian Faber</v>
      </c>
      <c r="AB3469" s="12">
        <f t="shared" si="486"/>
        <v>3</v>
      </c>
      <c r="AC3469" s="12">
        <f t="shared" si="491"/>
        <v>484.77780000000001</v>
      </c>
      <c r="AD3469" s="12">
        <f t="shared" si="492"/>
        <v>489</v>
      </c>
      <c r="AE3469" s="12">
        <f t="shared" si="487"/>
        <v>1467</v>
      </c>
      <c r="AF3469" s="12">
        <f t="shared" si="488"/>
        <v>4.2222</v>
      </c>
      <c r="AG3469" s="12">
        <f t="shared" si="489"/>
        <v>12.67</v>
      </c>
      <c r="AH3469" s="9">
        <f t="shared" si="493"/>
        <v>8.6366734832992505E-3</v>
      </c>
      <c r="AI3469" s="14">
        <f>VLOOKUP(E3469,'Verweis Faktor'!$A:$B,2,FALSE)</f>
        <v>1</v>
      </c>
      <c r="AJ3469" s="14"/>
      <c r="AK3469" s="14" t="str">
        <f>IF(AL3469="Ja","Versandkosten",VLOOKUP(E3469,'Verweis Belegart'!$A$2:$B$9,2,FALSE))</f>
        <v>Hardware</v>
      </c>
      <c r="AL3469" s="14" t="str">
        <f t="shared" si="494"/>
        <v>Nein</v>
      </c>
      <c r="AM3469" s="14" t="str">
        <f t="shared" si="490"/>
        <v>Positiv</v>
      </c>
    </row>
    <row r="3470" spans="1:39" ht="17.25" customHeight="1" x14ac:dyDescent="0.35">
      <c r="A3470" s="17">
        <v>14573226</v>
      </c>
      <c r="B3470" s="2" t="s">
        <v>2197</v>
      </c>
      <c r="C3470" s="1">
        <v>2025001</v>
      </c>
      <c r="D3470" s="1">
        <v>2000924</v>
      </c>
      <c r="E3470" s="2" t="s">
        <v>34</v>
      </c>
      <c r="F3470" s="2" t="s">
        <v>53</v>
      </c>
      <c r="G3470" s="2" t="s">
        <v>66</v>
      </c>
      <c r="H3470" s="2" t="s">
        <v>2242</v>
      </c>
      <c r="I3470" s="2" t="s">
        <v>2243</v>
      </c>
      <c r="J3470" s="2" t="s">
        <v>103</v>
      </c>
      <c r="K3470" s="2" t="s">
        <v>95</v>
      </c>
      <c r="L3470" s="2" t="s">
        <v>88</v>
      </c>
      <c r="M3470" s="2" t="s">
        <v>89</v>
      </c>
      <c r="N3470" s="2" t="s">
        <v>90</v>
      </c>
      <c r="O3470" s="3">
        <v>3</v>
      </c>
      <c r="P3470" s="3">
        <v>530.07069999999999</v>
      </c>
      <c r="Q3470" s="3">
        <v>549</v>
      </c>
      <c r="R3470" s="3">
        <v>1647</v>
      </c>
      <c r="S3470" s="3">
        <v>18.929300000000001</v>
      </c>
      <c r="T3470" s="3">
        <v>56.79</v>
      </c>
      <c r="U3470" s="3">
        <v>3.44</v>
      </c>
      <c r="V3470" s="2" t="s">
        <v>42</v>
      </c>
      <c r="W3470" s="2" t="s">
        <v>43</v>
      </c>
      <c r="X3470" s="2" t="s">
        <v>197</v>
      </c>
      <c r="Y3470" s="19" t="str">
        <f>VLOOKUP(G3470,'Verweis Kd-Gruppe'!$A$2:$B$8,2,FALSE)</f>
        <v>EXP</v>
      </c>
      <c r="Z3470" s="19" t="str">
        <f>VLOOKUP(J3470,'Verweis Art-Gruppe'!$A$2:$B$15,2,FALSE)</f>
        <v>Geräte</v>
      </c>
      <c r="AA3470" s="19" t="str">
        <f>VLOOKUP(W3470,'Verweis Vertreter'!$A$2:$B$24,2,FALSE)</f>
        <v>Sebastian Faber</v>
      </c>
      <c r="AB3470" s="12">
        <f t="shared" si="486"/>
        <v>3</v>
      </c>
      <c r="AC3470" s="12">
        <f t="shared" si="491"/>
        <v>530.07069999999999</v>
      </c>
      <c r="AD3470" s="12">
        <f t="shared" si="492"/>
        <v>549</v>
      </c>
      <c r="AE3470" s="12">
        <f t="shared" si="487"/>
        <v>1647</v>
      </c>
      <c r="AF3470" s="12">
        <f t="shared" si="488"/>
        <v>18.929300000000001</v>
      </c>
      <c r="AG3470" s="12">
        <f t="shared" si="489"/>
        <v>56.79</v>
      </c>
      <c r="AH3470" s="9">
        <f t="shared" si="493"/>
        <v>3.4480874316939893E-2</v>
      </c>
      <c r="AI3470" s="14">
        <f>VLOOKUP(E3470,'Verweis Faktor'!$A:$B,2,FALSE)</f>
        <v>1</v>
      </c>
      <c r="AJ3470" s="14"/>
      <c r="AK3470" s="14" t="str">
        <f>IF(AL3470="Ja","Versandkosten",VLOOKUP(E3470,'Verweis Belegart'!$A$2:$B$9,2,FALSE))</f>
        <v>Hardware</v>
      </c>
      <c r="AL3470" s="14" t="str">
        <f t="shared" si="494"/>
        <v>Nein</v>
      </c>
      <c r="AM3470" s="14" t="str">
        <f t="shared" si="490"/>
        <v>Positiv</v>
      </c>
    </row>
    <row r="3471" spans="1:39" ht="17.25" customHeight="1" x14ac:dyDescent="0.35">
      <c r="A3471" s="17">
        <v>14573226</v>
      </c>
      <c r="B3471" s="2" t="s">
        <v>2197</v>
      </c>
      <c r="C3471" s="1">
        <v>2025001</v>
      </c>
      <c r="D3471" s="1">
        <v>2000924</v>
      </c>
      <c r="E3471" s="2" t="s">
        <v>34</v>
      </c>
      <c r="F3471" s="2" t="s">
        <v>53</v>
      </c>
      <c r="G3471" s="2" t="s">
        <v>66</v>
      </c>
      <c r="H3471" s="2" t="s">
        <v>2242</v>
      </c>
      <c r="I3471" s="2" t="s">
        <v>2243</v>
      </c>
      <c r="J3471" s="2" t="s">
        <v>103</v>
      </c>
      <c r="K3471" s="2" t="s">
        <v>99</v>
      </c>
      <c r="L3471" s="2" t="s">
        <v>1717</v>
      </c>
      <c r="M3471" s="2" t="s">
        <v>1718</v>
      </c>
      <c r="N3471" s="2" t="s">
        <v>917</v>
      </c>
      <c r="O3471" s="3">
        <v>20</v>
      </c>
      <c r="P3471" s="3">
        <v>197.1934</v>
      </c>
      <c r="Q3471" s="3">
        <v>202</v>
      </c>
      <c r="R3471" s="3">
        <v>4040</v>
      </c>
      <c r="S3471" s="3">
        <v>4.8066000000000004</v>
      </c>
      <c r="T3471" s="3">
        <v>96.13</v>
      </c>
      <c r="U3471" s="3">
        <v>2.37</v>
      </c>
      <c r="V3471" s="2" t="s">
        <v>42</v>
      </c>
      <c r="W3471" s="2" t="s">
        <v>43</v>
      </c>
      <c r="X3471" s="2" t="s">
        <v>197</v>
      </c>
      <c r="Y3471" s="19" t="str">
        <f>VLOOKUP(G3471,'Verweis Kd-Gruppe'!$A$2:$B$8,2,FALSE)</f>
        <v>EXP</v>
      </c>
      <c r="Z3471" s="19" t="str">
        <f>VLOOKUP(J3471,'Verweis Art-Gruppe'!$A$2:$B$15,2,FALSE)</f>
        <v>Geräte</v>
      </c>
      <c r="AA3471" s="19" t="str">
        <f>VLOOKUP(W3471,'Verweis Vertreter'!$A$2:$B$24,2,FALSE)</f>
        <v>Sebastian Faber</v>
      </c>
      <c r="AB3471" s="12">
        <f t="shared" si="486"/>
        <v>20</v>
      </c>
      <c r="AC3471" s="12">
        <f t="shared" si="491"/>
        <v>197.1934</v>
      </c>
      <c r="AD3471" s="12">
        <f t="shared" si="492"/>
        <v>202</v>
      </c>
      <c r="AE3471" s="12">
        <f t="shared" si="487"/>
        <v>4040</v>
      </c>
      <c r="AF3471" s="12">
        <f t="shared" si="488"/>
        <v>4.8066000000000004</v>
      </c>
      <c r="AG3471" s="12">
        <f t="shared" si="489"/>
        <v>96.13</v>
      </c>
      <c r="AH3471" s="9">
        <f t="shared" si="493"/>
        <v>2.3794554455445545E-2</v>
      </c>
      <c r="AI3471" s="14">
        <f>VLOOKUP(E3471,'Verweis Faktor'!$A:$B,2,FALSE)</f>
        <v>1</v>
      </c>
      <c r="AJ3471" s="14"/>
      <c r="AK3471" s="14" t="str">
        <f>IF(AL3471="Ja","Versandkosten",VLOOKUP(E3471,'Verweis Belegart'!$A$2:$B$9,2,FALSE))</f>
        <v>Hardware</v>
      </c>
      <c r="AL3471" s="14" t="str">
        <f t="shared" si="494"/>
        <v>Nein</v>
      </c>
      <c r="AM3471" s="14" t="str">
        <f t="shared" si="490"/>
        <v>Positiv</v>
      </c>
    </row>
    <row r="3472" spans="1:39" ht="17.25" customHeight="1" x14ac:dyDescent="0.35">
      <c r="A3472" s="17">
        <v>14573226</v>
      </c>
      <c r="B3472" s="2" t="s">
        <v>2197</v>
      </c>
      <c r="C3472" s="1">
        <v>2025001</v>
      </c>
      <c r="D3472" s="1">
        <v>2000924</v>
      </c>
      <c r="E3472" s="2" t="s">
        <v>34</v>
      </c>
      <c r="F3472" s="2" t="s">
        <v>53</v>
      </c>
      <c r="G3472" s="2" t="s">
        <v>66</v>
      </c>
      <c r="H3472" s="2" t="s">
        <v>2242</v>
      </c>
      <c r="I3472" s="2" t="s">
        <v>2243</v>
      </c>
      <c r="J3472" s="2" t="s">
        <v>103</v>
      </c>
      <c r="K3472" s="2" t="s">
        <v>103</v>
      </c>
      <c r="L3472" s="2" t="s">
        <v>1756</v>
      </c>
      <c r="M3472" s="2" t="s">
        <v>1757</v>
      </c>
      <c r="N3472" s="2" t="s">
        <v>1480</v>
      </c>
      <c r="O3472" s="3">
        <v>3</v>
      </c>
      <c r="P3472" s="3">
        <v>292</v>
      </c>
      <c r="Q3472" s="3">
        <v>309</v>
      </c>
      <c r="R3472" s="3">
        <v>927</v>
      </c>
      <c r="S3472" s="3">
        <v>17</v>
      </c>
      <c r="T3472" s="3">
        <v>51</v>
      </c>
      <c r="U3472" s="3">
        <v>5.5</v>
      </c>
      <c r="V3472" s="2" t="s">
        <v>42</v>
      </c>
      <c r="W3472" s="2" t="s">
        <v>43</v>
      </c>
      <c r="X3472" s="2" t="s">
        <v>197</v>
      </c>
      <c r="Y3472" s="19" t="str">
        <f>VLOOKUP(G3472,'Verweis Kd-Gruppe'!$A$2:$B$8,2,FALSE)</f>
        <v>EXP</v>
      </c>
      <c r="Z3472" s="19" t="str">
        <f>VLOOKUP(J3472,'Verweis Art-Gruppe'!$A$2:$B$15,2,FALSE)</f>
        <v>Geräte</v>
      </c>
      <c r="AA3472" s="19" t="str">
        <f>VLOOKUP(W3472,'Verweis Vertreter'!$A$2:$B$24,2,FALSE)</f>
        <v>Sebastian Faber</v>
      </c>
      <c r="AB3472" s="12">
        <f t="shared" si="486"/>
        <v>3</v>
      </c>
      <c r="AC3472" s="12">
        <f t="shared" si="491"/>
        <v>292</v>
      </c>
      <c r="AD3472" s="12">
        <f t="shared" si="492"/>
        <v>309</v>
      </c>
      <c r="AE3472" s="12">
        <f t="shared" si="487"/>
        <v>927</v>
      </c>
      <c r="AF3472" s="12">
        <f t="shared" si="488"/>
        <v>17</v>
      </c>
      <c r="AG3472" s="12">
        <f t="shared" si="489"/>
        <v>51</v>
      </c>
      <c r="AH3472" s="9">
        <f t="shared" si="493"/>
        <v>5.5016181229773461E-2</v>
      </c>
      <c r="AI3472" s="14">
        <f>VLOOKUP(E3472,'Verweis Faktor'!$A:$B,2,FALSE)</f>
        <v>1</v>
      </c>
      <c r="AJ3472" s="14"/>
      <c r="AK3472" s="14" t="str">
        <f>IF(AL3472="Ja","Versandkosten",VLOOKUP(E3472,'Verweis Belegart'!$A$2:$B$9,2,FALSE))</f>
        <v>Hardware</v>
      </c>
      <c r="AL3472" s="14" t="str">
        <f t="shared" si="494"/>
        <v>Nein</v>
      </c>
      <c r="AM3472" s="14" t="str">
        <f t="shared" si="490"/>
        <v>Positiv</v>
      </c>
    </row>
    <row r="3473" spans="1:39" ht="17.25" customHeight="1" x14ac:dyDescent="0.35">
      <c r="A3473" s="17">
        <v>14573226</v>
      </c>
      <c r="B3473" s="2" t="s">
        <v>2197</v>
      </c>
      <c r="C3473" s="1">
        <v>2025001</v>
      </c>
      <c r="D3473" s="1">
        <v>2000924</v>
      </c>
      <c r="E3473" s="2" t="s">
        <v>34</v>
      </c>
      <c r="F3473" s="2" t="s">
        <v>53</v>
      </c>
      <c r="G3473" s="2" t="s">
        <v>66</v>
      </c>
      <c r="H3473" s="2" t="s">
        <v>2242</v>
      </c>
      <c r="I3473" s="2" t="s">
        <v>2243</v>
      </c>
      <c r="J3473" s="2" t="s">
        <v>103</v>
      </c>
      <c r="K3473" s="2" t="s">
        <v>107</v>
      </c>
      <c r="L3473" s="2" t="s">
        <v>281</v>
      </c>
      <c r="M3473" s="2" t="s">
        <v>282</v>
      </c>
      <c r="N3473" s="2" t="s">
        <v>283</v>
      </c>
      <c r="O3473" s="3">
        <v>2</v>
      </c>
      <c r="P3473" s="3">
        <v>494.59449999999998</v>
      </c>
      <c r="Q3473" s="3">
        <v>509</v>
      </c>
      <c r="R3473" s="3">
        <v>1018</v>
      </c>
      <c r="S3473" s="3">
        <v>14.4055</v>
      </c>
      <c r="T3473" s="3">
        <v>28.81</v>
      </c>
      <c r="U3473" s="3">
        <v>2.83</v>
      </c>
      <c r="V3473" s="2" t="s">
        <v>42</v>
      </c>
      <c r="W3473" s="2" t="s">
        <v>43</v>
      </c>
      <c r="X3473" s="2" t="s">
        <v>197</v>
      </c>
      <c r="Y3473" s="19" t="str">
        <f>VLOOKUP(G3473,'Verweis Kd-Gruppe'!$A$2:$B$8,2,FALSE)</f>
        <v>EXP</v>
      </c>
      <c r="Z3473" s="19" t="str">
        <f>VLOOKUP(J3473,'Verweis Art-Gruppe'!$A$2:$B$15,2,FALSE)</f>
        <v>Geräte</v>
      </c>
      <c r="AA3473" s="19" t="str">
        <f>VLOOKUP(W3473,'Verweis Vertreter'!$A$2:$B$24,2,FALSE)</f>
        <v>Sebastian Faber</v>
      </c>
      <c r="AB3473" s="12">
        <f t="shared" si="486"/>
        <v>2</v>
      </c>
      <c r="AC3473" s="12">
        <f t="shared" si="491"/>
        <v>494.59449999999998</v>
      </c>
      <c r="AD3473" s="12">
        <f t="shared" si="492"/>
        <v>509</v>
      </c>
      <c r="AE3473" s="12">
        <f t="shared" si="487"/>
        <v>1018</v>
      </c>
      <c r="AF3473" s="12">
        <f t="shared" si="488"/>
        <v>14.4055</v>
      </c>
      <c r="AG3473" s="12">
        <f t="shared" si="489"/>
        <v>28.81</v>
      </c>
      <c r="AH3473" s="9">
        <f t="shared" si="493"/>
        <v>2.8300589390962669E-2</v>
      </c>
      <c r="AI3473" s="14">
        <f>VLOOKUP(E3473,'Verweis Faktor'!$A:$B,2,FALSE)</f>
        <v>1</v>
      </c>
      <c r="AJ3473" s="14"/>
      <c r="AK3473" s="14" t="str">
        <f>IF(AL3473="Ja","Versandkosten",VLOOKUP(E3473,'Verweis Belegart'!$A$2:$B$9,2,FALSE))</f>
        <v>Hardware</v>
      </c>
      <c r="AL3473" s="14" t="str">
        <f t="shared" si="494"/>
        <v>Nein</v>
      </c>
      <c r="AM3473" s="14" t="str">
        <f t="shared" si="490"/>
        <v>Positiv</v>
      </c>
    </row>
    <row r="3474" spans="1:39" ht="17.25" customHeight="1" x14ac:dyDescent="0.35">
      <c r="A3474" s="17">
        <v>14573226</v>
      </c>
      <c r="B3474" s="2" t="s">
        <v>2197</v>
      </c>
      <c r="C3474" s="1">
        <v>2025001</v>
      </c>
      <c r="D3474" s="1">
        <v>2000924</v>
      </c>
      <c r="E3474" s="2" t="s">
        <v>34</v>
      </c>
      <c r="F3474" s="2" t="s">
        <v>53</v>
      </c>
      <c r="G3474" s="2" t="s">
        <v>66</v>
      </c>
      <c r="H3474" s="2" t="s">
        <v>2242</v>
      </c>
      <c r="I3474" s="2" t="s">
        <v>2243</v>
      </c>
      <c r="J3474" s="2" t="s">
        <v>103</v>
      </c>
      <c r="K3474" s="2" t="s">
        <v>111</v>
      </c>
      <c r="L3474" s="2" t="s">
        <v>351</v>
      </c>
      <c r="M3474" s="2" t="s">
        <v>352</v>
      </c>
      <c r="N3474" s="2" t="s">
        <v>90</v>
      </c>
      <c r="O3474" s="3">
        <v>1</v>
      </c>
      <c r="P3474" s="3">
        <v>540</v>
      </c>
      <c r="Q3474" s="3">
        <v>549</v>
      </c>
      <c r="R3474" s="3">
        <v>549</v>
      </c>
      <c r="S3474" s="3">
        <v>9</v>
      </c>
      <c r="T3474" s="3">
        <v>9</v>
      </c>
      <c r="U3474" s="3">
        <v>1.63</v>
      </c>
      <c r="V3474" s="2" t="s">
        <v>42</v>
      </c>
      <c r="W3474" s="2" t="s">
        <v>43</v>
      </c>
      <c r="X3474" s="2" t="s">
        <v>197</v>
      </c>
      <c r="Y3474" s="19" t="str">
        <f>VLOOKUP(G3474,'Verweis Kd-Gruppe'!$A$2:$B$8,2,FALSE)</f>
        <v>EXP</v>
      </c>
      <c r="Z3474" s="19" t="str">
        <f>VLOOKUP(J3474,'Verweis Art-Gruppe'!$A$2:$B$15,2,FALSE)</f>
        <v>Geräte</v>
      </c>
      <c r="AA3474" s="19" t="str">
        <f>VLOOKUP(W3474,'Verweis Vertreter'!$A$2:$B$24,2,FALSE)</f>
        <v>Sebastian Faber</v>
      </c>
      <c r="AB3474" s="12">
        <f t="shared" si="486"/>
        <v>1</v>
      </c>
      <c r="AC3474" s="12">
        <f t="shared" si="491"/>
        <v>540</v>
      </c>
      <c r="AD3474" s="12">
        <f t="shared" si="492"/>
        <v>549</v>
      </c>
      <c r="AE3474" s="12">
        <f t="shared" si="487"/>
        <v>549</v>
      </c>
      <c r="AF3474" s="12">
        <f t="shared" si="488"/>
        <v>9</v>
      </c>
      <c r="AG3474" s="12">
        <f t="shared" si="489"/>
        <v>9</v>
      </c>
      <c r="AH3474" s="9">
        <f t="shared" si="493"/>
        <v>1.6393442622950821E-2</v>
      </c>
      <c r="AI3474" s="14">
        <f>VLOOKUP(E3474,'Verweis Faktor'!$A:$B,2,FALSE)</f>
        <v>1</v>
      </c>
      <c r="AJ3474" s="14"/>
      <c r="AK3474" s="14" t="str">
        <f>IF(AL3474="Ja","Versandkosten",VLOOKUP(E3474,'Verweis Belegart'!$A$2:$B$9,2,FALSE))</f>
        <v>Hardware</v>
      </c>
      <c r="AL3474" s="14" t="str">
        <f t="shared" si="494"/>
        <v>Nein</v>
      </c>
      <c r="AM3474" s="14" t="str">
        <f t="shared" si="490"/>
        <v>Positiv</v>
      </c>
    </row>
    <row r="3475" spans="1:39" ht="17.25" customHeight="1" x14ac:dyDescent="0.35">
      <c r="A3475" s="17">
        <v>14573226</v>
      </c>
      <c r="B3475" s="2" t="s">
        <v>2197</v>
      </c>
      <c r="C3475" s="1">
        <v>2025001</v>
      </c>
      <c r="D3475" s="1">
        <v>2000924</v>
      </c>
      <c r="E3475" s="2" t="s">
        <v>34</v>
      </c>
      <c r="F3475" s="2" t="s">
        <v>53</v>
      </c>
      <c r="G3475" s="2" t="s">
        <v>66</v>
      </c>
      <c r="H3475" s="2" t="s">
        <v>2242</v>
      </c>
      <c r="I3475" s="2" t="s">
        <v>2243</v>
      </c>
      <c r="J3475" s="2" t="s">
        <v>103</v>
      </c>
      <c r="K3475" s="2" t="s">
        <v>115</v>
      </c>
      <c r="L3475" s="2" t="s">
        <v>50</v>
      </c>
      <c r="M3475" s="2" t="s">
        <v>51</v>
      </c>
      <c r="N3475" s="2" t="s">
        <v>52</v>
      </c>
      <c r="O3475" s="3">
        <v>5</v>
      </c>
      <c r="P3475" s="3">
        <v>143.50120000000001</v>
      </c>
      <c r="Q3475" s="3">
        <v>149</v>
      </c>
      <c r="R3475" s="3">
        <v>745</v>
      </c>
      <c r="S3475" s="3">
        <v>5.4988000000000001</v>
      </c>
      <c r="T3475" s="3">
        <v>27.49</v>
      </c>
      <c r="U3475" s="3">
        <v>3.69</v>
      </c>
      <c r="V3475" s="2" t="s">
        <v>42</v>
      </c>
      <c r="W3475" s="2" t="s">
        <v>43</v>
      </c>
      <c r="X3475" s="2" t="s">
        <v>197</v>
      </c>
      <c r="Y3475" s="19" t="str">
        <f>VLOOKUP(G3475,'Verweis Kd-Gruppe'!$A$2:$B$8,2,FALSE)</f>
        <v>EXP</v>
      </c>
      <c r="Z3475" s="19" t="str">
        <f>VLOOKUP(J3475,'Verweis Art-Gruppe'!$A$2:$B$15,2,FALSE)</f>
        <v>Geräte</v>
      </c>
      <c r="AA3475" s="19" t="str">
        <f>VLOOKUP(W3475,'Verweis Vertreter'!$A$2:$B$24,2,FALSE)</f>
        <v>Sebastian Faber</v>
      </c>
      <c r="AB3475" s="12">
        <f t="shared" si="486"/>
        <v>5</v>
      </c>
      <c r="AC3475" s="12">
        <f t="shared" si="491"/>
        <v>143.50120000000001</v>
      </c>
      <c r="AD3475" s="12">
        <f t="shared" si="492"/>
        <v>149</v>
      </c>
      <c r="AE3475" s="12">
        <f t="shared" si="487"/>
        <v>745</v>
      </c>
      <c r="AF3475" s="12">
        <f t="shared" si="488"/>
        <v>5.4988000000000001</v>
      </c>
      <c r="AG3475" s="12">
        <f t="shared" si="489"/>
        <v>27.49</v>
      </c>
      <c r="AH3475" s="9">
        <f t="shared" si="493"/>
        <v>3.6899328859060401E-2</v>
      </c>
      <c r="AI3475" s="14">
        <f>VLOOKUP(E3475,'Verweis Faktor'!$A:$B,2,FALSE)</f>
        <v>1</v>
      </c>
      <c r="AJ3475" s="14"/>
      <c r="AK3475" s="14" t="str">
        <f>IF(AL3475="Ja","Versandkosten",VLOOKUP(E3475,'Verweis Belegart'!$A$2:$B$9,2,FALSE))</f>
        <v>Hardware</v>
      </c>
      <c r="AL3475" s="14" t="str">
        <f t="shared" si="494"/>
        <v>Nein</v>
      </c>
      <c r="AM3475" s="14" t="str">
        <f t="shared" si="490"/>
        <v>Positiv</v>
      </c>
    </row>
    <row r="3476" spans="1:39" ht="17.25" customHeight="1" x14ac:dyDescent="0.35">
      <c r="A3476" s="17">
        <v>14573226</v>
      </c>
      <c r="B3476" s="2" t="s">
        <v>2197</v>
      </c>
      <c r="C3476" s="1">
        <v>2025001</v>
      </c>
      <c r="D3476" s="1">
        <v>2000924</v>
      </c>
      <c r="E3476" s="2" t="s">
        <v>34</v>
      </c>
      <c r="F3476" s="2" t="s">
        <v>53</v>
      </c>
      <c r="G3476" s="2" t="s">
        <v>66</v>
      </c>
      <c r="H3476" s="2" t="s">
        <v>2242</v>
      </c>
      <c r="I3476" s="2" t="s">
        <v>2243</v>
      </c>
      <c r="J3476" s="2" t="s">
        <v>103</v>
      </c>
      <c r="K3476" s="2" t="s">
        <v>289</v>
      </c>
      <c r="L3476" s="2" t="s">
        <v>2006</v>
      </c>
      <c r="M3476" s="2" t="s">
        <v>2007</v>
      </c>
      <c r="N3476" s="2" t="s">
        <v>139</v>
      </c>
      <c r="O3476" s="3">
        <v>1</v>
      </c>
      <c r="P3476" s="3">
        <v>695</v>
      </c>
      <c r="Q3476" s="3">
        <v>717</v>
      </c>
      <c r="R3476" s="3">
        <v>717</v>
      </c>
      <c r="S3476" s="3">
        <v>22</v>
      </c>
      <c r="T3476" s="3">
        <v>22</v>
      </c>
      <c r="U3476" s="3">
        <v>3.06</v>
      </c>
      <c r="V3476" s="2" t="s">
        <v>42</v>
      </c>
      <c r="W3476" s="2" t="s">
        <v>43</v>
      </c>
      <c r="X3476" s="2" t="s">
        <v>197</v>
      </c>
      <c r="Y3476" s="19" t="str">
        <f>VLOOKUP(G3476,'Verweis Kd-Gruppe'!$A$2:$B$8,2,FALSE)</f>
        <v>EXP</v>
      </c>
      <c r="Z3476" s="19" t="str">
        <f>VLOOKUP(J3476,'Verweis Art-Gruppe'!$A$2:$B$15,2,FALSE)</f>
        <v>Geräte</v>
      </c>
      <c r="AA3476" s="19" t="str">
        <f>VLOOKUP(W3476,'Verweis Vertreter'!$A$2:$B$24,2,FALSE)</f>
        <v>Sebastian Faber</v>
      </c>
      <c r="AB3476" s="12">
        <f t="shared" si="486"/>
        <v>1</v>
      </c>
      <c r="AC3476" s="12">
        <f t="shared" si="491"/>
        <v>695</v>
      </c>
      <c r="AD3476" s="12">
        <f t="shared" si="492"/>
        <v>717</v>
      </c>
      <c r="AE3476" s="12">
        <f t="shared" si="487"/>
        <v>717</v>
      </c>
      <c r="AF3476" s="12">
        <f t="shared" si="488"/>
        <v>22</v>
      </c>
      <c r="AG3476" s="12">
        <f t="shared" si="489"/>
        <v>22</v>
      </c>
      <c r="AH3476" s="9">
        <f t="shared" si="493"/>
        <v>3.0683403068340307E-2</v>
      </c>
      <c r="AI3476" s="14">
        <f>VLOOKUP(E3476,'Verweis Faktor'!$A:$B,2,FALSE)</f>
        <v>1</v>
      </c>
      <c r="AJ3476" s="14"/>
      <c r="AK3476" s="14" t="str">
        <f>IF(AL3476="Ja","Versandkosten",VLOOKUP(E3476,'Verweis Belegart'!$A$2:$B$9,2,FALSE))</f>
        <v>Hardware</v>
      </c>
      <c r="AL3476" s="14" t="str">
        <f t="shared" si="494"/>
        <v>Nein</v>
      </c>
      <c r="AM3476" s="14" t="str">
        <f t="shared" si="490"/>
        <v>Positiv</v>
      </c>
    </row>
    <row r="3477" spans="1:39" ht="17.25" customHeight="1" x14ac:dyDescent="0.35">
      <c r="A3477" s="17">
        <v>14573226</v>
      </c>
      <c r="B3477" s="2" t="s">
        <v>2197</v>
      </c>
      <c r="C3477" s="1">
        <v>2025001</v>
      </c>
      <c r="D3477" s="1">
        <v>2000924</v>
      </c>
      <c r="E3477" s="2" t="s">
        <v>34</v>
      </c>
      <c r="F3477" s="2" t="s">
        <v>53</v>
      </c>
      <c r="G3477" s="2" t="s">
        <v>66</v>
      </c>
      <c r="H3477" s="2" t="s">
        <v>2242</v>
      </c>
      <c r="I3477" s="2" t="s">
        <v>2243</v>
      </c>
      <c r="J3477" s="2" t="s">
        <v>103</v>
      </c>
      <c r="K3477" s="2" t="s">
        <v>293</v>
      </c>
      <c r="L3477" s="2" t="s">
        <v>520</v>
      </c>
      <c r="M3477" s="2" t="s">
        <v>521</v>
      </c>
      <c r="N3477" s="2" t="s">
        <v>522</v>
      </c>
      <c r="O3477" s="3">
        <v>2</v>
      </c>
      <c r="P3477" s="3">
        <v>492</v>
      </c>
      <c r="Q3477" s="3">
        <v>505</v>
      </c>
      <c r="R3477" s="3">
        <v>1010</v>
      </c>
      <c r="S3477" s="3">
        <v>13</v>
      </c>
      <c r="T3477" s="3">
        <v>26</v>
      </c>
      <c r="U3477" s="3">
        <v>2.57</v>
      </c>
      <c r="V3477" s="2" t="s">
        <v>42</v>
      </c>
      <c r="W3477" s="2" t="s">
        <v>43</v>
      </c>
      <c r="X3477" s="2" t="s">
        <v>197</v>
      </c>
      <c r="Y3477" s="19" t="str">
        <f>VLOOKUP(G3477,'Verweis Kd-Gruppe'!$A$2:$B$8,2,FALSE)</f>
        <v>EXP</v>
      </c>
      <c r="Z3477" s="19" t="str">
        <f>VLOOKUP(J3477,'Verweis Art-Gruppe'!$A$2:$B$15,2,FALSE)</f>
        <v>Geräte</v>
      </c>
      <c r="AA3477" s="19" t="str">
        <f>VLOOKUP(W3477,'Verweis Vertreter'!$A$2:$B$24,2,FALSE)</f>
        <v>Sebastian Faber</v>
      </c>
      <c r="AB3477" s="12">
        <f t="shared" si="486"/>
        <v>2</v>
      </c>
      <c r="AC3477" s="12">
        <f t="shared" si="491"/>
        <v>492</v>
      </c>
      <c r="AD3477" s="12">
        <f t="shared" si="492"/>
        <v>505</v>
      </c>
      <c r="AE3477" s="12">
        <f t="shared" si="487"/>
        <v>1010</v>
      </c>
      <c r="AF3477" s="12">
        <f t="shared" si="488"/>
        <v>13</v>
      </c>
      <c r="AG3477" s="12">
        <f t="shared" si="489"/>
        <v>26</v>
      </c>
      <c r="AH3477" s="9">
        <f t="shared" si="493"/>
        <v>2.5742574257425741E-2</v>
      </c>
      <c r="AI3477" s="14">
        <f>VLOOKUP(E3477,'Verweis Faktor'!$A:$B,2,FALSE)</f>
        <v>1</v>
      </c>
      <c r="AJ3477" s="14"/>
      <c r="AK3477" s="14" t="str">
        <f>IF(AL3477="Ja","Versandkosten",VLOOKUP(E3477,'Verweis Belegart'!$A$2:$B$9,2,FALSE))</f>
        <v>Hardware</v>
      </c>
      <c r="AL3477" s="14" t="str">
        <f t="shared" si="494"/>
        <v>Nein</v>
      </c>
      <c r="AM3477" s="14" t="str">
        <f t="shared" si="490"/>
        <v>Positiv</v>
      </c>
    </row>
    <row r="3478" spans="1:39" ht="17.25" customHeight="1" x14ac:dyDescent="0.35">
      <c r="A3478" s="17">
        <v>14573226</v>
      </c>
      <c r="B3478" s="2" t="s">
        <v>2197</v>
      </c>
      <c r="C3478" s="1">
        <v>2025001</v>
      </c>
      <c r="D3478" s="1">
        <v>2000924</v>
      </c>
      <c r="E3478" s="2" t="s">
        <v>34</v>
      </c>
      <c r="F3478" s="2" t="s">
        <v>53</v>
      </c>
      <c r="G3478" s="2" t="s">
        <v>66</v>
      </c>
      <c r="H3478" s="2" t="s">
        <v>2242</v>
      </c>
      <c r="I3478" s="2" t="s">
        <v>2243</v>
      </c>
      <c r="J3478" s="2" t="s">
        <v>103</v>
      </c>
      <c r="K3478" s="2" t="s">
        <v>296</v>
      </c>
      <c r="L3478" s="2" t="s">
        <v>731</v>
      </c>
      <c r="M3478" s="2" t="s">
        <v>732</v>
      </c>
      <c r="N3478" s="2" t="s">
        <v>733</v>
      </c>
      <c r="O3478" s="3">
        <v>5</v>
      </c>
      <c r="P3478" s="3">
        <v>780.90909999999997</v>
      </c>
      <c r="Q3478" s="3">
        <v>760</v>
      </c>
      <c r="R3478" s="3">
        <v>3800</v>
      </c>
      <c r="S3478" s="3">
        <v>-20.909099999999999</v>
      </c>
      <c r="T3478" s="3">
        <v>-104.55</v>
      </c>
      <c r="U3478" s="3">
        <v>-2.75</v>
      </c>
      <c r="V3478" s="2" t="s">
        <v>42</v>
      </c>
      <c r="W3478" s="2" t="s">
        <v>43</v>
      </c>
      <c r="X3478" s="2" t="s">
        <v>197</v>
      </c>
      <c r="Y3478" s="19" t="str">
        <f>VLOOKUP(G3478,'Verweis Kd-Gruppe'!$A$2:$B$8,2,FALSE)</f>
        <v>EXP</v>
      </c>
      <c r="Z3478" s="19" t="str">
        <f>VLOOKUP(J3478,'Verweis Art-Gruppe'!$A$2:$B$15,2,FALSE)</f>
        <v>Geräte</v>
      </c>
      <c r="AA3478" s="19" t="str">
        <f>VLOOKUP(W3478,'Verweis Vertreter'!$A$2:$B$24,2,FALSE)</f>
        <v>Sebastian Faber</v>
      </c>
      <c r="AB3478" s="12">
        <f t="shared" si="486"/>
        <v>5</v>
      </c>
      <c r="AC3478" s="12">
        <f t="shared" si="491"/>
        <v>780.90909999999997</v>
      </c>
      <c r="AD3478" s="12">
        <f t="shared" si="492"/>
        <v>760</v>
      </c>
      <c r="AE3478" s="12">
        <f t="shared" si="487"/>
        <v>3800</v>
      </c>
      <c r="AF3478" s="12">
        <f t="shared" si="488"/>
        <v>-20.909099999999999</v>
      </c>
      <c r="AG3478" s="12">
        <f t="shared" si="489"/>
        <v>-104.55</v>
      </c>
      <c r="AH3478" s="9">
        <f t="shared" si="493"/>
        <v>-2.751315789473684E-2</v>
      </c>
      <c r="AI3478" s="14">
        <f>VLOOKUP(E3478,'Verweis Faktor'!$A:$B,2,FALSE)</f>
        <v>1</v>
      </c>
      <c r="AJ3478" s="14"/>
      <c r="AK3478" s="14" t="str">
        <f>IF(AL3478="Ja","Versandkosten",VLOOKUP(E3478,'Verweis Belegart'!$A$2:$B$9,2,FALSE))</f>
        <v>Hardware</v>
      </c>
      <c r="AL3478" s="14" t="str">
        <f t="shared" si="494"/>
        <v>Nein</v>
      </c>
      <c r="AM3478" s="14" t="str">
        <f t="shared" si="490"/>
        <v>Negativ</v>
      </c>
    </row>
    <row r="3479" spans="1:39" ht="17.25" customHeight="1" x14ac:dyDescent="0.35">
      <c r="A3479" s="17">
        <v>14573226</v>
      </c>
      <c r="B3479" s="2" t="s">
        <v>2197</v>
      </c>
      <c r="C3479" s="1">
        <v>2025001</v>
      </c>
      <c r="D3479" s="1">
        <v>2000924</v>
      </c>
      <c r="E3479" s="2" t="s">
        <v>34</v>
      </c>
      <c r="F3479" s="2" t="s">
        <v>53</v>
      </c>
      <c r="G3479" s="2" t="s">
        <v>66</v>
      </c>
      <c r="H3479" s="2" t="s">
        <v>2242</v>
      </c>
      <c r="I3479" s="2" t="s">
        <v>2243</v>
      </c>
      <c r="J3479" s="2" t="s">
        <v>103</v>
      </c>
      <c r="K3479" s="2" t="s">
        <v>299</v>
      </c>
      <c r="L3479" s="2" t="s">
        <v>305</v>
      </c>
      <c r="M3479" s="2" t="s">
        <v>306</v>
      </c>
      <c r="N3479" s="2" t="s">
        <v>283</v>
      </c>
      <c r="O3479" s="3">
        <v>2</v>
      </c>
      <c r="P3479" s="3">
        <v>492.00850000000003</v>
      </c>
      <c r="Q3479" s="3">
        <v>509</v>
      </c>
      <c r="R3479" s="3">
        <v>1018</v>
      </c>
      <c r="S3479" s="3">
        <v>16.991499999999998</v>
      </c>
      <c r="T3479" s="3">
        <v>33.979999999999997</v>
      </c>
      <c r="U3479" s="3">
        <v>3.33</v>
      </c>
      <c r="V3479" s="2" t="s">
        <v>42</v>
      </c>
      <c r="W3479" s="2" t="s">
        <v>43</v>
      </c>
      <c r="X3479" s="2" t="s">
        <v>197</v>
      </c>
      <c r="Y3479" s="19" t="str">
        <f>VLOOKUP(G3479,'Verweis Kd-Gruppe'!$A$2:$B$8,2,FALSE)</f>
        <v>EXP</v>
      </c>
      <c r="Z3479" s="19" t="str">
        <f>VLOOKUP(J3479,'Verweis Art-Gruppe'!$A$2:$B$15,2,FALSE)</f>
        <v>Geräte</v>
      </c>
      <c r="AA3479" s="19" t="str">
        <f>VLOOKUP(W3479,'Verweis Vertreter'!$A$2:$B$24,2,FALSE)</f>
        <v>Sebastian Faber</v>
      </c>
      <c r="AB3479" s="12">
        <f t="shared" si="486"/>
        <v>2</v>
      </c>
      <c r="AC3479" s="12">
        <f t="shared" si="491"/>
        <v>492.00850000000003</v>
      </c>
      <c r="AD3479" s="12">
        <f t="shared" si="492"/>
        <v>509</v>
      </c>
      <c r="AE3479" s="12">
        <f t="shared" si="487"/>
        <v>1018</v>
      </c>
      <c r="AF3479" s="12">
        <f t="shared" si="488"/>
        <v>16.991499999999998</v>
      </c>
      <c r="AG3479" s="12">
        <f t="shared" si="489"/>
        <v>33.979999999999997</v>
      </c>
      <c r="AH3479" s="9">
        <f t="shared" si="493"/>
        <v>3.3379174852652259E-2</v>
      </c>
      <c r="AI3479" s="14">
        <f>VLOOKUP(E3479,'Verweis Faktor'!$A:$B,2,FALSE)</f>
        <v>1</v>
      </c>
      <c r="AJ3479" s="14"/>
      <c r="AK3479" s="14" t="str">
        <f>IF(AL3479="Ja","Versandkosten",VLOOKUP(E3479,'Verweis Belegart'!$A$2:$B$9,2,FALSE))</f>
        <v>Hardware</v>
      </c>
      <c r="AL3479" s="14" t="str">
        <f t="shared" si="494"/>
        <v>Nein</v>
      </c>
      <c r="AM3479" s="14" t="str">
        <f t="shared" si="490"/>
        <v>Positiv</v>
      </c>
    </row>
    <row r="3480" spans="1:39" ht="17.25" customHeight="1" x14ac:dyDescent="0.35">
      <c r="A3480" s="17">
        <v>14573842</v>
      </c>
      <c r="B3480" s="2" t="s">
        <v>2197</v>
      </c>
      <c r="C3480" s="1">
        <v>2025001</v>
      </c>
      <c r="D3480" s="1">
        <v>2000925</v>
      </c>
      <c r="E3480" s="2" t="s">
        <v>34</v>
      </c>
      <c r="F3480" s="2" t="s">
        <v>53</v>
      </c>
      <c r="G3480" s="2" t="s">
        <v>66</v>
      </c>
      <c r="H3480" s="2" t="s">
        <v>2029</v>
      </c>
      <c r="I3480" s="2" t="s">
        <v>2030</v>
      </c>
      <c r="J3480" s="2" t="s">
        <v>103</v>
      </c>
      <c r="K3480" s="2" t="s">
        <v>28</v>
      </c>
      <c r="L3480" s="2" t="s">
        <v>1094</v>
      </c>
      <c r="M3480" s="2" t="s">
        <v>1095</v>
      </c>
      <c r="N3480" s="2" t="s">
        <v>1096</v>
      </c>
      <c r="O3480" s="3">
        <v>250</v>
      </c>
      <c r="P3480" s="3">
        <v>301.71800000000002</v>
      </c>
      <c r="Q3480" s="3">
        <v>309</v>
      </c>
      <c r="R3480" s="3">
        <v>77250</v>
      </c>
      <c r="S3480" s="3">
        <v>7.282</v>
      </c>
      <c r="T3480" s="3">
        <v>1820.5</v>
      </c>
      <c r="U3480" s="3">
        <v>2.35</v>
      </c>
      <c r="V3480" s="2" t="s">
        <v>855</v>
      </c>
      <c r="W3480" s="2" t="s">
        <v>856</v>
      </c>
      <c r="X3480" s="2" t="s">
        <v>72</v>
      </c>
      <c r="Y3480" s="19" t="str">
        <f>VLOOKUP(G3480,'Verweis Kd-Gruppe'!$A$2:$B$8,2,FALSE)</f>
        <v>EXP</v>
      </c>
      <c r="Z3480" s="19" t="str">
        <f>VLOOKUP(J3480,'Verweis Art-Gruppe'!$A$2:$B$15,2,FALSE)</f>
        <v>Geräte</v>
      </c>
      <c r="AA3480" s="19" t="str">
        <f>VLOOKUP(W3480,'Verweis Vertreter'!$A$2:$B$24,2,FALSE)</f>
        <v>Chahid Drimani</v>
      </c>
      <c r="AB3480" s="12">
        <f t="shared" si="486"/>
        <v>250</v>
      </c>
      <c r="AC3480" s="12">
        <f t="shared" si="491"/>
        <v>301.71800000000002</v>
      </c>
      <c r="AD3480" s="12">
        <f t="shared" si="492"/>
        <v>309</v>
      </c>
      <c r="AE3480" s="12">
        <f t="shared" si="487"/>
        <v>77250</v>
      </c>
      <c r="AF3480" s="12">
        <f t="shared" si="488"/>
        <v>7.282</v>
      </c>
      <c r="AG3480" s="12">
        <f t="shared" si="489"/>
        <v>1820.5</v>
      </c>
      <c r="AH3480" s="9">
        <f t="shared" si="493"/>
        <v>2.3566343042071197E-2</v>
      </c>
      <c r="AI3480" s="14">
        <f>VLOOKUP(E3480,'Verweis Faktor'!$A:$B,2,FALSE)</f>
        <v>1</v>
      </c>
      <c r="AJ3480" s="14"/>
      <c r="AK3480" s="14" t="str">
        <f>IF(AL3480="Ja","Versandkosten",VLOOKUP(E3480,'Verweis Belegart'!$A$2:$B$9,2,FALSE))</f>
        <v>Hardware</v>
      </c>
      <c r="AL3480" s="14" t="str">
        <f t="shared" si="494"/>
        <v>Nein</v>
      </c>
      <c r="AM3480" s="14" t="str">
        <f t="shared" si="490"/>
        <v>Positiv</v>
      </c>
    </row>
    <row r="3481" spans="1:39" ht="17.25" customHeight="1" x14ac:dyDescent="0.35">
      <c r="A3481" s="17">
        <v>14573847</v>
      </c>
      <c r="B3481" s="2" t="s">
        <v>2197</v>
      </c>
      <c r="C3481" s="1">
        <v>2025001</v>
      </c>
      <c r="D3481" s="1">
        <v>2000926</v>
      </c>
      <c r="E3481" s="2" t="s">
        <v>34</v>
      </c>
      <c r="F3481" s="2" t="s">
        <v>53</v>
      </c>
      <c r="G3481" s="2" t="s">
        <v>66</v>
      </c>
      <c r="H3481" s="2" t="s">
        <v>1568</v>
      </c>
      <c r="I3481" s="2" t="s">
        <v>1569</v>
      </c>
      <c r="J3481" s="2" t="s">
        <v>103</v>
      </c>
      <c r="K3481" s="2" t="s">
        <v>28</v>
      </c>
      <c r="L3481" s="2" t="s">
        <v>1806</v>
      </c>
      <c r="M3481" s="2" t="s">
        <v>1807</v>
      </c>
      <c r="N3481" s="2" t="s">
        <v>139</v>
      </c>
      <c r="O3481" s="3">
        <v>5</v>
      </c>
      <c r="P3481" s="3">
        <v>704</v>
      </c>
      <c r="Q3481" s="3">
        <v>720</v>
      </c>
      <c r="R3481" s="3">
        <v>3600</v>
      </c>
      <c r="S3481" s="3">
        <v>16</v>
      </c>
      <c r="T3481" s="3">
        <v>80</v>
      </c>
      <c r="U3481" s="3">
        <v>2.2200000000000002</v>
      </c>
      <c r="V3481" s="2" t="s">
        <v>675</v>
      </c>
      <c r="W3481" s="2" t="s">
        <v>676</v>
      </c>
      <c r="X3481" s="2" t="s">
        <v>72</v>
      </c>
      <c r="Y3481" s="19" t="str">
        <f>VLOOKUP(G3481,'Verweis Kd-Gruppe'!$A$2:$B$8,2,FALSE)</f>
        <v>EXP</v>
      </c>
      <c r="Z3481" s="19" t="str">
        <f>VLOOKUP(J3481,'Verweis Art-Gruppe'!$A$2:$B$15,2,FALSE)</f>
        <v>Geräte</v>
      </c>
      <c r="AA3481" s="19" t="str">
        <f>VLOOKUP(W3481,'Verweis Vertreter'!$A$2:$B$24,2,FALSE)</f>
        <v>Corina Wedel</v>
      </c>
      <c r="AB3481" s="12">
        <f t="shared" si="486"/>
        <v>5</v>
      </c>
      <c r="AC3481" s="12">
        <f t="shared" si="491"/>
        <v>704</v>
      </c>
      <c r="AD3481" s="12">
        <f t="shared" si="492"/>
        <v>720</v>
      </c>
      <c r="AE3481" s="12">
        <f t="shared" si="487"/>
        <v>3600</v>
      </c>
      <c r="AF3481" s="12">
        <f t="shared" si="488"/>
        <v>16</v>
      </c>
      <c r="AG3481" s="12">
        <f t="shared" si="489"/>
        <v>80</v>
      </c>
      <c r="AH3481" s="9">
        <f t="shared" si="493"/>
        <v>2.2222222222222223E-2</v>
      </c>
      <c r="AI3481" s="14">
        <f>VLOOKUP(E3481,'Verweis Faktor'!$A:$B,2,FALSE)</f>
        <v>1</v>
      </c>
      <c r="AJ3481" s="14"/>
      <c r="AK3481" s="14" t="str">
        <f>IF(AL3481="Ja","Versandkosten",VLOOKUP(E3481,'Verweis Belegart'!$A$2:$B$9,2,FALSE))</f>
        <v>Hardware</v>
      </c>
      <c r="AL3481" s="14" t="str">
        <f t="shared" si="494"/>
        <v>Nein</v>
      </c>
      <c r="AM3481" s="14" t="str">
        <f t="shared" si="490"/>
        <v>Positiv</v>
      </c>
    </row>
    <row r="3482" spans="1:39" ht="17.25" customHeight="1" x14ac:dyDescent="0.35">
      <c r="A3482" s="17">
        <v>14573847</v>
      </c>
      <c r="B3482" s="2" t="s">
        <v>2197</v>
      </c>
      <c r="C3482" s="1">
        <v>2025001</v>
      </c>
      <c r="D3482" s="1">
        <v>2000926</v>
      </c>
      <c r="E3482" s="2" t="s">
        <v>34</v>
      </c>
      <c r="F3482" s="2" t="s">
        <v>53</v>
      </c>
      <c r="G3482" s="2" t="s">
        <v>66</v>
      </c>
      <c r="H3482" s="2" t="s">
        <v>1568</v>
      </c>
      <c r="I3482" s="2" t="s">
        <v>1569</v>
      </c>
      <c r="J3482" s="2" t="s">
        <v>103</v>
      </c>
      <c r="K3482" s="2" t="s">
        <v>45</v>
      </c>
      <c r="L3482" s="2" t="s">
        <v>1808</v>
      </c>
      <c r="M3482" s="2" t="s">
        <v>1809</v>
      </c>
      <c r="N3482" s="2" t="s">
        <v>139</v>
      </c>
      <c r="O3482" s="3">
        <v>5</v>
      </c>
      <c r="P3482" s="3">
        <v>704</v>
      </c>
      <c r="Q3482" s="3">
        <v>720</v>
      </c>
      <c r="R3482" s="3">
        <v>3600</v>
      </c>
      <c r="S3482" s="3">
        <v>16</v>
      </c>
      <c r="T3482" s="3">
        <v>80</v>
      </c>
      <c r="U3482" s="3">
        <v>2.2200000000000002</v>
      </c>
      <c r="V3482" s="2" t="s">
        <v>675</v>
      </c>
      <c r="W3482" s="2" t="s">
        <v>676</v>
      </c>
      <c r="X3482" s="2" t="s">
        <v>72</v>
      </c>
      <c r="Y3482" s="19" t="str">
        <f>VLOOKUP(G3482,'Verweis Kd-Gruppe'!$A$2:$B$8,2,FALSE)</f>
        <v>EXP</v>
      </c>
      <c r="Z3482" s="19" t="str">
        <f>VLOOKUP(J3482,'Verweis Art-Gruppe'!$A$2:$B$15,2,FALSE)</f>
        <v>Geräte</v>
      </c>
      <c r="AA3482" s="19" t="str">
        <f>VLOOKUP(W3482,'Verweis Vertreter'!$A$2:$B$24,2,FALSE)</f>
        <v>Corina Wedel</v>
      </c>
      <c r="AB3482" s="12">
        <f t="shared" si="486"/>
        <v>5</v>
      </c>
      <c r="AC3482" s="12">
        <f t="shared" si="491"/>
        <v>704</v>
      </c>
      <c r="AD3482" s="12">
        <f t="shared" si="492"/>
        <v>720</v>
      </c>
      <c r="AE3482" s="12">
        <f t="shared" si="487"/>
        <v>3600</v>
      </c>
      <c r="AF3482" s="12">
        <f t="shared" si="488"/>
        <v>16</v>
      </c>
      <c r="AG3482" s="12">
        <f t="shared" si="489"/>
        <v>80</v>
      </c>
      <c r="AH3482" s="9">
        <f t="shared" si="493"/>
        <v>2.2222222222222223E-2</v>
      </c>
      <c r="AI3482" s="14">
        <f>VLOOKUP(E3482,'Verweis Faktor'!$A:$B,2,FALSE)</f>
        <v>1</v>
      </c>
      <c r="AJ3482" s="14"/>
      <c r="AK3482" s="14" t="str">
        <f>IF(AL3482="Ja","Versandkosten",VLOOKUP(E3482,'Verweis Belegart'!$A$2:$B$9,2,FALSE))</f>
        <v>Hardware</v>
      </c>
      <c r="AL3482" s="14" t="str">
        <f t="shared" si="494"/>
        <v>Nein</v>
      </c>
      <c r="AM3482" s="14" t="str">
        <f t="shared" si="490"/>
        <v>Positiv</v>
      </c>
    </row>
    <row r="3483" spans="1:39" ht="17.25" customHeight="1" x14ac:dyDescent="0.35">
      <c r="A3483" s="17">
        <v>14573847</v>
      </c>
      <c r="B3483" s="2" t="s">
        <v>2197</v>
      </c>
      <c r="C3483" s="1">
        <v>2025001</v>
      </c>
      <c r="D3483" s="1">
        <v>2000926</v>
      </c>
      <c r="E3483" s="2" t="s">
        <v>34</v>
      </c>
      <c r="F3483" s="2" t="s">
        <v>53</v>
      </c>
      <c r="G3483" s="2" t="s">
        <v>66</v>
      </c>
      <c r="H3483" s="2" t="s">
        <v>1568</v>
      </c>
      <c r="I3483" s="2" t="s">
        <v>1569</v>
      </c>
      <c r="J3483" s="2" t="s">
        <v>103</v>
      </c>
      <c r="K3483" s="2" t="s">
        <v>49</v>
      </c>
      <c r="L3483" s="2" t="s">
        <v>1305</v>
      </c>
      <c r="M3483" s="2" t="s">
        <v>1306</v>
      </c>
      <c r="N3483" s="2" t="s">
        <v>139</v>
      </c>
      <c r="O3483" s="3">
        <v>6</v>
      </c>
      <c r="P3483" s="3">
        <v>704</v>
      </c>
      <c r="Q3483" s="3">
        <v>720</v>
      </c>
      <c r="R3483" s="3">
        <v>4320</v>
      </c>
      <c r="S3483" s="3">
        <v>16</v>
      </c>
      <c r="T3483" s="3">
        <v>96</v>
      </c>
      <c r="U3483" s="3">
        <v>2.2200000000000002</v>
      </c>
      <c r="V3483" s="2" t="s">
        <v>675</v>
      </c>
      <c r="W3483" s="2" t="s">
        <v>676</v>
      </c>
      <c r="X3483" s="2" t="s">
        <v>72</v>
      </c>
      <c r="Y3483" s="19" t="str">
        <f>VLOOKUP(G3483,'Verweis Kd-Gruppe'!$A$2:$B$8,2,FALSE)</f>
        <v>EXP</v>
      </c>
      <c r="Z3483" s="19" t="str">
        <f>VLOOKUP(J3483,'Verweis Art-Gruppe'!$A$2:$B$15,2,FALSE)</f>
        <v>Geräte</v>
      </c>
      <c r="AA3483" s="19" t="str">
        <f>VLOOKUP(W3483,'Verweis Vertreter'!$A$2:$B$24,2,FALSE)</f>
        <v>Corina Wedel</v>
      </c>
      <c r="AB3483" s="12">
        <f t="shared" si="486"/>
        <v>6</v>
      </c>
      <c r="AC3483" s="12">
        <f t="shared" si="491"/>
        <v>704</v>
      </c>
      <c r="AD3483" s="12">
        <f t="shared" si="492"/>
        <v>720</v>
      </c>
      <c r="AE3483" s="12">
        <f t="shared" si="487"/>
        <v>4320</v>
      </c>
      <c r="AF3483" s="12">
        <f t="shared" si="488"/>
        <v>16</v>
      </c>
      <c r="AG3483" s="12">
        <f t="shared" si="489"/>
        <v>96</v>
      </c>
      <c r="AH3483" s="9">
        <f t="shared" si="493"/>
        <v>2.2222222222222223E-2</v>
      </c>
      <c r="AI3483" s="14">
        <f>VLOOKUP(E3483,'Verweis Faktor'!$A:$B,2,FALSE)</f>
        <v>1</v>
      </c>
      <c r="AJ3483" s="14"/>
      <c r="AK3483" s="14" t="str">
        <f>IF(AL3483="Ja","Versandkosten",VLOOKUP(E3483,'Verweis Belegart'!$A$2:$B$9,2,FALSE))</f>
        <v>Hardware</v>
      </c>
      <c r="AL3483" s="14" t="str">
        <f t="shared" si="494"/>
        <v>Nein</v>
      </c>
      <c r="AM3483" s="14" t="str">
        <f t="shared" si="490"/>
        <v>Positiv</v>
      </c>
    </row>
    <row r="3484" spans="1:39" ht="17.25" customHeight="1" x14ac:dyDescent="0.35">
      <c r="A3484" s="17">
        <v>14573847</v>
      </c>
      <c r="B3484" s="2" t="s">
        <v>2197</v>
      </c>
      <c r="C3484" s="1">
        <v>2025001</v>
      </c>
      <c r="D3484" s="1">
        <v>2000926</v>
      </c>
      <c r="E3484" s="2" t="s">
        <v>34</v>
      </c>
      <c r="F3484" s="2" t="s">
        <v>53</v>
      </c>
      <c r="G3484" s="2" t="s">
        <v>66</v>
      </c>
      <c r="H3484" s="2" t="s">
        <v>1568</v>
      </c>
      <c r="I3484" s="2" t="s">
        <v>1569</v>
      </c>
      <c r="J3484" s="2" t="s">
        <v>103</v>
      </c>
      <c r="K3484" s="2" t="s">
        <v>79</v>
      </c>
      <c r="L3484" s="2" t="s">
        <v>279</v>
      </c>
      <c r="M3484" s="2" t="s">
        <v>280</v>
      </c>
      <c r="N3484" s="2" t="s">
        <v>271</v>
      </c>
      <c r="O3484" s="3">
        <v>16</v>
      </c>
      <c r="P3484" s="3">
        <v>411.96159999999998</v>
      </c>
      <c r="Q3484" s="3">
        <v>426</v>
      </c>
      <c r="R3484" s="3">
        <v>6816</v>
      </c>
      <c r="S3484" s="3">
        <v>14.038399999999999</v>
      </c>
      <c r="T3484" s="3">
        <v>224.61</v>
      </c>
      <c r="U3484" s="3">
        <v>3.29</v>
      </c>
      <c r="V3484" s="2" t="s">
        <v>675</v>
      </c>
      <c r="W3484" s="2" t="s">
        <v>676</v>
      </c>
      <c r="X3484" s="2" t="s">
        <v>72</v>
      </c>
      <c r="Y3484" s="19" t="str">
        <f>VLOOKUP(G3484,'Verweis Kd-Gruppe'!$A$2:$B$8,2,FALSE)</f>
        <v>EXP</v>
      </c>
      <c r="Z3484" s="19" t="str">
        <f>VLOOKUP(J3484,'Verweis Art-Gruppe'!$A$2:$B$15,2,FALSE)</f>
        <v>Geräte</v>
      </c>
      <c r="AA3484" s="19" t="str">
        <f>VLOOKUP(W3484,'Verweis Vertreter'!$A$2:$B$24,2,FALSE)</f>
        <v>Corina Wedel</v>
      </c>
      <c r="AB3484" s="12">
        <f t="shared" si="486"/>
        <v>16</v>
      </c>
      <c r="AC3484" s="12">
        <f t="shared" si="491"/>
        <v>411.96159999999998</v>
      </c>
      <c r="AD3484" s="12">
        <f t="shared" si="492"/>
        <v>426</v>
      </c>
      <c r="AE3484" s="12">
        <f t="shared" si="487"/>
        <v>6816</v>
      </c>
      <c r="AF3484" s="12">
        <f t="shared" si="488"/>
        <v>14.038399999999999</v>
      </c>
      <c r="AG3484" s="12">
        <f t="shared" si="489"/>
        <v>224.61</v>
      </c>
      <c r="AH3484" s="9">
        <f t="shared" si="493"/>
        <v>3.2953345070422538E-2</v>
      </c>
      <c r="AI3484" s="14">
        <f>VLOOKUP(E3484,'Verweis Faktor'!$A:$B,2,FALSE)</f>
        <v>1</v>
      </c>
      <c r="AJ3484" s="14"/>
      <c r="AK3484" s="14" t="str">
        <f>IF(AL3484="Ja","Versandkosten",VLOOKUP(E3484,'Verweis Belegart'!$A$2:$B$9,2,FALSE))</f>
        <v>Hardware</v>
      </c>
      <c r="AL3484" s="14" t="str">
        <f t="shared" si="494"/>
        <v>Nein</v>
      </c>
      <c r="AM3484" s="14" t="str">
        <f t="shared" si="490"/>
        <v>Positiv</v>
      </c>
    </row>
    <row r="3485" spans="1:39" ht="17.25" customHeight="1" x14ac:dyDescent="0.35">
      <c r="A3485" s="17">
        <v>14573847</v>
      </c>
      <c r="B3485" s="2" t="s">
        <v>2197</v>
      </c>
      <c r="C3485" s="1">
        <v>2025001</v>
      </c>
      <c r="D3485" s="1">
        <v>2000926</v>
      </c>
      <c r="E3485" s="2" t="s">
        <v>34</v>
      </c>
      <c r="F3485" s="2" t="s">
        <v>53</v>
      </c>
      <c r="G3485" s="2" t="s">
        <v>66</v>
      </c>
      <c r="H3485" s="2" t="s">
        <v>1568</v>
      </c>
      <c r="I3485" s="2" t="s">
        <v>1569</v>
      </c>
      <c r="J3485" s="2" t="s">
        <v>103</v>
      </c>
      <c r="K3485" s="2" t="s">
        <v>83</v>
      </c>
      <c r="L3485" s="2" t="s">
        <v>2006</v>
      </c>
      <c r="M3485" s="2" t="s">
        <v>2007</v>
      </c>
      <c r="N3485" s="2" t="s">
        <v>139</v>
      </c>
      <c r="O3485" s="3">
        <v>5</v>
      </c>
      <c r="P3485" s="3">
        <v>695</v>
      </c>
      <c r="Q3485" s="3">
        <v>718</v>
      </c>
      <c r="R3485" s="3">
        <v>3590</v>
      </c>
      <c r="S3485" s="3">
        <v>23</v>
      </c>
      <c r="T3485" s="3">
        <v>115</v>
      </c>
      <c r="U3485" s="3">
        <v>3.2</v>
      </c>
      <c r="V3485" s="2" t="s">
        <v>675</v>
      </c>
      <c r="W3485" s="2" t="s">
        <v>676</v>
      </c>
      <c r="X3485" s="2" t="s">
        <v>72</v>
      </c>
      <c r="Y3485" s="19" t="str">
        <f>VLOOKUP(G3485,'Verweis Kd-Gruppe'!$A$2:$B$8,2,FALSE)</f>
        <v>EXP</v>
      </c>
      <c r="Z3485" s="19" t="str">
        <f>VLOOKUP(J3485,'Verweis Art-Gruppe'!$A$2:$B$15,2,FALSE)</f>
        <v>Geräte</v>
      </c>
      <c r="AA3485" s="19" t="str">
        <f>VLOOKUP(W3485,'Verweis Vertreter'!$A$2:$B$24,2,FALSE)</f>
        <v>Corina Wedel</v>
      </c>
      <c r="AB3485" s="12">
        <f t="shared" si="486"/>
        <v>5</v>
      </c>
      <c r="AC3485" s="12">
        <f t="shared" si="491"/>
        <v>695</v>
      </c>
      <c r="AD3485" s="12">
        <f t="shared" si="492"/>
        <v>718</v>
      </c>
      <c r="AE3485" s="12">
        <f t="shared" si="487"/>
        <v>3590</v>
      </c>
      <c r="AF3485" s="12">
        <f t="shared" si="488"/>
        <v>23</v>
      </c>
      <c r="AG3485" s="12">
        <f t="shared" si="489"/>
        <v>115</v>
      </c>
      <c r="AH3485" s="9">
        <f t="shared" si="493"/>
        <v>3.2033426183844013E-2</v>
      </c>
      <c r="AI3485" s="14">
        <f>VLOOKUP(E3485,'Verweis Faktor'!$A:$B,2,FALSE)</f>
        <v>1</v>
      </c>
      <c r="AJ3485" s="14"/>
      <c r="AK3485" s="14" t="str">
        <f>IF(AL3485="Ja","Versandkosten",VLOOKUP(E3485,'Verweis Belegart'!$A$2:$B$9,2,FALSE))</f>
        <v>Hardware</v>
      </c>
      <c r="AL3485" s="14" t="str">
        <f t="shared" si="494"/>
        <v>Nein</v>
      </c>
      <c r="AM3485" s="14" t="str">
        <f t="shared" si="490"/>
        <v>Positiv</v>
      </c>
    </row>
    <row r="3486" spans="1:39" ht="17.25" customHeight="1" x14ac:dyDescent="0.35">
      <c r="A3486" s="17">
        <v>14573847</v>
      </c>
      <c r="B3486" s="2" t="s">
        <v>2197</v>
      </c>
      <c r="C3486" s="1">
        <v>2025001</v>
      </c>
      <c r="D3486" s="1">
        <v>2000926</v>
      </c>
      <c r="E3486" s="2" t="s">
        <v>34</v>
      </c>
      <c r="F3486" s="2" t="s">
        <v>53</v>
      </c>
      <c r="G3486" s="2" t="s">
        <v>66</v>
      </c>
      <c r="H3486" s="2" t="s">
        <v>1568</v>
      </c>
      <c r="I3486" s="2" t="s">
        <v>1569</v>
      </c>
      <c r="J3486" s="2" t="s">
        <v>103</v>
      </c>
      <c r="K3486" s="2" t="s">
        <v>87</v>
      </c>
      <c r="L3486" s="2" t="s">
        <v>1725</v>
      </c>
      <c r="M3486" s="2" t="s">
        <v>1726</v>
      </c>
      <c r="N3486" s="2" t="s">
        <v>139</v>
      </c>
      <c r="O3486" s="3">
        <v>5</v>
      </c>
      <c r="P3486" s="3">
        <v>704</v>
      </c>
      <c r="Q3486" s="3">
        <v>720</v>
      </c>
      <c r="R3486" s="3">
        <v>3600</v>
      </c>
      <c r="S3486" s="3">
        <v>16</v>
      </c>
      <c r="T3486" s="3">
        <v>80</v>
      </c>
      <c r="U3486" s="3">
        <v>2.2200000000000002</v>
      </c>
      <c r="V3486" s="2" t="s">
        <v>675</v>
      </c>
      <c r="W3486" s="2" t="s">
        <v>676</v>
      </c>
      <c r="X3486" s="2" t="s">
        <v>72</v>
      </c>
      <c r="Y3486" s="19" t="str">
        <f>VLOOKUP(G3486,'Verweis Kd-Gruppe'!$A$2:$B$8,2,FALSE)</f>
        <v>EXP</v>
      </c>
      <c r="Z3486" s="19" t="str">
        <f>VLOOKUP(J3486,'Verweis Art-Gruppe'!$A$2:$B$15,2,FALSE)</f>
        <v>Geräte</v>
      </c>
      <c r="AA3486" s="19" t="str">
        <f>VLOOKUP(W3486,'Verweis Vertreter'!$A$2:$B$24,2,FALSE)</f>
        <v>Corina Wedel</v>
      </c>
      <c r="AB3486" s="12">
        <f t="shared" si="486"/>
        <v>5</v>
      </c>
      <c r="AC3486" s="12">
        <f t="shared" si="491"/>
        <v>704</v>
      </c>
      <c r="AD3486" s="12">
        <f t="shared" si="492"/>
        <v>720</v>
      </c>
      <c r="AE3486" s="12">
        <f t="shared" si="487"/>
        <v>3600</v>
      </c>
      <c r="AF3486" s="12">
        <f t="shared" si="488"/>
        <v>16</v>
      </c>
      <c r="AG3486" s="12">
        <f t="shared" si="489"/>
        <v>80</v>
      </c>
      <c r="AH3486" s="9">
        <f t="shared" si="493"/>
        <v>2.2222222222222223E-2</v>
      </c>
      <c r="AI3486" s="14">
        <f>VLOOKUP(E3486,'Verweis Faktor'!$A:$B,2,FALSE)</f>
        <v>1</v>
      </c>
      <c r="AJ3486" s="14"/>
      <c r="AK3486" s="14" t="str">
        <f>IF(AL3486="Ja","Versandkosten",VLOOKUP(E3486,'Verweis Belegart'!$A$2:$B$9,2,FALSE))</f>
        <v>Hardware</v>
      </c>
      <c r="AL3486" s="14" t="str">
        <f t="shared" si="494"/>
        <v>Nein</v>
      </c>
      <c r="AM3486" s="14" t="str">
        <f t="shared" si="490"/>
        <v>Positiv</v>
      </c>
    </row>
    <row r="3487" spans="1:39" ht="17.25" customHeight="1" x14ac:dyDescent="0.35">
      <c r="A3487" s="17">
        <v>14573145</v>
      </c>
      <c r="B3487" s="2" t="s">
        <v>2197</v>
      </c>
      <c r="C3487" s="1">
        <v>2025001</v>
      </c>
      <c r="D3487" s="1">
        <v>2000927</v>
      </c>
      <c r="E3487" s="2" t="s">
        <v>34</v>
      </c>
      <c r="F3487" s="2" t="s">
        <v>53</v>
      </c>
      <c r="G3487" s="2" t="s">
        <v>66</v>
      </c>
      <c r="H3487" s="2" t="s">
        <v>2166</v>
      </c>
      <c r="I3487" s="2" t="s">
        <v>2167</v>
      </c>
      <c r="J3487" s="2" t="s">
        <v>2791</v>
      </c>
      <c r="K3487" s="2" t="s">
        <v>28</v>
      </c>
      <c r="L3487" s="2" t="s">
        <v>120</v>
      </c>
      <c r="M3487" s="2" t="s">
        <v>121</v>
      </c>
      <c r="N3487" s="2" t="s">
        <v>122</v>
      </c>
      <c r="O3487" s="3">
        <v>1</v>
      </c>
      <c r="P3487" s="3">
        <v>0</v>
      </c>
      <c r="Q3487" s="3">
        <v>29</v>
      </c>
      <c r="R3487" s="3">
        <v>29</v>
      </c>
      <c r="S3487" s="3">
        <v>29</v>
      </c>
      <c r="T3487" s="3">
        <v>29</v>
      </c>
      <c r="U3487" s="3"/>
      <c r="V3487" s="2" t="s">
        <v>813</v>
      </c>
      <c r="W3487" s="2" t="s">
        <v>814</v>
      </c>
      <c r="X3487" s="2" t="s">
        <v>72</v>
      </c>
      <c r="Y3487" s="19" t="str">
        <f>VLOOKUP(G3487,'Verweis Kd-Gruppe'!$A$2:$B$8,2,FALSE)</f>
        <v>EXP</v>
      </c>
      <c r="Z3487" s="19" t="str">
        <f>VLOOKUP(J3487,'Verweis Art-Gruppe'!$A$2:$B$15,2,FALSE)</f>
        <v>Sonstige</v>
      </c>
      <c r="AA3487" s="19" t="str">
        <f>VLOOKUP(W3487,'Verweis Vertreter'!$A$2:$B$24,2,FALSE)</f>
        <v>Sokol Kapaj</v>
      </c>
      <c r="AB3487" s="12">
        <f t="shared" si="486"/>
        <v>1</v>
      </c>
      <c r="AC3487" s="12">
        <f t="shared" si="491"/>
        <v>0</v>
      </c>
      <c r="AD3487" s="12">
        <f t="shared" si="492"/>
        <v>29</v>
      </c>
      <c r="AE3487" s="12">
        <f t="shared" si="487"/>
        <v>29</v>
      </c>
      <c r="AF3487" s="12">
        <f t="shared" si="488"/>
        <v>29</v>
      </c>
      <c r="AG3487" s="12">
        <f t="shared" si="489"/>
        <v>29</v>
      </c>
      <c r="AH3487" s="9">
        <f t="shared" si="493"/>
        <v>1</v>
      </c>
      <c r="AI3487" s="14">
        <f>VLOOKUP(E3487,'Verweis Faktor'!$A:$B,2,FALSE)</f>
        <v>1</v>
      </c>
      <c r="AJ3487" s="14"/>
      <c r="AK3487" s="14" t="str">
        <f>IF(AL3487="Ja","Versandkosten",VLOOKUP(E3487,'Verweis Belegart'!$A$2:$B$9,2,FALSE))</f>
        <v>Versandkosten</v>
      </c>
      <c r="AL3487" s="14" t="str">
        <f t="shared" si="494"/>
        <v>Ja</v>
      </c>
      <c r="AM3487" s="14" t="str">
        <f t="shared" si="490"/>
        <v>Positiv</v>
      </c>
    </row>
    <row r="3488" spans="1:39" ht="17.25" customHeight="1" x14ac:dyDescent="0.35">
      <c r="A3488" s="17">
        <v>14573145</v>
      </c>
      <c r="B3488" s="2" t="s">
        <v>2197</v>
      </c>
      <c r="C3488" s="1">
        <v>2025001</v>
      </c>
      <c r="D3488" s="1">
        <v>2000927</v>
      </c>
      <c r="E3488" s="2" t="s">
        <v>34</v>
      </c>
      <c r="F3488" s="2" t="s">
        <v>53</v>
      </c>
      <c r="G3488" s="2" t="s">
        <v>66</v>
      </c>
      <c r="H3488" s="2" t="s">
        <v>2166</v>
      </c>
      <c r="I3488" s="2" t="s">
        <v>2167</v>
      </c>
      <c r="J3488" s="2" t="s">
        <v>103</v>
      </c>
      <c r="K3488" s="2" t="s">
        <v>45</v>
      </c>
      <c r="L3488" s="2" t="s">
        <v>970</v>
      </c>
      <c r="M3488" s="2" t="s">
        <v>971</v>
      </c>
      <c r="N3488" s="2" t="s">
        <v>943</v>
      </c>
      <c r="O3488" s="3">
        <v>1</v>
      </c>
      <c r="P3488" s="3">
        <v>235</v>
      </c>
      <c r="Q3488" s="3">
        <v>255</v>
      </c>
      <c r="R3488" s="3">
        <v>255</v>
      </c>
      <c r="S3488" s="3">
        <v>20</v>
      </c>
      <c r="T3488" s="3">
        <v>20</v>
      </c>
      <c r="U3488" s="3">
        <v>7.84</v>
      </c>
      <c r="V3488" s="2" t="s">
        <v>813</v>
      </c>
      <c r="W3488" s="2" t="s">
        <v>814</v>
      </c>
      <c r="X3488" s="2" t="s">
        <v>72</v>
      </c>
      <c r="Y3488" s="19" t="str">
        <f>VLOOKUP(G3488,'Verweis Kd-Gruppe'!$A$2:$B$8,2,FALSE)</f>
        <v>EXP</v>
      </c>
      <c r="Z3488" s="19" t="str">
        <f>VLOOKUP(J3488,'Verweis Art-Gruppe'!$A$2:$B$15,2,FALSE)</f>
        <v>Geräte</v>
      </c>
      <c r="AA3488" s="19" t="str">
        <f>VLOOKUP(W3488,'Verweis Vertreter'!$A$2:$B$24,2,FALSE)</f>
        <v>Sokol Kapaj</v>
      </c>
      <c r="AB3488" s="12">
        <f t="shared" si="486"/>
        <v>1</v>
      </c>
      <c r="AC3488" s="12">
        <f t="shared" si="491"/>
        <v>235</v>
      </c>
      <c r="AD3488" s="12">
        <f t="shared" si="492"/>
        <v>255</v>
      </c>
      <c r="AE3488" s="12">
        <f t="shared" si="487"/>
        <v>255</v>
      </c>
      <c r="AF3488" s="12">
        <f t="shared" si="488"/>
        <v>20</v>
      </c>
      <c r="AG3488" s="12">
        <f t="shared" si="489"/>
        <v>20</v>
      </c>
      <c r="AH3488" s="9">
        <f t="shared" si="493"/>
        <v>7.8431372549019607E-2</v>
      </c>
      <c r="AI3488" s="14">
        <f>VLOOKUP(E3488,'Verweis Faktor'!$A:$B,2,FALSE)</f>
        <v>1</v>
      </c>
      <c r="AJ3488" s="14"/>
      <c r="AK3488" s="14" t="str">
        <f>IF(AL3488="Ja","Versandkosten",VLOOKUP(E3488,'Verweis Belegart'!$A$2:$B$9,2,FALSE))</f>
        <v>Hardware</v>
      </c>
      <c r="AL3488" s="14" t="str">
        <f t="shared" si="494"/>
        <v>Nein</v>
      </c>
      <c r="AM3488" s="14" t="str">
        <f t="shared" si="490"/>
        <v>Positiv</v>
      </c>
    </row>
    <row r="3489" spans="1:39" ht="17.25" customHeight="1" x14ac:dyDescent="0.35">
      <c r="A3489" s="17">
        <v>14573145</v>
      </c>
      <c r="B3489" s="2" t="s">
        <v>2197</v>
      </c>
      <c r="C3489" s="1">
        <v>2025001</v>
      </c>
      <c r="D3489" s="1">
        <v>2000927</v>
      </c>
      <c r="E3489" s="2" t="s">
        <v>34</v>
      </c>
      <c r="F3489" s="2" t="s">
        <v>53</v>
      </c>
      <c r="G3489" s="2" t="s">
        <v>66</v>
      </c>
      <c r="H3489" s="2" t="s">
        <v>2166</v>
      </c>
      <c r="I3489" s="2" t="s">
        <v>2167</v>
      </c>
      <c r="J3489" s="2" t="s">
        <v>304</v>
      </c>
      <c r="K3489" s="2" t="s">
        <v>49</v>
      </c>
      <c r="L3489" s="2" t="s">
        <v>1976</v>
      </c>
      <c r="M3489" s="2" t="s">
        <v>1977</v>
      </c>
      <c r="N3489" s="2" t="s">
        <v>1978</v>
      </c>
      <c r="O3489" s="3">
        <v>8</v>
      </c>
      <c r="P3489" s="3">
        <v>70.045500000000004</v>
      </c>
      <c r="Q3489" s="3">
        <v>74</v>
      </c>
      <c r="R3489" s="3">
        <v>592</v>
      </c>
      <c r="S3489" s="3">
        <v>3.9544999999999999</v>
      </c>
      <c r="T3489" s="3">
        <v>31.64</v>
      </c>
      <c r="U3489" s="3">
        <v>5.34</v>
      </c>
      <c r="V3489" s="2" t="s">
        <v>813</v>
      </c>
      <c r="W3489" s="2" t="s">
        <v>814</v>
      </c>
      <c r="X3489" s="2" t="s">
        <v>72</v>
      </c>
      <c r="Y3489" s="19" t="str">
        <f>VLOOKUP(G3489,'Verweis Kd-Gruppe'!$A$2:$B$8,2,FALSE)</f>
        <v>EXP</v>
      </c>
      <c r="Z3489" s="19" t="str">
        <f>VLOOKUP(J3489,'Verweis Art-Gruppe'!$A$2:$B$15,2,FALSE)</f>
        <v>Zubehör</v>
      </c>
      <c r="AA3489" s="19" t="str">
        <f>VLOOKUP(W3489,'Verweis Vertreter'!$A$2:$B$24,2,FALSE)</f>
        <v>Sokol Kapaj</v>
      </c>
      <c r="AB3489" s="12">
        <f t="shared" si="486"/>
        <v>8</v>
      </c>
      <c r="AC3489" s="12">
        <f t="shared" si="491"/>
        <v>70.045500000000004</v>
      </c>
      <c r="AD3489" s="12">
        <f t="shared" si="492"/>
        <v>74</v>
      </c>
      <c r="AE3489" s="12">
        <f t="shared" si="487"/>
        <v>592</v>
      </c>
      <c r="AF3489" s="12">
        <f t="shared" si="488"/>
        <v>3.9544999999999999</v>
      </c>
      <c r="AG3489" s="12">
        <f t="shared" si="489"/>
        <v>31.64</v>
      </c>
      <c r="AH3489" s="9">
        <f t="shared" si="493"/>
        <v>5.3445945945945948E-2</v>
      </c>
      <c r="AI3489" s="14">
        <f>VLOOKUP(E3489,'Verweis Faktor'!$A:$B,2,FALSE)</f>
        <v>1</v>
      </c>
      <c r="AJ3489" s="14"/>
      <c r="AK3489" s="14" t="str">
        <f>IF(AL3489="Ja","Versandkosten",VLOOKUP(E3489,'Verweis Belegart'!$A$2:$B$9,2,FALSE))</f>
        <v>Hardware</v>
      </c>
      <c r="AL3489" s="14" t="str">
        <f t="shared" si="494"/>
        <v>Nein</v>
      </c>
      <c r="AM3489" s="14" t="str">
        <f t="shared" si="490"/>
        <v>Positiv</v>
      </c>
    </row>
    <row r="3490" spans="1:39" ht="17.25" customHeight="1" x14ac:dyDescent="0.35">
      <c r="A3490" s="17">
        <v>14573832</v>
      </c>
      <c r="B3490" s="2" t="s">
        <v>2197</v>
      </c>
      <c r="C3490" s="1">
        <v>2025001</v>
      </c>
      <c r="D3490" s="1">
        <v>2000928</v>
      </c>
      <c r="E3490" s="2" t="s">
        <v>34</v>
      </c>
      <c r="F3490" s="2" t="s">
        <v>53</v>
      </c>
      <c r="G3490" s="2" t="s">
        <v>36</v>
      </c>
      <c r="H3490" s="2" t="s">
        <v>1397</v>
      </c>
      <c r="I3490" s="2" t="s">
        <v>1398</v>
      </c>
      <c r="J3490" s="2" t="s">
        <v>103</v>
      </c>
      <c r="K3490" s="2" t="s">
        <v>28</v>
      </c>
      <c r="L3490" s="2" t="s">
        <v>1081</v>
      </c>
      <c r="M3490" s="2" t="s">
        <v>1082</v>
      </c>
      <c r="N3490" s="2" t="s">
        <v>1083</v>
      </c>
      <c r="O3490" s="3">
        <v>1</v>
      </c>
      <c r="P3490" s="3">
        <v>180</v>
      </c>
      <c r="Q3490" s="3">
        <v>189</v>
      </c>
      <c r="R3490" s="3">
        <v>189</v>
      </c>
      <c r="S3490" s="3">
        <v>9</v>
      </c>
      <c r="T3490" s="3">
        <v>9</v>
      </c>
      <c r="U3490" s="3">
        <v>4.76</v>
      </c>
      <c r="V3490" s="2" t="s">
        <v>42</v>
      </c>
      <c r="W3490" s="2" t="s">
        <v>43</v>
      </c>
      <c r="X3490" s="2" t="s">
        <v>59</v>
      </c>
      <c r="Y3490" s="19" t="str">
        <f>VLOOKUP(G3490,'Verweis Kd-Gruppe'!$A$2:$B$8,2,FALSE)</f>
        <v>GRK</v>
      </c>
      <c r="Z3490" s="19" t="str">
        <f>VLOOKUP(J3490,'Verweis Art-Gruppe'!$A$2:$B$15,2,FALSE)</f>
        <v>Geräte</v>
      </c>
      <c r="AA3490" s="19" t="str">
        <f>VLOOKUP(W3490,'Verweis Vertreter'!$A$2:$B$24,2,FALSE)</f>
        <v>Sebastian Faber</v>
      </c>
      <c r="AB3490" s="12">
        <f t="shared" si="486"/>
        <v>1</v>
      </c>
      <c r="AC3490" s="12">
        <f t="shared" si="491"/>
        <v>180</v>
      </c>
      <c r="AD3490" s="12">
        <f t="shared" si="492"/>
        <v>189</v>
      </c>
      <c r="AE3490" s="12">
        <f t="shared" si="487"/>
        <v>189</v>
      </c>
      <c r="AF3490" s="12">
        <f t="shared" si="488"/>
        <v>9</v>
      </c>
      <c r="AG3490" s="12">
        <f t="shared" si="489"/>
        <v>9</v>
      </c>
      <c r="AH3490" s="9">
        <f t="shared" si="493"/>
        <v>4.7619047619047616E-2</v>
      </c>
      <c r="AI3490" s="14">
        <f>VLOOKUP(E3490,'Verweis Faktor'!$A:$B,2,FALSE)</f>
        <v>1</v>
      </c>
      <c r="AJ3490" s="14"/>
      <c r="AK3490" s="14" t="str">
        <f>IF(AL3490="Ja","Versandkosten",VLOOKUP(E3490,'Verweis Belegart'!$A$2:$B$9,2,FALSE))</f>
        <v>Hardware</v>
      </c>
      <c r="AL3490" s="14" t="str">
        <f t="shared" si="494"/>
        <v>Nein</v>
      </c>
      <c r="AM3490" s="14" t="str">
        <f t="shared" si="490"/>
        <v>Positiv</v>
      </c>
    </row>
    <row r="3491" spans="1:39" ht="17.25" customHeight="1" x14ac:dyDescent="0.35">
      <c r="A3491" s="17">
        <v>14573486</v>
      </c>
      <c r="B3491" s="2" t="s">
        <v>2197</v>
      </c>
      <c r="C3491" s="1">
        <v>2025001</v>
      </c>
      <c r="D3491" s="1">
        <v>2000929</v>
      </c>
      <c r="E3491" s="2" t="s">
        <v>34</v>
      </c>
      <c r="F3491" s="2" t="s">
        <v>142</v>
      </c>
      <c r="G3491" s="2" t="s">
        <v>66</v>
      </c>
      <c r="H3491" s="2" t="s">
        <v>1343</v>
      </c>
      <c r="I3491" s="2" t="s">
        <v>1344</v>
      </c>
      <c r="J3491" s="2" t="s">
        <v>103</v>
      </c>
      <c r="K3491" s="2" t="s">
        <v>28</v>
      </c>
      <c r="L3491" s="2" t="s">
        <v>1241</v>
      </c>
      <c r="M3491" s="2" t="s">
        <v>1242</v>
      </c>
      <c r="N3491" s="2" t="s">
        <v>922</v>
      </c>
      <c r="O3491" s="3">
        <v>6</v>
      </c>
      <c r="P3491" s="3">
        <v>74.5</v>
      </c>
      <c r="Q3491" s="3">
        <v>83</v>
      </c>
      <c r="R3491" s="3">
        <v>498</v>
      </c>
      <c r="S3491" s="3">
        <v>8.5</v>
      </c>
      <c r="T3491" s="3">
        <v>51</v>
      </c>
      <c r="U3491" s="3">
        <v>10.24</v>
      </c>
      <c r="V3491" s="2" t="s">
        <v>855</v>
      </c>
      <c r="W3491" s="2" t="s">
        <v>856</v>
      </c>
      <c r="X3491" s="2" t="s">
        <v>72</v>
      </c>
      <c r="Y3491" s="19" t="str">
        <f>VLOOKUP(G3491,'Verweis Kd-Gruppe'!$A$2:$B$8,2,FALSE)</f>
        <v>EXP</v>
      </c>
      <c r="Z3491" s="19" t="str">
        <f>VLOOKUP(J3491,'Verweis Art-Gruppe'!$A$2:$B$15,2,FALSE)</f>
        <v>Geräte</v>
      </c>
      <c r="AA3491" s="19" t="str">
        <f>VLOOKUP(W3491,'Verweis Vertreter'!$A$2:$B$24,2,FALSE)</f>
        <v>Chahid Drimani</v>
      </c>
      <c r="AB3491" s="12">
        <f t="shared" si="486"/>
        <v>6</v>
      </c>
      <c r="AC3491" s="12">
        <f t="shared" si="491"/>
        <v>74.5</v>
      </c>
      <c r="AD3491" s="12">
        <f t="shared" si="492"/>
        <v>83</v>
      </c>
      <c r="AE3491" s="12">
        <f t="shared" si="487"/>
        <v>498</v>
      </c>
      <c r="AF3491" s="12">
        <f t="shared" si="488"/>
        <v>8.5</v>
      </c>
      <c r="AG3491" s="12">
        <f t="shared" si="489"/>
        <v>51</v>
      </c>
      <c r="AH3491" s="9">
        <f t="shared" si="493"/>
        <v>0.10240963855421686</v>
      </c>
      <c r="AI3491" s="14">
        <f>VLOOKUP(E3491,'Verweis Faktor'!$A:$B,2,FALSE)</f>
        <v>1</v>
      </c>
      <c r="AJ3491" s="14"/>
      <c r="AK3491" s="14" t="str">
        <f>IF(AL3491="Ja","Versandkosten",VLOOKUP(E3491,'Verweis Belegart'!$A$2:$B$9,2,FALSE))</f>
        <v>Hardware</v>
      </c>
      <c r="AL3491" s="14" t="str">
        <f t="shared" si="494"/>
        <v>Nein</v>
      </c>
      <c r="AM3491" s="14" t="str">
        <f t="shared" si="490"/>
        <v>Positiv</v>
      </c>
    </row>
    <row r="3492" spans="1:39" ht="17.25" customHeight="1" x14ac:dyDescent="0.35">
      <c r="A3492" s="17">
        <v>14573486</v>
      </c>
      <c r="B3492" s="2" t="s">
        <v>2197</v>
      </c>
      <c r="C3492" s="1">
        <v>2025001</v>
      </c>
      <c r="D3492" s="1">
        <v>2000929</v>
      </c>
      <c r="E3492" s="2" t="s">
        <v>34</v>
      </c>
      <c r="F3492" s="2" t="s">
        <v>142</v>
      </c>
      <c r="G3492" s="2" t="s">
        <v>66</v>
      </c>
      <c r="H3492" s="2" t="s">
        <v>1343</v>
      </c>
      <c r="I3492" s="2" t="s">
        <v>1344</v>
      </c>
      <c r="J3492" s="2" t="s">
        <v>103</v>
      </c>
      <c r="K3492" s="2" t="s">
        <v>45</v>
      </c>
      <c r="L3492" s="2" t="s">
        <v>1414</v>
      </c>
      <c r="M3492" s="2" t="s">
        <v>1415</v>
      </c>
      <c r="N3492" s="2" t="s">
        <v>922</v>
      </c>
      <c r="O3492" s="3">
        <v>6</v>
      </c>
      <c r="P3492" s="3">
        <v>74.944500000000005</v>
      </c>
      <c r="Q3492" s="3">
        <v>83</v>
      </c>
      <c r="R3492" s="3">
        <v>498</v>
      </c>
      <c r="S3492" s="3">
        <v>8.0555000000000003</v>
      </c>
      <c r="T3492" s="3">
        <v>48.33</v>
      </c>
      <c r="U3492" s="3">
        <v>9.6999999999999993</v>
      </c>
      <c r="V3492" s="2" t="s">
        <v>855</v>
      </c>
      <c r="W3492" s="2" t="s">
        <v>856</v>
      </c>
      <c r="X3492" s="2" t="s">
        <v>72</v>
      </c>
      <c r="Y3492" s="19" t="str">
        <f>VLOOKUP(G3492,'Verweis Kd-Gruppe'!$A$2:$B$8,2,FALSE)</f>
        <v>EXP</v>
      </c>
      <c r="Z3492" s="19" t="str">
        <f>VLOOKUP(J3492,'Verweis Art-Gruppe'!$A$2:$B$15,2,FALSE)</f>
        <v>Geräte</v>
      </c>
      <c r="AA3492" s="19" t="str">
        <f>VLOOKUP(W3492,'Verweis Vertreter'!$A$2:$B$24,2,FALSE)</f>
        <v>Chahid Drimani</v>
      </c>
      <c r="AB3492" s="12">
        <f t="shared" si="486"/>
        <v>6</v>
      </c>
      <c r="AC3492" s="12">
        <f t="shared" si="491"/>
        <v>74.944500000000005</v>
      </c>
      <c r="AD3492" s="12">
        <f t="shared" si="492"/>
        <v>83</v>
      </c>
      <c r="AE3492" s="12">
        <f t="shared" si="487"/>
        <v>498</v>
      </c>
      <c r="AF3492" s="12">
        <f t="shared" si="488"/>
        <v>8.0555000000000003</v>
      </c>
      <c r="AG3492" s="12">
        <f t="shared" si="489"/>
        <v>48.33</v>
      </c>
      <c r="AH3492" s="9">
        <f t="shared" si="493"/>
        <v>9.7048192771084341E-2</v>
      </c>
      <c r="AI3492" s="14">
        <f>VLOOKUP(E3492,'Verweis Faktor'!$A:$B,2,FALSE)</f>
        <v>1</v>
      </c>
      <c r="AJ3492" s="14"/>
      <c r="AK3492" s="14" t="str">
        <f>IF(AL3492="Ja","Versandkosten",VLOOKUP(E3492,'Verweis Belegart'!$A$2:$B$9,2,FALSE))</f>
        <v>Hardware</v>
      </c>
      <c r="AL3492" s="14" t="str">
        <f t="shared" si="494"/>
        <v>Nein</v>
      </c>
      <c r="AM3492" s="14" t="str">
        <f t="shared" si="490"/>
        <v>Positiv</v>
      </c>
    </row>
    <row r="3493" spans="1:39" ht="17.25" customHeight="1" x14ac:dyDescent="0.35">
      <c r="A3493" s="17">
        <v>14573486</v>
      </c>
      <c r="B3493" s="2" t="s">
        <v>2197</v>
      </c>
      <c r="C3493" s="1">
        <v>2025001</v>
      </c>
      <c r="D3493" s="1">
        <v>2000929</v>
      </c>
      <c r="E3493" s="2" t="s">
        <v>34</v>
      </c>
      <c r="F3493" s="2" t="s">
        <v>142</v>
      </c>
      <c r="G3493" s="2" t="s">
        <v>66</v>
      </c>
      <c r="H3493" s="2" t="s">
        <v>1343</v>
      </c>
      <c r="I3493" s="2" t="s">
        <v>1344</v>
      </c>
      <c r="J3493" s="2" t="s">
        <v>103</v>
      </c>
      <c r="K3493" s="2" t="s">
        <v>49</v>
      </c>
      <c r="L3493" s="2" t="s">
        <v>351</v>
      </c>
      <c r="M3493" s="2" t="s">
        <v>352</v>
      </c>
      <c r="N3493" s="2" t="s">
        <v>90</v>
      </c>
      <c r="O3493" s="3">
        <v>8</v>
      </c>
      <c r="P3493" s="3">
        <v>540</v>
      </c>
      <c r="Q3493" s="3">
        <v>555</v>
      </c>
      <c r="R3493" s="3">
        <v>4440</v>
      </c>
      <c r="S3493" s="3">
        <v>15</v>
      </c>
      <c r="T3493" s="3">
        <v>120</v>
      </c>
      <c r="U3493" s="3">
        <v>2.7</v>
      </c>
      <c r="V3493" s="2" t="s">
        <v>855</v>
      </c>
      <c r="W3493" s="2" t="s">
        <v>856</v>
      </c>
      <c r="X3493" s="2" t="s">
        <v>72</v>
      </c>
      <c r="Y3493" s="19" t="str">
        <f>VLOOKUP(G3493,'Verweis Kd-Gruppe'!$A$2:$B$8,2,FALSE)</f>
        <v>EXP</v>
      </c>
      <c r="Z3493" s="19" t="str">
        <f>VLOOKUP(J3493,'Verweis Art-Gruppe'!$A$2:$B$15,2,FALSE)</f>
        <v>Geräte</v>
      </c>
      <c r="AA3493" s="19" t="str">
        <f>VLOOKUP(W3493,'Verweis Vertreter'!$A$2:$B$24,2,FALSE)</f>
        <v>Chahid Drimani</v>
      </c>
      <c r="AB3493" s="12">
        <f t="shared" si="486"/>
        <v>8</v>
      </c>
      <c r="AC3493" s="12">
        <f t="shared" si="491"/>
        <v>540</v>
      </c>
      <c r="AD3493" s="12">
        <f t="shared" si="492"/>
        <v>555</v>
      </c>
      <c r="AE3493" s="12">
        <f t="shared" si="487"/>
        <v>4440</v>
      </c>
      <c r="AF3493" s="12">
        <f t="shared" si="488"/>
        <v>15</v>
      </c>
      <c r="AG3493" s="12">
        <f t="shared" si="489"/>
        <v>120</v>
      </c>
      <c r="AH3493" s="9">
        <f t="shared" si="493"/>
        <v>2.7027027027027029E-2</v>
      </c>
      <c r="AI3493" s="14">
        <f>VLOOKUP(E3493,'Verweis Faktor'!$A:$B,2,FALSE)</f>
        <v>1</v>
      </c>
      <c r="AJ3493" s="14"/>
      <c r="AK3493" s="14" t="str">
        <f>IF(AL3493="Ja","Versandkosten",VLOOKUP(E3493,'Verweis Belegart'!$A$2:$B$9,2,FALSE))</f>
        <v>Hardware</v>
      </c>
      <c r="AL3493" s="14" t="str">
        <f t="shared" si="494"/>
        <v>Nein</v>
      </c>
      <c r="AM3493" s="14" t="str">
        <f t="shared" si="490"/>
        <v>Positiv</v>
      </c>
    </row>
    <row r="3494" spans="1:39" ht="17.25" customHeight="1" x14ac:dyDescent="0.35">
      <c r="A3494" s="17">
        <v>14573486</v>
      </c>
      <c r="B3494" s="2" t="s">
        <v>2197</v>
      </c>
      <c r="C3494" s="1">
        <v>2025001</v>
      </c>
      <c r="D3494" s="1">
        <v>2000929</v>
      </c>
      <c r="E3494" s="2" t="s">
        <v>34</v>
      </c>
      <c r="F3494" s="2" t="s">
        <v>142</v>
      </c>
      <c r="G3494" s="2" t="s">
        <v>66</v>
      </c>
      <c r="H3494" s="2" t="s">
        <v>1343</v>
      </c>
      <c r="I3494" s="2" t="s">
        <v>1344</v>
      </c>
      <c r="J3494" s="2" t="s">
        <v>103</v>
      </c>
      <c r="K3494" s="2" t="s">
        <v>79</v>
      </c>
      <c r="L3494" s="2" t="s">
        <v>1051</v>
      </c>
      <c r="M3494" s="2" t="s">
        <v>1052</v>
      </c>
      <c r="N3494" s="2" t="s">
        <v>1053</v>
      </c>
      <c r="O3494" s="3">
        <v>15</v>
      </c>
      <c r="P3494" s="3">
        <v>157</v>
      </c>
      <c r="Q3494" s="3">
        <v>167</v>
      </c>
      <c r="R3494" s="3">
        <v>2505</v>
      </c>
      <c r="S3494" s="3">
        <v>10</v>
      </c>
      <c r="T3494" s="3">
        <v>150</v>
      </c>
      <c r="U3494" s="3">
        <v>5.98</v>
      </c>
      <c r="V3494" s="2" t="s">
        <v>855</v>
      </c>
      <c r="W3494" s="2" t="s">
        <v>856</v>
      </c>
      <c r="X3494" s="2" t="s">
        <v>72</v>
      </c>
      <c r="Y3494" s="19" t="str">
        <f>VLOOKUP(G3494,'Verweis Kd-Gruppe'!$A$2:$B$8,2,FALSE)</f>
        <v>EXP</v>
      </c>
      <c r="Z3494" s="19" t="str">
        <f>VLOOKUP(J3494,'Verweis Art-Gruppe'!$A$2:$B$15,2,FALSE)</f>
        <v>Geräte</v>
      </c>
      <c r="AA3494" s="19" t="str">
        <f>VLOOKUP(W3494,'Verweis Vertreter'!$A$2:$B$24,2,FALSE)</f>
        <v>Chahid Drimani</v>
      </c>
      <c r="AB3494" s="12">
        <f t="shared" si="486"/>
        <v>15</v>
      </c>
      <c r="AC3494" s="12">
        <f t="shared" si="491"/>
        <v>157</v>
      </c>
      <c r="AD3494" s="12">
        <f t="shared" si="492"/>
        <v>167</v>
      </c>
      <c r="AE3494" s="12">
        <f t="shared" si="487"/>
        <v>2505</v>
      </c>
      <c r="AF3494" s="12">
        <f t="shared" si="488"/>
        <v>10</v>
      </c>
      <c r="AG3494" s="12">
        <f t="shared" si="489"/>
        <v>150</v>
      </c>
      <c r="AH3494" s="9">
        <f t="shared" si="493"/>
        <v>5.9880239520958084E-2</v>
      </c>
      <c r="AI3494" s="14">
        <f>VLOOKUP(E3494,'Verweis Faktor'!$A:$B,2,FALSE)</f>
        <v>1</v>
      </c>
      <c r="AJ3494" s="14"/>
      <c r="AK3494" s="14" t="str">
        <f>IF(AL3494="Ja","Versandkosten",VLOOKUP(E3494,'Verweis Belegart'!$A$2:$B$9,2,FALSE))</f>
        <v>Hardware</v>
      </c>
      <c r="AL3494" s="14" t="str">
        <f t="shared" si="494"/>
        <v>Nein</v>
      </c>
      <c r="AM3494" s="14" t="str">
        <f t="shared" si="490"/>
        <v>Positiv</v>
      </c>
    </row>
    <row r="3495" spans="1:39" ht="17.25" customHeight="1" x14ac:dyDescent="0.35">
      <c r="A3495" s="17">
        <v>14571993</v>
      </c>
      <c r="B3495" s="2" t="s">
        <v>2197</v>
      </c>
      <c r="C3495" s="1">
        <v>2025001</v>
      </c>
      <c r="D3495" s="1">
        <v>2000930</v>
      </c>
      <c r="E3495" s="2" t="s">
        <v>34</v>
      </c>
      <c r="F3495" s="2" t="s">
        <v>182</v>
      </c>
      <c r="G3495" s="2" t="s">
        <v>66</v>
      </c>
      <c r="H3495" s="2" t="s">
        <v>1779</v>
      </c>
      <c r="I3495" s="2" t="s">
        <v>1780</v>
      </c>
      <c r="J3495" s="2" t="s">
        <v>103</v>
      </c>
      <c r="K3495" s="2" t="s">
        <v>28</v>
      </c>
      <c r="L3495" s="2" t="s">
        <v>685</v>
      </c>
      <c r="M3495" s="2" t="s">
        <v>686</v>
      </c>
      <c r="N3495" s="2" t="s">
        <v>131</v>
      </c>
      <c r="O3495" s="3">
        <v>3</v>
      </c>
      <c r="P3495" s="3">
        <v>160.5153</v>
      </c>
      <c r="Q3495" s="3">
        <v>163</v>
      </c>
      <c r="R3495" s="3">
        <v>489</v>
      </c>
      <c r="S3495" s="3">
        <v>2.4847000000000001</v>
      </c>
      <c r="T3495" s="3">
        <v>7.45</v>
      </c>
      <c r="U3495" s="3">
        <v>1.52</v>
      </c>
      <c r="V3495" s="2" t="s">
        <v>145</v>
      </c>
      <c r="W3495" s="2" t="s">
        <v>146</v>
      </c>
      <c r="X3495" s="2" t="s">
        <v>125</v>
      </c>
      <c r="Y3495" s="19" t="str">
        <f>VLOOKUP(G3495,'Verweis Kd-Gruppe'!$A$2:$B$8,2,FALSE)</f>
        <v>EXP</v>
      </c>
      <c r="Z3495" s="19" t="str">
        <f>VLOOKUP(J3495,'Verweis Art-Gruppe'!$A$2:$B$15,2,FALSE)</f>
        <v>Geräte</v>
      </c>
      <c r="AA3495" s="19" t="str">
        <f>VLOOKUP(W3495,'Verweis Vertreter'!$A$2:$B$24,2,FALSE)</f>
        <v>Muhsin Yortanli</v>
      </c>
      <c r="AB3495" s="12">
        <f t="shared" si="486"/>
        <v>3</v>
      </c>
      <c r="AC3495" s="12">
        <f t="shared" si="491"/>
        <v>160.5153</v>
      </c>
      <c r="AD3495" s="12">
        <f t="shared" si="492"/>
        <v>163</v>
      </c>
      <c r="AE3495" s="12">
        <f t="shared" si="487"/>
        <v>489</v>
      </c>
      <c r="AF3495" s="12">
        <f t="shared" si="488"/>
        <v>2.4847000000000001</v>
      </c>
      <c r="AG3495" s="12">
        <f t="shared" si="489"/>
        <v>7.45</v>
      </c>
      <c r="AH3495" s="9">
        <f t="shared" si="493"/>
        <v>1.5235173824130879E-2</v>
      </c>
      <c r="AI3495" s="14">
        <f>VLOOKUP(E3495,'Verweis Faktor'!$A:$B,2,FALSE)</f>
        <v>1</v>
      </c>
      <c r="AJ3495" s="14"/>
      <c r="AK3495" s="14" t="str">
        <f>IF(AL3495="Ja","Versandkosten",VLOOKUP(E3495,'Verweis Belegart'!$A$2:$B$9,2,FALSE))</f>
        <v>Hardware</v>
      </c>
      <c r="AL3495" s="14" t="str">
        <f t="shared" si="494"/>
        <v>Nein</v>
      </c>
      <c r="AM3495" s="14" t="str">
        <f t="shared" si="490"/>
        <v>Positiv</v>
      </c>
    </row>
    <row r="3496" spans="1:39" ht="17.25" customHeight="1" x14ac:dyDescent="0.35">
      <c r="A3496" s="17">
        <v>14571993</v>
      </c>
      <c r="B3496" s="2" t="s">
        <v>2197</v>
      </c>
      <c r="C3496" s="1">
        <v>2025001</v>
      </c>
      <c r="D3496" s="1">
        <v>2000930</v>
      </c>
      <c r="E3496" s="2" t="s">
        <v>34</v>
      </c>
      <c r="F3496" s="2" t="s">
        <v>182</v>
      </c>
      <c r="G3496" s="2" t="s">
        <v>66</v>
      </c>
      <c r="H3496" s="2" t="s">
        <v>1779</v>
      </c>
      <c r="I3496" s="2" t="s">
        <v>1780</v>
      </c>
      <c r="J3496" s="2" t="s">
        <v>304</v>
      </c>
      <c r="K3496" s="2" t="s">
        <v>45</v>
      </c>
      <c r="L3496" s="2" t="s">
        <v>1650</v>
      </c>
      <c r="M3496" s="2" t="s">
        <v>1651</v>
      </c>
      <c r="N3496" s="2" t="s">
        <v>200</v>
      </c>
      <c r="O3496" s="3">
        <v>2</v>
      </c>
      <c r="P3496" s="3">
        <v>740</v>
      </c>
      <c r="Q3496" s="3">
        <v>757</v>
      </c>
      <c r="R3496" s="3">
        <v>1514</v>
      </c>
      <c r="S3496" s="3">
        <v>17</v>
      </c>
      <c r="T3496" s="3">
        <v>34</v>
      </c>
      <c r="U3496" s="3">
        <v>2.2400000000000002</v>
      </c>
      <c r="V3496" s="2" t="s">
        <v>145</v>
      </c>
      <c r="W3496" s="2" t="s">
        <v>146</v>
      </c>
      <c r="X3496" s="2" t="s">
        <v>125</v>
      </c>
      <c r="Y3496" s="19" t="str">
        <f>VLOOKUP(G3496,'Verweis Kd-Gruppe'!$A$2:$B$8,2,FALSE)</f>
        <v>EXP</v>
      </c>
      <c r="Z3496" s="19" t="str">
        <f>VLOOKUP(J3496,'Verweis Art-Gruppe'!$A$2:$B$15,2,FALSE)</f>
        <v>Zubehör</v>
      </c>
      <c r="AA3496" s="19" t="str">
        <f>VLOOKUP(W3496,'Verweis Vertreter'!$A$2:$B$24,2,FALSE)</f>
        <v>Muhsin Yortanli</v>
      </c>
      <c r="AB3496" s="12">
        <f t="shared" si="486"/>
        <v>2</v>
      </c>
      <c r="AC3496" s="12">
        <f t="shared" si="491"/>
        <v>740</v>
      </c>
      <c r="AD3496" s="12">
        <f t="shared" si="492"/>
        <v>757</v>
      </c>
      <c r="AE3496" s="12">
        <f t="shared" si="487"/>
        <v>1514</v>
      </c>
      <c r="AF3496" s="12">
        <f t="shared" si="488"/>
        <v>17</v>
      </c>
      <c r="AG3496" s="12">
        <f t="shared" si="489"/>
        <v>34</v>
      </c>
      <c r="AH3496" s="9">
        <f t="shared" si="493"/>
        <v>2.2457067371202115E-2</v>
      </c>
      <c r="AI3496" s="14">
        <f>VLOOKUP(E3496,'Verweis Faktor'!$A:$B,2,FALSE)</f>
        <v>1</v>
      </c>
      <c r="AJ3496" s="14"/>
      <c r="AK3496" s="14" t="str">
        <f>IF(AL3496="Ja","Versandkosten",VLOOKUP(E3496,'Verweis Belegart'!$A$2:$B$9,2,FALSE))</f>
        <v>Hardware</v>
      </c>
      <c r="AL3496" s="14" t="str">
        <f t="shared" si="494"/>
        <v>Nein</v>
      </c>
      <c r="AM3496" s="14" t="str">
        <f t="shared" si="490"/>
        <v>Positiv</v>
      </c>
    </row>
    <row r="3497" spans="1:39" ht="17.25" customHeight="1" x14ac:dyDescent="0.35">
      <c r="A3497" s="17">
        <v>14571993</v>
      </c>
      <c r="B3497" s="2" t="s">
        <v>2197</v>
      </c>
      <c r="C3497" s="1">
        <v>2025001</v>
      </c>
      <c r="D3497" s="1">
        <v>2000930</v>
      </c>
      <c r="E3497" s="2" t="s">
        <v>34</v>
      </c>
      <c r="F3497" s="2" t="s">
        <v>182</v>
      </c>
      <c r="G3497" s="2" t="s">
        <v>66</v>
      </c>
      <c r="H3497" s="2" t="s">
        <v>1779</v>
      </c>
      <c r="I3497" s="2" t="s">
        <v>1780</v>
      </c>
      <c r="J3497" s="2" t="s">
        <v>103</v>
      </c>
      <c r="K3497" s="2" t="s">
        <v>49</v>
      </c>
      <c r="L3497" s="2" t="s">
        <v>385</v>
      </c>
      <c r="M3497" s="2" t="s">
        <v>386</v>
      </c>
      <c r="N3497" s="2" t="s">
        <v>292</v>
      </c>
      <c r="O3497" s="3">
        <v>1</v>
      </c>
      <c r="P3497" s="3">
        <v>906.88019999999995</v>
      </c>
      <c r="Q3497" s="3">
        <v>919</v>
      </c>
      <c r="R3497" s="3">
        <v>919</v>
      </c>
      <c r="S3497" s="3">
        <v>12.1198</v>
      </c>
      <c r="T3497" s="3">
        <v>12.12</v>
      </c>
      <c r="U3497" s="3">
        <v>1.31</v>
      </c>
      <c r="V3497" s="2" t="s">
        <v>145</v>
      </c>
      <c r="W3497" s="2" t="s">
        <v>146</v>
      </c>
      <c r="X3497" s="2" t="s">
        <v>125</v>
      </c>
      <c r="Y3497" s="19" t="str">
        <f>VLOOKUP(G3497,'Verweis Kd-Gruppe'!$A$2:$B$8,2,FALSE)</f>
        <v>EXP</v>
      </c>
      <c r="Z3497" s="19" t="str">
        <f>VLOOKUP(J3497,'Verweis Art-Gruppe'!$A$2:$B$15,2,FALSE)</f>
        <v>Geräte</v>
      </c>
      <c r="AA3497" s="19" t="str">
        <f>VLOOKUP(W3497,'Verweis Vertreter'!$A$2:$B$24,2,FALSE)</f>
        <v>Muhsin Yortanli</v>
      </c>
      <c r="AB3497" s="12">
        <f t="shared" si="486"/>
        <v>1</v>
      </c>
      <c r="AC3497" s="12">
        <f t="shared" si="491"/>
        <v>906.88019999999995</v>
      </c>
      <c r="AD3497" s="12">
        <f t="shared" si="492"/>
        <v>919</v>
      </c>
      <c r="AE3497" s="12">
        <f t="shared" si="487"/>
        <v>919</v>
      </c>
      <c r="AF3497" s="12">
        <f t="shared" si="488"/>
        <v>12.1198</v>
      </c>
      <c r="AG3497" s="12">
        <f t="shared" si="489"/>
        <v>12.12</v>
      </c>
      <c r="AH3497" s="9">
        <f t="shared" si="493"/>
        <v>1.3188248095756257E-2</v>
      </c>
      <c r="AI3497" s="14">
        <f>VLOOKUP(E3497,'Verweis Faktor'!$A:$B,2,FALSE)</f>
        <v>1</v>
      </c>
      <c r="AJ3497" s="14"/>
      <c r="AK3497" s="14" t="str">
        <f>IF(AL3497="Ja","Versandkosten",VLOOKUP(E3497,'Verweis Belegart'!$A$2:$B$9,2,FALSE))</f>
        <v>Hardware</v>
      </c>
      <c r="AL3497" s="14" t="str">
        <f t="shared" si="494"/>
        <v>Nein</v>
      </c>
      <c r="AM3497" s="14" t="str">
        <f t="shared" si="490"/>
        <v>Positiv</v>
      </c>
    </row>
    <row r="3498" spans="1:39" ht="17.25" customHeight="1" x14ac:dyDescent="0.35">
      <c r="A3498" s="17">
        <v>14571993</v>
      </c>
      <c r="B3498" s="2" t="s">
        <v>2197</v>
      </c>
      <c r="C3498" s="1">
        <v>2025001</v>
      </c>
      <c r="D3498" s="1">
        <v>2000930</v>
      </c>
      <c r="E3498" s="2" t="s">
        <v>34</v>
      </c>
      <c r="F3498" s="2" t="s">
        <v>182</v>
      </c>
      <c r="G3498" s="2" t="s">
        <v>66</v>
      </c>
      <c r="H3498" s="2" t="s">
        <v>1779</v>
      </c>
      <c r="I3498" s="2" t="s">
        <v>1780</v>
      </c>
      <c r="J3498" s="2" t="s">
        <v>103</v>
      </c>
      <c r="K3498" s="2" t="s">
        <v>79</v>
      </c>
      <c r="L3498" s="2" t="s">
        <v>1401</v>
      </c>
      <c r="M3498" s="2" t="s">
        <v>1402</v>
      </c>
      <c r="N3498" s="2" t="s">
        <v>863</v>
      </c>
      <c r="O3498" s="3">
        <v>1</v>
      </c>
      <c r="P3498" s="3">
        <v>135.57140000000001</v>
      </c>
      <c r="Q3498" s="3">
        <v>145</v>
      </c>
      <c r="R3498" s="3">
        <v>145</v>
      </c>
      <c r="S3498" s="3">
        <v>9.4285999999999994</v>
      </c>
      <c r="T3498" s="3">
        <v>9.43</v>
      </c>
      <c r="U3498" s="3">
        <v>6.5</v>
      </c>
      <c r="V3498" s="2" t="s">
        <v>145</v>
      </c>
      <c r="W3498" s="2" t="s">
        <v>146</v>
      </c>
      <c r="X3498" s="2" t="s">
        <v>125</v>
      </c>
      <c r="Y3498" s="19" t="str">
        <f>VLOOKUP(G3498,'Verweis Kd-Gruppe'!$A$2:$B$8,2,FALSE)</f>
        <v>EXP</v>
      </c>
      <c r="Z3498" s="19" t="str">
        <f>VLOOKUP(J3498,'Verweis Art-Gruppe'!$A$2:$B$15,2,FALSE)</f>
        <v>Geräte</v>
      </c>
      <c r="AA3498" s="19" t="str">
        <f>VLOOKUP(W3498,'Verweis Vertreter'!$A$2:$B$24,2,FALSE)</f>
        <v>Muhsin Yortanli</v>
      </c>
      <c r="AB3498" s="12">
        <f t="shared" si="486"/>
        <v>1</v>
      </c>
      <c r="AC3498" s="12">
        <f t="shared" si="491"/>
        <v>135.57140000000001</v>
      </c>
      <c r="AD3498" s="12">
        <f t="shared" si="492"/>
        <v>145</v>
      </c>
      <c r="AE3498" s="12">
        <f t="shared" si="487"/>
        <v>145</v>
      </c>
      <c r="AF3498" s="12">
        <f t="shared" si="488"/>
        <v>9.4285999999999994</v>
      </c>
      <c r="AG3498" s="12">
        <f t="shared" si="489"/>
        <v>9.43</v>
      </c>
      <c r="AH3498" s="9">
        <f t="shared" si="493"/>
        <v>6.5034482758620685E-2</v>
      </c>
      <c r="AI3498" s="14">
        <f>VLOOKUP(E3498,'Verweis Faktor'!$A:$B,2,FALSE)</f>
        <v>1</v>
      </c>
      <c r="AJ3498" s="14"/>
      <c r="AK3498" s="14" t="str">
        <f>IF(AL3498="Ja","Versandkosten",VLOOKUP(E3498,'Verweis Belegart'!$A$2:$B$9,2,FALSE))</f>
        <v>Hardware</v>
      </c>
      <c r="AL3498" s="14" t="str">
        <f t="shared" si="494"/>
        <v>Nein</v>
      </c>
      <c r="AM3498" s="14" t="str">
        <f t="shared" si="490"/>
        <v>Positiv</v>
      </c>
    </row>
    <row r="3499" spans="1:39" ht="17.25" customHeight="1" x14ac:dyDescent="0.35">
      <c r="A3499" s="17">
        <v>14571993</v>
      </c>
      <c r="B3499" s="2" t="s">
        <v>2197</v>
      </c>
      <c r="C3499" s="1">
        <v>2025001</v>
      </c>
      <c r="D3499" s="1">
        <v>2000930</v>
      </c>
      <c r="E3499" s="2" t="s">
        <v>34</v>
      </c>
      <c r="F3499" s="2" t="s">
        <v>182</v>
      </c>
      <c r="G3499" s="2" t="s">
        <v>66</v>
      </c>
      <c r="H3499" s="2" t="s">
        <v>1779</v>
      </c>
      <c r="I3499" s="2" t="s">
        <v>1780</v>
      </c>
      <c r="J3499" s="2" t="s">
        <v>103</v>
      </c>
      <c r="K3499" s="2" t="s">
        <v>83</v>
      </c>
      <c r="L3499" s="2" t="s">
        <v>1403</v>
      </c>
      <c r="M3499" s="2" t="s">
        <v>1404</v>
      </c>
      <c r="N3499" s="2" t="s">
        <v>1405</v>
      </c>
      <c r="O3499" s="3">
        <v>5</v>
      </c>
      <c r="P3499" s="3">
        <v>360.71789999999999</v>
      </c>
      <c r="Q3499" s="3">
        <v>377</v>
      </c>
      <c r="R3499" s="3">
        <v>1885</v>
      </c>
      <c r="S3499" s="3">
        <v>16.2821</v>
      </c>
      <c r="T3499" s="3">
        <v>81.41</v>
      </c>
      <c r="U3499" s="3">
        <v>4.3099999999999996</v>
      </c>
      <c r="V3499" s="2" t="s">
        <v>145</v>
      </c>
      <c r="W3499" s="2" t="s">
        <v>146</v>
      </c>
      <c r="X3499" s="2" t="s">
        <v>125</v>
      </c>
      <c r="Y3499" s="19" t="str">
        <f>VLOOKUP(G3499,'Verweis Kd-Gruppe'!$A$2:$B$8,2,FALSE)</f>
        <v>EXP</v>
      </c>
      <c r="Z3499" s="19" t="str">
        <f>VLOOKUP(J3499,'Verweis Art-Gruppe'!$A$2:$B$15,2,FALSE)</f>
        <v>Geräte</v>
      </c>
      <c r="AA3499" s="19" t="str">
        <f>VLOOKUP(W3499,'Verweis Vertreter'!$A$2:$B$24,2,FALSE)</f>
        <v>Muhsin Yortanli</v>
      </c>
      <c r="AB3499" s="12">
        <f t="shared" si="486"/>
        <v>5</v>
      </c>
      <c r="AC3499" s="12">
        <f t="shared" si="491"/>
        <v>360.71789999999999</v>
      </c>
      <c r="AD3499" s="12">
        <f t="shared" si="492"/>
        <v>377</v>
      </c>
      <c r="AE3499" s="12">
        <f t="shared" si="487"/>
        <v>1885</v>
      </c>
      <c r="AF3499" s="12">
        <f t="shared" si="488"/>
        <v>16.2821</v>
      </c>
      <c r="AG3499" s="12">
        <f t="shared" si="489"/>
        <v>81.41</v>
      </c>
      <c r="AH3499" s="9">
        <f t="shared" si="493"/>
        <v>4.3188328912466843E-2</v>
      </c>
      <c r="AI3499" s="14">
        <f>VLOOKUP(E3499,'Verweis Faktor'!$A:$B,2,FALSE)</f>
        <v>1</v>
      </c>
      <c r="AJ3499" s="14"/>
      <c r="AK3499" s="14" t="str">
        <f>IF(AL3499="Ja","Versandkosten",VLOOKUP(E3499,'Verweis Belegart'!$A$2:$B$9,2,FALSE))</f>
        <v>Hardware</v>
      </c>
      <c r="AL3499" s="14" t="str">
        <f t="shared" si="494"/>
        <v>Nein</v>
      </c>
      <c r="AM3499" s="14" t="str">
        <f t="shared" si="490"/>
        <v>Positiv</v>
      </c>
    </row>
    <row r="3500" spans="1:39" ht="17.25" customHeight="1" x14ac:dyDescent="0.35">
      <c r="A3500" s="17">
        <v>14571993</v>
      </c>
      <c r="B3500" s="2" t="s">
        <v>2197</v>
      </c>
      <c r="C3500" s="1">
        <v>2025001</v>
      </c>
      <c r="D3500" s="1">
        <v>2000930</v>
      </c>
      <c r="E3500" s="2" t="s">
        <v>34</v>
      </c>
      <c r="F3500" s="2" t="s">
        <v>182</v>
      </c>
      <c r="G3500" s="2" t="s">
        <v>66</v>
      </c>
      <c r="H3500" s="2" t="s">
        <v>1779</v>
      </c>
      <c r="I3500" s="2" t="s">
        <v>1780</v>
      </c>
      <c r="J3500" s="2" t="s">
        <v>103</v>
      </c>
      <c r="K3500" s="2" t="s">
        <v>87</v>
      </c>
      <c r="L3500" s="2" t="s">
        <v>556</v>
      </c>
      <c r="M3500" s="2" t="s">
        <v>557</v>
      </c>
      <c r="N3500" s="2" t="s">
        <v>558</v>
      </c>
      <c r="O3500" s="3">
        <v>4</v>
      </c>
      <c r="P3500" s="3">
        <v>294.17809999999997</v>
      </c>
      <c r="Q3500" s="3">
        <v>303</v>
      </c>
      <c r="R3500" s="3">
        <v>1212</v>
      </c>
      <c r="S3500" s="3">
        <v>8.8218999999999994</v>
      </c>
      <c r="T3500" s="3">
        <v>35.29</v>
      </c>
      <c r="U3500" s="3">
        <v>2.91</v>
      </c>
      <c r="V3500" s="2" t="s">
        <v>145</v>
      </c>
      <c r="W3500" s="2" t="s">
        <v>146</v>
      </c>
      <c r="X3500" s="2" t="s">
        <v>125</v>
      </c>
      <c r="Y3500" s="19" t="str">
        <f>VLOOKUP(G3500,'Verweis Kd-Gruppe'!$A$2:$B$8,2,FALSE)</f>
        <v>EXP</v>
      </c>
      <c r="Z3500" s="19" t="str">
        <f>VLOOKUP(J3500,'Verweis Art-Gruppe'!$A$2:$B$15,2,FALSE)</f>
        <v>Geräte</v>
      </c>
      <c r="AA3500" s="19" t="str">
        <f>VLOOKUP(W3500,'Verweis Vertreter'!$A$2:$B$24,2,FALSE)</f>
        <v>Muhsin Yortanli</v>
      </c>
      <c r="AB3500" s="12">
        <f t="shared" si="486"/>
        <v>4</v>
      </c>
      <c r="AC3500" s="12">
        <f t="shared" si="491"/>
        <v>294.17809999999997</v>
      </c>
      <c r="AD3500" s="12">
        <f t="shared" si="492"/>
        <v>303</v>
      </c>
      <c r="AE3500" s="12">
        <f t="shared" si="487"/>
        <v>1212</v>
      </c>
      <c r="AF3500" s="12">
        <f t="shared" si="488"/>
        <v>8.8218999999999994</v>
      </c>
      <c r="AG3500" s="12">
        <f t="shared" si="489"/>
        <v>35.29</v>
      </c>
      <c r="AH3500" s="9">
        <f t="shared" si="493"/>
        <v>2.9117161716171618E-2</v>
      </c>
      <c r="AI3500" s="14">
        <f>VLOOKUP(E3500,'Verweis Faktor'!$A:$B,2,FALSE)</f>
        <v>1</v>
      </c>
      <c r="AJ3500" s="14"/>
      <c r="AK3500" s="14" t="str">
        <f>IF(AL3500="Ja","Versandkosten",VLOOKUP(E3500,'Verweis Belegart'!$A$2:$B$9,2,FALSE))</f>
        <v>Hardware</v>
      </c>
      <c r="AL3500" s="14" t="str">
        <f t="shared" si="494"/>
        <v>Nein</v>
      </c>
      <c r="AM3500" s="14" t="str">
        <f t="shared" si="490"/>
        <v>Positiv</v>
      </c>
    </row>
    <row r="3501" spans="1:39" ht="17.25" customHeight="1" x14ac:dyDescent="0.35">
      <c r="A3501" s="17">
        <v>14571993</v>
      </c>
      <c r="B3501" s="2" t="s">
        <v>2197</v>
      </c>
      <c r="C3501" s="1">
        <v>2025001</v>
      </c>
      <c r="D3501" s="1">
        <v>2000930</v>
      </c>
      <c r="E3501" s="2" t="s">
        <v>34</v>
      </c>
      <c r="F3501" s="2" t="s">
        <v>182</v>
      </c>
      <c r="G3501" s="2" t="s">
        <v>66</v>
      </c>
      <c r="H3501" s="2" t="s">
        <v>1779</v>
      </c>
      <c r="I3501" s="2" t="s">
        <v>1780</v>
      </c>
      <c r="J3501" s="2" t="s">
        <v>103</v>
      </c>
      <c r="K3501" s="2" t="s">
        <v>91</v>
      </c>
      <c r="L3501" s="2" t="s">
        <v>1241</v>
      </c>
      <c r="M3501" s="2" t="s">
        <v>1242</v>
      </c>
      <c r="N3501" s="2" t="s">
        <v>922</v>
      </c>
      <c r="O3501" s="3">
        <v>5</v>
      </c>
      <c r="P3501" s="3">
        <v>74.5</v>
      </c>
      <c r="Q3501" s="3">
        <v>82</v>
      </c>
      <c r="R3501" s="3">
        <v>410</v>
      </c>
      <c r="S3501" s="3">
        <v>7.5</v>
      </c>
      <c r="T3501" s="3">
        <v>37.5</v>
      </c>
      <c r="U3501" s="3">
        <v>9.14</v>
      </c>
      <c r="V3501" s="2" t="s">
        <v>145</v>
      </c>
      <c r="W3501" s="2" t="s">
        <v>146</v>
      </c>
      <c r="X3501" s="2" t="s">
        <v>125</v>
      </c>
      <c r="Y3501" s="19" t="str">
        <f>VLOOKUP(G3501,'Verweis Kd-Gruppe'!$A$2:$B$8,2,FALSE)</f>
        <v>EXP</v>
      </c>
      <c r="Z3501" s="19" t="str">
        <f>VLOOKUP(J3501,'Verweis Art-Gruppe'!$A$2:$B$15,2,FALSE)</f>
        <v>Geräte</v>
      </c>
      <c r="AA3501" s="19" t="str">
        <f>VLOOKUP(W3501,'Verweis Vertreter'!$A$2:$B$24,2,FALSE)</f>
        <v>Muhsin Yortanli</v>
      </c>
      <c r="AB3501" s="12">
        <f t="shared" si="486"/>
        <v>5</v>
      </c>
      <c r="AC3501" s="12">
        <f t="shared" si="491"/>
        <v>74.5</v>
      </c>
      <c r="AD3501" s="12">
        <f t="shared" si="492"/>
        <v>82</v>
      </c>
      <c r="AE3501" s="12">
        <f t="shared" si="487"/>
        <v>410</v>
      </c>
      <c r="AF3501" s="12">
        <f t="shared" si="488"/>
        <v>7.5</v>
      </c>
      <c r="AG3501" s="12">
        <f t="shared" si="489"/>
        <v>37.5</v>
      </c>
      <c r="AH3501" s="9">
        <f t="shared" si="493"/>
        <v>9.1463414634146339E-2</v>
      </c>
      <c r="AI3501" s="14">
        <f>VLOOKUP(E3501,'Verweis Faktor'!$A:$B,2,FALSE)</f>
        <v>1</v>
      </c>
      <c r="AJ3501" s="14"/>
      <c r="AK3501" s="14" t="str">
        <f>IF(AL3501="Ja","Versandkosten",VLOOKUP(E3501,'Verweis Belegart'!$A$2:$B$9,2,FALSE))</f>
        <v>Hardware</v>
      </c>
      <c r="AL3501" s="14" t="str">
        <f t="shared" si="494"/>
        <v>Nein</v>
      </c>
      <c r="AM3501" s="14" t="str">
        <f t="shared" si="490"/>
        <v>Positiv</v>
      </c>
    </row>
    <row r="3502" spans="1:39" ht="17.25" customHeight="1" x14ac:dyDescent="0.35">
      <c r="A3502" s="17">
        <v>14571993</v>
      </c>
      <c r="B3502" s="2" t="s">
        <v>2197</v>
      </c>
      <c r="C3502" s="1">
        <v>2025001</v>
      </c>
      <c r="D3502" s="1">
        <v>2000930</v>
      </c>
      <c r="E3502" s="2" t="s">
        <v>34</v>
      </c>
      <c r="F3502" s="2" t="s">
        <v>182</v>
      </c>
      <c r="G3502" s="2" t="s">
        <v>66</v>
      </c>
      <c r="H3502" s="2" t="s">
        <v>1779</v>
      </c>
      <c r="I3502" s="2" t="s">
        <v>1780</v>
      </c>
      <c r="J3502" s="2" t="s">
        <v>304</v>
      </c>
      <c r="K3502" s="2" t="s">
        <v>95</v>
      </c>
      <c r="L3502" s="2" t="s">
        <v>320</v>
      </c>
      <c r="M3502" s="2" t="s">
        <v>321</v>
      </c>
      <c r="N3502" s="2" t="s">
        <v>322</v>
      </c>
      <c r="O3502" s="3">
        <v>1</v>
      </c>
      <c r="P3502" s="3">
        <v>80</v>
      </c>
      <c r="Q3502" s="3">
        <v>83</v>
      </c>
      <c r="R3502" s="3">
        <v>83</v>
      </c>
      <c r="S3502" s="3">
        <v>3</v>
      </c>
      <c r="T3502" s="3">
        <v>3</v>
      </c>
      <c r="U3502" s="3">
        <v>3.61</v>
      </c>
      <c r="V3502" s="2" t="s">
        <v>145</v>
      </c>
      <c r="W3502" s="2" t="s">
        <v>146</v>
      </c>
      <c r="X3502" s="2" t="s">
        <v>125</v>
      </c>
      <c r="Y3502" s="19" t="str">
        <f>VLOOKUP(G3502,'Verweis Kd-Gruppe'!$A$2:$B$8,2,FALSE)</f>
        <v>EXP</v>
      </c>
      <c r="Z3502" s="19" t="str">
        <f>VLOOKUP(J3502,'Verweis Art-Gruppe'!$A$2:$B$15,2,FALSE)</f>
        <v>Zubehör</v>
      </c>
      <c r="AA3502" s="19" t="str">
        <f>VLOOKUP(W3502,'Verweis Vertreter'!$A$2:$B$24,2,FALSE)</f>
        <v>Muhsin Yortanli</v>
      </c>
      <c r="AB3502" s="12">
        <f t="shared" si="486"/>
        <v>1</v>
      </c>
      <c r="AC3502" s="12">
        <f t="shared" si="491"/>
        <v>80</v>
      </c>
      <c r="AD3502" s="12">
        <f t="shared" si="492"/>
        <v>83</v>
      </c>
      <c r="AE3502" s="12">
        <f t="shared" si="487"/>
        <v>83</v>
      </c>
      <c r="AF3502" s="12">
        <f t="shared" si="488"/>
        <v>3</v>
      </c>
      <c r="AG3502" s="12">
        <f t="shared" si="489"/>
        <v>3</v>
      </c>
      <c r="AH3502" s="9">
        <f t="shared" si="493"/>
        <v>3.614457831325301E-2</v>
      </c>
      <c r="AI3502" s="14">
        <f>VLOOKUP(E3502,'Verweis Faktor'!$A:$B,2,FALSE)</f>
        <v>1</v>
      </c>
      <c r="AJ3502" s="14"/>
      <c r="AK3502" s="14" t="str">
        <f>IF(AL3502="Ja","Versandkosten",VLOOKUP(E3502,'Verweis Belegart'!$A$2:$B$9,2,FALSE))</f>
        <v>Hardware</v>
      </c>
      <c r="AL3502" s="14" t="str">
        <f t="shared" si="494"/>
        <v>Nein</v>
      </c>
      <c r="AM3502" s="14" t="str">
        <f t="shared" si="490"/>
        <v>Positiv</v>
      </c>
    </row>
    <row r="3503" spans="1:39" ht="17.25" customHeight="1" x14ac:dyDescent="0.35">
      <c r="A3503" s="17">
        <v>14571993</v>
      </c>
      <c r="B3503" s="2" t="s">
        <v>2197</v>
      </c>
      <c r="C3503" s="1">
        <v>2025001</v>
      </c>
      <c r="D3503" s="1">
        <v>2000930</v>
      </c>
      <c r="E3503" s="2" t="s">
        <v>34</v>
      </c>
      <c r="F3503" s="2" t="s">
        <v>182</v>
      </c>
      <c r="G3503" s="2" t="s">
        <v>66</v>
      </c>
      <c r="H3503" s="2" t="s">
        <v>1779</v>
      </c>
      <c r="I3503" s="2" t="s">
        <v>1780</v>
      </c>
      <c r="J3503" s="2" t="s">
        <v>103</v>
      </c>
      <c r="K3503" s="2" t="s">
        <v>99</v>
      </c>
      <c r="L3503" s="2" t="s">
        <v>1179</v>
      </c>
      <c r="M3503" s="2" t="s">
        <v>1180</v>
      </c>
      <c r="N3503" s="2" t="s">
        <v>164</v>
      </c>
      <c r="O3503" s="3">
        <v>5</v>
      </c>
      <c r="P3503" s="3">
        <v>272</v>
      </c>
      <c r="Q3503" s="3">
        <v>277</v>
      </c>
      <c r="R3503" s="3">
        <v>1385</v>
      </c>
      <c r="S3503" s="3">
        <v>5</v>
      </c>
      <c r="T3503" s="3">
        <v>25</v>
      </c>
      <c r="U3503" s="3">
        <v>1.8</v>
      </c>
      <c r="V3503" s="2" t="s">
        <v>145</v>
      </c>
      <c r="W3503" s="2" t="s">
        <v>146</v>
      </c>
      <c r="X3503" s="2" t="s">
        <v>125</v>
      </c>
      <c r="Y3503" s="19" t="str">
        <f>VLOOKUP(G3503,'Verweis Kd-Gruppe'!$A$2:$B$8,2,FALSE)</f>
        <v>EXP</v>
      </c>
      <c r="Z3503" s="19" t="str">
        <f>VLOOKUP(J3503,'Verweis Art-Gruppe'!$A$2:$B$15,2,FALSE)</f>
        <v>Geräte</v>
      </c>
      <c r="AA3503" s="19" t="str">
        <f>VLOOKUP(W3503,'Verweis Vertreter'!$A$2:$B$24,2,FALSE)</f>
        <v>Muhsin Yortanli</v>
      </c>
      <c r="AB3503" s="12">
        <f t="shared" si="486"/>
        <v>5</v>
      </c>
      <c r="AC3503" s="12">
        <f t="shared" si="491"/>
        <v>272</v>
      </c>
      <c r="AD3503" s="12">
        <f t="shared" si="492"/>
        <v>277</v>
      </c>
      <c r="AE3503" s="12">
        <f t="shared" si="487"/>
        <v>1385</v>
      </c>
      <c r="AF3503" s="12">
        <f t="shared" si="488"/>
        <v>5</v>
      </c>
      <c r="AG3503" s="12">
        <f t="shared" si="489"/>
        <v>25</v>
      </c>
      <c r="AH3503" s="9">
        <f t="shared" si="493"/>
        <v>1.8050541516245487E-2</v>
      </c>
      <c r="AI3503" s="14">
        <f>VLOOKUP(E3503,'Verweis Faktor'!$A:$B,2,FALSE)</f>
        <v>1</v>
      </c>
      <c r="AJ3503" s="14"/>
      <c r="AK3503" s="14" t="str">
        <f>IF(AL3503="Ja","Versandkosten",VLOOKUP(E3503,'Verweis Belegart'!$A$2:$B$9,2,FALSE))</f>
        <v>Hardware</v>
      </c>
      <c r="AL3503" s="14" t="str">
        <f t="shared" si="494"/>
        <v>Nein</v>
      </c>
      <c r="AM3503" s="14" t="str">
        <f t="shared" si="490"/>
        <v>Positiv</v>
      </c>
    </row>
    <row r="3504" spans="1:39" ht="17.25" customHeight="1" x14ac:dyDescent="0.35">
      <c r="A3504" s="17">
        <v>14571993</v>
      </c>
      <c r="B3504" s="2" t="s">
        <v>2197</v>
      </c>
      <c r="C3504" s="1">
        <v>2025001</v>
      </c>
      <c r="D3504" s="1">
        <v>2000930</v>
      </c>
      <c r="E3504" s="2" t="s">
        <v>34</v>
      </c>
      <c r="F3504" s="2" t="s">
        <v>182</v>
      </c>
      <c r="G3504" s="2" t="s">
        <v>66</v>
      </c>
      <c r="H3504" s="2" t="s">
        <v>1779</v>
      </c>
      <c r="I3504" s="2" t="s">
        <v>1780</v>
      </c>
      <c r="J3504" s="2" t="s">
        <v>103</v>
      </c>
      <c r="K3504" s="2" t="s">
        <v>103</v>
      </c>
      <c r="L3504" s="2" t="s">
        <v>920</v>
      </c>
      <c r="M3504" s="2" t="s">
        <v>921</v>
      </c>
      <c r="N3504" s="2" t="s">
        <v>922</v>
      </c>
      <c r="O3504" s="3">
        <v>5</v>
      </c>
      <c r="P3504" s="3">
        <v>74.601299999999995</v>
      </c>
      <c r="Q3504" s="3">
        <v>82</v>
      </c>
      <c r="R3504" s="3">
        <v>410</v>
      </c>
      <c r="S3504" s="3">
        <v>7.3986999999999998</v>
      </c>
      <c r="T3504" s="3">
        <v>36.99</v>
      </c>
      <c r="U3504" s="3">
        <v>9.02</v>
      </c>
      <c r="V3504" s="2" t="s">
        <v>145</v>
      </c>
      <c r="W3504" s="2" t="s">
        <v>146</v>
      </c>
      <c r="X3504" s="2" t="s">
        <v>125</v>
      </c>
      <c r="Y3504" s="19" t="str">
        <f>VLOOKUP(G3504,'Verweis Kd-Gruppe'!$A$2:$B$8,2,FALSE)</f>
        <v>EXP</v>
      </c>
      <c r="Z3504" s="19" t="str">
        <f>VLOOKUP(J3504,'Verweis Art-Gruppe'!$A$2:$B$15,2,FALSE)</f>
        <v>Geräte</v>
      </c>
      <c r="AA3504" s="19" t="str">
        <f>VLOOKUP(W3504,'Verweis Vertreter'!$A$2:$B$24,2,FALSE)</f>
        <v>Muhsin Yortanli</v>
      </c>
      <c r="AB3504" s="12">
        <f t="shared" si="486"/>
        <v>5</v>
      </c>
      <c r="AC3504" s="12">
        <f t="shared" si="491"/>
        <v>74.601299999999995</v>
      </c>
      <c r="AD3504" s="12">
        <f t="shared" si="492"/>
        <v>82</v>
      </c>
      <c r="AE3504" s="12">
        <f t="shared" si="487"/>
        <v>410</v>
      </c>
      <c r="AF3504" s="12">
        <f t="shared" si="488"/>
        <v>7.3986999999999998</v>
      </c>
      <c r="AG3504" s="12">
        <f t="shared" si="489"/>
        <v>36.99</v>
      </c>
      <c r="AH3504" s="9">
        <f t="shared" si="493"/>
        <v>9.0219512195121962E-2</v>
      </c>
      <c r="AI3504" s="14">
        <f>VLOOKUP(E3504,'Verweis Faktor'!$A:$B,2,FALSE)</f>
        <v>1</v>
      </c>
      <c r="AJ3504" s="14"/>
      <c r="AK3504" s="14" t="str">
        <f>IF(AL3504="Ja","Versandkosten",VLOOKUP(E3504,'Verweis Belegart'!$A$2:$B$9,2,FALSE))</f>
        <v>Hardware</v>
      </c>
      <c r="AL3504" s="14" t="str">
        <f t="shared" si="494"/>
        <v>Nein</v>
      </c>
      <c r="AM3504" s="14" t="str">
        <f t="shared" si="490"/>
        <v>Positiv</v>
      </c>
    </row>
    <row r="3505" spans="1:39" ht="17.25" customHeight="1" x14ac:dyDescent="0.35">
      <c r="A3505" s="17">
        <v>14571993</v>
      </c>
      <c r="B3505" s="2" t="s">
        <v>2197</v>
      </c>
      <c r="C3505" s="1">
        <v>2025001</v>
      </c>
      <c r="D3505" s="1">
        <v>2000930</v>
      </c>
      <c r="E3505" s="2" t="s">
        <v>34</v>
      </c>
      <c r="F3505" s="2" t="s">
        <v>182</v>
      </c>
      <c r="G3505" s="2" t="s">
        <v>66</v>
      </c>
      <c r="H3505" s="2" t="s">
        <v>1779</v>
      </c>
      <c r="I3505" s="2" t="s">
        <v>1780</v>
      </c>
      <c r="J3505" s="2" t="s">
        <v>304</v>
      </c>
      <c r="K3505" s="2" t="s">
        <v>107</v>
      </c>
      <c r="L3505" s="2" t="s">
        <v>2244</v>
      </c>
      <c r="M3505" s="2" t="s">
        <v>2245</v>
      </c>
      <c r="N3505" s="2" t="s">
        <v>2246</v>
      </c>
      <c r="O3505" s="3">
        <v>1</v>
      </c>
      <c r="P3505" s="3">
        <v>135</v>
      </c>
      <c r="Q3505" s="3">
        <v>145</v>
      </c>
      <c r="R3505" s="3">
        <v>145</v>
      </c>
      <c r="S3505" s="3">
        <v>10</v>
      </c>
      <c r="T3505" s="3">
        <v>10</v>
      </c>
      <c r="U3505" s="3">
        <v>6.89</v>
      </c>
      <c r="V3505" s="2" t="s">
        <v>145</v>
      </c>
      <c r="W3505" s="2" t="s">
        <v>146</v>
      </c>
      <c r="X3505" s="2" t="s">
        <v>125</v>
      </c>
      <c r="Y3505" s="19" t="str">
        <f>VLOOKUP(G3505,'Verweis Kd-Gruppe'!$A$2:$B$8,2,FALSE)</f>
        <v>EXP</v>
      </c>
      <c r="Z3505" s="19" t="str">
        <f>VLOOKUP(J3505,'Verweis Art-Gruppe'!$A$2:$B$15,2,FALSE)</f>
        <v>Zubehör</v>
      </c>
      <c r="AA3505" s="19" t="str">
        <f>VLOOKUP(W3505,'Verweis Vertreter'!$A$2:$B$24,2,FALSE)</f>
        <v>Muhsin Yortanli</v>
      </c>
      <c r="AB3505" s="12">
        <f t="shared" si="486"/>
        <v>1</v>
      </c>
      <c r="AC3505" s="12">
        <f t="shared" si="491"/>
        <v>135</v>
      </c>
      <c r="AD3505" s="12">
        <f t="shared" si="492"/>
        <v>145</v>
      </c>
      <c r="AE3505" s="12">
        <f t="shared" si="487"/>
        <v>145</v>
      </c>
      <c r="AF3505" s="12">
        <f t="shared" si="488"/>
        <v>10</v>
      </c>
      <c r="AG3505" s="12">
        <f t="shared" si="489"/>
        <v>10</v>
      </c>
      <c r="AH3505" s="9">
        <f t="shared" si="493"/>
        <v>6.8965517241379309E-2</v>
      </c>
      <c r="AI3505" s="14">
        <f>VLOOKUP(E3505,'Verweis Faktor'!$A:$B,2,FALSE)</f>
        <v>1</v>
      </c>
      <c r="AJ3505" s="14"/>
      <c r="AK3505" s="14" t="str">
        <f>IF(AL3505="Ja","Versandkosten",VLOOKUP(E3505,'Verweis Belegart'!$A$2:$B$9,2,FALSE))</f>
        <v>Hardware</v>
      </c>
      <c r="AL3505" s="14" t="str">
        <f t="shared" si="494"/>
        <v>Nein</v>
      </c>
      <c r="AM3505" s="14" t="str">
        <f t="shared" si="490"/>
        <v>Positiv</v>
      </c>
    </row>
    <row r="3506" spans="1:39" ht="17.25" customHeight="1" x14ac:dyDescent="0.35">
      <c r="A3506" s="17">
        <v>14571993</v>
      </c>
      <c r="B3506" s="2" t="s">
        <v>2197</v>
      </c>
      <c r="C3506" s="1">
        <v>2025001</v>
      </c>
      <c r="D3506" s="1">
        <v>2000930</v>
      </c>
      <c r="E3506" s="2" t="s">
        <v>34</v>
      </c>
      <c r="F3506" s="2" t="s">
        <v>182</v>
      </c>
      <c r="G3506" s="2" t="s">
        <v>66</v>
      </c>
      <c r="H3506" s="2" t="s">
        <v>1779</v>
      </c>
      <c r="I3506" s="2" t="s">
        <v>1780</v>
      </c>
      <c r="J3506" s="2" t="s">
        <v>304</v>
      </c>
      <c r="K3506" s="2" t="s">
        <v>111</v>
      </c>
      <c r="L3506" s="2" t="s">
        <v>1625</v>
      </c>
      <c r="M3506" s="2" t="s">
        <v>1626</v>
      </c>
      <c r="N3506" s="2" t="s">
        <v>322</v>
      </c>
      <c r="O3506" s="3">
        <v>3</v>
      </c>
      <c r="P3506" s="3">
        <v>80</v>
      </c>
      <c r="Q3506" s="3">
        <v>82</v>
      </c>
      <c r="R3506" s="3">
        <v>246</v>
      </c>
      <c r="S3506" s="3">
        <v>2</v>
      </c>
      <c r="T3506" s="3">
        <v>6</v>
      </c>
      <c r="U3506" s="3">
        <v>2.4300000000000002</v>
      </c>
      <c r="V3506" s="2" t="s">
        <v>145</v>
      </c>
      <c r="W3506" s="2" t="s">
        <v>146</v>
      </c>
      <c r="X3506" s="2" t="s">
        <v>125</v>
      </c>
      <c r="Y3506" s="19" t="str">
        <f>VLOOKUP(G3506,'Verweis Kd-Gruppe'!$A$2:$B$8,2,FALSE)</f>
        <v>EXP</v>
      </c>
      <c r="Z3506" s="19" t="str">
        <f>VLOOKUP(J3506,'Verweis Art-Gruppe'!$A$2:$B$15,2,FALSE)</f>
        <v>Zubehör</v>
      </c>
      <c r="AA3506" s="19" t="str">
        <f>VLOOKUP(W3506,'Verweis Vertreter'!$A$2:$B$24,2,FALSE)</f>
        <v>Muhsin Yortanli</v>
      </c>
      <c r="AB3506" s="12">
        <f t="shared" si="486"/>
        <v>3</v>
      </c>
      <c r="AC3506" s="12">
        <f t="shared" si="491"/>
        <v>80</v>
      </c>
      <c r="AD3506" s="12">
        <f t="shared" si="492"/>
        <v>82</v>
      </c>
      <c r="AE3506" s="12">
        <f t="shared" si="487"/>
        <v>246</v>
      </c>
      <c r="AF3506" s="12">
        <f t="shared" si="488"/>
        <v>2</v>
      </c>
      <c r="AG3506" s="12">
        <f t="shared" si="489"/>
        <v>6</v>
      </c>
      <c r="AH3506" s="9">
        <f t="shared" si="493"/>
        <v>2.4390243902439025E-2</v>
      </c>
      <c r="AI3506" s="14">
        <f>VLOOKUP(E3506,'Verweis Faktor'!$A:$B,2,FALSE)</f>
        <v>1</v>
      </c>
      <c r="AJ3506" s="14"/>
      <c r="AK3506" s="14" t="str">
        <f>IF(AL3506="Ja","Versandkosten",VLOOKUP(E3506,'Verweis Belegart'!$A$2:$B$9,2,FALSE))</f>
        <v>Hardware</v>
      </c>
      <c r="AL3506" s="14" t="str">
        <f t="shared" si="494"/>
        <v>Nein</v>
      </c>
      <c r="AM3506" s="14" t="str">
        <f t="shared" si="490"/>
        <v>Positiv</v>
      </c>
    </row>
    <row r="3507" spans="1:39" ht="17.25" customHeight="1" x14ac:dyDescent="0.35">
      <c r="A3507" s="17">
        <v>14571993</v>
      </c>
      <c r="B3507" s="2" t="s">
        <v>2197</v>
      </c>
      <c r="C3507" s="1">
        <v>2025001</v>
      </c>
      <c r="D3507" s="1">
        <v>2000930</v>
      </c>
      <c r="E3507" s="2" t="s">
        <v>34</v>
      </c>
      <c r="F3507" s="2" t="s">
        <v>182</v>
      </c>
      <c r="G3507" s="2" t="s">
        <v>66</v>
      </c>
      <c r="H3507" s="2" t="s">
        <v>1779</v>
      </c>
      <c r="I3507" s="2" t="s">
        <v>1780</v>
      </c>
      <c r="J3507" s="2" t="s">
        <v>103</v>
      </c>
      <c r="K3507" s="2" t="s">
        <v>115</v>
      </c>
      <c r="L3507" s="2" t="s">
        <v>983</v>
      </c>
      <c r="M3507" s="2" t="s">
        <v>984</v>
      </c>
      <c r="N3507" s="2" t="s">
        <v>985</v>
      </c>
      <c r="O3507" s="3">
        <v>1</v>
      </c>
      <c r="P3507" s="3">
        <v>829.95</v>
      </c>
      <c r="Q3507" s="3">
        <v>829</v>
      </c>
      <c r="R3507" s="3">
        <v>829</v>
      </c>
      <c r="S3507" s="3">
        <v>-0.95</v>
      </c>
      <c r="T3507" s="3">
        <v>-0.95</v>
      </c>
      <c r="U3507" s="3">
        <v>-0.11</v>
      </c>
      <c r="V3507" s="2" t="s">
        <v>145</v>
      </c>
      <c r="W3507" s="2" t="s">
        <v>146</v>
      </c>
      <c r="X3507" s="2" t="s">
        <v>125</v>
      </c>
      <c r="Y3507" s="19" t="str">
        <f>VLOOKUP(G3507,'Verweis Kd-Gruppe'!$A$2:$B$8,2,FALSE)</f>
        <v>EXP</v>
      </c>
      <c r="Z3507" s="19" t="str">
        <f>VLOOKUP(J3507,'Verweis Art-Gruppe'!$A$2:$B$15,2,FALSE)</f>
        <v>Geräte</v>
      </c>
      <c r="AA3507" s="19" t="str">
        <f>VLOOKUP(W3507,'Verweis Vertreter'!$A$2:$B$24,2,FALSE)</f>
        <v>Muhsin Yortanli</v>
      </c>
      <c r="AB3507" s="12">
        <f t="shared" si="486"/>
        <v>1</v>
      </c>
      <c r="AC3507" s="12">
        <f t="shared" si="491"/>
        <v>829.95</v>
      </c>
      <c r="AD3507" s="12">
        <f t="shared" si="492"/>
        <v>829</v>
      </c>
      <c r="AE3507" s="12">
        <f t="shared" si="487"/>
        <v>829</v>
      </c>
      <c r="AF3507" s="12">
        <f t="shared" si="488"/>
        <v>-0.95</v>
      </c>
      <c r="AG3507" s="12">
        <f t="shared" si="489"/>
        <v>-0.95</v>
      </c>
      <c r="AH3507" s="9">
        <f t="shared" si="493"/>
        <v>-1.1459589867310012E-3</v>
      </c>
      <c r="AI3507" s="14">
        <f>VLOOKUP(E3507,'Verweis Faktor'!$A:$B,2,FALSE)</f>
        <v>1</v>
      </c>
      <c r="AJ3507" s="14"/>
      <c r="AK3507" s="14" t="str">
        <f>IF(AL3507="Ja","Versandkosten",VLOOKUP(E3507,'Verweis Belegart'!$A$2:$B$9,2,FALSE))</f>
        <v>Hardware</v>
      </c>
      <c r="AL3507" s="14" t="str">
        <f t="shared" si="494"/>
        <v>Nein</v>
      </c>
      <c r="AM3507" s="14" t="str">
        <f t="shared" si="490"/>
        <v>Negativ</v>
      </c>
    </row>
    <row r="3508" spans="1:39" ht="17.25" customHeight="1" x14ac:dyDescent="0.35">
      <c r="A3508" s="17">
        <v>14571993</v>
      </c>
      <c r="B3508" s="2" t="s">
        <v>2197</v>
      </c>
      <c r="C3508" s="1">
        <v>2025001</v>
      </c>
      <c r="D3508" s="1">
        <v>2000930</v>
      </c>
      <c r="E3508" s="2" t="s">
        <v>34</v>
      </c>
      <c r="F3508" s="2" t="s">
        <v>182</v>
      </c>
      <c r="G3508" s="2" t="s">
        <v>66</v>
      </c>
      <c r="H3508" s="2" t="s">
        <v>1779</v>
      </c>
      <c r="I3508" s="2" t="s">
        <v>1780</v>
      </c>
      <c r="J3508" s="2" t="s">
        <v>103</v>
      </c>
      <c r="K3508" s="2" t="s">
        <v>289</v>
      </c>
      <c r="L3508" s="2" t="s">
        <v>1061</v>
      </c>
      <c r="M3508" s="2" t="s">
        <v>1062</v>
      </c>
      <c r="N3508" s="2" t="s">
        <v>1063</v>
      </c>
      <c r="O3508" s="3">
        <v>1</v>
      </c>
      <c r="P3508" s="3">
        <v>109.3682</v>
      </c>
      <c r="Q3508" s="3">
        <v>115</v>
      </c>
      <c r="R3508" s="3">
        <v>115</v>
      </c>
      <c r="S3508" s="3">
        <v>5.6318000000000001</v>
      </c>
      <c r="T3508" s="3">
        <v>5.63</v>
      </c>
      <c r="U3508" s="3">
        <v>4.8899999999999997</v>
      </c>
      <c r="V3508" s="2" t="s">
        <v>145</v>
      </c>
      <c r="W3508" s="2" t="s">
        <v>146</v>
      </c>
      <c r="X3508" s="2" t="s">
        <v>125</v>
      </c>
      <c r="Y3508" s="19" t="str">
        <f>VLOOKUP(G3508,'Verweis Kd-Gruppe'!$A$2:$B$8,2,FALSE)</f>
        <v>EXP</v>
      </c>
      <c r="Z3508" s="19" t="str">
        <f>VLOOKUP(J3508,'Verweis Art-Gruppe'!$A$2:$B$15,2,FALSE)</f>
        <v>Geräte</v>
      </c>
      <c r="AA3508" s="19" t="str">
        <f>VLOOKUP(W3508,'Verweis Vertreter'!$A$2:$B$24,2,FALSE)</f>
        <v>Muhsin Yortanli</v>
      </c>
      <c r="AB3508" s="12">
        <f t="shared" si="486"/>
        <v>1</v>
      </c>
      <c r="AC3508" s="12">
        <f t="shared" si="491"/>
        <v>109.3682</v>
      </c>
      <c r="AD3508" s="12">
        <f t="shared" si="492"/>
        <v>115</v>
      </c>
      <c r="AE3508" s="12">
        <f t="shared" si="487"/>
        <v>115</v>
      </c>
      <c r="AF3508" s="12">
        <f t="shared" si="488"/>
        <v>5.6318000000000001</v>
      </c>
      <c r="AG3508" s="12">
        <f t="shared" si="489"/>
        <v>5.63</v>
      </c>
      <c r="AH3508" s="9">
        <f t="shared" si="493"/>
        <v>4.8956521739130433E-2</v>
      </c>
      <c r="AI3508" s="14">
        <f>VLOOKUP(E3508,'Verweis Faktor'!$A:$B,2,FALSE)</f>
        <v>1</v>
      </c>
      <c r="AJ3508" s="14"/>
      <c r="AK3508" s="14" t="str">
        <f>IF(AL3508="Ja","Versandkosten",VLOOKUP(E3508,'Verweis Belegart'!$A$2:$B$9,2,FALSE))</f>
        <v>Hardware</v>
      </c>
      <c r="AL3508" s="14" t="str">
        <f t="shared" si="494"/>
        <v>Nein</v>
      </c>
      <c r="AM3508" s="14" t="str">
        <f t="shared" si="490"/>
        <v>Positiv</v>
      </c>
    </row>
    <row r="3509" spans="1:39" ht="17.25" customHeight="1" x14ac:dyDescent="0.35">
      <c r="A3509" s="17">
        <v>14571993</v>
      </c>
      <c r="B3509" s="2" t="s">
        <v>2197</v>
      </c>
      <c r="C3509" s="1">
        <v>2025001</v>
      </c>
      <c r="D3509" s="1">
        <v>2000930</v>
      </c>
      <c r="E3509" s="2" t="s">
        <v>34</v>
      </c>
      <c r="F3509" s="2" t="s">
        <v>182</v>
      </c>
      <c r="G3509" s="2" t="s">
        <v>66</v>
      </c>
      <c r="H3509" s="2" t="s">
        <v>1779</v>
      </c>
      <c r="I3509" s="2" t="s">
        <v>1780</v>
      </c>
      <c r="J3509" s="2" t="s">
        <v>103</v>
      </c>
      <c r="K3509" s="2" t="s">
        <v>293</v>
      </c>
      <c r="L3509" s="2" t="s">
        <v>668</v>
      </c>
      <c r="M3509" s="2" t="s">
        <v>669</v>
      </c>
      <c r="N3509" s="2" t="s">
        <v>670</v>
      </c>
      <c r="O3509" s="3">
        <v>1</v>
      </c>
      <c r="P3509" s="3">
        <v>350</v>
      </c>
      <c r="Q3509" s="3">
        <v>359</v>
      </c>
      <c r="R3509" s="3">
        <v>359</v>
      </c>
      <c r="S3509" s="3">
        <v>9</v>
      </c>
      <c r="T3509" s="3">
        <v>9</v>
      </c>
      <c r="U3509" s="3">
        <v>2.5</v>
      </c>
      <c r="V3509" s="2" t="s">
        <v>145</v>
      </c>
      <c r="W3509" s="2" t="s">
        <v>146</v>
      </c>
      <c r="X3509" s="2" t="s">
        <v>125</v>
      </c>
      <c r="Y3509" s="19" t="str">
        <f>VLOOKUP(G3509,'Verweis Kd-Gruppe'!$A$2:$B$8,2,FALSE)</f>
        <v>EXP</v>
      </c>
      <c r="Z3509" s="19" t="str">
        <f>VLOOKUP(J3509,'Verweis Art-Gruppe'!$A$2:$B$15,2,FALSE)</f>
        <v>Geräte</v>
      </c>
      <c r="AA3509" s="19" t="str">
        <f>VLOOKUP(W3509,'Verweis Vertreter'!$A$2:$B$24,2,FALSE)</f>
        <v>Muhsin Yortanli</v>
      </c>
      <c r="AB3509" s="12">
        <f t="shared" si="486"/>
        <v>1</v>
      </c>
      <c r="AC3509" s="12">
        <f t="shared" si="491"/>
        <v>350</v>
      </c>
      <c r="AD3509" s="12">
        <f t="shared" si="492"/>
        <v>359</v>
      </c>
      <c r="AE3509" s="12">
        <f t="shared" si="487"/>
        <v>359</v>
      </c>
      <c r="AF3509" s="12">
        <f t="shared" si="488"/>
        <v>9</v>
      </c>
      <c r="AG3509" s="12">
        <f t="shared" si="489"/>
        <v>9</v>
      </c>
      <c r="AH3509" s="9">
        <f t="shared" si="493"/>
        <v>2.5069637883008356E-2</v>
      </c>
      <c r="AI3509" s="14">
        <f>VLOOKUP(E3509,'Verweis Faktor'!$A:$B,2,FALSE)</f>
        <v>1</v>
      </c>
      <c r="AJ3509" s="14"/>
      <c r="AK3509" s="14" t="str">
        <f>IF(AL3509="Ja","Versandkosten",VLOOKUP(E3509,'Verweis Belegart'!$A$2:$B$9,2,FALSE))</f>
        <v>Hardware</v>
      </c>
      <c r="AL3509" s="14" t="str">
        <f t="shared" si="494"/>
        <v>Nein</v>
      </c>
      <c r="AM3509" s="14" t="str">
        <f t="shared" si="490"/>
        <v>Positiv</v>
      </c>
    </row>
    <row r="3510" spans="1:39" ht="17.25" customHeight="1" x14ac:dyDescent="0.35">
      <c r="A3510" s="17">
        <v>14571993</v>
      </c>
      <c r="B3510" s="2" t="s">
        <v>2197</v>
      </c>
      <c r="C3510" s="1">
        <v>2025001</v>
      </c>
      <c r="D3510" s="1">
        <v>2000930</v>
      </c>
      <c r="E3510" s="2" t="s">
        <v>34</v>
      </c>
      <c r="F3510" s="2" t="s">
        <v>182</v>
      </c>
      <c r="G3510" s="2" t="s">
        <v>66</v>
      </c>
      <c r="H3510" s="2" t="s">
        <v>1779</v>
      </c>
      <c r="I3510" s="2" t="s">
        <v>1780</v>
      </c>
      <c r="J3510" s="2" t="s">
        <v>103</v>
      </c>
      <c r="K3510" s="2" t="s">
        <v>296</v>
      </c>
      <c r="L3510" s="2" t="s">
        <v>56</v>
      </c>
      <c r="M3510" s="2" t="s">
        <v>57</v>
      </c>
      <c r="N3510" s="2" t="s">
        <v>58</v>
      </c>
      <c r="O3510" s="3">
        <v>6</v>
      </c>
      <c r="P3510" s="3">
        <v>605</v>
      </c>
      <c r="Q3510" s="3">
        <v>622</v>
      </c>
      <c r="R3510" s="3">
        <v>3732</v>
      </c>
      <c r="S3510" s="3">
        <v>17</v>
      </c>
      <c r="T3510" s="3">
        <v>102</v>
      </c>
      <c r="U3510" s="3">
        <v>2.73</v>
      </c>
      <c r="V3510" s="2" t="s">
        <v>145</v>
      </c>
      <c r="W3510" s="2" t="s">
        <v>146</v>
      </c>
      <c r="X3510" s="2" t="s">
        <v>125</v>
      </c>
      <c r="Y3510" s="19" t="str">
        <f>VLOOKUP(G3510,'Verweis Kd-Gruppe'!$A$2:$B$8,2,FALSE)</f>
        <v>EXP</v>
      </c>
      <c r="Z3510" s="19" t="str">
        <f>VLOOKUP(J3510,'Verweis Art-Gruppe'!$A$2:$B$15,2,FALSE)</f>
        <v>Geräte</v>
      </c>
      <c r="AA3510" s="19" t="str">
        <f>VLOOKUP(W3510,'Verweis Vertreter'!$A$2:$B$24,2,FALSE)</f>
        <v>Muhsin Yortanli</v>
      </c>
      <c r="AB3510" s="12">
        <f t="shared" si="486"/>
        <v>6</v>
      </c>
      <c r="AC3510" s="12">
        <f t="shared" si="491"/>
        <v>605</v>
      </c>
      <c r="AD3510" s="12">
        <f t="shared" si="492"/>
        <v>622</v>
      </c>
      <c r="AE3510" s="12">
        <f t="shared" si="487"/>
        <v>3732</v>
      </c>
      <c r="AF3510" s="12">
        <f t="shared" si="488"/>
        <v>17</v>
      </c>
      <c r="AG3510" s="12">
        <f t="shared" si="489"/>
        <v>102</v>
      </c>
      <c r="AH3510" s="9">
        <f t="shared" si="493"/>
        <v>2.7331189710610933E-2</v>
      </c>
      <c r="AI3510" s="14">
        <f>VLOOKUP(E3510,'Verweis Faktor'!$A:$B,2,FALSE)</f>
        <v>1</v>
      </c>
      <c r="AJ3510" s="14"/>
      <c r="AK3510" s="14" t="str">
        <f>IF(AL3510="Ja","Versandkosten",VLOOKUP(E3510,'Verweis Belegart'!$A$2:$B$9,2,FALSE))</f>
        <v>Hardware</v>
      </c>
      <c r="AL3510" s="14" t="str">
        <f t="shared" si="494"/>
        <v>Nein</v>
      </c>
      <c r="AM3510" s="14" t="str">
        <f t="shared" si="490"/>
        <v>Positiv</v>
      </c>
    </row>
    <row r="3511" spans="1:39" ht="17.25" customHeight="1" x14ac:dyDescent="0.35">
      <c r="A3511" s="17">
        <v>14571993</v>
      </c>
      <c r="B3511" s="2" t="s">
        <v>2197</v>
      </c>
      <c r="C3511" s="1">
        <v>2025001</v>
      </c>
      <c r="D3511" s="1">
        <v>2000930</v>
      </c>
      <c r="E3511" s="2" t="s">
        <v>34</v>
      </c>
      <c r="F3511" s="2" t="s">
        <v>182</v>
      </c>
      <c r="G3511" s="2" t="s">
        <v>66</v>
      </c>
      <c r="H3511" s="2" t="s">
        <v>1779</v>
      </c>
      <c r="I3511" s="2" t="s">
        <v>1780</v>
      </c>
      <c r="J3511" s="2" t="s">
        <v>103</v>
      </c>
      <c r="K3511" s="2" t="s">
        <v>299</v>
      </c>
      <c r="L3511" s="2" t="s">
        <v>673</v>
      </c>
      <c r="M3511" s="2" t="s">
        <v>674</v>
      </c>
      <c r="N3511" s="2" t="s">
        <v>48</v>
      </c>
      <c r="O3511" s="3">
        <v>4</v>
      </c>
      <c r="P3511" s="3">
        <v>253.26820000000001</v>
      </c>
      <c r="Q3511" s="3">
        <v>263</v>
      </c>
      <c r="R3511" s="3">
        <v>1052</v>
      </c>
      <c r="S3511" s="3">
        <v>9.7317999999999998</v>
      </c>
      <c r="T3511" s="3">
        <v>38.93</v>
      </c>
      <c r="U3511" s="3">
        <v>3.7</v>
      </c>
      <c r="V3511" s="2" t="s">
        <v>145</v>
      </c>
      <c r="W3511" s="2" t="s">
        <v>146</v>
      </c>
      <c r="X3511" s="2" t="s">
        <v>125</v>
      </c>
      <c r="Y3511" s="19" t="str">
        <f>VLOOKUP(G3511,'Verweis Kd-Gruppe'!$A$2:$B$8,2,FALSE)</f>
        <v>EXP</v>
      </c>
      <c r="Z3511" s="19" t="str">
        <f>VLOOKUP(J3511,'Verweis Art-Gruppe'!$A$2:$B$15,2,FALSE)</f>
        <v>Geräte</v>
      </c>
      <c r="AA3511" s="19" t="str">
        <f>VLOOKUP(W3511,'Verweis Vertreter'!$A$2:$B$24,2,FALSE)</f>
        <v>Muhsin Yortanli</v>
      </c>
      <c r="AB3511" s="12">
        <f t="shared" si="486"/>
        <v>4</v>
      </c>
      <c r="AC3511" s="12">
        <f t="shared" si="491"/>
        <v>253.26820000000001</v>
      </c>
      <c r="AD3511" s="12">
        <f t="shared" si="492"/>
        <v>263</v>
      </c>
      <c r="AE3511" s="12">
        <f t="shared" si="487"/>
        <v>1052</v>
      </c>
      <c r="AF3511" s="12">
        <f t="shared" si="488"/>
        <v>9.7317999999999998</v>
      </c>
      <c r="AG3511" s="12">
        <f t="shared" si="489"/>
        <v>38.93</v>
      </c>
      <c r="AH3511" s="9">
        <f t="shared" si="493"/>
        <v>3.7005703422053234E-2</v>
      </c>
      <c r="AI3511" s="14">
        <f>VLOOKUP(E3511,'Verweis Faktor'!$A:$B,2,FALSE)</f>
        <v>1</v>
      </c>
      <c r="AJ3511" s="14"/>
      <c r="AK3511" s="14" t="str">
        <f>IF(AL3511="Ja","Versandkosten",VLOOKUP(E3511,'Verweis Belegart'!$A$2:$B$9,2,FALSE))</f>
        <v>Hardware</v>
      </c>
      <c r="AL3511" s="14" t="str">
        <f t="shared" si="494"/>
        <v>Nein</v>
      </c>
      <c r="AM3511" s="14" t="str">
        <f t="shared" si="490"/>
        <v>Positiv</v>
      </c>
    </row>
    <row r="3512" spans="1:39" ht="17.25" customHeight="1" x14ac:dyDescent="0.35">
      <c r="A3512" s="17">
        <v>14571993</v>
      </c>
      <c r="B3512" s="2" t="s">
        <v>2197</v>
      </c>
      <c r="C3512" s="1">
        <v>2025001</v>
      </c>
      <c r="D3512" s="1">
        <v>2000930</v>
      </c>
      <c r="E3512" s="2" t="s">
        <v>34</v>
      </c>
      <c r="F3512" s="2" t="s">
        <v>182</v>
      </c>
      <c r="G3512" s="2" t="s">
        <v>66</v>
      </c>
      <c r="H3512" s="2" t="s">
        <v>1779</v>
      </c>
      <c r="I3512" s="2" t="s">
        <v>1780</v>
      </c>
      <c r="J3512" s="2" t="s">
        <v>304</v>
      </c>
      <c r="K3512" s="2" t="s">
        <v>300</v>
      </c>
      <c r="L3512" s="2" t="s">
        <v>939</v>
      </c>
      <c r="M3512" s="2" t="s">
        <v>940</v>
      </c>
      <c r="N3512" s="2" t="s">
        <v>542</v>
      </c>
      <c r="O3512" s="3">
        <v>2</v>
      </c>
      <c r="P3512" s="3">
        <v>29.5</v>
      </c>
      <c r="Q3512" s="3">
        <v>30</v>
      </c>
      <c r="R3512" s="3">
        <v>60</v>
      </c>
      <c r="S3512" s="3">
        <v>0.5</v>
      </c>
      <c r="T3512" s="3">
        <v>1</v>
      </c>
      <c r="U3512" s="3">
        <v>1.66</v>
      </c>
      <c r="V3512" s="2" t="s">
        <v>145</v>
      </c>
      <c r="W3512" s="2" t="s">
        <v>146</v>
      </c>
      <c r="X3512" s="2" t="s">
        <v>125</v>
      </c>
      <c r="Y3512" s="19" t="str">
        <f>VLOOKUP(G3512,'Verweis Kd-Gruppe'!$A$2:$B$8,2,FALSE)</f>
        <v>EXP</v>
      </c>
      <c r="Z3512" s="19" t="str">
        <f>VLOOKUP(J3512,'Verweis Art-Gruppe'!$A$2:$B$15,2,FALSE)</f>
        <v>Zubehör</v>
      </c>
      <c r="AA3512" s="19" t="str">
        <f>VLOOKUP(W3512,'Verweis Vertreter'!$A$2:$B$24,2,FALSE)</f>
        <v>Muhsin Yortanli</v>
      </c>
      <c r="AB3512" s="12">
        <f t="shared" si="486"/>
        <v>2</v>
      </c>
      <c r="AC3512" s="12">
        <f t="shared" si="491"/>
        <v>29.5</v>
      </c>
      <c r="AD3512" s="12">
        <f t="shared" si="492"/>
        <v>30</v>
      </c>
      <c r="AE3512" s="12">
        <f t="shared" si="487"/>
        <v>60</v>
      </c>
      <c r="AF3512" s="12">
        <f t="shared" si="488"/>
        <v>0.5</v>
      </c>
      <c r="AG3512" s="12">
        <f t="shared" si="489"/>
        <v>1</v>
      </c>
      <c r="AH3512" s="9">
        <f t="shared" si="493"/>
        <v>1.6666666666666666E-2</v>
      </c>
      <c r="AI3512" s="14">
        <f>VLOOKUP(E3512,'Verweis Faktor'!$A:$B,2,FALSE)</f>
        <v>1</v>
      </c>
      <c r="AJ3512" s="14"/>
      <c r="AK3512" s="14" t="str">
        <f>IF(AL3512="Ja","Versandkosten",VLOOKUP(E3512,'Verweis Belegart'!$A$2:$B$9,2,FALSE))</f>
        <v>Hardware</v>
      </c>
      <c r="AL3512" s="14" t="str">
        <f t="shared" si="494"/>
        <v>Nein</v>
      </c>
      <c r="AM3512" s="14" t="str">
        <f t="shared" si="490"/>
        <v>Positiv</v>
      </c>
    </row>
    <row r="3513" spans="1:39" ht="17.25" customHeight="1" x14ac:dyDescent="0.35">
      <c r="A3513" s="17">
        <v>14571993</v>
      </c>
      <c r="B3513" s="2" t="s">
        <v>2197</v>
      </c>
      <c r="C3513" s="1">
        <v>2025001</v>
      </c>
      <c r="D3513" s="1">
        <v>2000930</v>
      </c>
      <c r="E3513" s="2" t="s">
        <v>34</v>
      </c>
      <c r="F3513" s="2" t="s">
        <v>182</v>
      </c>
      <c r="G3513" s="2" t="s">
        <v>66</v>
      </c>
      <c r="H3513" s="2" t="s">
        <v>1779</v>
      </c>
      <c r="I3513" s="2" t="s">
        <v>1780</v>
      </c>
      <c r="J3513" s="2" t="s">
        <v>103</v>
      </c>
      <c r="K3513" s="2" t="s">
        <v>301</v>
      </c>
      <c r="L3513" s="2" t="s">
        <v>1094</v>
      </c>
      <c r="M3513" s="2" t="s">
        <v>1095</v>
      </c>
      <c r="N3513" s="2" t="s">
        <v>1096</v>
      </c>
      <c r="O3513" s="3">
        <v>1</v>
      </c>
      <c r="P3513" s="3">
        <v>300.59789999999998</v>
      </c>
      <c r="Q3513" s="3">
        <v>315</v>
      </c>
      <c r="R3513" s="3">
        <v>315</v>
      </c>
      <c r="S3513" s="3">
        <v>14.402100000000001</v>
      </c>
      <c r="T3513" s="3">
        <v>14.4</v>
      </c>
      <c r="U3513" s="3">
        <v>4.57</v>
      </c>
      <c r="V3513" s="2" t="s">
        <v>145</v>
      </c>
      <c r="W3513" s="2" t="s">
        <v>146</v>
      </c>
      <c r="X3513" s="2" t="s">
        <v>125</v>
      </c>
      <c r="Y3513" s="19" t="str">
        <f>VLOOKUP(G3513,'Verweis Kd-Gruppe'!$A$2:$B$8,2,FALSE)</f>
        <v>EXP</v>
      </c>
      <c r="Z3513" s="19" t="str">
        <f>VLOOKUP(J3513,'Verweis Art-Gruppe'!$A$2:$B$15,2,FALSE)</f>
        <v>Geräte</v>
      </c>
      <c r="AA3513" s="19" t="str">
        <f>VLOOKUP(W3513,'Verweis Vertreter'!$A$2:$B$24,2,FALSE)</f>
        <v>Muhsin Yortanli</v>
      </c>
      <c r="AB3513" s="12">
        <f t="shared" si="486"/>
        <v>1</v>
      </c>
      <c r="AC3513" s="12">
        <f t="shared" si="491"/>
        <v>300.59789999999998</v>
      </c>
      <c r="AD3513" s="12">
        <f t="shared" si="492"/>
        <v>315</v>
      </c>
      <c r="AE3513" s="12">
        <f t="shared" si="487"/>
        <v>315</v>
      </c>
      <c r="AF3513" s="12">
        <f t="shared" si="488"/>
        <v>14.402100000000001</v>
      </c>
      <c r="AG3513" s="12">
        <f t="shared" si="489"/>
        <v>14.4</v>
      </c>
      <c r="AH3513" s="9">
        <f t="shared" si="493"/>
        <v>4.5714285714285714E-2</v>
      </c>
      <c r="AI3513" s="14">
        <f>VLOOKUP(E3513,'Verweis Faktor'!$A:$B,2,FALSE)</f>
        <v>1</v>
      </c>
      <c r="AJ3513" s="14"/>
      <c r="AK3513" s="14" t="str">
        <f>IF(AL3513="Ja","Versandkosten",VLOOKUP(E3513,'Verweis Belegart'!$A$2:$B$9,2,FALSE))</f>
        <v>Hardware</v>
      </c>
      <c r="AL3513" s="14" t="str">
        <f t="shared" si="494"/>
        <v>Nein</v>
      </c>
      <c r="AM3513" s="14" t="str">
        <f t="shared" si="490"/>
        <v>Positiv</v>
      </c>
    </row>
    <row r="3514" spans="1:39" ht="17.25" customHeight="1" x14ac:dyDescent="0.35">
      <c r="A3514" s="17">
        <v>14571993</v>
      </c>
      <c r="B3514" s="2" t="s">
        <v>2197</v>
      </c>
      <c r="C3514" s="1">
        <v>2025001</v>
      </c>
      <c r="D3514" s="1">
        <v>2000930</v>
      </c>
      <c r="E3514" s="2" t="s">
        <v>34</v>
      </c>
      <c r="F3514" s="2" t="s">
        <v>182</v>
      </c>
      <c r="G3514" s="2" t="s">
        <v>66</v>
      </c>
      <c r="H3514" s="2" t="s">
        <v>1779</v>
      </c>
      <c r="I3514" s="2" t="s">
        <v>1780</v>
      </c>
      <c r="J3514" s="2" t="s">
        <v>103</v>
      </c>
      <c r="K3514" s="2" t="s">
        <v>304</v>
      </c>
      <c r="L3514" s="2" t="s">
        <v>323</v>
      </c>
      <c r="M3514" s="2" t="s">
        <v>324</v>
      </c>
      <c r="N3514" s="2" t="s">
        <v>325</v>
      </c>
      <c r="O3514" s="3">
        <v>1</v>
      </c>
      <c r="P3514" s="3">
        <v>181</v>
      </c>
      <c r="Q3514" s="3">
        <v>199</v>
      </c>
      <c r="R3514" s="3">
        <v>199</v>
      </c>
      <c r="S3514" s="3">
        <v>18</v>
      </c>
      <c r="T3514" s="3">
        <v>18</v>
      </c>
      <c r="U3514" s="3">
        <v>9.0399999999999991</v>
      </c>
      <c r="V3514" s="2" t="s">
        <v>145</v>
      </c>
      <c r="W3514" s="2" t="s">
        <v>146</v>
      </c>
      <c r="X3514" s="2" t="s">
        <v>125</v>
      </c>
      <c r="Y3514" s="19" t="str">
        <f>VLOOKUP(G3514,'Verweis Kd-Gruppe'!$A$2:$B$8,2,FALSE)</f>
        <v>EXP</v>
      </c>
      <c r="Z3514" s="19" t="str">
        <f>VLOOKUP(J3514,'Verweis Art-Gruppe'!$A$2:$B$15,2,FALSE)</f>
        <v>Geräte</v>
      </c>
      <c r="AA3514" s="19" t="str">
        <f>VLOOKUP(W3514,'Verweis Vertreter'!$A$2:$B$24,2,FALSE)</f>
        <v>Muhsin Yortanli</v>
      </c>
      <c r="AB3514" s="12">
        <f t="shared" si="486"/>
        <v>1</v>
      </c>
      <c r="AC3514" s="12">
        <f t="shared" si="491"/>
        <v>181</v>
      </c>
      <c r="AD3514" s="12">
        <f t="shared" si="492"/>
        <v>199</v>
      </c>
      <c r="AE3514" s="12">
        <f t="shared" si="487"/>
        <v>199</v>
      </c>
      <c r="AF3514" s="12">
        <f t="shared" si="488"/>
        <v>18</v>
      </c>
      <c r="AG3514" s="12">
        <f t="shared" si="489"/>
        <v>18</v>
      </c>
      <c r="AH3514" s="9">
        <f t="shared" si="493"/>
        <v>9.0452261306532666E-2</v>
      </c>
      <c r="AI3514" s="14">
        <f>VLOOKUP(E3514,'Verweis Faktor'!$A:$B,2,FALSE)</f>
        <v>1</v>
      </c>
      <c r="AJ3514" s="14"/>
      <c r="AK3514" s="14" t="str">
        <f>IF(AL3514="Ja","Versandkosten",VLOOKUP(E3514,'Verweis Belegart'!$A$2:$B$9,2,FALSE))</f>
        <v>Hardware</v>
      </c>
      <c r="AL3514" s="14" t="str">
        <f t="shared" si="494"/>
        <v>Nein</v>
      </c>
      <c r="AM3514" s="14" t="str">
        <f t="shared" si="490"/>
        <v>Positiv</v>
      </c>
    </row>
    <row r="3515" spans="1:39" ht="17.25" customHeight="1" x14ac:dyDescent="0.35">
      <c r="A3515" s="17">
        <v>14571993</v>
      </c>
      <c r="B3515" s="2" t="s">
        <v>2197</v>
      </c>
      <c r="C3515" s="1">
        <v>2025001</v>
      </c>
      <c r="D3515" s="1">
        <v>2000930</v>
      </c>
      <c r="E3515" s="2" t="s">
        <v>34</v>
      </c>
      <c r="F3515" s="2" t="s">
        <v>182</v>
      </c>
      <c r="G3515" s="2" t="s">
        <v>66</v>
      </c>
      <c r="H3515" s="2" t="s">
        <v>1779</v>
      </c>
      <c r="I3515" s="2" t="s">
        <v>1780</v>
      </c>
      <c r="J3515" s="2" t="s">
        <v>103</v>
      </c>
      <c r="K3515" s="2" t="s">
        <v>307</v>
      </c>
      <c r="L3515" s="2" t="s">
        <v>653</v>
      </c>
      <c r="M3515" s="2" t="s">
        <v>654</v>
      </c>
      <c r="N3515" s="2" t="s">
        <v>655</v>
      </c>
      <c r="O3515" s="3">
        <v>1</v>
      </c>
      <c r="P3515" s="3">
        <v>246</v>
      </c>
      <c r="Q3515" s="3">
        <v>262</v>
      </c>
      <c r="R3515" s="3">
        <v>262</v>
      </c>
      <c r="S3515" s="3">
        <v>16</v>
      </c>
      <c r="T3515" s="3">
        <v>16</v>
      </c>
      <c r="U3515" s="3">
        <v>6.1</v>
      </c>
      <c r="V3515" s="2" t="s">
        <v>145</v>
      </c>
      <c r="W3515" s="2" t="s">
        <v>146</v>
      </c>
      <c r="X3515" s="2" t="s">
        <v>125</v>
      </c>
      <c r="Y3515" s="19" t="str">
        <f>VLOOKUP(G3515,'Verweis Kd-Gruppe'!$A$2:$B$8,2,FALSE)</f>
        <v>EXP</v>
      </c>
      <c r="Z3515" s="19" t="str">
        <f>VLOOKUP(J3515,'Verweis Art-Gruppe'!$A$2:$B$15,2,FALSE)</f>
        <v>Geräte</v>
      </c>
      <c r="AA3515" s="19" t="str">
        <f>VLOOKUP(W3515,'Verweis Vertreter'!$A$2:$B$24,2,FALSE)</f>
        <v>Muhsin Yortanli</v>
      </c>
      <c r="AB3515" s="12">
        <f t="shared" si="486"/>
        <v>1</v>
      </c>
      <c r="AC3515" s="12">
        <f t="shared" si="491"/>
        <v>246</v>
      </c>
      <c r="AD3515" s="12">
        <f t="shared" si="492"/>
        <v>262</v>
      </c>
      <c r="AE3515" s="12">
        <f t="shared" si="487"/>
        <v>262</v>
      </c>
      <c r="AF3515" s="12">
        <f t="shared" si="488"/>
        <v>16</v>
      </c>
      <c r="AG3515" s="12">
        <f t="shared" si="489"/>
        <v>16</v>
      </c>
      <c r="AH3515" s="9">
        <f t="shared" si="493"/>
        <v>6.1068702290076333E-2</v>
      </c>
      <c r="AI3515" s="14">
        <f>VLOOKUP(E3515,'Verweis Faktor'!$A:$B,2,FALSE)</f>
        <v>1</v>
      </c>
      <c r="AJ3515" s="14"/>
      <c r="AK3515" s="14" t="str">
        <f>IF(AL3515="Ja","Versandkosten",VLOOKUP(E3515,'Verweis Belegart'!$A$2:$B$9,2,FALSE))</f>
        <v>Hardware</v>
      </c>
      <c r="AL3515" s="14" t="str">
        <f t="shared" si="494"/>
        <v>Nein</v>
      </c>
      <c r="AM3515" s="14" t="str">
        <f t="shared" si="490"/>
        <v>Positiv</v>
      </c>
    </row>
    <row r="3516" spans="1:39" ht="17.25" customHeight="1" x14ac:dyDescent="0.35">
      <c r="A3516" s="17">
        <v>14571993</v>
      </c>
      <c r="B3516" s="2" t="s">
        <v>2197</v>
      </c>
      <c r="C3516" s="1">
        <v>2025001</v>
      </c>
      <c r="D3516" s="1">
        <v>2000930</v>
      </c>
      <c r="E3516" s="2" t="s">
        <v>34</v>
      </c>
      <c r="F3516" s="2" t="s">
        <v>182</v>
      </c>
      <c r="G3516" s="2" t="s">
        <v>66</v>
      </c>
      <c r="H3516" s="2" t="s">
        <v>1779</v>
      </c>
      <c r="I3516" s="2" t="s">
        <v>1780</v>
      </c>
      <c r="J3516" s="2" t="s">
        <v>103</v>
      </c>
      <c r="K3516" s="2" t="s">
        <v>311</v>
      </c>
      <c r="L3516" s="2" t="s">
        <v>147</v>
      </c>
      <c r="M3516" s="2" t="s">
        <v>148</v>
      </c>
      <c r="N3516" s="2" t="s">
        <v>149</v>
      </c>
      <c r="O3516" s="3">
        <v>5</v>
      </c>
      <c r="P3516" s="3">
        <v>204.57390000000001</v>
      </c>
      <c r="Q3516" s="3">
        <v>213</v>
      </c>
      <c r="R3516" s="3">
        <v>1065</v>
      </c>
      <c r="S3516" s="3">
        <v>8.4260999999999999</v>
      </c>
      <c r="T3516" s="3">
        <v>42.13</v>
      </c>
      <c r="U3516" s="3">
        <v>3.95</v>
      </c>
      <c r="V3516" s="2" t="s">
        <v>145</v>
      </c>
      <c r="W3516" s="2" t="s">
        <v>146</v>
      </c>
      <c r="X3516" s="2" t="s">
        <v>125</v>
      </c>
      <c r="Y3516" s="19" t="str">
        <f>VLOOKUP(G3516,'Verweis Kd-Gruppe'!$A$2:$B$8,2,FALSE)</f>
        <v>EXP</v>
      </c>
      <c r="Z3516" s="19" t="str">
        <f>VLOOKUP(J3516,'Verweis Art-Gruppe'!$A$2:$B$15,2,FALSE)</f>
        <v>Geräte</v>
      </c>
      <c r="AA3516" s="19" t="str">
        <f>VLOOKUP(W3516,'Verweis Vertreter'!$A$2:$B$24,2,FALSE)</f>
        <v>Muhsin Yortanli</v>
      </c>
      <c r="AB3516" s="12">
        <f t="shared" si="486"/>
        <v>5</v>
      </c>
      <c r="AC3516" s="12">
        <f t="shared" si="491"/>
        <v>204.57390000000001</v>
      </c>
      <c r="AD3516" s="12">
        <f t="shared" si="492"/>
        <v>213</v>
      </c>
      <c r="AE3516" s="12">
        <f t="shared" si="487"/>
        <v>1065</v>
      </c>
      <c r="AF3516" s="12">
        <f t="shared" si="488"/>
        <v>8.4260999999999999</v>
      </c>
      <c r="AG3516" s="12">
        <f t="shared" si="489"/>
        <v>42.13</v>
      </c>
      <c r="AH3516" s="9">
        <f t="shared" si="493"/>
        <v>3.9558685446009392E-2</v>
      </c>
      <c r="AI3516" s="14">
        <f>VLOOKUP(E3516,'Verweis Faktor'!$A:$B,2,FALSE)</f>
        <v>1</v>
      </c>
      <c r="AJ3516" s="14"/>
      <c r="AK3516" s="14" t="str">
        <f>IF(AL3516="Ja","Versandkosten",VLOOKUP(E3516,'Verweis Belegart'!$A$2:$B$9,2,FALSE))</f>
        <v>Hardware</v>
      </c>
      <c r="AL3516" s="14" t="str">
        <f t="shared" si="494"/>
        <v>Nein</v>
      </c>
      <c r="AM3516" s="14" t="str">
        <f t="shared" si="490"/>
        <v>Positiv</v>
      </c>
    </row>
    <row r="3517" spans="1:39" ht="17.25" customHeight="1" x14ac:dyDescent="0.35">
      <c r="A3517" s="17">
        <v>14571993</v>
      </c>
      <c r="B3517" s="2" t="s">
        <v>2197</v>
      </c>
      <c r="C3517" s="1">
        <v>2025001</v>
      </c>
      <c r="D3517" s="1">
        <v>2000930</v>
      </c>
      <c r="E3517" s="2" t="s">
        <v>34</v>
      </c>
      <c r="F3517" s="2" t="s">
        <v>182</v>
      </c>
      <c r="G3517" s="2" t="s">
        <v>66</v>
      </c>
      <c r="H3517" s="2" t="s">
        <v>1779</v>
      </c>
      <c r="I3517" s="2" t="s">
        <v>1780</v>
      </c>
      <c r="J3517" s="2" t="s">
        <v>103</v>
      </c>
      <c r="K3517" s="2" t="s">
        <v>478</v>
      </c>
      <c r="L3517" s="2" t="s">
        <v>60</v>
      </c>
      <c r="M3517" s="2" t="s">
        <v>61</v>
      </c>
      <c r="N3517" s="2" t="s">
        <v>62</v>
      </c>
      <c r="O3517" s="3">
        <v>1</v>
      </c>
      <c r="P3517" s="3">
        <v>149</v>
      </c>
      <c r="Q3517" s="3">
        <v>159</v>
      </c>
      <c r="R3517" s="3">
        <v>159</v>
      </c>
      <c r="S3517" s="3">
        <v>10</v>
      </c>
      <c r="T3517" s="3">
        <v>10</v>
      </c>
      <c r="U3517" s="3">
        <v>6.28</v>
      </c>
      <c r="V3517" s="2" t="s">
        <v>145</v>
      </c>
      <c r="W3517" s="2" t="s">
        <v>146</v>
      </c>
      <c r="X3517" s="2" t="s">
        <v>125</v>
      </c>
      <c r="Y3517" s="19" t="str">
        <f>VLOOKUP(G3517,'Verweis Kd-Gruppe'!$A$2:$B$8,2,FALSE)</f>
        <v>EXP</v>
      </c>
      <c r="Z3517" s="19" t="str">
        <f>VLOOKUP(J3517,'Verweis Art-Gruppe'!$A$2:$B$15,2,FALSE)</f>
        <v>Geräte</v>
      </c>
      <c r="AA3517" s="19" t="str">
        <f>VLOOKUP(W3517,'Verweis Vertreter'!$A$2:$B$24,2,FALSE)</f>
        <v>Muhsin Yortanli</v>
      </c>
      <c r="AB3517" s="12">
        <f t="shared" si="486"/>
        <v>1</v>
      </c>
      <c r="AC3517" s="12">
        <f t="shared" si="491"/>
        <v>149</v>
      </c>
      <c r="AD3517" s="12">
        <f t="shared" si="492"/>
        <v>159</v>
      </c>
      <c r="AE3517" s="12">
        <f t="shared" si="487"/>
        <v>159</v>
      </c>
      <c r="AF3517" s="12">
        <f t="shared" si="488"/>
        <v>10</v>
      </c>
      <c r="AG3517" s="12">
        <f t="shared" si="489"/>
        <v>10</v>
      </c>
      <c r="AH3517" s="9">
        <f t="shared" si="493"/>
        <v>6.2893081761006289E-2</v>
      </c>
      <c r="AI3517" s="14">
        <f>VLOOKUP(E3517,'Verweis Faktor'!$A:$B,2,FALSE)</f>
        <v>1</v>
      </c>
      <c r="AJ3517" s="14"/>
      <c r="AK3517" s="14" t="str">
        <f>IF(AL3517="Ja","Versandkosten",VLOOKUP(E3517,'Verweis Belegart'!$A$2:$B$9,2,FALSE))</f>
        <v>Hardware</v>
      </c>
      <c r="AL3517" s="14" t="str">
        <f t="shared" si="494"/>
        <v>Nein</v>
      </c>
      <c r="AM3517" s="14" t="str">
        <f t="shared" si="490"/>
        <v>Positiv</v>
      </c>
    </row>
    <row r="3518" spans="1:39" ht="17.25" customHeight="1" x14ac:dyDescent="0.35">
      <c r="A3518" s="17">
        <v>14571993</v>
      </c>
      <c r="B3518" s="2" t="s">
        <v>2197</v>
      </c>
      <c r="C3518" s="1">
        <v>2025001</v>
      </c>
      <c r="D3518" s="1">
        <v>2000930</v>
      </c>
      <c r="E3518" s="2" t="s">
        <v>34</v>
      </c>
      <c r="F3518" s="2" t="s">
        <v>182</v>
      </c>
      <c r="G3518" s="2" t="s">
        <v>66</v>
      </c>
      <c r="H3518" s="2" t="s">
        <v>1779</v>
      </c>
      <c r="I3518" s="2" t="s">
        <v>1780</v>
      </c>
      <c r="J3518" s="2" t="s">
        <v>103</v>
      </c>
      <c r="K3518" s="2" t="s">
        <v>482</v>
      </c>
      <c r="L3518" s="2" t="s">
        <v>1029</v>
      </c>
      <c r="M3518" s="2" t="s">
        <v>1030</v>
      </c>
      <c r="N3518" s="2" t="s">
        <v>310</v>
      </c>
      <c r="O3518" s="3">
        <v>1</v>
      </c>
      <c r="P3518" s="3">
        <v>484.77780000000001</v>
      </c>
      <c r="Q3518" s="3">
        <v>495</v>
      </c>
      <c r="R3518" s="3">
        <v>495</v>
      </c>
      <c r="S3518" s="3">
        <v>10.222200000000001</v>
      </c>
      <c r="T3518" s="3">
        <v>10.220000000000001</v>
      </c>
      <c r="U3518" s="3">
        <v>2.06</v>
      </c>
      <c r="V3518" s="2" t="s">
        <v>145</v>
      </c>
      <c r="W3518" s="2" t="s">
        <v>146</v>
      </c>
      <c r="X3518" s="2" t="s">
        <v>125</v>
      </c>
      <c r="Y3518" s="19" t="str">
        <f>VLOOKUP(G3518,'Verweis Kd-Gruppe'!$A$2:$B$8,2,FALSE)</f>
        <v>EXP</v>
      </c>
      <c r="Z3518" s="19" t="str">
        <f>VLOOKUP(J3518,'Verweis Art-Gruppe'!$A$2:$B$15,2,FALSE)</f>
        <v>Geräte</v>
      </c>
      <c r="AA3518" s="19" t="str">
        <f>VLOOKUP(W3518,'Verweis Vertreter'!$A$2:$B$24,2,FALSE)</f>
        <v>Muhsin Yortanli</v>
      </c>
      <c r="AB3518" s="12">
        <f t="shared" si="486"/>
        <v>1</v>
      </c>
      <c r="AC3518" s="12">
        <f t="shared" si="491"/>
        <v>484.77780000000001</v>
      </c>
      <c r="AD3518" s="12">
        <f t="shared" si="492"/>
        <v>495</v>
      </c>
      <c r="AE3518" s="12">
        <f t="shared" si="487"/>
        <v>495</v>
      </c>
      <c r="AF3518" s="12">
        <f t="shared" si="488"/>
        <v>10.222200000000001</v>
      </c>
      <c r="AG3518" s="12">
        <f t="shared" si="489"/>
        <v>10.220000000000001</v>
      </c>
      <c r="AH3518" s="9">
        <f t="shared" si="493"/>
        <v>2.0646464646464649E-2</v>
      </c>
      <c r="AI3518" s="14">
        <f>VLOOKUP(E3518,'Verweis Faktor'!$A:$B,2,FALSE)</f>
        <v>1</v>
      </c>
      <c r="AJ3518" s="14"/>
      <c r="AK3518" s="14" t="str">
        <f>IF(AL3518="Ja","Versandkosten",VLOOKUP(E3518,'Verweis Belegart'!$A$2:$B$9,2,FALSE))</f>
        <v>Hardware</v>
      </c>
      <c r="AL3518" s="14" t="str">
        <f t="shared" si="494"/>
        <v>Nein</v>
      </c>
      <c r="AM3518" s="14" t="str">
        <f t="shared" si="490"/>
        <v>Positiv</v>
      </c>
    </row>
    <row r="3519" spans="1:39" ht="17.25" customHeight="1" x14ac:dyDescent="0.35">
      <c r="A3519" s="17">
        <v>14571993</v>
      </c>
      <c r="B3519" s="2" t="s">
        <v>2197</v>
      </c>
      <c r="C3519" s="1">
        <v>2025001</v>
      </c>
      <c r="D3519" s="1">
        <v>2000930</v>
      </c>
      <c r="E3519" s="2" t="s">
        <v>34</v>
      </c>
      <c r="F3519" s="2" t="s">
        <v>182</v>
      </c>
      <c r="G3519" s="2" t="s">
        <v>66</v>
      </c>
      <c r="H3519" s="2" t="s">
        <v>1779</v>
      </c>
      <c r="I3519" s="2" t="s">
        <v>1780</v>
      </c>
      <c r="J3519" s="2" t="s">
        <v>103</v>
      </c>
      <c r="K3519" s="2" t="s">
        <v>485</v>
      </c>
      <c r="L3519" s="2" t="s">
        <v>866</v>
      </c>
      <c r="M3519" s="2" t="s">
        <v>867</v>
      </c>
      <c r="N3519" s="2" t="s">
        <v>868</v>
      </c>
      <c r="O3519" s="3">
        <v>3</v>
      </c>
      <c r="P3519" s="3">
        <v>276.61900000000003</v>
      </c>
      <c r="Q3519" s="3">
        <v>283</v>
      </c>
      <c r="R3519" s="3">
        <v>849</v>
      </c>
      <c r="S3519" s="3">
        <v>6.3810000000000002</v>
      </c>
      <c r="T3519" s="3">
        <v>19.14</v>
      </c>
      <c r="U3519" s="3">
        <v>2.25</v>
      </c>
      <c r="V3519" s="2" t="s">
        <v>145</v>
      </c>
      <c r="W3519" s="2" t="s">
        <v>146</v>
      </c>
      <c r="X3519" s="2" t="s">
        <v>125</v>
      </c>
      <c r="Y3519" s="19" t="str">
        <f>VLOOKUP(G3519,'Verweis Kd-Gruppe'!$A$2:$B$8,2,FALSE)</f>
        <v>EXP</v>
      </c>
      <c r="Z3519" s="19" t="str">
        <f>VLOOKUP(J3519,'Verweis Art-Gruppe'!$A$2:$B$15,2,FALSE)</f>
        <v>Geräte</v>
      </c>
      <c r="AA3519" s="19" t="str">
        <f>VLOOKUP(W3519,'Verweis Vertreter'!$A$2:$B$24,2,FALSE)</f>
        <v>Muhsin Yortanli</v>
      </c>
      <c r="AB3519" s="12">
        <f t="shared" si="486"/>
        <v>3</v>
      </c>
      <c r="AC3519" s="12">
        <f t="shared" si="491"/>
        <v>276.61900000000003</v>
      </c>
      <c r="AD3519" s="12">
        <f t="shared" si="492"/>
        <v>283</v>
      </c>
      <c r="AE3519" s="12">
        <f t="shared" si="487"/>
        <v>849</v>
      </c>
      <c r="AF3519" s="12">
        <f t="shared" si="488"/>
        <v>6.3810000000000002</v>
      </c>
      <c r="AG3519" s="12">
        <f t="shared" si="489"/>
        <v>19.14</v>
      </c>
      <c r="AH3519" s="9">
        <f t="shared" si="493"/>
        <v>2.2544169611307421E-2</v>
      </c>
      <c r="AI3519" s="14">
        <f>VLOOKUP(E3519,'Verweis Faktor'!$A:$B,2,FALSE)</f>
        <v>1</v>
      </c>
      <c r="AJ3519" s="14"/>
      <c r="AK3519" s="14" t="str">
        <f>IF(AL3519="Ja","Versandkosten",VLOOKUP(E3519,'Verweis Belegart'!$A$2:$B$9,2,FALSE))</f>
        <v>Hardware</v>
      </c>
      <c r="AL3519" s="14" t="str">
        <f t="shared" si="494"/>
        <v>Nein</v>
      </c>
      <c r="AM3519" s="14" t="str">
        <f t="shared" si="490"/>
        <v>Positiv</v>
      </c>
    </row>
    <row r="3520" spans="1:39" ht="17.25" customHeight="1" x14ac:dyDescent="0.35">
      <c r="A3520" s="17">
        <v>14571993</v>
      </c>
      <c r="B3520" s="2" t="s">
        <v>2197</v>
      </c>
      <c r="C3520" s="1">
        <v>2025001</v>
      </c>
      <c r="D3520" s="1">
        <v>2000930</v>
      </c>
      <c r="E3520" s="2" t="s">
        <v>34</v>
      </c>
      <c r="F3520" s="2" t="s">
        <v>182</v>
      </c>
      <c r="G3520" s="2" t="s">
        <v>66</v>
      </c>
      <c r="H3520" s="2" t="s">
        <v>1779</v>
      </c>
      <c r="I3520" s="2" t="s">
        <v>1780</v>
      </c>
      <c r="J3520" s="2" t="s">
        <v>103</v>
      </c>
      <c r="K3520" s="2" t="s">
        <v>486</v>
      </c>
      <c r="L3520" s="2" t="s">
        <v>88</v>
      </c>
      <c r="M3520" s="2" t="s">
        <v>89</v>
      </c>
      <c r="N3520" s="2" t="s">
        <v>90</v>
      </c>
      <c r="O3520" s="3">
        <v>1</v>
      </c>
      <c r="P3520" s="3">
        <v>530.07069999999999</v>
      </c>
      <c r="Q3520" s="3">
        <v>555</v>
      </c>
      <c r="R3520" s="3">
        <v>555</v>
      </c>
      <c r="S3520" s="3">
        <v>24.929300000000001</v>
      </c>
      <c r="T3520" s="3">
        <v>24.93</v>
      </c>
      <c r="U3520" s="3">
        <v>4.49</v>
      </c>
      <c r="V3520" s="2" t="s">
        <v>145</v>
      </c>
      <c r="W3520" s="2" t="s">
        <v>146</v>
      </c>
      <c r="X3520" s="2" t="s">
        <v>125</v>
      </c>
      <c r="Y3520" s="19" t="str">
        <f>VLOOKUP(G3520,'Verweis Kd-Gruppe'!$A$2:$B$8,2,FALSE)</f>
        <v>EXP</v>
      </c>
      <c r="Z3520" s="19" t="str">
        <f>VLOOKUP(J3520,'Verweis Art-Gruppe'!$A$2:$B$15,2,FALSE)</f>
        <v>Geräte</v>
      </c>
      <c r="AA3520" s="19" t="str">
        <f>VLOOKUP(W3520,'Verweis Vertreter'!$A$2:$B$24,2,FALSE)</f>
        <v>Muhsin Yortanli</v>
      </c>
      <c r="AB3520" s="12">
        <f t="shared" si="486"/>
        <v>1</v>
      </c>
      <c r="AC3520" s="12">
        <f t="shared" si="491"/>
        <v>530.07069999999999</v>
      </c>
      <c r="AD3520" s="12">
        <f t="shared" si="492"/>
        <v>555</v>
      </c>
      <c r="AE3520" s="12">
        <f t="shared" si="487"/>
        <v>555</v>
      </c>
      <c r="AF3520" s="12">
        <f t="shared" si="488"/>
        <v>24.929300000000001</v>
      </c>
      <c r="AG3520" s="12">
        <f t="shared" si="489"/>
        <v>24.93</v>
      </c>
      <c r="AH3520" s="9">
        <f t="shared" si="493"/>
        <v>4.4918918918918915E-2</v>
      </c>
      <c r="AI3520" s="14">
        <f>VLOOKUP(E3520,'Verweis Faktor'!$A:$B,2,FALSE)</f>
        <v>1</v>
      </c>
      <c r="AJ3520" s="14"/>
      <c r="AK3520" s="14" t="str">
        <f>IF(AL3520="Ja","Versandkosten",VLOOKUP(E3520,'Verweis Belegart'!$A$2:$B$9,2,FALSE))</f>
        <v>Hardware</v>
      </c>
      <c r="AL3520" s="14" t="str">
        <f t="shared" si="494"/>
        <v>Nein</v>
      </c>
      <c r="AM3520" s="14" t="str">
        <f t="shared" si="490"/>
        <v>Positiv</v>
      </c>
    </row>
    <row r="3521" spans="1:39" ht="17.25" customHeight="1" x14ac:dyDescent="0.35">
      <c r="A3521" s="17">
        <v>14571993</v>
      </c>
      <c r="B3521" s="2" t="s">
        <v>2197</v>
      </c>
      <c r="C3521" s="1">
        <v>2025001</v>
      </c>
      <c r="D3521" s="1">
        <v>2000930</v>
      </c>
      <c r="E3521" s="2" t="s">
        <v>34</v>
      </c>
      <c r="F3521" s="2" t="s">
        <v>182</v>
      </c>
      <c r="G3521" s="2" t="s">
        <v>66</v>
      </c>
      <c r="H3521" s="2" t="s">
        <v>1779</v>
      </c>
      <c r="I3521" s="2" t="s">
        <v>1780</v>
      </c>
      <c r="J3521" s="2" t="s">
        <v>103</v>
      </c>
      <c r="K3521" s="2" t="s">
        <v>490</v>
      </c>
      <c r="L3521" s="2" t="s">
        <v>1495</v>
      </c>
      <c r="M3521" s="2" t="s">
        <v>1496</v>
      </c>
      <c r="N3521" s="2" t="s">
        <v>1497</v>
      </c>
      <c r="O3521" s="3">
        <v>1</v>
      </c>
      <c r="P3521" s="3">
        <v>91.187200000000004</v>
      </c>
      <c r="Q3521" s="3">
        <v>99</v>
      </c>
      <c r="R3521" s="3">
        <v>99</v>
      </c>
      <c r="S3521" s="3">
        <v>7.8128000000000002</v>
      </c>
      <c r="T3521" s="3">
        <v>7.81</v>
      </c>
      <c r="U3521" s="3">
        <v>7.89</v>
      </c>
      <c r="V3521" s="2" t="s">
        <v>145</v>
      </c>
      <c r="W3521" s="2" t="s">
        <v>146</v>
      </c>
      <c r="X3521" s="2" t="s">
        <v>125</v>
      </c>
      <c r="Y3521" s="19" t="str">
        <f>VLOOKUP(G3521,'Verweis Kd-Gruppe'!$A$2:$B$8,2,FALSE)</f>
        <v>EXP</v>
      </c>
      <c r="Z3521" s="19" t="str">
        <f>VLOOKUP(J3521,'Verweis Art-Gruppe'!$A$2:$B$15,2,FALSE)</f>
        <v>Geräte</v>
      </c>
      <c r="AA3521" s="19" t="str">
        <f>VLOOKUP(W3521,'Verweis Vertreter'!$A$2:$B$24,2,FALSE)</f>
        <v>Muhsin Yortanli</v>
      </c>
      <c r="AB3521" s="12">
        <f t="shared" si="486"/>
        <v>1</v>
      </c>
      <c r="AC3521" s="12">
        <f t="shared" si="491"/>
        <v>91.187200000000004</v>
      </c>
      <c r="AD3521" s="12">
        <f t="shared" si="492"/>
        <v>99</v>
      </c>
      <c r="AE3521" s="12">
        <f t="shared" si="487"/>
        <v>99</v>
      </c>
      <c r="AF3521" s="12">
        <f t="shared" si="488"/>
        <v>7.8128000000000002</v>
      </c>
      <c r="AG3521" s="12">
        <f t="shared" si="489"/>
        <v>7.81</v>
      </c>
      <c r="AH3521" s="9">
        <f t="shared" si="493"/>
        <v>7.8888888888888883E-2</v>
      </c>
      <c r="AI3521" s="14">
        <f>VLOOKUP(E3521,'Verweis Faktor'!$A:$B,2,FALSE)</f>
        <v>1</v>
      </c>
      <c r="AJ3521" s="14"/>
      <c r="AK3521" s="14" t="str">
        <f>IF(AL3521="Ja","Versandkosten",VLOOKUP(E3521,'Verweis Belegart'!$A$2:$B$9,2,FALSE))</f>
        <v>Hardware</v>
      </c>
      <c r="AL3521" s="14" t="str">
        <f t="shared" si="494"/>
        <v>Nein</v>
      </c>
      <c r="AM3521" s="14" t="str">
        <f t="shared" si="490"/>
        <v>Positiv</v>
      </c>
    </row>
    <row r="3522" spans="1:39" ht="17.25" customHeight="1" x14ac:dyDescent="0.35">
      <c r="A3522" s="17">
        <v>14571993</v>
      </c>
      <c r="B3522" s="2" t="s">
        <v>2197</v>
      </c>
      <c r="C3522" s="1">
        <v>2025001</v>
      </c>
      <c r="D3522" s="1">
        <v>2000930</v>
      </c>
      <c r="E3522" s="2" t="s">
        <v>34</v>
      </c>
      <c r="F3522" s="2" t="s">
        <v>182</v>
      </c>
      <c r="G3522" s="2" t="s">
        <v>66</v>
      </c>
      <c r="H3522" s="2" t="s">
        <v>1779</v>
      </c>
      <c r="I3522" s="2" t="s">
        <v>1780</v>
      </c>
      <c r="J3522" s="2" t="s">
        <v>103</v>
      </c>
      <c r="K3522" s="2" t="s">
        <v>494</v>
      </c>
      <c r="L3522" s="2" t="s">
        <v>1237</v>
      </c>
      <c r="M3522" s="2" t="s">
        <v>1238</v>
      </c>
      <c r="N3522" s="2" t="s">
        <v>1086</v>
      </c>
      <c r="O3522" s="3">
        <v>1</v>
      </c>
      <c r="P3522" s="3">
        <v>80.004400000000004</v>
      </c>
      <c r="Q3522" s="3">
        <v>92</v>
      </c>
      <c r="R3522" s="3">
        <v>92</v>
      </c>
      <c r="S3522" s="3">
        <v>11.9956</v>
      </c>
      <c r="T3522" s="3">
        <v>12</v>
      </c>
      <c r="U3522" s="3">
        <v>13.03</v>
      </c>
      <c r="V3522" s="2" t="s">
        <v>145</v>
      </c>
      <c r="W3522" s="2" t="s">
        <v>146</v>
      </c>
      <c r="X3522" s="2" t="s">
        <v>125</v>
      </c>
      <c r="Y3522" s="19" t="str">
        <f>VLOOKUP(G3522,'Verweis Kd-Gruppe'!$A$2:$B$8,2,FALSE)</f>
        <v>EXP</v>
      </c>
      <c r="Z3522" s="19" t="str">
        <f>VLOOKUP(J3522,'Verweis Art-Gruppe'!$A$2:$B$15,2,FALSE)</f>
        <v>Geräte</v>
      </c>
      <c r="AA3522" s="19" t="str">
        <f>VLOOKUP(W3522,'Verweis Vertreter'!$A$2:$B$24,2,FALSE)</f>
        <v>Muhsin Yortanli</v>
      </c>
      <c r="AB3522" s="12">
        <f t="shared" si="486"/>
        <v>1</v>
      </c>
      <c r="AC3522" s="12">
        <f t="shared" si="491"/>
        <v>80.004400000000004</v>
      </c>
      <c r="AD3522" s="12">
        <f t="shared" si="492"/>
        <v>92</v>
      </c>
      <c r="AE3522" s="12">
        <f t="shared" si="487"/>
        <v>92</v>
      </c>
      <c r="AF3522" s="12">
        <f t="shared" si="488"/>
        <v>11.9956</v>
      </c>
      <c r="AG3522" s="12">
        <f t="shared" si="489"/>
        <v>12</v>
      </c>
      <c r="AH3522" s="9">
        <f t="shared" si="493"/>
        <v>0.13043478260869565</v>
      </c>
      <c r="AI3522" s="14">
        <f>VLOOKUP(E3522,'Verweis Faktor'!$A:$B,2,FALSE)</f>
        <v>1</v>
      </c>
      <c r="AJ3522" s="14"/>
      <c r="AK3522" s="14" t="str">
        <f>IF(AL3522="Ja","Versandkosten",VLOOKUP(E3522,'Verweis Belegart'!$A$2:$B$9,2,FALSE))</f>
        <v>Hardware</v>
      </c>
      <c r="AL3522" s="14" t="str">
        <f t="shared" si="494"/>
        <v>Nein</v>
      </c>
      <c r="AM3522" s="14" t="str">
        <f t="shared" si="490"/>
        <v>Positiv</v>
      </c>
    </row>
    <row r="3523" spans="1:39" ht="17.25" customHeight="1" x14ac:dyDescent="0.35">
      <c r="A3523" s="17">
        <v>14571993</v>
      </c>
      <c r="B3523" s="2" t="s">
        <v>2197</v>
      </c>
      <c r="C3523" s="1">
        <v>2025001</v>
      </c>
      <c r="D3523" s="1">
        <v>2000930</v>
      </c>
      <c r="E3523" s="2" t="s">
        <v>34</v>
      </c>
      <c r="F3523" s="2" t="s">
        <v>182</v>
      </c>
      <c r="G3523" s="2" t="s">
        <v>66</v>
      </c>
      <c r="H3523" s="2" t="s">
        <v>1779</v>
      </c>
      <c r="I3523" s="2" t="s">
        <v>1780</v>
      </c>
      <c r="J3523" s="2" t="s">
        <v>103</v>
      </c>
      <c r="K3523" s="2" t="s">
        <v>498</v>
      </c>
      <c r="L3523" s="2" t="s">
        <v>1056</v>
      </c>
      <c r="M3523" s="2" t="s">
        <v>1057</v>
      </c>
      <c r="N3523" s="2" t="s">
        <v>1058</v>
      </c>
      <c r="O3523" s="3">
        <v>4</v>
      </c>
      <c r="P3523" s="3">
        <v>64</v>
      </c>
      <c r="Q3523" s="3">
        <v>68</v>
      </c>
      <c r="R3523" s="3">
        <v>272</v>
      </c>
      <c r="S3523" s="3">
        <v>4</v>
      </c>
      <c r="T3523" s="3">
        <v>16</v>
      </c>
      <c r="U3523" s="3">
        <v>5.88</v>
      </c>
      <c r="V3523" s="2" t="s">
        <v>145</v>
      </c>
      <c r="W3523" s="2" t="s">
        <v>146</v>
      </c>
      <c r="X3523" s="2" t="s">
        <v>125</v>
      </c>
      <c r="Y3523" s="19" t="str">
        <f>VLOOKUP(G3523,'Verweis Kd-Gruppe'!$A$2:$B$8,2,FALSE)</f>
        <v>EXP</v>
      </c>
      <c r="Z3523" s="19" t="str">
        <f>VLOOKUP(J3523,'Verweis Art-Gruppe'!$A$2:$B$15,2,FALSE)</f>
        <v>Geräte</v>
      </c>
      <c r="AA3523" s="19" t="str">
        <f>VLOOKUP(W3523,'Verweis Vertreter'!$A$2:$B$24,2,FALSE)</f>
        <v>Muhsin Yortanli</v>
      </c>
      <c r="AB3523" s="12">
        <f t="shared" ref="AB3523:AB3586" si="495">$AI3523*O3523</f>
        <v>4</v>
      </c>
      <c r="AC3523" s="12">
        <f t="shared" si="491"/>
        <v>64</v>
      </c>
      <c r="AD3523" s="12">
        <f t="shared" si="492"/>
        <v>68</v>
      </c>
      <c r="AE3523" s="12">
        <f t="shared" ref="AE3523:AE3586" si="496">$AI3523*R3523</f>
        <v>272</v>
      </c>
      <c r="AF3523" s="12">
        <f t="shared" ref="AF3523:AF3586" si="497">$AI3523*S3523</f>
        <v>4</v>
      </c>
      <c r="AG3523" s="12">
        <f t="shared" ref="AG3523:AG3586" si="498">$AI3523*T3523</f>
        <v>16</v>
      </c>
      <c r="AH3523" s="9">
        <f t="shared" si="493"/>
        <v>5.8823529411764705E-2</v>
      </c>
      <c r="AI3523" s="14">
        <f>VLOOKUP(E3523,'Verweis Faktor'!$A:$B,2,FALSE)</f>
        <v>1</v>
      </c>
      <c r="AJ3523" s="14"/>
      <c r="AK3523" s="14" t="str">
        <f>IF(AL3523="Ja","Versandkosten",VLOOKUP(E3523,'Verweis Belegart'!$A$2:$B$9,2,FALSE))</f>
        <v>Hardware</v>
      </c>
      <c r="AL3523" s="14" t="str">
        <f t="shared" si="494"/>
        <v>Nein</v>
      </c>
      <c r="AM3523" s="14" t="str">
        <f t="shared" ref="AM3523:AM3586" si="499">IF(AG3523&lt;0,"Negativ","Positiv")</f>
        <v>Positiv</v>
      </c>
    </row>
    <row r="3524" spans="1:39" ht="17.25" customHeight="1" x14ac:dyDescent="0.35">
      <c r="A3524" s="17">
        <v>14571993</v>
      </c>
      <c r="B3524" s="2" t="s">
        <v>2197</v>
      </c>
      <c r="C3524" s="1">
        <v>2025001</v>
      </c>
      <c r="D3524" s="1">
        <v>2000930</v>
      </c>
      <c r="E3524" s="2" t="s">
        <v>34</v>
      </c>
      <c r="F3524" s="2" t="s">
        <v>182</v>
      </c>
      <c r="G3524" s="2" t="s">
        <v>66</v>
      </c>
      <c r="H3524" s="2" t="s">
        <v>1779</v>
      </c>
      <c r="I3524" s="2" t="s">
        <v>1780</v>
      </c>
      <c r="J3524" s="2" t="s">
        <v>103</v>
      </c>
      <c r="K3524" s="2" t="s">
        <v>499</v>
      </c>
      <c r="L3524" s="2" t="s">
        <v>591</v>
      </c>
      <c r="M3524" s="2" t="s">
        <v>592</v>
      </c>
      <c r="N3524" s="2" t="s">
        <v>593</v>
      </c>
      <c r="O3524" s="3">
        <v>3</v>
      </c>
      <c r="P3524" s="3">
        <v>78</v>
      </c>
      <c r="Q3524" s="3">
        <v>84</v>
      </c>
      <c r="R3524" s="3">
        <v>252</v>
      </c>
      <c r="S3524" s="3">
        <v>6</v>
      </c>
      <c r="T3524" s="3">
        <v>18</v>
      </c>
      <c r="U3524" s="3">
        <v>7.14</v>
      </c>
      <c r="V3524" s="2" t="s">
        <v>145</v>
      </c>
      <c r="W3524" s="2" t="s">
        <v>146</v>
      </c>
      <c r="X3524" s="2" t="s">
        <v>125</v>
      </c>
      <c r="Y3524" s="19" t="str">
        <f>VLOOKUP(G3524,'Verweis Kd-Gruppe'!$A$2:$B$8,2,FALSE)</f>
        <v>EXP</v>
      </c>
      <c r="Z3524" s="19" t="str">
        <f>VLOOKUP(J3524,'Verweis Art-Gruppe'!$A$2:$B$15,2,FALSE)</f>
        <v>Geräte</v>
      </c>
      <c r="AA3524" s="19" t="str">
        <f>VLOOKUP(W3524,'Verweis Vertreter'!$A$2:$B$24,2,FALSE)</f>
        <v>Muhsin Yortanli</v>
      </c>
      <c r="AB3524" s="12">
        <f t="shared" si="495"/>
        <v>3</v>
      </c>
      <c r="AC3524" s="12">
        <f t="shared" ref="AC3524:AC3587" si="500">P3524</f>
        <v>78</v>
      </c>
      <c r="AD3524" s="12">
        <f t="shared" ref="AD3524:AD3587" si="501">Q3524</f>
        <v>84</v>
      </c>
      <c r="AE3524" s="12">
        <f t="shared" si="496"/>
        <v>252</v>
      </c>
      <c r="AF3524" s="12">
        <f t="shared" si="497"/>
        <v>6</v>
      </c>
      <c r="AG3524" s="12">
        <f t="shared" si="498"/>
        <v>18</v>
      </c>
      <c r="AH3524" s="9">
        <f t="shared" ref="AH3524:AH3587" si="502">IF(AF3524=0,0,AG3524/AE3524*AI3524)</f>
        <v>7.1428571428571425E-2</v>
      </c>
      <c r="AI3524" s="14">
        <f>VLOOKUP(E3524,'Verweis Faktor'!$A:$B,2,FALSE)</f>
        <v>1</v>
      </c>
      <c r="AJ3524" s="14"/>
      <c r="AK3524" s="14" t="str">
        <f>IF(AL3524="Ja","Versandkosten",VLOOKUP(E3524,'Verweis Belegart'!$A$2:$B$9,2,FALSE))</f>
        <v>Hardware</v>
      </c>
      <c r="AL3524" s="14" t="str">
        <f t="shared" ref="AL3524:AL3587" si="503">IF(ISNUMBER(FIND("Versandkosten",M3524)),"Ja","Nein")</f>
        <v>Nein</v>
      </c>
      <c r="AM3524" s="14" t="str">
        <f t="shared" si="499"/>
        <v>Positiv</v>
      </c>
    </row>
    <row r="3525" spans="1:39" ht="17.25" customHeight="1" x14ac:dyDescent="0.35">
      <c r="A3525" s="17">
        <v>14571993</v>
      </c>
      <c r="B3525" s="2" t="s">
        <v>2197</v>
      </c>
      <c r="C3525" s="1">
        <v>2025001</v>
      </c>
      <c r="D3525" s="1">
        <v>2000930</v>
      </c>
      <c r="E3525" s="2" t="s">
        <v>34</v>
      </c>
      <c r="F3525" s="2" t="s">
        <v>182</v>
      </c>
      <c r="G3525" s="2" t="s">
        <v>66</v>
      </c>
      <c r="H3525" s="2" t="s">
        <v>1779</v>
      </c>
      <c r="I3525" s="2" t="s">
        <v>1780</v>
      </c>
      <c r="J3525" s="2" t="s">
        <v>103</v>
      </c>
      <c r="K3525" s="2" t="s">
        <v>503</v>
      </c>
      <c r="L3525" s="2" t="s">
        <v>1414</v>
      </c>
      <c r="M3525" s="2" t="s">
        <v>1415</v>
      </c>
      <c r="N3525" s="2" t="s">
        <v>922</v>
      </c>
      <c r="O3525" s="3">
        <v>1</v>
      </c>
      <c r="P3525" s="3">
        <v>74.944500000000005</v>
      </c>
      <c r="Q3525" s="3">
        <v>83</v>
      </c>
      <c r="R3525" s="3">
        <v>83</v>
      </c>
      <c r="S3525" s="3">
        <v>8.0555000000000003</v>
      </c>
      <c r="T3525" s="3">
        <v>8.06</v>
      </c>
      <c r="U3525" s="3">
        <v>9.6999999999999993</v>
      </c>
      <c r="V3525" s="2" t="s">
        <v>145</v>
      </c>
      <c r="W3525" s="2" t="s">
        <v>146</v>
      </c>
      <c r="X3525" s="2" t="s">
        <v>125</v>
      </c>
      <c r="Y3525" s="19" t="str">
        <f>VLOOKUP(G3525,'Verweis Kd-Gruppe'!$A$2:$B$8,2,FALSE)</f>
        <v>EXP</v>
      </c>
      <c r="Z3525" s="19" t="str">
        <f>VLOOKUP(J3525,'Verweis Art-Gruppe'!$A$2:$B$15,2,FALSE)</f>
        <v>Geräte</v>
      </c>
      <c r="AA3525" s="19" t="str">
        <f>VLOOKUP(W3525,'Verweis Vertreter'!$A$2:$B$24,2,FALSE)</f>
        <v>Muhsin Yortanli</v>
      </c>
      <c r="AB3525" s="12">
        <f t="shared" si="495"/>
        <v>1</v>
      </c>
      <c r="AC3525" s="12">
        <f t="shared" si="500"/>
        <v>74.944500000000005</v>
      </c>
      <c r="AD3525" s="12">
        <f t="shared" si="501"/>
        <v>83</v>
      </c>
      <c r="AE3525" s="12">
        <f t="shared" si="496"/>
        <v>83</v>
      </c>
      <c r="AF3525" s="12">
        <f t="shared" si="497"/>
        <v>8.0555000000000003</v>
      </c>
      <c r="AG3525" s="12">
        <f t="shared" si="498"/>
        <v>8.06</v>
      </c>
      <c r="AH3525" s="9">
        <f t="shared" si="502"/>
        <v>9.710843373493977E-2</v>
      </c>
      <c r="AI3525" s="14">
        <f>VLOOKUP(E3525,'Verweis Faktor'!$A:$B,2,FALSE)</f>
        <v>1</v>
      </c>
      <c r="AJ3525" s="14"/>
      <c r="AK3525" s="14" t="str">
        <f>IF(AL3525="Ja","Versandkosten",VLOOKUP(E3525,'Verweis Belegart'!$A$2:$B$9,2,FALSE))</f>
        <v>Hardware</v>
      </c>
      <c r="AL3525" s="14" t="str">
        <f t="shared" si="503"/>
        <v>Nein</v>
      </c>
      <c r="AM3525" s="14" t="str">
        <f t="shared" si="499"/>
        <v>Positiv</v>
      </c>
    </row>
    <row r="3526" spans="1:39" ht="17.25" customHeight="1" x14ac:dyDescent="0.35">
      <c r="A3526" s="17">
        <v>14571993</v>
      </c>
      <c r="B3526" s="2" t="s">
        <v>2197</v>
      </c>
      <c r="C3526" s="1">
        <v>2025001</v>
      </c>
      <c r="D3526" s="1">
        <v>2000930</v>
      </c>
      <c r="E3526" s="2" t="s">
        <v>34</v>
      </c>
      <c r="F3526" s="2" t="s">
        <v>182</v>
      </c>
      <c r="G3526" s="2" t="s">
        <v>66</v>
      </c>
      <c r="H3526" s="2" t="s">
        <v>1779</v>
      </c>
      <c r="I3526" s="2" t="s">
        <v>1780</v>
      </c>
      <c r="J3526" s="2" t="s">
        <v>103</v>
      </c>
      <c r="K3526" s="2" t="s">
        <v>507</v>
      </c>
      <c r="L3526" s="2" t="s">
        <v>818</v>
      </c>
      <c r="M3526" s="2" t="s">
        <v>819</v>
      </c>
      <c r="N3526" s="2" t="s">
        <v>164</v>
      </c>
      <c r="O3526" s="3">
        <v>5</v>
      </c>
      <c r="P3526" s="3">
        <v>273.26979999999998</v>
      </c>
      <c r="Q3526" s="3">
        <v>277</v>
      </c>
      <c r="R3526" s="3">
        <v>1385</v>
      </c>
      <c r="S3526" s="3">
        <v>3.7302</v>
      </c>
      <c r="T3526" s="3">
        <v>18.649999999999999</v>
      </c>
      <c r="U3526" s="3">
        <v>1.34</v>
      </c>
      <c r="V3526" s="2" t="s">
        <v>145</v>
      </c>
      <c r="W3526" s="2" t="s">
        <v>146</v>
      </c>
      <c r="X3526" s="2" t="s">
        <v>125</v>
      </c>
      <c r="Y3526" s="19" t="str">
        <f>VLOOKUP(G3526,'Verweis Kd-Gruppe'!$A$2:$B$8,2,FALSE)</f>
        <v>EXP</v>
      </c>
      <c r="Z3526" s="19" t="str">
        <f>VLOOKUP(J3526,'Verweis Art-Gruppe'!$A$2:$B$15,2,FALSE)</f>
        <v>Geräte</v>
      </c>
      <c r="AA3526" s="19" t="str">
        <f>VLOOKUP(W3526,'Verweis Vertreter'!$A$2:$B$24,2,FALSE)</f>
        <v>Muhsin Yortanli</v>
      </c>
      <c r="AB3526" s="12">
        <f t="shared" si="495"/>
        <v>5</v>
      </c>
      <c r="AC3526" s="12">
        <f t="shared" si="500"/>
        <v>273.26979999999998</v>
      </c>
      <c r="AD3526" s="12">
        <f t="shared" si="501"/>
        <v>277</v>
      </c>
      <c r="AE3526" s="12">
        <f t="shared" si="496"/>
        <v>1385</v>
      </c>
      <c r="AF3526" s="12">
        <f t="shared" si="497"/>
        <v>3.7302</v>
      </c>
      <c r="AG3526" s="12">
        <f t="shared" si="498"/>
        <v>18.649999999999999</v>
      </c>
      <c r="AH3526" s="9">
        <f t="shared" si="502"/>
        <v>1.3465703971119132E-2</v>
      </c>
      <c r="AI3526" s="14">
        <f>VLOOKUP(E3526,'Verweis Faktor'!$A:$B,2,FALSE)</f>
        <v>1</v>
      </c>
      <c r="AJ3526" s="14"/>
      <c r="AK3526" s="14" t="str">
        <f>IF(AL3526="Ja","Versandkosten",VLOOKUP(E3526,'Verweis Belegart'!$A$2:$B$9,2,FALSE))</f>
        <v>Hardware</v>
      </c>
      <c r="AL3526" s="14" t="str">
        <f t="shared" si="503"/>
        <v>Nein</v>
      </c>
      <c r="AM3526" s="14" t="str">
        <f t="shared" si="499"/>
        <v>Positiv</v>
      </c>
    </row>
    <row r="3527" spans="1:39" ht="17.25" customHeight="1" x14ac:dyDescent="0.35">
      <c r="A3527" s="17">
        <v>14571993</v>
      </c>
      <c r="B3527" s="2" t="s">
        <v>2197</v>
      </c>
      <c r="C3527" s="1">
        <v>2025001</v>
      </c>
      <c r="D3527" s="1">
        <v>2000930</v>
      </c>
      <c r="E3527" s="2" t="s">
        <v>34</v>
      </c>
      <c r="F3527" s="2" t="s">
        <v>182</v>
      </c>
      <c r="G3527" s="2" t="s">
        <v>66</v>
      </c>
      <c r="H3527" s="2" t="s">
        <v>1779</v>
      </c>
      <c r="I3527" s="2" t="s">
        <v>1780</v>
      </c>
      <c r="J3527" s="2" t="s">
        <v>103</v>
      </c>
      <c r="K3527" s="2" t="s">
        <v>511</v>
      </c>
      <c r="L3527" s="2" t="s">
        <v>1262</v>
      </c>
      <c r="M3527" s="2" t="s">
        <v>1263</v>
      </c>
      <c r="N3527" s="2" t="s">
        <v>319</v>
      </c>
      <c r="O3527" s="3">
        <v>4</v>
      </c>
      <c r="P3527" s="3">
        <v>690</v>
      </c>
      <c r="Q3527" s="3">
        <v>736</v>
      </c>
      <c r="R3527" s="3">
        <v>2944</v>
      </c>
      <c r="S3527" s="3">
        <v>46</v>
      </c>
      <c r="T3527" s="3">
        <v>184</v>
      </c>
      <c r="U3527" s="3">
        <v>6.25</v>
      </c>
      <c r="V3527" s="2" t="s">
        <v>145</v>
      </c>
      <c r="W3527" s="2" t="s">
        <v>146</v>
      </c>
      <c r="X3527" s="2" t="s">
        <v>125</v>
      </c>
      <c r="Y3527" s="19" t="str">
        <f>VLOOKUP(G3527,'Verweis Kd-Gruppe'!$A$2:$B$8,2,FALSE)</f>
        <v>EXP</v>
      </c>
      <c r="Z3527" s="19" t="str">
        <f>VLOOKUP(J3527,'Verweis Art-Gruppe'!$A$2:$B$15,2,FALSE)</f>
        <v>Geräte</v>
      </c>
      <c r="AA3527" s="19" t="str">
        <f>VLOOKUP(W3527,'Verweis Vertreter'!$A$2:$B$24,2,FALSE)</f>
        <v>Muhsin Yortanli</v>
      </c>
      <c r="AB3527" s="12">
        <f t="shared" si="495"/>
        <v>4</v>
      </c>
      <c r="AC3527" s="12">
        <f t="shared" si="500"/>
        <v>690</v>
      </c>
      <c r="AD3527" s="12">
        <f t="shared" si="501"/>
        <v>736</v>
      </c>
      <c r="AE3527" s="12">
        <f t="shared" si="496"/>
        <v>2944</v>
      </c>
      <c r="AF3527" s="12">
        <f t="shared" si="497"/>
        <v>46</v>
      </c>
      <c r="AG3527" s="12">
        <f t="shared" si="498"/>
        <v>184</v>
      </c>
      <c r="AH3527" s="9">
        <f t="shared" si="502"/>
        <v>6.25E-2</v>
      </c>
      <c r="AI3527" s="14">
        <f>VLOOKUP(E3527,'Verweis Faktor'!$A:$B,2,FALSE)</f>
        <v>1</v>
      </c>
      <c r="AJ3527" s="14"/>
      <c r="AK3527" s="14" t="str">
        <f>IF(AL3527="Ja","Versandkosten",VLOOKUP(E3527,'Verweis Belegart'!$A$2:$B$9,2,FALSE))</f>
        <v>Hardware</v>
      </c>
      <c r="AL3527" s="14" t="str">
        <f t="shared" si="503"/>
        <v>Nein</v>
      </c>
      <c r="AM3527" s="14" t="str">
        <f t="shared" si="499"/>
        <v>Positiv</v>
      </c>
    </row>
    <row r="3528" spans="1:39" ht="17.25" customHeight="1" x14ac:dyDescent="0.35">
      <c r="A3528" s="17">
        <v>14571993</v>
      </c>
      <c r="B3528" s="2" t="s">
        <v>2197</v>
      </c>
      <c r="C3528" s="1">
        <v>2025001</v>
      </c>
      <c r="D3528" s="1">
        <v>2000930</v>
      </c>
      <c r="E3528" s="2" t="s">
        <v>34</v>
      </c>
      <c r="F3528" s="2" t="s">
        <v>182</v>
      </c>
      <c r="G3528" s="2" t="s">
        <v>66</v>
      </c>
      <c r="H3528" s="2" t="s">
        <v>1779</v>
      </c>
      <c r="I3528" s="2" t="s">
        <v>1780</v>
      </c>
      <c r="J3528" s="2" t="s">
        <v>103</v>
      </c>
      <c r="K3528" s="2" t="s">
        <v>512</v>
      </c>
      <c r="L3528" s="2" t="s">
        <v>150</v>
      </c>
      <c r="M3528" s="2" t="s">
        <v>151</v>
      </c>
      <c r="N3528" s="2" t="s">
        <v>152</v>
      </c>
      <c r="O3528" s="3">
        <v>1</v>
      </c>
      <c r="P3528" s="3">
        <v>179</v>
      </c>
      <c r="Q3528" s="3">
        <v>205</v>
      </c>
      <c r="R3528" s="3">
        <v>205</v>
      </c>
      <c r="S3528" s="3">
        <v>26</v>
      </c>
      <c r="T3528" s="3">
        <v>26</v>
      </c>
      <c r="U3528" s="3">
        <v>12.68</v>
      </c>
      <c r="V3528" s="2" t="s">
        <v>145</v>
      </c>
      <c r="W3528" s="2" t="s">
        <v>146</v>
      </c>
      <c r="X3528" s="2" t="s">
        <v>125</v>
      </c>
      <c r="Y3528" s="19" t="str">
        <f>VLOOKUP(G3528,'Verweis Kd-Gruppe'!$A$2:$B$8,2,FALSE)</f>
        <v>EXP</v>
      </c>
      <c r="Z3528" s="19" t="str">
        <f>VLOOKUP(J3528,'Verweis Art-Gruppe'!$A$2:$B$15,2,FALSE)</f>
        <v>Geräte</v>
      </c>
      <c r="AA3528" s="19" t="str">
        <f>VLOOKUP(W3528,'Verweis Vertreter'!$A$2:$B$24,2,FALSE)</f>
        <v>Muhsin Yortanli</v>
      </c>
      <c r="AB3528" s="12">
        <f t="shared" si="495"/>
        <v>1</v>
      </c>
      <c r="AC3528" s="12">
        <f t="shared" si="500"/>
        <v>179</v>
      </c>
      <c r="AD3528" s="12">
        <f t="shared" si="501"/>
        <v>205</v>
      </c>
      <c r="AE3528" s="12">
        <f t="shared" si="496"/>
        <v>205</v>
      </c>
      <c r="AF3528" s="12">
        <f t="shared" si="497"/>
        <v>26</v>
      </c>
      <c r="AG3528" s="12">
        <f t="shared" si="498"/>
        <v>26</v>
      </c>
      <c r="AH3528" s="9">
        <f t="shared" si="502"/>
        <v>0.12682926829268293</v>
      </c>
      <c r="AI3528" s="14">
        <f>VLOOKUP(E3528,'Verweis Faktor'!$A:$B,2,FALSE)</f>
        <v>1</v>
      </c>
      <c r="AJ3528" s="14"/>
      <c r="AK3528" s="14" t="str">
        <f>IF(AL3528="Ja","Versandkosten",VLOOKUP(E3528,'Verweis Belegart'!$A$2:$B$9,2,FALSE))</f>
        <v>Hardware</v>
      </c>
      <c r="AL3528" s="14" t="str">
        <f t="shared" si="503"/>
        <v>Nein</v>
      </c>
      <c r="AM3528" s="14" t="str">
        <f t="shared" si="499"/>
        <v>Positiv</v>
      </c>
    </row>
    <row r="3529" spans="1:39" ht="17.25" customHeight="1" x14ac:dyDescent="0.35">
      <c r="A3529" s="17">
        <v>14571993</v>
      </c>
      <c r="B3529" s="2" t="s">
        <v>2197</v>
      </c>
      <c r="C3529" s="1">
        <v>2025001</v>
      </c>
      <c r="D3529" s="1">
        <v>2000930</v>
      </c>
      <c r="E3529" s="2" t="s">
        <v>34</v>
      </c>
      <c r="F3529" s="2" t="s">
        <v>182</v>
      </c>
      <c r="G3529" s="2" t="s">
        <v>66</v>
      </c>
      <c r="H3529" s="2" t="s">
        <v>1779</v>
      </c>
      <c r="I3529" s="2" t="s">
        <v>1780</v>
      </c>
      <c r="J3529" s="2" t="s">
        <v>103</v>
      </c>
      <c r="K3529" s="2" t="s">
        <v>516</v>
      </c>
      <c r="L3529" s="2" t="s">
        <v>272</v>
      </c>
      <c r="M3529" s="2" t="s">
        <v>273</v>
      </c>
      <c r="N3529" s="2" t="s">
        <v>274</v>
      </c>
      <c r="O3529" s="3">
        <v>1</v>
      </c>
      <c r="P3529" s="3">
        <v>1065.5192</v>
      </c>
      <c r="Q3529" s="3">
        <v>1109</v>
      </c>
      <c r="R3529" s="3">
        <v>1109</v>
      </c>
      <c r="S3529" s="3">
        <v>43.480800000000002</v>
      </c>
      <c r="T3529" s="3">
        <v>43.48</v>
      </c>
      <c r="U3529" s="3">
        <v>3.92</v>
      </c>
      <c r="V3529" s="2" t="s">
        <v>145</v>
      </c>
      <c r="W3529" s="2" t="s">
        <v>146</v>
      </c>
      <c r="X3529" s="2" t="s">
        <v>125</v>
      </c>
      <c r="Y3529" s="19" t="str">
        <f>VLOOKUP(G3529,'Verweis Kd-Gruppe'!$A$2:$B$8,2,FALSE)</f>
        <v>EXP</v>
      </c>
      <c r="Z3529" s="19" t="str">
        <f>VLOOKUP(J3529,'Verweis Art-Gruppe'!$A$2:$B$15,2,FALSE)</f>
        <v>Geräte</v>
      </c>
      <c r="AA3529" s="19" t="str">
        <f>VLOOKUP(W3529,'Verweis Vertreter'!$A$2:$B$24,2,FALSE)</f>
        <v>Muhsin Yortanli</v>
      </c>
      <c r="AB3529" s="12">
        <f t="shared" si="495"/>
        <v>1</v>
      </c>
      <c r="AC3529" s="12">
        <f t="shared" si="500"/>
        <v>1065.5192</v>
      </c>
      <c r="AD3529" s="12">
        <f t="shared" si="501"/>
        <v>1109</v>
      </c>
      <c r="AE3529" s="12">
        <f t="shared" si="496"/>
        <v>1109</v>
      </c>
      <c r="AF3529" s="12">
        <f t="shared" si="497"/>
        <v>43.480800000000002</v>
      </c>
      <c r="AG3529" s="12">
        <f t="shared" si="498"/>
        <v>43.48</v>
      </c>
      <c r="AH3529" s="9">
        <f t="shared" si="502"/>
        <v>3.9206492335437326E-2</v>
      </c>
      <c r="AI3529" s="14">
        <f>VLOOKUP(E3529,'Verweis Faktor'!$A:$B,2,FALSE)</f>
        <v>1</v>
      </c>
      <c r="AJ3529" s="14"/>
      <c r="AK3529" s="14" t="str">
        <f>IF(AL3529="Ja","Versandkosten",VLOOKUP(E3529,'Verweis Belegart'!$A$2:$B$9,2,FALSE))</f>
        <v>Hardware</v>
      </c>
      <c r="AL3529" s="14" t="str">
        <f t="shared" si="503"/>
        <v>Nein</v>
      </c>
      <c r="AM3529" s="14" t="str">
        <f t="shared" si="499"/>
        <v>Positiv</v>
      </c>
    </row>
    <row r="3530" spans="1:39" ht="17.25" customHeight="1" x14ac:dyDescent="0.35">
      <c r="A3530" s="17">
        <v>14571993</v>
      </c>
      <c r="B3530" s="2" t="s">
        <v>2197</v>
      </c>
      <c r="C3530" s="1">
        <v>2025001</v>
      </c>
      <c r="D3530" s="1">
        <v>2000930</v>
      </c>
      <c r="E3530" s="2" t="s">
        <v>34</v>
      </c>
      <c r="F3530" s="2" t="s">
        <v>182</v>
      </c>
      <c r="G3530" s="2" t="s">
        <v>66</v>
      </c>
      <c r="H3530" s="2" t="s">
        <v>1779</v>
      </c>
      <c r="I3530" s="2" t="s">
        <v>1780</v>
      </c>
      <c r="J3530" s="2" t="s">
        <v>103</v>
      </c>
      <c r="K3530" s="2" t="s">
        <v>517</v>
      </c>
      <c r="L3530" s="2" t="s">
        <v>562</v>
      </c>
      <c r="M3530" s="2" t="s">
        <v>563</v>
      </c>
      <c r="N3530" s="2" t="s">
        <v>155</v>
      </c>
      <c r="O3530" s="3">
        <v>1</v>
      </c>
      <c r="P3530" s="3">
        <v>541</v>
      </c>
      <c r="Q3530" s="3">
        <v>569</v>
      </c>
      <c r="R3530" s="3">
        <v>569</v>
      </c>
      <c r="S3530" s="3">
        <v>28</v>
      </c>
      <c r="T3530" s="3">
        <v>28</v>
      </c>
      <c r="U3530" s="3">
        <v>4.92</v>
      </c>
      <c r="V3530" s="2" t="s">
        <v>145</v>
      </c>
      <c r="W3530" s="2" t="s">
        <v>146</v>
      </c>
      <c r="X3530" s="2" t="s">
        <v>125</v>
      </c>
      <c r="Y3530" s="19" t="str">
        <f>VLOOKUP(G3530,'Verweis Kd-Gruppe'!$A$2:$B$8,2,FALSE)</f>
        <v>EXP</v>
      </c>
      <c r="Z3530" s="19" t="str">
        <f>VLOOKUP(J3530,'Verweis Art-Gruppe'!$A$2:$B$15,2,FALSE)</f>
        <v>Geräte</v>
      </c>
      <c r="AA3530" s="19" t="str">
        <f>VLOOKUP(W3530,'Verweis Vertreter'!$A$2:$B$24,2,FALSE)</f>
        <v>Muhsin Yortanli</v>
      </c>
      <c r="AB3530" s="12">
        <f t="shared" si="495"/>
        <v>1</v>
      </c>
      <c r="AC3530" s="12">
        <f t="shared" si="500"/>
        <v>541</v>
      </c>
      <c r="AD3530" s="12">
        <f t="shared" si="501"/>
        <v>569</v>
      </c>
      <c r="AE3530" s="12">
        <f t="shared" si="496"/>
        <v>569</v>
      </c>
      <c r="AF3530" s="12">
        <f t="shared" si="497"/>
        <v>28</v>
      </c>
      <c r="AG3530" s="12">
        <f t="shared" si="498"/>
        <v>28</v>
      </c>
      <c r="AH3530" s="9">
        <f t="shared" si="502"/>
        <v>4.9209138840070298E-2</v>
      </c>
      <c r="AI3530" s="14">
        <f>VLOOKUP(E3530,'Verweis Faktor'!$A:$B,2,FALSE)</f>
        <v>1</v>
      </c>
      <c r="AJ3530" s="14"/>
      <c r="AK3530" s="14" t="str">
        <f>IF(AL3530="Ja","Versandkosten",VLOOKUP(E3530,'Verweis Belegart'!$A$2:$B$9,2,FALSE))</f>
        <v>Hardware</v>
      </c>
      <c r="AL3530" s="14" t="str">
        <f t="shared" si="503"/>
        <v>Nein</v>
      </c>
      <c r="AM3530" s="14" t="str">
        <f t="shared" si="499"/>
        <v>Positiv</v>
      </c>
    </row>
    <row r="3531" spans="1:39" ht="17.25" customHeight="1" x14ac:dyDescent="0.35">
      <c r="A3531" s="17">
        <v>14571993</v>
      </c>
      <c r="B3531" s="2" t="s">
        <v>2197</v>
      </c>
      <c r="C3531" s="1">
        <v>2025001</v>
      </c>
      <c r="D3531" s="1">
        <v>2000930</v>
      </c>
      <c r="E3531" s="2" t="s">
        <v>34</v>
      </c>
      <c r="F3531" s="2" t="s">
        <v>182</v>
      </c>
      <c r="G3531" s="2" t="s">
        <v>66</v>
      </c>
      <c r="H3531" s="2" t="s">
        <v>1779</v>
      </c>
      <c r="I3531" s="2" t="s">
        <v>1780</v>
      </c>
      <c r="J3531" s="2" t="s">
        <v>304</v>
      </c>
      <c r="K3531" s="2" t="s">
        <v>518</v>
      </c>
      <c r="L3531" s="2" t="s">
        <v>752</v>
      </c>
      <c r="M3531" s="2" t="s">
        <v>753</v>
      </c>
      <c r="N3531" s="2" t="s">
        <v>200</v>
      </c>
      <c r="O3531" s="3">
        <v>3</v>
      </c>
      <c r="P3531" s="3">
        <v>660</v>
      </c>
      <c r="Q3531" s="3">
        <v>677</v>
      </c>
      <c r="R3531" s="3">
        <v>2031</v>
      </c>
      <c r="S3531" s="3">
        <v>17</v>
      </c>
      <c r="T3531" s="3">
        <v>51</v>
      </c>
      <c r="U3531" s="3">
        <v>2.5099999999999998</v>
      </c>
      <c r="V3531" s="2" t="s">
        <v>145</v>
      </c>
      <c r="W3531" s="2" t="s">
        <v>146</v>
      </c>
      <c r="X3531" s="2" t="s">
        <v>125</v>
      </c>
      <c r="Y3531" s="19" t="str">
        <f>VLOOKUP(G3531,'Verweis Kd-Gruppe'!$A$2:$B$8,2,FALSE)</f>
        <v>EXP</v>
      </c>
      <c r="Z3531" s="19" t="str">
        <f>VLOOKUP(J3531,'Verweis Art-Gruppe'!$A$2:$B$15,2,FALSE)</f>
        <v>Zubehör</v>
      </c>
      <c r="AA3531" s="19" t="str">
        <f>VLOOKUP(W3531,'Verweis Vertreter'!$A$2:$B$24,2,FALSE)</f>
        <v>Muhsin Yortanli</v>
      </c>
      <c r="AB3531" s="12">
        <f t="shared" si="495"/>
        <v>3</v>
      </c>
      <c r="AC3531" s="12">
        <f t="shared" si="500"/>
        <v>660</v>
      </c>
      <c r="AD3531" s="12">
        <f t="shared" si="501"/>
        <v>677</v>
      </c>
      <c r="AE3531" s="12">
        <f t="shared" si="496"/>
        <v>2031</v>
      </c>
      <c r="AF3531" s="12">
        <f t="shared" si="497"/>
        <v>17</v>
      </c>
      <c r="AG3531" s="12">
        <f t="shared" si="498"/>
        <v>51</v>
      </c>
      <c r="AH3531" s="9">
        <f t="shared" si="502"/>
        <v>2.5110782865583457E-2</v>
      </c>
      <c r="AI3531" s="14">
        <f>VLOOKUP(E3531,'Verweis Faktor'!$A:$B,2,FALSE)</f>
        <v>1</v>
      </c>
      <c r="AJ3531" s="14"/>
      <c r="AK3531" s="14" t="str">
        <f>IF(AL3531="Ja","Versandkosten",VLOOKUP(E3531,'Verweis Belegart'!$A$2:$B$9,2,FALSE))</f>
        <v>Hardware</v>
      </c>
      <c r="AL3531" s="14" t="str">
        <f t="shared" si="503"/>
        <v>Nein</v>
      </c>
      <c r="AM3531" s="14" t="str">
        <f t="shared" si="499"/>
        <v>Positiv</v>
      </c>
    </row>
    <row r="3532" spans="1:39" ht="17.25" customHeight="1" x14ac:dyDescent="0.35">
      <c r="A3532" s="17">
        <v>14571993</v>
      </c>
      <c r="B3532" s="2" t="s">
        <v>2197</v>
      </c>
      <c r="C3532" s="1">
        <v>2025001</v>
      </c>
      <c r="D3532" s="1">
        <v>2000930</v>
      </c>
      <c r="E3532" s="2" t="s">
        <v>34</v>
      </c>
      <c r="F3532" s="2" t="s">
        <v>182</v>
      </c>
      <c r="G3532" s="2" t="s">
        <v>66</v>
      </c>
      <c r="H3532" s="2" t="s">
        <v>1779</v>
      </c>
      <c r="I3532" s="2" t="s">
        <v>1780</v>
      </c>
      <c r="J3532" s="2" t="s">
        <v>103</v>
      </c>
      <c r="K3532" s="2" t="s">
        <v>519</v>
      </c>
      <c r="L3532" s="2" t="s">
        <v>893</v>
      </c>
      <c r="M3532" s="2" t="s">
        <v>894</v>
      </c>
      <c r="N3532" s="2" t="s">
        <v>895</v>
      </c>
      <c r="O3532" s="3">
        <v>1</v>
      </c>
      <c r="P3532" s="3">
        <v>445</v>
      </c>
      <c r="Q3532" s="3">
        <v>499</v>
      </c>
      <c r="R3532" s="3">
        <v>499</v>
      </c>
      <c r="S3532" s="3">
        <v>54</v>
      </c>
      <c r="T3532" s="3">
        <v>54</v>
      </c>
      <c r="U3532" s="3">
        <v>10.82</v>
      </c>
      <c r="V3532" s="2" t="s">
        <v>145</v>
      </c>
      <c r="W3532" s="2" t="s">
        <v>146</v>
      </c>
      <c r="X3532" s="2" t="s">
        <v>125</v>
      </c>
      <c r="Y3532" s="19" t="str">
        <f>VLOOKUP(G3532,'Verweis Kd-Gruppe'!$A$2:$B$8,2,FALSE)</f>
        <v>EXP</v>
      </c>
      <c r="Z3532" s="19" t="str">
        <f>VLOOKUP(J3532,'Verweis Art-Gruppe'!$A$2:$B$15,2,FALSE)</f>
        <v>Geräte</v>
      </c>
      <c r="AA3532" s="19" t="str">
        <f>VLOOKUP(W3532,'Verweis Vertreter'!$A$2:$B$24,2,FALSE)</f>
        <v>Muhsin Yortanli</v>
      </c>
      <c r="AB3532" s="12">
        <f t="shared" si="495"/>
        <v>1</v>
      </c>
      <c r="AC3532" s="12">
        <f t="shared" si="500"/>
        <v>445</v>
      </c>
      <c r="AD3532" s="12">
        <f t="shared" si="501"/>
        <v>499</v>
      </c>
      <c r="AE3532" s="12">
        <f t="shared" si="496"/>
        <v>499</v>
      </c>
      <c r="AF3532" s="12">
        <f t="shared" si="497"/>
        <v>54</v>
      </c>
      <c r="AG3532" s="12">
        <f t="shared" si="498"/>
        <v>54</v>
      </c>
      <c r="AH3532" s="9">
        <f t="shared" si="502"/>
        <v>0.10821643286573146</v>
      </c>
      <c r="AI3532" s="14">
        <f>VLOOKUP(E3532,'Verweis Faktor'!$A:$B,2,FALSE)</f>
        <v>1</v>
      </c>
      <c r="AJ3532" s="14"/>
      <c r="AK3532" s="14" t="str">
        <f>IF(AL3532="Ja","Versandkosten",VLOOKUP(E3532,'Verweis Belegart'!$A$2:$B$9,2,FALSE))</f>
        <v>Hardware</v>
      </c>
      <c r="AL3532" s="14" t="str">
        <f t="shared" si="503"/>
        <v>Nein</v>
      </c>
      <c r="AM3532" s="14" t="str">
        <f t="shared" si="499"/>
        <v>Positiv</v>
      </c>
    </row>
    <row r="3533" spans="1:39" ht="17.25" customHeight="1" x14ac:dyDescent="0.35">
      <c r="A3533" s="17">
        <v>14571993</v>
      </c>
      <c r="B3533" s="2" t="s">
        <v>2197</v>
      </c>
      <c r="C3533" s="1">
        <v>2025001</v>
      </c>
      <c r="D3533" s="1">
        <v>2000930</v>
      </c>
      <c r="E3533" s="2" t="s">
        <v>34</v>
      </c>
      <c r="F3533" s="2" t="s">
        <v>182</v>
      </c>
      <c r="G3533" s="2" t="s">
        <v>66</v>
      </c>
      <c r="H3533" s="2" t="s">
        <v>1779</v>
      </c>
      <c r="I3533" s="2" t="s">
        <v>1780</v>
      </c>
      <c r="J3533" s="2" t="s">
        <v>103</v>
      </c>
      <c r="K3533" s="2" t="s">
        <v>523</v>
      </c>
      <c r="L3533" s="2" t="s">
        <v>185</v>
      </c>
      <c r="M3533" s="2" t="s">
        <v>186</v>
      </c>
      <c r="N3533" s="2" t="s">
        <v>187</v>
      </c>
      <c r="O3533" s="3">
        <v>4</v>
      </c>
      <c r="P3533" s="3">
        <v>93.245800000000003</v>
      </c>
      <c r="Q3533" s="3">
        <v>102</v>
      </c>
      <c r="R3533" s="3">
        <v>408</v>
      </c>
      <c r="S3533" s="3">
        <v>8.7542000000000009</v>
      </c>
      <c r="T3533" s="3">
        <v>35.020000000000003</v>
      </c>
      <c r="U3533" s="3">
        <v>8.58</v>
      </c>
      <c r="V3533" s="2" t="s">
        <v>145</v>
      </c>
      <c r="W3533" s="2" t="s">
        <v>146</v>
      </c>
      <c r="X3533" s="2" t="s">
        <v>125</v>
      </c>
      <c r="Y3533" s="19" t="str">
        <f>VLOOKUP(G3533,'Verweis Kd-Gruppe'!$A$2:$B$8,2,FALSE)</f>
        <v>EXP</v>
      </c>
      <c r="Z3533" s="19" t="str">
        <f>VLOOKUP(J3533,'Verweis Art-Gruppe'!$A$2:$B$15,2,FALSE)</f>
        <v>Geräte</v>
      </c>
      <c r="AA3533" s="19" t="str">
        <f>VLOOKUP(W3533,'Verweis Vertreter'!$A$2:$B$24,2,FALSE)</f>
        <v>Muhsin Yortanli</v>
      </c>
      <c r="AB3533" s="12">
        <f t="shared" si="495"/>
        <v>4</v>
      </c>
      <c r="AC3533" s="12">
        <f t="shared" si="500"/>
        <v>93.245800000000003</v>
      </c>
      <c r="AD3533" s="12">
        <f t="shared" si="501"/>
        <v>102</v>
      </c>
      <c r="AE3533" s="12">
        <f t="shared" si="496"/>
        <v>408</v>
      </c>
      <c r="AF3533" s="12">
        <f t="shared" si="497"/>
        <v>8.7542000000000009</v>
      </c>
      <c r="AG3533" s="12">
        <f t="shared" si="498"/>
        <v>35.020000000000003</v>
      </c>
      <c r="AH3533" s="9">
        <f t="shared" si="502"/>
        <v>8.5833333333333345E-2</v>
      </c>
      <c r="AI3533" s="14">
        <f>VLOOKUP(E3533,'Verweis Faktor'!$A:$B,2,FALSE)</f>
        <v>1</v>
      </c>
      <c r="AJ3533" s="14"/>
      <c r="AK3533" s="14" t="str">
        <f>IF(AL3533="Ja","Versandkosten",VLOOKUP(E3533,'Verweis Belegart'!$A$2:$B$9,2,FALSE))</f>
        <v>Hardware</v>
      </c>
      <c r="AL3533" s="14" t="str">
        <f t="shared" si="503"/>
        <v>Nein</v>
      </c>
      <c r="AM3533" s="14" t="str">
        <f t="shared" si="499"/>
        <v>Positiv</v>
      </c>
    </row>
    <row r="3534" spans="1:39" ht="17.25" customHeight="1" x14ac:dyDescent="0.35">
      <c r="A3534" s="17">
        <v>14571993</v>
      </c>
      <c r="B3534" s="2" t="s">
        <v>2197</v>
      </c>
      <c r="C3534" s="1">
        <v>2025001</v>
      </c>
      <c r="D3534" s="1">
        <v>2000930</v>
      </c>
      <c r="E3534" s="2" t="s">
        <v>34</v>
      </c>
      <c r="F3534" s="2" t="s">
        <v>182</v>
      </c>
      <c r="G3534" s="2" t="s">
        <v>66</v>
      </c>
      <c r="H3534" s="2" t="s">
        <v>1779</v>
      </c>
      <c r="I3534" s="2" t="s">
        <v>1780</v>
      </c>
      <c r="J3534" s="2" t="s">
        <v>103</v>
      </c>
      <c r="K3534" s="2" t="s">
        <v>527</v>
      </c>
      <c r="L3534" s="2" t="s">
        <v>2247</v>
      </c>
      <c r="M3534" s="2" t="s">
        <v>2248</v>
      </c>
      <c r="N3534" s="2" t="s">
        <v>822</v>
      </c>
      <c r="O3534" s="3">
        <v>1</v>
      </c>
      <c r="P3534" s="3">
        <v>104</v>
      </c>
      <c r="Q3534" s="3">
        <v>109</v>
      </c>
      <c r="R3534" s="3">
        <v>109</v>
      </c>
      <c r="S3534" s="3">
        <v>5</v>
      </c>
      <c r="T3534" s="3">
        <v>5</v>
      </c>
      <c r="U3534" s="3">
        <v>4.58</v>
      </c>
      <c r="V3534" s="2" t="s">
        <v>145</v>
      </c>
      <c r="W3534" s="2" t="s">
        <v>146</v>
      </c>
      <c r="X3534" s="2" t="s">
        <v>125</v>
      </c>
      <c r="Y3534" s="19" t="str">
        <f>VLOOKUP(G3534,'Verweis Kd-Gruppe'!$A$2:$B$8,2,FALSE)</f>
        <v>EXP</v>
      </c>
      <c r="Z3534" s="19" t="str">
        <f>VLOOKUP(J3534,'Verweis Art-Gruppe'!$A$2:$B$15,2,FALSE)</f>
        <v>Geräte</v>
      </c>
      <c r="AA3534" s="19" t="str">
        <f>VLOOKUP(W3534,'Verweis Vertreter'!$A$2:$B$24,2,FALSE)</f>
        <v>Muhsin Yortanli</v>
      </c>
      <c r="AB3534" s="12">
        <f t="shared" si="495"/>
        <v>1</v>
      </c>
      <c r="AC3534" s="12">
        <f t="shared" si="500"/>
        <v>104</v>
      </c>
      <c r="AD3534" s="12">
        <f t="shared" si="501"/>
        <v>109</v>
      </c>
      <c r="AE3534" s="12">
        <f t="shared" si="496"/>
        <v>109</v>
      </c>
      <c r="AF3534" s="12">
        <f t="shared" si="497"/>
        <v>5</v>
      </c>
      <c r="AG3534" s="12">
        <f t="shared" si="498"/>
        <v>5</v>
      </c>
      <c r="AH3534" s="9">
        <f t="shared" si="502"/>
        <v>4.5871559633027525E-2</v>
      </c>
      <c r="AI3534" s="14">
        <f>VLOOKUP(E3534,'Verweis Faktor'!$A:$B,2,FALSE)</f>
        <v>1</v>
      </c>
      <c r="AJ3534" s="14"/>
      <c r="AK3534" s="14" t="str">
        <f>IF(AL3534="Ja","Versandkosten",VLOOKUP(E3534,'Verweis Belegart'!$A$2:$B$9,2,FALSE))</f>
        <v>Hardware</v>
      </c>
      <c r="AL3534" s="14" t="str">
        <f t="shared" si="503"/>
        <v>Nein</v>
      </c>
      <c r="AM3534" s="14" t="str">
        <f t="shared" si="499"/>
        <v>Positiv</v>
      </c>
    </row>
    <row r="3535" spans="1:39" ht="17.25" customHeight="1" x14ac:dyDescent="0.35">
      <c r="A3535" s="17">
        <v>14571993</v>
      </c>
      <c r="B3535" s="2" t="s">
        <v>2197</v>
      </c>
      <c r="C3535" s="1">
        <v>2025001</v>
      </c>
      <c r="D3535" s="1">
        <v>2000930</v>
      </c>
      <c r="E3535" s="2" t="s">
        <v>34</v>
      </c>
      <c r="F3535" s="2" t="s">
        <v>182</v>
      </c>
      <c r="G3535" s="2" t="s">
        <v>66</v>
      </c>
      <c r="H3535" s="2" t="s">
        <v>1779</v>
      </c>
      <c r="I3535" s="2" t="s">
        <v>1780</v>
      </c>
      <c r="J3535" s="2" t="s">
        <v>103</v>
      </c>
      <c r="K3535" s="2" t="s">
        <v>531</v>
      </c>
      <c r="L3535" s="2" t="s">
        <v>758</v>
      </c>
      <c r="M3535" s="2" t="s">
        <v>759</v>
      </c>
      <c r="N3535" s="2" t="s">
        <v>538</v>
      </c>
      <c r="O3535" s="3">
        <v>2</v>
      </c>
      <c r="P3535" s="3">
        <v>291.64530000000002</v>
      </c>
      <c r="Q3535" s="3">
        <v>307</v>
      </c>
      <c r="R3535" s="3">
        <v>614</v>
      </c>
      <c r="S3535" s="3">
        <v>15.354699999999999</v>
      </c>
      <c r="T3535" s="3">
        <v>30.71</v>
      </c>
      <c r="U3535" s="3">
        <v>5</v>
      </c>
      <c r="V3535" s="2" t="s">
        <v>145</v>
      </c>
      <c r="W3535" s="2" t="s">
        <v>146</v>
      </c>
      <c r="X3535" s="2" t="s">
        <v>125</v>
      </c>
      <c r="Y3535" s="19" t="str">
        <f>VLOOKUP(G3535,'Verweis Kd-Gruppe'!$A$2:$B$8,2,FALSE)</f>
        <v>EXP</v>
      </c>
      <c r="Z3535" s="19" t="str">
        <f>VLOOKUP(J3535,'Verweis Art-Gruppe'!$A$2:$B$15,2,FALSE)</f>
        <v>Geräte</v>
      </c>
      <c r="AA3535" s="19" t="str">
        <f>VLOOKUP(W3535,'Verweis Vertreter'!$A$2:$B$24,2,FALSE)</f>
        <v>Muhsin Yortanli</v>
      </c>
      <c r="AB3535" s="12">
        <f t="shared" si="495"/>
        <v>2</v>
      </c>
      <c r="AC3535" s="12">
        <f t="shared" si="500"/>
        <v>291.64530000000002</v>
      </c>
      <c r="AD3535" s="12">
        <f t="shared" si="501"/>
        <v>307</v>
      </c>
      <c r="AE3535" s="12">
        <f t="shared" si="496"/>
        <v>614</v>
      </c>
      <c r="AF3535" s="12">
        <f t="shared" si="497"/>
        <v>15.354699999999999</v>
      </c>
      <c r="AG3535" s="12">
        <f t="shared" si="498"/>
        <v>30.71</v>
      </c>
      <c r="AH3535" s="9">
        <f t="shared" si="502"/>
        <v>5.0016286644951141E-2</v>
      </c>
      <c r="AI3535" s="14">
        <f>VLOOKUP(E3535,'Verweis Faktor'!$A:$B,2,FALSE)</f>
        <v>1</v>
      </c>
      <c r="AJ3535" s="14"/>
      <c r="AK3535" s="14" t="str">
        <f>IF(AL3535="Ja","Versandkosten",VLOOKUP(E3535,'Verweis Belegart'!$A$2:$B$9,2,FALSE))</f>
        <v>Hardware</v>
      </c>
      <c r="AL3535" s="14" t="str">
        <f t="shared" si="503"/>
        <v>Nein</v>
      </c>
      <c r="AM3535" s="14" t="str">
        <f t="shared" si="499"/>
        <v>Positiv</v>
      </c>
    </row>
    <row r="3536" spans="1:39" ht="17.25" customHeight="1" x14ac:dyDescent="0.35">
      <c r="A3536" s="17">
        <v>14571993</v>
      </c>
      <c r="B3536" s="2" t="s">
        <v>2197</v>
      </c>
      <c r="C3536" s="1">
        <v>2025001</v>
      </c>
      <c r="D3536" s="1">
        <v>2000930</v>
      </c>
      <c r="E3536" s="2" t="s">
        <v>34</v>
      </c>
      <c r="F3536" s="2" t="s">
        <v>182</v>
      </c>
      <c r="G3536" s="2" t="s">
        <v>66</v>
      </c>
      <c r="H3536" s="2" t="s">
        <v>1779</v>
      </c>
      <c r="I3536" s="2" t="s">
        <v>1780</v>
      </c>
      <c r="J3536" s="2" t="s">
        <v>103</v>
      </c>
      <c r="K3536" s="2" t="s">
        <v>535</v>
      </c>
      <c r="L3536" s="2" t="s">
        <v>334</v>
      </c>
      <c r="M3536" s="2" t="s">
        <v>335</v>
      </c>
      <c r="N3536" s="2" t="s">
        <v>310</v>
      </c>
      <c r="O3536" s="3">
        <v>3</v>
      </c>
      <c r="P3536" s="3">
        <v>483.93950000000001</v>
      </c>
      <c r="Q3536" s="3">
        <v>493</v>
      </c>
      <c r="R3536" s="3">
        <v>1479</v>
      </c>
      <c r="S3536" s="3">
        <v>9.0604999999999993</v>
      </c>
      <c r="T3536" s="3">
        <v>27.18</v>
      </c>
      <c r="U3536" s="3">
        <v>1.83</v>
      </c>
      <c r="V3536" s="2" t="s">
        <v>145</v>
      </c>
      <c r="W3536" s="2" t="s">
        <v>146</v>
      </c>
      <c r="X3536" s="2" t="s">
        <v>125</v>
      </c>
      <c r="Y3536" s="19" t="str">
        <f>VLOOKUP(G3536,'Verweis Kd-Gruppe'!$A$2:$B$8,2,FALSE)</f>
        <v>EXP</v>
      </c>
      <c r="Z3536" s="19" t="str">
        <f>VLOOKUP(J3536,'Verweis Art-Gruppe'!$A$2:$B$15,2,FALSE)</f>
        <v>Geräte</v>
      </c>
      <c r="AA3536" s="19" t="str">
        <f>VLOOKUP(W3536,'Verweis Vertreter'!$A$2:$B$24,2,FALSE)</f>
        <v>Muhsin Yortanli</v>
      </c>
      <c r="AB3536" s="12">
        <f t="shared" si="495"/>
        <v>3</v>
      </c>
      <c r="AC3536" s="12">
        <f t="shared" si="500"/>
        <v>483.93950000000001</v>
      </c>
      <c r="AD3536" s="12">
        <f t="shared" si="501"/>
        <v>493</v>
      </c>
      <c r="AE3536" s="12">
        <f t="shared" si="496"/>
        <v>1479</v>
      </c>
      <c r="AF3536" s="12">
        <f t="shared" si="497"/>
        <v>9.0604999999999993</v>
      </c>
      <c r="AG3536" s="12">
        <f t="shared" si="498"/>
        <v>27.18</v>
      </c>
      <c r="AH3536" s="9">
        <f t="shared" si="502"/>
        <v>1.8377281947261664E-2</v>
      </c>
      <c r="AI3536" s="14">
        <f>VLOOKUP(E3536,'Verweis Faktor'!$A:$B,2,FALSE)</f>
        <v>1</v>
      </c>
      <c r="AJ3536" s="14"/>
      <c r="AK3536" s="14" t="str">
        <f>IF(AL3536="Ja","Versandkosten",VLOOKUP(E3536,'Verweis Belegart'!$A$2:$B$9,2,FALSE))</f>
        <v>Hardware</v>
      </c>
      <c r="AL3536" s="14" t="str">
        <f t="shared" si="503"/>
        <v>Nein</v>
      </c>
      <c r="AM3536" s="14" t="str">
        <f t="shared" si="499"/>
        <v>Positiv</v>
      </c>
    </row>
    <row r="3537" spans="1:39" ht="17.25" customHeight="1" x14ac:dyDescent="0.35">
      <c r="A3537" s="17">
        <v>14571993</v>
      </c>
      <c r="B3537" s="2" t="s">
        <v>2197</v>
      </c>
      <c r="C3537" s="1">
        <v>2025001</v>
      </c>
      <c r="D3537" s="1">
        <v>2000930</v>
      </c>
      <c r="E3537" s="2" t="s">
        <v>34</v>
      </c>
      <c r="F3537" s="2" t="s">
        <v>182</v>
      </c>
      <c r="G3537" s="2" t="s">
        <v>66</v>
      </c>
      <c r="H3537" s="2" t="s">
        <v>1779</v>
      </c>
      <c r="I3537" s="2" t="s">
        <v>1780</v>
      </c>
      <c r="J3537" s="2" t="s">
        <v>103</v>
      </c>
      <c r="K3537" s="2" t="s">
        <v>539</v>
      </c>
      <c r="L3537" s="2" t="s">
        <v>275</v>
      </c>
      <c r="M3537" s="2" t="s">
        <v>276</v>
      </c>
      <c r="N3537" s="2" t="s">
        <v>271</v>
      </c>
      <c r="O3537" s="3">
        <v>3</v>
      </c>
      <c r="P3537" s="3">
        <v>416</v>
      </c>
      <c r="Q3537" s="3">
        <v>425</v>
      </c>
      <c r="R3537" s="3">
        <v>1275</v>
      </c>
      <c r="S3537" s="3">
        <v>9</v>
      </c>
      <c r="T3537" s="3">
        <v>27</v>
      </c>
      <c r="U3537" s="3">
        <v>2.11</v>
      </c>
      <c r="V3537" s="2" t="s">
        <v>145</v>
      </c>
      <c r="W3537" s="2" t="s">
        <v>146</v>
      </c>
      <c r="X3537" s="2" t="s">
        <v>125</v>
      </c>
      <c r="Y3537" s="19" t="str">
        <f>VLOOKUP(G3537,'Verweis Kd-Gruppe'!$A$2:$B$8,2,FALSE)</f>
        <v>EXP</v>
      </c>
      <c r="Z3537" s="19" t="str">
        <f>VLOOKUP(J3537,'Verweis Art-Gruppe'!$A$2:$B$15,2,FALSE)</f>
        <v>Geräte</v>
      </c>
      <c r="AA3537" s="19" t="str">
        <f>VLOOKUP(W3537,'Verweis Vertreter'!$A$2:$B$24,2,FALSE)</f>
        <v>Muhsin Yortanli</v>
      </c>
      <c r="AB3537" s="12">
        <f t="shared" si="495"/>
        <v>3</v>
      </c>
      <c r="AC3537" s="12">
        <f t="shared" si="500"/>
        <v>416</v>
      </c>
      <c r="AD3537" s="12">
        <f t="shared" si="501"/>
        <v>425</v>
      </c>
      <c r="AE3537" s="12">
        <f t="shared" si="496"/>
        <v>1275</v>
      </c>
      <c r="AF3537" s="12">
        <f t="shared" si="497"/>
        <v>9</v>
      </c>
      <c r="AG3537" s="12">
        <f t="shared" si="498"/>
        <v>27</v>
      </c>
      <c r="AH3537" s="9">
        <f t="shared" si="502"/>
        <v>2.1176470588235293E-2</v>
      </c>
      <c r="AI3537" s="14">
        <f>VLOOKUP(E3537,'Verweis Faktor'!$A:$B,2,FALSE)</f>
        <v>1</v>
      </c>
      <c r="AJ3537" s="14"/>
      <c r="AK3537" s="14" t="str">
        <f>IF(AL3537="Ja","Versandkosten",VLOOKUP(E3537,'Verweis Belegart'!$A$2:$B$9,2,FALSE))</f>
        <v>Hardware</v>
      </c>
      <c r="AL3537" s="14" t="str">
        <f t="shared" si="503"/>
        <v>Nein</v>
      </c>
      <c r="AM3537" s="14" t="str">
        <f t="shared" si="499"/>
        <v>Positiv</v>
      </c>
    </row>
    <row r="3538" spans="1:39" ht="17.25" customHeight="1" x14ac:dyDescent="0.35">
      <c r="A3538" s="17">
        <v>14571993</v>
      </c>
      <c r="B3538" s="2" t="s">
        <v>2197</v>
      </c>
      <c r="C3538" s="1">
        <v>2025001</v>
      </c>
      <c r="D3538" s="1">
        <v>2000930</v>
      </c>
      <c r="E3538" s="2" t="s">
        <v>34</v>
      </c>
      <c r="F3538" s="2" t="s">
        <v>182</v>
      </c>
      <c r="G3538" s="2" t="s">
        <v>66</v>
      </c>
      <c r="H3538" s="2" t="s">
        <v>1779</v>
      </c>
      <c r="I3538" s="2" t="s">
        <v>1780</v>
      </c>
      <c r="J3538" s="2" t="s">
        <v>103</v>
      </c>
      <c r="K3538" s="2" t="s">
        <v>543</v>
      </c>
      <c r="L3538" s="2" t="s">
        <v>1381</v>
      </c>
      <c r="M3538" s="2" t="s">
        <v>1382</v>
      </c>
      <c r="N3538" s="2" t="s">
        <v>292</v>
      </c>
      <c r="O3538" s="3">
        <v>2</v>
      </c>
      <c r="P3538" s="3">
        <v>894</v>
      </c>
      <c r="Q3538" s="3">
        <v>927</v>
      </c>
      <c r="R3538" s="3">
        <v>1854</v>
      </c>
      <c r="S3538" s="3">
        <v>33</v>
      </c>
      <c r="T3538" s="3">
        <v>66</v>
      </c>
      <c r="U3538" s="3">
        <v>3.55</v>
      </c>
      <c r="V3538" s="2" t="s">
        <v>145</v>
      </c>
      <c r="W3538" s="2" t="s">
        <v>146</v>
      </c>
      <c r="X3538" s="2" t="s">
        <v>125</v>
      </c>
      <c r="Y3538" s="19" t="str">
        <f>VLOOKUP(G3538,'Verweis Kd-Gruppe'!$A$2:$B$8,2,FALSE)</f>
        <v>EXP</v>
      </c>
      <c r="Z3538" s="19" t="str">
        <f>VLOOKUP(J3538,'Verweis Art-Gruppe'!$A$2:$B$15,2,FALSE)</f>
        <v>Geräte</v>
      </c>
      <c r="AA3538" s="19" t="str">
        <f>VLOOKUP(W3538,'Verweis Vertreter'!$A$2:$B$24,2,FALSE)</f>
        <v>Muhsin Yortanli</v>
      </c>
      <c r="AB3538" s="12">
        <f t="shared" si="495"/>
        <v>2</v>
      </c>
      <c r="AC3538" s="12">
        <f t="shared" si="500"/>
        <v>894</v>
      </c>
      <c r="AD3538" s="12">
        <f t="shared" si="501"/>
        <v>927</v>
      </c>
      <c r="AE3538" s="12">
        <f t="shared" si="496"/>
        <v>1854</v>
      </c>
      <c r="AF3538" s="12">
        <f t="shared" si="497"/>
        <v>33</v>
      </c>
      <c r="AG3538" s="12">
        <f t="shared" si="498"/>
        <v>66</v>
      </c>
      <c r="AH3538" s="9">
        <f t="shared" si="502"/>
        <v>3.5598705501618123E-2</v>
      </c>
      <c r="AI3538" s="14">
        <f>VLOOKUP(E3538,'Verweis Faktor'!$A:$B,2,FALSE)</f>
        <v>1</v>
      </c>
      <c r="AJ3538" s="14"/>
      <c r="AK3538" s="14" t="str">
        <f>IF(AL3538="Ja","Versandkosten",VLOOKUP(E3538,'Verweis Belegart'!$A$2:$B$9,2,FALSE))</f>
        <v>Hardware</v>
      </c>
      <c r="AL3538" s="14" t="str">
        <f t="shared" si="503"/>
        <v>Nein</v>
      </c>
      <c r="AM3538" s="14" t="str">
        <f t="shared" si="499"/>
        <v>Positiv</v>
      </c>
    </row>
    <row r="3539" spans="1:39" ht="17.25" customHeight="1" x14ac:dyDescent="0.35">
      <c r="A3539" s="17">
        <v>14571993</v>
      </c>
      <c r="B3539" s="2" t="s">
        <v>2197</v>
      </c>
      <c r="C3539" s="1">
        <v>2025001</v>
      </c>
      <c r="D3539" s="1">
        <v>2000930</v>
      </c>
      <c r="E3539" s="2" t="s">
        <v>34</v>
      </c>
      <c r="F3539" s="2" t="s">
        <v>182</v>
      </c>
      <c r="G3539" s="2" t="s">
        <v>66</v>
      </c>
      <c r="H3539" s="2" t="s">
        <v>1779</v>
      </c>
      <c r="I3539" s="2" t="s">
        <v>1780</v>
      </c>
      <c r="J3539" s="2" t="s">
        <v>103</v>
      </c>
      <c r="K3539" s="2" t="s">
        <v>546</v>
      </c>
      <c r="L3539" s="2" t="s">
        <v>342</v>
      </c>
      <c r="M3539" s="2" t="s">
        <v>343</v>
      </c>
      <c r="N3539" s="2" t="s">
        <v>344</v>
      </c>
      <c r="O3539" s="3">
        <v>1</v>
      </c>
      <c r="P3539" s="3">
        <v>991.57889999999998</v>
      </c>
      <c r="Q3539" s="3">
        <v>1035</v>
      </c>
      <c r="R3539" s="3">
        <v>1035</v>
      </c>
      <c r="S3539" s="3">
        <v>43.421100000000003</v>
      </c>
      <c r="T3539" s="3">
        <v>43.42</v>
      </c>
      <c r="U3539" s="3">
        <v>4.1900000000000004</v>
      </c>
      <c r="V3539" s="2" t="s">
        <v>145</v>
      </c>
      <c r="W3539" s="2" t="s">
        <v>146</v>
      </c>
      <c r="X3539" s="2" t="s">
        <v>125</v>
      </c>
      <c r="Y3539" s="19" t="str">
        <f>VLOOKUP(G3539,'Verweis Kd-Gruppe'!$A$2:$B$8,2,FALSE)</f>
        <v>EXP</v>
      </c>
      <c r="Z3539" s="19" t="str">
        <f>VLOOKUP(J3539,'Verweis Art-Gruppe'!$A$2:$B$15,2,FALSE)</f>
        <v>Geräte</v>
      </c>
      <c r="AA3539" s="19" t="str">
        <f>VLOOKUP(W3539,'Verweis Vertreter'!$A$2:$B$24,2,FALSE)</f>
        <v>Muhsin Yortanli</v>
      </c>
      <c r="AB3539" s="12">
        <f t="shared" si="495"/>
        <v>1</v>
      </c>
      <c r="AC3539" s="12">
        <f t="shared" si="500"/>
        <v>991.57889999999998</v>
      </c>
      <c r="AD3539" s="12">
        <f t="shared" si="501"/>
        <v>1035</v>
      </c>
      <c r="AE3539" s="12">
        <f t="shared" si="496"/>
        <v>1035</v>
      </c>
      <c r="AF3539" s="12">
        <f t="shared" si="497"/>
        <v>43.421100000000003</v>
      </c>
      <c r="AG3539" s="12">
        <f t="shared" si="498"/>
        <v>43.42</v>
      </c>
      <c r="AH3539" s="9">
        <f t="shared" si="502"/>
        <v>4.1951690821256042E-2</v>
      </c>
      <c r="AI3539" s="14">
        <f>VLOOKUP(E3539,'Verweis Faktor'!$A:$B,2,FALSE)</f>
        <v>1</v>
      </c>
      <c r="AJ3539" s="14"/>
      <c r="AK3539" s="14" t="str">
        <f>IF(AL3539="Ja","Versandkosten",VLOOKUP(E3539,'Verweis Belegart'!$A$2:$B$9,2,FALSE))</f>
        <v>Hardware</v>
      </c>
      <c r="AL3539" s="14" t="str">
        <f t="shared" si="503"/>
        <v>Nein</v>
      </c>
      <c r="AM3539" s="14" t="str">
        <f t="shared" si="499"/>
        <v>Positiv</v>
      </c>
    </row>
    <row r="3540" spans="1:39" ht="17.25" customHeight="1" x14ac:dyDescent="0.35">
      <c r="A3540" s="17">
        <v>14571993</v>
      </c>
      <c r="B3540" s="2" t="s">
        <v>2197</v>
      </c>
      <c r="C3540" s="1">
        <v>2025001</v>
      </c>
      <c r="D3540" s="1">
        <v>2000930</v>
      </c>
      <c r="E3540" s="2" t="s">
        <v>34</v>
      </c>
      <c r="F3540" s="2" t="s">
        <v>182</v>
      </c>
      <c r="G3540" s="2" t="s">
        <v>66</v>
      </c>
      <c r="H3540" s="2" t="s">
        <v>1779</v>
      </c>
      <c r="I3540" s="2" t="s">
        <v>1780</v>
      </c>
      <c r="J3540" s="2" t="s">
        <v>103</v>
      </c>
      <c r="K3540" s="2" t="s">
        <v>547</v>
      </c>
      <c r="L3540" s="2" t="s">
        <v>944</v>
      </c>
      <c r="M3540" s="2" t="s">
        <v>945</v>
      </c>
      <c r="N3540" s="2" t="s">
        <v>946</v>
      </c>
      <c r="O3540" s="3">
        <v>2</v>
      </c>
      <c r="P3540" s="3">
        <v>548.09519999999998</v>
      </c>
      <c r="Q3540" s="3">
        <v>597</v>
      </c>
      <c r="R3540" s="3">
        <v>1194</v>
      </c>
      <c r="S3540" s="3">
        <v>48.904800000000002</v>
      </c>
      <c r="T3540" s="3">
        <v>97.81</v>
      </c>
      <c r="U3540" s="3">
        <v>8.19</v>
      </c>
      <c r="V3540" s="2" t="s">
        <v>145</v>
      </c>
      <c r="W3540" s="2" t="s">
        <v>146</v>
      </c>
      <c r="X3540" s="2" t="s">
        <v>125</v>
      </c>
      <c r="Y3540" s="19" t="str">
        <f>VLOOKUP(G3540,'Verweis Kd-Gruppe'!$A$2:$B$8,2,FALSE)</f>
        <v>EXP</v>
      </c>
      <c r="Z3540" s="19" t="str">
        <f>VLOOKUP(J3540,'Verweis Art-Gruppe'!$A$2:$B$15,2,FALSE)</f>
        <v>Geräte</v>
      </c>
      <c r="AA3540" s="19" t="str">
        <f>VLOOKUP(W3540,'Verweis Vertreter'!$A$2:$B$24,2,FALSE)</f>
        <v>Muhsin Yortanli</v>
      </c>
      <c r="AB3540" s="12">
        <f t="shared" si="495"/>
        <v>2</v>
      </c>
      <c r="AC3540" s="12">
        <f t="shared" si="500"/>
        <v>548.09519999999998</v>
      </c>
      <c r="AD3540" s="12">
        <f t="shared" si="501"/>
        <v>597</v>
      </c>
      <c r="AE3540" s="12">
        <f t="shared" si="496"/>
        <v>1194</v>
      </c>
      <c r="AF3540" s="12">
        <f t="shared" si="497"/>
        <v>48.904800000000002</v>
      </c>
      <c r="AG3540" s="12">
        <f t="shared" si="498"/>
        <v>97.81</v>
      </c>
      <c r="AH3540" s="9">
        <f t="shared" si="502"/>
        <v>8.1917922948073707E-2</v>
      </c>
      <c r="AI3540" s="14">
        <f>VLOOKUP(E3540,'Verweis Faktor'!$A:$B,2,FALSE)</f>
        <v>1</v>
      </c>
      <c r="AJ3540" s="14"/>
      <c r="AK3540" s="14" t="str">
        <f>IF(AL3540="Ja","Versandkosten",VLOOKUP(E3540,'Verweis Belegart'!$A$2:$B$9,2,FALSE))</f>
        <v>Hardware</v>
      </c>
      <c r="AL3540" s="14" t="str">
        <f t="shared" si="503"/>
        <v>Nein</v>
      </c>
      <c r="AM3540" s="14" t="str">
        <f t="shared" si="499"/>
        <v>Positiv</v>
      </c>
    </row>
    <row r="3541" spans="1:39" ht="17.25" customHeight="1" x14ac:dyDescent="0.35">
      <c r="A3541" s="17">
        <v>14571993</v>
      </c>
      <c r="B3541" s="2" t="s">
        <v>2197</v>
      </c>
      <c r="C3541" s="1">
        <v>2025001</v>
      </c>
      <c r="D3541" s="1">
        <v>2000930</v>
      </c>
      <c r="E3541" s="2" t="s">
        <v>34</v>
      </c>
      <c r="F3541" s="2" t="s">
        <v>182</v>
      </c>
      <c r="G3541" s="2" t="s">
        <v>66</v>
      </c>
      <c r="H3541" s="2" t="s">
        <v>1779</v>
      </c>
      <c r="I3541" s="2" t="s">
        <v>1780</v>
      </c>
      <c r="J3541" s="2" t="s">
        <v>103</v>
      </c>
      <c r="K3541" s="2" t="s">
        <v>550</v>
      </c>
      <c r="L3541" s="2" t="s">
        <v>465</v>
      </c>
      <c r="M3541" s="2" t="s">
        <v>466</v>
      </c>
      <c r="N3541" s="2" t="s">
        <v>451</v>
      </c>
      <c r="O3541" s="3">
        <v>1</v>
      </c>
      <c r="P3541" s="3">
        <v>134</v>
      </c>
      <c r="Q3541" s="3">
        <v>149</v>
      </c>
      <c r="R3541" s="3">
        <v>149</v>
      </c>
      <c r="S3541" s="3">
        <v>15</v>
      </c>
      <c r="T3541" s="3">
        <v>15</v>
      </c>
      <c r="U3541" s="3">
        <v>10.06</v>
      </c>
      <c r="V3541" s="2" t="s">
        <v>145</v>
      </c>
      <c r="W3541" s="2" t="s">
        <v>146</v>
      </c>
      <c r="X3541" s="2" t="s">
        <v>125</v>
      </c>
      <c r="Y3541" s="19" t="str">
        <f>VLOOKUP(G3541,'Verweis Kd-Gruppe'!$A$2:$B$8,2,FALSE)</f>
        <v>EXP</v>
      </c>
      <c r="Z3541" s="19" t="str">
        <f>VLOOKUP(J3541,'Verweis Art-Gruppe'!$A$2:$B$15,2,FALSE)</f>
        <v>Geräte</v>
      </c>
      <c r="AA3541" s="19" t="str">
        <f>VLOOKUP(W3541,'Verweis Vertreter'!$A$2:$B$24,2,FALSE)</f>
        <v>Muhsin Yortanli</v>
      </c>
      <c r="AB3541" s="12">
        <f t="shared" si="495"/>
        <v>1</v>
      </c>
      <c r="AC3541" s="12">
        <f t="shared" si="500"/>
        <v>134</v>
      </c>
      <c r="AD3541" s="12">
        <f t="shared" si="501"/>
        <v>149</v>
      </c>
      <c r="AE3541" s="12">
        <f t="shared" si="496"/>
        <v>149</v>
      </c>
      <c r="AF3541" s="12">
        <f t="shared" si="497"/>
        <v>15</v>
      </c>
      <c r="AG3541" s="12">
        <f t="shared" si="498"/>
        <v>15</v>
      </c>
      <c r="AH3541" s="9">
        <f t="shared" si="502"/>
        <v>0.10067114093959731</v>
      </c>
      <c r="AI3541" s="14">
        <f>VLOOKUP(E3541,'Verweis Faktor'!$A:$B,2,FALSE)</f>
        <v>1</v>
      </c>
      <c r="AJ3541" s="14"/>
      <c r="AK3541" s="14" t="str">
        <f>IF(AL3541="Ja","Versandkosten",VLOOKUP(E3541,'Verweis Belegart'!$A$2:$B$9,2,FALSE))</f>
        <v>Hardware</v>
      </c>
      <c r="AL3541" s="14" t="str">
        <f t="shared" si="503"/>
        <v>Nein</v>
      </c>
      <c r="AM3541" s="14" t="str">
        <f t="shared" si="499"/>
        <v>Positiv</v>
      </c>
    </row>
    <row r="3542" spans="1:39" ht="17.25" customHeight="1" x14ac:dyDescent="0.35">
      <c r="A3542" s="17">
        <v>14571993</v>
      </c>
      <c r="B3542" s="2" t="s">
        <v>2197</v>
      </c>
      <c r="C3542" s="1">
        <v>2025001</v>
      </c>
      <c r="D3542" s="1">
        <v>2000930</v>
      </c>
      <c r="E3542" s="2" t="s">
        <v>34</v>
      </c>
      <c r="F3542" s="2" t="s">
        <v>182</v>
      </c>
      <c r="G3542" s="2" t="s">
        <v>66</v>
      </c>
      <c r="H3542" s="2" t="s">
        <v>1779</v>
      </c>
      <c r="I3542" s="2" t="s">
        <v>1780</v>
      </c>
      <c r="J3542" s="2" t="s">
        <v>103</v>
      </c>
      <c r="K3542" s="2" t="s">
        <v>1216</v>
      </c>
      <c r="L3542" s="2" t="s">
        <v>853</v>
      </c>
      <c r="M3542" s="2" t="s">
        <v>854</v>
      </c>
      <c r="N3542" s="2" t="s">
        <v>207</v>
      </c>
      <c r="O3542" s="3">
        <v>1</v>
      </c>
      <c r="P3542" s="3">
        <v>107.65519999999999</v>
      </c>
      <c r="Q3542" s="3">
        <v>129</v>
      </c>
      <c r="R3542" s="3">
        <v>129</v>
      </c>
      <c r="S3542" s="3">
        <v>21.344799999999999</v>
      </c>
      <c r="T3542" s="3">
        <v>21.34</v>
      </c>
      <c r="U3542" s="3">
        <v>16.54</v>
      </c>
      <c r="V3542" s="2" t="s">
        <v>145</v>
      </c>
      <c r="W3542" s="2" t="s">
        <v>146</v>
      </c>
      <c r="X3542" s="2" t="s">
        <v>125</v>
      </c>
      <c r="Y3542" s="19" t="str">
        <f>VLOOKUP(G3542,'Verweis Kd-Gruppe'!$A$2:$B$8,2,FALSE)</f>
        <v>EXP</v>
      </c>
      <c r="Z3542" s="19" t="str">
        <f>VLOOKUP(J3542,'Verweis Art-Gruppe'!$A$2:$B$15,2,FALSE)</f>
        <v>Geräte</v>
      </c>
      <c r="AA3542" s="19" t="str">
        <f>VLOOKUP(W3542,'Verweis Vertreter'!$A$2:$B$24,2,FALSE)</f>
        <v>Muhsin Yortanli</v>
      </c>
      <c r="AB3542" s="12">
        <f t="shared" si="495"/>
        <v>1</v>
      </c>
      <c r="AC3542" s="12">
        <f t="shared" si="500"/>
        <v>107.65519999999999</v>
      </c>
      <c r="AD3542" s="12">
        <f t="shared" si="501"/>
        <v>129</v>
      </c>
      <c r="AE3542" s="12">
        <f t="shared" si="496"/>
        <v>129</v>
      </c>
      <c r="AF3542" s="12">
        <f t="shared" si="497"/>
        <v>21.344799999999999</v>
      </c>
      <c r="AG3542" s="12">
        <f t="shared" si="498"/>
        <v>21.34</v>
      </c>
      <c r="AH3542" s="9">
        <f t="shared" si="502"/>
        <v>0.16542635658914728</v>
      </c>
      <c r="AI3542" s="14">
        <f>VLOOKUP(E3542,'Verweis Faktor'!$A:$B,2,FALSE)</f>
        <v>1</v>
      </c>
      <c r="AJ3542" s="14"/>
      <c r="AK3542" s="14" t="str">
        <f>IF(AL3542="Ja","Versandkosten",VLOOKUP(E3542,'Verweis Belegart'!$A$2:$B$9,2,FALSE))</f>
        <v>Hardware</v>
      </c>
      <c r="AL3542" s="14" t="str">
        <f t="shared" si="503"/>
        <v>Nein</v>
      </c>
      <c r="AM3542" s="14" t="str">
        <f t="shared" si="499"/>
        <v>Positiv</v>
      </c>
    </row>
    <row r="3543" spans="1:39" ht="17.25" customHeight="1" x14ac:dyDescent="0.35">
      <c r="A3543" s="17">
        <v>14571993</v>
      </c>
      <c r="B3543" s="2" t="s">
        <v>2197</v>
      </c>
      <c r="C3543" s="1">
        <v>2025001</v>
      </c>
      <c r="D3543" s="1">
        <v>2000930</v>
      </c>
      <c r="E3543" s="2" t="s">
        <v>34</v>
      </c>
      <c r="F3543" s="2" t="s">
        <v>182</v>
      </c>
      <c r="G3543" s="2" t="s">
        <v>66</v>
      </c>
      <c r="H3543" s="2" t="s">
        <v>1779</v>
      </c>
      <c r="I3543" s="2" t="s">
        <v>1780</v>
      </c>
      <c r="J3543" s="2" t="s">
        <v>103</v>
      </c>
      <c r="K3543" s="2" t="s">
        <v>1217</v>
      </c>
      <c r="L3543" s="2" t="s">
        <v>395</v>
      </c>
      <c r="M3543" s="2" t="s">
        <v>396</v>
      </c>
      <c r="N3543" s="2" t="s">
        <v>292</v>
      </c>
      <c r="O3543" s="3">
        <v>1</v>
      </c>
      <c r="P3543" s="3">
        <v>912.70759999999996</v>
      </c>
      <c r="Q3543" s="3">
        <v>919</v>
      </c>
      <c r="R3543" s="3">
        <v>919</v>
      </c>
      <c r="S3543" s="3">
        <v>6.2923999999999998</v>
      </c>
      <c r="T3543" s="3">
        <v>6.29</v>
      </c>
      <c r="U3543" s="3">
        <v>0.68</v>
      </c>
      <c r="V3543" s="2" t="s">
        <v>145</v>
      </c>
      <c r="W3543" s="2" t="s">
        <v>146</v>
      </c>
      <c r="X3543" s="2" t="s">
        <v>125</v>
      </c>
      <c r="Y3543" s="19" t="str">
        <f>VLOOKUP(G3543,'Verweis Kd-Gruppe'!$A$2:$B$8,2,FALSE)</f>
        <v>EXP</v>
      </c>
      <c r="Z3543" s="19" t="str">
        <f>VLOOKUP(J3543,'Verweis Art-Gruppe'!$A$2:$B$15,2,FALSE)</f>
        <v>Geräte</v>
      </c>
      <c r="AA3543" s="19" t="str">
        <f>VLOOKUP(W3543,'Verweis Vertreter'!$A$2:$B$24,2,FALSE)</f>
        <v>Muhsin Yortanli</v>
      </c>
      <c r="AB3543" s="12">
        <f t="shared" si="495"/>
        <v>1</v>
      </c>
      <c r="AC3543" s="12">
        <f t="shared" si="500"/>
        <v>912.70759999999996</v>
      </c>
      <c r="AD3543" s="12">
        <f t="shared" si="501"/>
        <v>919</v>
      </c>
      <c r="AE3543" s="12">
        <f t="shared" si="496"/>
        <v>919</v>
      </c>
      <c r="AF3543" s="12">
        <f t="shared" si="497"/>
        <v>6.2923999999999998</v>
      </c>
      <c r="AG3543" s="12">
        <f t="shared" si="498"/>
        <v>6.29</v>
      </c>
      <c r="AH3543" s="9">
        <f t="shared" si="502"/>
        <v>6.8443960826985858E-3</v>
      </c>
      <c r="AI3543" s="14">
        <f>VLOOKUP(E3543,'Verweis Faktor'!$A:$B,2,FALSE)</f>
        <v>1</v>
      </c>
      <c r="AJ3543" s="14"/>
      <c r="AK3543" s="14" t="str">
        <f>IF(AL3543="Ja","Versandkosten",VLOOKUP(E3543,'Verweis Belegart'!$A$2:$B$9,2,FALSE))</f>
        <v>Hardware</v>
      </c>
      <c r="AL3543" s="14" t="str">
        <f t="shared" si="503"/>
        <v>Nein</v>
      </c>
      <c r="AM3543" s="14" t="str">
        <f t="shared" si="499"/>
        <v>Positiv</v>
      </c>
    </row>
    <row r="3544" spans="1:39" ht="17.25" customHeight="1" x14ac:dyDescent="0.35">
      <c r="A3544" s="17">
        <v>14571993</v>
      </c>
      <c r="B3544" s="2" t="s">
        <v>2197</v>
      </c>
      <c r="C3544" s="1">
        <v>2025001</v>
      </c>
      <c r="D3544" s="1">
        <v>2000930</v>
      </c>
      <c r="E3544" s="2" t="s">
        <v>34</v>
      </c>
      <c r="F3544" s="2" t="s">
        <v>182</v>
      </c>
      <c r="G3544" s="2" t="s">
        <v>66</v>
      </c>
      <c r="H3544" s="2" t="s">
        <v>1779</v>
      </c>
      <c r="I3544" s="2" t="s">
        <v>1780</v>
      </c>
      <c r="J3544" s="2" t="s">
        <v>103</v>
      </c>
      <c r="K3544" s="2" t="s">
        <v>1218</v>
      </c>
      <c r="L3544" s="2" t="s">
        <v>402</v>
      </c>
      <c r="M3544" s="2" t="s">
        <v>403</v>
      </c>
      <c r="N3544" s="2" t="s">
        <v>404</v>
      </c>
      <c r="O3544" s="3">
        <v>1</v>
      </c>
      <c r="P3544" s="3">
        <v>233.6053</v>
      </c>
      <c r="Q3544" s="3">
        <v>245</v>
      </c>
      <c r="R3544" s="3">
        <v>245</v>
      </c>
      <c r="S3544" s="3">
        <v>11.3947</v>
      </c>
      <c r="T3544" s="3">
        <v>11.39</v>
      </c>
      <c r="U3544" s="3">
        <v>4.6500000000000004</v>
      </c>
      <c r="V3544" s="2" t="s">
        <v>145</v>
      </c>
      <c r="W3544" s="2" t="s">
        <v>146</v>
      </c>
      <c r="X3544" s="2" t="s">
        <v>125</v>
      </c>
      <c r="Y3544" s="19" t="str">
        <f>VLOOKUP(G3544,'Verweis Kd-Gruppe'!$A$2:$B$8,2,FALSE)</f>
        <v>EXP</v>
      </c>
      <c r="Z3544" s="19" t="str">
        <f>VLOOKUP(J3544,'Verweis Art-Gruppe'!$A$2:$B$15,2,FALSE)</f>
        <v>Geräte</v>
      </c>
      <c r="AA3544" s="19" t="str">
        <f>VLOOKUP(W3544,'Verweis Vertreter'!$A$2:$B$24,2,FALSE)</f>
        <v>Muhsin Yortanli</v>
      </c>
      <c r="AB3544" s="12">
        <f t="shared" si="495"/>
        <v>1</v>
      </c>
      <c r="AC3544" s="12">
        <f t="shared" si="500"/>
        <v>233.6053</v>
      </c>
      <c r="AD3544" s="12">
        <f t="shared" si="501"/>
        <v>245</v>
      </c>
      <c r="AE3544" s="12">
        <f t="shared" si="496"/>
        <v>245</v>
      </c>
      <c r="AF3544" s="12">
        <f t="shared" si="497"/>
        <v>11.3947</v>
      </c>
      <c r="AG3544" s="12">
        <f t="shared" si="498"/>
        <v>11.39</v>
      </c>
      <c r="AH3544" s="9">
        <f t="shared" si="502"/>
        <v>4.6489795918367348E-2</v>
      </c>
      <c r="AI3544" s="14">
        <f>VLOOKUP(E3544,'Verweis Faktor'!$A:$B,2,FALSE)</f>
        <v>1</v>
      </c>
      <c r="AJ3544" s="14"/>
      <c r="AK3544" s="14" t="str">
        <f>IF(AL3544="Ja","Versandkosten",VLOOKUP(E3544,'Verweis Belegart'!$A$2:$B$9,2,FALSE))</f>
        <v>Hardware</v>
      </c>
      <c r="AL3544" s="14" t="str">
        <f t="shared" si="503"/>
        <v>Nein</v>
      </c>
      <c r="AM3544" s="14" t="str">
        <f t="shared" si="499"/>
        <v>Positiv</v>
      </c>
    </row>
    <row r="3545" spans="1:39" ht="17.25" customHeight="1" x14ac:dyDescent="0.35">
      <c r="A3545" s="17">
        <v>14571993</v>
      </c>
      <c r="B3545" s="2" t="s">
        <v>2197</v>
      </c>
      <c r="C3545" s="1">
        <v>2025001</v>
      </c>
      <c r="D3545" s="1">
        <v>2000930</v>
      </c>
      <c r="E3545" s="2" t="s">
        <v>34</v>
      </c>
      <c r="F3545" s="2" t="s">
        <v>182</v>
      </c>
      <c r="G3545" s="2" t="s">
        <v>66</v>
      </c>
      <c r="H3545" s="2" t="s">
        <v>1779</v>
      </c>
      <c r="I3545" s="2" t="s">
        <v>1780</v>
      </c>
      <c r="J3545" s="2" t="s">
        <v>103</v>
      </c>
      <c r="K3545" s="2" t="s">
        <v>1219</v>
      </c>
      <c r="L3545" s="2" t="s">
        <v>737</v>
      </c>
      <c r="M3545" s="2" t="s">
        <v>738</v>
      </c>
      <c r="N3545" s="2" t="s">
        <v>274</v>
      </c>
      <c r="O3545" s="3">
        <v>2</v>
      </c>
      <c r="P3545" s="3">
        <v>1087</v>
      </c>
      <c r="Q3545" s="3">
        <v>1117</v>
      </c>
      <c r="R3545" s="3">
        <v>2234</v>
      </c>
      <c r="S3545" s="3">
        <v>30</v>
      </c>
      <c r="T3545" s="3">
        <v>60</v>
      </c>
      <c r="U3545" s="3">
        <v>2.68</v>
      </c>
      <c r="V3545" s="2" t="s">
        <v>145</v>
      </c>
      <c r="W3545" s="2" t="s">
        <v>146</v>
      </c>
      <c r="X3545" s="2" t="s">
        <v>125</v>
      </c>
      <c r="Y3545" s="19" t="str">
        <f>VLOOKUP(G3545,'Verweis Kd-Gruppe'!$A$2:$B$8,2,FALSE)</f>
        <v>EXP</v>
      </c>
      <c r="Z3545" s="19" t="str">
        <f>VLOOKUP(J3545,'Verweis Art-Gruppe'!$A$2:$B$15,2,FALSE)</f>
        <v>Geräte</v>
      </c>
      <c r="AA3545" s="19" t="str">
        <f>VLOOKUP(W3545,'Verweis Vertreter'!$A$2:$B$24,2,FALSE)</f>
        <v>Muhsin Yortanli</v>
      </c>
      <c r="AB3545" s="12">
        <f t="shared" si="495"/>
        <v>2</v>
      </c>
      <c r="AC3545" s="12">
        <f t="shared" si="500"/>
        <v>1087</v>
      </c>
      <c r="AD3545" s="12">
        <f t="shared" si="501"/>
        <v>1117</v>
      </c>
      <c r="AE3545" s="12">
        <f t="shared" si="496"/>
        <v>2234</v>
      </c>
      <c r="AF3545" s="12">
        <f t="shared" si="497"/>
        <v>30</v>
      </c>
      <c r="AG3545" s="12">
        <f t="shared" si="498"/>
        <v>60</v>
      </c>
      <c r="AH3545" s="9">
        <f t="shared" si="502"/>
        <v>2.685765443151298E-2</v>
      </c>
      <c r="AI3545" s="14">
        <f>VLOOKUP(E3545,'Verweis Faktor'!$A:$B,2,FALSE)</f>
        <v>1</v>
      </c>
      <c r="AJ3545" s="14"/>
      <c r="AK3545" s="14" t="str">
        <f>IF(AL3545="Ja","Versandkosten",VLOOKUP(E3545,'Verweis Belegart'!$A$2:$B$9,2,FALSE))</f>
        <v>Hardware</v>
      </c>
      <c r="AL3545" s="14" t="str">
        <f t="shared" si="503"/>
        <v>Nein</v>
      </c>
      <c r="AM3545" s="14" t="str">
        <f t="shared" si="499"/>
        <v>Positiv</v>
      </c>
    </row>
    <row r="3546" spans="1:39" ht="17.25" customHeight="1" x14ac:dyDescent="0.35">
      <c r="A3546" s="17">
        <v>14571993</v>
      </c>
      <c r="B3546" s="2" t="s">
        <v>2197</v>
      </c>
      <c r="C3546" s="1">
        <v>2025001</v>
      </c>
      <c r="D3546" s="1">
        <v>2000930</v>
      </c>
      <c r="E3546" s="2" t="s">
        <v>34</v>
      </c>
      <c r="F3546" s="2" t="s">
        <v>182</v>
      </c>
      <c r="G3546" s="2" t="s">
        <v>66</v>
      </c>
      <c r="H3546" s="2" t="s">
        <v>1779</v>
      </c>
      <c r="I3546" s="2" t="s">
        <v>1780</v>
      </c>
      <c r="J3546" s="2" t="s">
        <v>103</v>
      </c>
      <c r="K3546" s="2" t="s">
        <v>1222</v>
      </c>
      <c r="L3546" s="2" t="s">
        <v>483</v>
      </c>
      <c r="M3546" s="2" t="s">
        <v>484</v>
      </c>
      <c r="N3546" s="2" t="s">
        <v>319</v>
      </c>
      <c r="O3546" s="3">
        <v>1</v>
      </c>
      <c r="P3546" s="3">
        <v>725.71429999999998</v>
      </c>
      <c r="Q3546" s="3">
        <v>759</v>
      </c>
      <c r="R3546" s="3">
        <v>759</v>
      </c>
      <c r="S3546" s="3">
        <v>33.285699999999999</v>
      </c>
      <c r="T3546" s="3">
        <v>33.29</v>
      </c>
      <c r="U3546" s="3">
        <v>4.38</v>
      </c>
      <c r="V3546" s="2" t="s">
        <v>145</v>
      </c>
      <c r="W3546" s="2" t="s">
        <v>146</v>
      </c>
      <c r="X3546" s="2" t="s">
        <v>125</v>
      </c>
      <c r="Y3546" s="19" t="str">
        <f>VLOOKUP(G3546,'Verweis Kd-Gruppe'!$A$2:$B$8,2,FALSE)</f>
        <v>EXP</v>
      </c>
      <c r="Z3546" s="19" t="str">
        <f>VLOOKUP(J3546,'Verweis Art-Gruppe'!$A$2:$B$15,2,FALSE)</f>
        <v>Geräte</v>
      </c>
      <c r="AA3546" s="19" t="str">
        <f>VLOOKUP(W3546,'Verweis Vertreter'!$A$2:$B$24,2,FALSE)</f>
        <v>Muhsin Yortanli</v>
      </c>
      <c r="AB3546" s="12">
        <f t="shared" si="495"/>
        <v>1</v>
      </c>
      <c r="AC3546" s="12">
        <f t="shared" si="500"/>
        <v>725.71429999999998</v>
      </c>
      <c r="AD3546" s="12">
        <f t="shared" si="501"/>
        <v>759</v>
      </c>
      <c r="AE3546" s="12">
        <f t="shared" si="496"/>
        <v>759</v>
      </c>
      <c r="AF3546" s="12">
        <f t="shared" si="497"/>
        <v>33.285699999999999</v>
      </c>
      <c r="AG3546" s="12">
        <f t="shared" si="498"/>
        <v>33.29</v>
      </c>
      <c r="AH3546" s="9">
        <f t="shared" si="502"/>
        <v>4.3860342555994726E-2</v>
      </c>
      <c r="AI3546" s="14">
        <f>VLOOKUP(E3546,'Verweis Faktor'!$A:$B,2,FALSE)</f>
        <v>1</v>
      </c>
      <c r="AJ3546" s="14"/>
      <c r="AK3546" s="14" t="str">
        <f>IF(AL3546="Ja","Versandkosten",VLOOKUP(E3546,'Verweis Belegart'!$A$2:$B$9,2,FALSE))</f>
        <v>Hardware</v>
      </c>
      <c r="AL3546" s="14" t="str">
        <f t="shared" si="503"/>
        <v>Nein</v>
      </c>
      <c r="AM3546" s="14" t="str">
        <f t="shared" si="499"/>
        <v>Positiv</v>
      </c>
    </row>
    <row r="3547" spans="1:39" ht="17.25" customHeight="1" x14ac:dyDescent="0.35">
      <c r="A3547" s="17">
        <v>14571993</v>
      </c>
      <c r="B3547" s="2" t="s">
        <v>2197</v>
      </c>
      <c r="C3547" s="1">
        <v>2025001</v>
      </c>
      <c r="D3547" s="1">
        <v>2000930</v>
      </c>
      <c r="E3547" s="2" t="s">
        <v>34</v>
      </c>
      <c r="F3547" s="2" t="s">
        <v>182</v>
      </c>
      <c r="G3547" s="2" t="s">
        <v>66</v>
      </c>
      <c r="H3547" s="2" t="s">
        <v>1779</v>
      </c>
      <c r="I3547" s="2" t="s">
        <v>1780</v>
      </c>
      <c r="J3547" s="2" t="s">
        <v>103</v>
      </c>
      <c r="K3547" s="2" t="s">
        <v>1223</v>
      </c>
      <c r="L3547" s="2" t="s">
        <v>1255</v>
      </c>
      <c r="M3547" s="2" t="s">
        <v>1256</v>
      </c>
      <c r="N3547" s="2" t="s">
        <v>1257</v>
      </c>
      <c r="O3547" s="3">
        <v>5</v>
      </c>
      <c r="P3547" s="3">
        <v>88</v>
      </c>
      <c r="Q3547" s="3">
        <v>98</v>
      </c>
      <c r="R3547" s="3">
        <v>490</v>
      </c>
      <c r="S3547" s="3">
        <v>10</v>
      </c>
      <c r="T3547" s="3">
        <v>50</v>
      </c>
      <c r="U3547" s="3">
        <v>10.199999999999999</v>
      </c>
      <c r="V3547" s="2" t="s">
        <v>145</v>
      </c>
      <c r="W3547" s="2" t="s">
        <v>146</v>
      </c>
      <c r="X3547" s="2" t="s">
        <v>125</v>
      </c>
      <c r="Y3547" s="19" t="str">
        <f>VLOOKUP(G3547,'Verweis Kd-Gruppe'!$A$2:$B$8,2,FALSE)</f>
        <v>EXP</v>
      </c>
      <c r="Z3547" s="19" t="str">
        <f>VLOOKUP(J3547,'Verweis Art-Gruppe'!$A$2:$B$15,2,FALSE)</f>
        <v>Geräte</v>
      </c>
      <c r="AA3547" s="19" t="str">
        <f>VLOOKUP(W3547,'Verweis Vertreter'!$A$2:$B$24,2,FALSE)</f>
        <v>Muhsin Yortanli</v>
      </c>
      <c r="AB3547" s="12">
        <f t="shared" si="495"/>
        <v>5</v>
      </c>
      <c r="AC3547" s="12">
        <f t="shared" si="500"/>
        <v>88</v>
      </c>
      <c r="AD3547" s="12">
        <f t="shared" si="501"/>
        <v>98</v>
      </c>
      <c r="AE3547" s="12">
        <f t="shared" si="496"/>
        <v>490</v>
      </c>
      <c r="AF3547" s="12">
        <f t="shared" si="497"/>
        <v>10</v>
      </c>
      <c r="AG3547" s="12">
        <f t="shared" si="498"/>
        <v>50</v>
      </c>
      <c r="AH3547" s="9">
        <f t="shared" si="502"/>
        <v>0.10204081632653061</v>
      </c>
      <c r="AI3547" s="14">
        <f>VLOOKUP(E3547,'Verweis Faktor'!$A:$B,2,FALSE)</f>
        <v>1</v>
      </c>
      <c r="AJ3547" s="14"/>
      <c r="AK3547" s="14" t="str">
        <f>IF(AL3547="Ja","Versandkosten",VLOOKUP(E3547,'Verweis Belegart'!$A$2:$B$9,2,FALSE))</f>
        <v>Hardware</v>
      </c>
      <c r="AL3547" s="14" t="str">
        <f t="shared" si="503"/>
        <v>Nein</v>
      </c>
      <c r="AM3547" s="14" t="str">
        <f t="shared" si="499"/>
        <v>Positiv</v>
      </c>
    </row>
    <row r="3548" spans="1:39" ht="17.25" customHeight="1" x14ac:dyDescent="0.35">
      <c r="A3548" s="17">
        <v>14571993</v>
      </c>
      <c r="B3548" s="2" t="s">
        <v>2197</v>
      </c>
      <c r="C3548" s="1">
        <v>2025001</v>
      </c>
      <c r="D3548" s="1">
        <v>2000930</v>
      </c>
      <c r="E3548" s="2" t="s">
        <v>34</v>
      </c>
      <c r="F3548" s="2" t="s">
        <v>182</v>
      </c>
      <c r="G3548" s="2" t="s">
        <v>66</v>
      </c>
      <c r="H3548" s="2" t="s">
        <v>1779</v>
      </c>
      <c r="I3548" s="2" t="s">
        <v>1780</v>
      </c>
      <c r="J3548" s="2" t="s">
        <v>103</v>
      </c>
      <c r="K3548" s="2" t="s">
        <v>1224</v>
      </c>
      <c r="L3548" s="2" t="s">
        <v>1106</v>
      </c>
      <c r="M3548" s="2" t="s">
        <v>1107</v>
      </c>
      <c r="N3548" s="2" t="s">
        <v>655</v>
      </c>
      <c r="O3548" s="3">
        <v>2</v>
      </c>
      <c r="P3548" s="3">
        <v>246.17310000000001</v>
      </c>
      <c r="Q3548" s="3">
        <v>265</v>
      </c>
      <c r="R3548" s="3">
        <v>530</v>
      </c>
      <c r="S3548" s="3">
        <v>18.826899999999998</v>
      </c>
      <c r="T3548" s="3">
        <v>37.65</v>
      </c>
      <c r="U3548" s="3">
        <v>7.1</v>
      </c>
      <c r="V3548" s="2" t="s">
        <v>145</v>
      </c>
      <c r="W3548" s="2" t="s">
        <v>146</v>
      </c>
      <c r="X3548" s="2" t="s">
        <v>125</v>
      </c>
      <c r="Y3548" s="19" t="str">
        <f>VLOOKUP(G3548,'Verweis Kd-Gruppe'!$A$2:$B$8,2,FALSE)</f>
        <v>EXP</v>
      </c>
      <c r="Z3548" s="19" t="str">
        <f>VLOOKUP(J3548,'Verweis Art-Gruppe'!$A$2:$B$15,2,FALSE)</f>
        <v>Geräte</v>
      </c>
      <c r="AA3548" s="19" t="str">
        <f>VLOOKUP(W3548,'Verweis Vertreter'!$A$2:$B$24,2,FALSE)</f>
        <v>Muhsin Yortanli</v>
      </c>
      <c r="AB3548" s="12">
        <f t="shared" si="495"/>
        <v>2</v>
      </c>
      <c r="AC3548" s="12">
        <f t="shared" si="500"/>
        <v>246.17310000000001</v>
      </c>
      <c r="AD3548" s="12">
        <f t="shared" si="501"/>
        <v>265</v>
      </c>
      <c r="AE3548" s="12">
        <f t="shared" si="496"/>
        <v>530</v>
      </c>
      <c r="AF3548" s="12">
        <f t="shared" si="497"/>
        <v>18.826899999999998</v>
      </c>
      <c r="AG3548" s="12">
        <f t="shared" si="498"/>
        <v>37.65</v>
      </c>
      <c r="AH3548" s="9">
        <f t="shared" si="502"/>
        <v>7.1037735849056607E-2</v>
      </c>
      <c r="AI3548" s="14">
        <f>VLOOKUP(E3548,'Verweis Faktor'!$A:$B,2,FALSE)</f>
        <v>1</v>
      </c>
      <c r="AJ3548" s="14"/>
      <c r="AK3548" s="14" t="str">
        <f>IF(AL3548="Ja","Versandkosten",VLOOKUP(E3548,'Verweis Belegart'!$A$2:$B$9,2,FALSE))</f>
        <v>Hardware</v>
      </c>
      <c r="AL3548" s="14" t="str">
        <f t="shared" si="503"/>
        <v>Nein</v>
      </c>
      <c r="AM3548" s="14" t="str">
        <f t="shared" si="499"/>
        <v>Positiv</v>
      </c>
    </row>
    <row r="3549" spans="1:39" ht="17.25" customHeight="1" x14ac:dyDescent="0.35">
      <c r="A3549" s="17">
        <v>14571993</v>
      </c>
      <c r="B3549" s="2" t="s">
        <v>2197</v>
      </c>
      <c r="C3549" s="1">
        <v>2025001</v>
      </c>
      <c r="D3549" s="1">
        <v>2000930</v>
      </c>
      <c r="E3549" s="2" t="s">
        <v>34</v>
      </c>
      <c r="F3549" s="2" t="s">
        <v>182</v>
      </c>
      <c r="G3549" s="2" t="s">
        <v>66</v>
      </c>
      <c r="H3549" s="2" t="s">
        <v>1779</v>
      </c>
      <c r="I3549" s="2" t="s">
        <v>1780</v>
      </c>
      <c r="J3549" s="2" t="s">
        <v>103</v>
      </c>
      <c r="K3549" s="2" t="s">
        <v>1225</v>
      </c>
      <c r="L3549" s="2" t="s">
        <v>279</v>
      </c>
      <c r="M3549" s="2" t="s">
        <v>280</v>
      </c>
      <c r="N3549" s="2" t="s">
        <v>271</v>
      </c>
      <c r="O3549" s="3">
        <v>2</v>
      </c>
      <c r="P3549" s="3">
        <v>411.96159999999998</v>
      </c>
      <c r="Q3549" s="3">
        <v>425</v>
      </c>
      <c r="R3549" s="3">
        <v>850</v>
      </c>
      <c r="S3549" s="3">
        <v>13.038399999999999</v>
      </c>
      <c r="T3549" s="3">
        <v>26.08</v>
      </c>
      <c r="U3549" s="3">
        <v>3.06</v>
      </c>
      <c r="V3549" s="2" t="s">
        <v>145</v>
      </c>
      <c r="W3549" s="2" t="s">
        <v>146</v>
      </c>
      <c r="X3549" s="2" t="s">
        <v>125</v>
      </c>
      <c r="Y3549" s="19" t="str">
        <f>VLOOKUP(G3549,'Verweis Kd-Gruppe'!$A$2:$B$8,2,FALSE)</f>
        <v>EXP</v>
      </c>
      <c r="Z3549" s="19" t="str">
        <f>VLOOKUP(J3549,'Verweis Art-Gruppe'!$A$2:$B$15,2,FALSE)</f>
        <v>Geräte</v>
      </c>
      <c r="AA3549" s="19" t="str">
        <f>VLOOKUP(W3549,'Verweis Vertreter'!$A$2:$B$24,2,FALSE)</f>
        <v>Muhsin Yortanli</v>
      </c>
      <c r="AB3549" s="12">
        <f t="shared" si="495"/>
        <v>2</v>
      </c>
      <c r="AC3549" s="12">
        <f t="shared" si="500"/>
        <v>411.96159999999998</v>
      </c>
      <c r="AD3549" s="12">
        <f t="shared" si="501"/>
        <v>425</v>
      </c>
      <c r="AE3549" s="12">
        <f t="shared" si="496"/>
        <v>850</v>
      </c>
      <c r="AF3549" s="12">
        <f t="shared" si="497"/>
        <v>13.038399999999999</v>
      </c>
      <c r="AG3549" s="12">
        <f t="shared" si="498"/>
        <v>26.08</v>
      </c>
      <c r="AH3549" s="9">
        <f t="shared" si="502"/>
        <v>3.068235294117647E-2</v>
      </c>
      <c r="AI3549" s="14">
        <f>VLOOKUP(E3549,'Verweis Faktor'!$A:$B,2,FALSE)</f>
        <v>1</v>
      </c>
      <c r="AJ3549" s="14"/>
      <c r="AK3549" s="14" t="str">
        <f>IF(AL3549="Ja","Versandkosten",VLOOKUP(E3549,'Verweis Belegart'!$A$2:$B$9,2,FALSE))</f>
        <v>Hardware</v>
      </c>
      <c r="AL3549" s="14" t="str">
        <f t="shared" si="503"/>
        <v>Nein</v>
      </c>
      <c r="AM3549" s="14" t="str">
        <f t="shared" si="499"/>
        <v>Positiv</v>
      </c>
    </row>
    <row r="3550" spans="1:39" ht="17.25" customHeight="1" x14ac:dyDescent="0.35">
      <c r="A3550" s="17">
        <v>14571993</v>
      </c>
      <c r="B3550" s="2" t="s">
        <v>2197</v>
      </c>
      <c r="C3550" s="1">
        <v>2025001</v>
      </c>
      <c r="D3550" s="1">
        <v>2000930</v>
      </c>
      <c r="E3550" s="2" t="s">
        <v>34</v>
      </c>
      <c r="F3550" s="2" t="s">
        <v>182</v>
      </c>
      <c r="G3550" s="2" t="s">
        <v>66</v>
      </c>
      <c r="H3550" s="2" t="s">
        <v>1779</v>
      </c>
      <c r="I3550" s="2" t="s">
        <v>1780</v>
      </c>
      <c r="J3550" s="2" t="s">
        <v>103</v>
      </c>
      <c r="K3550" s="2" t="s">
        <v>1226</v>
      </c>
      <c r="L3550" s="2" t="s">
        <v>281</v>
      </c>
      <c r="M3550" s="2" t="s">
        <v>282</v>
      </c>
      <c r="N3550" s="2" t="s">
        <v>283</v>
      </c>
      <c r="O3550" s="3">
        <v>2</v>
      </c>
      <c r="P3550" s="3">
        <v>494.59449999999998</v>
      </c>
      <c r="Q3550" s="3">
        <v>517</v>
      </c>
      <c r="R3550" s="3">
        <v>1034</v>
      </c>
      <c r="S3550" s="3">
        <v>22.4055</v>
      </c>
      <c r="T3550" s="3">
        <v>44.81</v>
      </c>
      <c r="U3550" s="3">
        <v>4.33</v>
      </c>
      <c r="V3550" s="2" t="s">
        <v>145</v>
      </c>
      <c r="W3550" s="2" t="s">
        <v>146</v>
      </c>
      <c r="X3550" s="2" t="s">
        <v>125</v>
      </c>
      <c r="Y3550" s="19" t="str">
        <f>VLOOKUP(G3550,'Verweis Kd-Gruppe'!$A$2:$B$8,2,FALSE)</f>
        <v>EXP</v>
      </c>
      <c r="Z3550" s="19" t="str">
        <f>VLOOKUP(J3550,'Verweis Art-Gruppe'!$A$2:$B$15,2,FALSE)</f>
        <v>Geräte</v>
      </c>
      <c r="AA3550" s="19" t="str">
        <f>VLOOKUP(W3550,'Verweis Vertreter'!$A$2:$B$24,2,FALSE)</f>
        <v>Muhsin Yortanli</v>
      </c>
      <c r="AB3550" s="12">
        <f t="shared" si="495"/>
        <v>2</v>
      </c>
      <c r="AC3550" s="12">
        <f t="shared" si="500"/>
        <v>494.59449999999998</v>
      </c>
      <c r="AD3550" s="12">
        <f t="shared" si="501"/>
        <v>517</v>
      </c>
      <c r="AE3550" s="12">
        <f t="shared" si="496"/>
        <v>1034</v>
      </c>
      <c r="AF3550" s="12">
        <f t="shared" si="497"/>
        <v>22.4055</v>
      </c>
      <c r="AG3550" s="12">
        <f t="shared" si="498"/>
        <v>44.81</v>
      </c>
      <c r="AH3550" s="9">
        <f t="shared" si="502"/>
        <v>4.3336557059961318E-2</v>
      </c>
      <c r="AI3550" s="14">
        <f>VLOOKUP(E3550,'Verweis Faktor'!$A:$B,2,FALSE)</f>
        <v>1</v>
      </c>
      <c r="AJ3550" s="14"/>
      <c r="AK3550" s="14" t="str">
        <f>IF(AL3550="Ja","Versandkosten",VLOOKUP(E3550,'Verweis Belegart'!$A$2:$B$9,2,FALSE))</f>
        <v>Hardware</v>
      </c>
      <c r="AL3550" s="14" t="str">
        <f t="shared" si="503"/>
        <v>Nein</v>
      </c>
      <c r="AM3550" s="14" t="str">
        <f t="shared" si="499"/>
        <v>Positiv</v>
      </c>
    </row>
    <row r="3551" spans="1:39" ht="17.25" customHeight="1" x14ac:dyDescent="0.35">
      <c r="A3551" s="17">
        <v>14571993</v>
      </c>
      <c r="B3551" s="2" t="s">
        <v>2197</v>
      </c>
      <c r="C3551" s="1">
        <v>2025001</v>
      </c>
      <c r="D3551" s="1">
        <v>2000930</v>
      </c>
      <c r="E3551" s="2" t="s">
        <v>34</v>
      </c>
      <c r="F3551" s="2" t="s">
        <v>182</v>
      </c>
      <c r="G3551" s="2" t="s">
        <v>66</v>
      </c>
      <c r="H3551" s="2" t="s">
        <v>1779</v>
      </c>
      <c r="I3551" s="2" t="s">
        <v>1780</v>
      </c>
      <c r="J3551" s="2" t="s">
        <v>103</v>
      </c>
      <c r="K3551" s="2" t="s">
        <v>1227</v>
      </c>
      <c r="L3551" s="2" t="s">
        <v>1576</v>
      </c>
      <c r="M3551" s="2" t="s">
        <v>1577</v>
      </c>
      <c r="N3551" s="2" t="s">
        <v>610</v>
      </c>
      <c r="O3551" s="3">
        <v>2</v>
      </c>
      <c r="P3551" s="3">
        <v>175</v>
      </c>
      <c r="Q3551" s="3">
        <v>190</v>
      </c>
      <c r="R3551" s="3">
        <v>380</v>
      </c>
      <c r="S3551" s="3">
        <v>15</v>
      </c>
      <c r="T3551" s="3">
        <v>30</v>
      </c>
      <c r="U3551" s="3">
        <v>7.89</v>
      </c>
      <c r="V3551" s="2" t="s">
        <v>145</v>
      </c>
      <c r="W3551" s="2" t="s">
        <v>146</v>
      </c>
      <c r="X3551" s="2" t="s">
        <v>125</v>
      </c>
      <c r="Y3551" s="19" t="str">
        <f>VLOOKUP(G3551,'Verweis Kd-Gruppe'!$A$2:$B$8,2,FALSE)</f>
        <v>EXP</v>
      </c>
      <c r="Z3551" s="19" t="str">
        <f>VLOOKUP(J3551,'Verweis Art-Gruppe'!$A$2:$B$15,2,FALSE)</f>
        <v>Geräte</v>
      </c>
      <c r="AA3551" s="19" t="str">
        <f>VLOOKUP(W3551,'Verweis Vertreter'!$A$2:$B$24,2,FALSE)</f>
        <v>Muhsin Yortanli</v>
      </c>
      <c r="AB3551" s="12">
        <f t="shared" si="495"/>
        <v>2</v>
      </c>
      <c r="AC3551" s="12">
        <f t="shared" si="500"/>
        <v>175</v>
      </c>
      <c r="AD3551" s="12">
        <f t="shared" si="501"/>
        <v>190</v>
      </c>
      <c r="AE3551" s="12">
        <f t="shared" si="496"/>
        <v>380</v>
      </c>
      <c r="AF3551" s="12">
        <f t="shared" si="497"/>
        <v>15</v>
      </c>
      <c r="AG3551" s="12">
        <f t="shared" si="498"/>
        <v>30</v>
      </c>
      <c r="AH3551" s="9">
        <f t="shared" si="502"/>
        <v>7.8947368421052627E-2</v>
      </c>
      <c r="AI3551" s="14">
        <f>VLOOKUP(E3551,'Verweis Faktor'!$A:$B,2,FALSE)</f>
        <v>1</v>
      </c>
      <c r="AJ3551" s="14"/>
      <c r="AK3551" s="14" t="str">
        <f>IF(AL3551="Ja","Versandkosten",VLOOKUP(E3551,'Verweis Belegart'!$A$2:$B$9,2,FALSE))</f>
        <v>Hardware</v>
      </c>
      <c r="AL3551" s="14" t="str">
        <f t="shared" si="503"/>
        <v>Nein</v>
      </c>
      <c r="AM3551" s="14" t="str">
        <f t="shared" si="499"/>
        <v>Positiv</v>
      </c>
    </row>
    <row r="3552" spans="1:39" ht="17.25" customHeight="1" x14ac:dyDescent="0.35">
      <c r="A3552" s="17">
        <v>14571993</v>
      </c>
      <c r="B3552" s="2" t="s">
        <v>2197</v>
      </c>
      <c r="C3552" s="1">
        <v>2025001</v>
      </c>
      <c r="D3552" s="1">
        <v>2000930</v>
      </c>
      <c r="E3552" s="2" t="s">
        <v>34</v>
      </c>
      <c r="F3552" s="2" t="s">
        <v>182</v>
      </c>
      <c r="G3552" s="2" t="s">
        <v>66</v>
      </c>
      <c r="H3552" s="2" t="s">
        <v>1779</v>
      </c>
      <c r="I3552" s="2" t="s">
        <v>1780</v>
      </c>
      <c r="J3552" s="2" t="s">
        <v>103</v>
      </c>
      <c r="K3552" s="2" t="s">
        <v>1228</v>
      </c>
      <c r="L3552" s="2" t="s">
        <v>997</v>
      </c>
      <c r="M3552" s="2" t="s">
        <v>998</v>
      </c>
      <c r="N3552" s="2" t="s">
        <v>999</v>
      </c>
      <c r="O3552" s="3">
        <v>2</v>
      </c>
      <c r="P3552" s="3">
        <v>158.58330000000001</v>
      </c>
      <c r="Q3552" s="3">
        <v>167</v>
      </c>
      <c r="R3552" s="3">
        <v>334</v>
      </c>
      <c r="S3552" s="3">
        <v>8.4167000000000005</v>
      </c>
      <c r="T3552" s="3">
        <v>16.829999999999998</v>
      </c>
      <c r="U3552" s="3">
        <v>5.03</v>
      </c>
      <c r="V3552" s="2" t="s">
        <v>145</v>
      </c>
      <c r="W3552" s="2" t="s">
        <v>146</v>
      </c>
      <c r="X3552" s="2" t="s">
        <v>125</v>
      </c>
      <c r="Y3552" s="19" t="str">
        <f>VLOOKUP(G3552,'Verweis Kd-Gruppe'!$A$2:$B$8,2,FALSE)</f>
        <v>EXP</v>
      </c>
      <c r="Z3552" s="19" t="str">
        <f>VLOOKUP(J3552,'Verweis Art-Gruppe'!$A$2:$B$15,2,FALSE)</f>
        <v>Geräte</v>
      </c>
      <c r="AA3552" s="19" t="str">
        <f>VLOOKUP(W3552,'Verweis Vertreter'!$A$2:$B$24,2,FALSE)</f>
        <v>Muhsin Yortanli</v>
      </c>
      <c r="AB3552" s="12">
        <f t="shared" si="495"/>
        <v>2</v>
      </c>
      <c r="AC3552" s="12">
        <f t="shared" si="500"/>
        <v>158.58330000000001</v>
      </c>
      <c r="AD3552" s="12">
        <f t="shared" si="501"/>
        <v>167</v>
      </c>
      <c r="AE3552" s="12">
        <f t="shared" si="496"/>
        <v>334</v>
      </c>
      <c r="AF3552" s="12">
        <f t="shared" si="497"/>
        <v>8.4167000000000005</v>
      </c>
      <c r="AG3552" s="12">
        <f t="shared" si="498"/>
        <v>16.829999999999998</v>
      </c>
      <c r="AH3552" s="9">
        <f t="shared" si="502"/>
        <v>5.0389221556886223E-2</v>
      </c>
      <c r="AI3552" s="14">
        <f>VLOOKUP(E3552,'Verweis Faktor'!$A:$B,2,FALSE)</f>
        <v>1</v>
      </c>
      <c r="AJ3552" s="14"/>
      <c r="AK3552" s="14" t="str">
        <f>IF(AL3552="Ja","Versandkosten",VLOOKUP(E3552,'Verweis Belegart'!$A$2:$B$9,2,FALSE))</f>
        <v>Hardware</v>
      </c>
      <c r="AL3552" s="14" t="str">
        <f t="shared" si="503"/>
        <v>Nein</v>
      </c>
      <c r="AM3552" s="14" t="str">
        <f t="shared" si="499"/>
        <v>Positiv</v>
      </c>
    </row>
    <row r="3553" spans="1:39" ht="17.25" customHeight="1" x14ac:dyDescent="0.35">
      <c r="A3553" s="17">
        <v>14571993</v>
      </c>
      <c r="B3553" s="2" t="s">
        <v>2197</v>
      </c>
      <c r="C3553" s="1">
        <v>2025001</v>
      </c>
      <c r="D3553" s="1">
        <v>2000930</v>
      </c>
      <c r="E3553" s="2" t="s">
        <v>34</v>
      </c>
      <c r="F3553" s="2" t="s">
        <v>182</v>
      </c>
      <c r="G3553" s="2" t="s">
        <v>66</v>
      </c>
      <c r="H3553" s="2" t="s">
        <v>1779</v>
      </c>
      <c r="I3553" s="2" t="s">
        <v>1780</v>
      </c>
      <c r="J3553" s="2" t="s">
        <v>103</v>
      </c>
      <c r="K3553" s="2" t="s">
        <v>1229</v>
      </c>
      <c r="L3553" s="2" t="s">
        <v>1678</v>
      </c>
      <c r="M3553" s="2" t="s">
        <v>1679</v>
      </c>
      <c r="N3553" s="2" t="s">
        <v>999</v>
      </c>
      <c r="O3553" s="3">
        <v>1</v>
      </c>
      <c r="P3553" s="3">
        <v>159</v>
      </c>
      <c r="Q3553" s="3">
        <v>169</v>
      </c>
      <c r="R3553" s="3">
        <v>169</v>
      </c>
      <c r="S3553" s="3">
        <v>10</v>
      </c>
      <c r="T3553" s="3">
        <v>10</v>
      </c>
      <c r="U3553" s="3">
        <v>5.91</v>
      </c>
      <c r="V3553" s="2" t="s">
        <v>145</v>
      </c>
      <c r="W3553" s="2" t="s">
        <v>146</v>
      </c>
      <c r="X3553" s="2" t="s">
        <v>125</v>
      </c>
      <c r="Y3553" s="19" t="str">
        <f>VLOOKUP(G3553,'Verweis Kd-Gruppe'!$A$2:$B$8,2,FALSE)</f>
        <v>EXP</v>
      </c>
      <c r="Z3553" s="19" t="str">
        <f>VLOOKUP(J3553,'Verweis Art-Gruppe'!$A$2:$B$15,2,FALSE)</f>
        <v>Geräte</v>
      </c>
      <c r="AA3553" s="19" t="str">
        <f>VLOOKUP(W3553,'Verweis Vertreter'!$A$2:$B$24,2,FALSE)</f>
        <v>Muhsin Yortanli</v>
      </c>
      <c r="AB3553" s="12">
        <f t="shared" si="495"/>
        <v>1</v>
      </c>
      <c r="AC3553" s="12">
        <f t="shared" si="500"/>
        <v>159</v>
      </c>
      <c r="AD3553" s="12">
        <f t="shared" si="501"/>
        <v>169</v>
      </c>
      <c r="AE3553" s="12">
        <f t="shared" si="496"/>
        <v>169</v>
      </c>
      <c r="AF3553" s="12">
        <f t="shared" si="497"/>
        <v>10</v>
      </c>
      <c r="AG3553" s="12">
        <f t="shared" si="498"/>
        <v>10</v>
      </c>
      <c r="AH3553" s="9">
        <f t="shared" si="502"/>
        <v>5.9171597633136092E-2</v>
      </c>
      <c r="AI3553" s="14">
        <f>VLOOKUP(E3553,'Verweis Faktor'!$A:$B,2,FALSE)</f>
        <v>1</v>
      </c>
      <c r="AJ3553" s="14"/>
      <c r="AK3553" s="14" t="str">
        <f>IF(AL3553="Ja","Versandkosten",VLOOKUP(E3553,'Verweis Belegart'!$A$2:$B$9,2,FALSE))</f>
        <v>Hardware</v>
      </c>
      <c r="AL3553" s="14" t="str">
        <f t="shared" si="503"/>
        <v>Nein</v>
      </c>
      <c r="AM3553" s="14" t="str">
        <f t="shared" si="499"/>
        <v>Positiv</v>
      </c>
    </row>
    <row r="3554" spans="1:39" ht="17.25" customHeight="1" x14ac:dyDescent="0.35">
      <c r="A3554" s="17">
        <v>14571993</v>
      </c>
      <c r="B3554" s="2" t="s">
        <v>2197</v>
      </c>
      <c r="C3554" s="1">
        <v>2025001</v>
      </c>
      <c r="D3554" s="1">
        <v>2000930</v>
      </c>
      <c r="E3554" s="2" t="s">
        <v>34</v>
      </c>
      <c r="F3554" s="2" t="s">
        <v>182</v>
      </c>
      <c r="G3554" s="2" t="s">
        <v>66</v>
      </c>
      <c r="H3554" s="2" t="s">
        <v>1779</v>
      </c>
      <c r="I3554" s="2" t="s">
        <v>1780</v>
      </c>
      <c r="J3554" s="2" t="s">
        <v>304</v>
      </c>
      <c r="K3554" s="2" t="s">
        <v>1230</v>
      </c>
      <c r="L3554" s="2" t="s">
        <v>1427</v>
      </c>
      <c r="M3554" s="2" t="s">
        <v>1428</v>
      </c>
      <c r="N3554" s="2" t="s">
        <v>1429</v>
      </c>
      <c r="O3554" s="3">
        <v>3</v>
      </c>
      <c r="P3554" s="3">
        <v>30.32</v>
      </c>
      <c r="Q3554" s="3">
        <v>33</v>
      </c>
      <c r="R3554" s="3">
        <v>99</v>
      </c>
      <c r="S3554" s="3">
        <v>2.68</v>
      </c>
      <c r="T3554" s="3">
        <v>8.0399999999999991</v>
      </c>
      <c r="U3554" s="3">
        <v>8.1199999999999992</v>
      </c>
      <c r="V3554" s="2" t="s">
        <v>145</v>
      </c>
      <c r="W3554" s="2" t="s">
        <v>146</v>
      </c>
      <c r="X3554" s="2" t="s">
        <v>125</v>
      </c>
      <c r="Y3554" s="19" t="str">
        <f>VLOOKUP(G3554,'Verweis Kd-Gruppe'!$A$2:$B$8,2,FALSE)</f>
        <v>EXP</v>
      </c>
      <c r="Z3554" s="19" t="str">
        <f>VLOOKUP(J3554,'Verweis Art-Gruppe'!$A$2:$B$15,2,FALSE)</f>
        <v>Zubehör</v>
      </c>
      <c r="AA3554" s="19" t="str">
        <f>VLOOKUP(W3554,'Verweis Vertreter'!$A$2:$B$24,2,FALSE)</f>
        <v>Muhsin Yortanli</v>
      </c>
      <c r="AB3554" s="12">
        <f t="shared" si="495"/>
        <v>3</v>
      </c>
      <c r="AC3554" s="12">
        <f t="shared" si="500"/>
        <v>30.32</v>
      </c>
      <c r="AD3554" s="12">
        <f t="shared" si="501"/>
        <v>33</v>
      </c>
      <c r="AE3554" s="12">
        <f t="shared" si="496"/>
        <v>99</v>
      </c>
      <c r="AF3554" s="12">
        <f t="shared" si="497"/>
        <v>2.68</v>
      </c>
      <c r="AG3554" s="12">
        <f t="shared" si="498"/>
        <v>8.0399999999999991</v>
      </c>
      <c r="AH3554" s="9">
        <f t="shared" si="502"/>
        <v>8.1212121212121208E-2</v>
      </c>
      <c r="AI3554" s="14">
        <f>VLOOKUP(E3554,'Verweis Faktor'!$A:$B,2,FALSE)</f>
        <v>1</v>
      </c>
      <c r="AJ3554" s="14"/>
      <c r="AK3554" s="14" t="str">
        <f>IF(AL3554="Ja","Versandkosten",VLOOKUP(E3554,'Verweis Belegart'!$A$2:$B$9,2,FALSE))</f>
        <v>Hardware</v>
      </c>
      <c r="AL3554" s="14" t="str">
        <f t="shared" si="503"/>
        <v>Nein</v>
      </c>
      <c r="AM3554" s="14" t="str">
        <f t="shared" si="499"/>
        <v>Positiv</v>
      </c>
    </row>
    <row r="3555" spans="1:39" ht="17.25" customHeight="1" x14ac:dyDescent="0.35">
      <c r="A3555" s="17">
        <v>14571993</v>
      </c>
      <c r="B3555" s="2" t="s">
        <v>2197</v>
      </c>
      <c r="C3555" s="1">
        <v>2025001</v>
      </c>
      <c r="D3555" s="1">
        <v>2000930</v>
      </c>
      <c r="E3555" s="2" t="s">
        <v>34</v>
      </c>
      <c r="F3555" s="2" t="s">
        <v>182</v>
      </c>
      <c r="G3555" s="2" t="s">
        <v>66</v>
      </c>
      <c r="H3555" s="2" t="s">
        <v>1779</v>
      </c>
      <c r="I3555" s="2" t="s">
        <v>1780</v>
      </c>
      <c r="J3555" s="2" t="s">
        <v>103</v>
      </c>
      <c r="K3555" s="2" t="s">
        <v>1231</v>
      </c>
      <c r="L3555" s="2" t="s">
        <v>351</v>
      </c>
      <c r="M3555" s="2" t="s">
        <v>352</v>
      </c>
      <c r="N3555" s="2" t="s">
        <v>90</v>
      </c>
      <c r="O3555" s="3">
        <v>1</v>
      </c>
      <c r="P3555" s="3">
        <v>540</v>
      </c>
      <c r="Q3555" s="3">
        <v>555</v>
      </c>
      <c r="R3555" s="3">
        <v>555</v>
      </c>
      <c r="S3555" s="3">
        <v>15</v>
      </c>
      <c r="T3555" s="3">
        <v>15</v>
      </c>
      <c r="U3555" s="3">
        <v>2.7</v>
      </c>
      <c r="V3555" s="2" t="s">
        <v>145</v>
      </c>
      <c r="W3555" s="2" t="s">
        <v>146</v>
      </c>
      <c r="X3555" s="2" t="s">
        <v>125</v>
      </c>
      <c r="Y3555" s="19" t="str">
        <f>VLOOKUP(G3555,'Verweis Kd-Gruppe'!$A$2:$B$8,2,FALSE)</f>
        <v>EXP</v>
      </c>
      <c r="Z3555" s="19" t="str">
        <f>VLOOKUP(J3555,'Verweis Art-Gruppe'!$A$2:$B$15,2,FALSE)</f>
        <v>Geräte</v>
      </c>
      <c r="AA3555" s="19" t="str">
        <f>VLOOKUP(W3555,'Verweis Vertreter'!$A$2:$B$24,2,FALSE)</f>
        <v>Muhsin Yortanli</v>
      </c>
      <c r="AB3555" s="12">
        <f t="shared" si="495"/>
        <v>1</v>
      </c>
      <c r="AC3555" s="12">
        <f t="shared" si="500"/>
        <v>540</v>
      </c>
      <c r="AD3555" s="12">
        <f t="shared" si="501"/>
        <v>555</v>
      </c>
      <c r="AE3555" s="12">
        <f t="shared" si="496"/>
        <v>555</v>
      </c>
      <c r="AF3555" s="12">
        <f t="shared" si="497"/>
        <v>15</v>
      </c>
      <c r="AG3555" s="12">
        <f t="shared" si="498"/>
        <v>15</v>
      </c>
      <c r="AH3555" s="9">
        <f t="shared" si="502"/>
        <v>2.7027027027027029E-2</v>
      </c>
      <c r="AI3555" s="14">
        <f>VLOOKUP(E3555,'Verweis Faktor'!$A:$B,2,FALSE)</f>
        <v>1</v>
      </c>
      <c r="AJ3555" s="14"/>
      <c r="AK3555" s="14" t="str">
        <f>IF(AL3555="Ja","Versandkosten",VLOOKUP(E3555,'Verweis Belegart'!$A$2:$B$9,2,FALSE))</f>
        <v>Hardware</v>
      </c>
      <c r="AL3555" s="14" t="str">
        <f t="shared" si="503"/>
        <v>Nein</v>
      </c>
      <c r="AM3555" s="14" t="str">
        <f t="shared" si="499"/>
        <v>Positiv</v>
      </c>
    </row>
    <row r="3556" spans="1:39" ht="17.25" customHeight="1" x14ac:dyDescent="0.35">
      <c r="A3556" s="17">
        <v>14571993</v>
      </c>
      <c r="B3556" s="2" t="s">
        <v>2197</v>
      </c>
      <c r="C3556" s="1">
        <v>2025001</v>
      </c>
      <c r="D3556" s="1">
        <v>2000930</v>
      </c>
      <c r="E3556" s="2" t="s">
        <v>34</v>
      </c>
      <c r="F3556" s="2" t="s">
        <v>182</v>
      </c>
      <c r="G3556" s="2" t="s">
        <v>66</v>
      </c>
      <c r="H3556" s="2" t="s">
        <v>1779</v>
      </c>
      <c r="I3556" s="2" t="s">
        <v>1780</v>
      </c>
      <c r="J3556" s="2" t="s">
        <v>103</v>
      </c>
      <c r="K3556" s="2" t="s">
        <v>2220</v>
      </c>
      <c r="L3556" s="2" t="s">
        <v>947</v>
      </c>
      <c r="M3556" s="2" t="s">
        <v>948</v>
      </c>
      <c r="N3556" s="2" t="s">
        <v>949</v>
      </c>
      <c r="O3556" s="3">
        <v>3</v>
      </c>
      <c r="P3556" s="3">
        <v>135</v>
      </c>
      <c r="Q3556" s="3">
        <v>144</v>
      </c>
      <c r="R3556" s="3">
        <v>432</v>
      </c>
      <c r="S3556" s="3">
        <v>9</v>
      </c>
      <c r="T3556" s="3">
        <v>27</v>
      </c>
      <c r="U3556" s="3">
        <v>6.25</v>
      </c>
      <c r="V3556" s="2" t="s">
        <v>145</v>
      </c>
      <c r="W3556" s="2" t="s">
        <v>146</v>
      </c>
      <c r="X3556" s="2" t="s">
        <v>125</v>
      </c>
      <c r="Y3556" s="19" t="str">
        <f>VLOOKUP(G3556,'Verweis Kd-Gruppe'!$A$2:$B$8,2,FALSE)</f>
        <v>EXP</v>
      </c>
      <c r="Z3556" s="19" t="str">
        <f>VLOOKUP(J3556,'Verweis Art-Gruppe'!$A$2:$B$15,2,FALSE)</f>
        <v>Geräte</v>
      </c>
      <c r="AA3556" s="19" t="str">
        <f>VLOOKUP(W3556,'Verweis Vertreter'!$A$2:$B$24,2,FALSE)</f>
        <v>Muhsin Yortanli</v>
      </c>
      <c r="AB3556" s="12">
        <f t="shared" si="495"/>
        <v>3</v>
      </c>
      <c r="AC3556" s="12">
        <f t="shared" si="500"/>
        <v>135</v>
      </c>
      <c r="AD3556" s="12">
        <f t="shared" si="501"/>
        <v>144</v>
      </c>
      <c r="AE3556" s="12">
        <f t="shared" si="496"/>
        <v>432</v>
      </c>
      <c r="AF3556" s="12">
        <f t="shared" si="497"/>
        <v>9</v>
      </c>
      <c r="AG3556" s="12">
        <f t="shared" si="498"/>
        <v>27</v>
      </c>
      <c r="AH3556" s="9">
        <f t="shared" si="502"/>
        <v>6.25E-2</v>
      </c>
      <c r="AI3556" s="14">
        <f>VLOOKUP(E3556,'Verweis Faktor'!$A:$B,2,FALSE)</f>
        <v>1</v>
      </c>
      <c r="AJ3556" s="14"/>
      <c r="AK3556" s="14" t="str">
        <f>IF(AL3556="Ja","Versandkosten",VLOOKUP(E3556,'Verweis Belegart'!$A$2:$B$9,2,FALSE))</f>
        <v>Hardware</v>
      </c>
      <c r="AL3556" s="14" t="str">
        <f t="shared" si="503"/>
        <v>Nein</v>
      </c>
      <c r="AM3556" s="14" t="str">
        <f t="shared" si="499"/>
        <v>Positiv</v>
      </c>
    </row>
    <row r="3557" spans="1:39" ht="17.25" customHeight="1" x14ac:dyDescent="0.35">
      <c r="A3557" s="17">
        <v>14571993</v>
      </c>
      <c r="B3557" s="2" t="s">
        <v>2197</v>
      </c>
      <c r="C3557" s="1">
        <v>2025001</v>
      </c>
      <c r="D3557" s="1">
        <v>2000930</v>
      </c>
      <c r="E3557" s="2" t="s">
        <v>34</v>
      </c>
      <c r="F3557" s="2" t="s">
        <v>182</v>
      </c>
      <c r="G3557" s="2" t="s">
        <v>66</v>
      </c>
      <c r="H3557" s="2" t="s">
        <v>1779</v>
      </c>
      <c r="I3557" s="2" t="s">
        <v>1780</v>
      </c>
      <c r="J3557" s="2" t="s">
        <v>103</v>
      </c>
      <c r="K3557" s="2" t="s">
        <v>2221</v>
      </c>
      <c r="L3557" s="2" t="s">
        <v>1051</v>
      </c>
      <c r="M3557" s="2" t="s">
        <v>1052</v>
      </c>
      <c r="N3557" s="2" t="s">
        <v>1053</v>
      </c>
      <c r="O3557" s="3">
        <v>4</v>
      </c>
      <c r="P3557" s="3">
        <v>157</v>
      </c>
      <c r="Q3557" s="3">
        <v>167</v>
      </c>
      <c r="R3557" s="3">
        <v>668</v>
      </c>
      <c r="S3557" s="3">
        <v>10</v>
      </c>
      <c r="T3557" s="3">
        <v>40</v>
      </c>
      <c r="U3557" s="3">
        <v>5.98</v>
      </c>
      <c r="V3557" s="2" t="s">
        <v>145</v>
      </c>
      <c r="W3557" s="2" t="s">
        <v>146</v>
      </c>
      <c r="X3557" s="2" t="s">
        <v>125</v>
      </c>
      <c r="Y3557" s="19" t="str">
        <f>VLOOKUP(G3557,'Verweis Kd-Gruppe'!$A$2:$B$8,2,FALSE)</f>
        <v>EXP</v>
      </c>
      <c r="Z3557" s="19" t="str">
        <f>VLOOKUP(J3557,'Verweis Art-Gruppe'!$A$2:$B$15,2,FALSE)</f>
        <v>Geräte</v>
      </c>
      <c r="AA3557" s="19" t="str">
        <f>VLOOKUP(W3557,'Verweis Vertreter'!$A$2:$B$24,2,FALSE)</f>
        <v>Muhsin Yortanli</v>
      </c>
      <c r="AB3557" s="12">
        <f t="shared" si="495"/>
        <v>4</v>
      </c>
      <c r="AC3557" s="12">
        <f t="shared" si="500"/>
        <v>157</v>
      </c>
      <c r="AD3557" s="12">
        <f t="shared" si="501"/>
        <v>167</v>
      </c>
      <c r="AE3557" s="12">
        <f t="shared" si="496"/>
        <v>668</v>
      </c>
      <c r="AF3557" s="12">
        <f t="shared" si="497"/>
        <v>10</v>
      </c>
      <c r="AG3557" s="12">
        <f t="shared" si="498"/>
        <v>40</v>
      </c>
      <c r="AH3557" s="9">
        <f t="shared" si="502"/>
        <v>5.9880239520958084E-2</v>
      </c>
      <c r="AI3557" s="14">
        <f>VLOOKUP(E3557,'Verweis Faktor'!$A:$B,2,FALSE)</f>
        <v>1</v>
      </c>
      <c r="AJ3557" s="14"/>
      <c r="AK3557" s="14" t="str">
        <f>IF(AL3557="Ja","Versandkosten",VLOOKUP(E3557,'Verweis Belegart'!$A$2:$B$9,2,FALSE))</f>
        <v>Hardware</v>
      </c>
      <c r="AL3557" s="14" t="str">
        <f t="shared" si="503"/>
        <v>Nein</v>
      </c>
      <c r="AM3557" s="14" t="str">
        <f t="shared" si="499"/>
        <v>Positiv</v>
      </c>
    </row>
    <row r="3558" spans="1:39" ht="17.25" customHeight="1" x14ac:dyDescent="0.35">
      <c r="A3558" s="17">
        <v>14571993</v>
      </c>
      <c r="B3558" s="2" t="s">
        <v>2197</v>
      </c>
      <c r="C3558" s="1">
        <v>2025001</v>
      </c>
      <c r="D3558" s="1">
        <v>2000930</v>
      </c>
      <c r="E3558" s="2" t="s">
        <v>34</v>
      </c>
      <c r="F3558" s="2" t="s">
        <v>182</v>
      </c>
      <c r="G3558" s="2" t="s">
        <v>66</v>
      </c>
      <c r="H3558" s="2" t="s">
        <v>1779</v>
      </c>
      <c r="I3558" s="2" t="s">
        <v>1780</v>
      </c>
      <c r="J3558" s="2" t="s">
        <v>103</v>
      </c>
      <c r="K3558" s="2" t="s">
        <v>2222</v>
      </c>
      <c r="L3558" s="2" t="s">
        <v>500</v>
      </c>
      <c r="M3558" s="2" t="s">
        <v>501</v>
      </c>
      <c r="N3558" s="2" t="s">
        <v>502</v>
      </c>
      <c r="O3558" s="3">
        <v>3</v>
      </c>
      <c r="P3558" s="3">
        <v>471</v>
      </c>
      <c r="Q3558" s="3">
        <v>497</v>
      </c>
      <c r="R3558" s="3">
        <v>1491</v>
      </c>
      <c r="S3558" s="3">
        <v>26</v>
      </c>
      <c r="T3558" s="3">
        <v>78</v>
      </c>
      <c r="U3558" s="3">
        <v>5.23</v>
      </c>
      <c r="V3558" s="2" t="s">
        <v>145</v>
      </c>
      <c r="W3558" s="2" t="s">
        <v>146</v>
      </c>
      <c r="X3558" s="2" t="s">
        <v>125</v>
      </c>
      <c r="Y3558" s="19" t="str">
        <f>VLOOKUP(G3558,'Verweis Kd-Gruppe'!$A$2:$B$8,2,FALSE)</f>
        <v>EXP</v>
      </c>
      <c r="Z3558" s="19" t="str">
        <f>VLOOKUP(J3558,'Verweis Art-Gruppe'!$A$2:$B$15,2,FALSE)</f>
        <v>Geräte</v>
      </c>
      <c r="AA3558" s="19" t="str">
        <f>VLOOKUP(W3558,'Verweis Vertreter'!$A$2:$B$24,2,FALSE)</f>
        <v>Muhsin Yortanli</v>
      </c>
      <c r="AB3558" s="12">
        <f t="shared" si="495"/>
        <v>3</v>
      </c>
      <c r="AC3558" s="12">
        <f t="shared" si="500"/>
        <v>471</v>
      </c>
      <c r="AD3558" s="12">
        <f t="shared" si="501"/>
        <v>497</v>
      </c>
      <c r="AE3558" s="12">
        <f t="shared" si="496"/>
        <v>1491</v>
      </c>
      <c r="AF3558" s="12">
        <f t="shared" si="497"/>
        <v>26</v>
      </c>
      <c r="AG3558" s="12">
        <f t="shared" si="498"/>
        <v>78</v>
      </c>
      <c r="AH3558" s="9">
        <f t="shared" si="502"/>
        <v>5.2313883299798795E-2</v>
      </c>
      <c r="AI3558" s="14">
        <f>VLOOKUP(E3558,'Verweis Faktor'!$A:$B,2,FALSE)</f>
        <v>1</v>
      </c>
      <c r="AJ3558" s="14"/>
      <c r="AK3558" s="14" t="str">
        <f>IF(AL3558="Ja","Versandkosten",VLOOKUP(E3558,'Verweis Belegart'!$A$2:$B$9,2,FALSE))</f>
        <v>Hardware</v>
      </c>
      <c r="AL3558" s="14" t="str">
        <f t="shared" si="503"/>
        <v>Nein</v>
      </c>
      <c r="AM3558" s="14" t="str">
        <f t="shared" si="499"/>
        <v>Positiv</v>
      </c>
    </row>
    <row r="3559" spans="1:39" ht="17.25" customHeight="1" x14ac:dyDescent="0.35">
      <c r="A3559" s="17">
        <v>14571993</v>
      </c>
      <c r="B3559" s="2" t="s">
        <v>2197</v>
      </c>
      <c r="C3559" s="1">
        <v>2025001</v>
      </c>
      <c r="D3559" s="1">
        <v>2000930</v>
      </c>
      <c r="E3559" s="2" t="s">
        <v>34</v>
      </c>
      <c r="F3559" s="2" t="s">
        <v>182</v>
      </c>
      <c r="G3559" s="2" t="s">
        <v>66</v>
      </c>
      <c r="H3559" s="2" t="s">
        <v>1779</v>
      </c>
      <c r="I3559" s="2" t="s">
        <v>1780</v>
      </c>
      <c r="J3559" s="2" t="s">
        <v>304</v>
      </c>
      <c r="K3559" s="2" t="s">
        <v>2223</v>
      </c>
      <c r="L3559" s="2" t="s">
        <v>1776</v>
      </c>
      <c r="M3559" s="2" t="s">
        <v>1777</v>
      </c>
      <c r="N3559" s="2" t="s">
        <v>1778</v>
      </c>
      <c r="O3559" s="3">
        <v>2</v>
      </c>
      <c r="P3559" s="3">
        <v>85</v>
      </c>
      <c r="Q3559" s="3">
        <v>85</v>
      </c>
      <c r="R3559" s="3">
        <v>170</v>
      </c>
      <c r="S3559" s="3">
        <v>0</v>
      </c>
      <c r="T3559" s="3">
        <v>0</v>
      </c>
      <c r="U3559" s="3">
        <v>0</v>
      </c>
      <c r="V3559" s="2" t="s">
        <v>145</v>
      </c>
      <c r="W3559" s="2" t="s">
        <v>146</v>
      </c>
      <c r="X3559" s="2" t="s">
        <v>125</v>
      </c>
      <c r="Y3559" s="19" t="str">
        <f>VLOOKUP(G3559,'Verweis Kd-Gruppe'!$A$2:$B$8,2,FALSE)</f>
        <v>EXP</v>
      </c>
      <c r="Z3559" s="19" t="str">
        <f>VLOOKUP(J3559,'Verweis Art-Gruppe'!$A$2:$B$15,2,FALSE)</f>
        <v>Zubehör</v>
      </c>
      <c r="AA3559" s="19" t="str">
        <f>VLOOKUP(W3559,'Verweis Vertreter'!$A$2:$B$24,2,FALSE)</f>
        <v>Muhsin Yortanli</v>
      </c>
      <c r="AB3559" s="12">
        <f t="shared" si="495"/>
        <v>2</v>
      </c>
      <c r="AC3559" s="12">
        <f t="shared" si="500"/>
        <v>85</v>
      </c>
      <c r="AD3559" s="12">
        <f t="shared" si="501"/>
        <v>85</v>
      </c>
      <c r="AE3559" s="12">
        <f t="shared" si="496"/>
        <v>170</v>
      </c>
      <c r="AF3559" s="12">
        <f t="shared" si="497"/>
        <v>0</v>
      </c>
      <c r="AG3559" s="12">
        <f t="shared" si="498"/>
        <v>0</v>
      </c>
      <c r="AH3559" s="9">
        <f t="shared" si="502"/>
        <v>0</v>
      </c>
      <c r="AI3559" s="14">
        <f>VLOOKUP(E3559,'Verweis Faktor'!$A:$B,2,FALSE)</f>
        <v>1</v>
      </c>
      <c r="AJ3559" s="14"/>
      <c r="AK3559" s="14" t="str">
        <f>IF(AL3559="Ja","Versandkosten",VLOOKUP(E3559,'Verweis Belegart'!$A$2:$B$9,2,FALSE))</f>
        <v>Hardware</v>
      </c>
      <c r="AL3559" s="14" t="str">
        <f t="shared" si="503"/>
        <v>Nein</v>
      </c>
      <c r="AM3559" s="14" t="str">
        <f t="shared" si="499"/>
        <v>Positiv</v>
      </c>
    </row>
    <row r="3560" spans="1:39" ht="17.25" customHeight="1" x14ac:dyDescent="0.35">
      <c r="A3560" s="17">
        <v>14571993</v>
      </c>
      <c r="B3560" s="2" t="s">
        <v>2197</v>
      </c>
      <c r="C3560" s="1">
        <v>2025001</v>
      </c>
      <c r="D3560" s="1">
        <v>2000930</v>
      </c>
      <c r="E3560" s="2" t="s">
        <v>34</v>
      </c>
      <c r="F3560" s="2" t="s">
        <v>182</v>
      </c>
      <c r="G3560" s="2" t="s">
        <v>66</v>
      </c>
      <c r="H3560" s="2" t="s">
        <v>1779</v>
      </c>
      <c r="I3560" s="2" t="s">
        <v>1780</v>
      </c>
      <c r="J3560" s="2" t="s">
        <v>103</v>
      </c>
      <c r="K3560" s="2" t="s">
        <v>2224</v>
      </c>
      <c r="L3560" s="2" t="s">
        <v>348</v>
      </c>
      <c r="M3560" s="2" t="s">
        <v>349</v>
      </c>
      <c r="N3560" s="2" t="s">
        <v>350</v>
      </c>
      <c r="O3560" s="3">
        <v>14</v>
      </c>
      <c r="P3560" s="3">
        <v>120.9417</v>
      </c>
      <c r="Q3560" s="3">
        <v>125</v>
      </c>
      <c r="R3560" s="3">
        <v>1750</v>
      </c>
      <c r="S3560" s="3">
        <v>4.0583</v>
      </c>
      <c r="T3560" s="3">
        <v>56.82</v>
      </c>
      <c r="U3560" s="3">
        <v>3.24</v>
      </c>
      <c r="V3560" s="2" t="s">
        <v>145</v>
      </c>
      <c r="W3560" s="2" t="s">
        <v>146</v>
      </c>
      <c r="X3560" s="2" t="s">
        <v>125</v>
      </c>
      <c r="Y3560" s="19" t="str">
        <f>VLOOKUP(G3560,'Verweis Kd-Gruppe'!$A$2:$B$8,2,FALSE)</f>
        <v>EXP</v>
      </c>
      <c r="Z3560" s="19" t="str">
        <f>VLOOKUP(J3560,'Verweis Art-Gruppe'!$A$2:$B$15,2,FALSE)</f>
        <v>Geräte</v>
      </c>
      <c r="AA3560" s="19" t="str">
        <f>VLOOKUP(W3560,'Verweis Vertreter'!$A$2:$B$24,2,FALSE)</f>
        <v>Muhsin Yortanli</v>
      </c>
      <c r="AB3560" s="12">
        <f t="shared" si="495"/>
        <v>14</v>
      </c>
      <c r="AC3560" s="12">
        <f t="shared" si="500"/>
        <v>120.9417</v>
      </c>
      <c r="AD3560" s="12">
        <f t="shared" si="501"/>
        <v>125</v>
      </c>
      <c r="AE3560" s="12">
        <f t="shared" si="496"/>
        <v>1750</v>
      </c>
      <c r="AF3560" s="12">
        <f t="shared" si="497"/>
        <v>4.0583</v>
      </c>
      <c r="AG3560" s="12">
        <f t="shared" si="498"/>
        <v>56.82</v>
      </c>
      <c r="AH3560" s="9">
        <f t="shared" si="502"/>
        <v>3.246857142857143E-2</v>
      </c>
      <c r="AI3560" s="14">
        <f>VLOOKUP(E3560,'Verweis Faktor'!$A:$B,2,FALSE)</f>
        <v>1</v>
      </c>
      <c r="AJ3560" s="14"/>
      <c r="AK3560" s="14" t="str">
        <f>IF(AL3560="Ja","Versandkosten",VLOOKUP(E3560,'Verweis Belegart'!$A$2:$B$9,2,FALSE))</f>
        <v>Hardware</v>
      </c>
      <c r="AL3560" s="14" t="str">
        <f t="shared" si="503"/>
        <v>Nein</v>
      </c>
      <c r="AM3560" s="14" t="str">
        <f t="shared" si="499"/>
        <v>Positiv</v>
      </c>
    </row>
    <row r="3561" spans="1:39" ht="17.25" customHeight="1" x14ac:dyDescent="0.35">
      <c r="A3561" s="17">
        <v>14571993</v>
      </c>
      <c r="B3561" s="2" t="s">
        <v>2197</v>
      </c>
      <c r="C3561" s="1">
        <v>2025001</v>
      </c>
      <c r="D3561" s="1">
        <v>2000930</v>
      </c>
      <c r="E3561" s="2" t="s">
        <v>34</v>
      </c>
      <c r="F3561" s="2" t="s">
        <v>182</v>
      </c>
      <c r="G3561" s="2" t="s">
        <v>66</v>
      </c>
      <c r="H3561" s="2" t="s">
        <v>1779</v>
      </c>
      <c r="I3561" s="2" t="s">
        <v>1780</v>
      </c>
      <c r="J3561" s="2" t="s">
        <v>103</v>
      </c>
      <c r="K3561" s="2" t="s">
        <v>2225</v>
      </c>
      <c r="L3561" s="2" t="s">
        <v>911</v>
      </c>
      <c r="M3561" s="2" t="s">
        <v>912</v>
      </c>
      <c r="N3561" s="2" t="s">
        <v>652</v>
      </c>
      <c r="O3561" s="3">
        <v>4</v>
      </c>
      <c r="P3561" s="3">
        <v>202</v>
      </c>
      <c r="Q3561" s="3">
        <v>218</v>
      </c>
      <c r="R3561" s="3">
        <v>872</v>
      </c>
      <c r="S3561" s="3">
        <v>16</v>
      </c>
      <c r="T3561" s="3">
        <v>64</v>
      </c>
      <c r="U3561" s="3">
        <v>7.33</v>
      </c>
      <c r="V3561" s="2" t="s">
        <v>145</v>
      </c>
      <c r="W3561" s="2" t="s">
        <v>146</v>
      </c>
      <c r="X3561" s="2" t="s">
        <v>125</v>
      </c>
      <c r="Y3561" s="19" t="str">
        <f>VLOOKUP(G3561,'Verweis Kd-Gruppe'!$A$2:$B$8,2,FALSE)</f>
        <v>EXP</v>
      </c>
      <c r="Z3561" s="19" t="str">
        <f>VLOOKUP(J3561,'Verweis Art-Gruppe'!$A$2:$B$15,2,FALSE)</f>
        <v>Geräte</v>
      </c>
      <c r="AA3561" s="19" t="str">
        <f>VLOOKUP(W3561,'Verweis Vertreter'!$A$2:$B$24,2,FALSE)</f>
        <v>Muhsin Yortanli</v>
      </c>
      <c r="AB3561" s="12">
        <f t="shared" si="495"/>
        <v>4</v>
      </c>
      <c r="AC3561" s="12">
        <f t="shared" si="500"/>
        <v>202</v>
      </c>
      <c r="AD3561" s="12">
        <f t="shared" si="501"/>
        <v>218</v>
      </c>
      <c r="AE3561" s="12">
        <f t="shared" si="496"/>
        <v>872</v>
      </c>
      <c r="AF3561" s="12">
        <f t="shared" si="497"/>
        <v>16</v>
      </c>
      <c r="AG3561" s="12">
        <f t="shared" si="498"/>
        <v>64</v>
      </c>
      <c r="AH3561" s="9">
        <f t="shared" si="502"/>
        <v>7.3394495412844041E-2</v>
      </c>
      <c r="AI3561" s="14">
        <f>VLOOKUP(E3561,'Verweis Faktor'!$A:$B,2,FALSE)</f>
        <v>1</v>
      </c>
      <c r="AJ3561" s="14"/>
      <c r="AK3561" s="14" t="str">
        <f>IF(AL3561="Ja","Versandkosten",VLOOKUP(E3561,'Verweis Belegart'!$A$2:$B$9,2,FALSE))</f>
        <v>Hardware</v>
      </c>
      <c r="AL3561" s="14" t="str">
        <f t="shared" si="503"/>
        <v>Nein</v>
      </c>
      <c r="AM3561" s="14" t="str">
        <f t="shared" si="499"/>
        <v>Positiv</v>
      </c>
    </row>
    <row r="3562" spans="1:39" ht="17.25" customHeight="1" x14ac:dyDescent="0.35">
      <c r="A3562" s="17">
        <v>14571993</v>
      </c>
      <c r="B3562" s="2" t="s">
        <v>2197</v>
      </c>
      <c r="C3562" s="1">
        <v>2025001</v>
      </c>
      <c r="D3562" s="1">
        <v>2000930</v>
      </c>
      <c r="E3562" s="2" t="s">
        <v>34</v>
      </c>
      <c r="F3562" s="2" t="s">
        <v>182</v>
      </c>
      <c r="G3562" s="2" t="s">
        <v>66</v>
      </c>
      <c r="H3562" s="2" t="s">
        <v>1779</v>
      </c>
      <c r="I3562" s="2" t="s">
        <v>1780</v>
      </c>
      <c r="J3562" s="2" t="s">
        <v>304</v>
      </c>
      <c r="K3562" s="2" t="s">
        <v>2226</v>
      </c>
      <c r="L3562" s="2" t="s">
        <v>825</v>
      </c>
      <c r="M3562" s="2" t="s">
        <v>826</v>
      </c>
      <c r="N3562" s="2" t="s">
        <v>827</v>
      </c>
      <c r="O3562" s="3">
        <v>1</v>
      </c>
      <c r="P3562" s="3">
        <v>105.0431</v>
      </c>
      <c r="Q3562" s="3">
        <v>114</v>
      </c>
      <c r="R3562" s="3">
        <v>114</v>
      </c>
      <c r="S3562" s="3">
        <v>8.9568999999999992</v>
      </c>
      <c r="T3562" s="3">
        <v>8.9600000000000009</v>
      </c>
      <c r="U3562" s="3">
        <v>7.85</v>
      </c>
      <c r="V3562" s="2" t="s">
        <v>145</v>
      </c>
      <c r="W3562" s="2" t="s">
        <v>146</v>
      </c>
      <c r="X3562" s="2" t="s">
        <v>125</v>
      </c>
      <c r="Y3562" s="19" t="str">
        <f>VLOOKUP(G3562,'Verweis Kd-Gruppe'!$A$2:$B$8,2,FALSE)</f>
        <v>EXP</v>
      </c>
      <c r="Z3562" s="19" t="str">
        <f>VLOOKUP(J3562,'Verweis Art-Gruppe'!$A$2:$B$15,2,FALSE)</f>
        <v>Zubehör</v>
      </c>
      <c r="AA3562" s="19" t="str">
        <f>VLOOKUP(W3562,'Verweis Vertreter'!$A$2:$B$24,2,FALSE)</f>
        <v>Muhsin Yortanli</v>
      </c>
      <c r="AB3562" s="12">
        <f t="shared" si="495"/>
        <v>1</v>
      </c>
      <c r="AC3562" s="12">
        <f t="shared" si="500"/>
        <v>105.0431</v>
      </c>
      <c r="AD3562" s="12">
        <f t="shared" si="501"/>
        <v>114</v>
      </c>
      <c r="AE3562" s="12">
        <f t="shared" si="496"/>
        <v>114</v>
      </c>
      <c r="AF3562" s="12">
        <f t="shared" si="497"/>
        <v>8.9568999999999992</v>
      </c>
      <c r="AG3562" s="12">
        <f t="shared" si="498"/>
        <v>8.9600000000000009</v>
      </c>
      <c r="AH3562" s="9">
        <f t="shared" si="502"/>
        <v>7.8596491228070178E-2</v>
      </c>
      <c r="AI3562" s="14">
        <f>VLOOKUP(E3562,'Verweis Faktor'!$A:$B,2,FALSE)</f>
        <v>1</v>
      </c>
      <c r="AJ3562" s="14"/>
      <c r="AK3562" s="14" t="str">
        <f>IF(AL3562="Ja","Versandkosten",VLOOKUP(E3562,'Verweis Belegart'!$A$2:$B$9,2,FALSE))</f>
        <v>Hardware</v>
      </c>
      <c r="AL3562" s="14" t="str">
        <f t="shared" si="503"/>
        <v>Nein</v>
      </c>
      <c r="AM3562" s="14" t="str">
        <f t="shared" si="499"/>
        <v>Positiv</v>
      </c>
    </row>
    <row r="3563" spans="1:39" ht="17.25" customHeight="1" x14ac:dyDescent="0.35">
      <c r="A3563" s="17">
        <v>14571993</v>
      </c>
      <c r="B3563" s="2" t="s">
        <v>2197</v>
      </c>
      <c r="C3563" s="1">
        <v>2025001</v>
      </c>
      <c r="D3563" s="1">
        <v>2000930</v>
      </c>
      <c r="E3563" s="2" t="s">
        <v>34</v>
      </c>
      <c r="F3563" s="2" t="s">
        <v>182</v>
      </c>
      <c r="G3563" s="2" t="s">
        <v>66</v>
      </c>
      <c r="H3563" s="2" t="s">
        <v>1779</v>
      </c>
      <c r="I3563" s="2" t="s">
        <v>1780</v>
      </c>
      <c r="J3563" s="2" t="s">
        <v>103</v>
      </c>
      <c r="K3563" s="2" t="s">
        <v>2227</v>
      </c>
      <c r="L3563" s="2" t="s">
        <v>1490</v>
      </c>
      <c r="M3563" s="2" t="s">
        <v>1491</v>
      </c>
      <c r="N3563" s="2" t="s">
        <v>1492</v>
      </c>
      <c r="O3563" s="3">
        <v>2</v>
      </c>
      <c r="P3563" s="3">
        <v>169.4264</v>
      </c>
      <c r="Q3563" s="3">
        <v>173</v>
      </c>
      <c r="R3563" s="3">
        <v>346</v>
      </c>
      <c r="S3563" s="3">
        <v>3.5735999999999999</v>
      </c>
      <c r="T3563" s="3">
        <v>7.15</v>
      </c>
      <c r="U3563" s="3">
        <v>2.06</v>
      </c>
      <c r="V3563" s="2" t="s">
        <v>145</v>
      </c>
      <c r="W3563" s="2" t="s">
        <v>146</v>
      </c>
      <c r="X3563" s="2" t="s">
        <v>125</v>
      </c>
      <c r="Y3563" s="19" t="str">
        <f>VLOOKUP(G3563,'Verweis Kd-Gruppe'!$A$2:$B$8,2,FALSE)</f>
        <v>EXP</v>
      </c>
      <c r="Z3563" s="19" t="str">
        <f>VLOOKUP(J3563,'Verweis Art-Gruppe'!$A$2:$B$15,2,FALSE)</f>
        <v>Geräte</v>
      </c>
      <c r="AA3563" s="19" t="str">
        <f>VLOOKUP(W3563,'Verweis Vertreter'!$A$2:$B$24,2,FALSE)</f>
        <v>Muhsin Yortanli</v>
      </c>
      <c r="AB3563" s="12">
        <f t="shared" si="495"/>
        <v>2</v>
      </c>
      <c r="AC3563" s="12">
        <f t="shared" si="500"/>
        <v>169.4264</v>
      </c>
      <c r="AD3563" s="12">
        <f t="shared" si="501"/>
        <v>173</v>
      </c>
      <c r="AE3563" s="12">
        <f t="shared" si="496"/>
        <v>346</v>
      </c>
      <c r="AF3563" s="12">
        <f t="shared" si="497"/>
        <v>3.5735999999999999</v>
      </c>
      <c r="AG3563" s="12">
        <f t="shared" si="498"/>
        <v>7.15</v>
      </c>
      <c r="AH3563" s="9">
        <f t="shared" si="502"/>
        <v>2.0664739884393064E-2</v>
      </c>
      <c r="AI3563" s="14">
        <f>VLOOKUP(E3563,'Verweis Faktor'!$A:$B,2,FALSE)</f>
        <v>1</v>
      </c>
      <c r="AJ3563" s="14"/>
      <c r="AK3563" s="14" t="str">
        <f>IF(AL3563="Ja","Versandkosten",VLOOKUP(E3563,'Verweis Belegart'!$A$2:$B$9,2,FALSE))</f>
        <v>Hardware</v>
      </c>
      <c r="AL3563" s="14" t="str">
        <f t="shared" si="503"/>
        <v>Nein</v>
      </c>
      <c r="AM3563" s="14" t="str">
        <f t="shared" si="499"/>
        <v>Positiv</v>
      </c>
    </row>
    <row r="3564" spans="1:39" ht="17.25" customHeight="1" x14ac:dyDescent="0.35">
      <c r="A3564" s="17">
        <v>14571993</v>
      </c>
      <c r="B3564" s="2" t="s">
        <v>2197</v>
      </c>
      <c r="C3564" s="1">
        <v>2025001</v>
      </c>
      <c r="D3564" s="1">
        <v>2000930</v>
      </c>
      <c r="E3564" s="2" t="s">
        <v>34</v>
      </c>
      <c r="F3564" s="2" t="s">
        <v>182</v>
      </c>
      <c r="G3564" s="2" t="s">
        <v>66</v>
      </c>
      <c r="H3564" s="2" t="s">
        <v>1779</v>
      </c>
      <c r="I3564" s="2" t="s">
        <v>1780</v>
      </c>
      <c r="J3564" s="2" t="s">
        <v>103</v>
      </c>
      <c r="K3564" s="2" t="s">
        <v>2228</v>
      </c>
      <c r="L3564" s="2" t="s">
        <v>536</v>
      </c>
      <c r="M3564" s="2" t="s">
        <v>537</v>
      </c>
      <c r="N3564" s="2" t="s">
        <v>538</v>
      </c>
      <c r="O3564" s="3">
        <v>2</v>
      </c>
      <c r="P3564" s="3">
        <v>286</v>
      </c>
      <c r="Q3564" s="3">
        <v>298</v>
      </c>
      <c r="R3564" s="3">
        <v>596</v>
      </c>
      <c r="S3564" s="3">
        <v>12</v>
      </c>
      <c r="T3564" s="3">
        <v>24</v>
      </c>
      <c r="U3564" s="3">
        <v>4.0199999999999996</v>
      </c>
      <c r="V3564" s="2" t="s">
        <v>145</v>
      </c>
      <c r="W3564" s="2" t="s">
        <v>146</v>
      </c>
      <c r="X3564" s="2" t="s">
        <v>125</v>
      </c>
      <c r="Y3564" s="19" t="str">
        <f>VLOOKUP(G3564,'Verweis Kd-Gruppe'!$A$2:$B$8,2,FALSE)</f>
        <v>EXP</v>
      </c>
      <c r="Z3564" s="19" t="str">
        <f>VLOOKUP(J3564,'Verweis Art-Gruppe'!$A$2:$B$15,2,FALSE)</f>
        <v>Geräte</v>
      </c>
      <c r="AA3564" s="19" t="str">
        <f>VLOOKUP(W3564,'Verweis Vertreter'!$A$2:$B$24,2,FALSE)</f>
        <v>Muhsin Yortanli</v>
      </c>
      <c r="AB3564" s="12">
        <f t="shared" si="495"/>
        <v>2</v>
      </c>
      <c r="AC3564" s="12">
        <f t="shared" si="500"/>
        <v>286</v>
      </c>
      <c r="AD3564" s="12">
        <f t="shared" si="501"/>
        <v>298</v>
      </c>
      <c r="AE3564" s="12">
        <f t="shared" si="496"/>
        <v>596</v>
      </c>
      <c r="AF3564" s="12">
        <f t="shared" si="497"/>
        <v>12</v>
      </c>
      <c r="AG3564" s="12">
        <f t="shared" si="498"/>
        <v>24</v>
      </c>
      <c r="AH3564" s="9">
        <f t="shared" si="502"/>
        <v>4.0268456375838924E-2</v>
      </c>
      <c r="AI3564" s="14">
        <f>VLOOKUP(E3564,'Verweis Faktor'!$A:$B,2,FALSE)</f>
        <v>1</v>
      </c>
      <c r="AJ3564" s="14"/>
      <c r="AK3564" s="14" t="str">
        <f>IF(AL3564="Ja","Versandkosten",VLOOKUP(E3564,'Verweis Belegart'!$A$2:$B$9,2,FALSE))</f>
        <v>Hardware</v>
      </c>
      <c r="AL3564" s="14" t="str">
        <f t="shared" si="503"/>
        <v>Nein</v>
      </c>
      <c r="AM3564" s="14" t="str">
        <f t="shared" si="499"/>
        <v>Positiv</v>
      </c>
    </row>
    <row r="3565" spans="1:39" ht="17.25" customHeight="1" x14ac:dyDescent="0.35">
      <c r="A3565" s="17">
        <v>14571993</v>
      </c>
      <c r="B3565" s="2" t="s">
        <v>2197</v>
      </c>
      <c r="C3565" s="1">
        <v>2025001</v>
      </c>
      <c r="D3565" s="1">
        <v>2000930</v>
      </c>
      <c r="E3565" s="2" t="s">
        <v>34</v>
      </c>
      <c r="F3565" s="2" t="s">
        <v>182</v>
      </c>
      <c r="G3565" s="2" t="s">
        <v>66</v>
      </c>
      <c r="H3565" s="2" t="s">
        <v>1779</v>
      </c>
      <c r="I3565" s="2" t="s">
        <v>1780</v>
      </c>
      <c r="J3565" s="2" t="s">
        <v>103</v>
      </c>
      <c r="K3565" s="2" t="s">
        <v>2229</v>
      </c>
      <c r="L3565" s="2" t="s">
        <v>1146</v>
      </c>
      <c r="M3565" s="2" t="s">
        <v>1147</v>
      </c>
      <c r="N3565" s="2" t="s">
        <v>451</v>
      </c>
      <c r="O3565" s="3">
        <v>1</v>
      </c>
      <c r="P3565" s="3">
        <v>134</v>
      </c>
      <c r="Q3565" s="3">
        <v>149</v>
      </c>
      <c r="R3565" s="3">
        <v>149</v>
      </c>
      <c r="S3565" s="3">
        <v>15</v>
      </c>
      <c r="T3565" s="3">
        <v>15</v>
      </c>
      <c r="U3565" s="3">
        <v>10.06</v>
      </c>
      <c r="V3565" s="2" t="s">
        <v>145</v>
      </c>
      <c r="W3565" s="2" t="s">
        <v>146</v>
      </c>
      <c r="X3565" s="2" t="s">
        <v>125</v>
      </c>
      <c r="Y3565" s="19" t="str">
        <f>VLOOKUP(G3565,'Verweis Kd-Gruppe'!$A$2:$B$8,2,FALSE)</f>
        <v>EXP</v>
      </c>
      <c r="Z3565" s="19" t="str">
        <f>VLOOKUP(J3565,'Verweis Art-Gruppe'!$A$2:$B$15,2,FALSE)</f>
        <v>Geräte</v>
      </c>
      <c r="AA3565" s="19" t="str">
        <f>VLOOKUP(W3565,'Verweis Vertreter'!$A$2:$B$24,2,FALSE)</f>
        <v>Muhsin Yortanli</v>
      </c>
      <c r="AB3565" s="12">
        <f t="shared" si="495"/>
        <v>1</v>
      </c>
      <c r="AC3565" s="12">
        <f t="shared" si="500"/>
        <v>134</v>
      </c>
      <c r="AD3565" s="12">
        <f t="shared" si="501"/>
        <v>149</v>
      </c>
      <c r="AE3565" s="12">
        <f t="shared" si="496"/>
        <v>149</v>
      </c>
      <c r="AF3565" s="12">
        <f t="shared" si="497"/>
        <v>15</v>
      </c>
      <c r="AG3565" s="12">
        <f t="shared" si="498"/>
        <v>15</v>
      </c>
      <c r="AH3565" s="9">
        <f t="shared" si="502"/>
        <v>0.10067114093959731</v>
      </c>
      <c r="AI3565" s="14">
        <f>VLOOKUP(E3565,'Verweis Faktor'!$A:$B,2,FALSE)</f>
        <v>1</v>
      </c>
      <c r="AJ3565" s="14"/>
      <c r="AK3565" s="14" t="str">
        <f>IF(AL3565="Ja","Versandkosten",VLOOKUP(E3565,'Verweis Belegart'!$A$2:$B$9,2,FALSE))</f>
        <v>Hardware</v>
      </c>
      <c r="AL3565" s="14" t="str">
        <f t="shared" si="503"/>
        <v>Nein</v>
      </c>
      <c r="AM3565" s="14" t="str">
        <f t="shared" si="499"/>
        <v>Positiv</v>
      </c>
    </row>
    <row r="3566" spans="1:39" ht="17.25" customHeight="1" x14ac:dyDescent="0.35">
      <c r="A3566" s="17">
        <v>14571993</v>
      </c>
      <c r="B3566" s="2" t="s">
        <v>2197</v>
      </c>
      <c r="C3566" s="1">
        <v>2025001</v>
      </c>
      <c r="D3566" s="1">
        <v>2000930</v>
      </c>
      <c r="E3566" s="2" t="s">
        <v>34</v>
      </c>
      <c r="F3566" s="2" t="s">
        <v>182</v>
      </c>
      <c r="G3566" s="2" t="s">
        <v>66</v>
      </c>
      <c r="H3566" s="2" t="s">
        <v>1779</v>
      </c>
      <c r="I3566" s="2" t="s">
        <v>1780</v>
      </c>
      <c r="J3566" s="2" t="s">
        <v>103</v>
      </c>
      <c r="K3566" s="2" t="s">
        <v>2230</v>
      </c>
      <c r="L3566" s="2" t="s">
        <v>731</v>
      </c>
      <c r="M3566" s="2" t="s">
        <v>732</v>
      </c>
      <c r="N3566" s="2" t="s">
        <v>733</v>
      </c>
      <c r="O3566" s="3">
        <v>4</v>
      </c>
      <c r="P3566" s="3">
        <v>780.90909999999997</v>
      </c>
      <c r="Q3566" s="3">
        <v>785</v>
      </c>
      <c r="R3566" s="3">
        <v>3140</v>
      </c>
      <c r="S3566" s="3">
        <v>4.0909000000000004</v>
      </c>
      <c r="T3566" s="3">
        <v>16.36</v>
      </c>
      <c r="U3566" s="3">
        <v>0.52</v>
      </c>
      <c r="V3566" s="2" t="s">
        <v>145</v>
      </c>
      <c r="W3566" s="2" t="s">
        <v>146</v>
      </c>
      <c r="X3566" s="2" t="s">
        <v>125</v>
      </c>
      <c r="Y3566" s="19" t="str">
        <f>VLOOKUP(G3566,'Verweis Kd-Gruppe'!$A$2:$B$8,2,FALSE)</f>
        <v>EXP</v>
      </c>
      <c r="Z3566" s="19" t="str">
        <f>VLOOKUP(J3566,'Verweis Art-Gruppe'!$A$2:$B$15,2,FALSE)</f>
        <v>Geräte</v>
      </c>
      <c r="AA3566" s="19" t="str">
        <f>VLOOKUP(W3566,'Verweis Vertreter'!$A$2:$B$24,2,FALSE)</f>
        <v>Muhsin Yortanli</v>
      </c>
      <c r="AB3566" s="12">
        <f t="shared" si="495"/>
        <v>4</v>
      </c>
      <c r="AC3566" s="12">
        <f t="shared" si="500"/>
        <v>780.90909999999997</v>
      </c>
      <c r="AD3566" s="12">
        <f t="shared" si="501"/>
        <v>785</v>
      </c>
      <c r="AE3566" s="12">
        <f t="shared" si="496"/>
        <v>3140</v>
      </c>
      <c r="AF3566" s="12">
        <f t="shared" si="497"/>
        <v>4.0909000000000004</v>
      </c>
      <c r="AG3566" s="12">
        <f t="shared" si="498"/>
        <v>16.36</v>
      </c>
      <c r="AH3566" s="9">
        <f t="shared" si="502"/>
        <v>5.2101910828025472E-3</v>
      </c>
      <c r="AI3566" s="14">
        <f>VLOOKUP(E3566,'Verweis Faktor'!$A:$B,2,FALSE)</f>
        <v>1</v>
      </c>
      <c r="AJ3566" s="14"/>
      <c r="AK3566" s="14" t="str">
        <f>IF(AL3566="Ja","Versandkosten",VLOOKUP(E3566,'Verweis Belegart'!$A$2:$B$9,2,FALSE))</f>
        <v>Hardware</v>
      </c>
      <c r="AL3566" s="14" t="str">
        <f t="shared" si="503"/>
        <v>Nein</v>
      </c>
      <c r="AM3566" s="14" t="str">
        <f t="shared" si="499"/>
        <v>Positiv</v>
      </c>
    </row>
    <row r="3567" spans="1:39" ht="17.25" customHeight="1" x14ac:dyDescent="0.35">
      <c r="A3567" s="17">
        <v>14571993</v>
      </c>
      <c r="B3567" s="2" t="s">
        <v>2197</v>
      </c>
      <c r="C3567" s="1">
        <v>2025001</v>
      </c>
      <c r="D3567" s="1">
        <v>2000930</v>
      </c>
      <c r="E3567" s="2" t="s">
        <v>34</v>
      </c>
      <c r="F3567" s="2" t="s">
        <v>182</v>
      </c>
      <c r="G3567" s="2" t="s">
        <v>66</v>
      </c>
      <c r="H3567" s="2" t="s">
        <v>1779</v>
      </c>
      <c r="I3567" s="2" t="s">
        <v>1780</v>
      </c>
      <c r="J3567" s="2" t="s">
        <v>103</v>
      </c>
      <c r="K3567" s="2" t="s">
        <v>2231</v>
      </c>
      <c r="L3567" s="2" t="s">
        <v>305</v>
      </c>
      <c r="M3567" s="2" t="s">
        <v>306</v>
      </c>
      <c r="N3567" s="2" t="s">
        <v>283</v>
      </c>
      <c r="O3567" s="3">
        <v>1</v>
      </c>
      <c r="P3567" s="3">
        <v>492.00850000000003</v>
      </c>
      <c r="Q3567" s="3">
        <v>519</v>
      </c>
      <c r="R3567" s="3">
        <v>519</v>
      </c>
      <c r="S3567" s="3">
        <v>26.991499999999998</v>
      </c>
      <c r="T3567" s="3">
        <v>26.99</v>
      </c>
      <c r="U3567" s="3">
        <v>5.2</v>
      </c>
      <c r="V3567" s="2" t="s">
        <v>145</v>
      </c>
      <c r="W3567" s="2" t="s">
        <v>146</v>
      </c>
      <c r="X3567" s="2" t="s">
        <v>125</v>
      </c>
      <c r="Y3567" s="19" t="str">
        <f>VLOOKUP(G3567,'Verweis Kd-Gruppe'!$A$2:$B$8,2,FALSE)</f>
        <v>EXP</v>
      </c>
      <c r="Z3567" s="19" t="str">
        <f>VLOOKUP(J3567,'Verweis Art-Gruppe'!$A$2:$B$15,2,FALSE)</f>
        <v>Geräte</v>
      </c>
      <c r="AA3567" s="19" t="str">
        <f>VLOOKUP(W3567,'Verweis Vertreter'!$A$2:$B$24,2,FALSE)</f>
        <v>Muhsin Yortanli</v>
      </c>
      <c r="AB3567" s="12">
        <f t="shared" si="495"/>
        <v>1</v>
      </c>
      <c r="AC3567" s="12">
        <f t="shared" si="500"/>
        <v>492.00850000000003</v>
      </c>
      <c r="AD3567" s="12">
        <f t="shared" si="501"/>
        <v>519</v>
      </c>
      <c r="AE3567" s="12">
        <f t="shared" si="496"/>
        <v>519</v>
      </c>
      <c r="AF3567" s="12">
        <f t="shared" si="497"/>
        <v>26.991499999999998</v>
      </c>
      <c r="AG3567" s="12">
        <f t="shared" si="498"/>
        <v>26.99</v>
      </c>
      <c r="AH3567" s="9">
        <f t="shared" si="502"/>
        <v>5.2003853564547203E-2</v>
      </c>
      <c r="AI3567" s="14">
        <f>VLOOKUP(E3567,'Verweis Faktor'!$A:$B,2,FALSE)</f>
        <v>1</v>
      </c>
      <c r="AJ3567" s="14"/>
      <c r="AK3567" s="14" t="str">
        <f>IF(AL3567="Ja","Versandkosten",VLOOKUP(E3567,'Verweis Belegart'!$A$2:$B$9,2,FALSE))</f>
        <v>Hardware</v>
      </c>
      <c r="AL3567" s="14" t="str">
        <f t="shared" si="503"/>
        <v>Nein</v>
      </c>
      <c r="AM3567" s="14" t="str">
        <f t="shared" si="499"/>
        <v>Positiv</v>
      </c>
    </row>
    <row r="3568" spans="1:39" ht="17.25" customHeight="1" x14ac:dyDescent="0.35">
      <c r="A3568" s="17">
        <v>14571993</v>
      </c>
      <c r="B3568" s="2" t="s">
        <v>2197</v>
      </c>
      <c r="C3568" s="1">
        <v>2025001</v>
      </c>
      <c r="D3568" s="1">
        <v>2000930</v>
      </c>
      <c r="E3568" s="2" t="s">
        <v>34</v>
      </c>
      <c r="F3568" s="2" t="s">
        <v>182</v>
      </c>
      <c r="G3568" s="2" t="s">
        <v>66</v>
      </c>
      <c r="H3568" s="2" t="s">
        <v>1779</v>
      </c>
      <c r="I3568" s="2" t="s">
        <v>1780</v>
      </c>
      <c r="J3568" s="2" t="s">
        <v>103</v>
      </c>
      <c r="K3568" s="2" t="s">
        <v>2232</v>
      </c>
      <c r="L3568" s="2" t="s">
        <v>1330</v>
      </c>
      <c r="M3568" s="2" t="s">
        <v>1331</v>
      </c>
      <c r="N3568" s="2" t="s">
        <v>155</v>
      </c>
      <c r="O3568" s="3">
        <v>2</v>
      </c>
      <c r="P3568" s="3">
        <v>531</v>
      </c>
      <c r="Q3568" s="3">
        <v>558</v>
      </c>
      <c r="R3568" s="3">
        <v>1116</v>
      </c>
      <c r="S3568" s="3">
        <v>27</v>
      </c>
      <c r="T3568" s="3">
        <v>54</v>
      </c>
      <c r="U3568" s="3">
        <v>4.83</v>
      </c>
      <c r="V3568" s="2" t="s">
        <v>145</v>
      </c>
      <c r="W3568" s="2" t="s">
        <v>146</v>
      </c>
      <c r="X3568" s="2" t="s">
        <v>125</v>
      </c>
      <c r="Y3568" s="19" t="str">
        <f>VLOOKUP(G3568,'Verweis Kd-Gruppe'!$A$2:$B$8,2,FALSE)</f>
        <v>EXP</v>
      </c>
      <c r="Z3568" s="19" t="str">
        <f>VLOOKUP(J3568,'Verweis Art-Gruppe'!$A$2:$B$15,2,FALSE)</f>
        <v>Geräte</v>
      </c>
      <c r="AA3568" s="19" t="str">
        <f>VLOOKUP(W3568,'Verweis Vertreter'!$A$2:$B$24,2,FALSE)</f>
        <v>Muhsin Yortanli</v>
      </c>
      <c r="AB3568" s="12">
        <f t="shared" si="495"/>
        <v>2</v>
      </c>
      <c r="AC3568" s="12">
        <f t="shared" si="500"/>
        <v>531</v>
      </c>
      <c r="AD3568" s="12">
        <f t="shared" si="501"/>
        <v>558</v>
      </c>
      <c r="AE3568" s="12">
        <f t="shared" si="496"/>
        <v>1116</v>
      </c>
      <c r="AF3568" s="12">
        <f t="shared" si="497"/>
        <v>27</v>
      </c>
      <c r="AG3568" s="12">
        <f t="shared" si="498"/>
        <v>54</v>
      </c>
      <c r="AH3568" s="9">
        <f t="shared" si="502"/>
        <v>4.8387096774193547E-2</v>
      </c>
      <c r="AI3568" s="14">
        <f>VLOOKUP(E3568,'Verweis Faktor'!$A:$B,2,FALSE)</f>
        <v>1</v>
      </c>
      <c r="AJ3568" s="14"/>
      <c r="AK3568" s="14" t="str">
        <f>IF(AL3568="Ja","Versandkosten",VLOOKUP(E3568,'Verweis Belegart'!$A$2:$B$9,2,FALSE))</f>
        <v>Hardware</v>
      </c>
      <c r="AL3568" s="14" t="str">
        <f t="shared" si="503"/>
        <v>Nein</v>
      </c>
      <c r="AM3568" s="14" t="str">
        <f t="shared" si="499"/>
        <v>Positiv</v>
      </c>
    </row>
    <row r="3569" spans="1:39" ht="17.25" customHeight="1" x14ac:dyDescent="0.35">
      <c r="A3569" s="17">
        <v>14571993</v>
      </c>
      <c r="B3569" s="2" t="s">
        <v>2197</v>
      </c>
      <c r="C3569" s="1">
        <v>2025001</v>
      </c>
      <c r="D3569" s="1">
        <v>2000930</v>
      </c>
      <c r="E3569" s="2" t="s">
        <v>34</v>
      </c>
      <c r="F3569" s="2" t="s">
        <v>182</v>
      </c>
      <c r="G3569" s="2" t="s">
        <v>66</v>
      </c>
      <c r="H3569" s="2" t="s">
        <v>1779</v>
      </c>
      <c r="I3569" s="2" t="s">
        <v>1780</v>
      </c>
      <c r="J3569" s="2" t="s">
        <v>103</v>
      </c>
      <c r="K3569" s="2" t="s">
        <v>2233</v>
      </c>
      <c r="L3569" s="2" t="s">
        <v>650</v>
      </c>
      <c r="M3569" s="2" t="s">
        <v>651</v>
      </c>
      <c r="N3569" s="2" t="s">
        <v>652</v>
      </c>
      <c r="O3569" s="3">
        <v>1</v>
      </c>
      <c r="P3569" s="3">
        <v>202</v>
      </c>
      <c r="Q3569" s="3">
        <v>219</v>
      </c>
      <c r="R3569" s="3">
        <v>219</v>
      </c>
      <c r="S3569" s="3">
        <v>17</v>
      </c>
      <c r="T3569" s="3">
        <v>17</v>
      </c>
      <c r="U3569" s="3">
        <v>7.76</v>
      </c>
      <c r="V3569" s="2" t="s">
        <v>145</v>
      </c>
      <c r="W3569" s="2" t="s">
        <v>146</v>
      </c>
      <c r="X3569" s="2" t="s">
        <v>125</v>
      </c>
      <c r="Y3569" s="19" t="str">
        <f>VLOOKUP(G3569,'Verweis Kd-Gruppe'!$A$2:$B$8,2,FALSE)</f>
        <v>EXP</v>
      </c>
      <c r="Z3569" s="19" t="str">
        <f>VLOOKUP(J3569,'Verweis Art-Gruppe'!$A$2:$B$15,2,FALSE)</f>
        <v>Geräte</v>
      </c>
      <c r="AA3569" s="19" t="str">
        <f>VLOOKUP(W3569,'Verweis Vertreter'!$A$2:$B$24,2,FALSE)</f>
        <v>Muhsin Yortanli</v>
      </c>
      <c r="AB3569" s="12">
        <f t="shared" si="495"/>
        <v>1</v>
      </c>
      <c r="AC3569" s="12">
        <f t="shared" si="500"/>
        <v>202</v>
      </c>
      <c r="AD3569" s="12">
        <f t="shared" si="501"/>
        <v>219</v>
      </c>
      <c r="AE3569" s="12">
        <f t="shared" si="496"/>
        <v>219</v>
      </c>
      <c r="AF3569" s="12">
        <f t="shared" si="497"/>
        <v>17</v>
      </c>
      <c r="AG3569" s="12">
        <f t="shared" si="498"/>
        <v>17</v>
      </c>
      <c r="AH3569" s="9">
        <f t="shared" si="502"/>
        <v>7.7625570776255703E-2</v>
      </c>
      <c r="AI3569" s="14">
        <f>VLOOKUP(E3569,'Verweis Faktor'!$A:$B,2,FALSE)</f>
        <v>1</v>
      </c>
      <c r="AJ3569" s="14"/>
      <c r="AK3569" s="14" t="str">
        <f>IF(AL3569="Ja","Versandkosten",VLOOKUP(E3569,'Verweis Belegart'!$A$2:$B$9,2,FALSE))</f>
        <v>Hardware</v>
      </c>
      <c r="AL3569" s="14" t="str">
        <f t="shared" si="503"/>
        <v>Nein</v>
      </c>
      <c r="AM3569" s="14" t="str">
        <f t="shared" si="499"/>
        <v>Positiv</v>
      </c>
    </row>
    <row r="3570" spans="1:39" ht="17.25" customHeight="1" x14ac:dyDescent="0.35">
      <c r="A3570" s="17">
        <v>14571993</v>
      </c>
      <c r="B3570" s="2" t="s">
        <v>2197</v>
      </c>
      <c r="C3570" s="1">
        <v>2025001</v>
      </c>
      <c r="D3570" s="1">
        <v>2000930</v>
      </c>
      <c r="E3570" s="2" t="s">
        <v>34</v>
      </c>
      <c r="F3570" s="2" t="s">
        <v>182</v>
      </c>
      <c r="G3570" s="2" t="s">
        <v>66</v>
      </c>
      <c r="H3570" s="2" t="s">
        <v>1779</v>
      </c>
      <c r="I3570" s="2" t="s">
        <v>1780</v>
      </c>
      <c r="J3570" s="2" t="s">
        <v>103</v>
      </c>
      <c r="K3570" s="2" t="s">
        <v>2234</v>
      </c>
      <c r="L3570" s="2" t="s">
        <v>1200</v>
      </c>
      <c r="M3570" s="2" t="s">
        <v>1201</v>
      </c>
      <c r="N3570" s="2" t="s">
        <v>262</v>
      </c>
      <c r="O3570" s="3">
        <v>1</v>
      </c>
      <c r="P3570" s="3">
        <v>994</v>
      </c>
      <c r="Q3570" s="3">
        <v>1039</v>
      </c>
      <c r="R3570" s="3">
        <v>1039</v>
      </c>
      <c r="S3570" s="3">
        <v>45</v>
      </c>
      <c r="T3570" s="3">
        <v>45</v>
      </c>
      <c r="U3570" s="3">
        <v>4.33</v>
      </c>
      <c r="V3570" s="2" t="s">
        <v>145</v>
      </c>
      <c r="W3570" s="2" t="s">
        <v>146</v>
      </c>
      <c r="X3570" s="2" t="s">
        <v>125</v>
      </c>
      <c r="Y3570" s="19" t="str">
        <f>VLOOKUP(G3570,'Verweis Kd-Gruppe'!$A$2:$B$8,2,FALSE)</f>
        <v>EXP</v>
      </c>
      <c r="Z3570" s="19" t="str">
        <f>VLOOKUP(J3570,'Verweis Art-Gruppe'!$A$2:$B$15,2,FALSE)</f>
        <v>Geräte</v>
      </c>
      <c r="AA3570" s="19" t="str">
        <f>VLOOKUP(W3570,'Verweis Vertreter'!$A$2:$B$24,2,FALSE)</f>
        <v>Muhsin Yortanli</v>
      </c>
      <c r="AB3570" s="12">
        <f t="shared" si="495"/>
        <v>1</v>
      </c>
      <c r="AC3570" s="12">
        <f t="shared" si="500"/>
        <v>994</v>
      </c>
      <c r="AD3570" s="12">
        <f t="shared" si="501"/>
        <v>1039</v>
      </c>
      <c r="AE3570" s="12">
        <f t="shared" si="496"/>
        <v>1039</v>
      </c>
      <c r="AF3570" s="12">
        <f t="shared" si="497"/>
        <v>45</v>
      </c>
      <c r="AG3570" s="12">
        <f t="shared" si="498"/>
        <v>45</v>
      </c>
      <c r="AH3570" s="9">
        <f t="shared" si="502"/>
        <v>4.331087584215592E-2</v>
      </c>
      <c r="AI3570" s="14">
        <f>VLOOKUP(E3570,'Verweis Faktor'!$A:$B,2,FALSE)</f>
        <v>1</v>
      </c>
      <c r="AJ3570" s="14"/>
      <c r="AK3570" s="14" t="str">
        <f>IF(AL3570="Ja","Versandkosten",VLOOKUP(E3570,'Verweis Belegart'!$A$2:$B$9,2,FALSE))</f>
        <v>Hardware</v>
      </c>
      <c r="AL3570" s="14" t="str">
        <f t="shared" si="503"/>
        <v>Nein</v>
      </c>
      <c r="AM3570" s="14" t="str">
        <f t="shared" si="499"/>
        <v>Positiv</v>
      </c>
    </row>
    <row r="3571" spans="1:39" ht="17.25" customHeight="1" x14ac:dyDescent="0.35">
      <c r="A3571" s="17">
        <v>14571993</v>
      </c>
      <c r="B3571" s="2" t="s">
        <v>2197</v>
      </c>
      <c r="C3571" s="1">
        <v>2025001</v>
      </c>
      <c r="D3571" s="1">
        <v>2000930</v>
      </c>
      <c r="E3571" s="2" t="s">
        <v>34</v>
      </c>
      <c r="F3571" s="2" t="s">
        <v>182</v>
      </c>
      <c r="G3571" s="2" t="s">
        <v>66</v>
      </c>
      <c r="H3571" s="2" t="s">
        <v>1779</v>
      </c>
      <c r="I3571" s="2" t="s">
        <v>1780</v>
      </c>
      <c r="J3571" s="2" t="s">
        <v>103</v>
      </c>
      <c r="K3571" s="2" t="s">
        <v>2235</v>
      </c>
      <c r="L3571" s="2" t="s">
        <v>1395</v>
      </c>
      <c r="M3571" s="2" t="s">
        <v>1396</v>
      </c>
      <c r="N3571" s="2" t="s">
        <v>618</v>
      </c>
      <c r="O3571" s="3">
        <v>3</v>
      </c>
      <c r="P3571" s="3">
        <v>485</v>
      </c>
      <c r="Q3571" s="3">
        <v>503</v>
      </c>
      <c r="R3571" s="3">
        <v>1509</v>
      </c>
      <c r="S3571" s="3">
        <v>18</v>
      </c>
      <c r="T3571" s="3">
        <v>54</v>
      </c>
      <c r="U3571" s="3">
        <v>3.57</v>
      </c>
      <c r="V3571" s="2" t="s">
        <v>145</v>
      </c>
      <c r="W3571" s="2" t="s">
        <v>146</v>
      </c>
      <c r="X3571" s="2" t="s">
        <v>125</v>
      </c>
      <c r="Y3571" s="19" t="str">
        <f>VLOOKUP(G3571,'Verweis Kd-Gruppe'!$A$2:$B$8,2,FALSE)</f>
        <v>EXP</v>
      </c>
      <c r="Z3571" s="19" t="str">
        <f>VLOOKUP(J3571,'Verweis Art-Gruppe'!$A$2:$B$15,2,FALSE)</f>
        <v>Geräte</v>
      </c>
      <c r="AA3571" s="19" t="str">
        <f>VLOOKUP(W3571,'Verweis Vertreter'!$A$2:$B$24,2,FALSE)</f>
        <v>Muhsin Yortanli</v>
      </c>
      <c r="AB3571" s="12">
        <f t="shared" si="495"/>
        <v>3</v>
      </c>
      <c r="AC3571" s="12">
        <f t="shared" si="500"/>
        <v>485</v>
      </c>
      <c r="AD3571" s="12">
        <f t="shared" si="501"/>
        <v>503</v>
      </c>
      <c r="AE3571" s="12">
        <f t="shared" si="496"/>
        <v>1509</v>
      </c>
      <c r="AF3571" s="12">
        <f t="shared" si="497"/>
        <v>18</v>
      </c>
      <c r="AG3571" s="12">
        <f t="shared" si="498"/>
        <v>54</v>
      </c>
      <c r="AH3571" s="9">
        <f t="shared" si="502"/>
        <v>3.5785288270377733E-2</v>
      </c>
      <c r="AI3571" s="14">
        <f>VLOOKUP(E3571,'Verweis Faktor'!$A:$B,2,FALSE)</f>
        <v>1</v>
      </c>
      <c r="AJ3571" s="14"/>
      <c r="AK3571" s="14" t="str">
        <f>IF(AL3571="Ja","Versandkosten",VLOOKUP(E3571,'Verweis Belegart'!$A$2:$B$9,2,FALSE))</f>
        <v>Hardware</v>
      </c>
      <c r="AL3571" s="14" t="str">
        <f t="shared" si="503"/>
        <v>Nein</v>
      </c>
      <c r="AM3571" s="14" t="str">
        <f t="shared" si="499"/>
        <v>Positiv</v>
      </c>
    </row>
    <row r="3572" spans="1:39" ht="17.25" customHeight="1" x14ac:dyDescent="0.35">
      <c r="A3572" s="17">
        <v>14571993</v>
      </c>
      <c r="B3572" s="2" t="s">
        <v>2197</v>
      </c>
      <c r="C3572" s="1">
        <v>2025001</v>
      </c>
      <c r="D3572" s="1">
        <v>2000930</v>
      </c>
      <c r="E3572" s="2" t="s">
        <v>34</v>
      </c>
      <c r="F3572" s="2" t="s">
        <v>182</v>
      </c>
      <c r="G3572" s="2" t="s">
        <v>66</v>
      </c>
      <c r="H3572" s="2" t="s">
        <v>1779</v>
      </c>
      <c r="I3572" s="2" t="s">
        <v>1780</v>
      </c>
      <c r="J3572" s="2" t="s">
        <v>304</v>
      </c>
      <c r="K3572" s="2" t="s">
        <v>2236</v>
      </c>
      <c r="L3572" s="2" t="s">
        <v>594</v>
      </c>
      <c r="M3572" s="2" t="s">
        <v>595</v>
      </c>
      <c r="N3572" s="2" t="s">
        <v>596</v>
      </c>
      <c r="O3572" s="3">
        <v>2</v>
      </c>
      <c r="P3572" s="3">
        <v>280</v>
      </c>
      <c r="Q3572" s="3">
        <v>367</v>
      </c>
      <c r="R3572" s="3">
        <v>734</v>
      </c>
      <c r="S3572" s="3">
        <v>87</v>
      </c>
      <c r="T3572" s="3">
        <v>174</v>
      </c>
      <c r="U3572" s="3">
        <v>23.7</v>
      </c>
      <c r="V3572" s="2" t="s">
        <v>145</v>
      </c>
      <c r="W3572" s="2" t="s">
        <v>146</v>
      </c>
      <c r="X3572" s="2" t="s">
        <v>125</v>
      </c>
      <c r="Y3572" s="19" t="str">
        <f>VLOOKUP(G3572,'Verweis Kd-Gruppe'!$A$2:$B$8,2,FALSE)</f>
        <v>EXP</v>
      </c>
      <c r="Z3572" s="19" t="str">
        <f>VLOOKUP(J3572,'Verweis Art-Gruppe'!$A$2:$B$15,2,FALSE)</f>
        <v>Zubehör</v>
      </c>
      <c r="AA3572" s="19" t="str">
        <f>VLOOKUP(W3572,'Verweis Vertreter'!$A$2:$B$24,2,FALSE)</f>
        <v>Muhsin Yortanli</v>
      </c>
      <c r="AB3572" s="12">
        <f t="shared" si="495"/>
        <v>2</v>
      </c>
      <c r="AC3572" s="12">
        <f t="shared" si="500"/>
        <v>280</v>
      </c>
      <c r="AD3572" s="12">
        <f t="shared" si="501"/>
        <v>367</v>
      </c>
      <c r="AE3572" s="12">
        <f t="shared" si="496"/>
        <v>734</v>
      </c>
      <c r="AF3572" s="12">
        <f t="shared" si="497"/>
        <v>87</v>
      </c>
      <c r="AG3572" s="12">
        <f t="shared" si="498"/>
        <v>174</v>
      </c>
      <c r="AH3572" s="9">
        <f t="shared" si="502"/>
        <v>0.23705722070844687</v>
      </c>
      <c r="AI3572" s="14">
        <f>VLOOKUP(E3572,'Verweis Faktor'!$A:$B,2,FALSE)</f>
        <v>1</v>
      </c>
      <c r="AJ3572" s="14"/>
      <c r="AK3572" s="14" t="str">
        <f>IF(AL3572="Ja","Versandkosten",VLOOKUP(E3572,'Verweis Belegart'!$A$2:$B$9,2,FALSE))</f>
        <v>Hardware</v>
      </c>
      <c r="AL3572" s="14" t="str">
        <f t="shared" si="503"/>
        <v>Nein</v>
      </c>
      <c r="AM3572" s="14" t="str">
        <f t="shared" si="499"/>
        <v>Positiv</v>
      </c>
    </row>
    <row r="3573" spans="1:39" ht="17.25" customHeight="1" x14ac:dyDescent="0.35">
      <c r="A3573" s="17">
        <v>14571993</v>
      </c>
      <c r="B3573" s="2" t="s">
        <v>2197</v>
      </c>
      <c r="C3573" s="1">
        <v>2025001</v>
      </c>
      <c r="D3573" s="1">
        <v>2000930</v>
      </c>
      <c r="E3573" s="2" t="s">
        <v>34</v>
      </c>
      <c r="F3573" s="2" t="s">
        <v>182</v>
      </c>
      <c r="G3573" s="2" t="s">
        <v>66</v>
      </c>
      <c r="H3573" s="2" t="s">
        <v>1779</v>
      </c>
      <c r="I3573" s="2" t="s">
        <v>1780</v>
      </c>
      <c r="J3573" s="2" t="s">
        <v>103</v>
      </c>
      <c r="K3573" s="2" t="s">
        <v>2237</v>
      </c>
      <c r="L3573" s="2" t="s">
        <v>429</v>
      </c>
      <c r="M3573" s="2" t="s">
        <v>430</v>
      </c>
      <c r="N3573" s="2" t="s">
        <v>41</v>
      </c>
      <c r="O3573" s="3">
        <v>3</v>
      </c>
      <c r="P3573" s="3">
        <v>223.98009999999999</v>
      </c>
      <c r="Q3573" s="3">
        <v>237</v>
      </c>
      <c r="R3573" s="3">
        <v>711</v>
      </c>
      <c r="S3573" s="3">
        <v>13.0199</v>
      </c>
      <c r="T3573" s="3">
        <v>39.06</v>
      </c>
      <c r="U3573" s="3">
        <v>5.49</v>
      </c>
      <c r="V3573" s="2" t="s">
        <v>145</v>
      </c>
      <c r="W3573" s="2" t="s">
        <v>146</v>
      </c>
      <c r="X3573" s="2" t="s">
        <v>125</v>
      </c>
      <c r="Y3573" s="19" t="str">
        <f>VLOOKUP(G3573,'Verweis Kd-Gruppe'!$A$2:$B$8,2,FALSE)</f>
        <v>EXP</v>
      </c>
      <c r="Z3573" s="19" t="str">
        <f>VLOOKUP(J3573,'Verweis Art-Gruppe'!$A$2:$B$15,2,FALSE)</f>
        <v>Geräte</v>
      </c>
      <c r="AA3573" s="19" t="str">
        <f>VLOOKUP(W3573,'Verweis Vertreter'!$A$2:$B$24,2,FALSE)</f>
        <v>Muhsin Yortanli</v>
      </c>
      <c r="AB3573" s="12">
        <f t="shared" si="495"/>
        <v>3</v>
      </c>
      <c r="AC3573" s="12">
        <f t="shared" si="500"/>
        <v>223.98009999999999</v>
      </c>
      <c r="AD3573" s="12">
        <f t="shared" si="501"/>
        <v>237</v>
      </c>
      <c r="AE3573" s="12">
        <f t="shared" si="496"/>
        <v>711</v>
      </c>
      <c r="AF3573" s="12">
        <f t="shared" si="497"/>
        <v>13.0199</v>
      </c>
      <c r="AG3573" s="12">
        <f t="shared" si="498"/>
        <v>39.06</v>
      </c>
      <c r="AH3573" s="9">
        <f t="shared" si="502"/>
        <v>5.4936708860759499E-2</v>
      </c>
      <c r="AI3573" s="14">
        <f>VLOOKUP(E3573,'Verweis Faktor'!$A:$B,2,FALSE)</f>
        <v>1</v>
      </c>
      <c r="AJ3573" s="14"/>
      <c r="AK3573" s="14" t="str">
        <f>IF(AL3573="Ja","Versandkosten",VLOOKUP(E3573,'Verweis Belegart'!$A$2:$B$9,2,FALSE))</f>
        <v>Hardware</v>
      </c>
      <c r="AL3573" s="14" t="str">
        <f t="shared" si="503"/>
        <v>Nein</v>
      </c>
      <c r="AM3573" s="14" t="str">
        <f t="shared" si="499"/>
        <v>Positiv</v>
      </c>
    </row>
    <row r="3574" spans="1:39" ht="17.25" customHeight="1" x14ac:dyDescent="0.35">
      <c r="A3574" s="17">
        <v>14571993</v>
      </c>
      <c r="B3574" s="2" t="s">
        <v>2197</v>
      </c>
      <c r="C3574" s="1">
        <v>2025001</v>
      </c>
      <c r="D3574" s="1">
        <v>2000930</v>
      </c>
      <c r="E3574" s="2" t="s">
        <v>34</v>
      </c>
      <c r="F3574" s="2" t="s">
        <v>182</v>
      </c>
      <c r="G3574" s="2" t="s">
        <v>66</v>
      </c>
      <c r="H3574" s="2" t="s">
        <v>1779</v>
      </c>
      <c r="I3574" s="2" t="s">
        <v>1780</v>
      </c>
      <c r="J3574" s="2" t="s">
        <v>103</v>
      </c>
      <c r="K3574" s="2" t="s">
        <v>2238</v>
      </c>
      <c r="L3574" s="2" t="s">
        <v>1324</v>
      </c>
      <c r="M3574" s="2" t="s">
        <v>1325</v>
      </c>
      <c r="N3574" s="2" t="s">
        <v>515</v>
      </c>
      <c r="O3574" s="3">
        <v>2</v>
      </c>
      <c r="P3574" s="3">
        <v>86</v>
      </c>
      <c r="Q3574" s="3">
        <v>88</v>
      </c>
      <c r="R3574" s="3">
        <v>176</v>
      </c>
      <c r="S3574" s="3">
        <v>2</v>
      </c>
      <c r="T3574" s="3">
        <v>4</v>
      </c>
      <c r="U3574" s="3">
        <v>2.27</v>
      </c>
      <c r="V3574" s="2" t="s">
        <v>145</v>
      </c>
      <c r="W3574" s="2" t="s">
        <v>146</v>
      </c>
      <c r="X3574" s="2" t="s">
        <v>125</v>
      </c>
      <c r="Y3574" s="19" t="str">
        <f>VLOOKUP(G3574,'Verweis Kd-Gruppe'!$A$2:$B$8,2,FALSE)</f>
        <v>EXP</v>
      </c>
      <c r="Z3574" s="19" t="str">
        <f>VLOOKUP(J3574,'Verweis Art-Gruppe'!$A$2:$B$15,2,FALSE)</f>
        <v>Geräte</v>
      </c>
      <c r="AA3574" s="19" t="str">
        <f>VLOOKUP(W3574,'Verweis Vertreter'!$A$2:$B$24,2,FALSE)</f>
        <v>Muhsin Yortanli</v>
      </c>
      <c r="AB3574" s="12">
        <f t="shared" si="495"/>
        <v>2</v>
      </c>
      <c r="AC3574" s="12">
        <f t="shared" si="500"/>
        <v>86</v>
      </c>
      <c r="AD3574" s="12">
        <f t="shared" si="501"/>
        <v>88</v>
      </c>
      <c r="AE3574" s="12">
        <f t="shared" si="496"/>
        <v>176</v>
      </c>
      <c r="AF3574" s="12">
        <f t="shared" si="497"/>
        <v>2</v>
      </c>
      <c r="AG3574" s="12">
        <f t="shared" si="498"/>
        <v>4</v>
      </c>
      <c r="AH3574" s="9">
        <f t="shared" si="502"/>
        <v>2.2727272727272728E-2</v>
      </c>
      <c r="AI3574" s="14">
        <f>VLOOKUP(E3574,'Verweis Faktor'!$A:$B,2,FALSE)</f>
        <v>1</v>
      </c>
      <c r="AJ3574" s="14"/>
      <c r="AK3574" s="14" t="str">
        <f>IF(AL3574="Ja","Versandkosten",VLOOKUP(E3574,'Verweis Belegart'!$A$2:$B$9,2,FALSE))</f>
        <v>Hardware</v>
      </c>
      <c r="AL3574" s="14" t="str">
        <f t="shared" si="503"/>
        <v>Nein</v>
      </c>
      <c r="AM3574" s="14" t="str">
        <f t="shared" si="499"/>
        <v>Positiv</v>
      </c>
    </row>
    <row r="3575" spans="1:39" ht="17.25" customHeight="1" x14ac:dyDescent="0.35">
      <c r="A3575" s="17">
        <v>14573614</v>
      </c>
      <c r="B3575" s="2" t="s">
        <v>2197</v>
      </c>
      <c r="C3575" s="1">
        <v>2025001</v>
      </c>
      <c r="D3575" s="1">
        <v>2000931</v>
      </c>
      <c r="E3575" s="2" t="s">
        <v>34</v>
      </c>
      <c r="F3575" s="2" t="s">
        <v>142</v>
      </c>
      <c r="G3575" s="2" t="s">
        <v>25</v>
      </c>
      <c r="H3575" s="2" t="s">
        <v>2249</v>
      </c>
      <c r="I3575" s="2" t="s">
        <v>2250</v>
      </c>
      <c r="J3575" s="2" t="s">
        <v>304</v>
      </c>
      <c r="K3575" s="2" t="s">
        <v>28</v>
      </c>
      <c r="L3575" s="2" t="s">
        <v>2251</v>
      </c>
      <c r="M3575" s="2" t="s">
        <v>2252</v>
      </c>
      <c r="N3575" s="2" t="s">
        <v>200</v>
      </c>
      <c r="O3575" s="3">
        <v>1</v>
      </c>
      <c r="P3575" s="3">
        <v>257.3</v>
      </c>
      <c r="Q3575" s="3">
        <v>264</v>
      </c>
      <c r="R3575" s="3">
        <v>264</v>
      </c>
      <c r="S3575" s="3">
        <v>6.7</v>
      </c>
      <c r="T3575" s="3">
        <v>6.7</v>
      </c>
      <c r="U3575" s="3">
        <v>2.5299999999999998</v>
      </c>
      <c r="V3575" s="2" t="s">
        <v>697</v>
      </c>
      <c r="W3575" s="2" t="s">
        <v>698</v>
      </c>
      <c r="X3575" s="2" t="s">
        <v>125</v>
      </c>
      <c r="Y3575" s="19" t="str">
        <f>VLOOKUP(G3575,'Verweis Kd-Gruppe'!$A$2:$B$8,2,FALSE)</f>
        <v>FHK</v>
      </c>
      <c r="Z3575" s="19" t="str">
        <f>VLOOKUP(J3575,'Verweis Art-Gruppe'!$A$2:$B$15,2,FALSE)</f>
        <v>Zubehör</v>
      </c>
      <c r="AA3575" s="19" t="str">
        <f>VLOOKUP(W3575,'Verweis Vertreter'!$A$2:$B$24,2,FALSE)</f>
        <v>Zentrale</v>
      </c>
      <c r="AB3575" s="12">
        <f t="shared" si="495"/>
        <v>1</v>
      </c>
      <c r="AC3575" s="12">
        <f t="shared" si="500"/>
        <v>257.3</v>
      </c>
      <c r="AD3575" s="12">
        <f t="shared" si="501"/>
        <v>264</v>
      </c>
      <c r="AE3575" s="12">
        <f t="shared" si="496"/>
        <v>264</v>
      </c>
      <c r="AF3575" s="12">
        <f t="shared" si="497"/>
        <v>6.7</v>
      </c>
      <c r="AG3575" s="12">
        <f t="shared" si="498"/>
        <v>6.7</v>
      </c>
      <c r="AH3575" s="9">
        <f t="shared" si="502"/>
        <v>2.5378787878787879E-2</v>
      </c>
      <c r="AI3575" s="14">
        <f>VLOOKUP(E3575,'Verweis Faktor'!$A:$B,2,FALSE)</f>
        <v>1</v>
      </c>
      <c r="AJ3575" s="14"/>
      <c r="AK3575" s="14" t="str">
        <f>IF(AL3575="Ja","Versandkosten",VLOOKUP(E3575,'Verweis Belegart'!$A$2:$B$9,2,FALSE))</f>
        <v>Hardware</v>
      </c>
      <c r="AL3575" s="14" t="str">
        <f t="shared" si="503"/>
        <v>Nein</v>
      </c>
      <c r="AM3575" s="14" t="str">
        <f t="shared" si="499"/>
        <v>Positiv</v>
      </c>
    </row>
    <row r="3576" spans="1:39" ht="17.25" customHeight="1" x14ac:dyDescent="0.35">
      <c r="A3576" s="17">
        <v>14573614</v>
      </c>
      <c r="B3576" s="2" t="s">
        <v>2197</v>
      </c>
      <c r="C3576" s="1">
        <v>2025001</v>
      </c>
      <c r="D3576" s="1">
        <v>2000931</v>
      </c>
      <c r="E3576" s="2" t="s">
        <v>34</v>
      </c>
      <c r="F3576" s="2" t="s">
        <v>142</v>
      </c>
      <c r="G3576" s="2" t="s">
        <v>25</v>
      </c>
      <c r="H3576" s="2" t="s">
        <v>2249</v>
      </c>
      <c r="I3576" s="2" t="s">
        <v>2250</v>
      </c>
      <c r="J3576" s="2" t="s">
        <v>304</v>
      </c>
      <c r="K3576" s="2" t="s">
        <v>45</v>
      </c>
      <c r="L3576" s="2" t="s">
        <v>208</v>
      </c>
      <c r="M3576" s="2" t="s">
        <v>209</v>
      </c>
      <c r="N3576" s="2" t="s">
        <v>210</v>
      </c>
      <c r="O3576" s="3">
        <v>1</v>
      </c>
      <c r="P3576" s="3">
        <v>170</v>
      </c>
      <c r="Q3576" s="3">
        <v>199</v>
      </c>
      <c r="R3576" s="3">
        <v>199</v>
      </c>
      <c r="S3576" s="3">
        <v>29</v>
      </c>
      <c r="T3576" s="3">
        <v>29</v>
      </c>
      <c r="U3576" s="3">
        <v>14.57</v>
      </c>
      <c r="V3576" s="2" t="s">
        <v>697</v>
      </c>
      <c r="W3576" s="2" t="s">
        <v>698</v>
      </c>
      <c r="X3576" s="2" t="s">
        <v>125</v>
      </c>
      <c r="Y3576" s="19" t="str">
        <f>VLOOKUP(G3576,'Verweis Kd-Gruppe'!$A$2:$B$8,2,FALSE)</f>
        <v>FHK</v>
      </c>
      <c r="Z3576" s="19" t="str">
        <f>VLOOKUP(J3576,'Verweis Art-Gruppe'!$A$2:$B$15,2,FALSE)</f>
        <v>Zubehör</v>
      </c>
      <c r="AA3576" s="19" t="str">
        <f>VLOOKUP(W3576,'Verweis Vertreter'!$A$2:$B$24,2,FALSE)</f>
        <v>Zentrale</v>
      </c>
      <c r="AB3576" s="12">
        <f t="shared" si="495"/>
        <v>1</v>
      </c>
      <c r="AC3576" s="12">
        <f t="shared" si="500"/>
        <v>170</v>
      </c>
      <c r="AD3576" s="12">
        <f t="shared" si="501"/>
        <v>199</v>
      </c>
      <c r="AE3576" s="12">
        <f t="shared" si="496"/>
        <v>199</v>
      </c>
      <c r="AF3576" s="12">
        <f t="shared" si="497"/>
        <v>29</v>
      </c>
      <c r="AG3576" s="12">
        <f t="shared" si="498"/>
        <v>29</v>
      </c>
      <c r="AH3576" s="9">
        <f t="shared" si="502"/>
        <v>0.14572864321608039</v>
      </c>
      <c r="AI3576" s="14">
        <f>VLOOKUP(E3576,'Verweis Faktor'!$A:$B,2,FALSE)</f>
        <v>1</v>
      </c>
      <c r="AJ3576" s="14"/>
      <c r="AK3576" s="14" t="str">
        <f>IF(AL3576="Ja","Versandkosten",VLOOKUP(E3576,'Verweis Belegart'!$A$2:$B$9,2,FALSE))</f>
        <v>Hardware</v>
      </c>
      <c r="AL3576" s="14" t="str">
        <f t="shared" si="503"/>
        <v>Nein</v>
      </c>
      <c r="AM3576" s="14" t="str">
        <f t="shared" si="499"/>
        <v>Positiv</v>
      </c>
    </row>
    <row r="3577" spans="1:39" ht="17.25" customHeight="1" x14ac:dyDescent="0.35">
      <c r="A3577" s="17">
        <v>14573614</v>
      </c>
      <c r="B3577" s="2" t="s">
        <v>2197</v>
      </c>
      <c r="C3577" s="1">
        <v>2025001</v>
      </c>
      <c r="D3577" s="1">
        <v>2000931</v>
      </c>
      <c r="E3577" s="2" t="s">
        <v>34</v>
      </c>
      <c r="F3577" s="2" t="s">
        <v>142</v>
      </c>
      <c r="G3577" s="2" t="s">
        <v>25</v>
      </c>
      <c r="H3577" s="2" t="s">
        <v>2249</v>
      </c>
      <c r="I3577" s="2" t="s">
        <v>2250</v>
      </c>
      <c r="J3577" s="2" t="s">
        <v>103</v>
      </c>
      <c r="K3577" s="2" t="s">
        <v>49</v>
      </c>
      <c r="L3577" s="2" t="s">
        <v>339</v>
      </c>
      <c r="M3577" s="2" t="s">
        <v>340</v>
      </c>
      <c r="N3577" s="2" t="s">
        <v>341</v>
      </c>
      <c r="O3577" s="3">
        <v>1</v>
      </c>
      <c r="P3577" s="3">
        <v>304.62150000000003</v>
      </c>
      <c r="Q3577" s="3">
        <v>319</v>
      </c>
      <c r="R3577" s="3">
        <v>319</v>
      </c>
      <c r="S3577" s="3">
        <v>14.378500000000001</v>
      </c>
      <c r="T3577" s="3">
        <v>14.38</v>
      </c>
      <c r="U3577" s="3">
        <v>4.5</v>
      </c>
      <c r="V3577" s="2" t="s">
        <v>697</v>
      </c>
      <c r="W3577" s="2" t="s">
        <v>698</v>
      </c>
      <c r="X3577" s="2" t="s">
        <v>125</v>
      </c>
      <c r="Y3577" s="19" t="str">
        <f>VLOOKUP(G3577,'Verweis Kd-Gruppe'!$A$2:$B$8,2,FALSE)</f>
        <v>FHK</v>
      </c>
      <c r="Z3577" s="19" t="str">
        <f>VLOOKUP(J3577,'Verweis Art-Gruppe'!$A$2:$B$15,2,FALSE)</f>
        <v>Geräte</v>
      </c>
      <c r="AA3577" s="19" t="str">
        <f>VLOOKUP(W3577,'Verweis Vertreter'!$A$2:$B$24,2,FALSE)</f>
        <v>Zentrale</v>
      </c>
      <c r="AB3577" s="12">
        <f t="shared" si="495"/>
        <v>1</v>
      </c>
      <c r="AC3577" s="12">
        <f t="shared" si="500"/>
        <v>304.62150000000003</v>
      </c>
      <c r="AD3577" s="12">
        <f t="shared" si="501"/>
        <v>319</v>
      </c>
      <c r="AE3577" s="12">
        <f t="shared" si="496"/>
        <v>319</v>
      </c>
      <c r="AF3577" s="12">
        <f t="shared" si="497"/>
        <v>14.378500000000001</v>
      </c>
      <c r="AG3577" s="12">
        <f t="shared" si="498"/>
        <v>14.38</v>
      </c>
      <c r="AH3577" s="9">
        <f t="shared" si="502"/>
        <v>4.5078369905956116E-2</v>
      </c>
      <c r="AI3577" s="14">
        <f>VLOOKUP(E3577,'Verweis Faktor'!$A:$B,2,FALSE)</f>
        <v>1</v>
      </c>
      <c r="AJ3577" s="14"/>
      <c r="AK3577" s="14" t="str">
        <f>IF(AL3577="Ja","Versandkosten",VLOOKUP(E3577,'Verweis Belegart'!$A$2:$B$9,2,FALSE))</f>
        <v>Hardware</v>
      </c>
      <c r="AL3577" s="14" t="str">
        <f t="shared" si="503"/>
        <v>Nein</v>
      </c>
      <c r="AM3577" s="14" t="str">
        <f t="shared" si="499"/>
        <v>Positiv</v>
      </c>
    </row>
    <row r="3578" spans="1:39" ht="17.25" customHeight="1" x14ac:dyDescent="0.35">
      <c r="A3578" s="17">
        <v>14573875</v>
      </c>
      <c r="B3578" s="2" t="s">
        <v>2197</v>
      </c>
      <c r="C3578" s="1">
        <v>2025001</v>
      </c>
      <c r="D3578" s="1">
        <v>2000932</v>
      </c>
      <c r="E3578" s="2" t="s">
        <v>34</v>
      </c>
      <c r="F3578" s="2" t="s">
        <v>35</v>
      </c>
      <c r="G3578" s="2" t="s">
        <v>66</v>
      </c>
      <c r="H3578" s="2" t="s">
        <v>1754</v>
      </c>
      <c r="I3578" s="2" t="s">
        <v>1755</v>
      </c>
      <c r="J3578" s="2" t="s">
        <v>103</v>
      </c>
      <c r="K3578" s="2" t="s">
        <v>28</v>
      </c>
      <c r="L3578" s="2" t="s">
        <v>1094</v>
      </c>
      <c r="M3578" s="2" t="s">
        <v>1095</v>
      </c>
      <c r="N3578" s="2" t="s">
        <v>1096</v>
      </c>
      <c r="O3578" s="3">
        <v>50</v>
      </c>
      <c r="P3578" s="3">
        <v>300.59789999999998</v>
      </c>
      <c r="Q3578" s="3">
        <v>309</v>
      </c>
      <c r="R3578" s="3">
        <v>15450</v>
      </c>
      <c r="S3578" s="3">
        <v>8.4021000000000008</v>
      </c>
      <c r="T3578" s="3">
        <v>420.1</v>
      </c>
      <c r="U3578" s="3">
        <v>2.71</v>
      </c>
      <c r="V3578" s="2" t="s">
        <v>145</v>
      </c>
      <c r="W3578" s="2" t="s">
        <v>146</v>
      </c>
      <c r="X3578" s="2" t="s">
        <v>72</v>
      </c>
      <c r="Y3578" s="19" t="str">
        <f>VLOOKUP(G3578,'Verweis Kd-Gruppe'!$A$2:$B$8,2,FALSE)</f>
        <v>EXP</v>
      </c>
      <c r="Z3578" s="19" t="str">
        <f>VLOOKUP(J3578,'Verweis Art-Gruppe'!$A$2:$B$15,2,FALSE)</f>
        <v>Geräte</v>
      </c>
      <c r="AA3578" s="19" t="str">
        <f>VLOOKUP(W3578,'Verweis Vertreter'!$A$2:$B$24,2,FALSE)</f>
        <v>Muhsin Yortanli</v>
      </c>
      <c r="AB3578" s="12">
        <f t="shared" si="495"/>
        <v>50</v>
      </c>
      <c r="AC3578" s="12">
        <f t="shared" si="500"/>
        <v>300.59789999999998</v>
      </c>
      <c r="AD3578" s="12">
        <f t="shared" si="501"/>
        <v>309</v>
      </c>
      <c r="AE3578" s="12">
        <f t="shared" si="496"/>
        <v>15450</v>
      </c>
      <c r="AF3578" s="12">
        <f t="shared" si="497"/>
        <v>8.4021000000000008</v>
      </c>
      <c r="AG3578" s="12">
        <f t="shared" si="498"/>
        <v>420.1</v>
      </c>
      <c r="AH3578" s="9">
        <f t="shared" si="502"/>
        <v>2.7190938511326861E-2</v>
      </c>
      <c r="AI3578" s="14">
        <f>VLOOKUP(E3578,'Verweis Faktor'!$A:$B,2,FALSE)</f>
        <v>1</v>
      </c>
      <c r="AJ3578" s="14"/>
      <c r="AK3578" s="14" t="str">
        <f>IF(AL3578="Ja","Versandkosten",VLOOKUP(E3578,'Verweis Belegart'!$A$2:$B$9,2,FALSE))</f>
        <v>Hardware</v>
      </c>
      <c r="AL3578" s="14" t="str">
        <f t="shared" si="503"/>
        <v>Nein</v>
      </c>
      <c r="AM3578" s="14" t="str">
        <f t="shared" si="499"/>
        <v>Positiv</v>
      </c>
    </row>
    <row r="3579" spans="1:39" ht="17.25" customHeight="1" x14ac:dyDescent="0.35">
      <c r="A3579" s="17">
        <v>14573798</v>
      </c>
      <c r="B3579" s="2" t="s">
        <v>2197</v>
      </c>
      <c r="C3579" s="1">
        <v>2025001</v>
      </c>
      <c r="D3579" s="1">
        <v>2000933</v>
      </c>
      <c r="E3579" s="2" t="s">
        <v>34</v>
      </c>
      <c r="F3579" s="2" t="s">
        <v>182</v>
      </c>
      <c r="G3579" s="2" t="s">
        <v>25</v>
      </c>
      <c r="H3579" s="2" t="s">
        <v>1456</v>
      </c>
      <c r="I3579" s="2" t="s">
        <v>1457</v>
      </c>
      <c r="J3579" s="2" t="s">
        <v>103</v>
      </c>
      <c r="K3579" s="2" t="s">
        <v>28</v>
      </c>
      <c r="L3579" s="2" t="s">
        <v>129</v>
      </c>
      <c r="M3579" s="2" t="s">
        <v>130</v>
      </c>
      <c r="N3579" s="2" t="s">
        <v>131</v>
      </c>
      <c r="O3579" s="3">
        <v>1</v>
      </c>
      <c r="P3579" s="3">
        <v>164.98509999999999</v>
      </c>
      <c r="Q3579" s="3">
        <v>179</v>
      </c>
      <c r="R3579" s="3">
        <v>179</v>
      </c>
      <c r="S3579" s="3">
        <v>14.014900000000001</v>
      </c>
      <c r="T3579" s="3">
        <v>14.01</v>
      </c>
      <c r="U3579" s="3">
        <v>7.82</v>
      </c>
      <c r="V3579" s="2" t="s">
        <v>427</v>
      </c>
      <c r="W3579" s="2" t="s">
        <v>428</v>
      </c>
      <c r="X3579" s="2" t="s">
        <v>197</v>
      </c>
      <c r="Y3579" s="19" t="str">
        <f>VLOOKUP(G3579,'Verweis Kd-Gruppe'!$A$2:$B$8,2,FALSE)</f>
        <v>FHK</v>
      </c>
      <c r="Z3579" s="19" t="str">
        <f>VLOOKUP(J3579,'Verweis Art-Gruppe'!$A$2:$B$15,2,FALSE)</f>
        <v>Geräte</v>
      </c>
      <c r="AA3579" s="19" t="str">
        <f>VLOOKUP(W3579,'Verweis Vertreter'!$A$2:$B$24,2,FALSE)</f>
        <v>Zentrale</v>
      </c>
      <c r="AB3579" s="12">
        <f t="shared" si="495"/>
        <v>1</v>
      </c>
      <c r="AC3579" s="12">
        <f t="shared" si="500"/>
        <v>164.98509999999999</v>
      </c>
      <c r="AD3579" s="12">
        <f t="shared" si="501"/>
        <v>179</v>
      </c>
      <c r="AE3579" s="12">
        <f t="shared" si="496"/>
        <v>179</v>
      </c>
      <c r="AF3579" s="12">
        <f t="shared" si="497"/>
        <v>14.014900000000001</v>
      </c>
      <c r="AG3579" s="12">
        <f t="shared" si="498"/>
        <v>14.01</v>
      </c>
      <c r="AH3579" s="9">
        <f t="shared" si="502"/>
        <v>7.8268156424581001E-2</v>
      </c>
      <c r="AI3579" s="14">
        <f>VLOOKUP(E3579,'Verweis Faktor'!$A:$B,2,FALSE)</f>
        <v>1</v>
      </c>
      <c r="AJ3579" s="14"/>
      <c r="AK3579" s="14" t="str">
        <f>IF(AL3579="Ja","Versandkosten",VLOOKUP(E3579,'Verweis Belegart'!$A$2:$B$9,2,FALSE))</f>
        <v>Hardware</v>
      </c>
      <c r="AL3579" s="14" t="str">
        <f t="shared" si="503"/>
        <v>Nein</v>
      </c>
      <c r="AM3579" s="14" t="str">
        <f t="shared" si="499"/>
        <v>Positiv</v>
      </c>
    </row>
    <row r="3580" spans="1:39" ht="17.25" customHeight="1" x14ac:dyDescent="0.35">
      <c r="A3580" s="17">
        <v>14573696</v>
      </c>
      <c r="B3580" s="2" t="s">
        <v>2197</v>
      </c>
      <c r="C3580" s="1">
        <v>2025001</v>
      </c>
      <c r="D3580" s="1">
        <v>2000934</v>
      </c>
      <c r="E3580" s="2" t="s">
        <v>34</v>
      </c>
      <c r="F3580" s="2" t="s">
        <v>182</v>
      </c>
      <c r="G3580" s="2" t="s">
        <v>25</v>
      </c>
      <c r="H3580" s="2" t="s">
        <v>764</v>
      </c>
      <c r="I3580" s="2" t="s">
        <v>765</v>
      </c>
      <c r="J3580" s="2" t="s">
        <v>304</v>
      </c>
      <c r="K3580" s="2" t="s">
        <v>28</v>
      </c>
      <c r="L3580" s="2" t="s">
        <v>2253</v>
      </c>
      <c r="M3580" s="2" t="s">
        <v>2254</v>
      </c>
      <c r="N3580" s="2" t="s">
        <v>1394</v>
      </c>
      <c r="O3580" s="3">
        <v>1</v>
      </c>
      <c r="P3580" s="3">
        <v>130</v>
      </c>
      <c r="Q3580" s="3">
        <v>140</v>
      </c>
      <c r="R3580" s="3">
        <v>140</v>
      </c>
      <c r="S3580" s="3">
        <v>10</v>
      </c>
      <c r="T3580" s="3">
        <v>10</v>
      </c>
      <c r="U3580" s="3">
        <v>7.14</v>
      </c>
      <c r="V3580" s="2" t="s">
        <v>427</v>
      </c>
      <c r="W3580" s="2" t="s">
        <v>428</v>
      </c>
      <c r="X3580" s="2" t="s">
        <v>724</v>
      </c>
      <c r="Y3580" s="19" t="str">
        <f>VLOOKUP(G3580,'Verweis Kd-Gruppe'!$A$2:$B$8,2,FALSE)</f>
        <v>FHK</v>
      </c>
      <c r="Z3580" s="19" t="str">
        <f>VLOOKUP(J3580,'Verweis Art-Gruppe'!$A$2:$B$15,2,FALSE)</f>
        <v>Zubehör</v>
      </c>
      <c r="AA3580" s="19" t="str">
        <f>VLOOKUP(W3580,'Verweis Vertreter'!$A$2:$B$24,2,FALSE)</f>
        <v>Zentrale</v>
      </c>
      <c r="AB3580" s="12">
        <f t="shared" si="495"/>
        <v>1</v>
      </c>
      <c r="AC3580" s="12">
        <f t="shared" si="500"/>
        <v>130</v>
      </c>
      <c r="AD3580" s="12">
        <f t="shared" si="501"/>
        <v>140</v>
      </c>
      <c r="AE3580" s="12">
        <f t="shared" si="496"/>
        <v>140</v>
      </c>
      <c r="AF3580" s="12">
        <f t="shared" si="497"/>
        <v>10</v>
      </c>
      <c r="AG3580" s="12">
        <f t="shared" si="498"/>
        <v>10</v>
      </c>
      <c r="AH3580" s="9">
        <f t="shared" si="502"/>
        <v>7.1428571428571425E-2</v>
      </c>
      <c r="AI3580" s="14">
        <f>VLOOKUP(E3580,'Verweis Faktor'!$A:$B,2,FALSE)</f>
        <v>1</v>
      </c>
      <c r="AJ3580" s="14"/>
      <c r="AK3580" s="14" t="str">
        <f>IF(AL3580="Ja","Versandkosten",VLOOKUP(E3580,'Verweis Belegart'!$A$2:$B$9,2,FALSE))</f>
        <v>Hardware</v>
      </c>
      <c r="AL3580" s="14" t="str">
        <f t="shared" si="503"/>
        <v>Nein</v>
      </c>
      <c r="AM3580" s="14" t="str">
        <f t="shared" si="499"/>
        <v>Positiv</v>
      </c>
    </row>
    <row r="3581" spans="1:39" ht="17.25" customHeight="1" x14ac:dyDescent="0.35">
      <c r="A3581" s="17">
        <v>14573864</v>
      </c>
      <c r="B3581" s="2" t="s">
        <v>2197</v>
      </c>
      <c r="C3581" s="1">
        <v>2025001</v>
      </c>
      <c r="D3581" s="1">
        <v>2000935</v>
      </c>
      <c r="E3581" s="2" t="s">
        <v>34</v>
      </c>
      <c r="F3581" s="2" t="s">
        <v>182</v>
      </c>
      <c r="G3581" s="2" t="s">
        <v>25</v>
      </c>
      <c r="H3581" s="2" t="s">
        <v>2255</v>
      </c>
      <c r="I3581" s="2" t="s">
        <v>2256</v>
      </c>
      <c r="J3581" s="2" t="s">
        <v>103</v>
      </c>
      <c r="K3581" s="2" t="s">
        <v>28</v>
      </c>
      <c r="L3581" s="2" t="s">
        <v>1894</v>
      </c>
      <c r="M3581" s="2" t="s">
        <v>1895</v>
      </c>
      <c r="N3581" s="2" t="s">
        <v>1884</v>
      </c>
      <c r="O3581" s="3">
        <v>1</v>
      </c>
      <c r="P3581" s="3">
        <v>399</v>
      </c>
      <c r="Q3581" s="3">
        <v>444</v>
      </c>
      <c r="R3581" s="3">
        <v>444</v>
      </c>
      <c r="S3581" s="3">
        <v>45</v>
      </c>
      <c r="T3581" s="3">
        <v>45</v>
      </c>
      <c r="U3581" s="3">
        <v>10.130000000000001</v>
      </c>
      <c r="V3581" s="2" t="s">
        <v>427</v>
      </c>
      <c r="W3581" s="2" t="s">
        <v>428</v>
      </c>
      <c r="X3581" s="2" t="s">
        <v>724</v>
      </c>
      <c r="Y3581" s="19" t="str">
        <f>VLOOKUP(G3581,'Verweis Kd-Gruppe'!$A$2:$B$8,2,FALSE)</f>
        <v>FHK</v>
      </c>
      <c r="Z3581" s="19" t="str">
        <f>VLOOKUP(J3581,'Verweis Art-Gruppe'!$A$2:$B$15,2,FALSE)</f>
        <v>Geräte</v>
      </c>
      <c r="AA3581" s="19" t="str">
        <f>VLOOKUP(W3581,'Verweis Vertreter'!$A$2:$B$24,2,FALSE)</f>
        <v>Zentrale</v>
      </c>
      <c r="AB3581" s="12">
        <f t="shared" si="495"/>
        <v>1</v>
      </c>
      <c r="AC3581" s="12">
        <f t="shared" si="500"/>
        <v>399</v>
      </c>
      <c r="AD3581" s="12">
        <f t="shared" si="501"/>
        <v>444</v>
      </c>
      <c r="AE3581" s="12">
        <f t="shared" si="496"/>
        <v>444</v>
      </c>
      <c r="AF3581" s="12">
        <f t="shared" si="497"/>
        <v>45</v>
      </c>
      <c r="AG3581" s="12">
        <f t="shared" si="498"/>
        <v>45</v>
      </c>
      <c r="AH3581" s="9">
        <f t="shared" si="502"/>
        <v>0.10135135135135136</v>
      </c>
      <c r="AI3581" s="14">
        <f>VLOOKUP(E3581,'Verweis Faktor'!$A:$B,2,FALSE)</f>
        <v>1</v>
      </c>
      <c r="AJ3581" s="14"/>
      <c r="AK3581" s="14" t="str">
        <f>IF(AL3581="Ja","Versandkosten",VLOOKUP(E3581,'Verweis Belegart'!$A$2:$B$9,2,FALSE))</f>
        <v>Hardware</v>
      </c>
      <c r="AL3581" s="14" t="str">
        <f t="shared" si="503"/>
        <v>Nein</v>
      </c>
      <c r="AM3581" s="14" t="str">
        <f t="shared" si="499"/>
        <v>Positiv</v>
      </c>
    </row>
    <row r="3582" spans="1:39" ht="17.25" customHeight="1" x14ac:dyDescent="0.35">
      <c r="A3582" s="17">
        <v>14573818</v>
      </c>
      <c r="B3582" s="2" t="s">
        <v>2197</v>
      </c>
      <c r="C3582" s="1">
        <v>2025001</v>
      </c>
      <c r="D3582" s="1">
        <v>2000936</v>
      </c>
      <c r="E3582" s="2" t="s">
        <v>34</v>
      </c>
      <c r="F3582" s="2" t="s">
        <v>182</v>
      </c>
      <c r="G3582" s="2" t="s">
        <v>25</v>
      </c>
      <c r="H3582" s="2" t="s">
        <v>2257</v>
      </c>
      <c r="I3582" s="2" t="s">
        <v>2258</v>
      </c>
      <c r="J3582" s="2" t="s">
        <v>103</v>
      </c>
      <c r="K3582" s="2" t="s">
        <v>28</v>
      </c>
      <c r="L3582" s="2" t="s">
        <v>1729</v>
      </c>
      <c r="M3582" s="2" t="s">
        <v>1730</v>
      </c>
      <c r="N3582" s="2" t="s">
        <v>522</v>
      </c>
      <c r="O3582" s="3">
        <v>1</v>
      </c>
      <c r="P3582" s="3">
        <v>490.33330000000001</v>
      </c>
      <c r="Q3582" s="3">
        <v>509</v>
      </c>
      <c r="R3582" s="3">
        <v>509</v>
      </c>
      <c r="S3582" s="3">
        <v>18.666699999999999</v>
      </c>
      <c r="T3582" s="3">
        <v>18.670000000000002</v>
      </c>
      <c r="U3582" s="3">
        <v>3.66</v>
      </c>
      <c r="V3582" s="2" t="s">
        <v>697</v>
      </c>
      <c r="W3582" s="2" t="s">
        <v>698</v>
      </c>
      <c r="X3582" s="2" t="s">
        <v>699</v>
      </c>
      <c r="Y3582" s="19" t="str">
        <f>VLOOKUP(G3582,'Verweis Kd-Gruppe'!$A$2:$B$8,2,FALSE)</f>
        <v>FHK</v>
      </c>
      <c r="Z3582" s="19" t="str">
        <f>VLOOKUP(J3582,'Verweis Art-Gruppe'!$A$2:$B$15,2,FALSE)</f>
        <v>Geräte</v>
      </c>
      <c r="AA3582" s="19" t="str">
        <f>VLOOKUP(W3582,'Verweis Vertreter'!$A$2:$B$24,2,FALSE)</f>
        <v>Zentrale</v>
      </c>
      <c r="AB3582" s="12">
        <f t="shared" si="495"/>
        <v>1</v>
      </c>
      <c r="AC3582" s="12">
        <f t="shared" si="500"/>
        <v>490.33330000000001</v>
      </c>
      <c r="AD3582" s="12">
        <f t="shared" si="501"/>
        <v>509</v>
      </c>
      <c r="AE3582" s="12">
        <f t="shared" si="496"/>
        <v>509</v>
      </c>
      <c r="AF3582" s="12">
        <f t="shared" si="497"/>
        <v>18.666699999999999</v>
      </c>
      <c r="AG3582" s="12">
        <f t="shared" si="498"/>
        <v>18.670000000000002</v>
      </c>
      <c r="AH3582" s="9">
        <f t="shared" si="502"/>
        <v>3.6679764243614937E-2</v>
      </c>
      <c r="AI3582" s="14">
        <f>VLOOKUP(E3582,'Verweis Faktor'!$A:$B,2,FALSE)</f>
        <v>1</v>
      </c>
      <c r="AJ3582" s="14"/>
      <c r="AK3582" s="14" t="str">
        <f>IF(AL3582="Ja","Versandkosten",VLOOKUP(E3582,'Verweis Belegart'!$A$2:$B$9,2,FALSE))</f>
        <v>Hardware</v>
      </c>
      <c r="AL3582" s="14" t="str">
        <f t="shared" si="503"/>
        <v>Nein</v>
      </c>
      <c r="AM3582" s="14" t="str">
        <f t="shared" si="499"/>
        <v>Positiv</v>
      </c>
    </row>
    <row r="3583" spans="1:39" ht="17.25" customHeight="1" x14ac:dyDescent="0.35">
      <c r="A3583" s="17">
        <v>14573850</v>
      </c>
      <c r="B3583" s="2" t="s">
        <v>2197</v>
      </c>
      <c r="C3583" s="1">
        <v>2025001</v>
      </c>
      <c r="D3583" s="1">
        <v>2000937</v>
      </c>
      <c r="E3583" s="2" t="s">
        <v>34</v>
      </c>
      <c r="F3583" s="2" t="s">
        <v>182</v>
      </c>
      <c r="G3583" s="2" t="s">
        <v>25</v>
      </c>
      <c r="H3583" s="2" t="s">
        <v>760</v>
      </c>
      <c r="I3583" s="2" t="s">
        <v>761</v>
      </c>
      <c r="J3583" s="2" t="s">
        <v>103</v>
      </c>
      <c r="K3583" s="2" t="s">
        <v>28</v>
      </c>
      <c r="L3583" s="2" t="s">
        <v>305</v>
      </c>
      <c r="M3583" s="2" t="s">
        <v>306</v>
      </c>
      <c r="N3583" s="2" t="s">
        <v>283</v>
      </c>
      <c r="O3583" s="3">
        <v>1</v>
      </c>
      <c r="P3583" s="3">
        <v>492.00850000000003</v>
      </c>
      <c r="Q3583" s="3">
        <v>517</v>
      </c>
      <c r="R3583" s="3">
        <v>517</v>
      </c>
      <c r="S3583" s="3">
        <v>24.991499999999998</v>
      </c>
      <c r="T3583" s="3">
        <v>24.99</v>
      </c>
      <c r="U3583" s="3">
        <v>4.83</v>
      </c>
      <c r="V3583" s="2" t="s">
        <v>427</v>
      </c>
      <c r="W3583" s="2" t="s">
        <v>428</v>
      </c>
      <c r="X3583" s="2" t="s">
        <v>419</v>
      </c>
      <c r="Y3583" s="19" t="str">
        <f>VLOOKUP(G3583,'Verweis Kd-Gruppe'!$A$2:$B$8,2,FALSE)</f>
        <v>FHK</v>
      </c>
      <c r="Z3583" s="19" t="str">
        <f>VLOOKUP(J3583,'Verweis Art-Gruppe'!$A$2:$B$15,2,FALSE)</f>
        <v>Geräte</v>
      </c>
      <c r="AA3583" s="19" t="str">
        <f>VLOOKUP(W3583,'Verweis Vertreter'!$A$2:$B$24,2,FALSE)</f>
        <v>Zentrale</v>
      </c>
      <c r="AB3583" s="12">
        <f t="shared" si="495"/>
        <v>1</v>
      </c>
      <c r="AC3583" s="12">
        <f t="shared" si="500"/>
        <v>492.00850000000003</v>
      </c>
      <c r="AD3583" s="12">
        <f t="shared" si="501"/>
        <v>517</v>
      </c>
      <c r="AE3583" s="12">
        <f t="shared" si="496"/>
        <v>517</v>
      </c>
      <c r="AF3583" s="12">
        <f t="shared" si="497"/>
        <v>24.991499999999998</v>
      </c>
      <c r="AG3583" s="12">
        <f t="shared" si="498"/>
        <v>24.99</v>
      </c>
      <c r="AH3583" s="9">
        <f t="shared" si="502"/>
        <v>4.8336557059961309E-2</v>
      </c>
      <c r="AI3583" s="14">
        <f>VLOOKUP(E3583,'Verweis Faktor'!$A:$B,2,FALSE)</f>
        <v>1</v>
      </c>
      <c r="AJ3583" s="14"/>
      <c r="AK3583" s="14" t="str">
        <f>IF(AL3583="Ja","Versandkosten",VLOOKUP(E3583,'Verweis Belegart'!$A$2:$B$9,2,FALSE))</f>
        <v>Hardware</v>
      </c>
      <c r="AL3583" s="14" t="str">
        <f t="shared" si="503"/>
        <v>Nein</v>
      </c>
      <c r="AM3583" s="14" t="str">
        <f t="shared" si="499"/>
        <v>Positiv</v>
      </c>
    </row>
    <row r="3584" spans="1:39" ht="17.25" customHeight="1" x14ac:dyDescent="0.35">
      <c r="A3584" s="17">
        <v>14573803</v>
      </c>
      <c r="B3584" s="2" t="s">
        <v>2197</v>
      </c>
      <c r="C3584" s="1">
        <v>2025001</v>
      </c>
      <c r="D3584" s="1">
        <v>2000938</v>
      </c>
      <c r="E3584" s="2" t="s">
        <v>34</v>
      </c>
      <c r="F3584" s="2" t="s">
        <v>182</v>
      </c>
      <c r="G3584" s="2" t="s">
        <v>25</v>
      </c>
      <c r="H3584" s="2" t="s">
        <v>2259</v>
      </c>
      <c r="I3584" s="2" t="s">
        <v>2260</v>
      </c>
      <c r="J3584" s="2" t="s">
        <v>103</v>
      </c>
      <c r="K3584" s="2" t="s">
        <v>28</v>
      </c>
      <c r="L3584" s="2" t="s">
        <v>88</v>
      </c>
      <c r="M3584" s="2" t="s">
        <v>89</v>
      </c>
      <c r="N3584" s="2" t="s">
        <v>90</v>
      </c>
      <c r="O3584" s="3">
        <v>1</v>
      </c>
      <c r="P3584" s="3">
        <v>530.07069999999999</v>
      </c>
      <c r="Q3584" s="3">
        <v>559</v>
      </c>
      <c r="R3584" s="3">
        <v>559</v>
      </c>
      <c r="S3584" s="3">
        <v>28.929300000000001</v>
      </c>
      <c r="T3584" s="3">
        <v>28.93</v>
      </c>
      <c r="U3584" s="3">
        <v>5.17</v>
      </c>
      <c r="V3584" s="2" t="s">
        <v>697</v>
      </c>
      <c r="W3584" s="2" t="s">
        <v>698</v>
      </c>
      <c r="X3584" s="2" t="s">
        <v>724</v>
      </c>
      <c r="Y3584" s="19" t="str">
        <f>VLOOKUP(G3584,'Verweis Kd-Gruppe'!$A$2:$B$8,2,FALSE)</f>
        <v>FHK</v>
      </c>
      <c r="Z3584" s="19" t="str">
        <f>VLOOKUP(J3584,'Verweis Art-Gruppe'!$A$2:$B$15,2,FALSE)</f>
        <v>Geräte</v>
      </c>
      <c r="AA3584" s="19" t="str">
        <f>VLOOKUP(W3584,'Verweis Vertreter'!$A$2:$B$24,2,FALSE)</f>
        <v>Zentrale</v>
      </c>
      <c r="AB3584" s="12">
        <f t="shared" si="495"/>
        <v>1</v>
      </c>
      <c r="AC3584" s="12">
        <f t="shared" si="500"/>
        <v>530.07069999999999</v>
      </c>
      <c r="AD3584" s="12">
        <f t="shared" si="501"/>
        <v>559</v>
      </c>
      <c r="AE3584" s="12">
        <f t="shared" si="496"/>
        <v>559</v>
      </c>
      <c r="AF3584" s="12">
        <f t="shared" si="497"/>
        <v>28.929300000000001</v>
      </c>
      <c r="AG3584" s="12">
        <f t="shared" si="498"/>
        <v>28.93</v>
      </c>
      <c r="AH3584" s="9">
        <f t="shared" si="502"/>
        <v>5.1753130590339889E-2</v>
      </c>
      <c r="AI3584" s="14">
        <f>VLOOKUP(E3584,'Verweis Faktor'!$A:$B,2,FALSE)</f>
        <v>1</v>
      </c>
      <c r="AJ3584" s="14"/>
      <c r="AK3584" s="14" t="str">
        <f>IF(AL3584="Ja","Versandkosten",VLOOKUP(E3584,'Verweis Belegart'!$A$2:$B$9,2,FALSE))</f>
        <v>Hardware</v>
      </c>
      <c r="AL3584" s="14" t="str">
        <f t="shared" si="503"/>
        <v>Nein</v>
      </c>
      <c r="AM3584" s="14" t="str">
        <f t="shared" si="499"/>
        <v>Positiv</v>
      </c>
    </row>
    <row r="3585" spans="1:39" ht="17.25" customHeight="1" x14ac:dyDescent="0.35">
      <c r="A3585" s="17">
        <v>14573803</v>
      </c>
      <c r="B3585" s="2" t="s">
        <v>2197</v>
      </c>
      <c r="C3585" s="1">
        <v>2025001</v>
      </c>
      <c r="D3585" s="1">
        <v>2000938</v>
      </c>
      <c r="E3585" s="2" t="s">
        <v>34</v>
      </c>
      <c r="F3585" s="2" t="s">
        <v>182</v>
      </c>
      <c r="G3585" s="2" t="s">
        <v>25</v>
      </c>
      <c r="H3585" s="2" t="s">
        <v>2259</v>
      </c>
      <c r="I3585" s="2" t="s">
        <v>2260</v>
      </c>
      <c r="J3585" s="2" t="s">
        <v>103</v>
      </c>
      <c r="K3585" s="2" t="s">
        <v>45</v>
      </c>
      <c r="L3585" s="2" t="s">
        <v>845</v>
      </c>
      <c r="M3585" s="2" t="s">
        <v>846</v>
      </c>
      <c r="N3585" s="2" t="s">
        <v>128</v>
      </c>
      <c r="O3585" s="3">
        <v>1</v>
      </c>
      <c r="P3585" s="3">
        <v>190.3897</v>
      </c>
      <c r="Q3585" s="3">
        <v>209</v>
      </c>
      <c r="R3585" s="3">
        <v>209</v>
      </c>
      <c r="S3585" s="3">
        <v>18.610299999999999</v>
      </c>
      <c r="T3585" s="3">
        <v>18.61</v>
      </c>
      <c r="U3585" s="3">
        <v>8.9</v>
      </c>
      <c r="V3585" s="2" t="s">
        <v>697</v>
      </c>
      <c r="W3585" s="2" t="s">
        <v>698</v>
      </c>
      <c r="X3585" s="2" t="s">
        <v>724</v>
      </c>
      <c r="Y3585" s="19" t="str">
        <f>VLOOKUP(G3585,'Verweis Kd-Gruppe'!$A$2:$B$8,2,FALSE)</f>
        <v>FHK</v>
      </c>
      <c r="Z3585" s="19" t="str">
        <f>VLOOKUP(J3585,'Verweis Art-Gruppe'!$A$2:$B$15,2,FALSE)</f>
        <v>Geräte</v>
      </c>
      <c r="AA3585" s="19" t="str">
        <f>VLOOKUP(W3585,'Verweis Vertreter'!$A$2:$B$24,2,FALSE)</f>
        <v>Zentrale</v>
      </c>
      <c r="AB3585" s="12">
        <f t="shared" si="495"/>
        <v>1</v>
      </c>
      <c r="AC3585" s="12">
        <f t="shared" si="500"/>
        <v>190.3897</v>
      </c>
      <c r="AD3585" s="12">
        <f t="shared" si="501"/>
        <v>209</v>
      </c>
      <c r="AE3585" s="12">
        <f t="shared" si="496"/>
        <v>209</v>
      </c>
      <c r="AF3585" s="12">
        <f t="shared" si="497"/>
        <v>18.610299999999999</v>
      </c>
      <c r="AG3585" s="12">
        <f t="shared" si="498"/>
        <v>18.61</v>
      </c>
      <c r="AH3585" s="9">
        <f t="shared" si="502"/>
        <v>8.9043062200956938E-2</v>
      </c>
      <c r="AI3585" s="14">
        <f>VLOOKUP(E3585,'Verweis Faktor'!$A:$B,2,FALSE)</f>
        <v>1</v>
      </c>
      <c r="AJ3585" s="14"/>
      <c r="AK3585" s="14" t="str">
        <f>IF(AL3585="Ja","Versandkosten",VLOOKUP(E3585,'Verweis Belegart'!$A$2:$B$9,2,FALSE))</f>
        <v>Hardware</v>
      </c>
      <c r="AL3585" s="14" t="str">
        <f t="shared" si="503"/>
        <v>Nein</v>
      </c>
      <c r="AM3585" s="14" t="str">
        <f t="shared" si="499"/>
        <v>Positiv</v>
      </c>
    </row>
    <row r="3586" spans="1:39" ht="17.25" customHeight="1" x14ac:dyDescent="0.35">
      <c r="A3586" s="17">
        <v>14573803</v>
      </c>
      <c r="B3586" s="2" t="s">
        <v>2197</v>
      </c>
      <c r="C3586" s="1">
        <v>2025001</v>
      </c>
      <c r="D3586" s="1">
        <v>2000938</v>
      </c>
      <c r="E3586" s="2" t="s">
        <v>34</v>
      </c>
      <c r="F3586" s="2" t="s">
        <v>182</v>
      </c>
      <c r="G3586" s="2" t="s">
        <v>25</v>
      </c>
      <c r="H3586" s="2" t="s">
        <v>2259</v>
      </c>
      <c r="I3586" s="2" t="s">
        <v>2260</v>
      </c>
      <c r="J3586" s="2" t="s">
        <v>103</v>
      </c>
      <c r="K3586" s="2" t="s">
        <v>49</v>
      </c>
      <c r="L3586" s="2" t="s">
        <v>1666</v>
      </c>
      <c r="M3586" s="2" t="s">
        <v>1667</v>
      </c>
      <c r="N3586" s="2" t="s">
        <v>457</v>
      </c>
      <c r="O3586" s="3">
        <v>1</v>
      </c>
      <c r="P3586" s="3">
        <v>910.47659999999996</v>
      </c>
      <c r="Q3586" s="3">
        <v>845</v>
      </c>
      <c r="R3586" s="3">
        <v>845</v>
      </c>
      <c r="S3586" s="3">
        <v>-65.476600000000005</v>
      </c>
      <c r="T3586" s="3">
        <v>-65.48</v>
      </c>
      <c r="U3586" s="3">
        <v>-7.74</v>
      </c>
      <c r="V3586" s="2" t="s">
        <v>697</v>
      </c>
      <c r="W3586" s="2" t="s">
        <v>698</v>
      </c>
      <c r="X3586" s="2" t="s">
        <v>724</v>
      </c>
      <c r="Y3586" s="19" t="str">
        <f>VLOOKUP(G3586,'Verweis Kd-Gruppe'!$A$2:$B$8,2,FALSE)</f>
        <v>FHK</v>
      </c>
      <c r="Z3586" s="19" t="str">
        <f>VLOOKUP(J3586,'Verweis Art-Gruppe'!$A$2:$B$15,2,FALSE)</f>
        <v>Geräte</v>
      </c>
      <c r="AA3586" s="19" t="str">
        <f>VLOOKUP(W3586,'Verweis Vertreter'!$A$2:$B$24,2,FALSE)</f>
        <v>Zentrale</v>
      </c>
      <c r="AB3586" s="12">
        <f t="shared" si="495"/>
        <v>1</v>
      </c>
      <c r="AC3586" s="12">
        <f t="shared" si="500"/>
        <v>910.47659999999996</v>
      </c>
      <c r="AD3586" s="12">
        <f t="shared" si="501"/>
        <v>845</v>
      </c>
      <c r="AE3586" s="12">
        <f t="shared" si="496"/>
        <v>845</v>
      </c>
      <c r="AF3586" s="12">
        <f t="shared" si="497"/>
        <v>-65.476600000000005</v>
      </c>
      <c r="AG3586" s="12">
        <f t="shared" si="498"/>
        <v>-65.48</v>
      </c>
      <c r="AH3586" s="9">
        <f t="shared" si="502"/>
        <v>-7.7491124260355038E-2</v>
      </c>
      <c r="AI3586" s="14">
        <f>VLOOKUP(E3586,'Verweis Faktor'!$A:$B,2,FALSE)</f>
        <v>1</v>
      </c>
      <c r="AJ3586" s="14"/>
      <c r="AK3586" s="14" t="str">
        <f>IF(AL3586="Ja","Versandkosten",VLOOKUP(E3586,'Verweis Belegart'!$A$2:$B$9,2,FALSE))</f>
        <v>Hardware</v>
      </c>
      <c r="AL3586" s="14" t="str">
        <f t="shared" si="503"/>
        <v>Nein</v>
      </c>
      <c r="AM3586" s="14" t="str">
        <f t="shared" si="499"/>
        <v>Negativ</v>
      </c>
    </row>
    <row r="3587" spans="1:39" ht="17.25" customHeight="1" x14ac:dyDescent="0.35">
      <c r="A3587" s="17">
        <v>14573649</v>
      </c>
      <c r="B3587" s="2" t="s">
        <v>2197</v>
      </c>
      <c r="C3587" s="1">
        <v>2025001</v>
      </c>
      <c r="D3587" s="1">
        <v>2000939</v>
      </c>
      <c r="E3587" s="2" t="s">
        <v>34</v>
      </c>
      <c r="F3587" s="2" t="s">
        <v>182</v>
      </c>
      <c r="G3587" s="2" t="s">
        <v>25</v>
      </c>
      <c r="H3587" s="2" t="s">
        <v>2261</v>
      </c>
      <c r="I3587" s="2" t="s">
        <v>2262</v>
      </c>
      <c r="J3587" s="2" t="s">
        <v>103</v>
      </c>
      <c r="K3587" s="2" t="s">
        <v>28</v>
      </c>
      <c r="L3587" s="2" t="s">
        <v>727</v>
      </c>
      <c r="M3587" s="2" t="s">
        <v>728</v>
      </c>
      <c r="N3587" s="2" t="s">
        <v>48</v>
      </c>
      <c r="O3587" s="3">
        <v>1</v>
      </c>
      <c r="P3587" s="3">
        <v>263.57139999999998</v>
      </c>
      <c r="Q3587" s="3">
        <v>269</v>
      </c>
      <c r="R3587" s="3">
        <v>269</v>
      </c>
      <c r="S3587" s="3">
        <v>5.4286000000000003</v>
      </c>
      <c r="T3587" s="3">
        <v>5.43</v>
      </c>
      <c r="U3587" s="3">
        <v>2.0099999999999998</v>
      </c>
      <c r="V3587" s="2" t="s">
        <v>697</v>
      </c>
      <c r="W3587" s="2" t="s">
        <v>698</v>
      </c>
      <c r="X3587" s="2" t="s">
        <v>702</v>
      </c>
      <c r="Y3587" s="19" t="str">
        <f>VLOOKUP(G3587,'Verweis Kd-Gruppe'!$A$2:$B$8,2,FALSE)</f>
        <v>FHK</v>
      </c>
      <c r="Z3587" s="19" t="str">
        <f>VLOOKUP(J3587,'Verweis Art-Gruppe'!$A$2:$B$15,2,FALSE)</f>
        <v>Geräte</v>
      </c>
      <c r="AA3587" s="19" t="str">
        <f>VLOOKUP(W3587,'Verweis Vertreter'!$A$2:$B$24,2,FALSE)</f>
        <v>Zentrale</v>
      </c>
      <c r="AB3587" s="12">
        <f t="shared" ref="AB3587:AB3650" si="504">$AI3587*O3587</f>
        <v>1</v>
      </c>
      <c r="AC3587" s="12">
        <f t="shared" si="500"/>
        <v>263.57139999999998</v>
      </c>
      <c r="AD3587" s="12">
        <f t="shared" si="501"/>
        <v>269</v>
      </c>
      <c r="AE3587" s="12">
        <f t="shared" ref="AE3587:AE3650" si="505">$AI3587*R3587</f>
        <v>269</v>
      </c>
      <c r="AF3587" s="12">
        <f t="shared" ref="AF3587:AF3650" si="506">$AI3587*S3587</f>
        <v>5.4286000000000003</v>
      </c>
      <c r="AG3587" s="12">
        <f t="shared" ref="AG3587:AG3650" si="507">$AI3587*T3587</f>
        <v>5.43</v>
      </c>
      <c r="AH3587" s="9">
        <f t="shared" si="502"/>
        <v>2.0185873605947955E-2</v>
      </c>
      <c r="AI3587" s="14">
        <f>VLOOKUP(E3587,'Verweis Faktor'!$A:$B,2,FALSE)</f>
        <v>1</v>
      </c>
      <c r="AJ3587" s="14"/>
      <c r="AK3587" s="14" t="str">
        <f>IF(AL3587="Ja","Versandkosten",VLOOKUP(E3587,'Verweis Belegart'!$A$2:$B$9,2,FALSE))</f>
        <v>Hardware</v>
      </c>
      <c r="AL3587" s="14" t="str">
        <f t="shared" si="503"/>
        <v>Nein</v>
      </c>
      <c r="AM3587" s="14" t="str">
        <f t="shared" ref="AM3587:AM3650" si="508">IF(AG3587&lt;0,"Negativ","Positiv")</f>
        <v>Positiv</v>
      </c>
    </row>
    <row r="3588" spans="1:39" ht="17.25" customHeight="1" x14ac:dyDescent="0.35">
      <c r="A3588" s="17">
        <v>14573649</v>
      </c>
      <c r="B3588" s="2" t="s">
        <v>2197</v>
      </c>
      <c r="C3588" s="1">
        <v>2025001</v>
      </c>
      <c r="D3588" s="1">
        <v>2000939</v>
      </c>
      <c r="E3588" s="2" t="s">
        <v>34</v>
      </c>
      <c r="F3588" s="2" t="s">
        <v>182</v>
      </c>
      <c r="G3588" s="2" t="s">
        <v>25</v>
      </c>
      <c r="H3588" s="2" t="s">
        <v>2261</v>
      </c>
      <c r="I3588" s="2" t="s">
        <v>2262</v>
      </c>
      <c r="J3588" s="2" t="s">
        <v>103</v>
      </c>
      <c r="K3588" s="2" t="s">
        <v>45</v>
      </c>
      <c r="L3588" s="2" t="s">
        <v>920</v>
      </c>
      <c r="M3588" s="2" t="s">
        <v>921</v>
      </c>
      <c r="N3588" s="2" t="s">
        <v>922</v>
      </c>
      <c r="O3588" s="3">
        <v>1</v>
      </c>
      <c r="P3588" s="3">
        <v>74.601299999999995</v>
      </c>
      <c r="Q3588" s="3">
        <v>81</v>
      </c>
      <c r="R3588" s="3">
        <v>81</v>
      </c>
      <c r="S3588" s="3">
        <v>6.3986999999999998</v>
      </c>
      <c r="T3588" s="3">
        <v>6.4</v>
      </c>
      <c r="U3588" s="3">
        <v>7.89</v>
      </c>
      <c r="V3588" s="2" t="s">
        <v>697</v>
      </c>
      <c r="W3588" s="2" t="s">
        <v>698</v>
      </c>
      <c r="X3588" s="2" t="s">
        <v>702</v>
      </c>
      <c r="Y3588" s="19" t="str">
        <f>VLOOKUP(G3588,'Verweis Kd-Gruppe'!$A$2:$B$8,2,FALSE)</f>
        <v>FHK</v>
      </c>
      <c r="Z3588" s="19" t="str">
        <f>VLOOKUP(J3588,'Verweis Art-Gruppe'!$A$2:$B$15,2,FALSE)</f>
        <v>Geräte</v>
      </c>
      <c r="AA3588" s="19" t="str">
        <f>VLOOKUP(W3588,'Verweis Vertreter'!$A$2:$B$24,2,FALSE)</f>
        <v>Zentrale</v>
      </c>
      <c r="AB3588" s="12">
        <f t="shared" si="504"/>
        <v>1</v>
      </c>
      <c r="AC3588" s="12">
        <f t="shared" ref="AC3588:AC3651" si="509">P3588</f>
        <v>74.601299999999995</v>
      </c>
      <c r="AD3588" s="12">
        <f t="shared" ref="AD3588:AD3651" si="510">Q3588</f>
        <v>81</v>
      </c>
      <c r="AE3588" s="12">
        <f t="shared" si="505"/>
        <v>81</v>
      </c>
      <c r="AF3588" s="12">
        <f t="shared" si="506"/>
        <v>6.3986999999999998</v>
      </c>
      <c r="AG3588" s="12">
        <f t="shared" si="507"/>
        <v>6.4</v>
      </c>
      <c r="AH3588" s="9">
        <f t="shared" ref="AH3588:AH3651" si="511">IF(AF3588=0,0,AG3588/AE3588*AI3588)</f>
        <v>7.9012345679012344E-2</v>
      </c>
      <c r="AI3588" s="14">
        <f>VLOOKUP(E3588,'Verweis Faktor'!$A:$B,2,FALSE)</f>
        <v>1</v>
      </c>
      <c r="AJ3588" s="14"/>
      <c r="AK3588" s="14" t="str">
        <f>IF(AL3588="Ja","Versandkosten",VLOOKUP(E3588,'Verweis Belegart'!$A$2:$B$9,2,FALSE))</f>
        <v>Hardware</v>
      </c>
      <c r="AL3588" s="14" t="str">
        <f t="shared" ref="AL3588:AL3651" si="512">IF(ISNUMBER(FIND("Versandkosten",M3588)),"Ja","Nein")</f>
        <v>Nein</v>
      </c>
      <c r="AM3588" s="14" t="str">
        <f t="shared" si="508"/>
        <v>Positiv</v>
      </c>
    </row>
    <row r="3589" spans="1:39" ht="17.25" customHeight="1" x14ac:dyDescent="0.35">
      <c r="A3589" s="17">
        <v>14573815</v>
      </c>
      <c r="B3589" s="2" t="s">
        <v>2197</v>
      </c>
      <c r="C3589" s="1">
        <v>2025001</v>
      </c>
      <c r="D3589" s="1">
        <v>2000940</v>
      </c>
      <c r="E3589" s="2" t="s">
        <v>34</v>
      </c>
      <c r="F3589" s="2" t="s">
        <v>53</v>
      </c>
      <c r="G3589" s="2" t="s">
        <v>25</v>
      </c>
      <c r="H3589" s="2" t="s">
        <v>1002</v>
      </c>
      <c r="I3589" s="2" t="s">
        <v>1003</v>
      </c>
      <c r="J3589" s="2" t="s">
        <v>103</v>
      </c>
      <c r="K3589" s="2" t="s">
        <v>28</v>
      </c>
      <c r="L3589" s="2" t="s">
        <v>305</v>
      </c>
      <c r="M3589" s="2" t="s">
        <v>306</v>
      </c>
      <c r="N3589" s="2" t="s">
        <v>283</v>
      </c>
      <c r="O3589" s="3">
        <v>1</v>
      </c>
      <c r="P3589" s="3">
        <v>492.00850000000003</v>
      </c>
      <c r="Q3589" s="3">
        <v>522</v>
      </c>
      <c r="R3589" s="3">
        <v>522</v>
      </c>
      <c r="S3589" s="3">
        <v>29.991499999999998</v>
      </c>
      <c r="T3589" s="3">
        <v>29.99</v>
      </c>
      <c r="U3589" s="3">
        <v>5.74</v>
      </c>
      <c r="V3589" s="2" t="s">
        <v>413</v>
      </c>
      <c r="W3589" s="2" t="s">
        <v>414</v>
      </c>
      <c r="X3589" s="2" t="s">
        <v>699</v>
      </c>
      <c r="Y3589" s="19" t="str">
        <f>VLOOKUP(G3589,'Verweis Kd-Gruppe'!$A$2:$B$8,2,FALSE)</f>
        <v>FHK</v>
      </c>
      <c r="Z3589" s="19" t="str">
        <f>VLOOKUP(J3589,'Verweis Art-Gruppe'!$A$2:$B$15,2,FALSE)</f>
        <v>Geräte</v>
      </c>
      <c r="AA3589" s="19" t="str">
        <f>VLOOKUP(W3589,'Verweis Vertreter'!$A$2:$B$24,2,FALSE)</f>
        <v>Zentrale</v>
      </c>
      <c r="AB3589" s="12">
        <f t="shared" si="504"/>
        <v>1</v>
      </c>
      <c r="AC3589" s="12">
        <f t="shared" si="509"/>
        <v>492.00850000000003</v>
      </c>
      <c r="AD3589" s="12">
        <f t="shared" si="510"/>
        <v>522</v>
      </c>
      <c r="AE3589" s="12">
        <f t="shared" si="505"/>
        <v>522</v>
      </c>
      <c r="AF3589" s="12">
        <f t="shared" si="506"/>
        <v>29.991499999999998</v>
      </c>
      <c r="AG3589" s="12">
        <f t="shared" si="507"/>
        <v>29.99</v>
      </c>
      <c r="AH3589" s="9">
        <f t="shared" si="511"/>
        <v>5.7452107279693486E-2</v>
      </c>
      <c r="AI3589" s="14">
        <f>VLOOKUP(E3589,'Verweis Faktor'!$A:$B,2,FALSE)</f>
        <v>1</v>
      </c>
      <c r="AJ3589" s="14"/>
      <c r="AK3589" s="14" t="str">
        <f>IF(AL3589="Ja","Versandkosten",VLOOKUP(E3589,'Verweis Belegart'!$A$2:$B$9,2,FALSE))</f>
        <v>Hardware</v>
      </c>
      <c r="AL3589" s="14" t="str">
        <f t="shared" si="512"/>
        <v>Nein</v>
      </c>
      <c r="AM3589" s="14" t="str">
        <f t="shared" si="508"/>
        <v>Positiv</v>
      </c>
    </row>
    <row r="3590" spans="1:39" ht="17.25" customHeight="1" x14ac:dyDescent="0.35">
      <c r="A3590" s="17">
        <v>14573815</v>
      </c>
      <c r="B3590" s="2" t="s">
        <v>2197</v>
      </c>
      <c r="C3590" s="1">
        <v>2025001</v>
      </c>
      <c r="D3590" s="1">
        <v>2000940</v>
      </c>
      <c r="E3590" s="2" t="s">
        <v>34</v>
      </c>
      <c r="F3590" s="2" t="s">
        <v>53</v>
      </c>
      <c r="G3590" s="2" t="s">
        <v>25</v>
      </c>
      <c r="H3590" s="2" t="s">
        <v>1002</v>
      </c>
      <c r="I3590" s="2" t="s">
        <v>1003</v>
      </c>
      <c r="J3590" s="2" t="s">
        <v>304</v>
      </c>
      <c r="K3590" s="2" t="s">
        <v>45</v>
      </c>
      <c r="L3590" s="2" t="s">
        <v>1529</v>
      </c>
      <c r="M3590" s="2" t="s">
        <v>1530</v>
      </c>
      <c r="N3590" s="2" t="s">
        <v>1531</v>
      </c>
      <c r="O3590" s="3">
        <v>8</v>
      </c>
      <c r="P3590" s="3">
        <v>52.86</v>
      </c>
      <c r="Q3590" s="3">
        <v>60</v>
      </c>
      <c r="R3590" s="3">
        <v>480</v>
      </c>
      <c r="S3590" s="3">
        <v>7.14</v>
      </c>
      <c r="T3590" s="3">
        <v>57.12</v>
      </c>
      <c r="U3590" s="3">
        <v>11.9</v>
      </c>
      <c r="V3590" s="2" t="s">
        <v>413</v>
      </c>
      <c r="W3590" s="2" t="s">
        <v>414</v>
      </c>
      <c r="X3590" s="2" t="s">
        <v>699</v>
      </c>
      <c r="Y3590" s="19" t="str">
        <f>VLOOKUP(G3590,'Verweis Kd-Gruppe'!$A$2:$B$8,2,FALSE)</f>
        <v>FHK</v>
      </c>
      <c r="Z3590" s="19" t="str">
        <f>VLOOKUP(J3590,'Verweis Art-Gruppe'!$A$2:$B$15,2,FALSE)</f>
        <v>Zubehör</v>
      </c>
      <c r="AA3590" s="19" t="str">
        <f>VLOOKUP(W3590,'Verweis Vertreter'!$A$2:$B$24,2,FALSE)</f>
        <v>Zentrale</v>
      </c>
      <c r="AB3590" s="12">
        <f t="shared" si="504"/>
        <v>8</v>
      </c>
      <c r="AC3590" s="12">
        <f t="shared" si="509"/>
        <v>52.86</v>
      </c>
      <c r="AD3590" s="12">
        <f t="shared" si="510"/>
        <v>60</v>
      </c>
      <c r="AE3590" s="12">
        <f t="shared" si="505"/>
        <v>480</v>
      </c>
      <c r="AF3590" s="12">
        <f t="shared" si="506"/>
        <v>7.14</v>
      </c>
      <c r="AG3590" s="12">
        <f t="shared" si="507"/>
        <v>57.12</v>
      </c>
      <c r="AH3590" s="9">
        <f t="shared" si="511"/>
        <v>0.11899999999999999</v>
      </c>
      <c r="AI3590" s="14">
        <f>VLOOKUP(E3590,'Verweis Faktor'!$A:$B,2,FALSE)</f>
        <v>1</v>
      </c>
      <c r="AJ3590" s="14"/>
      <c r="AK3590" s="14" t="str">
        <f>IF(AL3590="Ja","Versandkosten",VLOOKUP(E3590,'Verweis Belegart'!$A$2:$B$9,2,FALSE))</f>
        <v>Hardware</v>
      </c>
      <c r="AL3590" s="14" t="str">
        <f t="shared" si="512"/>
        <v>Nein</v>
      </c>
      <c r="AM3590" s="14" t="str">
        <f t="shared" si="508"/>
        <v>Positiv</v>
      </c>
    </row>
    <row r="3591" spans="1:39" ht="17.25" customHeight="1" x14ac:dyDescent="0.35">
      <c r="A3591" s="17">
        <v>14573809</v>
      </c>
      <c r="B3591" s="2" t="s">
        <v>2197</v>
      </c>
      <c r="C3591" s="1">
        <v>2025001</v>
      </c>
      <c r="D3591" s="1">
        <v>2000941</v>
      </c>
      <c r="E3591" s="2" t="s">
        <v>34</v>
      </c>
      <c r="F3591" s="2" t="s">
        <v>53</v>
      </c>
      <c r="G3591" s="2" t="s">
        <v>25</v>
      </c>
      <c r="H3591" s="2" t="s">
        <v>1270</v>
      </c>
      <c r="I3591" s="2" t="s">
        <v>1271</v>
      </c>
      <c r="J3591" s="2" t="s">
        <v>103</v>
      </c>
      <c r="K3591" s="2" t="s">
        <v>28</v>
      </c>
      <c r="L3591" s="2" t="s">
        <v>269</v>
      </c>
      <c r="M3591" s="2" t="s">
        <v>270</v>
      </c>
      <c r="N3591" s="2" t="s">
        <v>271</v>
      </c>
      <c r="O3591" s="3">
        <v>1</v>
      </c>
      <c r="P3591" s="3">
        <v>417.46170000000001</v>
      </c>
      <c r="Q3591" s="3">
        <v>428</v>
      </c>
      <c r="R3591" s="3">
        <v>428</v>
      </c>
      <c r="S3591" s="3">
        <v>10.5383</v>
      </c>
      <c r="T3591" s="3">
        <v>10.54</v>
      </c>
      <c r="U3591" s="3">
        <v>2.46</v>
      </c>
      <c r="V3591" s="2" t="s">
        <v>427</v>
      </c>
      <c r="W3591" s="2" t="s">
        <v>428</v>
      </c>
      <c r="X3591" s="2" t="s">
        <v>419</v>
      </c>
      <c r="Y3591" s="19" t="str">
        <f>VLOOKUP(G3591,'Verweis Kd-Gruppe'!$A$2:$B$8,2,FALSE)</f>
        <v>FHK</v>
      </c>
      <c r="Z3591" s="19" t="str">
        <f>VLOOKUP(J3591,'Verweis Art-Gruppe'!$A$2:$B$15,2,FALSE)</f>
        <v>Geräte</v>
      </c>
      <c r="AA3591" s="19" t="str">
        <f>VLOOKUP(W3591,'Verweis Vertreter'!$A$2:$B$24,2,FALSE)</f>
        <v>Zentrale</v>
      </c>
      <c r="AB3591" s="12">
        <f t="shared" si="504"/>
        <v>1</v>
      </c>
      <c r="AC3591" s="12">
        <f t="shared" si="509"/>
        <v>417.46170000000001</v>
      </c>
      <c r="AD3591" s="12">
        <f t="shared" si="510"/>
        <v>428</v>
      </c>
      <c r="AE3591" s="12">
        <f t="shared" si="505"/>
        <v>428</v>
      </c>
      <c r="AF3591" s="12">
        <f t="shared" si="506"/>
        <v>10.5383</v>
      </c>
      <c r="AG3591" s="12">
        <f t="shared" si="507"/>
        <v>10.54</v>
      </c>
      <c r="AH3591" s="9">
        <f t="shared" si="511"/>
        <v>2.4626168224299062E-2</v>
      </c>
      <c r="AI3591" s="14">
        <f>VLOOKUP(E3591,'Verweis Faktor'!$A:$B,2,FALSE)</f>
        <v>1</v>
      </c>
      <c r="AJ3591" s="14"/>
      <c r="AK3591" s="14" t="str">
        <f>IF(AL3591="Ja","Versandkosten",VLOOKUP(E3591,'Verweis Belegart'!$A$2:$B$9,2,FALSE))</f>
        <v>Hardware</v>
      </c>
      <c r="AL3591" s="14" t="str">
        <f t="shared" si="512"/>
        <v>Nein</v>
      </c>
      <c r="AM3591" s="14" t="str">
        <f t="shared" si="508"/>
        <v>Positiv</v>
      </c>
    </row>
    <row r="3592" spans="1:39" ht="17.25" customHeight="1" x14ac:dyDescent="0.35">
      <c r="A3592" s="17">
        <v>14573809</v>
      </c>
      <c r="B3592" s="2" t="s">
        <v>2197</v>
      </c>
      <c r="C3592" s="1">
        <v>2025001</v>
      </c>
      <c r="D3592" s="1">
        <v>2000941</v>
      </c>
      <c r="E3592" s="2" t="s">
        <v>34</v>
      </c>
      <c r="F3592" s="2" t="s">
        <v>53</v>
      </c>
      <c r="G3592" s="2" t="s">
        <v>25</v>
      </c>
      <c r="H3592" s="2" t="s">
        <v>1270</v>
      </c>
      <c r="I3592" s="2" t="s">
        <v>1271</v>
      </c>
      <c r="J3592" s="2" t="s">
        <v>2228</v>
      </c>
      <c r="K3592" s="2" t="s">
        <v>45</v>
      </c>
      <c r="L3592" s="2" t="s">
        <v>1386</v>
      </c>
      <c r="M3592" s="2" t="s">
        <v>1387</v>
      </c>
      <c r="N3592" s="2"/>
      <c r="O3592" s="3">
        <v>1</v>
      </c>
      <c r="P3592" s="3">
        <v>0</v>
      </c>
      <c r="Q3592" s="3">
        <v>0</v>
      </c>
      <c r="R3592" s="3">
        <v>0</v>
      </c>
      <c r="S3592" s="3"/>
      <c r="T3592" s="3">
        <v>0</v>
      </c>
      <c r="U3592" s="3"/>
      <c r="V3592" s="2" t="s">
        <v>427</v>
      </c>
      <c r="W3592" s="2" t="s">
        <v>428</v>
      </c>
      <c r="X3592" s="2" t="s">
        <v>419</v>
      </c>
      <c r="Y3592" s="19" t="str">
        <f>VLOOKUP(G3592,'Verweis Kd-Gruppe'!$A$2:$B$8,2,FALSE)</f>
        <v>FHK</v>
      </c>
      <c r="Z3592" s="19" t="str">
        <f>VLOOKUP(J3592,'Verweis Art-Gruppe'!$A$2:$B$15,2,FALSE)</f>
        <v>Marketing</v>
      </c>
      <c r="AA3592" s="19" t="str">
        <f>VLOOKUP(W3592,'Verweis Vertreter'!$A$2:$B$24,2,FALSE)</f>
        <v>Zentrale</v>
      </c>
      <c r="AB3592" s="12">
        <f t="shared" si="504"/>
        <v>1</v>
      </c>
      <c r="AC3592" s="12">
        <f t="shared" si="509"/>
        <v>0</v>
      </c>
      <c r="AD3592" s="12">
        <f t="shared" si="510"/>
        <v>0</v>
      </c>
      <c r="AE3592" s="12">
        <f t="shared" si="505"/>
        <v>0</v>
      </c>
      <c r="AF3592" s="12">
        <f t="shared" si="506"/>
        <v>0</v>
      </c>
      <c r="AG3592" s="12">
        <f t="shared" si="507"/>
        <v>0</v>
      </c>
      <c r="AH3592" s="9">
        <f t="shared" si="511"/>
        <v>0</v>
      </c>
      <c r="AI3592" s="14">
        <f>VLOOKUP(E3592,'Verweis Faktor'!$A:$B,2,FALSE)</f>
        <v>1</v>
      </c>
      <c r="AJ3592" s="14"/>
      <c r="AK3592" s="14" t="str">
        <f>IF(AL3592="Ja","Versandkosten",VLOOKUP(E3592,'Verweis Belegart'!$A$2:$B$9,2,FALSE))</f>
        <v>Hardware</v>
      </c>
      <c r="AL3592" s="14" t="str">
        <f t="shared" si="512"/>
        <v>Nein</v>
      </c>
      <c r="AM3592" s="14" t="str">
        <f t="shared" si="508"/>
        <v>Positiv</v>
      </c>
    </row>
    <row r="3593" spans="1:39" ht="17.25" customHeight="1" x14ac:dyDescent="0.35">
      <c r="A3593" s="17">
        <v>14573882</v>
      </c>
      <c r="B3593" s="2" t="s">
        <v>2197</v>
      </c>
      <c r="C3593" s="1">
        <v>2025001</v>
      </c>
      <c r="D3593" s="1">
        <v>2000942</v>
      </c>
      <c r="E3593" s="2" t="s">
        <v>34</v>
      </c>
      <c r="F3593" s="2" t="s">
        <v>53</v>
      </c>
      <c r="G3593" s="2" t="s">
        <v>25</v>
      </c>
      <c r="H3593" s="2" t="s">
        <v>799</v>
      </c>
      <c r="I3593" s="2" t="s">
        <v>800</v>
      </c>
      <c r="J3593" s="2" t="s">
        <v>103</v>
      </c>
      <c r="K3593" s="2" t="s">
        <v>28</v>
      </c>
      <c r="L3593" s="2" t="s">
        <v>185</v>
      </c>
      <c r="M3593" s="2" t="s">
        <v>186</v>
      </c>
      <c r="N3593" s="2" t="s">
        <v>187</v>
      </c>
      <c r="O3593" s="3">
        <v>1</v>
      </c>
      <c r="P3593" s="3">
        <v>93.245800000000003</v>
      </c>
      <c r="Q3593" s="3">
        <v>105</v>
      </c>
      <c r="R3593" s="3">
        <v>105</v>
      </c>
      <c r="S3593" s="3">
        <v>11.754200000000001</v>
      </c>
      <c r="T3593" s="3">
        <v>11.75</v>
      </c>
      <c r="U3593" s="3">
        <v>11.19</v>
      </c>
      <c r="V3593" s="2" t="s">
        <v>413</v>
      </c>
      <c r="W3593" s="2" t="s">
        <v>414</v>
      </c>
      <c r="X3593" s="2" t="s">
        <v>419</v>
      </c>
      <c r="Y3593" s="19" t="str">
        <f>VLOOKUP(G3593,'Verweis Kd-Gruppe'!$A$2:$B$8,2,FALSE)</f>
        <v>FHK</v>
      </c>
      <c r="Z3593" s="19" t="str">
        <f>VLOOKUP(J3593,'Verweis Art-Gruppe'!$A$2:$B$15,2,FALSE)</f>
        <v>Geräte</v>
      </c>
      <c r="AA3593" s="19" t="str">
        <f>VLOOKUP(W3593,'Verweis Vertreter'!$A$2:$B$24,2,FALSE)</f>
        <v>Zentrale</v>
      </c>
      <c r="AB3593" s="12">
        <f t="shared" si="504"/>
        <v>1</v>
      </c>
      <c r="AC3593" s="12">
        <f t="shared" si="509"/>
        <v>93.245800000000003</v>
      </c>
      <c r="AD3593" s="12">
        <f t="shared" si="510"/>
        <v>105</v>
      </c>
      <c r="AE3593" s="12">
        <f t="shared" si="505"/>
        <v>105</v>
      </c>
      <c r="AF3593" s="12">
        <f t="shared" si="506"/>
        <v>11.754200000000001</v>
      </c>
      <c r="AG3593" s="12">
        <f t="shared" si="507"/>
        <v>11.75</v>
      </c>
      <c r="AH3593" s="9">
        <f t="shared" si="511"/>
        <v>0.11190476190476191</v>
      </c>
      <c r="AI3593" s="14">
        <f>VLOOKUP(E3593,'Verweis Faktor'!$A:$B,2,FALSE)</f>
        <v>1</v>
      </c>
      <c r="AJ3593" s="14"/>
      <c r="AK3593" s="14" t="str">
        <f>IF(AL3593="Ja","Versandkosten",VLOOKUP(E3593,'Verweis Belegart'!$A$2:$B$9,2,FALSE))</f>
        <v>Hardware</v>
      </c>
      <c r="AL3593" s="14" t="str">
        <f t="shared" si="512"/>
        <v>Nein</v>
      </c>
      <c r="AM3593" s="14" t="str">
        <f t="shared" si="508"/>
        <v>Positiv</v>
      </c>
    </row>
    <row r="3594" spans="1:39" ht="17.25" customHeight="1" x14ac:dyDescent="0.35">
      <c r="A3594" s="17">
        <v>14573834</v>
      </c>
      <c r="B3594" s="2" t="s">
        <v>2197</v>
      </c>
      <c r="C3594" s="1">
        <v>2025001</v>
      </c>
      <c r="D3594" s="1">
        <v>2000943</v>
      </c>
      <c r="E3594" s="2" t="s">
        <v>34</v>
      </c>
      <c r="F3594" s="2" t="s">
        <v>53</v>
      </c>
      <c r="G3594" s="2" t="s">
        <v>25</v>
      </c>
      <c r="H3594" s="2" t="s">
        <v>1890</v>
      </c>
      <c r="I3594" s="2" t="s">
        <v>1891</v>
      </c>
      <c r="J3594" s="2" t="s">
        <v>103</v>
      </c>
      <c r="K3594" s="2" t="s">
        <v>28</v>
      </c>
      <c r="L3594" s="2" t="s">
        <v>1950</v>
      </c>
      <c r="M3594" s="2" t="s">
        <v>1951</v>
      </c>
      <c r="N3594" s="2" t="s">
        <v>1805</v>
      </c>
      <c r="O3594" s="3">
        <v>1</v>
      </c>
      <c r="P3594" s="3">
        <v>819</v>
      </c>
      <c r="Q3594" s="3">
        <v>855</v>
      </c>
      <c r="R3594" s="3">
        <v>855</v>
      </c>
      <c r="S3594" s="3">
        <v>36</v>
      </c>
      <c r="T3594" s="3">
        <v>36</v>
      </c>
      <c r="U3594" s="3">
        <v>4.21</v>
      </c>
      <c r="V3594" s="2" t="s">
        <v>1892</v>
      </c>
      <c r="W3594" s="2" t="s">
        <v>1893</v>
      </c>
      <c r="X3594" s="2" t="s">
        <v>699</v>
      </c>
      <c r="Y3594" s="19" t="str">
        <f>VLOOKUP(G3594,'Verweis Kd-Gruppe'!$A$2:$B$8,2,FALSE)</f>
        <v>FHK</v>
      </c>
      <c r="Z3594" s="19" t="str">
        <f>VLOOKUP(J3594,'Verweis Art-Gruppe'!$A$2:$B$15,2,FALSE)</f>
        <v>Geräte</v>
      </c>
      <c r="AA3594" s="19" t="str">
        <f>VLOOKUP(W3594,'Verweis Vertreter'!$A$2:$B$24,2,FALSE)</f>
        <v>Zentrale</v>
      </c>
      <c r="AB3594" s="12">
        <f t="shared" si="504"/>
        <v>1</v>
      </c>
      <c r="AC3594" s="12">
        <f t="shared" si="509"/>
        <v>819</v>
      </c>
      <c r="AD3594" s="12">
        <f t="shared" si="510"/>
        <v>855</v>
      </c>
      <c r="AE3594" s="12">
        <f t="shared" si="505"/>
        <v>855</v>
      </c>
      <c r="AF3594" s="12">
        <f t="shared" si="506"/>
        <v>36</v>
      </c>
      <c r="AG3594" s="12">
        <f t="shared" si="507"/>
        <v>36</v>
      </c>
      <c r="AH3594" s="9">
        <f t="shared" si="511"/>
        <v>4.2105263157894736E-2</v>
      </c>
      <c r="AI3594" s="14">
        <f>VLOOKUP(E3594,'Verweis Faktor'!$A:$B,2,FALSE)</f>
        <v>1</v>
      </c>
      <c r="AJ3594" s="14"/>
      <c r="AK3594" s="14" t="str">
        <f>IF(AL3594="Ja","Versandkosten",VLOOKUP(E3594,'Verweis Belegart'!$A$2:$B$9,2,FALSE))</f>
        <v>Hardware</v>
      </c>
      <c r="AL3594" s="14" t="str">
        <f t="shared" si="512"/>
        <v>Nein</v>
      </c>
      <c r="AM3594" s="14" t="str">
        <f t="shared" si="508"/>
        <v>Positiv</v>
      </c>
    </row>
    <row r="3595" spans="1:39" ht="17.25" customHeight="1" x14ac:dyDescent="0.35">
      <c r="A3595" s="17">
        <v>14573879</v>
      </c>
      <c r="B3595" s="2" t="s">
        <v>2197</v>
      </c>
      <c r="C3595" s="1">
        <v>2025001</v>
      </c>
      <c r="D3595" s="1">
        <v>2000944</v>
      </c>
      <c r="E3595" s="2" t="s">
        <v>34</v>
      </c>
      <c r="F3595" s="2" t="s">
        <v>53</v>
      </c>
      <c r="G3595" s="2" t="s">
        <v>66</v>
      </c>
      <c r="H3595" s="2" t="s">
        <v>1864</v>
      </c>
      <c r="I3595" s="2" t="s">
        <v>1865</v>
      </c>
      <c r="J3595" s="2" t="s">
        <v>103</v>
      </c>
      <c r="K3595" s="2" t="s">
        <v>28</v>
      </c>
      <c r="L3595" s="2" t="s">
        <v>385</v>
      </c>
      <c r="M3595" s="2" t="s">
        <v>386</v>
      </c>
      <c r="N3595" s="2" t="s">
        <v>292</v>
      </c>
      <c r="O3595" s="3">
        <v>15</v>
      </c>
      <c r="P3595" s="3">
        <v>906.88019999999995</v>
      </c>
      <c r="Q3595" s="3">
        <v>919</v>
      </c>
      <c r="R3595" s="3">
        <v>13785</v>
      </c>
      <c r="S3595" s="3">
        <v>12.1198</v>
      </c>
      <c r="T3595" s="3">
        <v>181.8</v>
      </c>
      <c r="U3595" s="3">
        <v>1.31</v>
      </c>
      <c r="V3595" s="2" t="s">
        <v>927</v>
      </c>
      <c r="W3595" s="2" t="s">
        <v>928</v>
      </c>
      <c r="X3595" s="2" t="s">
        <v>197</v>
      </c>
      <c r="Y3595" s="19" t="str">
        <f>VLOOKUP(G3595,'Verweis Kd-Gruppe'!$A$2:$B$8,2,FALSE)</f>
        <v>EXP</v>
      </c>
      <c r="Z3595" s="19" t="str">
        <f>VLOOKUP(J3595,'Verweis Art-Gruppe'!$A$2:$B$15,2,FALSE)</f>
        <v>Geräte</v>
      </c>
      <c r="AA3595" s="19" t="str">
        <f>VLOOKUP(W3595,'Verweis Vertreter'!$A$2:$B$24,2,FALSE)</f>
        <v>Ximena Morales</v>
      </c>
      <c r="AB3595" s="12">
        <f t="shared" si="504"/>
        <v>15</v>
      </c>
      <c r="AC3595" s="12">
        <f t="shared" si="509"/>
        <v>906.88019999999995</v>
      </c>
      <c r="AD3595" s="12">
        <f t="shared" si="510"/>
        <v>919</v>
      </c>
      <c r="AE3595" s="12">
        <f t="shared" si="505"/>
        <v>13785</v>
      </c>
      <c r="AF3595" s="12">
        <f t="shared" si="506"/>
        <v>12.1198</v>
      </c>
      <c r="AG3595" s="12">
        <f t="shared" si="507"/>
        <v>181.8</v>
      </c>
      <c r="AH3595" s="9">
        <f t="shared" si="511"/>
        <v>1.3188248095756258E-2</v>
      </c>
      <c r="AI3595" s="14">
        <f>VLOOKUP(E3595,'Verweis Faktor'!$A:$B,2,FALSE)</f>
        <v>1</v>
      </c>
      <c r="AJ3595" s="14"/>
      <c r="AK3595" s="14" t="str">
        <f>IF(AL3595="Ja","Versandkosten",VLOOKUP(E3595,'Verweis Belegart'!$A$2:$B$9,2,FALSE))</f>
        <v>Hardware</v>
      </c>
      <c r="AL3595" s="14" t="str">
        <f t="shared" si="512"/>
        <v>Nein</v>
      </c>
      <c r="AM3595" s="14" t="str">
        <f t="shared" si="508"/>
        <v>Positiv</v>
      </c>
    </row>
    <row r="3596" spans="1:39" ht="17.25" customHeight="1" x14ac:dyDescent="0.35">
      <c r="A3596" s="17">
        <v>14573879</v>
      </c>
      <c r="B3596" s="2" t="s">
        <v>2197</v>
      </c>
      <c r="C3596" s="1">
        <v>2025001</v>
      </c>
      <c r="D3596" s="1">
        <v>2000944</v>
      </c>
      <c r="E3596" s="2" t="s">
        <v>34</v>
      </c>
      <c r="F3596" s="2" t="s">
        <v>53</v>
      </c>
      <c r="G3596" s="2" t="s">
        <v>66</v>
      </c>
      <c r="H3596" s="2" t="s">
        <v>1864</v>
      </c>
      <c r="I3596" s="2" t="s">
        <v>1865</v>
      </c>
      <c r="J3596" s="2" t="s">
        <v>103</v>
      </c>
      <c r="K3596" s="2" t="s">
        <v>45</v>
      </c>
      <c r="L3596" s="2" t="s">
        <v>387</v>
      </c>
      <c r="M3596" s="2" t="s">
        <v>388</v>
      </c>
      <c r="N3596" s="2" t="s">
        <v>292</v>
      </c>
      <c r="O3596" s="3">
        <v>20</v>
      </c>
      <c r="P3596" s="3">
        <v>895.92759999999998</v>
      </c>
      <c r="Q3596" s="3">
        <v>915</v>
      </c>
      <c r="R3596" s="3">
        <v>18300</v>
      </c>
      <c r="S3596" s="3">
        <v>19.072399999999998</v>
      </c>
      <c r="T3596" s="3">
        <v>381.45</v>
      </c>
      <c r="U3596" s="3">
        <v>2.08</v>
      </c>
      <c r="V3596" s="2" t="s">
        <v>927</v>
      </c>
      <c r="W3596" s="2" t="s">
        <v>928</v>
      </c>
      <c r="X3596" s="2" t="s">
        <v>197</v>
      </c>
      <c r="Y3596" s="19" t="str">
        <f>VLOOKUP(G3596,'Verweis Kd-Gruppe'!$A$2:$B$8,2,FALSE)</f>
        <v>EXP</v>
      </c>
      <c r="Z3596" s="19" t="str">
        <f>VLOOKUP(J3596,'Verweis Art-Gruppe'!$A$2:$B$15,2,FALSE)</f>
        <v>Geräte</v>
      </c>
      <c r="AA3596" s="19" t="str">
        <f>VLOOKUP(W3596,'Verweis Vertreter'!$A$2:$B$24,2,FALSE)</f>
        <v>Ximena Morales</v>
      </c>
      <c r="AB3596" s="12">
        <f t="shared" si="504"/>
        <v>20</v>
      </c>
      <c r="AC3596" s="12">
        <f t="shared" si="509"/>
        <v>895.92759999999998</v>
      </c>
      <c r="AD3596" s="12">
        <f t="shared" si="510"/>
        <v>915</v>
      </c>
      <c r="AE3596" s="12">
        <f t="shared" si="505"/>
        <v>18300</v>
      </c>
      <c r="AF3596" s="12">
        <f t="shared" si="506"/>
        <v>19.072399999999998</v>
      </c>
      <c r="AG3596" s="12">
        <f t="shared" si="507"/>
        <v>381.45</v>
      </c>
      <c r="AH3596" s="9">
        <f t="shared" si="511"/>
        <v>2.0844262295081968E-2</v>
      </c>
      <c r="AI3596" s="14">
        <f>VLOOKUP(E3596,'Verweis Faktor'!$A:$B,2,FALSE)</f>
        <v>1</v>
      </c>
      <c r="AJ3596" s="14"/>
      <c r="AK3596" s="14" t="str">
        <f>IF(AL3596="Ja","Versandkosten",VLOOKUP(E3596,'Verweis Belegart'!$A$2:$B$9,2,FALSE))</f>
        <v>Hardware</v>
      </c>
      <c r="AL3596" s="14" t="str">
        <f t="shared" si="512"/>
        <v>Nein</v>
      </c>
      <c r="AM3596" s="14" t="str">
        <f t="shared" si="508"/>
        <v>Positiv</v>
      </c>
    </row>
    <row r="3597" spans="1:39" ht="17.25" customHeight="1" x14ac:dyDescent="0.35">
      <c r="A3597" s="17">
        <v>14573914</v>
      </c>
      <c r="B3597" s="2" t="s">
        <v>2197</v>
      </c>
      <c r="C3597" s="1">
        <v>2025001</v>
      </c>
      <c r="D3597" s="1">
        <v>2000945</v>
      </c>
      <c r="E3597" s="2" t="s">
        <v>34</v>
      </c>
      <c r="F3597" s="2" t="s">
        <v>1383</v>
      </c>
      <c r="G3597" s="2" t="s">
        <v>25</v>
      </c>
      <c r="H3597" s="2" t="s">
        <v>2255</v>
      </c>
      <c r="I3597" s="2" t="s">
        <v>2256</v>
      </c>
      <c r="J3597" s="2" t="s">
        <v>2228</v>
      </c>
      <c r="K3597" s="2" t="s">
        <v>28</v>
      </c>
      <c r="L3597" s="2" t="s">
        <v>1386</v>
      </c>
      <c r="M3597" s="2" t="s">
        <v>1387</v>
      </c>
      <c r="N3597" s="2"/>
      <c r="O3597" s="3">
        <v>1</v>
      </c>
      <c r="P3597" s="3">
        <v>0</v>
      </c>
      <c r="Q3597" s="3">
        <v>0</v>
      </c>
      <c r="R3597" s="3">
        <v>0</v>
      </c>
      <c r="S3597" s="3"/>
      <c r="T3597" s="3">
        <v>0</v>
      </c>
      <c r="U3597" s="3"/>
      <c r="V3597" s="2" t="s">
        <v>427</v>
      </c>
      <c r="W3597" s="2" t="s">
        <v>428</v>
      </c>
      <c r="X3597" s="2" t="s">
        <v>724</v>
      </c>
      <c r="Y3597" s="19" t="str">
        <f>VLOOKUP(G3597,'Verweis Kd-Gruppe'!$A$2:$B$8,2,FALSE)</f>
        <v>FHK</v>
      </c>
      <c r="Z3597" s="19" t="str">
        <f>VLOOKUP(J3597,'Verweis Art-Gruppe'!$A$2:$B$15,2,FALSE)</f>
        <v>Marketing</v>
      </c>
      <c r="AA3597" s="19" t="str">
        <f>VLOOKUP(W3597,'Verweis Vertreter'!$A$2:$B$24,2,FALSE)</f>
        <v>Zentrale</v>
      </c>
      <c r="AB3597" s="12">
        <f t="shared" si="504"/>
        <v>1</v>
      </c>
      <c r="AC3597" s="12">
        <f t="shared" si="509"/>
        <v>0</v>
      </c>
      <c r="AD3597" s="12">
        <f t="shared" si="510"/>
        <v>0</v>
      </c>
      <c r="AE3597" s="12">
        <f t="shared" si="505"/>
        <v>0</v>
      </c>
      <c r="AF3597" s="12">
        <f t="shared" si="506"/>
        <v>0</v>
      </c>
      <c r="AG3597" s="12">
        <f t="shared" si="507"/>
        <v>0</v>
      </c>
      <c r="AH3597" s="9">
        <f t="shared" si="511"/>
        <v>0</v>
      </c>
      <c r="AI3597" s="14">
        <f>VLOOKUP(E3597,'Verweis Faktor'!$A:$B,2,FALSE)</f>
        <v>1</v>
      </c>
      <c r="AJ3597" s="14"/>
      <c r="AK3597" s="14" t="str">
        <f>IF(AL3597="Ja","Versandkosten",VLOOKUP(E3597,'Verweis Belegart'!$A$2:$B$9,2,FALSE))</f>
        <v>Hardware</v>
      </c>
      <c r="AL3597" s="14" t="str">
        <f t="shared" si="512"/>
        <v>Nein</v>
      </c>
      <c r="AM3597" s="14" t="str">
        <f t="shared" si="508"/>
        <v>Positiv</v>
      </c>
    </row>
    <row r="3598" spans="1:39" ht="17.25" customHeight="1" x14ac:dyDescent="0.35">
      <c r="A3598" s="17">
        <v>14573928</v>
      </c>
      <c r="B3598" s="2" t="s">
        <v>2197</v>
      </c>
      <c r="C3598" s="1">
        <v>2025001</v>
      </c>
      <c r="D3598" s="1">
        <v>2000946</v>
      </c>
      <c r="E3598" s="2" t="s">
        <v>34</v>
      </c>
      <c r="F3598" s="2" t="s">
        <v>1383</v>
      </c>
      <c r="G3598" s="2" t="s">
        <v>25</v>
      </c>
      <c r="H3598" s="2" t="s">
        <v>2263</v>
      </c>
      <c r="I3598" s="2" t="s">
        <v>2264</v>
      </c>
      <c r="J3598" s="2" t="s">
        <v>2228</v>
      </c>
      <c r="K3598" s="2" t="s">
        <v>28</v>
      </c>
      <c r="L3598" s="2" t="s">
        <v>1386</v>
      </c>
      <c r="M3598" s="2" t="s">
        <v>1387</v>
      </c>
      <c r="N3598" s="2"/>
      <c r="O3598" s="3">
        <v>1</v>
      </c>
      <c r="P3598" s="3">
        <v>0</v>
      </c>
      <c r="Q3598" s="3">
        <v>0</v>
      </c>
      <c r="R3598" s="3">
        <v>0</v>
      </c>
      <c r="S3598" s="3"/>
      <c r="T3598" s="3">
        <v>0</v>
      </c>
      <c r="U3598" s="3"/>
      <c r="V3598" s="2" t="s">
        <v>427</v>
      </c>
      <c r="W3598" s="2" t="s">
        <v>428</v>
      </c>
      <c r="X3598" s="2" t="s">
        <v>1117</v>
      </c>
      <c r="Y3598" s="19" t="str">
        <f>VLOOKUP(G3598,'Verweis Kd-Gruppe'!$A$2:$B$8,2,FALSE)</f>
        <v>FHK</v>
      </c>
      <c r="Z3598" s="19" t="str">
        <f>VLOOKUP(J3598,'Verweis Art-Gruppe'!$A$2:$B$15,2,FALSE)</f>
        <v>Marketing</v>
      </c>
      <c r="AA3598" s="19" t="str">
        <f>VLOOKUP(W3598,'Verweis Vertreter'!$A$2:$B$24,2,FALSE)</f>
        <v>Zentrale</v>
      </c>
      <c r="AB3598" s="12">
        <f t="shared" si="504"/>
        <v>1</v>
      </c>
      <c r="AC3598" s="12">
        <f t="shared" si="509"/>
        <v>0</v>
      </c>
      <c r="AD3598" s="12">
        <f t="shared" si="510"/>
        <v>0</v>
      </c>
      <c r="AE3598" s="12">
        <f t="shared" si="505"/>
        <v>0</v>
      </c>
      <c r="AF3598" s="12">
        <f t="shared" si="506"/>
        <v>0</v>
      </c>
      <c r="AG3598" s="12">
        <f t="shared" si="507"/>
        <v>0</v>
      </c>
      <c r="AH3598" s="9">
        <f t="shared" si="511"/>
        <v>0</v>
      </c>
      <c r="AI3598" s="14">
        <f>VLOOKUP(E3598,'Verweis Faktor'!$A:$B,2,FALSE)</f>
        <v>1</v>
      </c>
      <c r="AJ3598" s="14"/>
      <c r="AK3598" s="14" t="str">
        <f>IF(AL3598="Ja","Versandkosten",VLOOKUP(E3598,'Verweis Belegart'!$A$2:$B$9,2,FALSE))</f>
        <v>Hardware</v>
      </c>
      <c r="AL3598" s="14" t="str">
        <f t="shared" si="512"/>
        <v>Nein</v>
      </c>
      <c r="AM3598" s="14" t="str">
        <f t="shared" si="508"/>
        <v>Positiv</v>
      </c>
    </row>
    <row r="3599" spans="1:39" ht="17.25" customHeight="1" x14ac:dyDescent="0.35">
      <c r="A3599" s="17">
        <v>14573628</v>
      </c>
      <c r="B3599" s="2" t="s">
        <v>2197</v>
      </c>
      <c r="C3599" s="1">
        <v>2025001</v>
      </c>
      <c r="D3599" s="1">
        <v>2000947</v>
      </c>
      <c r="E3599" s="2" t="s">
        <v>34</v>
      </c>
      <c r="F3599" s="2" t="s">
        <v>142</v>
      </c>
      <c r="G3599" s="2" t="s">
        <v>36</v>
      </c>
      <c r="H3599" s="2" t="s">
        <v>37</v>
      </c>
      <c r="I3599" s="2" t="s">
        <v>38</v>
      </c>
      <c r="J3599" s="2" t="s">
        <v>103</v>
      </c>
      <c r="K3599" s="2" t="s">
        <v>28</v>
      </c>
      <c r="L3599" s="2" t="s">
        <v>1556</v>
      </c>
      <c r="M3599" s="2" t="s">
        <v>1557</v>
      </c>
      <c r="N3599" s="2" t="s">
        <v>481</v>
      </c>
      <c r="O3599" s="3">
        <v>50</v>
      </c>
      <c r="P3599" s="3">
        <v>109</v>
      </c>
      <c r="Q3599" s="3">
        <v>120</v>
      </c>
      <c r="R3599" s="3">
        <v>6000</v>
      </c>
      <c r="S3599" s="3">
        <v>11</v>
      </c>
      <c r="T3599" s="3">
        <v>550</v>
      </c>
      <c r="U3599" s="3">
        <v>9.16</v>
      </c>
      <c r="V3599" s="2" t="s">
        <v>42</v>
      </c>
      <c r="W3599" s="2" t="s">
        <v>43</v>
      </c>
      <c r="X3599" s="2" t="s">
        <v>44</v>
      </c>
      <c r="Y3599" s="19" t="str">
        <f>VLOOKUP(G3599,'Verweis Kd-Gruppe'!$A$2:$B$8,2,FALSE)</f>
        <v>GRK</v>
      </c>
      <c r="Z3599" s="19" t="str">
        <f>VLOOKUP(J3599,'Verweis Art-Gruppe'!$A$2:$B$15,2,FALSE)</f>
        <v>Geräte</v>
      </c>
      <c r="AA3599" s="19" t="str">
        <f>VLOOKUP(W3599,'Verweis Vertreter'!$A$2:$B$24,2,FALSE)</f>
        <v>Sebastian Faber</v>
      </c>
      <c r="AB3599" s="12">
        <f t="shared" si="504"/>
        <v>50</v>
      </c>
      <c r="AC3599" s="12">
        <f t="shared" si="509"/>
        <v>109</v>
      </c>
      <c r="AD3599" s="12">
        <f t="shared" si="510"/>
        <v>120</v>
      </c>
      <c r="AE3599" s="12">
        <f t="shared" si="505"/>
        <v>6000</v>
      </c>
      <c r="AF3599" s="12">
        <f t="shared" si="506"/>
        <v>11</v>
      </c>
      <c r="AG3599" s="12">
        <f t="shared" si="507"/>
        <v>550</v>
      </c>
      <c r="AH3599" s="9">
        <f t="shared" si="511"/>
        <v>9.166666666666666E-2</v>
      </c>
      <c r="AI3599" s="14">
        <f>VLOOKUP(E3599,'Verweis Faktor'!$A:$B,2,FALSE)</f>
        <v>1</v>
      </c>
      <c r="AJ3599" s="14"/>
      <c r="AK3599" s="14" t="str">
        <f>IF(AL3599="Ja","Versandkosten",VLOOKUP(E3599,'Verweis Belegart'!$A$2:$B$9,2,FALSE))</f>
        <v>Hardware</v>
      </c>
      <c r="AL3599" s="14" t="str">
        <f t="shared" si="512"/>
        <v>Nein</v>
      </c>
      <c r="AM3599" s="14" t="str">
        <f t="shared" si="508"/>
        <v>Positiv</v>
      </c>
    </row>
    <row r="3600" spans="1:39" ht="17.25" customHeight="1" x14ac:dyDescent="0.35">
      <c r="A3600" s="17">
        <v>14573628</v>
      </c>
      <c r="B3600" s="2" t="s">
        <v>2197</v>
      </c>
      <c r="C3600" s="1">
        <v>2025001</v>
      </c>
      <c r="D3600" s="1">
        <v>2000947</v>
      </c>
      <c r="E3600" s="2" t="s">
        <v>34</v>
      </c>
      <c r="F3600" s="2" t="s">
        <v>142</v>
      </c>
      <c r="G3600" s="2" t="s">
        <v>36</v>
      </c>
      <c r="H3600" s="2" t="s">
        <v>37</v>
      </c>
      <c r="I3600" s="2" t="s">
        <v>38</v>
      </c>
      <c r="J3600" s="2" t="s">
        <v>103</v>
      </c>
      <c r="K3600" s="2" t="s">
        <v>45</v>
      </c>
      <c r="L3600" s="2" t="s">
        <v>479</v>
      </c>
      <c r="M3600" s="2" t="s">
        <v>480</v>
      </c>
      <c r="N3600" s="2" t="s">
        <v>481</v>
      </c>
      <c r="O3600" s="3">
        <v>250</v>
      </c>
      <c r="P3600" s="3">
        <v>110.11790000000001</v>
      </c>
      <c r="Q3600" s="3">
        <v>120</v>
      </c>
      <c r="R3600" s="3">
        <v>30000</v>
      </c>
      <c r="S3600" s="3">
        <v>9.8820999999999994</v>
      </c>
      <c r="T3600" s="3">
        <v>2470.52</v>
      </c>
      <c r="U3600" s="3">
        <v>8.23</v>
      </c>
      <c r="V3600" s="2" t="s">
        <v>42</v>
      </c>
      <c r="W3600" s="2" t="s">
        <v>43</v>
      </c>
      <c r="X3600" s="2" t="s">
        <v>44</v>
      </c>
      <c r="Y3600" s="19" t="str">
        <f>VLOOKUP(G3600,'Verweis Kd-Gruppe'!$A$2:$B$8,2,FALSE)</f>
        <v>GRK</v>
      </c>
      <c r="Z3600" s="19" t="str">
        <f>VLOOKUP(J3600,'Verweis Art-Gruppe'!$A$2:$B$15,2,FALSE)</f>
        <v>Geräte</v>
      </c>
      <c r="AA3600" s="19" t="str">
        <f>VLOOKUP(W3600,'Verweis Vertreter'!$A$2:$B$24,2,FALSE)</f>
        <v>Sebastian Faber</v>
      </c>
      <c r="AB3600" s="12">
        <f t="shared" si="504"/>
        <v>250</v>
      </c>
      <c r="AC3600" s="12">
        <f t="shared" si="509"/>
        <v>110.11790000000001</v>
      </c>
      <c r="AD3600" s="12">
        <f t="shared" si="510"/>
        <v>120</v>
      </c>
      <c r="AE3600" s="12">
        <f t="shared" si="505"/>
        <v>30000</v>
      </c>
      <c r="AF3600" s="12">
        <f t="shared" si="506"/>
        <v>9.8820999999999994</v>
      </c>
      <c r="AG3600" s="12">
        <f t="shared" si="507"/>
        <v>2470.52</v>
      </c>
      <c r="AH3600" s="9">
        <f t="shared" si="511"/>
        <v>8.2350666666666669E-2</v>
      </c>
      <c r="AI3600" s="14">
        <f>VLOOKUP(E3600,'Verweis Faktor'!$A:$B,2,FALSE)</f>
        <v>1</v>
      </c>
      <c r="AJ3600" s="14"/>
      <c r="AK3600" s="14" t="str">
        <f>IF(AL3600="Ja","Versandkosten",VLOOKUP(E3600,'Verweis Belegart'!$A$2:$B$9,2,FALSE))</f>
        <v>Hardware</v>
      </c>
      <c r="AL3600" s="14" t="str">
        <f t="shared" si="512"/>
        <v>Nein</v>
      </c>
      <c r="AM3600" s="14" t="str">
        <f t="shared" si="508"/>
        <v>Positiv</v>
      </c>
    </row>
    <row r="3601" spans="1:39" ht="17.25" customHeight="1" x14ac:dyDescent="0.35">
      <c r="A3601" s="17">
        <v>14573848</v>
      </c>
      <c r="B3601" s="2" t="s">
        <v>2197</v>
      </c>
      <c r="C3601" s="1">
        <v>2025001</v>
      </c>
      <c r="D3601" s="1">
        <v>2000948</v>
      </c>
      <c r="E3601" s="2" t="s">
        <v>34</v>
      </c>
      <c r="F3601" s="2" t="s">
        <v>182</v>
      </c>
      <c r="G3601" s="2" t="s">
        <v>66</v>
      </c>
      <c r="H3601" s="2" t="s">
        <v>2265</v>
      </c>
      <c r="I3601" s="2" t="s">
        <v>2266</v>
      </c>
      <c r="J3601" s="2" t="s">
        <v>2791</v>
      </c>
      <c r="K3601" s="2" t="s">
        <v>28</v>
      </c>
      <c r="L3601" s="2" t="s">
        <v>120</v>
      </c>
      <c r="M3601" s="2" t="s">
        <v>121</v>
      </c>
      <c r="N3601" s="2" t="s">
        <v>122</v>
      </c>
      <c r="O3601" s="3">
        <v>1</v>
      </c>
      <c r="P3601" s="3">
        <v>0</v>
      </c>
      <c r="Q3601" s="3">
        <v>20</v>
      </c>
      <c r="R3601" s="3">
        <v>20</v>
      </c>
      <c r="S3601" s="3">
        <v>20</v>
      </c>
      <c r="T3601" s="3">
        <v>20</v>
      </c>
      <c r="U3601" s="3"/>
      <c r="V3601" s="2" t="s">
        <v>675</v>
      </c>
      <c r="W3601" s="2" t="s">
        <v>676</v>
      </c>
      <c r="X3601" s="2" t="s">
        <v>125</v>
      </c>
      <c r="Y3601" s="19" t="str">
        <f>VLOOKUP(G3601,'Verweis Kd-Gruppe'!$A$2:$B$8,2,FALSE)</f>
        <v>EXP</v>
      </c>
      <c r="Z3601" s="19" t="str">
        <f>VLOOKUP(J3601,'Verweis Art-Gruppe'!$A$2:$B$15,2,FALSE)</f>
        <v>Sonstige</v>
      </c>
      <c r="AA3601" s="19" t="str">
        <f>VLOOKUP(W3601,'Verweis Vertreter'!$A$2:$B$24,2,FALSE)</f>
        <v>Corina Wedel</v>
      </c>
      <c r="AB3601" s="12">
        <f t="shared" si="504"/>
        <v>1</v>
      </c>
      <c r="AC3601" s="12">
        <f t="shared" si="509"/>
        <v>0</v>
      </c>
      <c r="AD3601" s="12">
        <f t="shared" si="510"/>
        <v>20</v>
      </c>
      <c r="AE3601" s="12">
        <f t="shared" si="505"/>
        <v>20</v>
      </c>
      <c r="AF3601" s="12">
        <f t="shared" si="506"/>
        <v>20</v>
      </c>
      <c r="AG3601" s="12">
        <f t="shared" si="507"/>
        <v>20</v>
      </c>
      <c r="AH3601" s="9">
        <f t="shared" si="511"/>
        <v>1</v>
      </c>
      <c r="AI3601" s="14">
        <f>VLOOKUP(E3601,'Verweis Faktor'!$A:$B,2,FALSE)</f>
        <v>1</v>
      </c>
      <c r="AJ3601" s="14"/>
      <c r="AK3601" s="14" t="str">
        <f>IF(AL3601="Ja","Versandkosten",VLOOKUP(E3601,'Verweis Belegart'!$A$2:$B$9,2,FALSE))</f>
        <v>Versandkosten</v>
      </c>
      <c r="AL3601" s="14" t="str">
        <f t="shared" si="512"/>
        <v>Ja</v>
      </c>
      <c r="AM3601" s="14" t="str">
        <f t="shared" si="508"/>
        <v>Positiv</v>
      </c>
    </row>
    <row r="3602" spans="1:39" ht="17.25" customHeight="1" x14ac:dyDescent="0.35">
      <c r="A3602" s="17">
        <v>14573848</v>
      </c>
      <c r="B3602" s="2" t="s">
        <v>2197</v>
      </c>
      <c r="C3602" s="1">
        <v>2025001</v>
      </c>
      <c r="D3602" s="1">
        <v>2000948</v>
      </c>
      <c r="E3602" s="2" t="s">
        <v>34</v>
      </c>
      <c r="F3602" s="2" t="s">
        <v>182</v>
      </c>
      <c r="G3602" s="2" t="s">
        <v>66</v>
      </c>
      <c r="H3602" s="2" t="s">
        <v>2265</v>
      </c>
      <c r="I3602" s="2" t="s">
        <v>2266</v>
      </c>
      <c r="J3602" s="2" t="s">
        <v>103</v>
      </c>
      <c r="K3602" s="2" t="s">
        <v>45</v>
      </c>
      <c r="L3602" s="2" t="s">
        <v>2066</v>
      </c>
      <c r="M3602" s="2" t="s">
        <v>2067</v>
      </c>
      <c r="N3602" s="2" t="s">
        <v>670</v>
      </c>
      <c r="O3602" s="3">
        <v>1</v>
      </c>
      <c r="P3602" s="3">
        <v>327</v>
      </c>
      <c r="Q3602" s="3">
        <v>356</v>
      </c>
      <c r="R3602" s="3">
        <v>356</v>
      </c>
      <c r="S3602" s="3">
        <v>29</v>
      </c>
      <c r="T3602" s="3">
        <v>29</v>
      </c>
      <c r="U3602" s="3">
        <v>8.14</v>
      </c>
      <c r="V3602" s="2" t="s">
        <v>675</v>
      </c>
      <c r="W3602" s="2" t="s">
        <v>676</v>
      </c>
      <c r="X3602" s="2" t="s">
        <v>125</v>
      </c>
      <c r="Y3602" s="19" t="str">
        <f>VLOOKUP(G3602,'Verweis Kd-Gruppe'!$A$2:$B$8,2,FALSE)</f>
        <v>EXP</v>
      </c>
      <c r="Z3602" s="19" t="str">
        <f>VLOOKUP(J3602,'Verweis Art-Gruppe'!$A$2:$B$15,2,FALSE)</f>
        <v>Geräte</v>
      </c>
      <c r="AA3602" s="19" t="str">
        <f>VLOOKUP(W3602,'Verweis Vertreter'!$A$2:$B$24,2,FALSE)</f>
        <v>Corina Wedel</v>
      </c>
      <c r="AB3602" s="12">
        <f t="shared" si="504"/>
        <v>1</v>
      </c>
      <c r="AC3602" s="12">
        <f t="shared" si="509"/>
        <v>327</v>
      </c>
      <c r="AD3602" s="12">
        <f t="shared" si="510"/>
        <v>356</v>
      </c>
      <c r="AE3602" s="12">
        <f t="shared" si="505"/>
        <v>356</v>
      </c>
      <c r="AF3602" s="12">
        <f t="shared" si="506"/>
        <v>29</v>
      </c>
      <c r="AG3602" s="12">
        <f t="shared" si="507"/>
        <v>29</v>
      </c>
      <c r="AH3602" s="9">
        <f t="shared" si="511"/>
        <v>8.1460674157303375E-2</v>
      </c>
      <c r="AI3602" s="14">
        <f>VLOOKUP(E3602,'Verweis Faktor'!$A:$B,2,FALSE)</f>
        <v>1</v>
      </c>
      <c r="AJ3602" s="14"/>
      <c r="AK3602" s="14" t="str">
        <f>IF(AL3602="Ja","Versandkosten",VLOOKUP(E3602,'Verweis Belegart'!$A$2:$B$9,2,FALSE))</f>
        <v>Hardware</v>
      </c>
      <c r="AL3602" s="14" t="str">
        <f t="shared" si="512"/>
        <v>Nein</v>
      </c>
      <c r="AM3602" s="14" t="str">
        <f t="shared" si="508"/>
        <v>Positiv</v>
      </c>
    </row>
    <row r="3603" spans="1:39" ht="17.25" customHeight="1" x14ac:dyDescent="0.35">
      <c r="A3603" s="17">
        <v>14573848</v>
      </c>
      <c r="B3603" s="2" t="s">
        <v>2197</v>
      </c>
      <c r="C3603" s="1">
        <v>2025001</v>
      </c>
      <c r="D3603" s="1">
        <v>2000948</v>
      </c>
      <c r="E3603" s="2" t="s">
        <v>34</v>
      </c>
      <c r="F3603" s="2" t="s">
        <v>182</v>
      </c>
      <c r="G3603" s="2" t="s">
        <v>66</v>
      </c>
      <c r="H3603" s="2" t="s">
        <v>2265</v>
      </c>
      <c r="I3603" s="2" t="s">
        <v>2266</v>
      </c>
      <c r="J3603" s="2" t="s">
        <v>103</v>
      </c>
      <c r="K3603" s="2" t="s">
        <v>49</v>
      </c>
      <c r="L3603" s="2" t="s">
        <v>1150</v>
      </c>
      <c r="M3603" s="2" t="s">
        <v>1151</v>
      </c>
      <c r="N3603" s="2" t="s">
        <v>1152</v>
      </c>
      <c r="O3603" s="3">
        <v>1</v>
      </c>
      <c r="P3603" s="3">
        <v>129.98869999999999</v>
      </c>
      <c r="Q3603" s="3">
        <v>143</v>
      </c>
      <c r="R3603" s="3">
        <v>143</v>
      </c>
      <c r="S3603" s="3">
        <v>13.0113</v>
      </c>
      <c r="T3603" s="3">
        <v>13.01</v>
      </c>
      <c r="U3603" s="3">
        <v>9.09</v>
      </c>
      <c r="V3603" s="2" t="s">
        <v>675</v>
      </c>
      <c r="W3603" s="2" t="s">
        <v>676</v>
      </c>
      <c r="X3603" s="2" t="s">
        <v>125</v>
      </c>
      <c r="Y3603" s="19" t="str">
        <f>VLOOKUP(G3603,'Verweis Kd-Gruppe'!$A$2:$B$8,2,FALSE)</f>
        <v>EXP</v>
      </c>
      <c r="Z3603" s="19" t="str">
        <f>VLOOKUP(J3603,'Verweis Art-Gruppe'!$A$2:$B$15,2,FALSE)</f>
        <v>Geräte</v>
      </c>
      <c r="AA3603" s="19" t="str">
        <f>VLOOKUP(W3603,'Verweis Vertreter'!$A$2:$B$24,2,FALSE)</f>
        <v>Corina Wedel</v>
      </c>
      <c r="AB3603" s="12">
        <f t="shared" si="504"/>
        <v>1</v>
      </c>
      <c r="AC3603" s="12">
        <f t="shared" si="509"/>
        <v>129.98869999999999</v>
      </c>
      <c r="AD3603" s="12">
        <f t="shared" si="510"/>
        <v>143</v>
      </c>
      <c r="AE3603" s="12">
        <f t="shared" si="505"/>
        <v>143</v>
      </c>
      <c r="AF3603" s="12">
        <f t="shared" si="506"/>
        <v>13.0113</v>
      </c>
      <c r="AG3603" s="12">
        <f t="shared" si="507"/>
        <v>13.01</v>
      </c>
      <c r="AH3603" s="9">
        <f t="shared" si="511"/>
        <v>9.0979020979020983E-2</v>
      </c>
      <c r="AI3603" s="14">
        <f>VLOOKUP(E3603,'Verweis Faktor'!$A:$B,2,FALSE)</f>
        <v>1</v>
      </c>
      <c r="AJ3603" s="14"/>
      <c r="AK3603" s="14" t="str">
        <f>IF(AL3603="Ja","Versandkosten",VLOOKUP(E3603,'Verweis Belegart'!$A$2:$B$9,2,FALSE))</f>
        <v>Hardware</v>
      </c>
      <c r="AL3603" s="14" t="str">
        <f t="shared" si="512"/>
        <v>Nein</v>
      </c>
      <c r="AM3603" s="14" t="str">
        <f t="shared" si="508"/>
        <v>Positiv</v>
      </c>
    </row>
    <row r="3604" spans="1:39" ht="17.25" customHeight="1" x14ac:dyDescent="0.35">
      <c r="A3604" s="17">
        <v>14573848</v>
      </c>
      <c r="B3604" s="2" t="s">
        <v>2197</v>
      </c>
      <c r="C3604" s="1">
        <v>2025001</v>
      </c>
      <c r="D3604" s="1">
        <v>2000948</v>
      </c>
      <c r="E3604" s="2" t="s">
        <v>34</v>
      </c>
      <c r="F3604" s="2" t="s">
        <v>182</v>
      </c>
      <c r="G3604" s="2" t="s">
        <v>66</v>
      </c>
      <c r="H3604" s="2" t="s">
        <v>2265</v>
      </c>
      <c r="I3604" s="2" t="s">
        <v>2266</v>
      </c>
      <c r="J3604" s="2" t="s">
        <v>103</v>
      </c>
      <c r="K3604" s="2" t="s">
        <v>79</v>
      </c>
      <c r="L3604" s="2" t="s">
        <v>893</v>
      </c>
      <c r="M3604" s="2" t="s">
        <v>894</v>
      </c>
      <c r="N3604" s="2" t="s">
        <v>895</v>
      </c>
      <c r="O3604" s="3">
        <v>1</v>
      </c>
      <c r="P3604" s="3">
        <v>445</v>
      </c>
      <c r="Q3604" s="3">
        <v>463</v>
      </c>
      <c r="R3604" s="3">
        <v>463</v>
      </c>
      <c r="S3604" s="3">
        <v>18</v>
      </c>
      <c r="T3604" s="3">
        <v>18</v>
      </c>
      <c r="U3604" s="3">
        <v>3.88</v>
      </c>
      <c r="V3604" s="2" t="s">
        <v>675</v>
      </c>
      <c r="W3604" s="2" t="s">
        <v>676</v>
      </c>
      <c r="X3604" s="2" t="s">
        <v>125</v>
      </c>
      <c r="Y3604" s="19" t="str">
        <f>VLOOKUP(G3604,'Verweis Kd-Gruppe'!$A$2:$B$8,2,FALSE)</f>
        <v>EXP</v>
      </c>
      <c r="Z3604" s="19" t="str">
        <f>VLOOKUP(J3604,'Verweis Art-Gruppe'!$A$2:$B$15,2,FALSE)</f>
        <v>Geräte</v>
      </c>
      <c r="AA3604" s="19" t="str">
        <f>VLOOKUP(W3604,'Verweis Vertreter'!$A$2:$B$24,2,FALSE)</f>
        <v>Corina Wedel</v>
      </c>
      <c r="AB3604" s="12">
        <f t="shared" si="504"/>
        <v>1</v>
      </c>
      <c r="AC3604" s="12">
        <f t="shared" si="509"/>
        <v>445</v>
      </c>
      <c r="AD3604" s="12">
        <f t="shared" si="510"/>
        <v>463</v>
      </c>
      <c r="AE3604" s="12">
        <f t="shared" si="505"/>
        <v>463</v>
      </c>
      <c r="AF3604" s="12">
        <f t="shared" si="506"/>
        <v>18</v>
      </c>
      <c r="AG3604" s="12">
        <f t="shared" si="507"/>
        <v>18</v>
      </c>
      <c r="AH3604" s="9">
        <f t="shared" si="511"/>
        <v>3.8876889848812095E-2</v>
      </c>
      <c r="AI3604" s="14">
        <f>VLOOKUP(E3604,'Verweis Faktor'!$A:$B,2,FALSE)</f>
        <v>1</v>
      </c>
      <c r="AJ3604" s="14"/>
      <c r="AK3604" s="14" t="str">
        <f>IF(AL3604="Ja","Versandkosten",VLOOKUP(E3604,'Verweis Belegart'!$A$2:$B$9,2,FALSE))</f>
        <v>Hardware</v>
      </c>
      <c r="AL3604" s="14" t="str">
        <f t="shared" si="512"/>
        <v>Nein</v>
      </c>
      <c r="AM3604" s="14" t="str">
        <f t="shared" si="508"/>
        <v>Positiv</v>
      </c>
    </row>
    <row r="3605" spans="1:39" ht="17.25" customHeight="1" x14ac:dyDescent="0.35">
      <c r="A3605" s="17">
        <v>14573848</v>
      </c>
      <c r="B3605" s="2" t="s">
        <v>2197</v>
      </c>
      <c r="C3605" s="1">
        <v>2025001</v>
      </c>
      <c r="D3605" s="1">
        <v>2000948</v>
      </c>
      <c r="E3605" s="2" t="s">
        <v>34</v>
      </c>
      <c r="F3605" s="2" t="s">
        <v>182</v>
      </c>
      <c r="G3605" s="2" t="s">
        <v>66</v>
      </c>
      <c r="H3605" s="2" t="s">
        <v>2265</v>
      </c>
      <c r="I3605" s="2" t="s">
        <v>2266</v>
      </c>
      <c r="J3605" s="2" t="s">
        <v>103</v>
      </c>
      <c r="K3605" s="2" t="s">
        <v>83</v>
      </c>
      <c r="L3605" s="2" t="s">
        <v>754</v>
      </c>
      <c r="M3605" s="2" t="s">
        <v>755</v>
      </c>
      <c r="N3605" s="2" t="s">
        <v>268</v>
      </c>
      <c r="O3605" s="3">
        <v>1</v>
      </c>
      <c r="P3605" s="3">
        <v>1207</v>
      </c>
      <c r="Q3605" s="3">
        <v>1305</v>
      </c>
      <c r="R3605" s="3">
        <v>1305</v>
      </c>
      <c r="S3605" s="3">
        <v>98</v>
      </c>
      <c r="T3605" s="3">
        <v>98</v>
      </c>
      <c r="U3605" s="3">
        <v>7.5</v>
      </c>
      <c r="V3605" s="2" t="s">
        <v>675</v>
      </c>
      <c r="W3605" s="2" t="s">
        <v>676</v>
      </c>
      <c r="X3605" s="2" t="s">
        <v>125</v>
      </c>
      <c r="Y3605" s="19" t="str">
        <f>VLOOKUP(G3605,'Verweis Kd-Gruppe'!$A$2:$B$8,2,FALSE)</f>
        <v>EXP</v>
      </c>
      <c r="Z3605" s="19" t="str">
        <f>VLOOKUP(J3605,'Verweis Art-Gruppe'!$A$2:$B$15,2,FALSE)</f>
        <v>Geräte</v>
      </c>
      <c r="AA3605" s="19" t="str">
        <f>VLOOKUP(W3605,'Verweis Vertreter'!$A$2:$B$24,2,FALSE)</f>
        <v>Corina Wedel</v>
      </c>
      <c r="AB3605" s="12">
        <f t="shared" si="504"/>
        <v>1</v>
      </c>
      <c r="AC3605" s="12">
        <f t="shared" si="509"/>
        <v>1207</v>
      </c>
      <c r="AD3605" s="12">
        <f t="shared" si="510"/>
        <v>1305</v>
      </c>
      <c r="AE3605" s="12">
        <f t="shared" si="505"/>
        <v>1305</v>
      </c>
      <c r="AF3605" s="12">
        <f t="shared" si="506"/>
        <v>98</v>
      </c>
      <c r="AG3605" s="12">
        <f t="shared" si="507"/>
        <v>98</v>
      </c>
      <c r="AH3605" s="9">
        <f t="shared" si="511"/>
        <v>7.509578544061303E-2</v>
      </c>
      <c r="AI3605" s="14">
        <f>VLOOKUP(E3605,'Verweis Faktor'!$A:$B,2,FALSE)</f>
        <v>1</v>
      </c>
      <c r="AJ3605" s="14"/>
      <c r="AK3605" s="14" t="str">
        <f>IF(AL3605="Ja","Versandkosten",VLOOKUP(E3605,'Verweis Belegart'!$A$2:$B$9,2,FALSE))</f>
        <v>Hardware</v>
      </c>
      <c r="AL3605" s="14" t="str">
        <f t="shared" si="512"/>
        <v>Nein</v>
      </c>
      <c r="AM3605" s="14" t="str">
        <f t="shared" si="508"/>
        <v>Positiv</v>
      </c>
    </row>
    <row r="3606" spans="1:39" ht="17.25" customHeight="1" x14ac:dyDescent="0.35">
      <c r="A3606" s="17">
        <v>14573848</v>
      </c>
      <c r="B3606" s="2" t="s">
        <v>2197</v>
      </c>
      <c r="C3606" s="1">
        <v>2025001</v>
      </c>
      <c r="D3606" s="1">
        <v>2000948</v>
      </c>
      <c r="E3606" s="2" t="s">
        <v>34</v>
      </c>
      <c r="F3606" s="2" t="s">
        <v>182</v>
      </c>
      <c r="G3606" s="2" t="s">
        <v>66</v>
      </c>
      <c r="H3606" s="2" t="s">
        <v>2265</v>
      </c>
      <c r="I3606" s="2" t="s">
        <v>2266</v>
      </c>
      <c r="J3606" s="2" t="s">
        <v>103</v>
      </c>
      <c r="K3606" s="2" t="s">
        <v>87</v>
      </c>
      <c r="L3606" s="2" t="s">
        <v>410</v>
      </c>
      <c r="M3606" s="2" t="s">
        <v>411</v>
      </c>
      <c r="N3606" s="2" t="s">
        <v>412</v>
      </c>
      <c r="O3606" s="3">
        <v>1</v>
      </c>
      <c r="P3606" s="3">
        <v>218.56469999999999</v>
      </c>
      <c r="Q3606" s="3">
        <v>256</v>
      </c>
      <c r="R3606" s="3">
        <v>256</v>
      </c>
      <c r="S3606" s="3">
        <v>37.435299999999998</v>
      </c>
      <c r="T3606" s="3">
        <v>37.44</v>
      </c>
      <c r="U3606" s="3">
        <v>14.62</v>
      </c>
      <c r="V3606" s="2" t="s">
        <v>675</v>
      </c>
      <c r="W3606" s="2" t="s">
        <v>676</v>
      </c>
      <c r="X3606" s="2" t="s">
        <v>125</v>
      </c>
      <c r="Y3606" s="19" t="str">
        <f>VLOOKUP(G3606,'Verweis Kd-Gruppe'!$A$2:$B$8,2,FALSE)</f>
        <v>EXP</v>
      </c>
      <c r="Z3606" s="19" t="str">
        <f>VLOOKUP(J3606,'Verweis Art-Gruppe'!$A$2:$B$15,2,FALSE)</f>
        <v>Geräte</v>
      </c>
      <c r="AA3606" s="19" t="str">
        <f>VLOOKUP(W3606,'Verweis Vertreter'!$A$2:$B$24,2,FALSE)</f>
        <v>Corina Wedel</v>
      </c>
      <c r="AB3606" s="12">
        <f t="shared" si="504"/>
        <v>1</v>
      </c>
      <c r="AC3606" s="12">
        <f t="shared" si="509"/>
        <v>218.56469999999999</v>
      </c>
      <c r="AD3606" s="12">
        <f t="shared" si="510"/>
        <v>256</v>
      </c>
      <c r="AE3606" s="12">
        <f t="shared" si="505"/>
        <v>256</v>
      </c>
      <c r="AF3606" s="12">
        <f t="shared" si="506"/>
        <v>37.435299999999998</v>
      </c>
      <c r="AG3606" s="12">
        <f t="shared" si="507"/>
        <v>37.44</v>
      </c>
      <c r="AH3606" s="9">
        <f t="shared" si="511"/>
        <v>0.14624999999999999</v>
      </c>
      <c r="AI3606" s="14">
        <f>VLOOKUP(E3606,'Verweis Faktor'!$A:$B,2,FALSE)</f>
        <v>1</v>
      </c>
      <c r="AJ3606" s="14"/>
      <c r="AK3606" s="14" t="str">
        <f>IF(AL3606="Ja","Versandkosten",VLOOKUP(E3606,'Verweis Belegart'!$A$2:$B$9,2,FALSE))</f>
        <v>Hardware</v>
      </c>
      <c r="AL3606" s="14" t="str">
        <f t="shared" si="512"/>
        <v>Nein</v>
      </c>
      <c r="AM3606" s="14" t="str">
        <f t="shared" si="508"/>
        <v>Positiv</v>
      </c>
    </row>
    <row r="3607" spans="1:39" ht="17.25" customHeight="1" x14ac:dyDescent="0.35">
      <c r="A3607" s="17">
        <v>14573848</v>
      </c>
      <c r="B3607" s="2" t="s">
        <v>2197</v>
      </c>
      <c r="C3607" s="1">
        <v>2025001</v>
      </c>
      <c r="D3607" s="1">
        <v>2000948</v>
      </c>
      <c r="E3607" s="2" t="s">
        <v>34</v>
      </c>
      <c r="F3607" s="2" t="s">
        <v>182</v>
      </c>
      <c r="G3607" s="2" t="s">
        <v>66</v>
      </c>
      <c r="H3607" s="2" t="s">
        <v>2265</v>
      </c>
      <c r="I3607" s="2" t="s">
        <v>2266</v>
      </c>
      <c r="J3607" s="2" t="s">
        <v>103</v>
      </c>
      <c r="K3607" s="2" t="s">
        <v>91</v>
      </c>
      <c r="L3607" s="2" t="s">
        <v>564</v>
      </c>
      <c r="M3607" s="2" t="s">
        <v>565</v>
      </c>
      <c r="N3607" s="2" t="s">
        <v>566</v>
      </c>
      <c r="O3607" s="3">
        <v>2</v>
      </c>
      <c r="P3607" s="3">
        <v>333</v>
      </c>
      <c r="Q3607" s="3">
        <v>347</v>
      </c>
      <c r="R3607" s="3">
        <v>694</v>
      </c>
      <c r="S3607" s="3">
        <v>14</v>
      </c>
      <c r="T3607" s="3">
        <v>28</v>
      </c>
      <c r="U3607" s="3">
        <v>4.03</v>
      </c>
      <c r="V3607" s="2" t="s">
        <v>675</v>
      </c>
      <c r="W3607" s="2" t="s">
        <v>676</v>
      </c>
      <c r="X3607" s="2" t="s">
        <v>125</v>
      </c>
      <c r="Y3607" s="19" t="str">
        <f>VLOOKUP(G3607,'Verweis Kd-Gruppe'!$A$2:$B$8,2,FALSE)</f>
        <v>EXP</v>
      </c>
      <c r="Z3607" s="19" t="str">
        <f>VLOOKUP(J3607,'Verweis Art-Gruppe'!$A$2:$B$15,2,FALSE)</f>
        <v>Geräte</v>
      </c>
      <c r="AA3607" s="19" t="str">
        <f>VLOOKUP(W3607,'Verweis Vertreter'!$A$2:$B$24,2,FALSE)</f>
        <v>Corina Wedel</v>
      </c>
      <c r="AB3607" s="12">
        <f t="shared" si="504"/>
        <v>2</v>
      </c>
      <c r="AC3607" s="12">
        <f t="shared" si="509"/>
        <v>333</v>
      </c>
      <c r="AD3607" s="12">
        <f t="shared" si="510"/>
        <v>347</v>
      </c>
      <c r="AE3607" s="12">
        <f t="shared" si="505"/>
        <v>694</v>
      </c>
      <c r="AF3607" s="12">
        <f t="shared" si="506"/>
        <v>14</v>
      </c>
      <c r="AG3607" s="12">
        <f t="shared" si="507"/>
        <v>28</v>
      </c>
      <c r="AH3607" s="9">
        <f t="shared" si="511"/>
        <v>4.0345821325648415E-2</v>
      </c>
      <c r="AI3607" s="14">
        <f>VLOOKUP(E3607,'Verweis Faktor'!$A:$B,2,FALSE)</f>
        <v>1</v>
      </c>
      <c r="AJ3607" s="14"/>
      <c r="AK3607" s="14" t="str">
        <f>IF(AL3607="Ja","Versandkosten",VLOOKUP(E3607,'Verweis Belegart'!$A$2:$B$9,2,FALSE))</f>
        <v>Hardware</v>
      </c>
      <c r="AL3607" s="14" t="str">
        <f t="shared" si="512"/>
        <v>Nein</v>
      </c>
      <c r="AM3607" s="14" t="str">
        <f t="shared" si="508"/>
        <v>Positiv</v>
      </c>
    </row>
    <row r="3608" spans="1:39" ht="17.25" customHeight="1" x14ac:dyDescent="0.35">
      <c r="A3608" s="17">
        <v>14573848</v>
      </c>
      <c r="B3608" s="2" t="s">
        <v>2197</v>
      </c>
      <c r="C3608" s="1">
        <v>2025001</v>
      </c>
      <c r="D3608" s="1">
        <v>2000948</v>
      </c>
      <c r="E3608" s="2" t="s">
        <v>34</v>
      </c>
      <c r="F3608" s="2" t="s">
        <v>182</v>
      </c>
      <c r="G3608" s="2" t="s">
        <v>66</v>
      </c>
      <c r="H3608" s="2" t="s">
        <v>2265</v>
      </c>
      <c r="I3608" s="2" t="s">
        <v>2266</v>
      </c>
      <c r="J3608" s="2" t="s">
        <v>304</v>
      </c>
      <c r="K3608" s="2" t="s">
        <v>95</v>
      </c>
      <c r="L3608" s="2" t="s">
        <v>397</v>
      </c>
      <c r="M3608" s="2" t="s">
        <v>398</v>
      </c>
      <c r="N3608" s="2" t="s">
        <v>399</v>
      </c>
      <c r="O3608" s="3">
        <v>26</v>
      </c>
      <c r="P3608" s="3">
        <v>13.5015</v>
      </c>
      <c r="Q3608" s="3">
        <v>14.4</v>
      </c>
      <c r="R3608" s="3">
        <v>374.4</v>
      </c>
      <c r="S3608" s="3">
        <v>0.89849999999999997</v>
      </c>
      <c r="T3608" s="3">
        <v>23.36</v>
      </c>
      <c r="U3608" s="3">
        <v>6.23</v>
      </c>
      <c r="V3608" s="2" t="s">
        <v>675</v>
      </c>
      <c r="W3608" s="2" t="s">
        <v>676</v>
      </c>
      <c r="X3608" s="2" t="s">
        <v>125</v>
      </c>
      <c r="Y3608" s="19" t="str">
        <f>VLOOKUP(G3608,'Verweis Kd-Gruppe'!$A$2:$B$8,2,FALSE)</f>
        <v>EXP</v>
      </c>
      <c r="Z3608" s="19" t="str">
        <f>VLOOKUP(J3608,'Verweis Art-Gruppe'!$A$2:$B$15,2,FALSE)</f>
        <v>Zubehör</v>
      </c>
      <c r="AA3608" s="19" t="str">
        <f>VLOOKUP(W3608,'Verweis Vertreter'!$A$2:$B$24,2,FALSE)</f>
        <v>Corina Wedel</v>
      </c>
      <c r="AB3608" s="12">
        <f t="shared" si="504"/>
        <v>26</v>
      </c>
      <c r="AC3608" s="12">
        <f t="shared" si="509"/>
        <v>13.5015</v>
      </c>
      <c r="AD3608" s="12">
        <f t="shared" si="510"/>
        <v>14.4</v>
      </c>
      <c r="AE3608" s="12">
        <f t="shared" si="505"/>
        <v>374.4</v>
      </c>
      <c r="AF3608" s="12">
        <f t="shared" si="506"/>
        <v>0.89849999999999997</v>
      </c>
      <c r="AG3608" s="12">
        <f t="shared" si="507"/>
        <v>23.36</v>
      </c>
      <c r="AH3608" s="9">
        <f t="shared" si="511"/>
        <v>6.2393162393162394E-2</v>
      </c>
      <c r="AI3608" s="14">
        <f>VLOOKUP(E3608,'Verweis Faktor'!$A:$B,2,FALSE)</f>
        <v>1</v>
      </c>
      <c r="AJ3608" s="14"/>
      <c r="AK3608" s="14" t="str">
        <f>IF(AL3608="Ja","Versandkosten",VLOOKUP(E3608,'Verweis Belegart'!$A$2:$B$9,2,FALSE))</f>
        <v>Hardware</v>
      </c>
      <c r="AL3608" s="14" t="str">
        <f t="shared" si="512"/>
        <v>Nein</v>
      </c>
      <c r="AM3608" s="14" t="str">
        <f t="shared" si="508"/>
        <v>Positiv</v>
      </c>
    </row>
    <row r="3609" spans="1:39" ht="17.25" customHeight="1" x14ac:dyDescent="0.35">
      <c r="A3609" s="17">
        <v>14573848</v>
      </c>
      <c r="B3609" s="2" t="s">
        <v>2197</v>
      </c>
      <c r="C3609" s="1">
        <v>2025001</v>
      </c>
      <c r="D3609" s="1">
        <v>2000948</v>
      </c>
      <c r="E3609" s="2" t="s">
        <v>34</v>
      </c>
      <c r="F3609" s="2" t="s">
        <v>182</v>
      </c>
      <c r="G3609" s="2" t="s">
        <v>66</v>
      </c>
      <c r="H3609" s="2" t="s">
        <v>2265</v>
      </c>
      <c r="I3609" s="2" t="s">
        <v>2266</v>
      </c>
      <c r="J3609" s="2" t="s">
        <v>103</v>
      </c>
      <c r="K3609" s="2" t="s">
        <v>99</v>
      </c>
      <c r="L3609" s="2" t="s">
        <v>308</v>
      </c>
      <c r="M3609" s="2" t="s">
        <v>309</v>
      </c>
      <c r="N3609" s="2" t="s">
        <v>310</v>
      </c>
      <c r="O3609" s="3">
        <v>1</v>
      </c>
      <c r="P3609" s="3">
        <v>478.80900000000003</v>
      </c>
      <c r="Q3609" s="3">
        <v>493</v>
      </c>
      <c r="R3609" s="3">
        <v>493</v>
      </c>
      <c r="S3609" s="3">
        <v>14.191000000000001</v>
      </c>
      <c r="T3609" s="3">
        <v>14.19</v>
      </c>
      <c r="U3609" s="3">
        <v>2.87</v>
      </c>
      <c r="V3609" s="2" t="s">
        <v>675</v>
      </c>
      <c r="W3609" s="2" t="s">
        <v>676</v>
      </c>
      <c r="X3609" s="2" t="s">
        <v>125</v>
      </c>
      <c r="Y3609" s="19" t="str">
        <f>VLOOKUP(G3609,'Verweis Kd-Gruppe'!$A$2:$B$8,2,FALSE)</f>
        <v>EXP</v>
      </c>
      <c r="Z3609" s="19" t="str">
        <f>VLOOKUP(J3609,'Verweis Art-Gruppe'!$A$2:$B$15,2,FALSE)</f>
        <v>Geräte</v>
      </c>
      <c r="AA3609" s="19" t="str">
        <f>VLOOKUP(W3609,'Verweis Vertreter'!$A$2:$B$24,2,FALSE)</f>
        <v>Corina Wedel</v>
      </c>
      <c r="AB3609" s="12">
        <f t="shared" si="504"/>
        <v>1</v>
      </c>
      <c r="AC3609" s="12">
        <f t="shared" si="509"/>
        <v>478.80900000000003</v>
      </c>
      <c r="AD3609" s="12">
        <f t="shared" si="510"/>
        <v>493</v>
      </c>
      <c r="AE3609" s="12">
        <f t="shared" si="505"/>
        <v>493</v>
      </c>
      <c r="AF3609" s="12">
        <f t="shared" si="506"/>
        <v>14.191000000000001</v>
      </c>
      <c r="AG3609" s="12">
        <f t="shared" si="507"/>
        <v>14.19</v>
      </c>
      <c r="AH3609" s="9">
        <f t="shared" si="511"/>
        <v>2.8782961460446246E-2</v>
      </c>
      <c r="AI3609" s="14">
        <f>VLOOKUP(E3609,'Verweis Faktor'!$A:$B,2,FALSE)</f>
        <v>1</v>
      </c>
      <c r="AJ3609" s="14"/>
      <c r="AK3609" s="14" t="str">
        <f>IF(AL3609="Ja","Versandkosten",VLOOKUP(E3609,'Verweis Belegart'!$A$2:$B$9,2,FALSE))</f>
        <v>Hardware</v>
      </c>
      <c r="AL3609" s="14" t="str">
        <f t="shared" si="512"/>
        <v>Nein</v>
      </c>
      <c r="AM3609" s="14" t="str">
        <f t="shared" si="508"/>
        <v>Positiv</v>
      </c>
    </row>
    <row r="3610" spans="1:39" ht="17.25" customHeight="1" x14ac:dyDescent="0.35">
      <c r="A3610" s="17">
        <v>14573213</v>
      </c>
      <c r="B3610" s="2" t="s">
        <v>2197</v>
      </c>
      <c r="C3610" s="1">
        <v>2025001</v>
      </c>
      <c r="D3610" s="1">
        <v>2000949</v>
      </c>
      <c r="E3610" s="2" t="s">
        <v>34</v>
      </c>
      <c r="F3610" s="2" t="s">
        <v>142</v>
      </c>
      <c r="G3610" s="2" t="s">
        <v>36</v>
      </c>
      <c r="H3610" s="2" t="s">
        <v>1041</v>
      </c>
      <c r="I3610" s="2" t="s">
        <v>1042</v>
      </c>
      <c r="J3610" s="2" t="s">
        <v>103</v>
      </c>
      <c r="K3610" s="2" t="s">
        <v>28</v>
      </c>
      <c r="L3610" s="2" t="s">
        <v>1556</v>
      </c>
      <c r="M3610" s="2" t="s">
        <v>1557</v>
      </c>
      <c r="N3610" s="2" t="s">
        <v>481</v>
      </c>
      <c r="O3610" s="3">
        <v>20</v>
      </c>
      <c r="P3610" s="3">
        <v>109</v>
      </c>
      <c r="Q3610" s="3">
        <v>121</v>
      </c>
      <c r="R3610" s="3">
        <v>2420</v>
      </c>
      <c r="S3610" s="3">
        <v>12</v>
      </c>
      <c r="T3610" s="3">
        <v>240</v>
      </c>
      <c r="U3610" s="3">
        <v>9.91</v>
      </c>
      <c r="V3610" s="2" t="s">
        <v>42</v>
      </c>
      <c r="W3610" s="2" t="s">
        <v>43</v>
      </c>
      <c r="X3610" s="2" t="s">
        <v>419</v>
      </c>
      <c r="Y3610" s="19" t="str">
        <f>VLOOKUP(G3610,'Verweis Kd-Gruppe'!$A$2:$B$8,2,FALSE)</f>
        <v>GRK</v>
      </c>
      <c r="Z3610" s="19" t="str">
        <f>VLOOKUP(J3610,'Verweis Art-Gruppe'!$A$2:$B$15,2,FALSE)</f>
        <v>Geräte</v>
      </c>
      <c r="AA3610" s="19" t="str">
        <f>VLOOKUP(W3610,'Verweis Vertreter'!$A$2:$B$24,2,FALSE)</f>
        <v>Sebastian Faber</v>
      </c>
      <c r="AB3610" s="12">
        <f t="shared" si="504"/>
        <v>20</v>
      </c>
      <c r="AC3610" s="12">
        <f t="shared" si="509"/>
        <v>109</v>
      </c>
      <c r="AD3610" s="12">
        <f t="shared" si="510"/>
        <v>121</v>
      </c>
      <c r="AE3610" s="12">
        <f t="shared" si="505"/>
        <v>2420</v>
      </c>
      <c r="AF3610" s="12">
        <f t="shared" si="506"/>
        <v>12</v>
      </c>
      <c r="AG3610" s="12">
        <f t="shared" si="507"/>
        <v>240</v>
      </c>
      <c r="AH3610" s="9">
        <f t="shared" si="511"/>
        <v>9.9173553719008267E-2</v>
      </c>
      <c r="AI3610" s="14">
        <f>VLOOKUP(E3610,'Verweis Faktor'!$A:$B,2,FALSE)</f>
        <v>1</v>
      </c>
      <c r="AJ3610" s="14"/>
      <c r="AK3610" s="14" t="str">
        <f>IF(AL3610="Ja","Versandkosten",VLOOKUP(E3610,'Verweis Belegart'!$A$2:$B$9,2,FALSE))</f>
        <v>Hardware</v>
      </c>
      <c r="AL3610" s="14" t="str">
        <f t="shared" si="512"/>
        <v>Nein</v>
      </c>
      <c r="AM3610" s="14" t="str">
        <f t="shared" si="508"/>
        <v>Positiv</v>
      </c>
    </row>
    <row r="3611" spans="1:39" ht="17.25" customHeight="1" x14ac:dyDescent="0.35">
      <c r="A3611" s="17">
        <v>14573213</v>
      </c>
      <c r="B3611" s="2" t="s">
        <v>2197</v>
      </c>
      <c r="C3611" s="1">
        <v>2025001</v>
      </c>
      <c r="D3611" s="1">
        <v>2000949</v>
      </c>
      <c r="E3611" s="2" t="s">
        <v>34</v>
      </c>
      <c r="F3611" s="2" t="s">
        <v>142</v>
      </c>
      <c r="G3611" s="2" t="s">
        <v>36</v>
      </c>
      <c r="H3611" s="2" t="s">
        <v>1041</v>
      </c>
      <c r="I3611" s="2" t="s">
        <v>1042</v>
      </c>
      <c r="J3611" s="2" t="s">
        <v>103</v>
      </c>
      <c r="K3611" s="2" t="s">
        <v>45</v>
      </c>
      <c r="L3611" s="2" t="s">
        <v>1059</v>
      </c>
      <c r="M3611" s="2" t="s">
        <v>1060</v>
      </c>
      <c r="N3611" s="2" t="s">
        <v>152</v>
      </c>
      <c r="O3611" s="3">
        <v>5</v>
      </c>
      <c r="P3611" s="3">
        <v>182.7586</v>
      </c>
      <c r="Q3611" s="3">
        <v>195</v>
      </c>
      <c r="R3611" s="3">
        <v>975</v>
      </c>
      <c r="S3611" s="3">
        <v>12.241400000000001</v>
      </c>
      <c r="T3611" s="3">
        <v>61.21</v>
      </c>
      <c r="U3611" s="3">
        <v>6.27</v>
      </c>
      <c r="V3611" s="2" t="s">
        <v>42</v>
      </c>
      <c r="W3611" s="2" t="s">
        <v>43</v>
      </c>
      <c r="X3611" s="2" t="s">
        <v>419</v>
      </c>
      <c r="Y3611" s="19" t="str">
        <f>VLOOKUP(G3611,'Verweis Kd-Gruppe'!$A$2:$B$8,2,FALSE)</f>
        <v>GRK</v>
      </c>
      <c r="Z3611" s="19" t="str">
        <f>VLOOKUP(J3611,'Verweis Art-Gruppe'!$A$2:$B$15,2,FALSE)</f>
        <v>Geräte</v>
      </c>
      <c r="AA3611" s="19" t="str">
        <f>VLOOKUP(W3611,'Verweis Vertreter'!$A$2:$B$24,2,FALSE)</f>
        <v>Sebastian Faber</v>
      </c>
      <c r="AB3611" s="12">
        <f t="shared" si="504"/>
        <v>5</v>
      </c>
      <c r="AC3611" s="12">
        <f t="shared" si="509"/>
        <v>182.7586</v>
      </c>
      <c r="AD3611" s="12">
        <f t="shared" si="510"/>
        <v>195</v>
      </c>
      <c r="AE3611" s="12">
        <f t="shared" si="505"/>
        <v>975</v>
      </c>
      <c r="AF3611" s="12">
        <f t="shared" si="506"/>
        <v>12.241400000000001</v>
      </c>
      <c r="AG3611" s="12">
        <f t="shared" si="507"/>
        <v>61.21</v>
      </c>
      <c r="AH3611" s="9">
        <f t="shared" si="511"/>
        <v>6.2779487179487184E-2</v>
      </c>
      <c r="AI3611" s="14">
        <f>VLOOKUP(E3611,'Verweis Faktor'!$A:$B,2,FALSE)</f>
        <v>1</v>
      </c>
      <c r="AJ3611" s="14"/>
      <c r="AK3611" s="14" t="str">
        <f>IF(AL3611="Ja","Versandkosten",VLOOKUP(E3611,'Verweis Belegart'!$A$2:$B$9,2,FALSE))</f>
        <v>Hardware</v>
      </c>
      <c r="AL3611" s="14" t="str">
        <f t="shared" si="512"/>
        <v>Nein</v>
      </c>
      <c r="AM3611" s="14" t="str">
        <f t="shared" si="508"/>
        <v>Positiv</v>
      </c>
    </row>
    <row r="3612" spans="1:39" ht="17.25" customHeight="1" x14ac:dyDescent="0.35">
      <c r="A3612" s="17">
        <v>14573213</v>
      </c>
      <c r="B3612" s="2" t="s">
        <v>2197</v>
      </c>
      <c r="C3612" s="1">
        <v>2025001</v>
      </c>
      <c r="D3612" s="1">
        <v>2000949</v>
      </c>
      <c r="E3612" s="2" t="s">
        <v>34</v>
      </c>
      <c r="F3612" s="2" t="s">
        <v>142</v>
      </c>
      <c r="G3612" s="2" t="s">
        <v>36</v>
      </c>
      <c r="H3612" s="2" t="s">
        <v>1041</v>
      </c>
      <c r="I3612" s="2" t="s">
        <v>1042</v>
      </c>
      <c r="J3612" s="2" t="s">
        <v>103</v>
      </c>
      <c r="K3612" s="2" t="s">
        <v>49</v>
      </c>
      <c r="L3612" s="2" t="s">
        <v>150</v>
      </c>
      <c r="M3612" s="2" t="s">
        <v>151</v>
      </c>
      <c r="N3612" s="2" t="s">
        <v>152</v>
      </c>
      <c r="O3612" s="3">
        <v>5</v>
      </c>
      <c r="P3612" s="3">
        <v>179</v>
      </c>
      <c r="Q3612" s="3">
        <v>195</v>
      </c>
      <c r="R3612" s="3">
        <v>975</v>
      </c>
      <c r="S3612" s="3">
        <v>16</v>
      </c>
      <c r="T3612" s="3">
        <v>80</v>
      </c>
      <c r="U3612" s="3">
        <v>8.1999999999999993</v>
      </c>
      <c r="V3612" s="2" t="s">
        <v>42</v>
      </c>
      <c r="W3612" s="2" t="s">
        <v>43</v>
      </c>
      <c r="X3612" s="2" t="s">
        <v>419</v>
      </c>
      <c r="Y3612" s="19" t="str">
        <f>VLOOKUP(G3612,'Verweis Kd-Gruppe'!$A$2:$B$8,2,FALSE)</f>
        <v>GRK</v>
      </c>
      <c r="Z3612" s="19" t="str">
        <f>VLOOKUP(J3612,'Verweis Art-Gruppe'!$A$2:$B$15,2,FALSE)</f>
        <v>Geräte</v>
      </c>
      <c r="AA3612" s="19" t="str">
        <f>VLOOKUP(W3612,'Verweis Vertreter'!$A$2:$B$24,2,FALSE)</f>
        <v>Sebastian Faber</v>
      </c>
      <c r="AB3612" s="12">
        <f t="shared" si="504"/>
        <v>5</v>
      </c>
      <c r="AC3612" s="12">
        <f t="shared" si="509"/>
        <v>179</v>
      </c>
      <c r="AD3612" s="12">
        <f t="shared" si="510"/>
        <v>195</v>
      </c>
      <c r="AE3612" s="12">
        <f t="shared" si="505"/>
        <v>975</v>
      </c>
      <c r="AF3612" s="12">
        <f t="shared" si="506"/>
        <v>16</v>
      </c>
      <c r="AG3612" s="12">
        <f t="shared" si="507"/>
        <v>80</v>
      </c>
      <c r="AH3612" s="9">
        <f t="shared" si="511"/>
        <v>8.2051282051282051E-2</v>
      </c>
      <c r="AI3612" s="14">
        <f>VLOOKUP(E3612,'Verweis Faktor'!$A:$B,2,FALSE)</f>
        <v>1</v>
      </c>
      <c r="AJ3612" s="14"/>
      <c r="AK3612" s="14" t="str">
        <f>IF(AL3612="Ja","Versandkosten",VLOOKUP(E3612,'Verweis Belegart'!$A$2:$B$9,2,FALSE))</f>
        <v>Hardware</v>
      </c>
      <c r="AL3612" s="14" t="str">
        <f t="shared" si="512"/>
        <v>Nein</v>
      </c>
      <c r="AM3612" s="14" t="str">
        <f t="shared" si="508"/>
        <v>Positiv</v>
      </c>
    </row>
    <row r="3613" spans="1:39" ht="17.25" customHeight="1" x14ac:dyDescent="0.35">
      <c r="A3613" s="17">
        <v>14573213</v>
      </c>
      <c r="B3613" s="2" t="s">
        <v>2197</v>
      </c>
      <c r="C3613" s="1">
        <v>2025001</v>
      </c>
      <c r="D3613" s="1">
        <v>2000949</v>
      </c>
      <c r="E3613" s="2" t="s">
        <v>34</v>
      </c>
      <c r="F3613" s="2" t="s">
        <v>142</v>
      </c>
      <c r="G3613" s="2" t="s">
        <v>36</v>
      </c>
      <c r="H3613" s="2" t="s">
        <v>1041</v>
      </c>
      <c r="I3613" s="2" t="s">
        <v>1042</v>
      </c>
      <c r="J3613" s="2" t="s">
        <v>103</v>
      </c>
      <c r="K3613" s="2" t="s">
        <v>79</v>
      </c>
      <c r="L3613" s="2" t="s">
        <v>479</v>
      </c>
      <c r="M3613" s="2" t="s">
        <v>480</v>
      </c>
      <c r="N3613" s="2" t="s">
        <v>481</v>
      </c>
      <c r="O3613" s="3">
        <v>20</v>
      </c>
      <c r="P3613" s="3">
        <v>110.11790000000001</v>
      </c>
      <c r="Q3613" s="3">
        <v>121</v>
      </c>
      <c r="R3613" s="3">
        <v>2420</v>
      </c>
      <c r="S3613" s="3">
        <v>10.882099999999999</v>
      </c>
      <c r="T3613" s="3">
        <v>217.64</v>
      </c>
      <c r="U3613" s="3">
        <v>8.99</v>
      </c>
      <c r="V3613" s="2" t="s">
        <v>42</v>
      </c>
      <c r="W3613" s="2" t="s">
        <v>43</v>
      </c>
      <c r="X3613" s="2" t="s">
        <v>419</v>
      </c>
      <c r="Y3613" s="19" t="str">
        <f>VLOOKUP(G3613,'Verweis Kd-Gruppe'!$A$2:$B$8,2,FALSE)</f>
        <v>GRK</v>
      </c>
      <c r="Z3613" s="19" t="str">
        <f>VLOOKUP(J3613,'Verweis Art-Gruppe'!$A$2:$B$15,2,FALSE)</f>
        <v>Geräte</v>
      </c>
      <c r="AA3613" s="19" t="str">
        <f>VLOOKUP(W3613,'Verweis Vertreter'!$A$2:$B$24,2,FALSE)</f>
        <v>Sebastian Faber</v>
      </c>
      <c r="AB3613" s="12">
        <f t="shared" si="504"/>
        <v>20</v>
      </c>
      <c r="AC3613" s="12">
        <f t="shared" si="509"/>
        <v>110.11790000000001</v>
      </c>
      <c r="AD3613" s="12">
        <f t="shared" si="510"/>
        <v>121</v>
      </c>
      <c r="AE3613" s="12">
        <f t="shared" si="505"/>
        <v>2420</v>
      </c>
      <c r="AF3613" s="12">
        <f t="shared" si="506"/>
        <v>10.882099999999999</v>
      </c>
      <c r="AG3613" s="12">
        <f t="shared" si="507"/>
        <v>217.64</v>
      </c>
      <c r="AH3613" s="9">
        <f t="shared" si="511"/>
        <v>8.9933884297520653E-2</v>
      </c>
      <c r="AI3613" s="14">
        <f>VLOOKUP(E3613,'Verweis Faktor'!$A:$B,2,FALSE)</f>
        <v>1</v>
      </c>
      <c r="AJ3613" s="14"/>
      <c r="AK3613" s="14" t="str">
        <f>IF(AL3613="Ja","Versandkosten",VLOOKUP(E3613,'Verweis Belegart'!$A$2:$B$9,2,FALSE))</f>
        <v>Hardware</v>
      </c>
      <c r="AL3613" s="14" t="str">
        <f t="shared" si="512"/>
        <v>Nein</v>
      </c>
      <c r="AM3613" s="14" t="str">
        <f t="shared" si="508"/>
        <v>Positiv</v>
      </c>
    </row>
    <row r="3614" spans="1:39" ht="17.25" customHeight="1" x14ac:dyDescent="0.35">
      <c r="A3614" s="17">
        <v>14573213</v>
      </c>
      <c r="B3614" s="2" t="s">
        <v>2197</v>
      </c>
      <c r="C3614" s="1">
        <v>2025001</v>
      </c>
      <c r="D3614" s="1">
        <v>2000949</v>
      </c>
      <c r="E3614" s="2" t="s">
        <v>34</v>
      </c>
      <c r="F3614" s="2" t="s">
        <v>142</v>
      </c>
      <c r="G3614" s="2" t="s">
        <v>36</v>
      </c>
      <c r="H3614" s="2" t="s">
        <v>1041</v>
      </c>
      <c r="I3614" s="2" t="s">
        <v>1042</v>
      </c>
      <c r="J3614" s="2" t="s">
        <v>103</v>
      </c>
      <c r="K3614" s="2" t="s">
        <v>83</v>
      </c>
      <c r="L3614" s="2" t="s">
        <v>1558</v>
      </c>
      <c r="M3614" s="2" t="s">
        <v>1559</v>
      </c>
      <c r="N3614" s="2" t="s">
        <v>481</v>
      </c>
      <c r="O3614" s="3">
        <v>20</v>
      </c>
      <c r="P3614" s="3">
        <v>109</v>
      </c>
      <c r="Q3614" s="3">
        <v>121</v>
      </c>
      <c r="R3614" s="3">
        <v>2420</v>
      </c>
      <c r="S3614" s="3">
        <v>12</v>
      </c>
      <c r="T3614" s="3">
        <v>240</v>
      </c>
      <c r="U3614" s="3">
        <v>9.91</v>
      </c>
      <c r="V3614" s="2" t="s">
        <v>42</v>
      </c>
      <c r="W3614" s="2" t="s">
        <v>43</v>
      </c>
      <c r="X3614" s="2" t="s">
        <v>419</v>
      </c>
      <c r="Y3614" s="19" t="str">
        <f>VLOOKUP(G3614,'Verweis Kd-Gruppe'!$A$2:$B$8,2,FALSE)</f>
        <v>GRK</v>
      </c>
      <c r="Z3614" s="19" t="str">
        <f>VLOOKUP(J3614,'Verweis Art-Gruppe'!$A$2:$B$15,2,FALSE)</f>
        <v>Geräte</v>
      </c>
      <c r="AA3614" s="19" t="str">
        <f>VLOOKUP(W3614,'Verweis Vertreter'!$A$2:$B$24,2,FALSE)</f>
        <v>Sebastian Faber</v>
      </c>
      <c r="AB3614" s="12">
        <f t="shared" si="504"/>
        <v>20</v>
      </c>
      <c r="AC3614" s="12">
        <f t="shared" si="509"/>
        <v>109</v>
      </c>
      <c r="AD3614" s="12">
        <f t="shared" si="510"/>
        <v>121</v>
      </c>
      <c r="AE3614" s="12">
        <f t="shared" si="505"/>
        <v>2420</v>
      </c>
      <c r="AF3614" s="12">
        <f t="shared" si="506"/>
        <v>12</v>
      </c>
      <c r="AG3614" s="12">
        <f t="shared" si="507"/>
        <v>240</v>
      </c>
      <c r="AH3614" s="9">
        <f t="shared" si="511"/>
        <v>9.9173553719008267E-2</v>
      </c>
      <c r="AI3614" s="14">
        <f>VLOOKUP(E3614,'Verweis Faktor'!$A:$B,2,FALSE)</f>
        <v>1</v>
      </c>
      <c r="AJ3614" s="14"/>
      <c r="AK3614" s="14" t="str">
        <f>IF(AL3614="Ja","Versandkosten",VLOOKUP(E3614,'Verweis Belegart'!$A$2:$B$9,2,FALSE))</f>
        <v>Hardware</v>
      </c>
      <c r="AL3614" s="14" t="str">
        <f t="shared" si="512"/>
        <v>Nein</v>
      </c>
      <c r="AM3614" s="14" t="str">
        <f t="shared" si="508"/>
        <v>Positiv</v>
      </c>
    </row>
    <row r="3615" spans="1:39" ht="17.25" customHeight="1" x14ac:dyDescent="0.35">
      <c r="A3615" s="17">
        <v>14573213</v>
      </c>
      <c r="B3615" s="2" t="s">
        <v>2197</v>
      </c>
      <c r="C3615" s="1">
        <v>2025001</v>
      </c>
      <c r="D3615" s="1">
        <v>2000949</v>
      </c>
      <c r="E3615" s="2" t="s">
        <v>34</v>
      </c>
      <c r="F3615" s="2" t="s">
        <v>142</v>
      </c>
      <c r="G3615" s="2" t="s">
        <v>36</v>
      </c>
      <c r="H3615" s="2" t="s">
        <v>1041</v>
      </c>
      <c r="I3615" s="2" t="s">
        <v>1042</v>
      </c>
      <c r="J3615" s="2" t="s">
        <v>103</v>
      </c>
      <c r="K3615" s="2" t="s">
        <v>87</v>
      </c>
      <c r="L3615" s="2" t="s">
        <v>63</v>
      </c>
      <c r="M3615" s="2" t="s">
        <v>64</v>
      </c>
      <c r="N3615" s="2" t="s">
        <v>65</v>
      </c>
      <c r="O3615" s="3">
        <v>10</v>
      </c>
      <c r="P3615" s="3">
        <v>197.0257</v>
      </c>
      <c r="Q3615" s="3">
        <v>209</v>
      </c>
      <c r="R3615" s="3">
        <v>2090</v>
      </c>
      <c r="S3615" s="3">
        <v>11.974299999999999</v>
      </c>
      <c r="T3615" s="3">
        <v>119.74</v>
      </c>
      <c r="U3615" s="3">
        <v>5.72</v>
      </c>
      <c r="V3615" s="2" t="s">
        <v>42</v>
      </c>
      <c r="W3615" s="2" t="s">
        <v>43</v>
      </c>
      <c r="X3615" s="2" t="s">
        <v>419</v>
      </c>
      <c r="Y3615" s="19" t="str">
        <f>VLOOKUP(G3615,'Verweis Kd-Gruppe'!$A$2:$B$8,2,FALSE)</f>
        <v>GRK</v>
      </c>
      <c r="Z3615" s="19" t="str">
        <f>VLOOKUP(J3615,'Verweis Art-Gruppe'!$A$2:$B$15,2,FALSE)</f>
        <v>Geräte</v>
      </c>
      <c r="AA3615" s="19" t="str">
        <f>VLOOKUP(W3615,'Verweis Vertreter'!$A$2:$B$24,2,FALSE)</f>
        <v>Sebastian Faber</v>
      </c>
      <c r="AB3615" s="12">
        <f t="shared" si="504"/>
        <v>10</v>
      </c>
      <c r="AC3615" s="12">
        <f t="shared" si="509"/>
        <v>197.0257</v>
      </c>
      <c r="AD3615" s="12">
        <f t="shared" si="510"/>
        <v>209</v>
      </c>
      <c r="AE3615" s="12">
        <f t="shared" si="505"/>
        <v>2090</v>
      </c>
      <c r="AF3615" s="12">
        <f t="shared" si="506"/>
        <v>11.974299999999999</v>
      </c>
      <c r="AG3615" s="12">
        <f t="shared" si="507"/>
        <v>119.74</v>
      </c>
      <c r="AH3615" s="9">
        <f t="shared" si="511"/>
        <v>5.729186602870813E-2</v>
      </c>
      <c r="AI3615" s="14">
        <f>VLOOKUP(E3615,'Verweis Faktor'!$A:$B,2,FALSE)</f>
        <v>1</v>
      </c>
      <c r="AJ3615" s="14"/>
      <c r="AK3615" s="14" t="str">
        <f>IF(AL3615="Ja","Versandkosten",VLOOKUP(E3615,'Verweis Belegart'!$A$2:$B$9,2,FALSE))</f>
        <v>Hardware</v>
      </c>
      <c r="AL3615" s="14" t="str">
        <f t="shared" si="512"/>
        <v>Nein</v>
      </c>
      <c r="AM3615" s="14" t="str">
        <f t="shared" si="508"/>
        <v>Positiv</v>
      </c>
    </row>
    <row r="3616" spans="1:39" ht="17.25" customHeight="1" x14ac:dyDescent="0.35">
      <c r="A3616" s="17">
        <v>14573795</v>
      </c>
      <c r="B3616" s="2" t="s">
        <v>2197</v>
      </c>
      <c r="C3616" s="1">
        <v>2025001</v>
      </c>
      <c r="D3616" s="1">
        <v>2000950</v>
      </c>
      <c r="E3616" s="2" t="s">
        <v>34</v>
      </c>
      <c r="F3616" s="2" t="s">
        <v>35</v>
      </c>
      <c r="G3616" s="2" t="s">
        <v>66</v>
      </c>
      <c r="H3616" s="2" t="s">
        <v>1239</v>
      </c>
      <c r="I3616" s="2" t="s">
        <v>1240</v>
      </c>
      <c r="J3616" s="2" t="s">
        <v>2791</v>
      </c>
      <c r="K3616" s="2" t="s">
        <v>28</v>
      </c>
      <c r="L3616" s="2" t="s">
        <v>120</v>
      </c>
      <c r="M3616" s="2" t="s">
        <v>121</v>
      </c>
      <c r="N3616" s="2" t="s">
        <v>122</v>
      </c>
      <c r="O3616" s="3">
        <v>1</v>
      </c>
      <c r="P3616" s="3">
        <v>0</v>
      </c>
      <c r="Q3616" s="3">
        <v>15</v>
      </c>
      <c r="R3616" s="3">
        <v>15</v>
      </c>
      <c r="S3616" s="3">
        <v>15</v>
      </c>
      <c r="T3616" s="3">
        <v>15</v>
      </c>
      <c r="U3616" s="3"/>
      <c r="V3616" s="2" t="s">
        <v>123</v>
      </c>
      <c r="W3616" s="2" t="s">
        <v>124</v>
      </c>
      <c r="X3616" s="2" t="s">
        <v>44</v>
      </c>
      <c r="Y3616" s="19" t="str">
        <f>VLOOKUP(G3616,'Verweis Kd-Gruppe'!$A$2:$B$8,2,FALSE)</f>
        <v>EXP</v>
      </c>
      <c r="Z3616" s="19" t="str">
        <f>VLOOKUP(J3616,'Verweis Art-Gruppe'!$A$2:$B$15,2,FALSE)</f>
        <v>Sonstige</v>
      </c>
      <c r="AA3616" s="19" t="str">
        <f>VLOOKUP(W3616,'Verweis Vertreter'!$A$2:$B$24,2,FALSE)</f>
        <v>Antonio Vuolo</v>
      </c>
      <c r="AB3616" s="12">
        <f t="shared" si="504"/>
        <v>1</v>
      </c>
      <c r="AC3616" s="12">
        <f t="shared" si="509"/>
        <v>0</v>
      </c>
      <c r="AD3616" s="12">
        <f t="shared" si="510"/>
        <v>15</v>
      </c>
      <c r="AE3616" s="12">
        <f t="shared" si="505"/>
        <v>15</v>
      </c>
      <c r="AF3616" s="12">
        <f t="shared" si="506"/>
        <v>15</v>
      </c>
      <c r="AG3616" s="12">
        <f t="shared" si="507"/>
        <v>15</v>
      </c>
      <c r="AH3616" s="9">
        <f t="shared" si="511"/>
        <v>1</v>
      </c>
      <c r="AI3616" s="14">
        <f>VLOOKUP(E3616,'Verweis Faktor'!$A:$B,2,FALSE)</f>
        <v>1</v>
      </c>
      <c r="AJ3616" s="14"/>
      <c r="AK3616" s="14" t="str">
        <f>IF(AL3616="Ja","Versandkosten",VLOOKUP(E3616,'Verweis Belegart'!$A$2:$B$9,2,FALSE))</f>
        <v>Versandkosten</v>
      </c>
      <c r="AL3616" s="14" t="str">
        <f t="shared" si="512"/>
        <v>Ja</v>
      </c>
      <c r="AM3616" s="14" t="str">
        <f t="shared" si="508"/>
        <v>Positiv</v>
      </c>
    </row>
    <row r="3617" spans="1:39" ht="17.25" customHeight="1" x14ac:dyDescent="0.35">
      <c r="A3617" s="17">
        <v>14573795</v>
      </c>
      <c r="B3617" s="2" t="s">
        <v>2197</v>
      </c>
      <c r="C3617" s="1">
        <v>2025001</v>
      </c>
      <c r="D3617" s="1">
        <v>2000950</v>
      </c>
      <c r="E3617" s="2" t="s">
        <v>34</v>
      </c>
      <c r="F3617" s="2" t="s">
        <v>35</v>
      </c>
      <c r="G3617" s="2" t="s">
        <v>66</v>
      </c>
      <c r="H3617" s="2" t="s">
        <v>1239</v>
      </c>
      <c r="I3617" s="2" t="s">
        <v>1240</v>
      </c>
      <c r="J3617" s="2" t="s">
        <v>2791</v>
      </c>
      <c r="K3617" s="2" t="s">
        <v>45</v>
      </c>
      <c r="L3617" s="2" t="s">
        <v>120</v>
      </c>
      <c r="M3617" s="2" t="s">
        <v>121</v>
      </c>
      <c r="N3617" s="2" t="s">
        <v>122</v>
      </c>
      <c r="O3617" s="3">
        <v>1</v>
      </c>
      <c r="P3617" s="3">
        <v>0</v>
      </c>
      <c r="Q3617" s="3">
        <v>20</v>
      </c>
      <c r="R3617" s="3">
        <v>20</v>
      </c>
      <c r="S3617" s="3">
        <v>20</v>
      </c>
      <c r="T3617" s="3">
        <v>20</v>
      </c>
      <c r="U3617" s="3"/>
      <c r="V3617" s="2" t="s">
        <v>123</v>
      </c>
      <c r="W3617" s="2" t="s">
        <v>124</v>
      </c>
      <c r="X3617" s="2" t="s">
        <v>44</v>
      </c>
      <c r="Y3617" s="19" t="str">
        <f>VLOOKUP(G3617,'Verweis Kd-Gruppe'!$A$2:$B$8,2,FALSE)</f>
        <v>EXP</v>
      </c>
      <c r="Z3617" s="19" t="str">
        <f>VLOOKUP(J3617,'Verweis Art-Gruppe'!$A$2:$B$15,2,FALSE)</f>
        <v>Sonstige</v>
      </c>
      <c r="AA3617" s="19" t="str">
        <f>VLOOKUP(W3617,'Verweis Vertreter'!$A$2:$B$24,2,FALSE)</f>
        <v>Antonio Vuolo</v>
      </c>
      <c r="AB3617" s="12">
        <f t="shared" si="504"/>
        <v>1</v>
      </c>
      <c r="AC3617" s="12">
        <f t="shared" si="509"/>
        <v>0</v>
      </c>
      <c r="AD3617" s="12">
        <f t="shared" si="510"/>
        <v>20</v>
      </c>
      <c r="AE3617" s="12">
        <f t="shared" si="505"/>
        <v>20</v>
      </c>
      <c r="AF3617" s="12">
        <f t="shared" si="506"/>
        <v>20</v>
      </c>
      <c r="AG3617" s="12">
        <f t="shared" si="507"/>
        <v>20</v>
      </c>
      <c r="AH3617" s="9">
        <f t="shared" si="511"/>
        <v>1</v>
      </c>
      <c r="AI3617" s="14">
        <f>VLOOKUP(E3617,'Verweis Faktor'!$A:$B,2,FALSE)</f>
        <v>1</v>
      </c>
      <c r="AJ3617" s="14"/>
      <c r="AK3617" s="14" t="str">
        <f>IF(AL3617="Ja","Versandkosten",VLOOKUP(E3617,'Verweis Belegart'!$A$2:$B$9,2,FALSE))</f>
        <v>Versandkosten</v>
      </c>
      <c r="AL3617" s="14" t="str">
        <f t="shared" si="512"/>
        <v>Ja</v>
      </c>
      <c r="AM3617" s="14" t="str">
        <f t="shared" si="508"/>
        <v>Positiv</v>
      </c>
    </row>
    <row r="3618" spans="1:39" ht="17.25" customHeight="1" x14ac:dyDescent="0.35">
      <c r="A3618" s="17">
        <v>14573795</v>
      </c>
      <c r="B3618" s="2" t="s">
        <v>2197</v>
      </c>
      <c r="C3618" s="1">
        <v>2025001</v>
      </c>
      <c r="D3618" s="1">
        <v>2000950</v>
      </c>
      <c r="E3618" s="2" t="s">
        <v>34</v>
      </c>
      <c r="F3618" s="2" t="s">
        <v>35</v>
      </c>
      <c r="G3618" s="2" t="s">
        <v>66</v>
      </c>
      <c r="H3618" s="2" t="s">
        <v>1239</v>
      </c>
      <c r="I3618" s="2" t="s">
        <v>1240</v>
      </c>
      <c r="J3618" s="2" t="s">
        <v>304</v>
      </c>
      <c r="K3618" s="2" t="s">
        <v>49</v>
      </c>
      <c r="L3618" s="2" t="s">
        <v>439</v>
      </c>
      <c r="M3618" s="2" t="s">
        <v>440</v>
      </c>
      <c r="N3618" s="2" t="s">
        <v>440</v>
      </c>
      <c r="O3618" s="3">
        <v>1</v>
      </c>
      <c r="P3618" s="3">
        <v>56.911099999999998</v>
      </c>
      <c r="Q3618" s="3">
        <v>80</v>
      </c>
      <c r="R3618" s="3">
        <v>80</v>
      </c>
      <c r="S3618" s="3">
        <v>23.088899999999999</v>
      </c>
      <c r="T3618" s="3">
        <v>23.09</v>
      </c>
      <c r="U3618" s="3">
        <v>28.86</v>
      </c>
      <c r="V3618" s="2" t="s">
        <v>123</v>
      </c>
      <c r="W3618" s="2" t="s">
        <v>124</v>
      </c>
      <c r="X3618" s="2" t="s">
        <v>44</v>
      </c>
      <c r="Y3618" s="19" t="str">
        <f>VLOOKUP(G3618,'Verweis Kd-Gruppe'!$A$2:$B$8,2,FALSE)</f>
        <v>EXP</v>
      </c>
      <c r="Z3618" s="19" t="str">
        <f>VLOOKUP(J3618,'Verweis Art-Gruppe'!$A$2:$B$15,2,FALSE)</f>
        <v>Zubehör</v>
      </c>
      <c r="AA3618" s="19" t="str">
        <f>VLOOKUP(W3618,'Verweis Vertreter'!$A$2:$B$24,2,FALSE)</f>
        <v>Antonio Vuolo</v>
      </c>
      <c r="AB3618" s="12">
        <f t="shared" si="504"/>
        <v>1</v>
      </c>
      <c r="AC3618" s="12">
        <f t="shared" si="509"/>
        <v>56.911099999999998</v>
      </c>
      <c r="AD3618" s="12">
        <f t="shared" si="510"/>
        <v>80</v>
      </c>
      <c r="AE3618" s="12">
        <f t="shared" si="505"/>
        <v>80</v>
      </c>
      <c r="AF3618" s="12">
        <f t="shared" si="506"/>
        <v>23.088899999999999</v>
      </c>
      <c r="AG3618" s="12">
        <f t="shared" si="507"/>
        <v>23.09</v>
      </c>
      <c r="AH3618" s="9">
        <f t="shared" si="511"/>
        <v>0.28862500000000002</v>
      </c>
      <c r="AI3618" s="14">
        <f>VLOOKUP(E3618,'Verweis Faktor'!$A:$B,2,FALSE)</f>
        <v>1</v>
      </c>
      <c r="AJ3618" s="14"/>
      <c r="AK3618" s="14" t="str">
        <f>IF(AL3618="Ja","Versandkosten",VLOOKUP(E3618,'Verweis Belegart'!$A$2:$B$9,2,FALSE))</f>
        <v>Hardware</v>
      </c>
      <c r="AL3618" s="14" t="str">
        <f t="shared" si="512"/>
        <v>Nein</v>
      </c>
      <c r="AM3618" s="14" t="str">
        <f t="shared" si="508"/>
        <v>Positiv</v>
      </c>
    </row>
    <row r="3619" spans="1:39" ht="17.25" customHeight="1" x14ac:dyDescent="0.35">
      <c r="A3619" s="17">
        <v>14573795</v>
      </c>
      <c r="B3619" s="2" t="s">
        <v>2197</v>
      </c>
      <c r="C3619" s="1">
        <v>2025001</v>
      </c>
      <c r="D3619" s="1">
        <v>2000950</v>
      </c>
      <c r="E3619" s="2" t="s">
        <v>34</v>
      </c>
      <c r="F3619" s="2" t="s">
        <v>35</v>
      </c>
      <c r="G3619" s="2" t="s">
        <v>66</v>
      </c>
      <c r="H3619" s="2" t="s">
        <v>1239</v>
      </c>
      <c r="I3619" s="2" t="s">
        <v>1240</v>
      </c>
      <c r="J3619" s="2" t="s">
        <v>103</v>
      </c>
      <c r="K3619" s="2" t="s">
        <v>79</v>
      </c>
      <c r="L3619" s="2" t="s">
        <v>1059</v>
      </c>
      <c r="M3619" s="2" t="s">
        <v>1060</v>
      </c>
      <c r="N3619" s="2" t="s">
        <v>152</v>
      </c>
      <c r="O3619" s="3">
        <v>1</v>
      </c>
      <c r="P3619" s="3">
        <v>182.7586</v>
      </c>
      <c r="Q3619" s="3">
        <v>205</v>
      </c>
      <c r="R3619" s="3">
        <v>205</v>
      </c>
      <c r="S3619" s="3">
        <v>22.241399999999999</v>
      </c>
      <c r="T3619" s="3">
        <v>22.24</v>
      </c>
      <c r="U3619" s="3">
        <v>10.84</v>
      </c>
      <c r="V3619" s="2" t="s">
        <v>123</v>
      </c>
      <c r="W3619" s="2" t="s">
        <v>124</v>
      </c>
      <c r="X3619" s="2" t="s">
        <v>44</v>
      </c>
      <c r="Y3619" s="19" t="str">
        <f>VLOOKUP(G3619,'Verweis Kd-Gruppe'!$A$2:$B$8,2,FALSE)</f>
        <v>EXP</v>
      </c>
      <c r="Z3619" s="19" t="str">
        <f>VLOOKUP(J3619,'Verweis Art-Gruppe'!$A$2:$B$15,2,FALSE)</f>
        <v>Geräte</v>
      </c>
      <c r="AA3619" s="19" t="str">
        <f>VLOOKUP(W3619,'Verweis Vertreter'!$A$2:$B$24,2,FALSE)</f>
        <v>Antonio Vuolo</v>
      </c>
      <c r="AB3619" s="12">
        <f t="shared" si="504"/>
        <v>1</v>
      </c>
      <c r="AC3619" s="12">
        <f t="shared" si="509"/>
        <v>182.7586</v>
      </c>
      <c r="AD3619" s="12">
        <f t="shared" si="510"/>
        <v>205</v>
      </c>
      <c r="AE3619" s="12">
        <f t="shared" si="505"/>
        <v>205</v>
      </c>
      <c r="AF3619" s="12">
        <f t="shared" si="506"/>
        <v>22.241399999999999</v>
      </c>
      <c r="AG3619" s="12">
        <f t="shared" si="507"/>
        <v>22.24</v>
      </c>
      <c r="AH3619" s="9">
        <f t="shared" si="511"/>
        <v>0.10848780487804878</v>
      </c>
      <c r="AI3619" s="14">
        <f>VLOOKUP(E3619,'Verweis Faktor'!$A:$B,2,FALSE)</f>
        <v>1</v>
      </c>
      <c r="AJ3619" s="14"/>
      <c r="AK3619" s="14" t="str">
        <f>IF(AL3619="Ja","Versandkosten",VLOOKUP(E3619,'Verweis Belegart'!$A$2:$B$9,2,FALSE))</f>
        <v>Hardware</v>
      </c>
      <c r="AL3619" s="14" t="str">
        <f t="shared" si="512"/>
        <v>Nein</v>
      </c>
      <c r="AM3619" s="14" t="str">
        <f t="shared" si="508"/>
        <v>Positiv</v>
      </c>
    </row>
    <row r="3620" spans="1:39" ht="17.25" customHeight="1" x14ac:dyDescent="0.35">
      <c r="A3620" s="17">
        <v>14573795</v>
      </c>
      <c r="B3620" s="2" t="s">
        <v>2197</v>
      </c>
      <c r="C3620" s="1">
        <v>2025001</v>
      </c>
      <c r="D3620" s="1">
        <v>2000950</v>
      </c>
      <c r="E3620" s="2" t="s">
        <v>34</v>
      </c>
      <c r="F3620" s="2" t="s">
        <v>35</v>
      </c>
      <c r="G3620" s="2" t="s">
        <v>66</v>
      </c>
      <c r="H3620" s="2" t="s">
        <v>1239</v>
      </c>
      <c r="I3620" s="2" t="s">
        <v>1240</v>
      </c>
      <c r="J3620" s="2" t="s">
        <v>304</v>
      </c>
      <c r="K3620" s="2" t="s">
        <v>83</v>
      </c>
      <c r="L3620" s="2" t="s">
        <v>69</v>
      </c>
      <c r="M3620" s="2" t="s">
        <v>70</v>
      </c>
      <c r="N3620" s="2" t="s">
        <v>71</v>
      </c>
      <c r="O3620" s="3">
        <v>15</v>
      </c>
      <c r="P3620" s="3">
        <v>7.5</v>
      </c>
      <c r="Q3620" s="3">
        <v>7.5</v>
      </c>
      <c r="R3620" s="3">
        <v>112.5</v>
      </c>
      <c r="S3620" s="3">
        <v>0</v>
      </c>
      <c r="T3620" s="3">
        <v>0</v>
      </c>
      <c r="U3620" s="3">
        <v>0</v>
      </c>
      <c r="V3620" s="2" t="s">
        <v>123</v>
      </c>
      <c r="W3620" s="2" t="s">
        <v>124</v>
      </c>
      <c r="X3620" s="2" t="s">
        <v>44</v>
      </c>
      <c r="Y3620" s="19" t="str">
        <f>VLOOKUP(G3620,'Verweis Kd-Gruppe'!$A$2:$B$8,2,FALSE)</f>
        <v>EXP</v>
      </c>
      <c r="Z3620" s="19" t="str">
        <f>VLOOKUP(J3620,'Verweis Art-Gruppe'!$A$2:$B$15,2,FALSE)</f>
        <v>Zubehör</v>
      </c>
      <c r="AA3620" s="19" t="str">
        <f>VLOOKUP(W3620,'Verweis Vertreter'!$A$2:$B$24,2,FALSE)</f>
        <v>Antonio Vuolo</v>
      </c>
      <c r="AB3620" s="12">
        <f t="shared" si="504"/>
        <v>15</v>
      </c>
      <c r="AC3620" s="12">
        <f t="shared" si="509"/>
        <v>7.5</v>
      </c>
      <c r="AD3620" s="12">
        <f t="shared" si="510"/>
        <v>7.5</v>
      </c>
      <c r="AE3620" s="12">
        <f t="shared" si="505"/>
        <v>112.5</v>
      </c>
      <c r="AF3620" s="12">
        <f t="shared" si="506"/>
        <v>0</v>
      </c>
      <c r="AG3620" s="12">
        <f t="shared" si="507"/>
        <v>0</v>
      </c>
      <c r="AH3620" s="9">
        <f t="shared" si="511"/>
        <v>0</v>
      </c>
      <c r="AI3620" s="14">
        <f>VLOOKUP(E3620,'Verweis Faktor'!$A:$B,2,FALSE)</f>
        <v>1</v>
      </c>
      <c r="AJ3620" s="14"/>
      <c r="AK3620" s="14" t="str">
        <f>IF(AL3620="Ja","Versandkosten",VLOOKUP(E3620,'Verweis Belegart'!$A$2:$B$9,2,FALSE))</f>
        <v>Hardware</v>
      </c>
      <c r="AL3620" s="14" t="str">
        <f t="shared" si="512"/>
        <v>Nein</v>
      </c>
      <c r="AM3620" s="14" t="str">
        <f t="shared" si="508"/>
        <v>Positiv</v>
      </c>
    </row>
    <row r="3621" spans="1:39" ht="17.25" customHeight="1" x14ac:dyDescent="0.35">
      <c r="A3621" s="17">
        <v>14573795</v>
      </c>
      <c r="B3621" s="2" t="s">
        <v>2197</v>
      </c>
      <c r="C3621" s="1">
        <v>2025001</v>
      </c>
      <c r="D3621" s="1">
        <v>2000950</v>
      </c>
      <c r="E3621" s="2" t="s">
        <v>34</v>
      </c>
      <c r="F3621" s="2" t="s">
        <v>35</v>
      </c>
      <c r="G3621" s="2" t="s">
        <v>66</v>
      </c>
      <c r="H3621" s="2" t="s">
        <v>1239</v>
      </c>
      <c r="I3621" s="2" t="s">
        <v>1240</v>
      </c>
      <c r="J3621" s="2" t="s">
        <v>304</v>
      </c>
      <c r="K3621" s="2" t="s">
        <v>87</v>
      </c>
      <c r="L3621" s="2" t="s">
        <v>1243</v>
      </c>
      <c r="M3621" s="2" t="s">
        <v>1244</v>
      </c>
      <c r="N3621" s="2" t="s">
        <v>1245</v>
      </c>
      <c r="O3621" s="3">
        <v>1</v>
      </c>
      <c r="P3621" s="3">
        <v>175</v>
      </c>
      <c r="Q3621" s="3">
        <v>199</v>
      </c>
      <c r="R3621" s="3">
        <v>199</v>
      </c>
      <c r="S3621" s="3">
        <v>24</v>
      </c>
      <c r="T3621" s="3">
        <v>24</v>
      </c>
      <c r="U3621" s="3">
        <v>12.06</v>
      </c>
      <c r="V3621" s="2" t="s">
        <v>123</v>
      </c>
      <c r="W3621" s="2" t="s">
        <v>124</v>
      </c>
      <c r="X3621" s="2" t="s">
        <v>44</v>
      </c>
      <c r="Y3621" s="19" t="str">
        <f>VLOOKUP(G3621,'Verweis Kd-Gruppe'!$A$2:$B$8,2,FALSE)</f>
        <v>EXP</v>
      </c>
      <c r="Z3621" s="19" t="str">
        <f>VLOOKUP(J3621,'Verweis Art-Gruppe'!$A$2:$B$15,2,FALSE)</f>
        <v>Zubehör</v>
      </c>
      <c r="AA3621" s="19" t="str">
        <f>VLOOKUP(W3621,'Verweis Vertreter'!$A$2:$B$24,2,FALSE)</f>
        <v>Antonio Vuolo</v>
      </c>
      <c r="AB3621" s="12">
        <f t="shared" si="504"/>
        <v>1</v>
      </c>
      <c r="AC3621" s="12">
        <f t="shared" si="509"/>
        <v>175</v>
      </c>
      <c r="AD3621" s="12">
        <f t="shared" si="510"/>
        <v>199</v>
      </c>
      <c r="AE3621" s="12">
        <f t="shared" si="505"/>
        <v>199</v>
      </c>
      <c r="AF3621" s="12">
        <f t="shared" si="506"/>
        <v>24</v>
      </c>
      <c r="AG3621" s="12">
        <f t="shared" si="507"/>
        <v>24</v>
      </c>
      <c r="AH3621" s="9">
        <f t="shared" si="511"/>
        <v>0.12060301507537688</v>
      </c>
      <c r="AI3621" s="14">
        <f>VLOOKUP(E3621,'Verweis Faktor'!$A:$B,2,FALSE)</f>
        <v>1</v>
      </c>
      <c r="AJ3621" s="14"/>
      <c r="AK3621" s="14" t="str">
        <f>IF(AL3621="Ja","Versandkosten",VLOOKUP(E3621,'Verweis Belegart'!$A$2:$B$9,2,FALSE))</f>
        <v>Hardware</v>
      </c>
      <c r="AL3621" s="14" t="str">
        <f t="shared" si="512"/>
        <v>Nein</v>
      </c>
      <c r="AM3621" s="14" t="str">
        <f t="shared" si="508"/>
        <v>Positiv</v>
      </c>
    </row>
    <row r="3622" spans="1:39" ht="17.25" customHeight="1" x14ac:dyDescent="0.35">
      <c r="A3622" s="17">
        <v>14573795</v>
      </c>
      <c r="B3622" s="2" t="s">
        <v>2197</v>
      </c>
      <c r="C3622" s="1">
        <v>2025001</v>
      </c>
      <c r="D3622" s="1">
        <v>2000950</v>
      </c>
      <c r="E3622" s="2" t="s">
        <v>34</v>
      </c>
      <c r="F3622" s="2" t="s">
        <v>35</v>
      </c>
      <c r="G3622" s="2" t="s">
        <v>66</v>
      </c>
      <c r="H3622" s="2" t="s">
        <v>1239</v>
      </c>
      <c r="I3622" s="2" t="s">
        <v>1240</v>
      </c>
      <c r="J3622" s="2" t="s">
        <v>103</v>
      </c>
      <c r="K3622" s="2" t="s">
        <v>91</v>
      </c>
      <c r="L3622" s="2" t="s">
        <v>586</v>
      </c>
      <c r="M3622" s="2" t="s">
        <v>587</v>
      </c>
      <c r="N3622" s="2" t="s">
        <v>588</v>
      </c>
      <c r="O3622" s="3">
        <v>1</v>
      </c>
      <c r="P3622" s="3">
        <v>828</v>
      </c>
      <c r="Q3622" s="3">
        <v>837</v>
      </c>
      <c r="R3622" s="3">
        <v>837</v>
      </c>
      <c r="S3622" s="3">
        <v>9</v>
      </c>
      <c r="T3622" s="3">
        <v>9</v>
      </c>
      <c r="U3622" s="3">
        <v>1.07</v>
      </c>
      <c r="V3622" s="2" t="s">
        <v>123</v>
      </c>
      <c r="W3622" s="2" t="s">
        <v>124</v>
      </c>
      <c r="X3622" s="2" t="s">
        <v>44</v>
      </c>
      <c r="Y3622" s="19" t="str">
        <f>VLOOKUP(G3622,'Verweis Kd-Gruppe'!$A$2:$B$8,2,FALSE)</f>
        <v>EXP</v>
      </c>
      <c r="Z3622" s="19" t="str">
        <f>VLOOKUP(J3622,'Verweis Art-Gruppe'!$A$2:$B$15,2,FALSE)</f>
        <v>Geräte</v>
      </c>
      <c r="AA3622" s="19" t="str">
        <f>VLOOKUP(W3622,'Verweis Vertreter'!$A$2:$B$24,2,FALSE)</f>
        <v>Antonio Vuolo</v>
      </c>
      <c r="AB3622" s="12">
        <f t="shared" si="504"/>
        <v>1</v>
      </c>
      <c r="AC3622" s="12">
        <f t="shared" si="509"/>
        <v>828</v>
      </c>
      <c r="AD3622" s="12">
        <f t="shared" si="510"/>
        <v>837</v>
      </c>
      <c r="AE3622" s="12">
        <f t="shared" si="505"/>
        <v>837</v>
      </c>
      <c r="AF3622" s="12">
        <f t="shared" si="506"/>
        <v>9</v>
      </c>
      <c r="AG3622" s="12">
        <f t="shared" si="507"/>
        <v>9</v>
      </c>
      <c r="AH3622" s="9">
        <f t="shared" si="511"/>
        <v>1.0752688172043012E-2</v>
      </c>
      <c r="AI3622" s="14">
        <f>VLOOKUP(E3622,'Verweis Faktor'!$A:$B,2,FALSE)</f>
        <v>1</v>
      </c>
      <c r="AJ3622" s="14"/>
      <c r="AK3622" s="14" t="str">
        <f>IF(AL3622="Ja","Versandkosten",VLOOKUP(E3622,'Verweis Belegart'!$A$2:$B$9,2,FALSE))</f>
        <v>Hardware</v>
      </c>
      <c r="AL3622" s="14" t="str">
        <f t="shared" si="512"/>
        <v>Nein</v>
      </c>
      <c r="AM3622" s="14" t="str">
        <f t="shared" si="508"/>
        <v>Positiv</v>
      </c>
    </row>
    <row r="3623" spans="1:39" ht="17.25" customHeight="1" x14ac:dyDescent="0.35">
      <c r="A3623" s="17">
        <v>14573795</v>
      </c>
      <c r="B3623" s="2" t="s">
        <v>2197</v>
      </c>
      <c r="C3623" s="1">
        <v>2025001</v>
      </c>
      <c r="D3623" s="1">
        <v>2000950</v>
      </c>
      <c r="E3623" s="2" t="s">
        <v>34</v>
      </c>
      <c r="F3623" s="2" t="s">
        <v>35</v>
      </c>
      <c r="G3623" s="2" t="s">
        <v>66</v>
      </c>
      <c r="H3623" s="2" t="s">
        <v>1239</v>
      </c>
      <c r="I3623" s="2" t="s">
        <v>1240</v>
      </c>
      <c r="J3623" s="2" t="s">
        <v>103</v>
      </c>
      <c r="K3623" s="2" t="s">
        <v>95</v>
      </c>
      <c r="L3623" s="2" t="s">
        <v>455</v>
      </c>
      <c r="M3623" s="2" t="s">
        <v>456</v>
      </c>
      <c r="N3623" s="2" t="s">
        <v>457</v>
      </c>
      <c r="O3623" s="3">
        <v>4</v>
      </c>
      <c r="P3623" s="3">
        <v>848.8066</v>
      </c>
      <c r="Q3623" s="3">
        <v>836</v>
      </c>
      <c r="R3623" s="3">
        <v>3344</v>
      </c>
      <c r="S3623" s="3">
        <v>-12.8066</v>
      </c>
      <c r="T3623" s="3">
        <v>-51.23</v>
      </c>
      <c r="U3623" s="3">
        <v>-1.53</v>
      </c>
      <c r="V3623" s="2" t="s">
        <v>123</v>
      </c>
      <c r="W3623" s="2" t="s">
        <v>124</v>
      </c>
      <c r="X3623" s="2" t="s">
        <v>44</v>
      </c>
      <c r="Y3623" s="19" t="str">
        <f>VLOOKUP(G3623,'Verweis Kd-Gruppe'!$A$2:$B$8,2,FALSE)</f>
        <v>EXP</v>
      </c>
      <c r="Z3623" s="19" t="str">
        <f>VLOOKUP(J3623,'Verweis Art-Gruppe'!$A$2:$B$15,2,FALSE)</f>
        <v>Geräte</v>
      </c>
      <c r="AA3623" s="19" t="str">
        <f>VLOOKUP(W3623,'Verweis Vertreter'!$A$2:$B$24,2,FALSE)</f>
        <v>Antonio Vuolo</v>
      </c>
      <c r="AB3623" s="12">
        <f t="shared" si="504"/>
        <v>4</v>
      </c>
      <c r="AC3623" s="12">
        <f t="shared" si="509"/>
        <v>848.8066</v>
      </c>
      <c r="AD3623" s="12">
        <f t="shared" si="510"/>
        <v>836</v>
      </c>
      <c r="AE3623" s="12">
        <f t="shared" si="505"/>
        <v>3344</v>
      </c>
      <c r="AF3623" s="12">
        <f t="shared" si="506"/>
        <v>-12.8066</v>
      </c>
      <c r="AG3623" s="12">
        <f t="shared" si="507"/>
        <v>-51.23</v>
      </c>
      <c r="AH3623" s="9">
        <f t="shared" si="511"/>
        <v>-1.5319976076555024E-2</v>
      </c>
      <c r="AI3623" s="14">
        <f>VLOOKUP(E3623,'Verweis Faktor'!$A:$B,2,FALSE)</f>
        <v>1</v>
      </c>
      <c r="AJ3623" s="14"/>
      <c r="AK3623" s="14" t="str">
        <f>IF(AL3623="Ja","Versandkosten",VLOOKUP(E3623,'Verweis Belegart'!$A$2:$B$9,2,FALSE))</f>
        <v>Hardware</v>
      </c>
      <c r="AL3623" s="14" t="str">
        <f t="shared" si="512"/>
        <v>Nein</v>
      </c>
      <c r="AM3623" s="14" t="str">
        <f t="shared" si="508"/>
        <v>Negativ</v>
      </c>
    </row>
    <row r="3624" spans="1:39" ht="17.25" customHeight="1" x14ac:dyDescent="0.35">
      <c r="A3624" s="17">
        <v>14573795</v>
      </c>
      <c r="B3624" s="2" t="s">
        <v>2197</v>
      </c>
      <c r="C3624" s="1">
        <v>2025001</v>
      </c>
      <c r="D3624" s="1">
        <v>2000950</v>
      </c>
      <c r="E3624" s="2" t="s">
        <v>34</v>
      </c>
      <c r="F3624" s="2" t="s">
        <v>35</v>
      </c>
      <c r="G3624" s="2" t="s">
        <v>66</v>
      </c>
      <c r="H3624" s="2" t="s">
        <v>1239</v>
      </c>
      <c r="I3624" s="2" t="s">
        <v>1240</v>
      </c>
      <c r="J3624" s="2" t="s">
        <v>103</v>
      </c>
      <c r="K3624" s="2" t="s">
        <v>99</v>
      </c>
      <c r="L3624" s="2" t="s">
        <v>458</v>
      </c>
      <c r="M3624" s="2" t="s">
        <v>459</v>
      </c>
      <c r="N3624" s="2" t="s">
        <v>41</v>
      </c>
      <c r="O3624" s="3">
        <v>1</v>
      </c>
      <c r="P3624" s="3">
        <v>228.69569999999999</v>
      </c>
      <c r="Q3624" s="3">
        <v>239</v>
      </c>
      <c r="R3624" s="3">
        <v>239</v>
      </c>
      <c r="S3624" s="3">
        <v>10.3043</v>
      </c>
      <c r="T3624" s="3">
        <v>10.3</v>
      </c>
      <c r="U3624" s="3">
        <v>4.3099999999999996</v>
      </c>
      <c r="V3624" s="2" t="s">
        <v>123</v>
      </c>
      <c r="W3624" s="2" t="s">
        <v>124</v>
      </c>
      <c r="X3624" s="2" t="s">
        <v>44</v>
      </c>
      <c r="Y3624" s="19" t="str">
        <f>VLOOKUP(G3624,'Verweis Kd-Gruppe'!$A$2:$B$8,2,FALSE)</f>
        <v>EXP</v>
      </c>
      <c r="Z3624" s="19" t="str">
        <f>VLOOKUP(J3624,'Verweis Art-Gruppe'!$A$2:$B$15,2,FALSE)</f>
        <v>Geräte</v>
      </c>
      <c r="AA3624" s="19" t="str">
        <f>VLOOKUP(W3624,'Verweis Vertreter'!$A$2:$B$24,2,FALSE)</f>
        <v>Antonio Vuolo</v>
      </c>
      <c r="AB3624" s="12">
        <f t="shared" si="504"/>
        <v>1</v>
      </c>
      <c r="AC3624" s="12">
        <f t="shared" si="509"/>
        <v>228.69569999999999</v>
      </c>
      <c r="AD3624" s="12">
        <f t="shared" si="510"/>
        <v>239</v>
      </c>
      <c r="AE3624" s="12">
        <f t="shared" si="505"/>
        <v>239</v>
      </c>
      <c r="AF3624" s="12">
        <f t="shared" si="506"/>
        <v>10.3043</v>
      </c>
      <c r="AG3624" s="12">
        <f t="shared" si="507"/>
        <v>10.3</v>
      </c>
      <c r="AH3624" s="9">
        <f t="shared" si="511"/>
        <v>4.3096234309623435E-2</v>
      </c>
      <c r="AI3624" s="14">
        <f>VLOOKUP(E3624,'Verweis Faktor'!$A:$B,2,FALSE)</f>
        <v>1</v>
      </c>
      <c r="AJ3624" s="14"/>
      <c r="AK3624" s="14" t="str">
        <f>IF(AL3624="Ja","Versandkosten",VLOOKUP(E3624,'Verweis Belegart'!$A$2:$B$9,2,FALSE))</f>
        <v>Hardware</v>
      </c>
      <c r="AL3624" s="14" t="str">
        <f t="shared" si="512"/>
        <v>Nein</v>
      </c>
      <c r="AM3624" s="14" t="str">
        <f t="shared" si="508"/>
        <v>Positiv</v>
      </c>
    </row>
    <row r="3625" spans="1:39" ht="17.25" customHeight="1" x14ac:dyDescent="0.35">
      <c r="A3625" s="17">
        <v>14573795</v>
      </c>
      <c r="B3625" s="2" t="s">
        <v>2197</v>
      </c>
      <c r="C3625" s="1">
        <v>2025001</v>
      </c>
      <c r="D3625" s="1">
        <v>2000950</v>
      </c>
      <c r="E3625" s="2" t="s">
        <v>34</v>
      </c>
      <c r="F3625" s="2" t="s">
        <v>35</v>
      </c>
      <c r="G3625" s="2" t="s">
        <v>66</v>
      </c>
      <c r="H3625" s="2" t="s">
        <v>1239</v>
      </c>
      <c r="I3625" s="2" t="s">
        <v>1240</v>
      </c>
      <c r="J3625" s="2" t="s">
        <v>103</v>
      </c>
      <c r="K3625" s="2" t="s">
        <v>103</v>
      </c>
      <c r="L3625" s="2" t="s">
        <v>1029</v>
      </c>
      <c r="M3625" s="2" t="s">
        <v>1030</v>
      </c>
      <c r="N3625" s="2" t="s">
        <v>310</v>
      </c>
      <c r="O3625" s="3">
        <v>1</v>
      </c>
      <c r="P3625" s="3">
        <v>484.77780000000001</v>
      </c>
      <c r="Q3625" s="3">
        <v>495</v>
      </c>
      <c r="R3625" s="3">
        <v>495</v>
      </c>
      <c r="S3625" s="3">
        <v>10.222200000000001</v>
      </c>
      <c r="T3625" s="3">
        <v>10.220000000000001</v>
      </c>
      <c r="U3625" s="3">
        <v>2.06</v>
      </c>
      <c r="V3625" s="2" t="s">
        <v>123</v>
      </c>
      <c r="W3625" s="2" t="s">
        <v>124</v>
      </c>
      <c r="X3625" s="2" t="s">
        <v>44</v>
      </c>
      <c r="Y3625" s="19" t="str">
        <f>VLOOKUP(G3625,'Verweis Kd-Gruppe'!$A$2:$B$8,2,FALSE)</f>
        <v>EXP</v>
      </c>
      <c r="Z3625" s="19" t="str">
        <f>VLOOKUP(J3625,'Verweis Art-Gruppe'!$A$2:$B$15,2,FALSE)</f>
        <v>Geräte</v>
      </c>
      <c r="AA3625" s="19" t="str">
        <f>VLOOKUP(W3625,'Verweis Vertreter'!$A$2:$B$24,2,FALSE)</f>
        <v>Antonio Vuolo</v>
      </c>
      <c r="AB3625" s="12">
        <f t="shared" si="504"/>
        <v>1</v>
      </c>
      <c r="AC3625" s="12">
        <f t="shared" si="509"/>
        <v>484.77780000000001</v>
      </c>
      <c r="AD3625" s="12">
        <f t="shared" si="510"/>
        <v>495</v>
      </c>
      <c r="AE3625" s="12">
        <f t="shared" si="505"/>
        <v>495</v>
      </c>
      <c r="AF3625" s="12">
        <f t="shared" si="506"/>
        <v>10.222200000000001</v>
      </c>
      <c r="AG3625" s="12">
        <f t="shared" si="507"/>
        <v>10.220000000000001</v>
      </c>
      <c r="AH3625" s="9">
        <f t="shared" si="511"/>
        <v>2.0646464646464649E-2</v>
      </c>
      <c r="AI3625" s="14">
        <f>VLOOKUP(E3625,'Verweis Faktor'!$A:$B,2,FALSE)</f>
        <v>1</v>
      </c>
      <c r="AJ3625" s="14"/>
      <c r="AK3625" s="14" t="str">
        <f>IF(AL3625="Ja","Versandkosten",VLOOKUP(E3625,'Verweis Belegart'!$A$2:$B$9,2,FALSE))</f>
        <v>Hardware</v>
      </c>
      <c r="AL3625" s="14" t="str">
        <f t="shared" si="512"/>
        <v>Nein</v>
      </c>
      <c r="AM3625" s="14" t="str">
        <f t="shared" si="508"/>
        <v>Positiv</v>
      </c>
    </row>
    <row r="3626" spans="1:39" ht="17.25" customHeight="1" x14ac:dyDescent="0.35">
      <c r="A3626" s="17">
        <v>14573795</v>
      </c>
      <c r="B3626" s="2" t="s">
        <v>2197</v>
      </c>
      <c r="C3626" s="1">
        <v>2025001</v>
      </c>
      <c r="D3626" s="1">
        <v>2000950</v>
      </c>
      <c r="E3626" s="2" t="s">
        <v>34</v>
      </c>
      <c r="F3626" s="2" t="s">
        <v>35</v>
      </c>
      <c r="G3626" s="2" t="s">
        <v>66</v>
      </c>
      <c r="H3626" s="2" t="s">
        <v>1239</v>
      </c>
      <c r="I3626" s="2" t="s">
        <v>1240</v>
      </c>
      <c r="J3626" s="2" t="s">
        <v>103</v>
      </c>
      <c r="K3626" s="2" t="s">
        <v>107</v>
      </c>
      <c r="L3626" s="2" t="s">
        <v>1339</v>
      </c>
      <c r="M3626" s="2" t="s">
        <v>1340</v>
      </c>
      <c r="N3626" s="2" t="s">
        <v>922</v>
      </c>
      <c r="O3626" s="3">
        <v>3</v>
      </c>
      <c r="P3626" s="3">
        <v>77.5</v>
      </c>
      <c r="Q3626" s="3">
        <v>81</v>
      </c>
      <c r="R3626" s="3">
        <v>243</v>
      </c>
      <c r="S3626" s="3">
        <v>3.5</v>
      </c>
      <c r="T3626" s="3">
        <v>10.5</v>
      </c>
      <c r="U3626" s="3">
        <v>4.32</v>
      </c>
      <c r="V3626" s="2" t="s">
        <v>123</v>
      </c>
      <c r="W3626" s="2" t="s">
        <v>124</v>
      </c>
      <c r="X3626" s="2" t="s">
        <v>44</v>
      </c>
      <c r="Y3626" s="19" t="str">
        <f>VLOOKUP(G3626,'Verweis Kd-Gruppe'!$A$2:$B$8,2,FALSE)</f>
        <v>EXP</v>
      </c>
      <c r="Z3626" s="19" t="str">
        <f>VLOOKUP(J3626,'Verweis Art-Gruppe'!$A$2:$B$15,2,FALSE)</f>
        <v>Geräte</v>
      </c>
      <c r="AA3626" s="19" t="str">
        <f>VLOOKUP(W3626,'Verweis Vertreter'!$A$2:$B$24,2,FALSE)</f>
        <v>Antonio Vuolo</v>
      </c>
      <c r="AB3626" s="12">
        <f t="shared" si="504"/>
        <v>3</v>
      </c>
      <c r="AC3626" s="12">
        <f t="shared" si="509"/>
        <v>77.5</v>
      </c>
      <c r="AD3626" s="12">
        <f t="shared" si="510"/>
        <v>81</v>
      </c>
      <c r="AE3626" s="12">
        <f t="shared" si="505"/>
        <v>243</v>
      </c>
      <c r="AF3626" s="12">
        <f t="shared" si="506"/>
        <v>3.5</v>
      </c>
      <c r="AG3626" s="12">
        <f t="shared" si="507"/>
        <v>10.5</v>
      </c>
      <c r="AH3626" s="9">
        <f t="shared" si="511"/>
        <v>4.3209876543209874E-2</v>
      </c>
      <c r="AI3626" s="14">
        <f>VLOOKUP(E3626,'Verweis Faktor'!$A:$B,2,FALSE)</f>
        <v>1</v>
      </c>
      <c r="AJ3626" s="14"/>
      <c r="AK3626" s="14" t="str">
        <f>IF(AL3626="Ja","Versandkosten",VLOOKUP(E3626,'Verweis Belegart'!$A$2:$B$9,2,FALSE))</f>
        <v>Hardware</v>
      </c>
      <c r="AL3626" s="14" t="str">
        <f t="shared" si="512"/>
        <v>Nein</v>
      </c>
      <c r="AM3626" s="14" t="str">
        <f t="shared" si="508"/>
        <v>Positiv</v>
      </c>
    </row>
    <row r="3627" spans="1:39" ht="17.25" customHeight="1" x14ac:dyDescent="0.35">
      <c r="A3627" s="17">
        <v>14573795</v>
      </c>
      <c r="B3627" s="2" t="s">
        <v>2197</v>
      </c>
      <c r="C3627" s="1">
        <v>2025001</v>
      </c>
      <c r="D3627" s="1">
        <v>2000950</v>
      </c>
      <c r="E3627" s="2" t="s">
        <v>34</v>
      </c>
      <c r="F3627" s="2" t="s">
        <v>35</v>
      </c>
      <c r="G3627" s="2" t="s">
        <v>66</v>
      </c>
      <c r="H3627" s="2" t="s">
        <v>1239</v>
      </c>
      <c r="I3627" s="2" t="s">
        <v>1240</v>
      </c>
      <c r="J3627" s="2" t="s">
        <v>103</v>
      </c>
      <c r="K3627" s="2" t="s">
        <v>111</v>
      </c>
      <c r="L3627" s="2" t="s">
        <v>1056</v>
      </c>
      <c r="M3627" s="2" t="s">
        <v>1057</v>
      </c>
      <c r="N3627" s="2" t="s">
        <v>1058</v>
      </c>
      <c r="O3627" s="3">
        <v>1</v>
      </c>
      <c r="P3627" s="3">
        <v>64</v>
      </c>
      <c r="Q3627" s="3">
        <v>69</v>
      </c>
      <c r="R3627" s="3">
        <v>69</v>
      </c>
      <c r="S3627" s="3">
        <v>5</v>
      </c>
      <c r="T3627" s="3">
        <v>5</v>
      </c>
      <c r="U3627" s="3">
        <v>7.24</v>
      </c>
      <c r="V3627" s="2" t="s">
        <v>123</v>
      </c>
      <c r="W3627" s="2" t="s">
        <v>124</v>
      </c>
      <c r="X3627" s="2" t="s">
        <v>44</v>
      </c>
      <c r="Y3627" s="19" t="str">
        <f>VLOOKUP(G3627,'Verweis Kd-Gruppe'!$A$2:$B$8,2,FALSE)</f>
        <v>EXP</v>
      </c>
      <c r="Z3627" s="19" t="str">
        <f>VLOOKUP(J3627,'Verweis Art-Gruppe'!$A$2:$B$15,2,FALSE)</f>
        <v>Geräte</v>
      </c>
      <c r="AA3627" s="19" t="str">
        <f>VLOOKUP(W3627,'Verweis Vertreter'!$A$2:$B$24,2,FALSE)</f>
        <v>Antonio Vuolo</v>
      </c>
      <c r="AB3627" s="12">
        <f t="shared" si="504"/>
        <v>1</v>
      </c>
      <c r="AC3627" s="12">
        <f t="shared" si="509"/>
        <v>64</v>
      </c>
      <c r="AD3627" s="12">
        <f t="shared" si="510"/>
        <v>69</v>
      </c>
      <c r="AE3627" s="12">
        <f t="shared" si="505"/>
        <v>69</v>
      </c>
      <c r="AF3627" s="12">
        <f t="shared" si="506"/>
        <v>5</v>
      </c>
      <c r="AG3627" s="12">
        <f t="shared" si="507"/>
        <v>5</v>
      </c>
      <c r="AH3627" s="9">
        <f t="shared" si="511"/>
        <v>7.2463768115942032E-2</v>
      </c>
      <c r="AI3627" s="14">
        <f>VLOOKUP(E3627,'Verweis Faktor'!$A:$B,2,FALSE)</f>
        <v>1</v>
      </c>
      <c r="AJ3627" s="14"/>
      <c r="AK3627" s="14" t="str">
        <f>IF(AL3627="Ja","Versandkosten",VLOOKUP(E3627,'Verweis Belegart'!$A$2:$B$9,2,FALSE))</f>
        <v>Hardware</v>
      </c>
      <c r="AL3627" s="14" t="str">
        <f t="shared" si="512"/>
        <v>Nein</v>
      </c>
      <c r="AM3627" s="14" t="str">
        <f t="shared" si="508"/>
        <v>Positiv</v>
      </c>
    </row>
    <row r="3628" spans="1:39" ht="17.25" customHeight="1" x14ac:dyDescent="0.35">
      <c r="A3628" s="17">
        <v>14573795</v>
      </c>
      <c r="B3628" s="2" t="s">
        <v>2197</v>
      </c>
      <c r="C3628" s="1">
        <v>2025001</v>
      </c>
      <c r="D3628" s="1">
        <v>2000950</v>
      </c>
      <c r="E3628" s="2" t="s">
        <v>34</v>
      </c>
      <c r="F3628" s="2" t="s">
        <v>35</v>
      </c>
      <c r="G3628" s="2" t="s">
        <v>66</v>
      </c>
      <c r="H3628" s="2" t="s">
        <v>1239</v>
      </c>
      <c r="I3628" s="2" t="s">
        <v>1240</v>
      </c>
      <c r="J3628" s="2" t="s">
        <v>103</v>
      </c>
      <c r="K3628" s="2" t="s">
        <v>115</v>
      </c>
      <c r="L3628" s="2" t="s">
        <v>967</v>
      </c>
      <c r="M3628" s="2" t="s">
        <v>968</v>
      </c>
      <c r="N3628" s="2" t="s">
        <v>969</v>
      </c>
      <c r="O3628" s="3">
        <v>1</v>
      </c>
      <c r="P3628" s="3">
        <v>122</v>
      </c>
      <c r="Q3628" s="3">
        <v>135</v>
      </c>
      <c r="R3628" s="3">
        <v>135</v>
      </c>
      <c r="S3628" s="3">
        <v>13</v>
      </c>
      <c r="T3628" s="3">
        <v>13</v>
      </c>
      <c r="U3628" s="3">
        <v>9.6199999999999992</v>
      </c>
      <c r="V3628" s="2" t="s">
        <v>123</v>
      </c>
      <c r="W3628" s="2" t="s">
        <v>124</v>
      </c>
      <c r="X3628" s="2" t="s">
        <v>44</v>
      </c>
      <c r="Y3628" s="19" t="str">
        <f>VLOOKUP(G3628,'Verweis Kd-Gruppe'!$A$2:$B$8,2,FALSE)</f>
        <v>EXP</v>
      </c>
      <c r="Z3628" s="19" t="str">
        <f>VLOOKUP(J3628,'Verweis Art-Gruppe'!$A$2:$B$15,2,FALSE)</f>
        <v>Geräte</v>
      </c>
      <c r="AA3628" s="19" t="str">
        <f>VLOOKUP(W3628,'Verweis Vertreter'!$A$2:$B$24,2,FALSE)</f>
        <v>Antonio Vuolo</v>
      </c>
      <c r="AB3628" s="12">
        <f t="shared" si="504"/>
        <v>1</v>
      </c>
      <c r="AC3628" s="12">
        <f t="shared" si="509"/>
        <v>122</v>
      </c>
      <c r="AD3628" s="12">
        <f t="shared" si="510"/>
        <v>135</v>
      </c>
      <c r="AE3628" s="12">
        <f t="shared" si="505"/>
        <v>135</v>
      </c>
      <c r="AF3628" s="12">
        <f t="shared" si="506"/>
        <v>13</v>
      </c>
      <c r="AG3628" s="12">
        <f t="shared" si="507"/>
        <v>13</v>
      </c>
      <c r="AH3628" s="9">
        <f t="shared" si="511"/>
        <v>9.6296296296296297E-2</v>
      </c>
      <c r="AI3628" s="14">
        <f>VLOOKUP(E3628,'Verweis Faktor'!$A:$B,2,FALSE)</f>
        <v>1</v>
      </c>
      <c r="AJ3628" s="14"/>
      <c r="AK3628" s="14" t="str">
        <f>IF(AL3628="Ja","Versandkosten",VLOOKUP(E3628,'Verweis Belegart'!$A$2:$B$9,2,FALSE))</f>
        <v>Hardware</v>
      </c>
      <c r="AL3628" s="14" t="str">
        <f t="shared" si="512"/>
        <v>Nein</v>
      </c>
      <c r="AM3628" s="14" t="str">
        <f t="shared" si="508"/>
        <v>Positiv</v>
      </c>
    </row>
    <row r="3629" spans="1:39" ht="17.25" customHeight="1" x14ac:dyDescent="0.35">
      <c r="A3629" s="17">
        <v>14573795</v>
      </c>
      <c r="B3629" s="2" t="s">
        <v>2197</v>
      </c>
      <c r="C3629" s="1">
        <v>2025001</v>
      </c>
      <c r="D3629" s="1">
        <v>2000950</v>
      </c>
      <c r="E3629" s="2" t="s">
        <v>34</v>
      </c>
      <c r="F3629" s="2" t="s">
        <v>35</v>
      </c>
      <c r="G3629" s="2" t="s">
        <v>66</v>
      </c>
      <c r="H3629" s="2" t="s">
        <v>1239</v>
      </c>
      <c r="I3629" s="2" t="s">
        <v>1240</v>
      </c>
      <c r="J3629" s="2" t="s">
        <v>103</v>
      </c>
      <c r="K3629" s="2" t="s">
        <v>289</v>
      </c>
      <c r="L3629" s="2" t="s">
        <v>820</v>
      </c>
      <c r="M3629" s="2" t="s">
        <v>821</v>
      </c>
      <c r="N3629" s="2" t="s">
        <v>822</v>
      </c>
      <c r="O3629" s="3">
        <v>1</v>
      </c>
      <c r="P3629" s="3">
        <v>104</v>
      </c>
      <c r="Q3629" s="3">
        <v>107</v>
      </c>
      <c r="R3629" s="3">
        <v>107</v>
      </c>
      <c r="S3629" s="3">
        <v>3</v>
      </c>
      <c r="T3629" s="3">
        <v>3</v>
      </c>
      <c r="U3629" s="3">
        <v>2.8</v>
      </c>
      <c r="V3629" s="2" t="s">
        <v>123</v>
      </c>
      <c r="W3629" s="2" t="s">
        <v>124</v>
      </c>
      <c r="X3629" s="2" t="s">
        <v>44</v>
      </c>
      <c r="Y3629" s="19" t="str">
        <f>VLOOKUP(G3629,'Verweis Kd-Gruppe'!$A$2:$B$8,2,FALSE)</f>
        <v>EXP</v>
      </c>
      <c r="Z3629" s="19" t="str">
        <f>VLOOKUP(J3629,'Verweis Art-Gruppe'!$A$2:$B$15,2,FALSE)</f>
        <v>Geräte</v>
      </c>
      <c r="AA3629" s="19" t="str">
        <f>VLOOKUP(W3629,'Verweis Vertreter'!$A$2:$B$24,2,FALSE)</f>
        <v>Antonio Vuolo</v>
      </c>
      <c r="AB3629" s="12">
        <f t="shared" si="504"/>
        <v>1</v>
      </c>
      <c r="AC3629" s="12">
        <f t="shared" si="509"/>
        <v>104</v>
      </c>
      <c r="AD3629" s="12">
        <f t="shared" si="510"/>
        <v>107</v>
      </c>
      <c r="AE3629" s="12">
        <f t="shared" si="505"/>
        <v>107</v>
      </c>
      <c r="AF3629" s="12">
        <f t="shared" si="506"/>
        <v>3</v>
      </c>
      <c r="AG3629" s="12">
        <f t="shared" si="507"/>
        <v>3</v>
      </c>
      <c r="AH3629" s="9">
        <f t="shared" si="511"/>
        <v>2.8037383177570093E-2</v>
      </c>
      <c r="AI3629" s="14">
        <f>VLOOKUP(E3629,'Verweis Faktor'!$A:$B,2,FALSE)</f>
        <v>1</v>
      </c>
      <c r="AJ3629" s="14"/>
      <c r="AK3629" s="14" t="str">
        <f>IF(AL3629="Ja","Versandkosten",VLOOKUP(E3629,'Verweis Belegart'!$A$2:$B$9,2,FALSE))</f>
        <v>Hardware</v>
      </c>
      <c r="AL3629" s="14" t="str">
        <f t="shared" si="512"/>
        <v>Nein</v>
      </c>
      <c r="AM3629" s="14" t="str">
        <f t="shared" si="508"/>
        <v>Positiv</v>
      </c>
    </row>
    <row r="3630" spans="1:39" ht="17.25" customHeight="1" x14ac:dyDescent="0.35">
      <c r="A3630" s="17">
        <v>14573795</v>
      </c>
      <c r="B3630" s="2" t="s">
        <v>2197</v>
      </c>
      <c r="C3630" s="1">
        <v>2025001</v>
      </c>
      <c r="D3630" s="1">
        <v>2000950</v>
      </c>
      <c r="E3630" s="2" t="s">
        <v>34</v>
      </c>
      <c r="F3630" s="2" t="s">
        <v>35</v>
      </c>
      <c r="G3630" s="2" t="s">
        <v>66</v>
      </c>
      <c r="H3630" s="2" t="s">
        <v>1239</v>
      </c>
      <c r="I3630" s="2" t="s">
        <v>1240</v>
      </c>
      <c r="J3630" s="2" t="s">
        <v>103</v>
      </c>
      <c r="K3630" s="2" t="s">
        <v>293</v>
      </c>
      <c r="L3630" s="2" t="s">
        <v>631</v>
      </c>
      <c r="M3630" s="2" t="s">
        <v>632</v>
      </c>
      <c r="N3630" s="2" t="s">
        <v>379</v>
      </c>
      <c r="O3630" s="3">
        <v>1</v>
      </c>
      <c r="P3630" s="3">
        <v>417</v>
      </c>
      <c r="Q3630" s="3">
        <v>438</v>
      </c>
      <c r="R3630" s="3">
        <v>438</v>
      </c>
      <c r="S3630" s="3">
        <v>21</v>
      </c>
      <c r="T3630" s="3">
        <v>21</v>
      </c>
      <c r="U3630" s="3">
        <v>4.79</v>
      </c>
      <c r="V3630" s="2" t="s">
        <v>123</v>
      </c>
      <c r="W3630" s="2" t="s">
        <v>124</v>
      </c>
      <c r="X3630" s="2" t="s">
        <v>44</v>
      </c>
      <c r="Y3630" s="19" t="str">
        <f>VLOOKUP(G3630,'Verweis Kd-Gruppe'!$A$2:$B$8,2,FALSE)</f>
        <v>EXP</v>
      </c>
      <c r="Z3630" s="19" t="str">
        <f>VLOOKUP(J3630,'Verweis Art-Gruppe'!$A$2:$B$15,2,FALSE)</f>
        <v>Geräte</v>
      </c>
      <c r="AA3630" s="19" t="str">
        <f>VLOOKUP(W3630,'Verweis Vertreter'!$A$2:$B$24,2,FALSE)</f>
        <v>Antonio Vuolo</v>
      </c>
      <c r="AB3630" s="12">
        <f t="shared" si="504"/>
        <v>1</v>
      </c>
      <c r="AC3630" s="12">
        <f t="shared" si="509"/>
        <v>417</v>
      </c>
      <c r="AD3630" s="12">
        <f t="shared" si="510"/>
        <v>438</v>
      </c>
      <c r="AE3630" s="12">
        <f t="shared" si="505"/>
        <v>438</v>
      </c>
      <c r="AF3630" s="12">
        <f t="shared" si="506"/>
        <v>21</v>
      </c>
      <c r="AG3630" s="12">
        <f t="shared" si="507"/>
        <v>21</v>
      </c>
      <c r="AH3630" s="9">
        <f t="shared" si="511"/>
        <v>4.7945205479452052E-2</v>
      </c>
      <c r="AI3630" s="14">
        <f>VLOOKUP(E3630,'Verweis Faktor'!$A:$B,2,FALSE)</f>
        <v>1</v>
      </c>
      <c r="AJ3630" s="14"/>
      <c r="AK3630" s="14" t="str">
        <f>IF(AL3630="Ja","Versandkosten",VLOOKUP(E3630,'Verweis Belegart'!$A$2:$B$9,2,FALSE))</f>
        <v>Hardware</v>
      </c>
      <c r="AL3630" s="14" t="str">
        <f t="shared" si="512"/>
        <v>Nein</v>
      </c>
      <c r="AM3630" s="14" t="str">
        <f t="shared" si="508"/>
        <v>Positiv</v>
      </c>
    </row>
    <row r="3631" spans="1:39" ht="17.25" customHeight="1" x14ac:dyDescent="0.35">
      <c r="A3631" s="17">
        <v>14573795</v>
      </c>
      <c r="B3631" s="2" t="s">
        <v>2197</v>
      </c>
      <c r="C3631" s="1">
        <v>2025001</v>
      </c>
      <c r="D3631" s="1">
        <v>2000950</v>
      </c>
      <c r="E3631" s="2" t="s">
        <v>34</v>
      </c>
      <c r="F3631" s="2" t="s">
        <v>35</v>
      </c>
      <c r="G3631" s="2" t="s">
        <v>66</v>
      </c>
      <c r="H3631" s="2" t="s">
        <v>1239</v>
      </c>
      <c r="I3631" s="2" t="s">
        <v>1240</v>
      </c>
      <c r="J3631" s="2" t="s">
        <v>103</v>
      </c>
      <c r="K3631" s="2" t="s">
        <v>296</v>
      </c>
      <c r="L3631" s="2" t="s">
        <v>631</v>
      </c>
      <c r="M3631" s="2" t="s">
        <v>632</v>
      </c>
      <c r="N3631" s="2" t="s">
        <v>379</v>
      </c>
      <c r="O3631" s="3">
        <v>5</v>
      </c>
      <c r="P3631" s="3">
        <v>417</v>
      </c>
      <c r="Q3631" s="3">
        <v>436</v>
      </c>
      <c r="R3631" s="3">
        <v>2180</v>
      </c>
      <c r="S3631" s="3">
        <v>19</v>
      </c>
      <c r="T3631" s="3">
        <v>95</v>
      </c>
      <c r="U3631" s="3">
        <v>4.3499999999999996</v>
      </c>
      <c r="V3631" s="2" t="s">
        <v>123</v>
      </c>
      <c r="W3631" s="2" t="s">
        <v>124</v>
      </c>
      <c r="X3631" s="2" t="s">
        <v>44</v>
      </c>
      <c r="Y3631" s="19" t="str">
        <f>VLOOKUP(G3631,'Verweis Kd-Gruppe'!$A$2:$B$8,2,FALSE)</f>
        <v>EXP</v>
      </c>
      <c r="Z3631" s="19" t="str">
        <f>VLOOKUP(J3631,'Verweis Art-Gruppe'!$A$2:$B$15,2,FALSE)</f>
        <v>Geräte</v>
      </c>
      <c r="AA3631" s="19" t="str">
        <f>VLOOKUP(W3631,'Verweis Vertreter'!$A$2:$B$24,2,FALSE)</f>
        <v>Antonio Vuolo</v>
      </c>
      <c r="AB3631" s="12">
        <f t="shared" si="504"/>
        <v>5</v>
      </c>
      <c r="AC3631" s="12">
        <f t="shared" si="509"/>
        <v>417</v>
      </c>
      <c r="AD3631" s="12">
        <f t="shared" si="510"/>
        <v>436</v>
      </c>
      <c r="AE3631" s="12">
        <f t="shared" si="505"/>
        <v>2180</v>
      </c>
      <c r="AF3631" s="12">
        <f t="shared" si="506"/>
        <v>19</v>
      </c>
      <c r="AG3631" s="12">
        <f t="shared" si="507"/>
        <v>95</v>
      </c>
      <c r="AH3631" s="9">
        <f t="shared" si="511"/>
        <v>4.3577981651376149E-2</v>
      </c>
      <c r="AI3631" s="14">
        <f>VLOOKUP(E3631,'Verweis Faktor'!$A:$B,2,FALSE)</f>
        <v>1</v>
      </c>
      <c r="AJ3631" s="14"/>
      <c r="AK3631" s="14" t="str">
        <f>IF(AL3631="Ja","Versandkosten",VLOOKUP(E3631,'Verweis Belegart'!$A$2:$B$9,2,FALSE))</f>
        <v>Hardware</v>
      </c>
      <c r="AL3631" s="14" t="str">
        <f t="shared" si="512"/>
        <v>Nein</v>
      </c>
      <c r="AM3631" s="14" t="str">
        <f t="shared" si="508"/>
        <v>Positiv</v>
      </c>
    </row>
    <row r="3632" spans="1:39" ht="17.25" customHeight="1" x14ac:dyDescent="0.35">
      <c r="A3632" s="17">
        <v>14573795</v>
      </c>
      <c r="B3632" s="2" t="s">
        <v>2197</v>
      </c>
      <c r="C3632" s="1">
        <v>2025001</v>
      </c>
      <c r="D3632" s="1">
        <v>2000950</v>
      </c>
      <c r="E3632" s="2" t="s">
        <v>34</v>
      </c>
      <c r="F3632" s="2" t="s">
        <v>35</v>
      </c>
      <c r="G3632" s="2" t="s">
        <v>66</v>
      </c>
      <c r="H3632" s="2" t="s">
        <v>1239</v>
      </c>
      <c r="I3632" s="2" t="s">
        <v>1240</v>
      </c>
      <c r="J3632" s="2" t="s">
        <v>103</v>
      </c>
      <c r="K3632" s="2" t="s">
        <v>299</v>
      </c>
      <c r="L3632" s="2" t="s">
        <v>410</v>
      </c>
      <c r="M3632" s="2" t="s">
        <v>411</v>
      </c>
      <c r="N3632" s="2" t="s">
        <v>412</v>
      </c>
      <c r="O3632" s="3">
        <v>1</v>
      </c>
      <c r="P3632" s="3">
        <v>218.56469999999999</v>
      </c>
      <c r="Q3632" s="3">
        <v>259</v>
      </c>
      <c r="R3632" s="3">
        <v>259</v>
      </c>
      <c r="S3632" s="3">
        <v>40.435299999999998</v>
      </c>
      <c r="T3632" s="3">
        <v>40.44</v>
      </c>
      <c r="U3632" s="3">
        <v>15.61</v>
      </c>
      <c r="V3632" s="2" t="s">
        <v>123</v>
      </c>
      <c r="W3632" s="2" t="s">
        <v>124</v>
      </c>
      <c r="X3632" s="2" t="s">
        <v>44</v>
      </c>
      <c r="Y3632" s="19" t="str">
        <f>VLOOKUP(G3632,'Verweis Kd-Gruppe'!$A$2:$B$8,2,FALSE)</f>
        <v>EXP</v>
      </c>
      <c r="Z3632" s="19" t="str">
        <f>VLOOKUP(J3632,'Verweis Art-Gruppe'!$A$2:$B$15,2,FALSE)</f>
        <v>Geräte</v>
      </c>
      <c r="AA3632" s="19" t="str">
        <f>VLOOKUP(W3632,'Verweis Vertreter'!$A$2:$B$24,2,FALSE)</f>
        <v>Antonio Vuolo</v>
      </c>
      <c r="AB3632" s="12">
        <f t="shared" si="504"/>
        <v>1</v>
      </c>
      <c r="AC3632" s="12">
        <f t="shared" si="509"/>
        <v>218.56469999999999</v>
      </c>
      <c r="AD3632" s="12">
        <f t="shared" si="510"/>
        <v>259</v>
      </c>
      <c r="AE3632" s="12">
        <f t="shared" si="505"/>
        <v>259</v>
      </c>
      <c r="AF3632" s="12">
        <f t="shared" si="506"/>
        <v>40.435299999999998</v>
      </c>
      <c r="AG3632" s="12">
        <f t="shared" si="507"/>
        <v>40.44</v>
      </c>
      <c r="AH3632" s="9">
        <f t="shared" si="511"/>
        <v>0.15613899613899612</v>
      </c>
      <c r="AI3632" s="14">
        <f>VLOOKUP(E3632,'Verweis Faktor'!$A:$B,2,FALSE)</f>
        <v>1</v>
      </c>
      <c r="AJ3632" s="14"/>
      <c r="AK3632" s="14" t="str">
        <f>IF(AL3632="Ja","Versandkosten",VLOOKUP(E3632,'Verweis Belegart'!$A$2:$B$9,2,FALSE))</f>
        <v>Hardware</v>
      </c>
      <c r="AL3632" s="14" t="str">
        <f t="shared" si="512"/>
        <v>Nein</v>
      </c>
      <c r="AM3632" s="14" t="str">
        <f t="shared" si="508"/>
        <v>Positiv</v>
      </c>
    </row>
    <row r="3633" spans="1:39" ht="17.25" customHeight="1" x14ac:dyDescent="0.35">
      <c r="A3633" s="17">
        <v>14573795</v>
      </c>
      <c r="B3633" s="2" t="s">
        <v>2197</v>
      </c>
      <c r="C3633" s="1">
        <v>2025001</v>
      </c>
      <c r="D3633" s="1">
        <v>2000950</v>
      </c>
      <c r="E3633" s="2" t="s">
        <v>34</v>
      </c>
      <c r="F3633" s="2" t="s">
        <v>35</v>
      </c>
      <c r="G3633" s="2" t="s">
        <v>66</v>
      </c>
      <c r="H3633" s="2" t="s">
        <v>1239</v>
      </c>
      <c r="I3633" s="2" t="s">
        <v>1240</v>
      </c>
      <c r="J3633" s="2" t="s">
        <v>103</v>
      </c>
      <c r="K3633" s="2" t="s">
        <v>300</v>
      </c>
      <c r="L3633" s="2" t="s">
        <v>1106</v>
      </c>
      <c r="M3633" s="2" t="s">
        <v>1107</v>
      </c>
      <c r="N3633" s="2" t="s">
        <v>655</v>
      </c>
      <c r="O3633" s="3">
        <v>2</v>
      </c>
      <c r="P3633" s="3">
        <v>246.17310000000001</v>
      </c>
      <c r="Q3633" s="3">
        <v>265</v>
      </c>
      <c r="R3633" s="3">
        <v>530</v>
      </c>
      <c r="S3633" s="3">
        <v>18.826899999999998</v>
      </c>
      <c r="T3633" s="3">
        <v>37.65</v>
      </c>
      <c r="U3633" s="3">
        <v>7.1</v>
      </c>
      <c r="V3633" s="2" t="s">
        <v>123</v>
      </c>
      <c r="W3633" s="2" t="s">
        <v>124</v>
      </c>
      <c r="X3633" s="2" t="s">
        <v>44</v>
      </c>
      <c r="Y3633" s="19" t="str">
        <f>VLOOKUP(G3633,'Verweis Kd-Gruppe'!$A$2:$B$8,2,FALSE)</f>
        <v>EXP</v>
      </c>
      <c r="Z3633" s="19" t="str">
        <f>VLOOKUP(J3633,'Verweis Art-Gruppe'!$A$2:$B$15,2,FALSE)</f>
        <v>Geräte</v>
      </c>
      <c r="AA3633" s="19" t="str">
        <f>VLOOKUP(W3633,'Verweis Vertreter'!$A$2:$B$24,2,FALSE)</f>
        <v>Antonio Vuolo</v>
      </c>
      <c r="AB3633" s="12">
        <f t="shared" si="504"/>
        <v>2</v>
      </c>
      <c r="AC3633" s="12">
        <f t="shared" si="509"/>
        <v>246.17310000000001</v>
      </c>
      <c r="AD3633" s="12">
        <f t="shared" si="510"/>
        <v>265</v>
      </c>
      <c r="AE3633" s="12">
        <f t="shared" si="505"/>
        <v>530</v>
      </c>
      <c r="AF3633" s="12">
        <f t="shared" si="506"/>
        <v>18.826899999999998</v>
      </c>
      <c r="AG3633" s="12">
        <f t="shared" si="507"/>
        <v>37.65</v>
      </c>
      <c r="AH3633" s="9">
        <f t="shared" si="511"/>
        <v>7.1037735849056607E-2</v>
      </c>
      <c r="AI3633" s="14">
        <f>VLOOKUP(E3633,'Verweis Faktor'!$A:$B,2,FALSE)</f>
        <v>1</v>
      </c>
      <c r="AJ3633" s="14"/>
      <c r="AK3633" s="14" t="str">
        <f>IF(AL3633="Ja","Versandkosten",VLOOKUP(E3633,'Verweis Belegart'!$A$2:$B$9,2,FALSE))</f>
        <v>Hardware</v>
      </c>
      <c r="AL3633" s="14" t="str">
        <f t="shared" si="512"/>
        <v>Nein</v>
      </c>
      <c r="AM3633" s="14" t="str">
        <f t="shared" si="508"/>
        <v>Positiv</v>
      </c>
    </row>
    <row r="3634" spans="1:39" ht="17.25" customHeight="1" x14ac:dyDescent="0.35">
      <c r="A3634" s="17">
        <v>14573795</v>
      </c>
      <c r="B3634" s="2" t="s">
        <v>2197</v>
      </c>
      <c r="C3634" s="1">
        <v>2025001</v>
      </c>
      <c r="D3634" s="1">
        <v>2000950</v>
      </c>
      <c r="E3634" s="2" t="s">
        <v>34</v>
      </c>
      <c r="F3634" s="2" t="s">
        <v>35</v>
      </c>
      <c r="G3634" s="2" t="s">
        <v>66</v>
      </c>
      <c r="H3634" s="2" t="s">
        <v>1239</v>
      </c>
      <c r="I3634" s="2" t="s">
        <v>1240</v>
      </c>
      <c r="J3634" s="2" t="s">
        <v>103</v>
      </c>
      <c r="K3634" s="2" t="s">
        <v>301</v>
      </c>
      <c r="L3634" s="2" t="s">
        <v>578</v>
      </c>
      <c r="M3634" s="2" t="s">
        <v>579</v>
      </c>
      <c r="N3634" s="2" t="s">
        <v>457</v>
      </c>
      <c r="O3634" s="3">
        <v>3</v>
      </c>
      <c r="P3634" s="3">
        <v>901.34349999999995</v>
      </c>
      <c r="Q3634" s="3">
        <v>833</v>
      </c>
      <c r="R3634" s="3">
        <v>2499</v>
      </c>
      <c r="S3634" s="3">
        <v>-68.343500000000006</v>
      </c>
      <c r="T3634" s="3">
        <v>-205.03</v>
      </c>
      <c r="U3634" s="3">
        <v>-8.1999999999999993</v>
      </c>
      <c r="V3634" s="2" t="s">
        <v>123</v>
      </c>
      <c r="W3634" s="2" t="s">
        <v>124</v>
      </c>
      <c r="X3634" s="2" t="s">
        <v>44</v>
      </c>
      <c r="Y3634" s="19" t="str">
        <f>VLOOKUP(G3634,'Verweis Kd-Gruppe'!$A$2:$B$8,2,FALSE)</f>
        <v>EXP</v>
      </c>
      <c r="Z3634" s="19" t="str">
        <f>VLOOKUP(J3634,'Verweis Art-Gruppe'!$A$2:$B$15,2,FALSE)</f>
        <v>Geräte</v>
      </c>
      <c r="AA3634" s="19" t="str">
        <f>VLOOKUP(W3634,'Verweis Vertreter'!$A$2:$B$24,2,FALSE)</f>
        <v>Antonio Vuolo</v>
      </c>
      <c r="AB3634" s="12">
        <f t="shared" si="504"/>
        <v>3</v>
      </c>
      <c r="AC3634" s="12">
        <f t="shared" si="509"/>
        <v>901.34349999999995</v>
      </c>
      <c r="AD3634" s="12">
        <f t="shared" si="510"/>
        <v>833</v>
      </c>
      <c r="AE3634" s="12">
        <f t="shared" si="505"/>
        <v>2499</v>
      </c>
      <c r="AF3634" s="12">
        <f t="shared" si="506"/>
        <v>-68.343500000000006</v>
      </c>
      <c r="AG3634" s="12">
        <f t="shared" si="507"/>
        <v>-205.03</v>
      </c>
      <c r="AH3634" s="9">
        <f t="shared" si="511"/>
        <v>-8.2044817927170874E-2</v>
      </c>
      <c r="AI3634" s="14">
        <f>VLOOKUP(E3634,'Verweis Faktor'!$A:$B,2,FALSE)</f>
        <v>1</v>
      </c>
      <c r="AJ3634" s="14"/>
      <c r="AK3634" s="14" t="str">
        <f>IF(AL3634="Ja","Versandkosten",VLOOKUP(E3634,'Verweis Belegart'!$A$2:$B$9,2,FALSE))</f>
        <v>Hardware</v>
      </c>
      <c r="AL3634" s="14" t="str">
        <f t="shared" si="512"/>
        <v>Nein</v>
      </c>
      <c r="AM3634" s="14" t="str">
        <f t="shared" si="508"/>
        <v>Negativ</v>
      </c>
    </row>
    <row r="3635" spans="1:39" ht="17.25" customHeight="1" x14ac:dyDescent="0.35">
      <c r="A3635" s="17">
        <v>14573795</v>
      </c>
      <c r="B3635" s="2" t="s">
        <v>2197</v>
      </c>
      <c r="C3635" s="1">
        <v>2025001</v>
      </c>
      <c r="D3635" s="1">
        <v>2000950</v>
      </c>
      <c r="E3635" s="2" t="s">
        <v>34</v>
      </c>
      <c r="F3635" s="2" t="s">
        <v>35</v>
      </c>
      <c r="G3635" s="2" t="s">
        <v>66</v>
      </c>
      <c r="H3635" s="2" t="s">
        <v>1239</v>
      </c>
      <c r="I3635" s="2" t="s">
        <v>1240</v>
      </c>
      <c r="J3635" s="2" t="s">
        <v>103</v>
      </c>
      <c r="K3635" s="2" t="s">
        <v>304</v>
      </c>
      <c r="L3635" s="2" t="s">
        <v>578</v>
      </c>
      <c r="M3635" s="2" t="s">
        <v>579</v>
      </c>
      <c r="N3635" s="2" t="s">
        <v>457</v>
      </c>
      <c r="O3635" s="3">
        <v>1</v>
      </c>
      <c r="P3635" s="3">
        <v>901.34349999999995</v>
      </c>
      <c r="Q3635" s="3">
        <v>835</v>
      </c>
      <c r="R3635" s="3">
        <v>835</v>
      </c>
      <c r="S3635" s="3">
        <v>-66.343500000000006</v>
      </c>
      <c r="T3635" s="3">
        <v>-66.34</v>
      </c>
      <c r="U3635" s="3">
        <v>-7.94</v>
      </c>
      <c r="V3635" s="2" t="s">
        <v>123</v>
      </c>
      <c r="W3635" s="2" t="s">
        <v>124</v>
      </c>
      <c r="X3635" s="2" t="s">
        <v>44</v>
      </c>
      <c r="Y3635" s="19" t="str">
        <f>VLOOKUP(G3635,'Verweis Kd-Gruppe'!$A$2:$B$8,2,FALSE)</f>
        <v>EXP</v>
      </c>
      <c r="Z3635" s="19" t="str">
        <f>VLOOKUP(J3635,'Verweis Art-Gruppe'!$A$2:$B$15,2,FALSE)</f>
        <v>Geräte</v>
      </c>
      <c r="AA3635" s="19" t="str">
        <f>VLOOKUP(W3635,'Verweis Vertreter'!$A$2:$B$24,2,FALSE)</f>
        <v>Antonio Vuolo</v>
      </c>
      <c r="AB3635" s="12">
        <f t="shared" si="504"/>
        <v>1</v>
      </c>
      <c r="AC3635" s="12">
        <f t="shared" si="509"/>
        <v>901.34349999999995</v>
      </c>
      <c r="AD3635" s="12">
        <f t="shared" si="510"/>
        <v>835</v>
      </c>
      <c r="AE3635" s="12">
        <f t="shared" si="505"/>
        <v>835</v>
      </c>
      <c r="AF3635" s="12">
        <f t="shared" si="506"/>
        <v>-66.343500000000006</v>
      </c>
      <c r="AG3635" s="12">
        <f t="shared" si="507"/>
        <v>-66.34</v>
      </c>
      <c r="AH3635" s="9">
        <f t="shared" si="511"/>
        <v>-7.9449101796407184E-2</v>
      </c>
      <c r="AI3635" s="14">
        <f>VLOOKUP(E3635,'Verweis Faktor'!$A:$B,2,FALSE)</f>
        <v>1</v>
      </c>
      <c r="AJ3635" s="14"/>
      <c r="AK3635" s="14" t="str">
        <f>IF(AL3635="Ja","Versandkosten",VLOOKUP(E3635,'Verweis Belegart'!$A$2:$B$9,2,FALSE))</f>
        <v>Hardware</v>
      </c>
      <c r="AL3635" s="14" t="str">
        <f t="shared" si="512"/>
        <v>Nein</v>
      </c>
      <c r="AM3635" s="14" t="str">
        <f t="shared" si="508"/>
        <v>Negativ</v>
      </c>
    </row>
    <row r="3636" spans="1:39" ht="17.25" customHeight="1" x14ac:dyDescent="0.35">
      <c r="A3636" s="17">
        <v>14573795</v>
      </c>
      <c r="B3636" s="2" t="s">
        <v>2197</v>
      </c>
      <c r="C3636" s="1">
        <v>2025001</v>
      </c>
      <c r="D3636" s="1">
        <v>2000950</v>
      </c>
      <c r="E3636" s="2" t="s">
        <v>34</v>
      </c>
      <c r="F3636" s="2" t="s">
        <v>35</v>
      </c>
      <c r="G3636" s="2" t="s">
        <v>66</v>
      </c>
      <c r="H3636" s="2" t="s">
        <v>1239</v>
      </c>
      <c r="I3636" s="2" t="s">
        <v>1240</v>
      </c>
      <c r="J3636" s="2" t="s">
        <v>103</v>
      </c>
      <c r="K3636" s="2" t="s">
        <v>307</v>
      </c>
      <c r="L3636" s="2" t="s">
        <v>970</v>
      </c>
      <c r="M3636" s="2" t="s">
        <v>971</v>
      </c>
      <c r="N3636" s="2" t="s">
        <v>943</v>
      </c>
      <c r="O3636" s="3">
        <v>1</v>
      </c>
      <c r="P3636" s="3">
        <v>235</v>
      </c>
      <c r="Q3636" s="3">
        <v>255</v>
      </c>
      <c r="R3636" s="3">
        <v>255</v>
      </c>
      <c r="S3636" s="3">
        <v>20</v>
      </c>
      <c r="T3636" s="3">
        <v>20</v>
      </c>
      <c r="U3636" s="3">
        <v>7.84</v>
      </c>
      <c r="V3636" s="2" t="s">
        <v>123</v>
      </c>
      <c r="W3636" s="2" t="s">
        <v>124</v>
      </c>
      <c r="X3636" s="2" t="s">
        <v>44</v>
      </c>
      <c r="Y3636" s="19" t="str">
        <f>VLOOKUP(G3636,'Verweis Kd-Gruppe'!$A$2:$B$8,2,FALSE)</f>
        <v>EXP</v>
      </c>
      <c r="Z3636" s="19" t="str">
        <f>VLOOKUP(J3636,'Verweis Art-Gruppe'!$A$2:$B$15,2,FALSE)</f>
        <v>Geräte</v>
      </c>
      <c r="AA3636" s="19" t="str">
        <f>VLOOKUP(W3636,'Verweis Vertreter'!$A$2:$B$24,2,FALSE)</f>
        <v>Antonio Vuolo</v>
      </c>
      <c r="AB3636" s="12">
        <f t="shared" si="504"/>
        <v>1</v>
      </c>
      <c r="AC3636" s="12">
        <f t="shared" si="509"/>
        <v>235</v>
      </c>
      <c r="AD3636" s="12">
        <f t="shared" si="510"/>
        <v>255</v>
      </c>
      <c r="AE3636" s="12">
        <f t="shared" si="505"/>
        <v>255</v>
      </c>
      <c r="AF3636" s="12">
        <f t="shared" si="506"/>
        <v>20</v>
      </c>
      <c r="AG3636" s="12">
        <f t="shared" si="507"/>
        <v>20</v>
      </c>
      <c r="AH3636" s="9">
        <f t="shared" si="511"/>
        <v>7.8431372549019607E-2</v>
      </c>
      <c r="AI3636" s="14">
        <f>VLOOKUP(E3636,'Verweis Faktor'!$A:$B,2,FALSE)</f>
        <v>1</v>
      </c>
      <c r="AJ3636" s="14"/>
      <c r="AK3636" s="14" t="str">
        <f>IF(AL3636="Ja","Versandkosten",VLOOKUP(E3636,'Verweis Belegart'!$A$2:$B$9,2,FALSE))</f>
        <v>Hardware</v>
      </c>
      <c r="AL3636" s="14" t="str">
        <f t="shared" si="512"/>
        <v>Nein</v>
      </c>
      <c r="AM3636" s="14" t="str">
        <f t="shared" si="508"/>
        <v>Positiv</v>
      </c>
    </row>
    <row r="3637" spans="1:39" ht="17.25" customHeight="1" x14ac:dyDescent="0.35">
      <c r="A3637" s="17">
        <v>14573795</v>
      </c>
      <c r="B3637" s="2" t="s">
        <v>2197</v>
      </c>
      <c r="C3637" s="1">
        <v>2025001</v>
      </c>
      <c r="D3637" s="1">
        <v>2000950</v>
      </c>
      <c r="E3637" s="2" t="s">
        <v>34</v>
      </c>
      <c r="F3637" s="2" t="s">
        <v>35</v>
      </c>
      <c r="G3637" s="2" t="s">
        <v>66</v>
      </c>
      <c r="H3637" s="2" t="s">
        <v>1239</v>
      </c>
      <c r="I3637" s="2" t="s">
        <v>1240</v>
      </c>
      <c r="J3637" s="2" t="s">
        <v>304</v>
      </c>
      <c r="K3637" s="2" t="s">
        <v>311</v>
      </c>
      <c r="L3637" s="2" t="s">
        <v>1657</v>
      </c>
      <c r="M3637" s="2" t="s">
        <v>1658</v>
      </c>
      <c r="N3637" s="2" t="s">
        <v>585</v>
      </c>
      <c r="O3637" s="3">
        <v>1</v>
      </c>
      <c r="P3637" s="3">
        <v>19.299299999999999</v>
      </c>
      <c r="Q3637" s="3">
        <v>22</v>
      </c>
      <c r="R3637" s="3">
        <v>22</v>
      </c>
      <c r="S3637" s="3">
        <v>2.7006999999999999</v>
      </c>
      <c r="T3637" s="3">
        <v>2.7</v>
      </c>
      <c r="U3637" s="3">
        <v>12.27</v>
      </c>
      <c r="V3637" s="2" t="s">
        <v>123</v>
      </c>
      <c r="W3637" s="2" t="s">
        <v>124</v>
      </c>
      <c r="X3637" s="2" t="s">
        <v>44</v>
      </c>
      <c r="Y3637" s="19" t="str">
        <f>VLOOKUP(G3637,'Verweis Kd-Gruppe'!$A$2:$B$8,2,FALSE)</f>
        <v>EXP</v>
      </c>
      <c r="Z3637" s="19" t="str">
        <f>VLOOKUP(J3637,'Verweis Art-Gruppe'!$A$2:$B$15,2,FALSE)</f>
        <v>Zubehör</v>
      </c>
      <c r="AA3637" s="19" t="str">
        <f>VLOOKUP(W3637,'Verweis Vertreter'!$A$2:$B$24,2,FALSE)</f>
        <v>Antonio Vuolo</v>
      </c>
      <c r="AB3637" s="12">
        <f t="shared" si="504"/>
        <v>1</v>
      </c>
      <c r="AC3637" s="12">
        <f t="shared" si="509"/>
        <v>19.299299999999999</v>
      </c>
      <c r="AD3637" s="12">
        <f t="shared" si="510"/>
        <v>22</v>
      </c>
      <c r="AE3637" s="12">
        <f t="shared" si="505"/>
        <v>22</v>
      </c>
      <c r="AF3637" s="12">
        <f t="shared" si="506"/>
        <v>2.7006999999999999</v>
      </c>
      <c r="AG3637" s="12">
        <f t="shared" si="507"/>
        <v>2.7</v>
      </c>
      <c r="AH3637" s="9">
        <f t="shared" si="511"/>
        <v>0.12272727272727274</v>
      </c>
      <c r="AI3637" s="14">
        <f>VLOOKUP(E3637,'Verweis Faktor'!$A:$B,2,FALSE)</f>
        <v>1</v>
      </c>
      <c r="AJ3637" s="14"/>
      <c r="AK3637" s="14" t="str">
        <f>IF(AL3637="Ja","Versandkosten",VLOOKUP(E3637,'Verweis Belegart'!$A$2:$B$9,2,FALSE))</f>
        <v>Hardware</v>
      </c>
      <c r="AL3637" s="14" t="str">
        <f t="shared" si="512"/>
        <v>Nein</v>
      </c>
      <c r="AM3637" s="14" t="str">
        <f t="shared" si="508"/>
        <v>Positiv</v>
      </c>
    </row>
    <row r="3638" spans="1:39" ht="17.25" customHeight="1" x14ac:dyDescent="0.35">
      <c r="A3638" s="17">
        <v>14573795</v>
      </c>
      <c r="B3638" s="2" t="s">
        <v>2197</v>
      </c>
      <c r="C3638" s="1">
        <v>2025001</v>
      </c>
      <c r="D3638" s="1">
        <v>2000950</v>
      </c>
      <c r="E3638" s="2" t="s">
        <v>34</v>
      </c>
      <c r="F3638" s="2" t="s">
        <v>35</v>
      </c>
      <c r="G3638" s="2" t="s">
        <v>66</v>
      </c>
      <c r="H3638" s="2" t="s">
        <v>1239</v>
      </c>
      <c r="I3638" s="2" t="s">
        <v>1240</v>
      </c>
      <c r="J3638" s="2" t="s">
        <v>103</v>
      </c>
      <c r="K3638" s="2" t="s">
        <v>478</v>
      </c>
      <c r="L3638" s="2" t="s">
        <v>762</v>
      </c>
      <c r="M3638" s="2" t="s">
        <v>763</v>
      </c>
      <c r="N3638" s="2" t="s">
        <v>347</v>
      </c>
      <c r="O3638" s="3">
        <v>1</v>
      </c>
      <c r="P3638" s="3">
        <v>821.67439999999999</v>
      </c>
      <c r="Q3638" s="3">
        <v>799</v>
      </c>
      <c r="R3638" s="3">
        <v>799</v>
      </c>
      <c r="S3638" s="3">
        <v>-22.674399999999999</v>
      </c>
      <c r="T3638" s="3">
        <v>-22.67</v>
      </c>
      <c r="U3638" s="3">
        <v>-2.83</v>
      </c>
      <c r="V3638" s="2" t="s">
        <v>123</v>
      </c>
      <c r="W3638" s="2" t="s">
        <v>124</v>
      </c>
      <c r="X3638" s="2" t="s">
        <v>44</v>
      </c>
      <c r="Y3638" s="19" t="str">
        <f>VLOOKUP(G3638,'Verweis Kd-Gruppe'!$A$2:$B$8,2,FALSE)</f>
        <v>EXP</v>
      </c>
      <c r="Z3638" s="19" t="str">
        <f>VLOOKUP(J3638,'Verweis Art-Gruppe'!$A$2:$B$15,2,FALSE)</f>
        <v>Geräte</v>
      </c>
      <c r="AA3638" s="19" t="str">
        <f>VLOOKUP(W3638,'Verweis Vertreter'!$A$2:$B$24,2,FALSE)</f>
        <v>Antonio Vuolo</v>
      </c>
      <c r="AB3638" s="12">
        <f t="shared" si="504"/>
        <v>1</v>
      </c>
      <c r="AC3638" s="12">
        <f t="shared" si="509"/>
        <v>821.67439999999999</v>
      </c>
      <c r="AD3638" s="12">
        <f t="shared" si="510"/>
        <v>799</v>
      </c>
      <c r="AE3638" s="12">
        <f t="shared" si="505"/>
        <v>799</v>
      </c>
      <c r="AF3638" s="12">
        <f t="shared" si="506"/>
        <v>-22.674399999999999</v>
      </c>
      <c r="AG3638" s="12">
        <f t="shared" si="507"/>
        <v>-22.67</v>
      </c>
      <c r="AH3638" s="9">
        <f t="shared" si="511"/>
        <v>-2.8372966207759701E-2</v>
      </c>
      <c r="AI3638" s="14">
        <f>VLOOKUP(E3638,'Verweis Faktor'!$A:$B,2,FALSE)</f>
        <v>1</v>
      </c>
      <c r="AJ3638" s="14"/>
      <c r="AK3638" s="14" t="str">
        <f>IF(AL3638="Ja","Versandkosten",VLOOKUP(E3638,'Verweis Belegart'!$A$2:$B$9,2,FALSE))</f>
        <v>Hardware</v>
      </c>
      <c r="AL3638" s="14" t="str">
        <f t="shared" si="512"/>
        <v>Nein</v>
      </c>
      <c r="AM3638" s="14" t="str">
        <f t="shared" si="508"/>
        <v>Negativ</v>
      </c>
    </row>
    <row r="3639" spans="1:39" ht="17.25" customHeight="1" x14ac:dyDescent="0.35">
      <c r="A3639" s="17">
        <v>14573795</v>
      </c>
      <c r="B3639" s="2" t="s">
        <v>2197</v>
      </c>
      <c r="C3639" s="1">
        <v>2025001</v>
      </c>
      <c r="D3639" s="1">
        <v>2000950</v>
      </c>
      <c r="E3639" s="2" t="s">
        <v>34</v>
      </c>
      <c r="F3639" s="2" t="s">
        <v>35</v>
      </c>
      <c r="G3639" s="2" t="s">
        <v>66</v>
      </c>
      <c r="H3639" s="2" t="s">
        <v>1239</v>
      </c>
      <c r="I3639" s="2" t="s">
        <v>1240</v>
      </c>
      <c r="J3639" s="2" t="s">
        <v>103</v>
      </c>
      <c r="K3639" s="2" t="s">
        <v>482</v>
      </c>
      <c r="L3639" s="2" t="s">
        <v>348</v>
      </c>
      <c r="M3639" s="2" t="s">
        <v>349</v>
      </c>
      <c r="N3639" s="2" t="s">
        <v>350</v>
      </c>
      <c r="O3639" s="3">
        <v>1</v>
      </c>
      <c r="P3639" s="3">
        <v>120.9417</v>
      </c>
      <c r="Q3639" s="3">
        <v>127</v>
      </c>
      <c r="R3639" s="3">
        <v>127</v>
      </c>
      <c r="S3639" s="3">
        <v>6.0583</v>
      </c>
      <c r="T3639" s="3">
        <v>6.06</v>
      </c>
      <c r="U3639" s="3">
        <v>4.7699999999999996</v>
      </c>
      <c r="V3639" s="2" t="s">
        <v>123</v>
      </c>
      <c r="W3639" s="2" t="s">
        <v>124</v>
      </c>
      <c r="X3639" s="2" t="s">
        <v>44</v>
      </c>
      <c r="Y3639" s="19" t="str">
        <f>VLOOKUP(G3639,'Verweis Kd-Gruppe'!$A$2:$B$8,2,FALSE)</f>
        <v>EXP</v>
      </c>
      <c r="Z3639" s="19" t="str">
        <f>VLOOKUP(J3639,'Verweis Art-Gruppe'!$A$2:$B$15,2,FALSE)</f>
        <v>Geräte</v>
      </c>
      <c r="AA3639" s="19" t="str">
        <f>VLOOKUP(W3639,'Verweis Vertreter'!$A$2:$B$24,2,FALSE)</f>
        <v>Antonio Vuolo</v>
      </c>
      <c r="AB3639" s="12">
        <f t="shared" si="504"/>
        <v>1</v>
      </c>
      <c r="AC3639" s="12">
        <f t="shared" si="509"/>
        <v>120.9417</v>
      </c>
      <c r="AD3639" s="12">
        <f t="shared" si="510"/>
        <v>127</v>
      </c>
      <c r="AE3639" s="12">
        <f t="shared" si="505"/>
        <v>127</v>
      </c>
      <c r="AF3639" s="12">
        <f t="shared" si="506"/>
        <v>6.0583</v>
      </c>
      <c r="AG3639" s="12">
        <f t="shared" si="507"/>
        <v>6.06</v>
      </c>
      <c r="AH3639" s="9">
        <f t="shared" si="511"/>
        <v>4.7716535433070861E-2</v>
      </c>
      <c r="AI3639" s="14">
        <f>VLOOKUP(E3639,'Verweis Faktor'!$A:$B,2,FALSE)</f>
        <v>1</v>
      </c>
      <c r="AJ3639" s="14"/>
      <c r="AK3639" s="14" t="str">
        <f>IF(AL3639="Ja","Versandkosten",VLOOKUP(E3639,'Verweis Belegart'!$A$2:$B$9,2,FALSE))</f>
        <v>Hardware</v>
      </c>
      <c r="AL3639" s="14" t="str">
        <f t="shared" si="512"/>
        <v>Nein</v>
      </c>
      <c r="AM3639" s="14" t="str">
        <f t="shared" si="508"/>
        <v>Positiv</v>
      </c>
    </row>
    <row r="3640" spans="1:39" ht="17.25" customHeight="1" x14ac:dyDescent="0.35">
      <c r="A3640" s="17">
        <v>14573795</v>
      </c>
      <c r="B3640" s="2" t="s">
        <v>2197</v>
      </c>
      <c r="C3640" s="1">
        <v>2025001</v>
      </c>
      <c r="D3640" s="1">
        <v>2000950</v>
      </c>
      <c r="E3640" s="2" t="s">
        <v>34</v>
      </c>
      <c r="F3640" s="2" t="s">
        <v>35</v>
      </c>
      <c r="G3640" s="2" t="s">
        <v>66</v>
      </c>
      <c r="H3640" s="2" t="s">
        <v>1239</v>
      </c>
      <c r="I3640" s="2" t="s">
        <v>1240</v>
      </c>
      <c r="J3640" s="2" t="s">
        <v>103</v>
      </c>
      <c r="K3640" s="2" t="s">
        <v>485</v>
      </c>
      <c r="L3640" s="2" t="s">
        <v>355</v>
      </c>
      <c r="M3640" s="2" t="s">
        <v>356</v>
      </c>
      <c r="N3640" s="2" t="s">
        <v>357</v>
      </c>
      <c r="O3640" s="3">
        <v>1</v>
      </c>
      <c r="P3640" s="3">
        <v>212</v>
      </c>
      <c r="Q3640" s="3">
        <v>223</v>
      </c>
      <c r="R3640" s="3">
        <v>223</v>
      </c>
      <c r="S3640" s="3">
        <v>11</v>
      </c>
      <c r="T3640" s="3">
        <v>11</v>
      </c>
      <c r="U3640" s="3">
        <v>4.93</v>
      </c>
      <c r="V3640" s="2" t="s">
        <v>123</v>
      </c>
      <c r="W3640" s="2" t="s">
        <v>124</v>
      </c>
      <c r="X3640" s="2" t="s">
        <v>44</v>
      </c>
      <c r="Y3640" s="19" t="str">
        <f>VLOOKUP(G3640,'Verweis Kd-Gruppe'!$A$2:$B$8,2,FALSE)</f>
        <v>EXP</v>
      </c>
      <c r="Z3640" s="19" t="str">
        <f>VLOOKUP(J3640,'Verweis Art-Gruppe'!$A$2:$B$15,2,FALSE)</f>
        <v>Geräte</v>
      </c>
      <c r="AA3640" s="19" t="str">
        <f>VLOOKUP(W3640,'Verweis Vertreter'!$A$2:$B$24,2,FALSE)</f>
        <v>Antonio Vuolo</v>
      </c>
      <c r="AB3640" s="12">
        <f t="shared" si="504"/>
        <v>1</v>
      </c>
      <c r="AC3640" s="12">
        <f t="shared" si="509"/>
        <v>212</v>
      </c>
      <c r="AD3640" s="12">
        <f t="shared" si="510"/>
        <v>223</v>
      </c>
      <c r="AE3640" s="12">
        <f t="shared" si="505"/>
        <v>223</v>
      </c>
      <c r="AF3640" s="12">
        <f t="shared" si="506"/>
        <v>11</v>
      </c>
      <c r="AG3640" s="12">
        <f t="shared" si="507"/>
        <v>11</v>
      </c>
      <c r="AH3640" s="9">
        <f t="shared" si="511"/>
        <v>4.9327354260089683E-2</v>
      </c>
      <c r="AI3640" s="14">
        <f>VLOOKUP(E3640,'Verweis Faktor'!$A:$B,2,FALSE)</f>
        <v>1</v>
      </c>
      <c r="AJ3640" s="14"/>
      <c r="AK3640" s="14" t="str">
        <f>IF(AL3640="Ja","Versandkosten",VLOOKUP(E3640,'Verweis Belegart'!$A$2:$B$9,2,FALSE))</f>
        <v>Hardware</v>
      </c>
      <c r="AL3640" s="14" t="str">
        <f t="shared" si="512"/>
        <v>Nein</v>
      </c>
      <c r="AM3640" s="14" t="str">
        <f t="shared" si="508"/>
        <v>Positiv</v>
      </c>
    </row>
    <row r="3641" spans="1:39" ht="17.25" customHeight="1" x14ac:dyDescent="0.35">
      <c r="A3641" s="17">
        <v>14573795</v>
      </c>
      <c r="B3641" s="2" t="s">
        <v>2197</v>
      </c>
      <c r="C3641" s="1">
        <v>2025001</v>
      </c>
      <c r="D3641" s="1">
        <v>2000950</v>
      </c>
      <c r="E3641" s="2" t="s">
        <v>34</v>
      </c>
      <c r="F3641" s="2" t="s">
        <v>35</v>
      </c>
      <c r="G3641" s="2" t="s">
        <v>66</v>
      </c>
      <c r="H3641" s="2" t="s">
        <v>1239</v>
      </c>
      <c r="I3641" s="2" t="s">
        <v>1240</v>
      </c>
      <c r="J3641" s="2" t="s">
        <v>103</v>
      </c>
      <c r="K3641" s="2" t="s">
        <v>486</v>
      </c>
      <c r="L3641" s="2" t="s">
        <v>911</v>
      </c>
      <c r="M3641" s="2" t="s">
        <v>912</v>
      </c>
      <c r="N3641" s="2" t="s">
        <v>652</v>
      </c>
      <c r="O3641" s="3">
        <v>1</v>
      </c>
      <c r="P3641" s="3">
        <v>202</v>
      </c>
      <c r="Q3641" s="3">
        <v>219</v>
      </c>
      <c r="R3641" s="3">
        <v>219</v>
      </c>
      <c r="S3641" s="3">
        <v>17</v>
      </c>
      <c r="T3641" s="3">
        <v>17</v>
      </c>
      <c r="U3641" s="3">
        <v>7.76</v>
      </c>
      <c r="V3641" s="2" t="s">
        <v>123</v>
      </c>
      <c r="W3641" s="2" t="s">
        <v>124</v>
      </c>
      <c r="X3641" s="2" t="s">
        <v>44</v>
      </c>
      <c r="Y3641" s="19" t="str">
        <f>VLOOKUP(G3641,'Verweis Kd-Gruppe'!$A$2:$B$8,2,FALSE)</f>
        <v>EXP</v>
      </c>
      <c r="Z3641" s="19" t="str">
        <f>VLOOKUP(J3641,'Verweis Art-Gruppe'!$A$2:$B$15,2,FALSE)</f>
        <v>Geräte</v>
      </c>
      <c r="AA3641" s="19" t="str">
        <f>VLOOKUP(W3641,'Verweis Vertreter'!$A$2:$B$24,2,FALSE)</f>
        <v>Antonio Vuolo</v>
      </c>
      <c r="AB3641" s="12">
        <f t="shared" si="504"/>
        <v>1</v>
      </c>
      <c r="AC3641" s="12">
        <f t="shared" si="509"/>
        <v>202</v>
      </c>
      <c r="AD3641" s="12">
        <f t="shared" si="510"/>
        <v>219</v>
      </c>
      <c r="AE3641" s="12">
        <f t="shared" si="505"/>
        <v>219</v>
      </c>
      <c r="AF3641" s="12">
        <f t="shared" si="506"/>
        <v>17</v>
      </c>
      <c r="AG3641" s="12">
        <f t="shared" si="507"/>
        <v>17</v>
      </c>
      <c r="AH3641" s="9">
        <f t="shared" si="511"/>
        <v>7.7625570776255703E-2</v>
      </c>
      <c r="AI3641" s="14">
        <f>VLOOKUP(E3641,'Verweis Faktor'!$A:$B,2,FALSE)</f>
        <v>1</v>
      </c>
      <c r="AJ3641" s="14"/>
      <c r="AK3641" s="14" t="str">
        <f>IF(AL3641="Ja","Versandkosten",VLOOKUP(E3641,'Verweis Belegart'!$A$2:$B$9,2,FALSE))</f>
        <v>Hardware</v>
      </c>
      <c r="AL3641" s="14" t="str">
        <f t="shared" si="512"/>
        <v>Nein</v>
      </c>
      <c r="AM3641" s="14" t="str">
        <f t="shared" si="508"/>
        <v>Positiv</v>
      </c>
    </row>
    <row r="3642" spans="1:39" ht="17.25" customHeight="1" x14ac:dyDescent="0.35">
      <c r="A3642" s="17">
        <v>14573795</v>
      </c>
      <c r="B3642" s="2" t="s">
        <v>2197</v>
      </c>
      <c r="C3642" s="1">
        <v>2025001</v>
      </c>
      <c r="D3642" s="1">
        <v>2000950</v>
      </c>
      <c r="E3642" s="2" t="s">
        <v>34</v>
      </c>
      <c r="F3642" s="2" t="s">
        <v>35</v>
      </c>
      <c r="G3642" s="2" t="s">
        <v>66</v>
      </c>
      <c r="H3642" s="2" t="s">
        <v>1239</v>
      </c>
      <c r="I3642" s="2" t="s">
        <v>1240</v>
      </c>
      <c r="J3642" s="2" t="s">
        <v>103</v>
      </c>
      <c r="K3642" s="2" t="s">
        <v>490</v>
      </c>
      <c r="L3642" s="2" t="s">
        <v>911</v>
      </c>
      <c r="M3642" s="2" t="s">
        <v>912</v>
      </c>
      <c r="N3642" s="2" t="s">
        <v>652</v>
      </c>
      <c r="O3642" s="3">
        <v>4</v>
      </c>
      <c r="P3642" s="3">
        <v>202</v>
      </c>
      <c r="Q3642" s="3">
        <v>216</v>
      </c>
      <c r="R3642" s="3">
        <v>864</v>
      </c>
      <c r="S3642" s="3">
        <v>14</v>
      </c>
      <c r="T3642" s="3">
        <v>56</v>
      </c>
      <c r="U3642" s="3">
        <v>6.48</v>
      </c>
      <c r="V3642" s="2" t="s">
        <v>123</v>
      </c>
      <c r="W3642" s="2" t="s">
        <v>124</v>
      </c>
      <c r="X3642" s="2" t="s">
        <v>44</v>
      </c>
      <c r="Y3642" s="19" t="str">
        <f>VLOOKUP(G3642,'Verweis Kd-Gruppe'!$A$2:$B$8,2,FALSE)</f>
        <v>EXP</v>
      </c>
      <c r="Z3642" s="19" t="str">
        <f>VLOOKUP(J3642,'Verweis Art-Gruppe'!$A$2:$B$15,2,FALSE)</f>
        <v>Geräte</v>
      </c>
      <c r="AA3642" s="19" t="str">
        <f>VLOOKUP(W3642,'Verweis Vertreter'!$A$2:$B$24,2,FALSE)</f>
        <v>Antonio Vuolo</v>
      </c>
      <c r="AB3642" s="12">
        <f t="shared" si="504"/>
        <v>4</v>
      </c>
      <c r="AC3642" s="12">
        <f t="shared" si="509"/>
        <v>202</v>
      </c>
      <c r="AD3642" s="12">
        <f t="shared" si="510"/>
        <v>216</v>
      </c>
      <c r="AE3642" s="12">
        <f t="shared" si="505"/>
        <v>864</v>
      </c>
      <c r="AF3642" s="12">
        <f t="shared" si="506"/>
        <v>14</v>
      </c>
      <c r="AG3642" s="12">
        <f t="shared" si="507"/>
        <v>56</v>
      </c>
      <c r="AH3642" s="9">
        <f t="shared" si="511"/>
        <v>6.4814814814814811E-2</v>
      </c>
      <c r="AI3642" s="14">
        <f>VLOOKUP(E3642,'Verweis Faktor'!$A:$B,2,FALSE)</f>
        <v>1</v>
      </c>
      <c r="AJ3642" s="14"/>
      <c r="AK3642" s="14" t="str">
        <f>IF(AL3642="Ja","Versandkosten",VLOOKUP(E3642,'Verweis Belegart'!$A$2:$B$9,2,FALSE))</f>
        <v>Hardware</v>
      </c>
      <c r="AL3642" s="14" t="str">
        <f t="shared" si="512"/>
        <v>Nein</v>
      </c>
      <c r="AM3642" s="14" t="str">
        <f t="shared" si="508"/>
        <v>Positiv</v>
      </c>
    </row>
    <row r="3643" spans="1:39" ht="17.25" customHeight="1" x14ac:dyDescent="0.35">
      <c r="A3643" s="17">
        <v>14573795</v>
      </c>
      <c r="B3643" s="2" t="s">
        <v>2197</v>
      </c>
      <c r="C3643" s="1">
        <v>2025001</v>
      </c>
      <c r="D3643" s="1">
        <v>2000950</v>
      </c>
      <c r="E3643" s="2" t="s">
        <v>34</v>
      </c>
      <c r="F3643" s="2" t="s">
        <v>35</v>
      </c>
      <c r="G3643" s="2" t="s">
        <v>66</v>
      </c>
      <c r="H3643" s="2" t="s">
        <v>1239</v>
      </c>
      <c r="I3643" s="2" t="s">
        <v>1240</v>
      </c>
      <c r="J3643" s="2" t="s">
        <v>103</v>
      </c>
      <c r="K3643" s="2" t="s">
        <v>494</v>
      </c>
      <c r="L3643" s="2" t="s">
        <v>108</v>
      </c>
      <c r="M3643" s="2" t="s">
        <v>109</v>
      </c>
      <c r="N3643" s="2" t="s">
        <v>110</v>
      </c>
      <c r="O3643" s="3">
        <v>1</v>
      </c>
      <c r="P3643" s="3">
        <v>226</v>
      </c>
      <c r="Q3643" s="3">
        <v>235</v>
      </c>
      <c r="R3643" s="3">
        <v>235</v>
      </c>
      <c r="S3643" s="3">
        <v>9</v>
      </c>
      <c r="T3643" s="3">
        <v>9</v>
      </c>
      <c r="U3643" s="3">
        <v>3.82</v>
      </c>
      <c r="V3643" s="2" t="s">
        <v>123</v>
      </c>
      <c r="W3643" s="2" t="s">
        <v>124</v>
      </c>
      <c r="X3643" s="2" t="s">
        <v>44</v>
      </c>
      <c r="Y3643" s="19" t="str">
        <f>VLOOKUP(G3643,'Verweis Kd-Gruppe'!$A$2:$B$8,2,FALSE)</f>
        <v>EXP</v>
      </c>
      <c r="Z3643" s="19" t="str">
        <f>VLOOKUP(J3643,'Verweis Art-Gruppe'!$A$2:$B$15,2,FALSE)</f>
        <v>Geräte</v>
      </c>
      <c r="AA3643" s="19" t="str">
        <f>VLOOKUP(W3643,'Verweis Vertreter'!$A$2:$B$24,2,FALSE)</f>
        <v>Antonio Vuolo</v>
      </c>
      <c r="AB3643" s="12">
        <f t="shared" si="504"/>
        <v>1</v>
      </c>
      <c r="AC3643" s="12">
        <f t="shared" si="509"/>
        <v>226</v>
      </c>
      <c r="AD3643" s="12">
        <f t="shared" si="510"/>
        <v>235</v>
      </c>
      <c r="AE3643" s="12">
        <f t="shared" si="505"/>
        <v>235</v>
      </c>
      <c r="AF3643" s="12">
        <f t="shared" si="506"/>
        <v>9</v>
      </c>
      <c r="AG3643" s="12">
        <f t="shared" si="507"/>
        <v>9</v>
      </c>
      <c r="AH3643" s="9">
        <f t="shared" si="511"/>
        <v>3.8297872340425532E-2</v>
      </c>
      <c r="AI3643" s="14">
        <f>VLOOKUP(E3643,'Verweis Faktor'!$A:$B,2,FALSE)</f>
        <v>1</v>
      </c>
      <c r="AJ3643" s="14"/>
      <c r="AK3643" s="14" t="str">
        <f>IF(AL3643="Ja","Versandkosten",VLOOKUP(E3643,'Verweis Belegart'!$A$2:$B$9,2,FALSE))</f>
        <v>Hardware</v>
      </c>
      <c r="AL3643" s="14" t="str">
        <f t="shared" si="512"/>
        <v>Nein</v>
      </c>
      <c r="AM3643" s="14" t="str">
        <f t="shared" si="508"/>
        <v>Positiv</v>
      </c>
    </row>
    <row r="3644" spans="1:39" ht="17.25" customHeight="1" x14ac:dyDescent="0.35">
      <c r="A3644" s="17">
        <v>14573795</v>
      </c>
      <c r="B3644" s="2" t="s">
        <v>2197</v>
      </c>
      <c r="C3644" s="1">
        <v>2025001</v>
      </c>
      <c r="D3644" s="1">
        <v>2000950</v>
      </c>
      <c r="E3644" s="2" t="s">
        <v>34</v>
      </c>
      <c r="F3644" s="2" t="s">
        <v>35</v>
      </c>
      <c r="G3644" s="2" t="s">
        <v>66</v>
      </c>
      <c r="H3644" s="2" t="s">
        <v>1239</v>
      </c>
      <c r="I3644" s="2" t="s">
        <v>1240</v>
      </c>
      <c r="J3644" s="2" t="s">
        <v>103</v>
      </c>
      <c r="K3644" s="2" t="s">
        <v>498</v>
      </c>
      <c r="L3644" s="2" t="s">
        <v>682</v>
      </c>
      <c r="M3644" s="2" t="s">
        <v>683</v>
      </c>
      <c r="N3644" s="2" t="s">
        <v>684</v>
      </c>
      <c r="O3644" s="3">
        <v>1</v>
      </c>
      <c r="P3644" s="3">
        <v>80.210499999999996</v>
      </c>
      <c r="Q3644" s="3">
        <v>82</v>
      </c>
      <c r="R3644" s="3">
        <v>82</v>
      </c>
      <c r="S3644" s="3">
        <v>1.7895000000000001</v>
      </c>
      <c r="T3644" s="3">
        <v>1.79</v>
      </c>
      <c r="U3644" s="3">
        <v>2.1800000000000002</v>
      </c>
      <c r="V3644" s="2" t="s">
        <v>123</v>
      </c>
      <c r="W3644" s="2" t="s">
        <v>124</v>
      </c>
      <c r="X3644" s="2" t="s">
        <v>44</v>
      </c>
      <c r="Y3644" s="19" t="str">
        <f>VLOOKUP(G3644,'Verweis Kd-Gruppe'!$A$2:$B$8,2,FALSE)</f>
        <v>EXP</v>
      </c>
      <c r="Z3644" s="19" t="str">
        <f>VLOOKUP(J3644,'Verweis Art-Gruppe'!$A$2:$B$15,2,FALSE)</f>
        <v>Geräte</v>
      </c>
      <c r="AA3644" s="19" t="str">
        <f>VLOOKUP(W3644,'Verweis Vertreter'!$A$2:$B$24,2,FALSE)</f>
        <v>Antonio Vuolo</v>
      </c>
      <c r="AB3644" s="12">
        <f t="shared" si="504"/>
        <v>1</v>
      </c>
      <c r="AC3644" s="12">
        <f t="shared" si="509"/>
        <v>80.210499999999996</v>
      </c>
      <c r="AD3644" s="12">
        <f t="shared" si="510"/>
        <v>82</v>
      </c>
      <c r="AE3644" s="12">
        <f t="shared" si="505"/>
        <v>82</v>
      </c>
      <c r="AF3644" s="12">
        <f t="shared" si="506"/>
        <v>1.7895000000000001</v>
      </c>
      <c r="AG3644" s="12">
        <f t="shared" si="507"/>
        <v>1.79</v>
      </c>
      <c r="AH3644" s="9">
        <f t="shared" si="511"/>
        <v>2.1829268292682929E-2</v>
      </c>
      <c r="AI3644" s="14">
        <f>VLOOKUP(E3644,'Verweis Faktor'!$A:$B,2,FALSE)</f>
        <v>1</v>
      </c>
      <c r="AJ3644" s="14"/>
      <c r="AK3644" s="14" t="str">
        <f>IF(AL3644="Ja","Versandkosten",VLOOKUP(E3644,'Verweis Belegart'!$A$2:$B$9,2,FALSE))</f>
        <v>Hardware</v>
      </c>
      <c r="AL3644" s="14" t="str">
        <f t="shared" si="512"/>
        <v>Nein</v>
      </c>
      <c r="AM3644" s="14" t="str">
        <f t="shared" si="508"/>
        <v>Positiv</v>
      </c>
    </row>
    <row r="3645" spans="1:39" ht="17.25" customHeight="1" x14ac:dyDescent="0.35">
      <c r="A3645" s="17">
        <v>14573795</v>
      </c>
      <c r="B3645" s="2" t="s">
        <v>2197</v>
      </c>
      <c r="C3645" s="1">
        <v>2025001</v>
      </c>
      <c r="D3645" s="1">
        <v>2000950</v>
      </c>
      <c r="E3645" s="2" t="s">
        <v>34</v>
      </c>
      <c r="F3645" s="2" t="s">
        <v>35</v>
      </c>
      <c r="G3645" s="2" t="s">
        <v>66</v>
      </c>
      <c r="H3645" s="2" t="s">
        <v>1239</v>
      </c>
      <c r="I3645" s="2" t="s">
        <v>1240</v>
      </c>
      <c r="J3645" s="2" t="s">
        <v>103</v>
      </c>
      <c r="K3645" s="2" t="s">
        <v>499</v>
      </c>
      <c r="L3645" s="2" t="s">
        <v>682</v>
      </c>
      <c r="M3645" s="2" t="s">
        <v>683</v>
      </c>
      <c r="N3645" s="2" t="s">
        <v>684</v>
      </c>
      <c r="O3645" s="3">
        <v>4</v>
      </c>
      <c r="P3645" s="3">
        <v>80.210499999999996</v>
      </c>
      <c r="Q3645" s="3">
        <v>81</v>
      </c>
      <c r="R3645" s="3">
        <v>324</v>
      </c>
      <c r="S3645" s="3">
        <v>0.78949999999999998</v>
      </c>
      <c r="T3645" s="3">
        <v>3.16</v>
      </c>
      <c r="U3645" s="3">
        <v>0.97</v>
      </c>
      <c r="V3645" s="2" t="s">
        <v>123</v>
      </c>
      <c r="W3645" s="2" t="s">
        <v>124</v>
      </c>
      <c r="X3645" s="2" t="s">
        <v>44</v>
      </c>
      <c r="Y3645" s="19" t="str">
        <f>VLOOKUP(G3645,'Verweis Kd-Gruppe'!$A$2:$B$8,2,FALSE)</f>
        <v>EXP</v>
      </c>
      <c r="Z3645" s="19" t="str">
        <f>VLOOKUP(J3645,'Verweis Art-Gruppe'!$A$2:$B$15,2,FALSE)</f>
        <v>Geräte</v>
      </c>
      <c r="AA3645" s="19" t="str">
        <f>VLOOKUP(W3645,'Verweis Vertreter'!$A$2:$B$24,2,FALSE)</f>
        <v>Antonio Vuolo</v>
      </c>
      <c r="AB3645" s="12">
        <f t="shared" si="504"/>
        <v>4</v>
      </c>
      <c r="AC3645" s="12">
        <f t="shared" si="509"/>
        <v>80.210499999999996</v>
      </c>
      <c r="AD3645" s="12">
        <f t="shared" si="510"/>
        <v>81</v>
      </c>
      <c r="AE3645" s="12">
        <f t="shared" si="505"/>
        <v>324</v>
      </c>
      <c r="AF3645" s="12">
        <f t="shared" si="506"/>
        <v>0.78949999999999998</v>
      </c>
      <c r="AG3645" s="12">
        <f t="shared" si="507"/>
        <v>3.16</v>
      </c>
      <c r="AH3645" s="9">
        <f t="shared" si="511"/>
        <v>9.7530864197530875E-3</v>
      </c>
      <c r="AI3645" s="14">
        <f>VLOOKUP(E3645,'Verweis Faktor'!$A:$B,2,FALSE)</f>
        <v>1</v>
      </c>
      <c r="AJ3645" s="14"/>
      <c r="AK3645" s="14" t="str">
        <f>IF(AL3645="Ja","Versandkosten",VLOOKUP(E3645,'Verweis Belegart'!$A$2:$B$9,2,FALSE))</f>
        <v>Hardware</v>
      </c>
      <c r="AL3645" s="14" t="str">
        <f t="shared" si="512"/>
        <v>Nein</v>
      </c>
      <c r="AM3645" s="14" t="str">
        <f t="shared" si="508"/>
        <v>Positiv</v>
      </c>
    </row>
    <row r="3646" spans="1:39" ht="17.25" customHeight="1" x14ac:dyDescent="0.35">
      <c r="A3646" s="17">
        <v>14573795</v>
      </c>
      <c r="B3646" s="2" t="s">
        <v>2197</v>
      </c>
      <c r="C3646" s="1">
        <v>2025001</v>
      </c>
      <c r="D3646" s="1">
        <v>2000950</v>
      </c>
      <c r="E3646" s="2" t="s">
        <v>34</v>
      </c>
      <c r="F3646" s="2" t="s">
        <v>35</v>
      </c>
      <c r="G3646" s="2" t="s">
        <v>66</v>
      </c>
      <c r="H3646" s="2" t="s">
        <v>1239</v>
      </c>
      <c r="I3646" s="2" t="s">
        <v>1240</v>
      </c>
      <c r="J3646" s="2" t="s">
        <v>304</v>
      </c>
      <c r="K3646" s="2" t="s">
        <v>503</v>
      </c>
      <c r="L3646" s="2" t="s">
        <v>217</v>
      </c>
      <c r="M3646" s="2" t="s">
        <v>218</v>
      </c>
      <c r="N3646" s="2" t="s">
        <v>219</v>
      </c>
      <c r="O3646" s="3">
        <v>1</v>
      </c>
      <c r="P3646" s="3">
        <v>149.23050000000001</v>
      </c>
      <c r="Q3646" s="3">
        <v>155</v>
      </c>
      <c r="R3646" s="3">
        <v>155</v>
      </c>
      <c r="S3646" s="3">
        <v>5.7694999999999999</v>
      </c>
      <c r="T3646" s="3">
        <v>5.77</v>
      </c>
      <c r="U3646" s="3">
        <v>3.72</v>
      </c>
      <c r="V3646" s="2" t="s">
        <v>123</v>
      </c>
      <c r="W3646" s="2" t="s">
        <v>124</v>
      </c>
      <c r="X3646" s="2" t="s">
        <v>44</v>
      </c>
      <c r="Y3646" s="19" t="str">
        <f>VLOOKUP(G3646,'Verweis Kd-Gruppe'!$A$2:$B$8,2,FALSE)</f>
        <v>EXP</v>
      </c>
      <c r="Z3646" s="19" t="str">
        <f>VLOOKUP(J3646,'Verweis Art-Gruppe'!$A$2:$B$15,2,FALSE)</f>
        <v>Zubehör</v>
      </c>
      <c r="AA3646" s="19" t="str">
        <f>VLOOKUP(W3646,'Verweis Vertreter'!$A$2:$B$24,2,FALSE)</f>
        <v>Antonio Vuolo</v>
      </c>
      <c r="AB3646" s="12">
        <f t="shared" si="504"/>
        <v>1</v>
      </c>
      <c r="AC3646" s="12">
        <f t="shared" si="509"/>
        <v>149.23050000000001</v>
      </c>
      <c r="AD3646" s="12">
        <f t="shared" si="510"/>
        <v>155</v>
      </c>
      <c r="AE3646" s="12">
        <f t="shared" si="505"/>
        <v>155</v>
      </c>
      <c r="AF3646" s="12">
        <f t="shared" si="506"/>
        <v>5.7694999999999999</v>
      </c>
      <c r="AG3646" s="12">
        <f t="shared" si="507"/>
        <v>5.77</v>
      </c>
      <c r="AH3646" s="9">
        <f t="shared" si="511"/>
        <v>3.72258064516129E-2</v>
      </c>
      <c r="AI3646" s="14">
        <f>VLOOKUP(E3646,'Verweis Faktor'!$A:$B,2,FALSE)</f>
        <v>1</v>
      </c>
      <c r="AJ3646" s="14"/>
      <c r="AK3646" s="14" t="str">
        <f>IF(AL3646="Ja","Versandkosten",VLOOKUP(E3646,'Verweis Belegart'!$A$2:$B$9,2,FALSE))</f>
        <v>Hardware</v>
      </c>
      <c r="AL3646" s="14" t="str">
        <f t="shared" si="512"/>
        <v>Nein</v>
      </c>
      <c r="AM3646" s="14" t="str">
        <f t="shared" si="508"/>
        <v>Positiv</v>
      </c>
    </row>
    <row r="3647" spans="1:39" ht="17.25" customHeight="1" x14ac:dyDescent="0.35">
      <c r="A3647" s="17">
        <v>14573795</v>
      </c>
      <c r="B3647" s="2" t="s">
        <v>2197</v>
      </c>
      <c r="C3647" s="1">
        <v>2025001</v>
      </c>
      <c r="D3647" s="1">
        <v>2000950</v>
      </c>
      <c r="E3647" s="2" t="s">
        <v>34</v>
      </c>
      <c r="F3647" s="2" t="s">
        <v>35</v>
      </c>
      <c r="G3647" s="2" t="s">
        <v>66</v>
      </c>
      <c r="H3647" s="2" t="s">
        <v>1239</v>
      </c>
      <c r="I3647" s="2" t="s">
        <v>1240</v>
      </c>
      <c r="J3647" s="2" t="s">
        <v>103</v>
      </c>
      <c r="K3647" s="2" t="s">
        <v>507</v>
      </c>
      <c r="L3647" s="2" t="s">
        <v>2267</v>
      </c>
      <c r="M3647" s="2" t="s">
        <v>2268</v>
      </c>
      <c r="N3647" s="2" t="s">
        <v>822</v>
      </c>
      <c r="O3647" s="3">
        <v>1</v>
      </c>
      <c r="P3647" s="3">
        <v>103.5</v>
      </c>
      <c r="Q3647" s="3">
        <v>107</v>
      </c>
      <c r="R3647" s="3">
        <v>107</v>
      </c>
      <c r="S3647" s="3">
        <v>3.5</v>
      </c>
      <c r="T3647" s="3">
        <v>3.5</v>
      </c>
      <c r="U3647" s="3">
        <v>3.27</v>
      </c>
      <c r="V3647" s="2" t="s">
        <v>123</v>
      </c>
      <c r="W3647" s="2" t="s">
        <v>124</v>
      </c>
      <c r="X3647" s="2" t="s">
        <v>44</v>
      </c>
      <c r="Y3647" s="19" t="str">
        <f>VLOOKUP(G3647,'Verweis Kd-Gruppe'!$A$2:$B$8,2,FALSE)</f>
        <v>EXP</v>
      </c>
      <c r="Z3647" s="19" t="str">
        <f>VLOOKUP(J3647,'Verweis Art-Gruppe'!$A$2:$B$15,2,FALSE)</f>
        <v>Geräte</v>
      </c>
      <c r="AA3647" s="19" t="str">
        <f>VLOOKUP(W3647,'Verweis Vertreter'!$A$2:$B$24,2,FALSE)</f>
        <v>Antonio Vuolo</v>
      </c>
      <c r="AB3647" s="12">
        <f t="shared" si="504"/>
        <v>1</v>
      </c>
      <c r="AC3647" s="12">
        <f t="shared" si="509"/>
        <v>103.5</v>
      </c>
      <c r="AD3647" s="12">
        <f t="shared" si="510"/>
        <v>107</v>
      </c>
      <c r="AE3647" s="12">
        <f t="shared" si="505"/>
        <v>107</v>
      </c>
      <c r="AF3647" s="12">
        <f t="shared" si="506"/>
        <v>3.5</v>
      </c>
      <c r="AG3647" s="12">
        <f t="shared" si="507"/>
        <v>3.5</v>
      </c>
      <c r="AH3647" s="9">
        <f t="shared" si="511"/>
        <v>3.2710280373831772E-2</v>
      </c>
      <c r="AI3647" s="14">
        <f>VLOOKUP(E3647,'Verweis Faktor'!$A:$B,2,FALSE)</f>
        <v>1</v>
      </c>
      <c r="AJ3647" s="14"/>
      <c r="AK3647" s="14" t="str">
        <f>IF(AL3647="Ja","Versandkosten",VLOOKUP(E3647,'Verweis Belegart'!$A$2:$B$9,2,FALSE))</f>
        <v>Hardware</v>
      </c>
      <c r="AL3647" s="14" t="str">
        <f t="shared" si="512"/>
        <v>Nein</v>
      </c>
      <c r="AM3647" s="14" t="str">
        <f t="shared" si="508"/>
        <v>Positiv</v>
      </c>
    </row>
    <row r="3648" spans="1:39" ht="17.25" customHeight="1" x14ac:dyDescent="0.35">
      <c r="A3648" s="17">
        <v>14573795</v>
      </c>
      <c r="B3648" s="2" t="s">
        <v>2197</v>
      </c>
      <c r="C3648" s="1">
        <v>2025001</v>
      </c>
      <c r="D3648" s="1">
        <v>2000950</v>
      </c>
      <c r="E3648" s="2" t="s">
        <v>34</v>
      </c>
      <c r="F3648" s="2" t="s">
        <v>35</v>
      </c>
      <c r="G3648" s="2" t="s">
        <v>66</v>
      </c>
      <c r="H3648" s="2" t="s">
        <v>1239</v>
      </c>
      <c r="I3648" s="2" t="s">
        <v>1240</v>
      </c>
      <c r="J3648" s="2" t="s">
        <v>103</v>
      </c>
      <c r="K3648" s="2" t="s">
        <v>511</v>
      </c>
      <c r="L3648" s="2" t="s">
        <v>1324</v>
      </c>
      <c r="M3648" s="2" t="s">
        <v>1325</v>
      </c>
      <c r="N3648" s="2" t="s">
        <v>515</v>
      </c>
      <c r="O3648" s="3">
        <v>1</v>
      </c>
      <c r="P3648" s="3">
        <v>86</v>
      </c>
      <c r="Q3648" s="3">
        <v>89</v>
      </c>
      <c r="R3648" s="3">
        <v>89</v>
      </c>
      <c r="S3648" s="3">
        <v>3</v>
      </c>
      <c r="T3648" s="3">
        <v>3</v>
      </c>
      <c r="U3648" s="3">
        <v>3.37</v>
      </c>
      <c r="V3648" s="2" t="s">
        <v>123</v>
      </c>
      <c r="W3648" s="2" t="s">
        <v>124</v>
      </c>
      <c r="X3648" s="2" t="s">
        <v>44</v>
      </c>
      <c r="Y3648" s="19" t="str">
        <f>VLOOKUP(G3648,'Verweis Kd-Gruppe'!$A$2:$B$8,2,FALSE)</f>
        <v>EXP</v>
      </c>
      <c r="Z3648" s="19" t="str">
        <f>VLOOKUP(J3648,'Verweis Art-Gruppe'!$A$2:$B$15,2,FALSE)</f>
        <v>Geräte</v>
      </c>
      <c r="AA3648" s="19" t="str">
        <f>VLOOKUP(W3648,'Verweis Vertreter'!$A$2:$B$24,2,FALSE)</f>
        <v>Antonio Vuolo</v>
      </c>
      <c r="AB3648" s="12">
        <f t="shared" si="504"/>
        <v>1</v>
      </c>
      <c r="AC3648" s="12">
        <f t="shared" si="509"/>
        <v>86</v>
      </c>
      <c r="AD3648" s="12">
        <f t="shared" si="510"/>
        <v>89</v>
      </c>
      <c r="AE3648" s="12">
        <f t="shared" si="505"/>
        <v>89</v>
      </c>
      <c r="AF3648" s="12">
        <f t="shared" si="506"/>
        <v>3</v>
      </c>
      <c r="AG3648" s="12">
        <f t="shared" si="507"/>
        <v>3</v>
      </c>
      <c r="AH3648" s="9">
        <f t="shared" si="511"/>
        <v>3.3707865168539325E-2</v>
      </c>
      <c r="AI3648" s="14">
        <f>VLOOKUP(E3648,'Verweis Faktor'!$A:$B,2,FALSE)</f>
        <v>1</v>
      </c>
      <c r="AJ3648" s="14"/>
      <c r="AK3648" s="14" t="str">
        <f>IF(AL3648="Ja","Versandkosten",VLOOKUP(E3648,'Verweis Belegart'!$A$2:$B$9,2,FALSE))</f>
        <v>Hardware</v>
      </c>
      <c r="AL3648" s="14" t="str">
        <f t="shared" si="512"/>
        <v>Nein</v>
      </c>
      <c r="AM3648" s="14" t="str">
        <f t="shared" si="508"/>
        <v>Positiv</v>
      </c>
    </row>
    <row r="3649" spans="1:39" ht="17.25" customHeight="1" x14ac:dyDescent="0.35">
      <c r="A3649" s="17">
        <v>14573459</v>
      </c>
      <c r="B3649" s="2" t="s">
        <v>2197</v>
      </c>
      <c r="C3649" s="1">
        <v>2025001</v>
      </c>
      <c r="D3649" s="1">
        <v>2000951</v>
      </c>
      <c r="E3649" s="2" t="s">
        <v>34</v>
      </c>
      <c r="F3649" s="2" t="s">
        <v>182</v>
      </c>
      <c r="G3649" s="2" t="s">
        <v>36</v>
      </c>
      <c r="H3649" s="2" t="s">
        <v>857</v>
      </c>
      <c r="I3649" s="2" t="s">
        <v>858</v>
      </c>
      <c r="J3649" s="2" t="s">
        <v>304</v>
      </c>
      <c r="K3649" s="2" t="s">
        <v>28</v>
      </c>
      <c r="L3649" s="2" t="s">
        <v>1741</v>
      </c>
      <c r="M3649" s="2" t="s">
        <v>1742</v>
      </c>
      <c r="N3649" s="2" t="s">
        <v>596</v>
      </c>
      <c r="O3649" s="3">
        <v>1</v>
      </c>
      <c r="P3649" s="3">
        <v>317</v>
      </c>
      <c r="Q3649" s="3">
        <v>350</v>
      </c>
      <c r="R3649" s="3">
        <v>350</v>
      </c>
      <c r="S3649" s="3">
        <v>33</v>
      </c>
      <c r="T3649" s="3">
        <v>33</v>
      </c>
      <c r="U3649" s="3">
        <v>9.42</v>
      </c>
      <c r="V3649" s="2" t="s">
        <v>241</v>
      </c>
      <c r="W3649" s="2" t="s">
        <v>242</v>
      </c>
      <c r="X3649" s="2" t="s">
        <v>33</v>
      </c>
      <c r="Y3649" s="19" t="str">
        <f>VLOOKUP(G3649,'Verweis Kd-Gruppe'!$A$2:$B$8,2,FALSE)</f>
        <v>GRK</v>
      </c>
      <c r="Z3649" s="19" t="str">
        <f>VLOOKUP(J3649,'Verweis Art-Gruppe'!$A$2:$B$15,2,FALSE)</f>
        <v>Zubehör</v>
      </c>
      <c r="AA3649" s="19" t="str">
        <f>VLOOKUP(W3649,'Verweis Vertreter'!$A$2:$B$24,2,FALSE)</f>
        <v>Bernd Schönbrunn</v>
      </c>
      <c r="AB3649" s="12">
        <f t="shared" si="504"/>
        <v>1</v>
      </c>
      <c r="AC3649" s="12">
        <f t="shared" si="509"/>
        <v>317</v>
      </c>
      <c r="AD3649" s="12">
        <f t="shared" si="510"/>
        <v>350</v>
      </c>
      <c r="AE3649" s="12">
        <f t="shared" si="505"/>
        <v>350</v>
      </c>
      <c r="AF3649" s="12">
        <f t="shared" si="506"/>
        <v>33</v>
      </c>
      <c r="AG3649" s="12">
        <f t="shared" si="507"/>
        <v>33</v>
      </c>
      <c r="AH3649" s="9">
        <f t="shared" si="511"/>
        <v>9.4285714285714292E-2</v>
      </c>
      <c r="AI3649" s="14">
        <f>VLOOKUP(E3649,'Verweis Faktor'!$A:$B,2,FALSE)</f>
        <v>1</v>
      </c>
      <c r="AJ3649" s="14"/>
      <c r="AK3649" s="14" t="str">
        <f>IF(AL3649="Ja","Versandkosten",VLOOKUP(E3649,'Verweis Belegart'!$A$2:$B$9,2,FALSE))</f>
        <v>Hardware</v>
      </c>
      <c r="AL3649" s="14" t="str">
        <f t="shared" si="512"/>
        <v>Nein</v>
      </c>
      <c r="AM3649" s="14" t="str">
        <f t="shared" si="508"/>
        <v>Positiv</v>
      </c>
    </row>
    <row r="3650" spans="1:39" ht="17.25" customHeight="1" x14ac:dyDescent="0.35">
      <c r="A3650" s="17">
        <v>14573459</v>
      </c>
      <c r="B3650" s="2" t="s">
        <v>2197</v>
      </c>
      <c r="C3650" s="1">
        <v>2025001</v>
      </c>
      <c r="D3650" s="1">
        <v>2000951</v>
      </c>
      <c r="E3650" s="2" t="s">
        <v>34</v>
      </c>
      <c r="F3650" s="2" t="s">
        <v>182</v>
      </c>
      <c r="G3650" s="2" t="s">
        <v>36</v>
      </c>
      <c r="H3650" s="2" t="s">
        <v>857</v>
      </c>
      <c r="I3650" s="2" t="s">
        <v>858</v>
      </c>
      <c r="J3650" s="2" t="s">
        <v>304</v>
      </c>
      <c r="K3650" s="2" t="s">
        <v>45</v>
      </c>
      <c r="L3650" s="2" t="s">
        <v>2269</v>
      </c>
      <c r="M3650" s="2" t="s">
        <v>2270</v>
      </c>
      <c r="N3650" s="2" t="s">
        <v>596</v>
      </c>
      <c r="O3650" s="3">
        <v>2</v>
      </c>
      <c r="P3650" s="3">
        <v>320</v>
      </c>
      <c r="Q3650" s="3">
        <v>350</v>
      </c>
      <c r="R3650" s="3">
        <v>700</v>
      </c>
      <c r="S3650" s="3">
        <v>30</v>
      </c>
      <c r="T3650" s="3">
        <v>60</v>
      </c>
      <c r="U3650" s="3">
        <v>8.57</v>
      </c>
      <c r="V3650" s="2" t="s">
        <v>241</v>
      </c>
      <c r="W3650" s="2" t="s">
        <v>242</v>
      </c>
      <c r="X3650" s="2" t="s">
        <v>33</v>
      </c>
      <c r="Y3650" s="19" t="str">
        <f>VLOOKUP(G3650,'Verweis Kd-Gruppe'!$A$2:$B$8,2,FALSE)</f>
        <v>GRK</v>
      </c>
      <c r="Z3650" s="19" t="str">
        <f>VLOOKUP(J3650,'Verweis Art-Gruppe'!$A$2:$B$15,2,FALSE)</f>
        <v>Zubehör</v>
      </c>
      <c r="AA3650" s="19" t="str">
        <f>VLOOKUP(W3650,'Verweis Vertreter'!$A$2:$B$24,2,FALSE)</f>
        <v>Bernd Schönbrunn</v>
      </c>
      <c r="AB3650" s="12">
        <f t="shared" si="504"/>
        <v>2</v>
      </c>
      <c r="AC3650" s="12">
        <f t="shared" si="509"/>
        <v>320</v>
      </c>
      <c r="AD3650" s="12">
        <f t="shared" si="510"/>
        <v>350</v>
      </c>
      <c r="AE3650" s="12">
        <f t="shared" si="505"/>
        <v>700</v>
      </c>
      <c r="AF3650" s="12">
        <f t="shared" si="506"/>
        <v>30</v>
      </c>
      <c r="AG3650" s="12">
        <f t="shared" si="507"/>
        <v>60</v>
      </c>
      <c r="AH3650" s="9">
        <f t="shared" si="511"/>
        <v>8.5714285714285715E-2</v>
      </c>
      <c r="AI3650" s="14">
        <f>VLOOKUP(E3650,'Verweis Faktor'!$A:$B,2,FALSE)</f>
        <v>1</v>
      </c>
      <c r="AJ3650" s="14"/>
      <c r="AK3650" s="14" t="str">
        <f>IF(AL3650="Ja","Versandkosten",VLOOKUP(E3650,'Verweis Belegart'!$A$2:$B$9,2,FALSE))</f>
        <v>Hardware</v>
      </c>
      <c r="AL3650" s="14" t="str">
        <f t="shared" si="512"/>
        <v>Nein</v>
      </c>
      <c r="AM3650" s="14" t="str">
        <f t="shared" si="508"/>
        <v>Positiv</v>
      </c>
    </row>
    <row r="3651" spans="1:39" ht="17.25" customHeight="1" x14ac:dyDescent="0.35">
      <c r="A3651" s="17">
        <v>14573459</v>
      </c>
      <c r="B3651" s="2" t="s">
        <v>2197</v>
      </c>
      <c r="C3651" s="1">
        <v>2025001</v>
      </c>
      <c r="D3651" s="1">
        <v>2000951</v>
      </c>
      <c r="E3651" s="2" t="s">
        <v>34</v>
      </c>
      <c r="F3651" s="2" t="s">
        <v>182</v>
      </c>
      <c r="G3651" s="2" t="s">
        <v>36</v>
      </c>
      <c r="H3651" s="2" t="s">
        <v>857</v>
      </c>
      <c r="I3651" s="2" t="s">
        <v>858</v>
      </c>
      <c r="J3651" s="2" t="s">
        <v>304</v>
      </c>
      <c r="K3651" s="2" t="s">
        <v>49</v>
      </c>
      <c r="L3651" s="2" t="s">
        <v>2271</v>
      </c>
      <c r="M3651" s="2" t="s">
        <v>2272</v>
      </c>
      <c r="N3651" s="2" t="s">
        <v>200</v>
      </c>
      <c r="O3651" s="3">
        <v>40</v>
      </c>
      <c r="P3651" s="3">
        <v>171</v>
      </c>
      <c r="Q3651" s="3">
        <v>220</v>
      </c>
      <c r="R3651" s="3">
        <v>8800</v>
      </c>
      <c r="S3651" s="3">
        <v>49</v>
      </c>
      <c r="T3651" s="3">
        <v>1960</v>
      </c>
      <c r="U3651" s="3">
        <v>22.27</v>
      </c>
      <c r="V3651" s="2" t="s">
        <v>241</v>
      </c>
      <c r="W3651" s="2" t="s">
        <v>242</v>
      </c>
      <c r="X3651" s="2" t="s">
        <v>33</v>
      </c>
      <c r="Y3651" s="19" t="str">
        <f>VLOOKUP(G3651,'Verweis Kd-Gruppe'!$A$2:$B$8,2,FALSE)</f>
        <v>GRK</v>
      </c>
      <c r="Z3651" s="19" t="str">
        <f>VLOOKUP(J3651,'Verweis Art-Gruppe'!$A$2:$B$15,2,FALSE)</f>
        <v>Zubehör</v>
      </c>
      <c r="AA3651" s="19" t="str">
        <f>VLOOKUP(W3651,'Verweis Vertreter'!$A$2:$B$24,2,FALSE)</f>
        <v>Bernd Schönbrunn</v>
      </c>
      <c r="AB3651" s="12">
        <f t="shared" ref="AB3651:AB3714" si="513">$AI3651*O3651</f>
        <v>40</v>
      </c>
      <c r="AC3651" s="12">
        <f t="shared" si="509"/>
        <v>171</v>
      </c>
      <c r="AD3651" s="12">
        <f t="shared" si="510"/>
        <v>220</v>
      </c>
      <c r="AE3651" s="12">
        <f t="shared" ref="AE3651:AE3714" si="514">$AI3651*R3651</f>
        <v>8800</v>
      </c>
      <c r="AF3651" s="12">
        <f t="shared" ref="AF3651:AF3714" si="515">$AI3651*S3651</f>
        <v>49</v>
      </c>
      <c r="AG3651" s="12">
        <f t="shared" ref="AG3651:AG3714" si="516">$AI3651*T3651</f>
        <v>1960</v>
      </c>
      <c r="AH3651" s="9">
        <f t="shared" si="511"/>
        <v>0.22272727272727272</v>
      </c>
      <c r="AI3651" s="14">
        <f>VLOOKUP(E3651,'Verweis Faktor'!$A:$B,2,FALSE)</f>
        <v>1</v>
      </c>
      <c r="AJ3651" s="14"/>
      <c r="AK3651" s="14" t="str">
        <f>IF(AL3651="Ja","Versandkosten",VLOOKUP(E3651,'Verweis Belegart'!$A$2:$B$9,2,FALSE))</f>
        <v>Hardware</v>
      </c>
      <c r="AL3651" s="14" t="str">
        <f t="shared" si="512"/>
        <v>Nein</v>
      </c>
      <c r="AM3651" s="14" t="str">
        <f t="shared" ref="AM3651:AM3714" si="517">IF(AG3651&lt;0,"Negativ","Positiv")</f>
        <v>Positiv</v>
      </c>
    </row>
    <row r="3652" spans="1:39" ht="17.25" customHeight="1" x14ac:dyDescent="0.35">
      <c r="A3652" s="17">
        <v>14573459</v>
      </c>
      <c r="B3652" s="2" t="s">
        <v>2197</v>
      </c>
      <c r="C3652" s="1">
        <v>2025001</v>
      </c>
      <c r="D3652" s="1">
        <v>2000951</v>
      </c>
      <c r="E3652" s="2" t="s">
        <v>34</v>
      </c>
      <c r="F3652" s="2" t="s">
        <v>182</v>
      </c>
      <c r="G3652" s="2" t="s">
        <v>36</v>
      </c>
      <c r="H3652" s="2" t="s">
        <v>857</v>
      </c>
      <c r="I3652" s="2" t="s">
        <v>858</v>
      </c>
      <c r="J3652" s="2" t="s">
        <v>304</v>
      </c>
      <c r="K3652" s="2" t="s">
        <v>79</v>
      </c>
      <c r="L3652" s="2" t="s">
        <v>613</v>
      </c>
      <c r="M3652" s="2" t="s">
        <v>614</v>
      </c>
      <c r="N3652" s="2" t="s">
        <v>615</v>
      </c>
      <c r="O3652" s="3">
        <v>1</v>
      </c>
      <c r="P3652" s="3">
        <v>140</v>
      </c>
      <c r="Q3652" s="3">
        <v>190</v>
      </c>
      <c r="R3652" s="3">
        <v>190</v>
      </c>
      <c r="S3652" s="3">
        <v>50</v>
      </c>
      <c r="T3652" s="3">
        <v>50</v>
      </c>
      <c r="U3652" s="3">
        <v>26.31</v>
      </c>
      <c r="V3652" s="2" t="s">
        <v>241</v>
      </c>
      <c r="W3652" s="2" t="s">
        <v>242</v>
      </c>
      <c r="X3652" s="2" t="s">
        <v>33</v>
      </c>
      <c r="Y3652" s="19" t="str">
        <f>VLOOKUP(G3652,'Verweis Kd-Gruppe'!$A$2:$B$8,2,FALSE)</f>
        <v>GRK</v>
      </c>
      <c r="Z3652" s="19" t="str">
        <f>VLOOKUP(J3652,'Verweis Art-Gruppe'!$A$2:$B$15,2,FALSE)</f>
        <v>Zubehör</v>
      </c>
      <c r="AA3652" s="19" t="str">
        <f>VLOOKUP(W3652,'Verweis Vertreter'!$A$2:$B$24,2,FALSE)</f>
        <v>Bernd Schönbrunn</v>
      </c>
      <c r="AB3652" s="12">
        <f t="shared" si="513"/>
        <v>1</v>
      </c>
      <c r="AC3652" s="12">
        <f t="shared" ref="AC3652:AC3715" si="518">P3652</f>
        <v>140</v>
      </c>
      <c r="AD3652" s="12">
        <f t="shared" ref="AD3652:AD3715" si="519">Q3652</f>
        <v>190</v>
      </c>
      <c r="AE3652" s="12">
        <f t="shared" si="514"/>
        <v>190</v>
      </c>
      <c r="AF3652" s="12">
        <f t="shared" si="515"/>
        <v>50</v>
      </c>
      <c r="AG3652" s="12">
        <f t="shared" si="516"/>
        <v>50</v>
      </c>
      <c r="AH3652" s="9">
        <f t="shared" ref="AH3652:AH3715" si="520">IF(AF3652=0,0,AG3652/AE3652*AI3652)</f>
        <v>0.26315789473684209</v>
      </c>
      <c r="AI3652" s="14">
        <f>VLOOKUP(E3652,'Verweis Faktor'!$A:$B,2,FALSE)</f>
        <v>1</v>
      </c>
      <c r="AJ3652" s="14"/>
      <c r="AK3652" s="14" t="str">
        <f>IF(AL3652="Ja","Versandkosten",VLOOKUP(E3652,'Verweis Belegart'!$A$2:$B$9,2,FALSE))</f>
        <v>Hardware</v>
      </c>
      <c r="AL3652" s="14" t="str">
        <f t="shared" ref="AL3652:AL3715" si="521">IF(ISNUMBER(FIND("Versandkosten",M3652)),"Ja","Nein")</f>
        <v>Nein</v>
      </c>
      <c r="AM3652" s="14" t="str">
        <f t="shared" si="517"/>
        <v>Positiv</v>
      </c>
    </row>
    <row r="3653" spans="1:39" ht="17.25" customHeight="1" x14ac:dyDescent="0.35">
      <c r="A3653" s="17">
        <v>14573459</v>
      </c>
      <c r="B3653" s="2" t="s">
        <v>2197</v>
      </c>
      <c r="C3653" s="1">
        <v>2025001</v>
      </c>
      <c r="D3653" s="1">
        <v>2000951</v>
      </c>
      <c r="E3653" s="2" t="s">
        <v>34</v>
      </c>
      <c r="F3653" s="2" t="s">
        <v>182</v>
      </c>
      <c r="G3653" s="2" t="s">
        <v>36</v>
      </c>
      <c r="H3653" s="2" t="s">
        <v>857</v>
      </c>
      <c r="I3653" s="2" t="s">
        <v>858</v>
      </c>
      <c r="J3653" s="2" t="s">
        <v>304</v>
      </c>
      <c r="K3653" s="2" t="s">
        <v>83</v>
      </c>
      <c r="L3653" s="2" t="s">
        <v>1124</v>
      </c>
      <c r="M3653" s="2" t="s">
        <v>1125</v>
      </c>
      <c r="N3653" s="2" t="s">
        <v>1126</v>
      </c>
      <c r="O3653" s="3">
        <v>30</v>
      </c>
      <c r="P3653" s="3">
        <v>171</v>
      </c>
      <c r="Q3653" s="3">
        <v>220</v>
      </c>
      <c r="R3653" s="3">
        <v>6600</v>
      </c>
      <c r="S3653" s="3">
        <v>49</v>
      </c>
      <c r="T3653" s="3">
        <v>1470</v>
      </c>
      <c r="U3653" s="3">
        <v>22.27</v>
      </c>
      <c r="V3653" s="2" t="s">
        <v>241</v>
      </c>
      <c r="W3653" s="2" t="s">
        <v>242</v>
      </c>
      <c r="X3653" s="2" t="s">
        <v>33</v>
      </c>
      <c r="Y3653" s="19" t="str">
        <f>VLOOKUP(G3653,'Verweis Kd-Gruppe'!$A$2:$B$8,2,FALSE)</f>
        <v>GRK</v>
      </c>
      <c r="Z3653" s="19" t="str">
        <f>VLOOKUP(J3653,'Verweis Art-Gruppe'!$A$2:$B$15,2,FALSE)</f>
        <v>Zubehör</v>
      </c>
      <c r="AA3653" s="19" t="str">
        <f>VLOOKUP(W3653,'Verweis Vertreter'!$A$2:$B$24,2,FALSE)</f>
        <v>Bernd Schönbrunn</v>
      </c>
      <c r="AB3653" s="12">
        <f t="shared" si="513"/>
        <v>30</v>
      </c>
      <c r="AC3653" s="12">
        <f t="shared" si="518"/>
        <v>171</v>
      </c>
      <c r="AD3653" s="12">
        <f t="shared" si="519"/>
        <v>220</v>
      </c>
      <c r="AE3653" s="12">
        <f t="shared" si="514"/>
        <v>6600</v>
      </c>
      <c r="AF3653" s="12">
        <f t="shared" si="515"/>
        <v>49</v>
      </c>
      <c r="AG3653" s="12">
        <f t="shared" si="516"/>
        <v>1470</v>
      </c>
      <c r="AH3653" s="9">
        <f t="shared" si="520"/>
        <v>0.22272727272727272</v>
      </c>
      <c r="AI3653" s="14">
        <f>VLOOKUP(E3653,'Verweis Faktor'!$A:$B,2,FALSE)</f>
        <v>1</v>
      </c>
      <c r="AJ3653" s="14"/>
      <c r="AK3653" s="14" t="str">
        <f>IF(AL3653="Ja","Versandkosten",VLOOKUP(E3653,'Verweis Belegart'!$A$2:$B$9,2,FALSE))</f>
        <v>Hardware</v>
      </c>
      <c r="AL3653" s="14" t="str">
        <f t="shared" si="521"/>
        <v>Nein</v>
      </c>
      <c r="AM3653" s="14" t="str">
        <f t="shared" si="517"/>
        <v>Positiv</v>
      </c>
    </row>
    <row r="3654" spans="1:39" ht="17.25" customHeight="1" x14ac:dyDescent="0.35">
      <c r="A3654" s="17">
        <v>14573459</v>
      </c>
      <c r="B3654" s="2" t="s">
        <v>2197</v>
      </c>
      <c r="C3654" s="1">
        <v>2025001</v>
      </c>
      <c r="D3654" s="1">
        <v>2000951</v>
      </c>
      <c r="E3654" s="2" t="s">
        <v>34</v>
      </c>
      <c r="F3654" s="2" t="s">
        <v>182</v>
      </c>
      <c r="G3654" s="2" t="s">
        <v>36</v>
      </c>
      <c r="H3654" s="2" t="s">
        <v>857</v>
      </c>
      <c r="I3654" s="2" t="s">
        <v>858</v>
      </c>
      <c r="J3654" s="2" t="s">
        <v>304</v>
      </c>
      <c r="K3654" s="2" t="s">
        <v>87</v>
      </c>
      <c r="L3654" s="2" t="s">
        <v>1713</v>
      </c>
      <c r="M3654" s="2" t="s">
        <v>1714</v>
      </c>
      <c r="N3654" s="2" t="s">
        <v>448</v>
      </c>
      <c r="O3654" s="3">
        <v>1</v>
      </c>
      <c r="P3654" s="3">
        <v>300</v>
      </c>
      <c r="Q3654" s="3">
        <v>350</v>
      </c>
      <c r="R3654" s="3">
        <v>350</v>
      </c>
      <c r="S3654" s="3">
        <v>50</v>
      </c>
      <c r="T3654" s="3">
        <v>50</v>
      </c>
      <c r="U3654" s="3">
        <v>14.28</v>
      </c>
      <c r="V3654" s="2" t="s">
        <v>241</v>
      </c>
      <c r="W3654" s="2" t="s">
        <v>242</v>
      </c>
      <c r="X3654" s="2" t="s">
        <v>33</v>
      </c>
      <c r="Y3654" s="19" t="str">
        <f>VLOOKUP(G3654,'Verweis Kd-Gruppe'!$A$2:$B$8,2,FALSE)</f>
        <v>GRK</v>
      </c>
      <c r="Z3654" s="19" t="str">
        <f>VLOOKUP(J3654,'Verweis Art-Gruppe'!$A$2:$B$15,2,FALSE)</f>
        <v>Zubehör</v>
      </c>
      <c r="AA3654" s="19" t="str">
        <f>VLOOKUP(W3654,'Verweis Vertreter'!$A$2:$B$24,2,FALSE)</f>
        <v>Bernd Schönbrunn</v>
      </c>
      <c r="AB3654" s="12">
        <f t="shared" si="513"/>
        <v>1</v>
      </c>
      <c r="AC3654" s="12">
        <f t="shared" si="518"/>
        <v>300</v>
      </c>
      <c r="AD3654" s="12">
        <f t="shared" si="519"/>
        <v>350</v>
      </c>
      <c r="AE3654" s="12">
        <f t="shared" si="514"/>
        <v>350</v>
      </c>
      <c r="AF3654" s="12">
        <f t="shared" si="515"/>
        <v>50</v>
      </c>
      <c r="AG3654" s="12">
        <f t="shared" si="516"/>
        <v>50</v>
      </c>
      <c r="AH3654" s="9">
        <f t="shared" si="520"/>
        <v>0.14285714285714285</v>
      </c>
      <c r="AI3654" s="14">
        <f>VLOOKUP(E3654,'Verweis Faktor'!$A:$B,2,FALSE)</f>
        <v>1</v>
      </c>
      <c r="AJ3654" s="14"/>
      <c r="AK3654" s="14" t="str">
        <f>IF(AL3654="Ja","Versandkosten",VLOOKUP(E3654,'Verweis Belegart'!$A$2:$B$9,2,FALSE))</f>
        <v>Hardware</v>
      </c>
      <c r="AL3654" s="14" t="str">
        <f t="shared" si="521"/>
        <v>Nein</v>
      </c>
      <c r="AM3654" s="14" t="str">
        <f t="shared" si="517"/>
        <v>Positiv</v>
      </c>
    </row>
    <row r="3655" spans="1:39" ht="17.25" customHeight="1" x14ac:dyDescent="0.35">
      <c r="A3655" s="17">
        <v>14573459</v>
      </c>
      <c r="B3655" s="2" t="s">
        <v>2197</v>
      </c>
      <c r="C3655" s="1">
        <v>2025001</v>
      </c>
      <c r="D3655" s="1">
        <v>2000951</v>
      </c>
      <c r="E3655" s="2" t="s">
        <v>34</v>
      </c>
      <c r="F3655" s="2" t="s">
        <v>182</v>
      </c>
      <c r="G3655" s="2" t="s">
        <v>36</v>
      </c>
      <c r="H3655" s="2" t="s">
        <v>857</v>
      </c>
      <c r="I3655" s="2" t="s">
        <v>858</v>
      </c>
      <c r="J3655" s="2" t="s">
        <v>304</v>
      </c>
      <c r="K3655" s="2" t="s">
        <v>91</v>
      </c>
      <c r="L3655" s="2" t="s">
        <v>888</v>
      </c>
      <c r="M3655" s="2" t="s">
        <v>889</v>
      </c>
      <c r="N3655" s="2" t="s">
        <v>890</v>
      </c>
      <c r="O3655" s="3">
        <v>15</v>
      </c>
      <c r="P3655" s="3">
        <v>280</v>
      </c>
      <c r="Q3655" s="3">
        <v>350</v>
      </c>
      <c r="R3655" s="3">
        <v>5250</v>
      </c>
      <c r="S3655" s="3">
        <v>70</v>
      </c>
      <c r="T3655" s="3">
        <v>1050</v>
      </c>
      <c r="U3655" s="3">
        <v>20</v>
      </c>
      <c r="V3655" s="2" t="s">
        <v>241</v>
      </c>
      <c r="W3655" s="2" t="s">
        <v>242</v>
      </c>
      <c r="X3655" s="2" t="s">
        <v>33</v>
      </c>
      <c r="Y3655" s="19" t="str">
        <f>VLOOKUP(G3655,'Verweis Kd-Gruppe'!$A$2:$B$8,2,FALSE)</f>
        <v>GRK</v>
      </c>
      <c r="Z3655" s="19" t="str">
        <f>VLOOKUP(J3655,'Verweis Art-Gruppe'!$A$2:$B$15,2,FALSE)</f>
        <v>Zubehör</v>
      </c>
      <c r="AA3655" s="19" t="str">
        <f>VLOOKUP(W3655,'Verweis Vertreter'!$A$2:$B$24,2,FALSE)</f>
        <v>Bernd Schönbrunn</v>
      </c>
      <c r="AB3655" s="12">
        <f t="shared" si="513"/>
        <v>15</v>
      </c>
      <c r="AC3655" s="12">
        <f t="shared" si="518"/>
        <v>280</v>
      </c>
      <c r="AD3655" s="12">
        <f t="shared" si="519"/>
        <v>350</v>
      </c>
      <c r="AE3655" s="12">
        <f t="shared" si="514"/>
        <v>5250</v>
      </c>
      <c r="AF3655" s="12">
        <f t="shared" si="515"/>
        <v>70</v>
      </c>
      <c r="AG3655" s="12">
        <f t="shared" si="516"/>
        <v>1050</v>
      </c>
      <c r="AH3655" s="9">
        <f t="shared" si="520"/>
        <v>0.2</v>
      </c>
      <c r="AI3655" s="14">
        <f>VLOOKUP(E3655,'Verweis Faktor'!$A:$B,2,FALSE)</f>
        <v>1</v>
      </c>
      <c r="AJ3655" s="14"/>
      <c r="AK3655" s="14" t="str">
        <f>IF(AL3655="Ja","Versandkosten",VLOOKUP(E3655,'Verweis Belegart'!$A$2:$B$9,2,FALSE))</f>
        <v>Hardware</v>
      </c>
      <c r="AL3655" s="14" t="str">
        <f t="shared" si="521"/>
        <v>Nein</v>
      </c>
      <c r="AM3655" s="14" t="str">
        <f t="shared" si="517"/>
        <v>Positiv</v>
      </c>
    </row>
    <row r="3656" spans="1:39" ht="17.25" customHeight="1" x14ac:dyDescent="0.35">
      <c r="A3656" s="17">
        <v>14573459</v>
      </c>
      <c r="B3656" s="2" t="s">
        <v>2197</v>
      </c>
      <c r="C3656" s="1">
        <v>2025001</v>
      </c>
      <c r="D3656" s="1">
        <v>2000951</v>
      </c>
      <c r="E3656" s="2" t="s">
        <v>34</v>
      </c>
      <c r="F3656" s="2" t="s">
        <v>182</v>
      </c>
      <c r="G3656" s="2" t="s">
        <v>36</v>
      </c>
      <c r="H3656" s="2" t="s">
        <v>857</v>
      </c>
      <c r="I3656" s="2" t="s">
        <v>858</v>
      </c>
      <c r="J3656" s="2" t="s">
        <v>304</v>
      </c>
      <c r="K3656" s="2" t="s">
        <v>95</v>
      </c>
      <c r="L3656" s="2" t="s">
        <v>2273</v>
      </c>
      <c r="M3656" s="2" t="s">
        <v>2274</v>
      </c>
      <c r="N3656" s="2" t="s">
        <v>596</v>
      </c>
      <c r="O3656" s="3">
        <v>4</v>
      </c>
      <c r="P3656" s="3">
        <v>280</v>
      </c>
      <c r="Q3656" s="3">
        <v>360</v>
      </c>
      <c r="R3656" s="3">
        <v>1440</v>
      </c>
      <c r="S3656" s="3">
        <v>80</v>
      </c>
      <c r="T3656" s="3">
        <v>320</v>
      </c>
      <c r="U3656" s="3">
        <v>22.22</v>
      </c>
      <c r="V3656" s="2" t="s">
        <v>241</v>
      </c>
      <c r="W3656" s="2" t="s">
        <v>242</v>
      </c>
      <c r="X3656" s="2" t="s">
        <v>33</v>
      </c>
      <c r="Y3656" s="19" t="str">
        <f>VLOOKUP(G3656,'Verweis Kd-Gruppe'!$A$2:$B$8,2,FALSE)</f>
        <v>GRK</v>
      </c>
      <c r="Z3656" s="19" t="str">
        <f>VLOOKUP(J3656,'Verweis Art-Gruppe'!$A$2:$B$15,2,FALSE)</f>
        <v>Zubehör</v>
      </c>
      <c r="AA3656" s="19" t="str">
        <f>VLOOKUP(W3656,'Verweis Vertreter'!$A$2:$B$24,2,FALSE)</f>
        <v>Bernd Schönbrunn</v>
      </c>
      <c r="AB3656" s="12">
        <f t="shared" si="513"/>
        <v>4</v>
      </c>
      <c r="AC3656" s="12">
        <f t="shared" si="518"/>
        <v>280</v>
      </c>
      <c r="AD3656" s="12">
        <f t="shared" si="519"/>
        <v>360</v>
      </c>
      <c r="AE3656" s="12">
        <f t="shared" si="514"/>
        <v>1440</v>
      </c>
      <c r="AF3656" s="12">
        <f t="shared" si="515"/>
        <v>80</v>
      </c>
      <c r="AG3656" s="12">
        <f t="shared" si="516"/>
        <v>320</v>
      </c>
      <c r="AH3656" s="9">
        <f t="shared" si="520"/>
        <v>0.22222222222222221</v>
      </c>
      <c r="AI3656" s="14">
        <f>VLOOKUP(E3656,'Verweis Faktor'!$A:$B,2,FALSE)</f>
        <v>1</v>
      </c>
      <c r="AJ3656" s="14"/>
      <c r="AK3656" s="14" t="str">
        <f>IF(AL3656="Ja","Versandkosten",VLOOKUP(E3656,'Verweis Belegart'!$A$2:$B$9,2,FALSE))</f>
        <v>Hardware</v>
      </c>
      <c r="AL3656" s="14" t="str">
        <f t="shared" si="521"/>
        <v>Nein</v>
      </c>
      <c r="AM3656" s="14" t="str">
        <f t="shared" si="517"/>
        <v>Positiv</v>
      </c>
    </row>
    <row r="3657" spans="1:39" ht="17.25" customHeight="1" x14ac:dyDescent="0.35">
      <c r="A3657" s="17">
        <v>14573459</v>
      </c>
      <c r="B3657" s="2" t="s">
        <v>2197</v>
      </c>
      <c r="C3657" s="1">
        <v>2025001</v>
      </c>
      <c r="D3657" s="1">
        <v>2000951</v>
      </c>
      <c r="E3657" s="2" t="s">
        <v>34</v>
      </c>
      <c r="F3657" s="2" t="s">
        <v>182</v>
      </c>
      <c r="G3657" s="2" t="s">
        <v>36</v>
      </c>
      <c r="H3657" s="2" t="s">
        <v>857</v>
      </c>
      <c r="I3657" s="2" t="s">
        <v>858</v>
      </c>
      <c r="J3657" s="2" t="s">
        <v>304</v>
      </c>
      <c r="K3657" s="2" t="s">
        <v>99</v>
      </c>
      <c r="L3657" s="2" t="s">
        <v>594</v>
      </c>
      <c r="M3657" s="2" t="s">
        <v>595</v>
      </c>
      <c r="N3657" s="2" t="s">
        <v>596</v>
      </c>
      <c r="O3657" s="3">
        <v>4</v>
      </c>
      <c r="P3657" s="3">
        <v>280</v>
      </c>
      <c r="Q3657" s="3">
        <v>350</v>
      </c>
      <c r="R3657" s="3">
        <v>1400</v>
      </c>
      <c r="S3657" s="3">
        <v>70</v>
      </c>
      <c r="T3657" s="3">
        <v>280</v>
      </c>
      <c r="U3657" s="3">
        <v>20</v>
      </c>
      <c r="V3657" s="2" t="s">
        <v>241</v>
      </c>
      <c r="W3657" s="2" t="s">
        <v>242</v>
      </c>
      <c r="X3657" s="2" t="s">
        <v>33</v>
      </c>
      <c r="Y3657" s="19" t="str">
        <f>VLOOKUP(G3657,'Verweis Kd-Gruppe'!$A$2:$B$8,2,FALSE)</f>
        <v>GRK</v>
      </c>
      <c r="Z3657" s="19" t="str">
        <f>VLOOKUP(J3657,'Verweis Art-Gruppe'!$A$2:$B$15,2,FALSE)</f>
        <v>Zubehör</v>
      </c>
      <c r="AA3657" s="19" t="str">
        <f>VLOOKUP(W3657,'Verweis Vertreter'!$A$2:$B$24,2,FALSE)</f>
        <v>Bernd Schönbrunn</v>
      </c>
      <c r="AB3657" s="12">
        <f t="shared" si="513"/>
        <v>4</v>
      </c>
      <c r="AC3657" s="12">
        <f t="shared" si="518"/>
        <v>280</v>
      </c>
      <c r="AD3657" s="12">
        <f t="shared" si="519"/>
        <v>350</v>
      </c>
      <c r="AE3657" s="12">
        <f t="shared" si="514"/>
        <v>1400</v>
      </c>
      <c r="AF3657" s="12">
        <f t="shared" si="515"/>
        <v>70</v>
      </c>
      <c r="AG3657" s="12">
        <f t="shared" si="516"/>
        <v>280</v>
      </c>
      <c r="AH3657" s="9">
        <f t="shared" si="520"/>
        <v>0.2</v>
      </c>
      <c r="AI3657" s="14">
        <f>VLOOKUP(E3657,'Verweis Faktor'!$A:$B,2,FALSE)</f>
        <v>1</v>
      </c>
      <c r="AJ3657" s="14"/>
      <c r="AK3657" s="14" t="str">
        <f>IF(AL3657="Ja","Versandkosten",VLOOKUP(E3657,'Verweis Belegart'!$A$2:$B$9,2,FALSE))</f>
        <v>Hardware</v>
      </c>
      <c r="AL3657" s="14" t="str">
        <f t="shared" si="521"/>
        <v>Nein</v>
      </c>
      <c r="AM3657" s="14" t="str">
        <f t="shared" si="517"/>
        <v>Positiv</v>
      </c>
    </row>
    <row r="3658" spans="1:39" ht="17.25" customHeight="1" x14ac:dyDescent="0.35">
      <c r="A3658" s="17">
        <v>14573904</v>
      </c>
      <c r="B3658" s="2" t="s">
        <v>2197</v>
      </c>
      <c r="C3658" s="1">
        <v>2025001</v>
      </c>
      <c r="D3658" s="1">
        <v>2000952</v>
      </c>
      <c r="E3658" s="2" t="s">
        <v>34</v>
      </c>
      <c r="F3658" s="2" t="s">
        <v>142</v>
      </c>
      <c r="G3658" s="2" t="s">
        <v>36</v>
      </c>
      <c r="H3658" s="2" t="s">
        <v>1933</v>
      </c>
      <c r="I3658" s="2" t="s">
        <v>1934</v>
      </c>
      <c r="J3658" s="2" t="s">
        <v>103</v>
      </c>
      <c r="K3658" s="2" t="s">
        <v>28</v>
      </c>
      <c r="L3658" s="2" t="s">
        <v>63</v>
      </c>
      <c r="M3658" s="2" t="s">
        <v>64</v>
      </c>
      <c r="N3658" s="2" t="s">
        <v>65</v>
      </c>
      <c r="O3658" s="3">
        <v>20</v>
      </c>
      <c r="P3658" s="3">
        <v>197.0257</v>
      </c>
      <c r="Q3658" s="3">
        <v>215</v>
      </c>
      <c r="R3658" s="3">
        <v>4300</v>
      </c>
      <c r="S3658" s="3">
        <v>17.974299999999999</v>
      </c>
      <c r="T3658" s="3">
        <v>359.49</v>
      </c>
      <c r="U3658" s="3">
        <v>8.36</v>
      </c>
      <c r="V3658" s="2" t="s">
        <v>145</v>
      </c>
      <c r="W3658" s="2" t="s">
        <v>146</v>
      </c>
      <c r="X3658" s="2" t="s">
        <v>59</v>
      </c>
      <c r="Y3658" s="19" t="str">
        <f>VLOOKUP(G3658,'Verweis Kd-Gruppe'!$A$2:$B$8,2,FALSE)</f>
        <v>GRK</v>
      </c>
      <c r="Z3658" s="19" t="str">
        <f>VLOOKUP(J3658,'Verweis Art-Gruppe'!$A$2:$B$15,2,FALSE)</f>
        <v>Geräte</v>
      </c>
      <c r="AA3658" s="19" t="str">
        <f>VLOOKUP(W3658,'Verweis Vertreter'!$A$2:$B$24,2,FALSE)</f>
        <v>Muhsin Yortanli</v>
      </c>
      <c r="AB3658" s="12">
        <f t="shared" si="513"/>
        <v>20</v>
      </c>
      <c r="AC3658" s="12">
        <f t="shared" si="518"/>
        <v>197.0257</v>
      </c>
      <c r="AD3658" s="12">
        <f t="shared" si="519"/>
        <v>215</v>
      </c>
      <c r="AE3658" s="12">
        <f t="shared" si="514"/>
        <v>4300</v>
      </c>
      <c r="AF3658" s="12">
        <f t="shared" si="515"/>
        <v>17.974299999999999</v>
      </c>
      <c r="AG3658" s="12">
        <f t="shared" si="516"/>
        <v>359.49</v>
      </c>
      <c r="AH3658" s="9">
        <f t="shared" si="520"/>
        <v>8.3602325581395354E-2</v>
      </c>
      <c r="AI3658" s="14">
        <f>VLOOKUP(E3658,'Verweis Faktor'!$A:$B,2,FALSE)</f>
        <v>1</v>
      </c>
      <c r="AJ3658" s="14"/>
      <c r="AK3658" s="14" t="str">
        <f>IF(AL3658="Ja","Versandkosten",VLOOKUP(E3658,'Verweis Belegart'!$A$2:$B$9,2,FALSE))</f>
        <v>Hardware</v>
      </c>
      <c r="AL3658" s="14" t="str">
        <f t="shared" si="521"/>
        <v>Nein</v>
      </c>
      <c r="AM3658" s="14" t="str">
        <f t="shared" si="517"/>
        <v>Positiv</v>
      </c>
    </row>
    <row r="3659" spans="1:39" ht="17.25" customHeight="1" x14ac:dyDescent="0.35">
      <c r="A3659" s="17">
        <v>14573813</v>
      </c>
      <c r="B3659" s="2" t="s">
        <v>2197</v>
      </c>
      <c r="C3659" s="1">
        <v>2025001</v>
      </c>
      <c r="D3659" s="1">
        <v>2000953</v>
      </c>
      <c r="E3659" s="2" t="s">
        <v>34</v>
      </c>
      <c r="F3659" s="2" t="s">
        <v>142</v>
      </c>
      <c r="G3659" s="2" t="s">
        <v>66</v>
      </c>
      <c r="H3659" s="2" t="s">
        <v>923</v>
      </c>
      <c r="I3659" s="2" t="s">
        <v>924</v>
      </c>
      <c r="J3659" s="2" t="s">
        <v>103</v>
      </c>
      <c r="K3659" s="2" t="s">
        <v>28</v>
      </c>
      <c r="L3659" s="2" t="s">
        <v>1029</v>
      </c>
      <c r="M3659" s="2" t="s">
        <v>1030</v>
      </c>
      <c r="N3659" s="2" t="s">
        <v>310</v>
      </c>
      <c r="O3659" s="3">
        <v>2</v>
      </c>
      <c r="P3659" s="3">
        <v>484.77780000000001</v>
      </c>
      <c r="Q3659" s="3">
        <v>495</v>
      </c>
      <c r="R3659" s="3">
        <v>990</v>
      </c>
      <c r="S3659" s="3">
        <v>10.222200000000001</v>
      </c>
      <c r="T3659" s="3">
        <v>20.440000000000001</v>
      </c>
      <c r="U3659" s="3">
        <v>2.06</v>
      </c>
      <c r="V3659" s="2" t="s">
        <v>145</v>
      </c>
      <c r="W3659" s="2" t="s">
        <v>146</v>
      </c>
      <c r="X3659" s="2" t="s">
        <v>72</v>
      </c>
      <c r="Y3659" s="19" t="str">
        <f>VLOOKUP(G3659,'Verweis Kd-Gruppe'!$A$2:$B$8,2,FALSE)</f>
        <v>EXP</v>
      </c>
      <c r="Z3659" s="19" t="str">
        <f>VLOOKUP(J3659,'Verweis Art-Gruppe'!$A$2:$B$15,2,FALSE)</f>
        <v>Geräte</v>
      </c>
      <c r="AA3659" s="19" t="str">
        <f>VLOOKUP(W3659,'Verweis Vertreter'!$A$2:$B$24,2,FALSE)</f>
        <v>Muhsin Yortanli</v>
      </c>
      <c r="AB3659" s="12">
        <f t="shared" si="513"/>
        <v>2</v>
      </c>
      <c r="AC3659" s="12">
        <f t="shared" si="518"/>
        <v>484.77780000000001</v>
      </c>
      <c r="AD3659" s="12">
        <f t="shared" si="519"/>
        <v>495</v>
      </c>
      <c r="AE3659" s="12">
        <f t="shared" si="514"/>
        <v>990</v>
      </c>
      <c r="AF3659" s="12">
        <f t="shared" si="515"/>
        <v>10.222200000000001</v>
      </c>
      <c r="AG3659" s="12">
        <f t="shared" si="516"/>
        <v>20.440000000000001</v>
      </c>
      <c r="AH3659" s="9">
        <f t="shared" si="520"/>
        <v>2.0646464646464649E-2</v>
      </c>
      <c r="AI3659" s="14">
        <f>VLOOKUP(E3659,'Verweis Faktor'!$A:$B,2,FALSE)</f>
        <v>1</v>
      </c>
      <c r="AJ3659" s="14"/>
      <c r="AK3659" s="14" t="str">
        <f>IF(AL3659="Ja","Versandkosten",VLOOKUP(E3659,'Verweis Belegart'!$A$2:$B$9,2,FALSE))</f>
        <v>Hardware</v>
      </c>
      <c r="AL3659" s="14" t="str">
        <f t="shared" si="521"/>
        <v>Nein</v>
      </c>
      <c r="AM3659" s="14" t="str">
        <f t="shared" si="517"/>
        <v>Positiv</v>
      </c>
    </row>
    <row r="3660" spans="1:39" ht="17.25" customHeight="1" x14ac:dyDescent="0.35">
      <c r="A3660" s="17">
        <v>14573813</v>
      </c>
      <c r="B3660" s="2" t="s">
        <v>2197</v>
      </c>
      <c r="C3660" s="1">
        <v>2025001</v>
      </c>
      <c r="D3660" s="1">
        <v>2000953</v>
      </c>
      <c r="E3660" s="2" t="s">
        <v>34</v>
      </c>
      <c r="F3660" s="2" t="s">
        <v>142</v>
      </c>
      <c r="G3660" s="2" t="s">
        <v>66</v>
      </c>
      <c r="H3660" s="2" t="s">
        <v>923</v>
      </c>
      <c r="I3660" s="2" t="s">
        <v>924</v>
      </c>
      <c r="J3660" s="2" t="s">
        <v>103</v>
      </c>
      <c r="K3660" s="2" t="s">
        <v>45</v>
      </c>
      <c r="L3660" s="2" t="s">
        <v>88</v>
      </c>
      <c r="M3660" s="2" t="s">
        <v>89</v>
      </c>
      <c r="N3660" s="2" t="s">
        <v>90</v>
      </c>
      <c r="O3660" s="3">
        <v>1</v>
      </c>
      <c r="P3660" s="3">
        <v>530.07069999999999</v>
      </c>
      <c r="Q3660" s="3">
        <v>555</v>
      </c>
      <c r="R3660" s="3">
        <v>555</v>
      </c>
      <c r="S3660" s="3">
        <v>24.929300000000001</v>
      </c>
      <c r="T3660" s="3">
        <v>24.93</v>
      </c>
      <c r="U3660" s="3">
        <v>4.49</v>
      </c>
      <c r="V3660" s="2" t="s">
        <v>145</v>
      </c>
      <c r="W3660" s="2" t="s">
        <v>146</v>
      </c>
      <c r="X3660" s="2" t="s">
        <v>72</v>
      </c>
      <c r="Y3660" s="19" t="str">
        <f>VLOOKUP(G3660,'Verweis Kd-Gruppe'!$A$2:$B$8,2,FALSE)</f>
        <v>EXP</v>
      </c>
      <c r="Z3660" s="19" t="str">
        <f>VLOOKUP(J3660,'Verweis Art-Gruppe'!$A$2:$B$15,2,FALSE)</f>
        <v>Geräte</v>
      </c>
      <c r="AA3660" s="19" t="str">
        <f>VLOOKUP(W3660,'Verweis Vertreter'!$A$2:$B$24,2,FALSE)</f>
        <v>Muhsin Yortanli</v>
      </c>
      <c r="AB3660" s="12">
        <f t="shared" si="513"/>
        <v>1</v>
      </c>
      <c r="AC3660" s="12">
        <f t="shared" si="518"/>
        <v>530.07069999999999</v>
      </c>
      <c r="AD3660" s="12">
        <f t="shared" si="519"/>
        <v>555</v>
      </c>
      <c r="AE3660" s="12">
        <f t="shared" si="514"/>
        <v>555</v>
      </c>
      <c r="AF3660" s="12">
        <f t="shared" si="515"/>
        <v>24.929300000000001</v>
      </c>
      <c r="AG3660" s="12">
        <f t="shared" si="516"/>
        <v>24.93</v>
      </c>
      <c r="AH3660" s="9">
        <f t="shared" si="520"/>
        <v>4.4918918918918915E-2</v>
      </c>
      <c r="AI3660" s="14">
        <f>VLOOKUP(E3660,'Verweis Faktor'!$A:$B,2,FALSE)</f>
        <v>1</v>
      </c>
      <c r="AJ3660" s="14"/>
      <c r="AK3660" s="14" t="str">
        <f>IF(AL3660="Ja","Versandkosten",VLOOKUP(E3660,'Verweis Belegart'!$A$2:$B$9,2,FALSE))</f>
        <v>Hardware</v>
      </c>
      <c r="AL3660" s="14" t="str">
        <f t="shared" si="521"/>
        <v>Nein</v>
      </c>
      <c r="AM3660" s="14" t="str">
        <f t="shared" si="517"/>
        <v>Positiv</v>
      </c>
    </row>
    <row r="3661" spans="1:39" ht="17.25" customHeight="1" x14ac:dyDescent="0.35">
      <c r="A3661" s="17">
        <v>14573813</v>
      </c>
      <c r="B3661" s="2" t="s">
        <v>2197</v>
      </c>
      <c r="C3661" s="1">
        <v>2025001</v>
      </c>
      <c r="D3661" s="1">
        <v>2000953</v>
      </c>
      <c r="E3661" s="2" t="s">
        <v>34</v>
      </c>
      <c r="F3661" s="2" t="s">
        <v>142</v>
      </c>
      <c r="G3661" s="2" t="s">
        <v>66</v>
      </c>
      <c r="H3661" s="2" t="s">
        <v>923</v>
      </c>
      <c r="I3661" s="2" t="s">
        <v>924</v>
      </c>
      <c r="J3661" s="2" t="s">
        <v>304</v>
      </c>
      <c r="K3661" s="2" t="s">
        <v>49</v>
      </c>
      <c r="L3661" s="2" t="s">
        <v>1449</v>
      </c>
      <c r="M3661" s="2" t="s">
        <v>1450</v>
      </c>
      <c r="N3661" s="2" t="s">
        <v>1451</v>
      </c>
      <c r="O3661" s="3">
        <v>1</v>
      </c>
      <c r="P3661" s="3">
        <v>188.0086</v>
      </c>
      <c r="Q3661" s="3">
        <v>194</v>
      </c>
      <c r="R3661" s="3">
        <v>194</v>
      </c>
      <c r="S3661" s="3">
        <v>5.9913999999999996</v>
      </c>
      <c r="T3661" s="3">
        <v>5.99</v>
      </c>
      <c r="U3661" s="3">
        <v>3.08</v>
      </c>
      <c r="V3661" s="2" t="s">
        <v>145</v>
      </c>
      <c r="W3661" s="2" t="s">
        <v>146</v>
      </c>
      <c r="X3661" s="2" t="s">
        <v>72</v>
      </c>
      <c r="Y3661" s="19" t="str">
        <f>VLOOKUP(G3661,'Verweis Kd-Gruppe'!$A$2:$B$8,2,FALSE)</f>
        <v>EXP</v>
      </c>
      <c r="Z3661" s="19" t="str">
        <f>VLOOKUP(J3661,'Verweis Art-Gruppe'!$A$2:$B$15,2,FALSE)</f>
        <v>Zubehör</v>
      </c>
      <c r="AA3661" s="19" t="str">
        <f>VLOOKUP(W3661,'Verweis Vertreter'!$A$2:$B$24,2,FALSE)</f>
        <v>Muhsin Yortanli</v>
      </c>
      <c r="AB3661" s="12">
        <f t="shared" si="513"/>
        <v>1</v>
      </c>
      <c r="AC3661" s="12">
        <f t="shared" si="518"/>
        <v>188.0086</v>
      </c>
      <c r="AD3661" s="12">
        <f t="shared" si="519"/>
        <v>194</v>
      </c>
      <c r="AE3661" s="12">
        <f t="shared" si="514"/>
        <v>194</v>
      </c>
      <c r="AF3661" s="12">
        <f t="shared" si="515"/>
        <v>5.9913999999999996</v>
      </c>
      <c r="AG3661" s="12">
        <f t="shared" si="516"/>
        <v>5.99</v>
      </c>
      <c r="AH3661" s="9">
        <f t="shared" si="520"/>
        <v>3.0876288659793815E-2</v>
      </c>
      <c r="AI3661" s="14">
        <f>VLOOKUP(E3661,'Verweis Faktor'!$A:$B,2,FALSE)</f>
        <v>1</v>
      </c>
      <c r="AJ3661" s="14"/>
      <c r="AK3661" s="14" t="str">
        <f>IF(AL3661="Ja","Versandkosten",VLOOKUP(E3661,'Verweis Belegart'!$A$2:$B$9,2,FALSE))</f>
        <v>Hardware</v>
      </c>
      <c r="AL3661" s="14" t="str">
        <f t="shared" si="521"/>
        <v>Nein</v>
      </c>
      <c r="AM3661" s="14" t="str">
        <f t="shared" si="517"/>
        <v>Positiv</v>
      </c>
    </row>
    <row r="3662" spans="1:39" ht="17.25" customHeight="1" x14ac:dyDescent="0.35">
      <c r="A3662" s="17">
        <v>14573901</v>
      </c>
      <c r="B3662" s="2" t="s">
        <v>2197</v>
      </c>
      <c r="C3662" s="1">
        <v>2025001</v>
      </c>
      <c r="D3662" s="1">
        <v>2000954</v>
      </c>
      <c r="E3662" s="2" t="s">
        <v>34</v>
      </c>
      <c r="F3662" s="2" t="s">
        <v>142</v>
      </c>
      <c r="G3662" s="2" t="s">
        <v>66</v>
      </c>
      <c r="H3662" s="2" t="s">
        <v>923</v>
      </c>
      <c r="I3662" s="2" t="s">
        <v>924</v>
      </c>
      <c r="J3662" s="2" t="s">
        <v>103</v>
      </c>
      <c r="K3662" s="2" t="s">
        <v>28</v>
      </c>
      <c r="L3662" s="2" t="s">
        <v>591</v>
      </c>
      <c r="M3662" s="2" t="s">
        <v>592</v>
      </c>
      <c r="N3662" s="2" t="s">
        <v>593</v>
      </c>
      <c r="O3662" s="3">
        <v>1</v>
      </c>
      <c r="P3662" s="3">
        <v>78</v>
      </c>
      <c r="Q3662" s="3">
        <v>85</v>
      </c>
      <c r="R3662" s="3">
        <v>85</v>
      </c>
      <c r="S3662" s="3">
        <v>7</v>
      </c>
      <c r="T3662" s="3">
        <v>7</v>
      </c>
      <c r="U3662" s="3">
        <v>8.23</v>
      </c>
      <c r="V3662" s="2" t="s">
        <v>145</v>
      </c>
      <c r="W3662" s="2" t="s">
        <v>146</v>
      </c>
      <c r="X3662" s="2" t="s">
        <v>72</v>
      </c>
      <c r="Y3662" s="19" t="str">
        <f>VLOOKUP(G3662,'Verweis Kd-Gruppe'!$A$2:$B$8,2,FALSE)</f>
        <v>EXP</v>
      </c>
      <c r="Z3662" s="19" t="str">
        <f>VLOOKUP(J3662,'Verweis Art-Gruppe'!$A$2:$B$15,2,FALSE)</f>
        <v>Geräte</v>
      </c>
      <c r="AA3662" s="19" t="str">
        <f>VLOOKUP(W3662,'Verweis Vertreter'!$A$2:$B$24,2,FALSE)</f>
        <v>Muhsin Yortanli</v>
      </c>
      <c r="AB3662" s="12">
        <f t="shared" si="513"/>
        <v>1</v>
      </c>
      <c r="AC3662" s="12">
        <f t="shared" si="518"/>
        <v>78</v>
      </c>
      <c r="AD3662" s="12">
        <f t="shared" si="519"/>
        <v>85</v>
      </c>
      <c r="AE3662" s="12">
        <f t="shared" si="514"/>
        <v>85</v>
      </c>
      <c r="AF3662" s="12">
        <f t="shared" si="515"/>
        <v>7</v>
      </c>
      <c r="AG3662" s="12">
        <f t="shared" si="516"/>
        <v>7</v>
      </c>
      <c r="AH3662" s="9">
        <f t="shared" si="520"/>
        <v>8.2352941176470587E-2</v>
      </c>
      <c r="AI3662" s="14">
        <f>VLOOKUP(E3662,'Verweis Faktor'!$A:$B,2,FALSE)</f>
        <v>1</v>
      </c>
      <c r="AJ3662" s="14"/>
      <c r="AK3662" s="14" t="str">
        <f>IF(AL3662="Ja","Versandkosten",VLOOKUP(E3662,'Verweis Belegart'!$A$2:$B$9,2,FALSE))</f>
        <v>Hardware</v>
      </c>
      <c r="AL3662" s="14" t="str">
        <f t="shared" si="521"/>
        <v>Nein</v>
      </c>
      <c r="AM3662" s="14" t="str">
        <f t="shared" si="517"/>
        <v>Positiv</v>
      </c>
    </row>
    <row r="3663" spans="1:39" ht="17.25" customHeight="1" x14ac:dyDescent="0.35">
      <c r="A3663" s="17">
        <v>14567565</v>
      </c>
      <c r="B3663" s="2" t="s">
        <v>2197</v>
      </c>
      <c r="C3663" s="1">
        <v>2025001</v>
      </c>
      <c r="D3663" s="1">
        <v>2000955</v>
      </c>
      <c r="E3663" s="2" t="s">
        <v>572</v>
      </c>
      <c r="F3663" s="2" t="s">
        <v>768</v>
      </c>
      <c r="G3663" s="2" t="s">
        <v>707</v>
      </c>
      <c r="H3663" s="2" t="s">
        <v>708</v>
      </c>
      <c r="I3663" s="2" t="s">
        <v>2275</v>
      </c>
      <c r="J3663" s="2" t="s">
        <v>103</v>
      </c>
      <c r="K3663" s="2" t="s">
        <v>28</v>
      </c>
      <c r="L3663" s="2" t="s">
        <v>1554</v>
      </c>
      <c r="M3663" s="2" t="s">
        <v>1555</v>
      </c>
      <c r="N3663" s="2" t="s">
        <v>257</v>
      </c>
      <c r="O3663" s="3">
        <v>1</v>
      </c>
      <c r="P3663" s="3">
        <v>880</v>
      </c>
      <c r="Q3663" s="3">
        <v>1228.8</v>
      </c>
      <c r="R3663" s="3">
        <v>1228.8</v>
      </c>
      <c r="S3663" s="3">
        <v>348.8</v>
      </c>
      <c r="T3663" s="3">
        <v>152.61000000000001</v>
      </c>
      <c r="U3663" s="3">
        <v>28.38</v>
      </c>
      <c r="V3663" s="2" t="s">
        <v>710</v>
      </c>
      <c r="W3663" s="2" t="s">
        <v>711</v>
      </c>
      <c r="X3663" s="2" t="s">
        <v>712</v>
      </c>
      <c r="Y3663" s="19" t="str">
        <f>VLOOKUP(G3663,'Verweis Kd-Gruppe'!$A$2:$B$8,2,FALSE)</f>
        <v>FHK</v>
      </c>
      <c r="Z3663" s="19" t="str">
        <f>VLOOKUP(J3663,'Verweis Art-Gruppe'!$A$2:$B$15,2,FALSE)</f>
        <v>Geräte</v>
      </c>
      <c r="AA3663" s="19" t="str">
        <f>VLOOKUP(W3663,'Verweis Vertreter'!$A$2:$B$24,2,FALSE)</f>
        <v>Zentrale</v>
      </c>
      <c r="AB3663" s="12">
        <f t="shared" si="513"/>
        <v>-1</v>
      </c>
      <c r="AC3663" s="12">
        <f t="shared" si="518"/>
        <v>880</v>
      </c>
      <c r="AD3663" s="12">
        <f t="shared" si="519"/>
        <v>1228.8</v>
      </c>
      <c r="AE3663" s="12">
        <f t="shared" si="514"/>
        <v>-1228.8</v>
      </c>
      <c r="AF3663" s="12">
        <f t="shared" si="515"/>
        <v>-348.8</v>
      </c>
      <c r="AG3663" s="12">
        <f t="shared" si="516"/>
        <v>-152.61000000000001</v>
      </c>
      <c r="AH3663" s="9">
        <f t="shared" si="520"/>
        <v>-0.12419433593750001</v>
      </c>
      <c r="AI3663" s="14">
        <f>VLOOKUP(E3663,'Verweis Faktor'!$A:$B,2,FALSE)</f>
        <v>-1</v>
      </c>
      <c r="AJ3663" s="14"/>
      <c r="AK3663" s="14" t="str">
        <f>IF(AL3663="Ja","Versandkosten",VLOOKUP(E3663,'Verweis Belegart'!$A$2:$B$9,2,FALSE))</f>
        <v>Hardware</v>
      </c>
      <c r="AL3663" s="14" t="str">
        <f t="shared" si="521"/>
        <v>Nein</v>
      </c>
      <c r="AM3663" s="14" t="str">
        <f t="shared" si="517"/>
        <v>Negativ</v>
      </c>
    </row>
    <row r="3664" spans="1:39" ht="17.25" customHeight="1" x14ac:dyDescent="0.35">
      <c r="A3664" s="17">
        <v>14573636</v>
      </c>
      <c r="B3664" s="2" t="s">
        <v>2197</v>
      </c>
      <c r="C3664" s="1">
        <v>2025001</v>
      </c>
      <c r="D3664" s="1">
        <v>2000956</v>
      </c>
      <c r="E3664" s="2" t="s">
        <v>34</v>
      </c>
      <c r="F3664" s="2" t="s">
        <v>142</v>
      </c>
      <c r="G3664" s="2" t="s">
        <v>66</v>
      </c>
      <c r="H3664" s="2" t="s">
        <v>2276</v>
      </c>
      <c r="I3664" s="2" t="s">
        <v>2277</v>
      </c>
      <c r="J3664" s="2" t="s">
        <v>103</v>
      </c>
      <c r="K3664" s="2" t="s">
        <v>28</v>
      </c>
      <c r="L3664" s="2" t="s">
        <v>129</v>
      </c>
      <c r="M3664" s="2" t="s">
        <v>130</v>
      </c>
      <c r="N3664" s="2" t="s">
        <v>131</v>
      </c>
      <c r="O3664" s="3">
        <v>1</v>
      </c>
      <c r="P3664" s="3">
        <v>164.89410000000001</v>
      </c>
      <c r="Q3664" s="3">
        <v>177</v>
      </c>
      <c r="R3664" s="3">
        <v>177</v>
      </c>
      <c r="S3664" s="3">
        <v>12.1059</v>
      </c>
      <c r="T3664" s="3">
        <v>12.11</v>
      </c>
      <c r="U3664" s="3">
        <v>6.83</v>
      </c>
      <c r="V3664" s="2" t="s">
        <v>927</v>
      </c>
      <c r="W3664" s="2" t="s">
        <v>928</v>
      </c>
      <c r="X3664" s="2" t="s">
        <v>197</v>
      </c>
      <c r="Y3664" s="19" t="str">
        <f>VLOOKUP(G3664,'Verweis Kd-Gruppe'!$A$2:$B$8,2,FALSE)</f>
        <v>EXP</v>
      </c>
      <c r="Z3664" s="19" t="str">
        <f>VLOOKUP(J3664,'Verweis Art-Gruppe'!$A$2:$B$15,2,FALSE)</f>
        <v>Geräte</v>
      </c>
      <c r="AA3664" s="19" t="str">
        <f>VLOOKUP(W3664,'Verweis Vertreter'!$A$2:$B$24,2,FALSE)</f>
        <v>Ximena Morales</v>
      </c>
      <c r="AB3664" s="12">
        <f t="shared" si="513"/>
        <v>1</v>
      </c>
      <c r="AC3664" s="12">
        <f t="shared" si="518"/>
        <v>164.89410000000001</v>
      </c>
      <c r="AD3664" s="12">
        <f t="shared" si="519"/>
        <v>177</v>
      </c>
      <c r="AE3664" s="12">
        <f t="shared" si="514"/>
        <v>177</v>
      </c>
      <c r="AF3664" s="12">
        <f t="shared" si="515"/>
        <v>12.1059</v>
      </c>
      <c r="AG3664" s="12">
        <f t="shared" si="516"/>
        <v>12.11</v>
      </c>
      <c r="AH3664" s="9">
        <f t="shared" si="520"/>
        <v>6.8418079096045192E-2</v>
      </c>
      <c r="AI3664" s="14">
        <f>VLOOKUP(E3664,'Verweis Faktor'!$A:$B,2,FALSE)</f>
        <v>1</v>
      </c>
      <c r="AJ3664" s="14"/>
      <c r="AK3664" s="14" t="str">
        <f>IF(AL3664="Ja","Versandkosten",VLOOKUP(E3664,'Verweis Belegart'!$A$2:$B$9,2,FALSE))</f>
        <v>Hardware</v>
      </c>
      <c r="AL3664" s="14" t="str">
        <f t="shared" si="521"/>
        <v>Nein</v>
      </c>
      <c r="AM3664" s="14" t="str">
        <f t="shared" si="517"/>
        <v>Positiv</v>
      </c>
    </row>
    <row r="3665" spans="1:39" ht="17.25" customHeight="1" x14ac:dyDescent="0.35">
      <c r="A3665" s="17">
        <v>14573636</v>
      </c>
      <c r="B3665" s="2" t="s">
        <v>2197</v>
      </c>
      <c r="C3665" s="1">
        <v>2025001</v>
      </c>
      <c r="D3665" s="1">
        <v>2000956</v>
      </c>
      <c r="E3665" s="2" t="s">
        <v>34</v>
      </c>
      <c r="F3665" s="2" t="s">
        <v>142</v>
      </c>
      <c r="G3665" s="2" t="s">
        <v>66</v>
      </c>
      <c r="H3665" s="2" t="s">
        <v>2276</v>
      </c>
      <c r="I3665" s="2" t="s">
        <v>2277</v>
      </c>
      <c r="J3665" s="2" t="s">
        <v>103</v>
      </c>
      <c r="K3665" s="2" t="s">
        <v>45</v>
      </c>
      <c r="L3665" s="2" t="s">
        <v>1237</v>
      </c>
      <c r="M3665" s="2" t="s">
        <v>1238</v>
      </c>
      <c r="N3665" s="2" t="s">
        <v>1086</v>
      </c>
      <c r="O3665" s="3">
        <v>10</v>
      </c>
      <c r="P3665" s="3">
        <v>80.004400000000004</v>
      </c>
      <c r="Q3665" s="3">
        <v>93</v>
      </c>
      <c r="R3665" s="3">
        <v>930</v>
      </c>
      <c r="S3665" s="3">
        <v>12.9956</v>
      </c>
      <c r="T3665" s="3">
        <v>129.96</v>
      </c>
      <c r="U3665" s="3">
        <v>13.97</v>
      </c>
      <c r="V3665" s="2" t="s">
        <v>927</v>
      </c>
      <c r="W3665" s="2" t="s">
        <v>928</v>
      </c>
      <c r="X3665" s="2" t="s">
        <v>197</v>
      </c>
      <c r="Y3665" s="19" t="str">
        <f>VLOOKUP(G3665,'Verweis Kd-Gruppe'!$A$2:$B$8,2,FALSE)</f>
        <v>EXP</v>
      </c>
      <c r="Z3665" s="19" t="str">
        <f>VLOOKUP(J3665,'Verweis Art-Gruppe'!$A$2:$B$15,2,FALSE)</f>
        <v>Geräte</v>
      </c>
      <c r="AA3665" s="19" t="str">
        <f>VLOOKUP(W3665,'Verweis Vertreter'!$A$2:$B$24,2,FALSE)</f>
        <v>Ximena Morales</v>
      </c>
      <c r="AB3665" s="12">
        <f t="shared" si="513"/>
        <v>10</v>
      </c>
      <c r="AC3665" s="12">
        <f t="shared" si="518"/>
        <v>80.004400000000004</v>
      </c>
      <c r="AD3665" s="12">
        <f t="shared" si="519"/>
        <v>93</v>
      </c>
      <c r="AE3665" s="12">
        <f t="shared" si="514"/>
        <v>930</v>
      </c>
      <c r="AF3665" s="12">
        <f t="shared" si="515"/>
        <v>12.9956</v>
      </c>
      <c r="AG3665" s="12">
        <f t="shared" si="516"/>
        <v>129.96</v>
      </c>
      <c r="AH3665" s="9">
        <f t="shared" si="520"/>
        <v>0.13974193548387098</v>
      </c>
      <c r="AI3665" s="14">
        <f>VLOOKUP(E3665,'Verweis Faktor'!$A:$B,2,FALSE)</f>
        <v>1</v>
      </c>
      <c r="AJ3665" s="14"/>
      <c r="AK3665" s="14" t="str">
        <f>IF(AL3665="Ja","Versandkosten",VLOOKUP(E3665,'Verweis Belegart'!$A$2:$B$9,2,FALSE))</f>
        <v>Hardware</v>
      </c>
      <c r="AL3665" s="14" t="str">
        <f t="shared" si="521"/>
        <v>Nein</v>
      </c>
      <c r="AM3665" s="14" t="str">
        <f t="shared" si="517"/>
        <v>Positiv</v>
      </c>
    </row>
    <row r="3666" spans="1:39" ht="17.25" customHeight="1" x14ac:dyDescent="0.35">
      <c r="A3666" s="17">
        <v>14573636</v>
      </c>
      <c r="B3666" s="2" t="s">
        <v>2197</v>
      </c>
      <c r="C3666" s="1">
        <v>2025001</v>
      </c>
      <c r="D3666" s="1">
        <v>2000956</v>
      </c>
      <c r="E3666" s="2" t="s">
        <v>34</v>
      </c>
      <c r="F3666" s="2" t="s">
        <v>142</v>
      </c>
      <c r="G3666" s="2" t="s">
        <v>66</v>
      </c>
      <c r="H3666" s="2" t="s">
        <v>2276</v>
      </c>
      <c r="I3666" s="2" t="s">
        <v>2277</v>
      </c>
      <c r="J3666" s="2" t="s">
        <v>103</v>
      </c>
      <c r="K3666" s="2" t="s">
        <v>49</v>
      </c>
      <c r="L3666" s="2" t="s">
        <v>1882</v>
      </c>
      <c r="M3666" s="2" t="s">
        <v>1883</v>
      </c>
      <c r="N3666" s="2" t="s">
        <v>1884</v>
      </c>
      <c r="O3666" s="3">
        <v>3</v>
      </c>
      <c r="P3666" s="3">
        <v>399</v>
      </c>
      <c r="Q3666" s="3">
        <v>435</v>
      </c>
      <c r="R3666" s="3">
        <v>1305</v>
      </c>
      <c r="S3666" s="3">
        <v>36</v>
      </c>
      <c r="T3666" s="3">
        <v>108</v>
      </c>
      <c r="U3666" s="3">
        <v>8.27</v>
      </c>
      <c r="V3666" s="2" t="s">
        <v>927</v>
      </c>
      <c r="W3666" s="2" t="s">
        <v>928</v>
      </c>
      <c r="X3666" s="2" t="s">
        <v>197</v>
      </c>
      <c r="Y3666" s="19" t="str">
        <f>VLOOKUP(G3666,'Verweis Kd-Gruppe'!$A$2:$B$8,2,FALSE)</f>
        <v>EXP</v>
      </c>
      <c r="Z3666" s="19" t="str">
        <f>VLOOKUP(J3666,'Verweis Art-Gruppe'!$A$2:$B$15,2,FALSE)</f>
        <v>Geräte</v>
      </c>
      <c r="AA3666" s="19" t="str">
        <f>VLOOKUP(W3666,'Verweis Vertreter'!$A$2:$B$24,2,FALSE)</f>
        <v>Ximena Morales</v>
      </c>
      <c r="AB3666" s="12">
        <f t="shared" si="513"/>
        <v>3</v>
      </c>
      <c r="AC3666" s="12">
        <f t="shared" si="518"/>
        <v>399</v>
      </c>
      <c r="AD3666" s="12">
        <f t="shared" si="519"/>
        <v>435</v>
      </c>
      <c r="AE3666" s="12">
        <f t="shared" si="514"/>
        <v>1305</v>
      </c>
      <c r="AF3666" s="12">
        <f t="shared" si="515"/>
        <v>36</v>
      </c>
      <c r="AG3666" s="12">
        <f t="shared" si="516"/>
        <v>108</v>
      </c>
      <c r="AH3666" s="9">
        <f t="shared" si="520"/>
        <v>8.2758620689655171E-2</v>
      </c>
      <c r="AI3666" s="14">
        <f>VLOOKUP(E3666,'Verweis Faktor'!$A:$B,2,FALSE)</f>
        <v>1</v>
      </c>
      <c r="AJ3666" s="14"/>
      <c r="AK3666" s="14" t="str">
        <f>IF(AL3666="Ja","Versandkosten",VLOOKUP(E3666,'Verweis Belegart'!$A$2:$B$9,2,FALSE))</f>
        <v>Hardware</v>
      </c>
      <c r="AL3666" s="14" t="str">
        <f t="shared" si="521"/>
        <v>Nein</v>
      </c>
      <c r="AM3666" s="14" t="str">
        <f t="shared" si="517"/>
        <v>Positiv</v>
      </c>
    </row>
    <row r="3667" spans="1:39" ht="17.25" customHeight="1" x14ac:dyDescent="0.35">
      <c r="A3667" s="17">
        <v>14573636</v>
      </c>
      <c r="B3667" s="2" t="s">
        <v>2197</v>
      </c>
      <c r="C3667" s="1">
        <v>2025001</v>
      </c>
      <c r="D3667" s="1">
        <v>2000956</v>
      </c>
      <c r="E3667" s="2" t="s">
        <v>34</v>
      </c>
      <c r="F3667" s="2" t="s">
        <v>142</v>
      </c>
      <c r="G3667" s="2" t="s">
        <v>66</v>
      </c>
      <c r="H3667" s="2" t="s">
        <v>2276</v>
      </c>
      <c r="I3667" s="2" t="s">
        <v>2277</v>
      </c>
      <c r="J3667" s="2" t="s">
        <v>103</v>
      </c>
      <c r="K3667" s="2" t="s">
        <v>79</v>
      </c>
      <c r="L3667" s="2" t="s">
        <v>1894</v>
      </c>
      <c r="M3667" s="2" t="s">
        <v>1895</v>
      </c>
      <c r="N3667" s="2" t="s">
        <v>1884</v>
      </c>
      <c r="O3667" s="3">
        <v>3</v>
      </c>
      <c r="P3667" s="3">
        <v>399</v>
      </c>
      <c r="Q3667" s="3">
        <v>435</v>
      </c>
      <c r="R3667" s="3">
        <v>1305</v>
      </c>
      <c r="S3667" s="3">
        <v>36</v>
      </c>
      <c r="T3667" s="3">
        <v>108</v>
      </c>
      <c r="U3667" s="3">
        <v>8.27</v>
      </c>
      <c r="V3667" s="2" t="s">
        <v>927</v>
      </c>
      <c r="W3667" s="2" t="s">
        <v>928</v>
      </c>
      <c r="X3667" s="2" t="s">
        <v>197</v>
      </c>
      <c r="Y3667" s="19" t="str">
        <f>VLOOKUP(G3667,'Verweis Kd-Gruppe'!$A$2:$B$8,2,FALSE)</f>
        <v>EXP</v>
      </c>
      <c r="Z3667" s="19" t="str">
        <f>VLOOKUP(J3667,'Verweis Art-Gruppe'!$A$2:$B$15,2,FALSE)</f>
        <v>Geräte</v>
      </c>
      <c r="AA3667" s="19" t="str">
        <f>VLOOKUP(W3667,'Verweis Vertreter'!$A$2:$B$24,2,FALSE)</f>
        <v>Ximena Morales</v>
      </c>
      <c r="AB3667" s="12">
        <f t="shared" si="513"/>
        <v>3</v>
      </c>
      <c r="AC3667" s="12">
        <f t="shared" si="518"/>
        <v>399</v>
      </c>
      <c r="AD3667" s="12">
        <f t="shared" si="519"/>
        <v>435</v>
      </c>
      <c r="AE3667" s="12">
        <f t="shared" si="514"/>
        <v>1305</v>
      </c>
      <c r="AF3667" s="12">
        <f t="shared" si="515"/>
        <v>36</v>
      </c>
      <c r="AG3667" s="12">
        <f t="shared" si="516"/>
        <v>108</v>
      </c>
      <c r="AH3667" s="9">
        <f t="shared" si="520"/>
        <v>8.2758620689655171E-2</v>
      </c>
      <c r="AI3667" s="14">
        <f>VLOOKUP(E3667,'Verweis Faktor'!$A:$B,2,FALSE)</f>
        <v>1</v>
      </c>
      <c r="AJ3667" s="14"/>
      <c r="AK3667" s="14" t="str">
        <f>IF(AL3667="Ja","Versandkosten",VLOOKUP(E3667,'Verweis Belegart'!$A$2:$B$9,2,FALSE))</f>
        <v>Hardware</v>
      </c>
      <c r="AL3667" s="14" t="str">
        <f t="shared" si="521"/>
        <v>Nein</v>
      </c>
      <c r="AM3667" s="14" t="str">
        <f t="shared" si="517"/>
        <v>Positiv</v>
      </c>
    </row>
    <row r="3668" spans="1:39" ht="17.25" customHeight="1" x14ac:dyDescent="0.35">
      <c r="A3668" s="17">
        <v>14573541</v>
      </c>
      <c r="B3668" s="2" t="s">
        <v>2197</v>
      </c>
      <c r="C3668" s="1">
        <v>2025001</v>
      </c>
      <c r="D3668" s="1">
        <v>2000957</v>
      </c>
      <c r="E3668" s="2" t="s">
        <v>34</v>
      </c>
      <c r="F3668" s="2" t="s">
        <v>142</v>
      </c>
      <c r="G3668" s="2" t="s">
        <v>66</v>
      </c>
      <c r="H3668" s="2" t="s">
        <v>851</v>
      </c>
      <c r="I3668" s="2" t="s">
        <v>852</v>
      </c>
      <c r="J3668" s="2" t="s">
        <v>103</v>
      </c>
      <c r="K3668" s="2" t="s">
        <v>28</v>
      </c>
      <c r="L3668" s="2" t="s">
        <v>449</v>
      </c>
      <c r="M3668" s="2" t="s">
        <v>450</v>
      </c>
      <c r="N3668" s="2" t="s">
        <v>451</v>
      </c>
      <c r="O3668" s="3">
        <v>8</v>
      </c>
      <c r="P3668" s="3">
        <v>134</v>
      </c>
      <c r="Q3668" s="3">
        <v>147</v>
      </c>
      <c r="R3668" s="3">
        <v>1176</v>
      </c>
      <c r="S3668" s="3">
        <v>13</v>
      </c>
      <c r="T3668" s="3">
        <v>104</v>
      </c>
      <c r="U3668" s="3">
        <v>8.84</v>
      </c>
      <c r="V3668" s="2" t="s">
        <v>855</v>
      </c>
      <c r="W3668" s="2" t="s">
        <v>856</v>
      </c>
      <c r="X3668" s="2" t="s">
        <v>72</v>
      </c>
      <c r="Y3668" s="19" t="str">
        <f>VLOOKUP(G3668,'Verweis Kd-Gruppe'!$A$2:$B$8,2,FALSE)</f>
        <v>EXP</v>
      </c>
      <c r="Z3668" s="19" t="str">
        <f>VLOOKUP(J3668,'Verweis Art-Gruppe'!$A$2:$B$15,2,FALSE)</f>
        <v>Geräte</v>
      </c>
      <c r="AA3668" s="19" t="str">
        <f>VLOOKUP(W3668,'Verweis Vertreter'!$A$2:$B$24,2,FALSE)</f>
        <v>Chahid Drimani</v>
      </c>
      <c r="AB3668" s="12">
        <f t="shared" si="513"/>
        <v>8</v>
      </c>
      <c r="AC3668" s="12">
        <f t="shared" si="518"/>
        <v>134</v>
      </c>
      <c r="AD3668" s="12">
        <f t="shared" si="519"/>
        <v>147</v>
      </c>
      <c r="AE3668" s="12">
        <f t="shared" si="514"/>
        <v>1176</v>
      </c>
      <c r="AF3668" s="12">
        <f t="shared" si="515"/>
        <v>13</v>
      </c>
      <c r="AG3668" s="12">
        <f t="shared" si="516"/>
        <v>104</v>
      </c>
      <c r="AH3668" s="9">
        <f t="shared" si="520"/>
        <v>8.8435374149659865E-2</v>
      </c>
      <c r="AI3668" s="14">
        <f>VLOOKUP(E3668,'Verweis Faktor'!$A:$B,2,FALSE)</f>
        <v>1</v>
      </c>
      <c r="AJ3668" s="14"/>
      <c r="AK3668" s="14" t="str">
        <f>IF(AL3668="Ja","Versandkosten",VLOOKUP(E3668,'Verweis Belegart'!$A$2:$B$9,2,FALSE))</f>
        <v>Hardware</v>
      </c>
      <c r="AL3668" s="14" t="str">
        <f t="shared" si="521"/>
        <v>Nein</v>
      </c>
      <c r="AM3668" s="14" t="str">
        <f t="shared" si="517"/>
        <v>Positiv</v>
      </c>
    </row>
    <row r="3669" spans="1:39" ht="17.25" customHeight="1" x14ac:dyDescent="0.35">
      <c r="A3669" s="17">
        <v>14573541</v>
      </c>
      <c r="B3669" s="2" t="s">
        <v>2197</v>
      </c>
      <c r="C3669" s="1">
        <v>2025001</v>
      </c>
      <c r="D3669" s="1">
        <v>2000957</v>
      </c>
      <c r="E3669" s="2" t="s">
        <v>34</v>
      </c>
      <c r="F3669" s="2" t="s">
        <v>142</v>
      </c>
      <c r="G3669" s="2" t="s">
        <v>66</v>
      </c>
      <c r="H3669" s="2" t="s">
        <v>851</v>
      </c>
      <c r="I3669" s="2" t="s">
        <v>852</v>
      </c>
      <c r="J3669" s="2" t="s">
        <v>103</v>
      </c>
      <c r="K3669" s="2" t="s">
        <v>45</v>
      </c>
      <c r="L3669" s="2" t="s">
        <v>132</v>
      </c>
      <c r="M3669" s="2" t="s">
        <v>133</v>
      </c>
      <c r="N3669" s="2" t="s">
        <v>48</v>
      </c>
      <c r="O3669" s="3">
        <v>2</v>
      </c>
      <c r="P3669" s="3">
        <v>254.48859999999999</v>
      </c>
      <c r="Q3669" s="3">
        <v>269</v>
      </c>
      <c r="R3669" s="3">
        <v>538</v>
      </c>
      <c r="S3669" s="3">
        <v>14.5114</v>
      </c>
      <c r="T3669" s="3">
        <v>29.02</v>
      </c>
      <c r="U3669" s="3">
        <v>5.39</v>
      </c>
      <c r="V3669" s="2" t="s">
        <v>855</v>
      </c>
      <c r="W3669" s="2" t="s">
        <v>856</v>
      </c>
      <c r="X3669" s="2" t="s">
        <v>72</v>
      </c>
      <c r="Y3669" s="19" t="str">
        <f>VLOOKUP(G3669,'Verweis Kd-Gruppe'!$A$2:$B$8,2,FALSE)</f>
        <v>EXP</v>
      </c>
      <c r="Z3669" s="19" t="str">
        <f>VLOOKUP(J3669,'Verweis Art-Gruppe'!$A$2:$B$15,2,FALSE)</f>
        <v>Geräte</v>
      </c>
      <c r="AA3669" s="19" t="str">
        <f>VLOOKUP(W3669,'Verweis Vertreter'!$A$2:$B$24,2,FALSE)</f>
        <v>Chahid Drimani</v>
      </c>
      <c r="AB3669" s="12">
        <f t="shared" si="513"/>
        <v>2</v>
      </c>
      <c r="AC3669" s="12">
        <f t="shared" si="518"/>
        <v>254.48859999999999</v>
      </c>
      <c r="AD3669" s="12">
        <f t="shared" si="519"/>
        <v>269</v>
      </c>
      <c r="AE3669" s="12">
        <f t="shared" si="514"/>
        <v>538</v>
      </c>
      <c r="AF3669" s="12">
        <f t="shared" si="515"/>
        <v>14.5114</v>
      </c>
      <c r="AG3669" s="12">
        <f t="shared" si="516"/>
        <v>29.02</v>
      </c>
      <c r="AH3669" s="9">
        <f t="shared" si="520"/>
        <v>5.3940520446096651E-2</v>
      </c>
      <c r="AI3669" s="14">
        <f>VLOOKUP(E3669,'Verweis Faktor'!$A:$B,2,FALSE)</f>
        <v>1</v>
      </c>
      <c r="AJ3669" s="14"/>
      <c r="AK3669" s="14" t="str">
        <f>IF(AL3669="Ja","Versandkosten",VLOOKUP(E3669,'Verweis Belegart'!$A$2:$B$9,2,FALSE))</f>
        <v>Hardware</v>
      </c>
      <c r="AL3669" s="14" t="str">
        <f t="shared" si="521"/>
        <v>Nein</v>
      </c>
      <c r="AM3669" s="14" t="str">
        <f t="shared" si="517"/>
        <v>Positiv</v>
      </c>
    </row>
    <row r="3670" spans="1:39" ht="17.25" customHeight="1" x14ac:dyDescent="0.35">
      <c r="A3670" s="17">
        <v>14573541</v>
      </c>
      <c r="B3670" s="2" t="s">
        <v>2197</v>
      </c>
      <c r="C3670" s="1">
        <v>2025001</v>
      </c>
      <c r="D3670" s="1">
        <v>2000957</v>
      </c>
      <c r="E3670" s="2" t="s">
        <v>34</v>
      </c>
      <c r="F3670" s="2" t="s">
        <v>142</v>
      </c>
      <c r="G3670" s="2" t="s">
        <v>66</v>
      </c>
      <c r="H3670" s="2" t="s">
        <v>851</v>
      </c>
      <c r="I3670" s="2" t="s">
        <v>852</v>
      </c>
      <c r="J3670" s="2" t="s">
        <v>103</v>
      </c>
      <c r="K3670" s="2" t="s">
        <v>49</v>
      </c>
      <c r="L3670" s="2" t="s">
        <v>395</v>
      </c>
      <c r="M3670" s="2" t="s">
        <v>396</v>
      </c>
      <c r="N3670" s="2" t="s">
        <v>292</v>
      </c>
      <c r="O3670" s="3">
        <v>2</v>
      </c>
      <c r="P3670" s="3">
        <v>912.70759999999996</v>
      </c>
      <c r="Q3670" s="3">
        <v>918</v>
      </c>
      <c r="R3670" s="3">
        <v>1836</v>
      </c>
      <c r="S3670" s="3">
        <v>5.2923999999999998</v>
      </c>
      <c r="T3670" s="3">
        <v>10.58</v>
      </c>
      <c r="U3670" s="3">
        <v>0.56999999999999995</v>
      </c>
      <c r="V3670" s="2" t="s">
        <v>855</v>
      </c>
      <c r="W3670" s="2" t="s">
        <v>856</v>
      </c>
      <c r="X3670" s="2" t="s">
        <v>72</v>
      </c>
      <c r="Y3670" s="19" t="str">
        <f>VLOOKUP(G3670,'Verweis Kd-Gruppe'!$A$2:$B$8,2,FALSE)</f>
        <v>EXP</v>
      </c>
      <c r="Z3670" s="19" t="str">
        <f>VLOOKUP(J3670,'Verweis Art-Gruppe'!$A$2:$B$15,2,FALSE)</f>
        <v>Geräte</v>
      </c>
      <c r="AA3670" s="19" t="str">
        <f>VLOOKUP(W3670,'Verweis Vertreter'!$A$2:$B$24,2,FALSE)</f>
        <v>Chahid Drimani</v>
      </c>
      <c r="AB3670" s="12">
        <f t="shared" si="513"/>
        <v>2</v>
      </c>
      <c r="AC3670" s="12">
        <f t="shared" si="518"/>
        <v>912.70759999999996</v>
      </c>
      <c r="AD3670" s="12">
        <f t="shared" si="519"/>
        <v>918</v>
      </c>
      <c r="AE3670" s="12">
        <f t="shared" si="514"/>
        <v>1836</v>
      </c>
      <c r="AF3670" s="12">
        <f t="shared" si="515"/>
        <v>5.2923999999999998</v>
      </c>
      <c r="AG3670" s="12">
        <f t="shared" si="516"/>
        <v>10.58</v>
      </c>
      <c r="AH3670" s="9">
        <f t="shared" si="520"/>
        <v>5.7625272331154687E-3</v>
      </c>
      <c r="AI3670" s="14">
        <f>VLOOKUP(E3670,'Verweis Faktor'!$A:$B,2,FALSE)</f>
        <v>1</v>
      </c>
      <c r="AJ3670" s="14"/>
      <c r="AK3670" s="14" t="str">
        <f>IF(AL3670="Ja","Versandkosten",VLOOKUP(E3670,'Verweis Belegart'!$A$2:$B$9,2,FALSE))</f>
        <v>Hardware</v>
      </c>
      <c r="AL3670" s="14" t="str">
        <f t="shared" si="521"/>
        <v>Nein</v>
      </c>
      <c r="AM3670" s="14" t="str">
        <f t="shared" si="517"/>
        <v>Positiv</v>
      </c>
    </row>
    <row r="3671" spans="1:39" ht="17.25" customHeight="1" x14ac:dyDescent="0.35">
      <c r="A3671" s="17">
        <v>14573541</v>
      </c>
      <c r="B3671" s="2" t="s">
        <v>2197</v>
      </c>
      <c r="C3671" s="1">
        <v>2025001</v>
      </c>
      <c r="D3671" s="1">
        <v>2000957</v>
      </c>
      <c r="E3671" s="2" t="s">
        <v>34</v>
      </c>
      <c r="F3671" s="2" t="s">
        <v>142</v>
      </c>
      <c r="G3671" s="2" t="s">
        <v>66</v>
      </c>
      <c r="H3671" s="2" t="s">
        <v>851</v>
      </c>
      <c r="I3671" s="2" t="s">
        <v>852</v>
      </c>
      <c r="J3671" s="2" t="s">
        <v>103</v>
      </c>
      <c r="K3671" s="2" t="s">
        <v>79</v>
      </c>
      <c r="L3671" s="2" t="s">
        <v>908</v>
      </c>
      <c r="M3671" s="2" t="s">
        <v>909</v>
      </c>
      <c r="N3671" s="2" t="s">
        <v>910</v>
      </c>
      <c r="O3671" s="3">
        <v>5</v>
      </c>
      <c r="P3671" s="3">
        <v>149</v>
      </c>
      <c r="Q3671" s="3">
        <v>159</v>
      </c>
      <c r="R3671" s="3">
        <v>795</v>
      </c>
      <c r="S3671" s="3">
        <v>10</v>
      </c>
      <c r="T3671" s="3">
        <v>50</v>
      </c>
      <c r="U3671" s="3">
        <v>6.28</v>
      </c>
      <c r="V3671" s="2" t="s">
        <v>855</v>
      </c>
      <c r="W3671" s="2" t="s">
        <v>856</v>
      </c>
      <c r="X3671" s="2" t="s">
        <v>72</v>
      </c>
      <c r="Y3671" s="19" t="str">
        <f>VLOOKUP(G3671,'Verweis Kd-Gruppe'!$A$2:$B$8,2,FALSE)</f>
        <v>EXP</v>
      </c>
      <c r="Z3671" s="19" t="str">
        <f>VLOOKUP(J3671,'Verweis Art-Gruppe'!$A$2:$B$15,2,FALSE)</f>
        <v>Geräte</v>
      </c>
      <c r="AA3671" s="19" t="str">
        <f>VLOOKUP(W3671,'Verweis Vertreter'!$A$2:$B$24,2,FALSE)</f>
        <v>Chahid Drimani</v>
      </c>
      <c r="AB3671" s="12">
        <f t="shared" si="513"/>
        <v>5</v>
      </c>
      <c r="AC3671" s="12">
        <f t="shared" si="518"/>
        <v>149</v>
      </c>
      <c r="AD3671" s="12">
        <f t="shared" si="519"/>
        <v>159</v>
      </c>
      <c r="AE3671" s="12">
        <f t="shared" si="514"/>
        <v>795</v>
      </c>
      <c r="AF3671" s="12">
        <f t="shared" si="515"/>
        <v>10</v>
      </c>
      <c r="AG3671" s="12">
        <f t="shared" si="516"/>
        <v>50</v>
      </c>
      <c r="AH3671" s="9">
        <f t="shared" si="520"/>
        <v>6.2893081761006289E-2</v>
      </c>
      <c r="AI3671" s="14">
        <f>VLOOKUP(E3671,'Verweis Faktor'!$A:$B,2,FALSE)</f>
        <v>1</v>
      </c>
      <c r="AJ3671" s="14"/>
      <c r="AK3671" s="14" t="str">
        <f>IF(AL3671="Ja","Versandkosten",VLOOKUP(E3671,'Verweis Belegart'!$A$2:$B$9,2,FALSE))</f>
        <v>Hardware</v>
      </c>
      <c r="AL3671" s="14" t="str">
        <f t="shared" si="521"/>
        <v>Nein</v>
      </c>
      <c r="AM3671" s="14" t="str">
        <f t="shared" si="517"/>
        <v>Positiv</v>
      </c>
    </row>
    <row r="3672" spans="1:39" ht="17.25" customHeight="1" x14ac:dyDescent="0.35">
      <c r="A3672" s="17">
        <v>14573541</v>
      </c>
      <c r="B3672" s="2" t="s">
        <v>2197</v>
      </c>
      <c r="C3672" s="1">
        <v>2025001</v>
      </c>
      <c r="D3672" s="1">
        <v>2000957</v>
      </c>
      <c r="E3672" s="2" t="s">
        <v>34</v>
      </c>
      <c r="F3672" s="2" t="s">
        <v>142</v>
      </c>
      <c r="G3672" s="2" t="s">
        <v>66</v>
      </c>
      <c r="H3672" s="2" t="s">
        <v>851</v>
      </c>
      <c r="I3672" s="2" t="s">
        <v>852</v>
      </c>
      <c r="J3672" s="2" t="s">
        <v>103</v>
      </c>
      <c r="K3672" s="2" t="s">
        <v>83</v>
      </c>
      <c r="L3672" s="2" t="s">
        <v>1797</v>
      </c>
      <c r="M3672" s="2" t="s">
        <v>1798</v>
      </c>
      <c r="N3672" s="2" t="s">
        <v>1799</v>
      </c>
      <c r="O3672" s="3">
        <v>8</v>
      </c>
      <c r="P3672" s="3">
        <v>153</v>
      </c>
      <c r="Q3672" s="3">
        <v>154</v>
      </c>
      <c r="R3672" s="3">
        <v>1232</v>
      </c>
      <c r="S3672" s="3">
        <v>1</v>
      </c>
      <c r="T3672" s="3">
        <v>8</v>
      </c>
      <c r="U3672" s="3">
        <v>0.64</v>
      </c>
      <c r="V3672" s="2" t="s">
        <v>855</v>
      </c>
      <c r="W3672" s="2" t="s">
        <v>856</v>
      </c>
      <c r="X3672" s="2" t="s">
        <v>72</v>
      </c>
      <c r="Y3672" s="19" t="str">
        <f>VLOOKUP(G3672,'Verweis Kd-Gruppe'!$A$2:$B$8,2,FALSE)</f>
        <v>EXP</v>
      </c>
      <c r="Z3672" s="19" t="str">
        <f>VLOOKUP(J3672,'Verweis Art-Gruppe'!$A$2:$B$15,2,FALSE)</f>
        <v>Geräte</v>
      </c>
      <c r="AA3672" s="19" t="str">
        <f>VLOOKUP(W3672,'Verweis Vertreter'!$A$2:$B$24,2,FALSE)</f>
        <v>Chahid Drimani</v>
      </c>
      <c r="AB3672" s="12">
        <f t="shared" si="513"/>
        <v>8</v>
      </c>
      <c r="AC3672" s="12">
        <f t="shared" si="518"/>
        <v>153</v>
      </c>
      <c r="AD3672" s="12">
        <f t="shared" si="519"/>
        <v>154</v>
      </c>
      <c r="AE3672" s="12">
        <f t="shared" si="514"/>
        <v>1232</v>
      </c>
      <c r="AF3672" s="12">
        <f t="shared" si="515"/>
        <v>1</v>
      </c>
      <c r="AG3672" s="12">
        <f t="shared" si="516"/>
        <v>8</v>
      </c>
      <c r="AH3672" s="9">
        <f t="shared" si="520"/>
        <v>6.4935064935064939E-3</v>
      </c>
      <c r="AI3672" s="14">
        <f>VLOOKUP(E3672,'Verweis Faktor'!$A:$B,2,FALSE)</f>
        <v>1</v>
      </c>
      <c r="AJ3672" s="14"/>
      <c r="AK3672" s="14" t="str">
        <f>IF(AL3672="Ja","Versandkosten",VLOOKUP(E3672,'Verweis Belegart'!$A$2:$B$9,2,FALSE))</f>
        <v>Hardware</v>
      </c>
      <c r="AL3672" s="14" t="str">
        <f t="shared" si="521"/>
        <v>Nein</v>
      </c>
      <c r="AM3672" s="14" t="str">
        <f t="shared" si="517"/>
        <v>Positiv</v>
      </c>
    </row>
    <row r="3673" spans="1:39" ht="17.25" customHeight="1" x14ac:dyDescent="0.35">
      <c r="A3673" s="17">
        <v>14573886</v>
      </c>
      <c r="B3673" s="2" t="s">
        <v>2197</v>
      </c>
      <c r="C3673" s="1">
        <v>2025001</v>
      </c>
      <c r="D3673" s="1">
        <v>2000958</v>
      </c>
      <c r="E3673" s="2" t="s">
        <v>34</v>
      </c>
      <c r="F3673" s="2" t="s">
        <v>142</v>
      </c>
      <c r="G3673" s="2" t="s">
        <v>66</v>
      </c>
      <c r="H3673" s="2" t="s">
        <v>1399</v>
      </c>
      <c r="I3673" s="2" t="s">
        <v>1400</v>
      </c>
      <c r="J3673" s="2" t="s">
        <v>103</v>
      </c>
      <c r="K3673" s="2" t="s">
        <v>28</v>
      </c>
      <c r="L3673" s="2" t="s">
        <v>1758</v>
      </c>
      <c r="M3673" s="2" t="s">
        <v>1759</v>
      </c>
      <c r="N3673" s="2" t="s">
        <v>538</v>
      </c>
      <c r="O3673" s="3">
        <v>5</v>
      </c>
      <c r="P3673" s="3">
        <v>292.2</v>
      </c>
      <c r="Q3673" s="3">
        <v>299</v>
      </c>
      <c r="R3673" s="3">
        <v>1495</v>
      </c>
      <c r="S3673" s="3">
        <v>6.8</v>
      </c>
      <c r="T3673" s="3">
        <v>34</v>
      </c>
      <c r="U3673" s="3">
        <v>2.27</v>
      </c>
      <c r="V3673" s="2" t="s">
        <v>675</v>
      </c>
      <c r="W3673" s="2" t="s">
        <v>676</v>
      </c>
      <c r="X3673" s="2" t="s">
        <v>125</v>
      </c>
      <c r="Y3673" s="19" t="str">
        <f>VLOOKUP(G3673,'Verweis Kd-Gruppe'!$A$2:$B$8,2,FALSE)</f>
        <v>EXP</v>
      </c>
      <c r="Z3673" s="19" t="str">
        <f>VLOOKUP(J3673,'Verweis Art-Gruppe'!$A$2:$B$15,2,FALSE)</f>
        <v>Geräte</v>
      </c>
      <c r="AA3673" s="19" t="str">
        <f>VLOOKUP(W3673,'Verweis Vertreter'!$A$2:$B$24,2,FALSE)</f>
        <v>Corina Wedel</v>
      </c>
      <c r="AB3673" s="12">
        <f t="shared" si="513"/>
        <v>5</v>
      </c>
      <c r="AC3673" s="12">
        <f t="shared" si="518"/>
        <v>292.2</v>
      </c>
      <c r="AD3673" s="12">
        <f t="shared" si="519"/>
        <v>299</v>
      </c>
      <c r="AE3673" s="12">
        <f t="shared" si="514"/>
        <v>1495</v>
      </c>
      <c r="AF3673" s="12">
        <f t="shared" si="515"/>
        <v>6.8</v>
      </c>
      <c r="AG3673" s="12">
        <f t="shared" si="516"/>
        <v>34</v>
      </c>
      <c r="AH3673" s="9">
        <f t="shared" si="520"/>
        <v>2.2742474916387961E-2</v>
      </c>
      <c r="AI3673" s="14">
        <f>VLOOKUP(E3673,'Verweis Faktor'!$A:$B,2,FALSE)</f>
        <v>1</v>
      </c>
      <c r="AJ3673" s="14"/>
      <c r="AK3673" s="14" t="str">
        <f>IF(AL3673="Ja","Versandkosten",VLOOKUP(E3673,'Verweis Belegart'!$A$2:$B$9,2,FALSE))</f>
        <v>Hardware</v>
      </c>
      <c r="AL3673" s="14" t="str">
        <f t="shared" si="521"/>
        <v>Nein</v>
      </c>
      <c r="AM3673" s="14" t="str">
        <f t="shared" si="517"/>
        <v>Positiv</v>
      </c>
    </row>
    <row r="3674" spans="1:39" ht="17.25" customHeight="1" x14ac:dyDescent="0.35">
      <c r="A3674" s="17">
        <v>14573886</v>
      </c>
      <c r="B3674" s="2" t="s">
        <v>2197</v>
      </c>
      <c r="C3674" s="1">
        <v>2025001</v>
      </c>
      <c r="D3674" s="1">
        <v>2000958</v>
      </c>
      <c r="E3674" s="2" t="s">
        <v>34</v>
      </c>
      <c r="F3674" s="2" t="s">
        <v>142</v>
      </c>
      <c r="G3674" s="2" t="s">
        <v>66</v>
      </c>
      <c r="H3674" s="2" t="s">
        <v>1399</v>
      </c>
      <c r="I3674" s="2" t="s">
        <v>1400</v>
      </c>
      <c r="J3674" s="2" t="s">
        <v>103</v>
      </c>
      <c r="K3674" s="2" t="s">
        <v>45</v>
      </c>
      <c r="L3674" s="2" t="s">
        <v>758</v>
      </c>
      <c r="M3674" s="2" t="s">
        <v>759</v>
      </c>
      <c r="N3674" s="2" t="s">
        <v>538</v>
      </c>
      <c r="O3674" s="3">
        <v>10</v>
      </c>
      <c r="P3674" s="3">
        <v>291.64530000000002</v>
      </c>
      <c r="Q3674" s="3">
        <v>305</v>
      </c>
      <c r="R3674" s="3">
        <v>3050</v>
      </c>
      <c r="S3674" s="3">
        <v>13.354699999999999</v>
      </c>
      <c r="T3674" s="3">
        <v>133.55000000000001</v>
      </c>
      <c r="U3674" s="3">
        <v>4.37</v>
      </c>
      <c r="V3674" s="2" t="s">
        <v>675</v>
      </c>
      <c r="W3674" s="2" t="s">
        <v>676</v>
      </c>
      <c r="X3674" s="2" t="s">
        <v>125</v>
      </c>
      <c r="Y3674" s="19" t="str">
        <f>VLOOKUP(G3674,'Verweis Kd-Gruppe'!$A$2:$B$8,2,FALSE)</f>
        <v>EXP</v>
      </c>
      <c r="Z3674" s="19" t="str">
        <f>VLOOKUP(J3674,'Verweis Art-Gruppe'!$A$2:$B$15,2,FALSE)</f>
        <v>Geräte</v>
      </c>
      <c r="AA3674" s="19" t="str">
        <f>VLOOKUP(W3674,'Verweis Vertreter'!$A$2:$B$24,2,FALSE)</f>
        <v>Corina Wedel</v>
      </c>
      <c r="AB3674" s="12">
        <f t="shared" si="513"/>
        <v>10</v>
      </c>
      <c r="AC3674" s="12">
        <f t="shared" si="518"/>
        <v>291.64530000000002</v>
      </c>
      <c r="AD3674" s="12">
        <f t="shared" si="519"/>
        <v>305</v>
      </c>
      <c r="AE3674" s="12">
        <f t="shared" si="514"/>
        <v>3050</v>
      </c>
      <c r="AF3674" s="12">
        <f t="shared" si="515"/>
        <v>13.354699999999999</v>
      </c>
      <c r="AG3674" s="12">
        <f t="shared" si="516"/>
        <v>133.55000000000001</v>
      </c>
      <c r="AH3674" s="9">
        <f t="shared" si="520"/>
        <v>4.3786885245901644E-2</v>
      </c>
      <c r="AI3674" s="14">
        <f>VLOOKUP(E3674,'Verweis Faktor'!$A:$B,2,FALSE)</f>
        <v>1</v>
      </c>
      <c r="AJ3674" s="14"/>
      <c r="AK3674" s="14" t="str">
        <f>IF(AL3674="Ja","Versandkosten",VLOOKUP(E3674,'Verweis Belegart'!$A$2:$B$9,2,FALSE))</f>
        <v>Hardware</v>
      </c>
      <c r="AL3674" s="14" t="str">
        <f t="shared" si="521"/>
        <v>Nein</v>
      </c>
      <c r="AM3674" s="14" t="str">
        <f t="shared" si="517"/>
        <v>Positiv</v>
      </c>
    </row>
    <row r="3675" spans="1:39" ht="17.25" customHeight="1" x14ac:dyDescent="0.35">
      <c r="A3675" s="17">
        <v>14573886</v>
      </c>
      <c r="B3675" s="2" t="s">
        <v>2197</v>
      </c>
      <c r="C3675" s="1">
        <v>2025001</v>
      </c>
      <c r="D3675" s="1">
        <v>2000958</v>
      </c>
      <c r="E3675" s="2" t="s">
        <v>34</v>
      </c>
      <c r="F3675" s="2" t="s">
        <v>142</v>
      </c>
      <c r="G3675" s="2" t="s">
        <v>66</v>
      </c>
      <c r="H3675" s="2" t="s">
        <v>1399</v>
      </c>
      <c r="I3675" s="2" t="s">
        <v>1400</v>
      </c>
      <c r="J3675" s="2" t="s">
        <v>103</v>
      </c>
      <c r="K3675" s="2" t="s">
        <v>49</v>
      </c>
      <c r="L3675" s="2" t="s">
        <v>1264</v>
      </c>
      <c r="M3675" s="2" t="s">
        <v>1265</v>
      </c>
      <c r="N3675" s="2" t="s">
        <v>506</v>
      </c>
      <c r="O3675" s="3">
        <v>1</v>
      </c>
      <c r="P3675" s="3">
        <v>228.01779999999999</v>
      </c>
      <c r="Q3675" s="3">
        <v>229</v>
      </c>
      <c r="R3675" s="3">
        <v>229</v>
      </c>
      <c r="S3675" s="3">
        <v>0.98219999999999996</v>
      </c>
      <c r="T3675" s="3">
        <v>0.98</v>
      </c>
      <c r="U3675" s="3">
        <v>0.42</v>
      </c>
      <c r="V3675" s="2" t="s">
        <v>675</v>
      </c>
      <c r="W3675" s="2" t="s">
        <v>676</v>
      </c>
      <c r="X3675" s="2" t="s">
        <v>125</v>
      </c>
      <c r="Y3675" s="19" t="str">
        <f>VLOOKUP(G3675,'Verweis Kd-Gruppe'!$A$2:$B$8,2,FALSE)</f>
        <v>EXP</v>
      </c>
      <c r="Z3675" s="19" t="str">
        <f>VLOOKUP(J3675,'Verweis Art-Gruppe'!$A$2:$B$15,2,FALSE)</f>
        <v>Geräte</v>
      </c>
      <c r="AA3675" s="19" t="str">
        <f>VLOOKUP(W3675,'Verweis Vertreter'!$A$2:$B$24,2,FALSE)</f>
        <v>Corina Wedel</v>
      </c>
      <c r="AB3675" s="12">
        <f t="shared" si="513"/>
        <v>1</v>
      </c>
      <c r="AC3675" s="12">
        <f t="shared" si="518"/>
        <v>228.01779999999999</v>
      </c>
      <c r="AD3675" s="12">
        <f t="shared" si="519"/>
        <v>229</v>
      </c>
      <c r="AE3675" s="12">
        <f t="shared" si="514"/>
        <v>229</v>
      </c>
      <c r="AF3675" s="12">
        <f t="shared" si="515"/>
        <v>0.98219999999999996</v>
      </c>
      <c r="AG3675" s="12">
        <f t="shared" si="516"/>
        <v>0.98</v>
      </c>
      <c r="AH3675" s="9">
        <f t="shared" si="520"/>
        <v>4.2794759825327509E-3</v>
      </c>
      <c r="AI3675" s="14">
        <f>VLOOKUP(E3675,'Verweis Faktor'!$A:$B,2,FALSE)</f>
        <v>1</v>
      </c>
      <c r="AJ3675" s="14"/>
      <c r="AK3675" s="14" t="str">
        <f>IF(AL3675="Ja","Versandkosten",VLOOKUP(E3675,'Verweis Belegart'!$A$2:$B$9,2,FALSE))</f>
        <v>Hardware</v>
      </c>
      <c r="AL3675" s="14" t="str">
        <f t="shared" si="521"/>
        <v>Nein</v>
      </c>
      <c r="AM3675" s="14" t="str">
        <f t="shared" si="517"/>
        <v>Positiv</v>
      </c>
    </row>
    <row r="3676" spans="1:39" ht="17.25" customHeight="1" x14ac:dyDescent="0.35">
      <c r="A3676" s="17">
        <v>14573886</v>
      </c>
      <c r="B3676" s="2" t="s">
        <v>2197</v>
      </c>
      <c r="C3676" s="1">
        <v>2025001</v>
      </c>
      <c r="D3676" s="1">
        <v>2000958</v>
      </c>
      <c r="E3676" s="2" t="s">
        <v>34</v>
      </c>
      <c r="F3676" s="2" t="s">
        <v>142</v>
      </c>
      <c r="G3676" s="2" t="s">
        <v>66</v>
      </c>
      <c r="H3676" s="2" t="s">
        <v>1399</v>
      </c>
      <c r="I3676" s="2" t="s">
        <v>1400</v>
      </c>
      <c r="J3676" s="2" t="s">
        <v>103</v>
      </c>
      <c r="K3676" s="2" t="s">
        <v>79</v>
      </c>
      <c r="L3676" s="2" t="s">
        <v>900</v>
      </c>
      <c r="M3676" s="2" t="s">
        <v>901</v>
      </c>
      <c r="N3676" s="2" t="s">
        <v>506</v>
      </c>
      <c r="O3676" s="3">
        <v>4</v>
      </c>
      <c r="P3676" s="3">
        <v>227.03649999999999</v>
      </c>
      <c r="Q3676" s="3">
        <v>234</v>
      </c>
      <c r="R3676" s="3">
        <v>936</v>
      </c>
      <c r="S3676" s="3">
        <v>6.9634999999999998</v>
      </c>
      <c r="T3676" s="3">
        <v>27.85</v>
      </c>
      <c r="U3676" s="3">
        <v>2.97</v>
      </c>
      <c r="V3676" s="2" t="s">
        <v>675</v>
      </c>
      <c r="W3676" s="2" t="s">
        <v>676</v>
      </c>
      <c r="X3676" s="2" t="s">
        <v>125</v>
      </c>
      <c r="Y3676" s="19" t="str">
        <f>VLOOKUP(G3676,'Verweis Kd-Gruppe'!$A$2:$B$8,2,FALSE)</f>
        <v>EXP</v>
      </c>
      <c r="Z3676" s="19" t="str">
        <f>VLOOKUP(J3676,'Verweis Art-Gruppe'!$A$2:$B$15,2,FALSE)</f>
        <v>Geräte</v>
      </c>
      <c r="AA3676" s="19" t="str">
        <f>VLOOKUP(W3676,'Verweis Vertreter'!$A$2:$B$24,2,FALSE)</f>
        <v>Corina Wedel</v>
      </c>
      <c r="AB3676" s="12">
        <f t="shared" si="513"/>
        <v>4</v>
      </c>
      <c r="AC3676" s="12">
        <f t="shared" si="518"/>
        <v>227.03649999999999</v>
      </c>
      <c r="AD3676" s="12">
        <f t="shared" si="519"/>
        <v>234</v>
      </c>
      <c r="AE3676" s="12">
        <f t="shared" si="514"/>
        <v>936</v>
      </c>
      <c r="AF3676" s="12">
        <f t="shared" si="515"/>
        <v>6.9634999999999998</v>
      </c>
      <c r="AG3676" s="12">
        <f t="shared" si="516"/>
        <v>27.85</v>
      </c>
      <c r="AH3676" s="9">
        <f t="shared" si="520"/>
        <v>2.9754273504273506E-2</v>
      </c>
      <c r="AI3676" s="14">
        <f>VLOOKUP(E3676,'Verweis Faktor'!$A:$B,2,FALSE)</f>
        <v>1</v>
      </c>
      <c r="AJ3676" s="14"/>
      <c r="AK3676" s="14" t="str">
        <f>IF(AL3676="Ja","Versandkosten",VLOOKUP(E3676,'Verweis Belegart'!$A$2:$B$9,2,FALSE))</f>
        <v>Hardware</v>
      </c>
      <c r="AL3676" s="14" t="str">
        <f t="shared" si="521"/>
        <v>Nein</v>
      </c>
      <c r="AM3676" s="14" t="str">
        <f t="shared" si="517"/>
        <v>Positiv</v>
      </c>
    </row>
    <row r="3677" spans="1:39" ht="17.25" customHeight="1" x14ac:dyDescent="0.35">
      <c r="A3677" s="17">
        <v>14573898</v>
      </c>
      <c r="B3677" s="2" t="s">
        <v>2197</v>
      </c>
      <c r="C3677" s="1">
        <v>2025001</v>
      </c>
      <c r="D3677" s="1">
        <v>2000959</v>
      </c>
      <c r="E3677" s="2" t="s">
        <v>34</v>
      </c>
      <c r="F3677" s="2" t="s">
        <v>142</v>
      </c>
      <c r="G3677" s="2" t="s">
        <v>36</v>
      </c>
      <c r="H3677" s="2" t="s">
        <v>1604</v>
      </c>
      <c r="I3677" s="2" t="s">
        <v>1605</v>
      </c>
      <c r="J3677" s="2" t="s">
        <v>304</v>
      </c>
      <c r="K3677" s="2" t="s">
        <v>28</v>
      </c>
      <c r="L3677" s="2" t="s">
        <v>1606</v>
      </c>
      <c r="M3677" s="2" t="s">
        <v>1607</v>
      </c>
      <c r="N3677" s="2" t="s">
        <v>1408</v>
      </c>
      <c r="O3677" s="3">
        <v>10</v>
      </c>
      <c r="P3677" s="3">
        <v>16.010000000000002</v>
      </c>
      <c r="Q3677" s="3">
        <v>17.5</v>
      </c>
      <c r="R3677" s="3">
        <v>175</v>
      </c>
      <c r="S3677" s="3">
        <v>1.49</v>
      </c>
      <c r="T3677" s="3">
        <v>14.9</v>
      </c>
      <c r="U3677" s="3">
        <v>8.51</v>
      </c>
      <c r="V3677" s="2" t="s">
        <v>42</v>
      </c>
      <c r="W3677" s="2" t="s">
        <v>43</v>
      </c>
      <c r="X3677" s="2" t="s">
        <v>44</v>
      </c>
      <c r="Y3677" s="19" t="str">
        <f>VLOOKUP(G3677,'Verweis Kd-Gruppe'!$A$2:$B$8,2,FALSE)</f>
        <v>GRK</v>
      </c>
      <c r="Z3677" s="19" t="str">
        <f>VLOOKUP(J3677,'Verweis Art-Gruppe'!$A$2:$B$15,2,FALSE)</f>
        <v>Zubehör</v>
      </c>
      <c r="AA3677" s="19" t="str">
        <f>VLOOKUP(W3677,'Verweis Vertreter'!$A$2:$B$24,2,FALSE)</f>
        <v>Sebastian Faber</v>
      </c>
      <c r="AB3677" s="12">
        <f t="shared" si="513"/>
        <v>10</v>
      </c>
      <c r="AC3677" s="12">
        <f t="shared" si="518"/>
        <v>16.010000000000002</v>
      </c>
      <c r="AD3677" s="12">
        <f t="shared" si="519"/>
        <v>17.5</v>
      </c>
      <c r="AE3677" s="12">
        <f t="shared" si="514"/>
        <v>175</v>
      </c>
      <c r="AF3677" s="12">
        <f t="shared" si="515"/>
        <v>1.49</v>
      </c>
      <c r="AG3677" s="12">
        <f t="shared" si="516"/>
        <v>14.9</v>
      </c>
      <c r="AH3677" s="9">
        <f t="shared" si="520"/>
        <v>8.5142857142857145E-2</v>
      </c>
      <c r="AI3677" s="14">
        <f>VLOOKUP(E3677,'Verweis Faktor'!$A:$B,2,FALSE)</f>
        <v>1</v>
      </c>
      <c r="AJ3677" s="14"/>
      <c r="AK3677" s="14" t="str">
        <f>IF(AL3677="Ja","Versandkosten",VLOOKUP(E3677,'Verweis Belegart'!$A$2:$B$9,2,FALSE))</f>
        <v>Hardware</v>
      </c>
      <c r="AL3677" s="14" t="str">
        <f t="shared" si="521"/>
        <v>Nein</v>
      </c>
      <c r="AM3677" s="14" t="str">
        <f t="shared" si="517"/>
        <v>Positiv</v>
      </c>
    </row>
    <row r="3678" spans="1:39" ht="17.25" customHeight="1" x14ac:dyDescent="0.35">
      <c r="A3678" s="17">
        <v>14573898</v>
      </c>
      <c r="B3678" s="2" t="s">
        <v>2197</v>
      </c>
      <c r="C3678" s="1">
        <v>2025001</v>
      </c>
      <c r="D3678" s="1">
        <v>2000959</v>
      </c>
      <c r="E3678" s="2" t="s">
        <v>34</v>
      </c>
      <c r="F3678" s="2" t="s">
        <v>142</v>
      </c>
      <c r="G3678" s="2" t="s">
        <v>36</v>
      </c>
      <c r="H3678" s="2" t="s">
        <v>1604</v>
      </c>
      <c r="I3678" s="2" t="s">
        <v>1605</v>
      </c>
      <c r="J3678" s="2" t="s">
        <v>304</v>
      </c>
      <c r="K3678" s="2" t="s">
        <v>45</v>
      </c>
      <c r="L3678" s="2" t="s">
        <v>1079</v>
      </c>
      <c r="M3678" s="2" t="s">
        <v>1080</v>
      </c>
      <c r="N3678" s="2" t="s">
        <v>213</v>
      </c>
      <c r="O3678" s="3">
        <v>8</v>
      </c>
      <c r="P3678" s="3">
        <v>16.010000000000002</v>
      </c>
      <c r="Q3678" s="3">
        <v>17.5</v>
      </c>
      <c r="R3678" s="3">
        <v>140</v>
      </c>
      <c r="S3678" s="3">
        <v>1.49</v>
      </c>
      <c r="T3678" s="3">
        <v>11.92</v>
      </c>
      <c r="U3678" s="3">
        <v>8.51</v>
      </c>
      <c r="V3678" s="2" t="s">
        <v>42</v>
      </c>
      <c r="W3678" s="2" t="s">
        <v>43</v>
      </c>
      <c r="X3678" s="2" t="s">
        <v>44</v>
      </c>
      <c r="Y3678" s="19" t="str">
        <f>VLOOKUP(G3678,'Verweis Kd-Gruppe'!$A$2:$B$8,2,FALSE)</f>
        <v>GRK</v>
      </c>
      <c r="Z3678" s="19" t="str">
        <f>VLOOKUP(J3678,'Verweis Art-Gruppe'!$A$2:$B$15,2,FALSE)</f>
        <v>Zubehör</v>
      </c>
      <c r="AA3678" s="19" t="str">
        <f>VLOOKUP(W3678,'Verweis Vertreter'!$A$2:$B$24,2,FALSE)</f>
        <v>Sebastian Faber</v>
      </c>
      <c r="AB3678" s="12">
        <f t="shared" si="513"/>
        <v>8</v>
      </c>
      <c r="AC3678" s="12">
        <f t="shared" si="518"/>
        <v>16.010000000000002</v>
      </c>
      <c r="AD3678" s="12">
        <f t="shared" si="519"/>
        <v>17.5</v>
      </c>
      <c r="AE3678" s="12">
        <f t="shared" si="514"/>
        <v>140</v>
      </c>
      <c r="AF3678" s="12">
        <f t="shared" si="515"/>
        <v>1.49</v>
      </c>
      <c r="AG3678" s="12">
        <f t="shared" si="516"/>
        <v>11.92</v>
      </c>
      <c r="AH3678" s="9">
        <f t="shared" si="520"/>
        <v>8.5142857142857145E-2</v>
      </c>
      <c r="AI3678" s="14">
        <f>VLOOKUP(E3678,'Verweis Faktor'!$A:$B,2,FALSE)</f>
        <v>1</v>
      </c>
      <c r="AJ3678" s="14"/>
      <c r="AK3678" s="14" t="str">
        <f>IF(AL3678="Ja","Versandkosten",VLOOKUP(E3678,'Verweis Belegart'!$A$2:$B$9,2,FALSE))</f>
        <v>Hardware</v>
      </c>
      <c r="AL3678" s="14" t="str">
        <f t="shared" si="521"/>
        <v>Nein</v>
      </c>
      <c r="AM3678" s="14" t="str">
        <f t="shared" si="517"/>
        <v>Positiv</v>
      </c>
    </row>
    <row r="3679" spans="1:39" ht="17.25" customHeight="1" x14ac:dyDescent="0.35">
      <c r="A3679" s="17">
        <v>14573899</v>
      </c>
      <c r="B3679" s="2" t="s">
        <v>2197</v>
      </c>
      <c r="C3679" s="1">
        <v>2025001</v>
      </c>
      <c r="D3679" s="1">
        <v>2000960</v>
      </c>
      <c r="E3679" s="2" t="s">
        <v>34</v>
      </c>
      <c r="F3679" s="2" t="s">
        <v>182</v>
      </c>
      <c r="G3679" s="2" t="s">
        <v>66</v>
      </c>
      <c r="H3679" s="2" t="s">
        <v>2278</v>
      </c>
      <c r="I3679" s="2" t="s">
        <v>2279</v>
      </c>
      <c r="J3679" s="2" t="s">
        <v>103</v>
      </c>
      <c r="K3679" s="2" t="s">
        <v>28</v>
      </c>
      <c r="L3679" s="2" t="s">
        <v>1101</v>
      </c>
      <c r="M3679" s="2" t="s">
        <v>1102</v>
      </c>
      <c r="N3679" s="2" t="s">
        <v>457</v>
      </c>
      <c r="O3679" s="3">
        <v>150</v>
      </c>
      <c r="P3679" s="3">
        <v>795</v>
      </c>
      <c r="Q3679" s="3">
        <v>837</v>
      </c>
      <c r="R3679" s="3">
        <v>125550</v>
      </c>
      <c r="S3679" s="3">
        <v>42</v>
      </c>
      <c r="T3679" s="3">
        <v>6300</v>
      </c>
      <c r="U3679" s="3">
        <v>5.01</v>
      </c>
      <c r="V3679" s="2" t="s">
        <v>675</v>
      </c>
      <c r="W3679" s="2" t="s">
        <v>676</v>
      </c>
      <c r="X3679" s="2" t="s">
        <v>125</v>
      </c>
      <c r="Y3679" s="19" t="str">
        <f>VLOOKUP(G3679,'Verweis Kd-Gruppe'!$A$2:$B$8,2,FALSE)</f>
        <v>EXP</v>
      </c>
      <c r="Z3679" s="19" t="str">
        <f>VLOOKUP(J3679,'Verweis Art-Gruppe'!$A$2:$B$15,2,FALSE)</f>
        <v>Geräte</v>
      </c>
      <c r="AA3679" s="19" t="str">
        <f>VLOOKUP(W3679,'Verweis Vertreter'!$A$2:$B$24,2,FALSE)</f>
        <v>Corina Wedel</v>
      </c>
      <c r="AB3679" s="12">
        <f t="shared" si="513"/>
        <v>150</v>
      </c>
      <c r="AC3679" s="12">
        <f t="shared" si="518"/>
        <v>795</v>
      </c>
      <c r="AD3679" s="12">
        <f t="shared" si="519"/>
        <v>837</v>
      </c>
      <c r="AE3679" s="12">
        <f t="shared" si="514"/>
        <v>125550</v>
      </c>
      <c r="AF3679" s="12">
        <f t="shared" si="515"/>
        <v>42</v>
      </c>
      <c r="AG3679" s="12">
        <f t="shared" si="516"/>
        <v>6300</v>
      </c>
      <c r="AH3679" s="9">
        <f t="shared" si="520"/>
        <v>5.0179211469534052E-2</v>
      </c>
      <c r="AI3679" s="14">
        <f>VLOOKUP(E3679,'Verweis Faktor'!$A:$B,2,FALSE)</f>
        <v>1</v>
      </c>
      <c r="AJ3679" s="14"/>
      <c r="AK3679" s="14" t="str">
        <f>IF(AL3679="Ja","Versandkosten",VLOOKUP(E3679,'Verweis Belegart'!$A$2:$B$9,2,FALSE))</f>
        <v>Hardware</v>
      </c>
      <c r="AL3679" s="14" t="str">
        <f t="shared" si="521"/>
        <v>Nein</v>
      </c>
      <c r="AM3679" s="14" t="str">
        <f t="shared" si="517"/>
        <v>Positiv</v>
      </c>
    </row>
    <row r="3680" spans="1:39" ht="17.25" customHeight="1" x14ac:dyDescent="0.35">
      <c r="A3680" s="17">
        <v>14573899</v>
      </c>
      <c r="B3680" s="2" t="s">
        <v>2197</v>
      </c>
      <c r="C3680" s="1">
        <v>2025001</v>
      </c>
      <c r="D3680" s="1">
        <v>2000960</v>
      </c>
      <c r="E3680" s="2" t="s">
        <v>34</v>
      </c>
      <c r="F3680" s="2" t="s">
        <v>182</v>
      </c>
      <c r="G3680" s="2" t="s">
        <v>66</v>
      </c>
      <c r="H3680" s="2" t="s">
        <v>2278</v>
      </c>
      <c r="I3680" s="2" t="s">
        <v>2279</v>
      </c>
      <c r="J3680" s="2" t="s">
        <v>103</v>
      </c>
      <c r="K3680" s="2" t="s">
        <v>45</v>
      </c>
      <c r="L3680" s="2" t="s">
        <v>993</v>
      </c>
      <c r="M3680" s="2" t="s">
        <v>994</v>
      </c>
      <c r="N3680" s="2" t="s">
        <v>457</v>
      </c>
      <c r="O3680" s="3">
        <v>200</v>
      </c>
      <c r="P3680" s="3">
        <v>863.52620000000002</v>
      </c>
      <c r="Q3680" s="3">
        <v>837</v>
      </c>
      <c r="R3680" s="3">
        <v>167400</v>
      </c>
      <c r="S3680" s="3">
        <v>-26.526199999999999</v>
      </c>
      <c r="T3680" s="3">
        <v>-5305.24</v>
      </c>
      <c r="U3680" s="3">
        <v>-3.16</v>
      </c>
      <c r="V3680" s="2" t="s">
        <v>675</v>
      </c>
      <c r="W3680" s="2" t="s">
        <v>676</v>
      </c>
      <c r="X3680" s="2" t="s">
        <v>125</v>
      </c>
      <c r="Y3680" s="19" t="str">
        <f>VLOOKUP(G3680,'Verweis Kd-Gruppe'!$A$2:$B$8,2,FALSE)</f>
        <v>EXP</v>
      </c>
      <c r="Z3680" s="19" t="str">
        <f>VLOOKUP(J3680,'Verweis Art-Gruppe'!$A$2:$B$15,2,FALSE)</f>
        <v>Geräte</v>
      </c>
      <c r="AA3680" s="19" t="str">
        <f>VLOOKUP(W3680,'Verweis Vertreter'!$A$2:$B$24,2,FALSE)</f>
        <v>Corina Wedel</v>
      </c>
      <c r="AB3680" s="12">
        <f t="shared" si="513"/>
        <v>200</v>
      </c>
      <c r="AC3680" s="12">
        <f t="shared" si="518"/>
        <v>863.52620000000002</v>
      </c>
      <c r="AD3680" s="12">
        <f t="shared" si="519"/>
        <v>837</v>
      </c>
      <c r="AE3680" s="12">
        <f t="shared" si="514"/>
        <v>167400</v>
      </c>
      <c r="AF3680" s="12">
        <f t="shared" si="515"/>
        <v>-26.526199999999999</v>
      </c>
      <c r="AG3680" s="12">
        <f t="shared" si="516"/>
        <v>-5305.24</v>
      </c>
      <c r="AH3680" s="9">
        <f t="shared" si="520"/>
        <v>-3.1691995221027475E-2</v>
      </c>
      <c r="AI3680" s="14">
        <f>VLOOKUP(E3680,'Verweis Faktor'!$A:$B,2,FALSE)</f>
        <v>1</v>
      </c>
      <c r="AJ3680" s="14"/>
      <c r="AK3680" s="14" t="str">
        <f>IF(AL3680="Ja","Versandkosten",VLOOKUP(E3680,'Verweis Belegart'!$A$2:$B$9,2,FALSE))</f>
        <v>Hardware</v>
      </c>
      <c r="AL3680" s="14" t="str">
        <f t="shared" si="521"/>
        <v>Nein</v>
      </c>
      <c r="AM3680" s="14" t="str">
        <f t="shared" si="517"/>
        <v>Negativ</v>
      </c>
    </row>
    <row r="3681" spans="1:39" ht="17.25" customHeight="1" x14ac:dyDescent="0.35">
      <c r="A3681" s="17">
        <v>14573799</v>
      </c>
      <c r="B3681" s="2" t="s">
        <v>2197</v>
      </c>
      <c r="C3681" s="1">
        <v>2025001</v>
      </c>
      <c r="D3681" s="1">
        <v>2000961</v>
      </c>
      <c r="E3681" s="2" t="s">
        <v>34</v>
      </c>
      <c r="F3681" s="2" t="s">
        <v>142</v>
      </c>
      <c r="G3681" s="2" t="s">
        <v>36</v>
      </c>
      <c r="H3681" s="2" t="s">
        <v>237</v>
      </c>
      <c r="I3681" s="2" t="s">
        <v>238</v>
      </c>
      <c r="J3681" s="2" t="s">
        <v>304</v>
      </c>
      <c r="K3681" s="2" t="s">
        <v>28</v>
      </c>
      <c r="L3681" s="2" t="s">
        <v>2280</v>
      </c>
      <c r="M3681" s="2" t="s">
        <v>2281</v>
      </c>
      <c r="N3681" s="2" t="s">
        <v>2282</v>
      </c>
      <c r="O3681" s="3">
        <v>2</v>
      </c>
      <c r="P3681" s="3">
        <v>37.700000000000003</v>
      </c>
      <c r="Q3681" s="3">
        <v>39.700000000000003</v>
      </c>
      <c r="R3681" s="3">
        <v>79.400000000000006</v>
      </c>
      <c r="S3681" s="3">
        <v>2</v>
      </c>
      <c r="T3681" s="3">
        <v>4</v>
      </c>
      <c r="U3681" s="3">
        <v>5.03</v>
      </c>
      <c r="V3681" s="2" t="s">
        <v>241</v>
      </c>
      <c r="W3681" s="2" t="s">
        <v>242</v>
      </c>
      <c r="X3681" s="2" t="s">
        <v>44</v>
      </c>
      <c r="Y3681" s="19" t="str">
        <f>VLOOKUP(G3681,'Verweis Kd-Gruppe'!$A$2:$B$8,2,FALSE)</f>
        <v>GRK</v>
      </c>
      <c r="Z3681" s="19" t="str">
        <f>VLOOKUP(J3681,'Verweis Art-Gruppe'!$A$2:$B$15,2,FALSE)</f>
        <v>Zubehör</v>
      </c>
      <c r="AA3681" s="19" t="str">
        <f>VLOOKUP(W3681,'Verweis Vertreter'!$A$2:$B$24,2,FALSE)</f>
        <v>Bernd Schönbrunn</v>
      </c>
      <c r="AB3681" s="12">
        <f t="shared" si="513"/>
        <v>2</v>
      </c>
      <c r="AC3681" s="12">
        <f t="shared" si="518"/>
        <v>37.700000000000003</v>
      </c>
      <c r="AD3681" s="12">
        <f t="shared" si="519"/>
        <v>39.700000000000003</v>
      </c>
      <c r="AE3681" s="12">
        <f t="shared" si="514"/>
        <v>79.400000000000006</v>
      </c>
      <c r="AF3681" s="12">
        <f t="shared" si="515"/>
        <v>2</v>
      </c>
      <c r="AG3681" s="12">
        <f t="shared" si="516"/>
        <v>4</v>
      </c>
      <c r="AH3681" s="9">
        <f t="shared" si="520"/>
        <v>5.037783375314861E-2</v>
      </c>
      <c r="AI3681" s="14">
        <f>VLOOKUP(E3681,'Verweis Faktor'!$A:$B,2,FALSE)</f>
        <v>1</v>
      </c>
      <c r="AJ3681" s="14"/>
      <c r="AK3681" s="14" t="str">
        <f>IF(AL3681="Ja","Versandkosten",VLOOKUP(E3681,'Verweis Belegart'!$A$2:$B$9,2,FALSE))</f>
        <v>Hardware</v>
      </c>
      <c r="AL3681" s="14" t="str">
        <f t="shared" si="521"/>
        <v>Nein</v>
      </c>
      <c r="AM3681" s="14" t="str">
        <f t="shared" si="517"/>
        <v>Positiv</v>
      </c>
    </row>
    <row r="3682" spans="1:39" ht="17.25" customHeight="1" x14ac:dyDescent="0.35">
      <c r="A3682" s="17">
        <v>14573799</v>
      </c>
      <c r="B3682" s="2" t="s">
        <v>2197</v>
      </c>
      <c r="C3682" s="1">
        <v>2025001</v>
      </c>
      <c r="D3682" s="1">
        <v>2000961</v>
      </c>
      <c r="E3682" s="2" t="s">
        <v>34</v>
      </c>
      <c r="F3682" s="2" t="s">
        <v>142</v>
      </c>
      <c r="G3682" s="2" t="s">
        <v>36</v>
      </c>
      <c r="H3682" s="2" t="s">
        <v>237</v>
      </c>
      <c r="I3682" s="2" t="s">
        <v>238</v>
      </c>
      <c r="J3682" s="2" t="s">
        <v>304</v>
      </c>
      <c r="K3682" s="2" t="s">
        <v>45</v>
      </c>
      <c r="L3682" s="2" t="s">
        <v>2283</v>
      </c>
      <c r="M3682" s="2" t="s">
        <v>2284</v>
      </c>
      <c r="N3682" s="2" t="s">
        <v>2282</v>
      </c>
      <c r="O3682" s="3">
        <v>2</v>
      </c>
      <c r="P3682" s="3">
        <v>38.9</v>
      </c>
      <c r="Q3682" s="3">
        <v>40.9</v>
      </c>
      <c r="R3682" s="3">
        <v>81.8</v>
      </c>
      <c r="S3682" s="3">
        <v>2</v>
      </c>
      <c r="T3682" s="3">
        <v>4</v>
      </c>
      <c r="U3682" s="3">
        <v>4.88</v>
      </c>
      <c r="V3682" s="2" t="s">
        <v>241</v>
      </c>
      <c r="W3682" s="2" t="s">
        <v>242</v>
      </c>
      <c r="X3682" s="2" t="s">
        <v>44</v>
      </c>
      <c r="Y3682" s="19" t="str">
        <f>VLOOKUP(G3682,'Verweis Kd-Gruppe'!$A$2:$B$8,2,FALSE)</f>
        <v>GRK</v>
      </c>
      <c r="Z3682" s="19" t="str">
        <f>VLOOKUP(J3682,'Verweis Art-Gruppe'!$A$2:$B$15,2,FALSE)</f>
        <v>Zubehör</v>
      </c>
      <c r="AA3682" s="19" t="str">
        <f>VLOOKUP(W3682,'Verweis Vertreter'!$A$2:$B$24,2,FALSE)</f>
        <v>Bernd Schönbrunn</v>
      </c>
      <c r="AB3682" s="12">
        <f t="shared" si="513"/>
        <v>2</v>
      </c>
      <c r="AC3682" s="12">
        <f t="shared" si="518"/>
        <v>38.9</v>
      </c>
      <c r="AD3682" s="12">
        <f t="shared" si="519"/>
        <v>40.9</v>
      </c>
      <c r="AE3682" s="12">
        <f t="shared" si="514"/>
        <v>81.8</v>
      </c>
      <c r="AF3682" s="12">
        <f t="shared" si="515"/>
        <v>2</v>
      </c>
      <c r="AG3682" s="12">
        <f t="shared" si="516"/>
        <v>4</v>
      </c>
      <c r="AH3682" s="9">
        <f t="shared" si="520"/>
        <v>4.8899755501222497E-2</v>
      </c>
      <c r="AI3682" s="14">
        <f>VLOOKUP(E3682,'Verweis Faktor'!$A:$B,2,FALSE)</f>
        <v>1</v>
      </c>
      <c r="AJ3682" s="14"/>
      <c r="AK3682" s="14" t="str">
        <f>IF(AL3682="Ja","Versandkosten",VLOOKUP(E3682,'Verweis Belegart'!$A$2:$B$9,2,FALSE))</f>
        <v>Hardware</v>
      </c>
      <c r="AL3682" s="14" t="str">
        <f t="shared" si="521"/>
        <v>Nein</v>
      </c>
      <c r="AM3682" s="14" t="str">
        <f t="shared" si="517"/>
        <v>Positiv</v>
      </c>
    </row>
    <row r="3683" spans="1:39" ht="17.25" customHeight="1" x14ac:dyDescent="0.35">
      <c r="A3683" s="17">
        <v>14573799</v>
      </c>
      <c r="B3683" s="2" t="s">
        <v>2197</v>
      </c>
      <c r="C3683" s="1">
        <v>2025001</v>
      </c>
      <c r="D3683" s="1">
        <v>2000961</v>
      </c>
      <c r="E3683" s="2" t="s">
        <v>34</v>
      </c>
      <c r="F3683" s="2" t="s">
        <v>142</v>
      </c>
      <c r="G3683" s="2" t="s">
        <v>36</v>
      </c>
      <c r="H3683" s="2" t="s">
        <v>237</v>
      </c>
      <c r="I3683" s="2" t="s">
        <v>238</v>
      </c>
      <c r="J3683" s="2" t="s">
        <v>304</v>
      </c>
      <c r="K3683" s="2" t="s">
        <v>49</v>
      </c>
      <c r="L3683" s="2" t="s">
        <v>2285</v>
      </c>
      <c r="M3683" s="2" t="s">
        <v>2286</v>
      </c>
      <c r="N3683" s="2" t="s">
        <v>2282</v>
      </c>
      <c r="O3683" s="3">
        <v>2</v>
      </c>
      <c r="P3683" s="3">
        <v>36.9</v>
      </c>
      <c r="Q3683" s="3">
        <v>38.9</v>
      </c>
      <c r="R3683" s="3">
        <v>77.8</v>
      </c>
      <c r="S3683" s="3">
        <v>2</v>
      </c>
      <c r="T3683" s="3">
        <v>4</v>
      </c>
      <c r="U3683" s="3">
        <v>5.14</v>
      </c>
      <c r="V3683" s="2" t="s">
        <v>241</v>
      </c>
      <c r="W3683" s="2" t="s">
        <v>242</v>
      </c>
      <c r="X3683" s="2" t="s">
        <v>44</v>
      </c>
      <c r="Y3683" s="19" t="str">
        <f>VLOOKUP(G3683,'Verweis Kd-Gruppe'!$A$2:$B$8,2,FALSE)</f>
        <v>GRK</v>
      </c>
      <c r="Z3683" s="19" t="str">
        <f>VLOOKUP(J3683,'Verweis Art-Gruppe'!$A$2:$B$15,2,FALSE)</f>
        <v>Zubehör</v>
      </c>
      <c r="AA3683" s="19" t="str">
        <f>VLOOKUP(W3683,'Verweis Vertreter'!$A$2:$B$24,2,FALSE)</f>
        <v>Bernd Schönbrunn</v>
      </c>
      <c r="AB3683" s="12">
        <f t="shared" si="513"/>
        <v>2</v>
      </c>
      <c r="AC3683" s="12">
        <f t="shared" si="518"/>
        <v>36.9</v>
      </c>
      <c r="AD3683" s="12">
        <f t="shared" si="519"/>
        <v>38.9</v>
      </c>
      <c r="AE3683" s="12">
        <f t="shared" si="514"/>
        <v>77.8</v>
      </c>
      <c r="AF3683" s="12">
        <f t="shared" si="515"/>
        <v>2</v>
      </c>
      <c r="AG3683" s="12">
        <f t="shared" si="516"/>
        <v>4</v>
      </c>
      <c r="AH3683" s="9">
        <f t="shared" si="520"/>
        <v>5.1413881748071981E-2</v>
      </c>
      <c r="AI3683" s="14">
        <f>VLOOKUP(E3683,'Verweis Faktor'!$A:$B,2,FALSE)</f>
        <v>1</v>
      </c>
      <c r="AJ3683" s="14"/>
      <c r="AK3683" s="14" t="str">
        <f>IF(AL3683="Ja","Versandkosten",VLOOKUP(E3683,'Verweis Belegart'!$A$2:$B$9,2,FALSE))</f>
        <v>Hardware</v>
      </c>
      <c r="AL3683" s="14" t="str">
        <f t="shared" si="521"/>
        <v>Nein</v>
      </c>
      <c r="AM3683" s="14" t="str">
        <f t="shared" si="517"/>
        <v>Positiv</v>
      </c>
    </row>
    <row r="3684" spans="1:39" ht="17.25" customHeight="1" x14ac:dyDescent="0.35">
      <c r="A3684" s="17">
        <v>14573799</v>
      </c>
      <c r="B3684" s="2" t="s">
        <v>2197</v>
      </c>
      <c r="C3684" s="1">
        <v>2025001</v>
      </c>
      <c r="D3684" s="1">
        <v>2000961</v>
      </c>
      <c r="E3684" s="2" t="s">
        <v>34</v>
      </c>
      <c r="F3684" s="2" t="s">
        <v>142</v>
      </c>
      <c r="G3684" s="2" t="s">
        <v>36</v>
      </c>
      <c r="H3684" s="2" t="s">
        <v>237</v>
      </c>
      <c r="I3684" s="2" t="s">
        <v>238</v>
      </c>
      <c r="J3684" s="2" t="s">
        <v>304</v>
      </c>
      <c r="K3684" s="2" t="s">
        <v>79</v>
      </c>
      <c r="L3684" s="2" t="s">
        <v>2287</v>
      </c>
      <c r="M3684" s="2" t="s">
        <v>2288</v>
      </c>
      <c r="N3684" s="2" t="s">
        <v>2282</v>
      </c>
      <c r="O3684" s="3">
        <v>2</v>
      </c>
      <c r="P3684" s="3">
        <v>38.35</v>
      </c>
      <c r="Q3684" s="3">
        <v>40.35</v>
      </c>
      <c r="R3684" s="3">
        <v>80.7</v>
      </c>
      <c r="S3684" s="3">
        <v>2</v>
      </c>
      <c r="T3684" s="3">
        <v>4</v>
      </c>
      <c r="U3684" s="3">
        <v>4.95</v>
      </c>
      <c r="V3684" s="2" t="s">
        <v>241</v>
      </c>
      <c r="W3684" s="2" t="s">
        <v>242</v>
      </c>
      <c r="X3684" s="2" t="s">
        <v>44</v>
      </c>
      <c r="Y3684" s="19" t="str">
        <f>VLOOKUP(G3684,'Verweis Kd-Gruppe'!$A$2:$B$8,2,FALSE)</f>
        <v>GRK</v>
      </c>
      <c r="Z3684" s="19" t="str">
        <f>VLOOKUP(J3684,'Verweis Art-Gruppe'!$A$2:$B$15,2,FALSE)</f>
        <v>Zubehör</v>
      </c>
      <c r="AA3684" s="19" t="str">
        <f>VLOOKUP(W3684,'Verweis Vertreter'!$A$2:$B$24,2,FALSE)</f>
        <v>Bernd Schönbrunn</v>
      </c>
      <c r="AB3684" s="12">
        <f t="shared" si="513"/>
        <v>2</v>
      </c>
      <c r="AC3684" s="12">
        <f t="shared" si="518"/>
        <v>38.35</v>
      </c>
      <c r="AD3684" s="12">
        <f t="shared" si="519"/>
        <v>40.35</v>
      </c>
      <c r="AE3684" s="12">
        <f t="shared" si="514"/>
        <v>80.7</v>
      </c>
      <c r="AF3684" s="12">
        <f t="shared" si="515"/>
        <v>2</v>
      </c>
      <c r="AG3684" s="12">
        <f t="shared" si="516"/>
        <v>4</v>
      </c>
      <c r="AH3684" s="9">
        <f t="shared" si="520"/>
        <v>4.9566294919454766E-2</v>
      </c>
      <c r="AI3684" s="14">
        <f>VLOOKUP(E3684,'Verweis Faktor'!$A:$B,2,FALSE)</f>
        <v>1</v>
      </c>
      <c r="AJ3684" s="14"/>
      <c r="AK3684" s="14" t="str">
        <f>IF(AL3684="Ja","Versandkosten",VLOOKUP(E3684,'Verweis Belegart'!$A$2:$B$9,2,FALSE))</f>
        <v>Hardware</v>
      </c>
      <c r="AL3684" s="14" t="str">
        <f t="shared" si="521"/>
        <v>Nein</v>
      </c>
      <c r="AM3684" s="14" t="str">
        <f t="shared" si="517"/>
        <v>Positiv</v>
      </c>
    </row>
    <row r="3685" spans="1:39" ht="17.25" customHeight="1" x14ac:dyDescent="0.35">
      <c r="A3685" s="17">
        <v>14573799</v>
      </c>
      <c r="B3685" s="2" t="s">
        <v>2197</v>
      </c>
      <c r="C3685" s="1">
        <v>2025001</v>
      </c>
      <c r="D3685" s="1">
        <v>2000961</v>
      </c>
      <c r="E3685" s="2" t="s">
        <v>34</v>
      </c>
      <c r="F3685" s="2" t="s">
        <v>142</v>
      </c>
      <c r="G3685" s="2" t="s">
        <v>36</v>
      </c>
      <c r="H3685" s="2" t="s">
        <v>237</v>
      </c>
      <c r="I3685" s="2" t="s">
        <v>238</v>
      </c>
      <c r="J3685" s="2" t="s">
        <v>304</v>
      </c>
      <c r="K3685" s="2" t="s">
        <v>83</v>
      </c>
      <c r="L3685" s="2" t="s">
        <v>2289</v>
      </c>
      <c r="M3685" s="2" t="s">
        <v>2290</v>
      </c>
      <c r="N3685" s="2" t="s">
        <v>2290</v>
      </c>
      <c r="O3685" s="3">
        <v>1</v>
      </c>
      <c r="P3685" s="3">
        <v>359</v>
      </c>
      <c r="Q3685" s="3">
        <v>365</v>
      </c>
      <c r="R3685" s="3">
        <v>365</v>
      </c>
      <c r="S3685" s="3">
        <v>6</v>
      </c>
      <c r="T3685" s="3">
        <v>6</v>
      </c>
      <c r="U3685" s="3">
        <v>1.64</v>
      </c>
      <c r="V3685" s="2" t="s">
        <v>241</v>
      </c>
      <c r="W3685" s="2" t="s">
        <v>242</v>
      </c>
      <c r="X3685" s="2" t="s">
        <v>44</v>
      </c>
      <c r="Y3685" s="19" t="str">
        <f>VLOOKUP(G3685,'Verweis Kd-Gruppe'!$A$2:$B$8,2,FALSE)</f>
        <v>GRK</v>
      </c>
      <c r="Z3685" s="19" t="str">
        <f>VLOOKUP(J3685,'Verweis Art-Gruppe'!$A$2:$B$15,2,FALSE)</f>
        <v>Zubehör</v>
      </c>
      <c r="AA3685" s="19" t="str">
        <f>VLOOKUP(W3685,'Verweis Vertreter'!$A$2:$B$24,2,FALSE)</f>
        <v>Bernd Schönbrunn</v>
      </c>
      <c r="AB3685" s="12">
        <f t="shared" si="513"/>
        <v>1</v>
      </c>
      <c r="AC3685" s="12">
        <f t="shared" si="518"/>
        <v>359</v>
      </c>
      <c r="AD3685" s="12">
        <f t="shared" si="519"/>
        <v>365</v>
      </c>
      <c r="AE3685" s="12">
        <f t="shared" si="514"/>
        <v>365</v>
      </c>
      <c r="AF3685" s="12">
        <f t="shared" si="515"/>
        <v>6</v>
      </c>
      <c r="AG3685" s="12">
        <f t="shared" si="516"/>
        <v>6</v>
      </c>
      <c r="AH3685" s="9">
        <f t="shared" si="520"/>
        <v>1.643835616438356E-2</v>
      </c>
      <c r="AI3685" s="14">
        <f>VLOOKUP(E3685,'Verweis Faktor'!$A:$B,2,FALSE)</f>
        <v>1</v>
      </c>
      <c r="AJ3685" s="14"/>
      <c r="AK3685" s="14" t="str">
        <f>IF(AL3685="Ja","Versandkosten",VLOOKUP(E3685,'Verweis Belegart'!$A$2:$B$9,2,FALSE))</f>
        <v>Hardware</v>
      </c>
      <c r="AL3685" s="14" t="str">
        <f t="shared" si="521"/>
        <v>Nein</v>
      </c>
      <c r="AM3685" s="14" t="str">
        <f t="shared" si="517"/>
        <v>Positiv</v>
      </c>
    </row>
    <row r="3686" spans="1:39" ht="17.25" customHeight="1" x14ac:dyDescent="0.35">
      <c r="A3686" s="17">
        <v>14573799</v>
      </c>
      <c r="B3686" s="2" t="s">
        <v>2197</v>
      </c>
      <c r="C3686" s="1">
        <v>2025001</v>
      </c>
      <c r="D3686" s="1">
        <v>2000961</v>
      </c>
      <c r="E3686" s="2" t="s">
        <v>34</v>
      </c>
      <c r="F3686" s="2" t="s">
        <v>142</v>
      </c>
      <c r="G3686" s="2" t="s">
        <v>36</v>
      </c>
      <c r="H3686" s="2" t="s">
        <v>237</v>
      </c>
      <c r="I3686" s="2" t="s">
        <v>238</v>
      </c>
      <c r="J3686" s="2" t="s">
        <v>304</v>
      </c>
      <c r="K3686" s="2" t="s">
        <v>87</v>
      </c>
      <c r="L3686" s="2" t="s">
        <v>2025</v>
      </c>
      <c r="M3686" s="2" t="s">
        <v>2026</v>
      </c>
      <c r="N3686" s="2" t="s">
        <v>200</v>
      </c>
      <c r="O3686" s="3">
        <v>2</v>
      </c>
      <c r="P3686" s="3">
        <v>343</v>
      </c>
      <c r="Q3686" s="3">
        <v>350</v>
      </c>
      <c r="R3686" s="3">
        <v>700</v>
      </c>
      <c r="S3686" s="3">
        <v>7</v>
      </c>
      <c r="T3686" s="3">
        <v>14</v>
      </c>
      <c r="U3686" s="3">
        <v>2</v>
      </c>
      <c r="V3686" s="2" t="s">
        <v>241</v>
      </c>
      <c r="W3686" s="2" t="s">
        <v>242</v>
      </c>
      <c r="X3686" s="2" t="s">
        <v>44</v>
      </c>
      <c r="Y3686" s="19" t="str">
        <f>VLOOKUP(G3686,'Verweis Kd-Gruppe'!$A$2:$B$8,2,FALSE)</f>
        <v>GRK</v>
      </c>
      <c r="Z3686" s="19" t="str">
        <f>VLOOKUP(J3686,'Verweis Art-Gruppe'!$A$2:$B$15,2,FALSE)</f>
        <v>Zubehör</v>
      </c>
      <c r="AA3686" s="19" t="str">
        <f>VLOOKUP(W3686,'Verweis Vertreter'!$A$2:$B$24,2,FALSE)</f>
        <v>Bernd Schönbrunn</v>
      </c>
      <c r="AB3686" s="12">
        <f t="shared" si="513"/>
        <v>2</v>
      </c>
      <c r="AC3686" s="12">
        <f t="shared" si="518"/>
        <v>343</v>
      </c>
      <c r="AD3686" s="12">
        <f t="shared" si="519"/>
        <v>350</v>
      </c>
      <c r="AE3686" s="12">
        <f t="shared" si="514"/>
        <v>700</v>
      </c>
      <c r="AF3686" s="12">
        <f t="shared" si="515"/>
        <v>7</v>
      </c>
      <c r="AG3686" s="12">
        <f t="shared" si="516"/>
        <v>14</v>
      </c>
      <c r="AH3686" s="9">
        <f t="shared" si="520"/>
        <v>0.02</v>
      </c>
      <c r="AI3686" s="14">
        <f>VLOOKUP(E3686,'Verweis Faktor'!$A:$B,2,FALSE)</f>
        <v>1</v>
      </c>
      <c r="AJ3686" s="14"/>
      <c r="AK3686" s="14" t="str">
        <f>IF(AL3686="Ja","Versandkosten",VLOOKUP(E3686,'Verweis Belegart'!$A$2:$B$9,2,FALSE))</f>
        <v>Hardware</v>
      </c>
      <c r="AL3686" s="14" t="str">
        <f t="shared" si="521"/>
        <v>Nein</v>
      </c>
      <c r="AM3686" s="14" t="str">
        <f t="shared" si="517"/>
        <v>Positiv</v>
      </c>
    </row>
    <row r="3687" spans="1:39" ht="17.25" customHeight="1" x14ac:dyDescent="0.35">
      <c r="A3687" s="17">
        <v>14573912</v>
      </c>
      <c r="B3687" s="2" t="s">
        <v>2197</v>
      </c>
      <c r="C3687" s="1">
        <v>2025001</v>
      </c>
      <c r="D3687" s="1">
        <v>2000962</v>
      </c>
      <c r="E3687" s="2" t="s">
        <v>34</v>
      </c>
      <c r="F3687" s="2" t="s">
        <v>142</v>
      </c>
      <c r="G3687" s="2" t="s">
        <v>66</v>
      </c>
      <c r="H3687" s="2" t="s">
        <v>671</v>
      </c>
      <c r="I3687" s="2" t="s">
        <v>672</v>
      </c>
      <c r="J3687" s="2" t="s">
        <v>103</v>
      </c>
      <c r="K3687" s="2" t="s">
        <v>28</v>
      </c>
      <c r="L3687" s="2" t="s">
        <v>348</v>
      </c>
      <c r="M3687" s="2" t="s">
        <v>349</v>
      </c>
      <c r="N3687" s="2" t="s">
        <v>350</v>
      </c>
      <c r="O3687" s="3">
        <v>15</v>
      </c>
      <c r="P3687" s="3">
        <v>120.9417</v>
      </c>
      <c r="Q3687" s="3">
        <v>127</v>
      </c>
      <c r="R3687" s="3">
        <v>1905</v>
      </c>
      <c r="S3687" s="3">
        <v>6.0583</v>
      </c>
      <c r="T3687" s="3">
        <v>90.87</v>
      </c>
      <c r="U3687" s="3">
        <v>4.7699999999999996</v>
      </c>
      <c r="V3687" s="2" t="s">
        <v>675</v>
      </c>
      <c r="W3687" s="2" t="s">
        <v>676</v>
      </c>
      <c r="X3687" s="2" t="s">
        <v>72</v>
      </c>
      <c r="Y3687" s="19" t="str">
        <f>VLOOKUP(G3687,'Verweis Kd-Gruppe'!$A$2:$B$8,2,FALSE)</f>
        <v>EXP</v>
      </c>
      <c r="Z3687" s="19" t="str">
        <f>VLOOKUP(J3687,'Verweis Art-Gruppe'!$A$2:$B$15,2,FALSE)</f>
        <v>Geräte</v>
      </c>
      <c r="AA3687" s="19" t="str">
        <f>VLOOKUP(W3687,'Verweis Vertreter'!$A$2:$B$24,2,FALSE)</f>
        <v>Corina Wedel</v>
      </c>
      <c r="AB3687" s="12">
        <f t="shared" si="513"/>
        <v>15</v>
      </c>
      <c r="AC3687" s="12">
        <f t="shared" si="518"/>
        <v>120.9417</v>
      </c>
      <c r="AD3687" s="12">
        <f t="shared" si="519"/>
        <v>127</v>
      </c>
      <c r="AE3687" s="12">
        <f t="shared" si="514"/>
        <v>1905</v>
      </c>
      <c r="AF3687" s="12">
        <f t="shared" si="515"/>
        <v>6.0583</v>
      </c>
      <c r="AG3687" s="12">
        <f t="shared" si="516"/>
        <v>90.87</v>
      </c>
      <c r="AH3687" s="9">
        <f t="shared" si="520"/>
        <v>4.7700787401574803E-2</v>
      </c>
      <c r="AI3687" s="14">
        <f>VLOOKUP(E3687,'Verweis Faktor'!$A:$B,2,FALSE)</f>
        <v>1</v>
      </c>
      <c r="AJ3687" s="14"/>
      <c r="AK3687" s="14" t="str">
        <f>IF(AL3687="Ja","Versandkosten",VLOOKUP(E3687,'Verweis Belegart'!$A$2:$B$9,2,FALSE))</f>
        <v>Hardware</v>
      </c>
      <c r="AL3687" s="14" t="str">
        <f t="shared" si="521"/>
        <v>Nein</v>
      </c>
      <c r="AM3687" s="14" t="str">
        <f t="shared" si="517"/>
        <v>Positiv</v>
      </c>
    </row>
    <row r="3688" spans="1:39" ht="17.25" customHeight="1" x14ac:dyDescent="0.35">
      <c r="A3688" s="17">
        <v>14573912</v>
      </c>
      <c r="B3688" s="2" t="s">
        <v>2197</v>
      </c>
      <c r="C3688" s="1">
        <v>2025001</v>
      </c>
      <c r="D3688" s="1">
        <v>2000962</v>
      </c>
      <c r="E3688" s="2" t="s">
        <v>34</v>
      </c>
      <c r="F3688" s="2" t="s">
        <v>142</v>
      </c>
      <c r="G3688" s="2" t="s">
        <v>66</v>
      </c>
      <c r="H3688" s="2" t="s">
        <v>671</v>
      </c>
      <c r="I3688" s="2" t="s">
        <v>672</v>
      </c>
      <c r="J3688" s="2" t="s">
        <v>103</v>
      </c>
      <c r="K3688" s="2" t="s">
        <v>45</v>
      </c>
      <c r="L3688" s="2" t="s">
        <v>2006</v>
      </c>
      <c r="M3688" s="2" t="s">
        <v>2007</v>
      </c>
      <c r="N3688" s="2" t="s">
        <v>139</v>
      </c>
      <c r="O3688" s="3">
        <v>10</v>
      </c>
      <c r="P3688" s="3">
        <v>695</v>
      </c>
      <c r="Q3688" s="3">
        <v>720</v>
      </c>
      <c r="R3688" s="3">
        <v>7200</v>
      </c>
      <c r="S3688" s="3">
        <v>25</v>
      </c>
      <c r="T3688" s="3">
        <v>250</v>
      </c>
      <c r="U3688" s="3">
        <v>3.47</v>
      </c>
      <c r="V3688" s="2" t="s">
        <v>675</v>
      </c>
      <c r="W3688" s="2" t="s">
        <v>676</v>
      </c>
      <c r="X3688" s="2" t="s">
        <v>72</v>
      </c>
      <c r="Y3688" s="19" t="str">
        <f>VLOOKUP(G3688,'Verweis Kd-Gruppe'!$A$2:$B$8,2,FALSE)</f>
        <v>EXP</v>
      </c>
      <c r="Z3688" s="19" t="str">
        <f>VLOOKUP(J3688,'Verweis Art-Gruppe'!$A$2:$B$15,2,FALSE)</f>
        <v>Geräte</v>
      </c>
      <c r="AA3688" s="19" t="str">
        <f>VLOOKUP(W3688,'Verweis Vertreter'!$A$2:$B$24,2,FALSE)</f>
        <v>Corina Wedel</v>
      </c>
      <c r="AB3688" s="12">
        <f t="shared" si="513"/>
        <v>10</v>
      </c>
      <c r="AC3688" s="12">
        <f t="shared" si="518"/>
        <v>695</v>
      </c>
      <c r="AD3688" s="12">
        <f t="shared" si="519"/>
        <v>720</v>
      </c>
      <c r="AE3688" s="12">
        <f t="shared" si="514"/>
        <v>7200</v>
      </c>
      <c r="AF3688" s="12">
        <f t="shared" si="515"/>
        <v>25</v>
      </c>
      <c r="AG3688" s="12">
        <f t="shared" si="516"/>
        <v>250</v>
      </c>
      <c r="AH3688" s="9">
        <f t="shared" si="520"/>
        <v>3.4722222222222224E-2</v>
      </c>
      <c r="AI3688" s="14">
        <f>VLOOKUP(E3688,'Verweis Faktor'!$A:$B,2,FALSE)</f>
        <v>1</v>
      </c>
      <c r="AJ3688" s="14"/>
      <c r="AK3688" s="14" t="str">
        <f>IF(AL3688="Ja","Versandkosten",VLOOKUP(E3688,'Verweis Belegart'!$A$2:$B$9,2,FALSE))</f>
        <v>Hardware</v>
      </c>
      <c r="AL3688" s="14" t="str">
        <f t="shared" si="521"/>
        <v>Nein</v>
      </c>
      <c r="AM3688" s="14" t="str">
        <f t="shared" si="517"/>
        <v>Positiv</v>
      </c>
    </row>
    <row r="3689" spans="1:39" ht="17.25" customHeight="1" x14ac:dyDescent="0.35">
      <c r="A3689" s="17">
        <v>14573936</v>
      </c>
      <c r="B3689" s="2" t="s">
        <v>2197</v>
      </c>
      <c r="C3689" s="1">
        <v>2025001</v>
      </c>
      <c r="D3689" s="1">
        <v>2000963</v>
      </c>
      <c r="E3689" s="2" t="s">
        <v>34</v>
      </c>
      <c r="F3689" s="2" t="s">
        <v>142</v>
      </c>
      <c r="G3689" s="2" t="s">
        <v>66</v>
      </c>
      <c r="H3689" s="2" t="s">
        <v>1629</v>
      </c>
      <c r="I3689" s="2" t="s">
        <v>1630</v>
      </c>
      <c r="J3689" s="2" t="s">
        <v>103</v>
      </c>
      <c r="K3689" s="2" t="s">
        <v>28</v>
      </c>
      <c r="L3689" s="2" t="s">
        <v>762</v>
      </c>
      <c r="M3689" s="2" t="s">
        <v>763</v>
      </c>
      <c r="N3689" s="2" t="s">
        <v>347</v>
      </c>
      <c r="O3689" s="3">
        <v>20</v>
      </c>
      <c r="P3689" s="3">
        <v>821.67439999999999</v>
      </c>
      <c r="Q3689" s="3">
        <v>799</v>
      </c>
      <c r="R3689" s="3">
        <v>15980</v>
      </c>
      <c r="S3689" s="3">
        <v>-22.674399999999999</v>
      </c>
      <c r="T3689" s="3">
        <v>-453.49</v>
      </c>
      <c r="U3689" s="3">
        <v>-2.83</v>
      </c>
      <c r="V3689" s="2" t="s">
        <v>855</v>
      </c>
      <c r="W3689" s="2" t="s">
        <v>856</v>
      </c>
      <c r="X3689" s="2" t="s">
        <v>72</v>
      </c>
      <c r="Y3689" s="19" t="str">
        <f>VLOOKUP(G3689,'Verweis Kd-Gruppe'!$A$2:$B$8,2,FALSE)</f>
        <v>EXP</v>
      </c>
      <c r="Z3689" s="19" t="str">
        <f>VLOOKUP(J3689,'Verweis Art-Gruppe'!$A$2:$B$15,2,FALSE)</f>
        <v>Geräte</v>
      </c>
      <c r="AA3689" s="19" t="str">
        <f>VLOOKUP(W3689,'Verweis Vertreter'!$A$2:$B$24,2,FALSE)</f>
        <v>Chahid Drimani</v>
      </c>
      <c r="AB3689" s="12">
        <f t="shared" si="513"/>
        <v>20</v>
      </c>
      <c r="AC3689" s="12">
        <f t="shared" si="518"/>
        <v>821.67439999999999</v>
      </c>
      <c r="AD3689" s="12">
        <f t="shared" si="519"/>
        <v>799</v>
      </c>
      <c r="AE3689" s="12">
        <f t="shared" si="514"/>
        <v>15980</v>
      </c>
      <c r="AF3689" s="12">
        <f t="shared" si="515"/>
        <v>-22.674399999999999</v>
      </c>
      <c r="AG3689" s="12">
        <f t="shared" si="516"/>
        <v>-453.49</v>
      </c>
      <c r="AH3689" s="9">
        <f t="shared" si="520"/>
        <v>-2.8378598247809764E-2</v>
      </c>
      <c r="AI3689" s="14">
        <f>VLOOKUP(E3689,'Verweis Faktor'!$A:$B,2,FALSE)</f>
        <v>1</v>
      </c>
      <c r="AJ3689" s="14"/>
      <c r="AK3689" s="14" t="str">
        <f>IF(AL3689="Ja","Versandkosten",VLOOKUP(E3689,'Verweis Belegart'!$A$2:$B$9,2,FALSE))</f>
        <v>Hardware</v>
      </c>
      <c r="AL3689" s="14" t="str">
        <f t="shared" si="521"/>
        <v>Nein</v>
      </c>
      <c r="AM3689" s="14" t="str">
        <f t="shared" si="517"/>
        <v>Negativ</v>
      </c>
    </row>
    <row r="3690" spans="1:39" ht="17.25" customHeight="1" x14ac:dyDescent="0.35">
      <c r="A3690" s="17">
        <v>14573808</v>
      </c>
      <c r="B3690" s="2" t="s">
        <v>2197</v>
      </c>
      <c r="C3690" s="1">
        <v>2025001</v>
      </c>
      <c r="D3690" s="1">
        <v>2000964</v>
      </c>
      <c r="E3690" s="2" t="s">
        <v>34</v>
      </c>
      <c r="F3690" s="2" t="s">
        <v>142</v>
      </c>
      <c r="G3690" s="2" t="s">
        <v>36</v>
      </c>
      <c r="H3690" s="2" t="s">
        <v>600</v>
      </c>
      <c r="I3690" s="2" t="s">
        <v>601</v>
      </c>
      <c r="J3690" s="2" t="s">
        <v>2791</v>
      </c>
      <c r="K3690" s="2" t="s">
        <v>28</v>
      </c>
      <c r="L3690" s="2" t="s">
        <v>249</v>
      </c>
      <c r="M3690" s="2" t="s">
        <v>250</v>
      </c>
      <c r="N3690" s="2" t="s">
        <v>122</v>
      </c>
      <c r="O3690" s="3">
        <v>1</v>
      </c>
      <c r="P3690" s="3">
        <v>0</v>
      </c>
      <c r="Q3690" s="3">
        <v>6.35</v>
      </c>
      <c r="R3690" s="3">
        <v>6.35</v>
      </c>
      <c r="S3690" s="3">
        <v>6.35</v>
      </c>
      <c r="T3690" s="3">
        <v>6.35</v>
      </c>
      <c r="U3690" s="3"/>
      <c r="V3690" s="2" t="s">
        <v>235</v>
      </c>
      <c r="W3690" s="2" t="s">
        <v>236</v>
      </c>
      <c r="X3690" s="2" t="s">
        <v>33</v>
      </c>
      <c r="Y3690" s="19" t="str">
        <f>VLOOKUP(G3690,'Verweis Kd-Gruppe'!$A$2:$B$8,2,FALSE)</f>
        <v>GRK</v>
      </c>
      <c r="Z3690" s="19" t="str">
        <f>VLOOKUP(J3690,'Verweis Art-Gruppe'!$A$2:$B$15,2,FALSE)</f>
        <v>Sonstige</v>
      </c>
      <c r="AA3690" s="19" t="str">
        <f>VLOOKUP(W3690,'Verweis Vertreter'!$A$2:$B$24,2,FALSE)</f>
        <v>Patrick Verfürth</v>
      </c>
      <c r="AB3690" s="12">
        <f t="shared" si="513"/>
        <v>1</v>
      </c>
      <c r="AC3690" s="12">
        <f t="shared" si="518"/>
        <v>0</v>
      </c>
      <c r="AD3690" s="12">
        <f t="shared" si="519"/>
        <v>6.35</v>
      </c>
      <c r="AE3690" s="12">
        <f t="shared" si="514"/>
        <v>6.35</v>
      </c>
      <c r="AF3690" s="12">
        <f t="shared" si="515"/>
        <v>6.35</v>
      </c>
      <c r="AG3690" s="12">
        <f t="shared" si="516"/>
        <v>6.35</v>
      </c>
      <c r="AH3690" s="9">
        <f t="shared" si="520"/>
        <v>1</v>
      </c>
      <c r="AI3690" s="14">
        <f>VLOOKUP(E3690,'Verweis Faktor'!$A:$B,2,FALSE)</f>
        <v>1</v>
      </c>
      <c r="AJ3690" s="14"/>
      <c r="AK3690" s="14" t="str">
        <f>IF(AL3690="Ja","Versandkosten",VLOOKUP(E3690,'Verweis Belegart'!$A$2:$B$9,2,FALSE))</f>
        <v>Versandkosten</v>
      </c>
      <c r="AL3690" s="14" t="str">
        <f t="shared" si="521"/>
        <v>Ja</v>
      </c>
      <c r="AM3690" s="14" t="str">
        <f t="shared" si="517"/>
        <v>Positiv</v>
      </c>
    </row>
    <row r="3691" spans="1:39" ht="17.25" customHeight="1" x14ac:dyDescent="0.35">
      <c r="A3691" s="17">
        <v>14573808</v>
      </c>
      <c r="B3691" s="2" t="s">
        <v>2197</v>
      </c>
      <c r="C3691" s="1">
        <v>2025001</v>
      </c>
      <c r="D3691" s="1">
        <v>2000964</v>
      </c>
      <c r="E3691" s="2" t="s">
        <v>34</v>
      </c>
      <c r="F3691" s="2" t="s">
        <v>142</v>
      </c>
      <c r="G3691" s="2" t="s">
        <v>36</v>
      </c>
      <c r="H3691" s="2" t="s">
        <v>600</v>
      </c>
      <c r="I3691" s="2" t="s">
        <v>601</v>
      </c>
      <c r="J3691" s="2" t="s">
        <v>103</v>
      </c>
      <c r="K3691" s="2" t="s">
        <v>45</v>
      </c>
      <c r="L3691" s="2" t="s">
        <v>608</v>
      </c>
      <c r="M3691" s="2" t="s">
        <v>609</v>
      </c>
      <c r="N3691" s="2" t="s">
        <v>610</v>
      </c>
      <c r="O3691" s="3">
        <v>1</v>
      </c>
      <c r="P3691" s="3">
        <v>181</v>
      </c>
      <c r="Q3691" s="3">
        <v>195</v>
      </c>
      <c r="R3691" s="3">
        <v>195</v>
      </c>
      <c r="S3691" s="3">
        <v>14</v>
      </c>
      <c r="T3691" s="3">
        <v>14</v>
      </c>
      <c r="U3691" s="3">
        <v>7.17</v>
      </c>
      <c r="V3691" s="2" t="s">
        <v>235</v>
      </c>
      <c r="W3691" s="2" t="s">
        <v>236</v>
      </c>
      <c r="X3691" s="2" t="s">
        <v>33</v>
      </c>
      <c r="Y3691" s="19" t="str">
        <f>VLOOKUP(G3691,'Verweis Kd-Gruppe'!$A$2:$B$8,2,FALSE)</f>
        <v>GRK</v>
      </c>
      <c r="Z3691" s="19" t="str">
        <f>VLOOKUP(J3691,'Verweis Art-Gruppe'!$A$2:$B$15,2,FALSE)</f>
        <v>Geräte</v>
      </c>
      <c r="AA3691" s="19" t="str">
        <f>VLOOKUP(W3691,'Verweis Vertreter'!$A$2:$B$24,2,FALSE)</f>
        <v>Patrick Verfürth</v>
      </c>
      <c r="AB3691" s="12">
        <f t="shared" si="513"/>
        <v>1</v>
      </c>
      <c r="AC3691" s="12">
        <f t="shared" si="518"/>
        <v>181</v>
      </c>
      <c r="AD3691" s="12">
        <f t="shared" si="519"/>
        <v>195</v>
      </c>
      <c r="AE3691" s="12">
        <f t="shared" si="514"/>
        <v>195</v>
      </c>
      <c r="AF3691" s="12">
        <f t="shared" si="515"/>
        <v>14</v>
      </c>
      <c r="AG3691" s="12">
        <f t="shared" si="516"/>
        <v>14</v>
      </c>
      <c r="AH3691" s="9">
        <f t="shared" si="520"/>
        <v>7.179487179487179E-2</v>
      </c>
      <c r="AI3691" s="14">
        <f>VLOOKUP(E3691,'Verweis Faktor'!$A:$B,2,FALSE)</f>
        <v>1</v>
      </c>
      <c r="AJ3691" s="14"/>
      <c r="AK3691" s="14" t="str">
        <f>IF(AL3691="Ja","Versandkosten",VLOOKUP(E3691,'Verweis Belegart'!$A$2:$B$9,2,FALSE))</f>
        <v>Hardware</v>
      </c>
      <c r="AL3691" s="14" t="str">
        <f t="shared" si="521"/>
        <v>Nein</v>
      </c>
      <c r="AM3691" s="14" t="str">
        <f t="shared" si="517"/>
        <v>Positiv</v>
      </c>
    </row>
    <row r="3692" spans="1:39" ht="17.25" customHeight="1" x14ac:dyDescent="0.35">
      <c r="A3692" s="17">
        <v>14573824</v>
      </c>
      <c r="B3692" s="2" t="s">
        <v>2197</v>
      </c>
      <c r="C3692" s="1">
        <v>2025001</v>
      </c>
      <c r="D3692" s="1">
        <v>2000965</v>
      </c>
      <c r="E3692" s="2" t="s">
        <v>34</v>
      </c>
      <c r="F3692" s="2" t="s">
        <v>142</v>
      </c>
      <c r="G3692" s="2" t="s">
        <v>36</v>
      </c>
      <c r="H3692" s="2" t="s">
        <v>600</v>
      </c>
      <c r="I3692" s="2" t="s">
        <v>601</v>
      </c>
      <c r="J3692" s="2" t="s">
        <v>2791</v>
      </c>
      <c r="K3692" s="2" t="s">
        <v>28</v>
      </c>
      <c r="L3692" s="2" t="s">
        <v>249</v>
      </c>
      <c r="M3692" s="2" t="s">
        <v>250</v>
      </c>
      <c r="N3692" s="2" t="s">
        <v>122</v>
      </c>
      <c r="O3692" s="3">
        <v>1</v>
      </c>
      <c r="P3692" s="3">
        <v>0</v>
      </c>
      <c r="Q3692" s="3">
        <v>6.35</v>
      </c>
      <c r="R3692" s="3">
        <v>6.35</v>
      </c>
      <c r="S3692" s="3">
        <v>6.35</v>
      </c>
      <c r="T3692" s="3">
        <v>6.35</v>
      </c>
      <c r="U3692" s="3"/>
      <c r="V3692" s="2" t="s">
        <v>235</v>
      </c>
      <c r="W3692" s="2" t="s">
        <v>236</v>
      </c>
      <c r="X3692" s="2" t="s">
        <v>33</v>
      </c>
      <c r="Y3692" s="19" t="str">
        <f>VLOOKUP(G3692,'Verweis Kd-Gruppe'!$A$2:$B$8,2,FALSE)</f>
        <v>GRK</v>
      </c>
      <c r="Z3692" s="19" t="str">
        <f>VLOOKUP(J3692,'Verweis Art-Gruppe'!$A$2:$B$15,2,FALSE)</f>
        <v>Sonstige</v>
      </c>
      <c r="AA3692" s="19" t="str">
        <f>VLOOKUP(W3692,'Verweis Vertreter'!$A$2:$B$24,2,FALSE)</f>
        <v>Patrick Verfürth</v>
      </c>
      <c r="AB3692" s="12">
        <f t="shared" si="513"/>
        <v>1</v>
      </c>
      <c r="AC3692" s="12">
        <f t="shared" si="518"/>
        <v>0</v>
      </c>
      <c r="AD3692" s="12">
        <f t="shared" si="519"/>
        <v>6.35</v>
      </c>
      <c r="AE3692" s="12">
        <f t="shared" si="514"/>
        <v>6.35</v>
      </c>
      <c r="AF3692" s="12">
        <f t="shared" si="515"/>
        <v>6.35</v>
      </c>
      <c r="AG3692" s="12">
        <f t="shared" si="516"/>
        <v>6.35</v>
      </c>
      <c r="AH3692" s="9">
        <f t="shared" si="520"/>
        <v>1</v>
      </c>
      <c r="AI3692" s="14">
        <f>VLOOKUP(E3692,'Verweis Faktor'!$A:$B,2,FALSE)</f>
        <v>1</v>
      </c>
      <c r="AJ3692" s="14"/>
      <c r="AK3692" s="14" t="str">
        <f>IF(AL3692="Ja","Versandkosten",VLOOKUP(E3692,'Verweis Belegart'!$A$2:$B$9,2,FALSE))</f>
        <v>Versandkosten</v>
      </c>
      <c r="AL3692" s="14" t="str">
        <f t="shared" si="521"/>
        <v>Ja</v>
      </c>
      <c r="AM3692" s="14" t="str">
        <f t="shared" si="517"/>
        <v>Positiv</v>
      </c>
    </row>
    <row r="3693" spans="1:39" ht="17.25" customHeight="1" x14ac:dyDescent="0.35">
      <c r="A3693" s="17">
        <v>14573824</v>
      </c>
      <c r="B3693" s="2" t="s">
        <v>2197</v>
      </c>
      <c r="C3693" s="1">
        <v>2025001</v>
      </c>
      <c r="D3693" s="1">
        <v>2000965</v>
      </c>
      <c r="E3693" s="2" t="s">
        <v>34</v>
      </c>
      <c r="F3693" s="2" t="s">
        <v>142</v>
      </c>
      <c r="G3693" s="2" t="s">
        <v>36</v>
      </c>
      <c r="H3693" s="2" t="s">
        <v>600</v>
      </c>
      <c r="I3693" s="2" t="s">
        <v>601</v>
      </c>
      <c r="J3693" s="2" t="s">
        <v>103</v>
      </c>
      <c r="K3693" s="2" t="s">
        <v>45</v>
      </c>
      <c r="L3693" s="2" t="s">
        <v>1671</v>
      </c>
      <c r="M3693" s="2" t="s">
        <v>1672</v>
      </c>
      <c r="N3693" s="2" t="s">
        <v>1413</v>
      </c>
      <c r="O3693" s="3">
        <v>1</v>
      </c>
      <c r="P3693" s="3">
        <v>71</v>
      </c>
      <c r="Q3693" s="3">
        <v>77</v>
      </c>
      <c r="R3693" s="3">
        <v>77</v>
      </c>
      <c r="S3693" s="3">
        <v>6</v>
      </c>
      <c r="T3693" s="3">
        <v>6</v>
      </c>
      <c r="U3693" s="3">
        <v>7.79</v>
      </c>
      <c r="V3693" s="2" t="s">
        <v>235</v>
      </c>
      <c r="W3693" s="2" t="s">
        <v>236</v>
      </c>
      <c r="X3693" s="2" t="s">
        <v>33</v>
      </c>
      <c r="Y3693" s="19" t="str">
        <f>VLOOKUP(G3693,'Verweis Kd-Gruppe'!$A$2:$B$8,2,FALSE)</f>
        <v>GRK</v>
      </c>
      <c r="Z3693" s="19" t="str">
        <f>VLOOKUP(J3693,'Verweis Art-Gruppe'!$A$2:$B$15,2,FALSE)</f>
        <v>Geräte</v>
      </c>
      <c r="AA3693" s="19" t="str">
        <f>VLOOKUP(W3693,'Verweis Vertreter'!$A$2:$B$24,2,FALSE)</f>
        <v>Patrick Verfürth</v>
      </c>
      <c r="AB3693" s="12">
        <f t="shared" si="513"/>
        <v>1</v>
      </c>
      <c r="AC3693" s="12">
        <f t="shared" si="518"/>
        <v>71</v>
      </c>
      <c r="AD3693" s="12">
        <f t="shared" si="519"/>
        <v>77</v>
      </c>
      <c r="AE3693" s="12">
        <f t="shared" si="514"/>
        <v>77</v>
      </c>
      <c r="AF3693" s="12">
        <f t="shared" si="515"/>
        <v>6</v>
      </c>
      <c r="AG3693" s="12">
        <f t="shared" si="516"/>
        <v>6</v>
      </c>
      <c r="AH3693" s="9">
        <f t="shared" si="520"/>
        <v>7.792207792207792E-2</v>
      </c>
      <c r="AI3693" s="14">
        <f>VLOOKUP(E3693,'Verweis Faktor'!$A:$B,2,FALSE)</f>
        <v>1</v>
      </c>
      <c r="AJ3693" s="14"/>
      <c r="AK3693" s="14" t="str">
        <f>IF(AL3693="Ja","Versandkosten",VLOOKUP(E3693,'Verweis Belegart'!$A$2:$B$9,2,FALSE))</f>
        <v>Hardware</v>
      </c>
      <c r="AL3693" s="14" t="str">
        <f t="shared" si="521"/>
        <v>Nein</v>
      </c>
      <c r="AM3693" s="14" t="str">
        <f t="shared" si="517"/>
        <v>Positiv</v>
      </c>
    </row>
    <row r="3694" spans="1:39" ht="17.25" customHeight="1" x14ac:dyDescent="0.35">
      <c r="A3694" s="17">
        <v>14573846</v>
      </c>
      <c r="B3694" s="2" t="s">
        <v>2197</v>
      </c>
      <c r="C3694" s="1">
        <v>2025001</v>
      </c>
      <c r="D3694" s="1">
        <v>2000966</v>
      </c>
      <c r="E3694" s="2" t="s">
        <v>34</v>
      </c>
      <c r="F3694" s="2" t="s">
        <v>142</v>
      </c>
      <c r="G3694" s="2" t="s">
        <v>36</v>
      </c>
      <c r="H3694" s="2" t="s">
        <v>600</v>
      </c>
      <c r="I3694" s="2" t="s">
        <v>601</v>
      </c>
      <c r="J3694" s="2" t="s">
        <v>2791</v>
      </c>
      <c r="K3694" s="2" t="s">
        <v>28</v>
      </c>
      <c r="L3694" s="2" t="s">
        <v>249</v>
      </c>
      <c r="M3694" s="2" t="s">
        <v>250</v>
      </c>
      <c r="N3694" s="2" t="s">
        <v>122</v>
      </c>
      <c r="O3694" s="3">
        <v>1</v>
      </c>
      <c r="P3694" s="3">
        <v>0</v>
      </c>
      <c r="Q3694" s="3">
        <v>6.35</v>
      </c>
      <c r="R3694" s="3">
        <v>6.35</v>
      </c>
      <c r="S3694" s="3">
        <v>6.35</v>
      </c>
      <c r="T3694" s="3">
        <v>6.35</v>
      </c>
      <c r="U3694" s="3"/>
      <c r="V3694" s="2" t="s">
        <v>235</v>
      </c>
      <c r="W3694" s="2" t="s">
        <v>236</v>
      </c>
      <c r="X3694" s="2" t="s">
        <v>33</v>
      </c>
      <c r="Y3694" s="19" t="str">
        <f>VLOOKUP(G3694,'Verweis Kd-Gruppe'!$A$2:$B$8,2,FALSE)</f>
        <v>GRK</v>
      </c>
      <c r="Z3694" s="19" t="str">
        <f>VLOOKUP(J3694,'Verweis Art-Gruppe'!$A$2:$B$15,2,FALSE)</f>
        <v>Sonstige</v>
      </c>
      <c r="AA3694" s="19" t="str">
        <f>VLOOKUP(W3694,'Verweis Vertreter'!$A$2:$B$24,2,FALSE)</f>
        <v>Patrick Verfürth</v>
      </c>
      <c r="AB3694" s="12">
        <f t="shared" si="513"/>
        <v>1</v>
      </c>
      <c r="AC3694" s="12">
        <f t="shared" si="518"/>
        <v>0</v>
      </c>
      <c r="AD3694" s="12">
        <f t="shared" si="519"/>
        <v>6.35</v>
      </c>
      <c r="AE3694" s="12">
        <f t="shared" si="514"/>
        <v>6.35</v>
      </c>
      <c r="AF3694" s="12">
        <f t="shared" si="515"/>
        <v>6.35</v>
      </c>
      <c r="AG3694" s="12">
        <f t="shared" si="516"/>
        <v>6.35</v>
      </c>
      <c r="AH3694" s="9">
        <f t="shared" si="520"/>
        <v>1</v>
      </c>
      <c r="AI3694" s="14">
        <f>VLOOKUP(E3694,'Verweis Faktor'!$A:$B,2,FALSE)</f>
        <v>1</v>
      </c>
      <c r="AJ3694" s="14"/>
      <c r="AK3694" s="14" t="str">
        <f>IF(AL3694="Ja","Versandkosten",VLOOKUP(E3694,'Verweis Belegart'!$A$2:$B$9,2,FALSE))</f>
        <v>Versandkosten</v>
      </c>
      <c r="AL3694" s="14" t="str">
        <f t="shared" si="521"/>
        <v>Ja</v>
      </c>
      <c r="AM3694" s="14" t="str">
        <f t="shared" si="517"/>
        <v>Positiv</v>
      </c>
    </row>
    <row r="3695" spans="1:39" ht="17.25" customHeight="1" x14ac:dyDescent="0.35">
      <c r="A3695" s="17">
        <v>14573846</v>
      </c>
      <c r="B3695" s="2" t="s">
        <v>2197</v>
      </c>
      <c r="C3695" s="1">
        <v>2025001</v>
      </c>
      <c r="D3695" s="1">
        <v>2000966</v>
      </c>
      <c r="E3695" s="2" t="s">
        <v>34</v>
      </c>
      <c r="F3695" s="2" t="s">
        <v>142</v>
      </c>
      <c r="G3695" s="2" t="s">
        <v>36</v>
      </c>
      <c r="H3695" s="2" t="s">
        <v>600</v>
      </c>
      <c r="I3695" s="2" t="s">
        <v>601</v>
      </c>
      <c r="J3695" s="2" t="s">
        <v>103</v>
      </c>
      <c r="K3695" s="2" t="s">
        <v>45</v>
      </c>
      <c r="L3695" s="2" t="s">
        <v>866</v>
      </c>
      <c r="M3695" s="2" t="s">
        <v>867</v>
      </c>
      <c r="N3695" s="2" t="s">
        <v>868</v>
      </c>
      <c r="O3695" s="3">
        <v>1</v>
      </c>
      <c r="P3695" s="3">
        <v>276.61900000000003</v>
      </c>
      <c r="Q3695" s="3">
        <v>287</v>
      </c>
      <c r="R3695" s="3">
        <v>287</v>
      </c>
      <c r="S3695" s="3">
        <v>10.381</v>
      </c>
      <c r="T3695" s="3">
        <v>10.38</v>
      </c>
      <c r="U3695" s="3">
        <v>3.61</v>
      </c>
      <c r="V3695" s="2" t="s">
        <v>235</v>
      </c>
      <c r="W3695" s="2" t="s">
        <v>236</v>
      </c>
      <c r="X3695" s="2" t="s">
        <v>33</v>
      </c>
      <c r="Y3695" s="19" t="str">
        <f>VLOOKUP(G3695,'Verweis Kd-Gruppe'!$A$2:$B$8,2,FALSE)</f>
        <v>GRK</v>
      </c>
      <c r="Z3695" s="19" t="str">
        <f>VLOOKUP(J3695,'Verweis Art-Gruppe'!$A$2:$B$15,2,FALSE)</f>
        <v>Geräte</v>
      </c>
      <c r="AA3695" s="19" t="str">
        <f>VLOOKUP(W3695,'Verweis Vertreter'!$A$2:$B$24,2,FALSE)</f>
        <v>Patrick Verfürth</v>
      </c>
      <c r="AB3695" s="12">
        <f t="shared" si="513"/>
        <v>1</v>
      </c>
      <c r="AC3695" s="12">
        <f t="shared" si="518"/>
        <v>276.61900000000003</v>
      </c>
      <c r="AD3695" s="12">
        <f t="shared" si="519"/>
        <v>287</v>
      </c>
      <c r="AE3695" s="12">
        <f t="shared" si="514"/>
        <v>287</v>
      </c>
      <c r="AF3695" s="12">
        <f t="shared" si="515"/>
        <v>10.381</v>
      </c>
      <c r="AG3695" s="12">
        <f t="shared" si="516"/>
        <v>10.38</v>
      </c>
      <c r="AH3695" s="9">
        <f t="shared" si="520"/>
        <v>3.6167247386759582E-2</v>
      </c>
      <c r="AI3695" s="14">
        <f>VLOOKUP(E3695,'Verweis Faktor'!$A:$B,2,FALSE)</f>
        <v>1</v>
      </c>
      <c r="AJ3695" s="14"/>
      <c r="AK3695" s="14" t="str">
        <f>IF(AL3695="Ja","Versandkosten",VLOOKUP(E3695,'Verweis Belegart'!$A$2:$B$9,2,FALSE))</f>
        <v>Hardware</v>
      </c>
      <c r="AL3695" s="14" t="str">
        <f t="shared" si="521"/>
        <v>Nein</v>
      </c>
      <c r="AM3695" s="14" t="str">
        <f t="shared" si="517"/>
        <v>Positiv</v>
      </c>
    </row>
    <row r="3696" spans="1:39" ht="17.25" customHeight="1" x14ac:dyDescent="0.35">
      <c r="A3696" s="17">
        <v>14573825</v>
      </c>
      <c r="B3696" s="2" t="s">
        <v>2197</v>
      </c>
      <c r="C3696" s="1">
        <v>2025001</v>
      </c>
      <c r="D3696" s="1">
        <v>2000967</v>
      </c>
      <c r="E3696" s="2" t="s">
        <v>34</v>
      </c>
      <c r="F3696" s="2" t="s">
        <v>142</v>
      </c>
      <c r="G3696" s="2" t="s">
        <v>66</v>
      </c>
      <c r="H3696" s="2" t="s">
        <v>2291</v>
      </c>
      <c r="I3696" s="2" t="s">
        <v>2292</v>
      </c>
      <c r="J3696" s="2" t="s">
        <v>103</v>
      </c>
      <c r="K3696" s="2" t="s">
        <v>28</v>
      </c>
      <c r="L3696" s="2" t="s">
        <v>1403</v>
      </c>
      <c r="M3696" s="2" t="s">
        <v>1404</v>
      </c>
      <c r="N3696" s="2" t="s">
        <v>1405</v>
      </c>
      <c r="O3696" s="3">
        <v>1</v>
      </c>
      <c r="P3696" s="3">
        <v>360.71789999999999</v>
      </c>
      <c r="Q3696" s="3">
        <v>379</v>
      </c>
      <c r="R3696" s="3">
        <v>379</v>
      </c>
      <c r="S3696" s="3">
        <v>18.2821</v>
      </c>
      <c r="T3696" s="3">
        <v>18.28</v>
      </c>
      <c r="U3696" s="3">
        <v>4.82</v>
      </c>
      <c r="V3696" s="2" t="s">
        <v>123</v>
      </c>
      <c r="W3696" s="2" t="s">
        <v>124</v>
      </c>
      <c r="X3696" s="2" t="s">
        <v>125</v>
      </c>
      <c r="Y3696" s="19" t="str">
        <f>VLOOKUP(G3696,'Verweis Kd-Gruppe'!$A$2:$B$8,2,FALSE)</f>
        <v>EXP</v>
      </c>
      <c r="Z3696" s="19" t="str">
        <f>VLOOKUP(J3696,'Verweis Art-Gruppe'!$A$2:$B$15,2,FALSE)</f>
        <v>Geräte</v>
      </c>
      <c r="AA3696" s="19" t="str">
        <f>VLOOKUP(W3696,'Verweis Vertreter'!$A$2:$B$24,2,FALSE)</f>
        <v>Antonio Vuolo</v>
      </c>
      <c r="AB3696" s="12">
        <f t="shared" si="513"/>
        <v>1</v>
      </c>
      <c r="AC3696" s="12">
        <f t="shared" si="518"/>
        <v>360.71789999999999</v>
      </c>
      <c r="AD3696" s="12">
        <f t="shared" si="519"/>
        <v>379</v>
      </c>
      <c r="AE3696" s="12">
        <f t="shared" si="514"/>
        <v>379</v>
      </c>
      <c r="AF3696" s="12">
        <f t="shared" si="515"/>
        <v>18.2821</v>
      </c>
      <c r="AG3696" s="12">
        <f t="shared" si="516"/>
        <v>18.28</v>
      </c>
      <c r="AH3696" s="9">
        <f t="shared" si="520"/>
        <v>4.8232189973614781E-2</v>
      </c>
      <c r="AI3696" s="14">
        <f>VLOOKUP(E3696,'Verweis Faktor'!$A:$B,2,FALSE)</f>
        <v>1</v>
      </c>
      <c r="AJ3696" s="14"/>
      <c r="AK3696" s="14" t="str">
        <f>IF(AL3696="Ja","Versandkosten",VLOOKUP(E3696,'Verweis Belegart'!$A$2:$B$9,2,FALSE))</f>
        <v>Hardware</v>
      </c>
      <c r="AL3696" s="14" t="str">
        <f t="shared" si="521"/>
        <v>Nein</v>
      </c>
      <c r="AM3696" s="14" t="str">
        <f t="shared" si="517"/>
        <v>Positiv</v>
      </c>
    </row>
    <row r="3697" spans="1:39" ht="17.25" customHeight="1" x14ac:dyDescent="0.35">
      <c r="A3697" s="17">
        <v>14573825</v>
      </c>
      <c r="B3697" s="2" t="s">
        <v>2197</v>
      </c>
      <c r="C3697" s="1">
        <v>2025001</v>
      </c>
      <c r="D3697" s="1">
        <v>2000967</v>
      </c>
      <c r="E3697" s="2" t="s">
        <v>34</v>
      </c>
      <c r="F3697" s="2" t="s">
        <v>142</v>
      </c>
      <c r="G3697" s="2" t="s">
        <v>66</v>
      </c>
      <c r="H3697" s="2" t="s">
        <v>2291</v>
      </c>
      <c r="I3697" s="2" t="s">
        <v>2292</v>
      </c>
      <c r="J3697" s="2" t="s">
        <v>103</v>
      </c>
      <c r="K3697" s="2" t="s">
        <v>45</v>
      </c>
      <c r="L3697" s="2" t="s">
        <v>167</v>
      </c>
      <c r="M3697" s="2" t="s">
        <v>168</v>
      </c>
      <c r="N3697" s="2" t="s">
        <v>169</v>
      </c>
      <c r="O3697" s="3">
        <v>2</v>
      </c>
      <c r="P3697" s="3">
        <v>830</v>
      </c>
      <c r="Q3697" s="3">
        <v>849</v>
      </c>
      <c r="R3697" s="3">
        <v>1698</v>
      </c>
      <c r="S3697" s="3">
        <v>19</v>
      </c>
      <c r="T3697" s="3">
        <v>38</v>
      </c>
      <c r="U3697" s="3">
        <v>2.23</v>
      </c>
      <c r="V3697" s="2" t="s">
        <v>123</v>
      </c>
      <c r="W3697" s="2" t="s">
        <v>124</v>
      </c>
      <c r="X3697" s="2" t="s">
        <v>125</v>
      </c>
      <c r="Y3697" s="19" t="str">
        <f>VLOOKUP(G3697,'Verweis Kd-Gruppe'!$A$2:$B$8,2,FALSE)</f>
        <v>EXP</v>
      </c>
      <c r="Z3697" s="19" t="str">
        <f>VLOOKUP(J3697,'Verweis Art-Gruppe'!$A$2:$B$15,2,FALSE)</f>
        <v>Geräte</v>
      </c>
      <c r="AA3697" s="19" t="str">
        <f>VLOOKUP(W3697,'Verweis Vertreter'!$A$2:$B$24,2,FALSE)</f>
        <v>Antonio Vuolo</v>
      </c>
      <c r="AB3697" s="12">
        <f t="shared" si="513"/>
        <v>2</v>
      </c>
      <c r="AC3697" s="12">
        <f t="shared" si="518"/>
        <v>830</v>
      </c>
      <c r="AD3697" s="12">
        <f t="shared" si="519"/>
        <v>849</v>
      </c>
      <c r="AE3697" s="12">
        <f t="shared" si="514"/>
        <v>1698</v>
      </c>
      <c r="AF3697" s="12">
        <f t="shared" si="515"/>
        <v>19</v>
      </c>
      <c r="AG3697" s="12">
        <f t="shared" si="516"/>
        <v>38</v>
      </c>
      <c r="AH3697" s="9">
        <f t="shared" si="520"/>
        <v>2.237926972909305E-2</v>
      </c>
      <c r="AI3697" s="14">
        <f>VLOOKUP(E3697,'Verweis Faktor'!$A:$B,2,FALSE)</f>
        <v>1</v>
      </c>
      <c r="AJ3697" s="14"/>
      <c r="AK3697" s="14" t="str">
        <f>IF(AL3697="Ja","Versandkosten",VLOOKUP(E3697,'Verweis Belegart'!$A$2:$B$9,2,FALSE))</f>
        <v>Hardware</v>
      </c>
      <c r="AL3697" s="14" t="str">
        <f t="shared" si="521"/>
        <v>Nein</v>
      </c>
      <c r="AM3697" s="14" t="str">
        <f t="shared" si="517"/>
        <v>Positiv</v>
      </c>
    </row>
    <row r="3698" spans="1:39" ht="17.25" customHeight="1" x14ac:dyDescent="0.35">
      <c r="A3698" s="17">
        <v>14573825</v>
      </c>
      <c r="B3698" s="2" t="s">
        <v>2197</v>
      </c>
      <c r="C3698" s="1">
        <v>2025001</v>
      </c>
      <c r="D3698" s="1">
        <v>2000967</v>
      </c>
      <c r="E3698" s="2" t="s">
        <v>34</v>
      </c>
      <c r="F3698" s="2" t="s">
        <v>142</v>
      </c>
      <c r="G3698" s="2" t="s">
        <v>66</v>
      </c>
      <c r="H3698" s="2" t="s">
        <v>2291</v>
      </c>
      <c r="I3698" s="2" t="s">
        <v>2292</v>
      </c>
      <c r="J3698" s="2" t="s">
        <v>103</v>
      </c>
      <c r="K3698" s="2" t="s">
        <v>49</v>
      </c>
      <c r="L3698" s="2" t="s">
        <v>88</v>
      </c>
      <c r="M3698" s="2" t="s">
        <v>89</v>
      </c>
      <c r="N3698" s="2" t="s">
        <v>90</v>
      </c>
      <c r="O3698" s="3">
        <v>3</v>
      </c>
      <c r="P3698" s="3">
        <v>530.07069999999999</v>
      </c>
      <c r="Q3698" s="3">
        <v>555</v>
      </c>
      <c r="R3698" s="3">
        <v>1665</v>
      </c>
      <c r="S3698" s="3">
        <v>24.929300000000001</v>
      </c>
      <c r="T3698" s="3">
        <v>74.790000000000006</v>
      </c>
      <c r="U3698" s="3">
        <v>4.49</v>
      </c>
      <c r="V3698" s="2" t="s">
        <v>123</v>
      </c>
      <c r="W3698" s="2" t="s">
        <v>124</v>
      </c>
      <c r="X3698" s="2" t="s">
        <v>125</v>
      </c>
      <c r="Y3698" s="19" t="str">
        <f>VLOOKUP(G3698,'Verweis Kd-Gruppe'!$A$2:$B$8,2,FALSE)</f>
        <v>EXP</v>
      </c>
      <c r="Z3698" s="19" t="str">
        <f>VLOOKUP(J3698,'Verweis Art-Gruppe'!$A$2:$B$15,2,FALSE)</f>
        <v>Geräte</v>
      </c>
      <c r="AA3698" s="19" t="str">
        <f>VLOOKUP(W3698,'Verweis Vertreter'!$A$2:$B$24,2,FALSE)</f>
        <v>Antonio Vuolo</v>
      </c>
      <c r="AB3698" s="12">
        <f t="shared" si="513"/>
        <v>3</v>
      </c>
      <c r="AC3698" s="12">
        <f t="shared" si="518"/>
        <v>530.07069999999999</v>
      </c>
      <c r="AD3698" s="12">
        <f t="shared" si="519"/>
        <v>555</v>
      </c>
      <c r="AE3698" s="12">
        <f t="shared" si="514"/>
        <v>1665</v>
      </c>
      <c r="AF3698" s="12">
        <f t="shared" si="515"/>
        <v>24.929300000000001</v>
      </c>
      <c r="AG3698" s="12">
        <f t="shared" si="516"/>
        <v>74.790000000000006</v>
      </c>
      <c r="AH3698" s="9">
        <f t="shared" si="520"/>
        <v>4.4918918918918922E-2</v>
      </c>
      <c r="AI3698" s="14">
        <f>VLOOKUP(E3698,'Verweis Faktor'!$A:$B,2,FALSE)</f>
        <v>1</v>
      </c>
      <c r="AJ3698" s="14"/>
      <c r="AK3698" s="14" t="str">
        <f>IF(AL3698="Ja","Versandkosten",VLOOKUP(E3698,'Verweis Belegart'!$A$2:$B$9,2,FALSE))</f>
        <v>Hardware</v>
      </c>
      <c r="AL3698" s="14" t="str">
        <f t="shared" si="521"/>
        <v>Nein</v>
      </c>
      <c r="AM3698" s="14" t="str">
        <f t="shared" si="517"/>
        <v>Positiv</v>
      </c>
    </row>
    <row r="3699" spans="1:39" ht="17.25" customHeight="1" x14ac:dyDescent="0.35">
      <c r="A3699" s="17">
        <v>14573825</v>
      </c>
      <c r="B3699" s="2" t="s">
        <v>2197</v>
      </c>
      <c r="C3699" s="1">
        <v>2025001</v>
      </c>
      <c r="D3699" s="1">
        <v>2000967</v>
      </c>
      <c r="E3699" s="2" t="s">
        <v>34</v>
      </c>
      <c r="F3699" s="2" t="s">
        <v>142</v>
      </c>
      <c r="G3699" s="2" t="s">
        <v>66</v>
      </c>
      <c r="H3699" s="2" t="s">
        <v>2291</v>
      </c>
      <c r="I3699" s="2" t="s">
        <v>2292</v>
      </c>
      <c r="J3699" s="2" t="s">
        <v>103</v>
      </c>
      <c r="K3699" s="2" t="s">
        <v>79</v>
      </c>
      <c r="L3699" s="2" t="s">
        <v>1214</v>
      </c>
      <c r="M3699" s="2" t="s">
        <v>1215</v>
      </c>
      <c r="N3699" s="2" t="s">
        <v>58</v>
      </c>
      <c r="O3699" s="3">
        <v>1</v>
      </c>
      <c r="P3699" s="3">
        <v>615</v>
      </c>
      <c r="Q3699" s="3">
        <v>629</v>
      </c>
      <c r="R3699" s="3">
        <v>629</v>
      </c>
      <c r="S3699" s="3">
        <v>14</v>
      </c>
      <c r="T3699" s="3">
        <v>14</v>
      </c>
      <c r="U3699" s="3">
        <v>2.2200000000000002</v>
      </c>
      <c r="V3699" s="2" t="s">
        <v>123</v>
      </c>
      <c r="W3699" s="2" t="s">
        <v>124</v>
      </c>
      <c r="X3699" s="2" t="s">
        <v>125</v>
      </c>
      <c r="Y3699" s="19" t="str">
        <f>VLOOKUP(G3699,'Verweis Kd-Gruppe'!$A$2:$B$8,2,FALSE)</f>
        <v>EXP</v>
      </c>
      <c r="Z3699" s="19" t="str">
        <f>VLOOKUP(J3699,'Verweis Art-Gruppe'!$A$2:$B$15,2,FALSE)</f>
        <v>Geräte</v>
      </c>
      <c r="AA3699" s="19" t="str">
        <f>VLOOKUP(W3699,'Verweis Vertreter'!$A$2:$B$24,2,FALSE)</f>
        <v>Antonio Vuolo</v>
      </c>
      <c r="AB3699" s="12">
        <f t="shared" si="513"/>
        <v>1</v>
      </c>
      <c r="AC3699" s="12">
        <f t="shared" si="518"/>
        <v>615</v>
      </c>
      <c r="AD3699" s="12">
        <f t="shared" si="519"/>
        <v>629</v>
      </c>
      <c r="AE3699" s="12">
        <f t="shared" si="514"/>
        <v>629</v>
      </c>
      <c r="AF3699" s="12">
        <f t="shared" si="515"/>
        <v>14</v>
      </c>
      <c r="AG3699" s="12">
        <f t="shared" si="516"/>
        <v>14</v>
      </c>
      <c r="AH3699" s="9">
        <f t="shared" si="520"/>
        <v>2.2257551669316374E-2</v>
      </c>
      <c r="AI3699" s="14">
        <f>VLOOKUP(E3699,'Verweis Faktor'!$A:$B,2,FALSE)</f>
        <v>1</v>
      </c>
      <c r="AJ3699" s="14"/>
      <c r="AK3699" s="14" t="str">
        <f>IF(AL3699="Ja","Versandkosten",VLOOKUP(E3699,'Verweis Belegart'!$A$2:$B$9,2,FALSE))</f>
        <v>Hardware</v>
      </c>
      <c r="AL3699" s="14" t="str">
        <f t="shared" si="521"/>
        <v>Nein</v>
      </c>
      <c r="AM3699" s="14" t="str">
        <f t="shared" si="517"/>
        <v>Positiv</v>
      </c>
    </row>
    <row r="3700" spans="1:39" ht="17.25" customHeight="1" x14ac:dyDescent="0.35">
      <c r="A3700" s="17">
        <v>14573825</v>
      </c>
      <c r="B3700" s="2" t="s">
        <v>2197</v>
      </c>
      <c r="C3700" s="1">
        <v>2025001</v>
      </c>
      <c r="D3700" s="1">
        <v>2000967</v>
      </c>
      <c r="E3700" s="2" t="s">
        <v>34</v>
      </c>
      <c r="F3700" s="2" t="s">
        <v>142</v>
      </c>
      <c r="G3700" s="2" t="s">
        <v>66</v>
      </c>
      <c r="H3700" s="2" t="s">
        <v>2291</v>
      </c>
      <c r="I3700" s="2" t="s">
        <v>2292</v>
      </c>
      <c r="J3700" s="2" t="s">
        <v>103</v>
      </c>
      <c r="K3700" s="2" t="s">
        <v>83</v>
      </c>
      <c r="L3700" s="2" t="s">
        <v>1808</v>
      </c>
      <c r="M3700" s="2" t="s">
        <v>1809</v>
      </c>
      <c r="N3700" s="2" t="s">
        <v>139</v>
      </c>
      <c r="O3700" s="3">
        <v>3</v>
      </c>
      <c r="P3700" s="3">
        <v>704</v>
      </c>
      <c r="Q3700" s="3">
        <v>722</v>
      </c>
      <c r="R3700" s="3">
        <v>2166</v>
      </c>
      <c r="S3700" s="3">
        <v>18</v>
      </c>
      <c r="T3700" s="3">
        <v>54</v>
      </c>
      <c r="U3700" s="3">
        <v>2.4900000000000002</v>
      </c>
      <c r="V3700" s="2" t="s">
        <v>123</v>
      </c>
      <c r="W3700" s="2" t="s">
        <v>124</v>
      </c>
      <c r="X3700" s="2" t="s">
        <v>125</v>
      </c>
      <c r="Y3700" s="19" t="str">
        <f>VLOOKUP(G3700,'Verweis Kd-Gruppe'!$A$2:$B$8,2,FALSE)</f>
        <v>EXP</v>
      </c>
      <c r="Z3700" s="19" t="str">
        <f>VLOOKUP(J3700,'Verweis Art-Gruppe'!$A$2:$B$15,2,FALSE)</f>
        <v>Geräte</v>
      </c>
      <c r="AA3700" s="19" t="str">
        <f>VLOOKUP(W3700,'Verweis Vertreter'!$A$2:$B$24,2,FALSE)</f>
        <v>Antonio Vuolo</v>
      </c>
      <c r="AB3700" s="12">
        <f t="shared" si="513"/>
        <v>3</v>
      </c>
      <c r="AC3700" s="12">
        <f t="shared" si="518"/>
        <v>704</v>
      </c>
      <c r="AD3700" s="12">
        <f t="shared" si="519"/>
        <v>722</v>
      </c>
      <c r="AE3700" s="12">
        <f t="shared" si="514"/>
        <v>2166</v>
      </c>
      <c r="AF3700" s="12">
        <f t="shared" si="515"/>
        <v>18</v>
      </c>
      <c r="AG3700" s="12">
        <f t="shared" si="516"/>
        <v>54</v>
      </c>
      <c r="AH3700" s="9">
        <f t="shared" si="520"/>
        <v>2.4930747922437674E-2</v>
      </c>
      <c r="AI3700" s="14">
        <f>VLOOKUP(E3700,'Verweis Faktor'!$A:$B,2,FALSE)</f>
        <v>1</v>
      </c>
      <c r="AJ3700" s="14"/>
      <c r="AK3700" s="14" t="str">
        <f>IF(AL3700="Ja","Versandkosten",VLOOKUP(E3700,'Verweis Belegart'!$A$2:$B$9,2,FALSE))</f>
        <v>Hardware</v>
      </c>
      <c r="AL3700" s="14" t="str">
        <f t="shared" si="521"/>
        <v>Nein</v>
      </c>
      <c r="AM3700" s="14" t="str">
        <f t="shared" si="517"/>
        <v>Positiv</v>
      </c>
    </row>
    <row r="3701" spans="1:39" ht="17.25" customHeight="1" x14ac:dyDescent="0.35">
      <c r="A3701" s="17">
        <v>14573825</v>
      </c>
      <c r="B3701" s="2" t="s">
        <v>2197</v>
      </c>
      <c r="C3701" s="1">
        <v>2025001</v>
      </c>
      <c r="D3701" s="1">
        <v>2000967</v>
      </c>
      <c r="E3701" s="2" t="s">
        <v>34</v>
      </c>
      <c r="F3701" s="2" t="s">
        <v>142</v>
      </c>
      <c r="G3701" s="2" t="s">
        <v>66</v>
      </c>
      <c r="H3701" s="2" t="s">
        <v>2291</v>
      </c>
      <c r="I3701" s="2" t="s">
        <v>2292</v>
      </c>
      <c r="J3701" s="2" t="s">
        <v>103</v>
      </c>
      <c r="K3701" s="2" t="s">
        <v>87</v>
      </c>
      <c r="L3701" s="2" t="s">
        <v>1654</v>
      </c>
      <c r="M3701" s="2" t="s">
        <v>1655</v>
      </c>
      <c r="N3701" s="2" t="s">
        <v>1656</v>
      </c>
      <c r="O3701" s="3">
        <v>1</v>
      </c>
      <c r="P3701" s="3">
        <v>673</v>
      </c>
      <c r="Q3701" s="3">
        <v>699</v>
      </c>
      <c r="R3701" s="3">
        <v>699</v>
      </c>
      <c r="S3701" s="3">
        <v>26</v>
      </c>
      <c r="T3701" s="3">
        <v>26</v>
      </c>
      <c r="U3701" s="3">
        <v>3.71</v>
      </c>
      <c r="V3701" s="2" t="s">
        <v>123</v>
      </c>
      <c r="W3701" s="2" t="s">
        <v>124</v>
      </c>
      <c r="X3701" s="2" t="s">
        <v>125</v>
      </c>
      <c r="Y3701" s="19" t="str">
        <f>VLOOKUP(G3701,'Verweis Kd-Gruppe'!$A$2:$B$8,2,FALSE)</f>
        <v>EXP</v>
      </c>
      <c r="Z3701" s="19" t="str">
        <f>VLOOKUP(J3701,'Verweis Art-Gruppe'!$A$2:$B$15,2,FALSE)</f>
        <v>Geräte</v>
      </c>
      <c r="AA3701" s="19" t="str">
        <f>VLOOKUP(W3701,'Verweis Vertreter'!$A$2:$B$24,2,FALSE)</f>
        <v>Antonio Vuolo</v>
      </c>
      <c r="AB3701" s="12">
        <f t="shared" si="513"/>
        <v>1</v>
      </c>
      <c r="AC3701" s="12">
        <f t="shared" si="518"/>
        <v>673</v>
      </c>
      <c r="AD3701" s="12">
        <f t="shared" si="519"/>
        <v>699</v>
      </c>
      <c r="AE3701" s="12">
        <f t="shared" si="514"/>
        <v>699</v>
      </c>
      <c r="AF3701" s="12">
        <f t="shared" si="515"/>
        <v>26</v>
      </c>
      <c r="AG3701" s="12">
        <f t="shared" si="516"/>
        <v>26</v>
      </c>
      <c r="AH3701" s="9">
        <f t="shared" si="520"/>
        <v>3.7195994277539342E-2</v>
      </c>
      <c r="AI3701" s="14">
        <f>VLOOKUP(E3701,'Verweis Faktor'!$A:$B,2,FALSE)</f>
        <v>1</v>
      </c>
      <c r="AJ3701" s="14"/>
      <c r="AK3701" s="14" t="str">
        <f>IF(AL3701="Ja","Versandkosten",VLOOKUP(E3701,'Verweis Belegart'!$A$2:$B$9,2,FALSE))</f>
        <v>Hardware</v>
      </c>
      <c r="AL3701" s="14" t="str">
        <f t="shared" si="521"/>
        <v>Nein</v>
      </c>
      <c r="AM3701" s="14" t="str">
        <f t="shared" si="517"/>
        <v>Positiv</v>
      </c>
    </row>
    <row r="3702" spans="1:39" ht="17.25" customHeight="1" x14ac:dyDescent="0.35">
      <c r="A3702" s="17">
        <v>14573825</v>
      </c>
      <c r="B3702" s="2" t="s">
        <v>2197</v>
      </c>
      <c r="C3702" s="1">
        <v>2025001</v>
      </c>
      <c r="D3702" s="1">
        <v>2000967</v>
      </c>
      <c r="E3702" s="2" t="s">
        <v>34</v>
      </c>
      <c r="F3702" s="2" t="s">
        <v>142</v>
      </c>
      <c r="G3702" s="2" t="s">
        <v>66</v>
      </c>
      <c r="H3702" s="2" t="s">
        <v>2291</v>
      </c>
      <c r="I3702" s="2" t="s">
        <v>2292</v>
      </c>
      <c r="J3702" s="2" t="s">
        <v>103</v>
      </c>
      <c r="K3702" s="2" t="s">
        <v>91</v>
      </c>
      <c r="L3702" s="2" t="s">
        <v>1654</v>
      </c>
      <c r="M3702" s="2" t="s">
        <v>1655</v>
      </c>
      <c r="N3702" s="2" t="s">
        <v>1656</v>
      </c>
      <c r="O3702" s="3">
        <v>1</v>
      </c>
      <c r="P3702" s="3">
        <v>673</v>
      </c>
      <c r="Q3702" s="3">
        <v>699</v>
      </c>
      <c r="R3702" s="3">
        <v>699</v>
      </c>
      <c r="S3702" s="3">
        <v>26</v>
      </c>
      <c r="T3702" s="3">
        <v>26</v>
      </c>
      <c r="U3702" s="3">
        <v>3.71</v>
      </c>
      <c r="V3702" s="2" t="s">
        <v>123</v>
      </c>
      <c r="W3702" s="2" t="s">
        <v>124</v>
      </c>
      <c r="X3702" s="2" t="s">
        <v>125</v>
      </c>
      <c r="Y3702" s="19" t="str">
        <f>VLOOKUP(G3702,'Verweis Kd-Gruppe'!$A$2:$B$8,2,FALSE)</f>
        <v>EXP</v>
      </c>
      <c r="Z3702" s="19" t="str">
        <f>VLOOKUP(J3702,'Verweis Art-Gruppe'!$A$2:$B$15,2,FALSE)</f>
        <v>Geräte</v>
      </c>
      <c r="AA3702" s="19" t="str">
        <f>VLOOKUP(W3702,'Verweis Vertreter'!$A$2:$B$24,2,FALSE)</f>
        <v>Antonio Vuolo</v>
      </c>
      <c r="AB3702" s="12">
        <f t="shared" si="513"/>
        <v>1</v>
      </c>
      <c r="AC3702" s="12">
        <f t="shared" si="518"/>
        <v>673</v>
      </c>
      <c r="AD3702" s="12">
        <f t="shared" si="519"/>
        <v>699</v>
      </c>
      <c r="AE3702" s="12">
        <f t="shared" si="514"/>
        <v>699</v>
      </c>
      <c r="AF3702" s="12">
        <f t="shared" si="515"/>
        <v>26</v>
      </c>
      <c r="AG3702" s="12">
        <f t="shared" si="516"/>
        <v>26</v>
      </c>
      <c r="AH3702" s="9">
        <f t="shared" si="520"/>
        <v>3.7195994277539342E-2</v>
      </c>
      <c r="AI3702" s="14">
        <f>VLOOKUP(E3702,'Verweis Faktor'!$A:$B,2,FALSE)</f>
        <v>1</v>
      </c>
      <c r="AJ3702" s="14"/>
      <c r="AK3702" s="14" t="str">
        <f>IF(AL3702="Ja","Versandkosten",VLOOKUP(E3702,'Verweis Belegart'!$A$2:$B$9,2,FALSE))</f>
        <v>Hardware</v>
      </c>
      <c r="AL3702" s="14" t="str">
        <f t="shared" si="521"/>
        <v>Nein</v>
      </c>
      <c r="AM3702" s="14" t="str">
        <f t="shared" si="517"/>
        <v>Positiv</v>
      </c>
    </row>
    <row r="3703" spans="1:39" ht="17.25" customHeight="1" x14ac:dyDescent="0.35">
      <c r="A3703" s="17">
        <v>14573825</v>
      </c>
      <c r="B3703" s="2" t="s">
        <v>2197</v>
      </c>
      <c r="C3703" s="1">
        <v>2025001</v>
      </c>
      <c r="D3703" s="1">
        <v>2000967</v>
      </c>
      <c r="E3703" s="2" t="s">
        <v>34</v>
      </c>
      <c r="F3703" s="2" t="s">
        <v>142</v>
      </c>
      <c r="G3703" s="2" t="s">
        <v>66</v>
      </c>
      <c r="H3703" s="2" t="s">
        <v>2291</v>
      </c>
      <c r="I3703" s="2" t="s">
        <v>2292</v>
      </c>
      <c r="J3703" s="2" t="s">
        <v>103</v>
      </c>
      <c r="K3703" s="2" t="s">
        <v>95</v>
      </c>
      <c r="L3703" s="2" t="s">
        <v>2293</v>
      </c>
      <c r="M3703" s="2" t="s">
        <v>2294</v>
      </c>
      <c r="N3703" s="2" t="s">
        <v>2295</v>
      </c>
      <c r="O3703" s="3">
        <v>1</v>
      </c>
      <c r="P3703" s="3">
        <v>95</v>
      </c>
      <c r="Q3703" s="3">
        <v>89</v>
      </c>
      <c r="R3703" s="3">
        <v>89</v>
      </c>
      <c r="S3703" s="3">
        <v>-6</v>
      </c>
      <c r="T3703" s="3">
        <v>-6</v>
      </c>
      <c r="U3703" s="3">
        <v>-6.74</v>
      </c>
      <c r="V3703" s="2" t="s">
        <v>123</v>
      </c>
      <c r="W3703" s="2" t="s">
        <v>124</v>
      </c>
      <c r="X3703" s="2" t="s">
        <v>125</v>
      </c>
      <c r="Y3703" s="19" t="str">
        <f>VLOOKUP(G3703,'Verweis Kd-Gruppe'!$A$2:$B$8,2,FALSE)</f>
        <v>EXP</v>
      </c>
      <c r="Z3703" s="19" t="str">
        <f>VLOOKUP(J3703,'Verweis Art-Gruppe'!$A$2:$B$15,2,FALSE)</f>
        <v>Geräte</v>
      </c>
      <c r="AA3703" s="19" t="str">
        <f>VLOOKUP(W3703,'Verweis Vertreter'!$A$2:$B$24,2,FALSE)</f>
        <v>Antonio Vuolo</v>
      </c>
      <c r="AB3703" s="12">
        <f t="shared" si="513"/>
        <v>1</v>
      </c>
      <c r="AC3703" s="12">
        <f t="shared" si="518"/>
        <v>95</v>
      </c>
      <c r="AD3703" s="12">
        <f t="shared" si="519"/>
        <v>89</v>
      </c>
      <c r="AE3703" s="12">
        <f t="shared" si="514"/>
        <v>89</v>
      </c>
      <c r="AF3703" s="12">
        <f t="shared" si="515"/>
        <v>-6</v>
      </c>
      <c r="AG3703" s="12">
        <f t="shared" si="516"/>
        <v>-6</v>
      </c>
      <c r="AH3703" s="9">
        <f t="shared" si="520"/>
        <v>-6.741573033707865E-2</v>
      </c>
      <c r="AI3703" s="14">
        <f>VLOOKUP(E3703,'Verweis Faktor'!$A:$B,2,FALSE)</f>
        <v>1</v>
      </c>
      <c r="AJ3703" s="14"/>
      <c r="AK3703" s="14" t="str">
        <f>IF(AL3703="Ja","Versandkosten",VLOOKUP(E3703,'Verweis Belegart'!$A$2:$B$9,2,FALSE))</f>
        <v>Hardware</v>
      </c>
      <c r="AL3703" s="14" t="str">
        <f t="shared" si="521"/>
        <v>Nein</v>
      </c>
      <c r="AM3703" s="14" t="str">
        <f t="shared" si="517"/>
        <v>Negativ</v>
      </c>
    </row>
    <row r="3704" spans="1:39" ht="17.25" customHeight="1" x14ac:dyDescent="0.35">
      <c r="A3704" s="17">
        <v>14573825</v>
      </c>
      <c r="B3704" s="2" t="s">
        <v>2197</v>
      </c>
      <c r="C3704" s="1">
        <v>2025001</v>
      </c>
      <c r="D3704" s="1">
        <v>2000967</v>
      </c>
      <c r="E3704" s="2" t="s">
        <v>34</v>
      </c>
      <c r="F3704" s="2" t="s">
        <v>142</v>
      </c>
      <c r="G3704" s="2" t="s">
        <v>66</v>
      </c>
      <c r="H3704" s="2" t="s">
        <v>2291</v>
      </c>
      <c r="I3704" s="2" t="s">
        <v>2292</v>
      </c>
      <c r="J3704" s="2" t="s">
        <v>103</v>
      </c>
      <c r="K3704" s="2" t="s">
        <v>99</v>
      </c>
      <c r="L3704" s="2" t="s">
        <v>1038</v>
      </c>
      <c r="M3704" s="2" t="s">
        <v>1039</v>
      </c>
      <c r="N3704" s="2" t="s">
        <v>1040</v>
      </c>
      <c r="O3704" s="3">
        <v>1</v>
      </c>
      <c r="P3704" s="3">
        <v>1106.2745</v>
      </c>
      <c r="Q3704" s="3">
        <v>1105</v>
      </c>
      <c r="R3704" s="3">
        <v>1105</v>
      </c>
      <c r="S3704" s="3">
        <v>-1.2745</v>
      </c>
      <c r="T3704" s="3">
        <v>-1.27</v>
      </c>
      <c r="U3704" s="3">
        <v>-0.11</v>
      </c>
      <c r="V3704" s="2" t="s">
        <v>123</v>
      </c>
      <c r="W3704" s="2" t="s">
        <v>124</v>
      </c>
      <c r="X3704" s="2" t="s">
        <v>125</v>
      </c>
      <c r="Y3704" s="19" t="str">
        <f>VLOOKUP(G3704,'Verweis Kd-Gruppe'!$A$2:$B$8,2,FALSE)</f>
        <v>EXP</v>
      </c>
      <c r="Z3704" s="19" t="str">
        <f>VLOOKUP(J3704,'Verweis Art-Gruppe'!$A$2:$B$15,2,FALSE)</f>
        <v>Geräte</v>
      </c>
      <c r="AA3704" s="19" t="str">
        <f>VLOOKUP(W3704,'Verweis Vertreter'!$A$2:$B$24,2,FALSE)</f>
        <v>Antonio Vuolo</v>
      </c>
      <c r="AB3704" s="12">
        <f t="shared" si="513"/>
        <v>1</v>
      </c>
      <c r="AC3704" s="12">
        <f t="shared" si="518"/>
        <v>1106.2745</v>
      </c>
      <c r="AD3704" s="12">
        <f t="shared" si="519"/>
        <v>1105</v>
      </c>
      <c r="AE3704" s="12">
        <f t="shared" si="514"/>
        <v>1105</v>
      </c>
      <c r="AF3704" s="12">
        <f t="shared" si="515"/>
        <v>-1.2745</v>
      </c>
      <c r="AG3704" s="12">
        <f t="shared" si="516"/>
        <v>-1.27</v>
      </c>
      <c r="AH3704" s="9">
        <f t="shared" si="520"/>
        <v>-1.1493212669683257E-3</v>
      </c>
      <c r="AI3704" s="14">
        <f>VLOOKUP(E3704,'Verweis Faktor'!$A:$B,2,FALSE)</f>
        <v>1</v>
      </c>
      <c r="AJ3704" s="14"/>
      <c r="AK3704" s="14" t="str">
        <f>IF(AL3704="Ja","Versandkosten",VLOOKUP(E3704,'Verweis Belegart'!$A$2:$B$9,2,FALSE))</f>
        <v>Hardware</v>
      </c>
      <c r="AL3704" s="14" t="str">
        <f t="shared" si="521"/>
        <v>Nein</v>
      </c>
      <c r="AM3704" s="14" t="str">
        <f t="shared" si="517"/>
        <v>Negativ</v>
      </c>
    </row>
    <row r="3705" spans="1:39" ht="17.25" customHeight="1" x14ac:dyDescent="0.35">
      <c r="A3705" s="17">
        <v>14573825</v>
      </c>
      <c r="B3705" s="2" t="s">
        <v>2197</v>
      </c>
      <c r="C3705" s="1">
        <v>2025001</v>
      </c>
      <c r="D3705" s="1">
        <v>2000967</v>
      </c>
      <c r="E3705" s="2" t="s">
        <v>34</v>
      </c>
      <c r="F3705" s="2" t="s">
        <v>142</v>
      </c>
      <c r="G3705" s="2" t="s">
        <v>66</v>
      </c>
      <c r="H3705" s="2" t="s">
        <v>2291</v>
      </c>
      <c r="I3705" s="2" t="s">
        <v>2292</v>
      </c>
      <c r="J3705" s="2" t="s">
        <v>103</v>
      </c>
      <c r="K3705" s="2" t="s">
        <v>103</v>
      </c>
      <c r="L3705" s="2" t="s">
        <v>351</v>
      </c>
      <c r="M3705" s="2" t="s">
        <v>352</v>
      </c>
      <c r="N3705" s="2" t="s">
        <v>90</v>
      </c>
      <c r="O3705" s="3">
        <v>2</v>
      </c>
      <c r="P3705" s="3">
        <v>540</v>
      </c>
      <c r="Q3705" s="3">
        <v>555</v>
      </c>
      <c r="R3705" s="3">
        <v>1110</v>
      </c>
      <c r="S3705" s="3">
        <v>15</v>
      </c>
      <c r="T3705" s="3">
        <v>30</v>
      </c>
      <c r="U3705" s="3">
        <v>2.7</v>
      </c>
      <c r="V3705" s="2" t="s">
        <v>123</v>
      </c>
      <c r="W3705" s="2" t="s">
        <v>124</v>
      </c>
      <c r="X3705" s="2" t="s">
        <v>125</v>
      </c>
      <c r="Y3705" s="19" t="str">
        <f>VLOOKUP(G3705,'Verweis Kd-Gruppe'!$A$2:$B$8,2,FALSE)</f>
        <v>EXP</v>
      </c>
      <c r="Z3705" s="19" t="str">
        <f>VLOOKUP(J3705,'Verweis Art-Gruppe'!$A$2:$B$15,2,FALSE)</f>
        <v>Geräte</v>
      </c>
      <c r="AA3705" s="19" t="str">
        <f>VLOOKUP(W3705,'Verweis Vertreter'!$A$2:$B$24,2,FALSE)</f>
        <v>Antonio Vuolo</v>
      </c>
      <c r="AB3705" s="12">
        <f t="shared" si="513"/>
        <v>2</v>
      </c>
      <c r="AC3705" s="12">
        <f t="shared" si="518"/>
        <v>540</v>
      </c>
      <c r="AD3705" s="12">
        <f t="shared" si="519"/>
        <v>555</v>
      </c>
      <c r="AE3705" s="12">
        <f t="shared" si="514"/>
        <v>1110</v>
      </c>
      <c r="AF3705" s="12">
        <f t="shared" si="515"/>
        <v>15</v>
      </c>
      <c r="AG3705" s="12">
        <f t="shared" si="516"/>
        <v>30</v>
      </c>
      <c r="AH3705" s="9">
        <f t="shared" si="520"/>
        <v>2.7027027027027029E-2</v>
      </c>
      <c r="AI3705" s="14">
        <f>VLOOKUP(E3705,'Verweis Faktor'!$A:$B,2,FALSE)</f>
        <v>1</v>
      </c>
      <c r="AJ3705" s="14"/>
      <c r="AK3705" s="14" t="str">
        <f>IF(AL3705="Ja","Versandkosten",VLOOKUP(E3705,'Verweis Belegart'!$A$2:$B$9,2,FALSE))</f>
        <v>Hardware</v>
      </c>
      <c r="AL3705" s="14" t="str">
        <f t="shared" si="521"/>
        <v>Nein</v>
      </c>
      <c r="AM3705" s="14" t="str">
        <f t="shared" si="517"/>
        <v>Positiv</v>
      </c>
    </row>
    <row r="3706" spans="1:39" ht="17.25" customHeight="1" x14ac:dyDescent="0.35">
      <c r="A3706" s="17">
        <v>14573825</v>
      </c>
      <c r="B3706" s="2" t="s">
        <v>2197</v>
      </c>
      <c r="C3706" s="1">
        <v>2025001</v>
      </c>
      <c r="D3706" s="1">
        <v>2000967</v>
      </c>
      <c r="E3706" s="2" t="s">
        <v>34</v>
      </c>
      <c r="F3706" s="2" t="s">
        <v>142</v>
      </c>
      <c r="G3706" s="2" t="s">
        <v>66</v>
      </c>
      <c r="H3706" s="2" t="s">
        <v>2291</v>
      </c>
      <c r="I3706" s="2" t="s">
        <v>2292</v>
      </c>
      <c r="J3706" s="2" t="s">
        <v>103</v>
      </c>
      <c r="K3706" s="2" t="s">
        <v>107</v>
      </c>
      <c r="L3706" s="2" t="s">
        <v>500</v>
      </c>
      <c r="M3706" s="2" t="s">
        <v>501</v>
      </c>
      <c r="N3706" s="2" t="s">
        <v>502</v>
      </c>
      <c r="O3706" s="3">
        <v>2</v>
      </c>
      <c r="P3706" s="3">
        <v>471</v>
      </c>
      <c r="Q3706" s="3">
        <v>495</v>
      </c>
      <c r="R3706" s="3">
        <v>990</v>
      </c>
      <c r="S3706" s="3">
        <v>24</v>
      </c>
      <c r="T3706" s="3">
        <v>48</v>
      </c>
      <c r="U3706" s="3">
        <v>4.84</v>
      </c>
      <c r="V3706" s="2" t="s">
        <v>123</v>
      </c>
      <c r="W3706" s="2" t="s">
        <v>124</v>
      </c>
      <c r="X3706" s="2" t="s">
        <v>125</v>
      </c>
      <c r="Y3706" s="19" t="str">
        <f>VLOOKUP(G3706,'Verweis Kd-Gruppe'!$A$2:$B$8,2,FALSE)</f>
        <v>EXP</v>
      </c>
      <c r="Z3706" s="19" t="str">
        <f>VLOOKUP(J3706,'Verweis Art-Gruppe'!$A$2:$B$15,2,FALSE)</f>
        <v>Geräte</v>
      </c>
      <c r="AA3706" s="19" t="str">
        <f>VLOOKUP(W3706,'Verweis Vertreter'!$A$2:$B$24,2,FALSE)</f>
        <v>Antonio Vuolo</v>
      </c>
      <c r="AB3706" s="12">
        <f t="shared" si="513"/>
        <v>2</v>
      </c>
      <c r="AC3706" s="12">
        <f t="shared" si="518"/>
        <v>471</v>
      </c>
      <c r="AD3706" s="12">
        <f t="shared" si="519"/>
        <v>495</v>
      </c>
      <c r="AE3706" s="12">
        <f t="shared" si="514"/>
        <v>990</v>
      </c>
      <c r="AF3706" s="12">
        <f t="shared" si="515"/>
        <v>24</v>
      </c>
      <c r="AG3706" s="12">
        <f t="shared" si="516"/>
        <v>48</v>
      </c>
      <c r="AH3706" s="9">
        <f t="shared" si="520"/>
        <v>4.8484848484848485E-2</v>
      </c>
      <c r="AI3706" s="14">
        <f>VLOOKUP(E3706,'Verweis Faktor'!$A:$B,2,FALSE)</f>
        <v>1</v>
      </c>
      <c r="AJ3706" s="14"/>
      <c r="AK3706" s="14" t="str">
        <f>IF(AL3706="Ja","Versandkosten",VLOOKUP(E3706,'Verweis Belegart'!$A$2:$B$9,2,FALSE))</f>
        <v>Hardware</v>
      </c>
      <c r="AL3706" s="14" t="str">
        <f t="shared" si="521"/>
        <v>Nein</v>
      </c>
      <c r="AM3706" s="14" t="str">
        <f t="shared" si="517"/>
        <v>Positiv</v>
      </c>
    </row>
    <row r="3707" spans="1:39" ht="17.25" customHeight="1" x14ac:dyDescent="0.35">
      <c r="A3707" s="17">
        <v>14573825</v>
      </c>
      <c r="B3707" s="2" t="s">
        <v>2197</v>
      </c>
      <c r="C3707" s="1">
        <v>2025001</v>
      </c>
      <c r="D3707" s="1">
        <v>2000967</v>
      </c>
      <c r="E3707" s="2" t="s">
        <v>34</v>
      </c>
      <c r="F3707" s="2" t="s">
        <v>142</v>
      </c>
      <c r="G3707" s="2" t="s">
        <v>66</v>
      </c>
      <c r="H3707" s="2" t="s">
        <v>2291</v>
      </c>
      <c r="I3707" s="2" t="s">
        <v>2292</v>
      </c>
      <c r="J3707" s="2" t="s">
        <v>304</v>
      </c>
      <c r="K3707" s="2" t="s">
        <v>111</v>
      </c>
      <c r="L3707" s="2" t="s">
        <v>1776</v>
      </c>
      <c r="M3707" s="2" t="s">
        <v>1777</v>
      </c>
      <c r="N3707" s="2" t="s">
        <v>1778</v>
      </c>
      <c r="O3707" s="3">
        <v>1</v>
      </c>
      <c r="P3707" s="3">
        <v>85</v>
      </c>
      <c r="Q3707" s="3">
        <v>86</v>
      </c>
      <c r="R3707" s="3">
        <v>86</v>
      </c>
      <c r="S3707" s="3">
        <v>1</v>
      </c>
      <c r="T3707" s="3">
        <v>1</v>
      </c>
      <c r="U3707" s="3">
        <v>1.1599999999999999</v>
      </c>
      <c r="V3707" s="2" t="s">
        <v>123</v>
      </c>
      <c r="W3707" s="2" t="s">
        <v>124</v>
      </c>
      <c r="X3707" s="2" t="s">
        <v>125</v>
      </c>
      <c r="Y3707" s="19" t="str">
        <f>VLOOKUP(G3707,'Verweis Kd-Gruppe'!$A$2:$B$8,2,FALSE)</f>
        <v>EXP</v>
      </c>
      <c r="Z3707" s="19" t="str">
        <f>VLOOKUP(J3707,'Verweis Art-Gruppe'!$A$2:$B$15,2,FALSE)</f>
        <v>Zubehör</v>
      </c>
      <c r="AA3707" s="19" t="str">
        <f>VLOOKUP(W3707,'Verweis Vertreter'!$A$2:$B$24,2,FALSE)</f>
        <v>Antonio Vuolo</v>
      </c>
      <c r="AB3707" s="12">
        <f t="shared" si="513"/>
        <v>1</v>
      </c>
      <c r="AC3707" s="12">
        <f t="shared" si="518"/>
        <v>85</v>
      </c>
      <c r="AD3707" s="12">
        <f t="shared" si="519"/>
        <v>86</v>
      </c>
      <c r="AE3707" s="12">
        <f t="shared" si="514"/>
        <v>86</v>
      </c>
      <c r="AF3707" s="12">
        <f t="shared" si="515"/>
        <v>1</v>
      </c>
      <c r="AG3707" s="12">
        <f t="shared" si="516"/>
        <v>1</v>
      </c>
      <c r="AH3707" s="9">
        <f t="shared" si="520"/>
        <v>1.1627906976744186E-2</v>
      </c>
      <c r="AI3707" s="14">
        <f>VLOOKUP(E3707,'Verweis Faktor'!$A:$B,2,FALSE)</f>
        <v>1</v>
      </c>
      <c r="AJ3707" s="14"/>
      <c r="AK3707" s="14" t="str">
        <f>IF(AL3707="Ja","Versandkosten",VLOOKUP(E3707,'Verweis Belegart'!$A$2:$B$9,2,FALSE))</f>
        <v>Hardware</v>
      </c>
      <c r="AL3707" s="14" t="str">
        <f t="shared" si="521"/>
        <v>Nein</v>
      </c>
      <c r="AM3707" s="14" t="str">
        <f t="shared" si="517"/>
        <v>Positiv</v>
      </c>
    </row>
    <row r="3708" spans="1:39" ht="17.25" customHeight="1" x14ac:dyDescent="0.35">
      <c r="A3708" s="17">
        <v>14573825</v>
      </c>
      <c r="B3708" s="2" t="s">
        <v>2197</v>
      </c>
      <c r="C3708" s="1">
        <v>2025001</v>
      </c>
      <c r="D3708" s="1">
        <v>2000967</v>
      </c>
      <c r="E3708" s="2" t="s">
        <v>34</v>
      </c>
      <c r="F3708" s="2" t="s">
        <v>142</v>
      </c>
      <c r="G3708" s="2" t="s">
        <v>66</v>
      </c>
      <c r="H3708" s="2" t="s">
        <v>2291</v>
      </c>
      <c r="I3708" s="2" t="s">
        <v>2292</v>
      </c>
      <c r="J3708" s="2" t="s">
        <v>103</v>
      </c>
      <c r="K3708" s="2" t="s">
        <v>115</v>
      </c>
      <c r="L3708" s="2" t="s">
        <v>2006</v>
      </c>
      <c r="M3708" s="2" t="s">
        <v>2007</v>
      </c>
      <c r="N3708" s="2" t="s">
        <v>139</v>
      </c>
      <c r="O3708" s="3">
        <v>3</v>
      </c>
      <c r="P3708" s="3">
        <v>695</v>
      </c>
      <c r="Q3708" s="3">
        <v>720</v>
      </c>
      <c r="R3708" s="3">
        <v>2160</v>
      </c>
      <c r="S3708" s="3">
        <v>25</v>
      </c>
      <c r="T3708" s="3">
        <v>75</v>
      </c>
      <c r="U3708" s="3">
        <v>3.47</v>
      </c>
      <c r="V3708" s="2" t="s">
        <v>123</v>
      </c>
      <c r="W3708" s="2" t="s">
        <v>124</v>
      </c>
      <c r="X3708" s="2" t="s">
        <v>125</v>
      </c>
      <c r="Y3708" s="19" t="str">
        <f>VLOOKUP(G3708,'Verweis Kd-Gruppe'!$A$2:$B$8,2,FALSE)</f>
        <v>EXP</v>
      </c>
      <c r="Z3708" s="19" t="str">
        <f>VLOOKUP(J3708,'Verweis Art-Gruppe'!$A$2:$B$15,2,FALSE)</f>
        <v>Geräte</v>
      </c>
      <c r="AA3708" s="19" t="str">
        <f>VLOOKUP(W3708,'Verweis Vertreter'!$A$2:$B$24,2,FALSE)</f>
        <v>Antonio Vuolo</v>
      </c>
      <c r="AB3708" s="12">
        <f t="shared" si="513"/>
        <v>3</v>
      </c>
      <c r="AC3708" s="12">
        <f t="shared" si="518"/>
        <v>695</v>
      </c>
      <c r="AD3708" s="12">
        <f t="shared" si="519"/>
        <v>720</v>
      </c>
      <c r="AE3708" s="12">
        <f t="shared" si="514"/>
        <v>2160</v>
      </c>
      <c r="AF3708" s="12">
        <f t="shared" si="515"/>
        <v>25</v>
      </c>
      <c r="AG3708" s="12">
        <f t="shared" si="516"/>
        <v>75</v>
      </c>
      <c r="AH3708" s="9">
        <f t="shared" si="520"/>
        <v>3.4722222222222224E-2</v>
      </c>
      <c r="AI3708" s="14">
        <f>VLOOKUP(E3708,'Verweis Faktor'!$A:$B,2,FALSE)</f>
        <v>1</v>
      </c>
      <c r="AJ3708" s="14"/>
      <c r="AK3708" s="14" t="str">
        <f>IF(AL3708="Ja","Versandkosten",VLOOKUP(E3708,'Verweis Belegart'!$A$2:$B$9,2,FALSE))</f>
        <v>Hardware</v>
      </c>
      <c r="AL3708" s="14" t="str">
        <f t="shared" si="521"/>
        <v>Nein</v>
      </c>
      <c r="AM3708" s="14" t="str">
        <f t="shared" si="517"/>
        <v>Positiv</v>
      </c>
    </row>
    <row r="3709" spans="1:39" ht="17.25" customHeight="1" x14ac:dyDescent="0.35">
      <c r="A3709" s="17">
        <v>14573921</v>
      </c>
      <c r="B3709" s="2" t="s">
        <v>2197</v>
      </c>
      <c r="C3709" s="1">
        <v>2025001</v>
      </c>
      <c r="D3709" s="1">
        <v>2000968</v>
      </c>
      <c r="E3709" s="2" t="s">
        <v>34</v>
      </c>
      <c r="F3709" s="2" t="s">
        <v>53</v>
      </c>
      <c r="G3709" s="2" t="s">
        <v>66</v>
      </c>
      <c r="H3709" s="2" t="s">
        <v>1006</v>
      </c>
      <c r="I3709" s="2" t="s">
        <v>1007</v>
      </c>
      <c r="J3709" s="2" t="s">
        <v>2791</v>
      </c>
      <c r="K3709" s="2" t="s">
        <v>28</v>
      </c>
      <c r="L3709" s="2" t="s">
        <v>120</v>
      </c>
      <c r="M3709" s="2" t="s">
        <v>121</v>
      </c>
      <c r="N3709" s="2" t="s">
        <v>122</v>
      </c>
      <c r="O3709" s="3">
        <v>1</v>
      </c>
      <c r="P3709" s="3">
        <v>0</v>
      </c>
      <c r="Q3709" s="3">
        <v>20</v>
      </c>
      <c r="R3709" s="3">
        <v>20</v>
      </c>
      <c r="S3709" s="3">
        <v>20</v>
      </c>
      <c r="T3709" s="3">
        <v>20</v>
      </c>
      <c r="U3709" s="3"/>
      <c r="V3709" s="2" t="s">
        <v>123</v>
      </c>
      <c r="W3709" s="2" t="s">
        <v>124</v>
      </c>
      <c r="X3709" s="2" t="s">
        <v>125</v>
      </c>
      <c r="Y3709" s="19" t="str">
        <f>VLOOKUP(G3709,'Verweis Kd-Gruppe'!$A$2:$B$8,2,FALSE)</f>
        <v>EXP</v>
      </c>
      <c r="Z3709" s="19" t="str">
        <f>VLOOKUP(J3709,'Verweis Art-Gruppe'!$A$2:$B$15,2,FALSE)</f>
        <v>Sonstige</v>
      </c>
      <c r="AA3709" s="19" t="str">
        <f>VLOOKUP(W3709,'Verweis Vertreter'!$A$2:$B$24,2,FALSE)</f>
        <v>Antonio Vuolo</v>
      </c>
      <c r="AB3709" s="12">
        <f t="shared" si="513"/>
        <v>1</v>
      </c>
      <c r="AC3709" s="12">
        <f t="shared" si="518"/>
        <v>0</v>
      </c>
      <c r="AD3709" s="12">
        <f t="shared" si="519"/>
        <v>20</v>
      </c>
      <c r="AE3709" s="12">
        <f t="shared" si="514"/>
        <v>20</v>
      </c>
      <c r="AF3709" s="12">
        <f t="shared" si="515"/>
        <v>20</v>
      </c>
      <c r="AG3709" s="12">
        <f t="shared" si="516"/>
        <v>20</v>
      </c>
      <c r="AH3709" s="9">
        <f t="shared" si="520"/>
        <v>1</v>
      </c>
      <c r="AI3709" s="14">
        <f>VLOOKUP(E3709,'Verweis Faktor'!$A:$B,2,FALSE)</f>
        <v>1</v>
      </c>
      <c r="AJ3709" s="14"/>
      <c r="AK3709" s="14" t="str">
        <f>IF(AL3709="Ja","Versandkosten",VLOOKUP(E3709,'Verweis Belegart'!$A$2:$B$9,2,FALSE))</f>
        <v>Versandkosten</v>
      </c>
      <c r="AL3709" s="14" t="str">
        <f t="shared" si="521"/>
        <v>Ja</v>
      </c>
      <c r="AM3709" s="14" t="str">
        <f t="shared" si="517"/>
        <v>Positiv</v>
      </c>
    </row>
    <row r="3710" spans="1:39" ht="17.25" customHeight="1" x14ac:dyDescent="0.35">
      <c r="A3710" s="17">
        <v>14573921</v>
      </c>
      <c r="B3710" s="2" t="s">
        <v>2197</v>
      </c>
      <c r="C3710" s="1">
        <v>2025001</v>
      </c>
      <c r="D3710" s="1">
        <v>2000968</v>
      </c>
      <c r="E3710" s="2" t="s">
        <v>34</v>
      </c>
      <c r="F3710" s="2" t="s">
        <v>53</v>
      </c>
      <c r="G3710" s="2" t="s">
        <v>66</v>
      </c>
      <c r="H3710" s="2" t="s">
        <v>1006</v>
      </c>
      <c r="I3710" s="2" t="s">
        <v>1007</v>
      </c>
      <c r="J3710" s="2" t="s">
        <v>103</v>
      </c>
      <c r="K3710" s="2" t="s">
        <v>45</v>
      </c>
      <c r="L3710" s="2" t="s">
        <v>1401</v>
      </c>
      <c r="M3710" s="2" t="s">
        <v>1402</v>
      </c>
      <c r="N3710" s="2" t="s">
        <v>863</v>
      </c>
      <c r="O3710" s="3">
        <v>2</v>
      </c>
      <c r="P3710" s="3">
        <v>135.57140000000001</v>
      </c>
      <c r="Q3710" s="3">
        <v>143</v>
      </c>
      <c r="R3710" s="3">
        <v>286</v>
      </c>
      <c r="S3710" s="3">
        <v>7.4286000000000003</v>
      </c>
      <c r="T3710" s="3">
        <v>14.86</v>
      </c>
      <c r="U3710" s="3">
        <v>5.19</v>
      </c>
      <c r="V3710" s="2" t="s">
        <v>123</v>
      </c>
      <c r="W3710" s="2" t="s">
        <v>124</v>
      </c>
      <c r="X3710" s="2" t="s">
        <v>125</v>
      </c>
      <c r="Y3710" s="19" t="str">
        <f>VLOOKUP(G3710,'Verweis Kd-Gruppe'!$A$2:$B$8,2,FALSE)</f>
        <v>EXP</v>
      </c>
      <c r="Z3710" s="19" t="str">
        <f>VLOOKUP(J3710,'Verweis Art-Gruppe'!$A$2:$B$15,2,FALSE)</f>
        <v>Geräte</v>
      </c>
      <c r="AA3710" s="19" t="str">
        <f>VLOOKUP(W3710,'Verweis Vertreter'!$A$2:$B$24,2,FALSE)</f>
        <v>Antonio Vuolo</v>
      </c>
      <c r="AB3710" s="12">
        <f t="shared" si="513"/>
        <v>2</v>
      </c>
      <c r="AC3710" s="12">
        <f t="shared" si="518"/>
        <v>135.57140000000001</v>
      </c>
      <c r="AD3710" s="12">
        <f t="shared" si="519"/>
        <v>143</v>
      </c>
      <c r="AE3710" s="12">
        <f t="shared" si="514"/>
        <v>286</v>
      </c>
      <c r="AF3710" s="12">
        <f t="shared" si="515"/>
        <v>7.4286000000000003</v>
      </c>
      <c r="AG3710" s="12">
        <f t="shared" si="516"/>
        <v>14.86</v>
      </c>
      <c r="AH3710" s="9">
        <f t="shared" si="520"/>
        <v>5.1958041958041955E-2</v>
      </c>
      <c r="AI3710" s="14">
        <f>VLOOKUP(E3710,'Verweis Faktor'!$A:$B,2,FALSE)</f>
        <v>1</v>
      </c>
      <c r="AJ3710" s="14"/>
      <c r="AK3710" s="14" t="str">
        <f>IF(AL3710="Ja","Versandkosten",VLOOKUP(E3710,'Verweis Belegart'!$A$2:$B$9,2,FALSE))</f>
        <v>Hardware</v>
      </c>
      <c r="AL3710" s="14" t="str">
        <f t="shared" si="521"/>
        <v>Nein</v>
      </c>
      <c r="AM3710" s="14" t="str">
        <f t="shared" si="517"/>
        <v>Positiv</v>
      </c>
    </row>
    <row r="3711" spans="1:39" ht="17.25" customHeight="1" x14ac:dyDescent="0.35">
      <c r="A3711" s="17">
        <v>14573921</v>
      </c>
      <c r="B3711" s="2" t="s">
        <v>2197</v>
      </c>
      <c r="C3711" s="1">
        <v>2025001</v>
      </c>
      <c r="D3711" s="1">
        <v>2000968</v>
      </c>
      <c r="E3711" s="2" t="s">
        <v>34</v>
      </c>
      <c r="F3711" s="2" t="s">
        <v>53</v>
      </c>
      <c r="G3711" s="2" t="s">
        <v>66</v>
      </c>
      <c r="H3711" s="2" t="s">
        <v>1006</v>
      </c>
      <c r="I3711" s="2" t="s">
        <v>1007</v>
      </c>
      <c r="J3711" s="2" t="s">
        <v>304</v>
      </c>
      <c r="K3711" s="2" t="s">
        <v>49</v>
      </c>
      <c r="L3711" s="2" t="s">
        <v>1208</v>
      </c>
      <c r="M3711" s="2" t="s">
        <v>1209</v>
      </c>
      <c r="N3711" s="2" t="s">
        <v>1210</v>
      </c>
      <c r="O3711" s="3">
        <v>5</v>
      </c>
      <c r="P3711" s="3">
        <v>181.29769999999999</v>
      </c>
      <c r="Q3711" s="3">
        <v>192</v>
      </c>
      <c r="R3711" s="3">
        <v>960</v>
      </c>
      <c r="S3711" s="3">
        <v>10.702299999999999</v>
      </c>
      <c r="T3711" s="3">
        <v>53.51</v>
      </c>
      <c r="U3711" s="3">
        <v>5.57</v>
      </c>
      <c r="V3711" s="2" t="s">
        <v>123</v>
      </c>
      <c r="W3711" s="2" t="s">
        <v>124</v>
      </c>
      <c r="X3711" s="2" t="s">
        <v>125</v>
      </c>
      <c r="Y3711" s="19" t="str">
        <f>VLOOKUP(G3711,'Verweis Kd-Gruppe'!$A$2:$B$8,2,FALSE)</f>
        <v>EXP</v>
      </c>
      <c r="Z3711" s="19" t="str">
        <f>VLOOKUP(J3711,'Verweis Art-Gruppe'!$A$2:$B$15,2,FALSE)</f>
        <v>Zubehör</v>
      </c>
      <c r="AA3711" s="19" t="str">
        <f>VLOOKUP(W3711,'Verweis Vertreter'!$A$2:$B$24,2,FALSE)</f>
        <v>Antonio Vuolo</v>
      </c>
      <c r="AB3711" s="12">
        <f t="shared" si="513"/>
        <v>5</v>
      </c>
      <c r="AC3711" s="12">
        <f t="shared" si="518"/>
        <v>181.29769999999999</v>
      </c>
      <c r="AD3711" s="12">
        <f t="shared" si="519"/>
        <v>192</v>
      </c>
      <c r="AE3711" s="12">
        <f t="shared" si="514"/>
        <v>960</v>
      </c>
      <c r="AF3711" s="12">
        <f t="shared" si="515"/>
        <v>10.702299999999999</v>
      </c>
      <c r="AG3711" s="12">
        <f t="shared" si="516"/>
        <v>53.51</v>
      </c>
      <c r="AH3711" s="9">
        <f t="shared" si="520"/>
        <v>5.5739583333333328E-2</v>
      </c>
      <c r="AI3711" s="14">
        <f>VLOOKUP(E3711,'Verweis Faktor'!$A:$B,2,FALSE)</f>
        <v>1</v>
      </c>
      <c r="AJ3711" s="14"/>
      <c r="AK3711" s="14" t="str">
        <f>IF(AL3711="Ja","Versandkosten",VLOOKUP(E3711,'Verweis Belegart'!$A$2:$B$9,2,FALSE))</f>
        <v>Hardware</v>
      </c>
      <c r="AL3711" s="14" t="str">
        <f t="shared" si="521"/>
        <v>Nein</v>
      </c>
      <c r="AM3711" s="14" t="str">
        <f t="shared" si="517"/>
        <v>Positiv</v>
      </c>
    </row>
    <row r="3712" spans="1:39" ht="17.25" customHeight="1" x14ac:dyDescent="0.35">
      <c r="A3712" s="17">
        <v>14573921</v>
      </c>
      <c r="B3712" s="2" t="s">
        <v>2197</v>
      </c>
      <c r="C3712" s="1">
        <v>2025001</v>
      </c>
      <c r="D3712" s="1">
        <v>2000968</v>
      </c>
      <c r="E3712" s="2" t="s">
        <v>34</v>
      </c>
      <c r="F3712" s="2" t="s">
        <v>53</v>
      </c>
      <c r="G3712" s="2" t="s">
        <v>66</v>
      </c>
      <c r="H3712" s="2" t="s">
        <v>1006</v>
      </c>
      <c r="I3712" s="2" t="s">
        <v>1007</v>
      </c>
      <c r="J3712" s="2" t="s">
        <v>103</v>
      </c>
      <c r="K3712" s="2" t="s">
        <v>79</v>
      </c>
      <c r="L3712" s="2" t="s">
        <v>433</v>
      </c>
      <c r="M3712" s="2" t="s">
        <v>434</v>
      </c>
      <c r="N3712" s="2" t="s">
        <v>369</v>
      </c>
      <c r="O3712" s="3">
        <v>1</v>
      </c>
      <c r="P3712" s="3">
        <v>1010</v>
      </c>
      <c r="Q3712" s="3">
        <v>1097</v>
      </c>
      <c r="R3712" s="3">
        <v>1097</v>
      </c>
      <c r="S3712" s="3">
        <v>87</v>
      </c>
      <c r="T3712" s="3">
        <v>87</v>
      </c>
      <c r="U3712" s="3">
        <v>7.93</v>
      </c>
      <c r="V3712" s="2" t="s">
        <v>123</v>
      </c>
      <c r="W3712" s="2" t="s">
        <v>124</v>
      </c>
      <c r="X3712" s="2" t="s">
        <v>125</v>
      </c>
      <c r="Y3712" s="19" t="str">
        <f>VLOOKUP(G3712,'Verweis Kd-Gruppe'!$A$2:$B$8,2,FALSE)</f>
        <v>EXP</v>
      </c>
      <c r="Z3712" s="19" t="str">
        <f>VLOOKUP(J3712,'Verweis Art-Gruppe'!$A$2:$B$15,2,FALSE)</f>
        <v>Geräte</v>
      </c>
      <c r="AA3712" s="19" t="str">
        <f>VLOOKUP(W3712,'Verweis Vertreter'!$A$2:$B$24,2,FALSE)</f>
        <v>Antonio Vuolo</v>
      </c>
      <c r="AB3712" s="12">
        <f t="shared" si="513"/>
        <v>1</v>
      </c>
      <c r="AC3712" s="12">
        <f t="shared" si="518"/>
        <v>1010</v>
      </c>
      <c r="AD3712" s="12">
        <f t="shared" si="519"/>
        <v>1097</v>
      </c>
      <c r="AE3712" s="12">
        <f t="shared" si="514"/>
        <v>1097</v>
      </c>
      <c r="AF3712" s="12">
        <f t="shared" si="515"/>
        <v>87</v>
      </c>
      <c r="AG3712" s="12">
        <f t="shared" si="516"/>
        <v>87</v>
      </c>
      <c r="AH3712" s="9">
        <f t="shared" si="520"/>
        <v>7.9307201458523241E-2</v>
      </c>
      <c r="AI3712" s="14">
        <f>VLOOKUP(E3712,'Verweis Faktor'!$A:$B,2,FALSE)</f>
        <v>1</v>
      </c>
      <c r="AJ3712" s="14"/>
      <c r="AK3712" s="14" t="str">
        <f>IF(AL3712="Ja","Versandkosten",VLOOKUP(E3712,'Verweis Belegart'!$A$2:$B$9,2,FALSE))</f>
        <v>Hardware</v>
      </c>
      <c r="AL3712" s="14" t="str">
        <f t="shared" si="521"/>
        <v>Nein</v>
      </c>
      <c r="AM3712" s="14" t="str">
        <f t="shared" si="517"/>
        <v>Positiv</v>
      </c>
    </row>
    <row r="3713" spans="1:39" ht="17.25" customHeight="1" x14ac:dyDescent="0.35">
      <c r="A3713" s="17">
        <v>14573921</v>
      </c>
      <c r="B3713" s="2" t="s">
        <v>2197</v>
      </c>
      <c r="C3713" s="1">
        <v>2025001</v>
      </c>
      <c r="D3713" s="1">
        <v>2000968</v>
      </c>
      <c r="E3713" s="2" t="s">
        <v>34</v>
      </c>
      <c r="F3713" s="2" t="s">
        <v>53</v>
      </c>
      <c r="G3713" s="2" t="s">
        <v>66</v>
      </c>
      <c r="H3713" s="2" t="s">
        <v>1006</v>
      </c>
      <c r="I3713" s="2" t="s">
        <v>1007</v>
      </c>
      <c r="J3713" s="2" t="s">
        <v>103</v>
      </c>
      <c r="K3713" s="2" t="s">
        <v>83</v>
      </c>
      <c r="L3713" s="2" t="s">
        <v>1025</v>
      </c>
      <c r="M3713" s="2" t="s">
        <v>1026</v>
      </c>
      <c r="N3713" s="2" t="s">
        <v>670</v>
      </c>
      <c r="O3713" s="3">
        <v>2</v>
      </c>
      <c r="P3713" s="3">
        <v>349.0795</v>
      </c>
      <c r="Q3713" s="3">
        <v>356</v>
      </c>
      <c r="R3713" s="3">
        <v>712</v>
      </c>
      <c r="S3713" s="3">
        <v>6.9204999999999997</v>
      </c>
      <c r="T3713" s="3">
        <v>13.84</v>
      </c>
      <c r="U3713" s="3">
        <v>1.94</v>
      </c>
      <c r="V3713" s="2" t="s">
        <v>123</v>
      </c>
      <c r="W3713" s="2" t="s">
        <v>124</v>
      </c>
      <c r="X3713" s="2" t="s">
        <v>125</v>
      </c>
      <c r="Y3713" s="19" t="str">
        <f>VLOOKUP(G3713,'Verweis Kd-Gruppe'!$A$2:$B$8,2,FALSE)</f>
        <v>EXP</v>
      </c>
      <c r="Z3713" s="19" t="str">
        <f>VLOOKUP(J3713,'Verweis Art-Gruppe'!$A$2:$B$15,2,FALSE)</f>
        <v>Geräte</v>
      </c>
      <c r="AA3713" s="19" t="str">
        <f>VLOOKUP(W3713,'Verweis Vertreter'!$A$2:$B$24,2,FALSE)</f>
        <v>Antonio Vuolo</v>
      </c>
      <c r="AB3713" s="12">
        <f t="shared" si="513"/>
        <v>2</v>
      </c>
      <c r="AC3713" s="12">
        <f t="shared" si="518"/>
        <v>349.0795</v>
      </c>
      <c r="AD3713" s="12">
        <f t="shared" si="519"/>
        <v>356</v>
      </c>
      <c r="AE3713" s="12">
        <f t="shared" si="514"/>
        <v>712</v>
      </c>
      <c r="AF3713" s="12">
        <f t="shared" si="515"/>
        <v>6.9204999999999997</v>
      </c>
      <c r="AG3713" s="12">
        <f t="shared" si="516"/>
        <v>13.84</v>
      </c>
      <c r="AH3713" s="9">
        <f t="shared" si="520"/>
        <v>1.9438202247191012E-2</v>
      </c>
      <c r="AI3713" s="14">
        <f>VLOOKUP(E3713,'Verweis Faktor'!$A:$B,2,FALSE)</f>
        <v>1</v>
      </c>
      <c r="AJ3713" s="14"/>
      <c r="AK3713" s="14" t="str">
        <f>IF(AL3713="Ja","Versandkosten",VLOOKUP(E3713,'Verweis Belegart'!$A$2:$B$9,2,FALSE))</f>
        <v>Hardware</v>
      </c>
      <c r="AL3713" s="14" t="str">
        <f t="shared" si="521"/>
        <v>Nein</v>
      </c>
      <c r="AM3713" s="14" t="str">
        <f t="shared" si="517"/>
        <v>Positiv</v>
      </c>
    </row>
    <row r="3714" spans="1:39" ht="17.25" customHeight="1" x14ac:dyDescent="0.35">
      <c r="A3714" s="17">
        <v>14573921</v>
      </c>
      <c r="B3714" s="2" t="s">
        <v>2197</v>
      </c>
      <c r="C3714" s="1">
        <v>2025001</v>
      </c>
      <c r="D3714" s="1">
        <v>2000968</v>
      </c>
      <c r="E3714" s="2" t="s">
        <v>34</v>
      </c>
      <c r="F3714" s="2" t="s">
        <v>53</v>
      </c>
      <c r="G3714" s="2" t="s">
        <v>66</v>
      </c>
      <c r="H3714" s="2" t="s">
        <v>1006</v>
      </c>
      <c r="I3714" s="2" t="s">
        <v>1007</v>
      </c>
      <c r="J3714" s="2" t="s">
        <v>103</v>
      </c>
      <c r="K3714" s="2" t="s">
        <v>87</v>
      </c>
      <c r="L3714" s="2" t="s">
        <v>2296</v>
      </c>
      <c r="M3714" s="2" t="s">
        <v>2297</v>
      </c>
      <c r="N3714" s="2" t="s">
        <v>1248</v>
      </c>
      <c r="O3714" s="3">
        <v>1</v>
      </c>
      <c r="P3714" s="3">
        <v>209</v>
      </c>
      <c r="Q3714" s="3">
        <v>217</v>
      </c>
      <c r="R3714" s="3">
        <v>217</v>
      </c>
      <c r="S3714" s="3">
        <v>8</v>
      </c>
      <c r="T3714" s="3">
        <v>8</v>
      </c>
      <c r="U3714" s="3">
        <v>3.68</v>
      </c>
      <c r="V3714" s="2" t="s">
        <v>123</v>
      </c>
      <c r="W3714" s="2" t="s">
        <v>124</v>
      </c>
      <c r="X3714" s="2" t="s">
        <v>125</v>
      </c>
      <c r="Y3714" s="19" t="str">
        <f>VLOOKUP(G3714,'Verweis Kd-Gruppe'!$A$2:$B$8,2,FALSE)</f>
        <v>EXP</v>
      </c>
      <c r="Z3714" s="19" t="str">
        <f>VLOOKUP(J3714,'Verweis Art-Gruppe'!$A$2:$B$15,2,FALSE)</f>
        <v>Geräte</v>
      </c>
      <c r="AA3714" s="19" t="str">
        <f>VLOOKUP(W3714,'Verweis Vertreter'!$A$2:$B$24,2,FALSE)</f>
        <v>Antonio Vuolo</v>
      </c>
      <c r="AB3714" s="12">
        <f t="shared" si="513"/>
        <v>1</v>
      </c>
      <c r="AC3714" s="12">
        <f t="shared" si="518"/>
        <v>209</v>
      </c>
      <c r="AD3714" s="12">
        <f t="shared" si="519"/>
        <v>217</v>
      </c>
      <c r="AE3714" s="12">
        <f t="shared" si="514"/>
        <v>217</v>
      </c>
      <c r="AF3714" s="12">
        <f t="shared" si="515"/>
        <v>8</v>
      </c>
      <c r="AG3714" s="12">
        <f t="shared" si="516"/>
        <v>8</v>
      </c>
      <c r="AH3714" s="9">
        <f t="shared" si="520"/>
        <v>3.6866359447004608E-2</v>
      </c>
      <c r="AI3714" s="14">
        <f>VLOOKUP(E3714,'Verweis Faktor'!$A:$B,2,FALSE)</f>
        <v>1</v>
      </c>
      <c r="AJ3714" s="14"/>
      <c r="AK3714" s="14" t="str">
        <f>IF(AL3714="Ja","Versandkosten",VLOOKUP(E3714,'Verweis Belegart'!$A$2:$B$9,2,FALSE))</f>
        <v>Hardware</v>
      </c>
      <c r="AL3714" s="14" t="str">
        <f t="shared" si="521"/>
        <v>Nein</v>
      </c>
      <c r="AM3714" s="14" t="str">
        <f t="shared" si="517"/>
        <v>Positiv</v>
      </c>
    </row>
    <row r="3715" spans="1:39" ht="17.25" customHeight="1" x14ac:dyDescent="0.35">
      <c r="A3715" s="17">
        <v>14573921</v>
      </c>
      <c r="B3715" s="2" t="s">
        <v>2197</v>
      </c>
      <c r="C3715" s="1">
        <v>2025001</v>
      </c>
      <c r="D3715" s="1">
        <v>2000968</v>
      </c>
      <c r="E3715" s="2" t="s">
        <v>34</v>
      </c>
      <c r="F3715" s="2" t="s">
        <v>53</v>
      </c>
      <c r="G3715" s="2" t="s">
        <v>66</v>
      </c>
      <c r="H3715" s="2" t="s">
        <v>1006</v>
      </c>
      <c r="I3715" s="2" t="s">
        <v>1007</v>
      </c>
      <c r="J3715" s="2" t="s">
        <v>103</v>
      </c>
      <c r="K3715" s="2" t="s">
        <v>91</v>
      </c>
      <c r="L3715" s="2" t="s">
        <v>2298</v>
      </c>
      <c r="M3715" s="2" t="s">
        <v>2299</v>
      </c>
      <c r="N3715" s="2" t="s">
        <v>719</v>
      </c>
      <c r="O3715" s="3">
        <v>1</v>
      </c>
      <c r="P3715" s="3">
        <v>591</v>
      </c>
      <c r="Q3715" s="3">
        <v>647</v>
      </c>
      <c r="R3715" s="3">
        <v>647</v>
      </c>
      <c r="S3715" s="3">
        <v>56</v>
      </c>
      <c r="T3715" s="3">
        <v>56</v>
      </c>
      <c r="U3715" s="3">
        <v>8.65</v>
      </c>
      <c r="V3715" s="2" t="s">
        <v>123</v>
      </c>
      <c r="W3715" s="2" t="s">
        <v>124</v>
      </c>
      <c r="X3715" s="2" t="s">
        <v>125</v>
      </c>
      <c r="Y3715" s="19" t="str">
        <f>VLOOKUP(G3715,'Verweis Kd-Gruppe'!$A$2:$B$8,2,FALSE)</f>
        <v>EXP</v>
      </c>
      <c r="Z3715" s="19" t="str">
        <f>VLOOKUP(J3715,'Verweis Art-Gruppe'!$A$2:$B$15,2,FALSE)</f>
        <v>Geräte</v>
      </c>
      <c r="AA3715" s="19" t="str">
        <f>VLOOKUP(W3715,'Verweis Vertreter'!$A$2:$B$24,2,FALSE)</f>
        <v>Antonio Vuolo</v>
      </c>
      <c r="AB3715" s="12">
        <f t="shared" ref="AB3715:AB3778" si="522">$AI3715*O3715</f>
        <v>1</v>
      </c>
      <c r="AC3715" s="12">
        <f t="shared" si="518"/>
        <v>591</v>
      </c>
      <c r="AD3715" s="12">
        <f t="shared" si="519"/>
        <v>647</v>
      </c>
      <c r="AE3715" s="12">
        <f t="shared" ref="AE3715:AE3778" si="523">$AI3715*R3715</f>
        <v>647</v>
      </c>
      <c r="AF3715" s="12">
        <f t="shared" ref="AF3715:AF3778" si="524">$AI3715*S3715</f>
        <v>56</v>
      </c>
      <c r="AG3715" s="12">
        <f t="shared" ref="AG3715:AG3778" si="525">$AI3715*T3715</f>
        <v>56</v>
      </c>
      <c r="AH3715" s="9">
        <f t="shared" si="520"/>
        <v>8.6553323029366303E-2</v>
      </c>
      <c r="AI3715" s="14">
        <f>VLOOKUP(E3715,'Verweis Faktor'!$A:$B,2,FALSE)</f>
        <v>1</v>
      </c>
      <c r="AJ3715" s="14"/>
      <c r="AK3715" s="14" t="str">
        <f>IF(AL3715="Ja","Versandkosten",VLOOKUP(E3715,'Verweis Belegart'!$A$2:$B$9,2,FALSE))</f>
        <v>Hardware</v>
      </c>
      <c r="AL3715" s="14" t="str">
        <f t="shared" si="521"/>
        <v>Nein</v>
      </c>
      <c r="AM3715" s="14" t="str">
        <f t="shared" ref="AM3715:AM3778" si="526">IF(AG3715&lt;0,"Negativ","Positiv")</f>
        <v>Positiv</v>
      </c>
    </row>
    <row r="3716" spans="1:39" ht="17.25" customHeight="1" x14ac:dyDescent="0.35">
      <c r="A3716" s="17">
        <v>14573921</v>
      </c>
      <c r="B3716" s="2" t="s">
        <v>2197</v>
      </c>
      <c r="C3716" s="1">
        <v>2025001</v>
      </c>
      <c r="D3716" s="1">
        <v>2000968</v>
      </c>
      <c r="E3716" s="2" t="s">
        <v>34</v>
      </c>
      <c r="F3716" s="2" t="s">
        <v>53</v>
      </c>
      <c r="G3716" s="2" t="s">
        <v>66</v>
      </c>
      <c r="H3716" s="2" t="s">
        <v>1006</v>
      </c>
      <c r="I3716" s="2" t="s">
        <v>1007</v>
      </c>
      <c r="J3716" s="2" t="s">
        <v>103</v>
      </c>
      <c r="K3716" s="2" t="s">
        <v>95</v>
      </c>
      <c r="L3716" s="2" t="s">
        <v>2300</v>
      </c>
      <c r="M3716" s="2" t="s">
        <v>2301</v>
      </c>
      <c r="N3716" s="2" t="s">
        <v>2302</v>
      </c>
      <c r="O3716" s="3">
        <v>1</v>
      </c>
      <c r="P3716" s="3">
        <v>839</v>
      </c>
      <c r="Q3716" s="3">
        <v>829</v>
      </c>
      <c r="R3716" s="3">
        <v>829</v>
      </c>
      <c r="S3716" s="3">
        <v>-10</v>
      </c>
      <c r="T3716" s="3">
        <v>-10</v>
      </c>
      <c r="U3716" s="3">
        <v>-1.2</v>
      </c>
      <c r="V3716" s="2" t="s">
        <v>123</v>
      </c>
      <c r="W3716" s="2" t="s">
        <v>124</v>
      </c>
      <c r="X3716" s="2" t="s">
        <v>125</v>
      </c>
      <c r="Y3716" s="19" t="str">
        <f>VLOOKUP(G3716,'Verweis Kd-Gruppe'!$A$2:$B$8,2,FALSE)</f>
        <v>EXP</v>
      </c>
      <c r="Z3716" s="19" t="str">
        <f>VLOOKUP(J3716,'Verweis Art-Gruppe'!$A$2:$B$15,2,FALSE)</f>
        <v>Geräte</v>
      </c>
      <c r="AA3716" s="19" t="str">
        <f>VLOOKUP(W3716,'Verweis Vertreter'!$A$2:$B$24,2,FALSE)</f>
        <v>Antonio Vuolo</v>
      </c>
      <c r="AB3716" s="12">
        <f t="shared" si="522"/>
        <v>1</v>
      </c>
      <c r="AC3716" s="12">
        <f t="shared" ref="AC3716:AC3779" si="527">P3716</f>
        <v>839</v>
      </c>
      <c r="AD3716" s="12">
        <f t="shared" ref="AD3716:AD3779" si="528">Q3716</f>
        <v>829</v>
      </c>
      <c r="AE3716" s="12">
        <f t="shared" si="523"/>
        <v>829</v>
      </c>
      <c r="AF3716" s="12">
        <f t="shared" si="524"/>
        <v>-10</v>
      </c>
      <c r="AG3716" s="12">
        <f t="shared" si="525"/>
        <v>-10</v>
      </c>
      <c r="AH3716" s="9">
        <f t="shared" ref="AH3716:AH3779" si="529">IF(AF3716=0,0,AG3716/AE3716*AI3716)</f>
        <v>-1.2062726176115802E-2</v>
      </c>
      <c r="AI3716" s="14">
        <f>VLOOKUP(E3716,'Verweis Faktor'!$A:$B,2,FALSE)</f>
        <v>1</v>
      </c>
      <c r="AJ3716" s="14"/>
      <c r="AK3716" s="14" t="str">
        <f>IF(AL3716="Ja","Versandkosten",VLOOKUP(E3716,'Verweis Belegart'!$A$2:$B$9,2,FALSE))</f>
        <v>Hardware</v>
      </c>
      <c r="AL3716" s="14" t="str">
        <f t="shared" ref="AL3716:AL3779" si="530">IF(ISNUMBER(FIND("Versandkosten",M3716)),"Ja","Nein")</f>
        <v>Nein</v>
      </c>
      <c r="AM3716" s="14" t="str">
        <f t="shared" si="526"/>
        <v>Negativ</v>
      </c>
    </row>
    <row r="3717" spans="1:39" ht="17.25" customHeight="1" x14ac:dyDescent="0.35">
      <c r="A3717" s="17">
        <v>14573921</v>
      </c>
      <c r="B3717" s="2" t="s">
        <v>2197</v>
      </c>
      <c r="C3717" s="1">
        <v>2025001</v>
      </c>
      <c r="D3717" s="1">
        <v>2000968</v>
      </c>
      <c r="E3717" s="2" t="s">
        <v>34</v>
      </c>
      <c r="F3717" s="2" t="s">
        <v>53</v>
      </c>
      <c r="G3717" s="2" t="s">
        <v>66</v>
      </c>
      <c r="H3717" s="2" t="s">
        <v>1006</v>
      </c>
      <c r="I3717" s="2" t="s">
        <v>1007</v>
      </c>
      <c r="J3717" s="2" t="s">
        <v>103</v>
      </c>
      <c r="K3717" s="2" t="s">
        <v>99</v>
      </c>
      <c r="L3717" s="2" t="s">
        <v>279</v>
      </c>
      <c r="M3717" s="2" t="s">
        <v>280</v>
      </c>
      <c r="N3717" s="2" t="s">
        <v>271</v>
      </c>
      <c r="O3717" s="3">
        <v>2</v>
      </c>
      <c r="P3717" s="3">
        <v>411.96159999999998</v>
      </c>
      <c r="Q3717" s="3">
        <v>426</v>
      </c>
      <c r="R3717" s="3">
        <v>852</v>
      </c>
      <c r="S3717" s="3">
        <v>14.038399999999999</v>
      </c>
      <c r="T3717" s="3">
        <v>28.08</v>
      </c>
      <c r="U3717" s="3">
        <v>3.29</v>
      </c>
      <c r="V3717" s="2" t="s">
        <v>123</v>
      </c>
      <c r="W3717" s="2" t="s">
        <v>124</v>
      </c>
      <c r="X3717" s="2" t="s">
        <v>125</v>
      </c>
      <c r="Y3717" s="19" t="str">
        <f>VLOOKUP(G3717,'Verweis Kd-Gruppe'!$A$2:$B$8,2,FALSE)</f>
        <v>EXP</v>
      </c>
      <c r="Z3717" s="19" t="str">
        <f>VLOOKUP(J3717,'Verweis Art-Gruppe'!$A$2:$B$15,2,FALSE)</f>
        <v>Geräte</v>
      </c>
      <c r="AA3717" s="19" t="str">
        <f>VLOOKUP(W3717,'Verweis Vertreter'!$A$2:$B$24,2,FALSE)</f>
        <v>Antonio Vuolo</v>
      </c>
      <c r="AB3717" s="12">
        <f t="shared" si="522"/>
        <v>2</v>
      </c>
      <c r="AC3717" s="12">
        <f t="shared" si="527"/>
        <v>411.96159999999998</v>
      </c>
      <c r="AD3717" s="12">
        <f t="shared" si="528"/>
        <v>426</v>
      </c>
      <c r="AE3717" s="12">
        <f t="shared" si="523"/>
        <v>852</v>
      </c>
      <c r="AF3717" s="12">
        <f t="shared" si="524"/>
        <v>14.038399999999999</v>
      </c>
      <c r="AG3717" s="12">
        <f t="shared" si="525"/>
        <v>28.08</v>
      </c>
      <c r="AH3717" s="9">
        <f t="shared" si="529"/>
        <v>3.2957746478873236E-2</v>
      </c>
      <c r="AI3717" s="14">
        <f>VLOOKUP(E3717,'Verweis Faktor'!$A:$B,2,FALSE)</f>
        <v>1</v>
      </c>
      <c r="AJ3717" s="14"/>
      <c r="AK3717" s="14" t="str">
        <f>IF(AL3717="Ja","Versandkosten",VLOOKUP(E3717,'Verweis Belegart'!$A$2:$B$9,2,FALSE))</f>
        <v>Hardware</v>
      </c>
      <c r="AL3717" s="14" t="str">
        <f t="shared" si="530"/>
        <v>Nein</v>
      </c>
      <c r="AM3717" s="14" t="str">
        <f t="shared" si="526"/>
        <v>Positiv</v>
      </c>
    </row>
    <row r="3718" spans="1:39" ht="17.25" customHeight="1" x14ac:dyDescent="0.35">
      <c r="A3718" s="17">
        <v>14573921</v>
      </c>
      <c r="B3718" s="2" t="s">
        <v>2197</v>
      </c>
      <c r="C3718" s="1">
        <v>2025001</v>
      </c>
      <c r="D3718" s="1">
        <v>2000968</v>
      </c>
      <c r="E3718" s="2" t="s">
        <v>34</v>
      </c>
      <c r="F3718" s="2" t="s">
        <v>53</v>
      </c>
      <c r="G3718" s="2" t="s">
        <v>66</v>
      </c>
      <c r="H3718" s="2" t="s">
        <v>1006</v>
      </c>
      <c r="I3718" s="2" t="s">
        <v>1007</v>
      </c>
      <c r="J3718" s="2" t="s">
        <v>103</v>
      </c>
      <c r="K3718" s="2" t="s">
        <v>103</v>
      </c>
      <c r="L3718" s="2" t="s">
        <v>1051</v>
      </c>
      <c r="M3718" s="2" t="s">
        <v>1052</v>
      </c>
      <c r="N3718" s="2" t="s">
        <v>1053</v>
      </c>
      <c r="O3718" s="3">
        <v>2</v>
      </c>
      <c r="P3718" s="3">
        <v>157</v>
      </c>
      <c r="Q3718" s="3">
        <v>167</v>
      </c>
      <c r="R3718" s="3">
        <v>334</v>
      </c>
      <c r="S3718" s="3">
        <v>10</v>
      </c>
      <c r="T3718" s="3">
        <v>20</v>
      </c>
      <c r="U3718" s="3">
        <v>5.98</v>
      </c>
      <c r="V3718" s="2" t="s">
        <v>123</v>
      </c>
      <c r="W3718" s="2" t="s">
        <v>124</v>
      </c>
      <c r="X3718" s="2" t="s">
        <v>125</v>
      </c>
      <c r="Y3718" s="19" t="str">
        <f>VLOOKUP(G3718,'Verweis Kd-Gruppe'!$A$2:$B$8,2,FALSE)</f>
        <v>EXP</v>
      </c>
      <c r="Z3718" s="19" t="str">
        <f>VLOOKUP(J3718,'Verweis Art-Gruppe'!$A$2:$B$15,2,FALSE)</f>
        <v>Geräte</v>
      </c>
      <c r="AA3718" s="19" t="str">
        <f>VLOOKUP(W3718,'Verweis Vertreter'!$A$2:$B$24,2,FALSE)</f>
        <v>Antonio Vuolo</v>
      </c>
      <c r="AB3718" s="12">
        <f t="shared" si="522"/>
        <v>2</v>
      </c>
      <c r="AC3718" s="12">
        <f t="shared" si="527"/>
        <v>157</v>
      </c>
      <c r="AD3718" s="12">
        <f t="shared" si="528"/>
        <v>167</v>
      </c>
      <c r="AE3718" s="12">
        <f t="shared" si="523"/>
        <v>334</v>
      </c>
      <c r="AF3718" s="12">
        <f t="shared" si="524"/>
        <v>10</v>
      </c>
      <c r="AG3718" s="12">
        <f t="shared" si="525"/>
        <v>20</v>
      </c>
      <c r="AH3718" s="9">
        <f t="shared" si="529"/>
        <v>5.9880239520958084E-2</v>
      </c>
      <c r="AI3718" s="14">
        <f>VLOOKUP(E3718,'Verweis Faktor'!$A:$B,2,FALSE)</f>
        <v>1</v>
      </c>
      <c r="AJ3718" s="14"/>
      <c r="AK3718" s="14" t="str">
        <f>IF(AL3718="Ja","Versandkosten",VLOOKUP(E3718,'Verweis Belegart'!$A$2:$B$9,2,FALSE))</f>
        <v>Hardware</v>
      </c>
      <c r="AL3718" s="14" t="str">
        <f t="shared" si="530"/>
        <v>Nein</v>
      </c>
      <c r="AM3718" s="14" t="str">
        <f t="shared" si="526"/>
        <v>Positiv</v>
      </c>
    </row>
    <row r="3719" spans="1:39" ht="17.25" customHeight="1" x14ac:dyDescent="0.35">
      <c r="A3719" s="17">
        <v>14573921</v>
      </c>
      <c r="B3719" s="2" t="s">
        <v>2197</v>
      </c>
      <c r="C3719" s="1">
        <v>2025001</v>
      </c>
      <c r="D3719" s="1">
        <v>2000968</v>
      </c>
      <c r="E3719" s="2" t="s">
        <v>34</v>
      </c>
      <c r="F3719" s="2" t="s">
        <v>53</v>
      </c>
      <c r="G3719" s="2" t="s">
        <v>66</v>
      </c>
      <c r="H3719" s="2" t="s">
        <v>1006</v>
      </c>
      <c r="I3719" s="2" t="s">
        <v>1007</v>
      </c>
      <c r="J3719" s="2" t="s">
        <v>304</v>
      </c>
      <c r="K3719" s="2" t="s">
        <v>107</v>
      </c>
      <c r="L3719" s="2" t="s">
        <v>2303</v>
      </c>
      <c r="M3719" s="2" t="s">
        <v>2304</v>
      </c>
      <c r="N3719" s="2" t="s">
        <v>2305</v>
      </c>
      <c r="O3719" s="3">
        <v>5</v>
      </c>
      <c r="P3719" s="3">
        <v>117.26600000000001</v>
      </c>
      <c r="Q3719" s="3">
        <v>127</v>
      </c>
      <c r="R3719" s="3">
        <v>635</v>
      </c>
      <c r="S3719" s="3">
        <v>9.734</v>
      </c>
      <c r="T3719" s="3">
        <v>48.67</v>
      </c>
      <c r="U3719" s="3">
        <v>7.66</v>
      </c>
      <c r="V3719" s="2" t="s">
        <v>123</v>
      </c>
      <c r="W3719" s="2" t="s">
        <v>124</v>
      </c>
      <c r="X3719" s="2" t="s">
        <v>125</v>
      </c>
      <c r="Y3719" s="19" t="str">
        <f>VLOOKUP(G3719,'Verweis Kd-Gruppe'!$A$2:$B$8,2,FALSE)</f>
        <v>EXP</v>
      </c>
      <c r="Z3719" s="19" t="str">
        <f>VLOOKUP(J3719,'Verweis Art-Gruppe'!$A$2:$B$15,2,FALSE)</f>
        <v>Zubehör</v>
      </c>
      <c r="AA3719" s="19" t="str">
        <f>VLOOKUP(W3719,'Verweis Vertreter'!$A$2:$B$24,2,FALSE)</f>
        <v>Antonio Vuolo</v>
      </c>
      <c r="AB3719" s="12">
        <f t="shared" si="522"/>
        <v>5</v>
      </c>
      <c r="AC3719" s="12">
        <f t="shared" si="527"/>
        <v>117.26600000000001</v>
      </c>
      <c r="AD3719" s="12">
        <f t="shared" si="528"/>
        <v>127</v>
      </c>
      <c r="AE3719" s="12">
        <f t="shared" si="523"/>
        <v>635</v>
      </c>
      <c r="AF3719" s="12">
        <f t="shared" si="524"/>
        <v>9.734</v>
      </c>
      <c r="AG3719" s="12">
        <f t="shared" si="525"/>
        <v>48.67</v>
      </c>
      <c r="AH3719" s="9">
        <f t="shared" si="529"/>
        <v>7.6645669291338592E-2</v>
      </c>
      <c r="AI3719" s="14">
        <f>VLOOKUP(E3719,'Verweis Faktor'!$A:$B,2,FALSE)</f>
        <v>1</v>
      </c>
      <c r="AJ3719" s="14"/>
      <c r="AK3719" s="14" t="str">
        <f>IF(AL3719="Ja","Versandkosten",VLOOKUP(E3719,'Verweis Belegart'!$A$2:$B$9,2,FALSE))</f>
        <v>Hardware</v>
      </c>
      <c r="AL3719" s="14" t="str">
        <f t="shared" si="530"/>
        <v>Nein</v>
      </c>
      <c r="AM3719" s="14" t="str">
        <f t="shared" si="526"/>
        <v>Positiv</v>
      </c>
    </row>
    <row r="3720" spans="1:39" ht="17.25" customHeight="1" x14ac:dyDescent="0.35">
      <c r="A3720" s="17">
        <v>14573921</v>
      </c>
      <c r="B3720" s="2" t="s">
        <v>2197</v>
      </c>
      <c r="C3720" s="1">
        <v>2025001</v>
      </c>
      <c r="D3720" s="1">
        <v>2000968</v>
      </c>
      <c r="E3720" s="2" t="s">
        <v>34</v>
      </c>
      <c r="F3720" s="2" t="s">
        <v>53</v>
      </c>
      <c r="G3720" s="2" t="s">
        <v>66</v>
      </c>
      <c r="H3720" s="2" t="s">
        <v>1006</v>
      </c>
      <c r="I3720" s="2" t="s">
        <v>1007</v>
      </c>
      <c r="J3720" s="2" t="s">
        <v>103</v>
      </c>
      <c r="K3720" s="2" t="s">
        <v>111</v>
      </c>
      <c r="L3720" s="2" t="s">
        <v>2006</v>
      </c>
      <c r="M3720" s="2" t="s">
        <v>2007</v>
      </c>
      <c r="N3720" s="2" t="s">
        <v>139</v>
      </c>
      <c r="O3720" s="3">
        <v>1</v>
      </c>
      <c r="P3720" s="3">
        <v>695</v>
      </c>
      <c r="Q3720" s="3">
        <v>720</v>
      </c>
      <c r="R3720" s="3">
        <v>720</v>
      </c>
      <c r="S3720" s="3">
        <v>25</v>
      </c>
      <c r="T3720" s="3">
        <v>25</v>
      </c>
      <c r="U3720" s="3">
        <v>3.47</v>
      </c>
      <c r="V3720" s="2" t="s">
        <v>123</v>
      </c>
      <c r="W3720" s="2" t="s">
        <v>124</v>
      </c>
      <c r="X3720" s="2" t="s">
        <v>125</v>
      </c>
      <c r="Y3720" s="19" t="str">
        <f>VLOOKUP(G3720,'Verweis Kd-Gruppe'!$A$2:$B$8,2,FALSE)</f>
        <v>EXP</v>
      </c>
      <c r="Z3720" s="19" t="str">
        <f>VLOOKUP(J3720,'Verweis Art-Gruppe'!$A$2:$B$15,2,FALSE)</f>
        <v>Geräte</v>
      </c>
      <c r="AA3720" s="19" t="str">
        <f>VLOOKUP(W3720,'Verweis Vertreter'!$A$2:$B$24,2,FALSE)</f>
        <v>Antonio Vuolo</v>
      </c>
      <c r="AB3720" s="12">
        <f t="shared" si="522"/>
        <v>1</v>
      </c>
      <c r="AC3720" s="12">
        <f t="shared" si="527"/>
        <v>695</v>
      </c>
      <c r="AD3720" s="12">
        <f t="shared" si="528"/>
        <v>720</v>
      </c>
      <c r="AE3720" s="12">
        <f t="shared" si="523"/>
        <v>720</v>
      </c>
      <c r="AF3720" s="12">
        <f t="shared" si="524"/>
        <v>25</v>
      </c>
      <c r="AG3720" s="12">
        <f t="shared" si="525"/>
        <v>25</v>
      </c>
      <c r="AH3720" s="9">
        <f t="shared" si="529"/>
        <v>3.4722222222222224E-2</v>
      </c>
      <c r="AI3720" s="14">
        <f>VLOOKUP(E3720,'Verweis Faktor'!$A:$B,2,FALSE)</f>
        <v>1</v>
      </c>
      <c r="AJ3720" s="14"/>
      <c r="AK3720" s="14" t="str">
        <f>IF(AL3720="Ja","Versandkosten",VLOOKUP(E3720,'Verweis Belegart'!$A$2:$B$9,2,FALSE))</f>
        <v>Hardware</v>
      </c>
      <c r="AL3720" s="14" t="str">
        <f t="shared" si="530"/>
        <v>Nein</v>
      </c>
      <c r="AM3720" s="14" t="str">
        <f t="shared" si="526"/>
        <v>Positiv</v>
      </c>
    </row>
    <row r="3721" spans="1:39" ht="17.25" customHeight="1" x14ac:dyDescent="0.35">
      <c r="A3721" s="17">
        <v>14573921</v>
      </c>
      <c r="B3721" s="2" t="s">
        <v>2197</v>
      </c>
      <c r="C3721" s="1">
        <v>2025001</v>
      </c>
      <c r="D3721" s="1">
        <v>2000968</v>
      </c>
      <c r="E3721" s="2" t="s">
        <v>34</v>
      </c>
      <c r="F3721" s="2" t="s">
        <v>53</v>
      </c>
      <c r="G3721" s="2" t="s">
        <v>66</v>
      </c>
      <c r="H3721" s="2" t="s">
        <v>1006</v>
      </c>
      <c r="I3721" s="2" t="s">
        <v>1007</v>
      </c>
      <c r="J3721" s="2" t="s">
        <v>103</v>
      </c>
      <c r="K3721" s="2" t="s">
        <v>115</v>
      </c>
      <c r="L3721" s="2" t="s">
        <v>363</v>
      </c>
      <c r="M3721" s="2" t="s">
        <v>364</v>
      </c>
      <c r="N3721" s="2" t="s">
        <v>344</v>
      </c>
      <c r="O3721" s="3">
        <v>1</v>
      </c>
      <c r="P3721" s="3">
        <v>980.38649999999996</v>
      </c>
      <c r="Q3721" s="3">
        <v>1035</v>
      </c>
      <c r="R3721" s="3">
        <v>1035</v>
      </c>
      <c r="S3721" s="3">
        <v>54.613500000000002</v>
      </c>
      <c r="T3721" s="3">
        <v>54.61</v>
      </c>
      <c r="U3721" s="3">
        <v>5.27</v>
      </c>
      <c r="V3721" s="2" t="s">
        <v>123</v>
      </c>
      <c r="W3721" s="2" t="s">
        <v>124</v>
      </c>
      <c r="X3721" s="2" t="s">
        <v>125</v>
      </c>
      <c r="Y3721" s="19" t="str">
        <f>VLOOKUP(G3721,'Verweis Kd-Gruppe'!$A$2:$B$8,2,FALSE)</f>
        <v>EXP</v>
      </c>
      <c r="Z3721" s="19" t="str">
        <f>VLOOKUP(J3721,'Verweis Art-Gruppe'!$A$2:$B$15,2,FALSE)</f>
        <v>Geräte</v>
      </c>
      <c r="AA3721" s="19" t="str">
        <f>VLOOKUP(W3721,'Verweis Vertreter'!$A$2:$B$24,2,FALSE)</f>
        <v>Antonio Vuolo</v>
      </c>
      <c r="AB3721" s="12">
        <f t="shared" si="522"/>
        <v>1</v>
      </c>
      <c r="AC3721" s="12">
        <f t="shared" si="527"/>
        <v>980.38649999999996</v>
      </c>
      <c r="AD3721" s="12">
        <f t="shared" si="528"/>
        <v>1035</v>
      </c>
      <c r="AE3721" s="12">
        <f t="shared" si="523"/>
        <v>1035</v>
      </c>
      <c r="AF3721" s="12">
        <f t="shared" si="524"/>
        <v>54.613500000000002</v>
      </c>
      <c r="AG3721" s="12">
        <f t="shared" si="525"/>
        <v>54.61</v>
      </c>
      <c r="AH3721" s="9">
        <f t="shared" si="529"/>
        <v>5.2763285024154588E-2</v>
      </c>
      <c r="AI3721" s="14">
        <f>VLOOKUP(E3721,'Verweis Faktor'!$A:$B,2,FALSE)</f>
        <v>1</v>
      </c>
      <c r="AJ3721" s="14"/>
      <c r="AK3721" s="14" t="str">
        <f>IF(AL3721="Ja","Versandkosten",VLOOKUP(E3721,'Verweis Belegart'!$A$2:$B$9,2,FALSE))</f>
        <v>Hardware</v>
      </c>
      <c r="AL3721" s="14" t="str">
        <f t="shared" si="530"/>
        <v>Nein</v>
      </c>
      <c r="AM3721" s="14" t="str">
        <f t="shared" si="526"/>
        <v>Positiv</v>
      </c>
    </row>
    <row r="3722" spans="1:39" ht="17.25" customHeight="1" x14ac:dyDescent="0.35">
      <c r="A3722" s="17">
        <v>14573921</v>
      </c>
      <c r="B3722" s="2" t="s">
        <v>2197</v>
      </c>
      <c r="C3722" s="1">
        <v>2025001</v>
      </c>
      <c r="D3722" s="1">
        <v>2000968</v>
      </c>
      <c r="E3722" s="2" t="s">
        <v>34</v>
      </c>
      <c r="F3722" s="2" t="s">
        <v>53</v>
      </c>
      <c r="G3722" s="2" t="s">
        <v>66</v>
      </c>
      <c r="H3722" s="2" t="s">
        <v>1006</v>
      </c>
      <c r="I3722" s="2" t="s">
        <v>1007</v>
      </c>
      <c r="J3722" s="2" t="s">
        <v>103</v>
      </c>
      <c r="K3722" s="2" t="s">
        <v>289</v>
      </c>
      <c r="L3722" s="2" t="s">
        <v>874</v>
      </c>
      <c r="M3722" s="2" t="s">
        <v>875</v>
      </c>
      <c r="N3722" s="2" t="s">
        <v>719</v>
      </c>
      <c r="O3722" s="3">
        <v>1</v>
      </c>
      <c r="P3722" s="3">
        <v>591</v>
      </c>
      <c r="Q3722" s="3">
        <v>647</v>
      </c>
      <c r="R3722" s="3">
        <v>647</v>
      </c>
      <c r="S3722" s="3">
        <v>56</v>
      </c>
      <c r="T3722" s="3">
        <v>56</v>
      </c>
      <c r="U3722" s="3">
        <v>8.65</v>
      </c>
      <c r="V3722" s="2" t="s">
        <v>123</v>
      </c>
      <c r="W3722" s="2" t="s">
        <v>124</v>
      </c>
      <c r="X3722" s="2" t="s">
        <v>125</v>
      </c>
      <c r="Y3722" s="19" t="str">
        <f>VLOOKUP(G3722,'Verweis Kd-Gruppe'!$A$2:$B$8,2,FALSE)</f>
        <v>EXP</v>
      </c>
      <c r="Z3722" s="19" t="str">
        <f>VLOOKUP(J3722,'Verweis Art-Gruppe'!$A$2:$B$15,2,FALSE)</f>
        <v>Geräte</v>
      </c>
      <c r="AA3722" s="19" t="str">
        <f>VLOOKUP(W3722,'Verweis Vertreter'!$A$2:$B$24,2,FALSE)</f>
        <v>Antonio Vuolo</v>
      </c>
      <c r="AB3722" s="12">
        <f t="shared" si="522"/>
        <v>1</v>
      </c>
      <c r="AC3722" s="12">
        <f t="shared" si="527"/>
        <v>591</v>
      </c>
      <c r="AD3722" s="12">
        <f t="shared" si="528"/>
        <v>647</v>
      </c>
      <c r="AE3722" s="12">
        <f t="shared" si="523"/>
        <v>647</v>
      </c>
      <c r="AF3722" s="12">
        <f t="shared" si="524"/>
        <v>56</v>
      </c>
      <c r="AG3722" s="12">
        <f t="shared" si="525"/>
        <v>56</v>
      </c>
      <c r="AH3722" s="9">
        <f t="shared" si="529"/>
        <v>8.6553323029366303E-2</v>
      </c>
      <c r="AI3722" s="14">
        <f>VLOOKUP(E3722,'Verweis Faktor'!$A:$B,2,FALSE)</f>
        <v>1</v>
      </c>
      <c r="AJ3722" s="14"/>
      <c r="AK3722" s="14" t="str">
        <f>IF(AL3722="Ja","Versandkosten",VLOOKUP(E3722,'Verweis Belegart'!$A$2:$B$9,2,FALSE))</f>
        <v>Hardware</v>
      </c>
      <c r="AL3722" s="14" t="str">
        <f t="shared" si="530"/>
        <v>Nein</v>
      </c>
      <c r="AM3722" s="14" t="str">
        <f t="shared" si="526"/>
        <v>Positiv</v>
      </c>
    </row>
    <row r="3723" spans="1:39" ht="17.25" customHeight="1" x14ac:dyDescent="0.35">
      <c r="A3723" s="17">
        <v>14573572</v>
      </c>
      <c r="B3723" s="2" t="s">
        <v>2197</v>
      </c>
      <c r="C3723" s="1">
        <v>2025001</v>
      </c>
      <c r="D3723" s="1">
        <v>2000969</v>
      </c>
      <c r="E3723" s="2" t="s">
        <v>34</v>
      </c>
      <c r="F3723" s="2" t="s">
        <v>142</v>
      </c>
      <c r="G3723" s="2" t="s">
        <v>36</v>
      </c>
      <c r="H3723" s="2" t="s">
        <v>54</v>
      </c>
      <c r="I3723" s="2" t="s">
        <v>55</v>
      </c>
      <c r="J3723" s="2" t="s">
        <v>103</v>
      </c>
      <c r="K3723" s="2" t="s">
        <v>28</v>
      </c>
      <c r="L3723" s="2" t="s">
        <v>1556</v>
      </c>
      <c r="M3723" s="2" t="s">
        <v>1557</v>
      </c>
      <c r="N3723" s="2" t="s">
        <v>481</v>
      </c>
      <c r="O3723" s="3">
        <v>40</v>
      </c>
      <c r="P3723" s="3">
        <v>109</v>
      </c>
      <c r="Q3723" s="3">
        <v>120</v>
      </c>
      <c r="R3723" s="3">
        <v>4800</v>
      </c>
      <c r="S3723" s="3">
        <v>11</v>
      </c>
      <c r="T3723" s="3">
        <v>440</v>
      </c>
      <c r="U3723" s="3">
        <v>9.16</v>
      </c>
      <c r="V3723" s="2" t="s">
        <v>42</v>
      </c>
      <c r="W3723" s="2" t="s">
        <v>43</v>
      </c>
      <c r="X3723" s="2" t="s">
        <v>59</v>
      </c>
      <c r="Y3723" s="19" t="str">
        <f>VLOOKUP(G3723,'Verweis Kd-Gruppe'!$A$2:$B$8,2,FALSE)</f>
        <v>GRK</v>
      </c>
      <c r="Z3723" s="19" t="str">
        <f>VLOOKUP(J3723,'Verweis Art-Gruppe'!$A$2:$B$15,2,FALSE)</f>
        <v>Geräte</v>
      </c>
      <c r="AA3723" s="19" t="str">
        <f>VLOOKUP(W3723,'Verweis Vertreter'!$A$2:$B$24,2,FALSE)</f>
        <v>Sebastian Faber</v>
      </c>
      <c r="AB3723" s="12">
        <f t="shared" si="522"/>
        <v>40</v>
      </c>
      <c r="AC3723" s="12">
        <f t="shared" si="527"/>
        <v>109</v>
      </c>
      <c r="AD3723" s="12">
        <f t="shared" si="528"/>
        <v>120</v>
      </c>
      <c r="AE3723" s="12">
        <f t="shared" si="523"/>
        <v>4800</v>
      </c>
      <c r="AF3723" s="12">
        <f t="shared" si="524"/>
        <v>11</v>
      </c>
      <c r="AG3723" s="12">
        <f t="shared" si="525"/>
        <v>440</v>
      </c>
      <c r="AH3723" s="9">
        <f t="shared" si="529"/>
        <v>9.166666666666666E-2</v>
      </c>
      <c r="AI3723" s="14">
        <f>VLOOKUP(E3723,'Verweis Faktor'!$A:$B,2,FALSE)</f>
        <v>1</v>
      </c>
      <c r="AJ3723" s="14"/>
      <c r="AK3723" s="14" t="str">
        <f>IF(AL3723="Ja","Versandkosten",VLOOKUP(E3723,'Verweis Belegart'!$A$2:$B$9,2,FALSE))</f>
        <v>Hardware</v>
      </c>
      <c r="AL3723" s="14" t="str">
        <f t="shared" si="530"/>
        <v>Nein</v>
      </c>
      <c r="AM3723" s="14" t="str">
        <f t="shared" si="526"/>
        <v>Positiv</v>
      </c>
    </row>
    <row r="3724" spans="1:39" ht="17.25" customHeight="1" x14ac:dyDescent="0.35">
      <c r="A3724" s="17">
        <v>14573572</v>
      </c>
      <c r="B3724" s="2" t="s">
        <v>2197</v>
      </c>
      <c r="C3724" s="1">
        <v>2025001</v>
      </c>
      <c r="D3724" s="1">
        <v>2000969</v>
      </c>
      <c r="E3724" s="2" t="s">
        <v>34</v>
      </c>
      <c r="F3724" s="2" t="s">
        <v>142</v>
      </c>
      <c r="G3724" s="2" t="s">
        <v>36</v>
      </c>
      <c r="H3724" s="2" t="s">
        <v>54</v>
      </c>
      <c r="I3724" s="2" t="s">
        <v>55</v>
      </c>
      <c r="J3724" s="2" t="s">
        <v>103</v>
      </c>
      <c r="K3724" s="2" t="s">
        <v>45</v>
      </c>
      <c r="L3724" s="2" t="s">
        <v>479</v>
      </c>
      <c r="M3724" s="2" t="s">
        <v>480</v>
      </c>
      <c r="N3724" s="2" t="s">
        <v>481</v>
      </c>
      <c r="O3724" s="3">
        <v>80</v>
      </c>
      <c r="P3724" s="3">
        <v>110.11790000000001</v>
      </c>
      <c r="Q3724" s="3">
        <v>120</v>
      </c>
      <c r="R3724" s="3">
        <v>9600</v>
      </c>
      <c r="S3724" s="3">
        <v>9.8820999999999994</v>
      </c>
      <c r="T3724" s="3">
        <v>790.57</v>
      </c>
      <c r="U3724" s="3">
        <v>8.23</v>
      </c>
      <c r="V3724" s="2" t="s">
        <v>42</v>
      </c>
      <c r="W3724" s="2" t="s">
        <v>43</v>
      </c>
      <c r="X3724" s="2" t="s">
        <v>59</v>
      </c>
      <c r="Y3724" s="19" t="str">
        <f>VLOOKUP(G3724,'Verweis Kd-Gruppe'!$A$2:$B$8,2,FALSE)</f>
        <v>GRK</v>
      </c>
      <c r="Z3724" s="19" t="str">
        <f>VLOOKUP(J3724,'Verweis Art-Gruppe'!$A$2:$B$15,2,FALSE)</f>
        <v>Geräte</v>
      </c>
      <c r="AA3724" s="19" t="str">
        <f>VLOOKUP(W3724,'Verweis Vertreter'!$A$2:$B$24,2,FALSE)</f>
        <v>Sebastian Faber</v>
      </c>
      <c r="AB3724" s="12">
        <f t="shared" si="522"/>
        <v>80</v>
      </c>
      <c r="AC3724" s="12">
        <f t="shared" si="527"/>
        <v>110.11790000000001</v>
      </c>
      <c r="AD3724" s="12">
        <f t="shared" si="528"/>
        <v>120</v>
      </c>
      <c r="AE3724" s="12">
        <f t="shared" si="523"/>
        <v>9600</v>
      </c>
      <c r="AF3724" s="12">
        <f t="shared" si="524"/>
        <v>9.8820999999999994</v>
      </c>
      <c r="AG3724" s="12">
        <f t="shared" si="525"/>
        <v>790.57</v>
      </c>
      <c r="AH3724" s="9">
        <f t="shared" si="529"/>
        <v>8.2351041666666666E-2</v>
      </c>
      <c r="AI3724" s="14">
        <f>VLOOKUP(E3724,'Verweis Faktor'!$A:$B,2,FALSE)</f>
        <v>1</v>
      </c>
      <c r="AJ3724" s="14"/>
      <c r="AK3724" s="14" t="str">
        <f>IF(AL3724="Ja","Versandkosten",VLOOKUP(E3724,'Verweis Belegart'!$A$2:$B$9,2,FALSE))</f>
        <v>Hardware</v>
      </c>
      <c r="AL3724" s="14" t="str">
        <f t="shared" si="530"/>
        <v>Nein</v>
      </c>
      <c r="AM3724" s="14" t="str">
        <f t="shared" si="526"/>
        <v>Positiv</v>
      </c>
    </row>
    <row r="3725" spans="1:39" ht="17.25" customHeight="1" x14ac:dyDescent="0.35">
      <c r="A3725" s="17">
        <v>14573913</v>
      </c>
      <c r="B3725" s="2" t="s">
        <v>2197</v>
      </c>
      <c r="C3725" s="1">
        <v>2025001</v>
      </c>
      <c r="D3725" s="1">
        <v>2000970</v>
      </c>
      <c r="E3725" s="2" t="s">
        <v>34</v>
      </c>
      <c r="F3725" s="2" t="s">
        <v>182</v>
      </c>
      <c r="G3725" s="2" t="s">
        <v>66</v>
      </c>
      <c r="H3725" s="2" t="s">
        <v>1077</v>
      </c>
      <c r="I3725" s="2" t="s">
        <v>1078</v>
      </c>
      <c r="J3725" s="2" t="s">
        <v>103</v>
      </c>
      <c r="K3725" s="2" t="s">
        <v>28</v>
      </c>
      <c r="L3725" s="2" t="s">
        <v>2066</v>
      </c>
      <c r="M3725" s="2" t="s">
        <v>2067</v>
      </c>
      <c r="N3725" s="2" t="s">
        <v>670</v>
      </c>
      <c r="O3725" s="3">
        <v>2</v>
      </c>
      <c r="P3725" s="3">
        <v>327</v>
      </c>
      <c r="Q3725" s="3">
        <v>348</v>
      </c>
      <c r="R3725" s="3">
        <v>696</v>
      </c>
      <c r="S3725" s="3">
        <v>21</v>
      </c>
      <c r="T3725" s="3">
        <v>42</v>
      </c>
      <c r="U3725" s="3">
        <v>6.03</v>
      </c>
      <c r="V3725" s="2" t="s">
        <v>145</v>
      </c>
      <c r="W3725" s="2" t="s">
        <v>146</v>
      </c>
      <c r="X3725" s="2" t="s">
        <v>72</v>
      </c>
      <c r="Y3725" s="19" t="str">
        <f>VLOOKUP(G3725,'Verweis Kd-Gruppe'!$A$2:$B$8,2,FALSE)</f>
        <v>EXP</v>
      </c>
      <c r="Z3725" s="19" t="str">
        <f>VLOOKUP(J3725,'Verweis Art-Gruppe'!$A$2:$B$15,2,FALSE)</f>
        <v>Geräte</v>
      </c>
      <c r="AA3725" s="19" t="str">
        <f>VLOOKUP(W3725,'Verweis Vertreter'!$A$2:$B$24,2,FALSE)</f>
        <v>Muhsin Yortanli</v>
      </c>
      <c r="AB3725" s="12">
        <f t="shared" si="522"/>
        <v>2</v>
      </c>
      <c r="AC3725" s="12">
        <f t="shared" si="527"/>
        <v>327</v>
      </c>
      <c r="AD3725" s="12">
        <f t="shared" si="528"/>
        <v>348</v>
      </c>
      <c r="AE3725" s="12">
        <f t="shared" si="523"/>
        <v>696</v>
      </c>
      <c r="AF3725" s="12">
        <f t="shared" si="524"/>
        <v>21</v>
      </c>
      <c r="AG3725" s="12">
        <f t="shared" si="525"/>
        <v>42</v>
      </c>
      <c r="AH3725" s="9">
        <f t="shared" si="529"/>
        <v>6.0344827586206899E-2</v>
      </c>
      <c r="AI3725" s="14">
        <f>VLOOKUP(E3725,'Verweis Faktor'!$A:$B,2,FALSE)</f>
        <v>1</v>
      </c>
      <c r="AJ3725" s="14"/>
      <c r="AK3725" s="14" t="str">
        <f>IF(AL3725="Ja","Versandkosten",VLOOKUP(E3725,'Verweis Belegart'!$A$2:$B$9,2,FALSE))</f>
        <v>Hardware</v>
      </c>
      <c r="AL3725" s="14" t="str">
        <f t="shared" si="530"/>
        <v>Nein</v>
      </c>
      <c r="AM3725" s="14" t="str">
        <f t="shared" si="526"/>
        <v>Positiv</v>
      </c>
    </row>
    <row r="3726" spans="1:39" ht="17.25" customHeight="1" x14ac:dyDescent="0.35">
      <c r="A3726" s="17">
        <v>14573913</v>
      </c>
      <c r="B3726" s="2" t="s">
        <v>2197</v>
      </c>
      <c r="C3726" s="1">
        <v>2025001</v>
      </c>
      <c r="D3726" s="1">
        <v>2000970</v>
      </c>
      <c r="E3726" s="2" t="s">
        <v>34</v>
      </c>
      <c r="F3726" s="2" t="s">
        <v>182</v>
      </c>
      <c r="G3726" s="2" t="s">
        <v>66</v>
      </c>
      <c r="H3726" s="2" t="s">
        <v>1077</v>
      </c>
      <c r="I3726" s="2" t="s">
        <v>1078</v>
      </c>
      <c r="J3726" s="2" t="s">
        <v>103</v>
      </c>
      <c r="K3726" s="2" t="s">
        <v>45</v>
      </c>
      <c r="L3726" s="2" t="s">
        <v>685</v>
      </c>
      <c r="M3726" s="2" t="s">
        <v>686</v>
      </c>
      <c r="N3726" s="2" t="s">
        <v>131</v>
      </c>
      <c r="O3726" s="3">
        <v>3</v>
      </c>
      <c r="P3726" s="3">
        <v>160.5256</v>
      </c>
      <c r="Q3726" s="3">
        <v>167</v>
      </c>
      <c r="R3726" s="3">
        <v>501</v>
      </c>
      <c r="S3726" s="3">
        <v>6.4744000000000002</v>
      </c>
      <c r="T3726" s="3">
        <v>19.420000000000002</v>
      </c>
      <c r="U3726" s="3">
        <v>3.87</v>
      </c>
      <c r="V3726" s="2" t="s">
        <v>145</v>
      </c>
      <c r="W3726" s="2" t="s">
        <v>146</v>
      </c>
      <c r="X3726" s="2" t="s">
        <v>72</v>
      </c>
      <c r="Y3726" s="19" t="str">
        <f>VLOOKUP(G3726,'Verweis Kd-Gruppe'!$A$2:$B$8,2,FALSE)</f>
        <v>EXP</v>
      </c>
      <c r="Z3726" s="19" t="str">
        <f>VLOOKUP(J3726,'Verweis Art-Gruppe'!$A$2:$B$15,2,FALSE)</f>
        <v>Geräte</v>
      </c>
      <c r="AA3726" s="19" t="str">
        <f>VLOOKUP(W3726,'Verweis Vertreter'!$A$2:$B$24,2,FALSE)</f>
        <v>Muhsin Yortanli</v>
      </c>
      <c r="AB3726" s="12">
        <f t="shared" si="522"/>
        <v>3</v>
      </c>
      <c r="AC3726" s="12">
        <f t="shared" si="527"/>
        <v>160.5256</v>
      </c>
      <c r="AD3726" s="12">
        <f t="shared" si="528"/>
        <v>167</v>
      </c>
      <c r="AE3726" s="12">
        <f t="shared" si="523"/>
        <v>501</v>
      </c>
      <c r="AF3726" s="12">
        <f t="shared" si="524"/>
        <v>6.4744000000000002</v>
      </c>
      <c r="AG3726" s="12">
        <f t="shared" si="525"/>
        <v>19.420000000000002</v>
      </c>
      <c r="AH3726" s="9">
        <f t="shared" si="529"/>
        <v>3.87624750499002E-2</v>
      </c>
      <c r="AI3726" s="14">
        <f>VLOOKUP(E3726,'Verweis Faktor'!$A:$B,2,FALSE)</f>
        <v>1</v>
      </c>
      <c r="AJ3726" s="14"/>
      <c r="AK3726" s="14" t="str">
        <f>IF(AL3726="Ja","Versandkosten",VLOOKUP(E3726,'Verweis Belegart'!$A$2:$B$9,2,FALSE))</f>
        <v>Hardware</v>
      </c>
      <c r="AL3726" s="14" t="str">
        <f t="shared" si="530"/>
        <v>Nein</v>
      </c>
      <c r="AM3726" s="14" t="str">
        <f t="shared" si="526"/>
        <v>Positiv</v>
      </c>
    </row>
    <row r="3727" spans="1:39" ht="17.25" customHeight="1" x14ac:dyDescent="0.35">
      <c r="A3727" s="17">
        <v>14573913</v>
      </c>
      <c r="B3727" s="2" t="s">
        <v>2197</v>
      </c>
      <c r="C3727" s="1">
        <v>2025001</v>
      </c>
      <c r="D3727" s="1">
        <v>2000970</v>
      </c>
      <c r="E3727" s="2" t="s">
        <v>34</v>
      </c>
      <c r="F3727" s="2" t="s">
        <v>182</v>
      </c>
      <c r="G3727" s="2" t="s">
        <v>66</v>
      </c>
      <c r="H3727" s="2" t="s">
        <v>1077</v>
      </c>
      <c r="I3727" s="2" t="s">
        <v>1078</v>
      </c>
      <c r="J3727" s="2" t="s">
        <v>103</v>
      </c>
      <c r="K3727" s="2" t="s">
        <v>49</v>
      </c>
      <c r="L3727" s="2" t="s">
        <v>129</v>
      </c>
      <c r="M3727" s="2" t="s">
        <v>130</v>
      </c>
      <c r="N3727" s="2" t="s">
        <v>131</v>
      </c>
      <c r="O3727" s="3">
        <v>15</v>
      </c>
      <c r="P3727" s="3">
        <v>164.89410000000001</v>
      </c>
      <c r="Q3727" s="3">
        <v>172</v>
      </c>
      <c r="R3727" s="3">
        <v>2580</v>
      </c>
      <c r="S3727" s="3">
        <v>7.1059000000000001</v>
      </c>
      <c r="T3727" s="3">
        <v>106.59</v>
      </c>
      <c r="U3727" s="3">
        <v>4.13</v>
      </c>
      <c r="V3727" s="2" t="s">
        <v>145</v>
      </c>
      <c r="W3727" s="2" t="s">
        <v>146</v>
      </c>
      <c r="X3727" s="2" t="s">
        <v>72</v>
      </c>
      <c r="Y3727" s="19" t="str">
        <f>VLOOKUP(G3727,'Verweis Kd-Gruppe'!$A$2:$B$8,2,FALSE)</f>
        <v>EXP</v>
      </c>
      <c r="Z3727" s="19" t="str">
        <f>VLOOKUP(J3727,'Verweis Art-Gruppe'!$A$2:$B$15,2,FALSE)</f>
        <v>Geräte</v>
      </c>
      <c r="AA3727" s="19" t="str">
        <f>VLOOKUP(W3727,'Verweis Vertreter'!$A$2:$B$24,2,FALSE)</f>
        <v>Muhsin Yortanli</v>
      </c>
      <c r="AB3727" s="12">
        <f t="shared" si="522"/>
        <v>15</v>
      </c>
      <c r="AC3727" s="12">
        <f t="shared" si="527"/>
        <v>164.89410000000001</v>
      </c>
      <c r="AD3727" s="12">
        <f t="shared" si="528"/>
        <v>172</v>
      </c>
      <c r="AE3727" s="12">
        <f t="shared" si="523"/>
        <v>2580</v>
      </c>
      <c r="AF3727" s="12">
        <f t="shared" si="524"/>
        <v>7.1059000000000001</v>
      </c>
      <c r="AG3727" s="12">
        <f t="shared" si="525"/>
        <v>106.59</v>
      </c>
      <c r="AH3727" s="9">
        <f t="shared" si="529"/>
        <v>4.1313953488372093E-2</v>
      </c>
      <c r="AI3727" s="14">
        <f>VLOOKUP(E3727,'Verweis Faktor'!$A:$B,2,FALSE)</f>
        <v>1</v>
      </c>
      <c r="AJ3727" s="14"/>
      <c r="AK3727" s="14" t="str">
        <f>IF(AL3727="Ja","Versandkosten",VLOOKUP(E3727,'Verweis Belegart'!$A$2:$B$9,2,FALSE))</f>
        <v>Hardware</v>
      </c>
      <c r="AL3727" s="14" t="str">
        <f t="shared" si="530"/>
        <v>Nein</v>
      </c>
      <c r="AM3727" s="14" t="str">
        <f t="shared" si="526"/>
        <v>Positiv</v>
      </c>
    </row>
    <row r="3728" spans="1:39" ht="17.25" customHeight="1" x14ac:dyDescent="0.35">
      <c r="A3728" s="17">
        <v>14573913</v>
      </c>
      <c r="B3728" s="2" t="s">
        <v>2197</v>
      </c>
      <c r="C3728" s="1">
        <v>2025001</v>
      </c>
      <c r="D3728" s="1">
        <v>2000970</v>
      </c>
      <c r="E3728" s="2" t="s">
        <v>34</v>
      </c>
      <c r="F3728" s="2" t="s">
        <v>182</v>
      </c>
      <c r="G3728" s="2" t="s">
        <v>66</v>
      </c>
      <c r="H3728" s="2" t="s">
        <v>1077</v>
      </c>
      <c r="I3728" s="2" t="s">
        <v>1078</v>
      </c>
      <c r="J3728" s="2" t="s">
        <v>103</v>
      </c>
      <c r="K3728" s="2" t="s">
        <v>79</v>
      </c>
      <c r="L3728" s="2" t="s">
        <v>269</v>
      </c>
      <c r="M3728" s="2" t="s">
        <v>270</v>
      </c>
      <c r="N3728" s="2" t="s">
        <v>271</v>
      </c>
      <c r="O3728" s="3">
        <v>50</v>
      </c>
      <c r="P3728" s="3">
        <v>417.46170000000001</v>
      </c>
      <c r="Q3728" s="3">
        <v>422</v>
      </c>
      <c r="R3728" s="3">
        <v>21100</v>
      </c>
      <c r="S3728" s="3">
        <v>4.5382999999999996</v>
      </c>
      <c r="T3728" s="3">
        <v>226.91</v>
      </c>
      <c r="U3728" s="3">
        <v>1.07</v>
      </c>
      <c r="V3728" s="2" t="s">
        <v>145</v>
      </c>
      <c r="W3728" s="2" t="s">
        <v>146</v>
      </c>
      <c r="X3728" s="2" t="s">
        <v>72</v>
      </c>
      <c r="Y3728" s="19" t="str">
        <f>VLOOKUP(G3728,'Verweis Kd-Gruppe'!$A$2:$B$8,2,FALSE)</f>
        <v>EXP</v>
      </c>
      <c r="Z3728" s="19" t="str">
        <f>VLOOKUP(J3728,'Verweis Art-Gruppe'!$A$2:$B$15,2,FALSE)</f>
        <v>Geräte</v>
      </c>
      <c r="AA3728" s="19" t="str">
        <f>VLOOKUP(W3728,'Verweis Vertreter'!$A$2:$B$24,2,FALSE)</f>
        <v>Muhsin Yortanli</v>
      </c>
      <c r="AB3728" s="12">
        <f t="shared" si="522"/>
        <v>50</v>
      </c>
      <c r="AC3728" s="12">
        <f t="shared" si="527"/>
        <v>417.46170000000001</v>
      </c>
      <c r="AD3728" s="12">
        <f t="shared" si="528"/>
        <v>422</v>
      </c>
      <c r="AE3728" s="12">
        <f t="shared" si="523"/>
        <v>21100</v>
      </c>
      <c r="AF3728" s="12">
        <f t="shared" si="524"/>
        <v>4.5382999999999996</v>
      </c>
      <c r="AG3728" s="12">
        <f t="shared" si="525"/>
        <v>226.91</v>
      </c>
      <c r="AH3728" s="9">
        <f t="shared" si="529"/>
        <v>1.0754028436018958E-2</v>
      </c>
      <c r="AI3728" s="14">
        <f>VLOOKUP(E3728,'Verweis Faktor'!$A:$B,2,FALSE)</f>
        <v>1</v>
      </c>
      <c r="AJ3728" s="14"/>
      <c r="AK3728" s="14" t="str">
        <f>IF(AL3728="Ja","Versandkosten",VLOOKUP(E3728,'Verweis Belegart'!$A$2:$B$9,2,FALSE))</f>
        <v>Hardware</v>
      </c>
      <c r="AL3728" s="14" t="str">
        <f t="shared" si="530"/>
        <v>Nein</v>
      </c>
      <c r="AM3728" s="14" t="str">
        <f t="shared" si="526"/>
        <v>Positiv</v>
      </c>
    </row>
    <row r="3729" spans="1:39" ht="17.25" customHeight="1" x14ac:dyDescent="0.35">
      <c r="A3729" s="17">
        <v>14573913</v>
      </c>
      <c r="B3729" s="2" t="s">
        <v>2197</v>
      </c>
      <c r="C3729" s="1">
        <v>2025001</v>
      </c>
      <c r="D3729" s="1">
        <v>2000970</v>
      </c>
      <c r="E3729" s="2" t="s">
        <v>34</v>
      </c>
      <c r="F3729" s="2" t="s">
        <v>182</v>
      </c>
      <c r="G3729" s="2" t="s">
        <v>66</v>
      </c>
      <c r="H3729" s="2" t="s">
        <v>1077</v>
      </c>
      <c r="I3729" s="2" t="s">
        <v>1078</v>
      </c>
      <c r="J3729" s="2" t="s">
        <v>103</v>
      </c>
      <c r="K3729" s="2" t="s">
        <v>83</v>
      </c>
      <c r="L3729" s="2" t="s">
        <v>205</v>
      </c>
      <c r="M3729" s="2" t="s">
        <v>206</v>
      </c>
      <c r="N3729" s="2" t="s">
        <v>207</v>
      </c>
      <c r="O3729" s="3">
        <v>20</v>
      </c>
      <c r="P3729" s="3">
        <v>112.0598</v>
      </c>
      <c r="Q3729" s="3">
        <v>119</v>
      </c>
      <c r="R3729" s="3">
        <v>2380</v>
      </c>
      <c r="S3729" s="3">
        <v>6.9401999999999999</v>
      </c>
      <c r="T3729" s="3">
        <v>138.80000000000001</v>
      </c>
      <c r="U3729" s="3">
        <v>5.83</v>
      </c>
      <c r="V3729" s="2" t="s">
        <v>145</v>
      </c>
      <c r="W3729" s="2" t="s">
        <v>146</v>
      </c>
      <c r="X3729" s="2" t="s">
        <v>72</v>
      </c>
      <c r="Y3729" s="19" t="str">
        <f>VLOOKUP(G3729,'Verweis Kd-Gruppe'!$A$2:$B$8,2,FALSE)</f>
        <v>EXP</v>
      </c>
      <c r="Z3729" s="19" t="str">
        <f>VLOOKUP(J3729,'Verweis Art-Gruppe'!$A$2:$B$15,2,FALSE)</f>
        <v>Geräte</v>
      </c>
      <c r="AA3729" s="19" t="str">
        <f>VLOOKUP(W3729,'Verweis Vertreter'!$A$2:$B$24,2,FALSE)</f>
        <v>Muhsin Yortanli</v>
      </c>
      <c r="AB3729" s="12">
        <f t="shared" si="522"/>
        <v>20</v>
      </c>
      <c r="AC3729" s="12">
        <f t="shared" si="527"/>
        <v>112.0598</v>
      </c>
      <c r="AD3729" s="12">
        <f t="shared" si="528"/>
        <v>119</v>
      </c>
      <c r="AE3729" s="12">
        <f t="shared" si="523"/>
        <v>2380</v>
      </c>
      <c r="AF3729" s="12">
        <f t="shared" si="524"/>
        <v>6.9401999999999999</v>
      </c>
      <c r="AG3729" s="12">
        <f t="shared" si="525"/>
        <v>138.80000000000001</v>
      </c>
      <c r="AH3729" s="9">
        <f t="shared" si="529"/>
        <v>5.8319327731092441E-2</v>
      </c>
      <c r="AI3729" s="14">
        <f>VLOOKUP(E3729,'Verweis Faktor'!$A:$B,2,FALSE)</f>
        <v>1</v>
      </c>
      <c r="AJ3729" s="14"/>
      <c r="AK3729" s="14" t="str">
        <f>IF(AL3729="Ja","Versandkosten",VLOOKUP(E3729,'Verweis Belegart'!$A$2:$B$9,2,FALSE))</f>
        <v>Hardware</v>
      </c>
      <c r="AL3729" s="14" t="str">
        <f t="shared" si="530"/>
        <v>Nein</v>
      </c>
      <c r="AM3729" s="14" t="str">
        <f t="shared" si="526"/>
        <v>Positiv</v>
      </c>
    </row>
    <row r="3730" spans="1:39" ht="17.25" customHeight="1" x14ac:dyDescent="0.35">
      <c r="A3730" s="17">
        <v>14573913</v>
      </c>
      <c r="B3730" s="2" t="s">
        <v>2197</v>
      </c>
      <c r="C3730" s="1">
        <v>2025001</v>
      </c>
      <c r="D3730" s="1">
        <v>2000970</v>
      </c>
      <c r="E3730" s="2" t="s">
        <v>34</v>
      </c>
      <c r="F3730" s="2" t="s">
        <v>182</v>
      </c>
      <c r="G3730" s="2" t="s">
        <v>66</v>
      </c>
      <c r="H3730" s="2" t="s">
        <v>1077</v>
      </c>
      <c r="I3730" s="2" t="s">
        <v>1078</v>
      </c>
      <c r="J3730" s="2" t="s">
        <v>103</v>
      </c>
      <c r="K3730" s="2" t="s">
        <v>87</v>
      </c>
      <c r="L3730" s="2" t="s">
        <v>323</v>
      </c>
      <c r="M3730" s="2" t="s">
        <v>324</v>
      </c>
      <c r="N3730" s="2" t="s">
        <v>325</v>
      </c>
      <c r="O3730" s="3">
        <v>6</v>
      </c>
      <c r="P3730" s="3">
        <v>181</v>
      </c>
      <c r="Q3730" s="3">
        <v>192</v>
      </c>
      <c r="R3730" s="3">
        <v>1152</v>
      </c>
      <c r="S3730" s="3">
        <v>11</v>
      </c>
      <c r="T3730" s="3">
        <v>66</v>
      </c>
      <c r="U3730" s="3">
        <v>5.72</v>
      </c>
      <c r="V3730" s="2" t="s">
        <v>145</v>
      </c>
      <c r="W3730" s="2" t="s">
        <v>146</v>
      </c>
      <c r="X3730" s="2" t="s">
        <v>72</v>
      </c>
      <c r="Y3730" s="19" t="str">
        <f>VLOOKUP(G3730,'Verweis Kd-Gruppe'!$A$2:$B$8,2,FALSE)</f>
        <v>EXP</v>
      </c>
      <c r="Z3730" s="19" t="str">
        <f>VLOOKUP(J3730,'Verweis Art-Gruppe'!$A$2:$B$15,2,FALSE)</f>
        <v>Geräte</v>
      </c>
      <c r="AA3730" s="19" t="str">
        <f>VLOOKUP(W3730,'Verweis Vertreter'!$A$2:$B$24,2,FALSE)</f>
        <v>Muhsin Yortanli</v>
      </c>
      <c r="AB3730" s="12">
        <f t="shared" si="522"/>
        <v>6</v>
      </c>
      <c r="AC3730" s="12">
        <f t="shared" si="527"/>
        <v>181</v>
      </c>
      <c r="AD3730" s="12">
        <f t="shared" si="528"/>
        <v>192</v>
      </c>
      <c r="AE3730" s="12">
        <f t="shared" si="523"/>
        <v>1152</v>
      </c>
      <c r="AF3730" s="12">
        <f t="shared" si="524"/>
        <v>11</v>
      </c>
      <c r="AG3730" s="12">
        <f t="shared" si="525"/>
        <v>66</v>
      </c>
      <c r="AH3730" s="9">
        <f t="shared" si="529"/>
        <v>5.7291666666666664E-2</v>
      </c>
      <c r="AI3730" s="14">
        <f>VLOOKUP(E3730,'Verweis Faktor'!$A:$B,2,FALSE)</f>
        <v>1</v>
      </c>
      <c r="AJ3730" s="14"/>
      <c r="AK3730" s="14" t="str">
        <f>IF(AL3730="Ja","Versandkosten",VLOOKUP(E3730,'Verweis Belegart'!$A$2:$B$9,2,FALSE))</f>
        <v>Hardware</v>
      </c>
      <c r="AL3730" s="14" t="str">
        <f t="shared" si="530"/>
        <v>Nein</v>
      </c>
      <c r="AM3730" s="14" t="str">
        <f t="shared" si="526"/>
        <v>Positiv</v>
      </c>
    </row>
    <row r="3731" spans="1:39" ht="17.25" customHeight="1" x14ac:dyDescent="0.35">
      <c r="A3731" s="17">
        <v>14573913</v>
      </c>
      <c r="B3731" s="2" t="s">
        <v>2197</v>
      </c>
      <c r="C3731" s="1">
        <v>2025001</v>
      </c>
      <c r="D3731" s="1">
        <v>2000970</v>
      </c>
      <c r="E3731" s="2" t="s">
        <v>34</v>
      </c>
      <c r="F3731" s="2" t="s">
        <v>182</v>
      </c>
      <c r="G3731" s="2" t="s">
        <v>66</v>
      </c>
      <c r="H3731" s="2" t="s">
        <v>1077</v>
      </c>
      <c r="I3731" s="2" t="s">
        <v>1078</v>
      </c>
      <c r="J3731" s="2" t="s">
        <v>103</v>
      </c>
      <c r="K3731" s="2" t="s">
        <v>91</v>
      </c>
      <c r="L3731" s="2" t="s">
        <v>147</v>
      </c>
      <c r="M3731" s="2" t="s">
        <v>148</v>
      </c>
      <c r="N3731" s="2" t="s">
        <v>149</v>
      </c>
      <c r="O3731" s="3">
        <v>5</v>
      </c>
      <c r="P3731" s="3">
        <v>204.57390000000001</v>
      </c>
      <c r="Q3731" s="3">
        <v>211</v>
      </c>
      <c r="R3731" s="3">
        <v>1055</v>
      </c>
      <c r="S3731" s="3">
        <v>6.4260999999999999</v>
      </c>
      <c r="T3731" s="3">
        <v>32.130000000000003</v>
      </c>
      <c r="U3731" s="3">
        <v>3.04</v>
      </c>
      <c r="V3731" s="2" t="s">
        <v>145</v>
      </c>
      <c r="W3731" s="2" t="s">
        <v>146</v>
      </c>
      <c r="X3731" s="2" t="s">
        <v>72</v>
      </c>
      <c r="Y3731" s="19" t="str">
        <f>VLOOKUP(G3731,'Verweis Kd-Gruppe'!$A$2:$B$8,2,FALSE)</f>
        <v>EXP</v>
      </c>
      <c r="Z3731" s="19" t="str">
        <f>VLOOKUP(J3731,'Verweis Art-Gruppe'!$A$2:$B$15,2,FALSE)</f>
        <v>Geräte</v>
      </c>
      <c r="AA3731" s="19" t="str">
        <f>VLOOKUP(W3731,'Verweis Vertreter'!$A$2:$B$24,2,FALSE)</f>
        <v>Muhsin Yortanli</v>
      </c>
      <c r="AB3731" s="12">
        <f t="shared" si="522"/>
        <v>5</v>
      </c>
      <c r="AC3731" s="12">
        <f t="shared" si="527"/>
        <v>204.57390000000001</v>
      </c>
      <c r="AD3731" s="12">
        <f t="shared" si="528"/>
        <v>211</v>
      </c>
      <c r="AE3731" s="12">
        <f t="shared" si="523"/>
        <v>1055</v>
      </c>
      <c r="AF3731" s="12">
        <f t="shared" si="524"/>
        <v>6.4260999999999999</v>
      </c>
      <c r="AG3731" s="12">
        <f t="shared" si="525"/>
        <v>32.130000000000003</v>
      </c>
      <c r="AH3731" s="9">
        <f t="shared" si="529"/>
        <v>3.0454976303317539E-2</v>
      </c>
      <c r="AI3731" s="14">
        <f>VLOOKUP(E3731,'Verweis Faktor'!$A:$B,2,FALSE)</f>
        <v>1</v>
      </c>
      <c r="AJ3731" s="14"/>
      <c r="AK3731" s="14" t="str">
        <f>IF(AL3731="Ja","Versandkosten",VLOOKUP(E3731,'Verweis Belegart'!$A$2:$B$9,2,FALSE))</f>
        <v>Hardware</v>
      </c>
      <c r="AL3731" s="14" t="str">
        <f t="shared" si="530"/>
        <v>Nein</v>
      </c>
      <c r="AM3731" s="14" t="str">
        <f t="shared" si="526"/>
        <v>Positiv</v>
      </c>
    </row>
    <row r="3732" spans="1:39" ht="17.25" customHeight="1" x14ac:dyDescent="0.35">
      <c r="A3732" s="17">
        <v>14573913</v>
      </c>
      <c r="B3732" s="2" t="s">
        <v>2197</v>
      </c>
      <c r="C3732" s="1">
        <v>2025001</v>
      </c>
      <c r="D3732" s="1">
        <v>2000970</v>
      </c>
      <c r="E3732" s="2" t="s">
        <v>34</v>
      </c>
      <c r="F3732" s="2" t="s">
        <v>182</v>
      </c>
      <c r="G3732" s="2" t="s">
        <v>66</v>
      </c>
      <c r="H3732" s="2" t="s">
        <v>1077</v>
      </c>
      <c r="I3732" s="2" t="s">
        <v>1078</v>
      </c>
      <c r="J3732" s="2" t="s">
        <v>103</v>
      </c>
      <c r="K3732" s="2" t="s">
        <v>95</v>
      </c>
      <c r="L3732" s="2" t="s">
        <v>60</v>
      </c>
      <c r="M3732" s="2" t="s">
        <v>61</v>
      </c>
      <c r="N3732" s="2" t="s">
        <v>62</v>
      </c>
      <c r="O3732" s="3">
        <v>4</v>
      </c>
      <c r="P3732" s="3">
        <v>149</v>
      </c>
      <c r="Q3732" s="3">
        <v>158</v>
      </c>
      <c r="R3732" s="3">
        <v>632</v>
      </c>
      <c r="S3732" s="3">
        <v>9</v>
      </c>
      <c r="T3732" s="3">
        <v>36</v>
      </c>
      <c r="U3732" s="3">
        <v>5.69</v>
      </c>
      <c r="V3732" s="2" t="s">
        <v>145</v>
      </c>
      <c r="W3732" s="2" t="s">
        <v>146</v>
      </c>
      <c r="X3732" s="2" t="s">
        <v>72</v>
      </c>
      <c r="Y3732" s="19" t="str">
        <f>VLOOKUP(G3732,'Verweis Kd-Gruppe'!$A$2:$B$8,2,FALSE)</f>
        <v>EXP</v>
      </c>
      <c r="Z3732" s="19" t="str">
        <f>VLOOKUP(J3732,'Verweis Art-Gruppe'!$A$2:$B$15,2,FALSE)</f>
        <v>Geräte</v>
      </c>
      <c r="AA3732" s="19" t="str">
        <f>VLOOKUP(W3732,'Verweis Vertreter'!$A$2:$B$24,2,FALSE)</f>
        <v>Muhsin Yortanli</v>
      </c>
      <c r="AB3732" s="12">
        <f t="shared" si="522"/>
        <v>4</v>
      </c>
      <c r="AC3732" s="12">
        <f t="shared" si="527"/>
        <v>149</v>
      </c>
      <c r="AD3732" s="12">
        <f t="shared" si="528"/>
        <v>158</v>
      </c>
      <c r="AE3732" s="12">
        <f t="shared" si="523"/>
        <v>632</v>
      </c>
      <c r="AF3732" s="12">
        <f t="shared" si="524"/>
        <v>9</v>
      </c>
      <c r="AG3732" s="12">
        <f t="shared" si="525"/>
        <v>36</v>
      </c>
      <c r="AH3732" s="9">
        <f t="shared" si="529"/>
        <v>5.6962025316455694E-2</v>
      </c>
      <c r="AI3732" s="14">
        <f>VLOOKUP(E3732,'Verweis Faktor'!$A:$B,2,FALSE)</f>
        <v>1</v>
      </c>
      <c r="AJ3732" s="14"/>
      <c r="AK3732" s="14" t="str">
        <f>IF(AL3732="Ja","Versandkosten",VLOOKUP(E3732,'Verweis Belegart'!$A$2:$B$9,2,FALSE))</f>
        <v>Hardware</v>
      </c>
      <c r="AL3732" s="14" t="str">
        <f t="shared" si="530"/>
        <v>Nein</v>
      </c>
      <c r="AM3732" s="14" t="str">
        <f t="shared" si="526"/>
        <v>Positiv</v>
      </c>
    </row>
    <row r="3733" spans="1:39" ht="17.25" customHeight="1" x14ac:dyDescent="0.35">
      <c r="A3733" s="17">
        <v>14573913</v>
      </c>
      <c r="B3733" s="2" t="s">
        <v>2197</v>
      </c>
      <c r="C3733" s="1">
        <v>2025001</v>
      </c>
      <c r="D3733" s="1">
        <v>2000970</v>
      </c>
      <c r="E3733" s="2" t="s">
        <v>34</v>
      </c>
      <c r="F3733" s="2" t="s">
        <v>182</v>
      </c>
      <c r="G3733" s="2" t="s">
        <v>66</v>
      </c>
      <c r="H3733" s="2" t="s">
        <v>1077</v>
      </c>
      <c r="I3733" s="2" t="s">
        <v>1078</v>
      </c>
      <c r="J3733" s="2" t="s">
        <v>103</v>
      </c>
      <c r="K3733" s="2" t="s">
        <v>99</v>
      </c>
      <c r="L3733" s="2" t="s">
        <v>1237</v>
      </c>
      <c r="M3733" s="2" t="s">
        <v>1238</v>
      </c>
      <c r="N3733" s="2" t="s">
        <v>1086</v>
      </c>
      <c r="O3733" s="3">
        <v>3</v>
      </c>
      <c r="P3733" s="3">
        <v>80.004400000000004</v>
      </c>
      <c r="Q3733" s="3">
        <v>86</v>
      </c>
      <c r="R3733" s="3">
        <v>258</v>
      </c>
      <c r="S3733" s="3">
        <v>5.9955999999999996</v>
      </c>
      <c r="T3733" s="3">
        <v>17.989999999999998</v>
      </c>
      <c r="U3733" s="3">
        <v>6.97</v>
      </c>
      <c r="V3733" s="2" t="s">
        <v>145</v>
      </c>
      <c r="W3733" s="2" t="s">
        <v>146</v>
      </c>
      <c r="X3733" s="2" t="s">
        <v>72</v>
      </c>
      <c r="Y3733" s="19" t="str">
        <f>VLOOKUP(G3733,'Verweis Kd-Gruppe'!$A$2:$B$8,2,FALSE)</f>
        <v>EXP</v>
      </c>
      <c r="Z3733" s="19" t="str">
        <f>VLOOKUP(J3733,'Verweis Art-Gruppe'!$A$2:$B$15,2,FALSE)</f>
        <v>Geräte</v>
      </c>
      <c r="AA3733" s="19" t="str">
        <f>VLOOKUP(W3733,'Verweis Vertreter'!$A$2:$B$24,2,FALSE)</f>
        <v>Muhsin Yortanli</v>
      </c>
      <c r="AB3733" s="12">
        <f t="shared" si="522"/>
        <v>3</v>
      </c>
      <c r="AC3733" s="12">
        <f t="shared" si="527"/>
        <v>80.004400000000004</v>
      </c>
      <c r="AD3733" s="12">
        <f t="shared" si="528"/>
        <v>86</v>
      </c>
      <c r="AE3733" s="12">
        <f t="shared" si="523"/>
        <v>258</v>
      </c>
      <c r="AF3733" s="12">
        <f t="shared" si="524"/>
        <v>5.9955999999999996</v>
      </c>
      <c r="AG3733" s="12">
        <f t="shared" si="525"/>
        <v>17.989999999999998</v>
      </c>
      <c r="AH3733" s="9">
        <f t="shared" si="529"/>
        <v>6.9728682170542636E-2</v>
      </c>
      <c r="AI3733" s="14">
        <f>VLOOKUP(E3733,'Verweis Faktor'!$A:$B,2,FALSE)</f>
        <v>1</v>
      </c>
      <c r="AJ3733" s="14"/>
      <c r="AK3733" s="14" t="str">
        <f>IF(AL3733="Ja","Versandkosten",VLOOKUP(E3733,'Verweis Belegart'!$A$2:$B$9,2,FALSE))</f>
        <v>Hardware</v>
      </c>
      <c r="AL3733" s="14" t="str">
        <f t="shared" si="530"/>
        <v>Nein</v>
      </c>
      <c r="AM3733" s="14" t="str">
        <f t="shared" si="526"/>
        <v>Positiv</v>
      </c>
    </row>
    <row r="3734" spans="1:39" ht="17.25" customHeight="1" x14ac:dyDescent="0.35">
      <c r="A3734" s="17">
        <v>14573913</v>
      </c>
      <c r="B3734" s="2" t="s">
        <v>2197</v>
      </c>
      <c r="C3734" s="1">
        <v>2025001</v>
      </c>
      <c r="D3734" s="1">
        <v>2000970</v>
      </c>
      <c r="E3734" s="2" t="s">
        <v>34</v>
      </c>
      <c r="F3734" s="2" t="s">
        <v>182</v>
      </c>
      <c r="G3734" s="2" t="s">
        <v>66</v>
      </c>
      <c r="H3734" s="2" t="s">
        <v>1077</v>
      </c>
      <c r="I3734" s="2" t="s">
        <v>1078</v>
      </c>
      <c r="J3734" s="2" t="s">
        <v>103</v>
      </c>
      <c r="K3734" s="2" t="s">
        <v>103</v>
      </c>
      <c r="L3734" s="2" t="s">
        <v>1316</v>
      </c>
      <c r="M3734" s="2" t="s">
        <v>1317</v>
      </c>
      <c r="N3734" s="2" t="s">
        <v>136</v>
      </c>
      <c r="O3734" s="3">
        <v>5</v>
      </c>
      <c r="P3734" s="3">
        <v>180.64879999999999</v>
      </c>
      <c r="Q3734" s="3">
        <v>195</v>
      </c>
      <c r="R3734" s="3">
        <v>975</v>
      </c>
      <c r="S3734" s="3">
        <v>14.3512</v>
      </c>
      <c r="T3734" s="3">
        <v>71.760000000000005</v>
      </c>
      <c r="U3734" s="3">
        <v>7.35</v>
      </c>
      <c r="V3734" s="2" t="s">
        <v>145</v>
      </c>
      <c r="W3734" s="2" t="s">
        <v>146</v>
      </c>
      <c r="X3734" s="2" t="s">
        <v>72</v>
      </c>
      <c r="Y3734" s="19" t="str">
        <f>VLOOKUP(G3734,'Verweis Kd-Gruppe'!$A$2:$B$8,2,FALSE)</f>
        <v>EXP</v>
      </c>
      <c r="Z3734" s="19" t="str">
        <f>VLOOKUP(J3734,'Verweis Art-Gruppe'!$A$2:$B$15,2,FALSE)</f>
        <v>Geräte</v>
      </c>
      <c r="AA3734" s="19" t="str">
        <f>VLOOKUP(W3734,'Verweis Vertreter'!$A$2:$B$24,2,FALSE)</f>
        <v>Muhsin Yortanli</v>
      </c>
      <c r="AB3734" s="12">
        <f t="shared" si="522"/>
        <v>5</v>
      </c>
      <c r="AC3734" s="12">
        <f t="shared" si="527"/>
        <v>180.64879999999999</v>
      </c>
      <c r="AD3734" s="12">
        <f t="shared" si="528"/>
        <v>195</v>
      </c>
      <c r="AE3734" s="12">
        <f t="shared" si="523"/>
        <v>975</v>
      </c>
      <c r="AF3734" s="12">
        <f t="shared" si="524"/>
        <v>14.3512</v>
      </c>
      <c r="AG3734" s="12">
        <f t="shared" si="525"/>
        <v>71.760000000000005</v>
      </c>
      <c r="AH3734" s="9">
        <f t="shared" si="529"/>
        <v>7.3599999999999999E-2</v>
      </c>
      <c r="AI3734" s="14">
        <f>VLOOKUP(E3734,'Verweis Faktor'!$A:$B,2,FALSE)</f>
        <v>1</v>
      </c>
      <c r="AJ3734" s="14"/>
      <c r="AK3734" s="14" t="str">
        <f>IF(AL3734="Ja","Versandkosten",VLOOKUP(E3734,'Verweis Belegart'!$A$2:$B$9,2,FALSE))</f>
        <v>Hardware</v>
      </c>
      <c r="AL3734" s="14" t="str">
        <f t="shared" si="530"/>
        <v>Nein</v>
      </c>
      <c r="AM3734" s="14" t="str">
        <f t="shared" si="526"/>
        <v>Positiv</v>
      </c>
    </row>
    <row r="3735" spans="1:39" ht="17.25" customHeight="1" x14ac:dyDescent="0.35">
      <c r="A3735" s="17">
        <v>14573913</v>
      </c>
      <c r="B3735" s="2" t="s">
        <v>2197</v>
      </c>
      <c r="C3735" s="1">
        <v>2025001</v>
      </c>
      <c r="D3735" s="1">
        <v>2000970</v>
      </c>
      <c r="E3735" s="2" t="s">
        <v>34</v>
      </c>
      <c r="F3735" s="2" t="s">
        <v>182</v>
      </c>
      <c r="G3735" s="2" t="s">
        <v>66</v>
      </c>
      <c r="H3735" s="2" t="s">
        <v>1077</v>
      </c>
      <c r="I3735" s="2" t="s">
        <v>1078</v>
      </c>
      <c r="J3735" s="2" t="s">
        <v>103</v>
      </c>
      <c r="K3735" s="2" t="s">
        <v>107</v>
      </c>
      <c r="L3735" s="2" t="s">
        <v>1888</v>
      </c>
      <c r="M3735" s="2" t="s">
        <v>1889</v>
      </c>
      <c r="N3735" s="2" t="s">
        <v>404</v>
      </c>
      <c r="O3735" s="3">
        <v>5</v>
      </c>
      <c r="P3735" s="3">
        <v>232</v>
      </c>
      <c r="Q3735" s="3">
        <v>240</v>
      </c>
      <c r="R3735" s="3">
        <v>1200</v>
      </c>
      <c r="S3735" s="3">
        <v>8</v>
      </c>
      <c r="T3735" s="3">
        <v>40</v>
      </c>
      <c r="U3735" s="3">
        <v>3.33</v>
      </c>
      <c r="V3735" s="2" t="s">
        <v>145</v>
      </c>
      <c r="W3735" s="2" t="s">
        <v>146</v>
      </c>
      <c r="X3735" s="2" t="s">
        <v>72</v>
      </c>
      <c r="Y3735" s="19" t="str">
        <f>VLOOKUP(G3735,'Verweis Kd-Gruppe'!$A$2:$B$8,2,FALSE)</f>
        <v>EXP</v>
      </c>
      <c r="Z3735" s="19" t="str">
        <f>VLOOKUP(J3735,'Verweis Art-Gruppe'!$A$2:$B$15,2,FALSE)</f>
        <v>Geräte</v>
      </c>
      <c r="AA3735" s="19" t="str">
        <f>VLOOKUP(W3735,'Verweis Vertreter'!$A$2:$B$24,2,FALSE)</f>
        <v>Muhsin Yortanli</v>
      </c>
      <c r="AB3735" s="12">
        <f t="shared" si="522"/>
        <v>5</v>
      </c>
      <c r="AC3735" s="12">
        <f t="shared" si="527"/>
        <v>232</v>
      </c>
      <c r="AD3735" s="12">
        <f t="shared" si="528"/>
        <v>240</v>
      </c>
      <c r="AE3735" s="12">
        <f t="shared" si="523"/>
        <v>1200</v>
      </c>
      <c r="AF3735" s="12">
        <f t="shared" si="524"/>
        <v>8</v>
      </c>
      <c r="AG3735" s="12">
        <f t="shared" si="525"/>
        <v>40</v>
      </c>
      <c r="AH3735" s="9">
        <f t="shared" si="529"/>
        <v>3.3333333333333333E-2</v>
      </c>
      <c r="AI3735" s="14">
        <f>VLOOKUP(E3735,'Verweis Faktor'!$A:$B,2,FALSE)</f>
        <v>1</v>
      </c>
      <c r="AJ3735" s="14"/>
      <c r="AK3735" s="14" t="str">
        <f>IF(AL3735="Ja","Versandkosten",VLOOKUP(E3735,'Verweis Belegart'!$A$2:$B$9,2,FALSE))</f>
        <v>Hardware</v>
      </c>
      <c r="AL3735" s="14" t="str">
        <f t="shared" si="530"/>
        <v>Nein</v>
      </c>
      <c r="AM3735" s="14" t="str">
        <f t="shared" si="526"/>
        <v>Positiv</v>
      </c>
    </row>
    <row r="3736" spans="1:39" ht="17.25" customHeight="1" x14ac:dyDescent="0.35">
      <c r="A3736" s="17">
        <v>14573913</v>
      </c>
      <c r="B3736" s="2" t="s">
        <v>2197</v>
      </c>
      <c r="C3736" s="1">
        <v>2025001</v>
      </c>
      <c r="D3736" s="1">
        <v>2000970</v>
      </c>
      <c r="E3736" s="2" t="s">
        <v>34</v>
      </c>
      <c r="F3736" s="2" t="s">
        <v>182</v>
      </c>
      <c r="G3736" s="2" t="s">
        <v>66</v>
      </c>
      <c r="H3736" s="2" t="s">
        <v>1077</v>
      </c>
      <c r="I3736" s="2" t="s">
        <v>1078</v>
      </c>
      <c r="J3736" s="2" t="s">
        <v>103</v>
      </c>
      <c r="K3736" s="2" t="s">
        <v>111</v>
      </c>
      <c r="L3736" s="2" t="s">
        <v>402</v>
      </c>
      <c r="M3736" s="2" t="s">
        <v>403</v>
      </c>
      <c r="N3736" s="2" t="s">
        <v>404</v>
      </c>
      <c r="O3736" s="3">
        <v>5</v>
      </c>
      <c r="P3736" s="3">
        <v>233.6053</v>
      </c>
      <c r="Q3736" s="3">
        <v>240</v>
      </c>
      <c r="R3736" s="3">
        <v>1200</v>
      </c>
      <c r="S3736" s="3">
        <v>6.3947000000000003</v>
      </c>
      <c r="T3736" s="3">
        <v>31.97</v>
      </c>
      <c r="U3736" s="3">
        <v>2.66</v>
      </c>
      <c r="V3736" s="2" t="s">
        <v>145</v>
      </c>
      <c r="W3736" s="2" t="s">
        <v>146</v>
      </c>
      <c r="X3736" s="2" t="s">
        <v>72</v>
      </c>
      <c r="Y3736" s="19" t="str">
        <f>VLOOKUP(G3736,'Verweis Kd-Gruppe'!$A$2:$B$8,2,FALSE)</f>
        <v>EXP</v>
      </c>
      <c r="Z3736" s="19" t="str">
        <f>VLOOKUP(J3736,'Verweis Art-Gruppe'!$A$2:$B$15,2,FALSE)</f>
        <v>Geräte</v>
      </c>
      <c r="AA3736" s="19" t="str">
        <f>VLOOKUP(W3736,'Verweis Vertreter'!$A$2:$B$24,2,FALSE)</f>
        <v>Muhsin Yortanli</v>
      </c>
      <c r="AB3736" s="12">
        <f t="shared" si="522"/>
        <v>5</v>
      </c>
      <c r="AC3736" s="12">
        <f t="shared" si="527"/>
        <v>233.6053</v>
      </c>
      <c r="AD3736" s="12">
        <f t="shared" si="528"/>
        <v>240</v>
      </c>
      <c r="AE3736" s="12">
        <f t="shared" si="523"/>
        <v>1200</v>
      </c>
      <c r="AF3736" s="12">
        <f t="shared" si="524"/>
        <v>6.3947000000000003</v>
      </c>
      <c r="AG3736" s="12">
        <f t="shared" si="525"/>
        <v>31.97</v>
      </c>
      <c r="AH3736" s="9">
        <f t="shared" si="529"/>
        <v>2.6641666666666664E-2</v>
      </c>
      <c r="AI3736" s="14">
        <f>VLOOKUP(E3736,'Verweis Faktor'!$A:$B,2,FALSE)</f>
        <v>1</v>
      </c>
      <c r="AJ3736" s="14"/>
      <c r="AK3736" s="14" t="str">
        <f>IF(AL3736="Ja","Versandkosten",VLOOKUP(E3736,'Verweis Belegart'!$A$2:$B$9,2,FALSE))</f>
        <v>Hardware</v>
      </c>
      <c r="AL3736" s="14" t="str">
        <f t="shared" si="530"/>
        <v>Nein</v>
      </c>
      <c r="AM3736" s="14" t="str">
        <f t="shared" si="526"/>
        <v>Positiv</v>
      </c>
    </row>
    <row r="3737" spans="1:39" ht="17.25" customHeight="1" x14ac:dyDescent="0.35">
      <c r="A3737" s="17">
        <v>14573913</v>
      </c>
      <c r="B3737" s="2" t="s">
        <v>2197</v>
      </c>
      <c r="C3737" s="1">
        <v>2025001</v>
      </c>
      <c r="D3737" s="1">
        <v>2000970</v>
      </c>
      <c r="E3737" s="2" t="s">
        <v>34</v>
      </c>
      <c r="F3737" s="2" t="s">
        <v>182</v>
      </c>
      <c r="G3737" s="2" t="s">
        <v>66</v>
      </c>
      <c r="H3737" s="2" t="s">
        <v>1077</v>
      </c>
      <c r="I3737" s="2" t="s">
        <v>1078</v>
      </c>
      <c r="J3737" s="2" t="s">
        <v>103</v>
      </c>
      <c r="K3737" s="2" t="s">
        <v>115</v>
      </c>
      <c r="L3737" s="2" t="s">
        <v>348</v>
      </c>
      <c r="M3737" s="2" t="s">
        <v>349</v>
      </c>
      <c r="N3737" s="2" t="s">
        <v>350</v>
      </c>
      <c r="O3737" s="3">
        <v>5</v>
      </c>
      <c r="P3737" s="3">
        <v>120.9417</v>
      </c>
      <c r="Q3737" s="3">
        <v>124</v>
      </c>
      <c r="R3737" s="3">
        <v>620</v>
      </c>
      <c r="S3737" s="3">
        <v>3.0583</v>
      </c>
      <c r="T3737" s="3">
        <v>15.29</v>
      </c>
      <c r="U3737" s="3">
        <v>2.46</v>
      </c>
      <c r="V3737" s="2" t="s">
        <v>145</v>
      </c>
      <c r="W3737" s="2" t="s">
        <v>146</v>
      </c>
      <c r="X3737" s="2" t="s">
        <v>72</v>
      </c>
      <c r="Y3737" s="19" t="str">
        <f>VLOOKUP(G3737,'Verweis Kd-Gruppe'!$A$2:$B$8,2,FALSE)</f>
        <v>EXP</v>
      </c>
      <c r="Z3737" s="19" t="str">
        <f>VLOOKUP(J3737,'Verweis Art-Gruppe'!$A$2:$B$15,2,FALSE)</f>
        <v>Geräte</v>
      </c>
      <c r="AA3737" s="19" t="str">
        <f>VLOOKUP(W3737,'Verweis Vertreter'!$A$2:$B$24,2,FALSE)</f>
        <v>Muhsin Yortanli</v>
      </c>
      <c r="AB3737" s="12">
        <f t="shared" si="522"/>
        <v>5</v>
      </c>
      <c r="AC3737" s="12">
        <f t="shared" si="527"/>
        <v>120.9417</v>
      </c>
      <c r="AD3737" s="12">
        <f t="shared" si="528"/>
        <v>124</v>
      </c>
      <c r="AE3737" s="12">
        <f t="shared" si="523"/>
        <v>620</v>
      </c>
      <c r="AF3737" s="12">
        <f t="shared" si="524"/>
        <v>3.0583</v>
      </c>
      <c r="AG3737" s="12">
        <f t="shared" si="525"/>
        <v>15.29</v>
      </c>
      <c r="AH3737" s="9">
        <f t="shared" si="529"/>
        <v>2.4661290322580645E-2</v>
      </c>
      <c r="AI3737" s="14">
        <f>VLOOKUP(E3737,'Verweis Faktor'!$A:$B,2,FALSE)</f>
        <v>1</v>
      </c>
      <c r="AJ3737" s="14"/>
      <c r="AK3737" s="14" t="str">
        <f>IF(AL3737="Ja","Versandkosten",VLOOKUP(E3737,'Verweis Belegart'!$A$2:$B$9,2,FALSE))</f>
        <v>Hardware</v>
      </c>
      <c r="AL3737" s="14" t="str">
        <f t="shared" si="530"/>
        <v>Nein</v>
      </c>
      <c r="AM3737" s="14" t="str">
        <f t="shared" si="526"/>
        <v>Positiv</v>
      </c>
    </row>
    <row r="3738" spans="1:39" ht="17.25" customHeight="1" x14ac:dyDescent="0.35">
      <c r="A3738" s="17">
        <v>14573913</v>
      </c>
      <c r="B3738" s="2" t="s">
        <v>2197</v>
      </c>
      <c r="C3738" s="1">
        <v>2025001</v>
      </c>
      <c r="D3738" s="1">
        <v>2000970</v>
      </c>
      <c r="E3738" s="2" t="s">
        <v>34</v>
      </c>
      <c r="F3738" s="2" t="s">
        <v>182</v>
      </c>
      <c r="G3738" s="2" t="s">
        <v>66</v>
      </c>
      <c r="H3738" s="2" t="s">
        <v>1077</v>
      </c>
      <c r="I3738" s="2" t="s">
        <v>1078</v>
      </c>
      <c r="J3738" s="2" t="s">
        <v>103</v>
      </c>
      <c r="K3738" s="2" t="s">
        <v>289</v>
      </c>
      <c r="L3738" s="2" t="s">
        <v>1490</v>
      </c>
      <c r="M3738" s="2" t="s">
        <v>1491</v>
      </c>
      <c r="N3738" s="2" t="s">
        <v>1492</v>
      </c>
      <c r="O3738" s="3">
        <v>15</v>
      </c>
      <c r="P3738" s="3">
        <v>169.4264</v>
      </c>
      <c r="Q3738" s="3">
        <v>172</v>
      </c>
      <c r="R3738" s="3">
        <v>2580</v>
      </c>
      <c r="S3738" s="3">
        <v>2.5735999999999999</v>
      </c>
      <c r="T3738" s="3">
        <v>38.6</v>
      </c>
      <c r="U3738" s="3">
        <v>1.49</v>
      </c>
      <c r="V3738" s="2" t="s">
        <v>145</v>
      </c>
      <c r="W3738" s="2" t="s">
        <v>146</v>
      </c>
      <c r="X3738" s="2" t="s">
        <v>72</v>
      </c>
      <c r="Y3738" s="19" t="str">
        <f>VLOOKUP(G3738,'Verweis Kd-Gruppe'!$A$2:$B$8,2,FALSE)</f>
        <v>EXP</v>
      </c>
      <c r="Z3738" s="19" t="str">
        <f>VLOOKUP(J3738,'Verweis Art-Gruppe'!$A$2:$B$15,2,FALSE)</f>
        <v>Geräte</v>
      </c>
      <c r="AA3738" s="19" t="str">
        <f>VLOOKUP(W3738,'Verweis Vertreter'!$A$2:$B$24,2,FALSE)</f>
        <v>Muhsin Yortanli</v>
      </c>
      <c r="AB3738" s="12">
        <f t="shared" si="522"/>
        <v>15</v>
      </c>
      <c r="AC3738" s="12">
        <f t="shared" si="527"/>
        <v>169.4264</v>
      </c>
      <c r="AD3738" s="12">
        <f t="shared" si="528"/>
        <v>172</v>
      </c>
      <c r="AE3738" s="12">
        <f t="shared" si="523"/>
        <v>2580</v>
      </c>
      <c r="AF3738" s="12">
        <f t="shared" si="524"/>
        <v>2.5735999999999999</v>
      </c>
      <c r="AG3738" s="12">
        <f t="shared" si="525"/>
        <v>38.6</v>
      </c>
      <c r="AH3738" s="9">
        <f t="shared" si="529"/>
        <v>1.496124031007752E-2</v>
      </c>
      <c r="AI3738" s="14">
        <f>VLOOKUP(E3738,'Verweis Faktor'!$A:$B,2,FALSE)</f>
        <v>1</v>
      </c>
      <c r="AJ3738" s="14"/>
      <c r="AK3738" s="14" t="str">
        <f>IF(AL3738="Ja","Versandkosten",VLOOKUP(E3738,'Verweis Belegart'!$A$2:$B$9,2,FALSE))</f>
        <v>Hardware</v>
      </c>
      <c r="AL3738" s="14" t="str">
        <f t="shared" si="530"/>
        <v>Nein</v>
      </c>
      <c r="AM3738" s="14" t="str">
        <f t="shared" si="526"/>
        <v>Positiv</v>
      </c>
    </row>
    <row r="3739" spans="1:39" ht="17.25" customHeight="1" x14ac:dyDescent="0.35">
      <c r="A3739" s="17">
        <v>14573913</v>
      </c>
      <c r="B3739" s="2" t="s">
        <v>2197</v>
      </c>
      <c r="C3739" s="1">
        <v>2025001</v>
      </c>
      <c r="D3739" s="1">
        <v>2000970</v>
      </c>
      <c r="E3739" s="2" t="s">
        <v>34</v>
      </c>
      <c r="F3739" s="2" t="s">
        <v>182</v>
      </c>
      <c r="G3739" s="2" t="s">
        <v>66</v>
      </c>
      <c r="H3739" s="2" t="s">
        <v>1077</v>
      </c>
      <c r="I3739" s="2" t="s">
        <v>1078</v>
      </c>
      <c r="J3739" s="2" t="s">
        <v>103</v>
      </c>
      <c r="K3739" s="2" t="s">
        <v>293</v>
      </c>
      <c r="L3739" s="2" t="s">
        <v>1181</v>
      </c>
      <c r="M3739" s="2" t="s">
        <v>1182</v>
      </c>
      <c r="N3739" s="2" t="s">
        <v>719</v>
      </c>
      <c r="O3739" s="3">
        <v>3</v>
      </c>
      <c r="P3739" s="3">
        <v>581</v>
      </c>
      <c r="Q3739" s="3">
        <v>630</v>
      </c>
      <c r="R3739" s="3">
        <v>1890</v>
      </c>
      <c r="S3739" s="3">
        <v>49</v>
      </c>
      <c r="T3739" s="3">
        <v>147</v>
      </c>
      <c r="U3739" s="3">
        <v>7.77</v>
      </c>
      <c r="V3739" s="2" t="s">
        <v>145</v>
      </c>
      <c r="W3739" s="2" t="s">
        <v>146</v>
      </c>
      <c r="X3739" s="2" t="s">
        <v>72</v>
      </c>
      <c r="Y3739" s="19" t="str">
        <f>VLOOKUP(G3739,'Verweis Kd-Gruppe'!$A$2:$B$8,2,FALSE)</f>
        <v>EXP</v>
      </c>
      <c r="Z3739" s="19" t="str">
        <f>VLOOKUP(J3739,'Verweis Art-Gruppe'!$A$2:$B$15,2,FALSE)</f>
        <v>Geräte</v>
      </c>
      <c r="AA3739" s="19" t="str">
        <f>VLOOKUP(W3739,'Verweis Vertreter'!$A$2:$B$24,2,FALSE)</f>
        <v>Muhsin Yortanli</v>
      </c>
      <c r="AB3739" s="12">
        <f t="shared" si="522"/>
        <v>3</v>
      </c>
      <c r="AC3739" s="12">
        <f t="shared" si="527"/>
        <v>581</v>
      </c>
      <c r="AD3739" s="12">
        <f t="shared" si="528"/>
        <v>630</v>
      </c>
      <c r="AE3739" s="12">
        <f t="shared" si="523"/>
        <v>1890</v>
      </c>
      <c r="AF3739" s="12">
        <f t="shared" si="524"/>
        <v>49</v>
      </c>
      <c r="AG3739" s="12">
        <f t="shared" si="525"/>
        <v>147</v>
      </c>
      <c r="AH3739" s="9">
        <f t="shared" si="529"/>
        <v>7.7777777777777779E-2</v>
      </c>
      <c r="AI3739" s="14">
        <f>VLOOKUP(E3739,'Verweis Faktor'!$A:$B,2,FALSE)</f>
        <v>1</v>
      </c>
      <c r="AJ3739" s="14"/>
      <c r="AK3739" s="14" t="str">
        <f>IF(AL3739="Ja","Versandkosten",VLOOKUP(E3739,'Verweis Belegart'!$A$2:$B$9,2,FALSE))</f>
        <v>Hardware</v>
      </c>
      <c r="AL3739" s="14" t="str">
        <f t="shared" si="530"/>
        <v>Nein</v>
      </c>
      <c r="AM3739" s="14" t="str">
        <f t="shared" si="526"/>
        <v>Positiv</v>
      </c>
    </row>
    <row r="3740" spans="1:39" ht="17.25" customHeight="1" x14ac:dyDescent="0.35">
      <c r="A3740" s="17">
        <v>14573919</v>
      </c>
      <c r="B3740" s="2" t="s">
        <v>2197</v>
      </c>
      <c r="C3740" s="1">
        <v>2025001</v>
      </c>
      <c r="D3740" s="1">
        <v>2000971</v>
      </c>
      <c r="E3740" s="2" t="s">
        <v>34</v>
      </c>
      <c r="F3740" s="2" t="s">
        <v>35</v>
      </c>
      <c r="G3740" s="2" t="s">
        <v>66</v>
      </c>
      <c r="H3740" s="2" t="s">
        <v>1367</v>
      </c>
      <c r="I3740" s="2" t="s">
        <v>1368</v>
      </c>
      <c r="J3740" s="2" t="s">
        <v>103</v>
      </c>
      <c r="K3740" s="2" t="s">
        <v>28</v>
      </c>
      <c r="L3740" s="2" t="s">
        <v>2306</v>
      </c>
      <c r="M3740" s="2" t="s">
        <v>2307</v>
      </c>
      <c r="N3740" s="2" t="s">
        <v>1480</v>
      </c>
      <c r="O3740" s="3">
        <v>1</v>
      </c>
      <c r="P3740" s="3">
        <v>305</v>
      </c>
      <c r="Q3740" s="3">
        <v>315</v>
      </c>
      <c r="R3740" s="3">
        <v>315</v>
      </c>
      <c r="S3740" s="3">
        <v>10</v>
      </c>
      <c r="T3740" s="3">
        <v>10</v>
      </c>
      <c r="U3740" s="3">
        <v>3.17</v>
      </c>
      <c r="V3740" s="2" t="s">
        <v>675</v>
      </c>
      <c r="W3740" s="2" t="s">
        <v>676</v>
      </c>
      <c r="X3740" s="2" t="s">
        <v>72</v>
      </c>
      <c r="Y3740" s="19" t="str">
        <f>VLOOKUP(G3740,'Verweis Kd-Gruppe'!$A$2:$B$8,2,FALSE)</f>
        <v>EXP</v>
      </c>
      <c r="Z3740" s="19" t="str">
        <f>VLOOKUP(J3740,'Verweis Art-Gruppe'!$A$2:$B$15,2,FALSE)</f>
        <v>Geräte</v>
      </c>
      <c r="AA3740" s="19" t="str">
        <f>VLOOKUP(W3740,'Verweis Vertreter'!$A$2:$B$24,2,FALSE)</f>
        <v>Corina Wedel</v>
      </c>
      <c r="AB3740" s="12">
        <f t="shared" si="522"/>
        <v>1</v>
      </c>
      <c r="AC3740" s="12">
        <f t="shared" si="527"/>
        <v>305</v>
      </c>
      <c r="AD3740" s="12">
        <f t="shared" si="528"/>
        <v>315</v>
      </c>
      <c r="AE3740" s="12">
        <f t="shared" si="523"/>
        <v>315</v>
      </c>
      <c r="AF3740" s="12">
        <f t="shared" si="524"/>
        <v>10</v>
      </c>
      <c r="AG3740" s="12">
        <f t="shared" si="525"/>
        <v>10</v>
      </c>
      <c r="AH3740" s="9">
        <f t="shared" si="529"/>
        <v>3.1746031746031744E-2</v>
      </c>
      <c r="AI3740" s="14">
        <f>VLOOKUP(E3740,'Verweis Faktor'!$A:$B,2,FALSE)</f>
        <v>1</v>
      </c>
      <c r="AJ3740" s="14"/>
      <c r="AK3740" s="14" t="str">
        <f>IF(AL3740="Ja","Versandkosten",VLOOKUP(E3740,'Verweis Belegart'!$A$2:$B$9,2,FALSE))</f>
        <v>Hardware</v>
      </c>
      <c r="AL3740" s="14" t="str">
        <f t="shared" si="530"/>
        <v>Nein</v>
      </c>
      <c r="AM3740" s="14" t="str">
        <f t="shared" si="526"/>
        <v>Positiv</v>
      </c>
    </row>
    <row r="3741" spans="1:39" ht="17.25" customHeight="1" x14ac:dyDescent="0.35">
      <c r="A3741" s="17">
        <v>14573919</v>
      </c>
      <c r="B3741" s="2" t="s">
        <v>2197</v>
      </c>
      <c r="C3741" s="1">
        <v>2025001</v>
      </c>
      <c r="D3741" s="1">
        <v>2000971</v>
      </c>
      <c r="E3741" s="2" t="s">
        <v>34</v>
      </c>
      <c r="F3741" s="2" t="s">
        <v>35</v>
      </c>
      <c r="G3741" s="2" t="s">
        <v>66</v>
      </c>
      <c r="H3741" s="2" t="s">
        <v>1367</v>
      </c>
      <c r="I3741" s="2" t="s">
        <v>1368</v>
      </c>
      <c r="J3741" s="2" t="s">
        <v>103</v>
      </c>
      <c r="K3741" s="2" t="s">
        <v>45</v>
      </c>
      <c r="L3741" s="2" t="s">
        <v>269</v>
      </c>
      <c r="M3741" s="2" t="s">
        <v>270</v>
      </c>
      <c r="N3741" s="2" t="s">
        <v>271</v>
      </c>
      <c r="O3741" s="3">
        <v>30</v>
      </c>
      <c r="P3741" s="3">
        <v>417.46170000000001</v>
      </c>
      <c r="Q3741" s="3">
        <v>424</v>
      </c>
      <c r="R3741" s="3">
        <v>12720</v>
      </c>
      <c r="S3741" s="3">
        <v>6.5382999999999996</v>
      </c>
      <c r="T3741" s="3">
        <v>196.15</v>
      </c>
      <c r="U3741" s="3">
        <v>1.54</v>
      </c>
      <c r="V3741" s="2" t="s">
        <v>675</v>
      </c>
      <c r="W3741" s="2" t="s">
        <v>676</v>
      </c>
      <c r="X3741" s="2" t="s">
        <v>72</v>
      </c>
      <c r="Y3741" s="19" t="str">
        <f>VLOOKUP(G3741,'Verweis Kd-Gruppe'!$A$2:$B$8,2,FALSE)</f>
        <v>EXP</v>
      </c>
      <c r="Z3741" s="19" t="str">
        <f>VLOOKUP(J3741,'Verweis Art-Gruppe'!$A$2:$B$15,2,FALSE)</f>
        <v>Geräte</v>
      </c>
      <c r="AA3741" s="19" t="str">
        <f>VLOOKUP(W3741,'Verweis Vertreter'!$A$2:$B$24,2,FALSE)</f>
        <v>Corina Wedel</v>
      </c>
      <c r="AB3741" s="12">
        <f t="shared" si="522"/>
        <v>30</v>
      </c>
      <c r="AC3741" s="12">
        <f t="shared" si="527"/>
        <v>417.46170000000001</v>
      </c>
      <c r="AD3741" s="12">
        <f t="shared" si="528"/>
        <v>424</v>
      </c>
      <c r="AE3741" s="12">
        <f t="shared" si="523"/>
        <v>12720</v>
      </c>
      <c r="AF3741" s="12">
        <f t="shared" si="524"/>
        <v>6.5382999999999996</v>
      </c>
      <c r="AG3741" s="12">
        <f t="shared" si="525"/>
        <v>196.15</v>
      </c>
      <c r="AH3741" s="9">
        <f t="shared" si="529"/>
        <v>1.5420597484276729E-2</v>
      </c>
      <c r="AI3741" s="14">
        <f>VLOOKUP(E3741,'Verweis Faktor'!$A:$B,2,FALSE)</f>
        <v>1</v>
      </c>
      <c r="AJ3741" s="14"/>
      <c r="AK3741" s="14" t="str">
        <f>IF(AL3741="Ja","Versandkosten",VLOOKUP(E3741,'Verweis Belegart'!$A$2:$B$9,2,FALSE))</f>
        <v>Hardware</v>
      </c>
      <c r="AL3741" s="14" t="str">
        <f t="shared" si="530"/>
        <v>Nein</v>
      </c>
      <c r="AM3741" s="14" t="str">
        <f t="shared" si="526"/>
        <v>Positiv</v>
      </c>
    </row>
    <row r="3742" spans="1:39" ht="17.25" customHeight="1" x14ac:dyDescent="0.35">
      <c r="A3742" s="17">
        <v>14573919</v>
      </c>
      <c r="B3742" s="2" t="s">
        <v>2197</v>
      </c>
      <c r="C3742" s="1">
        <v>2025001</v>
      </c>
      <c r="D3742" s="1">
        <v>2000971</v>
      </c>
      <c r="E3742" s="2" t="s">
        <v>34</v>
      </c>
      <c r="F3742" s="2" t="s">
        <v>35</v>
      </c>
      <c r="G3742" s="2" t="s">
        <v>66</v>
      </c>
      <c r="H3742" s="2" t="s">
        <v>1367</v>
      </c>
      <c r="I3742" s="2" t="s">
        <v>1368</v>
      </c>
      <c r="J3742" s="2" t="s">
        <v>103</v>
      </c>
      <c r="K3742" s="2" t="s">
        <v>49</v>
      </c>
      <c r="L3742" s="2" t="s">
        <v>1029</v>
      </c>
      <c r="M3742" s="2" t="s">
        <v>1030</v>
      </c>
      <c r="N3742" s="2" t="s">
        <v>310</v>
      </c>
      <c r="O3742" s="3">
        <v>15</v>
      </c>
      <c r="P3742" s="3">
        <v>484.77780000000001</v>
      </c>
      <c r="Q3742" s="3">
        <v>494</v>
      </c>
      <c r="R3742" s="3">
        <v>7410</v>
      </c>
      <c r="S3742" s="3">
        <v>9.2222000000000008</v>
      </c>
      <c r="T3742" s="3">
        <v>138.33000000000001</v>
      </c>
      <c r="U3742" s="3">
        <v>1.86</v>
      </c>
      <c r="V3742" s="2" t="s">
        <v>675</v>
      </c>
      <c r="W3742" s="2" t="s">
        <v>676</v>
      </c>
      <c r="X3742" s="2" t="s">
        <v>72</v>
      </c>
      <c r="Y3742" s="19" t="str">
        <f>VLOOKUP(G3742,'Verweis Kd-Gruppe'!$A$2:$B$8,2,FALSE)</f>
        <v>EXP</v>
      </c>
      <c r="Z3742" s="19" t="str">
        <f>VLOOKUP(J3742,'Verweis Art-Gruppe'!$A$2:$B$15,2,FALSE)</f>
        <v>Geräte</v>
      </c>
      <c r="AA3742" s="19" t="str">
        <f>VLOOKUP(W3742,'Verweis Vertreter'!$A$2:$B$24,2,FALSE)</f>
        <v>Corina Wedel</v>
      </c>
      <c r="AB3742" s="12">
        <f t="shared" si="522"/>
        <v>15</v>
      </c>
      <c r="AC3742" s="12">
        <f t="shared" si="527"/>
        <v>484.77780000000001</v>
      </c>
      <c r="AD3742" s="12">
        <f t="shared" si="528"/>
        <v>494</v>
      </c>
      <c r="AE3742" s="12">
        <f t="shared" si="523"/>
        <v>7410</v>
      </c>
      <c r="AF3742" s="12">
        <f t="shared" si="524"/>
        <v>9.2222000000000008</v>
      </c>
      <c r="AG3742" s="12">
        <f t="shared" si="525"/>
        <v>138.33000000000001</v>
      </c>
      <c r="AH3742" s="9">
        <f t="shared" si="529"/>
        <v>1.8668016194331987E-2</v>
      </c>
      <c r="AI3742" s="14">
        <f>VLOOKUP(E3742,'Verweis Faktor'!$A:$B,2,FALSE)</f>
        <v>1</v>
      </c>
      <c r="AJ3742" s="14"/>
      <c r="AK3742" s="14" t="str">
        <f>IF(AL3742="Ja","Versandkosten",VLOOKUP(E3742,'Verweis Belegart'!$A$2:$B$9,2,FALSE))</f>
        <v>Hardware</v>
      </c>
      <c r="AL3742" s="14" t="str">
        <f t="shared" si="530"/>
        <v>Nein</v>
      </c>
      <c r="AM3742" s="14" t="str">
        <f t="shared" si="526"/>
        <v>Positiv</v>
      </c>
    </row>
    <row r="3743" spans="1:39" ht="17.25" customHeight="1" x14ac:dyDescent="0.35">
      <c r="A3743" s="17">
        <v>14573919</v>
      </c>
      <c r="B3743" s="2" t="s">
        <v>2197</v>
      </c>
      <c r="C3743" s="1">
        <v>2025001</v>
      </c>
      <c r="D3743" s="1">
        <v>2000971</v>
      </c>
      <c r="E3743" s="2" t="s">
        <v>34</v>
      </c>
      <c r="F3743" s="2" t="s">
        <v>35</v>
      </c>
      <c r="G3743" s="2" t="s">
        <v>66</v>
      </c>
      <c r="H3743" s="2" t="s">
        <v>1367</v>
      </c>
      <c r="I3743" s="2" t="s">
        <v>1368</v>
      </c>
      <c r="J3743" s="2" t="s">
        <v>103</v>
      </c>
      <c r="K3743" s="2" t="s">
        <v>79</v>
      </c>
      <c r="L3743" s="2" t="s">
        <v>2308</v>
      </c>
      <c r="M3743" s="2" t="s">
        <v>2309</v>
      </c>
      <c r="N3743" s="2" t="s">
        <v>679</v>
      </c>
      <c r="O3743" s="3">
        <v>1</v>
      </c>
      <c r="P3743" s="3">
        <v>91</v>
      </c>
      <c r="Q3743" s="3">
        <v>99</v>
      </c>
      <c r="R3743" s="3">
        <v>99</v>
      </c>
      <c r="S3743" s="3">
        <v>8</v>
      </c>
      <c r="T3743" s="3">
        <v>8</v>
      </c>
      <c r="U3743" s="3">
        <v>8.08</v>
      </c>
      <c r="V3743" s="2" t="s">
        <v>675</v>
      </c>
      <c r="W3743" s="2" t="s">
        <v>676</v>
      </c>
      <c r="X3743" s="2" t="s">
        <v>72</v>
      </c>
      <c r="Y3743" s="19" t="str">
        <f>VLOOKUP(G3743,'Verweis Kd-Gruppe'!$A$2:$B$8,2,FALSE)</f>
        <v>EXP</v>
      </c>
      <c r="Z3743" s="19" t="str">
        <f>VLOOKUP(J3743,'Verweis Art-Gruppe'!$A$2:$B$15,2,FALSE)</f>
        <v>Geräte</v>
      </c>
      <c r="AA3743" s="19" t="str">
        <f>VLOOKUP(W3743,'Verweis Vertreter'!$A$2:$B$24,2,FALSE)</f>
        <v>Corina Wedel</v>
      </c>
      <c r="AB3743" s="12">
        <f t="shared" si="522"/>
        <v>1</v>
      </c>
      <c r="AC3743" s="12">
        <f t="shared" si="527"/>
        <v>91</v>
      </c>
      <c r="AD3743" s="12">
        <f t="shared" si="528"/>
        <v>99</v>
      </c>
      <c r="AE3743" s="12">
        <f t="shared" si="523"/>
        <v>99</v>
      </c>
      <c r="AF3743" s="12">
        <f t="shared" si="524"/>
        <v>8</v>
      </c>
      <c r="AG3743" s="12">
        <f t="shared" si="525"/>
        <v>8</v>
      </c>
      <c r="AH3743" s="9">
        <f t="shared" si="529"/>
        <v>8.0808080808080815E-2</v>
      </c>
      <c r="AI3743" s="14">
        <f>VLOOKUP(E3743,'Verweis Faktor'!$A:$B,2,FALSE)</f>
        <v>1</v>
      </c>
      <c r="AJ3743" s="14"/>
      <c r="AK3743" s="14" t="str">
        <f>IF(AL3743="Ja","Versandkosten",VLOOKUP(E3743,'Verweis Belegart'!$A$2:$B$9,2,FALSE))</f>
        <v>Hardware</v>
      </c>
      <c r="AL3743" s="14" t="str">
        <f t="shared" si="530"/>
        <v>Nein</v>
      </c>
      <c r="AM3743" s="14" t="str">
        <f t="shared" si="526"/>
        <v>Positiv</v>
      </c>
    </row>
    <row r="3744" spans="1:39" ht="17.25" customHeight="1" x14ac:dyDescent="0.35">
      <c r="A3744" s="17">
        <v>14573919</v>
      </c>
      <c r="B3744" s="2" t="s">
        <v>2197</v>
      </c>
      <c r="C3744" s="1">
        <v>2025001</v>
      </c>
      <c r="D3744" s="1">
        <v>2000971</v>
      </c>
      <c r="E3744" s="2" t="s">
        <v>34</v>
      </c>
      <c r="F3744" s="2" t="s">
        <v>35</v>
      </c>
      <c r="G3744" s="2" t="s">
        <v>66</v>
      </c>
      <c r="H3744" s="2" t="s">
        <v>1367</v>
      </c>
      <c r="I3744" s="2" t="s">
        <v>1368</v>
      </c>
      <c r="J3744" s="2" t="s">
        <v>103</v>
      </c>
      <c r="K3744" s="2" t="s">
        <v>83</v>
      </c>
      <c r="L3744" s="2" t="s">
        <v>308</v>
      </c>
      <c r="M3744" s="2" t="s">
        <v>309</v>
      </c>
      <c r="N3744" s="2" t="s">
        <v>310</v>
      </c>
      <c r="O3744" s="3">
        <v>3</v>
      </c>
      <c r="P3744" s="3">
        <v>478.80900000000003</v>
      </c>
      <c r="Q3744" s="3">
        <v>493</v>
      </c>
      <c r="R3744" s="3">
        <v>1479</v>
      </c>
      <c r="S3744" s="3">
        <v>14.191000000000001</v>
      </c>
      <c r="T3744" s="3">
        <v>42.57</v>
      </c>
      <c r="U3744" s="3">
        <v>2.87</v>
      </c>
      <c r="V3744" s="2" t="s">
        <v>675</v>
      </c>
      <c r="W3744" s="2" t="s">
        <v>676</v>
      </c>
      <c r="X3744" s="2" t="s">
        <v>72</v>
      </c>
      <c r="Y3744" s="19" t="str">
        <f>VLOOKUP(G3744,'Verweis Kd-Gruppe'!$A$2:$B$8,2,FALSE)</f>
        <v>EXP</v>
      </c>
      <c r="Z3744" s="19" t="str">
        <f>VLOOKUP(J3744,'Verweis Art-Gruppe'!$A$2:$B$15,2,FALSE)</f>
        <v>Geräte</v>
      </c>
      <c r="AA3744" s="19" t="str">
        <f>VLOOKUP(W3744,'Verweis Vertreter'!$A$2:$B$24,2,FALSE)</f>
        <v>Corina Wedel</v>
      </c>
      <c r="AB3744" s="12">
        <f t="shared" si="522"/>
        <v>3</v>
      </c>
      <c r="AC3744" s="12">
        <f t="shared" si="527"/>
        <v>478.80900000000003</v>
      </c>
      <c r="AD3744" s="12">
        <f t="shared" si="528"/>
        <v>493</v>
      </c>
      <c r="AE3744" s="12">
        <f t="shared" si="523"/>
        <v>1479</v>
      </c>
      <c r="AF3744" s="12">
        <f t="shared" si="524"/>
        <v>14.191000000000001</v>
      </c>
      <c r="AG3744" s="12">
        <f t="shared" si="525"/>
        <v>42.57</v>
      </c>
      <c r="AH3744" s="9">
        <f t="shared" si="529"/>
        <v>2.8782961460446246E-2</v>
      </c>
      <c r="AI3744" s="14">
        <f>VLOOKUP(E3744,'Verweis Faktor'!$A:$B,2,FALSE)</f>
        <v>1</v>
      </c>
      <c r="AJ3744" s="14"/>
      <c r="AK3744" s="14" t="str">
        <f>IF(AL3744="Ja","Versandkosten",VLOOKUP(E3744,'Verweis Belegart'!$A$2:$B$9,2,FALSE))</f>
        <v>Hardware</v>
      </c>
      <c r="AL3744" s="14" t="str">
        <f t="shared" si="530"/>
        <v>Nein</v>
      </c>
      <c r="AM3744" s="14" t="str">
        <f t="shared" si="526"/>
        <v>Positiv</v>
      </c>
    </row>
    <row r="3745" spans="1:39" ht="17.25" customHeight="1" x14ac:dyDescent="0.35">
      <c r="A3745" s="17">
        <v>14573919</v>
      </c>
      <c r="B3745" s="2" t="s">
        <v>2197</v>
      </c>
      <c r="C3745" s="1">
        <v>2025001</v>
      </c>
      <c r="D3745" s="1">
        <v>2000971</v>
      </c>
      <c r="E3745" s="2" t="s">
        <v>34</v>
      </c>
      <c r="F3745" s="2" t="s">
        <v>35</v>
      </c>
      <c r="G3745" s="2" t="s">
        <v>66</v>
      </c>
      <c r="H3745" s="2" t="s">
        <v>1367</v>
      </c>
      <c r="I3745" s="2" t="s">
        <v>1368</v>
      </c>
      <c r="J3745" s="2" t="s">
        <v>103</v>
      </c>
      <c r="K3745" s="2" t="s">
        <v>87</v>
      </c>
      <c r="L3745" s="2" t="s">
        <v>63</v>
      </c>
      <c r="M3745" s="2" t="s">
        <v>64</v>
      </c>
      <c r="N3745" s="2" t="s">
        <v>65</v>
      </c>
      <c r="O3745" s="3">
        <v>100</v>
      </c>
      <c r="P3745" s="3">
        <v>197.0257</v>
      </c>
      <c r="Q3745" s="3">
        <v>211</v>
      </c>
      <c r="R3745" s="3">
        <v>21100</v>
      </c>
      <c r="S3745" s="3">
        <v>13.974299999999999</v>
      </c>
      <c r="T3745" s="3">
        <v>1397.43</v>
      </c>
      <c r="U3745" s="3">
        <v>6.62</v>
      </c>
      <c r="V3745" s="2" t="s">
        <v>675</v>
      </c>
      <c r="W3745" s="2" t="s">
        <v>676</v>
      </c>
      <c r="X3745" s="2" t="s">
        <v>72</v>
      </c>
      <c r="Y3745" s="19" t="str">
        <f>VLOOKUP(G3745,'Verweis Kd-Gruppe'!$A$2:$B$8,2,FALSE)</f>
        <v>EXP</v>
      </c>
      <c r="Z3745" s="19" t="str">
        <f>VLOOKUP(J3745,'Verweis Art-Gruppe'!$A$2:$B$15,2,FALSE)</f>
        <v>Geräte</v>
      </c>
      <c r="AA3745" s="19" t="str">
        <f>VLOOKUP(W3745,'Verweis Vertreter'!$A$2:$B$24,2,FALSE)</f>
        <v>Corina Wedel</v>
      </c>
      <c r="AB3745" s="12">
        <f t="shared" si="522"/>
        <v>100</v>
      </c>
      <c r="AC3745" s="12">
        <f t="shared" si="527"/>
        <v>197.0257</v>
      </c>
      <c r="AD3745" s="12">
        <f t="shared" si="528"/>
        <v>211</v>
      </c>
      <c r="AE3745" s="12">
        <f t="shared" si="523"/>
        <v>21100</v>
      </c>
      <c r="AF3745" s="12">
        <f t="shared" si="524"/>
        <v>13.974299999999999</v>
      </c>
      <c r="AG3745" s="12">
        <f t="shared" si="525"/>
        <v>1397.43</v>
      </c>
      <c r="AH3745" s="9">
        <f t="shared" si="529"/>
        <v>6.6228909952606635E-2</v>
      </c>
      <c r="AI3745" s="14">
        <f>VLOOKUP(E3745,'Verweis Faktor'!$A:$B,2,FALSE)</f>
        <v>1</v>
      </c>
      <c r="AJ3745" s="14"/>
      <c r="AK3745" s="14" t="str">
        <f>IF(AL3745="Ja","Versandkosten",VLOOKUP(E3745,'Verweis Belegart'!$A$2:$B$9,2,FALSE))</f>
        <v>Hardware</v>
      </c>
      <c r="AL3745" s="14" t="str">
        <f t="shared" si="530"/>
        <v>Nein</v>
      </c>
      <c r="AM3745" s="14" t="str">
        <f t="shared" si="526"/>
        <v>Positiv</v>
      </c>
    </row>
    <row r="3746" spans="1:39" ht="17.25" customHeight="1" x14ac:dyDescent="0.35">
      <c r="A3746" s="17">
        <v>14573878</v>
      </c>
      <c r="B3746" s="2" t="s">
        <v>2197</v>
      </c>
      <c r="C3746" s="1">
        <v>2025001</v>
      </c>
      <c r="D3746" s="1">
        <v>2000972</v>
      </c>
      <c r="E3746" s="2" t="s">
        <v>34</v>
      </c>
      <c r="F3746" s="2" t="s">
        <v>182</v>
      </c>
      <c r="G3746" s="2" t="s">
        <v>66</v>
      </c>
      <c r="H3746" s="2" t="s">
        <v>918</v>
      </c>
      <c r="I3746" s="2" t="s">
        <v>919</v>
      </c>
      <c r="J3746" s="2" t="s">
        <v>304</v>
      </c>
      <c r="K3746" s="2" t="s">
        <v>28</v>
      </c>
      <c r="L3746" s="2" t="s">
        <v>825</v>
      </c>
      <c r="M3746" s="2" t="s">
        <v>826</v>
      </c>
      <c r="N3746" s="2" t="s">
        <v>827</v>
      </c>
      <c r="O3746" s="3">
        <v>20</v>
      </c>
      <c r="P3746" s="3">
        <v>105.0431</v>
      </c>
      <c r="Q3746" s="3">
        <v>110</v>
      </c>
      <c r="R3746" s="3">
        <v>2200</v>
      </c>
      <c r="S3746" s="3">
        <v>4.9569000000000001</v>
      </c>
      <c r="T3746" s="3">
        <v>99.14</v>
      </c>
      <c r="U3746" s="3">
        <v>4.5</v>
      </c>
      <c r="V3746" s="2" t="s">
        <v>145</v>
      </c>
      <c r="W3746" s="2" t="s">
        <v>146</v>
      </c>
      <c r="X3746" s="2" t="s">
        <v>125</v>
      </c>
      <c r="Y3746" s="19" t="str">
        <f>VLOOKUP(G3746,'Verweis Kd-Gruppe'!$A$2:$B$8,2,FALSE)</f>
        <v>EXP</v>
      </c>
      <c r="Z3746" s="19" t="str">
        <f>VLOOKUP(J3746,'Verweis Art-Gruppe'!$A$2:$B$15,2,FALSE)</f>
        <v>Zubehör</v>
      </c>
      <c r="AA3746" s="19" t="str">
        <f>VLOOKUP(W3746,'Verweis Vertreter'!$A$2:$B$24,2,FALSE)</f>
        <v>Muhsin Yortanli</v>
      </c>
      <c r="AB3746" s="12">
        <f t="shared" si="522"/>
        <v>20</v>
      </c>
      <c r="AC3746" s="12">
        <f t="shared" si="527"/>
        <v>105.0431</v>
      </c>
      <c r="AD3746" s="12">
        <f t="shared" si="528"/>
        <v>110</v>
      </c>
      <c r="AE3746" s="12">
        <f t="shared" si="523"/>
        <v>2200</v>
      </c>
      <c r="AF3746" s="12">
        <f t="shared" si="524"/>
        <v>4.9569000000000001</v>
      </c>
      <c r="AG3746" s="12">
        <f t="shared" si="525"/>
        <v>99.14</v>
      </c>
      <c r="AH3746" s="9">
        <f t="shared" si="529"/>
        <v>4.5063636363636361E-2</v>
      </c>
      <c r="AI3746" s="14">
        <f>VLOOKUP(E3746,'Verweis Faktor'!$A:$B,2,FALSE)</f>
        <v>1</v>
      </c>
      <c r="AJ3746" s="14"/>
      <c r="AK3746" s="14" t="str">
        <f>IF(AL3746="Ja","Versandkosten",VLOOKUP(E3746,'Verweis Belegart'!$A$2:$B$9,2,FALSE))</f>
        <v>Hardware</v>
      </c>
      <c r="AL3746" s="14" t="str">
        <f t="shared" si="530"/>
        <v>Nein</v>
      </c>
      <c r="AM3746" s="14" t="str">
        <f t="shared" si="526"/>
        <v>Positiv</v>
      </c>
    </row>
    <row r="3747" spans="1:39" ht="17.25" customHeight="1" x14ac:dyDescent="0.35">
      <c r="A3747" s="17">
        <v>14573906</v>
      </c>
      <c r="B3747" s="2" t="s">
        <v>2197</v>
      </c>
      <c r="C3747" s="1">
        <v>2025001</v>
      </c>
      <c r="D3747" s="1">
        <v>2000973</v>
      </c>
      <c r="E3747" s="2" t="s">
        <v>34</v>
      </c>
      <c r="F3747" s="2" t="s">
        <v>35</v>
      </c>
      <c r="G3747" s="2" t="s">
        <v>66</v>
      </c>
      <c r="H3747" s="2" t="s">
        <v>2310</v>
      </c>
      <c r="I3747" s="2" t="s">
        <v>2311</v>
      </c>
      <c r="J3747" s="2" t="s">
        <v>103</v>
      </c>
      <c r="K3747" s="2" t="s">
        <v>28</v>
      </c>
      <c r="L3747" s="2" t="s">
        <v>758</v>
      </c>
      <c r="M3747" s="2" t="s">
        <v>759</v>
      </c>
      <c r="N3747" s="2" t="s">
        <v>538</v>
      </c>
      <c r="O3747" s="3">
        <v>60</v>
      </c>
      <c r="P3747" s="3">
        <v>291.64530000000002</v>
      </c>
      <c r="Q3747" s="3">
        <v>309</v>
      </c>
      <c r="R3747" s="3">
        <v>18540</v>
      </c>
      <c r="S3747" s="3">
        <v>17.354700000000001</v>
      </c>
      <c r="T3747" s="3">
        <v>1041.28</v>
      </c>
      <c r="U3747" s="3">
        <v>5.61</v>
      </c>
      <c r="V3747" s="2" t="s">
        <v>813</v>
      </c>
      <c r="W3747" s="2" t="s">
        <v>814</v>
      </c>
      <c r="X3747" s="2" t="s">
        <v>2312</v>
      </c>
      <c r="Y3747" s="19" t="str">
        <f>VLOOKUP(G3747,'Verweis Kd-Gruppe'!$A$2:$B$8,2,FALSE)</f>
        <v>EXP</v>
      </c>
      <c r="Z3747" s="19" t="str">
        <f>VLOOKUP(J3747,'Verweis Art-Gruppe'!$A$2:$B$15,2,FALSE)</f>
        <v>Geräte</v>
      </c>
      <c r="AA3747" s="19" t="str">
        <f>VLOOKUP(W3747,'Verweis Vertreter'!$A$2:$B$24,2,FALSE)</f>
        <v>Sokol Kapaj</v>
      </c>
      <c r="AB3747" s="12">
        <f t="shared" si="522"/>
        <v>60</v>
      </c>
      <c r="AC3747" s="12">
        <f t="shared" si="527"/>
        <v>291.64530000000002</v>
      </c>
      <c r="AD3747" s="12">
        <f t="shared" si="528"/>
        <v>309</v>
      </c>
      <c r="AE3747" s="12">
        <f t="shared" si="523"/>
        <v>18540</v>
      </c>
      <c r="AF3747" s="12">
        <f t="shared" si="524"/>
        <v>17.354700000000001</v>
      </c>
      <c r="AG3747" s="12">
        <f t="shared" si="525"/>
        <v>1041.28</v>
      </c>
      <c r="AH3747" s="9">
        <f t="shared" si="529"/>
        <v>5.6163969795037752E-2</v>
      </c>
      <c r="AI3747" s="14">
        <f>VLOOKUP(E3747,'Verweis Faktor'!$A:$B,2,FALSE)</f>
        <v>1</v>
      </c>
      <c r="AJ3747" s="14"/>
      <c r="AK3747" s="14" t="str">
        <f>IF(AL3747="Ja","Versandkosten",VLOOKUP(E3747,'Verweis Belegart'!$A$2:$B$9,2,FALSE))</f>
        <v>Hardware</v>
      </c>
      <c r="AL3747" s="14" t="str">
        <f t="shared" si="530"/>
        <v>Nein</v>
      </c>
      <c r="AM3747" s="14" t="str">
        <f t="shared" si="526"/>
        <v>Positiv</v>
      </c>
    </row>
    <row r="3748" spans="1:39" ht="17.25" customHeight="1" x14ac:dyDescent="0.35">
      <c r="A3748" s="17">
        <v>14573937</v>
      </c>
      <c r="B3748" s="2" t="s">
        <v>2197</v>
      </c>
      <c r="C3748" s="1">
        <v>2025001</v>
      </c>
      <c r="D3748" s="1">
        <v>2000974</v>
      </c>
      <c r="E3748" s="2" t="s">
        <v>34</v>
      </c>
      <c r="F3748" s="2" t="s">
        <v>53</v>
      </c>
      <c r="G3748" s="2" t="s">
        <v>36</v>
      </c>
      <c r="H3748" s="2" t="s">
        <v>902</v>
      </c>
      <c r="I3748" s="2" t="s">
        <v>903</v>
      </c>
      <c r="J3748" s="2" t="s">
        <v>103</v>
      </c>
      <c r="K3748" s="2" t="s">
        <v>28</v>
      </c>
      <c r="L3748" s="2" t="s">
        <v>455</v>
      </c>
      <c r="M3748" s="2" t="s">
        <v>456</v>
      </c>
      <c r="N3748" s="2" t="s">
        <v>457</v>
      </c>
      <c r="O3748" s="3">
        <v>3</v>
      </c>
      <c r="P3748" s="3">
        <v>848.8066</v>
      </c>
      <c r="Q3748" s="3">
        <v>839</v>
      </c>
      <c r="R3748" s="3">
        <v>2517</v>
      </c>
      <c r="S3748" s="3">
        <v>-9.8065999999999995</v>
      </c>
      <c r="T3748" s="3">
        <v>-29.42</v>
      </c>
      <c r="U3748" s="3">
        <v>-1.1599999999999999</v>
      </c>
      <c r="V3748" s="2" t="s">
        <v>42</v>
      </c>
      <c r="W3748" s="2" t="s">
        <v>43</v>
      </c>
      <c r="X3748" s="2" t="s">
        <v>724</v>
      </c>
      <c r="Y3748" s="19" t="str">
        <f>VLOOKUP(G3748,'Verweis Kd-Gruppe'!$A$2:$B$8,2,FALSE)</f>
        <v>GRK</v>
      </c>
      <c r="Z3748" s="19" t="str">
        <f>VLOOKUP(J3748,'Verweis Art-Gruppe'!$A$2:$B$15,2,FALSE)</f>
        <v>Geräte</v>
      </c>
      <c r="AA3748" s="19" t="str">
        <f>VLOOKUP(W3748,'Verweis Vertreter'!$A$2:$B$24,2,FALSE)</f>
        <v>Sebastian Faber</v>
      </c>
      <c r="AB3748" s="12">
        <f t="shared" si="522"/>
        <v>3</v>
      </c>
      <c r="AC3748" s="12">
        <f t="shared" si="527"/>
        <v>848.8066</v>
      </c>
      <c r="AD3748" s="12">
        <f t="shared" si="528"/>
        <v>839</v>
      </c>
      <c r="AE3748" s="12">
        <f t="shared" si="523"/>
        <v>2517</v>
      </c>
      <c r="AF3748" s="12">
        <f t="shared" si="524"/>
        <v>-9.8065999999999995</v>
      </c>
      <c r="AG3748" s="12">
        <f t="shared" si="525"/>
        <v>-29.42</v>
      </c>
      <c r="AH3748" s="9">
        <f t="shared" si="529"/>
        <v>-1.1688518077075884E-2</v>
      </c>
      <c r="AI3748" s="14">
        <f>VLOOKUP(E3748,'Verweis Faktor'!$A:$B,2,FALSE)</f>
        <v>1</v>
      </c>
      <c r="AJ3748" s="14"/>
      <c r="AK3748" s="14" t="str">
        <f>IF(AL3748="Ja","Versandkosten",VLOOKUP(E3748,'Verweis Belegart'!$A$2:$B$9,2,FALSE))</f>
        <v>Hardware</v>
      </c>
      <c r="AL3748" s="14" t="str">
        <f t="shared" si="530"/>
        <v>Nein</v>
      </c>
      <c r="AM3748" s="14" t="str">
        <f t="shared" si="526"/>
        <v>Negativ</v>
      </c>
    </row>
    <row r="3749" spans="1:39" ht="17.25" customHeight="1" x14ac:dyDescent="0.35">
      <c r="A3749" s="17">
        <v>14573937</v>
      </c>
      <c r="B3749" s="2" t="s">
        <v>2197</v>
      </c>
      <c r="C3749" s="1">
        <v>2025001</v>
      </c>
      <c r="D3749" s="1">
        <v>2000974</v>
      </c>
      <c r="E3749" s="2" t="s">
        <v>34</v>
      </c>
      <c r="F3749" s="2" t="s">
        <v>53</v>
      </c>
      <c r="G3749" s="2" t="s">
        <v>36</v>
      </c>
      <c r="H3749" s="2" t="s">
        <v>902</v>
      </c>
      <c r="I3749" s="2" t="s">
        <v>903</v>
      </c>
      <c r="J3749" s="2" t="s">
        <v>103</v>
      </c>
      <c r="K3749" s="2" t="s">
        <v>45</v>
      </c>
      <c r="L3749" s="2" t="s">
        <v>281</v>
      </c>
      <c r="M3749" s="2" t="s">
        <v>282</v>
      </c>
      <c r="N3749" s="2" t="s">
        <v>283</v>
      </c>
      <c r="O3749" s="3">
        <v>5</v>
      </c>
      <c r="P3749" s="3">
        <v>494.59449999999998</v>
      </c>
      <c r="Q3749" s="3">
        <v>509</v>
      </c>
      <c r="R3749" s="3">
        <v>2545</v>
      </c>
      <c r="S3749" s="3">
        <v>14.4055</v>
      </c>
      <c r="T3749" s="3">
        <v>72.03</v>
      </c>
      <c r="U3749" s="3">
        <v>2.83</v>
      </c>
      <c r="V3749" s="2" t="s">
        <v>42</v>
      </c>
      <c r="W3749" s="2" t="s">
        <v>43</v>
      </c>
      <c r="X3749" s="2" t="s">
        <v>724</v>
      </c>
      <c r="Y3749" s="19" t="str">
        <f>VLOOKUP(G3749,'Verweis Kd-Gruppe'!$A$2:$B$8,2,FALSE)</f>
        <v>GRK</v>
      </c>
      <c r="Z3749" s="19" t="str">
        <f>VLOOKUP(J3749,'Verweis Art-Gruppe'!$A$2:$B$15,2,FALSE)</f>
        <v>Geräte</v>
      </c>
      <c r="AA3749" s="19" t="str">
        <f>VLOOKUP(W3749,'Verweis Vertreter'!$A$2:$B$24,2,FALSE)</f>
        <v>Sebastian Faber</v>
      </c>
      <c r="AB3749" s="12">
        <f t="shared" si="522"/>
        <v>5</v>
      </c>
      <c r="AC3749" s="12">
        <f t="shared" si="527"/>
        <v>494.59449999999998</v>
      </c>
      <c r="AD3749" s="12">
        <f t="shared" si="528"/>
        <v>509</v>
      </c>
      <c r="AE3749" s="12">
        <f t="shared" si="523"/>
        <v>2545</v>
      </c>
      <c r="AF3749" s="12">
        <f t="shared" si="524"/>
        <v>14.4055</v>
      </c>
      <c r="AG3749" s="12">
        <f t="shared" si="525"/>
        <v>72.03</v>
      </c>
      <c r="AH3749" s="9">
        <f t="shared" si="529"/>
        <v>2.8302554027504912E-2</v>
      </c>
      <c r="AI3749" s="14">
        <f>VLOOKUP(E3749,'Verweis Faktor'!$A:$B,2,FALSE)</f>
        <v>1</v>
      </c>
      <c r="AJ3749" s="14"/>
      <c r="AK3749" s="14" t="str">
        <f>IF(AL3749="Ja","Versandkosten",VLOOKUP(E3749,'Verweis Belegart'!$A$2:$B$9,2,FALSE))</f>
        <v>Hardware</v>
      </c>
      <c r="AL3749" s="14" t="str">
        <f t="shared" si="530"/>
        <v>Nein</v>
      </c>
      <c r="AM3749" s="14" t="str">
        <f t="shared" si="526"/>
        <v>Positiv</v>
      </c>
    </row>
    <row r="3750" spans="1:39" ht="17.25" customHeight="1" x14ac:dyDescent="0.35">
      <c r="A3750" s="17">
        <v>14573937</v>
      </c>
      <c r="B3750" s="2" t="s">
        <v>2197</v>
      </c>
      <c r="C3750" s="1">
        <v>2025001</v>
      </c>
      <c r="D3750" s="1">
        <v>2000974</v>
      </c>
      <c r="E3750" s="2" t="s">
        <v>34</v>
      </c>
      <c r="F3750" s="2" t="s">
        <v>53</v>
      </c>
      <c r="G3750" s="2" t="s">
        <v>36</v>
      </c>
      <c r="H3750" s="2" t="s">
        <v>902</v>
      </c>
      <c r="I3750" s="2" t="s">
        <v>903</v>
      </c>
      <c r="J3750" s="2" t="s">
        <v>103</v>
      </c>
      <c r="K3750" s="2" t="s">
        <v>49</v>
      </c>
      <c r="L3750" s="2" t="s">
        <v>1220</v>
      </c>
      <c r="M3750" s="2" t="s">
        <v>1221</v>
      </c>
      <c r="N3750" s="2" t="s">
        <v>457</v>
      </c>
      <c r="O3750" s="3">
        <v>2</v>
      </c>
      <c r="P3750" s="3">
        <v>869.41409999999996</v>
      </c>
      <c r="Q3750" s="3">
        <v>839</v>
      </c>
      <c r="R3750" s="3">
        <v>1678</v>
      </c>
      <c r="S3750" s="3">
        <v>-30.414100000000001</v>
      </c>
      <c r="T3750" s="3">
        <v>-60.83</v>
      </c>
      <c r="U3750" s="3">
        <v>-3.62</v>
      </c>
      <c r="V3750" s="2" t="s">
        <v>42</v>
      </c>
      <c r="W3750" s="2" t="s">
        <v>43</v>
      </c>
      <c r="X3750" s="2" t="s">
        <v>724</v>
      </c>
      <c r="Y3750" s="19" t="str">
        <f>VLOOKUP(G3750,'Verweis Kd-Gruppe'!$A$2:$B$8,2,FALSE)</f>
        <v>GRK</v>
      </c>
      <c r="Z3750" s="19" t="str">
        <f>VLOOKUP(J3750,'Verweis Art-Gruppe'!$A$2:$B$15,2,FALSE)</f>
        <v>Geräte</v>
      </c>
      <c r="AA3750" s="19" t="str">
        <f>VLOOKUP(W3750,'Verweis Vertreter'!$A$2:$B$24,2,FALSE)</f>
        <v>Sebastian Faber</v>
      </c>
      <c r="AB3750" s="12">
        <f t="shared" si="522"/>
        <v>2</v>
      </c>
      <c r="AC3750" s="12">
        <f t="shared" si="527"/>
        <v>869.41409999999996</v>
      </c>
      <c r="AD3750" s="12">
        <f t="shared" si="528"/>
        <v>839</v>
      </c>
      <c r="AE3750" s="12">
        <f t="shared" si="523"/>
        <v>1678</v>
      </c>
      <c r="AF3750" s="12">
        <f t="shared" si="524"/>
        <v>-30.414100000000001</v>
      </c>
      <c r="AG3750" s="12">
        <f t="shared" si="525"/>
        <v>-60.83</v>
      </c>
      <c r="AH3750" s="9">
        <f t="shared" si="529"/>
        <v>-3.625148986889154E-2</v>
      </c>
      <c r="AI3750" s="14">
        <f>VLOOKUP(E3750,'Verweis Faktor'!$A:$B,2,FALSE)</f>
        <v>1</v>
      </c>
      <c r="AJ3750" s="14"/>
      <c r="AK3750" s="14" t="str">
        <f>IF(AL3750="Ja","Versandkosten",VLOOKUP(E3750,'Verweis Belegart'!$A$2:$B$9,2,FALSE))</f>
        <v>Hardware</v>
      </c>
      <c r="AL3750" s="14" t="str">
        <f t="shared" si="530"/>
        <v>Nein</v>
      </c>
      <c r="AM3750" s="14" t="str">
        <f t="shared" si="526"/>
        <v>Negativ</v>
      </c>
    </row>
    <row r="3751" spans="1:39" ht="17.25" customHeight="1" x14ac:dyDescent="0.35">
      <c r="A3751" s="17">
        <v>14573937</v>
      </c>
      <c r="B3751" s="2" t="s">
        <v>2197</v>
      </c>
      <c r="C3751" s="1">
        <v>2025001</v>
      </c>
      <c r="D3751" s="1">
        <v>2000974</v>
      </c>
      <c r="E3751" s="2" t="s">
        <v>34</v>
      </c>
      <c r="F3751" s="2" t="s">
        <v>53</v>
      </c>
      <c r="G3751" s="2" t="s">
        <v>36</v>
      </c>
      <c r="H3751" s="2" t="s">
        <v>902</v>
      </c>
      <c r="I3751" s="2" t="s">
        <v>903</v>
      </c>
      <c r="J3751" s="2" t="s">
        <v>103</v>
      </c>
      <c r="K3751" s="2" t="s">
        <v>79</v>
      </c>
      <c r="L3751" s="2" t="s">
        <v>731</v>
      </c>
      <c r="M3751" s="2" t="s">
        <v>732</v>
      </c>
      <c r="N3751" s="2" t="s">
        <v>733</v>
      </c>
      <c r="O3751" s="3">
        <v>30</v>
      </c>
      <c r="P3751" s="3">
        <v>780.90909999999997</v>
      </c>
      <c r="Q3751" s="3">
        <v>762</v>
      </c>
      <c r="R3751" s="3">
        <v>22860</v>
      </c>
      <c r="S3751" s="3">
        <v>-18.909099999999999</v>
      </c>
      <c r="T3751" s="3">
        <v>-567.27</v>
      </c>
      <c r="U3751" s="3">
        <v>-2.48</v>
      </c>
      <c r="V3751" s="2" t="s">
        <v>42</v>
      </c>
      <c r="W3751" s="2" t="s">
        <v>43</v>
      </c>
      <c r="X3751" s="2" t="s">
        <v>724</v>
      </c>
      <c r="Y3751" s="19" t="str">
        <f>VLOOKUP(G3751,'Verweis Kd-Gruppe'!$A$2:$B$8,2,FALSE)</f>
        <v>GRK</v>
      </c>
      <c r="Z3751" s="19" t="str">
        <f>VLOOKUP(J3751,'Verweis Art-Gruppe'!$A$2:$B$15,2,FALSE)</f>
        <v>Geräte</v>
      </c>
      <c r="AA3751" s="19" t="str">
        <f>VLOOKUP(W3751,'Verweis Vertreter'!$A$2:$B$24,2,FALSE)</f>
        <v>Sebastian Faber</v>
      </c>
      <c r="AB3751" s="12">
        <f t="shared" si="522"/>
        <v>30</v>
      </c>
      <c r="AC3751" s="12">
        <f t="shared" si="527"/>
        <v>780.90909999999997</v>
      </c>
      <c r="AD3751" s="12">
        <f t="shared" si="528"/>
        <v>762</v>
      </c>
      <c r="AE3751" s="12">
        <f t="shared" si="523"/>
        <v>22860</v>
      </c>
      <c r="AF3751" s="12">
        <f t="shared" si="524"/>
        <v>-18.909099999999999</v>
      </c>
      <c r="AG3751" s="12">
        <f t="shared" si="525"/>
        <v>-567.27</v>
      </c>
      <c r="AH3751" s="9">
        <f t="shared" si="529"/>
        <v>-2.4814960629921258E-2</v>
      </c>
      <c r="AI3751" s="14">
        <f>VLOOKUP(E3751,'Verweis Faktor'!$A:$B,2,FALSE)</f>
        <v>1</v>
      </c>
      <c r="AJ3751" s="14"/>
      <c r="AK3751" s="14" t="str">
        <f>IF(AL3751="Ja","Versandkosten",VLOOKUP(E3751,'Verweis Belegart'!$A$2:$B$9,2,FALSE))</f>
        <v>Hardware</v>
      </c>
      <c r="AL3751" s="14" t="str">
        <f t="shared" si="530"/>
        <v>Nein</v>
      </c>
      <c r="AM3751" s="14" t="str">
        <f t="shared" si="526"/>
        <v>Negativ</v>
      </c>
    </row>
    <row r="3752" spans="1:39" ht="17.25" customHeight="1" x14ac:dyDescent="0.35">
      <c r="A3752" s="17">
        <v>14573937</v>
      </c>
      <c r="B3752" s="2" t="s">
        <v>2197</v>
      </c>
      <c r="C3752" s="1">
        <v>2025001</v>
      </c>
      <c r="D3752" s="1">
        <v>2000974</v>
      </c>
      <c r="E3752" s="2" t="s">
        <v>34</v>
      </c>
      <c r="F3752" s="2" t="s">
        <v>53</v>
      </c>
      <c r="G3752" s="2" t="s">
        <v>36</v>
      </c>
      <c r="H3752" s="2" t="s">
        <v>902</v>
      </c>
      <c r="I3752" s="2" t="s">
        <v>903</v>
      </c>
      <c r="J3752" s="2" t="s">
        <v>103</v>
      </c>
      <c r="K3752" s="2" t="s">
        <v>83</v>
      </c>
      <c r="L3752" s="2" t="s">
        <v>305</v>
      </c>
      <c r="M3752" s="2" t="s">
        <v>306</v>
      </c>
      <c r="N3752" s="2" t="s">
        <v>283</v>
      </c>
      <c r="O3752" s="3">
        <v>20</v>
      </c>
      <c r="P3752" s="3">
        <v>492.00850000000003</v>
      </c>
      <c r="Q3752" s="3">
        <v>509</v>
      </c>
      <c r="R3752" s="3">
        <v>10180</v>
      </c>
      <c r="S3752" s="3">
        <v>16.991499999999998</v>
      </c>
      <c r="T3752" s="3">
        <v>339.83</v>
      </c>
      <c r="U3752" s="3">
        <v>3.33</v>
      </c>
      <c r="V3752" s="2" t="s">
        <v>42</v>
      </c>
      <c r="W3752" s="2" t="s">
        <v>43</v>
      </c>
      <c r="X3752" s="2" t="s">
        <v>724</v>
      </c>
      <c r="Y3752" s="19" t="str">
        <f>VLOOKUP(G3752,'Verweis Kd-Gruppe'!$A$2:$B$8,2,FALSE)</f>
        <v>GRK</v>
      </c>
      <c r="Z3752" s="19" t="str">
        <f>VLOOKUP(J3752,'Verweis Art-Gruppe'!$A$2:$B$15,2,FALSE)</f>
        <v>Geräte</v>
      </c>
      <c r="AA3752" s="19" t="str">
        <f>VLOOKUP(W3752,'Verweis Vertreter'!$A$2:$B$24,2,FALSE)</f>
        <v>Sebastian Faber</v>
      </c>
      <c r="AB3752" s="12">
        <f t="shared" si="522"/>
        <v>20</v>
      </c>
      <c r="AC3752" s="12">
        <f t="shared" si="527"/>
        <v>492.00850000000003</v>
      </c>
      <c r="AD3752" s="12">
        <f t="shared" si="528"/>
        <v>509</v>
      </c>
      <c r="AE3752" s="12">
        <f t="shared" si="523"/>
        <v>10180</v>
      </c>
      <c r="AF3752" s="12">
        <f t="shared" si="524"/>
        <v>16.991499999999998</v>
      </c>
      <c r="AG3752" s="12">
        <f t="shared" si="525"/>
        <v>339.83</v>
      </c>
      <c r="AH3752" s="9">
        <f t="shared" si="529"/>
        <v>3.3382121807465616E-2</v>
      </c>
      <c r="AI3752" s="14">
        <f>VLOOKUP(E3752,'Verweis Faktor'!$A:$B,2,FALSE)</f>
        <v>1</v>
      </c>
      <c r="AJ3752" s="14"/>
      <c r="AK3752" s="14" t="str">
        <f>IF(AL3752="Ja","Versandkosten",VLOOKUP(E3752,'Verweis Belegart'!$A$2:$B$9,2,FALSE))</f>
        <v>Hardware</v>
      </c>
      <c r="AL3752" s="14" t="str">
        <f t="shared" si="530"/>
        <v>Nein</v>
      </c>
      <c r="AM3752" s="14" t="str">
        <f t="shared" si="526"/>
        <v>Positiv</v>
      </c>
    </row>
    <row r="3753" spans="1:39" ht="17.25" customHeight="1" x14ac:dyDescent="0.35">
      <c r="A3753" s="17">
        <v>14573937</v>
      </c>
      <c r="B3753" s="2" t="s">
        <v>2197</v>
      </c>
      <c r="C3753" s="1">
        <v>2025001</v>
      </c>
      <c r="D3753" s="1">
        <v>2000974</v>
      </c>
      <c r="E3753" s="2" t="s">
        <v>34</v>
      </c>
      <c r="F3753" s="2" t="s">
        <v>53</v>
      </c>
      <c r="G3753" s="2" t="s">
        <v>36</v>
      </c>
      <c r="H3753" s="2" t="s">
        <v>902</v>
      </c>
      <c r="I3753" s="2" t="s">
        <v>903</v>
      </c>
      <c r="J3753" s="2" t="s">
        <v>304</v>
      </c>
      <c r="K3753" s="2" t="s">
        <v>87</v>
      </c>
      <c r="L3753" s="2" t="s">
        <v>692</v>
      </c>
      <c r="M3753" s="2" t="s">
        <v>693</v>
      </c>
      <c r="N3753" s="2" t="s">
        <v>694</v>
      </c>
      <c r="O3753" s="3">
        <v>10</v>
      </c>
      <c r="P3753" s="3">
        <v>405.41669999999999</v>
      </c>
      <c r="Q3753" s="3">
        <v>415</v>
      </c>
      <c r="R3753" s="3">
        <v>4150</v>
      </c>
      <c r="S3753" s="3">
        <v>9.5832999999999995</v>
      </c>
      <c r="T3753" s="3">
        <v>95.83</v>
      </c>
      <c r="U3753" s="3">
        <v>2.2999999999999998</v>
      </c>
      <c r="V3753" s="2" t="s">
        <v>42</v>
      </c>
      <c r="W3753" s="2" t="s">
        <v>43</v>
      </c>
      <c r="X3753" s="2" t="s">
        <v>724</v>
      </c>
      <c r="Y3753" s="19" t="str">
        <f>VLOOKUP(G3753,'Verweis Kd-Gruppe'!$A$2:$B$8,2,FALSE)</f>
        <v>GRK</v>
      </c>
      <c r="Z3753" s="19" t="str">
        <f>VLOOKUP(J3753,'Verweis Art-Gruppe'!$A$2:$B$15,2,FALSE)</f>
        <v>Zubehör</v>
      </c>
      <c r="AA3753" s="19" t="str">
        <f>VLOOKUP(W3753,'Verweis Vertreter'!$A$2:$B$24,2,FALSE)</f>
        <v>Sebastian Faber</v>
      </c>
      <c r="AB3753" s="12">
        <f t="shared" si="522"/>
        <v>10</v>
      </c>
      <c r="AC3753" s="12">
        <f t="shared" si="527"/>
        <v>405.41669999999999</v>
      </c>
      <c r="AD3753" s="12">
        <f t="shared" si="528"/>
        <v>415</v>
      </c>
      <c r="AE3753" s="12">
        <f t="shared" si="523"/>
        <v>4150</v>
      </c>
      <c r="AF3753" s="12">
        <f t="shared" si="524"/>
        <v>9.5832999999999995</v>
      </c>
      <c r="AG3753" s="12">
        <f t="shared" si="525"/>
        <v>95.83</v>
      </c>
      <c r="AH3753" s="9">
        <f t="shared" si="529"/>
        <v>2.3091566265060242E-2</v>
      </c>
      <c r="AI3753" s="14">
        <f>VLOOKUP(E3753,'Verweis Faktor'!$A:$B,2,FALSE)</f>
        <v>1</v>
      </c>
      <c r="AJ3753" s="14"/>
      <c r="AK3753" s="14" t="str">
        <f>IF(AL3753="Ja","Versandkosten",VLOOKUP(E3753,'Verweis Belegart'!$A$2:$B$9,2,FALSE))</f>
        <v>Hardware</v>
      </c>
      <c r="AL3753" s="14" t="str">
        <f t="shared" si="530"/>
        <v>Nein</v>
      </c>
      <c r="AM3753" s="14" t="str">
        <f t="shared" si="526"/>
        <v>Positiv</v>
      </c>
    </row>
    <row r="3754" spans="1:39" ht="17.25" customHeight="1" x14ac:dyDescent="0.35">
      <c r="A3754" s="17">
        <v>14573944</v>
      </c>
      <c r="B3754" s="2" t="s">
        <v>2197</v>
      </c>
      <c r="C3754" s="1">
        <v>2025001</v>
      </c>
      <c r="D3754" s="1">
        <v>2000975</v>
      </c>
      <c r="E3754" s="2" t="s">
        <v>34</v>
      </c>
      <c r="F3754" s="2" t="s">
        <v>142</v>
      </c>
      <c r="G3754" s="2" t="s">
        <v>66</v>
      </c>
      <c r="H3754" s="2" t="s">
        <v>1328</v>
      </c>
      <c r="I3754" s="2" t="s">
        <v>1329</v>
      </c>
      <c r="J3754" s="2" t="s">
        <v>103</v>
      </c>
      <c r="K3754" s="2" t="s">
        <v>28</v>
      </c>
      <c r="L3754" s="2" t="s">
        <v>2066</v>
      </c>
      <c r="M3754" s="2" t="s">
        <v>2067</v>
      </c>
      <c r="N3754" s="2" t="s">
        <v>670</v>
      </c>
      <c r="O3754" s="3">
        <v>2</v>
      </c>
      <c r="P3754" s="3">
        <v>327</v>
      </c>
      <c r="Q3754" s="3">
        <v>349</v>
      </c>
      <c r="R3754" s="3">
        <v>698</v>
      </c>
      <c r="S3754" s="3">
        <v>22</v>
      </c>
      <c r="T3754" s="3">
        <v>44</v>
      </c>
      <c r="U3754" s="3">
        <v>6.3</v>
      </c>
      <c r="V3754" s="2" t="s">
        <v>145</v>
      </c>
      <c r="W3754" s="2" t="s">
        <v>146</v>
      </c>
      <c r="X3754" s="2" t="s">
        <v>72</v>
      </c>
      <c r="Y3754" s="19" t="str">
        <f>VLOOKUP(G3754,'Verweis Kd-Gruppe'!$A$2:$B$8,2,FALSE)</f>
        <v>EXP</v>
      </c>
      <c r="Z3754" s="19" t="str">
        <f>VLOOKUP(J3754,'Verweis Art-Gruppe'!$A$2:$B$15,2,FALSE)</f>
        <v>Geräte</v>
      </c>
      <c r="AA3754" s="19" t="str">
        <f>VLOOKUP(W3754,'Verweis Vertreter'!$A$2:$B$24,2,FALSE)</f>
        <v>Muhsin Yortanli</v>
      </c>
      <c r="AB3754" s="12">
        <f t="shared" si="522"/>
        <v>2</v>
      </c>
      <c r="AC3754" s="12">
        <f t="shared" si="527"/>
        <v>327</v>
      </c>
      <c r="AD3754" s="12">
        <f t="shared" si="528"/>
        <v>349</v>
      </c>
      <c r="AE3754" s="12">
        <f t="shared" si="523"/>
        <v>698</v>
      </c>
      <c r="AF3754" s="12">
        <f t="shared" si="524"/>
        <v>22</v>
      </c>
      <c r="AG3754" s="12">
        <f t="shared" si="525"/>
        <v>44</v>
      </c>
      <c r="AH3754" s="9">
        <f t="shared" si="529"/>
        <v>6.3037249283667621E-2</v>
      </c>
      <c r="AI3754" s="14">
        <f>VLOOKUP(E3754,'Verweis Faktor'!$A:$B,2,FALSE)</f>
        <v>1</v>
      </c>
      <c r="AJ3754" s="14"/>
      <c r="AK3754" s="14" t="str">
        <f>IF(AL3754="Ja","Versandkosten",VLOOKUP(E3754,'Verweis Belegart'!$A$2:$B$9,2,FALSE))</f>
        <v>Hardware</v>
      </c>
      <c r="AL3754" s="14" t="str">
        <f t="shared" si="530"/>
        <v>Nein</v>
      </c>
      <c r="AM3754" s="14" t="str">
        <f t="shared" si="526"/>
        <v>Positiv</v>
      </c>
    </row>
    <row r="3755" spans="1:39" ht="17.25" customHeight="1" x14ac:dyDescent="0.35">
      <c r="A3755" s="17">
        <v>14573944</v>
      </c>
      <c r="B3755" s="2" t="s">
        <v>2197</v>
      </c>
      <c r="C3755" s="1">
        <v>2025001</v>
      </c>
      <c r="D3755" s="1">
        <v>2000975</v>
      </c>
      <c r="E3755" s="2" t="s">
        <v>34</v>
      </c>
      <c r="F3755" s="2" t="s">
        <v>142</v>
      </c>
      <c r="G3755" s="2" t="s">
        <v>66</v>
      </c>
      <c r="H3755" s="2" t="s">
        <v>1328</v>
      </c>
      <c r="I3755" s="2" t="s">
        <v>1329</v>
      </c>
      <c r="J3755" s="2" t="s">
        <v>103</v>
      </c>
      <c r="K3755" s="2" t="s">
        <v>45</v>
      </c>
      <c r="L3755" s="2" t="s">
        <v>608</v>
      </c>
      <c r="M3755" s="2" t="s">
        <v>609</v>
      </c>
      <c r="N3755" s="2" t="s">
        <v>610</v>
      </c>
      <c r="O3755" s="3">
        <v>2</v>
      </c>
      <c r="P3755" s="3">
        <v>181</v>
      </c>
      <c r="Q3755" s="3">
        <v>195</v>
      </c>
      <c r="R3755" s="3">
        <v>390</v>
      </c>
      <c r="S3755" s="3">
        <v>14</v>
      </c>
      <c r="T3755" s="3">
        <v>28</v>
      </c>
      <c r="U3755" s="3">
        <v>7.17</v>
      </c>
      <c r="V3755" s="2" t="s">
        <v>145</v>
      </c>
      <c r="W3755" s="2" t="s">
        <v>146</v>
      </c>
      <c r="X3755" s="2" t="s">
        <v>72</v>
      </c>
      <c r="Y3755" s="19" t="str">
        <f>VLOOKUP(G3755,'Verweis Kd-Gruppe'!$A$2:$B$8,2,FALSE)</f>
        <v>EXP</v>
      </c>
      <c r="Z3755" s="19" t="str">
        <f>VLOOKUP(J3755,'Verweis Art-Gruppe'!$A$2:$B$15,2,FALSE)</f>
        <v>Geräte</v>
      </c>
      <c r="AA3755" s="19" t="str">
        <f>VLOOKUP(W3755,'Verweis Vertreter'!$A$2:$B$24,2,FALSE)</f>
        <v>Muhsin Yortanli</v>
      </c>
      <c r="AB3755" s="12">
        <f t="shared" si="522"/>
        <v>2</v>
      </c>
      <c r="AC3755" s="12">
        <f t="shared" si="527"/>
        <v>181</v>
      </c>
      <c r="AD3755" s="12">
        <f t="shared" si="528"/>
        <v>195</v>
      </c>
      <c r="AE3755" s="12">
        <f t="shared" si="523"/>
        <v>390</v>
      </c>
      <c r="AF3755" s="12">
        <f t="shared" si="524"/>
        <v>14</v>
      </c>
      <c r="AG3755" s="12">
        <f t="shared" si="525"/>
        <v>28</v>
      </c>
      <c r="AH3755" s="9">
        <f t="shared" si="529"/>
        <v>7.179487179487179E-2</v>
      </c>
      <c r="AI3755" s="14">
        <f>VLOOKUP(E3755,'Verweis Faktor'!$A:$B,2,FALSE)</f>
        <v>1</v>
      </c>
      <c r="AJ3755" s="14"/>
      <c r="AK3755" s="14" t="str">
        <f>IF(AL3755="Ja","Versandkosten",VLOOKUP(E3755,'Verweis Belegart'!$A$2:$B$9,2,FALSE))</f>
        <v>Hardware</v>
      </c>
      <c r="AL3755" s="14" t="str">
        <f t="shared" si="530"/>
        <v>Nein</v>
      </c>
      <c r="AM3755" s="14" t="str">
        <f t="shared" si="526"/>
        <v>Positiv</v>
      </c>
    </row>
    <row r="3756" spans="1:39" ht="17.25" customHeight="1" x14ac:dyDescent="0.35">
      <c r="A3756" s="17">
        <v>14573944</v>
      </c>
      <c r="B3756" s="2" t="s">
        <v>2197</v>
      </c>
      <c r="C3756" s="1">
        <v>2025001</v>
      </c>
      <c r="D3756" s="1">
        <v>2000975</v>
      </c>
      <c r="E3756" s="2" t="s">
        <v>34</v>
      </c>
      <c r="F3756" s="2" t="s">
        <v>142</v>
      </c>
      <c r="G3756" s="2" t="s">
        <v>66</v>
      </c>
      <c r="H3756" s="2" t="s">
        <v>1328</v>
      </c>
      <c r="I3756" s="2" t="s">
        <v>1329</v>
      </c>
      <c r="J3756" s="2" t="s">
        <v>103</v>
      </c>
      <c r="K3756" s="2" t="s">
        <v>49</v>
      </c>
      <c r="L3756" s="2" t="s">
        <v>823</v>
      </c>
      <c r="M3756" s="2" t="s">
        <v>824</v>
      </c>
      <c r="N3756" s="2" t="s">
        <v>187</v>
      </c>
      <c r="O3756" s="3">
        <v>10</v>
      </c>
      <c r="P3756" s="3">
        <v>90.364699999999999</v>
      </c>
      <c r="Q3756" s="3">
        <v>103</v>
      </c>
      <c r="R3756" s="3">
        <v>1030</v>
      </c>
      <c r="S3756" s="3">
        <v>12.635300000000001</v>
      </c>
      <c r="T3756" s="3">
        <v>126.35</v>
      </c>
      <c r="U3756" s="3">
        <v>12.26</v>
      </c>
      <c r="V3756" s="2" t="s">
        <v>145</v>
      </c>
      <c r="W3756" s="2" t="s">
        <v>146</v>
      </c>
      <c r="X3756" s="2" t="s">
        <v>72</v>
      </c>
      <c r="Y3756" s="19" t="str">
        <f>VLOOKUP(G3756,'Verweis Kd-Gruppe'!$A$2:$B$8,2,FALSE)</f>
        <v>EXP</v>
      </c>
      <c r="Z3756" s="19" t="str">
        <f>VLOOKUP(J3756,'Verweis Art-Gruppe'!$A$2:$B$15,2,FALSE)</f>
        <v>Geräte</v>
      </c>
      <c r="AA3756" s="19" t="str">
        <f>VLOOKUP(W3756,'Verweis Vertreter'!$A$2:$B$24,2,FALSE)</f>
        <v>Muhsin Yortanli</v>
      </c>
      <c r="AB3756" s="12">
        <f t="shared" si="522"/>
        <v>10</v>
      </c>
      <c r="AC3756" s="12">
        <f t="shared" si="527"/>
        <v>90.364699999999999</v>
      </c>
      <c r="AD3756" s="12">
        <f t="shared" si="528"/>
        <v>103</v>
      </c>
      <c r="AE3756" s="12">
        <f t="shared" si="523"/>
        <v>1030</v>
      </c>
      <c r="AF3756" s="12">
        <f t="shared" si="524"/>
        <v>12.635300000000001</v>
      </c>
      <c r="AG3756" s="12">
        <f t="shared" si="525"/>
        <v>126.35</v>
      </c>
      <c r="AH3756" s="9">
        <f t="shared" si="529"/>
        <v>0.12266990291262135</v>
      </c>
      <c r="AI3756" s="14">
        <f>VLOOKUP(E3756,'Verweis Faktor'!$A:$B,2,FALSE)</f>
        <v>1</v>
      </c>
      <c r="AJ3756" s="14"/>
      <c r="AK3756" s="14" t="str">
        <f>IF(AL3756="Ja","Versandkosten",VLOOKUP(E3756,'Verweis Belegart'!$A$2:$B$9,2,FALSE))</f>
        <v>Hardware</v>
      </c>
      <c r="AL3756" s="14" t="str">
        <f t="shared" si="530"/>
        <v>Nein</v>
      </c>
      <c r="AM3756" s="14" t="str">
        <f t="shared" si="526"/>
        <v>Positiv</v>
      </c>
    </row>
    <row r="3757" spans="1:39" ht="17.25" customHeight="1" x14ac:dyDescent="0.35">
      <c r="A3757" s="17">
        <v>14573944</v>
      </c>
      <c r="B3757" s="2" t="s">
        <v>2197</v>
      </c>
      <c r="C3757" s="1">
        <v>2025001</v>
      </c>
      <c r="D3757" s="1">
        <v>2000975</v>
      </c>
      <c r="E3757" s="2" t="s">
        <v>34</v>
      </c>
      <c r="F3757" s="2" t="s">
        <v>142</v>
      </c>
      <c r="G3757" s="2" t="s">
        <v>66</v>
      </c>
      <c r="H3757" s="2" t="s">
        <v>1328</v>
      </c>
      <c r="I3757" s="2" t="s">
        <v>1329</v>
      </c>
      <c r="J3757" s="2" t="s">
        <v>103</v>
      </c>
      <c r="K3757" s="2" t="s">
        <v>79</v>
      </c>
      <c r="L3757" s="2" t="s">
        <v>339</v>
      </c>
      <c r="M3757" s="2" t="s">
        <v>340</v>
      </c>
      <c r="N3757" s="2" t="s">
        <v>341</v>
      </c>
      <c r="O3757" s="3">
        <v>3</v>
      </c>
      <c r="P3757" s="3">
        <v>304.62150000000003</v>
      </c>
      <c r="Q3757" s="3">
        <v>315</v>
      </c>
      <c r="R3757" s="3">
        <v>945</v>
      </c>
      <c r="S3757" s="3">
        <v>10.378500000000001</v>
      </c>
      <c r="T3757" s="3">
        <v>31.14</v>
      </c>
      <c r="U3757" s="3">
        <v>3.29</v>
      </c>
      <c r="V3757" s="2" t="s">
        <v>145</v>
      </c>
      <c r="W3757" s="2" t="s">
        <v>146</v>
      </c>
      <c r="X3757" s="2" t="s">
        <v>72</v>
      </c>
      <c r="Y3757" s="19" t="str">
        <f>VLOOKUP(G3757,'Verweis Kd-Gruppe'!$A$2:$B$8,2,FALSE)</f>
        <v>EXP</v>
      </c>
      <c r="Z3757" s="19" t="str">
        <f>VLOOKUP(J3757,'Verweis Art-Gruppe'!$A$2:$B$15,2,FALSE)</f>
        <v>Geräte</v>
      </c>
      <c r="AA3757" s="19" t="str">
        <f>VLOOKUP(W3757,'Verweis Vertreter'!$A$2:$B$24,2,FALSE)</f>
        <v>Muhsin Yortanli</v>
      </c>
      <c r="AB3757" s="12">
        <f t="shared" si="522"/>
        <v>3</v>
      </c>
      <c r="AC3757" s="12">
        <f t="shared" si="527"/>
        <v>304.62150000000003</v>
      </c>
      <c r="AD3757" s="12">
        <f t="shared" si="528"/>
        <v>315</v>
      </c>
      <c r="AE3757" s="12">
        <f t="shared" si="523"/>
        <v>945</v>
      </c>
      <c r="AF3757" s="12">
        <f t="shared" si="524"/>
        <v>10.378500000000001</v>
      </c>
      <c r="AG3757" s="12">
        <f t="shared" si="525"/>
        <v>31.14</v>
      </c>
      <c r="AH3757" s="9">
        <f t="shared" si="529"/>
        <v>3.2952380952380955E-2</v>
      </c>
      <c r="AI3757" s="14">
        <f>VLOOKUP(E3757,'Verweis Faktor'!$A:$B,2,FALSE)</f>
        <v>1</v>
      </c>
      <c r="AJ3757" s="14"/>
      <c r="AK3757" s="14" t="str">
        <f>IF(AL3757="Ja","Versandkosten",VLOOKUP(E3757,'Verweis Belegart'!$A$2:$B$9,2,FALSE))</f>
        <v>Hardware</v>
      </c>
      <c r="AL3757" s="14" t="str">
        <f t="shared" si="530"/>
        <v>Nein</v>
      </c>
      <c r="AM3757" s="14" t="str">
        <f t="shared" si="526"/>
        <v>Positiv</v>
      </c>
    </row>
    <row r="3758" spans="1:39" ht="17.25" customHeight="1" x14ac:dyDescent="0.35">
      <c r="A3758" s="17">
        <v>14573944</v>
      </c>
      <c r="B3758" s="2" t="s">
        <v>2197</v>
      </c>
      <c r="C3758" s="1">
        <v>2025001</v>
      </c>
      <c r="D3758" s="1">
        <v>2000975</v>
      </c>
      <c r="E3758" s="2" t="s">
        <v>34</v>
      </c>
      <c r="F3758" s="2" t="s">
        <v>142</v>
      </c>
      <c r="G3758" s="2" t="s">
        <v>66</v>
      </c>
      <c r="H3758" s="2" t="s">
        <v>1328</v>
      </c>
      <c r="I3758" s="2" t="s">
        <v>1329</v>
      </c>
      <c r="J3758" s="2" t="s">
        <v>103</v>
      </c>
      <c r="K3758" s="2" t="s">
        <v>83</v>
      </c>
      <c r="L3758" s="2" t="s">
        <v>2313</v>
      </c>
      <c r="M3758" s="2" t="s">
        <v>2314</v>
      </c>
      <c r="N3758" s="2" t="s">
        <v>679</v>
      </c>
      <c r="O3758" s="3">
        <v>10</v>
      </c>
      <c r="P3758" s="3">
        <v>91</v>
      </c>
      <c r="Q3758" s="3">
        <v>99</v>
      </c>
      <c r="R3758" s="3">
        <v>990</v>
      </c>
      <c r="S3758" s="3">
        <v>8</v>
      </c>
      <c r="T3758" s="3">
        <v>80</v>
      </c>
      <c r="U3758" s="3">
        <v>8.08</v>
      </c>
      <c r="V3758" s="2" t="s">
        <v>145</v>
      </c>
      <c r="W3758" s="2" t="s">
        <v>146</v>
      </c>
      <c r="X3758" s="2" t="s">
        <v>72</v>
      </c>
      <c r="Y3758" s="19" t="str">
        <f>VLOOKUP(G3758,'Verweis Kd-Gruppe'!$A$2:$B$8,2,FALSE)</f>
        <v>EXP</v>
      </c>
      <c r="Z3758" s="19" t="str">
        <f>VLOOKUP(J3758,'Verweis Art-Gruppe'!$A$2:$B$15,2,FALSE)</f>
        <v>Geräte</v>
      </c>
      <c r="AA3758" s="19" t="str">
        <f>VLOOKUP(W3758,'Verweis Vertreter'!$A$2:$B$24,2,FALSE)</f>
        <v>Muhsin Yortanli</v>
      </c>
      <c r="AB3758" s="12">
        <f t="shared" si="522"/>
        <v>10</v>
      </c>
      <c r="AC3758" s="12">
        <f t="shared" si="527"/>
        <v>91</v>
      </c>
      <c r="AD3758" s="12">
        <f t="shared" si="528"/>
        <v>99</v>
      </c>
      <c r="AE3758" s="12">
        <f t="shared" si="523"/>
        <v>990</v>
      </c>
      <c r="AF3758" s="12">
        <f t="shared" si="524"/>
        <v>8</v>
      </c>
      <c r="AG3758" s="12">
        <f t="shared" si="525"/>
        <v>80</v>
      </c>
      <c r="AH3758" s="9">
        <f t="shared" si="529"/>
        <v>8.0808080808080815E-2</v>
      </c>
      <c r="AI3758" s="14">
        <f>VLOOKUP(E3758,'Verweis Faktor'!$A:$B,2,FALSE)</f>
        <v>1</v>
      </c>
      <c r="AJ3758" s="14"/>
      <c r="AK3758" s="14" t="str">
        <f>IF(AL3758="Ja","Versandkosten",VLOOKUP(E3758,'Verweis Belegart'!$A$2:$B$9,2,FALSE))</f>
        <v>Hardware</v>
      </c>
      <c r="AL3758" s="14" t="str">
        <f t="shared" si="530"/>
        <v>Nein</v>
      </c>
      <c r="AM3758" s="14" t="str">
        <f t="shared" si="526"/>
        <v>Positiv</v>
      </c>
    </row>
    <row r="3759" spans="1:39" ht="17.25" customHeight="1" x14ac:dyDescent="0.35">
      <c r="A3759" s="17">
        <v>14573944</v>
      </c>
      <c r="B3759" s="2" t="s">
        <v>2197</v>
      </c>
      <c r="C3759" s="1">
        <v>2025001</v>
      </c>
      <c r="D3759" s="1">
        <v>2000975</v>
      </c>
      <c r="E3759" s="2" t="s">
        <v>34</v>
      </c>
      <c r="F3759" s="2" t="s">
        <v>142</v>
      </c>
      <c r="G3759" s="2" t="s">
        <v>66</v>
      </c>
      <c r="H3759" s="2" t="s">
        <v>1328</v>
      </c>
      <c r="I3759" s="2" t="s">
        <v>1329</v>
      </c>
      <c r="J3759" s="2" t="s">
        <v>304</v>
      </c>
      <c r="K3759" s="2" t="s">
        <v>87</v>
      </c>
      <c r="L3759" s="2" t="s">
        <v>2315</v>
      </c>
      <c r="M3759" s="2" t="s">
        <v>2316</v>
      </c>
      <c r="N3759" s="2" t="s">
        <v>200</v>
      </c>
      <c r="O3759" s="3">
        <v>1</v>
      </c>
      <c r="P3759" s="3">
        <v>437</v>
      </c>
      <c r="Q3759" s="3">
        <v>448</v>
      </c>
      <c r="R3759" s="3">
        <v>448</v>
      </c>
      <c r="S3759" s="3">
        <v>11</v>
      </c>
      <c r="T3759" s="3">
        <v>11</v>
      </c>
      <c r="U3759" s="3">
        <v>2.4500000000000002</v>
      </c>
      <c r="V3759" s="2" t="s">
        <v>145</v>
      </c>
      <c r="W3759" s="2" t="s">
        <v>146</v>
      </c>
      <c r="X3759" s="2" t="s">
        <v>72</v>
      </c>
      <c r="Y3759" s="19" t="str">
        <f>VLOOKUP(G3759,'Verweis Kd-Gruppe'!$A$2:$B$8,2,FALSE)</f>
        <v>EXP</v>
      </c>
      <c r="Z3759" s="19" t="str">
        <f>VLOOKUP(J3759,'Verweis Art-Gruppe'!$A$2:$B$15,2,FALSE)</f>
        <v>Zubehör</v>
      </c>
      <c r="AA3759" s="19" t="str">
        <f>VLOOKUP(W3759,'Verweis Vertreter'!$A$2:$B$24,2,FALSE)</f>
        <v>Muhsin Yortanli</v>
      </c>
      <c r="AB3759" s="12">
        <f t="shared" si="522"/>
        <v>1</v>
      </c>
      <c r="AC3759" s="12">
        <f t="shared" si="527"/>
        <v>437</v>
      </c>
      <c r="AD3759" s="12">
        <f t="shared" si="528"/>
        <v>448</v>
      </c>
      <c r="AE3759" s="12">
        <f t="shared" si="523"/>
        <v>448</v>
      </c>
      <c r="AF3759" s="12">
        <f t="shared" si="524"/>
        <v>11</v>
      </c>
      <c r="AG3759" s="12">
        <f t="shared" si="525"/>
        <v>11</v>
      </c>
      <c r="AH3759" s="9">
        <f t="shared" si="529"/>
        <v>2.4553571428571428E-2</v>
      </c>
      <c r="AI3759" s="14">
        <f>VLOOKUP(E3759,'Verweis Faktor'!$A:$B,2,FALSE)</f>
        <v>1</v>
      </c>
      <c r="AJ3759" s="14"/>
      <c r="AK3759" s="14" t="str">
        <f>IF(AL3759="Ja","Versandkosten",VLOOKUP(E3759,'Verweis Belegart'!$A$2:$B$9,2,FALSE))</f>
        <v>Hardware</v>
      </c>
      <c r="AL3759" s="14" t="str">
        <f t="shared" si="530"/>
        <v>Nein</v>
      </c>
      <c r="AM3759" s="14" t="str">
        <f t="shared" si="526"/>
        <v>Positiv</v>
      </c>
    </row>
    <row r="3760" spans="1:39" ht="17.25" customHeight="1" x14ac:dyDescent="0.35">
      <c r="A3760" s="17">
        <v>14573944</v>
      </c>
      <c r="B3760" s="2" t="s">
        <v>2197</v>
      </c>
      <c r="C3760" s="1">
        <v>2025001</v>
      </c>
      <c r="D3760" s="1">
        <v>2000975</v>
      </c>
      <c r="E3760" s="2" t="s">
        <v>34</v>
      </c>
      <c r="F3760" s="2" t="s">
        <v>142</v>
      </c>
      <c r="G3760" s="2" t="s">
        <v>66</v>
      </c>
      <c r="H3760" s="2" t="s">
        <v>1328</v>
      </c>
      <c r="I3760" s="2" t="s">
        <v>1329</v>
      </c>
      <c r="J3760" s="2" t="s">
        <v>304</v>
      </c>
      <c r="K3760" s="2" t="s">
        <v>91</v>
      </c>
      <c r="L3760" s="2" t="s">
        <v>1641</v>
      </c>
      <c r="M3760" s="2" t="s">
        <v>1642</v>
      </c>
      <c r="N3760" s="2" t="s">
        <v>394</v>
      </c>
      <c r="O3760" s="3">
        <v>2</v>
      </c>
      <c r="P3760" s="3">
        <v>91.93</v>
      </c>
      <c r="Q3760" s="3">
        <v>99</v>
      </c>
      <c r="R3760" s="3">
        <v>198</v>
      </c>
      <c r="S3760" s="3">
        <v>7.07</v>
      </c>
      <c r="T3760" s="3">
        <v>14.14</v>
      </c>
      <c r="U3760" s="3">
        <v>7.14</v>
      </c>
      <c r="V3760" s="2" t="s">
        <v>145</v>
      </c>
      <c r="W3760" s="2" t="s">
        <v>146</v>
      </c>
      <c r="X3760" s="2" t="s">
        <v>72</v>
      </c>
      <c r="Y3760" s="19" t="str">
        <f>VLOOKUP(G3760,'Verweis Kd-Gruppe'!$A$2:$B$8,2,FALSE)</f>
        <v>EXP</v>
      </c>
      <c r="Z3760" s="19" t="str">
        <f>VLOOKUP(J3760,'Verweis Art-Gruppe'!$A$2:$B$15,2,FALSE)</f>
        <v>Zubehör</v>
      </c>
      <c r="AA3760" s="19" t="str">
        <f>VLOOKUP(W3760,'Verweis Vertreter'!$A$2:$B$24,2,FALSE)</f>
        <v>Muhsin Yortanli</v>
      </c>
      <c r="AB3760" s="12">
        <f t="shared" si="522"/>
        <v>2</v>
      </c>
      <c r="AC3760" s="12">
        <f t="shared" si="527"/>
        <v>91.93</v>
      </c>
      <c r="AD3760" s="12">
        <f t="shared" si="528"/>
        <v>99</v>
      </c>
      <c r="AE3760" s="12">
        <f t="shared" si="523"/>
        <v>198</v>
      </c>
      <c r="AF3760" s="12">
        <f t="shared" si="524"/>
        <v>7.07</v>
      </c>
      <c r="AG3760" s="12">
        <f t="shared" si="525"/>
        <v>14.14</v>
      </c>
      <c r="AH3760" s="9">
        <f t="shared" si="529"/>
        <v>7.1414141414141416E-2</v>
      </c>
      <c r="AI3760" s="14">
        <f>VLOOKUP(E3760,'Verweis Faktor'!$A:$B,2,FALSE)</f>
        <v>1</v>
      </c>
      <c r="AJ3760" s="14"/>
      <c r="AK3760" s="14" t="str">
        <f>IF(AL3760="Ja","Versandkosten",VLOOKUP(E3760,'Verweis Belegart'!$A$2:$B$9,2,FALSE))</f>
        <v>Hardware</v>
      </c>
      <c r="AL3760" s="14" t="str">
        <f t="shared" si="530"/>
        <v>Nein</v>
      </c>
      <c r="AM3760" s="14" t="str">
        <f t="shared" si="526"/>
        <v>Positiv</v>
      </c>
    </row>
    <row r="3761" spans="1:39" ht="17.25" customHeight="1" x14ac:dyDescent="0.35">
      <c r="A3761" s="17">
        <v>14573944</v>
      </c>
      <c r="B3761" s="2" t="s">
        <v>2197</v>
      </c>
      <c r="C3761" s="1">
        <v>2025001</v>
      </c>
      <c r="D3761" s="1">
        <v>2000975</v>
      </c>
      <c r="E3761" s="2" t="s">
        <v>34</v>
      </c>
      <c r="F3761" s="2" t="s">
        <v>142</v>
      </c>
      <c r="G3761" s="2" t="s">
        <v>66</v>
      </c>
      <c r="H3761" s="2" t="s">
        <v>1328</v>
      </c>
      <c r="I3761" s="2" t="s">
        <v>1329</v>
      </c>
      <c r="J3761" s="2" t="s">
        <v>103</v>
      </c>
      <c r="K3761" s="2" t="s">
        <v>95</v>
      </c>
      <c r="L3761" s="2" t="s">
        <v>872</v>
      </c>
      <c r="M3761" s="2" t="s">
        <v>873</v>
      </c>
      <c r="N3761" s="2" t="s">
        <v>404</v>
      </c>
      <c r="O3761" s="3">
        <v>2</v>
      </c>
      <c r="P3761" s="3">
        <v>238</v>
      </c>
      <c r="Q3761" s="3">
        <v>245</v>
      </c>
      <c r="R3761" s="3">
        <v>490</v>
      </c>
      <c r="S3761" s="3">
        <v>7</v>
      </c>
      <c r="T3761" s="3">
        <v>14</v>
      </c>
      <c r="U3761" s="3">
        <v>2.85</v>
      </c>
      <c r="V3761" s="2" t="s">
        <v>145</v>
      </c>
      <c r="W3761" s="2" t="s">
        <v>146</v>
      </c>
      <c r="X3761" s="2" t="s">
        <v>72</v>
      </c>
      <c r="Y3761" s="19" t="str">
        <f>VLOOKUP(G3761,'Verweis Kd-Gruppe'!$A$2:$B$8,2,FALSE)</f>
        <v>EXP</v>
      </c>
      <c r="Z3761" s="19" t="str">
        <f>VLOOKUP(J3761,'Verweis Art-Gruppe'!$A$2:$B$15,2,FALSE)</f>
        <v>Geräte</v>
      </c>
      <c r="AA3761" s="19" t="str">
        <f>VLOOKUP(W3761,'Verweis Vertreter'!$A$2:$B$24,2,FALSE)</f>
        <v>Muhsin Yortanli</v>
      </c>
      <c r="AB3761" s="12">
        <f t="shared" si="522"/>
        <v>2</v>
      </c>
      <c r="AC3761" s="12">
        <f t="shared" si="527"/>
        <v>238</v>
      </c>
      <c r="AD3761" s="12">
        <f t="shared" si="528"/>
        <v>245</v>
      </c>
      <c r="AE3761" s="12">
        <f t="shared" si="523"/>
        <v>490</v>
      </c>
      <c r="AF3761" s="12">
        <f t="shared" si="524"/>
        <v>7</v>
      </c>
      <c r="AG3761" s="12">
        <f t="shared" si="525"/>
        <v>14</v>
      </c>
      <c r="AH3761" s="9">
        <f t="shared" si="529"/>
        <v>2.8571428571428571E-2</v>
      </c>
      <c r="AI3761" s="14">
        <f>VLOOKUP(E3761,'Verweis Faktor'!$A:$B,2,FALSE)</f>
        <v>1</v>
      </c>
      <c r="AJ3761" s="14"/>
      <c r="AK3761" s="14" t="str">
        <f>IF(AL3761="Ja","Versandkosten",VLOOKUP(E3761,'Verweis Belegart'!$A$2:$B$9,2,FALSE))</f>
        <v>Hardware</v>
      </c>
      <c r="AL3761" s="14" t="str">
        <f t="shared" si="530"/>
        <v>Nein</v>
      </c>
      <c r="AM3761" s="14" t="str">
        <f t="shared" si="526"/>
        <v>Positiv</v>
      </c>
    </row>
    <row r="3762" spans="1:39" ht="17.25" customHeight="1" x14ac:dyDescent="0.35">
      <c r="A3762" s="17">
        <v>14573944</v>
      </c>
      <c r="B3762" s="2" t="s">
        <v>2197</v>
      </c>
      <c r="C3762" s="1">
        <v>2025001</v>
      </c>
      <c r="D3762" s="1">
        <v>2000975</v>
      </c>
      <c r="E3762" s="2" t="s">
        <v>34</v>
      </c>
      <c r="F3762" s="2" t="s">
        <v>142</v>
      </c>
      <c r="G3762" s="2" t="s">
        <v>66</v>
      </c>
      <c r="H3762" s="2" t="s">
        <v>1328</v>
      </c>
      <c r="I3762" s="2" t="s">
        <v>1329</v>
      </c>
      <c r="J3762" s="2" t="s">
        <v>304</v>
      </c>
      <c r="K3762" s="2" t="s">
        <v>99</v>
      </c>
      <c r="L3762" s="2" t="s">
        <v>544</v>
      </c>
      <c r="M3762" s="2" t="s">
        <v>545</v>
      </c>
      <c r="N3762" s="2" t="s">
        <v>542</v>
      </c>
      <c r="O3762" s="3">
        <v>5</v>
      </c>
      <c r="P3762" s="3">
        <v>29.5</v>
      </c>
      <c r="Q3762" s="3">
        <v>31</v>
      </c>
      <c r="R3762" s="3">
        <v>155</v>
      </c>
      <c r="S3762" s="3">
        <v>1.5</v>
      </c>
      <c r="T3762" s="3">
        <v>7.5</v>
      </c>
      <c r="U3762" s="3">
        <v>4.83</v>
      </c>
      <c r="V3762" s="2" t="s">
        <v>145</v>
      </c>
      <c r="W3762" s="2" t="s">
        <v>146</v>
      </c>
      <c r="X3762" s="2" t="s">
        <v>72</v>
      </c>
      <c r="Y3762" s="19" t="str">
        <f>VLOOKUP(G3762,'Verweis Kd-Gruppe'!$A$2:$B$8,2,FALSE)</f>
        <v>EXP</v>
      </c>
      <c r="Z3762" s="19" t="str">
        <f>VLOOKUP(J3762,'Verweis Art-Gruppe'!$A$2:$B$15,2,FALSE)</f>
        <v>Zubehör</v>
      </c>
      <c r="AA3762" s="19" t="str">
        <f>VLOOKUP(W3762,'Verweis Vertreter'!$A$2:$B$24,2,FALSE)</f>
        <v>Muhsin Yortanli</v>
      </c>
      <c r="AB3762" s="12">
        <f t="shared" si="522"/>
        <v>5</v>
      </c>
      <c r="AC3762" s="12">
        <f t="shared" si="527"/>
        <v>29.5</v>
      </c>
      <c r="AD3762" s="12">
        <f t="shared" si="528"/>
        <v>31</v>
      </c>
      <c r="AE3762" s="12">
        <f t="shared" si="523"/>
        <v>155</v>
      </c>
      <c r="AF3762" s="12">
        <f t="shared" si="524"/>
        <v>1.5</v>
      </c>
      <c r="AG3762" s="12">
        <f t="shared" si="525"/>
        <v>7.5</v>
      </c>
      <c r="AH3762" s="9">
        <f t="shared" si="529"/>
        <v>4.8387096774193547E-2</v>
      </c>
      <c r="AI3762" s="14">
        <f>VLOOKUP(E3762,'Verweis Faktor'!$A:$B,2,FALSE)</f>
        <v>1</v>
      </c>
      <c r="AJ3762" s="14"/>
      <c r="AK3762" s="14" t="str">
        <f>IF(AL3762="Ja","Versandkosten",VLOOKUP(E3762,'Verweis Belegart'!$A$2:$B$9,2,FALSE))</f>
        <v>Hardware</v>
      </c>
      <c r="AL3762" s="14" t="str">
        <f t="shared" si="530"/>
        <v>Nein</v>
      </c>
      <c r="AM3762" s="14" t="str">
        <f t="shared" si="526"/>
        <v>Positiv</v>
      </c>
    </row>
    <row r="3763" spans="1:39" ht="17.25" customHeight="1" x14ac:dyDescent="0.35">
      <c r="A3763" s="17">
        <v>14573897</v>
      </c>
      <c r="B3763" s="2" t="s">
        <v>2197</v>
      </c>
      <c r="C3763" s="1">
        <v>2025001</v>
      </c>
      <c r="D3763" s="1">
        <v>2000976</v>
      </c>
      <c r="E3763" s="2" t="s">
        <v>34</v>
      </c>
      <c r="F3763" s="2" t="s">
        <v>35</v>
      </c>
      <c r="G3763" s="2" t="s">
        <v>36</v>
      </c>
      <c r="H3763" s="2" t="s">
        <v>230</v>
      </c>
      <c r="I3763" s="2" t="s">
        <v>231</v>
      </c>
      <c r="J3763" s="2" t="s">
        <v>103</v>
      </c>
      <c r="K3763" s="2" t="s">
        <v>28</v>
      </c>
      <c r="L3763" s="2" t="s">
        <v>1706</v>
      </c>
      <c r="M3763" s="2" t="s">
        <v>1707</v>
      </c>
      <c r="N3763" s="2" t="s">
        <v>234</v>
      </c>
      <c r="O3763" s="3">
        <v>200</v>
      </c>
      <c r="P3763" s="3">
        <v>252</v>
      </c>
      <c r="Q3763" s="3">
        <v>265</v>
      </c>
      <c r="R3763" s="3">
        <v>53000</v>
      </c>
      <c r="S3763" s="3">
        <v>13</v>
      </c>
      <c r="T3763" s="3">
        <v>2600</v>
      </c>
      <c r="U3763" s="3">
        <v>4.9000000000000004</v>
      </c>
      <c r="V3763" s="2" t="s">
        <v>235</v>
      </c>
      <c r="W3763" s="2" t="s">
        <v>236</v>
      </c>
      <c r="X3763" s="2" t="s">
        <v>33</v>
      </c>
      <c r="Y3763" s="19" t="str">
        <f>VLOOKUP(G3763,'Verweis Kd-Gruppe'!$A$2:$B$8,2,FALSE)</f>
        <v>GRK</v>
      </c>
      <c r="Z3763" s="19" t="str">
        <f>VLOOKUP(J3763,'Verweis Art-Gruppe'!$A$2:$B$15,2,FALSE)</f>
        <v>Geräte</v>
      </c>
      <c r="AA3763" s="19" t="str">
        <f>VLOOKUP(W3763,'Verweis Vertreter'!$A$2:$B$24,2,FALSE)</f>
        <v>Patrick Verfürth</v>
      </c>
      <c r="AB3763" s="12">
        <f t="shared" si="522"/>
        <v>200</v>
      </c>
      <c r="AC3763" s="12">
        <f t="shared" si="527"/>
        <v>252</v>
      </c>
      <c r="AD3763" s="12">
        <f t="shared" si="528"/>
        <v>265</v>
      </c>
      <c r="AE3763" s="12">
        <f t="shared" si="523"/>
        <v>53000</v>
      </c>
      <c r="AF3763" s="12">
        <f t="shared" si="524"/>
        <v>13</v>
      </c>
      <c r="AG3763" s="12">
        <f t="shared" si="525"/>
        <v>2600</v>
      </c>
      <c r="AH3763" s="9">
        <f t="shared" si="529"/>
        <v>4.9056603773584909E-2</v>
      </c>
      <c r="AI3763" s="14">
        <f>VLOOKUP(E3763,'Verweis Faktor'!$A:$B,2,FALSE)</f>
        <v>1</v>
      </c>
      <c r="AJ3763" s="14"/>
      <c r="AK3763" s="14" t="str">
        <f>IF(AL3763="Ja","Versandkosten",VLOOKUP(E3763,'Verweis Belegart'!$A$2:$B$9,2,FALSE))</f>
        <v>Hardware</v>
      </c>
      <c r="AL3763" s="14" t="str">
        <f t="shared" si="530"/>
        <v>Nein</v>
      </c>
      <c r="AM3763" s="14" t="str">
        <f t="shared" si="526"/>
        <v>Positiv</v>
      </c>
    </row>
    <row r="3764" spans="1:39" ht="17.25" customHeight="1" x14ac:dyDescent="0.35">
      <c r="A3764" s="17">
        <v>14573931</v>
      </c>
      <c r="B3764" s="2" t="s">
        <v>2197</v>
      </c>
      <c r="C3764" s="1">
        <v>2025001</v>
      </c>
      <c r="D3764" s="1">
        <v>2000977</v>
      </c>
      <c r="E3764" s="2" t="s">
        <v>34</v>
      </c>
      <c r="F3764" s="2" t="s">
        <v>182</v>
      </c>
      <c r="G3764" s="2" t="s">
        <v>66</v>
      </c>
      <c r="H3764" s="2" t="s">
        <v>1874</v>
      </c>
      <c r="I3764" s="2" t="s">
        <v>1875</v>
      </c>
      <c r="J3764" s="2" t="s">
        <v>103</v>
      </c>
      <c r="K3764" s="2" t="s">
        <v>28</v>
      </c>
      <c r="L3764" s="2" t="s">
        <v>279</v>
      </c>
      <c r="M3764" s="2" t="s">
        <v>280</v>
      </c>
      <c r="N3764" s="2" t="s">
        <v>271</v>
      </c>
      <c r="O3764" s="3">
        <v>15</v>
      </c>
      <c r="P3764" s="3">
        <v>411.96159999999998</v>
      </c>
      <c r="Q3764" s="3">
        <v>419</v>
      </c>
      <c r="R3764" s="3">
        <v>6285</v>
      </c>
      <c r="S3764" s="3">
        <v>7.0384000000000002</v>
      </c>
      <c r="T3764" s="3">
        <v>105.58</v>
      </c>
      <c r="U3764" s="3">
        <v>1.67</v>
      </c>
      <c r="V3764" s="2" t="s">
        <v>813</v>
      </c>
      <c r="W3764" s="2" t="s">
        <v>814</v>
      </c>
      <c r="X3764" s="2" t="s">
        <v>44</v>
      </c>
      <c r="Y3764" s="19" t="str">
        <f>VLOOKUP(G3764,'Verweis Kd-Gruppe'!$A$2:$B$8,2,FALSE)</f>
        <v>EXP</v>
      </c>
      <c r="Z3764" s="19" t="str">
        <f>VLOOKUP(J3764,'Verweis Art-Gruppe'!$A$2:$B$15,2,FALSE)</f>
        <v>Geräte</v>
      </c>
      <c r="AA3764" s="19" t="str">
        <f>VLOOKUP(W3764,'Verweis Vertreter'!$A$2:$B$24,2,FALSE)</f>
        <v>Sokol Kapaj</v>
      </c>
      <c r="AB3764" s="12">
        <f t="shared" si="522"/>
        <v>15</v>
      </c>
      <c r="AC3764" s="12">
        <f t="shared" si="527"/>
        <v>411.96159999999998</v>
      </c>
      <c r="AD3764" s="12">
        <f t="shared" si="528"/>
        <v>419</v>
      </c>
      <c r="AE3764" s="12">
        <f t="shared" si="523"/>
        <v>6285</v>
      </c>
      <c r="AF3764" s="12">
        <f t="shared" si="524"/>
        <v>7.0384000000000002</v>
      </c>
      <c r="AG3764" s="12">
        <f t="shared" si="525"/>
        <v>105.58</v>
      </c>
      <c r="AH3764" s="9">
        <f t="shared" si="529"/>
        <v>1.6798727128082735E-2</v>
      </c>
      <c r="AI3764" s="14">
        <f>VLOOKUP(E3764,'Verweis Faktor'!$A:$B,2,FALSE)</f>
        <v>1</v>
      </c>
      <c r="AJ3764" s="14"/>
      <c r="AK3764" s="14" t="str">
        <f>IF(AL3764="Ja","Versandkosten",VLOOKUP(E3764,'Verweis Belegart'!$A$2:$B$9,2,FALSE))</f>
        <v>Hardware</v>
      </c>
      <c r="AL3764" s="14" t="str">
        <f t="shared" si="530"/>
        <v>Nein</v>
      </c>
      <c r="AM3764" s="14" t="str">
        <f t="shared" si="526"/>
        <v>Positiv</v>
      </c>
    </row>
    <row r="3765" spans="1:39" ht="17.25" customHeight="1" x14ac:dyDescent="0.35">
      <c r="A3765" s="17">
        <v>14573931</v>
      </c>
      <c r="B3765" s="2" t="s">
        <v>2197</v>
      </c>
      <c r="C3765" s="1">
        <v>2025001</v>
      </c>
      <c r="D3765" s="1">
        <v>2000977</v>
      </c>
      <c r="E3765" s="2" t="s">
        <v>34</v>
      </c>
      <c r="F3765" s="2" t="s">
        <v>182</v>
      </c>
      <c r="G3765" s="2" t="s">
        <v>66</v>
      </c>
      <c r="H3765" s="2" t="s">
        <v>1874</v>
      </c>
      <c r="I3765" s="2" t="s">
        <v>1875</v>
      </c>
      <c r="J3765" s="2" t="s">
        <v>103</v>
      </c>
      <c r="K3765" s="2" t="s">
        <v>45</v>
      </c>
      <c r="L3765" s="2" t="s">
        <v>305</v>
      </c>
      <c r="M3765" s="2" t="s">
        <v>306</v>
      </c>
      <c r="N3765" s="2" t="s">
        <v>283</v>
      </c>
      <c r="O3765" s="3">
        <v>20</v>
      </c>
      <c r="P3765" s="3">
        <v>492.00850000000003</v>
      </c>
      <c r="Q3765" s="3">
        <v>507</v>
      </c>
      <c r="R3765" s="3">
        <v>10140</v>
      </c>
      <c r="S3765" s="3">
        <v>14.9915</v>
      </c>
      <c r="T3765" s="3">
        <v>299.83</v>
      </c>
      <c r="U3765" s="3">
        <v>2.95</v>
      </c>
      <c r="V3765" s="2" t="s">
        <v>813</v>
      </c>
      <c r="W3765" s="2" t="s">
        <v>814</v>
      </c>
      <c r="X3765" s="2" t="s">
        <v>44</v>
      </c>
      <c r="Y3765" s="19" t="str">
        <f>VLOOKUP(G3765,'Verweis Kd-Gruppe'!$A$2:$B$8,2,FALSE)</f>
        <v>EXP</v>
      </c>
      <c r="Z3765" s="19" t="str">
        <f>VLOOKUP(J3765,'Verweis Art-Gruppe'!$A$2:$B$15,2,FALSE)</f>
        <v>Geräte</v>
      </c>
      <c r="AA3765" s="19" t="str">
        <f>VLOOKUP(W3765,'Verweis Vertreter'!$A$2:$B$24,2,FALSE)</f>
        <v>Sokol Kapaj</v>
      </c>
      <c r="AB3765" s="12">
        <f t="shared" si="522"/>
        <v>20</v>
      </c>
      <c r="AC3765" s="12">
        <f t="shared" si="527"/>
        <v>492.00850000000003</v>
      </c>
      <c r="AD3765" s="12">
        <f t="shared" si="528"/>
        <v>507</v>
      </c>
      <c r="AE3765" s="12">
        <f t="shared" si="523"/>
        <v>10140</v>
      </c>
      <c r="AF3765" s="12">
        <f t="shared" si="524"/>
        <v>14.9915</v>
      </c>
      <c r="AG3765" s="12">
        <f t="shared" si="525"/>
        <v>299.83</v>
      </c>
      <c r="AH3765" s="9">
        <f t="shared" si="529"/>
        <v>2.9569033530571991E-2</v>
      </c>
      <c r="AI3765" s="14">
        <f>VLOOKUP(E3765,'Verweis Faktor'!$A:$B,2,FALSE)</f>
        <v>1</v>
      </c>
      <c r="AJ3765" s="14"/>
      <c r="AK3765" s="14" t="str">
        <f>IF(AL3765="Ja","Versandkosten",VLOOKUP(E3765,'Verweis Belegart'!$A$2:$B$9,2,FALSE))</f>
        <v>Hardware</v>
      </c>
      <c r="AL3765" s="14" t="str">
        <f t="shared" si="530"/>
        <v>Nein</v>
      </c>
      <c r="AM3765" s="14" t="str">
        <f t="shared" si="526"/>
        <v>Positiv</v>
      </c>
    </row>
    <row r="3766" spans="1:39" ht="17.25" customHeight="1" x14ac:dyDescent="0.35">
      <c r="A3766" s="17">
        <v>14573973</v>
      </c>
      <c r="B3766" s="2" t="s">
        <v>2197</v>
      </c>
      <c r="C3766" s="1">
        <v>2025001</v>
      </c>
      <c r="D3766" s="1">
        <v>2000978</v>
      </c>
      <c r="E3766" s="2" t="s">
        <v>34</v>
      </c>
      <c r="F3766" s="2" t="s">
        <v>1383</v>
      </c>
      <c r="G3766" s="2" t="s">
        <v>25</v>
      </c>
      <c r="H3766" s="2" t="s">
        <v>2317</v>
      </c>
      <c r="I3766" s="2" t="s">
        <v>2318</v>
      </c>
      <c r="J3766" s="2" t="s">
        <v>2228</v>
      </c>
      <c r="K3766" s="2" t="s">
        <v>28</v>
      </c>
      <c r="L3766" s="2" t="s">
        <v>1386</v>
      </c>
      <c r="M3766" s="2" t="s">
        <v>1387</v>
      </c>
      <c r="N3766" s="2"/>
      <c r="O3766" s="3">
        <v>1</v>
      </c>
      <c r="P3766" s="3">
        <v>0</v>
      </c>
      <c r="Q3766" s="3">
        <v>0</v>
      </c>
      <c r="R3766" s="3">
        <v>0</v>
      </c>
      <c r="S3766" s="3"/>
      <c r="T3766" s="3">
        <v>0</v>
      </c>
      <c r="U3766" s="3"/>
      <c r="V3766" s="2" t="s">
        <v>427</v>
      </c>
      <c r="W3766" s="2" t="s">
        <v>428</v>
      </c>
      <c r="X3766" s="2" t="s">
        <v>724</v>
      </c>
      <c r="Y3766" s="19" t="str">
        <f>VLOOKUP(G3766,'Verweis Kd-Gruppe'!$A$2:$B$8,2,FALSE)</f>
        <v>FHK</v>
      </c>
      <c r="Z3766" s="19" t="str">
        <f>VLOOKUP(J3766,'Verweis Art-Gruppe'!$A$2:$B$15,2,FALSE)</f>
        <v>Marketing</v>
      </c>
      <c r="AA3766" s="19" t="str">
        <f>VLOOKUP(W3766,'Verweis Vertreter'!$A$2:$B$24,2,FALSE)</f>
        <v>Zentrale</v>
      </c>
      <c r="AB3766" s="12">
        <f t="shared" si="522"/>
        <v>1</v>
      </c>
      <c r="AC3766" s="12">
        <f t="shared" si="527"/>
        <v>0</v>
      </c>
      <c r="AD3766" s="12">
        <f t="shared" si="528"/>
        <v>0</v>
      </c>
      <c r="AE3766" s="12">
        <f t="shared" si="523"/>
        <v>0</v>
      </c>
      <c r="AF3766" s="12">
        <f t="shared" si="524"/>
        <v>0</v>
      </c>
      <c r="AG3766" s="12">
        <f t="shared" si="525"/>
        <v>0</v>
      </c>
      <c r="AH3766" s="9">
        <f t="shared" si="529"/>
        <v>0</v>
      </c>
      <c r="AI3766" s="14">
        <f>VLOOKUP(E3766,'Verweis Faktor'!$A:$B,2,FALSE)</f>
        <v>1</v>
      </c>
      <c r="AJ3766" s="14"/>
      <c r="AK3766" s="14" t="str">
        <f>IF(AL3766="Ja","Versandkosten",VLOOKUP(E3766,'Verweis Belegart'!$A$2:$B$9,2,FALSE))</f>
        <v>Hardware</v>
      </c>
      <c r="AL3766" s="14" t="str">
        <f t="shared" si="530"/>
        <v>Nein</v>
      </c>
      <c r="AM3766" s="14" t="str">
        <f t="shared" si="526"/>
        <v>Positiv</v>
      </c>
    </row>
    <row r="3767" spans="1:39" ht="17.25" customHeight="1" x14ac:dyDescent="0.35">
      <c r="A3767" s="17">
        <v>14573951</v>
      </c>
      <c r="B3767" s="2" t="s">
        <v>2197</v>
      </c>
      <c r="C3767" s="1">
        <v>2025001</v>
      </c>
      <c r="D3767" s="1">
        <v>2000979</v>
      </c>
      <c r="E3767" s="2" t="s">
        <v>34</v>
      </c>
      <c r="F3767" s="2" t="s">
        <v>1383</v>
      </c>
      <c r="G3767" s="2" t="s">
        <v>25</v>
      </c>
      <c r="H3767" s="2" t="s">
        <v>764</v>
      </c>
      <c r="I3767" s="2" t="s">
        <v>765</v>
      </c>
      <c r="J3767" s="2" t="s">
        <v>2228</v>
      </c>
      <c r="K3767" s="2" t="s">
        <v>28</v>
      </c>
      <c r="L3767" s="2" t="s">
        <v>1386</v>
      </c>
      <c r="M3767" s="2" t="s">
        <v>1387</v>
      </c>
      <c r="N3767" s="2"/>
      <c r="O3767" s="3">
        <v>1</v>
      </c>
      <c r="P3767" s="3">
        <v>0</v>
      </c>
      <c r="Q3767" s="3">
        <v>0</v>
      </c>
      <c r="R3767" s="3">
        <v>0</v>
      </c>
      <c r="S3767" s="3"/>
      <c r="T3767" s="3">
        <v>0</v>
      </c>
      <c r="U3767" s="3"/>
      <c r="V3767" s="2" t="s">
        <v>427</v>
      </c>
      <c r="W3767" s="2" t="s">
        <v>428</v>
      </c>
      <c r="X3767" s="2" t="s">
        <v>724</v>
      </c>
      <c r="Y3767" s="19" t="str">
        <f>VLOOKUP(G3767,'Verweis Kd-Gruppe'!$A$2:$B$8,2,FALSE)</f>
        <v>FHK</v>
      </c>
      <c r="Z3767" s="19" t="str">
        <f>VLOOKUP(J3767,'Verweis Art-Gruppe'!$A$2:$B$15,2,FALSE)</f>
        <v>Marketing</v>
      </c>
      <c r="AA3767" s="19" t="str">
        <f>VLOOKUP(W3767,'Verweis Vertreter'!$A$2:$B$24,2,FALSE)</f>
        <v>Zentrale</v>
      </c>
      <c r="AB3767" s="12">
        <f t="shared" si="522"/>
        <v>1</v>
      </c>
      <c r="AC3767" s="12">
        <f t="shared" si="527"/>
        <v>0</v>
      </c>
      <c r="AD3767" s="12">
        <f t="shared" si="528"/>
        <v>0</v>
      </c>
      <c r="AE3767" s="12">
        <f t="shared" si="523"/>
        <v>0</v>
      </c>
      <c r="AF3767" s="12">
        <f t="shared" si="524"/>
        <v>0</v>
      </c>
      <c r="AG3767" s="12">
        <f t="shared" si="525"/>
        <v>0</v>
      </c>
      <c r="AH3767" s="9">
        <f t="shared" si="529"/>
        <v>0</v>
      </c>
      <c r="AI3767" s="14">
        <f>VLOOKUP(E3767,'Verweis Faktor'!$A:$B,2,FALSE)</f>
        <v>1</v>
      </c>
      <c r="AJ3767" s="14"/>
      <c r="AK3767" s="14" t="str">
        <f>IF(AL3767="Ja","Versandkosten",VLOOKUP(E3767,'Verweis Belegart'!$A$2:$B$9,2,FALSE))</f>
        <v>Hardware</v>
      </c>
      <c r="AL3767" s="14" t="str">
        <f t="shared" si="530"/>
        <v>Nein</v>
      </c>
      <c r="AM3767" s="14" t="str">
        <f t="shared" si="526"/>
        <v>Positiv</v>
      </c>
    </row>
    <row r="3768" spans="1:39" ht="17.25" customHeight="1" x14ac:dyDescent="0.35">
      <c r="A3768" s="17">
        <v>14573952</v>
      </c>
      <c r="B3768" s="2" t="s">
        <v>2197</v>
      </c>
      <c r="C3768" s="1">
        <v>2025001</v>
      </c>
      <c r="D3768" s="1">
        <v>2000980</v>
      </c>
      <c r="E3768" s="2" t="s">
        <v>34</v>
      </c>
      <c r="F3768" s="2" t="s">
        <v>1383</v>
      </c>
      <c r="G3768" s="2" t="s">
        <v>25</v>
      </c>
      <c r="H3768" s="2" t="s">
        <v>896</v>
      </c>
      <c r="I3768" s="2" t="s">
        <v>897</v>
      </c>
      <c r="J3768" s="2" t="s">
        <v>2228</v>
      </c>
      <c r="K3768" s="2" t="s">
        <v>28</v>
      </c>
      <c r="L3768" s="2" t="s">
        <v>1386</v>
      </c>
      <c r="M3768" s="2" t="s">
        <v>1387</v>
      </c>
      <c r="N3768" s="2"/>
      <c r="O3768" s="3">
        <v>1</v>
      </c>
      <c r="P3768" s="3">
        <v>0</v>
      </c>
      <c r="Q3768" s="3">
        <v>0</v>
      </c>
      <c r="R3768" s="3">
        <v>0</v>
      </c>
      <c r="S3768" s="3"/>
      <c r="T3768" s="3">
        <v>0</v>
      </c>
      <c r="U3768" s="3"/>
      <c r="V3768" s="2" t="s">
        <v>427</v>
      </c>
      <c r="W3768" s="2" t="s">
        <v>428</v>
      </c>
      <c r="X3768" s="2" t="s">
        <v>419</v>
      </c>
      <c r="Y3768" s="19" t="str">
        <f>VLOOKUP(G3768,'Verweis Kd-Gruppe'!$A$2:$B$8,2,FALSE)</f>
        <v>FHK</v>
      </c>
      <c r="Z3768" s="19" t="str">
        <f>VLOOKUP(J3768,'Verweis Art-Gruppe'!$A$2:$B$15,2,FALSE)</f>
        <v>Marketing</v>
      </c>
      <c r="AA3768" s="19" t="str">
        <f>VLOOKUP(W3768,'Verweis Vertreter'!$A$2:$B$24,2,FALSE)</f>
        <v>Zentrale</v>
      </c>
      <c r="AB3768" s="12">
        <f t="shared" si="522"/>
        <v>1</v>
      </c>
      <c r="AC3768" s="12">
        <f t="shared" si="527"/>
        <v>0</v>
      </c>
      <c r="AD3768" s="12">
        <f t="shared" si="528"/>
        <v>0</v>
      </c>
      <c r="AE3768" s="12">
        <f t="shared" si="523"/>
        <v>0</v>
      </c>
      <c r="AF3768" s="12">
        <f t="shared" si="524"/>
        <v>0</v>
      </c>
      <c r="AG3768" s="12">
        <f t="shared" si="525"/>
        <v>0</v>
      </c>
      <c r="AH3768" s="9">
        <f t="shared" si="529"/>
        <v>0</v>
      </c>
      <c r="AI3768" s="14">
        <f>VLOOKUP(E3768,'Verweis Faktor'!$A:$B,2,FALSE)</f>
        <v>1</v>
      </c>
      <c r="AJ3768" s="14"/>
      <c r="AK3768" s="14" t="str">
        <f>IF(AL3768="Ja","Versandkosten",VLOOKUP(E3768,'Verweis Belegart'!$A$2:$B$9,2,FALSE))</f>
        <v>Hardware</v>
      </c>
      <c r="AL3768" s="14" t="str">
        <f t="shared" si="530"/>
        <v>Nein</v>
      </c>
      <c r="AM3768" s="14" t="str">
        <f t="shared" si="526"/>
        <v>Positiv</v>
      </c>
    </row>
    <row r="3769" spans="1:39" ht="17.25" customHeight="1" x14ac:dyDescent="0.35">
      <c r="A3769" s="17">
        <v>14573273</v>
      </c>
      <c r="B3769" s="2" t="s">
        <v>2197</v>
      </c>
      <c r="C3769" s="1">
        <v>2025001</v>
      </c>
      <c r="D3769" s="1">
        <v>2000981</v>
      </c>
      <c r="E3769" s="2" t="s">
        <v>34</v>
      </c>
      <c r="F3769" s="2" t="s">
        <v>182</v>
      </c>
      <c r="G3769" s="2" t="s">
        <v>36</v>
      </c>
      <c r="H3769" s="2" t="s">
        <v>1130</v>
      </c>
      <c r="I3769" s="2" t="s">
        <v>1131</v>
      </c>
      <c r="J3769" s="2" t="s">
        <v>304</v>
      </c>
      <c r="K3769" s="2" t="s">
        <v>28</v>
      </c>
      <c r="L3769" s="2" t="s">
        <v>2319</v>
      </c>
      <c r="M3769" s="2" t="s">
        <v>2320</v>
      </c>
      <c r="N3769" s="2" t="s">
        <v>2321</v>
      </c>
      <c r="O3769" s="3">
        <v>2</v>
      </c>
      <c r="P3769" s="3">
        <v>127.46</v>
      </c>
      <c r="Q3769" s="3">
        <v>135</v>
      </c>
      <c r="R3769" s="3">
        <v>270</v>
      </c>
      <c r="S3769" s="3">
        <v>7.54</v>
      </c>
      <c r="T3769" s="3">
        <v>15.08</v>
      </c>
      <c r="U3769" s="3">
        <v>5.58</v>
      </c>
      <c r="V3769" s="2" t="s">
        <v>42</v>
      </c>
      <c r="W3769" s="2" t="s">
        <v>43</v>
      </c>
      <c r="X3769" s="2"/>
      <c r="Y3769" s="19" t="str">
        <f>VLOOKUP(G3769,'Verweis Kd-Gruppe'!$A$2:$B$8,2,FALSE)</f>
        <v>GRK</v>
      </c>
      <c r="Z3769" s="19" t="str">
        <f>VLOOKUP(J3769,'Verweis Art-Gruppe'!$A$2:$B$15,2,FALSE)</f>
        <v>Zubehör</v>
      </c>
      <c r="AA3769" s="19" t="str">
        <f>VLOOKUP(W3769,'Verweis Vertreter'!$A$2:$B$24,2,FALSE)</f>
        <v>Sebastian Faber</v>
      </c>
      <c r="AB3769" s="12">
        <f t="shared" si="522"/>
        <v>2</v>
      </c>
      <c r="AC3769" s="12">
        <f t="shared" si="527"/>
        <v>127.46</v>
      </c>
      <c r="AD3769" s="12">
        <f t="shared" si="528"/>
        <v>135</v>
      </c>
      <c r="AE3769" s="12">
        <f t="shared" si="523"/>
        <v>270</v>
      </c>
      <c r="AF3769" s="12">
        <f t="shared" si="524"/>
        <v>7.54</v>
      </c>
      <c r="AG3769" s="12">
        <f t="shared" si="525"/>
        <v>15.08</v>
      </c>
      <c r="AH3769" s="9">
        <f t="shared" si="529"/>
        <v>5.5851851851851854E-2</v>
      </c>
      <c r="AI3769" s="14">
        <f>VLOOKUP(E3769,'Verweis Faktor'!$A:$B,2,FALSE)</f>
        <v>1</v>
      </c>
      <c r="AJ3769" s="14"/>
      <c r="AK3769" s="14" t="str">
        <f>IF(AL3769="Ja","Versandkosten",VLOOKUP(E3769,'Verweis Belegart'!$A$2:$B$9,2,FALSE))</f>
        <v>Hardware</v>
      </c>
      <c r="AL3769" s="14" t="str">
        <f t="shared" si="530"/>
        <v>Nein</v>
      </c>
      <c r="AM3769" s="14" t="str">
        <f t="shared" si="526"/>
        <v>Positiv</v>
      </c>
    </row>
    <row r="3770" spans="1:39" ht="17.25" customHeight="1" x14ac:dyDescent="0.35">
      <c r="A3770" s="17">
        <v>14573273</v>
      </c>
      <c r="B3770" s="2" t="s">
        <v>2197</v>
      </c>
      <c r="C3770" s="1">
        <v>2025001</v>
      </c>
      <c r="D3770" s="1">
        <v>2000981</v>
      </c>
      <c r="E3770" s="2" t="s">
        <v>34</v>
      </c>
      <c r="F3770" s="2" t="s">
        <v>182</v>
      </c>
      <c r="G3770" s="2" t="s">
        <v>36</v>
      </c>
      <c r="H3770" s="2" t="s">
        <v>1130</v>
      </c>
      <c r="I3770" s="2" t="s">
        <v>1131</v>
      </c>
      <c r="J3770" s="2" t="s">
        <v>304</v>
      </c>
      <c r="K3770" s="2" t="s">
        <v>45</v>
      </c>
      <c r="L3770" s="2" t="s">
        <v>1376</v>
      </c>
      <c r="M3770" s="2" t="s">
        <v>1377</v>
      </c>
      <c r="N3770" s="2" t="s">
        <v>1378</v>
      </c>
      <c r="O3770" s="3">
        <v>1</v>
      </c>
      <c r="P3770" s="3">
        <v>125.39</v>
      </c>
      <c r="Q3770" s="3">
        <v>130</v>
      </c>
      <c r="R3770" s="3">
        <v>130</v>
      </c>
      <c r="S3770" s="3">
        <v>4.6100000000000003</v>
      </c>
      <c r="T3770" s="3">
        <v>4.6100000000000003</v>
      </c>
      <c r="U3770" s="3">
        <v>3.54</v>
      </c>
      <c r="V3770" s="2" t="s">
        <v>42</v>
      </c>
      <c r="W3770" s="2" t="s">
        <v>43</v>
      </c>
      <c r="X3770" s="2"/>
      <c r="Y3770" s="19" t="str">
        <f>VLOOKUP(G3770,'Verweis Kd-Gruppe'!$A$2:$B$8,2,FALSE)</f>
        <v>GRK</v>
      </c>
      <c r="Z3770" s="19" t="str">
        <f>VLOOKUP(J3770,'Verweis Art-Gruppe'!$A$2:$B$15,2,FALSE)</f>
        <v>Zubehör</v>
      </c>
      <c r="AA3770" s="19" t="str">
        <f>VLOOKUP(W3770,'Verweis Vertreter'!$A$2:$B$24,2,FALSE)</f>
        <v>Sebastian Faber</v>
      </c>
      <c r="AB3770" s="12">
        <f t="shared" si="522"/>
        <v>1</v>
      </c>
      <c r="AC3770" s="12">
        <f t="shared" si="527"/>
        <v>125.39</v>
      </c>
      <c r="AD3770" s="12">
        <f t="shared" si="528"/>
        <v>130</v>
      </c>
      <c r="AE3770" s="12">
        <f t="shared" si="523"/>
        <v>130</v>
      </c>
      <c r="AF3770" s="12">
        <f t="shared" si="524"/>
        <v>4.6100000000000003</v>
      </c>
      <c r="AG3770" s="12">
        <f t="shared" si="525"/>
        <v>4.6100000000000003</v>
      </c>
      <c r="AH3770" s="9">
        <f t="shared" si="529"/>
        <v>3.5461538461538461E-2</v>
      </c>
      <c r="AI3770" s="14">
        <f>VLOOKUP(E3770,'Verweis Faktor'!$A:$B,2,FALSE)</f>
        <v>1</v>
      </c>
      <c r="AJ3770" s="14"/>
      <c r="AK3770" s="14" t="str">
        <f>IF(AL3770="Ja","Versandkosten",VLOOKUP(E3770,'Verweis Belegart'!$A$2:$B$9,2,FALSE))</f>
        <v>Hardware</v>
      </c>
      <c r="AL3770" s="14" t="str">
        <f t="shared" si="530"/>
        <v>Nein</v>
      </c>
      <c r="AM3770" s="14" t="str">
        <f t="shared" si="526"/>
        <v>Positiv</v>
      </c>
    </row>
    <row r="3771" spans="1:39" ht="17.25" customHeight="1" x14ac:dyDescent="0.35">
      <c r="A3771" s="17">
        <v>14573273</v>
      </c>
      <c r="B3771" s="2" t="s">
        <v>2197</v>
      </c>
      <c r="C3771" s="1">
        <v>2025001</v>
      </c>
      <c r="D3771" s="1">
        <v>2000981</v>
      </c>
      <c r="E3771" s="2" t="s">
        <v>34</v>
      </c>
      <c r="F3771" s="2" t="s">
        <v>182</v>
      </c>
      <c r="G3771" s="2" t="s">
        <v>36</v>
      </c>
      <c r="H3771" s="2" t="s">
        <v>1130</v>
      </c>
      <c r="I3771" s="2" t="s">
        <v>1131</v>
      </c>
      <c r="J3771" s="2" t="s">
        <v>304</v>
      </c>
      <c r="K3771" s="2" t="s">
        <v>49</v>
      </c>
      <c r="L3771" s="2" t="s">
        <v>2322</v>
      </c>
      <c r="M3771" s="2" t="s">
        <v>2323</v>
      </c>
      <c r="N3771" s="2" t="s">
        <v>2324</v>
      </c>
      <c r="O3771" s="3">
        <v>2</v>
      </c>
      <c r="P3771" s="3">
        <v>450.96</v>
      </c>
      <c r="Q3771" s="3">
        <v>460</v>
      </c>
      <c r="R3771" s="3">
        <v>920</v>
      </c>
      <c r="S3771" s="3">
        <v>9.0399999999999991</v>
      </c>
      <c r="T3771" s="3">
        <v>18.079999999999998</v>
      </c>
      <c r="U3771" s="3">
        <v>1.96</v>
      </c>
      <c r="V3771" s="2" t="s">
        <v>42</v>
      </c>
      <c r="W3771" s="2" t="s">
        <v>43</v>
      </c>
      <c r="X3771" s="2"/>
      <c r="Y3771" s="19" t="str">
        <f>VLOOKUP(G3771,'Verweis Kd-Gruppe'!$A$2:$B$8,2,FALSE)</f>
        <v>GRK</v>
      </c>
      <c r="Z3771" s="19" t="str">
        <f>VLOOKUP(J3771,'Verweis Art-Gruppe'!$A$2:$B$15,2,FALSE)</f>
        <v>Zubehör</v>
      </c>
      <c r="AA3771" s="19" t="str">
        <f>VLOOKUP(W3771,'Verweis Vertreter'!$A$2:$B$24,2,FALSE)</f>
        <v>Sebastian Faber</v>
      </c>
      <c r="AB3771" s="12">
        <f t="shared" si="522"/>
        <v>2</v>
      </c>
      <c r="AC3771" s="12">
        <f t="shared" si="527"/>
        <v>450.96</v>
      </c>
      <c r="AD3771" s="12">
        <f t="shared" si="528"/>
        <v>460</v>
      </c>
      <c r="AE3771" s="12">
        <f t="shared" si="523"/>
        <v>920</v>
      </c>
      <c r="AF3771" s="12">
        <f t="shared" si="524"/>
        <v>9.0399999999999991</v>
      </c>
      <c r="AG3771" s="12">
        <f t="shared" si="525"/>
        <v>18.079999999999998</v>
      </c>
      <c r="AH3771" s="9">
        <f t="shared" si="529"/>
        <v>1.9652173913043476E-2</v>
      </c>
      <c r="AI3771" s="14">
        <f>VLOOKUP(E3771,'Verweis Faktor'!$A:$B,2,FALSE)</f>
        <v>1</v>
      </c>
      <c r="AJ3771" s="14"/>
      <c r="AK3771" s="14" t="str">
        <f>IF(AL3771="Ja","Versandkosten",VLOOKUP(E3771,'Verweis Belegart'!$A$2:$B$9,2,FALSE))</f>
        <v>Hardware</v>
      </c>
      <c r="AL3771" s="14" t="str">
        <f t="shared" si="530"/>
        <v>Nein</v>
      </c>
      <c r="AM3771" s="14" t="str">
        <f t="shared" si="526"/>
        <v>Positiv</v>
      </c>
    </row>
    <row r="3772" spans="1:39" ht="17.25" customHeight="1" x14ac:dyDescent="0.35">
      <c r="A3772" s="17">
        <v>14573918</v>
      </c>
      <c r="B3772" s="2" t="s">
        <v>2197</v>
      </c>
      <c r="C3772" s="1">
        <v>2025001</v>
      </c>
      <c r="D3772" s="1">
        <v>2000982</v>
      </c>
      <c r="E3772" s="2" t="s">
        <v>34</v>
      </c>
      <c r="F3772" s="2" t="s">
        <v>182</v>
      </c>
      <c r="G3772" s="2" t="s">
        <v>36</v>
      </c>
      <c r="H3772" s="2" t="s">
        <v>1130</v>
      </c>
      <c r="I3772" s="2" t="s">
        <v>1131</v>
      </c>
      <c r="J3772" s="2" t="s">
        <v>304</v>
      </c>
      <c r="K3772" s="2" t="s">
        <v>28</v>
      </c>
      <c r="L3772" s="2" t="s">
        <v>2325</v>
      </c>
      <c r="M3772" s="2" t="s">
        <v>2326</v>
      </c>
      <c r="N3772" s="2" t="s">
        <v>2327</v>
      </c>
      <c r="O3772" s="3">
        <v>2</v>
      </c>
      <c r="P3772" s="3">
        <v>176.01</v>
      </c>
      <c r="Q3772" s="3">
        <v>183</v>
      </c>
      <c r="R3772" s="3">
        <v>366</v>
      </c>
      <c r="S3772" s="3">
        <v>6.99</v>
      </c>
      <c r="T3772" s="3">
        <v>13.98</v>
      </c>
      <c r="U3772" s="3">
        <v>3.81</v>
      </c>
      <c r="V3772" s="2" t="s">
        <v>42</v>
      </c>
      <c r="W3772" s="2" t="s">
        <v>43</v>
      </c>
      <c r="X3772" s="2"/>
      <c r="Y3772" s="19" t="str">
        <f>VLOOKUP(G3772,'Verweis Kd-Gruppe'!$A$2:$B$8,2,FALSE)</f>
        <v>GRK</v>
      </c>
      <c r="Z3772" s="19" t="str">
        <f>VLOOKUP(J3772,'Verweis Art-Gruppe'!$A$2:$B$15,2,FALSE)</f>
        <v>Zubehör</v>
      </c>
      <c r="AA3772" s="19" t="str">
        <f>VLOOKUP(W3772,'Verweis Vertreter'!$A$2:$B$24,2,FALSE)</f>
        <v>Sebastian Faber</v>
      </c>
      <c r="AB3772" s="12">
        <f t="shared" si="522"/>
        <v>2</v>
      </c>
      <c r="AC3772" s="12">
        <f t="shared" si="527"/>
        <v>176.01</v>
      </c>
      <c r="AD3772" s="12">
        <f t="shared" si="528"/>
        <v>183</v>
      </c>
      <c r="AE3772" s="12">
        <f t="shared" si="523"/>
        <v>366</v>
      </c>
      <c r="AF3772" s="12">
        <f t="shared" si="524"/>
        <v>6.99</v>
      </c>
      <c r="AG3772" s="12">
        <f t="shared" si="525"/>
        <v>13.98</v>
      </c>
      <c r="AH3772" s="9">
        <f t="shared" si="529"/>
        <v>3.8196721311475411E-2</v>
      </c>
      <c r="AI3772" s="14">
        <f>VLOOKUP(E3772,'Verweis Faktor'!$A:$B,2,FALSE)</f>
        <v>1</v>
      </c>
      <c r="AJ3772" s="14"/>
      <c r="AK3772" s="14" t="str">
        <f>IF(AL3772="Ja","Versandkosten",VLOOKUP(E3772,'Verweis Belegart'!$A$2:$B$9,2,FALSE))</f>
        <v>Hardware</v>
      </c>
      <c r="AL3772" s="14" t="str">
        <f t="shared" si="530"/>
        <v>Nein</v>
      </c>
      <c r="AM3772" s="14" t="str">
        <f t="shared" si="526"/>
        <v>Positiv</v>
      </c>
    </row>
    <row r="3773" spans="1:39" ht="17.25" customHeight="1" x14ac:dyDescent="0.35">
      <c r="A3773" s="17">
        <v>14573918</v>
      </c>
      <c r="B3773" s="2" t="s">
        <v>2197</v>
      </c>
      <c r="C3773" s="1">
        <v>2025001</v>
      </c>
      <c r="D3773" s="1">
        <v>2000982</v>
      </c>
      <c r="E3773" s="2" t="s">
        <v>34</v>
      </c>
      <c r="F3773" s="2" t="s">
        <v>182</v>
      </c>
      <c r="G3773" s="2" t="s">
        <v>36</v>
      </c>
      <c r="H3773" s="2" t="s">
        <v>1130</v>
      </c>
      <c r="I3773" s="2" t="s">
        <v>1131</v>
      </c>
      <c r="J3773" s="2" t="s">
        <v>103</v>
      </c>
      <c r="K3773" s="2" t="s">
        <v>45</v>
      </c>
      <c r="L3773" s="2" t="s">
        <v>591</v>
      </c>
      <c r="M3773" s="2" t="s">
        <v>592</v>
      </c>
      <c r="N3773" s="2" t="s">
        <v>593</v>
      </c>
      <c r="O3773" s="3">
        <v>2</v>
      </c>
      <c r="P3773" s="3">
        <v>78</v>
      </c>
      <c r="Q3773" s="3">
        <v>86</v>
      </c>
      <c r="R3773" s="3">
        <v>172</v>
      </c>
      <c r="S3773" s="3">
        <v>8</v>
      </c>
      <c r="T3773" s="3">
        <v>16</v>
      </c>
      <c r="U3773" s="3">
        <v>9.3000000000000007</v>
      </c>
      <c r="V3773" s="2" t="s">
        <v>42</v>
      </c>
      <c r="W3773" s="2" t="s">
        <v>43</v>
      </c>
      <c r="X3773" s="2"/>
      <c r="Y3773" s="19" t="str">
        <f>VLOOKUP(G3773,'Verweis Kd-Gruppe'!$A$2:$B$8,2,FALSE)</f>
        <v>GRK</v>
      </c>
      <c r="Z3773" s="19" t="str">
        <f>VLOOKUP(J3773,'Verweis Art-Gruppe'!$A$2:$B$15,2,FALSE)</f>
        <v>Geräte</v>
      </c>
      <c r="AA3773" s="19" t="str">
        <f>VLOOKUP(W3773,'Verweis Vertreter'!$A$2:$B$24,2,FALSE)</f>
        <v>Sebastian Faber</v>
      </c>
      <c r="AB3773" s="12">
        <f t="shared" si="522"/>
        <v>2</v>
      </c>
      <c r="AC3773" s="12">
        <f t="shared" si="527"/>
        <v>78</v>
      </c>
      <c r="AD3773" s="12">
        <f t="shared" si="528"/>
        <v>86</v>
      </c>
      <c r="AE3773" s="12">
        <f t="shared" si="523"/>
        <v>172</v>
      </c>
      <c r="AF3773" s="12">
        <f t="shared" si="524"/>
        <v>8</v>
      </c>
      <c r="AG3773" s="12">
        <f t="shared" si="525"/>
        <v>16</v>
      </c>
      <c r="AH3773" s="9">
        <f t="shared" si="529"/>
        <v>9.3023255813953487E-2</v>
      </c>
      <c r="AI3773" s="14">
        <f>VLOOKUP(E3773,'Verweis Faktor'!$A:$B,2,FALSE)</f>
        <v>1</v>
      </c>
      <c r="AJ3773" s="14"/>
      <c r="AK3773" s="14" t="str">
        <f>IF(AL3773="Ja","Versandkosten",VLOOKUP(E3773,'Verweis Belegart'!$A$2:$B$9,2,FALSE))</f>
        <v>Hardware</v>
      </c>
      <c r="AL3773" s="14" t="str">
        <f t="shared" si="530"/>
        <v>Nein</v>
      </c>
      <c r="AM3773" s="14" t="str">
        <f t="shared" si="526"/>
        <v>Positiv</v>
      </c>
    </row>
    <row r="3774" spans="1:39" ht="17.25" customHeight="1" x14ac:dyDescent="0.35">
      <c r="A3774" s="17">
        <v>14573918</v>
      </c>
      <c r="B3774" s="2" t="s">
        <v>2197</v>
      </c>
      <c r="C3774" s="1">
        <v>2025001</v>
      </c>
      <c r="D3774" s="1">
        <v>2000982</v>
      </c>
      <c r="E3774" s="2" t="s">
        <v>34</v>
      </c>
      <c r="F3774" s="2" t="s">
        <v>182</v>
      </c>
      <c r="G3774" s="2" t="s">
        <v>36</v>
      </c>
      <c r="H3774" s="2" t="s">
        <v>1130</v>
      </c>
      <c r="I3774" s="2" t="s">
        <v>1131</v>
      </c>
      <c r="J3774" s="2" t="s">
        <v>103</v>
      </c>
      <c r="K3774" s="2" t="s">
        <v>49</v>
      </c>
      <c r="L3774" s="2" t="s">
        <v>2328</v>
      </c>
      <c r="M3774" s="2" t="s">
        <v>2329</v>
      </c>
      <c r="N3774" s="2" t="s">
        <v>2330</v>
      </c>
      <c r="O3774" s="3">
        <v>5</v>
      </c>
      <c r="P3774" s="3">
        <v>117</v>
      </c>
      <c r="Q3774" s="3">
        <v>127</v>
      </c>
      <c r="R3774" s="3">
        <v>635</v>
      </c>
      <c r="S3774" s="3">
        <v>10</v>
      </c>
      <c r="T3774" s="3">
        <v>50</v>
      </c>
      <c r="U3774" s="3">
        <v>7.87</v>
      </c>
      <c r="V3774" s="2" t="s">
        <v>42</v>
      </c>
      <c r="W3774" s="2" t="s">
        <v>43</v>
      </c>
      <c r="X3774" s="2"/>
      <c r="Y3774" s="19" t="str">
        <f>VLOOKUP(G3774,'Verweis Kd-Gruppe'!$A$2:$B$8,2,FALSE)</f>
        <v>GRK</v>
      </c>
      <c r="Z3774" s="19" t="str">
        <f>VLOOKUP(J3774,'Verweis Art-Gruppe'!$A$2:$B$15,2,FALSE)</f>
        <v>Geräte</v>
      </c>
      <c r="AA3774" s="19" t="str">
        <f>VLOOKUP(W3774,'Verweis Vertreter'!$A$2:$B$24,2,FALSE)</f>
        <v>Sebastian Faber</v>
      </c>
      <c r="AB3774" s="12">
        <f t="shared" si="522"/>
        <v>5</v>
      </c>
      <c r="AC3774" s="12">
        <f t="shared" si="527"/>
        <v>117</v>
      </c>
      <c r="AD3774" s="12">
        <f t="shared" si="528"/>
        <v>127</v>
      </c>
      <c r="AE3774" s="12">
        <f t="shared" si="523"/>
        <v>635</v>
      </c>
      <c r="AF3774" s="12">
        <f t="shared" si="524"/>
        <v>10</v>
      </c>
      <c r="AG3774" s="12">
        <f t="shared" si="525"/>
        <v>50</v>
      </c>
      <c r="AH3774" s="9">
        <f t="shared" si="529"/>
        <v>7.874015748031496E-2</v>
      </c>
      <c r="AI3774" s="14">
        <f>VLOOKUP(E3774,'Verweis Faktor'!$A:$B,2,FALSE)</f>
        <v>1</v>
      </c>
      <c r="AJ3774" s="14"/>
      <c r="AK3774" s="14" t="str">
        <f>IF(AL3774="Ja","Versandkosten",VLOOKUP(E3774,'Verweis Belegart'!$A$2:$B$9,2,FALSE))</f>
        <v>Hardware</v>
      </c>
      <c r="AL3774" s="14" t="str">
        <f t="shared" si="530"/>
        <v>Nein</v>
      </c>
      <c r="AM3774" s="14" t="str">
        <f t="shared" si="526"/>
        <v>Positiv</v>
      </c>
    </row>
    <row r="3775" spans="1:39" ht="17.25" customHeight="1" x14ac:dyDescent="0.35">
      <c r="A3775" s="17">
        <v>14573918</v>
      </c>
      <c r="B3775" s="2" t="s">
        <v>2197</v>
      </c>
      <c r="C3775" s="1">
        <v>2025001</v>
      </c>
      <c r="D3775" s="1">
        <v>2000982</v>
      </c>
      <c r="E3775" s="2" t="s">
        <v>34</v>
      </c>
      <c r="F3775" s="2" t="s">
        <v>182</v>
      </c>
      <c r="G3775" s="2" t="s">
        <v>36</v>
      </c>
      <c r="H3775" s="2" t="s">
        <v>1130</v>
      </c>
      <c r="I3775" s="2" t="s">
        <v>1131</v>
      </c>
      <c r="J3775" s="2" t="s">
        <v>103</v>
      </c>
      <c r="K3775" s="2" t="s">
        <v>79</v>
      </c>
      <c r="L3775" s="2" t="s">
        <v>185</v>
      </c>
      <c r="M3775" s="2" t="s">
        <v>186</v>
      </c>
      <c r="N3775" s="2" t="s">
        <v>187</v>
      </c>
      <c r="O3775" s="3">
        <v>2</v>
      </c>
      <c r="P3775" s="3">
        <v>93.245800000000003</v>
      </c>
      <c r="Q3775" s="3">
        <v>99</v>
      </c>
      <c r="R3775" s="3">
        <v>198</v>
      </c>
      <c r="S3775" s="3">
        <v>5.7542</v>
      </c>
      <c r="T3775" s="3">
        <v>11.51</v>
      </c>
      <c r="U3775" s="3">
        <v>5.81</v>
      </c>
      <c r="V3775" s="2" t="s">
        <v>42</v>
      </c>
      <c r="W3775" s="2" t="s">
        <v>43</v>
      </c>
      <c r="X3775" s="2"/>
      <c r="Y3775" s="19" t="str">
        <f>VLOOKUP(G3775,'Verweis Kd-Gruppe'!$A$2:$B$8,2,FALSE)</f>
        <v>GRK</v>
      </c>
      <c r="Z3775" s="19" t="str">
        <f>VLOOKUP(J3775,'Verweis Art-Gruppe'!$A$2:$B$15,2,FALSE)</f>
        <v>Geräte</v>
      </c>
      <c r="AA3775" s="19" t="str">
        <f>VLOOKUP(W3775,'Verweis Vertreter'!$A$2:$B$24,2,FALSE)</f>
        <v>Sebastian Faber</v>
      </c>
      <c r="AB3775" s="12">
        <f t="shared" si="522"/>
        <v>2</v>
      </c>
      <c r="AC3775" s="12">
        <f t="shared" si="527"/>
        <v>93.245800000000003</v>
      </c>
      <c r="AD3775" s="12">
        <f t="shared" si="528"/>
        <v>99</v>
      </c>
      <c r="AE3775" s="12">
        <f t="shared" si="523"/>
        <v>198</v>
      </c>
      <c r="AF3775" s="12">
        <f t="shared" si="524"/>
        <v>5.7542</v>
      </c>
      <c r="AG3775" s="12">
        <f t="shared" si="525"/>
        <v>11.51</v>
      </c>
      <c r="AH3775" s="9">
        <f t="shared" si="529"/>
        <v>5.8131313131313131E-2</v>
      </c>
      <c r="AI3775" s="14">
        <f>VLOOKUP(E3775,'Verweis Faktor'!$A:$B,2,FALSE)</f>
        <v>1</v>
      </c>
      <c r="AJ3775" s="14"/>
      <c r="AK3775" s="14" t="str">
        <f>IF(AL3775="Ja","Versandkosten",VLOOKUP(E3775,'Verweis Belegart'!$A$2:$B$9,2,FALSE))</f>
        <v>Hardware</v>
      </c>
      <c r="AL3775" s="14" t="str">
        <f t="shared" si="530"/>
        <v>Nein</v>
      </c>
      <c r="AM3775" s="14" t="str">
        <f t="shared" si="526"/>
        <v>Positiv</v>
      </c>
    </row>
    <row r="3776" spans="1:39" ht="17.25" customHeight="1" x14ac:dyDescent="0.35">
      <c r="A3776" s="17">
        <v>14573918</v>
      </c>
      <c r="B3776" s="2" t="s">
        <v>2197</v>
      </c>
      <c r="C3776" s="1">
        <v>2025001</v>
      </c>
      <c r="D3776" s="1">
        <v>2000982</v>
      </c>
      <c r="E3776" s="2" t="s">
        <v>34</v>
      </c>
      <c r="F3776" s="2" t="s">
        <v>182</v>
      </c>
      <c r="G3776" s="2" t="s">
        <v>36</v>
      </c>
      <c r="H3776" s="2" t="s">
        <v>1130</v>
      </c>
      <c r="I3776" s="2" t="s">
        <v>1131</v>
      </c>
      <c r="J3776" s="2" t="s">
        <v>304</v>
      </c>
      <c r="K3776" s="2" t="s">
        <v>83</v>
      </c>
      <c r="L3776" s="2" t="s">
        <v>540</v>
      </c>
      <c r="M3776" s="2" t="s">
        <v>541</v>
      </c>
      <c r="N3776" s="2" t="s">
        <v>542</v>
      </c>
      <c r="O3776" s="3">
        <v>5</v>
      </c>
      <c r="P3776" s="3">
        <v>28.57</v>
      </c>
      <c r="Q3776" s="3">
        <v>31</v>
      </c>
      <c r="R3776" s="3">
        <v>155</v>
      </c>
      <c r="S3776" s="3">
        <v>2.4300000000000002</v>
      </c>
      <c r="T3776" s="3">
        <v>12.15</v>
      </c>
      <c r="U3776" s="3">
        <v>7.83</v>
      </c>
      <c r="V3776" s="2" t="s">
        <v>42</v>
      </c>
      <c r="W3776" s="2" t="s">
        <v>43</v>
      </c>
      <c r="X3776" s="2"/>
      <c r="Y3776" s="19" t="str">
        <f>VLOOKUP(G3776,'Verweis Kd-Gruppe'!$A$2:$B$8,2,FALSE)</f>
        <v>GRK</v>
      </c>
      <c r="Z3776" s="19" t="str">
        <f>VLOOKUP(J3776,'Verweis Art-Gruppe'!$A$2:$B$15,2,FALSE)</f>
        <v>Zubehör</v>
      </c>
      <c r="AA3776" s="19" t="str">
        <f>VLOOKUP(W3776,'Verweis Vertreter'!$A$2:$B$24,2,FALSE)</f>
        <v>Sebastian Faber</v>
      </c>
      <c r="AB3776" s="12">
        <f t="shared" si="522"/>
        <v>5</v>
      </c>
      <c r="AC3776" s="12">
        <f t="shared" si="527"/>
        <v>28.57</v>
      </c>
      <c r="AD3776" s="12">
        <f t="shared" si="528"/>
        <v>31</v>
      </c>
      <c r="AE3776" s="12">
        <f t="shared" si="523"/>
        <v>155</v>
      </c>
      <c r="AF3776" s="12">
        <f t="shared" si="524"/>
        <v>2.4300000000000002</v>
      </c>
      <c r="AG3776" s="12">
        <f t="shared" si="525"/>
        <v>12.15</v>
      </c>
      <c r="AH3776" s="9">
        <f t="shared" si="529"/>
        <v>7.8387096774193546E-2</v>
      </c>
      <c r="AI3776" s="14">
        <f>VLOOKUP(E3776,'Verweis Faktor'!$A:$B,2,FALSE)</f>
        <v>1</v>
      </c>
      <c r="AJ3776" s="14"/>
      <c r="AK3776" s="14" t="str">
        <f>IF(AL3776="Ja","Versandkosten",VLOOKUP(E3776,'Verweis Belegart'!$A$2:$B$9,2,FALSE))</f>
        <v>Hardware</v>
      </c>
      <c r="AL3776" s="14" t="str">
        <f t="shared" si="530"/>
        <v>Nein</v>
      </c>
      <c r="AM3776" s="14" t="str">
        <f t="shared" si="526"/>
        <v>Positiv</v>
      </c>
    </row>
    <row r="3777" spans="1:39" ht="17.25" customHeight="1" x14ac:dyDescent="0.35">
      <c r="A3777" s="17">
        <v>14571503</v>
      </c>
      <c r="B3777" s="2" t="s">
        <v>2197</v>
      </c>
      <c r="C3777" s="1">
        <v>2025001</v>
      </c>
      <c r="D3777" s="1">
        <v>2000983</v>
      </c>
      <c r="E3777" s="2" t="s">
        <v>34</v>
      </c>
      <c r="F3777" s="2" t="s">
        <v>142</v>
      </c>
      <c r="G3777" s="2" t="s">
        <v>66</v>
      </c>
      <c r="H3777" s="2" t="s">
        <v>1023</v>
      </c>
      <c r="I3777" s="2" t="s">
        <v>1024</v>
      </c>
      <c r="J3777" s="2" t="s">
        <v>103</v>
      </c>
      <c r="K3777" s="2" t="s">
        <v>28</v>
      </c>
      <c r="L3777" s="2" t="s">
        <v>387</v>
      </c>
      <c r="M3777" s="2" t="s">
        <v>388</v>
      </c>
      <c r="N3777" s="2" t="s">
        <v>292</v>
      </c>
      <c r="O3777" s="3">
        <v>2</v>
      </c>
      <c r="P3777" s="3">
        <v>895.92759999999998</v>
      </c>
      <c r="Q3777" s="3">
        <v>928</v>
      </c>
      <c r="R3777" s="3">
        <v>1856</v>
      </c>
      <c r="S3777" s="3">
        <v>32.072400000000002</v>
      </c>
      <c r="T3777" s="3">
        <v>64.14</v>
      </c>
      <c r="U3777" s="3">
        <v>3.45</v>
      </c>
      <c r="V3777" s="2" t="s">
        <v>145</v>
      </c>
      <c r="W3777" s="2" t="s">
        <v>146</v>
      </c>
      <c r="X3777" s="2" t="s">
        <v>72</v>
      </c>
      <c r="Y3777" s="19" t="str">
        <f>VLOOKUP(G3777,'Verweis Kd-Gruppe'!$A$2:$B$8,2,FALSE)</f>
        <v>EXP</v>
      </c>
      <c r="Z3777" s="19" t="str">
        <f>VLOOKUP(J3777,'Verweis Art-Gruppe'!$A$2:$B$15,2,FALSE)</f>
        <v>Geräte</v>
      </c>
      <c r="AA3777" s="19" t="str">
        <f>VLOOKUP(W3777,'Verweis Vertreter'!$A$2:$B$24,2,FALSE)</f>
        <v>Muhsin Yortanli</v>
      </c>
      <c r="AB3777" s="12">
        <f t="shared" si="522"/>
        <v>2</v>
      </c>
      <c r="AC3777" s="12">
        <f t="shared" si="527"/>
        <v>895.92759999999998</v>
      </c>
      <c r="AD3777" s="12">
        <f t="shared" si="528"/>
        <v>928</v>
      </c>
      <c r="AE3777" s="12">
        <f t="shared" si="523"/>
        <v>1856</v>
      </c>
      <c r="AF3777" s="12">
        <f t="shared" si="524"/>
        <v>32.072400000000002</v>
      </c>
      <c r="AG3777" s="12">
        <f t="shared" si="525"/>
        <v>64.14</v>
      </c>
      <c r="AH3777" s="9">
        <f t="shared" si="529"/>
        <v>3.4558189655172412E-2</v>
      </c>
      <c r="AI3777" s="14">
        <f>VLOOKUP(E3777,'Verweis Faktor'!$A:$B,2,FALSE)</f>
        <v>1</v>
      </c>
      <c r="AJ3777" s="14"/>
      <c r="AK3777" s="14" t="str">
        <f>IF(AL3777="Ja","Versandkosten",VLOOKUP(E3777,'Verweis Belegart'!$A$2:$B$9,2,FALSE))</f>
        <v>Hardware</v>
      </c>
      <c r="AL3777" s="14" t="str">
        <f t="shared" si="530"/>
        <v>Nein</v>
      </c>
      <c r="AM3777" s="14" t="str">
        <f t="shared" si="526"/>
        <v>Positiv</v>
      </c>
    </row>
    <row r="3778" spans="1:39" ht="17.25" customHeight="1" x14ac:dyDescent="0.35">
      <c r="A3778" s="17">
        <v>14571503</v>
      </c>
      <c r="B3778" s="2" t="s">
        <v>2197</v>
      </c>
      <c r="C3778" s="1">
        <v>2025001</v>
      </c>
      <c r="D3778" s="1">
        <v>2000983</v>
      </c>
      <c r="E3778" s="2" t="s">
        <v>34</v>
      </c>
      <c r="F3778" s="2" t="s">
        <v>142</v>
      </c>
      <c r="G3778" s="2" t="s">
        <v>66</v>
      </c>
      <c r="H3778" s="2" t="s">
        <v>1023</v>
      </c>
      <c r="I3778" s="2" t="s">
        <v>1024</v>
      </c>
      <c r="J3778" s="2" t="s">
        <v>103</v>
      </c>
      <c r="K3778" s="2" t="s">
        <v>45</v>
      </c>
      <c r="L3778" s="2" t="s">
        <v>39</v>
      </c>
      <c r="M3778" s="2" t="s">
        <v>40</v>
      </c>
      <c r="N3778" s="2" t="s">
        <v>41</v>
      </c>
      <c r="O3778" s="3">
        <v>2</v>
      </c>
      <c r="P3778" s="3">
        <v>220</v>
      </c>
      <c r="Q3778" s="3">
        <v>238</v>
      </c>
      <c r="R3778" s="3">
        <v>476</v>
      </c>
      <c r="S3778" s="3">
        <v>18</v>
      </c>
      <c r="T3778" s="3">
        <v>36</v>
      </c>
      <c r="U3778" s="3">
        <v>7.56</v>
      </c>
      <c r="V3778" s="2" t="s">
        <v>145</v>
      </c>
      <c r="W3778" s="2" t="s">
        <v>146</v>
      </c>
      <c r="X3778" s="2" t="s">
        <v>72</v>
      </c>
      <c r="Y3778" s="19" t="str">
        <f>VLOOKUP(G3778,'Verweis Kd-Gruppe'!$A$2:$B$8,2,FALSE)</f>
        <v>EXP</v>
      </c>
      <c r="Z3778" s="19" t="str">
        <f>VLOOKUP(J3778,'Verweis Art-Gruppe'!$A$2:$B$15,2,FALSE)</f>
        <v>Geräte</v>
      </c>
      <c r="AA3778" s="19" t="str">
        <f>VLOOKUP(W3778,'Verweis Vertreter'!$A$2:$B$24,2,FALSE)</f>
        <v>Muhsin Yortanli</v>
      </c>
      <c r="AB3778" s="12">
        <f t="shared" si="522"/>
        <v>2</v>
      </c>
      <c r="AC3778" s="12">
        <f t="shared" si="527"/>
        <v>220</v>
      </c>
      <c r="AD3778" s="12">
        <f t="shared" si="528"/>
        <v>238</v>
      </c>
      <c r="AE3778" s="12">
        <f t="shared" si="523"/>
        <v>476</v>
      </c>
      <c r="AF3778" s="12">
        <f t="shared" si="524"/>
        <v>18</v>
      </c>
      <c r="AG3778" s="12">
        <f t="shared" si="525"/>
        <v>36</v>
      </c>
      <c r="AH3778" s="9">
        <f t="shared" si="529"/>
        <v>7.5630252100840331E-2</v>
      </c>
      <c r="AI3778" s="14">
        <f>VLOOKUP(E3778,'Verweis Faktor'!$A:$B,2,FALSE)</f>
        <v>1</v>
      </c>
      <c r="AJ3778" s="14"/>
      <c r="AK3778" s="14" t="str">
        <f>IF(AL3778="Ja","Versandkosten",VLOOKUP(E3778,'Verweis Belegart'!$A$2:$B$9,2,FALSE))</f>
        <v>Hardware</v>
      </c>
      <c r="AL3778" s="14" t="str">
        <f t="shared" si="530"/>
        <v>Nein</v>
      </c>
      <c r="AM3778" s="14" t="str">
        <f t="shared" si="526"/>
        <v>Positiv</v>
      </c>
    </row>
    <row r="3779" spans="1:39" ht="17.25" customHeight="1" x14ac:dyDescent="0.35">
      <c r="A3779" s="17">
        <v>14571503</v>
      </c>
      <c r="B3779" s="2" t="s">
        <v>2197</v>
      </c>
      <c r="C3779" s="1">
        <v>2025001</v>
      </c>
      <c r="D3779" s="1">
        <v>2000983</v>
      </c>
      <c r="E3779" s="2" t="s">
        <v>34</v>
      </c>
      <c r="F3779" s="2" t="s">
        <v>142</v>
      </c>
      <c r="G3779" s="2" t="s">
        <v>66</v>
      </c>
      <c r="H3779" s="2" t="s">
        <v>1023</v>
      </c>
      <c r="I3779" s="2" t="s">
        <v>1024</v>
      </c>
      <c r="J3779" s="2" t="s">
        <v>103</v>
      </c>
      <c r="K3779" s="2" t="s">
        <v>49</v>
      </c>
      <c r="L3779" s="2" t="s">
        <v>269</v>
      </c>
      <c r="M3779" s="2" t="s">
        <v>270</v>
      </c>
      <c r="N3779" s="2" t="s">
        <v>271</v>
      </c>
      <c r="O3779" s="3">
        <v>2</v>
      </c>
      <c r="P3779" s="3">
        <v>417.46170000000001</v>
      </c>
      <c r="Q3779" s="3">
        <v>425</v>
      </c>
      <c r="R3779" s="3">
        <v>850</v>
      </c>
      <c r="S3779" s="3">
        <v>7.5382999999999996</v>
      </c>
      <c r="T3779" s="3">
        <v>15.08</v>
      </c>
      <c r="U3779" s="3">
        <v>1.77</v>
      </c>
      <c r="V3779" s="2" t="s">
        <v>145</v>
      </c>
      <c r="W3779" s="2" t="s">
        <v>146</v>
      </c>
      <c r="X3779" s="2" t="s">
        <v>72</v>
      </c>
      <c r="Y3779" s="19" t="str">
        <f>VLOOKUP(G3779,'Verweis Kd-Gruppe'!$A$2:$B$8,2,FALSE)</f>
        <v>EXP</v>
      </c>
      <c r="Z3779" s="19" t="str">
        <f>VLOOKUP(J3779,'Verweis Art-Gruppe'!$A$2:$B$15,2,FALSE)</f>
        <v>Geräte</v>
      </c>
      <c r="AA3779" s="19" t="str">
        <f>VLOOKUP(W3779,'Verweis Vertreter'!$A$2:$B$24,2,FALSE)</f>
        <v>Muhsin Yortanli</v>
      </c>
      <c r="AB3779" s="12">
        <f t="shared" ref="AB3779:AB3842" si="531">$AI3779*O3779</f>
        <v>2</v>
      </c>
      <c r="AC3779" s="12">
        <f t="shared" si="527"/>
        <v>417.46170000000001</v>
      </c>
      <c r="AD3779" s="12">
        <f t="shared" si="528"/>
        <v>425</v>
      </c>
      <c r="AE3779" s="12">
        <f t="shared" ref="AE3779:AE3842" si="532">$AI3779*R3779</f>
        <v>850</v>
      </c>
      <c r="AF3779" s="12">
        <f t="shared" ref="AF3779:AF3842" si="533">$AI3779*S3779</f>
        <v>7.5382999999999996</v>
      </c>
      <c r="AG3779" s="12">
        <f t="shared" ref="AG3779:AG3842" si="534">$AI3779*T3779</f>
        <v>15.08</v>
      </c>
      <c r="AH3779" s="9">
        <f t="shared" si="529"/>
        <v>1.7741176470588236E-2</v>
      </c>
      <c r="AI3779" s="14">
        <f>VLOOKUP(E3779,'Verweis Faktor'!$A:$B,2,FALSE)</f>
        <v>1</v>
      </c>
      <c r="AJ3779" s="14"/>
      <c r="AK3779" s="14" t="str">
        <f>IF(AL3779="Ja","Versandkosten",VLOOKUP(E3779,'Verweis Belegart'!$A$2:$B$9,2,FALSE))</f>
        <v>Hardware</v>
      </c>
      <c r="AL3779" s="14" t="str">
        <f t="shared" si="530"/>
        <v>Nein</v>
      </c>
      <c r="AM3779" s="14" t="str">
        <f t="shared" ref="AM3779:AM3842" si="535">IF(AG3779&lt;0,"Negativ","Positiv")</f>
        <v>Positiv</v>
      </c>
    </row>
    <row r="3780" spans="1:39" ht="17.25" customHeight="1" x14ac:dyDescent="0.35">
      <c r="A3780" s="17">
        <v>14571503</v>
      </c>
      <c r="B3780" s="2" t="s">
        <v>2197</v>
      </c>
      <c r="C3780" s="1">
        <v>2025001</v>
      </c>
      <c r="D3780" s="1">
        <v>2000983</v>
      </c>
      <c r="E3780" s="2" t="s">
        <v>34</v>
      </c>
      <c r="F3780" s="2" t="s">
        <v>142</v>
      </c>
      <c r="G3780" s="2" t="s">
        <v>66</v>
      </c>
      <c r="H3780" s="2" t="s">
        <v>1023</v>
      </c>
      <c r="I3780" s="2" t="s">
        <v>1024</v>
      </c>
      <c r="J3780" s="2" t="s">
        <v>103</v>
      </c>
      <c r="K3780" s="2" t="s">
        <v>79</v>
      </c>
      <c r="L3780" s="2" t="s">
        <v>56</v>
      </c>
      <c r="M3780" s="2" t="s">
        <v>57</v>
      </c>
      <c r="N3780" s="2" t="s">
        <v>58</v>
      </c>
      <c r="O3780" s="3">
        <v>2</v>
      </c>
      <c r="P3780" s="3">
        <v>605</v>
      </c>
      <c r="Q3780" s="3">
        <v>625</v>
      </c>
      <c r="R3780" s="3">
        <v>1250</v>
      </c>
      <c r="S3780" s="3">
        <v>20</v>
      </c>
      <c r="T3780" s="3">
        <v>40</v>
      </c>
      <c r="U3780" s="3">
        <v>3.2</v>
      </c>
      <c r="V3780" s="2" t="s">
        <v>145</v>
      </c>
      <c r="W3780" s="2" t="s">
        <v>146</v>
      </c>
      <c r="X3780" s="2" t="s">
        <v>72</v>
      </c>
      <c r="Y3780" s="19" t="str">
        <f>VLOOKUP(G3780,'Verweis Kd-Gruppe'!$A$2:$B$8,2,FALSE)</f>
        <v>EXP</v>
      </c>
      <c r="Z3780" s="19" t="str">
        <f>VLOOKUP(J3780,'Verweis Art-Gruppe'!$A$2:$B$15,2,FALSE)</f>
        <v>Geräte</v>
      </c>
      <c r="AA3780" s="19" t="str">
        <f>VLOOKUP(W3780,'Verweis Vertreter'!$A$2:$B$24,2,FALSE)</f>
        <v>Muhsin Yortanli</v>
      </c>
      <c r="AB3780" s="12">
        <f t="shared" si="531"/>
        <v>2</v>
      </c>
      <c r="AC3780" s="12">
        <f t="shared" ref="AC3780:AC3843" si="536">P3780</f>
        <v>605</v>
      </c>
      <c r="AD3780" s="12">
        <f t="shared" ref="AD3780:AD3843" si="537">Q3780</f>
        <v>625</v>
      </c>
      <c r="AE3780" s="12">
        <f t="shared" si="532"/>
        <v>1250</v>
      </c>
      <c r="AF3780" s="12">
        <f t="shared" si="533"/>
        <v>20</v>
      </c>
      <c r="AG3780" s="12">
        <f t="shared" si="534"/>
        <v>40</v>
      </c>
      <c r="AH3780" s="9">
        <f t="shared" ref="AH3780:AH3843" si="538">IF(AF3780=0,0,AG3780/AE3780*AI3780)</f>
        <v>3.2000000000000001E-2</v>
      </c>
      <c r="AI3780" s="14">
        <f>VLOOKUP(E3780,'Verweis Faktor'!$A:$B,2,FALSE)</f>
        <v>1</v>
      </c>
      <c r="AJ3780" s="14"/>
      <c r="AK3780" s="14" t="str">
        <f>IF(AL3780="Ja","Versandkosten",VLOOKUP(E3780,'Verweis Belegart'!$A$2:$B$9,2,FALSE))</f>
        <v>Hardware</v>
      </c>
      <c r="AL3780" s="14" t="str">
        <f t="shared" ref="AL3780:AL3843" si="539">IF(ISNUMBER(FIND("Versandkosten",M3780)),"Ja","Nein")</f>
        <v>Nein</v>
      </c>
      <c r="AM3780" s="14" t="str">
        <f t="shared" si="535"/>
        <v>Positiv</v>
      </c>
    </row>
    <row r="3781" spans="1:39" ht="17.25" customHeight="1" x14ac:dyDescent="0.35">
      <c r="A3781" s="17">
        <v>14571503</v>
      </c>
      <c r="B3781" s="2" t="s">
        <v>2197</v>
      </c>
      <c r="C3781" s="1">
        <v>2025001</v>
      </c>
      <c r="D3781" s="1">
        <v>2000983</v>
      </c>
      <c r="E3781" s="2" t="s">
        <v>34</v>
      </c>
      <c r="F3781" s="2" t="s">
        <v>142</v>
      </c>
      <c r="G3781" s="2" t="s">
        <v>66</v>
      </c>
      <c r="H3781" s="2" t="s">
        <v>1023</v>
      </c>
      <c r="I3781" s="2" t="s">
        <v>1024</v>
      </c>
      <c r="J3781" s="2" t="s">
        <v>103</v>
      </c>
      <c r="K3781" s="2" t="s">
        <v>83</v>
      </c>
      <c r="L3781" s="2" t="s">
        <v>937</v>
      </c>
      <c r="M3781" s="2" t="s">
        <v>938</v>
      </c>
      <c r="N3781" s="2" t="s">
        <v>655</v>
      </c>
      <c r="O3781" s="3">
        <v>1</v>
      </c>
      <c r="P3781" s="3">
        <v>246.00569999999999</v>
      </c>
      <c r="Q3781" s="3">
        <v>267</v>
      </c>
      <c r="R3781" s="3">
        <v>267</v>
      </c>
      <c r="S3781" s="3">
        <v>20.994299999999999</v>
      </c>
      <c r="T3781" s="3">
        <v>20.99</v>
      </c>
      <c r="U3781" s="3">
        <v>7.86</v>
      </c>
      <c r="V3781" s="2" t="s">
        <v>145</v>
      </c>
      <c r="W3781" s="2" t="s">
        <v>146</v>
      </c>
      <c r="X3781" s="2" t="s">
        <v>72</v>
      </c>
      <c r="Y3781" s="19" t="str">
        <f>VLOOKUP(G3781,'Verweis Kd-Gruppe'!$A$2:$B$8,2,FALSE)</f>
        <v>EXP</v>
      </c>
      <c r="Z3781" s="19" t="str">
        <f>VLOOKUP(J3781,'Verweis Art-Gruppe'!$A$2:$B$15,2,FALSE)</f>
        <v>Geräte</v>
      </c>
      <c r="AA3781" s="19" t="str">
        <f>VLOOKUP(W3781,'Verweis Vertreter'!$A$2:$B$24,2,FALSE)</f>
        <v>Muhsin Yortanli</v>
      </c>
      <c r="AB3781" s="12">
        <f t="shared" si="531"/>
        <v>1</v>
      </c>
      <c r="AC3781" s="12">
        <f t="shared" si="536"/>
        <v>246.00569999999999</v>
      </c>
      <c r="AD3781" s="12">
        <f t="shared" si="537"/>
        <v>267</v>
      </c>
      <c r="AE3781" s="12">
        <f t="shared" si="532"/>
        <v>267</v>
      </c>
      <c r="AF3781" s="12">
        <f t="shared" si="533"/>
        <v>20.994299999999999</v>
      </c>
      <c r="AG3781" s="12">
        <f t="shared" si="534"/>
        <v>20.99</v>
      </c>
      <c r="AH3781" s="9">
        <f t="shared" si="538"/>
        <v>7.8614232209737817E-2</v>
      </c>
      <c r="AI3781" s="14">
        <f>VLOOKUP(E3781,'Verweis Faktor'!$A:$B,2,FALSE)</f>
        <v>1</v>
      </c>
      <c r="AJ3781" s="14"/>
      <c r="AK3781" s="14" t="str">
        <f>IF(AL3781="Ja","Versandkosten",VLOOKUP(E3781,'Verweis Belegart'!$A$2:$B$9,2,FALSE))</f>
        <v>Hardware</v>
      </c>
      <c r="AL3781" s="14" t="str">
        <f t="shared" si="539"/>
        <v>Nein</v>
      </c>
      <c r="AM3781" s="14" t="str">
        <f t="shared" si="535"/>
        <v>Positiv</v>
      </c>
    </row>
    <row r="3782" spans="1:39" ht="17.25" customHeight="1" x14ac:dyDescent="0.35">
      <c r="A3782" s="17">
        <v>14571503</v>
      </c>
      <c r="B3782" s="2" t="s">
        <v>2197</v>
      </c>
      <c r="C3782" s="1">
        <v>2025001</v>
      </c>
      <c r="D3782" s="1">
        <v>2000983</v>
      </c>
      <c r="E3782" s="2" t="s">
        <v>34</v>
      </c>
      <c r="F3782" s="2" t="s">
        <v>142</v>
      </c>
      <c r="G3782" s="2" t="s">
        <v>66</v>
      </c>
      <c r="H3782" s="2" t="s">
        <v>1023</v>
      </c>
      <c r="I3782" s="2" t="s">
        <v>1024</v>
      </c>
      <c r="J3782" s="2" t="s">
        <v>103</v>
      </c>
      <c r="K3782" s="2" t="s">
        <v>87</v>
      </c>
      <c r="L3782" s="2" t="s">
        <v>458</v>
      </c>
      <c r="M3782" s="2" t="s">
        <v>459</v>
      </c>
      <c r="N3782" s="2" t="s">
        <v>41</v>
      </c>
      <c r="O3782" s="3">
        <v>2</v>
      </c>
      <c r="P3782" s="3">
        <v>228.69569999999999</v>
      </c>
      <c r="Q3782" s="3">
        <v>237</v>
      </c>
      <c r="R3782" s="3">
        <v>474</v>
      </c>
      <c r="S3782" s="3">
        <v>8.3042999999999996</v>
      </c>
      <c r="T3782" s="3">
        <v>16.61</v>
      </c>
      <c r="U3782" s="3">
        <v>3.5</v>
      </c>
      <c r="V3782" s="2" t="s">
        <v>145</v>
      </c>
      <c r="W3782" s="2" t="s">
        <v>146</v>
      </c>
      <c r="X3782" s="2" t="s">
        <v>72</v>
      </c>
      <c r="Y3782" s="19" t="str">
        <f>VLOOKUP(G3782,'Verweis Kd-Gruppe'!$A$2:$B$8,2,FALSE)</f>
        <v>EXP</v>
      </c>
      <c r="Z3782" s="19" t="str">
        <f>VLOOKUP(J3782,'Verweis Art-Gruppe'!$A$2:$B$15,2,FALSE)</f>
        <v>Geräte</v>
      </c>
      <c r="AA3782" s="19" t="str">
        <f>VLOOKUP(W3782,'Verweis Vertreter'!$A$2:$B$24,2,FALSE)</f>
        <v>Muhsin Yortanli</v>
      </c>
      <c r="AB3782" s="12">
        <f t="shared" si="531"/>
        <v>2</v>
      </c>
      <c r="AC3782" s="12">
        <f t="shared" si="536"/>
        <v>228.69569999999999</v>
      </c>
      <c r="AD3782" s="12">
        <f t="shared" si="537"/>
        <v>237</v>
      </c>
      <c r="AE3782" s="12">
        <f t="shared" si="532"/>
        <v>474</v>
      </c>
      <c r="AF3782" s="12">
        <f t="shared" si="533"/>
        <v>8.3042999999999996</v>
      </c>
      <c r="AG3782" s="12">
        <f t="shared" si="534"/>
        <v>16.61</v>
      </c>
      <c r="AH3782" s="9">
        <f t="shared" si="538"/>
        <v>3.5042194092827002E-2</v>
      </c>
      <c r="AI3782" s="14">
        <f>VLOOKUP(E3782,'Verweis Faktor'!$A:$B,2,FALSE)</f>
        <v>1</v>
      </c>
      <c r="AJ3782" s="14"/>
      <c r="AK3782" s="14" t="str">
        <f>IF(AL3782="Ja","Versandkosten",VLOOKUP(E3782,'Verweis Belegart'!$A$2:$B$9,2,FALSE))</f>
        <v>Hardware</v>
      </c>
      <c r="AL3782" s="14" t="str">
        <f t="shared" si="539"/>
        <v>Nein</v>
      </c>
      <c r="AM3782" s="14" t="str">
        <f t="shared" si="535"/>
        <v>Positiv</v>
      </c>
    </row>
    <row r="3783" spans="1:39" ht="17.25" customHeight="1" x14ac:dyDescent="0.35">
      <c r="A3783" s="17">
        <v>14571503</v>
      </c>
      <c r="B3783" s="2" t="s">
        <v>2197</v>
      </c>
      <c r="C3783" s="1">
        <v>2025001</v>
      </c>
      <c r="D3783" s="1">
        <v>2000983</v>
      </c>
      <c r="E3783" s="2" t="s">
        <v>34</v>
      </c>
      <c r="F3783" s="2" t="s">
        <v>142</v>
      </c>
      <c r="G3783" s="2" t="s">
        <v>66</v>
      </c>
      <c r="H3783" s="2" t="s">
        <v>1023</v>
      </c>
      <c r="I3783" s="2" t="s">
        <v>1024</v>
      </c>
      <c r="J3783" s="2" t="s">
        <v>103</v>
      </c>
      <c r="K3783" s="2" t="s">
        <v>91</v>
      </c>
      <c r="L3783" s="2" t="s">
        <v>653</v>
      </c>
      <c r="M3783" s="2" t="s">
        <v>654</v>
      </c>
      <c r="N3783" s="2" t="s">
        <v>655</v>
      </c>
      <c r="O3783" s="3">
        <v>1</v>
      </c>
      <c r="P3783" s="3">
        <v>246</v>
      </c>
      <c r="Q3783" s="3">
        <v>262</v>
      </c>
      <c r="R3783" s="3">
        <v>262</v>
      </c>
      <c r="S3783" s="3">
        <v>16</v>
      </c>
      <c r="T3783" s="3">
        <v>16</v>
      </c>
      <c r="U3783" s="3">
        <v>6.1</v>
      </c>
      <c r="V3783" s="2" t="s">
        <v>145</v>
      </c>
      <c r="W3783" s="2" t="s">
        <v>146</v>
      </c>
      <c r="X3783" s="2" t="s">
        <v>72</v>
      </c>
      <c r="Y3783" s="19" t="str">
        <f>VLOOKUP(G3783,'Verweis Kd-Gruppe'!$A$2:$B$8,2,FALSE)</f>
        <v>EXP</v>
      </c>
      <c r="Z3783" s="19" t="str">
        <f>VLOOKUP(J3783,'Verweis Art-Gruppe'!$A$2:$B$15,2,FALSE)</f>
        <v>Geräte</v>
      </c>
      <c r="AA3783" s="19" t="str">
        <f>VLOOKUP(W3783,'Verweis Vertreter'!$A$2:$B$24,2,FALSE)</f>
        <v>Muhsin Yortanli</v>
      </c>
      <c r="AB3783" s="12">
        <f t="shared" si="531"/>
        <v>1</v>
      </c>
      <c r="AC3783" s="12">
        <f t="shared" si="536"/>
        <v>246</v>
      </c>
      <c r="AD3783" s="12">
        <f t="shared" si="537"/>
        <v>262</v>
      </c>
      <c r="AE3783" s="12">
        <f t="shared" si="532"/>
        <v>262</v>
      </c>
      <c r="AF3783" s="12">
        <f t="shared" si="533"/>
        <v>16</v>
      </c>
      <c r="AG3783" s="12">
        <f t="shared" si="534"/>
        <v>16</v>
      </c>
      <c r="AH3783" s="9">
        <f t="shared" si="538"/>
        <v>6.1068702290076333E-2</v>
      </c>
      <c r="AI3783" s="14">
        <f>VLOOKUP(E3783,'Verweis Faktor'!$A:$B,2,FALSE)</f>
        <v>1</v>
      </c>
      <c r="AJ3783" s="14"/>
      <c r="AK3783" s="14" t="str">
        <f>IF(AL3783="Ja","Versandkosten",VLOOKUP(E3783,'Verweis Belegart'!$A$2:$B$9,2,FALSE))</f>
        <v>Hardware</v>
      </c>
      <c r="AL3783" s="14" t="str">
        <f t="shared" si="539"/>
        <v>Nein</v>
      </c>
      <c r="AM3783" s="14" t="str">
        <f t="shared" si="535"/>
        <v>Positiv</v>
      </c>
    </row>
    <row r="3784" spans="1:39" ht="17.25" customHeight="1" x14ac:dyDescent="0.35">
      <c r="A3784" s="17">
        <v>14571503</v>
      </c>
      <c r="B3784" s="2" t="s">
        <v>2197</v>
      </c>
      <c r="C3784" s="1">
        <v>2025001</v>
      </c>
      <c r="D3784" s="1">
        <v>2000983</v>
      </c>
      <c r="E3784" s="2" t="s">
        <v>34</v>
      </c>
      <c r="F3784" s="2" t="s">
        <v>142</v>
      </c>
      <c r="G3784" s="2" t="s">
        <v>66</v>
      </c>
      <c r="H3784" s="2" t="s">
        <v>1023</v>
      </c>
      <c r="I3784" s="2" t="s">
        <v>1024</v>
      </c>
      <c r="J3784" s="2" t="s">
        <v>103</v>
      </c>
      <c r="K3784" s="2" t="s">
        <v>95</v>
      </c>
      <c r="L3784" s="2" t="s">
        <v>88</v>
      </c>
      <c r="M3784" s="2" t="s">
        <v>89</v>
      </c>
      <c r="N3784" s="2" t="s">
        <v>90</v>
      </c>
      <c r="O3784" s="3">
        <v>3</v>
      </c>
      <c r="P3784" s="3">
        <v>530.07069999999999</v>
      </c>
      <c r="Q3784" s="3">
        <v>553</v>
      </c>
      <c r="R3784" s="3">
        <v>1659</v>
      </c>
      <c r="S3784" s="3">
        <v>22.929300000000001</v>
      </c>
      <c r="T3784" s="3">
        <v>68.790000000000006</v>
      </c>
      <c r="U3784" s="3">
        <v>4.1399999999999997</v>
      </c>
      <c r="V3784" s="2" t="s">
        <v>145</v>
      </c>
      <c r="W3784" s="2" t="s">
        <v>146</v>
      </c>
      <c r="X3784" s="2" t="s">
        <v>72</v>
      </c>
      <c r="Y3784" s="19" t="str">
        <f>VLOOKUP(G3784,'Verweis Kd-Gruppe'!$A$2:$B$8,2,FALSE)</f>
        <v>EXP</v>
      </c>
      <c r="Z3784" s="19" t="str">
        <f>VLOOKUP(J3784,'Verweis Art-Gruppe'!$A$2:$B$15,2,FALSE)</f>
        <v>Geräte</v>
      </c>
      <c r="AA3784" s="19" t="str">
        <f>VLOOKUP(W3784,'Verweis Vertreter'!$A$2:$B$24,2,FALSE)</f>
        <v>Muhsin Yortanli</v>
      </c>
      <c r="AB3784" s="12">
        <f t="shared" si="531"/>
        <v>3</v>
      </c>
      <c r="AC3784" s="12">
        <f t="shared" si="536"/>
        <v>530.07069999999999</v>
      </c>
      <c r="AD3784" s="12">
        <f t="shared" si="537"/>
        <v>553</v>
      </c>
      <c r="AE3784" s="12">
        <f t="shared" si="532"/>
        <v>1659</v>
      </c>
      <c r="AF3784" s="12">
        <f t="shared" si="533"/>
        <v>22.929300000000001</v>
      </c>
      <c r="AG3784" s="12">
        <f t="shared" si="534"/>
        <v>68.790000000000006</v>
      </c>
      <c r="AH3784" s="9">
        <f t="shared" si="538"/>
        <v>4.1464737793851722E-2</v>
      </c>
      <c r="AI3784" s="14">
        <f>VLOOKUP(E3784,'Verweis Faktor'!$A:$B,2,FALSE)</f>
        <v>1</v>
      </c>
      <c r="AJ3784" s="14"/>
      <c r="AK3784" s="14" t="str">
        <f>IF(AL3784="Ja","Versandkosten",VLOOKUP(E3784,'Verweis Belegart'!$A$2:$B$9,2,FALSE))</f>
        <v>Hardware</v>
      </c>
      <c r="AL3784" s="14" t="str">
        <f t="shared" si="539"/>
        <v>Nein</v>
      </c>
      <c r="AM3784" s="14" t="str">
        <f t="shared" si="535"/>
        <v>Positiv</v>
      </c>
    </row>
    <row r="3785" spans="1:39" ht="17.25" customHeight="1" x14ac:dyDescent="0.35">
      <c r="A3785" s="17">
        <v>14571503</v>
      </c>
      <c r="B3785" s="2" t="s">
        <v>2197</v>
      </c>
      <c r="C3785" s="1">
        <v>2025001</v>
      </c>
      <c r="D3785" s="1">
        <v>2000983</v>
      </c>
      <c r="E3785" s="2" t="s">
        <v>34</v>
      </c>
      <c r="F3785" s="2" t="s">
        <v>142</v>
      </c>
      <c r="G3785" s="2" t="s">
        <v>66</v>
      </c>
      <c r="H3785" s="2" t="s">
        <v>1023</v>
      </c>
      <c r="I3785" s="2" t="s">
        <v>1024</v>
      </c>
      <c r="J3785" s="2" t="s">
        <v>103</v>
      </c>
      <c r="K3785" s="2" t="s">
        <v>99</v>
      </c>
      <c r="L3785" s="2" t="s">
        <v>275</v>
      </c>
      <c r="M3785" s="2" t="s">
        <v>276</v>
      </c>
      <c r="N3785" s="2" t="s">
        <v>271</v>
      </c>
      <c r="O3785" s="3">
        <v>3</v>
      </c>
      <c r="P3785" s="3">
        <v>416</v>
      </c>
      <c r="Q3785" s="3">
        <v>425</v>
      </c>
      <c r="R3785" s="3">
        <v>1275</v>
      </c>
      <c r="S3785" s="3">
        <v>9</v>
      </c>
      <c r="T3785" s="3">
        <v>27</v>
      </c>
      <c r="U3785" s="3">
        <v>2.11</v>
      </c>
      <c r="V3785" s="2" t="s">
        <v>145</v>
      </c>
      <c r="W3785" s="2" t="s">
        <v>146</v>
      </c>
      <c r="X3785" s="2" t="s">
        <v>72</v>
      </c>
      <c r="Y3785" s="19" t="str">
        <f>VLOOKUP(G3785,'Verweis Kd-Gruppe'!$A$2:$B$8,2,FALSE)</f>
        <v>EXP</v>
      </c>
      <c r="Z3785" s="19" t="str">
        <f>VLOOKUP(J3785,'Verweis Art-Gruppe'!$A$2:$B$15,2,FALSE)</f>
        <v>Geräte</v>
      </c>
      <c r="AA3785" s="19" t="str">
        <f>VLOOKUP(W3785,'Verweis Vertreter'!$A$2:$B$24,2,FALSE)</f>
        <v>Muhsin Yortanli</v>
      </c>
      <c r="AB3785" s="12">
        <f t="shared" si="531"/>
        <v>3</v>
      </c>
      <c r="AC3785" s="12">
        <f t="shared" si="536"/>
        <v>416</v>
      </c>
      <c r="AD3785" s="12">
        <f t="shared" si="537"/>
        <v>425</v>
      </c>
      <c r="AE3785" s="12">
        <f t="shared" si="532"/>
        <v>1275</v>
      </c>
      <c r="AF3785" s="12">
        <f t="shared" si="533"/>
        <v>9</v>
      </c>
      <c r="AG3785" s="12">
        <f t="shared" si="534"/>
        <v>27</v>
      </c>
      <c r="AH3785" s="9">
        <f t="shared" si="538"/>
        <v>2.1176470588235293E-2</v>
      </c>
      <c r="AI3785" s="14">
        <f>VLOOKUP(E3785,'Verweis Faktor'!$A:$B,2,FALSE)</f>
        <v>1</v>
      </c>
      <c r="AJ3785" s="14"/>
      <c r="AK3785" s="14" t="str">
        <f>IF(AL3785="Ja","Versandkosten",VLOOKUP(E3785,'Verweis Belegart'!$A$2:$B$9,2,FALSE))</f>
        <v>Hardware</v>
      </c>
      <c r="AL3785" s="14" t="str">
        <f t="shared" si="539"/>
        <v>Nein</v>
      </c>
      <c r="AM3785" s="14" t="str">
        <f t="shared" si="535"/>
        <v>Positiv</v>
      </c>
    </row>
    <row r="3786" spans="1:39" ht="17.25" customHeight="1" x14ac:dyDescent="0.35">
      <c r="A3786" s="17">
        <v>14571503</v>
      </c>
      <c r="B3786" s="2" t="s">
        <v>2197</v>
      </c>
      <c r="C3786" s="1">
        <v>2025001</v>
      </c>
      <c r="D3786" s="1">
        <v>2000983</v>
      </c>
      <c r="E3786" s="2" t="s">
        <v>34</v>
      </c>
      <c r="F3786" s="2" t="s">
        <v>142</v>
      </c>
      <c r="G3786" s="2" t="s">
        <v>66</v>
      </c>
      <c r="H3786" s="2" t="s">
        <v>1023</v>
      </c>
      <c r="I3786" s="2" t="s">
        <v>1024</v>
      </c>
      <c r="J3786" s="2" t="s">
        <v>103</v>
      </c>
      <c r="K3786" s="2" t="s">
        <v>103</v>
      </c>
      <c r="L3786" s="2" t="s">
        <v>395</v>
      </c>
      <c r="M3786" s="2" t="s">
        <v>396</v>
      </c>
      <c r="N3786" s="2" t="s">
        <v>292</v>
      </c>
      <c r="O3786" s="3">
        <v>1</v>
      </c>
      <c r="P3786" s="3">
        <v>912.70759999999996</v>
      </c>
      <c r="Q3786" s="3">
        <v>928</v>
      </c>
      <c r="R3786" s="3">
        <v>928</v>
      </c>
      <c r="S3786" s="3">
        <v>15.292400000000001</v>
      </c>
      <c r="T3786" s="3">
        <v>15.29</v>
      </c>
      <c r="U3786" s="3">
        <v>1.64</v>
      </c>
      <c r="V3786" s="2" t="s">
        <v>145</v>
      </c>
      <c r="W3786" s="2" t="s">
        <v>146</v>
      </c>
      <c r="X3786" s="2" t="s">
        <v>72</v>
      </c>
      <c r="Y3786" s="19" t="str">
        <f>VLOOKUP(G3786,'Verweis Kd-Gruppe'!$A$2:$B$8,2,FALSE)</f>
        <v>EXP</v>
      </c>
      <c r="Z3786" s="19" t="str">
        <f>VLOOKUP(J3786,'Verweis Art-Gruppe'!$A$2:$B$15,2,FALSE)</f>
        <v>Geräte</v>
      </c>
      <c r="AA3786" s="19" t="str">
        <f>VLOOKUP(W3786,'Verweis Vertreter'!$A$2:$B$24,2,FALSE)</f>
        <v>Muhsin Yortanli</v>
      </c>
      <c r="AB3786" s="12">
        <f t="shared" si="531"/>
        <v>1</v>
      </c>
      <c r="AC3786" s="12">
        <f t="shared" si="536"/>
        <v>912.70759999999996</v>
      </c>
      <c r="AD3786" s="12">
        <f t="shared" si="537"/>
        <v>928</v>
      </c>
      <c r="AE3786" s="12">
        <f t="shared" si="532"/>
        <v>928</v>
      </c>
      <c r="AF3786" s="12">
        <f t="shared" si="533"/>
        <v>15.292400000000001</v>
      </c>
      <c r="AG3786" s="12">
        <f t="shared" si="534"/>
        <v>15.29</v>
      </c>
      <c r="AH3786" s="9">
        <f t="shared" si="538"/>
        <v>1.6476293103448274E-2</v>
      </c>
      <c r="AI3786" s="14">
        <f>VLOOKUP(E3786,'Verweis Faktor'!$A:$B,2,FALSE)</f>
        <v>1</v>
      </c>
      <c r="AJ3786" s="14"/>
      <c r="AK3786" s="14" t="str">
        <f>IF(AL3786="Ja","Versandkosten",VLOOKUP(E3786,'Verweis Belegart'!$A$2:$B$9,2,FALSE))</f>
        <v>Hardware</v>
      </c>
      <c r="AL3786" s="14" t="str">
        <f t="shared" si="539"/>
        <v>Nein</v>
      </c>
      <c r="AM3786" s="14" t="str">
        <f t="shared" si="535"/>
        <v>Positiv</v>
      </c>
    </row>
    <row r="3787" spans="1:39" ht="17.25" customHeight="1" x14ac:dyDescent="0.35">
      <c r="A3787" s="17">
        <v>14571503</v>
      </c>
      <c r="B3787" s="2" t="s">
        <v>2197</v>
      </c>
      <c r="C3787" s="1">
        <v>2025001</v>
      </c>
      <c r="D3787" s="1">
        <v>2000983</v>
      </c>
      <c r="E3787" s="2" t="s">
        <v>34</v>
      </c>
      <c r="F3787" s="2" t="s">
        <v>142</v>
      </c>
      <c r="G3787" s="2" t="s">
        <v>66</v>
      </c>
      <c r="H3787" s="2" t="s">
        <v>1023</v>
      </c>
      <c r="I3787" s="2" t="s">
        <v>1024</v>
      </c>
      <c r="J3787" s="2" t="s">
        <v>103</v>
      </c>
      <c r="K3787" s="2" t="s">
        <v>107</v>
      </c>
      <c r="L3787" s="2" t="s">
        <v>281</v>
      </c>
      <c r="M3787" s="2" t="s">
        <v>282</v>
      </c>
      <c r="N3787" s="2" t="s">
        <v>283</v>
      </c>
      <c r="O3787" s="3">
        <v>1</v>
      </c>
      <c r="P3787" s="3">
        <v>494.59449999999998</v>
      </c>
      <c r="Q3787" s="3">
        <v>517</v>
      </c>
      <c r="R3787" s="3">
        <v>517</v>
      </c>
      <c r="S3787" s="3">
        <v>22.4055</v>
      </c>
      <c r="T3787" s="3">
        <v>22.41</v>
      </c>
      <c r="U3787" s="3">
        <v>4.33</v>
      </c>
      <c r="V3787" s="2" t="s">
        <v>145</v>
      </c>
      <c r="W3787" s="2" t="s">
        <v>146</v>
      </c>
      <c r="X3787" s="2" t="s">
        <v>72</v>
      </c>
      <c r="Y3787" s="19" t="str">
        <f>VLOOKUP(G3787,'Verweis Kd-Gruppe'!$A$2:$B$8,2,FALSE)</f>
        <v>EXP</v>
      </c>
      <c r="Z3787" s="19" t="str">
        <f>VLOOKUP(J3787,'Verweis Art-Gruppe'!$A$2:$B$15,2,FALSE)</f>
        <v>Geräte</v>
      </c>
      <c r="AA3787" s="19" t="str">
        <f>VLOOKUP(W3787,'Verweis Vertreter'!$A$2:$B$24,2,FALSE)</f>
        <v>Muhsin Yortanli</v>
      </c>
      <c r="AB3787" s="12">
        <f t="shared" si="531"/>
        <v>1</v>
      </c>
      <c r="AC3787" s="12">
        <f t="shared" si="536"/>
        <v>494.59449999999998</v>
      </c>
      <c r="AD3787" s="12">
        <f t="shared" si="537"/>
        <v>517</v>
      </c>
      <c r="AE3787" s="12">
        <f t="shared" si="532"/>
        <v>517</v>
      </c>
      <c r="AF3787" s="12">
        <f t="shared" si="533"/>
        <v>22.4055</v>
      </c>
      <c r="AG3787" s="12">
        <f t="shared" si="534"/>
        <v>22.41</v>
      </c>
      <c r="AH3787" s="9">
        <f t="shared" si="538"/>
        <v>4.3346228239845262E-2</v>
      </c>
      <c r="AI3787" s="14">
        <f>VLOOKUP(E3787,'Verweis Faktor'!$A:$B,2,FALSE)</f>
        <v>1</v>
      </c>
      <c r="AJ3787" s="14"/>
      <c r="AK3787" s="14" t="str">
        <f>IF(AL3787="Ja","Versandkosten",VLOOKUP(E3787,'Verweis Belegart'!$A$2:$B$9,2,FALSE))</f>
        <v>Hardware</v>
      </c>
      <c r="AL3787" s="14" t="str">
        <f t="shared" si="539"/>
        <v>Nein</v>
      </c>
      <c r="AM3787" s="14" t="str">
        <f t="shared" si="535"/>
        <v>Positiv</v>
      </c>
    </row>
    <row r="3788" spans="1:39" ht="17.25" customHeight="1" x14ac:dyDescent="0.35">
      <c r="A3788" s="17">
        <v>14571503</v>
      </c>
      <c r="B3788" s="2" t="s">
        <v>2197</v>
      </c>
      <c r="C3788" s="1">
        <v>2025001</v>
      </c>
      <c r="D3788" s="1">
        <v>2000983</v>
      </c>
      <c r="E3788" s="2" t="s">
        <v>34</v>
      </c>
      <c r="F3788" s="2" t="s">
        <v>142</v>
      </c>
      <c r="G3788" s="2" t="s">
        <v>66</v>
      </c>
      <c r="H3788" s="2" t="s">
        <v>1023</v>
      </c>
      <c r="I3788" s="2" t="s">
        <v>1024</v>
      </c>
      <c r="J3788" s="2" t="s">
        <v>103</v>
      </c>
      <c r="K3788" s="2" t="s">
        <v>111</v>
      </c>
      <c r="L3788" s="2" t="s">
        <v>1051</v>
      </c>
      <c r="M3788" s="2" t="s">
        <v>1052</v>
      </c>
      <c r="N3788" s="2" t="s">
        <v>1053</v>
      </c>
      <c r="O3788" s="3">
        <v>4</v>
      </c>
      <c r="P3788" s="3">
        <v>157</v>
      </c>
      <c r="Q3788" s="3">
        <v>167</v>
      </c>
      <c r="R3788" s="3">
        <v>668</v>
      </c>
      <c r="S3788" s="3">
        <v>10</v>
      </c>
      <c r="T3788" s="3">
        <v>40</v>
      </c>
      <c r="U3788" s="3">
        <v>5.98</v>
      </c>
      <c r="V3788" s="2" t="s">
        <v>145</v>
      </c>
      <c r="W3788" s="2" t="s">
        <v>146</v>
      </c>
      <c r="X3788" s="2" t="s">
        <v>72</v>
      </c>
      <c r="Y3788" s="19" t="str">
        <f>VLOOKUP(G3788,'Verweis Kd-Gruppe'!$A$2:$B$8,2,FALSE)</f>
        <v>EXP</v>
      </c>
      <c r="Z3788" s="19" t="str">
        <f>VLOOKUP(J3788,'Verweis Art-Gruppe'!$A$2:$B$15,2,FALSE)</f>
        <v>Geräte</v>
      </c>
      <c r="AA3788" s="19" t="str">
        <f>VLOOKUP(W3788,'Verweis Vertreter'!$A$2:$B$24,2,FALSE)</f>
        <v>Muhsin Yortanli</v>
      </c>
      <c r="AB3788" s="12">
        <f t="shared" si="531"/>
        <v>4</v>
      </c>
      <c r="AC3788" s="12">
        <f t="shared" si="536"/>
        <v>157</v>
      </c>
      <c r="AD3788" s="12">
        <f t="shared" si="537"/>
        <v>167</v>
      </c>
      <c r="AE3788" s="12">
        <f t="shared" si="532"/>
        <v>668</v>
      </c>
      <c r="AF3788" s="12">
        <f t="shared" si="533"/>
        <v>10</v>
      </c>
      <c r="AG3788" s="12">
        <f t="shared" si="534"/>
        <v>40</v>
      </c>
      <c r="AH3788" s="9">
        <f t="shared" si="538"/>
        <v>5.9880239520958084E-2</v>
      </c>
      <c r="AI3788" s="14">
        <f>VLOOKUP(E3788,'Verweis Faktor'!$A:$B,2,FALSE)</f>
        <v>1</v>
      </c>
      <c r="AJ3788" s="14"/>
      <c r="AK3788" s="14" t="str">
        <f>IF(AL3788="Ja","Versandkosten",VLOOKUP(E3788,'Verweis Belegart'!$A$2:$B$9,2,FALSE))</f>
        <v>Hardware</v>
      </c>
      <c r="AL3788" s="14" t="str">
        <f t="shared" si="539"/>
        <v>Nein</v>
      </c>
      <c r="AM3788" s="14" t="str">
        <f t="shared" si="535"/>
        <v>Positiv</v>
      </c>
    </row>
    <row r="3789" spans="1:39" ht="17.25" customHeight="1" x14ac:dyDescent="0.35">
      <c r="A3789" s="17">
        <v>14571503</v>
      </c>
      <c r="B3789" s="2" t="s">
        <v>2197</v>
      </c>
      <c r="C3789" s="1">
        <v>2025001</v>
      </c>
      <c r="D3789" s="1">
        <v>2000983</v>
      </c>
      <c r="E3789" s="2" t="s">
        <v>34</v>
      </c>
      <c r="F3789" s="2" t="s">
        <v>142</v>
      </c>
      <c r="G3789" s="2" t="s">
        <v>66</v>
      </c>
      <c r="H3789" s="2" t="s">
        <v>1023</v>
      </c>
      <c r="I3789" s="2" t="s">
        <v>1024</v>
      </c>
      <c r="J3789" s="2" t="s">
        <v>103</v>
      </c>
      <c r="K3789" s="2" t="s">
        <v>115</v>
      </c>
      <c r="L3789" s="2" t="s">
        <v>137</v>
      </c>
      <c r="M3789" s="2" t="s">
        <v>138</v>
      </c>
      <c r="N3789" s="2" t="s">
        <v>139</v>
      </c>
      <c r="O3789" s="3">
        <v>1</v>
      </c>
      <c r="P3789" s="3">
        <v>646.71050000000002</v>
      </c>
      <c r="Q3789" s="3">
        <v>707</v>
      </c>
      <c r="R3789" s="3">
        <v>707</v>
      </c>
      <c r="S3789" s="3">
        <v>60.289499999999997</v>
      </c>
      <c r="T3789" s="3">
        <v>60.29</v>
      </c>
      <c r="U3789" s="3">
        <v>8.52</v>
      </c>
      <c r="V3789" s="2" t="s">
        <v>145</v>
      </c>
      <c r="W3789" s="2" t="s">
        <v>146</v>
      </c>
      <c r="X3789" s="2" t="s">
        <v>72</v>
      </c>
      <c r="Y3789" s="19" t="str">
        <f>VLOOKUP(G3789,'Verweis Kd-Gruppe'!$A$2:$B$8,2,FALSE)</f>
        <v>EXP</v>
      </c>
      <c r="Z3789" s="19" t="str">
        <f>VLOOKUP(J3789,'Verweis Art-Gruppe'!$A$2:$B$15,2,FALSE)</f>
        <v>Geräte</v>
      </c>
      <c r="AA3789" s="19" t="str">
        <f>VLOOKUP(W3789,'Verweis Vertreter'!$A$2:$B$24,2,FALSE)</f>
        <v>Muhsin Yortanli</v>
      </c>
      <c r="AB3789" s="12">
        <f t="shared" si="531"/>
        <v>1</v>
      </c>
      <c r="AC3789" s="12">
        <f t="shared" si="536"/>
        <v>646.71050000000002</v>
      </c>
      <c r="AD3789" s="12">
        <f t="shared" si="537"/>
        <v>707</v>
      </c>
      <c r="AE3789" s="12">
        <f t="shared" si="532"/>
        <v>707</v>
      </c>
      <c r="AF3789" s="12">
        <f t="shared" si="533"/>
        <v>60.289499999999997</v>
      </c>
      <c r="AG3789" s="12">
        <f t="shared" si="534"/>
        <v>60.29</v>
      </c>
      <c r="AH3789" s="9">
        <f t="shared" si="538"/>
        <v>8.5275813295615274E-2</v>
      </c>
      <c r="AI3789" s="14">
        <f>VLOOKUP(E3789,'Verweis Faktor'!$A:$B,2,FALSE)</f>
        <v>1</v>
      </c>
      <c r="AJ3789" s="14"/>
      <c r="AK3789" s="14" t="str">
        <f>IF(AL3789="Ja","Versandkosten",VLOOKUP(E3789,'Verweis Belegart'!$A$2:$B$9,2,FALSE))</f>
        <v>Hardware</v>
      </c>
      <c r="AL3789" s="14" t="str">
        <f t="shared" si="539"/>
        <v>Nein</v>
      </c>
      <c r="AM3789" s="14" t="str">
        <f t="shared" si="535"/>
        <v>Positiv</v>
      </c>
    </row>
    <row r="3790" spans="1:39" ht="17.25" customHeight="1" x14ac:dyDescent="0.35">
      <c r="A3790" s="17">
        <v>14571503</v>
      </c>
      <c r="B3790" s="2" t="s">
        <v>2197</v>
      </c>
      <c r="C3790" s="1">
        <v>2025001</v>
      </c>
      <c r="D3790" s="1">
        <v>2000983</v>
      </c>
      <c r="E3790" s="2" t="s">
        <v>34</v>
      </c>
      <c r="F3790" s="2" t="s">
        <v>142</v>
      </c>
      <c r="G3790" s="2" t="s">
        <v>66</v>
      </c>
      <c r="H3790" s="2" t="s">
        <v>1023</v>
      </c>
      <c r="I3790" s="2" t="s">
        <v>1024</v>
      </c>
      <c r="J3790" s="2" t="s">
        <v>103</v>
      </c>
      <c r="K3790" s="2" t="s">
        <v>289</v>
      </c>
      <c r="L3790" s="2" t="s">
        <v>1264</v>
      </c>
      <c r="M3790" s="2" t="s">
        <v>1265</v>
      </c>
      <c r="N3790" s="2" t="s">
        <v>506</v>
      </c>
      <c r="O3790" s="3">
        <v>3</v>
      </c>
      <c r="P3790" s="3">
        <v>228.01779999999999</v>
      </c>
      <c r="Q3790" s="3">
        <v>228</v>
      </c>
      <c r="R3790" s="3">
        <v>684</v>
      </c>
      <c r="S3790" s="3">
        <v>-1.78E-2</v>
      </c>
      <c r="T3790" s="3">
        <v>-0.05</v>
      </c>
      <c r="U3790" s="3">
        <v>0</v>
      </c>
      <c r="V3790" s="2" t="s">
        <v>145</v>
      </c>
      <c r="W3790" s="2" t="s">
        <v>146</v>
      </c>
      <c r="X3790" s="2" t="s">
        <v>72</v>
      </c>
      <c r="Y3790" s="19" t="str">
        <f>VLOOKUP(G3790,'Verweis Kd-Gruppe'!$A$2:$B$8,2,FALSE)</f>
        <v>EXP</v>
      </c>
      <c r="Z3790" s="19" t="str">
        <f>VLOOKUP(J3790,'Verweis Art-Gruppe'!$A$2:$B$15,2,FALSE)</f>
        <v>Geräte</v>
      </c>
      <c r="AA3790" s="19" t="str">
        <f>VLOOKUP(W3790,'Verweis Vertreter'!$A$2:$B$24,2,FALSE)</f>
        <v>Muhsin Yortanli</v>
      </c>
      <c r="AB3790" s="12">
        <f t="shared" si="531"/>
        <v>3</v>
      </c>
      <c r="AC3790" s="12">
        <f t="shared" si="536"/>
        <v>228.01779999999999</v>
      </c>
      <c r="AD3790" s="12">
        <f t="shared" si="537"/>
        <v>228</v>
      </c>
      <c r="AE3790" s="12">
        <f t="shared" si="532"/>
        <v>684</v>
      </c>
      <c r="AF3790" s="12">
        <f t="shared" si="533"/>
        <v>-1.78E-2</v>
      </c>
      <c r="AG3790" s="12">
        <f t="shared" si="534"/>
        <v>-0.05</v>
      </c>
      <c r="AH3790" s="9">
        <f t="shared" si="538"/>
        <v>-7.3099415204678364E-5</v>
      </c>
      <c r="AI3790" s="14">
        <f>VLOOKUP(E3790,'Verweis Faktor'!$A:$B,2,FALSE)</f>
        <v>1</v>
      </c>
      <c r="AJ3790" s="14"/>
      <c r="AK3790" s="14" t="str">
        <f>IF(AL3790="Ja","Versandkosten",VLOOKUP(E3790,'Verweis Belegart'!$A$2:$B$9,2,FALSE))</f>
        <v>Hardware</v>
      </c>
      <c r="AL3790" s="14" t="str">
        <f t="shared" si="539"/>
        <v>Nein</v>
      </c>
      <c r="AM3790" s="14" t="str">
        <f t="shared" si="535"/>
        <v>Negativ</v>
      </c>
    </row>
    <row r="3791" spans="1:39" ht="17.25" customHeight="1" x14ac:dyDescent="0.35">
      <c r="A3791" s="17">
        <v>14571503</v>
      </c>
      <c r="B3791" s="2" t="s">
        <v>2197</v>
      </c>
      <c r="C3791" s="1">
        <v>2025001</v>
      </c>
      <c r="D3791" s="1">
        <v>2000983</v>
      </c>
      <c r="E3791" s="2" t="s">
        <v>34</v>
      </c>
      <c r="F3791" s="2" t="s">
        <v>142</v>
      </c>
      <c r="G3791" s="2" t="s">
        <v>66</v>
      </c>
      <c r="H3791" s="2" t="s">
        <v>1023</v>
      </c>
      <c r="I3791" s="2" t="s">
        <v>1024</v>
      </c>
      <c r="J3791" s="2" t="s">
        <v>103</v>
      </c>
      <c r="K3791" s="2" t="s">
        <v>293</v>
      </c>
      <c r="L3791" s="2" t="s">
        <v>305</v>
      </c>
      <c r="M3791" s="2" t="s">
        <v>306</v>
      </c>
      <c r="N3791" s="2" t="s">
        <v>283</v>
      </c>
      <c r="O3791" s="3">
        <v>1</v>
      </c>
      <c r="P3791" s="3">
        <v>492.00850000000003</v>
      </c>
      <c r="Q3791" s="3">
        <v>517</v>
      </c>
      <c r="R3791" s="3">
        <v>517</v>
      </c>
      <c r="S3791" s="3">
        <v>24.991499999999998</v>
      </c>
      <c r="T3791" s="3">
        <v>24.99</v>
      </c>
      <c r="U3791" s="3">
        <v>4.83</v>
      </c>
      <c r="V3791" s="2" t="s">
        <v>145</v>
      </c>
      <c r="W3791" s="2" t="s">
        <v>146</v>
      </c>
      <c r="X3791" s="2" t="s">
        <v>72</v>
      </c>
      <c r="Y3791" s="19" t="str">
        <f>VLOOKUP(G3791,'Verweis Kd-Gruppe'!$A$2:$B$8,2,FALSE)</f>
        <v>EXP</v>
      </c>
      <c r="Z3791" s="19" t="str">
        <f>VLOOKUP(J3791,'Verweis Art-Gruppe'!$A$2:$B$15,2,FALSE)</f>
        <v>Geräte</v>
      </c>
      <c r="AA3791" s="19" t="str">
        <f>VLOOKUP(W3791,'Verweis Vertreter'!$A$2:$B$24,2,FALSE)</f>
        <v>Muhsin Yortanli</v>
      </c>
      <c r="AB3791" s="12">
        <f t="shared" si="531"/>
        <v>1</v>
      </c>
      <c r="AC3791" s="12">
        <f t="shared" si="536"/>
        <v>492.00850000000003</v>
      </c>
      <c r="AD3791" s="12">
        <f t="shared" si="537"/>
        <v>517</v>
      </c>
      <c r="AE3791" s="12">
        <f t="shared" si="532"/>
        <v>517</v>
      </c>
      <c r="AF3791" s="12">
        <f t="shared" si="533"/>
        <v>24.991499999999998</v>
      </c>
      <c r="AG3791" s="12">
        <f t="shared" si="534"/>
        <v>24.99</v>
      </c>
      <c r="AH3791" s="9">
        <f t="shared" si="538"/>
        <v>4.8336557059961309E-2</v>
      </c>
      <c r="AI3791" s="14">
        <f>VLOOKUP(E3791,'Verweis Faktor'!$A:$B,2,FALSE)</f>
        <v>1</v>
      </c>
      <c r="AJ3791" s="14"/>
      <c r="AK3791" s="14" t="str">
        <f>IF(AL3791="Ja","Versandkosten",VLOOKUP(E3791,'Verweis Belegart'!$A$2:$B$9,2,FALSE))</f>
        <v>Hardware</v>
      </c>
      <c r="AL3791" s="14" t="str">
        <f t="shared" si="539"/>
        <v>Nein</v>
      </c>
      <c r="AM3791" s="14" t="str">
        <f t="shared" si="535"/>
        <v>Positiv</v>
      </c>
    </row>
    <row r="3792" spans="1:39" ht="17.25" customHeight="1" x14ac:dyDescent="0.35">
      <c r="A3792" s="17">
        <v>14571503</v>
      </c>
      <c r="B3792" s="2" t="s">
        <v>2197</v>
      </c>
      <c r="C3792" s="1">
        <v>2025001</v>
      </c>
      <c r="D3792" s="1">
        <v>2000983</v>
      </c>
      <c r="E3792" s="2" t="s">
        <v>34</v>
      </c>
      <c r="F3792" s="2" t="s">
        <v>142</v>
      </c>
      <c r="G3792" s="2" t="s">
        <v>66</v>
      </c>
      <c r="H3792" s="2" t="s">
        <v>1023</v>
      </c>
      <c r="I3792" s="2" t="s">
        <v>1024</v>
      </c>
      <c r="J3792" s="2" t="s">
        <v>103</v>
      </c>
      <c r="K3792" s="2" t="s">
        <v>296</v>
      </c>
      <c r="L3792" s="2" t="s">
        <v>140</v>
      </c>
      <c r="M3792" s="2" t="s">
        <v>141</v>
      </c>
      <c r="N3792" s="2" t="s">
        <v>128</v>
      </c>
      <c r="O3792" s="3">
        <v>1</v>
      </c>
      <c r="P3792" s="3">
        <v>194</v>
      </c>
      <c r="Q3792" s="3">
        <v>205</v>
      </c>
      <c r="R3792" s="3">
        <v>205</v>
      </c>
      <c r="S3792" s="3">
        <v>11</v>
      </c>
      <c r="T3792" s="3">
        <v>11</v>
      </c>
      <c r="U3792" s="3">
        <v>5.36</v>
      </c>
      <c r="V3792" s="2" t="s">
        <v>145</v>
      </c>
      <c r="W3792" s="2" t="s">
        <v>146</v>
      </c>
      <c r="X3792" s="2" t="s">
        <v>72</v>
      </c>
      <c r="Y3792" s="19" t="str">
        <f>VLOOKUP(G3792,'Verweis Kd-Gruppe'!$A$2:$B$8,2,FALSE)</f>
        <v>EXP</v>
      </c>
      <c r="Z3792" s="19" t="str">
        <f>VLOOKUP(J3792,'Verweis Art-Gruppe'!$A$2:$B$15,2,FALSE)</f>
        <v>Geräte</v>
      </c>
      <c r="AA3792" s="19" t="str">
        <f>VLOOKUP(W3792,'Verweis Vertreter'!$A$2:$B$24,2,FALSE)</f>
        <v>Muhsin Yortanli</v>
      </c>
      <c r="AB3792" s="12">
        <f t="shared" si="531"/>
        <v>1</v>
      </c>
      <c r="AC3792" s="12">
        <f t="shared" si="536"/>
        <v>194</v>
      </c>
      <c r="AD3792" s="12">
        <f t="shared" si="537"/>
        <v>205</v>
      </c>
      <c r="AE3792" s="12">
        <f t="shared" si="532"/>
        <v>205</v>
      </c>
      <c r="AF3792" s="12">
        <f t="shared" si="533"/>
        <v>11</v>
      </c>
      <c r="AG3792" s="12">
        <f t="shared" si="534"/>
        <v>11</v>
      </c>
      <c r="AH3792" s="9">
        <f t="shared" si="538"/>
        <v>5.3658536585365853E-2</v>
      </c>
      <c r="AI3792" s="14">
        <f>VLOOKUP(E3792,'Verweis Faktor'!$A:$B,2,FALSE)</f>
        <v>1</v>
      </c>
      <c r="AJ3792" s="14"/>
      <c r="AK3792" s="14" t="str">
        <f>IF(AL3792="Ja","Versandkosten",VLOOKUP(E3792,'Verweis Belegart'!$A$2:$B$9,2,FALSE))</f>
        <v>Hardware</v>
      </c>
      <c r="AL3792" s="14" t="str">
        <f t="shared" si="539"/>
        <v>Nein</v>
      </c>
      <c r="AM3792" s="14" t="str">
        <f t="shared" si="535"/>
        <v>Positiv</v>
      </c>
    </row>
    <row r="3793" spans="1:39" ht="17.25" customHeight="1" x14ac:dyDescent="0.35">
      <c r="A3793" s="17">
        <v>14571503</v>
      </c>
      <c r="B3793" s="2" t="s">
        <v>2197</v>
      </c>
      <c r="C3793" s="1">
        <v>2025001</v>
      </c>
      <c r="D3793" s="1">
        <v>2000983</v>
      </c>
      <c r="E3793" s="2" t="s">
        <v>34</v>
      </c>
      <c r="F3793" s="2" t="s">
        <v>142</v>
      </c>
      <c r="G3793" s="2" t="s">
        <v>66</v>
      </c>
      <c r="H3793" s="2" t="s">
        <v>1023</v>
      </c>
      <c r="I3793" s="2" t="s">
        <v>1024</v>
      </c>
      <c r="J3793" s="2" t="s">
        <v>103</v>
      </c>
      <c r="K3793" s="2" t="s">
        <v>299</v>
      </c>
      <c r="L3793" s="2" t="s">
        <v>63</v>
      </c>
      <c r="M3793" s="2" t="s">
        <v>64</v>
      </c>
      <c r="N3793" s="2" t="s">
        <v>65</v>
      </c>
      <c r="O3793" s="3">
        <v>1</v>
      </c>
      <c r="P3793" s="3">
        <v>197.0257</v>
      </c>
      <c r="Q3793" s="3">
        <v>217</v>
      </c>
      <c r="R3793" s="3">
        <v>217</v>
      </c>
      <c r="S3793" s="3">
        <v>19.974299999999999</v>
      </c>
      <c r="T3793" s="3">
        <v>19.97</v>
      </c>
      <c r="U3793" s="3">
        <v>9.1999999999999993</v>
      </c>
      <c r="V3793" s="2" t="s">
        <v>145</v>
      </c>
      <c r="W3793" s="2" t="s">
        <v>146</v>
      </c>
      <c r="X3793" s="2" t="s">
        <v>72</v>
      </c>
      <c r="Y3793" s="19" t="str">
        <f>VLOOKUP(G3793,'Verweis Kd-Gruppe'!$A$2:$B$8,2,FALSE)</f>
        <v>EXP</v>
      </c>
      <c r="Z3793" s="19" t="str">
        <f>VLOOKUP(J3793,'Verweis Art-Gruppe'!$A$2:$B$15,2,FALSE)</f>
        <v>Geräte</v>
      </c>
      <c r="AA3793" s="19" t="str">
        <f>VLOOKUP(W3793,'Verweis Vertreter'!$A$2:$B$24,2,FALSE)</f>
        <v>Muhsin Yortanli</v>
      </c>
      <c r="AB3793" s="12">
        <f t="shared" si="531"/>
        <v>1</v>
      </c>
      <c r="AC3793" s="12">
        <f t="shared" si="536"/>
        <v>197.0257</v>
      </c>
      <c r="AD3793" s="12">
        <f t="shared" si="537"/>
        <v>217</v>
      </c>
      <c r="AE3793" s="12">
        <f t="shared" si="532"/>
        <v>217</v>
      </c>
      <c r="AF3793" s="12">
        <f t="shared" si="533"/>
        <v>19.974299999999999</v>
      </c>
      <c r="AG3793" s="12">
        <f t="shared" si="534"/>
        <v>19.97</v>
      </c>
      <c r="AH3793" s="9">
        <f t="shared" si="538"/>
        <v>9.2027649769585246E-2</v>
      </c>
      <c r="AI3793" s="14">
        <f>VLOOKUP(E3793,'Verweis Faktor'!$A:$B,2,FALSE)</f>
        <v>1</v>
      </c>
      <c r="AJ3793" s="14"/>
      <c r="AK3793" s="14" t="str">
        <f>IF(AL3793="Ja","Versandkosten",VLOOKUP(E3793,'Verweis Belegart'!$A$2:$B$9,2,FALSE))</f>
        <v>Hardware</v>
      </c>
      <c r="AL3793" s="14" t="str">
        <f t="shared" si="539"/>
        <v>Nein</v>
      </c>
      <c r="AM3793" s="14" t="str">
        <f t="shared" si="535"/>
        <v>Positiv</v>
      </c>
    </row>
    <row r="3794" spans="1:39" ht="17.25" customHeight="1" x14ac:dyDescent="0.35">
      <c r="A3794" s="17">
        <v>14572076</v>
      </c>
      <c r="B3794" s="2" t="s">
        <v>2197</v>
      </c>
      <c r="C3794" s="1">
        <v>2025001</v>
      </c>
      <c r="D3794" s="1">
        <v>2000984</v>
      </c>
      <c r="E3794" s="2" t="s">
        <v>34</v>
      </c>
      <c r="F3794" s="2" t="s">
        <v>53</v>
      </c>
      <c r="G3794" s="2" t="s">
        <v>36</v>
      </c>
      <c r="H3794" s="2" t="s">
        <v>2331</v>
      </c>
      <c r="I3794" s="2" t="s">
        <v>2332</v>
      </c>
      <c r="J3794" s="2" t="s">
        <v>103</v>
      </c>
      <c r="K3794" s="2" t="s">
        <v>28</v>
      </c>
      <c r="L3794" s="2" t="s">
        <v>2333</v>
      </c>
      <c r="M3794" s="2" t="s">
        <v>2334</v>
      </c>
      <c r="N3794" s="2" t="s">
        <v>131</v>
      </c>
      <c r="O3794" s="3">
        <v>100</v>
      </c>
      <c r="P3794" s="3">
        <v>164.44829999999999</v>
      </c>
      <c r="Q3794" s="3">
        <v>170</v>
      </c>
      <c r="R3794" s="3">
        <v>17000</v>
      </c>
      <c r="S3794" s="3">
        <v>5.5517000000000003</v>
      </c>
      <c r="T3794" s="3">
        <v>555.16999999999996</v>
      </c>
      <c r="U3794" s="3">
        <v>3.26</v>
      </c>
      <c r="V3794" s="2" t="s">
        <v>835</v>
      </c>
      <c r="W3794" s="2" t="s">
        <v>836</v>
      </c>
      <c r="X3794" s="2" t="s">
        <v>44</v>
      </c>
      <c r="Y3794" s="19" t="str">
        <f>VLOOKUP(G3794,'Verweis Kd-Gruppe'!$A$2:$B$8,2,FALSE)</f>
        <v>GRK</v>
      </c>
      <c r="Z3794" s="19" t="str">
        <f>VLOOKUP(J3794,'Verweis Art-Gruppe'!$A$2:$B$15,2,FALSE)</f>
        <v>Geräte</v>
      </c>
      <c r="AA3794" s="19" t="str">
        <f>VLOOKUP(W3794,'Verweis Vertreter'!$A$2:$B$24,2,FALSE)</f>
        <v>Andreas Michels</v>
      </c>
      <c r="AB3794" s="12">
        <f t="shared" si="531"/>
        <v>100</v>
      </c>
      <c r="AC3794" s="12">
        <f t="shared" si="536"/>
        <v>164.44829999999999</v>
      </c>
      <c r="AD3794" s="12">
        <f t="shared" si="537"/>
        <v>170</v>
      </c>
      <c r="AE3794" s="12">
        <f t="shared" si="532"/>
        <v>17000</v>
      </c>
      <c r="AF3794" s="12">
        <f t="shared" si="533"/>
        <v>5.5517000000000003</v>
      </c>
      <c r="AG3794" s="12">
        <f t="shared" si="534"/>
        <v>555.16999999999996</v>
      </c>
      <c r="AH3794" s="9">
        <f t="shared" si="538"/>
        <v>3.2657058823529407E-2</v>
      </c>
      <c r="AI3794" s="14">
        <f>VLOOKUP(E3794,'Verweis Faktor'!$A:$B,2,FALSE)</f>
        <v>1</v>
      </c>
      <c r="AJ3794" s="14"/>
      <c r="AK3794" s="14" t="str">
        <f>IF(AL3794="Ja","Versandkosten",VLOOKUP(E3794,'Verweis Belegart'!$A$2:$B$9,2,FALSE))</f>
        <v>Hardware</v>
      </c>
      <c r="AL3794" s="14" t="str">
        <f t="shared" si="539"/>
        <v>Nein</v>
      </c>
      <c r="AM3794" s="14" t="str">
        <f t="shared" si="535"/>
        <v>Positiv</v>
      </c>
    </row>
    <row r="3795" spans="1:39" ht="17.25" customHeight="1" x14ac:dyDescent="0.35">
      <c r="A3795" s="17">
        <v>14572076</v>
      </c>
      <c r="B3795" s="2" t="s">
        <v>2197</v>
      </c>
      <c r="C3795" s="1">
        <v>2025001</v>
      </c>
      <c r="D3795" s="1">
        <v>2000984</v>
      </c>
      <c r="E3795" s="2" t="s">
        <v>34</v>
      </c>
      <c r="F3795" s="2" t="s">
        <v>53</v>
      </c>
      <c r="G3795" s="2" t="s">
        <v>36</v>
      </c>
      <c r="H3795" s="2" t="s">
        <v>2331</v>
      </c>
      <c r="I3795" s="2" t="s">
        <v>2332</v>
      </c>
      <c r="J3795" s="2" t="s">
        <v>103</v>
      </c>
      <c r="K3795" s="2" t="s">
        <v>45</v>
      </c>
      <c r="L3795" s="2" t="s">
        <v>2335</v>
      </c>
      <c r="M3795" s="2" t="s">
        <v>2336</v>
      </c>
      <c r="N3795" s="2" t="s">
        <v>131</v>
      </c>
      <c r="O3795" s="3">
        <v>100</v>
      </c>
      <c r="P3795" s="3">
        <v>165.5</v>
      </c>
      <c r="Q3795" s="3">
        <v>170</v>
      </c>
      <c r="R3795" s="3">
        <v>17000</v>
      </c>
      <c r="S3795" s="3">
        <v>4.5</v>
      </c>
      <c r="T3795" s="3">
        <v>450</v>
      </c>
      <c r="U3795" s="3">
        <v>2.64</v>
      </c>
      <c r="V3795" s="2" t="s">
        <v>835</v>
      </c>
      <c r="W3795" s="2" t="s">
        <v>836</v>
      </c>
      <c r="X3795" s="2" t="s">
        <v>44</v>
      </c>
      <c r="Y3795" s="19" t="str">
        <f>VLOOKUP(G3795,'Verweis Kd-Gruppe'!$A$2:$B$8,2,FALSE)</f>
        <v>GRK</v>
      </c>
      <c r="Z3795" s="19" t="str">
        <f>VLOOKUP(J3795,'Verweis Art-Gruppe'!$A$2:$B$15,2,FALSE)</f>
        <v>Geräte</v>
      </c>
      <c r="AA3795" s="19" t="str">
        <f>VLOOKUP(W3795,'Verweis Vertreter'!$A$2:$B$24,2,FALSE)</f>
        <v>Andreas Michels</v>
      </c>
      <c r="AB3795" s="12">
        <f t="shared" si="531"/>
        <v>100</v>
      </c>
      <c r="AC3795" s="12">
        <f t="shared" si="536"/>
        <v>165.5</v>
      </c>
      <c r="AD3795" s="12">
        <f t="shared" si="537"/>
        <v>170</v>
      </c>
      <c r="AE3795" s="12">
        <f t="shared" si="532"/>
        <v>17000</v>
      </c>
      <c r="AF3795" s="12">
        <f t="shared" si="533"/>
        <v>4.5</v>
      </c>
      <c r="AG3795" s="12">
        <f t="shared" si="534"/>
        <v>450</v>
      </c>
      <c r="AH3795" s="9">
        <f t="shared" si="538"/>
        <v>2.6470588235294117E-2</v>
      </c>
      <c r="AI3795" s="14">
        <f>VLOOKUP(E3795,'Verweis Faktor'!$A:$B,2,FALSE)</f>
        <v>1</v>
      </c>
      <c r="AJ3795" s="14"/>
      <c r="AK3795" s="14" t="str">
        <f>IF(AL3795="Ja","Versandkosten",VLOOKUP(E3795,'Verweis Belegart'!$A$2:$B$9,2,FALSE))</f>
        <v>Hardware</v>
      </c>
      <c r="AL3795" s="14" t="str">
        <f t="shared" si="539"/>
        <v>Nein</v>
      </c>
      <c r="AM3795" s="14" t="str">
        <f t="shared" si="535"/>
        <v>Positiv</v>
      </c>
    </row>
    <row r="3796" spans="1:39" ht="17.25" customHeight="1" x14ac:dyDescent="0.35">
      <c r="A3796" s="17">
        <v>14573484</v>
      </c>
      <c r="B3796" s="2" t="s">
        <v>2197</v>
      </c>
      <c r="C3796" s="1">
        <v>2025001</v>
      </c>
      <c r="D3796" s="1">
        <v>2000985</v>
      </c>
      <c r="E3796" s="2" t="s">
        <v>34</v>
      </c>
      <c r="F3796" s="2" t="s">
        <v>35</v>
      </c>
      <c r="G3796" s="2" t="s">
        <v>66</v>
      </c>
      <c r="H3796" s="2" t="s">
        <v>2337</v>
      </c>
      <c r="I3796" s="2" t="s">
        <v>2338</v>
      </c>
      <c r="J3796" s="2" t="s">
        <v>304</v>
      </c>
      <c r="K3796" s="2" t="s">
        <v>28</v>
      </c>
      <c r="L3796" s="2" t="s">
        <v>611</v>
      </c>
      <c r="M3796" s="2" t="s">
        <v>612</v>
      </c>
      <c r="N3796" s="2" t="s">
        <v>265</v>
      </c>
      <c r="O3796" s="3">
        <v>1</v>
      </c>
      <c r="P3796" s="3">
        <v>333.97</v>
      </c>
      <c r="Q3796" s="3">
        <v>339</v>
      </c>
      <c r="R3796" s="3">
        <v>339</v>
      </c>
      <c r="S3796" s="3">
        <v>5.03</v>
      </c>
      <c r="T3796" s="3">
        <v>5.03</v>
      </c>
      <c r="U3796" s="3">
        <v>1.48</v>
      </c>
      <c r="V3796" s="2" t="s">
        <v>813</v>
      </c>
      <c r="W3796" s="2" t="s">
        <v>814</v>
      </c>
      <c r="X3796" s="2" t="s">
        <v>125</v>
      </c>
      <c r="Y3796" s="19" t="str">
        <f>VLOOKUP(G3796,'Verweis Kd-Gruppe'!$A$2:$B$8,2,FALSE)</f>
        <v>EXP</v>
      </c>
      <c r="Z3796" s="19" t="str">
        <f>VLOOKUP(J3796,'Verweis Art-Gruppe'!$A$2:$B$15,2,FALSE)</f>
        <v>Zubehör</v>
      </c>
      <c r="AA3796" s="19" t="str">
        <f>VLOOKUP(W3796,'Verweis Vertreter'!$A$2:$B$24,2,FALSE)</f>
        <v>Sokol Kapaj</v>
      </c>
      <c r="AB3796" s="12">
        <f t="shared" si="531"/>
        <v>1</v>
      </c>
      <c r="AC3796" s="12">
        <f t="shared" si="536"/>
        <v>333.97</v>
      </c>
      <c r="AD3796" s="12">
        <f t="shared" si="537"/>
        <v>339</v>
      </c>
      <c r="AE3796" s="12">
        <f t="shared" si="532"/>
        <v>339</v>
      </c>
      <c r="AF3796" s="12">
        <f t="shared" si="533"/>
        <v>5.03</v>
      </c>
      <c r="AG3796" s="12">
        <f t="shared" si="534"/>
        <v>5.03</v>
      </c>
      <c r="AH3796" s="9">
        <f t="shared" si="538"/>
        <v>1.4837758112094396E-2</v>
      </c>
      <c r="AI3796" s="14">
        <f>VLOOKUP(E3796,'Verweis Faktor'!$A:$B,2,FALSE)</f>
        <v>1</v>
      </c>
      <c r="AJ3796" s="14"/>
      <c r="AK3796" s="14" t="str">
        <f>IF(AL3796="Ja","Versandkosten",VLOOKUP(E3796,'Verweis Belegart'!$A$2:$B$9,2,FALSE))</f>
        <v>Hardware</v>
      </c>
      <c r="AL3796" s="14" t="str">
        <f t="shared" si="539"/>
        <v>Nein</v>
      </c>
      <c r="AM3796" s="14" t="str">
        <f t="shared" si="535"/>
        <v>Positiv</v>
      </c>
    </row>
    <row r="3797" spans="1:39" ht="17.25" customHeight="1" x14ac:dyDescent="0.35">
      <c r="A3797" s="17">
        <v>14573484</v>
      </c>
      <c r="B3797" s="2" t="s">
        <v>2197</v>
      </c>
      <c r="C3797" s="1">
        <v>2025001</v>
      </c>
      <c r="D3797" s="1">
        <v>2000985</v>
      </c>
      <c r="E3797" s="2" t="s">
        <v>34</v>
      </c>
      <c r="F3797" s="2" t="s">
        <v>35</v>
      </c>
      <c r="G3797" s="2" t="s">
        <v>66</v>
      </c>
      <c r="H3797" s="2" t="s">
        <v>2337</v>
      </c>
      <c r="I3797" s="2" t="s">
        <v>2338</v>
      </c>
      <c r="J3797" s="2" t="s">
        <v>103</v>
      </c>
      <c r="K3797" s="2" t="s">
        <v>45</v>
      </c>
      <c r="L3797" s="2" t="s">
        <v>1084</v>
      </c>
      <c r="M3797" s="2" t="s">
        <v>1085</v>
      </c>
      <c r="N3797" s="2" t="s">
        <v>1086</v>
      </c>
      <c r="O3797" s="3">
        <v>3</v>
      </c>
      <c r="P3797" s="3">
        <v>80.008700000000005</v>
      </c>
      <c r="Q3797" s="3">
        <v>93</v>
      </c>
      <c r="R3797" s="3">
        <v>279</v>
      </c>
      <c r="S3797" s="3">
        <v>12.991300000000001</v>
      </c>
      <c r="T3797" s="3">
        <v>38.97</v>
      </c>
      <c r="U3797" s="3">
        <v>13.96</v>
      </c>
      <c r="V3797" s="2" t="s">
        <v>813</v>
      </c>
      <c r="W3797" s="2" t="s">
        <v>814</v>
      </c>
      <c r="X3797" s="2" t="s">
        <v>125</v>
      </c>
      <c r="Y3797" s="19" t="str">
        <f>VLOOKUP(G3797,'Verweis Kd-Gruppe'!$A$2:$B$8,2,FALSE)</f>
        <v>EXP</v>
      </c>
      <c r="Z3797" s="19" t="str">
        <f>VLOOKUP(J3797,'Verweis Art-Gruppe'!$A$2:$B$15,2,FALSE)</f>
        <v>Geräte</v>
      </c>
      <c r="AA3797" s="19" t="str">
        <f>VLOOKUP(W3797,'Verweis Vertreter'!$A$2:$B$24,2,FALSE)</f>
        <v>Sokol Kapaj</v>
      </c>
      <c r="AB3797" s="12">
        <f t="shared" si="531"/>
        <v>3</v>
      </c>
      <c r="AC3797" s="12">
        <f t="shared" si="536"/>
        <v>80.008700000000005</v>
      </c>
      <c r="AD3797" s="12">
        <f t="shared" si="537"/>
        <v>93</v>
      </c>
      <c r="AE3797" s="12">
        <f t="shared" si="532"/>
        <v>279</v>
      </c>
      <c r="AF3797" s="12">
        <f t="shared" si="533"/>
        <v>12.991300000000001</v>
      </c>
      <c r="AG3797" s="12">
        <f t="shared" si="534"/>
        <v>38.97</v>
      </c>
      <c r="AH3797" s="9">
        <f t="shared" si="538"/>
        <v>0.13967741935483871</v>
      </c>
      <c r="AI3797" s="14">
        <f>VLOOKUP(E3797,'Verweis Faktor'!$A:$B,2,FALSE)</f>
        <v>1</v>
      </c>
      <c r="AJ3797" s="14"/>
      <c r="AK3797" s="14" t="str">
        <f>IF(AL3797="Ja","Versandkosten",VLOOKUP(E3797,'Verweis Belegart'!$A$2:$B$9,2,FALSE))</f>
        <v>Hardware</v>
      </c>
      <c r="AL3797" s="14" t="str">
        <f t="shared" si="539"/>
        <v>Nein</v>
      </c>
      <c r="AM3797" s="14" t="str">
        <f t="shared" si="535"/>
        <v>Positiv</v>
      </c>
    </row>
    <row r="3798" spans="1:39" ht="17.25" customHeight="1" x14ac:dyDescent="0.35">
      <c r="A3798" s="17">
        <v>14573484</v>
      </c>
      <c r="B3798" s="2" t="s">
        <v>2197</v>
      </c>
      <c r="C3798" s="1">
        <v>2025001</v>
      </c>
      <c r="D3798" s="1">
        <v>2000985</v>
      </c>
      <c r="E3798" s="2" t="s">
        <v>34</v>
      </c>
      <c r="F3798" s="2" t="s">
        <v>35</v>
      </c>
      <c r="G3798" s="2" t="s">
        <v>66</v>
      </c>
      <c r="H3798" s="2" t="s">
        <v>2337</v>
      </c>
      <c r="I3798" s="2" t="s">
        <v>2338</v>
      </c>
      <c r="J3798" s="2" t="s">
        <v>103</v>
      </c>
      <c r="K3798" s="2" t="s">
        <v>49</v>
      </c>
      <c r="L3798" s="2" t="s">
        <v>823</v>
      </c>
      <c r="M3798" s="2" t="s">
        <v>824</v>
      </c>
      <c r="N3798" s="2" t="s">
        <v>187</v>
      </c>
      <c r="O3798" s="3">
        <v>1</v>
      </c>
      <c r="P3798" s="3">
        <v>90.364699999999999</v>
      </c>
      <c r="Q3798" s="3">
        <v>103</v>
      </c>
      <c r="R3798" s="3">
        <v>103</v>
      </c>
      <c r="S3798" s="3">
        <v>12.635300000000001</v>
      </c>
      <c r="T3798" s="3">
        <v>12.64</v>
      </c>
      <c r="U3798" s="3">
        <v>12.26</v>
      </c>
      <c r="V3798" s="2" t="s">
        <v>813</v>
      </c>
      <c r="W3798" s="2" t="s">
        <v>814</v>
      </c>
      <c r="X3798" s="2" t="s">
        <v>125</v>
      </c>
      <c r="Y3798" s="19" t="str">
        <f>VLOOKUP(G3798,'Verweis Kd-Gruppe'!$A$2:$B$8,2,FALSE)</f>
        <v>EXP</v>
      </c>
      <c r="Z3798" s="19" t="str">
        <f>VLOOKUP(J3798,'Verweis Art-Gruppe'!$A$2:$B$15,2,FALSE)</f>
        <v>Geräte</v>
      </c>
      <c r="AA3798" s="19" t="str">
        <f>VLOOKUP(W3798,'Verweis Vertreter'!$A$2:$B$24,2,FALSE)</f>
        <v>Sokol Kapaj</v>
      </c>
      <c r="AB3798" s="12">
        <f t="shared" si="531"/>
        <v>1</v>
      </c>
      <c r="AC3798" s="12">
        <f t="shared" si="536"/>
        <v>90.364699999999999</v>
      </c>
      <c r="AD3798" s="12">
        <f t="shared" si="537"/>
        <v>103</v>
      </c>
      <c r="AE3798" s="12">
        <f t="shared" si="532"/>
        <v>103</v>
      </c>
      <c r="AF3798" s="12">
        <f t="shared" si="533"/>
        <v>12.635300000000001</v>
      </c>
      <c r="AG3798" s="12">
        <f t="shared" si="534"/>
        <v>12.64</v>
      </c>
      <c r="AH3798" s="9">
        <f t="shared" si="538"/>
        <v>0.12271844660194176</v>
      </c>
      <c r="AI3798" s="14">
        <f>VLOOKUP(E3798,'Verweis Faktor'!$A:$B,2,FALSE)</f>
        <v>1</v>
      </c>
      <c r="AJ3798" s="14"/>
      <c r="AK3798" s="14" t="str">
        <f>IF(AL3798="Ja","Versandkosten",VLOOKUP(E3798,'Verweis Belegart'!$A$2:$B$9,2,FALSE))</f>
        <v>Hardware</v>
      </c>
      <c r="AL3798" s="14" t="str">
        <f t="shared" si="539"/>
        <v>Nein</v>
      </c>
      <c r="AM3798" s="14" t="str">
        <f t="shared" si="535"/>
        <v>Positiv</v>
      </c>
    </row>
    <row r="3799" spans="1:39" ht="17.25" customHeight="1" x14ac:dyDescent="0.35">
      <c r="A3799" s="17">
        <v>14573484</v>
      </c>
      <c r="B3799" s="2" t="s">
        <v>2197</v>
      </c>
      <c r="C3799" s="1">
        <v>2025001</v>
      </c>
      <c r="D3799" s="1">
        <v>2000985</v>
      </c>
      <c r="E3799" s="2" t="s">
        <v>34</v>
      </c>
      <c r="F3799" s="2" t="s">
        <v>35</v>
      </c>
      <c r="G3799" s="2" t="s">
        <v>66</v>
      </c>
      <c r="H3799" s="2" t="s">
        <v>2337</v>
      </c>
      <c r="I3799" s="2" t="s">
        <v>2338</v>
      </c>
      <c r="J3799" s="2" t="s">
        <v>103</v>
      </c>
      <c r="K3799" s="2" t="s">
        <v>79</v>
      </c>
      <c r="L3799" s="2" t="s">
        <v>1068</v>
      </c>
      <c r="M3799" s="2" t="s">
        <v>1069</v>
      </c>
      <c r="N3799" s="2" t="s">
        <v>1070</v>
      </c>
      <c r="O3799" s="3">
        <v>12</v>
      </c>
      <c r="P3799" s="3">
        <v>399.14030000000002</v>
      </c>
      <c r="Q3799" s="3">
        <v>419</v>
      </c>
      <c r="R3799" s="3">
        <v>5028</v>
      </c>
      <c r="S3799" s="3">
        <v>19.8597</v>
      </c>
      <c r="T3799" s="3">
        <v>238.32</v>
      </c>
      <c r="U3799" s="3">
        <v>4.7300000000000004</v>
      </c>
      <c r="V3799" s="2" t="s">
        <v>813</v>
      </c>
      <c r="W3799" s="2" t="s">
        <v>814</v>
      </c>
      <c r="X3799" s="2" t="s">
        <v>125</v>
      </c>
      <c r="Y3799" s="19" t="str">
        <f>VLOOKUP(G3799,'Verweis Kd-Gruppe'!$A$2:$B$8,2,FALSE)</f>
        <v>EXP</v>
      </c>
      <c r="Z3799" s="19" t="str">
        <f>VLOOKUP(J3799,'Verweis Art-Gruppe'!$A$2:$B$15,2,FALSE)</f>
        <v>Geräte</v>
      </c>
      <c r="AA3799" s="19" t="str">
        <f>VLOOKUP(W3799,'Verweis Vertreter'!$A$2:$B$24,2,FALSE)</f>
        <v>Sokol Kapaj</v>
      </c>
      <c r="AB3799" s="12">
        <f t="shared" si="531"/>
        <v>12</v>
      </c>
      <c r="AC3799" s="12">
        <f t="shared" si="536"/>
        <v>399.14030000000002</v>
      </c>
      <c r="AD3799" s="12">
        <f t="shared" si="537"/>
        <v>419</v>
      </c>
      <c r="AE3799" s="12">
        <f t="shared" si="532"/>
        <v>5028</v>
      </c>
      <c r="AF3799" s="12">
        <f t="shared" si="533"/>
        <v>19.8597</v>
      </c>
      <c r="AG3799" s="12">
        <f t="shared" si="534"/>
        <v>238.32</v>
      </c>
      <c r="AH3799" s="9">
        <f t="shared" si="538"/>
        <v>4.7398568019093076E-2</v>
      </c>
      <c r="AI3799" s="14">
        <f>VLOOKUP(E3799,'Verweis Faktor'!$A:$B,2,FALSE)</f>
        <v>1</v>
      </c>
      <c r="AJ3799" s="14"/>
      <c r="AK3799" s="14" t="str">
        <f>IF(AL3799="Ja","Versandkosten",VLOOKUP(E3799,'Verweis Belegart'!$A$2:$B$9,2,FALSE))</f>
        <v>Hardware</v>
      </c>
      <c r="AL3799" s="14" t="str">
        <f t="shared" si="539"/>
        <v>Nein</v>
      </c>
      <c r="AM3799" s="14" t="str">
        <f t="shared" si="535"/>
        <v>Positiv</v>
      </c>
    </row>
    <row r="3800" spans="1:39" ht="17.25" customHeight="1" x14ac:dyDescent="0.35">
      <c r="A3800" s="17">
        <v>14573484</v>
      </c>
      <c r="B3800" s="2" t="s">
        <v>2197</v>
      </c>
      <c r="C3800" s="1">
        <v>2025001</v>
      </c>
      <c r="D3800" s="1">
        <v>2000985</v>
      </c>
      <c r="E3800" s="2" t="s">
        <v>34</v>
      </c>
      <c r="F3800" s="2" t="s">
        <v>35</v>
      </c>
      <c r="G3800" s="2" t="s">
        <v>66</v>
      </c>
      <c r="H3800" s="2" t="s">
        <v>2337</v>
      </c>
      <c r="I3800" s="2" t="s">
        <v>2338</v>
      </c>
      <c r="J3800" s="2" t="s">
        <v>103</v>
      </c>
      <c r="K3800" s="2" t="s">
        <v>83</v>
      </c>
      <c r="L3800" s="2" t="s">
        <v>277</v>
      </c>
      <c r="M3800" s="2" t="s">
        <v>278</v>
      </c>
      <c r="N3800" s="2" t="s">
        <v>48</v>
      </c>
      <c r="O3800" s="3">
        <v>1</v>
      </c>
      <c r="P3800" s="3">
        <v>253.2636</v>
      </c>
      <c r="Q3800" s="3">
        <v>265</v>
      </c>
      <c r="R3800" s="3">
        <v>265</v>
      </c>
      <c r="S3800" s="3">
        <v>11.7364</v>
      </c>
      <c r="T3800" s="3">
        <v>11.74</v>
      </c>
      <c r="U3800" s="3">
        <v>4.42</v>
      </c>
      <c r="V3800" s="2" t="s">
        <v>813</v>
      </c>
      <c r="W3800" s="2" t="s">
        <v>814</v>
      </c>
      <c r="X3800" s="2" t="s">
        <v>125</v>
      </c>
      <c r="Y3800" s="19" t="str">
        <f>VLOOKUP(G3800,'Verweis Kd-Gruppe'!$A$2:$B$8,2,FALSE)</f>
        <v>EXP</v>
      </c>
      <c r="Z3800" s="19" t="str">
        <f>VLOOKUP(J3800,'Verweis Art-Gruppe'!$A$2:$B$15,2,FALSE)</f>
        <v>Geräte</v>
      </c>
      <c r="AA3800" s="19" t="str">
        <f>VLOOKUP(W3800,'Verweis Vertreter'!$A$2:$B$24,2,FALSE)</f>
        <v>Sokol Kapaj</v>
      </c>
      <c r="AB3800" s="12">
        <f t="shared" si="531"/>
        <v>1</v>
      </c>
      <c r="AC3800" s="12">
        <f t="shared" si="536"/>
        <v>253.2636</v>
      </c>
      <c r="AD3800" s="12">
        <f t="shared" si="537"/>
        <v>265</v>
      </c>
      <c r="AE3800" s="12">
        <f t="shared" si="532"/>
        <v>265</v>
      </c>
      <c r="AF3800" s="12">
        <f t="shared" si="533"/>
        <v>11.7364</v>
      </c>
      <c r="AG3800" s="12">
        <f t="shared" si="534"/>
        <v>11.74</v>
      </c>
      <c r="AH3800" s="9">
        <f t="shared" si="538"/>
        <v>4.4301886792452831E-2</v>
      </c>
      <c r="AI3800" s="14">
        <f>VLOOKUP(E3800,'Verweis Faktor'!$A:$B,2,FALSE)</f>
        <v>1</v>
      </c>
      <c r="AJ3800" s="14"/>
      <c r="AK3800" s="14" t="str">
        <f>IF(AL3800="Ja","Versandkosten",VLOOKUP(E3800,'Verweis Belegart'!$A$2:$B$9,2,FALSE))</f>
        <v>Hardware</v>
      </c>
      <c r="AL3800" s="14" t="str">
        <f t="shared" si="539"/>
        <v>Nein</v>
      </c>
      <c r="AM3800" s="14" t="str">
        <f t="shared" si="535"/>
        <v>Positiv</v>
      </c>
    </row>
    <row r="3801" spans="1:39" ht="17.25" customHeight="1" x14ac:dyDescent="0.35">
      <c r="A3801" s="17">
        <v>14573960</v>
      </c>
      <c r="B3801" s="2" t="s">
        <v>2197</v>
      </c>
      <c r="C3801" s="1">
        <v>2025001</v>
      </c>
      <c r="D3801" s="1">
        <v>2000986</v>
      </c>
      <c r="E3801" s="2" t="s">
        <v>34</v>
      </c>
      <c r="F3801" s="2" t="s">
        <v>35</v>
      </c>
      <c r="G3801" s="2" t="s">
        <v>66</v>
      </c>
      <c r="H3801" s="2" t="s">
        <v>554</v>
      </c>
      <c r="I3801" s="2" t="s">
        <v>555</v>
      </c>
      <c r="J3801" s="2" t="s">
        <v>103</v>
      </c>
      <c r="K3801" s="2" t="s">
        <v>28</v>
      </c>
      <c r="L3801" s="2" t="s">
        <v>986</v>
      </c>
      <c r="M3801" s="2" t="s">
        <v>987</v>
      </c>
      <c r="N3801" s="2" t="s">
        <v>161</v>
      </c>
      <c r="O3801" s="3">
        <v>2</v>
      </c>
      <c r="P3801" s="3">
        <v>177</v>
      </c>
      <c r="Q3801" s="3">
        <v>189</v>
      </c>
      <c r="R3801" s="3">
        <v>378</v>
      </c>
      <c r="S3801" s="3">
        <v>12</v>
      </c>
      <c r="T3801" s="3">
        <v>24</v>
      </c>
      <c r="U3801" s="3">
        <v>6.34</v>
      </c>
      <c r="V3801" s="2" t="s">
        <v>42</v>
      </c>
      <c r="W3801" s="2" t="s">
        <v>43</v>
      </c>
      <c r="X3801" s="2" t="s">
        <v>33</v>
      </c>
      <c r="Y3801" s="19" t="str">
        <f>VLOOKUP(G3801,'Verweis Kd-Gruppe'!$A$2:$B$8,2,FALSE)</f>
        <v>EXP</v>
      </c>
      <c r="Z3801" s="19" t="str">
        <f>VLOOKUP(J3801,'Verweis Art-Gruppe'!$A$2:$B$15,2,FALSE)</f>
        <v>Geräte</v>
      </c>
      <c r="AA3801" s="19" t="str">
        <f>VLOOKUP(W3801,'Verweis Vertreter'!$A$2:$B$24,2,FALSE)</f>
        <v>Sebastian Faber</v>
      </c>
      <c r="AB3801" s="12">
        <f t="shared" si="531"/>
        <v>2</v>
      </c>
      <c r="AC3801" s="12">
        <f t="shared" si="536"/>
        <v>177</v>
      </c>
      <c r="AD3801" s="12">
        <f t="shared" si="537"/>
        <v>189</v>
      </c>
      <c r="AE3801" s="12">
        <f t="shared" si="532"/>
        <v>378</v>
      </c>
      <c r="AF3801" s="12">
        <f t="shared" si="533"/>
        <v>12</v>
      </c>
      <c r="AG3801" s="12">
        <f t="shared" si="534"/>
        <v>24</v>
      </c>
      <c r="AH3801" s="9">
        <f t="shared" si="538"/>
        <v>6.3492063492063489E-2</v>
      </c>
      <c r="AI3801" s="14">
        <f>VLOOKUP(E3801,'Verweis Faktor'!$A:$B,2,FALSE)</f>
        <v>1</v>
      </c>
      <c r="AJ3801" s="14"/>
      <c r="AK3801" s="14" t="str">
        <f>IF(AL3801="Ja","Versandkosten",VLOOKUP(E3801,'Verweis Belegart'!$A$2:$B$9,2,FALSE))</f>
        <v>Hardware</v>
      </c>
      <c r="AL3801" s="14" t="str">
        <f t="shared" si="539"/>
        <v>Nein</v>
      </c>
      <c r="AM3801" s="14" t="str">
        <f t="shared" si="535"/>
        <v>Positiv</v>
      </c>
    </row>
    <row r="3802" spans="1:39" ht="17.25" customHeight="1" x14ac:dyDescent="0.35">
      <c r="A3802" s="17">
        <v>14573960</v>
      </c>
      <c r="B3802" s="2" t="s">
        <v>2197</v>
      </c>
      <c r="C3802" s="1">
        <v>2025001</v>
      </c>
      <c r="D3802" s="1">
        <v>2000986</v>
      </c>
      <c r="E3802" s="2" t="s">
        <v>34</v>
      </c>
      <c r="F3802" s="2" t="s">
        <v>35</v>
      </c>
      <c r="G3802" s="2" t="s">
        <v>66</v>
      </c>
      <c r="H3802" s="2" t="s">
        <v>554</v>
      </c>
      <c r="I3802" s="2" t="s">
        <v>555</v>
      </c>
      <c r="J3802" s="2" t="s">
        <v>103</v>
      </c>
      <c r="K3802" s="2" t="s">
        <v>45</v>
      </c>
      <c r="L3802" s="2" t="s">
        <v>562</v>
      </c>
      <c r="M3802" s="2" t="s">
        <v>563</v>
      </c>
      <c r="N3802" s="2" t="s">
        <v>155</v>
      </c>
      <c r="O3802" s="3">
        <v>3</v>
      </c>
      <c r="P3802" s="3">
        <v>541</v>
      </c>
      <c r="Q3802" s="3">
        <v>565</v>
      </c>
      <c r="R3802" s="3">
        <v>1695</v>
      </c>
      <c r="S3802" s="3">
        <v>24</v>
      </c>
      <c r="T3802" s="3">
        <v>72</v>
      </c>
      <c r="U3802" s="3">
        <v>4.24</v>
      </c>
      <c r="V3802" s="2" t="s">
        <v>42</v>
      </c>
      <c r="W3802" s="2" t="s">
        <v>43</v>
      </c>
      <c r="X3802" s="2" t="s">
        <v>33</v>
      </c>
      <c r="Y3802" s="19" t="str">
        <f>VLOOKUP(G3802,'Verweis Kd-Gruppe'!$A$2:$B$8,2,FALSE)</f>
        <v>EXP</v>
      </c>
      <c r="Z3802" s="19" t="str">
        <f>VLOOKUP(J3802,'Verweis Art-Gruppe'!$A$2:$B$15,2,FALSE)</f>
        <v>Geräte</v>
      </c>
      <c r="AA3802" s="19" t="str">
        <f>VLOOKUP(W3802,'Verweis Vertreter'!$A$2:$B$24,2,FALSE)</f>
        <v>Sebastian Faber</v>
      </c>
      <c r="AB3802" s="12">
        <f t="shared" si="531"/>
        <v>3</v>
      </c>
      <c r="AC3802" s="12">
        <f t="shared" si="536"/>
        <v>541</v>
      </c>
      <c r="AD3802" s="12">
        <f t="shared" si="537"/>
        <v>565</v>
      </c>
      <c r="AE3802" s="12">
        <f t="shared" si="532"/>
        <v>1695</v>
      </c>
      <c r="AF3802" s="12">
        <f t="shared" si="533"/>
        <v>24</v>
      </c>
      <c r="AG3802" s="12">
        <f t="shared" si="534"/>
        <v>72</v>
      </c>
      <c r="AH3802" s="9">
        <f t="shared" si="538"/>
        <v>4.247787610619469E-2</v>
      </c>
      <c r="AI3802" s="14">
        <f>VLOOKUP(E3802,'Verweis Faktor'!$A:$B,2,FALSE)</f>
        <v>1</v>
      </c>
      <c r="AJ3802" s="14"/>
      <c r="AK3802" s="14" t="str">
        <f>IF(AL3802="Ja","Versandkosten",VLOOKUP(E3802,'Verweis Belegart'!$A$2:$B$9,2,FALSE))</f>
        <v>Hardware</v>
      </c>
      <c r="AL3802" s="14" t="str">
        <f t="shared" si="539"/>
        <v>Nein</v>
      </c>
      <c r="AM3802" s="14" t="str">
        <f t="shared" si="535"/>
        <v>Positiv</v>
      </c>
    </row>
    <row r="3803" spans="1:39" ht="17.25" customHeight="1" x14ac:dyDescent="0.35">
      <c r="A3803" s="17">
        <v>14573960</v>
      </c>
      <c r="B3803" s="2" t="s">
        <v>2197</v>
      </c>
      <c r="C3803" s="1">
        <v>2025001</v>
      </c>
      <c r="D3803" s="1">
        <v>2000986</v>
      </c>
      <c r="E3803" s="2" t="s">
        <v>34</v>
      </c>
      <c r="F3803" s="2" t="s">
        <v>35</v>
      </c>
      <c r="G3803" s="2" t="s">
        <v>66</v>
      </c>
      <c r="H3803" s="2" t="s">
        <v>554</v>
      </c>
      <c r="I3803" s="2" t="s">
        <v>555</v>
      </c>
      <c r="J3803" s="2" t="s">
        <v>103</v>
      </c>
      <c r="K3803" s="2" t="s">
        <v>49</v>
      </c>
      <c r="L3803" s="2" t="s">
        <v>1038</v>
      </c>
      <c r="M3803" s="2" t="s">
        <v>1039</v>
      </c>
      <c r="N3803" s="2" t="s">
        <v>1040</v>
      </c>
      <c r="O3803" s="3">
        <v>1</v>
      </c>
      <c r="P3803" s="3">
        <v>1106.2745</v>
      </c>
      <c r="Q3803" s="3">
        <v>1105</v>
      </c>
      <c r="R3803" s="3">
        <v>1105</v>
      </c>
      <c r="S3803" s="3">
        <v>-1.2745</v>
      </c>
      <c r="T3803" s="3">
        <v>-1.27</v>
      </c>
      <c r="U3803" s="3">
        <v>-0.11</v>
      </c>
      <c r="V3803" s="2" t="s">
        <v>42</v>
      </c>
      <c r="W3803" s="2" t="s">
        <v>43</v>
      </c>
      <c r="X3803" s="2" t="s">
        <v>33</v>
      </c>
      <c r="Y3803" s="19" t="str">
        <f>VLOOKUP(G3803,'Verweis Kd-Gruppe'!$A$2:$B$8,2,FALSE)</f>
        <v>EXP</v>
      </c>
      <c r="Z3803" s="19" t="str">
        <f>VLOOKUP(J3803,'Verweis Art-Gruppe'!$A$2:$B$15,2,FALSE)</f>
        <v>Geräte</v>
      </c>
      <c r="AA3803" s="19" t="str">
        <f>VLOOKUP(W3803,'Verweis Vertreter'!$A$2:$B$24,2,FALSE)</f>
        <v>Sebastian Faber</v>
      </c>
      <c r="AB3803" s="12">
        <f t="shared" si="531"/>
        <v>1</v>
      </c>
      <c r="AC3803" s="12">
        <f t="shared" si="536"/>
        <v>1106.2745</v>
      </c>
      <c r="AD3803" s="12">
        <f t="shared" si="537"/>
        <v>1105</v>
      </c>
      <c r="AE3803" s="12">
        <f t="shared" si="532"/>
        <v>1105</v>
      </c>
      <c r="AF3803" s="12">
        <f t="shared" si="533"/>
        <v>-1.2745</v>
      </c>
      <c r="AG3803" s="12">
        <f t="shared" si="534"/>
        <v>-1.27</v>
      </c>
      <c r="AH3803" s="9">
        <f t="shared" si="538"/>
        <v>-1.1493212669683257E-3</v>
      </c>
      <c r="AI3803" s="14">
        <f>VLOOKUP(E3803,'Verweis Faktor'!$A:$B,2,FALSE)</f>
        <v>1</v>
      </c>
      <c r="AJ3803" s="14"/>
      <c r="AK3803" s="14" t="str">
        <f>IF(AL3803="Ja","Versandkosten",VLOOKUP(E3803,'Verweis Belegart'!$A$2:$B$9,2,FALSE))</f>
        <v>Hardware</v>
      </c>
      <c r="AL3803" s="14" t="str">
        <f t="shared" si="539"/>
        <v>Nein</v>
      </c>
      <c r="AM3803" s="14" t="str">
        <f t="shared" si="535"/>
        <v>Negativ</v>
      </c>
    </row>
    <row r="3804" spans="1:39" ht="17.25" customHeight="1" x14ac:dyDescent="0.35">
      <c r="A3804" s="17">
        <v>14573960</v>
      </c>
      <c r="B3804" s="2" t="s">
        <v>2197</v>
      </c>
      <c r="C3804" s="1">
        <v>2025001</v>
      </c>
      <c r="D3804" s="1">
        <v>2000986</v>
      </c>
      <c r="E3804" s="2" t="s">
        <v>34</v>
      </c>
      <c r="F3804" s="2" t="s">
        <v>35</v>
      </c>
      <c r="G3804" s="2" t="s">
        <v>66</v>
      </c>
      <c r="H3804" s="2" t="s">
        <v>554</v>
      </c>
      <c r="I3804" s="2" t="s">
        <v>555</v>
      </c>
      <c r="J3804" s="2" t="s">
        <v>304</v>
      </c>
      <c r="K3804" s="2" t="s">
        <v>79</v>
      </c>
      <c r="L3804" s="2" t="s">
        <v>1274</v>
      </c>
      <c r="M3804" s="2" t="s">
        <v>1275</v>
      </c>
      <c r="N3804" s="2" t="s">
        <v>1276</v>
      </c>
      <c r="O3804" s="3">
        <v>1</v>
      </c>
      <c r="P3804" s="3">
        <v>15.21</v>
      </c>
      <c r="Q3804" s="3">
        <v>18</v>
      </c>
      <c r="R3804" s="3">
        <v>18</v>
      </c>
      <c r="S3804" s="3">
        <v>2.79</v>
      </c>
      <c r="T3804" s="3">
        <v>2.79</v>
      </c>
      <c r="U3804" s="3">
        <v>15.5</v>
      </c>
      <c r="V3804" s="2" t="s">
        <v>42</v>
      </c>
      <c r="W3804" s="2" t="s">
        <v>43</v>
      </c>
      <c r="X3804" s="2" t="s">
        <v>33</v>
      </c>
      <c r="Y3804" s="19" t="str">
        <f>VLOOKUP(G3804,'Verweis Kd-Gruppe'!$A$2:$B$8,2,FALSE)</f>
        <v>EXP</v>
      </c>
      <c r="Z3804" s="19" t="str">
        <f>VLOOKUP(J3804,'Verweis Art-Gruppe'!$A$2:$B$15,2,FALSE)</f>
        <v>Zubehör</v>
      </c>
      <c r="AA3804" s="19" t="str">
        <f>VLOOKUP(W3804,'Verweis Vertreter'!$A$2:$B$24,2,FALSE)</f>
        <v>Sebastian Faber</v>
      </c>
      <c r="AB3804" s="12">
        <f t="shared" si="531"/>
        <v>1</v>
      </c>
      <c r="AC3804" s="12">
        <f t="shared" si="536"/>
        <v>15.21</v>
      </c>
      <c r="AD3804" s="12">
        <f t="shared" si="537"/>
        <v>18</v>
      </c>
      <c r="AE3804" s="12">
        <f t="shared" si="532"/>
        <v>18</v>
      </c>
      <c r="AF3804" s="12">
        <f t="shared" si="533"/>
        <v>2.79</v>
      </c>
      <c r="AG3804" s="12">
        <f t="shared" si="534"/>
        <v>2.79</v>
      </c>
      <c r="AH3804" s="9">
        <f t="shared" si="538"/>
        <v>0.155</v>
      </c>
      <c r="AI3804" s="14">
        <f>VLOOKUP(E3804,'Verweis Faktor'!$A:$B,2,FALSE)</f>
        <v>1</v>
      </c>
      <c r="AJ3804" s="14"/>
      <c r="AK3804" s="14" t="str">
        <f>IF(AL3804="Ja","Versandkosten",VLOOKUP(E3804,'Verweis Belegart'!$A$2:$B$9,2,FALSE))</f>
        <v>Hardware</v>
      </c>
      <c r="AL3804" s="14" t="str">
        <f t="shared" si="539"/>
        <v>Nein</v>
      </c>
      <c r="AM3804" s="14" t="str">
        <f t="shared" si="535"/>
        <v>Positiv</v>
      </c>
    </row>
    <row r="3805" spans="1:39" ht="17.25" customHeight="1" x14ac:dyDescent="0.35">
      <c r="A3805" s="17">
        <v>14573615</v>
      </c>
      <c r="B3805" s="2" t="s">
        <v>2197</v>
      </c>
      <c r="C3805" s="1">
        <v>2025001</v>
      </c>
      <c r="D3805" s="1">
        <v>2000987</v>
      </c>
      <c r="E3805" s="2" t="s">
        <v>34</v>
      </c>
      <c r="F3805" s="2" t="s">
        <v>35</v>
      </c>
      <c r="G3805" s="2" t="s">
        <v>36</v>
      </c>
      <c r="H3805" s="2" t="s">
        <v>1099</v>
      </c>
      <c r="I3805" s="2" t="s">
        <v>1100</v>
      </c>
      <c r="J3805" s="2" t="s">
        <v>304</v>
      </c>
      <c r="K3805" s="2" t="s">
        <v>28</v>
      </c>
      <c r="L3805" s="2" t="s">
        <v>1606</v>
      </c>
      <c r="M3805" s="2" t="s">
        <v>1607</v>
      </c>
      <c r="N3805" s="2" t="s">
        <v>1408</v>
      </c>
      <c r="O3805" s="3">
        <v>1</v>
      </c>
      <c r="P3805" s="3">
        <v>16.010000000000002</v>
      </c>
      <c r="Q3805" s="3">
        <v>18</v>
      </c>
      <c r="R3805" s="3">
        <v>18</v>
      </c>
      <c r="S3805" s="3">
        <v>1.99</v>
      </c>
      <c r="T3805" s="3">
        <v>1.99</v>
      </c>
      <c r="U3805" s="3">
        <v>11.05</v>
      </c>
      <c r="V3805" s="2" t="s">
        <v>42</v>
      </c>
      <c r="W3805" s="2" t="s">
        <v>43</v>
      </c>
      <c r="X3805" s="2" t="s">
        <v>197</v>
      </c>
      <c r="Y3805" s="19" t="str">
        <f>VLOOKUP(G3805,'Verweis Kd-Gruppe'!$A$2:$B$8,2,FALSE)</f>
        <v>GRK</v>
      </c>
      <c r="Z3805" s="19" t="str">
        <f>VLOOKUP(J3805,'Verweis Art-Gruppe'!$A$2:$B$15,2,FALSE)</f>
        <v>Zubehör</v>
      </c>
      <c r="AA3805" s="19" t="str">
        <f>VLOOKUP(W3805,'Verweis Vertreter'!$A$2:$B$24,2,FALSE)</f>
        <v>Sebastian Faber</v>
      </c>
      <c r="AB3805" s="12">
        <f t="shared" si="531"/>
        <v>1</v>
      </c>
      <c r="AC3805" s="12">
        <f t="shared" si="536"/>
        <v>16.010000000000002</v>
      </c>
      <c r="AD3805" s="12">
        <f t="shared" si="537"/>
        <v>18</v>
      </c>
      <c r="AE3805" s="12">
        <f t="shared" si="532"/>
        <v>18</v>
      </c>
      <c r="AF3805" s="12">
        <f t="shared" si="533"/>
        <v>1.99</v>
      </c>
      <c r="AG3805" s="12">
        <f t="shared" si="534"/>
        <v>1.99</v>
      </c>
      <c r="AH3805" s="9">
        <f t="shared" si="538"/>
        <v>0.11055555555555556</v>
      </c>
      <c r="AI3805" s="14">
        <f>VLOOKUP(E3805,'Verweis Faktor'!$A:$B,2,FALSE)</f>
        <v>1</v>
      </c>
      <c r="AJ3805" s="14"/>
      <c r="AK3805" s="14" t="str">
        <f>IF(AL3805="Ja","Versandkosten",VLOOKUP(E3805,'Verweis Belegart'!$A$2:$B$9,2,FALSE))</f>
        <v>Hardware</v>
      </c>
      <c r="AL3805" s="14" t="str">
        <f t="shared" si="539"/>
        <v>Nein</v>
      </c>
      <c r="AM3805" s="14" t="str">
        <f t="shared" si="535"/>
        <v>Positiv</v>
      </c>
    </row>
    <row r="3806" spans="1:39" ht="17.25" customHeight="1" x14ac:dyDescent="0.35">
      <c r="A3806" s="17">
        <v>14573615</v>
      </c>
      <c r="B3806" s="2" t="s">
        <v>2197</v>
      </c>
      <c r="C3806" s="1">
        <v>2025001</v>
      </c>
      <c r="D3806" s="1">
        <v>2000987</v>
      </c>
      <c r="E3806" s="2" t="s">
        <v>34</v>
      </c>
      <c r="F3806" s="2" t="s">
        <v>35</v>
      </c>
      <c r="G3806" s="2" t="s">
        <v>36</v>
      </c>
      <c r="H3806" s="2" t="s">
        <v>1099</v>
      </c>
      <c r="I3806" s="2" t="s">
        <v>1100</v>
      </c>
      <c r="J3806" s="2" t="s">
        <v>304</v>
      </c>
      <c r="K3806" s="2" t="s">
        <v>45</v>
      </c>
      <c r="L3806" s="2" t="s">
        <v>2003</v>
      </c>
      <c r="M3806" s="2" t="s">
        <v>2004</v>
      </c>
      <c r="N3806" s="2" t="s">
        <v>1408</v>
      </c>
      <c r="O3806" s="3">
        <v>2</v>
      </c>
      <c r="P3806" s="3">
        <v>16.010000000000002</v>
      </c>
      <c r="Q3806" s="3">
        <v>18</v>
      </c>
      <c r="R3806" s="3">
        <v>36</v>
      </c>
      <c r="S3806" s="3">
        <v>1.99</v>
      </c>
      <c r="T3806" s="3">
        <v>3.98</v>
      </c>
      <c r="U3806" s="3">
        <v>11.05</v>
      </c>
      <c r="V3806" s="2" t="s">
        <v>42</v>
      </c>
      <c r="W3806" s="2" t="s">
        <v>43</v>
      </c>
      <c r="X3806" s="2" t="s">
        <v>197</v>
      </c>
      <c r="Y3806" s="19" t="str">
        <f>VLOOKUP(G3806,'Verweis Kd-Gruppe'!$A$2:$B$8,2,FALSE)</f>
        <v>GRK</v>
      </c>
      <c r="Z3806" s="19" t="str">
        <f>VLOOKUP(J3806,'Verweis Art-Gruppe'!$A$2:$B$15,2,FALSE)</f>
        <v>Zubehör</v>
      </c>
      <c r="AA3806" s="19" t="str">
        <f>VLOOKUP(W3806,'Verweis Vertreter'!$A$2:$B$24,2,FALSE)</f>
        <v>Sebastian Faber</v>
      </c>
      <c r="AB3806" s="12">
        <f t="shared" si="531"/>
        <v>2</v>
      </c>
      <c r="AC3806" s="12">
        <f t="shared" si="536"/>
        <v>16.010000000000002</v>
      </c>
      <c r="AD3806" s="12">
        <f t="shared" si="537"/>
        <v>18</v>
      </c>
      <c r="AE3806" s="12">
        <f t="shared" si="532"/>
        <v>36</v>
      </c>
      <c r="AF3806" s="12">
        <f t="shared" si="533"/>
        <v>1.99</v>
      </c>
      <c r="AG3806" s="12">
        <f t="shared" si="534"/>
        <v>3.98</v>
      </c>
      <c r="AH3806" s="9">
        <f t="shared" si="538"/>
        <v>0.11055555555555556</v>
      </c>
      <c r="AI3806" s="14">
        <f>VLOOKUP(E3806,'Verweis Faktor'!$A:$B,2,FALSE)</f>
        <v>1</v>
      </c>
      <c r="AJ3806" s="14"/>
      <c r="AK3806" s="14" t="str">
        <f>IF(AL3806="Ja","Versandkosten",VLOOKUP(E3806,'Verweis Belegart'!$A$2:$B$9,2,FALSE))</f>
        <v>Hardware</v>
      </c>
      <c r="AL3806" s="14" t="str">
        <f t="shared" si="539"/>
        <v>Nein</v>
      </c>
      <c r="AM3806" s="14" t="str">
        <f t="shared" si="535"/>
        <v>Positiv</v>
      </c>
    </row>
    <row r="3807" spans="1:39" ht="17.25" customHeight="1" x14ac:dyDescent="0.35">
      <c r="A3807" s="17">
        <v>14573615</v>
      </c>
      <c r="B3807" s="2" t="s">
        <v>2197</v>
      </c>
      <c r="C3807" s="1">
        <v>2025001</v>
      </c>
      <c r="D3807" s="1">
        <v>2000987</v>
      </c>
      <c r="E3807" s="2" t="s">
        <v>34</v>
      </c>
      <c r="F3807" s="2" t="s">
        <v>35</v>
      </c>
      <c r="G3807" s="2" t="s">
        <v>36</v>
      </c>
      <c r="H3807" s="2" t="s">
        <v>1099</v>
      </c>
      <c r="I3807" s="2" t="s">
        <v>1100</v>
      </c>
      <c r="J3807" s="2" t="s">
        <v>304</v>
      </c>
      <c r="K3807" s="2" t="s">
        <v>49</v>
      </c>
      <c r="L3807" s="2" t="s">
        <v>1079</v>
      </c>
      <c r="M3807" s="2" t="s">
        <v>1080</v>
      </c>
      <c r="N3807" s="2" t="s">
        <v>213</v>
      </c>
      <c r="O3807" s="3">
        <v>1</v>
      </c>
      <c r="P3807" s="3">
        <v>16.010000000000002</v>
      </c>
      <c r="Q3807" s="3">
        <v>18</v>
      </c>
      <c r="R3807" s="3">
        <v>18</v>
      </c>
      <c r="S3807" s="3">
        <v>1.99</v>
      </c>
      <c r="T3807" s="3">
        <v>1.99</v>
      </c>
      <c r="U3807" s="3">
        <v>11.05</v>
      </c>
      <c r="V3807" s="2" t="s">
        <v>42</v>
      </c>
      <c r="W3807" s="2" t="s">
        <v>43</v>
      </c>
      <c r="X3807" s="2" t="s">
        <v>197</v>
      </c>
      <c r="Y3807" s="19" t="str">
        <f>VLOOKUP(G3807,'Verweis Kd-Gruppe'!$A$2:$B$8,2,FALSE)</f>
        <v>GRK</v>
      </c>
      <c r="Z3807" s="19" t="str">
        <f>VLOOKUP(J3807,'Verweis Art-Gruppe'!$A$2:$B$15,2,FALSE)</f>
        <v>Zubehör</v>
      </c>
      <c r="AA3807" s="19" t="str">
        <f>VLOOKUP(W3807,'Verweis Vertreter'!$A$2:$B$24,2,FALSE)</f>
        <v>Sebastian Faber</v>
      </c>
      <c r="AB3807" s="12">
        <f t="shared" si="531"/>
        <v>1</v>
      </c>
      <c r="AC3807" s="12">
        <f t="shared" si="536"/>
        <v>16.010000000000002</v>
      </c>
      <c r="AD3807" s="12">
        <f t="shared" si="537"/>
        <v>18</v>
      </c>
      <c r="AE3807" s="12">
        <f t="shared" si="532"/>
        <v>18</v>
      </c>
      <c r="AF3807" s="12">
        <f t="shared" si="533"/>
        <v>1.99</v>
      </c>
      <c r="AG3807" s="12">
        <f t="shared" si="534"/>
        <v>1.99</v>
      </c>
      <c r="AH3807" s="9">
        <f t="shared" si="538"/>
        <v>0.11055555555555556</v>
      </c>
      <c r="AI3807" s="14">
        <f>VLOOKUP(E3807,'Verweis Faktor'!$A:$B,2,FALSE)</f>
        <v>1</v>
      </c>
      <c r="AJ3807" s="14"/>
      <c r="AK3807" s="14" t="str">
        <f>IF(AL3807="Ja","Versandkosten",VLOOKUP(E3807,'Verweis Belegart'!$A$2:$B$9,2,FALSE))</f>
        <v>Hardware</v>
      </c>
      <c r="AL3807" s="14" t="str">
        <f t="shared" si="539"/>
        <v>Nein</v>
      </c>
      <c r="AM3807" s="14" t="str">
        <f t="shared" si="535"/>
        <v>Positiv</v>
      </c>
    </row>
    <row r="3808" spans="1:39" ht="17.25" customHeight="1" x14ac:dyDescent="0.35">
      <c r="A3808" s="17">
        <v>14573953</v>
      </c>
      <c r="B3808" s="2" t="s">
        <v>2197</v>
      </c>
      <c r="C3808" s="1">
        <v>2025001</v>
      </c>
      <c r="D3808" s="1">
        <v>2000988</v>
      </c>
      <c r="E3808" s="2" t="s">
        <v>34</v>
      </c>
      <c r="F3808" s="2" t="s">
        <v>142</v>
      </c>
      <c r="G3808" s="2" t="s">
        <v>66</v>
      </c>
      <c r="H3808" s="2" t="s">
        <v>1957</v>
      </c>
      <c r="I3808" s="2" t="s">
        <v>1958</v>
      </c>
      <c r="J3808" s="2" t="s">
        <v>103</v>
      </c>
      <c r="K3808" s="2" t="s">
        <v>28</v>
      </c>
      <c r="L3808" s="2" t="s">
        <v>1241</v>
      </c>
      <c r="M3808" s="2" t="s">
        <v>1242</v>
      </c>
      <c r="N3808" s="2" t="s">
        <v>922</v>
      </c>
      <c r="O3808" s="3">
        <v>10</v>
      </c>
      <c r="P3808" s="3">
        <v>74.5</v>
      </c>
      <c r="Q3808" s="3">
        <v>79</v>
      </c>
      <c r="R3808" s="3">
        <v>790</v>
      </c>
      <c r="S3808" s="3">
        <v>4.5</v>
      </c>
      <c r="T3808" s="3">
        <v>45</v>
      </c>
      <c r="U3808" s="3">
        <v>5.69</v>
      </c>
      <c r="V3808" s="2" t="s">
        <v>855</v>
      </c>
      <c r="W3808" s="2" t="s">
        <v>856</v>
      </c>
      <c r="X3808" s="2" t="s">
        <v>72</v>
      </c>
      <c r="Y3808" s="19" t="str">
        <f>VLOOKUP(G3808,'Verweis Kd-Gruppe'!$A$2:$B$8,2,FALSE)</f>
        <v>EXP</v>
      </c>
      <c r="Z3808" s="19" t="str">
        <f>VLOOKUP(J3808,'Verweis Art-Gruppe'!$A$2:$B$15,2,FALSE)</f>
        <v>Geräte</v>
      </c>
      <c r="AA3808" s="19" t="str">
        <f>VLOOKUP(W3808,'Verweis Vertreter'!$A$2:$B$24,2,FALSE)</f>
        <v>Chahid Drimani</v>
      </c>
      <c r="AB3808" s="12">
        <f t="shared" si="531"/>
        <v>10</v>
      </c>
      <c r="AC3808" s="12">
        <f t="shared" si="536"/>
        <v>74.5</v>
      </c>
      <c r="AD3808" s="12">
        <f t="shared" si="537"/>
        <v>79</v>
      </c>
      <c r="AE3808" s="12">
        <f t="shared" si="532"/>
        <v>790</v>
      </c>
      <c r="AF3808" s="12">
        <f t="shared" si="533"/>
        <v>4.5</v>
      </c>
      <c r="AG3808" s="12">
        <f t="shared" si="534"/>
        <v>45</v>
      </c>
      <c r="AH3808" s="9">
        <f t="shared" si="538"/>
        <v>5.6962025316455694E-2</v>
      </c>
      <c r="AI3808" s="14">
        <f>VLOOKUP(E3808,'Verweis Faktor'!$A:$B,2,FALSE)</f>
        <v>1</v>
      </c>
      <c r="AJ3808" s="14"/>
      <c r="AK3808" s="14" t="str">
        <f>IF(AL3808="Ja","Versandkosten",VLOOKUP(E3808,'Verweis Belegart'!$A$2:$B$9,2,FALSE))</f>
        <v>Hardware</v>
      </c>
      <c r="AL3808" s="14" t="str">
        <f t="shared" si="539"/>
        <v>Nein</v>
      </c>
      <c r="AM3808" s="14" t="str">
        <f t="shared" si="535"/>
        <v>Positiv</v>
      </c>
    </row>
    <row r="3809" spans="1:39" ht="17.25" customHeight="1" x14ac:dyDescent="0.35">
      <c r="A3809" s="17">
        <v>14573953</v>
      </c>
      <c r="B3809" s="2" t="s">
        <v>2197</v>
      </c>
      <c r="C3809" s="1">
        <v>2025001</v>
      </c>
      <c r="D3809" s="1">
        <v>2000988</v>
      </c>
      <c r="E3809" s="2" t="s">
        <v>34</v>
      </c>
      <c r="F3809" s="2" t="s">
        <v>142</v>
      </c>
      <c r="G3809" s="2" t="s">
        <v>66</v>
      </c>
      <c r="H3809" s="2" t="s">
        <v>1957</v>
      </c>
      <c r="I3809" s="2" t="s">
        <v>1958</v>
      </c>
      <c r="J3809" s="2" t="s">
        <v>103</v>
      </c>
      <c r="K3809" s="2" t="s">
        <v>45</v>
      </c>
      <c r="L3809" s="2" t="s">
        <v>920</v>
      </c>
      <c r="M3809" s="2" t="s">
        <v>921</v>
      </c>
      <c r="N3809" s="2" t="s">
        <v>922</v>
      </c>
      <c r="O3809" s="3">
        <v>20</v>
      </c>
      <c r="P3809" s="3">
        <v>74.601299999999995</v>
      </c>
      <c r="Q3809" s="3">
        <v>79</v>
      </c>
      <c r="R3809" s="3">
        <v>1580</v>
      </c>
      <c r="S3809" s="3">
        <v>4.3986999999999998</v>
      </c>
      <c r="T3809" s="3">
        <v>87.97</v>
      </c>
      <c r="U3809" s="3">
        <v>5.56</v>
      </c>
      <c r="V3809" s="2" t="s">
        <v>855</v>
      </c>
      <c r="W3809" s="2" t="s">
        <v>856</v>
      </c>
      <c r="X3809" s="2" t="s">
        <v>72</v>
      </c>
      <c r="Y3809" s="19" t="str">
        <f>VLOOKUP(G3809,'Verweis Kd-Gruppe'!$A$2:$B$8,2,FALSE)</f>
        <v>EXP</v>
      </c>
      <c r="Z3809" s="19" t="str">
        <f>VLOOKUP(J3809,'Verweis Art-Gruppe'!$A$2:$B$15,2,FALSE)</f>
        <v>Geräte</v>
      </c>
      <c r="AA3809" s="19" t="str">
        <f>VLOOKUP(W3809,'Verweis Vertreter'!$A$2:$B$24,2,FALSE)</f>
        <v>Chahid Drimani</v>
      </c>
      <c r="AB3809" s="12">
        <f t="shared" si="531"/>
        <v>20</v>
      </c>
      <c r="AC3809" s="12">
        <f t="shared" si="536"/>
        <v>74.601299999999995</v>
      </c>
      <c r="AD3809" s="12">
        <f t="shared" si="537"/>
        <v>79</v>
      </c>
      <c r="AE3809" s="12">
        <f t="shared" si="532"/>
        <v>1580</v>
      </c>
      <c r="AF3809" s="12">
        <f t="shared" si="533"/>
        <v>4.3986999999999998</v>
      </c>
      <c r="AG3809" s="12">
        <f t="shared" si="534"/>
        <v>87.97</v>
      </c>
      <c r="AH3809" s="9">
        <f t="shared" si="538"/>
        <v>5.5677215189873418E-2</v>
      </c>
      <c r="AI3809" s="14">
        <f>VLOOKUP(E3809,'Verweis Faktor'!$A:$B,2,FALSE)</f>
        <v>1</v>
      </c>
      <c r="AJ3809" s="14"/>
      <c r="AK3809" s="14" t="str">
        <f>IF(AL3809="Ja","Versandkosten",VLOOKUP(E3809,'Verweis Belegart'!$A$2:$B$9,2,FALSE))</f>
        <v>Hardware</v>
      </c>
      <c r="AL3809" s="14" t="str">
        <f t="shared" si="539"/>
        <v>Nein</v>
      </c>
      <c r="AM3809" s="14" t="str">
        <f t="shared" si="535"/>
        <v>Positiv</v>
      </c>
    </row>
    <row r="3810" spans="1:39" ht="17.25" customHeight="1" x14ac:dyDescent="0.35">
      <c r="A3810" s="17">
        <v>14573953</v>
      </c>
      <c r="B3810" s="2" t="s">
        <v>2197</v>
      </c>
      <c r="C3810" s="1">
        <v>2025001</v>
      </c>
      <c r="D3810" s="1">
        <v>2000988</v>
      </c>
      <c r="E3810" s="2" t="s">
        <v>34</v>
      </c>
      <c r="F3810" s="2" t="s">
        <v>142</v>
      </c>
      <c r="G3810" s="2" t="s">
        <v>66</v>
      </c>
      <c r="H3810" s="2" t="s">
        <v>1957</v>
      </c>
      <c r="I3810" s="2" t="s">
        <v>1958</v>
      </c>
      <c r="J3810" s="2" t="s">
        <v>103</v>
      </c>
      <c r="K3810" s="2" t="s">
        <v>49</v>
      </c>
      <c r="L3810" s="2" t="s">
        <v>455</v>
      </c>
      <c r="M3810" s="2" t="s">
        <v>456</v>
      </c>
      <c r="N3810" s="2" t="s">
        <v>457</v>
      </c>
      <c r="O3810" s="3">
        <v>1</v>
      </c>
      <c r="P3810" s="3">
        <v>848.8066</v>
      </c>
      <c r="Q3810" s="3">
        <v>839</v>
      </c>
      <c r="R3810" s="3">
        <v>839</v>
      </c>
      <c r="S3810" s="3">
        <v>-9.8065999999999995</v>
      </c>
      <c r="T3810" s="3">
        <v>-9.81</v>
      </c>
      <c r="U3810" s="3">
        <v>-1.1599999999999999</v>
      </c>
      <c r="V3810" s="2" t="s">
        <v>855</v>
      </c>
      <c r="W3810" s="2" t="s">
        <v>856</v>
      </c>
      <c r="X3810" s="2" t="s">
        <v>72</v>
      </c>
      <c r="Y3810" s="19" t="str">
        <f>VLOOKUP(G3810,'Verweis Kd-Gruppe'!$A$2:$B$8,2,FALSE)</f>
        <v>EXP</v>
      </c>
      <c r="Z3810" s="19" t="str">
        <f>VLOOKUP(J3810,'Verweis Art-Gruppe'!$A$2:$B$15,2,FALSE)</f>
        <v>Geräte</v>
      </c>
      <c r="AA3810" s="19" t="str">
        <f>VLOOKUP(W3810,'Verweis Vertreter'!$A$2:$B$24,2,FALSE)</f>
        <v>Chahid Drimani</v>
      </c>
      <c r="AB3810" s="12">
        <f t="shared" si="531"/>
        <v>1</v>
      </c>
      <c r="AC3810" s="12">
        <f t="shared" si="536"/>
        <v>848.8066</v>
      </c>
      <c r="AD3810" s="12">
        <f t="shared" si="537"/>
        <v>839</v>
      </c>
      <c r="AE3810" s="12">
        <f t="shared" si="532"/>
        <v>839</v>
      </c>
      <c r="AF3810" s="12">
        <f t="shared" si="533"/>
        <v>-9.8065999999999995</v>
      </c>
      <c r="AG3810" s="12">
        <f t="shared" si="534"/>
        <v>-9.81</v>
      </c>
      <c r="AH3810" s="9">
        <f t="shared" si="538"/>
        <v>-1.1692491060786651E-2</v>
      </c>
      <c r="AI3810" s="14">
        <f>VLOOKUP(E3810,'Verweis Faktor'!$A:$B,2,FALSE)</f>
        <v>1</v>
      </c>
      <c r="AJ3810" s="14"/>
      <c r="AK3810" s="14" t="str">
        <f>IF(AL3810="Ja","Versandkosten",VLOOKUP(E3810,'Verweis Belegart'!$A$2:$B$9,2,FALSE))</f>
        <v>Hardware</v>
      </c>
      <c r="AL3810" s="14" t="str">
        <f t="shared" si="539"/>
        <v>Nein</v>
      </c>
      <c r="AM3810" s="14" t="str">
        <f t="shared" si="535"/>
        <v>Negativ</v>
      </c>
    </row>
    <row r="3811" spans="1:39" ht="17.25" customHeight="1" x14ac:dyDescent="0.35">
      <c r="A3811" s="17">
        <v>14573953</v>
      </c>
      <c r="B3811" s="2" t="s">
        <v>2197</v>
      </c>
      <c r="C3811" s="1">
        <v>2025001</v>
      </c>
      <c r="D3811" s="1">
        <v>2000988</v>
      </c>
      <c r="E3811" s="2" t="s">
        <v>34</v>
      </c>
      <c r="F3811" s="2" t="s">
        <v>142</v>
      </c>
      <c r="G3811" s="2" t="s">
        <v>66</v>
      </c>
      <c r="H3811" s="2" t="s">
        <v>1957</v>
      </c>
      <c r="I3811" s="2" t="s">
        <v>1958</v>
      </c>
      <c r="J3811" s="2" t="s">
        <v>103</v>
      </c>
      <c r="K3811" s="2" t="s">
        <v>79</v>
      </c>
      <c r="L3811" s="2" t="s">
        <v>1414</v>
      </c>
      <c r="M3811" s="2" t="s">
        <v>1415</v>
      </c>
      <c r="N3811" s="2" t="s">
        <v>922</v>
      </c>
      <c r="O3811" s="3">
        <v>10</v>
      </c>
      <c r="P3811" s="3">
        <v>74.944500000000005</v>
      </c>
      <c r="Q3811" s="3">
        <v>79</v>
      </c>
      <c r="R3811" s="3">
        <v>790</v>
      </c>
      <c r="S3811" s="3">
        <v>4.0555000000000003</v>
      </c>
      <c r="T3811" s="3">
        <v>40.549999999999997</v>
      </c>
      <c r="U3811" s="3">
        <v>5.13</v>
      </c>
      <c r="V3811" s="2" t="s">
        <v>855</v>
      </c>
      <c r="W3811" s="2" t="s">
        <v>856</v>
      </c>
      <c r="X3811" s="2" t="s">
        <v>72</v>
      </c>
      <c r="Y3811" s="19" t="str">
        <f>VLOOKUP(G3811,'Verweis Kd-Gruppe'!$A$2:$B$8,2,FALSE)</f>
        <v>EXP</v>
      </c>
      <c r="Z3811" s="19" t="str">
        <f>VLOOKUP(J3811,'Verweis Art-Gruppe'!$A$2:$B$15,2,FALSE)</f>
        <v>Geräte</v>
      </c>
      <c r="AA3811" s="19" t="str">
        <f>VLOOKUP(W3811,'Verweis Vertreter'!$A$2:$B$24,2,FALSE)</f>
        <v>Chahid Drimani</v>
      </c>
      <c r="AB3811" s="12">
        <f t="shared" si="531"/>
        <v>10</v>
      </c>
      <c r="AC3811" s="12">
        <f t="shared" si="536"/>
        <v>74.944500000000005</v>
      </c>
      <c r="AD3811" s="12">
        <f t="shared" si="537"/>
        <v>79</v>
      </c>
      <c r="AE3811" s="12">
        <f t="shared" si="532"/>
        <v>790</v>
      </c>
      <c r="AF3811" s="12">
        <f t="shared" si="533"/>
        <v>4.0555000000000003</v>
      </c>
      <c r="AG3811" s="12">
        <f t="shared" si="534"/>
        <v>40.549999999999997</v>
      </c>
      <c r="AH3811" s="9">
        <f t="shared" si="538"/>
        <v>5.132911392405063E-2</v>
      </c>
      <c r="AI3811" s="14">
        <f>VLOOKUP(E3811,'Verweis Faktor'!$A:$B,2,FALSE)</f>
        <v>1</v>
      </c>
      <c r="AJ3811" s="14"/>
      <c r="AK3811" s="14" t="str">
        <f>IF(AL3811="Ja","Versandkosten",VLOOKUP(E3811,'Verweis Belegart'!$A$2:$B$9,2,FALSE))</f>
        <v>Hardware</v>
      </c>
      <c r="AL3811" s="14" t="str">
        <f t="shared" si="539"/>
        <v>Nein</v>
      </c>
      <c r="AM3811" s="14" t="str">
        <f t="shared" si="535"/>
        <v>Positiv</v>
      </c>
    </row>
    <row r="3812" spans="1:39" ht="17.25" customHeight="1" x14ac:dyDescent="0.35">
      <c r="A3812" s="17">
        <v>14573953</v>
      </c>
      <c r="B3812" s="2" t="s">
        <v>2197</v>
      </c>
      <c r="C3812" s="1">
        <v>2025001</v>
      </c>
      <c r="D3812" s="1">
        <v>2000988</v>
      </c>
      <c r="E3812" s="2" t="s">
        <v>34</v>
      </c>
      <c r="F3812" s="2" t="s">
        <v>142</v>
      </c>
      <c r="G3812" s="2" t="s">
        <v>66</v>
      </c>
      <c r="H3812" s="2" t="s">
        <v>1957</v>
      </c>
      <c r="I3812" s="2" t="s">
        <v>1958</v>
      </c>
      <c r="J3812" s="2" t="s">
        <v>103</v>
      </c>
      <c r="K3812" s="2" t="s">
        <v>83</v>
      </c>
      <c r="L3812" s="2" t="s">
        <v>348</v>
      </c>
      <c r="M3812" s="2" t="s">
        <v>349</v>
      </c>
      <c r="N3812" s="2" t="s">
        <v>350</v>
      </c>
      <c r="O3812" s="3">
        <v>13</v>
      </c>
      <c r="P3812" s="3">
        <v>120.9417</v>
      </c>
      <c r="Q3812" s="3">
        <v>126</v>
      </c>
      <c r="R3812" s="3">
        <v>1638</v>
      </c>
      <c r="S3812" s="3">
        <v>5.0583</v>
      </c>
      <c r="T3812" s="3">
        <v>65.760000000000005</v>
      </c>
      <c r="U3812" s="3">
        <v>4.01</v>
      </c>
      <c r="V3812" s="2" t="s">
        <v>855</v>
      </c>
      <c r="W3812" s="2" t="s">
        <v>856</v>
      </c>
      <c r="X3812" s="2" t="s">
        <v>72</v>
      </c>
      <c r="Y3812" s="19" t="str">
        <f>VLOOKUP(G3812,'Verweis Kd-Gruppe'!$A$2:$B$8,2,FALSE)</f>
        <v>EXP</v>
      </c>
      <c r="Z3812" s="19" t="str">
        <f>VLOOKUP(J3812,'Verweis Art-Gruppe'!$A$2:$B$15,2,FALSE)</f>
        <v>Geräte</v>
      </c>
      <c r="AA3812" s="19" t="str">
        <f>VLOOKUP(W3812,'Verweis Vertreter'!$A$2:$B$24,2,FALSE)</f>
        <v>Chahid Drimani</v>
      </c>
      <c r="AB3812" s="12">
        <f t="shared" si="531"/>
        <v>13</v>
      </c>
      <c r="AC3812" s="12">
        <f t="shared" si="536"/>
        <v>120.9417</v>
      </c>
      <c r="AD3812" s="12">
        <f t="shared" si="537"/>
        <v>126</v>
      </c>
      <c r="AE3812" s="12">
        <f t="shared" si="532"/>
        <v>1638</v>
      </c>
      <c r="AF3812" s="12">
        <f t="shared" si="533"/>
        <v>5.0583</v>
      </c>
      <c r="AG3812" s="12">
        <f t="shared" si="534"/>
        <v>65.760000000000005</v>
      </c>
      <c r="AH3812" s="9">
        <f t="shared" si="538"/>
        <v>4.0146520146520148E-2</v>
      </c>
      <c r="AI3812" s="14">
        <f>VLOOKUP(E3812,'Verweis Faktor'!$A:$B,2,FALSE)</f>
        <v>1</v>
      </c>
      <c r="AJ3812" s="14"/>
      <c r="AK3812" s="14" t="str">
        <f>IF(AL3812="Ja","Versandkosten",VLOOKUP(E3812,'Verweis Belegart'!$A$2:$B$9,2,FALSE))</f>
        <v>Hardware</v>
      </c>
      <c r="AL3812" s="14" t="str">
        <f t="shared" si="539"/>
        <v>Nein</v>
      </c>
      <c r="AM3812" s="14" t="str">
        <f t="shared" si="535"/>
        <v>Positiv</v>
      </c>
    </row>
    <row r="3813" spans="1:39" ht="17.25" customHeight="1" x14ac:dyDescent="0.35">
      <c r="A3813" s="17">
        <v>14573924</v>
      </c>
      <c r="B3813" s="2" t="s">
        <v>2197</v>
      </c>
      <c r="C3813" s="1">
        <v>2025001</v>
      </c>
      <c r="D3813" s="1">
        <v>2000989</v>
      </c>
      <c r="E3813" s="2" t="s">
        <v>34</v>
      </c>
      <c r="F3813" s="2" t="s">
        <v>53</v>
      </c>
      <c r="G3813" s="2" t="s">
        <v>36</v>
      </c>
      <c r="H3813" s="2" t="s">
        <v>913</v>
      </c>
      <c r="I3813" s="2" t="s">
        <v>914</v>
      </c>
      <c r="J3813" s="2" t="s">
        <v>103</v>
      </c>
      <c r="K3813" s="2" t="s">
        <v>28</v>
      </c>
      <c r="L3813" s="2" t="s">
        <v>63</v>
      </c>
      <c r="M3813" s="2" t="s">
        <v>64</v>
      </c>
      <c r="N3813" s="2" t="s">
        <v>65</v>
      </c>
      <c r="O3813" s="3">
        <v>150</v>
      </c>
      <c r="P3813" s="3">
        <v>197.0257</v>
      </c>
      <c r="Q3813" s="3">
        <v>210</v>
      </c>
      <c r="R3813" s="3">
        <v>31500</v>
      </c>
      <c r="S3813" s="3">
        <v>12.974299999999999</v>
      </c>
      <c r="T3813" s="3">
        <v>1946.14</v>
      </c>
      <c r="U3813" s="3">
        <v>6.17</v>
      </c>
      <c r="V3813" s="2" t="s">
        <v>241</v>
      </c>
      <c r="W3813" s="2" t="s">
        <v>242</v>
      </c>
      <c r="X3813" s="2" t="s">
        <v>44</v>
      </c>
      <c r="Y3813" s="19" t="str">
        <f>VLOOKUP(G3813,'Verweis Kd-Gruppe'!$A$2:$B$8,2,FALSE)</f>
        <v>GRK</v>
      </c>
      <c r="Z3813" s="19" t="str">
        <f>VLOOKUP(J3813,'Verweis Art-Gruppe'!$A$2:$B$15,2,FALSE)</f>
        <v>Geräte</v>
      </c>
      <c r="AA3813" s="19" t="str">
        <f>VLOOKUP(W3813,'Verweis Vertreter'!$A$2:$B$24,2,FALSE)</f>
        <v>Bernd Schönbrunn</v>
      </c>
      <c r="AB3813" s="12">
        <f t="shared" si="531"/>
        <v>150</v>
      </c>
      <c r="AC3813" s="12">
        <f t="shared" si="536"/>
        <v>197.0257</v>
      </c>
      <c r="AD3813" s="12">
        <f t="shared" si="537"/>
        <v>210</v>
      </c>
      <c r="AE3813" s="12">
        <f t="shared" si="532"/>
        <v>31500</v>
      </c>
      <c r="AF3813" s="12">
        <f t="shared" si="533"/>
        <v>12.974299999999999</v>
      </c>
      <c r="AG3813" s="12">
        <f t="shared" si="534"/>
        <v>1946.14</v>
      </c>
      <c r="AH3813" s="9">
        <f t="shared" si="538"/>
        <v>6.1782222222222224E-2</v>
      </c>
      <c r="AI3813" s="14">
        <f>VLOOKUP(E3813,'Verweis Faktor'!$A:$B,2,FALSE)</f>
        <v>1</v>
      </c>
      <c r="AJ3813" s="14"/>
      <c r="AK3813" s="14" t="str">
        <f>IF(AL3813="Ja","Versandkosten",VLOOKUP(E3813,'Verweis Belegart'!$A$2:$B$9,2,FALSE))</f>
        <v>Hardware</v>
      </c>
      <c r="AL3813" s="14" t="str">
        <f t="shared" si="539"/>
        <v>Nein</v>
      </c>
      <c r="AM3813" s="14" t="str">
        <f t="shared" si="535"/>
        <v>Positiv</v>
      </c>
    </row>
    <row r="3814" spans="1:39" ht="17.25" customHeight="1" x14ac:dyDescent="0.35">
      <c r="A3814" s="17">
        <v>14573984</v>
      </c>
      <c r="B3814" s="2" t="s">
        <v>2197</v>
      </c>
      <c r="C3814" s="1">
        <v>2025001</v>
      </c>
      <c r="D3814" s="1">
        <v>2000990</v>
      </c>
      <c r="E3814" s="2" t="s">
        <v>34</v>
      </c>
      <c r="F3814" s="2" t="s">
        <v>1383</v>
      </c>
      <c r="G3814" s="2" t="s">
        <v>25</v>
      </c>
      <c r="H3814" s="2" t="s">
        <v>1566</v>
      </c>
      <c r="I3814" s="2" t="s">
        <v>1567</v>
      </c>
      <c r="J3814" s="2" t="s">
        <v>2228</v>
      </c>
      <c r="K3814" s="2" t="s">
        <v>28</v>
      </c>
      <c r="L3814" s="2" t="s">
        <v>1386</v>
      </c>
      <c r="M3814" s="2" t="s">
        <v>1387</v>
      </c>
      <c r="N3814" s="2"/>
      <c r="O3814" s="3">
        <v>1</v>
      </c>
      <c r="P3814" s="3">
        <v>0</v>
      </c>
      <c r="Q3814" s="3">
        <v>0</v>
      </c>
      <c r="R3814" s="3">
        <v>0</v>
      </c>
      <c r="S3814" s="3"/>
      <c r="T3814" s="3">
        <v>0</v>
      </c>
      <c r="U3814" s="3"/>
      <c r="V3814" s="2" t="s">
        <v>427</v>
      </c>
      <c r="W3814" s="2" t="s">
        <v>428</v>
      </c>
      <c r="X3814" s="2" t="s">
        <v>419</v>
      </c>
      <c r="Y3814" s="19" t="str">
        <f>VLOOKUP(G3814,'Verweis Kd-Gruppe'!$A$2:$B$8,2,FALSE)</f>
        <v>FHK</v>
      </c>
      <c r="Z3814" s="19" t="str">
        <f>VLOOKUP(J3814,'Verweis Art-Gruppe'!$A$2:$B$15,2,FALSE)</f>
        <v>Marketing</v>
      </c>
      <c r="AA3814" s="19" t="str">
        <f>VLOOKUP(W3814,'Verweis Vertreter'!$A$2:$B$24,2,FALSE)</f>
        <v>Zentrale</v>
      </c>
      <c r="AB3814" s="12">
        <f t="shared" si="531"/>
        <v>1</v>
      </c>
      <c r="AC3814" s="12">
        <f t="shared" si="536"/>
        <v>0</v>
      </c>
      <c r="AD3814" s="12">
        <f t="shared" si="537"/>
        <v>0</v>
      </c>
      <c r="AE3814" s="12">
        <f t="shared" si="532"/>
        <v>0</v>
      </c>
      <c r="AF3814" s="12">
        <f t="shared" si="533"/>
        <v>0</v>
      </c>
      <c r="AG3814" s="12">
        <f t="shared" si="534"/>
        <v>0</v>
      </c>
      <c r="AH3814" s="9">
        <f t="shared" si="538"/>
        <v>0</v>
      </c>
      <c r="AI3814" s="14">
        <f>VLOOKUP(E3814,'Verweis Faktor'!$A:$B,2,FALSE)</f>
        <v>1</v>
      </c>
      <c r="AJ3814" s="14"/>
      <c r="AK3814" s="14" t="str">
        <f>IF(AL3814="Ja","Versandkosten",VLOOKUP(E3814,'Verweis Belegart'!$A$2:$B$9,2,FALSE))</f>
        <v>Hardware</v>
      </c>
      <c r="AL3814" s="14" t="str">
        <f t="shared" si="539"/>
        <v>Nein</v>
      </c>
      <c r="AM3814" s="14" t="str">
        <f t="shared" si="535"/>
        <v>Positiv</v>
      </c>
    </row>
    <row r="3815" spans="1:39" ht="17.25" customHeight="1" x14ac:dyDescent="0.35">
      <c r="A3815" s="17">
        <v>14573971</v>
      </c>
      <c r="B3815" s="2" t="s">
        <v>2197</v>
      </c>
      <c r="C3815" s="1">
        <v>2025001</v>
      </c>
      <c r="D3815" s="1">
        <v>2000991</v>
      </c>
      <c r="E3815" s="2" t="s">
        <v>34</v>
      </c>
      <c r="F3815" s="2" t="s">
        <v>142</v>
      </c>
      <c r="G3815" s="2" t="s">
        <v>66</v>
      </c>
      <c r="H3815" s="2" t="s">
        <v>1592</v>
      </c>
      <c r="I3815" s="2" t="s">
        <v>1593</v>
      </c>
      <c r="J3815" s="2" t="s">
        <v>103</v>
      </c>
      <c r="K3815" s="2" t="s">
        <v>28</v>
      </c>
      <c r="L3815" s="2" t="s">
        <v>132</v>
      </c>
      <c r="M3815" s="2" t="s">
        <v>133</v>
      </c>
      <c r="N3815" s="2" t="s">
        <v>48</v>
      </c>
      <c r="O3815" s="3">
        <v>10</v>
      </c>
      <c r="P3815" s="3">
        <v>254.48859999999999</v>
      </c>
      <c r="Q3815" s="3">
        <v>265</v>
      </c>
      <c r="R3815" s="3">
        <v>2650</v>
      </c>
      <c r="S3815" s="3">
        <v>10.5114</v>
      </c>
      <c r="T3815" s="3">
        <v>105.11</v>
      </c>
      <c r="U3815" s="3">
        <v>3.96</v>
      </c>
      <c r="V3815" s="2" t="s">
        <v>123</v>
      </c>
      <c r="W3815" s="2" t="s">
        <v>124</v>
      </c>
      <c r="X3815" s="2" t="s">
        <v>72</v>
      </c>
      <c r="Y3815" s="19" t="str">
        <f>VLOOKUP(G3815,'Verweis Kd-Gruppe'!$A$2:$B$8,2,FALSE)</f>
        <v>EXP</v>
      </c>
      <c r="Z3815" s="19" t="str">
        <f>VLOOKUP(J3815,'Verweis Art-Gruppe'!$A$2:$B$15,2,FALSE)</f>
        <v>Geräte</v>
      </c>
      <c r="AA3815" s="19" t="str">
        <f>VLOOKUP(W3815,'Verweis Vertreter'!$A$2:$B$24,2,FALSE)</f>
        <v>Antonio Vuolo</v>
      </c>
      <c r="AB3815" s="12">
        <f t="shared" si="531"/>
        <v>10</v>
      </c>
      <c r="AC3815" s="12">
        <f t="shared" si="536"/>
        <v>254.48859999999999</v>
      </c>
      <c r="AD3815" s="12">
        <f t="shared" si="537"/>
        <v>265</v>
      </c>
      <c r="AE3815" s="12">
        <f t="shared" si="532"/>
        <v>2650</v>
      </c>
      <c r="AF3815" s="12">
        <f t="shared" si="533"/>
        <v>10.5114</v>
      </c>
      <c r="AG3815" s="12">
        <f t="shared" si="534"/>
        <v>105.11</v>
      </c>
      <c r="AH3815" s="9">
        <f t="shared" si="538"/>
        <v>3.9664150943396224E-2</v>
      </c>
      <c r="AI3815" s="14">
        <f>VLOOKUP(E3815,'Verweis Faktor'!$A:$B,2,FALSE)</f>
        <v>1</v>
      </c>
      <c r="AJ3815" s="14"/>
      <c r="AK3815" s="14" t="str">
        <f>IF(AL3815="Ja","Versandkosten",VLOOKUP(E3815,'Verweis Belegart'!$A$2:$B$9,2,FALSE))</f>
        <v>Hardware</v>
      </c>
      <c r="AL3815" s="14" t="str">
        <f t="shared" si="539"/>
        <v>Nein</v>
      </c>
      <c r="AM3815" s="14" t="str">
        <f t="shared" si="535"/>
        <v>Positiv</v>
      </c>
    </row>
    <row r="3816" spans="1:39" ht="17.25" customHeight="1" x14ac:dyDescent="0.35">
      <c r="A3816" s="17">
        <v>14573971</v>
      </c>
      <c r="B3816" s="2" t="s">
        <v>2197</v>
      </c>
      <c r="C3816" s="1">
        <v>2025001</v>
      </c>
      <c r="D3816" s="1">
        <v>2000991</v>
      </c>
      <c r="E3816" s="2" t="s">
        <v>34</v>
      </c>
      <c r="F3816" s="2" t="s">
        <v>142</v>
      </c>
      <c r="G3816" s="2" t="s">
        <v>66</v>
      </c>
      <c r="H3816" s="2" t="s">
        <v>1592</v>
      </c>
      <c r="I3816" s="2" t="s">
        <v>1593</v>
      </c>
      <c r="J3816" s="2" t="s">
        <v>103</v>
      </c>
      <c r="K3816" s="2" t="s">
        <v>45</v>
      </c>
      <c r="L3816" s="2" t="s">
        <v>758</v>
      </c>
      <c r="M3816" s="2" t="s">
        <v>759</v>
      </c>
      <c r="N3816" s="2" t="s">
        <v>538</v>
      </c>
      <c r="O3816" s="3">
        <v>10</v>
      </c>
      <c r="P3816" s="3">
        <v>291.64530000000002</v>
      </c>
      <c r="Q3816" s="3">
        <v>305</v>
      </c>
      <c r="R3816" s="3">
        <v>3050</v>
      </c>
      <c r="S3816" s="3">
        <v>13.354699999999999</v>
      </c>
      <c r="T3816" s="3">
        <v>133.55000000000001</v>
      </c>
      <c r="U3816" s="3">
        <v>4.37</v>
      </c>
      <c r="V3816" s="2" t="s">
        <v>123</v>
      </c>
      <c r="W3816" s="2" t="s">
        <v>124</v>
      </c>
      <c r="X3816" s="2" t="s">
        <v>72</v>
      </c>
      <c r="Y3816" s="19" t="str">
        <f>VLOOKUP(G3816,'Verweis Kd-Gruppe'!$A$2:$B$8,2,FALSE)</f>
        <v>EXP</v>
      </c>
      <c r="Z3816" s="19" t="str">
        <f>VLOOKUP(J3816,'Verweis Art-Gruppe'!$A$2:$B$15,2,FALSE)</f>
        <v>Geräte</v>
      </c>
      <c r="AA3816" s="19" t="str">
        <f>VLOOKUP(W3816,'Verweis Vertreter'!$A$2:$B$24,2,FALSE)</f>
        <v>Antonio Vuolo</v>
      </c>
      <c r="AB3816" s="12">
        <f t="shared" si="531"/>
        <v>10</v>
      </c>
      <c r="AC3816" s="12">
        <f t="shared" si="536"/>
        <v>291.64530000000002</v>
      </c>
      <c r="AD3816" s="12">
        <f t="shared" si="537"/>
        <v>305</v>
      </c>
      <c r="AE3816" s="12">
        <f t="shared" si="532"/>
        <v>3050</v>
      </c>
      <c r="AF3816" s="12">
        <f t="shared" si="533"/>
        <v>13.354699999999999</v>
      </c>
      <c r="AG3816" s="12">
        <f t="shared" si="534"/>
        <v>133.55000000000001</v>
      </c>
      <c r="AH3816" s="9">
        <f t="shared" si="538"/>
        <v>4.3786885245901644E-2</v>
      </c>
      <c r="AI3816" s="14">
        <f>VLOOKUP(E3816,'Verweis Faktor'!$A:$B,2,FALSE)</f>
        <v>1</v>
      </c>
      <c r="AJ3816" s="14"/>
      <c r="AK3816" s="14" t="str">
        <f>IF(AL3816="Ja","Versandkosten",VLOOKUP(E3816,'Verweis Belegart'!$A$2:$B$9,2,FALSE))</f>
        <v>Hardware</v>
      </c>
      <c r="AL3816" s="14" t="str">
        <f t="shared" si="539"/>
        <v>Nein</v>
      </c>
      <c r="AM3816" s="14" t="str">
        <f t="shared" si="535"/>
        <v>Positiv</v>
      </c>
    </row>
    <row r="3817" spans="1:39" ht="17.25" customHeight="1" x14ac:dyDescent="0.35">
      <c r="A3817" s="17">
        <v>14573971</v>
      </c>
      <c r="B3817" s="2" t="s">
        <v>2197</v>
      </c>
      <c r="C3817" s="1">
        <v>2025001</v>
      </c>
      <c r="D3817" s="1">
        <v>2000991</v>
      </c>
      <c r="E3817" s="2" t="s">
        <v>34</v>
      </c>
      <c r="F3817" s="2" t="s">
        <v>142</v>
      </c>
      <c r="G3817" s="2" t="s">
        <v>66</v>
      </c>
      <c r="H3817" s="2" t="s">
        <v>1592</v>
      </c>
      <c r="I3817" s="2" t="s">
        <v>1593</v>
      </c>
      <c r="J3817" s="2" t="s">
        <v>103</v>
      </c>
      <c r="K3817" s="2" t="s">
        <v>49</v>
      </c>
      <c r="L3817" s="2" t="s">
        <v>279</v>
      </c>
      <c r="M3817" s="2" t="s">
        <v>280</v>
      </c>
      <c r="N3817" s="2" t="s">
        <v>271</v>
      </c>
      <c r="O3817" s="3">
        <v>6</v>
      </c>
      <c r="P3817" s="3">
        <v>411.96159999999998</v>
      </c>
      <c r="Q3817" s="3">
        <v>425</v>
      </c>
      <c r="R3817" s="3">
        <v>2550</v>
      </c>
      <c r="S3817" s="3">
        <v>13.038399999999999</v>
      </c>
      <c r="T3817" s="3">
        <v>78.23</v>
      </c>
      <c r="U3817" s="3">
        <v>3.06</v>
      </c>
      <c r="V3817" s="2" t="s">
        <v>123</v>
      </c>
      <c r="W3817" s="2" t="s">
        <v>124</v>
      </c>
      <c r="X3817" s="2" t="s">
        <v>72</v>
      </c>
      <c r="Y3817" s="19" t="str">
        <f>VLOOKUP(G3817,'Verweis Kd-Gruppe'!$A$2:$B$8,2,FALSE)</f>
        <v>EXP</v>
      </c>
      <c r="Z3817" s="19" t="str">
        <f>VLOOKUP(J3817,'Verweis Art-Gruppe'!$A$2:$B$15,2,FALSE)</f>
        <v>Geräte</v>
      </c>
      <c r="AA3817" s="19" t="str">
        <f>VLOOKUP(W3817,'Verweis Vertreter'!$A$2:$B$24,2,FALSE)</f>
        <v>Antonio Vuolo</v>
      </c>
      <c r="AB3817" s="12">
        <f t="shared" si="531"/>
        <v>6</v>
      </c>
      <c r="AC3817" s="12">
        <f t="shared" si="536"/>
        <v>411.96159999999998</v>
      </c>
      <c r="AD3817" s="12">
        <f t="shared" si="537"/>
        <v>425</v>
      </c>
      <c r="AE3817" s="12">
        <f t="shared" si="532"/>
        <v>2550</v>
      </c>
      <c r="AF3817" s="12">
        <f t="shared" si="533"/>
        <v>13.038399999999999</v>
      </c>
      <c r="AG3817" s="12">
        <f t="shared" si="534"/>
        <v>78.23</v>
      </c>
      <c r="AH3817" s="9">
        <f t="shared" si="538"/>
        <v>3.0678431372549022E-2</v>
      </c>
      <c r="AI3817" s="14">
        <f>VLOOKUP(E3817,'Verweis Faktor'!$A:$B,2,FALSE)</f>
        <v>1</v>
      </c>
      <c r="AJ3817" s="14"/>
      <c r="AK3817" s="14" t="str">
        <f>IF(AL3817="Ja","Versandkosten",VLOOKUP(E3817,'Verweis Belegart'!$A$2:$B$9,2,FALSE))</f>
        <v>Hardware</v>
      </c>
      <c r="AL3817" s="14" t="str">
        <f t="shared" si="539"/>
        <v>Nein</v>
      </c>
      <c r="AM3817" s="14" t="str">
        <f t="shared" si="535"/>
        <v>Positiv</v>
      </c>
    </row>
    <row r="3818" spans="1:39" ht="17.25" customHeight="1" x14ac:dyDescent="0.35">
      <c r="A3818" s="17">
        <v>14573971</v>
      </c>
      <c r="B3818" s="2" t="s">
        <v>2197</v>
      </c>
      <c r="C3818" s="1">
        <v>2025001</v>
      </c>
      <c r="D3818" s="1">
        <v>2000991</v>
      </c>
      <c r="E3818" s="2" t="s">
        <v>34</v>
      </c>
      <c r="F3818" s="2" t="s">
        <v>142</v>
      </c>
      <c r="G3818" s="2" t="s">
        <v>66</v>
      </c>
      <c r="H3818" s="2" t="s">
        <v>1592</v>
      </c>
      <c r="I3818" s="2" t="s">
        <v>1593</v>
      </c>
      <c r="J3818" s="2" t="s">
        <v>103</v>
      </c>
      <c r="K3818" s="2" t="s">
        <v>79</v>
      </c>
      <c r="L3818" s="2" t="s">
        <v>2161</v>
      </c>
      <c r="M3818" s="2" t="s">
        <v>2162</v>
      </c>
      <c r="N3818" s="2" t="s">
        <v>1142</v>
      </c>
      <c r="O3818" s="3">
        <v>5</v>
      </c>
      <c r="P3818" s="3">
        <v>93</v>
      </c>
      <c r="Q3818" s="3">
        <v>89</v>
      </c>
      <c r="R3818" s="3">
        <v>445</v>
      </c>
      <c r="S3818" s="3">
        <v>-4</v>
      </c>
      <c r="T3818" s="3">
        <v>-20</v>
      </c>
      <c r="U3818" s="3">
        <v>-4.49</v>
      </c>
      <c r="V3818" s="2" t="s">
        <v>123</v>
      </c>
      <c r="W3818" s="2" t="s">
        <v>124</v>
      </c>
      <c r="X3818" s="2" t="s">
        <v>72</v>
      </c>
      <c r="Y3818" s="19" t="str">
        <f>VLOOKUP(G3818,'Verweis Kd-Gruppe'!$A$2:$B$8,2,FALSE)</f>
        <v>EXP</v>
      </c>
      <c r="Z3818" s="19" t="str">
        <f>VLOOKUP(J3818,'Verweis Art-Gruppe'!$A$2:$B$15,2,FALSE)</f>
        <v>Geräte</v>
      </c>
      <c r="AA3818" s="19" t="str">
        <f>VLOOKUP(W3818,'Verweis Vertreter'!$A$2:$B$24,2,FALSE)</f>
        <v>Antonio Vuolo</v>
      </c>
      <c r="AB3818" s="12">
        <f t="shared" si="531"/>
        <v>5</v>
      </c>
      <c r="AC3818" s="12">
        <f t="shared" si="536"/>
        <v>93</v>
      </c>
      <c r="AD3818" s="12">
        <f t="shared" si="537"/>
        <v>89</v>
      </c>
      <c r="AE3818" s="12">
        <f t="shared" si="532"/>
        <v>445</v>
      </c>
      <c r="AF3818" s="12">
        <f t="shared" si="533"/>
        <v>-4</v>
      </c>
      <c r="AG3818" s="12">
        <f t="shared" si="534"/>
        <v>-20</v>
      </c>
      <c r="AH3818" s="9">
        <f t="shared" si="538"/>
        <v>-4.49438202247191E-2</v>
      </c>
      <c r="AI3818" s="14">
        <f>VLOOKUP(E3818,'Verweis Faktor'!$A:$B,2,FALSE)</f>
        <v>1</v>
      </c>
      <c r="AJ3818" s="14"/>
      <c r="AK3818" s="14" t="str">
        <f>IF(AL3818="Ja","Versandkosten",VLOOKUP(E3818,'Verweis Belegart'!$A$2:$B$9,2,FALSE))</f>
        <v>Hardware</v>
      </c>
      <c r="AL3818" s="14" t="str">
        <f t="shared" si="539"/>
        <v>Nein</v>
      </c>
      <c r="AM3818" s="14" t="str">
        <f t="shared" si="535"/>
        <v>Negativ</v>
      </c>
    </row>
    <row r="3819" spans="1:39" ht="17.25" customHeight="1" x14ac:dyDescent="0.35">
      <c r="A3819" s="17">
        <v>14573971</v>
      </c>
      <c r="B3819" s="2" t="s">
        <v>2197</v>
      </c>
      <c r="C3819" s="1">
        <v>2025001</v>
      </c>
      <c r="D3819" s="1">
        <v>2000991</v>
      </c>
      <c r="E3819" s="2" t="s">
        <v>34</v>
      </c>
      <c r="F3819" s="2" t="s">
        <v>142</v>
      </c>
      <c r="G3819" s="2" t="s">
        <v>66</v>
      </c>
      <c r="H3819" s="2" t="s">
        <v>1592</v>
      </c>
      <c r="I3819" s="2" t="s">
        <v>1593</v>
      </c>
      <c r="J3819" s="2" t="s">
        <v>103</v>
      </c>
      <c r="K3819" s="2" t="s">
        <v>83</v>
      </c>
      <c r="L3819" s="2" t="s">
        <v>308</v>
      </c>
      <c r="M3819" s="2" t="s">
        <v>309</v>
      </c>
      <c r="N3819" s="2" t="s">
        <v>310</v>
      </c>
      <c r="O3819" s="3">
        <v>3</v>
      </c>
      <c r="P3819" s="3">
        <v>478.80900000000003</v>
      </c>
      <c r="Q3819" s="3">
        <v>495</v>
      </c>
      <c r="R3819" s="3">
        <v>1485</v>
      </c>
      <c r="S3819" s="3">
        <v>16.190999999999999</v>
      </c>
      <c r="T3819" s="3">
        <v>48.57</v>
      </c>
      <c r="U3819" s="3">
        <v>3.27</v>
      </c>
      <c r="V3819" s="2" t="s">
        <v>123</v>
      </c>
      <c r="W3819" s="2" t="s">
        <v>124</v>
      </c>
      <c r="X3819" s="2" t="s">
        <v>72</v>
      </c>
      <c r="Y3819" s="19" t="str">
        <f>VLOOKUP(G3819,'Verweis Kd-Gruppe'!$A$2:$B$8,2,FALSE)</f>
        <v>EXP</v>
      </c>
      <c r="Z3819" s="19" t="str">
        <f>VLOOKUP(J3819,'Verweis Art-Gruppe'!$A$2:$B$15,2,FALSE)</f>
        <v>Geräte</v>
      </c>
      <c r="AA3819" s="19" t="str">
        <f>VLOOKUP(W3819,'Verweis Vertreter'!$A$2:$B$24,2,FALSE)</f>
        <v>Antonio Vuolo</v>
      </c>
      <c r="AB3819" s="12">
        <f t="shared" si="531"/>
        <v>3</v>
      </c>
      <c r="AC3819" s="12">
        <f t="shared" si="536"/>
        <v>478.80900000000003</v>
      </c>
      <c r="AD3819" s="12">
        <f t="shared" si="537"/>
        <v>495</v>
      </c>
      <c r="AE3819" s="12">
        <f t="shared" si="532"/>
        <v>1485</v>
      </c>
      <c r="AF3819" s="12">
        <f t="shared" si="533"/>
        <v>16.190999999999999</v>
      </c>
      <c r="AG3819" s="12">
        <f t="shared" si="534"/>
        <v>48.57</v>
      </c>
      <c r="AH3819" s="9">
        <f t="shared" si="538"/>
        <v>3.2707070707070705E-2</v>
      </c>
      <c r="AI3819" s="14">
        <f>VLOOKUP(E3819,'Verweis Faktor'!$A:$B,2,FALSE)</f>
        <v>1</v>
      </c>
      <c r="AJ3819" s="14"/>
      <c r="AK3819" s="14" t="str">
        <f>IF(AL3819="Ja","Versandkosten",VLOOKUP(E3819,'Verweis Belegart'!$A$2:$B$9,2,FALSE))</f>
        <v>Hardware</v>
      </c>
      <c r="AL3819" s="14" t="str">
        <f t="shared" si="539"/>
        <v>Nein</v>
      </c>
      <c r="AM3819" s="14" t="str">
        <f t="shared" si="535"/>
        <v>Positiv</v>
      </c>
    </row>
    <row r="3820" spans="1:39" ht="17.25" customHeight="1" x14ac:dyDescent="0.35">
      <c r="A3820" s="17">
        <v>14573945</v>
      </c>
      <c r="B3820" s="2" t="s">
        <v>2197</v>
      </c>
      <c r="C3820" s="1">
        <v>2025001</v>
      </c>
      <c r="D3820" s="1">
        <v>2000992</v>
      </c>
      <c r="E3820" s="2" t="s">
        <v>34</v>
      </c>
      <c r="F3820" s="2" t="s">
        <v>182</v>
      </c>
      <c r="G3820" s="2" t="s">
        <v>36</v>
      </c>
      <c r="H3820" s="2" t="s">
        <v>1842</v>
      </c>
      <c r="I3820" s="2" t="s">
        <v>1843</v>
      </c>
      <c r="J3820" s="2" t="s">
        <v>103</v>
      </c>
      <c r="K3820" s="2" t="s">
        <v>28</v>
      </c>
      <c r="L3820" s="2" t="s">
        <v>377</v>
      </c>
      <c r="M3820" s="2" t="s">
        <v>378</v>
      </c>
      <c r="N3820" s="2" t="s">
        <v>379</v>
      </c>
      <c r="O3820" s="3">
        <v>2</v>
      </c>
      <c r="P3820" s="3">
        <v>414.75200000000001</v>
      </c>
      <c r="Q3820" s="3">
        <v>449</v>
      </c>
      <c r="R3820" s="3">
        <v>898</v>
      </c>
      <c r="S3820" s="3">
        <v>34.247999999999998</v>
      </c>
      <c r="T3820" s="3">
        <v>68.5</v>
      </c>
      <c r="U3820" s="3">
        <v>7.62</v>
      </c>
      <c r="V3820" s="2" t="s">
        <v>235</v>
      </c>
      <c r="W3820" s="2" t="s">
        <v>236</v>
      </c>
      <c r="X3820" s="2" t="s">
        <v>197</v>
      </c>
      <c r="Y3820" s="19" t="str">
        <f>VLOOKUP(G3820,'Verweis Kd-Gruppe'!$A$2:$B$8,2,FALSE)</f>
        <v>GRK</v>
      </c>
      <c r="Z3820" s="19" t="str">
        <f>VLOOKUP(J3820,'Verweis Art-Gruppe'!$A$2:$B$15,2,FALSE)</f>
        <v>Geräte</v>
      </c>
      <c r="AA3820" s="19" t="str">
        <f>VLOOKUP(W3820,'Verweis Vertreter'!$A$2:$B$24,2,FALSE)</f>
        <v>Patrick Verfürth</v>
      </c>
      <c r="AB3820" s="12">
        <f t="shared" si="531"/>
        <v>2</v>
      </c>
      <c r="AC3820" s="12">
        <f t="shared" si="536"/>
        <v>414.75200000000001</v>
      </c>
      <c r="AD3820" s="12">
        <f t="shared" si="537"/>
        <v>449</v>
      </c>
      <c r="AE3820" s="12">
        <f t="shared" si="532"/>
        <v>898</v>
      </c>
      <c r="AF3820" s="12">
        <f t="shared" si="533"/>
        <v>34.247999999999998</v>
      </c>
      <c r="AG3820" s="12">
        <f t="shared" si="534"/>
        <v>68.5</v>
      </c>
      <c r="AH3820" s="9">
        <f t="shared" si="538"/>
        <v>7.6280623608017822E-2</v>
      </c>
      <c r="AI3820" s="14">
        <f>VLOOKUP(E3820,'Verweis Faktor'!$A:$B,2,FALSE)</f>
        <v>1</v>
      </c>
      <c r="AJ3820" s="14"/>
      <c r="AK3820" s="14" t="str">
        <f>IF(AL3820="Ja","Versandkosten",VLOOKUP(E3820,'Verweis Belegart'!$A$2:$B$9,2,FALSE))</f>
        <v>Hardware</v>
      </c>
      <c r="AL3820" s="14" t="str">
        <f t="shared" si="539"/>
        <v>Nein</v>
      </c>
      <c r="AM3820" s="14" t="str">
        <f t="shared" si="535"/>
        <v>Positiv</v>
      </c>
    </row>
    <row r="3821" spans="1:39" ht="17.25" customHeight="1" x14ac:dyDescent="0.35">
      <c r="A3821" s="17">
        <v>14573948</v>
      </c>
      <c r="B3821" s="2" t="s">
        <v>2197</v>
      </c>
      <c r="C3821" s="1">
        <v>2025001</v>
      </c>
      <c r="D3821" s="1">
        <v>2000993</v>
      </c>
      <c r="E3821" s="2" t="s">
        <v>34</v>
      </c>
      <c r="F3821" s="2" t="s">
        <v>182</v>
      </c>
      <c r="G3821" s="2" t="s">
        <v>36</v>
      </c>
      <c r="H3821" s="2" t="s">
        <v>2339</v>
      </c>
      <c r="I3821" s="2" t="s">
        <v>2340</v>
      </c>
      <c r="J3821" s="2" t="s">
        <v>103</v>
      </c>
      <c r="K3821" s="2" t="s">
        <v>28</v>
      </c>
      <c r="L3821" s="2" t="s">
        <v>305</v>
      </c>
      <c r="M3821" s="2" t="s">
        <v>306</v>
      </c>
      <c r="N3821" s="2" t="s">
        <v>283</v>
      </c>
      <c r="O3821" s="3">
        <v>12</v>
      </c>
      <c r="P3821" s="3">
        <v>492.00850000000003</v>
      </c>
      <c r="Q3821" s="3">
        <v>517</v>
      </c>
      <c r="R3821" s="3">
        <v>6204</v>
      </c>
      <c r="S3821" s="3">
        <v>24.991499999999998</v>
      </c>
      <c r="T3821" s="3">
        <v>299.89999999999998</v>
      </c>
      <c r="U3821" s="3">
        <v>4.83</v>
      </c>
      <c r="V3821" s="2" t="s">
        <v>235</v>
      </c>
      <c r="W3821" s="2" t="s">
        <v>236</v>
      </c>
      <c r="X3821" s="2" t="s">
        <v>44</v>
      </c>
      <c r="Y3821" s="19" t="str">
        <f>VLOOKUP(G3821,'Verweis Kd-Gruppe'!$A$2:$B$8,2,FALSE)</f>
        <v>GRK</v>
      </c>
      <c r="Z3821" s="19" t="str">
        <f>VLOOKUP(J3821,'Verweis Art-Gruppe'!$A$2:$B$15,2,FALSE)</f>
        <v>Geräte</v>
      </c>
      <c r="AA3821" s="19" t="str">
        <f>VLOOKUP(W3821,'Verweis Vertreter'!$A$2:$B$24,2,FALSE)</f>
        <v>Patrick Verfürth</v>
      </c>
      <c r="AB3821" s="12">
        <f t="shared" si="531"/>
        <v>12</v>
      </c>
      <c r="AC3821" s="12">
        <f t="shared" si="536"/>
        <v>492.00850000000003</v>
      </c>
      <c r="AD3821" s="12">
        <f t="shared" si="537"/>
        <v>517</v>
      </c>
      <c r="AE3821" s="12">
        <f t="shared" si="532"/>
        <v>6204</v>
      </c>
      <c r="AF3821" s="12">
        <f t="shared" si="533"/>
        <v>24.991499999999998</v>
      </c>
      <c r="AG3821" s="12">
        <f t="shared" si="534"/>
        <v>299.89999999999998</v>
      </c>
      <c r="AH3821" s="9">
        <f t="shared" si="538"/>
        <v>4.8339780786589293E-2</v>
      </c>
      <c r="AI3821" s="14">
        <f>VLOOKUP(E3821,'Verweis Faktor'!$A:$B,2,FALSE)</f>
        <v>1</v>
      </c>
      <c r="AJ3821" s="14"/>
      <c r="AK3821" s="14" t="str">
        <f>IF(AL3821="Ja","Versandkosten",VLOOKUP(E3821,'Verweis Belegart'!$A$2:$B$9,2,FALSE))</f>
        <v>Hardware</v>
      </c>
      <c r="AL3821" s="14" t="str">
        <f t="shared" si="539"/>
        <v>Nein</v>
      </c>
      <c r="AM3821" s="14" t="str">
        <f t="shared" si="535"/>
        <v>Positiv</v>
      </c>
    </row>
    <row r="3822" spans="1:39" ht="17.25" customHeight="1" x14ac:dyDescent="0.35">
      <c r="A3822" s="17">
        <v>14573975</v>
      </c>
      <c r="B3822" s="2" t="s">
        <v>2197</v>
      </c>
      <c r="C3822" s="1">
        <v>2025001</v>
      </c>
      <c r="D3822" s="1">
        <v>2000994</v>
      </c>
      <c r="E3822" s="2" t="s">
        <v>34</v>
      </c>
      <c r="F3822" s="2" t="s">
        <v>182</v>
      </c>
      <c r="G3822" s="2" t="s">
        <v>36</v>
      </c>
      <c r="H3822" s="2" t="s">
        <v>237</v>
      </c>
      <c r="I3822" s="2" t="s">
        <v>238</v>
      </c>
      <c r="J3822" s="2" t="s">
        <v>103</v>
      </c>
      <c r="K3822" s="2" t="s">
        <v>28</v>
      </c>
      <c r="L3822" s="2" t="s">
        <v>1048</v>
      </c>
      <c r="M3822" s="2" t="s">
        <v>1049</v>
      </c>
      <c r="N3822" s="2" t="s">
        <v>1050</v>
      </c>
      <c r="O3822" s="3">
        <v>2</v>
      </c>
      <c r="P3822" s="3">
        <v>495.77140000000003</v>
      </c>
      <c r="Q3822" s="3">
        <v>499</v>
      </c>
      <c r="R3822" s="3">
        <v>998</v>
      </c>
      <c r="S3822" s="3">
        <v>3.2286000000000001</v>
      </c>
      <c r="T3822" s="3">
        <v>6.46</v>
      </c>
      <c r="U3822" s="3">
        <v>0.64</v>
      </c>
      <c r="V3822" s="2" t="s">
        <v>241</v>
      </c>
      <c r="W3822" s="2" t="s">
        <v>242</v>
      </c>
      <c r="X3822" s="2" t="s">
        <v>44</v>
      </c>
      <c r="Y3822" s="19" t="str">
        <f>VLOOKUP(G3822,'Verweis Kd-Gruppe'!$A$2:$B$8,2,FALSE)</f>
        <v>GRK</v>
      </c>
      <c r="Z3822" s="19" t="str">
        <f>VLOOKUP(J3822,'Verweis Art-Gruppe'!$A$2:$B$15,2,FALSE)</f>
        <v>Geräte</v>
      </c>
      <c r="AA3822" s="19" t="str">
        <f>VLOOKUP(W3822,'Verweis Vertreter'!$A$2:$B$24,2,FALSE)</f>
        <v>Bernd Schönbrunn</v>
      </c>
      <c r="AB3822" s="12">
        <f t="shared" si="531"/>
        <v>2</v>
      </c>
      <c r="AC3822" s="12">
        <f t="shared" si="536"/>
        <v>495.77140000000003</v>
      </c>
      <c r="AD3822" s="12">
        <f t="shared" si="537"/>
        <v>499</v>
      </c>
      <c r="AE3822" s="12">
        <f t="shared" si="532"/>
        <v>998</v>
      </c>
      <c r="AF3822" s="12">
        <f t="shared" si="533"/>
        <v>3.2286000000000001</v>
      </c>
      <c r="AG3822" s="12">
        <f t="shared" si="534"/>
        <v>6.46</v>
      </c>
      <c r="AH3822" s="9">
        <f t="shared" si="538"/>
        <v>6.472945891783567E-3</v>
      </c>
      <c r="AI3822" s="14">
        <f>VLOOKUP(E3822,'Verweis Faktor'!$A:$B,2,FALSE)</f>
        <v>1</v>
      </c>
      <c r="AJ3822" s="14"/>
      <c r="AK3822" s="14" t="str">
        <f>IF(AL3822="Ja","Versandkosten",VLOOKUP(E3822,'Verweis Belegart'!$A$2:$B$9,2,FALSE))</f>
        <v>Hardware</v>
      </c>
      <c r="AL3822" s="14" t="str">
        <f t="shared" si="539"/>
        <v>Nein</v>
      </c>
      <c r="AM3822" s="14" t="str">
        <f t="shared" si="535"/>
        <v>Positiv</v>
      </c>
    </row>
    <row r="3823" spans="1:39" ht="17.25" customHeight="1" x14ac:dyDescent="0.35">
      <c r="A3823" s="17">
        <v>14573975</v>
      </c>
      <c r="B3823" s="2" t="s">
        <v>2197</v>
      </c>
      <c r="C3823" s="1">
        <v>2025001</v>
      </c>
      <c r="D3823" s="1">
        <v>2000994</v>
      </c>
      <c r="E3823" s="2" t="s">
        <v>34</v>
      </c>
      <c r="F3823" s="2" t="s">
        <v>182</v>
      </c>
      <c r="G3823" s="2" t="s">
        <v>36</v>
      </c>
      <c r="H3823" s="2" t="s">
        <v>237</v>
      </c>
      <c r="I3823" s="2" t="s">
        <v>238</v>
      </c>
      <c r="J3823" s="2" t="s">
        <v>103</v>
      </c>
      <c r="K3823" s="2" t="s">
        <v>45</v>
      </c>
      <c r="L3823" s="2" t="s">
        <v>1016</v>
      </c>
      <c r="M3823" s="2" t="s">
        <v>1017</v>
      </c>
      <c r="N3823" s="2" t="s">
        <v>506</v>
      </c>
      <c r="O3823" s="3">
        <v>2</v>
      </c>
      <c r="P3823" s="3">
        <v>240.00970000000001</v>
      </c>
      <c r="Q3823" s="3">
        <v>244</v>
      </c>
      <c r="R3823" s="3">
        <v>488</v>
      </c>
      <c r="S3823" s="3">
        <v>3.9903</v>
      </c>
      <c r="T3823" s="3">
        <v>7.98</v>
      </c>
      <c r="U3823" s="3">
        <v>1.63</v>
      </c>
      <c r="V3823" s="2" t="s">
        <v>241</v>
      </c>
      <c r="W3823" s="2" t="s">
        <v>242</v>
      </c>
      <c r="X3823" s="2" t="s">
        <v>44</v>
      </c>
      <c r="Y3823" s="19" t="str">
        <f>VLOOKUP(G3823,'Verweis Kd-Gruppe'!$A$2:$B$8,2,FALSE)</f>
        <v>GRK</v>
      </c>
      <c r="Z3823" s="19" t="str">
        <f>VLOOKUP(J3823,'Verweis Art-Gruppe'!$A$2:$B$15,2,FALSE)</f>
        <v>Geräte</v>
      </c>
      <c r="AA3823" s="19" t="str">
        <f>VLOOKUP(W3823,'Verweis Vertreter'!$A$2:$B$24,2,FALSE)</f>
        <v>Bernd Schönbrunn</v>
      </c>
      <c r="AB3823" s="12">
        <f t="shared" si="531"/>
        <v>2</v>
      </c>
      <c r="AC3823" s="12">
        <f t="shared" si="536"/>
        <v>240.00970000000001</v>
      </c>
      <c r="AD3823" s="12">
        <f t="shared" si="537"/>
        <v>244</v>
      </c>
      <c r="AE3823" s="12">
        <f t="shared" si="532"/>
        <v>488</v>
      </c>
      <c r="AF3823" s="12">
        <f t="shared" si="533"/>
        <v>3.9903</v>
      </c>
      <c r="AG3823" s="12">
        <f t="shared" si="534"/>
        <v>7.98</v>
      </c>
      <c r="AH3823" s="9">
        <f t="shared" si="538"/>
        <v>1.6352459016393442E-2</v>
      </c>
      <c r="AI3823" s="14">
        <f>VLOOKUP(E3823,'Verweis Faktor'!$A:$B,2,FALSE)</f>
        <v>1</v>
      </c>
      <c r="AJ3823" s="14"/>
      <c r="AK3823" s="14" t="str">
        <f>IF(AL3823="Ja","Versandkosten",VLOOKUP(E3823,'Verweis Belegart'!$A$2:$B$9,2,FALSE))</f>
        <v>Hardware</v>
      </c>
      <c r="AL3823" s="14" t="str">
        <f t="shared" si="539"/>
        <v>Nein</v>
      </c>
      <c r="AM3823" s="14" t="str">
        <f t="shared" si="535"/>
        <v>Positiv</v>
      </c>
    </row>
    <row r="3824" spans="1:39" ht="17.25" customHeight="1" x14ac:dyDescent="0.35">
      <c r="A3824" s="17">
        <v>14573975</v>
      </c>
      <c r="B3824" s="2" t="s">
        <v>2197</v>
      </c>
      <c r="C3824" s="1">
        <v>2025001</v>
      </c>
      <c r="D3824" s="1">
        <v>2000994</v>
      </c>
      <c r="E3824" s="2" t="s">
        <v>34</v>
      </c>
      <c r="F3824" s="2" t="s">
        <v>182</v>
      </c>
      <c r="G3824" s="2" t="s">
        <v>36</v>
      </c>
      <c r="H3824" s="2" t="s">
        <v>237</v>
      </c>
      <c r="I3824" s="2" t="s">
        <v>238</v>
      </c>
      <c r="J3824" s="2" t="s">
        <v>103</v>
      </c>
      <c r="K3824" s="2" t="s">
        <v>49</v>
      </c>
      <c r="L3824" s="2" t="s">
        <v>2341</v>
      </c>
      <c r="M3824" s="2" t="s">
        <v>2342</v>
      </c>
      <c r="N3824" s="2" t="s">
        <v>1712</v>
      </c>
      <c r="O3824" s="3">
        <v>2</v>
      </c>
      <c r="P3824" s="3">
        <v>411</v>
      </c>
      <c r="Q3824" s="3">
        <v>435</v>
      </c>
      <c r="R3824" s="3">
        <v>870</v>
      </c>
      <c r="S3824" s="3">
        <v>24</v>
      </c>
      <c r="T3824" s="3">
        <v>48</v>
      </c>
      <c r="U3824" s="3">
        <v>5.51</v>
      </c>
      <c r="V3824" s="2" t="s">
        <v>241</v>
      </c>
      <c r="W3824" s="2" t="s">
        <v>242</v>
      </c>
      <c r="X3824" s="2" t="s">
        <v>44</v>
      </c>
      <c r="Y3824" s="19" t="str">
        <f>VLOOKUP(G3824,'Verweis Kd-Gruppe'!$A$2:$B$8,2,FALSE)</f>
        <v>GRK</v>
      </c>
      <c r="Z3824" s="19" t="str">
        <f>VLOOKUP(J3824,'Verweis Art-Gruppe'!$A$2:$B$15,2,FALSE)</f>
        <v>Geräte</v>
      </c>
      <c r="AA3824" s="19" t="str">
        <f>VLOOKUP(W3824,'Verweis Vertreter'!$A$2:$B$24,2,FALSE)</f>
        <v>Bernd Schönbrunn</v>
      </c>
      <c r="AB3824" s="12">
        <f t="shared" si="531"/>
        <v>2</v>
      </c>
      <c r="AC3824" s="12">
        <f t="shared" si="536"/>
        <v>411</v>
      </c>
      <c r="AD3824" s="12">
        <f t="shared" si="537"/>
        <v>435</v>
      </c>
      <c r="AE3824" s="12">
        <f t="shared" si="532"/>
        <v>870</v>
      </c>
      <c r="AF3824" s="12">
        <f t="shared" si="533"/>
        <v>24</v>
      </c>
      <c r="AG3824" s="12">
        <f t="shared" si="534"/>
        <v>48</v>
      </c>
      <c r="AH3824" s="9">
        <f t="shared" si="538"/>
        <v>5.5172413793103448E-2</v>
      </c>
      <c r="AI3824" s="14">
        <f>VLOOKUP(E3824,'Verweis Faktor'!$A:$B,2,FALSE)</f>
        <v>1</v>
      </c>
      <c r="AJ3824" s="14"/>
      <c r="AK3824" s="14" t="str">
        <f>IF(AL3824="Ja","Versandkosten",VLOOKUP(E3824,'Verweis Belegart'!$A$2:$B$9,2,FALSE))</f>
        <v>Hardware</v>
      </c>
      <c r="AL3824" s="14" t="str">
        <f t="shared" si="539"/>
        <v>Nein</v>
      </c>
      <c r="AM3824" s="14" t="str">
        <f t="shared" si="535"/>
        <v>Positiv</v>
      </c>
    </row>
    <row r="3825" spans="1:39" ht="17.25" customHeight="1" x14ac:dyDescent="0.35">
      <c r="A3825" s="17">
        <v>14573982</v>
      </c>
      <c r="B3825" s="2" t="s">
        <v>2197</v>
      </c>
      <c r="C3825" s="1">
        <v>2025001</v>
      </c>
      <c r="D3825" s="1">
        <v>2000995</v>
      </c>
      <c r="E3825" s="2" t="s">
        <v>34</v>
      </c>
      <c r="F3825" s="2" t="s">
        <v>182</v>
      </c>
      <c r="G3825" s="2" t="s">
        <v>25</v>
      </c>
      <c r="H3825" s="2" t="s">
        <v>725</v>
      </c>
      <c r="I3825" s="2" t="s">
        <v>726</v>
      </c>
      <c r="J3825" s="2" t="s">
        <v>103</v>
      </c>
      <c r="K3825" s="2" t="s">
        <v>28</v>
      </c>
      <c r="L3825" s="2" t="s">
        <v>479</v>
      </c>
      <c r="M3825" s="2" t="s">
        <v>480</v>
      </c>
      <c r="N3825" s="2" t="s">
        <v>481</v>
      </c>
      <c r="O3825" s="3">
        <v>2</v>
      </c>
      <c r="P3825" s="3">
        <v>110.11790000000001</v>
      </c>
      <c r="Q3825" s="3">
        <v>129</v>
      </c>
      <c r="R3825" s="3">
        <v>258</v>
      </c>
      <c r="S3825" s="3">
        <v>18.882100000000001</v>
      </c>
      <c r="T3825" s="3">
        <v>37.76</v>
      </c>
      <c r="U3825" s="3">
        <v>14.63</v>
      </c>
      <c r="V3825" s="2" t="s">
        <v>413</v>
      </c>
      <c r="W3825" s="2" t="s">
        <v>414</v>
      </c>
      <c r="X3825" s="2" t="s">
        <v>419</v>
      </c>
      <c r="Y3825" s="19" t="str">
        <f>VLOOKUP(G3825,'Verweis Kd-Gruppe'!$A$2:$B$8,2,FALSE)</f>
        <v>FHK</v>
      </c>
      <c r="Z3825" s="19" t="str">
        <f>VLOOKUP(J3825,'Verweis Art-Gruppe'!$A$2:$B$15,2,FALSE)</f>
        <v>Geräte</v>
      </c>
      <c r="AA3825" s="19" t="str">
        <f>VLOOKUP(W3825,'Verweis Vertreter'!$A$2:$B$24,2,FALSE)</f>
        <v>Zentrale</v>
      </c>
      <c r="AB3825" s="12">
        <f t="shared" si="531"/>
        <v>2</v>
      </c>
      <c r="AC3825" s="12">
        <f t="shared" si="536"/>
        <v>110.11790000000001</v>
      </c>
      <c r="AD3825" s="12">
        <f t="shared" si="537"/>
        <v>129</v>
      </c>
      <c r="AE3825" s="12">
        <f t="shared" si="532"/>
        <v>258</v>
      </c>
      <c r="AF3825" s="12">
        <f t="shared" si="533"/>
        <v>18.882100000000001</v>
      </c>
      <c r="AG3825" s="12">
        <f t="shared" si="534"/>
        <v>37.76</v>
      </c>
      <c r="AH3825" s="9">
        <f t="shared" si="538"/>
        <v>0.1463565891472868</v>
      </c>
      <c r="AI3825" s="14">
        <f>VLOOKUP(E3825,'Verweis Faktor'!$A:$B,2,FALSE)</f>
        <v>1</v>
      </c>
      <c r="AJ3825" s="14"/>
      <c r="AK3825" s="14" t="str">
        <f>IF(AL3825="Ja","Versandkosten",VLOOKUP(E3825,'Verweis Belegart'!$A$2:$B$9,2,FALSE))</f>
        <v>Hardware</v>
      </c>
      <c r="AL3825" s="14" t="str">
        <f t="shared" si="539"/>
        <v>Nein</v>
      </c>
      <c r="AM3825" s="14" t="str">
        <f t="shared" si="535"/>
        <v>Positiv</v>
      </c>
    </row>
    <row r="3826" spans="1:39" ht="17.25" customHeight="1" x14ac:dyDescent="0.35">
      <c r="A3826" s="17">
        <v>14573982</v>
      </c>
      <c r="B3826" s="2" t="s">
        <v>2197</v>
      </c>
      <c r="C3826" s="1">
        <v>2025001</v>
      </c>
      <c r="D3826" s="1">
        <v>2000995</v>
      </c>
      <c r="E3826" s="2" t="s">
        <v>34</v>
      </c>
      <c r="F3826" s="2" t="s">
        <v>182</v>
      </c>
      <c r="G3826" s="2" t="s">
        <v>25</v>
      </c>
      <c r="H3826" s="2" t="s">
        <v>725</v>
      </c>
      <c r="I3826" s="2" t="s">
        <v>726</v>
      </c>
      <c r="J3826" s="2" t="s">
        <v>103</v>
      </c>
      <c r="K3826" s="2" t="s">
        <v>45</v>
      </c>
      <c r="L3826" s="2" t="s">
        <v>1558</v>
      </c>
      <c r="M3826" s="2" t="s">
        <v>1559</v>
      </c>
      <c r="N3826" s="2" t="s">
        <v>481</v>
      </c>
      <c r="O3826" s="3">
        <v>2</v>
      </c>
      <c r="P3826" s="3">
        <v>109</v>
      </c>
      <c r="Q3826" s="3">
        <v>129</v>
      </c>
      <c r="R3826" s="3">
        <v>258</v>
      </c>
      <c r="S3826" s="3">
        <v>20</v>
      </c>
      <c r="T3826" s="3">
        <v>40</v>
      </c>
      <c r="U3826" s="3">
        <v>15.5</v>
      </c>
      <c r="V3826" s="2" t="s">
        <v>413</v>
      </c>
      <c r="W3826" s="2" t="s">
        <v>414</v>
      </c>
      <c r="X3826" s="2" t="s">
        <v>419</v>
      </c>
      <c r="Y3826" s="19" t="str">
        <f>VLOOKUP(G3826,'Verweis Kd-Gruppe'!$A$2:$B$8,2,FALSE)</f>
        <v>FHK</v>
      </c>
      <c r="Z3826" s="19" t="str">
        <f>VLOOKUP(J3826,'Verweis Art-Gruppe'!$A$2:$B$15,2,FALSE)</f>
        <v>Geräte</v>
      </c>
      <c r="AA3826" s="19" t="str">
        <f>VLOOKUP(W3826,'Verweis Vertreter'!$A$2:$B$24,2,FALSE)</f>
        <v>Zentrale</v>
      </c>
      <c r="AB3826" s="12">
        <f t="shared" si="531"/>
        <v>2</v>
      </c>
      <c r="AC3826" s="12">
        <f t="shared" si="536"/>
        <v>109</v>
      </c>
      <c r="AD3826" s="12">
        <f t="shared" si="537"/>
        <v>129</v>
      </c>
      <c r="AE3826" s="12">
        <f t="shared" si="532"/>
        <v>258</v>
      </c>
      <c r="AF3826" s="12">
        <f t="shared" si="533"/>
        <v>20</v>
      </c>
      <c r="AG3826" s="12">
        <f t="shared" si="534"/>
        <v>40</v>
      </c>
      <c r="AH3826" s="9">
        <f t="shared" si="538"/>
        <v>0.15503875968992248</v>
      </c>
      <c r="AI3826" s="14">
        <f>VLOOKUP(E3826,'Verweis Faktor'!$A:$B,2,FALSE)</f>
        <v>1</v>
      </c>
      <c r="AJ3826" s="14"/>
      <c r="AK3826" s="14" t="str">
        <f>IF(AL3826="Ja","Versandkosten",VLOOKUP(E3826,'Verweis Belegart'!$A$2:$B$9,2,FALSE))</f>
        <v>Hardware</v>
      </c>
      <c r="AL3826" s="14" t="str">
        <f t="shared" si="539"/>
        <v>Nein</v>
      </c>
      <c r="AM3826" s="14" t="str">
        <f t="shared" si="535"/>
        <v>Positiv</v>
      </c>
    </row>
    <row r="3827" spans="1:39" ht="17.25" customHeight="1" x14ac:dyDescent="0.35">
      <c r="A3827" s="17">
        <v>14573703</v>
      </c>
      <c r="B3827" s="2" t="s">
        <v>2197</v>
      </c>
      <c r="C3827" s="1">
        <v>2025001</v>
      </c>
      <c r="D3827" s="1">
        <v>2000996</v>
      </c>
      <c r="E3827" s="2" t="s">
        <v>34</v>
      </c>
      <c r="F3827" s="2" t="s">
        <v>182</v>
      </c>
      <c r="G3827" s="2" t="s">
        <v>36</v>
      </c>
      <c r="H3827" s="2" t="s">
        <v>417</v>
      </c>
      <c r="I3827" s="2" t="s">
        <v>418</v>
      </c>
      <c r="J3827" s="2" t="s">
        <v>2791</v>
      </c>
      <c r="K3827" s="2" t="s">
        <v>28</v>
      </c>
      <c r="L3827" s="2" t="s">
        <v>249</v>
      </c>
      <c r="M3827" s="2" t="s">
        <v>250</v>
      </c>
      <c r="N3827" s="2" t="s">
        <v>122</v>
      </c>
      <c r="O3827" s="3">
        <v>1</v>
      </c>
      <c r="P3827" s="3">
        <v>0</v>
      </c>
      <c r="Q3827" s="3">
        <v>4.9000000000000004</v>
      </c>
      <c r="R3827" s="3">
        <v>4.9000000000000004</v>
      </c>
      <c r="S3827" s="3">
        <v>4.9000000000000004</v>
      </c>
      <c r="T3827" s="3">
        <v>4.9000000000000004</v>
      </c>
      <c r="U3827" s="3"/>
      <c r="V3827" s="2" t="s">
        <v>235</v>
      </c>
      <c r="W3827" s="2" t="s">
        <v>236</v>
      </c>
      <c r="X3827" s="2" t="s">
        <v>419</v>
      </c>
      <c r="Y3827" s="19" t="str">
        <f>VLOOKUP(G3827,'Verweis Kd-Gruppe'!$A$2:$B$8,2,FALSE)</f>
        <v>GRK</v>
      </c>
      <c r="Z3827" s="19" t="str">
        <f>VLOOKUP(J3827,'Verweis Art-Gruppe'!$A$2:$B$15,2,FALSE)</f>
        <v>Sonstige</v>
      </c>
      <c r="AA3827" s="19" t="str">
        <f>VLOOKUP(W3827,'Verweis Vertreter'!$A$2:$B$24,2,FALSE)</f>
        <v>Patrick Verfürth</v>
      </c>
      <c r="AB3827" s="12">
        <f t="shared" si="531"/>
        <v>1</v>
      </c>
      <c r="AC3827" s="12">
        <f t="shared" si="536"/>
        <v>0</v>
      </c>
      <c r="AD3827" s="12">
        <f t="shared" si="537"/>
        <v>4.9000000000000004</v>
      </c>
      <c r="AE3827" s="12">
        <f t="shared" si="532"/>
        <v>4.9000000000000004</v>
      </c>
      <c r="AF3827" s="12">
        <f t="shared" si="533"/>
        <v>4.9000000000000004</v>
      </c>
      <c r="AG3827" s="12">
        <f t="shared" si="534"/>
        <v>4.9000000000000004</v>
      </c>
      <c r="AH3827" s="9">
        <f t="shared" si="538"/>
        <v>1</v>
      </c>
      <c r="AI3827" s="14">
        <f>VLOOKUP(E3827,'Verweis Faktor'!$A:$B,2,FALSE)</f>
        <v>1</v>
      </c>
      <c r="AJ3827" s="14"/>
      <c r="AK3827" s="14" t="str">
        <f>IF(AL3827="Ja","Versandkosten",VLOOKUP(E3827,'Verweis Belegart'!$A$2:$B$9,2,FALSE))</f>
        <v>Versandkosten</v>
      </c>
      <c r="AL3827" s="14" t="str">
        <f t="shared" si="539"/>
        <v>Ja</v>
      </c>
      <c r="AM3827" s="14" t="str">
        <f t="shared" si="535"/>
        <v>Positiv</v>
      </c>
    </row>
    <row r="3828" spans="1:39" ht="17.25" customHeight="1" x14ac:dyDescent="0.35">
      <c r="A3828" s="17">
        <v>14573703</v>
      </c>
      <c r="B3828" s="2" t="s">
        <v>2197</v>
      </c>
      <c r="C3828" s="1">
        <v>2025001</v>
      </c>
      <c r="D3828" s="1">
        <v>2000996</v>
      </c>
      <c r="E3828" s="2" t="s">
        <v>34</v>
      </c>
      <c r="F3828" s="2" t="s">
        <v>182</v>
      </c>
      <c r="G3828" s="2" t="s">
        <v>36</v>
      </c>
      <c r="H3828" s="2" t="s">
        <v>417</v>
      </c>
      <c r="I3828" s="2" t="s">
        <v>418</v>
      </c>
      <c r="J3828" s="2" t="s">
        <v>103</v>
      </c>
      <c r="K3828" s="2" t="s">
        <v>45</v>
      </c>
      <c r="L3828" s="2" t="s">
        <v>2147</v>
      </c>
      <c r="M3828" s="2" t="s">
        <v>2148</v>
      </c>
      <c r="N3828" s="2" t="s">
        <v>94</v>
      </c>
      <c r="O3828" s="3">
        <v>1</v>
      </c>
      <c r="P3828" s="3">
        <v>332</v>
      </c>
      <c r="Q3828" s="3">
        <v>349</v>
      </c>
      <c r="R3828" s="3">
        <v>349</v>
      </c>
      <c r="S3828" s="3">
        <v>17</v>
      </c>
      <c r="T3828" s="3">
        <v>17</v>
      </c>
      <c r="U3828" s="3">
        <v>4.87</v>
      </c>
      <c r="V3828" s="2" t="s">
        <v>235</v>
      </c>
      <c r="W3828" s="2" t="s">
        <v>236</v>
      </c>
      <c r="X3828" s="2" t="s">
        <v>419</v>
      </c>
      <c r="Y3828" s="19" t="str">
        <f>VLOOKUP(G3828,'Verweis Kd-Gruppe'!$A$2:$B$8,2,FALSE)</f>
        <v>GRK</v>
      </c>
      <c r="Z3828" s="19" t="str">
        <f>VLOOKUP(J3828,'Verweis Art-Gruppe'!$A$2:$B$15,2,FALSE)</f>
        <v>Geräte</v>
      </c>
      <c r="AA3828" s="19" t="str">
        <f>VLOOKUP(W3828,'Verweis Vertreter'!$A$2:$B$24,2,FALSE)</f>
        <v>Patrick Verfürth</v>
      </c>
      <c r="AB3828" s="12">
        <f t="shared" si="531"/>
        <v>1</v>
      </c>
      <c r="AC3828" s="12">
        <f t="shared" si="536"/>
        <v>332</v>
      </c>
      <c r="AD3828" s="12">
        <f t="shared" si="537"/>
        <v>349</v>
      </c>
      <c r="AE3828" s="12">
        <f t="shared" si="532"/>
        <v>349</v>
      </c>
      <c r="AF3828" s="12">
        <f t="shared" si="533"/>
        <v>17</v>
      </c>
      <c r="AG3828" s="12">
        <f t="shared" si="534"/>
        <v>17</v>
      </c>
      <c r="AH3828" s="9">
        <f t="shared" si="538"/>
        <v>4.8710601719197708E-2</v>
      </c>
      <c r="AI3828" s="14">
        <f>VLOOKUP(E3828,'Verweis Faktor'!$A:$B,2,FALSE)</f>
        <v>1</v>
      </c>
      <c r="AJ3828" s="14"/>
      <c r="AK3828" s="14" t="str">
        <f>IF(AL3828="Ja","Versandkosten",VLOOKUP(E3828,'Verweis Belegart'!$A$2:$B$9,2,FALSE))</f>
        <v>Hardware</v>
      </c>
      <c r="AL3828" s="14" t="str">
        <f t="shared" si="539"/>
        <v>Nein</v>
      </c>
      <c r="AM3828" s="14" t="str">
        <f t="shared" si="535"/>
        <v>Positiv</v>
      </c>
    </row>
    <row r="3829" spans="1:39" ht="17.25" customHeight="1" x14ac:dyDescent="0.35">
      <c r="A3829" s="17">
        <v>14573930</v>
      </c>
      <c r="B3829" s="2" t="s">
        <v>2197</v>
      </c>
      <c r="C3829" s="1">
        <v>2025001</v>
      </c>
      <c r="D3829" s="1">
        <v>2000997</v>
      </c>
      <c r="E3829" s="2" t="s">
        <v>34</v>
      </c>
      <c r="F3829" s="2" t="s">
        <v>182</v>
      </c>
      <c r="G3829" s="2" t="s">
        <v>25</v>
      </c>
      <c r="H3829" s="2" t="s">
        <v>2343</v>
      </c>
      <c r="I3829" s="2" t="s">
        <v>2344</v>
      </c>
      <c r="J3829" s="2" t="s">
        <v>103</v>
      </c>
      <c r="K3829" s="2" t="s">
        <v>28</v>
      </c>
      <c r="L3829" s="2" t="s">
        <v>1395</v>
      </c>
      <c r="M3829" s="2" t="s">
        <v>1396</v>
      </c>
      <c r="N3829" s="2" t="s">
        <v>618</v>
      </c>
      <c r="O3829" s="3">
        <v>1</v>
      </c>
      <c r="P3829" s="3">
        <v>485</v>
      </c>
      <c r="Q3829" s="3">
        <v>509</v>
      </c>
      <c r="R3829" s="3">
        <v>509</v>
      </c>
      <c r="S3829" s="3">
        <v>24</v>
      </c>
      <c r="T3829" s="3">
        <v>24</v>
      </c>
      <c r="U3829" s="3">
        <v>4.71</v>
      </c>
      <c r="V3829" s="2" t="s">
        <v>697</v>
      </c>
      <c r="W3829" s="2" t="s">
        <v>698</v>
      </c>
      <c r="X3829" s="2" t="s">
        <v>702</v>
      </c>
      <c r="Y3829" s="19" t="str">
        <f>VLOOKUP(G3829,'Verweis Kd-Gruppe'!$A$2:$B$8,2,FALSE)</f>
        <v>FHK</v>
      </c>
      <c r="Z3829" s="19" t="str">
        <f>VLOOKUP(J3829,'Verweis Art-Gruppe'!$A$2:$B$15,2,FALSE)</f>
        <v>Geräte</v>
      </c>
      <c r="AA3829" s="19" t="str">
        <f>VLOOKUP(W3829,'Verweis Vertreter'!$A$2:$B$24,2,FALSE)</f>
        <v>Zentrale</v>
      </c>
      <c r="AB3829" s="12">
        <f t="shared" si="531"/>
        <v>1</v>
      </c>
      <c r="AC3829" s="12">
        <f t="shared" si="536"/>
        <v>485</v>
      </c>
      <c r="AD3829" s="12">
        <f t="shared" si="537"/>
        <v>509</v>
      </c>
      <c r="AE3829" s="12">
        <f t="shared" si="532"/>
        <v>509</v>
      </c>
      <c r="AF3829" s="12">
        <f t="shared" si="533"/>
        <v>24</v>
      </c>
      <c r="AG3829" s="12">
        <f t="shared" si="534"/>
        <v>24</v>
      </c>
      <c r="AH3829" s="9">
        <f t="shared" si="538"/>
        <v>4.7151277013752456E-2</v>
      </c>
      <c r="AI3829" s="14">
        <f>VLOOKUP(E3829,'Verweis Faktor'!$A:$B,2,FALSE)</f>
        <v>1</v>
      </c>
      <c r="AJ3829" s="14"/>
      <c r="AK3829" s="14" t="str">
        <f>IF(AL3829="Ja","Versandkosten",VLOOKUP(E3829,'Verweis Belegart'!$A$2:$B$9,2,FALSE))</f>
        <v>Hardware</v>
      </c>
      <c r="AL3829" s="14" t="str">
        <f t="shared" si="539"/>
        <v>Nein</v>
      </c>
      <c r="AM3829" s="14" t="str">
        <f t="shared" si="535"/>
        <v>Positiv</v>
      </c>
    </row>
    <row r="3830" spans="1:39" ht="17.25" customHeight="1" x14ac:dyDescent="0.35">
      <c r="A3830" s="17">
        <v>14573862</v>
      </c>
      <c r="B3830" s="2" t="s">
        <v>2197</v>
      </c>
      <c r="C3830" s="1">
        <v>2025001</v>
      </c>
      <c r="D3830" s="1">
        <v>2000998</v>
      </c>
      <c r="E3830" s="2" t="s">
        <v>34</v>
      </c>
      <c r="F3830" s="2" t="s">
        <v>182</v>
      </c>
      <c r="G3830" s="2" t="s">
        <v>25</v>
      </c>
      <c r="H3830" s="2" t="s">
        <v>720</v>
      </c>
      <c r="I3830" s="2" t="s">
        <v>721</v>
      </c>
      <c r="J3830" s="2" t="s">
        <v>103</v>
      </c>
      <c r="K3830" s="2" t="s">
        <v>28</v>
      </c>
      <c r="L3830" s="2" t="s">
        <v>845</v>
      </c>
      <c r="M3830" s="2" t="s">
        <v>846</v>
      </c>
      <c r="N3830" s="2" t="s">
        <v>128</v>
      </c>
      <c r="O3830" s="3">
        <v>3</v>
      </c>
      <c r="P3830" s="3">
        <v>190.3897</v>
      </c>
      <c r="Q3830" s="3">
        <v>209</v>
      </c>
      <c r="R3830" s="3">
        <v>627</v>
      </c>
      <c r="S3830" s="3">
        <v>18.610299999999999</v>
      </c>
      <c r="T3830" s="3">
        <v>55.83</v>
      </c>
      <c r="U3830" s="3">
        <v>8.9</v>
      </c>
      <c r="V3830" s="2" t="s">
        <v>413</v>
      </c>
      <c r="W3830" s="2" t="s">
        <v>414</v>
      </c>
      <c r="X3830" s="2" t="s">
        <v>724</v>
      </c>
      <c r="Y3830" s="19" t="str">
        <f>VLOOKUP(G3830,'Verweis Kd-Gruppe'!$A$2:$B$8,2,FALSE)</f>
        <v>FHK</v>
      </c>
      <c r="Z3830" s="19" t="str">
        <f>VLOOKUP(J3830,'Verweis Art-Gruppe'!$A$2:$B$15,2,FALSE)</f>
        <v>Geräte</v>
      </c>
      <c r="AA3830" s="19" t="str">
        <f>VLOOKUP(W3830,'Verweis Vertreter'!$A$2:$B$24,2,FALSE)</f>
        <v>Zentrale</v>
      </c>
      <c r="AB3830" s="12">
        <f t="shared" si="531"/>
        <v>3</v>
      </c>
      <c r="AC3830" s="12">
        <f t="shared" si="536"/>
        <v>190.3897</v>
      </c>
      <c r="AD3830" s="12">
        <f t="shared" si="537"/>
        <v>209</v>
      </c>
      <c r="AE3830" s="12">
        <f t="shared" si="532"/>
        <v>627</v>
      </c>
      <c r="AF3830" s="12">
        <f t="shared" si="533"/>
        <v>18.610299999999999</v>
      </c>
      <c r="AG3830" s="12">
        <f t="shared" si="534"/>
        <v>55.83</v>
      </c>
      <c r="AH3830" s="9">
        <f t="shared" si="538"/>
        <v>8.9043062200956938E-2</v>
      </c>
      <c r="AI3830" s="14">
        <f>VLOOKUP(E3830,'Verweis Faktor'!$A:$B,2,FALSE)</f>
        <v>1</v>
      </c>
      <c r="AJ3830" s="14"/>
      <c r="AK3830" s="14" t="str">
        <f>IF(AL3830="Ja","Versandkosten",VLOOKUP(E3830,'Verweis Belegart'!$A$2:$B$9,2,FALSE))</f>
        <v>Hardware</v>
      </c>
      <c r="AL3830" s="14" t="str">
        <f t="shared" si="539"/>
        <v>Nein</v>
      </c>
      <c r="AM3830" s="14" t="str">
        <f t="shared" si="535"/>
        <v>Positiv</v>
      </c>
    </row>
    <row r="3831" spans="1:39" ht="17.25" customHeight="1" x14ac:dyDescent="0.35">
      <c r="A3831" s="17">
        <v>14573940</v>
      </c>
      <c r="B3831" s="2" t="s">
        <v>2197</v>
      </c>
      <c r="C3831" s="1">
        <v>2025001</v>
      </c>
      <c r="D3831" s="1">
        <v>2000999</v>
      </c>
      <c r="E3831" s="2" t="s">
        <v>34</v>
      </c>
      <c r="F3831" s="2" t="s">
        <v>182</v>
      </c>
      <c r="G3831" s="2" t="s">
        <v>36</v>
      </c>
      <c r="H3831" s="2" t="s">
        <v>431</v>
      </c>
      <c r="I3831" s="2" t="s">
        <v>432</v>
      </c>
      <c r="J3831" s="2" t="s">
        <v>103</v>
      </c>
      <c r="K3831" s="2" t="s">
        <v>28</v>
      </c>
      <c r="L3831" s="2" t="s">
        <v>342</v>
      </c>
      <c r="M3831" s="2" t="s">
        <v>343</v>
      </c>
      <c r="N3831" s="2" t="s">
        <v>344</v>
      </c>
      <c r="O3831" s="3">
        <v>1</v>
      </c>
      <c r="P3831" s="3">
        <v>991.57889999999998</v>
      </c>
      <c r="Q3831" s="3">
        <v>1039</v>
      </c>
      <c r="R3831" s="3">
        <v>1039</v>
      </c>
      <c r="S3831" s="3">
        <v>47.421100000000003</v>
      </c>
      <c r="T3831" s="3">
        <v>47.42</v>
      </c>
      <c r="U3831" s="3">
        <v>4.5599999999999996</v>
      </c>
      <c r="V3831" s="2" t="s">
        <v>235</v>
      </c>
      <c r="W3831" s="2" t="s">
        <v>236</v>
      </c>
      <c r="X3831" s="2" t="s">
        <v>197</v>
      </c>
      <c r="Y3831" s="19" t="str">
        <f>VLOOKUP(G3831,'Verweis Kd-Gruppe'!$A$2:$B$8,2,FALSE)</f>
        <v>GRK</v>
      </c>
      <c r="Z3831" s="19" t="str">
        <f>VLOOKUP(J3831,'Verweis Art-Gruppe'!$A$2:$B$15,2,FALSE)</f>
        <v>Geräte</v>
      </c>
      <c r="AA3831" s="19" t="str">
        <f>VLOOKUP(W3831,'Verweis Vertreter'!$A$2:$B$24,2,FALSE)</f>
        <v>Patrick Verfürth</v>
      </c>
      <c r="AB3831" s="12">
        <f t="shared" si="531"/>
        <v>1</v>
      </c>
      <c r="AC3831" s="12">
        <f t="shared" si="536"/>
        <v>991.57889999999998</v>
      </c>
      <c r="AD3831" s="12">
        <f t="shared" si="537"/>
        <v>1039</v>
      </c>
      <c r="AE3831" s="12">
        <f t="shared" si="532"/>
        <v>1039</v>
      </c>
      <c r="AF3831" s="12">
        <f t="shared" si="533"/>
        <v>47.421100000000003</v>
      </c>
      <c r="AG3831" s="12">
        <f t="shared" si="534"/>
        <v>47.42</v>
      </c>
      <c r="AH3831" s="9">
        <f t="shared" si="538"/>
        <v>4.5640038498556308E-2</v>
      </c>
      <c r="AI3831" s="14">
        <f>VLOOKUP(E3831,'Verweis Faktor'!$A:$B,2,FALSE)</f>
        <v>1</v>
      </c>
      <c r="AJ3831" s="14"/>
      <c r="AK3831" s="14" t="str">
        <f>IF(AL3831="Ja","Versandkosten",VLOOKUP(E3831,'Verweis Belegart'!$A$2:$B$9,2,FALSE))</f>
        <v>Hardware</v>
      </c>
      <c r="AL3831" s="14" t="str">
        <f t="shared" si="539"/>
        <v>Nein</v>
      </c>
      <c r="AM3831" s="14" t="str">
        <f t="shared" si="535"/>
        <v>Positiv</v>
      </c>
    </row>
    <row r="3832" spans="1:39" ht="17.25" customHeight="1" x14ac:dyDescent="0.35">
      <c r="A3832" s="17">
        <v>14573940</v>
      </c>
      <c r="B3832" s="2" t="s">
        <v>2197</v>
      </c>
      <c r="C3832" s="1">
        <v>2025001</v>
      </c>
      <c r="D3832" s="1">
        <v>2000999</v>
      </c>
      <c r="E3832" s="2" t="s">
        <v>34</v>
      </c>
      <c r="F3832" s="2" t="s">
        <v>182</v>
      </c>
      <c r="G3832" s="2" t="s">
        <v>36</v>
      </c>
      <c r="H3832" s="2" t="s">
        <v>431</v>
      </c>
      <c r="I3832" s="2" t="s">
        <v>432</v>
      </c>
      <c r="J3832" s="2" t="s">
        <v>103</v>
      </c>
      <c r="K3832" s="2" t="s">
        <v>45</v>
      </c>
      <c r="L3832" s="2" t="s">
        <v>1617</v>
      </c>
      <c r="M3832" s="2" t="s">
        <v>1618</v>
      </c>
      <c r="N3832" s="2" t="s">
        <v>1040</v>
      </c>
      <c r="O3832" s="3">
        <v>1</v>
      </c>
      <c r="P3832" s="3">
        <v>1135</v>
      </c>
      <c r="Q3832" s="3">
        <v>1105</v>
      </c>
      <c r="R3832" s="3">
        <v>1105</v>
      </c>
      <c r="S3832" s="3">
        <v>-30</v>
      </c>
      <c r="T3832" s="3">
        <v>-30</v>
      </c>
      <c r="U3832" s="3">
        <v>-2.71</v>
      </c>
      <c r="V3832" s="2" t="s">
        <v>235</v>
      </c>
      <c r="W3832" s="2" t="s">
        <v>236</v>
      </c>
      <c r="X3832" s="2" t="s">
        <v>197</v>
      </c>
      <c r="Y3832" s="19" t="str">
        <f>VLOOKUP(G3832,'Verweis Kd-Gruppe'!$A$2:$B$8,2,FALSE)</f>
        <v>GRK</v>
      </c>
      <c r="Z3832" s="19" t="str">
        <f>VLOOKUP(J3832,'Verweis Art-Gruppe'!$A$2:$B$15,2,FALSE)</f>
        <v>Geräte</v>
      </c>
      <c r="AA3832" s="19" t="str">
        <f>VLOOKUP(W3832,'Verweis Vertreter'!$A$2:$B$24,2,FALSE)</f>
        <v>Patrick Verfürth</v>
      </c>
      <c r="AB3832" s="12">
        <f t="shared" si="531"/>
        <v>1</v>
      </c>
      <c r="AC3832" s="12">
        <f t="shared" si="536"/>
        <v>1135</v>
      </c>
      <c r="AD3832" s="12">
        <f t="shared" si="537"/>
        <v>1105</v>
      </c>
      <c r="AE3832" s="12">
        <f t="shared" si="532"/>
        <v>1105</v>
      </c>
      <c r="AF3832" s="12">
        <f t="shared" si="533"/>
        <v>-30</v>
      </c>
      <c r="AG3832" s="12">
        <f t="shared" si="534"/>
        <v>-30</v>
      </c>
      <c r="AH3832" s="9">
        <f t="shared" si="538"/>
        <v>-2.7149321266968326E-2</v>
      </c>
      <c r="AI3832" s="14">
        <f>VLOOKUP(E3832,'Verweis Faktor'!$A:$B,2,FALSE)</f>
        <v>1</v>
      </c>
      <c r="AJ3832" s="14"/>
      <c r="AK3832" s="14" t="str">
        <f>IF(AL3832="Ja","Versandkosten",VLOOKUP(E3832,'Verweis Belegart'!$A$2:$B$9,2,FALSE))</f>
        <v>Hardware</v>
      </c>
      <c r="AL3832" s="14" t="str">
        <f t="shared" si="539"/>
        <v>Nein</v>
      </c>
      <c r="AM3832" s="14" t="str">
        <f t="shared" si="535"/>
        <v>Negativ</v>
      </c>
    </row>
    <row r="3833" spans="1:39" ht="17.25" customHeight="1" x14ac:dyDescent="0.35">
      <c r="A3833" s="17">
        <v>14572280</v>
      </c>
      <c r="B3833" s="2" t="s">
        <v>2197</v>
      </c>
      <c r="C3833" s="1">
        <v>2025001</v>
      </c>
      <c r="D3833" s="1">
        <v>2001000</v>
      </c>
      <c r="E3833" s="2" t="s">
        <v>34</v>
      </c>
      <c r="F3833" s="2" t="s">
        <v>53</v>
      </c>
      <c r="G3833" s="2" t="s">
        <v>66</v>
      </c>
      <c r="H3833" s="2" t="s">
        <v>878</v>
      </c>
      <c r="I3833" s="2" t="s">
        <v>879</v>
      </c>
      <c r="J3833" s="2" t="s">
        <v>103</v>
      </c>
      <c r="K3833" s="2" t="s">
        <v>28</v>
      </c>
      <c r="L3833" s="2" t="s">
        <v>1303</v>
      </c>
      <c r="M3833" s="2" t="s">
        <v>1304</v>
      </c>
      <c r="N3833" s="2" t="s">
        <v>274</v>
      </c>
      <c r="O3833" s="3">
        <v>5</v>
      </c>
      <c r="P3833" s="3">
        <v>1088.1931999999999</v>
      </c>
      <c r="Q3833" s="3">
        <v>1120</v>
      </c>
      <c r="R3833" s="3">
        <v>5600</v>
      </c>
      <c r="S3833" s="3">
        <v>31.806799999999999</v>
      </c>
      <c r="T3833" s="3">
        <v>159.03</v>
      </c>
      <c r="U3833" s="3">
        <v>2.83</v>
      </c>
      <c r="V3833" s="2" t="s">
        <v>813</v>
      </c>
      <c r="W3833" s="2" t="s">
        <v>814</v>
      </c>
      <c r="X3833" s="2" t="s">
        <v>197</v>
      </c>
      <c r="Y3833" s="19" t="str">
        <f>VLOOKUP(G3833,'Verweis Kd-Gruppe'!$A$2:$B$8,2,FALSE)</f>
        <v>EXP</v>
      </c>
      <c r="Z3833" s="19" t="str">
        <f>VLOOKUP(J3833,'Verweis Art-Gruppe'!$A$2:$B$15,2,FALSE)</f>
        <v>Geräte</v>
      </c>
      <c r="AA3833" s="19" t="str">
        <f>VLOOKUP(W3833,'Verweis Vertreter'!$A$2:$B$24,2,FALSE)</f>
        <v>Sokol Kapaj</v>
      </c>
      <c r="AB3833" s="12">
        <f t="shared" si="531"/>
        <v>5</v>
      </c>
      <c r="AC3833" s="12">
        <f t="shared" si="536"/>
        <v>1088.1931999999999</v>
      </c>
      <c r="AD3833" s="12">
        <f t="shared" si="537"/>
        <v>1120</v>
      </c>
      <c r="AE3833" s="12">
        <f t="shared" si="532"/>
        <v>5600</v>
      </c>
      <c r="AF3833" s="12">
        <f t="shared" si="533"/>
        <v>31.806799999999999</v>
      </c>
      <c r="AG3833" s="12">
        <f t="shared" si="534"/>
        <v>159.03</v>
      </c>
      <c r="AH3833" s="9">
        <f t="shared" si="538"/>
        <v>2.8398214285714287E-2</v>
      </c>
      <c r="AI3833" s="14">
        <f>VLOOKUP(E3833,'Verweis Faktor'!$A:$B,2,FALSE)</f>
        <v>1</v>
      </c>
      <c r="AJ3833" s="14"/>
      <c r="AK3833" s="14" t="str">
        <f>IF(AL3833="Ja","Versandkosten",VLOOKUP(E3833,'Verweis Belegart'!$A$2:$B$9,2,FALSE))</f>
        <v>Hardware</v>
      </c>
      <c r="AL3833" s="14" t="str">
        <f t="shared" si="539"/>
        <v>Nein</v>
      </c>
      <c r="AM3833" s="14" t="str">
        <f t="shared" si="535"/>
        <v>Positiv</v>
      </c>
    </row>
    <row r="3834" spans="1:39" ht="17.25" customHeight="1" x14ac:dyDescent="0.35">
      <c r="A3834" s="17">
        <v>14572280</v>
      </c>
      <c r="B3834" s="2" t="s">
        <v>2197</v>
      </c>
      <c r="C3834" s="1">
        <v>2025001</v>
      </c>
      <c r="D3834" s="1">
        <v>2001000</v>
      </c>
      <c r="E3834" s="2" t="s">
        <v>34</v>
      </c>
      <c r="F3834" s="2" t="s">
        <v>53</v>
      </c>
      <c r="G3834" s="2" t="s">
        <v>66</v>
      </c>
      <c r="H3834" s="2" t="s">
        <v>878</v>
      </c>
      <c r="I3834" s="2" t="s">
        <v>879</v>
      </c>
      <c r="J3834" s="2" t="s">
        <v>103</v>
      </c>
      <c r="K3834" s="2" t="s">
        <v>45</v>
      </c>
      <c r="L3834" s="2" t="s">
        <v>621</v>
      </c>
      <c r="M3834" s="2" t="s">
        <v>622</v>
      </c>
      <c r="N3834" s="2" t="s">
        <v>268</v>
      </c>
      <c r="O3834" s="3">
        <v>5</v>
      </c>
      <c r="P3834" s="3">
        <v>1207</v>
      </c>
      <c r="Q3834" s="3">
        <v>1275</v>
      </c>
      <c r="R3834" s="3">
        <v>6375</v>
      </c>
      <c r="S3834" s="3">
        <v>68</v>
      </c>
      <c r="T3834" s="3">
        <v>340</v>
      </c>
      <c r="U3834" s="3">
        <v>5.33</v>
      </c>
      <c r="V3834" s="2" t="s">
        <v>813</v>
      </c>
      <c r="W3834" s="2" t="s">
        <v>814</v>
      </c>
      <c r="X3834" s="2" t="s">
        <v>197</v>
      </c>
      <c r="Y3834" s="19" t="str">
        <f>VLOOKUP(G3834,'Verweis Kd-Gruppe'!$A$2:$B$8,2,FALSE)</f>
        <v>EXP</v>
      </c>
      <c r="Z3834" s="19" t="str">
        <f>VLOOKUP(J3834,'Verweis Art-Gruppe'!$A$2:$B$15,2,FALSE)</f>
        <v>Geräte</v>
      </c>
      <c r="AA3834" s="19" t="str">
        <f>VLOOKUP(W3834,'Verweis Vertreter'!$A$2:$B$24,2,FALSE)</f>
        <v>Sokol Kapaj</v>
      </c>
      <c r="AB3834" s="12">
        <f t="shared" si="531"/>
        <v>5</v>
      </c>
      <c r="AC3834" s="12">
        <f t="shared" si="536"/>
        <v>1207</v>
      </c>
      <c r="AD3834" s="12">
        <f t="shared" si="537"/>
        <v>1275</v>
      </c>
      <c r="AE3834" s="12">
        <f t="shared" si="532"/>
        <v>6375</v>
      </c>
      <c r="AF3834" s="12">
        <f t="shared" si="533"/>
        <v>68</v>
      </c>
      <c r="AG3834" s="12">
        <f t="shared" si="534"/>
        <v>340</v>
      </c>
      <c r="AH3834" s="9">
        <f t="shared" si="538"/>
        <v>5.3333333333333337E-2</v>
      </c>
      <c r="AI3834" s="14">
        <f>VLOOKUP(E3834,'Verweis Faktor'!$A:$B,2,FALSE)</f>
        <v>1</v>
      </c>
      <c r="AJ3834" s="14"/>
      <c r="AK3834" s="14" t="str">
        <f>IF(AL3834="Ja","Versandkosten",VLOOKUP(E3834,'Verweis Belegart'!$A$2:$B$9,2,FALSE))</f>
        <v>Hardware</v>
      </c>
      <c r="AL3834" s="14" t="str">
        <f t="shared" si="539"/>
        <v>Nein</v>
      </c>
      <c r="AM3834" s="14" t="str">
        <f t="shared" si="535"/>
        <v>Positiv</v>
      </c>
    </row>
    <row r="3835" spans="1:39" ht="17.25" customHeight="1" x14ac:dyDescent="0.35">
      <c r="A3835" s="17">
        <v>14572280</v>
      </c>
      <c r="B3835" s="2" t="s">
        <v>2197</v>
      </c>
      <c r="C3835" s="1">
        <v>2025001</v>
      </c>
      <c r="D3835" s="1">
        <v>2001000</v>
      </c>
      <c r="E3835" s="2" t="s">
        <v>34</v>
      </c>
      <c r="F3835" s="2" t="s">
        <v>53</v>
      </c>
      <c r="G3835" s="2" t="s">
        <v>66</v>
      </c>
      <c r="H3835" s="2" t="s">
        <v>878</v>
      </c>
      <c r="I3835" s="2" t="s">
        <v>879</v>
      </c>
      <c r="J3835" s="2" t="s">
        <v>103</v>
      </c>
      <c r="K3835" s="2" t="s">
        <v>49</v>
      </c>
      <c r="L3835" s="2" t="s">
        <v>272</v>
      </c>
      <c r="M3835" s="2" t="s">
        <v>273</v>
      </c>
      <c r="N3835" s="2" t="s">
        <v>274</v>
      </c>
      <c r="O3835" s="3">
        <v>20</v>
      </c>
      <c r="P3835" s="3">
        <v>1065.5192</v>
      </c>
      <c r="Q3835" s="3">
        <v>1095</v>
      </c>
      <c r="R3835" s="3">
        <v>21900</v>
      </c>
      <c r="S3835" s="3">
        <v>29.480799999999999</v>
      </c>
      <c r="T3835" s="3">
        <v>589.62</v>
      </c>
      <c r="U3835" s="3">
        <v>2.69</v>
      </c>
      <c r="V3835" s="2" t="s">
        <v>813</v>
      </c>
      <c r="W3835" s="2" t="s">
        <v>814</v>
      </c>
      <c r="X3835" s="2" t="s">
        <v>197</v>
      </c>
      <c r="Y3835" s="19" t="str">
        <f>VLOOKUP(G3835,'Verweis Kd-Gruppe'!$A$2:$B$8,2,FALSE)</f>
        <v>EXP</v>
      </c>
      <c r="Z3835" s="19" t="str">
        <f>VLOOKUP(J3835,'Verweis Art-Gruppe'!$A$2:$B$15,2,FALSE)</f>
        <v>Geräte</v>
      </c>
      <c r="AA3835" s="19" t="str">
        <f>VLOOKUP(W3835,'Verweis Vertreter'!$A$2:$B$24,2,FALSE)</f>
        <v>Sokol Kapaj</v>
      </c>
      <c r="AB3835" s="12">
        <f t="shared" si="531"/>
        <v>20</v>
      </c>
      <c r="AC3835" s="12">
        <f t="shared" si="536"/>
        <v>1065.5192</v>
      </c>
      <c r="AD3835" s="12">
        <f t="shared" si="537"/>
        <v>1095</v>
      </c>
      <c r="AE3835" s="12">
        <f t="shared" si="532"/>
        <v>21900</v>
      </c>
      <c r="AF3835" s="12">
        <f t="shared" si="533"/>
        <v>29.480799999999999</v>
      </c>
      <c r="AG3835" s="12">
        <f t="shared" si="534"/>
        <v>589.62</v>
      </c>
      <c r="AH3835" s="9">
        <f t="shared" si="538"/>
        <v>2.6923287671232875E-2</v>
      </c>
      <c r="AI3835" s="14">
        <f>VLOOKUP(E3835,'Verweis Faktor'!$A:$B,2,FALSE)</f>
        <v>1</v>
      </c>
      <c r="AJ3835" s="14"/>
      <c r="AK3835" s="14" t="str">
        <f>IF(AL3835="Ja","Versandkosten",VLOOKUP(E3835,'Verweis Belegart'!$A$2:$B$9,2,FALSE))</f>
        <v>Hardware</v>
      </c>
      <c r="AL3835" s="14" t="str">
        <f t="shared" si="539"/>
        <v>Nein</v>
      </c>
      <c r="AM3835" s="14" t="str">
        <f t="shared" si="535"/>
        <v>Positiv</v>
      </c>
    </row>
    <row r="3836" spans="1:39" ht="17.25" customHeight="1" x14ac:dyDescent="0.35">
      <c r="A3836" s="17">
        <v>14572280</v>
      </c>
      <c r="B3836" s="2" t="s">
        <v>2197</v>
      </c>
      <c r="C3836" s="1">
        <v>2025001</v>
      </c>
      <c r="D3836" s="1">
        <v>2001000</v>
      </c>
      <c r="E3836" s="2" t="s">
        <v>34</v>
      </c>
      <c r="F3836" s="2" t="s">
        <v>53</v>
      </c>
      <c r="G3836" s="2" t="s">
        <v>66</v>
      </c>
      <c r="H3836" s="2" t="s">
        <v>878</v>
      </c>
      <c r="I3836" s="2" t="s">
        <v>879</v>
      </c>
      <c r="J3836" s="2" t="s">
        <v>103</v>
      </c>
      <c r="K3836" s="2" t="s">
        <v>79</v>
      </c>
      <c r="L3836" s="2" t="s">
        <v>754</v>
      </c>
      <c r="M3836" s="2" t="s">
        <v>755</v>
      </c>
      <c r="N3836" s="2" t="s">
        <v>268</v>
      </c>
      <c r="O3836" s="3">
        <v>10</v>
      </c>
      <c r="P3836" s="3">
        <v>1207</v>
      </c>
      <c r="Q3836" s="3">
        <v>1270</v>
      </c>
      <c r="R3836" s="3">
        <v>12700</v>
      </c>
      <c r="S3836" s="3">
        <v>63</v>
      </c>
      <c r="T3836" s="3">
        <v>630</v>
      </c>
      <c r="U3836" s="3">
        <v>4.96</v>
      </c>
      <c r="V3836" s="2" t="s">
        <v>813</v>
      </c>
      <c r="W3836" s="2" t="s">
        <v>814</v>
      </c>
      <c r="X3836" s="2" t="s">
        <v>197</v>
      </c>
      <c r="Y3836" s="19" t="str">
        <f>VLOOKUP(G3836,'Verweis Kd-Gruppe'!$A$2:$B$8,2,FALSE)</f>
        <v>EXP</v>
      </c>
      <c r="Z3836" s="19" t="str">
        <f>VLOOKUP(J3836,'Verweis Art-Gruppe'!$A$2:$B$15,2,FALSE)</f>
        <v>Geräte</v>
      </c>
      <c r="AA3836" s="19" t="str">
        <f>VLOOKUP(W3836,'Verweis Vertreter'!$A$2:$B$24,2,FALSE)</f>
        <v>Sokol Kapaj</v>
      </c>
      <c r="AB3836" s="12">
        <f t="shared" si="531"/>
        <v>10</v>
      </c>
      <c r="AC3836" s="12">
        <f t="shared" si="536"/>
        <v>1207</v>
      </c>
      <c r="AD3836" s="12">
        <f t="shared" si="537"/>
        <v>1270</v>
      </c>
      <c r="AE3836" s="12">
        <f t="shared" si="532"/>
        <v>12700</v>
      </c>
      <c r="AF3836" s="12">
        <f t="shared" si="533"/>
        <v>63</v>
      </c>
      <c r="AG3836" s="12">
        <f t="shared" si="534"/>
        <v>630</v>
      </c>
      <c r="AH3836" s="9">
        <f t="shared" si="538"/>
        <v>4.9606299212598425E-2</v>
      </c>
      <c r="AI3836" s="14">
        <f>VLOOKUP(E3836,'Verweis Faktor'!$A:$B,2,FALSE)</f>
        <v>1</v>
      </c>
      <c r="AJ3836" s="14"/>
      <c r="AK3836" s="14" t="str">
        <f>IF(AL3836="Ja","Versandkosten",VLOOKUP(E3836,'Verweis Belegart'!$A$2:$B$9,2,FALSE))</f>
        <v>Hardware</v>
      </c>
      <c r="AL3836" s="14" t="str">
        <f t="shared" si="539"/>
        <v>Nein</v>
      </c>
      <c r="AM3836" s="14" t="str">
        <f t="shared" si="535"/>
        <v>Positiv</v>
      </c>
    </row>
    <row r="3837" spans="1:39" ht="17.25" customHeight="1" x14ac:dyDescent="0.35">
      <c r="A3837" s="17">
        <v>14572280</v>
      </c>
      <c r="B3837" s="2" t="s">
        <v>2197</v>
      </c>
      <c r="C3837" s="1">
        <v>2025001</v>
      </c>
      <c r="D3837" s="1">
        <v>2001000</v>
      </c>
      <c r="E3837" s="2" t="s">
        <v>34</v>
      </c>
      <c r="F3837" s="2" t="s">
        <v>53</v>
      </c>
      <c r="G3837" s="2" t="s">
        <v>66</v>
      </c>
      <c r="H3837" s="2" t="s">
        <v>878</v>
      </c>
      <c r="I3837" s="2" t="s">
        <v>879</v>
      </c>
      <c r="J3837" s="2" t="s">
        <v>103</v>
      </c>
      <c r="K3837" s="2" t="s">
        <v>83</v>
      </c>
      <c r="L3837" s="2" t="s">
        <v>737</v>
      </c>
      <c r="M3837" s="2" t="s">
        <v>738</v>
      </c>
      <c r="N3837" s="2" t="s">
        <v>274</v>
      </c>
      <c r="O3837" s="3">
        <v>3</v>
      </c>
      <c r="P3837" s="3">
        <v>1087</v>
      </c>
      <c r="Q3837" s="3">
        <v>1119</v>
      </c>
      <c r="R3837" s="3">
        <v>3357</v>
      </c>
      <c r="S3837" s="3">
        <v>32</v>
      </c>
      <c r="T3837" s="3">
        <v>96</v>
      </c>
      <c r="U3837" s="3">
        <v>2.85</v>
      </c>
      <c r="V3837" s="2" t="s">
        <v>813</v>
      </c>
      <c r="W3837" s="2" t="s">
        <v>814</v>
      </c>
      <c r="X3837" s="2" t="s">
        <v>197</v>
      </c>
      <c r="Y3837" s="19" t="str">
        <f>VLOOKUP(G3837,'Verweis Kd-Gruppe'!$A$2:$B$8,2,FALSE)</f>
        <v>EXP</v>
      </c>
      <c r="Z3837" s="19" t="str">
        <f>VLOOKUP(J3837,'Verweis Art-Gruppe'!$A$2:$B$15,2,FALSE)</f>
        <v>Geräte</v>
      </c>
      <c r="AA3837" s="19" t="str">
        <f>VLOOKUP(W3837,'Verweis Vertreter'!$A$2:$B$24,2,FALSE)</f>
        <v>Sokol Kapaj</v>
      </c>
      <c r="AB3837" s="12">
        <f t="shared" si="531"/>
        <v>3</v>
      </c>
      <c r="AC3837" s="12">
        <f t="shared" si="536"/>
        <v>1087</v>
      </c>
      <c r="AD3837" s="12">
        <f t="shared" si="537"/>
        <v>1119</v>
      </c>
      <c r="AE3837" s="12">
        <f t="shared" si="532"/>
        <v>3357</v>
      </c>
      <c r="AF3837" s="12">
        <f t="shared" si="533"/>
        <v>32</v>
      </c>
      <c r="AG3837" s="12">
        <f t="shared" si="534"/>
        <v>96</v>
      </c>
      <c r="AH3837" s="9">
        <f t="shared" si="538"/>
        <v>2.8596961572832886E-2</v>
      </c>
      <c r="AI3837" s="14">
        <f>VLOOKUP(E3837,'Verweis Faktor'!$A:$B,2,FALSE)</f>
        <v>1</v>
      </c>
      <c r="AJ3837" s="14"/>
      <c r="AK3837" s="14" t="str">
        <f>IF(AL3837="Ja","Versandkosten",VLOOKUP(E3837,'Verweis Belegart'!$A$2:$B$9,2,FALSE))</f>
        <v>Hardware</v>
      </c>
      <c r="AL3837" s="14" t="str">
        <f t="shared" si="539"/>
        <v>Nein</v>
      </c>
      <c r="AM3837" s="14" t="str">
        <f t="shared" si="535"/>
        <v>Positiv</v>
      </c>
    </row>
    <row r="3838" spans="1:39" ht="17.25" customHeight="1" x14ac:dyDescent="0.35">
      <c r="A3838" s="17">
        <v>14572280</v>
      </c>
      <c r="B3838" s="2" t="s">
        <v>2197</v>
      </c>
      <c r="C3838" s="1">
        <v>2025001</v>
      </c>
      <c r="D3838" s="1">
        <v>2001000</v>
      </c>
      <c r="E3838" s="2" t="s">
        <v>34</v>
      </c>
      <c r="F3838" s="2" t="s">
        <v>53</v>
      </c>
      <c r="G3838" s="2" t="s">
        <v>66</v>
      </c>
      <c r="H3838" s="2" t="s">
        <v>878</v>
      </c>
      <c r="I3838" s="2" t="s">
        <v>879</v>
      </c>
      <c r="J3838" s="2" t="s">
        <v>103</v>
      </c>
      <c r="K3838" s="2" t="s">
        <v>87</v>
      </c>
      <c r="L3838" s="2" t="s">
        <v>287</v>
      </c>
      <c r="M3838" s="2" t="s">
        <v>288</v>
      </c>
      <c r="N3838" s="2" t="s">
        <v>268</v>
      </c>
      <c r="O3838" s="3">
        <v>10</v>
      </c>
      <c r="P3838" s="3">
        <v>1207</v>
      </c>
      <c r="Q3838" s="3">
        <v>1280</v>
      </c>
      <c r="R3838" s="3">
        <v>12800</v>
      </c>
      <c r="S3838" s="3">
        <v>73</v>
      </c>
      <c r="T3838" s="3">
        <v>730</v>
      </c>
      <c r="U3838" s="3">
        <v>5.7</v>
      </c>
      <c r="V3838" s="2" t="s">
        <v>813</v>
      </c>
      <c r="W3838" s="2" t="s">
        <v>814</v>
      </c>
      <c r="X3838" s="2" t="s">
        <v>197</v>
      </c>
      <c r="Y3838" s="19" t="str">
        <f>VLOOKUP(G3838,'Verweis Kd-Gruppe'!$A$2:$B$8,2,FALSE)</f>
        <v>EXP</v>
      </c>
      <c r="Z3838" s="19" t="str">
        <f>VLOOKUP(J3838,'Verweis Art-Gruppe'!$A$2:$B$15,2,FALSE)</f>
        <v>Geräte</v>
      </c>
      <c r="AA3838" s="19" t="str">
        <f>VLOOKUP(W3838,'Verweis Vertreter'!$A$2:$B$24,2,FALSE)</f>
        <v>Sokol Kapaj</v>
      </c>
      <c r="AB3838" s="12">
        <f t="shared" si="531"/>
        <v>10</v>
      </c>
      <c r="AC3838" s="12">
        <f t="shared" si="536"/>
        <v>1207</v>
      </c>
      <c r="AD3838" s="12">
        <f t="shared" si="537"/>
        <v>1280</v>
      </c>
      <c r="AE3838" s="12">
        <f t="shared" si="532"/>
        <v>12800</v>
      </c>
      <c r="AF3838" s="12">
        <f t="shared" si="533"/>
        <v>73</v>
      </c>
      <c r="AG3838" s="12">
        <f t="shared" si="534"/>
        <v>730</v>
      </c>
      <c r="AH3838" s="9">
        <f t="shared" si="538"/>
        <v>5.7031249999999999E-2</v>
      </c>
      <c r="AI3838" s="14">
        <f>VLOOKUP(E3838,'Verweis Faktor'!$A:$B,2,FALSE)</f>
        <v>1</v>
      </c>
      <c r="AJ3838" s="14"/>
      <c r="AK3838" s="14" t="str">
        <f>IF(AL3838="Ja","Versandkosten",VLOOKUP(E3838,'Verweis Belegart'!$A$2:$B$9,2,FALSE))</f>
        <v>Hardware</v>
      </c>
      <c r="AL3838" s="14" t="str">
        <f t="shared" si="539"/>
        <v>Nein</v>
      </c>
      <c r="AM3838" s="14" t="str">
        <f t="shared" si="535"/>
        <v>Positiv</v>
      </c>
    </row>
    <row r="3839" spans="1:39" ht="17.25" customHeight="1" x14ac:dyDescent="0.35">
      <c r="A3839" s="17">
        <v>14572280</v>
      </c>
      <c r="B3839" s="2" t="s">
        <v>2197</v>
      </c>
      <c r="C3839" s="1">
        <v>2025001</v>
      </c>
      <c r="D3839" s="1">
        <v>2001000</v>
      </c>
      <c r="E3839" s="2" t="s">
        <v>34</v>
      </c>
      <c r="F3839" s="2" t="s">
        <v>53</v>
      </c>
      <c r="G3839" s="2" t="s">
        <v>66</v>
      </c>
      <c r="H3839" s="2" t="s">
        <v>878</v>
      </c>
      <c r="I3839" s="2" t="s">
        <v>879</v>
      </c>
      <c r="J3839" s="2" t="s">
        <v>103</v>
      </c>
      <c r="K3839" s="2" t="s">
        <v>91</v>
      </c>
      <c r="L3839" s="2" t="s">
        <v>1307</v>
      </c>
      <c r="M3839" s="2" t="s">
        <v>1308</v>
      </c>
      <c r="N3839" s="2" t="s">
        <v>274</v>
      </c>
      <c r="O3839" s="3">
        <v>23</v>
      </c>
      <c r="P3839" s="3">
        <v>1087</v>
      </c>
      <c r="Q3839" s="3">
        <v>1120</v>
      </c>
      <c r="R3839" s="3">
        <v>25760</v>
      </c>
      <c r="S3839" s="3">
        <v>33</v>
      </c>
      <c r="T3839" s="3">
        <v>759</v>
      </c>
      <c r="U3839" s="3">
        <v>2.94</v>
      </c>
      <c r="V3839" s="2" t="s">
        <v>813</v>
      </c>
      <c r="W3839" s="2" t="s">
        <v>814</v>
      </c>
      <c r="X3839" s="2" t="s">
        <v>197</v>
      </c>
      <c r="Y3839" s="19" t="str">
        <f>VLOOKUP(G3839,'Verweis Kd-Gruppe'!$A$2:$B$8,2,FALSE)</f>
        <v>EXP</v>
      </c>
      <c r="Z3839" s="19" t="str">
        <f>VLOOKUP(J3839,'Verweis Art-Gruppe'!$A$2:$B$15,2,FALSE)</f>
        <v>Geräte</v>
      </c>
      <c r="AA3839" s="19" t="str">
        <f>VLOOKUP(W3839,'Verweis Vertreter'!$A$2:$B$24,2,FALSE)</f>
        <v>Sokol Kapaj</v>
      </c>
      <c r="AB3839" s="12">
        <f t="shared" si="531"/>
        <v>23</v>
      </c>
      <c r="AC3839" s="12">
        <f t="shared" si="536"/>
        <v>1087</v>
      </c>
      <c r="AD3839" s="12">
        <f t="shared" si="537"/>
        <v>1120</v>
      </c>
      <c r="AE3839" s="12">
        <f t="shared" si="532"/>
        <v>25760</v>
      </c>
      <c r="AF3839" s="12">
        <f t="shared" si="533"/>
        <v>33</v>
      </c>
      <c r="AG3839" s="12">
        <f t="shared" si="534"/>
        <v>759</v>
      </c>
      <c r="AH3839" s="9">
        <f t="shared" si="538"/>
        <v>2.9464285714285714E-2</v>
      </c>
      <c r="AI3839" s="14">
        <f>VLOOKUP(E3839,'Verweis Faktor'!$A:$B,2,FALSE)</f>
        <v>1</v>
      </c>
      <c r="AJ3839" s="14"/>
      <c r="AK3839" s="14" t="str">
        <f>IF(AL3839="Ja","Versandkosten",VLOOKUP(E3839,'Verweis Belegart'!$A$2:$B$9,2,FALSE))</f>
        <v>Hardware</v>
      </c>
      <c r="AL3839" s="14" t="str">
        <f t="shared" si="539"/>
        <v>Nein</v>
      </c>
      <c r="AM3839" s="14" t="str">
        <f t="shared" si="535"/>
        <v>Positiv</v>
      </c>
    </row>
    <row r="3840" spans="1:39" ht="17.25" customHeight="1" x14ac:dyDescent="0.35">
      <c r="A3840" s="17">
        <v>14573917</v>
      </c>
      <c r="B3840" s="2" t="s">
        <v>2197</v>
      </c>
      <c r="C3840" s="1">
        <v>2025001</v>
      </c>
      <c r="D3840" s="1">
        <v>2001001</v>
      </c>
      <c r="E3840" s="2" t="s">
        <v>34</v>
      </c>
      <c r="F3840" s="2" t="s">
        <v>142</v>
      </c>
      <c r="G3840" s="2" t="s">
        <v>25</v>
      </c>
      <c r="H3840" s="2" t="s">
        <v>2345</v>
      </c>
      <c r="I3840" s="2" t="s">
        <v>2346</v>
      </c>
      <c r="J3840" s="2" t="s">
        <v>304</v>
      </c>
      <c r="K3840" s="2" t="s">
        <v>28</v>
      </c>
      <c r="L3840" s="2" t="s">
        <v>420</v>
      </c>
      <c r="M3840" s="2" t="s">
        <v>421</v>
      </c>
      <c r="N3840" s="2" t="s">
        <v>422</v>
      </c>
      <c r="O3840" s="3">
        <v>1</v>
      </c>
      <c r="P3840" s="3">
        <v>170</v>
      </c>
      <c r="Q3840" s="3">
        <v>215</v>
      </c>
      <c r="R3840" s="3">
        <v>215</v>
      </c>
      <c r="S3840" s="3">
        <v>45</v>
      </c>
      <c r="T3840" s="3">
        <v>45</v>
      </c>
      <c r="U3840" s="3">
        <v>20.93</v>
      </c>
      <c r="V3840" s="2" t="s">
        <v>697</v>
      </c>
      <c r="W3840" s="2" t="s">
        <v>698</v>
      </c>
      <c r="X3840" s="2" t="s">
        <v>419</v>
      </c>
      <c r="Y3840" s="19" t="str">
        <f>VLOOKUP(G3840,'Verweis Kd-Gruppe'!$A$2:$B$8,2,FALSE)</f>
        <v>FHK</v>
      </c>
      <c r="Z3840" s="19" t="str">
        <f>VLOOKUP(J3840,'Verweis Art-Gruppe'!$A$2:$B$15,2,FALSE)</f>
        <v>Zubehör</v>
      </c>
      <c r="AA3840" s="19" t="str">
        <f>VLOOKUP(W3840,'Verweis Vertreter'!$A$2:$B$24,2,FALSE)</f>
        <v>Zentrale</v>
      </c>
      <c r="AB3840" s="12">
        <f t="shared" si="531"/>
        <v>1</v>
      </c>
      <c r="AC3840" s="12">
        <f t="shared" si="536"/>
        <v>170</v>
      </c>
      <c r="AD3840" s="12">
        <f t="shared" si="537"/>
        <v>215</v>
      </c>
      <c r="AE3840" s="12">
        <f t="shared" si="532"/>
        <v>215</v>
      </c>
      <c r="AF3840" s="12">
        <f t="shared" si="533"/>
        <v>45</v>
      </c>
      <c r="AG3840" s="12">
        <f t="shared" si="534"/>
        <v>45</v>
      </c>
      <c r="AH3840" s="9">
        <f t="shared" si="538"/>
        <v>0.20930232558139536</v>
      </c>
      <c r="AI3840" s="14">
        <f>VLOOKUP(E3840,'Verweis Faktor'!$A:$B,2,FALSE)</f>
        <v>1</v>
      </c>
      <c r="AJ3840" s="14"/>
      <c r="AK3840" s="14" t="str">
        <f>IF(AL3840="Ja","Versandkosten",VLOOKUP(E3840,'Verweis Belegart'!$A$2:$B$9,2,FALSE))</f>
        <v>Hardware</v>
      </c>
      <c r="AL3840" s="14" t="str">
        <f t="shared" si="539"/>
        <v>Nein</v>
      </c>
      <c r="AM3840" s="14" t="str">
        <f t="shared" si="535"/>
        <v>Positiv</v>
      </c>
    </row>
    <row r="3841" spans="1:39" ht="17.25" customHeight="1" x14ac:dyDescent="0.35">
      <c r="A3841" s="17">
        <v>14573917</v>
      </c>
      <c r="B3841" s="2" t="s">
        <v>2197</v>
      </c>
      <c r="C3841" s="1">
        <v>2025001</v>
      </c>
      <c r="D3841" s="1">
        <v>2001001</v>
      </c>
      <c r="E3841" s="2" t="s">
        <v>34</v>
      </c>
      <c r="F3841" s="2" t="s">
        <v>142</v>
      </c>
      <c r="G3841" s="2" t="s">
        <v>25</v>
      </c>
      <c r="H3841" s="2" t="s">
        <v>2345</v>
      </c>
      <c r="I3841" s="2" t="s">
        <v>2346</v>
      </c>
      <c r="J3841" s="2" t="s">
        <v>103</v>
      </c>
      <c r="K3841" s="2" t="s">
        <v>45</v>
      </c>
      <c r="L3841" s="2" t="s">
        <v>673</v>
      </c>
      <c r="M3841" s="2" t="s">
        <v>674</v>
      </c>
      <c r="N3841" s="2" t="s">
        <v>48</v>
      </c>
      <c r="O3841" s="3">
        <v>1</v>
      </c>
      <c r="P3841" s="3">
        <v>253.26820000000001</v>
      </c>
      <c r="Q3841" s="3">
        <v>275</v>
      </c>
      <c r="R3841" s="3">
        <v>275</v>
      </c>
      <c r="S3841" s="3">
        <v>21.7318</v>
      </c>
      <c r="T3841" s="3">
        <v>21.73</v>
      </c>
      <c r="U3841" s="3">
        <v>7.9</v>
      </c>
      <c r="V3841" s="2" t="s">
        <v>697</v>
      </c>
      <c r="W3841" s="2" t="s">
        <v>698</v>
      </c>
      <c r="X3841" s="2" t="s">
        <v>419</v>
      </c>
      <c r="Y3841" s="19" t="str">
        <f>VLOOKUP(G3841,'Verweis Kd-Gruppe'!$A$2:$B$8,2,FALSE)</f>
        <v>FHK</v>
      </c>
      <c r="Z3841" s="19" t="str">
        <f>VLOOKUP(J3841,'Verweis Art-Gruppe'!$A$2:$B$15,2,FALSE)</f>
        <v>Geräte</v>
      </c>
      <c r="AA3841" s="19" t="str">
        <f>VLOOKUP(W3841,'Verweis Vertreter'!$A$2:$B$24,2,FALSE)</f>
        <v>Zentrale</v>
      </c>
      <c r="AB3841" s="12">
        <f t="shared" si="531"/>
        <v>1</v>
      </c>
      <c r="AC3841" s="12">
        <f t="shared" si="536"/>
        <v>253.26820000000001</v>
      </c>
      <c r="AD3841" s="12">
        <f t="shared" si="537"/>
        <v>275</v>
      </c>
      <c r="AE3841" s="12">
        <f t="shared" si="532"/>
        <v>275</v>
      </c>
      <c r="AF3841" s="12">
        <f t="shared" si="533"/>
        <v>21.7318</v>
      </c>
      <c r="AG3841" s="12">
        <f t="shared" si="534"/>
        <v>21.73</v>
      </c>
      <c r="AH3841" s="9">
        <f t="shared" si="538"/>
        <v>7.9018181818181821E-2</v>
      </c>
      <c r="AI3841" s="14">
        <f>VLOOKUP(E3841,'Verweis Faktor'!$A:$B,2,FALSE)</f>
        <v>1</v>
      </c>
      <c r="AJ3841" s="14"/>
      <c r="AK3841" s="14" t="str">
        <f>IF(AL3841="Ja","Versandkosten",VLOOKUP(E3841,'Verweis Belegart'!$A$2:$B$9,2,FALSE))</f>
        <v>Hardware</v>
      </c>
      <c r="AL3841" s="14" t="str">
        <f t="shared" si="539"/>
        <v>Nein</v>
      </c>
      <c r="AM3841" s="14" t="str">
        <f t="shared" si="535"/>
        <v>Positiv</v>
      </c>
    </row>
    <row r="3842" spans="1:39" ht="17.25" customHeight="1" x14ac:dyDescent="0.35">
      <c r="A3842" s="17">
        <v>14573917</v>
      </c>
      <c r="B3842" s="2" t="s">
        <v>2197</v>
      </c>
      <c r="C3842" s="1">
        <v>2025001</v>
      </c>
      <c r="D3842" s="1">
        <v>2001001</v>
      </c>
      <c r="E3842" s="2" t="s">
        <v>34</v>
      </c>
      <c r="F3842" s="2" t="s">
        <v>142</v>
      </c>
      <c r="G3842" s="2" t="s">
        <v>25</v>
      </c>
      <c r="H3842" s="2" t="s">
        <v>2345</v>
      </c>
      <c r="I3842" s="2" t="s">
        <v>2346</v>
      </c>
      <c r="J3842" s="2" t="s">
        <v>103</v>
      </c>
      <c r="K3842" s="2" t="s">
        <v>49</v>
      </c>
      <c r="L3842" s="2" t="s">
        <v>758</v>
      </c>
      <c r="M3842" s="2" t="s">
        <v>759</v>
      </c>
      <c r="N3842" s="2" t="s">
        <v>538</v>
      </c>
      <c r="O3842" s="3">
        <v>1</v>
      </c>
      <c r="P3842" s="3">
        <v>291.64530000000002</v>
      </c>
      <c r="Q3842" s="3">
        <v>309</v>
      </c>
      <c r="R3842" s="3">
        <v>309</v>
      </c>
      <c r="S3842" s="3">
        <v>17.354700000000001</v>
      </c>
      <c r="T3842" s="3">
        <v>17.350000000000001</v>
      </c>
      <c r="U3842" s="3">
        <v>5.61</v>
      </c>
      <c r="V3842" s="2" t="s">
        <v>697</v>
      </c>
      <c r="W3842" s="2" t="s">
        <v>698</v>
      </c>
      <c r="X3842" s="2" t="s">
        <v>419</v>
      </c>
      <c r="Y3842" s="19" t="str">
        <f>VLOOKUP(G3842,'Verweis Kd-Gruppe'!$A$2:$B$8,2,FALSE)</f>
        <v>FHK</v>
      </c>
      <c r="Z3842" s="19" t="str">
        <f>VLOOKUP(J3842,'Verweis Art-Gruppe'!$A$2:$B$15,2,FALSE)</f>
        <v>Geräte</v>
      </c>
      <c r="AA3842" s="19" t="str">
        <f>VLOOKUP(W3842,'Verweis Vertreter'!$A$2:$B$24,2,FALSE)</f>
        <v>Zentrale</v>
      </c>
      <c r="AB3842" s="12">
        <f t="shared" si="531"/>
        <v>1</v>
      </c>
      <c r="AC3842" s="12">
        <f t="shared" si="536"/>
        <v>291.64530000000002</v>
      </c>
      <c r="AD3842" s="12">
        <f t="shared" si="537"/>
        <v>309</v>
      </c>
      <c r="AE3842" s="12">
        <f t="shared" si="532"/>
        <v>309</v>
      </c>
      <c r="AF3842" s="12">
        <f t="shared" si="533"/>
        <v>17.354700000000001</v>
      </c>
      <c r="AG3842" s="12">
        <f t="shared" si="534"/>
        <v>17.350000000000001</v>
      </c>
      <c r="AH3842" s="9">
        <f t="shared" si="538"/>
        <v>5.6148867313915864E-2</v>
      </c>
      <c r="AI3842" s="14">
        <f>VLOOKUP(E3842,'Verweis Faktor'!$A:$B,2,FALSE)</f>
        <v>1</v>
      </c>
      <c r="AJ3842" s="14"/>
      <c r="AK3842" s="14" t="str">
        <f>IF(AL3842="Ja","Versandkosten",VLOOKUP(E3842,'Verweis Belegart'!$A$2:$B$9,2,FALSE))</f>
        <v>Hardware</v>
      </c>
      <c r="AL3842" s="14" t="str">
        <f t="shared" si="539"/>
        <v>Nein</v>
      </c>
      <c r="AM3842" s="14" t="str">
        <f t="shared" si="535"/>
        <v>Positiv</v>
      </c>
    </row>
    <row r="3843" spans="1:39" ht="17.25" customHeight="1" x14ac:dyDescent="0.35">
      <c r="A3843" s="17">
        <v>14573550</v>
      </c>
      <c r="B3843" s="2" t="s">
        <v>2197</v>
      </c>
      <c r="C3843" s="1">
        <v>2025001</v>
      </c>
      <c r="D3843" s="1">
        <v>2001002</v>
      </c>
      <c r="E3843" s="2" t="s">
        <v>34</v>
      </c>
      <c r="F3843" s="2" t="s">
        <v>53</v>
      </c>
      <c r="G3843" s="2" t="s">
        <v>66</v>
      </c>
      <c r="H3843" s="2" t="s">
        <v>878</v>
      </c>
      <c r="I3843" s="2" t="s">
        <v>879</v>
      </c>
      <c r="J3843" s="2" t="s">
        <v>103</v>
      </c>
      <c r="K3843" s="2" t="s">
        <v>28</v>
      </c>
      <c r="L3843" s="2" t="s">
        <v>387</v>
      </c>
      <c r="M3843" s="2" t="s">
        <v>388</v>
      </c>
      <c r="N3843" s="2" t="s">
        <v>292</v>
      </c>
      <c r="O3843" s="3">
        <v>3</v>
      </c>
      <c r="P3843" s="3">
        <v>895.92759999999998</v>
      </c>
      <c r="Q3843" s="3">
        <v>909</v>
      </c>
      <c r="R3843" s="3">
        <v>2727</v>
      </c>
      <c r="S3843" s="3">
        <v>13.0724</v>
      </c>
      <c r="T3843" s="3">
        <v>39.22</v>
      </c>
      <c r="U3843" s="3">
        <v>1.43</v>
      </c>
      <c r="V3843" s="2" t="s">
        <v>813</v>
      </c>
      <c r="W3843" s="2" t="s">
        <v>814</v>
      </c>
      <c r="X3843" s="2" t="s">
        <v>197</v>
      </c>
      <c r="Y3843" s="19" t="str">
        <f>VLOOKUP(G3843,'Verweis Kd-Gruppe'!$A$2:$B$8,2,FALSE)</f>
        <v>EXP</v>
      </c>
      <c r="Z3843" s="19" t="str">
        <f>VLOOKUP(J3843,'Verweis Art-Gruppe'!$A$2:$B$15,2,FALSE)</f>
        <v>Geräte</v>
      </c>
      <c r="AA3843" s="19" t="str">
        <f>VLOOKUP(W3843,'Verweis Vertreter'!$A$2:$B$24,2,FALSE)</f>
        <v>Sokol Kapaj</v>
      </c>
      <c r="AB3843" s="12">
        <f t="shared" ref="AB3843:AB3906" si="540">$AI3843*O3843</f>
        <v>3</v>
      </c>
      <c r="AC3843" s="12">
        <f t="shared" si="536"/>
        <v>895.92759999999998</v>
      </c>
      <c r="AD3843" s="12">
        <f t="shared" si="537"/>
        <v>909</v>
      </c>
      <c r="AE3843" s="12">
        <f t="shared" ref="AE3843:AE3906" si="541">$AI3843*R3843</f>
        <v>2727</v>
      </c>
      <c r="AF3843" s="12">
        <f t="shared" ref="AF3843:AF3906" si="542">$AI3843*S3843</f>
        <v>13.0724</v>
      </c>
      <c r="AG3843" s="12">
        <f t="shared" ref="AG3843:AG3906" si="543">$AI3843*T3843</f>
        <v>39.22</v>
      </c>
      <c r="AH3843" s="9">
        <f t="shared" si="538"/>
        <v>1.4382104877154382E-2</v>
      </c>
      <c r="AI3843" s="14">
        <f>VLOOKUP(E3843,'Verweis Faktor'!$A:$B,2,FALSE)</f>
        <v>1</v>
      </c>
      <c r="AJ3843" s="14"/>
      <c r="AK3843" s="14" t="str">
        <f>IF(AL3843="Ja","Versandkosten",VLOOKUP(E3843,'Verweis Belegart'!$A$2:$B$9,2,FALSE))</f>
        <v>Hardware</v>
      </c>
      <c r="AL3843" s="14" t="str">
        <f t="shared" si="539"/>
        <v>Nein</v>
      </c>
      <c r="AM3843" s="14" t="str">
        <f t="shared" ref="AM3843:AM3906" si="544">IF(AG3843&lt;0,"Negativ","Positiv")</f>
        <v>Positiv</v>
      </c>
    </row>
    <row r="3844" spans="1:39" ht="17.25" customHeight="1" x14ac:dyDescent="0.35">
      <c r="A3844" s="17">
        <v>14573550</v>
      </c>
      <c r="B3844" s="2" t="s">
        <v>2197</v>
      </c>
      <c r="C3844" s="1">
        <v>2025001</v>
      </c>
      <c r="D3844" s="1">
        <v>2001002</v>
      </c>
      <c r="E3844" s="2" t="s">
        <v>34</v>
      </c>
      <c r="F3844" s="2" t="s">
        <v>53</v>
      </c>
      <c r="G3844" s="2" t="s">
        <v>66</v>
      </c>
      <c r="H3844" s="2" t="s">
        <v>878</v>
      </c>
      <c r="I3844" s="2" t="s">
        <v>879</v>
      </c>
      <c r="J3844" s="2" t="s">
        <v>103</v>
      </c>
      <c r="K3844" s="2" t="s">
        <v>45</v>
      </c>
      <c r="L3844" s="2" t="s">
        <v>269</v>
      </c>
      <c r="M3844" s="2" t="s">
        <v>270</v>
      </c>
      <c r="N3844" s="2" t="s">
        <v>271</v>
      </c>
      <c r="O3844" s="3">
        <v>2</v>
      </c>
      <c r="P3844" s="3">
        <v>417.46170000000001</v>
      </c>
      <c r="Q3844" s="3">
        <v>425</v>
      </c>
      <c r="R3844" s="3">
        <v>850</v>
      </c>
      <c r="S3844" s="3">
        <v>7.5382999999999996</v>
      </c>
      <c r="T3844" s="3">
        <v>15.08</v>
      </c>
      <c r="U3844" s="3">
        <v>1.77</v>
      </c>
      <c r="V3844" s="2" t="s">
        <v>813</v>
      </c>
      <c r="W3844" s="2" t="s">
        <v>814</v>
      </c>
      <c r="X3844" s="2" t="s">
        <v>197</v>
      </c>
      <c r="Y3844" s="19" t="str">
        <f>VLOOKUP(G3844,'Verweis Kd-Gruppe'!$A$2:$B$8,2,FALSE)</f>
        <v>EXP</v>
      </c>
      <c r="Z3844" s="19" t="str">
        <f>VLOOKUP(J3844,'Verweis Art-Gruppe'!$A$2:$B$15,2,FALSE)</f>
        <v>Geräte</v>
      </c>
      <c r="AA3844" s="19" t="str">
        <f>VLOOKUP(W3844,'Verweis Vertreter'!$A$2:$B$24,2,FALSE)</f>
        <v>Sokol Kapaj</v>
      </c>
      <c r="AB3844" s="12">
        <f t="shared" si="540"/>
        <v>2</v>
      </c>
      <c r="AC3844" s="12">
        <f t="shared" ref="AC3844:AC3907" si="545">P3844</f>
        <v>417.46170000000001</v>
      </c>
      <c r="AD3844" s="12">
        <f t="shared" ref="AD3844:AD3907" si="546">Q3844</f>
        <v>425</v>
      </c>
      <c r="AE3844" s="12">
        <f t="shared" si="541"/>
        <v>850</v>
      </c>
      <c r="AF3844" s="12">
        <f t="shared" si="542"/>
        <v>7.5382999999999996</v>
      </c>
      <c r="AG3844" s="12">
        <f t="shared" si="543"/>
        <v>15.08</v>
      </c>
      <c r="AH3844" s="9">
        <f t="shared" ref="AH3844:AH3907" si="547">IF(AF3844=0,0,AG3844/AE3844*AI3844)</f>
        <v>1.7741176470588236E-2</v>
      </c>
      <c r="AI3844" s="14">
        <f>VLOOKUP(E3844,'Verweis Faktor'!$A:$B,2,FALSE)</f>
        <v>1</v>
      </c>
      <c r="AJ3844" s="14"/>
      <c r="AK3844" s="14" t="str">
        <f>IF(AL3844="Ja","Versandkosten",VLOOKUP(E3844,'Verweis Belegart'!$A$2:$B$9,2,FALSE))</f>
        <v>Hardware</v>
      </c>
      <c r="AL3844" s="14" t="str">
        <f t="shared" ref="AL3844:AL3907" si="548">IF(ISNUMBER(FIND("Versandkosten",M3844)),"Ja","Nein")</f>
        <v>Nein</v>
      </c>
      <c r="AM3844" s="14" t="str">
        <f t="shared" si="544"/>
        <v>Positiv</v>
      </c>
    </row>
    <row r="3845" spans="1:39" ht="17.25" customHeight="1" x14ac:dyDescent="0.35">
      <c r="A3845" s="17">
        <v>14573550</v>
      </c>
      <c r="B3845" s="2" t="s">
        <v>2197</v>
      </c>
      <c r="C3845" s="1">
        <v>2025001</v>
      </c>
      <c r="D3845" s="1">
        <v>2001002</v>
      </c>
      <c r="E3845" s="2" t="s">
        <v>34</v>
      </c>
      <c r="F3845" s="2" t="s">
        <v>53</v>
      </c>
      <c r="G3845" s="2" t="s">
        <v>66</v>
      </c>
      <c r="H3845" s="2" t="s">
        <v>878</v>
      </c>
      <c r="I3845" s="2" t="s">
        <v>879</v>
      </c>
      <c r="J3845" s="2" t="s">
        <v>304</v>
      </c>
      <c r="K3845" s="2" t="s">
        <v>49</v>
      </c>
      <c r="L3845" s="2" t="s">
        <v>752</v>
      </c>
      <c r="M3845" s="2" t="s">
        <v>753</v>
      </c>
      <c r="N3845" s="2" t="s">
        <v>200</v>
      </c>
      <c r="O3845" s="3">
        <v>1</v>
      </c>
      <c r="P3845" s="3">
        <v>660</v>
      </c>
      <c r="Q3845" s="3">
        <v>679</v>
      </c>
      <c r="R3845" s="3">
        <v>679</v>
      </c>
      <c r="S3845" s="3">
        <v>19</v>
      </c>
      <c r="T3845" s="3">
        <v>19</v>
      </c>
      <c r="U3845" s="3">
        <v>2.79</v>
      </c>
      <c r="V3845" s="2" t="s">
        <v>813</v>
      </c>
      <c r="W3845" s="2" t="s">
        <v>814</v>
      </c>
      <c r="X3845" s="2" t="s">
        <v>197</v>
      </c>
      <c r="Y3845" s="19" t="str">
        <f>VLOOKUP(G3845,'Verweis Kd-Gruppe'!$A$2:$B$8,2,FALSE)</f>
        <v>EXP</v>
      </c>
      <c r="Z3845" s="19" t="str">
        <f>VLOOKUP(J3845,'Verweis Art-Gruppe'!$A$2:$B$15,2,FALSE)</f>
        <v>Zubehör</v>
      </c>
      <c r="AA3845" s="19" t="str">
        <f>VLOOKUP(W3845,'Verweis Vertreter'!$A$2:$B$24,2,FALSE)</f>
        <v>Sokol Kapaj</v>
      </c>
      <c r="AB3845" s="12">
        <f t="shared" si="540"/>
        <v>1</v>
      </c>
      <c r="AC3845" s="12">
        <f t="shared" si="545"/>
        <v>660</v>
      </c>
      <c r="AD3845" s="12">
        <f t="shared" si="546"/>
        <v>679</v>
      </c>
      <c r="AE3845" s="12">
        <f t="shared" si="541"/>
        <v>679</v>
      </c>
      <c r="AF3845" s="12">
        <f t="shared" si="542"/>
        <v>19</v>
      </c>
      <c r="AG3845" s="12">
        <f t="shared" si="543"/>
        <v>19</v>
      </c>
      <c r="AH3845" s="9">
        <f t="shared" si="547"/>
        <v>2.7982326951399118E-2</v>
      </c>
      <c r="AI3845" s="14">
        <f>VLOOKUP(E3845,'Verweis Faktor'!$A:$B,2,FALSE)</f>
        <v>1</v>
      </c>
      <c r="AJ3845" s="14"/>
      <c r="AK3845" s="14" t="str">
        <f>IF(AL3845="Ja","Versandkosten",VLOOKUP(E3845,'Verweis Belegart'!$A$2:$B$9,2,FALSE))</f>
        <v>Hardware</v>
      </c>
      <c r="AL3845" s="14" t="str">
        <f t="shared" si="548"/>
        <v>Nein</v>
      </c>
      <c r="AM3845" s="14" t="str">
        <f t="shared" si="544"/>
        <v>Positiv</v>
      </c>
    </row>
    <row r="3846" spans="1:39" ht="17.25" customHeight="1" x14ac:dyDescent="0.35">
      <c r="A3846" s="17">
        <v>14573550</v>
      </c>
      <c r="B3846" s="2" t="s">
        <v>2197</v>
      </c>
      <c r="C3846" s="1">
        <v>2025001</v>
      </c>
      <c r="D3846" s="1">
        <v>2001002</v>
      </c>
      <c r="E3846" s="2" t="s">
        <v>34</v>
      </c>
      <c r="F3846" s="2" t="s">
        <v>53</v>
      </c>
      <c r="G3846" s="2" t="s">
        <v>66</v>
      </c>
      <c r="H3846" s="2" t="s">
        <v>878</v>
      </c>
      <c r="I3846" s="2" t="s">
        <v>879</v>
      </c>
      <c r="J3846" s="2" t="s">
        <v>103</v>
      </c>
      <c r="K3846" s="2" t="s">
        <v>79</v>
      </c>
      <c r="L3846" s="2" t="s">
        <v>275</v>
      </c>
      <c r="M3846" s="2" t="s">
        <v>276</v>
      </c>
      <c r="N3846" s="2" t="s">
        <v>271</v>
      </c>
      <c r="O3846" s="3">
        <v>2</v>
      </c>
      <c r="P3846" s="3">
        <v>416</v>
      </c>
      <c r="Q3846" s="3">
        <v>425</v>
      </c>
      <c r="R3846" s="3">
        <v>850</v>
      </c>
      <c r="S3846" s="3">
        <v>9</v>
      </c>
      <c r="T3846" s="3">
        <v>18</v>
      </c>
      <c r="U3846" s="3">
        <v>2.11</v>
      </c>
      <c r="V3846" s="2" t="s">
        <v>813</v>
      </c>
      <c r="W3846" s="2" t="s">
        <v>814</v>
      </c>
      <c r="X3846" s="2" t="s">
        <v>197</v>
      </c>
      <c r="Y3846" s="19" t="str">
        <f>VLOOKUP(G3846,'Verweis Kd-Gruppe'!$A$2:$B$8,2,FALSE)</f>
        <v>EXP</v>
      </c>
      <c r="Z3846" s="19" t="str">
        <f>VLOOKUP(J3846,'Verweis Art-Gruppe'!$A$2:$B$15,2,FALSE)</f>
        <v>Geräte</v>
      </c>
      <c r="AA3846" s="19" t="str">
        <f>VLOOKUP(W3846,'Verweis Vertreter'!$A$2:$B$24,2,FALSE)</f>
        <v>Sokol Kapaj</v>
      </c>
      <c r="AB3846" s="12">
        <f t="shared" si="540"/>
        <v>2</v>
      </c>
      <c r="AC3846" s="12">
        <f t="shared" si="545"/>
        <v>416</v>
      </c>
      <c r="AD3846" s="12">
        <f t="shared" si="546"/>
        <v>425</v>
      </c>
      <c r="AE3846" s="12">
        <f t="shared" si="541"/>
        <v>850</v>
      </c>
      <c r="AF3846" s="12">
        <f t="shared" si="542"/>
        <v>9</v>
      </c>
      <c r="AG3846" s="12">
        <f t="shared" si="543"/>
        <v>18</v>
      </c>
      <c r="AH3846" s="9">
        <f t="shared" si="547"/>
        <v>2.1176470588235293E-2</v>
      </c>
      <c r="AI3846" s="14">
        <f>VLOOKUP(E3846,'Verweis Faktor'!$A:$B,2,FALSE)</f>
        <v>1</v>
      </c>
      <c r="AJ3846" s="14"/>
      <c r="AK3846" s="14" t="str">
        <f>IF(AL3846="Ja","Versandkosten",VLOOKUP(E3846,'Verweis Belegart'!$A$2:$B$9,2,FALSE))</f>
        <v>Hardware</v>
      </c>
      <c r="AL3846" s="14" t="str">
        <f t="shared" si="548"/>
        <v>Nein</v>
      </c>
      <c r="AM3846" s="14" t="str">
        <f t="shared" si="544"/>
        <v>Positiv</v>
      </c>
    </row>
    <row r="3847" spans="1:39" ht="17.25" customHeight="1" x14ac:dyDescent="0.35">
      <c r="A3847" s="17">
        <v>14573550</v>
      </c>
      <c r="B3847" s="2" t="s">
        <v>2197</v>
      </c>
      <c r="C3847" s="1">
        <v>2025001</v>
      </c>
      <c r="D3847" s="1">
        <v>2001002</v>
      </c>
      <c r="E3847" s="2" t="s">
        <v>34</v>
      </c>
      <c r="F3847" s="2" t="s">
        <v>53</v>
      </c>
      <c r="G3847" s="2" t="s">
        <v>66</v>
      </c>
      <c r="H3847" s="2" t="s">
        <v>878</v>
      </c>
      <c r="I3847" s="2" t="s">
        <v>879</v>
      </c>
      <c r="J3847" s="2" t="s">
        <v>304</v>
      </c>
      <c r="K3847" s="2" t="s">
        <v>83</v>
      </c>
      <c r="L3847" s="2" t="s">
        <v>2347</v>
      </c>
      <c r="M3847" s="2" t="s">
        <v>2348</v>
      </c>
      <c r="N3847" s="2" t="s">
        <v>469</v>
      </c>
      <c r="O3847" s="3">
        <v>5</v>
      </c>
      <c r="P3847" s="3">
        <v>170</v>
      </c>
      <c r="Q3847" s="3">
        <v>185</v>
      </c>
      <c r="R3847" s="3">
        <v>925</v>
      </c>
      <c r="S3847" s="3">
        <v>15</v>
      </c>
      <c r="T3847" s="3">
        <v>75</v>
      </c>
      <c r="U3847" s="3">
        <v>8.1</v>
      </c>
      <c r="V3847" s="2" t="s">
        <v>813</v>
      </c>
      <c r="W3847" s="2" t="s">
        <v>814</v>
      </c>
      <c r="X3847" s="2" t="s">
        <v>197</v>
      </c>
      <c r="Y3847" s="19" t="str">
        <f>VLOOKUP(G3847,'Verweis Kd-Gruppe'!$A$2:$B$8,2,FALSE)</f>
        <v>EXP</v>
      </c>
      <c r="Z3847" s="19" t="str">
        <f>VLOOKUP(J3847,'Verweis Art-Gruppe'!$A$2:$B$15,2,FALSE)</f>
        <v>Zubehör</v>
      </c>
      <c r="AA3847" s="19" t="str">
        <f>VLOOKUP(W3847,'Verweis Vertreter'!$A$2:$B$24,2,FALSE)</f>
        <v>Sokol Kapaj</v>
      </c>
      <c r="AB3847" s="12">
        <f t="shared" si="540"/>
        <v>5</v>
      </c>
      <c r="AC3847" s="12">
        <f t="shared" si="545"/>
        <v>170</v>
      </c>
      <c r="AD3847" s="12">
        <f t="shared" si="546"/>
        <v>185</v>
      </c>
      <c r="AE3847" s="12">
        <f t="shared" si="541"/>
        <v>925</v>
      </c>
      <c r="AF3847" s="12">
        <f t="shared" si="542"/>
        <v>15</v>
      </c>
      <c r="AG3847" s="12">
        <f t="shared" si="543"/>
        <v>75</v>
      </c>
      <c r="AH3847" s="9">
        <f t="shared" si="547"/>
        <v>8.1081081081081086E-2</v>
      </c>
      <c r="AI3847" s="14">
        <f>VLOOKUP(E3847,'Verweis Faktor'!$A:$B,2,FALSE)</f>
        <v>1</v>
      </c>
      <c r="AJ3847" s="14"/>
      <c r="AK3847" s="14" t="str">
        <f>IF(AL3847="Ja","Versandkosten",VLOOKUP(E3847,'Verweis Belegart'!$A$2:$B$9,2,FALSE))</f>
        <v>Hardware</v>
      </c>
      <c r="AL3847" s="14" t="str">
        <f t="shared" si="548"/>
        <v>Nein</v>
      </c>
      <c r="AM3847" s="14" t="str">
        <f t="shared" si="544"/>
        <v>Positiv</v>
      </c>
    </row>
    <row r="3848" spans="1:39" ht="17.25" customHeight="1" x14ac:dyDescent="0.35">
      <c r="A3848" s="17">
        <v>14573550</v>
      </c>
      <c r="B3848" s="2" t="s">
        <v>2197</v>
      </c>
      <c r="C3848" s="1">
        <v>2025001</v>
      </c>
      <c r="D3848" s="1">
        <v>2001002</v>
      </c>
      <c r="E3848" s="2" t="s">
        <v>34</v>
      </c>
      <c r="F3848" s="2" t="s">
        <v>53</v>
      </c>
      <c r="G3848" s="2" t="s">
        <v>66</v>
      </c>
      <c r="H3848" s="2" t="s">
        <v>878</v>
      </c>
      <c r="I3848" s="2" t="s">
        <v>879</v>
      </c>
      <c r="J3848" s="2" t="s">
        <v>103</v>
      </c>
      <c r="K3848" s="2" t="s">
        <v>87</v>
      </c>
      <c r="L3848" s="2" t="s">
        <v>279</v>
      </c>
      <c r="M3848" s="2" t="s">
        <v>280</v>
      </c>
      <c r="N3848" s="2" t="s">
        <v>271</v>
      </c>
      <c r="O3848" s="3">
        <v>1</v>
      </c>
      <c r="P3848" s="3">
        <v>411.96159999999998</v>
      </c>
      <c r="Q3848" s="3">
        <v>425</v>
      </c>
      <c r="R3848" s="3">
        <v>425</v>
      </c>
      <c r="S3848" s="3">
        <v>13.038399999999999</v>
      </c>
      <c r="T3848" s="3">
        <v>13.04</v>
      </c>
      <c r="U3848" s="3">
        <v>3.06</v>
      </c>
      <c r="V3848" s="2" t="s">
        <v>813</v>
      </c>
      <c r="W3848" s="2" t="s">
        <v>814</v>
      </c>
      <c r="X3848" s="2" t="s">
        <v>197</v>
      </c>
      <c r="Y3848" s="19" t="str">
        <f>VLOOKUP(G3848,'Verweis Kd-Gruppe'!$A$2:$B$8,2,FALSE)</f>
        <v>EXP</v>
      </c>
      <c r="Z3848" s="19" t="str">
        <f>VLOOKUP(J3848,'Verweis Art-Gruppe'!$A$2:$B$15,2,FALSE)</f>
        <v>Geräte</v>
      </c>
      <c r="AA3848" s="19" t="str">
        <f>VLOOKUP(W3848,'Verweis Vertreter'!$A$2:$B$24,2,FALSE)</f>
        <v>Sokol Kapaj</v>
      </c>
      <c r="AB3848" s="12">
        <f t="shared" si="540"/>
        <v>1</v>
      </c>
      <c r="AC3848" s="12">
        <f t="shared" si="545"/>
        <v>411.96159999999998</v>
      </c>
      <c r="AD3848" s="12">
        <f t="shared" si="546"/>
        <v>425</v>
      </c>
      <c r="AE3848" s="12">
        <f t="shared" si="541"/>
        <v>425</v>
      </c>
      <c r="AF3848" s="12">
        <f t="shared" si="542"/>
        <v>13.038399999999999</v>
      </c>
      <c r="AG3848" s="12">
        <f t="shared" si="543"/>
        <v>13.04</v>
      </c>
      <c r="AH3848" s="9">
        <f t="shared" si="547"/>
        <v>3.068235294117647E-2</v>
      </c>
      <c r="AI3848" s="14">
        <f>VLOOKUP(E3848,'Verweis Faktor'!$A:$B,2,FALSE)</f>
        <v>1</v>
      </c>
      <c r="AJ3848" s="14"/>
      <c r="AK3848" s="14" t="str">
        <f>IF(AL3848="Ja","Versandkosten",VLOOKUP(E3848,'Verweis Belegart'!$A$2:$B$9,2,FALSE))</f>
        <v>Hardware</v>
      </c>
      <c r="AL3848" s="14" t="str">
        <f t="shared" si="548"/>
        <v>Nein</v>
      </c>
      <c r="AM3848" s="14" t="str">
        <f t="shared" si="544"/>
        <v>Positiv</v>
      </c>
    </row>
    <row r="3849" spans="1:39" ht="17.25" customHeight="1" x14ac:dyDescent="0.35">
      <c r="A3849" s="17">
        <v>14573550</v>
      </c>
      <c r="B3849" s="2" t="s">
        <v>2197</v>
      </c>
      <c r="C3849" s="1">
        <v>2025001</v>
      </c>
      <c r="D3849" s="1">
        <v>2001002</v>
      </c>
      <c r="E3849" s="2" t="s">
        <v>34</v>
      </c>
      <c r="F3849" s="2" t="s">
        <v>53</v>
      </c>
      <c r="G3849" s="2" t="s">
        <v>66</v>
      </c>
      <c r="H3849" s="2" t="s">
        <v>878</v>
      </c>
      <c r="I3849" s="2" t="s">
        <v>879</v>
      </c>
      <c r="J3849" s="2" t="s">
        <v>103</v>
      </c>
      <c r="K3849" s="2" t="s">
        <v>91</v>
      </c>
      <c r="L3849" s="2" t="s">
        <v>2006</v>
      </c>
      <c r="M3849" s="2" t="s">
        <v>2007</v>
      </c>
      <c r="N3849" s="2" t="s">
        <v>139</v>
      </c>
      <c r="O3849" s="3">
        <v>3</v>
      </c>
      <c r="P3849" s="3">
        <v>695</v>
      </c>
      <c r="Q3849" s="3">
        <v>709</v>
      </c>
      <c r="R3849" s="3">
        <v>2127</v>
      </c>
      <c r="S3849" s="3">
        <v>14</v>
      </c>
      <c r="T3849" s="3">
        <v>42</v>
      </c>
      <c r="U3849" s="3">
        <v>1.97</v>
      </c>
      <c r="V3849" s="2" t="s">
        <v>813</v>
      </c>
      <c r="W3849" s="2" t="s">
        <v>814</v>
      </c>
      <c r="X3849" s="2" t="s">
        <v>197</v>
      </c>
      <c r="Y3849" s="19" t="str">
        <f>VLOOKUP(G3849,'Verweis Kd-Gruppe'!$A$2:$B$8,2,FALSE)</f>
        <v>EXP</v>
      </c>
      <c r="Z3849" s="19" t="str">
        <f>VLOOKUP(J3849,'Verweis Art-Gruppe'!$A$2:$B$15,2,FALSE)</f>
        <v>Geräte</v>
      </c>
      <c r="AA3849" s="19" t="str">
        <f>VLOOKUP(W3849,'Verweis Vertreter'!$A$2:$B$24,2,FALSE)</f>
        <v>Sokol Kapaj</v>
      </c>
      <c r="AB3849" s="12">
        <f t="shared" si="540"/>
        <v>3</v>
      </c>
      <c r="AC3849" s="12">
        <f t="shared" si="545"/>
        <v>695</v>
      </c>
      <c r="AD3849" s="12">
        <f t="shared" si="546"/>
        <v>709</v>
      </c>
      <c r="AE3849" s="12">
        <f t="shared" si="541"/>
        <v>2127</v>
      </c>
      <c r="AF3849" s="12">
        <f t="shared" si="542"/>
        <v>14</v>
      </c>
      <c r="AG3849" s="12">
        <f t="shared" si="543"/>
        <v>42</v>
      </c>
      <c r="AH3849" s="9">
        <f t="shared" si="547"/>
        <v>1.9746121297602257E-2</v>
      </c>
      <c r="AI3849" s="14">
        <f>VLOOKUP(E3849,'Verweis Faktor'!$A:$B,2,FALSE)</f>
        <v>1</v>
      </c>
      <c r="AJ3849" s="14"/>
      <c r="AK3849" s="14" t="str">
        <f>IF(AL3849="Ja","Versandkosten",VLOOKUP(E3849,'Verweis Belegart'!$A$2:$B$9,2,FALSE))</f>
        <v>Hardware</v>
      </c>
      <c r="AL3849" s="14" t="str">
        <f t="shared" si="548"/>
        <v>Nein</v>
      </c>
      <c r="AM3849" s="14" t="str">
        <f t="shared" si="544"/>
        <v>Positiv</v>
      </c>
    </row>
    <row r="3850" spans="1:39" ht="17.25" customHeight="1" x14ac:dyDescent="0.35">
      <c r="A3850" s="17">
        <v>14573550</v>
      </c>
      <c r="B3850" s="2" t="s">
        <v>2197</v>
      </c>
      <c r="C3850" s="1">
        <v>2025001</v>
      </c>
      <c r="D3850" s="1">
        <v>2001002</v>
      </c>
      <c r="E3850" s="2" t="s">
        <v>34</v>
      </c>
      <c r="F3850" s="2" t="s">
        <v>53</v>
      </c>
      <c r="G3850" s="2" t="s">
        <v>66</v>
      </c>
      <c r="H3850" s="2" t="s">
        <v>878</v>
      </c>
      <c r="I3850" s="2" t="s">
        <v>879</v>
      </c>
      <c r="J3850" s="2" t="s">
        <v>103</v>
      </c>
      <c r="K3850" s="2" t="s">
        <v>95</v>
      </c>
      <c r="L3850" s="2" t="s">
        <v>731</v>
      </c>
      <c r="M3850" s="2" t="s">
        <v>732</v>
      </c>
      <c r="N3850" s="2" t="s">
        <v>733</v>
      </c>
      <c r="O3850" s="3">
        <v>3</v>
      </c>
      <c r="P3850" s="3">
        <v>780.90909999999997</v>
      </c>
      <c r="Q3850" s="3">
        <v>785</v>
      </c>
      <c r="R3850" s="3">
        <v>2355</v>
      </c>
      <c r="S3850" s="3">
        <v>4.0909000000000004</v>
      </c>
      <c r="T3850" s="3">
        <v>12.27</v>
      </c>
      <c r="U3850" s="3">
        <v>0.52</v>
      </c>
      <c r="V3850" s="2" t="s">
        <v>813</v>
      </c>
      <c r="W3850" s="2" t="s">
        <v>814</v>
      </c>
      <c r="X3850" s="2" t="s">
        <v>197</v>
      </c>
      <c r="Y3850" s="19" t="str">
        <f>VLOOKUP(G3850,'Verweis Kd-Gruppe'!$A$2:$B$8,2,FALSE)</f>
        <v>EXP</v>
      </c>
      <c r="Z3850" s="19" t="str">
        <f>VLOOKUP(J3850,'Verweis Art-Gruppe'!$A$2:$B$15,2,FALSE)</f>
        <v>Geräte</v>
      </c>
      <c r="AA3850" s="19" t="str">
        <f>VLOOKUP(W3850,'Verweis Vertreter'!$A$2:$B$24,2,FALSE)</f>
        <v>Sokol Kapaj</v>
      </c>
      <c r="AB3850" s="12">
        <f t="shared" si="540"/>
        <v>3</v>
      </c>
      <c r="AC3850" s="12">
        <f t="shared" si="545"/>
        <v>780.90909999999997</v>
      </c>
      <c r="AD3850" s="12">
        <f t="shared" si="546"/>
        <v>785</v>
      </c>
      <c r="AE3850" s="12">
        <f t="shared" si="541"/>
        <v>2355</v>
      </c>
      <c r="AF3850" s="12">
        <f t="shared" si="542"/>
        <v>4.0909000000000004</v>
      </c>
      <c r="AG3850" s="12">
        <f t="shared" si="543"/>
        <v>12.27</v>
      </c>
      <c r="AH3850" s="9">
        <f t="shared" si="547"/>
        <v>5.2101910828025472E-3</v>
      </c>
      <c r="AI3850" s="14">
        <f>VLOOKUP(E3850,'Verweis Faktor'!$A:$B,2,FALSE)</f>
        <v>1</v>
      </c>
      <c r="AJ3850" s="14"/>
      <c r="AK3850" s="14" t="str">
        <f>IF(AL3850="Ja","Versandkosten",VLOOKUP(E3850,'Verweis Belegart'!$A$2:$B$9,2,FALSE))</f>
        <v>Hardware</v>
      </c>
      <c r="AL3850" s="14" t="str">
        <f t="shared" si="548"/>
        <v>Nein</v>
      </c>
      <c r="AM3850" s="14" t="str">
        <f t="shared" si="544"/>
        <v>Positiv</v>
      </c>
    </row>
    <row r="3851" spans="1:39" ht="17.25" customHeight="1" x14ac:dyDescent="0.35">
      <c r="A3851" s="17">
        <v>14573550</v>
      </c>
      <c r="B3851" s="2" t="s">
        <v>2197</v>
      </c>
      <c r="C3851" s="1">
        <v>2025001</v>
      </c>
      <c r="D3851" s="1">
        <v>2001002</v>
      </c>
      <c r="E3851" s="2" t="s">
        <v>34</v>
      </c>
      <c r="F3851" s="2" t="s">
        <v>53</v>
      </c>
      <c r="G3851" s="2" t="s">
        <v>66</v>
      </c>
      <c r="H3851" s="2" t="s">
        <v>878</v>
      </c>
      <c r="I3851" s="2" t="s">
        <v>879</v>
      </c>
      <c r="J3851" s="2" t="s">
        <v>103</v>
      </c>
      <c r="K3851" s="2" t="s">
        <v>99</v>
      </c>
      <c r="L3851" s="2" t="s">
        <v>305</v>
      </c>
      <c r="M3851" s="2" t="s">
        <v>306</v>
      </c>
      <c r="N3851" s="2" t="s">
        <v>283</v>
      </c>
      <c r="O3851" s="3">
        <v>3</v>
      </c>
      <c r="P3851" s="3">
        <v>492.00850000000003</v>
      </c>
      <c r="Q3851" s="3">
        <v>509</v>
      </c>
      <c r="R3851" s="3">
        <v>1527</v>
      </c>
      <c r="S3851" s="3">
        <v>16.991499999999998</v>
      </c>
      <c r="T3851" s="3">
        <v>50.97</v>
      </c>
      <c r="U3851" s="3">
        <v>3.33</v>
      </c>
      <c r="V3851" s="2" t="s">
        <v>813</v>
      </c>
      <c r="W3851" s="2" t="s">
        <v>814</v>
      </c>
      <c r="X3851" s="2" t="s">
        <v>197</v>
      </c>
      <c r="Y3851" s="19" t="str">
        <f>VLOOKUP(G3851,'Verweis Kd-Gruppe'!$A$2:$B$8,2,FALSE)</f>
        <v>EXP</v>
      </c>
      <c r="Z3851" s="19" t="str">
        <f>VLOOKUP(J3851,'Verweis Art-Gruppe'!$A$2:$B$15,2,FALSE)</f>
        <v>Geräte</v>
      </c>
      <c r="AA3851" s="19" t="str">
        <f>VLOOKUP(W3851,'Verweis Vertreter'!$A$2:$B$24,2,FALSE)</f>
        <v>Sokol Kapaj</v>
      </c>
      <c r="AB3851" s="12">
        <f t="shared" si="540"/>
        <v>3</v>
      </c>
      <c r="AC3851" s="12">
        <f t="shared" si="545"/>
        <v>492.00850000000003</v>
      </c>
      <c r="AD3851" s="12">
        <f t="shared" si="546"/>
        <v>509</v>
      </c>
      <c r="AE3851" s="12">
        <f t="shared" si="541"/>
        <v>1527</v>
      </c>
      <c r="AF3851" s="12">
        <f t="shared" si="542"/>
        <v>16.991499999999998</v>
      </c>
      <c r="AG3851" s="12">
        <f t="shared" si="543"/>
        <v>50.97</v>
      </c>
      <c r="AH3851" s="9">
        <f t="shared" si="547"/>
        <v>3.3379174852652259E-2</v>
      </c>
      <c r="AI3851" s="14">
        <f>VLOOKUP(E3851,'Verweis Faktor'!$A:$B,2,FALSE)</f>
        <v>1</v>
      </c>
      <c r="AJ3851" s="14"/>
      <c r="AK3851" s="14" t="str">
        <f>IF(AL3851="Ja","Versandkosten",VLOOKUP(E3851,'Verweis Belegart'!$A$2:$B$9,2,FALSE))</f>
        <v>Hardware</v>
      </c>
      <c r="AL3851" s="14" t="str">
        <f t="shared" si="548"/>
        <v>Nein</v>
      </c>
      <c r="AM3851" s="14" t="str">
        <f t="shared" si="544"/>
        <v>Positiv</v>
      </c>
    </row>
    <row r="3852" spans="1:39" ht="17.25" customHeight="1" x14ac:dyDescent="0.35">
      <c r="A3852" s="17">
        <v>14573841</v>
      </c>
      <c r="B3852" s="2" t="s">
        <v>2197</v>
      </c>
      <c r="C3852" s="1">
        <v>2025001</v>
      </c>
      <c r="D3852" s="1">
        <v>2001003</v>
      </c>
      <c r="E3852" s="2" t="s">
        <v>34</v>
      </c>
      <c r="F3852" s="2" t="s">
        <v>182</v>
      </c>
      <c r="G3852" s="2" t="s">
        <v>36</v>
      </c>
      <c r="H3852" s="2" t="s">
        <v>574</v>
      </c>
      <c r="I3852" s="2" t="s">
        <v>575</v>
      </c>
      <c r="J3852" s="2" t="s">
        <v>103</v>
      </c>
      <c r="K3852" s="2" t="s">
        <v>28</v>
      </c>
      <c r="L3852" s="2" t="s">
        <v>2349</v>
      </c>
      <c r="M3852" s="2" t="s">
        <v>2350</v>
      </c>
      <c r="N3852" s="2" t="s">
        <v>94</v>
      </c>
      <c r="O3852" s="3">
        <v>2</v>
      </c>
      <c r="P3852" s="3">
        <v>332</v>
      </c>
      <c r="Q3852" s="3">
        <v>349</v>
      </c>
      <c r="R3852" s="3">
        <v>698</v>
      </c>
      <c r="S3852" s="3">
        <v>17</v>
      </c>
      <c r="T3852" s="3">
        <v>34</v>
      </c>
      <c r="U3852" s="3">
        <v>4.87</v>
      </c>
      <c r="V3852" s="2" t="s">
        <v>235</v>
      </c>
      <c r="W3852" s="2" t="s">
        <v>236</v>
      </c>
      <c r="X3852" s="2" t="s">
        <v>59</v>
      </c>
      <c r="Y3852" s="19" t="str">
        <f>VLOOKUP(G3852,'Verweis Kd-Gruppe'!$A$2:$B$8,2,FALSE)</f>
        <v>GRK</v>
      </c>
      <c r="Z3852" s="19" t="str">
        <f>VLOOKUP(J3852,'Verweis Art-Gruppe'!$A$2:$B$15,2,FALSE)</f>
        <v>Geräte</v>
      </c>
      <c r="AA3852" s="19" t="str">
        <f>VLOOKUP(W3852,'Verweis Vertreter'!$A$2:$B$24,2,FALSE)</f>
        <v>Patrick Verfürth</v>
      </c>
      <c r="AB3852" s="12">
        <f t="shared" si="540"/>
        <v>2</v>
      </c>
      <c r="AC3852" s="12">
        <f t="shared" si="545"/>
        <v>332</v>
      </c>
      <c r="AD3852" s="12">
        <f t="shared" si="546"/>
        <v>349</v>
      </c>
      <c r="AE3852" s="12">
        <f t="shared" si="541"/>
        <v>698</v>
      </c>
      <c r="AF3852" s="12">
        <f t="shared" si="542"/>
        <v>17</v>
      </c>
      <c r="AG3852" s="12">
        <f t="shared" si="543"/>
        <v>34</v>
      </c>
      <c r="AH3852" s="9">
        <f t="shared" si="547"/>
        <v>4.8710601719197708E-2</v>
      </c>
      <c r="AI3852" s="14">
        <f>VLOOKUP(E3852,'Verweis Faktor'!$A:$B,2,FALSE)</f>
        <v>1</v>
      </c>
      <c r="AJ3852" s="14"/>
      <c r="AK3852" s="14" t="str">
        <f>IF(AL3852="Ja","Versandkosten",VLOOKUP(E3852,'Verweis Belegart'!$A$2:$B$9,2,FALSE))</f>
        <v>Hardware</v>
      </c>
      <c r="AL3852" s="14" t="str">
        <f t="shared" si="548"/>
        <v>Nein</v>
      </c>
      <c r="AM3852" s="14" t="str">
        <f t="shared" si="544"/>
        <v>Positiv</v>
      </c>
    </row>
    <row r="3853" spans="1:39" ht="17.25" customHeight="1" x14ac:dyDescent="0.35">
      <c r="A3853" s="17">
        <v>14573841</v>
      </c>
      <c r="B3853" s="2" t="s">
        <v>2197</v>
      </c>
      <c r="C3853" s="1">
        <v>2025001</v>
      </c>
      <c r="D3853" s="1">
        <v>2001003</v>
      </c>
      <c r="E3853" s="2" t="s">
        <v>34</v>
      </c>
      <c r="F3853" s="2" t="s">
        <v>182</v>
      </c>
      <c r="G3853" s="2" t="s">
        <v>36</v>
      </c>
      <c r="H3853" s="2" t="s">
        <v>574</v>
      </c>
      <c r="I3853" s="2" t="s">
        <v>575</v>
      </c>
      <c r="J3853" s="2" t="s">
        <v>103</v>
      </c>
      <c r="K3853" s="2" t="s">
        <v>45</v>
      </c>
      <c r="L3853" s="2" t="s">
        <v>564</v>
      </c>
      <c r="M3853" s="2" t="s">
        <v>565</v>
      </c>
      <c r="N3853" s="2" t="s">
        <v>566</v>
      </c>
      <c r="O3853" s="3">
        <v>1</v>
      </c>
      <c r="P3853" s="3">
        <v>333</v>
      </c>
      <c r="Q3853" s="3">
        <v>352</v>
      </c>
      <c r="R3853" s="3">
        <v>352</v>
      </c>
      <c r="S3853" s="3">
        <v>19</v>
      </c>
      <c r="T3853" s="3">
        <v>19</v>
      </c>
      <c r="U3853" s="3">
        <v>5.39</v>
      </c>
      <c r="V3853" s="2" t="s">
        <v>235</v>
      </c>
      <c r="W3853" s="2" t="s">
        <v>236</v>
      </c>
      <c r="X3853" s="2" t="s">
        <v>59</v>
      </c>
      <c r="Y3853" s="19" t="str">
        <f>VLOOKUP(G3853,'Verweis Kd-Gruppe'!$A$2:$B$8,2,FALSE)</f>
        <v>GRK</v>
      </c>
      <c r="Z3853" s="19" t="str">
        <f>VLOOKUP(J3853,'Verweis Art-Gruppe'!$A$2:$B$15,2,FALSE)</f>
        <v>Geräte</v>
      </c>
      <c r="AA3853" s="19" t="str">
        <f>VLOOKUP(W3853,'Verweis Vertreter'!$A$2:$B$24,2,FALSE)</f>
        <v>Patrick Verfürth</v>
      </c>
      <c r="AB3853" s="12">
        <f t="shared" si="540"/>
        <v>1</v>
      </c>
      <c r="AC3853" s="12">
        <f t="shared" si="545"/>
        <v>333</v>
      </c>
      <c r="AD3853" s="12">
        <f t="shared" si="546"/>
        <v>352</v>
      </c>
      <c r="AE3853" s="12">
        <f t="shared" si="541"/>
        <v>352</v>
      </c>
      <c r="AF3853" s="12">
        <f t="shared" si="542"/>
        <v>19</v>
      </c>
      <c r="AG3853" s="12">
        <f t="shared" si="543"/>
        <v>19</v>
      </c>
      <c r="AH3853" s="9">
        <f t="shared" si="547"/>
        <v>5.3977272727272728E-2</v>
      </c>
      <c r="AI3853" s="14">
        <f>VLOOKUP(E3853,'Verweis Faktor'!$A:$B,2,FALSE)</f>
        <v>1</v>
      </c>
      <c r="AJ3853" s="14"/>
      <c r="AK3853" s="14" t="str">
        <f>IF(AL3853="Ja","Versandkosten",VLOOKUP(E3853,'Verweis Belegart'!$A$2:$B$9,2,FALSE))</f>
        <v>Hardware</v>
      </c>
      <c r="AL3853" s="14" t="str">
        <f t="shared" si="548"/>
        <v>Nein</v>
      </c>
      <c r="AM3853" s="14" t="str">
        <f t="shared" si="544"/>
        <v>Positiv</v>
      </c>
    </row>
    <row r="3854" spans="1:39" ht="17.25" customHeight="1" x14ac:dyDescent="0.35">
      <c r="A3854" s="17">
        <v>14573191</v>
      </c>
      <c r="B3854" s="2" t="s">
        <v>2197</v>
      </c>
      <c r="C3854" s="1">
        <v>2025001</v>
      </c>
      <c r="D3854" s="1">
        <v>2001004</v>
      </c>
      <c r="E3854" s="2" t="s">
        <v>34</v>
      </c>
      <c r="F3854" s="2" t="s">
        <v>142</v>
      </c>
      <c r="G3854" s="2" t="s">
        <v>66</v>
      </c>
      <c r="H3854" s="2" t="s">
        <v>1012</v>
      </c>
      <c r="I3854" s="2" t="s">
        <v>1013</v>
      </c>
      <c r="J3854" s="2" t="s">
        <v>103</v>
      </c>
      <c r="K3854" s="2" t="s">
        <v>28</v>
      </c>
      <c r="L3854" s="2" t="s">
        <v>1950</v>
      </c>
      <c r="M3854" s="2" t="s">
        <v>1951</v>
      </c>
      <c r="N3854" s="2" t="s">
        <v>1805</v>
      </c>
      <c r="O3854" s="3">
        <v>1</v>
      </c>
      <c r="P3854" s="3">
        <v>819</v>
      </c>
      <c r="Q3854" s="3">
        <v>840</v>
      </c>
      <c r="R3854" s="3">
        <v>840</v>
      </c>
      <c r="S3854" s="3">
        <v>21</v>
      </c>
      <c r="T3854" s="3">
        <v>21</v>
      </c>
      <c r="U3854" s="3">
        <v>2.5</v>
      </c>
      <c r="V3854" s="2" t="s">
        <v>145</v>
      </c>
      <c r="W3854" s="2" t="s">
        <v>146</v>
      </c>
      <c r="X3854" s="2" t="s">
        <v>125</v>
      </c>
      <c r="Y3854" s="19" t="str">
        <f>VLOOKUP(G3854,'Verweis Kd-Gruppe'!$A$2:$B$8,2,FALSE)</f>
        <v>EXP</v>
      </c>
      <c r="Z3854" s="19" t="str">
        <f>VLOOKUP(J3854,'Verweis Art-Gruppe'!$A$2:$B$15,2,FALSE)</f>
        <v>Geräte</v>
      </c>
      <c r="AA3854" s="19" t="str">
        <f>VLOOKUP(W3854,'Verweis Vertreter'!$A$2:$B$24,2,FALSE)</f>
        <v>Muhsin Yortanli</v>
      </c>
      <c r="AB3854" s="12">
        <f t="shared" si="540"/>
        <v>1</v>
      </c>
      <c r="AC3854" s="12">
        <f t="shared" si="545"/>
        <v>819</v>
      </c>
      <c r="AD3854" s="12">
        <f t="shared" si="546"/>
        <v>840</v>
      </c>
      <c r="AE3854" s="12">
        <f t="shared" si="541"/>
        <v>840</v>
      </c>
      <c r="AF3854" s="12">
        <f t="shared" si="542"/>
        <v>21</v>
      </c>
      <c r="AG3854" s="12">
        <f t="shared" si="543"/>
        <v>21</v>
      </c>
      <c r="AH3854" s="9">
        <f t="shared" si="547"/>
        <v>2.5000000000000001E-2</v>
      </c>
      <c r="AI3854" s="14">
        <f>VLOOKUP(E3854,'Verweis Faktor'!$A:$B,2,FALSE)</f>
        <v>1</v>
      </c>
      <c r="AJ3854" s="14"/>
      <c r="AK3854" s="14" t="str">
        <f>IF(AL3854="Ja","Versandkosten",VLOOKUP(E3854,'Verweis Belegart'!$A$2:$B$9,2,FALSE))</f>
        <v>Hardware</v>
      </c>
      <c r="AL3854" s="14" t="str">
        <f t="shared" si="548"/>
        <v>Nein</v>
      </c>
      <c r="AM3854" s="14" t="str">
        <f t="shared" si="544"/>
        <v>Positiv</v>
      </c>
    </row>
    <row r="3855" spans="1:39" ht="17.25" customHeight="1" x14ac:dyDescent="0.35">
      <c r="A3855" s="17">
        <v>14573191</v>
      </c>
      <c r="B3855" s="2" t="s">
        <v>2197</v>
      </c>
      <c r="C3855" s="1">
        <v>2025001</v>
      </c>
      <c r="D3855" s="1">
        <v>2001004</v>
      </c>
      <c r="E3855" s="2" t="s">
        <v>34</v>
      </c>
      <c r="F3855" s="2" t="s">
        <v>142</v>
      </c>
      <c r="G3855" s="2" t="s">
        <v>66</v>
      </c>
      <c r="H3855" s="2" t="s">
        <v>1012</v>
      </c>
      <c r="I3855" s="2" t="s">
        <v>1013</v>
      </c>
      <c r="J3855" s="2" t="s">
        <v>103</v>
      </c>
      <c r="K3855" s="2" t="s">
        <v>45</v>
      </c>
      <c r="L3855" s="2" t="s">
        <v>1806</v>
      </c>
      <c r="M3855" s="2" t="s">
        <v>1807</v>
      </c>
      <c r="N3855" s="2" t="s">
        <v>139</v>
      </c>
      <c r="O3855" s="3">
        <v>1</v>
      </c>
      <c r="P3855" s="3">
        <v>704</v>
      </c>
      <c r="Q3855" s="3">
        <v>719</v>
      </c>
      <c r="R3855" s="3">
        <v>719</v>
      </c>
      <c r="S3855" s="3">
        <v>15</v>
      </c>
      <c r="T3855" s="3">
        <v>15</v>
      </c>
      <c r="U3855" s="3">
        <v>2.08</v>
      </c>
      <c r="V3855" s="2" t="s">
        <v>145</v>
      </c>
      <c r="W3855" s="2" t="s">
        <v>146</v>
      </c>
      <c r="X3855" s="2" t="s">
        <v>125</v>
      </c>
      <c r="Y3855" s="19" t="str">
        <f>VLOOKUP(G3855,'Verweis Kd-Gruppe'!$A$2:$B$8,2,FALSE)</f>
        <v>EXP</v>
      </c>
      <c r="Z3855" s="19" t="str">
        <f>VLOOKUP(J3855,'Verweis Art-Gruppe'!$A$2:$B$15,2,FALSE)</f>
        <v>Geräte</v>
      </c>
      <c r="AA3855" s="19" t="str">
        <f>VLOOKUP(W3855,'Verweis Vertreter'!$A$2:$B$24,2,FALSE)</f>
        <v>Muhsin Yortanli</v>
      </c>
      <c r="AB3855" s="12">
        <f t="shared" si="540"/>
        <v>1</v>
      </c>
      <c r="AC3855" s="12">
        <f t="shared" si="545"/>
        <v>704</v>
      </c>
      <c r="AD3855" s="12">
        <f t="shared" si="546"/>
        <v>719</v>
      </c>
      <c r="AE3855" s="12">
        <f t="shared" si="541"/>
        <v>719</v>
      </c>
      <c r="AF3855" s="12">
        <f t="shared" si="542"/>
        <v>15</v>
      </c>
      <c r="AG3855" s="12">
        <f t="shared" si="543"/>
        <v>15</v>
      </c>
      <c r="AH3855" s="9">
        <f t="shared" si="547"/>
        <v>2.0862308762169681E-2</v>
      </c>
      <c r="AI3855" s="14">
        <f>VLOOKUP(E3855,'Verweis Faktor'!$A:$B,2,FALSE)</f>
        <v>1</v>
      </c>
      <c r="AJ3855" s="14"/>
      <c r="AK3855" s="14" t="str">
        <f>IF(AL3855="Ja","Versandkosten",VLOOKUP(E3855,'Verweis Belegart'!$A$2:$B$9,2,FALSE))</f>
        <v>Hardware</v>
      </c>
      <c r="AL3855" s="14" t="str">
        <f t="shared" si="548"/>
        <v>Nein</v>
      </c>
      <c r="AM3855" s="14" t="str">
        <f t="shared" si="544"/>
        <v>Positiv</v>
      </c>
    </row>
    <row r="3856" spans="1:39" ht="17.25" customHeight="1" x14ac:dyDescent="0.35">
      <c r="A3856" s="17">
        <v>14573191</v>
      </c>
      <c r="B3856" s="2" t="s">
        <v>2197</v>
      </c>
      <c r="C3856" s="1">
        <v>2025001</v>
      </c>
      <c r="D3856" s="1">
        <v>2001004</v>
      </c>
      <c r="E3856" s="2" t="s">
        <v>34</v>
      </c>
      <c r="F3856" s="2" t="s">
        <v>142</v>
      </c>
      <c r="G3856" s="2" t="s">
        <v>66</v>
      </c>
      <c r="H3856" s="2" t="s">
        <v>1012</v>
      </c>
      <c r="I3856" s="2" t="s">
        <v>1013</v>
      </c>
      <c r="J3856" s="2" t="s">
        <v>103</v>
      </c>
      <c r="K3856" s="2" t="s">
        <v>49</v>
      </c>
      <c r="L3856" s="2" t="s">
        <v>272</v>
      </c>
      <c r="M3856" s="2" t="s">
        <v>273</v>
      </c>
      <c r="N3856" s="2" t="s">
        <v>274</v>
      </c>
      <c r="O3856" s="3">
        <v>1</v>
      </c>
      <c r="P3856" s="3">
        <v>1065.5192</v>
      </c>
      <c r="Q3856" s="3">
        <v>1099</v>
      </c>
      <c r="R3856" s="3">
        <v>1099</v>
      </c>
      <c r="S3856" s="3">
        <v>33.480800000000002</v>
      </c>
      <c r="T3856" s="3">
        <v>33.479999999999997</v>
      </c>
      <c r="U3856" s="3">
        <v>3.04</v>
      </c>
      <c r="V3856" s="2" t="s">
        <v>145</v>
      </c>
      <c r="W3856" s="2" t="s">
        <v>146</v>
      </c>
      <c r="X3856" s="2" t="s">
        <v>125</v>
      </c>
      <c r="Y3856" s="19" t="str">
        <f>VLOOKUP(G3856,'Verweis Kd-Gruppe'!$A$2:$B$8,2,FALSE)</f>
        <v>EXP</v>
      </c>
      <c r="Z3856" s="19" t="str">
        <f>VLOOKUP(J3856,'Verweis Art-Gruppe'!$A$2:$B$15,2,FALSE)</f>
        <v>Geräte</v>
      </c>
      <c r="AA3856" s="19" t="str">
        <f>VLOOKUP(W3856,'Verweis Vertreter'!$A$2:$B$24,2,FALSE)</f>
        <v>Muhsin Yortanli</v>
      </c>
      <c r="AB3856" s="12">
        <f t="shared" si="540"/>
        <v>1</v>
      </c>
      <c r="AC3856" s="12">
        <f t="shared" si="545"/>
        <v>1065.5192</v>
      </c>
      <c r="AD3856" s="12">
        <f t="shared" si="546"/>
        <v>1099</v>
      </c>
      <c r="AE3856" s="12">
        <f t="shared" si="541"/>
        <v>1099</v>
      </c>
      <c r="AF3856" s="12">
        <f t="shared" si="542"/>
        <v>33.480800000000002</v>
      </c>
      <c r="AG3856" s="12">
        <f t="shared" si="543"/>
        <v>33.479999999999997</v>
      </c>
      <c r="AH3856" s="9">
        <f t="shared" si="547"/>
        <v>3.0464058234758867E-2</v>
      </c>
      <c r="AI3856" s="14">
        <f>VLOOKUP(E3856,'Verweis Faktor'!$A:$B,2,FALSE)</f>
        <v>1</v>
      </c>
      <c r="AJ3856" s="14"/>
      <c r="AK3856" s="14" t="str">
        <f>IF(AL3856="Ja","Versandkosten",VLOOKUP(E3856,'Verweis Belegart'!$A$2:$B$9,2,FALSE))</f>
        <v>Hardware</v>
      </c>
      <c r="AL3856" s="14" t="str">
        <f t="shared" si="548"/>
        <v>Nein</v>
      </c>
      <c r="AM3856" s="14" t="str">
        <f t="shared" si="544"/>
        <v>Positiv</v>
      </c>
    </row>
    <row r="3857" spans="1:39" ht="17.25" customHeight="1" x14ac:dyDescent="0.35">
      <c r="A3857" s="17">
        <v>14573191</v>
      </c>
      <c r="B3857" s="2" t="s">
        <v>2197</v>
      </c>
      <c r="C3857" s="1">
        <v>2025001</v>
      </c>
      <c r="D3857" s="1">
        <v>2001004</v>
      </c>
      <c r="E3857" s="2" t="s">
        <v>34</v>
      </c>
      <c r="F3857" s="2" t="s">
        <v>142</v>
      </c>
      <c r="G3857" s="2" t="s">
        <v>66</v>
      </c>
      <c r="H3857" s="2" t="s">
        <v>1012</v>
      </c>
      <c r="I3857" s="2" t="s">
        <v>1013</v>
      </c>
      <c r="J3857" s="2" t="s">
        <v>103</v>
      </c>
      <c r="K3857" s="2" t="s">
        <v>79</v>
      </c>
      <c r="L3857" s="2" t="s">
        <v>1808</v>
      </c>
      <c r="M3857" s="2" t="s">
        <v>1809</v>
      </c>
      <c r="N3857" s="2" t="s">
        <v>139</v>
      </c>
      <c r="O3857" s="3">
        <v>1</v>
      </c>
      <c r="P3857" s="3">
        <v>704</v>
      </c>
      <c r="Q3857" s="3">
        <v>719</v>
      </c>
      <c r="R3857" s="3">
        <v>719</v>
      </c>
      <c r="S3857" s="3">
        <v>15</v>
      </c>
      <c r="T3857" s="3">
        <v>15</v>
      </c>
      <c r="U3857" s="3">
        <v>2.08</v>
      </c>
      <c r="V3857" s="2" t="s">
        <v>145</v>
      </c>
      <c r="W3857" s="2" t="s">
        <v>146</v>
      </c>
      <c r="X3857" s="2" t="s">
        <v>125</v>
      </c>
      <c r="Y3857" s="19" t="str">
        <f>VLOOKUP(G3857,'Verweis Kd-Gruppe'!$A$2:$B$8,2,FALSE)</f>
        <v>EXP</v>
      </c>
      <c r="Z3857" s="19" t="str">
        <f>VLOOKUP(J3857,'Verweis Art-Gruppe'!$A$2:$B$15,2,FALSE)</f>
        <v>Geräte</v>
      </c>
      <c r="AA3857" s="19" t="str">
        <f>VLOOKUP(W3857,'Verweis Vertreter'!$A$2:$B$24,2,FALSE)</f>
        <v>Muhsin Yortanli</v>
      </c>
      <c r="AB3857" s="12">
        <f t="shared" si="540"/>
        <v>1</v>
      </c>
      <c r="AC3857" s="12">
        <f t="shared" si="545"/>
        <v>704</v>
      </c>
      <c r="AD3857" s="12">
        <f t="shared" si="546"/>
        <v>719</v>
      </c>
      <c r="AE3857" s="12">
        <f t="shared" si="541"/>
        <v>719</v>
      </c>
      <c r="AF3857" s="12">
        <f t="shared" si="542"/>
        <v>15</v>
      </c>
      <c r="AG3857" s="12">
        <f t="shared" si="543"/>
        <v>15</v>
      </c>
      <c r="AH3857" s="9">
        <f t="shared" si="547"/>
        <v>2.0862308762169681E-2</v>
      </c>
      <c r="AI3857" s="14">
        <f>VLOOKUP(E3857,'Verweis Faktor'!$A:$B,2,FALSE)</f>
        <v>1</v>
      </c>
      <c r="AJ3857" s="14"/>
      <c r="AK3857" s="14" t="str">
        <f>IF(AL3857="Ja","Versandkosten",VLOOKUP(E3857,'Verweis Belegart'!$A$2:$B$9,2,FALSE))</f>
        <v>Hardware</v>
      </c>
      <c r="AL3857" s="14" t="str">
        <f t="shared" si="548"/>
        <v>Nein</v>
      </c>
      <c r="AM3857" s="14" t="str">
        <f t="shared" si="544"/>
        <v>Positiv</v>
      </c>
    </row>
    <row r="3858" spans="1:39" ht="17.25" customHeight="1" x14ac:dyDescent="0.35">
      <c r="A3858" s="17">
        <v>14573888</v>
      </c>
      <c r="B3858" s="2" t="s">
        <v>2197</v>
      </c>
      <c r="C3858" s="1">
        <v>2025001</v>
      </c>
      <c r="D3858" s="1">
        <v>2001005</v>
      </c>
      <c r="E3858" s="2" t="s">
        <v>34</v>
      </c>
      <c r="F3858" s="2" t="s">
        <v>182</v>
      </c>
      <c r="G3858" s="2" t="s">
        <v>25</v>
      </c>
      <c r="H3858" s="2" t="s">
        <v>1931</v>
      </c>
      <c r="I3858" s="2" t="s">
        <v>1932</v>
      </c>
      <c r="J3858" s="2" t="s">
        <v>103</v>
      </c>
      <c r="K3858" s="2" t="s">
        <v>28</v>
      </c>
      <c r="L3858" s="2" t="s">
        <v>2006</v>
      </c>
      <c r="M3858" s="2" t="s">
        <v>2007</v>
      </c>
      <c r="N3858" s="2" t="s">
        <v>139</v>
      </c>
      <c r="O3858" s="3">
        <v>1</v>
      </c>
      <c r="P3858" s="3">
        <v>695</v>
      </c>
      <c r="Q3858" s="3">
        <v>720</v>
      </c>
      <c r="R3858" s="3">
        <v>720</v>
      </c>
      <c r="S3858" s="3">
        <v>25</v>
      </c>
      <c r="T3858" s="3">
        <v>25</v>
      </c>
      <c r="U3858" s="3">
        <v>3.47</v>
      </c>
      <c r="V3858" s="2" t="s">
        <v>697</v>
      </c>
      <c r="W3858" s="2" t="s">
        <v>698</v>
      </c>
      <c r="X3858" s="2" t="s">
        <v>724</v>
      </c>
      <c r="Y3858" s="19" t="str">
        <f>VLOOKUP(G3858,'Verweis Kd-Gruppe'!$A$2:$B$8,2,FALSE)</f>
        <v>FHK</v>
      </c>
      <c r="Z3858" s="19" t="str">
        <f>VLOOKUP(J3858,'Verweis Art-Gruppe'!$A$2:$B$15,2,FALSE)</f>
        <v>Geräte</v>
      </c>
      <c r="AA3858" s="19" t="str">
        <f>VLOOKUP(W3858,'Verweis Vertreter'!$A$2:$B$24,2,FALSE)</f>
        <v>Zentrale</v>
      </c>
      <c r="AB3858" s="12">
        <f t="shared" si="540"/>
        <v>1</v>
      </c>
      <c r="AC3858" s="12">
        <f t="shared" si="545"/>
        <v>695</v>
      </c>
      <c r="AD3858" s="12">
        <f t="shared" si="546"/>
        <v>720</v>
      </c>
      <c r="AE3858" s="12">
        <f t="shared" si="541"/>
        <v>720</v>
      </c>
      <c r="AF3858" s="12">
        <f t="shared" si="542"/>
        <v>25</v>
      </c>
      <c r="AG3858" s="12">
        <f t="shared" si="543"/>
        <v>25</v>
      </c>
      <c r="AH3858" s="9">
        <f t="shared" si="547"/>
        <v>3.4722222222222224E-2</v>
      </c>
      <c r="AI3858" s="14">
        <f>VLOOKUP(E3858,'Verweis Faktor'!$A:$B,2,FALSE)</f>
        <v>1</v>
      </c>
      <c r="AJ3858" s="14"/>
      <c r="AK3858" s="14" t="str">
        <f>IF(AL3858="Ja","Versandkosten",VLOOKUP(E3858,'Verweis Belegart'!$A$2:$B$9,2,FALSE))</f>
        <v>Hardware</v>
      </c>
      <c r="AL3858" s="14" t="str">
        <f t="shared" si="548"/>
        <v>Nein</v>
      </c>
      <c r="AM3858" s="14" t="str">
        <f t="shared" si="544"/>
        <v>Positiv</v>
      </c>
    </row>
    <row r="3859" spans="1:39" ht="17.25" customHeight="1" x14ac:dyDescent="0.35">
      <c r="A3859" s="17">
        <v>14573966</v>
      </c>
      <c r="B3859" s="2" t="s">
        <v>2197</v>
      </c>
      <c r="C3859" s="1">
        <v>2025001</v>
      </c>
      <c r="D3859" s="1">
        <v>2001006</v>
      </c>
      <c r="E3859" s="2" t="s">
        <v>34</v>
      </c>
      <c r="F3859" s="2" t="s">
        <v>182</v>
      </c>
      <c r="G3859" s="2" t="s">
        <v>25</v>
      </c>
      <c r="H3859" s="2" t="s">
        <v>843</v>
      </c>
      <c r="I3859" s="2" t="s">
        <v>844</v>
      </c>
      <c r="J3859" s="2" t="s">
        <v>103</v>
      </c>
      <c r="K3859" s="2" t="s">
        <v>28</v>
      </c>
      <c r="L3859" s="2" t="s">
        <v>1423</v>
      </c>
      <c r="M3859" s="2" t="s">
        <v>1424</v>
      </c>
      <c r="N3859" s="2" t="s">
        <v>522</v>
      </c>
      <c r="O3859" s="3">
        <v>1</v>
      </c>
      <c r="P3859" s="3">
        <v>492</v>
      </c>
      <c r="Q3859" s="3">
        <v>509</v>
      </c>
      <c r="R3859" s="3">
        <v>509</v>
      </c>
      <c r="S3859" s="3">
        <v>17</v>
      </c>
      <c r="T3859" s="3">
        <v>17</v>
      </c>
      <c r="U3859" s="3">
        <v>3.33</v>
      </c>
      <c r="V3859" s="2" t="s">
        <v>697</v>
      </c>
      <c r="W3859" s="2" t="s">
        <v>698</v>
      </c>
      <c r="X3859" s="2" t="s">
        <v>419</v>
      </c>
      <c r="Y3859" s="19" t="str">
        <f>VLOOKUP(G3859,'Verweis Kd-Gruppe'!$A$2:$B$8,2,FALSE)</f>
        <v>FHK</v>
      </c>
      <c r="Z3859" s="19" t="str">
        <f>VLOOKUP(J3859,'Verweis Art-Gruppe'!$A$2:$B$15,2,FALSE)</f>
        <v>Geräte</v>
      </c>
      <c r="AA3859" s="19" t="str">
        <f>VLOOKUP(W3859,'Verweis Vertreter'!$A$2:$B$24,2,FALSE)</f>
        <v>Zentrale</v>
      </c>
      <c r="AB3859" s="12">
        <f t="shared" si="540"/>
        <v>1</v>
      </c>
      <c r="AC3859" s="12">
        <f t="shared" si="545"/>
        <v>492</v>
      </c>
      <c r="AD3859" s="12">
        <f t="shared" si="546"/>
        <v>509</v>
      </c>
      <c r="AE3859" s="12">
        <f t="shared" si="541"/>
        <v>509</v>
      </c>
      <c r="AF3859" s="12">
        <f t="shared" si="542"/>
        <v>17</v>
      </c>
      <c r="AG3859" s="12">
        <f t="shared" si="543"/>
        <v>17</v>
      </c>
      <c r="AH3859" s="9">
        <f t="shared" si="547"/>
        <v>3.3398821218074658E-2</v>
      </c>
      <c r="AI3859" s="14">
        <f>VLOOKUP(E3859,'Verweis Faktor'!$A:$B,2,FALSE)</f>
        <v>1</v>
      </c>
      <c r="AJ3859" s="14"/>
      <c r="AK3859" s="14" t="str">
        <f>IF(AL3859="Ja","Versandkosten",VLOOKUP(E3859,'Verweis Belegart'!$A$2:$B$9,2,FALSE))</f>
        <v>Hardware</v>
      </c>
      <c r="AL3859" s="14" t="str">
        <f t="shared" si="548"/>
        <v>Nein</v>
      </c>
      <c r="AM3859" s="14" t="str">
        <f t="shared" si="544"/>
        <v>Positiv</v>
      </c>
    </row>
    <row r="3860" spans="1:39" ht="17.25" customHeight="1" x14ac:dyDescent="0.35">
      <c r="A3860" s="17">
        <v>14573881</v>
      </c>
      <c r="B3860" s="2" t="s">
        <v>2197</v>
      </c>
      <c r="C3860" s="1">
        <v>2025001</v>
      </c>
      <c r="D3860" s="1">
        <v>2001007</v>
      </c>
      <c r="E3860" s="2" t="s">
        <v>34</v>
      </c>
      <c r="F3860" s="2" t="s">
        <v>182</v>
      </c>
      <c r="G3860" s="2" t="s">
        <v>25</v>
      </c>
      <c r="H3860" s="2" t="s">
        <v>729</v>
      </c>
      <c r="I3860" s="2" t="s">
        <v>730</v>
      </c>
      <c r="J3860" s="2" t="s">
        <v>103</v>
      </c>
      <c r="K3860" s="2" t="s">
        <v>28</v>
      </c>
      <c r="L3860" s="2" t="s">
        <v>387</v>
      </c>
      <c r="M3860" s="2" t="s">
        <v>388</v>
      </c>
      <c r="N3860" s="2" t="s">
        <v>292</v>
      </c>
      <c r="O3860" s="3">
        <v>1</v>
      </c>
      <c r="P3860" s="3">
        <v>895.92759999999998</v>
      </c>
      <c r="Q3860" s="3">
        <v>919</v>
      </c>
      <c r="R3860" s="3">
        <v>919</v>
      </c>
      <c r="S3860" s="3">
        <v>23.072399999999998</v>
      </c>
      <c r="T3860" s="3">
        <v>23.07</v>
      </c>
      <c r="U3860" s="3">
        <v>2.5099999999999998</v>
      </c>
      <c r="V3860" s="2" t="s">
        <v>697</v>
      </c>
      <c r="W3860" s="2" t="s">
        <v>698</v>
      </c>
      <c r="X3860" s="2" t="s">
        <v>699</v>
      </c>
      <c r="Y3860" s="19" t="str">
        <f>VLOOKUP(G3860,'Verweis Kd-Gruppe'!$A$2:$B$8,2,FALSE)</f>
        <v>FHK</v>
      </c>
      <c r="Z3860" s="19" t="str">
        <f>VLOOKUP(J3860,'Verweis Art-Gruppe'!$A$2:$B$15,2,FALSE)</f>
        <v>Geräte</v>
      </c>
      <c r="AA3860" s="19" t="str">
        <f>VLOOKUP(W3860,'Verweis Vertreter'!$A$2:$B$24,2,FALSE)</f>
        <v>Zentrale</v>
      </c>
      <c r="AB3860" s="12">
        <f t="shared" si="540"/>
        <v>1</v>
      </c>
      <c r="AC3860" s="12">
        <f t="shared" si="545"/>
        <v>895.92759999999998</v>
      </c>
      <c r="AD3860" s="12">
        <f t="shared" si="546"/>
        <v>919</v>
      </c>
      <c r="AE3860" s="12">
        <f t="shared" si="541"/>
        <v>919</v>
      </c>
      <c r="AF3860" s="12">
        <f t="shared" si="542"/>
        <v>23.072399999999998</v>
      </c>
      <c r="AG3860" s="12">
        <f t="shared" si="543"/>
        <v>23.07</v>
      </c>
      <c r="AH3860" s="9">
        <f t="shared" si="547"/>
        <v>2.5103373231773668E-2</v>
      </c>
      <c r="AI3860" s="14">
        <f>VLOOKUP(E3860,'Verweis Faktor'!$A:$B,2,FALSE)</f>
        <v>1</v>
      </c>
      <c r="AJ3860" s="14"/>
      <c r="AK3860" s="14" t="str">
        <f>IF(AL3860="Ja","Versandkosten",VLOOKUP(E3860,'Verweis Belegart'!$A$2:$B$9,2,FALSE))</f>
        <v>Hardware</v>
      </c>
      <c r="AL3860" s="14" t="str">
        <f t="shared" si="548"/>
        <v>Nein</v>
      </c>
      <c r="AM3860" s="14" t="str">
        <f t="shared" si="544"/>
        <v>Positiv</v>
      </c>
    </row>
    <row r="3861" spans="1:39" ht="17.25" customHeight="1" x14ac:dyDescent="0.35">
      <c r="A3861" s="17">
        <v>14573814</v>
      </c>
      <c r="B3861" s="2" t="s">
        <v>2197</v>
      </c>
      <c r="C3861" s="1">
        <v>2025001</v>
      </c>
      <c r="D3861" s="1">
        <v>2001008</v>
      </c>
      <c r="E3861" s="2" t="s">
        <v>34</v>
      </c>
      <c r="F3861" s="2" t="s">
        <v>182</v>
      </c>
      <c r="G3861" s="2" t="s">
        <v>25</v>
      </c>
      <c r="H3861" s="2" t="s">
        <v>1363</v>
      </c>
      <c r="I3861" s="2" t="s">
        <v>1364</v>
      </c>
      <c r="J3861" s="2" t="s">
        <v>103</v>
      </c>
      <c r="K3861" s="2" t="s">
        <v>28</v>
      </c>
      <c r="L3861" s="2" t="s">
        <v>2066</v>
      </c>
      <c r="M3861" s="2" t="s">
        <v>2067</v>
      </c>
      <c r="N3861" s="2" t="s">
        <v>670</v>
      </c>
      <c r="O3861" s="3">
        <v>1</v>
      </c>
      <c r="P3861" s="3">
        <v>327</v>
      </c>
      <c r="Q3861" s="3">
        <v>365</v>
      </c>
      <c r="R3861" s="3">
        <v>365</v>
      </c>
      <c r="S3861" s="3">
        <v>38</v>
      </c>
      <c r="T3861" s="3">
        <v>38</v>
      </c>
      <c r="U3861" s="3">
        <v>10.41</v>
      </c>
      <c r="V3861" s="2" t="s">
        <v>413</v>
      </c>
      <c r="W3861" s="2" t="s">
        <v>414</v>
      </c>
      <c r="X3861" s="2" t="s">
        <v>724</v>
      </c>
      <c r="Y3861" s="19" t="str">
        <f>VLOOKUP(G3861,'Verweis Kd-Gruppe'!$A$2:$B$8,2,FALSE)</f>
        <v>FHK</v>
      </c>
      <c r="Z3861" s="19" t="str">
        <f>VLOOKUP(J3861,'Verweis Art-Gruppe'!$A$2:$B$15,2,FALSE)</f>
        <v>Geräte</v>
      </c>
      <c r="AA3861" s="19" t="str">
        <f>VLOOKUP(W3861,'Verweis Vertreter'!$A$2:$B$24,2,FALSE)</f>
        <v>Zentrale</v>
      </c>
      <c r="AB3861" s="12">
        <f t="shared" si="540"/>
        <v>1</v>
      </c>
      <c r="AC3861" s="12">
        <f t="shared" si="545"/>
        <v>327</v>
      </c>
      <c r="AD3861" s="12">
        <f t="shared" si="546"/>
        <v>365</v>
      </c>
      <c r="AE3861" s="12">
        <f t="shared" si="541"/>
        <v>365</v>
      </c>
      <c r="AF3861" s="12">
        <f t="shared" si="542"/>
        <v>38</v>
      </c>
      <c r="AG3861" s="12">
        <f t="shared" si="543"/>
        <v>38</v>
      </c>
      <c r="AH3861" s="9">
        <f t="shared" si="547"/>
        <v>0.10410958904109589</v>
      </c>
      <c r="AI3861" s="14">
        <f>VLOOKUP(E3861,'Verweis Faktor'!$A:$B,2,FALSE)</f>
        <v>1</v>
      </c>
      <c r="AJ3861" s="14"/>
      <c r="AK3861" s="14" t="str">
        <f>IF(AL3861="Ja","Versandkosten",VLOOKUP(E3861,'Verweis Belegart'!$A$2:$B$9,2,FALSE))</f>
        <v>Hardware</v>
      </c>
      <c r="AL3861" s="14" t="str">
        <f t="shared" si="548"/>
        <v>Nein</v>
      </c>
      <c r="AM3861" s="14" t="str">
        <f t="shared" si="544"/>
        <v>Positiv</v>
      </c>
    </row>
    <row r="3862" spans="1:39" ht="17.25" customHeight="1" x14ac:dyDescent="0.35">
      <c r="A3862" s="17">
        <v>14572824</v>
      </c>
      <c r="B3862" s="2" t="s">
        <v>2197</v>
      </c>
      <c r="C3862" s="1">
        <v>2025001</v>
      </c>
      <c r="D3862" s="1">
        <v>2001009</v>
      </c>
      <c r="E3862" s="2" t="s">
        <v>34</v>
      </c>
      <c r="F3862" s="2" t="s">
        <v>142</v>
      </c>
      <c r="G3862" s="2" t="s">
        <v>66</v>
      </c>
      <c r="H3862" s="2" t="s">
        <v>1697</v>
      </c>
      <c r="I3862" s="2" t="s">
        <v>2783</v>
      </c>
      <c r="J3862" s="2" t="s">
        <v>103</v>
      </c>
      <c r="K3862" s="2" t="s">
        <v>28</v>
      </c>
      <c r="L3862" s="2" t="s">
        <v>387</v>
      </c>
      <c r="M3862" s="2" t="s">
        <v>388</v>
      </c>
      <c r="N3862" s="2" t="s">
        <v>292</v>
      </c>
      <c r="O3862" s="3">
        <v>5</v>
      </c>
      <c r="P3862" s="3">
        <v>895.92759999999998</v>
      </c>
      <c r="Q3862" s="3">
        <v>915</v>
      </c>
      <c r="R3862" s="3">
        <v>4575</v>
      </c>
      <c r="S3862" s="3">
        <v>19.072399999999998</v>
      </c>
      <c r="T3862" s="3">
        <v>95.36</v>
      </c>
      <c r="U3862" s="3">
        <v>2.08</v>
      </c>
      <c r="V3862" s="2" t="s">
        <v>145</v>
      </c>
      <c r="W3862" s="2" t="s">
        <v>146</v>
      </c>
      <c r="X3862" s="2" t="s">
        <v>125</v>
      </c>
      <c r="Y3862" s="19" t="str">
        <f>VLOOKUP(G3862,'Verweis Kd-Gruppe'!$A$2:$B$8,2,FALSE)</f>
        <v>EXP</v>
      </c>
      <c r="Z3862" s="19" t="str">
        <f>VLOOKUP(J3862,'Verweis Art-Gruppe'!$A$2:$B$15,2,FALSE)</f>
        <v>Geräte</v>
      </c>
      <c r="AA3862" s="19" t="str">
        <f>VLOOKUP(W3862,'Verweis Vertreter'!$A$2:$B$24,2,FALSE)</f>
        <v>Muhsin Yortanli</v>
      </c>
      <c r="AB3862" s="12">
        <f t="shared" si="540"/>
        <v>5</v>
      </c>
      <c r="AC3862" s="12">
        <f t="shared" si="545"/>
        <v>895.92759999999998</v>
      </c>
      <c r="AD3862" s="12">
        <f t="shared" si="546"/>
        <v>915</v>
      </c>
      <c r="AE3862" s="12">
        <f t="shared" si="541"/>
        <v>4575</v>
      </c>
      <c r="AF3862" s="12">
        <f t="shared" si="542"/>
        <v>19.072399999999998</v>
      </c>
      <c r="AG3862" s="12">
        <f t="shared" si="543"/>
        <v>95.36</v>
      </c>
      <c r="AH3862" s="9">
        <f t="shared" si="547"/>
        <v>2.0843715846994536E-2</v>
      </c>
      <c r="AI3862" s="14">
        <f>VLOOKUP(E3862,'Verweis Faktor'!$A:$B,2,FALSE)</f>
        <v>1</v>
      </c>
      <c r="AJ3862" s="14"/>
      <c r="AK3862" s="14" t="str">
        <f>IF(AL3862="Ja","Versandkosten",VLOOKUP(E3862,'Verweis Belegart'!$A$2:$B$9,2,FALSE))</f>
        <v>Hardware</v>
      </c>
      <c r="AL3862" s="14" t="str">
        <f t="shared" si="548"/>
        <v>Nein</v>
      </c>
      <c r="AM3862" s="14" t="str">
        <f t="shared" si="544"/>
        <v>Positiv</v>
      </c>
    </row>
    <row r="3863" spans="1:39" ht="17.25" customHeight="1" x14ac:dyDescent="0.35">
      <c r="A3863" s="17">
        <v>14572824</v>
      </c>
      <c r="B3863" s="2" t="s">
        <v>2197</v>
      </c>
      <c r="C3863" s="1">
        <v>2025001</v>
      </c>
      <c r="D3863" s="1">
        <v>2001009</v>
      </c>
      <c r="E3863" s="2" t="s">
        <v>34</v>
      </c>
      <c r="F3863" s="2" t="s">
        <v>142</v>
      </c>
      <c r="G3863" s="2" t="s">
        <v>66</v>
      </c>
      <c r="H3863" s="2" t="s">
        <v>1697</v>
      </c>
      <c r="I3863" s="2" t="s">
        <v>2783</v>
      </c>
      <c r="J3863" s="2" t="s">
        <v>103</v>
      </c>
      <c r="K3863" s="2" t="s">
        <v>45</v>
      </c>
      <c r="L3863" s="2" t="s">
        <v>272</v>
      </c>
      <c r="M3863" s="2" t="s">
        <v>273</v>
      </c>
      <c r="N3863" s="2" t="s">
        <v>274</v>
      </c>
      <c r="O3863" s="3">
        <v>1</v>
      </c>
      <c r="P3863" s="3">
        <v>1065.5192</v>
      </c>
      <c r="Q3863" s="3">
        <v>1099</v>
      </c>
      <c r="R3863" s="3">
        <v>1099</v>
      </c>
      <c r="S3863" s="3">
        <v>33.480800000000002</v>
      </c>
      <c r="T3863" s="3">
        <v>33.479999999999997</v>
      </c>
      <c r="U3863" s="3">
        <v>3.04</v>
      </c>
      <c r="V3863" s="2" t="s">
        <v>145</v>
      </c>
      <c r="W3863" s="2" t="s">
        <v>146</v>
      </c>
      <c r="X3863" s="2" t="s">
        <v>125</v>
      </c>
      <c r="Y3863" s="19" t="str">
        <f>VLOOKUP(G3863,'Verweis Kd-Gruppe'!$A$2:$B$8,2,FALSE)</f>
        <v>EXP</v>
      </c>
      <c r="Z3863" s="19" t="str">
        <f>VLOOKUP(J3863,'Verweis Art-Gruppe'!$A$2:$B$15,2,FALSE)</f>
        <v>Geräte</v>
      </c>
      <c r="AA3863" s="19" t="str">
        <f>VLOOKUP(W3863,'Verweis Vertreter'!$A$2:$B$24,2,FALSE)</f>
        <v>Muhsin Yortanli</v>
      </c>
      <c r="AB3863" s="12">
        <f t="shared" si="540"/>
        <v>1</v>
      </c>
      <c r="AC3863" s="12">
        <f t="shared" si="545"/>
        <v>1065.5192</v>
      </c>
      <c r="AD3863" s="12">
        <f t="shared" si="546"/>
        <v>1099</v>
      </c>
      <c r="AE3863" s="12">
        <f t="shared" si="541"/>
        <v>1099</v>
      </c>
      <c r="AF3863" s="12">
        <f t="shared" si="542"/>
        <v>33.480800000000002</v>
      </c>
      <c r="AG3863" s="12">
        <f t="shared" si="543"/>
        <v>33.479999999999997</v>
      </c>
      <c r="AH3863" s="9">
        <f t="shared" si="547"/>
        <v>3.0464058234758867E-2</v>
      </c>
      <c r="AI3863" s="14">
        <f>VLOOKUP(E3863,'Verweis Faktor'!$A:$B,2,FALSE)</f>
        <v>1</v>
      </c>
      <c r="AJ3863" s="14"/>
      <c r="AK3863" s="14" t="str">
        <f>IF(AL3863="Ja","Versandkosten",VLOOKUP(E3863,'Verweis Belegart'!$A$2:$B$9,2,FALSE))</f>
        <v>Hardware</v>
      </c>
      <c r="AL3863" s="14" t="str">
        <f t="shared" si="548"/>
        <v>Nein</v>
      </c>
      <c r="AM3863" s="14" t="str">
        <f t="shared" si="544"/>
        <v>Positiv</v>
      </c>
    </row>
    <row r="3864" spans="1:39" ht="17.25" customHeight="1" x14ac:dyDescent="0.35">
      <c r="A3864" s="17">
        <v>14572824</v>
      </c>
      <c r="B3864" s="2" t="s">
        <v>2197</v>
      </c>
      <c r="C3864" s="1">
        <v>2025001</v>
      </c>
      <c r="D3864" s="1">
        <v>2001009</v>
      </c>
      <c r="E3864" s="2" t="s">
        <v>34</v>
      </c>
      <c r="F3864" s="2" t="s">
        <v>142</v>
      </c>
      <c r="G3864" s="2" t="s">
        <v>66</v>
      </c>
      <c r="H3864" s="2" t="s">
        <v>1697</v>
      </c>
      <c r="I3864" s="2" t="s">
        <v>2783</v>
      </c>
      <c r="J3864" s="2" t="s">
        <v>103</v>
      </c>
      <c r="K3864" s="2" t="s">
        <v>49</v>
      </c>
      <c r="L3864" s="2" t="s">
        <v>1381</v>
      </c>
      <c r="M3864" s="2" t="s">
        <v>1382</v>
      </c>
      <c r="N3864" s="2" t="s">
        <v>292</v>
      </c>
      <c r="O3864" s="3">
        <v>5</v>
      </c>
      <c r="P3864" s="3">
        <v>894</v>
      </c>
      <c r="Q3864" s="3">
        <v>915</v>
      </c>
      <c r="R3864" s="3">
        <v>4575</v>
      </c>
      <c r="S3864" s="3">
        <v>21</v>
      </c>
      <c r="T3864" s="3">
        <v>105</v>
      </c>
      <c r="U3864" s="3">
        <v>2.29</v>
      </c>
      <c r="V3864" s="2" t="s">
        <v>145</v>
      </c>
      <c r="W3864" s="2" t="s">
        <v>146</v>
      </c>
      <c r="X3864" s="2" t="s">
        <v>125</v>
      </c>
      <c r="Y3864" s="19" t="str">
        <f>VLOOKUP(G3864,'Verweis Kd-Gruppe'!$A$2:$B$8,2,FALSE)</f>
        <v>EXP</v>
      </c>
      <c r="Z3864" s="19" t="str">
        <f>VLOOKUP(J3864,'Verweis Art-Gruppe'!$A$2:$B$15,2,FALSE)</f>
        <v>Geräte</v>
      </c>
      <c r="AA3864" s="19" t="str">
        <f>VLOOKUP(W3864,'Verweis Vertreter'!$A$2:$B$24,2,FALSE)</f>
        <v>Muhsin Yortanli</v>
      </c>
      <c r="AB3864" s="12">
        <f t="shared" si="540"/>
        <v>5</v>
      </c>
      <c r="AC3864" s="12">
        <f t="shared" si="545"/>
        <v>894</v>
      </c>
      <c r="AD3864" s="12">
        <f t="shared" si="546"/>
        <v>915</v>
      </c>
      <c r="AE3864" s="12">
        <f t="shared" si="541"/>
        <v>4575</v>
      </c>
      <c r="AF3864" s="12">
        <f t="shared" si="542"/>
        <v>21</v>
      </c>
      <c r="AG3864" s="12">
        <f t="shared" si="543"/>
        <v>105</v>
      </c>
      <c r="AH3864" s="9">
        <f t="shared" si="547"/>
        <v>2.2950819672131147E-2</v>
      </c>
      <c r="AI3864" s="14">
        <f>VLOOKUP(E3864,'Verweis Faktor'!$A:$B,2,FALSE)</f>
        <v>1</v>
      </c>
      <c r="AJ3864" s="14"/>
      <c r="AK3864" s="14" t="str">
        <f>IF(AL3864="Ja","Versandkosten",VLOOKUP(E3864,'Verweis Belegart'!$A$2:$B$9,2,FALSE))</f>
        <v>Hardware</v>
      </c>
      <c r="AL3864" s="14" t="str">
        <f t="shared" si="548"/>
        <v>Nein</v>
      </c>
      <c r="AM3864" s="14" t="str">
        <f t="shared" si="544"/>
        <v>Positiv</v>
      </c>
    </row>
    <row r="3865" spans="1:39" ht="17.25" customHeight="1" x14ac:dyDescent="0.35">
      <c r="A3865" s="17">
        <v>14572824</v>
      </c>
      <c r="B3865" s="2" t="s">
        <v>2197</v>
      </c>
      <c r="C3865" s="1">
        <v>2025001</v>
      </c>
      <c r="D3865" s="1">
        <v>2001009</v>
      </c>
      <c r="E3865" s="2" t="s">
        <v>34</v>
      </c>
      <c r="F3865" s="2" t="s">
        <v>142</v>
      </c>
      <c r="G3865" s="2" t="s">
        <v>66</v>
      </c>
      <c r="H3865" s="2" t="s">
        <v>1697</v>
      </c>
      <c r="I3865" s="2" t="s">
        <v>2783</v>
      </c>
      <c r="J3865" s="2" t="s">
        <v>103</v>
      </c>
      <c r="K3865" s="2" t="s">
        <v>79</v>
      </c>
      <c r="L3865" s="2" t="s">
        <v>395</v>
      </c>
      <c r="M3865" s="2" t="s">
        <v>396</v>
      </c>
      <c r="N3865" s="2" t="s">
        <v>292</v>
      </c>
      <c r="O3865" s="3">
        <v>5</v>
      </c>
      <c r="P3865" s="3">
        <v>912.70759999999996</v>
      </c>
      <c r="Q3865" s="3">
        <v>915</v>
      </c>
      <c r="R3865" s="3">
        <v>4575</v>
      </c>
      <c r="S3865" s="3">
        <v>2.2924000000000002</v>
      </c>
      <c r="T3865" s="3">
        <v>11.46</v>
      </c>
      <c r="U3865" s="3">
        <v>0.25</v>
      </c>
      <c r="V3865" s="2" t="s">
        <v>145</v>
      </c>
      <c r="W3865" s="2" t="s">
        <v>146</v>
      </c>
      <c r="X3865" s="2" t="s">
        <v>125</v>
      </c>
      <c r="Y3865" s="19" t="str">
        <f>VLOOKUP(G3865,'Verweis Kd-Gruppe'!$A$2:$B$8,2,FALSE)</f>
        <v>EXP</v>
      </c>
      <c r="Z3865" s="19" t="str">
        <f>VLOOKUP(J3865,'Verweis Art-Gruppe'!$A$2:$B$15,2,FALSE)</f>
        <v>Geräte</v>
      </c>
      <c r="AA3865" s="19" t="str">
        <f>VLOOKUP(W3865,'Verweis Vertreter'!$A$2:$B$24,2,FALSE)</f>
        <v>Muhsin Yortanli</v>
      </c>
      <c r="AB3865" s="12">
        <f t="shared" si="540"/>
        <v>5</v>
      </c>
      <c r="AC3865" s="12">
        <f t="shared" si="545"/>
        <v>912.70759999999996</v>
      </c>
      <c r="AD3865" s="12">
        <f t="shared" si="546"/>
        <v>915</v>
      </c>
      <c r="AE3865" s="12">
        <f t="shared" si="541"/>
        <v>4575</v>
      </c>
      <c r="AF3865" s="12">
        <f t="shared" si="542"/>
        <v>2.2924000000000002</v>
      </c>
      <c r="AG3865" s="12">
        <f t="shared" si="543"/>
        <v>11.46</v>
      </c>
      <c r="AH3865" s="9">
        <f t="shared" si="547"/>
        <v>2.5049180327868853E-3</v>
      </c>
      <c r="AI3865" s="14">
        <f>VLOOKUP(E3865,'Verweis Faktor'!$A:$B,2,FALSE)</f>
        <v>1</v>
      </c>
      <c r="AJ3865" s="14"/>
      <c r="AK3865" s="14" t="str">
        <f>IF(AL3865="Ja","Versandkosten",VLOOKUP(E3865,'Verweis Belegart'!$A$2:$B$9,2,FALSE))</f>
        <v>Hardware</v>
      </c>
      <c r="AL3865" s="14" t="str">
        <f t="shared" si="548"/>
        <v>Nein</v>
      </c>
      <c r="AM3865" s="14" t="str">
        <f t="shared" si="544"/>
        <v>Positiv</v>
      </c>
    </row>
    <row r="3866" spans="1:39" ht="17.25" customHeight="1" x14ac:dyDescent="0.35">
      <c r="A3866" s="17">
        <v>14573957</v>
      </c>
      <c r="B3866" s="2" t="s">
        <v>2197</v>
      </c>
      <c r="C3866" s="1">
        <v>2025001</v>
      </c>
      <c r="D3866" s="1">
        <v>2001010</v>
      </c>
      <c r="E3866" s="2" t="s">
        <v>34</v>
      </c>
      <c r="F3866" s="2" t="s">
        <v>182</v>
      </c>
      <c r="G3866" s="2" t="s">
        <v>25</v>
      </c>
      <c r="H3866" s="2" t="s">
        <v>1981</v>
      </c>
      <c r="I3866" s="2" t="s">
        <v>1982</v>
      </c>
      <c r="J3866" s="2" t="s">
        <v>103</v>
      </c>
      <c r="K3866" s="2" t="s">
        <v>28</v>
      </c>
      <c r="L3866" s="2" t="s">
        <v>167</v>
      </c>
      <c r="M3866" s="2" t="s">
        <v>168</v>
      </c>
      <c r="N3866" s="2" t="s">
        <v>169</v>
      </c>
      <c r="O3866" s="3">
        <v>1</v>
      </c>
      <c r="P3866" s="3">
        <v>830</v>
      </c>
      <c r="Q3866" s="3">
        <v>849</v>
      </c>
      <c r="R3866" s="3">
        <v>849</v>
      </c>
      <c r="S3866" s="3">
        <v>19</v>
      </c>
      <c r="T3866" s="3">
        <v>19</v>
      </c>
      <c r="U3866" s="3">
        <v>2.23</v>
      </c>
      <c r="V3866" s="2" t="s">
        <v>427</v>
      </c>
      <c r="W3866" s="2" t="s">
        <v>428</v>
      </c>
      <c r="X3866" s="2" t="s">
        <v>699</v>
      </c>
      <c r="Y3866" s="19" t="str">
        <f>VLOOKUP(G3866,'Verweis Kd-Gruppe'!$A$2:$B$8,2,FALSE)</f>
        <v>FHK</v>
      </c>
      <c r="Z3866" s="19" t="str">
        <f>VLOOKUP(J3866,'Verweis Art-Gruppe'!$A$2:$B$15,2,FALSE)</f>
        <v>Geräte</v>
      </c>
      <c r="AA3866" s="19" t="str">
        <f>VLOOKUP(W3866,'Verweis Vertreter'!$A$2:$B$24,2,FALSE)</f>
        <v>Zentrale</v>
      </c>
      <c r="AB3866" s="12">
        <f t="shared" si="540"/>
        <v>1</v>
      </c>
      <c r="AC3866" s="12">
        <f t="shared" si="545"/>
        <v>830</v>
      </c>
      <c r="AD3866" s="12">
        <f t="shared" si="546"/>
        <v>849</v>
      </c>
      <c r="AE3866" s="12">
        <f t="shared" si="541"/>
        <v>849</v>
      </c>
      <c r="AF3866" s="12">
        <f t="shared" si="542"/>
        <v>19</v>
      </c>
      <c r="AG3866" s="12">
        <f t="shared" si="543"/>
        <v>19</v>
      </c>
      <c r="AH3866" s="9">
        <f t="shared" si="547"/>
        <v>2.237926972909305E-2</v>
      </c>
      <c r="AI3866" s="14">
        <f>VLOOKUP(E3866,'Verweis Faktor'!$A:$B,2,FALSE)</f>
        <v>1</v>
      </c>
      <c r="AJ3866" s="14"/>
      <c r="AK3866" s="14" t="str">
        <f>IF(AL3866="Ja","Versandkosten",VLOOKUP(E3866,'Verweis Belegart'!$A$2:$B$9,2,FALSE))</f>
        <v>Hardware</v>
      </c>
      <c r="AL3866" s="14" t="str">
        <f t="shared" si="548"/>
        <v>Nein</v>
      </c>
      <c r="AM3866" s="14" t="str">
        <f t="shared" si="544"/>
        <v>Positiv</v>
      </c>
    </row>
    <row r="3867" spans="1:39" ht="17.25" customHeight="1" x14ac:dyDescent="0.35">
      <c r="A3867" s="17">
        <v>14573955</v>
      </c>
      <c r="B3867" s="2" t="s">
        <v>2197</v>
      </c>
      <c r="C3867" s="1">
        <v>2025001</v>
      </c>
      <c r="D3867" s="1">
        <v>2001011</v>
      </c>
      <c r="E3867" s="2" t="s">
        <v>34</v>
      </c>
      <c r="F3867" s="2" t="s">
        <v>142</v>
      </c>
      <c r="G3867" s="2" t="s">
        <v>36</v>
      </c>
      <c r="H3867" s="2" t="s">
        <v>1043</v>
      </c>
      <c r="I3867" s="2" t="s">
        <v>1044</v>
      </c>
      <c r="J3867" s="2" t="s">
        <v>103</v>
      </c>
      <c r="K3867" s="2" t="s">
        <v>28</v>
      </c>
      <c r="L3867" s="2" t="s">
        <v>147</v>
      </c>
      <c r="M3867" s="2" t="s">
        <v>148</v>
      </c>
      <c r="N3867" s="2" t="s">
        <v>149</v>
      </c>
      <c r="O3867" s="3">
        <v>1</v>
      </c>
      <c r="P3867" s="3">
        <v>204.57390000000001</v>
      </c>
      <c r="Q3867" s="3">
        <v>216</v>
      </c>
      <c r="R3867" s="3">
        <v>216</v>
      </c>
      <c r="S3867" s="3">
        <v>11.4261</v>
      </c>
      <c r="T3867" s="3">
        <v>11.43</v>
      </c>
      <c r="U3867" s="3">
        <v>5.28</v>
      </c>
      <c r="V3867" s="2" t="s">
        <v>42</v>
      </c>
      <c r="W3867" s="2" t="s">
        <v>43</v>
      </c>
      <c r="X3867" s="2" t="s">
        <v>724</v>
      </c>
      <c r="Y3867" s="19" t="str">
        <f>VLOOKUP(G3867,'Verweis Kd-Gruppe'!$A$2:$B$8,2,FALSE)</f>
        <v>GRK</v>
      </c>
      <c r="Z3867" s="19" t="str">
        <f>VLOOKUP(J3867,'Verweis Art-Gruppe'!$A$2:$B$15,2,FALSE)</f>
        <v>Geräte</v>
      </c>
      <c r="AA3867" s="19" t="str">
        <f>VLOOKUP(W3867,'Verweis Vertreter'!$A$2:$B$24,2,FALSE)</f>
        <v>Sebastian Faber</v>
      </c>
      <c r="AB3867" s="12">
        <f t="shared" si="540"/>
        <v>1</v>
      </c>
      <c r="AC3867" s="12">
        <f t="shared" si="545"/>
        <v>204.57390000000001</v>
      </c>
      <c r="AD3867" s="12">
        <f t="shared" si="546"/>
        <v>216</v>
      </c>
      <c r="AE3867" s="12">
        <f t="shared" si="541"/>
        <v>216</v>
      </c>
      <c r="AF3867" s="12">
        <f t="shared" si="542"/>
        <v>11.4261</v>
      </c>
      <c r="AG3867" s="12">
        <f t="shared" si="543"/>
        <v>11.43</v>
      </c>
      <c r="AH3867" s="9">
        <f t="shared" si="547"/>
        <v>5.2916666666666667E-2</v>
      </c>
      <c r="AI3867" s="14">
        <f>VLOOKUP(E3867,'Verweis Faktor'!$A:$B,2,FALSE)</f>
        <v>1</v>
      </c>
      <c r="AJ3867" s="14"/>
      <c r="AK3867" s="14" t="str">
        <f>IF(AL3867="Ja","Versandkosten",VLOOKUP(E3867,'Verweis Belegart'!$A$2:$B$9,2,FALSE))</f>
        <v>Hardware</v>
      </c>
      <c r="AL3867" s="14" t="str">
        <f t="shared" si="548"/>
        <v>Nein</v>
      </c>
      <c r="AM3867" s="14" t="str">
        <f t="shared" si="544"/>
        <v>Positiv</v>
      </c>
    </row>
    <row r="3868" spans="1:39" ht="17.25" customHeight="1" x14ac:dyDescent="0.35">
      <c r="A3868" s="17">
        <v>14573955</v>
      </c>
      <c r="B3868" s="2" t="s">
        <v>2197</v>
      </c>
      <c r="C3868" s="1">
        <v>2025001</v>
      </c>
      <c r="D3868" s="1">
        <v>2001011</v>
      </c>
      <c r="E3868" s="2" t="s">
        <v>34</v>
      </c>
      <c r="F3868" s="2" t="s">
        <v>142</v>
      </c>
      <c r="G3868" s="2" t="s">
        <v>36</v>
      </c>
      <c r="H3868" s="2" t="s">
        <v>1043</v>
      </c>
      <c r="I3868" s="2" t="s">
        <v>1044</v>
      </c>
      <c r="J3868" s="2" t="s">
        <v>103</v>
      </c>
      <c r="K3868" s="2" t="s">
        <v>45</v>
      </c>
      <c r="L3868" s="2" t="s">
        <v>1066</v>
      </c>
      <c r="M3868" s="2" t="s">
        <v>1067</v>
      </c>
      <c r="N3868" s="2" t="s">
        <v>65</v>
      </c>
      <c r="O3868" s="3">
        <v>1</v>
      </c>
      <c r="P3868" s="3">
        <v>219</v>
      </c>
      <c r="Q3868" s="3">
        <v>246</v>
      </c>
      <c r="R3868" s="3">
        <v>246</v>
      </c>
      <c r="S3868" s="3">
        <v>27</v>
      </c>
      <c r="T3868" s="3">
        <v>27</v>
      </c>
      <c r="U3868" s="3">
        <v>10.97</v>
      </c>
      <c r="V3868" s="2" t="s">
        <v>42</v>
      </c>
      <c r="W3868" s="2" t="s">
        <v>43</v>
      </c>
      <c r="X3868" s="2" t="s">
        <v>724</v>
      </c>
      <c r="Y3868" s="19" t="str">
        <f>VLOOKUP(G3868,'Verweis Kd-Gruppe'!$A$2:$B$8,2,FALSE)</f>
        <v>GRK</v>
      </c>
      <c r="Z3868" s="19" t="str">
        <f>VLOOKUP(J3868,'Verweis Art-Gruppe'!$A$2:$B$15,2,FALSE)</f>
        <v>Geräte</v>
      </c>
      <c r="AA3868" s="19" t="str">
        <f>VLOOKUP(W3868,'Verweis Vertreter'!$A$2:$B$24,2,FALSE)</f>
        <v>Sebastian Faber</v>
      </c>
      <c r="AB3868" s="12">
        <f t="shared" si="540"/>
        <v>1</v>
      </c>
      <c r="AC3868" s="12">
        <f t="shared" si="545"/>
        <v>219</v>
      </c>
      <c r="AD3868" s="12">
        <f t="shared" si="546"/>
        <v>246</v>
      </c>
      <c r="AE3868" s="12">
        <f t="shared" si="541"/>
        <v>246</v>
      </c>
      <c r="AF3868" s="12">
        <f t="shared" si="542"/>
        <v>27</v>
      </c>
      <c r="AG3868" s="12">
        <f t="shared" si="543"/>
        <v>27</v>
      </c>
      <c r="AH3868" s="9">
        <f t="shared" si="547"/>
        <v>0.10975609756097561</v>
      </c>
      <c r="AI3868" s="14">
        <f>VLOOKUP(E3868,'Verweis Faktor'!$A:$B,2,FALSE)</f>
        <v>1</v>
      </c>
      <c r="AJ3868" s="14"/>
      <c r="AK3868" s="14" t="str">
        <f>IF(AL3868="Ja","Versandkosten",VLOOKUP(E3868,'Verweis Belegart'!$A$2:$B$9,2,FALSE))</f>
        <v>Hardware</v>
      </c>
      <c r="AL3868" s="14" t="str">
        <f t="shared" si="548"/>
        <v>Nein</v>
      </c>
      <c r="AM3868" s="14" t="str">
        <f t="shared" si="544"/>
        <v>Positiv</v>
      </c>
    </row>
    <row r="3869" spans="1:39" ht="17.25" customHeight="1" x14ac:dyDescent="0.35">
      <c r="A3869" s="17">
        <v>14573955</v>
      </c>
      <c r="B3869" s="2" t="s">
        <v>2197</v>
      </c>
      <c r="C3869" s="1">
        <v>2025001</v>
      </c>
      <c r="D3869" s="1">
        <v>2001011</v>
      </c>
      <c r="E3869" s="2" t="s">
        <v>34</v>
      </c>
      <c r="F3869" s="2" t="s">
        <v>142</v>
      </c>
      <c r="G3869" s="2" t="s">
        <v>36</v>
      </c>
      <c r="H3869" s="2" t="s">
        <v>1043</v>
      </c>
      <c r="I3869" s="2" t="s">
        <v>1044</v>
      </c>
      <c r="J3869" s="2" t="s">
        <v>103</v>
      </c>
      <c r="K3869" s="2" t="s">
        <v>49</v>
      </c>
      <c r="L3869" s="2" t="s">
        <v>1888</v>
      </c>
      <c r="M3869" s="2" t="s">
        <v>1889</v>
      </c>
      <c r="N3869" s="2" t="s">
        <v>404</v>
      </c>
      <c r="O3869" s="3">
        <v>1</v>
      </c>
      <c r="P3869" s="3">
        <v>232</v>
      </c>
      <c r="Q3869" s="3">
        <v>246</v>
      </c>
      <c r="R3869" s="3">
        <v>246</v>
      </c>
      <c r="S3869" s="3">
        <v>14</v>
      </c>
      <c r="T3869" s="3">
        <v>14</v>
      </c>
      <c r="U3869" s="3">
        <v>5.69</v>
      </c>
      <c r="V3869" s="2" t="s">
        <v>42</v>
      </c>
      <c r="W3869" s="2" t="s">
        <v>43</v>
      </c>
      <c r="X3869" s="2" t="s">
        <v>724</v>
      </c>
      <c r="Y3869" s="19" t="str">
        <f>VLOOKUP(G3869,'Verweis Kd-Gruppe'!$A$2:$B$8,2,FALSE)</f>
        <v>GRK</v>
      </c>
      <c r="Z3869" s="19" t="str">
        <f>VLOOKUP(J3869,'Verweis Art-Gruppe'!$A$2:$B$15,2,FALSE)</f>
        <v>Geräte</v>
      </c>
      <c r="AA3869" s="19" t="str">
        <f>VLOOKUP(W3869,'Verweis Vertreter'!$A$2:$B$24,2,FALSE)</f>
        <v>Sebastian Faber</v>
      </c>
      <c r="AB3869" s="12">
        <f t="shared" si="540"/>
        <v>1</v>
      </c>
      <c r="AC3869" s="12">
        <f t="shared" si="545"/>
        <v>232</v>
      </c>
      <c r="AD3869" s="12">
        <f t="shared" si="546"/>
        <v>246</v>
      </c>
      <c r="AE3869" s="12">
        <f t="shared" si="541"/>
        <v>246</v>
      </c>
      <c r="AF3869" s="12">
        <f t="shared" si="542"/>
        <v>14</v>
      </c>
      <c r="AG3869" s="12">
        <f t="shared" si="543"/>
        <v>14</v>
      </c>
      <c r="AH3869" s="9">
        <f t="shared" si="547"/>
        <v>5.6910569105691054E-2</v>
      </c>
      <c r="AI3869" s="14">
        <f>VLOOKUP(E3869,'Verweis Faktor'!$A:$B,2,FALSE)</f>
        <v>1</v>
      </c>
      <c r="AJ3869" s="14"/>
      <c r="AK3869" s="14" t="str">
        <f>IF(AL3869="Ja","Versandkosten",VLOOKUP(E3869,'Verweis Belegart'!$A$2:$B$9,2,FALSE))</f>
        <v>Hardware</v>
      </c>
      <c r="AL3869" s="14" t="str">
        <f t="shared" si="548"/>
        <v>Nein</v>
      </c>
      <c r="AM3869" s="14" t="str">
        <f t="shared" si="544"/>
        <v>Positiv</v>
      </c>
    </row>
    <row r="3870" spans="1:39" ht="17.25" customHeight="1" x14ac:dyDescent="0.35">
      <c r="A3870" s="17">
        <v>14573955</v>
      </c>
      <c r="B3870" s="2" t="s">
        <v>2197</v>
      </c>
      <c r="C3870" s="1">
        <v>2025001</v>
      </c>
      <c r="D3870" s="1">
        <v>2001011</v>
      </c>
      <c r="E3870" s="2" t="s">
        <v>34</v>
      </c>
      <c r="F3870" s="2" t="s">
        <v>142</v>
      </c>
      <c r="G3870" s="2" t="s">
        <v>36</v>
      </c>
      <c r="H3870" s="2" t="s">
        <v>1043</v>
      </c>
      <c r="I3870" s="2" t="s">
        <v>1044</v>
      </c>
      <c r="J3870" s="2" t="s">
        <v>103</v>
      </c>
      <c r="K3870" s="2" t="s">
        <v>79</v>
      </c>
      <c r="L3870" s="2" t="s">
        <v>1106</v>
      </c>
      <c r="M3870" s="2" t="s">
        <v>1107</v>
      </c>
      <c r="N3870" s="2" t="s">
        <v>655</v>
      </c>
      <c r="O3870" s="3">
        <v>1</v>
      </c>
      <c r="P3870" s="3">
        <v>246.17310000000001</v>
      </c>
      <c r="Q3870" s="3">
        <v>266</v>
      </c>
      <c r="R3870" s="3">
        <v>266</v>
      </c>
      <c r="S3870" s="3">
        <v>19.826899999999998</v>
      </c>
      <c r="T3870" s="3">
        <v>19.829999999999998</v>
      </c>
      <c r="U3870" s="3">
        <v>7.45</v>
      </c>
      <c r="V3870" s="2" t="s">
        <v>42</v>
      </c>
      <c r="W3870" s="2" t="s">
        <v>43</v>
      </c>
      <c r="X3870" s="2" t="s">
        <v>724</v>
      </c>
      <c r="Y3870" s="19" t="str">
        <f>VLOOKUP(G3870,'Verweis Kd-Gruppe'!$A$2:$B$8,2,FALSE)</f>
        <v>GRK</v>
      </c>
      <c r="Z3870" s="19" t="str">
        <f>VLOOKUP(J3870,'Verweis Art-Gruppe'!$A$2:$B$15,2,FALSE)</f>
        <v>Geräte</v>
      </c>
      <c r="AA3870" s="19" t="str">
        <f>VLOOKUP(W3870,'Verweis Vertreter'!$A$2:$B$24,2,FALSE)</f>
        <v>Sebastian Faber</v>
      </c>
      <c r="AB3870" s="12">
        <f t="shared" si="540"/>
        <v>1</v>
      </c>
      <c r="AC3870" s="12">
        <f t="shared" si="545"/>
        <v>246.17310000000001</v>
      </c>
      <c r="AD3870" s="12">
        <f t="shared" si="546"/>
        <v>266</v>
      </c>
      <c r="AE3870" s="12">
        <f t="shared" si="541"/>
        <v>266</v>
      </c>
      <c r="AF3870" s="12">
        <f t="shared" si="542"/>
        <v>19.826899999999998</v>
      </c>
      <c r="AG3870" s="12">
        <f t="shared" si="543"/>
        <v>19.829999999999998</v>
      </c>
      <c r="AH3870" s="9">
        <f t="shared" si="547"/>
        <v>7.4548872180451115E-2</v>
      </c>
      <c r="AI3870" s="14">
        <f>VLOOKUP(E3870,'Verweis Faktor'!$A:$B,2,FALSE)</f>
        <v>1</v>
      </c>
      <c r="AJ3870" s="14"/>
      <c r="AK3870" s="14" t="str">
        <f>IF(AL3870="Ja","Versandkosten",VLOOKUP(E3870,'Verweis Belegart'!$A$2:$B$9,2,FALSE))</f>
        <v>Hardware</v>
      </c>
      <c r="AL3870" s="14" t="str">
        <f t="shared" si="548"/>
        <v>Nein</v>
      </c>
      <c r="AM3870" s="14" t="str">
        <f t="shared" si="544"/>
        <v>Positiv</v>
      </c>
    </row>
    <row r="3871" spans="1:39" ht="17.25" customHeight="1" x14ac:dyDescent="0.35">
      <c r="A3871" s="17">
        <v>14573956</v>
      </c>
      <c r="B3871" s="2" t="s">
        <v>2197</v>
      </c>
      <c r="C3871" s="1">
        <v>2025001</v>
      </c>
      <c r="D3871" s="1">
        <v>2001012</v>
      </c>
      <c r="E3871" s="2" t="s">
        <v>34</v>
      </c>
      <c r="F3871" s="2" t="s">
        <v>182</v>
      </c>
      <c r="G3871" s="2" t="s">
        <v>25</v>
      </c>
      <c r="H3871" s="2" t="s">
        <v>2068</v>
      </c>
      <c r="I3871" s="2" t="s">
        <v>2069</v>
      </c>
      <c r="J3871" s="2" t="s">
        <v>103</v>
      </c>
      <c r="K3871" s="2" t="s">
        <v>28</v>
      </c>
      <c r="L3871" s="2" t="s">
        <v>578</v>
      </c>
      <c r="M3871" s="2" t="s">
        <v>579</v>
      </c>
      <c r="N3871" s="2" t="s">
        <v>457</v>
      </c>
      <c r="O3871" s="3">
        <v>1</v>
      </c>
      <c r="P3871" s="3">
        <v>901.34349999999995</v>
      </c>
      <c r="Q3871" s="3">
        <v>855</v>
      </c>
      <c r="R3871" s="3">
        <v>855</v>
      </c>
      <c r="S3871" s="3">
        <v>-46.343499999999999</v>
      </c>
      <c r="T3871" s="3">
        <v>-46.34</v>
      </c>
      <c r="U3871" s="3">
        <v>-5.42</v>
      </c>
      <c r="V3871" s="2" t="s">
        <v>427</v>
      </c>
      <c r="W3871" s="2" t="s">
        <v>428</v>
      </c>
      <c r="X3871" s="2" t="s">
        <v>724</v>
      </c>
      <c r="Y3871" s="19" t="str">
        <f>VLOOKUP(G3871,'Verweis Kd-Gruppe'!$A$2:$B$8,2,FALSE)</f>
        <v>FHK</v>
      </c>
      <c r="Z3871" s="19" t="str">
        <f>VLOOKUP(J3871,'Verweis Art-Gruppe'!$A$2:$B$15,2,FALSE)</f>
        <v>Geräte</v>
      </c>
      <c r="AA3871" s="19" t="str">
        <f>VLOOKUP(W3871,'Verweis Vertreter'!$A$2:$B$24,2,FALSE)</f>
        <v>Zentrale</v>
      </c>
      <c r="AB3871" s="12">
        <f t="shared" si="540"/>
        <v>1</v>
      </c>
      <c r="AC3871" s="12">
        <f t="shared" si="545"/>
        <v>901.34349999999995</v>
      </c>
      <c r="AD3871" s="12">
        <f t="shared" si="546"/>
        <v>855</v>
      </c>
      <c r="AE3871" s="12">
        <f t="shared" si="541"/>
        <v>855</v>
      </c>
      <c r="AF3871" s="12">
        <f t="shared" si="542"/>
        <v>-46.343499999999999</v>
      </c>
      <c r="AG3871" s="12">
        <f t="shared" si="543"/>
        <v>-46.34</v>
      </c>
      <c r="AH3871" s="9">
        <f t="shared" si="547"/>
        <v>-5.4198830409356732E-2</v>
      </c>
      <c r="AI3871" s="14">
        <f>VLOOKUP(E3871,'Verweis Faktor'!$A:$B,2,FALSE)</f>
        <v>1</v>
      </c>
      <c r="AJ3871" s="14"/>
      <c r="AK3871" s="14" t="str">
        <f>IF(AL3871="Ja","Versandkosten",VLOOKUP(E3871,'Verweis Belegart'!$A$2:$B$9,2,FALSE))</f>
        <v>Hardware</v>
      </c>
      <c r="AL3871" s="14" t="str">
        <f t="shared" si="548"/>
        <v>Nein</v>
      </c>
      <c r="AM3871" s="14" t="str">
        <f t="shared" si="544"/>
        <v>Negativ</v>
      </c>
    </row>
    <row r="3872" spans="1:39" ht="17.25" customHeight="1" x14ac:dyDescent="0.35">
      <c r="A3872" s="17">
        <v>14573956</v>
      </c>
      <c r="B3872" s="2" t="s">
        <v>2197</v>
      </c>
      <c r="C3872" s="1">
        <v>2025001</v>
      </c>
      <c r="D3872" s="1">
        <v>2001012</v>
      </c>
      <c r="E3872" s="2" t="s">
        <v>34</v>
      </c>
      <c r="F3872" s="2" t="s">
        <v>182</v>
      </c>
      <c r="G3872" s="2" t="s">
        <v>25</v>
      </c>
      <c r="H3872" s="2" t="s">
        <v>2068</v>
      </c>
      <c r="I3872" s="2" t="s">
        <v>2069</v>
      </c>
      <c r="J3872" s="2" t="s">
        <v>103</v>
      </c>
      <c r="K3872" s="2" t="s">
        <v>45</v>
      </c>
      <c r="L3872" s="2" t="s">
        <v>1882</v>
      </c>
      <c r="M3872" s="2" t="s">
        <v>1883</v>
      </c>
      <c r="N3872" s="2" t="s">
        <v>1884</v>
      </c>
      <c r="O3872" s="3">
        <v>1</v>
      </c>
      <c r="P3872" s="3">
        <v>399</v>
      </c>
      <c r="Q3872" s="3">
        <v>439</v>
      </c>
      <c r="R3872" s="3">
        <v>439</v>
      </c>
      <c r="S3872" s="3">
        <v>40</v>
      </c>
      <c r="T3872" s="3">
        <v>40</v>
      </c>
      <c r="U3872" s="3">
        <v>9.11</v>
      </c>
      <c r="V3872" s="2" t="s">
        <v>427</v>
      </c>
      <c r="W3872" s="2" t="s">
        <v>428</v>
      </c>
      <c r="X3872" s="2" t="s">
        <v>724</v>
      </c>
      <c r="Y3872" s="19" t="str">
        <f>VLOOKUP(G3872,'Verweis Kd-Gruppe'!$A$2:$B$8,2,FALSE)</f>
        <v>FHK</v>
      </c>
      <c r="Z3872" s="19" t="str">
        <f>VLOOKUP(J3872,'Verweis Art-Gruppe'!$A$2:$B$15,2,FALSE)</f>
        <v>Geräte</v>
      </c>
      <c r="AA3872" s="19" t="str">
        <f>VLOOKUP(W3872,'Verweis Vertreter'!$A$2:$B$24,2,FALSE)</f>
        <v>Zentrale</v>
      </c>
      <c r="AB3872" s="12">
        <f t="shared" si="540"/>
        <v>1</v>
      </c>
      <c r="AC3872" s="12">
        <f t="shared" si="545"/>
        <v>399</v>
      </c>
      <c r="AD3872" s="12">
        <f t="shared" si="546"/>
        <v>439</v>
      </c>
      <c r="AE3872" s="12">
        <f t="shared" si="541"/>
        <v>439</v>
      </c>
      <c r="AF3872" s="12">
        <f t="shared" si="542"/>
        <v>40</v>
      </c>
      <c r="AG3872" s="12">
        <f t="shared" si="543"/>
        <v>40</v>
      </c>
      <c r="AH3872" s="9">
        <f t="shared" si="547"/>
        <v>9.1116173120728935E-2</v>
      </c>
      <c r="AI3872" s="14">
        <f>VLOOKUP(E3872,'Verweis Faktor'!$A:$B,2,FALSE)</f>
        <v>1</v>
      </c>
      <c r="AJ3872" s="14"/>
      <c r="AK3872" s="14" t="str">
        <f>IF(AL3872="Ja","Versandkosten",VLOOKUP(E3872,'Verweis Belegart'!$A$2:$B$9,2,FALSE))</f>
        <v>Hardware</v>
      </c>
      <c r="AL3872" s="14" t="str">
        <f t="shared" si="548"/>
        <v>Nein</v>
      </c>
      <c r="AM3872" s="14" t="str">
        <f t="shared" si="544"/>
        <v>Positiv</v>
      </c>
    </row>
    <row r="3873" spans="1:39" ht="17.25" customHeight="1" x14ac:dyDescent="0.35">
      <c r="A3873" s="17">
        <v>14573942</v>
      </c>
      <c r="B3873" s="2" t="s">
        <v>2197</v>
      </c>
      <c r="C3873" s="1">
        <v>2025001</v>
      </c>
      <c r="D3873" s="1">
        <v>2001013</v>
      </c>
      <c r="E3873" s="2" t="s">
        <v>34</v>
      </c>
      <c r="F3873" s="2" t="s">
        <v>142</v>
      </c>
      <c r="G3873" s="2" t="s">
        <v>25</v>
      </c>
      <c r="H3873" s="2" t="s">
        <v>2351</v>
      </c>
      <c r="I3873" s="2" t="s">
        <v>2352</v>
      </c>
      <c r="J3873" s="2" t="s">
        <v>103</v>
      </c>
      <c r="K3873" s="2" t="s">
        <v>28</v>
      </c>
      <c r="L3873" s="2" t="s">
        <v>758</v>
      </c>
      <c r="M3873" s="2" t="s">
        <v>759</v>
      </c>
      <c r="N3873" s="2" t="s">
        <v>538</v>
      </c>
      <c r="O3873" s="3">
        <v>1</v>
      </c>
      <c r="P3873" s="3">
        <v>291.64530000000002</v>
      </c>
      <c r="Q3873" s="3">
        <v>309</v>
      </c>
      <c r="R3873" s="3">
        <v>309</v>
      </c>
      <c r="S3873" s="3">
        <v>17.354700000000001</v>
      </c>
      <c r="T3873" s="3">
        <v>17.350000000000001</v>
      </c>
      <c r="U3873" s="3">
        <v>5.61</v>
      </c>
      <c r="V3873" s="2" t="s">
        <v>427</v>
      </c>
      <c r="W3873" s="2" t="s">
        <v>428</v>
      </c>
      <c r="X3873" s="2" t="s">
        <v>419</v>
      </c>
      <c r="Y3873" s="19" t="str">
        <f>VLOOKUP(G3873,'Verweis Kd-Gruppe'!$A$2:$B$8,2,FALSE)</f>
        <v>FHK</v>
      </c>
      <c r="Z3873" s="19" t="str">
        <f>VLOOKUP(J3873,'Verweis Art-Gruppe'!$A$2:$B$15,2,FALSE)</f>
        <v>Geräte</v>
      </c>
      <c r="AA3873" s="19" t="str">
        <f>VLOOKUP(W3873,'Verweis Vertreter'!$A$2:$B$24,2,FALSE)</f>
        <v>Zentrale</v>
      </c>
      <c r="AB3873" s="12">
        <f t="shared" si="540"/>
        <v>1</v>
      </c>
      <c r="AC3873" s="12">
        <f t="shared" si="545"/>
        <v>291.64530000000002</v>
      </c>
      <c r="AD3873" s="12">
        <f t="shared" si="546"/>
        <v>309</v>
      </c>
      <c r="AE3873" s="12">
        <f t="shared" si="541"/>
        <v>309</v>
      </c>
      <c r="AF3873" s="12">
        <f t="shared" si="542"/>
        <v>17.354700000000001</v>
      </c>
      <c r="AG3873" s="12">
        <f t="shared" si="543"/>
        <v>17.350000000000001</v>
      </c>
      <c r="AH3873" s="9">
        <f t="shared" si="547"/>
        <v>5.6148867313915864E-2</v>
      </c>
      <c r="AI3873" s="14">
        <f>VLOOKUP(E3873,'Verweis Faktor'!$A:$B,2,FALSE)</f>
        <v>1</v>
      </c>
      <c r="AJ3873" s="14"/>
      <c r="AK3873" s="14" t="str">
        <f>IF(AL3873="Ja","Versandkosten",VLOOKUP(E3873,'Verweis Belegart'!$A$2:$B$9,2,FALSE))</f>
        <v>Hardware</v>
      </c>
      <c r="AL3873" s="14" t="str">
        <f t="shared" si="548"/>
        <v>Nein</v>
      </c>
      <c r="AM3873" s="14" t="str">
        <f t="shared" si="544"/>
        <v>Positiv</v>
      </c>
    </row>
    <row r="3874" spans="1:39" ht="17.25" customHeight="1" x14ac:dyDescent="0.35">
      <c r="A3874" s="17">
        <v>14573942</v>
      </c>
      <c r="B3874" s="2" t="s">
        <v>2197</v>
      </c>
      <c r="C3874" s="1">
        <v>2025001</v>
      </c>
      <c r="D3874" s="1">
        <v>2001013</v>
      </c>
      <c r="E3874" s="2" t="s">
        <v>34</v>
      </c>
      <c r="F3874" s="2" t="s">
        <v>142</v>
      </c>
      <c r="G3874" s="2" t="s">
        <v>25</v>
      </c>
      <c r="H3874" s="2" t="s">
        <v>2351</v>
      </c>
      <c r="I3874" s="2" t="s">
        <v>2352</v>
      </c>
      <c r="J3874" s="2" t="s">
        <v>103</v>
      </c>
      <c r="K3874" s="2" t="s">
        <v>45</v>
      </c>
      <c r="L3874" s="2" t="s">
        <v>1882</v>
      </c>
      <c r="M3874" s="2" t="s">
        <v>1883</v>
      </c>
      <c r="N3874" s="2" t="s">
        <v>1884</v>
      </c>
      <c r="O3874" s="3">
        <v>1</v>
      </c>
      <c r="P3874" s="3">
        <v>399</v>
      </c>
      <c r="Q3874" s="3">
        <v>439</v>
      </c>
      <c r="R3874" s="3">
        <v>439</v>
      </c>
      <c r="S3874" s="3">
        <v>40</v>
      </c>
      <c r="T3874" s="3">
        <v>40</v>
      </c>
      <c r="U3874" s="3">
        <v>9.11</v>
      </c>
      <c r="V3874" s="2" t="s">
        <v>427</v>
      </c>
      <c r="W3874" s="2" t="s">
        <v>428</v>
      </c>
      <c r="X3874" s="2" t="s">
        <v>419</v>
      </c>
      <c r="Y3874" s="19" t="str">
        <f>VLOOKUP(G3874,'Verweis Kd-Gruppe'!$A$2:$B$8,2,FALSE)</f>
        <v>FHK</v>
      </c>
      <c r="Z3874" s="19" t="str">
        <f>VLOOKUP(J3874,'Verweis Art-Gruppe'!$A$2:$B$15,2,FALSE)</f>
        <v>Geräte</v>
      </c>
      <c r="AA3874" s="19" t="str">
        <f>VLOOKUP(W3874,'Verweis Vertreter'!$A$2:$B$24,2,FALSE)</f>
        <v>Zentrale</v>
      </c>
      <c r="AB3874" s="12">
        <f t="shared" si="540"/>
        <v>1</v>
      </c>
      <c r="AC3874" s="12">
        <f t="shared" si="545"/>
        <v>399</v>
      </c>
      <c r="AD3874" s="12">
        <f t="shared" si="546"/>
        <v>439</v>
      </c>
      <c r="AE3874" s="12">
        <f t="shared" si="541"/>
        <v>439</v>
      </c>
      <c r="AF3874" s="12">
        <f t="shared" si="542"/>
        <v>40</v>
      </c>
      <c r="AG3874" s="12">
        <f t="shared" si="543"/>
        <v>40</v>
      </c>
      <c r="AH3874" s="9">
        <f t="shared" si="547"/>
        <v>9.1116173120728935E-2</v>
      </c>
      <c r="AI3874" s="14">
        <f>VLOOKUP(E3874,'Verweis Faktor'!$A:$B,2,FALSE)</f>
        <v>1</v>
      </c>
      <c r="AJ3874" s="14"/>
      <c r="AK3874" s="14" t="str">
        <f>IF(AL3874="Ja","Versandkosten",VLOOKUP(E3874,'Verweis Belegart'!$A$2:$B$9,2,FALSE))</f>
        <v>Hardware</v>
      </c>
      <c r="AL3874" s="14" t="str">
        <f t="shared" si="548"/>
        <v>Nein</v>
      </c>
      <c r="AM3874" s="14" t="str">
        <f t="shared" si="544"/>
        <v>Positiv</v>
      </c>
    </row>
    <row r="3875" spans="1:39" ht="17.25" customHeight="1" x14ac:dyDescent="0.35">
      <c r="A3875" s="17">
        <v>14573942</v>
      </c>
      <c r="B3875" s="2" t="s">
        <v>2197</v>
      </c>
      <c r="C3875" s="1">
        <v>2025001</v>
      </c>
      <c r="D3875" s="1">
        <v>2001013</v>
      </c>
      <c r="E3875" s="2" t="s">
        <v>34</v>
      </c>
      <c r="F3875" s="2" t="s">
        <v>142</v>
      </c>
      <c r="G3875" s="2" t="s">
        <v>25</v>
      </c>
      <c r="H3875" s="2" t="s">
        <v>2351</v>
      </c>
      <c r="I3875" s="2" t="s">
        <v>2352</v>
      </c>
      <c r="J3875" s="2" t="s">
        <v>103</v>
      </c>
      <c r="K3875" s="2" t="s">
        <v>49</v>
      </c>
      <c r="L3875" s="2" t="s">
        <v>1347</v>
      </c>
      <c r="M3875" s="2" t="s">
        <v>1348</v>
      </c>
      <c r="N3875" s="2" t="s">
        <v>283</v>
      </c>
      <c r="O3875" s="3">
        <v>1</v>
      </c>
      <c r="P3875" s="3">
        <v>512.11659999999995</v>
      </c>
      <c r="Q3875" s="3">
        <v>522</v>
      </c>
      <c r="R3875" s="3">
        <v>522</v>
      </c>
      <c r="S3875" s="3">
        <v>9.8834</v>
      </c>
      <c r="T3875" s="3">
        <v>9.8800000000000008</v>
      </c>
      <c r="U3875" s="3">
        <v>1.89</v>
      </c>
      <c r="V3875" s="2" t="s">
        <v>427</v>
      </c>
      <c r="W3875" s="2" t="s">
        <v>428</v>
      </c>
      <c r="X3875" s="2" t="s">
        <v>419</v>
      </c>
      <c r="Y3875" s="19" t="str">
        <f>VLOOKUP(G3875,'Verweis Kd-Gruppe'!$A$2:$B$8,2,FALSE)</f>
        <v>FHK</v>
      </c>
      <c r="Z3875" s="19" t="str">
        <f>VLOOKUP(J3875,'Verweis Art-Gruppe'!$A$2:$B$15,2,FALSE)</f>
        <v>Geräte</v>
      </c>
      <c r="AA3875" s="19" t="str">
        <f>VLOOKUP(W3875,'Verweis Vertreter'!$A$2:$B$24,2,FALSE)</f>
        <v>Zentrale</v>
      </c>
      <c r="AB3875" s="12">
        <f t="shared" si="540"/>
        <v>1</v>
      </c>
      <c r="AC3875" s="12">
        <f t="shared" si="545"/>
        <v>512.11659999999995</v>
      </c>
      <c r="AD3875" s="12">
        <f t="shared" si="546"/>
        <v>522</v>
      </c>
      <c r="AE3875" s="12">
        <f t="shared" si="541"/>
        <v>522</v>
      </c>
      <c r="AF3875" s="12">
        <f t="shared" si="542"/>
        <v>9.8834</v>
      </c>
      <c r="AG3875" s="12">
        <f t="shared" si="543"/>
        <v>9.8800000000000008</v>
      </c>
      <c r="AH3875" s="9">
        <f t="shared" si="547"/>
        <v>1.89272030651341E-2</v>
      </c>
      <c r="AI3875" s="14">
        <f>VLOOKUP(E3875,'Verweis Faktor'!$A:$B,2,FALSE)</f>
        <v>1</v>
      </c>
      <c r="AJ3875" s="14"/>
      <c r="AK3875" s="14" t="str">
        <f>IF(AL3875="Ja","Versandkosten",VLOOKUP(E3875,'Verweis Belegart'!$A$2:$B$9,2,FALSE))</f>
        <v>Hardware</v>
      </c>
      <c r="AL3875" s="14" t="str">
        <f t="shared" si="548"/>
        <v>Nein</v>
      </c>
      <c r="AM3875" s="14" t="str">
        <f t="shared" si="544"/>
        <v>Positiv</v>
      </c>
    </row>
    <row r="3876" spans="1:39" ht="17.25" customHeight="1" x14ac:dyDescent="0.35">
      <c r="A3876" s="17">
        <v>14573967</v>
      </c>
      <c r="B3876" s="2" t="s">
        <v>2197</v>
      </c>
      <c r="C3876" s="1">
        <v>2025001</v>
      </c>
      <c r="D3876" s="1">
        <v>2001014</v>
      </c>
      <c r="E3876" s="2" t="s">
        <v>34</v>
      </c>
      <c r="F3876" s="2" t="s">
        <v>182</v>
      </c>
      <c r="G3876" s="2" t="s">
        <v>25</v>
      </c>
      <c r="H3876" s="2" t="s">
        <v>740</v>
      </c>
      <c r="I3876" s="2" t="s">
        <v>741</v>
      </c>
      <c r="J3876" s="2" t="s">
        <v>103</v>
      </c>
      <c r="K3876" s="2" t="s">
        <v>28</v>
      </c>
      <c r="L3876" s="2" t="s">
        <v>281</v>
      </c>
      <c r="M3876" s="2" t="s">
        <v>282</v>
      </c>
      <c r="N3876" s="2" t="s">
        <v>283</v>
      </c>
      <c r="O3876" s="3">
        <v>1</v>
      </c>
      <c r="P3876" s="3">
        <v>494.59449999999998</v>
      </c>
      <c r="Q3876" s="3">
        <v>522</v>
      </c>
      <c r="R3876" s="3">
        <v>522</v>
      </c>
      <c r="S3876" s="3">
        <v>27.4055</v>
      </c>
      <c r="T3876" s="3">
        <v>27.41</v>
      </c>
      <c r="U3876" s="3">
        <v>5.25</v>
      </c>
      <c r="V3876" s="2" t="s">
        <v>697</v>
      </c>
      <c r="W3876" s="2" t="s">
        <v>698</v>
      </c>
      <c r="X3876" s="2" t="s">
        <v>702</v>
      </c>
      <c r="Y3876" s="19" t="str">
        <f>VLOOKUP(G3876,'Verweis Kd-Gruppe'!$A$2:$B$8,2,FALSE)</f>
        <v>FHK</v>
      </c>
      <c r="Z3876" s="19" t="str">
        <f>VLOOKUP(J3876,'Verweis Art-Gruppe'!$A$2:$B$15,2,FALSE)</f>
        <v>Geräte</v>
      </c>
      <c r="AA3876" s="19" t="str">
        <f>VLOOKUP(W3876,'Verweis Vertreter'!$A$2:$B$24,2,FALSE)</f>
        <v>Zentrale</v>
      </c>
      <c r="AB3876" s="12">
        <f t="shared" si="540"/>
        <v>1</v>
      </c>
      <c r="AC3876" s="12">
        <f t="shared" si="545"/>
        <v>494.59449999999998</v>
      </c>
      <c r="AD3876" s="12">
        <f t="shared" si="546"/>
        <v>522</v>
      </c>
      <c r="AE3876" s="12">
        <f t="shared" si="541"/>
        <v>522</v>
      </c>
      <c r="AF3876" s="12">
        <f t="shared" si="542"/>
        <v>27.4055</v>
      </c>
      <c r="AG3876" s="12">
        <f t="shared" si="543"/>
        <v>27.41</v>
      </c>
      <c r="AH3876" s="9">
        <f t="shared" si="547"/>
        <v>5.2509578544061304E-2</v>
      </c>
      <c r="AI3876" s="14">
        <f>VLOOKUP(E3876,'Verweis Faktor'!$A:$B,2,FALSE)</f>
        <v>1</v>
      </c>
      <c r="AJ3876" s="14"/>
      <c r="AK3876" s="14" t="str">
        <f>IF(AL3876="Ja","Versandkosten",VLOOKUP(E3876,'Verweis Belegart'!$A$2:$B$9,2,FALSE))</f>
        <v>Hardware</v>
      </c>
      <c r="AL3876" s="14" t="str">
        <f t="shared" si="548"/>
        <v>Nein</v>
      </c>
      <c r="AM3876" s="14" t="str">
        <f t="shared" si="544"/>
        <v>Positiv</v>
      </c>
    </row>
    <row r="3877" spans="1:39" ht="17.25" customHeight="1" x14ac:dyDescent="0.35">
      <c r="A3877" s="17">
        <v>14573926</v>
      </c>
      <c r="B3877" s="2" t="s">
        <v>2197</v>
      </c>
      <c r="C3877" s="1">
        <v>2025001</v>
      </c>
      <c r="D3877" s="1">
        <v>2001015</v>
      </c>
      <c r="E3877" s="2" t="s">
        <v>34</v>
      </c>
      <c r="F3877" s="2" t="s">
        <v>142</v>
      </c>
      <c r="G3877" s="2" t="s">
        <v>36</v>
      </c>
      <c r="H3877" s="2" t="s">
        <v>190</v>
      </c>
      <c r="I3877" s="2" t="s">
        <v>191</v>
      </c>
      <c r="J3877" s="2" t="s">
        <v>103</v>
      </c>
      <c r="K3877" s="2" t="s">
        <v>28</v>
      </c>
      <c r="L3877" s="2" t="s">
        <v>1446</v>
      </c>
      <c r="M3877" s="2" t="s">
        <v>1447</v>
      </c>
      <c r="N3877" s="2" t="s">
        <v>1448</v>
      </c>
      <c r="O3877" s="3">
        <v>1</v>
      </c>
      <c r="P3877" s="3">
        <v>385</v>
      </c>
      <c r="Q3877" s="3">
        <v>417.07</v>
      </c>
      <c r="R3877" s="3">
        <v>417.07</v>
      </c>
      <c r="S3877" s="3">
        <v>32.07</v>
      </c>
      <c r="T3877" s="3">
        <v>32.07</v>
      </c>
      <c r="U3877" s="3">
        <v>7.68</v>
      </c>
      <c r="V3877" s="2" t="s">
        <v>195</v>
      </c>
      <c r="W3877" s="2" t="s">
        <v>196</v>
      </c>
      <c r="X3877" s="2" t="s">
        <v>197</v>
      </c>
      <c r="Y3877" s="19" t="str">
        <f>VLOOKUP(G3877,'Verweis Kd-Gruppe'!$A$2:$B$8,2,FALSE)</f>
        <v>GRK</v>
      </c>
      <c r="Z3877" s="19" t="str">
        <f>VLOOKUP(J3877,'Verweis Art-Gruppe'!$A$2:$B$15,2,FALSE)</f>
        <v>Geräte</v>
      </c>
      <c r="AA3877" s="19" t="str">
        <f>VLOOKUP(W3877,'Verweis Vertreter'!$A$2:$B$24,2,FALSE)</f>
        <v>Akin Erdem</v>
      </c>
      <c r="AB3877" s="12">
        <f t="shared" si="540"/>
        <v>1</v>
      </c>
      <c r="AC3877" s="12">
        <f t="shared" si="545"/>
        <v>385</v>
      </c>
      <c r="AD3877" s="12">
        <f t="shared" si="546"/>
        <v>417.07</v>
      </c>
      <c r="AE3877" s="12">
        <f t="shared" si="541"/>
        <v>417.07</v>
      </c>
      <c r="AF3877" s="12">
        <f t="shared" si="542"/>
        <v>32.07</v>
      </c>
      <c r="AG3877" s="12">
        <f t="shared" si="543"/>
        <v>32.07</v>
      </c>
      <c r="AH3877" s="9">
        <f t="shared" si="547"/>
        <v>7.6893567027117748E-2</v>
      </c>
      <c r="AI3877" s="14">
        <f>VLOOKUP(E3877,'Verweis Faktor'!$A:$B,2,FALSE)</f>
        <v>1</v>
      </c>
      <c r="AJ3877" s="14"/>
      <c r="AK3877" s="14" t="str">
        <f>IF(AL3877="Ja","Versandkosten",VLOOKUP(E3877,'Verweis Belegart'!$A$2:$B$9,2,FALSE))</f>
        <v>Hardware</v>
      </c>
      <c r="AL3877" s="14" t="str">
        <f t="shared" si="548"/>
        <v>Nein</v>
      </c>
      <c r="AM3877" s="14" t="str">
        <f t="shared" si="544"/>
        <v>Positiv</v>
      </c>
    </row>
    <row r="3878" spans="1:39" ht="17.25" customHeight="1" x14ac:dyDescent="0.35">
      <c r="A3878" s="17">
        <v>14573926</v>
      </c>
      <c r="B3878" s="2" t="s">
        <v>2197</v>
      </c>
      <c r="C3878" s="1">
        <v>2025001</v>
      </c>
      <c r="D3878" s="1">
        <v>2001015</v>
      </c>
      <c r="E3878" s="2" t="s">
        <v>34</v>
      </c>
      <c r="F3878" s="2" t="s">
        <v>142</v>
      </c>
      <c r="G3878" s="2" t="s">
        <v>36</v>
      </c>
      <c r="H3878" s="2" t="s">
        <v>190</v>
      </c>
      <c r="I3878" s="2" t="s">
        <v>191</v>
      </c>
      <c r="J3878" s="2" t="s">
        <v>103</v>
      </c>
      <c r="K3878" s="2" t="s">
        <v>45</v>
      </c>
      <c r="L3878" s="2" t="s">
        <v>2137</v>
      </c>
      <c r="M3878" s="2" t="s">
        <v>2138</v>
      </c>
      <c r="N3878" s="2" t="s">
        <v>644</v>
      </c>
      <c r="O3878" s="3">
        <v>1</v>
      </c>
      <c r="P3878" s="3">
        <v>1076</v>
      </c>
      <c r="Q3878" s="3">
        <v>1180.8699999999999</v>
      </c>
      <c r="R3878" s="3">
        <v>1180.8699999999999</v>
      </c>
      <c r="S3878" s="3">
        <v>104.87</v>
      </c>
      <c r="T3878" s="3">
        <v>104.87</v>
      </c>
      <c r="U3878" s="3">
        <v>8.8800000000000008</v>
      </c>
      <c r="V3878" s="2" t="s">
        <v>195</v>
      </c>
      <c r="W3878" s="2" t="s">
        <v>196</v>
      </c>
      <c r="X3878" s="2" t="s">
        <v>197</v>
      </c>
      <c r="Y3878" s="19" t="str">
        <f>VLOOKUP(G3878,'Verweis Kd-Gruppe'!$A$2:$B$8,2,FALSE)</f>
        <v>GRK</v>
      </c>
      <c r="Z3878" s="19" t="str">
        <f>VLOOKUP(J3878,'Verweis Art-Gruppe'!$A$2:$B$15,2,FALSE)</f>
        <v>Geräte</v>
      </c>
      <c r="AA3878" s="19" t="str">
        <f>VLOOKUP(W3878,'Verweis Vertreter'!$A$2:$B$24,2,FALSE)</f>
        <v>Akin Erdem</v>
      </c>
      <c r="AB3878" s="12">
        <f t="shared" si="540"/>
        <v>1</v>
      </c>
      <c r="AC3878" s="12">
        <f t="shared" si="545"/>
        <v>1076</v>
      </c>
      <c r="AD3878" s="12">
        <f t="shared" si="546"/>
        <v>1180.8699999999999</v>
      </c>
      <c r="AE3878" s="12">
        <f t="shared" si="541"/>
        <v>1180.8699999999999</v>
      </c>
      <c r="AF3878" s="12">
        <f t="shared" si="542"/>
        <v>104.87</v>
      </c>
      <c r="AG3878" s="12">
        <f t="shared" si="543"/>
        <v>104.87</v>
      </c>
      <c r="AH3878" s="9">
        <f t="shared" si="547"/>
        <v>8.8807404710086649E-2</v>
      </c>
      <c r="AI3878" s="14">
        <f>VLOOKUP(E3878,'Verweis Faktor'!$A:$B,2,FALSE)</f>
        <v>1</v>
      </c>
      <c r="AJ3878" s="14"/>
      <c r="AK3878" s="14" t="str">
        <f>IF(AL3878="Ja","Versandkosten",VLOOKUP(E3878,'Verweis Belegart'!$A$2:$B$9,2,FALSE))</f>
        <v>Hardware</v>
      </c>
      <c r="AL3878" s="14" t="str">
        <f t="shared" si="548"/>
        <v>Nein</v>
      </c>
      <c r="AM3878" s="14" t="str">
        <f t="shared" si="544"/>
        <v>Positiv</v>
      </c>
    </row>
    <row r="3879" spans="1:39" ht="17.25" customHeight="1" x14ac:dyDescent="0.35">
      <c r="A3879" s="17">
        <v>14573926</v>
      </c>
      <c r="B3879" s="2" t="s">
        <v>2197</v>
      </c>
      <c r="C3879" s="1">
        <v>2025001</v>
      </c>
      <c r="D3879" s="1">
        <v>2001015</v>
      </c>
      <c r="E3879" s="2" t="s">
        <v>34</v>
      </c>
      <c r="F3879" s="2" t="s">
        <v>142</v>
      </c>
      <c r="G3879" s="2" t="s">
        <v>36</v>
      </c>
      <c r="H3879" s="2" t="s">
        <v>190</v>
      </c>
      <c r="I3879" s="2" t="s">
        <v>191</v>
      </c>
      <c r="J3879" s="2" t="s">
        <v>304</v>
      </c>
      <c r="K3879" s="2" t="s">
        <v>49</v>
      </c>
      <c r="L3879" s="2" t="s">
        <v>1641</v>
      </c>
      <c r="M3879" s="2" t="s">
        <v>1642</v>
      </c>
      <c r="N3879" s="2" t="s">
        <v>394</v>
      </c>
      <c r="O3879" s="3">
        <v>2</v>
      </c>
      <c r="P3879" s="3">
        <v>91.93</v>
      </c>
      <c r="Q3879" s="3">
        <v>99.49</v>
      </c>
      <c r="R3879" s="3">
        <v>198.98</v>
      </c>
      <c r="S3879" s="3">
        <v>7.56</v>
      </c>
      <c r="T3879" s="3">
        <v>15.12</v>
      </c>
      <c r="U3879" s="3">
        <v>7.59</v>
      </c>
      <c r="V3879" s="2" t="s">
        <v>195</v>
      </c>
      <c r="W3879" s="2" t="s">
        <v>196</v>
      </c>
      <c r="X3879" s="2" t="s">
        <v>197</v>
      </c>
      <c r="Y3879" s="19" t="str">
        <f>VLOOKUP(G3879,'Verweis Kd-Gruppe'!$A$2:$B$8,2,FALSE)</f>
        <v>GRK</v>
      </c>
      <c r="Z3879" s="19" t="str">
        <f>VLOOKUP(J3879,'Verweis Art-Gruppe'!$A$2:$B$15,2,FALSE)</f>
        <v>Zubehör</v>
      </c>
      <c r="AA3879" s="19" t="str">
        <f>VLOOKUP(W3879,'Verweis Vertreter'!$A$2:$B$24,2,FALSE)</f>
        <v>Akin Erdem</v>
      </c>
      <c r="AB3879" s="12">
        <f t="shared" si="540"/>
        <v>2</v>
      </c>
      <c r="AC3879" s="12">
        <f t="shared" si="545"/>
        <v>91.93</v>
      </c>
      <c r="AD3879" s="12">
        <f t="shared" si="546"/>
        <v>99.49</v>
      </c>
      <c r="AE3879" s="12">
        <f t="shared" si="541"/>
        <v>198.98</v>
      </c>
      <c r="AF3879" s="12">
        <f t="shared" si="542"/>
        <v>7.56</v>
      </c>
      <c r="AG3879" s="12">
        <f t="shared" si="543"/>
        <v>15.12</v>
      </c>
      <c r="AH3879" s="9">
        <f t="shared" si="547"/>
        <v>7.5987536435822692E-2</v>
      </c>
      <c r="AI3879" s="14">
        <f>VLOOKUP(E3879,'Verweis Faktor'!$A:$B,2,FALSE)</f>
        <v>1</v>
      </c>
      <c r="AJ3879" s="14"/>
      <c r="AK3879" s="14" t="str">
        <f>IF(AL3879="Ja","Versandkosten",VLOOKUP(E3879,'Verweis Belegart'!$A$2:$B$9,2,FALSE))</f>
        <v>Hardware</v>
      </c>
      <c r="AL3879" s="14" t="str">
        <f t="shared" si="548"/>
        <v>Nein</v>
      </c>
      <c r="AM3879" s="14" t="str">
        <f t="shared" si="544"/>
        <v>Positiv</v>
      </c>
    </row>
    <row r="3880" spans="1:39" ht="17.25" customHeight="1" x14ac:dyDescent="0.35">
      <c r="A3880" s="17">
        <v>14573926</v>
      </c>
      <c r="B3880" s="2" t="s">
        <v>2197</v>
      </c>
      <c r="C3880" s="1">
        <v>2025001</v>
      </c>
      <c r="D3880" s="1">
        <v>2001015</v>
      </c>
      <c r="E3880" s="2" t="s">
        <v>34</v>
      </c>
      <c r="F3880" s="2" t="s">
        <v>142</v>
      </c>
      <c r="G3880" s="2" t="s">
        <v>36</v>
      </c>
      <c r="H3880" s="2" t="s">
        <v>190</v>
      </c>
      <c r="I3880" s="2" t="s">
        <v>191</v>
      </c>
      <c r="J3880" s="2" t="s">
        <v>103</v>
      </c>
      <c r="K3880" s="2" t="s">
        <v>79</v>
      </c>
      <c r="L3880" s="2" t="s">
        <v>1324</v>
      </c>
      <c r="M3880" s="2" t="s">
        <v>1325</v>
      </c>
      <c r="N3880" s="2" t="s">
        <v>515</v>
      </c>
      <c r="O3880" s="3">
        <v>2</v>
      </c>
      <c r="P3880" s="3">
        <v>86</v>
      </c>
      <c r="Q3880" s="3">
        <v>89.45</v>
      </c>
      <c r="R3880" s="3">
        <v>178.9</v>
      </c>
      <c r="S3880" s="3">
        <v>3.45</v>
      </c>
      <c r="T3880" s="3">
        <v>6.9</v>
      </c>
      <c r="U3880" s="3">
        <v>3.85</v>
      </c>
      <c r="V3880" s="2" t="s">
        <v>195</v>
      </c>
      <c r="W3880" s="2" t="s">
        <v>196</v>
      </c>
      <c r="X3880" s="2" t="s">
        <v>197</v>
      </c>
      <c r="Y3880" s="19" t="str">
        <f>VLOOKUP(G3880,'Verweis Kd-Gruppe'!$A$2:$B$8,2,FALSE)</f>
        <v>GRK</v>
      </c>
      <c r="Z3880" s="19" t="str">
        <f>VLOOKUP(J3880,'Verweis Art-Gruppe'!$A$2:$B$15,2,FALSE)</f>
        <v>Geräte</v>
      </c>
      <c r="AA3880" s="19" t="str">
        <f>VLOOKUP(W3880,'Verweis Vertreter'!$A$2:$B$24,2,FALSE)</f>
        <v>Akin Erdem</v>
      </c>
      <c r="AB3880" s="12">
        <f t="shared" si="540"/>
        <v>2</v>
      </c>
      <c r="AC3880" s="12">
        <f t="shared" si="545"/>
        <v>86</v>
      </c>
      <c r="AD3880" s="12">
        <f t="shared" si="546"/>
        <v>89.45</v>
      </c>
      <c r="AE3880" s="12">
        <f t="shared" si="541"/>
        <v>178.9</v>
      </c>
      <c r="AF3880" s="12">
        <f t="shared" si="542"/>
        <v>3.45</v>
      </c>
      <c r="AG3880" s="12">
        <f t="shared" si="543"/>
        <v>6.9</v>
      </c>
      <c r="AH3880" s="9">
        <f t="shared" si="547"/>
        <v>3.8569032979318053E-2</v>
      </c>
      <c r="AI3880" s="14">
        <f>VLOOKUP(E3880,'Verweis Faktor'!$A:$B,2,FALSE)</f>
        <v>1</v>
      </c>
      <c r="AJ3880" s="14"/>
      <c r="AK3880" s="14" t="str">
        <f>IF(AL3880="Ja","Versandkosten",VLOOKUP(E3880,'Verweis Belegart'!$A$2:$B$9,2,FALSE))</f>
        <v>Hardware</v>
      </c>
      <c r="AL3880" s="14" t="str">
        <f t="shared" si="548"/>
        <v>Nein</v>
      </c>
      <c r="AM3880" s="14" t="str">
        <f t="shared" si="544"/>
        <v>Positiv</v>
      </c>
    </row>
    <row r="3881" spans="1:39" ht="17.25" customHeight="1" x14ac:dyDescent="0.35">
      <c r="A3881" s="17">
        <v>14573150</v>
      </c>
      <c r="B3881" s="2" t="s">
        <v>2197</v>
      </c>
      <c r="C3881" s="1">
        <v>2025001</v>
      </c>
      <c r="D3881" s="1">
        <v>2001016</v>
      </c>
      <c r="E3881" s="2" t="s">
        <v>34</v>
      </c>
      <c r="F3881" s="2" t="s">
        <v>142</v>
      </c>
      <c r="G3881" s="2" t="s">
        <v>66</v>
      </c>
      <c r="H3881" s="2" t="s">
        <v>2353</v>
      </c>
      <c r="I3881" s="2" t="s">
        <v>2354</v>
      </c>
      <c r="J3881" s="2" t="s">
        <v>103</v>
      </c>
      <c r="K3881" s="2" t="s">
        <v>28</v>
      </c>
      <c r="L3881" s="2" t="s">
        <v>673</v>
      </c>
      <c r="M3881" s="2" t="s">
        <v>674</v>
      </c>
      <c r="N3881" s="2" t="s">
        <v>48</v>
      </c>
      <c r="O3881" s="3">
        <v>60</v>
      </c>
      <c r="P3881" s="3">
        <v>253.26820000000001</v>
      </c>
      <c r="Q3881" s="3">
        <v>264</v>
      </c>
      <c r="R3881" s="3">
        <v>15840</v>
      </c>
      <c r="S3881" s="3">
        <v>10.7318</v>
      </c>
      <c r="T3881" s="3">
        <v>643.91</v>
      </c>
      <c r="U3881" s="3">
        <v>4.0599999999999996</v>
      </c>
      <c r="V3881" s="2" t="s">
        <v>675</v>
      </c>
      <c r="W3881" s="2" t="s">
        <v>676</v>
      </c>
      <c r="X3881" s="2" t="s">
        <v>125</v>
      </c>
      <c r="Y3881" s="19" t="str">
        <f>VLOOKUP(G3881,'Verweis Kd-Gruppe'!$A$2:$B$8,2,FALSE)</f>
        <v>EXP</v>
      </c>
      <c r="Z3881" s="19" t="str">
        <f>VLOOKUP(J3881,'Verweis Art-Gruppe'!$A$2:$B$15,2,FALSE)</f>
        <v>Geräte</v>
      </c>
      <c r="AA3881" s="19" t="str">
        <f>VLOOKUP(W3881,'Verweis Vertreter'!$A$2:$B$24,2,FALSE)</f>
        <v>Corina Wedel</v>
      </c>
      <c r="AB3881" s="12">
        <f t="shared" si="540"/>
        <v>60</v>
      </c>
      <c r="AC3881" s="12">
        <f t="shared" si="545"/>
        <v>253.26820000000001</v>
      </c>
      <c r="AD3881" s="12">
        <f t="shared" si="546"/>
        <v>264</v>
      </c>
      <c r="AE3881" s="12">
        <f t="shared" si="541"/>
        <v>15840</v>
      </c>
      <c r="AF3881" s="12">
        <f t="shared" si="542"/>
        <v>10.7318</v>
      </c>
      <c r="AG3881" s="12">
        <f t="shared" si="543"/>
        <v>643.91</v>
      </c>
      <c r="AH3881" s="9">
        <f t="shared" si="547"/>
        <v>4.0650883838383833E-2</v>
      </c>
      <c r="AI3881" s="14">
        <f>VLOOKUP(E3881,'Verweis Faktor'!$A:$B,2,FALSE)</f>
        <v>1</v>
      </c>
      <c r="AJ3881" s="14"/>
      <c r="AK3881" s="14" t="str">
        <f>IF(AL3881="Ja","Versandkosten",VLOOKUP(E3881,'Verweis Belegart'!$A$2:$B$9,2,FALSE))</f>
        <v>Hardware</v>
      </c>
      <c r="AL3881" s="14" t="str">
        <f t="shared" si="548"/>
        <v>Nein</v>
      </c>
      <c r="AM3881" s="14" t="str">
        <f t="shared" si="544"/>
        <v>Positiv</v>
      </c>
    </row>
    <row r="3882" spans="1:39" ht="17.25" customHeight="1" x14ac:dyDescent="0.35">
      <c r="A3882" s="17">
        <v>14573150</v>
      </c>
      <c r="B3882" s="2" t="s">
        <v>2197</v>
      </c>
      <c r="C3882" s="1">
        <v>2025001</v>
      </c>
      <c r="D3882" s="1">
        <v>2001016</v>
      </c>
      <c r="E3882" s="2" t="s">
        <v>34</v>
      </c>
      <c r="F3882" s="2" t="s">
        <v>142</v>
      </c>
      <c r="G3882" s="2" t="s">
        <v>66</v>
      </c>
      <c r="H3882" s="2" t="s">
        <v>2353</v>
      </c>
      <c r="I3882" s="2" t="s">
        <v>2354</v>
      </c>
      <c r="J3882" s="2" t="s">
        <v>103</v>
      </c>
      <c r="K3882" s="2" t="s">
        <v>45</v>
      </c>
      <c r="L3882" s="2" t="s">
        <v>758</v>
      </c>
      <c r="M3882" s="2" t="s">
        <v>759</v>
      </c>
      <c r="N3882" s="2" t="s">
        <v>538</v>
      </c>
      <c r="O3882" s="3">
        <v>55</v>
      </c>
      <c r="P3882" s="3">
        <v>291.64530000000002</v>
      </c>
      <c r="Q3882" s="3">
        <v>300</v>
      </c>
      <c r="R3882" s="3">
        <v>16500</v>
      </c>
      <c r="S3882" s="3">
        <v>8.3546999999999993</v>
      </c>
      <c r="T3882" s="3">
        <v>459.51</v>
      </c>
      <c r="U3882" s="3">
        <v>2.78</v>
      </c>
      <c r="V3882" s="2" t="s">
        <v>675</v>
      </c>
      <c r="W3882" s="2" t="s">
        <v>676</v>
      </c>
      <c r="X3882" s="2" t="s">
        <v>125</v>
      </c>
      <c r="Y3882" s="19" t="str">
        <f>VLOOKUP(G3882,'Verweis Kd-Gruppe'!$A$2:$B$8,2,FALSE)</f>
        <v>EXP</v>
      </c>
      <c r="Z3882" s="19" t="str">
        <f>VLOOKUP(J3882,'Verweis Art-Gruppe'!$A$2:$B$15,2,FALSE)</f>
        <v>Geräte</v>
      </c>
      <c r="AA3882" s="19" t="str">
        <f>VLOOKUP(W3882,'Verweis Vertreter'!$A$2:$B$24,2,FALSE)</f>
        <v>Corina Wedel</v>
      </c>
      <c r="AB3882" s="12">
        <f t="shared" si="540"/>
        <v>55</v>
      </c>
      <c r="AC3882" s="12">
        <f t="shared" si="545"/>
        <v>291.64530000000002</v>
      </c>
      <c r="AD3882" s="12">
        <f t="shared" si="546"/>
        <v>300</v>
      </c>
      <c r="AE3882" s="12">
        <f t="shared" si="541"/>
        <v>16500</v>
      </c>
      <c r="AF3882" s="12">
        <f t="shared" si="542"/>
        <v>8.3546999999999993</v>
      </c>
      <c r="AG3882" s="12">
        <f t="shared" si="543"/>
        <v>459.51</v>
      </c>
      <c r="AH3882" s="9">
        <f t="shared" si="547"/>
        <v>2.784909090909091E-2</v>
      </c>
      <c r="AI3882" s="14">
        <f>VLOOKUP(E3882,'Verweis Faktor'!$A:$B,2,FALSE)</f>
        <v>1</v>
      </c>
      <c r="AJ3882" s="14"/>
      <c r="AK3882" s="14" t="str">
        <f>IF(AL3882="Ja","Versandkosten",VLOOKUP(E3882,'Verweis Belegart'!$A$2:$B$9,2,FALSE))</f>
        <v>Hardware</v>
      </c>
      <c r="AL3882" s="14" t="str">
        <f t="shared" si="548"/>
        <v>Nein</v>
      </c>
      <c r="AM3882" s="14" t="str">
        <f t="shared" si="544"/>
        <v>Positiv</v>
      </c>
    </row>
    <row r="3883" spans="1:39" ht="17.25" customHeight="1" x14ac:dyDescent="0.35">
      <c r="A3883" s="17">
        <v>14573828</v>
      </c>
      <c r="B3883" s="2" t="s">
        <v>2197</v>
      </c>
      <c r="C3883" s="1">
        <v>2025001</v>
      </c>
      <c r="D3883" s="1">
        <v>2001017</v>
      </c>
      <c r="E3883" s="2" t="s">
        <v>34</v>
      </c>
      <c r="F3883" s="2" t="s">
        <v>53</v>
      </c>
      <c r="G3883" s="2" t="s">
        <v>66</v>
      </c>
      <c r="H3883" s="2" t="s">
        <v>904</v>
      </c>
      <c r="I3883" s="2" t="s">
        <v>905</v>
      </c>
      <c r="J3883" s="2" t="s">
        <v>103</v>
      </c>
      <c r="K3883" s="2" t="s">
        <v>28</v>
      </c>
      <c r="L3883" s="2" t="s">
        <v>1633</v>
      </c>
      <c r="M3883" s="2" t="s">
        <v>1634</v>
      </c>
      <c r="N3883" s="2" t="s">
        <v>268</v>
      </c>
      <c r="O3883" s="3">
        <v>5</v>
      </c>
      <c r="P3883" s="3">
        <v>1320</v>
      </c>
      <c r="Q3883" s="3">
        <v>1315</v>
      </c>
      <c r="R3883" s="3">
        <v>6575</v>
      </c>
      <c r="S3883" s="3">
        <v>-5</v>
      </c>
      <c r="T3883" s="3">
        <v>-25</v>
      </c>
      <c r="U3883" s="3">
        <v>-0.38</v>
      </c>
      <c r="V3883" s="2" t="s">
        <v>813</v>
      </c>
      <c r="W3883" s="2" t="s">
        <v>814</v>
      </c>
      <c r="X3883" s="2" t="s">
        <v>72</v>
      </c>
      <c r="Y3883" s="19" t="str">
        <f>VLOOKUP(G3883,'Verweis Kd-Gruppe'!$A$2:$B$8,2,FALSE)</f>
        <v>EXP</v>
      </c>
      <c r="Z3883" s="19" t="str">
        <f>VLOOKUP(J3883,'Verweis Art-Gruppe'!$A$2:$B$15,2,FALSE)</f>
        <v>Geräte</v>
      </c>
      <c r="AA3883" s="19" t="str">
        <f>VLOOKUP(W3883,'Verweis Vertreter'!$A$2:$B$24,2,FALSE)</f>
        <v>Sokol Kapaj</v>
      </c>
      <c r="AB3883" s="12">
        <f t="shared" si="540"/>
        <v>5</v>
      </c>
      <c r="AC3883" s="12">
        <f t="shared" si="545"/>
        <v>1320</v>
      </c>
      <c r="AD3883" s="12">
        <f t="shared" si="546"/>
        <v>1315</v>
      </c>
      <c r="AE3883" s="12">
        <f t="shared" si="541"/>
        <v>6575</v>
      </c>
      <c r="AF3883" s="12">
        <f t="shared" si="542"/>
        <v>-5</v>
      </c>
      <c r="AG3883" s="12">
        <f t="shared" si="543"/>
        <v>-25</v>
      </c>
      <c r="AH3883" s="9">
        <f t="shared" si="547"/>
        <v>-3.8022813688212928E-3</v>
      </c>
      <c r="AI3883" s="14">
        <f>VLOOKUP(E3883,'Verweis Faktor'!$A:$B,2,FALSE)</f>
        <v>1</v>
      </c>
      <c r="AJ3883" s="14"/>
      <c r="AK3883" s="14" t="str">
        <f>IF(AL3883="Ja","Versandkosten",VLOOKUP(E3883,'Verweis Belegart'!$A$2:$B$9,2,FALSE))</f>
        <v>Hardware</v>
      </c>
      <c r="AL3883" s="14" t="str">
        <f t="shared" si="548"/>
        <v>Nein</v>
      </c>
      <c r="AM3883" s="14" t="str">
        <f t="shared" si="544"/>
        <v>Negativ</v>
      </c>
    </row>
    <row r="3884" spans="1:39" ht="17.25" customHeight="1" x14ac:dyDescent="0.35">
      <c r="A3884" s="17">
        <v>14573828</v>
      </c>
      <c r="B3884" s="2" t="s">
        <v>2197</v>
      </c>
      <c r="C3884" s="1">
        <v>2025001</v>
      </c>
      <c r="D3884" s="1">
        <v>2001017</v>
      </c>
      <c r="E3884" s="2" t="s">
        <v>34</v>
      </c>
      <c r="F3884" s="2" t="s">
        <v>53</v>
      </c>
      <c r="G3884" s="2" t="s">
        <v>66</v>
      </c>
      <c r="H3884" s="2" t="s">
        <v>904</v>
      </c>
      <c r="I3884" s="2" t="s">
        <v>905</v>
      </c>
      <c r="J3884" s="2" t="s">
        <v>103</v>
      </c>
      <c r="K3884" s="2" t="s">
        <v>45</v>
      </c>
      <c r="L3884" s="2" t="s">
        <v>1045</v>
      </c>
      <c r="M3884" s="2" t="s">
        <v>1046</v>
      </c>
      <c r="N3884" s="2" t="s">
        <v>1047</v>
      </c>
      <c r="O3884" s="3">
        <v>5</v>
      </c>
      <c r="P3884" s="3">
        <v>101</v>
      </c>
      <c r="Q3884" s="3">
        <v>104</v>
      </c>
      <c r="R3884" s="3">
        <v>520</v>
      </c>
      <c r="S3884" s="3">
        <v>3</v>
      </c>
      <c r="T3884" s="3">
        <v>15</v>
      </c>
      <c r="U3884" s="3">
        <v>2.88</v>
      </c>
      <c r="V3884" s="2" t="s">
        <v>813</v>
      </c>
      <c r="W3884" s="2" t="s">
        <v>814</v>
      </c>
      <c r="X3884" s="2" t="s">
        <v>72</v>
      </c>
      <c r="Y3884" s="19" t="str">
        <f>VLOOKUP(G3884,'Verweis Kd-Gruppe'!$A$2:$B$8,2,FALSE)</f>
        <v>EXP</v>
      </c>
      <c r="Z3884" s="19" t="str">
        <f>VLOOKUP(J3884,'Verweis Art-Gruppe'!$A$2:$B$15,2,FALSE)</f>
        <v>Geräte</v>
      </c>
      <c r="AA3884" s="19" t="str">
        <f>VLOOKUP(W3884,'Verweis Vertreter'!$A$2:$B$24,2,FALSE)</f>
        <v>Sokol Kapaj</v>
      </c>
      <c r="AB3884" s="12">
        <f t="shared" si="540"/>
        <v>5</v>
      </c>
      <c r="AC3884" s="12">
        <f t="shared" si="545"/>
        <v>101</v>
      </c>
      <c r="AD3884" s="12">
        <f t="shared" si="546"/>
        <v>104</v>
      </c>
      <c r="AE3884" s="12">
        <f t="shared" si="541"/>
        <v>520</v>
      </c>
      <c r="AF3884" s="12">
        <f t="shared" si="542"/>
        <v>3</v>
      </c>
      <c r="AG3884" s="12">
        <f t="shared" si="543"/>
        <v>15</v>
      </c>
      <c r="AH3884" s="9">
        <f t="shared" si="547"/>
        <v>2.8846153846153848E-2</v>
      </c>
      <c r="AI3884" s="14">
        <f>VLOOKUP(E3884,'Verweis Faktor'!$A:$B,2,FALSE)</f>
        <v>1</v>
      </c>
      <c r="AJ3884" s="14"/>
      <c r="AK3884" s="14" t="str">
        <f>IF(AL3884="Ja","Versandkosten",VLOOKUP(E3884,'Verweis Belegart'!$A$2:$B$9,2,FALSE))</f>
        <v>Hardware</v>
      </c>
      <c r="AL3884" s="14" t="str">
        <f t="shared" si="548"/>
        <v>Nein</v>
      </c>
      <c r="AM3884" s="14" t="str">
        <f t="shared" si="544"/>
        <v>Positiv</v>
      </c>
    </row>
    <row r="3885" spans="1:39" ht="17.25" customHeight="1" x14ac:dyDescent="0.35">
      <c r="A3885" s="17">
        <v>14573828</v>
      </c>
      <c r="B3885" s="2" t="s">
        <v>2197</v>
      </c>
      <c r="C3885" s="1">
        <v>2025001</v>
      </c>
      <c r="D3885" s="1">
        <v>2001017</v>
      </c>
      <c r="E3885" s="2" t="s">
        <v>34</v>
      </c>
      <c r="F3885" s="2" t="s">
        <v>53</v>
      </c>
      <c r="G3885" s="2" t="s">
        <v>66</v>
      </c>
      <c r="H3885" s="2" t="s">
        <v>904</v>
      </c>
      <c r="I3885" s="2" t="s">
        <v>905</v>
      </c>
      <c r="J3885" s="2" t="s">
        <v>103</v>
      </c>
      <c r="K3885" s="2" t="s">
        <v>49</v>
      </c>
      <c r="L3885" s="2" t="s">
        <v>387</v>
      </c>
      <c r="M3885" s="2" t="s">
        <v>388</v>
      </c>
      <c r="N3885" s="2" t="s">
        <v>292</v>
      </c>
      <c r="O3885" s="3">
        <v>10</v>
      </c>
      <c r="P3885" s="3">
        <v>895.92759999999998</v>
      </c>
      <c r="Q3885" s="3">
        <v>909</v>
      </c>
      <c r="R3885" s="3">
        <v>9090</v>
      </c>
      <c r="S3885" s="3">
        <v>13.0724</v>
      </c>
      <c r="T3885" s="3">
        <v>130.72</v>
      </c>
      <c r="U3885" s="3">
        <v>1.43</v>
      </c>
      <c r="V3885" s="2" t="s">
        <v>813</v>
      </c>
      <c r="W3885" s="2" t="s">
        <v>814</v>
      </c>
      <c r="X3885" s="2" t="s">
        <v>72</v>
      </c>
      <c r="Y3885" s="19" t="str">
        <f>VLOOKUP(G3885,'Verweis Kd-Gruppe'!$A$2:$B$8,2,FALSE)</f>
        <v>EXP</v>
      </c>
      <c r="Z3885" s="19" t="str">
        <f>VLOOKUP(J3885,'Verweis Art-Gruppe'!$A$2:$B$15,2,FALSE)</f>
        <v>Geräte</v>
      </c>
      <c r="AA3885" s="19" t="str">
        <f>VLOOKUP(W3885,'Verweis Vertreter'!$A$2:$B$24,2,FALSE)</f>
        <v>Sokol Kapaj</v>
      </c>
      <c r="AB3885" s="12">
        <f t="shared" si="540"/>
        <v>10</v>
      </c>
      <c r="AC3885" s="12">
        <f t="shared" si="545"/>
        <v>895.92759999999998</v>
      </c>
      <c r="AD3885" s="12">
        <f t="shared" si="546"/>
        <v>909</v>
      </c>
      <c r="AE3885" s="12">
        <f t="shared" si="541"/>
        <v>9090</v>
      </c>
      <c r="AF3885" s="12">
        <f t="shared" si="542"/>
        <v>13.0724</v>
      </c>
      <c r="AG3885" s="12">
        <f t="shared" si="543"/>
        <v>130.72</v>
      </c>
      <c r="AH3885" s="9">
        <f t="shared" si="547"/>
        <v>1.438063806380638E-2</v>
      </c>
      <c r="AI3885" s="14">
        <f>VLOOKUP(E3885,'Verweis Faktor'!$A:$B,2,FALSE)</f>
        <v>1</v>
      </c>
      <c r="AJ3885" s="14"/>
      <c r="AK3885" s="14" t="str">
        <f>IF(AL3885="Ja","Versandkosten",VLOOKUP(E3885,'Verweis Belegart'!$A$2:$B$9,2,FALSE))</f>
        <v>Hardware</v>
      </c>
      <c r="AL3885" s="14" t="str">
        <f t="shared" si="548"/>
        <v>Nein</v>
      </c>
      <c r="AM3885" s="14" t="str">
        <f t="shared" si="544"/>
        <v>Positiv</v>
      </c>
    </row>
    <row r="3886" spans="1:39" ht="17.25" customHeight="1" x14ac:dyDescent="0.35">
      <c r="A3886" s="17">
        <v>14573828</v>
      </c>
      <c r="B3886" s="2" t="s">
        <v>2197</v>
      </c>
      <c r="C3886" s="1">
        <v>2025001</v>
      </c>
      <c r="D3886" s="1">
        <v>2001017</v>
      </c>
      <c r="E3886" s="2" t="s">
        <v>34</v>
      </c>
      <c r="F3886" s="2" t="s">
        <v>53</v>
      </c>
      <c r="G3886" s="2" t="s">
        <v>66</v>
      </c>
      <c r="H3886" s="2" t="s">
        <v>904</v>
      </c>
      <c r="I3886" s="2" t="s">
        <v>905</v>
      </c>
      <c r="J3886" s="2" t="s">
        <v>103</v>
      </c>
      <c r="K3886" s="2" t="s">
        <v>79</v>
      </c>
      <c r="L3886" s="2" t="s">
        <v>1900</v>
      </c>
      <c r="M3886" s="2" t="s">
        <v>1901</v>
      </c>
      <c r="N3886" s="2" t="s">
        <v>1047</v>
      </c>
      <c r="O3886" s="3">
        <v>5</v>
      </c>
      <c r="P3886" s="3">
        <v>105.4256</v>
      </c>
      <c r="Q3886" s="3">
        <v>104</v>
      </c>
      <c r="R3886" s="3">
        <v>520</v>
      </c>
      <c r="S3886" s="3">
        <v>-1.4256</v>
      </c>
      <c r="T3886" s="3">
        <v>-7.13</v>
      </c>
      <c r="U3886" s="3">
        <v>-1.37</v>
      </c>
      <c r="V3886" s="2" t="s">
        <v>813</v>
      </c>
      <c r="W3886" s="2" t="s">
        <v>814</v>
      </c>
      <c r="X3886" s="2" t="s">
        <v>72</v>
      </c>
      <c r="Y3886" s="19" t="str">
        <f>VLOOKUP(G3886,'Verweis Kd-Gruppe'!$A$2:$B$8,2,FALSE)</f>
        <v>EXP</v>
      </c>
      <c r="Z3886" s="19" t="str">
        <f>VLOOKUP(J3886,'Verweis Art-Gruppe'!$A$2:$B$15,2,FALSE)</f>
        <v>Geräte</v>
      </c>
      <c r="AA3886" s="19" t="str">
        <f>VLOOKUP(W3886,'Verweis Vertreter'!$A$2:$B$24,2,FALSE)</f>
        <v>Sokol Kapaj</v>
      </c>
      <c r="AB3886" s="12">
        <f t="shared" si="540"/>
        <v>5</v>
      </c>
      <c r="AC3886" s="12">
        <f t="shared" si="545"/>
        <v>105.4256</v>
      </c>
      <c r="AD3886" s="12">
        <f t="shared" si="546"/>
        <v>104</v>
      </c>
      <c r="AE3886" s="12">
        <f t="shared" si="541"/>
        <v>520</v>
      </c>
      <c r="AF3886" s="12">
        <f t="shared" si="542"/>
        <v>-1.4256</v>
      </c>
      <c r="AG3886" s="12">
        <f t="shared" si="543"/>
        <v>-7.13</v>
      </c>
      <c r="AH3886" s="9">
        <f t="shared" si="547"/>
        <v>-1.3711538461538461E-2</v>
      </c>
      <c r="AI3886" s="14">
        <f>VLOOKUP(E3886,'Verweis Faktor'!$A:$B,2,FALSE)</f>
        <v>1</v>
      </c>
      <c r="AJ3886" s="14"/>
      <c r="AK3886" s="14" t="str">
        <f>IF(AL3886="Ja","Versandkosten",VLOOKUP(E3886,'Verweis Belegart'!$A$2:$B$9,2,FALSE))</f>
        <v>Hardware</v>
      </c>
      <c r="AL3886" s="14" t="str">
        <f t="shared" si="548"/>
        <v>Nein</v>
      </c>
      <c r="AM3886" s="14" t="str">
        <f t="shared" si="544"/>
        <v>Negativ</v>
      </c>
    </row>
    <row r="3887" spans="1:39" ht="17.25" customHeight="1" x14ac:dyDescent="0.35">
      <c r="A3887" s="17">
        <v>14573828</v>
      </c>
      <c r="B3887" s="2" t="s">
        <v>2197</v>
      </c>
      <c r="C3887" s="1">
        <v>2025001</v>
      </c>
      <c r="D3887" s="1">
        <v>2001017</v>
      </c>
      <c r="E3887" s="2" t="s">
        <v>34</v>
      </c>
      <c r="F3887" s="2" t="s">
        <v>53</v>
      </c>
      <c r="G3887" s="2" t="s">
        <v>66</v>
      </c>
      <c r="H3887" s="2" t="s">
        <v>904</v>
      </c>
      <c r="I3887" s="2" t="s">
        <v>905</v>
      </c>
      <c r="J3887" s="2" t="s">
        <v>103</v>
      </c>
      <c r="K3887" s="2" t="s">
        <v>83</v>
      </c>
      <c r="L3887" s="2" t="s">
        <v>458</v>
      </c>
      <c r="M3887" s="2" t="s">
        <v>459</v>
      </c>
      <c r="N3887" s="2" t="s">
        <v>41</v>
      </c>
      <c r="O3887" s="3">
        <v>5</v>
      </c>
      <c r="P3887" s="3">
        <v>228.69569999999999</v>
      </c>
      <c r="Q3887" s="3">
        <v>237</v>
      </c>
      <c r="R3887" s="3">
        <v>1185</v>
      </c>
      <c r="S3887" s="3">
        <v>8.3042999999999996</v>
      </c>
      <c r="T3887" s="3">
        <v>41.52</v>
      </c>
      <c r="U3887" s="3">
        <v>3.5</v>
      </c>
      <c r="V3887" s="2" t="s">
        <v>813</v>
      </c>
      <c r="W3887" s="2" t="s">
        <v>814</v>
      </c>
      <c r="X3887" s="2" t="s">
        <v>72</v>
      </c>
      <c r="Y3887" s="19" t="str">
        <f>VLOOKUP(G3887,'Verweis Kd-Gruppe'!$A$2:$B$8,2,FALSE)</f>
        <v>EXP</v>
      </c>
      <c r="Z3887" s="19" t="str">
        <f>VLOOKUP(J3887,'Verweis Art-Gruppe'!$A$2:$B$15,2,FALSE)</f>
        <v>Geräte</v>
      </c>
      <c r="AA3887" s="19" t="str">
        <f>VLOOKUP(W3887,'Verweis Vertreter'!$A$2:$B$24,2,FALSE)</f>
        <v>Sokol Kapaj</v>
      </c>
      <c r="AB3887" s="12">
        <f t="shared" si="540"/>
        <v>5</v>
      </c>
      <c r="AC3887" s="12">
        <f t="shared" si="545"/>
        <v>228.69569999999999</v>
      </c>
      <c r="AD3887" s="12">
        <f t="shared" si="546"/>
        <v>237</v>
      </c>
      <c r="AE3887" s="12">
        <f t="shared" si="541"/>
        <v>1185</v>
      </c>
      <c r="AF3887" s="12">
        <f t="shared" si="542"/>
        <v>8.3042999999999996</v>
      </c>
      <c r="AG3887" s="12">
        <f t="shared" si="543"/>
        <v>41.52</v>
      </c>
      <c r="AH3887" s="9">
        <f t="shared" si="547"/>
        <v>3.5037974683544304E-2</v>
      </c>
      <c r="AI3887" s="14">
        <f>VLOOKUP(E3887,'Verweis Faktor'!$A:$B,2,FALSE)</f>
        <v>1</v>
      </c>
      <c r="AJ3887" s="14"/>
      <c r="AK3887" s="14" t="str">
        <f>IF(AL3887="Ja","Versandkosten",VLOOKUP(E3887,'Verweis Belegart'!$A$2:$B$9,2,FALSE))</f>
        <v>Hardware</v>
      </c>
      <c r="AL3887" s="14" t="str">
        <f t="shared" si="548"/>
        <v>Nein</v>
      </c>
      <c r="AM3887" s="14" t="str">
        <f t="shared" si="544"/>
        <v>Positiv</v>
      </c>
    </row>
    <row r="3888" spans="1:39" ht="17.25" customHeight="1" x14ac:dyDescent="0.35">
      <c r="A3888" s="17">
        <v>14573828</v>
      </c>
      <c r="B3888" s="2" t="s">
        <v>2197</v>
      </c>
      <c r="C3888" s="1">
        <v>2025001</v>
      </c>
      <c r="D3888" s="1">
        <v>2001017</v>
      </c>
      <c r="E3888" s="2" t="s">
        <v>34</v>
      </c>
      <c r="F3888" s="2" t="s">
        <v>53</v>
      </c>
      <c r="G3888" s="2" t="s">
        <v>66</v>
      </c>
      <c r="H3888" s="2" t="s">
        <v>904</v>
      </c>
      <c r="I3888" s="2" t="s">
        <v>905</v>
      </c>
      <c r="J3888" s="2" t="s">
        <v>103</v>
      </c>
      <c r="K3888" s="2" t="s">
        <v>87</v>
      </c>
      <c r="L3888" s="2" t="s">
        <v>1056</v>
      </c>
      <c r="M3888" s="2" t="s">
        <v>1057</v>
      </c>
      <c r="N3888" s="2" t="s">
        <v>1058</v>
      </c>
      <c r="O3888" s="3">
        <v>10</v>
      </c>
      <c r="P3888" s="3">
        <v>64</v>
      </c>
      <c r="Q3888" s="3">
        <v>67</v>
      </c>
      <c r="R3888" s="3">
        <v>670</v>
      </c>
      <c r="S3888" s="3">
        <v>3</v>
      </c>
      <c r="T3888" s="3">
        <v>30</v>
      </c>
      <c r="U3888" s="3">
        <v>4.47</v>
      </c>
      <c r="V3888" s="2" t="s">
        <v>813</v>
      </c>
      <c r="W3888" s="2" t="s">
        <v>814</v>
      </c>
      <c r="X3888" s="2" t="s">
        <v>72</v>
      </c>
      <c r="Y3888" s="19" t="str">
        <f>VLOOKUP(G3888,'Verweis Kd-Gruppe'!$A$2:$B$8,2,FALSE)</f>
        <v>EXP</v>
      </c>
      <c r="Z3888" s="19" t="str">
        <f>VLOOKUP(J3888,'Verweis Art-Gruppe'!$A$2:$B$15,2,FALSE)</f>
        <v>Geräte</v>
      </c>
      <c r="AA3888" s="19" t="str">
        <f>VLOOKUP(W3888,'Verweis Vertreter'!$A$2:$B$24,2,FALSE)</f>
        <v>Sokol Kapaj</v>
      </c>
      <c r="AB3888" s="12">
        <f t="shared" si="540"/>
        <v>10</v>
      </c>
      <c r="AC3888" s="12">
        <f t="shared" si="545"/>
        <v>64</v>
      </c>
      <c r="AD3888" s="12">
        <f t="shared" si="546"/>
        <v>67</v>
      </c>
      <c r="AE3888" s="12">
        <f t="shared" si="541"/>
        <v>670</v>
      </c>
      <c r="AF3888" s="12">
        <f t="shared" si="542"/>
        <v>3</v>
      </c>
      <c r="AG3888" s="12">
        <f t="shared" si="543"/>
        <v>30</v>
      </c>
      <c r="AH3888" s="9">
        <f t="shared" si="547"/>
        <v>4.4776119402985072E-2</v>
      </c>
      <c r="AI3888" s="14">
        <f>VLOOKUP(E3888,'Verweis Faktor'!$A:$B,2,FALSE)</f>
        <v>1</v>
      </c>
      <c r="AJ3888" s="14"/>
      <c r="AK3888" s="14" t="str">
        <f>IF(AL3888="Ja","Versandkosten",VLOOKUP(E3888,'Verweis Belegart'!$A$2:$B$9,2,FALSE))</f>
        <v>Hardware</v>
      </c>
      <c r="AL3888" s="14" t="str">
        <f t="shared" si="548"/>
        <v>Nein</v>
      </c>
      <c r="AM3888" s="14" t="str">
        <f t="shared" si="544"/>
        <v>Positiv</v>
      </c>
    </row>
    <row r="3889" spans="1:39" ht="17.25" customHeight="1" x14ac:dyDescent="0.35">
      <c r="A3889" s="17">
        <v>14573828</v>
      </c>
      <c r="B3889" s="2" t="s">
        <v>2197</v>
      </c>
      <c r="C3889" s="1">
        <v>2025001</v>
      </c>
      <c r="D3889" s="1">
        <v>2001017</v>
      </c>
      <c r="E3889" s="2" t="s">
        <v>34</v>
      </c>
      <c r="F3889" s="2" t="s">
        <v>53</v>
      </c>
      <c r="G3889" s="2" t="s">
        <v>66</v>
      </c>
      <c r="H3889" s="2" t="s">
        <v>904</v>
      </c>
      <c r="I3889" s="2" t="s">
        <v>905</v>
      </c>
      <c r="J3889" s="2" t="s">
        <v>103</v>
      </c>
      <c r="K3889" s="2" t="s">
        <v>91</v>
      </c>
      <c r="L3889" s="2" t="s">
        <v>272</v>
      </c>
      <c r="M3889" s="2" t="s">
        <v>273</v>
      </c>
      <c r="N3889" s="2" t="s">
        <v>274</v>
      </c>
      <c r="O3889" s="3">
        <v>5</v>
      </c>
      <c r="P3889" s="3">
        <v>1065.5192</v>
      </c>
      <c r="Q3889" s="3">
        <v>1100</v>
      </c>
      <c r="R3889" s="3">
        <v>5500</v>
      </c>
      <c r="S3889" s="3">
        <v>34.480800000000002</v>
      </c>
      <c r="T3889" s="3">
        <v>172.4</v>
      </c>
      <c r="U3889" s="3">
        <v>3.13</v>
      </c>
      <c r="V3889" s="2" t="s">
        <v>813</v>
      </c>
      <c r="W3889" s="2" t="s">
        <v>814</v>
      </c>
      <c r="X3889" s="2" t="s">
        <v>72</v>
      </c>
      <c r="Y3889" s="19" t="str">
        <f>VLOOKUP(G3889,'Verweis Kd-Gruppe'!$A$2:$B$8,2,FALSE)</f>
        <v>EXP</v>
      </c>
      <c r="Z3889" s="19" t="str">
        <f>VLOOKUP(J3889,'Verweis Art-Gruppe'!$A$2:$B$15,2,FALSE)</f>
        <v>Geräte</v>
      </c>
      <c r="AA3889" s="19" t="str">
        <f>VLOOKUP(W3889,'Verweis Vertreter'!$A$2:$B$24,2,FALSE)</f>
        <v>Sokol Kapaj</v>
      </c>
      <c r="AB3889" s="12">
        <f t="shared" si="540"/>
        <v>5</v>
      </c>
      <c r="AC3889" s="12">
        <f t="shared" si="545"/>
        <v>1065.5192</v>
      </c>
      <c r="AD3889" s="12">
        <f t="shared" si="546"/>
        <v>1100</v>
      </c>
      <c r="AE3889" s="12">
        <f t="shared" si="541"/>
        <v>5500</v>
      </c>
      <c r="AF3889" s="12">
        <f t="shared" si="542"/>
        <v>34.480800000000002</v>
      </c>
      <c r="AG3889" s="12">
        <f t="shared" si="543"/>
        <v>172.4</v>
      </c>
      <c r="AH3889" s="9">
        <f t="shared" si="547"/>
        <v>3.1345454545454544E-2</v>
      </c>
      <c r="AI3889" s="14">
        <f>VLOOKUP(E3889,'Verweis Faktor'!$A:$B,2,FALSE)</f>
        <v>1</v>
      </c>
      <c r="AJ3889" s="14"/>
      <c r="AK3889" s="14" t="str">
        <f>IF(AL3889="Ja","Versandkosten",VLOOKUP(E3889,'Verweis Belegart'!$A$2:$B$9,2,FALSE))</f>
        <v>Hardware</v>
      </c>
      <c r="AL3889" s="14" t="str">
        <f t="shared" si="548"/>
        <v>Nein</v>
      </c>
      <c r="AM3889" s="14" t="str">
        <f t="shared" si="544"/>
        <v>Positiv</v>
      </c>
    </row>
    <row r="3890" spans="1:39" ht="17.25" customHeight="1" x14ac:dyDescent="0.35">
      <c r="A3890" s="17">
        <v>14573828</v>
      </c>
      <c r="B3890" s="2" t="s">
        <v>2197</v>
      </c>
      <c r="C3890" s="1">
        <v>2025001</v>
      </c>
      <c r="D3890" s="1">
        <v>2001017</v>
      </c>
      <c r="E3890" s="2" t="s">
        <v>34</v>
      </c>
      <c r="F3890" s="2" t="s">
        <v>53</v>
      </c>
      <c r="G3890" s="2" t="s">
        <v>66</v>
      </c>
      <c r="H3890" s="2" t="s">
        <v>904</v>
      </c>
      <c r="I3890" s="2" t="s">
        <v>905</v>
      </c>
      <c r="J3890" s="2" t="s">
        <v>103</v>
      </c>
      <c r="K3890" s="2" t="s">
        <v>95</v>
      </c>
      <c r="L3890" s="2" t="s">
        <v>823</v>
      </c>
      <c r="M3890" s="2" t="s">
        <v>824</v>
      </c>
      <c r="N3890" s="2" t="s">
        <v>187</v>
      </c>
      <c r="O3890" s="3">
        <v>5</v>
      </c>
      <c r="P3890" s="3">
        <v>90.364699999999999</v>
      </c>
      <c r="Q3890" s="3">
        <v>97</v>
      </c>
      <c r="R3890" s="3">
        <v>485</v>
      </c>
      <c r="S3890" s="3">
        <v>6.6353</v>
      </c>
      <c r="T3890" s="3">
        <v>33.18</v>
      </c>
      <c r="U3890" s="3">
        <v>6.84</v>
      </c>
      <c r="V3890" s="2" t="s">
        <v>813</v>
      </c>
      <c r="W3890" s="2" t="s">
        <v>814</v>
      </c>
      <c r="X3890" s="2" t="s">
        <v>72</v>
      </c>
      <c r="Y3890" s="19" t="str">
        <f>VLOOKUP(G3890,'Verweis Kd-Gruppe'!$A$2:$B$8,2,FALSE)</f>
        <v>EXP</v>
      </c>
      <c r="Z3890" s="19" t="str">
        <f>VLOOKUP(J3890,'Verweis Art-Gruppe'!$A$2:$B$15,2,FALSE)</f>
        <v>Geräte</v>
      </c>
      <c r="AA3890" s="19" t="str">
        <f>VLOOKUP(W3890,'Verweis Vertreter'!$A$2:$B$24,2,FALSE)</f>
        <v>Sokol Kapaj</v>
      </c>
      <c r="AB3890" s="12">
        <f t="shared" si="540"/>
        <v>5</v>
      </c>
      <c r="AC3890" s="12">
        <f t="shared" si="545"/>
        <v>90.364699999999999</v>
      </c>
      <c r="AD3890" s="12">
        <f t="shared" si="546"/>
        <v>97</v>
      </c>
      <c r="AE3890" s="12">
        <f t="shared" si="541"/>
        <v>485</v>
      </c>
      <c r="AF3890" s="12">
        <f t="shared" si="542"/>
        <v>6.6353</v>
      </c>
      <c r="AG3890" s="12">
        <f t="shared" si="543"/>
        <v>33.18</v>
      </c>
      <c r="AH3890" s="9">
        <f t="shared" si="547"/>
        <v>6.8412371134020614E-2</v>
      </c>
      <c r="AI3890" s="14">
        <f>VLOOKUP(E3890,'Verweis Faktor'!$A:$B,2,FALSE)</f>
        <v>1</v>
      </c>
      <c r="AJ3890" s="14"/>
      <c r="AK3890" s="14" t="str">
        <f>IF(AL3890="Ja","Versandkosten",VLOOKUP(E3890,'Verweis Belegart'!$A$2:$B$9,2,FALSE))</f>
        <v>Hardware</v>
      </c>
      <c r="AL3890" s="14" t="str">
        <f t="shared" si="548"/>
        <v>Nein</v>
      </c>
      <c r="AM3890" s="14" t="str">
        <f t="shared" si="544"/>
        <v>Positiv</v>
      </c>
    </row>
    <row r="3891" spans="1:39" ht="17.25" customHeight="1" x14ac:dyDescent="0.35">
      <c r="A3891" s="17">
        <v>14573828</v>
      </c>
      <c r="B3891" s="2" t="s">
        <v>2197</v>
      </c>
      <c r="C3891" s="1">
        <v>2025001</v>
      </c>
      <c r="D3891" s="1">
        <v>2001017</v>
      </c>
      <c r="E3891" s="2" t="s">
        <v>34</v>
      </c>
      <c r="F3891" s="2" t="s">
        <v>53</v>
      </c>
      <c r="G3891" s="2" t="s">
        <v>66</v>
      </c>
      <c r="H3891" s="2" t="s">
        <v>904</v>
      </c>
      <c r="I3891" s="2" t="s">
        <v>905</v>
      </c>
      <c r="J3891" s="2" t="s">
        <v>103</v>
      </c>
      <c r="K3891" s="2" t="s">
        <v>99</v>
      </c>
      <c r="L3891" s="2" t="s">
        <v>758</v>
      </c>
      <c r="M3891" s="2" t="s">
        <v>759</v>
      </c>
      <c r="N3891" s="2" t="s">
        <v>538</v>
      </c>
      <c r="O3891" s="3">
        <v>10</v>
      </c>
      <c r="P3891" s="3">
        <v>291.64530000000002</v>
      </c>
      <c r="Q3891" s="3">
        <v>307</v>
      </c>
      <c r="R3891" s="3">
        <v>3070</v>
      </c>
      <c r="S3891" s="3">
        <v>15.354699999999999</v>
      </c>
      <c r="T3891" s="3">
        <v>153.55000000000001</v>
      </c>
      <c r="U3891" s="3">
        <v>5</v>
      </c>
      <c r="V3891" s="2" t="s">
        <v>813</v>
      </c>
      <c r="W3891" s="2" t="s">
        <v>814</v>
      </c>
      <c r="X3891" s="2" t="s">
        <v>72</v>
      </c>
      <c r="Y3891" s="19" t="str">
        <f>VLOOKUP(G3891,'Verweis Kd-Gruppe'!$A$2:$B$8,2,FALSE)</f>
        <v>EXP</v>
      </c>
      <c r="Z3891" s="19" t="str">
        <f>VLOOKUP(J3891,'Verweis Art-Gruppe'!$A$2:$B$15,2,FALSE)</f>
        <v>Geräte</v>
      </c>
      <c r="AA3891" s="19" t="str">
        <f>VLOOKUP(W3891,'Verweis Vertreter'!$A$2:$B$24,2,FALSE)</f>
        <v>Sokol Kapaj</v>
      </c>
      <c r="AB3891" s="12">
        <f t="shared" si="540"/>
        <v>10</v>
      </c>
      <c r="AC3891" s="12">
        <f t="shared" si="545"/>
        <v>291.64530000000002</v>
      </c>
      <c r="AD3891" s="12">
        <f t="shared" si="546"/>
        <v>307</v>
      </c>
      <c r="AE3891" s="12">
        <f t="shared" si="541"/>
        <v>3070</v>
      </c>
      <c r="AF3891" s="12">
        <f t="shared" si="542"/>
        <v>15.354699999999999</v>
      </c>
      <c r="AG3891" s="12">
        <f t="shared" si="543"/>
        <v>153.55000000000001</v>
      </c>
      <c r="AH3891" s="9">
        <f t="shared" si="547"/>
        <v>5.0016286644951141E-2</v>
      </c>
      <c r="AI3891" s="14">
        <f>VLOOKUP(E3891,'Verweis Faktor'!$A:$B,2,FALSE)</f>
        <v>1</v>
      </c>
      <c r="AJ3891" s="14"/>
      <c r="AK3891" s="14" t="str">
        <f>IF(AL3891="Ja","Versandkosten",VLOOKUP(E3891,'Verweis Belegart'!$A$2:$B$9,2,FALSE))</f>
        <v>Hardware</v>
      </c>
      <c r="AL3891" s="14" t="str">
        <f t="shared" si="548"/>
        <v>Nein</v>
      </c>
      <c r="AM3891" s="14" t="str">
        <f t="shared" si="544"/>
        <v>Positiv</v>
      </c>
    </row>
    <row r="3892" spans="1:39" ht="17.25" customHeight="1" x14ac:dyDescent="0.35">
      <c r="A3892" s="17">
        <v>14573828</v>
      </c>
      <c r="B3892" s="2" t="s">
        <v>2197</v>
      </c>
      <c r="C3892" s="1">
        <v>2025001</v>
      </c>
      <c r="D3892" s="1">
        <v>2001017</v>
      </c>
      <c r="E3892" s="2" t="s">
        <v>34</v>
      </c>
      <c r="F3892" s="2" t="s">
        <v>53</v>
      </c>
      <c r="G3892" s="2" t="s">
        <v>66</v>
      </c>
      <c r="H3892" s="2" t="s">
        <v>904</v>
      </c>
      <c r="I3892" s="2" t="s">
        <v>905</v>
      </c>
      <c r="J3892" s="2" t="s">
        <v>103</v>
      </c>
      <c r="K3892" s="2" t="s">
        <v>103</v>
      </c>
      <c r="L3892" s="2" t="s">
        <v>281</v>
      </c>
      <c r="M3892" s="2" t="s">
        <v>282</v>
      </c>
      <c r="N3892" s="2" t="s">
        <v>283</v>
      </c>
      <c r="O3892" s="3">
        <v>5</v>
      </c>
      <c r="P3892" s="3">
        <v>494.59449999999998</v>
      </c>
      <c r="Q3892" s="3">
        <v>509</v>
      </c>
      <c r="R3892" s="3">
        <v>2545</v>
      </c>
      <c r="S3892" s="3">
        <v>14.4055</v>
      </c>
      <c r="T3892" s="3">
        <v>72.03</v>
      </c>
      <c r="U3892" s="3">
        <v>2.83</v>
      </c>
      <c r="V3892" s="2" t="s">
        <v>813</v>
      </c>
      <c r="W3892" s="2" t="s">
        <v>814</v>
      </c>
      <c r="X3892" s="2" t="s">
        <v>72</v>
      </c>
      <c r="Y3892" s="19" t="str">
        <f>VLOOKUP(G3892,'Verweis Kd-Gruppe'!$A$2:$B$8,2,FALSE)</f>
        <v>EXP</v>
      </c>
      <c r="Z3892" s="19" t="str">
        <f>VLOOKUP(J3892,'Verweis Art-Gruppe'!$A$2:$B$15,2,FALSE)</f>
        <v>Geräte</v>
      </c>
      <c r="AA3892" s="19" t="str">
        <f>VLOOKUP(W3892,'Verweis Vertreter'!$A$2:$B$24,2,FALSE)</f>
        <v>Sokol Kapaj</v>
      </c>
      <c r="AB3892" s="12">
        <f t="shared" si="540"/>
        <v>5</v>
      </c>
      <c r="AC3892" s="12">
        <f t="shared" si="545"/>
        <v>494.59449999999998</v>
      </c>
      <c r="AD3892" s="12">
        <f t="shared" si="546"/>
        <v>509</v>
      </c>
      <c r="AE3892" s="12">
        <f t="shared" si="541"/>
        <v>2545</v>
      </c>
      <c r="AF3892" s="12">
        <f t="shared" si="542"/>
        <v>14.4055</v>
      </c>
      <c r="AG3892" s="12">
        <f t="shared" si="543"/>
        <v>72.03</v>
      </c>
      <c r="AH3892" s="9">
        <f t="shared" si="547"/>
        <v>2.8302554027504912E-2</v>
      </c>
      <c r="AI3892" s="14">
        <f>VLOOKUP(E3892,'Verweis Faktor'!$A:$B,2,FALSE)</f>
        <v>1</v>
      </c>
      <c r="AJ3892" s="14"/>
      <c r="AK3892" s="14" t="str">
        <f>IF(AL3892="Ja","Versandkosten",VLOOKUP(E3892,'Verweis Belegart'!$A$2:$B$9,2,FALSE))</f>
        <v>Hardware</v>
      </c>
      <c r="AL3892" s="14" t="str">
        <f t="shared" si="548"/>
        <v>Nein</v>
      </c>
      <c r="AM3892" s="14" t="str">
        <f t="shared" si="544"/>
        <v>Positiv</v>
      </c>
    </row>
    <row r="3893" spans="1:39" ht="17.25" customHeight="1" x14ac:dyDescent="0.35">
      <c r="A3893" s="17">
        <v>14573990</v>
      </c>
      <c r="B3893" s="2" t="s">
        <v>2197</v>
      </c>
      <c r="C3893" s="1">
        <v>2025001</v>
      </c>
      <c r="D3893" s="1">
        <v>2001018</v>
      </c>
      <c r="E3893" s="2" t="s">
        <v>34</v>
      </c>
      <c r="F3893" s="2" t="s">
        <v>1383</v>
      </c>
      <c r="G3893" s="2" t="s">
        <v>25</v>
      </c>
      <c r="H3893" s="2" t="s">
        <v>2355</v>
      </c>
      <c r="I3893" s="2" t="s">
        <v>2356</v>
      </c>
      <c r="J3893" s="2" t="s">
        <v>2228</v>
      </c>
      <c r="K3893" s="2" t="s">
        <v>28</v>
      </c>
      <c r="L3893" s="2" t="s">
        <v>1386</v>
      </c>
      <c r="M3893" s="2" t="s">
        <v>1387</v>
      </c>
      <c r="N3893" s="2"/>
      <c r="O3893" s="3">
        <v>1</v>
      </c>
      <c r="P3893" s="3">
        <v>0</v>
      </c>
      <c r="Q3893" s="3">
        <v>0</v>
      </c>
      <c r="R3893" s="3">
        <v>0</v>
      </c>
      <c r="S3893" s="3"/>
      <c r="T3893" s="3">
        <v>0</v>
      </c>
      <c r="U3893" s="3"/>
      <c r="V3893" s="2" t="s">
        <v>427</v>
      </c>
      <c r="W3893" s="2" t="s">
        <v>428</v>
      </c>
      <c r="X3893" s="2" t="s">
        <v>724</v>
      </c>
      <c r="Y3893" s="19" t="str">
        <f>VLOOKUP(G3893,'Verweis Kd-Gruppe'!$A$2:$B$8,2,FALSE)</f>
        <v>FHK</v>
      </c>
      <c r="Z3893" s="19" t="str">
        <f>VLOOKUP(J3893,'Verweis Art-Gruppe'!$A$2:$B$15,2,FALSE)</f>
        <v>Marketing</v>
      </c>
      <c r="AA3893" s="19" t="str">
        <f>VLOOKUP(W3893,'Verweis Vertreter'!$A$2:$B$24,2,FALSE)</f>
        <v>Zentrale</v>
      </c>
      <c r="AB3893" s="12">
        <f t="shared" si="540"/>
        <v>1</v>
      </c>
      <c r="AC3893" s="12">
        <f t="shared" si="545"/>
        <v>0</v>
      </c>
      <c r="AD3893" s="12">
        <f t="shared" si="546"/>
        <v>0</v>
      </c>
      <c r="AE3893" s="12">
        <f t="shared" si="541"/>
        <v>0</v>
      </c>
      <c r="AF3893" s="12">
        <f t="shared" si="542"/>
        <v>0</v>
      </c>
      <c r="AG3893" s="12">
        <f t="shared" si="543"/>
        <v>0</v>
      </c>
      <c r="AH3893" s="9">
        <f t="shared" si="547"/>
        <v>0</v>
      </c>
      <c r="AI3893" s="14">
        <f>VLOOKUP(E3893,'Verweis Faktor'!$A:$B,2,FALSE)</f>
        <v>1</v>
      </c>
      <c r="AJ3893" s="14"/>
      <c r="AK3893" s="14" t="str">
        <f>IF(AL3893="Ja","Versandkosten",VLOOKUP(E3893,'Verweis Belegart'!$A$2:$B$9,2,FALSE))</f>
        <v>Hardware</v>
      </c>
      <c r="AL3893" s="14" t="str">
        <f t="shared" si="548"/>
        <v>Nein</v>
      </c>
      <c r="AM3893" s="14" t="str">
        <f t="shared" si="544"/>
        <v>Positiv</v>
      </c>
    </row>
    <row r="3894" spans="1:39" ht="17.25" customHeight="1" x14ac:dyDescent="0.35">
      <c r="A3894" s="17">
        <v>14573836</v>
      </c>
      <c r="B3894" s="2" t="s">
        <v>2197</v>
      </c>
      <c r="C3894" s="1">
        <v>2025001</v>
      </c>
      <c r="D3894" s="1">
        <v>2001019</v>
      </c>
      <c r="E3894" s="2" t="s">
        <v>34</v>
      </c>
      <c r="F3894" s="2" t="s">
        <v>142</v>
      </c>
      <c r="G3894" s="2" t="s">
        <v>66</v>
      </c>
      <c r="H3894" s="2" t="s">
        <v>1542</v>
      </c>
      <c r="I3894" s="2" t="s">
        <v>1543</v>
      </c>
      <c r="J3894" s="2" t="s">
        <v>103</v>
      </c>
      <c r="K3894" s="2" t="s">
        <v>28</v>
      </c>
      <c r="L3894" s="2" t="s">
        <v>1241</v>
      </c>
      <c r="M3894" s="2" t="s">
        <v>1242</v>
      </c>
      <c r="N3894" s="2" t="s">
        <v>922</v>
      </c>
      <c r="O3894" s="3">
        <v>12</v>
      </c>
      <c r="P3894" s="3">
        <v>74.5</v>
      </c>
      <c r="Q3894" s="3">
        <v>81</v>
      </c>
      <c r="R3894" s="3">
        <v>972</v>
      </c>
      <c r="S3894" s="3">
        <v>6.5</v>
      </c>
      <c r="T3894" s="3">
        <v>78</v>
      </c>
      <c r="U3894" s="3">
        <v>8.02</v>
      </c>
      <c r="V3894" s="2" t="s">
        <v>927</v>
      </c>
      <c r="W3894" s="2" t="s">
        <v>928</v>
      </c>
      <c r="X3894" s="2" t="s">
        <v>72</v>
      </c>
      <c r="Y3894" s="19" t="str">
        <f>VLOOKUP(G3894,'Verweis Kd-Gruppe'!$A$2:$B$8,2,FALSE)</f>
        <v>EXP</v>
      </c>
      <c r="Z3894" s="19" t="str">
        <f>VLOOKUP(J3894,'Verweis Art-Gruppe'!$A$2:$B$15,2,FALSE)</f>
        <v>Geräte</v>
      </c>
      <c r="AA3894" s="19" t="str">
        <f>VLOOKUP(W3894,'Verweis Vertreter'!$A$2:$B$24,2,FALSE)</f>
        <v>Ximena Morales</v>
      </c>
      <c r="AB3894" s="12">
        <f t="shared" si="540"/>
        <v>12</v>
      </c>
      <c r="AC3894" s="12">
        <f t="shared" si="545"/>
        <v>74.5</v>
      </c>
      <c r="AD3894" s="12">
        <f t="shared" si="546"/>
        <v>81</v>
      </c>
      <c r="AE3894" s="12">
        <f t="shared" si="541"/>
        <v>972</v>
      </c>
      <c r="AF3894" s="12">
        <f t="shared" si="542"/>
        <v>6.5</v>
      </c>
      <c r="AG3894" s="12">
        <f t="shared" si="543"/>
        <v>78</v>
      </c>
      <c r="AH3894" s="9">
        <f t="shared" si="547"/>
        <v>8.0246913580246909E-2</v>
      </c>
      <c r="AI3894" s="14">
        <f>VLOOKUP(E3894,'Verweis Faktor'!$A:$B,2,FALSE)</f>
        <v>1</v>
      </c>
      <c r="AJ3894" s="14"/>
      <c r="AK3894" s="14" t="str">
        <f>IF(AL3894="Ja","Versandkosten",VLOOKUP(E3894,'Verweis Belegart'!$A$2:$B$9,2,FALSE))</f>
        <v>Hardware</v>
      </c>
      <c r="AL3894" s="14" t="str">
        <f t="shared" si="548"/>
        <v>Nein</v>
      </c>
      <c r="AM3894" s="14" t="str">
        <f t="shared" si="544"/>
        <v>Positiv</v>
      </c>
    </row>
    <row r="3895" spans="1:39" ht="17.25" customHeight="1" x14ac:dyDescent="0.35">
      <c r="A3895" s="17">
        <v>14573836</v>
      </c>
      <c r="B3895" s="2" t="s">
        <v>2197</v>
      </c>
      <c r="C3895" s="1">
        <v>2025001</v>
      </c>
      <c r="D3895" s="1">
        <v>2001019</v>
      </c>
      <c r="E3895" s="2" t="s">
        <v>34</v>
      </c>
      <c r="F3895" s="2" t="s">
        <v>142</v>
      </c>
      <c r="G3895" s="2" t="s">
        <v>66</v>
      </c>
      <c r="H3895" s="2" t="s">
        <v>1542</v>
      </c>
      <c r="I3895" s="2" t="s">
        <v>1543</v>
      </c>
      <c r="J3895" s="2" t="s">
        <v>103</v>
      </c>
      <c r="K3895" s="2" t="s">
        <v>45</v>
      </c>
      <c r="L3895" s="2" t="s">
        <v>920</v>
      </c>
      <c r="M3895" s="2" t="s">
        <v>921</v>
      </c>
      <c r="N3895" s="2" t="s">
        <v>922</v>
      </c>
      <c r="O3895" s="3">
        <v>12</v>
      </c>
      <c r="P3895" s="3">
        <v>74.601299999999995</v>
      </c>
      <c r="Q3895" s="3">
        <v>81</v>
      </c>
      <c r="R3895" s="3">
        <v>972</v>
      </c>
      <c r="S3895" s="3">
        <v>6.3986999999999998</v>
      </c>
      <c r="T3895" s="3">
        <v>76.78</v>
      </c>
      <c r="U3895" s="3">
        <v>7.89</v>
      </c>
      <c r="V3895" s="2" t="s">
        <v>927</v>
      </c>
      <c r="W3895" s="2" t="s">
        <v>928</v>
      </c>
      <c r="X3895" s="2" t="s">
        <v>72</v>
      </c>
      <c r="Y3895" s="19" t="str">
        <f>VLOOKUP(G3895,'Verweis Kd-Gruppe'!$A$2:$B$8,2,FALSE)</f>
        <v>EXP</v>
      </c>
      <c r="Z3895" s="19" t="str">
        <f>VLOOKUP(J3895,'Verweis Art-Gruppe'!$A$2:$B$15,2,FALSE)</f>
        <v>Geräte</v>
      </c>
      <c r="AA3895" s="19" t="str">
        <f>VLOOKUP(W3895,'Verweis Vertreter'!$A$2:$B$24,2,FALSE)</f>
        <v>Ximena Morales</v>
      </c>
      <c r="AB3895" s="12">
        <f t="shared" si="540"/>
        <v>12</v>
      </c>
      <c r="AC3895" s="12">
        <f t="shared" si="545"/>
        <v>74.601299999999995</v>
      </c>
      <c r="AD3895" s="12">
        <f t="shared" si="546"/>
        <v>81</v>
      </c>
      <c r="AE3895" s="12">
        <f t="shared" si="541"/>
        <v>972</v>
      </c>
      <c r="AF3895" s="12">
        <f t="shared" si="542"/>
        <v>6.3986999999999998</v>
      </c>
      <c r="AG3895" s="12">
        <f t="shared" si="543"/>
        <v>76.78</v>
      </c>
      <c r="AH3895" s="9">
        <f t="shared" si="547"/>
        <v>7.8991769547325105E-2</v>
      </c>
      <c r="AI3895" s="14">
        <f>VLOOKUP(E3895,'Verweis Faktor'!$A:$B,2,FALSE)</f>
        <v>1</v>
      </c>
      <c r="AJ3895" s="14"/>
      <c r="AK3895" s="14" t="str">
        <f>IF(AL3895="Ja","Versandkosten",VLOOKUP(E3895,'Verweis Belegart'!$A$2:$B$9,2,FALSE))</f>
        <v>Hardware</v>
      </c>
      <c r="AL3895" s="14" t="str">
        <f t="shared" si="548"/>
        <v>Nein</v>
      </c>
      <c r="AM3895" s="14" t="str">
        <f t="shared" si="544"/>
        <v>Positiv</v>
      </c>
    </row>
    <row r="3896" spans="1:39" ht="17.25" customHeight="1" x14ac:dyDescent="0.35">
      <c r="A3896" s="17">
        <v>14573836</v>
      </c>
      <c r="B3896" s="2" t="s">
        <v>2197</v>
      </c>
      <c r="C3896" s="1">
        <v>2025001</v>
      </c>
      <c r="D3896" s="1">
        <v>2001019</v>
      </c>
      <c r="E3896" s="2" t="s">
        <v>34</v>
      </c>
      <c r="F3896" s="2" t="s">
        <v>142</v>
      </c>
      <c r="G3896" s="2" t="s">
        <v>66</v>
      </c>
      <c r="H3896" s="2" t="s">
        <v>1542</v>
      </c>
      <c r="I3896" s="2" t="s">
        <v>1543</v>
      </c>
      <c r="J3896" s="2" t="s">
        <v>103</v>
      </c>
      <c r="K3896" s="2" t="s">
        <v>49</v>
      </c>
      <c r="L3896" s="2" t="s">
        <v>1237</v>
      </c>
      <c r="M3896" s="2" t="s">
        <v>1238</v>
      </c>
      <c r="N3896" s="2" t="s">
        <v>1086</v>
      </c>
      <c r="O3896" s="3">
        <v>10</v>
      </c>
      <c r="P3896" s="3">
        <v>80.004400000000004</v>
      </c>
      <c r="Q3896" s="3">
        <v>93</v>
      </c>
      <c r="R3896" s="3">
        <v>930</v>
      </c>
      <c r="S3896" s="3">
        <v>12.9956</v>
      </c>
      <c r="T3896" s="3">
        <v>129.96</v>
      </c>
      <c r="U3896" s="3">
        <v>13.97</v>
      </c>
      <c r="V3896" s="2" t="s">
        <v>927</v>
      </c>
      <c r="W3896" s="2" t="s">
        <v>928</v>
      </c>
      <c r="X3896" s="2" t="s">
        <v>72</v>
      </c>
      <c r="Y3896" s="19" t="str">
        <f>VLOOKUP(G3896,'Verweis Kd-Gruppe'!$A$2:$B$8,2,FALSE)</f>
        <v>EXP</v>
      </c>
      <c r="Z3896" s="19" t="str">
        <f>VLOOKUP(J3896,'Verweis Art-Gruppe'!$A$2:$B$15,2,FALSE)</f>
        <v>Geräte</v>
      </c>
      <c r="AA3896" s="19" t="str">
        <f>VLOOKUP(W3896,'Verweis Vertreter'!$A$2:$B$24,2,FALSE)</f>
        <v>Ximena Morales</v>
      </c>
      <c r="AB3896" s="12">
        <f t="shared" si="540"/>
        <v>10</v>
      </c>
      <c r="AC3896" s="12">
        <f t="shared" si="545"/>
        <v>80.004400000000004</v>
      </c>
      <c r="AD3896" s="12">
        <f t="shared" si="546"/>
        <v>93</v>
      </c>
      <c r="AE3896" s="12">
        <f t="shared" si="541"/>
        <v>930</v>
      </c>
      <c r="AF3896" s="12">
        <f t="shared" si="542"/>
        <v>12.9956</v>
      </c>
      <c r="AG3896" s="12">
        <f t="shared" si="543"/>
        <v>129.96</v>
      </c>
      <c r="AH3896" s="9">
        <f t="shared" si="547"/>
        <v>0.13974193548387098</v>
      </c>
      <c r="AI3896" s="14">
        <f>VLOOKUP(E3896,'Verweis Faktor'!$A:$B,2,FALSE)</f>
        <v>1</v>
      </c>
      <c r="AJ3896" s="14"/>
      <c r="AK3896" s="14" t="str">
        <f>IF(AL3896="Ja","Versandkosten",VLOOKUP(E3896,'Verweis Belegart'!$A$2:$B$9,2,FALSE))</f>
        <v>Hardware</v>
      </c>
      <c r="AL3896" s="14" t="str">
        <f t="shared" si="548"/>
        <v>Nein</v>
      </c>
      <c r="AM3896" s="14" t="str">
        <f t="shared" si="544"/>
        <v>Positiv</v>
      </c>
    </row>
    <row r="3897" spans="1:39" ht="17.25" customHeight="1" x14ac:dyDescent="0.35">
      <c r="A3897" s="17">
        <v>14573836</v>
      </c>
      <c r="B3897" s="2" t="s">
        <v>2197</v>
      </c>
      <c r="C3897" s="1">
        <v>2025001</v>
      </c>
      <c r="D3897" s="1">
        <v>2001019</v>
      </c>
      <c r="E3897" s="2" t="s">
        <v>34</v>
      </c>
      <c r="F3897" s="2" t="s">
        <v>142</v>
      </c>
      <c r="G3897" s="2" t="s">
        <v>66</v>
      </c>
      <c r="H3897" s="2" t="s">
        <v>1542</v>
      </c>
      <c r="I3897" s="2" t="s">
        <v>1543</v>
      </c>
      <c r="J3897" s="2" t="s">
        <v>103</v>
      </c>
      <c r="K3897" s="2" t="s">
        <v>79</v>
      </c>
      <c r="L3897" s="2" t="s">
        <v>1717</v>
      </c>
      <c r="M3897" s="2" t="s">
        <v>1718</v>
      </c>
      <c r="N3897" s="2" t="s">
        <v>917</v>
      </c>
      <c r="O3897" s="3">
        <v>1</v>
      </c>
      <c r="P3897" s="3">
        <v>197.1934</v>
      </c>
      <c r="Q3897" s="3">
        <v>209</v>
      </c>
      <c r="R3897" s="3">
        <v>209</v>
      </c>
      <c r="S3897" s="3">
        <v>11.8066</v>
      </c>
      <c r="T3897" s="3">
        <v>11.81</v>
      </c>
      <c r="U3897" s="3">
        <v>5.64</v>
      </c>
      <c r="V3897" s="2" t="s">
        <v>927</v>
      </c>
      <c r="W3897" s="2" t="s">
        <v>928</v>
      </c>
      <c r="X3897" s="2" t="s">
        <v>72</v>
      </c>
      <c r="Y3897" s="19" t="str">
        <f>VLOOKUP(G3897,'Verweis Kd-Gruppe'!$A$2:$B$8,2,FALSE)</f>
        <v>EXP</v>
      </c>
      <c r="Z3897" s="19" t="str">
        <f>VLOOKUP(J3897,'Verweis Art-Gruppe'!$A$2:$B$15,2,FALSE)</f>
        <v>Geräte</v>
      </c>
      <c r="AA3897" s="19" t="str">
        <f>VLOOKUP(W3897,'Verweis Vertreter'!$A$2:$B$24,2,FALSE)</f>
        <v>Ximena Morales</v>
      </c>
      <c r="AB3897" s="12">
        <f t="shared" si="540"/>
        <v>1</v>
      </c>
      <c r="AC3897" s="12">
        <f t="shared" si="545"/>
        <v>197.1934</v>
      </c>
      <c r="AD3897" s="12">
        <f t="shared" si="546"/>
        <v>209</v>
      </c>
      <c r="AE3897" s="12">
        <f t="shared" si="541"/>
        <v>209</v>
      </c>
      <c r="AF3897" s="12">
        <f t="shared" si="542"/>
        <v>11.8066</v>
      </c>
      <c r="AG3897" s="12">
        <f t="shared" si="543"/>
        <v>11.81</v>
      </c>
      <c r="AH3897" s="9">
        <f t="shared" si="547"/>
        <v>5.6507177033492825E-2</v>
      </c>
      <c r="AI3897" s="14">
        <f>VLOOKUP(E3897,'Verweis Faktor'!$A:$B,2,FALSE)</f>
        <v>1</v>
      </c>
      <c r="AJ3897" s="14"/>
      <c r="AK3897" s="14" t="str">
        <f>IF(AL3897="Ja","Versandkosten",VLOOKUP(E3897,'Verweis Belegart'!$A$2:$B$9,2,FALSE))</f>
        <v>Hardware</v>
      </c>
      <c r="AL3897" s="14" t="str">
        <f t="shared" si="548"/>
        <v>Nein</v>
      </c>
      <c r="AM3897" s="14" t="str">
        <f t="shared" si="544"/>
        <v>Positiv</v>
      </c>
    </row>
    <row r="3898" spans="1:39" ht="17.25" customHeight="1" x14ac:dyDescent="0.35">
      <c r="A3898" s="17">
        <v>14573836</v>
      </c>
      <c r="B3898" s="2" t="s">
        <v>2197</v>
      </c>
      <c r="C3898" s="1">
        <v>2025001</v>
      </c>
      <c r="D3898" s="1">
        <v>2001019</v>
      </c>
      <c r="E3898" s="2" t="s">
        <v>34</v>
      </c>
      <c r="F3898" s="2" t="s">
        <v>142</v>
      </c>
      <c r="G3898" s="2" t="s">
        <v>66</v>
      </c>
      <c r="H3898" s="2" t="s">
        <v>1542</v>
      </c>
      <c r="I3898" s="2" t="s">
        <v>1543</v>
      </c>
      <c r="J3898" s="2" t="s">
        <v>103</v>
      </c>
      <c r="K3898" s="2" t="s">
        <v>83</v>
      </c>
      <c r="L3898" s="2" t="s">
        <v>1631</v>
      </c>
      <c r="M3898" s="2" t="s">
        <v>1632</v>
      </c>
      <c r="N3898" s="2" t="s">
        <v>652</v>
      </c>
      <c r="O3898" s="3">
        <v>1</v>
      </c>
      <c r="P3898" s="3">
        <v>264.87009999999998</v>
      </c>
      <c r="Q3898" s="3">
        <v>265</v>
      </c>
      <c r="R3898" s="3">
        <v>265</v>
      </c>
      <c r="S3898" s="3">
        <v>0.12989999999999999</v>
      </c>
      <c r="T3898" s="3">
        <v>0.13</v>
      </c>
      <c r="U3898" s="3">
        <v>0.04</v>
      </c>
      <c r="V3898" s="2" t="s">
        <v>927</v>
      </c>
      <c r="W3898" s="2" t="s">
        <v>928</v>
      </c>
      <c r="X3898" s="2" t="s">
        <v>72</v>
      </c>
      <c r="Y3898" s="19" t="str">
        <f>VLOOKUP(G3898,'Verweis Kd-Gruppe'!$A$2:$B$8,2,FALSE)</f>
        <v>EXP</v>
      </c>
      <c r="Z3898" s="19" t="str">
        <f>VLOOKUP(J3898,'Verweis Art-Gruppe'!$A$2:$B$15,2,FALSE)</f>
        <v>Geräte</v>
      </c>
      <c r="AA3898" s="19" t="str">
        <f>VLOOKUP(W3898,'Verweis Vertreter'!$A$2:$B$24,2,FALSE)</f>
        <v>Ximena Morales</v>
      </c>
      <c r="AB3898" s="12">
        <f t="shared" si="540"/>
        <v>1</v>
      </c>
      <c r="AC3898" s="12">
        <f t="shared" si="545"/>
        <v>264.87009999999998</v>
      </c>
      <c r="AD3898" s="12">
        <f t="shared" si="546"/>
        <v>265</v>
      </c>
      <c r="AE3898" s="12">
        <f t="shared" si="541"/>
        <v>265</v>
      </c>
      <c r="AF3898" s="12">
        <f t="shared" si="542"/>
        <v>0.12989999999999999</v>
      </c>
      <c r="AG3898" s="12">
        <f t="shared" si="543"/>
        <v>0.13</v>
      </c>
      <c r="AH3898" s="9">
        <f t="shared" si="547"/>
        <v>4.9056603773584906E-4</v>
      </c>
      <c r="AI3898" s="14">
        <f>VLOOKUP(E3898,'Verweis Faktor'!$A:$B,2,FALSE)</f>
        <v>1</v>
      </c>
      <c r="AJ3898" s="14"/>
      <c r="AK3898" s="14" t="str">
        <f>IF(AL3898="Ja","Versandkosten",VLOOKUP(E3898,'Verweis Belegart'!$A$2:$B$9,2,FALSE))</f>
        <v>Hardware</v>
      </c>
      <c r="AL3898" s="14" t="str">
        <f t="shared" si="548"/>
        <v>Nein</v>
      </c>
      <c r="AM3898" s="14" t="str">
        <f t="shared" si="544"/>
        <v>Positiv</v>
      </c>
    </row>
    <row r="3899" spans="1:39" ht="17.25" customHeight="1" x14ac:dyDescent="0.35">
      <c r="A3899" s="17">
        <v>14573836</v>
      </c>
      <c r="B3899" s="2" t="s">
        <v>2197</v>
      </c>
      <c r="C3899" s="1">
        <v>2025001</v>
      </c>
      <c r="D3899" s="1">
        <v>2001019</v>
      </c>
      <c r="E3899" s="2" t="s">
        <v>34</v>
      </c>
      <c r="F3899" s="2" t="s">
        <v>142</v>
      </c>
      <c r="G3899" s="2" t="s">
        <v>66</v>
      </c>
      <c r="H3899" s="2" t="s">
        <v>1542</v>
      </c>
      <c r="I3899" s="2" t="s">
        <v>1543</v>
      </c>
      <c r="J3899" s="2" t="s">
        <v>103</v>
      </c>
      <c r="K3899" s="2" t="s">
        <v>87</v>
      </c>
      <c r="L3899" s="2" t="s">
        <v>1544</v>
      </c>
      <c r="M3899" s="2" t="s">
        <v>1545</v>
      </c>
      <c r="N3899" s="2" t="s">
        <v>1546</v>
      </c>
      <c r="O3899" s="3">
        <v>1</v>
      </c>
      <c r="P3899" s="3">
        <v>110.79989999999999</v>
      </c>
      <c r="Q3899" s="3">
        <v>115</v>
      </c>
      <c r="R3899" s="3">
        <v>115</v>
      </c>
      <c r="S3899" s="3">
        <v>4.2000999999999999</v>
      </c>
      <c r="T3899" s="3">
        <v>4.2</v>
      </c>
      <c r="U3899" s="3">
        <v>3.65</v>
      </c>
      <c r="V3899" s="2" t="s">
        <v>927</v>
      </c>
      <c r="W3899" s="2" t="s">
        <v>928</v>
      </c>
      <c r="X3899" s="2" t="s">
        <v>72</v>
      </c>
      <c r="Y3899" s="19" t="str">
        <f>VLOOKUP(G3899,'Verweis Kd-Gruppe'!$A$2:$B$8,2,FALSE)</f>
        <v>EXP</v>
      </c>
      <c r="Z3899" s="19" t="str">
        <f>VLOOKUP(J3899,'Verweis Art-Gruppe'!$A$2:$B$15,2,FALSE)</f>
        <v>Geräte</v>
      </c>
      <c r="AA3899" s="19" t="str">
        <f>VLOOKUP(W3899,'Verweis Vertreter'!$A$2:$B$24,2,FALSE)</f>
        <v>Ximena Morales</v>
      </c>
      <c r="AB3899" s="12">
        <f t="shared" si="540"/>
        <v>1</v>
      </c>
      <c r="AC3899" s="12">
        <f t="shared" si="545"/>
        <v>110.79989999999999</v>
      </c>
      <c r="AD3899" s="12">
        <f t="shared" si="546"/>
        <v>115</v>
      </c>
      <c r="AE3899" s="12">
        <f t="shared" si="541"/>
        <v>115</v>
      </c>
      <c r="AF3899" s="12">
        <f t="shared" si="542"/>
        <v>4.2000999999999999</v>
      </c>
      <c r="AG3899" s="12">
        <f t="shared" si="543"/>
        <v>4.2</v>
      </c>
      <c r="AH3899" s="9">
        <f t="shared" si="547"/>
        <v>3.6521739130434785E-2</v>
      </c>
      <c r="AI3899" s="14">
        <f>VLOOKUP(E3899,'Verweis Faktor'!$A:$B,2,FALSE)</f>
        <v>1</v>
      </c>
      <c r="AJ3899" s="14"/>
      <c r="AK3899" s="14" t="str">
        <f>IF(AL3899="Ja","Versandkosten",VLOOKUP(E3899,'Verweis Belegart'!$A$2:$B$9,2,FALSE))</f>
        <v>Hardware</v>
      </c>
      <c r="AL3899" s="14" t="str">
        <f t="shared" si="548"/>
        <v>Nein</v>
      </c>
      <c r="AM3899" s="14" t="str">
        <f t="shared" si="544"/>
        <v>Positiv</v>
      </c>
    </row>
    <row r="3900" spans="1:39" ht="17.25" customHeight="1" x14ac:dyDescent="0.35">
      <c r="A3900" s="17">
        <v>14573836</v>
      </c>
      <c r="B3900" s="2" t="s">
        <v>2197</v>
      </c>
      <c r="C3900" s="1">
        <v>2025001</v>
      </c>
      <c r="D3900" s="1">
        <v>2001019</v>
      </c>
      <c r="E3900" s="2" t="s">
        <v>34</v>
      </c>
      <c r="F3900" s="2" t="s">
        <v>142</v>
      </c>
      <c r="G3900" s="2" t="s">
        <v>66</v>
      </c>
      <c r="H3900" s="2" t="s">
        <v>1542</v>
      </c>
      <c r="I3900" s="2" t="s">
        <v>1543</v>
      </c>
      <c r="J3900" s="2" t="s">
        <v>103</v>
      </c>
      <c r="K3900" s="2" t="s">
        <v>91</v>
      </c>
      <c r="L3900" s="2" t="s">
        <v>1684</v>
      </c>
      <c r="M3900" s="2" t="s">
        <v>1685</v>
      </c>
      <c r="N3900" s="2" t="s">
        <v>684</v>
      </c>
      <c r="O3900" s="3">
        <v>10</v>
      </c>
      <c r="P3900" s="3">
        <v>76</v>
      </c>
      <c r="Q3900" s="3">
        <v>82</v>
      </c>
      <c r="R3900" s="3">
        <v>820</v>
      </c>
      <c r="S3900" s="3">
        <v>6</v>
      </c>
      <c r="T3900" s="3">
        <v>60</v>
      </c>
      <c r="U3900" s="3">
        <v>7.31</v>
      </c>
      <c r="V3900" s="2" t="s">
        <v>927</v>
      </c>
      <c r="W3900" s="2" t="s">
        <v>928</v>
      </c>
      <c r="X3900" s="2" t="s">
        <v>72</v>
      </c>
      <c r="Y3900" s="19" t="str">
        <f>VLOOKUP(G3900,'Verweis Kd-Gruppe'!$A$2:$B$8,2,FALSE)</f>
        <v>EXP</v>
      </c>
      <c r="Z3900" s="19" t="str">
        <f>VLOOKUP(J3900,'Verweis Art-Gruppe'!$A$2:$B$15,2,FALSE)</f>
        <v>Geräte</v>
      </c>
      <c r="AA3900" s="19" t="str">
        <f>VLOOKUP(W3900,'Verweis Vertreter'!$A$2:$B$24,2,FALSE)</f>
        <v>Ximena Morales</v>
      </c>
      <c r="AB3900" s="12">
        <f t="shared" si="540"/>
        <v>10</v>
      </c>
      <c r="AC3900" s="12">
        <f t="shared" si="545"/>
        <v>76</v>
      </c>
      <c r="AD3900" s="12">
        <f t="shared" si="546"/>
        <v>82</v>
      </c>
      <c r="AE3900" s="12">
        <f t="shared" si="541"/>
        <v>820</v>
      </c>
      <c r="AF3900" s="12">
        <f t="shared" si="542"/>
        <v>6</v>
      </c>
      <c r="AG3900" s="12">
        <f t="shared" si="543"/>
        <v>60</v>
      </c>
      <c r="AH3900" s="9">
        <f t="shared" si="547"/>
        <v>7.3170731707317069E-2</v>
      </c>
      <c r="AI3900" s="14">
        <f>VLOOKUP(E3900,'Verweis Faktor'!$A:$B,2,FALSE)</f>
        <v>1</v>
      </c>
      <c r="AJ3900" s="14"/>
      <c r="AK3900" s="14" t="str">
        <f>IF(AL3900="Ja","Versandkosten",VLOOKUP(E3900,'Verweis Belegart'!$A$2:$B$9,2,FALSE))</f>
        <v>Hardware</v>
      </c>
      <c r="AL3900" s="14" t="str">
        <f t="shared" si="548"/>
        <v>Nein</v>
      </c>
      <c r="AM3900" s="14" t="str">
        <f t="shared" si="544"/>
        <v>Positiv</v>
      </c>
    </row>
    <row r="3901" spans="1:39" ht="17.25" customHeight="1" x14ac:dyDescent="0.35">
      <c r="A3901" s="17">
        <v>14573836</v>
      </c>
      <c r="B3901" s="2" t="s">
        <v>2197</v>
      </c>
      <c r="C3901" s="1">
        <v>2025001</v>
      </c>
      <c r="D3901" s="1">
        <v>2001019</v>
      </c>
      <c r="E3901" s="2" t="s">
        <v>34</v>
      </c>
      <c r="F3901" s="2" t="s">
        <v>142</v>
      </c>
      <c r="G3901" s="2" t="s">
        <v>66</v>
      </c>
      <c r="H3901" s="2" t="s">
        <v>1542</v>
      </c>
      <c r="I3901" s="2" t="s">
        <v>1543</v>
      </c>
      <c r="J3901" s="2" t="s">
        <v>304</v>
      </c>
      <c r="K3901" s="2" t="s">
        <v>95</v>
      </c>
      <c r="L3901" s="2" t="s">
        <v>825</v>
      </c>
      <c r="M3901" s="2" t="s">
        <v>826</v>
      </c>
      <c r="N3901" s="2" t="s">
        <v>827</v>
      </c>
      <c r="O3901" s="3">
        <v>6</v>
      </c>
      <c r="P3901" s="3">
        <v>105.0431</v>
      </c>
      <c r="Q3901" s="3">
        <v>114</v>
      </c>
      <c r="R3901" s="3">
        <v>684</v>
      </c>
      <c r="S3901" s="3">
        <v>8.9568999999999992</v>
      </c>
      <c r="T3901" s="3">
        <v>53.74</v>
      </c>
      <c r="U3901" s="3">
        <v>7.85</v>
      </c>
      <c r="V3901" s="2" t="s">
        <v>927</v>
      </c>
      <c r="W3901" s="2" t="s">
        <v>928</v>
      </c>
      <c r="X3901" s="2" t="s">
        <v>72</v>
      </c>
      <c r="Y3901" s="19" t="str">
        <f>VLOOKUP(G3901,'Verweis Kd-Gruppe'!$A$2:$B$8,2,FALSE)</f>
        <v>EXP</v>
      </c>
      <c r="Z3901" s="19" t="str">
        <f>VLOOKUP(J3901,'Verweis Art-Gruppe'!$A$2:$B$15,2,FALSE)</f>
        <v>Zubehör</v>
      </c>
      <c r="AA3901" s="19" t="str">
        <f>VLOOKUP(W3901,'Verweis Vertreter'!$A$2:$B$24,2,FALSE)</f>
        <v>Ximena Morales</v>
      </c>
      <c r="AB3901" s="12">
        <f t="shared" si="540"/>
        <v>6</v>
      </c>
      <c r="AC3901" s="12">
        <f t="shared" si="545"/>
        <v>105.0431</v>
      </c>
      <c r="AD3901" s="12">
        <f t="shared" si="546"/>
        <v>114</v>
      </c>
      <c r="AE3901" s="12">
        <f t="shared" si="541"/>
        <v>684</v>
      </c>
      <c r="AF3901" s="12">
        <f t="shared" si="542"/>
        <v>8.9568999999999992</v>
      </c>
      <c r="AG3901" s="12">
        <f t="shared" si="543"/>
        <v>53.74</v>
      </c>
      <c r="AH3901" s="9">
        <f t="shared" si="547"/>
        <v>7.8567251461988313E-2</v>
      </c>
      <c r="AI3901" s="14">
        <f>VLOOKUP(E3901,'Verweis Faktor'!$A:$B,2,FALSE)</f>
        <v>1</v>
      </c>
      <c r="AJ3901" s="14"/>
      <c r="AK3901" s="14" t="str">
        <f>IF(AL3901="Ja","Versandkosten",VLOOKUP(E3901,'Verweis Belegart'!$A$2:$B$9,2,FALSE))</f>
        <v>Hardware</v>
      </c>
      <c r="AL3901" s="14" t="str">
        <f t="shared" si="548"/>
        <v>Nein</v>
      </c>
      <c r="AM3901" s="14" t="str">
        <f t="shared" si="544"/>
        <v>Positiv</v>
      </c>
    </row>
    <row r="3902" spans="1:39" ht="17.25" customHeight="1" x14ac:dyDescent="0.35">
      <c r="A3902" s="17">
        <v>14573836</v>
      </c>
      <c r="B3902" s="2" t="s">
        <v>2197</v>
      </c>
      <c r="C3902" s="1">
        <v>2025001</v>
      </c>
      <c r="D3902" s="1">
        <v>2001019</v>
      </c>
      <c r="E3902" s="2" t="s">
        <v>34</v>
      </c>
      <c r="F3902" s="2" t="s">
        <v>142</v>
      </c>
      <c r="G3902" s="2" t="s">
        <v>66</v>
      </c>
      <c r="H3902" s="2" t="s">
        <v>1542</v>
      </c>
      <c r="I3902" s="2" t="s">
        <v>1543</v>
      </c>
      <c r="J3902" s="2" t="s">
        <v>103</v>
      </c>
      <c r="K3902" s="2" t="s">
        <v>99</v>
      </c>
      <c r="L3902" s="2" t="s">
        <v>2161</v>
      </c>
      <c r="M3902" s="2" t="s">
        <v>2162</v>
      </c>
      <c r="N3902" s="2" t="s">
        <v>1142</v>
      </c>
      <c r="O3902" s="3">
        <v>5</v>
      </c>
      <c r="P3902" s="3">
        <v>93</v>
      </c>
      <c r="Q3902" s="3">
        <v>89</v>
      </c>
      <c r="R3902" s="3">
        <v>445</v>
      </c>
      <c r="S3902" s="3">
        <v>-4</v>
      </c>
      <c r="T3902" s="3">
        <v>-20</v>
      </c>
      <c r="U3902" s="3">
        <v>-4.49</v>
      </c>
      <c r="V3902" s="2" t="s">
        <v>927</v>
      </c>
      <c r="W3902" s="2" t="s">
        <v>928</v>
      </c>
      <c r="X3902" s="2" t="s">
        <v>72</v>
      </c>
      <c r="Y3902" s="19" t="str">
        <f>VLOOKUP(G3902,'Verweis Kd-Gruppe'!$A$2:$B$8,2,FALSE)</f>
        <v>EXP</v>
      </c>
      <c r="Z3902" s="19" t="str">
        <f>VLOOKUP(J3902,'Verweis Art-Gruppe'!$A$2:$B$15,2,FALSE)</f>
        <v>Geräte</v>
      </c>
      <c r="AA3902" s="19" t="str">
        <f>VLOOKUP(W3902,'Verweis Vertreter'!$A$2:$B$24,2,FALSE)</f>
        <v>Ximena Morales</v>
      </c>
      <c r="AB3902" s="12">
        <f t="shared" si="540"/>
        <v>5</v>
      </c>
      <c r="AC3902" s="12">
        <f t="shared" si="545"/>
        <v>93</v>
      </c>
      <c r="AD3902" s="12">
        <f t="shared" si="546"/>
        <v>89</v>
      </c>
      <c r="AE3902" s="12">
        <f t="shared" si="541"/>
        <v>445</v>
      </c>
      <c r="AF3902" s="12">
        <f t="shared" si="542"/>
        <v>-4</v>
      </c>
      <c r="AG3902" s="12">
        <f t="shared" si="543"/>
        <v>-20</v>
      </c>
      <c r="AH3902" s="9">
        <f t="shared" si="547"/>
        <v>-4.49438202247191E-2</v>
      </c>
      <c r="AI3902" s="14">
        <f>VLOOKUP(E3902,'Verweis Faktor'!$A:$B,2,FALSE)</f>
        <v>1</v>
      </c>
      <c r="AJ3902" s="14"/>
      <c r="AK3902" s="14" t="str">
        <f>IF(AL3902="Ja","Versandkosten",VLOOKUP(E3902,'Verweis Belegart'!$A$2:$B$9,2,FALSE))</f>
        <v>Hardware</v>
      </c>
      <c r="AL3902" s="14" t="str">
        <f t="shared" si="548"/>
        <v>Nein</v>
      </c>
      <c r="AM3902" s="14" t="str">
        <f t="shared" si="544"/>
        <v>Negativ</v>
      </c>
    </row>
    <row r="3903" spans="1:39" ht="17.25" customHeight="1" x14ac:dyDescent="0.35">
      <c r="A3903" s="17">
        <v>14574004</v>
      </c>
      <c r="B3903" s="2" t="s">
        <v>2197</v>
      </c>
      <c r="C3903" s="1">
        <v>2025001</v>
      </c>
      <c r="D3903" s="1">
        <v>2001020</v>
      </c>
      <c r="E3903" s="2" t="s">
        <v>34</v>
      </c>
      <c r="F3903" s="2" t="s">
        <v>53</v>
      </c>
      <c r="G3903" s="2" t="s">
        <v>66</v>
      </c>
      <c r="H3903" s="2" t="s">
        <v>1157</v>
      </c>
      <c r="I3903" s="2" t="s">
        <v>1158</v>
      </c>
      <c r="J3903" s="2" t="s">
        <v>304</v>
      </c>
      <c r="K3903" s="2" t="s">
        <v>28</v>
      </c>
      <c r="L3903" s="2" t="s">
        <v>1208</v>
      </c>
      <c r="M3903" s="2" t="s">
        <v>1209</v>
      </c>
      <c r="N3903" s="2" t="s">
        <v>1210</v>
      </c>
      <c r="O3903" s="3">
        <v>3</v>
      </c>
      <c r="P3903" s="3">
        <v>181.29769999999999</v>
      </c>
      <c r="Q3903" s="3">
        <v>189</v>
      </c>
      <c r="R3903" s="3">
        <v>567</v>
      </c>
      <c r="S3903" s="3">
        <v>7.7023000000000001</v>
      </c>
      <c r="T3903" s="3">
        <v>23.11</v>
      </c>
      <c r="U3903" s="3">
        <v>4.07</v>
      </c>
      <c r="V3903" s="2" t="s">
        <v>145</v>
      </c>
      <c r="W3903" s="2" t="s">
        <v>146</v>
      </c>
      <c r="X3903" s="2" t="s">
        <v>72</v>
      </c>
      <c r="Y3903" s="19" t="str">
        <f>VLOOKUP(G3903,'Verweis Kd-Gruppe'!$A$2:$B$8,2,FALSE)</f>
        <v>EXP</v>
      </c>
      <c r="Z3903" s="19" t="str">
        <f>VLOOKUP(J3903,'Verweis Art-Gruppe'!$A$2:$B$15,2,FALSE)</f>
        <v>Zubehör</v>
      </c>
      <c r="AA3903" s="19" t="str">
        <f>VLOOKUP(W3903,'Verweis Vertreter'!$A$2:$B$24,2,FALSE)</f>
        <v>Muhsin Yortanli</v>
      </c>
      <c r="AB3903" s="12">
        <f t="shared" si="540"/>
        <v>3</v>
      </c>
      <c r="AC3903" s="12">
        <f t="shared" si="545"/>
        <v>181.29769999999999</v>
      </c>
      <c r="AD3903" s="12">
        <f t="shared" si="546"/>
        <v>189</v>
      </c>
      <c r="AE3903" s="12">
        <f t="shared" si="541"/>
        <v>567</v>
      </c>
      <c r="AF3903" s="12">
        <f t="shared" si="542"/>
        <v>7.7023000000000001</v>
      </c>
      <c r="AG3903" s="12">
        <f t="shared" si="543"/>
        <v>23.11</v>
      </c>
      <c r="AH3903" s="9">
        <f t="shared" si="547"/>
        <v>4.0758377425044089E-2</v>
      </c>
      <c r="AI3903" s="14">
        <f>VLOOKUP(E3903,'Verweis Faktor'!$A:$B,2,FALSE)</f>
        <v>1</v>
      </c>
      <c r="AJ3903" s="14"/>
      <c r="AK3903" s="14" t="str">
        <f>IF(AL3903="Ja","Versandkosten",VLOOKUP(E3903,'Verweis Belegart'!$A$2:$B$9,2,FALSE))</f>
        <v>Hardware</v>
      </c>
      <c r="AL3903" s="14" t="str">
        <f t="shared" si="548"/>
        <v>Nein</v>
      </c>
      <c r="AM3903" s="14" t="str">
        <f t="shared" si="544"/>
        <v>Positiv</v>
      </c>
    </row>
    <row r="3904" spans="1:39" ht="17.25" customHeight="1" x14ac:dyDescent="0.35">
      <c r="A3904" s="17">
        <v>14574004</v>
      </c>
      <c r="B3904" s="2" t="s">
        <v>2197</v>
      </c>
      <c r="C3904" s="1">
        <v>2025001</v>
      </c>
      <c r="D3904" s="1">
        <v>2001020</v>
      </c>
      <c r="E3904" s="2" t="s">
        <v>34</v>
      </c>
      <c r="F3904" s="2" t="s">
        <v>53</v>
      </c>
      <c r="G3904" s="2" t="s">
        <v>66</v>
      </c>
      <c r="H3904" s="2" t="s">
        <v>1157</v>
      </c>
      <c r="I3904" s="2" t="s">
        <v>1158</v>
      </c>
      <c r="J3904" s="2" t="s">
        <v>103</v>
      </c>
      <c r="K3904" s="2" t="s">
        <v>45</v>
      </c>
      <c r="L3904" s="2" t="s">
        <v>1430</v>
      </c>
      <c r="M3904" s="2" t="s">
        <v>1431</v>
      </c>
      <c r="N3904" s="2" t="s">
        <v>1086</v>
      </c>
      <c r="O3904" s="3">
        <v>1</v>
      </c>
      <c r="P3904" s="3">
        <v>80.665300000000002</v>
      </c>
      <c r="Q3904" s="3">
        <v>84</v>
      </c>
      <c r="R3904" s="3">
        <v>84</v>
      </c>
      <c r="S3904" s="3">
        <v>3.3347000000000002</v>
      </c>
      <c r="T3904" s="3">
        <v>3.33</v>
      </c>
      <c r="U3904" s="3">
        <v>3.96</v>
      </c>
      <c r="V3904" s="2" t="s">
        <v>145</v>
      </c>
      <c r="W3904" s="2" t="s">
        <v>146</v>
      </c>
      <c r="X3904" s="2" t="s">
        <v>72</v>
      </c>
      <c r="Y3904" s="19" t="str">
        <f>VLOOKUP(G3904,'Verweis Kd-Gruppe'!$A$2:$B$8,2,FALSE)</f>
        <v>EXP</v>
      </c>
      <c r="Z3904" s="19" t="str">
        <f>VLOOKUP(J3904,'Verweis Art-Gruppe'!$A$2:$B$15,2,FALSE)</f>
        <v>Geräte</v>
      </c>
      <c r="AA3904" s="19" t="str">
        <f>VLOOKUP(W3904,'Verweis Vertreter'!$A$2:$B$24,2,FALSE)</f>
        <v>Muhsin Yortanli</v>
      </c>
      <c r="AB3904" s="12">
        <f t="shared" si="540"/>
        <v>1</v>
      </c>
      <c r="AC3904" s="12">
        <f t="shared" si="545"/>
        <v>80.665300000000002</v>
      </c>
      <c r="AD3904" s="12">
        <f t="shared" si="546"/>
        <v>84</v>
      </c>
      <c r="AE3904" s="12">
        <f t="shared" si="541"/>
        <v>84</v>
      </c>
      <c r="AF3904" s="12">
        <f t="shared" si="542"/>
        <v>3.3347000000000002</v>
      </c>
      <c r="AG3904" s="12">
        <f t="shared" si="543"/>
        <v>3.33</v>
      </c>
      <c r="AH3904" s="9">
        <f t="shared" si="547"/>
        <v>3.9642857142857146E-2</v>
      </c>
      <c r="AI3904" s="14">
        <f>VLOOKUP(E3904,'Verweis Faktor'!$A:$B,2,FALSE)</f>
        <v>1</v>
      </c>
      <c r="AJ3904" s="14"/>
      <c r="AK3904" s="14" t="str">
        <f>IF(AL3904="Ja","Versandkosten",VLOOKUP(E3904,'Verweis Belegart'!$A$2:$B$9,2,FALSE))</f>
        <v>Hardware</v>
      </c>
      <c r="AL3904" s="14" t="str">
        <f t="shared" si="548"/>
        <v>Nein</v>
      </c>
      <c r="AM3904" s="14" t="str">
        <f t="shared" si="544"/>
        <v>Positiv</v>
      </c>
    </row>
    <row r="3905" spans="1:39" ht="17.25" customHeight="1" x14ac:dyDescent="0.35">
      <c r="A3905" s="17">
        <v>14574004</v>
      </c>
      <c r="B3905" s="2" t="s">
        <v>2197</v>
      </c>
      <c r="C3905" s="1">
        <v>2025001</v>
      </c>
      <c r="D3905" s="1">
        <v>2001020</v>
      </c>
      <c r="E3905" s="2" t="s">
        <v>34</v>
      </c>
      <c r="F3905" s="2" t="s">
        <v>53</v>
      </c>
      <c r="G3905" s="2" t="s">
        <v>66</v>
      </c>
      <c r="H3905" s="2" t="s">
        <v>1157</v>
      </c>
      <c r="I3905" s="2" t="s">
        <v>1158</v>
      </c>
      <c r="J3905" s="2" t="s">
        <v>103</v>
      </c>
      <c r="K3905" s="2" t="s">
        <v>49</v>
      </c>
      <c r="L3905" s="2" t="s">
        <v>129</v>
      </c>
      <c r="M3905" s="2" t="s">
        <v>130</v>
      </c>
      <c r="N3905" s="2" t="s">
        <v>131</v>
      </c>
      <c r="O3905" s="3">
        <v>30</v>
      </c>
      <c r="P3905" s="3">
        <v>164.89410000000001</v>
      </c>
      <c r="Q3905" s="3">
        <v>170</v>
      </c>
      <c r="R3905" s="3">
        <v>5100</v>
      </c>
      <c r="S3905" s="3">
        <v>5.1059000000000001</v>
      </c>
      <c r="T3905" s="3">
        <v>153.18</v>
      </c>
      <c r="U3905" s="3">
        <v>3</v>
      </c>
      <c r="V3905" s="2" t="s">
        <v>145</v>
      </c>
      <c r="W3905" s="2" t="s">
        <v>146</v>
      </c>
      <c r="X3905" s="2" t="s">
        <v>72</v>
      </c>
      <c r="Y3905" s="19" t="str">
        <f>VLOOKUP(G3905,'Verweis Kd-Gruppe'!$A$2:$B$8,2,FALSE)</f>
        <v>EXP</v>
      </c>
      <c r="Z3905" s="19" t="str">
        <f>VLOOKUP(J3905,'Verweis Art-Gruppe'!$A$2:$B$15,2,FALSE)</f>
        <v>Geräte</v>
      </c>
      <c r="AA3905" s="19" t="str">
        <f>VLOOKUP(W3905,'Verweis Vertreter'!$A$2:$B$24,2,FALSE)</f>
        <v>Muhsin Yortanli</v>
      </c>
      <c r="AB3905" s="12">
        <f t="shared" si="540"/>
        <v>30</v>
      </c>
      <c r="AC3905" s="12">
        <f t="shared" si="545"/>
        <v>164.89410000000001</v>
      </c>
      <c r="AD3905" s="12">
        <f t="shared" si="546"/>
        <v>170</v>
      </c>
      <c r="AE3905" s="12">
        <f t="shared" si="541"/>
        <v>5100</v>
      </c>
      <c r="AF3905" s="12">
        <f t="shared" si="542"/>
        <v>5.1059000000000001</v>
      </c>
      <c r="AG3905" s="12">
        <f t="shared" si="543"/>
        <v>153.18</v>
      </c>
      <c r="AH3905" s="9">
        <f t="shared" si="547"/>
        <v>3.0035294117647059E-2</v>
      </c>
      <c r="AI3905" s="14">
        <f>VLOOKUP(E3905,'Verweis Faktor'!$A:$B,2,FALSE)</f>
        <v>1</v>
      </c>
      <c r="AJ3905" s="14"/>
      <c r="AK3905" s="14" t="str">
        <f>IF(AL3905="Ja","Versandkosten",VLOOKUP(E3905,'Verweis Belegart'!$A$2:$B$9,2,FALSE))</f>
        <v>Hardware</v>
      </c>
      <c r="AL3905" s="14" t="str">
        <f t="shared" si="548"/>
        <v>Nein</v>
      </c>
      <c r="AM3905" s="14" t="str">
        <f t="shared" si="544"/>
        <v>Positiv</v>
      </c>
    </row>
    <row r="3906" spans="1:39" ht="17.25" customHeight="1" x14ac:dyDescent="0.35">
      <c r="A3906" s="17">
        <v>14574004</v>
      </c>
      <c r="B3906" s="2" t="s">
        <v>2197</v>
      </c>
      <c r="C3906" s="1">
        <v>2025001</v>
      </c>
      <c r="D3906" s="1">
        <v>2001020</v>
      </c>
      <c r="E3906" s="2" t="s">
        <v>34</v>
      </c>
      <c r="F3906" s="2" t="s">
        <v>53</v>
      </c>
      <c r="G3906" s="2" t="s">
        <v>66</v>
      </c>
      <c r="H3906" s="2" t="s">
        <v>1157</v>
      </c>
      <c r="I3906" s="2" t="s">
        <v>1158</v>
      </c>
      <c r="J3906" s="2" t="s">
        <v>103</v>
      </c>
      <c r="K3906" s="2" t="s">
        <v>79</v>
      </c>
      <c r="L3906" s="2" t="s">
        <v>1084</v>
      </c>
      <c r="M3906" s="2" t="s">
        <v>1085</v>
      </c>
      <c r="N3906" s="2" t="s">
        <v>1086</v>
      </c>
      <c r="O3906" s="3">
        <v>3</v>
      </c>
      <c r="P3906" s="3">
        <v>80.008700000000005</v>
      </c>
      <c r="Q3906" s="3">
        <v>84</v>
      </c>
      <c r="R3906" s="3">
        <v>252</v>
      </c>
      <c r="S3906" s="3">
        <v>3.9912999999999998</v>
      </c>
      <c r="T3906" s="3">
        <v>11.97</v>
      </c>
      <c r="U3906" s="3">
        <v>4.75</v>
      </c>
      <c r="V3906" s="2" t="s">
        <v>145</v>
      </c>
      <c r="W3906" s="2" t="s">
        <v>146</v>
      </c>
      <c r="X3906" s="2" t="s">
        <v>72</v>
      </c>
      <c r="Y3906" s="19" t="str">
        <f>VLOOKUP(G3906,'Verweis Kd-Gruppe'!$A$2:$B$8,2,FALSE)</f>
        <v>EXP</v>
      </c>
      <c r="Z3906" s="19" t="str">
        <f>VLOOKUP(J3906,'Verweis Art-Gruppe'!$A$2:$B$15,2,FALSE)</f>
        <v>Geräte</v>
      </c>
      <c r="AA3906" s="19" t="str">
        <f>VLOOKUP(W3906,'Verweis Vertreter'!$A$2:$B$24,2,FALSE)</f>
        <v>Muhsin Yortanli</v>
      </c>
      <c r="AB3906" s="12">
        <f t="shared" si="540"/>
        <v>3</v>
      </c>
      <c r="AC3906" s="12">
        <f t="shared" si="545"/>
        <v>80.008700000000005</v>
      </c>
      <c r="AD3906" s="12">
        <f t="shared" si="546"/>
        <v>84</v>
      </c>
      <c r="AE3906" s="12">
        <f t="shared" si="541"/>
        <v>252</v>
      </c>
      <c r="AF3906" s="12">
        <f t="shared" si="542"/>
        <v>3.9912999999999998</v>
      </c>
      <c r="AG3906" s="12">
        <f t="shared" si="543"/>
        <v>11.97</v>
      </c>
      <c r="AH3906" s="9">
        <f t="shared" si="547"/>
        <v>4.7500000000000001E-2</v>
      </c>
      <c r="AI3906" s="14">
        <f>VLOOKUP(E3906,'Verweis Faktor'!$A:$B,2,FALSE)</f>
        <v>1</v>
      </c>
      <c r="AJ3906" s="14"/>
      <c r="AK3906" s="14" t="str">
        <f>IF(AL3906="Ja","Versandkosten",VLOOKUP(E3906,'Verweis Belegart'!$A$2:$B$9,2,FALSE))</f>
        <v>Hardware</v>
      </c>
      <c r="AL3906" s="14" t="str">
        <f t="shared" si="548"/>
        <v>Nein</v>
      </c>
      <c r="AM3906" s="14" t="str">
        <f t="shared" si="544"/>
        <v>Positiv</v>
      </c>
    </row>
    <row r="3907" spans="1:39" ht="17.25" customHeight="1" x14ac:dyDescent="0.35">
      <c r="A3907" s="17">
        <v>14574004</v>
      </c>
      <c r="B3907" s="2" t="s">
        <v>2197</v>
      </c>
      <c r="C3907" s="1">
        <v>2025001</v>
      </c>
      <c r="D3907" s="1">
        <v>2001020</v>
      </c>
      <c r="E3907" s="2" t="s">
        <v>34</v>
      </c>
      <c r="F3907" s="2" t="s">
        <v>53</v>
      </c>
      <c r="G3907" s="2" t="s">
        <v>66</v>
      </c>
      <c r="H3907" s="2" t="s">
        <v>1157</v>
      </c>
      <c r="I3907" s="2" t="s">
        <v>1158</v>
      </c>
      <c r="J3907" s="2" t="s">
        <v>304</v>
      </c>
      <c r="K3907" s="2" t="s">
        <v>83</v>
      </c>
      <c r="L3907" s="2" t="s">
        <v>382</v>
      </c>
      <c r="M3907" s="2" t="s">
        <v>383</v>
      </c>
      <c r="N3907" s="2" t="s">
        <v>384</v>
      </c>
      <c r="O3907" s="3">
        <v>1</v>
      </c>
      <c r="P3907" s="3">
        <v>145.5</v>
      </c>
      <c r="Q3907" s="3">
        <v>149</v>
      </c>
      <c r="R3907" s="3">
        <v>149</v>
      </c>
      <c r="S3907" s="3">
        <v>3.5</v>
      </c>
      <c r="T3907" s="3">
        <v>3.5</v>
      </c>
      <c r="U3907" s="3">
        <v>2.34</v>
      </c>
      <c r="V3907" s="2" t="s">
        <v>145</v>
      </c>
      <c r="W3907" s="2" t="s">
        <v>146</v>
      </c>
      <c r="X3907" s="2" t="s">
        <v>72</v>
      </c>
      <c r="Y3907" s="19" t="str">
        <f>VLOOKUP(G3907,'Verweis Kd-Gruppe'!$A$2:$B$8,2,FALSE)</f>
        <v>EXP</v>
      </c>
      <c r="Z3907" s="19" t="str">
        <f>VLOOKUP(J3907,'Verweis Art-Gruppe'!$A$2:$B$15,2,FALSE)</f>
        <v>Zubehör</v>
      </c>
      <c r="AA3907" s="19" t="str">
        <f>VLOOKUP(W3907,'Verweis Vertreter'!$A$2:$B$24,2,FALSE)</f>
        <v>Muhsin Yortanli</v>
      </c>
      <c r="AB3907" s="12">
        <f t="shared" ref="AB3907:AB3970" si="549">$AI3907*O3907</f>
        <v>1</v>
      </c>
      <c r="AC3907" s="12">
        <f t="shared" si="545"/>
        <v>145.5</v>
      </c>
      <c r="AD3907" s="12">
        <f t="shared" si="546"/>
        <v>149</v>
      </c>
      <c r="AE3907" s="12">
        <f t="shared" ref="AE3907:AE3970" si="550">$AI3907*R3907</f>
        <v>149</v>
      </c>
      <c r="AF3907" s="12">
        <f t="shared" ref="AF3907:AF3970" si="551">$AI3907*S3907</f>
        <v>3.5</v>
      </c>
      <c r="AG3907" s="12">
        <f t="shared" ref="AG3907:AG3970" si="552">$AI3907*T3907</f>
        <v>3.5</v>
      </c>
      <c r="AH3907" s="9">
        <f t="shared" si="547"/>
        <v>2.3489932885906041E-2</v>
      </c>
      <c r="AI3907" s="14">
        <f>VLOOKUP(E3907,'Verweis Faktor'!$A:$B,2,FALSE)</f>
        <v>1</v>
      </c>
      <c r="AJ3907" s="14"/>
      <c r="AK3907" s="14" t="str">
        <f>IF(AL3907="Ja","Versandkosten",VLOOKUP(E3907,'Verweis Belegart'!$A$2:$B$9,2,FALSE))</f>
        <v>Hardware</v>
      </c>
      <c r="AL3907" s="14" t="str">
        <f t="shared" si="548"/>
        <v>Nein</v>
      </c>
      <c r="AM3907" s="14" t="str">
        <f t="shared" ref="AM3907:AM3970" si="553">IF(AG3907&lt;0,"Negativ","Positiv")</f>
        <v>Positiv</v>
      </c>
    </row>
    <row r="3908" spans="1:39" ht="17.25" customHeight="1" x14ac:dyDescent="0.35">
      <c r="A3908" s="17">
        <v>14573310</v>
      </c>
      <c r="B3908" s="2" t="s">
        <v>2197</v>
      </c>
      <c r="C3908" s="1">
        <v>2025001</v>
      </c>
      <c r="D3908" s="1">
        <v>2001021</v>
      </c>
      <c r="E3908" s="2" t="s">
        <v>34</v>
      </c>
      <c r="F3908" s="2" t="s">
        <v>53</v>
      </c>
      <c r="G3908" s="2" t="s">
        <v>66</v>
      </c>
      <c r="H3908" s="2" t="s">
        <v>1390</v>
      </c>
      <c r="I3908" s="2" t="s">
        <v>1391</v>
      </c>
      <c r="J3908" s="2" t="s">
        <v>103</v>
      </c>
      <c r="K3908" s="2" t="s">
        <v>28</v>
      </c>
      <c r="L3908" s="2" t="s">
        <v>2357</v>
      </c>
      <c r="M3908" s="2" t="s">
        <v>2358</v>
      </c>
      <c r="N3908" s="2" t="s">
        <v>2359</v>
      </c>
      <c r="O3908" s="3">
        <v>2</v>
      </c>
      <c r="P3908" s="3">
        <v>246.6</v>
      </c>
      <c r="Q3908" s="3">
        <v>289</v>
      </c>
      <c r="R3908" s="3">
        <v>578</v>
      </c>
      <c r="S3908" s="3">
        <v>42.4</v>
      </c>
      <c r="T3908" s="3">
        <v>84.8</v>
      </c>
      <c r="U3908" s="3">
        <v>14.67</v>
      </c>
      <c r="V3908" s="2" t="s">
        <v>927</v>
      </c>
      <c r="W3908" s="2" t="s">
        <v>928</v>
      </c>
      <c r="X3908" s="2" t="s">
        <v>72</v>
      </c>
      <c r="Y3908" s="19" t="str">
        <f>VLOOKUP(G3908,'Verweis Kd-Gruppe'!$A$2:$B$8,2,FALSE)</f>
        <v>EXP</v>
      </c>
      <c r="Z3908" s="19" t="str">
        <f>VLOOKUP(J3908,'Verweis Art-Gruppe'!$A$2:$B$15,2,FALSE)</f>
        <v>Geräte</v>
      </c>
      <c r="AA3908" s="19" t="str">
        <f>VLOOKUP(W3908,'Verweis Vertreter'!$A$2:$B$24,2,FALSE)</f>
        <v>Ximena Morales</v>
      </c>
      <c r="AB3908" s="12">
        <f t="shared" si="549"/>
        <v>2</v>
      </c>
      <c r="AC3908" s="12">
        <f t="shared" ref="AC3908:AC3971" si="554">P3908</f>
        <v>246.6</v>
      </c>
      <c r="AD3908" s="12">
        <f t="shared" ref="AD3908:AD3971" si="555">Q3908</f>
        <v>289</v>
      </c>
      <c r="AE3908" s="12">
        <f t="shared" si="550"/>
        <v>578</v>
      </c>
      <c r="AF3908" s="12">
        <f t="shared" si="551"/>
        <v>42.4</v>
      </c>
      <c r="AG3908" s="12">
        <f t="shared" si="552"/>
        <v>84.8</v>
      </c>
      <c r="AH3908" s="9">
        <f t="shared" ref="AH3908:AH3971" si="556">IF(AF3908=0,0,AG3908/AE3908*AI3908)</f>
        <v>0.14671280276816609</v>
      </c>
      <c r="AI3908" s="14">
        <f>VLOOKUP(E3908,'Verweis Faktor'!$A:$B,2,FALSE)</f>
        <v>1</v>
      </c>
      <c r="AJ3908" s="14"/>
      <c r="AK3908" s="14" t="str">
        <f>IF(AL3908="Ja","Versandkosten",VLOOKUP(E3908,'Verweis Belegart'!$A$2:$B$9,2,FALSE))</f>
        <v>Hardware</v>
      </c>
      <c r="AL3908" s="14" t="str">
        <f t="shared" ref="AL3908:AL3971" si="557">IF(ISNUMBER(FIND("Versandkosten",M3908)),"Ja","Nein")</f>
        <v>Nein</v>
      </c>
      <c r="AM3908" s="14" t="str">
        <f t="shared" si="553"/>
        <v>Positiv</v>
      </c>
    </row>
    <row r="3909" spans="1:39" ht="17.25" customHeight="1" x14ac:dyDescent="0.35">
      <c r="A3909" s="17">
        <v>14573310</v>
      </c>
      <c r="B3909" s="2" t="s">
        <v>2197</v>
      </c>
      <c r="C3909" s="1">
        <v>2025001</v>
      </c>
      <c r="D3909" s="1">
        <v>2001021</v>
      </c>
      <c r="E3909" s="2" t="s">
        <v>34</v>
      </c>
      <c r="F3909" s="2" t="s">
        <v>53</v>
      </c>
      <c r="G3909" s="2" t="s">
        <v>66</v>
      </c>
      <c r="H3909" s="2" t="s">
        <v>1390</v>
      </c>
      <c r="I3909" s="2" t="s">
        <v>1391</v>
      </c>
      <c r="J3909" s="2" t="s">
        <v>103</v>
      </c>
      <c r="K3909" s="2" t="s">
        <v>45</v>
      </c>
      <c r="L3909" s="2" t="s">
        <v>2360</v>
      </c>
      <c r="M3909" s="2" t="s">
        <v>2361</v>
      </c>
      <c r="N3909" s="2" t="s">
        <v>1832</v>
      </c>
      <c r="O3909" s="3">
        <v>3</v>
      </c>
      <c r="P3909" s="3">
        <v>593</v>
      </c>
      <c r="Q3909" s="3">
        <v>649</v>
      </c>
      <c r="R3909" s="3">
        <v>1947</v>
      </c>
      <c r="S3909" s="3">
        <v>56</v>
      </c>
      <c r="T3909" s="3">
        <v>168</v>
      </c>
      <c r="U3909" s="3">
        <v>8.6199999999999992</v>
      </c>
      <c r="V3909" s="2" t="s">
        <v>927</v>
      </c>
      <c r="W3909" s="2" t="s">
        <v>928</v>
      </c>
      <c r="X3909" s="2" t="s">
        <v>72</v>
      </c>
      <c r="Y3909" s="19" t="str">
        <f>VLOOKUP(G3909,'Verweis Kd-Gruppe'!$A$2:$B$8,2,FALSE)</f>
        <v>EXP</v>
      </c>
      <c r="Z3909" s="19" t="str">
        <f>VLOOKUP(J3909,'Verweis Art-Gruppe'!$A$2:$B$15,2,FALSE)</f>
        <v>Geräte</v>
      </c>
      <c r="AA3909" s="19" t="str">
        <f>VLOOKUP(W3909,'Verweis Vertreter'!$A$2:$B$24,2,FALSE)</f>
        <v>Ximena Morales</v>
      </c>
      <c r="AB3909" s="12">
        <f t="shared" si="549"/>
        <v>3</v>
      </c>
      <c r="AC3909" s="12">
        <f t="shared" si="554"/>
        <v>593</v>
      </c>
      <c r="AD3909" s="12">
        <f t="shared" si="555"/>
        <v>649</v>
      </c>
      <c r="AE3909" s="12">
        <f t="shared" si="550"/>
        <v>1947</v>
      </c>
      <c r="AF3909" s="12">
        <f t="shared" si="551"/>
        <v>56</v>
      </c>
      <c r="AG3909" s="12">
        <f t="shared" si="552"/>
        <v>168</v>
      </c>
      <c r="AH3909" s="9">
        <f t="shared" si="556"/>
        <v>8.6286594761171037E-2</v>
      </c>
      <c r="AI3909" s="14">
        <f>VLOOKUP(E3909,'Verweis Faktor'!$A:$B,2,FALSE)</f>
        <v>1</v>
      </c>
      <c r="AJ3909" s="14"/>
      <c r="AK3909" s="14" t="str">
        <f>IF(AL3909="Ja","Versandkosten",VLOOKUP(E3909,'Verweis Belegart'!$A$2:$B$9,2,FALSE))</f>
        <v>Hardware</v>
      </c>
      <c r="AL3909" s="14" t="str">
        <f t="shared" si="557"/>
        <v>Nein</v>
      </c>
      <c r="AM3909" s="14" t="str">
        <f t="shared" si="553"/>
        <v>Positiv</v>
      </c>
    </row>
    <row r="3910" spans="1:39" ht="17.25" customHeight="1" x14ac:dyDescent="0.35">
      <c r="A3910" s="17">
        <v>14573310</v>
      </c>
      <c r="B3910" s="2" t="s">
        <v>2197</v>
      </c>
      <c r="C3910" s="1">
        <v>2025001</v>
      </c>
      <c r="D3910" s="1">
        <v>2001021</v>
      </c>
      <c r="E3910" s="2" t="s">
        <v>34</v>
      </c>
      <c r="F3910" s="2" t="s">
        <v>53</v>
      </c>
      <c r="G3910" s="2" t="s">
        <v>66</v>
      </c>
      <c r="H3910" s="2" t="s">
        <v>1390</v>
      </c>
      <c r="I3910" s="2" t="s">
        <v>1391</v>
      </c>
      <c r="J3910" s="2" t="s">
        <v>103</v>
      </c>
      <c r="K3910" s="2" t="s">
        <v>49</v>
      </c>
      <c r="L3910" s="2" t="s">
        <v>2066</v>
      </c>
      <c r="M3910" s="2" t="s">
        <v>2067</v>
      </c>
      <c r="N3910" s="2" t="s">
        <v>670</v>
      </c>
      <c r="O3910" s="3">
        <v>2</v>
      </c>
      <c r="P3910" s="3">
        <v>327</v>
      </c>
      <c r="Q3910" s="3">
        <v>355</v>
      </c>
      <c r="R3910" s="3">
        <v>710</v>
      </c>
      <c r="S3910" s="3">
        <v>28</v>
      </c>
      <c r="T3910" s="3">
        <v>56</v>
      </c>
      <c r="U3910" s="3">
        <v>7.88</v>
      </c>
      <c r="V3910" s="2" t="s">
        <v>927</v>
      </c>
      <c r="W3910" s="2" t="s">
        <v>928</v>
      </c>
      <c r="X3910" s="2" t="s">
        <v>72</v>
      </c>
      <c r="Y3910" s="19" t="str">
        <f>VLOOKUP(G3910,'Verweis Kd-Gruppe'!$A$2:$B$8,2,FALSE)</f>
        <v>EXP</v>
      </c>
      <c r="Z3910" s="19" t="str">
        <f>VLOOKUP(J3910,'Verweis Art-Gruppe'!$A$2:$B$15,2,FALSE)</f>
        <v>Geräte</v>
      </c>
      <c r="AA3910" s="19" t="str">
        <f>VLOOKUP(W3910,'Verweis Vertreter'!$A$2:$B$24,2,FALSE)</f>
        <v>Ximena Morales</v>
      </c>
      <c r="AB3910" s="12">
        <f t="shared" si="549"/>
        <v>2</v>
      </c>
      <c r="AC3910" s="12">
        <f t="shared" si="554"/>
        <v>327</v>
      </c>
      <c r="AD3910" s="12">
        <f t="shared" si="555"/>
        <v>355</v>
      </c>
      <c r="AE3910" s="12">
        <f t="shared" si="550"/>
        <v>710</v>
      </c>
      <c r="AF3910" s="12">
        <f t="shared" si="551"/>
        <v>28</v>
      </c>
      <c r="AG3910" s="12">
        <f t="shared" si="552"/>
        <v>56</v>
      </c>
      <c r="AH3910" s="9">
        <f t="shared" si="556"/>
        <v>7.8873239436619724E-2</v>
      </c>
      <c r="AI3910" s="14">
        <f>VLOOKUP(E3910,'Verweis Faktor'!$A:$B,2,FALSE)</f>
        <v>1</v>
      </c>
      <c r="AJ3910" s="14"/>
      <c r="AK3910" s="14" t="str">
        <f>IF(AL3910="Ja","Versandkosten",VLOOKUP(E3910,'Verweis Belegart'!$A$2:$B$9,2,FALSE))</f>
        <v>Hardware</v>
      </c>
      <c r="AL3910" s="14" t="str">
        <f t="shared" si="557"/>
        <v>Nein</v>
      </c>
      <c r="AM3910" s="14" t="str">
        <f t="shared" si="553"/>
        <v>Positiv</v>
      </c>
    </row>
    <row r="3911" spans="1:39" ht="17.25" customHeight="1" x14ac:dyDescent="0.35">
      <c r="A3911" s="17">
        <v>14573310</v>
      </c>
      <c r="B3911" s="2" t="s">
        <v>2197</v>
      </c>
      <c r="C3911" s="1">
        <v>2025001</v>
      </c>
      <c r="D3911" s="1">
        <v>2001021</v>
      </c>
      <c r="E3911" s="2" t="s">
        <v>34</v>
      </c>
      <c r="F3911" s="2" t="s">
        <v>53</v>
      </c>
      <c r="G3911" s="2" t="s">
        <v>66</v>
      </c>
      <c r="H3911" s="2" t="s">
        <v>1390</v>
      </c>
      <c r="I3911" s="2" t="s">
        <v>1391</v>
      </c>
      <c r="J3911" s="2" t="s">
        <v>103</v>
      </c>
      <c r="K3911" s="2" t="s">
        <v>79</v>
      </c>
      <c r="L3911" s="2" t="s">
        <v>334</v>
      </c>
      <c r="M3911" s="2" t="s">
        <v>335</v>
      </c>
      <c r="N3911" s="2" t="s">
        <v>310</v>
      </c>
      <c r="O3911" s="3">
        <v>2</v>
      </c>
      <c r="P3911" s="3">
        <v>483.93950000000001</v>
      </c>
      <c r="Q3911" s="3">
        <v>495</v>
      </c>
      <c r="R3911" s="3">
        <v>990</v>
      </c>
      <c r="S3911" s="3">
        <v>11.060499999999999</v>
      </c>
      <c r="T3911" s="3">
        <v>22.12</v>
      </c>
      <c r="U3911" s="3">
        <v>2.23</v>
      </c>
      <c r="V3911" s="2" t="s">
        <v>927</v>
      </c>
      <c r="W3911" s="2" t="s">
        <v>928</v>
      </c>
      <c r="X3911" s="2" t="s">
        <v>72</v>
      </c>
      <c r="Y3911" s="19" t="str">
        <f>VLOOKUP(G3911,'Verweis Kd-Gruppe'!$A$2:$B$8,2,FALSE)</f>
        <v>EXP</v>
      </c>
      <c r="Z3911" s="19" t="str">
        <f>VLOOKUP(J3911,'Verweis Art-Gruppe'!$A$2:$B$15,2,FALSE)</f>
        <v>Geräte</v>
      </c>
      <c r="AA3911" s="19" t="str">
        <f>VLOOKUP(W3911,'Verweis Vertreter'!$A$2:$B$24,2,FALSE)</f>
        <v>Ximena Morales</v>
      </c>
      <c r="AB3911" s="12">
        <f t="shared" si="549"/>
        <v>2</v>
      </c>
      <c r="AC3911" s="12">
        <f t="shared" si="554"/>
        <v>483.93950000000001</v>
      </c>
      <c r="AD3911" s="12">
        <f t="shared" si="555"/>
        <v>495</v>
      </c>
      <c r="AE3911" s="12">
        <f t="shared" si="550"/>
        <v>990</v>
      </c>
      <c r="AF3911" s="12">
        <f t="shared" si="551"/>
        <v>11.060499999999999</v>
      </c>
      <c r="AG3911" s="12">
        <f t="shared" si="552"/>
        <v>22.12</v>
      </c>
      <c r="AH3911" s="9">
        <f t="shared" si="556"/>
        <v>2.2343434343434346E-2</v>
      </c>
      <c r="AI3911" s="14">
        <f>VLOOKUP(E3911,'Verweis Faktor'!$A:$B,2,FALSE)</f>
        <v>1</v>
      </c>
      <c r="AJ3911" s="14"/>
      <c r="AK3911" s="14" t="str">
        <f>IF(AL3911="Ja","Versandkosten",VLOOKUP(E3911,'Verweis Belegart'!$A$2:$B$9,2,FALSE))</f>
        <v>Hardware</v>
      </c>
      <c r="AL3911" s="14" t="str">
        <f t="shared" si="557"/>
        <v>Nein</v>
      </c>
      <c r="AM3911" s="14" t="str">
        <f t="shared" si="553"/>
        <v>Positiv</v>
      </c>
    </row>
    <row r="3912" spans="1:39" ht="17.25" customHeight="1" x14ac:dyDescent="0.35">
      <c r="A3912" s="17">
        <v>14573310</v>
      </c>
      <c r="B3912" s="2" t="s">
        <v>2197</v>
      </c>
      <c r="C3912" s="1">
        <v>2025001</v>
      </c>
      <c r="D3912" s="1">
        <v>2001021</v>
      </c>
      <c r="E3912" s="2" t="s">
        <v>34</v>
      </c>
      <c r="F3912" s="2" t="s">
        <v>53</v>
      </c>
      <c r="G3912" s="2" t="s">
        <v>66</v>
      </c>
      <c r="H3912" s="2" t="s">
        <v>1390</v>
      </c>
      <c r="I3912" s="2" t="s">
        <v>1391</v>
      </c>
      <c r="J3912" s="2" t="s">
        <v>304</v>
      </c>
      <c r="K3912" s="2" t="s">
        <v>83</v>
      </c>
      <c r="L3912" s="2" t="s">
        <v>656</v>
      </c>
      <c r="M3912" s="2" t="s">
        <v>657</v>
      </c>
      <c r="N3912" s="2" t="s">
        <v>200</v>
      </c>
      <c r="O3912" s="3">
        <v>1</v>
      </c>
      <c r="P3912" s="3">
        <v>660</v>
      </c>
      <c r="Q3912" s="3">
        <v>674</v>
      </c>
      <c r="R3912" s="3">
        <v>674</v>
      </c>
      <c r="S3912" s="3">
        <v>14</v>
      </c>
      <c r="T3912" s="3">
        <v>14</v>
      </c>
      <c r="U3912" s="3">
        <v>2.0699999999999998</v>
      </c>
      <c r="V3912" s="2" t="s">
        <v>927</v>
      </c>
      <c r="W3912" s="2" t="s">
        <v>928</v>
      </c>
      <c r="X3912" s="2" t="s">
        <v>72</v>
      </c>
      <c r="Y3912" s="19" t="str">
        <f>VLOOKUP(G3912,'Verweis Kd-Gruppe'!$A$2:$B$8,2,FALSE)</f>
        <v>EXP</v>
      </c>
      <c r="Z3912" s="19" t="str">
        <f>VLOOKUP(J3912,'Verweis Art-Gruppe'!$A$2:$B$15,2,FALSE)</f>
        <v>Zubehör</v>
      </c>
      <c r="AA3912" s="19" t="str">
        <f>VLOOKUP(W3912,'Verweis Vertreter'!$A$2:$B$24,2,FALSE)</f>
        <v>Ximena Morales</v>
      </c>
      <c r="AB3912" s="12">
        <f t="shared" si="549"/>
        <v>1</v>
      </c>
      <c r="AC3912" s="12">
        <f t="shared" si="554"/>
        <v>660</v>
      </c>
      <c r="AD3912" s="12">
        <f t="shared" si="555"/>
        <v>674</v>
      </c>
      <c r="AE3912" s="12">
        <f t="shared" si="550"/>
        <v>674</v>
      </c>
      <c r="AF3912" s="12">
        <f t="shared" si="551"/>
        <v>14</v>
      </c>
      <c r="AG3912" s="12">
        <f t="shared" si="552"/>
        <v>14</v>
      </c>
      <c r="AH3912" s="9">
        <f t="shared" si="556"/>
        <v>2.0771513353115726E-2</v>
      </c>
      <c r="AI3912" s="14">
        <f>VLOOKUP(E3912,'Verweis Faktor'!$A:$B,2,FALSE)</f>
        <v>1</v>
      </c>
      <c r="AJ3912" s="14"/>
      <c r="AK3912" s="14" t="str">
        <f>IF(AL3912="Ja","Versandkosten",VLOOKUP(E3912,'Verweis Belegart'!$A$2:$B$9,2,FALSE))</f>
        <v>Hardware</v>
      </c>
      <c r="AL3912" s="14" t="str">
        <f t="shared" si="557"/>
        <v>Nein</v>
      </c>
      <c r="AM3912" s="14" t="str">
        <f t="shared" si="553"/>
        <v>Positiv</v>
      </c>
    </row>
    <row r="3913" spans="1:39" ht="17.25" customHeight="1" x14ac:dyDescent="0.35">
      <c r="A3913" s="17">
        <v>14573310</v>
      </c>
      <c r="B3913" s="2" t="s">
        <v>2197</v>
      </c>
      <c r="C3913" s="1">
        <v>2025001</v>
      </c>
      <c r="D3913" s="1">
        <v>2001021</v>
      </c>
      <c r="E3913" s="2" t="s">
        <v>34</v>
      </c>
      <c r="F3913" s="2" t="s">
        <v>53</v>
      </c>
      <c r="G3913" s="2" t="s">
        <v>66</v>
      </c>
      <c r="H3913" s="2" t="s">
        <v>1390</v>
      </c>
      <c r="I3913" s="2" t="s">
        <v>1391</v>
      </c>
      <c r="J3913" s="2" t="s">
        <v>103</v>
      </c>
      <c r="K3913" s="2" t="s">
        <v>87</v>
      </c>
      <c r="L3913" s="2" t="s">
        <v>911</v>
      </c>
      <c r="M3913" s="2" t="s">
        <v>912</v>
      </c>
      <c r="N3913" s="2" t="s">
        <v>652</v>
      </c>
      <c r="O3913" s="3">
        <v>2</v>
      </c>
      <c r="P3913" s="3">
        <v>202</v>
      </c>
      <c r="Q3913" s="3">
        <v>219</v>
      </c>
      <c r="R3913" s="3">
        <v>438</v>
      </c>
      <c r="S3913" s="3">
        <v>17</v>
      </c>
      <c r="T3913" s="3">
        <v>34</v>
      </c>
      <c r="U3913" s="3">
        <v>7.76</v>
      </c>
      <c r="V3913" s="2" t="s">
        <v>927</v>
      </c>
      <c r="W3913" s="2" t="s">
        <v>928</v>
      </c>
      <c r="X3913" s="2" t="s">
        <v>72</v>
      </c>
      <c r="Y3913" s="19" t="str">
        <f>VLOOKUP(G3913,'Verweis Kd-Gruppe'!$A$2:$B$8,2,FALSE)</f>
        <v>EXP</v>
      </c>
      <c r="Z3913" s="19" t="str">
        <f>VLOOKUP(J3913,'Verweis Art-Gruppe'!$A$2:$B$15,2,FALSE)</f>
        <v>Geräte</v>
      </c>
      <c r="AA3913" s="19" t="str">
        <f>VLOOKUP(W3913,'Verweis Vertreter'!$A$2:$B$24,2,FALSE)</f>
        <v>Ximena Morales</v>
      </c>
      <c r="AB3913" s="12">
        <f t="shared" si="549"/>
        <v>2</v>
      </c>
      <c r="AC3913" s="12">
        <f t="shared" si="554"/>
        <v>202</v>
      </c>
      <c r="AD3913" s="12">
        <f t="shared" si="555"/>
        <v>219</v>
      </c>
      <c r="AE3913" s="12">
        <f t="shared" si="550"/>
        <v>438</v>
      </c>
      <c r="AF3913" s="12">
        <f t="shared" si="551"/>
        <v>17</v>
      </c>
      <c r="AG3913" s="12">
        <f t="shared" si="552"/>
        <v>34</v>
      </c>
      <c r="AH3913" s="9">
        <f t="shared" si="556"/>
        <v>7.7625570776255703E-2</v>
      </c>
      <c r="AI3913" s="14">
        <f>VLOOKUP(E3913,'Verweis Faktor'!$A:$B,2,FALSE)</f>
        <v>1</v>
      </c>
      <c r="AJ3913" s="14"/>
      <c r="AK3913" s="14" t="str">
        <f>IF(AL3913="Ja","Versandkosten",VLOOKUP(E3913,'Verweis Belegart'!$A$2:$B$9,2,FALSE))</f>
        <v>Hardware</v>
      </c>
      <c r="AL3913" s="14" t="str">
        <f t="shared" si="557"/>
        <v>Nein</v>
      </c>
      <c r="AM3913" s="14" t="str">
        <f t="shared" si="553"/>
        <v>Positiv</v>
      </c>
    </row>
    <row r="3914" spans="1:39" ht="17.25" customHeight="1" x14ac:dyDescent="0.35">
      <c r="A3914" s="17">
        <v>14573310</v>
      </c>
      <c r="B3914" s="2" t="s">
        <v>2197</v>
      </c>
      <c r="C3914" s="1">
        <v>2025001</v>
      </c>
      <c r="D3914" s="1">
        <v>2001021</v>
      </c>
      <c r="E3914" s="2" t="s">
        <v>34</v>
      </c>
      <c r="F3914" s="2" t="s">
        <v>53</v>
      </c>
      <c r="G3914" s="2" t="s">
        <v>66</v>
      </c>
      <c r="H3914" s="2" t="s">
        <v>1390</v>
      </c>
      <c r="I3914" s="2" t="s">
        <v>1391</v>
      </c>
      <c r="J3914" s="2" t="s">
        <v>304</v>
      </c>
      <c r="K3914" s="2" t="s">
        <v>91</v>
      </c>
      <c r="L3914" s="2" t="s">
        <v>372</v>
      </c>
      <c r="M3914" s="2" t="s">
        <v>373</v>
      </c>
      <c r="N3914" s="2" t="s">
        <v>374</v>
      </c>
      <c r="O3914" s="3">
        <v>2</v>
      </c>
      <c r="P3914" s="3">
        <v>157.7662</v>
      </c>
      <c r="Q3914" s="3">
        <v>161</v>
      </c>
      <c r="R3914" s="3">
        <v>322</v>
      </c>
      <c r="S3914" s="3">
        <v>3.2338</v>
      </c>
      <c r="T3914" s="3">
        <v>6.47</v>
      </c>
      <c r="U3914" s="3">
        <v>2</v>
      </c>
      <c r="V3914" s="2" t="s">
        <v>927</v>
      </c>
      <c r="W3914" s="2" t="s">
        <v>928</v>
      </c>
      <c r="X3914" s="2" t="s">
        <v>72</v>
      </c>
      <c r="Y3914" s="19" t="str">
        <f>VLOOKUP(G3914,'Verweis Kd-Gruppe'!$A$2:$B$8,2,FALSE)</f>
        <v>EXP</v>
      </c>
      <c r="Z3914" s="19" t="str">
        <f>VLOOKUP(J3914,'Verweis Art-Gruppe'!$A$2:$B$15,2,FALSE)</f>
        <v>Zubehör</v>
      </c>
      <c r="AA3914" s="19" t="str">
        <f>VLOOKUP(W3914,'Verweis Vertreter'!$A$2:$B$24,2,FALSE)</f>
        <v>Ximena Morales</v>
      </c>
      <c r="AB3914" s="12">
        <f t="shared" si="549"/>
        <v>2</v>
      </c>
      <c r="AC3914" s="12">
        <f t="shared" si="554"/>
        <v>157.7662</v>
      </c>
      <c r="AD3914" s="12">
        <f t="shared" si="555"/>
        <v>161</v>
      </c>
      <c r="AE3914" s="12">
        <f t="shared" si="550"/>
        <v>322</v>
      </c>
      <c r="AF3914" s="12">
        <f t="shared" si="551"/>
        <v>3.2338</v>
      </c>
      <c r="AG3914" s="12">
        <f t="shared" si="552"/>
        <v>6.47</v>
      </c>
      <c r="AH3914" s="9">
        <f t="shared" si="556"/>
        <v>2.0093167701863354E-2</v>
      </c>
      <c r="AI3914" s="14">
        <f>VLOOKUP(E3914,'Verweis Faktor'!$A:$B,2,FALSE)</f>
        <v>1</v>
      </c>
      <c r="AJ3914" s="14"/>
      <c r="AK3914" s="14" t="str">
        <f>IF(AL3914="Ja","Versandkosten",VLOOKUP(E3914,'Verweis Belegart'!$A$2:$B$9,2,FALSE))</f>
        <v>Hardware</v>
      </c>
      <c r="AL3914" s="14" t="str">
        <f t="shared" si="557"/>
        <v>Nein</v>
      </c>
      <c r="AM3914" s="14" t="str">
        <f t="shared" si="553"/>
        <v>Positiv</v>
      </c>
    </row>
    <row r="3915" spans="1:39" ht="17.25" customHeight="1" x14ac:dyDescent="0.35">
      <c r="A3915" s="17">
        <v>14573310</v>
      </c>
      <c r="B3915" s="2" t="s">
        <v>2197</v>
      </c>
      <c r="C3915" s="1">
        <v>2025001</v>
      </c>
      <c r="D3915" s="1">
        <v>2001021</v>
      </c>
      <c r="E3915" s="2" t="s">
        <v>34</v>
      </c>
      <c r="F3915" s="2" t="s">
        <v>53</v>
      </c>
      <c r="G3915" s="2" t="s">
        <v>66</v>
      </c>
      <c r="H3915" s="2" t="s">
        <v>1390</v>
      </c>
      <c r="I3915" s="2" t="s">
        <v>1391</v>
      </c>
      <c r="J3915" s="2" t="s">
        <v>304</v>
      </c>
      <c r="K3915" s="2" t="s">
        <v>95</v>
      </c>
      <c r="L3915" s="2" t="s">
        <v>532</v>
      </c>
      <c r="M3915" s="2" t="s">
        <v>533</v>
      </c>
      <c r="N3915" s="2" t="s">
        <v>534</v>
      </c>
      <c r="O3915" s="3">
        <v>2</v>
      </c>
      <c r="P3915" s="3">
        <v>190</v>
      </c>
      <c r="Q3915" s="3">
        <v>195</v>
      </c>
      <c r="R3915" s="3">
        <v>390</v>
      </c>
      <c r="S3915" s="3">
        <v>5</v>
      </c>
      <c r="T3915" s="3">
        <v>10</v>
      </c>
      <c r="U3915" s="3">
        <v>2.56</v>
      </c>
      <c r="V3915" s="2" t="s">
        <v>927</v>
      </c>
      <c r="W3915" s="2" t="s">
        <v>928</v>
      </c>
      <c r="X3915" s="2" t="s">
        <v>72</v>
      </c>
      <c r="Y3915" s="19" t="str">
        <f>VLOOKUP(G3915,'Verweis Kd-Gruppe'!$A$2:$B$8,2,FALSE)</f>
        <v>EXP</v>
      </c>
      <c r="Z3915" s="19" t="str">
        <f>VLOOKUP(J3915,'Verweis Art-Gruppe'!$A$2:$B$15,2,FALSE)</f>
        <v>Zubehör</v>
      </c>
      <c r="AA3915" s="19" t="str">
        <f>VLOOKUP(W3915,'Verweis Vertreter'!$A$2:$B$24,2,FALSE)</f>
        <v>Ximena Morales</v>
      </c>
      <c r="AB3915" s="12">
        <f t="shared" si="549"/>
        <v>2</v>
      </c>
      <c r="AC3915" s="12">
        <f t="shared" si="554"/>
        <v>190</v>
      </c>
      <c r="AD3915" s="12">
        <f t="shared" si="555"/>
        <v>195</v>
      </c>
      <c r="AE3915" s="12">
        <f t="shared" si="550"/>
        <v>390</v>
      </c>
      <c r="AF3915" s="12">
        <f t="shared" si="551"/>
        <v>5</v>
      </c>
      <c r="AG3915" s="12">
        <f t="shared" si="552"/>
        <v>10</v>
      </c>
      <c r="AH3915" s="9">
        <f t="shared" si="556"/>
        <v>2.564102564102564E-2</v>
      </c>
      <c r="AI3915" s="14">
        <f>VLOOKUP(E3915,'Verweis Faktor'!$A:$B,2,FALSE)</f>
        <v>1</v>
      </c>
      <c r="AJ3915" s="14"/>
      <c r="AK3915" s="14" t="str">
        <f>IF(AL3915="Ja","Versandkosten",VLOOKUP(E3915,'Verweis Belegart'!$A$2:$B$9,2,FALSE))</f>
        <v>Hardware</v>
      </c>
      <c r="AL3915" s="14" t="str">
        <f t="shared" si="557"/>
        <v>Nein</v>
      </c>
      <c r="AM3915" s="14" t="str">
        <f t="shared" si="553"/>
        <v>Positiv</v>
      </c>
    </row>
    <row r="3916" spans="1:39" ht="17.25" customHeight="1" x14ac:dyDescent="0.35">
      <c r="A3916" s="17">
        <v>14574007</v>
      </c>
      <c r="B3916" s="2" t="s">
        <v>2197</v>
      </c>
      <c r="C3916" s="1">
        <v>2025001</v>
      </c>
      <c r="D3916" s="1">
        <v>2001022</v>
      </c>
      <c r="E3916" s="2" t="s">
        <v>34</v>
      </c>
      <c r="F3916" s="2" t="s">
        <v>53</v>
      </c>
      <c r="G3916" s="2" t="s">
        <v>25</v>
      </c>
      <c r="H3916" s="2" t="s">
        <v>725</v>
      </c>
      <c r="I3916" s="2" t="s">
        <v>726</v>
      </c>
      <c r="J3916" s="2" t="s">
        <v>103</v>
      </c>
      <c r="K3916" s="2" t="s">
        <v>28</v>
      </c>
      <c r="L3916" s="2" t="s">
        <v>2362</v>
      </c>
      <c r="M3916" s="2" t="s">
        <v>2363</v>
      </c>
      <c r="N3916" s="2" t="s">
        <v>131</v>
      </c>
      <c r="O3916" s="3">
        <v>1</v>
      </c>
      <c r="P3916" s="3">
        <v>166</v>
      </c>
      <c r="Q3916" s="3">
        <v>172</v>
      </c>
      <c r="R3916" s="3">
        <v>172</v>
      </c>
      <c r="S3916" s="3">
        <v>6</v>
      </c>
      <c r="T3916" s="3">
        <v>6</v>
      </c>
      <c r="U3916" s="3">
        <v>3.48</v>
      </c>
      <c r="V3916" s="2" t="s">
        <v>413</v>
      </c>
      <c r="W3916" s="2" t="s">
        <v>414</v>
      </c>
      <c r="X3916" s="2" t="s">
        <v>419</v>
      </c>
      <c r="Y3916" s="19" t="str">
        <f>VLOOKUP(G3916,'Verweis Kd-Gruppe'!$A$2:$B$8,2,FALSE)</f>
        <v>FHK</v>
      </c>
      <c r="Z3916" s="19" t="str">
        <f>VLOOKUP(J3916,'Verweis Art-Gruppe'!$A$2:$B$15,2,FALSE)</f>
        <v>Geräte</v>
      </c>
      <c r="AA3916" s="19" t="str">
        <f>VLOOKUP(W3916,'Verweis Vertreter'!$A$2:$B$24,2,FALSE)</f>
        <v>Zentrale</v>
      </c>
      <c r="AB3916" s="12">
        <f t="shared" si="549"/>
        <v>1</v>
      </c>
      <c r="AC3916" s="12">
        <f t="shared" si="554"/>
        <v>166</v>
      </c>
      <c r="AD3916" s="12">
        <f t="shared" si="555"/>
        <v>172</v>
      </c>
      <c r="AE3916" s="12">
        <f t="shared" si="550"/>
        <v>172</v>
      </c>
      <c r="AF3916" s="12">
        <f t="shared" si="551"/>
        <v>6</v>
      </c>
      <c r="AG3916" s="12">
        <f t="shared" si="552"/>
        <v>6</v>
      </c>
      <c r="AH3916" s="9">
        <f t="shared" si="556"/>
        <v>3.4883720930232558E-2</v>
      </c>
      <c r="AI3916" s="14">
        <f>VLOOKUP(E3916,'Verweis Faktor'!$A:$B,2,FALSE)</f>
        <v>1</v>
      </c>
      <c r="AJ3916" s="14"/>
      <c r="AK3916" s="14" t="str">
        <f>IF(AL3916="Ja","Versandkosten",VLOOKUP(E3916,'Verweis Belegart'!$A$2:$B$9,2,FALSE))</f>
        <v>Hardware</v>
      </c>
      <c r="AL3916" s="14" t="str">
        <f t="shared" si="557"/>
        <v>Nein</v>
      </c>
      <c r="AM3916" s="14" t="str">
        <f t="shared" si="553"/>
        <v>Positiv</v>
      </c>
    </row>
    <row r="3917" spans="1:39" ht="17.25" customHeight="1" x14ac:dyDescent="0.35">
      <c r="A3917" s="17">
        <v>14574007</v>
      </c>
      <c r="B3917" s="2" t="s">
        <v>2197</v>
      </c>
      <c r="C3917" s="1">
        <v>2025001</v>
      </c>
      <c r="D3917" s="1">
        <v>2001022</v>
      </c>
      <c r="E3917" s="2" t="s">
        <v>34</v>
      </c>
      <c r="F3917" s="2" t="s">
        <v>53</v>
      </c>
      <c r="G3917" s="2" t="s">
        <v>25</v>
      </c>
      <c r="H3917" s="2" t="s">
        <v>725</v>
      </c>
      <c r="I3917" s="2" t="s">
        <v>726</v>
      </c>
      <c r="J3917" s="2" t="s">
        <v>103</v>
      </c>
      <c r="K3917" s="2" t="s">
        <v>45</v>
      </c>
      <c r="L3917" s="2" t="s">
        <v>132</v>
      </c>
      <c r="M3917" s="2" t="s">
        <v>133</v>
      </c>
      <c r="N3917" s="2" t="s">
        <v>48</v>
      </c>
      <c r="O3917" s="3">
        <v>2</v>
      </c>
      <c r="P3917" s="3">
        <v>254.48859999999999</v>
      </c>
      <c r="Q3917" s="3">
        <v>275</v>
      </c>
      <c r="R3917" s="3">
        <v>550</v>
      </c>
      <c r="S3917" s="3">
        <v>20.511399999999998</v>
      </c>
      <c r="T3917" s="3">
        <v>41.02</v>
      </c>
      <c r="U3917" s="3">
        <v>7.45</v>
      </c>
      <c r="V3917" s="2" t="s">
        <v>413</v>
      </c>
      <c r="W3917" s="2" t="s">
        <v>414</v>
      </c>
      <c r="X3917" s="2" t="s">
        <v>419</v>
      </c>
      <c r="Y3917" s="19" t="str">
        <f>VLOOKUP(G3917,'Verweis Kd-Gruppe'!$A$2:$B$8,2,FALSE)</f>
        <v>FHK</v>
      </c>
      <c r="Z3917" s="19" t="str">
        <f>VLOOKUP(J3917,'Verweis Art-Gruppe'!$A$2:$B$15,2,FALSE)</f>
        <v>Geräte</v>
      </c>
      <c r="AA3917" s="19" t="str">
        <f>VLOOKUP(W3917,'Verweis Vertreter'!$A$2:$B$24,2,FALSE)</f>
        <v>Zentrale</v>
      </c>
      <c r="AB3917" s="12">
        <f t="shared" si="549"/>
        <v>2</v>
      </c>
      <c r="AC3917" s="12">
        <f t="shared" si="554"/>
        <v>254.48859999999999</v>
      </c>
      <c r="AD3917" s="12">
        <f t="shared" si="555"/>
        <v>275</v>
      </c>
      <c r="AE3917" s="12">
        <f t="shared" si="550"/>
        <v>550</v>
      </c>
      <c r="AF3917" s="12">
        <f t="shared" si="551"/>
        <v>20.511399999999998</v>
      </c>
      <c r="AG3917" s="12">
        <f t="shared" si="552"/>
        <v>41.02</v>
      </c>
      <c r="AH3917" s="9">
        <f t="shared" si="556"/>
        <v>7.4581818181818194E-2</v>
      </c>
      <c r="AI3917" s="14">
        <f>VLOOKUP(E3917,'Verweis Faktor'!$A:$B,2,FALSE)</f>
        <v>1</v>
      </c>
      <c r="AJ3917" s="14"/>
      <c r="AK3917" s="14" t="str">
        <f>IF(AL3917="Ja","Versandkosten",VLOOKUP(E3917,'Verweis Belegart'!$A$2:$B$9,2,FALSE))</f>
        <v>Hardware</v>
      </c>
      <c r="AL3917" s="14" t="str">
        <f t="shared" si="557"/>
        <v>Nein</v>
      </c>
      <c r="AM3917" s="14" t="str">
        <f t="shared" si="553"/>
        <v>Positiv</v>
      </c>
    </row>
    <row r="3918" spans="1:39" ht="17.25" customHeight="1" x14ac:dyDescent="0.35">
      <c r="A3918" s="17">
        <v>14574007</v>
      </c>
      <c r="B3918" s="2" t="s">
        <v>2197</v>
      </c>
      <c r="C3918" s="1">
        <v>2025001</v>
      </c>
      <c r="D3918" s="1">
        <v>2001022</v>
      </c>
      <c r="E3918" s="2" t="s">
        <v>34</v>
      </c>
      <c r="F3918" s="2" t="s">
        <v>53</v>
      </c>
      <c r="G3918" s="2" t="s">
        <v>25</v>
      </c>
      <c r="H3918" s="2" t="s">
        <v>725</v>
      </c>
      <c r="I3918" s="2" t="s">
        <v>726</v>
      </c>
      <c r="J3918" s="2" t="s">
        <v>103</v>
      </c>
      <c r="K3918" s="2" t="s">
        <v>49</v>
      </c>
      <c r="L3918" s="2" t="s">
        <v>2333</v>
      </c>
      <c r="M3918" s="2" t="s">
        <v>2334</v>
      </c>
      <c r="N3918" s="2" t="s">
        <v>131</v>
      </c>
      <c r="O3918" s="3">
        <v>1</v>
      </c>
      <c r="P3918" s="3">
        <v>164.44829999999999</v>
      </c>
      <c r="Q3918" s="3">
        <v>175</v>
      </c>
      <c r="R3918" s="3">
        <v>175</v>
      </c>
      <c r="S3918" s="3">
        <v>10.5517</v>
      </c>
      <c r="T3918" s="3">
        <v>10.55</v>
      </c>
      <c r="U3918" s="3">
        <v>6.02</v>
      </c>
      <c r="V3918" s="2" t="s">
        <v>413</v>
      </c>
      <c r="W3918" s="2" t="s">
        <v>414</v>
      </c>
      <c r="X3918" s="2" t="s">
        <v>419</v>
      </c>
      <c r="Y3918" s="19" t="str">
        <f>VLOOKUP(G3918,'Verweis Kd-Gruppe'!$A$2:$B$8,2,FALSE)</f>
        <v>FHK</v>
      </c>
      <c r="Z3918" s="19" t="str">
        <f>VLOOKUP(J3918,'Verweis Art-Gruppe'!$A$2:$B$15,2,FALSE)</f>
        <v>Geräte</v>
      </c>
      <c r="AA3918" s="19" t="str">
        <f>VLOOKUP(W3918,'Verweis Vertreter'!$A$2:$B$24,2,FALSE)</f>
        <v>Zentrale</v>
      </c>
      <c r="AB3918" s="12">
        <f t="shared" si="549"/>
        <v>1</v>
      </c>
      <c r="AC3918" s="12">
        <f t="shared" si="554"/>
        <v>164.44829999999999</v>
      </c>
      <c r="AD3918" s="12">
        <f t="shared" si="555"/>
        <v>175</v>
      </c>
      <c r="AE3918" s="12">
        <f t="shared" si="550"/>
        <v>175</v>
      </c>
      <c r="AF3918" s="12">
        <f t="shared" si="551"/>
        <v>10.5517</v>
      </c>
      <c r="AG3918" s="12">
        <f t="shared" si="552"/>
        <v>10.55</v>
      </c>
      <c r="AH3918" s="9">
        <f t="shared" si="556"/>
        <v>6.028571428571429E-2</v>
      </c>
      <c r="AI3918" s="14">
        <f>VLOOKUP(E3918,'Verweis Faktor'!$A:$B,2,FALSE)</f>
        <v>1</v>
      </c>
      <c r="AJ3918" s="14"/>
      <c r="AK3918" s="14" t="str">
        <f>IF(AL3918="Ja","Versandkosten",VLOOKUP(E3918,'Verweis Belegart'!$A$2:$B$9,2,FALSE))</f>
        <v>Hardware</v>
      </c>
      <c r="AL3918" s="14" t="str">
        <f t="shared" si="557"/>
        <v>Nein</v>
      </c>
      <c r="AM3918" s="14" t="str">
        <f t="shared" si="553"/>
        <v>Positiv</v>
      </c>
    </row>
    <row r="3919" spans="1:39" ht="17.25" customHeight="1" x14ac:dyDescent="0.35">
      <c r="A3919" s="17">
        <v>14574008</v>
      </c>
      <c r="B3919" s="2" t="s">
        <v>2197</v>
      </c>
      <c r="C3919" s="1">
        <v>2025001</v>
      </c>
      <c r="D3919" s="1">
        <v>2001023</v>
      </c>
      <c r="E3919" s="2" t="s">
        <v>34</v>
      </c>
      <c r="F3919" s="2" t="s">
        <v>53</v>
      </c>
      <c r="G3919" s="2" t="s">
        <v>25</v>
      </c>
      <c r="H3919" s="2" t="s">
        <v>725</v>
      </c>
      <c r="I3919" s="2" t="s">
        <v>726</v>
      </c>
      <c r="J3919" s="2" t="s">
        <v>103</v>
      </c>
      <c r="K3919" s="2" t="s">
        <v>28</v>
      </c>
      <c r="L3919" s="2" t="s">
        <v>305</v>
      </c>
      <c r="M3919" s="2" t="s">
        <v>306</v>
      </c>
      <c r="N3919" s="2" t="s">
        <v>283</v>
      </c>
      <c r="O3919" s="3">
        <v>1</v>
      </c>
      <c r="P3919" s="3">
        <v>492.00850000000003</v>
      </c>
      <c r="Q3919" s="3">
        <v>517</v>
      </c>
      <c r="R3919" s="3">
        <v>517</v>
      </c>
      <c r="S3919" s="3">
        <v>24.991499999999998</v>
      </c>
      <c r="T3919" s="3">
        <v>24.99</v>
      </c>
      <c r="U3919" s="3">
        <v>4.83</v>
      </c>
      <c r="V3919" s="2" t="s">
        <v>413</v>
      </c>
      <c r="W3919" s="2" t="s">
        <v>414</v>
      </c>
      <c r="X3919" s="2" t="s">
        <v>419</v>
      </c>
      <c r="Y3919" s="19" t="str">
        <f>VLOOKUP(G3919,'Verweis Kd-Gruppe'!$A$2:$B$8,2,FALSE)</f>
        <v>FHK</v>
      </c>
      <c r="Z3919" s="19" t="str">
        <f>VLOOKUP(J3919,'Verweis Art-Gruppe'!$A$2:$B$15,2,FALSE)</f>
        <v>Geräte</v>
      </c>
      <c r="AA3919" s="19" t="str">
        <f>VLOOKUP(W3919,'Verweis Vertreter'!$A$2:$B$24,2,FALSE)</f>
        <v>Zentrale</v>
      </c>
      <c r="AB3919" s="12">
        <f t="shared" si="549"/>
        <v>1</v>
      </c>
      <c r="AC3919" s="12">
        <f t="shared" si="554"/>
        <v>492.00850000000003</v>
      </c>
      <c r="AD3919" s="12">
        <f t="shared" si="555"/>
        <v>517</v>
      </c>
      <c r="AE3919" s="12">
        <f t="shared" si="550"/>
        <v>517</v>
      </c>
      <c r="AF3919" s="12">
        <f t="shared" si="551"/>
        <v>24.991499999999998</v>
      </c>
      <c r="AG3919" s="12">
        <f t="shared" si="552"/>
        <v>24.99</v>
      </c>
      <c r="AH3919" s="9">
        <f t="shared" si="556"/>
        <v>4.8336557059961309E-2</v>
      </c>
      <c r="AI3919" s="14">
        <f>VLOOKUP(E3919,'Verweis Faktor'!$A:$B,2,FALSE)</f>
        <v>1</v>
      </c>
      <c r="AJ3919" s="14"/>
      <c r="AK3919" s="14" t="str">
        <f>IF(AL3919="Ja","Versandkosten",VLOOKUP(E3919,'Verweis Belegart'!$A$2:$B$9,2,FALSE))</f>
        <v>Hardware</v>
      </c>
      <c r="AL3919" s="14" t="str">
        <f t="shared" si="557"/>
        <v>Nein</v>
      </c>
      <c r="AM3919" s="14" t="str">
        <f t="shared" si="553"/>
        <v>Positiv</v>
      </c>
    </row>
    <row r="3920" spans="1:39" ht="17.25" customHeight="1" x14ac:dyDescent="0.35">
      <c r="A3920" s="17">
        <v>14573603</v>
      </c>
      <c r="B3920" s="2" t="s">
        <v>2197</v>
      </c>
      <c r="C3920" s="1">
        <v>2025001</v>
      </c>
      <c r="D3920" s="1">
        <v>2001024</v>
      </c>
      <c r="E3920" s="2" t="s">
        <v>34</v>
      </c>
      <c r="F3920" s="2" t="s">
        <v>182</v>
      </c>
      <c r="G3920" s="2" t="s">
        <v>66</v>
      </c>
      <c r="H3920" s="2" t="s">
        <v>2364</v>
      </c>
      <c r="I3920" s="2" t="s">
        <v>2365</v>
      </c>
      <c r="J3920" s="2" t="s">
        <v>304</v>
      </c>
      <c r="K3920" s="2" t="s">
        <v>28</v>
      </c>
      <c r="L3920" s="2" t="s">
        <v>611</v>
      </c>
      <c r="M3920" s="2" t="s">
        <v>612</v>
      </c>
      <c r="N3920" s="2" t="s">
        <v>265</v>
      </c>
      <c r="O3920" s="3">
        <v>5</v>
      </c>
      <c r="P3920" s="3">
        <v>333.97</v>
      </c>
      <c r="Q3920" s="3">
        <v>335</v>
      </c>
      <c r="R3920" s="3">
        <v>1675</v>
      </c>
      <c r="S3920" s="3">
        <v>1.03</v>
      </c>
      <c r="T3920" s="3">
        <v>5.15</v>
      </c>
      <c r="U3920" s="3">
        <v>0.3</v>
      </c>
      <c r="V3920" s="2" t="s">
        <v>813</v>
      </c>
      <c r="W3920" s="2" t="s">
        <v>814</v>
      </c>
      <c r="X3920" s="2" t="s">
        <v>125</v>
      </c>
      <c r="Y3920" s="19" t="str">
        <f>VLOOKUP(G3920,'Verweis Kd-Gruppe'!$A$2:$B$8,2,FALSE)</f>
        <v>EXP</v>
      </c>
      <c r="Z3920" s="19" t="str">
        <f>VLOOKUP(J3920,'Verweis Art-Gruppe'!$A$2:$B$15,2,FALSE)</f>
        <v>Zubehör</v>
      </c>
      <c r="AA3920" s="19" t="str">
        <f>VLOOKUP(W3920,'Verweis Vertreter'!$A$2:$B$24,2,FALSE)</f>
        <v>Sokol Kapaj</v>
      </c>
      <c r="AB3920" s="12">
        <f t="shared" si="549"/>
        <v>5</v>
      </c>
      <c r="AC3920" s="12">
        <f t="shared" si="554"/>
        <v>333.97</v>
      </c>
      <c r="AD3920" s="12">
        <f t="shared" si="555"/>
        <v>335</v>
      </c>
      <c r="AE3920" s="12">
        <f t="shared" si="550"/>
        <v>1675</v>
      </c>
      <c r="AF3920" s="12">
        <f t="shared" si="551"/>
        <v>1.03</v>
      </c>
      <c r="AG3920" s="12">
        <f t="shared" si="552"/>
        <v>5.15</v>
      </c>
      <c r="AH3920" s="9">
        <f t="shared" si="556"/>
        <v>3.074626865671642E-3</v>
      </c>
      <c r="AI3920" s="14">
        <f>VLOOKUP(E3920,'Verweis Faktor'!$A:$B,2,FALSE)</f>
        <v>1</v>
      </c>
      <c r="AJ3920" s="14"/>
      <c r="AK3920" s="14" t="str">
        <f>IF(AL3920="Ja","Versandkosten",VLOOKUP(E3920,'Verweis Belegart'!$A$2:$B$9,2,FALSE))</f>
        <v>Hardware</v>
      </c>
      <c r="AL3920" s="14" t="str">
        <f t="shared" si="557"/>
        <v>Nein</v>
      </c>
      <c r="AM3920" s="14" t="str">
        <f t="shared" si="553"/>
        <v>Positiv</v>
      </c>
    </row>
    <row r="3921" spans="1:39" ht="17.25" customHeight="1" x14ac:dyDescent="0.35">
      <c r="A3921" s="17">
        <v>14573603</v>
      </c>
      <c r="B3921" s="2" t="s">
        <v>2197</v>
      </c>
      <c r="C3921" s="1">
        <v>2025001</v>
      </c>
      <c r="D3921" s="1">
        <v>2001024</v>
      </c>
      <c r="E3921" s="2" t="s">
        <v>34</v>
      </c>
      <c r="F3921" s="2" t="s">
        <v>182</v>
      </c>
      <c r="G3921" s="2" t="s">
        <v>66</v>
      </c>
      <c r="H3921" s="2" t="s">
        <v>2364</v>
      </c>
      <c r="I3921" s="2" t="s">
        <v>2365</v>
      </c>
      <c r="J3921" s="2" t="s">
        <v>103</v>
      </c>
      <c r="K3921" s="2" t="s">
        <v>45</v>
      </c>
      <c r="L3921" s="2" t="s">
        <v>1781</v>
      </c>
      <c r="M3921" s="2" t="s">
        <v>1782</v>
      </c>
      <c r="N3921" s="2" t="s">
        <v>1783</v>
      </c>
      <c r="O3921" s="3">
        <v>2</v>
      </c>
      <c r="P3921" s="3">
        <v>249</v>
      </c>
      <c r="Q3921" s="3">
        <v>256</v>
      </c>
      <c r="R3921" s="3">
        <v>512</v>
      </c>
      <c r="S3921" s="3">
        <v>7</v>
      </c>
      <c r="T3921" s="3">
        <v>14</v>
      </c>
      <c r="U3921" s="3">
        <v>2.73</v>
      </c>
      <c r="V3921" s="2" t="s">
        <v>813</v>
      </c>
      <c r="W3921" s="2" t="s">
        <v>814</v>
      </c>
      <c r="X3921" s="2" t="s">
        <v>125</v>
      </c>
      <c r="Y3921" s="19" t="str">
        <f>VLOOKUP(G3921,'Verweis Kd-Gruppe'!$A$2:$B$8,2,FALSE)</f>
        <v>EXP</v>
      </c>
      <c r="Z3921" s="19" t="str">
        <f>VLOOKUP(J3921,'Verweis Art-Gruppe'!$A$2:$B$15,2,FALSE)</f>
        <v>Geräte</v>
      </c>
      <c r="AA3921" s="19" t="str">
        <f>VLOOKUP(W3921,'Verweis Vertreter'!$A$2:$B$24,2,FALSE)</f>
        <v>Sokol Kapaj</v>
      </c>
      <c r="AB3921" s="12">
        <f t="shared" si="549"/>
        <v>2</v>
      </c>
      <c r="AC3921" s="12">
        <f t="shared" si="554"/>
        <v>249</v>
      </c>
      <c r="AD3921" s="12">
        <f t="shared" si="555"/>
        <v>256</v>
      </c>
      <c r="AE3921" s="12">
        <f t="shared" si="550"/>
        <v>512</v>
      </c>
      <c r="AF3921" s="12">
        <f t="shared" si="551"/>
        <v>7</v>
      </c>
      <c r="AG3921" s="12">
        <f t="shared" si="552"/>
        <v>14</v>
      </c>
      <c r="AH3921" s="9">
        <f t="shared" si="556"/>
        <v>2.734375E-2</v>
      </c>
      <c r="AI3921" s="14">
        <f>VLOOKUP(E3921,'Verweis Faktor'!$A:$B,2,FALSE)</f>
        <v>1</v>
      </c>
      <c r="AJ3921" s="14"/>
      <c r="AK3921" s="14" t="str">
        <f>IF(AL3921="Ja","Versandkosten",VLOOKUP(E3921,'Verweis Belegart'!$A$2:$B$9,2,FALSE))</f>
        <v>Hardware</v>
      </c>
      <c r="AL3921" s="14" t="str">
        <f t="shared" si="557"/>
        <v>Nein</v>
      </c>
      <c r="AM3921" s="14" t="str">
        <f t="shared" si="553"/>
        <v>Positiv</v>
      </c>
    </row>
    <row r="3922" spans="1:39" ht="17.25" customHeight="1" x14ac:dyDescent="0.35">
      <c r="A3922" s="17">
        <v>14573603</v>
      </c>
      <c r="B3922" s="2" t="s">
        <v>2197</v>
      </c>
      <c r="C3922" s="1">
        <v>2025001</v>
      </c>
      <c r="D3922" s="1">
        <v>2001024</v>
      </c>
      <c r="E3922" s="2" t="s">
        <v>34</v>
      </c>
      <c r="F3922" s="2" t="s">
        <v>182</v>
      </c>
      <c r="G3922" s="2" t="s">
        <v>66</v>
      </c>
      <c r="H3922" s="2" t="s">
        <v>2364</v>
      </c>
      <c r="I3922" s="2" t="s">
        <v>2365</v>
      </c>
      <c r="J3922" s="2" t="s">
        <v>103</v>
      </c>
      <c r="K3922" s="2" t="s">
        <v>49</v>
      </c>
      <c r="L3922" s="2" t="s">
        <v>1045</v>
      </c>
      <c r="M3922" s="2" t="s">
        <v>1046</v>
      </c>
      <c r="N3922" s="2" t="s">
        <v>1047</v>
      </c>
      <c r="O3922" s="3">
        <v>5</v>
      </c>
      <c r="P3922" s="3">
        <v>101</v>
      </c>
      <c r="Q3922" s="3">
        <v>106</v>
      </c>
      <c r="R3922" s="3">
        <v>530</v>
      </c>
      <c r="S3922" s="3">
        <v>5</v>
      </c>
      <c r="T3922" s="3">
        <v>25</v>
      </c>
      <c r="U3922" s="3">
        <v>4.71</v>
      </c>
      <c r="V3922" s="2" t="s">
        <v>813</v>
      </c>
      <c r="W3922" s="2" t="s">
        <v>814</v>
      </c>
      <c r="X3922" s="2" t="s">
        <v>125</v>
      </c>
      <c r="Y3922" s="19" t="str">
        <f>VLOOKUP(G3922,'Verweis Kd-Gruppe'!$A$2:$B$8,2,FALSE)</f>
        <v>EXP</v>
      </c>
      <c r="Z3922" s="19" t="str">
        <f>VLOOKUP(J3922,'Verweis Art-Gruppe'!$A$2:$B$15,2,FALSE)</f>
        <v>Geräte</v>
      </c>
      <c r="AA3922" s="19" t="str">
        <f>VLOOKUP(W3922,'Verweis Vertreter'!$A$2:$B$24,2,FALSE)</f>
        <v>Sokol Kapaj</v>
      </c>
      <c r="AB3922" s="12">
        <f t="shared" si="549"/>
        <v>5</v>
      </c>
      <c r="AC3922" s="12">
        <f t="shared" si="554"/>
        <v>101</v>
      </c>
      <c r="AD3922" s="12">
        <f t="shared" si="555"/>
        <v>106</v>
      </c>
      <c r="AE3922" s="12">
        <f t="shared" si="550"/>
        <v>530</v>
      </c>
      <c r="AF3922" s="12">
        <f t="shared" si="551"/>
        <v>5</v>
      </c>
      <c r="AG3922" s="12">
        <f t="shared" si="552"/>
        <v>25</v>
      </c>
      <c r="AH3922" s="9">
        <f t="shared" si="556"/>
        <v>4.716981132075472E-2</v>
      </c>
      <c r="AI3922" s="14">
        <f>VLOOKUP(E3922,'Verweis Faktor'!$A:$B,2,FALSE)</f>
        <v>1</v>
      </c>
      <c r="AJ3922" s="14"/>
      <c r="AK3922" s="14" t="str">
        <f>IF(AL3922="Ja","Versandkosten",VLOOKUP(E3922,'Verweis Belegart'!$A$2:$B$9,2,FALSE))</f>
        <v>Hardware</v>
      </c>
      <c r="AL3922" s="14" t="str">
        <f t="shared" si="557"/>
        <v>Nein</v>
      </c>
      <c r="AM3922" s="14" t="str">
        <f t="shared" si="553"/>
        <v>Positiv</v>
      </c>
    </row>
    <row r="3923" spans="1:39" ht="17.25" customHeight="1" x14ac:dyDescent="0.35">
      <c r="A3923" s="17">
        <v>14573603</v>
      </c>
      <c r="B3923" s="2" t="s">
        <v>2197</v>
      </c>
      <c r="C3923" s="1">
        <v>2025001</v>
      </c>
      <c r="D3923" s="1">
        <v>2001024</v>
      </c>
      <c r="E3923" s="2" t="s">
        <v>34</v>
      </c>
      <c r="F3923" s="2" t="s">
        <v>182</v>
      </c>
      <c r="G3923" s="2" t="s">
        <v>66</v>
      </c>
      <c r="H3923" s="2" t="s">
        <v>2364</v>
      </c>
      <c r="I3923" s="2" t="s">
        <v>2365</v>
      </c>
      <c r="J3923" s="2" t="s">
        <v>304</v>
      </c>
      <c r="K3923" s="2" t="s">
        <v>79</v>
      </c>
      <c r="L3923" s="2" t="s">
        <v>263</v>
      </c>
      <c r="M3923" s="2" t="s">
        <v>264</v>
      </c>
      <c r="N3923" s="2" t="s">
        <v>265</v>
      </c>
      <c r="O3923" s="3">
        <v>5</v>
      </c>
      <c r="P3923" s="3">
        <v>333.74</v>
      </c>
      <c r="Q3923" s="3">
        <v>335</v>
      </c>
      <c r="R3923" s="3">
        <v>1675</v>
      </c>
      <c r="S3923" s="3">
        <v>1.26</v>
      </c>
      <c r="T3923" s="3">
        <v>6.3</v>
      </c>
      <c r="U3923" s="3">
        <v>0.37</v>
      </c>
      <c r="V3923" s="2" t="s">
        <v>813</v>
      </c>
      <c r="W3923" s="2" t="s">
        <v>814</v>
      </c>
      <c r="X3923" s="2" t="s">
        <v>125</v>
      </c>
      <c r="Y3923" s="19" t="str">
        <f>VLOOKUP(G3923,'Verweis Kd-Gruppe'!$A$2:$B$8,2,FALSE)</f>
        <v>EXP</v>
      </c>
      <c r="Z3923" s="19" t="str">
        <f>VLOOKUP(J3923,'Verweis Art-Gruppe'!$A$2:$B$15,2,FALSE)</f>
        <v>Zubehör</v>
      </c>
      <c r="AA3923" s="19" t="str">
        <f>VLOOKUP(W3923,'Verweis Vertreter'!$A$2:$B$24,2,FALSE)</f>
        <v>Sokol Kapaj</v>
      </c>
      <c r="AB3923" s="12">
        <f t="shared" si="549"/>
        <v>5</v>
      </c>
      <c r="AC3923" s="12">
        <f t="shared" si="554"/>
        <v>333.74</v>
      </c>
      <c r="AD3923" s="12">
        <f t="shared" si="555"/>
        <v>335</v>
      </c>
      <c r="AE3923" s="12">
        <f t="shared" si="550"/>
        <v>1675</v>
      </c>
      <c r="AF3923" s="12">
        <f t="shared" si="551"/>
        <v>1.26</v>
      </c>
      <c r="AG3923" s="12">
        <f t="shared" si="552"/>
        <v>6.3</v>
      </c>
      <c r="AH3923" s="9">
        <f t="shared" si="556"/>
        <v>3.7611940298507463E-3</v>
      </c>
      <c r="AI3923" s="14">
        <f>VLOOKUP(E3923,'Verweis Faktor'!$A:$B,2,FALSE)</f>
        <v>1</v>
      </c>
      <c r="AJ3923" s="14"/>
      <c r="AK3923" s="14" t="str">
        <f>IF(AL3923="Ja","Versandkosten",VLOOKUP(E3923,'Verweis Belegart'!$A$2:$B$9,2,FALSE))</f>
        <v>Hardware</v>
      </c>
      <c r="AL3923" s="14" t="str">
        <f t="shared" si="557"/>
        <v>Nein</v>
      </c>
      <c r="AM3923" s="14" t="str">
        <f t="shared" si="553"/>
        <v>Positiv</v>
      </c>
    </row>
    <row r="3924" spans="1:39" ht="17.25" customHeight="1" x14ac:dyDescent="0.35">
      <c r="A3924" s="17">
        <v>14573603</v>
      </c>
      <c r="B3924" s="2" t="s">
        <v>2197</v>
      </c>
      <c r="C3924" s="1">
        <v>2025001</v>
      </c>
      <c r="D3924" s="1">
        <v>2001024</v>
      </c>
      <c r="E3924" s="2" t="s">
        <v>34</v>
      </c>
      <c r="F3924" s="2" t="s">
        <v>182</v>
      </c>
      <c r="G3924" s="2" t="s">
        <v>66</v>
      </c>
      <c r="H3924" s="2" t="s">
        <v>2364</v>
      </c>
      <c r="I3924" s="2" t="s">
        <v>2365</v>
      </c>
      <c r="J3924" s="2" t="s">
        <v>103</v>
      </c>
      <c r="K3924" s="2" t="s">
        <v>83</v>
      </c>
      <c r="L3924" s="2" t="s">
        <v>449</v>
      </c>
      <c r="M3924" s="2" t="s">
        <v>450</v>
      </c>
      <c r="N3924" s="2" t="s">
        <v>451</v>
      </c>
      <c r="O3924" s="3">
        <v>3</v>
      </c>
      <c r="P3924" s="3">
        <v>134</v>
      </c>
      <c r="Q3924" s="3">
        <v>149</v>
      </c>
      <c r="R3924" s="3">
        <v>447</v>
      </c>
      <c r="S3924" s="3">
        <v>15</v>
      </c>
      <c r="T3924" s="3">
        <v>45</v>
      </c>
      <c r="U3924" s="3">
        <v>10.06</v>
      </c>
      <c r="V3924" s="2" t="s">
        <v>813</v>
      </c>
      <c r="W3924" s="2" t="s">
        <v>814</v>
      </c>
      <c r="X3924" s="2" t="s">
        <v>125</v>
      </c>
      <c r="Y3924" s="19" t="str">
        <f>VLOOKUP(G3924,'Verweis Kd-Gruppe'!$A$2:$B$8,2,FALSE)</f>
        <v>EXP</v>
      </c>
      <c r="Z3924" s="19" t="str">
        <f>VLOOKUP(J3924,'Verweis Art-Gruppe'!$A$2:$B$15,2,FALSE)</f>
        <v>Geräte</v>
      </c>
      <c r="AA3924" s="19" t="str">
        <f>VLOOKUP(W3924,'Verweis Vertreter'!$A$2:$B$24,2,FALSE)</f>
        <v>Sokol Kapaj</v>
      </c>
      <c r="AB3924" s="12">
        <f t="shared" si="549"/>
        <v>3</v>
      </c>
      <c r="AC3924" s="12">
        <f t="shared" si="554"/>
        <v>134</v>
      </c>
      <c r="AD3924" s="12">
        <f t="shared" si="555"/>
        <v>149</v>
      </c>
      <c r="AE3924" s="12">
        <f t="shared" si="550"/>
        <v>447</v>
      </c>
      <c r="AF3924" s="12">
        <f t="shared" si="551"/>
        <v>15</v>
      </c>
      <c r="AG3924" s="12">
        <f t="shared" si="552"/>
        <v>45</v>
      </c>
      <c r="AH3924" s="9">
        <f t="shared" si="556"/>
        <v>0.10067114093959731</v>
      </c>
      <c r="AI3924" s="14">
        <f>VLOOKUP(E3924,'Verweis Faktor'!$A:$B,2,FALSE)</f>
        <v>1</v>
      </c>
      <c r="AJ3924" s="14"/>
      <c r="AK3924" s="14" t="str">
        <f>IF(AL3924="Ja","Versandkosten",VLOOKUP(E3924,'Verweis Belegart'!$A$2:$B$9,2,FALSE))</f>
        <v>Hardware</v>
      </c>
      <c r="AL3924" s="14" t="str">
        <f t="shared" si="557"/>
        <v>Nein</v>
      </c>
      <c r="AM3924" s="14" t="str">
        <f t="shared" si="553"/>
        <v>Positiv</v>
      </c>
    </row>
    <row r="3925" spans="1:39" ht="17.25" customHeight="1" x14ac:dyDescent="0.35">
      <c r="A3925" s="17">
        <v>14573603</v>
      </c>
      <c r="B3925" s="2" t="s">
        <v>2197</v>
      </c>
      <c r="C3925" s="1">
        <v>2025001</v>
      </c>
      <c r="D3925" s="1">
        <v>2001024</v>
      </c>
      <c r="E3925" s="2" t="s">
        <v>34</v>
      </c>
      <c r="F3925" s="2" t="s">
        <v>182</v>
      </c>
      <c r="G3925" s="2" t="s">
        <v>66</v>
      </c>
      <c r="H3925" s="2" t="s">
        <v>2364</v>
      </c>
      <c r="I3925" s="2" t="s">
        <v>2365</v>
      </c>
      <c r="J3925" s="2" t="s">
        <v>304</v>
      </c>
      <c r="K3925" s="2" t="s">
        <v>87</v>
      </c>
      <c r="L3925" s="2" t="s">
        <v>1208</v>
      </c>
      <c r="M3925" s="2" t="s">
        <v>1209</v>
      </c>
      <c r="N3925" s="2" t="s">
        <v>1210</v>
      </c>
      <c r="O3925" s="3">
        <v>5</v>
      </c>
      <c r="P3925" s="3">
        <v>181.29769999999999</v>
      </c>
      <c r="Q3925" s="3">
        <v>190</v>
      </c>
      <c r="R3925" s="3">
        <v>950</v>
      </c>
      <c r="S3925" s="3">
        <v>8.7022999999999993</v>
      </c>
      <c r="T3925" s="3">
        <v>43.51</v>
      </c>
      <c r="U3925" s="3">
        <v>4.58</v>
      </c>
      <c r="V3925" s="2" t="s">
        <v>813</v>
      </c>
      <c r="W3925" s="2" t="s">
        <v>814</v>
      </c>
      <c r="X3925" s="2" t="s">
        <v>125</v>
      </c>
      <c r="Y3925" s="19" t="str">
        <f>VLOOKUP(G3925,'Verweis Kd-Gruppe'!$A$2:$B$8,2,FALSE)</f>
        <v>EXP</v>
      </c>
      <c r="Z3925" s="19" t="str">
        <f>VLOOKUP(J3925,'Verweis Art-Gruppe'!$A$2:$B$15,2,FALSE)</f>
        <v>Zubehör</v>
      </c>
      <c r="AA3925" s="19" t="str">
        <f>VLOOKUP(W3925,'Verweis Vertreter'!$A$2:$B$24,2,FALSE)</f>
        <v>Sokol Kapaj</v>
      </c>
      <c r="AB3925" s="12">
        <f t="shared" si="549"/>
        <v>5</v>
      </c>
      <c r="AC3925" s="12">
        <f t="shared" si="554"/>
        <v>181.29769999999999</v>
      </c>
      <c r="AD3925" s="12">
        <f t="shared" si="555"/>
        <v>190</v>
      </c>
      <c r="AE3925" s="12">
        <f t="shared" si="550"/>
        <v>950</v>
      </c>
      <c r="AF3925" s="12">
        <f t="shared" si="551"/>
        <v>8.7022999999999993</v>
      </c>
      <c r="AG3925" s="12">
        <f t="shared" si="552"/>
        <v>43.51</v>
      </c>
      <c r="AH3925" s="9">
        <f t="shared" si="556"/>
        <v>4.58E-2</v>
      </c>
      <c r="AI3925" s="14">
        <f>VLOOKUP(E3925,'Verweis Faktor'!$A:$B,2,FALSE)</f>
        <v>1</v>
      </c>
      <c r="AJ3925" s="14"/>
      <c r="AK3925" s="14" t="str">
        <f>IF(AL3925="Ja","Versandkosten",VLOOKUP(E3925,'Verweis Belegart'!$A$2:$B$9,2,FALSE))</f>
        <v>Hardware</v>
      </c>
      <c r="AL3925" s="14" t="str">
        <f t="shared" si="557"/>
        <v>Nein</v>
      </c>
      <c r="AM3925" s="14" t="str">
        <f t="shared" si="553"/>
        <v>Positiv</v>
      </c>
    </row>
    <row r="3926" spans="1:39" ht="17.25" customHeight="1" x14ac:dyDescent="0.35">
      <c r="A3926" s="17">
        <v>14573603</v>
      </c>
      <c r="B3926" s="2" t="s">
        <v>2197</v>
      </c>
      <c r="C3926" s="1">
        <v>2025001</v>
      </c>
      <c r="D3926" s="1">
        <v>2001024</v>
      </c>
      <c r="E3926" s="2" t="s">
        <v>34</v>
      </c>
      <c r="F3926" s="2" t="s">
        <v>182</v>
      </c>
      <c r="G3926" s="2" t="s">
        <v>66</v>
      </c>
      <c r="H3926" s="2" t="s">
        <v>2364</v>
      </c>
      <c r="I3926" s="2" t="s">
        <v>2365</v>
      </c>
      <c r="J3926" s="2" t="s">
        <v>103</v>
      </c>
      <c r="K3926" s="2" t="s">
        <v>91</v>
      </c>
      <c r="L3926" s="2" t="s">
        <v>1179</v>
      </c>
      <c r="M3926" s="2" t="s">
        <v>1180</v>
      </c>
      <c r="N3926" s="2" t="s">
        <v>164</v>
      </c>
      <c r="O3926" s="3">
        <v>5</v>
      </c>
      <c r="P3926" s="3">
        <v>272</v>
      </c>
      <c r="Q3926" s="3">
        <v>276</v>
      </c>
      <c r="R3926" s="3">
        <v>1380</v>
      </c>
      <c r="S3926" s="3">
        <v>4</v>
      </c>
      <c r="T3926" s="3">
        <v>20</v>
      </c>
      <c r="U3926" s="3">
        <v>1.44</v>
      </c>
      <c r="V3926" s="2" t="s">
        <v>813</v>
      </c>
      <c r="W3926" s="2" t="s">
        <v>814</v>
      </c>
      <c r="X3926" s="2" t="s">
        <v>125</v>
      </c>
      <c r="Y3926" s="19" t="str">
        <f>VLOOKUP(G3926,'Verweis Kd-Gruppe'!$A$2:$B$8,2,FALSE)</f>
        <v>EXP</v>
      </c>
      <c r="Z3926" s="19" t="str">
        <f>VLOOKUP(J3926,'Verweis Art-Gruppe'!$A$2:$B$15,2,FALSE)</f>
        <v>Geräte</v>
      </c>
      <c r="AA3926" s="19" t="str">
        <f>VLOOKUP(W3926,'Verweis Vertreter'!$A$2:$B$24,2,FALSE)</f>
        <v>Sokol Kapaj</v>
      </c>
      <c r="AB3926" s="12">
        <f t="shared" si="549"/>
        <v>5</v>
      </c>
      <c r="AC3926" s="12">
        <f t="shared" si="554"/>
        <v>272</v>
      </c>
      <c r="AD3926" s="12">
        <f t="shared" si="555"/>
        <v>276</v>
      </c>
      <c r="AE3926" s="12">
        <f t="shared" si="550"/>
        <v>1380</v>
      </c>
      <c r="AF3926" s="12">
        <f t="shared" si="551"/>
        <v>4</v>
      </c>
      <c r="AG3926" s="12">
        <f t="shared" si="552"/>
        <v>20</v>
      </c>
      <c r="AH3926" s="9">
        <f t="shared" si="556"/>
        <v>1.4492753623188406E-2</v>
      </c>
      <c r="AI3926" s="14">
        <f>VLOOKUP(E3926,'Verweis Faktor'!$A:$B,2,FALSE)</f>
        <v>1</v>
      </c>
      <c r="AJ3926" s="14"/>
      <c r="AK3926" s="14" t="str">
        <f>IF(AL3926="Ja","Versandkosten",VLOOKUP(E3926,'Verweis Belegart'!$A$2:$B$9,2,FALSE))</f>
        <v>Hardware</v>
      </c>
      <c r="AL3926" s="14" t="str">
        <f t="shared" si="557"/>
        <v>Nein</v>
      </c>
      <c r="AM3926" s="14" t="str">
        <f t="shared" si="553"/>
        <v>Positiv</v>
      </c>
    </row>
    <row r="3927" spans="1:39" ht="17.25" customHeight="1" x14ac:dyDescent="0.35">
      <c r="A3927" s="17">
        <v>14573603</v>
      </c>
      <c r="B3927" s="2" t="s">
        <v>2197</v>
      </c>
      <c r="C3927" s="1">
        <v>2025001</v>
      </c>
      <c r="D3927" s="1">
        <v>2001024</v>
      </c>
      <c r="E3927" s="2" t="s">
        <v>34</v>
      </c>
      <c r="F3927" s="2" t="s">
        <v>182</v>
      </c>
      <c r="G3927" s="2" t="s">
        <v>66</v>
      </c>
      <c r="H3927" s="2" t="s">
        <v>2364</v>
      </c>
      <c r="I3927" s="2" t="s">
        <v>2365</v>
      </c>
      <c r="J3927" s="2" t="s">
        <v>103</v>
      </c>
      <c r="K3927" s="2" t="s">
        <v>95</v>
      </c>
      <c r="L3927" s="2" t="s">
        <v>920</v>
      </c>
      <c r="M3927" s="2" t="s">
        <v>921</v>
      </c>
      <c r="N3927" s="2" t="s">
        <v>922</v>
      </c>
      <c r="O3927" s="3">
        <v>5</v>
      </c>
      <c r="P3927" s="3">
        <v>74.601299999999995</v>
      </c>
      <c r="Q3927" s="3">
        <v>81</v>
      </c>
      <c r="R3927" s="3">
        <v>405</v>
      </c>
      <c r="S3927" s="3">
        <v>6.3986999999999998</v>
      </c>
      <c r="T3927" s="3">
        <v>31.99</v>
      </c>
      <c r="U3927" s="3">
        <v>7.89</v>
      </c>
      <c r="V3927" s="2" t="s">
        <v>813</v>
      </c>
      <c r="W3927" s="2" t="s">
        <v>814</v>
      </c>
      <c r="X3927" s="2" t="s">
        <v>125</v>
      </c>
      <c r="Y3927" s="19" t="str">
        <f>VLOOKUP(G3927,'Verweis Kd-Gruppe'!$A$2:$B$8,2,FALSE)</f>
        <v>EXP</v>
      </c>
      <c r="Z3927" s="19" t="str">
        <f>VLOOKUP(J3927,'Verweis Art-Gruppe'!$A$2:$B$15,2,FALSE)</f>
        <v>Geräte</v>
      </c>
      <c r="AA3927" s="19" t="str">
        <f>VLOOKUP(W3927,'Verweis Vertreter'!$A$2:$B$24,2,FALSE)</f>
        <v>Sokol Kapaj</v>
      </c>
      <c r="AB3927" s="12">
        <f t="shared" si="549"/>
        <v>5</v>
      </c>
      <c r="AC3927" s="12">
        <f t="shared" si="554"/>
        <v>74.601299999999995</v>
      </c>
      <c r="AD3927" s="12">
        <f t="shared" si="555"/>
        <v>81</v>
      </c>
      <c r="AE3927" s="12">
        <f t="shared" si="550"/>
        <v>405</v>
      </c>
      <c r="AF3927" s="12">
        <f t="shared" si="551"/>
        <v>6.3986999999999998</v>
      </c>
      <c r="AG3927" s="12">
        <f t="shared" si="552"/>
        <v>31.99</v>
      </c>
      <c r="AH3927" s="9">
        <f t="shared" si="556"/>
        <v>7.8987654320987644E-2</v>
      </c>
      <c r="AI3927" s="14">
        <f>VLOOKUP(E3927,'Verweis Faktor'!$A:$B,2,FALSE)</f>
        <v>1</v>
      </c>
      <c r="AJ3927" s="14"/>
      <c r="AK3927" s="14" t="str">
        <f>IF(AL3927="Ja","Versandkosten",VLOOKUP(E3927,'Verweis Belegart'!$A$2:$B$9,2,FALSE))</f>
        <v>Hardware</v>
      </c>
      <c r="AL3927" s="14" t="str">
        <f t="shared" si="557"/>
        <v>Nein</v>
      </c>
      <c r="AM3927" s="14" t="str">
        <f t="shared" si="553"/>
        <v>Positiv</v>
      </c>
    </row>
    <row r="3928" spans="1:39" ht="17.25" customHeight="1" x14ac:dyDescent="0.35">
      <c r="A3928" s="17">
        <v>14573603</v>
      </c>
      <c r="B3928" s="2" t="s">
        <v>2197</v>
      </c>
      <c r="C3928" s="1">
        <v>2025001</v>
      </c>
      <c r="D3928" s="1">
        <v>2001024</v>
      </c>
      <c r="E3928" s="2" t="s">
        <v>34</v>
      </c>
      <c r="F3928" s="2" t="s">
        <v>182</v>
      </c>
      <c r="G3928" s="2" t="s">
        <v>66</v>
      </c>
      <c r="H3928" s="2" t="s">
        <v>2364</v>
      </c>
      <c r="I3928" s="2" t="s">
        <v>2365</v>
      </c>
      <c r="J3928" s="2" t="s">
        <v>103</v>
      </c>
      <c r="K3928" s="2" t="s">
        <v>99</v>
      </c>
      <c r="L3928" s="2" t="s">
        <v>1211</v>
      </c>
      <c r="M3928" s="2" t="s">
        <v>1212</v>
      </c>
      <c r="N3928" s="2" t="s">
        <v>1213</v>
      </c>
      <c r="O3928" s="3">
        <v>20</v>
      </c>
      <c r="P3928" s="3">
        <v>105</v>
      </c>
      <c r="Q3928" s="3">
        <v>109</v>
      </c>
      <c r="R3928" s="3">
        <v>2180</v>
      </c>
      <c r="S3928" s="3">
        <v>4</v>
      </c>
      <c r="T3928" s="3">
        <v>80</v>
      </c>
      <c r="U3928" s="3">
        <v>3.66</v>
      </c>
      <c r="V3928" s="2" t="s">
        <v>813</v>
      </c>
      <c r="W3928" s="2" t="s">
        <v>814</v>
      </c>
      <c r="X3928" s="2" t="s">
        <v>125</v>
      </c>
      <c r="Y3928" s="19" t="str">
        <f>VLOOKUP(G3928,'Verweis Kd-Gruppe'!$A$2:$B$8,2,FALSE)</f>
        <v>EXP</v>
      </c>
      <c r="Z3928" s="19" t="str">
        <f>VLOOKUP(J3928,'Verweis Art-Gruppe'!$A$2:$B$15,2,FALSE)</f>
        <v>Geräte</v>
      </c>
      <c r="AA3928" s="19" t="str">
        <f>VLOOKUP(W3928,'Verweis Vertreter'!$A$2:$B$24,2,FALSE)</f>
        <v>Sokol Kapaj</v>
      </c>
      <c r="AB3928" s="12">
        <f t="shared" si="549"/>
        <v>20</v>
      </c>
      <c r="AC3928" s="12">
        <f t="shared" si="554"/>
        <v>105</v>
      </c>
      <c r="AD3928" s="12">
        <f t="shared" si="555"/>
        <v>109</v>
      </c>
      <c r="AE3928" s="12">
        <f t="shared" si="550"/>
        <v>2180</v>
      </c>
      <c r="AF3928" s="12">
        <f t="shared" si="551"/>
        <v>4</v>
      </c>
      <c r="AG3928" s="12">
        <f t="shared" si="552"/>
        <v>80</v>
      </c>
      <c r="AH3928" s="9">
        <f t="shared" si="556"/>
        <v>3.669724770642202E-2</v>
      </c>
      <c r="AI3928" s="14">
        <f>VLOOKUP(E3928,'Verweis Faktor'!$A:$B,2,FALSE)</f>
        <v>1</v>
      </c>
      <c r="AJ3928" s="14"/>
      <c r="AK3928" s="14" t="str">
        <f>IF(AL3928="Ja","Versandkosten",VLOOKUP(E3928,'Verweis Belegart'!$A$2:$B$9,2,FALSE))</f>
        <v>Hardware</v>
      </c>
      <c r="AL3928" s="14" t="str">
        <f t="shared" si="557"/>
        <v>Nein</v>
      </c>
      <c r="AM3928" s="14" t="str">
        <f t="shared" si="553"/>
        <v>Positiv</v>
      </c>
    </row>
    <row r="3929" spans="1:39" ht="17.25" customHeight="1" x14ac:dyDescent="0.35">
      <c r="A3929" s="17">
        <v>14573603</v>
      </c>
      <c r="B3929" s="2" t="s">
        <v>2197</v>
      </c>
      <c r="C3929" s="1">
        <v>2025001</v>
      </c>
      <c r="D3929" s="1">
        <v>2001024</v>
      </c>
      <c r="E3929" s="2" t="s">
        <v>34</v>
      </c>
      <c r="F3929" s="2" t="s">
        <v>182</v>
      </c>
      <c r="G3929" s="2" t="s">
        <v>66</v>
      </c>
      <c r="H3929" s="2" t="s">
        <v>2364</v>
      </c>
      <c r="I3929" s="2" t="s">
        <v>2365</v>
      </c>
      <c r="J3929" s="2" t="s">
        <v>103</v>
      </c>
      <c r="K3929" s="2" t="s">
        <v>103</v>
      </c>
      <c r="L3929" s="2" t="s">
        <v>668</v>
      </c>
      <c r="M3929" s="2" t="s">
        <v>669</v>
      </c>
      <c r="N3929" s="2" t="s">
        <v>670</v>
      </c>
      <c r="O3929" s="3">
        <v>5</v>
      </c>
      <c r="P3929" s="3">
        <v>350</v>
      </c>
      <c r="Q3929" s="3">
        <v>359</v>
      </c>
      <c r="R3929" s="3">
        <v>1795</v>
      </c>
      <c r="S3929" s="3">
        <v>9</v>
      </c>
      <c r="T3929" s="3">
        <v>45</v>
      </c>
      <c r="U3929" s="3">
        <v>2.5</v>
      </c>
      <c r="V3929" s="2" t="s">
        <v>813</v>
      </c>
      <c r="W3929" s="2" t="s">
        <v>814</v>
      </c>
      <c r="X3929" s="2" t="s">
        <v>125</v>
      </c>
      <c r="Y3929" s="19" t="str">
        <f>VLOOKUP(G3929,'Verweis Kd-Gruppe'!$A$2:$B$8,2,FALSE)</f>
        <v>EXP</v>
      </c>
      <c r="Z3929" s="19" t="str">
        <f>VLOOKUP(J3929,'Verweis Art-Gruppe'!$A$2:$B$15,2,FALSE)</f>
        <v>Geräte</v>
      </c>
      <c r="AA3929" s="19" t="str">
        <f>VLOOKUP(W3929,'Verweis Vertreter'!$A$2:$B$24,2,FALSE)</f>
        <v>Sokol Kapaj</v>
      </c>
      <c r="AB3929" s="12">
        <f t="shared" si="549"/>
        <v>5</v>
      </c>
      <c r="AC3929" s="12">
        <f t="shared" si="554"/>
        <v>350</v>
      </c>
      <c r="AD3929" s="12">
        <f t="shared" si="555"/>
        <v>359</v>
      </c>
      <c r="AE3929" s="12">
        <f t="shared" si="550"/>
        <v>1795</v>
      </c>
      <c r="AF3929" s="12">
        <f t="shared" si="551"/>
        <v>9</v>
      </c>
      <c r="AG3929" s="12">
        <f t="shared" si="552"/>
        <v>45</v>
      </c>
      <c r="AH3929" s="9">
        <f t="shared" si="556"/>
        <v>2.5069637883008356E-2</v>
      </c>
      <c r="AI3929" s="14">
        <f>VLOOKUP(E3929,'Verweis Faktor'!$A:$B,2,FALSE)</f>
        <v>1</v>
      </c>
      <c r="AJ3929" s="14"/>
      <c r="AK3929" s="14" t="str">
        <f>IF(AL3929="Ja","Versandkosten",VLOOKUP(E3929,'Verweis Belegart'!$A$2:$B$9,2,FALSE))</f>
        <v>Hardware</v>
      </c>
      <c r="AL3929" s="14" t="str">
        <f t="shared" si="557"/>
        <v>Nein</v>
      </c>
      <c r="AM3929" s="14" t="str">
        <f t="shared" si="553"/>
        <v>Positiv</v>
      </c>
    </row>
    <row r="3930" spans="1:39" ht="17.25" customHeight="1" x14ac:dyDescent="0.35">
      <c r="A3930" s="17">
        <v>14573603</v>
      </c>
      <c r="B3930" s="2" t="s">
        <v>2197</v>
      </c>
      <c r="C3930" s="1">
        <v>2025001</v>
      </c>
      <c r="D3930" s="1">
        <v>2001024</v>
      </c>
      <c r="E3930" s="2" t="s">
        <v>34</v>
      </c>
      <c r="F3930" s="2" t="s">
        <v>182</v>
      </c>
      <c r="G3930" s="2" t="s">
        <v>66</v>
      </c>
      <c r="H3930" s="2" t="s">
        <v>2364</v>
      </c>
      <c r="I3930" s="2" t="s">
        <v>2365</v>
      </c>
      <c r="J3930" s="2" t="s">
        <v>103</v>
      </c>
      <c r="K3930" s="2" t="s">
        <v>107</v>
      </c>
      <c r="L3930" s="2" t="s">
        <v>1025</v>
      </c>
      <c r="M3930" s="2" t="s">
        <v>1026</v>
      </c>
      <c r="N3930" s="2" t="s">
        <v>670</v>
      </c>
      <c r="O3930" s="3">
        <v>3</v>
      </c>
      <c r="P3930" s="3">
        <v>349.0795</v>
      </c>
      <c r="Q3930" s="3">
        <v>359</v>
      </c>
      <c r="R3930" s="3">
        <v>1077</v>
      </c>
      <c r="S3930" s="3">
        <v>9.9205000000000005</v>
      </c>
      <c r="T3930" s="3">
        <v>29.76</v>
      </c>
      <c r="U3930" s="3">
        <v>2.76</v>
      </c>
      <c r="V3930" s="2" t="s">
        <v>813</v>
      </c>
      <c r="W3930" s="2" t="s">
        <v>814</v>
      </c>
      <c r="X3930" s="2" t="s">
        <v>125</v>
      </c>
      <c r="Y3930" s="19" t="str">
        <f>VLOOKUP(G3930,'Verweis Kd-Gruppe'!$A$2:$B$8,2,FALSE)</f>
        <v>EXP</v>
      </c>
      <c r="Z3930" s="19" t="str">
        <f>VLOOKUP(J3930,'Verweis Art-Gruppe'!$A$2:$B$15,2,FALSE)</f>
        <v>Geräte</v>
      </c>
      <c r="AA3930" s="19" t="str">
        <f>VLOOKUP(W3930,'Verweis Vertreter'!$A$2:$B$24,2,FALSE)</f>
        <v>Sokol Kapaj</v>
      </c>
      <c r="AB3930" s="12">
        <f t="shared" si="549"/>
        <v>3</v>
      </c>
      <c r="AC3930" s="12">
        <f t="shared" si="554"/>
        <v>349.0795</v>
      </c>
      <c r="AD3930" s="12">
        <f t="shared" si="555"/>
        <v>359</v>
      </c>
      <c r="AE3930" s="12">
        <f t="shared" si="550"/>
        <v>1077</v>
      </c>
      <c r="AF3930" s="12">
        <f t="shared" si="551"/>
        <v>9.9205000000000005</v>
      </c>
      <c r="AG3930" s="12">
        <f t="shared" si="552"/>
        <v>29.76</v>
      </c>
      <c r="AH3930" s="9">
        <f t="shared" si="556"/>
        <v>2.763231197771588E-2</v>
      </c>
      <c r="AI3930" s="14">
        <f>VLOOKUP(E3930,'Verweis Faktor'!$A:$B,2,FALSE)</f>
        <v>1</v>
      </c>
      <c r="AJ3930" s="14"/>
      <c r="AK3930" s="14" t="str">
        <f>IF(AL3930="Ja","Versandkosten",VLOOKUP(E3930,'Verweis Belegart'!$A$2:$B$9,2,FALSE))</f>
        <v>Hardware</v>
      </c>
      <c r="AL3930" s="14" t="str">
        <f t="shared" si="557"/>
        <v>Nein</v>
      </c>
      <c r="AM3930" s="14" t="str">
        <f t="shared" si="553"/>
        <v>Positiv</v>
      </c>
    </row>
    <row r="3931" spans="1:39" ht="17.25" customHeight="1" x14ac:dyDescent="0.35">
      <c r="A3931" s="17">
        <v>14573603</v>
      </c>
      <c r="B3931" s="2" t="s">
        <v>2197</v>
      </c>
      <c r="C3931" s="1">
        <v>2025001</v>
      </c>
      <c r="D3931" s="1">
        <v>2001024</v>
      </c>
      <c r="E3931" s="2" t="s">
        <v>34</v>
      </c>
      <c r="F3931" s="2" t="s">
        <v>182</v>
      </c>
      <c r="G3931" s="2" t="s">
        <v>66</v>
      </c>
      <c r="H3931" s="2" t="s">
        <v>2364</v>
      </c>
      <c r="I3931" s="2" t="s">
        <v>2365</v>
      </c>
      <c r="J3931" s="2" t="s">
        <v>103</v>
      </c>
      <c r="K3931" s="2" t="s">
        <v>111</v>
      </c>
      <c r="L3931" s="2" t="s">
        <v>1671</v>
      </c>
      <c r="M3931" s="2" t="s">
        <v>1672</v>
      </c>
      <c r="N3931" s="2" t="s">
        <v>1413</v>
      </c>
      <c r="O3931" s="3">
        <v>2</v>
      </c>
      <c r="P3931" s="3">
        <v>71</v>
      </c>
      <c r="Q3931" s="3">
        <v>73</v>
      </c>
      <c r="R3931" s="3">
        <v>146</v>
      </c>
      <c r="S3931" s="3">
        <v>2</v>
      </c>
      <c r="T3931" s="3">
        <v>4</v>
      </c>
      <c r="U3931" s="3">
        <v>2.73</v>
      </c>
      <c r="V3931" s="2" t="s">
        <v>813</v>
      </c>
      <c r="W3931" s="2" t="s">
        <v>814</v>
      </c>
      <c r="X3931" s="2" t="s">
        <v>125</v>
      </c>
      <c r="Y3931" s="19" t="str">
        <f>VLOOKUP(G3931,'Verweis Kd-Gruppe'!$A$2:$B$8,2,FALSE)</f>
        <v>EXP</v>
      </c>
      <c r="Z3931" s="19" t="str">
        <f>VLOOKUP(J3931,'Verweis Art-Gruppe'!$A$2:$B$15,2,FALSE)</f>
        <v>Geräte</v>
      </c>
      <c r="AA3931" s="19" t="str">
        <f>VLOOKUP(W3931,'Verweis Vertreter'!$A$2:$B$24,2,FALSE)</f>
        <v>Sokol Kapaj</v>
      </c>
      <c r="AB3931" s="12">
        <f t="shared" si="549"/>
        <v>2</v>
      </c>
      <c r="AC3931" s="12">
        <f t="shared" si="554"/>
        <v>71</v>
      </c>
      <c r="AD3931" s="12">
        <f t="shared" si="555"/>
        <v>73</v>
      </c>
      <c r="AE3931" s="12">
        <f t="shared" si="550"/>
        <v>146</v>
      </c>
      <c r="AF3931" s="12">
        <f t="shared" si="551"/>
        <v>2</v>
      </c>
      <c r="AG3931" s="12">
        <f t="shared" si="552"/>
        <v>4</v>
      </c>
      <c r="AH3931" s="9">
        <f t="shared" si="556"/>
        <v>2.7397260273972601E-2</v>
      </c>
      <c r="AI3931" s="14">
        <f>VLOOKUP(E3931,'Verweis Faktor'!$A:$B,2,FALSE)</f>
        <v>1</v>
      </c>
      <c r="AJ3931" s="14"/>
      <c r="AK3931" s="14" t="str">
        <f>IF(AL3931="Ja","Versandkosten",VLOOKUP(E3931,'Verweis Belegart'!$A$2:$B$9,2,FALSE))</f>
        <v>Hardware</v>
      </c>
      <c r="AL3931" s="14" t="str">
        <f t="shared" si="557"/>
        <v>Nein</v>
      </c>
      <c r="AM3931" s="14" t="str">
        <f t="shared" si="553"/>
        <v>Positiv</v>
      </c>
    </row>
    <row r="3932" spans="1:39" ht="17.25" customHeight="1" x14ac:dyDescent="0.35">
      <c r="A3932" s="17">
        <v>14573603</v>
      </c>
      <c r="B3932" s="2" t="s">
        <v>2197</v>
      </c>
      <c r="C3932" s="1">
        <v>2025001</v>
      </c>
      <c r="D3932" s="1">
        <v>2001024</v>
      </c>
      <c r="E3932" s="2" t="s">
        <v>34</v>
      </c>
      <c r="F3932" s="2" t="s">
        <v>182</v>
      </c>
      <c r="G3932" s="2" t="s">
        <v>66</v>
      </c>
      <c r="H3932" s="2" t="s">
        <v>2364</v>
      </c>
      <c r="I3932" s="2" t="s">
        <v>2365</v>
      </c>
      <c r="J3932" s="2" t="s">
        <v>103</v>
      </c>
      <c r="K3932" s="2" t="s">
        <v>115</v>
      </c>
      <c r="L3932" s="2" t="s">
        <v>1900</v>
      </c>
      <c r="M3932" s="2" t="s">
        <v>1901</v>
      </c>
      <c r="N3932" s="2" t="s">
        <v>1047</v>
      </c>
      <c r="O3932" s="3">
        <v>5</v>
      </c>
      <c r="P3932" s="3">
        <v>105.4256</v>
      </c>
      <c r="Q3932" s="3">
        <v>106</v>
      </c>
      <c r="R3932" s="3">
        <v>530</v>
      </c>
      <c r="S3932" s="3">
        <v>0.57440000000000002</v>
      </c>
      <c r="T3932" s="3">
        <v>2.87</v>
      </c>
      <c r="U3932" s="3">
        <v>0.54</v>
      </c>
      <c r="V3932" s="2" t="s">
        <v>813</v>
      </c>
      <c r="W3932" s="2" t="s">
        <v>814</v>
      </c>
      <c r="X3932" s="2" t="s">
        <v>125</v>
      </c>
      <c r="Y3932" s="19" t="str">
        <f>VLOOKUP(G3932,'Verweis Kd-Gruppe'!$A$2:$B$8,2,FALSE)</f>
        <v>EXP</v>
      </c>
      <c r="Z3932" s="19" t="str">
        <f>VLOOKUP(J3932,'Verweis Art-Gruppe'!$A$2:$B$15,2,FALSE)</f>
        <v>Geräte</v>
      </c>
      <c r="AA3932" s="19" t="str">
        <f>VLOOKUP(W3932,'Verweis Vertreter'!$A$2:$B$24,2,FALSE)</f>
        <v>Sokol Kapaj</v>
      </c>
      <c r="AB3932" s="12">
        <f t="shared" si="549"/>
        <v>5</v>
      </c>
      <c r="AC3932" s="12">
        <f t="shared" si="554"/>
        <v>105.4256</v>
      </c>
      <c r="AD3932" s="12">
        <f t="shared" si="555"/>
        <v>106</v>
      </c>
      <c r="AE3932" s="12">
        <f t="shared" si="550"/>
        <v>530</v>
      </c>
      <c r="AF3932" s="12">
        <f t="shared" si="551"/>
        <v>0.57440000000000002</v>
      </c>
      <c r="AG3932" s="12">
        <f t="shared" si="552"/>
        <v>2.87</v>
      </c>
      <c r="AH3932" s="9">
        <f t="shared" si="556"/>
        <v>5.4150943396226413E-3</v>
      </c>
      <c r="AI3932" s="14">
        <f>VLOOKUP(E3932,'Verweis Faktor'!$A:$B,2,FALSE)</f>
        <v>1</v>
      </c>
      <c r="AJ3932" s="14"/>
      <c r="AK3932" s="14" t="str">
        <f>IF(AL3932="Ja","Versandkosten",VLOOKUP(E3932,'Verweis Belegart'!$A$2:$B$9,2,FALSE))</f>
        <v>Hardware</v>
      </c>
      <c r="AL3932" s="14" t="str">
        <f t="shared" si="557"/>
        <v>Nein</v>
      </c>
      <c r="AM3932" s="14" t="str">
        <f t="shared" si="553"/>
        <v>Positiv</v>
      </c>
    </row>
    <row r="3933" spans="1:39" ht="17.25" customHeight="1" x14ac:dyDescent="0.35">
      <c r="A3933" s="17">
        <v>14573603</v>
      </c>
      <c r="B3933" s="2" t="s">
        <v>2197</v>
      </c>
      <c r="C3933" s="1">
        <v>2025001</v>
      </c>
      <c r="D3933" s="1">
        <v>2001024</v>
      </c>
      <c r="E3933" s="2" t="s">
        <v>34</v>
      </c>
      <c r="F3933" s="2" t="s">
        <v>182</v>
      </c>
      <c r="G3933" s="2" t="s">
        <v>66</v>
      </c>
      <c r="H3933" s="2" t="s">
        <v>2364</v>
      </c>
      <c r="I3933" s="2" t="s">
        <v>2365</v>
      </c>
      <c r="J3933" s="2" t="s">
        <v>103</v>
      </c>
      <c r="K3933" s="2" t="s">
        <v>289</v>
      </c>
      <c r="L3933" s="2" t="s">
        <v>937</v>
      </c>
      <c r="M3933" s="2" t="s">
        <v>938</v>
      </c>
      <c r="N3933" s="2" t="s">
        <v>655</v>
      </c>
      <c r="O3933" s="3">
        <v>2</v>
      </c>
      <c r="P3933" s="3">
        <v>246.00569999999999</v>
      </c>
      <c r="Q3933" s="3">
        <v>265</v>
      </c>
      <c r="R3933" s="3">
        <v>530</v>
      </c>
      <c r="S3933" s="3">
        <v>18.994299999999999</v>
      </c>
      <c r="T3933" s="3">
        <v>37.99</v>
      </c>
      <c r="U3933" s="3">
        <v>7.16</v>
      </c>
      <c r="V3933" s="2" t="s">
        <v>813</v>
      </c>
      <c r="W3933" s="2" t="s">
        <v>814</v>
      </c>
      <c r="X3933" s="2" t="s">
        <v>125</v>
      </c>
      <c r="Y3933" s="19" t="str">
        <f>VLOOKUP(G3933,'Verweis Kd-Gruppe'!$A$2:$B$8,2,FALSE)</f>
        <v>EXP</v>
      </c>
      <c r="Z3933" s="19" t="str">
        <f>VLOOKUP(J3933,'Verweis Art-Gruppe'!$A$2:$B$15,2,FALSE)</f>
        <v>Geräte</v>
      </c>
      <c r="AA3933" s="19" t="str">
        <f>VLOOKUP(W3933,'Verweis Vertreter'!$A$2:$B$24,2,FALSE)</f>
        <v>Sokol Kapaj</v>
      </c>
      <c r="AB3933" s="12">
        <f t="shared" si="549"/>
        <v>2</v>
      </c>
      <c r="AC3933" s="12">
        <f t="shared" si="554"/>
        <v>246.00569999999999</v>
      </c>
      <c r="AD3933" s="12">
        <f t="shared" si="555"/>
        <v>265</v>
      </c>
      <c r="AE3933" s="12">
        <f t="shared" si="550"/>
        <v>530</v>
      </c>
      <c r="AF3933" s="12">
        <f t="shared" si="551"/>
        <v>18.994299999999999</v>
      </c>
      <c r="AG3933" s="12">
        <f t="shared" si="552"/>
        <v>37.99</v>
      </c>
      <c r="AH3933" s="9">
        <f t="shared" si="556"/>
        <v>7.1679245283018875E-2</v>
      </c>
      <c r="AI3933" s="14">
        <f>VLOOKUP(E3933,'Verweis Faktor'!$A:$B,2,FALSE)</f>
        <v>1</v>
      </c>
      <c r="AJ3933" s="14"/>
      <c r="AK3933" s="14" t="str">
        <f>IF(AL3933="Ja","Versandkosten",VLOOKUP(E3933,'Verweis Belegart'!$A$2:$B$9,2,FALSE))</f>
        <v>Hardware</v>
      </c>
      <c r="AL3933" s="14" t="str">
        <f t="shared" si="557"/>
        <v>Nein</v>
      </c>
      <c r="AM3933" s="14" t="str">
        <f t="shared" si="553"/>
        <v>Positiv</v>
      </c>
    </row>
    <row r="3934" spans="1:39" ht="17.25" customHeight="1" x14ac:dyDescent="0.35">
      <c r="A3934" s="17">
        <v>14573603</v>
      </c>
      <c r="B3934" s="2" t="s">
        <v>2197</v>
      </c>
      <c r="C3934" s="1">
        <v>2025001</v>
      </c>
      <c r="D3934" s="1">
        <v>2001024</v>
      </c>
      <c r="E3934" s="2" t="s">
        <v>34</v>
      </c>
      <c r="F3934" s="2" t="s">
        <v>182</v>
      </c>
      <c r="G3934" s="2" t="s">
        <v>66</v>
      </c>
      <c r="H3934" s="2" t="s">
        <v>2364</v>
      </c>
      <c r="I3934" s="2" t="s">
        <v>2365</v>
      </c>
      <c r="J3934" s="2" t="s">
        <v>103</v>
      </c>
      <c r="K3934" s="2" t="s">
        <v>293</v>
      </c>
      <c r="L3934" s="2" t="s">
        <v>1064</v>
      </c>
      <c r="M3934" s="2" t="s">
        <v>1065</v>
      </c>
      <c r="N3934" s="2" t="s">
        <v>62</v>
      </c>
      <c r="O3934" s="3">
        <v>2</v>
      </c>
      <c r="P3934" s="3">
        <v>149</v>
      </c>
      <c r="Q3934" s="3">
        <v>157</v>
      </c>
      <c r="R3934" s="3">
        <v>314</v>
      </c>
      <c r="S3934" s="3">
        <v>8</v>
      </c>
      <c r="T3934" s="3">
        <v>16</v>
      </c>
      <c r="U3934" s="3">
        <v>5.09</v>
      </c>
      <c r="V3934" s="2" t="s">
        <v>813</v>
      </c>
      <c r="W3934" s="2" t="s">
        <v>814</v>
      </c>
      <c r="X3934" s="2" t="s">
        <v>125</v>
      </c>
      <c r="Y3934" s="19" t="str">
        <f>VLOOKUP(G3934,'Verweis Kd-Gruppe'!$A$2:$B$8,2,FALSE)</f>
        <v>EXP</v>
      </c>
      <c r="Z3934" s="19" t="str">
        <f>VLOOKUP(J3934,'Verweis Art-Gruppe'!$A$2:$B$15,2,FALSE)</f>
        <v>Geräte</v>
      </c>
      <c r="AA3934" s="19" t="str">
        <f>VLOOKUP(W3934,'Verweis Vertreter'!$A$2:$B$24,2,FALSE)</f>
        <v>Sokol Kapaj</v>
      </c>
      <c r="AB3934" s="12">
        <f t="shared" si="549"/>
        <v>2</v>
      </c>
      <c r="AC3934" s="12">
        <f t="shared" si="554"/>
        <v>149</v>
      </c>
      <c r="AD3934" s="12">
        <f t="shared" si="555"/>
        <v>157</v>
      </c>
      <c r="AE3934" s="12">
        <f t="shared" si="550"/>
        <v>314</v>
      </c>
      <c r="AF3934" s="12">
        <f t="shared" si="551"/>
        <v>8</v>
      </c>
      <c r="AG3934" s="12">
        <f t="shared" si="552"/>
        <v>16</v>
      </c>
      <c r="AH3934" s="9">
        <f t="shared" si="556"/>
        <v>5.0955414012738856E-2</v>
      </c>
      <c r="AI3934" s="14">
        <f>VLOOKUP(E3934,'Verweis Faktor'!$A:$B,2,FALSE)</f>
        <v>1</v>
      </c>
      <c r="AJ3934" s="14"/>
      <c r="AK3934" s="14" t="str">
        <f>IF(AL3934="Ja","Versandkosten",VLOOKUP(E3934,'Verweis Belegart'!$A$2:$B$9,2,FALSE))</f>
        <v>Hardware</v>
      </c>
      <c r="AL3934" s="14" t="str">
        <f t="shared" si="557"/>
        <v>Nein</v>
      </c>
      <c r="AM3934" s="14" t="str">
        <f t="shared" si="553"/>
        <v>Positiv</v>
      </c>
    </row>
    <row r="3935" spans="1:39" ht="17.25" customHeight="1" x14ac:dyDescent="0.35">
      <c r="A3935" s="17">
        <v>14573603</v>
      </c>
      <c r="B3935" s="2" t="s">
        <v>2197</v>
      </c>
      <c r="C3935" s="1">
        <v>2025001</v>
      </c>
      <c r="D3935" s="1">
        <v>2001024</v>
      </c>
      <c r="E3935" s="2" t="s">
        <v>34</v>
      </c>
      <c r="F3935" s="2" t="s">
        <v>182</v>
      </c>
      <c r="G3935" s="2" t="s">
        <v>66</v>
      </c>
      <c r="H3935" s="2" t="s">
        <v>2364</v>
      </c>
      <c r="I3935" s="2" t="s">
        <v>2365</v>
      </c>
      <c r="J3935" s="2" t="s">
        <v>103</v>
      </c>
      <c r="K3935" s="2" t="s">
        <v>296</v>
      </c>
      <c r="L3935" s="2" t="s">
        <v>1985</v>
      </c>
      <c r="M3935" s="2" t="s">
        <v>1986</v>
      </c>
      <c r="N3935" s="2" t="s">
        <v>922</v>
      </c>
      <c r="O3935" s="3">
        <v>5</v>
      </c>
      <c r="P3935" s="3">
        <v>77.5</v>
      </c>
      <c r="Q3935" s="3">
        <v>81</v>
      </c>
      <c r="R3935" s="3">
        <v>405</v>
      </c>
      <c r="S3935" s="3">
        <v>3.5</v>
      </c>
      <c r="T3935" s="3">
        <v>17.5</v>
      </c>
      <c r="U3935" s="3">
        <v>4.32</v>
      </c>
      <c r="V3935" s="2" t="s">
        <v>813</v>
      </c>
      <c r="W3935" s="2" t="s">
        <v>814</v>
      </c>
      <c r="X3935" s="2" t="s">
        <v>125</v>
      </c>
      <c r="Y3935" s="19" t="str">
        <f>VLOOKUP(G3935,'Verweis Kd-Gruppe'!$A$2:$B$8,2,FALSE)</f>
        <v>EXP</v>
      </c>
      <c r="Z3935" s="19" t="str">
        <f>VLOOKUP(J3935,'Verweis Art-Gruppe'!$A$2:$B$15,2,FALSE)</f>
        <v>Geräte</v>
      </c>
      <c r="AA3935" s="19" t="str">
        <f>VLOOKUP(W3935,'Verweis Vertreter'!$A$2:$B$24,2,FALSE)</f>
        <v>Sokol Kapaj</v>
      </c>
      <c r="AB3935" s="12">
        <f t="shared" si="549"/>
        <v>5</v>
      </c>
      <c r="AC3935" s="12">
        <f t="shared" si="554"/>
        <v>77.5</v>
      </c>
      <c r="AD3935" s="12">
        <f t="shared" si="555"/>
        <v>81</v>
      </c>
      <c r="AE3935" s="12">
        <f t="shared" si="550"/>
        <v>405</v>
      </c>
      <c r="AF3935" s="12">
        <f t="shared" si="551"/>
        <v>3.5</v>
      </c>
      <c r="AG3935" s="12">
        <f t="shared" si="552"/>
        <v>17.5</v>
      </c>
      <c r="AH3935" s="9">
        <f t="shared" si="556"/>
        <v>4.3209876543209874E-2</v>
      </c>
      <c r="AI3935" s="14">
        <f>VLOOKUP(E3935,'Verweis Faktor'!$A:$B,2,FALSE)</f>
        <v>1</v>
      </c>
      <c r="AJ3935" s="14"/>
      <c r="AK3935" s="14" t="str">
        <f>IF(AL3935="Ja","Versandkosten",VLOOKUP(E3935,'Verweis Belegart'!$A$2:$B$9,2,FALSE))</f>
        <v>Hardware</v>
      </c>
      <c r="AL3935" s="14" t="str">
        <f t="shared" si="557"/>
        <v>Nein</v>
      </c>
      <c r="AM3935" s="14" t="str">
        <f t="shared" si="553"/>
        <v>Positiv</v>
      </c>
    </row>
    <row r="3936" spans="1:39" ht="17.25" customHeight="1" x14ac:dyDescent="0.35">
      <c r="A3936" s="17">
        <v>14573603</v>
      </c>
      <c r="B3936" s="2" t="s">
        <v>2197</v>
      </c>
      <c r="C3936" s="1">
        <v>2025001</v>
      </c>
      <c r="D3936" s="1">
        <v>2001024</v>
      </c>
      <c r="E3936" s="2" t="s">
        <v>34</v>
      </c>
      <c r="F3936" s="2" t="s">
        <v>182</v>
      </c>
      <c r="G3936" s="2" t="s">
        <v>66</v>
      </c>
      <c r="H3936" s="2" t="s">
        <v>2364</v>
      </c>
      <c r="I3936" s="2" t="s">
        <v>2365</v>
      </c>
      <c r="J3936" s="2" t="s">
        <v>103</v>
      </c>
      <c r="K3936" s="2" t="s">
        <v>299</v>
      </c>
      <c r="L3936" s="2" t="s">
        <v>1411</v>
      </c>
      <c r="M3936" s="2" t="s">
        <v>1412</v>
      </c>
      <c r="N3936" s="2" t="s">
        <v>1413</v>
      </c>
      <c r="O3936" s="3">
        <v>2</v>
      </c>
      <c r="P3936" s="3">
        <v>71</v>
      </c>
      <c r="Q3936" s="3">
        <v>73</v>
      </c>
      <c r="R3936" s="3">
        <v>146</v>
      </c>
      <c r="S3936" s="3">
        <v>2</v>
      </c>
      <c r="T3936" s="3">
        <v>4</v>
      </c>
      <c r="U3936" s="3">
        <v>2.73</v>
      </c>
      <c r="V3936" s="2" t="s">
        <v>813</v>
      </c>
      <c r="W3936" s="2" t="s">
        <v>814</v>
      </c>
      <c r="X3936" s="2" t="s">
        <v>125</v>
      </c>
      <c r="Y3936" s="19" t="str">
        <f>VLOOKUP(G3936,'Verweis Kd-Gruppe'!$A$2:$B$8,2,FALSE)</f>
        <v>EXP</v>
      </c>
      <c r="Z3936" s="19" t="str">
        <f>VLOOKUP(J3936,'Verweis Art-Gruppe'!$A$2:$B$15,2,FALSE)</f>
        <v>Geräte</v>
      </c>
      <c r="AA3936" s="19" t="str">
        <f>VLOOKUP(W3936,'Verweis Vertreter'!$A$2:$B$24,2,FALSE)</f>
        <v>Sokol Kapaj</v>
      </c>
      <c r="AB3936" s="12">
        <f t="shared" si="549"/>
        <v>2</v>
      </c>
      <c r="AC3936" s="12">
        <f t="shared" si="554"/>
        <v>71</v>
      </c>
      <c r="AD3936" s="12">
        <f t="shared" si="555"/>
        <v>73</v>
      </c>
      <c r="AE3936" s="12">
        <f t="shared" si="550"/>
        <v>146</v>
      </c>
      <c r="AF3936" s="12">
        <f t="shared" si="551"/>
        <v>2</v>
      </c>
      <c r="AG3936" s="12">
        <f t="shared" si="552"/>
        <v>4</v>
      </c>
      <c r="AH3936" s="9">
        <f t="shared" si="556"/>
        <v>2.7397260273972601E-2</v>
      </c>
      <c r="AI3936" s="14">
        <f>VLOOKUP(E3936,'Verweis Faktor'!$A:$B,2,FALSE)</f>
        <v>1</v>
      </c>
      <c r="AJ3936" s="14"/>
      <c r="AK3936" s="14" t="str">
        <f>IF(AL3936="Ja","Versandkosten",VLOOKUP(E3936,'Verweis Belegart'!$A$2:$B$9,2,FALSE))</f>
        <v>Hardware</v>
      </c>
      <c r="AL3936" s="14" t="str">
        <f t="shared" si="557"/>
        <v>Nein</v>
      </c>
      <c r="AM3936" s="14" t="str">
        <f t="shared" si="553"/>
        <v>Positiv</v>
      </c>
    </row>
    <row r="3937" spans="1:39" ht="17.25" customHeight="1" x14ac:dyDescent="0.35">
      <c r="A3937" s="17">
        <v>14573603</v>
      </c>
      <c r="B3937" s="2" t="s">
        <v>2197</v>
      </c>
      <c r="C3937" s="1">
        <v>2025001</v>
      </c>
      <c r="D3937" s="1">
        <v>2001024</v>
      </c>
      <c r="E3937" s="2" t="s">
        <v>34</v>
      </c>
      <c r="F3937" s="2" t="s">
        <v>182</v>
      </c>
      <c r="G3937" s="2" t="s">
        <v>66</v>
      </c>
      <c r="H3937" s="2" t="s">
        <v>2364</v>
      </c>
      <c r="I3937" s="2" t="s">
        <v>2365</v>
      </c>
      <c r="J3937" s="2" t="s">
        <v>103</v>
      </c>
      <c r="K3937" s="2" t="s">
        <v>300</v>
      </c>
      <c r="L3937" s="2" t="s">
        <v>147</v>
      </c>
      <c r="M3937" s="2" t="s">
        <v>148</v>
      </c>
      <c r="N3937" s="2" t="s">
        <v>149</v>
      </c>
      <c r="O3937" s="3">
        <v>25</v>
      </c>
      <c r="P3937" s="3">
        <v>204.57390000000001</v>
      </c>
      <c r="Q3937" s="3">
        <v>214</v>
      </c>
      <c r="R3937" s="3">
        <v>5350</v>
      </c>
      <c r="S3937" s="3">
        <v>9.4260999999999999</v>
      </c>
      <c r="T3937" s="3">
        <v>235.65</v>
      </c>
      <c r="U3937" s="3">
        <v>4.4000000000000004</v>
      </c>
      <c r="V3937" s="2" t="s">
        <v>813</v>
      </c>
      <c r="W3937" s="2" t="s">
        <v>814</v>
      </c>
      <c r="X3937" s="2" t="s">
        <v>125</v>
      </c>
      <c r="Y3937" s="19" t="str">
        <f>VLOOKUP(G3937,'Verweis Kd-Gruppe'!$A$2:$B$8,2,FALSE)</f>
        <v>EXP</v>
      </c>
      <c r="Z3937" s="19" t="str">
        <f>VLOOKUP(J3937,'Verweis Art-Gruppe'!$A$2:$B$15,2,FALSE)</f>
        <v>Geräte</v>
      </c>
      <c r="AA3937" s="19" t="str">
        <f>VLOOKUP(W3937,'Verweis Vertreter'!$A$2:$B$24,2,FALSE)</f>
        <v>Sokol Kapaj</v>
      </c>
      <c r="AB3937" s="12">
        <f t="shared" si="549"/>
        <v>25</v>
      </c>
      <c r="AC3937" s="12">
        <f t="shared" si="554"/>
        <v>204.57390000000001</v>
      </c>
      <c r="AD3937" s="12">
        <f t="shared" si="555"/>
        <v>214</v>
      </c>
      <c r="AE3937" s="12">
        <f t="shared" si="550"/>
        <v>5350</v>
      </c>
      <c r="AF3937" s="12">
        <f t="shared" si="551"/>
        <v>9.4260999999999999</v>
      </c>
      <c r="AG3937" s="12">
        <f t="shared" si="552"/>
        <v>235.65</v>
      </c>
      <c r="AH3937" s="9">
        <f t="shared" si="556"/>
        <v>4.4046728971962615E-2</v>
      </c>
      <c r="AI3937" s="14">
        <f>VLOOKUP(E3937,'Verweis Faktor'!$A:$B,2,FALSE)</f>
        <v>1</v>
      </c>
      <c r="AJ3937" s="14"/>
      <c r="AK3937" s="14" t="str">
        <f>IF(AL3937="Ja","Versandkosten",VLOOKUP(E3937,'Verweis Belegart'!$A$2:$B$9,2,FALSE))</f>
        <v>Hardware</v>
      </c>
      <c r="AL3937" s="14" t="str">
        <f t="shared" si="557"/>
        <v>Nein</v>
      </c>
      <c r="AM3937" s="14" t="str">
        <f t="shared" si="553"/>
        <v>Positiv</v>
      </c>
    </row>
    <row r="3938" spans="1:39" ht="17.25" customHeight="1" x14ac:dyDescent="0.35">
      <c r="A3938" s="17">
        <v>14573603</v>
      </c>
      <c r="B3938" s="2" t="s">
        <v>2197</v>
      </c>
      <c r="C3938" s="1">
        <v>2025001</v>
      </c>
      <c r="D3938" s="1">
        <v>2001024</v>
      </c>
      <c r="E3938" s="2" t="s">
        <v>34</v>
      </c>
      <c r="F3938" s="2" t="s">
        <v>182</v>
      </c>
      <c r="G3938" s="2" t="s">
        <v>66</v>
      </c>
      <c r="H3938" s="2" t="s">
        <v>2364</v>
      </c>
      <c r="I3938" s="2" t="s">
        <v>2365</v>
      </c>
      <c r="J3938" s="2" t="s">
        <v>103</v>
      </c>
      <c r="K3938" s="2" t="s">
        <v>301</v>
      </c>
      <c r="L3938" s="2" t="s">
        <v>60</v>
      </c>
      <c r="M3938" s="2" t="s">
        <v>61</v>
      </c>
      <c r="N3938" s="2" t="s">
        <v>62</v>
      </c>
      <c r="O3938" s="3">
        <v>2</v>
      </c>
      <c r="P3938" s="3">
        <v>149</v>
      </c>
      <c r="Q3938" s="3">
        <v>157</v>
      </c>
      <c r="R3938" s="3">
        <v>314</v>
      </c>
      <c r="S3938" s="3">
        <v>8</v>
      </c>
      <c r="T3938" s="3">
        <v>16</v>
      </c>
      <c r="U3938" s="3">
        <v>5.09</v>
      </c>
      <c r="V3938" s="2" t="s">
        <v>813</v>
      </c>
      <c r="W3938" s="2" t="s">
        <v>814</v>
      </c>
      <c r="X3938" s="2" t="s">
        <v>125</v>
      </c>
      <c r="Y3938" s="19" t="str">
        <f>VLOOKUP(G3938,'Verweis Kd-Gruppe'!$A$2:$B$8,2,FALSE)</f>
        <v>EXP</v>
      </c>
      <c r="Z3938" s="19" t="str">
        <f>VLOOKUP(J3938,'Verweis Art-Gruppe'!$A$2:$B$15,2,FALSE)</f>
        <v>Geräte</v>
      </c>
      <c r="AA3938" s="19" t="str">
        <f>VLOOKUP(W3938,'Verweis Vertreter'!$A$2:$B$24,2,FALSE)</f>
        <v>Sokol Kapaj</v>
      </c>
      <c r="AB3938" s="12">
        <f t="shared" si="549"/>
        <v>2</v>
      </c>
      <c r="AC3938" s="12">
        <f t="shared" si="554"/>
        <v>149</v>
      </c>
      <c r="AD3938" s="12">
        <f t="shared" si="555"/>
        <v>157</v>
      </c>
      <c r="AE3938" s="12">
        <f t="shared" si="550"/>
        <v>314</v>
      </c>
      <c r="AF3938" s="12">
        <f t="shared" si="551"/>
        <v>8</v>
      </c>
      <c r="AG3938" s="12">
        <f t="shared" si="552"/>
        <v>16</v>
      </c>
      <c r="AH3938" s="9">
        <f t="shared" si="556"/>
        <v>5.0955414012738856E-2</v>
      </c>
      <c r="AI3938" s="14">
        <f>VLOOKUP(E3938,'Verweis Faktor'!$A:$B,2,FALSE)</f>
        <v>1</v>
      </c>
      <c r="AJ3938" s="14"/>
      <c r="AK3938" s="14" t="str">
        <f>IF(AL3938="Ja","Versandkosten",VLOOKUP(E3938,'Verweis Belegart'!$A$2:$B$9,2,FALSE))</f>
        <v>Hardware</v>
      </c>
      <c r="AL3938" s="14" t="str">
        <f t="shared" si="557"/>
        <v>Nein</v>
      </c>
      <c r="AM3938" s="14" t="str">
        <f t="shared" si="553"/>
        <v>Positiv</v>
      </c>
    </row>
    <row r="3939" spans="1:39" ht="17.25" customHeight="1" x14ac:dyDescent="0.35">
      <c r="A3939" s="17">
        <v>14573603</v>
      </c>
      <c r="B3939" s="2" t="s">
        <v>2197</v>
      </c>
      <c r="C3939" s="1">
        <v>2025001</v>
      </c>
      <c r="D3939" s="1">
        <v>2001024</v>
      </c>
      <c r="E3939" s="2" t="s">
        <v>34</v>
      </c>
      <c r="F3939" s="2" t="s">
        <v>182</v>
      </c>
      <c r="G3939" s="2" t="s">
        <v>66</v>
      </c>
      <c r="H3939" s="2" t="s">
        <v>2364</v>
      </c>
      <c r="I3939" s="2" t="s">
        <v>2365</v>
      </c>
      <c r="J3939" s="2" t="s">
        <v>103</v>
      </c>
      <c r="K3939" s="2" t="s">
        <v>304</v>
      </c>
      <c r="L3939" s="2" t="s">
        <v>1909</v>
      </c>
      <c r="M3939" s="2" t="s">
        <v>1910</v>
      </c>
      <c r="N3939" s="2" t="s">
        <v>1047</v>
      </c>
      <c r="O3939" s="3">
        <v>5</v>
      </c>
      <c r="P3939" s="3">
        <v>101.1905</v>
      </c>
      <c r="Q3939" s="3">
        <v>106</v>
      </c>
      <c r="R3939" s="3">
        <v>530</v>
      </c>
      <c r="S3939" s="3">
        <v>4.8094999999999999</v>
      </c>
      <c r="T3939" s="3">
        <v>24.05</v>
      </c>
      <c r="U3939" s="3">
        <v>4.53</v>
      </c>
      <c r="V3939" s="2" t="s">
        <v>813</v>
      </c>
      <c r="W3939" s="2" t="s">
        <v>814</v>
      </c>
      <c r="X3939" s="2" t="s">
        <v>125</v>
      </c>
      <c r="Y3939" s="19" t="str">
        <f>VLOOKUP(G3939,'Verweis Kd-Gruppe'!$A$2:$B$8,2,FALSE)</f>
        <v>EXP</v>
      </c>
      <c r="Z3939" s="19" t="str">
        <f>VLOOKUP(J3939,'Verweis Art-Gruppe'!$A$2:$B$15,2,FALSE)</f>
        <v>Geräte</v>
      </c>
      <c r="AA3939" s="19" t="str">
        <f>VLOOKUP(W3939,'Verweis Vertreter'!$A$2:$B$24,2,FALSE)</f>
        <v>Sokol Kapaj</v>
      </c>
      <c r="AB3939" s="12">
        <f t="shared" si="549"/>
        <v>5</v>
      </c>
      <c r="AC3939" s="12">
        <f t="shared" si="554"/>
        <v>101.1905</v>
      </c>
      <c r="AD3939" s="12">
        <f t="shared" si="555"/>
        <v>106</v>
      </c>
      <c r="AE3939" s="12">
        <f t="shared" si="550"/>
        <v>530</v>
      </c>
      <c r="AF3939" s="12">
        <f t="shared" si="551"/>
        <v>4.8094999999999999</v>
      </c>
      <c r="AG3939" s="12">
        <f t="shared" si="552"/>
        <v>24.05</v>
      </c>
      <c r="AH3939" s="9">
        <f t="shared" si="556"/>
        <v>4.5377358490566039E-2</v>
      </c>
      <c r="AI3939" s="14">
        <f>VLOOKUP(E3939,'Verweis Faktor'!$A:$B,2,FALSE)</f>
        <v>1</v>
      </c>
      <c r="AJ3939" s="14"/>
      <c r="AK3939" s="14" t="str">
        <f>IF(AL3939="Ja","Versandkosten",VLOOKUP(E3939,'Verweis Belegart'!$A$2:$B$9,2,FALSE))</f>
        <v>Hardware</v>
      </c>
      <c r="AL3939" s="14" t="str">
        <f t="shared" si="557"/>
        <v>Nein</v>
      </c>
      <c r="AM3939" s="14" t="str">
        <f t="shared" si="553"/>
        <v>Positiv</v>
      </c>
    </row>
    <row r="3940" spans="1:39" ht="17.25" customHeight="1" x14ac:dyDescent="0.35">
      <c r="A3940" s="17">
        <v>14573603</v>
      </c>
      <c r="B3940" s="2" t="s">
        <v>2197</v>
      </c>
      <c r="C3940" s="1">
        <v>2025001</v>
      </c>
      <c r="D3940" s="1">
        <v>2001024</v>
      </c>
      <c r="E3940" s="2" t="s">
        <v>34</v>
      </c>
      <c r="F3940" s="2" t="s">
        <v>182</v>
      </c>
      <c r="G3940" s="2" t="s">
        <v>66</v>
      </c>
      <c r="H3940" s="2" t="s">
        <v>2364</v>
      </c>
      <c r="I3940" s="2" t="s">
        <v>2365</v>
      </c>
      <c r="J3940" s="2" t="s">
        <v>103</v>
      </c>
      <c r="K3940" s="2" t="s">
        <v>307</v>
      </c>
      <c r="L3940" s="2" t="s">
        <v>866</v>
      </c>
      <c r="M3940" s="2" t="s">
        <v>867</v>
      </c>
      <c r="N3940" s="2" t="s">
        <v>868</v>
      </c>
      <c r="O3940" s="3">
        <v>2</v>
      </c>
      <c r="P3940" s="3">
        <v>276.61900000000003</v>
      </c>
      <c r="Q3940" s="3">
        <v>282</v>
      </c>
      <c r="R3940" s="3">
        <v>564</v>
      </c>
      <c r="S3940" s="3">
        <v>5.3810000000000002</v>
      </c>
      <c r="T3940" s="3">
        <v>10.76</v>
      </c>
      <c r="U3940" s="3">
        <v>1.9</v>
      </c>
      <c r="V3940" s="2" t="s">
        <v>813</v>
      </c>
      <c r="W3940" s="2" t="s">
        <v>814</v>
      </c>
      <c r="X3940" s="2" t="s">
        <v>125</v>
      </c>
      <c r="Y3940" s="19" t="str">
        <f>VLOOKUP(G3940,'Verweis Kd-Gruppe'!$A$2:$B$8,2,FALSE)</f>
        <v>EXP</v>
      </c>
      <c r="Z3940" s="19" t="str">
        <f>VLOOKUP(J3940,'Verweis Art-Gruppe'!$A$2:$B$15,2,FALSE)</f>
        <v>Geräte</v>
      </c>
      <c r="AA3940" s="19" t="str">
        <f>VLOOKUP(W3940,'Verweis Vertreter'!$A$2:$B$24,2,FALSE)</f>
        <v>Sokol Kapaj</v>
      </c>
      <c r="AB3940" s="12">
        <f t="shared" si="549"/>
        <v>2</v>
      </c>
      <c r="AC3940" s="12">
        <f t="shared" si="554"/>
        <v>276.61900000000003</v>
      </c>
      <c r="AD3940" s="12">
        <f t="shared" si="555"/>
        <v>282</v>
      </c>
      <c r="AE3940" s="12">
        <f t="shared" si="550"/>
        <v>564</v>
      </c>
      <c r="AF3940" s="12">
        <f t="shared" si="551"/>
        <v>5.3810000000000002</v>
      </c>
      <c r="AG3940" s="12">
        <f t="shared" si="552"/>
        <v>10.76</v>
      </c>
      <c r="AH3940" s="9">
        <f t="shared" si="556"/>
        <v>1.9078014184397162E-2</v>
      </c>
      <c r="AI3940" s="14">
        <f>VLOOKUP(E3940,'Verweis Faktor'!$A:$B,2,FALSE)</f>
        <v>1</v>
      </c>
      <c r="AJ3940" s="14"/>
      <c r="AK3940" s="14" t="str">
        <f>IF(AL3940="Ja","Versandkosten",VLOOKUP(E3940,'Verweis Belegart'!$A$2:$B$9,2,FALSE))</f>
        <v>Hardware</v>
      </c>
      <c r="AL3940" s="14" t="str">
        <f t="shared" si="557"/>
        <v>Nein</v>
      </c>
      <c r="AM3940" s="14" t="str">
        <f t="shared" si="553"/>
        <v>Positiv</v>
      </c>
    </row>
    <row r="3941" spans="1:39" ht="17.25" customHeight="1" x14ac:dyDescent="0.35">
      <c r="A3941" s="17">
        <v>14573603</v>
      </c>
      <c r="B3941" s="2" t="s">
        <v>2197</v>
      </c>
      <c r="C3941" s="1">
        <v>2025001</v>
      </c>
      <c r="D3941" s="1">
        <v>2001024</v>
      </c>
      <c r="E3941" s="2" t="s">
        <v>34</v>
      </c>
      <c r="F3941" s="2" t="s">
        <v>182</v>
      </c>
      <c r="G3941" s="2" t="s">
        <v>66</v>
      </c>
      <c r="H3941" s="2" t="s">
        <v>2364</v>
      </c>
      <c r="I3941" s="2" t="s">
        <v>2365</v>
      </c>
      <c r="J3941" s="2" t="s">
        <v>103</v>
      </c>
      <c r="K3941" s="2" t="s">
        <v>311</v>
      </c>
      <c r="L3941" s="2" t="s">
        <v>1137</v>
      </c>
      <c r="M3941" s="2" t="s">
        <v>1138</v>
      </c>
      <c r="N3941" s="2" t="s">
        <v>1139</v>
      </c>
      <c r="O3941" s="3">
        <v>2</v>
      </c>
      <c r="P3941" s="3">
        <v>99.490700000000004</v>
      </c>
      <c r="Q3941" s="3">
        <v>91</v>
      </c>
      <c r="R3941" s="3">
        <v>182</v>
      </c>
      <c r="S3941" s="3">
        <v>-8.4907000000000004</v>
      </c>
      <c r="T3941" s="3">
        <v>-16.98</v>
      </c>
      <c r="U3941" s="3">
        <v>-9.33</v>
      </c>
      <c r="V3941" s="2" t="s">
        <v>813</v>
      </c>
      <c r="W3941" s="2" t="s">
        <v>814</v>
      </c>
      <c r="X3941" s="2" t="s">
        <v>125</v>
      </c>
      <c r="Y3941" s="19" t="str">
        <f>VLOOKUP(G3941,'Verweis Kd-Gruppe'!$A$2:$B$8,2,FALSE)</f>
        <v>EXP</v>
      </c>
      <c r="Z3941" s="19" t="str">
        <f>VLOOKUP(J3941,'Verweis Art-Gruppe'!$A$2:$B$15,2,FALSE)</f>
        <v>Geräte</v>
      </c>
      <c r="AA3941" s="19" t="str">
        <f>VLOOKUP(W3941,'Verweis Vertreter'!$A$2:$B$24,2,FALSE)</f>
        <v>Sokol Kapaj</v>
      </c>
      <c r="AB3941" s="12">
        <f t="shared" si="549"/>
        <v>2</v>
      </c>
      <c r="AC3941" s="12">
        <f t="shared" si="554"/>
        <v>99.490700000000004</v>
      </c>
      <c r="AD3941" s="12">
        <f t="shared" si="555"/>
        <v>91</v>
      </c>
      <c r="AE3941" s="12">
        <f t="shared" si="550"/>
        <v>182</v>
      </c>
      <c r="AF3941" s="12">
        <f t="shared" si="551"/>
        <v>-8.4907000000000004</v>
      </c>
      <c r="AG3941" s="12">
        <f t="shared" si="552"/>
        <v>-16.98</v>
      </c>
      <c r="AH3941" s="9">
        <f t="shared" si="556"/>
        <v>-9.3296703296703296E-2</v>
      </c>
      <c r="AI3941" s="14">
        <f>VLOOKUP(E3941,'Verweis Faktor'!$A:$B,2,FALSE)</f>
        <v>1</v>
      </c>
      <c r="AJ3941" s="14"/>
      <c r="AK3941" s="14" t="str">
        <f>IF(AL3941="Ja","Versandkosten",VLOOKUP(E3941,'Verweis Belegart'!$A$2:$B$9,2,FALSE))</f>
        <v>Hardware</v>
      </c>
      <c r="AL3941" s="14" t="str">
        <f t="shared" si="557"/>
        <v>Nein</v>
      </c>
      <c r="AM3941" s="14" t="str">
        <f t="shared" si="553"/>
        <v>Negativ</v>
      </c>
    </row>
    <row r="3942" spans="1:39" ht="17.25" customHeight="1" x14ac:dyDescent="0.35">
      <c r="A3942" s="17">
        <v>14573603</v>
      </c>
      <c r="B3942" s="2" t="s">
        <v>2197</v>
      </c>
      <c r="C3942" s="1">
        <v>2025001</v>
      </c>
      <c r="D3942" s="1">
        <v>2001024</v>
      </c>
      <c r="E3942" s="2" t="s">
        <v>34</v>
      </c>
      <c r="F3942" s="2" t="s">
        <v>182</v>
      </c>
      <c r="G3942" s="2" t="s">
        <v>66</v>
      </c>
      <c r="H3942" s="2" t="s">
        <v>2364</v>
      </c>
      <c r="I3942" s="2" t="s">
        <v>2365</v>
      </c>
      <c r="J3942" s="2" t="s">
        <v>103</v>
      </c>
      <c r="K3942" s="2" t="s">
        <v>478</v>
      </c>
      <c r="L3942" s="2" t="s">
        <v>1414</v>
      </c>
      <c r="M3942" s="2" t="s">
        <v>1415</v>
      </c>
      <c r="N3942" s="2" t="s">
        <v>922</v>
      </c>
      <c r="O3942" s="3">
        <v>10</v>
      </c>
      <c r="P3942" s="3">
        <v>74.944500000000005</v>
      </c>
      <c r="Q3942" s="3">
        <v>81</v>
      </c>
      <c r="R3942" s="3">
        <v>810</v>
      </c>
      <c r="S3942" s="3">
        <v>6.0555000000000003</v>
      </c>
      <c r="T3942" s="3">
        <v>60.55</v>
      </c>
      <c r="U3942" s="3">
        <v>7.47</v>
      </c>
      <c r="V3942" s="2" t="s">
        <v>813</v>
      </c>
      <c r="W3942" s="2" t="s">
        <v>814</v>
      </c>
      <c r="X3942" s="2" t="s">
        <v>125</v>
      </c>
      <c r="Y3942" s="19" t="str">
        <f>VLOOKUP(G3942,'Verweis Kd-Gruppe'!$A$2:$B$8,2,FALSE)</f>
        <v>EXP</v>
      </c>
      <c r="Z3942" s="19" t="str">
        <f>VLOOKUP(J3942,'Verweis Art-Gruppe'!$A$2:$B$15,2,FALSE)</f>
        <v>Geräte</v>
      </c>
      <c r="AA3942" s="19" t="str">
        <f>VLOOKUP(W3942,'Verweis Vertreter'!$A$2:$B$24,2,FALSE)</f>
        <v>Sokol Kapaj</v>
      </c>
      <c r="AB3942" s="12">
        <f t="shared" si="549"/>
        <v>10</v>
      </c>
      <c r="AC3942" s="12">
        <f t="shared" si="554"/>
        <v>74.944500000000005</v>
      </c>
      <c r="AD3942" s="12">
        <f t="shared" si="555"/>
        <v>81</v>
      </c>
      <c r="AE3942" s="12">
        <f t="shared" si="550"/>
        <v>810</v>
      </c>
      <c r="AF3942" s="12">
        <f t="shared" si="551"/>
        <v>6.0555000000000003</v>
      </c>
      <c r="AG3942" s="12">
        <f t="shared" si="552"/>
        <v>60.55</v>
      </c>
      <c r="AH3942" s="9">
        <f t="shared" si="556"/>
        <v>7.475308641975309E-2</v>
      </c>
      <c r="AI3942" s="14">
        <f>VLOOKUP(E3942,'Verweis Faktor'!$A:$B,2,FALSE)</f>
        <v>1</v>
      </c>
      <c r="AJ3942" s="14"/>
      <c r="AK3942" s="14" t="str">
        <f>IF(AL3942="Ja","Versandkosten",VLOOKUP(E3942,'Verweis Belegart'!$A$2:$B$9,2,FALSE))</f>
        <v>Hardware</v>
      </c>
      <c r="AL3942" s="14" t="str">
        <f t="shared" si="557"/>
        <v>Nein</v>
      </c>
      <c r="AM3942" s="14" t="str">
        <f t="shared" si="553"/>
        <v>Positiv</v>
      </c>
    </row>
    <row r="3943" spans="1:39" ht="17.25" customHeight="1" x14ac:dyDescent="0.35">
      <c r="A3943" s="17">
        <v>14573603</v>
      </c>
      <c r="B3943" s="2" t="s">
        <v>2197</v>
      </c>
      <c r="C3943" s="1">
        <v>2025001</v>
      </c>
      <c r="D3943" s="1">
        <v>2001024</v>
      </c>
      <c r="E3943" s="2" t="s">
        <v>34</v>
      </c>
      <c r="F3943" s="2" t="s">
        <v>182</v>
      </c>
      <c r="G3943" s="2" t="s">
        <v>66</v>
      </c>
      <c r="H3943" s="2" t="s">
        <v>2364</v>
      </c>
      <c r="I3943" s="2" t="s">
        <v>2365</v>
      </c>
      <c r="J3943" s="2" t="s">
        <v>103</v>
      </c>
      <c r="K3943" s="2" t="s">
        <v>482</v>
      </c>
      <c r="L3943" s="2" t="s">
        <v>1888</v>
      </c>
      <c r="M3943" s="2" t="s">
        <v>1889</v>
      </c>
      <c r="N3943" s="2" t="s">
        <v>404</v>
      </c>
      <c r="O3943" s="3">
        <v>10</v>
      </c>
      <c r="P3943" s="3">
        <v>232</v>
      </c>
      <c r="Q3943" s="3">
        <v>243</v>
      </c>
      <c r="R3943" s="3">
        <v>2430</v>
      </c>
      <c r="S3943" s="3">
        <v>11</v>
      </c>
      <c r="T3943" s="3">
        <v>110</v>
      </c>
      <c r="U3943" s="3">
        <v>4.5199999999999996</v>
      </c>
      <c r="V3943" s="2" t="s">
        <v>813</v>
      </c>
      <c r="W3943" s="2" t="s">
        <v>814</v>
      </c>
      <c r="X3943" s="2" t="s">
        <v>125</v>
      </c>
      <c r="Y3943" s="19" t="str">
        <f>VLOOKUP(G3943,'Verweis Kd-Gruppe'!$A$2:$B$8,2,FALSE)</f>
        <v>EXP</v>
      </c>
      <c r="Z3943" s="19" t="str">
        <f>VLOOKUP(J3943,'Verweis Art-Gruppe'!$A$2:$B$15,2,FALSE)</f>
        <v>Geräte</v>
      </c>
      <c r="AA3943" s="19" t="str">
        <f>VLOOKUP(W3943,'Verweis Vertreter'!$A$2:$B$24,2,FALSE)</f>
        <v>Sokol Kapaj</v>
      </c>
      <c r="AB3943" s="12">
        <f t="shared" si="549"/>
        <v>10</v>
      </c>
      <c r="AC3943" s="12">
        <f t="shared" si="554"/>
        <v>232</v>
      </c>
      <c r="AD3943" s="12">
        <f t="shared" si="555"/>
        <v>243</v>
      </c>
      <c r="AE3943" s="12">
        <f t="shared" si="550"/>
        <v>2430</v>
      </c>
      <c r="AF3943" s="12">
        <f t="shared" si="551"/>
        <v>11</v>
      </c>
      <c r="AG3943" s="12">
        <f t="shared" si="552"/>
        <v>110</v>
      </c>
      <c r="AH3943" s="9">
        <f t="shared" si="556"/>
        <v>4.5267489711934158E-2</v>
      </c>
      <c r="AI3943" s="14">
        <f>VLOOKUP(E3943,'Verweis Faktor'!$A:$B,2,FALSE)</f>
        <v>1</v>
      </c>
      <c r="AJ3943" s="14"/>
      <c r="AK3943" s="14" t="str">
        <f>IF(AL3943="Ja","Versandkosten",VLOOKUP(E3943,'Verweis Belegart'!$A$2:$B$9,2,FALSE))</f>
        <v>Hardware</v>
      </c>
      <c r="AL3943" s="14" t="str">
        <f t="shared" si="557"/>
        <v>Nein</v>
      </c>
      <c r="AM3943" s="14" t="str">
        <f t="shared" si="553"/>
        <v>Positiv</v>
      </c>
    </row>
    <row r="3944" spans="1:39" ht="17.25" customHeight="1" x14ac:dyDescent="0.35">
      <c r="A3944" s="17">
        <v>14573603</v>
      </c>
      <c r="B3944" s="2" t="s">
        <v>2197</v>
      </c>
      <c r="C3944" s="1">
        <v>2025001</v>
      </c>
      <c r="D3944" s="1">
        <v>2001024</v>
      </c>
      <c r="E3944" s="2" t="s">
        <v>34</v>
      </c>
      <c r="F3944" s="2" t="s">
        <v>182</v>
      </c>
      <c r="G3944" s="2" t="s">
        <v>66</v>
      </c>
      <c r="H3944" s="2" t="s">
        <v>2364</v>
      </c>
      <c r="I3944" s="2" t="s">
        <v>2365</v>
      </c>
      <c r="J3944" s="2" t="s">
        <v>103</v>
      </c>
      <c r="K3944" s="2" t="s">
        <v>485</v>
      </c>
      <c r="L3944" s="2" t="s">
        <v>631</v>
      </c>
      <c r="M3944" s="2" t="s">
        <v>632</v>
      </c>
      <c r="N3944" s="2" t="s">
        <v>379</v>
      </c>
      <c r="O3944" s="3">
        <v>5</v>
      </c>
      <c r="P3944" s="3">
        <v>417</v>
      </c>
      <c r="Q3944" s="3">
        <v>435</v>
      </c>
      <c r="R3944" s="3">
        <v>2175</v>
      </c>
      <c r="S3944" s="3">
        <v>18</v>
      </c>
      <c r="T3944" s="3">
        <v>90</v>
      </c>
      <c r="U3944" s="3">
        <v>4.13</v>
      </c>
      <c r="V3944" s="2" t="s">
        <v>813</v>
      </c>
      <c r="W3944" s="2" t="s">
        <v>814</v>
      </c>
      <c r="X3944" s="2" t="s">
        <v>125</v>
      </c>
      <c r="Y3944" s="19" t="str">
        <f>VLOOKUP(G3944,'Verweis Kd-Gruppe'!$A$2:$B$8,2,FALSE)</f>
        <v>EXP</v>
      </c>
      <c r="Z3944" s="19" t="str">
        <f>VLOOKUP(J3944,'Verweis Art-Gruppe'!$A$2:$B$15,2,FALSE)</f>
        <v>Geräte</v>
      </c>
      <c r="AA3944" s="19" t="str">
        <f>VLOOKUP(W3944,'Verweis Vertreter'!$A$2:$B$24,2,FALSE)</f>
        <v>Sokol Kapaj</v>
      </c>
      <c r="AB3944" s="12">
        <f t="shared" si="549"/>
        <v>5</v>
      </c>
      <c r="AC3944" s="12">
        <f t="shared" si="554"/>
        <v>417</v>
      </c>
      <c r="AD3944" s="12">
        <f t="shared" si="555"/>
        <v>435</v>
      </c>
      <c r="AE3944" s="12">
        <f t="shared" si="550"/>
        <v>2175</v>
      </c>
      <c r="AF3944" s="12">
        <f t="shared" si="551"/>
        <v>18</v>
      </c>
      <c r="AG3944" s="12">
        <f t="shared" si="552"/>
        <v>90</v>
      </c>
      <c r="AH3944" s="9">
        <f t="shared" si="556"/>
        <v>4.1379310344827586E-2</v>
      </c>
      <c r="AI3944" s="14">
        <f>VLOOKUP(E3944,'Verweis Faktor'!$A:$B,2,FALSE)</f>
        <v>1</v>
      </c>
      <c r="AJ3944" s="14"/>
      <c r="AK3944" s="14" t="str">
        <f>IF(AL3944="Ja","Versandkosten",VLOOKUP(E3944,'Verweis Belegart'!$A$2:$B$9,2,FALSE))</f>
        <v>Hardware</v>
      </c>
      <c r="AL3944" s="14" t="str">
        <f t="shared" si="557"/>
        <v>Nein</v>
      </c>
      <c r="AM3944" s="14" t="str">
        <f t="shared" si="553"/>
        <v>Positiv</v>
      </c>
    </row>
    <row r="3945" spans="1:39" ht="17.25" customHeight="1" x14ac:dyDescent="0.35">
      <c r="A3945" s="17">
        <v>14573603</v>
      </c>
      <c r="B3945" s="2" t="s">
        <v>2197</v>
      </c>
      <c r="C3945" s="1">
        <v>2025001</v>
      </c>
      <c r="D3945" s="1">
        <v>2001024</v>
      </c>
      <c r="E3945" s="2" t="s">
        <v>34</v>
      </c>
      <c r="F3945" s="2" t="s">
        <v>182</v>
      </c>
      <c r="G3945" s="2" t="s">
        <v>66</v>
      </c>
      <c r="H3945" s="2" t="s">
        <v>2364</v>
      </c>
      <c r="I3945" s="2" t="s">
        <v>2365</v>
      </c>
      <c r="J3945" s="2" t="s">
        <v>103</v>
      </c>
      <c r="K3945" s="2" t="s">
        <v>486</v>
      </c>
      <c r="L3945" s="2" t="s">
        <v>465</v>
      </c>
      <c r="M3945" s="2" t="s">
        <v>466</v>
      </c>
      <c r="N3945" s="2" t="s">
        <v>451</v>
      </c>
      <c r="O3945" s="3">
        <v>3</v>
      </c>
      <c r="P3945" s="3">
        <v>134</v>
      </c>
      <c r="Q3945" s="3">
        <v>149</v>
      </c>
      <c r="R3945" s="3">
        <v>447</v>
      </c>
      <c r="S3945" s="3">
        <v>15</v>
      </c>
      <c r="T3945" s="3">
        <v>45</v>
      </c>
      <c r="U3945" s="3">
        <v>10.06</v>
      </c>
      <c r="V3945" s="2" t="s">
        <v>813</v>
      </c>
      <c r="W3945" s="2" t="s">
        <v>814</v>
      </c>
      <c r="X3945" s="2" t="s">
        <v>125</v>
      </c>
      <c r="Y3945" s="19" t="str">
        <f>VLOOKUP(G3945,'Verweis Kd-Gruppe'!$A$2:$B$8,2,FALSE)</f>
        <v>EXP</v>
      </c>
      <c r="Z3945" s="19" t="str">
        <f>VLOOKUP(J3945,'Verweis Art-Gruppe'!$A$2:$B$15,2,FALSE)</f>
        <v>Geräte</v>
      </c>
      <c r="AA3945" s="19" t="str">
        <f>VLOOKUP(W3945,'Verweis Vertreter'!$A$2:$B$24,2,FALSE)</f>
        <v>Sokol Kapaj</v>
      </c>
      <c r="AB3945" s="12">
        <f t="shared" si="549"/>
        <v>3</v>
      </c>
      <c r="AC3945" s="12">
        <f t="shared" si="554"/>
        <v>134</v>
      </c>
      <c r="AD3945" s="12">
        <f t="shared" si="555"/>
        <v>149</v>
      </c>
      <c r="AE3945" s="12">
        <f t="shared" si="550"/>
        <v>447</v>
      </c>
      <c r="AF3945" s="12">
        <f t="shared" si="551"/>
        <v>15</v>
      </c>
      <c r="AG3945" s="12">
        <f t="shared" si="552"/>
        <v>45</v>
      </c>
      <c r="AH3945" s="9">
        <f t="shared" si="556"/>
        <v>0.10067114093959731</v>
      </c>
      <c r="AI3945" s="14">
        <f>VLOOKUP(E3945,'Verweis Faktor'!$A:$B,2,FALSE)</f>
        <v>1</v>
      </c>
      <c r="AJ3945" s="14"/>
      <c r="AK3945" s="14" t="str">
        <f>IF(AL3945="Ja","Versandkosten",VLOOKUP(E3945,'Verweis Belegart'!$A$2:$B$9,2,FALSE))</f>
        <v>Hardware</v>
      </c>
      <c r="AL3945" s="14" t="str">
        <f t="shared" si="557"/>
        <v>Nein</v>
      </c>
      <c r="AM3945" s="14" t="str">
        <f t="shared" si="553"/>
        <v>Positiv</v>
      </c>
    </row>
    <row r="3946" spans="1:39" ht="17.25" customHeight="1" x14ac:dyDescent="0.35">
      <c r="A3946" s="17">
        <v>14573603</v>
      </c>
      <c r="B3946" s="2" t="s">
        <v>2197</v>
      </c>
      <c r="C3946" s="1">
        <v>2025001</v>
      </c>
      <c r="D3946" s="1">
        <v>2001024</v>
      </c>
      <c r="E3946" s="2" t="s">
        <v>34</v>
      </c>
      <c r="F3946" s="2" t="s">
        <v>182</v>
      </c>
      <c r="G3946" s="2" t="s">
        <v>66</v>
      </c>
      <c r="H3946" s="2" t="s">
        <v>2364</v>
      </c>
      <c r="I3946" s="2" t="s">
        <v>2365</v>
      </c>
      <c r="J3946" s="2" t="s">
        <v>103</v>
      </c>
      <c r="K3946" s="2" t="s">
        <v>490</v>
      </c>
      <c r="L3946" s="2" t="s">
        <v>2300</v>
      </c>
      <c r="M3946" s="2" t="s">
        <v>2301</v>
      </c>
      <c r="N3946" s="2" t="s">
        <v>2302</v>
      </c>
      <c r="O3946" s="3">
        <v>2</v>
      </c>
      <c r="P3946" s="3">
        <v>839</v>
      </c>
      <c r="Q3946" s="3">
        <v>824</v>
      </c>
      <c r="R3946" s="3">
        <v>1648</v>
      </c>
      <c r="S3946" s="3">
        <v>-15</v>
      </c>
      <c r="T3946" s="3">
        <v>-30</v>
      </c>
      <c r="U3946" s="3">
        <v>-1.82</v>
      </c>
      <c r="V3946" s="2" t="s">
        <v>813</v>
      </c>
      <c r="W3946" s="2" t="s">
        <v>814</v>
      </c>
      <c r="X3946" s="2" t="s">
        <v>125</v>
      </c>
      <c r="Y3946" s="19" t="str">
        <f>VLOOKUP(G3946,'Verweis Kd-Gruppe'!$A$2:$B$8,2,FALSE)</f>
        <v>EXP</v>
      </c>
      <c r="Z3946" s="19" t="str">
        <f>VLOOKUP(J3946,'Verweis Art-Gruppe'!$A$2:$B$15,2,FALSE)</f>
        <v>Geräte</v>
      </c>
      <c r="AA3946" s="19" t="str">
        <f>VLOOKUP(W3946,'Verweis Vertreter'!$A$2:$B$24,2,FALSE)</f>
        <v>Sokol Kapaj</v>
      </c>
      <c r="AB3946" s="12">
        <f t="shared" si="549"/>
        <v>2</v>
      </c>
      <c r="AC3946" s="12">
        <f t="shared" si="554"/>
        <v>839</v>
      </c>
      <c r="AD3946" s="12">
        <f t="shared" si="555"/>
        <v>824</v>
      </c>
      <c r="AE3946" s="12">
        <f t="shared" si="550"/>
        <v>1648</v>
      </c>
      <c r="AF3946" s="12">
        <f t="shared" si="551"/>
        <v>-15</v>
      </c>
      <c r="AG3946" s="12">
        <f t="shared" si="552"/>
        <v>-30</v>
      </c>
      <c r="AH3946" s="9">
        <f t="shared" si="556"/>
        <v>-1.820388349514563E-2</v>
      </c>
      <c r="AI3946" s="14">
        <f>VLOOKUP(E3946,'Verweis Faktor'!$A:$B,2,FALSE)</f>
        <v>1</v>
      </c>
      <c r="AJ3946" s="14"/>
      <c r="AK3946" s="14" t="str">
        <f>IF(AL3946="Ja","Versandkosten",VLOOKUP(E3946,'Verweis Belegart'!$A$2:$B$9,2,FALSE))</f>
        <v>Hardware</v>
      </c>
      <c r="AL3946" s="14" t="str">
        <f t="shared" si="557"/>
        <v>Nein</v>
      </c>
      <c r="AM3946" s="14" t="str">
        <f t="shared" si="553"/>
        <v>Negativ</v>
      </c>
    </row>
    <row r="3947" spans="1:39" ht="17.25" customHeight="1" x14ac:dyDescent="0.35">
      <c r="A3947" s="17">
        <v>14573603</v>
      </c>
      <c r="B3947" s="2" t="s">
        <v>2197</v>
      </c>
      <c r="C3947" s="1">
        <v>2025001</v>
      </c>
      <c r="D3947" s="1">
        <v>2001024</v>
      </c>
      <c r="E3947" s="2" t="s">
        <v>34</v>
      </c>
      <c r="F3947" s="2" t="s">
        <v>182</v>
      </c>
      <c r="G3947" s="2" t="s">
        <v>66</v>
      </c>
      <c r="H3947" s="2" t="s">
        <v>2364</v>
      </c>
      <c r="I3947" s="2" t="s">
        <v>2365</v>
      </c>
      <c r="J3947" s="2" t="s">
        <v>103</v>
      </c>
      <c r="K3947" s="2" t="s">
        <v>494</v>
      </c>
      <c r="L3947" s="2" t="s">
        <v>410</v>
      </c>
      <c r="M3947" s="2" t="s">
        <v>411</v>
      </c>
      <c r="N3947" s="2" t="s">
        <v>412</v>
      </c>
      <c r="O3947" s="3">
        <v>5</v>
      </c>
      <c r="P3947" s="3">
        <v>218.56469999999999</v>
      </c>
      <c r="Q3947" s="3">
        <v>255</v>
      </c>
      <c r="R3947" s="3">
        <v>1275</v>
      </c>
      <c r="S3947" s="3">
        <v>36.435299999999998</v>
      </c>
      <c r="T3947" s="3">
        <v>182.18</v>
      </c>
      <c r="U3947" s="3">
        <v>14.28</v>
      </c>
      <c r="V3947" s="2" t="s">
        <v>813</v>
      </c>
      <c r="W3947" s="2" t="s">
        <v>814</v>
      </c>
      <c r="X3947" s="2" t="s">
        <v>125</v>
      </c>
      <c r="Y3947" s="19" t="str">
        <f>VLOOKUP(G3947,'Verweis Kd-Gruppe'!$A$2:$B$8,2,FALSE)</f>
        <v>EXP</v>
      </c>
      <c r="Z3947" s="19" t="str">
        <f>VLOOKUP(J3947,'Verweis Art-Gruppe'!$A$2:$B$15,2,FALSE)</f>
        <v>Geräte</v>
      </c>
      <c r="AA3947" s="19" t="str">
        <f>VLOOKUP(W3947,'Verweis Vertreter'!$A$2:$B$24,2,FALSE)</f>
        <v>Sokol Kapaj</v>
      </c>
      <c r="AB3947" s="12">
        <f t="shared" si="549"/>
        <v>5</v>
      </c>
      <c r="AC3947" s="12">
        <f t="shared" si="554"/>
        <v>218.56469999999999</v>
      </c>
      <c r="AD3947" s="12">
        <f t="shared" si="555"/>
        <v>255</v>
      </c>
      <c r="AE3947" s="12">
        <f t="shared" si="550"/>
        <v>1275</v>
      </c>
      <c r="AF3947" s="12">
        <f t="shared" si="551"/>
        <v>36.435299999999998</v>
      </c>
      <c r="AG3947" s="12">
        <f t="shared" si="552"/>
        <v>182.18</v>
      </c>
      <c r="AH3947" s="9">
        <f t="shared" si="556"/>
        <v>0.14288627450980393</v>
      </c>
      <c r="AI3947" s="14">
        <f>VLOOKUP(E3947,'Verweis Faktor'!$A:$B,2,FALSE)</f>
        <v>1</v>
      </c>
      <c r="AJ3947" s="14"/>
      <c r="AK3947" s="14" t="str">
        <f>IF(AL3947="Ja","Versandkosten",VLOOKUP(E3947,'Verweis Belegart'!$A$2:$B$9,2,FALSE))</f>
        <v>Hardware</v>
      </c>
      <c r="AL3947" s="14" t="str">
        <f t="shared" si="557"/>
        <v>Nein</v>
      </c>
      <c r="AM3947" s="14" t="str">
        <f t="shared" si="553"/>
        <v>Positiv</v>
      </c>
    </row>
    <row r="3948" spans="1:39" ht="17.25" customHeight="1" x14ac:dyDescent="0.35">
      <c r="A3948" s="17">
        <v>14573603</v>
      </c>
      <c r="B3948" s="2" t="s">
        <v>2197</v>
      </c>
      <c r="C3948" s="1">
        <v>2025001</v>
      </c>
      <c r="D3948" s="1">
        <v>2001024</v>
      </c>
      <c r="E3948" s="2" t="s">
        <v>34</v>
      </c>
      <c r="F3948" s="2" t="s">
        <v>182</v>
      </c>
      <c r="G3948" s="2" t="s">
        <v>66</v>
      </c>
      <c r="H3948" s="2" t="s">
        <v>2364</v>
      </c>
      <c r="I3948" s="2" t="s">
        <v>2365</v>
      </c>
      <c r="J3948" s="2" t="s">
        <v>103</v>
      </c>
      <c r="K3948" s="2" t="s">
        <v>498</v>
      </c>
      <c r="L3948" s="2" t="s">
        <v>402</v>
      </c>
      <c r="M3948" s="2" t="s">
        <v>403</v>
      </c>
      <c r="N3948" s="2" t="s">
        <v>404</v>
      </c>
      <c r="O3948" s="3">
        <v>10</v>
      </c>
      <c r="P3948" s="3">
        <v>233.6053</v>
      </c>
      <c r="Q3948" s="3">
        <v>243</v>
      </c>
      <c r="R3948" s="3">
        <v>2430</v>
      </c>
      <c r="S3948" s="3">
        <v>9.3947000000000003</v>
      </c>
      <c r="T3948" s="3">
        <v>93.95</v>
      </c>
      <c r="U3948" s="3">
        <v>3.86</v>
      </c>
      <c r="V3948" s="2" t="s">
        <v>813</v>
      </c>
      <c r="W3948" s="2" t="s">
        <v>814</v>
      </c>
      <c r="X3948" s="2" t="s">
        <v>125</v>
      </c>
      <c r="Y3948" s="19" t="str">
        <f>VLOOKUP(G3948,'Verweis Kd-Gruppe'!$A$2:$B$8,2,FALSE)</f>
        <v>EXP</v>
      </c>
      <c r="Z3948" s="19" t="str">
        <f>VLOOKUP(J3948,'Verweis Art-Gruppe'!$A$2:$B$15,2,FALSE)</f>
        <v>Geräte</v>
      </c>
      <c r="AA3948" s="19" t="str">
        <f>VLOOKUP(W3948,'Verweis Vertreter'!$A$2:$B$24,2,FALSE)</f>
        <v>Sokol Kapaj</v>
      </c>
      <c r="AB3948" s="12">
        <f t="shared" si="549"/>
        <v>10</v>
      </c>
      <c r="AC3948" s="12">
        <f t="shared" si="554"/>
        <v>233.6053</v>
      </c>
      <c r="AD3948" s="12">
        <f t="shared" si="555"/>
        <v>243</v>
      </c>
      <c r="AE3948" s="12">
        <f t="shared" si="550"/>
        <v>2430</v>
      </c>
      <c r="AF3948" s="12">
        <f t="shared" si="551"/>
        <v>9.3947000000000003</v>
      </c>
      <c r="AG3948" s="12">
        <f t="shared" si="552"/>
        <v>93.95</v>
      </c>
      <c r="AH3948" s="9">
        <f t="shared" si="556"/>
        <v>3.8662551440329221E-2</v>
      </c>
      <c r="AI3948" s="14">
        <f>VLOOKUP(E3948,'Verweis Faktor'!$A:$B,2,FALSE)</f>
        <v>1</v>
      </c>
      <c r="AJ3948" s="14"/>
      <c r="AK3948" s="14" t="str">
        <f>IF(AL3948="Ja","Versandkosten",VLOOKUP(E3948,'Verweis Belegart'!$A$2:$B$9,2,FALSE))</f>
        <v>Hardware</v>
      </c>
      <c r="AL3948" s="14" t="str">
        <f t="shared" si="557"/>
        <v>Nein</v>
      </c>
      <c r="AM3948" s="14" t="str">
        <f t="shared" si="553"/>
        <v>Positiv</v>
      </c>
    </row>
    <row r="3949" spans="1:39" ht="17.25" customHeight="1" x14ac:dyDescent="0.35">
      <c r="A3949" s="17">
        <v>14573603</v>
      </c>
      <c r="B3949" s="2" t="s">
        <v>2197</v>
      </c>
      <c r="C3949" s="1">
        <v>2025001</v>
      </c>
      <c r="D3949" s="1">
        <v>2001024</v>
      </c>
      <c r="E3949" s="2" t="s">
        <v>34</v>
      </c>
      <c r="F3949" s="2" t="s">
        <v>182</v>
      </c>
      <c r="G3949" s="2" t="s">
        <v>66</v>
      </c>
      <c r="H3949" s="2" t="s">
        <v>2364</v>
      </c>
      <c r="I3949" s="2" t="s">
        <v>2365</v>
      </c>
      <c r="J3949" s="2" t="s">
        <v>103</v>
      </c>
      <c r="K3949" s="2" t="s">
        <v>499</v>
      </c>
      <c r="L3949" s="2" t="s">
        <v>1774</v>
      </c>
      <c r="M3949" s="2" t="s">
        <v>1775</v>
      </c>
      <c r="N3949" s="2" t="s">
        <v>1053</v>
      </c>
      <c r="O3949" s="3">
        <v>15</v>
      </c>
      <c r="P3949" s="3">
        <v>208.5</v>
      </c>
      <c r="Q3949" s="3">
        <v>212</v>
      </c>
      <c r="R3949" s="3">
        <v>3180</v>
      </c>
      <c r="S3949" s="3">
        <v>3.5</v>
      </c>
      <c r="T3949" s="3">
        <v>52.5</v>
      </c>
      <c r="U3949" s="3">
        <v>1.65</v>
      </c>
      <c r="V3949" s="2" t="s">
        <v>813</v>
      </c>
      <c r="W3949" s="2" t="s">
        <v>814</v>
      </c>
      <c r="X3949" s="2" t="s">
        <v>125</v>
      </c>
      <c r="Y3949" s="19" t="str">
        <f>VLOOKUP(G3949,'Verweis Kd-Gruppe'!$A$2:$B$8,2,FALSE)</f>
        <v>EXP</v>
      </c>
      <c r="Z3949" s="19" t="str">
        <f>VLOOKUP(J3949,'Verweis Art-Gruppe'!$A$2:$B$15,2,FALSE)</f>
        <v>Geräte</v>
      </c>
      <c r="AA3949" s="19" t="str">
        <f>VLOOKUP(W3949,'Verweis Vertreter'!$A$2:$B$24,2,FALSE)</f>
        <v>Sokol Kapaj</v>
      </c>
      <c r="AB3949" s="12">
        <f t="shared" si="549"/>
        <v>15</v>
      </c>
      <c r="AC3949" s="12">
        <f t="shared" si="554"/>
        <v>208.5</v>
      </c>
      <c r="AD3949" s="12">
        <f t="shared" si="555"/>
        <v>212</v>
      </c>
      <c r="AE3949" s="12">
        <f t="shared" si="550"/>
        <v>3180</v>
      </c>
      <c r="AF3949" s="12">
        <f t="shared" si="551"/>
        <v>3.5</v>
      </c>
      <c r="AG3949" s="12">
        <f t="shared" si="552"/>
        <v>52.5</v>
      </c>
      <c r="AH3949" s="9">
        <f t="shared" si="556"/>
        <v>1.6509433962264151E-2</v>
      </c>
      <c r="AI3949" s="14">
        <f>VLOOKUP(E3949,'Verweis Faktor'!$A:$B,2,FALSE)</f>
        <v>1</v>
      </c>
      <c r="AJ3949" s="14"/>
      <c r="AK3949" s="14" t="str">
        <f>IF(AL3949="Ja","Versandkosten",VLOOKUP(E3949,'Verweis Belegart'!$A$2:$B$9,2,FALSE))</f>
        <v>Hardware</v>
      </c>
      <c r="AL3949" s="14" t="str">
        <f t="shared" si="557"/>
        <v>Nein</v>
      </c>
      <c r="AM3949" s="14" t="str">
        <f t="shared" si="553"/>
        <v>Positiv</v>
      </c>
    </row>
    <row r="3950" spans="1:39" ht="17.25" customHeight="1" x14ac:dyDescent="0.35">
      <c r="A3950" s="17">
        <v>14573603</v>
      </c>
      <c r="B3950" s="2" t="s">
        <v>2197</v>
      </c>
      <c r="C3950" s="1">
        <v>2025001</v>
      </c>
      <c r="D3950" s="1">
        <v>2001024</v>
      </c>
      <c r="E3950" s="2" t="s">
        <v>34</v>
      </c>
      <c r="F3950" s="2" t="s">
        <v>182</v>
      </c>
      <c r="G3950" s="2" t="s">
        <v>66</v>
      </c>
      <c r="H3950" s="2" t="s">
        <v>2364</v>
      </c>
      <c r="I3950" s="2" t="s">
        <v>2365</v>
      </c>
      <c r="J3950" s="2" t="s">
        <v>103</v>
      </c>
      <c r="K3950" s="2" t="s">
        <v>503</v>
      </c>
      <c r="L3950" s="2" t="s">
        <v>1106</v>
      </c>
      <c r="M3950" s="2" t="s">
        <v>1107</v>
      </c>
      <c r="N3950" s="2" t="s">
        <v>655</v>
      </c>
      <c r="O3950" s="3">
        <v>2</v>
      </c>
      <c r="P3950" s="3">
        <v>246.17310000000001</v>
      </c>
      <c r="Q3950" s="3">
        <v>265</v>
      </c>
      <c r="R3950" s="3">
        <v>530</v>
      </c>
      <c r="S3950" s="3">
        <v>18.826899999999998</v>
      </c>
      <c r="T3950" s="3">
        <v>37.65</v>
      </c>
      <c r="U3950" s="3">
        <v>7.1</v>
      </c>
      <c r="V3950" s="2" t="s">
        <v>813</v>
      </c>
      <c r="W3950" s="2" t="s">
        <v>814</v>
      </c>
      <c r="X3950" s="2" t="s">
        <v>125</v>
      </c>
      <c r="Y3950" s="19" t="str">
        <f>VLOOKUP(G3950,'Verweis Kd-Gruppe'!$A$2:$B$8,2,FALSE)</f>
        <v>EXP</v>
      </c>
      <c r="Z3950" s="19" t="str">
        <f>VLOOKUP(J3950,'Verweis Art-Gruppe'!$A$2:$B$15,2,FALSE)</f>
        <v>Geräte</v>
      </c>
      <c r="AA3950" s="19" t="str">
        <f>VLOOKUP(W3950,'Verweis Vertreter'!$A$2:$B$24,2,FALSE)</f>
        <v>Sokol Kapaj</v>
      </c>
      <c r="AB3950" s="12">
        <f t="shared" si="549"/>
        <v>2</v>
      </c>
      <c r="AC3950" s="12">
        <f t="shared" si="554"/>
        <v>246.17310000000001</v>
      </c>
      <c r="AD3950" s="12">
        <f t="shared" si="555"/>
        <v>265</v>
      </c>
      <c r="AE3950" s="12">
        <f t="shared" si="550"/>
        <v>530</v>
      </c>
      <c r="AF3950" s="12">
        <f t="shared" si="551"/>
        <v>18.826899999999998</v>
      </c>
      <c r="AG3950" s="12">
        <f t="shared" si="552"/>
        <v>37.65</v>
      </c>
      <c r="AH3950" s="9">
        <f t="shared" si="556"/>
        <v>7.1037735849056607E-2</v>
      </c>
      <c r="AI3950" s="14">
        <f>VLOOKUP(E3950,'Verweis Faktor'!$A:$B,2,FALSE)</f>
        <v>1</v>
      </c>
      <c r="AJ3950" s="14"/>
      <c r="AK3950" s="14" t="str">
        <f>IF(AL3950="Ja","Versandkosten",VLOOKUP(E3950,'Verweis Belegart'!$A$2:$B$9,2,FALSE))</f>
        <v>Hardware</v>
      </c>
      <c r="AL3950" s="14" t="str">
        <f t="shared" si="557"/>
        <v>Nein</v>
      </c>
      <c r="AM3950" s="14" t="str">
        <f t="shared" si="553"/>
        <v>Positiv</v>
      </c>
    </row>
    <row r="3951" spans="1:39" ht="17.25" customHeight="1" x14ac:dyDescent="0.35">
      <c r="A3951" s="17">
        <v>14573603</v>
      </c>
      <c r="B3951" s="2" t="s">
        <v>2197</v>
      </c>
      <c r="C3951" s="1">
        <v>2025001</v>
      </c>
      <c r="D3951" s="1">
        <v>2001024</v>
      </c>
      <c r="E3951" s="2" t="s">
        <v>34</v>
      </c>
      <c r="F3951" s="2" t="s">
        <v>182</v>
      </c>
      <c r="G3951" s="2" t="s">
        <v>66</v>
      </c>
      <c r="H3951" s="2" t="s">
        <v>2364</v>
      </c>
      <c r="I3951" s="2" t="s">
        <v>2365</v>
      </c>
      <c r="J3951" s="2" t="s">
        <v>103</v>
      </c>
      <c r="K3951" s="2" t="s">
        <v>507</v>
      </c>
      <c r="L3951" s="2" t="s">
        <v>1945</v>
      </c>
      <c r="M3951" s="2" t="s">
        <v>1946</v>
      </c>
      <c r="N3951" s="2" t="s">
        <v>1213</v>
      </c>
      <c r="O3951" s="3">
        <v>3</v>
      </c>
      <c r="P3951" s="3">
        <v>95</v>
      </c>
      <c r="Q3951" s="3">
        <v>109</v>
      </c>
      <c r="R3951" s="3">
        <v>327</v>
      </c>
      <c r="S3951" s="3">
        <v>14</v>
      </c>
      <c r="T3951" s="3">
        <v>42</v>
      </c>
      <c r="U3951" s="3">
        <v>12.84</v>
      </c>
      <c r="V3951" s="2" t="s">
        <v>813</v>
      </c>
      <c r="W3951" s="2" t="s">
        <v>814</v>
      </c>
      <c r="X3951" s="2" t="s">
        <v>125</v>
      </c>
      <c r="Y3951" s="19" t="str">
        <f>VLOOKUP(G3951,'Verweis Kd-Gruppe'!$A$2:$B$8,2,FALSE)</f>
        <v>EXP</v>
      </c>
      <c r="Z3951" s="19" t="str">
        <f>VLOOKUP(J3951,'Verweis Art-Gruppe'!$A$2:$B$15,2,FALSE)</f>
        <v>Geräte</v>
      </c>
      <c r="AA3951" s="19" t="str">
        <f>VLOOKUP(W3951,'Verweis Vertreter'!$A$2:$B$24,2,FALSE)</f>
        <v>Sokol Kapaj</v>
      </c>
      <c r="AB3951" s="12">
        <f t="shared" si="549"/>
        <v>3</v>
      </c>
      <c r="AC3951" s="12">
        <f t="shared" si="554"/>
        <v>95</v>
      </c>
      <c r="AD3951" s="12">
        <f t="shared" si="555"/>
        <v>109</v>
      </c>
      <c r="AE3951" s="12">
        <f t="shared" si="550"/>
        <v>327</v>
      </c>
      <c r="AF3951" s="12">
        <f t="shared" si="551"/>
        <v>14</v>
      </c>
      <c r="AG3951" s="12">
        <f t="shared" si="552"/>
        <v>42</v>
      </c>
      <c r="AH3951" s="9">
        <f t="shared" si="556"/>
        <v>0.12844036697247707</v>
      </c>
      <c r="AI3951" s="14">
        <f>VLOOKUP(E3951,'Verweis Faktor'!$A:$B,2,FALSE)</f>
        <v>1</v>
      </c>
      <c r="AJ3951" s="14"/>
      <c r="AK3951" s="14" t="str">
        <f>IF(AL3951="Ja","Versandkosten",VLOOKUP(E3951,'Verweis Belegart'!$A$2:$B$9,2,FALSE))</f>
        <v>Hardware</v>
      </c>
      <c r="AL3951" s="14" t="str">
        <f t="shared" si="557"/>
        <v>Nein</v>
      </c>
      <c r="AM3951" s="14" t="str">
        <f t="shared" si="553"/>
        <v>Positiv</v>
      </c>
    </row>
    <row r="3952" spans="1:39" ht="17.25" customHeight="1" x14ac:dyDescent="0.35">
      <c r="A3952" s="17">
        <v>14573603</v>
      </c>
      <c r="B3952" s="2" t="s">
        <v>2197</v>
      </c>
      <c r="C3952" s="1">
        <v>2025001</v>
      </c>
      <c r="D3952" s="1">
        <v>2001024</v>
      </c>
      <c r="E3952" s="2" t="s">
        <v>34</v>
      </c>
      <c r="F3952" s="2" t="s">
        <v>182</v>
      </c>
      <c r="G3952" s="2" t="s">
        <v>66</v>
      </c>
      <c r="H3952" s="2" t="s">
        <v>2364</v>
      </c>
      <c r="I3952" s="2" t="s">
        <v>2365</v>
      </c>
      <c r="J3952" s="2" t="s">
        <v>103</v>
      </c>
      <c r="K3952" s="2" t="s">
        <v>511</v>
      </c>
      <c r="L3952" s="2" t="s">
        <v>1140</v>
      </c>
      <c r="M3952" s="2" t="s">
        <v>1141</v>
      </c>
      <c r="N3952" s="2" t="s">
        <v>1142</v>
      </c>
      <c r="O3952" s="3">
        <v>2</v>
      </c>
      <c r="P3952" s="3">
        <v>93</v>
      </c>
      <c r="Q3952" s="3">
        <v>89</v>
      </c>
      <c r="R3952" s="3">
        <v>178</v>
      </c>
      <c r="S3952" s="3">
        <v>-4</v>
      </c>
      <c r="T3952" s="3">
        <v>-8</v>
      </c>
      <c r="U3952" s="3">
        <v>-4.49</v>
      </c>
      <c r="V3952" s="2" t="s">
        <v>813</v>
      </c>
      <c r="W3952" s="2" t="s">
        <v>814</v>
      </c>
      <c r="X3952" s="2" t="s">
        <v>125</v>
      </c>
      <c r="Y3952" s="19" t="str">
        <f>VLOOKUP(G3952,'Verweis Kd-Gruppe'!$A$2:$B$8,2,FALSE)</f>
        <v>EXP</v>
      </c>
      <c r="Z3952" s="19" t="str">
        <f>VLOOKUP(J3952,'Verweis Art-Gruppe'!$A$2:$B$15,2,FALSE)</f>
        <v>Geräte</v>
      </c>
      <c r="AA3952" s="19" t="str">
        <f>VLOOKUP(W3952,'Verweis Vertreter'!$A$2:$B$24,2,FALSE)</f>
        <v>Sokol Kapaj</v>
      </c>
      <c r="AB3952" s="12">
        <f t="shared" si="549"/>
        <v>2</v>
      </c>
      <c r="AC3952" s="12">
        <f t="shared" si="554"/>
        <v>93</v>
      </c>
      <c r="AD3952" s="12">
        <f t="shared" si="555"/>
        <v>89</v>
      </c>
      <c r="AE3952" s="12">
        <f t="shared" si="550"/>
        <v>178</v>
      </c>
      <c r="AF3952" s="12">
        <f t="shared" si="551"/>
        <v>-4</v>
      </c>
      <c r="AG3952" s="12">
        <f t="shared" si="552"/>
        <v>-8</v>
      </c>
      <c r="AH3952" s="9">
        <f t="shared" si="556"/>
        <v>-4.49438202247191E-2</v>
      </c>
      <c r="AI3952" s="14">
        <f>VLOOKUP(E3952,'Verweis Faktor'!$A:$B,2,FALSE)</f>
        <v>1</v>
      </c>
      <c r="AJ3952" s="14"/>
      <c r="AK3952" s="14" t="str">
        <f>IF(AL3952="Ja","Versandkosten",VLOOKUP(E3952,'Verweis Belegart'!$A$2:$B$9,2,FALSE))</f>
        <v>Hardware</v>
      </c>
      <c r="AL3952" s="14" t="str">
        <f t="shared" si="557"/>
        <v>Nein</v>
      </c>
      <c r="AM3952" s="14" t="str">
        <f t="shared" si="553"/>
        <v>Negativ</v>
      </c>
    </row>
    <row r="3953" spans="1:39" ht="17.25" customHeight="1" x14ac:dyDescent="0.35">
      <c r="A3953" s="17">
        <v>14573603</v>
      </c>
      <c r="B3953" s="2" t="s">
        <v>2197</v>
      </c>
      <c r="C3953" s="1">
        <v>2025001</v>
      </c>
      <c r="D3953" s="1">
        <v>2001024</v>
      </c>
      <c r="E3953" s="2" t="s">
        <v>34</v>
      </c>
      <c r="F3953" s="2" t="s">
        <v>182</v>
      </c>
      <c r="G3953" s="2" t="s">
        <v>66</v>
      </c>
      <c r="H3953" s="2" t="s">
        <v>2364</v>
      </c>
      <c r="I3953" s="2" t="s">
        <v>2365</v>
      </c>
      <c r="J3953" s="2" t="s">
        <v>304</v>
      </c>
      <c r="K3953" s="2" t="s">
        <v>512</v>
      </c>
      <c r="L3953" s="2" t="s">
        <v>2000</v>
      </c>
      <c r="M3953" s="2" t="s">
        <v>2001</v>
      </c>
      <c r="N3953" s="2" t="s">
        <v>2002</v>
      </c>
      <c r="O3953" s="3">
        <v>5</v>
      </c>
      <c r="P3953" s="3">
        <v>105.3721</v>
      </c>
      <c r="Q3953" s="3">
        <v>120</v>
      </c>
      <c r="R3953" s="3">
        <v>600</v>
      </c>
      <c r="S3953" s="3">
        <v>14.6279</v>
      </c>
      <c r="T3953" s="3">
        <v>73.14</v>
      </c>
      <c r="U3953" s="3">
        <v>12.18</v>
      </c>
      <c r="V3953" s="2" t="s">
        <v>813</v>
      </c>
      <c r="W3953" s="2" t="s">
        <v>814</v>
      </c>
      <c r="X3953" s="2" t="s">
        <v>125</v>
      </c>
      <c r="Y3953" s="19" t="str">
        <f>VLOOKUP(G3953,'Verweis Kd-Gruppe'!$A$2:$B$8,2,FALSE)</f>
        <v>EXP</v>
      </c>
      <c r="Z3953" s="19" t="str">
        <f>VLOOKUP(J3953,'Verweis Art-Gruppe'!$A$2:$B$15,2,FALSE)</f>
        <v>Zubehör</v>
      </c>
      <c r="AA3953" s="19" t="str">
        <f>VLOOKUP(W3953,'Verweis Vertreter'!$A$2:$B$24,2,FALSE)</f>
        <v>Sokol Kapaj</v>
      </c>
      <c r="AB3953" s="12">
        <f t="shared" si="549"/>
        <v>5</v>
      </c>
      <c r="AC3953" s="12">
        <f t="shared" si="554"/>
        <v>105.3721</v>
      </c>
      <c r="AD3953" s="12">
        <f t="shared" si="555"/>
        <v>120</v>
      </c>
      <c r="AE3953" s="12">
        <f t="shared" si="550"/>
        <v>600</v>
      </c>
      <c r="AF3953" s="12">
        <f t="shared" si="551"/>
        <v>14.6279</v>
      </c>
      <c r="AG3953" s="12">
        <f t="shared" si="552"/>
        <v>73.14</v>
      </c>
      <c r="AH3953" s="9">
        <f t="shared" si="556"/>
        <v>0.12189999999999999</v>
      </c>
      <c r="AI3953" s="14">
        <f>VLOOKUP(E3953,'Verweis Faktor'!$A:$B,2,FALSE)</f>
        <v>1</v>
      </c>
      <c r="AJ3953" s="14"/>
      <c r="AK3953" s="14" t="str">
        <f>IF(AL3953="Ja","Versandkosten",VLOOKUP(E3953,'Verweis Belegart'!$A$2:$B$9,2,FALSE))</f>
        <v>Hardware</v>
      </c>
      <c r="AL3953" s="14" t="str">
        <f t="shared" si="557"/>
        <v>Nein</v>
      </c>
      <c r="AM3953" s="14" t="str">
        <f t="shared" si="553"/>
        <v>Positiv</v>
      </c>
    </row>
    <row r="3954" spans="1:39" ht="17.25" customHeight="1" x14ac:dyDescent="0.35">
      <c r="A3954" s="17">
        <v>14573603</v>
      </c>
      <c r="B3954" s="2" t="s">
        <v>2197</v>
      </c>
      <c r="C3954" s="1">
        <v>2025001</v>
      </c>
      <c r="D3954" s="1">
        <v>2001024</v>
      </c>
      <c r="E3954" s="2" t="s">
        <v>34</v>
      </c>
      <c r="F3954" s="2" t="s">
        <v>182</v>
      </c>
      <c r="G3954" s="2" t="s">
        <v>66</v>
      </c>
      <c r="H3954" s="2" t="s">
        <v>2364</v>
      </c>
      <c r="I3954" s="2" t="s">
        <v>2365</v>
      </c>
      <c r="J3954" s="2" t="s">
        <v>103</v>
      </c>
      <c r="K3954" s="2" t="s">
        <v>516</v>
      </c>
      <c r="L3954" s="2" t="s">
        <v>2173</v>
      </c>
      <c r="M3954" s="2" t="s">
        <v>2174</v>
      </c>
      <c r="N3954" s="2" t="s">
        <v>1139</v>
      </c>
      <c r="O3954" s="3">
        <v>2</v>
      </c>
      <c r="P3954" s="3">
        <v>99.490700000000004</v>
      </c>
      <c r="Q3954" s="3">
        <v>91</v>
      </c>
      <c r="R3954" s="3">
        <v>182</v>
      </c>
      <c r="S3954" s="3">
        <v>-8.4907000000000004</v>
      </c>
      <c r="T3954" s="3">
        <v>-16.98</v>
      </c>
      <c r="U3954" s="3">
        <v>-9.33</v>
      </c>
      <c r="V3954" s="2" t="s">
        <v>813</v>
      </c>
      <c r="W3954" s="2" t="s">
        <v>814</v>
      </c>
      <c r="X3954" s="2" t="s">
        <v>125</v>
      </c>
      <c r="Y3954" s="19" t="str">
        <f>VLOOKUP(G3954,'Verweis Kd-Gruppe'!$A$2:$B$8,2,FALSE)</f>
        <v>EXP</v>
      </c>
      <c r="Z3954" s="19" t="str">
        <f>VLOOKUP(J3954,'Verweis Art-Gruppe'!$A$2:$B$15,2,FALSE)</f>
        <v>Geräte</v>
      </c>
      <c r="AA3954" s="19" t="str">
        <f>VLOOKUP(W3954,'Verweis Vertreter'!$A$2:$B$24,2,FALSE)</f>
        <v>Sokol Kapaj</v>
      </c>
      <c r="AB3954" s="12">
        <f t="shared" si="549"/>
        <v>2</v>
      </c>
      <c r="AC3954" s="12">
        <f t="shared" si="554"/>
        <v>99.490700000000004</v>
      </c>
      <c r="AD3954" s="12">
        <f t="shared" si="555"/>
        <v>91</v>
      </c>
      <c r="AE3954" s="12">
        <f t="shared" si="550"/>
        <v>182</v>
      </c>
      <c r="AF3954" s="12">
        <f t="shared" si="551"/>
        <v>-8.4907000000000004</v>
      </c>
      <c r="AG3954" s="12">
        <f t="shared" si="552"/>
        <v>-16.98</v>
      </c>
      <c r="AH3954" s="9">
        <f t="shared" si="556"/>
        <v>-9.3296703296703296E-2</v>
      </c>
      <c r="AI3954" s="14">
        <f>VLOOKUP(E3954,'Verweis Faktor'!$A:$B,2,FALSE)</f>
        <v>1</v>
      </c>
      <c r="AJ3954" s="14"/>
      <c r="AK3954" s="14" t="str">
        <f>IF(AL3954="Ja","Versandkosten",VLOOKUP(E3954,'Verweis Belegart'!$A$2:$B$9,2,FALSE))</f>
        <v>Hardware</v>
      </c>
      <c r="AL3954" s="14" t="str">
        <f t="shared" si="557"/>
        <v>Nein</v>
      </c>
      <c r="AM3954" s="14" t="str">
        <f t="shared" si="553"/>
        <v>Negativ</v>
      </c>
    </row>
    <row r="3955" spans="1:39" ht="17.25" customHeight="1" x14ac:dyDescent="0.35">
      <c r="A3955" s="17">
        <v>14573603</v>
      </c>
      <c r="B3955" s="2" t="s">
        <v>2197</v>
      </c>
      <c r="C3955" s="1">
        <v>2025001</v>
      </c>
      <c r="D3955" s="1">
        <v>2001024</v>
      </c>
      <c r="E3955" s="2" t="s">
        <v>34</v>
      </c>
      <c r="F3955" s="2" t="s">
        <v>182</v>
      </c>
      <c r="G3955" s="2" t="s">
        <v>66</v>
      </c>
      <c r="H3955" s="2" t="s">
        <v>2364</v>
      </c>
      <c r="I3955" s="2" t="s">
        <v>2365</v>
      </c>
      <c r="J3955" s="2" t="s">
        <v>103</v>
      </c>
      <c r="K3955" s="2" t="s">
        <v>517</v>
      </c>
      <c r="L3955" s="2" t="s">
        <v>564</v>
      </c>
      <c r="M3955" s="2" t="s">
        <v>565</v>
      </c>
      <c r="N3955" s="2" t="s">
        <v>566</v>
      </c>
      <c r="O3955" s="3">
        <v>5</v>
      </c>
      <c r="P3955" s="3">
        <v>333</v>
      </c>
      <c r="Q3955" s="3">
        <v>349</v>
      </c>
      <c r="R3955" s="3">
        <v>1745</v>
      </c>
      <c r="S3955" s="3">
        <v>16</v>
      </c>
      <c r="T3955" s="3">
        <v>80</v>
      </c>
      <c r="U3955" s="3">
        <v>4.58</v>
      </c>
      <c r="V3955" s="2" t="s">
        <v>813</v>
      </c>
      <c r="W3955" s="2" t="s">
        <v>814</v>
      </c>
      <c r="X3955" s="2" t="s">
        <v>125</v>
      </c>
      <c r="Y3955" s="19" t="str">
        <f>VLOOKUP(G3955,'Verweis Kd-Gruppe'!$A$2:$B$8,2,FALSE)</f>
        <v>EXP</v>
      </c>
      <c r="Z3955" s="19" t="str">
        <f>VLOOKUP(J3955,'Verweis Art-Gruppe'!$A$2:$B$15,2,FALSE)</f>
        <v>Geräte</v>
      </c>
      <c r="AA3955" s="19" t="str">
        <f>VLOOKUP(W3955,'Verweis Vertreter'!$A$2:$B$24,2,FALSE)</f>
        <v>Sokol Kapaj</v>
      </c>
      <c r="AB3955" s="12">
        <f t="shared" si="549"/>
        <v>5</v>
      </c>
      <c r="AC3955" s="12">
        <f t="shared" si="554"/>
        <v>333</v>
      </c>
      <c r="AD3955" s="12">
        <f t="shared" si="555"/>
        <v>349</v>
      </c>
      <c r="AE3955" s="12">
        <f t="shared" si="550"/>
        <v>1745</v>
      </c>
      <c r="AF3955" s="12">
        <f t="shared" si="551"/>
        <v>16</v>
      </c>
      <c r="AG3955" s="12">
        <f t="shared" si="552"/>
        <v>80</v>
      </c>
      <c r="AH3955" s="9">
        <f t="shared" si="556"/>
        <v>4.5845272206303724E-2</v>
      </c>
      <c r="AI3955" s="14">
        <f>VLOOKUP(E3955,'Verweis Faktor'!$A:$B,2,FALSE)</f>
        <v>1</v>
      </c>
      <c r="AJ3955" s="14"/>
      <c r="AK3955" s="14" t="str">
        <f>IF(AL3955="Ja","Versandkosten",VLOOKUP(E3955,'Verweis Belegart'!$A$2:$B$9,2,FALSE))</f>
        <v>Hardware</v>
      </c>
      <c r="AL3955" s="14" t="str">
        <f t="shared" si="557"/>
        <v>Nein</v>
      </c>
      <c r="AM3955" s="14" t="str">
        <f t="shared" si="553"/>
        <v>Positiv</v>
      </c>
    </row>
    <row r="3956" spans="1:39" ht="17.25" customHeight="1" x14ac:dyDescent="0.35">
      <c r="A3956" s="17">
        <v>14573603</v>
      </c>
      <c r="B3956" s="2" t="s">
        <v>2197</v>
      </c>
      <c r="C3956" s="1">
        <v>2025001</v>
      </c>
      <c r="D3956" s="1">
        <v>2001024</v>
      </c>
      <c r="E3956" s="2" t="s">
        <v>34</v>
      </c>
      <c r="F3956" s="2" t="s">
        <v>182</v>
      </c>
      <c r="G3956" s="2" t="s">
        <v>66</v>
      </c>
      <c r="H3956" s="2" t="s">
        <v>2364</v>
      </c>
      <c r="I3956" s="2" t="s">
        <v>2365</v>
      </c>
      <c r="J3956" s="2" t="s">
        <v>103</v>
      </c>
      <c r="K3956" s="2" t="s">
        <v>518</v>
      </c>
      <c r="L3956" s="2" t="s">
        <v>1051</v>
      </c>
      <c r="M3956" s="2" t="s">
        <v>1052</v>
      </c>
      <c r="N3956" s="2" t="s">
        <v>1053</v>
      </c>
      <c r="O3956" s="3">
        <v>15</v>
      </c>
      <c r="P3956" s="3">
        <v>157</v>
      </c>
      <c r="Q3956" s="3">
        <v>166</v>
      </c>
      <c r="R3956" s="3">
        <v>2490</v>
      </c>
      <c r="S3956" s="3">
        <v>9</v>
      </c>
      <c r="T3956" s="3">
        <v>135</v>
      </c>
      <c r="U3956" s="3">
        <v>5.42</v>
      </c>
      <c r="V3956" s="2" t="s">
        <v>813</v>
      </c>
      <c r="W3956" s="2" t="s">
        <v>814</v>
      </c>
      <c r="X3956" s="2" t="s">
        <v>125</v>
      </c>
      <c r="Y3956" s="19" t="str">
        <f>VLOOKUP(G3956,'Verweis Kd-Gruppe'!$A$2:$B$8,2,FALSE)</f>
        <v>EXP</v>
      </c>
      <c r="Z3956" s="19" t="str">
        <f>VLOOKUP(J3956,'Verweis Art-Gruppe'!$A$2:$B$15,2,FALSE)</f>
        <v>Geräte</v>
      </c>
      <c r="AA3956" s="19" t="str">
        <f>VLOOKUP(W3956,'Verweis Vertreter'!$A$2:$B$24,2,FALSE)</f>
        <v>Sokol Kapaj</v>
      </c>
      <c r="AB3956" s="12">
        <f t="shared" si="549"/>
        <v>15</v>
      </c>
      <c r="AC3956" s="12">
        <f t="shared" si="554"/>
        <v>157</v>
      </c>
      <c r="AD3956" s="12">
        <f t="shared" si="555"/>
        <v>166</v>
      </c>
      <c r="AE3956" s="12">
        <f t="shared" si="550"/>
        <v>2490</v>
      </c>
      <c r="AF3956" s="12">
        <f t="shared" si="551"/>
        <v>9</v>
      </c>
      <c r="AG3956" s="12">
        <f t="shared" si="552"/>
        <v>135</v>
      </c>
      <c r="AH3956" s="9">
        <f t="shared" si="556"/>
        <v>5.4216867469879519E-2</v>
      </c>
      <c r="AI3956" s="14">
        <f>VLOOKUP(E3956,'Verweis Faktor'!$A:$B,2,FALSE)</f>
        <v>1</v>
      </c>
      <c r="AJ3956" s="14"/>
      <c r="AK3956" s="14" t="str">
        <f>IF(AL3956="Ja","Versandkosten",VLOOKUP(E3956,'Verweis Belegart'!$A$2:$B$9,2,FALSE))</f>
        <v>Hardware</v>
      </c>
      <c r="AL3956" s="14" t="str">
        <f t="shared" si="557"/>
        <v>Nein</v>
      </c>
      <c r="AM3956" s="14" t="str">
        <f t="shared" si="553"/>
        <v>Positiv</v>
      </c>
    </row>
    <row r="3957" spans="1:39" ht="17.25" customHeight="1" x14ac:dyDescent="0.35">
      <c r="A3957" s="17">
        <v>14573603</v>
      </c>
      <c r="B3957" s="2" t="s">
        <v>2197</v>
      </c>
      <c r="C3957" s="1">
        <v>2025001</v>
      </c>
      <c r="D3957" s="1">
        <v>2001024</v>
      </c>
      <c r="E3957" s="2" t="s">
        <v>34</v>
      </c>
      <c r="F3957" s="2" t="s">
        <v>182</v>
      </c>
      <c r="G3957" s="2" t="s">
        <v>66</v>
      </c>
      <c r="H3957" s="2" t="s">
        <v>2364</v>
      </c>
      <c r="I3957" s="2" t="s">
        <v>2365</v>
      </c>
      <c r="J3957" s="2" t="s">
        <v>304</v>
      </c>
      <c r="K3957" s="2" t="s">
        <v>519</v>
      </c>
      <c r="L3957" s="2" t="s">
        <v>397</v>
      </c>
      <c r="M3957" s="2" t="s">
        <v>398</v>
      </c>
      <c r="N3957" s="2" t="s">
        <v>399</v>
      </c>
      <c r="O3957" s="3">
        <v>10</v>
      </c>
      <c r="P3957" s="3">
        <v>13.5015</v>
      </c>
      <c r="Q3957" s="3">
        <v>14</v>
      </c>
      <c r="R3957" s="3">
        <v>140</v>
      </c>
      <c r="S3957" s="3">
        <v>0.4985</v>
      </c>
      <c r="T3957" s="3">
        <v>4.9800000000000004</v>
      </c>
      <c r="U3957" s="3">
        <v>3.56</v>
      </c>
      <c r="V3957" s="2" t="s">
        <v>813</v>
      </c>
      <c r="W3957" s="2" t="s">
        <v>814</v>
      </c>
      <c r="X3957" s="2" t="s">
        <v>125</v>
      </c>
      <c r="Y3957" s="19" t="str">
        <f>VLOOKUP(G3957,'Verweis Kd-Gruppe'!$A$2:$B$8,2,FALSE)</f>
        <v>EXP</v>
      </c>
      <c r="Z3957" s="19" t="str">
        <f>VLOOKUP(J3957,'Verweis Art-Gruppe'!$A$2:$B$15,2,FALSE)</f>
        <v>Zubehör</v>
      </c>
      <c r="AA3957" s="19" t="str">
        <f>VLOOKUP(W3957,'Verweis Vertreter'!$A$2:$B$24,2,FALSE)</f>
        <v>Sokol Kapaj</v>
      </c>
      <c r="AB3957" s="12">
        <f t="shared" si="549"/>
        <v>10</v>
      </c>
      <c r="AC3957" s="12">
        <f t="shared" si="554"/>
        <v>13.5015</v>
      </c>
      <c r="AD3957" s="12">
        <f t="shared" si="555"/>
        <v>14</v>
      </c>
      <c r="AE3957" s="12">
        <f t="shared" si="550"/>
        <v>140</v>
      </c>
      <c r="AF3957" s="12">
        <f t="shared" si="551"/>
        <v>0.4985</v>
      </c>
      <c r="AG3957" s="12">
        <f t="shared" si="552"/>
        <v>4.9800000000000004</v>
      </c>
      <c r="AH3957" s="9">
        <f t="shared" si="556"/>
        <v>3.5571428571428573E-2</v>
      </c>
      <c r="AI3957" s="14">
        <f>VLOOKUP(E3957,'Verweis Faktor'!$A:$B,2,FALSE)</f>
        <v>1</v>
      </c>
      <c r="AJ3957" s="14"/>
      <c r="AK3957" s="14" t="str">
        <f>IF(AL3957="Ja","Versandkosten",VLOOKUP(E3957,'Verweis Belegart'!$A$2:$B$9,2,FALSE))</f>
        <v>Hardware</v>
      </c>
      <c r="AL3957" s="14" t="str">
        <f t="shared" si="557"/>
        <v>Nein</v>
      </c>
      <c r="AM3957" s="14" t="str">
        <f t="shared" si="553"/>
        <v>Positiv</v>
      </c>
    </row>
    <row r="3958" spans="1:39" ht="17.25" customHeight="1" x14ac:dyDescent="0.35">
      <c r="A3958" s="17">
        <v>14573603</v>
      </c>
      <c r="B3958" s="2" t="s">
        <v>2197</v>
      </c>
      <c r="C3958" s="1">
        <v>2025001</v>
      </c>
      <c r="D3958" s="1">
        <v>2001024</v>
      </c>
      <c r="E3958" s="2" t="s">
        <v>34</v>
      </c>
      <c r="F3958" s="2" t="s">
        <v>182</v>
      </c>
      <c r="G3958" s="2" t="s">
        <v>66</v>
      </c>
      <c r="H3958" s="2" t="s">
        <v>2364</v>
      </c>
      <c r="I3958" s="2" t="s">
        <v>2365</v>
      </c>
      <c r="J3958" s="2" t="s">
        <v>103</v>
      </c>
      <c r="K3958" s="2" t="s">
        <v>523</v>
      </c>
      <c r="L3958" s="2" t="s">
        <v>348</v>
      </c>
      <c r="M3958" s="2" t="s">
        <v>349</v>
      </c>
      <c r="N3958" s="2" t="s">
        <v>350</v>
      </c>
      <c r="O3958" s="3">
        <v>30</v>
      </c>
      <c r="P3958" s="3">
        <v>120.9417</v>
      </c>
      <c r="Q3958" s="3">
        <v>125</v>
      </c>
      <c r="R3958" s="3">
        <v>3750</v>
      </c>
      <c r="S3958" s="3">
        <v>4.0583</v>
      </c>
      <c r="T3958" s="3">
        <v>121.75</v>
      </c>
      <c r="U3958" s="3">
        <v>3.24</v>
      </c>
      <c r="V3958" s="2" t="s">
        <v>813</v>
      </c>
      <c r="W3958" s="2" t="s">
        <v>814</v>
      </c>
      <c r="X3958" s="2" t="s">
        <v>125</v>
      </c>
      <c r="Y3958" s="19" t="str">
        <f>VLOOKUP(G3958,'Verweis Kd-Gruppe'!$A$2:$B$8,2,FALSE)</f>
        <v>EXP</v>
      </c>
      <c r="Z3958" s="19" t="str">
        <f>VLOOKUP(J3958,'Verweis Art-Gruppe'!$A$2:$B$15,2,FALSE)</f>
        <v>Geräte</v>
      </c>
      <c r="AA3958" s="19" t="str">
        <f>VLOOKUP(W3958,'Verweis Vertreter'!$A$2:$B$24,2,FALSE)</f>
        <v>Sokol Kapaj</v>
      </c>
      <c r="AB3958" s="12">
        <f t="shared" si="549"/>
        <v>30</v>
      </c>
      <c r="AC3958" s="12">
        <f t="shared" si="554"/>
        <v>120.9417</v>
      </c>
      <c r="AD3958" s="12">
        <f t="shared" si="555"/>
        <v>125</v>
      </c>
      <c r="AE3958" s="12">
        <f t="shared" si="550"/>
        <v>3750</v>
      </c>
      <c r="AF3958" s="12">
        <f t="shared" si="551"/>
        <v>4.0583</v>
      </c>
      <c r="AG3958" s="12">
        <f t="shared" si="552"/>
        <v>121.75</v>
      </c>
      <c r="AH3958" s="9">
        <f t="shared" si="556"/>
        <v>3.2466666666666665E-2</v>
      </c>
      <c r="AI3958" s="14">
        <f>VLOOKUP(E3958,'Verweis Faktor'!$A:$B,2,FALSE)</f>
        <v>1</v>
      </c>
      <c r="AJ3958" s="14"/>
      <c r="AK3958" s="14" t="str">
        <f>IF(AL3958="Ja","Versandkosten",VLOOKUP(E3958,'Verweis Belegart'!$A$2:$B$9,2,FALSE))</f>
        <v>Hardware</v>
      </c>
      <c r="AL3958" s="14" t="str">
        <f t="shared" si="557"/>
        <v>Nein</v>
      </c>
      <c r="AM3958" s="14" t="str">
        <f t="shared" si="553"/>
        <v>Positiv</v>
      </c>
    </row>
    <row r="3959" spans="1:39" ht="17.25" customHeight="1" x14ac:dyDescent="0.35">
      <c r="A3959" s="17">
        <v>14573603</v>
      </c>
      <c r="B3959" s="2" t="s">
        <v>2197</v>
      </c>
      <c r="C3959" s="1">
        <v>2025001</v>
      </c>
      <c r="D3959" s="1">
        <v>2001024</v>
      </c>
      <c r="E3959" s="2" t="s">
        <v>34</v>
      </c>
      <c r="F3959" s="2" t="s">
        <v>182</v>
      </c>
      <c r="G3959" s="2" t="s">
        <v>66</v>
      </c>
      <c r="H3959" s="2" t="s">
        <v>2364</v>
      </c>
      <c r="I3959" s="2" t="s">
        <v>2365</v>
      </c>
      <c r="J3959" s="2" t="s">
        <v>103</v>
      </c>
      <c r="K3959" s="2" t="s">
        <v>527</v>
      </c>
      <c r="L3959" s="2" t="s">
        <v>1155</v>
      </c>
      <c r="M3959" s="2" t="s">
        <v>1156</v>
      </c>
      <c r="N3959" s="2" t="s">
        <v>1136</v>
      </c>
      <c r="O3959" s="3">
        <v>5</v>
      </c>
      <c r="P3959" s="3">
        <v>149.0078</v>
      </c>
      <c r="Q3959" s="3">
        <v>167</v>
      </c>
      <c r="R3959" s="3">
        <v>835</v>
      </c>
      <c r="S3959" s="3">
        <v>17.9922</v>
      </c>
      <c r="T3959" s="3">
        <v>89.96</v>
      </c>
      <c r="U3959" s="3">
        <v>10.77</v>
      </c>
      <c r="V3959" s="2" t="s">
        <v>813</v>
      </c>
      <c r="W3959" s="2" t="s">
        <v>814</v>
      </c>
      <c r="X3959" s="2" t="s">
        <v>125</v>
      </c>
      <c r="Y3959" s="19" t="str">
        <f>VLOOKUP(G3959,'Verweis Kd-Gruppe'!$A$2:$B$8,2,FALSE)</f>
        <v>EXP</v>
      </c>
      <c r="Z3959" s="19" t="str">
        <f>VLOOKUP(J3959,'Verweis Art-Gruppe'!$A$2:$B$15,2,FALSE)</f>
        <v>Geräte</v>
      </c>
      <c r="AA3959" s="19" t="str">
        <f>VLOOKUP(W3959,'Verweis Vertreter'!$A$2:$B$24,2,FALSE)</f>
        <v>Sokol Kapaj</v>
      </c>
      <c r="AB3959" s="12">
        <f t="shared" si="549"/>
        <v>5</v>
      </c>
      <c r="AC3959" s="12">
        <f t="shared" si="554"/>
        <v>149.0078</v>
      </c>
      <c r="AD3959" s="12">
        <f t="shared" si="555"/>
        <v>167</v>
      </c>
      <c r="AE3959" s="12">
        <f t="shared" si="550"/>
        <v>835</v>
      </c>
      <c r="AF3959" s="12">
        <f t="shared" si="551"/>
        <v>17.9922</v>
      </c>
      <c r="AG3959" s="12">
        <f t="shared" si="552"/>
        <v>89.96</v>
      </c>
      <c r="AH3959" s="9">
        <f t="shared" si="556"/>
        <v>0.10773652694610777</v>
      </c>
      <c r="AI3959" s="14">
        <f>VLOOKUP(E3959,'Verweis Faktor'!$A:$B,2,FALSE)</f>
        <v>1</v>
      </c>
      <c r="AJ3959" s="14"/>
      <c r="AK3959" s="14" t="str">
        <f>IF(AL3959="Ja","Versandkosten",VLOOKUP(E3959,'Verweis Belegart'!$A$2:$B$9,2,FALSE))</f>
        <v>Hardware</v>
      </c>
      <c r="AL3959" s="14" t="str">
        <f t="shared" si="557"/>
        <v>Nein</v>
      </c>
      <c r="AM3959" s="14" t="str">
        <f t="shared" si="553"/>
        <v>Positiv</v>
      </c>
    </row>
    <row r="3960" spans="1:39" ht="17.25" customHeight="1" x14ac:dyDescent="0.35">
      <c r="A3960" s="17">
        <v>14573603</v>
      </c>
      <c r="B3960" s="2" t="s">
        <v>2197</v>
      </c>
      <c r="C3960" s="1">
        <v>2025001</v>
      </c>
      <c r="D3960" s="1">
        <v>2001024</v>
      </c>
      <c r="E3960" s="2" t="s">
        <v>34</v>
      </c>
      <c r="F3960" s="2" t="s">
        <v>182</v>
      </c>
      <c r="G3960" s="2" t="s">
        <v>66</v>
      </c>
      <c r="H3960" s="2" t="s">
        <v>2364</v>
      </c>
      <c r="I3960" s="2" t="s">
        <v>2365</v>
      </c>
      <c r="J3960" s="2" t="s">
        <v>304</v>
      </c>
      <c r="K3960" s="2" t="s">
        <v>531</v>
      </c>
      <c r="L3960" s="2" t="s">
        <v>532</v>
      </c>
      <c r="M3960" s="2" t="s">
        <v>533</v>
      </c>
      <c r="N3960" s="2" t="s">
        <v>534</v>
      </c>
      <c r="O3960" s="3">
        <v>5</v>
      </c>
      <c r="P3960" s="3">
        <v>190</v>
      </c>
      <c r="Q3960" s="3">
        <v>192</v>
      </c>
      <c r="R3960" s="3">
        <v>960</v>
      </c>
      <c r="S3960" s="3">
        <v>2</v>
      </c>
      <c r="T3960" s="3">
        <v>10</v>
      </c>
      <c r="U3960" s="3">
        <v>1.04</v>
      </c>
      <c r="V3960" s="2" t="s">
        <v>813</v>
      </c>
      <c r="W3960" s="2" t="s">
        <v>814</v>
      </c>
      <c r="X3960" s="2" t="s">
        <v>125</v>
      </c>
      <c r="Y3960" s="19" t="str">
        <f>VLOOKUP(G3960,'Verweis Kd-Gruppe'!$A$2:$B$8,2,FALSE)</f>
        <v>EXP</v>
      </c>
      <c r="Z3960" s="19" t="str">
        <f>VLOOKUP(J3960,'Verweis Art-Gruppe'!$A$2:$B$15,2,FALSE)</f>
        <v>Zubehör</v>
      </c>
      <c r="AA3960" s="19" t="str">
        <f>VLOOKUP(W3960,'Verweis Vertreter'!$A$2:$B$24,2,FALSE)</f>
        <v>Sokol Kapaj</v>
      </c>
      <c r="AB3960" s="12">
        <f t="shared" si="549"/>
        <v>5</v>
      </c>
      <c r="AC3960" s="12">
        <f t="shared" si="554"/>
        <v>190</v>
      </c>
      <c r="AD3960" s="12">
        <f t="shared" si="555"/>
        <v>192</v>
      </c>
      <c r="AE3960" s="12">
        <f t="shared" si="550"/>
        <v>960</v>
      </c>
      <c r="AF3960" s="12">
        <f t="shared" si="551"/>
        <v>2</v>
      </c>
      <c r="AG3960" s="12">
        <f t="shared" si="552"/>
        <v>10</v>
      </c>
      <c r="AH3960" s="9">
        <f t="shared" si="556"/>
        <v>1.0416666666666666E-2</v>
      </c>
      <c r="AI3960" s="14">
        <f>VLOOKUP(E3960,'Verweis Faktor'!$A:$B,2,FALSE)</f>
        <v>1</v>
      </c>
      <c r="AJ3960" s="14"/>
      <c r="AK3960" s="14" t="str">
        <f>IF(AL3960="Ja","Versandkosten",VLOOKUP(E3960,'Verweis Belegart'!$A$2:$B$9,2,FALSE))</f>
        <v>Hardware</v>
      </c>
      <c r="AL3960" s="14" t="str">
        <f t="shared" si="557"/>
        <v>Nein</v>
      </c>
      <c r="AM3960" s="14" t="str">
        <f t="shared" si="553"/>
        <v>Positiv</v>
      </c>
    </row>
    <row r="3961" spans="1:39" ht="17.25" customHeight="1" x14ac:dyDescent="0.35">
      <c r="A3961" s="17">
        <v>14573603</v>
      </c>
      <c r="B3961" s="2" t="s">
        <v>2197</v>
      </c>
      <c r="C3961" s="1">
        <v>2025001</v>
      </c>
      <c r="D3961" s="1">
        <v>2001024</v>
      </c>
      <c r="E3961" s="2" t="s">
        <v>34</v>
      </c>
      <c r="F3961" s="2" t="s">
        <v>182</v>
      </c>
      <c r="G3961" s="2" t="s">
        <v>66</v>
      </c>
      <c r="H3961" s="2" t="s">
        <v>2364</v>
      </c>
      <c r="I3961" s="2" t="s">
        <v>2365</v>
      </c>
      <c r="J3961" s="2" t="s">
        <v>103</v>
      </c>
      <c r="K3961" s="2" t="s">
        <v>535</v>
      </c>
      <c r="L3961" s="2" t="s">
        <v>2161</v>
      </c>
      <c r="M3961" s="2" t="s">
        <v>2162</v>
      </c>
      <c r="N3961" s="2" t="s">
        <v>1142</v>
      </c>
      <c r="O3961" s="3">
        <v>2</v>
      </c>
      <c r="P3961" s="3">
        <v>93</v>
      </c>
      <c r="Q3961" s="3">
        <v>89</v>
      </c>
      <c r="R3961" s="3">
        <v>178</v>
      </c>
      <c r="S3961" s="3">
        <v>-4</v>
      </c>
      <c r="T3961" s="3">
        <v>-8</v>
      </c>
      <c r="U3961" s="3">
        <v>-4.49</v>
      </c>
      <c r="V3961" s="2" t="s">
        <v>813</v>
      </c>
      <c r="W3961" s="2" t="s">
        <v>814</v>
      </c>
      <c r="X3961" s="2" t="s">
        <v>125</v>
      </c>
      <c r="Y3961" s="19" t="str">
        <f>VLOOKUP(G3961,'Verweis Kd-Gruppe'!$A$2:$B$8,2,FALSE)</f>
        <v>EXP</v>
      </c>
      <c r="Z3961" s="19" t="str">
        <f>VLOOKUP(J3961,'Verweis Art-Gruppe'!$A$2:$B$15,2,FALSE)</f>
        <v>Geräte</v>
      </c>
      <c r="AA3961" s="19" t="str">
        <f>VLOOKUP(W3961,'Verweis Vertreter'!$A$2:$B$24,2,FALSE)</f>
        <v>Sokol Kapaj</v>
      </c>
      <c r="AB3961" s="12">
        <f t="shared" si="549"/>
        <v>2</v>
      </c>
      <c r="AC3961" s="12">
        <f t="shared" si="554"/>
        <v>93</v>
      </c>
      <c r="AD3961" s="12">
        <f t="shared" si="555"/>
        <v>89</v>
      </c>
      <c r="AE3961" s="12">
        <f t="shared" si="550"/>
        <v>178</v>
      </c>
      <c r="AF3961" s="12">
        <f t="shared" si="551"/>
        <v>-4</v>
      </c>
      <c r="AG3961" s="12">
        <f t="shared" si="552"/>
        <v>-8</v>
      </c>
      <c r="AH3961" s="9">
        <f t="shared" si="556"/>
        <v>-4.49438202247191E-2</v>
      </c>
      <c r="AI3961" s="14">
        <f>VLOOKUP(E3961,'Verweis Faktor'!$A:$B,2,FALSE)</f>
        <v>1</v>
      </c>
      <c r="AJ3961" s="14"/>
      <c r="AK3961" s="14" t="str">
        <f>IF(AL3961="Ja","Versandkosten",VLOOKUP(E3961,'Verweis Belegart'!$A$2:$B$9,2,FALSE))</f>
        <v>Hardware</v>
      </c>
      <c r="AL3961" s="14" t="str">
        <f t="shared" si="557"/>
        <v>Nein</v>
      </c>
      <c r="AM3961" s="14" t="str">
        <f t="shared" si="553"/>
        <v>Negativ</v>
      </c>
    </row>
    <row r="3962" spans="1:39" ht="17.25" customHeight="1" x14ac:dyDescent="0.35">
      <c r="A3962" s="17">
        <v>14573603</v>
      </c>
      <c r="B3962" s="2" t="s">
        <v>2197</v>
      </c>
      <c r="C3962" s="1">
        <v>2025001</v>
      </c>
      <c r="D3962" s="1">
        <v>2001024</v>
      </c>
      <c r="E3962" s="2" t="s">
        <v>34</v>
      </c>
      <c r="F3962" s="2" t="s">
        <v>182</v>
      </c>
      <c r="G3962" s="2" t="s">
        <v>66</v>
      </c>
      <c r="H3962" s="2" t="s">
        <v>2364</v>
      </c>
      <c r="I3962" s="2" t="s">
        <v>2365</v>
      </c>
      <c r="J3962" s="2" t="s">
        <v>103</v>
      </c>
      <c r="K3962" s="2" t="s">
        <v>539</v>
      </c>
      <c r="L3962" s="2" t="s">
        <v>2366</v>
      </c>
      <c r="M3962" s="2" t="s">
        <v>2367</v>
      </c>
      <c r="N3962" s="2" t="s">
        <v>2368</v>
      </c>
      <c r="O3962" s="3">
        <v>2</v>
      </c>
      <c r="P3962" s="3">
        <v>644</v>
      </c>
      <c r="Q3962" s="3">
        <v>679</v>
      </c>
      <c r="R3962" s="3">
        <v>1358</v>
      </c>
      <c r="S3962" s="3">
        <v>35</v>
      </c>
      <c r="T3962" s="3">
        <v>70</v>
      </c>
      <c r="U3962" s="3">
        <v>5.15</v>
      </c>
      <c r="V3962" s="2" t="s">
        <v>813</v>
      </c>
      <c r="W3962" s="2" t="s">
        <v>814</v>
      </c>
      <c r="X3962" s="2" t="s">
        <v>125</v>
      </c>
      <c r="Y3962" s="19" t="str">
        <f>VLOOKUP(G3962,'Verweis Kd-Gruppe'!$A$2:$B$8,2,FALSE)</f>
        <v>EXP</v>
      </c>
      <c r="Z3962" s="19" t="str">
        <f>VLOOKUP(J3962,'Verweis Art-Gruppe'!$A$2:$B$15,2,FALSE)</f>
        <v>Geräte</v>
      </c>
      <c r="AA3962" s="19" t="str">
        <f>VLOOKUP(W3962,'Verweis Vertreter'!$A$2:$B$24,2,FALSE)</f>
        <v>Sokol Kapaj</v>
      </c>
      <c r="AB3962" s="12">
        <f t="shared" si="549"/>
        <v>2</v>
      </c>
      <c r="AC3962" s="12">
        <f t="shared" si="554"/>
        <v>644</v>
      </c>
      <c r="AD3962" s="12">
        <f t="shared" si="555"/>
        <v>679</v>
      </c>
      <c r="AE3962" s="12">
        <f t="shared" si="550"/>
        <v>1358</v>
      </c>
      <c r="AF3962" s="12">
        <f t="shared" si="551"/>
        <v>35</v>
      </c>
      <c r="AG3962" s="12">
        <f t="shared" si="552"/>
        <v>70</v>
      </c>
      <c r="AH3962" s="9">
        <f t="shared" si="556"/>
        <v>5.1546391752577317E-2</v>
      </c>
      <c r="AI3962" s="14">
        <f>VLOOKUP(E3962,'Verweis Faktor'!$A:$B,2,FALSE)</f>
        <v>1</v>
      </c>
      <c r="AJ3962" s="14"/>
      <c r="AK3962" s="14" t="str">
        <f>IF(AL3962="Ja","Versandkosten",VLOOKUP(E3962,'Verweis Belegart'!$A$2:$B$9,2,FALSE))</f>
        <v>Hardware</v>
      </c>
      <c r="AL3962" s="14" t="str">
        <f t="shared" si="557"/>
        <v>Nein</v>
      </c>
      <c r="AM3962" s="14" t="str">
        <f t="shared" si="553"/>
        <v>Positiv</v>
      </c>
    </row>
    <row r="3963" spans="1:39" ht="17.25" customHeight="1" x14ac:dyDescent="0.35">
      <c r="A3963" s="17">
        <v>14573603</v>
      </c>
      <c r="B3963" s="2" t="s">
        <v>2197</v>
      </c>
      <c r="C3963" s="1">
        <v>2025001</v>
      </c>
      <c r="D3963" s="1">
        <v>2001024</v>
      </c>
      <c r="E3963" s="2" t="s">
        <v>34</v>
      </c>
      <c r="F3963" s="2" t="s">
        <v>182</v>
      </c>
      <c r="G3963" s="2" t="s">
        <v>66</v>
      </c>
      <c r="H3963" s="2" t="s">
        <v>2364</v>
      </c>
      <c r="I3963" s="2" t="s">
        <v>2365</v>
      </c>
      <c r="J3963" s="2" t="s">
        <v>103</v>
      </c>
      <c r="K3963" s="2" t="s">
        <v>543</v>
      </c>
      <c r="L3963" s="2" t="s">
        <v>360</v>
      </c>
      <c r="M3963" s="2" t="s">
        <v>361</v>
      </c>
      <c r="N3963" s="2" t="s">
        <v>362</v>
      </c>
      <c r="O3963" s="3">
        <v>4</v>
      </c>
      <c r="P3963" s="3">
        <v>277</v>
      </c>
      <c r="Q3963" s="3">
        <v>295</v>
      </c>
      <c r="R3963" s="3">
        <v>1180</v>
      </c>
      <c r="S3963" s="3">
        <v>18</v>
      </c>
      <c r="T3963" s="3">
        <v>72</v>
      </c>
      <c r="U3963" s="3">
        <v>6.1</v>
      </c>
      <c r="V3963" s="2" t="s">
        <v>813</v>
      </c>
      <c r="W3963" s="2" t="s">
        <v>814</v>
      </c>
      <c r="X3963" s="2" t="s">
        <v>125</v>
      </c>
      <c r="Y3963" s="19" t="str">
        <f>VLOOKUP(G3963,'Verweis Kd-Gruppe'!$A$2:$B$8,2,FALSE)</f>
        <v>EXP</v>
      </c>
      <c r="Z3963" s="19" t="str">
        <f>VLOOKUP(J3963,'Verweis Art-Gruppe'!$A$2:$B$15,2,FALSE)</f>
        <v>Geräte</v>
      </c>
      <c r="AA3963" s="19" t="str">
        <f>VLOOKUP(W3963,'Verweis Vertreter'!$A$2:$B$24,2,FALSE)</f>
        <v>Sokol Kapaj</v>
      </c>
      <c r="AB3963" s="12">
        <f t="shared" si="549"/>
        <v>4</v>
      </c>
      <c r="AC3963" s="12">
        <f t="shared" si="554"/>
        <v>277</v>
      </c>
      <c r="AD3963" s="12">
        <f t="shared" si="555"/>
        <v>295</v>
      </c>
      <c r="AE3963" s="12">
        <f t="shared" si="550"/>
        <v>1180</v>
      </c>
      <c r="AF3963" s="12">
        <f t="shared" si="551"/>
        <v>18</v>
      </c>
      <c r="AG3963" s="12">
        <f t="shared" si="552"/>
        <v>72</v>
      </c>
      <c r="AH3963" s="9">
        <f t="shared" si="556"/>
        <v>6.1016949152542375E-2</v>
      </c>
      <c r="AI3963" s="14">
        <f>VLOOKUP(E3963,'Verweis Faktor'!$A:$B,2,FALSE)</f>
        <v>1</v>
      </c>
      <c r="AJ3963" s="14"/>
      <c r="AK3963" s="14" t="str">
        <f>IF(AL3963="Ja","Versandkosten",VLOOKUP(E3963,'Verweis Belegart'!$A$2:$B$9,2,FALSE))</f>
        <v>Hardware</v>
      </c>
      <c r="AL3963" s="14" t="str">
        <f t="shared" si="557"/>
        <v>Nein</v>
      </c>
      <c r="AM3963" s="14" t="str">
        <f t="shared" si="553"/>
        <v>Positiv</v>
      </c>
    </row>
    <row r="3964" spans="1:39" ht="17.25" customHeight="1" x14ac:dyDescent="0.35">
      <c r="A3964" s="17">
        <v>14573603</v>
      </c>
      <c r="B3964" s="2" t="s">
        <v>2197</v>
      </c>
      <c r="C3964" s="1">
        <v>2025001</v>
      </c>
      <c r="D3964" s="1">
        <v>2001024</v>
      </c>
      <c r="E3964" s="2" t="s">
        <v>34</v>
      </c>
      <c r="F3964" s="2" t="s">
        <v>182</v>
      </c>
      <c r="G3964" s="2" t="s">
        <v>66</v>
      </c>
      <c r="H3964" s="2" t="s">
        <v>2364</v>
      </c>
      <c r="I3964" s="2" t="s">
        <v>2365</v>
      </c>
      <c r="J3964" s="2" t="s">
        <v>103</v>
      </c>
      <c r="K3964" s="2" t="s">
        <v>546</v>
      </c>
      <c r="L3964" s="2" t="s">
        <v>2369</v>
      </c>
      <c r="M3964" s="2" t="s">
        <v>2370</v>
      </c>
      <c r="N3964" s="2" t="s">
        <v>2368</v>
      </c>
      <c r="O3964" s="3">
        <v>3</v>
      </c>
      <c r="P3964" s="3">
        <v>644</v>
      </c>
      <c r="Q3964" s="3">
        <v>679</v>
      </c>
      <c r="R3964" s="3">
        <v>2037</v>
      </c>
      <c r="S3964" s="3">
        <v>35</v>
      </c>
      <c r="T3964" s="3">
        <v>105</v>
      </c>
      <c r="U3964" s="3">
        <v>5.15</v>
      </c>
      <c r="V3964" s="2" t="s">
        <v>813</v>
      </c>
      <c r="W3964" s="2" t="s">
        <v>814</v>
      </c>
      <c r="X3964" s="2" t="s">
        <v>125</v>
      </c>
      <c r="Y3964" s="19" t="str">
        <f>VLOOKUP(G3964,'Verweis Kd-Gruppe'!$A$2:$B$8,2,FALSE)</f>
        <v>EXP</v>
      </c>
      <c r="Z3964" s="19" t="str">
        <f>VLOOKUP(J3964,'Verweis Art-Gruppe'!$A$2:$B$15,2,FALSE)</f>
        <v>Geräte</v>
      </c>
      <c r="AA3964" s="19" t="str">
        <f>VLOOKUP(W3964,'Verweis Vertreter'!$A$2:$B$24,2,FALSE)</f>
        <v>Sokol Kapaj</v>
      </c>
      <c r="AB3964" s="12">
        <f t="shared" si="549"/>
        <v>3</v>
      </c>
      <c r="AC3964" s="12">
        <f t="shared" si="554"/>
        <v>644</v>
      </c>
      <c r="AD3964" s="12">
        <f t="shared" si="555"/>
        <v>679</v>
      </c>
      <c r="AE3964" s="12">
        <f t="shared" si="550"/>
        <v>2037</v>
      </c>
      <c r="AF3964" s="12">
        <f t="shared" si="551"/>
        <v>35</v>
      </c>
      <c r="AG3964" s="12">
        <f t="shared" si="552"/>
        <v>105</v>
      </c>
      <c r="AH3964" s="9">
        <f t="shared" si="556"/>
        <v>5.1546391752577317E-2</v>
      </c>
      <c r="AI3964" s="14">
        <f>VLOOKUP(E3964,'Verweis Faktor'!$A:$B,2,FALSE)</f>
        <v>1</v>
      </c>
      <c r="AJ3964" s="14"/>
      <c r="AK3964" s="14" t="str">
        <f>IF(AL3964="Ja","Versandkosten",VLOOKUP(E3964,'Verweis Belegart'!$A$2:$B$9,2,FALSE))</f>
        <v>Hardware</v>
      </c>
      <c r="AL3964" s="14" t="str">
        <f t="shared" si="557"/>
        <v>Nein</v>
      </c>
      <c r="AM3964" s="14" t="str">
        <f t="shared" si="553"/>
        <v>Positiv</v>
      </c>
    </row>
    <row r="3965" spans="1:39" ht="17.25" customHeight="1" x14ac:dyDescent="0.35">
      <c r="A3965" s="17">
        <v>14573603</v>
      </c>
      <c r="B3965" s="2" t="s">
        <v>2197</v>
      </c>
      <c r="C3965" s="1">
        <v>2025001</v>
      </c>
      <c r="D3965" s="1">
        <v>2001024</v>
      </c>
      <c r="E3965" s="2" t="s">
        <v>34</v>
      </c>
      <c r="F3965" s="2" t="s">
        <v>182</v>
      </c>
      <c r="G3965" s="2" t="s">
        <v>66</v>
      </c>
      <c r="H3965" s="2" t="s">
        <v>2364</v>
      </c>
      <c r="I3965" s="2" t="s">
        <v>2365</v>
      </c>
      <c r="J3965" s="2" t="s">
        <v>103</v>
      </c>
      <c r="K3965" s="2" t="s">
        <v>547</v>
      </c>
      <c r="L3965" s="2" t="s">
        <v>872</v>
      </c>
      <c r="M3965" s="2" t="s">
        <v>873</v>
      </c>
      <c r="N3965" s="2" t="s">
        <v>404</v>
      </c>
      <c r="O3965" s="3">
        <v>10</v>
      </c>
      <c r="P3965" s="3">
        <v>238</v>
      </c>
      <c r="Q3965" s="3">
        <v>243</v>
      </c>
      <c r="R3965" s="3">
        <v>2430</v>
      </c>
      <c r="S3965" s="3">
        <v>5</v>
      </c>
      <c r="T3965" s="3">
        <v>50</v>
      </c>
      <c r="U3965" s="3">
        <v>2.0499999999999998</v>
      </c>
      <c r="V3965" s="2" t="s">
        <v>813</v>
      </c>
      <c r="W3965" s="2" t="s">
        <v>814</v>
      </c>
      <c r="X3965" s="2" t="s">
        <v>125</v>
      </c>
      <c r="Y3965" s="19" t="str">
        <f>VLOOKUP(G3965,'Verweis Kd-Gruppe'!$A$2:$B$8,2,FALSE)</f>
        <v>EXP</v>
      </c>
      <c r="Z3965" s="19" t="str">
        <f>VLOOKUP(J3965,'Verweis Art-Gruppe'!$A$2:$B$15,2,FALSE)</f>
        <v>Geräte</v>
      </c>
      <c r="AA3965" s="19" t="str">
        <f>VLOOKUP(W3965,'Verweis Vertreter'!$A$2:$B$24,2,FALSE)</f>
        <v>Sokol Kapaj</v>
      </c>
      <c r="AB3965" s="12">
        <f t="shared" si="549"/>
        <v>10</v>
      </c>
      <c r="AC3965" s="12">
        <f t="shared" si="554"/>
        <v>238</v>
      </c>
      <c r="AD3965" s="12">
        <f t="shared" si="555"/>
        <v>243</v>
      </c>
      <c r="AE3965" s="12">
        <f t="shared" si="550"/>
        <v>2430</v>
      </c>
      <c r="AF3965" s="12">
        <f t="shared" si="551"/>
        <v>5</v>
      </c>
      <c r="AG3965" s="12">
        <f t="shared" si="552"/>
        <v>50</v>
      </c>
      <c r="AH3965" s="9">
        <f t="shared" si="556"/>
        <v>2.0576131687242798E-2</v>
      </c>
      <c r="AI3965" s="14">
        <f>VLOOKUP(E3965,'Verweis Faktor'!$A:$B,2,FALSE)</f>
        <v>1</v>
      </c>
      <c r="AJ3965" s="14"/>
      <c r="AK3965" s="14" t="str">
        <f>IF(AL3965="Ja","Versandkosten",VLOOKUP(E3965,'Verweis Belegart'!$A$2:$B$9,2,FALSE))</f>
        <v>Hardware</v>
      </c>
      <c r="AL3965" s="14" t="str">
        <f t="shared" si="557"/>
        <v>Nein</v>
      </c>
      <c r="AM3965" s="14" t="str">
        <f t="shared" si="553"/>
        <v>Positiv</v>
      </c>
    </row>
    <row r="3966" spans="1:39" ht="17.25" customHeight="1" x14ac:dyDescent="0.35">
      <c r="A3966" s="17">
        <v>14573603</v>
      </c>
      <c r="B3966" s="2" t="s">
        <v>2197</v>
      </c>
      <c r="C3966" s="1">
        <v>2025001</v>
      </c>
      <c r="D3966" s="1">
        <v>2001024</v>
      </c>
      <c r="E3966" s="2" t="s">
        <v>34</v>
      </c>
      <c r="F3966" s="2" t="s">
        <v>182</v>
      </c>
      <c r="G3966" s="2" t="s">
        <v>66</v>
      </c>
      <c r="H3966" s="2" t="s">
        <v>2364</v>
      </c>
      <c r="I3966" s="2" t="s">
        <v>2365</v>
      </c>
      <c r="J3966" s="2" t="s">
        <v>103</v>
      </c>
      <c r="K3966" s="2" t="s">
        <v>550</v>
      </c>
      <c r="L3966" s="2" t="s">
        <v>2371</v>
      </c>
      <c r="M3966" s="2" t="s">
        <v>2372</v>
      </c>
      <c r="N3966" s="2" t="s">
        <v>2373</v>
      </c>
      <c r="O3966" s="3">
        <v>5</v>
      </c>
      <c r="P3966" s="3">
        <v>544</v>
      </c>
      <c r="Q3966" s="3">
        <v>569</v>
      </c>
      <c r="R3966" s="3">
        <v>2845</v>
      </c>
      <c r="S3966" s="3">
        <v>25</v>
      </c>
      <c r="T3966" s="3">
        <v>125</v>
      </c>
      <c r="U3966" s="3">
        <v>4.3899999999999997</v>
      </c>
      <c r="V3966" s="2" t="s">
        <v>813</v>
      </c>
      <c r="W3966" s="2" t="s">
        <v>814</v>
      </c>
      <c r="X3966" s="2" t="s">
        <v>125</v>
      </c>
      <c r="Y3966" s="19" t="str">
        <f>VLOOKUP(G3966,'Verweis Kd-Gruppe'!$A$2:$B$8,2,FALSE)</f>
        <v>EXP</v>
      </c>
      <c r="Z3966" s="19" t="str">
        <f>VLOOKUP(J3966,'Verweis Art-Gruppe'!$A$2:$B$15,2,FALSE)</f>
        <v>Geräte</v>
      </c>
      <c r="AA3966" s="19" t="str">
        <f>VLOOKUP(W3966,'Verweis Vertreter'!$A$2:$B$24,2,FALSE)</f>
        <v>Sokol Kapaj</v>
      </c>
      <c r="AB3966" s="12">
        <f t="shared" si="549"/>
        <v>5</v>
      </c>
      <c r="AC3966" s="12">
        <f t="shared" si="554"/>
        <v>544</v>
      </c>
      <c r="AD3966" s="12">
        <f t="shared" si="555"/>
        <v>569</v>
      </c>
      <c r="AE3966" s="12">
        <f t="shared" si="550"/>
        <v>2845</v>
      </c>
      <c r="AF3966" s="12">
        <f t="shared" si="551"/>
        <v>25</v>
      </c>
      <c r="AG3966" s="12">
        <f t="shared" si="552"/>
        <v>125</v>
      </c>
      <c r="AH3966" s="9">
        <f t="shared" si="556"/>
        <v>4.3936731107205626E-2</v>
      </c>
      <c r="AI3966" s="14">
        <f>VLOOKUP(E3966,'Verweis Faktor'!$A:$B,2,FALSE)</f>
        <v>1</v>
      </c>
      <c r="AJ3966" s="14"/>
      <c r="AK3966" s="14" t="str">
        <f>IF(AL3966="Ja","Versandkosten",VLOOKUP(E3966,'Verweis Belegart'!$A$2:$B$9,2,FALSE))</f>
        <v>Hardware</v>
      </c>
      <c r="AL3966" s="14" t="str">
        <f t="shared" si="557"/>
        <v>Nein</v>
      </c>
      <c r="AM3966" s="14" t="str">
        <f t="shared" si="553"/>
        <v>Positiv</v>
      </c>
    </row>
    <row r="3967" spans="1:39" ht="17.25" customHeight="1" x14ac:dyDescent="0.35">
      <c r="A3967" s="17">
        <v>14573457</v>
      </c>
      <c r="B3967" s="2" t="s">
        <v>2197</v>
      </c>
      <c r="C3967" s="1">
        <v>2025001</v>
      </c>
      <c r="D3967" s="1">
        <v>2001025</v>
      </c>
      <c r="E3967" s="2" t="s">
        <v>34</v>
      </c>
      <c r="F3967" s="2" t="s">
        <v>142</v>
      </c>
      <c r="G3967" s="2" t="s">
        <v>66</v>
      </c>
      <c r="H3967" s="2" t="s">
        <v>925</v>
      </c>
      <c r="I3967" s="2" t="s">
        <v>926</v>
      </c>
      <c r="J3967" s="2" t="s">
        <v>103</v>
      </c>
      <c r="K3967" s="2" t="s">
        <v>28</v>
      </c>
      <c r="L3967" s="2" t="s">
        <v>1101</v>
      </c>
      <c r="M3967" s="2" t="s">
        <v>1102</v>
      </c>
      <c r="N3967" s="2" t="s">
        <v>457</v>
      </c>
      <c r="O3967" s="3">
        <v>2</v>
      </c>
      <c r="P3967" s="3">
        <v>795</v>
      </c>
      <c r="Q3967" s="3">
        <v>833</v>
      </c>
      <c r="R3967" s="3">
        <v>1666</v>
      </c>
      <c r="S3967" s="3">
        <v>38</v>
      </c>
      <c r="T3967" s="3">
        <v>76</v>
      </c>
      <c r="U3967" s="3">
        <v>4.5599999999999996</v>
      </c>
      <c r="V3967" s="2" t="s">
        <v>927</v>
      </c>
      <c r="W3967" s="2" t="s">
        <v>928</v>
      </c>
      <c r="X3967" s="2" t="s">
        <v>44</v>
      </c>
      <c r="Y3967" s="19" t="str">
        <f>VLOOKUP(G3967,'Verweis Kd-Gruppe'!$A$2:$B$8,2,FALSE)</f>
        <v>EXP</v>
      </c>
      <c r="Z3967" s="19" t="str">
        <f>VLOOKUP(J3967,'Verweis Art-Gruppe'!$A$2:$B$15,2,FALSE)</f>
        <v>Geräte</v>
      </c>
      <c r="AA3967" s="19" t="str">
        <f>VLOOKUP(W3967,'Verweis Vertreter'!$A$2:$B$24,2,FALSE)</f>
        <v>Ximena Morales</v>
      </c>
      <c r="AB3967" s="12">
        <f t="shared" si="549"/>
        <v>2</v>
      </c>
      <c r="AC3967" s="12">
        <f t="shared" si="554"/>
        <v>795</v>
      </c>
      <c r="AD3967" s="12">
        <f t="shared" si="555"/>
        <v>833</v>
      </c>
      <c r="AE3967" s="12">
        <f t="shared" si="550"/>
        <v>1666</v>
      </c>
      <c r="AF3967" s="12">
        <f t="shared" si="551"/>
        <v>38</v>
      </c>
      <c r="AG3967" s="12">
        <f t="shared" si="552"/>
        <v>76</v>
      </c>
      <c r="AH3967" s="9">
        <f t="shared" si="556"/>
        <v>4.561824729891957E-2</v>
      </c>
      <c r="AI3967" s="14">
        <f>VLOOKUP(E3967,'Verweis Faktor'!$A:$B,2,FALSE)</f>
        <v>1</v>
      </c>
      <c r="AJ3967" s="14"/>
      <c r="AK3967" s="14" t="str">
        <f>IF(AL3967="Ja","Versandkosten",VLOOKUP(E3967,'Verweis Belegart'!$A$2:$B$9,2,FALSE))</f>
        <v>Hardware</v>
      </c>
      <c r="AL3967" s="14" t="str">
        <f t="shared" si="557"/>
        <v>Nein</v>
      </c>
      <c r="AM3967" s="14" t="str">
        <f t="shared" si="553"/>
        <v>Positiv</v>
      </c>
    </row>
    <row r="3968" spans="1:39" ht="17.25" customHeight="1" x14ac:dyDescent="0.35">
      <c r="A3968" s="17">
        <v>14573457</v>
      </c>
      <c r="B3968" s="2" t="s">
        <v>2197</v>
      </c>
      <c r="C3968" s="1">
        <v>2025001</v>
      </c>
      <c r="D3968" s="1">
        <v>2001025</v>
      </c>
      <c r="E3968" s="2" t="s">
        <v>34</v>
      </c>
      <c r="F3968" s="2" t="s">
        <v>142</v>
      </c>
      <c r="G3968" s="2" t="s">
        <v>66</v>
      </c>
      <c r="H3968" s="2" t="s">
        <v>925</v>
      </c>
      <c r="I3968" s="2" t="s">
        <v>926</v>
      </c>
      <c r="J3968" s="2" t="s">
        <v>103</v>
      </c>
      <c r="K3968" s="2" t="s">
        <v>45</v>
      </c>
      <c r="L3968" s="2" t="s">
        <v>1282</v>
      </c>
      <c r="M3968" s="2" t="s">
        <v>1283</v>
      </c>
      <c r="N3968" s="2" t="s">
        <v>1284</v>
      </c>
      <c r="O3968" s="3">
        <v>2</v>
      </c>
      <c r="P3968" s="3">
        <v>190</v>
      </c>
      <c r="Q3968" s="3">
        <v>197</v>
      </c>
      <c r="R3968" s="3">
        <v>394</v>
      </c>
      <c r="S3968" s="3">
        <v>7</v>
      </c>
      <c r="T3968" s="3">
        <v>14</v>
      </c>
      <c r="U3968" s="3">
        <v>3.55</v>
      </c>
      <c r="V3968" s="2" t="s">
        <v>927</v>
      </c>
      <c r="W3968" s="2" t="s">
        <v>928</v>
      </c>
      <c r="X3968" s="2" t="s">
        <v>44</v>
      </c>
      <c r="Y3968" s="19" t="str">
        <f>VLOOKUP(G3968,'Verweis Kd-Gruppe'!$A$2:$B$8,2,FALSE)</f>
        <v>EXP</v>
      </c>
      <c r="Z3968" s="19" t="str">
        <f>VLOOKUP(J3968,'Verweis Art-Gruppe'!$A$2:$B$15,2,FALSE)</f>
        <v>Geräte</v>
      </c>
      <c r="AA3968" s="19" t="str">
        <f>VLOOKUP(W3968,'Verweis Vertreter'!$A$2:$B$24,2,FALSE)</f>
        <v>Ximena Morales</v>
      </c>
      <c r="AB3968" s="12">
        <f t="shared" si="549"/>
        <v>2</v>
      </c>
      <c r="AC3968" s="12">
        <f t="shared" si="554"/>
        <v>190</v>
      </c>
      <c r="AD3968" s="12">
        <f t="shared" si="555"/>
        <v>197</v>
      </c>
      <c r="AE3968" s="12">
        <f t="shared" si="550"/>
        <v>394</v>
      </c>
      <c r="AF3968" s="12">
        <f t="shared" si="551"/>
        <v>7</v>
      </c>
      <c r="AG3968" s="12">
        <f t="shared" si="552"/>
        <v>14</v>
      </c>
      <c r="AH3968" s="9">
        <f t="shared" si="556"/>
        <v>3.553299492385787E-2</v>
      </c>
      <c r="AI3968" s="14">
        <f>VLOOKUP(E3968,'Verweis Faktor'!$A:$B,2,FALSE)</f>
        <v>1</v>
      </c>
      <c r="AJ3968" s="14"/>
      <c r="AK3968" s="14" t="str">
        <f>IF(AL3968="Ja","Versandkosten",VLOOKUP(E3968,'Verweis Belegart'!$A$2:$B$9,2,FALSE))</f>
        <v>Hardware</v>
      </c>
      <c r="AL3968" s="14" t="str">
        <f t="shared" si="557"/>
        <v>Nein</v>
      </c>
      <c r="AM3968" s="14" t="str">
        <f t="shared" si="553"/>
        <v>Positiv</v>
      </c>
    </row>
    <row r="3969" spans="1:39" ht="17.25" customHeight="1" x14ac:dyDescent="0.35">
      <c r="A3969" s="17">
        <v>14573457</v>
      </c>
      <c r="B3969" s="2" t="s">
        <v>2197</v>
      </c>
      <c r="C3969" s="1">
        <v>2025001</v>
      </c>
      <c r="D3969" s="1">
        <v>2001025</v>
      </c>
      <c r="E3969" s="2" t="s">
        <v>34</v>
      </c>
      <c r="F3969" s="2" t="s">
        <v>142</v>
      </c>
      <c r="G3969" s="2" t="s">
        <v>66</v>
      </c>
      <c r="H3969" s="2" t="s">
        <v>925</v>
      </c>
      <c r="I3969" s="2" t="s">
        <v>926</v>
      </c>
      <c r="J3969" s="2" t="s">
        <v>304</v>
      </c>
      <c r="K3969" s="2" t="s">
        <v>49</v>
      </c>
      <c r="L3969" s="2" t="s">
        <v>932</v>
      </c>
      <c r="M3969" s="2" t="s">
        <v>933</v>
      </c>
      <c r="N3969" s="2" t="s">
        <v>322</v>
      </c>
      <c r="O3969" s="3">
        <v>5</v>
      </c>
      <c r="P3969" s="3">
        <v>78.2</v>
      </c>
      <c r="Q3969" s="3">
        <v>81.5</v>
      </c>
      <c r="R3969" s="3">
        <v>407.5</v>
      </c>
      <c r="S3969" s="3">
        <v>3.3</v>
      </c>
      <c r="T3969" s="3">
        <v>16.5</v>
      </c>
      <c r="U3969" s="3">
        <v>4.04</v>
      </c>
      <c r="V3969" s="2" t="s">
        <v>927</v>
      </c>
      <c r="W3969" s="2" t="s">
        <v>928</v>
      </c>
      <c r="X3969" s="2" t="s">
        <v>44</v>
      </c>
      <c r="Y3969" s="19" t="str">
        <f>VLOOKUP(G3969,'Verweis Kd-Gruppe'!$A$2:$B$8,2,FALSE)</f>
        <v>EXP</v>
      </c>
      <c r="Z3969" s="19" t="str">
        <f>VLOOKUP(J3969,'Verweis Art-Gruppe'!$A$2:$B$15,2,FALSE)</f>
        <v>Zubehör</v>
      </c>
      <c r="AA3969" s="19" t="str">
        <f>VLOOKUP(W3969,'Verweis Vertreter'!$A$2:$B$24,2,FALSE)</f>
        <v>Ximena Morales</v>
      </c>
      <c r="AB3969" s="12">
        <f t="shared" si="549"/>
        <v>5</v>
      </c>
      <c r="AC3969" s="12">
        <f t="shared" si="554"/>
        <v>78.2</v>
      </c>
      <c r="AD3969" s="12">
        <f t="shared" si="555"/>
        <v>81.5</v>
      </c>
      <c r="AE3969" s="12">
        <f t="shared" si="550"/>
        <v>407.5</v>
      </c>
      <c r="AF3969" s="12">
        <f t="shared" si="551"/>
        <v>3.3</v>
      </c>
      <c r="AG3969" s="12">
        <f t="shared" si="552"/>
        <v>16.5</v>
      </c>
      <c r="AH3969" s="9">
        <f t="shared" si="556"/>
        <v>4.0490797546012272E-2</v>
      </c>
      <c r="AI3969" s="14">
        <f>VLOOKUP(E3969,'Verweis Faktor'!$A:$B,2,FALSE)</f>
        <v>1</v>
      </c>
      <c r="AJ3969" s="14"/>
      <c r="AK3969" s="14" t="str">
        <f>IF(AL3969="Ja","Versandkosten",VLOOKUP(E3969,'Verweis Belegart'!$A$2:$B$9,2,FALSE))</f>
        <v>Hardware</v>
      </c>
      <c r="AL3969" s="14" t="str">
        <f t="shared" si="557"/>
        <v>Nein</v>
      </c>
      <c r="AM3969" s="14" t="str">
        <f t="shared" si="553"/>
        <v>Positiv</v>
      </c>
    </row>
    <row r="3970" spans="1:39" ht="17.25" customHeight="1" x14ac:dyDescent="0.35">
      <c r="A3970" s="17">
        <v>14573457</v>
      </c>
      <c r="B3970" s="2" t="s">
        <v>2197</v>
      </c>
      <c r="C3970" s="1">
        <v>2025001</v>
      </c>
      <c r="D3970" s="1">
        <v>2001025</v>
      </c>
      <c r="E3970" s="2" t="s">
        <v>34</v>
      </c>
      <c r="F3970" s="2" t="s">
        <v>142</v>
      </c>
      <c r="G3970" s="2" t="s">
        <v>66</v>
      </c>
      <c r="H3970" s="2" t="s">
        <v>925</v>
      </c>
      <c r="I3970" s="2" t="s">
        <v>926</v>
      </c>
      <c r="J3970" s="2" t="s">
        <v>103</v>
      </c>
      <c r="K3970" s="2" t="s">
        <v>79</v>
      </c>
      <c r="L3970" s="2" t="s">
        <v>1183</v>
      </c>
      <c r="M3970" s="2" t="s">
        <v>1184</v>
      </c>
      <c r="N3970" s="2" t="s">
        <v>1185</v>
      </c>
      <c r="O3970" s="3">
        <v>3</v>
      </c>
      <c r="P3970" s="3">
        <v>555</v>
      </c>
      <c r="Q3970" s="3">
        <v>642</v>
      </c>
      <c r="R3970" s="3">
        <v>1926</v>
      </c>
      <c r="S3970" s="3">
        <v>87</v>
      </c>
      <c r="T3970" s="3">
        <v>261</v>
      </c>
      <c r="U3970" s="3">
        <v>13.55</v>
      </c>
      <c r="V3970" s="2" t="s">
        <v>927</v>
      </c>
      <c r="W3970" s="2" t="s">
        <v>928</v>
      </c>
      <c r="X3970" s="2" t="s">
        <v>44</v>
      </c>
      <c r="Y3970" s="19" t="str">
        <f>VLOOKUP(G3970,'Verweis Kd-Gruppe'!$A$2:$B$8,2,FALSE)</f>
        <v>EXP</v>
      </c>
      <c r="Z3970" s="19" t="str">
        <f>VLOOKUP(J3970,'Verweis Art-Gruppe'!$A$2:$B$15,2,FALSE)</f>
        <v>Geräte</v>
      </c>
      <c r="AA3970" s="19" t="str">
        <f>VLOOKUP(W3970,'Verweis Vertreter'!$A$2:$B$24,2,FALSE)</f>
        <v>Ximena Morales</v>
      </c>
      <c r="AB3970" s="12">
        <f t="shared" si="549"/>
        <v>3</v>
      </c>
      <c r="AC3970" s="12">
        <f t="shared" si="554"/>
        <v>555</v>
      </c>
      <c r="AD3970" s="12">
        <f t="shared" si="555"/>
        <v>642</v>
      </c>
      <c r="AE3970" s="12">
        <f t="shared" si="550"/>
        <v>1926</v>
      </c>
      <c r="AF3970" s="12">
        <f t="shared" si="551"/>
        <v>87</v>
      </c>
      <c r="AG3970" s="12">
        <f t="shared" si="552"/>
        <v>261</v>
      </c>
      <c r="AH3970" s="9">
        <f t="shared" si="556"/>
        <v>0.13551401869158877</v>
      </c>
      <c r="AI3970" s="14">
        <f>VLOOKUP(E3970,'Verweis Faktor'!$A:$B,2,FALSE)</f>
        <v>1</v>
      </c>
      <c r="AJ3970" s="14"/>
      <c r="AK3970" s="14" t="str">
        <f>IF(AL3970="Ja","Versandkosten",VLOOKUP(E3970,'Verweis Belegart'!$A$2:$B$9,2,FALSE))</f>
        <v>Hardware</v>
      </c>
      <c r="AL3970" s="14" t="str">
        <f t="shared" si="557"/>
        <v>Nein</v>
      </c>
      <c r="AM3970" s="14" t="str">
        <f t="shared" si="553"/>
        <v>Positiv</v>
      </c>
    </row>
    <row r="3971" spans="1:39" ht="17.25" customHeight="1" x14ac:dyDescent="0.35">
      <c r="A3971" s="17">
        <v>14573457</v>
      </c>
      <c r="B3971" s="2" t="s">
        <v>2197</v>
      </c>
      <c r="C3971" s="1">
        <v>2025001</v>
      </c>
      <c r="D3971" s="1">
        <v>2001025</v>
      </c>
      <c r="E3971" s="2" t="s">
        <v>34</v>
      </c>
      <c r="F3971" s="2" t="s">
        <v>142</v>
      </c>
      <c r="G3971" s="2" t="s">
        <v>66</v>
      </c>
      <c r="H3971" s="2" t="s">
        <v>925</v>
      </c>
      <c r="I3971" s="2" t="s">
        <v>926</v>
      </c>
      <c r="J3971" s="2" t="s">
        <v>103</v>
      </c>
      <c r="K3971" s="2" t="s">
        <v>83</v>
      </c>
      <c r="L3971" s="2" t="s">
        <v>1211</v>
      </c>
      <c r="M3971" s="2" t="s">
        <v>1212</v>
      </c>
      <c r="N3971" s="2" t="s">
        <v>1213</v>
      </c>
      <c r="O3971" s="3">
        <v>4</v>
      </c>
      <c r="P3971" s="3">
        <v>105</v>
      </c>
      <c r="Q3971" s="3">
        <v>109</v>
      </c>
      <c r="R3971" s="3">
        <v>436</v>
      </c>
      <c r="S3971" s="3">
        <v>4</v>
      </c>
      <c r="T3971" s="3">
        <v>16</v>
      </c>
      <c r="U3971" s="3">
        <v>3.66</v>
      </c>
      <c r="V3971" s="2" t="s">
        <v>927</v>
      </c>
      <c r="W3971" s="2" t="s">
        <v>928</v>
      </c>
      <c r="X3971" s="2" t="s">
        <v>44</v>
      </c>
      <c r="Y3971" s="19" t="str">
        <f>VLOOKUP(G3971,'Verweis Kd-Gruppe'!$A$2:$B$8,2,FALSE)</f>
        <v>EXP</v>
      </c>
      <c r="Z3971" s="19" t="str">
        <f>VLOOKUP(J3971,'Verweis Art-Gruppe'!$A$2:$B$15,2,FALSE)</f>
        <v>Geräte</v>
      </c>
      <c r="AA3971" s="19" t="str">
        <f>VLOOKUP(W3971,'Verweis Vertreter'!$A$2:$B$24,2,FALSE)</f>
        <v>Ximena Morales</v>
      </c>
      <c r="AB3971" s="12">
        <f t="shared" ref="AB3971:AB4034" si="558">$AI3971*O3971</f>
        <v>4</v>
      </c>
      <c r="AC3971" s="12">
        <f t="shared" si="554"/>
        <v>105</v>
      </c>
      <c r="AD3971" s="12">
        <f t="shared" si="555"/>
        <v>109</v>
      </c>
      <c r="AE3971" s="12">
        <f t="shared" ref="AE3971:AE4034" si="559">$AI3971*R3971</f>
        <v>436</v>
      </c>
      <c r="AF3971" s="12">
        <f t="shared" ref="AF3971:AF4034" si="560">$AI3971*S3971</f>
        <v>4</v>
      </c>
      <c r="AG3971" s="12">
        <f t="shared" ref="AG3971:AG4034" si="561">$AI3971*T3971</f>
        <v>16</v>
      </c>
      <c r="AH3971" s="9">
        <f t="shared" si="556"/>
        <v>3.669724770642202E-2</v>
      </c>
      <c r="AI3971" s="14">
        <f>VLOOKUP(E3971,'Verweis Faktor'!$A:$B,2,FALSE)</f>
        <v>1</v>
      </c>
      <c r="AJ3971" s="14"/>
      <c r="AK3971" s="14" t="str">
        <f>IF(AL3971="Ja","Versandkosten",VLOOKUP(E3971,'Verweis Belegart'!$A$2:$B$9,2,FALSE))</f>
        <v>Hardware</v>
      </c>
      <c r="AL3971" s="14" t="str">
        <f t="shared" si="557"/>
        <v>Nein</v>
      </c>
      <c r="AM3971" s="14" t="str">
        <f t="shared" ref="AM3971:AM4034" si="562">IF(AG3971&lt;0,"Negativ","Positiv")</f>
        <v>Positiv</v>
      </c>
    </row>
    <row r="3972" spans="1:39" ht="17.25" customHeight="1" x14ac:dyDescent="0.35">
      <c r="A3972" s="17">
        <v>14573457</v>
      </c>
      <c r="B3972" s="2" t="s">
        <v>2197</v>
      </c>
      <c r="C3972" s="1">
        <v>2025001</v>
      </c>
      <c r="D3972" s="1">
        <v>2001025</v>
      </c>
      <c r="E3972" s="2" t="s">
        <v>34</v>
      </c>
      <c r="F3972" s="2" t="s">
        <v>142</v>
      </c>
      <c r="G3972" s="2" t="s">
        <v>66</v>
      </c>
      <c r="H3972" s="2" t="s">
        <v>925</v>
      </c>
      <c r="I3972" s="2" t="s">
        <v>926</v>
      </c>
      <c r="J3972" s="2" t="s">
        <v>103</v>
      </c>
      <c r="K3972" s="2" t="s">
        <v>87</v>
      </c>
      <c r="L3972" s="2" t="s">
        <v>976</v>
      </c>
      <c r="M3972" s="2" t="s">
        <v>977</v>
      </c>
      <c r="N3972" s="2" t="s">
        <v>978</v>
      </c>
      <c r="O3972" s="3">
        <v>5</v>
      </c>
      <c r="P3972" s="3">
        <v>171.95509999999999</v>
      </c>
      <c r="Q3972" s="3">
        <v>185</v>
      </c>
      <c r="R3972" s="3">
        <v>925</v>
      </c>
      <c r="S3972" s="3">
        <v>13.0449</v>
      </c>
      <c r="T3972" s="3">
        <v>65.22</v>
      </c>
      <c r="U3972" s="3">
        <v>7.05</v>
      </c>
      <c r="V3972" s="2" t="s">
        <v>927</v>
      </c>
      <c r="W3972" s="2" t="s">
        <v>928</v>
      </c>
      <c r="X3972" s="2" t="s">
        <v>44</v>
      </c>
      <c r="Y3972" s="19" t="str">
        <f>VLOOKUP(G3972,'Verweis Kd-Gruppe'!$A$2:$B$8,2,FALSE)</f>
        <v>EXP</v>
      </c>
      <c r="Z3972" s="19" t="str">
        <f>VLOOKUP(J3972,'Verweis Art-Gruppe'!$A$2:$B$15,2,FALSE)</f>
        <v>Geräte</v>
      </c>
      <c r="AA3972" s="19" t="str">
        <f>VLOOKUP(W3972,'Verweis Vertreter'!$A$2:$B$24,2,FALSE)</f>
        <v>Ximena Morales</v>
      </c>
      <c r="AB3972" s="12">
        <f t="shared" si="558"/>
        <v>5</v>
      </c>
      <c r="AC3972" s="12">
        <f t="shared" ref="AC3972:AC4035" si="563">P3972</f>
        <v>171.95509999999999</v>
      </c>
      <c r="AD3972" s="12">
        <f t="shared" ref="AD3972:AD4035" si="564">Q3972</f>
        <v>185</v>
      </c>
      <c r="AE3972" s="12">
        <f t="shared" si="559"/>
        <v>925</v>
      </c>
      <c r="AF3972" s="12">
        <f t="shared" si="560"/>
        <v>13.0449</v>
      </c>
      <c r="AG3972" s="12">
        <f t="shared" si="561"/>
        <v>65.22</v>
      </c>
      <c r="AH3972" s="9">
        <f t="shared" ref="AH3972:AH4035" si="565">IF(AF3972=0,0,AG3972/AE3972*AI3972)</f>
        <v>7.0508108108108106E-2</v>
      </c>
      <c r="AI3972" s="14">
        <f>VLOOKUP(E3972,'Verweis Faktor'!$A:$B,2,FALSE)</f>
        <v>1</v>
      </c>
      <c r="AJ3972" s="14"/>
      <c r="AK3972" s="14" t="str">
        <f>IF(AL3972="Ja","Versandkosten",VLOOKUP(E3972,'Verweis Belegart'!$A$2:$B$9,2,FALSE))</f>
        <v>Hardware</v>
      </c>
      <c r="AL3972" s="14" t="str">
        <f t="shared" ref="AL3972:AL4035" si="566">IF(ISNUMBER(FIND("Versandkosten",M3972)),"Ja","Nein")</f>
        <v>Nein</v>
      </c>
      <c r="AM3972" s="14" t="str">
        <f t="shared" si="562"/>
        <v>Positiv</v>
      </c>
    </row>
    <row r="3973" spans="1:39" ht="17.25" customHeight="1" x14ac:dyDescent="0.35">
      <c r="A3973" s="17">
        <v>14573457</v>
      </c>
      <c r="B3973" s="2" t="s">
        <v>2197</v>
      </c>
      <c r="C3973" s="1">
        <v>2025001</v>
      </c>
      <c r="D3973" s="1">
        <v>2001025</v>
      </c>
      <c r="E3973" s="2" t="s">
        <v>34</v>
      </c>
      <c r="F3973" s="2" t="s">
        <v>142</v>
      </c>
      <c r="G3973" s="2" t="s">
        <v>66</v>
      </c>
      <c r="H3973" s="2" t="s">
        <v>925</v>
      </c>
      <c r="I3973" s="2" t="s">
        <v>926</v>
      </c>
      <c r="J3973" s="2" t="s">
        <v>103</v>
      </c>
      <c r="K3973" s="2" t="s">
        <v>91</v>
      </c>
      <c r="L3973" s="2" t="s">
        <v>272</v>
      </c>
      <c r="M3973" s="2" t="s">
        <v>273</v>
      </c>
      <c r="N3973" s="2" t="s">
        <v>274</v>
      </c>
      <c r="O3973" s="3">
        <v>1</v>
      </c>
      <c r="P3973" s="3">
        <v>1065.5192</v>
      </c>
      <c r="Q3973" s="3">
        <v>1105</v>
      </c>
      <c r="R3973" s="3">
        <v>1105</v>
      </c>
      <c r="S3973" s="3">
        <v>39.480800000000002</v>
      </c>
      <c r="T3973" s="3">
        <v>39.479999999999997</v>
      </c>
      <c r="U3973" s="3">
        <v>3.57</v>
      </c>
      <c r="V3973" s="2" t="s">
        <v>927</v>
      </c>
      <c r="W3973" s="2" t="s">
        <v>928</v>
      </c>
      <c r="X3973" s="2" t="s">
        <v>44</v>
      </c>
      <c r="Y3973" s="19" t="str">
        <f>VLOOKUP(G3973,'Verweis Kd-Gruppe'!$A$2:$B$8,2,FALSE)</f>
        <v>EXP</v>
      </c>
      <c r="Z3973" s="19" t="str">
        <f>VLOOKUP(J3973,'Verweis Art-Gruppe'!$A$2:$B$15,2,FALSE)</f>
        <v>Geräte</v>
      </c>
      <c r="AA3973" s="19" t="str">
        <f>VLOOKUP(W3973,'Verweis Vertreter'!$A$2:$B$24,2,FALSE)</f>
        <v>Ximena Morales</v>
      </c>
      <c r="AB3973" s="12">
        <f t="shared" si="558"/>
        <v>1</v>
      </c>
      <c r="AC3973" s="12">
        <f t="shared" si="563"/>
        <v>1065.5192</v>
      </c>
      <c r="AD3973" s="12">
        <f t="shared" si="564"/>
        <v>1105</v>
      </c>
      <c r="AE3973" s="12">
        <f t="shared" si="559"/>
        <v>1105</v>
      </c>
      <c r="AF3973" s="12">
        <f t="shared" si="560"/>
        <v>39.480800000000002</v>
      </c>
      <c r="AG3973" s="12">
        <f t="shared" si="561"/>
        <v>39.479999999999997</v>
      </c>
      <c r="AH3973" s="9">
        <f t="shared" si="565"/>
        <v>3.5728506787330312E-2</v>
      </c>
      <c r="AI3973" s="14">
        <f>VLOOKUP(E3973,'Verweis Faktor'!$A:$B,2,FALSE)</f>
        <v>1</v>
      </c>
      <c r="AJ3973" s="14"/>
      <c r="AK3973" s="14" t="str">
        <f>IF(AL3973="Ja","Versandkosten",VLOOKUP(E3973,'Verweis Belegart'!$A$2:$B$9,2,FALSE))</f>
        <v>Hardware</v>
      </c>
      <c r="AL3973" s="14" t="str">
        <f t="shared" si="566"/>
        <v>Nein</v>
      </c>
      <c r="AM3973" s="14" t="str">
        <f t="shared" si="562"/>
        <v>Positiv</v>
      </c>
    </row>
    <row r="3974" spans="1:39" ht="17.25" customHeight="1" x14ac:dyDescent="0.35">
      <c r="A3974" s="17">
        <v>14573457</v>
      </c>
      <c r="B3974" s="2" t="s">
        <v>2197</v>
      </c>
      <c r="C3974" s="1">
        <v>2025001</v>
      </c>
      <c r="D3974" s="1">
        <v>2001025</v>
      </c>
      <c r="E3974" s="2" t="s">
        <v>34</v>
      </c>
      <c r="F3974" s="2" t="s">
        <v>142</v>
      </c>
      <c r="G3974" s="2" t="s">
        <v>66</v>
      </c>
      <c r="H3974" s="2" t="s">
        <v>925</v>
      </c>
      <c r="I3974" s="2" t="s">
        <v>926</v>
      </c>
      <c r="J3974" s="2" t="s">
        <v>103</v>
      </c>
      <c r="K3974" s="2" t="s">
        <v>95</v>
      </c>
      <c r="L3974" s="2" t="s">
        <v>941</v>
      </c>
      <c r="M3974" s="2" t="s">
        <v>942</v>
      </c>
      <c r="N3974" s="2" t="s">
        <v>943</v>
      </c>
      <c r="O3974" s="3">
        <v>4</v>
      </c>
      <c r="P3974" s="3">
        <v>235</v>
      </c>
      <c r="Q3974" s="3">
        <v>253</v>
      </c>
      <c r="R3974" s="3">
        <v>1012</v>
      </c>
      <c r="S3974" s="3">
        <v>18</v>
      </c>
      <c r="T3974" s="3">
        <v>72</v>
      </c>
      <c r="U3974" s="3">
        <v>7.11</v>
      </c>
      <c r="V3974" s="2" t="s">
        <v>927</v>
      </c>
      <c r="W3974" s="2" t="s">
        <v>928</v>
      </c>
      <c r="X3974" s="2" t="s">
        <v>44</v>
      </c>
      <c r="Y3974" s="19" t="str">
        <f>VLOOKUP(G3974,'Verweis Kd-Gruppe'!$A$2:$B$8,2,FALSE)</f>
        <v>EXP</v>
      </c>
      <c r="Z3974" s="19" t="str">
        <f>VLOOKUP(J3974,'Verweis Art-Gruppe'!$A$2:$B$15,2,FALSE)</f>
        <v>Geräte</v>
      </c>
      <c r="AA3974" s="19" t="str">
        <f>VLOOKUP(W3974,'Verweis Vertreter'!$A$2:$B$24,2,FALSE)</f>
        <v>Ximena Morales</v>
      </c>
      <c r="AB3974" s="12">
        <f t="shared" si="558"/>
        <v>4</v>
      </c>
      <c r="AC3974" s="12">
        <f t="shared" si="563"/>
        <v>235</v>
      </c>
      <c r="AD3974" s="12">
        <f t="shared" si="564"/>
        <v>253</v>
      </c>
      <c r="AE3974" s="12">
        <f t="shared" si="559"/>
        <v>1012</v>
      </c>
      <c r="AF3974" s="12">
        <f t="shared" si="560"/>
        <v>18</v>
      </c>
      <c r="AG3974" s="12">
        <f t="shared" si="561"/>
        <v>72</v>
      </c>
      <c r="AH3974" s="9">
        <f t="shared" si="565"/>
        <v>7.1146245059288543E-2</v>
      </c>
      <c r="AI3974" s="14">
        <f>VLOOKUP(E3974,'Verweis Faktor'!$A:$B,2,FALSE)</f>
        <v>1</v>
      </c>
      <c r="AJ3974" s="14"/>
      <c r="AK3974" s="14" t="str">
        <f>IF(AL3974="Ja","Versandkosten",VLOOKUP(E3974,'Verweis Belegart'!$A$2:$B$9,2,FALSE))</f>
        <v>Hardware</v>
      </c>
      <c r="AL3974" s="14" t="str">
        <f t="shared" si="566"/>
        <v>Nein</v>
      </c>
      <c r="AM3974" s="14" t="str">
        <f t="shared" si="562"/>
        <v>Positiv</v>
      </c>
    </row>
    <row r="3975" spans="1:39" ht="17.25" customHeight="1" x14ac:dyDescent="0.35">
      <c r="A3975" s="17">
        <v>14573457</v>
      </c>
      <c r="B3975" s="2" t="s">
        <v>2197</v>
      </c>
      <c r="C3975" s="1">
        <v>2025001</v>
      </c>
      <c r="D3975" s="1">
        <v>2001025</v>
      </c>
      <c r="E3975" s="2" t="s">
        <v>34</v>
      </c>
      <c r="F3975" s="2" t="s">
        <v>142</v>
      </c>
      <c r="G3975" s="2" t="s">
        <v>66</v>
      </c>
      <c r="H3975" s="2" t="s">
        <v>925</v>
      </c>
      <c r="I3975" s="2" t="s">
        <v>926</v>
      </c>
      <c r="J3975" s="2" t="s">
        <v>103</v>
      </c>
      <c r="K3975" s="2" t="s">
        <v>99</v>
      </c>
      <c r="L3975" s="2" t="s">
        <v>970</v>
      </c>
      <c r="M3975" s="2" t="s">
        <v>971</v>
      </c>
      <c r="N3975" s="2" t="s">
        <v>943</v>
      </c>
      <c r="O3975" s="3">
        <v>10</v>
      </c>
      <c r="P3975" s="3">
        <v>235</v>
      </c>
      <c r="Q3975" s="3">
        <v>253</v>
      </c>
      <c r="R3975" s="3">
        <v>2530</v>
      </c>
      <c r="S3975" s="3">
        <v>18</v>
      </c>
      <c r="T3975" s="3">
        <v>180</v>
      </c>
      <c r="U3975" s="3">
        <v>7.11</v>
      </c>
      <c r="V3975" s="2" t="s">
        <v>927</v>
      </c>
      <c r="W3975" s="2" t="s">
        <v>928</v>
      </c>
      <c r="X3975" s="2" t="s">
        <v>44</v>
      </c>
      <c r="Y3975" s="19" t="str">
        <f>VLOOKUP(G3975,'Verweis Kd-Gruppe'!$A$2:$B$8,2,FALSE)</f>
        <v>EXP</v>
      </c>
      <c r="Z3975" s="19" t="str">
        <f>VLOOKUP(J3975,'Verweis Art-Gruppe'!$A$2:$B$15,2,FALSE)</f>
        <v>Geräte</v>
      </c>
      <c r="AA3975" s="19" t="str">
        <f>VLOOKUP(W3975,'Verweis Vertreter'!$A$2:$B$24,2,FALSE)</f>
        <v>Ximena Morales</v>
      </c>
      <c r="AB3975" s="12">
        <f t="shared" si="558"/>
        <v>10</v>
      </c>
      <c r="AC3975" s="12">
        <f t="shared" si="563"/>
        <v>235</v>
      </c>
      <c r="AD3975" s="12">
        <f t="shared" si="564"/>
        <v>253</v>
      </c>
      <c r="AE3975" s="12">
        <f t="shared" si="559"/>
        <v>2530</v>
      </c>
      <c r="AF3975" s="12">
        <f t="shared" si="560"/>
        <v>18</v>
      </c>
      <c r="AG3975" s="12">
        <f t="shared" si="561"/>
        <v>180</v>
      </c>
      <c r="AH3975" s="9">
        <f t="shared" si="565"/>
        <v>7.1146245059288543E-2</v>
      </c>
      <c r="AI3975" s="14">
        <f>VLOOKUP(E3975,'Verweis Faktor'!$A:$B,2,FALSE)</f>
        <v>1</v>
      </c>
      <c r="AJ3975" s="14"/>
      <c r="AK3975" s="14" t="str">
        <f>IF(AL3975="Ja","Versandkosten",VLOOKUP(E3975,'Verweis Belegart'!$A$2:$B$9,2,FALSE))</f>
        <v>Hardware</v>
      </c>
      <c r="AL3975" s="14" t="str">
        <f t="shared" si="566"/>
        <v>Nein</v>
      </c>
      <c r="AM3975" s="14" t="str">
        <f t="shared" si="562"/>
        <v>Positiv</v>
      </c>
    </row>
    <row r="3976" spans="1:39" ht="17.25" customHeight="1" x14ac:dyDescent="0.35">
      <c r="A3976" s="17">
        <v>14573457</v>
      </c>
      <c r="B3976" s="2" t="s">
        <v>2197</v>
      </c>
      <c r="C3976" s="1">
        <v>2025001</v>
      </c>
      <c r="D3976" s="1">
        <v>2001025</v>
      </c>
      <c r="E3976" s="2" t="s">
        <v>34</v>
      </c>
      <c r="F3976" s="2" t="s">
        <v>142</v>
      </c>
      <c r="G3976" s="2" t="s">
        <v>66</v>
      </c>
      <c r="H3976" s="2" t="s">
        <v>925</v>
      </c>
      <c r="I3976" s="2" t="s">
        <v>926</v>
      </c>
      <c r="J3976" s="2" t="s">
        <v>103</v>
      </c>
      <c r="K3976" s="2" t="s">
        <v>103</v>
      </c>
      <c r="L3976" s="2" t="s">
        <v>2036</v>
      </c>
      <c r="M3976" s="2" t="s">
        <v>2037</v>
      </c>
      <c r="N3976" s="2" t="s">
        <v>319</v>
      </c>
      <c r="O3976" s="3">
        <v>2</v>
      </c>
      <c r="P3976" s="3">
        <v>730</v>
      </c>
      <c r="Q3976" s="3">
        <v>758</v>
      </c>
      <c r="R3976" s="3">
        <v>1516</v>
      </c>
      <c r="S3976" s="3">
        <v>28</v>
      </c>
      <c r="T3976" s="3">
        <v>56</v>
      </c>
      <c r="U3976" s="3">
        <v>3.69</v>
      </c>
      <c r="V3976" s="2" t="s">
        <v>927</v>
      </c>
      <c r="W3976" s="2" t="s">
        <v>928</v>
      </c>
      <c r="X3976" s="2" t="s">
        <v>44</v>
      </c>
      <c r="Y3976" s="19" t="str">
        <f>VLOOKUP(G3976,'Verweis Kd-Gruppe'!$A$2:$B$8,2,FALSE)</f>
        <v>EXP</v>
      </c>
      <c r="Z3976" s="19" t="str">
        <f>VLOOKUP(J3976,'Verweis Art-Gruppe'!$A$2:$B$15,2,FALSE)</f>
        <v>Geräte</v>
      </c>
      <c r="AA3976" s="19" t="str">
        <f>VLOOKUP(W3976,'Verweis Vertreter'!$A$2:$B$24,2,FALSE)</f>
        <v>Ximena Morales</v>
      </c>
      <c r="AB3976" s="12">
        <f t="shared" si="558"/>
        <v>2</v>
      </c>
      <c r="AC3976" s="12">
        <f t="shared" si="563"/>
        <v>730</v>
      </c>
      <c r="AD3976" s="12">
        <f t="shared" si="564"/>
        <v>758</v>
      </c>
      <c r="AE3976" s="12">
        <f t="shared" si="559"/>
        <v>1516</v>
      </c>
      <c r="AF3976" s="12">
        <f t="shared" si="560"/>
        <v>28</v>
      </c>
      <c r="AG3976" s="12">
        <f t="shared" si="561"/>
        <v>56</v>
      </c>
      <c r="AH3976" s="9">
        <f t="shared" si="565"/>
        <v>3.6939313984168866E-2</v>
      </c>
      <c r="AI3976" s="14">
        <f>VLOOKUP(E3976,'Verweis Faktor'!$A:$B,2,FALSE)</f>
        <v>1</v>
      </c>
      <c r="AJ3976" s="14"/>
      <c r="AK3976" s="14" t="str">
        <f>IF(AL3976="Ja","Versandkosten",VLOOKUP(E3976,'Verweis Belegart'!$A$2:$B$9,2,FALSE))</f>
        <v>Hardware</v>
      </c>
      <c r="AL3976" s="14" t="str">
        <f t="shared" si="566"/>
        <v>Nein</v>
      </c>
      <c r="AM3976" s="14" t="str">
        <f t="shared" si="562"/>
        <v>Positiv</v>
      </c>
    </row>
    <row r="3977" spans="1:39" ht="17.25" customHeight="1" x14ac:dyDescent="0.35">
      <c r="A3977" s="17">
        <v>14573457</v>
      </c>
      <c r="B3977" s="2" t="s">
        <v>2197</v>
      </c>
      <c r="C3977" s="1">
        <v>2025001</v>
      </c>
      <c r="D3977" s="1">
        <v>2001025</v>
      </c>
      <c r="E3977" s="2" t="s">
        <v>34</v>
      </c>
      <c r="F3977" s="2" t="s">
        <v>142</v>
      </c>
      <c r="G3977" s="2" t="s">
        <v>66</v>
      </c>
      <c r="H3977" s="2" t="s">
        <v>925</v>
      </c>
      <c r="I3977" s="2" t="s">
        <v>926</v>
      </c>
      <c r="J3977" s="2" t="s">
        <v>103</v>
      </c>
      <c r="K3977" s="2" t="s">
        <v>107</v>
      </c>
      <c r="L3977" s="2" t="s">
        <v>1894</v>
      </c>
      <c r="M3977" s="2" t="s">
        <v>1895</v>
      </c>
      <c r="N3977" s="2" t="s">
        <v>1884</v>
      </c>
      <c r="O3977" s="3">
        <v>5</v>
      </c>
      <c r="P3977" s="3">
        <v>399</v>
      </c>
      <c r="Q3977" s="3">
        <v>437</v>
      </c>
      <c r="R3977" s="3">
        <v>2185</v>
      </c>
      <c r="S3977" s="3">
        <v>38</v>
      </c>
      <c r="T3977" s="3">
        <v>190</v>
      </c>
      <c r="U3977" s="3">
        <v>8.69</v>
      </c>
      <c r="V3977" s="2" t="s">
        <v>927</v>
      </c>
      <c r="W3977" s="2" t="s">
        <v>928</v>
      </c>
      <c r="X3977" s="2" t="s">
        <v>44</v>
      </c>
      <c r="Y3977" s="19" t="str">
        <f>VLOOKUP(G3977,'Verweis Kd-Gruppe'!$A$2:$B$8,2,FALSE)</f>
        <v>EXP</v>
      </c>
      <c r="Z3977" s="19" t="str">
        <f>VLOOKUP(J3977,'Verweis Art-Gruppe'!$A$2:$B$15,2,FALSE)</f>
        <v>Geräte</v>
      </c>
      <c r="AA3977" s="19" t="str">
        <f>VLOOKUP(W3977,'Verweis Vertreter'!$A$2:$B$24,2,FALSE)</f>
        <v>Ximena Morales</v>
      </c>
      <c r="AB3977" s="12">
        <f t="shared" si="558"/>
        <v>5</v>
      </c>
      <c r="AC3977" s="12">
        <f t="shared" si="563"/>
        <v>399</v>
      </c>
      <c r="AD3977" s="12">
        <f t="shared" si="564"/>
        <v>437</v>
      </c>
      <c r="AE3977" s="12">
        <f t="shared" si="559"/>
        <v>2185</v>
      </c>
      <c r="AF3977" s="12">
        <f t="shared" si="560"/>
        <v>38</v>
      </c>
      <c r="AG3977" s="12">
        <f t="shared" si="561"/>
        <v>190</v>
      </c>
      <c r="AH3977" s="9">
        <f t="shared" si="565"/>
        <v>8.6956521739130432E-2</v>
      </c>
      <c r="AI3977" s="14">
        <f>VLOOKUP(E3977,'Verweis Faktor'!$A:$B,2,FALSE)</f>
        <v>1</v>
      </c>
      <c r="AJ3977" s="14"/>
      <c r="AK3977" s="14" t="str">
        <f>IF(AL3977="Ja","Versandkosten",VLOOKUP(E3977,'Verweis Belegart'!$A$2:$B$9,2,FALSE))</f>
        <v>Hardware</v>
      </c>
      <c r="AL3977" s="14" t="str">
        <f t="shared" si="566"/>
        <v>Nein</v>
      </c>
      <c r="AM3977" s="14" t="str">
        <f t="shared" si="562"/>
        <v>Positiv</v>
      </c>
    </row>
    <row r="3978" spans="1:39" ht="17.25" customHeight="1" x14ac:dyDescent="0.35">
      <c r="A3978" s="17">
        <v>14573457</v>
      </c>
      <c r="B3978" s="2" t="s">
        <v>2197</v>
      </c>
      <c r="C3978" s="1">
        <v>2025001</v>
      </c>
      <c r="D3978" s="1">
        <v>2001025</v>
      </c>
      <c r="E3978" s="2" t="s">
        <v>34</v>
      </c>
      <c r="F3978" s="2" t="s">
        <v>142</v>
      </c>
      <c r="G3978" s="2" t="s">
        <v>66</v>
      </c>
      <c r="H3978" s="2" t="s">
        <v>925</v>
      </c>
      <c r="I3978" s="2" t="s">
        <v>926</v>
      </c>
      <c r="J3978" s="2" t="s">
        <v>103</v>
      </c>
      <c r="K3978" s="2" t="s">
        <v>111</v>
      </c>
      <c r="L3978" s="2" t="s">
        <v>504</v>
      </c>
      <c r="M3978" s="2" t="s">
        <v>505</v>
      </c>
      <c r="N3978" s="2" t="s">
        <v>506</v>
      </c>
      <c r="O3978" s="3">
        <v>3</v>
      </c>
      <c r="P3978" s="3">
        <v>220</v>
      </c>
      <c r="Q3978" s="3">
        <v>244</v>
      </c>
      <c r="R3978" s="3">
        <v>732</v>
      </c>
      <c r="S3978" s="3">
        <v>24</v>
      </c>
      <c r="T3978" s="3">
        <v>72</v>
      </c>
      <c r="U3978" s="3">
        <v>9.83</v>
      </c>
      <c r="V3978" s="2" t="s">
        <v>927</v>
      </c>
      <c r="W3978" s="2" t="s">
        <v>928</v>
      </c>
      <c r="X3978" s="2" t="s">
        <v>44</v>
      </c>
      <c r="Y3978" s="19" t="str">
        <f>VLOOKUP(G3978,'Verweis Kd-Gruppe'!$A$2:$B$8,2,FALSE)</f>
        <v>EXP</v>
      </c>
      <c r="Z3978" s="19" t="str">
        <f>VLOOKUP(J3978,'Verweis Art-Gruppe'!$A$2:$B$15,2,FALSE)</f>
        <v>Geräte</v>
      </c>
      <c r="AA3978" s="19" t="str">
        <f>VLOOKUP(W3978,'Verweis Vertreter'!$A$2:$B$24,2,FALSE)</f>
        <v>Ximena Morales</v>
      </c>
      <c r="AB3978" s="12">
        <f t="shared" si="558"/>
        <v>3</v>
      </c>
      <c r="AC3978" s="12">
        <f t="shared" si="563"/>
        <v>220</v>
      </c>
      <c r="AD3978" s="12">
        <f t="shared" si="564"/>
        <v>244</v>
      </c>
      <c r="AE3978" s="12">
        <f t="shared" si="559"/>
        <v>732</v>
      </c>
      <c r="AF3978" s="12">
        <f t="shared" si="560"/>
        <v>24</v>
      </c>
      <c r="AG3978" s="12">
        <f t="shared" si="561"/>
        <v>72</v>
      </c>
      <c r="AH3978" s="9">
        <f t="shared" si="565"/>
        <v>9.8360655737704916E-2</v>
      </c>
      <c r="AI3978" s="14">
        <f>VLOOKUP(E3978,'Verweis Faktor'!$A:$B,2,FALSE)</f>
        <v>1</v>
      </c>
      <c r="AJ3978" s="14"/>
      <c r="AK3978" s="14" t="str">
        <f>IF(AL3978="Ja","Versandkosten",VLOOKUP(E3978,'Verweis Belegart'!$A$2:$B$9,2,FALSE))</f>
        <v>Hardware</v>
      </c>
      <c r="AL3978" s="14" t="str">
        <f t="shared" si="566"/>
        <v>Nein</v>
      </c>
      <c r="AM3978" s="14" t="str">
        <f t="shared" si="562"/>
        <v>Positiv</v>
      </c>
    </row>
    <row r="3979" spans="1:39" ht="17.25" customHeight="1" x14ac:dyDescent="0.35">
      <c r="A3979" s="17">
        <v>14573457</v>
      </c>
      <c r="B3979" s="2" t="s">
        <v>2197</v>
      </c>
      <c r="C3979" s="1">
        <v>2025001</v>
      </c>
      <c r="D3979" s="1">
        <v>2001025</v>
      </c>
      <c r="E3979" s="2" t="s">
        <v>34</v>
      </c>
      <c r="F3979" s="2" t="s">
        <v>142</v>
      </c>
      <c r="G3979" s="2" t="s">
        <v>66</v>
      </c>
      <c r="H3979" s="2" t="s">
        <v>925</v>
      </c>
      <c r="I3979" s="2" t="s">
        <v>926</v>
      </c>
      <c r="J3979" s="2" t="s">
        <v>304</v>
      </c>
      <c r="K3979" s="2" t="s">
        <v>115</v>
      </c>
      <c r="L3979" s="2" t="s">
        <v>540</v>
      </c>
      <c r="M3979" s="2" t="s">
        <v>541</v>
      </c>
      <c r="N3979" s="2" t="s">
        <v>542</v>
      </c>
      <c r="O3979" s="3">
        <v>50</v>
      </c>
      <c r="P3979" s="3">
        <v>28.57</v>
      </c>
      <c r="Q3979" s="3">
        <v>31.5</v>
      </c>
      <c r="R3979" s="3">
        <v>1575</v>
      </c>
      <c r="S3979" s="3">
        <v>2.93</v>
      </c>
      <c r="T3979" s="3">
        <v>146.5</v>
      </c>
      <c r="U3979" s="3">
        <v>9.3000000000000007</v>
      </c>
      <c r="V3979" s="2" t="s">
        <v>927</v>
      </c>
      <c r="W3979" s="2" t="s">
        <v>928</v>
      </c>
      <c r="X3979" s="2" t="s">
        <v>44</v>
      </c>
      <c r="Y3979" s="19" t="str">
        <f>VLOOKUP(G3979,'Verweis Kd-Gruppe'!$A$2:$B$8,2,FALSE)</f>
        <v>EXP</v>
      </c>
      <c r="Z3979" s="19" t="str">
        <f>VLOOKUP(J3979,'Verweis Art-Gruppe'!$A$2:$B$15,2,FALSE)</f>
        <v>Zubehör</v>
      </c>
      <c r="AA3979" s="19" t="str">
        <f>VLOOKUP(W3979,'Verweis Vertreter'!$A$2:$B$24,2,FALSE)</f>
        <v>Ximena Morales</v>
      </c>
      <c r="AB3979" s="12">
        <f t="shared" si="558"/>
        <v>50</v>
      </c>
      <c r="AC3979" s="12">
        <f t="shared" si="563"/>
        <v>28.57</v>
      </c>
      <c r="AD3979" s="12">
        <f t="shared" si="564"/>
        <v>31.5</v>
      </c>
      <c r="AE3979" s="12">
        <f t="shared" si="559"/>
        <v>1575</v>
      </c>
      <c r="AF3979" s="12">
        <f t="shared" si="560"/>
        <v>2.93</v>
      </c>
      <c r="AG3979" s="12">
        <f t="shared" si="561"/>
        <v>146.5</v>
      </c>
      <c r="AH3979" s="9">
        <f t="shared" si="565"/>
        <v>9.301587301587301E-2</v>
      </c>
      <c r="AI3979" s="14">
        <f>VLOOKUP(E3979,'Verweis Faktor'!$A:$B,2,FALSE)</f>
        <v>1</v>
      </c>
      <c r="AJ3979" s="14"/>
      <c r="AK3979" s="14" t="str">
        <f>IF(AL3979="Ja","Versandkosten",VLOOKUP(E3979,'Verweis Belegart'!$A$2:$B$9,2,FALSE))</f>
        <v>Hardware</v>
      </c>
      <c r="AL3979" s="14" t="str">
        <f t="shared" si="566"/>
        <v>Nein</v>
      </c>
      <c r="AM3979" s="14" t="str">
        <f t="shared" si="562"/>
        <v>Positiv</v>
      </c>
    </row>
    <row r="3980" spans="1:39" ht="17.25" customHeight="1" x14ac:dyDescent="0.35">
      <c r="A3980" s="17">
        <v>14574000</v>
      </c>
      <c r="B3980" s="2" t="s">
        <v>2197</v>
      </c>
      <c r="C3980" s="1">
        <v>2025001</v>
      </c>
      <c r="D3980" s="1">
        <v>2001026</v>
      </c>
      <c r="E3980" s="2" t="s">
        <v>34</v>
      </c>
      <c r="F3980" s="2" t="s">
        <v>53</v>
      </c>
      <c r="G3980" s="2" t="s">
        <v>25</v>
      </c>
      <c r="H3980" s="2" t="s">
        <v>1465</v>
      </c>
      <c r="I3980" s="2" t="s">
        <v>1466</v>
      </c>
      <c r="J3980" s="2" t="s">
        <v>103</v>
      </c>
      <c r="K3980" s="2" t="s">
        <v>28</v>
      </c>
      <c r="L3980" s="2" t="s">
        <v>1084</v>
      </c>
      <c r="M3980" s="2" t="s">
        <v>1085</v>
      </c>
      <c r="N3980" s="2" t="s">
        <v>1086</v>
      </c>
      <c r="O3980" s="3">
        <v>1</v>
      </c>
      <c r="P3980" s="3">
        <v>80.008700000000005</v>
      </c>
      <c r="Q3980" s="3">
        <v>97</v>
      </c>
      <c r="R3980" s="3">
        <v>97</v>
      </c>
      <c r="S3980" s="3">
        <v>16.991299999999999</v>
      </c>
      <c r="T3980" s="3">
        <v>16.989999999999998</v>
      </c>
      <c r="U3980" s="3">
        <v>17.510000000000002</v>
      </c>
      <c r="V3980" s="2" t="s">
        <v>697</v>
      </c>
      <c r="W3980" s="2" t="s">
        <v>698</v>
      </c>
      <c r="X3980" s="2" t="s">
        <v>44</v>
      </c>
      <c r="Y3980" s="19" t="str">
        <f>VLOOKUP(G3980,'Verweis Kd-Gruppe'!$A$2:$B$8,2,FALSE)</f>
        <v>FHK</v>
      </c>
      <c r="Z3980" s="19" t="str">
        <f>VLOOKUP(J3980,'Verweis Art-Gruppe'!$A$2:$B$15,2,FALSE)</f>
        <v>Geräte</v>
      </c>
      <c r="AA3980" s="19" t="str">
        <f>VLOOKUP(W3980,'Verweis Vertreter'!$A$2:$B$24,2,FALSE)</f>
        <v>Zentrale</v>
      </c>
      <c r="AB3980" s="12">
        <f t="shared" si="558"/>
        <v>1</v>
      </c>
      <c r="AC3980" s="12">
        <f t="shared" si="563"/>
        <v>80.008700000000005</v>
      </c>
      <c r="AD3980" s="12">
        <f t="shared" si="564"/>
        <v>97</v>
      </c>
      <c r="AE3980" s="12">
        <f t="shared" si="559"/>
        <v>97</v>
      </c>
      <c r="AF3980" s="12">
        <f t="shared" si="560"/>
        <v>16.991299999999999</v>
      </c>
      <c r="AG3980" s="12">
        <f t="shared" si="561"/>
        <v>16.989999999999998</v>
      </c>
      <c r="AH3980" s="9">
        <f t="shared" si="565"/>
        <v>0.17515463917525773</v>
      </c>
      <c r="AI3980" s="14">
        <f>VLOOKUP(E3980,'Verweis Faktor'!$A:$B,2,FALSE)</f>
        <v>1</v>
      </c>
      <c r="AJ3980" s="14"/>
      <c r="AK3980" s="14" t="str">
        <f>IF(AL3980="Ja","Versandkosten",VLOOKUP(E3980,'Verweis Belegart'!$A$2:$B$9,2,FALSE))</f>
        <v>Hardware</v>
      </c>
      <c r="AL3980" s="14" t="str">
        <f t="shared" si="566"/>
        <v>Nein</v>
      </c>
      <c r="AM3980" s="14" t="str">
        <f t="shared" si="562"/>
        <v>Positiv</v>
      </c>
    </row>
    <row r="3981" spans="1:39" ht="17.25" customHeight="1" x14ac:dyDescent="0.35">
      <c r="A3981" s="17">
        <v>14574000</v>
      </c>
      <c r="B3981" s="2" t="s">
        <v>2197</v>
      </c>
      <c r="C3981" s="1">
        <v>2025001</v>
      </c>
      <c r="D3981" s="1">
        <v>2001026</v>
      </c>
      <c r="E3981" s="2" t="s">
        <v>34</v>
      </c>
      <c r="F3981" s="2" t="s">
        <v>53</v>
      </c>
      <c r="G3981" s="2" t="s">
        <v>25</v>
      </c>
      <c r="H3981" s="2" t="s">
        <v>1465</v>
      </c>
      <c r="I3981" s="2" t="s">
        <v>1466</v>
      </c>
      <c r="J3981" s="2" t="s">
        <v>103</v>
      </c>
      <c r="K3981" s="2" t="s">
        <v>45</v>
      </c>
      <c r="L3981" s="2" t="s">
        <v>1556</v>
      </c>
      <c r="M3981" s="2" t="s">
        <v>1557</v>
      </c>
      <c r="N3981" s="2" t="s">
        <v>481</v>
      </c>
      <c r="O3981" s="3">
        <v>2</v>
      </c>
      <c r="P3981" s="3">
        <v>109</v>
      </c>
      <c r="Q3981" s="3">
        <v>125</v>
      </c>
      <c r="R3981" s="3">
        <v>250</v>
      </c>
      <c r="S3981" s="3">
        <v>16</v>
      </c>
      <c r="T3981" s="3">
        <v>32</v>
      </c>
      <c r="U3981" s="3">
        <v>12.8</v>
      </c>
      <c r="V3981" s="2" t="s">
        <v>697</v>
      </c>
      <c r="W3981" s="2" t="s">
        <v>698</v>
      </c>
      <c r="X3981" s="2" t="s">
        <v>44</v>
      </c>
      <c r="Y3981" s="19" t="str">
        <f>VLOOKUP(G3981,'Verweis Kd-Gruppe'!$A$2:$B$8,2,FALSE)</f>
        <v>FHK</v>
      </c>
      <c r="Z3981" s="19" t="str">
        <f>VLOOKUP(J3981,'Verweis Art-Gruppe'!$A$2:$B$15,2,FALSE)</f>
        <v>Geräte</v>
      </c>
      <c r="AA3981" s="19" t="str">
        <f>VLOOKUP(W3981,'Verweis Vertreter'!$A$2:$B$24,2,FALSE)</f>
        <v>Zentrale</v>
      </c>
      <c r="AB3981" s="12">
        <f t="shared" si="558"/>
        <v>2</v>
      </c>
      <c r="AC3981" s="12">
        <f t="shared" si="563"/>
        <v>109</v>
      </c>
      <c r="AD3981" s="12">
        <f t="shared" si="564"/>
        <v>125</v>
      </c>
      <c r="AE3981" s="12">
        <f t="shared" si="559"/>
        <v>250</v>
      </c>
      <c r="AF3981" s="12">
        <f t="shared" si="560"/>
        <v>16</v>
      </c>
      <c r="AG3981" s="12">
        <f t="shared" si="561"/>
        <v>32</v>
      </c>
      <c r="AH3981" s="9">
        <f t="shared" si="565"/>
        <v>0.128</v>
      </c>
      <c r="AI3981" s="14">
        <f>VLOOKUP(E3981,'Verweis Faktor'!$A:$B,2,FALSE)</f>
        <v>1</v>
      </c>
      <c r="AJ3981" s="14"/>
      <c r="AK3981" s="14" t="str">
        <f>IF(AL3981="Ja","Versandkosten",VLOOKUP(E3981,'Verweis Belegart'!$A$2:$B$9,2,FALSE))</f>
        <v>Hardware</v>
      </c>
      <c r="AL3981" s="14" t="str">
        <f t="shared" si="566"/>
        <v>Nein</v>
      </c>
      <c r="AM3981" s="14" t="str">
        <f t="shared" si="562"/>
        <v>Positiv</v>
      </c>
    </row>
    <row r="3982" spans="1:39" ht="17.25" customHeight="1" x14ac:dyDescent="0.35">
      <c r="A3982" s="17">
        <v>14574000</v>
      </c>
      <c r="B3982" s="2" t="s">
        <v>2197</v>
      </c>
      <c r="C3982" s="1">
        <v>2025001</v>
      </c>
      <c r="D3982" s="1">
        <v>2001026</v>
      </c>
      <c r="E3982" s="2" t="s">
        <v>34</v>
      </c>
      <c r="F3982" s="2" t="s">
        <v>53</v>
      </c>
      <c r="G3982" s="2" t="s">
        <v>25</v>
      </c>
      <c r="H3982" s="2" t="s">
        <v>1465</v>
      </c>
      <c r="I3982" s="2" t="s">
        <v>1466</v>
      </c>
      <c r="J3982" s="2" t="s">
        <v>103</v>
      </c>
      <c r="K3982" s="2" t="s">
        <v>49</v>
      </c>
      <c r="L3982" s="2" t="s">
        <v>1558</v>
      </c>
      <c r="M3982" s="2" t="s">
        <v>1559</v>
      </c>
      <c r="N3982" s="2" t="s">
        <v>481</v>
      </c>
      <c r="O3982" s="3">
        <v>5</v>
      </c>
      <c r="P3982" s="3">
        <v>109</v>
      </c>
      <c r="Q3982" s="3">
        <v>129</v>
      </c>
      <c r="R3982" s="3">
        <v>645</v>
      </c>
      <c r="S3982" s="3">
        <v>20</v>
      </c>
      <c r="T3982" s="3">
        <v>100</v>
      </c>
      <c r="U3982" s="3">
        <v>15.5</v>
      </c>
      <c r="V3982" s="2" t="s">
        <v>697</v>
      </c>
      <c r="W3982" s="2" t="s">
        <v>698</v>
      </c>
      <c r="X3982" s="2" t="s">
        <v>44</v>
      </c>
      <c r="Y3982" s="19" t="str">
        <f>VLOOKUP(G3982,'Verweis Kd-Gruppe'!$A$2:$B$8,2,FALSE)</f>
        <v>FHK</v>
      </c>
      <c r="Z3982" s="19" t="str">
        <f>VLOOKUP(J3982,'Verweis Art-Gruppe'!$A$2:$B$15,2,FALSE)</f>
        <v>Geräte</v>
      </c>
      <c r="AA3982" s="19" t="str">
        <f>VLOOKUP(W3982,'Verweis Vertreter'!$A$2:$B$24,2,FALSE)</f>
        <v>Zentrale</v>
      </c>
      <c r="AB3982" s="12">
        <f t="shared" si="558"/>
        <v>5</v>
      </c>
      <c r="AC3982" s="12">
        <f t="shared" si="563"/>
        <v>109</v>
      </c>
      <c r="AD3982" s="12">
        <f t="shared" si="564"/>
        <v>129</v>
      </c>
      <c r="AE3982" s="12">
        <f t="shared" si="559"/>
        <v>645</v>
      </c>
      <c r="AF3982" s="12">
        <f t="shared" si="560"/>
        <v>20</v>
      </c>
      <c r="AG3982" s="12">
        <f t="shared" si="561"/>
        <v>100</v>
      </c>
      <c r="AH3982" s="9">
        <f t="shared" si="565"/>
        <v>0.15503875968992248</v>
      </c>
      <c r="AI3982" s="14">
        <f>VLOOKUP(E3982,'Verweis Faktor'!$A:$B,2,FALSE)</f>
        <v>1</v>
      </c>
      <c r="AJ3982" s="14"/>
      <c r="AK3982" s="14" t="str">
        <f>IF(AL3982="Ja","Versandkosten",VLOOKUP(E3982,'Verweis Belegart'!$A$2:$B$9,2,FALSE))</f>
        <v>Hardware</v>
      </c>
      <c r="AL3982" s="14" t="str">
        <f t="shared" si="566"/>
        <v>Nein</v>
      </c>
      <c r="AM3982" s="14" t="str">
        <f t="shared" si="562"/>
        <v>Positiv</v>
      </c>
    </row>
    <row r="3983" spans="1:39" ht="17.25" customHeight="1" x14ac:dyDescent="0.35">
      <c r="A3983" s="17">
        <v>14573950</v>
      </c>
      <c r="B3983" s="2" t="s">
        <v>2197</v>
      </c>
      <c r="C3983" s="1">
        <v>2025001</v>
      </c>
      <c r="D3983" s="1">
        <v>2001027</v>
      </c>
      <c r="E3983" s="2" t="s">
        <v>34</v>
      </c>
      <c r="F3983" s="2" t="s">
        <v>142</v>
      </c>
      <c r="G3983" s="2" t="s">
        <v>36</v>
      </c>
      <c r="H3983" s="2" t="s">
        <v>600</v>
      </c>
      <c r="I3983" s="2" t="s">
        <v>601</v>
      </c>
      <c r="J3983" s="2" t="s">
        <v>2791</v>
      </c>
      <c r="K3983" s="2" t="s">
        <v>28</v>
      </c>
      <c r="L3983" s="2" t="s">
        <v>249</v>
      </c>
      <c r="M3983" s="2" t="s">
        <v>250</v>
      </c>
      <c r="N3983" s="2" t="s">
        <v>122</v>
      </c>
      <c r="O3983" s="3">
        <v>1</v>
      </c>
      <c r="P3983" s="3">
        <v>0</v>
      </c>
      <c r="Q3983" s="3">
        <v>6.35</v>
      </c>
      <c r="R3983" s="3">
        <v>6.35</v>
      </c>
      <c r="S3983" s="3">
        <v>6.35</v>
      </c>
      <c r="T3983" s="3">
        <v>6.35</v>
      </c>
      <c r="U3983" s="3"/>
      <c r="V3983" s="2" t="s">
        <v>235</v>
      </c>
      <c r="W3983" s="2" t="s">
        <v>236</v>
      </c>
      <c r="X3983" s="2" t="s">
        <v>33</v>
      </c>
      <c r="Y3983" s="19" t="str">
        <f>VLOOKUP(G3983,'Verweis Kd-Gruppe'!$A$2:$B$8,2,FALSE)</f>
        <v>GRK</v>
      </c>
      <c r="Z3983" s="19" t="str">
        <f>VLOOKUP(J3983,'Verweis Art-Gruppe'!$A$2:$B$15,2,FALSE)</f>
        <v>Sonstige</v>
      </c>
      <c r="AA3983" s="19" t="str">
        <f>VLOOKUP(W3983,'Verweis Vertreter'!$A$2:$B$24,2,FALSE)</f>
        <v>Patrick Verfürth</v>
      </c>
      <c r="AB3983" s="12">
        <f t="shared" si="558"/>
        <v>1</v>
      </c>
      <c r="AC3983" s="12">
        <f t="shared" si="563"/>
        <v>0</v>
      </c>
      <c r="AD3983" s="12">
        <f t="shared" si="564"/>
        <v>6.35</v>
      </c>
      <c r="AE3983" s="12">
        <f t="shared" si="559"/>
        <v>6.35</v>
      </c>
      <c r="AF3983" s="12">
        <f t="shared" si="560"/>
        <v>6.35</v>
      </c>
      <c r="AG3983" s="12">
        <f t="shared" si="561"/>
        <v>6.35</v>
      </c>
      <c r="AH3983" s="9">
        <f t="shared" si="565"/>
        <v>1</v>
      </c>
      <c r="AI3983" s="14">
        <f>VLOOKUP(E3983,'Verweis Faktor'!$A:$B,2,FALSE)</f>
        <v>1</v>
      </c>
      <c r="AJ3983" s="14"/>
      <c r="AK3983" s="14" t="str">
        <f>IF(AL3983="Ja","Versandkosten",VLOOKUP(E3983,'Verweis Belegart'!$A$2:$B$9,2,FALSE))</f>
        <v>Versandkosten</v>
      </c>
      <c r="AL3983" s="14" t="str">
        <f t="shared" si="566"/>
        <v>Ja</v>
      </c>
      <c r="AM3983" s="14" t="str">
        <f t="shared" si="562"/>
        <v>Positiv</v>
      </c>
    </row>
    <row r="3984" spans="1:39" ht="17.25" customHeight="1" x14ac:dyDescent="0.35">
      <c r="A3984" s="17">
        <v>14573950</v>
      </c>
      <c r="B3984" s="2" t="s">
        <v>2197</v>
      </c>
      <c r="C3984" s="1">
        <v>2025001</v>
      </c>
      <c r="D3984" s="1">
        <v>2001027</v>
      </c>
      <c r="E3984" s="2" t="s">
        <v>34</v>
      </c>
      <c r="F3984" s="2" t="s">
        <v>142</v>
      </c>
      <c r="G3984" s="2" t="s">
        <v>36</v>
      </c>
      <c r="H3984" s="2" t="s">
        <v>600</v>
      </c>
      <c r="I3984" s="2" t="s">
        <v>601</v>
      </c>
      <c r="J3984" s="2" t="s">
        <v>103</v>
      </c>
      <c r="K3984" s="2" t="s">
        <v>45</v>
      </c>
      <c r="L3984" s="2" t="s">
        <v>1094</v>
      </c>
      <c r="M3984" s="2" t="s">
        <v>1095</v>
      </c>
      <c r="N3984" s="2" t="s">
        <v>1096</v>
      </c>
      <c r="O3984" s="3">
        <v>2</v>
      </c>
      <c r="P3984" s="3">
        <v>300.59789999999998</v>
      </c>
      <c r="Q3984" s="3">
        <v>315</v>
      </c>
      <c r="R3984" s="3">
        <v>630</v>
      </c>
      <c r="S3984" s="3">
        <v>14.402100000000001</v>
      </c>
      <c r="T3984" s="3">
        <v>28.8</v>
      </c>
      <c r="U3984" s="3">
        <v>4.57</v>
      </c>
      <c r="V3984" s="2" t="s">
        <v>235</v>
      </c>
      <c r="W3984" s="2" t="s">
        <v>236</v>
      </c>
      <c r="X3984" s="2" t="s">
        <v>33</v>
      </c>
      <c r="Y3984" s="19" t="str">
        <f>VLOOKUP(G3984,'Verweis Kd-Gruppe'!$A$2:$B$8,2,FALSE)</f>
        <v>GRK</v>
      </c>
      <c r="Z3984" s="19" t="str">
        <f>VLOOKUP(J3984,'Verweis Art-Gruppe'!$A$2:$B$15,2,FALSE)</f>
        <v>Geräte</v>
      </c>
      <c r="AA3984" s="19" t="str">
        <f>VLOOKUP(W3984,'Verweis Vertreter'!$A$2:$B$24,2,FALSE)</f>
        <v>Patrick Verfürth</v>
      </c>
      <c r="AB3984" s="12">
        <f t="shared" si="558"/>
        <v>2</v>
      </c>
      <c r="AC3984" s="12">
        <f t="shared" si="563"/>
        <v>300.59789999999998</v>
      </c>
      <c r="AD3984" s="12">
        <f t="shared" si="564"/>
        <v>315</v>
      </c>
      <c r="AE3984" s="12">
        <f t="shared" si="559"/>
        <v>630</v>
      </c>
      <c r="AF3984" s="12">
        <f t="shared" si="560"/>
        <v>14.402100000000001</v>
      </c>
      <c r="AG3984" s="12">
        <f t="shared" si="561"/>
        <v>28.8</v>
      </c>
      <c r="AH3984" s="9">
        <f t="shared" si="565"/>
        <v>4.5714285714285714E-2</v>
      </c>
      <c r="AI3984" s="14">
        <f>VLOOKUP(E3984,'Verweis Faktor'!$A:$B,2,FALSE)</f>
        <v>1</v>
      </c>
      <c r="AJ3984" s="14"/>
      <c r="AK3984" s="14" t="str">
        <f>IF(AL3984="Ja","Versandkosten",VLOOKUP(E3984,'Verweis Belegart'!$A$2:$B$9,2,FALSE))</f>
        <v>Hardware</v>
      </c>
      <c r="AL3984" s="14" t="str">
        <f t="shared" si="566"/>
        <v>Nein</v>
      </c>
      <c r="AM3984" s="14" t="str">
        <f t="shared" si="562"/>
        <v>Positiv</v>
      </c>
    </row>
    <row r="3985" spans="1:39" ht="17.25" customHeight="1" x14ac:dyDescent="0.35">
      <c r="A3985" s="17">
        <v>14573962</v>
      </c>
      <c r="B3985" s="2" t="s">
        <v>2197</v>
      </c>
      <c r="C3985" s="1">
        <v>2025001</v>
      </c>
      <c r="D3985" s="1">
        <v>2001028</v>
      </c>
      <c r="E3985" s="2" t="s">
        <v>34</v>
      </c>
      <c r="F3985" s="2" t="s">
        <v>142</v>
      </c>
      <c r="G3985" s="2" t="s">
        <v>36</v>
      </c>
      <c r="H3985" s="2" t="s">
        <v>600</v>
      </c>
      <c r="I3985" s="2" t="s">
        <v>601</v>
      </c>
      <c r="J3985" s="2" t="s">
        <v>2791</v>
      </c>
      <c r="K3985" s="2" t="s">
        <v>28</v>
      </c>
      <c r="L3985" s="2" t="s">
        <v>249</v>
      </c>
      <c r="M3985" s="2" t="s">
        <v>250</v>
      </c>
      <c r="N3985" s="2" t="s">
        <v>122</v>
      </c>
      <c r="O3985" s="3">
        <v>1</v>
      </c>
      <c r="P3985" s="3">
        <v>0</v>
      </c>
      <c r="Q3985" s="3">
        <v>6.35</v>
      </c>
      <c r="R3985" s="3">
        <v>6.35</v>
      </c>
      <c r="S3985" s="3">
        <v>6.35</v>
      </c>
      <c r="T3985" s="3">
        <v>6.35</v>
      </c>
      <c r="U3985" s="3"/>
      <c r="V3985" s="2" t="s">
        <v>235</v>
      </c>
      <c r="W3985" s="2" t="s">
        <v>236</v>
      </c>
      <c r="X3985" s="2" t="s">
        <v>33</v>
      </c>
      <c r="Y3985" s="19" t="str">
        <f>VLOOKUP(G3985,'Verweis Kd-Gruppe'!$A$2:$B$8,2,FALSE)</f>
        <v>GRK</v>
      </c>
      <c r="Z3985" s="19" t="str">
        <f>VLOOKUP(J3985,'Verweis Art-Gruppe'!$A$2:$B$15,2,FALSE)</f>
        <v>Sonstige</v>
      </c>
      <c r="AA3985" s="19" t="str">
        <f>VLOOKUP(W3985,'Verweis Vertreter'!$A$2:$B$24,2,FALSE)</f>
        <v>Patrick Verfürth</v>
      </c>
      <c r="AB3985" s="12">
        <f t="shared" si="558"/>
        <v>1</v>
      </c>
      <c r="AC3985" s="12">
        <f t="shared" si="563"/>
        <v>0</v>
      </c>
      <c r="AD3985" s="12">
        <f t="shared" si="564"/>
        <v>6.35</v>
      </c>
      <c r="AE3985" s="12">
        <f t="shared" si="559"/>
        <v>6.35</v>
      </c>
      <c r="AF3985" s="12">
        <f t="shared" si="560"/>
        <v>6.35</v>
      </c>
      <c r="AG3985" s="12">
        <f t="shared" si="561"/>
        <v>6.35</v>
      </c>
      <c r="AH3985" s="9">
        <f t="shared" si="565"/>
        <v>1</v>
      </c>
      <c r="AI3985" s="14">
        <f>VLOOKUP(E3985,'Verweis Faktor'!$A:$B,2,FALSE)</f>
        <v>1</v>
      </c>
      <c r="AJ3985" s="14"/>
      <c r="AK3985" s="14" t="str">
        <f>IF(AL3985="Ja","Versandkosten",VLOOKUP(E3985,'Verweis Belegart'!$A$2:$B$9,2,FALSE))</f>
        <v>Versandkosten</v>
      </c>
      <c r="AL3985" s="14" t="str">
        <f t="shared" si="566"/>
        <v>Ja</v>
      </c>
      <c r="AM3985" s="14" t="str">
        <f t="shared" si="562"/>
        <v>Positiv</v>
      </c>
    </row>
    <row r="3986" spans="1:39" ht="17.25" customHeight="1" x14ac:dyDescent="0.35">
      <c r="A3986" s="17">
        <v>14573962</v>
      </c>
      <c r="B3986" s="2" t="s">
        <v>2197</v>
      </c>
      <c r="C3986" s="1">
        <v>2025001</v>
      </c>
      <c r="D3986" s="1">
        <v>2001028</v>
      </c>
      <c r="E3986" s="2" t="s">
        <v>34</v>
      </c>
      <c r="F3986" s="2" t="s">
        <v>142</v>
      </c>
      <c r="G3986" s="2" t="s">
        <v>36</v>
      </c>
      <c r="H3986" s="2" t="s">
        <v>600</v>
      </c>
      <c r="I3986" s="2" t="s">
        <v>601</v>
      </c>
      <c r="J3986" s="2" t="s">
        <v>103</v>
      </c>
      <c r="K3986" s="2" t="s">
        <v>45</v>
      </c>
      <c r="L3986" s="2" t="s">
        <v>866</v>
      </c>
      <c r="M3986" s="2" t="s">
        <v>867</v>
      </c>
      <c r="N3986" s="2" t="s">
        <v>868</v>
      </c>
      <c r="O3986" s="3">
        <v>1</v>
      </c>
      <c r="P3986" s="3">
        <v>276.61900000000003</v>
      </c>
      <c r="Q3986" s="3">
        <v>287</v>
      </c>
      <c r="R3986" s="3">
        <v>287</v>
      </c>
      <c r="S3986" s="3">
        <v>10.381</v>
      </c>
      <c r="T3986" s="3">
        <v>10.38</v>
      </c>
      <c r="U3986" s="3">
        <v>3.61</v>
      </c>
      <c r="V3986" s="2" t="s">
        <v>235</v>
      </c>
      <c r="W3986" s="2" t="s">
        <v>236</v>
      </c>
      <c r="X3986" s="2" t="s">
        <v>33</v>
      </c>
      <c r="Y3986" s="19" t="str">
        <f>VLOOKUP(G3986,'Verweis Kd-Gruppe'!$A$2:$B$8,2,FALSE)</f>
        <v>GRK</v>
      </c>
      <c r="Z3986" s="19" t="str">
        <f>VLOOKUP(J3986,'Verweis Art-Gruppe'!$A$2:$B$15,2,FALSE)</f>
        <v>Geräte</v>
      </c>
      <c r="AA3986" s="19" t="str">
        <f>VLOOKUP(W3986,'Verweis Vertreter'!$A$2:$B$24,2,FALSE)</f>
        <v>Patrick Verfürth</v>
      </c>
      <c r="AB3986" s="12">
        <f t="shared" si="558"/>
        <v>1</v>
      </c>
      <c r="AC3986" s="12">
        <f t="shared" si="563"/>
        <v>276.61900000000003</v>
      </c>
      <c r="AD3986" s="12">
        <f t="shared" si="564"/>
        <v>287</v>
      </c>
      <c r="AE3986" s="12">
        <f t="shared" si="559"/>
        <v>287</v>
      </c>
      <c r="AF3986" s="12">
        <f t="shared" si="560"/>
        <v>10.381</v>
      </c>
      <c r="AG3986" s="12">
        <f t="shared" si="561"/>
        <v>10.38</v>
      </c>
      <c r="AH3986" s="9">
        <f t="shared" si="565"/>
        <v>3.6167247386759582E-2</v>
      </c>
      <c r="AI3986" s="14">
        <f>VLOOKUP(E3986,'Verweis Faktor'!$A:$B,2,FALSE)</f>
        <v>1</v>
      </c>
      <c r="AJ3986" s="14"/>
      <c r="AK3986" s="14" t="str">
        <f>IF(AL3986="Ja","Versandkosten",VLOOKUP(E3986,'Verweis Belegart'!$A$2:$B$9,2,FALSE))</f>
        <v>Hardware</v>
      </c>
      <c r="AL3986" s="14" t="str">
        <f t="shared" si="566"/>
        <v>Nein</v>
      </c>
      <c r="AM3986" s="14" t="str">
        <f t="shared" si="562"/>
        <v>Positiv</v>
      </c>
    </row>
    <row r="3987" spans="1:39" ht="17.25" customHeight="1" x14ac:dyDescent="0.35">
      <c r="A3987" s="17">
        <v>14573981</v>
      </c>
      <c r="B3987" s="2" t="s">
        <v>2197</v>
      </c>
      <c r="C3987" s="1">
        <v>2025001</v>
      </c>
      <c r="D3987" s="1">
        <v>2001029</v>
      </c>
      <c r="E3987" s="2" t="s">
        <v>34</v>
      </c>
      <c r="F3987" s="2" t="s">
        <v>142</v>
      </c>
      <c r="G3987" s="2" t="s">
        <v>36</v>
      </c>
      <c r="H3987" s="2" t="s">
        <v>600</v>
      </c>
      <c r="I3987" s="2" t="s">
        <v>601</v>
      </c>
      <c r="J3987" s="2" t="s">
        <v>103</v>
      </c>
      <c r="K3987" s="2" t="s">
        <v>28</v>
      </c>
      <c r="L3987" s="2" t="s">
        <v>1094</v>
      </c>
      <c r="M3987" s="2" t="s">
        <v>1095</v>
      </c>
      <c r="N3987" s="2" t="s">
        <v>1096</v>
      </c>
      <c r="O3987" s="3">
        <v>3</v>
      </c>
      <c r="P3987" s="3">
        <v>300.59789999999998</v>
      </c>
      <c r="Q3987" s="3">
        <v>315</v>
      </c>
      <c r="R3987" s="3">
        <v>945</v>
      </c>
      <c r="S3987" s="3">
        <v>14.402100000000001</v>
      </c>
      <c r="T3987" s="3">
        <v>43.21</v>
      </c>
      <c r="U3987" s="3">
        <v>4.57</v>
      </c>
      <c r="V3987" s="2" t="s">
        <v>235</v>
      </c>
      <c r="W3987" s="2" t="s">
        <v>236</v>
      </c>
      <c r="X3987" s="2" t="s">
        <v>33</v>
      </c>
      <c r="Y3987" s="19" t="str">
        <f>VLOOKUP(G3987,'Verweis Kd-Gruppe'!$A$2:$B$8,2,FALSE)</f>
        <v>GRK</v>
      </c>
      <c r="Z3987" s="19" t="str">
        <f>VLOOKUP(J3987,'Verweis Art-Gruppe'!$A$2:$B$15,2,FALSE)</f>
        <v>Geräte</v>
      </c>
      <c r="AA3987" s="19" t="str">
        <f>VLOOKUP(W3987,'Verweis Vertreter'!$A$2:$B$24,2,FALSE)</f>
        <v>Patrick Verfürth</v>
      </c>
      <c r="AB3987" s="12">
        <f t="shared" si="558"/>
        <v>3</v>
      </c>
      <c r="AC3987" s="12">
        <f t="shared" si="563"/>
        <v>300.59789999999998</v>
      </c>
      <c r="AD3987" s="12">
        <f t="shared" si="564"/>
        <v>315</v>
      </c>
      <c r="AE3987" s="12">
        <f t="shared" si="559"/>
        <v>945</v>
      </c>
      <c r="AF3987" s="12">
        <f t="shared" si="560"/>
        <v>14.402100000000001</v>
      </c>
      <c r="AG3987" s="12">
        <f t="shared" si="561"/>
        <v>43.21</v>
      </c>
      <c r="AH3987" s="9">
        <f t="shared" si="565"/>
        <v>4.5724867724867724E-2</v>
      </c>
      <c r="AI3987" s="14">
        <f>VLOOKUP(E3987,'Verweis Faktor'!$A:$B,2,FALSE)</f>
        <v>1</v>
      </c>
      <c r="AJ3987" s="14"/>
      <c r="AK3987" s="14" t="str">
        <f>IF(AL3987="Ja","Versandkosten",VLOOKUP(E3987,'Verweis Belegart'!$A$2:$B$9,2,FALSE))</f>
        <v>Hardware</v>
      </c>
      <c r="AL3987" s="14" t="str">
        <f t="shared" si="566"/>
        <v>Nein</v>
      </c>
      <c r="AM3987" s="14" t="str">
        <f t="shared" si="562"/>
        <v>Positiv</v>
      </c>
    </row>
    <row r="3988" spans="1:39" ht="17.25" customHeight="1" x14ac:dyDescent="0.35">
      <c r="A3988" s="17">
        <v>14573981</v>
      </c>
      <c r="B3988" s="2" t="s">
        <v>2197</v>
      </c>
      <c r="C3988" s="1">
        <v>2025001</v>
      </c>
      <c r="D3988" s="1">
        <v>2001029</v>
      </c>
      <c r="E3988" s="2" t="s">
        <v>34</v>
      </c>
      <c r="F3988" s="2" t="s">
        <v>142</v>
      </c>
      <c r="G3988" s="2" t="s">
        <v>36</v>
      </c>
      <c r="H3988" s="2" t="s">
        <v>600</v>
      </c>
      <c r="I3988" s="2" t="s">
        <v>601</v>
      </c>
      <c r="J3988" s="2" t="s">
        <v>103</v>
      </c>
      <c r="K3988" s="2" t="s">
        <v>45</v>
      </c>
      <c r="L3988" s="2" t="s">
        <v>1666</v>
      </c>
      <c r="M3988" s="2" t="s">
        <v>1667</v>
      </c>
      <c r="N3988" s="2" t="s">
        <v>457</v>
      </c>
      <c r="O3988" s="3">
        <v>1</v>
      </c>
      <c r="P3988" s="3">
        <v>910.47659999999996</v>
      </c>
      <c r="Q3988" s="3">
        <v>845</v>
      </c>
      <c r="R3988" s="3">
        <v>845</v>
      </c>
      <c r="S3988" s="3">
        <v>-65.476600000000005</v>
      </c>
      <c r="T3988" s="3">
        <v>-65.48</v>
      </c>
      <c r="U3988" s="3">
        <v>-7.74</v>
      </c>
      <c r="V3988" s="2" t="s">
        <v>235</v>
      </c>
      <c r="W3988" s="2" t="s">
        <v>236</v>
      </c>
      <c r="X3988" s="2" t="s">
        <v>33</v>
      </c>
      <c r="Y3988" s="19" t="str">
        <f>VLOOKUP(G3988,'Verweis Kd-Gruppe'!$A$2:$B$8,2,FALSE)</f>
        <v>GRK</v>
      </c>
      <c r="Z3988" s="19" t="str">
        <f>VLOOKUP(J3988,'Verweis Art-Gruppe'!$A$2:$B$15,2,FALSE)</f>
        <v>Geräte</v>
      </c>
      <c r="AA3988" s="19" t="str">
        <f>VLOOKUP(W3988,'Verweis Vertreter'!$A$2:$B$24,2,FALSE)</f>
        <v>Patrick Verfürth</v>
      </c>
      <c r="AB3988" s="12">
        <f t="shared" si="558"/>
        <v>1</v>
      </c>
      <c r="AC3988" s="12">
        <f t="shared" si="563"/>
        <v>910.47659999999996</v>
      </c>
      <c r="AD3988" s="12">
        <f t="shared" si="564"/>
        <v>845</v>
      </c>
      <c r="AE3988" s="12">
        <f t="shared" si="559"/>
        <v>845</v>
      </c>
      <c r="AF3988" s="12">
        <f t="shared" si="560"/>
        <v>-65.476600000000005</v>
      </c>
      <c r="AG3988" s="12">
        <f t="shared" si="561"/>
        <v>-65.48</v>
      </c>
      <c r="AH3988" s="9">
        <f t="shared" si="565"/>
        <v>-7.7491124260355038E-2</v>
      </c>
      <c r="AI3988" s="14">
        <f>VLOOKUP(E3988,'Verweis Faktor'!$A:$B,2,FALSE)</f>
        <v>1</v>
      </c>
      <c r="AJ3988" s="14"/>
      <c r="AK3988" s="14" t="str">
        <f>IF(AL3988="Ja","Versandkosten",VLOOKUP(E3988,'Verweis Belegart'!$A$2:$B$9,2,FALSE))</f>
        <v>Hardware</v>
      </c>
      <c r="AL3988" s="14" t="str">
        <f t="shared" si="566"/>
        <v>Nein</v>
      </c>
      <c r="AM3988" s="14" t="str">
        <f t="shared" si="562"/>
        <v>Negativ</v>
      </c>
    </row>
    <row r="3989" spans="1:39" ht="17.25" customHeight="1" x14ac:dyDescent="0.35">
      <c r="A3989" s="17">
        <v>14574013</v>
      </c>
      <c r="B3989" s="2" t="s">
        <v>2197</v>
      </c>
      <c r="C3989" s="1">
        <v>2025001</v>
      </c>
      <c r="D3989" s="1">
        <v>2001030</v>
      </c>
      <c r="E3989" s="2" t="s">
        <v>34</v>
      </c>
      <c r="F3989" s="2" t="s">
        <v>142</v>
      </c>
      <c r="G3989" s="2" t="s">
        <v>25</v>
      </c>
      <c r="H3989" s="2" t="s">
        <v>1363</v>
      </c>
      <c r="I3989" s="2" t="s">
        <v>1364</v>
      </c>
      <c r="J3989" s="2" t="s">
        <v>103</v>
      </c>
      <c r="K3989" s="2" t="s">
        <v>28</v>
      </c>
      <c r="L3989" s="2" t="s">
        <v>2066</v>
      </c>
      <c r="M3989" s="2" t="s">
        <v>2067</v>
      </c>
      <c r="N3989" s="2" t="s">
        <v>670</v>
      </c>
      <c r="O3989" s="3">
        <v>1</v>
      </c>
      <c r="P3989" s="3">
        <v>327</v>
      </c>
      <c r="Q3989" s="3">
        <v>365</v>
      </c>
      <c r="R3989" s="3">
        <v>365</v>
      </c>
      <c r="S3989" s="3">
        <v>38</v>
      </c>
      <c r="T3989" s="3">
        <v>38</v>
      </c>
      <c r="U3989" s="3">
        <v>10.41</v>
      </c>
      <c r="V3989" s="2" t="s">
        <v>413</v>
      </c>
      <c r="W3989" s="2" t="s">
        <v>414</v>
      </c>
      <c r="X3989" s="2" t="s">
        <v>724</v>
      </c>
      <c r="Y3989" s="19" t="str">
        <f>VLOOKUP(G3989,'Verweis Kd-Gruppe'!$A$2:$B$8,2,FALSE)</f>
        <v>FHK</v>
      </c>
      <c r="Z3989" s="19" t="str">
        <f>VLOOKUP(J3989,'Verweis Art-Gruppe'!$A$2:$B$15,2,FALSE)</f>
        <v>Geräte</v>
      </c>
      <c r="AA3989" s="19" t="str">
        <f>VLOOKUP(W3989,'Verweis Vertreter'!$A$2:$B$24,2,FALSE)</f>
        <v>Zentrale</v>
      </c>
      <c r="AB3989" s="12">
        <f t="shared" si="558"/>
        <v>1</v>
      </c>
      <c r="AC3989" s="12">
        <f t="shared" si="563"/>
        <v>327</v>
      </c>
      <c r="AD3989" s="12">
        <f t="shared" si="564"/>
        <v>365</v>
      </c>
      <c r="AE3989" s="12">
        <f t="shared" si="559"/>
        <v>365</v>
      </c>
      <c r="AF3989" s="12">
        <f t="shared" si="560"/>
        <v>38</v>
      </c>
      <c r="AG3989" s="12">
        <f t="shared" si="561"/>
        <v>38</v>
      </c>
      <c r="AH3989" s="9">
        <f t="shared" si="565"/>
        <v>0.10410958904109589</v>
      </c>
      <c r="AI3989" s="14">
        <f>VLOOKUP(E3989,'Verweis Faktor'!$A:$B,2,FALSE)</f>
        <v>1</v>
      </c>
      <c r="AJ3989" s="14"/>
      <c r="AK3989" s="14" t="str">
        <f>IF(AL3989="Ja","Versandkosten",VLOOKUP(E3989,'Verweis Belegart'!$A$2:$B$9,2,FALSE))</f>
        <v>Hardware</v>
      </c>
      <c r="AL3989" s="14" t="str">
        <f t="shared" si="566"/>
        <v>Nein</v>
      </c>
      <c r="AM3989" s="14" t="str">
        <f t="shared" si="562"/>
        <v>Positiv</v>
      </c>
    </row>
    <row r="3990" spans="1:39" ht="17.25" customHeight="1" x14ac:dyDescent="0.35">
      <c r="A3990" s="17">
        <v>14574016</v>
      </c>
      <c r="B3990" s="2" t="s">
        <v>2197</v>
      </c>
      <c r="C3990" s="1">
        <v>2025001</v>
      </c>
      <c r="D3990" s="1">
        <v>2001031</v>
      </c>
      <c r="E3990" s="2" t="s">
        <v>34</v>
      </c>
      <c r="F3990" s="2" t="s">
        <v>182</v>
      </c>
      <c r="G3990" s="2" t="s">
        <v>36</v>
      </c>
      <c r="H3990" s="2" t="s">
        <v>1594</v>
      </c>
      <c r="I3990" s="2" t="s">
        <v>1595</v>
      </c>
      <c r="J3990" s="2" t="s">
        <v>103</v>
      </c>
      <c r="K3990" s="2" t="s">
        <v>28</v>
      </c>
      <c r="L3990" s="2" t="s">
        <v>205</v>
      </c>
      <c r="M3990" s="2" t="s">
        <v>206</v>
      </c>
      <c r="N3990" s="2" t="s">
        <v>207</v>
      </c>
      <c r="O3990" s="3">
        <v>100</v>
      </c>
      <c r="P3990" s="3">
        <v>112.0598</v>
      </c>
      <c r="Q3990" s="3">
        <v>122</v>
      </c>
      <c r="R3990" s="3">
        <v>12200</v>
      </c>
      <c r="S3990" s="3">
        <v>9.9402000000000008</v>
      </c>
      <c r="T3990" s="3">
        <v>994.02</v>
      </c>
      <c r="U3990" s="3">
        <v>8.14</v>
      </c>
      <c r="V3990" s="2" t="s">
        <v>42</v>
      </c>
      <c r="W3990" s="2" t="s">
        <v>43</v>
      </c>
      <c r="X3990" s="2"/>
      <c r="Y3990" s="19" t="str">
        <f>VLOOKUP(G3990,'Verweis Kd-Gruppe'!$A$2:$B$8,2,FALSE)</f>
        <v>GRK</v>
      </c>
      <c r="Z3990" s="19" t="str">
        <f>VLOOKUP(J3990,'Verweis Art-Gruppe'!$A$2:$B$15,2,FALSE)</f>
        <v>Geräte</v>
      </c>
      <c r="AA3990" s="19" t="str">
        <f>VLOOKUP(W3990,'Verweis Vertreter'!$A$2:$B$24,2,FALSE)</f>
        <v>Sebastian Faber</v>
      </c>
      <c r="AB3990" s="12">
        <f t="shared" si="558"/>
        <v>100</v>
      </c>
      <c r="AC3990" s="12">
        <f t="shared" si="563"/>
        <v>112.0598</v>
      </c>
      <c r="AD3990" s="12">
        <f t="shared" si="564"/>
        <v>122</v>
      </c>
      <c r="AE3990" s="12">
        <f t="shared" si="559"/>
        <v>12200</v>
      </c>
      <c r="AF3990" s="12">
        <f t="shared" si="560"/>
        <v>9.9402000000000008</v>
      </c>
      <c r="AG3990" s="12">
        <f t="shared" si="561"/>
        <v>994.02</v>
      </c>
      <c r="AH3990" s="9">
        <f t="shared" si="565"/>
        <v>8.1477049180327873E-2</v>
      </c>
      <c r="AI3990" s="14">
        <f>VLOOKUP(E3990,'Verweis Faktor'!$A:$B,2,FALSE)</f>
        <v>1</v>
      </c>
      <c r="AJ3990" s="14"/>
      <c r="AK3990" s="14" t="str">
        <f>IF(AL3990="Ja","Versandkosten",VLOOKUP(E3990,'Verweis Belegart'!$A$2:$B$9,2,FALSE))</f>
        <v>Hardware</v>
      </c>
      <c r="AL3990" s="14" t="str">
        <f t="shared" si="566"/>
        <v>Nein</v>
      </c>
      <c r="AM3990" s="14" t="str">
        <f t="shared" si="562"/>
        <v>Positiv</v>
      </c>
    </row>
    <row r="3991" spans="1:39" ht="17.25" customHeight="1" x14ac:dyDescent="0.35">
      <c r="A3991" s="17">
        <v>14574016</v>
      </c>
      <c r="B3991" s="2" t="s">
        <v>2197</v>
      </c>
      <c r="C3991" s="1">
        <v>2025001</v>
      </c>
      <c r="D3991" s="1">
        <v>2001031</v>
      </c>
      <c r="E3991" s="2" t="s">
        <v>34</v>
      </c>
      <c r="F3991" s="2" t="s">
        <v>182</v>
      </c>
      <c r="G3991" s="2" t="s">
        <v>36</v>
      </c>
      <c r="H3991" s="2" t="s">
        <v>1594</v>
      </c>
      <c r="I3991" s="2" t="s">
        <v>1595</v>
      </c>
      <c r="J3991" s="2" t="s">
        <v>103</v>
      </c>
      <c r="K3991" s="2" t="s">
        <v>45</v>
      </c>
      <c r="L3991" s="2" t="s">
        <v>1556</v>
      </c>
      <c r="M3991" s="2" t="s">
        <v>1557</v>
      </c>
      <c r="N3991" s="2" t="s">
        <v>481</v>
      </c>
      <c r="O3991" s="3">
        <v>20</v>
      </c>
      <c r="P3991" s="3">
        <v>109</v>
      </c>
      <c r="Q3991" s="3">
        <v>122</v>
      </c>
      <c r="R3991" s="3">
        <v>2440</v>
      </c>
      <c r="S3991" s="3">
        <v>13</v>
      </c>
      <c r="T3991" s="3">
        <v>260</v>
      </c>
      <c r="U3991" s="3">
        <v>10.65</v>
      </c>
      <c r="V3991" s="2" t="s">
        <v>42</v>
      </c>
      <c r="W3991" s="2" t="s">
        <v>43</v>
      </c>
      <c r="X3991" s="2"/>
      <c r="Y3991" s="19" t="str">
        <f>VLOOKUP(G3991,'Verweis Kd-Gruppe'!$A$2:$B$8,2,FALSE)</f>
        <v>GRK</v>
      </c>
      <c r="Z3991" s="19" t="str">
        <f>VLOOKUP(J3991,'Verweis Art-Gruppe'!$A$2:$B$15,2,FALSE)</f>
        <v>Geräte</v>
      </c>
      <c r="AA3991" s="19" t="str">
        <f>VLOOKUP(W3991,'Verweis Vertreter'!$A$2:$B$24,2,FALSE)</f>
        <v>Sebastian Faber</v>
      </c>
      <c r="AB3991" s="12">
        <f t="shared" si="558"/>
        <v>20</v>
      </c>
      <c r="AC3991" s="12">
        <f t="shared" si="563"/>
        <v>109</v>
      </c>
      <c r="AD3991" s="12">
        <f t="shared" si="564"/>
        <v>122</v>
      </c>
      <c r="AE3991" s="12">
        <f t="shared" si="559"/>
        <v>2440</v>
      </c>
      <c r="AF3991" s="12">
        <f t="shared" si="560"/>
        <v>13</v>
      </c>
      <c r="AG3991" s="12">
        <f t="shared" si="561"/>
        <v>260</v>
      </c>
      <c r="AH3991" s="9">
        <f t="shared" si="565"/>
        <v>0.10655737704918032</v>
      </c>
      <c r="AI3991" s="14">
        <f>VLOOKUP(E3991,'Verweis Faktor'!$A:$B,2,FALSE)</f>
        <v>1</v>
      </c>
      <c r="AJ3991" s="14"/>
      <c r="AK3991" s="14" t="str">
        <f>IF(AL3991="Ja","Versandkosten",VLOOKUP(E3991,'Verweis Belegart'!$A$2:$B$9,2,FALSE))</f>
        <v>Hardware</v>
      </c>
      <c r="AL3991" s="14" t="str">
        <f t="shared" si="566"/>
        <v>Nein</v>
      </c>
      <c r="AM3991" s="14" t="str">
        <f t="shared" si="562"/>
        <v>Positiv</v>
      </c>
    </row>
    <row r="3992" spans="1:39" ht="17.25" customHeight="1" x14ac:dyDescent="0.35">
      <c r="A3992" s="17">
        <v>14574016</v>
      </c>
      <c r="B3992" s="2" t="s">
        <v>2197</v>
      </c>
      <c r="C3992" s="1">
        <v>2025001</v>
      </c>
      <c r="D3992" s="1">
        <v>2001031</v>
      </c>
      <c r="E3992" s="2" t="s">
        <v>34</v>
      </c>
      <c r="F3992" s="2" t="s">
        <v>182</v>
      </c>
      <c r="G3992" s="2" t="s">
        <v>36</v>
      </c>
      <c r="H3992" s="2" t="s">
        <v>1594</v>
      </c>
      <c r="I3992" s="2" t="s">
        <v>1595</v>
      </c>
      <c r="J3992" s="2" t="s">
        <v>103</v>
      </c>
      <c r="K3992" s="2" t="s">
        <v>49</v>
      </c>
      <c r="L3992" s="2" t="s">
        <v>1558</v>
      </c>
      <c r="M3992" s="2" t="s">
        <v>1559</v>
      </c>
      <c r="N3992" s="2" t="s">
        <v>481</v>
      </c>
      <c r="O3992" s="3">
        <v>100</v>
      </c>
      <c r="P3992" s="3">
        <v>109</v>
      </c>
      <c r="Q3992" s="3">
        <v>122</v>
      </c>
      <c r="R3992" s="3">
        <v>12200</v>
      </c>
      <c r="S3992" s="3">
        <v>13</v>
      </c>
      <c r="T3992" s="3">
        <v>1300</v>
      </c>
      <c r="U3992" s="3">
        <v>10.65</v>
      </c>
      <c r="V3992" s="2" t="s">
        <v>42</v>
      </c>
      <c r="W3992" s="2" t="s">
        <v>43</v>
      </c>
      <c r="X3992" s="2"/>
      <c r="Y3992" s="19" t="str">
        <f>VLOOKUP(G3992,'Verweis Kd-Gruppe'!$A$2:$B$8,2,FALSE)</f>
        <v>GRK</v>
      </c>
      <c r="Z3992" s="19" t="str">
        <f>VLOOKUP(J3992,'Verweis Art-Gruppe'!$A$2:$B$15,2,FALSE)</f>
        <v>Geräte</v>
      </c>
      <c r="AA3992" s="19" t="str">
        <f>VLOOKUP(W3992,'Verweis Vertreter'!$A$2:$B$24,2,FALSE)</f>
        <v>Sebastian Faber</v>
      </c>
      <c r="AB3992" s="12">
        <f t="shared" si="558"/>
        <v>100</v>
      </c>
      <c r="AC3992" s="12">
        <f t="shared" si="563"/>
        <v>109</v>
      </c>
      <c r="AD3992" s="12">
        <f t="shared" si="564"/>
        <v>122</v>
      </c>
      <c r="AE3992" s="12">
        <f t="shared" si="559"/>
        <v>12200</v>
      </c>
      <c r="AF3992" s="12">
        <f t="shared" si="560"/>
        <v>13</v>
      </c>
      <c r="AG3992" s="12">
        <f t="shared" si="561"/>
        <v>1300</v>
      </c>
      <c r="AH3992" s="9">
        <f t="shared" si="565"/>
        <v>0.10655737704918032</v>
      </c>
      <c r="AI3992" s="14">
        <f>VLOOKUP(E3992,'Verweis Faktor'!$A:$B,2,FALSE)</f>
        <v>1</v>
      </c>
      <c r="AJ3992" s="14"/>
      <c r="AK3992" s="14" t="str">
        <f>IF(AL3992="Ja","Versandkosten",VLOOKUP(E3992,'Verweis Belegart'!$A$2:$B$9,2,FALSE))</f>
        <v>Hardware</v>
      </c>
      <c r="AL3992" s="14" t="str">
        <f t="shared" si="566"/>
        <v>Nein</v>
      </c>
      <c r="AM3992" s="14" t="str">
        <f t="shared" si="562"/>
        <v>Positiv</v>
      </c>
    </row>
    <row r="3993" spans="1:39" ht="17.25" customHeight="1" x14ac:dyDescent="0.35">
      <c r="A3993" s="17">
        <v>14573995</v>
      </c>
      <c r="B3993" s="2" t="s">
        <v>2197</v>
      </c>
      <c r="C3993" s="1">
        <v>2025001</v>
      </c>
      <c r="D3993" s="1">
        <v>2001032</v>
      </c>
      <c r="E3993" s="2" t="s">
        <v>34</v>
      </c>
      <c r="F3993" s="2" t="s">
        <v>142</v>
      </c>
      <c r="G3993" s="2" t="s">
        <v>25</v>
      </c>
      <c r="H3993" s="2" t="s">
        <v>807</v>
      </c>
      <c r="I3993" s="2" t="s">
        <v>808</v>
      </c>
      <c r="J3993" s="2" t="s">
        <v>103</v>
      </c>
      <c r="K3993" s="2" t="s">
        <v>28</v>
      </c>
      <c r="L3993" s="2" t="s">
        <v>377</v>
      </c>
      <c r="M3993" s="2" t="s">
        <v>378</v>
      </c>
      <c r="N3993" s="2" t="s">
        <v>379</v>
      </c>
      <c r="O3993" s="3">
        <v>1</v>
      </c>
      <c r="P3993" s="3">
        <v>414.75200000000001</v>
      </c>
      <c r="Q3993" s="3">
        <v>444</v>
      </c>
      <c r="R3993" s="3">
        <v>444</v>
      </c>
      <c r="S3993" s="3">
        <v>29.248000000000001</v>
      </c>
      <c r="T3993" s="3">
        <v>29.25</v>
      </c>
      <c r="U3993" s="3">
        <v>6.58</v>
      </c>
      <c r="V3993" s="2" t="s">
        <v>427</v>
      </c>
      <c r="W3993" s="2" t="s">
        <v>428</v>
      </c>
      <c r="X3993" s="2" t="s">
        <v>702</v>
      </c>
      <c r="Y3993" s="19" t="str">
        <f>VLOOKUP(G3993,'Verweis Kd-Gruppe'!$A$2:$B$8,2,FALSE)</f>
        <v>FHK</v>
      </c>
      <c r="Z3993" s="19" t="str">
        <f>VLOOKUP(J3993,'Verweis Art-Gruppe'!$A$2:$B$15,2,FALSE)</f>
        <v>Geräte</v>
      </c>
      <c r="AA3993" s="19" t="str">
        <f>VLOOKUP(W3993,'Verweis Vertreter'!$A$2:$B$24,2,FALSE)</f>
        <v>Zentrale</v>
      </c>
      <c r="AB3993" s="12">
        <f t="shared" si="558"/>
        <v>1</v>
      </c>
      <c r="AC3993" s="12">
        <f t="shared" si="563"/>
        <v>414.75200000000001</v>
      </c>
      <c r="AD3993" s="12">
        <f t="shared" si="564"/>
        <v>444</v>
      </c>
      <c r="AE3993" s="12">
        <f t="shared" si="559"/>
        <v>444</v>
      </c>
      <c r="AF3993" s="12">
        <f t="shared" si="560"/>
        <v>29.248000000000001</v>
      </c>
      <c r="AG3993" s="12">
        <f t="shared" si="561"/>
        <v>29.25</v>
      </c>
      <c r="AH3993" s="9">
        <f t="shared" si="565"/>
        <v>6.5878378378378372E-2</v>
      </c>
      <c r="AI3993" s="14">
        <f>VLOOKUP(E3993,'Verweis Faktor'!$A:$B,2,FALSE)</f>
        <v>1</v>
      </c>
      <c r="AJ3993" s="14"/>
      <c r="AK3993" s="14" t="str">
        <f>IF(AL3993="Ja","Versandkosten",VLOOKUP(E3993,'Verweis Belegart'!$A$2:$B$9,2,FALSE))</f>
        <v>Hardware</v>
      </c>
      <c r="AL3993" s="14" t="str">
        <f t="shared" si="566"/>
        <v>Nein</v>
      </c>
      <c r="AM3993" s="14" t="str">
        <f t="shared" si="562"/>
        <v>Positiv</v>
      </c>
    </row>
    <row r="3994" spans="1:39" ht="17.25" customHeight="1" x14ac:dyDescent="0.35">
      <c r="A3994" s="17">
        <v>14574018</v>
      </c>
      <c r="B3994" s="2" t="s">
        <v>2197</v>
      </c>
      <c r="C3994" s="1">
        <v>2025001</v>
      </c>
      <c r="D3994" s="1">
        <v>2001033</v>
      </c>
      <c r="E3994" s="2" t="s">
        <v>34</v>
      </c>
      <c r="F3994" s="2" t="s">
        <v>142</v>
      </c>
      <c r="G3994" s="2" t="s">
        <v>25</v>
      </c>
      <c r="H3994" s="2" t="s">
        <v>896</v>
      </c>
      <c r="I3994" s="2" t="s">
        <v>897</v>
      </c>
      <c r="J3994" s="2" t="s">
        <v>103</v>
      </c>
      <c r="K3994" s="2" t="s">
        <v>28</v>
      </c>
      <c r="L3994" s="2" t="s">
        <v>1558</v>
      </c>
      <c r="M3994" s="2" t="s">
        <v>1559</v>
      </c>
      <c r="N3994" s="2" t="s">
        <v>481</v>
      </c>
      <c r="O3994" s="3">
        <v>5</v>
      </c>
      <c r="P3994" s="3">
        <v>109</v>
      </c>
      <c r="Q3994" s="3">
        <v>129</v>
      </c>
      <c r="R3994" s="3">
        <v>645</v>
      </c>
      <c r="S3994" s="3">
        <v>20</v>
      </c>
      <c r="T3994" s="3">
        <v>100</v>
      </c>
      <c r="U3994" s="3">
        <v>15.5</v>
      </c>
      <c r="V3994" s="2" t="s">
        <v>427</v>
      </c>
      <c r="W3994" s="2" t="s">
        <v>428</v>
      </c>
      <c r="X3994" s="2" t="s">
        <v>419</v>
      </c>
      <c r="Y3994" s="19" t="str">
        <f>VLOOKUP(G3994,'Verweis Kd-Gruppe'!$A$2:$B$8,2,FALSE)</f>
        <v>FHK</v>
      </c>
      <c r="Z3994" s="19" t="str">
        <f>VLOOKUP(J3994,'Verweis Art-Gruppe'!$A$2:$B$15,2,FALSE)</f>
        <v>Geräte</v>
      </c>
      <c r="AA3994" s="19" t="str">
        <f>VLOOKUP(W3994,'Verweis Vertreter'!$A$2:$B$24,2,FALSE)</f>
        <v>Zentrale</v>
      </c>
      <c r="AB3994" s="12">
        <f t="shared" si="558"/>
        <v>5</v>
      </c>
      <c r="AC3994" s="12">
        <f t="shared" si="563"/>
        <v>109</v>
      </c>
      <c r="AD3994" s="12">
        <f t="shared" si="564"/>
        <v>129</v>
      </c>
      <c r="AE3994" s="12">
        <f t="shared" si="559"/>
        <v>645</v>
      </c>
      <c r="AF3994" s="12">
        <f t="shared" si="560"/>
        <v>20</v>
      </c>
      <c r="AG3994" s="12">
        <f t="shared" si="561"/>
        <v>100</v>
      </c>
      <c r="AH3994" s="9">
        <f t="shared" si="565"/>
        <v>0.15503875968992248</v>
      </c>
      <c r="AI3994" s="14">
        <f>VLOOKUP(E3994,'Verweis Faktor'!$A:$B,2,FALSE)</f>
        <v>1</v>
      </c>
      <c r="AJ3994" s="14"/>
      <c r="AK3994" s="14" t="str">
        <f>IF(AL3994="Ja","Versandkosten",VLOOKUP(E3994,'Verweis Belegart'!$A$2:$B$9,2,FALSE))</f>
        <v>Hardware</v>
      </c>
      <c r="AL3994" s="14" t="str">
        <f t="shared" si="566"/>
        <v>Nein</v>
      </c>
      <c r="AM3994" s="14" t="str">
        <f t="shared" si="562"/>
        <v>Positiv</v>
      </c>
    </row>
    <row r="3995" spans="1:39" ht="17.25" customHeight="1" x14ac:dyDescent="0.35">
      <c r="A3995" s="17">
        <v>14573976</v>
      </c>
      <c r="B3995" s="2" t="s">
        <v>2197</v>
      </c>
      <c r="C3995" s="1">
        <v>2025001</v>
      </c>
      <c r="D3995" s="1">
        <v>2001034</v>
      </c>
      <c r="E3995" s="2" t="s">
        <v>34</v>
      </c>
      <c r="F3995" s="2" t="s">
        <v>142</v>
      </c>
      <c r="G3995" s="2" t="s">
        <v>25</v>
      </c>
      <c r="H3995" s="2" t="s">
        <v>1359</v>
      </c>
      <c r="I3995" s="2" t="s">
        <v>1360</v>
      </c>
      <c r="J3995" s="2" t="s">
        <v>2228</v>
      </c>
      <c r="K3995" s="2" t="s">
        <v>28</v>
      </c>
      <c r="L3995" s="2" t="s">
        <v>2374</v>
      </c>
      <c r="M3995" s="2" t="s">
        <v>2375</v>
      </c>
      <c r="N3995" s="2" t="s">
        <v>2375</v>
      </c>
      <c r="O3995" s="3">
        <v>12</v>
      </c>
      <c r="P3995" s="3">
        <v>0</v>
      </c>
      <c r="Q3995" s="3">
        <v>0</v>
      </c>
      <c r="R3995" s="3">
        <v>0</v>
      </c>
      <c r="S3995" s="3"/>
      <c r="T3995" s="3">
        <v>0</v>
      </c>
      <c r="U3995" s="3"/>
      <c r="V3995" s="2" t="s">
        <v>413</v>
      </c>
      <c r="W3995" s="2" t="s">
        <v>414</v>
      </c>
      <c r="X3995" s="2" t="s">
        <v>702</v>
      </c>
      <c r="Y3995" s="19" t="str">
        <f>VLOOKUP(G3995,'Verweis Kd-Gruppe'!$A$2:$B$8,2,FALSE)</f>
        <v>FHK</v>
      </c>
      <c r="Z3995" s="19" t="str">
        <f>VLOOKUP(J3995,'Verweis Art-Gruppe'!$A$2:$B$15,2,FALSE)</f>
        <v>Marketing</v>
      </c>
      <c r="AA3995" s="19" t="str">
        <f>VLOOKUP(W3995,'Verweis Vertreter'!$A$2:$B$24,2,FALSE)</f>
        <v>Zentrale</v>
      </c>
      <c r="AB3995" s="12">
        <f t="shared" si="558"/>
        <v>12</v>
      </c>
      <c r="AC3995" s="12">
        <f t="shared" si="563"/>
        <v>0</v>
      </c>
      <c r="AD3995" s="12">
        <f t="shared" si="564"/>
        <v>0</v>
      </c>
      <c r="AE3995" s="12">
        <f t="shared" si="559"/>
        <v>0</v>
      </c>
      <c r="AF3995" s="12">
        <f t="shared" si="560"/>
        <v>0</v>
      </c>
      <c r="AG3995" s="12">
        <f t="shared" si="561"/>
        <v>0</v>
      </c>
      <c r="AH3995" s="9">
        <f t="shared" si="565"/>
        <v>0</v>
      </c>
      <c r="AI3995" s="14">
        <f>VLOOKUP(E3995,'Verweis Faktor'!$A:$B,2,FALSE)</f>
        <v>1</v>
      </c>
      <c r="AJ3995" s="14"/>
      <c r="AK3995" s="14" t="str">
        <f>IF(AL3995="Ja","Versandkosten",VLOOKUP(E3995,'Verweis Belegart'!$A$2:$B$9,2,FALSE))</f>
        <v>Hardware</v>
      </c>
      <c r="AL3995" s="14" t="str">
        <f t="shared" si="566"/>
        <v>Nein</v>
      </c>
      <c r="AM3995" s="14" t="str">
        <f t="shared" si="562"/>
        <v>Positiv</v>
      </c>
    </row>
    <row r="3996" spans="1:39" ht="17.25" customHeight="1" x14ac:dyDescent="0.35">
      <c r="A3996" s="17">
        <v>14573978</v>
      </c>
      <c r="B3996" s="2" t="s">
        <v>2197</v>
      </c>
      <c r="C3996" s="1">
        <v>2025001</v>
      </c>
      <c r="D3996" s="1">
        <v>2001035</v>
      </c>
      <c r="E3996" s="2" t="s">
        <v>34</v>
      </c>
      <c r="F3996" s="2" t="s">
        <v>142</v>
      </c>
      <c r="G3996" s="2" t="s">
        <v>25</v>
      </c>
      <c r="H3996" s="2" t="s">
        <v>1359</v>
      </c>
      <c r="I3996" s="2" t="s">
        <v>1360</v>
      </c>
      <c r="J3996" s="2" t="s">
        <v>2228</v>
      </c>
      <c r="K3996" s="2" t="s">
        <v>28</v>
      </c>
      <c r="L3996" s="2" t="s">
        <v>2374</v>
      </c>
      <c r="M3996" s="2" t="s">
        <v>2375</v>
      </c>
      <c r="N3996" s="2" t="s">
        <v>2375</v>
      </c>
      <c r="O3996" s="3">
        <v>12</v>
      </c>
      <c r="P3996" s="3">
        <v>0</v>
      </c>
      <c r="Q3996" s="3">
        <v>0</v>
      </c>
      <c r="R3996" s="3">
        <v>0</v>
      </c>
      <c r="S3996" s="3"/>
      <c r="T3996" s="3">
        <v>0</v>
      </c>
      <c r="U3996" s="3"/>
      <c r="V3996" s="2" t="s">
        <v>413</v>
      </c>
      <c r="W3996" s="2" t="s">
        <v>414</v>
      </c>
      <c r="X3996" s="2" t="s">
        <v>702</v>
      </c>
      <c r="Y3996" s="19" t="str">
        <f>VLOOKUP(G3996,'Verweis Kd-Gruppe'!$A$2:$B$8,2,FALSE)</f>
        <v>FHK</v>
      </c>
      <c r="Z3996" s="19" t="str">
        <f>VLOOKUP(J3996,'Verweis Art-Gruppe'!$A$2:$B$15,2,FALSE)</f>
        <v>Marketing</v>
      </c>
      <c r="AA3996" s="19" t="str">
        <f>VLOOKUP(W3996,'Verweis Vertreter'!$A$2:$B$24,2,FALSE)</f>
        <v>Zentrale</v>
      </c>
      <c r="AB3996" s="12">
        <f t="shared" si="558"/>
        <v>12</v>
      </c>
      <c r="AC3996" s="12">
        <f t="shared" si="563"/>
        <v>0</v>
      </c>
      <c r="AD3996" s="12">
        <f t="shared" si="564"/>
        <v>0</v>
      </c>
      <c r="AE3996" s="12">
        <f t="shared" si="559"/>
        <v>0</v>
      </c>
      <c r="AF3996" s="12">
        <f t="shared" si="560"/>
        <v>0</v>
      </c>
      <c r="AG3996" s="12">
        <f t="shared" si="561"/>
        <v>0</v>
      </c>
      <c r="AH3996" s="9">
        <f t="shared" si="565"/>
        <v>0</v>
      </c>
      <c r="AI3996" s="14">
        <f>VLOOKUP(E3996,'Verweis Faktor'!$A:$B,2,FALSE)</f>
        <v>1</v>
      </c>
      <c r="AJ3996" s="14"/>
      <c r="AK3996" s="14" t="str">
        <f>IF(AL3996="Ja","Versandkosten",VLOOKUP(E3996,'Verweis Belegart'!$A$2:$B$9,2,FALSE))</f>
        <v>Hardware</v>
      </c>
      <c r="AL3996" s="14" t="str">
        <f t="shared" si="566"/>
        <v>Nein</v>
      </c>
      <c r="AM3996" s="14" t="str">
        <f t="shared" si="562"/>
        <v>Positiv</v>
      </c>
    </row>
    <row r="3997" spans="1:39" ht="17.25" customHeight="1" x14ac:dyDescent="0.35">
      <c r="A3997" s="17">
        <v>14573907</v>
      </c>
      <c r="B3997" s="2" t="s">
        <v>2197</v>
      </c>
      <c r="C3997" s="1">
        <v>2025001</v>
      </c>
      <c r="D3997" s="1">
        <v>2001036</v>
      </c>
      <c r="E3997" s="2" t="s">
        <v>34</v>
      </c>
      <c r="F3997" s="2" t="s">
        <v>53</v>
      </c>
      <c r="G3997" s="2" t="s">
        <v>66</v>
      </c>
      <c r="H3997" s="2" t="s">
        <v>1132</v>
      </c>
      <c r="I3997" s="2" t="s">
        <v>1133</v>
      </c>
      <c r="J3997" s="2" t="s">
        <v>103</v>
      </c>
      <c r="K3997" s="2" t="s">
        <v>28</v>
      </c>
      <c r="L3997" s="2" t="s">
        <v>1403</v>
      </c>
      <c r="M3997" s="2" t="s">
        <v>1404</v>
      </c>
      <c r="N3997" s="2" t="s">
        <v>1405</v>
      </c>
      <c r="O3997" s="3">
        <v>3</v>
      </c>
      <c r="P3997" s="3">
        <v>360.71789999999999</v>
      </c>
      <c r="Q3997" s="3">
        <v>375</v>
      </c>
      <c r="R3997" s="3">
        <v>1125</v>
      </c>
      <c r="S3997" s="3">
        <v>14.2821</v>
      </c>
      <c r="T3997" s="3">
        <v>42.85</v>
      </c>
      <c r="U3997" s="3">
        <v>3.8</v>
      </c>
      <c r="V3997" s="2" t="s">
        <v>855</v>
      </c>
      <c r="W3997" s="2" t="s">
        <v>856</v>
      </c>
      <c r="X3997" s="2" t="s">
        <v>72</v>
      </c>
      <c r="Y3997" s="19" t="str">
        <f>VLOOKUP(G3997,'Verweis Kd-Gruppe'!$A$2:$B$8,2,FALSE)</f>
        <v>EXP</v>
      </c>
      <c r="Z3997" s="19" t="str">
        <f>VLOOKUP(J3997,'Verweis Art-Gruppe'!$A$2:$B$15,2,FALSE)</f>
        <v>Geräte</v>
      </c>
      <c r="AA3997" s="19" t="str">
        <f>VLOOKUP(W3997,'Verweis Vertreter'!$A$2:$B$24,2,FALSE)</f>
        <v>Chahid Drimani</v>
      </c>
      <c r="AB3997" s="12">
        <f t="shared" si="558"/>
        <v>3</v>
      </c>
      <c r="AC3997" s="12">
        <f t="shared" si="563"/>
        <v>360.71789999999999</v>
      </c>
      <c r="AD3997" s="12">
        <f t="shared" si="564"/>
        <v>375</v>
      </c>
      <c r="AE3997" s="12">
        <f t="shared" si="559"/>
        <v>1125</v>
      </c>
      <c r="AF3997" s="12">
        <f t="shared" si="560"/>
        <v>14.2821</v>
      </c>
      <c r="AG3997" s="12">
        <f t="shared" si="561"/>
        <v>42.85</v>
      </c>
      <c r="AH3997" s="9">
        <f t="shared" si="565"/>
        <v>3.8088888888888887E-2</v>
      </c>
      <c r="AI3997" s="14">
        <f>VLOOKUP(E3997,'Verweis Faktor'!$A:$B,2,FALSE)</f>
        <v>1</v>
      </c>
      <c r="AJ3997" s="14"/>
      <c r="AK3997" s="14" t="str">
        <f>IF(AL3997="Ja","Versandkosten",VLOOKUP(E3997,'Verweis Belegart'!$A$2:$B$9,2,FALSE))</f>
        <v>Hardware</v>
      </c>
      <c r="AL3997" s="14" t="str">
        <f t="shared" si="566"/>
        <v>Nein</v>
      </c>
      <c r="AM3997" s="14" t="str">
        <f t="shared" si="562"/>
        <v>Positiv</v>
      </c>
    </row>
    <row r="3998" spans="1:39" ht="17.25" customHeight="1" x14ac:dyDescent="0.35">
      <c r="A3998" s="17">
        <v>14573907</v>
      </c>
      <c r="B3998" s="2" t="s">
        <v>2197</v>
      </c>
      <c r="C3998" s="1">
        <v>2025001</v>
      </c>
      <c r="D3998" s="1">
        <v>2001036</v>
      </c>
      <c r="E3998" s="2" t="s">
        <v>34</v>
      </c>
      <c r="F3998" s="2" t="s">
        <v>53</v>
      </c>
      <c r="G3998" s="2" t="s">
        <v>66</v>
      </c>
      <c r="H3998" s="2" t="s">
        <v>1132</v>
      </c>
      <c r="I3998" s="2" t="s">
        <v>1133</v>
      </c>
      <c r="J3998" s="2" t="s">
        <v>103</v>
      </c>
      <c r="K3998" s="2" t="s">
        <v>45</v>
      </c>
      <c r="L3998" s="2" t="s">
        <v>387</v>
      </c>
      <c r="M3998" s="2" t="s">
        <v>388</v>
      </c>
      <c r="N3998" s="2" t="s">
        <v>292</v>
      </c>
      <c r="O3998" s="3">
        <v>1</v>
      </c>
      <c r="P3998" s="3">
        <v>895.92759999999998</v>
      </c>
      <c r="Q3998" s="3">
        <v>915</v>
      </c>
      <c r="R3998" s="3">
        <v>915</v>
      </c>
      <c r="S3998" s="3">
        <v>19.072399999999998</v>
      </c>
      <c r="T3998" s="3">
        <v>19.07</v>
      </c>
      <c r="U3998" s="3">
        <v>2.08</v>
      </c>
      <c r="V3998" s="2" t="s">
        <v>855</v>
      </c>
      <c r="W3998" s="2" t="s">
        <v>856</v>
      </c>
      <c r="X3998" s="2" t="s">
        <v>72</v>
      </c>
      <c r="Y3998" s="19" t="str">
        <f>VLOOKUP(G3998,'Verweis Kd-Gruppe'!$A$2:$B$8,2,FALSE)</f>
        <v>EXP</v>
      </c>
      <c r="Z3998" s="19" t="str">
        <f>VLOOKUP(J3998,'Verweis Art-Gruppe'!$A$2:$B$15,2,FALSE)</f>
        <v>Geräte</v>
      </c>
      <c r="AA3998" s="19" t="str">
        <f>VLOOKUP(W3998,'Verweis Vertreter'!$A$2:$B$24,2,FALSE)</f>
        <v>Chahid Drimani</v>
      </c>
      <c r="AB3998" s="12">
        <f t="shared" si="558"/>
        <v>1</v>
      </c>
      <c r="AC3998" s="12">
        <f t="shared" si="563"/>
        <v>895.92759999999998</v>
      </c>
      <c r="AD3998" s="12">
        <f t="shared" si="564"/>
        <v>915</v>
      </c>
      <c r="AE3998" s="12">
        <f t="shared" si="559"/>
        <v>915</v>
      </c>
      <c r="AF3998" s="12">
        <f t="shared" si="560"/>
        <v>19.072399999999998</v>
      </c>
      <c r="AG3998" s="12">
        <f t="shared" si="561"/>
        <v>19.07</v>
      </c>
      <c r="AH3998" s="9">
        <f t="shared" si="565"/>
        <v>2.084153005464481E-2</v>
      </c>
      <c r="AI3998" s="14">
        <f>VLOOKUP(E3998,'Verweis Faktor'!$A:$B,2,FALSE)</f>
        <v>1</v>
      </c>
      <c r="AJ3998" s="14"/>
      <c r="AK3998" s="14" t="str">
        <f>IF(AL3998="Ja","Versandkosten",VLOOKUP(E3998,'Verweis Belegart'!$A$2:$B$9,2,FALSE))</f>
        <v>Hardware</v>
      </c>
      <c r="AL3998" s="14" t="str">
        <f t="shared" si="566"/>
        <v>Nein</v>
      </c>
      <c r="AM3998" s="14" t="str">
        <f t="shared" si="562"/>
        <v>Positiv</v>
      </c>
    </row>
    <row r="3999" spans="1:39" ht="17.25" customHeight="1" x14ac:dyDescent="0.35">
      <c r="A3999" s="17">
        <v>14573907</v>
      </c>
      <c r="B3999" s="2" t="s">
        <v>2197</v>
      </c>
      <c r="C3999" s="1">
        <v>2025001</v>
      </c>
      <c r="D3999" s="1">
        <v>2001036</v>
      </c>
      <c r="E3999" s="2" t="s">
        <v>34</v>
      </c>
      <c r="F3999" s="2" t="s">
        <v>53</v>
      </c>
      <c r="G3999" s="2" t="s">
        <v>66</v>
      </c>
      <c r="H3999" s="2" t="s">
        <v>1132</v>
      </c>
      <c r="I3999" s="2" t="s">
        <v>1133</v>
      </c>
      <c r="J3999" s="2" t="s">
        <v>103</v>
      </c>
      <c r="K3999" s="2" t="s">
        <v>49</v>
      </c>
      <c r="L3999" s="2" t="s">
        <v>269</v>
      </c>
      <c r="M3999" s="2" t="s">
        <v>270</v>
      </c>
      <c r="N3999" s="2" t="s">
        <v>271</v>
      </c>
      <c r="O3999" s="3">
        <v>1</v>
      </c>
      <c r="P3999" s="3">
        <v>417.46170000000001</v>
      </c>
      <c r="Q3999" s="3">
        <v>428</v>
      </c>
      <c r="R3999" s="3">
        <v>428</v>
      </c>
      <c r="S3999" s="3">
        <v>10.5383</v>
      </c>
      <c r="T3999" s="3">
        <v>10.54</v>
      </c>
      <c r="U3999" s="3">
        <v>2.46</v>
      </c>
      <c r="V3999" s="2" t="s">
        <v>855</v>
      </c>
      <c r="W3999" s="2" t="s">
        <v>856</v>
      </c>
      <c r="X3999" s="2" t="s">
        <v>72</v>
      </c>
      <c r="Y3999" s="19" t="str">
        <f>VLOOKUP(G3999,'Verweis Kd-Gruppe'!$A$2:$B$8,2,FALSE)</f>
        <v>EXP</v>
      </c>
      <c r="Z3999" s="19" t="str">
        <f>VLOOKUP(J3999,'Verweis Art-Gruppe'!$A$2:$B$15,2,FALSE)</f>
        <v>Geräte</v>
      </c>
      <c r="AA3999" s="19" t="str">
        <f>VLOOKUP(W3999,'Verweis Vertreter'!$A$2:$B$24,2,FALSE)</f>
        <v>Chahid Drimani</v>
      </c>
      <c r="AB3999" s="12">
        <f t="shared" si="558"/>
        <v>1</v>
      </c>
      <c r="AC3999" s="12">
        <f t="shared" si="563"/>
        <v>417.46170000000001</v>
      </c>
      <c r="AD3999" s="12">
        <f t="shared" si="564"/>
        <v>428</v>
      </c>
      <c r="AE3999" s="12">
        <f t="shared" si="559"/>
        <v>428</v>
      </c>
      <c r="AF3999" s="12">
        <f t="shared" si="560"/>
        <v>10.5383</v>
      </c>
      <c r="AG3999" s="12">
        <f t="shared" si="561"/>
        <v>10.54</v>
      </c>
      <c r="AH3999" s="9">
        <f t="shared" si="565"/>
        <v>2.4626168224299062E-2</v>
      </c>
      <c r="AI3999" s="14">
        <f>VLOOKUP(E3999,'Verweis Faktor'!$A:$B,2,FALSE)</f>
        <v>1</v>
      </c>
      <c r="AJ3999" s="14"/>
      <c r="AK3999" s="14" t="str">
        <f>IF(AL3999="Ja","Versandkosten",VLOOKUP(E3999,'Verweis Belegart'!$A$2:$B$9,2,FALSE))</f>
        <v>Hardware</v>
      </c>
      <c r="AL3999" s="14" t="str">
        <f t="shared" si="566"/>
        <v>Nein</v>
      </c>
      <c r="AM3999" s="14" t="str">
        <f t="shared" si="562"/>
        <v>Positiv</v>
      </c>
    </row>
    <row r="4000" spans="1:39" ht="17.25" customHeight="1" x14ac:dyDescent="0.35">
      <c r="A4000" s="17">
        <v>14573907</v>
      </c>
      <c r="B4000" s="2" t="s">
        <v>2197</v>
      </c>
      <c r="C4000" s="1">
        <v>2025001</v>
      </c>
      <c r="D4000" s="1">
        <v>2001036</v>
      </c>
      <c r="E4000" s="2" t="s">
        <v>34</v>
      </c>
      <c r="F4000" s="2" t="s">
        <v>53</v>
      </c>
      <c r="G4000" s="2" t="s">
        <v>66</v>
      </c>
      <c r="H4000" s="2" t="s">
        <v>1132</v>
      </c>
      <c r="I4000" s="2" t="s">
        <v>1133</v>
      </c>
      <c r="J4000" s="2" t="s">
        <v>103</v>
      </c>
      <c r="K4000" s="2" t="s">
        <v>79</v>
      </c>
      <c r="L4000" s="2" t="s">
        <v>1150</v>
      </c>
      <c r="M4000" s="2" t="s">
        <v>1151</v>
      </c>
      <c r="N4000" s="2" t="s">
        <v>1152</v>
      </c>
      <c r="O4000" s="3">
        <v>1</v>
      </c>
      <c r="P4000" s="3">
        <v>129.98869999999999</v>
      </c>
      <c r="Q4000" s="3">
        <v>145</v>
      </c>
      <c r="R4000" s="3">
        <v>145</v>
      </c>
      <c r="S4000" s="3">
        <v>15.0113</v>
      </c>
      <c r="T4000" s="3">
        <v>15.01</v>
      </c>
      <c r="U4000" s="3">
        <v>10.35</v>
      </c>
      <c r="V4000" s="2" t="s">
        <v>855</v>
      </c>
      <c r="W4000" s="2" t="s">
        <v>856</v>
      </c>
      <c r="X4000" s="2" t="s">
        <v>72</v>
      </c>
      <c r="Y4000" s="19" t="str">
        <f>VLOOKUP(G4000,'Verweis Kd-Gruppe'!$A$2:$B$8,2,FALSE)</f>
        <v>EXP</v>
      </c>
      <c r="Z4000" s="19" t="str">
        <f>VLOOKUP(J4000,'Verweis Art-Gruppe'!$A$2:$B$15,2,FALSE)</f>
        <v>Geräte</v>
      </c>
      <c r="AA4000" s="19" t="str">
        <f>VLOOKUP(W4000,'Verweis Vertreter'!$A$2:$B$24,2,FALSE)</f>
        <v>Chahid Drimani</v>
      </c>
      <c r="AB4000" s="12">
        <f t="shared" si="558"/>
        <v>1</v>
      </c>
      <c r="AC4000" s="12">
        <f t="shared" si="563"/>
        <v>129.98869999999999</v>
      </c>
      <c r="AD4000" s="12">
        <f t="shared" si="564"/>
        <v>145</v>
      </c>
      <c r="AE4000" s="12">
        <f t="shared" si="559"/>
        <v>145</v>
      </c>
      <c r="AF4000" s="12">
        <f t="shared" si="560"/>
        <v>15.0113</v>
      </c>
      <c r="AG4000" s="12">
        <f t="shared" si="561"/>
        <v>15.01</v>
      </c>
      <c r="AH4000" s="9">
        <f t="shared" si="565"/>
        <v>0.10351724137931034</v>
      </c>
      <c r="AI4000" s="14">
        <f>VLOOKUP(E4000,'Verweis Faktor'!$A:$B,2,FALSE)</f>
        <v>1</v>
      </c>
      <c r="AJ4000" s="14"/>
      <c r="AK4000" s="14" t="str">
        <f>IF(AL4000="Ja","Versandkosten",VLOOKUP(E4000,'Verweis Belegart'!$A$2:$B$9,2,FALSE))</f>
        <v>Hardware</v>
      </c>
      <c r="AL4000" s="14" t="str">
        <f t="shared" si="566"/>
        <v>Nein</v>
      </c>
      <c r="AM4000" s="14" t="str">
        <f t="shared" si="562"/>
        <v>Positiv</v>
      </c>
    </row>
    <row r="4001" spans="1:39" ht="17.25" customHeight="1" x14ac:dyDescent="0.35">
      <c r="A4001" s="17">
        <v>14573907</v>
      </c>
      <c r="B4001" s="2" t="s">
        <v>2197</v>
      </c>
      <c r="C4001" s="1">
        <v>2025001</v>
      </c>
      <c r="D4001" s="1">
        <v>2001036</v>
      </c>
      <c r="E4001" s="2" t="s">
        <v>34</v>
      </c>
      <c r="F4001" s="2" t="s">
        <v>53</v>
      </c>
      <c r="G4001" s="2" t="s">
        <v>66</v>
      </c>
      <c r="H4001" s="2" t="s">
        <v>1132</v>
      </c>
      <c r="I4001" s="2" t="s">
        <v>1133</v>
      </c>
      <c r="J4001" s="2" t="s">
        <v>103</v>
      </c>
      <c r="K4001" s="2" t="s">
        <v>83</v>
      </c>
      <c r="L4001" s="2" t="s">
        <v>673</v>
      </c>
      <c r="M4001" s="2" t="s">
        <v>674</v>
      </c>
      <c r="N4001" s="2" t="s">
        <v>48</v>
      </c>
      <c r="O4001" s="3">
        <v>4</v>
      </c>
      <c r="P4001" s="3">
        <v>253.26820000000001</v>
      </c>
      <c r="Q4001" s="3">
        <v>269</v>
      </c>
      <c r="R4001" s="3">
        <v>1076</v>
      </c>
      <c r="S4001" s="3">
        <v>15.7318</v>
      </c>
      <c r="T4001" s="3">
        <v>62.93</v>
      </c>
      <c r="U4001" s="3">
        <v>5.84</v>
      </c>
      <c r="V4001" s="2" t="s">
        <v>855</v>
      </c>
      <c r="W4001" s="2" t="s">
        <v>856</v>
      </c>
      <c r="X4001" s="2" t="s">
        <v>72</v>
      </c>
      <c r="Y4001" s="19" t="str">
        <f>VLOOKUP(G4001,'Verweis Kd-Gruppe'!$A$2:$B$8,2,FALSE)</f>
        <v>EXP</v>
      </c>
      <c r="Z4001" s="19" t="str">
        <f>VLOOKUP(J4001,'Verweis Art-Gruppe'!$A$2:$B$15,2,FALSE)</f>
        <v>Geräte</v>
      </c>
      <c r="AA4001" s="19" t="str">
        <f>VLOOKUP(W4001,'Verweis Vertreter'!$A$2:$B$24,2,FALSE)</f>
        <v>Chahid Drimani</v>
      </c>
      <c r="AB4001" s="12">
        <f t="shared" si="558"/>
        <v>4</v>
      </c>
      <c r="AC4001" s="12">
        <f t="shared" si="563"/>
        <v>253.26820000000001</v>
      </c>
      <c r="AD4001" s="12">
        <f t="shared" si="564"/>
        <v>269</v>
      </c>
      <c r="AE4001" s="12">
        <f t="shared" si="559"/>
        <v>1076</v>
      </c>
      <c r="AF4001" s="12">
        <f t="shared" si="560"/>
        <v>15.7318</v>
      </c>
      <c r="AG4001" s="12">
        <f t="shared" si="561"/>
        <v>62.93</v>
      </c>
      <c r="AH4001" s="9">
        <f t="shared" si="565"/>
        <v>5.8485130111524161E-2</v>
      </c>
      <c r="AI4001" s="14">
        <f>VLOOKUP(E4001,'Verweis Faktor'!$A:$B,2,FALSE)</f>
        <v>1</v>
      </c>
      <c r="AJ4001" s="14"/>
      <c r="AK4001" s="14" t="str">
        <f>IF(AL4001="Ja","Versandkosten",VLOOKUP(E4001,'Verweis Belegart'!$A$2:$B$9,2,FALSE))</f>
        <v>Hardware</v>
      </c>
      <c r="AL4001" s="14" t="str">
        <f t="shared" si="566"/>
        <v>Nein</v>
      </c>
      <c r="AM4001" s="14" t="str">
        <f t="shared" si="562"/>
        <v>Positiv</v>
      </c>
    </row>
    <row r="4002" spans="1:39" ht="17.25" customHeight="1" x14ac:dyDescent="0.35">
      <c r="A4002" s="17">
        <v>14573907</v>
      </c>
      <c r="B4002" s="2" t="s">
        <v>2197</v>
      </c>
      <c r="C4002" s="1">
        <v>2025001</v>
      </c>
      <c r="D4002" s="1">
        <v>2001036</v>
      </c>
      <c r="E4002" s="2" t="s">
        <v>34</v>
      </c>
      <c r="F4002" s="2" t="s">
        <v>53</v>
      </c>
      <c r="G4002" s="2" t="s">
        <v>66</v>
      </c>
      <c r="H4002" s="2" t="s">
        <v>1132</v>
      </c>
      <c r="I4002" s="2" t="s">
        <v>1133</v>
      </c>
      <c r="J4002" s="2" t="s">
        <v>103</v>
      </c>
      <c r="K4002" s="2" t="s">
        <v>87</v>
      </c>
      <c r="L4002" s="2" t="s">
        <v>458</v>
      </c>
      <c r="M4002" s="2" t="s">
        <v>459</v>
      </c>
      <c r="N4002" s="2" t="s">
        <v>41</v>
      </c>
      <c r="O4002" s="3">
        <v>3</v>
      </c>
      <c r="P4002" s="3">
        <v>228.69569999999999</v>
      </c>
      <c r="Q4002" s="3">
        <v>236</v>
      </c>
      <c r="R4002" s="3">
        <v>708</v>
      </c>
      <c r="S4002" s="3">
        <v>7.3042999999999996</v>
      </c>
      <c r="T4002" s="3">
        <v>21.91</v>
      </c>
      <c r="U4002" s="3">
        <v>3.09</v>
      </c>
      <c r="V4002" s="2" t="s">
        <v>855</v>
      </c>
      <c r="W4002" s="2" t="s">
        <v>856</v>
      </c>
      <c r="X4002" s="2" t="s">
        <v>72</v>
      </c>
      <c r="Y4002" s="19" t="str">
        <f>VLOOKUP(G4002,'Verweis Kd-Gruppe'!$A$2:$B$8,2,FALSE)</f>
        <v>EXP</v>
      </c>
      <c r="Z4002" s="19" t="str">
        <f>VLOOKUP(J4002,'Verweis Art-Gruppe'!$A$2:$B$15,2,FALSE)</f>
        <v>Geräte</v>
      </c>
      <c r="AA4002" s="19" t="str">
        <f>VLOOKUP(W4002,'Verweis Vertreter'!$A$2:$B$24,2,FALSE)</f>
        <v>Chahid Drimani</v>
      </c>
      <c r="AB4002" s="12">
        <f t="shared" si="558"/>
        <v>3</v>
      </c>
      <c r="AC4002" s="12">
        <f t="shared" si="563"/>
        <v>228.69569999999999</v>
      </c>
      <c r="AD4002" s="12">
        <f t="shared" si="564"/>
        <v>236</v>
      </c>
      <c r="AE4002" s="12">
        <f t="shared" si="559"/>
        <v>708</v>
      </c>
      <c r="AF4002" s="12">
        <f t="shared" si="560"/>
        <v>7.3042999999999996</v>
      </c>
      <c r="AG4002" s="12">
        <f t="shared" si="561"/>
        <v>21.91</v>
      </c>
      <c r="AH4002" s="9">
        <f t="shared" si="565"/>
        <v>3.0946327683615819E-2</v>
      </c>
      <c r="AI4002" s="14">
        <f>VLOOKUP(E4002,'Verweis Faktor'!$A:$B,2,FALSE)</f>
        <v>1</v>
      </c>
      <c r="AJ4002" s="14"/>
      <c r="AK4002" s="14" t="str">
        <f>IF(AL4002="Ja","Versandkosten",VLOOKUP(E4002,'Verweis Belegart'!$A$2:$B$9,2,FALSE))</f>
        <v>Hardware</v>
      </c>
      <c r="AL4002" s="14" t="str">
        <f t="shared" si="566"/>
        <v>Nein</v>
      </c>
      <c r="AM4002" s="14" t="str">
        <f t="shared" si="562"/>
        <v>Positiv</v>
      </c>
    </row>
    <row r="4003" spans="1:39" ht="17.25" customHeight="1" x14ac:dyDescent="0.35">
      <c r="A4003" s="17">
        <v>14573907</v>
      </c>
      <c r="B4003" s="2" t="s">
        <v>2197</v>
      </c>
      <c r="C4003" s="1">
        <v>2025001</v>
      </c>
      <c r="D4003" s="1">
        <v>2001036</v>
      </c>
      <c r="E4003" s="2" t="s">
        <v>34</v>
      </c>
      <c r="F4003" s="2" t="s">
        <v>53</v>
      </c>
      <c r="G4003" s="2" t="s">
        <v>66</v>
      </c>
      <c r="H4003" s="2" t="s">
        <v>1132</v>
      </c>
      <c r="I4003" s="2" t="s">
        <v>1133</v>
      </c>
      <c r="J4003" s="2" t="s">
        <v>103</v>
      </c>
      <c r="K4003" s="2" t="s">
        <v>91</v>
      </c>
      <c r="L4003" s="2" t="s">
        <v>147</v>
      </c>
      <c r="M4003" s="2" t="s">
        <v>148</v>
      </c>
      <c r="N4003" s="2" t="s">
        <v>149</v>
      </c>
      <c r="O4003" s="3">
        <v>5</v>
      </c>
      <c r="P4003" s="3">
        <v>204.57390000000001</v>
      </c>
      <c r="Q4003" s="3">
        <v>210</v>
      </c>
      <c r="R4003" s="3">
        <v>1050</v>
      </c>
      <c r="S4003" s="3">
        <v>5.4260999999999999</v>
      </c>
      <c r="T4003" s="3">
        <v>27.13</v>
      </c>
      <c r="U4003" s="3">
        <v>2.58</v>
      </c>
      <c r="V4003" s="2" t="s">
        <v>855</v>
      </c>
      <c r="W4003" s="2" t="s">
        <v>856</v>
      </c>
      <c r="X4003" s="2" t="s">
        <v>72</v>
      </c>
      <c r="Y4003" s="19" t="str">
        <f>VLOOKUP(G4003,'Verweis Kd-Gruppe'!$A$2:$B$8,2,FALSE)</f>
        <v>EXP</v>
      </c>
      <c r="Z4003" s="19" t="str">
        <f>VLOOKUP(J4003,'Verweis Art-Gruppe'!$A$2:$B$15,2,FALSE)</f>
        <v>Geräte</v>
      </c>
      <c r="AA4003" s="19" t="str">
        <f>VLOOKUP(W4003,'Verweis Vertreter'!$A$2:$B$24,2,FALSE)</f>
        <v>Chahid Drimani</v>
      </c>
      <c r="AB4003" s="12">
        <f t="shared" si="558"/>
        <v>5</v>
      </c>
      <c r="AC4003" s="12">
        <f t="shared" si="563"/>
        <v>204.57390000000001</v>
      </c>
      <c r="AD4003" s="12">
        <f t="shared" si="564"/>
        <v>210</v>
      </c>
      <c r="AE4003" s="12">
        <f t="shared" si="559"/>
        <v>1050</v>
      </c>
      <c r="AF4003" s="12">
        <f t="shared" si="560"/>
        <v>5.4260999999999999</v>
      </c>
      <c r="AG4003" s="12">
        <f t="shared" si="561"/>
        <v>27.13</v>
      </c>
      <c r="AH4003" s="9">
        <f t="shared" si="565"/>
        <v>2.5838095238095236E-2</v>
      </c>
      <c r="AI4003" s="14">
        <f>VLOOKUP(E4003,'Verweis Faktor'!$A:$B,2,FALSE)</f>
        <v>1</v>
      </c>
      <c r="AJ4003" s="14"/>
      <c r="AK4003" s="14" t="str">
        <f>IF(AL4003="Ja","Versandkosten",VLOOKUP(E4003,'Verweis Belegart'!$A$2:$B$9,2,FALSE))</f>
        <v>Hardware</v>
      </c>
      <c r="AL4003" s="14" t="str">
        <f t="shared" si="566"/>
        <v>Nein</v>
      </c>
      <c r="AM4003" s="14" t="str">
        <f t="shared" si="562"/>
        <v>Positiv</v>
      </c>
    </row>
    <row r="4004" spans="1:39" ht="17.25" customHeight="1" x14ac:dyDescent="0.35">
      <c r="A4004" s="17">
        <v>14573907</v>
      </c>
      <c r="B4004" s="2" t="s">
        <v>2197</v>
      </c>
      <c r="C4004" s="1">
        <v>2025001</v>
      </c>
      <c r="D4004" s="1">
        <v>2001036</v>
      </c>
      <c r="E4004" s="2" t="s">
        <v>34</v>
      </c>
      <c r="F4004" s="2" t="s">
        <v>53</v>
      </c>
      <c r="G4004" s="2" t="s">
        <v>66</v>
      </c>
      <c r="H4004" s="2" t="s">
        <v>1132</v>
      </c>
      <c r="I4004" s="2" t="s">
        <v>1133</v>
      </c>
      <c r="J4004" s="2" t="s">
        <v>103</v>
      </c>
      <c r="K4004" s="2" t="s">
        <v>95</v>
      </c>
      <c r="L4004" s="2" t="s">
        <v>1029</v>
      </c>
      <c r="M4004" s="2" t="s">
        <v>1030</v>
      </c>
      <c r="N4004" s="2" t="s">
        <v>310</v>
      </c>
      <c r="O4004" s="3">
        <v>2</v>
      </c>
      <c r="P4004" s="3">
        <v>484.77780000000001</v>
      </c>
      <c r="Q4004" s="3">
        <v>495</v>
      </c>
      <c r="R4004" s="3">
        <v>990</v>
      </c>
      <c r="S4004" s="3">
        <v>10.222200000000001</v>
      </c>
      <c r="T4004" s="3">
        <v>20.440000000000001</v>
      </c>
      <c r="U4004" s="3">
        <v>2.06</v>
      </c>
      <c r="V4004" s="2" t="s">
        <v>855</v>
      </c>
      <c r="W4004" s="2" t="s">
        <v>856</v>
      </c>
      <c r="X4004" s="2" t="s">
        <v>72</v>
      </c>
      <c r="Y4004" s="19" t="str">
        <f>VLOOKUP(G4004,'Verweis Kd-Gruppe'!$A$2:$B$8,2,FALSE)</f>
        <v>EXP</v>
      </c>
      <c r="Z4004" s="19" t="str">
        <f>VLOOKUP(J4004,'Verweis Art-Gruppe'!$A$2:$B$15,2,FALSE)</f>
        <v>Geräte</v>
      </c>
      <c r="AA4004" s="19" t="str">
        <f>VLOOKUP(W4004,'Verweis Vertreter'!$A$2:$B$24,2,FALSE)</f>
        <v>Chahid Drimani</v>
      </c>
      <c r="AB4004" s="12">
        <f t="shared" si="558"/>
        <v>2</v>
      </c>
      <c r="AC4004" s="12">
        <f t="shared" si="563"/>
        <v>484.77780000000001</v>
      </c>
      <c r="AD4004" s="12">
        <f t="shared" si="564"/>
        <v>495</v>
      </c>
      <c r="AE4004" s="12">
        <f t="shared" si="559"/>
        <v>990</v>
      </c>
      <c r="AF4004" s="12">
        <f t="shared" si="560"/>
        <v>10.222200000000001</v>
      </c>
      <c r="AG4004" s="12">
        <f t="shared" si="561"/>
        <v>20.440000000000001</v>
      </c>
      <c r="AH4004" s="9">
        <f t="shared" si="565"/>
        <v>2.0646464646464649E-2</v>
      </c>
      <c r="AI4004" s="14">
        <f>VLOOKUP(E4004,'Verweis Faktor'!$A:$B,2,FALSE)</f>
        <v>1</v>
      </c>
      <c r="AJ4004" s="14"/>
      <c r="AK4004" s="14" t="str">
        <f>IF(AL4004="Ja","Versandkosten",VLOOKUP(E4004,'Verweis Belegart'!$A$2:$B$9,2,FALSE))</f>
        <v>Hardware</v>
      </c>
      <c r="AL4004" s="14" t="str">
        <f t="shared" si="566"/>
        <v>Nein</v>
      </c>
      <c r="AM4004" s="14" t="str">
        <f t="shared" si="562"/>
        <v>Positiv</v>
      </c>
    </row>
    <row r="4005" spans="1:39" ht="17.25" customHeight="1" x14ac:dyDescent="0.35">
      <c r="A4005" s="17">
        <v>14573907</v>
      </c>
      <c r="B4005" s="2" t="s">
        <v>2197</v>
      </c>
      <c r="C4005" s="1">
        <v>2025001</v>
      </c>
      <c r="D4005" s="1">
        <v>2001036</v>
      </c>
      <c r="E4005" s="2" t="s">
        <v>34</v>
      </c>
      <c r="F4005" s="2" t="s">
        <v>53</v>
      </c>
      <c r="G4005" s="2" t="s">
        <v>66</v>
      </c>
      <c r="H4005" s="2" t="s">
        <v>1132</v>
      </c>
      <c r="I4005" s="2" t="s">
        <v>1133</v>
      </c>
      <c r="J4005" s="2" t="s">
        <v>103</v>
      </c>
      <c r="K4005" s="2" t="s">
        <v>99</v>
      </c>
      <c r="L4005" s="2" t="s">
        <v>88</v>
      </c>
      <c r="M4005" s="2" t="s">
        <v>89</v>
      </c>
      <c r="N4005" s="2" t="s">
        <v>90</v>
      </c>
      <c r="O4005" s="3">
        <v>2</v>
      </c>
      <c r="P4005" s="3">
        <v>530.07069999999999</v>
      </c>
      <c r="Q4005" s="3">
        <v>555</v>
      </c>
      <c r="R4005" s="3">
        <v>1110</v>
      </c>
      <c r="S4005" s="3">
        <v>24.929300000000001</v>
      </c>
      <c r="T4005" s="3">
        <v>49.86</v>
      </c>
      <c r="U4005" s="3">
        <v>4.49</v>
      </c>
      <c r="V4005" s="2" t="s">
        <v>855</v>
      </c>
      <c r="W4005" s="2" t="s">
        <v>856</v>
      </c>
      <c r="X4005" s="2" t="s">
        <v>72</v>
      </c>
      <c r="Y4005" s="19" t="str">
        <f>VLOOKUP(G4005,'Verweis Kd-Gruppe'!$A$2:$B$8,2,FALSE)</f>
        <v>EXP</v>
      </c>
      <c r="Z4005" s="19" t="str">
        <f>VLOOKUP(J4005,'Verweis Art-Gruppe'!$A$2:$B$15,2,FALSE)</f>
        <v>Geräte</v>
      </c>
      <c r="AA4005" s="19" t="str">
        <f>VLOOKUP(W4005,'Verweis Vertreter'!$A$2:$B$24,2,FALSE)</f>
        <v>Chahid Drimani</v>
      </c>
      <c r="AB4005" s="12">
        <f t="shared" si="558"/>
        <v>2</v>
      </c>
      <c r="AC4005" s="12">
        <f t="shared" si="563"/>
        <v>530.07069999999999</v>
      </c>
      <c r="AD4005" s="12">
        <f t="shared" si="564"/>
        <v>555</v>
      </c>
      <c r="AE4005" s="12">
        <f t="shared" si="559"/>
        <v>1110</v>
      </c>
      <c r="AF4005" s="12">
        <f t="shared" si="560"/>
        <v>24.929300000000001</v>
      </c>
      <c r="AG4005" s="12">
        <f t="shared" si="561"/>
        <v>49.86</v>
      </c>
      <c r="AH4005" s="9">
        <f t="shared" si="565"/>
        <v>4.4918918918918915E-2</v>
      </c>
      <c r="AI4005" s="14">
        <f>VLOOKUP(E4005,'Verweis Faktor'!$A:$B,2,FALSE)</f>
        <v>1</v>
      </c>
      <c r="AJ4005" s="14"/>
      <c r="AK4005" s="14" t="str">
        <f>IF(AL4005="Ja","Versandkosten",VLOOKUP(E4005,'Verweis Belegart'!$A$2:$B$9,2,FALSE))</f>
        <v>Hardware</v>
      </c>
      <c r="AL4005" s="14" t="str">
        <f t="shared" si="566"/>
        <v>Nein</v>
      </c>
      <c r="AM4005" s="14" t="str">
        <f t="shared" si="562"/>
        <v>Positiv</v>
      </c>
    </row>
    <row r="4006" spans="1:39" ht="17.25" customHeight="1" x14ac:dyDescent="0.35">
      <c r="A4006" s="17">
        <v>14573907</v>
      </c>
      <c r="B4006" s="2" t="s">
        <v>2197</v>
      </c>
      <c r="C4006" s="1">
        <v>2025001</v>
      </c>
      <c r="D4006" s="1">
        <v>2001036</v>
      </c>
      <c r="E4006" s="2" t="s">
        <v>34</v>
      </c>
      <c r="F4006" s="2" t="s">
        <v>53</v>
      </c>
      <c r="G4006" s="2" t="s">
        <v>66</v>
      </c>
      <c r="H4006" s="2" t="s">
        <v>1132</v>
      </c>
      <c r="I4006" s="2" t="s">
        <v>1133</v>
      </c>
      <c r="J4006" s="2" t="s">
        <v>103</v>
      </c>
      <c r="K4006" s="2" t="s">
        <v>103</v>
      </c>
      <c r="L4006" s="2" t="s">
        <v>986</v>
      </c>
      <c r="M4006" s="2" t="s">
        <v>987</v>
      </c>
      <c r="N4006" s="2" t="s">
        <v>161</v>
      </c>
      <c r="O4006" s="3">
        <v>1</v>
      </c>
      <c r="P4006" s="3">
        <v>177</v>
      </c>
      <c r="Q4006" s="3">
        <v>189</v>
      </c>
      <c r="R4006" s="3">
        <v>189</v>
      </c>
      <c r="S4006" s="3">
        <v>12</v>
      </c>
      <c r="T4006" s="3">
        <v>12</v>
      </c>
      <c r="U4006" s="3">
        <v>6.34</v>
      </c>
      <c r="V4006" s="2" t="s">
        <v>855</v>
      </c>
      <c r="W4006" s="2" t="s">
        <v>856</v>
      </c>
      <c r="X4006" s="2" t="s">
        <v>72</v>
      </c>
      <c r="Y4006" s="19" t="str">
        <f>VLOOKUP(G4006,'Verweis Kd-Gruppe'!$A$2:$B$8,2,FALSE)</f>
        <v>EXP</v>
      </c>
      <c r="Z4006" s="19" t="str">
        <f>VLOOKUP(J4006,'Verweis Art-Gruppe'!$A$2:$B$15,2,FALSE)</f>
        <v>Geräte</v>
      </c>
      <c r="AA4006" s="19" t="str">
        <f>VLOOKUP(W4006,'Verweis Vertreter'!$A$2:$B$24,2,FALSE)</f>
        <v>Chahid Drimani</v>
      </c>
      <c r="AB4006" s="12">
        <f t="shared" si="558"/>
        <v>1</v>
      </c>
      <c r="AC4006" s="12">
        <f t="shared" si="563"/>
        <v>177</v>
      </c>
      <c r="AD4006" s="12">
        <f t="shared" si="564"/>
        <v>189</v>
      </c>
      <c r="AE4006" s="12">
        <f t="shared" si="559"/>
        <v>189</v>
      </c>
      <c r="AF4006" s="12">
        <f t="shared" si="560"/>
        <v>12</v>
      </c>
      <c r="AG4006" s="12">
        <f t="shared" si="561"/>
        <v>12</v>
      </c>
      <c r="AH4006" s="9">
        <f t="shared" si="565"/>
        <v>6.3492063492063489E-2</v>
      </c>
      <c r="AI4006" s="14">
        <f>VLOOKUP(E4006,'Verweis Faktor'!$A:$B,2,FALSE)</f>
        <v>1</v>
      </c>
      <c r="AJ4006" s="14"/>
      <c r="AK4006" s="14" t="str">
        <f>IF(AL4006="Ja","Versandkosten",VLOOKUP(E4006,'Verweis Belegart'!$A$2:$B$9,2,FALSE))</f>
        <v>Hardware</v>
      </c>
      <c r="AL4006" s="14" t="str">
        <f t="shared" si="566"/>
        <v>Nein</v>
      </c>
      <c r="AM4006" s="14" t="str">
        <f t="shared" si="562"/>
        <v>Positiv</v>
      </c>
    </row>
    <row r="4007" spans="1:39" ht="17.25" customHeight="1" x14ac:dyDescent="0.35">
      <c r="A4007" s="17">
        <v>14573907</v>
      </c>
      <c r="B4007" s="2" t="s">
        <v>2197</v>
      </c>
      <c r="C4007" s="1">
        <v>2025001</v>
      </c>
      <c r="D4007" s="1">
        <v>2001036</v>
      </c>
      <c r="E4007" s="2" t="s">
        <v>34</v>
      </c>
      <c r="F4007" s="2" t="s">
        <v>53</v>
      </c>
      <c r="G4007" s="2" t="s">
        <v>66</v>
      </c>
      <c r="H4007" s="2" t="s">
        <v>1132</v>
      </c>
      <c r="I4007" s="2" t="s">
        <v>1133</v>
      </c>
      <c r="J4007" s="2" t="s">
        <v>103</v>
      </c>
      <c r="K4007" s="2" t="s">
        <v>107</v>
      </c>
      <c r="L4007" s="2" t="s">
        <v>150</v>
      </c>
      <c r="M4007" s="2" t="s">
        <v>151</v>
      </c>
      <c r="N4007" s="2" t="s">
        <v>152</v>
      </c>
      <c r="O4007" s="3">
        <v>1</v>
      </c>
      <c r="P4007" s="3">
        <v>179</v>
      </c>
      <c r="Q4007" s="3">
        <v>205</v>
      </c>
      <c r="R4007" s="3">
        <v>205</v>
      </c>
      <c r="S4007" s="3">
        <v>26</v>
      </c>
      <c r="T4007" s="3">
        <v>26</v>
      </c>
      <c r="U4007" s="3">
        <v>12.68</v>
      </c>
      <c r="V4007" s="2" t="s">
        <v>855</v>
      </c>
      <c r="W4007" s="2" t="s">
        <v>856</v>
      </c>
      <c r="X4007" s="2" t="s">
        <v>72</v>
      </c>
      <c r="Y4007" s="19" t="str">
        <f>VLOOKUP(G4007,'Verweis Kd-Gruppe'!$A$2:$B$8,2,FALSE)</f>
        <v>EXP</v>
      </c>
      <c r="Z4007" s="19" t="str">
        <f>VLOOKUP(J4007,'Verweis Art-Gruppe'!$A$2:$B$15,2,FALSE)</f>
        <v>Geräte</v>
      </c>
      <c r="AA4007" s="19" t="str">
        <f>VLOOKUP(W4007,'Verweis Vertreter'!$A$2:$B$24,2,FALSE)</f>
        <v>Chahid Drimani</v>
      </c>
      <c r="AB4007" s="12">
        <f t="shared" si="558"/>
        <v>1</v>
      </c>
      <c r="AC4007" s="12">
        <f t="shared" si="563"/>
        <v>179</v>
      </c>
      <c r="AD4007" s="12">
        <f t="shared" si="564"/>
        <v>205</v>
      </c>
      <c r="AE4007" s="12">
        <f t="shared" si="559"/>
        <v>205</v>
      </c>
      <c r="AF4007" s="12">
        <f t="shared" si="560"/>
        <v>26</v>
      </c>
      <c r="AG4007" s="12">
        <f t="shared" si="561"/>
        <v>26</v>
      </c>
      <c r="AH4007" s="9">
        <f t="shared" si="565"/>
        <v>0.12682926829268293</v>
      </c>
      <c r="AI4007" s="14">
        <f>VLOOKUP(E4007,'Verweis Faktor'!$A:$B,2,FALSE)</f>
        <v>1</v>
      </c>
      <c r="AJ4007" s="14"/>
      <c r="AK4007" s="14" t="str">
        <f>IF(AL4007="Ja","Versandkosten",VLOOKUP(E4007,'Verweis Belegart'!$A$2:$B$9,2,FALSE))</f>
        <v>Hardware</v>
      </c>
      <c r="AL4007" s="14" t="str">
        <f t="shared" si="566"/>
        <v>Nein</v>
      </c>
      <c r="AM4007" s="14" t="str">
        <f t="shared" si="562"/>
        <v>Positiv</v>
      </c>
    </row>
    <row r="4008" spans="1:39" ht="17.25" customHeight="1" x14ac:dyDescent="0.35">
      <c r="A4008" s="17">
        <v>14573907</v>
      </c>
      <c r="B4008" s="2" t="s">
        <v>2197</v>
      </c>
      <c r="C4008" s="1">
        <v>2025001</v>
      </c>
      <c r="D4008" s="1">
        <v>2001036</v>
      </c>
      <c r="E4008" s="2" t="s">
        <v>34</v>
      </c>
      <c r="F4008" s="2" t="s">
        <v>53</v>
      </c>
      <c r="G4008" s="2" t="s">
        <v>66</v>
      </c>
      <c r="H4008" s="2" t="s">
        <v>1132</v>
      </c>
      <c r="I4008" s="2" t="s">
        <v>1133</v>
      </c>
      <c r="J4008" s="2" t="s">
        <v>103</v>
      </c>
      <c r="K4008" s="2" t="s">
        <v>111</v>
      </c>
      <c r="L4008" s="2" t="s">
        <v>272</v>
      </c>
      <c r="M4008" s="2" t="s">
        <v>273</v>
      </c>
      <c r="N4008" s="2" t="s">
        <v>274</v>
      </c>
      <c r="O4008" s="3">
        <v>10</v>
      </c>
      <c r="P4008" s="3">
        <v>1065.5192</v>
      </c>
      <c r="Q4008" s="3">
        <v>1105</v>
      </c>
      <c r="R4008" s="3">
        <v>11050</v>
      </c>
      <c r="S4008" s="3">
        <v>39.480800000000002</v>
      </c>
      <c r="T4008" s="3">
        <v>394.81</v>
      </c>
      <c r="U4008" s="3">
        <v>3.57</v>
      </c>
      <c r="V4008" s="2" t="s">
        <v>855</v>
      </c>
      <c r="W4008" s="2" t="s">
        <v>856</v>
      </c>
      <c r="X4008" s="2" t="s">
        <v>72</v>
      </c>
      <c r="Y4008" s="19" t="str">
        <f>VLOOKUP(G4008,'Verweis Kd-Gruppe'!$A$2:$B$8,2,FALSE)</f>
        <v>EXP</v>
      </c>
      <c r="Z4008" s="19" t="str">
        <f>VLOOKUP(J4008,'Verweis Art-Gruppe'!$A$2:$B$15,2,FALSE)</f>
        <v>Geräte</v>
      </c>
      <c r="AA4008" s="19" t="str">
        <f>VLOOKUP(W4008,'Verweis Vertreter'!$A$2:$B$24,2,FALSE)</f>
        <v>Chahid Drimani</v>
      </c>
      <c r="AB4008" s="12">
        <f t="shared" si="558"/>
        <v>10</v>
      </c>
      <c r="AC4008" s="12">
        <f t="shared" si="563"/>
        <v>1065.5192</v>
      </c>
      <c r="AD4008" s="12">
        <f t="shared" si="564"/>
        <v>1105</v>
      </c>
      <c r="AE4008" s="12">
        <f t="shared" si="559"/>
        <v>11050</v>
      </c>
      <c r="AF4008" s="12">
        <f t="shared" si="560"/>
        <v>39.480800000000002</v>
      </c>
      <c r="AG4008" s="12">
        <f t="shared" si="561"/>
        <v>394.81</v>
      </c>
      <c r="AH4008" s="9">
        <f t="shared" si="565"/>
        <v>3.5729411764705885E-2</v>
      </c>
      <c r="AI4008" s="14">
        <f>VLOOKUP(E4008,'Verweis Faktor'!$A:$B,2,FALSE)</f>
        <v>1</v>
      </c>
      <c r="AJ4008" s="14"/>
      <c r="AK4008" s="14" t="str">
        <f>IF(AL4008="Ja","Versandkosten",VLOOKUP(E4008,'Verweis Belegart'!$A$2:$B$9,2,FALSE))</f>
        <v>Hardware</v>
      </c>
      <c r="AL4008" s="14" t="str">
        <f t="shared" si="566"/>
        <v>Nein</v>
      </c>
      <c r="AM4008" s="14" t="str">
        <f t="shared" si="562"/>
        <v>Positiv</v>
      </c>
    </row>
    <row r="4009" spans="1:39" ht="17.25" customHeight="1" x14ac:dyDescent="0.35">
      <c r="A4009" s="17">
        <v>14573907</v>
      </c>
      <c r="B4009" s="2" t="s">
        <v>2197</v>
      </c>
      <c r="C4009" s="1">
        <v>2025001</v>
      </c>
      <c r="D4009" s="1">
        <v>2001036</v>
      </c>
      <c r="E4009" s="2" t="s">
        <v>34</v>
      </c>
      <c r="F4009" s="2" t="s">
        <v>53</v>
      </c>
      <c r="G4009" s="2" t="s">
        <v>66</v>
      </c>
      <c r="H4009" s="2" t="s">
        <v>1132</v>
      </c>
      <c r="I4009" s="2" t="s">
        <v>1133</v>
      </c>
      <c r="J4009" s="2" t="s">
        <v>304</v>
      </c>
      <c r="K4009" s="2" t="s">
        <v>115</v>
      </c>
      <c r="L4009" s="2" t="s">
        <v>752</v>
      </c>
      <c r="M4009" s="2" t="s">
        <v>753</v>
      </c>
      <c r="N4009" s="2" t="s">
        <v>200</v>
      </c>
      <c r="O4009" s="3">
        <v>1</v>
      </c>
      <c r="P4009" s="3">
        <v>660</v>
      </c>
      <c r="Q4009" s="3">
        <v>679</v>
      </c>
      <c r="R4009" s="3">
        <v>679</v>
      </c>
      <c r="S4009" s="3">
        <v>19</v>
      </c>
      <c r="T4009" s="3">
        <v>19</v>
      </c>
      <c r="U4009" s="3">
        <v>2.79</v>
      </c>
      <c r="V4009" s="2" t="s">
        <v>855</v>
      </c>
      <c r="W4009" s="2" t="s">
        <v>856</v>
      </c>
      <c r="X4009" s="2" t="s">
        <v>72</v>
      </c>
      <c r="Y4009" s="19" t="str">
        <f>VLOOKUP(G4009,'Verweis Kd-Gruppe'!$A$2:$B$8,2,FALSE)</f>
        <v>EXP</v>
      </c>
      <c r="Z4009" s="19" t="str">
        <f>VLOOKUP(J4009,'Verweis Art-Gruppe'!$A$2:$B$15,2,FALSE)</f>
        <v>Zubehör</v>
      </c>
      <c r="AA4009" s="19" t="str">
        <f>VLOOKUP(W4009,'Verweis Vertreter'!$A$2:$B$24,2,FALSE)</f>
        <v>Chahid Drimani</v>
      </c>
      <c r="AB4009" s="12">
        <f t="shared" si="558"/>
        <v>1</v>
      </c>
      <c r="AC4009" s="12">
        <f t="shared" si="563"/>
        <v>660</v>
      </c>
      <c r="AD4009" s="12">
        <f t="shared" si="564"/>
        <v>679</v>
      </c>
      <c r="AE4009" s="12">
        <f t="shared" si="559"/>
        <v>679</v>
      </c>
      <c r="AF4009" s="12">
        <f t="shared" si="560"/>
        <v>19</v>
      </c>
      <c r="AG4009" s="12">
        <f t="shared" si="561"/>
        <v>19</v>
      </c>
      <c r="AH4009" s="9">
        <f t="shared" si="565"/>
        <v>2.7982326951399118E-2</v>
      </c>
      <c r="AI4009" s="14">
        <f>VLOOKUP(E4009,'Verweis Faktor'!$A:$B,2,FALSE)</f>
        <v>1</v>
      </c>
      <c r="AJ4009" s="14"/>
      <c r="AK4009" s="14" t="str">
        <f>IF(AL4009="Ja","Versandkosten",VLOOKUP(E4009,'Verweis Belegart'!$A$2:$B$9,2,FALSE))</f>
        <v>Hardware</v>
      </c>
      <c r="AL4009" s="14" t="str">
        <f t="shared" si="566"/>
        <v>Nein</v>
      </c>
      <c r="AM4009" s="14" t="str">
        <f t="shared" si="562"/>
        <v>Positiv</v>
      </c>
    </row>
    <row r="4010" spans="1:39" ht="17.25" customHeight="1" x14ac:dyDescent="0.35">
      <c r="A4010" s="17">
        <v>14573907</v>
      </c>
      <c r="B4010" s="2" t="s">
        <v>2197</v>
      </c>
      <c r="C4010" s="1">
        <v>2025001</v>
      </c>
      <c r="D4010" s="1">
        <v>2001036</v>
      </c>
      <c r="E4010" s="2" t="s">
        <v>34</v>
      </c>
      <c r="F4010" s="2" t="s">
        <v>53</v>
      </c>
      <c r="G4010" s="2" t="s">
        <v>66</v>
      </c>
      <c r="H4010" s="2" t="s">
        <v>1132</v>
      </c>
      <c r="I4010" s="2" t="s">
        <v>1133</v>
      </c>
      <c r="J4010" s="2" t="s">
        <v>103</v>
      </c>
      <c r="K4010" s="2" t="s">
        <v>289</v>
      </c>
      <c r="L4010" s="2" t="s">
        <v>334</v>
      </c>
      <c r="M4010" s="2" t="s">
        <v>335</v>
      </c>
      <c r="N4010" s="2" t="s">
        <v>310</v>
      </c>
      <c r="O4010" s="3">
        <v>1</v>
      </c>
      <c r="P4010" s="3">
        <v>483.93950000000001</v>
      </c>
      <c r="Q4010" s="3">
        <v>495</v>
      </c>
      <c r="R4010" s="3">
        <v>495</v>
      </c>
      <c r="S4010" s="3">
        <v>11.060499999999999</v>
      </c>
      <c r="T4010" s="3">
        <v>11.06</v>
      </c>
      <c r="U4010" s="3">
        <v>2.23</v>
      </c>
      <c r="V4010" s="2" t="s">
        <v>855</v>
      </c>
      <c r="W4010" s="2" t="s">
        <v>856</v>
      </c>
      <c r="X4010" s="2" t="s">
        <v>72</v>
      </c>
      <c r="Y4010" s="19" t="str">
        <f>VLOOKUP(G4010,'Verweis Kd-Gruppe'!$A$2:$B$8,2,FALSE)</f>
        <v>EXP</v>
      </c>
      <c r="Z4010" s="19" t="str">
        <f>VLOOKUP(J4010,'Verweis Art-Gruppe'!$A$2:$B$15,2,FALSE)</f>
        <v>Geräte</v>
      </c>
      <c r="AA4010" s="19" t="str">
        <f>VLOOKUP(W4010,'Verweis Vertreter'!$A$2:$B$24,2,FALSE)</f>
        <v>Chahid Drimani</v>
      </c>
      <c r="AB4010" s="12">
        <f t="shared" si="558"/>
        <v>1</v>
      </c>
      <c r="AC4010" s="12">
        <f t="shared" si="563"/>
        <v>483.93950000000001</v>
      </c>
      <c r="AD4010" s="12">
        <f t="shared" si="564"/>
        <v>495</v>
      </c>
      <c r="AE4010" s="12">
        <f t="shared" si="559"/>
        <v>495</v>
      </c>
      <c r="AF4010" s="12">
        <f t="shared" si="560"/>
        <v>11.060499999999999</v>
      </c>
      <c r="AG4010" s="12">
        <f t="shared" si="561"/>
        <v>11.06</v>
      </c>
      <c r="AH4010" s="9">
        <f t="shared" si="565"/>
        <v>2.2343434343434346E-2</v>
      </c>
      <c r="AI4010" s="14">
        <f>VLOOKUP(E4010,'Verweis Faktor'!$A:$B,2,FALSE)</f>
        <v>1</v>
      </c>
      <c r="AJ4010" s="14"/>
      <c r="AK4010" s="14" t="str">
        <f>IF(AL4010="Ja","Versandkosten",VLOOKUP(E4010,'Verweis Belegart'!$A$2:$B$9,2,FALSE))</f>
        <v>Hardware</v>
      </c>
      <c r="AL4010" s="14" t="str">
        <f t="shared" si="566"/>
        <v>Nein</v>
      </c>
      <c r="AM4010" s="14" t="str">
        <f t="shared" si="562"/>
        <v>Positiv</v>
      </c>
    </row>
    <row r="4011" spans="1:39" ht="17.25" customHeight="1" x14ac:dyDescent="0.35">
      <c r="A4011" s="17">
        <v>14573907</v>
      </c>
      <c r="B4011" s="2" t="s">
        <v>2197</v>
      </c>
      <c r="C4011" s="1">
        <v>2025001</v>
      </c>
      <c r="D4011" s="1">
        <v>2001036</v>
      </c>
      <c r="E4011" s="2" t="s">
        <v>34</v>
      </c>
      <c r="F4011" s="2" t="s">
        <v>53</v>
      </c>
      <c r="G4011" s="2" t="s">
        <v>66</v>
      </c>
      <c r="H4011" s="2" t="s">
        <v>1132</v>
      </c>
      <c r="I4011" s="2" t="s">
        <v>1133</v>
      </c>
      <c r="J4011" s="2" t="s">
        <v>103</v>
      </c>
      <c r="K4011" s="2" t="s">
        <v>293</v>
      </c>
      <c r="L4011" s="2" t="s">
        <v>631</v>
      </c>
      <c r="M4011" s="2" t="s">
        <v>632</v>
      </c>
      <c r="N4011" s="2" t="s">
        <v>379</v>
      </c>
      <c r="O4011" s="3">
        <v>2</v>
      </c>
      <c r="P4011" s="3">
        <v>417</v>
      </c>
      <c r="Q4011" s="3">
        <v>438</v>
      </c>
      <c r="R4011" s="3">
        <v>876</v>
      </c>
      <c r="S4011" s="3">
        <v>21</v>
      </c>
      <c r="T4011" s="3">
        <v>42</v>
      </c>
      <c r="U4011" s="3">
        <v>4.79</v>
      </c>
      <c r="V4011" s="2" t="s">
        <v>855</v>
      </c>
      <c r="W4011" s="2" t="s">
        <v>856</v>
      </c>
      <c r="X4011" s="2" t="s">
        <v>72</v>
      </c>
      <c r="Y4011" s="19" t="str">
        <f>VLOOKUP(G4011,'Verweis Kd-Gruppe'!$A$2:$B$8,2,FALSE)</f>
        <v>EXP</v>
      </c>
      <c r="Z4011" s="19" t="str">
        <f>VLOOKUP(J4011,'Verweis Art-Gruppe'!$A$2:$B$15,2,FALSE)</f>
        <v>Geräte</v>
      </c>
      <c r="AA4011" s="19" t="str">
        <f>VLOOKUP(W4011,'Verweis Vertreter'!$A$2:$B$24,2,FALSE)</f>
        <v>Chahid Drimani</v>
      </c>
      <c r="AB4011" s="12">
        <f t="shared" si="558"/>
        <v>2</v>
      </c>
      <c r="AC4011" s="12">
        <f t="shared" si="563"/>
        <v>417</v>
      </c>
      <c r="AD4011" s="12">
        <f t="shared" si="564"/>
        <v>438</v>
      </c>
      <c r="AE4011" s="12">
        <f t="shared" si="559"/>
        <v>876</v>
      </c>
      <c r="AF4011" s="12">
        <f t="shared" si="560"/>
        <v>21</v>
      </c>
      <c r="AG4011" s="12">
        <f t="shared" si="561"/>
        <v>42</v>
      </c>
      <c r="AH4011" s="9">
        <f t="shared" si="565"/>
        <v>4.7945205479452052E-2</v>
      </c>
      <c r="AI4011" s="14">
        <f>VLOOKUP(E4011,'Verweis Faktor'!$A:$B,2,FALSE)</f>
        <v>1</v>
      </c>
      <c r="AJ4011" s="14"/>
      <c r="AK4011" s="14" t="str">
        <f>IF(AL4011="Ja","Versandkosten",VLOOKUP(E4011,'Verweis Belegart'!$A$2:$B$9,2,FALSE))</f>
        <v>Hardware</v>
      </c>
      <c r="AL4011" s="14" t="str">
        <f t="shared" si="566"/>
        <v>Nein</v>
      </c>
      <c r="AM4011" s="14" t="str">
        <f t="shared" si="562"/>
        <v>Positiv</v>
      </c>
    </row>
    <row r="4012" spans="1:39" ht="17.25" customHeight="1" x14ac:dyDescent="0.35">
      <c r="A4012" s="17">
        <v>14573907</v>
      </c>
      <c r="B4012" s="2" t="s">
        <v>2197</v>
      </c>
      <c r="C4012" s="1">
        <v>2025001</v>
      </c>
      <c r="D4012" s="1">
        <v>2001036</v>
      </c>
      <c r="E4012" s="2" t="s">
        <v>34</v>
      </c>
      <c r="F4012" s="2" t="s">
        <v>53</v>
      </c>
      <c r="G4012" s="2" t="s">
        <v>66</v>
      </c>
      <c r="H4012" s="2" t="s">
        <v>1132</v>
      </c>
      <c r="I4012" s="2" t="s">
        <v>1133</v>
      </c>
      <c r="J4012" s="2" t="s">
        <v>103</v>
      </c>
      <c r="K4012" s="2" t="s">
        <v>296</v>
      </c>
      <c r="L4012" s="2" t="s">
        <v>395</v>
      </c>
      <c r="M4012" s="2" t="s">
        <v>396</v>
      </c>
      <c r="N4012" s="2" t="s">
        <v>292</v>
      </c>
      <c r="O4012" s="3">
        <v>1</v>
      </c>
      <c r="P4012" s="3">
        <v>912.70759999999996</v>
      </c>
      <c r="Q4012" s="3">
        <v>915</v>
      </c>
      <c r="R4012" s="3">
        <v>915</v>
      </c>
      <c r="S4012" s="3">
        <v>2.2924000000000002</v>
      </c>
      <c r="T4012" s="3">
        <v>2.29</v>
      </c>
      <c r="U4012" s="3">
        <v>0.25</v>
      </c>
      <c r="V4012" s="2" t="s">
        <v>855</v>
      </c>
      <c r="W4012" s="2" t="s">
        <v>856</v>
      </c>
      <c r="X4012" s="2" t="s">
        <v>72</v>
      </c>
      <c r="Y4012" s="19" t="str">
        <f>VLOOKUP(G4012,'Verweis Kd-Gruppe'!$A$2:$B$8,2,FALSE)</f>
        <v>EXP</v>
      </c>
      <c r="Z4012" s="19" t="str">
        <f>VLOOKUP(J4012,'Verweis Art-Gruppe'!$A$2:$B$15,2,FALSE)</f>
        <v>Geräte</v>
      </c>
      <c r="AA4012" s="19" t="str">
        <f>VLOOKUP(W4012,'Verweis Vertreter'!$A$2:$B$24,2,FALSE)</f>
        <v>Chahid Drimani</v>
      </c>
      <c r="AB4012" s="12">
        <f t="shared" si="558"/>
        <v>1</v>
      </c>
      <c r="AC4012" s="12">
        <f t="shared" si="563"/>
        <v>912.70759999999996</v>
      </c>
      <c r="AD4012" s="12">
        <f t="shared" si="564"/>
        <v>915</v>
      </c>
      <c r="AE4012" s="12">
        <f t="shared" si="559"/>
        <v>915</v>
      </c>
      <c r="AF4012" s="12">
        <f t="shared" si="560"/>
        <v>2.2924000000000002</v>
      </c>
      <c r="AG4012" s="12">
        <f t="shared" si="561"/>
        <v>2.29</v>
      </c>
      <c r="AH4012" s="9">
        <f t="shared" si="565"/>
        <v>2.5027322404371586E-3</v>
      </c>
      <c r="AI4012" s="14">
        <f>VLOOKUP(E4012,'Verweis Faktor'!$A:$B,2,FALSE)</f>
        <v>1</v>
      </c>
      <c r="AJ4012" s="14"/>
      <c r="AK4012" s="14" t="str">
        <f>IF(AL4012="Ja","Versandkosten",VLOOKUP(E4012,'Verweis Belegart'!$A$2:$B$9,2,FALSE))</f>
        <v>Hardware</v>
      </c>
      <c r="AL4012" s="14" t="str">
        <f t="shared" si="566"/>
        <v>Nein</v>
      </c>
      <c r="AM4012" s="14" t="str">
        <f t="shared" si="562"/>
        <v>Positiv</v>
      </c>
    </row>
    <row r="4013" spans="1:39" ht="17.25" customHeight="1" x14ac:dyDescent="0.35">
      <c r="A4013" s="17">
        <v>14573907</v>
      </c>
      <c r="B4013" s="2" t="s">
        <v>2197</v>
      </c>
      <c r="C4013" s="1">
        <v>2025001</v>
      </c>
      <c r="D4013" s="1">
        <v>2001036</v>
      </c>
      <c r="E4013" s="2" t="s">
        <v>34</v>
      </c>
      <c r="F4013" s="2" t="s">
        <v>53</v>
      </c>
      <c r="G4013" s="2" t="s">
        <v>66</v>
      </c>
      <c r="H4013" s="2" t="s">
        <v>1132</v>
      </c>
      <c r="I4013" s="2" t="s">
        <v>1133</v>
      </c>
      <c r="J4013" s="2" t="s">
        <v>103</v>
      </c>
      <c r="K4013" s="2" t="s">
        <v>299</v>
      </c>
      <c r="L4013" s="2" t="s">
        <v>1774</v>
      </c>
      <c r="M4013" s="2" t="s">
        <v>1775</v>
      </c>
      <c r="N4013" s="2" t="s">
        <v>1053</v>
      </c>
      <c r="O4013" s="3">
        <v>5</v>
      </c>
      <c r="P4013" s="3">
        <v>208.5</v>
      </c>
      <c r="Q4013" s="3">
        <v>210</v>
      </c>
      <c r="R4013" s="3">
        <v>1050</v>
      </c>
      <c r="S4013" s="3">
        <v>1.5</v>
      </c>
      <c r="T4013" s="3">
        <v>7.5</v>
      </c>
      <c r="U4013" s="3">
        <v>0.71</v>
      </c>
      <c r="V4013" s="2" t="s">
        <v>855</v>
      </c>
      <c r="W4013" s="2" t="s">
        <v>856</v>
      </c>
      <c r="X4013" s="2" t="s">
        <v>72</v>
      </c>
      <c r="Y4013" s="19" t="str">
        <f>VLOOKUP(G4013,'Verweis Kd-Gruppe'!$A$2:$B$8,2,FALSE)</f>
        <v>EXP</v>
      </c>
      <c r="Z4013" s="19" t="str">
        <f>VLOOKUP(J4013,'Verweis Art-Gruppe'!$A$2:$B$15,2,FALSE)</f>
        <v>Geräte</v>
      </c>
      <c r="AA4013" s="19" t="str">
        <f>VLOOKUP(W4013,'Verweis Vertreter'!$A$2:$B$24,2,FALSE)</f>
        <v>Chahid Drimani</v>
      </c>
      <c r="AB4013" s="12">
        <f t="shared" si="558"/>
        <v>5</v>
      </c>
      <c r="AC4013" s="12">
        <f t="shared" si="563"/>
        <v>208.5</v>
      </c>
      <c r="AD4013" s="12">
        <f t="shared" si="564"/>
        <v>210</v>
      </c>
      <c r="AE4013" s="12">
        <f t="shared" si="559"/>
        <v>1050</v>
      </c>
      <c r="AF4013" s="12">
        <f t="shared" si="560"/>
        <v>1.5</v>
      </c>
      <c r="AG4013" s="12">
        <f t="shared" si="561"/>
        <v>7.5</v>
      </c>
      <c r="AH4013" s="9">
        <f t="shared" si="565"/>
        <v>7.1428571428571426E-3</v>
      </c>
      <c r="AI4013" s="14">
        <f>VLOOKUP(E4013,'Verweis Faktor'!$A:$B,2,FALSE)</f>
        <v>1</v>
      </c>
      <c r="AJ4013" s="14"/>
      <c r="AK4013" s="14" t="str">
        <f>IF(AL4013="Ja","Versandkosten",VLOOKUP(E4013,'Verweis Belegart'!$A$2:$B$9,2,FALSE))</f>
        <v>Hardware</v>
      </c>
      <c r="AL4013" s="14" t="str">
        <f t="shared" si="566"/>
        <v>Nein</v>
      </c>
      <c r="AM4013" s="14" t="str">
        <f t="shared" si="562"/>
        <v>Positiv</v>
      </c>
    </row>
    <row r="4014" spans="1:39" ht="17.25" customHeight="1" x14ac:dyDescent="0.35">
      <c r="A4014" s="17">
        <v>14573907</v>
      </c>
      <c r="B4014" s="2" t="s">
        <v>2197</v>
      </c>
      <c r="C4014" s="1">
        <v>2025001</v>
      </c>
      <c r="D4014" s="1">
        <v>2001036</v>
      </c>
      <c r="E4014" s="2" t="s">
        <v>34</v>
      </c>
      <c r="F4014" s="2" t="s">
        <v>53</v>
      </c>
      <c r="G4014" s="2" t="s">
        <v>66</v>
      </c>
      <c r="H4014" s="2" t="s">
        <v>1132</v>
      </c>
      <c r="I4014" s="2" t="s">
        <v>1133</v>
      </c>
      <c r="J4014" s="2" t="s">
        <v>103</v>
      </c>
      <c r="K4014" s="2" t="s">
        <v>300</v>
      </c>
      <c r="L4014" s="2" t="s">
        <v>1038</v>
      </c>
      <c r="M4014" s="2" t="s">
        <v>1039</v>
      </c>
      <c r="N4014" s="2" t="s">
        <v>1040</v>
      </c>
      <c r="O4014" s="3">
        <v>1</v>
      </c>
      <c r="P4014" s="3">
        <v>1106.2745</v>
      </c>
      <c r="Q4014" s="3">
        <v>1105</v>
      </c>
      <c r="R4014" s="3">
        <v>1105</v>
      </c>
      <c r="S4014" s="3">
        <v>-1.2745</v>
      </c>
      <c r="T4014" s="3">
        <v>-1.27</v>
      </c>
      <c r="U4014" s="3">
        <v>-0.11</v>
      </c>
      <c r="V4014" s="2" t="s">
        <v>855</v>
      </c>
      <c r="W4014" s="2" t="s">
        <v>856</v>
      </c>
      <c r="X4014" s="2" t="s">
        <v>72</v>
      </c>
      <c r="Y4014" s="19" t="str">
        <f>VLOOKUP(G4014,'Verweis Kd-Gruppe'!$A$2:$B$8,2,FALSE)</f>
        <v>EXP</v>
      </c>
      <c r="Z4014" s="19" t="str">
        <f>VLOOKUP(J4014,'Verweis Art-Gruppe'!$A$2:$B$15,2,FALSE)</f>
        <v>Geräte</v>
      </c>
      <c r="AA4014" s="19" t="str">
        <f>VLOOKUP(W4014,'Verweis Vertreter'!$A$2:$B$24,2,FALSE)</f>
        <v>Chahid Drimani</v>
      </c>
      <c r="AB4014" s="12">
        <f t="shared" si="558"/>
        <v>1</v>
      </c>
      <c r="AC4014" s="12">
        <f t="shared" si="563"/>
        <v>1106.2745</v>
      </c>
      <c r="AD4014" s="12">
        <f t="shared" si="564"/>
        <v>1105</v>
      </c>
      <c r="AE4014" s="12">
        <f t="shared" si="559"/>
        <v>1105</v>
      </c>
      <c r="AF4014" s="12">
        <f t="shared" si="560"/>
        <v>-1.2745</v>
      </c>
      <c r="AG4014" s="12">
        <f t="shared" si="561"/>
        <v>-1.27</v>
      </c>
      <c r="AH4014" s="9">
        <f t="shared" si="565"/>
        <v>-1.1493212669683257E-3</v>
      </c>
      <c r="AI4014" s="14">
        <f>VLOOKUP(E4014,'Verweis Faktor'!$A:$B,2,FALSE)</f>
        <v>1</v>
      </c>
      <c r="AJ4014" s="14"/>
      <c r="AK4014" s="14" t="str">
        <f>IF(AL4014="Ja","Versandkosten",VLOOKUP(E4014,'Verweis Belegart'!$A$2:$B$9,2,FALSE))</f>
        <v>Hardware</v>
      </c>
      <c r="AL4014" s="14" t="str">
        <f t="shared" si="566"/>
        <v>Nein</v>
      </c>
      <c r="AM4014" s="14" t="str">
        <f t="shared" si="562"/>
        <v>Negativ</v>
      </c>
    </row>
    <row r="4015" spans="1:39" ht="17.25" customHeight="1" x14ac:dyDescent="0.35">
      <c r="A4015" s="17">
        <v>14573907</v>
      </c>
      <c r="B4015" s="2" t="s">
        <v>2197</v>
      </c>
      <c r="C4015" s="1">
        <v>2025001</v>
      </c>
      <c r="D4015" s="1">
        <v>2001036</v>
      </c>
      <c r="E4015" s="2" t="s">
        <v>34</v>
      </c>
      <c r="F4015" s="2" t="s">
        <v>53</v>
      </c>
      <c r="G4015" s="2" t="s">
        <v>66</v>
      </c>
      <c r="H4015" s="2" t="s">
        <v>1132</v>
      </c>
      <c r="I4015" s="2" t="s">
        <v>1133</v>
      </c>
      <c r="J4015" s="2" t="s">
        <v>103</v>
      </c>
      <c r="K4015" s="2" t="s">
        <v>301</v>
      </c>
      <c r="L4015" s="2" t="s">
        <v>578</v>
      </c>
      <c r="M4015" s="2" t="s">
        <v>579</v>
      </c>
      <c r="N4015" s="2" t="s">
        <v>457</v>
      </c>
      <c r="O4015" s="3">
        <v>1</v>
      </c>
      <c r="P4015" s="3">
        <v>901.34349999999995</v>
      </c>
      <c r="Q4015" s="3">
        <v>835</v>
      </c>
      <c r="R4015" s="3">
        <v>835</v>
      </c>
      <c r="S4015" s="3">
        <v>-66.343500000000006</v>
      </c>
      <c r="T4015" s="3">
        <v>-66.34</v>
      </c>
      <c r="U4015" s="3">
        <v>-7.94</v>
      </c>
      <c r="V4015" s="2" t="s">
        <v>855</v>
      </c>
      <c r="W4015" s="2" t="s">
        <v>856</v>
      </c>
      <c r="X4015" s="2" t="s">
        <v>72</v>
      </c>
      <c r="Y4015" s="19" t="str">
        <f>VLOOKUP(G4015,'Verweis Kd-Gruppe'!$A$2:$B$8,2,FALSE)</f>
        <v>EXP</v>
      </c>
      <c r="Z4015" s="19" t="str">
        <f>VLOOKUP(J4015,'Verweis Art-Gruppe'!$A$2:$B$15,2,FALSE)</f>
        <v>Geräte</v>
      </c>
      <c r="AA4015" s="19" t="str">
        <f>VLOOKUP(W4015,'Verweis Vertreter'!$A$2:$B$24,2,FALSE)</f>
        <v>Chahid Drimani</v>
      </c>
      <c r="AB4015" s="12">
        <f t="shared" si="558"/>
        <v>1</v>
      </c>
      <c r="AC4015" s="12">
        <f t="shared" si="563"/>
        <v>901.34349999999995</v>
      </c>
      <c r="AD4015" s="12">
        <f t="shared" si="564"/>
        <v>835</v>
      </c>
      <c r="AE4015" s="12">
        <f t="shared" si="559"/>
        <v>835</v>
      </c>
      <c r="AF4015" s="12">
        <f t="shared" si="560"/>
        <v>-66.343500000000006</v>
      </c>
      <c r="AG4015" s="12">
        <f t="shared" si="561"/>
        <v>-66.34</v>
      </c>
      <c r="AH4015" s="9">
        <f t="shared" si="565"/>
        <v>-7.9449101796407184E-2</v>
      </c>
      <c r="AI4015" s="14">
        <f>VLOOKUP(E4015,'Verweis Faktor'!$A:$B,2,FALSE)</f>
        <v>1</v>
      </c>
      <c r="AJ4015" s="14"/>
      <c r="AK4015" s="14" t="str">
        <f>IF(AL4015="Ja","Versandkosten",VLOOKUP(E4015,'Verweis Belegart'!$A$2:$B$9,2,FALSE))</f>
        <v>Hardware</v>
      </c>
      <c r="AL4015" s="14" t="str">
        <f t="shared" si="566"/>
        <v>Nein</v>
      </c>
      <c r="AM4015" s="14" t="str">
        <f t="shared" si="562"/>
        <v>Negativ</v>
      </c>
    </row>
    <row r="4016" spans="1:39" ht="17.25" customHeight="1" x14ac:dyDescent="0.35">
      <c r="A4016" s="17">
        <v>14573907</v>
      </c>
      <c r="B4016" s="2" t="s">
        <v>2197</v>
      </c>
      <c r="C4016" s="1">
        <v>2025001</v>
      </c>
      <c r="D4016" s="1">
        <v>2001036</v>
      </c>
      <c r="E4016" s="2" t="s">
        <v>34</v>
      </c>
      <c r="F4016" s="2" t="s">
        <v>53</v>
      </c>
      <c r="G4016" s="2" t="s">
        <v>66</v>
      </c>
      <c r="H4016" s="2" t="s">
        <v>1132</v>
      </c>
      <c r="I4016" s="2" t="s">
        <v>1133</v>
      </c>
      <c r="J4016" s="2" t="s">
        <v>103</v>
      </c>
      <c r="K4016" s="2" t="s">
        <v>304</v>
      </c>
      <c r="L4016" s="2" t="s">
        <v>281</v>
      </c>
      <c r="M4016" s="2" t="s">
        <v>282</v>
      </c>
      <c r="N4016" s="2" t="s">
        <v>283</v>
      </c>
      <c r="O4016" s="3">
        <v>3</v>
      </c>
      <c r="P4016" s="3">
        <v>494.59449999999998</v>
      </c>
      <c r="Q4016" s="3">
        <v>520</v>
      </c>
      <c r="R4016" s="3">
        <v>1560</v>
      </c>
      <c r="S4016" s="3">
        <v>25.4055</v>
      </c>
      <c r="T4016" s="3">
        <v>76.22</v>
      </c>
      <c r="U4016" s="3">
        <v>4.88</v>
      </c>
      <c r="V4016" s="2" t="s">
        <v>855</v>
      </c>
      <c r="W4016" s="2" t="s">
        <v>856</v>
      </c>
      <c r="X4016" s="2" t="s">
        <v>72</v>
      </c>
      <c r="Y4016" s="19" t="str">
        <f>VLOOKUP(G4016,'Verweis Kd-Gruppe'!$A$2:$B$8,2,FALSE)</f>
        <v>EXP</v>
      </c>
      <c r="Z4016" s="19" t="str">
        <f>VLOOKUP(J4016,'Verweis Art-Gruppe'!$A$2:$B$15,2,FALSE)</f>
        <v>Geräte</v>
      </c>
      <c r="AA4016" s="19" t="str">
        <f>VLOOKUP(W4016,'Verweis Vertreter'!$A$2:$B$24,2,FALSE)</f>
        <v>Chahid Drimani</v>
      </c>
      <c r="AB4016" s="12">
        <f t="shared" si="558"/>
        <v>3</v>
      </c>
      <c r="AC4016" s="12">
        <f t="shared" si="563"/>
        <v>494.59449999999998</v>
      </c>
      <c r="AD4016" s="12">
        <f t="shared" si="564"/>
        <v>520</v>
      </c>
      <c r="AE4016" s="12">
        <f t="shared" si="559"/>
        <v>1560</v>
      </c>
      <c r="AF4016" s="12">
        <f t="shared" si="560"/>
        <v>25.4055</v>
      </c>
      <c r="AG4016" s="12">
        <f t="shared" si="561"/>
        <v>76.22</v>
      </c>
      <c r="AH4016" s="9">
        <f t="shared" si="565"/>
        <v>4.8858974358974357E-2</v>
      </c>
      <c r="AI4016" s="14">
        <f>VLOOKUP(E4016,'Verweis Faktor'!$A:$B,2,FALSE)</f>
        <v>1</v>
      </c>
      <c r="AJ4016" s="14"/>
      <c r="AK4016" s="14" t="str">
        <f>IF(AL4016="Ja","Versandkosten",VLOOKUP(E4016,'Verweis Belegart'!$A$2:$B$9,2,FALSE))</f>
        <v>Hardware</v>
      </c>
      <c r="AL4016" s="14" t="str">
        <f t="shared" si="566"/>
        <v>Nein</v>
      </c>
      <c r="AM4016" s="14" t="str">
        <f t="shared" si="562"/>
        <v>Positiv</v>
      </c>
    </row>
    <row r="4017" spans="1:39" ht="17.25" customHeight="1" x14ac:dyDescent="0.35">
      <c r="A4017" s="17">
        <v>14573907</v>
      </c>
      <c r="B4017" s="2" t="s">
        <v>2197</v>
      </c>
      <c r="C4017" s="1">
        <v>2025001</v>
      </c>
      <c r="D4017" s="1">
        <v>2001036</v>
      </c>
      <c r="E4017" s="2" t="s">
        <v>34</v>
      </c>
      <c r="F4017" s="2" t="s">
        <v>53</v>
      </c>
      <c r="G4017" s="2" t="s">
        <v>66</v>
      </c>
      <c r="H4017" s="2" t="s">
        <v>1132</v>
      </c>
      <c r="I4017" s="2" t="s">
        <v>1133</v>
      </c>
      <c r="J4017" s="2" t="s">
        <v>103</v>
      </c>
      <c r="K4017" s="2" t="s">
        <v>307</v>
      </c>
      <c r="L4017" s="2" t="s">
        <v>1051</v>
      </c>
      <c r="M4017" s="2" t="s">
        <v>1052</v>
      </c>
      <c r="N4017" s="2" t="s">
        <v>1053</v>
      </c>
      <c r="O4017" s="3">
        <v>10</v>
      </c>
      <c r="P4017" s="3">
        <v>157</v>
      </c>
      <c r="Q4017" s="3">
        <v>165</v>
      </c>
      <c r="R4017" s="3">
        <v>1650</v>
      </c>
      <c r="S4017" s="3">
        <v>8</v>
      </c>
      <c r="T4017" s="3">
        <v>80</v>
      </c>
      <c r="U4017" s="3">
        <v>4.84</v>
      </c>
      <c r="V4017" s="2" t="s">
        <v>855</v>
      </c>
      <c r="W4017" s="2" t="s">
        <v>856</v>
      </c>
      <c r="X4017" s="2" t="s">
        <v>72</v>
      </c>
      <c r="Y4017" s="19" t="str">
        <f>VLOOKUP(G4017,'Verweis Kd-Gruppe'!$A$2:$B$8,2,FALSE)</f>
        <v>EXP</v>
      </c>
      <c r="Z4017" s="19" t="str">
        <f>VLOOKUP(J4017,'Verweis Art-Gruppe'!$A$2:$B$15,2,FALSE)</f>
        <v>Geräte</v>
      </c>
      <c r="AA4017" s="19" t="str">
        <f>VLOOKUP(W4017,'Verweis Vertreter'!$A$2:$B$24,2,FALSE)</f>
        <v>Chahid Drimani</v>
      </c>
      <c r="AB4017" s="12">
        <f t="shared" si="558"/>
        <v>10</v>
      </c>
      <c r="AC4017" s="12">
        <f t="shared" si="563"/>
        <v>157</v>
      </c>
      <c r="AD4017" s="12">
        <f t="shared" si="564"/>
        <v>165</v>
      </c>
      <c r="AE4017" s="12">
        <f t="shared" si="559"/>
        <v>1650</v>
      </c>
      <c r="AF4017" s="12">
        <f t="shared" si="560"/>
        <v>8</v>
      </c>
      <c r="AG4017" s="12">
        <f t="shared" si="561"/>
        <v>80</v>
      </c>
      <c r="AH4017" s="9">
        <f t="shared" si="565"/>
        <v>4.8484848484848485E-2</v>
      </c>
      <c r="AI4017" s="14">
        <f>VLOOKUP(E4017,'Verweis Faktor'!$A:$B,2,FALSE)</f>
        <v>1</v>
      </c>
      <c r="AJ4017" s="14"/>
      <c r="AK4017" s="14" t="str">
        <f>IF(AL4017="Ja","Versandkosten",VLOOKUP(E4017,'Verweis Belegart'!$A$2:$B$9,2,FALSE))</f>
        <v>Hardware</v>
      </c>
      <c r="AL4017" s="14" t="str">
        <f t="shared" si="566"/>
        <v>Nein</v>
      </c>
      <c r="AM4017" s="14" t="str">
        <f t="shared" si="562"/>
        <v>Positiv</v>
      </c>
    </row>
    <row r="4018" spans="1:39" ht="17.25" customHeight="1" x14ac:dyDescent="0.35">
      <c r="A4018" s="17">
        <v>14573907</v>
      </c>
      <c r="B4018" s="2" t="s">
        <v>2197</v>
      </c>
      <c r="C4018" s="1">
        <v>2025001</v>
      </c>
      <c r="D4018" s="1">
        <v>2001036</v>
      </c>
      <c r="E4018" s="2" t="s">
        <v>34</v>
      </c>
      <c r="F4018" s="2" t="s">
        <v>53</v>
      </c>
      <c r="G4018" s="2" t="s">
        <v>66</v>
      </c>
      <c r="H4018" s="2" t="s">
        <v>1132</v>
      </c>
      <c r="I4018" s="2" t="s">
        <v>1133</v>
      </c>
      <c r="J4018" s="2" t="s">
        <v>103</v>
      </c>
      <c r="K4018" s="2" t="s">
        <v>311</v>
      </c>
      <c r="L4018" s="2" t="s">
        <v>762</v>
      </c>
      <c r="M4018" s="2" t="s">
        <v>763</v>
      </c>
      <c r="N4018" s="2" t="s">
        <v>347</v>
      </c>
      <c r="O4018" s="3">
        <v>2</v>
      </c>
      <c r="P4018" s="3">
        <v>821.67439999999999</v>
      </c>
      <c r="Q4018" s="3">
        <v>799</v>
      </c>
      <c r="R4018" s="3">
        <v>1598</v>
      </c>
      <c r="S4018" s="3">
        <v>-22.674399999999999</v>
      </c>
      <c r="T4018" s="3">
        <v>-45.35</v>
      </c>
      <c r="U4018" s="3">
        <v>-2.83</v>
      </c>
      <c r="V4018" s="2" t="s">
        <v>855</v>
      </c>
      <c r="W4018" s="2" t="s">
        <v>856</v>
      </c>
      <c r="X4018" s="2" t="s">
        <v>72</v>
      </c>
      <c r="Y4018" s="19" t="str">
        <f>VLOOKUP(G4018,'Verweis Kd-Gruppe'!$A$2:$B$8,2,FALSE)</f>
        <v>EXP</v>
      </c>
      <c r="Z4018" s="19" t="str">
        <f>VLOOKUP(J4018,'Verweis Art-Gruppe'!$A$2:$B$15,2,FALSE)</f>
        <v>Geräte</v>
      </c>
      <c r="AA4018" s="19" t="str">
        <f>VLOOKUP(W4018,'Verweis Vertreter'!$A$2:$B$24,2,FALSE)</f>
        <v>Chahid Drimani</v>
      </c>
      <c r="AB4018" s="12">
        <f t="shared" si="558"/>
        <v>2</v>
      </c>
      <c r="AC4018" s="12">
        <f t="shared" si="563"/>
        <v>821.67439999999999</v>
      </c>
      <c r="AD4018" s="12">
        <f t="shared" si="564"/>
        <v>799</v>
      </c>
      <c r="AE4018" s="12">
        <f t="shared" si="559"/>
        <v>1598</v>
      </c>
      <c r="AF4018" s="12">
        <f t="shared" si="560"/>
        <v>-22.674399999999999</v>
      </c>
      <c r="AG4018" s="12">
        <f t="shared" si="561"/>
        <v>-45.35</v>
      </c>
      <c r="AH4018" s="9">
        <f t="shared" si="565"/>
        <v>-2.8379224030037547E-2</v>
      </c>
      <c r="AI4018" s="14">
        <f>VLOOKUP(E4018,'Verweis Faktor'!$A:$B,2,FALSE)</f>
        <v>1</v>
      </c>
      <c r="AJ4018" s="14"/>
      <c r="AK4018" s="14" t="str">
        <f>IF(AL4018="Ja","Versandkosten",VLOOKUP(E4018,'Verweis Belegart'!$A$2:$B$9,2,FALSE))</f>
        <v>Hardware</v>
      </c>
      <c r="AL4018" s="14" t="str">
        <f t="shared" si="566"/>
        <v>Nein</v>
      </c>
      <c r="AM4018" s="14" t="str">
        <f t="shared" si="562"/>
        <v>Negativ</v>
      </c>
    </row>
    <row r="4019" spans="1:39" ht="17.25" customHeight="1" x14ac:dyDescent="0.35">
      <c r="A4019" s="17">
        <v>14573907</v>
      </c>
      <c r="B4019" s="2" t="s">
        <v>2197</v>
      </c>
      <c r="C4019" s="1">
        <v>2025001</v>
      </c>
      <c r="D4019" s="1">
        <v>2001036</v>
      </c>
      <c r="E4019" s="2" t="s">
        <v>34</v>
      </c>
      <c r="F4019" s="2" t="s">
        <v>53</v>
      </c>
      <c r="G4019" s="2" t="s">
        <v>66</v>
      </c>
      <c r="H4019" s="2" t="s">
        <v>1132</v>
      </c>
      <c r="I4019" s="2" t="s">
        <v>1133</v>
      </c>
      <c r="J4019" s="2" t="s">
        <v>103</v>
      </c>
      <c r="K4019" s="2" t="s">
        <v>478</v>
      </c>
      <c r="L4019" s="2" t="s">
        <v>2006</v>
      </c>
      <c r="M4019" s="2" t="s">
        <v>2007</v>
      </c>
      <c r="N4019" s="2" t="s">
        <v>139</v>
      </c>
      <c r="O4019" s="3">
        <v>1</v>
      </c>
      <c r="P4019" s="3">
        <v>695</v>
      </c>
      <c r="Q4019" s="3">
        <v>720</v>
      </c>
      <c r="R4019" s="3">
        <v>720</v>
      </c>
      <c r="S4019" s="3">
        <v>25</v>
      </c>
      <c r="T4019" s="3">
        <v>25</v>
      </c>
      <c r="U4019" s="3">
        <v>3.47</v>
      </c>
      <c r="V4019" s="2" t="s">
        <v>855</v>
      </c>
      <c r="W4019" s="2" t="s">
        <v>856</v>
      </c>
      <c r="X4019" s="2" t="s">
        <v>72</v>
      </c>
      <c r="Y4019" s="19" t="str">
        <f>VLOOKUP(G4019,'Verweis Kd-Gruppe'!$A$2:$B$8,2,FALSE)</f>
        <v>EXP</v>
      </c>
      <c r="Z4019" s="19" t="str">
        <f>VLOOKUP(J4019,'Verweis Art-Gruppe'!$A$2:$B$15,2,FALSE)</f>
        <v>Geräte</v>
      </c>
      <c r="AA4019" s="19" t="str">
        <f>VLOOKUP(W4019,'Verweis Vertreter'!$A$2:$B$24,2,FALSE)</f>
        <v>Chahid Drimani</v>
      </c>
      <c r="AB4019" s="12">
        <f t="shared" si="558"/>
        <v>1</v>
      </c>
      <c r="AC4019" s="12">
        <f t="shared" si="563"/>
        <v>695</v>
      </c>
      <c r="AD4019" s="12">
        <f t="shared" si="564"/>
        <v>720</v>
      </c>
      <c r="AE4019" s="12">
        <f t="shared" si="559"/>
        <v>720</v>
      </c>
      <c r="AF4019" s="12">
        <f t="shared" si="560"/>
        <v>25</v>
      </c>
      <c r="AG4019" s="12">
        <f t="shared" si="561"/>
        <v>25</v>
      </c>
      <c r="AH4019" s="9">
        <f t="shared" si="565"/>
        <v>3.4722222222222224E-2</v>
      </c>
      <c r="AI4019" s="14">
        <f>VLOOKUP(E4019,'Verweis Faktor'!$A:$B,2,FALSE)</f>
        <v>1</v>
      </c>
      <c r="AJ4019" s="14"/>
      <c r="AK4019" s="14" t="str">
        <f>IF(AL4019="Ja","Versandkosten",VLOOKUP(E4019,'Verweis Belegart'!$A$2:$B$9,2,FALSE))</f>
        <v>Hardware</v>
      </c>
      <c r="AL4019" s="14" t="str">
        <f t="shared" si="566"/>
        <v>Nein</v>
      </c>
      <c r="AM4019" s="14" t="str">
        <f t="shared" si="562"/>
        <v>Positiv</v>
      </c>
    </row>
    <row r="4020" spans="1:39" ht="17.25" customHeight="1" x14ac:dyDescent="0.35">
      <c r="A4020" s="17">
        <v>14573907</v>
      </c>
      <c r="B4020" s="2" t="s">
        <v>2197</v>
      </c>
      <c r="C4020" s="1">
        <v>2025001</v>
      </c>
      <c r="D4020" s="1">
        <v>2001036</v>
      </c>
      <c r="E4020" s="2" t="s">
        <v>34</v>
      </c>
      <c r="F4020" s="2" t="s">
        <v>53</v>
      </c>
      <c r="G4020" s="2" t="s">
        <v>66</v>
      </c>
      <c r="H4020" s="2" t="s">
        <v>1132</v>
      </c>
      <c r="I4020" s="2" t="s">
        <v>1133</v>
      </c>
      <c r="J4020" s="2" t="s">
        <v>304</v>
      </c>
      <c r="K4020" s="2" t="s">
        <v>482</v>
      </c>
      <c r="L4020" s="2" t="s">
        <v>825</v>
      </c>
      <c r="M4020" s="2" t="s">
        <v>826</v>
      </c>
      <c r="N4020" s="2" t="s">
        <v>827</v>
      </c>
      <c r="O4020" s="3">
        <v>1</v>
      </c>
      <c r="P4020" s="3">
        <v>105.0431</v>
      </c>
      <c r="Q4020" s="3">
        <v>114</v>
      </c>
      <c r="R4020" s="3">
        <v>114</v>
      </c>
      <c r="S4020" s="3">
        <v>8.9568999999999992</v>
      </c>
      <c r="T4020" s="3">
        <v>8.9600000000000009</v>
      </c>
      <c r="U4020" s="3">
        <v>7.85</v>
      </c>
      <c r="V4020" s="2" t="s">
        <v>855</v>
      </c>
      <c r="W4020" s="2" t="s">
        <v>856</v>
      </c>
      <c r="X4020" s="2" t="s">
        <v>72</v>
      </c>
      <c r="Y4020" s="19" t="str">
        <f>VLOOKUP(G4020,'Verweis Kd-Gruppe'!$A$2:$B$8,2,FALSE)</f>
        <v>EXP</v>
      </c>
      <c r="Z4020" s="19" t="str">
        <f>VLOOKUP(J4020,'Verweis Art-Gruppe'!$A$2:$B$15,2,FALSE)</f>
        <v>Zubehör</v>
      </c>
      <c r="AA4020" s="19" t="str">
        <f>VLOOKUP(W4020,'Verweis Vertreter'!$A$2:$B$24,2,FALSE)</f>
        <v>Chahid Drimani</v>
      </c>
      <c r="AB4020" s="12">
        <f t="shared" si="558"/>
        <v>1</v>
      </c>
      <c r="AC4020" s="12">
        <f t="shared" si="563"/>
        <v>105.0431</v>
      </c>
      <c r="AD4020" s="12">
        <f t="shared" si="564"/>
        <v>114</v>
      </c>
      <c r="AE4020" s="12">
        <f t="shared" si="559"/>
        <v>114</v>
      </c>
      <c r="AF4020" s="12">
        <f t="shared" si="560"/>
        <v>8.9568999999999992</v>
      </c>
      <c r="AG4020" s="12">
        <f t="shared" si="561"/>
        <v>8.9600000000000009</v>
      </c>
      <c r="AH4020" s="9">
        <f t="shared" si="565"/>
        <v>7.8596491228070178E-2</v>
      </c>
      <c r="AI4020" s="14">
        <f>VLOOKUP(E4020,'Verweis Faktor'!$A:$B,2,FALSE)</f>
        <v>1</v>
      </c>
      <c r="AJ4020" s="14"/>
      <c r="AK4020" s="14" t="str">
        <f>IF(AL4020="Ja","Versandkosten",VLOOKUP(E4020,'Verweis Belegart'!$A$2:$B$9,2,FALSE))</f>
        <v>Hardware</v>
      </c>
      <c r="AL4020" s="14" t="str">
        <f t="shared" si="566"/>
        <v>Nein</v>
      </c>
      <c r="AM4020" s="14" t="str">
        <f t="shared" si="562"/>
        <v>Positiv</v>
      </c>
    </row>
    <row r="4021" spans="1:39" ht="17.25" customHeight="1" x14ac:dyDescent="0.35">
      <c r="A4021" s="17">
        <v>14573907</v>
      </c>
      <c r="B4021" s="2" t="s">
        <v>2197</v>
      </c>
      <c r="C4021" s="1">
        <v>2025001</v>
      </c>
      <c r="D4021" s="1">
        <v>2001036</v>
      </c>
      <c r="E4021" s="2" t="s">
        <v>34</v>
      </c>
      <c r="F4021" s="2" t="s">
        <v>53</v>
      </c>
      <c r="G4021" s="2" t="s">
        <v>66</v>
      </c>
      <c r="H4021" s="2" t="s">
        <v>1132</v>
      </c>
      <c r="I4021" s="2" t="s">
        <v>1133</v>
      </c>
      <c r="J4021" s="2" t="s">
        <v>103</v>
      </c>
      <c r="K4021" s="2" t="s">
        <v>485</v>
      </c>
      <c r="L4021" s="2" t="s">
        <v>305</v>
      </c>
      <c r="M4021" s="2" t="s">
        <v>306</v>
      </c>
      <c r="N4021" s="2" t="s">
        <v>283</v>
      </c>
      <c r="O4021" s="3">
        <v>8</v>
      </c>
      <c r="P4021" s="3">
        <v>492.00850000000003</v>
      </c>
      <c r="Q4021" s="3">
        <v>514</v>
      </c>
      <c r="R4021" s="3">
        <v>4112</v>
      </c>
      <c r="S4021" s="3">
        <v>21.991499999999998</v>
      </c>
      <c r="T4021" s="3">
        <v>175.93</v>
      </c>
      <c r="U4021" s="3">
        <v>4.2699999999999996</v>
      </c>
      <c r="V4021" s="2" t="s">
        <v>855</v>
      </c>
      <c r="W4021" s="2" t="s">
        <v>856</v>
      </c>
      <c r="X4021" s="2" t="s">
        <v>72</v>
      </c>
      <c r="Y4021" s="19" t="str">
        <f>VLOOKUP(G4021,'Verweis Kd-Gruppe'!$A$2:$B$8,2,FALSE)</f>
        <v>EXP</v>
      </c>
      <c r="Z4021" s="19" t="str">
        <f>VLOOKUP(J4021,'Verweis Art-Gruppe'!$A$2:$B$15,2,FALSE)</f>
        <v>Geräte</v>
      </c>
      <c r="AA4021" s="19" t="str">
        <f>VLOOKUP(W4021,'Verweis Vertreter'!$A$2:$B$24,2,FALSE)</f>
        <v>Chahid Drimani</v>
      </c>
      <c r="AB4021" s="12">
        <f t="shared" si="558"/>
        <v>8</v>
      </c>
      <c r="AC4021" s="12">
        <f t="shared" si="563"/>
        <v>492.00850000000003</v>
      </c>
      <c r="AD4021" s="12">
        <f t="shared" si="564"/>
        <v>514</v>
      </c>
      <c r="AE4021" s="12">
        <f t="shared" si="559"/>
        <v>4112</v>
      </c>
      <c r="AF4021" s="12">
        <f t="shared" si="560"/>
        <v>21.991499999999998</v>
      </c>
      <c r="AG4021" s="12">
        <f t="shared" si="561"/>
        <v>175.93</v>
      </c>
      <c r="AH4021" s="9">
        <f t="shared" si="565"/>
        <v>4.2784533073929966E-2</v>
      </c>
      <c r="AI4021" s="14">
        <f>VLOOKUP(E4021,'Verweis Faktor'!$A:$B,2,FALSE)</f>
        <v>1</v>
      </c>
      <c r="AJ4021" s="14"/>
      <c r="AK4021" s="14" t="str">
        <f>IF(AL4021="Ja","Versandkosten",VLOOKUP(E4021,'Verweis Belegart'!$A$2:$B$9,2,FALSE))</f>
        <v>Hardware</v>
      </c>
      <c r="AL4021" s="14" t="str">
        <f t="shared" si="566"/>
        <v>Nein</v>
      </c>
      <c r="AM4021" s="14" t="str">
        <f t="shared" si="562"/>
        <v>Positiv</v>
      </c>
    </row>
    <row r="4022" spans="1:39" ht="17.25" customHeight="1" x14ac:dyDescent="0.35">
      <c r="A4022" s="17">
        <v>14573907</v>
      </c>
      <c r="B4022" s="2" t="s">
        <v>2197</v>
      </c>
      <c r="C4022" s="1">
        <v>2025001</v>
      </c>
      <c r="D4022" s="1">
        <v>2001036</v>
      </c>
      <c r="E4022" s="2" t="s">
        <v>34</v>
      </c>
      <c r="F4022" s="2" t="s">
        <v>53</v>
      </c>
      <c r="G4022" s="2" t="s">
        <v>66</v>
      </c>
      <c r="H4022" s="2" t="s">
        <v>1132</v>
      </c>
      <c r="I4022" s="2" t="s">
        <v>1133</v>
      </c>
      <c r="J4022" s="2" t="s">
        <v>103</v>
      </c>
      <c r="K4022" s="2" t="s">
        <v>486</v>
      </c>
      <c r="L4022" s="2" t="s">
        <v>872</v>
      </c>
      <c r="M4022" s="2" t="s">
        <v>873</v>
      </c>
      <c r="N4022" s="2" t="s">
        <v>404</v>
      </c>
      <c r="O4022" s="3">
        <v>1</v>
      </c>
      <c r="P4022" s="3">
        <v>238</v>
      </c>
      <c r="Q4022" s="3">
        <v>245</v>
      </c>
      <c r="R4022" s="3">
        <v>245</v>
      </c>
      <c r="S4022" s="3">
        <v>7</v>
      </c>
      <c r="T4022" s="3">
        <v>7</v>
      </c>
      <c r="U4022" s="3">
        <v>2.85</v>
      </c>
      <c r="V4022" s="2" t="s">
        <v>855</v>
      </c>
      <c r="W4022" s="2" t="s">
        <v>856</v>
      </c>
      <c r="X4022" s="2" t="s">
        <v>72</v>
      </c>
      <c r="Y4022" s="19" t="str">
        <f>VLOOKUP(G4022,'Verweis Kd-Gruppe'!$A$2:$B$8,2,FALSE)</f>
        <v>EXP</v>
      </c>
      <c r="Z4022" s="19" t="str">
        <f>VLOOKUP(J4022,'Verweis Art-Gruppe'!$A$2:$B$15,2,FALSE)</f>
        <v>Geräte</v>
      </c>
      <c r="AA4022" s="19" t="str">
        <f>VLOOKUP(W4022,'Verweis Vertreter'!$A$2:$B$24,2,FALSE)</f>
        <v>Chahid Drimani</v>
      </c>
      <c r="AB4022" s="12">
        <f t="shared" si="558"/>
        <v>1</v>
      </c>
      <c r="AC4022" s="12">
        <f t="shared" si="563"/>
        <v>238</v>
      </c>
      <c r="AD4022" s="12">
        <f t="shared" si="564"/>
        <v>245</v>
      </c>
      <c r="AE4022" s="12">
        <f t="shared" si="559"/>
        <v>245</v>
      </c>
      <c r="AF4022" s="12">
        <f t="shared" si="560"/>
        <v>7</v>
      </c>
      <c r="AG4022" s="12">
        <f t="shared" si="561"/>
        <v>7</v>
      </c>
      <c r="AH4022" s="9">
        <f t="shared" si="565"/>
        <v>2.8571428571428571E-2</v>
      </c>
      <c r="AI4022" s="14">
        <f>VLOOKUP(E4022,'Verweis Faktor'!$A:$B,2,FALSE)</f>
        <v>1</v>
      </c>
      <c r="AJ4022" s="14"/>
      <c r="AK4022" s="14" t="str">
        <f>IF(AL4022="Ja","Versandkosten",VLOOKUP(E4022,'Verweis Belegart'!$A$2:$B$9,2,FALSE))</f>
        <v>Hardware</v>
      </c>
      <c r="AL4022" s="14" t="str">
        <f t="shared" si="566"/>
        <v>Nein</v>
      </c>
      <c r="AM4022" s="14" t="str">
        <f t="shared" si="562"/>
        <v>Positiv</v>
      </c>
    </row>
    <row r="4023" spans="1:39" ht="17.25" customHeight="1" x14ac:dyDescent="0.35">
      <c r="A4023" s="17">
        <v>14573907</v>
      </c>
      <c r="B4023" s="2" t="s">
        <v>2197</v>
      </c>
      <c r="C4023" s="1">
        <v>2025001</v>
      </c>
      <c r="D4023" s="1">
        <v>2001036</v>
      </c>
      <c r="E4023" s="2" t="s">
        <v>34</v>
      </c>
      <c r="F4023" s="2" t="s">
        <v>53</v>
      </c>
      <c r="G4023" s="2" t="s">
        <v>66</v>
      </c>
      <c r="H4023" s="2" t="s">
        <v>1132</v>
      </c>
      <c r="I4023" s="2" t="s">
        <v>1133</v>
      </c>
      <c r="J4023" s="2" t="s">
        <v>103</v>
      </c>
      <c r="K4023" s="2" t="s">
        <v>490</v>
      </c>
      <c r="L4023" s="2" t="s">
        <v>900</v>
      </c>
      <c r="M4023" s="2" t="s">
        <v>901</v>
      </c>
      <c r="N4023" s="2" t="s">
        <v>506</v>
      </c>
      <c r="O4023" s="3">
        <v>1</v>
      </c>
      <c r="P4023" s="3">
        <v>227.03649999999999</v>
      </c>
      <c r="Q4023" s="3">
        <v>235</v>
      </c>
      <c r="R4023" s="3">
        <v>235</v>
      </c>
      <c r="S4023" s="3">
        <v>7.9634999999999998</v>
      </c>
      <c r="T4023" s="3">
        <v>7.96</v>
      </c>
      <c r="U4023" s="3">
        <v>3.38</v>
      </c>
      <c r="V4023" s="2" t="s">
        <v>855</v>
      </c>
      <c r="W4023" s="2" t="s">
        <v>856</v>
      </c>
      <c r="X4023" s="2" t="s">
        <v>72</v>
      </c>
      <c r="Y4023" s="19" t="str">
        <f>VLOOKUP(G4023,'Verweis Kd-Gruppe'!$A$2:$B$8,2,FALSE)</f>
        <v>EXP</v>
      </c>
      <c r="Z4023" s="19" t="str">
        <f>VLOOKUP(J4023,'Verweis Art-Gruppe'!$A$2:$B$15,2,FALSE)</f>
        <v>Geräte</v>
      </c>
      <c r="AA4023" s="19" t="str">
        <f>VLOOKUP(W4023,'Verweis Vertreter'!$A$2:$B$24,2,FALSE)</f>
        <v>Chahid Drimani</v>
      </c>
      <c r="AB4023" s="12">
        <f t="shared" si="558"/>
        <v>1</v>
      </c>
      <c r="AC4023" s="12">
        <f t="shared" si="563"/>
        <v>227.03649999999999</v>
      </c>
      <c r="AD4023" s="12">
        <f t="shared" si="564"/>
        <v>235</v>
      </c>
      <c r="AE4023" s="12">
        <f t="shared" si="559"/>
        <v>235</v>
      </c>
      <c r="AF4023" s="12">
        <f t="shared" si="560"/>
        <v>7.9634999999999998</v>
      </c>
      <c r="AG4023" s="12">
        <f t="shared" si="561"/>
        <v>7.96</v>
      </c>
      <c r="AH4023" s="9">
        <f t="shared" si="565"/>
        <v>3.3872340425531916E-2</v>
      </c>
      <c r="AI4023" s="14">
        <f>VLOOKUP(E4023,'Verweis Faktor'!$A:$B,2,FALSE)</f>
        <v>1</v>
      </c>
      <c r="AJ4023" s="14"/>
      <c r="AK4023" s="14" t="str">
        <f>IF(AL4023="Ja","Versandkosten",VLOOKUP(E4023,'Verweis Belegart'!$A$2:$B$9,2,FALSE))</f>
        <v>Hardware</v>
      </c>
      <c r="AL4023" s="14" t="str">
        <f t="shared" si="566"/>
        <v>Nein</v>
      </c>
      <c r="AM4023" s="14" t="str">
        <f t="shared" si="562"/>
        <v>Positiv</v>
      </c>
    </row>
    <row r="4024" spans="1:39" ht="17.25" customHeight="1" x14ac:dyDescent="0.35">
      <c r="A4024" s="17">
        <v>14573907</v>
      </c>
      <c r="B4024" s="2" t="s">
        <v>2197</v>
      </c>
      <c r="C4024" s="1">
        <v>2025001</v>
      </c>
      <c r="D4024" s="1">
        <v>2001036</v>
      </c>
      <c r="E4024" s="2" t="s">
        <v>34</v>
      </c>
      <c r="F4024" s="2" t="s">
        <v>53</v>
      </c>
      <c r="G4024" s="2" t="s">
        <v>66</v>
      </c>
      <c r="H4024" s="2" t="s">
        <v>1132</v>
      </c>
      <c r="I4024" s="2" t="s">
        <v>1133</v>
      </c>
      <c r="J4024" s="2" t="s">
        <v>103</v>
      </c>
      <c r="K4024" s="2" t="s">
        <v>494</v>
      </c>
      <c r="L4024" s="2" t="s">
        <v>63</v>
      </c>
      <c r="M4024" s="2" t="s">
        <v>64</v>
      </c>
      <c r="N4024" s="2" t="s">
        <v>65</v>
      </c>
      <c r="O4024" s="3">
        <v>2</v>
      </c>
      <c r="P4024" s="3">
        <v>197.0257</v>
      </c>
      <c r="Q4024" s="3">
        <v>219</v>
      </c>
      <c r="R4024" s="3">
        <v>438</v>
      </c>
      <c r="S4024" s="3">
        <v>21.974299999999999</v>
      </c>
      <c r="T4024" s="3">
        <v>43.95</v>
      </c>
      <c r="U4024" s="3">
        <v>10.029999999999999</v>
      </c>
      <c r="V4024" s="2" t="s">
        <v>855</v>
      </c>
      <c r="W4024" s="2" t="s">
        <v>856</v>
      </c>
      <c r="X4024" s="2" t="s">
        <v>72</v>
      </c>
      <c r="Y4024" s="19" t="str">
        <f>VLOOKUP(G4024,'Verweis Kd-Gruppe'!$A$2:$B$8,2,FALSE)</f>
        <v>EXP</v>
      </c>
      <c r="Z4024" s="19" t="str">
        <f>VLOOKUP(J4024,'Verweis Art-Gruppe'!$A$2:$B$15,2,FALSE)</f>
        <v>Geräte</v>
      </c>
      <c r="AA4024" s="19" t="str">
        <f>VLOOKUP(W4024,'Verweis Vertreter'!$A$2:$B$24,2,FALSE)</f>
        <v>Chahid Drimani</v>
      </c>
      <c r="AB4024" s="12">
        <f t="shared" si="558"/>
        <v>2</v>
      </c>
      <c r="AC4024" s="12">
        <f t="shared" si="563"/>
        <v>197.0257</v>
      </c>
      <c r="AD4024" s="12">
        <f t="shared" si="564"/>
        <v>219</v>
      </c>
      <c r="AE4024" s="12">
        <f t="shared" si="559"/>
        <v>438</v>
      </c>
      <c r="AF4024" s="12">
        <f t="shared" si="560"/>
        <v>21.974299999999999</v>
      </c>
      <c r="AG4024" s="12">
        <f t="shared" si="561"/>
        <v>43.95</v>
      </c>
      <c r="AH4024" s="9">
        <f t="shared" si="565"/>
        <v>0.10034246575342466</v>
      </c>
      <c r="AI4024" s="14">
        <f>VLOOKUP(E4024,'Verweis Faktor'!$A:$B,2,FALSE)</f>
        <v>1</v>
      </c>
      <c r="AJ4024" s="14"/>
      <c r="AK4024" s="14" t="str">
        <f>IF(AL4024="Ja","Versandkosten",VLOOKUP(E4024,'Verweis Belegart'!$A$2:$B$9,2,FALSE))</f>
        <v>Hardware</v>
      </c>
      <c r="AL4024" s="14" t="str">
        <f t="shared" si="566"/>
        <v>Nein</v>
      </c>
      <c r="AM4024" s="14" t="str">
        <f t="shared" si="562"/>
        <v>Positiv</v>
      </c>
    </row>
    <row r="4025" spans="1:39" ht="17.25" customHeight="1" x14ac:dyDescent="0.35">
      <c r="A4025" s="17">
        <v>14573907</v>
      </c>
      <c r="B4025" s="2" t="s">
        <v>2197</v>
      </c>
      <c r="C4025" s="1">
        <v>2025001</v>
      </c>
      <c r="D4025" s="1">
        <v>2001036</v>
      </c>
      <c r="E4025" s="2" t="s">
        <v>34</v>
      </c>
      <c r="F4025" s="2" t="s">
        <v>53</v>
      </c>
      <c r="G4025" s="2" t="s">
        <v>66</v>
      </c>
      <c r="H4025" s="2" t="s">
        <v>1132</v>
      </c>
      <c r="I4025" s="2" t="s">
        <v>1133</v>
      </c>
      <c r="J4025" s="2" t="s">
        <v>103</v>
      </c>
      <c r="K4025" s="2" t="s">
        <v>498</v>
      </c>
      <c r="L4025" s="2" t="s">
        <v>1004</v>
      </c>
      <c r="M4025" s="2" t="s">
        <v>1005</v>
      </c>
      <c r="N4025" s="2" t="s">
        <v>128</v>
      </c>
      <c r="O4025" s="3">
        <v>1</v>
      </c>
      <c r="P4025" s="3">
        <v>196.0857</v>
      </c>
      <c r="Q4025" s="3">
        <v>207</v>
      </c>
      <c r="R4025" s="3">
        <v>207</v>
      </c>
      <c r="S4025" s="3">
        <v>10.914300000000001</v>
      </c>
      <c r="T4025" s="3">
        <v>10.91</v>
      </c>
      <c r="U4025" s="3">
        <v>5.27</v>
      </c>
      <c r="V4025" s="2" t="s">
        <v>855</v>
      </c>
      <c r="W4025" s="2" t="s">
        <v>856</v>
      </c>
      <c r="X4025" s="2" t="s">
        <v>72</v>
      </c>
      <c r="Y4025" s="19" t="str">
        <f>VLOOKUP(G4025,'Verweis Kd-Gruppe'!$A$2:$B$8,2,FALSE)</f>
        <v>EXP</v>
      </c>
      <c r="Z4025" s="19" t="str">
        <f>VLOOKUP(J4025,'Verweis Art-Gruppe'!$A$2:$B$15,2,FALSE)</f>
        <v>Geräte</v>
      </c>
      <c r="AA4025" s="19" t="str">
        <f>VLOOKUP(W4025,'Verweis Vertreter'!$A$2:$B$24,2,FALSE)</f>
        <v>Chahid Drimani</v>
      </c>
      <c r="AB4025" s="12">
        <f t="shared" si="558"/>
        <v>1</v>
      </c>
      <c r="AC4025" s="12">
        <f t="shared" si="563"/>
        <v>196.0857</v>
      </c>
      <c r="AD4025" s="12">
        <f t="shared" si="564"/>
        <v>207</v>
      </c>
      <c r="AE4025" s="12">
        <f t="shared" si="559"/>
        <v>207</v>
      </c>
      <c r="AF4025" s="12">
        <f t="shared" si="560"/>
        <v>10.914300000000001</v>
      </c>
      <c r="AG4025" s="12">
        <f t="shared" si="561"/>
        <v>10.91</v>
      </c>
      <c r="AH4025" s="9">
        <f t="shared" si="565"/>
        <v>5.2705314009661837E-2</v>
      </c>
      <c r="AI4025" s="14">
        <f>VLOOKUP(E4025,'Verweis Faktor'!$A:$B,2,FALSE)</f>
        <v>1</v>
      </c>
      <c r="AJ4025" s="14"/>
      <c r="AK4025" s="14" t="str">
        <f>IF(AL4025="Ja","Versandkosten",VLOOKUP(E4025,'Verweis Belegart'!$A$2:$B$9,2,FALSE))</f>
        <v>Hardware</v>
      </c>
      <c r="AL4025" s="14" t="str">
        <f t="shared" si="566"/>
        <v>Nein</v>
      </c>
      <c r="AM4025" s="14" t="str">
        <f t="shared" si="562"/>
        <v>Positiv</v>
      </c>
    </row>
    <row r="4026" spans="1:39" ht="17.25" customHeight="1" x14ac:dyDescent="0.35">
      <c r="A4026" s="17">
        <v>14573907</v>
      </c>
      <c r="B4026" s="2" t="s">
        <v>2197</v>
      </c>
      <c r="C4026" s="1">
        <v>2025001</v>
      </c>
      <c r="D4026" s="1">
        <v>2001036</v>
      </c>
      <c r="E4026" s="2" t="s">
        <v>34</v>
      </c>
      <c r="F4026" s="2" t="s">
        <v>53</v>
      </c>
      <c r="G4026" s="2" t="s">
        <v>66</v>
      </c>
      <c r="H4026" s="2" t="s">
        <v>1132</v>
      </c>
      <c r="I4026" s="2" t="s">
        <v>1133</v>
      </c>
      <c r="J4026" s="2" t="s">
        <v>103</v>
      </c>
      <c r="K4026" s="2" t="s">
        <v>499</v>
      </c>
      <c r="L4026" s="2" t="s">
        <v>429</v>
      </c>
      <c r="M4026" s="2" t="s">
        <v>430</v>
      </c>
      <c r="N4026" s="2" t="s">
        <v>41</v>
      </c>
      <c r="O4026" s="3">
        <v>3</v>
      </c>
      <c r="P4026" s="3">
        <v>223.98009999999999</v>
      </c>
      <c r="Q4026" s="3">
        <v>236</v>
      </c>
      <c r="R4026" s="3">
        <v>708</v>
      </c>
      <c r="S4026" s="3">
        <v>12.0199</v>
      </c>
      <c r="T4026" s="3">
        <v>36.06</v>
      </c>
      <c r="U4026" s="3">
        <v>5.09</v>
      </c>
      <c r="V4026" s="2" t="s">
        <v>855</v>
      </c>
      <c r="W4026" s="2" t="s">
        <v>856</v>
      </c>
      <c r="X4026" s="2" t="s">
        <v>72</v>
      </c>
      <c r="Y4026" s="19" t="str">
        <f>VLOOKUP(G4026,'Verweis Kd-Gruppe'!$A$2:$B$8,2,FALSE)</f>
        <v>EXP</v>
      </c>
      <c r="Z4026" s="19" t="str">
        <f>VLOOKUP(J4026,'Verweis Art-Gruppe'!$A$2:$B$15,2,FALSE)</f>
        <v>Geräte</v>
      </c>
      <c r="AA4026" s="19" t="str">
        <f>VLOOKUP(W4026,'Verweis Vertreter'!$A$2:$B$24,2,FALSE)</f>
        <v>Chahid Drimani</v>
      </c>
      <c r="AB4026" s="12">
        <f t="shared" si="558"/>
        <v>3</v>
      </c>
      <c r="AC4026" s="12">
        <f t="shared" si="563"/>
        <v>223.98009999999999</v>
      </c>
      <c r="AD4026" s="12">
        <f t="shared" si="564"/>
        <v>236</v>
      </c>
      <c r="AE4026" s="12">
        <f t="shared" si="559"/>
        <v>708</v>
      </c>
      <c r="AF4026" s="12">
        <f t="shared" si="560"/>
        <v>12.0199</v>
      </c>
      <c r="AG4026" s="12">
        <f t="shared" si="561"/>
        <v>36.06</v>
      </c>
      <c r="AH4026" s="9">
        <f t="shared" si="565"/>
        <v>5.093220338983051E-2</v>
      </c>
      <c r="AI4026" s="14">
        <f>VLOOKUP(E4026,'Verweis Faktor'!$A:$B,2,FALSE)</f>
        <v>1</v>
      </c>
      <c r="AJ4026" s="14"/>
      <c r="AK4026" s="14" t="str">
        <f>IF(AL4026="Ja","Versandkosten",VLOOKUP(E4026,'Verweis Belegart'!$A$2:$B$9,2,FALSE))</f>
        <v>Hardware</v>
      </c>
      <c r="AL4026" s="14" t="str">
        <f t="shared" si="566"/>
        <v>Nein</v>
      </c>
      <c r="AM4026" s="14" t="str">
        <f t="shared" si="562"/>
        <v>Positiv</v>
      </c>
    </row>
    <row r="4027" spans="1:39" ht="17.25" customHeight="1" x14ac:dyDescent="0.35">
      <c r="A4027" s="17">
        <v>14573985</v>
      </c>
      <c r="B4027" s="2" t="s">
        <v>2197</v>
      </c>
      <c r="C4027" s="1">
        <v>2025001</v>
      </c>
      <c r="D4027" s="1">
        <v>2001037</v>
      </c>
      <c r="E4027" s="2" t="s">
        <v>34</v>
      </c>
      <c r="F4027" s="2" t="s">
        <v>142</v>
      </c>
      <c r="G4027" s="2" t="s">
        <v>25</v>
      </c>
      <c r="H4027" s="2" t="s">
        <v>1359</v>
      </c>
      <c r="I4027" s="2" t="s">
        <v>1360</v>
      </c>
      <c r="J4027" s="2" t="s">
        <v>2228</v>
      </c>
      <c r="K4027" s="2" t="s">
        <v>28</v>
      </c>
      <c r="L4027" s="2" t="s">
        <v>2374</v>
      </c>
      <c r="M4027" s="2" t="s">
        <v>2375</v>
      </c>
      <c r="N4027" s="2" t="s">
        <v>2375</v>
      </c>
      <c r="O4027" s="3">
        <v>12</v>
      </c>
      <c r="P4027" s="3">
        <v>0</v>
      </c>
      <c r="Q4027" s="3">
        <v>0</v>
      </c>
      <c r="R4027" s="3">
        <v>0</v>
      </c>
      <c r="S4027" s="3"/>
      <c r="T4027" s="3">
        <v>0</v>
      </c>
      <c r="U4027" s="3"/>
      <c r="V4027" s="2" t="s">
        <v>413</v>
      </c>
      <c r="W4027" s="2" t="s">
        <v>414</v>
      </c>
      <c r="X4027" s="2" t="s">
        <v>702</v>
      </c>
      <c r="Y4027" s="19" t="str">
        <f>VLOOKUP(G4027,'Verweis Kd-Gruppe'!$A$2:$B$8,2,FALSE)</f>
        <v>FHK</v>
      </c>
      <c r="Z4027" s="19" t="str">
        <f>VLOOKUP(J4027,'Verweis Art-Gruppe'!$A$2:$B$15,2,FALSE)</f>
        <v>Marketing</v>
      </c>
      <c r="AA4027" s="19" t="str">
        <f>VLOOKUP(W4027,'Verweis Vertreter'!$A$2:$B$24,2,FALSE)</f>
        <v>Zentrale</v>
      </c>
      <c r="AB4027" s="12">
        <f t="shared" si="558"/>
        <v>12</v>
      </c>
      <c r="AC4027" s="12">
        <f t="shared" si="563"/>
        <v>0</v>
      </c>
      <c r="AD4027" s="12">
        <f t="shared" si="564"/>
        <v>0</v>
      </c>
      <c r="AE4027" s="12">
        <f t="shared" si="559"/>
        <v>0</v>
      </c>
      <c r="AF4027" s="12">
        <f t="shared" si="560"/>
        <v>0</v>
      </c>
      <c r="AG4027" s="12">
        <f t="shared" si="561"/>
        <v>0</v>
      </c>
      <c r="AH4027" s="9">
        <f t="shared" si="565"/>
        <v>0</v>
      </c>
      <c r="AI4027" s="14">
        <f>VLOOKUP(E4027,'Verweis Faktor'!$A:$B,2,FALSE)</f>
        <v>1</v>
      </c>
      <c r="AJ4027" s="14"/>
      <c r="AK4027" s="14" t="str">
        <f>IF(AL4027="Ja","Versandkosten",VLOOKUP(E4027,'Verweis Belegart'!$A$2:$B$9,2,FALSE))</f>
        <v>Hardware</v>
      </c>
      <c r="AL4027" s="14" t="str">
        <f t="shared" si="566"/>
        <v>Nein</v>
      </c>
      <c r="AM4027" s="14" t="str">
        <f t="shared" si="562"/>
        <v>Positiv</v>
      </c>
    </row>
    <row r="4028" spans="1:39" ht="17.25" customHeight="1" x14ac:dyDescent="0.35">
      <c r="A4028" s="17">
        <v>14573987</v>
      </c>
      <c r="B4028" s="2" t="s">
        <v>2197</v>
      </c>
      <c r="C4028" s="1">
        <v>2025001</v>
      </c>
      <c r="D4028" s="1">
        <v>2001038</v>
      </c>
      <c r="E4028" s="2" t="s">
        <v>34</v>
      </c>
      <c r="F4028" s="2" t="s">
        <v>142</v>
      </c>
      <c r="G4028" s="2" t="s">
        <v>25</v>
      </c>
      <c r="H4028" s="2" t="s">
        <v>1359</v>
      </c>
      <c r="I4028" s="2" t="s">
        <v>1360</v>
      </c>
      <c r="J4028" s="2" t="s">
        <v>2228</v>
      </c>
      <c r="K4028" s="2" t="s">
        <v>28</v>
      </c>
      <c r="L4028" s="2" t="s">
        <v>2374</v>
      </c>
      <c r="M4028" s="2" t="s">
        <v>2375</v>
      </c>
      <c r="N4028" s="2" t="s">
        <v>2375</v>
      </c>
      <c r="O4028" s="3">
        <v>12</v>
      </c>
      <c r="P4028" s="3">
        <v>0</v>
      </c>
      <c r="Q4028" s="3">
        <v>0</v>
      </c>
      <c r="R4028" s="3">
        <v>0</v>
      </c>
      <c r="S4028" s="3"/>
      <c r="T4028" s="3">
        <v>0</v>
      </c>
      <c r="U4028" s="3"/>
      <c r="V4028" s="2" t="s">
        <v>413</v>
      </c>
      <c r="W4028" s="2" t="s">
        <v>414</v>
      </c>
      <c r="X4028" s="2" t="s">
        <v>702</v>
      </c>
      <c r="Y4028" s="19" t="str">
        <f>VLOOKUP(G4028,'Verweis Kd-Gruppe'!$A$2:$B$8,2,FALSE)</f>
        <v>FHK</v>
      </c>
      <c r="Z4028" s="19" t="str">
        <f>VLOOKUP(J4028,'Verweis Art-Gruppe'!$A$2:$B$15,2,FALSE)</f>
        <v>Marketing</v>
      </c>
      <c r="AA4028" s="19" t="str">
        <f>VLOOKUP(W4028,'Verweis Vertreter'!$A$2:$B$24,2,FALSE)</f>
        <v>Zentrale</v>
      </c>
      <c r="AB4028" s="12">
        <f t="shared" si="558"/>
        <v>12</v>
      </c>
      <c r="AC4028" s="12">
        <f t="shared" si="563"/>
        <v>0</v>
      </c>
      <c r="AD4028" s="12">
        <f t="shared" si="564"/>
        <v>0</v>
      </c>
      <c r="AE4028" s="12">
        <f t="shared" si="559"/>
        <v>0</v>
      </c>
      <c r="AF4028" s="12">
        <f t="shared" si="560"/>
        <v>0</v>
      </c>
      <c r="AG4028" s="12">
        <f t="shared" si="561"/>
        <v>0</v>
      </c>
      <c r="AH4028" s="9">
        <f t="shared" si="565"/>
        <v>0</v>
      </c>
      <c r="AI4028" s="14">
        <f>VLOOKUP(E4028,'Verweis Faktor'!$A:$B,2,FALSE)</f>
        <v>1</v>
      </c>
      <c r="AJ4028" s="14"/>
      <c r="AK4028" s="14" t="str">
        <f>IF(AL4028="Ja","Versandkosten",VLOOKUP(E4028,'Verweis Belegart'!$A$2:$B$9,2,FALSE))</f>
        <v>Hardware</v>
      </c>
      <c r="AL4028" s="14" t="str">
        <f t="shared" si="566"/>
        <v>Nein</v>
      </c>
      <c r="AM4028" s="14" t="str">
        <f t="shared" si="562"/>
        <v>Positiv</v>
      </c>
    </row>
    <row r="4029" spans="1:39" ht="17.25" customHeight="1" x14ac:dyDescent="0.35">
      <c r="A4029" s="17">
        <v>14573991</v>
      </c>
      <c r="B4029" s="2" t="s">
        <v>2197</v>
      </c>
      <c r="C4029" s="1">
        <v>2025001</v>
      </c>
      <c r="D4029" s="1">
        <v>2001039</v>
      </c>
      <c r="E4029" s="2" t="s">
        <v>34</v>
      </c>
      <c r="F4029" s="2" t="s">
        <v>142</v>
      </c>
      <c r="G4029" s="2" t="s">
        <v>25</v>
      </c>
      <c r="H4029" s="2" t="s">
        <v>1359</v>
      </c>
      <c r="I4029" s="2" t="s">
        <v>1360</v>
      </c>
      <c r="J4029" s="2" t="s">
        <v>2228</v>
      </c>
      <c r="K4029" s="2" t="s">
        <v>28</v>
      </c>
      <c r="L4029" s="2" t="s">
        <v>2374</v>
      </c>
      <c r="M4029" s="2" t="s">
        <v>2375</v>
      </c>
      <c r="N4029" s="2" t="s">
        <v>2375</v>
      </c>
      <c r="O4029" s="3">
        <v>12</v>
      </c>
      <c r="P4029" s="3">
        <v>0</v>
      </c>
      <c r="Q4029" s="3">
        <v>0</v>
      </c>
      <c r="R4029" s="3">
        <v>0</v>
      </c>
      <c r="S4029" s="3"/>
      <c r="T4029" s="3">
        <v>0</v>
      </c>
      <c r="U4029" s="3"/>
      <c r="V4029" s="2" t="s">
        <v>413</v>
      </c>
      <c r="W4029" s="2" t="s">
        <v>414</v>
      </c>
      <c r="X4029" s="2" t="s">
        <v>702</v>
      </c>
      <c r="Y4029" s="19" t="str">
        <f>VLOOKUP(G4029,'Verweis Kd-Gruppe'!$A$2:$B$8,2,FALSE)</f>
        <v>FHK</v>
      </c>
      <c r="Z4029" s="19" t="str">
        <f>VLOOKUP(J4029,'Verweis Art-Gruppe'!$A$2:$B$15,2,FALSE)</f>
        <v>Marketing</v>
      </c>
      <c r="AA4029" s="19" t="str">
        <f>VLOOKUP(W4029,'Verweis Vertreter'!$A$2:$B$24,2,FALSE)</f>
        <v>Zentrale</v>
      </c>
      <c r="AB4029" s="12">
        <f t="shared" si="558"/>
        <v>12</v>
      </c>
      <c r="AC4029" s="12">
        <f t="shared" si="563"/>
        <v>0</v>
      </c>
      <c r="AD4029" s="12">
        <f t="shared" si="564"/>
        <v>0</v>
      </c>
      <c r="AE4029" s="12">
        <f t="shared" si="559"/>
        <v>0</v>
      </c>
      <c r="AF4029" s="12">
        <f t="shared" si="560"/>
        <v>0</v>
      </c>
      <c r="AG4029" s="12">
        <f t="shared" si="561"/>
        <v>0</v>
      </c>
      <c r="AH4029" s="9">
        <f t="shared" si="565"/>
        <v>0</v>
      </c>
      <c r="AI4029" s="14">
        <f>VLOOKUP(E4029,'Verweis Faktor'!$A:$B,2,FALSE)</f>
        <v>1</v>
      </c>
      <c r="AJ4029" s="14"/>
      <c r="AK4029" s="14" t="str">
        <f>IF(AL4029="Ja","Versandkosten",VLOOKUP(E4029,'Verweis Belegart'!$A$2:$B$9,2,FALSE))</f>
        <v>Hardware</v>
      </c>
      <c r="AL4029" s="14" t="str">
        <f t="shared" si="566"/>
        <v>Nein</v>
      </c>
      <c r="AM4029" s="14" t="str">
        <f t="shared" si="562"/>
        <v>Positiv</v>
      </c>
    </row>
    <row r="4030" spans="1:39" ht="17.25" customHeight="1" x14ac:dyDescent="0.35">
      <c r="A4030" s="17">
        <v>14573992</v>
      </c>
      <c r="B4030" s="2" t="s">
        <v>2197</v>
      </c>
      <c r="C4030" s="1">
        <v>2025001</v>
      </c>
      <c r="D4030" s="1">
        <v>2001040</v>
      </c>
      <c r="E4030" s="2" t="s">
        <v>34</v>
      </c>
      <c r="F4030" s="2" t="s">
        <v>142</v>
      </c>
      <c r="G4030" s="2" t="s">
        <v>25</v>
      </c>
      <c r="H4030" s="2" t="s">
        <v>1359</v>
      </c>
      <c r="I4030" s="2" t="s">
        <v>1360</v>
      </c>
      <c r="J4030" s="2" t="s">
        <v>2228</v>
      </c>
      <c r="K4030" s="2" t="s">
        <v>28</v>
      </c>
      <c r="L4030" s="2" t="s">
        <v>2374</v>
      </c>
      <c r="M4030" s="2" t="s">
        <v>2375</v>
      </c>
      <c r="N4030" s="2" t="s">
        <v>2375</v>
      </c>
      <c r="O4030" s="3">
        <v>12</v>
      </c>
      <c r="P4030" s="3">
        <v>0</v>
      </c>
      <c r="Q4030" s="3">
        <v>0</v>
      </c>
      <c r="R4030" s="3">
        <v>0</v>
      </c>
      <c r="S4030" s="3"/>
      <c r="T4030" s="3">
        <v>0</v>
      </c>
      <c r="U4030" s="3"/>
      <c r="V4030" s="2" t="s">
        <v>413</v>
      </c>
      <c r="W4030" s="2" t="s">
        <v>414</v>
      </c>
      <c r="X4030" s="2" t="s">
        <v>702</v>
      </c>
      <c r="Y4030" s="19" t="str">
        <f>VLOOKUP(G4030,'Verweis Kd-Gruppe'!$A$2:$B$8,2,FALSE)</f>
        <v>FHK</v>
      </c>
      <c r="Z4030" s="19" t="str">
        <f>VLOOKUP(J4030,'Verweis Art-Gruppe'!$A$2:$B$15,2,FALSE)</f>
        <v>Marketing</v>
      </c>
      <c r="AA4030" s="19" t="str">
        <f>VLOOKUP(W4030,'Verweis Vertreter'!$A$2:$B$24,2,FALSE)</f>
        <v>Zentrale</v>
      </c>
      <c r="AB4030" s="12">
        <f t="shared" si="558"/>
        <v>12</v>
      </c>
      <c r="AC4030" s="12">
        <f t="shared" si="563"/>
        <v>0</v>
      </c>
      <c r="AD4030" s="12">
        <f t="shared" si="564"/>
        <v>0</v>
      </c>
      <c r="AE4030" s="12">
        <f t="shared" si="559"/>
        <v>0</v>
      </c>
      <c r="AF4030" s="12">
        <f t="shared" si="560"/>
        <v>0</v>
      </c>
      <c r="AG4030" s="12">
        <f t="shared" si="561"/>
        <v>0</v>
      </c>
      <c r="AH4030" s="9">
        <f t="shared" si="565"/>
        <v>0</v>
      </c>
      <c r="AI4030" s="14">
        <f>VLOOKUP(E4030,'Verweis Faktor'!$A:$B,2,FALSE)</f>
        <v>1</v>
      </c>
      <c r="AJ4030" s="14"/>
      <c r="AK4030" s="14" t="str">
        <f>IF(AL4030="Ja","Versandkosten",VLOOKUP(E4030,'Verweis Belegart'!$A$2:$B$9,2,FALSE))</f>
        <v>Hardware</v>
      </c>
      <c r="AL4030" s="14" t="str">
        <f t="shared" si="566"/>
        <v>Nein</v>
      </c>
      <c r="AM4030" s="14" t="str">
        <f t="shared" si="562"/>
        <v>Positiv</v>
      </c>
    </row>
    <row r="4031" spans="1:39" ht="17.25" customHeight="1" x14ac:dyDescent="0.35">
      <c r="A4031" s="17">
        <v>14573993</v>
      </c>
      <c r="B4031" s="2" t="s">
        <v>2197</v>
      </c>
      <c r="C4031" s="1">
        <v>2025001</v>
      </c>
      <c r="D4031" s="1">
        <v>2001041</v>
      </c>
      <c r="E4031" s="2" t="s">
        <v>34</v>
      </c>
      <c r="F4031" s="2" t="s">
        <v>142</v>
      </c>
      <c r="G4031" s="2" t="s">
        <v>25</v>
      </c>
      <c r="H4031" s="2" t="s">
        <v>1359</v>
      </c>
      <c r="I4031" s="2" t="s">
        <v>1360</v>
      </c>
      <c r="J4031" s="2" t="s">
        <v>2228</v>
      </c>
      <c r="K4031" s="2" t="s">
        <v>28</v>
      </c>
      <c r="L4031" s="2" t="s">
        <v>2374</v>
      </c>
      <c r="M4031" s="2" t="s">
        <v>2375</v>
      </c>
      <c r="N4031" s="2" t="s">
        <v>2375</v>
      </c>
      <c r="O4031" s="3">
        <v>12</v>
      </c>
      <c r="P4031" s="3">
        <v>0</v>
      </c>
      <c r="Q4031" s="3">
        <v>0</v>
      </c>
      <c r="R4031" s="3">
        <v>0</v>
      </c>
      <c r="S4031" s="3"/>
      <c r="T4031" s="3">
        <v>0</v>
      </c>
      <c r="U4031" s="3"/>
      <c r="V4031" s="2" t="s">
        <v>413</v>
      </c>
      <c r="W4031" s="2" t="s">
        <v>414</v>
      </c>
      <c r="X4031" s="2" t="s">
        <v>702</v>
      </c>
      <c r="Y4031" s="19" t="str">
        <f>VLOOKUP(G4031,'Verweis Kd-Gruppe'!$A$2:$B$8,2,FALSE)</f>
        <v>FHK</v>
      </c>
      <c r="Z4031" s="19" t="str">
        <f>VLOOKUP(J4031,'Verweis Art-Gruppe'!$A$2:$B$15,2,FALSE)</f>
        <v>Marketing</v>
      </c>
      <c r="AA4031" s="19" t="str">
        <f>VLOOKUP(W4031,'Verweis Vertreter'!$A$2:$B$24,2,FALSE)</f>
        <v>Zentrale</v>
      </c>
      <c r="AB4031" s="12">
        <f t="shared" si="558"/>
        <v>12</v>
      </c>
      <c r="AC4031" s="12">
        <f t="shared" si="563"/>
        <v>0</v>
      </c>
      <c r="AD4031" s="12">
        <f t="shared" si="564"/>
        <v>0</v>
      </c>
      <c r="AE4031" s="12">
        <f t="shared" si="559"/>
        <v>0</v>
      </c>
      <c r="AF4031" s="12">
        <f t="shared" si="560"/>
        <v>0</v>
      </c>
      <c r="AG4031" s="12">
        <f t="shared" si="561"/>
        <v>0</v>
      </c>
      <c r="AH4031" s="9">
        <f t="shared" si="565"/>
        <v>0</v>
      </c>
      <c r="AI4031" s="14">
        <f>VLOOKUP(E4031,'Verweis Faktor'!$A:$B,2,FALSE)</f>
        <v>1</v>
      </c>
      <c r="AJ4031" s="14"/>
      <c r="AK4031" s="14" t="str">
        <f>IF(AL4031="Ja","Versandkosten",VLOOKUP(E4031,'Verweis Belegart'!$A$2:$B$9,2,FALSE))</f>
        <v>Hardware</v>
      </c>
      <c r="AL4031" s="14" t="str">
        <f t="shared" si="566"/>
        <v>Nein</v>
      </c>
      <c r="AM4031" s="14" t="str">
        <f t="shared" si="562"/>
        <v>Positiv</v>
      </c>
    </row>
    <row r="4032" spans="1:39" ht="17.25" customHeight="1" x14ac:dyDescent="0.35">
      <c r="A4032" s="17">
        <v>14573965</v>
      </c>
      <c r="B4032" s="2" t="s">
        <v>2197</v>
      </c>
      <c r="C4032" s="1">
        <v>2025001</v>
      </c>
      <c r="D4032" s="1">
        <v>2001042</v>
      </c>
      <c r="E4032" s="2" t="s">
        <v>34</v>
      </c>
      <c r="F4032" s="2" t="s">
        <v>53</v>
      </c>
      <c r="G4032" s="2" t="s">
        <v>25</v>
      </c>
      <c r="H4032" s="2" t="s">
        <v>1002</v>
      </c>
      <c r="I4032" s="2" t="s">
        <v>1003</v>
      </c>
      <c r="J4032" s="2" t="s">
        <v>2228</v>
      </c>
      <c r="K4032" s="2" t="s">
        <v>28</v>
      </c>
      <c r="L4032" s="2" t="s">
        <v>2374</v>
      </c>
      <c r="M4032" s="2" t="s">
        <v>2375</v>
      </c>
      <c r="N4032" s="2" t="s">
        <v>2375</v>
      </c>
      <c r="O4032" s="3">
        <v>12</v>
      </c>
      <c r="P4032" s="3">
        <v>0</v>
      </c>
      <c r="Q4032" s="3">
        <v>0</v>
      </c>
      <c r="R4032" s="3">
        <v>0</v>
      </c>
      <c r="S4032" s="3"/>
      <c r="T4032" s="3">
        <v>0</v>
      </c>
      <c r="U4032" s="3"/>
      <c r="V4032" s="2" t="s">
        <v>413</v>
      </c>
      <c r="W4032" s="2" t="s">
        <v>414</v>
      </c>
      <c r="X4032" s="2" t="s">
        <v>699</v>
      </c>
      <c r="Y4032" s="19" t="str">
        <f>VLOOKUP(G4032,'Verweis Kd-Gruppe'!$A$2:$B$8,2,FALSE)</f>
        <v>FHK</v>
      </c>
      <c r="Z4032" s="19" t="str">
        <f>VLOOKUP(J4032,'Verweis Art-Gruppe'!$A$2:$B$15,2,FALSE)</f>
        <v>Marketing</v>
      </c>
      <c r="AA4032" s="19" t="str">
        <f>VLOOKUP(W4032,'Verweis Vertreter'!$A$2:$B$24,2,FALSE)</f>
        <v>Zentrale</v>
      </c>
      <c r="AB4032" s="12">
        <f t="shared" si="558"/>
        <v>12</v>
      </c>
      <c r="AC4032" s="12">
        <f t="shared" si="563"/>
        <v>0</v>
      </c>
      <c r="AD4032" s="12">
        <f t="shared" si="564"/>
        <v>0</v>
      </c>
      <c r="AE4032" s="12">
        <f t="shared" si="559"/>
        <v>0</v>
      </c>
      <c r="AF4032" s="12">
        <f t="shared" si="560"/>
        <v>0</v>
      </c>
      <c r="AG4032" s="12">
        <f t="shared" si="561"/>
        <v>0</v>
      </c>
      <c r="AH4032" s="9">
        <f t="shared" si="565"/>
        <v>0</v>
      </c>
      <c r="AI4032" s="14">
        <f>VLOOKUP(E4032,'Verweis Faktor'!$A:$B,2,FALSE)</f>
        <v>1</v>
      </c>
      <c r="AJ4032" s="14"/>
      <c r="AK4032" s="14" t="str">
        <f>IF(AL4032="Ja","Versandkosten",VLOOKUP(E4032,'Verweis Belegart'!$A$2:$B$9,2,FALSE))</f>
        <v>Hardware</v>
      </c>
      <c r="AL4032" s="14" t="str">
        <f t="shared" si="566"/>
        <v>Nein</v>
      </c>
      <c r="AM4032" s="14" t="str">
        <f t="shared" si="562"/>
        <v>Positiv</v>
      </c>
    </row>
    <row r="4033" spans="1:39" ht="17.25" customHeight="1" x14ac:dyDescent="0.35">
      <c r="A4033" s="17">
        <v>14573968</v>
      </c>
      <c r="B4033" s="2" t="s">
        <v>2197</v>
      </c>
      <c r="C4033" s="1">
        <v>2025001</v>
      </c>
      <c r="D4033" s="1">
        <v>2001043</v>
      </c>
      <c r="E4033" s="2" t="s">
        <v>34</v>
      </c>
      <c r="F4033" s="2" t="s">
        <v>53</v>
      </c>
      <c r="G4033" s="2" t="s">
        <v>25</v>
      </c>
      <c r="H4033" s="2" t="s">
        <v>1002</v>
      </c>
      <c r="I4033" s="2" t="s">
        <v>1003</v>
      </c>
      <c r="J4033" s="2" t="s">
        <v>2228</v>
      </c>
      <c r="K4033" s="2" t="s">
        <v>28</v>
      </c>
      <c r="L4033" s="2" t="s">
        <v>2374</v>
      </c>
      <c r="M4033" s="2" t="s">
        <v>2375</v>
      </c>
      <c r="N4033" s="2" t="s">
        <v>2375</v>
      </c>
      <c r="O4033" s="3">
        <v>12</v>
      </c>
      <c r="P4033" s="3">
        <v>0</v>
      </c>
      <c r="Q4033" s="3">
        <v>0</v>
      </c>
      <c r="R4033" s="3">
        <v>0</v>
      </c>
      <c r="S4033" s="3"/>
      <c r="T4033" s="3">
        <v>0</v>
      </c>
      <c r="U4033" s="3"/>
      <c r="V4033" s="2" t="s">
        <v>413</v>
      </c>
      <c r="W4033" s="2" t="s">
        <v>414</v>
      </c>
      <c r="X4033" s="2" t="s">
        <v>699</v>
      </c>
      <c r="Y4033" s="19" t="str">
        <f>VLOOKUP(G4033,'Verweis Kd-Gruppe'!$A$2:$B$8,2,FALSE)</f>
        <v>FHK</v>
      </c>
      <c r="Z4033" s="19" t="str">
        <f>VLOOKUP(J4033,'Verweis Art-Gruppe'!$A$2:$B$15,2,FALSE)</f>
        <v>Marketing</v>
      </c>
      <c r="AA4033" s="19" t="str">
        <f>VLOOKUP(W4033,'Verweis Vertreter'!$A$2:$B$24,2,FALSE)</f>
        <v>Zentrale</v>
      </c>
      <c r="AB4033" s="12">
        <f t="shared" si="558"/>
        <v>12</v>
      </c>
      <c r="AC4033" s="12">
        <f t="shared" si="563"/>
        <v>0</v>
      </c>
      <c r="AD4033" s="12">
        <f t="shared" si="564"/>
        <v>0</v>
      </c>
      <c r="AE4033" s="12">
        <f t="shared" si="559"/>
        <v>0</v>
      </c>
      <c r="AF4033" s="12">
        <f t="shared" si="560"/>
        <v>0</v>
      </c>
      <c r="AG4033" s="12">
        <f t="shared" si="561"/>
        <v>0</v>
      </c>
      <c r="AH4033" s="9">
        <f t="shared" si="565"/>
        <v>0</v>
      </c>
      <c r="AI4033" s="14">
        <f>VLOOKUP(E4033,'Verweis Faktor'!$A:$B,2,FALSE)</f>
        <v>1</v>
      </c>
      <c r="AJ4033" s="14"/>
      <c r="AK4033" s="14" t="str">
        <f>IF(AL4033="Ja","Versandkosten",VLOOKUP(E4033,'Verweis Belegart'!$A$2:$B$9,2,FALSE))</f>
        <v>Hardware</v>
      </c>
      <c r="AL4033" s="14" t="str">
        <f t="shared" si="566"/>
        <v>Nein</v>
      </c>
      <c r="AM4033" s="14" t="str">
        <f t="shared" si="562"/>
        <v>Positiv</v>
      </c>
    </row>
    <row r="4034" spans="1:39" ht="17.25" customHeight="1" x14ac:dyDescent="0.35">
      <c r="A4034" s="17">
        <v>14573969</v>
      </c>
      <c r="B4034" s="2" t="s">
        <v>2197</v>
      </c>
      <c r="C4034" s="1">
        <v>2025001</v>
      </c>
      <c r="D4034" s="1">
        <v>2001044</v>
      </c>
      <c r="E4034" s="2" t="s">
        <v>34</v>
      </c>
      <c r="F4034" s="2" t="s">
        <v>53</v>
      </c>
      <c r="G4034" s="2" t="s">
        <v>25</v>
      </c>
      <c r="H4034" s="2" t="s">
        <v>1002</v>
      </c>
      <c r="I4034" s="2" t="s">
        <v>1003</v>
      </c>
      <c r="J4034" s="2" t="s">
        <v>2228</v>
      </c>
      <c r="K4034" s="2" t="s">
        <v>28</v>
      </c>
      <c r="L4034" s="2" t="s">
        <v>2374</v>
      </c>
      <c r="M4034" s="2" t="s">
        <v>2375</v>
      </c>
      <c r="N4034" s="2" t="s">
        <v>2375</v>
      </c>
      <c r="O4034" s="3">
        <v>12</v>
      </c>
      <c r="P4034" s="3">
        <v>0</v>
      </c>
      <c r="Q4034" s="3">
        <v>0</v>
      </c>
      <c r="R4034" s="3">
        <v>0</v>
      </c>
      <c r="S4034" s="3"/>
      <c r="T4034" s="3">
        <v>0</v>
      </c>
      <c r="U4034" s="3"/>
      <c r="V4034" s="2" t="s">
        <v>413</v>
      </c>
      <c r="W4034" s="2" t="s">
        <v>414</v>
      </c>
      <c r="X4034" s="2" t="s">
        <v>699</v>
      </c>
      <c r="Y4034" s="19" t="str">
        <f>VLOOKUP(G4034,'Verweis Kd-Gruppe'!$A$2:$B$8,2,FALSE)</f>
        <v>FHK</v>
      </c>
      <c r="Z4034" s="19" t="str">
        <f>VLOOKUP(J4034,'Verweis Art-Gruppe'!$A$2:$B$15,2,FALSE)</f>
        <v>Marketing</v>
      </c>
      <c r="AA4034" s="19" t="str">
        <f>VLOOKUP(W4034,'Verweis Vertreter'!$A$2:$B$24,2,FALSE)</f>
        <v>Zentrale</v>
      </c>
      <c r="AB4034" s="12">
        <f t="shared" si="558"/>
        <v>12</v>
      </c>
      <c r="AC4034" s="12">
        <f t="shared" si="563"/>
        <v>0</v>
      </c>
      <c r="AD4034" s="12">
        <f t="shared" si="564"/>
        <v>0</v>
      </c>
      <c r="AE4034" s="12">
        <f t="shared" si="559"/>
        <v>0</v>
      </c>
      <c r="AF4034" s="12">
        <f t="shared" si="560"/>
        <v>0</v>
      </c>
      <c r="AG4034" s="12">
        <f t="shared" si="561"/>
        <v>0</v>
      </c>
      <c r="AH4034" s="9">
        <f t="shared" si="565"/>
        <v>0</v>
      </c>
      <c r="AI4034" s="14">
        <f>VLOOKUP(E4034,'Verweis Faktor'!$A:$B,2,FALSE)</f>
        <v>1</v>
      </c>
      <c r="AJ4034" s="14"/>
      <c r="AK4034" s="14" t="str">
        <f>IF(AL4034="Ja","Versandkosten",VLOOKUP(E4034,'Verweis Belegart'!$A$2:$B$9,2,FALSE))</f>
        <v>Hardware</v>
      </c>
      <c r="AL4034" s="14" t="str">
        <f t="shared" si="566"/>
        <v>Nein</v>
      </c>
      <c r="AM4034" s="14" t="str">
        <f t="shared" si="562"/>
        <v>Positiv</v>
      </c>
    </row>
    <row r="4035" spans="1:39" ht="17.25" customHeight="1" x14ac:dyDescent="0.35">
      <c r="A4035" s="17">
        <v>14573970</v>
      </c>
      <c r="B4035" s="2" t="s">
        <v>2197</v>
      </c>
      <c r="C4035" s="1">
        <v>2025001</v>
      </c>
      <c r="D4035" s="1">
        <v>2001045</v>
      </c>
      <c r="E4035" s="2" t="s">
        <v>34</v>
      </c>
      <c r="F4035" s="2" t="s">
        <v>53</v>
      </c>
      <c r="G4035" s="2" t="s">
        <v>25</v>
      </c>
      <c r="H4035" s="2" t="s">
        <v>1002</v>
      </c>
      <c r="I4035" s="2" t="s">
        <v>1003</v>
      </c>
      <c r="J4035" s="2" t="s">
        <v>2228</v>
      </c>
      <c r="K4035" s="2" t="s">
        <v>28</v>
      </c>
      <c r="L4035" s="2" t="s">
        <v>2374</v>
      </c>
      <c r="M4035" s="2" t="s">
        <v>2375</v>
      </c>
      <c r="N4035" s="2" t="s">
        <v>2375</v>
      </c>
      <c r="O4035" s="3">
        <v>12</v>
      </c>
      <c r="P4035" s="3">
        <v>0</v>
      </c>
      <c r="Q4035" s="3">
        <v>0</v>
      </c>
      <c r="R4035" s="3">
        <v>0</v>
      </c>
      <c r="S4035" s="3"/>
      <c r="T4035" s="3">
        <v>0</v>
      </c>
      <c r="U4035" s="3"/>
      <c r="V4035" s="2" t="s">
        <v>413</v>
      </c>
      <c r="W4035" s="2" t="s">
        <v>414</v>
      </c>
      <c r="X4035" s="2" t="s">
        <v>699</v>
      </c>
      <c r="Y4035" s="19" t="str">
        <f>VLOOKUP(G4035,'Verweis Kd-Gruppe'!$A$2:$B$8,2,FALSE)</f>
        <v>FHK</v>
      </c>
      <c r="Z4035" s="19" t="str">
        <f>VLOOKUP(J4035,'Verweis Art-Gruppe'!$A$2:$B$15,2,FALSE)</f>
        <v>Marketing</v>
      </c>
      <c r="AA4035" s="19" t="str">
        <f>VLOOKUP(W4035,'Verweis Vertreter'!$A$2:$B$24,2,FALSE)</f>
        <v>Zentrale</v>
      </c>
      <c r="AB4035" s="12">
        <f t="shared" ref="AB4035:AB4098" si="567">$AI4035*O4035</f>
        <v>12</v>
      </c>
      <c r="AC4035" s="12">
        <f t="shared" si="563"/>
        <v>0</v>
      </c>
      <c r="AD4035" s="12">
        <f t="shared" si="564"/>
        <v>0</v>
      </c>
      <c r="AE4035" s="12">
        <f t="shared" ref="AE4035:AE4098" si="568">$AI4035*R4035</f>
        <v>0</v>
      </c>
      <c r="AF4035" s="12">
        <f t="shared" ref="AF4035:AF4098" si="569">$AI4035*S4035</f>
        <v>0</v>
      </c>
      <c r="AG4035" s="12">
        <f t="shared" ref="AG4035:AG4098" si="570">$AI4035*T4035</f>
        <v>0</v>
      </c>
      <c r="AH4035" s="9">
        <f t="shared" si="565"/>
        <v>0</v>
      </c>
      <c r="AI4035" s="14">
        <f>VLOOKUP(E4035,'Verweis Faktor'!$A:$B,2,FALSE)</f>
        <v>1</v>
      </c>
      <c r="AJ4035" s="14"/>
      <c r="AK4035" s="14" t="str">
        <f>IF(AL4035="Ja","Versandkosten",VLOOKUP(E4035,'Verweis Belegart'!$A$2:$B$9,2,FALSE))</f>
        <v>Hardware</v>
      </c>
      <c r="AL4035" s="14" t="str">
        <f t="shared" si="566"/>
        <v>Nein</v>
      </c>
      <c r="AM4035" s="14" t="str">
        <f t="shared" ref="AM4035:AM4098" si="571">IF(AG4035&lt;0,"Negativ","Positiv")</f>
        <v>Positiv</v>
      </c>
    </row>
    <row r="4036" spans="1:39" ht="17.25" customHeight="1" x14ac:dyDescent="0.35">
      <c r="A4036" s="17">
        <v>14573943</v>
      </c>
      <c r="B4036" s="2" t="s">
        <v>2197</v>
      </c>
      <c r="C4036" s="1">
        <v>2025001</v>
      </c>
      <c r="D4036" s="1">
        <v>2001046</v>
      </c>
      <c r="E4036" s="2" t="s">
        <v>34</v>
      </c>
      <c r="F4036" s="2" t="s">
        <v>142</v>
      </c>
      <c r="G4036" s="2" t="s">
        <v>25</v>
      </c>
      <c r="H4036" s="2" t="s">
        <v>1359</v>
      </c>
      <c r="I4036" s="2" t="s">
        <v>1360</v>
      </c>
      <c r="J4036" s="2" t="s">
        <v>2791</v>
      </c>
      <c r="K4036" s="2" t="s">
        <v>28</v>
      </c>
      <c r="L4036" s="2" t="s">
        <v>2189</v>
      </c>
      <c r="M4036" s="2" t="s">
        <v>2190</v>
      </c>
      <c r="N4036" s="2"/>
      <c r="O4036" s="3">
        <v>30</v>
      </c>
      <c r="P4036" s="3">
        <v>0</v>
      </c>
      <c r="Q4036" s="3">
        <v>0</v>
      </c>
      <c r="R4036" s="3">
        <v>0</v>
      </c>
      <c r="S4036" s="3"/>
      <c r="T4036" s="3">
        <v>0</v>
      </c>
      <c r="U4036" s="3"/>
      <c r="V4036" s="2" t="s">
        <v>413</v>
      </c>
      <c r="W4036" s="2" t="s">
        <v>414</v>
      </c>
      <c r="X4036" s="2" t="s">
        <v>702</v>
      </c>
      <c r="Y4036" s="19" t="str">
        <f>VLOOKUP(G4036,'Verweis Kd-Gruppe'!$A$2:$B$8,2,FALSE)</f>
        <v>FHK</v>
      </c>
      <c r="Z4036" s="19" t="str">
        <f>VLOOKUP(J4036,'Verweis Art-Gruppe'!$A$2:$B$15,2,FALSE)</f>
        <v>Sonstige</v>
      </c>
      <c r="AA4036" s="19" t="str">
        <f>VLOOKUP(W4036,'Verweis Vertreter'!$A$2:$B$24,2,FALSE)</f>
        <v>Zentrale</v>
      </c>
      <c r="AB4036" s="12">
        <f t="shared" si="567"/>
        <v>30</v>
      </c>
      <c r="AC4036" s="12">
        <f t="shared" ref="AC4036:AC4099" si="572">P4036</f>
        <v>0</v>
      </c>
      <c r="AD4036" s="12">
        <f t="shared" ref="AD4036:AD4099" si="573">Q4036</f>
        <v>0</v>
      </c>
      <c r="AE4036" s="12">
        <f t="shared" si="568"/>
        <v>0</v>
      </c>
      <c r="AF4036" s="12">
        <f t="shared" si="569"/>
        <v>0</v>
      </c>
      <c r="AG4036" s="12">
        <f t="shared" si="570"/>
        <v>0</v>
      </c>
      <c r="AH4036" s="9">
        <f t="shared" ref="AH4036:AH4099" si="574">IF(AF4036=0,0,AG4036/AE4036*AI4036)</f>
        <v>0</v>
      </c>
      <c r="AI4036" s="14">
        <f>VLOOKUP(E4036,'Verweis Faktor'!$A:$B,2,FALSE)</f>
        <v>1</v>
      </c>
      <c r="AJ4036" s="14"/>
      <c r="AK4036" s="14" t="str">
        <f>IF(AL4036="Ja","Versandkosten",VLOOKUP(E4036,'Verweis Belegart'!$A$2:$B$9,2,FALSE))</f>
        <v>Hardware</v>
      </c>
      <c r="AL4036" s="14" t="str">
        <f t="shared" ref="AL4036:AL4099" si="575">IF(ISNUMBER(FIND("Versandkosten",M4036)),"Ja","Nein")</f>
        <v>Nein</v>
      </c>
      <c r="AM4036" s="14" t="str">
        <f t="shared" si="571"/>
        <v>Positiv</v>
      </c>
    </row>
    <row r="4037" spans="1:39" ht="17.25" customHeight="1" x14ac:dyDescent="0.35">
      <c r="A4037" s="17">
        <v>14573943</v>
      </c>
      <c r="B4037" s="2" t="s">
        <v>2197</v>
      </c>
      <c r="C4037" s="1">
        <v>2025001</v>
      </c>
      <c r="D4037" s="1">
        <v>2001046</v>
      </c>
      <c r="E4037" s="2" t="s">
        <v>34</v>
      </c>
      <c r="F4037" s="2" t="s">
        <v>142</v>
      </c>
      <c r="G4037" s="2" t="s">
        <v>25</v>
      </c>
      <c r="H4037" s="2" t="s">
        <v>1359</v>
      </c>
      <c r="I4037" s="2" t="s">
        <v>1360</v>
      </c>
      <c r="J4037" s="2" t="s">
        <v>2791</v>
      </c>
      <c r="K4037" s="2" t="s">
        <v>45</v>
      </c>
      <c r="L4037" s="2" t="s">
        <v>1913</v>
      </c>
      <c r="M4037" s="2" t="s">
        <v>1914</v>
      </c>
      <c r="N4037" s="2"/>
      <c r="O4037" s="3">
        <v>20</v>
      </c>
      <c r="P4037" s="3">
        <v>0</v>
      </c>
      <c r="Q4037" s="3">
        <v>0</v>
      </c>
      <c r="R4037" s="3">
        <v>0</v>
      </c>
      <c r="S4037" s="3"/>
      <c r="T4037" s="3">
        <v>0</v>
      </c>
      <c r="U4037" s="3"/>
      <c r="V4037" s="2" t="s">
        <v>413</v>
      </c>
      <c r="W4037" s="2" t="s">
        <v>414</v>
      </c>
      <c r="X4037" s="2" t="s">
        <v>702</v>
      </c>
      <c r="Y4037" s="19" t="str">
        <f>VLOOKUP(G4037,'Verweis Kd-Gruppe'!$A$2:$B$8,2,FALSE)</f>
        <v>FHK</v>
      </c>
      <c r="Z4037" s="19" t="str">
        <f>VLOOKUP(J4037,'Verweis Art-Gruppe'!$A$2:$B$15,2,FALSE)</f>
        <v>Sonstige</v>
      </c>
      <c r="AA4037" s="19" t="str">
        <f>VLOOKUP(W4037,'Verweis Vertreter'!$A$2:$B$24,2,FALSE)</f>
        <v>Zentrale</v>
      </c>
      <c r="AB4037" s="12">
        <f t="shared" si="567"/>
        <v>20</v>
      </c>
      <c r="AC4037" s="12">
        <f t="shared" si="572"/>
        <v>0</v>
      </c>
      <c r="AD4037" s="12">
        <f t="shared" si="573"/>
        <v>0</v>
      </c>
      <c r="AE4037" s="12">
        <f t="shared" si="568"/>
        <v>0</v>
      </c>
      <c r="AF4037" s="12">
        <f t="shared" si="569"/>
        <v>0</v>
      </c>
      <c r="AG4037" s="12">
        <f t="shared" si="570"/>
        <v>0</v>
      </c>
      <c r="AH4037" s="9">
        <f t="shared" si="574"/>
        <v>0</v>
      </c>
      <c r="AI4037" s="14">
        <f>VLOOKUP(E4037,'Verweis Faktor'!$A:$B,2,FALSE)</f>
        <v>1</v>
      </c>
      <c r="AJ4037" s="14"/>
      <c r="AK4037" s="14" t="str">
        <f>IF(AL4037="Ja","Versandkosten",VLOOKUP(E4037,'Verweis Belegart'!$A$2:$B$9,2,FALSE))</f>
        <v>Hardware</v>
      </c>
      <c r="AL4037" s="14" t="str">
        <f t="shared" si="575"/>
        <v>Nein</v>
      </c>
      <c r="AM4037" s="14" t="str">
        <f t="shared" si="571"/>
        <v>Positiv</v>
      </c>
    </row>
    <row r="4038" spans="1:39" ht="17.25" customHeight="1" x14ac:dyDescent="0.35">
      <c r="A4038" s="17">
        <v>14573943</v>
      </c>
      <c r="B4038" s="2" t="s">
        <v>2197</v>
      </c>
      <c r="C4038" s="1">
        <v>2025001</v>
      </c>
      <c r="D4038" s="1">
        <v>2001046</v>
      </c>
      <c r="E4038" s="2" t="s">
        <v>34</v>
      </c>
      <c r="F4038" s="2" t="s">
        <v>142</v>
      </c>
      <c r="G4038" s="2" t="s">
        <v>25</v>
      </c>
      <c r="H4038" s="2" t="s">
        <v>1359</v>
      </c>
      <c r="I4038" s="2" t="s">
        <v>1360</v>
      </c>
      <c r="J4038" s="2" t="s">
        <v>2791</v>
      </c>
      <c r="K4038" s="2" t="s">
        <v>49</v>
      </c>
      <c r="L4038" s="2" t="s">
        <v>2191</v>
      </c>
      <c r="M4038" s="2" t="s">
        <v>2192</v>
      </c>
      <c r="N4038" s="2"/>
      <c r="O4038" s="3">
        <v>100</v>
      </c>
      <c r="P4038" s="3">
        <v>0</v>
      </c>
      <c r="Q4038" s="3">
        <v>0</v>
      </c>
      <c r="R4038" s="3">
        <v>0</v>
      </c>
      <c r="S4038" s="3"/>
      <c r="T4038" s="3">
        <v>0</v>
      </c>
      <c r="U4038" s="3"/>
      <c r="V4038" s="2" t="s">
        <v>413</v>
      </c>
      <c r="W4038" s="2" t="s">
        <v>414</v>
      </c>
      <c r="X4038" s="2" t="s">
        <v>702</v>
      </c>
      <c r="Y4038" s="19" t="str">
        <f>VLOOKUP(G4038,'Verweis Kd-Gruppe'!$A$2:$B$8,2,FALSE)</f>
        <v>FHK</v>
      </c>
      <c r="Z4038" s="19" t="str">
        <f>VLOOKUP(J4038,'Verweis Art-Gruppe'!$A$2:$B$15,2,FALSE)</f>
        <v>Sonstige</v>
      </c>
      <c r="AA4038" s="19" t="str">
        <f>VLOOKUP(W4038,'Verweis Vertreter'!$A$2:$B$24,2,FALSE)</f>
        <v>Zentrale</v>
      </c>
      <c r="AB4038" s="12">
        <f t="shared" si="567"/>
        <v>100</v>
      </c>
      <c r="AC4038" s="12">
        <f t="shared" si="572"/>
        <v>0</v>
      </c>
      <c r="AD4038" s="12">
        <f t="shared" si="573"/>
        <v>0</v>
      </c>
      <c r="AE4038" s="12">
        <f t="shared" si="568"/>
        <v>0</v>
      </c>
      <c r="AF4038" s="12">
        <f t="shared" si="569"/>
        <v>0</v>
      </c>
      <c r="AG4038" s="12">
        <f t="shared" si="570"/>
        <v>0</v>
      </c>
      <c r="AH4038" s="9">
        <f t="shared" si="574"/>
        <v>0</v>
      </c>
      <c r="AI4038" s="14">
        <f>VLOOKUP(E4038,'Verweis Faktor'!$A:$B,2,FALSE)</f>
        <v>1</v>
      </c>
      <c r="AJ4038" s="14"/>
      <c r="AK4038" s="14" t="str">
        <f>IF(AL4038="Ja","Versandkosten",VLOOKUP(E4038,'Verweis Belegart'!$A$2:$B$9,2,FALSE))</f>
        <v>Hardware</v>
      </c>
      <c r="AL4038" s="14" t="str">
        <f t="shared" si="575"/>
        <v>Nein</v>
      </c>
      <c r="AM4038" s="14" t="str">
        <f t="shared" si="571"/>
        <v>Positiv</v>
      </c>
    </row>
    <row r="4039" spans="1:39" ht="17.25" customHeight="1" x14ac:dyDescent="0.35">
      <c r="A4039" s="17">
        <v>14573908</v>
      </c>
      <c r="B4039" s="2" t="s">
        <v>2197</v>
      </c>
      <c r="C4039" s="1">
        <v>2025001</v>
      </c>
      <c r="D4039" s="1">
        <v>2001047</v>
      </c>
      <c r="E4039" s="2" t="s">
        <v>34</v>
      </c>
      <c r="F4039" s="2" t="s">
        <v>53</v>
      </c>
      <c r="G4039" s="2" t="s">
        <v>25</v>
      </c>
      <c r="H4039" s="2" t="s">
        <v>1523</v>
      </c>
      <c r="I4039" s="2" t="s">
        <v>1524</v>
      </c>
      <c r="J4039" s="2" t="s">
        <v>2228</v>
      </c>
      <c r="K4039" s="2" t="s">
        <v>28</v>
      </c>
      <c r="L4039" s="2" t="s">
        <v>2376</v>
      </c>
      <c r="M4039" s="2" t="s">
        <v>2377</v>
      </c>
      <c r="N4039" s="2" t="s">
        <v>2377</v>
      </c>
      <c r="O4039" s="3">
        <v>1</v>
      </c>
      <c r="P4039" s="3">
        <v>229</v>
      </c>
      <c r="Q4039" s="3">
        <v>0</v>
      </c>
      <c r="R4039" s="3">
        <v>0</v>
      </c>
      <c r="S4039" s="3"/>
      <c r="T4039" s="3">
        <v>-229</v>
      </c>
      <c r="U4039" s="3"/>
      <c r="V4039" s="2" t="s">
        <v>1527</v>
      </c>
      <c r="W4039" s="2" t="s">
        <v>1528</v>
      </c>
      <c r="X4039" s="2" t="s">
        <v>197</v>
      </c>
      <c r="Y4039" s="19" t="str">
        <f>VLOOKUP(G4039,'Verweis Kd-Gruppe'!$A$2:$B$8,2,FALSE)</f>
        <v>FHK</v>
      </c>
      <c r="Z4039" s="19" t="str">
        <f>VLOOKUP(J4039,'Verweis Art-Gruppe'!$A$2:$B$15,2,FALSE)</f>
        <v>Marketing</v>
      </c>
      <c r="AA4039" s="19" t="str">
        <f>VLOOKUP(W4039,'Verweis Vertreter'!$A$2:$B$24,2,FALSE)</f>
        <v>Alexander Haas</v>
      </c>
      <c r="AB4039" s="12">
        <f t="shared" si="567"/>
        <v>1</v>
      </c>
      <c r="AC4039" s="12">
        <f t="shared" si="572"/>
        <v>229</v>
      </c>
      <c r="AD4039" s="12">
        <f t="shared" si="573"/>
        <v>0</v>
      </c>
      <c r="AE4039" s="12">
        <f t="shared" si="568"/>
        <v>0</v>
      </c>
      <c r="AF4039" s="12">
        <f t="shared" si="569"/>
        <v>0</v>
      </c>
      <c r="AG4039" s="12">
        <f t="shared" si="570"/>
        <v>-229</v>
      </c>
      <c r="AH4039" s="9">
        <f t="shared" si="574"/>
        <v>0</v>
      </c>
      <c r="AI4039" s="14">
        <f>VLOOKUP(E4039,'Verweis Faktor'!$A:$B,2,FALSE)</f>
        <v>1</v>
      </c>
      <c r="AJ4039" s="14"/>
      <c r="AK4039" s="14" t="str">
        <f>IF(AL4039="Ja","Versandkosten",VLOOKUP(E4039,'Verweis Belegart'!$A$2:$B$9,2,FALSE))</f>
        <v>Hardware</v>
      </c>
      <c r="AL4039" s="14" t="str">
        <f t="shared" si="575"/>
        <v>Nein</v>
      </c>
      <c r="AM4039" s="14" t="str">
        <f t="shared" si="571"/>
        <v>Negativ</v>
      </c>
    </row>
    <row r="4040" spans="1:39" ht="17.25" customHeight="1" x14ac:dyDescent="0.35">
      <c r="A4040" s="17">
        <v>14573859</v>
      </c>
      <c r="B4040" s="2" t="s">
        <v>2197</v>
      </c>
      <c r="C4040" s="1">
        <v>2025001</v>
      </c>
      <c r="D4040" s="1">
        <v>2001048</v>
      </c>
      <c r="E4040" s="2" t="s">
        <v>34</v>
      </c>
      <c r="F4040" s="2" t="s">
        <v>53</v>
      </c>
      <c r="G4040" s="2" t="s">
        <v>25</v>
      </c>
      <c r="H4040" s="2" t="s">
        <v>1523</v>
      </c>
      <c r="I4040" s="2" t="s">
        <v>1524</v>
      </c>
      <c r="J4040" s="2" t="s">
        <v>103</v>
      </c>
      <c r="K4040" s="2" t="s">
        <v>28</v>
      </c>
      <c r="L4040" s="2" t="s">
        <v>1558</v>
      </c>
      <c r="M4040" s="2" t="s">
        <v>1559</v>
      </c>
      <c r="N4040" s="2" t="s">
        <v>481</v>
      </c>
      <c r="O4040" s="3">
        <v>1</v>
      </c>
      <c r="P4040" s="3">
        <v>109</v>
      </c>
      <c r="Q4040" s="3">
        <v>129</v>
      </c>
      <c r="R4040" s="3">
        <v>129</v>
      </c>
      <c r="S4040" s="3">
        <v>20</v>
      </c>
      <c r="T4040" s="3">
        <v>20</v>
      </c>
      <c r="U4040" s="3">
        <v>15.5</v>
      </c>
      <c r="V4040" s="2" t="s">
        <v>1527</v>
      </c>
      <c r="W4040" s="2" t="s">
        <v>1528</v>
      </c>
      <c r="X4040" s="2" t="s">
        <v>197</v>
      </c>
      <c r="Y4040" s="19" t="str">
        <f>VLOOKUP(G4040,'Verweis Kd-Gruppe'!$A$2:$B$8,2,FALSE)</f>
        <v>FHK</v>
      </c>
      <c r="Z4040" s="19" t="str">
        <f>VLOOKUP(J4040,'Verweis Art-Gruppe'!$A$2:$B$15,2,FALSE)</f>
        <v>Geräte</v>
      </c>
      <c r="AA4040" s="19" t="str">
        <f>VLOOKUP(W4040,'Verweis Vertreter'!$A$2:$B$24,2,FALSE)</f>
        <v>Alexander Haas</v>
      </c>
      <c r="AB4040" s="12">
        <f t="shared" si="567"/>
        <v>1</v>
      </c>
      <c r="AC4040" s="12">
        <f t="shared" si="572"/>
        <v>109</v>
      </c>
      <c r="AD4040" s="12">
        <f t="shared" si="573"/>
        <v>129</v>
      </c>
      <c r="AE4040" s="12">
        <f t="shared" si="568"/>
        <v>129</v>
      </c>
      <c r="AF4040" s="12">
        <f t="shared" si="569"/>
        <v>20</v>
      </c>
      <c r="AG4040" s="12">
        <f t="shared" si="570"/>
        <v>20</v>
      </c>
      <c r="AH4040" s="9">
        <f t="shared" si="574"/>
        <v>0.15503875968992248</v>
      </c>
      <c r="AI4040" s="14">
        <f>VLOOKUP(E4040,'Verweis Faktor'!$A:$B,2,FALSE)</f>
        <v>1</v>
      </c>
      <c r="AJ4040" s="14"/>
      <c r="AK4040" s="14" t="str">
        <f>IF(AL4040="Ja","Versandkosten",VLOOKUP(E4040,'Verweis Belegart'!$A$2:$B$9,2,FALSE))</f>
        <v>Hardware</v>
      </c>
      <c r="AL4040" s="14" t="str">
        <f t="shared" si="575"/>
        <v>Nein</v>
      </c>
      <c r="AM4040" s="14" t="str">
        <f t="shared" si="571"/>
        <v>Positiv</v>
      </c>
    </row>
    <row r="4041" spans="1:39" ht="17.25" customHeight="1" x14ac:dyDescent="0.35">
      <c r="A4041" s="17">
        <v>14573947</v>
      </c>
      <c r="B4041" s="2" t="s">
        <v>2197</v>
      </c>
      <c r="C4041" s="1">
        <v>2025001</v>
      </c>
      <c r="D4041" s="1">
        <v>2001049</v>
      </c>
      <c r="E4041" s="2" t="s">
        <v>34</v>
      </c>
      <c r="F4041" s="2" t="s">
        <v>53</v>
      </c>
      <c r="G4041" s="2" t="s">
        <v>25</v>
      </c>
      <c r="H4041" s="2" t="s">
        <v>1523</v>
      </c>
      <c r="I4041" s="2" t="s">
        <v>1524</v>
      </c>
      <c r="J4041" s="2" t="s">
        <v>2791</v>
      </c>
      <c r="K4041" s="2" t="s">
        <v>28</v>
      </c>
      <c r="L4041" s="2" t="s">
        <v>2189</v>
      </c>
      <c r="M4041" s="2" t="s">
        <v>2190</v>
      </c>
      <c r="N4041" s="2"/>
      <c r="O4041" s="3">
        <v>30</v>
      </c>
      <c r="P4041" s="3">
        <v>0</v>
      </c>
      <c r="Q4041" s="3">
        <v>0</v>
      </c>
      <c r="R4041" s="3">
        <v>0</v>
      </c>
      <c r="S4041" s="3"/>
      <c r="T4041" s="3">
        <v>0</v>
      </c>
      <c r="U4041" s="3"/>
      <c r="V4041" s="2" t="s">
        <v>1527</v>
      </c>
      <c r="W4041" s="2" t="s">
        <v>1528</v>
      </c>
      <c r="X4041" s="2" t="s">
        <v>197</v>
      </c>
      <c r="Y4041" s="19" t="str">
        <f>VLOOKUP(G4041,'Verweis Kd-Gruppe'!$A$2:$B$8,2,FALSE)</f>
        <v>FHK</v>
      </c>
      <c r="Z4041" s="19" t="str">
        <f>VLOOKUP(J4041,'Verweis Art-Gruppe'!$A$2:$B$15,2,FALSE)</f>
        <v>Sonstige</v>
      </c>
      <c r="AA4041" s="19" t="str">
        <f>VLOOKUP(W4041,'Verweis Vertreter'!$A$2:$B$24,2,FALSE)</f>
        <v>Alexander Haas</v>
      </c>
      <c r="AB4041" s="12">
        <f t="shared" si="567"/>
        <v>30</v>
      </c>
      <c r="AC4041" s="12">
        <f t="shared" si="572"/>
        <v>0</v>
      </c>
      <c r="AD4041" s="12">
        <f t="shared" si="573"/>
        <v>0</v>
      </c>
      <c r="AE4041" s="12">
        <f t="shared" si="568"/>
        <v>0</v>
      </c>
      <c r="AF4041" s="12">
        <f t="shared" si="569"/>
        <v>0</v>
      </c>
      <c r="AG4041" s="12">
        <f t="shared" si="570"/>
        <v>0</v>
      </c>
      <c r="AH4041" s="9">
        <f t="shared" si="574"/>
        <v>0</v>
      </c>
      <c r="AI4041" s="14">
        <f>VLOOKUP(E4041,'Verweis Faktor'!$A:$B,2,FALSE)</f>
        <v>1</v>
      </c>
      <c r="AJ4041" s="14"/>
      <c r="AK4041" s="14" t="str">
        <f>IF(AL4041="Ja","Versandkosten",VLOOKUP(E4041,'Verweis Belegart'!$A$2:$B$9,2,FALSE))</f>
        <v>Hardware</v>
      </c>
      <c r="AL4041" s="14" t="str">
        <f t="shared" si="575"/>
        <v>Nein</v>
      </c>
      <c r="AM4041" s="14" t="str">
        <f t="shared" si="571"/>
        <v>Positiv</v>
      </c>
    </row>
    <row r="4042" spans="1:39" ht="17.25" customHeight="1" x14ac:dyDescent="0.35">
      <c r="A4042" s="17">
        <v>14573947</v>
      </c>
      <c r="B4042" s="2" t="s">
        <v>2197</v>
      </c>
      <c r="C4042" s="1">
        <v>2025001</v>
      </c>
      <c r="D4042" s="1">
        <v>2001049</v>
      </c>
      <c r="E4042" s="2" t="s">
        <v>34</v>
      </c>
      <c r="F4042" s="2" t="s">
        <v>53</v>
      </c>
      <c r="G4042" s="2" t="s">
        <v>25</v>
      </c>
      <c r="H4042" s="2" t="s">
        <v>1523</v>
      </c>
      <c r="I4042" s="2" t="s">
        <v>1524</v>
      </c>
      <c r="J4042" s="2" t="s">
        <v>2791</v>
      </c>
      <c r="K4042" s="2" t="s">
        <v>45</v>
      </c>
      <c r="L4042" s="2" t="s">
        <v>1913</v>
      </c>
      <c r="M4042" s="2" t="s">
        <v>1914</v>
      </c>
      <c r="N4042" s="2"/>
      <c r="O4042" s="3">
        <v>20</v>
      </c>
      <c r="P4042" s="3">
        <v>0</v>
      </c>
      <c r="Q4042" s="3">
        <v>0</v>
      </c>
      <c r="R4042" s="3">
        <v>0</v>
      </c>
      <c r="S4042" s="3"/>
      <c r="T4042" s="3">
        <v>0</v>
      </c>
      <c r="U4042" s="3"/>
      <c r="V4042" s="2" t="s">
        <v>1527</v>
      </c>
      <c r="W4042" s="2" t="s">
        <v>1528</v>
      </c>
      <c r="X4042" s="2" t="s">
        <v>197</v>
      </c>
      <c r="Y4042" s="19" t="str">
        <f>VLOOKUP(G4042,'Verweis Kd-Gruppe'!$A$2:$B$8,2,FALSE)</f>
        <v>FHK</v>
      </c>
      <c r="Z4042" s="19" t="str">
        <f>VLOOKUP(J4042,'Verweis Art-Gruppe'!$A$2:$B$15,2,FALSE)</f>
        <v>Sonstige</v>
      </c>
      <c r="AA4042" s="19" t="str">
        <f>VLOOKUP(W4042,'Verweis Vertreter'!$A$2:$B$24,2,FALSE)</f>
        <v>Alexander Haas</v>
      </c>
      <c r="AB4042" s="12">
        <f t="shared" si="567"/>
        <v>20</v>
      </c>
      <c r="AC4042" s="12">
        <f t="shared" si="572"/>
        <v>0</v>
      </c>
      <c r="AD4042" s="12">
        <f t="shared" si="573"/>
        <v>0</v>
      </c>
      <c r="AE4042" s="12">
        <f t="shared" si="568"/>
        <v>0</v>
      </c>
      <c r="AF4042" s="12">
        <f t="shared" si="569"/>
        <v>0</v>
      </c>
      <c r="AG4042" s="12">
        <f t="shared" si="570"/>
        <v>0</v>
      </c>
      <c r="AH4042" s="9">
        <f t="shared" si="574"/>
        <v>0</v>
      </c>
      <c r="AI4042" s="14">
        <f>VLOOKUP(E4042,'Verweis Faktor'!$A:$B,2,FALSE)</f>
        <v>1</v>
      </c>
      <c r="AJ4042" s="14"/>
      <c r="AK4042" s="14" t="str">
        <f>IF(AL4042="Ja","Versandkosten",VLOOKUP(E4042,'Verweis Belegart'!$A$2:$B$9,2,FALSE))</f>
        <v>Hardware</v>
      </c>
      <c r="AL4042" s="14" t="str">
        <f t="shared" si="575"/>
        <v>Nein</v>
      </c>
      <c r="AM4042" s="14" t="str">
        <f t="shared" si="571"/>
        <v>Positiv</v>
      </c>
    </row>
    <row r="4043" spans="1:39" ht="17.25" customHeight="1" x14ac:dyDescent="0.35">
      <c r="A4043" s="17">
        <v>14573947</v>
      </c>
      <c r="B4043" s="2" t="s">
        <v>2197</v>
      </c>
      <c r="C4043" s="1">
        <v>2025001</v>
      </c>
      <c r="D4043" s="1">
        <v>2001049</v>
      </c>
      <c r="E4043" s="2" t="s">
        <v>34</v>
      </c>
      <c r="F4043" s="2" t="s">
        <v>53</v>
      </c>
      <c r="G4043" s="2" t="s">
        <v>25</v>
      </c>
      <c r="H4043" s="2" t="s">
        <v>1523</v>
      </c>
      <c r="I4043" s="2" t="s">
        <v>1524</v>
      </c>
      <c r="J4043" s="2" t="s">
        <v>2791</v>
      </c>
      <c r="K4043" s="2" t="s">
        <v>49</v>
      </c>
      <c r="L4043" s="2" t="s">
        <v>2191</v>
      </c>
      <c r="M4043" s="2" t="s">
        <v>2192</v>
      </c>
      <c r="N4043" s="2"/>
      <c r="O4043" s="3">
        <v>100</v>
      </c>
      <c r="P4043" s="3">
        <v>0</v>
      </c>
      <c r="Q4043" s="3">
        <v>0</v>
      </c>
      <c r="R4043" s="3">
        <v>0</v>
      </c>
      <c r="S4043" s="3"/>
      <c r="T4043" s="3">
        <v>0</v>
      </c>
      <c r="U4043" s="3"/>
      <c r="V4043" s="2" t="s">
        <v>1527</v>
      </c>
      <c r="W4043" s="2" t="s">
        <v>1528</v>
      </c>
      <c r="X4043" s="2" t="s">
        <v>197</v>
      </c>
      <c r="Y4043" s="19" t="str">
        <f>VLOOKUP(G4043,'Verweis Kd-Gruppe'!$A$2:$B$8,2,FALSE)</f>
        <v>FHK</v>
      </c>
      <c r="Z4043" s="19" t="str">
        <f>VLOOKUP(J4043,'Verweis Art-Gruppe'!$A$2:$B$15,2,FALSE)</f>
        <v>Sonstige</v>
      </c>
      <c r="AA4043" s="19" t="str">
        <f>VLOOKUP(W4043,'Verweis Vertreter'!$A$2:$B$24,2,FALSE)</f>
        <v>Alexander Haas</v>
      </c>
      <c r="AB4043" s="12">
        <f t="shared" si="567"/>
        <v>100</v>
      </c>
      <c r="AC4043" s="12">
        <f t="shared" si="572"/>
        <v>0</v>
      </c>
      <c r="AD4043" s="12">
        <f t="shared" si="573"/>
        <v>0</v>
      </c>
      <c r="AE4043" s="12">
        <f t="shared" si="568"/>
        <v>0</v>
      </c>
      <c r="AF4043" s="12">
        <f t="shared" si="569"/>
        <v>0</v>
      </c>
      <c r="AG4043" s="12">
        <f t="shared" si="570"/>
        <v>0</v>
      </c>
      <c r="AH4043" s="9">
        <f t="shared" si="574"/>
        <v>0</v>
      </c>
      <c r="AI4043" s="14">
        <f>VLOOKUP(E4043,'Verweis Faktor'!$A:$B,2,FALSE)</f>
        <v>1</v>
      </c>
      <c r="AJ4043" s="14"/>
      <c r="AK4043" s="14" t="str">
        <f>IF(AL4043="Ja","Versandkosten",VLOOKUP(E4043,'Verweis Belegart'!$A$2:$B$9,2,FALSE))</f>
        <v>Hardware</v>
      </c>
      <c r="AL4043" s="14" t="str">
        <f t="shared" si="575"/>
        <v>Nein</v>
      </c>
      <c r="AM4043" s="14" t="str">
        <f t="shared" si="571"/>
        <v>Positiv</v>
      </c>
    </row>
    <row r="4044" spans="1:39" ht="17.25" customHeight="1" x14ac:dyDescent="0.35">
      <c r="A4044" s="17">
        <v>14573974</v>
      </c>
      <c r="B4044" s="2" t="s">
        <v>2197</v>
      </c>
      <c r="C4044" s="1">
        <v>2025001</v>
      </c>
      <c r="D4044" s="1">
        <v>2001050</v>
      </c>
      <c r="E4044" s="2" t="s">
        <v>34</v>
      </c>
      <c r="F4044" s="2" t="s">
        <v>53</v>
      </c>
      <c r="G4044" s="2" t="s">
        <v>25</v>
      </c>
      <c r="H4044" s="2" t="s">
        <v>1523</v>
      </c>
      <c r="I4044" s="2" t="s">
        <v>1524</v>
      </c>
      <c r="J4044" s="2" t="s">
        <v>2228</v>
      </c>
      <c r="K4044" s="2" t="s">
        <v>28</v>
      </c>
      <c r="L4044" s="2" t="s">
        <v>2374</v>
      </c>
      <c r="M4044" s="2" t="s">
        <v>2375</v>
      </c>
      <c r="N4044" s="2" t="s">
        <v>2375</v>
      </c>
      <c r="O4044" s="3">
        <v>12</v>
      </c>
      <c r="P4044" s="3">
        <v>0</v>
      </c>
      <c r="Q4044" s="3">
        <v>0</v>
      </c>
      <c r="R4044" s="3">
        <v>0</v>
      </c>
      <c r="S4044" s="3"/>
      <c r="T4044" s="3">
        <v>0</v>
      </c>
      <c r="U4044" s="3"/>
      <c r="V4044" s="2" t="s">
        <v>1527</v>
      </c>
      <c r="W4044" s="2" t="s">
        <v>1528</v>
      </c>
      <c r="X4044" s="2" t="s">
        <v>197</v>
      </c>
      <c r="Y4044" s="19" t="str">
        <f>VLOOKUP(G4044,'Verweis Kd-Gruppe'!$A$2:$B$8,2,FALSE)</f>
        <v>FHK</v>
      </c>
      <c r="Z4044" s="19" t="str">
        <f>VLOOKUP(J4044,'Verweis Art-Gruppe'!$A$2:$B$15,2,FALSE)</f>
        <v>Marketing</v>
      </c>
      <c r="AA4044" s="19" t="str">
        <f>VLOOKUP(W4044,'Verweis Vertreter'!$A$2:$B$24,2,FALSE)</f>
        <v>Alexander Haas</v>
      </c>
      <c r="AB4044" s="12">
        <f t="shared" si="567"/>
        <v>12</v>
      </c>
      <c r="AC4044" s="12">
        <f t="shared" si="572"/>
        <v>0</v>
      </c>
      <c r="AD4044" s="12">
        <f t="shared" si="573"/>
        <v>0</v>
      </c>
      <c r="AE4044" s="12">
        <f t="shared" si="568"/>
        <v>0</v>
      </c>
      <c r="AF4044" s="12">
        <f t="shared" si="569"/>
        <v>0</v>
      </c>
      <c r="AG4044" s="12">
        <f t="shared" si="570"/>
        <v>0</v>
      </c>
      <c r="AH4044" s="9">
        <f t="shared" si="574"/>
        <v>0</v>
      </c>
      <c r="AI4044" s="14">
        <f>VLOOKUP(E4044,'Verweis Faktor'!$A:$B,2,FALSE)</f>
        <v>1</v>
      </c>
      <c r="AJ4044" s="14"/>
      <c r="AK4044" s="14" t="str">
        <f>IF(AL4044="Ja","Versandkosten",VLOOKUP(E4044,'Verweis Belegart'!$A$2:$B$9,2,FALSE))</f>
        <v>Hardware</v>
      </c>
      <c r="AL4044" s="14" t="str">
        <f t="shared" si="575"/>
        <v>Nein</v>
      </c>
      <c r="AM4044" s="14" t="str">
        <f t="shared" si="571"/>
        <v>Positiv</v>
      </c>
    </row>
    <row r="4045" spans="1:39" ht="17.25" customHeight="1" x14ac:dyDescent="0.35">
      <c r="A4045" s="17">
        <v>14573986</v>
      </c>
      <c r="B4045" s="2" t="s">
        <v>2197</v>
      </c>
      <c r="C4045" s="1">
        <v>2025001</v>
      </c>
      <c r="D4045" s="1">
        <v>2001051</v>
      </c>
      <c r="E4045" s="2" t="s">
        <v>34</v>
      </c>
      <c r="F4045" s="2" t="s">
        <v>53</v>
      </c>
      <c r="G4045" s="2" t="s">
        <v>25</v>
      </c>
      <c r="H4045" s="2" t="s">
        <v>2378</v>
      </c>
      <c r="I4045" s="2" t="s">
        <v>2379</v>
      </c>
      <c r="J4045" s="2" t="s">
        <v>2228</v>
      </c>
      <c r="K4045" s="2" t="s">
        <v>28</v>
      </c>
      <c r="L4045" s="2" t="s">
        <v>1386</v>
      </c>
      <c r="M4045" s="2" t="s">
        <v>1387</v>
      </c>
      <c r="N4045" s="2"/>
      <c r="O4045" s="3">
        <v>1</v>
      </c>
      <c r="P4045" s="3">
        <v>0</v>
      </c>
      <c r="Q4045" s="3">
        <v>0</v>
      </c>
      <c r="R4045" s="3">
        <v>0</v>
      </c>
      <c r="S4045" s="3"/>
      <c r="T4045" s="3">
        <v>0</v>
      </c>
      <c r="U4045" s="3"/>
      <c r="V4045" s="2" t="s">
        <v>427</v>
      </c>
      <c r="W4045" s="2" t="s">
        <v>428</v>
      </c>
      <c r="X4045" s="2" t="s">
        <v>724</v>
      </c>
      <c r="Y4045" s="19" t="str">
        <f>VLOOKUP(G4045,'Verweis Kd-Gruppe'!$A$2:$B$8,2,FALSE)</f>
        <v>FHK</v>
      </c>
      <c r="Z4045" s="19" t="str">
        <f>VLOOKUP(J4045,'Verweis Art-Gruppe'!$A$2:$B$15,2,FALSE)</f>
        <v>Marketing</v>
      </c>
      <c r="AA4045" s="19" t="str">
        <f>VLOOKUP(W4045,'Verweis Vertreter'!$A$2:$B$24,2,FALSE)</f>
        <v>Zentrale</v>
      </c>
      <c r="AB4045" s="12">
        <f t="shared" si="567"/>
        <v>1</v>
      </c>
      <c r="AC4045" s="12">
        <f t="shared" si="572"/>
        <v>0</v>
      </c>
      <c r="AD4045" s="12">
        <f t="shared" si="573"/>
        <v>0</v>
      </c>
      <c r="AE4045" s="12">
        <f t="shared" si="568"/>
        <v>0</v>
      </c>
      <c r="AF4045" s="12">
        <f t="shared" si="569"/>
        <v>0</v>
      </c>
      <c r="AG4045" s="12">
        <f t="shared" si="570"/>
        <v>0</v>
      </c>
      <c r="AH4045" s="9">
        <f t="shared" si="574"/>
        <v>0</v>
      </c>
      <c r="AI4045" s="14">
        <f>VLOOKUP(E4045,'Verweis Faktor'!$A:$B,2,FALSE)</f>
        <v>1</v>
      </c>
      <c r="AJ4045" s="14"/>
      <c r="AK4045" s="14" t="str">
        <f>IF(AL4045="Ja","Versandkosten",VLOOKUP(E4045,'Verweis Belegart'!$A$2:$B$9,2,FALSE))</f>
        <v>Hardware</v>
      </c>
      <c r="AL4045" s="14" t="str">
        <f t="shared" si="575"/>
        <v>Nein</v>
      </c>
      <c r="AM4045" s="14" t="str">
        <f t="shared" si="571"/>
        <v>Positiv</v>
      </c>
    </row>
    <row r="4046" spans="1:39" ht="17.25" customHeight="1" x14ac:dyDescent="0.35">
      <c r="A4046" s="17">
        <v>14573896</v>
      </c>
      <c r="B4046" s="2" t="s">
        <v>2197</v>
      </c>
      <c r="C4046" s="1">
        <v>2025001</v>
      </c>
      <c r="D4046" s="1">
        <v>2001052</v>
      </c>
      <c r="E4046" s="2" t="s">
        <v>34</v>
      </c>
      <c r="F4046" s="2" t="s">
        <v>53</v>
      </c>
      <c r="G4046" s="2" t="s">
        <v>25</v>
      </c>
      <c r="H4046" s="2" t="s">
        <v>1708</v>
      </c>
      <c r="I4046" s="2" t="s">
        <v>1709</v>
      </c>
      <c r="J4046" s="2" t="s">
        <v>103</v>
      </c>
      <c r="K4046" s="2" t="s">
        <v>28</v>
      </c>
      <c r="L4046" s="2" t="s">
        <v>673</v>
      </c>
      <c r="M4046" s="2" t="s">
        <v>674</v>
      </c>
      <c r="N4046" s="2" t="s">
        <v>48</v>
      </c>
      <c r="O4046" s="3">
        <v>2</v>
      </c>
      <c r="P4046" s="3">
        <v>253.26820000000001</v>
      </c>
      <c r="Q4046" s="3">
        <v>275</v>
      </c>
      <c r="R4046" s="3">
        <v>550</v>
      </c>
      <c r="S4046" s="3">
        <v>21.7318</v>
      </c>
      <c r="T4046" s="3">
        <v>43.46</v>
      </c>
      <c r="U4046" s="3">
        <v>7.9</v>
      </c>
      <c r="V4046" s="2" t="s">
        <v>427</v>
      </c>
      <c r="W4046" s="2" t="s">
        <v>428</v>
      </c>
      <c r="X4046" s="2" t="s">
        <v>699</v>
      </c>
      <c r="Y4046" s="19" t="str">
        <f>VLOOKUP(G4046,'Verweis Kd-Gruppe'!$A$2:$B$8,2,FALSE)</f>
        <v>FHK</v>
      </c>
      <c r="Z4046" s="19" t="str">
        <f>VLOOKUP(J4046,'Verweis Art-Gruppe'!$A$2:$B$15,2,FALSE)</f>
        <v>Geräte</v>
      </c>
      <c r="AA4046" s="19" t="str">
        <f>VLOOKUP(W4046,'Verweis Vertreter'!$A$2:$B$24,2,FALSE)</f>
        <v>Zentrale</v>
      </c>
      <c r="AB4046" s="12">
        <f t="shared" si="567"/>
        <v>2</v>
      </c>
      <c r="AC4046" s="12">
        <f t="shared" si="572"/>
        <v>253.26820000000001</v>
      </c>
      <c r="AD4046" s="12">
        <f t="shared" si="573"/>
        <v>275</v>
      </c>
      <c r="AE4046" s="12">
        <f t="shared" si="568"/>
        <v>550</v>
      </c>
      <c r="AF4046" s="12">
        <f t="shared" si="569"/>
        <v>21.7318</v>
      </c>
      <c r="AG4046" s="12">
        <f t="shared" si="570"/>
        <v>43.46</v>
      </c>
      <c r="AH4046" s="9">
        <f t="shared" si="574"/>
        <v>7.9018181818181821E-2</v>
      </c>
      <c r="AI4046" s="14">
        <f>VLOOKUP(E4046,'Verweis Faktor'!$A:$B,2,FALSE)</f>
        <v>1</v>
      </c>
      <c r="AJ4046" s="14"/>
      <c r="AK4046" s="14" t="str">
        <f>IF(AL4046="Ja","Versandkosten",VLOOKUP(E4046,'Verweis Belegart'!$A$2:$B$9,2,FALSE))</f>
        <v>Hardware</v>
      </c>
      <c r="AL4046" s="14" t="str">
        <f t="shared" si="575"/>
        <v>Nein</v>
      </c>
      <c r="AM4046" s="14" t="str">
        <f t="shared" si="571"/>
        <v>Positiv</v>
      </c>
    </row>
    <row r="4047" spans="1:39" ht="17.25" customHeight="1" x14ac:dyDescent="0.35">
      <c r="A4047" s="17">
        <v>14573646</v>
      </c>
      <c r="B4047" s="2" t="s">
        <v>2197</v>
      </c>
      <c r="C4047" s="1">
        <v>2025001</v>
      </c>
      <c r="D4047" s="1">
        <v>2001053</v>
      </c>
      <c r="E4047" s="2" t="s">
        <v>34</v>
      </c>
      <c r="F4047" s="2" t="s">
        <v>53</v>
      </c>
      <c r="G4047" s="2" t="s">
        <v>25</v>
      </c>
      <c r="H4047" s="2" t="s">
        <v>1114</v>
      </c>
      <c r="I4047" s="2" t="s">
        <v>1115</v>
      </c>
      <c r="J4047" s="2" t="s">
        <v>103</v>
      </c>
      <c r="K4047" s="2" t="s">
        <v>28</v>
      </c>
      <c r="L4047" s="2" t="s">
        <v>1894</v>
      </c>
      <c r="M4047" s="2" t="s">
        <v>1895</v>
      </c>
      <c r="N4047" s="2" t="s">
        <v>1884</v>
      </c>
      <c r="O4047" s="3">
        <v>1</v>
      </c>
      <c r="P4047" s="3">
        <v>399</v>
      </c>
      <c r="Q4047" s="3">
        <v>439</v>
      </c>
      <c r="R4047" s="3">
        <v>439</v>
      </c>
      <c r="S4047" s="3">
        <v>40</v>
      </c>
      <c r="T4047" s="3">
        <v>40</v>
      </c>
      <c r="U4047" s="3">
        <v>9.11</v>
      </c>
      <c r="V4047" s="2" t="s">
        <v>697</v>
      </c>
      <c r="W4047" s="2" t="s">
        <v>698</v>
      </c>
      <c r="X4047" s="2" t="s">
        <v>1116</v>
      </c>
      <c r="Y4047" s="19" t="str">
        <f>VLOOKUP(G4047,'Verweis Kd-Gruppe'!$A$2:$B$8,2,FALSE)</f>
        <v>FHK</v>
      </c>
      <c r="Z4047" s="19" t="str">
        <f>VLOOKUP(J4047,'Verweis Art-Gruppe'!$A$2:$B$15,2,FALSE)</f>
        <v>Geräte</v>
      </c>
      <c r="AA4047" s="19" t="str">
        <f>VLOOKUP(W4047,'Verweis Vertreter'!$A$2:$B$24,2,FALSE)</f>
        <v>Zentrale</v>
      </c>
      <c r="AB4047" s="12">
        <f t="shared" si="567"/>
        <v>1</v>
      </c>
      <c r="AC4047" s="12">
        <f t="shared" si="572"/>
        <v>399</v>
      </c>
      <c r="AD4047" s="12">
        <f t="shared" si="573"/>
        <v>439</v>
      </c>
      <c r="AE4047" s="12">
        <f t="shared" si="568"/>
        <v>439</v>
      </c>
      <c r="AF4047" s="12">
        <f t="shared" si="569"/>
        <v>40</v>
      </c>
      <c r="AG4047" s="12">
        <f t="shared" si="570"/>
        <v>40</v>
      </c>
      <c r="AH4047" s="9">
        <f t="shared" si="574"/>
        <v>9.1116173120728935E-2</v>
      </c>
      <c r="AI4047" s="14">
        <f>VLOOKUP(E4047,'Verweis Faktor'!$A:$B,2,FALSE)</f>
        <v>1</v>
      </c>
      <c r="AJ4047" s="14"/>
      <c r="AK4047" s="14" t="str">
        <f>IF(AL4047="Ja","Versandkosten",VLOOKUP(E4047,'Verweis Belegart'!$A$2:$B$9,2,FALSE))</f>
        <v>Hardware</v>
      </c>
      <c r="AL4047" s="14" t="str">
        <f t="shared" si="575"/>
        <v>Nein</v>
      </c>
      <c r="AM4047" s="14" t="str">
        <f t="shared" si="571"/>
        <v>Positiv</v>
      </c>
    </row>
    <row r="4048" spans="1:39" ht="17.25" customHeight="1" x14ac:dyDescent="0.35">
      <c r="A4048" s="17">
        <v>14574001</v>
      </c>
      <c r="B4048" s="2" t="s">
        <v>2197</v>
      </c>
      <c r="C4048" s="1">
        <v>2025001</v>
      </c>
      <c r="D4048" s="1">
        <v>2001054</v>
      </c>
      <c r="E4048" s="2" t="s">
        <v>34</v>
      </c>
      <c r="F4048" s="2" t="s">
        <v>53</v>
      </c>
      <c r="G4048" s="2" t="s">
        <v>25</v>
      </c>
      <c r="H4048" s="2" t="s">
        <v>1114</v>
      </c>
      <c r="I4048" s="2" t="s">
        <v>1115</v>
      </c>
      <c r="J4048" s="2" t="s">
        <v>103</v>
      </c>
      <c r="K4048" s="2" t="s">
        <v>28</v>
      </c>
      <c r="L4048" s="2" t="s">
        <v>132</v>
      </c>
      <c r="M4048" s="2" t="s">
        <v>133</v>
      </c>
      <c r="N4048" s="2" t="s">
        <v>48</v>
      </c>
      <c r="O4048" s="3">
        <v>1</v>
      </c>
      <c r="P4048" s="3">
        <v>254.48859999999999</v>
      </c>
      <c r="Q4048" s="3">
        <v>275</v>
      </c>
      <c r="R4048" s="3">
        <v>275</v>
      </c>
      <c r="S4048" s="3">
        <v>20.511399999999998</v>
      </c>
      <c r="T4048" s="3">
        <v>20.51</v>
      </c>
      <c r="U4048" s="3">
        <v>7.45</v>
      </c>
      <c r="V4048" s="2" t="s">
        <v>697</v>
      </c>
      <c r="W4048" s="2" t="s">
        <v>698</v>
      </c>
      <c r="X4048" s="2" t="s">
        <v>1116</v>
      </c>
      <c r="Y4048" s="19" t="str">
        <f>VLOOKUP(G4048,'Verweis Kd-Gruppe'!$A$2:$B$8,2,FALSE)</f>
        <v>FHK</v>
      </c>
      <c r="Z4048" s="19" t="str">
        <f>VLOOKUP(J4048,'Verweis Art-Gruppe'!$A$2:$B$15,2,FALSE)</f>
        <v>Geräte</v>
      </c>
      <c r="AA4048" s="19" t="str">
        <f>VLOOKUP(W4048,'Verweis Vertreter'!$A$2:$B$24,2,FALSE)</f>
        <v>Zentrale</v>
      </c>
      <c r="AB4048" s="12">
        <f t="shared" si="567"/>
        <v>1</v>
      </c>
      <c r="AC4048" s="12">
        <f t="shared" si="572"/>
        <v>254.48859999999999</v>
      </c>
      <c r="AD4048" s="12">
        <f t="shared" si="573"/>
        <v>275</v>
      </c>
      <c r="AE4048" s="12">
        <f t="shared" si="568"/>
        <v>275</v>
      </c>
      <c r="AF4048" s="12">
        <f t="shared" si="569"/>
        <v>20.511399999999998</v>
      </c>
      <c r="AG4048" s="12">
        <f t="shared" si="570"/>
        <v>20.51</v>
      </c>
      <c r="AH4048" s="9">
        <f t="shared" si="574"/>
        <v>7.4581818181818194E-2</v>
      </c>
      <c r="AI4048" s="14">
        <f>VLOOKUP(E4048,'Verweis Faktor'!$A:$B,2,FALSE)</f>
        <v>1</v>
      </c>
      <c r="AJ4048" s="14"/>
      <c r="AK4048" s="14" t="str">
        <f>IF(AL4048="Ja","Versandkosten",VLOOKUP(E4048,'Verweis Belegart'!$A$2:$B$9,2,FALSE))</f>
        <v>Hardware</v>
      </c>
      <c r="AL4048" s="14" t="str">
        <f t="shared" si="575"/>
        <v>Nein</v>
      </c>
      <c r="AM4048" s="14" t="str">
        <f t="shared" si="571"/>
        <v>Positiv</v>
      </c>
    </row>
    <row r="4049" spans="1:39" ht="17.25" customHeight="1" x14ac:dyDescent="0.35">
      <c r="A4049" s="17">
        <v>14574001</v>
      </c>
      <c r="B4049" s="2" t="s">
        <v>2197</v>
      </c>
      <c r="C4049" s="1">
        <v>2025001</v>
      </c>
      <c r="D4049" s="1">
        <v>2001054</v>
      </c>
      <c r="E4049" s="2" t="s">
        <v>34</v>
      </c>
      <c r="F4049" s="2" t="s">
        <v>53</v>
      </c>
      <c r="G4049" s="2" t="s">
        <v>25</v>
      </c>
      <c r="H4049" s="2" t="s">
        <v>1114</v>
      </c>
      <c r="I4049" s="2" t="s">
        <v>1115</v>
      </c>
      <c r="J4049" s="2" t="s">
        <v>103</v>
      </c>
      <c r="K4049" s="2" t="s">
        <v>45</v>
      </c>
      <c r="L4049" s="2" t="s">
        <v>625</v>
      </c>
      <c r="M4049" s="2" t="s">
        <v>626</v>
      </c>
      <c r="N4049" s="2" t="s">
        <v>292</v>
      </c>
      <c r="O4049" s="3">
        <v>1</v>
      </c>
      <c r="P4049" s="3">
        <v>912</v>
      </c>
      <c r="Q4049" s="3">
        <v>919</v>
      </c>
      <c r="R4049" s="3">
        <v>919</v>
      </c>
      <c r="S4049" s="3">
        <v>7</v>
      </c>
      <c r="T4049" s="3">
        <v>7</v>
      </c>
      <c r="U4049" s="3">
        <v>0.76</v>
      </c>
      <c r="V4049" s="2" t="s">
        <v>697</v>
      </c>
      <c r="W4049" s="2" t="s">
        <v>698</v>
      </c>
      <c r="X4049" s="2" t="s">
        <v>1116</v>
      </c>
      <c r="Y4049" s="19" t="str">
        <f>VLOOKUP(G4049,'Verweis Kd-Gruppe'!$A$2:$B$8,2,FALSE)</f>
        <v>FHK</v>
      </c>
      <c r="Z4049" s="19" t="str">
        <f>VLOOKUP(J4049,'Verweis Art-Gruppe'!$A$2:$B$15,2,FALSE)</f>
        <v>Geräte</v>
      </c>
      <c r="AA4049" s="19" t="str">
        <f>VLOOKUP(W4049,'Verweis Vertreter'!$A$2:$B$24,2,FALSE)</f>
        <v>Zentrale</v>
      </c>
      <c r="AB4049" s="12">
        <f t="shared" si="567"/>
        <v>1</v>
      </c>
      <c r="AC4049" s="12">
        <f t="shared" si="572"/>
        <v>912</v>
      </c>
      <c r="AD4049" s="12">
        <f t="shared" si="573"/>
        <v>919</v>
      </c>
      <c r="AE4049" s="12">
        <f t="shared" si="568"/>
        <v>919</v>
      </c>
      <c r="AF4049" s="12">
        <f t="shared" si="569"/>
        <v>7</v>
      </c>
      <c r="AG4049" s="12">
        <f t="shared" si="570"/>
        <v>7</v>
      </c>
      <c r="AH4049" s="9">
        <f t="shared" si="574"/>
        <v>7.6169749727965181E-3</v>
      </c>
      <c r="AI4049" s="14">
        <f>VLOOKUP(E4049,'Verweis Faktor'!$A:$B,2,FALSE)</f>
        <v>1</v>
      </c>
      <c r="AJ4049" s="14"/>
      <c r="AK4049" s="14" t="str">
        <f>IF(AL4049="Ja","Versandkosten",VLOOKUP(E4049,'Verweis Belegart'!$A$2:$B$9,2,FALSE))</f>
        <v>Hardware</v>
      </c>
      <c r="AL4049" s="14" t="str">
        <f t="shared" si="575"/>
        <v>Nein</v>
      </c>
      <c r="AM4049" s="14" t="str">
        <f t="shared" si="571"/>
        <v>Positiv</v>
      </c>
    </row>
    <row r="4050" spans="1:39" ht="17.25" customHeight="1" x14ac:dyDescent="0.35">
      <c r="A4050" s="17">
        <v>14573196</v>
      </c>
      <c r="B4050" s="2" t="s">
        <v>2380</v>
      </c>
      <c r="C4050" s="1">
        <v>2025001</v>
      </c>
      <c r="D4050" s="1">
        <v>2001055</v>
      </c>
      <c r="E4050" s="2" t="s">
        <v>34</v>
      </c>
      <c r="F4050" s="2" t="s">
        <v>53</v>
      </c>
      <c r="G4050" s="2" t="s">
        <v>25</v>
      </c>
      <c r="H4050" s="2" t="s">
        <v>1890</v>
      </c>
      <c r="I4050" s="2" t="s">
        <v>1891</v>
      </c>
      <c r="J4050" s="2" t="s">
        <v>103</v>
      </c>
      <c r="K4050" s="2" t="s">
        <v>28</v>
      </c>
      <c r="L4050" s="2" t="s">
        <v>1303</v>
      </c>
      <c r="M4050" s="2" t="s">
        <v>1304</v>
      </c>
      <c r="N4050" s="2" t="s">
        <v>274</v>
      </c>
      <c r="O4050" s="3">
        <v>1</v>
      </c>
      <c r="P4050" s="3">
        <v>1082.0512000000001</v>
      </c>
      <c r="Q4050" s="3">
        <v>1125</v>
      </c>
      <c r="R4050" s="3">
        <v>1125</v>
      </c>
      <c r="S4050" s="3">
        <v>42.948799999999999</v>
      </c>
      <c r="T4050" s="3">
        <v>42.95</v>
      </c>
      <c r="U4050" s="3">
        <v>3.81</v>
      </c>
      <c r="V4050" s="2" t="s">
        <v>1892</v>
      </c>
      <c r="W4050" s="2" t="s">
        <v>1893</v>
      </c>
      <c r="X4050" s="2" t="s">
        <v>699</v>
      </c>
      <c r="Y4050" s="19" t="str">
        <f>VLOOKUP(G4050,'Verweis Kd-Gruppe'!$A$2:$B$8,2,FALSE)</f>
        <v>FHK</v>
      </c>
      <c r="Z4050" s="19" t="str">
        <f>VLOOKUP(J4050,'Verweis Art-Gruppe'!$A$2:$B$15,2,FALSE)</f>
        <v>Geräte</v>
      </c>
      <c r="AA4050" s="19" t="str">
        <f>VLOOKUP(W4050,'Verweis Vertreter'!$A$2:$B$24,2,FALSE)</f>
        <v>Zentrale</v>
      </c>
      <c r="AB4050" s="12">
        <f t="shared" si="567"/>
        <v>1</v>
      </c>
      <c r="AC4050" s="12">
        <f t="shared" si="572"/>
        <v>1082.0512000000001</v>
      </c>
      <c r="AD4050" s="12">
        <f t="shared" si="573"/>
        <v>1125</v>
      </c>
      <c r="AE4050" s="12">
        <f t="shared" si="568"/>
        <v>1125</v>
      </c>
      <c r="AF4050" s="12">
        <f t="shared" si="569"/>
        <v>42.948799999999999</v>
      </c>
      <c r="AG4050" s="12">
        <f t="shared" si="570"/>
        <v>42.95</v>
      </c>
      <c r="AH4050" s="9">
        <f t="shared" si="574"/>
        <v>3.8177777777777783E-2</v>
      </c>
      <c r="AI4050" s="14">
        <f>VLOOKUP(E4050,'Verweis Faktor'!$A:$B,2,FALSE)</f>
        <v>1</v>
      </c>
      <c r="AJ4050" s="14"/>
      <c r="AK4050" s="14" t="str">
        <f>IF(AL4050="Ja","Versandkosten",VLOOKUP(E4050,'Verweis Belegart'!$A$2:$B$9,2,FALSE))</f>
        <v>Hardware</v>
      </c>
      <c r="AL4050" s="14" t="str">
        <f t="shared" si="575"/>
        <v>Nein</v>
      </c>
      <c r="AM4050" s="14" t="str">
        <f t="shared" si="571"/>
        <v>Positiv</v>
      </c>
    </row>
    <row r="4051" spans="1:39" ht="17.25" customHeight="1" x14ac:dyDescent="0.35">
      <c r="A4051" s="17">
        <v>14573277</v>
      </c>
      <c r="B4051" s="2" t="s">
        <v>2380</v>
      </c>
      <c r="C4051" s="1">
        <v>2025001</v>
      </c>
      <c r="D4051" s="1">
        <v>2001056</v>
      </c>
      <c r="E4051" s="2" t="s">
        <v>34</v>
      </c>
      <c r="F4051" s="2" t="s">
        <v>53</v>
      </c>
      <c r="G4051" s="2" t="s">
        <v>66</v>
      </c>
      <c r="H4051" s="2" t="s">
        <v>2381</v>
      </c>
      <c r="I4051" s="2" t="s">
        <v>2382</v>
      </c>
      <c r="J4051" s="2" t="s">
        <v>2791</v>
      </c>
      <c r="K4051" s="2" t="s">
        <v>28</v>
      </c>
      <c r="L4051" s="2" t="s">
        <v>120</v>
      </c>
      <c r="M4051" s="2" t="s">
        <v>121</v>
      </c>
      <c r="N4051" s="2" t="s">
        <v>122</v>
      </c>
      <c r="O4051" s="3">
        <v>1</v>
      </c>
      <c r="P4051" s="3">
        <v>0</v>
      </c>
      <c r="Q4051" s="3">
        <v>20</v>
      </c>
      <c r="R4051" s="3">
        <v>20</v>
      </c>
      <c r="S4051" s="3">
        <v>20</v>
      </c>
      <c r="T4051" s="3">
        <v>20</v>
      </c>
      <c r="U4051" s="3"/>
      <c r="V4051" s="2" t="s">
        <v>927</v>
      </c>
      <c r="W4051" s="2" t="s">
        <v>928</v>
      </c>
      <c r="X4051" s="2" t="s">
        <v>72</v>
      </c>
      <c r="Y4051" s="19" t="str">
        <f>VLOOKUP(G4051,'Verweis Kd-Gruppe'!$A$2:$B$8,2,FALSE)</f>
        <v>EXP</v>
      </c>
      <c r="Z4051" s="19" t="str">
        <f>VLOOKUP(J4051,'Verweis Art-Gruppe'!$A$2:$B$15,2,FALSE)</f>
        <v>Sonstige</v>
      </c>
      <c r="AA4051" s="19" t="str">
        <f>VLOOKUP(W4051,'Verweis Vertreter'!$A$2:$B$24,2,FALSE)</f>
        <v>Ximena Morales</v>
      </c>
      <c r="AB4051" s="12">
        <f t="shared" si="567"/>
        <v>1</v>
      </c>
      <c r="AC4051" s="12">
        <f t="shared" si="572"/>
        <v>0</v>
      </c>
      <c r="AD4051" s="12">
        <f t="shared" si="573"/>
        <v>20</v>
      </c>
      <c r="AE4051" s="12">
        <f t="shared" si="568"/>
        <v>20</v>
      </c>
      <c r="AF4051" s="12">
        <f t="shared" si="569"/>
        <v>20</v>
      </c>
      <c r="AG4051" s="12">
        <f t="shared" si="570"/>
        <v>20</v>
      </c>
      <c r="AH4051" s="9">
        <f t="shared" si="574"/>
        <v>1</v>
      </c>
      <c r="AI4051" s="14">
        <f>VLOOKUP(E4051,'Verweis Faktor'!$A:$B,2,FALSE)</f>
        <v>1</v>
      </c>
      <c r="AJ4051" s="14"/>
      <c r="AK4051" s="14" t="str">
        <f>IF(AL4051="Ja","Versandkosten",VLOOKUP(E4051,'Verweis Belegart'!$A$2:$B$9,2,FALSE))</f>
        <v>Versandkosten</v>
      </c>
      <c r="AL4051" s="14" t="str">
        <f t="shared" si="575"/>
        <v>Ja</v>
      </c>
      <c r="AM4051" s="14" t="str">
        <f t="shared" si="571"/>
        <v>Positiv</v>
      </c>
    </row>
    <row r="4052" spans="1:39" ht="17.25" customHeight="1" x14ac:dyDescent="0.35">
      <c r="A4052" s="17">
        <v>14573277</v>
      </c>
      <c r="B4052" s="2" t="s">
        <v>2380</v>
      </c>
      <c r="C4052" s="1">
        <v>2025001</v>
      </c>
      <c r="D4052" s="1">
        <v>2001056</v>
      </c>
      <c r="E4052" s="2" t="s">
        <v>34</v>
      </c>
      <c r="F4052" s="2" t="s">
        <v>53</v>
      </c>
      <c r="G4052" s="2" t="s">
        <v>66</v>
      </c>
      <c r="H4052" s="2" t="s">
        <v>2381</v>
      </c>
      <c r="I4052" s="2" t="s">
        <v>2382</v>
      </c>
      <c r="J4052" s="2" t="s">
        <v>103</v>
      </c>
      <c r="K4052" s="2" t="s">
        <v>45</v>
      </c>
      <c r="L4052" s="2" t="s">
        <v>1029</v>
      </c>
      <c r="M4052" s="2" t="s">
        <v>1030</v>
      </c>
      <c r="N4052" s="2" t="s">
        <v>310</v>
      </c>
      <c r="O4052" s="3">
        <v>2</v>
      </c>
      <c r="P4052" s="3">
        <v>484.77780000000001</v>
      </c>
      <c r="Q4052" s="3">
        <v>495</v>
      </c>
      <c r="R4052" s="3">
        <v>990</v>
      </c>
      <c r="S4052" s="3">
        <v>10.222200000000001</v>
      </c>
      <c r="T4052" s="3">
        <v>20.440000000000001</v>
      </c>
      <c r="U4052" s="3">
        <v>2.06</v>
      </c>
      <c r="V4052" s="2" t="s">
        <v>927</v>
      </c>
      <c r="W4052" s="2" t="s">
        <v>928</v>
      </c>
      <c r="X4052" s="2" t="s">
        <v>72</v>
      </c>
      <c r="Y4052" s="19" t="str">
        <f>VLOOKUP(G4052,'Verweis Kd-Gruppe'!$A$2:$B$8,2,FALSE)</f>
        <v>EXP</v>
      </c>
      <c r="Z4052" s="19" t="str">
        <f>VLOOKUP(J4052,'Verweis Art-Gruppe'!$A$2:$B$15,2,FALSE)</f>
        <v>Geräte</v>
      </c>
      <c r="AA4052" s="19" t="str">
        <f>VLOOKUP(W4052,'Verweis Vertreter'!$A$2:$B$24,2,FALSE)</f>
        <v>Ximena Morales</v>
      </c>
      <c r="AB4052" s="12">
        <f t="shared" si="567"/>
        <v>2</v>
      </c>
      <c r="AC4052" s="12">
        <f t="shared" si="572"/>
        <v>484.77780000000001</v>
      </c>
      <c r="AD4052" s="12">
        <f t="shared" si="573"/>
        <v>495</v>
      </c>
      <c r="AE4052" s="12">
        <f t="shared" si="568"/>
        <v>990</v>
      </c>
      <c r="AF4052" s="12">
        <f t="shared" si="569"/>
        <v>10.222200000000001</v>
      </c>
      <c r="AG4052" s="12">
        <f t="shared" si="570"/>
        <v>20.440000000000001</v>
      </c>
      <c r="AH4052" s="9">
        <f t="shared" si="574"/>
        <v>2.0646464646464649E-2</v>
      </c>
      <c r="AI4052" s="14">
        <f>VLOOKUP(E4052,'Verweis Faktor'!$A:$B,2,FALSE)</f>
        <v>1</v>
      </c>
      <c r="AJ4052" s="14"/>
      <c r="AK4052" s="14" t="str">
        <f>IF(AL4052="Ja","Versandkosten",VLOOKUP(E4052,'Verweis Belegart'!$A$2:$B$9,2,FALSE))</f>
        <v>Hardware</v>
      </c>
      <c r="AL4052" s="14" t="str">
        <f t="shared" si="575"/>
        <v>Nein</v>
      </c>
      <c r="AM4052" s="14" t="str">
        <f t="shared" si="571"/>
        <v>Positiv</v>
      </c>
    </row>
    <row r="4053" spans="1:39" ht="17.25" customHeight="1" x14ac:dyDescent="0.35">
      <c r="A4053" s="17">
        <v>14573277</v>
      </c>
      <c r="B4053" s="2" t="s">
        <v>2380</v>
      </c>
      <c r="C4053" s="1">
        <v>2025001</v>
      </c>
      <c r="D4053" s="1">
        <v>2001056</v>
      </c>
      <c r="E4053" s="2" t="s">
        <v>34</v>
      </c>
      <c r="F4053" s="2" t="s">
        <v>53</v>
      </c>
      <c r="G4053" s="2" t="s">
        <v>66</v>
      </c>
      <c r="H4053" s="2" t="s">
        <v>2381</v>
      </c>
      <c r="I4053" s="2" t="s">
        <v>2382</v>
      </c>
      <c r="J4053" s="2" t="s">
        <v>103</v>
      </c>
      <c r="K4053" s="2" t="s">
        <v>49</v>
      </c>
      <c r="L4053" s="2" t="s">
        <v>2383</v>
      </c>
      <c r="M4053" s="2" t="s">
        <v>2384</v>
      </c>
      <c r="N4053" s="2" t="s">
        <v>2385</v>
      </c>
      <c r="O4053" s="3">
        <v>1</v>
      </c>
      <c r="P4053" s="3">
        <v>158</v>
      </c>
      <c r="Q4053" s="3">
        <v>167</v>
      </c>
      <c r="R4053" s="3">
        <v>167</v>
      </c>
      <c r="S4053" s="3">
        <v>9</v>
      </c>
      <c r="T4053" s="3">
        <v>9</v>
      </c>
      <c r="U4053" s="3">
        <v>5.38</v>
      </c>
      <c r="V4053" s="2" t="s">
        <v>927</v>
      </c>
      <c r="W4053" s="2" t="s">
        <v>928</v>
      </c>
      <c r="X4053" s="2" t="s">
        <v>72</v>
      </c>
      <c r="Y4053" s="19" t="str">
        <f>VLOOKUP(G4053,'Verweis Kd-Gruppe'!$A$2:$B$8,2,FALSE)</f>
        <v>EXP</v>
      </c>
      <c r="Z4053" s="19" t="str">
        <f>VLOOKUP(J4053,'Verweis Art-Gruppe'!$A$2:$B$15,2,FALSE)</f>
        <v>Geräte</v>
      </c>
      <c r="AA4053" s="19" t="str">
        <f>VLOOKUP(W4053,'Verweis Vertreter'!$A$2:$B$24,2,FALSE)</f>
        <v>Ximena Morales</v>
      </c>
      <c r="AB4053" s="12">
        <f t="shared" si="567"/>
        <v>1</v>
      </c>
      <c r="AC4053" s="12">
        <f t="shared" si="572"/>
        <v>158</v>
      </c>
      <c r="AD4053" s="12">
        <f t="shared" si="573"/>
        <v>167</v>
      </c>
      <c r="AE4053" s="12">
        <f t="shared" si="568"/>
        <v>167</v>
      </c>
      <c r="AF4053" s="12">
        <f t="shared" si="569"/>
        <v>9</v>
      </c>
      <c r="AG4053" s="12">
        <f t="shared" si="570"/>
        <v>9</v>
      </c>
      <c r="AH4053" s="9">
        <f t="shared" si="574"/>
        <v>5.3892215568862277E-2</v>
      </c>
      <c r="AI4053" s="14">
        <f>VLOOKUP(E4053,'Verweis Faktor'!$A:$B,2,FALSE)</f>
        <v>1</v>
      </c>
      <c r="AJ4053" s="14"/>
      <c r="AK4053" s="14" t="str">
        <f>IF(AL4053="Ja","Versandkosten",VLOOKUP(E4053,'Verweis Belegart'!$A$2:$B$9,2,FALSE))</f>
        <v>Hardware</v>
      </c>
      <c r="AL4053" s="14" t="str">
        <f t="shared" si="575"/>
        <v>Nein</v>
      </c>
      <c r="AM4053" s="14" t="str">
        <f t="shared" si="571"/>
        <v>Positiv</v>
      </c>
    </row>
    <row r="4054" spans="1:39" ht="17.25" customHeight="1" x14ac:dyDescent="0.35">
      <c r="A4054" s="17">
        <v>14574151</v>
      </c>
      <c r="B4054" s="2" t="s">
        <v>2380</v>
      </c>
      <c r="C4054" s="1">
        <v>2025001</v>
      </c>
      <c r="D4054" s="1">
        <v>2001057</v>
      </c>
      <c r="E4054" s="2" t="s">
        <v>34</v>
      </c>
      <c r="F4054" s="2" t="s">
        <v>53</v>
      </c>
      <c r="G4054" s="2" t="s">
        <v>66</v>
      </c>
      <c r="H4054" s="2" t="s">
        <v>1587</v>
      </c>
      <c r="I4054" s="2" t="s">
        <v>1588</v>
      </c>
      <c r="J4054" s="2" t="s">
        <v>103</v>
      </c>
      <c r="K4054" s="2" t="s">
        <v>28</v>
      </c>
      <c r="L4054" s="2" t="s">
        <v>2357</v>
      </c>
      <c r="M4054" s="2" t="s">
        <v>2358</v>
      </c>
      <c r="N4054" s="2" t="s">
        <v>2359</v>
      </c>
      <c r="O4054" s="3">
        <v>3</v>
      </c>
      <c r="P4054" s="3">
        <v>246.6</v>
      </c>
      <c r="Q4054" s="3">
        <v>279</v>
      </c>
      <c r="R4054" s="3">
        <v>837</v>
      </c>
      <c r="S4054" s="3">
        <v>32.4</v>
      </c>
      <c r="T4054" s="3">
        <v>97.2</v>
      </c>
      <c r="U4054" s="3">
        <v>11.61</v>
      </c>
      <c r="V4054" s="2" t="s">
        <v>195</v>
      </c>
      <c r="W4054" s="2" t="s">
        <v>196</v>
      </c>
      <c r="X4054" s="2" t="s">
        <v>72</v>
      </c>
      <c r="Y4054" s="19" t="str">
        <f>VLOOKUP(G4054,'Verweis Kd-Gruppe'!$A$2:$B$8,2,FALSE)</f>
        <v>EXP</v>
      </c>
      <c r="Z4054" s="19" t="str">
        <f>VLOOKUP(J4054,'Verweis Art-Gruppe'!$A$2:$B$15,2,FALSE)</f>
        <v>Geräte</v>
      </c>
      <c r="AA4054" s="19" t="str">
        <f>VLOOKUP(W4054,'Verweis Vertreter'!$A$2:$B$24,2,FALSE)</f>
        <v>Akin Erdem</v>
      </c>
      <c r="AB4054" s="12">
        <f t="shared" si="567"/>
        <v>3</v>
      </c>
      <c r="AC4054" s="12">
        <f t="shared" si="572"/>
        <v>246.6</v>
      </c>
      <c r="AD4054" s="12">
        <f t="shared" si="573"/>
        <v>279</v>
      </c>
      <c r="AE4054" s="12">
        <f t="shared" si="568"/>
        <v>837</v>
      </c>
      <c r="AF4054" s="12">
        <f t="shared" si="569"/>
        <v>32.4</v>
      </c>
      <c r="AG4054" s="12">
        <f t="shared" si="570"/>
        <v>97.2</v>
      </c>
      <c r="AH4054" s="9">
        <f t="shared" si="574"/>
        <v>0.11612903225806452</v>
      </c>
      <c r="AI4054" s="14">
        <f>VLOOKUP(E4054,'Verweis Faktor'!$A:$B,2,FALSE)</f>
        <v>1</v>
      </c>
      <c r="AJ4054" s="14"/>
      <c r="AK4054" s="14" t="str">
        <f>IF(AL4054="Ja","Versandkosten",VLOOKUP(E4054,'Verweis Belegart'!$A$2:$B$9,2,FALSE))</f>
        <v>Hardware</v>
      </c>
      <c r="AL4054" s="14" t="str">
        <f t="shared" si="575"/>
        <v>Nein</v>
      </c>
      <c r="AM4054" s="14" t="str">
        <f t="shared" si="571"/>
        <v>Positiv</v>
      </c>
    </row>
    <row r="4055" spans="1:39" ht="17.25" customHeight="1" x14ac:dyDescent="0.35">
      <c r="A4055" s="17">
        <v>14573432</v>
      </c>
      <c r="B4055" s="2" t="s">
        <v>2380</v>
      </c>
      <c r="C4055" s="1">
        <v>2025001</v>
      </c>
      <c r="D4055" s="1">
        <v>2001058</v>
      </c>
      <c r="E4055" s="2" t="s">
        <v>34</v>
      </c>
      <c r="F4055" s="2" t="s">
        <v>53</v>
      </c>
      <c r="G4055" s="2" t="s">
        <v>66</v>
      </c>
      <c r="H4055" s="2" t="s">
        <v>1568</v>
      </c>
      <c r="I4055" s="2" t="s">
        <v>1569</v>
      </c>
      <c r="J4055" s="2" t="s">
        <v>103</v>
      </c>
      <c r="K4055" s="2" t="s">
        <v>28</v>
      </c>
      <c r="L4055" s="2" t="s">
        <v>1303</v>
      </c>
      <c r="M4055" s="2" t="s">
        <v>1304</v>
      </c>
      <c r="N4055" s="2" t="s">
        <v>274</v>
      </c>
      <c r="O4055" s="3">
        <v>5</v>
      </c>
      <c r="P4055" s="3">
        <v>1082.0512000000001</v>
      </c>
      <c r="Q4055" s="3">
        <v>1122</v>
      </c>
      <c r="R4055" s="3">
        <v>5610</v>
      </c>
      <c r="S4055" s="3">
        <v>39.948799999999999</v>
      </c>
      <c r="T4055" s="3">
        <v>199.74</v>
      </c>
      <c r="U4055" s="3">
        <v>3.56</v>
      </c>
      <c r="V4055" s="2" t="s">
        <v>675</v>
      </c>
      <c r="W4055" s="2" t="s">
        <v>676</v>
      </c>
      <c r="X4055" s="2" t="s">
        <v>72</v>
      </c>
      <c r="Y4055" s="19" t="str">
        <f>VLOOKUP(G4055,'Verweis Kd-Gruppe'!$A$2:$B$8,2,FALSE)</f>
        <v>EXP</v>
      </c>
      <c r="Z4055" s="19" t="str">
        <f>VLOOKUP(J4055,'Verweis Art-Gruppe'!$A$2:$B$15,2,FALSE)</f>
        <v>Geräte</v>
      </c>
      <c r="AA4055" s="19" t="str">
        <f>VLOOKUP(W4055,'Verweis Vertreter'!$A$2:$B$24,2,FALSE)</f>
        <v>Corina Wedel</v>
      </c>
      <c r="AB4055" s="12">
        <f t="shared" si="567"/>
        <v>5</v>
      </c>
      <c r="AC4055" s="12">
        <f t="shared" si="572"/>
        <v>1082.0512000000001</v>
      </c>
      <c r="AD4055" s="12">
        <f t="shared" si="573"/>
        <v>1122</v>
      </c>
      <c r="AE4055" s="12">
        <f t="shared" si="568"/>
        <v>5610</v>
      </c>
      <c r="AF4055" s="12">
        <f t="shared" si="569"/>
        <v>39.948799999999999</v>
      </c>
      <c r="AG4055" s="12">
        <f t="shared" si="570"/>
        <v>199.74</v>
      </c>
      <c r="AH4055" s="9">
        <f t="shared" si="574"/>
        <v>3.5604278074866311E-2</v>
      </c>
      <c r="AI4055" s="14">
        <f>VLOOKUP(E4055,'Verweis Faktor'!$A:$B,2,FALSE)</f>
        <v>1</v>
      </c>
      <c r="AJ4055" s="14"/>
      <c r="AK4055" s="14" t="str">
        <f>IF(AL4055="Ja","Versandkosten",VLOOKUP(E4055,'Verweis Belegart'!$A$2:$B$9,2,FALSE))</f>
        <v>Hardware</v>
      </c>
      <c r="AL4055" s="14" t="str">
        <f t="shared" si="575"/>
        <v>Nein</v>
      </c>
      <c r="AM4055" s="14" t="str">
        <f t="shared" si="571"/>
        <v>Positiv</v>
      </c>
    </row>
    <row r="4056" spans="1:39" ht="17.25" customHeight="1" x14ac:dyDescent="0.35">
      <c r="A4056" s="17">
        <v>14573158</v>
      </c>
      <c r="B4056" s="2" t="s">
        <v>2380</v>
      </c>
      <c r="C4056" s="1">
        <v>2025001</v>
      </c>
      <c r="D4056" s="1">
        <v>2001059</v>
      </c>
      <c r="E4056" s="2" t="s">
        <v>34</v>
      </c>
      <c r="F4056" s="2" t="s">
        <v>35</v>
      </c>
      <c r="G4056" s="2" t="s">
        <v>66</v>
      </c>
      <c r="H4056" s="2" t="s">
        <v>258</v>
      </c>
      <c r="I4056" s="2" t="s">
        <v>259</v>
      </c>
      <c r="J4056" s="2" t="s">
        <v>103</v>
      </c>
      <c r="K4056" s="2" t="s">
        <v>28</v>
      </c>
      <c r="L4056" s="2" t="s">
        <v>2386</v>
      </c>
      <c r="M4056" s="2" t="s">
        <v>2387</v>
      </c>
      <c r="N4056" s="2" t="s">
        <v>2388</v>
      </c>
      <c r="O4056" s="3">
        <v>1</v>
      </c>
      <c r="P4056" s="3">
        <v>585.26670000000001</v>
      </c>
      <c r="Q4056" s="3">
        <v>592</v>
      </c>
      <c r="R4056" s="3">
        <v>592</v>
      </c>
      <c r="S4056" s="3">
        <v>6.7332999999999998</v>
      </c>
      <c r="T4056" s="3">
        <v>6.73</v>
      </c>
      <c r="U4056" s="3">
        <v>1.1299999999999999</v>
      </c>
      <c r="V4056" s="2" t="s">
        <v>145</v>
      </c>
      <c r="W4056" s="2" t="s">
        <v>146</v>
      </c>
      <c r="X4056" s="2" t="s">
        <v>72</v>
      </c>
      <c r="Y4056" s="19" t="str">
        <f>VLOOKUP(G4056,'Verweis Kd-Gruppe'!$A$2:$B$8,2,FALSE)</f>
        <v>EXP</v>
      </c>
      <c r="Z4056" s="19" t="str">
        <f>VLOOKUP(J4056,'Verweis Art-Gruppe'!$A$2:$B$15,2,FALSE)</f>
        <v>Geräte</v>
      </c>
      <c r="AA4056" s="19" t="str">
        <f>VLOOKUP(W4056,'Verweis Vertreter'!$A$2:$B$24,2,FALSE)</f>
        <v>Muhsin Yortanli</v>
      </c>
      <c r="AB4056" s="12">
        <f t="shared" si="567"/>
        <v>1</v>
      </c>
      <c r="AC4056" s="12">
        <f t="shared" si="572"/>
        <v>585.26670000000001</v>
      </c>
      <c r="AD4056" s="12">
        <f t="shared" si="573"/>
        <v>592</v>
      </c>
      <c r="AE4056" s="12">
        <f t="shared" si="568"/>
        <v>592</v>
      </c>
      <c r="AF4056" s="12">
        <f t="shared" si="569"/>
        <v>6.7332999999999998</v>
      </c>
      <c r="AG4056" s="12">
        <f t="shared" si="570"/>
        <v>6.73</v>
      </c>
      <c r="AH4056" s="9">
        <f t="shared" si="574"/>
        <v>1.1368243243243243E-2</v>
      </c>
      <c r="AI4056" s="14">
        <f>VLOOKUP(E4056,'Verweis Faktor'!$A:$B,2,FALSE)</f>
        <v>1</v>
      </c>
      <c r="AJ4056" s="14"/>
      <c r="AK4056" s="14" t="str">
        <f>IF(AL4056="Ja","Versandkosten",VLOOKUP(E4056,'Verweis Belegart'!$A$2:$B$9,2,FALSE))</f>
        <v>Hardware</v>
      </c>
      <c r="AL4056" s="14" t="str">
        <f t="shared" si="575"/>
        <v>Nein</v>
      </c>
      <c r="AM4056" s="14" t="str">
        <f t="shared" si="571"/>
        <v>Positiv</v>
      </c>
    </row>
    <row r="4057" spans="1:39" ht="17.25" customHeight="1" x14ac:dyDescent="0.35">
      <c r="A4057" s="17">
        <v>14573158</v>
      </c>
      <c r="B4057" s="2" t="s">
        <v>2380</v>
      </c>
      <c r="C4057" s="1">
        <v>2025001</v>
      </c>
      <c r="D4057" s="1">
        <v>2001059</v>
      </c>
      <c r="E4057" s="2" t="s">
        <v>34</v>
      </c>
      <c r="F4057" s="2" t="s">
        <v>35</v>
      </c>
      <c r="G4057" s="2" t="s">
        <v>66</v>
      </c>
      <c r="H4057" s="2" t="s">
        <v>258</v>
      </c>
      <c r="I4057" s="2" t="s">
        <v>259</v>
      </c>
      <c r="J4057" s="2" t="s">
        <v>304</v>
      </c>
      <c r="K4057" s="2" t="s">
        <v>45</v>
      </c>
      <c r="L4057" s="2" t="s">
        <v>263</v>
      </c>
      <c r="M4057" s="2" t="s">
        <v>264</v>
      </c>
      <c r="N4057" s="2" t="s">
        <v>265</v>
      </c>
      <c r="O4057" s="3">
        <v>1</v>
      </c>
      <c r="P4057" s="3">
        <v>333.74</v>
      </c>
      <c r="Q4057" s="3">
        <v>335</v>
      </c>
      <c r="R4057" s="3">
        <v>335</v>
      </c>
      <c r="S4057" s="3">
        <v>1.26</v>
      </c>
      <c r="T4057" s="3">
        <v>1.26</v>
      </c>
      <c r="U4057" s="3">
        <v>0.37</v>
      </c>
      <c r="V4057" s="2" t="s">
        <v>145</v>
      </c>
      <c r="W4057" s="2" t="s">
        <v>146</v>
      </c>
      <c r="X4057" s="2" t="s">
        <v>72</v>
      </c>
      <c r="Y4057" s="19" t="str">
        <f>VLOOKUP(G4057,'Verweis Kd-Gruppe'!$A$2:$B$8,2,FALSE)</f>
        <v>EXP</v>
      </c>
      <c r="Z4057" s="19" t="str">
        <f>VLOOKUP(J4057,'Verweis Art-Gruppe'!$A$2:$B$15,2,FALSE)</f>
        <v>Zubehör</v>
      </c>
      <c r="AA4057" s="19" t="str">
        <f>VLOOKUP(W4057,'Verweis Vertreter'!$A$2:$B$24,2,FALSE)</f>
        <v>Muhsin Yortanli</v>
      </c>
      <c r="AB4057" s="12">
        <f t="shared" si="567"/>
        <v>1</v>
      </c>
      <c r="AC4057" s="12">
        <f t="shared" si="572"/>
        <v>333.74</v>
      </c>
      <c r="AD4057" s="12">
        <f t="shared" si="573"/>
        <v>335</v>
      </c>
      <c r="AE4057" s="12">
        <f t="shared" si="568"/>
        <v>335</v>
      </c>
      <c r="AF4057" s="12">
        <f t="shared" si="569"/>
        <v>1.26</v>
      </c>
      <c r="AG4057" s="12">
        <f t="shared" si="570"/>
        <v>1.26</v>
      </c>
      <c r="AH4057" s="9">
        <f t="shared" si="574"/>
        <v>3.7611940298507463E-3</v>
      </c>
      <c r="AI4057" s="14">
        <f>VLOOKUP(E4057,'Verweis Faktor'!$A:$B,2,FALSE)</f>
        <v>1</v>
      </c>
      <c r="AJ4057" s="14"/>
      <c r="AK4057" s="14" t="str">
        <f>IF(AL4057="Ja","Versandkosten",VLOOKUP(E4057,'Verweis Belegart'!$A$2:$B$9,2,FALSE))</f>
        <v>Hardware</v>
      </c>
      <c r="AL4057" s="14" t="str">
        <f t="shared" si="575"/>
        <v>Nein</v>
      </c>
      <c r="AM4057" s="14" t="str">
        <f t="shared" si="571"/>
        <v>Positiv</v>
      </c>
    </row>
    <row r="4058" spans="1:39" ht="17.25" customHeight="1" x14ac:dyDescent="0.35">
      <c r="A4058" s="17">
        <v>14573158</v>
      </c>
      <c r="B4058" s="2" t="s">
        <v>2380</v>
      </c>
      <c r="C4058" s="1">
        <v>2025001</v>
      </c>
      <c r="D4058" s="1">
        <v>2001059</v>
      </c>
      <c r="E4058" s="2" t="s">
        <v>34</v>
      </c>
      <c r="F4058" s="2" t="s">
        <v>35</v>
      </c>
      <c r="G4058" s="2" t="s">
        <v>66</v>
      </c>
      <c r="H4058" s="2" t="s">
        <v>258</v>
      </c>
      <c r="I4058" s="2" t="s">
        <v>259</v>
      </c>
      <c r="J4058" s="2" t="s">
        <v>103</v>
      </c>
      <c r="K4058" s="2" t="s">
        <v>49</v>
      </c>
      <c r="L4058" s="2" t="s">
        <v>1403</v>
      </c>
      <c r="M4058" s="2" t="s">
        <v>1404</v>
      </c>
      <c r="N4058" s="2" t="s">
        <v>1405</v>
      </c>
      <c r="O4058" s="3">
        <v>1</v>
      </c>
      <c r="P4058" s="3">
        <v>360.71789999999999</v>
      </c>
      <c r="Q4058" s="3">
        <v>375</v>
      </c>
      <c r="R4058" s="3">
        <v>375</v>
      </c>
      <c r="S4058" s="3">
        <v>14.2821</v>
      </c>
      <c r="T4058" s="3">
        <v>14.28</v>
      </c>
      <c r="U4058" s="3">
        <v>3.8</v>
      </c>
      <c r="V4058" s="2" t="s">
        <v>145</v>
      </c>
      <c r="W4058" s="2" t="s">
        <v>146</v>
      </c>
      <c r="X4058" s="2" t="s">
        <v>72</v>
      </c>
      <c r="Y4058" s="19" t="str">
        <f>VLOOKUP(G4058,'Verweis Kd-Gruppe'!$A$2:$B$8,2,FALSE)</f>
        <v>EXP</v>
      </c>
      <c r="Z4058" s="19" t="str">
        <f>VLOOKUP(J4058,'Verweis Art-Gruppe'!$A$2:$B$15,2,FALSE)</f>
        <v>Geräte</v>
      </c>
      <c r="AA4058" s="19" t="str">
        <f>VLOOKUP(W4058,'Verweis Vertreter'!$A$2:$B$24,2,FALSE)</f>
        <v>Muhsin Yortanli</v>
      </c>
      <c r="AB4058" s="12">
        <f t="shared" si="567"/>
        <v>1</v>
      </c>
      <c r="AC4058" s="12">
        <f t="shared" si="572"/>
        <v>360.71789999999999</v>
      </c>
      <c r="AD4058" s="12">
        <f t="shared" si="573"/>
        <v>375</v>
      </c>
      <c r="AE4058" s="12">
        <f t="shared" si="568"/>
        <v>375</v>
      </c>
      <c r="AF4058" s="12">
        <f t="shared" si="569"/>
        <v>14.2821</v>
      </c>
      <c r="AG4058" s="12">
        <f t="shared" si="570"/>
        <v>14.28</v>
      </c>
      <c r="AH4058" s="9">
        <f t="shared" si="574"/>
        <v>3.8079999999999996E-2</v>
      </c>
      <c r="AI4058" s="14">
        <f>VLOOKUP(E4058,'Verweis Faktor'!$A:$B,2,FALSE)</f>
        <v>1</v>
      </c>
      <c r="AJ4058" s="14"/>
      <c r="AK4058" s="14" t="str">
        <f>IF(AL4058="Ja","Versandkosten",VLOOKUP(E4058,'Verweis Belegart'!$A$2:$B$9,2,FALSE))</f>
        <v>Hardware</v>
      </c>
      <c r="AL4058" s="14" t="str">
        <f t="shared" si="575"/>
        <v>Nein</v>
      </c>
      <c r="AM4058" s="14" t="str">
        <f t="shared" si="571"/>
        <v>Positiv</v>
      </c>
    </row>
    <row r="4059" spans="1:39" ht="17.25" customHeight="1" x14ac:dyDescent="0.35">
      <c r="A4059" s="17">
        <v>14573158</v>
      </c>
      <c r="B4059" s="2" t="s">
        <v>2380</v>
      </c>
      <c r="C4059" s="1">
        <v>2025001</v>
      </c>
      <c r="D4059" s="1">
        <v>2001059</v>
      </c>
      <c r="E4059" s="2" t="s">
        <v>34</v>
      </c>
      <c r="F4059" s="2" t="s">
        <v>35</v>
      </c>
      <c r="G4059" s="2" t="s">
        <v>66</v>
      </c>
      <c r="H4059" s="2" t="s">
        <v>258</v>
      </c>
      <c r="I4059" s="2" t="s">
        <v>259</v>
      </c>
      <c r="J4059" s="2" t="s">
        <v>103</v>
      </c>
      <c r="K4059" s="2" t="s">
        <v>79</v>
      </c>
      <c r="L4059" s="2" t="s">
        <v>387</v>
      </c>
      <c r="M4059" s="2" t="s">
        <v>388</v>
      </c>
      <c r="N4059" s="2" t="s">
        <v>292</v>
      </c>
      <c r="O4059" s="3">
        <v>2</v>
      </c>
      <c r="P4059" s="3">
        <v>890.63509999999997</v>
      </c>
      <c r="Q4059" s="3">
        <v>915</v>
      </c>
      <c r="R4059" s="3">
        <v>1830</v>
      </c>
      <c r="S4059" s="3">
        <v>24.364899999999999</v>
      </c>
      <c r="T4059" s="3">
        <v>48.73</v>
      </c>
      <c r="U4059" s="3">
        <v>2.66</v>
      </c>
      <c r="V4059" s="2" t="s">
        <v>145</v>
      </c>
      <c r="W4059" s="2" t="s">
        <v>146</v>
      </c>
      <c r="X4059" s="2" t="s">
        <v>72</v>
      </c>
      <c r="Y4059" s="19" t="str">
        <f>VLOOKUP(G4059,'Verweis Kd-Gruppe'!$A$2:$B$8,2,FALSE)</f>
        <v>EXP</v>
      </c>
      <c r="Z4059" s="19" t="str">
        <f>VLOOKUP(J4059,'Verweis Art-Gruppe'!$A$2:$B$15,2,FALSE)</f>
        <v>Geräte</v>
      </c>
      <c r="AA4059" s="19" t="str">
        <f>VLOOKUP(W4059,'Verweis Vertreter'!$A$2:$B$24,2,FALSE)</f>
        <v>Muhsin Yortanli</v>
      </c>
      <c r="AB4059" s="12">
        <f t="shared" si="567"/>
        <v>2</v>
      </c>
      <c r="AC4059" s="12">
        <f t="shared" si="572"/>
        <v>890.63509999999997</v>
      </c>
      <c r="AD4059" s="12">
        <f t="shared" si="573"/>
        <v>915</v>
      </c>
      <c r="AE4059" s="12">
        <f t="shared" si="568"/>
        <v>1830</v>
      </c>
      <c r="AF4059" s="12">
        <f t="shared" si="569"/>
        <v>24.364899999999999</v>
      </c>
      <c r="AG4059" s="12">
        <f t="shared" si="570"/>
        <v>48.73</v>
      </c>
      <c r="AH4059" s="9">
        <f t="shared" si="574"/>
        <v>2.6628415300546448E-2</v>
      </c>
      <c r="AI4059" s="14">
        <f>VLOOKUP(E4059,'Verweis Faktor'!$A:$B,2,FALSE)</f>
        <v>1</v>
      </c>
      <c r="AJ4059" s="14"/>
      <c r="AK4059" s="14" t="str">
        <f>IF(AL4059="Ja","Versandkosten",VLOOKUP(E4059,'Verweis Belegart'!$A$2:$B$9,2,FALSE))</f>
        <v>Hardware</v>
      </c>
      <c r="AL4059" s="14" t="str">
        <f t="shared" si="575"/>
        <v>Nein</v>
      </c>
      <c r="AM4059" s="14" t="str">
        <f t="shared" si="571"/>
        <v>Positiv</v>
      </c>
    </row>
    <row r="4060" spans="1:39" ht="17.25" customHeight="1" x14ac:dyDescent="0.35">
      <c r="A4060" s="17">
        <v>14573158</v>
      </c>
      <c r="B4060" s="2" t="s">
        <v>2380</v>
      </c>
      <c r="C4060" s="1">
        <v>2025001</v>
      </c>
      <c r="D4060" s="1">
        <v>2001059</v>
      </c>
      <c r="E4060" s="2" t="s">
        <v>34</v>
      </c>
      <c r="F4060" s="2" t="s">
        <v>35</v>
      </c>
      <c r="G4060" s="2" t="s">
        <v>66</v>
      </c>
      <c r="H4060" s="2" t="s">
        <v>258</v>
      </c>
      <c r="I4060" s="2" t="s">
        <v>259</v>
      </c>
      <c r="J4060" s="2" t="s">
        <v>103</v>
      </c>
      <c r="K4060" s="2" t="s">
        <v>83</v>
      </c>
      <c r="L4060" s="2" t="s">
        <v>387</v>
      </c>
      <c r="M4060" s="2" t="s">
        <v>388</v>
      </c>
      <c r="N4060" s="2" t="s">
        <v>292</v>
      </c>
      <c r="O4060" s="3">
        <v>1</v>
      </c>
      <c r="P4060" s="3">
        <v>890.63509999999997</v>
      </c>
      <c r="Q4060" s="3">
        <v>915</v>
      </c>
      <c r="R4060" s="3">
        <v>915</v>
      </c>
      <c r="S4060" s="3">
        <v>24.364899999999999</v>
      </c>
      <c r="T4060" s="3">
        <v>24.36</v>
      </c>
      <c r="U4060" s="3">
        <v>2.66</v>
      </c>
      <c r="V4060" s="2" t="s">
        <v>145</v>
      </c>
      <c r="W4060" s="2" t="s">
        <v>146</v>
      </c>
      <c r="X4060" s="2" t="s">
        <v>72</v>
      </c>
      <c r="Y4060" s="19" t="str">
        <f>VLOOKUP(G4060,'Verweis Kd-Gruppe'!$A$2:$B$8,2,FALSE)</f>
        <v>EXP</v>
      </c>
      <c r="Z4060" s="19" t="str">
        <f>VLOOKUP(J4060,'Verweis Art-Gruppe'!$A$2:$B$15,2,FALSE)</f>
        <v>Geräte</v>
      </c>
      <c r="AA4060" s="19" t="str">
        <f>VLOOKUP(W4060,'Verweis Vertreter'!$A$2:$B$24,2,FALSE)</f>
        <v>Muhsin Yortanli</v>
      </c>
      <c r="AB4060" s="12">
        <f t="shared" si="567"/>
        <v>1</v>
      </c>
      <c r="AC4060" s="12">
        <f t="shared" si="572"/>
        <v>890.63509999999997</v>
      </c>
      <c r="AD4060" s="12">
        <f t="shared" si="573"/>
        <v>915</v>
      </c>
      <c r="AE4060" s="12">
        <f t="shared" si="568"/>
        <v>915</v>
      </c>
      <c r="AF4060" s="12">
        <f t="shared" si="569"/>
        <v>24.364899999999999</v>
      </c>
      <c r="AG4060" s="12">
        <f t="shared" si="570"/>
        <v>24.36</v>
      </c>
      <c r="AH4060" s="9">
        <f t="shared" si="574"/>
        <v>2.6622950819672132E-2</v>
      </c>
      <c r="AI4060" s="14">
        <f>VLOOKUP(E4060,'Verweis Faktor'!$A:$B,2,FALSE)</f>
        <v>1</v>
      </c>
      <c r="AJ4060" s="14"/>
      <c r="AK4060" s="14" t="str">
        <f>IF(AL4060="Ja","Versandkosten",VLOOKUP(E4060,'Verweis Belegart'!$A$2:$B$9,2,FALSE))</f>
        <v>Hardware</v>
      </c>
      <c r="AL4060" s="14" t="str">
        <f t="shared" si="575"/>
        <v>Nein</v>
      </c>
      <c r="AM4060" s="14" t="str">
        <f t="shared" si="571"/>
        <v>Positiv</v>
      </c>
    </row>
    <row r="4061" spans="1:39" ht="17.25" customHeight="1" x14ac:dyDescent="0.35">
      <c r="A4061" s="17">
        <v>14573158</v>
      </c>
      <c r="B4061" s="2" t="s">
        <v>2380</v>
      </c>
      <c r="C4061" s="1">
        <v>2025001</v>
      </c>
      <c r="D4061" s="1">
        <v>2001059</v>
      </c>
      <c r="E4061" s="2" t="s">
        <v>34</v>
      </c>
      <c r="F4061" s="2" t="s">
        <v>35</v>
      </c>
      <c r="G4061" s="2" t="s">
        <v>66</v>
      </c>
      <c r="H4061" s="2" t="s">
        <v>258</v>
      </c>
      <c r="I4061" s="2" t="s">
        <v>259</v>
      </c>
      <c r="J4061" s="2" t="s">
        <v>103</v>
      </c>
      <c r="K4061" s="2" t="s">
        <v>87</v>
      </c>
      <c r="L4061" s="2" t="s">
        <v>387</v>
      </c>
      <c r="M4061" s="2" t="s">
        <v>388</v>
      </c>
      <c r="N4061" s="2" t="s">
        <v>292</v>
      </c>
      <c r="O4061" s="3">
        <v>1</v>
      </c>
      <c r="P4061" s="3">
        <v>890.63509999999997</v>
      </c>
      <c r="Q4061" s="3">
        <v>915</v>
      </c>
      <c r="R4061" s="3">
        <v>915</v>
      </c>
      <c r="S4061" s="3">
        <v>24.364899999999999</v>
      </c>
      <c r="T4061" s="3">
        <v>24.36</v>
      </c>
      <c r="U4061" s="3">
        <v>2.66</v>
      </c>
      <c r="V4061" s="2" t="s">
        <v>145</v>
      </c>
      <c r="W4061" s="2" t="s">
        <v>146</v>
      </c>
      <c r="X4061" s="2" t="s">
        <v>72</v>
      </c>
      <c r="Y4061" s="19" t="str">
        <f>VLOOKUP(G4061,'Verweis Kd-Gruppe'!$A$2:$B$8,2,FALSE)</f>
        <v>EXP</v>
      </c>
      <c r="Z4061" s="19" t="str">
        <f>VLOOKUP(J4061,'Verweis Art-Gruppe'!$A$2:$B$15,2,FALSE)</f>
        <v>Geräte</v>
      </c>
      <c r="AA4061" s="19" t="str">
        <f>VLOOKUP(W4061,'Verweis Vertreter'!$A$2:$B$24,2,FALSE)</f>
        <v>Muhsin Yortanli</v>
      </c>
      <c r="AB4061" s="12">
        <f t="shared" si="567"/>
        <v>1</v>
      </c>
      <c r="AC4061" s="12">
        <f t="shared" si="572"/>
        <v>890.63509999999997</v>
      </c>
      <c r="AD4061" s="12">
        <f t="shared" si="573"/>
        <v>915</v>
      </c>
      <c r="AE4061" s="12">
        <f t="shared" si="568"/>
        <v>915</v>
      </c>
      <c r="AF4061" s="12">
        <f t="shared" si="569"/>
        <v>24.364899999999999</v>
      </c>
      <c r="AG4061" s="12">
        <f t="shared" si="570"/>
        <v>24.36</v>
      </c>
      <c r="AH4061" s="9">
        <f t="shared" si="574"/>
        <v>2.6622950819672132E-2</v>
      </c>
      <c r="AI4061" s="14">
        <f>VLOOKUP(E4061,'Verweis Faktor'!$A:$B,2,FALSE)</f>
        <v>1</v>
      </c>
      <c r="AJ4061" s="14"/>
      <c r="AK4061" s="14" t="str">
        <f>IF(AL4061="Ja","Versandkosten",VLOOKUP(E4061,'Verweis Belegart'!$A$2:$B$9,2,FALSE))</f>
        <v>Hardware</v>
      </c>
      <c r="AL4061" s="14" t="str">
        <f t="shared" si="575"/>
        <v>Nein</v>
      </c>
      <c r="AM4061" s="14" t="str">
        <f t="shared" si="571"/>
        <v>Positiv</v>
      </c>
    </row>
    <row r="4062" spans="1:39" ht="17.25" customHeight="1" x14ac:dyDescent="0.35">
      <c r="A4062" s="17">
        <v>14573158</v>
      </c>
      <c r="B4062" s="2" t="s">
        <v>2380</v>
      </c>
      <c r="C4062" s="1">
        <v>2025001</v>
      </c>
      <c r="D4062" s="1">
        <v>2001059</v>
      </c>
      <c r="E4062" s="2" t="s">
        <v>34</v>
      </c>
      <c r="F4062" s="2" t="s">
        <v>35</v>
      </c>
      <c r="G4062" s="2" t="s">
        <v>66</v>
      </c>
      <c r="H4062" s="2" t="s">
        <v>258</v>
      </c>
      <c r="I4062" s="2" t="s">
        <v>259</v>
      </c>
      <c r="J4062" s="2" t="s">
        <v>103</v>
      </c>
      <c r="K4062" s="2" t="s">
        <v>91</v>
      </c>
      <c r="L4062" s="2" t="s">
        <v>1950</v>
      </c>
      <c r="M4062" s="2" t="s">
        <v>1951</v>
      </c>
      <c r="N4062" s="2" t="s">
        <v>1805</v>
      </c>
      <c r="O4062" s="3">
        <v>1</v>
      </c>
      <c r="P4062" s="3">
        <v>819</v>
      </c>
      <c r="Q4062" s="3">
        <v>835</v>
      </c>
      <c r="R4062" s="3">
        <v>835</v>
      </c>
      <c r="S4062" s="3">
        <v>16</v>
      </c>
      <c r="T4062" s="3">
        <v>16</v>
      </c>
      <c r="U4062" s="3">
        <v>1.91</v>
      </c>
      <c r="V4062" s="2" t="s">
        <v>145</v>
      </c>
      <c r="W4062" s="2" t="s">
        <v>146</v>
      </c>
      <c r="X4062" s="2" t="s">
        <v>72</v>
      </c>
      <c r="Y4062" s="19" t="str">
        <f>VLOOKUP(G4062,'Verweis Kd-Gruppe'!$A$2:$B$8,2,FALSE)</f>
        <v>EXP</v>
      </c>
      <c r="Z4062" s="19" t="str">
        <f>VLOOKUP(J4062,'Verweis Art-Gruppe'!$A$2:$B$15,2,FALSE)</f>
        <v>Geräte</v>
      </c>
      <c r="AA4062" s="19" t="str">
        <f>VLOOKUP(W4062,'Verweis Vertreter'!$A$2:$B$24,2,FALSE)</f>
        <v>Muhsin Yortanli</v>
      </c>
      <c r="AB4062" s="12">
        <f t="shared" si="567"/>
        <v>1</v>
      </c>
      <c r="AC4062" s="12">
        <f t="shared" si="572"/>
        <v>819</v>
      </c>
      <c r="AD4062" s="12">
        <f t="shared" si="573"/>
        <v>835</v>
      </c>
      <c r="AE4062" s="12">
        <f t="shared" si="568"/>
        <v>835</v>
      </c>
      <c r="AF4062" s="12">
        <f t="shared" si="569"/>
        <v>16</v>
      </c>
      <c r="AG4062" s="12">
        <f t="shared" si="570"/>
        <v>16</v>
      </c>
      <c r="AH4062" s="9">
        <f t="shared" si="574"/>
        <v>1.9161676646706587E-2</v>
      </c>
      <c r="AI4062" s="14">
        <f>VLOOKUP(E4062,'Verweis Faktor'!$A:$B,2,FALSE)</f>
        <v>1</v>
      </c>
      <c r="AJ4062" s="14"/>
      <c r="AK4062" s="14" t="str">
        <f>IF(AL4062="Ja","Versandkosten",VLOOKUP(E4062,'Verweis Belegart'!$A$2:$B$9,2,FALSE))</f>
        <v>Hardware</v>
      </c>
      <c r="AL4062" s="14" t="str">
        <f t="shared" si="575"/>
        <v>Nein</v>
      </c>
      <c r="AM4062" s="14" t="str">
        <f t="shared" si="571"/>
        <v>Positiv</v>
      </c>
    </row>
    <row r="4063" spans="1:39" ht="17.25" customHeight="1" x14ac:dyDescent="0.35">
      <c r="A4063" s="17">
        <v>14573158</v>
      </c>
      <c r="B4063" s="2" t="s">
        <v>2380</v>
      </c>
      <c r="C4063" s="1">
        <v>2025001</v>
      </c>
      <c r="D4063" s="1">
        <v>2001059</v>
      </c>
      <c r="E4063" s="2" t="s">
        <v>34</v>
      </c>
      <c r="F4063" s="2" t="s">
        <v>35</v>
      </c>
      <c r="G4063" s="2" t="s">
        <v>66</v>
      </c>
      <c r="H4063" s="2" t="s">
        <v>258</v>
      </c>
      <c r="I4063" s="2" t="s">
        <v>259</v>
      </c>
      <c r="J4063" s="2" t="s">
        <v>103</v>
      </c>
      <c r="K4063" s="2" t="s">
        <v>95</v>
      </c>
      <c r="L4063" s="2" t="s">
        <v>1211</v>
      </c>
      <c r="M4063" s="2" t="s">
        <v>1212</v>
      </c>
      <c r="N4063" s="2" t="s">
        <v>1213</v>
      </c>
      <c r="O4063" s="3">
        <v>1</v>
      </c>
      <c r="P4063" s="3">
        <v>105</v>
      </c>
      <c r="Q4063" s="3">
        <v>107</v>
      </c>
      <c r="R4063" s="3">
        <v>107</v>
      </c>
      <c r="S4063" s="3">
        <v>2</v>
      </c>
      <c r="T4063" s="3">
        <v>2</v>
      </c>
      <c r="U4063" s="3">
        <v>1.86</v>
      </c>
      <c r="V4063" s="2" t="s">
        <v>145</v>
      </c>
      <c r="W4063" s="2" t="s">
        <v>146</v>
      </c>
      <c r="X4063" s="2" t="s">
        <v>72</v>
      </c>
      <c r="Y4063" s="19" t="str">
        <f>VLOOKUP(G4063,'Verweis Kd-Gruppe'!$A$2:$B$8,2,FALSE)</f>
        <v>EXP</v>
      </c>
      <c r="Z4063" s="19" t="str">
        <f>VLOOKUP(J4063,'Verweis Art-Gruppe'!$A$2:$B$15,2,FALSE)</f>
        <v>Geräte</v>
      </c>
      <c r="AA4063" s="19" t="str">
        <f>VLOOKUP(W4063,'Verweis Vertreter'!$A$2:$B$24,2,FALSE)</f>
        <v>Muhsin Yortanli</v>
      </c>
      <c r="AB4063" s="12">
        <f t="shared" si="567"/>
        <v>1</v>
      </c>
      <c r="AC4063" s="12">
        <f t="shared" si="572"/>
        <v>105</v>
      </c>
      <c r="AD4063" s="12">
        <f t="shared" si="573"/>
        <v>107</v>
      </c>
      <c r="AE4063" s="12">
        <f t="shared" si="568"/>
        <v>107</v>
      </c>
      <c r="AF4063" s="12">
        <f t="shared" si="569"/>
        <v>2</v>
      </c>
      <c r="AG4063" s="12">
        <f t="shared" si="570"/>
        <v>2</v>
      </c>
      <c r="AH4063" s="9">
        <f t="shared" si="574"/>
        <v>1.8691588785046728E-2</v>
      </c>
      <c r="AI4063" s="14">
        <f>VLOOKUP(E4063,'Verweis Faktor'!$A:$B,2,FALSE)</f>
        <v>1</v>
      </c>
      <c r="AJ4063" s="14"/>
      <c r="AK4063" s="14" t="str">
        <f>IF(AL4063="Ja","Versandkosten",VLOOKUP(E4063,'Verweis Belegart'!$A$2:$B$9,2,FALSE))</f>
        <v>Hardware</v>
      </c>
      <c r="AL4063" s="14" t="str">
        <f t="shared" si="575"/>
        <v>Nein</v>
      </c>
      <c r="AM4063" s="14" t="str">
        <f t="shared" si="571"/>
        <v>Positiv</v>
      </c>
    </row>
    <row r="4064" spans="1:39" ht="17.25" customHeight="1" x14ac:dyDescent="0.35">
      <c r="A4064" s="17">
        <v>14573158</v>
      </c>
      <c r="B4064" s="2" t="s">
        <v>2380</v>
      </c>
      <c r="C4064" s="1">
        <v>2025001</v>
      </c>
      <c r="D4064" s="1">
        <v>2001059</v>
      </c>
      <c r="E4064" s="2" t="s">
        <v>34</v>
      </c>
      <c r="F4064" s="2" t="s">
        <v>35</v>
      </c>
      <c r="G4064" s="2" t="s">
        <v>66</v>
      </c>
      <c r="H4064" s="2" t="s">
        <v>258</v>
      </c>
      <c r="I4064" s="2" t="s">
        <v>259</v>
      </c>
      <c r="J4064" s="2" t="s">
        <v>304</v>
      </c>
      <c r="K4064" s="2" t="s">
        <v>99</v>
      </c>
      <c r="L4064" s="2" t="s">
        <v>2389</v>
      </c>
      <c r="M4064" s="2" t="s">
        <v>2390</v>
      </c>
      <c r="N4064" s="2" t="s">
        <v>265</v>
      </c>
      <c r="O4064" s="3">
        <v>2</v>
      </c>
      <c r="P4064" s="3">
        <v>302</v>
      </c>
      <c r="Q4064" s="3">
        <v>333</v>
      </c>
      <c r="R4064" s="3">
        <v>666</v>
      </c>
      <c r="S4064" s="3">
        <v>31</v>
      </c>
      <c r="T4064" s="3">
        <v>62</v>
      </c>
      <c r="U4064" s="3">
        <v>9.3000000000000007</v>
      </c>
      <c r="V4064" s="2" t="s">
        <v>145</v>
      </c>
      <c r="W4064" s="2" t="s">
        <v>146</v>
      </c>
      <c r="X4064" s="2" t="s">
        <v>72</v>
      </c>
      <c r="Y4064" s="19" t="str">
        <f>VLOOKUP(G4064,'Verweis Kd-Gruppe'!$A$2:$B$8,2,FALSE)</f>
        <v>EXP</v>
      </c>
      <c r="Z4064" s="19" t="str">
        <f>VLOOKUP(J4064,'Verweis Art-Gruppe'!$A$2:$B$15,2,FALSE)</f>
        <v>Zubehör</v>
      </c>
      <c r="AA4064" s="19" t="str">
        <f>VLOOKUP(W4064,'Verweis Vertreter'!$A$2:$B$24,2,FALSE)</f>
        <v>Muhsin Yortanli</v>
      </c>
      <c r="AB4064" s="12">
        <f t="shared" si="567"/>
        <v>2</v>
      </c>
      <c r="AC4064" s="12">
        <f t="shared" si="572"/>
        <v>302</v>
      </c>
      <c r="AD4064" s="12">
        <f t="shared" si="573"/>
        <v>333</v>
      </c>
      <c r="AE4064" s="12">
        <f t="shared" si="568"/>
        <v>666</v>
      </c>
      <c r="AF4064" s="12">
        <f t="shared" si="569"/>
        <v>31</v>
      </c>
      <c r="AG4064" s="12">
        <f t="shared" si="570"/>
        <v>62</v>
      </c>
      <c r="AH4064" s="9">
        <f t="shared" si="574"/>
        <v>9.3093093093093091E-2</v>
      </c>
      <c r="AI4064" s="14">
        <f>VLOOKUP(E4064,'Verweis Faktor'!$A:$B,2,FALSE)</f>
        <v>1</v>
      </c>
      <c r="AJ4064" s="14"/>
      <c r="AK4064" s="14" t="str">
        <f>IF(AL4064="Ja","Versandkosten",VLOOKUP(E4064,'Verweis Belegart'!$A$2:$B$9,2,FALSE))</f>
        <v>Hardware</v>
      </c>
      <c r="AL4064" s="14" t="str">
        <f t="shared" si="575"/>
        <v>Nein</v>
      </c>
      <c r="AM4064" s="14" t="str">
        <f t="shared" si="571"/>
        <v>Positiv</v>
      </c>
    </row>
    <row r="4065" spans="1:39" ht="17.25" customHeight="1" x14ac:dyDescent="0.35">
      <c r="A4065" s="17">
        <v>14573158</v>
      </c>
      <c r="B4065" s="2" t="s">
        <v>2380</v>
      </c>
      <c r="C4065" s="1">
        <v>2025001</v>
      </c>
      <c r="D4065" s="1">
        <v>2001059</v>
      </c>
      <c r="E4065" s="2" t="s">
        <v>34</v>
      </c>
      <c r="F4065" s="2" t="s">
        <v>35</v>
      </c>
      <c r="G4065" s="2" t="s">
        <v>66</v>
      </c>
      <c r="H4065" s="2" t="s">
        <v>258</v>
      </c>
      <c r="I4065" s="2" t="s">
        <v>259</v>
      </c>
      <c r="J4065" s="2" t="s">
        <v>103</v>
      </c>
      <c r="K4065" s="2" t="s">
        <v>103</v>
      </c>
      <c r="L4065" s="2" t="s">
        <v>1806</v>
      </c>
      <c r="M4065" s="2" t="s">
        <v>1807</v>
      </c>
      <c r="N4065" s="2" t="s">
        <v>139</v>
      </c>
      <c r="O4065" s="3">
        <v>1</v>
      </c>
      <c r="P4065" s="3">
        <v>704</v>
      </c>
      <c r="Q4065" s="3">
        <v>715</v>
      </c>
      <c r="R4065" s="3">
        <v>715</v>
      </c>
      <c r="S4065" s="3">
        <v>11</v>
      </c>
      <c r="T4065" s="3">
        <v>11</v>
      </c>
      <c r="U4065" s="3">
        <v>1.53</v>
      </c>
      <c r="V4065" s="2" t="s">
        <v>145</v>
      </c>
      <c r="W4065" s="2" t="s">
        <v>146</v>
      </c>
      <c r="X4065" s="2" t="s">
        <v>72</v>
      </c>
      <c r="Y4065" s="19" t="str">
        <f>VLOOKUP(G4065,'Verweis Kd-Gruppe'!$A$2:$B$8,2,FALSE)</f>
        <v>EXP</v>
      </c>
      <c r="Z4065" s="19" t="str">
        <f>VLOOKUP(J4065,'Verweis Art-Gruppe'!$A$2:$B$15,2,FALSE)</f>
        <v>Geräte</v>
      </c>
      <c r="AA4065" s="19" t="str">
        <f>VLOOKUP(W4065,'Verweis Vertreter'!$A$2:$B$24,2,FALSE)</f>
        <v>Muhsin Yortanli</v>
      </c>
      <c r="AB4065" s="12">
        <f t="shared" si="567"/>
        <v>1</v>
      </c>
      <c r="AC4065" s="12">
        <f t="shared" si="572"/>
        <v>704</v>
      </c>
      <c r="AD4065" s="12">
        <f t="shared" si="573"/>
        <v>715</v>
      </c>
      <c r="AE4065" s="12">
        <f t="shared" si="568"/>
        <v>715</v>
      </c>
      <c r="AF4065" s="12">
        <f t="shared" si="569"/>
        <v>11</v>
      </c>
      <c r="AG4065" s="12">
        <f t="shared" si="570"/>
        <v>11</v>
      </c>
      <c r="AH4065" s="9">
        <f t="shared" si="574"/>
        <v>1.5384615384615385E-2</v>
      </c>
      <c r="AI4065" s="14">
        <f>VLOOKUP(E4065,'Verweis Faktor'!$A:$B,2,FALSE)</f>
        <v>1</v>
      </c>
      <c r="AJ4065" s="14"/>
      <c r="AK4065" s="14" t="str">
        <f>IF(AL4065="Ja","Versandkosten",VLOOKUP(E4065,'Verweis Belegart'!$A$2:$B$9,2,FALSE))</f>
        <v>Hardware</v>
      </c>
      <c r="AL4065" s="14" t="str">
        <f t="shared" si="575"/>
        <v>Nein</v>
      </c>
      <c r="AM4065" s="14" t="str">
        <f t="shared" si="571"/>
        <v>Positiv</v>
      </c>
    </row>
    <row r="4066" spans="1:39" ht="17.25" customHeight="1" x14ac:dyDescent="0.35">
      <c r="A4066" s="17">
        <v>14573158</v>
      </c>
      <c r="B4066" s="2" t="s">
        <v>2380</v>
      </c>
      <c r="C4066" s="1">
        <v>2025001</v>
      </c>
      <c r="D4066" s="1">
        <v>2001059</v>
      </c>
      <c r="E4066" s="2" t="s">
        <v>34</v>
      </c>
      <c r="F4066" s="2" t="s">
        <v>35</v>
      </c>
      <c r="G4066" s="2" t="s">
        <v>66</v>
      </c>
      <c r="H4066" s="2" t="s">
        <v>258</v>
      </c>
      <c r="I4066" s="2" t="s">
        <v>259</v>
      </c>
      <c r="J4066" s="2" t="s">
        <v>103</v>
      </c>
      <c r="K4066" s="2" t="s">
        <v>107</v>
      </c>
      <c r="L4066" s="2" t="s">
        <v>1806</v>
      </c>
      <c r="M4066" s="2" t="s">
        <v>1807</v>
      </c>
      <c r="N4066" s="2" t="s">
        <v>139</v>
      </c>
      <c r="O4066" s="3">
        <v>1</v>
      </c>
      <c r="P4066" s="3">
        <v>704</v>
      </c>
      <c r="Q4066" s="3">
        <v>715</v>
      </c>
      <c r="R4066" s="3">
        <v>715</v>
      </c>
      <c r="S4066" s="3">
        <v>11</v>
      </c>
      <c r="T4066" s="3">
        <v>11</v>
      </c>
      <c r="U4066" s="3">
        <v>1.53</v>
      </c>
      <c r="V4066" s="2" t="s">
        <v>145</v>
      </c>
      <c r="W4066" s="2" t="s">
        <v>146</v>
      </c>
      <c r="X4066" s="2" t="s">
        <v>72</v>
      </c>
      <c r="Y4066" s="19" t="str">
        <f>VLOOKUP(G4066,'Verweis Kd-Gruppe'!$A$2:$B$8,2,FALSE)</f>
        <v>EXP</v>
      </c>
      <c r="Z4066" s="19" t="str">
        <f>VLOOKUP(J4066,'Verweis Art-Gruppe'!$A$2:$B$15,2,FALSE)</f>
        <v>Geräte</v>
      </c>
      <c r="AA4066" s="19" t="str">
        <f>VLOOKUP(W4066,'Verweis Vertreter'!$A$2:$B$24,2,FALSE)</f>
        <v>Muhsin Yortanli</v>
      </c>
      <c r="AB4066" s="12">
        <f t="shared" si="567"/>
        <v>1</v>
      </c>
      <c r="AC4066" s="12">
        <f t="shared" si="572"/>
        <v>704</v>
      </c>
      <c r="AD4066" s="12">
        <f t="shared" si="573"/>
        <v>715</v>
      </c>
      <c r="AE4066" s="12">
        <f t="shared" si="568"/>
        <v>715</v>
      </c>
      <c r="AF4066" s="12">
        <f t="shared" si="569"/>
        <v>11</v>
      </c>
      <c r="AG4066" s="12">
        <f t="shared" si="570"/>
        <v>11</v>
      </c>
      <c r="AH4066" s="9">
        <f t="shared" si="574"/>
        <v>1.5384615384615385E-2</v>
      </c>
      <c r="AI4066" s="14">
        <f>VLOOKUP(E4066,'Verweis Faktor'!$A:$B,2,FALSE)</f>
        <v>1</v>
      </c>
      <c r="AJ4066" s="14"/>
      <c r="AK4066" s="14" t="str">
        <f>IF(AL4066="Ja","Versandkosten",VLOOKUP(E4066,'Verweis Belegart'!$A$2:$B$9,2,FALSE))</f>
        <v>Hardware</v>
      </c>
      <c r="AL4066" s="14" t="str">
        <f t="shared" si="575"/>
        <v>Nein</v>
      </c>
      <c r="AM4066" s="14" t="str">
        <f t="shared" si="571"/>
        <v>Positiv</v>
      </c>
    </row>
    <row r="4067" spans="1:39" ht="17.25" customHeight="1" x14ac:dyDescent="0.35">
      <c r="A4067" s="17">
        <v>14573158</v>
      </c>
      <c r="B4067" s="2" t="s">
        <v>2380</v>
      </c>
      <c r="C4067" s="1">
        <v>2025001</v>
      </c>
      <c r="D4067" s="1">
        <v>2001059</v>
      </c>
      <c r="E4067" s="2" t="s">
        <v>34</v>
      </c>
      <c r="F4067" s="2" t="s">
        <v>35</v>
      </c>
      <c r="G4067" s="2" t="s">
        <v>66</v>
      </c>
      <c r="H4067" s="2" t="s">
        <v>258</v>
      </c>
      <c r="I4067" s="2" t="s">
        <v>259</v>
      </c>
      <c r="J4067" s="2" t="s">
        <v>103</v>
      </c>
      <c r="K4067" s="2" t="s">
        <v>111</v>
      </c>
      <c r="L4067" s="2" t="s">
        <v>269</v>
      </c>
      <c r="M4067" s="2" t="s">
        <v>270</v>
      </c>
      <c r="N4067" s="2" t="s">
        <v>271</v>
      </c>
      <c r="O4067" s="3">
        <v>1</v>
      </c>
      <c r="P4067" s="3">
        <v>416.53640000000001</v>
      </c>
      <c r="Q4067" s="3">
        <v>425</v>
      </c>
      <c r="R4067" s="3">
        <v>425</v>
      </c>
      <c r="S4067" s="3">
        <v>8.4635999999999996</v>
      </c>
      <c r="T4067" s="3">
        <v>8.4600000000000009</v>
      </c>
      <c r="U4067" s="3">
        <v>1.99</v>
      </c>
      <c r="V4067" s="2" t="s">
        <v>145</v>
      </c>
      <c r="W4067" s="2" t="s">
        <v>146</v>
      </c>
      <c r="X4067" s="2" t="s">
        <v>72</v>
      </c>
      <c r="Y4067" s="19" t="str">
        <f>VLOOKUP(G4067,'Verweis Kd-Gruppe'!$A$2:$B$8,2,FALSE)</f>
        <v>EXP</v>
      </c>
      <c r="Z4067" s="19" t="str">
        <f>VLOOKUP(J4067,'Verweis Art-Gruppe'!$A$2:$B$15,2,FALSE)</f>
        <v>Geräte</v>
      </c>
      <c r="AA4067" s="19" t="str">
        <f>VLOOKUP(W4067,'Verweis Vertreter'!$A$2:$B$24,2,FALSE)</f>
        <v>Muhsin Yortanli</v>
      </c>
      <c r="AB4067" s="12">
        <f t="shared" si="567"/>
        <v>1</v>
      </c>
      <c r="AC4067" s="12">
        <f t="shared" si="572"/>
        <v>416.53640000000001</v>
      </c>
      <c r="AD4067" s="12">
        <f t="shared" si="573"/>
        <v>425</v>
      </c>
      <c r="AE4067" s="12">
        <f t="shared" si="568"/>
        <v>425</v>
      </c>
      <c r="AF4067" s="12">
        <f t="shared" si="569"/>
        <v>8.4635999999999996</v>
      </c>
      <c r="AG4067" s="12">
        <f t="shared" si="570"/>
        <v>8.4600000000000009</v>
      </c>
      <c r="AH4067" s="9">
        <f t="shared" si="574"/>
        <v>1.9905882352941179E-2</v>
      </c>
      <c r="AI4067" s="14">
        <f>VLOOKUP(E4067,'Verweis Faktor'!$A:$B,2,FALSE)</f>
        <v>1</v>
      </c>
      <c r="AJ4067" s="14"/>
      <c r="AK4067" s="14" t="str">
        <f>IF(AL4067="Ja","Versandkosten",VLOOKUP(E4067,'Verweis Belegart'!$A$2:$B$9,2,FALSE))</f>
        <v>Hardware</v>
      </c>
      <c r="AL4067" s="14" t="str">
        <f t="shared" si="575"/>
        <v>Nein</v>
      </c>
      <c r="AM4067" s="14" t="str">
        <f t="shared" si="571"/>
        <v>Positiv</v>
      </c>
    </row>
    <row r="4068" spans="1:39" ht="17.25" customHeight="1" x14ac:dyDescent="0.35">
      <c r="A4068" s="17">
        <v>14573158</v>
      </c>
      <c r="B4068" s="2" t="s">
        <v>2380</v>
      </c>
      <c r="C4068" s="1">
        <v>2025001</v>
      </c>
      <c r="D4068" s="1">
        <v>2001059</v>
      </c>
      <c r="E4068" s="2" t="s">
        <v>34</v>
      </c>
      <c r="F4068" s="2" t="s">
        <v>35</v>
      </c>
      <c r="G4068" s="2" t="s">
        <v>66</v>
      </c>
      <c r="H4068" s="2" t="s">
        <v>258</v>
      </c>
      <c r="I4068" s="2" t="s">
        <v>259</v>
      </c>
      <c r="J4068" s="2" t="s">
        <v>103</v>
      </c>
      <c r="K4068" s="2" t="s">
        <v>115</v>
      </c>
      <c r="L4068" s="2" t="s">
        <v>269</v>
      </c>
      <c r="M4068" s="2" t="s">
        <v>270</v>
      </c>
      <c r="N4068" s="2" t="s">
        <v>271</v>
      </c>
      <c r="O4068" s="3">
        <v>1</v>
      </c>
      <c r="P4068" s="3">
        <v>416.53640000000001</v>
      </c>
      <c r="Q4068" s="3">
        <v>425</v>
      </c>
      <c r="R4068" s="3">
        <v>425</v>
      </c>
      <c r="S4068" s="3">
        <v>8.4635999999999996</v>
      </c>
      <c r="T4068" s="3">
        <v>8.4600000000000009</v>
      </c>
      <c r="U4068" s="3">
        <v>1.99</v>
      </c>
      <c r="V4068" s="2" t="s">
        <v>145</v>
      </c>
      <c r="W4068" s="2" t="s">
        <v>146</v>
      </c>
      <c r="X4068" s="2" t="s">
        <v>72</v>
      </c>
      <c r="Y4068" s="19" t="str">
        <f>VLOOKUP(G4068,'Verweis Kd-Gruppe'!$A$2:$B$8,2,FALSE)</f>
        <v>EXP</v>
      </c>
      <c r="Z4068" s="19" t="str">
        <f>VLOOKUP(J4068,'Verweis Art-Gruppe'!$A$2:$B$15,2,FALSE)</f>
        <v>Geräte</v>
      </c>
      <c r="AA4068" s="19" t="str">
        <f>VLOOKUP(W4068,'Verweis Vertreter'!$A$2:$B$24,2,FALSE)</f>
        <v>Muhsin Yortanli</v>
      </c>
      <c r="AB4068" s="12">
        <f t="shared" si="567"/>
        <v>1</v>
      </c>
      <c r="AC4068" s="12">
        <f t="shared" si="572"/>
        <v>416.53640000000001</v>
      </c>
      <c r="AD4068" s="12">
        <f t="shared" si="573"/>
        <v>425</v>
      </c>
      <c r="AE4068" s="12">
        <f t="shared" si="568"/>
        <v>425</v>
      </c>
      <c r="AF4068" s="12">
        <f t="shared" si="569"/>
        <v>8.4635999999999996</v>
      </c>
      <c r="AG4068" s="12">
        <f t="shared" si="570"/>
        <v>8.4600000000000009</v>
      </c>
      <c r="AH4068" s="9">
        <f t="shared" si="574"/>
        <v>1.9905882352941179E-2</v>
      </c>
      <c r="AI4068" s="14">
        <f>VLOOKUP(E4068,'Verweis Faktor'!$A:$B,2,FALSE)</f>
        <v>1</v>
      </c>
      <c r="AJ4068" s="14"/>
      <c r="AK4068" s="14" t="str">
        <f>IF(AL4068="Ja","Versandkosten",VLOOKUP(E4068,'Verweis Belegart'!$A$2:$B$9,2,FALSE))</f>
        <v>Hardware</v>
      </c>
      <c r="AL4068" s="14" t="str">
        <f t="shared" si="575"/>
        <v>Nein</v>
      </c>
      <c r="AM4068" s="14" t="str">
        <f t="shared" si="571"/>
        <v>Positiv</v>
      </c>
    </row>
    <row r="4069" spans="1:39" ht="17.25" customHeight="1" x14ac:dyDescent="0.35">
      <c r="A4069" s="17">
        <v>14573158</v>
      </c>
      <c r="B4069" s="2" t="s">
        <v>2380</v>
      </c>
      <c r="C4069" s="1">
        <v>2025001</v>
      </c>
      <c r="D4069" s="1">
        <v>2001059</v>
      </c>
      <c r="E4069" s="2" t="s">
        <v>34</v>
      </c>
      <c r="F4069" s="2" t="s">
        <v>35</v>
      </c>
      <c r="G4069" s="2" t="s">
        <v>66</v>
      </c>
      <c r="H4069" s="2" t="s">
        <v>258</v>
      </c>
      <c r="I4069" s="2" t="s">
        <v>259</v>
      </c>
      <c r="J4069" s="2" t="s">
        <v>103</v>
      </c>
      <c r="K4069" s="2" t="s">
        <v>289</v>
      </c>
      <c r="L4069" s="2" t="s">
        <v>269</v>
      </c>
      <c r="M4069" s="2" t="s">
        <v>270</v>
      </c>
      <c r="N4069" s="2" t="s">
        <v>271</v>
      </c>
      <c r="O4069" s="3">
        <v>2</v>
      </c>
      <c r="P4069" s="3">
        <v>416.53640000000001</v>
      </c>
      <c r="Q4069" s="3">
        <v>425</v>
      </c>
      <c r="R4069" s="3">
        <v>850</v>
      </c>
      <c r="S4069" s="3">
        <v>8.4635999999999996</v>
      </c>
      <c r="T4069" s="3">
        <v>16.93</v>
      </c>
      <c r="U4069" s="3">
        <v>1.99</v>
      </c>
      <c r="V4069" s="2" t="s">
        <v>145</v>
      </c>
      <c r="W4069" s="2" t="s">
        <v>146</v>
      </c>
      <c r="X4069" s="2" t="s">
        <v>72</v>
      </c>
      <c r="Y4069" s="19" t="str">
        <f>VLOOKUP(G4069,'Verweis Kd-Gruppe'!$A$2:$B$8,2,FALSE)</f>
        <v>EXP</v>
      </c>
      <c r="Z4069" s="19" t="str">
        <f>VLOOKUP(J4069,'Verweis Art-Gruppe'!$A$2:$B$15,2,FALSE)</f>
        <v>Geräte</v>
      </c>
      <c r="AA4069" s="19" t="str">
        <f>VLOOKUP(W4069,'Verweis Vertreter'!$A$2:$B$24,2,FALSE)</f>
        <v>Muhsin Yortanli</v>
      </c>
      <c r="AB4069" s="12">
        <f t="shared" si="567"/>
        <v>2</v>
      </c>
      <c r="AC4069" s="12">
        <f t="shared" si="572"/>
        <v>416.53640000000001</v>
      </c>
      <c r="AD4069" s="12">
        <f t="shared" si="573"/>
        <v>425</v>
      </c>
      <c r="AE4069" s="12">
        <f t="shared" si="568"/>
        <v>850</v>
      </c>
      <c r="AF4069" s="12">
        <f t="shared" si="569"/>
        <v>8.4635999999999996</v>
      </c>
      <c r="AG4069" s="12">
        <f t="shared" si="570"/>
        <v>16.93</v>
      </c>
      <c r="AH4069" s="9">
        <f t="shared" si="574"/>
        <v>1.991764705882353E-2</v>
      </c>
      <c r="AI4069" s="14">
        <f>VLOOKUP(E4069,'Verweis Faktor'!$A:$B,2,FALSE)</f>
        <v>1</v>
      </c>
      <c r="AJ4069" s="14"/>
      <c r="AK4069" s="14" t="str">
        <f>IF(AL4069="Ja","Versandkosten",VLOOKUP(E4069,'Verweis Belegart'!$A$2:$B$9,2,FALSE))</f>
        <v>Hardware</v>
      </c>
      <c r="AL4069" s="14" t="str">
        <f t="shared" si="575"/>
        <v>Nein</v>
      </c>
      <c r="AM4069" s="14" t="str">
        <f t="shared" si="571"/>
        <v>Positiv</v>
      </c>
    </row>
    <row r="4070" spans="1:39" ht="17.25" customHeight="1" x14ac:dyDescent="0.35">
      <c r="A4070" s="17">
        <v>14573158</v>
      </c>
      <c r="B4070" s="2" t="s">
        <v>2380</v>
      </c>
      <c r="C4070" s="1">
        <v>2025001</v>
      </c>
      <c r="D4070" s="1">
        <v>2001059</v>
      </c>
      <c r="E4070" s="2" t="s">
        <v>34</v>
      </c>
      <c r="F4070" s="2" t="s">
        <v>35</v>
      </c>
      <c r="G4070" s="2" t="s">
        <v>66</v>
      </c>
      <c r="H4070" s="2" t="s">
        <v>258</v>
      </c>
      <c r="I4070" s="2" t="s">
        <v>259</v>
      </c>
      <c r="J4070" s="2" t="s">
        <v>103</v>
      </c>
      <c r="K4070" s="2" t="s">
        <v>293</v>
      </c>
      <c r="L4070" s="2" t="s">
        <v>269</v>
      </c>
      <c r="M4070" s="2" t="s">
        <v>270</v>
      </c>
      <c r="N4070" s="2" t="s">
        <v>271</v>
      </c>
      <c r="O4070" s="3">
        <v>1</v>
      </c>
      <c r="P4070" s="3">
        <v>416.53640000000001</v>
      </c>
      <c r="Q4070" s="3">
        <v>423</v>
      </c>
      <c r="R4070" s="3">
        <v>423</v>
      </c>
      <c r="S4070" s="3">
        <v>6.4635999999999996</v>
      </c>
      <c r="T4070" s="3">
        <v>6.46</v>
      </c>
      <c r="U4070" s="3">
        <v>1.52</v>
      </c>
      <c r="V4070" s="2" t="s">
        <v>145</v>
      </c>
      <c r="W4070" s="2" t="s">
        <v>146</v>
      </c>
      <c r="X4070" s="2" t="s">
        <v>72</v>
      </c>
      <c r="Y4070" s="19" t="str">
        <f>VLOOKUP(G4070,'Verweis Kd-Gruppe'!$A$2:$B$8,2,FALSE)</f>
        <v>EXP</v>
      </c>
      <c r="Z4070" s="19" t="str">
        <f>VLOOKUP(J4070,'Verweis Art-Gruppe'!$A$2:$B$15,2,FALSE)</f>
        <v>Geräte</v>
      </c>
      <c r="AA4070" s="19" t="str">
        <f>VLOOKUP(W4070,'Verweis Vertreter'!$A$2:$B$24,2,FALSE)</f>
        <v>Muhsin Yortanli</v>
      </c>
      <c r="AB4070" s="12">
        <f t="shared" si="567"/>
        <v>1</v>
      </c>
      <c r="AC4070" s="12">
        <f t="shared" si="572"/>
        <v>416.53640000000001</v>
      </c>
      <c r="AD4070" s="12">
        <f t="shared" si="573"/>
        <v>423</v>
      </c>
      <c r="AE4070" s="12">
        <f t="shared" si="568"/>
        <v>423</v>
      </c>
      <c r="AF4070" s="12">
        <f t="shared" si="569"/>
        <v>6.4635999999999996</v>
      </c>
      <c r="AG4070" s="12">
        <f t="shared" si="570"/>
        <v>6.46</v>
      </c>
      <c r="AH4070" s="9">
        <f t="shared" si="574"/>
        <v>1.5271867612293145E-2</v>
      </c>
      <c r="AI4070" s="14">
        <f>VLOOKUP(E4070,'Verweis Faktor'!$A:$B,2,FALSE)</f>
        <v>1</v>
      </c>
      <c r="AJ4070" s="14"/>
      <c r="AK4070" s="14" t="str">
        <f>IF(AL4070="Ja","Versandkosten",VLOOKUP(E4070,'Verweis Belegart'!$A$2:$B$9,2,FALSE))</f>
        <v>Hardware</v>
      </c>
      <c r="AL4070" s="14" t="str">
        <f t="shared" si="575"/>
        <v>Nein</v>
      </c>
      <c r="AM4070" s="14" t="str">
        <f t="shared" si="571"/>
        <v>Positiv</v>
      </c>
    </row>
    <row r="4071" spans="1:39" ht="17.25" customHeight="1" x14ac:dyDescent="0.35">
      <c r="A4071" s="17">
        <v>14573158</v>
      </c>
      <c r="B4071" s="2" t="s">
        <v>2380</v>
      </c>
      <c r="C4071" s="1">
        <v>2025001</v>
      </c>
      <c r="D4071" s="1">
        <v>2001059</v>
      </c>
      <c r="E4071" s="2" t="s">
        <v>34</v>
      </c>
      <c r="F4071" s="2" t="s">
        <v>35</v>
      </c>
      <c r="G4071" s="2" t="s">
        <v>66</v>
      </c>
      <c r="H4071" s="2" t="s">
        <v>258</v>
      </c>
      <c r="I4071" s="2" t="s">
        <v>259</v>
      </c>
      <c r="J4071" s="2" t="s">
        <v>103</v>
      </c>
      <c r="K4071" s="2" t="s">
        <v>296</v>
      </c>
      <c r="L4071" s="2" t="s">
        <v>56</v>
      </c>
      <c r="M4071" s="2" t="s">
        <v>57</v>
      </c>
      <c r="N4071" s="2" t="s">
        <v>58</v>
      </c>
      <c r="O4071" s="3">
        <v>3</v>
      </c>
      <c r="P4071" s="3">
        <v>605</v>
      </c>
      <c r="Q4071" s="3">
        <v>620</v>
      </c>
      <c r="R4071" s="3">
        <v>1860</v>
      </c>
      <c r="S4071" s="3">
        <v>15</v>
      </c>
      <c r="T4071" s="3">
        <v>45</v>
      </c>
      <c r="U4071" s="3">
        <v>2.41</v>
      </c>
      <c r="V4071" s="2" t="s">
        <v>145</v>
      </c>
      <c r="W4071" s="2" t="s">
        <v>146</v>
      </c>
      <c r="X4071" s="2" t="s">
        <v>72</v>
      </c>
      <c r="Y4071" s="19" t="str">
        <f>VLOOKUP(G4071,'Verweis Kd-Gruppe'!$A$2:$B$8,2,FALSE)</f>
        <v>EXP</v>
      </c>
      <c r="Z4071" s="19" t="str">
        <f>VLOOKUP(J4071,'Verweis Art-Gruppe'!$A$2:$B$15,2,FALSE)</f>
        <v>Geräte</v>
      </c>
      <c r="AA4071" s="19" t="str">
        <f>VLOOKUP(W4071,'Verweis Vertreter'!$A$2:$B$24,2,FALSE)</f>
        <v>Muhsin Yortanli</v>
      </c>
      <c r="AB4071" s="12">
        <f t="shared" si="567"/>
        <v>3</v>
      </c>
      <c r="AC4071" s="12">
        <f t="shared" si="572"/>
        <v>605</v>
      </c>
      <c r="AD4071" s="12">
        <f t="shared" si="573"/>
        <v>620</v>
      </c>
      <c r="AE4071" s="12">
        <f t="shared" si="568"/>
        <v>1860</v>
      </c>
      <c r="AF4071" s="12">
        <f t="shared" si="569"/>
        <v>15</v>
      </c>
      <c r="AG4071" s="12">
        <f t="shared" si="570"/>
        <v>45</v>
      </c>
      <c r="AH4071" s="9">
        <f t="shared" si="574"/>
        <v>2.4193548387096774E-2</v>
      </c>
      <c r="AI4071" s="14">
        <f>VLOOKUP(E4071,'Verweis Faktor'!$A:$B,2,FALSE)</f>
        <v>1</v>
      </c>
      <c r="AJ4071" s="14"/>
      <c r="AK4071" s="14" t="str">
        <f>IF(AL4071="Ja","Versandkosten",VLOOKUP(E4071,'Verweis Belegart'!$A$2:$B$9,2,FALSE))</f>
        <v>Hardware</v>
      </c>
      <c r="AL4071" s="14" t="str">
        <f t="shared" si="575"/>
        <v>Nein</v>
      </c>
      <c r="AM4071" s="14" t="str">
        <f t="shared" si="571"/>
        <v>Positiv</v>
      </c>
    </row>
    <row r="4072" spans="1:39" ht="17.25" customHeight="1" x14ac:dyDescent="0.35">
      <c r="A4072" s="17">
        <v>14573158</v>
      </c>
      <c r="B4072" s="2" t="s">
        <v>2380</v>
      </c>
      <c r="C4072" s="1">
        <v>2025001</v>
      </c>
      <c r="D4072" s="1">
        <v>2001059</v>
      </c>
      <c r="E4072" s="2" t="s">
        <v>34</v>
      </c>
      <c r="F4072" s="2" t="s">
        <v>35</v>
      </c>
      <c r="G4072" s="2" t="s">
        <v>66</v>
      </c>
      <c r="H4072" s="2" t="s">
        <v>258</v>
      </c>
      <c r="I4072" s="2" t="s">
        <v>259</v>
      </c>
      <c r="J4072" s="2" t="s">
        <v>103</v>
      </c>
      <c r="K4072" s="2" t="s">
        <v>299</v>
      </c>
      <c r="L4072" s="2" t="s">
        <v>815</v>
      </c>
      <c r="M4072" s="2" t="s">
        <v>816</v>
      </c>
      <c r="N4072" s="2" t="s">
        <v>817</v>
      </c>
      <c r="O4072" s="3">
        <v>1</v>
      </c>
      <c r="P4072" s="3">
        <v>1218</v>
      </c>
      <c r="Q4072" s="3">
        <v>1215</v>
      </c>
      <c r="R4072" s="3">
        <v>1215</v>
      </c>
      <c r="S4072" s="3">
        <v>-3</v>
      </c>
      <c r="T4072" s="3">
        <v>-3</v>
      </c>
      <c r="U4072" s="3">
        <v>-0.24</v>
      </c>
      <c r="V4072" s="2" t="s">
        <v>145</v>
      </c>
      <c r="W4072" s="2" t="s">
        <v>146</v>
      </c>
      <c r="X4072" s="2" t="s">
        <v>72</v>
      </c>
      <c r="Y4072" s="19" t="str">
        <f>VLOOKUP(G4072,'Verweis Kd-Gruppe'!$A$2:$B$8,2,FALSE)</f>
        <v>EXP</v>
      </c>
      <c r="Z4072" s="19" t="str">
        <f>VLOOKUP(J4072,'Verweis Art-Gruppe'!$A$2:$B$15,2,FALSE)</f>
        <v>Geräte</v>
      </c>
      <c r="AA4072" s="19" t="str">
        <f>VLOOKUP(W4072,'Verweis Vertreter'!$A$2:$B$24,2,FALSE)</f>
        <v>Muhsin Yortanli</v>
      </c>
      <c r="AB4072" s="12">
        <f t="shared" si="567"/>
        <v>1</v>
      </c>
      <c r="AC4072" s="12">
        <f t="shared" si="572"/>
        <v>1218</v>
      </c>
      <c r="AD4072" s="12">
        <f t="shared" si="573"/>
        <v>1215</v>
      </c>
      <c r="AE4072" s="12">
        <f t="shared" si="568"/>
        <v>1215</v>
      </c>
      <c r="AF4072" s="12">
        <f t="shared" si="569"/>
        <v>-3</v>
      </c>
      <c r="AG4072" s="12">
        <f t="shared" si="570"/>
        <v>-3</v>
      </c>
      <c r="AH4072" s="9">
        <f t="shared" si="574"/>
        <v>-2.4691358024691358E-3</v>
      </c>
      <c r="AI4072" s="14">
        <f>VLOOKUP(E4072,'Verweis Faktor'!$A:$B,2,FALSE)</f>
        <v>1</v>
      </c>
      <c r="AJ4072" s="14"/>
      <c r="AK4072" s="14" t="str">
        <f>IF(AL4072="Ja","Versandkosten",VLOOKUP(E4072,'Verweis Belegart'!$A$2:$B$9,2,FALSE))</f>
        <v>Hardware</v>
      </c>
      <c r="AL4072" s="14" t="str">
        <f t="shared" si="575"/>
        <v>Nein</v>
      </c>
      <c r="AM4072" s="14" t="str">
        <f t="shared" si="571"/>
        <v>Negativ</v>
      </c>
    </row>
    <row r="4073" spans="1:39" ht="17.25" customHeight="1" x14ac:dyDescent="0.35">
      <c r="A4073" s="17">
        <v>14573158</v>
      </c>
      <c r="B4073" s="2" t="s">
        <v>2380</v>
      </c>
      <c r="C4073" s="1">
        <v>2025001</v>
      </c>
      <c r="D4073" s="1">
        <v>2001059</v>
      </c>
      <c r="E4073" s="2" t="s">
        <v>34</v>
      </c>
      <c r="F4073" s="2" t="s">
        <v>35</v>
      </c>
      <c r="G4073" s="2" t="s">
        <v>66</v>
      </c>
      <c r="H4073" s="2" t="s">
        <v>258</v>
      </c>
      <c r="I4073" s="2" t="s">
        <v>259</v>
      </c>
      <c r="J4073" s="2" t="s">
        <v>304</v>
      </c>
      <c r="K4073" s="2" t="s">
        <v>300</v>
      </c>
      <c r="L4073" s="2" t="s">
        <v>382</v>
      </c>
      <c r="M4073" s="2" t="s">
        <v>383</v>
      </c>
      <c r="N4073" s="2" t="s">
        <v>384</v>
      </c>
      <c r="O4073" s="3">
        <v>1</v>
      </c>
      <c r="P4073" s="3">
        <v>145.5</v>
      </c>
      <c r="Q4073" s="3">
        <v>149</v>
      </c>
      <c r="R4073" s="3">
        <v>149</v>
      </c>
      <c r="S4073" s="3">
        <v>3.5</v>
      </c>
      <c r="T4073" s="3">
        <v>3.5</v>
      </c>
      <c r="U4073" s="3">
        <v>2.34</v>
      </c>
      <c r="V4073" s="2" t="s">
        <v>145</v>
      </c>
      <c r="W4073" s="2" t="s">
        <v>146</v>
      </c>
      <c r="X4073" s="2" t="s">
        <v>72</v>
      </c>
      <c r="Y4073" s="19" t="str">
        <f>VLOOKUP(G4073,'Verweis Kd-Gruppe'!$A$2:$B$8,2,FALSE)</f>
        <v>EXP</v>
      </c>
      <c r="Z4073" s="19" t="str">
        <f>VLOOKUP(J4073,'Verweis Art-Gruppe'!$A$2:$B$15,2,FALSE)</f>
        <v>Zubehör</v>
      </c>
      <c r="AA4073" s="19" t="str">
        <f>VLOOKUP(W4073,'Verweis Vertreter'!$A$2:$B$24,2,FALSE)</f>
        <v>Muhsin Yortanli</v>
      </c>
      <c r="AB4073" s="12">
        <f t="shared" si="567"/>
        <v>1</v>
      </c>
      <c r="AC4073" s="12">
        <f t="shared" si="572"/>
        <v>145.5</v>
      </c>
      <c r="AD4073" s="12">
        <f t="shared" si="573"/>
        <v>149</v>
      </c>
      <c r="AE4073" s="12">
        <f t="shared" si="568"/>
        <v>149</v>
      </c>
      <c r="AF4073" s="12">
        <f t="shared" si="569"/>
        <v>3.5</v>
      </c>
      <c r="AG4073" s="12">
        <f t="shared" si="570"/>
        <v>3.5</v>
      </c>
      <c r="AH4073" s="9">
        <f t="shared" si="574"/>
        <v>2.3489932885906041E-2</v>
      </c>
      <c r="AI4073" s="14">
        <f>VLOOKUP(E4073,'Verweis Faktor'!$A:$B,2,FALSE)</f>
        <v>1</v>
      </c>
      <c r="AJ4073" s="14"/>
      <c r="AK4073" s="14" t="str">
        <f>IF(AL4073="Ja","Versandkosten",VLOOKUP(E4073,'Verweis Belegart'!$A$2:$B$9,2,FALSE))</f>
        <v>Hardware</v>
      </c>
      <c r="AL4073" s="14" t="str">
        <f t="shared" si="575"/>
        <v>Nein</v>
      </c>
      <c r="AM4073" s="14" t="str">
        <f t="shared" si="571"/>
        <v>Positiv</v>
      </c>
    </row>
    <row r="4074" spans="1:39" ht="17.25" customHeight="1" x14ac:dyDescent="0.35">
      <c r="A4074" s="17">
        <v>14573158</v>
      </c>
      <c r="B4074" s="2" t="s">
        <v>2380</v>
      </c>
      <c r="C4074" s="1">
        <v>2025001</v>
      </c>
      <c r="D4074" s="1">
        <v>2001059</v>
      </c>
      <c r="E4074" s="2" t="s">
        <v>34</v>
      </c>
      <c r="F4074" s="2" t="s">
        <v>35</v>
      </c>
      <c r="G4074" s="2" t="s">
        <v>66</v>
      </c>
      <c r="H4074" s="2" t="s">
        <v>258</v>
      </c>
      <c r="I4074" s="2" t="s">
        <v>259</v>
      </c>
      <c r="J4074" s="2" t="s">
        <v>304</v>
      </c>
      <c r="K4074" s="2" t="s">
        <v>301</v>
      </c>
      <c r="L4074" s="2" t="s">
        <v>382</v>
      </c>
      <c r="M4074" s="2" t="s">
        <v>383</v>
      </c>
      <c r="N4074" s="2" t="s">
        <v>384</v>
      </c>
      <c r="O4074" s="3">
        <v>1</v>
      </c>
      <c r="P4074" s="3">
        <v>145.5</v>
      </c>
      <c r="Q4074" s="3">
        <v>149</v>
      </c>
      <c r="R4074" s="3">
        <v>149</v>
      </c>
      <c r="S4074" s="3">
        <v>3.5</v>
      </c>
      <c r="T4074" s="3">
        <v>3.5</v>
      </c>
      <c r="U4074" s="3">
        <v>2.34</v>
      </c>
      <c r="V4074" s="2" t="s">
        <v>145</v>
      </c>
      <c r="W4074" s="2" t="s">
        <v>146</v>
      </c>
      <c r="X4074" s="2" t="s">
        <v>72</v>
      </c>
      <c r="Y4074" s="19" t="str">
        <f>VLOOKUP(G4074,'Verweis Kd-Gruppe'!$A$2:$B$8,2,FALSE)</f>
        <v>EXP</v>
      </c>
      <c r="Z4074" s="19" t="str">
        <f>VLOOKUP(J4074,'Verweis Art-Gruppe'!$A$2:$B$15,2,FALSE)</f>
        <v>Zubehör</v>
      </c>
      <c r="AA4074" s="19" t="str">
        <f>VLOOKUP(W4074,'Verweis Vertreter'!$A$2:$B$24,2,FALSE)</f>
        <v>Muhsin Yortanli</v>
      </c>
      <c r="AB4074" s="12">
        <f t="shared" si="567"/>
        <v>1</v>
      </c>
      <c r="AC4074" s="12">
        <f t="shared" si="572"/>
        <v>145.5</v>
      </c>
      <c r="AD4074" s="12">
        <f t="shared" si="573"/>
        <v>149</v>
      </c>
      <c r="AE4074" s="12">
        <f t="shared" si="568"/>
        <v>149</v>
      </c>
      <c r="AF4074" s="12">
        <f t="shared" si="569"/>
        <v>3.5</v>
      </c>
      <c r="AG4074" s="12">
        <f t="shared" si="570"/>
        <v>3.5</v>
      </c>
      <c r="AH4074" s="9">
        <f t="shared" si="574"/>
        <v>2.3489932885906041E-2</v>
      </c>
      <c r="AI4074" s="14">
        <f>VLOOKUP(E4074,'Verweis Faktor'!$A:$B,2,FALSE)</f>
        <v>1</v>
      </c>
      <c r="AJ4074" s="14"/>
      <c r="AK4074" s="14" t="str">
        <f>IF(AL4074="Ja","Versandkosten",VLOOKUP(E4074,'Verweis Belegart'!$A$2:$B$9,2,FALSE))</f>
        <v>Hardware</v>
      </c>
      <c r="AL4074" s="14" t="str">
        <f t="shared" si="575"/>
        <v>Nein</v>
      </c>
      <c r="AM4074" s="14" t="str">
        <f t="shared" si="571"/>
        <v>Positiv</v>
      </c>
    </row>
    <row r="4075" spans="1:39" ht="17.25" customHeight="1" x14ac:dyDescent="0.35">
      <c r="A4075" s="17">
        <v>14573158</v>
      </c>
      <c r="B4075" s="2" t="s">
        <v>2380</v>
      </c>
      <c r="C4075" s="1">
        <v>2025001</v>
      </c>
      <c r="D4075" s="1">
        <v>2001059</v>
      </c>
      <c r="E4075" s="2" t="s">
        <v>34</v>
      </c>
      <c r="F4075" s="2" t="s">
        <v>35</v>
      </c>
      <c r="G4075" s="2" t="s">
        <v>66</v>
      </c>
      <c r="H4075" s="2" t="s">
        <v>258</v>
      </c>
      <c r="I4075" s="2" t="s">
        <v>259</v>
      </c>
      <c r="J4075" s="2" t="s">
        <v>103</v>
      </c>
      <c r="K4075" s="2" t="s">
        <v>304</v>
      </c>
      <c r="L4075" s="2" t="s">
        <v>616</v>
      </c>
      <c r="M4075" s="2" t="s">
        <v>617</v>
      </c>
      <c r="N4075" s="2" t="s">
        <v>618</v>
      </c>
      <c r="O4075" s="3">
        <v>1</v>
      </c>
      <c r="P4075" s="3">
        <v>495</v>
      </c>
      <c r="Q4075" s="3">
        <v>505</v>
      </c>
      <c r="R4075" s="3">
        <v>505</v>
      </c>
      <c r="S4075" s="3">
        <v>10</v>
      </c>
      <c r="T4075" s="3">
        <v>10</v>
      </c>
      <c r="U4075" s="3">
        <v>1.98</v>
      </c>
      <c r="V4075" s="2" t="s">
        <v>145</v>
      </c>
      <c r="W4075" s="2" t="s">
        <v>146</v>
      </c>
      <c r="X4075" s="2" t="s">
        <v>72</v>
      </c>
      <c r="Y4075" s="19" t="str">
        <f>VLOOKUP(G4075,'Verweis Kd-Gruppe'!$A$2:$B$8,2,FALSE)</f>
        <v>EXP</v>
      </c>
      <c r="Z4075" s="19" t="str">
        <f>VLOOKUP(J4075,'Verweis Art-Gruppe'!$A$2:$B$15,2,FALSE)</f>
        <v>Geräte</v>
      </c>
      <c r="AA4075" s="19" t="str">
        <f>VLOOKUP(W4075,'Verweis Vertreter'!$A$2:$B$24,2,FALSE)</f>
        <v>Muhsin Yortanli</v>
      </c>
      <c r="AB4075" s="12">
        <f t="shared" si="567"/>
        <v>1</v>
      </c>
      <c r="AC4075" s="12">
        <f t="shared" si="572"/>
        <v>495</v>
      </c>
      <c r="AD4075" s="12">
        <f t="shared" si="573"/>
        <v>505</v>
      </c>
      <c r="AE4075" s="12">
        <f t="shared" si="568"/>
        <v>505</v>
      </c>
      <c r="AF4075" s="12">
        <f t="shared" si="569"/>
        <v>10</v>
      </c>
      <c r="AG4075" s="12">
        <f t="shared" si="570"/>
        <v>10</v>
      </c>
      <c r="AH4075" s="9">
        <f t="shared" si="574"/>
        <v>1.9801980198019802E-2</v>
      </c>
      <c r="AI4075" s="14">
        <f>VLOOKUP(E4075,'Verweis Faktor'!$A:$B,2,FALSE)</f>
        <v>1</v>
      </c>
      <c r="AJ4075" s="14"/>
      <c r="AK4075" s="14" t="str">
        <f>IF(AL4075="Ja","Versandkosten",VLOOKUP(E4075,'Verweis Belegart'!$A$2:$B$9,2,FALSE))</f>
        <v>Hardware</v>
      </c>
      <c r="AL4075" s="14" t="str">
        <f t="shared" si="575"/>
        <v>Nein</v>
      </c>
      <c r="AM4075" s="14" t="str">
        <f t="shared" si="571"/>
        <v>Positiv</v>
      </c>
    </row>
    <row r="4076" spans="1:39" ht="17.25" customHeight="1" x14ac:dyDescent="0.35">
      <c r="A4076" s="17">
        <v>14573158</v>
      </c>
      <c r="B4076" s="2" t="s">
        <v>2380</v>
      </c>
      <c r="C4076" s="1">
        <v>2025001</v>
      </c>
      <c r="D4076" s="1">
        <v>2001059</v>
      </c>
      <c r="E4076" s="2" t="s">
        <v>34</v>
      </c>
      <c r="F4076" s="2" t="s">
        <v>35</v>
      </c>
      <c r="G4076" s="2" t="s">
        <v>66</v>
      </c>
      <c r="H4076" s="2" t="s">
        <v>258</v>
      </c>
      <c r="I4076" s="2" t="s">
        <v>259</v>
      </c>
      <c r="J4076" s="2" t="s">
        <v>103</v>
      </c>
      <c r="K4076" s="2" t="s">
        <v>307</v>
      </c>
      <c r="L4076" s="2" t="s">
        <v>1029</v>
      </c>
      <c r="M4076" s="2" t="s">
        <v>1030</v>
      </c>
      <c r="N4076" s="2" t="s">
        <v>310</v>
      </c>
      <c r="O4076" s="3">
        <v>1</v>
      </c>
      <c r="P4076" s="3">
        <v>484.77780000000001</v>
      </c>
      <c r="Q4076" s="3">
        <v>490</v>
      </c>
      <c r="R4076" s="3">
        <v>490</v>
      </c>
      <c r="S4076" s="3">
        <v>5.2222</v>
      </c>
      <c r="T4076" s="3">
        <v>5.22</v>
      </c>
      <c r="U4076" s="3">
        <v>1.06</v>
      </c>
      <c r="V4076" s="2" t="s">
        <v>145</v>
      </c>
      <c r="W4076" s="2" t="s">
        <v>146</v>
      </c>
      <c r="X4076" s="2" t="s">
        <v>72</v>
      </c>
      <c r="Y4076" s="19" t="str">
        <f>VLOOKUP(G4076,'Verweis Kd-Gruppe'!$A$2:$B$8,2,FALSE)</f>
        <v>EXP</v>
      </c>
      <c r="Z4076" s="19" t="str">
        <f>VLOOKUP(J4076,'Verweis Art-Gruppe'!$A$2:$B$15,2,FALSE)</f>
        <v>Geräte</v>
      </c>
      <c r="AA4076" s="19" t="str">
        <f>VLOOKUP(W4076,'Verweis Vertreter'!$A$2:$B$24,2,FALSE)</f>
        <v>Muhsin Yortanli</v>
      </c>
      <c r="AB4076" s="12">
        <f t="shared" si="567"/>
        <v>1</v>
      </c>
      <c r="AC4076" s="12">
        <f t="shared" si="572"/>
        <v>484.77780000000001</v>
      </c>
      <c r="AD4076" s="12">
        <f t="shared" si="573"/>
        <v>490</v>
      </c>
      <c r="AE4076" s="12">
        <f t="shared" si="568"/>
        <v>490</v>
      </c>
      <c r="AF4076" s="12">
        <f t="shared" si="569"/>
        <v>5.2222</v>
      </c>
      <c r="AG4076" s="12">
        <f t="shared" si="570"/>
        <v>5.22</v>
      </c>
      <c r="AH4076" s="9">
        <f t="shared" si="574"/>
        <v>1.0653061224489795E-2</v>
      </c>
      <c r="AI4076" s="14">
        <f>VLOOKUP(E4076,'Verweis Faktor'!$A:$B,2,FALSE)</f>
        <v>1</v>
      </c>
      <c r="AJ4076" s="14"/>
      <c r="AK4076" s="14" t="str">
        <f>IF(AL4076="Ja","Versandkosten",VLOOKUP(E4076,'Verweis Belegart'!$A$2:$B$9,2,FALSE))</f>
        <v>Hardware</v>
      </c>
      <c r="AL4076" s="14" t="str">
        <f t="shared" si="575"/>
        <v>Nein</v>
      </c>
      <c r="AM4076" s="14" t="str">
        <f t="shared" si="571"/>
        <v>Positiv</v>
      </c>
    </row>
    <row r="4077" spans="1:39" ht="17.25" customHeight="1" x14ac:dyDescent="0.35">
      <c r="A4077" s="17">
        <v>14573158</v>
      </c>
      <c r="B4077" s="2" t="s">
        <v>2380</v>
      </c>
      <c r="C4077" s="1">
        <v>2025001</v>
      </c>
      <c r="D4077" s="1">
        <v>2001059</v>
      </c>
      <c r="E4077" s="2" t="s">
        <v>34</v>
      </c>
      <c r="F4077" s="2" t="s">
        <v>35</v>
      </c>
      <c r="G4077" s="2" t="s">
        <v>66</v>
      </c>
      <c r="H4077" s="2" t="s">
        <v>258</v>
      </c>
      <c r="I4077" s="2" t="s">
        <v>259</v>
      </c>
      <c r="J4077" s="2" t="s">
        <v>103</v>
      </c>
      <c r="K4077" s="2" t="s">
        <v>311</v>
      </c>
      <c r="L4077" s="2" t="s">
        <v>88</v>
      </c>
      <c r="M4077" s="2" t="s">
        <v>89</v>
      </c>
      <c r="N4077" s="2" t="s">
        <v>90</v>
      </c>
      <c r="O4077" s="3">
        <v>1</v>
      </c>
      <c r="P4077" s="3">
        <v>530.07069999999999</v>
      </c>
      <c r="Q4077" s="3">
        <v>545</v>
      </c>
      <c r="R4077" s="3">
        <v>545</v>
      </c>
      <c r="S4077" s="3">
        <v>14.9293</v>
      </c>
      <c r="T4077" s="3">
        <v>14.93</v>
      </c>
      <c r="U4077" s="3">
        <v>2.73</v>
      </c>
      <c r="V4077" s="2" t="s">
        <v>145</v>
      </c>
      <c r="W4077" s="2" t="s">
        <v>146</v>
      </c>
      <c r="X4077" s="2" t="s">
        <v>72</v>
      </c>
      <c r="Y4077" s="19" t="str">
        <f>VLOOKUP(G4077,'Verweis Kd-Gruppe'!$A$2:$B$8,2,FALSE)</f>
        <v>EXP</v>
      </c>
      <c r="Z4077" s="19" t="str">
        <f>VLOOKUP(J4077,'Verweis Art-Gruppe'!$A$2:$B$15,2,FALSE)</f>
        <v>Geräte</v>
      </c>
      <c r="AA4077" s="19" t="str">
        <f>VLOOKUP(W4077,'Verweis Vertreter'!$A$2:$B$24,2,FALSE)</f>
        <v>Muhsin Yortanli</v>
      </c>
      <c r="AB4077" s="12">
        <f t="shared" si="567"/>
        <v>1</v>
      </c>
      <c r="AC4077" s="12">
        <f t="shared" si="572"/>
        <v>530.07069999999999</v>
      </c>
      <c r="AD4077" s="12">
        <f t="shared" si="573"/>
        <v>545</v>
      </c>
      <c r="AE4077" s="12">
        <f t="shared" si="568"/>
        <v>545</v>
      </c>
      <c r="AF4077" s="12">
        <f t="shared" si="569"/>
        <v>14.9293</v>
      </c>
      <c r="AG4077" s="12">
        <f t="shared" si="570"/>
        <v>14.93</v>
      </c>
      <c r="AH4077" s="9">
        <f t="shared" si="574"/>
        <v>2.7394495412844035E-2</v>
      </c>
      <c r="AI4077" s="14">
        <f>VLOOKUP(E4077,'Verweis Faktor'!$A:$B,2,FALSE)</f>
        <v>1</v>
      </c>
      <c r="AJ4077" s="14"/>
      <c r="AK4077" s="14" t="str">
        <f>IF(AL4077="Ja","Versandkosten",VLOOKUP(E4077,'Verweis Belegart'!$A$2:$B$9,2,FALSE))</f>
        <v>Hardware</v>
      </c>
      <c r="AL4077" s="14" t="str">
        <f t="shared" si="575"/>
        <v>Nein</v>
      </c>
      <c r="AM4077" s="14" t="str">
        <f t="shared" si="571"/>
        <v>Positiv</v>
      </c>
    </row>
    <row r="4078" spans="1:39" ht="17.25" customHeight="1" x14ac:dyDescent="0.35">
      <c r="A4078" s="17">
        <v>14573158</v>
      </c>
      <c r="B4078" s="2" t="s">
        <v>2380</v>
      </c>
      <c r="C4078" s="1">
        <v>2025001</v>
      </c>
      <c r="D4078" s="1">
        <v>2001059</v>
      </c>
      <c r="E4078" s="2" t="s">
        <v>34</v>
      </c>
      <c r="F4078" s="2" t="s">
        <v>35</v>
      </c>
      <c r="G4078" s="2" t="s">
        <v>66</v>
      </c>
      <c r="H4078" s="2" t="s">
        <v>258</v>
      </c>
      <c r="I4078" s="2" t="s">
        <v>259</v>
      </c>
      <c r="J4078" s="2" t="s">
        <v>103</v>
      </c>
      <c r="K4078" s="2" t="s">
        <v>478</v>
      </c>
      <c r="L4078" s="2" t="s">
        <v>623</v>
      </c>
      <c r="M4078" s="2" t="s">
        <v>624</v>
      </c>
      <c r="N4078" s="2" t="s">
        <v>229</v>
      </c>
      <c r="O4078" s="3">
        <v>1</v>
      </c>
      <c r="P4078" s="3">
        <v>1037.0621000000001</v>
      </c>
      <c r="Q4078" s="3">
        <v>1079</v>
      </c>
      <c r="R4078" s="3">
        <v>1079</v>
      </c>
      <c r="S4078" s="3">
        <v>41.937899999999999</v>
      </c>
      <c r="T4078" s="3">
        <v>41.94</v>
      </c>
      <c r="U4078" s="3">
        <v>3.88</v>
      </c>
      <c r="V4078" s="2" t="s">
        <v>145</v>
      </c>
      <c r="W4078" s="2" t="s">
        <v>146</v>
      </c>
      <c r="X4078" s="2" t="s">
        <v>72</v>
      </c>
      <c r="Y4078" s="19" t="str">
        <f>VLOOKUP(G4078,'Verweis Kd-Gruppe'!$A$2:$B$8,2,FALSE)</f>
        <v>EXP</v>
      </c>
      <c r="Z4078" s="19" t="str">
        <f>VLOOKUP(J4078,'Verweis Art-Gruppe'!$A$2:$B$15,2,FALSE)</f>
        <v>Geräte</v>
      </c>
      <c r="AA4078" s="19" t="str">
        <f>VLOOKUP(W4078,'Verweis Vertreter'!$A$2:$B$24,2,FALSE)</f>
        <v>Muhsin Yortanli</v>
      </c>
      <c r="AB4078" s="12">
        <f t="shared" si="567"/>
        <v>1</v>
      </c>
      <c r="AC4078" s="12">
        <f t="shared" si="572"/>
        <v>1037.0621000000001</v>
      </c>
      <c r="AD4078" s="12">
        <f t="shared" si="573"/>
        <v>1079</v>
      </c>
      <c r="AE4078" s="12">
        <f t="shared" si="568"/>
        <v>1079</v>
      </c>
      <c r="AF4078" s="12">
        <f t="shared" si="569"/>
        <v>41.937899999999999</v>
      </c>
      <c r="AG4078" s="12">
        <f t="shared" si="570"/>
        <v>41.94</v>
      </c>
      <c r="AH4078" s="9">
        <f t="shared" si="574"/>
        <v>3.8869323447636696E-2</v>
      </c>
      <c r="AI4078" s="14">
        <f>VLOOKUP(E4078,'Verweis Faktor'!$A:$B,2,FALSE)</f>
        <v>1</v>
      </c>
      <c r="AJ4078" s="14"/>
      <c r="AK4078" s="14" t="str">
        <f>IF(AL4078="Ja","Versandkosten",VLOOKUP(E4078,'Verweis Belegart'!$A$2:$B$9,2,FALSE))</f>
        <v>Hardware</v>
      </c>
      <c r="AL4078" s="14" t="str">
        <f t="shared" si="575"/>
        <v>Nein</v>
      </c>
      <c r="AM4078" s="14" t="str">
        <f t="shared" si="571"/>
        <v>Positiv</v>
      </c>
    </row>
    <row r="4079" spans="1:39" ht="17.25" customHeight="1" x14ac:dyDescent="0.35">
      <c r="A4079" s="17">
        <v>14573158</v>
      </c>
      <c r="B4079" s="2" t="s">
        <v>2380</v>
      </c>
      <c r="C4079" s="1">
        <v>2025001</v>
      </c>
      <c r="D4079" s="1">
        <v>2001059</v>
      </c>
      <c r="E4079" s="2" t="s">
        <v>34</v>
      </c>
      <c r="F4079" s="2" t="s">
        <v>35</v>
      </c>
      <c r="G4079" s="2" t="s">
        <v>66</v>
      </c>
      <c r="H4079" s="2" t="s">
        <v>258</v>
      </c>
      <c r="I4079" s="2" t="s">
        <v>259</v>
      </c>
      <c r="J4079" s="2" t="s">
        <v>103</v>
      </c>
      <c r="K4079" s="2" t="s">
        <v>482</v>
      </c>
      <c r="L4079" s="2" t="s">
        <v>272</v>
      </c>
      <c r="M4079" s="2" t="s">
        <v>273</v>
      </c>
      <c r="N4079" s="2" t="s">
        <v>274</v>
      </c>
      <c r="O4079" s="3">
        <v>1</v>
      </c>
      <c r="P4079" s="3">
        <v>1065.5192</v>
      </c>
      <c r="Q4079" s="3">
        <v>1095</v>
      </c>
      <c r="R4079" s="3">
        <v>1095</v>
      </c>
      <c r="S4079" s="3">
        <v>29.480799999999999</v>
      </c>
      <c r="T4079" s="3">
        <v>29.48</v>
      </c>
      <c r="U4079" s="3">
        <v>2.69</v>
      </c>
      <c r="V4079" s="2" t="s">
        <v>145</v>
      </c>
      <c r="W4079" s="2" t="s">
        <v>146</v>
      </c>
      <c r="X4079" s="2" t="s">
        <v>72</v>
      </c>
      <c r="Y4079" s="19" t="str">
        <f>VLOOKUP(G4079,'Verweis Kd-Gruppe'!$A$2:$B$8,2,FALSE)</f>
        <v>EXP</v>
      </c>
      <c r="Z4079" s="19" t="str">
        <f>VLOOKUP(J4079,'Verweis Art-Gruppe'!$A$2:$B$15,2,FALSE)</f>
        <v>Geräte</v>
      </c>
      <c r="AA4079" s="19" t="str">
        <f>VLOOKUP(W4079,'Verweis Vertreter'!$A$2:$B$24,2,FALSE)</f>
        <v>Muhsin Yortanli</v>
      </c>
      <c r="AB4079" s="12">
        <f t="shared" si="567"/>
        <v>1</v>
      </c>
      <c r="AC4079" s="12">
        <f t="shared" si="572"/>
        <v>1065.5192</v>
      </c>
      <c r="AD4079" s="12">
        <f t="shared" si="573"/>
        <v>1095</v>
      </c>
      <c r="AE4079" s="12">
        <f t="shared" si="568"/>
        <v>1095</v>
      </c>
      <c r="AF4079" s="12">
        <f t="shared" si="569"/>
        <v>29.480799999999999</v>
      </c>
      <c r="AG4079" s="12">
        <f t="shared" si="570"/>
        <v>29.48</v>
      </c>
      <c r="AH4079" s="9">
        <f t="shared" si="574"/>
        <v>2.6922374429223746E-2</v>
      </c>
      <c r="AI4079" s="14">
        <f>VLOOKUP(E4079,'Verweis Faktor'!$A:$B,2,FALSE)</f>
        <v>1</v>
      </c>
      <c r="AJ4079" s="14"/>
      <c r="AK4079" s="14" t="str">
        <f>IF(AL4079="Ja","Versandkosten",VLOOKUP(E4079,'Verweis Belegart'!$A$2:$B$9,2,FALSE))</f>
        <v>Hardware</v>
      </c>
      <c r="AL4079" s="14" t="str">
        <f t="shared" si="575"/>
        <v>Nein</v>
      </c>
      <c r="AM4079" s="14" t="str">
        <f t="shared" si="571"/>
        <v>Positiv</v>
      </c>
    </row>
    <row r="4080" spans="1:39" ht="17.25" customHeight="1" x14ac:dyDescent="0.35">
      <c r="A4080" s="17">
        <v>14573158</v>
      </c>
      <c r="B4080" s="2" t="s">
        <v>2380</v>
      </c>
      <c r="C4080" s="1">
        <v>2025001</v>
      </c>
      <c r="D4080" s="1">
        <v>2001059</v>
      </c>
      <c r="E4080" s="2" t="s">
        <v>34</v>
      </c>
      <c r="F4080" s="2" t="s">
        <v>35</v>
      </c>
      <c r="G4080" s="2" t="s">
        <v>66</v>
      </c>
      <c r="H4080" s="2" t="s">
        <v>258</v>
      </c>
      <c r="I4080" s="2" t="s">
        <v>259</v>
      </c>
      <c r="J4080" s="2" t="s">
        <v>103</v>
      </c>
      <c r="K4080" s="2" t="s">
        <v>485</v>
      </c>
      <c r="L4080" s="2" t="s">
        <v>1458</v>
      </c>
      <c r="M4080" s="2" t="s">
        <v>1459</v>
      </c>
      <c r="N4080" s="2" t="s">
        <v>510</v>
      </c>
      <c r="O4080" s="3">
        <v>1</v>
      </c>
      <c r="P4080" s="3">
        <v>685</v>
      </c>
      <c r="Q4080" s="3">
        <v>699</v>
      </c>
      <c r="R4080" s="3">
        <v>699</v>
      </c>
      <c r="S4080" s="3">
        <v>14</v>
      </c>
      <c r="T4080" s="3">
        <v>14</v>
      </c>
      <c r="U4080" s="3">
        <v>2</v>
      </c>
      <c r="V4080" s="2" t="s">
        <v>145</v>
      </c>
      <c r="W4080" s="2" t="s">
        <v>146</v>
      </c>
      <c r="X4080" s="2" t="s">
        <v>72</v>
      </c>
      <c r="Y4080" s="19" t="str">
        <f>VLOOKUP(G4080,'Verweis Kd-Gruppe'!$A$2:$B$8,2,FALSE)</f>
        <v>EXP</v>
      </c>
      <c r="Z4080" s="19" t="str">
        <f>VLOOKUP(J4080,'Verweis Art-Gruppe'!$A$2:$B$15,2,FALSE)</f>
        <v>Geräte</v>
      </c>
      <c r="AA4080" s="19" t="str">
        <f>VLOOKUP(W4080,'Verweis Vertreter'!$A$2:$B$24,2,FALSE)</f>
        <v>Muhsin Yortanli</v>
      </c>
      <c r="AB4080" s="12">
        <f t="shared" si="567"/>
        <v>1</v>
      </c>
      <c r="AC4080" s="12">
        <f t="shared" si="572"/>
        <v>685</v>
      </c>
      <c r="AD4080" s="12">
        <f t="shared" si="573"/>
        <v>699</v>
      </c>
      <c r="AE4080" s="12">
        <f t="shared" si="568"/>
        <v>699</v>
      </c>
      <c r="AF4080" s="12">
        <f t="shared" si="569"/>
        <v>14</v>
      </c>
      <c r="AG4080" s="12">
        <f t="shared" si="570"/>
        <v>14</v>
      </c>
      <c r="AH4080" s="9">
        <f t="shared" si="574"/>
        <v>2.0028612303290415E-2</v>
      </c>
      <c r="AI4080" s="14">
        <f>VLOOKUP(E4080,'Verweis Faktor'!$A:$B,2,FALSE)</f>
        <v>1</v>
      </c>
      <c r="AJ4080" s="14"/>
      <c r="AK4080" s="14" t="str">
        <f>IF(AL4080="Ja","Versandkosten",VLOOKUP(E4080,'Verweis Belegart'!$A$2:$B$9,2,FALSE))</f>
        <v>Hardware</v>
      </c>
      <c r="AL4080" s="14" t="str">
        <f t="shared" si="575"/>
        <v>Nein</v>
      </c>
      <c r="AM4080" s="14" t="str">
        <f t="shared" si="571"/>
        <v>Positiv</v>
      </c>
    </row>
    <row r="4081" spans="1:39" ht="17.25" customHeight="1" x14ac:dyDescent="0.35">
      <c r="A4081" s="17">
        <v>14573158</v>
      </c>
      <c r="B4081" s="2" t="s">
        <v>2380</v>
      </c>
      <c r="C4081" s="1">
        <v>2025001</v>
      </c>
      <c r="D4081" s="1">
        <v>2001059</v>
      </c>
      <c r="E4081" s="2" t="s">
        <v>34</v>
      </c>
      <c r="F4081" s="2" t="s">
        <v>35</v>
      </c>
      <c r="G4081" s="2" t="s">
        <v>66</v>
      </c>
      <c r="H4081" s="2" t="s">
        <v>258</v>
      </c>
      <c r="I4081" s="2" t="s">
        <v>259</v>
      </c>
      <c r="J4081" s="2" t="s">
        <v>103</v>
      </c>
      <c r="K4081" s="2" t="s">
        <v>486</v>
      </c>
      <c r="L4081" s="2" t="s">
        <v>562</v>
      </c>
      <c r="M4081" s="2" t="s">
        <v>563</v>
      </c>
      <c r="N4081" s="2" t="s">
        <v>155</v>
      </c>
      <c r="O4081" s="3">
        <v>1</v>
      </c>
      <c r="P4081" s="3">
        <v>541</v>
      </c>
      <c r="Q4081" s="3">
        <v>559</v>
      </c>
      <c r="R4081" s="3">
        <v>559</v>
      </c>
      <c r="S4081" s="3">
        <v>18</v>
      </c>
      <c r="T4081" s="3">
        <v>18</v>
      </c>
      <c r="U4081" s="3">
        <v>3.22</v>
      </c>
      <c r="V4081" s="2" t="s">
        <v>145</v>
      </c>
      <c r="W4081" s="2" t="s">
        <v>146</v>
      </c>
      <c r="X4081" s="2" t="s">
        <v>72</v>
      </c>
      <c r="Y4081" s="19" t="str">
        <f>VLOOKUP(G4081,'Verweis Kd-Gruppe'!$A$2:$B$8,2,FALSE)</f>
        <v>EXP</v>
      </c>
      <c r="Z4081" s="19" t="str">
        <f>VLOOKUP(J4081,'Verweis Art-Gruppe'!$A$2:$B$15,2,FALSE)</f>
        <v>Geräte</v>
      </c>
      <c r="AA4081" s="19" t="str">
        <f>VLOOKUP(W4081,'Verweis Vertreter'!$A$2:$B$24,2,FALSE)</f>
        <v>Muhsin Yortanli</v>
      </c>
      <c r="AB4081" s="12">
        <f t="shared" si="567"/>
        <v>1</v>
      </c>
      <c r="AC4081" s="12">
        <f t="shared" si="572"/>
        <v>541</v>
      </c>
      <c r="AD4081" s="12">
        <f t="shared" si="573"/>
        <v>559</v>
      </c>
      <c r="AE4081" s="12">
        <f t="shared" si="568"/>
        <v>559</v>
      </c>
      <c r="AF4081" s="12">
        <f t="shared" si="569"/>
        <v>18</v>
      </c>
      <c r="AG4081" s="12">
        <f t="shared" si="570"/>
        <v>18</v>
      </c>
      <c r="AH4081" s="9">
        <f t="shared" si="574"/>
        <v>3.2200357781753133E-2</v>
      </c>
      <c r="AI4081" s="14">
        <f>VLOOKUP(E4081,'Verweis Faktor'!$A:$B,2,FALSE)</f>
        <v>1</v>
      </c>
      <c r="AJ4081" s="14"/>
      <c r="AK4081" s="14" t="str">
        <f>IF(AL4081="Ja","Versandkosten",VLOOKUP(E4081,'Verweis Belegart'!$A$2:$B$9,2,FALSE))</f>
        <v>Hardware</v>
      </c>
      <c r="AL4081" s="14" t="str">
        <f t="shared" si="575"/>
        <v>Nein</v>
      </c>
      <c r="AM4081" s="14" t="str">
        <f t="shared" si="571"/>
        <v>Positiv</v>
      </c>
    </row>
    <row r="4082" spans="1:39" ht="17.25" customHeight="1" x14ac:dyDescent="0.35">
      <c r="A4082" s="17">
        <v>14573158</v>
      </c>
      <c r="B4082" s="2" t="s">
        <v>2380</v>
      </c>
      <c r="C4082" s="1">
        <v>2025001</v>
      </c>
      <c r="D4082" s="1">
        <v>2001059</v>
      </c>
      <c r="E4082" s="2" t="s">
        <v>34</v>
      </c>
      <c r="F4082" s="2" t="s">
        <v>35</v>
      </c>
      <c r="G4082" s="2" t="s">
        <v>66</v>
      </c>
      <c r="H4082" s="2" t="s">
        <v>258</v>
      </c>
      <c r="I4082" s="2" t="s">
        <v>259</v>
      </c>
      <c r="J4082" s="2" t="s">
        <v>103</v>
      </c>
      <c r="K4082" s="2" t="s">
        <v>490</v>
      </c>
      <c r="L4082" s="2" t="s">
        <v>562</v>
      </c>
      <c r="M4082" s="2" t="s">
        <v>563</v>
      </c>
      <c r="N4082" s="2" t="s">
        <v>155</v>
      </c>
      <c r="O4082" s="3">
        <v>1</v>
      </c>
      <c r="P4082" s="3">
        <v>541</v>
      </c>
      <c r="Q4082" s="3">
        <v>559</v>
      </c>
      <c r="R4082" s="3">
        <v>559</v>
      </c>
      <c r="S4082" s="3">
        <v>18</v>
      </c>
      <c r="T4082" s="3">
        <v>18</v>
      </c>
      <c r="U4082" s="3">
        <v>3.22</v>
      </c>
      <c r="V4082" s="2" t="s">
        <v>145</v>
      </c>
      <c r="W4082" s="2" t="s">
        <v>146</v>
      </c>
      <c r="X4082" s="2" t="s">
        <v>72</v>
      </c>
      <c r="Y4082" s="19" t="str">
        <f>VLOOKUP(G4082,'Verweis Kd-Gruppe'!$A$2:$B$8,2,FALSE)</f>
        <v>EXP</v>
      </c>
      <c r="Z4082" s="19" t="str">
        <f>VLOOKUP(J4082,'Verweis Art-Gruppe'!$A$2:$B$15,2,FALSE)</f>
        <v>Geräte</v>
      </c>
      <c r="AA4082" s="19" t="str">
        <f>VLOOKUP(W4082,'Verweis Vertreter'!$A$2:$B$24,2,FALSE)</f>
        <v>Muhsin Yortanli</v>
      </c>
      <c r="AB4082" s="12">
        <f t="shared" si="567"/>
        <v>1</v>
      </c>
      <c r="AC4082" s="12">
        <f t="shared" si="572"/>
        <v>541</v>
      </c>
      <c r="AD4082" s="12">
        <f t="shared" si="573"/>
        <v>559</v>
      </c>
      <c r="AE4082" s="12">
        <f t="shared" si="568"/>
        <v>559</v>
      </c>
      <c r="AF4082" s="12">
        <f t="shared" si="569"/>
        <v>18</v>
      </c>
      <c r="AG4082" s="12">
        <f t="shared" si="570"/>
        <v>18</v>
      </c>
      <c r="AH4082" s="9">
        <f t="shared" si="574"/>
        <v>3.2200357781753133E-2</v>
      </c>
      <c r="AI4082" s="14">
        <f>VLOOKUP(E4082,'Verweis Faktor'!$A:$B,2,FALSE)</f>
        <v>1</v>
      </c>
      <c r="AJ4082" s="14"/>
      <c r="AK4082" s="14" t="str">
        <f>IF(AL4082="Ja","Versandkosten",VLOOKUP(E4082,'Verweis Belegart'!$A$2:$B$9,2,FALSE))</f>
        <v>Hardware</v>
      </c>
      <c r="AL4082" s="14" t="str">
        <f t="shared" si="575"/>
        <v>Nein</v>
      </c>
      <c r="AM4082" s="14" t="str">
        <f t="shared" si="571"/>
        <v>Positiv</v>
      </c>
    </row>
    <row r="4083" spans="1:39" ht="17.25" customHeight="1" x14ac:dyDescent="0.35">
      <c r="A4083" s="17">
        <v>14573158</v>
      </c>
      <c r="B4083" s="2" t="s">
        <v>2380</v>
      </c>
      <c r="C4083" s="1">
        <v>2025001</v>
      </c>
      <c r="D4083" s="1">
        <v>2001059</v>
      </c>
      <c r="E4083" s="2" t="s">
        <v>34</v>
      </c>
      <c r="F4083" s="2" t="s">
        <v>35</v>
      </c>
      <c r="G4083" s="2" t="s">
        <v>66</v>
      </c>
      <c r="H4083" s="2" t="s">
        <v>258</v>
      </c>
      <c r="I4083" s="2" t="s">
        <v>259</v>
      </c>
      <c r="J4083" s="2" t="s">
        <v>103</v>
      </c>
      <c r="K4083" s="2" t="s">
        <v>494</v>
      </c>
      <c r="L4083" s="2" t="s">
        <v>625</v>
      </c>
      <c r="M4083" s="2" t="s">
        <v>626</v>
      </c>
      <c r="N4083" s="2" t="s">
        <v>292</v>
      </c>
      <c r="O4083" s="3">
        <v>1</v>
      </c>
      <c r="P4083" s="3">
        <v>912</v>
      </c>
      <c r="Q4083" s="3">
        <v>912</v>
      </c>
      <c r="R4083" s="3">
        <v>912</v>
      </c>
      <c r="S4083" s="3">
        <v>0</v>
      </c>
      <c r="T4083" s="3">
        <v>0</v>
      </c>
      <c r="U4083" s="3">
        <v>0</v>
      </c>
      <c r="V4083" s="2" t="s">
        <v>145</v>
      </c>
      <c r="W4083" s="2" t="s">
        <v>146</v>
      </c>
      <c r="X4083" s="2" t="s">
        <v>72</v>
      </c>
      <c r="Y4083" s="19" t="str">
        <f>VLOOKUP(G4083,'Verweis Kd-Gruppe'!$A$2:$B$8,2,FALSE)</f>
        <v>EXP</v>
      </c>
      <c r="Z4083" s="19" t="str">
        <f>VLOOKUP(J4083,'Verweis Art-Gruppe'!$A$2:$B$15,2,FALSE)</f>
        <v>Geräte</v>
      </c>
      <c r="AA4083" s="19" t="str">
        <f>VLOOKUP(W4083,'Verweis Vertreter'!$A$2:$B$24,2,FALSE)</f>
        <v>Muhsin Yortanli</v>
      </c>
      <c r="AB4083" s="12">
        <f t="shared" si="567"/>
        <v>1</v>
      </c>
      <c r="AC4083" s="12">
        <f t="shared" si="572"/>
        <v>912</v>
      </c>
      <c r="AD4083" s="12">
        <f t="shared" si="573"/>
        <v>912</v>
      </c>
      <c r="AE4083" s="12">
        <f t="shared" si="568"/>
        <v>912</v>
      </c>
      <c r="AF4083" s="12">
        <f t="shared" si="569"/>
        <v>0</v>
      </c>
      <c r="AG4083" s="12">
        <f t="shared" si="570"/>
        <v>0</v>
      </c>
      <c r="AH4083" s="9">
        <f t="shared" si="574"/>
        <v>0</v>
      </c>
      <c r="AI4083" s="14">
        <f>VLOOKUP(E4083,'Verweis Faktor'!$A:$B,2,FALSE)</f>
        <v>1</v>
      </c>
      <c r="AJ4083" s="14"/>
      <c r="AK4083" s="14" t="str">
        <f>IF(AL4083="Ja","Versandkosten",VLOOKUP(E4083,'Verweis Belegart'!$A$2:$B$9,2,FALSE))</f>
        <v>Hardware</v>
      </c>
      <c r="AL4083" s="14" t="str">
        <f t="shared" si="575"/>
        <v>Nein</v>
      </c>
      <c r="AM4083" s="14" t="str">
        <f t="shared" si="571"/>
        <v>Positiv</v>
      </c>
    </row>
    <row r="4084" spans="1:39" ht="17.25" customHeight="1" x14ac:dyDescent="0.35">
      <c r="A4084" s="17">
        <v>14573158</v>
      </c>
      <c r="B4084" s="2" t="s">
        <v>2380</v>
      </c>
      <c r="C4084" s="1">
        <v>2025001</v>
      </c>
      <c r="D4084" s="1">
        <v>2001059</v>
      </c>
      <c r="E4084" s="2" t="s">
        <v>34</v>
      </c>
      <c r="F4084" s="2" t="s">
        <v>35</v>
      </c>
      <c r="G4084" s="2" t="s">
        <v>66</v>
      </c>
      <c r="H4084" s="2" t="s">
        <v>258</v>
      </c>
      <c r="I4084" s="2" t="s">
        <v>259</v>
      </c>
      <c r="J4084" s="2" t="s">
        <v>103</v>
      </c>
      <c r="K4084" s="2" t="s">
        <v>498</v>
      </c>
      <c r="L4084" s="2" t="s">
        <v>631</v>
      </c>
      <c r="M4084" s="2" t="s">
        <v>632</v>
      </c>
      <c r="N4084" s="2" t="s">
        <v>379</v>
      </c>
      <c r="O4084" s="3">
        <v>3</v>
      </c>
      <c r="P4084" s="3">
        <v>417</v>
      </c>
      <c r="Q4084" s="3">
        <v>429</v>
      </c>
      <c r="R4084" s="3">
        <v>1287</v>
      </c>
      <c r="S4084" s="3">
        <v>12</v>
      </c>
      <c r="T4084" s="3">
        <v>36</v>
      </c>
      <c r="U4084" s="3">
        <v>2.79</v>
      </c>
      <c r="V4084" s="2" t="s">
        <v>145</v>
      </c>
      <c r="W4084" s="2" t="s">
        <v>146</v>
      </c>
      <c r="X4084" s="2" t="s">
        <v>72</v>
      </c>
      <c r="Y4084" s="19" t="str">
        <f>VLOOKUP(G4084,'Verweis Kd-Gruppe'!$A$2:$B$8,2,FALSE)</f>
        <v>EXP</v>
      </c>
      <c r="Z4084" s="19" t="str">
        <f>VLOOKUP(J4084,'Verweis Art-Gruppe'!$A$2:$B$15,2,FALSE)</f>
        <v>Geräte</v>
      </c>
      <c r="AA4084" s="19" t="str">
        <f>VLOOKUP(W4084,'Verweis Vertreter'!$A$2:$B$24,2,FALSE)</f>
        <v>Muhsin Yortanli</v>
      </c>
      <c r="AB4084" s="12">
        <f t="shared" si="567"/>
        <v>3</v>
      </c>
      <c r="AC4084" s="12">
        <f t="shared" si="572"/>
        <v>417</v>
      </c>
      <c r="AD4084" s="12">
        <f t="shared" si="573"/>
        <v>429</v>
      </c>
      <c r="AE4084" s="12">
        <f t="shared" si="568"/>
        <v>1287</v>
      </c>
      <c r="AF4084" s="12">
        <f t="shared" si="569"/>
        <v>12</v>
      </c>
      <c r="AG4084" s="12">
        <f t="shared" si="570"/>
        <v>36</v>
      </c>
      <c r="AH4084" s="9">
        <f t="shared" si="574"/>
        <v>2.7972027972027972E-2</v>
      </c>
      <c r="AI4084" s="14">
        <f>VLOOKUP(E4084,'Verweis Faktor'!$A:$B,2,FALSE)</f>
        <v>1</v>
      </c>
      <c r="AJ4084" s="14"/>
      <c r="AK4084" s="14" t="str">
        <f>IF(AL4084="Ja","Versandkosten",VLOOKUP(E4084,'Verweis Belegart'!$A$2:$B$9,2,FALSE))</f>
        <v>Hardware</v>
      </c>
      <c r="AL4084" s="14" t="str">
        <f t="shared" si="575"/>
        <v>Nein</v>
      </c>
      <c r="AM4084" s="14" t="str">
        <f t="shared" si="571"/>
        <v>Positiv</v>
      </c>
    </row>
    <row r="4085" spans="1:39" ht="17.25" customHeight="1" x14ac:dyDescent="0.35">
      <c r="A4085" s="17">
        <v>14573158</v>
      </c>
      <c r="B4085" s="2" t="s">
        <v>2380</v>
      </c>
      <c r="C4085" s="1">
        <v>2025001</v>
      </c>
      <c r="D4085" s="1">
        <v>2001059</v>
      </c>
      <c r="E4085" s="2" t="s">
        <v>34</v>
      </c>
      <c r="F4085" s="2" t="s">
        <v>35</v>
      </c>
      <c r="G4085" s="2" t="s">
        <v>66</v>
      </c>
      <c r="H4085" s="2" t="s">
        <v>258</v>
      </c>
      <c r="I4085" s="2" t="s">
        <v>259</v>
      </c>
      <c r="J4085" s="2" t="s">
        <v>103</v>
      </c>
      <c r="K4085" s="2" t="s">
        <v>499</v>
      </c>
      <c r="L4085" s="2" t="s">
        <v>631</v>
      </c>
      <c r="M4085" s="2" t="s">
        <v>632</v>
      </c>
      <c r="N4085" s="2" t="s">
        <v>379</v>
      </c>
      <c r="O4085" s="3">
        <v>2</v>
      </c>
      <c r="P4085" s="3">
        <v>417</v>
      </c>
      <c r="Q4085" s="3">
        <v>430</v>
      </c>
      <c r="R4085" s="3">
        <v>860</v>
      </c>
      <c r="S4085" s="3">
        <v>13</v>
      </c>
      <c r="T4085" s="3">
        <v>26</v>
      </c>
      <c r="U4085" s="3">
        <v>3.02</v>
      </c>
      <c r="V4085" s="2" t="s">
        <v>145</v>
      </c>
      <c r="W4085" s="2" t="s">
        <v>146</v>
      </c>
      <c r="X4085" s="2" t="s">
        <v>72</v>
      </c>
      <c r="Y4085" s="19" t="str">
        <f>VLOOKUP(G4085,'Verweis Kd-Gruppe'!$A$2:$B$8,2,FALSE)</f>
        <v>EXP</v>
      </c>
      <c r="Z4085" s="19" t="str">
        <f>VLOOKUP(J4085,'Verweis Art-Gruppe'!$A$2:$B$15,2,FALSE)</f>
        <v>Geräte</v>
      </c>
      <c r="AA4085" s="19" t="str">
        <f>VLOOKUP(W4085,'Verweis Vertreter'!$A$2:$B$24,2,FALSE)</f>
        <v>Muhsin Yortanli</v>
      </c>
      <c r="AB4085" s="12">
        <f t="shared" si="567"/>
        <v>2</v>
      </c>
      <c r="AC4085" s="12">
        <f t="shared" si="572"/>
        <v>417</v>
      </c>
      <c r="AD4085" s="12">
        <f t="shared" si="573"/>
        <v>430</v>
      </c>
      <c r="AE4085" s="12">
        <f t="shared" si="568"/>
        <v>860</v>
      </c>
      <c r="AF4085" s="12">
        <f t="shared" si="569"/>
        <v>13</v>
      </c>
      <c r="AG4085" s="12">
        <f t="shared" si="570"/>
        <v>26</v>
      </c>
      <c r="AH4085" s="9">
        <f t="shared" si="574"/>
        <v>3.0232558139534883E-2</v>
      </c>
      <c r="AI4085" s="14">
        <f>VLOOKUP(E4085,'Verweis Faktor'!$A:$B,2,FALSE)</f>
        <v>1</v>
      </c>
      <c r="AJ4085" s="14"/>
      <c r="AK4085" s="14" t="str">
        <f>IF(AL4085="Ja","Versandkosten",VLOOKUP(E4085,'Verweis Belegart'!$A$2:$B$9,2,FALSE))</f>
        <v>Hardware</v>
      </c>
      <c r="AL4085" s="14" t="str">
        <f t="shared" si="575"/>
        <v>Nein</v>
      </c>
      <c r="AM4085" s="14" t="str">
        <f t="shared" si="571"/>
        <v>Positiv</v>
      </c>
    </row>
    <row r="4086" spans="1:39" ht="17.25" customHeight="1" x14ac:dyDescent="0.35">
      <c r="A4086" s="17">
        <v>14573158</v>
      </c>
      <c r="B4086" s="2" t="s">
        <v>2380</v>
      </c>
      <c r="C4086" s="1">
        <v>2025001</v>
      </c>
      <c r="D4086" s="1">
        <v>2001059</v>
      </c>
      <c r="E4086" s="2" t="s">
        <v>34</v>
      </c>
      <c r="F4086" s="2" t="s">
        <v>35</v>
      </c>
      <c r="G4086" s="2" t="s">
        <v>66</v>
      </c>
      <c r="H4086" s="2" t="s">
        <v>258</v>
      </c>
      <c r="I4086" s="2" t="s">
        <v>259</v>
      </c>
      <c r="J4086" s="2" t="s">
        <v>103</v>
      </c>
      <c r="K4086" s="2" t="s">
        <v>503</v>
      </c>
      <c r="L4086" s="2" t="s">
        <v>342</v>
      </c>
      <c r="M4086" s="2" t="s">
        <v>343</v>
      </c>
      <c r="N4086" s="2" t="s">
        <v>344</v>
      </c>
      <c r="O4086" s="3">
        <v>1</v>
      </c>
      <c r="P4086" s="3">
        <v>991.57889999999998</v>
      </c>
      <c r="Q4086" s="3">
        <v>1019</v>
      </c>
      <c r="R4086" s="3">
        <v>1019</v>
      </c>
      <c r="S4086" s="3">
        <v>27.421099999999999</v>
      </c>
      <c r="T4086" s="3">
        <v>27.42</v>
      </c>
      <c r="U4086" s="3">
        <v>2.69</v>
      </c>
      <c r="V4086" s="2" t="s">
        <v>145</v>
      </c>
      <c r="W4086" s="2" t="s">
        <v>146</v>
      </c>
      <c r="X4086" s="2" t="s">
        <v>72</v>
      </c>
      <c r="Y4086" s="19" t="str">
        <f>VLOOKUP(G4086,'Verweis Kd-Gruppe'!$A$2:$B$8,2,FALSE)</f>
        <v>EXP</v>
      </c>
      <c r="Z4086" s="19" t="str">
        <f>VLOOKUP(J4086,'Verweis Art-Gruppe'!$A$2:$B$15,2,FALSE)</f>
        <v>Geräte</v>
      </c>
      <c r="AA4086" s="19" t="str">
        <f>VLOOKUP(W4086,'Verweis Vertreter'!$A$2:$B$24,2,FALSE)</f>
        <v>Muhsin Yortanli</v>
      </c>
      <c r="AB4086" s="12">
        <f t="shared" si="567"/>
        <v>1</v>
      </c>
      <c r="AC4086" s="12">
        <f t="shared" si="572"/>
        <v>991.57889999999998</v>
      </c>
      <c r="AD4086" s="12">
        <f t="shared" si="573"/>
        <v>1019</v>
      </c>
      <c r="AE4086" s="12">
        <f t="shared" si="568"/>
        <v>1019</v>
      </c>
      <c r="AF4086" s="12">
        <f t="shared" si="569"/>
        <v>27.421099999999999</v>
      </c>
      <c r="AG4086" s="12">
        <f t="shared" si="570"/>
        <v>27.42</v>
      </c>
      <c r="AH4086" s="9">
        <f t="shared" si="574"/>
        <v>2.6908734052993131E-2</v>
      </c>
      <c r="AI4086" s="14">
        <f>VLOOKUP(E4086,'Verweis Faktor'!$A:$B,2,FALSE)</f>
        <v>1</v>
      </c>
      <c r="AJ4086" s="14"/>
      <c r="AK4086" s="14" t="str">
        <f>IF(AL4086="Ja","Versandkosten",VLOOKUP(E4086,'Verweis Belegart'!$A$2:$B$9,2,FALSE))</f>
        <v>Hardware</v>
      </c>
      <c r="AL4086" s="14" t="str">
        <f t="shared" si="575"/>
        <v>Nein</v>
      </c>
      <c r="AM4086" s="14" t="str">
        <f t="shared" si="571"/>
        <v>Positiv</v>
      </c>
    </row>
    <row r="4087" spans="1:39" ht="17.25" customHeight="1" x14ac:dyDescent="0.35">
      <c r="A4087" s="17">
        <v>14573158</v>
      </c>
      <c r="B4087" s="2" t="s">
        <v>2380</v>
      </c>
      <c r="C4087" s="1">
        <v>2025001</v>
      </c>
      <c r="D4087" s="1">
        <v>2001059</v>
      </c>
      <c r="E4087" s="2" t="s">
        <v>34</v>
      </c>
      <c r="F4087" s="2" t="s">
        <v>35</v>
      </c>
      <c r="G4087" s="2" t="s">
        <v>66</v>
      </c>
      <c r="H4087" s="2" t="s">
        <v>258</v>
      </c>
      <c r="I4087" s="2" t="s">
        <v>259</v>
      </c>
      <c r="J4087" s="2" t="s">
        <v>103</v>
      </c>
      <c r="K4087" s="2" t="s">
        <v>507</v>
      </c>
      <c r="L4087" s="2" t="s">
        <v>1305</v>
      </c>
      <c r="M4087" s="2" t="s">
        <v>1306</v>
      </c>
      <c r="N4087" s="2" t="s">
        <v>139</v>
      </c>
      <c r="O4087" s="3">
        <v>1</v>
      </c>
      <c r="P4087" s="3">
        <v>704</v>
      </c>
      <c r="Q4087" s="3">
        <v>715</v>
      </c>
      <c r="R4087" s="3">
        <v>715</v>
      </c>
      <c r="S4087" s="3">
        <v>11</v>
      </c>
      <c r="T4087" s="3">
        <v>11</v>
      </c>
      <c r="U4087" s="3">
        <v>1.53</v>
      </c>
      <c r="V4087" s="2" t="s">
        <v>145</v>
      </c>
      <c r="W4087" s="2" t="s">
        <v>146</v>
      </c>
      <c r="X4087" s="2" t="s">
        <v>72</v>
      </c>
      <c r="Y4087" s="19" t="str">
        <f>VLOOKUP(G4087,'Verweis Kd-Gruppe'!$A$2:$B$8,2,FALSE)</f>
        <v>EXP</v>
      </c>
      <c r="Z4087" s="19" t="str">
        <f>VLOOKUP(J4087,'Verweis Art-Gruppe'!$A$2:$B$15,2,FALSE)</f>
        <v>Geräte</v>
      </c>
      <c r="AA4087" s="19" t="str">
        <f>VLOOKUP(W4087,'Verweis Vertreter'!$A$2:$B$24,2,FALSE)</f>
        <v>Muhsin Yortanli</v>
      </c>
      <c r="AB4087" s="12">
        <f t="shared" si="567"/>
        <v>1</v>
      </c>
      <c r="AC4087" s="12">
        <f t="shared" si="572"/>
        <v>704</v>
      </c>
      <c r="AD4087" s="12">
        <f t="shared" si="573"/>
        <v>715</v>
      </c>
      <c r="AE4087" s="12">
        <f t="shared" si="568"/>
        <v>715</v>
      </c>
      <c r="AF4087" s="12">
        <f t="shared" si="569"/>
        <v>11</v>
      </c>
      <c r="AG4087" s="12">
        <f t="shared" si="570"/>
        <v>11</v>
      </c>
      <c r="AH4087" s="9">
        <f t="shared" si="574"/>
        <v>1.5384615384615385E-2</v>
      </c>
      <c r="AI4087" s="14">
        <f>VLOOKUP(E4087,'Verweis Faktor'!$A:$B,2,FALSE)</f>
        <v>1</v>
      </c>
      <c r="AJ4087" s="14"/>
      <c r="AK4087" s="14" t="str">
        <f>IF(AL4087="Ja","Versandkosten",VLOOKUP(E4087,'Verweis Belegart'!$A$2:$B$9,2,FALSE))</f>
        <v>Hardware</v>
      </c>
      <c r="AL4087" s="14" t="str">
        <f t="shared" si="575"/>
        <v>Nein</v>
      </c>
      <c r="AM4087" s="14" t="str">
        <f t="shared" si="571"/>
        <v>Positiv</v>
      </c>
    </row>
    <row r="4088" spans="1:39" ht="17.25" customHeight="1" x14ac:dyDescent="0.35">
      <c r="A4088" s="17">
        <v>14573158</v>
      </c>
      <c r="B4088" s="2" t="s">
        <v>2380</v>
      </c>
      <c r="C4088" s="1">
        <v>2025001</v>
      </c>
      <c r="D4088" s="1">
        <v>2001059</v>
      </c>
      <c r="E4088" s="2" t="s">
        <v>34</v>
      </c>
      <c r="F4088" s="2" t="s">
        <v>35</v>
      </c>
      <c r="G4088" s="2" t="s">
        <v>66</v>
      </c>
      <c r="H4088" s="2" t="s">
        <v>258</v>
      </c>
      <c r="I4088" s="2" t="s">
        <v>259</v>
      </c>
      <c r="J4088" s="2" t="s">
        <v>103</v>
      </c>
      <c r="K4088" s="2" t="s">
        <v>511</v>
      </c>
      <c r="L4088" s="2" t="s">
        <v>2300</v>
      </c>
      <c r="M4088" s="2" t="s">
        <v>2301</v>
      </c>
      <c r="N4088" s="2" t="s">
        <v>2302</v>
      </c>
      <c r="O4088" s="3">
        <v>1</v>
      </c>
      <c r="P4088" s="3">
        <v>839</v>
      </c>
      <c r="Q4088" s="3">
        <v>825</v>
      </c>
      <c r="R4088" s="3">
        <v>825</v>
      </c>
      <c r="S4088" s="3">
        <v>-14</v>
      </c>
      <c r="T4088" s="3">
        <v>-14</v>
      </c>
      <c r="U4088" s="3">
        <v>-1.69</v>
      </c>
      <c r="V4088" s="2" t="s">
        <v>145</v>
      </c>
      <c r="W4088" s="2" t="s">
        <v>146</v>
      </c>
      <c r="X4088" s="2" t="s">
        <v>72</v>
      </c>
      <c r="Y4088" s="19" t="str">
        <f>VLOOKUP(G4088,'Verweis Kd-Gruppe'!$A$2:$B$8,2,FALSE)</f>
        <v>EXP</v>
      </c>
      <c r="Z4088" s="19" t="str">
        <f>VLOOKUP(J4088,'Verweis Art-Gruppe'!$A$2:$B$15,2,FALSE)</f>
        <v>Geräte</v>
      </c>
      <c r="AA4088" s="19" t="str">
        <f>VLOOKUP(W4088,'Verweis Vertreter'!$A$2:$B$24,2,FALSE)</f>
        <v>Muhsin Yortanli</v>
      </c>
      <c r="AB4088" s="12">
        <f t="shared" si="567"/>
        <v>1</v>
      </c>
      <c r="AC4088" s="12">
        <f t="shared" si="572"/>
        <v>839</v>
      </c>
      <c r="AD4088" s="12">
        <f t="shared" si="573"/>
        <v>825</v>
      </c>
      <c r="AE4088" s="12">
        <f t="shared" si="568"/>
        <v>825</v>
      </c>
      <c r="AF4088" s="12">
        <f t="shared" si="569"/>
        <v>-14</v>
      </c>
      <c r="AG4088" s="12">
        <f t="shared" si="570"/>
        <v>-14</v>
      </c>
      <c r="AH4088" s="9">
        <f t="shared" si="574"/>
        <v>-1.6969696969696971E-2</v>
      </c>
      <c r="AI4088" s="14">
        <f>VLOOKUP(E4088,'Verweis Faktor'!$A:$B,2,FALSE)</f>
        <v>1</v>
      </c>
      <c r="AJ4088" s="14"/>
      <c r="AK4088" s="14" t="str">
        <f>IF(AL4088="Ja","Versandkosten",VLOOKUP(E4088,'Verweis Belegart'!$A$2:$B$9,2,FALSE))</f>
        <v>Hardware</v>
      </c>
      <c r="AL4088" s="14" t="str">
        <f t="shared" si="575"/>
        <v>Nein</v>
      </c>
      <c r="AM4088" s="14" t="str">
        <f t="shared" si="571"/>
        <v>Negativ</v>
      </c>
    </row>
    <row r="4089" spans="1:39" ht="17.25" customHeight="1" x14ac:dyDescent="0.35">
      <c r="A4089" s="17">
        <v>14573158</v>
      </c>
      <c r="B4089" s="2" t="s">
        <v>2380</v>
      </c>
      <c r="C4089" s="1">
        <v>2025001</v>
      </c>
      <c r="D4089" s="1">
        <v>2001059</v>
      </c>
      <c r="E4089" s="2" t="s">
        <v>34</v>
      </c>
      <c r="F4089" s="2" t="s">
        <v>35</v>
      </c>
      <c r="G4089" s="2" t="s">
        <v>66</v>
      </c>
      <c r="H4089" s="2" t="s">
        <v>258</v>
      </c>
      <c r="I4089" s="2" t="s">
        <v>259</v>
      </c>
      <c r="J4089" s="2" t="s">
        <v>103</v>
      </c>
      <c r="K4089" s="2" t="s">
        <v>512</v>
      </c>
      <c r="L4089" s="2" t="s">
        <v>1654</v>
      </c>
      <c r="M4089" s="2" t="s">
        <v>1655</v>
      </c>
      <c r="N4089" s="2" t="s">
        <v>1656</v>
      </c>
      <c r="O4089" s="3">
        <v>1</v>
      </c>
      <c r="P4089" s="3">
        <v>673</v>
      </c>
      <c r="Q4089" s="3">
        <v>690</v>
      </c>
      <c r="R4089" s="3">
        <v>690</v>
      </c>
      <c r="S4089" s="3">
        <v>17</v>
      </c>
      <c r="T4089" s="3">
        <v>17</v>
      </c>
      <c r="U4089" s="3">
        <v>2.46</v>
      </c>
      <c r="V4089" s="2" t="s">
        <v>145</v>
      </c>
      <c r="W4089" s="2" t="s">
        <v>146</v>
      </c>
      <c r="X4089" s="2" t="s">
        <v>72</v>
      </c>
      <c r="Y4089" s="19" t="str">
        <f>VLOOKUP(G4089,'Verweis Kd-Gruppe'!$A$2:$B$8,2,FALSE)</f>
        <v>EXP</v>
      </c>
      <c r="Z4089" s="19" t="str">
        <f>VLOOKUP(J4089,'Verweis Art-Gruppe'!$A$2:$B$15,2,FALSE)</f>
        <v>Geräte</v>
      </c>
      <c r="AA4089" s="19" t="str">
        <f>VLOOKUP(W4089,'Verweis Vertreter'!$A$2:$B$24,2,FALSE)</f>
        <v>Muhsin Yortanli</v>
      </c>
      <c r="AB4089" s="12">
        <f t="shared" si="567"/>
        <v>1</v>
      </c>
      <c r="AC4089" s="12">
        <f t="shared" si="572"/>
        <v>673</v>
      </c>
      <c r="AD4089" s="12">
        <f t="shared" si="573"/>
        <v>690</v>
      </c>
      <c r="AE4089" s="12">
        <f t="shared" si="568"/>
        <v>690</v>
      </c>
      <c r="AF4089" s="12">
        <f t="shared" si="569"/>
        <v>17</v>
      </c>
      <c r="AG4089" s="12">
        <f t="shared" si="570"/>
        <v>17</v>
      </c>
      <c r="AH4089" s="9">
        <f t="shared" si="574"/>
        <v>2.4637681159420291E-2</v>
      </c>
      <c r="AI4089" s="14">
        <f>VLOOKUP(E4089,'Verweis Faktor'!$A:$B,2,FALSE)</f>
        <v>1</v>
      </c>
      <c r="AJ4089" s="14"/>
      <c r="AK4089" s="14" t="str">
        <f>IF(AL4089="Ja","Versandkosten",VLOOKUP(E4089,'Verweis Belegart'!$A$2:$B$9,2,FALSE))</f>
        <v>Hardware</v>
      </c>
      <c r="AL4089" s="14" t="str">
        <f t="shared" si="575"/>
        <v>Nein</v>
      </c>
      <c r="AM4089" s="14" t="str">
        <f t="shared" si="571"/>
        <v>Positiv</v>
      </c>
    </row>
    <row r="4090" spans="1:39" ht="17.25" customHeight="1" x14ac:dyDescent="0.35">
      <c r="A4090" s="17">
        <v>14573158</v>
      </c>
      <c r="B4090" s="2" t="s">
        <v>2380</v>
      </c>
      <c r="C4090" s="1">
        <v>2025001</v>
      </c>
      <c r="D4090" s="1">
        <v>2001059</v>
      </c>
      <c r="E4090" s="2" t="s">
        <v>34</v>
      </c>
      <c r="F4090" s="2" t="s">
        <v>35</v>
      </c>
      <c r="G4090" s="2" t="s">
        <v>66</v>
      </c>
      <c r="H4090" s="2" t="s">
        <v>258</v>
      </c>
      <c r="I4090" s="2" t="s">
        <v>259</v>
      </c>
      <c r="J4090" s="2" t="s">
        <v>103</v>
      </c>
      <c r="K4090" s="2" t="s">
        <v>516</v>
      </c>
      <c r="L4090" s="2" t="s">
        <v>395</v>
      </c>
      <c r="M4090" s="2" t="s">
        <v>396</v>
      </c>
      <c r="N4090" s="2" t="s">
        <v>292</v>
      </c>
      <c r="O4090" s="3">
        <v>1</v>
      </c>
      <c r="P4090" s="3">
        <v>898.15139999999997</v>
      </c>
      <c r="Q4090" s="3">
        <v>915</v>
      </c>
      <c r="R4090" s="3">
        <v>915</v>
      </c>
      <c r="S4090" s="3">
        <v>16.848600000000001</v>
      </c>
      <c r="T4090" s="3">
        <v>16.850000000000001</v>
      </c>
      <c r="U4090" s="3">
        <v>1.84</v>
      </c>
      <c r="V4090" s="2" t="s">
        <v>145</v>
      </c>
      <c r="W4090" s="2" t="s">
        <v>146</v>
      </c>
      <c r="X4090" s="2" t="s">
        <v>72</v>
      </c>
      <c r="Y4090" s="19" t="str">
        <f>VLOOKUP(G4090,'Verweis Kd-Gruppe'!$A$2:$B$8,2,FALSE)</f>
        <v>EXP</v>
      </c>
      <c r="Z4090" s="19" t="str">
        <f>VLOOKUP(J4090,'Verweis Art-Gruppe'!$A$2:$B$15,2,FALSE)</f>
        <v>Geräte</v>
      </c>
      <c r="AA4090" s="19" t="str">
        <f>VLOOKUP(W4090,'Verweis Vertreter'!$A$2:$B$24,2,FALSE)</f>
        <v>Muhsin Yortanli</v>
      </c>
      <c r="AB4090" s="12">
        <f t="shared" si="567"/>
        <v>1</v>
      </c>
      <c r="AC4090" s="12">
        <f t="shared" si="572"/>
        <v>898.15139999999997</v>
      </c>
      <c r="AD4090" s="12">
        <f t="shared" si="573"/>
        <v>915</v>
      </c>
      <c r="AE4090" s="12">
        <f t="shared" si="568"/>
        <v>915</v>
      </c>
      <c r="AF4090" s="12">
        <f t="shared" si="569"/>
        <v>16.848600000000001</v>
      </c>
      <c r="AG4090" s="12">
        <f t="shared" si="570"/>
        <v>16.850000000000001</v>
      </c>
      <c r="AH4090" s="9">
        <f t="shared" si="574"/>
        <v>1.8415300546448091E-2</v>
      </c>
      <c r="AI4090" s="14">
        <f>VLOOKUP(E4090,'Verweis Faktor'!$A:$B,2,FALSE)</f>
        <v>1</v>
      </c>
      <c r="AJ4090" s="14"/>
      <c r="AK4090" s="14" t="str">
        <f>IF(AL4090="Ja","Versandkosten",VLOOKUP(E4090,'Verweis Belegart'!$A$2:$B$9,2,FALSE))</f>
        <v>Hardware</v>
      </c>
      <c r="AL4090" s="14" t="str">
        <f t="shared" si="575"/>
        <v>Nein</v>
      </c>
      <c r="AM4090" s="14" t="str">
        <f t="shared" si="571"/>
        <v>Positiv</v>
      </c>
    </row>
    <row r="4091" spans="1:39" ht="17.25" customHeight="1" x14ac:dyDescent="0.35">
      <c r="A4091" s="17">
        <v>14573158</v>
      </c>
      <c r="B4091" s="2" t="s">
        <v>2380</v>
      </c>
      <c r="C4091" s="1">
        <v>2025001</v>
      </c>
      <c r="D4091" s="1">
        <v>2001059</v>
      </c>
      <c r="E4091" s="2" t="s">
        <v>34</v>
      </c>
      <c r="F4091" s="2" t="s">
        <v>35</v>
      </c>
      <c r="G4091" s="2" t="s">
        <v>66</v>
      </c>
      <c r="H4091" s="2" t="s">
        <v>258</v>
      </c>
      <c r="I4091" s="2" t="s">
        <v>259</v>
      </c>
      <c r="J4091" s="2" t="s">
        <v>103</v>
      </c>
      <c r="K4091" s="2" t="s">
        <v>517</v>
      </c>
      <c r="L4091" s="2" t="s">
        <v>473</v>
      </c>
      <c r="M4091" s="2" t="s">
        <v>474</v>
      </c>
      <c r="N4091" s="2" t="s">
        <v>475</v>
      </c>
      <c r="O4091" s="3">
        <v>1</v>
      </c>
      <c r="P4091" s="3">
        <v>774.13789999999995</v>
      </c>
      <c r="Q4091" s="3">
        <v>795</v>
      </c>
      <c r="R4091" s="3">
        <v>795</v>
      </c>
      <c r="S4091" s="3">
        <v>20.862100000000002</v>
      </c>
      <c r="T4091" s="3">
        <v>20.86</v>
      </c>
      <c r="U4091" s="3">
        <v>2.62</v>
      </c>
      <c r="V4091" s="2" t="s">
        <v>145</v>
      </c>
      <c r="W4091" s="2" t="s">
        <v>146</v>
      </c>
      <c r="X4091" s="2" t="s">
        <v>72</v>
      </c>
      <c r="Y4091" s="19" t="str">
        <f>VLOOKUP(G4091,'Verweis Kd-Gruppe'!$A$2:$B$8,2,FALSE)</f>
        <v>EXP</v>
      </c>
      <c r="Z4091" s="19" t="str">
        <f>VLOOKUP(J4091,'Verweis Art-Gruppe'!$A$2:$B$15,2,FALSE)</f>
        <v>Geräte</v>
      </c>
      <c r="AA4091" s="19" t="str">
        <f>VLOOKUP(W4091,'Verweis Vertreter'!$A$2:$B$24,2,FALSE)</f>
        <v>Muhsin Yortanli</v>
      </c>
      <c r="AB4091" s="12">
        <f t="shared" si="567"/>
        <v>1</v>
      </c>
      <c r="AC4091" s="12">
        <f t="shared" si="572"/>
        <v>774.13789999999995</v>
      </c>
      <c r="AD4091" s="12">
        <f t="shared" si="573"/>
        <v>795</v>
      </c>
      <c r="AE4091" s="12">
        <f t="shared" si="568"/>
        <v>795</v>
      </c>
      <c r="AF4091" s="12">
        <f t="shared" si="569"/>
        <v>20.862100000000002</v>
      </c>
      <c r="AG4091" s="12">
        <f t="shared" si="570"/>
        <v>20.86</v>
      </c>
      <c r="AH4091" s="9">
        <f t="shared" si="574"/>
        <v>2.6238993710691823E-2</v>
      </c>
      <c r="AI4091" s="14">
        <f>VLOOKUP(E4091,'Verweis Faktor'!$A:$B,2,FALSE)</f>
        <v>1</v>
      </c>
      <c r="AJ4091" s="14"/>
      <c r="AK4091" s="14" t="str">
        <f>IF(AL4091="Ja","Versandkosten",VLOOKUP(E4091,'Verweis Belegart'!$A$2:$B$9,2,FALSE))</f>
        <v>Hardware</v>
      </c>
      <c r="AL4091" s="14" t="str">
        <f t="shared" si="575"/>
        <v>Nein</v>
      </c>
      <c r="AM4091" s="14" t="str">
        <f t="shared" si="571"/>
        <v>Positiv</v>
      </c>
    </row>
    <row r="4092" spans="1:39" ht="17.25" customHeight="1" x14ac:dyDescent="0.35">
      <c r="A4092" s="17">
        <v>14573158</v>
      </c>
      <c r="B4092" s="2" t="s">
        <v>2380</v>
      </c>
      <c r="C4092" s="1">
        <v>2025001</v>
      </c>
      <c r="D4092" s="1">
        <v>2001059</v>
      </c>
      <c r="E4092" s="2" t="s">
        <v>34</v>
      </c>
      <c r="F4092" s="2" t="s">
        <v>35</v>
      </c>
      <c r="G4092" s="2" t="s">
        <v>66</v>
      </c>
      <c r="H4092" s="2" t="s">
        <v>258</v>
      </c>
      <c r="I4092" s="2" t="s">
        <v>259</v>
      </c>
      <c r="J4092" s="2" t="s">
        <v>103</v>
      </c>
      <c r="K4092" s="2" t="s">
        <v>518</v>
      </c>
      <c r="L4092" s="2" t="s">
        <v>1828</v>
      </c>
      <c r="M4092" s="2" t="s">
        <v>1829</v>
      </c>
      <c r="N4092" s="2" t="s">
        <v>990</v>
      </c>
      <c r="O4092" s="3">
        <v>1</v>
      </c>
      <c r="P4092" s="3">
        <v>631</v>
      </c>
      <c r="Q4092" s="3">
        <v>675</v>
      </c>
      <c r="R4092" s="3">
        <v>675</v>
      </c>
      <c r="S4092" s="3">
        <v>44</v>
      </c>
      <c r="T4092" s="3">
        <v>44</v>
      </c>
      <c r="U4092" s="3">
        <v>6.51</v>
      </c>
      <c r="V4092" s="2" t="s">
        <v>145</v>
      </c>
      <c r="W4092" s="2" t="s">
        <v>146</v>
      </c>
      <c r="X4092" s="2" t="s">
        <v>72</v>
      </c>
      <c r="Y4092" s="19" t="str">
        <f>VLOOKUP(G4092,'Verweis Kd-Gruppe'!$A$2:$B$8,2,FALSE)</f>
        <v>EXP</v>
      </c>
      <c r="Z4092" s="19" t="str">
        <f>VLOOKUP(J4092,'Verweis Art-Gruppe'!$A$2:$B$15,2,FALSE)</f>
        <v>Geräte</v>
      </c>
      <c r="AA4092" s="19" t="str">
        <f>VLOOKUP(W4092,'Verweis Vertreter'!$A$2:$B$24,2,FALSE)</f>
        <v>Muhsin Yortanli</v>
      </c>
      <c r="AB4092" s="12">
        <f t="shared" si="567"/>
        <v>1</v>
      </c>
      <c r="AC4092" s="12">
        <f t="shared" si="572"/>
        <v>631</v>
      </c>
      <c r="AD4092" s="12">
        <f t="shared" si="573"/>
        <v>675</v>
      </c>
      <c r="AE4092" s="12">
        <f t="shared" si="568"/>
        <v>675</v>
      </c>
      <c r="AF4092" s="12">
        <f t="shared" si="569"/>
        <v>44</v>
      </c>
      <c r="AG4092" s="12">
        <f t="shared" si="570"/>
        <v>44</v>
      </c>
      <c r="AH4092" s="9">
        <f t="shared" si="574"/>
        <v>6.5185185185185179E-2</v>
      </c>
      <c r="AI4092" s="14">
        <f>VLOOKUP(E4092,'Verweis Faktor'!$A:$B,2,FALSE)</f>
        <v>1</v>
      </c>
      <c r="AJ4092" s="14"/>
      <c r="AK4092" s="14" t="str">
        <f>IF(AL4092="Ja","Versandkosten",VLOOKUP(E4092,'Verweis Belegart'!$A$2:$B$9,2,FALSE))</f>
        <v>Hardware</v>
      </c>
      <c r="AL4092" s="14" t="str">
        <f t="shared" si="575"/>
        <v>Nein</v>
      </c>
      <c r="AM4092" s="14" t="str">
        <f t="shared" si="571"/>
        <v>Positiv</v>
      </c>
    </row>
    <row r="4093" spans="1:39" ht="17.25" customHeight="1" x14ac:dyDescent="0.35">
      <c r="A4093" s="17">
        <v>14573158</v>
      </c>
      <c r="B4093" s="2" t="s">
        <v>2380</v>
      </c>
      <c r="C4093" s="1">
        <v>2025001</v>
      </c>
      <c r="D4093" s="1">
        <v>2001059</v>
      </c>
      <c r="E4093" s="2" t="s">
        <v>34</v>
      </c>
      <c r="F4093" s="2" t="s">
        <v>35</v>
      </c>
      <c r="G4093" s="2" t="s">
        <v>66</v>
      </c>
      <c r="H4093" s="2" t="s">
        <v>258</v>
      </c>
      <c r="I4093" s="2" t="s">
        <v>259</v>
      </c>
      <c r="J4093" s="2" t="s">
        <v>103</v>
      </c>
      <c r="K4093" s="2" t="s">
        <v>519</v>
      </c>
      <c r="L4093" s="2" t="s">
        <v>279</v>
      </c>
      <c r="M4093" s="2" t="s">
        <v>280</v>
      </c>
      <c r="N4093" s="2" t="s">
        <v>271</v>
      </c>
      <c r="O4093" s="3">
        <v>1</v>
      </c>
      <c r="P4093" s="3">
        <v>411.96159999999998</v>
      </c>
      <c r="Q4093" s="3">
        <v>420</v>
      </c>
      <c r="R4093" s="3">
        <v>420</v>
      </c>
      <c r="S4093" s="3">
        <v>8.0383999999999993</v>
      </c>
      <c r="T4093" s="3">
        <v>8.0399999999999991</v>
      </c>
      <c r="U4093" s="3">
        <v>1.91</v>
      </c>
      <c r="V4093" s="2" t="s">
        <v>145</v>
      </c>
      <c r="W4093" s="2" t="s">
        <v>146</v>
      </c>
      <c r="X4093" s="2" t="s">
        <v>72</v>
      </c>
      <c r="Y4093" s="19" t="str">
        <f>VLOOKUP(G4093,'Verweis Kd-Gruppe'!$A$2:$B$8,2,FALSE)</f>
        <v>EXP</v>
      </c>
      <c r="Z4093" s="19" t="str">
        <f>VLOOKUP(J4093,'Verweis Art-Gruppe'!$A$2:$B$15,2,FALSE)</f>
        <v>Geräte</v>
      </c>
      <c r="AA4093" s="19" t="str">
        <f>VLOOKUP(W4093,'Verweis Vertreter'!$A$2:$B$24,2,FALSE)</f>
        <v>Muhsin Yortanli</v>
      </c>
      <c r="AB4093" s="12">
        <f t="shared" si="567"/>
        <v>1</v>
      </c>
      <c r="AC4093" s="12">
        <f t="shared" si="572"/>
        <v>411.96159999999998</v>
      </c>
      <c r="AD4093" s="12">
        <f t="shared" si="573"/>
        <v>420</v>
      </c>
      <c r="AE4093" s="12">
        <f t="shared" si="568"/>
        <v>420</v>
      </c>
      <c r="AF4093" s="12">
        <f t="shared" si="569"/>
        <v>8.0383999999999993</v>
      </c>
      <c r="AG4093" s="12">
        <f t="shared" si="570"/>
        <v>8.0399999999999991</v>
      </c>
      <c r="AH4093" s="9">
        <f t="shared" si="574"/>
        <v>1.9142857142857142E-2</v>
      </c>
      <c r="AI4093" s="14">
        <f>VLOOKUP(E4093,'Verweis Faktor'!$A:$B,2,FALSE)</f>
        <v>1</v>
      </c>
      <c r="AJ4093" s="14"/>
      <c r="AK4093" s="14" t="str">
        <f>IF(AL4093="Ja","Versandkosten",VLOOKUP(E4093,'Verweis Belegart'!$A$2:$B$9,2,FALSE))</f>
        <v>Hardware</v>
      </c>
      <c r="AL4093" s="14" t="str">
        <f t="shared" si="575"/>
        <v>Nein</v>
      </c>
      <c r="AM4093" s="14" t="str">
        <f t="shared" si="571"/>
        <v>Positiv</v>
      </c>
    </row>
    <row r="4094" spans="1:39" ht="17.25" customHeight="1" x14ac:dyDescent="0.35">
      <c r="A4094" s="17">
        <v>14573158</v>
      </c>
      <c r="B4094" s="2" t="s">
        <v>2380</v>
      </c>
      <c r="C4094" s="1">
        <v>2025001</v>
      </c>
      <c r="D4094" s="1">
        <v>2001059</v>
      </c>
      <c r="E4094" s="2" t="s">
        <v>34</v>
      </c>
      <c r="F4094" s="2" t="s">
        <v>35</v>
      </c>
      <c r="G4094" s="2" t="s">
        <v>66</v>
      </c>
      <c r="H4094" s="2" t="s">
        <v>258</v>
      </c>
      <c r="I4094" s="2" t="s">
        <v>259</v>
      </c>
      <c r="J4094" s="2" t="s">
        <v>103</v>
      </c>
      <c r="K4094" s="2" t="s">
        <v>523</v>
      </c>
      <c r="L4094" s="2" t="s">
        <v>279</v>
      </c>
      <c r="M4094" s="2" t="s">
        <v>280</v>
      </c>
      <c r="N4094" s="2" t="s">
        <v>271</v>
      </c>
      <c r="O4094" s="3">
        <v>1</v>
      </c>
      <c r="P4094" s="3">
        <v>411.96159999999998</v>
      </c>
      <c r="Q4094" s="3">
        <v>422</v>
      </c>
      <c r="R4094" s="3">
        <v>422</v>
      </c>
      <c r="S4094" s="3">
        <v>10.038399999999999</v>
      </c>
      <c r="T4094" s="3">
        <v>10.039999999999999</v>
      </c>
      <c r="U4094" s="3">
        <v>2.37</v>
      </c>
      <c r="V4094" s="2" t="s">
        <v>145</v>
      </c>
      <c r="W4094" s="2" t="s">
        <v>146</v>
      </c>
      <c r="X4094" s="2" t="s">
        <v>72</v>
      </c>
      <c r="Y4094" s="19" t="str">
        <f>VLOOKUP(G4094,'Verweis Kd-Gruppe'!$A$2:$B$8,2,FALSE)</f>
        <v>EXP</v>
      </c>
      <c r="Z4094" s="19" t="str">
        <f>VLOOKUP(J4094,'Verweis Art-Gruppe'!$A$2:$B$15,2,FALSE)</f>
        <v>Geräte</v>
      </c>
      <c r="AA4094" s="19" t="str">
        <f>VLOOKUP(W4094,'Verweis Vertreter'!$A$2:$B$24,2,FALSE)</f>
        <v>Muhsin Yortanli</v>
      </c>
      <c r="AB4094" s="12">
        <f t="shared" si="567"/>
        <v>1</v>
      </c>
      <c r="AC4094" s="12">
        <f t="shared" si="572"/>
        <v>411.96159999999998</v>
      </c>
      <c r="AD4094" s="12">
        <f t="shared" si="573"/>
        <v>422</v>
      </c>
      <c r="AE4094" s="12">
        <f t="shared" si="568"/>
        <v>422</v>
      </c>
      <c r="AF4094" s="12">
        <f t="shared" si="569"/>
        <v>10.038399999999999</v>
      </c>
      <c r="AG4094" s="12">
        <f t="shared" si="570"/>
        <v>10.039999999999999</v>
      </c>
      <c r="AH4094" s="9">
        <f t="shared" si="574"/>
        <v>2.3791469194312794E-2</v>
      </c>
      <c r="AI4094" s="14">
        <f>VLOOKUP(E4094,'Verweis Faktor'!$A:$B,2,FALSE)</f>
        <v>1</v>
      </c>
      <c r="AJ4094" s="14"/>
      <c r="AK4094" s="14" t="str">
        <f>IF(AL4094="Ja","Versandkosten",VLOOKUP(E4094,'Verweis Belegart'!$A$2:$B$9,2,FALSE))</f>
        <v>Hardware</v>
      </c>
      <c r="AL4094" s="14" t="str">
        <f t="shared" si="575"/>
        <v>Nein</v>
      </c>
      <c r="AM4094" s="14" t="str">
        <f t="shared" si="571"/>
        <v>Positiv</v>
      </c>
    </row>
    <row r="4095" spans="1:39" ht="17.25" customHeight="1" x14ac:dyDescent="0.35">
      <c r="A4095" s="17">
        <v>14573158</v>
      </c>
      <c r="B4095" s="2" t="s">
        <v>2380</v>
      </c>
      <c r="C4095" s="1">
        <v>2025001</v>
      </c>
      <c r="D4095" s="1">
        <v>2001059</v>
      </c>
      <c r="E4095" s="2" t="s">
        <v>34</v>
      </c>
      <c r="F4095" s="2" t="s">
        <v>35</v>
      </c>
      <c r="G4095" s="2" t="s">
        <v>66</v>
      </c>
      <c r="H4095" s="2" t="s">
        <v>258</v>
      </c>
      <c r="I4095" s="2" t="s">
        <v>259</v>
      </c>
      <c r="J4095" s="2" t="s">
        <v>103</v>
      </c>
      <c r="K4095" s="2" t="s">
        <v>527</v>
      </c>
      <c r="L4095" s="2" t="s">
        <v>281</v>
      </c>
      <c r="M4095" s="2" t="s">
        <v>282</v>
      </c>
      <c r="N4095" s="2" t="s">
        <v>283</v>
      </c>
      <c r="O4095" s="3">
        <v>1</v>
      </c>
      <c r="P4095" s="3">
        <v>494.59449999999998</v>
      </c>
      <c r="Q4095" s="3">
        <v>515</v>
      </c>
      <c r="R4095" s="3">
        <v>515</v>
      </c>
      <c r="S4095" s="3">
        <v>20.4055</v>
      </c>
      <c r="T4095" s="3">
        <v>20.41</v>
      </c>
      <c r="U4095" s="3">
        <v>3.96</v>
      </c>
      <c r="V4095" s="2" t="s">
        <v>145</v>
      </c>
      <c r="W4095" s="2" t="s">
        <v>146</v>
      </c>
      <c r="X4095" s="2" t="s">
        <v>72</v>
      </c>
      <c r="Y4095" s="19" t="str">
        <f>VLOOKUP(G4095,'Verweis Kd-Gruppe'!$A$2:$B$8,2,FALSE)</f>
        <v>EXP</v>
      </c>
      <c r="Z4095" s="19" t="str">
        <f>VLOOKUP(J4095,'Verweis Art-Gruppe'!$A$2:$B$15,2,FALSE)</f>
        <v>Geräte</v>
      </c>
      <c r="AA4095" s="19" t="str">
        <f>VLOOKUP(W4095,'Verweis Vertreter'!$A$2:$B$24,2,FALSE)</f>
        <v>Muhsin Yortanli</v>
      </c>
      <c r="AB4095" s="12">
        <f t="shared" si="567"/>
        <v>1</v>
      </c>
      <c r="AC4095" s="12">
        <f t="shared" si="572"/>
        <v>494.59449999999998</v>
      </c>
      <c r="AD4095" s="12">
        <f t="shared" si="573"/>
        <v>515</v>
      </c>
      <c r="AE4095" s="12">
        <f t="shared" si="568"/>
        <v>515</v>
      </c>
      <c r="AF4095" s="12">
        <f t="shared" si="569"/>
        <v>20.4055</v>
      </c>
      <c r="AG4095" s="12">
        <f t="shared" si="570"/>
        <v>20.41</v>
      </c>
      <c r="AH4095" s="9">
        <f t="shared" si="574"/>
        <v>3.9631067961165049E-2</v>
      </c>
      <c r="AI4095" s="14">
        <f>VLOOKUP(E4095,'Verweis Faktor'!$A:$B,2,FALSE)</f>
        <v>1</v>
      </c>
      <c r="AJ4095" s="14"/>
      <c r="AK4095" s="14" t="str">
        <f>IF(AL4095="Ja","Versandkosten",VLOOKUP(E4095,'Verweis Belegart'!$A$2:$B$9,2,FALSE))</f>
        <v>Hardware</v>
      </c>
      <c r="AL4095" s="14" t="str">
        <f t="shared" si="575"/>
        <v>Nein</v>
      </c>
      <c r="AM4095" s="14" t="str">
        <f t="shared" si="571"/>
        <v>Positiv</v>
      </c>
    </row>
    <row r="4096" spans="1:39" ht="17.25" customHeight="1" x14ac:dyDescent="0.35">
      <c r="A4096" s="17">
        <v>14573158</v>
      </c>
      <c r="B4096" s="2" t="s">
        <v>2380</v>
      </c>
      <c r="C4096" s="1">
        <v>2025001</v>
      </c>
      <c r="D4096" s="1">
        <v>2001059</v>
      </c>
      <c r="E4096" s="2" t="s">
        <v>34</v>
      </c>
      <c r="F4096" s="2" t="s">
        <v>35</v>
      </c>
      <c r="G4096" s="2" t="s">
        <v>66</v>
      </c>
      <c r="H4096" s="2" t="s">
        <v>258</v>
      </c>
      <c r="I4096" s="2" t="s">
        <v>259</v>
      </c>
      <c r="J4096" s="2" t="s">
        <v>103</v>
      </c>
      <c r="K4096" s="2" t="s">
        <v>531</v>
      </c>
      <c r="L4096" s="2" t="s">
        <v>1220</v>
      </c>
      <c r="M4096" s="2" t="s">
        <v>1221</v>
      </c>
      <c r="N4096" s="2" t="s">
        <v>457</v>
      </c>
      <c r="O4096" s="3">
        <v>1</v>
      </c>
      <c r="P4096" s="3">
        <v>869.41409999999996</v>
      </c>
      <c r="Q4096" s="3">
        <v>835</v>
      </c>
      <c r="R4096" s="3">
        <v>835</v>
      </c>
      <c r="S4096" s="3">
        <v>-34.414099999999998</v>
      </c>
      <c r="T4096" s="3">
        <v>-34.409999999999997</v>
      </c>
      <c r="U4096" s="3">
        <v>-4.12</v>
      </c>
      <c r="V4096" s="2" t="s">
        <v>145</v>
      </c>
      <c r="W4096" s="2" t="s">
        <v>146</v>
      </c>
      <c r="X4096" s="2" t="s">
        <v>72</v>
      </c>
      <c r="Y4096" s="19" t="str">
        <f>VLOOKUP(G4096,'Verweis Kd-Gruppe'!$A$2:$B$8,2,FALSE)</f>
        <v>EXP</v>
      </c>
      <c r="Z4096" s="19" t="str">
        <f>VLOOKUP(J4096,'Verweis Art-Gruppe'!$A$2:$B$15,2,FALSE)</f>
        <v>Geräte</v>
      </c>
      <c r="AA4096" s="19" t="str">
        <f>VLOOKUP(W4096,'Verweis Vertreter'!$A$2:$B$24,2,FALSE)</f>
        <v>Muhsin Yortanli</v>
      </c>
      <c r="AB4096" s="12">
        <f t="shared" si="567"/>
        <v>1</v>
      </c>
      <c r="AC4096" s="12">
        <f t="shared" si="572"/>
        <v>869.41409999999996</v>
      </c>
      <c r="AD4096" s="12">
        <f t="shared" si="573"/>
        <v>835</v>
      </c>
      <c r="AE4096" s="12">
        <f t="shared" si="568"/>
        <v>835</v>
      </c>
      <c r="AF4096" s="12">
        <f t="shared" si="569"/>
        <v>-34.414099999999998</v>
      </c>
      <c r="AG4096" s="12">
        <f t="shared" si="570"/>
        <v>-34.409999999999997</v>
      </c>
      <c r="AH4096" s="9">
        <f t="shared" si="574"/>
        <v>-4.1209580838323351E-2</v>
      </c>
      <c r="AI4096" s="14">
        <f>VLOOKUP(E4096,'Verweis Faktor'!$A:$B,2,FALSE)</f>
        <v>1</v>
      </c>
      <c r="AJ4096" s="14"/>
      <c r="AK4096" s="14" t="str">
        <f>IF(AL4096="Ja","Versandkosten",VLOOKUP(E4096,'Verweis Belegart'!$A$2:$B$9,2,FALSE))</f>
        <v>Hardware</v>
      </c>
      <c r="AL4096" s="14" t="str">
        <f t="shared" si="575"/>
        <v>Nein</v>
      </c>
      <c r="AM4096" s="14" t="str">
        <f t="shared" si="571"/>
        <v>Negativ</v>
      </c>
    </row>
    <row r="4097" spans="1:39" ht="17.25" customHeight="1" x14ac:dyDescent="0.35">
      <c r="A4097" s="17">
        <v>14573158</v>
      </c>
      <c r="B4097" s="2" t="s">
        <v>2380</v>
      </c>
      <c r="C4097" s="1">
        <v>2025001</v>
      </c>
      <c r="D4097" s="1">
        <v>2001059</v>
      </c>
      <c r="E4097" s="2" t="s">
        <v>34</v>
      </c>
      <c r="F4097" s="2" t="s">
        <v>35</v>
      </c>
      <c r="G4097" s="2" t="s">
        <v>66</v>
      </c>
      <c r="H4097" s="2" t="s">
        <v>258</v>
      </c>
      <c r="I4097" s="2" t="s">
        <v>259</v>
      </c>
      <c r="J4097" s="2" t="s">
        <v>103</v>
      </c>
      <c r="K4097" s="2" t="s">
        <v>535</v>
      </c>
      <c r="L4097" s="2" t="s">
        <v>762</v>
      </c>
      <c r="M4097" s="2" t="s">
        <v>763</v>
      </c>
      <c r="N4097" s="2" t="s">
        <v>347</v>
      </c>
      <c r="O4097" s="3">
        <v>1</v>
      </c>
      <c r="P4097" s="3">
        <v>821.67439999999999</v>
      </c>
      <c r="Q4097" s="3">
        <v>785</v>
      </c>
      <c r="R4097" s="3">
        <v>785</v>
      </c>
      <c r="S4097" s="3">
        <v>-36.674399999999999</v>
      </c>
      <c r="T4097" s="3">
        <v>-36.67</v>
      </c>
      <c r="U4097" s="3">
        <v>-4.67</v>
      </c>
      <c r="V4097" s="2" t="s">
        <v>145</v>
      </c>
      <c r="W4097" s="2" t="s">
        <v>146</v>
      </c>
      <c r="X4097" s="2" t="s">
        <v>72</v>
      </c>
      <c r="Y4097" s="19" t="str">
        <f>VLOOKUP(G4097,'Verweis Kd-Gruppe'!$A$2:$B$8,2,FALSE)</f>
        <v>EXP</v>
      </c>
      <c r="Z4097" s="19" t="str">
        <f>VLOOKUP(J4097,'Verweis Art-Gruppe'!$A$2:$B$15,2,FALSE)</f>
        <v>Geräte</v>
      </c>
      <c r="AA4097" s="19" t="str">
        <f>VLOOKUP(W4097,'Verweis Vertreter'!$A$2:$B$24,2,FALSE)</f>
        <v>Muhsin Yortanli</v>
      </c>
      <c r="AB4097" s="12">
        <f t="shared" si="567"/>
        <v>1</v>
      </c>
      <c r="AC4097" s="12">
        <f t="shared" si="572"/>
        <v>821.67439999999999</v>
      </c>
      <c r="AD4097" s="12">
        <f t="shared" si="573"/>
        <v>785</v>
      </c>
      <c r="AE4097" s="12">
        <f t="shared" si="568"/>
        <v>785</v>
      </c>
      <c r="AF4097" s="12">
        <f t="shared" si="569"/>
        <v>-36.674399999999999</v>
      </c>
      <c r="AG4097" s="12">
        <f t="shared" si="570"/>
        <v>-36.67</v>
      </c>
      <c r="AH4097" s="9">
        <f t="shared" si="574"/>
        <v>-4.6713375796178347E-2</v>
      </c>
      <c r="AI4097" s="14">
        <f>VLOOKUP(E4097,'Verweis Faktor'!$A:$B,2,FALSE)</f>
        <v>1</v>
      </c>
      <c r="AJ4097" s="14"/>
      <c r="AK4097" s="14" t="str">
        <f>IF(AL4097="Ja","Versandkosten",VLOOKUP(E4097,'Verweis Belegart'!$A$2:$B$9,2,FALSE))</f>
        <v>Hardware</v>
      </c>
      <c r="AL4097" s="14" t="str">
        <f t="shared" si="575"/>
        <v>Nein</v>
      </c>
      <c r="AM4097" s="14" t="str">
        <f t="shared" si="571"/>
        <v>Negativ</v>
      </c>
    </row>
    <row r="4098" spans="1:39" ht="17.25" customHeight="1" x14ac:dyDescent="0.35">
      <c r="A4098" s="17">
        <v>14573158</v>
      </c>
      <c r="B4098" s="2" t="s">
        <v>2380</v>
      </c>
      <c r="C4098" s="1">
        <v>2025001</v>
      </c>
      <c r="D4098" s="1">
        <v>2001059</v>
      </c>
      <c r="E4098" s="2" t="s">
        <v>34</v>
      </c>
      <c r="F4098" s="2" t="s">
        <v>35</v>
      </c>
      <c r="G4098" s="2" t="s">
        <v>66</v>
      </c>
      <c r="H4098" s="2" t="s">
        <v>258</v>
      </c>
      <c r="I4098" s="2" t="s">
        <v>259</v>
      </c>
      <c r="J4098" s="2" t="s">
        <v>103</v>
      </c>
      <c r="K4098" s="2" t="s">
        <v>539</v>
      </c>
      <c r="L4098" s="2" t="s">
        <v>911</v>
      </c>
      <c r="M4098" s="2" t="s">
        <v>912</v>
      </c>
      <c r="N4098" s="2" t="s">
        <v>652</v>
      </c>
      <c r="O4098" s="3">
        <v>1</v>
      </c>
      <c r="P4098" s="3">
        <v>202</v>
      </c>
      <c r="Q4098" s="3">
        <v>209</v>
      </c>
      <c r="R4098" s="3">
        <v>209</v>
      </c>
      <c r="S4098" s="3">
        <v>7</v>
      </c>
      <c r="T4098" s="3">
        <v>7</v>
      </c>
      <c r="U4098" s="3">
        <v>3.34</v>
      </c>
      <c r="V4098" s="2" t="s">
        <v>145</v>
      </c>
      <c r="W4098" s="2" t="s">
        <v>146</v>
      </c>
      <c r="X4098" s="2" t="s">
        <v>72</v>
      </c>
      <c r="Y4098" s="19" t="str">
        <f>VLOOKUP(G4098,'Verweis Kd-Gruppe'!$A$2:$B$8,2,FALSE)</f>
        <v>EXP</v>
      </c>
      <c r="Z4098" s="19" t="str">
        <f>VLOOKUP(J4098,'Verweis Art-Gruppe'!$A$2:$B$15,2,FALSE)</f>
        <v>Geräte</v>
      </c>
      <c r="AA4098" s="19" t="str">
        <f>VLOOKUP(W4098,'Verweis Vertreter'!$A$2:$B$24,2,FALSE)</f>
        <v>Muhsin Yortanli</v>
      </c>
      <c r="AB4098" s="12">
        <f t="shared" si="567"/>
        <v>1</v>
      </c>
      <c r="AC4098" s="12">
        <f t="shared" si="572"/>
        <v>202</v>
      </c>
      <c r="AD4098" s="12">
        <f t="shared" si="573"/>
        <v>209</v>
      </c>
      <c r="AE4098" s="12">
        <f t="shared" si="568"/>
        <v>209</v>
      </c>
      <c r="AF4098" s="12">
        <f t="shared" si="569"/>
        <v>7</v>
      </c>
      <c r="AG4098" s="12">
        <f t="shared" si="570"/>
        <v>7</v>
      </c>
      <c r="AH4098" s="9">
        <f t="shared" si="574"/>
        <v>3.3492822966507178E-2</v>
      </c>
      <c r="AI4098" s="14">
        <f>VLOOKUP(E4098,'Verweis Faktor'!$A:$B,2,FALSE)</f>
        <v>1</v>
      </c>
      <c r="AJ4098" s="14"/>
      <c r="AK4098" s="14" t="str">
        <f>IF(AL4098="Ja","Versandkosten",VLOOKUP(E4098,'Verweis Belegart'!$A$2:$B$9,2,FALSE))</f>
        <v>Hardware</v>
      </c>
      <c r="AL4098" s="14" t="str">
        <f t="shared" si="575"/>
        <v>Nein</v>
      </c>
      <c r="AM4098" s="14" t="str">
        <f t="shared" si="571"/>
        <v>Positiv</v>
      </c>
    </row>
    <row r="4099" spans="1:39" ht="17.25" customHeight="1" x14ac:dyDescent="0.35">
      <c r="A4099" s="17">
        <v>14573158</v>
      </c>
      <c r="B4099" s="2" t="s">
        <v>2380</v>
      </c>
      <c r="C4099" s="1">
        <v>2025001</v>
      </c>
      <c r="D4099" s="1">
        <v>2001059</v>
      </c>
      <c r="E4099" s="2" t="s">
        <v>34</v>
      </c>
      <c r="F4099" s="2" t="s">
        <v>35</v>
      </c>
      <c r="G4099" s="2" t="s">
        <v>66</v>
      </c>
      <c r="H4099" s="2" t="s">
        <v>258</v>
      </c>
      <c r="I4099" s="2" t="s">
        <v>259</v>
      </c>
      <c r="J4099" s="2" t="s">
        <v>304</v>
      </c>
      <c r="K4099" s="2" t="s">
        <v>543</v>
      </c>
      <c r="L4099" s="2" t="s">
        <v>825</v>
      </c>
      <c r="M4099" s="2" t="s">
        <v>826</v>
      </c>
      <c r="N4099" s="2" t="s">
        <v>827</v>
      </c>
      <c r="O4099" s="3">
        <v>1</v>
      </c>
      <c r="P4099" s="3">
        <v>105.0431</v>
      </c>
      <c r="Q4099" s="3">
        <v>110</v>
      </c>
      <c r="R4099" s="3">
        <v>110</v>
      </c>
      <c r="S4099" s="3">
        <v>4.9569000000000001</v>
      </c>
      <c r="T4099" s="3">
        <v>4.96</v>
      </c>
      <c r="U4099" s="3">
        <v>4.5</v>
      </c>
      <c r="V4099" s="2" t="s">
        <v>145</v>
      </c>
      <c r="W4099" s="2" t="s">
        <v>146</v>
      </c>
      <c r="X4099" s="2" t="s">
        <v>72</v>
      </c>
      <c r="Y4099" s="19" t="str">
        <f>VLOOKUP(G4099,'Verweis Kd-Gruppe'!$A$2:$B$8,2,FALSE)</f>
        <v>EXP</v>
      </c>
      <c r="Z4099" s="19" t="str">
        <f>VLOOKUP(J4099,'Verweis Art-Gruppe'!$A$2:$B$15,2,FALSE)</f>
        <v>Zubehör</v>
      </c>
      <c r="AA4099" s="19" t="str">
        <f>VLOOKUP(W4099,'Verweis Vertreter'!$A$2:$B$24,2,FALSE)</f>
        <v>Muhsin Yortanli</v>
      </c>
      <c r="AB4099" s="12">
        <f t="shared" ref="AB4099:AB4162" si="576">$AI4099*O4099</f>
        <v>1</v>
      </c>
      <c r="AC4099" s="12">
        <f t="shared" si="572"/>
        <v>105.0431</v>
      </c>
      <c r="AD4099" s="12">
        <f t="shared" si="573"/>
        <v>110</v>
      </c>
      <c r="AE4099" s="12">
        <f t="shared" ref="AE4099:AE4162" si="577">$AI4099*R4099</f>
        <v>110</v>
      </c>
      <c r="AF4099" s="12">
        <f t="shared" ref="AF4099:AF4162" si="578">$AI4099*S4099</f>
        <v>4.9569000000000001</v>
      </c>
      <c r="AG4099" s="12">
        <f t="shared" ref="AG4099:AG4162" si="579">$AI4099*T4099</f>
        <v>4.96</v>
      </c>
      <c r="AH4099" s="9">
        <f t="shared" si="574"/>
        <v>4.5090909090909091E-2</v>
      </c>
      <c r="AI4099" s="14">
        <f>VLOOKUP(E4099,'Verweis Faktor'!$A:$B,2,FALSE)</f>
        <v>1</v>
      </c>
      <c r="AJ4099" s="14"/>
      <c r="AK4099" s="14" t="str">
        <f>IF(AL4099="Ja","Versandkosten",VLOOKUP(E4099,'Verweis Belegart'!$A$2:$B$9,2,FALSE))</f>
        <v>Hardware</v>
      </c>
      <c r="AL4099" s="14" t="str">
        <f t="shared" si="575"/>
        <v>Nein</v>
      </c>
      <c r="AM4099" s="14" t="str">
        <f t="shared" ref="AM4099:AM4162" si="580">IF(AG4099&lt;0,"Negativ","Positiv")</f>
        <v>Positiv</v>
      </c>
    </row>
    <row r="4100" spans="1:39" ht="17.25" customHeight="1" x14ac:dyDescent="0.35">
      <c r="A4100" s="17">
        <v>14573158</v>
      </c>
      <c r="B4100" s="2" t="s">
        <v>2380</v>
      </c>
      <c r="C4100" s="1">
        <v>2025001</v>
      </c>
      <c r="D4100" s="1">
        <v>2001059</v>
      </c>
      <c r="E4100" s="2" t="s">
        <v>34</v>
      </c>
      <c r="F4100" s="2" t="s">
        <v>35</v>
      </c>
      <c r="G4100" s="2" t="s">
        <v>66</v>
      </c>
      <c r="H4100" s="2" t="s">
        <v>258</v>
      </c>
      <c r="I4100" s="2" t="s">
        <v>259</v>
      </c>
      <c r="J4100" s="2" t="s">
        <v>304</v>
      </c>
      <c r="K4100" s="2" t="s">
        <v>546</v>
      </c>
      <c r="L4100" s="2" t="s">
        <v>825</v>
      </c>
      <c r="M4100" s="2" t="s">
        <v>826</v>
      </c>
      <c r="N4100" s="2" t="s">
        <v>827</v>
      </c>
      <c r="O4100" s="3">
        <v>1</v>
      </c>
      <c r="P4100" s="3">
        <v>105.0431</v>
      </c>
      <c r="Q4100" s="3">
        <v>110</v>
      </c>
      <c r="R4100" s="3">
        <v>110</v>
      </c>
      <c r="S4100" s="3">
        <v>4.9569000000000001</v>
      </c>
      <c r="T4100" s="3">
        <v>4.96</v>
      </c>
      <c r="U4100" s="3">
        <v>4.5</v>
      </c>
      <c r="V4100" s="2" t="s">
        <v>145</v>
      </c>
      <c r="W4100" s="2" t="s">
        <v>146</v>
      </c>
      <c r="X4100" s="2" t="s">
        <v>72</v>
      </c>
      <c r="Y4100" s="19" t="str">
        <f>VLOOKUP(G4100,'Verweis Kd-Gruppe'!$A$2:$B$8,2,FALSE)</f>
        <v>EXP</v>
      </c>
      <c r="Z4100" s="19" t="str">
        <f>VLOOKUP(J4100,'Verweis Art-Gruppe'!$A$2:$B$15,2,FALSE)</f>
        <v>Zubehör</v>
      </c>
      <c r="AA4100" s="19" t="str">
        <f>VLOOKUP(W4100,'Verweis Vertreter'!$A$2:$B$24,2,FALSE)</f>
        <v>Muhsin Yortanli</v>
      </c>
      <c r="AB4100" s="12">
        <f t="shared" si="576"/>
        <v>1</v>
      </c>
      <c r="AC4100" s="12">
        <f t="shared" ref="AC4100:AC4163" si="581">P4100</f>
        <v>105.0431</v>
      </c>
      <c r="AD4100" s="12">
        <f t="shared" ref="AD4100:AD4163" si="582">Q4100</f>
        <v>110</v>
      </c>
      <c r="AE4100" s="12">
        <f t="shared" si="577"/>
        <v>110</v>
      </c>
      <c r="AF4100" s="12">
        <f t="shared" si="578"/>
        <v>4.9569000000000001</v>
      </c>
      <c r="AG4100" s="12">
        <f t="shared" si="579"/>
        <v>4.96</v>
      </c>
      <c r="AH4100" s="9">
        <f t="shared" ref="AH4100:AH4163" si="583">IF(AF4100=0,0,AG4100/AE4100*AI4100)</f>
        <v>4.5090909090909091E-2</v>
      </c>
      <c r="AI4100" s="14">
        <f>VLOOKUP(E4100,'Verweis Faktor'!$A:$B,2,FALSE)</f>
        <v>1</v>
      </c>
      <c r="AJ4100" s="14"/>
      <c r="AK4100" s="14" t="str">
        <f>IF(AL4100="Ja","Versandkosten",VLOOKUP(E4100,'Verweis Belegart'!$A$2:$B$9,2,FALSE))</f>
        <v>Hardware</v>
      </c>
      <c r="AL4100" s="14" t="str">
        <f t="shared" ref="AL4100:AL4163" si="584">IF(ISNUMBER(FIND("Versandkosten",M4100)),"Ja","Nein")</f>
        <v>Nein</v>
      </c>
      <c r="AM4100" s="14" t="str">
        <f t="shared" si="580"/>
        <v>Positiv</v>
      </c>
    </row>
    <row r="4101" spans="1:39" ht="17.25" customHeight="1" x14ac:dyDescent="0.35">
      <c r="A4101" s="17">
        <v>14573158</v>
      </c>
      <c r="B4101" s="2" t="s">
        <v>2380</v>
      </c>
      <c r="C4101" s="1">
        <v>2025001</v>
      </c>
      <c r="D4101" s="1">
        <v>2001059</v>
      </c>
      <c r="E4101" s="2" t="s">
        <v>34</v>
      </c>
      <c r="F4101" s="2" t="s">
        <v>35</v>
      </c>
      <c r="G4101" s="2" t="s">
        <v>66</v>
      </c>
      <c r="H4101" s="2" t="s">
        <v>258</v>
      </c>
      <c r="I4101" s="2" t="s">
        <v>259</v>
      </c>
      <c r="J4101" s="2" t="s">
        <v>103</v>
      </c>
      <c r="K4101" s="2" t="s">
        <v>547</v>
      </c>
      <c r="L4101" s="2" t="s">
        <v>305</v>
      </c>
      <c r="M4101" s="2" t="s">
        <v>306</v>
      </c>
      <c r="N4101" s="2" t="s">
        <v>283</v>
      </c>
      <c r="O4101" s="3">
        <v>1</v>
      </c>
      <c r="P4101" s="3">
        <v>492.00850000000003</v>
      </c>
      <c r="Q4101" s="3">
        <v>515</v>
      </c>
      <c r="R4101" s="3">
        <v>515</v>
      </c>
      <c r="S4101" s="3">
        <v>22.991499999999998</v>
      </c>
      <c r="T4101" s="3">
        <v>22.99</v>
      </c>
      <c r="U4101" s="3">
        <v>4.46</v>
      </c>
      <c r="V4101" s="2" t="s">
        <v>145</v>
      </c>
      <c r="W4101" s="2" t="s">
        <v>146</v>
      </c>
      <c r="X4101" s="2" t="s">
        <v>72</v>
      </c>
      <c r="Y4101" s="19" t="str">
        <f>VLOOKUP(G4101,'Verweis Kd-Gruppe'!$A$2:$B$8,2,FALSE)</f>
        <v>EXP</v>
      </c>
      <c r="Z4101" s="19" t="str">
        <f>VLOOKUP(J4101,'Verweis Art-Gruppe'!$A$2:$B$15,2,FALSE)</f>
        <v>Geräte</v>
      </c>
      <c r="AA4101" s="19" t="str">
        <f>VLOOKUP(W4101,'Verweis Vertreter'!$A$2:$B$24,2,FALSE)</f>
        <v>Muhsin Yortanli</v>
      </c>
      <c r="AB4101" s="12">
        <f t="shared" si="576"/>
        <v>1</v>
      </c>
      <c r="AC4101" s="12">
        <f t="shared" si="581"/>
        <v>492.00850000000003</v>
      </c>
      <c r="AD4101" s="12">
        <f t="shared" si="582"/>
        <v>515</v>
      </c>
      <c r="AE4101" s="12">
        <f t="shared" si="577"/>
        <v>515</v>
      </c>
      <c r="AF4101" s="12">
        <f t="shared" si="578"/>
        <v>22.991499999999998</v>
      </c>
      <c r="AG4101" s="12">
        <f t="shared" si="579"/>
        <v>22.99</v>
      </c>
      <c r="AH4101" s="9">
        <f t="shared" si="583"/>
        <v>4.4640776699029126E-2</v>
      </c>
      <c r="AI4101" s="14">
        <f>VLOOKUP(E4101,'Verweis Faktor'!$A:$B,2,FALSE)</f>
        <v>1</v>
      </c>
      <c r="AJ4101" s="14"/>
      <c r="AK4101" s="14" t="str">
        <f>IF(AL4101="Ja","Versandkosten",VLOOKUP(E4101,'Verweis Belegart'!$A$2:$B$9,2,FALSE))</f>
        <v>Hardware</v>
      </c>
      <c r="AL4101" s="14" t="str">
        <f t="shared" si="584"/>
        <v>Nein</v>
      </c>
      <c r="AM4101" s="14" t="str">
        <f t="shared" si="580"/>
        <v>Positiv</v>
      </c>
    </row>
    <row r="4102" spans="1:39" ht="17.25" customHeight="1" x14ac:dyDescent="0.35">
      <c r="A4102" s="17">
        <v>14573158</v>
      </c>
      <c r="B4102" s="2" t="s">
        <v>2380</v>
      </c>
      <c r="C4102" s="1">
        <v>2025001</v>
      </c>
      <c r="D4102" s="1">
        <v>2001059</v>
      </c>
      <c r="E4102" s="2" t="s">
        <v>34</v>
      </c>
      <c r="F4102" s="2" t="s">
        <v>35</v>
      </c>
      <c r="G4102" s="2" t="s">
        <v>66</v>
      </c>
      <c r="H4102" s="2" t="s">
        <v>258</v>
      </c>
      <c r="I4102" s="2" t="s">
        <v>259</v>
      </c>
      <c r="J4102" s="2" t="s">
        <v>103</v>
      </c>
      <c r="K4102" s="2" t="s">
        <v>550</v>
      </c>
      <c r="L4102" s="2" t="s">
        <v>650</v>
      </c>
      <c r="M4102" s="2" t="s">
        <v>651</v>
      </c>
      <c r="N4102" s="2" t="s">
        <v>652</v>
      </c>
      <c r="O4102" s="3">
        <v>1</v>
      </c>
      <c r="P4102" s="3">
        <v>202</v>
      </c>
      <c r="Q4102" s="3">
        <v>209</v>
      </c>
      <c r="R4102" s="3">
        <v>209</v>
      </c>
      <c r="S4102" s="3">
        <v>7</v>
      </c>
      <c r="T4102" s="3">
        <v>7</v>
      </c>
      <c r="U4102" s="3">
        <v>3.34</v>
      </c>
      <c r="V4102" s="2" t="s">
        <v>145</v>
      </c>
      <c r="W4102" s="2" t="s">
        <v>146</v>
      </c>
      <c r="X4102" s="2" t="s">
        <v>72</v>
      </c>
      <c r="Y4102" s="19" t="str">
        <f>VLOOKUP(G4102,'Verweis Kd-Gruppe'!$A$2:$B$8,2,FALSE)</f>
        <v>EXP</v>
      </c>
      <c r="Z4102" s="19" t="str">
        <f>VLOOKUP(J4102,'Verweis Art-Gruppe'!$A$2:$B$15,2,FALSE)</f>
        <v>Geräte</v>
      </c>
      <c r="AA4102" s="19" t="str">
        <f>VLOOKUP(W4102,'Verweis Vertreter'!$A$2:$B$24,2,FALSE)</f>
        <v>Muhsin Yortanli</v>
      </c>
      <c r="AB4102" s="12">
        <f t="shared" si="576"/>
        <v>1</v>
      </c>
      <c r="AC4102" s="12">
        <f t="shared" si="581"/>
        <v>202</v>
      </c>
      <c r="AD4102" s="12">
        <f t="shared" si="582"/>
        <v>209</v>
      </c>
      <c r="AE4102" s="12">
        <f t="shared" si="577"/>
        <v>209</v>
      </c>
      <c r="AF4102" s="12">
        <f t="shared" si="578"/>
        <v>7</v>
      </c>
      <c r="AG4102" s="12">
        <f t="shared" si="579"/>
        <v>7</v>
      </c>
      <c r="AH4102" s="9">
        <f t="shared" si="583"/>
        <v>3.3492822966507178E-2</v>
      </c>
      <c r="AI4102" s="14">
        <f>VLOOKUP(E4102,'Verweis Faktor'!$A:$B,2,FALSE)</f>
        <v>1</v>
      </c>
      <c r="AJ4102" s="14"/>
      <c r="AK4102" s="14" t="str">
        <f>IF(AL4102="Ja","Versandkosten",VLOOKUP(E4102,'Verweis Belegart'!$A$2:$B$9,2,FALSE))</f>
        <v>Hardware</v>
      </c>
      <c r="AL4102" s="14" t="str">
        <f t="shared" si="584"/>
        <v>Nein</v>
      </c>
      <c r="AM4102" s="14" t="str">
        <f t="shared" si="580"/>
        <v>Positiv</v>
      </c>
    </row>
    <row r="4103" spans="1:39" ht="17.25" customHeight="1" x14ac:dyDescent="0.35">
      <c r="A4103" s="17">
        <v>14573158</v>
      </c>
      <c r="B4103" s="2" t="s">
        <v>2380</v>
      </c>
      <c r="C4103" s="1">
        <v>2025001</v>
      </c>
      <c r="D4103" s="1">
        <v>2001059</v>
      </c>
      <c r="E4103" s="2" t="s">
        <v>34</v>
      </c>
      <c r="F4103" s="2" t="s">
        <v>35</v>
      </c>
      <c r="G4103" s="2" t="s">
        <v>66</v>
      </c>
      <c r="H4103" s="2" t="s">
        <v>258</v>
      </c>
      <c r="I4103" s="2" t="s">
        <v>259</v>
      </c>
      <c r="J4103" s="2" t="s">
        <v>103</v>
      </c>
      <c r="K4103" s="2" t="s">
        <v>1216</v>
      </c>
      <c r="L4103" s="2" t="s">
        <v>1725</v>
      </c>
      <c r="M4103" s="2" t="s">
        <v>1726</v>
      </c>
      <c r="N4103" s="2" t="s">
        <v>139</v>
      </c>
      <c r="O4103" s="3">
        <v>1</v>
      </c>
      <c r="P4103" s="3">
        <v>699.95960000000002</v>
      </c>
      <c r="Q4103" s="3">
        <v>715</v>
      </c>
      <c r="R4103" s="3">
        <v>715</v>
      </c>
      <c r="S4103" s="3">
        <v>15.0404</v>
      </c>
      <c r="T4103" s="3">
        <v>15.04</v>
      </c>
      <c r="U4103" s="3">
        <v>2.1</v>
      </c>
      <c r="V4103" s="2" t="s">
        <v>145</v>
      </c>
      <c r="W4103" s="2" t="s">
        <v>146</v>
      </c>
      <c r="X4103" s="2" t="s">
        <v>72</v>
      </c>
      <c r="Y4103" s="19" t="str">
        <f>VLOOKUP(G4103,'Verweis Kd-Gruppe'!$A$2:$B$8,2,FALSE)</f>
        <v>EXP</v>
      </c>
      <c r="Z4103" s="19" t="str">
        <f>VLOOKUP(J4103,'Verweis Art-Gruppe'!$A$2:$B$15,2,FALSE)</f>
        <v>Geräte</v>
      </c>
      <c r="AA4103" s="19" t="str">
        <f>VLOOKUP(W4103,'Verweis Vertreter'!$A$2:$B$24,2,FALSE)</f>
        <v>Muhsin Yortanli</v>
      </c>
      <c r="AB4103" s="12">
        <f t="shared" si="576"/>
        <v>1</v>
      </c>
      <c r="AC4103" s="12">
        <f t="shared" si="581"/>
        <v>699.95960000000002</v>
      </c>
      <c r="AD4103" s="12">
        <f t="shared" si="582"/>
        <v>715</v>
      </c>
      <c r="AE4103" s="12">
        <f t="shared" si="577"/>
        <v>715</v>
      </c>
      <c r="AF4103" s="12">
        <f t="shared" si="578"/>
        <v>15.0404</v>
      </c>
      <c r="AG4103" s="12">
        <f t="shared" si="579"/>
        <v>15.04</v>
      </c>
      <c r="AH4103" s="9">
        <f t="shared" si="583"/>
        <v>2.1034965034965034E-2</v>
      </c>
      <c r="AI4103" s="14">
        <f>VLOOKUP(E4103,'Verweis Faktor'!$A:$B,2,FALSE)</f>
        <v>1</v>
      </c>
      <c r="AJ4103" s="14"/>
      <c r="AK4103" s="14" t="str">
        <f>IF(AL4103="Ja","Versandkosten",VLOOKUP(E4103,'Verweis Belegart'!$A$2:$B$9,2,FALSE))</f>
        <v>Hardware</v>
      </c>
      <c r="AL4103" s="14" t="str">
        <f t="shared" si="584"/>
        <v>Nein</v>
      </c>
      <c r="AM4103" s="14" t="str">
        <f t="shared" si="580"/>
        <v>Positiv</v>
      </c>
    </row>
    <row r="4104" spans="1:39" ht="17.25" customHeight="1" x14ac:dyDescent="0.35">
      <c r="A4104" s="17">
        <v>14573158</v>
      </c>
      <c r="B4104" s="2" t="s">
        <v>2380</v>
      </c>
      <c r="C4104" s="1">
        <v>2025001</v>
      </c>
      <c r="D4104" s="1">
        <v>2001059</v>
      </c>
      <c r="E4104" s="2" t="s">
        <v>34</v>
      </c>
      <c r="F4104" s="2" t="s">
        <v>35</v>
      </c>
      <c r="G4104" s="2" t="s">
        <v>66</v>
      </c>
      <c r="H4104" s="2" t="s">
        <v>258</v>
      </c>
      <c r="I4104" s="2" t="s">
        <v>259</v>
      </c>
      <c r="J4104" s="2" t="s">
        <v>103</v>
      </c>
      <c r="K4104" s="2" t="s">
        <v>1217</v>
      </c>
      <c r="L4104" s="2" t="s">
        <v>1395</v>
      </c>
      <c r="M4104" s="2" t="s">
        <v>1396</v>
      </c>
      <c r="N4104" s="2" t="s">
        <v>618</v>
      </c>
      <c r="O4104" s="3">
        <v>1</v>
      </c>
      <c r="P4104" s="3">
        <v>485</v>
      </c>
      <c r="Q4104" s="3">
        <v>499</v>
      </c>
      <c r="R4104" s="3">
        <v>499</v>
      </c>
      <c r="S4104" s="3">
        <v>14</v>
      </c>
      <c r="T4104" s="3">
        <v>14</v>
      </c>
      <c r="U4104" s="3">
        <v>2.8</v>
      </c>
      <c r="V4104" s="2" t="s">
        <v>145</v>
      </c>
      <c r="W4104" s="2" t="s">
        <v>146</v>
      </c>
      <c r="X4104" s="2" t="s">
        <v>72</v>
      </c>
      <c r="Y4104" s="19" t="str">
        <f>VLOOKUP(G4104,'Verweis Kd-Gruppe'!$A$2:$B$8,2,FALSE)</f>
        <v>EXP</v>
      </c>
      <c r="Z4104" s="19" t="str">
        <f>VLOOKUP(J4104,'Verweis Art-Gruppe'!$A$2:$B$15,2,FALSE)</f>
        <v>Geräte</v>
      </c>
      <c r="AA4104" s="19" t="str">
        <f>VLOOKUP(W4104,'Verweis Vertreter'!$A$2:$B$24,2,FALSE)</f>
        <v>Muhsin Yortanli</v>
      </c>
      <c r="AB4104" s="12">
        <f t="shared" si="576"/>
        <v>1</v>
      </c>
      <c r="AC4104" s="12">
        <f t="shared" si="581"/>
        <v>485</v>
      </c>
      <c r="AD4104" s="12">
        <f t="shared" si="582"/>
        <v>499</v>
      </c>
      <c r="AE4104" s="12">
        <f t="shared" si="577"/>
        <v>499</v>
      </c>
      <c r="AF4104" s="12">
        <f t="shared" si="578"/>
        <v>14</v>
      </c>
      <c r="AG4104" s="12">
        <f t="shared" si="579"/>
        <v>14</v>
      </c>
      <c r="AH4104" s="9">
        <f t="shared" si="583"/>
        <v>2.8056112224448898E-2</v>
      </c>
      <c r="AI4104" s="14">
        <f>VLOOKUP(E4104,'Verweis Faktor'!$A:$B,2,FALSE)</f>
        <v>1</v>
      </c>
      <c r="AJ4104" s="14"/>
      <c r="AK4104" s="14" t="str">
        <f>IF(AL4104="Ja","Versandkosten",VLOOKUP(E4104,'Verweis Belegart'!$A$2:$B$9,2,FALSE))</f>
        <v>Hardware</v>
      </c>
      <c r="AL4104" s="14" t="str">
        <f t="shared" si="584"/>
        <v>Nein</v>
      </c>
      <c r="AM4104" s="14" t="str">
        <f t="shared" si="580"/>
        <v>Positiv</v>
      </c>
    </row>
    <row r="4105" spans="1:39" ht="17.25" customHeight="1" x14ac:dyDescent="0.35">
      <c r="A4105" s="17">
        <v>14573158</v>
      </c>
      <c r="B4105" s="2" t="s">
        <v>2380</v>
      </c>
      <c r="C4105" s="1">
        <v>2025001</v>
      </c>
      <c r="D4105" s="1">
        <v>2001059</v>
      </c>
      <c r="E4105" s="2" t="s">
        <v>34</v>
      </c>
      <c r="F4105" s="2" t="s">
        <v>35</v>
      </c>
      <c r="G4105" s="2" t="s">
        <v>66</v>
      </c>
      <c r="H4105" s="2" t="s">
        <v>258</v>
      </c>
      <c r="I4105" s="2" t="s">
        <v>259</v>
      </c>
      <c r="J4105" s="2" t="s">
        <v>103</v>
      </c>
      <c r="K4105" s="2" t="s">
        <v>1218</v>
      </c>
      <c r="L4105" s="2" t="s">
        <v>1395</v>
      </c>
      <c r="M4105" s="2" t="s">
        <v>1396</v>
      </c>
      <c r="N4105" s="2" t="s">
        <v>618</v>
      </c>
      <c r="O4105" s="3">
        <v>1</v>
      </c>
      <c r="P4105" s="3">
        <v>485</v>
      </c>
      <c r="Q4105" s="3">
        <v>499</v>
      </c>
      <c r="R4105" s="3">
        <v>499</v>
      </c>
      <c r="S4105" s="3">
        <v>14</v>
      </c>
      <c r="T4105" s="3">
        <v>14</v>
      </c>
      <c r="U4105" s="3">
        <v>2.8</v>
      </c>
      <c r="V4105" s="2" t="s">
        <v>145</v>
      </c>
      <c r="W4105" s="2" t="s">
        <v>146</v>
      </c>
      <c r="X4105" s="2" t="s">
        <v>72</v>
      </c>
      <c r="Y4105" s="19" t="str">
        <f>VLOOKUP(G4105,'Verweis Kd-Gruppe'!$A$2:$B$8,2,FALSE)</f>
        <v>EXP</v>
      </c>
      <c r="Z4105" s="19" t="str">
        <f>VLOOKUP(J4105,'Verweis Art-Gruppe'!$A$2:$B$15,2,FALSE)</f>
        <v>Geräte</v>
      </c>
      <c r="AA4105" s="19" t="str">
        <f>VLOOKUP(W4105,'Verweis Vertreter'!$A$2:$B$24,2,FALSE)</f>
        <v>Muhsin Yortanli</v>
      </c>
      <c r="AB4105" s="12">
        <f t="shared" si="576"/>
        <v>1</v>
      </c>
      <c r="AC4105" s="12">
        <f t="shared" si="581"/>
        <v>485</v>
      </c>
      <c r="AD4105" s="12">
        <f t="shared" si="582"/>
        <v>499</v>
      </c>
      <c r="AE4105" s="12">
        <f t="shared" si="577"/>
        <v>499</v>
      </c>
      <c r="AF4105" s="12">
        <f t="shared" si="578"/>
        <v>14</v>
      </c>
      <c r="AG4105" s="12">
        <f t="shared" si="579"/>
        <v>14</v>
      </c>
      <c r="AH4105" s="9">
        <f t="shared" si="583"/>
        <v>2.8056112224448898E-2</v>
      </c>
      <c r="AI4105" s="14">
        <f>VLOOKUP(E4105,'Verweis Faktor'!$A:$B,2,FALSE)</f>
        <v>1</v>
      </c>
      <c r="AJ4105" s="14"/>
      <c r="AK4105" s="14" t="str">
        <f>IF(AL4105="Ja","Versandkosten",VLOOKUP(E4105,'Verweis Belegart'!$A$2:$B$9,2,FALSE))</f>
        <v>Hardware</v>
      </c>
      <c r="AL4105" s="14" t="str">
        <f t="shared" si="584"/>
        <v>Nein</v>
      </c>
      <c r="AM4105" s="14" t="str">
        <f t="shared" si="580"/>
        <v>Positiv</v>
      </c>
    </row>
    <row r="4106" spans="1:39" ht="17.25" customHeight="1" x14ac:dyDescent="0.35">
      <c r="A4106" s="17">
        <v>14574179</v>
      </c>
      <c r="B4106" s="2" t="s">
        <v>2380</v>
      </c>
      <c r="C4106" s="1">
        <v>2025001</v>
      </c>
      <c r="D4106" s="1">
        <v>2001060</v>
      </c>
      <c r="E4106" s="2" t="s">
        <v>34</v>
      </c>
      <c r="F4106" s="2" t="s">
        <v>53</v>
      </c>
      <c r="G4106" s="2" t="s">
        <v>36</v>
      </c>
      <c r="H4106" s="2" t="s">
        <v>1202</v>
      </c>
      <c r="I4106" s="2" t="s">
        <v>1203</v>
      </c>
      <c r="J4106" s="2" t="s">
        <v>2791</v>
      </c>
      <c r="K4106" s="2" t="s">
        <v>28</v>
      </c>
      <c r="L4106" s="2" t="s">
        <v>249</v>
      </c>
      <c r="M4106" s="2" t="s">
        <v>250</v>
      </c>
      <c r="N4106" s="2" t="s">
        <v>122</v>
      </c>
      <c r="O4106" s="3">
        <v>1</v>
      </c>
      <c r="P4106" s="3">
        <v>0</v>
      </c>
      <c r="Q4106" s="3">
        <v>4.9000000000000004</v>
      </c>
      <c r="R4106" s="3">
        <v>4.9000000000000004</v>
      </c>
      <c r="S4106" s="3">
        <v>4.9000000000000004</v>
      </c>
      <c r="T4106" s="3">
        <v>4.9000000000000004</v>
      </c>
      <c r="U4106" s="3"/>
      <c r="V4106" s="2" t="s">
        <v>42</v>
      </c>
      <c r="W4106" s="2" t="s">
        <v>43</v>
      </c>
      <c r="X4106" s="2" t="s">
        <v>59</v>
      </c>
      <c r="Y4106" s="19" t="str">
        <f>VLOOKUP(G4106,'Verweis Kd-Gruppe'!$A$2:$B$8,2,FALSE)</f>
        <v>GRK</v>
      </c>
      <c r="Z4106" s="19" t="str">
        <f>VLOOKUP(J4106,'Verweis Art-Gruppe'!$A$2:$B$15,2,FALSE)</f>
        <v>Sonstige</v>
      </c>
      <c r="AA4106" s="19" t="str">
        <f>VLOOKUP(W4106,'Verweis Vertreter'!$A$2:$B$24,2,FALSE)</f>
        <v>Sebastian Faber</v>
      </c>
      <c r="AB4106" s="12">
        <f t="shared" si="576"/>
        <v>1</v>
      </c>
      <c r="AC4106" s="12">
        <f t="shared" si="581"/>
        <v>0</v>
      </c>
      <c r="AD4106" s="12">
        <f t="shared" si="582"/>
        <v>4.9000000000000004</v>
      </c>
      <c r="AE4106" s="12">
        <f t="shared" si="577"/>
        <v>4.9000000000000004</v>
      </c>
      <c r="AF4106" s="12">
        <f t="shared" si="578"/>
        <v>4.9000000000000004</v>
      </c>
      <c r="AG4106" s="12">
        <f t="shared" si="579"/>
        <v>4.9000000000000004</v>
      </c>
      <c r="AH4106" s="9">
        <f t="shared" si="583"/>
        <v>1</v>
      </c>
      <c r="AI4106" s="14">
        <f>VLOOKUP(E4106,'Verweis Faktor'!$A:$B,2,FALSE)</f>
        <v>1</v>
      </c>
      <c r="AJ4106" s="14"/>
      <c r="AK4106" s="14" t="str">
        <f>IF(AL4106="Ja","Versandkosten",VLOOKUP(E4106,'Verweis Belegart'!$A$2:$B$9,2,FALSE))</f>
        <v>Versandkosten</v>
      </c>
      <c r="AL4106" s="14" t="str">
        <f t="shared" si="584"/>
        <v>Ja</v>
      </c>
      <c r="AM4106" s="14" t="str">
        <f t="shared" si="580"/>
        <v>Positiv</v>
      </c>
    </row>
    <row r="4107" spans="1:39" ht="17.25" customHeight="1" x14ac:dyDescent="0.35">
      <c r="A4107" s="17">
        <v>14574179</v>
      </c>
      <c r="B4107" s="2" t="s">
        <v>2380</v>
      </c>
      <c r="C4107" s="1">
        <v>2025001</v>
      </c>
      <c r="D4107" s="1">
        <v>2001060</v>
      </c>
      <c r="E4107" s="2" t="s">
        <v>34</v>
      </c>
      <c r="F4107" s="2" t="s">
        <v>53</v>
      </c>
      <c r="G4107" s="2" t="s">
        <v>36</v>
      </c>
      <c r="H4107" s="2" t="s">
        <v>1202</v>
      </c>
      <c r="I4107" s="2" t="s">
        <v>1203</v>
      </c>
      <c r="J4107" s="2" t="s">
        <v>304</v>
      </c>
      <c r="K4107" s="2" t="s">
        <v>45</v>
      </c>
      <c r="L4107" s="2" t="s">
        <v>2000</v>
      </c>
      <c r="M4107" s="2" t="s">
        <v>2001</v>
      </c>
      <c r="N4107" s="2" t="s">
        <v>2002</v>
      </c>
      <c r="O4107" s="3">
        <v>1</v>
      </c>
      <c r="P4107" s="3">
        <v>105.3721</v>
      </c>
      <c r="Q4107" s="3">
        <v>120</v>
      </c>
      <c r="R4107" s="3">
        <v>120</v>
      </c>
      <c r="S4107" s="3">
        <v>14.6279</v>
      </c>
      <c r="T4107" s="3">
        <v>14.63</v>
      </c>
      <c r="U4107" s="3">
        <v>12.18</v>
      </c>
      <c r="V4107" s="2" t="s">
        <v>42</v>
      </c>
      <c r="W4107" s="2" t="s">
        <v>43</v>
      </c>
      <c r="X4107" s="2" t="s">
        <v>59</v>
      </c>
      <c r="Y4107" s="19" t="str">
        <f>VLOOKUP(G4107,'Verweis Kd-Gruppe'!$A$2:$B$8,2,FALSE)</f>
        <v>GRK</v>
      </c>
      <c r="Z4107" s="19" t="str">
        <f>VLOOKUP(J4107,'Verweis Art-Gruppe'!$A$2:$B$15,2,FALSE)</f>
        <v>Zubehör</v>
      </c>
      <c r="AA4107" s="19" t="str">
        <f>VLOOKUP(W4107,'Verweis Vertreter'!$A$2:$B$24,2,FALSE)</f>
        <v>Sebastian Faber</v>
      </c>
      <c r="AB4107" s="12">
        <f t="shared" si="576"/>
        <v>1</v>
      </c>
      <c r="AC4107" s="12">
        <f t="shared" si="581"/>
        <v>105.3721</v>
      </c>
      <c r="AD4107" s="12">
        <f t="shared" si="582"/>
        <v>120</v>
      </c>
      <c r="AE4107" s="12">
        <f t="shared" si="577"/>
        <v>120</v>
      </c>
      <c r="AF4107" s="12">
        <f t="shared" si="578"/>
        <v>14.6279</v>
      </c>
      <c r="AG4107" s="12">
        <f t="shared" si="579"/>
        <v>14.63</v>
      </c>
      <c r="AH4107" s="9">
        <f t="shared" si="583"/>
        <v>0.12191666666666667</v>
      </c>
      <c r="AI4107" s="14">
        <f>VLOOKUP(E4107,'Verweis Faktor'!$A:$B,2,FALSE)</f>
        <v>1</v>
      </c>
      <c r="AJ4107" s="14"/>
      <c r="AK4107" s="14" t="str">
        <f>IF(AL4107="Ja","Versandkosten",VLOOKUP(E4107,'Verweis Belegart'!$A$2:$B$9,2,FALSE))</f>
        <v>Hardware</v>
      </c>
      <c r="AL4107" s="14" t="str">
        <f t="shared" si="584"/>
        <v>Nein</v>
      </c>
      <c r="AM4107" s="14" t="str">
        <f t="shared" si="580"/>
        <v>Positiv</v>
      </c>
    </row>
    <row r="4108" spans="1:39" ht="17.25" customHeight="1" x14ac:dyDescent="0.35">
      <c r="A4108" s="17">
        <v>14574179</v>
      </c>
      <c r="B4108" s="2" t="s">
        <v>2380</v>
      </c>
      <c r="C4108" s="1">
        <v>2025001</v>
      </c>
      <c r="D4108" s="1">
        <v>2001060</v>
      </c>
      <c r="E4108" s="2" t="s">
        <v>34</v>
      </c>
      <c r="F4108" s="2" t="s">
        <v>53</v>
      </c>
      <c r="G4108" s="2" t="s">
        <v>36</v>
      </c>
      <c r="H4108" s="2" t="s">
        <v>1202</v>
      </c>
      <c r="I4108" s="2" t="s">
        <v>1203</v>
      </c>
      <c r="J4108" s="2" t="s">
        <v>103</v>
      </c>
      <c r="K4108" s="2" t="s">
        <v>49</v>
      </c>
      <c r="L4108" s="2" t="s">
        <v>1324</v>
      </c>
      <c r="M4108" s="2" t="s">
        <v>1325</v>
      </c>
      <c r="N4108" s="2" t="s">
        <v>515</v>
      </c>
      <c r="O4108" s="3">
        <v>2</v>
      </c>
      <c r="P4108" s="3">
        <v>86</v>
      </c>
      <c r="Q4108" s="3">
        <v>89</v>
      </c>
      <c r="R4108" s="3">
        <v>178</v>
      </c>
      <c r="S4108" s="3">
        <v>3</v>
      </c>
      <c r="T4108" s="3">
        <v>6</v>
      </c>
      <c r="U4108" s="3">
        <v>3.37</v>
      </c>
      <c r="V4108" s="2" t="s">
        <v>42</v>
      </c>
      <c r="W4108" s="2" t="s">
        <v>43</v>
      </c>
      <c r="X4108" s="2" t="s">
        <v>59</v>
      </c>
      <c r="Y4108" s="19" t="str">
        <f>VLOOKUP(G4108,'Verweis Kd-Gruppe'!$A$2:$B$8,2,FALSE)</f>
        <v>GRK</v>
      </c>
      <c r="Z4108" s="19" t="str">
        <f>VLOOKUP(J4108,'Verweis Art-Gruppe'!$A$2:$B$15,2,FALSE)</f>
        <v>Geräte</v>
      </c>
      <c r="AA4108" s="19" t="str">
        <f>VLOOKUP(W4108,'Verweis Vertreter'!$A$2:$B$24,2,FALSE)</f>
        <v>Sebastian Faber</v>
      </c>
      <c r="AB4108" s="12">
        <f t="shared" si="576"/>
        <v>2</v>
      </c>
      <c r="AC4108" s="12">
        <f t="shared" si="581"/>
        <v>86</v>
      </c>
      <c r="AD4108" s="12">
        <f t="shared" si="582"/>
        <v>89</v>
      </c>
      <c r="AE4108" s="12">
        <f t="shared" si="577"/>
        <v>178</v>
      </c>
      <c r="AF4108" s="12">
        <f t="shared" si="578"/>
        <v>3</v>
      </c>
      <c r="AG4108" s="12">
        <f t="shared" si="579"/>
        <v>6</v>
      </c>
      <c r="AH4108" s="9">
        <f t="shared" si="583"/>
        <v>3.3707865168539325E-2</v>
      </c>
      <c r="AI4108" s="14">
        <f>VLOOKUP(E4108,'Verweis Faktor'!$A:$B,2,FALSE)</f>
        <v>1</v>
      </c>
      <c r="AJ4108" s="14"/>
      <c r="AK4108" s="14" t="str">
        <f>IF(AL4108="Ja","Versandkosten",VLOOKUP(E4108,'Verweis Belegart'!$A$2:$B$9,2,FALSE))</f>
        <v>Hardware</v>
      </c>
      <c r="AL4108" s="14" t="str">
        <f t="shared" si="584"/>
        <v>Nein</v>
      </c>
      <c r="AM4108" s="14" t="str">
        <f t="shared" si="580"/>
        <v>Positiv</v>
      </c>
    </row>
    <row r="4109" spans="1:39" ht="17.25" customHeight="1" x14ac:dyDescent="0.35">
      <c r="A4109" s="17">
        <v>14574179</v>
      </c>
      <c r="B4109" s="2" t="s">
        <v>2380</v>
      </c>
      <c r="C4109" s="1">
        <v>2025001</v>
      </c>
      <c r="D4109" s="1">
        <v>2001060</v>
      </c>
      <c r="E4109" s="2" t="s">
        <v>34</v>
      </c>
      <c r="F4109" s="2" t="s">
        <v>53</v>
      </c>
      <c r="G4109" s="2" t="s">
        <v>36</v>
      </c>
      <c r="H4109" s="2" t="s">
        <v>1202</v>
      </c>
      <c r="I4109" s="2" t="s">
        <v>1203</v>
      </c>
      <c r="J4109" s="2" t="s">
        <v>304</v>
      </c>
      <c r="K4109" s="2" t="s">
        <v>79</v>
      </c>
      <c r="L4109" s="2" t="s">
        <v>2391</v>
      </c>
      <c r="M4109" s="2" t="s">
        <v>2392</v>
      </c>
      <c r="N4109" s="2" t="s">
        <v>2393</v>
      </c>
      <c r="O4109" s="3">
        <v>1</v>
      </c>
      <c r="P4109" s="3">
        <v>115.7</v>
      </c>
      <c r="Q4109" s="3">
        <v>140</v>
      </c>
      <c r="R4109" s="3">
        <v>140</v>
      </c>
      <c r="S4109" s="3">
        <v>24.3</v>
      </c>
      <c r="T4109" s="3">
        <v>24.3</v>
      </c>
      <c r="U4109" s="3">
        <v>17.350000000000001</v>
      </c>
      <c r="V4109" s="2" t="s">
        <v>42</v>
      </c>
      <c r="W4109" s="2" t="s">
        <v>43</v>
      </c>
      <c r="X4109" s="2" t="s">
        <v>59</v>
      </c>
      <c r="Y4109" s="19" t="str">
        <f>VLOOKUP(G4109,'Verweis Kd-Gruppe'!$A$2:$B$8,2,FALSE)</f>
        <v>GRK</v>
      </c>
      <c r="Z4109" s="19" t="str">
        <f>VLOOKUP(J4109,'Verweis Art-Gruppe'!$A$2:$B$15,2,FALSE)</f>
        <v>Zubehör</v>
      </c>
      <c r="AA4109" s="19" t="str">
        <f>VLOOKUP(W4109,'Verweis Vertreter'!$A$2:$B$24,2,FALSE)</f>
        <v>Sebastian Faber</v>
      </c>
      <c r="AB4109" s="12">
        <f t="shared" si="576"/>
        <v>1</v>
      </c>
      <c r="AC4109" s="12">
        <f t="shared" si="581"/>
        <v>115.7</v>
      </c>
      <c r="AD4109" s="12">
        <f t="shared" si="582"/>
        <v>140</v>
      </c>
      <c r="AE4109" s="12">
        <f t="shared" si="577"/>
        <v>140</v>
      </c>
      <c r="AF4109" s="12">
        <f t="shared" si="578"/>
        <v>24.3</v>
      </c>
      <c r="AG4109" s="12">
        <f t="shared" si="579"/>
        <v>24.3</v>
      </c>
      <c r="AH4109" s="9">
        <f t="shared" si="583"/>
        <v>0.17357142857142857</v>
      </c>
      <c r="AI4109" s="14">
        <f>VLOOKUP(E4109,'Verweis Faktor'!$A:$B,2,FALSE)</f>
        <v>1</v>
      </c>
      <c r="AJ4109" s="14"/>
      <c r="AK4109" s="14" t="str">
        <f>IF(AL4109="Ja","Versandkosten",VLOOKUP(E4109,'Verweis Belegart'!$A$2:$B$9,2,FALSE))</f>
        <v>Hardware</v>
      </c>
      <c r="AL4109" s="14" t="str">
        <f t="shared" si="584"/>
        <v>Nein</v>
      </c>
      <c r="AM4109" s="14" t="str">
        <f t="shared" si="580"/>
        <v>Positiv</v>
      </c>
    </row>
    <row r="4110" spans="1:39" ht="17.25" customHeight="1" x14ac:dyDescent="0.35">
      <c r="A4110" s="17">
        <v>14573500</v>
      </c>
      <c r="B4110" s="2" t="s">
        <v>2380</v>
      </c>
      <c r="C4110" s="1">
        <v>2025001</v>
      </c>
      <c r="D4110" s="1">
        <v>2001061</v>
      </c>
      <c r="E4110" s="2" t="s">
        <v>34</v>
      </c>
      <c r="F4110" s="2" t="s">
        <v>53</v>
      </c>
      <c r="G4110" s="2" t="s">
        <v>25</v>
      </c>
      <c r="H4110" s="2" t="s">
        <v>729</v>
      </c>
      <c r="I4110" s="2" t="s">
        <v>730</v>
      </c>
      <c r="J4110" s="2" t="s">
        <v>103</v>
      </c>
      <c r="K4110" s="2" t="s">
        <v>28</v>
      </c>
      <c r="L4110" s="2" t="s">
        <v>1307</v>
      </c>
      <c r="M4110" s="2" t="s">
        <v>1308</v>
      </c>
      <c r="N4110" s="2" t="s">
        <v>274</v>
      </c>
      <c r="O4110" s="3">
        <v>1</v>
      </c>
      <c r="P4110" s="3">
        <v>1082.098</v>
      </c>
      <c r="Q4110" s="3">
        <v>1135</v>
      </c>
      <c r="R4110" s="3">
        <v>1135</v>
      </c>
      <c r="S4110" s="3">
        <v>52.902000000000001</v>
      </c>
      <c r="T4110" s="3">
        <v>52.9</v>
      </c>
      <c r="U4110" s="3">
        <v>4.66</v>
      </c>
      <c r="V4110" s="2" t="s">
        <v>697</v>
      </c>
      <c r="W4110" s="2" t="s">
        <v>698</v>
      </c>
      <c r="X4110" s="2" t="s">
        <v>699</v>
      </c>
      <c r="Y4110" s="19" t="str">
        <f>VLOOKUP(G4110,'Verweis Kd-Gruppe'!$A$2:$B$8,2,FALSE)</f>
        <v>FHK</v>
      </c>
      <c r="Z4110" s="19" t="str">
        <f>VLOOKUP(J4110,'Verweis Art-Gruppe'!$A$2:$B$15,2,FALSE)</f>
        <v>Geräte</v>
      </c>
      <c r="AA4110" s="19" t="str">
        <f>VLOOKUP(W4110,'Verweis Vertreter'!$A$2:$B$24,2,FALSE)</f>
        <v>Zentrale</v>
      </c>
      <c r="AB4110" s="12">
        <f t="shared" si="576"/>
        <v>1</v>
      </c>
      <c r="AC4110" s="12">
        <f t="shared" si="581"/>
        <v>1082.098</v>
      </c>
      <c r="AD4110" s="12">
        <f t="shared" si="582"/>
        <v>1135</v>
      </c>
      <c r="AE4110" s="12">
        <f t="shared" si="577"/>
        <v>1135</v>
      </c>
      <c r="AF4110" s="12">
        <f t="shared" si="578"/>
        <v>52.902000000000001</v>
      </c>
      <c r="AG4110" s="12">
        <f t="shared" si="579"/>
        <v>52.9</v>
      </c>
      <c r="AH4110" s="9">
        <f t="shared" si="583"/>
        <v>4.6607929515418499E-2</v>
      </c>
      <c r="AI4110" s="14">
        <f>VLOOKUP(E4110,'Verweis Faktor'!$A:$B,2,FALSE)</f>
        <v>1</v>
      </c>
      <c r="AJ4110" s="14"/>
      <c r="AK4110" s="14" t="str">
        <f>IF(AL4110="Ja","Versandkosten",VLOOKUP(E4110,'Verweis Belegart'!$A$2:$B$9,2,FALSE))</f>
        <v>Hardware</v>
      </c>
      <c r="AL4110" s="14" t="str">
        <f t="shared" si="584"/>
        <v>Nein</v>
      </c>
      <c r="AM4110" s="14" t="str">
        <f t="shared" si="580"/>
        <v>Positiv</v>
      </c>
    </row>
    <row r="4111" spans="1:39" ht="17.25" customHeight="1" x14ac:dyDescent="0.35">
      <c r="A4111" s="17">
        <v>14573581</v>
      </c>
      <c r="B4111" s="2" t="s">
        <v>2380</v>
      </c>
      <c r="C4111" s="1">
        <v>2025001</v>
      </c>
      <c r="D4111" s="1">
        <v>2001062</v>
      </c>
      <c r="E4111" s="2" t="s">
        <v>34</v>
      </c>
      <c r="F4111" s="2" t="s">
        <v>53</v>
      </c>
      <c r="G4111" s="2" t="s">
        <v>25</v>
      </c>
      <c r="H4111" s="2" t="s">
        <v>729</v>
      </c>
      <c r="I4111" s="2" t="s">
        <v>730</v>
      </c>
      <c r="J4111" s="2" t="s">
        <v>103</v>
      </c>
      <c r="K4111" s="2" t="s">
        <v>28</v>
      </c>
      <c r="L4111" s="2" t="s">
        <v>1200</v>
      </c>
      <c r="M4111" s="2" t="s">
        <v>1201</v>
      </c>
      <c r="N4111" s="2" t="s">
        <v>262</v>
      </c>
      <c r="O4111" s="3">
        <v>1</v>
      </c>
      <c r="P4111" s="3">
        <v>990.39639999999997</v>
      </c>
      <c r="Q4111" s="3">
        <v>1025</v>
      </c>
      <c r="R4111" s="3">
        <v>1025</v>
      </c>
      <c r="S4111" s="3">
        <v>34.6036</v>
      </c>
      <c r="T4111" s="3">
        <v>34.6</v>
      </c>
      <c r="U4111" s="3">
        <v>3.37</v>
      </c>
      <c r="V4111" s="2" t="s">
        <v>697</v>
      </c>
      <c r="W4111" s="2" t="s">
        <v>698</v>
      </c>
      <c r="X4111" s="2" t="s">
        <v>699</v>
      </c>
      <c r="Y4111" s="19" t="str">
        <f>VLOOKUP(G4111,'Verweis Kd-Gruppe'!$A$2:$B$8,2,FALSE)</f>
        <v>FHK</v>
      </c>
      <c r="Z4111" s="19" t="str">
        <f>VLOOKUP(J4111,'Verweis Art-Gruppe'!$A$2:$B$15,2,FALSE)</f>
        <v>Geräte</v>
      </c>
      <c r="AA4111" s="19" t="str">
        <f>VLOOKUP(W4111,'Verweis Vertreter'!$A$2:$B$24,2,FALSE)</f>
        <v>Zentrale</v>
      </c>
      <c r="AB4111" s="12">
        <f t="shared" si="576"/>
        <v>1</v>
      </c>
      <c r="AC4111" s="12">
        <f t="shared" si="581"/>
        <v>990.39639999999997</v>
      </c>
      <c r="AD4111" s="12">
        <f t="shared" si="582"/>
        <v>1025</v>
      </c>
      <c r="AE4111" s="12">
        <f t="shared" si="577"/>
        <v>1025</v>
      </c>
      <c r="AF4111" s="12">
        <f t="shared" si="578"/>
        <v>34.6036</v>
      </c>
      <c r="AG4111" s="12">
        <f t="shared" si="579"/>
        <v>34.6</v>
      </c>
      <c r="AH4111" s="9">
        <f t="shared" si="583"/>
        <v>3.3756097560975612E-2</v>
      </c>
      <c r="AI4111" s="14">
        <f>VLOOKUP(E4111,'Verweis Faktor'!$A:$B,2,FALSE)</f>
        <v>1</v>
      </c>
      <c r="AJ4111" s="14"/>
      <c r="AK4111" s="14" t="str">
        <f>IF(AL4111="Ja","Versandkosten",VLOOKUP(E4111,'Verweis Belegart'!$A$2:$B$9,2,FALSE))</f>
        <v>Hardware</v>
      </c>
      <c r="AL4111" s="14" t="str">
        <f t="shared" si="584"/>
        <v>Nein</v>
      </c>
      <c r="AM4111" s="14" t="str">
        <f t="shared" si="580"/>
        <v>Positiv</v>
      </c>
    </row>
    <row r="4112" spans="1:39" ht="17.25" customHeight="1" x14ac:dyDescent="0.35">
      <c r="A4112" s="17">
        <v>14573627</v>
      </c>
      <c r="B4112" s="2" t="s">
        <v>2380</v>
      </c>
      <c r="C4112" s="1">
        <v>2025001</v>
      </c>
      <c r="D4112" s="1">
        <v>2001063</v>
      </c>
      <c r="E4112" s="2" t="s">
        <v>34</v>
      </c>
      <c r="F4112" s="2" t="s">
        <v>53</v>
      </c>
      <c r="G4112" s="2" t="s">
        <v>25</v>
      </c>
      <c r="H4112" s="2" t="s">
        <v>729</v>
      </c>
      <c r="I4112" s="2" t="s">
        <v>730</v>
      </c>
      <c r="J4112" s="2" t="s">
        <v>103</v>
      </c>
      <c r="K4112" s="2" t="s">
        <v>28</v>
      </c>
      <c r="L4112" s="2" t="s">
        <v>1381</v>
      </c>
      <c r="M4112" s="2" t="s">
        <v>1382</v>
      </c>
      <c r="N4112" s="2" t="s">
        <v>292</v>
      </c>
      <c r="O4112" s="3">
        <v>1</v>
      </c>
      <c r="P4112" s="3">
        <v>890.04939999999999</v>
      </c>
      <c r="Q4112" s="3">
        <v>929</v>
      </c>
      <c r="R4112" s="3">
        <v>929</v>
      </c>
      <c r="S4112" s="3">
        <v>38.950600000000001</v>
      </c>
      <c r="T4112" s="3">
        <v>38.950000000000003</v>
      </c>
      <c r="U4112" s="3">
        <v>4.1900000000000004</v>
      </c>
      <c r="V4112" s="2" t="s">
        <v>697</v>
      </c>
      <c r="W4112" s="2" t="s">
        <v>698</v>
      </c>
      <c r="X4112" s="2" t="s">
        <v>699</v>
      </c>
      <c r="Y4112" s="19" t="str">
        <f>VLOOKUP(G4112,'Verweis Kd-Gruppe'!$A$2:$B$8,2,FALSE)</f>
        <v>FHK</v>
      </c>
      <c r="Z4112" s="19" t="str">
        <f>VLOOKUP(J4112,'Verweis Art-Gruppe'!$A$2:$B$15,2,FALSE)</f>
        <v>Geräte</v>
      </c>
      <c r="AA4112" s="19" t="str">
        <f>VLOOKUP(W4112,'Verweis Vertreter'!$A$2:$B$24,2,FALSE)</f>
        <v>Zentrale</v>
      </c>
      <c r="AB4112" s="12">
        <f t="shared" si="576"/>
        <v>1</v>
      </c>
      <c r="AC4112" s="12">
        <f t="shared" si="581"/>
        <v>890.04939999999999</v>
      </c>
      <c r="AD4112" s="12">
        <f t="shared" si="582"/>
        <v>929</v>
      </c>
      <c r="AE4112" s="12">
        <f t="shared" si="577"/>
        <v>929</v>
      </c>
      <c r="AF4112" s="12">
        <f t="shared" si="578"/>
        <v>38.950600000000001</v>
      </c>
      <c r="AG4112" s="12">
        <f t="shared" si="579"/>
        <v>38.950000000000003</v>
      </c>
      <c r="AH4112" s="9">
        <f t="shared" si="583"/>
        <v>4.1926803013993541E-2</v>
      </c>
      <c r="AI4112" s="14">
        <f>VLOOKUP(E4112,'Verweis Faktor'!$A:$B,2,FALSE)</f>
        <v>1</v>
      </c>
      <c r="AJ4112" s="14"/>
      <c r="AK4112" s="14" t="str">
        <f>IF(AL4112="Ja","Versandkosten",VLOOKUP(E4112,'Verweis Belegart'!$A$2:$B$9,2,FALSE))</f>
        <v>Hardware</v>
      </c>
      <c r="AL4112" s="14" t="str">
        <f t="shared" si="584"/>
        <v>Nein</v>
      </c>
      <c r="AM4112" s="14" t="str">
        <f t="shared" si="580"/>
        <v>Positiv</v>
      </c>
    </row>
    <row r="4113" spans="1:39" ht="17.25" customHeight="1" x14ac:dyDescent="0.35">
      <c r="A4113" s="17">
        <v>14573647</v>
      </c>
      <c r="B4113" s="2" t="s">
        <v>2380</v>
      </c>
      <c r="C4113" s="1">
        <v>2025001</v>
      </c>
      <c r="D4113" s="1">
        <v>2001064</v>
      </c>
      <c r="E4113" s="2" t="s">
        <v>34</v>
      </c>
      <c r="F4113" s="2" t="s">
        <v>53</v>
      </c>
      <c r="G4113" s="2" t="s">
        <v>25</v>
      </c>
      <c r="H4113" s="2" t="s">
        <v>809</v>
      </c>
      <c r="I4113" s="2" t="s">
        <v>810</v>
      </c>
      <c r="J4113" s="2" t="s">
        <v>103</v>
      </c>
      <c r="K4113" s="2" t="s">
        <v>28</v>
      </c>
      <c r="L4113" s="2" t="s">
        <v>1808</v>
      </c>
      <c r="M4113" s="2" t="s">
        <v>1809</v>
      </c>
      <c r="N4113" s="2" t="s">
        <v>139</v>
      </c>
      <c r="O4113" s="3">
        <v>1</v>
      </c>
      <c r="P4113" s="3">
        <v>699.65219999999999</v>
      </c>
      <c r="Q4113" s="3">
        <v>722</v>
      </c>
      <c r="R4113" s="3">
        <v>722</v>
      </c>
      <c r="S4113" s="3">
        <v>22.347799999999999</v>
      </c>
      <c r="T4113" s="3">
        <v>22.35</v>
      </c>
      <c r="U4113" s="3">
        <v>3.09</v>
      </c>
      <c r="V4113" s="2" t="s">
        <v>427</v>
      </c>
      <c r="W4113" s="2" t="s">
        <v>428</v>
      </c>
      <c r="X4113" s="2" t="s">
        <v>419</v>
      </c>
      <c r="Y4113" s="19" t="str">
        <f>VLOOKUP(G4113,'Verweis Kd-Gruppe'!$A$2:$B$8,2,FALSE)</f>
        <v>FHK</v>
      </c>
      <c r="Z4113" s="19" t="str">
        <f>VLOOKUP(J4113,'Verweis Art-Gruppe'!$A$2:$B$15,2,FALSE)</f>
        <v>Geräte</v>
      </c>
      <c r="AA4113" s="19" t="str">
        <f>VLOOKUP(W4113,'Verweis Vertreter'!$A$2:$B$24,2,FALSE)</f>
        <v>Zentrale</v>
      </c>
      <c r="AB4113" s="12">
        <f t="shared" si="576"/>
        <v>1</v>
      </c>
      <c r="AC4113" s="12">
        <f t="shared" si="581"/>
        <v>699.65219999999999</v>
      </c>
      <c r="AD4113" s="12">
        <f t="shared" si="582"/>
        <v>722</v>
      </c>
      <c r="AE4113" s="12">
        <f t="shared" si="577"/>
        <v>722</v>
      </c>
      <c r="AF4113" s="12">
        <f t="shared" si="578"/>
        <v>22.347799999999999</v>
      </c>
      <c r="AG4113" s="12">
        <f t="shared" si="579"/>
        <v>22.35</v>
      </c>
      <c r="AH4113" s="9">
        <f t="shared" si="583"/>
        <v>3.0955678670360112E-2</v>
      </c>
      <c r="AI4113" s="14">
        <f>VLOOKUP(E4113,'Verweis Faktor'!$A:$B,2,FALSE)</f>
        <v>1</v>
      </c>
      <c r="AJ4113" s="14"/>
      <c r="AK4113" s="14" t="str">
        <f>IF(AL4113="Ja","Versandkosten",VLOOKUP(E4113,'Verweis Belegart'!$A$2:$B$9,2,FALSE))</f>
        <v>Hardware</v>
      </c>
      <c r="AL4113" s="14" t="str">
        <f t="shared" si="584"/>
        <v>Nein</v>
      </c>
      <c r="AM4113" s="14" t="str">
        <f t="shared" si="580"/>
        <v>Positiv</v>
      </c>
    </row>
    <row r="4114" spans="1:39" ht="17.25" customHeight="1" x14ac:dyDescent="0.35">
      <c r="A4114" s="17">
        <v>14573983</v>
      </c>
      <c r="B4114" s="2" t="s">
        <v>2380</v>
      </c>
      <c r="C4114" s="1">
        <v>2025001</v>
      </c>
      <c r="D4114" s="1">
        <v>2001065</v>
      </c>
      <c r="E4114" s="2" t="s">
        <v>34</v>
      </c>
      <c r="F4114" s="2" t="s">
        <v>53</v>
      </c>
      <c r="G4114" s="2" t="s">
        <v>36</v>
      </c>
      <c r="H4114" s="2" t="s">
        <v>1397</v>
      </c>
      <c r="I4114" s="2" t="s">
        <v>1398</v>
      </c>
      <c r="J4114" s="2" t="s">
        <v>103</v>
      </c>
      <c r="K4114" s="2" t="s">
        <v>28</v>
      </c>
      <c r="L4114" s="2" t="s">
        <v>625</v>
      </c>
      <c r="M4114" s="2" t="s">
        <v>626</v>
      </c>
      <c r="N4114" s="2" t="s">
        <v>292</v>
      </c>
      <c r="O4114" s="3">
        <v>1</v>
      </c>
      <c r="P4114" s="3">
        <v>912</v>
      </c>
      <c r="Q4114" s="3">
        <v>919</v>
      </c>
      <c r="R4114" s="3">
        <v>919</v>
      </c>
      <c r="S4114" s="3">
        <v>7</v>
      </c>
      <c r="T4114" s="3">
        <v>7</v>
      </c>
      <c r="U4114" s="3">
        <v>0.76</v>
      </c>
      <c r="V4114" s="2" t="s">
        <v>42</v>
      </c>
      <c r="W4114" s="2" t="s">
        <v>43</v>
      </c>
      <c r="X4114" s="2" t="s">
        <v>59</v>
      </c>
      <c r="Y4114" s="19" t="str">
        <f>VLOOKUP(G4114,'Verweis Kd-Gruppe'!$A$2:$B$8,2,FALSE)</f>
        <v>GRK</v>
      </c>
      <c r="Z4114" s="19" t="str">
        <f>VLOOKUP(J4114,'Verweis Art-Gruppe'!$A$2:$B$15,2,FALSE)</f>
        <v>Geräte</v>
      </c>
      <c r="AA4114" s="19" t="str">
        <f>VLOOKUP(W4114,'Verweis Vertreter'!$A$2:$B$24,2,FALSE)</f>
        <v>Sebastian Faber</v>
      </c>
      <c r="AB4114" s="12">
        <f t="shared" si="576"/>
        <v>1</v>
      </c>
      <c r="AC4114" s="12">
        <f t="shared" si="581"/>
        <v>912</v>
      </c>
      <c r="AD4114" s="12">
        <f t="shared" si="582"/>
        <v>919</v>
      </c>
      <c r="AE4114" s="12">
        <f t="shared" si="577"/>
        <v>919</v>
      </c>
      <c r="AF4114" s="12">
        <f t="shared" si="578"/>
        <v>7</v>
      </c>
      <c r="AG4114" s="12">
        <f t="shared" si="579"/>
        <v>7</v>
      </c>
      <c r="AH4114" s="9">
        <f t="shared" si="583"/>
        <v>7.6169749727965181E-3</v>
      </c>
      <c r="AI4114" s="14">
        <f>VLOOKUP(E4114,'Verweis Faktor'!$A:$B,2,FALSE)</f>
        <v>1</v>
      </c>
      <c r="AJ4114" s="14"/>
      <c r="AK4114" s="14" t="str">
        <f>IF(AL4114="Ja","Versandkosten",VLOOKUP(E4114,'Verweis Belegart'!$A$2:$B$9,2,FALSE))</f>
        <v>Hardware</v>
      </c>
      <c r="AL4114" s="14" t="str">
        <f t="shared" si="584"/>
        <v>Nein</v>
      </c>
      <c r="AM4114" s="14" t="str">
        <f t="shared" si="580"/>
        <v>Positiv</v>
      </c>
    </row>
    <row r="4115" spans="1:39" ht="17.25" customHeight="1" x14ac:dyDescent="0.35">
      <c r="A4115" s="17">
        <v>14574178</v>
      </c>
      <c r="B4115" s="2" t="s">
        <v>2380</v>
      </c>
      <c r="C4115" s="1">
        <v>2025001</v>
      </c>
      <c r="D4115" s="1">
        <v>2001066</v>
      </c>
      <c r="E4115" s="2" t="s">
        <v>34</v>
      </c>
      <c r="F4115" s="2" t="s">
        <v>53</v>
      </c>
      <c r="G4115" s="2" t="s">
        <v>707</v>
      </c>
      <c r="H4115" s="2" t="s">
        <v>708</v>
      </c>
      <c r="I4115" s="2" t="s">
        <v>2394</v>
      </c>
      <c r="J4115" s="2" t="s">
        <v>103</v>
      </c>
      <c r="K4115" s="2" t="s">
        <v>28</v>
      </c>
      <c r="L4115" s="2" t="s">
        <v>1262</v>
      </c>
      <c r="M4115" s="2" t="s">
        <v>1263</v>
      </c>
      <c r="N4115" s="2" t="s">
        <v>319</v>
      </c>
      <c r="O4115" s="3">
        <v>1</v>
      </c>
      <c r="P4115" s="3">
        <v>690</v>
      </c>
      <c r="Q4115" s="3">
        <v>928.8</v>
      </c>
      <c r="R4115" s="3">
        <v>928.8</v>
      </c>
      <c r="S4115" s="3">
        <v>238.8</v>
      </c>
      <c r="T4115" s="3">
        <v>90.5</v>
      </c>
      <c r="U4115" s="3">
        <v>25.71</v>
      </c>
      <c r="V4115" s="2" t="s">
        <v>710</v>
      </c>
      <c r="W4115" s="2" t="s">
        <v>711</v>
      </c>
      <c r="X4115" s="2" t="s">
        <v>712</v>
      </c>
      <c r="Y4115" s="19" t="str">
        <f>VLOOKUP(G4115,'Verweis Kd-Gruppe'!$A$2:$B$8,2,FALSE)</f>
        <v>FHK</v>
      </c>
      <c r="Z4115" s="19" t="str">
        <f>VLOOKUP(J4115,'Verweis Art-Gruppe'!$A$2:$B$15,2,FALSE)</f>
        <v>Geräte</v>
      </c>
      <c r="AA4115" s="19" t="str">
        <f>VLOOKUP(W4115,'Verweis Vertreter'!$A$2:$B$24,2,FALSE)</f>
        <v>Zentrale</v>
      </c>
      <c r="AB4115" s="12">
        <f t="shared" si="576"/>
        <v>1</v>
      </c>
      <c r="AC4115" s="12">
        <f t="shared" si="581"/>
        <v>690</v>
      </c>
      <c r="AD4115" s="12">
        <f t="shared" si="582"/>
        <v>928.8</v>
      </c>
      <c r="AE4115" s="12">
        <f t="shared" si="577"/>
        <v>928.8</v>
      </c>
      <c r="AF4115" s="12">
        <f t="shared" si="578"/>
        <v>238.8</v>
      </c>
      <c r="AG4115" s="12">
        <f t="shared" si="579"/>
        <v>90.5</v>
      </c>
      <c r="AH4115" s="9">
        <f t="shared" si="583"/>
        <v>9.7437553832902674E-2</v>
      </c>
      <c r="AI4115" s="14">
        <f>VLOOKUP(E4115,'Verweis Faktor'!$A:$B,2,FALSE)</f>
        <v>1</v>
      </c>
      <c r="AJ4115" s="14"/>
      <c r="AK4115" s="14" t="str">
        <f>IF(AL4115="Ja","Versandkosten",VLOOKUP(E4115,'Verweis Belegart'!$A$2:$B$9,2,FALSE))</f>
        <v>Hardware</v>
      </c>
      <c r="AL4115" s="14" t="str">
        <f t="shared" si="584"/>
        <v>Nein</v>
      </c>
      <c r="AM4115" s="14" t="str">
        <f t="shared" si="580"/>
        <v>Positiv</v>
      </c>
    </row>
    <row r="4116" spans="1:39" ht="17.25" customHeight="1" x14ac:dyDescent="0.35">
      <c r="A4116" s="17">
        <v>14573830</v>
      </c>
      <c r="B4116" s="2" t="s">
        <v>2380</v>
      </c>
      <c r="C4116" s="1">
        <v>2025001</v>
      </c>
      <c r="D4116" s="1">
        <v>2001067</v>
      </c>
      <c r="E4116" s="2" t="s">
        <v>34</v>
      </c>
      <c r="F4116" s="2" t="s">
        <v>182</v>
      </c>
      <c r="G4116" s="2" t="s">
        <v>66</v>
      </c>
      <c r="H4116" s="2" t="s">
        <v>2395</v>
      </c>
      <c r="I4116" s="2" t="s">
        <v>2396</v>
      </c>
      <c r="J4116" s="2" t="s">
        <v>103</v>
      </c>
      <c r="K4116" s="2" t="s">
        <v>28</v>
      </c>
      <c r="L4116" s="2" t="s">
        <v>1045</v>
      </c>
      <c r="M4116" s="2" t="s">
        <v>1046</v>
      </c>
      <c r="N4116" s="2" t="s">
        <v>1047</v>
      </c>
      <c r="O4116" s="3">
        <v>6</v>
      </c>
      <c r="P4116" s="3">
        <v>101</v>
      </c>
      <c r="Q4116" s="3">
        <v>105</v>
      </c>
      <c r="R4116" s="3">
        <v>630</v>
      </c>
      <c r="S4116" s="3">
        <v>4</v>
      </c>
      <c r="T4116" s="3">
        <v>24</v>
      </c>
      <c r="U4116" s="3">
        <v>3.8</v>
      </c>
      <c r="V4116" s="2" t="s">
        <v>927</v>
      </c>
      <c r="W4116" s="2" t="s">
        <v>928</v>
      </c>
      <c r="X4116" s="2" t="s">
        <v>2397</v>
      </c>
      <c r="Y4116" s="19" t="str">
        <f>VLOOKUP(G4116,'Verweis Kd-Gruppe'!$A$2:$B$8,2,FALSE)</f>
        <v>EXP</v>
      </c>
      <c r="Z4116" s="19" t="str">
        <f>VLOOKUP(J4116,'Verweis Art-Gruppe'!$A$2:$B$15,2,FALSE)</f>
        <v>Geräte</v>
      </c>
      <c r="AA4116" s="19" t="str">
        <f>VLOOKUP(W4116,'Verweis Vertreter'!$A$2:$B$24,2,FALSE)</f>
        <v>Ximena Morales</v>
      </c>
      <c r="AB4116" s="12">
        <f t="shared" si="576"/>
        <v>6</v>
      </c>
      <c r="AC4116" s="12">
        <f t="shared" si="581"/>
        <v>101</v>
      </c>
      <c r="AD4116" s="12">
        <f t="shared" si="582"/>
        <v>105</v>
      </c>
      <c r="AE4116" s="12">
        <f t="shared" si="577"/>
        <v>630</v>
      </c>
      <c r="AF4116" s="12">
        <f t="shared" si="578"/>
        <v>4</v>
      </c>
      <c r="AG4116" s="12">
        <f t="shared" si="579"/>
        <v>24</v>
      </c>
      <c r="AH4116" s="9">
        <f t="shared" si="583"/>
        <v>3.8095238095238099E-2</v>
      </c>
      <c r="AI4116" s="14">
        <f>VLOOKUP(E4116,'Verweis Faktor'!$A:$B,2,FALSE)</f>
        <v>1</v>
      </c>
      <c r="AJ4116" s="14"/>
      <c r="AK4116" s="14" t="str">
        <f>IF(AL4116="Ja","Versandkosten",VLOOKUP(E4116,'Verweis Belegart'!$A$2:$B$9,2,FALSE))</f>
        <v>Hardware</v>
      </c>
      <c r="AL4116" s="14" t="str">
        <f t="shared" si="584"/>
        <v>Nein</v>
      </c>
      <c r="AM4116" s="14" t="str">
        <f t="shared" si="580"/>
        <v>Positiv</v>
      </c>
    </row>
    <row r="4117" spans="1:39" ht="17.25" customHeight="1" x14ac:dyDescent="0.35">
      <c r="A4117" s="17">
        <v>14573830</v>
      </c>
      <c r="B4117" s="2" t="s">
        <v>2380</v>
      </c>
      <c r="C4117" s="1">
        <v>2025001</v>
      </c>
      <c r="D4117" s="1">
        <v>2001067</v>
      </c>
      <c r="E4117" s="2" t="s">
        <v>34</v>
      </c>
      <c r="F4117" s="2" t="s">
        <v>182</v>
      </c>
      <c r="G4117" s="2" t="s">
        <v>66</v>
      </c>
      <c r="H4117" s="2" t="s">
        <v>2395</v>
      </c>
      <c r="I4117" s="2" t="s">
        <v>2396</v>
      </c>
      <c r="J4117" s="2" t="s">
        <v>103</v>
      </c>
      <c r="K4117" s="2" t="s">
        <v>45</v>
      </c>
      <c r="L4117" s="2" t="s">
        <v>1241</v>
      </c>
      <c r="M4117" s="2" t="s">
        <v>1242</v>
      </c>
      <c r="N4117" s="2" t="s">
        <v>922</v>
      </c>
      <c r="O4117" s="3">
        <v>6</v>
      </c>
      <c r="P4117" s="3">
        <v>74.5</v>
      </c>
      <c r="Q4117" s="3">
        <v>81</v>
      </c>
      <c r="R4117" s="3">
        <v>486</v>
      </c>
      <c r="S4117" s="3">
        <v>6.5</v>
      </c>
      <c r="T4117" s="3">
        <v>39</v>
      </c>
      <c r="U4117" s="3">
        <v>8.02</v>
      </c>
      <c r="V4117" s="2" t="s">
        <v>927</v>
      </c>
      <c r="W4117" s="2" t="s">
        <v>928</v>
      </c>
      <c r="X4117" s="2" t="s">
        <v>2397</v>
      </c>
      <c r="Y4117" s="19" t="str">
        <f>VLOOKUP(G4117,'Verweis Kd-Gruppe'!$A$2:$B$8,2,FALSE)</f>
        <v>EXP</v>
      </c>
      <c r="Z4117" s="19" t="str">
        <f>VLOOKUP(J4117,'Verweis Art-Gruppe'!$A$2:$B$15,2,FALSE)</f>
        <v>Geräte</v>
      </c>
      <c r="AA4117" s="19" t="str">
        <f>VLOOKUP(W4117,'Verweis Vertreter'!$A$2:$B$24,2,FALSE)</f>
        <v>Ximena Morales</v>
      </c>
      <c r="AB4117" s="12">
        <f t="shared" si="576"/>
        <v>6</v>
      </c>
      <c r="AC4117" s="12">
        <f t="shared" si="581"/>
        <v>74.5</v>
      </c>
      <c r="AD4117" s="12">
        <f t="shared" si="582"/>
        <v>81</v>
      </c>
      <c r="AE4117" s="12">
        <f t="shared" si="577"/>
        <v>486</v>
      </c>
      <c r="AF4117" s="12">
        <f t="shared" si="578"/>
        <v>6.5</v>
      </c>
      <c r="AG4117" s="12">
        <f t="shared" si="579"/>
        <v>39</v>
      </c>
      <c r="AH4117" s="9">
        <f t="shared" si="583"/>
        <v>8.0246913580246909E-2</v>
      </c>
      <c r="AI4117" s="14">
        <f>VLOOKUP(E4117,'Verweis Faktor'!$A:$B,2,FALSE)</f>
        <v>1</v>
      </c>
      <c r="AJ4117" s="14"/>
      <c r="AK4117" s="14" t="str">
        <f>IF(AL4117="Ja","Versandkosten",VLOOKUP(E4117,'Verweis Belegart'!$A$2:$B$9,2,FALSE))</f>
        <v>Hardware</v>
      </c>
      <c r="AL4117" s="14" t="str">
        <f t="shared" si="584"/>
        <v>Nein</v>
      </c>
      <c r="AM4117" s="14" t="str">
        <f t="shared" si="580"/>
        <v>Positiv</v>
      </c>
    </row>
    <row r="4118" spans="1:39" ht="17.25" customHeight="1" x14ac:dyDescent="0.35">
      <c r="A4118" s="17">
        <v>14573830</v>
      </c>
      <c r="B4118" s="2" t="s">
        <v>2380</v>
      </c>
      <c r="C4118" s="1">
        <v>2025001</v>
      </c>
      <c r="D4118" s="1">
        <v>2001067</v>
      </c>
      <c r="E4118" s="2" t="s">
        <v>34</v>
      </c>
      <c r="F4118" s="2" t="s">
        <v>182</v>
      </c>
      <c r="G4118" s="2" t="s">
        <v>66</v>
      </c>
      <c r="H4118" s="2" t="s">
        <v>2395</v>
      </c>
      <c r="I4118" s="2" t="s">
        <v>2396</v>
      </c>
      <c r="J4118" s="2" t="s">
        <v>304</v>
      </c>
      <c r="K4118" s="2" t="s">
        <v>49</v>
      </c>
      <c r="L4118" s="2" t="s">
        <v>389</v>
      </c>
      <c r="M4118" s="2" t="s">
        <v>390</v>
      </c>
      <c r="N4118" s="2" t="s">
        <v>391</v>
      </c>
      <c r="O4118" s="3">
        <v>5</v>
      </c>
      <c r="P4118" s="3">
        <v>19.79</v>
      </c>
      <c r="Q4118" s="3">
        <v>23</v>
      </c>
      <c r="R4118" s="3">
        <v>115</v>
      </c>
      <c r="S4118" s="3">
        <v>3.21</v>
      </c>
      <c r="T4118" s="3">
        <v>16.05</v>
      </c>
      <c r="U4118" s="3">
        <v>13.95</v>
      </c>
      <c r="V4118" s="2" t="s">
        <v>927</v>
      </c>
      <c r="W4118" s="2" t="s">
        <v>928</v>
      </c>
      <c r="X4118" s="2" t="s">
        <v>2397</v>
      </c>
      <c r="Y4118" s="19" t="str">
        <f>VLOOKUP(G4118,'Verweis Kd-Gruppe'!$A$2:$B$8,2,FALSE)</f>
        <v>EXP</v>
      </c>
      <c r="Z4118" s="19" t="str">
        <f>VLOOKUP(J4118,'Verweis Art-Gruppe'!$A$2:$B$15,2,FALSE)</f>
        <v>Zubehör</v>
      </c>
      <c r="AA4118" s="19" t="str">
        <f>VLOOKUP(W4118,'Verweis Vertreter'!$A$2:$B$24,2,FALSE)</f>
        <v>Ximena Morales</v>
      </c>
      <c r="AB4118" s="12">
        <f t="shared" si="576"/>
        <v>5</v>
      </c>
      <c r="AC4118" s="12">
        <f t="shared" si="581"/>
        <v>19.79</v>
      </c>
      <c r="AD4118" s="12">
        <f t="shared" si="582"/>
        <v>23</v>
      </c>
      <c r="AE4118" s="12">
        <f t="shared" si="577"/>
        <v>115</v>
      </c>
      <c r="AF4118" s="12">
        <f t="shared" si="578"/>
        <v>3.21</v>
      </c>
      <c r="AG4118" s="12">
        <f t="shared" si="579"/>
        <v>16.05</v>
      </c>
      <c r="AH4118" s="9">
        <f t="shared" si="583"/>
        <v>0.13956521739130434</v>
      </c>
      <c r="AI4118" s="14">
        <f>VLOOKUP(E4118,'Verweis Faktor'!$A:$B,2,FALSE)</f>
        <v>1</v>
      </c>
      <c r="AJ4118" s="14"/>
      <c r="AK4118" s="14" t="str">
        <f>IF(AL4118="Ja","Versandkosten",VLOOKUP(E4118,'Verweis Belegart'!$A$2:$B$9,2,FALSE))</f>
        <v>Hardware</v>
      </c>
      <c r="AL4118" s="14" t="str">
        <f t="shared" si="584"/>
        <v>Nein</v>
      </c>
      <c r="AM4118" s="14" t="str">
        <f t="shared" si="580"/>
        <v>Positiv</v>
      </c>
    </row>
    <row r="4119" spans="1:39" ht="17.25" customHeight="1" x14ac:dyDescent="0.35">
      <c r="A4119" s="17">
        <v>14573830</v>
      </c>
      <c r="B4119" s="2" t="s">
        <v>2380</v>
      </c>
      <c r="C4119" s="1">
        <v>2025001</v>
      </c>
      <c r="D4119" s="1">
        <v>2001067</v>
      </c>
      <c r="E4119" s="2" t="s">
        <v>34</v>
      </c>
      <c r="F4119" s="2" t="s">
        <v>182</v>
      </c>
      <c r="G4119" s="2" t="s">
        <v>66</v>
      </c>
      <c r="H4119" s="2" t="s">
        <v>2395</v>
      </c>
      <c r="I4119" s="2" t="s">
        <v>2396</v>
      </c>
      <c r="J4119" s="2" t="s">
        <v>103</v>
      </c>
      <c r="K4119" s="2" t="s">
        <v>79</v>
      </c>
      <c r="L4119" s="2" t="s">
        <v>1430</v>
      </c>
      <c r="M4119" s="2" t="s">
        <v>1431</v>
      </c>
      <c r="N4119" s="2" t="s">
        <v>1086</v>
      </c>
      <c r="O4119" s="3">
        <v>6</v>
      </c>
      <c r="P4119" s="3">
        <v>80.665300000000002</v>
      </c>
      <c r="Q4119" s="3">
        <v>90</v>
      </c>
      <c r="R4119" s="3">
        <v>540</v>
      </c>
      <c r="S4119" s="3">
        <v>9.3346999999999998</v>
      </c>
      <c r="T4119" s="3">
        <v>56.01</v>
      </c>
      <c r="U4119" s="3">
        <v>10.37</v>
      </c>
      <c r="V4119" s="2" t="s">
        <v>927</v>
      </c>
      <c r="W4119" s="2" t="s">
        <v>928</v>
      </c>
      <c r="X4119" s="2" t="s">
        <v>2397</v>
      </c>
      <c r="Y4119" s="19" t="str">
        <f>VLOOKUP(G4119,'Verweis Kd-Gruppe'!$A$2:$B$8,2,FALSE)</f>
        <v>EXP</v>
      </c>
      <c r="Z4119" s="19" t="str">
        <f>VLOOKUP(J4119,'Verweis Art-Gruppe'!$A$2:$B$15,2,FALSE)</f>
        <v>Geräte</v>
      </c>
      <c r="AA4119" s="19" t="str">
        <f>VLOOKUP(W4119,'Verweis Vertreter'!$A$2:$B$24,2,FALSE)</f>
        <v>Ximena Morales</v>
      </c>
      <c r="AB4119" s="12">
        <f t="shared" si="576"/>
        <v>6</v>
      </c>
      <c r="AC4119" s="12">
        <f t="shared" si="581"/>
        <v>80.665300000000002</v>
      </c>
      <c r="AD4119" s="12">
        <f t="shared" si="582"/>
        <v>90</v>
      </c>
      <c r="AE4119" s="12">
        <f t="shared" si="577"/>
        <v>540</v>
      </c>
      <c r="AF4119" s="12">
        <f t="shared" si="578"/>
        <v>9.3346999999999998</v>
      </c>
      <c r="AG4119" s="12">
        <f t="shared" si="579"/>
        <v>56.01</v>
      </c>
      <c r="AH4119" s="9">
        <f t="shared" si="583"/>
        <v>0.10372222222222222</v>
      </c>
      <c r="AI4119" s="14">
        <f>VLOOKUP(E4119,'Verweis Faktor'!$A:$B,2,FALSE)</f>
        <v>1</v>
      </c>
      <c r="AJ4119" s="14"/>
      <c r="AK4119" s="14" t="str">
        <f>IF(AL4119="Ja","Versandkosten",VLOOKUP(E4119,'Verweis Belegart'!$A$2:$B$9,2,FALSE))</f>
        <v>Hardware</v>
      </c>
      <c r="AL4119" s="14" t="str">
        <f t="shared" si="584"/>
        <v>Nein</v>
      </c>
      <c r="AM4119" s="14" t="str">
        <f t="shared" si="580"/>
        <v>Positiv</v>
      </c>
    </row>
    <row r="4120" spans="1:39" ht="17.25" customHeight="1" x14ac:dyDescent="0.35">
      <c r="A4120" s="17">
        <v>14573830</v>
      </c>
      <c r="B4120" s="2" t="s">
        <v>2380</v>
      </c>
      <c r="C4120" s="1">
        <v>2025001</v>
      </c>
      <c r="D4120" s="1">
        <v>2001067</v>
      </c>
      <c r="E4120" s="2" t="s">
        <v>34</v>
      </c>
      <c r="F4120" s="2" t="s">
        <v>182</v>
      </c>
      <c r="G4120" s="2" t="s">
        <v>66</v>
      </c>
      <c r="H4120" s="2" t="s">
        <v>2395</v>
      </c>
      <c r="I4120" s="2" t="s">
        <v>2396</v>
      </c>
      <c r="J4120" s="2" t="s">
        <v>103</v>
      </c>
      <c r="K4120" s="2" t="s">
        <v>83</v>
      </c>
      <c r="L4120" s="2" t="s">
        <v>920</v>
      </c>
      <c r="M4120" s="2" t="s">
        <v>921</v>
      </c>
      <c r="N4120" s="2" t="s">
        <v>922</v>
      </c>
      <c r="O4120" s="3">
        <v>4</v>
      </c>
      <c r="P4120" s="3">
        <v>74.601299999999995</v>
      </c>
      <c r="Q4120" s="3">
        <v>81</v>
      </c>
      <c r="R4120" s="3">
        <v>324</v>
      </c>
      <c r="S4120" s="3">
        <v>6.3986999999999998</v>
      </c>
      <c r="T4120" s="3">
        <v>25.59</v>
      </c>
      <c r="U4120" s="3">
        <v>7.89</v>
      </c>
      <c r="V4120" s="2" t="s">
        <v>927</v>
      </c>
      <c r="W4120" s="2" t="s">
        <v>928</v>
      </c>
      <c r="X4120" s="2" t="s">
        <v>2397</v>
      </c>
      <c r="Y4120" s="19" t="str">
        <f>VLOOKUP(G4120,'Verweis Kd-Gruppe'!$A$2:$B$8,2,FALSE)</f>
        <v>EXP</v>
      </c>
      <c r="Z4120" s="19" t="str">
        <f>VLOOKUP(J4120,'Verweis Art-Gruppe'!$A$2:$B$15,2,FALSE)</f>
        <v>Geräte</v>
      </c>
      <c r="AA4120" s="19" t="str">
        <f>VLOOKUP(W4120,'Verweis Vertreter'!$A$2:$B$24,2,FALSE)</f>
        <v>Ximena Morales</v>
      </c>
      <c r="AB4120" s="12">
        <f t="shared" si="576"/>
        <v>4</v>
      </c>
      <c r="AC4120" s="12">
        <f t="shared" si="581"/>
        <v>74.601299999999995</v>
      </c>
      <c r="AD4120" s="12">
        <f t="shared" si="582"/>
        <v>81</v>
      </c>
      <c r="AE4120" s="12">
        <f t="shared" si="577"/>
        <v>324</v>
      </c>
      <c r="AF4120" s="12">
        <f t="shared" si="578"/>
        <v>6.3986999999999998</v>
      </c>
      <c r="AG4120" s="12">
        <f t="shared" si="579"/>
        <v>25.59</v>
      </c>
      <c r="AH4120" s="9">
        <f t="shared" si="583"/>
        <v>7.8981481481481486E-2</v>
      </c>
      <c r="AI4120" s="14">
        <f>VLOOKUP(E4120,'Verweis Faktor'!$A:$B,2,FALSE)</f>
        <v>1</v>
      </c>
      <c r="AJ4120" s="14"/>
      <c r="AK4120" s="14" t="str">
        <f>IF(AL4120="Ja","Versandkosten",VLOOKUP(E4120,'Verweis Belegart'!$A$2:$B$9,2,FALSE))</f>
        <v>Hardware</v>
      </c>
      <c r="AL4120" s="14" t="str">
        <f t="shared" si="584"/>
        <v>Nein</v>
      </c>
      <c r="AM4120" s="14" t="str">
        <f t="shared" si="580"/>
        <v>Positiv</v>
      </c>
    </row>
    <row r="4121" spans="1:39" ht="17.25" customHeight="1" x14ac:dyDescent="0.35">
      <c r="A4121" s="17">
        <v>14573830</v>
      </c>
      <c r="B4121" s="2" t="s">
        <v>2380</v>
      </c>
      <c r="C4121" s="1">
        <v>2025001</v>
      </c>
      <c r="D4121" s="1">
        <v>2001067</v>
      </c>
      <c r="E4121" s="2" t="s">
        <v>34</v>
      </c>
      <c r="F4121" s="2" t="s">
        <v>182</v>
      </c>
      <c r="G4121" s="2" t="s">
        <v>66</v>
      </c>
      <c r="H4121" s="2" t="s">
        <v>2395</v>
      </c>
      <c r="I4121" s="2" t="s">
        <v>2396</v>
      </c>
      <c r="J4121" s="2" t="s">
        <v>103</v>
      </c>
      <c r="K4121" s="2" t="s">
        <v>87</v>
      </c>
      <c r="L4121" s="2" t="s">
        <v>1211</v>
      </c>
      <c r="M4121" s="2" t="s">
        <v>1212</v>
      </c>
      <c r="N4121" s="2" t="s">
        <v>1213</v>
      </c>
      <c r="O4121" s="3">
        <v>3</v>
      </c>
      <c r="P4121" s="3">
        <v>105</v>
      </c>
      <c r="Q4121" s="3">
        <v>109</v>
      </c>
      <c r="R4121" s="3">
        <v>327</v>
      </c>
      <c r="S4121" s="3">
        <v>4</v>
      </c>
      <c r="T4121" s="3">
        <v>12</v>
      </c>
      <c r="U4121" s="3">
        <v>3.66</v>
      </c>
      <c r="V4121" s="2" t="s">
        <v>927</v>
      </c>
      <c r="W4121" s="2" t="s">
        <v>928</v>
      </c>
      <c r="X4121" s="2" t="s">
        <v>2397</v>
      </c>
      <c r="Y4121" s="19" t="str">
        <f>VLOOKUP(G4121,'Verweis Kd-Gruppe'!$A$2:$B$8,2,FALSE)</f>
        <v>EXP</v>
      </c>
      <c r="Z4121" s="19" t="str">
        <f>VLOOKUP(J4121,'Verweis Art-Gruppe'!$A$2:$B$15,2,FALSE)</f>
        <v>Geräte</v>
      </c>
      <c r="AA4121" s="19" t="str">
        <f>VLOOKUP(W4121,'Verweis Vertreter'!$A$2:$B$24,2,FALSE)</f>
        <v>Ximena Morales</v>
      </c>
      <c r="AB4121" s="12">
        <f t="shared" si="576"/>
        <v>3</v>
      </c>
      <c r="AC4121" s="12">
        <f t="shared" si="581"/>
        <v>105</v>
      </c>
      <c r="AD4121" s="12">
        <f t="shared" si="582"/>
        <v>109</v>
      </c>
      <c r="AE4121" s="12">
        <f t="shared" si="577"/>
        <v>327</v>
      </c>
      <c r="AF4121" s="12">
        <f t="shared" si="578"/>
        <v>4</v>
      </c>
      <c r="AG4121" s="12">
        <f t="shared" si="579"/>
        <v>12</v>
      </c>
      <c r="AH4121" s="9">
        <f t="shared" si="583"/>
        <v>3.669724770642202E-2</v>
      </c>
      <c r="AI4121" s="14">
        <f>VLOOKUP(E4121,'Verweis Faktor'!$A:$B,2,FALSE)</f>
        <v>1</v>
      </c>
      <c r="AJ4121" s="14"/>
      <c r="AK4121" s="14" t="str">
        <f>IF(AL4121="Ja","Versandkosten",VLOOKUP(E4121,'Verweis Belegart'!$A$2:$B$9,2,FALSE))</f>
        <v>Hardware</v>
      </c>
      <c r="AL4121" s="14" t="str">
        <f t="shared" si="584"/>
        <v>Nein</v>
      </c>
      <c r="AM4121" s="14" t="str">
        <f t="shared" si="580"/>
        <v>Positiv</v>
      </c>
    </row>
    <row r="4122" spans="1:39" ht="17.25" customHeight="1" x14ac:dyDescent="0.35">
      <c r="A4122" s="17">
        <v>14573830</v>
      </c>
      <c r="B4122" s="2" t="s">
        <v>2380</v>
      </c>
      <c r="C4122" s="1">
        <v>2025001</v>
      </c>
      <c r="D4122" s="1">
        <v>2001067</v>
      </c>
      <c r="E4122" s="2" t="s">
        <v>34</v>
      </c>
      <c r="F4122" s="2" t="s">
        <v>182</v>
      </c>
      <c r="G4122" s="2" t="s">
        <v>66</v>
      </c>
      <c r="H4122" s="2" t="s">
        <v>2395</v>
      </c>
      <c r="I4122" s="2" t="s">
        <v>2396</v>
      </c>
      <c r="J4122" s="2" t="s">
        <v>103</v>
      </c>
      <c r="K4122" s="2" t="s">
        <v>91</v>
      </c>
      <c r="L4122" s="2" t="s">
        <v>1150</v>
      </c>
      <c r="M4122" s="2" t="s">
        <v>1151</v>
      </c>
      <c r="N4122" s="2" t="s">
        <v>1152</v>
      </c>
      <c r="O4122" s="3">
        <v>6</v>
      </c>
      <c r="P4122" s="3">
        <v>129.98869999999999</v>
      </c>
      <c r="Q4122" s="3">
        <v>145</v>
      </c>
      <c r="R4122" s="3">
        <v>870</v>
      </c>
      <c r="S4122" s="3">
        <v>15.0113</v>
      </c>
      <c r="T4122" s="3">
        <v>90.07</v>
      </c>
      <c r="U4122" s="3">
        <v>10.35</v>
      </c>
      <c r="V4122" s="2" t="s">
        <v>927</v>
      </c>
      <c r="W4122" s="2" t="s">
        <v>928</v>
      </c>
      <c r="X4122" s="2" t="s">
        <v>2397</v>
      </c>
      <c r="Y4122" s="19" t="str">
        <f>VLOOKUP(G4122,'Verweis Kd-Gruppe'!$A$2:$B$8,2,FALSE)</f>
        <v>EXP</v>
      </c>
      <c r="Z4122" s="19" t="str">
        <f>VLOOKUP(J4122,'Verweis Art-Gruppe'!$A$2:$B$15,2,FALSE)</f>
        <v>Geräte</v>
      </c>
      <c r="AA4122" s="19" t="str">
        <f>VLOOKUP(W4122,'Verweis Vertreter'!$A$2:$B$24,2,FALSE)</f>
        <v>Ximena Morales</v>
      </c>
      <c r="AB4122" s="12">
        <f t="shared" si="576"/>
        <v>6</v>
      </c>
      <c r="AC4122" s="12">
        <f t="shared" si="581"/>
        <v>129.98869999999999</v>
      </c>
      <c r="AD4122" s="12">
        <f t="shared" si="582"/>
        <v>145</v>
      </c>
      <c r="AE4122" s="12">
        <f t="shared" si="577"/>
        <v>870</v>
      </c>
      <c r="AF4122" s="12">
        <f t="shared" si="578"/>
        <v>15.0113</v>
      </c>
      <c r="AG4122" s="12">
        <f t="shared" si="579"/>
        <v>90.07</v>
      </c>
      <c r="AH4122" s="9">
        <f t="shared" si="583"/>
        <v>0.1035287356321839</v>
      </c>
      <c r="AI4122" s="14">
        <f>VLOOKUP(E4122,'Verweis Faktor'!$A:$B,2,FALSE)</f>
        <v>1</v>
      </c>
      <c r="AJ4122" s="14"/>
      <c r="AK4122" s="14" t="str">
        <f>IF(AL4122="Ja","Versandkosten",VLOOKUP(E4122,'Verweis Belegart'!$A$2:$B$9,2,FALSE))</f>
        <v>Hardware</v>
      </c>
      <c r="AL4122" s="14" t="str">
        <f t="shared" si="584"/>
        <v>Nein</v>
      </c>
      <c r="AM4122" s="14" t="str">
        <f t="shared" si="580"/>
        <v>Positiv</v>
      </c>
    </row>
    <row r="4123" spans="1:39" ht="17.25" customHeight="1" x14ac:dyDescent="0.35">
      <c r="A4123" s="17">
        <v>14573830</v>
      </c>
      <c r="B4123" s="2" t="s">
        <v>2380</v>
      </c>
      <c r="C4123" s="1">
        <v>2025001</v>
      </c>
      <c r="D4123" s="1">
        <v>2001067</v>
      </c>
      <c r="E4123" s="2" t="s">
        <v>34</v>
      </c>
      <c r="F4123" s="2" t="s">
        <v>182</v>
      </c>
      <c r="G4123" s="2" t="s">
        <v>66</v>
      </c>
      <c r="H4123" s="2" t="s">
        <v>2395</v>
      </c>
      <c r="I4123" s="2" t="s">
        <v>2396</v>
      </c>
      <c r="J4123" s="2" t="s">
        <v>103</v>
      </c>
      <c r="K4123" s="2" t="s">
        <v>95</v>
      </c>
      <c r="L4123" s="2" t="s">
        <v>1084</v>
      </c>
      <c r="M4123" s="2" t="s">
        <v>1085</v>
      </c>
      <c r="N4123" s="2" t="s">
        <v>1086</v>
      </c>
      <c r="O4123" s="3">
        <v>6</v>
      </c>
      <c r="P4123" s="3">
        <v>80.008700000000005</v>
      </c>
      <c r="Q4123" s="3">
        <v>90</v>
      </c>
      <c r="R4123" s="3">
        <v>540</v>
      </c>
      <c r="S4123" s="3">
        <v>9.9913000000000007</v>
      </c>
      <c r="T4123" s="3">
        <v>59.95</v>
      </c>
      <c r="U4123" s="3">
        <v>11.1</v>
      </c>
      <c r="V4123" s="2" t="s">
        <v>927</v>
      </c>
      <c r="W4123" s="2" t="s">
        <v>928</v>
      </c>
      <c r="X4123" s="2" t="s">
        <v>2397</v>
      </c>
      <c r="Y4123" s="19" t="str">
        <f>VLOOKUP(G4123,'Verweis Kd-Gruppe'!$A$2:$B$8,2,FALSE)</f>
        <v>EXP</v>
      </c>
      <c r="Z4123" s="19" t="str">
        <f>VLOOKUP(J4123,'Verweis Art-Gruppe'!$A$2:$B$15,2,FALSE)</f>
        <v>Geräte</v>
      </c>
      <c r="AA4123" s="19" t="str">
        <f>VLOOKUP(W4123,'Verweis Vertreter'!$A$2:$B$24,2,FALSE)</f>
        <v>Ximena Morales</v>
      </c>
      <c r="AB4123" s="12">
        <f t="shared" si="576"/>
        <v>6</v>
      </c>
      <c r="AC4123" s="12">
        <f t="shared" si="581"/>
        <v>80.008700000000005</v>
      </c>
      <c r="AD4123" s="12">
        <f t="shared" si="582"/>
        <v>90</v>
      </c>
      <c r="AE4123" s="12">
        <f t="shared" si="577"/>
        <v>540</v>
      </c>
      <c r="AF4123" s="12">
        <f t="shared" si="578"/>
        <v>9.9913000000000007</v>
      </c>
      <c r="AG4123" s="12">
        <f t="shared" si="579"/>
        <v>59.95</v>
      </c>
      <c r="AH4123" s="9">
        <f t="shared" si="583"/>
        <v>0.11101851851851853</v>
      </c>
      <c r="AI4123" s="14">
        <f>VLOOKUP(E4123,'Verweis Faktor'!$A:$B,2,FALSE)</f>
        <v>1</v>
      </c>
      <c r="AJ4123" s="14"/>
      <c r="AK4123" s="14" t="str">
        <f>IF(AL4123="Ja","Versandkosten",VLOOKUP(E4123,'Verweis Belegart'!$A$2:$B$9,2,FALSE))</f>
        <v>Hardware</v>
      </c>
      <c r="AL4123" s="14" t="str">
        <f t="shared" si="584"/>
        <v>Nein</v>
      </c>
      <c r="AM4123" s="14" t="str">
        <f t="shared" si="580"/>
        <v>Positiv</v>
      </c>
    </row>
    <row r="4124" spans="1:39" ht="17.25" customHeight="1" x14ac:dyDescent="0.35">
      <c r="A4124" s="17">
        <v>14573830</v>
      </c>
      <c r="B4124" s="2" t="s">
        <v>2380</v>
      </c>
      <c r="C4124" s="1">
        <v>2025001</v>
      </c>
      <c r="D4124" s="1">
        <v>2001067</v>
      </c>
      <c r="E4124" s="2" t="s">
        <v>34</v>
      </c>
      <c r="F4124" s="2" t="s">
        <v>182</v>
      </c>
      <c r="G4124" s="2" t="s">
        <v>66</v>
      </c>
      <c r="H4124" s="2" t="s">
        <v>2395</v>
      </c>
      <c r="I4124" s="2" t="s">
        <v>2396</v>
      </c>
      <c r="J4124" s="2" t="s">
        <v>103</v>
      </c>
      <c r="K4124" s="2" t="s">
        <v>99</v>
      </c>
      <c r="L4124" s="2" t="s">
        <v>458</v>
      </c>
      <c r="M4124" s="2" t="s">
        <v>459</v>
      </c>
      <c r="N4124" s="2" t="s">
        <v>41</v>
      </c>
      <c r="O4124" s="3">
        <v>3</v>
      </c>
      <c r="P4124" s="3">
        <v>228.69569999999999</v>
      </c>
      <c r="Q4124" s="3">
        <v>239</v>
      </c>
      <c r="R4124" s="3">
        <v>717</v>
      </c>
      <c r="S4124" s="3">
        <v>10.3043</v>
      </c>
      <c r="T4124" s="3">
        <v>30.91</v>
      </c>
      <c r="U4124" s="3">
        <v>4.3099999999999996</v>
      </c>
      <c r="V4124" s="2" t="s">
        <v>927</v>
      </c>
      <c r="W4124" s="2" t="s">
        <v>928</v>
      </c>
      <c r="X4124" s="2" t="s">
        <v>2397</v>
      </c>
      <c r="Y4124" s="19" t="str">
        <f>VLOOKUP(G4124,'Verweis Kd-Gruppe'!$A$2:$B$8,2,FALSE)</f>
        <v>EXP</v>
      </c>
      <c r="Z4124" s="19" t="str">
        <f>VLOOKUP(J4124,'Verweis Art-Gruppe'!$A$2:$B$15,2,FALSE)</f>
        <v>Geräte</v>
      </c>
      <c r="AA4124" s="19" t="str">
        <f>VLOOKUP(W4124,'Verweis Vertreter'!$A$2:$B$24,2,FALSE)</f>
        <v>Ximena Morales</v>
      </c>
      <c r="AB4124" s="12">
        <f t="shared" si="576"/>
        <v>3</v>
      </c>
      <c r="AC4124" s="12">
        <f t="shared" si="581"/>
        <v>228.69569999999999</v>
      </c>
      <c r="AD4124" s="12">
        <f t="shared" si="582"/>
        <v>239</v>
      </c>
      <c r="AE4124" s="12">
        <f t="shared" si="577"/>
        <v>717</v>
      </c>
      <c r="AF4124" s="12">
        <f t="shared" si="578"/>
        <v>10.3043</v>
      </c>
      <c r="AG4124" s="12">
        <f t="shared" si="579"/>
        <v>30.91</v>
      </c>
      <c r="AH4124" s="9">
        <f t="shared" si="583"/>
        <v>4.3110181311018132E-2</v>
      </c>
      <c r="AI4124" s="14">
        <f>VLOOKUP(E4124,'Verweis Faktor'!$A:$B,2,FALSE)</f>
        <v>1</v>
      </c>
      <c r="AJ4124" s="14"/>
      <c r="AK4124" s="14" t="str">
        <f>IF(AL4124="Ja","Versandkosten",VLOOKUP(E4124,'Verweis Belegart'!$A$2:$B$9,2,FALSE))</f>
        <v>Hardware</v>
      </c>
      <c r="AL4124" s="14" t="str">
        <f t="shared" si="584"/>
        <v>Nein</v>
      </c>
      <c r="AM4124" s="14" t="str">
        <f t="shared" si="580"/>
        <v>Positiv</v>
      </c>
    </row>
    <row r="4125" spans="1:39" ht="17.25" customHeight="1" x14ac:dyDescent="0.35">
      <c r="A4125" s="17">
        <v>14573830</v>
      </c>
      <c r="B4125" s="2" t="s">
        <v>2380</v>
      </c>
      <c r="C4125" s="1">
        <v>2025001</v>
      </c>
      <c r="D4125" s="1">
        <v>2001067</v>
      </c>
      <c r="E4125" s="2" t="s">
        <v>34</v>
      </c>
      <c r="F4125" s="2" t="s">
        <v>182</v>
      </c>
      <c r="G4125" s="2" t="s">
        <v>66</v>
      </c>
      <c r="H4125" s="2" t="s">
        <v>2395</v>
      </c>
      <c r="I4125" s="2" t="s">
        <v>2396</v>
      </c>
      <c r="J4125" s="2" t="s">
        <v>103</v>
      </c>
      <c r="K4125" s="2" t="s">
        <v>103</v>
      </c>
      <c r="L4125" s="2" t="s">
        <v>1056</v>
      </c>
      <c r="M4125" s="2" t="s">
        <v>1057</v>
      </c>
      <c r="N4125" s="2" t="s">
        <v>1058</v>
      </c>
      <c r="O4125" s="3">
        <v>6</v>
      </c>
      <c r="P4125" s="3">
        <v>64</v>
      </c>
      <c r="Q4125" s="3">
        <v>69</v>
      </c>
      <c r="R4125" s="3">
        <v>414</v>
      </c>
      <c r="S4125" s="3">
        <v>5</v>
      </c>
      <c r="T4125" s="3">
        <v>30</v>
      </c>
      <c r="U4125" s="3">
        <v>7.24</v>
      </c>
      <c r="V4125" s="2" t="s">
        <v>927</v>
      </c>
      <c r="W4125" s="2" t="s">
        <v>928</v>
      </c>
      <c r="X4125" s="2" t="s">
        <v>2397</v>
      </c>
      <c r="Y4125" s="19" t="str">
        <f>VLOOKUP(G4125,'Verweis Kd-Gruppe'!$A$2:$B$8,2,FALSE)</f>
        <v>EXP</v>
      </c>
      <c r="Z4125" s="19" t="str">
        <f>VLOOKUP(J4125,'Verweis Art-Gruppe'!$A$2:$B$15,2,FALSE)</f>
        <v>Geräte</v>
      </c>
      <c r="AA4125" s="19" t="str">
        <f>VLOOKUP(W4125,'Verweis Vertreter'!$A$2:$B$24,2,FALSE)</f>
        <v>Ximena Morales</v>
      </c>
      <c r="AB4125" s="12">
        <f t="shared" si="576"/>
        <v>6</v>
      </c>
      <c r="AC4125" s="12">
        <f t="shared" si="581"/>
        <v>64</v>
      </c>
      <c r="AD4125" s="12">
        <f t="shared" si="582"/>
        <v>69</v>
      </c>
      <c r="AE4125" s="12">
        <f t="shared" si="577"/>
        <v>414</v>
      </c>
      <c r="AF4125" s="12">
        <f t="shared" si="578"/>
        <v>5</v>
      </c>
      <c r="AG4125" s="12">
        <f t="shared" si="579"/>
        <v>30</v>
      </c>
      <c r="AH4125" s="9">
        <f t="shared" si="583"/>
        <v>7.2463768115942032E-2</v>
      </c>
      <c r="AI4125" s="14">
        <f>VLOOKUP(E4125,'Verweis Faktor'!$A:$B,2,FALSE)</f>
        <v>1</v>
      </c>
      <c r="AJ4125" s="14"/>
      <c r="AK4125" s="14" t="str">
        <f>IF(AL4125="Ja","Versandkosten",VLOOKUP(E4125,'Verweis Belegart'!$A$2:$B$9,2,FALSE))</f>
        <v>Hardware</v>
      </c>
      <c r="AL4125" s="14" t="str">
        <f t="shared" si="584"/>
        <v>Nein</v>
      </c>
      <c r="AM4125" s="14" t="str">
        <f t="shared" si="580"/>
        <v>Positiv</v>
      </c>
    </row>
    <row r="4126" spans="1:39" ht="17.25" customHeight="1" x14ac:dyDescent="0.35">
      <c r="A4126" s="17">
        <v>14573830</v>
      </c>
      <c r="B4126" s="2" t="s">
        <v>2380</v>
      </c>
      <c r="C4126" s="1">
        <v>2025001</v>
      </c>
      <c r="D4126" s="1">
        <v>2001067</v>
      </c>
      <c r="E4126" s="2" t="s">
        <v>34</v>
      </c>
      <c r="F4126" s="2" t="s">
        <v>182</v>
      </c>
      <c r="G4126" s="2" t="s">
        <v>66</v>
      </c>
      <c r="H4126" s="2" t="s">
        <v>2395</v>
      </c>
      <c r="I4126" s="2" t="s">
        <v>2396</v>
      </c>
      <c r="J4126" s="2" t="s">
        <v>304</v>
      </c>
      <c r="K4126" s="2" t="s">
        <v>107</v>
      </c>
      <c r="L4126" s="2" t="s">
        <v>1974</v>
      </c>
      <c r="M4126" s="2" t="s">
        <v>1975</v>
      </c>
      <c r="N4126" s="2" t="s">
        <v>1956</v>
      </c>
      <c r="O4126" s="3">
        <v>6</v>
      </c>
      <c r="P4126" s="3">
        <v>87.799099999999996</v>
      </c>
      <c r="Q4126" s="3">
        <v>102</v>
      </c>
      <c r="R4126" s="3">
        <v>612</v>
      </c>
      <c r="S4126" s="3">
        <v>14.200900000000001</v>
      </c>
      <c r="T4126" s="3">
        <v>85.21</v>
      </c>
      <c r="U4126" s="3">
        <v>13.92</v>
      </c>
      <c r="V4126" s="2" t="s">
        <v>927</v>
      </c>
      <c r="W4126" s="2" t="s">
        <v>928</v>
      </c>
      <c r="X4126" s="2" t="s">
        <v>2397</v>
      </c>
      <c r="Y4126" s="19" t="str">
        <f>VLOOKUP(G4126,'Verweis Kd-Gruppe'!$A$2:$B$8,2,FALSE)</f>
        <v>EXP</v>
      </c>
      <c r="Z4126" s="19" t="str">
        <f>VLOOKUP(J4126,'Verweis Art-Gruppe'!$A$2:$B$15,2,FALSE)</f>
        <v>Zubehör</v>
      </c>
      <c r="AA4126" s="19" t="str">
        <f>VLOOKUP(W4126,'Verweis Vertreter'!$A$2:$B$24,2,FALSE)</f>
        <v>Ximena Morales</v>
      </c>
      <c r="AB4126" s="12">
        <f t="shared" si="576"/>
        <v>6</v>
      </c>
      <c r="AC4126" s="12">
        <f t="shared" si="581"/>
        <v>87.799099999999996</v>
      </c>
      <c r="AD4126" s="12">
        <f t="shared" si="582"/>
        <v>102</v>
      </c>
      <c r="AE4126" s="12">
        <f t="shared" si="577"/>
        <v>612</v>
      </c>
      <c r="AF4126" s="12">
        <f t="shared" si="578"/>
        <v>14.200900000000001</v>
      </c>
      <c r="AG4126" s="12">
        <f t="shared" si="579"/>
        <v>85.21</v>
      </c>
      <c r="AH4126" s="9">
        <f t="shared" si="583"/>
        <v>0.13923202614379085</v>
      </c>
      <c r="AI4126" s="14">
        <f>VLOOKUP(E4126,'Verweis Faktor'!$A:$B,2,FALSE)</f>
        <v>1</v>
      </c>
      <c r="AJ4126" s="14"/>
      <c r="AK4126" s="14" t="str">
        <f>IF(AL4126="Ja","Versandkosten",VLOOKUP(E4126,'Verweis Belegart'!$A$2:$B$9,2,FALSE))</f>
        <v>Hardware</v>
      </c>
      <c r="AL4126" s="14" t="str">
        <f t="shared" si="584"/>
        <v>Nein</v>
      </c>
      <c r="AM4126" s="14" t="str">
        <f t="shared" si="580"/>
        <v>Positiv</v>
      </c>
    </row>
    <row r="4127" spans="1:39" ht="17.25" customHeight="1" x14ac:dyDescent="0.35">
      <c r="A4127" s="17">
        <v>14573830</v>
      </c>
      <c r="B4127" s="2" t="s">
        <v>2380</v>
      </c>
      <c r="C4127" s="1">
        <v>2025001</v>
      </c>
      <c r="D4127" s="1">
        <v>2001067</v>
      </c>
      <c r="E4127" s="2" t="s">
        <v>34</v>
      </c>
      <c r="F4127" s="2" t="s">
        <v>182</v>
      </c>
      <c r="G4127" s="2" t="s">
        <v>66</v>
      </c>
      <c r="H4127" s="2" t="s">
        <v>2395</v>
      </c>
      <c r="I4127" s="2" t="s">
        <v>2396</v>
      </c>
      <c r="J4127" s="2" t="s">
        <v>304</v>
      </c>
      <c r="K4127" s="2" t="s">
        <v>111</v>
      </c>
      <c r="L4127" s="2" t="s">
        <v>559</v>
      </c>
      <c r="M4127" s="2" t="s">
        <v>560</v>
      </c>
      <c r="N4127" s="2" t="s">
        <v>561</v>
      </c>
      <c r="O4127" s="3">
        <v>6</v>
      </c>
      <c r="P4127" s="3">
        <v>70.083299999999994</v>
      </c>
      <c r="Q4127" s="3">
        <v>79</v>
      </c>
      <c r="R4127" s="3">
        <v>474</v>
      </c>
      <c r="S4127" s="3">
        <v>8.9167000000000005</v>
      </c>
      <c r="T4127" s="3">
        <v>53.5</v>
      </c>
      <c r="U4127" s="3">
        <v>11.28</v>
      </c>
      <c r="V4127" s="2" t="s">
        <v>927</v>
      </c>
      <c r="W4127" s="2" t="s">
        <v>928</v>
      </c>
      <c r="X4127" s="2" t="s">
        <v>2397</v>
      </c>
      <c r="Y4127" s="19" t="str">
        <f>VLOOKUP(G4127,'Verweis Kd-Gruppe'!$A$2:$B$8,2,FALSE)</f>
        <v>EXP</v>
      </c>
      <c r="Z4127" s="19" t="str">
        <f>VLOOKUP(J4127,'Verweis Art-Gruppe'!$A$2:$B$15,2,FALSE)</f>
        <v>Zubehör</v>
      </c>
      <c r="AA4127" s="19" t="str">
        <f>VLOOKUP(W4127,'Verweis Vertreter'!$A$2:$B$24,2,FALSE)</f>
        <v>Ximena Morales</v>
      </c>
      <c r="AB4127" s="12">
        <f t="shared" si="576"/>
        <v>6</v>
      </c>
      <c r="AC4127" s="12">
        <f t="shared" si="581"/>
        <v>70.083299999999994</v>
      </c>
      <c r="AD4127" s="12">
        <f t="shared" si="582"/>
        <v>79</v>
      </c>
      <c r="AE4127" s="12">
        <f t="shared" si="577"/>
        <v>474</v>
      </c>
      <c r="AF4127" s="12">
        <f t="shared" si="578"/>
        <v>8.9167000000000005</v>
      </c>
      <c r="AG4127" s="12">
        <f t="shared" si="579"/>
        <v>53.5</v>
      </c>
      <c r="AH4127" s="9">
        <f t="shared" si="583"/>
        <v>0.11286919831223628</v>
      </c>
      <c r="AI4127" s="14">
        <f>VLOOKUP(E4127,'Verweis Faktor'!$A:$B,2,FALSE)</f>
        <v>1</v>
      </c>
      <c r="AJ4127" s="14"/>
      <c r="AK4127" s="14" t="str">
        <f>IF(AL4127="Ja","Versandkosten",VLOOKUP(E4127,'Verweis Belegart'!$A$2:$B$9,2,FALSE))</f>
        <v>Hardware</v>
      </c>
      <c r="AL4127" s="14" t="str">
        <f t="shared" si="584"/>
        <v>Nein</v>
      </c>
      <c r="AM4127" s="14" t="str">
        <f t="shared" si="580"/>
        <v>Positiv</v>
      </c>
    </row>
    <row r="4128" spans="1:39" ht="17.25" customHeight="1" x14ac:dyDescent="0.35">
      <c r="A4128" s="17">
        <v>14573830</v>
      </c>
      <c r="B4128" s="2" t="s">
        <v>2380</v>
      </c>
      <c r="C4128" s="1">
        <v>2025001</v>
      </c>
      <c r="D4128" s="1">
        <v>2001067</v>
      </c>
      <c r="E4128" s="2" t="s">
        <v>34</v>
      </c>
      <c r="F4128" s="2" t="s">
        <v>182</v>
      </c>
      <c r="G4128" s="2" t="s">
        <v>66</v>
      </c>
      <c r="H4128" s="2" t="s">
        <v>2395</v>
      </c>
      <c r="I4128" s="2" t="s">
        <v>2396</v>
      </c>
      <c r="J4128" s="2" t="s">
        <v>103</v>
      </c>
      <c r="K4128" s="2" t="s">
        <v>115</v>
      </c>
      <c r="L4128" s="2" t="s">
        <v>820</v>
      </c>
      <c r="M4128" s="2" t="s">
        <v>821</v>
      </c>
      <c r="N4128" s="2" t="s">
        <v>822</v>
      </c>
      <c r="O4128" s="3">
        <v>6</v>
      </c>
      <c r="P4128" s="3">
        <v>104</v>
      </c>
      <c r="Q4128" s="3">
        <v>107</v>
      </c>
      <c r="R4128" s="3">
        <v>642</v>
      </c>
      <c r="S4128" s="3">
        <v>3</v>
      </c>
      <c r="T4128" s="3">
        <v>18</v>
      </c>
      <c r="U4128" s="3">
        <v>2.8</v>
      </c>
      <c r="V4128" s="2" t="s">
        <v>927</v>
      </c>
      <c r="W4128" s="2" t="s">
        <v>928</v>
      </c>
      <c r="X4128" s="2" t="s">
        <v>2397</v>
      </c>
      <c r="Y4128" s="19" t="str">
        <f>VLOOKUP(G4128,'Verweis Kd-Gruppe'!$A$2:$B$8,2,FALSE)</f>
        <v>EXP</v>
      </c>
      <c r="Z4128" s="19" t="str">
        <f>VLOOKUP(J4128,'Verweis Art-Gruppe'!$A$2:$B$15,2,FALSE)</f>
        <v>Geräte</v>
      </c>
      <c r="AA4128" s="19" t="str">
        <f>VLOOKUP(W4128,'Verweis Vertreter'!$A$2:$B$24,2,FALSE)</f>
        <v>Ximena Morales</v>
      </c>
      <c r="AB4128" s="12">
        <f t="shared" si="576"/>
        <v>6</v>
      </c>
      <c r="AC4128" s="12">
        <f t="shared" si="581"/>
        <v>104</v>
      </c>
      <c r="AD4128" s="12">
        <f t="shared" si="582"/>
        <v>107</v>
      </c>
      <c r="AE4128" s="12">
        <f t="shared" si="577"/>
        <v>642</v>
      </c>
      <c r="AF4128" s="12">
        <f t="shared" si="578"/>
        <v>3</v>
      </c>
      <c r="AG4128" s="12">
        <f t="shared" si="579"/>
        <v>18</v>
      </c>
      <c r="AH4128" s="9">
        <f t="shared" si="583"/>
        <v>2.8037383177570093E-2</v>
      </c>
      <c r="AI4128" s="14">
        <f>VLOOKUP(E4128,'Verweis Faktor'!$A:$B,2,FALSE)</f>
        <v>1</v>
      </c>
      <c r="AJ4128" s="14"/>
      <c r="AK4128" s="14" t="str">
        <f>IF(AL4128="Ja","Versandkosten",VLOOKUP(E4128,'Verweis Belegart'!$A$2:$B$9,2,FALSE))</f>
        <v>Hardware</v>
      </c>
      <c r="AL4128" s="14" t="str">
        <f t="shared" si="584"/>
        <v>Nein</v>
      </c>
      <c r="AM4128" s="14" t="str">
        <f t="shared" si="580"/>
        <v>Positiv</v>
      </c>
    </row>
    <row r="4129" spans="1:39" ht="17.25" customHeight="1" x14ac:dyDescent="0.35">
      <c r="A4129" s="17">
        <v>14573830</v>
      </c>
      <c r="B4129" s="2" t="s">
        <v>2380</v>
      </c>
      <c r="C4129" s="1">
        <v>2025001</v>
      </c>
      <c r="D4129" s="1">
        <v>2001067</v>
      </c>
      <c r="E4129" s="2" t="s">
        <v>34</v>
      </c>
      <c r="F4129" s="2" t="s">
        <v>182</v>
      </c>
      <c r="G4129" s="2" t="s">
        <v>66</v>
      </c>
      <c r="H4129" s="2" t="s">
        <v>2395</v>
      </c>
      <c r="I4129" s="2" t="s">
        <v>2396</v>
      </c>
      <c r="J4129" s="2" t="s">
        <v>103</v>
      </c>
      <c r="K4129" s="2" t="s">
        <v>289</v>
      </c>
      <c r="L4129" s="2" t="s">
        <v>2328</v>
      </c>
      <c r="M4129" s="2" t="s">
        <v>2329</v>
      </c>
      <c r="N4129" s="2" t="s">
        <v>2330</v>
      </c>
      <c r="O4129" s="3">
        <v>6</v>
      </c>
      <c r="P4129" s="3">
        <v>117</v>
      </c>
      <c r="Q4129" s="3">
        <v>127</v>
      </c>
      <c r="R4129" s="3">
        <v>762</v>
      </c>
      <c r="S4129" s="3">
        <v>10</v>
      </c>
      <c r="T4129" s="3">
        <v>60</v>
      </c>
      <c r="U4129" s="3">
        <v>7.87</v>
      </c>
      <c r="V4129" s="2" t="s">
        <v>927</v>
      </c>
      <c r="W4129" s="2" t="s">
        <v>928</v>
      </c>
      <c r="X4129" s="2" t="s">
        <v>2397</v>
      </c>
      <c r="Y4129" s="19" t="str">
        <f>VLOOKUP(G4129,'Verweis Kd-Gruppe'!$A$2:$B$8,2,FALSE)</f>
        <v>EXP</v>
      </c>
      <c r="Z4129" s="19" t="str">
        <f>VLOOKUP(J4129,'Verweis Art-Gruppe'!$A$2:$B$15,2,FALSE)</f>
        <v>Geräte</v>
      </c>
      <c r="AA4129" s="19" t="str">
        <f>VLOOKUP(W4129,'Verweis Vertreter'!$A$2:$B$24,2,FALSE)</f>
        <v>Ximena Morales</v>
      </c>
      <c r="AB4129" s="12">
        <f t="shared" si="576"/>
        <v>6</v>
      </c>
      <c r="AC4129" s="12">
        <f t="shared" si="581"/>
        <v>117</v>
      </c>
      <c r="AD4129" s="12">
        <f t="shared" si="582"/>
        <v>127</v>
      </c>
      <c r="AE4129" s="12">
        <f t="shared" si="577"/>
        <v>762</v>
      </c>
      <c r="AF4129" s="12">
        <f t="shared" si="578"/>
        <v>10</v>
      </c>
      <c r="AG4129" s="12">
        <f t="shared" si="579"/>
        <v>60</v>
      </c>
      <c r="AH4129" s="9">
        <f t="shared" si="583"/>
        <v>7.874015748031496E-2</v>
      </c>
      <c r="AI4129" s="14">
        <f>VLOOKUP(E4129,'Verweis Faktor'!$A:$B,2,FALSE)</f>
        <v>1</v>
      </c>
      <c r="AJ4129" s="14"/>
      <c r="AK4129" s="14" t="str">
        <f>IF(AL4129="Ja","Versandkosten",VLOOKUP(E4129,'Verweis Belegart'!$A$2:$B$9,2,FALSE))</f>
        <v>Hardware</v>
      </c>
      <c r="AL4129" s="14" t="str">
        <f t="shared" si="584"/>
        <v>Nein</v>
      </c>
      <c r="AM4129" s="14" t="str">
        <f t="shared" si="580"/>
        <v>Positiv</v>
      </c>
    </row>
    <row r="4130" spans="1:39" ht="17.25" customHeight="1" x14ac:dyDescent="0.35">
      <c r="A4130" s="17">
        <v>14573830</v>
      </c>
      <c r="B4130" s="2" t="s">
        <v>2380</v>
      </c>
      <c r="C4130" s="1">
        <v>2025001</v>
      </c>
      <c r="D4130" s="1">
        <v>2001067</v>
      </c>
      <c r="E4130" s="2" t="s">
        <v>34</v>
      </c>
      <c r="F4130" s="2" t="s">
        <v>182</v>
      </c>
      <c r="G4130" s="2" t="s">
        <v>66</v>
      </c>
      <c r="H4130" s="2" t="s">
        <v>2395</v>
      </c>
      <c r="I4130" s="2" t="s">
        <v>2396</v>
      </c>
      <c r="J4130" s="2" t="s">
        <v>103</v>
      </c>
      <c r="K4130" s="2" t="s">
        <v>293</v>
      </c>
      <c r="L4130" s="2" t="s">
        <v>823</v>
      </c>
      <c r="M4130" s="2" t="s">
        <v>824</v>
      </c>
      <c r="N4130" s="2" t="s">
        <v>187</v>
      </c>
      <c r="O4130" s="3">
        <v>4</v>
      </c>
      <c r="P4130" s="3">
        <v>90.364699999999999</v>
      </c>
      <c r="Q4130" s="3">
        <v>103</v>
      </c>
      <c r="R4130" s="3">
        <v>412</v>
      </c>
      <c r="S4130" s="3">
        <v>12.635300000000001</v>
      </c>
      <c r="T4130" s="3">
        <v>50.54</v>
      </c>
      <c r="U4130" s="3">
        <v>12.26</v>
      </c>
      <c r="V4130" s="2" t="s">
        <v>927</v>
      </c>
      <c r="W4130" s="2" t="s">
        <v>928</v>
      </c>
      <c r="X4130" s="2" t="s">
        <v>2397</v>
      </c>
      <c r="Y4130" s="19" t="str">
        <f>VLOOKUP(G4130,'Verweis Kd-Gruppe'!$A$2:$B$8,2,FALSE)</f>
        <v>EXP</v>
      </c>
      <c r="Z4130" s="19" t="str">
        <f>VLOOKUP(J4130,'Verweis Art-Gruppe'!$A$2:$B$15,2,FALSE)</f>
        <v>Geräte</v>
      </c>
      <c r="AA4130" s="19" t="str">
        <f>VLOOKUP(W4130,'Verweis Vertreter'!$A$2:$B$24,2,FALSE)</f>
        <v>Ximena Morales</v>
      </c>
      <c r="AB4130" s="12">
        <f t="shared" si="576"/>
        <v>4</v>
      </c>
      <c r="AC4130" s="12">
        <f t="shared" si="581"/>
        <v>90.364699999999999</v>
      </c>
      <c r="AD4130" s="12">
        <f t="shared" si="582"/>
        <v>103</v>
      </c>
      <c r="AE4130" s="12">
        <f t="shared" si="577"/>
        <v>412</v>
      </c>
      <c r="AF4130" s="12">
        <f t="shared" si="578"/>
        <v>12.635300000000001</v>
      </c>
      <c r="AG4130" s="12">
        <f t="shared" si="579"/>
        <v>50.54</v>
      </c>
      <c r="AH4130" s="9">
        <f t="shared" si="583"/>
        <v>0.12266990291262135</v>
      </c>
      <c r="AI4130" s="14">
        <f>VLOOKUP(E4130,'Verweis Faktor'!$A:$B,2,FALSE)</f>
        <v>1</v>
      </c>
      <c r="AJ4130" s="14"/>
      <c r="AK4130" s="14" t="str">
        <f>IF(AL4130="Ja","Versandkosten",VLOOKUP(E4130,'Verweis Belegart'!$A$2:$B$9,2,FALSE))</f>
        <v>Hardware</v>
      </c>
      <c r="AL4130" s="14" t="str">
        <f t="shared" si="584"/>
        <v>Nein</v>
      </c>
      <c r="AM4130" s="14" t="str">
        <f t="shared" si="580"/>
        <v>Positiv</v>
      </c>
    </row>
    <row r="4131" spans="1:39" ht="17.25" customHeight="1" x14ac:dyDescent="0.35">
      <c r="A4131" s="17">
        <v>14573830</v>
      </c>
      <c r="B4131" s="2" t="s">
        <v>2380</v>
      </c>
      <c r="C4131" s="1">
        <v>2025001</v>
      </c>
      <c r="D4131" s="1">
        <v>2001067</v>
      </c>
      <c r="E4131" s="2" t="s">
        <v>34</v>
      </c>
      <c r="F4131" s="2" t="s">
        <v>182</v>
      </c>
      <c r="G4131" s="2" t="s">
        <v>66</v>
      </c>
      <c r="H4131" s="2" t="s">
        <v>2395</v>
      </c>
      <c r="I4131" s="2" t="s">
        <v>2396</v>
      </c>
      <c r="J4131" s="2" t="s">
        <v>103</v>
      </c>
      <c r="K4131" s="2" t="s">
        <v>296</v>
      </c>
      <c r="L4131" s="2" t="s">
        <v>2247</v>
      </c>
      <c r="M4131" s="2" t="s">
        <v>2248</v>
      </c>
      <c r="N4131" s="2" t="s">
        <v>822</v>
      </c>
      <c r="O4131" s="3">
        <v>6</v>
      </c>
      <c r="P4131" s="3">
        <v>104</v>
      </c>
      <c r="Q4131" s="3">
        <v>107</v>
      </c>
      <c r="R4131" s="3">
        <v>642</v>
      </c>
      <c r="S4131" s="3">
        <v>3</v>
      </c>
      <c r="T4131" s="3">
        <v>18</v>
      </c>
      <c r="U4131" s="3">
        <v>2.8</v>
      </c>
      <c r="V4131" s="2" t="s">
        <v>927</v>
      </c>
      <c r="W4131" s="2" t="s">
        <v>928</v>
      </c>
      <c r="X4131" s="2" t="s">
        <v>2397</v>
      </c>
      <c r="Y4131" s="19" t="str">
        <f>VLOOKUP(G4131,'Verweis Kd-Gruppe'!$A$2:$B$8,2,FALSE)</f>
        <v>EXP</v>
      </c>
      <c r="Z4131" s="19" t="str">
        <f>VLOOKUP(J4131,'Verweis Art-Gruppe'!$A$2:$B$15,2,FALSE)</f>
        <v>Geräte</v>
      </c>
      <c r="AA4131" s="19" t="str">
        <f>VLOOKUP(W4131,'Verweis Vertreter'!$A$2:$B$24,2,FALSE)</f>
        <v>Ximena Morales</v>
      </c>
      <c r="AB4131" s="12">
        <f t="shared" si="576"/>
        <v>6</v>
      </c>
      <c r="AC4131" s="12">
        <f t="shared" si="581"/>
        <v>104</v>
      </c>
      <c r="AD4131" s="12">
        <f t="shared" si="582"/>
        <v>107</v>
      </c>
      <c r="AE4131" s="12">
        <f t="shared" si="577"/>
        <v>642</v>
      </c>
      <c r="AF4131" s="12">
        <f t="shared" si="578"/>
        <v>3</v>
      </c>
      <c r="AG4131" s="12">
        <f t="shared" si="579"/>
        <v>18</v>
      </c>
      <c r="AH4131" s="9">
        <f t="shared" si="583"/>
        <v>2.8037383177570093E-2</v>
      </c>
      <c r="AI4131" s="14">
        <f>VLOOKUP(E4131,'Verweis Faktor'!$A:$B,2,FALSE)</f>
        <v>1</v>
      </c>
      <c r="AJ4131" s="14"/>
      <c r="AK4131" s="14" t="str">
        <f>IF(AL4131="Ja","Versandkosten",VLOOKUP(E4131,'Verweis Belegart'!$A$2:$B$9,2,FALSE))</f>
        <v>Hardware</v>
      </c>
      <c r="AL4131" s="14" t="str">
        <f t="shared" si="584"/>
        <v>Nein</v>
      </c>
      <c r="AM4131" s="14" t="str">
        <f t="shared" si="580"/>
        <v>Positiv</v>
      </c>
    </row>
    <row r="4132" spans="1:39" ht="17.25" customHeight="1" x14ac:dyDescent="0.35">
      <c r="A4132" s="17">
        <v>14573830</v>
      </c>
      <c r="B4132" s="2" t="s">
        <v>2380</v>
      </c>
      <c r="C4132" s="1">
        <v>2025001</v>
      </c>
      <c r="D4132" s="1">
        <v>2001067</v>
      </c>
      <c r="E4132" s="2" t="s">
        <v>34</v>
      </c>
      <c r="F4132" s="2" t="s">
        <v>182</v>
      </c>
      <c r="G4132" s="2" t="s">
        <v>66</v>
      </c>
      <c r="H4132" s="2" t="s">
        <v>2395</v>
      </c>
      <c r="I4132" s="2" t="s">
        <v>2396</v>
      </c>
      <c r="J4132" s="2" t="s">
        <v>304</v>
      </c>
      <c r="K4132" s="2" t="s">
        <v>299</v>
      </c>
      <c r="L4132" s="2" t="s">
        <v>567</v>
      </c>
      <c r="M4132" s="2" t="s">
        <v>568</v>
      </c>
      <c r="N4132" s="2" t="s">
        <v>561</v>
      </c>
      <c r="O4132" s="3">
        <v>5</v>
      </c>
      <c r="P4132" s="3">
        <v>69.111099999999993</v>
      </c>
      <c r="Q4132" s="3">
        <v>79</v>
      </c>
      <c r="R4132" s="3">
        <v>395</v>
      </c>
      <c r="S4132" s="3">
        <v>9.8888999999999996</v>
      </c>
      <c r="T4132" s="3">
        <v>49.44</v>
      </c>
      <c r="U4132" s="3">
        <v>12.51</v>
      </c>
      <c r="V4132" s="2" t="s">
        <v>927</v>
      </c>
      <c r="W4132" s="2" t="s">
        <v>928</v>
      </c>
      <c r="X4132" s="2" t="s">
        <v>2397</v>
      </c>
      <c r="Y4132" s="19" t="str">
        <f>VLOOKUP(G4132,'Verweis Kd-Gruppe'!$A$2:$B$8,2,FALSE)</f>
        <v>EXP</v>
      </c>
      <c r="Z4132" s="19" t="str">
        <f>VLOOKUP(J4132,'Verweis Art-Gruppe'!$A$2:$B$15,2,FALSE)</f>
        <v>Zubehör</v>
      </c>
      <c r="AA4132" s="19" t="str">
        <f>VLOOKUP(W4132,'Verweis Vertreter'!$A$2:$B$24,2,FALSE)</f>
        <v>Ximena Morales</v>
      </c>
      <c r="AB4132" s="12">
        <f t="shared" si="576"/>
        <v>5</v>
      </c>
      <c r="AC4132" s="12">
        <f t="shared" si="581"/>
        <v>69.111099999999993</v>
      </c>
      <c r="AD4132" s="12">
        <f t="shared" si="582"/>
        <v>79</v>
      </c>
      <c r="AE4132" s="12">
        <f t="shared" si="577"/>
        <v>395</v>
      </c>
      <c r="AF4132" s="12">
        <f t="shared" si="578"/>
        <v>9.8888999999999996</v>
      </c>
      <c r="AG4132" s="12">
        <f t="shared" si="579"/>
        <v>49.44</v>
      </c>
      <c r="AH4132" s="9">
        <f t="shared" si="583"/>
        <v>0.1251645569620253</v>
      </c>
      <c r="AI4132" s="14">
        <f>VLOOKUP(E4132,'Verweis Faktor'!$A:$B,2,FALSE)</f>
        <v>1</v>
      </c>
      <c r="AJ4132" s="14"/>
      <c r="AK4132" s="14" t="str">
        <f>IF(AL4132="Ja","Versandkosten",VLOOKUP(E4132,'Verweis Belegart'!$A$2:$B$9,2,FALSE))</f>
        <v>Hardware</v>
      </c>
      <c r="AL4132" s="14" t="str">
        <f t="shared" si="584"/>
        <v>Nein</v>
      </c>
      <c r="AM4132" s="14" t="str">
        <f t="shared" si="580"/>
        <v>Positiv</v>
      </c>
    </row>
    <row r="4133" spans="1:39" ht="17.25" customHeight="1" x14ac:dyDescent="0.35">
      <c r="A4133" s="17">
        <v>14573830</v>
      </c>
      <c r="B4133" s="2" t="s">
        <v>2380</v>
      </c>
      <c r="C4133" s="1">
        <v>2025001</v>
      </c>
      <c r="D4133" s="1">
        <v>2001067</v>
      </c>
      <c r="E4133" s="2" t="s">
        <v>34</v>
      </c>
      <c r="F4133" s="2" t="s">
        <v>182</v>
      </c>
      <c r="G4133" s="2" t="s">
        <v>66</v>
      </c>
      <c r="H4133" s="2" t="s">
        <v>2395</v>
      </c>
      <c r="I4133" s="2" t="s">
        <v>2396</v>
      </c>
      <c r="J4133" s="2" t="s">
        <v>103</v>
      </c>
      <c r="K4133" s="2" t="s">
        <v>300</v>
      </c>
      <c r="L4133" s="2" t="s">
        <v>2398</v>
      </c>
      <c r="M4133" s="2" t="s">
        <v>2399</v>
      </c>
      <c r="N4133" s="2" t="s">
        <v>52</v>
      </c>
      <c r="O4133" s="3">
        <v>2</v>
      </c>
      <c r="P4133" s="3">
        <v>141</v>
      </c>
      <c r="Q4133" s="3">
        <v>152</v>
      </c>
      <c r="R4133" s="3">
        <v>304</v>
      </c>
      <c r="S4133" s="3">
        <v>11</v>
      </c>
      <c r="T4133" s="3">
        <v>22</v>
      </c>
      <c r="U4133" s="3">
        <v>7.23</v>
      </c>
      <c r="V4133" s="2" t="s">
        <v>927</v>
      </c>
      <c r="W4133" s="2" t="s">
        <v>928</v>
      </c>
      <c r="X4133" s="2" t="s">
        <v>2397</v>
      </c>
      <c r="Y4133" s="19" t="str">
        <f>VLOOKUP(G4133,'Verweis Kd-Gruppe'!$A$2:$B$8,2,FALSE)</f>
        <v>EXP</v>
      </c>
      <c r="Z4133" s="19" t="str">
        <f>VLOOKUP(J4133,'Verweis Art-Gruppe'!$A$2:$B$15,2,FALSE)</f>
        <v>Geräte</v>
      </c>
      <c r="AA4133" s="19" t="str">
        <f>VLOOKUP(W4133,'Verweis Vertreter'!$A$2:$B$24,2,FALSE)</f>
        <v>Ximena Morales</v>
      </c>
      <c r="AB4133" s="12">
        <f t="shared" si="576"/>
        <v>2</v>
      </c>
      <c r="AC4133" s="12">
        <f t="shared" si="581"/>
        <v>141</v>
      </c>
      <c r="AD4133" s="12">
        <f t="shared" si="582"/>
        <v>152</v>
      </c>
      <c r="AE4133" s="12">
        <f t="shared" si="577"/>
        <v>304</v>
      </c>
      <c r="AF4133" s="12">
        <f t="shared" si="578"/>
        <v>11</v>
      </c>
      <c r="AG4133" s="12">
        <f t="shared" si="579"/>
        <v>22</v>
      </c>
      <c r="AH4133" s="9">
        <f t="shared" si="583"/>
        <v>7.2368421052631582E-2</v>
      </c>
      <c r="AI4133" s="14">
        <f>VLOOKUP(E4133,'Verweis Faktor'!$A:$B,2,FALSE)</f>
        <v>1</v>
      </c>
      <c r="AJ4133" s="14"/>
      <c r="AK4133" s="14" t="str">
        <f>IF(AL4133="Ja","Versandkosten",VLOOKUP(E4133,'Verweis Belegart'!$A$2:$B$9,2,FALSE))</f>
        <v>Hardware</v>
      </c>
      <c r="AL4133" s="14" t="str">
        <f t="shared" si="584"/>
        <v>Nein</v>
      </c>
      <c r="AM4133" s="14" t="str">
        <f t="shared" si="580"/>
        <v>Positiv</v>
      </c>
    </row>
    <row r="4134" spans="1:39" ht="17.25" customHeight="1" x14ac:dyDescent="0.35">
      <c r="A4134" s="17">
        <v>14573830</v>
      </c>
      <c r="B4134" s="2" t="s">
        <v>2380</v>
      </c>
      <c r="C4134" s="1">
        <v>2025001</v>
      </c>
      <c r="D4134" s="1">
        <v>2001067</v>
      </c>
      <c r="E4134" s="2" t="s">
        <v>34</v>
      </c>
      <c r="F4134" s="2" t="s">
        <v>182</v>
      </c>
      <c r="G4134" s="2" t="s">
        <v>66</v>
      </c>
      <c r="H4134" s="2" t="s">
        <v>2395</v>
      </c>
      <c r="I4134" s="2" t="s">
        <v>2396</v>
      </c>
      <c r="J4134" s="2" t="s">
        <v>103</v>
      </c>
      <c r="K4134" s="2" t="s">
        <v>301</v>
      </c>
      <c r="L4134" s="2" t="s">
        <v>1234</v>
      </c>
      <c r="M4134" s="2" t="s">
        <v>1235</v>
      </c>
      <c r="N4134" s="2" t="s">
        <v>52</v>
      </c>
      <c r="O4134" s="3">
        <v>4</v>
      </c>
      <c r="P4134" s="3">
        <v>139</v>
      </c>
      <c r="Q4134" s="3">
        <v>149</v>
      </c>
      <c r="R4134" s="3">
        <v>596</v>
      </c>
      <c r="S4134" s="3">
        <v>10</v>
      </c>
      <c r="T4134" s="3">
        <v>40</v>
      </c>
      <c r="U4134" s="3">
        <v>6.71</v>
      </c>
      <c r="V4134" s="2" t="s">
        <v>927</v>
      </c>
      <c r="W4134" s="2" t="s">
        <v>928</v>
      </c>
      <c r="X4134" s="2" t="s">
        <v>2397</v>
      </c>
      <c r="Y4134" s="19" t="str">
        <f>VLOOKUP(G4134,'Verweis Kd-Gruppe'!$A$2:$B$8,2,FALSE)</f>
        <v>EXP</v>
      </c>
      <c r="Z4134" s="19" t="str">
        <f>VLOOKUP(J4134,'Verweis Art-Gruppe'!$A$2:$B$15,2,FALSE)</f>
        <v>Geräte</v>
      </c>
      <c r="AA4134" s="19" t="str">
        <f>VLOOKUP(W4134,'Verweis Vertreter'!$A$2:$B$24,2,FALSE)</f>
        <v>Ximena Morales</v>
      </c>
      <c r="AB4134" s="12">
        <f t="shared" si="576"/>
        <v>4</v>
      </c>
      <c r="AC4134" s="12">
        <f t="shared" si="581"/>
        <v>139</v>
      </c>
      <c r="AD4134" s="12">
        <f t="shared" si="582"/>
        <v>149</v>
      </c>
      <c r="AE4134" s="12">
        <f t="shared" si="577"/>
        <v>596</v>
      </c>
      <c r="AF4134" s="12">
        <f t="shared" si="578"/>
        <v>10</v>
      </c>
      <c r="AG4134" s="12">
        <f t="shared" si="579"/>
        <v>40</v>
      </c>
      <c r="AH4134" s="9">
        <f t="shared" si="583"/>
        <v>6.7114093959731544E-2</v>
      </c>
      <c r="AI4134" s="14">
        <f>VLOOKUP(E4134,'Verweis Faktor'!$A:$B,2,FALSE)</f>
        <v>1</v>
      </c>
      <c r="AJ4134" s="14"/>
      <c r="AK4134" s="14" t="str">
        <f>IF(AL4134="Ja","Versandkosten",VLOOKUP(E4134,'Verweis Belegart'!$A$2:$B$9,2,FALSE))</f>
        <v>Hardware</v>
      </c>
      <c r="AL4134" s="14" t="str">
        <f t="shared" si="584"/>
        <v>Nein</v>
      </c>
      <c r="AM4134" s="14" t="str">
        <f t="shared" si="580"/>
        <v>Positiv</v>
      </c>
    </row>
    <row r="4135" spans="1:39" ht="17.25" customHeight="1" x14ac:dyDescent="0.35">
      <c r="A4135" s="17">
        <v>14573830</v>
      </c>
      <c r="B4135" s="2" t="s">
        <v>2380</v>
      </c>
      <c r="C4135" s="1">
        <v>2025001</v>
      </c>
      <c r="D4135" s="1">
        <v>2001067</v>
      </c>
      <c r="E4135" s="2" t="s">
        <v>34</v>
      </c>
      <c r="F4135" s="2" t="s">
        <v>182</v>
      </c>
      <c r="G4135" s="2" t="s">
        <v>66</v>
      </c>
      <c r="H4135" s="2" t="s">
        <v>2395</v>
      </c>
      <c r="I4135" s="2" t="s">
        <v>2396</v>
      </c>
      <c r="J4135" s="2" t="s">
        <v>103</v>
      </c>
      <c r="K4135" s="2" t="s">
        <v>304</v>
      </c>
      <c r="L4135" s="2" t="s">
        <v>1945</v>
      </c>
      <c r="M4135" s="2" t="s">
        <v>1946</v>
      </c>
      <c r="N4135" s="2" t="s">
        <v>1213</v>
      </c>
      <c r="O4135" s="3">
        <v>3</v>
      </c>
      <c r="P4135" s="3">
        <v>95</v>
      </c>
      <c r="Q4135" s="3">
        <v>109</v>
      </c>
      <c r="R4135" s="3">
        <v>327</v>
      </c>
      <c r="S4135" s="3">
        <v>14</v>
      </c>
      <c r="T4135" s="3">
        <v>42</v>
      </c>
      <c r="U4135" s="3">
        <v>12.84</v>
      </c>
      <c r="V4135" s="2" t="s">
        <v>927</v>
      </c>
      <c r="W4135" s="2" t="s">
        <v>928</v>
      </c>
      <c r="X4135" s="2" t="s">
        <v>2397</v>
      </c>
      <c r="Y4135" s="19" t="str">
        <f>VLOOKUP(G4135,'Verweis Kd-Gruppe'!$A$2:$B$8,2,FALSE)</f>
        <v>EXP</v>
      </c>
      <c r="Z4135" s="19" t="str">
        <f>VLOOKUP(J4135,'Verweis Art-Gruppe'!$A$2:$B$15,2,FALSE)</f>
        <v>Geräte</v>
      </c>
      <c r="AA4135" s="19" t="str">
        <f>VLOOKUP(W4135,'Verweis Vertreter'!$A$2:$B$24,2,FALSE)</f>
        <v>Ximena Morales</v>
      </c>
      <c r="AB4135" s="12">
        <f t="shared" si="576"/>
        <v>3</v>
      </c>
      <c r="AC4135" s="12">
        <f t="shared" si="581"/>
        <v>95</v>
      </c>
      <c r="AD4135" s="12">
        <f t="shared" si="582"/>
        <v>109</v>
      </c>
      <c r="AE4135" s="12">
        <f t="shared" si="577"/>
        <v>327</v>
      </c>
      <c r="AF4135" s="12">
        <f t="shared" si="578"/>
        <v>14</v>
      </c>
      <c r="AG4135" s="12">
        <f t="shared" si="579"/>
        <v>42</v>
      </c>
      <c r="AH4135" s="9">
        <f t="shared" si="583"/>
        <v>0.12844036697247707</v>
      </c>
      <c r="AI4135" s="14">
        <f>VLOOKUP(E4135,'Verweis Faktor'!$A:$B,2,FALSE)</f>
        <v>1</v>
      </c>
      <c r="AJ4135" s="14"/>
      <c r="AK4135" s="14" t="str">
        <f>IF(AL4135="Ja","Versandkosten",VLOOKUP(E4135,'Verweis Belegart'!$A$2:$B$9,2,FALSE))</f>
        <v>Hardware</v>
      </c>
      <c r="AL4135" s="14" t="str">
        <f t="shared" si="584"/>
        <v>Nein</v>
      </c>
      <c r="AM4135" s="14" t="str">
        <f t="shared" si="580"/>
        <v>Positiv</v>
      </c>
    </row>
    <row r="4136" spans="1:39" ht="17.25" customHeight="1" x14ac:dyDescent="0.35">
      <c r="A4136" s="17">
        <v>14573830</v>
      </c>
      <c r="B4136" s="2" t="s">
        <v>2380</v>
      </c>
      <c r="C4136" s="1">
        <v>2025001</v>
      </c>
      <c r="D4136" s="1">
        <v>2001067</v>
      </c>
      <c r="E4136" s="2" t="s">
        <v>34</v>
      </c>
      <c r="F4136" s="2" t="s">
        <v>182</v>
      </c>
      <c r="G4136" s="2" t="s">
        <v>66</v>
      </c>
      <c r="H4136" s="2" t="s">
        <v>2395</v>
      </c>
      <c r="I4136" s="2" t="s">
        <v>2396</v>
      </c>
      <c r="J4136" s="2" t="s">
        <v>103</v>
      </c>
      <c r="K4136" s="2" t="s">
        <v>307</v>
      </c>
      <c r="L4136" s="2" t="s">
        <v>997</v>
      </c>
      <c r="M4136" s="2" t="s">
        <v>998</v>
      </c>
      <c r="N4136" s="2" t="s">
        <v>999</v>
      </c>
      <c r="O4136" s="3">
        <v>5</v>
      </c>
      <c r="P4136" s="3">
        <v>158.58330000000001</v>
      </c>
      <c r="Q4136" s="3">
        <v>165</v>
      </c>
      <c r="R4136" s="3">
        <v>825</v>
      </c>
      <c r="S4136" s="3">
        <v>6.4166999999999996</v>
      </c>
      <c r="T4136" s="3">
        <v>32.08</v>
      </c>
      <c r="U4136" s="3">
        <v>3.88</v>
      </c>
      <c r="V4136" s="2" t="s">
        <v>927</v>
      </c>
      <c r="W4136" s="2" t="s">
        <v>928</v>
      </c>
      <c r="X4136" s="2" t="s">
        <v>2397</v>
      </c>
      <c r="Y4136" s="19" t="str">
        <f>VLOOKUP(G4136,'Verweis Kd-Gruppe'!$A$2:$B$8,2,FALSE)</f>
        <v>EXP</v>
      </c>
      <c r="Z4136" s="19" t="str">
        <f>VLOOKUP(J4136,'Verweis Art-Gruppe'!$A$2:$B$15,2,FALSE)</f>
        <v>Geräte</v>
      </c>
      <c r="AA4136" s="19" t="str">
        <f>VLOOKUP(W4136,'Verweis Vertreter'!$A$2:$B$24,2,FALSE)</f>
        <v>Ximena Morales</v>
      </c>
      <c r="AB4136" s="12">
        <f t="shared" si="576"/>
        <v>5</v>
      </c>
      <c r="AC4136" s="12">
        <f t="shared" si="581"/>
        <v>158.58330000000001</v>
      </c>
      <c r="AD4136" s="12">
        <f t="shared" si="582"/>
        <v>165</v>
      </c>
      <c r="AE4136" s="12">
        <f t="shared" si="577"/>
        <v>825</v>
      </c>
      <c r="AF4136" s="12">
        <f t="shared" si="578"/>
        <v>6.4166999999999996</v>
      </c>
      <c r="AG4136" s="12">
        <f t="shared" si="579"/>
        <v>32.08</v>
      </c>
      <c r="AH4136" s="9">
        <f t="shared" si="583"/>
        <v>3.888484848484848E-2</v>
      </c>
      <c r="AI4136" s="14">
        <f>VLOOKUP(E4136,'Verweis Faktor'!$A:$B,2,FALSE)</f>
        <v>1</v>
      </c>
      <c r="AJ4136" s="14"/>
      <c r="AK4136" s="14" t="str">
        <f>IF(AL4136="Ja","Versandkosten",VLOOKUP(E4136,'Verweis Belegart'!$A$2:$B$9,2,FALSE))</f>
        <v>Hardware</v>
      </c>
      <c r="AL4136" s="14" t="str">
        <f t="shared" si="584"/>
        <v>Nein</v>
      </c>
      <c r="AM4136" s="14" t="str">
        <f t="shared" si="580"/>
        <v>Positiv</v>
      </c>
    </row>
    <row r="4137" spans="1:39" ht="17.25" customHeight="1" x14ac:dyDescent="0.35">
      <c r="A4137" s="17">
        <v>14573830</v>
      </c>
      <c r="B4137" s="2" t="s">
        <v>2380</v>
      </c>
      <c r="C4137" s="1">
        <v>2025001</v>
      </c>
      <c r="D4137" s="1">
        <v>2001067</v>
      </c>
      <c r="E4137" s="2" t="s">
        <v>34</v>
      </c>
      <c r="F4137" s="2" t="s">
        <v>182</v>
      </c>
      <c r="G4137" s="2" t="s">
        <v>66</v>
      </c>
      <c r="H4137" s="2" t="s">
        <v>2395</v>
      </c>
      <c r="I4137" s="2" t="s">
        <v>2396</v>
      </c>
      <c r="J4137" s="2" t="s">
        <v>103</v>
      </c>
      <c r="K4137" s="2" t="s">
        <v>311</v>
      </c>
      <c r="L4137" s="2" t="s">
        <v>1678</v>
      </c>
      <c r="M4137" s="2" t="s">
        <v>1679</v>
      </c>
      <c r="N4137" s="2" t="s">
        <v>999</v>
      </c>
      <c r="O4137" s="3">
        <v>5</v>
      </c>
      <c r="P4137" s="3">
        <v>159</v>
      </c>
      <c r="Q4137" s="3">
        <v>165</v>
      </c>
      <c r="R4137" s="3">
        <v>825</v>
      </c>
      <c r="S4137" s="3">
        <v>6</v>
      </c>
      <c r="T4137" s="3">
        <v>30</v>
      </c>
      <c r="U4137" s="3">
        <v>3.63</v>
      </c>
      <c r="V4137" s="2" t="s">
        <v>927</v>
      </c>
      <c r="W4137" s="2" t="s">
        <v>928</v>
      </c>
      <c r="X4137" s="2" t="s">
        <v>2397</v>
      </c>
      <c r="Y4137" s="19" t="str">
        <f>VLOOKUP(G4137,'Verweis Kd-Gruppe'!$A$2:$B$8,2,FALSE)</f>
        <v>EXP</v>
      </c>
      <c r="Z4137" s="19" t="str">
        <f>VLOOKUP(J4137,'Verweis Art-Gruppe'!$A$2:$B$15,2,FALSE)</f>
        <v>Geräte</v>
      </c>
      <c r="AA4137" s="19" t="str">
        <f>VLOOKUP(W4137,'Verweis Vertreter'!$A$2:$B$24,2,FALSE)</f>
        <v>Ximena Morales</v>
      </c>
      <c r="AB4137" s="12">
        <f t="shared" si="576"/>
        <v>5</v>
      </c>
      <c r="AC4137" s="12">
        <f t="shared" si="581"/>
        <v>159</v>
      </c>
      <c r="AD4137" s="12">
        <f t="shared" si="582"/>
        <v>165</v>
      </c>
      <c r="AE4137" s="12">
        <f t="shared" si="577"/>
        <v>825</v>
      </c>
      <c r="AF4137" s="12">
        <f t="shared" si="578"/>
        <v>6</v>
      </c>
      <c r="AG4137" s="12">
        <f t="shared" si="579"/>
        <v>30</v>
      </c>
      <c r="AH4137" s="9">
        <f t="shared" si="583"/>
        <v>3.6363636363636362E-2</v>
      </c>
      <c r="AI4137" s="14">
        <f>VLOOKUP(E4137,'Verweis Faktor'!$A:$B,2,FALSE)</f>
        <v>1</v>
      </c>
      <c r="AJ4137" s="14"/>
      <c r="AK4137" s="14" t="str">
        <f>IF(AL4137="Ja","Versandkosten",VLOOKUP(E4137,'Verweis Belegart'!$A$2:$B$9,2,FALSE))</f>
        <v>Hardware</v>
      </c>
      <c r="AL4137" s="14" t="str">
        <f t="shared" si="584"/>
        <v>Nein</v>
      </c>
      <c r="AM4137" s="14" t="str">
        <f t="shared" si="580"/>
        <v>Positiv</v>
      </c>
    </row>
    <row r="4138" spans="1:39" ht="17.25" customHeight="1" x14ac:dyDescent="0.35">
      <c r="A4138" s="17">
        <v>14573830</v>
      </c>
      <c r="B4138" s="2" t="s">
        <v>2380</v>
      </c>
      <c r="C4138" s="1">
        <v>2025001</v>
      </c>
      <c r="D4138" s="1">
        <v>2001067</v>
      </c>
      <c r="E4138" s="2" t="s">
        <v>34</v>
      </c>
      <c r="F4138" s="2" t="s">
        <v>182</v>
      </c>
      <c r="G4138" s="2" t="s">
        <v>66</v>
      </c>
      <c r="H4138" s="2" t="s">
        <v>2395</v>
      </c>
      <c r="I4138" s="2" t="s">
        <v>2396</v>
      </c>
      <c r="J4138" s="2" t="s">
        <v>103</v>
      </c>
      <c r="K4138" s="2" t="s">
        <v>478</v>
      </c>
      <c r="L4138" s="2" t="s">
        <v>1684</v>
      </c>
      <c r="M4138" s="2" t="s">
        <v>1685</v>
      </c>
      <c r="N4138" s="2" t="s">
        <v>684</v>
      </c>
      <c r="O4138" s="3">
        <v>6</v>
      </c>
      <c r="P4138" s="3">
        <v>76</v>
      </c>
      <c r="Q4138" s="3">
        <v>82</v>
      </c>
      <c r="R4138" s="3">
        <v>492</v>
      </c>
      <c r="S4138" s="3">
        <v>6</v>
      </c>
      <c r="T4138" s="3">
        <v>36</v>
      </c>
      <c r="U4138" s="3">
        <v>7.31</v>
      </c>
      <c r="V4138" s="2" t="s">
        <v>927</v>
      </c>
      <c r="W4138" s="2" t="s">
        <v>928</v>
      </c>
      <c r="X4138" s="2" t="s">
        <v>2397</v>
      </c>
      <c r="Y4138" s="19" t="str">
        <f>VLOOKUP(G4138,'Verweis Kd-Gruppe'!$A$2:$B$8,2,FALSE)</f>
        <v>EXP</v>
      </c>
      <c r="Z4138" s="19" t="str">
        <f>VLOOKUP(J4138,'Verweis Art-Gruppe'!$A$2:$B$15,2,FALSE)</f>
        <v>Geräte</v>
      </c>
      <c r="AA4138" s="19" t="str">
        <f>VLOOKUP(W4138,'Verweis Vertreter'!$A$2:$B$24,2,FALSE)</f>
        <v>Ximena Morales</v>
      </c>
      <c r="AB4138" s="12">
        <f t="shared" si="576"/>
        <v>6</v>
      </c>
      <c r="AC4138" s="12">
        <f t="shared" si="581"/>
        <v>76</v>
      </c>
      <c r="AD4138" s="12">
        <f t="shared" si="582"/>
        <v>82</v>
      </c>
      <c r="AE4138" s="12">
        <f t="shared" si="577"/>
        <v>492</v>
      </c>
      <c r="AF4138" s="12">
        <f t="shared" si="578"/>
        <v>6</v>
      </c>
      <c r="AG4138" s="12">
        <f t="shared" si="579"/>
        <v>36</v>
      </c>
      <c r="AH4138" s="9">
        <f t="shared" si="583"/>
        <v>7.3170731707317069E-2</v>
      </c>
      <c r="AI4138" s="14">
        <f>VLOOKUP(E4138,'Verweis Faktor'!$A:$B,2,FALSE)</f>
        <v>1</v>
      </c>
      <c r="AJ4138" s="14"/>
      <c r="AK4138" s="14" t="str">
        <f>IF(AL4138="Ja","Versandkosten",VLOOKUP(E4138,'Verweis Belegart'!$A$2:$B$9,2,FALSE))</f>
        <v>Hardware</v>
      </c>
      <c r="AL4138" s="14" t="str">
        <f t="shared" si="584"/>
        <v>Nein</v>
      </c>
      <c r="AM4138" s="14" t="str">
        <f t="shared" si="580"/>
        <v>Positiv</v>
      </c>
    </row>
    <row r="4139" spans="1:39" ht="17.25" customHeight="1" x14ac:dyDescent="0.35">
      <c r="A4139" s="17">
        <v>14573830</v>
      </c>
      <c r="B4139" s="2" t="s">
        <v>2380</v>
      </c>
      <c r="C4139" s="1">
        <v>2025001</v>
      </c>
      <c r="D4139" s="1">
        <v>2001067</v>
      </c>
      <c r="E4139" s="2" t="s">
        <v>34</v>
      </c>
      <c r="F4139" s="2" t="s">
        <v>182</v>
      </c>
      <c r="G4139" s="2" t="s">
        <v>66</v>
      </c>
      <c r="H4139" s="2" t="s">
        <v>2395</v>
      </c>
      <c r="I4139" s="2" t="s">
        <v>2396</v>
      </c>
      <c r="J4139" s="2" t="s">
        <v>103</v>
      </c>
      <c r="K4139" s="2" t="s">
        <v>482</v>
      </c>
      <c r="L4139" s="2" t="s">
        <v>906</v>
      </c>
      <c r="M4139" s="2" t="s">
        <v>907</v>
      </c>
      <c r="N4139" s="2" t="s">
        <v>158</v>
      </c>
      <c r="O4139" s="3">
        <v>9</v>
      </c>
      <c r="P4139" s="3">
        <v>54</v>
      </c>
      <c r="Q4139" s="3">
        <v>59</v>
      </c>
      <c r="R4139" s="3">
        <v>531</v>
      </c>
      <c r="S4139" s="3">
        <v>5</v>
      </c>
      <c r="T4139" s="3">
        <v>45</v>
      </c>
      <c r="U4139" s="3">
        <v>8.4700000000000006</v>
      </c>
      <c r="V4139" s="2" t="s">
        <v>927</v>
      </c>
      <c r="W4139" s="2" t="s">
        <v>928</v>
      </c>
      <c r="X4139" s="2" t="s">
        <v>2397</v>
      </c>
      <c r="Y4139" s="19" t="str">
        <f>VLOOKUP(G4139,'Verweis Kd-Gruppe'!$A$2:$B$8,2,FALSE)</f>
        <v>EXP</v>
      </c>
      <c r="Z4139" s="19" t="str">
        <f>VLOOKUP(J4139,'Verweis Art-Gruppe'!$A$2:$B$15,2,FALSE)</f>
        <v>Geräte</v>
      </c>
      <c r="AA4139" s="19" t="str">
        <f>VLOOKUP(W4139,'Verweis Vertreter'!$A$2:$B$24,2,FALSE)</f>
        <v>Ximena Morales</v>
      </c>
      <c r="AB4139" s="12">
        <f t="shared" si="576"/>
        <v>9</v>
      </c>
      <c r="AC4139" s="12">
        <f t="shared" si="581"/>
        <v>54</v>
      </c>
      <c r="AD4139" s="12">
        <f t="shared" si="582"/>
        <v>59</v>
      </c>
      <c r="AE4139" s="12">
        <f t="shared" si="577"/>
        <v>531</v>
      </c>
      <c r="AF4139" s="12">
        <f t="shared" si="578"/>
        <v>5</v>
      </c>
      <c r="AG4139" s="12">
        <f t="shared" si="579"/>
        <v>45</v>
      </c>
      <c r="AH4139" s="9">
        <f t="shared" si="583"/>
        <v>8.4745762711864403E-2</v>
      </c>
      <c r="AI4139" s="14">
        <f>VLOOKUP(E4139,'Verweis Faktor'!$A:$B,2,FALSE)</f>
        <v>1</v>
      </c>
      <c r="AJ4139" s="14"/>
      <c r="AK4139" s="14" t="str">
        <f>IF(AL4139="Ja","Versandkosten",VLOOKUP(E4139,'Verweis Belegart'!$A$2:$B$9,2,FALSE))</f>
        <v>Hardware</v>
      </c>
      <c r="AL4139" s="14" t="str">
        <f t="shared" si="584"/>
        <v>Nein</v>
      </c>
      <c r="AM4139" s="14" t="str">
        <f t="shared" si="580"/>
        <v>Positiv</v>
      </c>
    </row>
    <row r="4140" spans="1:39" ht="17.25" customHeight="1" x14ac:dyDescent="0.35">
      <c r="A4140" s="17">
        <v>14573830</v>
      </c>
      <c r="B4140" s="2" t="s">
        <v>2380</v>
      </c>
      <c r="C4140" s="1">
        <v>2025001</v>
      </c>
      <c r="D4140" s="1">
        <v>2001067</v>
      </c>
      <c r="E4140" s="2" t="s">
        <v>34</v>
      </c>
      <c r="F4140" s="2" t="s">
        <v>182</v>
      </c>
      <c r="G4140" s="2" t="s">
        <v>66</v>
      </c>
      <c r="H4140" s="2" t="s">
        <v>2395</v>
      </c>
      <c r="I4140" s="2" t="s">
        <v>2396</v>
      </c>
      <c r="J4140" s="2" t="s">
        <v>304</v>
      </c>
      <c r="K4140" s="2" t="s">
        <v>485</v>
      </c>
      <c r="L4140" s="2" t="s">
        <v>1749</v>
      </c>
      <c r="M4140" s="2" t="s">
        <v>1750</v>
      </c>
      <c r="N4140" s="2" t="s">
        <v>1276</v>
      </c>
      <c r="O4140" s="3">
        <v>6</v>
      </c>
      <c r="P4140" s="3">
        <v>15.21</v>
      </c>
      <c r="Q4140" s="3">
        <v>18</v>
      </c>
      <c r="R4140" s="3">
        <v>108</v>
      </c>
      <c r="S4140" s="3">
        <v>2.79</v>
      </c>
      <c r="T4140" s="3">
        <v>16.739999999999998</v>
      </c>
      <c r="U4140" s="3">
        <v>15.5</v>
      </c>
      <c r="V4140" s="2" t="s">
        <v>927</v>
      </c>
      <c r="W4140" s="2" t="s">
        <v>928</v>
      </c>
      <c r="X4140" s="2" t="s">
        <v>2397</v>
      </c>
      <c r="Y4140" s="19" t="str">
        <f>VLOOKUP(G4140,'Verweis Kd-Gruppe'!$A$2:$B$8,2,FALSE)</f>
        <v>EXP</v>
      </c>
      <c r="Z4140" s="19" t="str">
        <f>VLOOKUP(J4140,'Verweis Art-Gruppe'!$A$2:$B$15,2,FALSE)</f>
        <v>Zubehör</v>
      </c>
      <c r="AA4140" s="19" t="str">
        <f>VLOOKUP(W4140,'Verweis Vertreter'!$A$2:$B$24,2,FALSE)</f>
        <v>Ximena Morales</v>
      </c>
      <c r="AB4140" s="12">
        <f t="shared" si="576"/>
        <v>6</v>
      </c>
      <c r="AC4140" s="12">
        <f t="shared" si="581"/>
        <v>15.21</v>
      </c>
      <c r="AD4140" s="12">
        <f t="shared" si="582"/>
        <v>18</v>
      </c>
      <c r="AE4140" s="12">
        <f t="shared" si="577"/>
        <v>108</v>
      </c>
      <c r="AF4140" s="12">
        <f t="shared" si="578"/>
        <v>2.79</v>
      </c>
      <c r="AG4140" s="12">
        <f t="shared" si="579"/>
        <v>16.739999999999998</v>
      </c>
      <c r="AH4140" s="9">
        <f t="shared" si="583"/>
        <v>0.155</v>
      </c>
      <c r="AI4140" s="14">
        <f>VLOOKUP(E4140,'Verweis Faktor'!$A:$B,2,FALSE)</f>
        <v>1</v>
      </c>
      <c r="AJ4140" s="14"/>
      <c r="AK4140" s="14" t="str">
        <f>IF(AL4140="Ja","Versandkosten",VLOOKUP(E4140,'Verweis Belegart'!$A$2:$B$9,2,FALSE))</f>
        <v>Hardware</v>
      </c>
      <c r="AL4140" s="14" t="str">
        <f t="shared" si="584"/>
        <v>Nein</v>
      </c>
      <c r="AM4140" s="14" t="str">
        <f t="shared" si="580"/>
        <v>Positiv</v>
      </c>
    </row>
    <row r="4141" spans="1:39" ht="17.25" customHeight="1" x14ac:dyDescent="0.35">
      <c r="A4141" s="17">
        <v>14573830</v>
      </c>
      <c r="B4141" s="2" t="s">
        <v>2380</v>
      </c>
      <c r="C4141" s="1">
        <v>2025001</v>
      </c>
      <c r="D4141" s="1">
        <v>2001067</v>
      </c>
      <c r="E4141" s="2" t="s">
        <v>34</v>
      </c>
      <c r="F4141" s="2" t="s">
        <v>182</v>
      </c>
      <c r="G4141" s="2" t="s">
        <v>66</v>
      </c>
      <c r="H4141" s="2" t="s">
        <v>2395</v>
      </c>
      <c r="I4141" s="2" t="s">
        <v>2396</v>
      </c>
      <c r="J4141" s="2" t="s">
        <v>304</v>
      </c>
      <c r="K4141" s="2" t="s">
        <v>486</v>
      </c>
      <c r="L4141" s="2" t="s">
        <v>1954</v>
      </c>
      <c r="M4141" s="2" t="s">
        <v>1955</v>
      </c>
      <c r="N4141" s="2" t="s">
        <v>1956</v>
      </c>
      <c r="O4141" s="3">
        <v>5</v>
      </c>
      <c r="P4141" s="3">
        <v>91.571399999999997</v>
      </c>
      <c r="Q4141" s="3">
        <v>105</v>
      </c>
      <c r="R4141" s="3">
        <v>525</v>
      </c>
      <c r="S4141" s="3">
        <v>13.428599999999999</v>
      </c>
      <c r="T4141" s="3">
        <v>67.14</v>
      </c>
      <c r="U4141" s="3">
        <v>12.78</v>
      </c>
      <c r="V4141" s="2" t="s">
        <v>927</v>
      </c>
      <c r="W4141" s="2" t="s">
        <v>928</v>
      </c>
      <c r="X4141" s="2" t="s">
        <v>2397</v>
      </c>
      <c r="Y4141" s="19" t="str">
        <f>VLOOKUP(G4141,'Verweis Kd-Gruppe'!$A$2:$B$8,2,FALSE)</f>
        <v>EXP</v>
      </c>
      <c r="Z4141" s="19" t="str">
        <f>VLOOKUP(J4141,'Verweis Art-Gruppe'!$A$2:$B$15,2,FALSE)</f>
        <v>Zubehör</v>
      </c>
      <c r="AA4141" s="19" t="str">
        <f>VLOOKUP(W4141,'Verweis Vertreter'!$A$2:$B$24,2,FALSE)</f>
        <v>Ximena Morales</v>
      </c>
      <c r="AB4141" s="12">
        <f t="shared" si="576"/>
        <v>5</v>
      </c>
      <c r="AC4141" s="12">
        <f t="shared" si="581"/>
        <v>91.571399999999997</v>
      </c>
      <c r="AD4141" s="12">
        <f t="shared" si="582"/>
        <v>105</v>
      </c>
      <c r="AE4141" s="12">
        <f t="shared" si="577"/>
        <v>525</v>
      </c>
      <c r="AF4141" s="12">
        <f t="shared" si="578"/>
        <v>13.428599999999999</v>
      </c>
      <c r="AG4141" s="12">
        <f t="shared" si="579"/>
        <v>67.14</v>
      </c>
      <c r="AH4141" s="9">
        <f t="shared" si="583"/>
        <v>0.1278857142857143</v>
      </c>
      <c r="AI4141" s="14">
        <f>VLOOKUP(E4141,'Verweis Faktor'!$A:$B,2,FALSE)</f>
        <v>1</v>
      </c>
      <c r="AJ4141" s="14"/>
      <c r="AK4141" s="14" t="str">
        <f>IF(AL4141="Ja","Versandkosten",VLOOKUP(E4141,'Verweis Belegart'!$A$2:$B$9,2,FALSE))</f>
        <v>Hardware</v>
      </c>
      <c r="AL4141" s="14" t="str">
        <f t="shared" si="584"/>
        <v>Nein</v>
      </c>
      <c r="AM4141" s="14" t="str">
        <f t="shared" si="580"/>
        <v>Positiv</v>
      </c>
    </row>
    <row r="4142" spans="1:39" ht="17.25" customHeight="1" x14ac:dyDescent="0.35">
      <c r="A4142" s="17">
        <v>14573830</v>
      </c>
      <c r="B4142" s="2" t="s">
        <v>2380</v>
      </c>
      <c r="C4142" s="1">
        <v>2025001</v>
      </c>
      <c r="D4142" s="1">
        <v>2001067</v>
      </c>
      <c r="E4142" s="2" t="s">
        <v>34</v>
      </c>
      <c r="F4142" s="2" t="s">
        <v>182</v>
      </c>
      <c r="G4142" s="2" t="s">
        <v>66</v>
      </c>
      <c r="H4142" s="2" t="s">
        <v>2395</v>
      </c>
      <c r="I4142" s="2" t="s">
        <v>2396</v>
      </c>
      <c r="J4142" s="2" t="s">
        <v>304</v>
      </c>
      <c r="K4142" s="2" t="s">
        <v>490</v>
      </c>
      <c r="L4142" s="2" t="s">
        <v>1274</v>
      </c>
      <c r="M4142" s="2" t="s">
        <v>1275</v>
      </c>
      <c r="N4142" s="2" t="s">
        <v>1276</v>
      </c>
      <c r="O4142" s="3">
        <v>6</v>
      </c>
      <c r="P4142" s="3">
        <v>15.21</v>
      </c>
      <c r="Q4142" s="3">
        <v>18</v>
      </c>
      <c r="R4142" s="3">
        <v>108</v>
      </c>
      <c r="S4142" s="3">
        <v>2.79</v>
      </c>
      <c r="T4142" s="3">
        <v>16.739999999999998</v>
      </c>
      <c r="U4142" s="3">
        <v>15.5</v>
      </c>
      <c r="V4142" s="2" t="s">
        <v>927</v>
      </c>
      <c r="W4142" s="2" t="s">
        <v>928</v>
      </c>
      <c r="X4142" s="2" t="s">
        <v>2397</v>
      </c>
      <c r="Y4142" s="19" t="str">
        <f>VLOOKUP(G4142,'Verweis Kd-Gruppe'!$A$2:$B$8,2,FALSE)</f>
        <v>EXP</v>
      </c>
      <c r="Z4142" s="19" t="str">
        <f>VLOOKUP(J4142,'Verweis Art-Gruppe'!$A$2:$B$15,2,FALSE)</f>
        <v>Zubehör</v>
      </c>
      <c r="AA4142" s="19" t="str">
        <f>VLOOKUP(W4142,'Verweis Vertreter'!$A$2:$B$24,2,FALSE)</f>
        <v>Ximena Morales</v>
      </c>
      <c r="AB4142" s="12">
        <f t="shared" si="576"/>
        <v>6</v>
      </c>
      <c r="AC4142" s="12">
        <f t="shared" si="581"/>
        <v>15.21</v>
      </c>
      <c r="AD4142" s="12">
        <f t="shared" si="582"/>
        <v>18</v>
      </c>
      <c r="AE4142" s="12">
        <f t="shared" si="577"/>
        <v>108</v>
      </c>
      <c r="AF4142" s="12">
        <f t="shared" si="578"/>
        <v>2.79</v>
      </c>
      <c r="AG4142" s="12">
        <f t="shared" si="579"/>
        <v>16.739999999999998</v>
      </c>
      <c r="AH4142" s="9">
        <f t="shared" si="583"/>
        <v>0.155</v>
      </c>
      <c r="AI4142" s="14">
        <f>VLOOKUP(E4142,'Verweis Faktor'!$A:$B,2,FALSE)</f>
        <v>1</v>
      </c>
      <c r="AJ4142" s="14"/>
      <c r="AK4142" s="14" t="str">
        <f>IF(AL4142="Ja","Versandkosten",VLOOKUP(E4142,'Verweis Belegart'!$A$2:$B$9,2,FALSE))</f>
        <v>Hardware</v>
      </c>
      <c r="AL4142" s="14" t="str">
        <f t="shared" si="584"/>
        <v>Nein</v>
      </c>
      <c r="AM4142" s="14" t="str">
        <f t="shared" si="580"/>
        <v>Positiv</v>
      </c>
    </row>
    <row r="4143" spans="1:39" ht="17.25" customHeight="1" x14ac:dyDescent="0.35">
      <c r="A4143" s="17">
        <v>14573830</v>
      </c>
      <c r="B4143" s="2" t="s">
        <v>2380</v>
      </c>
      <c r="C4143" s="1">
        <v>2025001</v>
      </c>
      <c r="D4143" s="1">
        <v>2001067</v>
      </c>
      <c r="E4143" s="2" t="s">
        <v>34</v>
      </c>
      <c r="F4143" s="2" t="s">
        <v>182</v>
      </c>
      <c r="G4143" s="2" t="s">
        <v>66</v>
      </c>
      <c r="H4143" s="2" t="s">
        <v>2395</v>
      </c>
      <c r="I4143" s="2" t="s">
        <v>2396</v>
      </c>
      <c r="J4143" s="2" t="s">
        <v>103</v>
      </c>
      <c r="K4143" s="2" t="s">
        <v>494</v>
      </c>
      <c r="L4143" s="2" t="s">
        <v>1558</v>
      </c>
      <c r="M4143" s="2" t="s">
        <v>1559</v>
      </c>
      <c r="N4143" s="2" t="s">
        <v>481</v>
      </c>
      <c r="O4143" s="3">
        <v>6</v>
      </c>
      <c r="P4143" s="3">
        <v>109</v>
      </c>
      <c r="Q4143" s="3">
        <v>123</v>
      </c>
      <c r="R4143" s="3">
        <v>738</v>
      </c>
      <c r="S4143" s="3">
        <v>14</v>
      </c>
      <c r="T4143" s="3">
        <v>84</v>
      </c>
      <c r="U4143" s="3">
        <v>11.38</v>
      </c>
      <c r="V4143" s="2" t="s">
        <v>927</v>
      </c>
      <c r="W4143" s="2" t="s">
        <v>928</v>
      </c>
      <c r="X4143" s="2" t="s">
        <v>2397</v>
      </c>
      <c r="Y4143" s="19" t="str">
        <f>VLOOKUP(G4143,'Verweis Kd-Gruppe'!$A$2:$B$8,2,FALSE)</f>
        <v>EXP</v>
      </c>
      <c r="Z4143" s="19" t="str">
        <f>VLOOKUP(J4143,'Verweis Art-Gruppe'!$A$2:$B$15,2,FALSE)</f>
        <v>Geräte</v>
      </c>
      <c r="AA4143" s="19" t="str">
        <f>VLOOKUP(W4143,'Verweis Vertreter'!$A$2:$B$24,2,FALSE)</f>
        <v>Ximena Morales</v>
      </c>
      <c r="AB4143" s="12">
        <f t="shared" si="576"/>
        <v>6</v>
      </c>
      <c r="AC4143" s="12">
        <f t="shared" si="581"/>
        <v>109</v>
      </c>
      <c r="AD4143" s="12">
        <f t="shared" si="582"/>
        <v>123</v>
      </c>
      <c r="AE4143" s="12">
        <f t="shared" si="577"/>
        <v>738</v>
      </c>
      <c r="AF4143" s="12">
        <f t="shared" si="578"/>
        <v>14</v>
      </c>
      <c r="AG4143" s="12">
        <f t="shared" si="579"/>
        <v>84</v>
      </c>
      <c r="AH4143" s="9">
        <f t="shared" si="583"/>
        <v>0.11382113821138211</v>
      </c>
      <c r="AI4143" s="14">
        <f>VLOOKUP(E4143,'Verweis Faktor'!$A:$B,2,FALSE)</f>
        <v>1</v>
      </c>
      <c r="AJ4143" s="14"/>
      <c r="AK4143" s="14" t="str">
        <f>IF(AL4143="Ja","Versandkosten",VLOOKUP(E4143,'Verweis Belegart'!$A$2:$B$9,2,FALSE))</f>
        <v>Hardware</v>
      </c>
      <c r="AL4143" s="14" t="str">
        <f t="shared" si="584"/>
        <v>Nein</v>
      </c>
      <c r="AM4143" s="14" t="str">
        <f t="shared" si="580"/>
        <v>Positiv</v>
      </c>
    </row>
    <row r="4144" spans="1:39" ht="17.25" customHeight="1" x14ac:dyDescent="0.35">
      <c r="A4144" s="17">
        <v>14573830</v>
      </c>
      <c r="B4144" s="2" t="s">
        <v>2380</v>
      </c>
      <c r="C4144" s="1">
        <v>2025001</v>
      </c>
      <c r="D4144" s="1">
        <v>2001067</v>
      </c>
      <c r="E4144" s="2" t="s">
        <v>34</v>
      </c>
      <c r="F4144" s="2" t="s">
        <v>182</v>
      </c>
      <c r="G4144" s="2" t="s">
        <v>66</v>
      </c>
      <c r="H4144" s="2" t="s">
        <v>2395</v>
      </c>
      <c r="I4144" s="2" t="s">
        <v>2396</v>
      </c>
      <c r="J4144" s="2" t="s">
        <v>103</v>
      </c>
      <c r="K4144" s="2" t="s">
        <v>498</v>
      </c>
      <c r="L4144" s="2" t="s">
        <v>2112</v>
      </c>
      <c r="M4144" s="2" t="s">
        <v>2113</v>
      </c>
      <c r="N4144" s="2" t="s">
        <v>1213</v>
      </c>
      <c r="O4144" s="3">
        <v>2</v>
      </c>
      <c r="P4144" s="3">
        <v>95</v>
      </c>
      <c r="Q4144" s="3">
        <v>109</v>
      </c>
      <c r="R4144" s="3">
        <v>218</v>
      </c>
      <c r="S4144" s="3">
        <v>14</v>
      </c>
      <c r="T4144" s="3">
        <v>28</v>
      </c>
      <c r="U4144" s="3">
        <v>12.84</v>
      </c>
      <c r="V4144" s="2" t="s">
        <v>927</v>
      </c>
      <c r="W4144" s="2" t="s">
        <v>928</v>
      </c>
      <c r="X4144" s="2" t="s">
        <v>2397</v>
      </c>
      <c r="Y4144" s="19" t="str">
        <f>VLOOKUP(G4144,'Verweis Kd-Gruppe'!$A$2:$B$8,2,FALSE)</f>
        <v>EXP</v>
      </c>
      <c r="Z4144" s="19" t="str">
        <f>VLOOKUP(J4144,'Verweis Art-Gruppe'!$A$2:$B$15,2,FALSE)</f>
        <v>Geräte</v>
      </c>
      <c r="AA4144" s="19" t="str">
        <f>VLOOKUP(W4144,'Verweis Vertreter'!$A$2:$B$24,2,FALSE)</f>
        <v>Ximena Morales</v>
      </c>
      <c r="AB4144" s="12">
        <f t="shared" si="576"/>
        <v>2</v>
      </c>
      <c r="AC4144" s="12">
        <f t="shared" si="581"/>
        <v>95</v>
      </c>
      <c r="AD4144" s="12">
        <f t="shared" si="582"/>
        <v>109</v>
      </c>
      <c r="AE4144" s="12">
        <f t="shared" si="577"/>
        <v>218</v>
      </c>
      <c r="AF4144" s="12">
        <f t="shared" si="578"/>
        <v>14</v>
      </c>
      <c r="AG4144" s="12">
        <f t="shared" si="579"/>
        <v>28</v>
      </c>
      <c r="AH4144" s="9">
        <f t="shared" si="583"/>
        <v>0.12844036697247707</v>
      </c>
      <c r="AI4144" s="14">
        <f>VLOOKUP(E4144,'Verweis Faktor'!$A:$B,2,FALSE)</f>
        <v>1</v>
      </c>
      <c r="AJ4144" s="14"/>
      <c r="AK4144" s="14" t="str">
        <f>IF(AL4144="Ja","Versandkosten",VLOOKUP(E4144,'Verweis Belegart'!$A$2:$B$9,2,FALSE))</f>
        <v>Hardware</v>
      </c>
      <c r="AL4144" s="14" t="str">
        <f t="shared" si="584"/>
        <v>Nein</v>
      </c>
      <c r="AM4144" s="14" t="str">
        <f t="shared" si="580"/>
        <v>Positiv</v>
      </c>
    </row>
    <row r="4145" spans="1:39" ht="17.25" customHeight="1" x14ac:dyDescent="0.35">
      <c r="A4145" s="17">
        <v>14573830</v>
      </c>
      <c r="B4145" s="2" t="s">
        <v>2380</v>
      </c>
      <c r="C4145" s="1">
        <v>2025001</v>
      </c>
      <c r="D4145" s="1">
        <v>2001067</v>
      </c>
      <c r="E4145" s="2" t="s">
        <v>34</v>
      </c>
      <c r="F4145" s="2" t="s">
        <v>182</v>
      </c>
      <c r="G4145" s="2" t="s">
        <v>66</v>
      </c>
      <c r="H4145" s="2" t="s">
        <v>2395</v>
      </c>
      <c r="I4145" s="2" t="s">
        <v>2396</v>
      </c>
      <c r="J4145" s="2" t="s">
        <v>103</v>
      </c>
      <c r="K4145" s="2" t="s">
        <v>499</v>
      </c>
      <c r="L4145" s="2" t="s">
        <v>50</v>
      </c>
      <c r="M4145" s="2" t="s">
        <v>51</v>
      </c>
      <c r="N4145" s="2" t="s">
        <v>52</v>
      </c>
      <c r="O4145" s="3">
        <v>6</v>
      </c>
      <c r="P4145" s="3">
        <v>143.50120000000001</v>
      </c>
      <c r="Q4145" s="3">
        <v>150</v>
      </c>
      <c r="R4145" s="3">
        <v>900</v>
      </c>
      <c r="S4145" s="3">
        <v>6.4988000000000001</v>
      </c>
      <c r="T4145" s="3">
        <v>38.99</v>
      </c>
      <c r="U4145" s="3">
        <v>4.33</v>
      </c>
      <c r="V4145" s="2" t="s">
        <v>927</v>
      </c>
      <c r="W4145" s="2" t="s">
        <v>928</v>
      </c>
      <c r="X4145" s="2" t="s">
        <v>2397</v>
      </c>
      <c r="Y4145" s="19" t="str">
        <f>VLOOKUP(G4145,'Verweis Kd-Gruppe'!$A$2:$B$8,2,FALSE)</f>
        <v>EXP</v>
      </c>
      <c r="Z4145" s="19" t="str">
        <f>VLOOKUP(J4145,'Verweis Art-Gruppe'!$A$2:$B$15,2,FALSE)</f>
        <v>Geräte</v>
      </c>
      <c r="AA4145" s="19" t="str">
        <f>VLOOKUP(W4145,'Verweis Vertreter'!$A$2:$B$24,2,FALSE)</f>
        <v>Ximena Morales</v>
      </c>
      <c r="AB4145" s="12">
        <f t="shared" si="576"/>
        <v>6</v>
      </c>
      <c r="AC4145" s="12">
        <f t="shared" si="581"/>
        <v>143.50120000000001</v>
      </c>
      <c r="AD4145" s="12">
        <f t="shared" si="582"/>
        <v>150</v>
      </c>
      <c r="AE4145" s="12">
        <f t="shared" si="577"/>
        <v>900</v>
      </c>
      <c r="AF4145" s="12">
        <f t="shared" si="578"/>
        <v>6.4988000000000001</v>
      </c>
      <c r="AG4145" s="12">
        <f t="shared" si="579"/>
        <v>38.99</v>
      </c>
      <c r="AH4145" s="9">
        <f t="shared" si="583"/>
        <v>4.3322222222222227E-2</v>
      </c>
      <c r="AI4145" s="14">
        <f>VLOOKUP(E4145,'Verweis Faktor'!$A:$B,2,FALSE)</f>
        <v>1</v>
      </c>
      <c r="AJ4145" s="14"/>
      <c r="AK4145" s="14" t="str">
        <f>IF(AL4145="Ja","Versandkosten",VLOOKUP(E4145,'Verweis Belegart'!$A$2:$B$9,2,FALSE))</f>
        <v>Hardware</v>
      </c>
      <c r="AL4145" s="14" t="str">
        <f t="shared" si="584"/>
        <v>Nein</v>
      </c>
      <c r="AM4145" s="14" t="str">
        <f t="shared" si="580"/>
        <v>Positiv</v>
      </c>
    </row>
    <row r="4146" spans="1:39" ht="17.25" customHeight="1" x14ac:dyDescent="0.35">
      <c r="A4146" s="17">
        <v>14573830</v>
      </c>
      <c r="B4146" s="2" t="s">
        <v>2380</v>
      </c>
      <c r="C4146" s="1">
        <v>2025001</v>
      </c>
      <c r="D4146" s="1">
        <v>2001067</v>
      </c>
      <c r="E4146" s="2" t="s">
        <v>34</v>
      </c>
      <c r="F4146" s="2" t="s">
        <v>182</v>
      </c>
      <c r="G4146" s="2" t="s">
        <v>66</v>
      </c>
      <c r="H4146" s="2" t="s">
        <v>2395</v>
      </c>
      <c r="I4146" s="2" t="s">
        <v>2396</v>
      </c>
      <c r="J4146" s="2" t="s">
        <v>103</v>
      </c>
      <c r="K4146" s="2" t="s">
        <v>503</v>
      </c>
      <c r="L4146" s="2" t="s">
        <v>2267</v>
      </c>
      <c r="M4146" s="2" t="s">
        <v>2268</v>
      </c>
      <c r="N4146" s="2" t="s">
        <v>822</v>
      </c>
      <c r="O4146" s="3">
        <v>6</v>
      </c>
      <c r="P4146" s="3">
        <v>103.5</v>
      </c>
      <c r="Q4146" s="3">
        <v>107</v>
      </c>
      <c r="R4146" s="3">
        <v>642</v>
      </c>
      <c r="S4146" s="3">
        <v>3.5</v>
      </c>
      <c r="T4146" s="3">
        <v>21</v>
      </c>
      <c r="U4146" s="3">
        <v>3.27</v>
      </c>
      <c r="V4146" s="2" t="s">
        <v>927</v>
      </c>
      <c r="W4146" s="2" t="s">
        <v>928</v>
      </c>
      <c r="X4146" s="2" t="s">
        <v>2397</v>
      </c>
      <c r="Y4146" s="19" t="str">
        <f>VLOOKUP(G4146,'Verweis Kd-Gruppe'!$A$2:$B$8,2,FALSE)</f>
        <v>EXP</v>
      </c>
      <c r="Z4146" s="19" t="str">
        <f>VLOOKUP(J4146,'Verweis Art-Gruppe'!$A$2:$B$15,2,FALSE)</f>
        <v>Geräte</v>
      </c>
      <c r="AA4146" s="19" t="str">
        <f>VLOOKUP(W4146,'Verweis Vertreter'!$A$2:$B$24,2,FALSE)</f>
        <v>Ximena Morales</v>
      </c>
      <c r="AB4146" s="12">
        <f t="shared" si="576"/>
        <v>6</v>
      </c>
      <c r="AC4146" s="12">
        <f t="shared" si="581"/>
        <v>103.5</v>
      </c>
      <c r="AD4146" s="12">
        <f t="shared" si="582"/>
        <v>107</v>
      </c>
      <c r="AE4146" s="12">
        <f t="shared" si="577"/>
        <v>642</v>
      </c>
      <c r="AF4146" s="12">
        <f t="shared" si="578"/>
        <v>3.5</v>
      </c>
      <c r="AG4146" s="12">
        <f t="shared" si="579"/>
        <v>21</v>
      </c>
      <c r="AH4146" s="9">
        <f t="shared" si="583"/>
        <v>3.2710280373831772E-2</v>
      </c>
      <c r="AI4146" s="14">
        <f>VLOOKUP(E4146,'Verweis Faktor'!$A:$B,2,FALSE)</f>
        <v>1</v>
      </c>
      <c r="AJ4146" s="14"/>
      <c r="AK4146" s="14" t="str">
        <f>IF(AL4146="Ja","Versandkosten",VLOOKUP(E4146,'Verweis Belegart'!$A$2:$B$9,2,FALSE))</f>
        <v>Hardware</v>
      </c>
      <c r="AL4146" s="14" t="str">
        <f t="shared" si="584"/>
        <v>Nein</v>
      </c>
      <c r="AM4146" s="14" t="str">
        <f t="shared" si="580"/>
        <v>Positiv</v>
      </c>
    </row>
    <row r="4147" spans="1:39" ht="17.25" customHeight="1" x14ac:dyDescent="0.35">
      <c r="A4147" s="17">
        <v>14573830</v>
      </c>
      <c r="B4147" s="2" t="s">
        <v>2380</v>
      </c>
      <c r="C4147" s="1">
        <v>2025001</v>
      </c>
      <c r="D4147" s="1">
        <v>2001067</v>
      </c>
      <c r="E4147" s="2" t="s">
        <v>34</v>
      </c>
      <c r="F4147" s="2" t="s">
        <v>182</v>
      </c>
      <c r="G4147" s="2" t="s">
        <v>66</v>
      </c>
      <c r="H4147" s="2" t="s">
        <v>2395</v>
      </c>
      <c r="I4147" s="2" t="s">
        <v>2396</v>
      </c>
      <c r="J4147" s="2" t="s">
        <v>103</v>
      </c>
      <c r="K4147" s="2" t="s">
        <v>507</v>
      </c>
      <c r="L4147" s="2" t="s">
        <v>1324</v>
      </c>
      <c r="M4147" s="2" t="s">
        <v>1325</v>
      </c>
      <c r="N4147" s="2" t="s">
        <v>515</v>
      </c>
      <c r="O4147" s="3">
        <v>4</v>
      </c>
      <c r="P4147" s="3">
        <v>86</v>
      </c>
      <c r="Q4147" s="3">
        <v>89</v>
      </c>
      <c r="R4147" s="3">
        <v>356</v>
      </c>
      <c r="S4147" s="3">
        <v>3</v>
      </c>
      <c r="T4147" s="3">
        <v>12</v>
      </c>
      <c r="U4147" s="3">
        <v>3.37</v>
      </c>
      <c r="V4147" s="2" t="s">
        <v>927</v>
      </c>
      <c r="W4147" s="2" t="s">
        <v>928</v>
      </c>
      <c r="X4147" s="2" t="s">
        <v>2397</v>
      </c>
      <c r="Y4147" s="19" t="str">
        <f>VLOOKUP(G4147,'Verweis Kd-Gruppe'!$A$2:$B$8,2,FALSE)</f>
        <v>EXP</v>
      </c>
      <c r="Z4147" s="19" t="str">
        <f>VLOOKUP(J4147,'Verweis Art-Gruppe'!$A$2:$B$15,2,FALSE)</f>
        <v>Geräte</v>
      </c>
      <c r="AA4147" s="19" t="str">
        <f>VLOOKUP(W4147,'Verweis Vertreter'!$A$2:$B$24,2,FALSE)</f>
        <v>Ximena Morales</v>
      </c>
      <c r="AB4147" s="12">
        <f t="shared" si="576"/>
        <v>4</v>
      </c>
      <c r="AC4147" s="12">
        <f t="shared" si="581"/>
        <v>86</v>
      </c>
      <c r="AD4147" s="12">
        <f t="shared" si="582"/>
        <v>89</v>
      </c>
      <c r="AE4147" s="12">
        <f t="shared" si="577"/>
        <v>356</v>
      </c>
      <c r="AF4147" s="12">
        <f t="shared" si="578"/>
        <v>3</v>
      </c>
      <c r="AG4147" s="12">
        <f t="shared" si="579"/>
        <v>12</v>
      </c>
      <c r="AH4147" s="9">
        <f t="shared" si="583"/>
        <v>3.3707865168539325E-2</v>
      </c>
      <c r="AI4147" s="14">
        <f>VLOOKUP(E4147,'Verweis Faktor'!$A:$B,2,FALSE)</f>
        <v>1</v>
      </c>
      <c r="AJ4147" s="14"/>
      <c r="AK4147" s="14" t="str">
        <f>IF(AL4147="Ja","Versandkosten",VLOOKUP(E4147,'Verweis Belegart'!$A$2:$B$9,2,FALSE))</f>
        <v>Hardware</v>
      </c>
      <c r="AL4147" s="14" t="str">
        <f t="shared" si="584"/>
        <v>Nein</v>
      </c>
      <c r="AM4147" s="14" t="str">
        <f t="shared" si="580"/>
        <v>Positiv</v>
      </c>
    </row>
    <row r="4148" spans="1:39" ht="17.25" customHeight="1" x14ac:dyDescent="0.35">
      <c r="A4148" s="17">
        <v>14573830</v>
      </c>
      <c r="B4148" s="2" t="s">
        <v>2380</v>
      </c>
      <c r="C4148" s="1">
        <v>2025001</v>
      </c>
      <c r="D4148" s="1">
        <v>2001067</v>
      </c>
      <c r="E4148" s="2" t="s">
        <v>34</v>
      </c>
      <c r="F4148" s="2" t="s">
        <v>182</v>
      </c>
      <c r="G4148" s="2" t="s">
        <v>66</v>
      </c>
      <c r="H4148" s="2" t="s">
        <v>2395</v>
      </c>
      <c r="I4148" s="2" t="s">
        <v>2396</v>
      </c>
      <c r="J4148" s="2" t="s">
        <v>103</v>
      </c>
      <c r="K4148" s="2" t="s">
        <v>511</v>
      </c>
      <c r="L4148" s="2" t="s">
        <v>1324</v>
      </c>
      <c r="M4148" s="2" t="s">
        <v>1325</v>
      </c>
      <c r="N4148" s="2" t="s">
        <v>515</v>
      </c>
      <c r="O4148" s="3">
        <v>5</v>
      </c>
      <c r="P4148" s="3">
        <v>86</v>
      </c>
      <c r="Q4148" s="3">
        <v>89</v>
      </c>
      <c r="R4148" s="3">
        <v>445</v>
      </c>
      <c r="S4148" s="3">
        <v>3</v>
      </c>
      <c r="T4148" s="3">
        <v>15</v>
      </c>
      <c r="U4148" s="3">
        <v>3.37</v>
      </c>
      <c r="V4148" s="2" t="s">
        <v>927</v>
      </c>
      <c r="W4148" s="2" t="s">
        <v>928</v>
      </c>
      <c r="X4148" s="2" t="s">
        <v>2397</v>
      </c>
      <c r="Y4148" s="19" t="str">
        <f>VLOOKUP(G4148,'Verweis Kd-Gruppe'!$A$2:$B$8,2,FALSE)</f>
        <v>EXP</v>
      </c>
      <c r="Z4148" s="19" t="str">
        <f>VLOOKUP(J4148,'Verweis Art-Gruppe'!$A$2:$B$15,2,FALSE)</f>
        <v>Geräte</v>
      </c>
      <c r="AA4148" s="19" t="str">
        <f>VLOOKUP(W4148,'Verweis Vertreter'!$A$2:$B$24,2,FALSE)</f>
        <v>Ximena Morales</v>
      </c>
      <c r="AB4148" s="12">
        <f t="shared" si="576"/>
        <v>5</v>
      </c>
      <c r="AC4148" s="12">
        <f t="shared" si="581"/>
        <v>86</v>
      </c>
      <c r="AD4148" s="12">
        <f t="shared" si="582"/>
        <v>89</v>
      </c>
      <c r="AE4148" s="12">
        <f t="shared" si="577"/>
        <v>445</v>
      </c>
      <c r="AF4148" s="12">
        <f t="shared" si="578"/>
        <v>3</v>
      </c>
      <c r="AG4148" s="12">
        <f t="shared" si="579"/>
        <v>15</v>
      </c>
      <c r="AH4148" s="9">
        <f t="shared" si="583"/>
        <v>3.3707865168539325E-2</v>
      </c>
      <c r="AI4148" s="14">
        <f>VLOOKUP(E4148,'Verweis Faktor'!$A:$B,2,FALSE)</f>
        <v>1</v>
      </c>
      <c r="AJ4148" s="14"/>
      <c r="AK4148" s="14" t="str">
        <f>IF(AL4148="Ja","Versandkosten",VLOOKUP(E4148,'Verweis Belegart'!$A$2:$B$9,2,FALSE))</f>
        <v>Hardware</v>
      </c>
      <c r="AL4148" s="14" t="str">
        <f t="shared" si="584"/>
        <v>Nein</v>
      </c>
      <c r="AM4148" s="14" t="str">
        <f t="shared" si="580"/>
        <v>Positiv</v>
      </c>
    </row>
    <row r="4149" spans="1:39" ht="17.25" customHeight="1" x14ac:dyDescent="0.35">
      <c r="A4149" s="17">
        <v>14574209</v>
      </c>
      <c r="B4149" s="2" t="s">
        <v>2380</v>
      </c>
      <c r="C4149" s="1">
        <v>2025001</v>
      </c>
      <c r="D4149" s="1">
        <v>2001068</v>
      </c>
      <c r="E4149" s="2" t="s">
        <v>772</v>
      </c>
      <c r="F4149" s="2" t="s">
        <v>773</v>
      </c>
      <c r="G4149" s="2" t="s">
        <v>25</v>
      </c>
      <c r="H4149" s="2" t="s">
        <v>774</v>
      </c>
      <c r="I4149" s="2" t="s">
        <v>775</v>
      </c>
      <c r="J4149" s="2" t="s">
        <v>527</v>
      </c>
      <c r="K4149" s="2" t="s">
        <v>28</v>
      </c>
      <c r="L4149" s="2" t="s">
        <v>781</v>
      </c>
      <c r="M4149" s="2" t="s">
        <v>782</v>
      </c>
      <c r="N4149" s="2" t="s">
        <v>778</v>
      </c>
      <c r="O4149" s="3">
        <v>1</v>
      </c>
      <c r="P4149" s="3">
        <v>0</v>
      </c>
      <c r="Q4149" s="3">
        <v>355</v>
      </c>
      <c r="R4149" s="3">
        <v>355</v>
      </c>
      <c r="S4149" s="3">
        <v>355</v>
      </c>
      <c r="T4149" s="3">
        <v>355</v>
      </c>
      <c r="U4149" s="3"/>
      <c r="V4149" s="2" t="s">
        <v>689</v>
      </c>
      <c r="W4149" s="2" t="s">
        <v>690</v>
      </c>
      <c r="X4149" s="2" t="s">
        <v>724</v>
      </c>
      <c r="Y4149" s="19" t="str">
        <f>VLOOKUP(G4149,'Verweis Kd-Gruppe'!$A$2:$B$8,2,FALSE)</f>
        <v>FHK</v>
      </c>
      <c r="Z4149" s="19" t="str">
        <f>VLOOKUP(J4149,'Verweis Art-Gruppe'!$A$2:$B$15,2,FALSE)</f>
        <v>Provisionen</v>
      </c>
      <c r="AA4149" s="19" t="str">
        <f>VLOOKUP(W4149,'Verweis Vertreter'!$A$2:$B$24,2,FALSE)</f>
        <v>Zentrale</v>
      </c>
      <c r="AB4149" s="12">
        <f t="shared" si="576"/>
        <v>-1</v>
      </c>
      <c r="AC4149" s="12">
        <f t="shared" si="581"/>
        <v>0</v>
      </c>
      <c r="AD4149" s="12">
        <f t="shared" si="582"/>
        <v>355</v>
      </c>
      <c r="AE4149" s="12">
        <f t="shared" si="577"/>
        <v>-355</v>
      </c>
      <c r="AF4149" s="12">
        <f t="shared" si="578"/>
        <v>-355</v>
      </c>
      <c r="AG4149" s="12">
        <f t="shared" si="579"/>
        <v>-355</v>
      </c>
      <c r="AH4149" s="9">
        <f t="shared" si="583"/>
        <v>-1</v>
      </c>
      <c r="AI4149" s="14">
        <f>VLOOKUP(E4149,'Verweis Faktor'!$A:$B,2,FALSE)</f>
        <v>-1</v>
      </c>
      <c r="AJ4149" s="14"/>
      <c r="AK4149" s="14" t="str">
        <f>IF(AL4149="Ja","Versandkosten",VLOOKUP(E4149,'Verweis Belegart'!$A$2:$B$9,2,FALSE))</f>
        <v>Provisionen</v>
      </c>
      <c r="AL4149" s="14" t="str">
        <f t="shared" si="584"/>
        <v>Nein</v>
      </c>
      <c r="AM4149" s="14" t="str">
        <f t="shared" si="580"/>
        <v>Negativ</v>
      </c>
    </row>
    <row r="4150" spans="1:39" ht="17.25" customHeight="1" x14ac:dyDescent="0.35">
      <c r="A4150" s="17">
        <v>14574210</v>
      </c>
      <c r="B4150" s="2" t="s">
        <v>2380</v>
      </c>
      <c r="C4150" s="1">
        <v>2025001</v>
      </c>
      <c r="D4150" s="1">
        <v>2001069</v>
      </c>
      <c r="E4150" s="2" t="s">
        <v>772</v>
      </c>
      <c r="F4150" s="2" t="s">
        <v>773</v>
      </c>
      <c r="G4150" s="2" t="s">
        <v>25</v>
      </c>
      <c r="H4150" s="2" t="s">
        <v>700</v>
      </c>
      <c r="I4150" s="2" t="s">
        <v>701</v>
      </c>
      <c r="J4150" s="2" t="s">
        <v>527</v>
      </c>
      <c r="K4150" s="2" t="s">
        <v>28</v>
      </c>
      <c r="L4150" s="2" t="s">
        <v>781</v>
      </c>
      <c r="M4150" s="2" t="s">
        <v>782</v>
      </c>
      <c r="N4150" s="2" t="s">
        <v>778</v>
      </c>
      <c r="O4150" s="3">
        <v>1</v>
      </c>
      <c r="P4150" s="3">
        <v>0</v>
      </c>
      <c r="Q4150" s="3">
        <v>220</v>
      </c>
      <c r="R4150" s="3">
        <v>220</v>
      </c>
      <c r="S4150" s="3">
        <v>220</v>
      </c>
      <c r="T4150" s="3">
        <v>220</v>
      </c>
      <c r="U4150" s="3"/>
      <c r="V4150" s="2" t="s">
        <v>427</v>
      </c>
      <c r="W4150" s="2" t="s">
        <v>428</v>
      </c>
      <c r="X4150" s="2" t="s">
        <v>724</v>
      </c>
      <c r="Y4150" s="19" t="str">
        <f>VLOOKUP(G4150,'Verweis Kd-Gruppe'!$A$2:$B$8,2,FALSE)</f>
        <v>FHK</v>
      </c>
      <c r="Z4150" s="19" t="str">
        <f>VLOOKUP(J4150,'Verweis Art-Gruppe'!$A$2:$B$15,2,FALSE)</f>
        <v>Provisionen</v>
      </c>
      <c r="AA4150" s="19" t="str">
        <f>VLOOKUP(W4150,'Verweis Vertreter'!$A$2:$B$24,2,FALSE)</f>
        <v>Zentrale</v>
      </c>
      <c r="AB4150" s="12">
        <f t="shared" si="576"/>
        <v>-1</v>
      </c>
      <c r="AC4150" s="12">
        <f t="shared" si="581"/>
        <v>0</v>
      </c>
      <c r="AD4150" s="12">
        <f t="shared" si="582"/>
        <v>220</v>
      </c>
      <c r="AE4150" s="12">
        <f t="shared" si="577"/>
        <v>-220</v>
      </c>
      <c r="AF4150" s="12">
        <f t="shared" si="578"/>
        <v>-220</v>
      </c>
      <c r="AG4150" s="12">
        <f t="shared" si="579"/>
        <v>-220</v>
      </c>
      <c r="AH4150" s="9">
        <f t="shared" si="583"/>
        <v>-1</v>
      </c>
      <c r="AI4150" s="14">
        <f>VLOOKUP(E4150,'Verweis Faktor'!$A:$B,2,FALSE)</f>
        <v>-1</v>
      </c>
      <c r="AJ4150" s="14"/>
      <c r="AK4150" s="14" t="str">
        <f>IF(AL4150="Ja","Versandkosten",VLOOKUP(E4150,'Verweis Belegart'!$A$2:$B$9,2,FALSE))</f>
        <v>Provisionen</v>
      </c>
      <c r="AL4150" s="14" t="str">
        <f t="shared" si="584"/>
        <v>Nein</v>
      </c>
      <c r="AM4150" s="14" t="str">
        <f t="shared" si="580"/>
        <v>Negativ</v>
      </c>
    </row>
    <row r="4151" spans="1:39" ht="17.25" customHeight="1" x14ac:dyDescent="0.35">
      <c r="A4151" s="17">
        <v>14574211</v>
      </c>
      <c r="B4151" s="2" t="s">
        <v>2380</v>
      </c>
      <c r="C4151" s="1">
        <v>2025001</v>
      </c>
      <c r="D4151" s="1">
        <v>2001070</v>
      </c>
      <c r="E4151" s="2" t="s">
        <v>772</v>
      </c>
      <c r="F4151" s="2" t="s">
        <v>773</v>
      </c>
      <c r="G4151" s="2" t="s">
        <v>25</v>
      </c>
      <c r="H4151" s="2" t="s">
        <v>700</v>
      </c>
      <c r="I4151" s="2" t="s">
        <v>701</v>
      </c>
      <c r="J4151" s="2" t="s">
        <v>527</v>
      </c>
      <c r="K4151" s="2" t="s">
        <v>28</v>
      </c>
      <c r="L4151" s="2" t="s">
        <v>776</v>
      </c>
      <c r="M4151" s="2" t="s">
        <v>777</v>
      </c>
      <c r="N4151" s="2" t="s">
        <v>778</v>
      </c>
      <c r="O4151" s="3">
        <v>1</v>
      </c>
      <c r="P4151" s="3">
        <v>0</v>
      </c>
      <c r="Q4151" s="3">
        <v>695</v>
      </c>
      <c r="R4151" s="3">
        <v>695</v>
      </c>
      <c r="S4151" s="3">
        <v>695</v>
      </c>
      <c r="T4151" s="3">
        <v>695</v>
      </c>
      <c r="U4151" s="3"/>
      <c r="V4151" s="2" t="s">
        <v>427</v>
      </c>
      <c r="W4151" s="2" t="s">
        <v>428</v>
      </c>
      <c r="X4151" s="2" t="s">
        <v>724</v>
      </c>
      <c r="Y4151" s="19" t="str">
        <f>VLOOKUP(G4151,'Verweis Kd-Gruppe'!$A$2:$B$8,2,FALSE)</f>
        <v>FHK</v>
      </c>
      <c r="Z4151" s="19" t="str">
        <f>VLOOKUP(J4151,'Verweis Art-Gruppe'!$A$2:$B$15,2,FALSE)</f>
        <v>Provisionen</v>
      </c>
      <c r="AA4151" s="19" t="str">
        <f>VLOOKUP(W4151,'Verweis Vertreter'!$A$2:$B$24,2,FALSE)</f>
        <v>Zentrale</v>
      </c>
      <c r="AB4151" s="12">
        <f t="shared" si="576"/>
        <v>-1</v>
      </c>
      <c r="AC4151" s="12">
        <f t="shared" si="581"/>
        <v>0</v>
      </c>
      <c r="AD4151" s="12">
        <f t="shared" si="582"/>
        <v>695</v>
      </c>
      <c r="AE4151" s="12">
        <f t="shared" si="577"/>
        <v>-695</v>
      </c>
      <c r="AF4151" s="12">
        <f t="shared" si="578"/>
        <v>-695</v>
      </c>
      <c r="AG4151" s="12">
        <f t="shared" si="579"/>
        <v>-695</v>
      </c>
      <c r="AH4151" s="9">
        <f t="shared" si="583"/>
        <v>-1</v>
      </c>
      <c r="AI4151" s="14">
        <f>VLOOKUP(E4151,'Verweis Faktor'!$A:$B,2,FALSE)</f>
        <v>-1</v>
      </c>
      <c r="AJ4151" s="14"/>
      <c r="AK4151" s="14" t="str">
        <f>IF(AL4151="Ja","Versandkosten",VLOOKUP(E4151,'Verweis Belegart'!$A$2:$B$9,2,FALSE))</f>
        <v>Provisionen</v>
      </c>
      <c r="AL4151" s="14" t="str">
        <f t="shared" si="584"/>
        <v>Nein</v>
      </c>
      <c r="AM4151" s="14" t="str">
        <f t="shared" si="580"/>
        <v>Negativ</v>
      </c>
    </row>
    <row r="4152" spans="1:39" ht="17.25" customHeight="1" x14ac:dyDescent="0.35">
      <c r="A4152" s="17">
        <v>14574212</v>
      </c>
      <c r="B4152" s="2" t="s">
        <v>2380</v>
      </c>
      <c r="C4152" s="1">
        <v>2025001</v>
      </c>
      <c r="D4152" s="1">
        <v>2001071</v>
      </c>
      <c r="E4152" s="2" t="s">
        <v>772</v>
      </c>
      <c r="F4152" s="2" t="s">
        <v>773</v>
      </c>
      <c r="G4152" s="2" t="s">
        <v>25</v>
      </c>
      <c r="H4152" s="2" t="s">
        <v>1580</v>
      </c>
      <c r="I4152" s="2" t="s">
        <v>1581</v>
      </c>
      <c r="J4152" s="2" t="s">
        <v>527</v>
      </c>
      <c r="K4152" s="2" t="s">
        <v>28</v>
      </c>
      <c r="L4152" s="2" t="s">
        <v>781</v>
      </c>
      <c r="M4152" s="2" t="s">
        <v>782</v>
      </c>
      <c r="N4152" s="2" t="s">
        <v>778</v>
      </c>
      <c r="O4152" s="3">
        <v>1</v>
      </c>
      <c r="P4152" s="3">
        <v>0</v>
      </c>
      <c r="Q4152" s="3">
        <v>245</v>
      </c>
      <c r="R4152" s="3">
        <v>245</v>
      </c>
      <c r="S4152" s="3">
        <v>245</v>
      </c>
      <c r="T4152" s="3">
        <v>245</v>
      </c>
      <c r="U4152" s="3"/>
      <c r="V4152" s="2" t="s">
        <v>697</v>
      </c>
      <c r="W4152" s="2" t="s">
        <v>698</v>
      </c>
      <c r="X4152" s="2" t="s">
        <v>699</v>
      </c>
      <c r="Y4152" s="19" t="str">
        <f>VLOOKUP(G4152,'Verweis Kd-Gruppe'!$A$2:$B$8,2,FALSE)</f>
        <v>FHK</v>
      </c>
      <c r="Z4152" s="19" t="str">
        <f>VLOOKUP(J4152,'Verweis Art-Gruppe'!$A$2:$B$15,2,FALSE)</f>
        <v>Provisionen</v>
      </c>
      <c r="AA4152" s="19" t="str">
        <f>VLOOKUP(W4152,'Verweis Vertreter'!$A$2:$B$24,2,FALSE)</f>
        <v>Zentrale</v>
      </c>
      <c r="AB4152" s="12">
        <f t="shared" si="576"/>
        <v>-1</v>
      </c>
      <c r="AC4152" s="12">
        <f t="shared" si="581"/>
        <v>0</v>
      </c>
      <c r="AD4152" s="12">
        <f t="shared" si="582"/>
        <v>245</v>
      </c>
      <c r="AE4152" s="12">
        <f t="shared" si="577"/>
        <v>-245</v>
      </c>
      <c r="AF4152" s="12">
        <f t="shared" si="578"/>
        <v>-245</v>
      </c>
      <c r="AG4152" s="12">
        <f t="shared" si="579"/>
        <v>-245</v>
      </c>
      <c r="AH4152" s="9">
        <f t="shared" si="583"/>
        <v>-1</v>
      </c>
      <c r="AI4152" s="14">
        <f>VLOOKUP(E4152,'Verweis Faktor'!$A:$B,2,FALSE)</f>
        <v>-1</v>
      </c>
      <c r="AJ4152" s="14"/>
      <c r="AK4152" s="14" t="str">
        <f>IF(AL4152="Ja","Versandkosten",VLOOKUP(E4152,'Verweis Belegart'!$A$2:$B$9,2,FALSE))</f>
        <v>Provisionen</v>
      </c>
      <c r="AL4152" s="14" t="str">
        <f t="shared" si="584"/>
        <v>Nein</v>
      </c>
      <c r="AM4152" s="14" t="str">
        <f t="shared" si="580"/>
        <v>Negativ</v>
      </c>
    </row>
    <row r="4153" spans="1:39" ht="17.25" customHeight="1" x14ac:dyDescent="0.35">
      <c r="A4153" s="17">
        <v>14574213</v>
      </c>
      <c r="B4153" s="2" t="s">
        <v>2380</v>
      </c>
      <c r="C4153" s="1">
        <v>2025001</v>
      </c>
      <c r="D4153" s="1">
        <v>2001072</v>
      </c>
      <c r="E4153" s="2" t="s">
        <v>772</v>
      </c>
      <c r="F4153" s="2" t="s">
        <v>773</v>
      </c>
      <c r="G4153" s="2" t="s">
        <v>25</v>
      </c>
      <c r="H4153" s="2" t="s">
        <v>774</v>
      </c>
      <c r="I4153" s="2" t="s">
        <v>775</v>
      </c>
      <c r="J4153" s="2" t="s">
        <v>527</v>
      </c>
      <c r="K4153" s="2" t="s">
        <v>28</v>
      </c>
      <c r="L4153" s="2" t="s">
        <v>776</v>
      </c>
      <c r="M4153" s="2" t="s">
        <v>777</v>
      </c>
      <c r="N4153" s="2" t="s">
        <v>778</v>
      </c>
      <c r="O4153" s="3">
        <v>1</v>
      </c>
      <c r="P4153" s="3">
        <v>0</v>
      </c>
      <c r="Q4153" s="3">
        <v>2310</v>
      </c>
      <c r="R4153" s="3">
        <v>2310</v>
      </c>
      <c r="S4153" s="3">
        <v>2310</v>
      </c>
      <c r="T4153" s="3">
        <v>2310</v>
      </c>
      <c r="U4153" s="3"/>
      <c r="V4153" s="2" t="s">
        <v>689</v>
      </c>
      <c r="W4153" s="2" t="s">
        <v>690</v>
      </c>
      <c r="X4153" s="2" t="s">
        <v>724</v>
      </c>
      <c r="Y4153" s="19" t="str">
        <f>VLOOKUP(G4153,'Verweis Kd-Gruppe'!$A$2:$B$8,2,FALSE)</f>
        <v>FHK</v>
      </c>
      <c r="Z4153" s="19" t="str">
        <f>VLOOKUP(J4153,'Verweis Art-Gruppe'!$A$2:$B$15,2,FALSE)</f>
        <v>Provisionen</v>
      </c>
      <c r="AA4153" s="19" t="str">
        <f>VLOOKUP(W4153,'Verweis Vertreter'!$A$2:$B$24,2,FALSE)</f>
        <v>Zentrale</v>
      </c>
      <c r="AB4153" s="12">
        <f t="shared" si="576"/>
        <v>-1</v>
      </c>
      <c r="AC4153" s="12">
        <f t="shared" si="581"/>
        <v>0</v>
      </c>
      <c r="AD4153" s="12">
        <f t="shared" si="582"/>
        <v>2310</v>
      </c>
      <c r="AE4153" s="12">
        <f t="shared" si="577"/>
        <v>-2310</v>
      </c>
      <c r="AF4153" s="12">
        <f t="shared" si="578"/>
        <v>-2310</v>
      </c>
      <c r="AG4153" s="12">
        <f t="shared" si="579"/>
        <v>-2310</v>
      </c>
      <c r="AH4153" s="9">
        <f t="shared" si="583"/>
        <v>-1</v>
      </c>
      <c r="AI4153" s="14">
        <f>VLOOKUP(E4153,'Verweis Faktor'!$A:$B,2,FALSE)</f>
        <v>-1</v>
      </c>
      <c r="AJ4153" s="14"/>
      <c r="AK4153" s="14" t="str">
        <f>IF(AL4153="Ja","Versandkosten",VLOOKUP(E4153,'Verweis Belegart'!$A$2:$B$9,2,FALSE))</f>
        <v>Provisionen</v>
      </c>
      <c r="AL4153" s="14" t="str">
        <f t="shared" si="584"/>
        <v>Nein</v>
      </c>
      <c r="AM4153" s="14" t="str">
        <f t="shared" si="580"/>
        <v>Negativ</v>
      </c>
    </row>
    <row r="4154" spans="1:39" ht="17.25" customHeight="1" x14ac:dyDescent="0.35">
      <c r="A4154" s="17">
        <v>14574214</v>
      </c>
      <c r="B4154" s="2" t="s">
        <v>2380</v>
      </c>
      <c r="C4154" s="1">
        <v>2025001</v>
      </c>
      <c r="D4154" s="1">
        <v>2001073</v>
      </c>
      <c r="E4154" s="2" t="s">
        <v>772</v>
      </c>
      <c r="F4154" s="2" t="s">
        <v>773</v>
      </c>
      <c r="G4154" s="2" t="s">
        <v>25</v>
      </c>
      <c r="H4154" s="2" t="s">
        <v>1515</v>
      </c>
      <c r="I4154" s="2" t="s">
        <v>1516</v>
      </c>
      <c r="J4154" s="2" t="s">
        <v>527</v>
      </c>
      <c r="K4154" s="2" t="s">
        <v>28</v>
      </c>
      <c r="L4154" s="2" t="s">
        <v>781</v>
      </c>
      <c r="M4154" s="2" t="s">
        <v>782</v>
      </c>
      <c r="N4154" s="2" t="s">
        <v>778</v>
      </c>
      <c r="O4154" s="3">
        <v>1</v>
      </c>
      <c r="P4154" s="3">
        <v>0</v>
      </c>
      <c r="Q4154" s="3">
        <v>220</v>
      </c>
      <c r="R4154" s="3">
        <v>220</v>
      </c>
      <c r="S4154" s="3">
        <v>220</v>
      </c>
      <c r="T4154" s="3">
        <v>220</v>
      </c>
      <c r="U4154" s="3"/>
      <c r="V4154" s="2" t="s">
        <v>427</v>
      </c>
      <c r="W4154" s="2" t="s">
        <v>428</v>
      </c>
      <c r="X4154" s="2" t="s">
        <v>724</v>
      </c>
      <c r="Y4154" s="19" t="str">
        <f>VLOOKUP(G4154,'Verweis Kd-Gruppe'!$A$2:$B$8,2,FALSE)</f>
        <v>FHK</v>
      </c>
      <c r="Z4154" s="19" t="str">
        <f>VLOOKUP(J4154,'Verweis Art-Gruppe'!$A$2:$B$15,2,FALSE)</f>
        <v>Provisionen</v>
      </c>
      <c r="AA4154" s="19" t="str">
        <f>VLOOKUP(W4154,'Verweis Vertreter'!$A$2:$B$24,2,FALSE)</f>
        <v>Zentrale</v>
      </c>
      <c r="AB4154" s="12">
        <f t="shared" si="576"/>
        <v>-1</v>
      </c>
      <c r="AC4154" s="12">
        <f t="shared" si="581"/>
        <v>0</v>
      </c>
      <c r="AD4154" s="12">
        <f t="shared" si="582"/>
        <v>220</v>
      </c>
      <c r="AE4154" s="12">
        <f t="shared" si="577"/>
        <v>-220</v>
      </c>
      <c r="AF4154" s="12">
        <f t="shared" si="578"/>
        <v>-220</v>
      </c>
      <c r="AG4154" s="12">
        <f t="shared" si="579"/>
        <v>-220</v>
      </c>
      <c r="AH4154" s="9">
        <f t="shared" si="583"/>
        <v>-1</v>
      </c>
      <c r="AI4154" s="14">
        <f>VLOOKUP(E4154,'Verweis Faktor'!$A:$B,2,FALSE)</f>
        <v>-1</v>
      </c>
      <c r="AJ4154" s="14"/>
      <c r="AK4154" s="14" t="str">
        <f>IF(AL4154="Ja","Versandkosten",VLOOKUP(E4154,'Verweis Belegart'!$A$2:$B$9,2,FALSE))</f>
        <v>Provisionen</v>
      </c>
      <c r="AL4154" s="14" t="str">
        <f t="shared" si="584"/>
        <v>Nein</v>
      </c>
      <c r="AM4154" s="14" t="str">
        <f t="shared" si="580"/>
        <v>Negativ</v>
      </c>
    </row>
    <row r="4155" spans="1:39" ht="17.25" customHeight="1" x14ac:dyDescent="0.35">
      <c r="A4155" s="17">
        <v>14419977</v>
      </c>
      <c r="B4155" s="2" t="s">
        <v>2380</v>
      </c>
      <c r="C4155" s="1">
        <v>2025001</v>
      </c>
      <c r="D4155" s="1">
        <v>2001074</v>
      </c>
      <c r="E4155" s="2" t="s">
        <v>572</v>
      </c>
      <c r="F4155" s="2" t="s">
        <v>1236</v>
      </c>
      <c r="G4155" s="2" t="s">
        <v>36</v>
      </c>
      <c r="H4155" s="2" t="s">
        <v>190</v>
      </c>
      <c r="I4155" s="2" t="s">
        <v>191</v>
      </c>
      <c r="J4155" s="2" t="s">
        <v>103</v>
      </c>
      <c r="K4155" s="2" t="s">
        <v>49</v>
      </c>
      <c r="L4155" s="2" t="s">
        <v>2400</v>
      </c>
      <c r="M4155" s="2" t="s">
        <v>2401</v>
      </c>
      <c r="N4155" s="2" t="s">
        <v>2402</v>
      </c>
      <c r="O4155" s="3">
        <v>1</v>
      </c>
      <c r="P4155" s="3">
        <v>0</v>
      </c>
      <c r="Q4155" s="3">
        <v>232.15</v>
      </c>
      <c r="R4155" s="3">
        <v>232.15</v>
      </c>
      <c r="S4155" s="3">
        <v>232.15</v>
      </c>
      <c r="T4155" s="3">
        <v>232.15</v>
      </c>
      <c r="U4155" s="3"/>
      <c r="V4155" s="2" t="s">
        <v>195</v>
      </c>
      <c r="W4155" s="2" t="s">
        <v>196</v>
      </c>
      <c r="X4155" s="2" t="s">
        <v>197</v>
      </c>
      <c r="Y4155" s="19" t="str">
        <f>VLOOKUP(G4155,'Verweis Kd-Gruppe'!$A$2:$B$8,2,FALSE)</f>
        <v>GRK</v>
      </c>
      <c r="Z4155" s="19" t="str">
        <f>VLOOKUP(J4155,'Verweis Art-Gruppe'!$A$2:$B$15,2,FALSE)</f>
        <v>Geräte</v>
      </c>
      <c r="AA4155" s="19" t="str">
        <f>VLOOKUP(W4155,'Verweis Vertreter'!$A$2:$B$24,2,FALSE)</f>
        <v>Akin Erdem</v>
      </c>
      <c r="AB4155" s="12">
        <f t="shared" si="576"/>
        <v>-1</v>
      </c>
      <c r="AC4155" s="12">
        <f t="shared" si="581"/>
        <v>0</v>
      </c>
      <c r="AD4155" s="12">
        <f t="shared" si="582"/>
        <v>232.15</v>
      </c>
      <c r="AE4155" s="12">
        <f t="shared" si="577"/>
        <v>-232.15</v>
      </c>
      <c r="AF4155" s="12">
        <f t="shared" si="578"/>
        <v>-232.15</v>
      </c>
      <c r="AG4155" s="12">
        <f t="shared" si="579"/>
        <v>-232.15</v>
      </c>
      <c r="AH4155" s="9">
        <f t="shared" si="583"/>
        <v>-1</v>
      </c>
      <c r="AI4155" s="14">
        <f>VLOOKUP(E4155,'Verweis Faktor'!$A:$B,2,FALSE)</f>
        <v>-1</v>
      </c>
      <c r="AJ4155" s="14"/>
      <c r="AK4155" s="14" t="str">
        <f>IF(AL4155="Ja","Versandkosten",VLOOKUP(E4155,'Verweis Belegart'!$A$2:$B$9,2,FALSE))</f>
        <v>Hardware</v>
      </c>
      <c r="AL4155" s="14" t="str">
        <f t="shared" si="584"/>
        <v>Nein</v>
      </c>
      <c r="AM4155" s="14" t="str">
        <f t="shared" si="580"/>
        <v>Negativ</v>
      </c>
    </row>
    <row r="4156" spans="1:39" ht="17.25" customHeight="1" x14ac:dyDescent="0.35">
      <c r="A4156" s="17">
        <v>14574207</v>
      </c>
      <c r="B4156" s="2" t="s">
        <v>2380</v>
      </c>
      <c r="C4156" s="1">
        <v>2025001</v>
      </c>
      <c r="D4156" s="1">
        <v>2001075</v>
      </c>
      <c r="E4156" s="2" t="s">
        <v>34</v>
      </c>
      <c r="F4156" s="2" t="s">
        <v>53</v>
      </c>
      <c r="G4156" s="2" t="s">
        <v>36</v>
      </c>
      <c r="H4156" s="2" t="s">
        <v>2331</v>
      </c>
      <c r="I4156" s="2" t="s">
        <v>2332</v>
      </c>
      <c r="J4156" s="2" t="s">
        <v>103</v>
      </c>
      <c r="K4156" s="2" t="s">
        <v>28</v>
      </c>
      <c r="L4156" s="2" t="s">
        <v>323</v>
      </c>
      <c r="M4156" s="2" t="s">
        <v>324</v>
      </c>
      <c r="N4156" s="2" t="s">
        <v>325</v>
      </c>
      <c r="O4156" s="3">
        <v>20</v>
      </c>
      <c r="P4156" s="3">
        <v>181</v>
      </c>
      <c r="Q4156" s="3">
        <v>189</v>
      </c>
      <c r="R4156" s="3">
        <v>3780</v>
      </c>
      <c r="S4156" s="3">
        <v>8</v>
      </c>
      <c r="T4156" s="3">
        <v>160</v>
      </c>
      <c r="U4156" s="3">
        <v>4.2300000000000004</v>
      </c>
      <c r="V4156" s="2" t="s">
        <v>835</v>
      </c>
      <c r="W4156" s="2" t="s">
        <v>836</v>
      </c>
      <c r="X4156" s="2" t="s">
        <v>44</v>
      </c>
      <c r="Y4156" s="19" t="str">
        <f>VLOOKUP(G4156,'Verweis Kd-Gruppe'!$A$2:$B$8,2,FALSE)</f>
        <v>GRK</v>
      </c>
      <c r="Z4156" s="19" t="str">
        <f>VLOOKUP(J4156,'Verweis Art-Gruppe'!$A$2:$B$15,2,FALSE)</f>
        <v>Geräte</v>
      </c>
      <c r="AA4156" s="19" t="str">
        <f>VLOOKUP(W4156,'Verweis Vertreter'!$A$2:$B$24,2,FALSE)</f>
        <v>Andreas Michels</v>
      </c>
      <c r="AB4156" s="12">
        <f t="shared" si="576"/>
        <v>20</v>
      </c>
      <c r="AC4156" s="12">
        <f t="shared" si="581"/>
        <v>181</v>
      </c>
      <c r="AD4156" s="12">
        <f t="shared" si="582"/>
        <v>189</v>
      </c>
      <c r="AE4156" s="12">
        <f t="shared" si="577"/>
        <v>3780</v>
      </c>
      <c r="AF4156" s="12">
        <f t="shared" si="578"/>
        <v>8</v>
      </c>
      <c r="AG4156" s="12">
        <f t="shared" si="579"/>
        <v>160</v>
      </c>
      <c r="AH4156" s="9">
        <f t="shared" si="583"/>
        <v>4.2328042328042326E-2</v>
      </c>
      <c r="AI4156" s="14">
        <f>VLOOKUP(E4156,'Verweis Faktor'!$A:$B,2,FALSE)</f>
        <v>1</v>
      </c>
      <c r="AJ4156" s="14"/>
      <c r="AK4156" s="14" t="str">
        <f>IF(AL4156="Ja","Versandkosten",VLOOKUP(E4156,'Verweis Belegart'!$A$2:$B$9,2,FALSE))</f>
        <v>Hardware</v>
      </c>
      <c r="AL4156" s="14" t="str">
        <f t="shared" si="584"/>
        <v>Nein</v>
      </c>
      <c r="AM4156" s="14" t="str">
        <f t="shared" si="580"/>
        <v>Positiv</v>
      </c>
    </row>
    <row r="4157" spans="1:39" ht="17.25" customHeight="1" x14ac:dyDescent="0.35">
      <c r="A4157" s="17">
        <v>14574207</v>
      </c>
      <c r="B4157" s="2" t="s">
        <v>2380</v>
      </c>
      <c r="C4157" s="1">
        <v>2025001</v>
      </c>
      <c r="D4157" s="1">
        <v>2001075</v>
      </c>
      <c r="E4157" s="2" t="s">
        <v>34</v>
      </c>
      <c r="F4157" s="2" t="s">
        <v>53</v>
      </c>
      <c r="G4157" s="2" t="s">
        <v>36</v>
      </c>
      <c r="H4157" s="2" t="s">
        <v>2331</v>
      </c>
      <c r="I4157" s="2" t="s">
        <v>2332</v>
      </c>
      <c r="J4157" s="2" t="s">
        <v>103</v>
      </c>
      <c r="K4157" s="2" t="s">
        <v>45</v>
      </c>
      <c r="L4157" s="2" t="s">
        <v>970</v>
      </c>
      <c r="M4157" s="2" t="s">
        <v>971</v>
      </c>
      <c r="N4157" s="2" t="s">
        <v>943</v>
      </c>
      <c r="O4157" s="3">
        <v>30</v>
      </c>
      <c r="P4157" s="3">
        <v>235</v>
      </c>
      <c r="Q4157" s="3">
        <v>252</v>
      </c>
      <c r="R4157" s="3">
        <v>7560</v>
      </c>
      <c r="S4157" s="3">
        <v>17</v>
      </c>
      <c r="T4157" s="3">
        <v>510</v>
      </c>
      <c r="U4157" s="3">
        <v>6.74</v>
      </c>
      <c r="V4157" s="2" t="s">
        <v>835</v>
      </c>
      <c r="W4157" s="2" t="s">
        <v>836</v>
      </c>
      <c r="X4157" s="2" t="s">
        <v>44</v>
      </c>
      <c r="Y4157" s="19" t="str">
        <f>VLOOKUP(G4157,'Verweis Kd-Gruppe'!$A$2:$B$8,2,FALSE)</f>
        <v>GRK</v>
      </c>
      <c r="Z4157" s="19" t="str">
        <f>VLOOKUP(J4157,'Verweis Art-Gruppe'!$A$2:$B$15,2,FALSE)</f>
        <v>Geräte</v>
      </c>
      <c r="AA4157" s="19" t="str">
        <f>VLOOKUP(W4157,'Verweis Vertreter'!$A$2:$B$24,2,FALSE)</f>
        <v>Andreas Michels</v>
      </c>
      <c r="AB4157" s="12">
        <f t="shared" si="576"/>
        <v>30</v>
      </c>
      <c r="AC4157" s="12">
        <f t="shared" si="581"/>
        <v>235</v>
      </c>
      <c r="AD4157" s="12">
        <f t="shared" si="582"/>
        <v>252</v>
      </c>
      <c r="AE4157" s="12">
        <f t="shared" si="577"/>
        <v>7560</v>
      </c>
      <c r="AF4157" s="12">
        <f t="shared" si="578"/>
        <v>17</v>
      </c>
      <c r="AG4157" s="12">
        <f t="shared" si="579"/>
        <v>510</v>
      </c>
      <c r="AH4157" s="9">
        <f t="shared" si="583"/>
        <v>6.7460317460317457E-2</v>
      </c>
      <c r="AI4157" s="14">
        <f>VLOOKUP(E4157,'Verweis Faktor'!$A:$B,2,FALSE)</f>
        <v>1</v>
      </c>
      <c r="AJ4157" s="14"/>
      <c r="AK4157" s="14" t="str">
        <f>IF(AL4157="Ja","Versandkosten",VLOOKUP(E4157,'Verweis Belegart'!$A$2:$B$9,2,FALSE))</f>
        <v>Hardware</v>
      </c>
      <c r="AL4157" s="14" t="str">
        <f t="shared" si="584"/>
        <v>Nein</v>
      </c>
      <c r="AM4157" s="14" t="str">
        <f t="shared" si="580"/>
        <v>Positiv</v>
      </c>
    </row>
    <row r="4158" spans="1:39" ht="17.25" customHeight="1" x14ac:dyDescent="0.35">
      <c r="A4158" s="17">
        <v>14432923</v>
      </c>
      <c r="B4158" s="2" t="s">
        <v>2380</v>
      </c>
      <c r="C4158" s="1">
        <v>2025001</v>
      </c>
      <c r="D4158" s="1">
        <v>2001076</v>
      </c>
      <c r="E4158" s="2" t="s">
        <v>572</v>
      </c>
      <c r="F4158" s="2" t="s">
        <v>1236</v>
      </c>
      <c r="G4158" s="2" t="s">
        <v>36</v>
      </c>
      <c r="H4158" s="2" t="s">
        <v>1118</v>
      </c>
      <c r="I4158" s="2" t="s">
        <v>1119</v>
      </c>
      <c r="J4158" s="2" t="s">
        <v>103</v>
      </c>
      <c r="K4158" s="2" t="s">
        <v>28</v>
      </c>
      <c r="L4158" s="2" t="s">
        <v>2403</v>
      </c>
      <c r="M4158" s="2" t="s">
        <v>2404</v>
      </c>
      <c r="N4158" s="2" t="s">
        <v>2405</v>
      </c>
      <c r="O4158" s="3">
        <v>1</v>
      </c>
      <c r="P4158" s="3">
        <v>128</v>
      </c>
      <c r="Q4158" s="3">
        <v>136</v>
      </c>
      <c r="R4158" s="3">
        <v>136</v>
      </c>
      <c r="S4158" s="3">
        <v>8</v>
      </c>
      <c r="T4158" s="3">
        <v>8</v>
      </c>
      <c r="U4158" s="3">
        <v>5.88</v>
      </c>
      <c r="V4158" s="2" t="s">
        <v>145</v>
      </c>
      <c r="W4158" s="2" t="s">
        <v>146</v>
      </c>
      <c r="X4158" s="2" t="s">
        <v>702</v>
      </c>
      <c r="Y4158" s="19" t="str">
        <f>VLOOKUP(G4158,'Verweis Kd-Gruppe'!$A$2:$B$8,2,FALSE)</f>
        <v>GRK</v>
      </c>
      <c r="Z4158" s="19" t="str">
        <f>VLOOKUP(J4158,'Verweis Art-Gruppe'!$A$2:$B$15,2,FALSE)</f>
        <v>Geräte</v>
      </c>
      <c r="AA4158" s="19" t="str">
        <f>VLOOKUP(W4158,'Verweis Vertreter'!$A$2:$B$24,2,FALSE)</f>
        <v>Muhsin Yortanli</v>
      </c>
      <c r="AB4158" s="12">
        <f t="shared" si="576"/>
        <v>-1</v>
      </c>
      <c r="AC4158" s="12">
        <f t="shared" si="581"/>
        <v>128</v>
      </c>
      <c r="AD4158" s="12">
        <f t="shared" si="582"/>
        <v>136</v>
      </c>
      <c r="AE4158" s="12">
        <f t="shared" si="577"/>
        <v>-136</v>
      </c>
      <c r="AF4158" s="12">
        <f t="shared" si="578"/>
        <v>-8</v>
      </c>
      <c r="AG4158" s="12">
        <f t="shared" si="579"/>
        <v>-8</v>
      </c>
      <c r="AH4158" s="9">
        <f t="shared" si="583"/>
        <v>-5.8823529411764705E-2</v>
      </c>
      <c r="AI4158" s="14">
        <f>VLOOKUP(E4158,'Verweis Faktor'!$A:$B,2,FALSE)</f>
        <v>-1</v>
      </c>
      <c r="AJ4158" s="14"/>
      <c r="AK4158" s="14" t="str">
        <f>IF(AL4158="Ja","Versandkosten",VLOOKUP(E4158,'Verweis Belegart'!$A$2:$B$9,2,FALSE))</f>
        <v>Hardware</v>
      </c>
      <c r="AL4158" s="14" t="str">
        <f t="shared" si="584"/>
        <v>Nein</v>
      </c>
      <c r="AM4158" s="14" t="str">
        <f t="shared" si="580"/>
        <v>Negativ</v>
      </c>
    </row>
    <row r="4159" spans="1:39" ht="17.25" customHeight="1" x14ac:dyDescent="0.35">
      <c r="A4159" s="17">
        <v>14415728</v>
      </c>
      <c r="B4159" s="2" t="s">
        <v>2380</v>
      </c>
      <c r="C4159" s="1">
        <v>2025001</v>
      </c>
      <c r="D4159" s="1">
        <v>2001077</v>
      </c>
      <c r="E4159" s="2" t="s">
        <v>572</v>
      </c>
      <c r="F4159" s="2" t="s">
        <v>1236</v>
      </c>
      <c r="G4159" s="2" t="s">
        <v>36</v>
      </c>
      <c r="H4159" s="2" t="s">
        <v>574</v>
      </c>
      <c r="I4159" s="2" t="s">
        <v>575</v>
      </c>
      <c r="J4159" s="2" t="s">
        <v>103</v>
      </c>
      <c r="K4159" s="2" t="s">
        <v>28</v>
      </c>
      <c r="L4159" s="2" t="s">
        <v>2406</v>
      </c>
      <c r="M4159" s="2" t="s">
        <v>2407</v>
      </c>
      <c r="N4159" s="2" t="s">
        <v>2408</v>
      </c>
      <c r="O4159" s="3">
        <v>1</v>
      </c>
      <c r="P4159" s="3">
        <v>131</v>
      </c>
      <c r="Q4159" s="3">
        <v>144</v>
      </c>
      <c r="R4159" s="3">
        <v>144</v>
      </c>
      <c r="S4159" s="3">
        <v>13</v>
      </c>
      <c r="T4159" s="3">
        <v>13</v>
      </c>
      <c r="U4159" s="3">
        <v>9.02</v>
      </c>
      <c r="V4159" s="2" t="s">
        <v>235</v>
      </c>
      <c r="W4159" s="2" t="s">
        <v>236</v>
      </c>
      <c r="X4159" s="2" t="s">
        <v>59</v>
      </c>
      <c r="Y4159" s="19" t="str">
        <f>VLOOKUP(G4159,'Verweis Kd-Gruppe'!$A$2:$B$8,2,FALSE)</f>
        <v>GRK</v>
      </c>
      <c r="Z4159" s="19" t="str">
        <f>VLOOKUP(J4159,'Verweis Art-Gruppe'!$A$2:$B$15,2,FALSE)</f>
        <v>Geräte</v>
      </c>
      <c r="AA4159" s="19" t="str">
        <f>VLOOKUP(W4159,'Verweis Vertreter'!$A$2:$B$24,2,FALSE)</f>
        <v>Patrick Verfürth</v>
      </c>
      <c r="AB4159" s="12">
        <f t="shared" si="576"/>
        <v>-1</v>
      </c>
      <c r="AC4159" s="12">
        <f t="shared" si="581"/>
        <v>131</v>
      </c>
      <c r="AD4159" s="12">
        <f t="shared" si="582"/>
        <v>144</v>
      </c>
      <c r="AE4159" s="12">
        <f t="shared" si="577"/>
        <v>-144</v>
      </c>
      <c r="AF4159" s="12">
        <f t="shared" si="578"/>
        <v>-13</v>
      </c>
      <c r="AG4159" s="12">
        <f t="shared" si="579"/>
        <v>-13</v>
      </c>
      <c r="AH4159" s="9">
        <f t="shared" si="583"/>
        <v>-9.0277777777777776E-2</v>
      </c>
      <c r="AI4159" s="14">
        <f>VLOOKUP(E4159,'Verweis Faktor'!$A:$B,2,FALSE)</f>
        <v>-1</v>
      </c>
      <c r="AJ4159" s="14"/>
      <c r="AK4159" s="14" t="str">
        <f>IF(AL4159="Ja","Versandkosten",VLOOKUP(E4159,'Verweis Belegart'!$A$2:$B$9,2,FALSE))</f>
        <v>Hardware</v>
      </c>
      <c r="AL4159" s="14" t="str">
        <f t="shared" si="584"/>
        <v>Nein</v>
      </c>
      <c r="AM4159" s="14" t="str">
        <f t="shared" si="580"/>
        <v>Negativ</v>
      </c>
    </row>
    <row r="4160" spans="1:39" ht="17.25" customHeight="1" x14ac:dyDescent="0.35">
      <c r="A4160" s="17">
        <v>14560895</v>
      </c>
      <c r="B4160" s="2" t="s">
        <v>2380</v>
      </c>
      <c r="C4160" s="1">
        <v>2025001</v>
      </c>
      <c r="D4160" s="1">
        <v>2001078</v>
      </c>
      <c r="E4160" s="2" t="s">
        <v>572</v>
      </c>
      <c r="F4160" s="2" t="s">
        <v>768</v>
      </c>
      <c r="G4160" s="2" t="s">
        <v>66</v>
      </c>
      <c r="H4160" s="2" t="s">
        <v>1365</v>
      </c>
      <c r="I4160" s="2" t="s">
        <v>1366</v>
      </c>
      <c r="J4160" s="2" t="s">
        <v>103</v>
      </c>
      <c r="K4160" s="2" t="s">
        <v>28</v>
      </c>
      <c r="L4160" s="2" t="s">
        <v>576</v>
      </c>
      <c r="M4160" s="2" t="s">
        <v>577</v>
      </c>
      <c r="N4160" s="2" t="s">
        <v>102</v>
      </c>
      <c r="O4160" s="3">
        <v>1</v>
      </c>
      <c r="P4160" s="3">
        <v>830</v>
      </c>
      <c r="Q4160" s="3">
        <v>859</v>
      </c>
      <c r="R4160" s="3">
        <v>859</v>
      </c>
      <c r="S4160" s="3">
        <v>29</v>
      </c>
      <c r="T4160" s="3">
        <v>29</v>
      </c>
      <c r="U4160" s="3">
        <v>3.37</v>
      </c>
      <c r="V4160" s="2" t="s">
        <v>123</v>
      </c>
      <c r="W4160" s="2" t="s">
        <v>124</v>
      </c>
      <c r="X4160" s="2" t="s">
        <v>72</v>
      </c>
      <c r="Y4160" s="19" t="str">
        <f>VLOOKUP(G4160,'Verweis Kd-Gruppe'!$A$2:$B$8,2,FALSE)</f>
        <v>EXP</v>
      </c>
      <c r="Z4160" s="19" t="str">
        <f>VLOOKUP(J4160,'Verweis Art-Gruppe'!$A$2:$B$15,2,FALSE)</f>
        <v>Geräte</v>
      </c>
      <c r="AA4160" s="19" t="str">
        <f>VLOOKUP(W4160,'Verweis Vertreter'!$A$2:$B$24,2,FALSE)</f>
        <v>Antonio Vuolo</v>
      </c>
      <c r="AB4160" s="12">
        <f t="shared" si="576"/>
        <v>-1</v>
      </c>
      <c r="AC4160" s="12">
        <f t="shared" si="581"/>
        <v>830</v>
      </c>
      <c r="AD4160" s="12">
        <f t="shared" si="582"/>
        <v>859</v>
      </c>
      <c r="AE4160" s="12">
        <f t="shared" si="577"/>
        <v>-859</v>
      </c>
      <c r="AF4160" s="12">
        <f t="shared" si="578"/>
        <v>-29</v>
      </c>
      <c r="AG4160" s="12">
        <f t="shared" si="579"/>
        <v>-29</v>
      </c>
      <c r="AH4160" s="9">
        <f t="shared" si="583"/>
        <v>-3.3760186263096625E-2</v>
      </c>
      <c r="AI4160" s="14">
        <f>VLOOKUP(E4160,'Verweis Faktor'!$A:$B,2,FALSE)</f>
        <v>-1</v>
      </c>
      <c r="AJ4160" s="14"/>
      <c r="AK4160" s="14" t="str">
        <f>IF(AL4160="Ja","Versandkosten",VLOOKUP(E4160,'Verweis Belegart'!$A$2:$B$9,2,FALSE))</f>
        <v>Hardware</v>
      </c>
      <c r="AL4160" s="14" t="str">
        <f t="shared" si="584"/>
        <v>Nein</v>
      </c>
      <c r="AM4160" s="14" t="str">
        <f t="shared" si="580"/>
        <v>Negativ</v>
      </c>
    </row>
    <row r="4161" spans="1:39" ht="17.25" customHeight="1" x14ac:dyDescent="0.35">
      <c r="A4161" s="17">
        <v>14560895</v>
      </c>
      <c r="B4161" s="2" t="s">
        <v>2380</v>
      </c>
      <c r="C4161" s="1">
        <v>2025001</v>
      </c>
      <c r="D4161" s="1">
        <v>2001078</v>
      </c>
      <c r="E4161" s="2" t="s">
        <v>572</v>
      </c>
      <c r="F4161" s="2" t="s">
        <v>768</v>
      </c>
      <c r="G4161" s="2" t="s">
        <v>66</v>
      </c>
      <c r="H4161" s="2" t="s">
        <v>1365</v>
      </c>
      <c r="I4161" s="2" t="s">
        <v>1366</v>
      </c>
      <c r="J4161" s="2" t="s">
        <v>103</v>
      </c>
      <c r="K4161" s="2" t="s">
        <v>45</v>
      </c>
      <c r="L4161" s="2" t="s">
        <v>353</v>
      </c>
      <c r="M4161" s="2" t="s">
        <v>354</v>
      </c>
      <c r="N4161" s="2" t="s">
        <v>149</v>
      </c>
      <c r="O4161" s="3">
        <v>15</v>
      </c>
      <c r="P4161" s="3">
        <v>202</v>
      </c>
      <c r="Q4161" s="3">
        <v>229</v>
      </c>
      <c r="R4161" s="3">
        <v>3435</v>
      </c>
      <c r="S4161" s="3">
        <v>27</v>
      </c>
      <c r="T4161" s="3">
        <v>405</v>
      </c>
      <c r="U4161" s="3">
        <v>11.79</v>
      </c>
      <c r="V4161" s="2" t="s">
        <v>123</v>
      </c>
      <c r="W4161" s="2" t="s">
        <v>124</v>
      </c>
      <c r="X4161" s="2" t="s">
        <v>72</v>
      </c>
      <c r="Y4161" s="19" t="str">
        <f>VLOOKUP(G4161,'Verweis Kd-Gruppe'!$A$2:$B$8,2,FALSE)</f>
        <v>EXP</v>
      </c>
      <c r="Z4161" s="19" t="str">
        <f>VLOOKUP(J4161,'Verweis Art-Gruppe'!$A$2:$B$15,2,FALSE)</f>
        <v>Geräte</v>
      </c>
      <c r="AA4161" s="19" t="str">
        <f>VLOOKUP(W4161,'Verweis Vertreter'!$A$2:$B$24,2,FALSE)</f>
        <v>Antonio Vuolo</v>
      </c>
      <c r="AB4161" s="12">
        <f t="shared" si="576"/>
        <v>-15</v>
      </c>
      <c r="AC4161" s="12">
        <f t="shared" si="581"/>
        <v>202</v>
      </c>
      <c r="AD4161" s="12">
        <f t="shared" si="582"/>
        <v>229</v>
      </c>
      <c r="AE4161" s="12">
        <f t="shared" si="577"/>
        <v>-3435</v>
      </c>
      <c r="AF4161" s="12">
        <f t="shared" si="578"/>
        <v>-27</v>
      </c>
      <c r="AG4161" s="12">
        <f t="shared" si="579"/>
        <v>-405</v>
      </c>
      <c r="AH4161" s="9">
        <f t="shared" si="583"/>
        <v>-0.11790393013100436</v>
      </c>
      <c r="AI4161" s="14">
        <f>VLOOKUP(E4161,'Verweis Faktor'!$A:$B,2,FALSE)</f>
        <v>-1</v>
      </c>
      <c r="AJ4161" s="14"/>
      <c r="AK4161" s="14" t="str">
        <f>IF(AL4161="Ja","Versandkosten",VLOOKUP(E4161,'Verweis Belegart'!$A$2:$B$9,2,FALSE))</f>
        <v>Hardware</v>
      </c>
      <c r="AL4161" s="14" t="str">
        <f t="shared" si="584"/>
        <v>Nein</v>
      </c>
      <c r="AM4161" s="14" t="str">
        <f t="shared" si="580"/>
        <v>Negativ</v>
      </c>
    </row>
    <row r="4162" spans="1:39" ht="17.25" customHeight="1" x14ac:dyDescent="0.35">
      <c r="A4162" s="17">
        <v>14560895</v>
      </c>
      <c r="B4162" s="2" t="s">
        <v>2380</v>
      </c>
      <c r="C4162" s="1">
        <v>2025001</v>
      </c>
      <c r="D4162" s="1">
        <v>2001078</v>
      </c>
      <c r="E4162" s="2" t="s">
        <v>572</v>
      </c>
      <c r="F4162" s="2" t="s">
        <v>768</v>
      </c>
      <c r="G4162" s="2" t="s">
        <v>66</v>
      </c>
      <c r="H4162" s="2" t="s">
        <v>1365</v>
      </c>
      <c r="I4162" s="2" t="s">
        <v>1366</v>
      </c>
      <c r="J4162" s="2" t="s">
        <v>103</v>
      </c>
      <c r="K4162" s="2" t="s">
        <v>49</v>
      </c>
      <c r="L4162" s="2" t="s">
        <v>1025</v>
      </c>
      <c r="M4162" s="2" t="s">
        <v>1026</v>
      </c>
      <c r="N4162" s="2" t="s">
        <v>670</v>
      </c>
      <c r="O4162" s="3">
        <v>10</v>
      </c>
      <c r="P4162" s="3">
        <v>349.0795</v>
      </c>
      <c r="Q4162" s="3">
        <v>366</v>
      </c>
      <c r="R4162" s="3">
        <v>3660</v>
      </c>
      <c r="S4162" s="3">
        <v>16.920500000000001</v>
      </c>
      <c r="T4162" s="3">
        <v>169.2</v>
      </c>
      <c r="U4162" s="3">
        <v>4.62</v>
      </c>
      <c r="V4162" s="2" t="s">
        <v>123</v>
      </c>
      <c r="W4162" s="2" t="s">
        <v>124</v>
      </c>
      <c r="X4162" s="2" t="s">
        <v>72</v>
      </c>
      <c r="Y4162" s="19" t="str">
        <f>VLOOKUP(G4162,'Verweis Kd-Gruppe'!$A$2:$B$8,2,FALSE)</f>
        <v>EXP</v>
      </c>
      <c r="Z4162" s="19" t="str">
        <f>VLOOKUP(J4162,'Verweis Art-Gruppe'!$A$2:$B$15,2,FALSE)</f>
        <v>Geräte</v>
      </c>
      <c r="AA4162" s="19" t="str">
        <f>VLOOKUP(W4162,'Verweis Vertreter'!$A$2:$B$24,2,FALSE)</f>
        <v>Antonio Vuolo</v>
      </c>
      <c r="AB4162" s="12">
        <f t="shared" si="576"/>
        <v>-10</v>
      </c>
      <c r="AC4162" s="12">
        <f t="shared" si="581"/>
        <v>349.0795</v>
      </c>
      <c r="AD4162" s="12">
        <f t="shared" si="582"/>
        <v>366</v>
      </c>
      <c r="AE4162" s="12">
        <f t="shared" si="577"/>
        <v>-3660</v>
      </c>
      <c r="AF4162" s="12">
        <f t="shared" si="578"/>
        <v>-16.920500000000001</v>
      </c>
      <c r="AG4162" s="12">
        <f t="shared" si="579"/>
        <v>-169.2</v>
      </c>
      <c r="AH4162" s="9">
        <f t="shared" si="583"/>
        <v>-4.6229508196721308E-2</v>
      </c>
      <c r="AI4162" s="14">
        <f>VLOOKUP(E4162,'Verweis Faktor'!$A:$B,2,FALSE)</f>
        <v>-1</v>
      </c>
      <c r="AJ4162" s="14"/>
      <c r="AK4162" s="14" t="str">
        <f>IF(AL4162="Ja","Versandkosten",VLOOKUP(E4162,'Verweis Belegart'!$A$2:$B$9,2,FALSE))</f>
        <v>Hardware</v>
      </c>
      <c r="AL4162" s="14" t="str">
        <f t="shared" si="584"/>
        <v>Nein</v>
      </c>
      <c r="AM4162" s="14" t="str">
        <f t="shared" si="580"/>
        <v>Negativ</v>
      </c>
    </row>
    <row r="4163" spans="1:39" ht="17.25" customHeight="1" x14ac:dyDescent="0.35">
      <c r="A4163" s="17">
        <v>14560895</v>
      </c>
      <c r="B4163" s="2" t="s">
        <v>2380</v>
      </c>
      <c r="C4163" s="1">
        <v>2025001</v>
      </c>
      <c r="D4163" s="1">
        <v>2001078</v>
      </c>
      <c r="E4163" s="2" t="s">
        <v>572</v>
      </c>
      <c r="F4163" s="2" t="s">
        <v>768</v>
      </c>
      <c r="G4163" s="2" t="s">
        <v>66</v>
      </c>
      <c r="H4163" s="2" t="s">
        <v>1365</v>
      </c>
      <c r="I4163" s="2" t="s">
        <v>1366</v>
      </c>
      <c r="J4163" s="2" t="s">
        <v>103</v>
      </c>
      <c r="K4163" s="2" t="s">
        <v>79</v>
      </c>
      <c r="L4163" s="2" t="s">
        <v>402</v>
      </c>
      <c r="M4163" s="2" t="s">
        <v>403</v>
      </c>
      <c r="N4163" s="2" t="s">
        <v>404</v>
      </c>
      <c r="O4163" s="3">
        <v>5</v>
      </c>
      <c r="P4163" s="3">
        <v>233.6053</v>
      </c>
      <c r="Q4163" s="3">
        <v>249</v>
      </c>
      <c r="R4163" s="3">
        <v>1245</v>
      </c>
      <c r="S4163" s="3">
        <v>15.3947</v>
      </c>
      <c r="T4163" s="3">
        <v>76.97</v>
      </c>
      <c r="U4163" s="3">
        <v>6.18</v>
      </c>
      <c r="V4163" s="2" t="s">
        <v>123</v>
      </c>
      <c r="W4163" s="2" t="s">
        <v>124</v>
      </c>
      <c r="X4163" s="2" t="s">
        <v>72</v>
      </c>
      <c r="Y4163" s="19" t="str">
        <f>VLOOKUP(G4163,'Verweis Kd-Gruppe'!$A$2:$B$8,2,FALSE)</f>
        <v>EXP</v>
      </c>
      <c r="Z4163" s="19" t="str">
        <f>VLOOKUP(J4163,'Verweis Art-Gruppe'!$A$2:$B$15,2,FALSE)</f>
        <v>Geräte</v>
      </c>
      <c r="AA4163" s="19" t="str">
        <f>VLOOKUP(W4163,'Verweis Vertreter'!$A$2:$B$24,2,FALSE)</f>
        <v>Antonio Vuolo</v>
      </c>
      <c r="AB4163" s="12">
        <f t="shared" ref="AB4163:AB4226" si="585">$AI4163*O4163</f>
        <v>-5</v>
      </c>
      <c r="AC4163" s="12">
        <f t="shared" si="581"/>
        <v>233.6053</v>
      </c>
      <c r="AD4163" s="12">
        <f t="shared" si="582"/>
        <v>249</v>
      </c>
      <c r="AE4163" s="12">
        <f t="shared" ref="AE4163:AE4226" si="586">$AI4163*R4163</f>
        <v>-1245</v>
      </c>
      <c r="AF4163" s="12">
        <f t="shared" ref="AF4163:AF4226" si="587">$AI4163*S4163</f>
        <v>-15.3947</v>
      </c>
      <c r="AG4163" s="12">
        <f t="shared" ref="AG4163:AG4226" si="588">$AI4163*T4163</f>
        <v>-76.97</v>
      </c>
      <c r="AH4163" s="9">
        <f t="shared" si="583"/>
        <v>-6.1823293172690759E-2</v>
      </c>
      <c r="AI4163" s="14">
        <f>VLOOKUP(E4163,'Verweis Faktor'!$A:$B,2,FALSE)</f>
        <v>-1</v>
      </c>
      <c r="AJ4163" s="14"/>
      <c r="AK4163" s="14" t="str">
        <f>IF(AL4163="Ja","Versandkosten",VLOOKUP(E4163,'Verweis Belegart'!$A$2:$B$9,2,FALSE))</f>
        <v>Hardware</v>
      </c>
      <c r="AL4163" s="14" t="str">
        <f t="shared" si="584"/>
        <v>Nein</v>
      </c>
      <c r="AM4163" s="14" t="str">
        <f t="shared" ref="AM4163:AM4226" si="589">IF(AG4163&lt;0,"Negativ","Positiv")</f>
        <v>Negativ</v>
      </c>
    </row>
    <row r="4164" spans="1:39" ht="17.25" customHeight="1" x14ac:dyDescent="0.35">
      <c r="A4164" s="17">
        <v>14560895</v>
      </c>
      <c r="B4164" s="2" t="s">
        <v>2380</v>
      </c>
      <c r="C4164" s="1">
        <v>2025001</v>
      </c>
      <c r="D4164" s="1">
        <v>2001078</v>
      </c>
      <c r="E4164" s="2" t="s">
        <v>572</v>
      </c>
      <c r="F4164" s="2" t="s">
        <v>768</v>
      </c>
      <c r="G4164" s="2" t="s">
        <v>66</v>
      </c>
      <c r="H4164" s="2" t="s">
        <v>1365</v>
      </c>
      <c r="I4164" s="2" t="s">
        <v>1366</v>
      </c>
      <c r="J4164" s="2" t="s">
        <v>103</v>
      </c>
      <c r="K4164" s="2" t="s">
        <v>83</v>
      </c>
      <c r="L4164" s="2" t="s">
        <v>1888</v>
      </c>
      <c r="M4164" s="2" t="s">
        <v>1889</v>
      </c>
      <c r="N4164" s="2" t="s">
        <v>404</v>
      </c>
      <c r="O4164" s="3">
        <v>5</v>
      </c>
      <c r="P4164" s="3">
        <v>232</v>
      </c>
      <c r="Q4164" s="3">
        <v>249</v>
      </c>
      <c r="R4164" s="3">
        <v>1245</v>
      </c>
      <c r="S4164" s="3">
        <v>17</v>
      </c>
      <c r="T4164" s="3">
        <v>85</v>
      </c>
      <c r="U4164" s="3">
        <v>6.82</v>
      </c>
      <c r="V4164" s="2" t="s">
        <v>123</v>
      </c>
      <c r="W4164" s="2" t="s">
        <v>124</v>
      </c>
      <c r="X4164" s="2" t="s">
        <v>72</v>
      </c>
      <c r="Y4164" s="19" t="str">
        <f>VLOOKUP(G4164,'Verweis Kd-Gruppe'!$A$2:$B$8,2,FALSE)</f>
        <v>EXP</v>
      </c>
      <c r="Z4164" s="19" t="str">
        <f>VLOOKUP(J4164,'Verweis Art-Gruppe'!$A$2:$B$15,2,FALSE)</f>
        <v>Geräte</v>
      </c>
      <c r="AA4164" s="19" t="str">
        <f>VLOOKUP(W4164,'Verweis Vertreter'!$A$2:$B$24,2,FALSE)</f>
        <v>Antonio Vuolo</v>
      </c>
      <c r="AB4164" s="12">
        <f t="shared" si="585"/>
        <v>-5</v>
      </c>
      <c r="AC4164" s="12">
        <f t="shared" ref="AC4164:AC4227" si="590">P4164</f>
        <v>232</v>
      </c>
      <c r="AD4164" s="12">
        <f t="shared" ref="AD4164:AD4227" si="591">Q4164</f>
        <v>249</v>
      </c>
      <c r="AE4164" s="12">
        <f t="shared" si="586"/>
        <v>-1245</v>
      </c>
      <c r="AF4164" s="12">
        <f t="shared" si="587"/>
        <v>-17</v>
      </c>
      <c r="AG4164" s="12">
        <f t="shared" si="588"/>
        <v>-85</v>
      </c>
      <c r="AH4164" s="9">
        <f t="shared" ref="AH4164:AH4227" si="592">IF(AF4164=0,0,AG4164/AE4164*AI4164)</f>
        <v>-6.8273092369477914E-2</v>
      </c>
      <c r="AI4164" s="14">
        <f>VLOOKUP(E4164,'Verweis Faktor'!$A:$B,2,FALSE)</f>
        <v>-1</v>
      </c>
      <c r="AJ4164" s="14"/>
      <c r="AK4164" s="14" t="str">
        <f>IF(AL4164="Ja","Versandkosten",VLOOKUP(E4164,'Verweis Belegart'!$A$2:$B$9,2,FALSE))</f>
        <v>Hardware</v>
      </c>
      <c r="AL4164" s="14" t="str">
        <f t="shared" ref="AL4164:AL4227" si="593">IF(ISNUMBER(FIND("Versandkosten",M4164)),"Ja","Nein")</f>
        <v>Nein</v>
      </c>
      <c r="AM4164" s="14" t="str">
        <f t="shared" si="589"/>
        <v>Negativ</v>
      </c>
    </row>
    <row r="4165" spans="1:39" ht="17.25" customHeight="1" x14ac:dyDescent="0.35">
      <c r="A4165" s="17">
        <v>14560895</v>
      </c>
      <c r="B4165" s="2" t="s">
        <v>2380</v>
      </c>
      <c r="C4165" s="1">
        <v>2025001</v>
      </c>
      <c r="D4165" s="1">
        <v>2001078</v>
      </c>
      <c r="E4165" s="2" t="s">
        <v>572</v>
      </c>
      <c r="F4165" s="2" t="s">
        <v>768</v>
      </c>
      <c r="G4165" s="2" t="s">
        <v>66</v>
      </c>
      <c r="H4165" s="2" t="s">
        <v>1365</v>
      </c>
      <c r="I4165" s="2" t="s">
        <v>1366</v>
      </c>
      <c r="J4165" s="2" t="s">
        <v>103</v>
      </c>
      <c r="K4165" s="2" t="s">
        <v>87</v>
      </c>
      <c r="L4165" s="2" t="s">
        <v>872</v>
      </c>
      <c r="M4165" s="2" t="s">
        <v>873</v>
      </c>
      <c r="N4165" s="2" t="s">
        <v>404</v>
      </c>
      <c r="O4165" s="3">
        <v>5</v>
      </c>
      <c r="P4165" s="3">
        <v>238</v>
      </c>
      <c r="Q4165" s="3">
        <v>249</v>
      </c>
      <c r="R4165" s="3">
        <v>1245</v>
      </c>
      <c r="S4165" s="3">
        <v>11</v>
      </c>
      <c r="T4165" s="3">
        <v>55</v>
      </c>
      <c r="U4165" s="3">
        <v>4.41</v>
      </c>
      <c r="V4165" s="2" t="s">
        <v>123</v>
      </c>
      <c r="W4165" s="2" t="s">
        <v>124</v>
      </c>
      <c r="X4165" s="2" t="s">
        <v>72</v>
      </c>
      <c r="Y4165" s="19" t="str">
        <f>VLOOKUP(G4165,'Verweis Kd-Gruppe'!$A$2:$B$8,2,FALSE)</f>
        <v>EXP</v>
      </c>
      <c r="Z4165" s="19" t="str">
        <f>VLOOKUP(J4165,'Verweis Art-Gruppe'!$A$2:$B$15,2,FALSE)</f>
        <v>Geräte</v>
      </c>
      <c r="AA4165" s="19" t="str">
        <f>VLOOKUP(W4165,'Verweis Vertreter'!$A$2:$B$24,2,FALSE)</f>
        <v>Antonio Vuolo</v>
      </c>
      <c r="AB4165" s="12">
        <f t="shared" si="585"/>
        <v>-5</v>
      </c>
      <c r="AC4165" s="12">
        <f t="shared" si="590"/>
        <v>238</v>
      </c>
      <c r="AD4165" s="12">
        <f t="shared" si="591"/>
        <v>249</v>
      </c>
      <c r="AE4165" s="12">
        <f t="shared" si="586"/>
        <v>-1245</v>
      </c>
      <c r="AF4165" s="12">
        <f t="shared" si="587"/>
        <v>-11</v>
      </c>
      <c r="AG4165" s="12">
        <f t="shared" si="588"/>
        <v>-55</v>
      </c>
      <c r="AH4165" s="9">
        <f t="shared" si="592"/>
        <v>-4.4176706827309238E-2</v>
      </c>
      <c r="AI4165" s="14">
        <f>VLOOKUP(E4165,'Verweis Faktor'!$A:$B,2,FALSE)</f>
        <v>-1</v>
      </c>
      <c r="AJ4165" s="14"/>
      <c r="AK4165" s="14" t="str">
        <f>IF(AL4165="Ja","Versandkosten",VLOOKUP(E4165,'Verweis Belegart'!$A$2:$B$9,2,FALSE))</f>
        <v>Hardware</v>
      </c>
      <c r="AL4165" s="14" t="str">
        <f t="shared" si="593"/>
        <v>Nein</v>
      </c>
      <c r="AM4165" s="14" t="str">
        <f t="shared" si="589"/>
        <v>Negativ</v>
      </c>
    </row>
    <row r="4166" spans="1:39" ht="17.25" customHeight="1" x14ac:dyDescent="0.35">
      <c r="A4166" s="17">
        <v>14560895</v>
      </c>
      <c r="B4166" s="2" t="s">
        <v>2380</v>
      </c>
      <c r="C4166" s="1">
        <v>2025001</v>
      </c>
      <c r="D4166" s="1">
        <v>2001078</v>
      </c>
      <c r="E4166" s="2" t="s">
        <v>572</v>
      </c>
      <c r="F4166" s="2" t="s">
        <v>768</v>
      </c>
      <c r="G4166" s="2" t="s">
        <v>66</v>
      </c>
      <c r="H4166" s="2" t="s">
        <v>1365</v>
      </c>
      <c r="I4166" s="2" t="s">
        <v>1366</v>
      </c>
      <c r="J4166" s="2" t="s">
        <v>103</v>
      </c>
      <c r="K4166" s="2" t="s">
        <v>91</v>
      </c>
      <c r="L4166" s="2" t="s">
        <v>2409</v>
      </c>
      <c r="M4166" s="2" t="s">
        <v>2410</v>
      </c>
      <c r="N4166" s="2" t="s">
        <v>2411</v>
      </c>
      <c r="O4166" s="3">
        <v>2</v>
      </c>
      <c r="P4166" s="3">
        <v>151</v>
      </c>
      <c r="Q4166" s="3">
        <v>165</v>
      </c>
      <c r="R4166" s="3">
        <v>330</v>
      </c>
      <c r="S4166" s="3">
        <v>14</v>
      </c>
      <c r="T4166" s="3">
        <v>28</v>
      </c>
      <c r="U4166" s="3">
        <v>8.48</v>
      </c>
      <c r="V4166" s="2" t="s">
        <v>123</v>
      </c>
      <c r="W4166" s="2" t="s">
        <v>124</v>
      </c>
      <c r="X4166" s="2" t="s">
        <v>72</v>
      </c>
      <c r="Y4166" s="19" t="str">
        <f>VLOOKUP(G4166,'Verweis Kd-Gruppe'!$A$2:$B$8,2,FALSE)</f>
        <v>EXP</v>
      </c>
      <c r="Z4166" s="19" t="str">
        <f>VLOOKUP(J4166,'Verweis Art-Gruppe'!$A$2:$B$15,2,FALSE)</f>
        <v>Geräte</v>
      </c>
      <c r="AA4166" s="19" t="str">
        <f>VLOOKUP(W4166,'Verweis Vertreter'!$A$2:$B$24,2,FALSE)</f>
        <v>Antonio Vuolo</v>
      </c>
      <c r="AB4166" s="12">
        <f t="shared" si="585"/>
        <v>-2</v>
      </c>
      <c r="AC4166" s="12">
        <f t="shared" si="590"/>
        <v>151</v>
      </c>
      <c r="AD4166" s="12">
        <f t="shared" si="591"/>
        <v>165</v>
      </c>
      <c r="AE4166" s="12">
        <f t="shared" si="586"/>
        <v>-330</v>
      </c>
      <c r="AF4166" s="12">
        <f t="shared" si="587"/>
        <v>-14</v>
      </c>
      <c r="AG4166" s="12">
        <f t="shared" si="588"/>
        <v>-28</v>
      </c>
      <c r="AH4166" s="9">
        <f t="shared" si="592"/>
        <v>-8.4848484848484854E-2</v>
      </c>
      <c r="AI4166" s="14">
        <f>VLOOKUP(E4166,'Verweis Faktor'!$A:$B,2,FALSE)</f>
        <v>-1</v>
      </c>
      <c r="AJ4166" s="14"/>
      <c r="AK4166" s="14" t="str">
        <f>IF(AL4166="Ja","Versandkosten",VLOOKUP(E4166,'Verweis Belegart'!$A$2:$B$9,2,FALSE))</f>
        <v>Hardware</v>
      </c>
      <c r="AL4166" s="14" t="str">
        <f t="shared" si="593"/>
        <v>Nein</v>
      </c>
      <c r="AM4166" s="14" t="str">
        <f t="shared" si="589"/>
        <v>Negativ</v>
      </c>
    </row>
    <row r="4167" spans="1:39" ht="17.25" customHeight="1" x14ac:dyDescent="0.35">
      <c r="A4167" s="17">
        <v>14573913</v>
      </c>
      <c r="B4167" s="2" t="s">
        <v>2380</v>
      </c>
      <c r="C4167" s="1">
        <v>2025001</v>
      </c>
      <c r="D4167" s="1">
        <v>2001079</v>
      </c>
      <c r="E4167" s="2" t="s">
        <v>34</v>
      </c>
      <c r="F4167" s="2" t="s">
        <v>53</v>
      </c>
      <c r="G4167" s="2" t="s">
        <v>66</v>
      </c>
      <c r="H4167" s="2" t="s">
        <v>1077</v>
      </c>
      <c r="I4167" s="2" t="s">
        <v>1078</v>
      </c>
      <c r="J4167" s="2" t="s">
        <v>103</v>
      </c>
      <c r="K4167" s="2" t="s">
        <v>28</v>
      </c>
      <c r="L4167" s="2" t="s">
        <v>1010</v>
      </c>
      <c r="M4167" s="2" t="s">
        <v>1011</v>
      </c>
      <c r="N4167" s="2" t="s">
        <v>286</v>
      </c>
      <c r="O4167" s="3">
        <v>5</v>
      </c>
      <c r="P4167" s="3">
        <v>703.91589999999997</v>
      </c>
      <c r="Q4167" s="3">
        <v>723</v>
      </c>
      <c r="R4167" s="3">
        <v>3615</v>
      </c>
      <c r="S4167" s="3">
        <v>19.084099999999999</v>
      </c>
      <c r="T4167" s="3">
        <v>95.42</v>
      </c>
      <c r="U4167" s="3">
        <v>2.63</v>
      </c>
      <c r="V4167" s="2" t="s">
        <v>145</v>
      </c>
      <c r="W4167" s="2" t="s">
        <v>146</v>
      </c>
      <c r="X4167" s="2" t="s">
        <v>72</v>
      </c>
      <c r="Y4167" s="19" t="str">
        <f>VLOOKUP(G4167,'Verweis Kd-Gruppe'!$A$2:$B$8,2,FALSE)</f>
        <v>EXP</v>
      </c>
      <c r="Z4167" s="19" t="str">
        <f>VLOOKUP(J4167,'Verweis Art-Gruppe'!$A$2:$B$15,2,FALSE)</f>
        <v>Geräte</v>
      </c>
      <c r="AA4167" s="19" t="str">
        <f>VLOOKUP(W4167,'Verweis Vertreter'!$A$2:$B$24,2,FALSE)</f>
        <v>Muhsin Yortanli</v>
      </c>
      <c r="AB4167" s="12">
        <f t="shared" si="585"/>
        <v>5</v>
      </c>
      <c r="AC4167" s="12">
        <f t="shared" si="590"/>
        <v>703.91589999999997</v>
      </c>
      <c r="AD4167" s="12">
        <f t="shared" si="591"/>
        <v>723</v>
      </c>
      <c r="AE4167" s="12">
        <f t="shared" si="586"/>
        <v>3615</v>
      </c>
      <c r="AF4167" s="12">
        <f t="shared" si="587"/>
        <v>19.084099999999999</v>
      </c>
      <c r="AG4167" s="12">
        <f t="shared" si="588"/>
        <v>95.42</v>
      </c>
      <c r="AH4167" s="9">
        <f t="shared" si="592"/>
        <v>2.6395573997233749E-2</v>
      </c>
      <c r="AI4167" s="14">
        <f>VLOOKUP(E4167,'Verweis Faktor'!$A:$B,2,FALSE)</f>
        <v>1</v>
      </c>
      <c r="AJ4167" s="14"/>
      <c r="AK4167" s="14" t="str">
        <f>IF(AL4167="Ja","Versandkosten",VLOOKUP(E4167,'Verweis Belegart'!$A$2:$B$9,2,FALSE))</f>
        <v>Hardware</v>
      </c>
      <c r="AL4167" s="14" t="str">
        <f t="shared" si="593"/>
        <v>Nein</v>
      </c>
      <c r="AM4167" s="14" t="str">
        <f t="shared" si="589"/>
        <v>Positiv</v>
      </c>
    </row>
    <row r="4168" spans="1:39" ht="17.25" customHeight="1" x14ac:dyDescent="0.35">
      <c r="A4168" s="17">
        <v>14560902</v>
      </c>
      <c r="B4168" s="2" t="s">
        <v>2380</v>
      </c>
      <c r="C4168" s="1">
        <v>2025001</v>
      </c>
      <c r="D4168" s="1">
        <v>2001080</v>
      </c>
      <c r="E4168" s="2" t="s">
        <v>572</v>
      </c>
      <c r="F4168" s="2" t="s">
        <v>768</v>
      </c>
      <c r="G4168" s="2" t="s">
        <v>66</v>
      </c>
      <c r="H4168" s="2" t="s">
        <v>1365</v>
      </c>
      <c r="I4168" s="2" t="s">
        <v>1366</v>
      </c>
      <c r="J4168" s="2" t="s">
        <v>103</v>
      </c>
      <c r="K4168" s="2" t="s">
        <v>28</v>
      </c>
      <c r="L4168" s="2" t="s">
        <v>2412</v>
      </c>
      <c r="M4168" s="2" t="s">
        <v>2413</v>
      </c>
      <c r="N4168" s="2" t="s">
        <v>274</v>
      </c>
      <c r="O4168" s="3">
        <v>1</v>
      </c>
      <c r="P4168" s="3">
        <v>1119</v>
      </c>
      <c r="Q4168" s="3">
        <v>1139</v>
      </c>
      <c r="R4168" s="3">
        <v>1139</v>
      </c>
      <c r="S4168" s="3">
        <v>20</v>
      </c>
      <c r="T4168" s="3">
        <v>20</v>
      </c>
      <c r="U4168" s="3">
        <v>1.75</v>
      </c>
      <c r="V4168" s="2" t="s">
        <v>123</v>
      </c>
      <c r="W4168" s="2" t="s">
        <v>124</v>
      </c>
      <c r="X4168" s="2" t="s">
        <v>72</v>
      </c>
      <c r="Y4168" s="19" t="str">
        <f>VLOOKUP(G4168,'Verweis Kd-Gruppe'!$A$2:$B$8,2,FALSE)</f>
        <v>EXP</v>
      </c>
      <c r="Z4168" s="19" t="str">
        <f>VLOOKUP(J4168,'Verweis Art-Gruppe'!$A$2:$B$15,2,FALSE)</f>
        <v>Geräte</v>
      </c>
      <c r="AA4168" s="19" t="str">
        <f>VLOOKUP(W4168,'Verweis Vertreter'!$A$2:$B$24,2,FALSE)</f>
        <v>Antonio Vuolo</v>
      </c>
      <c r="AB4168" s="12">
        <f t="shared" si="585"/>
        <v>-1</v>
      </c>
      <c r="AC4168" s="12">
        <f t="shared" si="590"/>
        <v>1119</v>
      </c>
      <c r="AD4168" s="12">
        <f t="shared" si="591"/>
        <v>1139</v>
      </c>
      <c r="AE4168" s="12">
        <f t="shared" si="586"/>
        <v>-1139</v>
      </c>
      <c r="AF4168" s="12">
        <f t="shared" si="587"/>
        <v>-20</v>
      </c>
      <c r="AG4168" s="12">
        <f t="shared" si="588"/>
        <v>-20</v>
      </c>
      <c r="AH4168" s="9">
        <f t="shared" si="592"/>
        <v>-1.755926251097454E-2</v>
      </c>
      <c r="AI4168" s="14">
        <f>VLOOKUP(E4168,'Verweis Faktor'!$A:$B,2,FALSE)</f>
        <v>-1</v>
      </c>
      <c r="AJ4168" s="14"/>
      <c r="AK4168" s="14" t="str">
        <f>IF(AL4168="Ja","Versandkosten",VLOOKUP(E4168,'Verweis Belegart'!$A$2:$B$9,2,FALSE))</f>
        <v>Hardware</v>
      </c>
      <c r="AL4168" s="14" t="str">
        <f t="shared" si="593"/>
        <v>Nein</v>
      </c>
      <c r="AM4168" s="14" t="str">
        <f t="shared" si="589"/>
        <v>Negativ</v>
      </c>
    </row>
    <row r="4169" spans="1:39" ht="17.25" customHeight="1" x14ac:dyDescent="0.35">
      <c r="A4169" s="17">
        <v>14560902</v>
      </c>
      <c r="B4169" s="2" t="s">
        <v>2380</v>
      </c>
      <c r="C4169" s="1">
        <v>2025001</v>
      </c>
      <c r="D4169" s="1">
        <v>2001080</v>
      </c>
      <c r="E4169" s="2" t="s">
        <v>572</v>
      </c>
      <c r="F4169" s="2" t="s">
        <v>768</v>
      </c>
      <c r="G4169" s="2" t="s">
        <v>66</v>
      </c>
      <c r="H4169" s="2" t="s">
        <v>1365</v>
      </c>
      <c r="I4169" s="2" t="s">
        <v>1366</v>
      </c>
      <c r="J4169" s="2" t="s">
        <v>103</v>
      </c>
      <c r="K4169" s="2" t="s">
        <v>45</v>
      </c>
      <c r="L4169" s="2" t="s">
        <v>351</v>
      </c>
      <c r="M4169" s="2" t="s">
        <v>352</v>
      </c>
      <c r="N4169" s="2" t="s">
        <v>90</v>
      </c>
      <c r="O4169" s="3">
        <v>3</v>
      </c>
      <c r="P4169" s="3">
        <v>540</v>
      </c>
      <c r="Q4169" s="3">
        <v>565</v>
      </c>
      <c r="R4169" s="3">
        <v>1695</v>
      </c>
      <c r="S4169" s="3">
        <v>25</v>
      </c>
      <c r="T4169" s="3">
        <v>75</v>
      </c>
      <c r="U4169" s="3">
        <v>4.42</v>
      </c>
      <c r="V4169" s="2" t="s">
        <v>123</v>
      </c>
      <c r="W4169" s="2" t="s">
        <v>124</v>
      </c>
      <c r="X4169" s="2" t="s">
        <v>72</v>
      </c>
      <c r="Y4169" s="19" t="str">
        <f>VLOOKUP(G4169,'Verweis Kd-Gruppe'!$A$2:$B$8,2,FALSE)</f>
        <v>EXP</v>
      </c>
      <c r="Z4169" s="19" t="str">
        <f>VLOOKUP(J4169,'Verweis Art-Gruppe'!$A$2:$B$15,2,FALSE)</f>
        <v>Geräte</v>
      </c>
      <c r="AA4169" s="19" t="str">
        <f>VLOOKUP(W4169,'Verweis Vertreter'!$A$2:$B$24,2,FALSE)</f>
        <v>Antonio Vuolo</v>
      </c>
      <c r="AB4169" s="12">
        <f t="shared" si="585"/>
        <v>-3</v>
      </c>
      <c r="AC4169" s="12">
        <f t="shared" si="590"/>
        <v>540</v>
      </c>
      <c r="AD4169" s="12">
        <f t="shared" si="591"/>
        <v>565</v>
      </c>
      <c r="AE4169" s="12">
        <f t="shared" si="586"/>
        <v>-1695</v>
      </c>
      <c r="AF4169" s="12">
        <f t="shared" si="587"/>
        <v>-25</v>
      </c>
      <c r="AG4169" s="12">
        <f t="shared" si="588"/>
        <v>-75</v>
      </c>
      <c r="AH4169" s="9">
        <f t="shared" si="592"/>
        <v>-4.4247787610619468E-2</v>
      </c>
      <c r="AI4169" s="14">
        <f>VLOOKUP(E4169,'Verweis Faktor'!$A:$B,2,FALSE)</f>
        <v>-1</v>
      </c>
      <c r="AJ4169" s="14"/>
      <c r="AK4169" s="14" t="str">
        <f>IF(AL4169="Ja","Versandkosten",VLOOKUP(E4169,'Verweis Belegart'!$A$2:$B$9,2,FALSE))</f>
        <v>Hardware</v>
      </c>
      <c r="AL4169" s="14" t="str">
        <f t="shared" si="593"/>
        <v>Nein</v>
      </c>
      <c r="AM4169" s="14" t="str">
        <f t="shared" si="589"/>
        <v>Negativ</v>
      </c>
    </row>
    <row r="4170" spans="1:39" ht="17.25" customHeight="1" x14ac:dyDescent="0.35">
      <c r="A4170" s="17">
        <v>14560902</v>
      </c>
      <c r="B4170" s="2" t="s">
        <v>2380</v>
      </c>
      <c r="C4170" s="1">
        <v>2025001</v>
      </c>
      <c r="D4170" s="1">
        <v>2001080</v>
      </c>
      <c r="E4170" s="2" t="s">
        <v>572</v>
      </c>
      <c r="F4170" s="2" t="s">
        <v>768</v>
      </c>
      <c r="G4170" s="2" t="s">
        <v>66</v>
      </c>
      <c r="H4170" s="2" t="s">
        <v>1365</v>
      </c>
      <c r="I4170" s="2" t="s">
        <v>1366</v>
      </c>
      <c r="J4170" s="2" t="s">
        <v>103</v>
      </c>
      <c r="K4170" s="2" t="s">
        <v>49</v>
      </c>
      <c r="L4170" s="2" t="s">
        <v>88</v>
      </c>
      <c r="M4170" s="2" t="s">
        <v>89</v>
      </c>
      <c r="N4170" s="2" t="s">
        <v>90</v>
      </c>
      <c r="O4170" s="3">
        <v>5</v>
      </c>
      <c r="P4170" s="3">
        <v>530.07069999999999</v>
      </c>
      <c r="Q4170" s="3">
        <v>565</v>
      </c>
      <c r="R4170" s="3">
        <v>2825</v>
      </c>
      <c r="S4170" s="3">
        <v>34.929299999999998</v>
      </c>
      <c r="T4170" s="3">
        <v>174.65</v>
      </c>
      <c r="U4170" s="3">
        <v>6.18</v>
      </c>
      <c r="V4170" s="2" t="s">
        <v>123</v>
      </c>
      <c r="W4170" s="2" t="s">
        <v>124</v>
      </c>
      <c r="X4170" s="2" t="s">
        <v>72</v>
      </c>
      <c r="Y4170" s="19" t="str">
        <f>VLOOKUP(G4170,'Verweis Kd-Gruppe'!$A$2:$B$8,2,FALSE)</f>
        <v>EXP</v>
      </c>
      <c r="Z4170" s="19" t="str">
        <f>VLOOKUP(J4170,'Verweis Art-Gruppe'!$A$2:$B$15,2,FALSE)</f>
        <v>Geräte</v>
      </c>
      <c r="AA4170" s="19" t="str">
        <f>VLOOKUP(W4170,'Verweis Vertreter'!$A$2:$B$24,2,FALSE)</f>
        <v>Antonio Vuolo</v>
      </c>
      <c r="AB4170" s="12">
        <f t="shared" si="585"/>
        <v>-5</v>
      </c>
      <c r="AC4170" s="12">
        <f t="shared" si="590"/>
        <v>530.07069999999999</v>
      </c>
      <c r="AD4170" s="12">
        <f t="shared" si="591"/>
        <v>565</v>
      </c>
      <c r="AE4170" s="12">
        <f t="shared" si="586"/>
        <v>-2825</v>
      </c>
      <c r="AF4170" s="12">
        <f t="shared" si="587"/>
        <v>-34.929299999999998</v>
      </c>
      <c r="AG4170" s="12">
        <f t="shared" si="588"/>
        <v>-174.65</v>
      </c>
      <c r="AH4170" s="9">
        <f t="shared" si="592"/>
        <v>-6.1823008849557527E-2</v>
      </c>
      <c r="AI4170" s="14">
        <f>VLOOKUP(E4170,'Verweis Faktor'!$A:$B,2,FALSE)</f>
        <v>-1</v>
      </c>
      <c r="AJ4170" s="14"/>
      <c r="AK4170" s="14" t="str">
        <f>IF(AL4170="Ja","Versandkosten",VLOOKUP(E4170,'Verweis Belegart'!$A$2:$B$9,2,FALSE))</f>
        <v>Hardware</v>
      </c>
      <c r="AL4170" s="14" t="str">
        <f t="shared" si="593"/>
        <v>Nein</v>
      </c>
      <c r="AM4170" s="14" t="str">
        <f t="shared" si="589"/>
        <v>Negativ</v>
      </c>
    </row>
    <row r="4171" spans="1:39" ht="17.25" customHeight="1" x14ac:dyDescent="0.35">
      <c r="A4171" s="17">
        <v>14560902</v>
      </c>
      <c r="B4171" s="2" t="s">
        <v>2380</v>
      </c>
      <c r="C4171" s="1">
        <v>2025001</v>
      </c>
      <c r="D4171" s="1">
        <v>2001080</v>
      </c>
      <c r="E4171" s="2" t="s">
        <v>572</v>
      </c>
      <c r="F4171" s="2" t="s">
        <v>768</v>
      </c>
      <c r="G4171" s="2" t="s">
        <v>66</v>
      </c>
      <c r="H4171" s="2" t="s">
        <v>1365</v>
      </c>
      <c r="I4171" s="2" t="s">
        <v>1366</v>
      </c>
      <c r="J4171" s="2" t="s">
        <v>103</v>
      </c>
      <c r="K4171" s="2" t="s">
        <v>79</v>
      </c>
      <c r="L4171" s="2" t="s">
        <v>334</v>
      </c>
      <c r="M4171" s="2" t="s">
        <v>335</v>
      </c>
      <c r="N4171" s="2" t="s">
        <v>310</v>
      </c>
      <c r="O4171" s="3">
        <v>4</v>
      </c>
      <c r="P4171" s="3">
        <v>483.93950000000001</v>
      </c>
      <c r="Q4171" s="3">
        <v>509</v>
      </c>
      <c r="R4171" s="3">
        <v>2036</v>
      </c>
      <c r="S4171" s="3">
        <v>25.060500000000001</v>
      </c>
      <c r="T4171" s="3">
        <v>100.24</v>
      </c>
      <c r="U4171" s="3">
        <v>4.92</v>
      </c>
      <c r="V4171" s="2" t="s">
        <v>123</v>
      </c>
      <c r="W4171" s="2" t="s">
        <v>124</v>
      </c>
      <c r="X4171" s="2" t="s">
        <v>72</v>
      </c>
      <c r="Y4171" s="19" t="str">
        <f>VLOOKUP(G4171,'Verweis Kd-Gruppe'!$A$2:$B$8,2,FALSE)</f>
        <v>EXP</v>
      </c>
      <c r="Z4171" s="19" t="str">
        <f>VLOOKUP(J4171,'Verweis Art-Gruppe'!$A$2:$B$15,2,FALSE)</f>
        <v>Geräte</v>
      </c>
      <c r="AA4171" s="19" t="str">
        <f>VLOOKUP(W4171,'Verweis Vertreter'!$A$2:$B$24,2,FALSE)</f>
        <v>Antonio Vuolo</v>
      </c>
      <c r="AB4171" s="12">
        <f t="shared" si="585"/>
        <v>-4</v>
      </c>
      <c r="AC4171" s="12">
        <f t="shared" si="590"/>
        <v>483.93950000000001</v>
      </c>
      <c r="AD4171" s="12">
        <f t="shared" si="591"/>
        <v>509</v>
      </c>
      <c r="AE4171" s="12">
        <f t="shared" si="586"/>
        <v>-2036</v>
      </c>
      <c r="AF4171" s="12">
        <f t="shared" si="587"/>
        <v>-25.060500000000001</v>
      </c>
      <c r="AG4171" s="12">
        <f t="shared" si="588"/>
        <v>-100.24</v>
      </c>
      <c r="AH4171" s="9">
        <f t="shared" si="592"/>
        <v>-4.9233791748526518E-2</v>
      </c>
      <c r="AI4171" s="14">
        <f>VLOOKUP(E4171,'Verweis Faktor'!$A:$B,2,FALSE)</f>
        <v>-1</v>
      </c>
      <c r="AJ4171" s="14"/>
      <c r="AK4171" s="14" t="str">
        <f>IF(AL4171="Ja","Versandkosten",VLOOKUP(E4171,'Verweis Belegart'!$A$2:$B$9,2,FALSE))</f>
        <v>Hardware</v>
      </c>
      <c r="AL4171" s="14" t="str">
        <f t="shared" si="593"/>
        <v>Nein</v>
      </c>
      <c r="AM4171" s="14" t="str">
        <f t="shared" si="589"/>
        <v>Negativ</v>
      </c>
    </row>
    <row r="4172" spans="1:39" ht="17.25" customHeight="1" x14ac:dyDescent="0.35">
      <c r="A4172" s="17">
        <v>14560902</v>
      </c>
      <c r="B4172" s="2" t="s">
        <v>2380</v>
      </c>
      <c r="C4172" s="1">
        <v>2025001</v>
      </c>
      <c r="D4172" s="1">
        <v>2001080</v>
      </c>
      <c r="E4172" s="2" t="s">
        <v>572</v>
      </c>
      <c r="F4172" s="2" t="s">
        <v>768</v>
      </c>
      <c r="G4172" s="2" t="s">
        <v>66</v>
      </c>
      <c r="H4172" s="2" t="s">
        <v>1365</v>
      </c>
      <c r="I4172" s="2" t="s">
        <v>1366</v>
      </c>
      <c r="J4172" s="2" t="s">
        <v>103</v>
      </c>
      <c r="K4172" s="2" t="s">
        <v>83</v>
      </c>
      <c r="L4172" s="2" t="s">
        <v>2414</v>
      </c>
      <c r="M4172" s="2" t="s">
        <v>2415</v>
      </c>
      <c r="N4172" s="2" t="s">
        <v>90</v>
      </c>
      <c r="O4172" s="3">
        <v>2</v>
      </c>
      <c r="P4172" s="3">
        <v>552</v>
      </c>
      <c r="Q4172" s="3">
        <v>565</v>
      </c>
      <c r="R4172" s="3">
        <v>1130</v>
      </c>
      <c r="S4172" s="3">
        <v>13</v>
      </c>
      <c r="T4172" s="3">
        <v>26</v>
      </c>
      <c r="U4172" s="3">
        <v>2.2999999999999998</v>
      </c>
      <c r="V4172" s="2" t="s">
        <v>123</v>
      </c>
      <c r="W4172" s="2" t="s">
        <v>124</v>
      </c>
      <c r="X4172" s="2" t="s">
        <v>72</v>
      </c>
      <c r="Y4172" s="19" t="str">
        <f>VLOOKUP(G4172,'Verweis Kd-Gruppe'!$A$2:$B$8,2,FALSE)</f>
        <v>EXP</v>
      </c>
      <c r="Z4172" s="19" t="str">
        <f>VLOOKUP(J4172,'Verweis Art-Gruppe'!$A$2:$B$15,2,FALSE)</f>
        <v>Geräte</v>
      </c>
      <c r="AA4172" s="19" t="str">
        <f>VLOOKUP(W4172,'Verweis Vertreter'!$A$2:$B$24,2,FALSE)</f>
        <v>Antonio Vuolo</v>
      </c>
      <c r="AB4172" s="12">
        <f t="shared" si="585"/>
        <v>-2</v>
      </c>
      <c r="AC4172" s="12">
        <f t="shared" si="590"/>
        <v>552</v>
      </c>
      <c r="AD4172" s="12">
        <f t="shared" si="591"/>
        <v>565</v>
      </c>
      <c r="AE4172" s="12">
        <f t="shared" si="586"/>
        <v>-1130</v>
      </c>
      <c r="AF4172" s="12">
        <f t="shared" si="587"/>
        <v>-13</v>
      </c>
      <c r="AG4172" s="12">
        <f t="shared" si="588"/>
        <v>-26</v>
      </c>
      <c r="AH4172" s="9">
        <f t="shared" si="592"/>
        <v>-2.3008849557522124E-2</v>
      </c>
      <c r="AI4172" s="14">
        <f>VLOOKUP(E4172,'Verweis Faktor'!$A:$B,2,FALSE)</f>
        <v>-1</v>
      </c>
      <c r="AJ4172" s="14"/>
      <c r="AK4172" s="14" t="str">
        <f>IF(AL4172="Ja","Versandkosten",VLOOKUP(E4172,'Verweis Belegart'!$A$2:$B$9,2,FALSE))</f>
        <v>Hardware</v>
      </c>
      <c r="AL4172" s="14" t="str">
        <f t="shared" si="593"/>
        <v>Nein</v>
      </c>
      <c r="AM4172" s="14" t="str">
        <f t="shared" si="589"/>
        <v>Negativ</v>
      </c>
    </row>
    <row r="4173" spans="1:39" ht="17.25" customHeight="1" x14ac:dyDescent="0.35">
      <c r="A4173" s="17">
        <v>14574240</v>
      </c>
      <c r="B4173" s="2" t="s">
        <v>2380</v>
      </c>
      <c r="C4173" s="1">
        <v>2025001</v>
      </c>
      <c r="D4173" s="1">
        <v>2001081</v>
      </c>
      <c r="E4173" s="2" t="s">
        <v>34</v>
      </c>
      <c r="F4173" s="2" t="s">
        <v>768</v>
      </c>
      <c r="G4173" s="2" t="s">
        <v>791</v>
      </c>
      <c r="H4173" s="2" t="s">
        <v>792</v>
      </c>
      <c r="I4173" s="2" t="s">
        <v>793</v>
      </c>
      <c r="J4173" s="2" t="s">
        <v>103</v>
      </c>
      <c r="K4173" s="2" t="s">
        <v>28</v>
      </c>
      <c r="L4173" s="2" t="s">
        <v>576</v>
      </c>
      <c r="M4173" s="2" t="s">
        <v>577</v>
      </c>
      <c r="N4173" s="2" t="s">
        <v>102</v>
      </c>
      <c r="O4173" s="3">
        <v>1</v>
      </c>
      <c r="P4173" s="3">
        <v>830</v>
      </c>
      <c r="Q4173" s="3">
        <v>840</v>
      </c>
      <c r="R4173" s="3">
        <v>840</v>
      </c>
      <c r="S4173" s="3">
        <v>10</v>
      </c>
      <c r="T4173" s="3">
        <v>10</v>
      </c>
      <c r="U4173" s="3">
        <v>1.19</v>
      </c>
      <c r="V4173" s="2" t="s">
        <v>31</v>
      </c>
      <c r="W4173" s="2" t="s">
        <v>32</v>
      </c>
      <c r="X4173" s="2" t="s">
        <v>33</v>
      </c>
      <c r="Y4173" s="19" t="str">
        <f>VLOOKUP(G4173,'Verweis Kd-Gruppe'!$A$2:$B$8,2,FALSE)</f>
        <v>FHK</v>
      </c>
      <c r="Z4173" s="19" t="str">
        <f>VLOOKUP(J4173,'Verweis Art-Gruppe'!$A$2:$B$15,2,FALSE)</f>
        <v>Geräte</v>
      </c>
      <c r="AA4173" s="19" t="str">
        <f>VLOOKUP(W4173,'Verweis Vertreter'!$A$2:$B$24,2,FALSE)</f>
        <v>Zentrale</v>
      </c>
      <c r="AB4173" s="12">
        <f t="shared" si="585"/>
        <v>1</v>
      </c>
      <c r="AC4173" s="12">
        <f t="shared" si="590"/>
        <v>830</v>
      </c>
      <c r="AD4173" s="12">
        <f t="shared" si="591"/>
        <v>840</v>
      </c>
      <c r="AE4173" s="12">
        <f t="shared" si="586"/>
        <v>840</v>
      </c>
      <c r="AF4173" s="12">
        <f t="shared" si="587"/>
        <v>10</v>
      </c>
      <c r="AG4173" s="12">
        <f t="shared" si="588"/>
        <v>10</v>
      </c>
      <c r="AH4173" s="9">
        <f t="shared" si="592"/>
        <v>1.1904761904761904E-2</v>
      </c>
      <c r="AI4173" s="14">
        <f>VLOOKUP(E4173,'Verweis Faktor'!$A:$B,2,FALSE)</f>
        <v>1</v>
      </c>
      <c r="AJ4173" s="14"/>
      <c r="AK4173" s="14" t="str">
        <f>IF(AL4173="Ja","Versandkosten",VLOOKUP(E4173,'Verweis Belegart'!$A$2:$B$9,2,FALSE))</f>
        <v>Hardware</v>
      </c>
      <c r="AL4173" s="14" t="str">
        <f t="shared" si="593"/>
        <v>Nein</v>
      </c>
      <c r="AM4173" s="14" t="str">
        <f t="shared" si="589"/>
        <v>Positiv</v>
      </c>
    </row>
    <row r="4174" spans="1:39" ht="17.25" customHeight="1" x14ac:dyDescent="0.35">
      <c r="A4174" s="17">
        <v>14574240</v>
      </c>
      <c r="B4174" s="2" t="s">
        <v>2380</v>
      </c>
      <c r="C4174" s="1">
        <v>2025001</v>
      </c>
      <c r="D4174" s="1">
        <v>2001081</v>
      </c>
      <c r="E4174" s="2" t="s">
        <v>34</v>
      </c>
      <c r="F4174" s="2" t="s">
        <v>768</v>
      </c>
      <c r="G4174" s="2" t="s">
        <v>791</v>
      </c>
      <c r="H4174" s="2" t="s">
        <v>792</v>
      </c>
      <c r="I4174" s="2" t="s">
        <v>793</v>
      </c>
      <c r="J4174" s="2" t="s">
        <v>103</v>
      </c>
      <c r="K4174" s="2" t="s">
        <v>45</v>
      </c>
      <c r="L4174" s="2" t="s">
        <v>353</v>
      </c>
      <c r="M4174" s="2" t="s">
        <v>354</v>
      </c>
      <c r="N4174" s="2" t="s">
        <v>149</v>
      </c>
      <c r="O4174" s="3">
        <v>15</v>
      </c>
      <c r="P4174" s="3">
        <v>202</v>
      </c>
      <c r="Q4174" s="3">
        <v>203</v>
      </c>
      <c r="R4174" s="3">
        <v>3045</v>
      </c>
      <c r="S4174" s="3">
        <v>1</v>
      </c>
      <c r="T4174" s="3">
        <v>15</v>
      </c>
      <c r="U4174" s="3">
        <v>0.49</v>
      </c>
      <c r="V4174" s="2" t="s">
        <v>31</v>
      </c>
      <c r="W4174" s="2" t="s">
        <v>32</v>
      </c>
      <c r="X4174" s="2" t="s">
        <v>33</v>
      </c>
      <c r="Y4174" s="19" t="str">
        <f>VLOOKUP(G4174,'Verweis Kd-Gruppe'!$A$2:$B$8,2,FALSE)</f>
        <v>FHK</v>
      </c>
      <c r="Z4174" s="19" t="str">
        <f>VLOOKUP(J4174,'Verweis Art-Gruppe'!$A$2:$B$15,2,FALSE)</f>
        <v>Geräte</v>
      </c>
      <c r="AA4174" s="19" t="str">
        <f>VLOOKUP(W4174,'Verweis Vertreter'!$A$2:$B$24,2,FALSE)</f>
        <v>Zentrale</v>
      </c>
      <c r="AB4174" s="12">
        <f t="shared" si="585"/>
        <v>15</v>
      </c>
      <c r="AC4174" s="12">
        <f t="shared" si="590"/>
        <v>202</v>
      </c>
      <c r="AD4174" s="12">
        <f t="shared" si="591"/>
        <v>203</v>
      </c>
      <c r="AE4174" s="12">
        <f t="shared" si="586"/>
        <v>3045</v>
      </c>
      <c r="AF4174" s="12">
        <f t="shared" si="587"/>
        <v>1</v>
      </c>
      <c r="AG4174" s="12">
        <f t="shared" si="588"/>
        <v>15</v>
      </c>
      <c r="AH4174" s="9">
        <f t="shared" si="592"/>
        <v>4.9261083743842365E-3</v>
      </c>
      <c r="AI4174" s="14">
        <f>VLOOKUP(E4174,'Verweis Faktor'!$A:$B,2,FALSE)</f>
        <v>1</v>
      </c>
      <c r="AJ4174" s="14"/>
      <c r="AK4174" s="14" t="str">
        <f>IF(AL4174="Ja","Versandkosten",VLOOKUP(E4174,'Verweis Belegart'!$A$2:$B$9,2,FALSE))</f>
        <v>Hardware</v>
      </c>
      <c r="AL4174" s="14" t="str">
        <f t="shared" si="593"/>
        <v>Nein</v>
      </c>
      <c r="AM4174" s="14" t="str">
        <f t="shared" si="589"/>
        <v>Positiv</v>
      </c>
    </row>
    <row r="4175" spans="1:39" ht="17.25" customHeight="1" x14ac:dyDescent="0.35">
      <c r="A4175" s="17">
        <v>14574240</v>
      </c>
      <c r="B4175" s="2" t="s">
        <v>2380</v>
      </c>
      <c r="C4175" s="1">
        <v>2025001</v>
      </c>
      <c r="D4175" s="1">
        <v>2001081</v>
      </c>
      <c r="E4175" s="2" t="s">
        <v>34</v>
      </c>
      <c r="F4175" s="2" t="s">
        <v>768</v>
      </c>
      <c r="G4175" s="2" t="s">
        <v>791</v>
      </c>
      <c r="H4175" s="2" t="s">
        <v>792</v>
      </c>
      <c r="I4175" s="2" t="s">
        <v>793</v>
      </c>
      <c r="J4175" s="2" t="s">
        <v>103</v>
      </c>
      <c r="K4175" s="2" t="s">
        <v>49</v>
      </c>
      <c r="L4175" s="2" t="s">
        <v>1025</v>
      </c>
      <c r="M4175" s="2" t="s">
        <v>1026</v>
      </c>
      <c r="N4175" s="2" t="s">
        <v>670</v>
      </c>
      <c r="O4175" s="3">
        <v>10</v>
      </c>
      <c r="P4175" s="3">
        <v>349.0795</v>
      </c>
      <c r="Q4175" s="3">
        <v>349</v>
      </c>
      <c r="R4175" s="3">
        <v>3490</v>
      </c>
      <c r="S4175" s="3">
        <v>-7.9500000000000001E-2</v>
      </c>
      <c r="T4175" s="3">
        <v>-0.8</v>
      </c>
      <c r="U4175" s="3">
        <v>-0.02</v>
      </c>
      <c r="V4175" s="2" t="s">
        <v>31</v>
      </c>
      <c r="W4175" s="2" t="s">
        <v>32</v>
      </c>
      <c r="X4175" s="2" t="s">
        <v>33</v>
      </c>
      <c r="Y4175" s="19" t="str">
        <f>VLOOKUP(G4175,'Verweis Kd-Gruppe'!$A$2:$B$8,2,FALSE)</f>
        <v>FHK</v>
      </c>
      <c r="Z4175" s="19" t="str">
        <f>VLOOKUP(J4175,'Verweis Art-Gruppe'!$A$2:$B$15,2,FALSE)</f>
        <v>Geräte</v>
      </c>
      <c r="AA4175" s="19" t="str">
        <f>VLOOKUP(W4175,'Verweis Vertreter'!$A$2:$B$24,2,FALSE)</f>
        <v>Zentrale</v>
      </c>
      <c r="AB4175" s="12">
        <f t="shared" si="585"/>
        <v>10</v>
      </c>
      <c r="AC4175" s="12">
        <f t="shared" si="590"/>
        <v>349.0795</v>
      </c>
      <c r="AD4175" s="12">
        <f t="shared" si="591"/>
        <v>349</v>
      </c>
      <c r="AE4175" s="12">
        <f t="shared" si="586"/>
        <v>3490</v>
      </c>
      <c r="AF4175" s="12">
        <f t="shared" si="587"/>
        <v>-7.9500000000000001E-2</v>
      </c>
      <c r="AG4175" s="12">
        <f t="shared" si="588"/>
        <v>-0.8</v>
      </c>
      <c r="AH4175" s="9">
        <f t="shared" si="592"/>
        <v>-2.2922636103151864E-4</v>
      </c>
      <c r="AI4175" s="14">
        <f>VLOOKUP(E4175,'Verweis Faktor'!$A:$B,2,FALSE)</f>
        <v>1</v>
      </c>
      <c r="AJ4175" s="14"/>
      <c r="AK4175" s="14" t="str">
        <f>IF(AL4175="Ja","Versandkosten",VLOOKUP(E4175,'Verweis Belegart'!$A$2:$B$9,2,FALSE))</f>
        <v>Hardware</v>
      </c>
      <c r="AL4175" s="14" t="str">
        <f t="shared" si="593"/>
        <v>Nein</v>
      </c>
      <c r="AM4175" s="14" t="str">
        <f t="shared" si="589"/>
        <v>Negativ</v>
      </c>
    </row>
    <row r="4176" spans="1:39" ht="17.25" customHeight="1" x14ac:dyDescent="0.35">
      <c r="A4176" s="17">
        <v>14574240</v>
      </c>
      <c r="B4176" s="2" t="s">
        <v>2380</v>
      </c>
      <c r="C4176" s="1">
        <v>2025001</v>
      </c>
      <c r="D4176" s="1">
        <v>2001081</v>
      </c>
      <c r="E4176" s="2" t="s">
        <v>34</v>
      </c>
      <c r="F4176" s="2" t="s">
        <v>768</v>
      </c>
      <c r="G4176" s="2" t="s">
        <v>791</v>
      </c>
      <c r="H4176" s="2" t="s">
        <v>792</v>
      </c>
      <c r="I4176" s="2" t="s">
        <v>793</v>
      </c>
      <c r="J4176" s="2" t="s">
        <v>103</v>
      </c>
      <c r="K4176" s="2" t="s">
        <v>79</v>
      </c>
      <c r="L4176" s="2" t="s">
        <v>402</v>
      </c>
      <c r="M4176" s="2" t="s">
        <v>403</v>
      </c>
      <c r="N4176" s="2" t="s">
        <v>404</v>
      </c>
      <c r="O4176" s="3">
        <v>5</v>
      </c>
      <c r="P4176" s="3">
        <v>233.6053</v>
      </c>
      <c r="Q4176" s="3">
        <v>238</v>
      </c>
      <c r="R4176" s="3">
        <v>1190</v>
      </c>
      <c r="S4176" s="3">
        <v>4.3947000000000003</v>
      </c>
      <c r="T4176" s="3">
        <v>21.97</v>
      </c>
      <c r="U4176" s="3">
        <v>1.84</v>
      </c>
      <c r="V4176" s="2" t="s">
        <v>31</v>
      </c>
      <c r="W4176" s="2" t="s">
        <v>32</v>
      </c>
      <c r="X4176" s="2" t="s">
        <v>33</v>
      </c>
      <c r="Y4176" s="19" t="str">
        <f>VLOOKUP(G4176,'Verweis Kd-Gruppe'!$A$2:$B$8,2,FALSE)</f>
        <v>FHK</v>
      </c>
      <c r="Z4176" s="19" t="str">
        <f>VLOOKUP(J4176,'Verweis Art-Gruppe'!$A$2:$B$15,2,FALSE)</f>
        <v>Geräte</v>
      </c>
      <c r="AA4176" s="19" t="str">
        <f>VLOOKUP(W4176,'Verweis Vertreter'!$A$2:$B$24,2,FALSE)</f>
        <v>Zentrale</v>
      </c>
      <c r="AB4176" s="12">
        <f t="shared" si="585"/>
        <v>5</v>
      </c>
      <c r="AC4176" s="12">
        <f t="shared" si="590"/>
        <v>233.6053</v>
      </c>
      <c r="AD4176" s="12">
        <f t="shared" si="591"/>
        <v>238</v>
      </c>
      <c r="AE4176" s="12">
        <f t="shared" si="586"/>
        <v>1190</v>
      </c>
      <c r="AF4176" s="12">
        <f t="shared" si="587"/>
        <v>4.3947000000000003</v>
      </c>
      <c r="AG4176" s="12">
        <f t="shared" si="588"/>
        <v>21.97</v>
      </c>
      <c r="AH4176" s="9">
        <f t="shared" si="592"/>
        <v>1.8462184873949579E-2</v>
      </c>
      <c r="AI4176" s="14">
        <f>VLOOKUP(E4176,'Verweis Faktor'!$A:$B,2,FALSE)</f>
        <v>1</v>
      </c>
      <c r="AJ4176" s="14"/>
      <c r="AK4176" s="14" t="str">
        <f>IF(AL4176="Ja","Versandkosten",VLOOKUP(E4176,'Verweis Belegart'!$A$2:$B$9,2,FALSE))</f>
        <v>Hardware</v>
      </c>
      <c r="AL4176" s="14" t="str">
        <f t="shared" si="593"/>
        <v>Nein</v>
      </c>
      <c r="AM4176" s="14" t="str">
        <f t="shared" si="589"/>
        <v>Positiv</v>
      </c>
    </row>
    <row r="4177" spans="1:39" ht="17.25" customHeight="1" x14ac:dyDescent="0.35">
      <c r="A4177" s="17">
        <v>14574240</v>
      </c>
      <c r="B4177" s="2" t="s">
        <v>2380</v>
      </c>
      <c r="C4177" s="1">
        <v>2025001</v>
      </c>
      <c r="D4177" s="1">
        <v>2001081</v>
      </c>
      <c r="E4177" s="2" t="s">
        <v>34</v>
      </c>
      <c r="F4177" s="2" t="s">
        <v>768</v>
      </c>
      <c r="G4177" s="2" t="s">
        <v>791</v>
      </c>
      <c r="H4177" s="2" t="s">
        <v>792</v>
      </c>
      <c r="I4177" s="2" t="s">
        <v>793</v>
      </c>
      <c r="J4177" s="2" t="s">
        <v>103</v>
      </c>
      <c r="K4177" s="2" t="s">
        <v>83</v>
      </c>
      <c r="L4177" s="2" t="s">
        <v>1888</v>
      </c>
      <c r="M4177" s="2" t="s">
        <v>1889</v>
      </c>
      <c r="N4177" s="2" t="s">
        <v>404</v>
      </c>
      <c r="O4177" s="3">
        <v>5</v>
      </c>
      <c r="P4177" s="3">
        <v>232</v>
      </c>
      <c r="Q4177" s="3">
        <v>238</v>
      </c>
      <c r="R4177" s="3">
        <v>1190</v>
      </c>
      <c r="S4177" s="3">
        <v>6</v>
      </c>
      <c r="T4177" s="3">
        <v>30</v>
      </c>
      <c r="U4177" s="3">
        <v>2.52</v>
      </c>
      <c r="V4177" s="2" t="s">
        <v>31</v>
      </c>
      <c r="W4177" s="2" t="s">
        <v>32</v>
      </c>
      <c r="X4177" s="2" t="s">
        <v>33</v>
      </c>
      <c r="Y4177" s="19" t="str">
        <f>VLOOKUP(G4177,'Verweis Kd-Gruppe'!$A$2:$B$8,2,FALSE)</f>
        <v>FHK</v>
      </c>
      <c r="Z4177" s="19" t="str">
        <f>VLOOKUP(J4177,'Verweis Art-Gruppe'!$A$2:$B$15,2,FALSE)</f>
        <v>Geräte</v>
      </c>
      <c r="AA4177" s="19" t="str">
        <f>VLOOKUP(W4177,'Verweis Vertreter'!$A$2:$B$24,2,FALSE)</f>
        <v>Zentrale</v>
      </c>
      <c r="AB4177" s="12">
        <f t="shared" si="585"/>
        <v>5</v>
      </c>
      <c r="AC4177" s="12">
        <f t="shared" si="590"/>
        <v>232</v>
      </c>
      <c r="AD4177" s="12">
        <f t="shared" si="591"/>
        <v>238</v>
      </c>
      <c r="AE4177" s="12">
        <f t="shared" si="586"/>
        <v>1190</v>
      </c>
      <c r="AF4177" s="12">
        <f t="shared" si="587"/>
        <v>6</v>
      </c>
      <c r="AG4177" s="12">
        <f t="shared" si="588"/>
        <v>30</v>
      </c>
      <c r="AH4177" s="9">
        <f t="shared" si="592"/>
        <v>2.5210084033613446E-2</v>
      </c>
      <c r="AI4177" s="14">
        <f>VLOOKUP(E4177,'Verweis Faktor'!$A:$B,2,FALSE)</f>
        <v>1</v>
      </c>
      <c r="AJ4177" s="14"/>
      <c r="AK4177" s="14" t="str">
        <f>IF(AL4177="Ja","Versandkosten",VLOOKUP(E4177,'Verweis Belegart'!$A$2:$B$9,2,FALSE))</f>
        <v>Hardware</v>
      </c>
      <c r="AL4177" s="14" t="str">
        <f t="shared" si="593"/>
        <v>Nein</v>
      </c>
      <c r="AM4177" s="14" t="str">
        <f t="shared" si="589"/>
        <v>Positiv</v>
      </c>
    </row>
    <row r="4178" spans="1:39" ht="17.25" customHeight="1" x14ac:dyDescent="0.35">
      <c r="A4178" s="17">
        <v>14574240</v>
      </c>
      <c r="B4178" s="2" t="s">
        <v>2380</v>
      </c>
      <c r="C4178" s="1">
        <v>2025001</v>
      </c>
      <c r="D4178" s="1">
        <v>2001081</v>
      </c>
      <c r="E4178" s="2" t="s">
        <v>34</v>
      </c>
      <c r="F4178" s="2" t="s">
        <v>768</v>
      </c>
      <c r="G4178" s="2" t="s">
        <v>791</v>
      </c>
      <c r="H4178" s="2" t="s">
        <v>792</v>
      </c>
      <c r="I4178" s="2" t="s">
        <v>793</v>
      </c>
      <c r="J4178" s="2" t="s">
        <v>103</v>
      </c>
      <c r="K4178" s="2" t="s">
        <v>87</v>
      </c>
      <c r="L4178" s="2" t="s">
        <v>872</v>
      </c>
      <c r="M4178" s="2" t="s">
        <v>873</v>
      </c>
      <c r="N4178" s="2" t="s">
        <v>404</v>
      </c>
      <c r="O4178" s="3">
        <v>5</v>
      </c>
      <c r="P4178" s="3">
        <v>238</v>
      </c>
      <c r="Q4178" s="3">
        <v>238</v>
      </c>
      <c r="R4178" s="3">
        <v>1190</v>
      </c>
      <c r="S4178" s="3">
        <v>0</v>
      </c>
      <c r="T4178" s="3">
        <v>0</v>
      </c>
      <c r="U4178" s="3">
        <v>0</v>
      </c>
      <c r="V4178" s="2" t="s">
        <v>31</v>
      </c>
      <c r="W4178" s="2" t="s">
        <v>32</v>
      </c>
      <c r="X4178" s="2" t="s">
        <v>33</v>
      </c>
      <c r="Y4178" s="19" t="str">
        <f>VLOOKUP(G4178,'Verweis Kd-Gruppe'!$A$2:$B$8,2,FALSE)</f>
        <v>FHK</v>
      </c>
      <c r="Z4178" s="19" t="str">
        <f>VLOOKUP(J4178,'Verweis Art-Gruppe'!$A$2:$B$15,2,FALSE)</f>
        <v>Geräte</v>
      </c>
      <c r="AA4178" s="19" t="str">
        <f>VLOOKUP(W4178,'Verweis Vertreter'!$A$2:$B$24,2,FALSE)</f>
        <v>Zentrale</v>
      </c>
      <c r="AB4178" s="12">
        <f t="shared" si="585"/>
        <v>5</v>
      </c>
      <c r="AC4178" s="12">
        <f t="shared" si="590"/>
        <v>238</v>
      </c>
      <c r="AD4178" s="12">
        <f t="shared" si="591"/>
        <v>238</v>
      </c>
      <c r="AE4178" s="12">
        <f t="shared" si="586"/>
        <v>1190</v>
      </c>
      <c r="AF4178" s="12">
        <f t="shared" si="587"/>
        <v>0</v>
      </c>
      <c r="AG4178" s="12">
        <f t="shared" si="588"/>
        <v>0</v>
      </c>
      <c r="AH4178" s="9">
        <f t="shared" si="592"/>
        <v>0</v>
      </c>
      <c r="AI4178" s="14">
        <f>VLOOKUP(E4178,'Verweis Faktor'!$A:$B,2,FALSE)</f>
        <v>1</v>
      </c>
      <c r="AJ4178" s="14"/>
      <c r="AK4178" s="14" t="str">
        <f>IF(AL4178="Ja","Versandkosten",VLOOKUP(E4178,'Verweis Belegart'!$A$2:$B$9,2,FALSE))</f>
        <v>Hardware</v>
      </c>
      <c r="AL4178" s="14" t="str">
        <f t="shared" si="593"/>
        <v>Nein</v>
      </c>
      <c r="AM4178" s="14" t="str">
        <f t="shared" si="589"/>
        <v>Positiv</v>
      </c>
    </row>
    <row r="4179" spans="1:39" ht="17.25" customHeight="1" x14ac:dyDescent="0.35">
      <c r="A4179" s="17">
        <v>14574240</v>
      </c>
      <c r="B4179" s="2" t="s">
        <v>2380</v>
      </c>
      <c r="C4179" s="1">
        <v>2025001</v>
      </c>
      <c r="D4179" s="1">
        <v>2001081</v>
      </c>
      <c r="E4179" s="2" t="s">
        <v>34</v>
      </c>
      <c r="F4179" s="2" t="s">
        <v>768</v>
      </c>
      <c r="G4179" s="2" t="s">
        <v>791</v>
      </c>
      <c r="H4179" s="2" t="s">
        <v>792</v>
      </c>
      <c r="I4179" s="2" t="s">
        <v>793</v>
      </c>
      <c r="J4179" s="2" t="s">
        <v>103</v>
      </c>
      <c r="K4179" s="2" t="s">
        <v>91</v>
      </c>
      <c r="L4179" s="2" t="s">
        <v>2409</v>
      </c>
      <c r="M4179" s="2" t="s">
        <v>2410</v>
      </c>
      <c r="N4179" s="2" t="s">
        <v>2411</v>
      </c>
      <c r="O4179" s="3">
        <v>2</v>
      </c>
      <c r="P4179" s="3">
        <v>151</v>
      </c>
      <c r="Q4179" s="3">
        <v>151</v>
      </c>
      <c r="R4179" s="3">
        <v>302</v>
      </c>
      <c r="S4179" s="3">
        <v>0</v>
      </c>
      <c r="T4179" s="3">
        <v>0</v>
      </c>
      <c r="U4179" s="3">
        <v>0</v>
      </c>
      <c r="V4179" s="2" t="s">
        <v>31</v>
      </c>
      <c r="W4179" s="2" t="s">
        <v>32</v>
      </c>
      <c r="X4179" s="2" t="s">
        <v>33</v>
      </c>
      <c r="Y4179" s="19" t="str">
        <f>VLOOKUP(G4179,'Verweis Kd-Gruppe'!$A$2:$B$8,2,FALSE)</f>
        <v>FHK</v>
      </c>
      <c r="Z4179" s="19" t="str">
        <f>VLOOKUP(J4179,'Verweis Art-Gruppe'!$A$2:$B$15,2,FALSE)</f>
        <v>Geräte</v>
      </c>
      <c r="AA4179" s="19" t="str">
        <f>VLOOKUP(W4179,'Verweis Vertreter'!$A$2:$B$24,2,FALSE)</f>
        <v>Zentrale</v>
      </c>
      <c r="AB4179" s="12">
        <f t="shared" si="585"/>
        <v>2</v>
      </c>
      <c r="AC4179" s="12">
        <f t="shared" si="590"/>
        <v>151</v>
      </c>
      <c r="AD4179" s="12">
        <f t="shared" si="591"/>
        <v>151</v>
      </c>
      <c r="AE4179" s="12">
        <f t="shared" si="586"/>
        <v>302</v>
      </c>
      <c r="AF4179" s="12">
        <f t="shared" si="587"/>
        <v>0</v>
      </c>
      <c r="AG4179" s="12">
        <f t="shared" si="588"/>
        <v>0</v>
      </c>
      <c r="AH4179" s="9">
        <f t="shared" si="592"/>
        <v>0</v>
      </c>
      <c r="AI4179" s="14">
        <f>VLOOKUP(E4179,'Verweis Faktor'!$A:$B,2,FALSE)</f>
        <v>1</v>
      </c>
      <c r="AJ4179" s="14"/>
      <c r="AK4179" s="14" t="str">
        <f>IF(AL4179="Ja","Versandkosten",VLOOKUP(E4179,'Verweis Belegart'!$A$2:$B$9,2,FALSE))</f>
        <v>Hardware</v>
      </c>
      <c r="AL4179" s="14" t="str">
        <f t="shared" si="593"/>
        <v>Nein</v>
      </c>
      <c r="AM4179" s="14" t="str">
        <f t="shared" si="589"/>
        <v>Positiv</v>
      </c>
    </row>
    <row r="4180" spans="1:39" ht="17.25" customHeight="1" x14ac:dyDescent="0.35">
      <c r="A4180" s="17">
        <v>14574240</v>
      </c>
      <c r="B4180" s="2" t="s">
        <v>2380</v>
      </c>
      <c r="C4180" s="1">
        <v>2025001</v>
      </c>
      <c r="D4180" s="1">
        <v>2001081</v>
      </c>
      <c r="E4180" s="2" t="s">
        <v>34</v>
      </c>
      <c r="F4180" s="2" t="s">
        <v>768</v>
      </c>
      <c r="G4180" s="2" t="s">
        <v>791</v>
      </c>
      <c r="H4180" s="2" t="s">
        <v>792</v>
      </c>
      <c r="I4180" s="2" t="s">
        <v>793</v>
      </c>
      <c r="J4180" s="2" t="s">
        <v>103</v>
      </c>
      <c r="K4180" s="2" t="s">
        <v>95</v>
      </c>
      <c r="L4180" s="2" t="s">
        <v>2412</v>
      </c>
      <c r="M4180" s="2" t="s">
        <v>2413</v>
      </c>
      <c r="N4180" s="2" t="s">
        <v>274</v>
      </c>
      <c r="O4180" s="3">
        <v>1</v>
      </c>
      <c r="P4180" s="3">
        <v>1119</v>
      </c>
      <c r="Q4180" s="3">
        <v>1119</v>
      </c>
      <c r="R4180" s="3">
        <v>1119</v>
      </c>
      <c r="S4180" s="3">
        <v>0</v>
      </c>
      <c r="T4180" s="3">
        <v>0</v>
      </c>
      <c r="U4180" s="3">
        <v>0</v>
      </c>
      <c r="V4180" s="2" t="s">
        <v>31</v>
      </c>
      <c r="W4180" s="2" t="s">
        <v>32</v>
      </c>
      <c r="X4180" s="2" t="s">
        <v>33</v>
      </c>
      <c r="Y4180" s="19" t="str">
        <f>VLOOKUP(G4180,'Verweis Kd-Gruppe'!$A$2:$B$8,2,FALSE)</f>
        <v>FHK</v>
      </c>
      <c r="Z4180" s="19" t="str">
        <f>VLOOKUP(J4180,'Verweis Art-Gruppe'!$A$2:$B$15,2,FALSE)</f>
        <v>Geräte</v>
      </c>
      <c r="AA4180" s="19" t="str">
        <f>VLOOKUP(W4180,'Verweis Vertreter'!$A$2:$B$24,2,FALSE)</f>
        <v>Zentrale</v>
      </c>
      <c r="AB4180" s="12">
        <f t="shared" si="585"/>
        <v>1</v>
      </c>
      <c r="AC4180" s="12">
        <f t="shared" si="590"/>
        <v>1119</v>
      </c>
      <c r="AD4180" s="12">
        <f t="shared" si="591"/>
        <v>1119</v>
      </c>
      <c r="AE4180" s="12">
        <f t="shared" si="586"/>
        <v>1119</v>
      </c>
      <c r="AF4180" s="12">
        <f t="shared" si="587"/>
        <v>0</v>
      </c>
      <c r="AG4180" s="12">
        <f t="shared" si="588"/>
        <v>0</v>
      </c>
      <c r="AH4180" s="9">
        <f t="shared" si="592"/>
        <v>0</v>
      </c>
      <c r="AI4180" s="14">
        <f>VLOOKUP(E4180,'Verweis Faktor'!$A:$B,2,FALSE)</f>
        <v>1</v>
      </c>
      <c r="AJ4180" s="14"/>
      <c r="AK4180" s="14" t="str">
        <f>IF(AL4180="Ja","Versandkosten",VLOOKUP(E4180,'Verweis Belegart'!$A$2:$B$9,2,FALSE))</f>
        <v>Hardware</v>
      </c>
      <c r="AL4180" s="14" t="str">
        <f t="shared" si="593"/>
        <v>Nein</v>
      </c>
      <c r="AM4180" s="14" t="str">
        <f t="shared" si="589"/>
        <v>Positiv</v>
      </c>
    </row>
    <row r="4181" spans="1:39" ht="17.25" customHeight="1" x14ac:dyDescent="0.35">
      <c r="A4181" s="17">
        <v>14574240</v>
      </c>
      <c r="B4181" s="2" t="s">
        <v>2380</v>
      </c>
      <c r="C4181" s="1">
        <v>2025001</v>
      </c>
      <c r="D4181" s="1">
        <v>2001081</v>
      </c>
      <c r="E4181" s="2" t="s">
        <v>34</v>
      </c>
      <c r="F4181" s="2" t="s">
        <v>768</v>
      </c>
      <c r="G4181" s="2" t="s">
        <v>791</v>
      </c>
      <c r="H4181" s="2" t="s">
        <v>792</v>
      </c>
      <c r="I4181" s="2" t="s">
        <v>793</v>
      </c>
      <c r="J4181" s="2" t="s">
        <v>103</v>
      </c>
      <c r="K4181" s="2" t="s">
        <v>99</v>
      </c>
      <c r="L4181" s="2" t="s">
        <v>351</v>
      </c>
      <c r="M4181" s="2" t="s">
        <v>352</v>
      </c>
      <c r="N4181" s="2" t="s">
        <v>90</v>
      </c>
      <c r="O4181" s="3">
        <v>3</v>
      </c>
      <c r="P4181" s="3">
        <v>540</v>
      </c>
      <c r="Q4181" s="3">
        <v>535</v>
      </c>
      <c r="R4181" s="3">
        <v>1605</v>
      </c>
      <c r="S4181" s="3">
        <v>-5</v>
      </c>
      <c r="T4181" s="3">
        <v>-15</v>
      </c>
      <c r="U4181" s="3">
        <v>-0.93</v>
      </c>
      <c r="V4181" s="2" t="s">
        <v>31</v>
      </c>
      <c r="W4181" s="2" t="s">
        <v>32</v>
      </c>
      <c r="X4181" s="2" t="s">
        <v>33</v>
      </c>
      <c r="Y4181" s="19" t="str">
        <f>VLOOKUP(G4181,'Verweis Kd-Gruppe'!$A$2:$B$8,2,FALSE)</f>
        <v>FHK</v>
      </c>
      <c r="Z4181" s="19" t="str">
        <f>VLOOKUP(J4181,'Verweis Art-Gruppe'!$A$2:$B$15,2,FALSE)</f>
        <v>Geräte</v>
      </c>
      <c r="AA4181" s="19" t="str">
        <f>VLOOKUP(W4181,'Verweis Vertreter'!$A$2:$B$24,2,FALSE)</f>
        <v>Zentrale</v>
      </c>
      <c r="AB4181" s="12">
        <f t="shared" si="585"/>
        <v>3</v>
      </c>
      <c r="AC4181" s="12">
        <f t="shared" si="590"/>
        <v>540</v>
      </c>
      <c r="AD4181" s="12">
        <f t="shared" si="591"/>
        <v>535</v>
      </c>
      <c r="AE4181" s="12">
        <f t="shared" si="586"/>
        <v>1605</v>
      </c>
      <c r="AF4181" s="12">
        <f t="shared" si="587"/>
        <v>-5</v>
      </c>
      <c r="AG4181" s="12">
        <f t="shared" si="588"/>
        <v>-15</v>
      </c>
      <c r="AH4181" s="9">
        <f t="shared" si="592"/>
        <v>-9.3457943925233638E-3</v>
      </c>
      <c r="AI4181" s="14">
        <f>VLOOKUP(E4181,'Verweis Faktor'!$A:$B,2,FALSE)</f>
        <v>1</v>
      </c>
      <c r="AJ4181" s="14"/>
      <c r="AK4181" s="14" t="str">
        <f>IF(AL4181="Ja","Versandkosten",VLOOKUP(E4181,'Verweis Belegart'!$A$2:$B$9,2,FALSE))</f>
        <v>Hardware</v>
      </c>
      <c r="AL4181" s="14" t="str">
        <f t="shared" si="593"/>
        <v>Nein</v>
      </c>
      <c r="AM4181" s="14" t="str">
        <f t="shared" si="589"/>
        <v>Negativ</v>
      </c>
    </row>
    <row r="4182" spans="1:39" ht="17.25" customHeight="1" x14ac:dyDescent="0.35">
      <c r="A4182" s="17">
        <v>14574240</v>
      </c>
      <c r="B4182" s="2" t="s">
        <v>2380</v>
      </c>
      <c r="C4182" s="1">
        <v>2025001</v>
      </c>
      <c r="D4182" s="1">
        <v>2001081</v>
      </c>
      <c r="E4182" s="2" t="s">
        <v>34</v>
      </c>
      <c r="F4182" s="2" t="s">
        <v>768</v>
      </c>
      <c r="G4182" s="2" t="s">
        <v>791</v>
      </c>
      <c r="H4182" s="2" t="s">
        <v>792</v>
      </c>
      <c r="I4182" s="2" t="s">
        <v>793</v>
      </c>
      <c r="J4182" s="2" t="s">
        <v>103</v>
      </c>
      <c r="K4182" s="2" t="s">
        <v>103</v>
      </c>
      <c r="L4182" s="2" t="s">
        <v>88</v>
      </c>
      <c r="M4182" s="2" t="s">
        <v>89</v>
      </c>
      <c r="N4182" s="2" t="s">
        <v>90</v>
      </c>
      <c r="O4182" s="3">
        <v>5</v>
      </c>
      <c r="P4182" s="3">
        <v>530.07069999999999</v>
      </c>
      <c r="Q4182" s="3">
        <v>535</v>
      </c>
      <c r="R4182" s="3">
        <v>2675</v>
      </c>
      <c r="S4182" s="3">
        <v>4.9292999999999996</v>
      </c>
      <c r="T4182" s="3">
        <v>24.65</v>
      </c>
      <c r="U4182" s="3">
        <v>0.92</v>
      </c>
      <c r="V4182" s="2" t="s">
        <v>31</v>
      </c>
      <c r="W4182" s="2" t="s">
        <v>32</v>
      </c>
      <c r="X4182" s="2" t="s">
        <v>33</v>
      </c>
      <c r="Y4182" s="19" t="str">
        <f>VLOOKUP(G4182,'Verweis Kd-Gruppe'!$A$2:$B$8,2,FALSE)</f>
        <v>FHK</v>
      </c>
      <c r="Z4182" s="19" t="str">
        <f>VLOOKUP(J4182,'Verweis Art-Gruppe'!$A$2:$B$15,2,FALSE)</f>
        <v>Geräte</v>
      </c>
      <c r="AA4182" s="19" t="str">
        <f>VLOOKUP(W4182,'Verweis Vertreter'!$A$2:$B$24,2,FALSE)</f>
        <v>Zentrale</v>
      </c>
      <c r="AB4182" s="12">
        <f t="shared" si="585"/>
        <v>5</v>
      </c>
      <c r="AC4182" s="12">
        <f t="shared" si="590"/>
        <v>530.07069999999999</v>
      </c>
      <c r="AD4182" s="12">
        <f t="shared" si="591"/>
        <v>535</v>
      </c>
      <c r="AE4182" s="12">
        <f t="shared" si="586"/>
        <v>2675</v>
      </c>
      <c r="AF4182" s="12">
        <f t="shared" si="587"/>
        <v>4.9292999999999996</v>
      </c>
      <c r="AG4182" s="12">
        <f t="shared" si="588"/>
        <v>24.65</v>
      </c>
      <c r="AH4182" s="9">
        <f t="shared" si="592"/>
        <v>9.2149532710280365E-3</v>
      </c>
      <c r="AI4182" s="14">
        <f>VLOOKUP(E4182,'Verweis Faktor'!$A:$B,2,FALSE)</f>
        <v>1</v>
      </c>
      <c r="AJ4182" s="14"/>
      <c r="AK4182" s="14" t="str">
        <f>IF(AL4182="Ja","Versandkosten",VLOOKUP(E4182,'Verweis Belegart'!$A$2:$B$9,2,FALSE))</f>
        <v>Hardware</v>
      </c>
      <c r="AL4182" s="14" t="str">
        <f t="shared" si="593"/>
        <v>Nein</v>
      </c>
      <c r="AM4182" s="14" t="str">
        <f t="shared" si="589"/>
        <v>Positiv</v>
      </c>
    </row>
    <row r="4183" spans="1:39" ht="17.25" customHeight="1" x14ac:dyDescent="0.35">
      <c r="A4183" s="17">
        <v>14574240</v>
      </c>
      <c r="B4183" s="2" t="s">
        <v>2380</v>
      </c>
      <c r="C4183" s="1">
        <v>2025001</v>
      </c>
      <c r="D4183" s="1">
        <v>2001081</v>
      </c>
      <c r="E4183" s="2" t="s">
        <v>34</v>
      </c>
      <c r="F4183" s="2" t="s">
        <v>768</v>
      </c>
      <c r="G4183" s="2" t="s">
        <v>791</v>
      </c>
      <c r="H4183" s="2" t="s">
        <v>792</v>
      </c>
      <c r="I4183" s="2" t="s">
        <v>793</v>
      </c>
      <c r="J4183" s="2" t="s">
        <v>103</v>
      </c>
      <c r="K4183" s="2" t="s">
        <v>107</v>
      </c>
      <c r="L4183" s="2" t="s">
        <v>334</v>
      </c>
      <c r="M4183" s="2" t="s">
        <v>335</v>
      </c>
      <c r="N4183" s="2" t="s">
        <v>310</v>
      </c>
      <c r="O4183" s="3">
        <v>4</v>
      </c>
      <c r="P4183" s="3">
        <v>483.93950000000001</v>
      </c>
      <c r="Q4183" s="3">
        <v>499</v>
      </c>
      <c r="R4183" s="3">
        <v>1996</v>
      </c>
      <c r="S4183" s="3">
        <v>15.060499999999999</v>
      </c>
      <c r="T4183" s="3">
        <v>60.24</v>
      </c>
      <c r="U4183" s="3">
        <v>3.01</v>
      </c>
      <c r="V4183" s="2" t="s">
        <v>31</v>
      </c>
      <c r="W4183" s="2" t="s">
        <v>32</v>
      </c>
      <c r="X4183" s="2" t="s">
        <v>33</v>
      </c>
      <c r="Y4183" s="19" t="str">
        <f>VLOOKUP(G4183,'Verweis Kd-Gruppe'!$A$2:$B$8,2,FALSE)</f>
        <v>FHK</v>
      </c>
      <c r="Z4183" s="19" t="str">
        <f>VLOOKUP(J4183,'Verweis Art-Gruppe'!$A$2:$B$15,2,FALSE)</f>
        <v>Geräte</v>
      </c>
      <c r="AA4183" s="19" t="str">
        <f>VLOOKUP(W4183,'Verweis Vertreter'!$A$2:$B$24,2,FALSE)</f>
        <v>Zentrale</v>
      </c>
      <c r="AB4183" s="12">
        <f t="shared" si="585"/>
        <v>4</v>
      </c>
      <c r="AC4183" s="12">
        <f t="shared" si="590"/>
        <v>483.93950000000001</v>
      </c>
      <c r="AD4183" s="12">
        <f t="shared" si="591"/>
        <v>499</v>
      </c>
      <c r="AE4183" s="12">
        <f t="shared" si="586"/>
        <v>1996</v>
      </c>
      <c r="AF4183" s="12">
        <f t="shared" si="587"/>
        <v>15.060499999999999</v>
      </c>
      <c r="AG4183" s="12">
        <f t="shared" si="588"/>
        <v>60.24</v>
      </c>
      <c r="AH4183" s="9">
        <f t="shared" si="592"/>
        <v>3.0180360721442888E-2</v>
      </c>
      <c r="AI4183" s="14">
        <f>VLOOKUP(E4183,'Verweis Faktor'!$A:$B,2,FALSE)</f>
        <v>1</v>
      </c>
      <c r="AJ4183" s="14"/>
      <c r="AK4183" s="14" t="str">
        <f>IF(AL4183="Ja","Versandkosten",VLOOKUP(E4183,'Verweis Belegart'!$A$2:$B$9,2,FALSE))</f>
        <v>Hardware</v>
      </c>
      <c r="AL4183" s="14" t="str">
        <f t="shared" si="593"/>
        <v>Nein</v>
      </c>
      <c r="AM4183" s="14" t="str">
        <f t="shared" si="589"/>
        <v>Positiv</v>
      </c>
    </row>
    <row r="4184" spans="1:39" ht="17.25" customHeight="1" x14ac:dyDescent="0.35">
      <c r="A4184" s="17">
        <v>14574240</v>
      </c>
      <c r="B4184" s="2" t="s">
        <v>2380</v>
      </c>
      <c r="C4184" s="1">
        <v>2025001</v>
      </c>
      <c r="D4184" s="1">
        <v>2001081</v>
      </c>
      <c r="E4184" s="2" t="s">
        <v>34</v>
      </c>
      <c r="F4184" s="2" t="s">
        <v>768</v>
      </c>
      <c r="G4184" s="2" t="s">
        <v>791</v>
      </c>
      <c r="H4184" s="2" t="s">
        <v>792</v>
      </c>
      <c r="I4184" s="2" t="s">
        <v>793</v>
      </c>
      <c r="J4184" s="2" t="s">
        <v>103</v>
      </c>
      <c r="K4184" s="2" t="s">
        <v>111</v>
      </c>
      <c r="L4184" s="2" t="s">
        <v>2414</v>
      </c>
      <c r="M4184" s="2" t="s">
        <v>2415</v>
      </c>
      <c r="N4184" s="2" t="s">
        <v>90</v>
      </c>
      <c r="O4184" s="3">
        <v>2</v>
      </c>
      <c r="P4184" s="3">
        <v>552</v>
      </c>
      <c r="Q4184" s="3">
        <v>552</v>
      </c>
      <c r="R4184" s="3">
        <v>1104</v>
      </c>
      <c r="S4184" s="3">
        <v>0</v>
      </c>
      <c r="T4184" s="3">
        <v>0</v>
      </c>
      <c r="U4184" s="3">
        <v>0</v>
      </c>
      <c r="V4184" s="2" t="s">
        <v>31</v>
      </c>
      <c r="W4184" s="2" t="s">
        <v>32</v>
      </c>
      <c r="X4184" s="2" t="s">
        <v>33</v>
      </c>
      <c r="Y4184" s="19" t="str">
        <f>VLOOKUP(G4184,'Verweis Kd-Gruppe'!$A$2:$B$8,2,FALSE)</f>
        <v>FHK</v>
      </c>
      <c r="Z4184" s="19" t="str">
        <f>VLOOKUP(J4184,'Verweis Art-Gruppe'!$A$2:$B$15,2,FALSE)</f>
        <v>Geräte</v>
      </c>
      <c r="AA4184" s="19" t="str">
        <f>VLOOKUP(W4184,'Verweis Vertreter'!$A$2:$B$24,2,FALSE)</f>
        <v>Zentrale</v>
      </c>
      <c r="AB4184" s="12">
        <f t="shared" si="585"/>
        <v>2</v>
      </c>
      <c r="AC4184" s="12">
        <f t="shared" si="590"/>
        <v>552</v>
      </c>
      <c r="AD4184" s="12">
        <f t="shared" si="591"/>
        <v>552</v>
      </c>
      <c r="AE4184" s="12">
        <f t="shared" si="586"/>
        <v>1104</v>
      </c>
      <c r="AF4184" s="12">
        <f t="shared" si="587"/>
        <v>0</v>
      </c>
      <c r="AG4184" s="12">
        <f t="shared" si="588"/>
        <v>0</v>
      </c>
      <c r="AH4184" s="9">
        <f t="shared" si="592"/>
        <v>0</v>
      </c>
      <c r="AI4184" s="14">
        <f>VLOOKUP(E4184,'Verweis Faktor'!$A:$B,2,FALSE)</f>
        <v>1</v>
      </c>
      <c r="AJ4184" s="14"/>
      <c r="AK4184" s="14" t="str">
        <f>IF(AL4184="Ja","Versandkosten",VLOOKUP(E4184,'Verweis Belegart'!$A$2:$B$9,2,FALSE))</f>
        <v>Hardware</v>
      </c>
      <c r="AL4184" s="14" t="str">
        <f t="shared" si="593"/>
        <v>Nein</v>
      </c>
      <c r="AM4184" s="14" t="str">
        <f t="shared" si="589"/>
        <v>Positiv</v>
      </c>
    </row>
    <row r="4185" spans="1:39" ht="17.25" customHeight="1" x14ac:dyDescent="0.35">
      <c r="A4185" s="17">
        <v>14574239</v>
      </c>
      <c r="B4185" s="2" t="s">
        <v>2380</v>
      </c>
      <c r="C4185" s="1">
        <v>2025001</v>
      </c>
      <c r="D4185" s="1">
        <v>2001082</v>
      </c>
      <c r="E4185" s="2" t="s">
        <v>34</v>
      </c>
      <c r="F4185" s="2" t="s">
        <v>53</v>
      </c>
      <c r="G4185" s="2" t="s">
        <v>66</v>
      </c>
      <c r="H4185" s="2" t="s">
        <v>671</v>
      </c>
      <c r="I4185" s="2" t="s">
        <v>672</v>
      </c>
      <c r="J4185" s="2" t="s">
        <v>103</v>
      </c>
      <c r="K4185" s="2" t="s">
        <v>28</v>
      </c>
      <c r="L4185" s="2" t="s">
        <v>387</v>
      </c>
      <c r="M4185" s="2" t="s">
        <v>388</v>
      </c>
      <c r="N4185" s="2" t="s">
        <v>292</v>
      </c>
      <c r="O4185" s="3">
        <v>20</v>
      </c>
      <c r="P4185" s="3">
        <v>890.63509999999997</v>
      </c>
      <c r="Q4185" s="3">
        <v>910</v>
      </c>
      <c r="R4185" s="3">
        <v>18200</v>
      </c>
      <c r="S4185" s="3">
        <v>19.364899999999999</v>
      </c>
      <c r="T4185" s="3">
        <v>387.3</v>
      </c>
      <c r="U4185" s="3">
        <v>2.12</v>
      </c>
      <c r="V4185" s="2" t="s">
        <v>675</v>
      </c>
      <c r="W4185" s="2" t="s">
        <v>676</v>
      </c>
      <c r="X4185" s="2" t="s">
        <v>72</v>
      </c>
      <c r="Y4185" s="19" t="str">
        <f>VLOOKUP(G4185,'Verweis Kd-Gruppe'!$A$2:$B$8,2,FALSE)</f>
        <v>EXP</v>
      </c>
      <c r="Z4185" s="19" t="str">
        <f>VLOOKUP(J4185,'Verweis Art-Gruppe'!$A$2:$B$15,2,FALSE)</f>
        <v>Geräte</v>
      </c>
      <c r="AA4185" s="19" t="str">
        <f>VLOOKUP(W4185,'Verweis Vertreter'!$A$2:$B$24,2,FALSE)</f>
        <v>Corina Wedel</v>
      </c>
      <c r="AB4185" s="12">
        <f t="shared" si="585"/>
        <v>20</v>
      </c>
      <c r="AC4185" s="12">
        <f t="shared" si="590"/>
        <v>890.63509999999997</v>
      </c>
      <c r="AD4185" s="12">
        <f t="shared" si="591"/>
        <v>910</v>
      </c>
      <c r="AE4185" s="12">
        <f t="shared" si="586"/>
        <v>18200</v>
      </c>
      <c r="AF4185" s="12">
        <f t="shared" si="587"/>
        <v>19.364899999999999</v>
      </c>
      <c r="AG4185" s="12">
        <f t="shared" si="588"/>
        <v>387.3</v>
      </c>
      <c r="AH4185" s="9">
        <f t="shared" si="592"/>
        <v>2.1280219780219781E-2</v>
      </c>
      <c r="AI4185" s="14">
        <f>VLOOKUP(E4185,'Verweis Faktor'!$A:$B,2,FALSE)</f>
        <v>1</v>
      </c>
      <c r="AJ4185" s="14"/>
      <c r="AK4185" s="14" t="str">
        <f>IF(AL4185="Ja","Versandkosten",VLOOKUP(E4185,'Verweis Belegart'!$A$2:$B$9,2,FALSE))</f>
        <v>Hardware</v>
      </c>
      <c r="AL4185" s="14" t="str">
        <f t="shared" si="593"/>
        <v>Nein</v>
      </c>
      <c r="AM4185" s="14" t="str">
        <f t="shared" si="589"/>
        <v>Positiv</v>
      </c>
    </row>
    <row r="4186" spans="1:39" ht="17.25" customHeight="1" x14ac:dyDescent="0.35">
      <c r="A4186" s="17">
        <v>14574239</v>
      </c>
      <c r="B4186" s="2" t="s">
        <v>2380</v>
      </c>
      <c r="C4186" s="1">
        <v>2025001</v>
      </c>
      <c r="D4186" s="1">
        <v>2001082</v>
      </c>
      <c r="E4186" s="2" t="s">
        <v>34</v>
      </c>
      <c r="F4186" s="2" t="s">
        <v>53</v>
      </c>
      <c r="G4186" s="2" t="s">
        <v>66</v>
      </c>
      <c r="H4186" s="2" t="s">
        <v>671</v>
      </c>
      <c r="I4186" s="2" t="s">
        <v>672</v>
      </c>
      <c r="J4186" s="2" t="s">
        <v>103</v>
      </c>
      <c r="K4186" s="2" t="s">
        <v>45</v>
      </c>
      <c r="L4186" s="2" t="s">
        <v>342</v>
      </c>
      <c r="M4186" s="2" t="s">
        <v>343</v>
      </c>
      <c r="N4186" s="2" t="s">
        <v>344</v>
      </c>
      <c r="O4186" s="3">
        <v>3</v>
      </c>
      <c r="P4186" s="3">
        <v>991.57889999999998</v>
      </c>
      <c r="Q4186" s="3">
        <v>1029</v>
      </c>
      <c r="R4186" s="3">
        <v>3087</v>
      </c>
      <c r="S4186" s="3">
        <v>37.421100000000003</v>
      </c>
      <c r="T4186" s="3">
        <v>112.26</v>
      </c>
      <c r="U4186" s="3">
        <v>3.63</v>
      </c>
      <c r="V4186" s="2" t="s">
        <v>675</v>
      </c>
      <c r="W4186" s="2" t="s">
        <v>676</v>
      </c>
      <c r="X4186" s="2" t="s">
        <v>72</v>
      </c>
      <c r="Y4186" s="19" t="str">
        <f>VLOOKUP(G4186,'Verweis Kd-Gruppe'!$A$2:$B$8,2,FALSE)</f>
        <v>EXP</v>
      </c>
      <c r="Z4186" s="19" t="str">
        <f>VLOOKUP(J4186,'Verweis Art-Gruppe'!$A$2:$B$15,2,FALSE)</f>
        <v>Geräte</v>
      </c>
      <c r="AA4186" s="19" t="str">
        <f>VLOOKUP(W4186,'Verweis Vertreter'!$A$2:$B$24,2,FALSE)</f>
        <v>Corina Wedel</v>
      </c>
      <c r="AB4186" s="12">
        <f t="shared" si="585"/>
        <v>3</v>
      </c>
      <c r="AC4186" s="12">
        <f t="shared" si="590"/>
        <v>991.57889999999998</v>
      </c>
      <c r="AD4186" s="12">
        <f t="shared" si="591"/>
        <v>1029</v>
      </c>
      <c r="AE4186" s="12">
        <f t="shared" si="586"/>
        <v>3087</v>
      </c>
      <c r="AF4186" s="12">
        <f t="shared" si="587"/>
        <v>37.421100000000003</v>
      </c>
      <c r="AG4186" s="12">
        <f t="shared" si="588"/>
        <v>112.26</v>
      </c>
      <c r="AH4186" s="9">
        <f t="shared" si="592"/>
        <v>3.6365403304178819E-2</v>
      </c>
      <c r="AI4186" s="14">
        <f>VLOOKUP(E4186,'Verweis Faktor'!$A:$B,2,FALSE)</f>
        <v>1</v>
      </c>
      <c r="AJ4186" s="14"/>
      <c r="AK4186" s="14" t="str">
        <f>IF(AL4186="Ja","Versandkosten",VLOOKUP(E4186,'Verweis Belegart'!$A$2:$B$9,2,FALSE))</f>
        <v>Hardware</v>
      </c>
      <c r="AL4186" s="14" t="str">
        <f t="shared" si="593"/>
        <v>Nein</v>
      </c>
      <c r="AM4186" s="14" t="str">
        <f t="shared" si="589"/>
        <v>Positiv</v>
      </c>
    </row>
    <row r="4187" spans="1:39" ht="17.25" customHeight="1" x14ac:dyDescent="0.35">
      <c r="A4187" s="17">
        <v>14574239</v>
      </c>
      <c r="B4187" s="2" t="s">
        <v>2380</v>
      </c>
      <c r="C4187" s="1">
        <v>2025001</v>
      </c>
      <c r="D4187" s="1">
        <v>2001082</v>
      </c>
      <c r="E4187" s="2" t="s">
        <v>34</v>
      </c>
      <c r="F4187" s="2" t="s">
        <v>53</v>
      </c>
      <c r="G4187" s="2" t="s">
        <v>66</v>
      </c>
      <c r="H4187" s="2" t="s">
        <v>671</v>
      </c>
      <c r="I4187" s="2" t="s">
        <v>672</v>
      </c>
      <c r="J4187" s="2" t="s">
        <v>103</v>
      </c>
      <c r="K4187" s="2" t="s">
        <v>49</v>
      </c>
      <c r="L4187" s="2" t="s">
        <v>737</v>
      </c>
      <c r="M4187" s="2" t="s">
        <v>738</v>
      </c>
      <c r="N4187" s="2" t="s">
        <v>274</v>
      </c>
      <c r="O4187" s="3">
        <v>3</v>
      </c>
      <c r="P4187" s="3">
        <v>1082</v>
      </c>
      <c r="Q4187" s="3">
        <v>1115</v>
      </c>
      <c r="R4187" s="3">
        <v>3345</v>
      </c>
      <c r="S4187" s="3">
        <v>33</v>
      </c>
      <c r="T4187" s="3">
        <v>99</v>
      </c>
      <c r="U4187" s="3">
        <v>2.95</v>
      </c>
      <c r="V4187" s="2" t="s">
        <v>675</v>
      </c>
      <c r="W4187" s="2" t="s">
        <v>676</v>
      </c>
      <c r="X4187" s="2" t="s">
        <v>72</v>
      </c>
      <c r="Y4187" s="19" t="str">
        <f>VLOOKUP(G4187,'Verweis Kd-Gruppe'!$A$2:$B$8,2,FALSE)</f>
        <v>EXP</v>
      </c>
      <c r="Z4187" s="19" t="str">
        <f>VLOOKUP(J4187,'Verweis Art-Gruppe'!$A$2:$B$15,2,FALSE)</f>
        <v>Geräte</v>
      </c>
      <c r="AA4187" s="19" t="str">
        <f>VLOOKUP(W4187,'Verweis Vertreter'!$A$2:$B$24,2,FALSE)</f>
        <v>Corina Wedel</v>
      </c>
      <c r="AB4187" s="12">
        <f t="shared" si="585"/>
        <v>3</v>
      </c>
      <c r="AC4187" s="12">
        <f t="shared" si="590"/>
        <v>1082</v>
      </c>
      <c r="AD4187" s="12">
        <f t="shared" si="591"/>
        <v>1115</v>
      </c>
      <c r="AE4187" s="12">
        <f t="shared" si="586"/>
        <v>3345</v>
      </c>
      <c r="AF4187" s="12">
        <f t="shared" si="587"/>
        <v>33</v>
      </c>
      <c r="AG4187" s="12">
        <f t="shared" si="588"/>
        <v>99</v>
      </c>
      <c r="AH4187" s="9">
        <f t="shared" si="592"/>
        <v>2.9596412556053813E-2</v>
      </c>
      <c r="AI4187" s="14">
        <f>VLOOKUP(E4187,'Verweis Faktor'!$A:$B,2,FALSE)</f>
        <v>1</v>
      </c>
      <c r="AJ4187" s="14"/>
      <c r="AK4187" s="14" t="str">
        <f>IF(AL4187="Ja","Versandkosten",VLOOKUP(E4187,'Verweis Belegart'!$A$2:$B$9,2,FALSE))</f>
        <v>Hardware</v>
      </c>
      <c r="AL4187" s="14" t="str">
        <f t="shared" si="593"/>
        <v>Nein</v>
      </c>
      <c r="AM4187" s="14" t="str">
        <f t="shared" si="589"/>
        <v>Positiv</v>
      </c>
    </row>
    <row r="4188" spans="1:39" ht="17.25" customHeight="1" x14ac:dyDescent="0.35">
      <c r="A4188" s="17">
        <v>14574239</v>
      </c>
      <c r="B4188" s="2" t="s">
        <v>2380</v>
      </c>
      <c r="C4188" s="1">
        <v>2025001</v>
      </c>
      <c r="D4188" s="1">
        <v>2001082</v>
      </c>
      <c r="E4188" s="2" t="s">
        <v>34</v>
      </c>
      <c r="F4188" s="2" t="s">
        <v>53</v>
      </c>
      <c r="G4188" s="2" t="s">
        <v>66</v>
      </c>
      <c r="H4188" s="2" t="s">
        <v>671</v>
      </c>
      <c r="I4188" s="2" t="s">
        <v>672</v>
      </c>
      <c r="J4188" s="2" t="s">
        <v>103</v>
      </c>
      <c r="K4188" s="2" t="s">
        <v>79</v>
      </c>
      <c r="L4188" s="2" t="s">
        <v>363</v>
      </c>
      <c r="M4188" s="2" t="s">
        <v>364</v>
      </c>
      <c r="N4188" s="2" t="s">
        <v>344</v>
      </c>
      <c r="O4188" s="3">
        <v>3</v>
      </c>
      <c r="P4188" s="3">
        <v>980.38649999999996</v>
      </c>
      <c r="Q4188" s="3">
        <v>1029</v>
      </c>
      <c r="R4188" s="3">
        <v>3087</v>
      </c>
      <c r="S4188" s="3">
        <v>48.613500000000002</v>
      </c>
      <c r="T4188" s="3">
        <v>145.84</v>
      </c>
      <c r="U4188" s="3">
        <v>4.72</v>
      </c>
      <c r="V4188" s="2" t="s">
        <v>675</v>
      </c>
      <c r="W4188" s="2" t="s">
        <v>676</v>
      </c>
      <c r="X4188" s="2" t="s">
        <v>72</v>
      </c>
      <c r="Y4188" s="19" t="str">
        <f>VLOOKUP(G4188,'Verweis Kd-Gruppe'!$A$2:$B$8,2,FALSE)</f>
        <v>EXP</v>
      </c>
      <c r="Z4188" s="19" t="str">
        <f>VLOOKUP(J4188,'Verweis Art-Gruppe'!$A$2:$B$15,2,FALSE)</f>
        <v>Geräte</v>
      </c>
      <c r="AA4188" s="19" t="str">
        <f>VLOOKUP(W4188,'Verweis Vertreter'!$A$2:$B$24,2,FALSE)</f>
        <v>Corina Wedel</v>
      </c>
      <c r="AB4188" s="12">
        <f t="shared" si="585"/>
        <v>3</v>
      </c>
      <c r="AC4188" s="12">
        <f t="shared" si="590"/>
        <v>980.38649999999996</v>
      </c>
      <c r="AD4188" s="12">
        <f t="shared" si="591"/>
        <v>1029</v>
      </c>
      <c r="AE4188" s="12">
        <f t="shared" si="586"/>
        <v>3087</v>
      </c>
      <c r="AF4188" s="12">
        <f t="shared" si="587"/>
        <v>48.613500000000002</v>
      </c>
      <c r="AG4188" s="12">
        <f t="shared" si="588"/>
        <v>145.84</v>
      </c>
      <c r="AH4188" s="9">
        <f t="shared" si="592"/>
        <v>4.7243278263686427E-2</v>
      </c>
      <c r="AI4188" s="14">
        <f>VLOOKUP(E4188,'Verweis Faktor'!$A:$B,2,FALSE)</f>
        <v>1</v>
      </c>
      <c r="AJ4188" s="14"/>
      <c r="AK4188" s="14" t="str">
        <f>IF(AL4188="Ja","Versandkosten",VLOOKUP(E4188,'Verweis Belegart'!$A$2:$B$9,2,FALSE))</f>
        <v>Hardware</v>
      </c>
      <c r="AL4188" s="14" t="str">
        <f t="shared" si="593"/>
        <v>Nein</v>
      </c>
      <c r="AM4188" s="14" t="str">
        <f t="shared" si="589"/>
        <v>Positiv</v>
      </c>
    </row>
    <row r="4189" spans="1:39" ht="17.25" customHeight="1" x14ac:dyDescent="0.35">
      <c r="A4189" s="17">
        <v>14574230</v>
      </c>
      <c r="B4189" s="2" t="s">
        <v>2380</v>
      </c>
      <c r="C4189" s="1">
        <v>2025001</v>
      </c>
      <c r="D4189" s="1">
        <v>2001083</v>
      </c>
      <c r="E4189" s="2" t="s">
        <v>34</v>
      </c>
      <c r="F4189" s="2" t="s">
        <v>142</v>
      </c>
      <c r="G4189" s="2" t="s">
        <v>66</v>
      </c>
      <c r="H4189" s="2" t="s">
        <v>1077</v>
      </c>
      <c r="I4189" s="2" t="s">
        <v>1078</v>
      </c>
      <c r="J4189" s="2" t="s">
        <v>103</v>
      </c>
      <c r="K4189" s="2" t="s">
        <v>28</v>
      </c>
      <c r="L4189" s="2" t="s">
        <v>2416</v>
      </c>
      <c r="M4189" s="2" t="s">
        <v>2417</v>
      </c>
      <c r="N4189" s="2" t="s">
        <v>58</v>
      </c>
      <c r="O4189" s="3">
        <v>10</v>
      </c>
      <c r="P4189" s="3">
        <v>610</v>
      </c>
      <c r="Q4189" s="3">
        <v>623</v>
      </c>
      <c r="R4189" s="3">
        <v>6230</v>
      </c>
      <c r="S4189" s="3">
        <v>13</v>
      </c>
      <c r="T4189" s="3">
        <v>130</v>
      </c>
      <c r="U4189" s="3">
        <v>2.08</v>
      </c>
      <c r="V4189" s="2" t="s">
        <v>145</v>
      </c>
      <c r="W4189" s="2" t="s">
        <v>146</v>
      </c>
      <c r="X4189" s="2" t="s">
        <v>72</v>
      </c>
      <c r="Y4189" s="19" t="str">
        <f>VLOOKUP(G4189,'Verweis Kd-Gruppe'!$A$2:$B$8,2,FALSE)</f>
        <v>EXP</v>
      </c>
      <c r="Z4189" s="19" t="str">
        <f>VLOOKUP(J4189,'Verweis Art-Gruppe'!$A$2:$B$15,2,FALSE)</f>
        <v>Geräte</v>
      </c>
      <c r="AA4189" s="19" t="str">
        <f>VLOOKUP(W4189,'Verweis Vertreter'!$A$2:$B$24,2,FALSE)</f>
        <v>Muhsin Yortanli</v>
      </c>
      <c r="AB4189" s="12">
        <f t="shared" si="585"/>
        <v>10</v>
      </c>
      <c r="AC4189" s="12">
        <f t="shared" si="590"/>
        <v>610</v>
      </c>
      <c r="AD4189" s="12">
        <f t="shared" si="591"/>
        <v>623</v>
      </c>
      <c r="AE4189" s="12">
        <f t="shared" si="586"/>
        <v>6230</v>
      </c>
      <c r="AF4189" s="12">
        <f t="shared" si="587"/>
        <v>13</v>
      </c>
      <c r="AG4189" s="12">
        <f t="shared" si="588"/>
        <v>130</v>
      </c>
      <c r="AH4189" s="9">
        <f t="shared" si="592"/>
        <v>2.0866773675762441E-2</v>
      </c>
      <c r="AI4189" s="14">
        <f>VLOOKUP(E4189,'Verweis Faktor'!$A:$B,2,FALSE)</f>
        <v>1</v>
      </c>
      <c r="AJ4189" s="14"/>
      <c r="AK4189" s="14" t="str">
        <f>IF(AL4189="Ja","Versandkosten",VLOOKUP(E4189,'Verweis Belegart'!$A$2:$B$9,2,FALSE))</f>
        <v>Hardware</v>
      </c>
      <c r="AL4189" s="14" t="str">
        <f t="shared" si="593"/>
        <v>Nein</v>
      </c>
      <c r="AM4189" s="14" t="str">
        <f t="shared" si="589"/>
        <v>Positiv</v>
      </c>
    </row>
    <row r="4190" spans="1:39" ht="17.25" customHeight="1" x14ac:dyDescent="0.35">
      <c r="A4190" s="17">
        <v>14574230</v>
      </c>
      <c r="B4190" s="2" t="s">
        <v>2380</v>
      </c>
      <c r="C4190" s="1">
        <v>2025001</v>
      </c>
      <c r="D4190" s="1">
        <v>2001083</v>
      </c>
      <c r="E4190" s="2" t="s">
        <v>34</v>
      </c>
      <c r="F4190" s="2" t="s">
        <v>142</v>
      </c>
      <c r="G4190" s="2" t="s">
        <v>66</v>
      </c>
      <c r="H4190" s="2" t="s">
        <v>1077</v>
      </c>
      <c r="I4190" s="2" t="s">
        <v>1078</v>
      </c>
      <c r="J4190" s="2" t="s">
        <v>103</v>
      </c>
      <c r="K4190" s="2" t="s">
        <v>45</v>
      </c>
      <c r="L4190" s="2" t="s">
        <v>284</v>
      </c>
      <c r="M4190" s="2" t="s">
        <v>285</v>
      </c>
      <c r="N4190" s="2" t="s">
        <v>286</v>
      </c>
      <c r="O4190" s="3">
        <v>30</v>
      </c>
      <c r="P4190" s="3">
        <v>703</v>
      </c>
      <c r="Q4190" s="3">
        <v>722</v>
      </c>
      <c r="R4190" s="3">
        <v>21660</v>
      </c>
      <c r="S4190" s="3">
        <v>19</v>
      </c>
      <c r="T4190" s="3">
        <v>570</v>
      </c>
      <c r="U4190" s="3">
        <v>2.63</v>
      </c>
      <c r="V4190" s="2" t="s">
        <v>145</v>
      </c>
      <c r="W4190" s="2" t="s">
        <v>146</v>
      </c>
      <c r="X4190" s="2" t="s">
        <v>72</v>
      </c>
      <c r="Y4190" s="19" t="str">
        <f>VLOOKUP(G4190,'Verweis Kd-Gruppe'!$A$2:$B$8,2,FALSE)</f>
        <v>EXP</v>
      </c>
      <c r="Z4190" s="19" t="str">
        <f>VLOOKUP(J4190,'Verweis Art-Gruppe'!$A$2:$B$15,2,FALSE)</f>
        <v>Geräte</v>
      </c>
      <c r="AA4190" s="19" t="str">
        <f>VLOOKUP(W4190,'Verweis Vertreter'!$A$2:$B$24,2,FALSE)</f>
        <v>Muhsin Yortanli</v>
      </c>
      <c r="AB4190" s="12">
        <f t="shared" si="585"/>
        <v>30</v>
      </c>
      <c r="AC4190" s="12">
        <f t="shared" si="590"/>
        <v>703</v>
      </c>
      <c r="AD4190" s="12">
        <f t="shared" si="591"/>
        <v>722</v>
      </c>
      <c r="AE4190" s="12">
        <f t="shared" si="586"/>
        <v>21660</v>
      </c>
      <c r="AF4190" s="12">
        <f t="shared" si="587"/>
        <v>19</v>
      </c>
      <c r="AG4190" s="12">
        <f t="shared" si="588"/>
        <v>570</v>
      </c>
      <c r="AH4190" s="9">
        <f t="shared" si="592"/>
        <v>2.6315789473684209E-2</v>
      </c>
      <c r="AI4190" s="14">
        <f>VLOOKUP(E4190,'Verweis Faktor'!$A:$B,2,FALSE)</f>
        <v>1</v>
      </c>
      <c r="AJ4190" s="14"/>
      <c r="AK4190" s="14" t="str">
        <f>IF(AL4190="Ja","Versandkosten",VLOOKUP(E4190,'Verweis Belegart'!$A$2:$B$9,2,FALSE))</f>
        <v>Hardware</v>
      </c>
      <c r="AL4190" s="14" t="str">
        <f t="shared" si="593"/>
        <v>Nein</v>
      </c>
      <c r="AM4190" s="14" t="str">
        <f t="shared" si="589"/>
        <v>Positiv</v>
      </c>
    </row>
    <row r="4191" spans="1:39" ht="17.25" customHeight="1" x14ac:dyDescent="0.35">
      <c r="A4191" s="17">
        <v>14574230</v>
      </c>
      <c r="B4191" s="2" t="s">
        <v>2380</v>
      </c>
      <c r="C4191" s="1">
        <v>2025001</v>
      </c>
      <c r="D4191" s="1">
        <v>2001083</v>
      </c>
      <c r="E4191" s="2" t="s">
        <v>34</v>
      </c>
      <c r="F4191" s="2" t="s">
        <v>142</v>
      </c>
      <c r="G4191" s="2" t="s">
        <v>66</v>
      </c>
      <c r="H4191" s="2" t="s">
        <v>1077</v>
      </c>
      <c r="I4191" s="2" t="s">
        <v>1078</v>
      </c>
      <c r="J4191" s="2" t="s">
        <v>103</v>
      </c>
      <c r="K4191" s="2" t="s">
        <v>49</v>
      </c>
      <c r="L4191" s="2" t="s">
        <v>986</v>
      </c>
      <c r="M4191" s="2" t="s">
        <v>987</v>
      </c>
      <c r="N4191" s="2" t="s">
        <v>161</v>
      </c>
      <c r="O4191" s="3">
        <v>15</v>
      </c>
      <c r="P4191" s="3">
        <v>177</v>
      </c>
      <c r="Q4191" s="3">
        <v>183</v>
      </c>
      <c r="R4191" s="3">
        <v>2745</v>
      </c>
      <c r="S4191" s="3">
        <v>6</v>
      </c>
      <c r="T4191" s="3">
        <v>90</v>
      </c>
      <c r="U4191" s="3">
        <v>3.27</v>
      </c>
      <c r="V4191" s="2" t="s">
        <v>145</v>
      </c>
      <c r="W4191" s="2" t="s">
        <v>146</v>
      </c>
      <c r="X4191" s="2" t="s">
        <v>72</v>
      </c>
      <c r="Y4191" s="19" t="str">
        <f>VLOOKUP(G4191,'Verweis Kd-Gruppe'!$A$2:$B$8,2,FALSE)</f>
        <v>EXP</v>
      </c>
      <c r="Z4191" s="19" t="str">
        <f>VLOOKUP(J4191,'Verweis Art-Gruppe'!$A$2:$B$15,2,FALSE)</f>
        <v>Geräte</v>
      </c>
      <c r="AA4191" s="19" t="str">
        <f>VLOOKUP(W4191,'Verweis Vertreter'!$A$2:$B$24,2,FALSE)</f>
        <v>Muhsin Yortanli</v>
      </c>
      <c r="AB4191" s="12">
        <f t="shared" si="585"/>
        <v>15</v>
      </c>
      <c r="AC4191" s="12">
        <f t="shared" si="590"/>
        <v>177</v>
      </c>
      <c r="AD4191" s="12">
        <f t="shared" si="591"/>
        <v>183</v>
      </c>
      <c r="AE4191" s="12">
        <f t="shared" si="586"/>
        <v>2745</v>
      </c>
      <c r="AF4191" s="12">
        <f t="shared" si="587"/>
        <v>6</v>
      </c>
      <c r="AG4191" s="12">
        <f t="shared" si="588"/>
        <v>90</v>
      </c>
      <c r="AH4191" s="9">
        <f t="shared" si="592"/>
        <v>3.2786885245901641E-2</v>
      </c>
      <c r="AI4191" s="14">
        <f>VLOOKUP(E4191,'Verweis Faktor'!$A:$B,2,FALSE)</f>
        <v>1</v>
      </c>
      <c r="AJ4191" s="14"/>
      <c r="AK4191" s="14" t="str">
        <f>IF(AL4191="Ja","Versandkosten",VLOOKUP(E4191,'Verweis Belegart'!$A$2:$B$9,2,FALSE))</f>
        <v>Hardware</v>
      </c>
      <c r="AL4191" s="14" t="str">
        <f t="shared" si="593"/>
        <v>Nein</v>
      </c>
      <c r="AM4191" s="14" t="str">
        <f t="shared" si="589"/>
        <v>Positiv</v>
      </c>
    </row>
    <row r="4192" spans="1:39" ht="17.25" customHeight="1" x14ac:dyDescent="0.35">
      <c r="A4192" s="17">
        <v>14574230</v>
      </c>
      <c r="B4192" s="2" t="s">
        <v>2380</v>
      </c>
      <c r="C4192" s="1">
        <v>2025001</v>
      </c>
      <c r="D4192" s="1">
        <v>2001083</v>
      </c>
      <c r="E4192" s="2" t="s">
        <v>34</v>
      </c>
      <c r="F4192" s="2" t="s">
        <v>142</v>
      </c>
      <c r="G4192" s="2" t="s">
        <v>66</v>
      </c>
      <c r="H4192" s="2" t="s">
        <v>1077</v>
      </c>
      <c r="I4192" s="2" t="s">
        <v>1078</v>
      </c>
      <c r="J4192" s="2" t="s">
        <v>103</v>
      </c>
      <c r="K4192" s="2" t="s">
        <v>79</v>
      </c>
      <c r="L4192" s="2" t="s">
        <v>1010</v>
      </c>
      <c r="M4192" s="2" t="s">
        <v>1011</v>
      </c>
      <c r="N4192" s="2" t="s">
        <v>286</v>
      </c>
      <c r="O4192" s="3">
        <v>10</v>
      </c>
      <c r="P4192" s="3">
        <v>703.91589999999997</v>
      </c>
      <c r="Q4192" s="3">
        <v>722</v>
      </c>
      <c r="R4192" s="3">
        <v>7220</v>
      </c>
      <c r="S4192" s="3">
        <v>18.084099999999999</v>
      </c>
      <c r="T4192" s="3">
        <v>180.84</v>
      </c>
      <c r="U4192" s="3">
        <v>2.5</v>
      </c>
      <c r="V4192" s="2" t="s">
        <v>145</v>
      </c>
      <c r="W4192" s="2" t="s">
        <v>146</v>
      </c>
      <c r="X4192" s="2" t="s">
        <v>72</v>
      </c>
      <c r="Y4192" s="19" t="str">
        <f>VLOOKUP(G4192,'Verweis Kd-Gruppe'!$A$2:$B$8,2,FALSE)</f>
        <v>EXP</v>
      </c>
      <c r="Z4192" s="19" t="str">
        <f>VLOOKUP(J4192,'Verweis Art-Gruppe'!$A$2:$B$15,2,FALSE)</f>
        <v>Geräte</v>
      </c>
      <c r="AA4192" s="19" t="str">
        <f>VLOOKUP(W4192,'Verweis Vertreter'!$A$2:$B$24,2,FALSE)</f>
        <v>Muhsin Yortanli</v>
      </c>
      <c r="AB4192" s="12">
        <f t="shared" si="585"/>
        <v>10</v>
      </c>
      <c r="AC4192" s="12">
        <f t="shared" si="590"/>
        <v>703.91589999999997</v>
      </c>
      <c r="AD4192" s="12">
        <f t="shared" si="591"/>
        <v>722</v>
      </c>
      <c r="AE4192" s="12">
        <f t="shared" si="586"/>
        <v>7220</v>
      </c>
      <c r="AF4192" s="12">
        <f t="shared" si="587"/>
        <v>18.084099999999999</v>
      </c>
      <c r="AG4192" s="12">
        <f t="shared" si="588"/>
        <v>180.84</v>
      </c>
      <c r="AH4192" s="9">
        <f t="shared" si="592"/>
        <v>2.5047091412742382E-2</v>
      </c>
      <c r="AI4192" s="14">
        <f>VLOOKUP(E4192,'Verweis Faktor'!$A:$B,2,FALSE)</f>
        <v>1</v>
      </c>
      <c r="AJ4192" s="14"/>
      <c r="AK4192" s="14" t="str">
        <f>IF(AL4192="Ja","Versandkosten",VLOOKUP(E4192,'Verweis Belegart'!$A$2:$B$9,2,FALSE))</f>
        <v>Hardware</v>
      </c>
      <c r="AL4192" s="14" t="str">
        <f t="shared" si="593"/>
        <v>Nein</v>
      </c>
      <c r="AM4192" s="14" t="str">
        <f t="shared" si="589"/>
        <v>Positiv</v>
      </c>
    </row>
    <row r="4193" spans="1:39" ht="17.25" customHeight="1" x14ac:dyDescent="0.35">
      <c r="A4193" s="17">
        <v>14574230</v>
      </c>
      <c r="B4193" s="2" t="s">
        <v>2380</v>
      </c>
      <c r="C4193" s="1">
        <v>2025001</v>
      </c>
      <c r="D4193" s="1">
        <v>2001083</v>
      </c>
      <c r="E4193" s="2" t="s">
        <v>34</v>
      </c>
      <c r="F4193" s="2" t="s">
        <v>142</v>
      </c>
      <c r="G4193" s="2" t="s">
        <v>66</v>
      </c>
      <c r="H4193" s="2" t="s">
        <v>1077</v>
      </c>
      <c r="I4193" s="2" t="s">
        <v>1078</v>
      </c>
      <c r="J4193" s="2" t="s">
        <v>103</v>
      </c>
      <c r="K4193" s="2" t="s">
        <v>83</v>
      </c>
      <c r="L4193" s="2" t="s">
        <v>305</v>
      </c>
      <c r="M4193" s="2" t="s">
        <v>306</v>
      </c>
      <c r="N4193" s="2" t="s">
        <v>283</v>
      </c>
      <c r="O4193" s="3">
        <v>35</v>
      </c>
      <c r="P4193" s="3">
        <v>492.00850000000003</v>
      </c>
      <c r="Q4193" s="3">
        <v>509</v>
      </c>
      <c r="R4193" s="3">
        <v>17815</v>
      </c>
      <c r="S4193" s="3">
        <v>16.991499999999998</v>
      </c>
      <c r="T4193" s="3">
        <v>594.70000000000005</v>
      </c>
      <c r="U4193" s="3">
        <v>3.33</v>
      </c>
      <c r="V4193" s="2" t="s">
        <v>145</v>
      </c>
      <c r="W4193" s="2" t="s">
        <v>146</v>
      </c>
      <c r="X4193" s="2" t="s">
        <v>72</v>
      </c>
      <c r="Y4193" s="19" t="str">
        <f>VLOOKUP(G4193,'Verweis Kd-Gruppe'!$A$2:$B$8,2,FALSE)</f>
        <v>EXP</v>
      </c>
      <c r="Z4193" s="19" t="str">
        <f>VLOOKUP(J4193,'Verweis Art-Gruppe'!$A$2:$B$15,2,FALSE)</f>
        <v>Geräte</v>
      </c>
      <c r="AA4193" s="19" t="str">
        <f>VLOOKUP(W4193,'Verweis Vertreter'!$A$2:$B$24,2,FALSE)</f>
        <v>Muhsin Yortanli</v>
      </c>
      <c r="AB4193" s="12">
        <f t="shared" si="585"/>
        <v>35</v>
      </c>
      <c r="AC4193" s="12">
        <f t="shared" si="590"/>
        <v>492.00850000000003</v>
      </c>
      <c r="AD4193" s="12">
        <f t="shared" si="591"/>
        <v>509</v>
      </c>
      <c r="AE4193" s="12">
        <f t="shared" si="586"/>
        <v>17815</v>
      </c>
      <c r="AF4193" s="12">
        <f t="shared" si="587"/>
        <v>16.991499999999998</v>
      </c>
      <c r="AG4193" s="12">
        <f t="shared" si="588"/>
        <v>594.70000000000005</v>
      </c>
      <c r="AH4193" s="9">
        <f t="shared" si="592"/>
        <v>3.3381981476284031E-2</v>
      </c>
      <c r="AI4193" s="14">
        <f>VLOOKUP(E4193,'Verweis Faktor'!$A:$B,2,FALSE)</f>
        <v>1</v>
      </c>
      <c r="AJ4193" s="14"/>
      <c r="AK4193" s="14" t="str">
        <f>IF(AL4193="Ja","Versandkosten",VLOOKUP(E4193,'Verweis Belegart'!$A$2:$B$9,2,FALSE))</f>
        <v>Hardware</v>
      </c>
      <c r="AL4193" s="14" t="str">
        <f t="shared" si="593"/>
        <v>Nein</v>
      </c>
      <c r="AM4193" s="14" t="str">
        <f t="shared" si="589"/>
        <v>Positiv</v>
      </c>
    </row>
    <row r="4194" spans="1:39" ht="17.25" customHeight="1" x14ac:dyDescent="0.35">
      <c r="A4194" s="17">
        <v>14574230</v>
      </c>
      <c r="B4194" s="2" t="s">
        <v>2380</v>
      </c>
      <c r="C4194" s="1">
        <v>2025001</v>
      </c>
      <c r="D4194" s="1">
        <v>2001083</v>
      </c>
      <c r="E4194" s="2" t="s">
        <v>34</v>
      </c>
      <c r="F4194" s="2" t="s">
        <v>142</v>
      </c>
      <c r="G4194" s="2" t="s">
        <v>66</v>
      </c>
      <c r="H4194" s="2" t="s">
        <v>1077</v>
      </c>
      <c r="I4194" s="2" t="s">
        <v>1078</v>
      </c>
      <c r="J4194" s="2" t="s">
        <v>103</v>
      </c>
      <c r="K4194" s="2" t="s">
        <v>87</v>
      </c>
      <c r="L4194" s="2" t="s">
        <v>165</v>
      </c>
      <c r="M4194" s="2" t="s">
        <v>166</v>
      </c>
      <c r="N4194" s="2" t="s">
        <v>161</v>
      </c>
      <c r="O4194" s="3">
        <v>5</v>
      </c>
      <c r="P4194" s="3">
        <v>177</v>
      </c>
      <c r="Q4194" s="3">
        <v>184</v>
      </c>
      <c r="R4194" s="3">
        <v>920</v>
      </c>
      <c r="S4194" s="3">
        <v>7</v>
      </c>
      <c r="T4194" s="3">
        <v>35</v>
      </c>
      <c r="U4194" s="3">
        <v>3.8</v>
      </c>
      <c r="V4194" s="2" t="s">
        <v>145</v>
      </c>
      <c r="W4194" s="2" t="s">
        <v>146</v>
      </c>
      <c r="X4194" s="2" t="s">
        <v>72</v>
      </c>
      <c r="Y4194" s="19" t="str">
        <f>VLOOKUP(G4194,'Verweis Kd-Gruppe'!$A$2:$B$8,2,FALSE)</f>
        <v>EXP</v>
      </c>
      <c r="Z4194" s="19" t="str">
        <f>VLOOKUP(J4194,'Verweis Art-Gruppe'!$A$2:$B$15,2,FALSE)</f>
        <v>Geräte</v>
      </c>
      <c r="AA4194" s="19" t="str">
        <f>VLOOKUP(W4194,'Verweis Vertreter'!$A$2:$B$24,2,FALSE)</f>
        <v>Muhsin Yortanli</v>
      </c>
      <c r="AB4194" s="12">
        <f t="shared" si="585"/>
        <v>5</v>
      </c>
      <c r="AC4194" s="12">
        <f t="shared" si="590"/>
        <v>177</v>
      </c>
      <c r="AD4194" s="12">
        <f t="shared" si="591"/>
        <v>184</v>
      </c>
      <c r="AE4194" s="12">
        <f t="shared" si="586"/>
        <v>920</v>
      </c>
      <c r="AF4194" s="12">
        <f t="shared" si="587"/>
        <v>7</v>
      </c>
      <c r="AG4194" s="12">
        <f t="shared" si="588"/>
        <v>35</v>
      </c>
      <c r="AH4194" s="9">
        <f t="shared" si="592"/>
        <v>3.8043478260869568E-2</v>
      </c>
      <c r="AI4194" s="14">
        <f>VLOOKUP(E4194,'Verweis Faktor'!$A:$B,2,FALSE)</f>
        <v>1</v>
      </c>
      <c r="AJ4194" s="14"/>
      <c r="AK4194" s="14" t="str">
        <f>IF(AL4194="Ja","Versandkosten",VLOOKUP(E4194,'Verweis Belegart'!$A$2:$B$9,2,FALSE))</f>
        <v>Hardware</v>
      </c>
      <c r="AL4194" s="14" t="str">
        <f t="shared" si="593"/>
        <v>Nein</v>
      </c>
      <c r="AM4194" s="14" t="str">
        <f t="shared" si="589"/>
        <v>Positiv</v>
      </c>
    </row>
    <row r="4195" spans="1:39" ht="17.25" customHeight="1" x14ac:dyDescent="0.35">
      <c r="A4195" s="17">
        <v>14574157</v>
      </c>
      <c r="B4195" s="2" t="s">
        <v>2380</v>
      </c>
      <c r="C4195" s="1">
        <v>2025001</v>
      </c>
      <c r="D4195" s="1">
        <v>2001084</v>
      </c>
      <c r="E4195" s="2" t="s">
        <v>34</v>
      </c>
      <c r="F4195" s="2" t="s">
        <v>53</v>
      </c>
      <c r="G4195" s="2" t="s">
        <v>66</v>
      </c>
      <c r="H4195" s="2" t="s">
        <v>1436</v>
      </c>
      <c r="I4195" s="2" t="s">
        <v>1437</v>
      </c>
      <c r="J4195" s="2" t="s">
        <v>103</v>
      </c>
      <c r="K4195" s="2" t="s">
        <v>28</v>
      </c>
      <c r="L4195" s="2" t="s">
        <v>1200</v>
      </c>
      <c r="M4195" s="2" t="s">
        <v>1201</v>
      </c>
      <c r="N4195" s="2" t="s">
        <v>262</v>
      </c>
      <c r="O4195" s="3">
        <v>30</v>
      </c>
      <c r="P4195" s="3">
        <v>990.39639999999997</v>
      </c>
      <c r="Q4195" s="3">
        <v>1025</v>
      </c>
      <c r="R4195" s="3">
        <v>30750</v>
      </c>
      <c r="S4195" s="3">
        <v>34.6036</v>
      </c>
      <c r="T4195" s="3">
        <v>1038.1099999999999</v>
      </c>
      <c r="U4195" s="3">
        <v>3.37</v>
      </c>
      <c r="V4195" s="2" t="s">
        <v>855</v>
      </c>
      <c r="W4195" s="2" t="s">
        <v>856</v>
      </c>
      <c r="X4195" s="2" t="s">
        <v>72</v>
      </c>
      <c r="Y4195" s="19" t="str">
        <f>VLOOKUP(G4195,'Verweis Kd-Gruppe'!$A$2:$B$8,2,FALSE)</f>
        <v>EXP</v>
      </c>
      <c r="Z4195" s="19" t="str">
        <f>VLOOKUP(J4195,'Verweis Art-Gruppe'!$A$2:$B$15,2,FALSE)</f>
        <v>Geräte</v>
      </c>
      <c r="AA4195" s="19" t="str">
        <f>VLOOKUP(W4195,'Verweis Vertreter'!$A$2:$B$24,2,FALSE)</f>
        <v>Chahid Drimani</v>
      </c>
      <c r="AB4195" s="12">
        <f t="shared" si="585"/>
        <v>30</v>
      </c>
      <c r="AC4195" s="12">
        <f t="shared" si="590"/>
        <v>990.39639999999997</v>
      </c>
      <c r="AD4195" s="12">
        <f t="shared" si="591"/>
        <v>1025</v>
      </c>
      <c r="AE4195" s="12">
        <f t="shared" si="586"/>
        <v>30750</v>
      </c>
      <c r="AF4195" s="12">
        <f t="shared" si="587"/>
        <v>34.6036</v>
      </c>
      <c r="AG4195" s="12">
        <f t="shared" si="588"/>
        <v>1038.1099999999999</v>
      </c>
      <c r="AH4195" s="9">
        <f t="shared" si="592"/>
        <v>3.3759674796747963E-2</v>
      </c>
      <c r="AI4195" s="14">
        <f>VLOOKUP(E4195,'Verweis Faktor'!$A:$B,2,FALSE)</f>
        <v>1</v>
      </c>
      <c r="AJ4195" s="14"/>
      <c r="AK4195" s="14" t="str">
        <f>IF(AL4195="Ja","Versandkosten",VLOOKUP(E4195,'Verweis Belegart'!$A$2:$B$9,2,FALSE))</f>
        <v>Hardware</v>
      </c>
      <c r="AL4195" s="14" t="str">
        <f t="shared" si="593"/>
        <v>Nein</v>
      </c>
      <c r="AM4195" s="14" t="str">
        <f t="shared" si="589"/>
        <v>Positiv</v>
      </c>
    </row>
    <row r="4196" spans="1:39" ht="17.25" customHeight="1" x14ac:dyDescent="0.35">
      <c r="A4196" s="17">
        <v>14573922</v>
      </c>
      <c r="B4196" s="2" t="s">
        <v>2380</v>
      </c>
      <c r="C4196" s="1">
        <v>2025001</v>
      </c>
      <c r="D4196" s="1">
        <v>2001085</v>
      </c>
      <c r="E4196" s="2" t="s">
        <v>34</v>
      </c>
      <c r="F4196" s="2" t="s">
        <v>142</v>
      </c>
      <c r="G4196" s="2" t="s">
        <v>66</v>
      </c>
      <c r="H4196" s="2" t="s">
        <v>2418</v>
      </c>
      <c r="I4196" s="2" t="s">
        <v>2419</v>
      </c>
      <c r="J4196" s="2" t="s">
        <v>103</v>
      </c>
      <c r="K4196" s="2" t="s">
        <v>28</v>
      </c>
      <c r="L4196" s="2" t="s">
        <v>970</v>
      </c>
      <c r="M4196" s="2" t="s">
        <v>971</v>
      </c>
      <c r="N4196" s="2" t="s">
        <v>943</v>
      </c>
      <c r="O4196" s="3">
        <v>60</v>
      </c>
      <c r="P4196" s="3">
        <v>235</v>
      </c>
      <c r="Q4196" s="3">
        <v>253</v>
      </c>
      <c r="R4196" s="3">
        <v>15180</v>
      </c>
      <c r="S4196" s="3">
        <v>18</v>
      </c>
      <c r="T4196" s="3">
        <v>1080</v>
      </c>
      <c r="U4196" s="3">
        <v>7.11</v>
      </c>
      <c r="V4196" s="2" t="s">
        <v>675</v>
      </c>
      <c r="W4196" s="2" t="s">
        <v>676</v>
      </c>
      <c r="X4196" s="2" t="s">
        <v>125</v>
      </c>
      <c r="Y4196" s="19" t="str">
        <f>VLOOKUP(G4196,'Verweis Kd-Gruppe'!$A$2:$B$8,2,FALSE)</f>
        <v>EXP</v>
      </c>
      <c r="Z4196" s="19" t="str">
        <f>VLOOKUP(J4196,'Verweis Art-Gruppe'!$A$2:$B$15,2,FALSE)</f>
        <v>Geräte</v>
      </c>
      <c r="AA4196" s="19" t="str">
        <f>VLOOKUP(W4196,'Verweis Vertreter'!$A$2:$B$24,2,FALSE)</f>
        <v>Corina Wedel</v>
      </c>
      <c r="AB4196" s="12">
        <f t="shared" si="585"/>
        <v>60</v>
      </c>
      <c r="AC4196" s="12">
        <f t="shared" si="590"/>
        <v>235</v>
      </c>
      <c r="AD4196" s="12">
        <f t="shared" si="591"/>
        <v>253</v>
      </c>
      <c r="AE4196" s="12">
        <f t="shared" si="586"/>
        <v>15180</v>
      </c>
      <c r="AF4196" s="12">
        <f t="shared" si="587"/>
        <v>18</v>
      </c>
      <c r="AG4196" s="12">
        <f t="shared" si="588"/>
        <v>1080</v>
      </c>
      <c r="AH4196" s="9">
        <f t="shared" si="592"/>
        <v>7.1146245059288543E-2</v>
      </c>
      <c r="AI4196" s="14">
        <f>VLOOKUP(E4196,'Verweis Faktor'!$A:$B,2,FALSE)</f>
        <v>1</v>
      </c>
      <c r="AJ4196" s="14"/>
      <c r="AK4196" s="14" t="str">
        <f>IF(AL4196="Ja","Versandkosten",VLOOKUP(E4196,'Verweis Belegart'!$A$2:$B$9,2,FALSE))</f>
        <v>Hardware</v>
      </c>
      <c r="AL4196" s="14" t="str">
        <f t="shared" si="593"/>
        <v>Nein</v>
      </c>
      <c r="AM4196" s="14" t="str">
        <f t="shared" si="589"/>
        <v>Positiv</v>
      </c>
    </row>
    <row r="4197" spans="1:39" ht="17.25" customHeight="1" x14ac:dyDescent="0.35">
      <c r="A4197" s="17">
        <v>14574003</v>
      </c>
      <c r="B4197" s="2" t="s">
        <v>2380</v>
      </c>
      <c r="C4197" s="1">
        <v>2025001</v>
      </c>
      <c r="D4197" s="1">
        <v>2001086</v>
      </c>
      <c r="E4197" s="2" t="s">
        <v>34</v>
      </c>
      <c r="F4197" s="2" t="s">
        <v>182</v>
      </c>
      <c r="G4197" s="2" t="s">
        <v>66</v>
      </c>
      <c r="H4197" s="2" t="s">
        <v>640</v>
      </c>
      <c r="I4197" s="2" t="s">
        <v>641</v>
      </c>
      <c r="J4197" s="2" t="s">
        <v>103</v>
      </c>
      <c r="K4197" s="2" t="s">
        <v>28</v>
      </c>
      <c r="L4197" s="2" t="s">
        <v>2091</v>
      </c>
      <c r="M4197" s="2" t="s">
        <v>2092</v>
      </c>
      <c r="N4197" s="2" t="s">
        <v>2093</v>
      </c>
      <c r="O4197" s="3">
        <v>6</v>
      </c>
      <c r="P4197" s="3">
        <v>377.28570000000002</v>
      </c>
      <c r="Q4197" s="3">
        <v>427.12</v>
      </c>
      <c r="R4197" s="3">
        <v>2562.7199999999998</v>
      </c>
      <c r="S4197" s="3">
        <v>49.834299999999999</v>
      </c>
      <c r="T4197" s="3">
        <v>299.01</v>
      </c>
      <c r="U4197" s="3">
        <v>11.66</v>
      </c>
      <c r="V4197" s="2" t="s">
        <v>195</v>
      </c>
      <c r="W4197" s="2" t="s">
        <v>196</v>
      </c>
      <c r="X4197" s="2" t="s">
        <v>197</v>
      </c>
      <c r="Y4197" s="19" t="str">
        <f>VLOOKUP(G4197,'Verweis Kd-Gruppe'!$A$2:$B$8,2,FALSE)</f>
        <v>EXP</v>
      </c>
      <c r="Z4197" s="19" t="str">
        <f>VLOOKUP(J4197,'Verweis Art-Gruppe'!$A$2:$B$15,2,FALSE)</f>
        <v>Geräte</v>
      </c>
      <c r="AA4197" s="19" t="str">
        <f>VLOOKUP(W4197,'Verweis Vertreter'!$A$2:$B$24,2,FALSE)</f>
        <v>Akin Erdem</v>
      </c>
      <c r="AB4197" s="12">
        <f t="shared" si="585"/>
        <v>6</v>
      </c>
      <c r="AC4197" s="12">
        <f t="shared" si="590"/>
        <v>377.28570000000002</v>
      </c>
      <c r="AD4197" s="12">
        <f t="shared" si="591"/>
        <v>427.12</v>
      </c>
      <c r="AE4197" s="12">
        <f t="shared" si="586"/>
        <v>2562.7199999999998</v>
      </c>
      <c r="AF4197" s="12">
        <f t="shared" si="587"/>
        <v>49.834299999999999</v>
      </c>
      <c r="AG4197" s="12">
        <f t="shared" si="588"/>
        <v>299.01</v>
      </c>
      <c r="AH4197" s="9">
        <f t="shared" si="592"/>
        <v>0.11667681213710433</v>
      </c>
      <c r="AI4197" s="14">
        <f>VLOOKUP(E4197,'Verweis Faktor'!$A:$B,2,FALSE)</f>
        <v>1</v>
      </c>
      <c r="AJ4197" s="14"/>
      <c r="AK4197" s="14" t="str">
        <f>IF(AL4197="Ja","Versandkosten",VLOOKUP(E4197,'Verweis Belegart'!$A$2:$B$9,2,FALSE))</f>
        <v>Hardware</v>
      </c>
      <c r="AL4197" s="14" t="str">
        <f t="shared" si="593"/>
        <v>Nein</v>
      </c>
      <c r="AM4197" s="14" t="str">
        <f t="shared" si="589"/>
        <v>Positiv</v>
      </c>
    </row>
    <row r="4198" spans="1:39" ht="17.25" customHeight="1" x14ac:dyDescent="0.35">
      <c r="A4198" s="17">
        <v>14574003</v>
      </c>
      <c r="B4198" s="2" t="s">
        <v>2380</v>
      </c>
      <c r="C4198" s="1">
        <v>2025001</v>
      </c>
      <c r="D4198" s="1">
        <v>2001086</v>
      </c>
      <c r="E4198" s="2" t="s">
        <v>34</v>
      </c>
      <c r="F4198" s="2" t="s">
        <v>182</v>
      </c>
      <c r="G4198" s="2" t="s">
        <v>66</v>
      </c>
      <c r="H4198" s="2" t="s">
        <v>640</v>
      </c>
      <c r="I4198" s="2" t="s">
        <v>641</v>
      </c>
      <c r="J4198" s="2" t="s">
        <v>304</v>
      </c>
      <c r="K4198" s="2" t="s">
        <v>45</v>
      </c>
      <c r="L4198" s="2" t="s">
        <v>320</v>
      </c>
      <c r="M4198" s="2" t="s">
        <v>321</v>
      </c>
      <c r="N4198" s="2" t="s">
        <v>322</v>
      </c>
      <c r="O4198" s="3">
        <v>4</v>
      </c>
      <c r="P4198" s="3">
        <v>80</v>
      </c>
      <c r="Q4198" s="3">
        <v>83.42</v>
      </c>
      <c r="R4198" s="3">
        <v>333.68</v>
      </c>
      <c r="S4198" s="3">
        <v>3.42</v>
      </c>
      <c r="T4198" s="3">
        <v>13.68</v>
      </c>
      <c r="U4198" s="3">
        <v>4.09</v>
      </c>
      <c r="V4198" s="2" t="s">
        <v>195</v>
      </c>
      <c r="W4198" s="2" t="s">
        <v>196</v>
      </c>
      <c r="X4198" s="2" t="s">
        <v>197</v>
      </c>
      <c r="Y4198" s="19" t="str">
        <f>VLOOKUP(G4198,'Verweis Kd-Gruppe'!$A$2:$B$8,2,FALSE)</f>
        <v>EXP</v>
      </c>
      <c r="Z4198" s="19" t="str">
        <f>VLOOKUP(J4198,'Verweis Art-Gruppe'!$A$2:$B$15,2,FALSE)</f>
        <v>Zubehör</v>
      </c>
      <c r="AA4198" s="19" t="str">
        <f>VLOOKUP(W4198,'Verweis Vertreter'!$A$2:$B$24,2,FALSE)</f>
        <v>Akin Erdem</v>
      </c>
      <c r="AB4198" s="12">
        <f t="shared" si="585"/>
        <v>4</v>
      </c>
      <c r="AC4198" s="12">
        <f t="shared" si="590"/>
        <v>80</v>
      </c>
      <c r="AD4198" s="12">
        <f t="shared" si="591"/>
        <v>83.42</v>
      </c>
      <c r="AE4198" s="12">
        <f t="shared" si="586"/>
        <v>333.68</v>
      </c>
      <c r="AF4198" s="12">
        <f t="shared" si="587"/>
        <v>3.42</v>
      </c>
      <c r="AG4198" s="12">
        <f t="shared" si="588"/>
        <v>13.68</v>
      </c>
      <c r="AH4198" s="9">
        <f t="shared" si="592"/>
        <v>4.099736274274754E-2</v>
      </c>
      <c r="AI4198" s="14">
        <f>VLOOKUP(E4198,'Verweis Faktor'!$A:$B,2,FALSE)</f>
        <v>1</v>
      </c>
      <c r="AJ4198" s="14"/>
      <c r="AK4198" s="14" t="str">
        <f>IF(AL4198="Ja","Versandkosten",VLOOKUP(E4198,'Verweis Belegart'!$A$2:$B$9,2,FALSE))</f>
        <v>Hardware</v>
      </c>
      <c r="AL4198" s="14" t="str">
        <f t="shared" si="593"/>
        <v>Nein</v>
      </c>
      <c r="AM4198" s="14" t="str">
        <f t="shared" si="589"/>
        <v>Positiv</v>
      </c>
    </row>
    <row r="4199" spans="1:39" ht="17.25" customHeight="1" x14ac:dyDescent="0.35">
      <c r="A4199" s="17">
        <v>14574003</v>
      </c>
      <c r="B4199" s="2" t="s">
        <v>2380</v>
      </c>
      <c r="C4199" s="1">
        <v>2025001</v>
      </c>
      <c r="D4199" s="1">
        <v>2001086</v>
      </c>
      <c r="E4199" s="2" t="s">
        <v>34</v>
      </c>
      <c r="F4199" s="2" t="s">
        <v>182</v>
      </c>
      <c r="G4199" s="2" t="s">
        <v>66</v>
      </c>
      <c r="H4199" s="2" t="s">
        <v>640</v>
      </c>
      <c r="I4199" s="2" t="s">
        <v>641</v>
      </c>
      <c r="J4199" s="2" t="s">
        <v>304</v>
      </c>
      <c r="K4199" s="2" t="s">
        <v>49</v>
      </c>
      <c r="L4199" s="2" t="s">
        <v>939</v>
      </c>
      <c r="M4199" s="2" t="s">
        <v>940</v>
      </c>
      <c r="N4199" s="2" t="s">
        <v>542</v>
      </c>
      <c r="O4199" s="3">
        <v>5</v>
      </c>
      <c r="P4199" s="3">
        <v>29.5</v>
      </c>
      <c r="Q4199" s="3">
        <v>31.15</v>
      </c>
      <c r="R4199" s="3">
        <v>155.75</v>
      </c>
      <c r="S4199" s="3">
        <v>1.65</v>
      </c>
      <c r="T4199" s="3">
        <v>8.25</v>
      </c>
      <c r="U4199" s="3">
        <v>5.29</v>
      </c>
      <c r="V4199" s="2" t="s">
        <v>195</v>
      </c>
      <c r="W4199" s="2" t="s">
        <v>196</v>
      </c>
      <c r="X4199" s="2" t="s">
        <v>197</v>
      </c>
      <c r="Y4199" s="19" t="str">
        <f>VLOOKUP(G4199,'Verweis Kd-Gruppe'!$A$2:$B$8,2,FALSE)</f>
        <v>EXP</v>
      </c>
      <c r="Z4199" s="19" t="str">
        <f>VLOOKUP(J4199,'Verweis Art-Gruppe'!$A$2:$B$15,2,FALSE)</f>
        <v>Zubehör</v>
      </c>
      <c r="AA4199" s="19" t="str">
        <f>VLOOKUP(W4199,'Verweis Vertreter'!$A$2:$B$24,2,FALSE)</f>
        <v>Akin Erdem</v>
      </c>
      <c r="AB4199" s="12">
        <f t="shared" si="585"/>
        <v>5</v>
      </c>
      <c r="AC4199" s="12">
        <f t="shared" si="590"/>
        <v>29.5</v>
      </c>
      <c r="AD4199" s="12">
        <f t="shared" si="591"/>
        <v>31.15</v>
      </c>
      <c r="AE4199" s="12">
        <f t="shared" si="586"/>
        <v>155.75</v>
      </c>
      <c r="AF4199" s="12">
        <f t="shared" si="587"/>
        <v>1.65</v>
      </c>
      <c r="AG4199" s="12">
        <f t="shared" si="588"/>
        <v>8.25</v>
      </c>
      <c r="AH4199" s="9">
        <f t="shared" si="592"/>
        <v>5.2969502407704656E-2</v>
      </c>
      <c r="AI4199" s="14">
        <f>VLOOKUP(E4199,'Verweis Faktor'!$A:$B,2,FALSE)</f>
        <v>1</v>
      </c>
      <c r="AJ4199" s="14"/>
      <c r="AK4199" s="14" t="str">
        <f>IF(AL4199="Ja","Versandkosten",VLOOKUP(E4199,'Verweis Belegart'!$A$2:$B$9,2,FALSE))</f>
        <v>Hardware</v>
      </c>
      <c r="AL4199" s="14" t="str">
        <f t="shared" si="593"/>
        <v>Nein</v>
      </c>
      <c r="AM4199" s="14" t="str">
        <f t="shared" si="589"/>
        <v>Positiv</v>
      </c>
    </row>
    <row r="4200" spans="1:39" ht="17.25" customHeight="1" x14ac:dyDescent="0.35">
      <c r="A4200" s="17">
        <v>14574003</v>
      </c>
      <c r="B4200" s="2" t="s">
        <v>2380</v>
      </c>
      <c r="C4200" s="1">
        <v>2025001</v>
      </c>
      <c r="D4200" s="1">
        <v>2001086</v>
      </c>
      <c r="E4200" s="2" t="s">
        <v>34</v>
      </c>
      <c r="F4200" s="2" t="s">
        <v>182</v>
      </c>
      <c r="G4200" s="2" t="s">
        <v>66</v>
      </c>
      <c r="H4200" s="2" t="s">
        <v>640</v>
      </c>
      <c r="I4200" s="2" t="s">
        <v>641</v>
      </c>
      <c r="J4200" s="2" t="s">
        <v>103</v>
      </c>
      <c r="K4200" s="2" t="s">
        <v>79</v>
      </c>
      <c r="L4200" s="2" t="s">
        <v>1339</v>
      </c>
      <c r="M4200" s="2" t="s">
        <v>1340</v>
      </c>
      <c r="N4200" s="2" t="s">
        <v>922</v>
      </c>
      <c r="O4200" s="3">
        <v>11</v>
      </c>
      <c r="P4200" s="3">
        <v>77.5</v>
      </c>
      <c r="Q4200" s="3">
        <v>81.400000000000006</v>
      </c>
      <c r="R4200" s="3">
        <v>895.4</v>
      </c>
      <c r="S4200" s="3">
        <v>3.9</v>
      </c>
      <c r="T4200" s="3">
        <v>42.9</v>
      </c>
      <c r="U4200" s="3">
        <v>4.79</v>
      </c>
      <c r="V4200" s="2" t="s">
        <v>195</v>
      </c>
      <c r="W4200" s="2" t="s">
        <v>196</v>
      </c>
      <c r="X4200" s="2" t="s">
        <v>197</v>
      </c>
      <c r="Y4200" s="19" t="str">
        <f>VLOOKUP(G4200,'Verweis Kd-Gruppe'!$A$2:$B$8,2,FALSE)</f>
        <v>EXP</v>
      </c>
      <c r="Z4200" s="19" t="str">
        <f>VLOOKUP(J4200,'Verweis Art-Gruppe'!$A$2:$B$15,2,FALSE)</f>
        <v>Geräte</v>
      </c>
      <c r="AA4200" s="19" t="str">
        <f>VLOOKUP(W4200,'Verweis Vertreter'!$A$2:$B$24,2,FALSE)</f>
        <v>Akin Erdem</v>
      </c>
      <c r="AB4200" s="12">
        <f t="shared" si="585"/>
        <v>11</v>
      </c>
      <c r="AC4200" s="12">
        <f t="shared" si="590"/>
        <v>77.5</v>
      </c>
      <c r="AD4200" s="12">
        <f t="shared" si="591"/>
        <v>81.400000000000006</v>
      </c>
      <c r="AE4200" s="12">
        <f t="shared" si="586"/>
        <v>895.4</v>
      </c>
      <c r="AF4200" s="12">
        <f t="shared" si="587"/>
        <v>3.9</v>
      </c>
      <c r="AG4200" s="12">
        <f t="shared" si="588"/>
        <v>42.9</v>
      </c>
      <c r="AH4200" s="9">
        <f t="shared" si="592"/>
        <v>4.7911547911547912E-2</v>
      </c>
      <c r="AI4200" s="14">
        <f>VLOOKUP(E4200,'Verweis Faktor'!$A:$B,2,FALSE)</f>
        <v>1</v>
      </c>
      <c r="AJ4200" s="14"/>
      <c r="AK4200" s="14" t="str">
        <f>IF(AL4200="Ja","Versandkosten",VLOOKUP(E4200,'Verweis Belegart'!$A$2:$B$9,2,FALSE))</f>
        <v>Hardware</v>
      </c>
      <c r="AL4200" s="14" t="str">
        <f t="shared" si="593"/>
        <v>Nein</v>
      </c>
      <c r="AM4200" s="14" t="str">
        <f t="shared" si="589"/>
        <v>Positiv</v>
      </c>
    </row>
    <row r="4201" spans="1:39" ht="17.25" customHeight="1" x14ac:dyDescent="0.35">
      <c r="A4201" s="17">
        <v>14574003</v>
      </c>
      <c r="B4201" s="2" t="s">
        <v>2380</v>
      </c>
      <c r="C4201" s="1">
        <v>2025001</v>
      </c>
      <c r="D4201" s="1">
        <v>2001086</v>
      </c>
      <c r="E4201" s="2" t="s">
        <v>34</v>
      </c>
      <c r="F4201" s="2" t="s">
        <v>182</v>
      </c>
      <c r="G4201" s="2" t="s">
        <v>66</v>
      </c>
      <c r="H4201" s="2" t="s">
        <v>640</v>
      </c>
      <c r="I4201" s="2" t="s">
        <v>641</v>
      </c>
      <c r="J4201" s="2" t="s">
        <v>304</v>
      </c>
      <c r="K4201" s="2" t="s">
        <v>83</v>
      </c>
      <c r="L4201" s="2" t="s">
        <v>1449</v>
      </c>
      <c r="M4201" s="2" t="s">
        <v>1450</v>
      </c>
      <c r="N4201" s="2" t="s">
        <v>1451</v>
      </c>
      <c r="O4201" s="3">
        <v>4</v>
      </c>
      <c r="P4201" s="3">
        <v>188.0086</v>
      </c>
      <c r="Q4201" s="3">
        <v>194.97</v>
      </c>
      <c r="R4201" s="3">
        <v>779.88</v>
      </c>
      <c r="S4201" s="3">
        <v>6.9614000000000003</v>
      </c>
      <c r="T4201" s="3">
        <v>27.85</v>
      </c>
      <c r="U4201" s="3">
        <v>3.57</v>
      </c>
      <c r="V4201" s="2" t="s">
        <v>195</v>
      </c>
      <c r="W4201" s="2" t="s">
        <v>196</v>
      </c>
      <c r="X4201" s="2" t="s">
        <v>197</v>
      </c>
      <c r="Y4201" s="19" t="str">
        <f>VLOOKUP(G4201,'Verweis Kd-Gruppe'!$A$2:$B$8,2,FALSE)</f>
        <v>EXP</v>
      </c>
      <c r="Z4201" s="19" t="str">
        <f>VLOOKUP(J4201,'Verweis Art-Gruppe'!$A$2:$B$15,2,FALSE)</f>
        <v>Zubehör</v>
      </c>
      <c r="AA4201" s="19" t="str">
        <f>VLOOKUP(W4201,'Verweis Vertreter'!$A$2:$B$24,2,FALSE)</f>
        <v>Akin Erdem</v>
      </c>
      <c r="AB4201" s="12">
        <f t="shared" si="585"/>
        <v>4</v>
      </c>
      <c r="AC4201" s="12">
        <f t="shared" si="590"/>
        <v>188.0086</v>
      </c>
      <c r="AD4201" s="12">
        <f t="shared" si="591"/>
        <v>194.97</v>
      </c>
      <c r="AE4201" s="12">
        <f t="shared" si="586"/>
        <v>779.88</v>
      </c>
      <c r="AF4201" s="12">
        <f t="shared" si="587"/>
        <v>6.9614000000000003</v>
      </c>
      <c r="AG4201" s="12">
        <f t="shared" si="588"/>
        <v>27.85</v>
      </c>
      <c r="AH4201" s="9">
        <f t="shared" si="592"/>
        <v>3.5710622146996975E-2</v>
      </c>
      <c r="AI4201" s="14">
        <f>VLOOKUP(E4201,'Verweis Faktor'!$A:$B,2,FALSE)</f>
        <v>1</v>
      </c>
      <c r="AJ4201" s="14"/>
      <c r="AK4201" s="14" t="str">
        <f>IF(AL4201="Ja","Versandkosten",VLOOKUP(E4201,'Verweis Belegart'!$A$2:$B$9,2,FALSE))</f>
        <v>Hardware</v>
      </c>
      <c r="AL4201" s="14" t="str">
        <f t="shared" si="593"/>
        <v>Nein</v>
      </c>
      <c r="AM4201" s="14" t="str">
        <f t="shared" si="589"/>
        <v>Positiv</v>
      </c>
    </row>
    <row r="4202" spans="1:39" ht="17.25" customHeight="1" x14ac:dyDescent="0.35">
      <c r="A4202" s="17">
        <v>14574003</v>
      </c>
      <c r="B4202" s="2" t="s">
        <v>2380</v>
      </c>
      <c r="C4202" s="1">
        <v>2025001</v>
      </c>
      <c r="D4202" s="1">
        <v>2001086</v>
      </c>
      <c r="E4202" s="2" t="s">
        <v>34</v>
      </c>
      <c r="F4202" s="2" t="s">
        <v>182</v>
      </c>
      <c r="G4202" s="2" t="s">
        <v>66</v>
      </c>
      <c r="H4202" s="2" t="s">
        <v>640</v>
      </c>
      <c r="I4202" s="2" t="s">
        <v>641</v>
      </c>
      <c r="J4202" s="2" t="s">
        <v>304</v>
      </c>
      <c r="K4202" s="2" t="s">
        <v>87</v>
      </c>
      <c r="L4202" s="2" t="s">
        <v>1738</v>
      </c>
      <c r="M4202" s="2" t="s">
        <v>1739</v>
      </c>
      <c r="N4202" s="2" t="s">
        <v>1740</v>
      </c>
      <c r="O4202" s="3">
        <v>7</v>
      </c>
      <c r="P4202" s="3">
        <v>167.54900000000001</v>
      </c>
      <c r="Q4202" s="3">
        <v>185.93</v>
      </c>
      <c r="R4202" s="3">
        <v>1301.51</v>
      </c>
      <c r="S4202" s="3">
        <v>18.381</v>
      </c>
      <c r="T4202" s="3">
        <v>128.66999999999999</v>
      </c>
      <c r="U4202" s="3">
        <v>9.8800000000000008</v>
      </c>
      <c r="V4202" s="2" t="s">
        <v>195</v>
      </c>
      <c r="W4202" s="2" t="s">
        <v>196</v>
      </c>
      <c r="X4202" s="2" t="s">
        <v>197</v>
      </c>
      <c r="Y4202" s="19" t="str">
        <f>VLOOKUP(G4202,'Verweis Kd-Gruppe'!$A$2:$B$8,2,FALSE)</f>
        <v>EXP</v>
      </c>
      <c r="Z4202" s="19" t="str">
        <f>VLOOKUP(J4202,'Verweis Art-Gruppe'!$A$2:$B$15,2,FALSE)</f>
        <v>Zubehör</v>
      </c>
      <c r="AA4202" s="19" t="str">
        <f>VLOOKUP(W4202,'Verweis Vertreter'!$A$2:$B$24,2,FALSE)</f>
        <v>Akin Erdem</v>
      </c>
      <c r="AB4202" s="12">
        <f t="shared" si="585"/>
        <v>7</v>
      </c>
      <c r="AC4202" s="12">
        <f t="shared" si="590"/>
        <v>167.54900000000001</v>
      </c>
      <c r="AD4202" s="12">
        <f t="shared" si="591"/>
        <v>185.93</v>
      </c>
      <c r="AE4202" s="12">
        <f t="shared" si="586"/>
        <v>1301.51</v>
      </c>
      <c r="AF4202" s="12">
        <f t="shared" si="587"/>
        <v>18.381</v>
      </c>
      <c r="AG4202" s="12">
        <f t="shared" si="588"/>
        <v>128.66999999999999</v>
      </c>
      <c r="AH4202" s="9">
        <f t="shared" si="592"/>
        <v>9.8862090955889687E-2</v>
      </c>
      <c r="AI4202" s="14">
        <f>VLOOKUP(E4202,'Verweis Faktor'!$A:$B,2,FALSE)</f>
        <v>1</v>
      </c>
      <c r="AJ4202" s="14"/>
      <c r="AK4202" s="14" t="str">
        <f>IF(AL4202="Ja","Versandkosten",VLOOKUP(E4202,'Verweis Belegart'!$A$2:$B$9,2,FALSE))</f>
        <v>Hardware</v>
      </c>
      <c r="AL4202" s="14" t="str">
        <f t="shared" si="593"/>
        <v>Nein</v>
      </c>
      <c r="AM4202" s="14" t="str">
        <f t="shared" si="589"/>
        <v>Positiv</v>
      </c>
    </row>
    <row r="4203" spans="1:39" ht="17.25" customHeight="1" x14ac:dyDescent="0.35">
      <c r="A4203" s="17">
        <v>14574003</v>
      </c>
      <c r="B4203" s="2" t="s">
        <v>2380</v>
      </c>
      <c r="C4203" s="1">
        <v>2025001</v>
      </c>
      <c r="D4203" s="1">
        <v>2001086</v>
      </c>
      <c r="E4203" s="2" t="s">
        <v>34</v>
      </c>
      <c r="F4203" s="2" t="s">
        <v>182</v>
      </c>
      <c r="G4203" s="2" t="s">
        <v>66</v>
      </c>
      <c r="H4203" s="2" t="s">
        <v>640</v>
      </c>
      <c r="I4203" s="2" t="s">
        <v>641</v>
      </c>
      <c r="J4203" s="2" t="s">
        <v>304</v>
      </c>
      <c r="K4203" s="2" t="s">
        <v>91</v>
      </c>
      <c r="L4203" s="2" t="s">
        <v>217</v>
      </c>
      <c r="M4203" s="2" t="s">
        <v>218</v>
      </c>
      <c r="N4203" s="2" t="s">
        <v>219</v>
      </c>
      <c r="O4203" s="3">
        <v>7</v>
      </c>
      <c r="P4203" s="3">
        <v>149.23050000000001</v>
      </c>
      <c r="Q4203" s="3">
        <v>157.79</v>
      </c>
      <c r="R4203" s="3">
        <v>1104.53</v>
      </c>
      <c r="S4203" s="3">
        <v>8.5594999999999999</v>
      </c>
      <c r="T4203" s="3">
        <v>59.92</v>
      </c>
      <c r="U4203" s="3">
        <v>5.42</v>
      </c>
      <c r="V4203" s="2" t="s">
        <v>195</v>
      </c>
      <c r="W4203" s="2" t="s">
        <v>196</v>
      </c>
      <c r="X4203" s="2" t="s">
        <v>197</v>
      </c>
      <c r="Y4203" s="19" t="str">
        <f>VLOOKUP(G4203,'Verweis Kd-Gruppe'!$A$2:$B$8,2,FALSE)</f>
        <v>EXP</v>
      </c>
      <c r="Z4203" s="19" t="str">
        <f>VLOOKUP(J4203,'Verweis Art-Gruppe'!$A$2:$B$15,2,FALSE)</f>
        <v>Zubehör</v>
      </c>
      <c r="AA4203" s="19" t="str">
        <f>VLOOKUP(W4203,'Verweis Vertreter'!$A$2:$B$24,2,FALSE)</f>
        <v>Akin Erdem</v>
      </c>
      <c r="AB4203" s="12">
        <f t="shared" si="585"/>
        <v>7</v>
      </c>
      <c r="AC4203" s="12">
        <f t="shared" si="590"/>
        <v>149.23050000000001</v>
      </c>
      <c r="AD4203" s="12">
        <f t="shared" si="591"/>
        <v>157.79</v>
      </c>
      <c r="AE4203" s="12">
        <f t="shared" si="586"/>
        <v>1104.53</v>
      </c>
      <c r="AF4203" s="12">
        <f t="shared" si="587"/>
        <v>8.5594999999999999</v>
      </c>
      <c r="AG4203" s="12">
        <f t="shared" si="588"/>
        <v>59.92</v>
      </c>
      <c r="AH4203" s="9">
        <f t="shared" si="592"/>
        <v>5.4249318714747453E-2</v>
      </c>
      <c r="AI4203" s="14">
        <f>VLOOKUP(E4203,'Verweis Faktor'!$A:$B,2,FALSE)</f>
        <v>1</v>
      </c>
      <c r="AJ4203" s="14"/>
      <c r="AK4203" s="14" t="str">
        <f>IF(AL4203="Ja","Versandkosten",VLOOKUP(E4203,'Verweis Belegart'!$A$2:$B$9,2,FALSE))</f>
        <v>Hardware</v>
      </c>
      <c r="AL4203" s="14" t="str">
        <f t="shared" si="593"/>
        <v>Nein</v>
      </c>
      <c r="AM4203" s="14" t="str">
        <f t="shared" si="589"/>
        <v>Positiv</v>
      </c>
    </row>
    <row r="4204" spans="1:39" ht="17.25" customHeight="1" x14ac:dyDescent="0.35">
      <c r="A4204" s="17">
        <v>14572835</v>
      </c>
      <c r="B4204" s="2" t="s">
        <v>2380</v>
      </c>
      <c r="C4204" s="1">
        <v>2025001</v>
      </c>
      <c r="D4204" s="1">
        <v>2001087</v>
      </c>
      <c r="E4204" s="2" t="s">
        <v>34</v>
      </c>
      <c r="F4204" s="2" t="s">
        <v>35</v>
      </c>
      <c r="G4204" s="2" t="s">
        <v>66</v>
      </c>
      <c r="H4204" s="2" t="s">
        <v>1779</v>
      </c>
      <c r="I4204" s="2" t="s">
        <v>1780</v>
      </c>
      <c r="J4204" s="2" t="s">
        <v>103</v>
      </c>
      <c r="K4204" s="2" t="s">
        <v>28</v>
      </c>
      <c r="L4204" s="2" t="s">
        <v>685</v>
      </c>
      <c r="M4204" s="2" t="s">
        <v>686</v>
      </c>
      <c r="N4204" s="2" t="s">
        <v>131</v>
      </c>
      <c r="O4204" s="3">
        <v>6</v>
      </c>
      <c r="P4204" s="3">
        <v>160.5256</v>
      </c>
      <c r="Q4204" s="3">
        <v>167</v>
      </c>
      <c r="R4204" s="3">
        <v>1002</v>
      </c>
      <c r="S4204" s="3">
        <v>6.4744000000000002</v>
      </c>
      <c r="T4204" s="3">
        <v>38.85</v>
      </c>
      <c r="U4204" s="3">
        <v>3.87</v>
      </c>
      <c r="V4204" s="2" t="s">
        <v>145</v>
      </c>
      <c r="W4204" s="2" t="s">
        <v>146</v>
      </c>
      <c r="X4204" s="2" t="s">
        <v>125</v>
      </c>
      <c r="Y4204" s="19" t="str">
        <f>VLOOKUP(G4204,'Verweis Kd-Gruppe'!$A$2:$B$8,2,FALSE)</f>
        <v>EXP</v>
      </c>
      <c r="Z4204" s="19" t="str">
        <f>VLOOKUP(J4204,'Verweis Art-Gruppe'!$A$2:$B$15,2,FALSE)</f>
        <v>Geräte</v>
      </c>
      <c r="AA4204" s="19" t="str">
        <f>VLOOKUP(W4204,'Verweis Vertreter'!$A$2:$B$24,2,FALSE)</f>
        <v>Muhsin Yortanli</v>
      </c>
      <c r="AB4204" s="12">
        <f t="shared" si="585"/>
        <v>6</v>
      </c>
      <c r="AC4204" s="12">
        <f t="shared" si="590"/>
        <v>160.5256</v>
      </c>
      <c r="AD4204" s="12">
        <f t="shared" si="591"/>
        <v>167</v>
      </c>
      <c r="AE4204" s="12">
        <f t="shared" si="586"/>
        <v>1002</v>
      </c>
      <c r="AF4204" s="12">
        <f t="shared" si="587"/>
        <v>6.4744000000000002</v>
      </c>
      <c r="AG4204" s="12">
        <f t="shared" si="588"/>
        <v>38.85</v>
      </c>
      <c r="AH4204" s="9">
        <f t="shared" si="592"/>
        <v>3.8772455089820364E-2</v>
      </c>
      <c r="AI4204" s="14">
        <f>VLOOKUP(E4204,'Verweis Faktor'!$A:$B,2,FALSE)</f>
        <v>1</v>
      </c>
      <c r="AJ4204" s="14"/>
      <c r="AK4204" s="14" t="str">
        <f>IF(AL4204="Ja","Versandkosten",VLOOKUP(E4204,'Verweis Belegart'!$A$2:$B$9,2,FALSE))</f>
        <v>Hardware</v>
      </c>
      <c r="AL4204" s="14" t="str">
        <f t="shared" si="593"/>
        <v>Nein</v>
      </c>
      <c r="AM4204" s="14" t="str">
        <f t="shared" si="589"/>
        <v>Positiv</v>
      </c>
    </row>
    <row r="4205" spans="1:39" ht="17.25" customHeight="1" x14ac:dyDescent="0.35">
      <c r="A4205" s="17">
        <v>14572835</v>
      </c>
      <c r="B4205" s="2" t="s">
        <v>2380</v>
      </c>
      <c r="C4205" s="1">
        <v>2025001</v>
      </c>
      <c r="D4205" s="1">
        <v>2001087</v>
      </c>
      <c r="E4205" s="2" t="s">
        <v>34</v>
      </c>
      <c r="F4205" s="2" t="s">
        <v>35</v>
      </c>
      <c r="G4205" s="2" t="s">
        <v>66</v>
      </c>
      <c r="H4205" s="2" t="s">
        <v>1779</v>
      </c>
      <c r="I4205" s="2" t="s">
        <v>1780</v>
      </c>
      <c r="J4205" s="2" t="s">
        <v>103</v>
      </c>
      <c r="K4205" s="2" t="s">
        <v>45</v>
      </c>
      <c r="L4205" s="2" t="s">
        <v>1059</v>
      </c>
      <c r="M4205" s="2" t="s">
        <v>1060</v>
      </c>
      <c r="N4205" s="2" t="s">
        <v>152</v>
      </c>
      <c r="O4205" s="3">
        <v>5</v>
      </c>
      <c r="P4205" s="3">
        <v>182.7586</v>
      </c>
      <c r="Q4205" s="3">
        <v>203</v>
      </c>
      <c r="R4205" s="3">
        <v>1015</v>
      </c>
      <c r="S4205" s="3">
        <v>20.241399999999999</v>
      </c>
      <c r="T4205" s="3">
        <v>101.21</v>
      </c>
      <c r="U4205" s="3">
        <v>9.9700000000000006</v>
      </c>
      <c r="V4205" s="2" t="s">
        <v>145</v>
      </c>
      <c r="W4205" s="2" t="s">
        <v>146</v>
      </c>
      <c r="X4205" s="2" t="s">
        <v>125</v>
      </c>
      <c r="Y4205" s="19" t="str">
        <f>VLOOKUP(G4205,'Verweis Kd-Gruppe'!$A$2:$B$8,2,FALSE)</f>
        <v>EXP</v>
      </c>
      <c r="Z4205" s="19" t="str">
        <f>VLOOKUP(J4205,'Verweis Art-Gruppe'!$A$2:$B$15,2,FALSE)</f>
        <v>Geräte</v>
      </c>
      <c r="AA4205" s="19" t="str">
        <f>VLOOKUP(W4205,'Verweis Vertreter'!$A$2:$B$24,2,FALSE)</f>
        <v>Muhsin Yortanli</v>
      </c>
      <c r="AB4205" s="12">
        <f t="shared" si="585"/>
        <v>5</v>
      </c>
      <c r="AC4205" s="12">
        <f t="shared" si="590"/>
        <v>182.7586</v>
      </c>
      <c r="AD4205" s="12">
        <f t="shared" si="591"/>
        <v>203</v>
      </c>
      <c r="AE4205" s="12">
        <f t="shared" si="586"/>
        <v>1015</v>
      </c>
      <c r="AF4205" s="12">
        <f t="shared" si="587"/>
        <v>20.241399999999999</v>
      </c>
      <c r="AG4205" s="12">
        <f t="shared" si="588"/>
        <v>101.21</v>
      </c>
      <c r="AH4205" s="9">
        <f t="shared" si="592"/>
        <v>9.9714285714285714E-2</v>
      </c>
      <c r="AI4205" s="14">
        <f>VLOOKUP(E4205,'Verweis Faktor'!$A:$B,2,FALSE)</f>
        <v>1</v>
      </c>
      <c r="AJ4205" s="14"/>
      <c r="AK4205" s="14" t="str">
        <f>IF(AL4205="Ja","Versandkosten",VLOOKUP(E4205,'Verweis Belegart'!$A$2:$B$9,2,FALSE))</f>
        <v>Hardware</v>
      </c>
      <c r="AL4205" s="14" t="str">
        <f t="shared" si="593"/>
        <v>Nein</v>
      </c>
      <c r="AM4205" s="14" t="str">
        <f t="shared" si="589"/>
        <v>Positiv</v>
      </c>
    </row>
    <row r="4206" spans="1:39" ht="17.25" customHeight="1" x14ac:dyDescent="0.35">
      <c r="A4206" s="17">
        <v>14572835</v>
      </c>
      <c r="B4206" s="2" t="s">
        <v>2380</v>
      </c>
      <c r="C4206" s="1">
        <v>2025001</v>
      </c>
      <c r="D4206" s="1">
        <v>2001087</v>
      </c>
      <c r="E4206" s="2" t="s">
        <v>34</v>
      </c>
      <c r="F4206" s="2" t="s">
        <v>35</v>
      </c>
      <c r="G4206" s="2" t="s">
        <v>66</v>
      </c>
      <c r="H4206" s="2" t="s">
        <v>1779</v>
      </c>
      <c r="I4206" s="2" t="s">
        <v>1780</v>
      </c>
      <c r="J4206" s="2" t="s">
        <v>103</v>
      </c>
      <c r="K4206" s="2" t="s">
        <v>49</v>
      </c>
      <c r="L4206" s="2" t="s">
        <v>1403</v>
      </c>
      <c r="M4206" s="2" t="s">
        <v>1404</v>
      </c>
      <c r="N4206" s="2" t="s">
        <v>1405</v>
      </c>
      <c r="O4206" s="3">
        <v>3</v>
      </c>
      <c r="P4206" s="3">
        <v>360.71789999999999</v>
      </c>
      <c r="Q4206" s="3">
        <v>378</v>
      </c>
      <c r="R4206" s="3">
        <v>1134</v>
      </c>
      <c r="S4206" s="3">
        <v>17.2821</v>
      </c>
      <c r="T4206" s="3">
        <v>51.85</v>
      </c>
      <c r="U4206" s="3">
        <v>4.57</v>
      </c>
      <c r="V4206" s="2" t="s">
        <v>145</v>
      </c>
      <c r="W4206" s="2" t="s">
        <v>146</v>
      </c>
      <c r="X4206" s="2" t="s">
        <v>125</v>
      </c>
      <c r="Y4206" s="19" t="str">
        <f>VLOOKUP(G4206,'Verweis Kd-Gruppe'!$A$2:$B$8,2,FALSE)</f>
        <v>EXP</v>
      </c>
      <c r="Z4206" s="19" t="str">
        <f>VLOOKUP(J4206,'Verweis Art-Gruppe'!$A$2:$B$15,2,FALSE)</f>
        <v>Geräte</v>
      </c>
      <c r="AA4206" s="19" t="str">
        <f>VLOOKUP(W4206,'Verweis Vertreter'!$A$2:$B$24,2,FALSE)</f>
        <v>Muhsin Yortanli</v>
      </c>
      <c r="AB4206" s="12">
        <f t="shared" si="585"/>
        <v>3</v>
      </c>
      <c r="AC4206" s="12">
        <f t="shared" si="590"/>
        <v>360.71789999999999</v>
      </c>
      <c r="AD4206" s="12">
        <f t="shared" si="591"/>
        <v>378</v>
      </c>
      <c r="AE4206" s="12">
        <f t="shared" si="586"/>
        <v>1134</v>
      </c>
      <c r="AF4206" s="12">
        <f t="shared" si="587"/>
        <v>17.2821</v>
      </c>
      <c r="AG4206" s="12">
        <f t="shared" si="588"/>
        <v>51.85</v>
      </c>
      <c r="AH4206" s="9">
        <f t="shared" si="592"/>
        <v>4.572310405643739E-2</v>
      </c>
      <c r="AI4206" s="14">
        <f>VLOOKUP(E4206,'Verweis Faktor'!$A:$B,2,FALSE)</f>
        <v>1</v>
      </c>
      <c r="AJ4206" s="14"/>
      <c r="AK4206" s="14" t="str">
        <f>IF(AL4206="Ja","Versandkosten",VLOOKUP(E4206,'Verweis Belegart'!$A$2:$B$9,2,FALSE))</f>
        <v>Hardware</v>
      </c>
      <c r="AL4206" s="14" t="str">
        <f t="shared" si="593"/>
        <v>Nein</v>
      </c>
      <c r="AM4206" s="14" t="str">
        <f t="shared" si="589"/>
        <v>Positiv</v>
      </c>
    </row>
    <row r="4207" spans="1:39" ht="17.25" customHeight="1" x14ac:dyDescent="0.35">
      <c r="A4207" s="17">
        <v>14572835</v>
      </c>
      <c r="B4207" s="2" t="s">
        <v>2380</v>
      </c>
      <c r="C4207" s="1">
        <v>2025001</v>
      </c>
      <c r="D4207" s="1">
        <v>2001087</v>
      </c>
      <c r="E4207" s="2" t="s">
        <v>34</v>
      </c>
      <c r="F4207" s="2" t="s">
        <v>35</v>
      </c>
      <c r="G4207" s="2" t="s">
        <v>66</v>
      </c>
      <c r="H4207" s="2" t="s">
        <v>1779</v>
      </c>
      <c r="I4207" s="2" t="s">
        <v>1780</v>
      </c>
      <c r="J4207" s="2" t="s">
        <v>103</v>
      </c>
      <c r="K4207" s="2" t="s">
        <v>79</v>
      </c>
      <c r="L4207" s="2" t="s">
        <v>556</v>
      </c>
      <c r="M4207" s="2" t="s">
        <v>557</v>
      </c>
      <c r="N4207" s="2" t="s">
        <v>558</v>
      </c>
      <c r="O4207" s="3">
        <v>1</v>
      </c>
      <c r="P4207" s="3">
        <v>294.17809999999997</v>
      </c>
      <c r="Q4207" s="3">
        <v>305</v>
      </c>
      <c r="R4207" s="3">
        <v>305</v>
      </c>
      <c r="S4207" s="3">
        <v>10.821899999999999</v>
      </c>
      <c r="T4207" s="3">
        <v>10.82</v>
      </c>
      <c r="U4207" s="3">
        <v>3.54</v>
      </c>
      <c r="V4207" s="2" t="s">
        <v>145</v>
      </c>
      <c r="W4207" s="2" t="s">
        <v>146</v>
      </c>
      <c r="X4207" s="2" t="s">
        <v>125</v>
      </c>
      <c r="Y4207" s="19" t="str">
        <f>VLOOKUP(G4207,'Verweis Kd-Gruppe'!$A$2:$B$8,2,FALSE)</f>
        <v>EXP</v>
      </c>
      <c r="Z4207" s="19" t="str">
        <f>VLOOKUP(J4207,'Verweis Art-Gruppe'!$A$2:$B$15,2,FALSE)</f>
        <v>Geräte</v>
      </c>
      <c r="AA4207" s="19" t="str">
        <f>VLOOKUP(W4207,'Verweis Vertreter'!$A$2:$B$24,2,FALSE)</f>
        <v>Muhsin Yortanli</v>
      </c>
      <c r="AB4207" s="12">
        <f t="shared" si="585"/>
        <v>1</v>
      </c>
      <c r="AC4207" s="12">
        <f t="shared" si="590"/>
        <v>294.17809999999997</v>
      </c>
      <c r="AD4207" s="12">
        <f t="shared" si="591"/>
        <v>305</v>
      </c>
      <c r="AE4207" s="12">
        <f t="shared" si="586"/>
        <v>305</v>
      </c>
      <c r="AF4207" s="12">
        <f t="shared" si="587"/>
        <v>10.821899999999999</v>
      </c>
      <c r="AG4207" s="12">
        <f t="shared" si="588"/>
        <v>10.82</v>
      </c>
      <c r="AH4207" s="9">
        <f t="shared" si="592"/>
        <v>3.5475409836065577E-2</v>
      </c>
      <c r="AI4207" s="14">
        <f>VLOOKUP(E4207,'Verweis Faktor'!$A:$B,2,FALSE)</f>
        <v>1</v>
      </c>
      <c r="AJ4207" s="14"/>
      <c r="AK4207" s="14" t="str">
        <f>IF(AL4207="Ja","Versandkosten",VLOOKUP(E4207,'Verweis Belegart'!$A$2:$B$9,2,FALSE))</f>
        <v>Hardware</v>
      </c>
      <c r="AL4207" s="14" t="str">
        <f t="shared" si="593"/>
        <v>Nein</v>
      </c>
      <c r="AM4207" s="14" t="str">
        <f t="shared" si="589"/>
        <v>Positiv</v>
      </c>
    </row>
    <row r="4208" spans="1:39" ht="17.25" customHeight="1" x14ac:dyDescent="0.35">
      <c r="A4208" s="17">
        <v>14572835</v>
      </c>
      <c r="B4208" s="2" t="s">
        <v>2380</v>
      </c>
      <c r="C4208" s="1">
        <v>2025001</v>
      </c>
      <c r="D4208" s="1">
        <v>2001087</v>
      </c>
      <c r="E4208" s="2" t="s">
        <v>34</v>
      </c>
      <c r="F4208" s="2" t="s">
        <v>35</v>
      </c>
      <c r="G4208" s="2" t="s">
        <v>66</v>
      </c>
      <c r="H4208" s="2" t="s">
        <v>1779</v>
      </c>
      <c r="I4208" s="2" t="s">
        <v>1780</v>
      </c>
      <c r="J4208" s="2" t="s">
        <v>103</v>
      </c>
      <c r="K4208" s="2" t="s">
        <v>83</v>
      </c>
      <c r="L4208" s="2" t="s">
        <v>1241</v>
      </c>
      <c r="M4208" s="2" t="s">
        <v>1242</v>
      </c>
      <c r="N4208" s="2" t="s">
        <v>922</v>
      </c>
      <c r="O4208" s="3">
        <v>2</v>
      </c>
      <c r="P4208" s="3">
        <v>74.5</v>
      </c>
      <c r="Q4208" s="3">
        <v>82</v>
      </c>
      <c r="R4208" s="3">
        <v>164</v>
      </c>
      <c r="S4208" s="3">
        <v>7.5</v>
      </c>
      <c r="T4208" s="3">
        <v>15</v>
      </c>
      <c r="U4208" s="3">
        <v>9.14</v>
      </c>
      <c r="V4208" s="2" t="s">
        <v>145</v>
      </c>
      <c r="W4208" s="2" t="s">
        <v>146</v>
      </c>
      <c r="X4208" s="2" t="s">
        <v>125</v>
      </c>
      <c r="Y4208" s="19" t="str">
        <f>VLOOKUP(G4208,'Verweis Kd-Gruppe'!$A$2:$B$8,2,FALSE)</f>
        <v>EXP</v>
      </c>
      <c r="Z4208" s="19" t="str">
        <f>VLOOKUP(J4208,'Verweis Art-Gruppe'!$A$2:$B$15,2,FALSE)</f>
        <v>Geräte</v>
      </c>
      <c r="AA4208" s="19" t="str">
        <f>VLOOKUP(W4208,'Verweis Vertreter'!$A$2:$B$24,2,FALSE)</f>
        <v>Muhsin Yortanli</v>
      </c>
      <c r="AB4208" s="12">
        <f t="shared" si="585"/>
        <v>2</v>
      </c>
      <c r="AC4208" s="12">
        <f t="shared" si="590"/>
        <v>74.5</v>
      </c>
      <c r="AD4208" s="12">
        <f t="shared" si="591"/>
        <v>82</v>
      </c>
      <c r="AE4208" s="12">
        <f t="shared" si="586"/>
        <v>164</v>
      </c>
      <c r="AF4208" s="12">
        <f t="shared" si="587"/>
        <v>7.5</v>
      </c>
      <c r="AG4208" s="12">
        <f t="shared" si="588"/>
        <v>15</v>
      </c>
      <c r="AH4208" s="9">
        <f t="shared" si="592"/>
        <v>9.1463414634146339E-2</v>
      </c>
      <c r="AI4208" s="14">
        <f>VLOOKUP(E4208,'Verweis Faktor'!$A:$B,2,FALSE)</f>
        <v>1</v>
      </c>
      <c r="AJ4208" s="14"/>
      <c r="AK4208" s="14" t="str">
        <f>IF(AL4208="Ja","Versandkosten",VLOOKUP(E4208,'Verweis Belegart'!$A$2:$B$9,2,FALSE))</f>
        <v>Hardware</v>
      </c>
      <c r="AL4208" s="14" t="str">
        <f t="shared" si="593"/>
        <v>Nein</v>
      </c>
      <c r="AM4208" s="14" t="str">
        <f t="shared" si="589"/>
        <v>Positiv</v>
      </c>
    </row>
    <row r="4209" spans="1:39" ht="17.25" customHeight="1" x14ac:dyDescent="0.35">
      <c r="A4209" s="17">
        <v>14572835</v>
      </c>
      <c r="B4209" s="2" t="s">
        <v>2380</v>
      </c>
      <c r="C4209" s="1">
        <v>2025001</v>
      </c>
      <c r="D4209" s="1">
        <v>2001087</v>
      </c>
      <c r="E4209" s="2" t="s">
        <v>34</v>
      </c>
      <c r="F4209" s="2" t="s">
        <v>35</v>
      </c>
      <c r="G4209" s="2" t="s">
        <v>66</v>
      </c>
      <c r="H4209" s="2" t="s">
        <v>1779</v>
      </c>
      <c r="I4209" s="2" t="s">
        <v>1780</v>
      </c>
      <c r="J4209" s="2" t="s">
        <v>103</v>
      </c>
      <c r="K4209" s="2" t="s">
        <v>87</v>
      </c>
      <c r="L4209" s="2" t="s">
        <v>2091</v>
      </c>
      <c r="M4209" s="2" t="s">
        <v>2092</v>
      </c>
      <c r="N4209" s="2" t="s">
        <v>2093</v>
      </c>
      <c r="O4209" s="3">
        <v>2</v>
      </c>
      <c r="P4209" s="3">
        <v>377.28570000000002</v>
      </c>
      <c r="Q4209" s="3">
        <v>423</v>
      </c>
      <c r="R4209" s="3">
        <v>846</v>
      </c>
      <c r="S4209" s="3">
        <v>45.714300000000001</v>
      </c>
      <c r="T4209" s="3">
        <v>91.43</v>
      </c>
      <c r="U4209" s="3">
        <v>10.8</v>
      </c>
      <c r="V4209" s="2" t="s">
        <v>145</v>
      </c>
      <c r="W4209" s="2" t="s">
        <v>146</v>
      </c>
      <c r="X4209" s="2" t="s">
        <v>125</v>
      </c>
      <c r="Y4209" s="19" t="str">
        <f>VLOOKUP(G4209,'Verweis Kd-Gruppe'!$A$2:$B$8,2,FALSE)</f>
        <v>EXP</v>
      </c>
      <c r="Z4209" s="19" t="str">
        <f>VLOOKUP(J4209,'Verweis Art-Gruppe'!$A$2:$B$15,2,FALSE)</f>
        <v>Geräte</v>
      </c>
      <c r="AA4209" s="19" t="str">
        <f>VLOOKUP(W4209,'Verweis Vertreter'!$A$2:$B$24,2,FALSE)</f>
        <v>Muhsin Yortanli</v>
      </c>
      <c r="AB4209" s="12">
        <f t="shared" si="585"/>
        <v>2</v>
      </c>
      <c r="AC4209" s="12">
        <f t="shared" si="590"/>
        <v>377.28570000000002</v>
      </c>
      <c r="AD4209" s="12">
        <f t="shared" si="591"/>
        <v>423</v>
      </c>
      <c r="AE4209" s="12">
        <f t="shared" si="586"/>
        <v>846</v>
      </c>
      <c r="AF4209" s="12">
        <f t="shared" si="587"/>
        <v>45.714300000000001</v>
      </c>
      <c r="AG4209" s="12">
        <f t="shared" si="588"/>
        <v>91.43</v>
      </c>
      <c r="AH4209" s="9">
        <f t="shared" si="592"/>
        <v>0.10807328605200947</v>
      </c>
      <c r="AI4209" s="14">
        <f>VLOOKUP(E4209,'Verweis Faktor'!$A:$B,2,FALSE)</f>
        <v>1</v>
      </c>
      <c r="AJ4209" s="14"/>
      <c r="AK4209" s="14" t="str">
        <f>IF(AL4209="Ja","Versandkosten",VLOOKUP(E4209,'Verweis Belegart'!$A$2:$B$9,2,FALSE))</f>
        <v>Hardware</v>
      </c>
      <c r="AL4209" s="14" t="str">
        <f t="shared" si="593"/>
        <v>Nein</v>
      </c>
      <c r="AM4209" s="14" t="str">
        <f t="shared" si="589"/>
        <v>Positiv</v>
      </c>
    </row>
    <row r="4210" spans="1:39" ht="17.25" customHeight="1" x14ac:dyDescent="0.35">
      <c r="A4210" s="17">
        <v>14572835</v>
      </c>
      <c r="B4210" s="2" t="s">
        <v>2380</v>
      </c>
      <c r="C4210" s="1">
        <v>2025001</v>
      </c>
      <c r="D4210" s="1">
        <v>2001087</v>
      </c>
      <c r="E4210" s="2" t="s">
        <v>34</v>
      </c>
      <c r="F4210" s="2" t="s">
        <v>35</v>
      </c>
      <c r="G4210" s="2" t="s">
        <v>66</v>
      </c>
      <c r="H4210" s="2" t="s">
        <v>1779</v>
      </c>
      <c r="I4210" s="2" t="s">
        <v>1780</v>
      </c>
      <c r="J4210" s="2" t="s">
        <v>103</v>
      </c>
      <c r="K4210" s="2" t="s">
        <v>91</v>
      </c>
      <c r="L4210" s="2" t="s">
        <v>126</v>
      </c>
      <c r="M4210" s="2" t="s">
        <v>127</v>
      </c>
      <c r="N4210" s="2" t="s">
        <v>128</v>
      </c>
      <c r="O4210" s="3">
        <v>2</v>
      </c>
      <c r="P4210" s="3">
        <v>188.4658</v>
      </c>
      <c r="Q4210" s="3">
        <v>203</v>
      </c>
      <c r="R4210" s="3">
        <v>406</v>
      </c>
      <c r="S4210" s="3">
        <v>14.5342</v>
      </c>
      <c r="T4210" s="3">
        <v>29.07</v>
      </c>
      <c r="U4210" s="3">
        <v>7.15</v>
      </c>
      <c r="V4210" s="2" t="s">
        <v>145</v>
      </c>
      <c r="W4210" s="2" t="s">
        <v>146</v>
      </c>
      <c r="X4210" s="2" t="s">
        <v>125</v>
      </c>
      <c r="Y4210" s="19" t="str">
        <f>VLOOKUP(G4210,'Verweis Kd-Gruppe'!$A$2:$B$8,2,FALSE)</f>
        <v>EXP</v>
      </c>
      <c r="Z4210" s="19" t="str">
        <f>VLOOKUP(J4210,'Verweis Art-Gruppe'!$A$2:$B$15,2,FALSE)</f>
        <v>Geräte</v>
      </c>
      <c r="AA4210" s="19" t="str">
        <f>VLOOKUP(W4210,'Verweis Vertreter'!$A$2:$B$24,2,FALSE)</f>
        <v>Muhsin Yortanli</v>
      </c>
      <c r="AB4210" s="12">
        <f t="shared" si="585"/>
        <v>2</v>
      </c>
      <c r="AC4210" s="12">
        <f t="shared" si="590"/>
        <v>188.4658</v>
      </c>
      <c r="AD4210" s="12">
        <f t="shared" si="591"/>
        <v>203</v>
      </c>
      <c r="AE4210" s="12">
        <f t="shared" si="586"/>
        <v>406</v>
      </c>
      <c r="AF4210" s="12">
        <f t="shared" si="587"/>
        <v>14.5342</v>
      </c>
      <c r="AG4210" s="12">
        <f t="shared" si="588"/>
        <v>29.07</v>
      </c>
      <c r="AH4210" s="9">
        <f t="shared" si="592"/>
        <v>7.1600985221674879E-2</v>
      </c>
      <c r="AI4210" s="14">
        <f>VLOOKUP(E4210,'Verweis Faktor'!$A:$B,2,FALSE)</f>
        <v>1</v>
      </c>
      <c r="AJ4210" s="14"/>
      <c r="AK4210" s="14" t="str">
        <f>IF(AL4210="Ja","Versandkosten",VLOOKUP(E4210,'Verweis Belegart'!$A$2:$B$9,2,FALSE))</f>
        <v>Hardware</v>
      </c>
      <c r="AL4210" s="14" t="str">
        <f t="shared" si="593"/>
        <v>Nein</v>
      </c>
      <c r="AM4210" s="14" t="str">
        <f t="shared" si="589"/>
        <v>Positiv</v>
      </c>
    </row>
    <row r="4211" spans="1:39" ht="17.25" customHeight="1" x14ac:dyDescent="0.35">
      <c r="A4211" s="17">
        <v>14572835</v>
      </c>
      <c r="B4211" s="2" t="s">
        <v>2380</v>
      </c>
      <c r="C4211" s="1">
        <v>2025001</v>
      </c>
      <c r="D4211" s="1">
        <v>2001087</v>
      </c>
      <c r="E4211" s="2" t="s">
        <v>34</v>
      </c>
      <c r="F4211" s="2" t="s">
        <v>35</v>
      </c>
      <c r="G4211" s="2" t="s">
        <v>66</v>
      </c>
      <c r="H4211" s="2" t="s">
        <v>1779</v>
      </c>
      <c r="I4211" s="2" t="s">
        <v>1780</v>
      </c>
      <c r="J4211" s="2" t="s">
        <v>103</v>
      </c>
      <c r="K4211" s="2" t="s">
        <v>95</v>
      </c>
      <c r="L4211" s="2" t="s">
        <v>1430</v>
      </c>
      <c r="M4211" s="2" t="s">
        <v>1431</v>
      </c>
      <c r="N4211" s="2" t="s">
        <v>1086</v>
      </c>
      <c r="O4211" s="3">
        <v>2</v>
      </c>
      <c r="P4211" s="3">
        <v>80.665300000000002</v>
      </c>
      <c r="Q4211" s="3">
        <v>89</v>
      </c>
      <c r="R4211" s="3">
        <v>178</v>
      </c>
      <c r="S4211" s="3">
        <v>8.3346999999999998</v>
      </c>
      <c r="T4211" s="3">
        <v>16.670000000000002</v>
      </c>
      <c r="U4211" s="3">
        <v>9.36</v>
      </c>
      <c r="V4211" s="2" t="s">
        <v>145</v>
      </c>
      <c r="W4211" s="2" t="s">
        <v>146</v>
      </c>
      <c r="X4211" s="2" t="s">
        <v>125</v>
      </c>
      <c r="Y4211" s="19" t="str">
        <f>VLOOKUP(G4211,'Verweis Kd-Gruppe'!$A$2:$B$8,2,FALSE)</f>
        <v>EXP</v>
      </c>
      <c r="Z4211" s="19" t="str">
        <f>VLOOKUP(J4211,'Verweis Art-Gruppe'!$A$2:$B$15,2,FALSE)</f>
        <v>Geräte</v>
      </c>
      <c r="AA4211" s="19" t="str">
        <f>VLOOKUP(W4211,'Verweis Vertreter'!$A$2:$B$24,2,FALSE)</f>
        <v>Muhsin Yortanli</v>
      </c>
      <c r="AB4211" s="12">
        <f t="shared" si="585"/>
        <v>2</v>
      </c>
      <c r="AC4211" s="12">
        <f t="shared" si="590"/>
        <v>80.665300000000002</v>
      </c>
      <c r="AD4211" s="12">
        <f t="shared" si="591"/>
        <v>89</v>
      </c>
      <c r="AE4211" s="12">
        <f t="shared" si="586"/>
        <v>178</v>
      </c>
      <c r="AF4211" s="12">
        <f t="shared" si="587"/>
        <v>8.3346999999999998</v>
      </c>
      <c r="AG4211" s="12">
        <f t="shared" si="588"/>
        <v>16.670000000000002</v>
      </c>
      <c r="AH4211" s="9">
        <f t="shared" si="592"/>
        <v>9.3651685393258438E-2</v>
      </c>
      <c r="AI4211" s="14">
        <f>VLOOKUP(E4211,'Verweis Faktor'!$A:$B,2,FALSE)</f>
        <v>1</v>
      </c>
      <c r="AJ4211" s="14"/>
      <c r="AK4211" s="14" t="str">
        <f>IF(AL4211="Ja","Versandkosten",VLOOKUP(E4211,'Verweis Belegart'!$A$2:$B$9,2,FALSE))</f>
        <v>Hardware</v>
      </c>
      <c r="AL4211" s="14" t="str">
        <f t="shared" si="593"/>
        <v>Nein</v>
      </c>
      <c r="AM4211" s="14" t="str">
        <f t="shared" si="589"/>
        <v>Positiv</v>
      </c>
    </row>
    <row r="4212" spans="1:39" ht="17.25" customHeight="1" x14ac:dyDescent="0.35">
      <c r="A4212" s="17">
        <v>14572835</v>
      </c>
      <c r="B4212" s="2" t="s">
        <v>2380</v>
      </c>
      <c r="C4212" s="1">
        <v>2025001</v>
      </c>
      <c r="D4212" s="1">
        <v>2001087</v>
      </c>
      <c r="E4212" s="2" t="s">
        <v>34</v>
      </c>
      <c r="F4212" s="2" t="s">
        <v>35</v>
      </c>
      <c r="G4212" s="2" t="s">
        <v>66</v>
      </c>
      <c r="H4212" s="2" t="s">
        <v>1779</v>
      </c>
      <c r="I4212" s="2" t="s">
        <v>1780</v>
      </c>
      <c r="J4212" s="2" t="s">
        <v>103</v>
      </c>
      <c r="K4212" s="2" t="s">
        <v>99</v>
      </c>
      <c r="L4212" s="2" t="s">
        <v>1179</v>
      </c>
      <c r="M4212" s="2" t="s">
        <v>1180</v>
      </c>
      <c r="N4212" s="2" t="s">
        <v>164</v>
      </c>
      <c r="O4212" s="3">
        <v>2</v>
      </c>
      <c r="P4212" s="3">
        <v>272</v>
      </c>
      <c r="Q4212" s="3">
        <v>277</v>
      </c>
      <c r="R4212" s="3">
        <v>554</v>
      </c>
      <c r="S4212" s="3">
        <v>5</v>
      </c>
      <c r="T4212" s="3">
        <v>10</v>
      </c>
      <c r="U4212" s="3">
        <v>1.8</v>
      </c>
      <c r="V4212" s="2" t="s">
        <v>145</v>
      </c>
      <c r="W4212" s="2" t="s">
        <v>146</v>
      </c>
      <c r="X4212" s="2" t="s">
        <v>125</v>
      </c>
      <c r="Y4212" s="19" t="str">
        <f>VLOOKUP(G4212,'Verweis Kd-Gruppe'!$A$2:$B$8,2,FALSE)</f>
        <v>EXP</v>
      </c>
      <c r="Z4212" s="19" t="str">
        <f>VLOOKUP(J4212,'Verweis Art-Gruppe'!$A$2:$B$15,2,FALSE)</f>
        <v>Geräte</v>
      </c>
      <c r="AA4212" s="19" t="str">
        <f>VLOOKUP(W4212,'Verweis Vertreter'!$A$2:$B$24,2,FALSE)</f>
        <v>Muhsin Yortanli</v>
      </c>
      <c r="AB4212" s="12">
        <f t="shared" si="585"/>
        <v>2</v>
      </c>
      <c r="AC4212" s="12">
        <f t="shared" si="590"/>
        <v>272</v>
      </c>
      <c r="AD4212" s="12">
        <f t="shared" si="591"/>
        <v>277</v>
      </c>
      <c r="AE4212" s="12">
        <f t="shared" si="586"/>
        <v>554</v>
      </c>
      <c r="AF4212" s="12">
        <f t="shared" si="587"/>
        <v>5</v>
      </c>
      <c r="AG4212" s="12">
        <f t="shared" si="588"/>
        <v>10</v>
      </c>
      <c r="AH4212" s="9">
        <f t="shared" si="592"/>
        <v>1.8050541516245487E-2</v>
      </c>
      <c r="AI4212" s="14">
        <f>VLOOKUP(E4212,'Verweis Faktor'!$A:$B,2,FALSE)</f>
        <v>1</v>
      </c>
      <c r="AJ4212" s="14"/>
      <c r="AK4212" s="14" t="str">
        <f>IF(AL4212="Ja","Versandkosten",VLOOKUP(E4212,'Verweis Belegart'!$A$2:$B$9,2,FALSE))</f>
        <v>Hardware</v>
      </c>
      <c r="AL4212" s="14" t="str">
        <f t="shared" si="593"/>
        <v>Nein</v>
      </c>
      <c r="AM4212" s="14" t="str">
        <f t="shared" si="589"/>
        <v>Positiv</v>
      </c>
    </row>
    <row r="4213" spans="1:39" ht="17.25" customHeight="1" x14ac:dyDescent="0.35">
      <c r="A4213" s="17">
        <v>14572835</v>
      </c>
      <c r="B4213" s="2" t="s">
        <v>2380</v>
      </c>
      <c r="C4213" s="1">
        <v>2025001</v>
      </c>
      <c r="D4213" s="1">
        <v>2001087</v>
      </c>
      <c r="E4213" s="2" t="s">
        <v>34</v>
      </c>
      <c r="F4213" s="2" t="s">
        <v>35</v>
      </c>
      <c r="G4213" s="2" t="s">
        <v>66</v>
      </c>
      <c r="H4213" s="2" t="s">
        <v>1779</v>
      </c>
      <c r="I4213" s="2" t="s">
        <v>1780</v>
      </c>
      <c r="J4213" s="2" t="s">
        <v>103</v>
      </c>
      <c r="K4213" s="2" t="s">
        <v>103</v>
      </c>
      <c r="L4213" s="2" t="s">
        <v>920</v>
      </c>
      <c r="M4213" s="2" t="s">
        <v>921</v>
      </c>
      <c r="N4213" s="2" t="s">
        <v>922</v>
      </c>
      <c r="O4213" s="3">
        <v>5</v>
      </c>
      <c r="P4213" s="3">
        <v>74.601299999999995</v>
      </c>
      <c r="Q4213" s="3">
        <v>80</v>
      </c>
      <c r="R4213" s="3">
        <v>400</v>
      </c>
      <c r="S4213" s="3">
        <v>5.3986999999999998</v>
      </c>
      <c r="T4213" s="3">
        <v>26.99</v>
      </c>
      <c r="U4213" s="3">
        <v>6.74</v>
      </c>
      <c r="V4213" s="2" t="s">
        <v>145</v>
      </c>
      <c r="W4213" s="2" t="s">
        <v>146</v>
      </c>
      <c r="X4213" s="2" t="s">
        <v>125</v>
      </c>
      <c r="Y4213" s="19" t="str">
        <f>VLOOKUP(G4213,'Verweis Kd-Gruppe'!$A$2:$B$8,2,FALSE)</f>
        <v>EXP</v>
      </c>
      <c r="Z4213" s="19" t="str">
        <f>VLOOKUP(J4213,'Verweis Art-Gruppe'!$A$2:$B$15,2,FALSE)</f>
        <v>Geräte</v>
      </c>
      <c r="AA4213" s="19" t="str">
        <f>VLOOKUP(W4213,'Verweis Vertreter'!$A$2:$B$24,2,FALSE)</f>
        <v>Muhsin Yortanli</v>
      </c>
      <c r="AB4213" s="12">
        <f t="shared" si="585"/>
        <v>5</v>
      </c>
      <c r="AC4213" s="12">
        <f t="shared" si="590"/>
        <v>74.601299999999995</v>
      </c>
      <c r="AD4213" s="12">
        <f t="shared" si="591"/>
        <v>80</v>
      </c>
      <c r="AE4213" s="12">
        <f t="shared" si="586"/>
        <v>400</v>
      </c>
      <c r="AF4213" s="12">
        <f t="shared" si="587"/>
        <v>5.3986999999999998</v>
      </c>
      <c r="AG4213" s="12">
        <f t="shared" si="588"/>
        <v>26.99</v>
      </c>
      <c r="AH4213" s="9">
        <f t="shared" si="592"/>
        <v>6.7474999999999993E-2</v>
      </c>
      <c r="AI4213" s="14">
        <f>VLOOKUP(E4213,'Verweis Faktor'!$A:$B,2,FALSE)</f>
        <v>1</v>
      </c>
      <c r="AJ4213" s="14"/>
      <c r="AK4213" s="14" t="str">
        <f>IF(AL4213="Ja","Versandkosten",VLOOKUP(E4213,'Verweis Belegart'!$A$2:$B$9,2,FALSE))</f>
        <v>Hardware</v>
      </c>
      <c r="AL4213" s="14" t="str">
        <f t="shared" si="593"/>
        <v>Nein</v>
      </c>
      <c r="AM4213" s="14" t="str">
        <f t="shared" si="589"/>
        <v>Positiv</v>
      </c>
    </row>
    <row r="4214" spans="1:39" ht="17.25" customHeight="1" x14ac:dyDescent="0.35">
      <c r="A4214" s="17">
        <v>14572835</v>
      </c>
      <c r="B4214" s="2" t="s">
        <v>2380</v>
      </c>
      <c r="C4214" s="1">
        <v>2025001</v>
      </c>
      <c r="D4214" s="1">
        <v>2001087</v>
      </c>
      <c r="E4214" s="2" t="s">
        <v>34</v>
      </c>
      <c r="F4214" s="2" t="s">
        <v>35</v>
      </c>
      <c r="G4214" s="2" t="s">
        <v>66</v>
      </c>
      <c r="H4214" s="2" t="s">
        <v>1779</v>
      </c>
      <c r="I4214" s="2" t="s">
        <v>1780</v>
      </c>
      <c r="J4214" s="2" t="s">
        <v>103</v>
      </c>
      <c r="K4214" s="2" t="s">
        <v>107</v>
      </c>
      <c r="L4214" s="2" t="s">
        <v>269</v>
      </c>
      <c r="M4214" s="2" t="s">
        <v>270</v>
      </c>
      <c r="N4214" s="2" t="s">
        <v>271</v>
      </c>
      <c r="O4214" s="3">
        <v>7</v>
      </c>
      <c r="P4214" s="3">
        <v>416.53640000000001</v>
      </c>
      <c r="Q4214" s="3">
        <v>426</v>
      </c>
      <c r="R4214" s="3">
        <v>2982</v>
      </c>
      <c r="S4214" s="3">
        <v>9.4635999999999996</v>
      </c>
      <c r="T4214" s="3">
        <v>66.25</v>
      </c>
      <c r="U4214" s="3">
        <v>2.2200000000000002</v>
      </c>
      <c r="V4214" s="2" t="s">
        <v>145</v>
      </c>
      <c r="W4214" s="2" t="s">
        <v>146</v>
      </c>
      <c r="X4214" s="2" t="s">
        <v>125</v>
      </c>
      <c r="Y4214" s="19" t="str">
        <f>VLOOKUP(G4214,'Verweis Kd-Gruppe'!$A$2:$B$8,2,FALSE)</f>
        <v>EXP</v>
      </c>
      <c r="Z4214" s="19" t="str">
        <f>VLOOKUP(J4214,'Verweis Art-Gruppe'!$A$2:$B$15,2,FALSE)</f>
        <v>Geräte</v>
      </c>
      <c r="AA4214" s="19" t="str">
        <f>VLOOKUP(W4214,'Verweis Vertreter'!$A$2:$B$24,2,FALSE)</f>
        <v>Muhsin Yortanli</v>
      </c>
      <c r="AB4214" s="12">
        <f t="shared" si="585"/>
        <v>7</v>
      </c>
      <c r="AC4214" s="12">
        <f t="shared" si="590"/>
        <v>416.53640000000001</v>
      </c>
      <c r="AD4214" s="12">
        <f t="shared" si="591"/>
        <v>426</v>
      </c>
      <c r="AE4214" s="12">
        <f t="shared" si="586"/>
        <v>2982</v>
      </c>
      <c r="AF4214" s="12">
        <f t="shared" si="587"/>
        <v>9.4635999999999996</v>
      </c>
      <c r="AG4214" s="12">
        <f t="shared" si="588"/>
        <v>66.25</v>
      </c>
      <c r="AH4214" s="9">
        <f t="shared" si="592"/>
        <v>2.2216633132126091E-2</v>
      </c>
      <c r="AI4214" s="14">
        <f>VLOOKUP(E4214,'Verweis Faktor'!$A:$B,2,FALSE)</f>
        <v>1</v>
      </c>
      <c r="AJ4214" s="14"/>
      <c r="AK4214" s="14" t="str">
        <f>IF(AL4214="Ja","Versandkosten",VLOOKUP(E4214,'Verweis Belegart'!$A$2:$B$9,2,FALSE))</f>
        <v>Hardware</v>
      </c>
      <c r="AL4214" s="14" t="str">
        <f t="shared" si="593"/>
        <v>Nein</v>
      </c>
      <c r="AM4214" s="14" t="str">
        <f t="shared" si="589"/>
        <v>Positiv</v>
      </c>
    </row>
    <row r="4215" spans="1:39" ht="17.25" customHeight="1" x14ac:dyDescent="0.35">
      <c r="A4215" s="17">
        <v>14572835</v>
      </c>
      <c r="B4215" s="2" t="s">
        <v>2380</v>
      </c>
      <c r="C4215" s="1">
        <v>2025001</v>
      </c>
      <c r="D4215" s="1">
        <v>2001087</v>
      </c>
      <c r="E4215" s="2" t="s">
        <v>34</v>
      </c>
      <c r="F4215" s="2" t="s">
        <v>35</v>
      </c>
      <c r="G4215" s="2" t="s">
        <v>66</v>
      </c>
      <c r="H4215" s="2" t="s">
        <v>1779</v>
      </c>
      <c r="I4215" s="2" t="s">
        <v>1780</v>
      </c>
      <c r="J4215" s="2" t="s">
        <v>103</v>
      </c>
      <c r="K4215" s="2" t="s">
        <v>111</v>
      </c>
      <c r="L4215" s="2" t="s">
        <v>56</v>
      </c>
      <c r="M4215" s="2" t="s">
        <v>57</v>
      </c>
      <c r="N4215" s="2" t="s">
        <v>58</v>
      </c>
      <c r="O4215" s="3">
        <v>7</v>
      </c>
      <c r="P4215" s="3">
        <v>605</v>
      </c>
      <c r="Q4215" s="3">
        <v>627</v>
      </c>
      <c r="R4215" s="3">
        <v>4389</v>
      </c>
      <c r="S4215" s="3">
        <v>22</v>
      </c>
      <c r="T4215" s="3">
        <v>154</v>
      </c>
      <c r="U4215" s="3">
        <v>3.5</v>
      </c>
      <c r="V4215" s="2" t="s">
        <v>145</v>
      </c>
      <c r="W4215" s="2" t="s">
        <v>146</v>
      </c>
      <c r="X4215" s="2" t="s">
        <v>125</v>
      </c>
      <c r="Y4215" s="19" t="str">
        <f>VLOOKUP(G4215,'Verweis Kd-Gruppe'!$A$2:$B$8,2,FALSE)</f>
        <v>EXP</v>
      </c>
      <c r="Z4215" s="19" t="str">
        <f>VLOOKUP(J4215,'Verweis Art-Gruppe'!$A$2:$B$15,2,FALSE)</f>
        <v>Geräte</v>
      </c>
      <c r="AA4215" s="19" t="str">
        <f>VLOOKUP(W4215,'Verweis Vertreter'!$A$2:$B$24,2,FALSE)</f>
        <v>Muhsin Yortanli</v>
      </c>
      <c r="AB4215" s="12">
        <f t="shared" si="585"/>
        <v>7</v>
      </c>
      <c r="AC4215" s="12">
        <f t="shared" si="590"/>
        <v>605</v>
      </c>
      <c r="AD4215" s="12">
        <f t="shared" si="591"/>
        <v>627</v>
      </c>
      <c r="AE4215" s="12">
        <f t="shared" si="586"/>
        <v>4389</v>
      </c>
      <c r="AF4215" s="12">
        <f t="shared" si="587"/>
        <v>22</v>
      </c>
      <c r="AG4215" s="12">
        <f t="shared" si="588"/>
        <v>154</v>
      </c>
      <c r="AH4215" s="9">
        <f t="shared" si="592"/>
        <v>3.5087719298245612E-2</v>
      </c>
      <c r="AI4215" s="14">
        <f>VLOOKUP(E4215,'Verweis Faktor'!$A:$B,2,FALSE)</f>
        <v>1</v>
      </c>
      <c r="AJ4215" s="14"/>
      <c r="AK4215" s="14" t="str">
        <f>IF(AL4215="Ja","Versandkosten",VLOOKUP(E4215,'Verweis Belegart'!$A$2:$B$9,2,FALSE))</f>
        <v>Hardware</v>
      </c>
      <c r="AL4215" s="14" t="str">
        <f t="shared" si="593"/>
        <v>Nein</v>
      </c>
      <c r="AM4215" s="14" t="str">
        <f t="shared" si="589"/>
        <v>Positiv</v>
      </c>
    </row>
    <row r="4216" spans="1:39" ht="17.25" customHeight="1" x14ac:dyDescent="0.35">
      <c r="A4216" s="17">
        <v>14572835</v>
      </c>
      <c r="B4216" s="2" t="s">
        <v>2380</v>
      </c>
      <c r="C4216" s="1">
        <v>2025001</v>
      </c>
      <c r="D4216" s="1">
        <v>2001087</v>
      </c>
      <c r="E4216" s="2" t="s">
        <v>34</v>
      </c>
      <c r="F4216" s="2" t="s">
        <v>35</v>
      </c>
      <c r="G4216" s="2" t="s">
        <v>66</v>
      </c>
      <c r="H4216" s="2" t="s">
        <v>1779</v>
      </c>
      <c r="I4216" s="2" t="s">
        <v>1780</v>
      </c>
      <c r="J4216" s="2" t="s">
        <v>103</v>
      </c>
      <c r="K4216" s="2" t="s">
        <v>115</v>
      </c>
      <c r="L4216" s="2" t="s">
        <v>1150</v>
      </c>
      <c r="M4216" s="2" t="s">
        <v>1151</v>
      </c>
      <c r="N4216" s="2" t="s">
        <v>1152</v>
      </c>
      <c r="O4216" s="3">
        <v>2</v>
      </c>
      <c r="P4216" s="3">
        <v>129.98869999999999</v>
      </c>
      <c r="Q4216" s="3">
        <v>144</v>
      </c>
      <c r="R4216" s="3">
        <v>288</v>
      </c>
      <c r="S4216" s="3">
        <v>14.0113</v>
      </c>
      <c r="T4216" s="3">
        <v>28.02</v>
      </c>
      <c r="U4216" s="3">
        <v>9.73</v>
      </c>
      <c r="V4216" s="2" t="s">
        <v>145</v>
      </c>
      <c r="W4216" s="2" t="s">
        <v>146</v>
      </c>
      <c r="X4216" s="2" t="s">
        <v>125</v>
      </c>
      <c r="Y4216" s="19" t="str">
        <f>VLOOKUP(G4216,'Verweis Kd-Gruppe'!$A$2:$B$8,2,FALSE)</f>
        <v>EXP</v>
      </c>
      <c r="Z4216" s="19" t="str">
        <f>VLOOKUP(J4216,'Verweis Art-Gruppe'!$A$2:$B$15,2,FALSE)</f>
        <v>Geräte</v>
      </c>
      <c r="AA4216" s="19" t="str">
        <f>VLOOKUP(W4216,'Verweis Vertreter'!$A$2:$B$24,2,FALSE)</f>
        <v>Muhsin Yortanli</v>
      </c>
      <c r="AB4216" s="12">
        <f t="shared" si="585"/>
        <v>2</v>
      </c>
      <c r="AC4216" s="12">
        <f t="shared" si="590"/>
        <v>129.98869999999999</v>
      </c>
      <c r="AD4216" s="12">
        <f t="shared" si="591"/>
        <v>144</v>
      </c>
      <c r="AE4216" s="12">
        <f t="shared" si="586"/>
        <v>288</v>
      </c>
      <c r="AF4216" s="12">
        <f t="shared" si="587"/>
        <v>14.0113</v>
      </c>
      <c r="AG4216" s="12">
        <f t="shared" si="588"/>
        <v>28.02</v>
      </c>
      <c r="AH4216" s="9">
        <f t="shared" si="592"/>
        <v>9.7291666666666665E-2</v>
      </c>
      <c r="AI4216" s="14">
        <f>VLOOKUP(E4216,'Verweis Faktor'!$A:$B,2,FALSE)</f>
        <v>1</v>
      </c>
      <c r="AJ4216" s="14"/>
      <c r="AK4216" s="14" t="str">
        <f>IF(AL4216="Ja","Versandkosten",VLOOKUP(E4216,'Verweis Belegart'!$A$2:$B$9,2,FALSE))</f>
        <v>Hardware</v>
      </c>
      <c r="AL4216" s="14" t="str">
        <f t="shared" si="593"/>
        <v>Nein</v>
      </c>
      <c r="AM4216" s="14" t="str">
        <f t="shared" si="589"/>
        <v>Positiv</v>
      </c>
    </row>
    <row r="4217" spans="1:39" ht="17.25" customHeight="1" x14ac:dyDescent="0.35">
      <c r="A4217" s="17">
        <v>14572835</v>
      </c>
      <c r="B4217" s="2" t="s">
        <v>2380</v>
      </c>
      <c r="C4217" s="1">
        <v>2025001</v>
      </c>
      <c r="D4217" s="1">
        <v>2001087</v>
      </c>
      <c r="E4217" s="2" t="s">
        <v>34</v>
      </c>
      <c r="F4217" s="2" t="s">
        <v>35</v>
      </c>
      <c r="G4217" s="2" t="s">
        <v>66</v>
      </c>
      <c r="H4217" s="2" t="s">
        <v>1779</v>
      </c>
      <c r="I4217" s="2" t="s">
        <v>1780</v>
      </c>
      <c r="J4217" s="2" t="s">
        <v>103</v>
      </c>
      <c r="K4217" s="2" t="s">
        <v>289</v>
      </c>
      <c r="L4217" s="2" t="s">
        <v>673</v>
      </c>
      <c r="M4217" s="2" t="s">
        <v>674</v>
      </c>
      <c r="N4217" s="2" t="s">
        <v>48</v>
      </c>
      <c r="O4217" s="3">
        <v>5</v>
      </c>
      <c r="P4217" s="3">
        <v>253.26820000000001</v>
      </c>
      <c r="Q4217" s="3">
        <v>265</v>
      </c>
      <c r="R4217" s="3">
        <v>1325</v>
      </c>
      <c r="S4217" s="3">
        <v>11.7318</v>
      </c>
      <c r="T4217" s="3">
        <v>58.66</v>
      </c>
      <c r="U4217" s="3">
        <v>4.42</v>
      </c>
      <c r="V4217" s="2" t="s">
        <v>145</v>
      </c>
      <c r="W4217" s="2" t="s">
        <v>146</v>
      </c>
      <c r="X4217" s="2" t="s">
        <v>125</v>
      </c>
      <c r="Y4217" s="19" t="str">
        <f>VLOOKUP(G4217,'Verweis Kd-Gruppe'!$A$2:$B$8,2,FALSE)</f>
        <v>EXP</v>
      </c>
      <c r="Z4217" s="19" t="str">
        <f>VLOOKUP(J4217,'Verweis Art-Gruppe'!$A$2:$B$15,2,FALSE)</f>
        <v>Geräte</v>
      </c>
      <c r="AA4217" s="19" t="str">
        <f>VLOOKUP(W4217,'Verweis Vertreter'!$A$2:$B$24,2,FALSE)</f>
        <v>Muhsin Yortanli</v>
      </c>
      <c r="AB4217" s="12">
        <f t="shared" si="585"/>
        <v>5</v>
      </c>
      <c r="AC4217" s="12">
        <f t="shared" si="590"/>
        <v>253.26820000000001</v>
      </c>
      <c r="AD4217" s="12">
        <f t="shared" si="591"/>
        <v>265</v>
      </c>
      <c r="AE4217" s="12">
        <f t="shared" si="586"/>
        <v>1325</v>
      </c>
      <c r="AF4217" s="12">
        <f t="shared" si="587"/>
        <v>11.7318</v>
      </c>
      <c r="AG4217" s="12">
        <f t="shared" si="588"/>
        <v>58.66</v>
      </c>
      <c r="AH4217" s="9">
        <f t="shared" si="592"/>
        <v>4.4271698113207546E-2</v>
      </c>
      <c r="AI4217" s="14">
        <f>VLOOKUP(E4217,'Verweis Faktor'!$A:$B,2,FALSE)</f>
        <v>1</v>
      </c>
      <c r="AJ4217" s="14"/>
      <c r="AK4217" s="14" t="str">
        <f>IF(AL4217="Ja","Versandkosten",VLOOKUP(E4217,'Verweis Belegart'!$A$2:$B$9,2,FALSE))</f>
        <v>Hardware</v>
      </c>
      <c r="AL4217" s="14" t="str">
        <f t="shared" si="593"/>
        <v>Nein</v>
      </c>
      <c r="AM4217" s="14" t="str">
        <f t="shared" si="589"/>
        <v>Positiv</v>
      </c>
    </row>
    <row r="4218" spans="1:39" ht="17.25" customHeight="1" x14ac:dyDescent="0.35">
      <c r="A4218" s="17">
        <v>14572835</v>
      </c>
      <c r="B4218" s="2" t="s">
        <v>2380</v>
      </c>
      <c r="C4218" s="1">
        <v>2025001</v>
      </c>
      <c r="D4218" s="1">
        <v>2001087</v>
      </c>
      <c r="E4218" s="2" t="s">
        <v>34</v>
      </c>
      <c r="F4218" s="2" t="s">
        <v>35</v>
      </c>
      <c r="G4218" s="2" t="s">
        <v>66</v>
      </c>
      <c r="H4218" s="2" t="s">
        <v>1779</v>
      </c>
      <c r="I4218" s="2" t="s">
        <v>1780</v>
      </c>
      <c r="J4218" s="2" t="s">
        <v>103</v>
      </c>
      <c r="K4218" s="2" t="s">
        <v>293</v>
      </c>
      <c r="L4218" s="2" t="s">
        <v>205</v>
      </c>
      <c r="M4218" s="2" t="s">
        <v>206</v>
      </c>
      <c r="N4218" s="2" t="s">
        <v>207</v>
      </c>
      <c r="O4218" s="3">
        <v>4</v>
      </c>
      <c r="P4218" s="3">
        <v>112.0598</v>
      </c>
      <c r="Q4218" s="3">
        <v>127</v>
      </c>
      <c r="R4218" s="3">
        <v>508</v>
      </c>
      <c r="S4218" s="3">
        <v>14.940200000000001</v>
      </c>
      <c r="T4218" s="3">
        <v>59.76</v>
      </c>
      <c r="U4218" s="3">
        <v>11.76</v>
      </c>
      <c r="V4218" s="2" t="s">
        <v>145</v>
      </c>
      <c r="W4218" s="2" t="s">
        <v>146</v>
      </c>
      <c r="X4218" s="2" t="s">
        <v>125</v>
      </c>
      <c r="Y4218" s="19" t="str">
        <f>VLOOKUP(G4218,'Verweis Kd-Gruppe'!$A$2:$B$8,2,FALSE)</f>
        <v>EXP</v>
      </c>
      <c r="Z4218" s="19" t="str">
        <f>VLOOKUP(J4218,'Verweis Art-Gruppe'!$A$2:$B$15,2,FALSE)</f>
        <v>Geräte</v>
      </c>
      <c r="AA4218" s="19" t="str">
        <f>VLOOKUP(W4218,'Verweis Vertreter'!$A$2:$B$24,2,FALSE)</f>
        <v>Muhsin Yortanli</v>
      </c>
      <c r="AB4218" s="12">
        <f t="shared" si="585"/>
        <v>4</v>
      </c>
      <c r="AC4218" s="12">
        <f t="shared" si="590"/>
        <v>112.0598</v>
      </c>
      <c r="AD4218" s="12">
        <f t="shared" si="591"/>
        <v>127</v>
      </c>
      <c r="AE4218" s="12">
        <f t="shared" si="586"/>
        <v>508</v>
      </c>
      <c r="AF4218" s="12">
        <f t="shared" si="587"/>
        <v>14.940200000000001</v>
      </c>
      <c r="AG4218" s="12">
        <f t="shared" si="588"/>
        <v>59.76</v>
      </c>
      <c r="AH4218" s="9">
        <f t="shared" si="592"/>
        <v>0.11763779527559055</v>
      </c>
      <c r="AI4218" s="14">
        <f>VLOOKUP(E4218,'Verweis Faktor'!$A:$B,2,FALSE)</f>
        <v>1</v>
      </c>
      <c r="AJ4218" s="14"/>
      <c r="AK4218" s="14" t="str">
        <f>IF(AL4218="Ja","Versandkosten",VLOOKUP(E4218,'Verweis Belegart'!$A$2:$B$9,2,FALSE))</f>
        <v>Hardware</v>
      </c>
      <c r="AL4218" s="14" t="str">
        <f t="shared" si="593"/>
        <v>Nein</v>
      </c>
      <c r="AM4218" s="14" t="str">
        <f t="shared" si="589"/>
        <v>Positiv</v>
      </c>
    </row>
    <row r="4219" spans="1:39" ht="17.25" customHeight="1" x14ac:dyDescent="0.35">
      <c r="A4219" s="17">
        <v>14572835</v>
      </c>
      <c r="B4219" s="2" t="s">
        <v>2380</v>
      </c>
      <c r="C4219" s="1">
        <v>2025001</v>
      </c>
      <c r="D4219" s="1">
        <v>2001087</v>
      </c>
      <c r="E4219" s="2" t="s">
        <v>34</v>
      </c>
      <c r="F4219" s="2" t="s">
        <v>35</v>
      </c>
      <c r="G4219" s="2" t="s">
        <v>66</v>
      </c>
      <c r="H4219" s="2" t="s">
        <v>1779</v>
      </c>
      <c r="I4219" s="2" t="s">
        <v>1780</v>
      </c>
      <c r="J4219" s="2" t="s">
        <v>103</v>
      </c>
      <c r="K4219" s="2" t="s">
        <v>296</v>
      </c>
      <c r="L4219" s="2" t="s">
        <v>205</v>
      </c>
      <c r="M4219" s="2" t="s">
        <v>206</v>
      </c>
      <c r="N4219" s="2" t="s">
        <v>207</v>
      </c>
      <c r="O4219" s="3">
        <v>1</v>
      </c>
      <c r="P4219" s="3">
        <v>112.0598</v>
      </c>
      <c r="Q4219" s="3">
        <v>129</v>
      </c>
      <c r="R4219" s="3">
        <v>129</v>
      </c>
      <c r="S4219" s="3">
        <v>16.940200000000001</v>
      </c>
      <c r="T4219" s="3">
        <v>16.940000000000001</v>
      </c>
      <c r="U4219" s="3">
        <v>13.13</v>
      </c>
      <c r="V4219" s="2" t="s">
        <v>145</v>
      </c>
      <c r="W4219" s="2" t="s">
        <v>146</v>
      </c>
      <c r="X4219" s="2" t="s">
        <v>125</v>
      </c>
      <c r="Y4219" s="19" t="str">
        <f>VLOOKUP(G4219,'Verweis Kd-Gruppe'!$A$2:$B$8,2,FALSE)</f>
        <v>EXP</v>
      </c>
      <c r="Z4219" s="19" t="str">
        <f>VLOOKUP(J4219,'Verweis Art-Gruppe'!$A$2:$B$15,2,FALSE)</f>
        <v>Geräte</v>
      </c>
      <c r="AA4219" s="19" t="str">
        <f>VLOOKUP(W4219,'Verweis Vertreter'!$A$2:$B$24,2,FALSE)</f>
        <v>Muhsin Yortanli</v>
      </c>
      <c r="AB4219" s="12">
        <f t="shared" si="585"/>
        <v>1</v>
      </c>
      <c r="AC4219" s="12">
        <f t="shared" si="590"/>
        <v>112.0598</v>
      </c>
      <c r="AD4219" s="12">
        <f t="shared" si="591"/>
        <v>129</v>
      </c>
      <c r="AE4219" s="12">
        <f t="shared" si="586"/>
        <v>129</v>
      </c>
      <c r="AF4219" s="12">
        <f t="shared" si="587"/>
        <v>16.940200000000001</v>
      </c>
      <c r="AG4219" s="12">
        <f t="shared" si="588"/>
        <v>16.940000000000001</v>
      </c>
      <c r="AH4219" s="9">
        <f t="shared" si="592"/>
        <v>0.13131782945736434</v>
      </c>
      <c r="AI4219" s="14">
        <f>VLOOKUP(E4219,'Verweis Faktor'!$A:$B,2,FALSE)</f>
        <v>1</v>
      </c>
      <c r="AJ4219" s="14"/>
      <c r="AK4219" s="14" t="str">
        <f>IF(AL4219="Ja","Versandkosten",VLOOKUP(E4219,'Verweis Belegart'!$A$2:$B$9,2,FALSE))</f>
        <v>Hardware</v>
      </c>
      <c r="AL4219" s="14" t="str">
        <f t="shared" si="593"/>
        <v>Nein</v>
      </c>
      <c r="AM4219" s="14" t="str">
        <f t="shared" si="589"/>
        <v>Positiv</v>
      </c>
    </row>
    <row r="4220" spans="1:39" ht="17.25" customHeight="1" x14ac:dyDescent="0.35">
      <c r="A4220" s="17">
        <v>14572835</v>
      </c>
      <c r="B4220" s="2" t="s">
        <v>2380</v>
      </c>
      <c r="C4220" s="1">
        <v>2025001</v>
      </c>
      <c r="D4220" s="1">
        <v>2001087</v>
      </c>
      <c r="E4220" s="2" t="s">
        <v>34</v>
      </c>
      <c r="F4220" s="2" t="s">
        <v>35</v>
      </c>
      <c r="G4220" s="2" t="s">
        <v>66</v>
      </c>
      <c r="H4220" s="2" t="s">
        <v>1779</v>
      </c>
      <c r="I4220" s="2" t="s">
        <v>1780</v>
      </c>
      <c r="J4220" s="2" t="s">
        <v>103</v>
      </c>
      <c r="K4220" s="2" t="s">
        <v>299</v>
      </c>
      <c r="L4220" s="2" t="s">
        <v>1900</v>
      </c>
      <c r="M4220" s="2" t="s">
        <v>1901</v>
      </c>
      <c r="N4220" s="2" t="s">
        <v>1047</v>
      </c>
      <c r="O4220" s="3">
        <v>1</v>
      </c>
      <c r="P4220" s="3">
        <v>105.4256</v>
      </c>
      <c r="Q4220" s="3">
        <v>107</v>
      </c>
      <c r="R4220" s="3">
        <v>107</v>
      </c>
      <c r="S4220" s="3">
        <v>1.5744</v>
      </c>
      <c r="T4220" s="3">
        <v>1.57</v>
      </c>
      <c r="U4220" s="3">
        <v>1.47</v>
      </c>
      <c r="V4220" s="2" t="s">
        <v>145</v>
      </c>
      <c r="W4220" s="2" t="s">
        <v>146</v>
      </c>
      <c r="X4220" s="2" t="s">
        <v>125</v>
      </c>
      <c r="Y4220" s="19" t="str">
        <f>VLOOKUP(G4220,'Verweis Kd-Gruppe'!$A$2:$B$8,2,FALSE)</f>
        <v>EXP</v>
      </c>
      <c r="Z4220" s="19" t="str">
        <f>VLOOKUP(J4220,'Verweis Art-Gruppe'!$A$2:$B$15,2,FALSE)</f>
        <v>Geräte</v>
      </c>
      <c r="AA4220" s="19" t="str">
        <f>VLOOKUP(W4220,'Verweis Vertreter'!$A$2:$B$24,2,FALSE)</f>
        <v>Muhsin Yortanli</v>
      </c>
      <c r="AB4220" s="12">
        <f t="shared" si="585"/>
        <v>1</v>
      </c>
      <c r="AC4220" s="12">
        <f t="shared" si="590"/>
        <v>105.4256</v>
      </c>
      <c r="AD4220" s="12">
        <f t="shared" si="591"/>
        <v>107</v>
      </c>
      <c r="AE4220" s="12">
        <f t="shared" si="586"/>
        <v>107</v>
      </c>
      <c r="AF4220" s="12">
        <f t="shared" si="587"/>
        <v>1.5744</v>
      </c>
      <c r="AG4220" s="12">
        <f t="shared" si="588"/>
        <v>1.57</v>
      </c>
      <c r="AH4220" s="9">
        <f t="shared" si="592"/>
        <v>1.4672897196261683E-2</v>
      </c>
      <c r="AI4220" s="14">
        <f>VLOOKUP(E4220,'Verweis Faktor'!$A:$B,2,FALSE)</f>
        <v>1</v>
      </c>
      <c r="AJ4220" s="14"/>
      <c r="AK4220" s="14" t="str">
        <f>IF(AL4220="Ja","Versandkosten",VLOOKUP(E4220,'Verweis Belegart'!$A$2:$B$9,2,FALSE))</f>
        <v>Hardware</v>
      </c>
      <c r="AL4220" s="14" t="str">
        <f t="shared" si="593"/>
        <v>Nein</v>
      </c>
      <c r="AM4220" s="14" t="str">
        <f t="shared" si="589"/>
        <v>Positiv</v>
      </c>
    </row>
    <row r="4221" spans="1:39" ht="17.25" customHeight="1" x14ac:dyDescent="0.35">
      <c r="A4221" s="17">
        <v>14572835</v>
      </c>
      <c r="B4221" s="2" t="s">
        <v>2380</v>
      </c>
      <c r="C4221" s="1">
        <v>2025001</v>
      </c>
      <c r="D4221" s="1">
        <v>2001087</v>
      </c>
      <c r="E4221" s="2" t="s">
        <v>34</v>
      </c>
      <c r="F4221" s="2" t="s">
        <v>35</v>
      </c>
      <c r="G4221" s="2" t="s">
        <v>66</v>
      </c>
      <c r="H4221" s="2" t="s">
        <v>1779</v>
      </c>
      <c r="I4221" s="2" t="s">
        <v>1780</v>
      </c>
      <c r="J4221" s="2" t="s">
        <v>103</v>
      </c>
      <c r="K4221" s="2" t="s">
        <v>300</v>
      </c>
      <c r="L4221" s="2" t="s">
        <v>937</v>
      </c>
      <c r="M4221" s="2" t="s">
        <v>938</v>
      </c>
      <c r="N4221" s="2" t="s">
        <v>655</v>
      </c>
      <c r="O4221" s="3">
        <v>1</v>
      </c>
      <c r="P4221" s="3">
        <v>246.00569999999999</v>
      </c>
      <c r="Q4221" s="3">
        <v>267</v>
      </c>
      <c r="R4221" s="3">
        <v>267</v>
      </c>
      <c r="S4221" s="3">
        <v>20.994299999999999</v>
      </c>
      <c r="T4221" s="3">
        <v>20.99</v>
      </c>
      <c r="U4221" s="3">
        <v>7.86</v>
      </c>
      <c r="V4221" s="2" t="s">
        <v>145</v>
      </c>
      <c r="W4221" s="2" t="s">
        <v>146</v>
      </c>
      <c r="X4221" s="2" t="s">
        <v>125</v>
      </c>
      <c r="Y4221" s="19" t="str">
        <f>VLOOKUP(G4221,'Verweis Kd-Gruppe'!$A$2:$B$8,2,FALSE)</f>
        <v>EXP</v>
      </c>
      <c r="Z4221" s="19" t="str">
        <f>VLOOKUP(J4221,'Verweis Art-Gruppe'!$A$2:$B$15,2,FALSE)</f>
        <v>Geräte</v>
      </c>
      <c r="AA4221" s="19" t="str">
        <f>VLOOKUP(W4221,'Verweis Vertreter'!$A$2:$B$24,2,FALSE)</f>
        <v>Muhsin Yortanli</v>
      </c>
      <c r="AB4221" s="12">
        <f t="shared" si="585"/>
        <v>1</v>
      </c>
      <c r="AC4221" s="12">
        <f t="shared" si="590"/>
        <v>246.00569999999999</v>
      </c>
      <c r="AD4221" s="12">
        <f t="shared" si="591"/>
        <v>267</v>
      </c>
      <c r="AE4221" s="12">
        <f t="shared" si="586"/>
        <v>267</v>
      </c>
      <c r="AF4221" s="12">
        <f t="shared" si="587"/>
        <v>20.994299999999999</v>
      </c>
      <c r="AG4221" s="12">
        <f t="shared" si="588"/>
        <v>20.99</v>
      </c>
      <c r="AH4221" s="9">
        <f t="shared" si="592"/>
        <v>7.8614232209737817E-2</v>
      </c>
      <c r="AI4221" s="14">
        <f>VLOOKUP(E4221,'Verweis Faktor'!$A:$B,2,FALSE)</f>
        <v>1</v>
      </c>
      <c r="AJ4221" s="14"/>
      <c r="AK4221" s="14" t="str">
        <f>IF(AL4221="Ja","Versandkosten",VLOOKUP(E4221,'Verweis Belegart'!$A$2:$B$9,2,FALSE))</f>
        <v>Hardware</v>
      </c>
      <c r="AL4221" s="14" t="str">
        <f t="shared" si="593"/>
        <v>Nein</v>
      </c>
      <c r="AM4221" s="14" t="str">
        <f t="shared" si="589"/>
        <v>Positiv</v>
      </c>
    </row>
    <row r="4222" spans="1:39" ht="17.25" customHeight="1" x14ac:dyDescent="0.35">
      <c r="A4222" s="17">
        <v>14572835</v>
      </c>
      <c r="B4222" s="2" t="s">
        <v>2380</v>
      </c>
      <c r="C4222" s="1">
        <v>2025001</v>
      </c>
      <c r="D4222" s="1">
        <v>2001087</v>
      </c>
      <c r="E4222" s="2" t="s">
        <v>34</v>
      </c>
      <c r="F4222" s="2" t="s">
        <v>35</v>
      </c>
      <c r="G4222" s="2" t="s">
        <v>66</v>
      </c>
      <c r="H4222" s="2" t="s">
        <v>1779</v>
      </c>
      <c r="I4222" s="2" t="s">
        <v>1780</v>
      </c>
      <c r="J4222" s="2" t="s">
        <v>103</v>
      </c>
      <c r="K4222" s="2" t="s">
        <v>301</v>
      </c>
      <c r="L4222" s="2" t="s">
        <v>1094</v>
      </c>
      <c r="M4222" s="2" t="s">
        <v>1095</v>
      </c>
      <c r="N4222" s="2" t="s">
        <v>1096</v>
      </c>
      <c r="O4222" s="3">
        <v>1</v>
      </c>
      <c r="P4222" s="3">
        <v>300.59789999999998</v>
      </c>
      <c r="Q4222" s="3">
        <v>315</v>
      </c>
      <c r="R4222" s="3">
        <v>315</v>
      </c>
      <c r="S4222" s="3">
        <v>14.402100000000001</v>
      </c>
      <c r="T4222" s="3">
        <v>14.4</v>
      </c>
      <c r="U4222" s="3">
        <v>4.57</v>
      </c>
      <c r="V4222" s="2" t="s">
        <v>145</v>
      </c>
      <c r="W4222" s="2" t="s">
        <v>146</v>
      </c>
      <c r="X4222" s="2" t="s">
        <v>125</v>
      </c>
      <c r="Y4222" s="19" t="str">
        <f>VLOOKUP(G4222,'Verweis Kd-Gruppe'!$A$2:$B$8,2,FALSE)</f>
        <v>EXP</v>
      </c>
      <c r="Z4222" s="19" t="str">
        <f>VLOOKUP(J4222,'Verweis Art-Gruppe'!$A$2:$B$15,2,FALSE)</f>
        <v>Geräte</v>
      </c>
      <c r="AA4222" s="19" t="str">
        <f>VLOOKUP(W4222,'Verweis Vertreter'!$A$2:$B$24,2,FALSE)</f>
        <v>Muhsin Yortanli</v>
      </c>
      <c r="AB4222" s="12">
        <f t="shared" si="585"/>
        <v>1</v>
      </c>
      <c r="AC4222" s="12">
        <f t="shared" si="590"/>
        <v>300.59789999999998</v>
      </c>
      <c r="AD4222" s="12">
        <f t="shared" si="591"/>
        <v>315</v>
      </c>
      <c r="AE4222" s="12">
        <f t="shared" si="586"/>
        <v>315</v>
      </c>
      <c r="AF4222" s="12">
        <f t="shared" si="587"/>
        <v>14.402100000000001</v>
      </c>
      <c r="AG4222" s="12">
        <f t="shared" si="588"/>
        <v>14.4</v>
      </c>
      <c r="AH4222" s="9">
        <f t="shared" si="592"/>
        <v>4.5714285714285714E-2</v>
      </c>
      <c r="AI4222" s="14">
        <f>VLOOKUP(E4222,'Verweis Faktor'!$A:$B,2,FALSE)</f>
        <v>1</v>
      </c>
      <c r="AJ4222" s="14"/>
      <c r="AK4222" s="14" t="str">
        <f>IF(AL4222="Ja","Versandkosten",VLOOKUP(E4222,'Verweis Belegart'!$A$2:$B$9,2,FALSE))</f>
        <v>Hardware</v>
      </c>
      <c r="AL4222" s="14" t="str">
        <f t="shared" si="593"/>
        <v>Nein</v>
      </c>
      <c r="AM4222" s="14" t="str">
        <f t="shared" si="589"/>
        <v>Positiv</v>
      </c>
    </row>
    <row r="4223" spans="1:39" ht="17.25" customHeight="1" x14ac:dyDescent="0.35">
      <c r="A4223" s="17">
        <v>14572835</v>
      </c>
      <c r="B4223" s="2" t="s">
        <v>2380</v>
      </c>
      <c r="C4223" s="1">
        <v>2025001</v>
      </c>
      <c r="D4223" s="1">
        <v>2001087</v>
      </c>
      <c r="E4223" s="2" t="s">
        <v>34</v>
      </c>
      <c r="F4223" s="2" t="s">
        <v>35</v>
      </c>
      <c r="G4223" s="2" t="s">
        <v>66</v>
      </c>
      <c r="H4223" s="2" t="s">
        <v>1779</v>
      </c>
      <c r="I4223" s="2" t="s">
        <v>1780</v>
      </c>
      <c r="J4223" s="2" t="s">
        <v>103</v>
      </c>
      <c r="K4223" s="2" t="s">
        <v>304</v>
      </c>
      <c r="L4223" s="2" t="s">
        <v>458</v>
      </c>
      <c r="M4223" s="2" t="s">
        <v>459</v>
      </c>
      <c r="N4223" s="2" t="s">
        <v>41</v>
      </c>
      <c r="O4223" s="3">
        <v>1</v>
      </c>
      <c r="P4223" s="3">
        <v>228.69569999999999</v>
      </c>
      <c r="Q4223" s="3">
        <v>239</v>
      </c>
      <c r="R4223" s="3">
        <v>239</v>
      </c>
      <c r="S4223" s="3">
        <v>10.3043</v>
      </c>
      <c r="T4223" s="3">
        <v>10.3</v>
      </c>
      <c r="U4223" s="3">
        <v>4.3099999999999996</v>
      </c>
      <c r="V4223" s="2" t="s">
        <v>145</v>
      </c>
      <c r="W4223" s="2" t="s">
        <v>146</v>
      </c>
      <c r="X4223" s="2" t="s">
        <v>125</v>
      </c>
      <c r="Y4223" s="19" t="str">
        <f>VLOOKUP(G4223,'Verweis Kd-Gruppe'!$A$2:$B$8,2,FALSE)</f>
        <v>EXP</v>
      </c>
      <c r="Z4223" s="19" t="str">
        <f>VLOOKUP(J4223,'Verweis Art-Gruppe'!$A$2:$B$15,2,FALSE)</f>
        <v>Geräte</v>
      </c>
      <c r="AA4223" s="19" t="str">
        <f>VLOOKUP(W4223,'Verweis Vertreter'!$A$2:$B$24,2,FALSE)</f>
        <v>Muhsin Yortanli</v>
      </c>
      <c r="AB4223" s="12">
        <f t="shared" si="585"/>
        <v>1</v>
      </c>
      <c r="AC4223" s="12">
        <f t="shared" si="590"/>
        <v>228.69569999999999</v>
      </c>
      <c r="AD4223" s="12">
        <f t="shared" si="591"/>
        <v>239</v>
      </c>
      <c r="AE4223" s="12">
        <f t="shared" si="586"/>
        <v>239</v>
      </c>
      <c r="AF4223" s="12">
        <f t="shared" si="587"/>
        <v>10.3043</v>
      </c>
      <c r="AG4223" s="12">
        <f t="shared" si="588"/>
        <v>10.3</v>
      </c>
      <c r="AH4223" s="9">
        <f t="shared" si="592"/>
        <v>4.3096234309623435E-2</v>
      </c>
      <c r="AI4223" s="14">
        <f>VLOOKUP(E4223,'Verweis Faktor'!$A:$B,2,FALSE)</f>
        <v>1</v>
      </c>
      <c r="AJ4223" s="14"/>
      <c r="AK4223" s="14" t="str">
        <f>IF(AL4223="Ja","Versandkosten",VLOOKUP(E4223,'Verweis Belegart'!$A$2:$B$9,2,FALSE))</f>
        <v>Hardware</v>
      </c>
      <c r="AL4223" s="14" t="str">
        <f t="shared" si="593"/>
        <v>Nein</v>
      </c>
      <c r="AM4223" s="14" t="str">
        <f t="shared" si="589"/>
        <v>Positiv</v>
      </c>
    </row>
    <row r="4224" spans="1:39" ht="17.25" customHeight="1" x14ac:dyDescent="0.35">
      <c r="A4224" s="17">
        <v>14572835</v>
      </c>
      <c r="B4224" s="2" t="s">
        <v>2380</v>
      </c>
      <c r="C4224" s="1">
        <v>2025001</v>
      </c>
      <c r="D4224" s="1">
        <v>2001087</v>
      </c>
      <c r="E4224" s="2" t="s">
        <v>34</v>
      </c>
      <c r="F4224" s="2" t="s">
        <v>35</v>
      </c>
      <c r="G4224" s="2" t="s">
        <v>66</v>
      </c>
      <c r="H4224" s="2" t="s">
        <v>1779</v>
      </c>
      <c r="I4224" s="2" t="s">
        <v>1780</v>
      </c>
      <c r="J4224" s="2" t="s">
        <v>103</v>
      </c>
      <c r="K4224" s="2" t="s">
        <v>307</v>
      </c>
      <c r="L4224" s="2" t="s">
        <v>653</v>
      </c>
      <c r="M4224" s="2" t="s">
        <v>654</v>
      </c>
      <c r="N4224" s="2" t="s">
        <v>655</v>
      </c>
      <c r="O4224" s="3">
        <v>6</v>
      </c>
      <c r="P4224" s="3">
        <v>246</v>
      </c>
      <c r="Q4224" s="3">
        <v>260</v>
      </c>
      <c r="R4224" s="3">
        <v>1560</v>
      </c>
      <c r="S4224" s="3">
        <v>14</v>
      </c>
      <c r="T4224" s="3">
        <v>84</v>
      </c>
      <c r="U4224" s="3">
        <v>5.38</v>
      </c>
      <c r="V4224" s="2" t="s">
        <v>145</v>
      </c>
      <c r="W4224" s="2" t="s">
        <v>146</v>
      </c>
      <c r="X4224" s="2" t="s">
        <v>125</v>
      </c>
      <c r="Y4224" s="19" t="str">
        <f>VLOOKUP(G4224,'Verweis Kd-Gruppe'!$A$2:$B$8,2,FALSE)</f>
        <v>EXP</v>
      </c>
      <c r="Z4224" s="19" t="str">
        <f>VLOOKUP(J4224,'Verweis Art-Gruppe'!$A$2:$B$15,2,FALSE)</f>
        <v>Geräte</v>
      </c>
      <c r="AA4224" s="19" t="str">
        <f>VLOOKUP(W4224,'Verweis Vertreter'!$A$2:$B$24,2,FALSE)</f>
        <v>Muhsin Yortanli</v>
      </c>
      <c r="AB4224" s="12">
        <f t="shared" si="585"/>
        <v>6</v>
      </c>
      <c r="AC4224" s="12">
        <f t="shared" si="590"/>
        <v>246</v>
      </c>
      <c r="AD4224" s="12">
        <f t="shared" si="591"/>
        <v>260</v>
      </c>
      <c r="AE4224" s="12">
        <f t="shared" si="586"/>
        <v>1560</v>
      </c>
      <c r="AF4224" s="12">
        <f t="shared" si="587"/>
        <v>14</v>
      </c>
      <c r="AG4224" s="12">
        <f t="shared" si="588"/>
        <v>84</v>
      </c>
      <c r="AH4224" s="9">
        <f t="shared" si="592"/>
        <v>5.3846153846153849E-2</v>
      </c>
      <c r="AI4224" s="14">
        <f>VLOOKUP(E4224,'Verweis Faktor'!$A:$B,2,FALSE)</f>
        <v>1</v>
      </c>
      <c r="AJ4224" s="14"/>
      <c r="AK4224" s="14" t="str">
        <f>IF(AL4224="Ja","Versandkosten",VLOOKUP(E4224,'Verweis Belegart'!$A$2:$B$9,2,FALSE))</f>
        <v>Hardware</v>
      </c>
      <c r="AL4224" s="14" t="str">
        <f t="shared" si="593"/>
        <v>Nein</v>
      </c>
      <c r="AM4224" s="14" t="str">
        <f t="shared" si="589"/>
        <v>Positiv</v>
      </c>
    </row>
    <row r="4225" spans="1:39" ht="17.25" customHeight="1" x14ac:dyDescent="0.35">
      <c r="A4225" s="17">
        <v>14572835</v>
      </c>
      <c r="B4225" s="2" t="s">
        <v>2380</v>
      </c>
      <c r="C4225" s="1">
        <v>2025001</v>
      </c>
      <c r="D4225" s="1">
        <v>2001087</v>
      </c>
      <c r="E4225" s="2" t="s">
        <v>34</v>
      </c>
      <c r="F4225" s="2" t="s">
        <v>35</v>
      </c>
      <c r="G4225" s="2" t="s">
        <v>66</v>
      </c>
      <c r="H4225" s="2" t="s">
        <v>1779</v>
      </c>
      <c r="I4225" s="2" t="s">
        <v>1780</v>
      </c>
      <c r="J4225" s="2" t="s">
        <v>103</v>
      </c>
      <c r="K4225" s="2" t="s">
        <v>311</v>
      </c>
      <c r="L4225" s="2" t="s">
        <v>60</v>
      </c>
      <c r="M4225" s="2" t="s">
        <v>61</v>
      </c>
      <c r="N4225" s="2" t="s">
        <v>62</v>
      </c>
      <c r="O4225" s="3">
        <v>1</v>
      </c>
      <c r="P4225" s="3">
        <v>149</v>
      </c>
      <c r="Q4225" s="3">
        <v>159</v>
      </c>
      <c r="R4225" s="3">
        <v>159</v>
      </c>
      <c r="S4225" s="3">
        <v>10</v>
      </c>
      <c r="T4225" s="3">
        <v>10</v>
      </c>
      <c r="U4225" s="3">
        <v>6.28</v>
      </c>
      <c r="V4225" s="2" t="s">
        <v>145</v>
      </c>
      <c r="W4225" s="2" t="s">
        <v>146</v>
      </c>
      <c r="X4225" s="2" t="s">
        <v>125</v>
      </c>
      <c r="Y4225" s="19" t="str">
        <f>VLOOKUP(G4225,'Verweis Kd-Gruppe'!$A$2:$B$8,2,FALSE)</f>
        <v>EXP</v>
      </c>
      <c r="Z4225" s="19" t="str">
        <f>VLOOKUP(J4225,'Verweis Art-Gruppe'!$A$2:$B$15,2,FALSE)</f>
        <v>Geräte</v>
      </c>
      <c r="AA4225" s="19" t="str">
        <f>VLOOKUP(W4225,'Verweis Vertreter'!$A$2:$B$24,2,FALSE)</f>
        <v>Muhsin Yortanli</v>
      </c>
      <c r="AB4225" s="12">
        <f t="shared" si="585"/>
        <v>1</v>
      </c>
      <c r="AC4225" s="12">
        <f t="shared" si="590"/>
        <v>149</v>
      </c>
      <c r="AD4225" s="12">
        <f t="shared" si="591"/>
        <v>159</v>
      </c>
      <c r="AE4225" s="12">
        <f t="shared" si="586"/>
        <v>159</v>
      </c>
      <c r="AF4225" s="12">
        <f t="shared" si="587"/>
        <v>10</v>
      </c>
      <c r="AG4225" s="12">
        <f t="shared" si="588"/>
        <v>10</v>
      </c>
      <c r="AH4225" s="9">
        <f t="shared" si="592"/>
        <v>6.2893081761006289E-2</v>
      </c>
      <c r="AI4225" s="14">
        <f>VLOOKUP(E4225,'Verweis Faktor'!$A:$B,2,FALSE)</f>
        <v>1</v>
      </c>
      <c r="AJ4225" s="14"/>
      <c r="AK4225" s="14" t="str">
        <f>IF(AL4225="Ja","Versandkosten",VLOOKUP(E4225,'Verweis Belegart'!$A$2:$B$9,2,FALSE))</f>
        <v>Hardware</v>
      </c>
      <c r="AL4225" s="14" t="str">
        <f t="shared" si="593"/>
        <v>Nein</v>
      </c>
      <c r="AM4225" s="14" t="str">
        <f t="shared" si="589"/>
        <v>Positiv</v>
      </c>
    </row>
    <row r="4226" spans="1:39" ht="17.25" customHeight="1" x14ac:dyDescent="0.35">
      <c r="A4226" s="17">
        <v>14572835</v>
      </c>
      <c r="B4226" s="2" t="s">
        <v>2380</v>
      </c>
      <c r="C4226" s="1">
        <v>2025001</v>
      </c>
      <c r="D4226" s="1">
        <v>2001087</v>
      </c>
      <c r="E4226" s="2" t="s">
        <v>34</v>
      </c>
      <c r="F4226" s="2" t="s">
        <v>35</v>
      </c>
      <c r="G4226" s="2" t="s">
        <v>66</v>
      </c>
      <c r="H4226" s="2" t="s">
        <v>1779</v>
      </c>
      <c r="I4226" s="2" t="s">
        <v>1780</v>
      </c>
      <c r="J4226" s="2" t="s">
        <v>103</v>
      </c>
      <c r="K4226" s="2" t="s">
        <v>478</v>
      </c>
      <c r="L4226" s="2" t="s">
        <v>1029</v>
      </c>
      <c r="M4226" s="2" t="s">
        <v>1030</v>
      </c>
      <c r="N4226" s="2" t="s">
        <v>310</v>
      </c>
      <c r="O4226" s="3">
        <v>1</v>
      </c>
      <c r="P4226" s="3">
        <v>484.77780000000001</v>
      </c>
      <c r="Q4226" s="3">
        <v>495</v>
      </c>
      <c r="R4226" s="3">
        <v>495</v>
      </c>
      <c r="S4226" s="3">
        <v>10.222200000000001</v>
      </c>
      <c r="T4226" s="3">
        <v>10.220000000000001</v>
      </c>
      <c r="U4226" s="3">
        <v>2.06</v>
      </c>
      <c r="V4226" s="2" t="s">
        <v>145</v>
      </c>
      <c r="W4226" s="2" t="s">
        <v>146</v>
      </c>
      <c r="X4226" s="2" t="s">
        <v>125</v>
      </c>
      <c r="Y4226" s="19" t="str">
        <f>VLOOKUP(G4226,'Verweis Kd-Gruppe'!$A$2:$B$8,2,FALSE)</f>
        <v>EXP</v>
      </c>
      <c r="Z4226" s="19" t="str">
        <f>VLOOKUP(J4226,'Verweis Art-Gruppe'!$A$2:$B$15,2,FALSE)</f>
        <v>Geräte</v>
      </c>
      <c r="AA4226" s="19" t="str">
        <f>VLOOKUP(W4226,'Verweis Vertreter'!$A$2:$B$24,2,FALSE)</f>
        <v>Muhsin Yortanli</v>
      </c>
      <c r="AB4226" s="12">
        <f t="shared" si="585"/>
        <v>1</v>
      </c>
      <c r="AC4226" s="12">
        <f t="shared" si="590"/>
        <v>484.77780000000001</v>
      </c>
      <c r="AD4226" s="12">
        <f t="shared" si="591"/>
        <v>495</v>
      </c>
      <c r="AE4226" s="12">
        <f t="shared" si="586"/>
        <v>495</v>
      </c>
      <c r="AF4226" s="12">
        <f t="shared" si="587"/>
        <v>10.222200000000001</v>
      </c>
      <c r="AG4226" s="12">
        <f t="shared" si="588"/>
        <v>10.220000000000001</v>
      </c>
      <c r="AH4226" s="9">
        <f t="shared" si="592"/>
        <v>2.0646464646464649E-2</v>
      </c>
      <c r="AI4226" s="14">
        <f>VLOOKUP(E4226,'Verweis Faktor'!$A:$B,2,FALSE)</f>
        <v>1</v>
      </c>
      <c r="AJ4226" s="14"/>
      <c r="AK4226" s="14" t="str">
        <f>IF(AL4226="Ja","Versandkosten",VLOOKUP(E4226,'Verweis Belegart'!$A$2:$B$9,2,FALSE))</f>
        <v>Hardware</v>
      </c>
      <c r="AL4226" s="14" t="str">
        <f t="shared" si="593"/>
        <v>Nein</v>
      </c>
      <c r="AM4226" s="14" t="str">
        <f t="shared" si="589"/>
        <v>Positiv</v>
      </c>
    </row>
    <row r="4227" spans="1:39" ht="17.25" customHeight="1" x14ac:dyDescent="0.35">
      <c r="A4227" s="17">
        <v>14572835</v>
      </c>
      <c r="B4227" s="2" t="s">
        <v>2380</v>
      </c>
      <c r="C4227" s="1">
        <v>2025001</v>
      </c>
      <c r="D4227" s="1">
        <v>2001087</v>
      </c>
      <c r="E4227" s="2" t="s">
        <v>34</v>
      </c>
      <c r="F4227" s="2" t="s">
        <v>35</v>
      </c>
      <c r="G4227" s="2" t="s">
        <v>66</v>
      </c>
      <c r="H4227" s="2" t="s">
        <v>1779</v>
      </c>
      <c r="I4227" s="2" t="s">
        <v>1780</v>
      </c>
      <c r="J4227" s="2" t="s">
        <v>304</v>
      </c>
      <c r="K4227" s="2" t="s">
        <v>482</v>
      </c>
      <c r="L4227" s="2" t="s">
        <v>460</v>
      </c>
      <c r="M4227" s="2" t="s">
        <v>461</v>
      </c>
      <c r="N4227" s="2" t="s">
        <v>462</v>
      </c>
      <c r="O4227" s="3">
        <v>1</v>
      </c>
      <c r="P4227" s="3">
        <v>164.98</v>
      </c>
      <c r="Q4227" s="3">
        <v>169</v>
      </c>
      <c r="R4227" s="3">
        <v>169</v>
      </c>
      <c r="S4227" s="3">
        <v>4.0199999999999996</v>
      </c>
      <c r="T4227" s="3">
        <v>4.0199999999999996</v>
      </c>
      <c r="U4227" s="3">
        <v>2.37</v>
      </c>
      <c r="V4227" s="2" t="s">
        <v>145</v>
      </c>
      <c r="W4227" s="2" t="s">
        <v>146</v>
      </c>
      <c r="X4227" s="2" t="s">
        <v>125</v>
      </c>
      <c r="Y4227" s="19" t="str">
        <f>VLOOKUP(G4227,'Verweis Kd-Gruppe'!$A$2:$B$8,2,FALSE)</f>
        <v>EXP</v>
      </c>
      <c r="Z4227" s="19" t="str">
        <f>VLOOKUP(J4227,'Verweis Art-Gruppe'!$A$2:$B$15,2,FALSE)</f>
        <v>Zubehör</v>
      </c>
      <c r="AA4227" s="19" t="str">
        <f>VLOOKUP(W4227,'Verweis Vertreter'!$A$2:$B$24,2,FALSE)</f>
        <v>Muhsin Yortanli</v>
      </c>
      <c r="AB4227" s="12">
        <f t="shared" ref="AB4227:AB4290" si="594">$AI4227*O4227</f>
        <v>1</v>
      </c>
      <c r="AC4227" s="12">
        <f t="shared" si="590"/>
        <v>164.98</v>
      </c>
      <c r="AD4227" s="12">
        <f t="shared" si="591"/>
        <v>169</v>
      </c>
      <c r="AE4227" s="12">
        <f t="shared" ref="AE4227:AE4290" si="595">$AI4227*R4227</f>
        <v>169</v>
      </c>
      <c r="AF4227" s="12">
        <f t="shared" ref="AF4227:AF4290" si="596">$AI4227*S4227</f>
        <v>4.0199999999999996</v>
      </c>
      <c r="AG4227" s="12">
        <f t="shared" ref="AG4227:AG4290" si="597">$AI4227*T4227</f>
        <v>4.0199999999999996</v>
      </c>
      <c r="AH4227" s="9">
        <f t="shared" si="592"/>
        <v>2.3786982248520709E-2</v>
      </c>
      <c r="AI4227" s="14">
        <f>VLOOKUP(E4227,'Verweis Faktor'!$A:$B,2,FALSE)</f>
        <v>1</v>
      </c>
      <c r="AJ4227" s="14"/>
      <c r="AK4227" s="14" t="str">
        <f>IF(AL4227="Ja","Versandkosten",VLOOKUP(E4227,'Verweis Belegart'!$A$2:$B$9,2,FALSE))</f>
        <v>Hardware</v>
      </c>
      <c r="AL4227" s="14" t="str">
        <f t="shared" si="593"/>
        <v>Nein</v>
      </c>
      <c r="AM4227" s="14" t="str">
        <f t="shared" ref="AM4227:AM4290" si="598">IF(AG4227&lt;0,"Negativ","Positiv")</f>
        <v>Positiv</v>
      </c>
    </row>
    <row r="4228" spans="1:39" ht="17.25" customHeight="1" x14ac:dyDescent="0.35">
      <c r="A4228" s="17">
        <v>14572835</v>
      </c>
      <c r="B4228" s="2" t="s">
        <v>2380</v>
      </c>
      <c r="C4228" s="1">
        <v>2025001</v>
      </c>
      <c r="D4228" s="1">
        <v>2001087</v>
      </c>
      <c r="E4228" s="2" t="s">
        <v>34</v>
      </c>
      <c r="F4228" s="2" t="s">
        <v>35</v>
      </c>
      <c r="G4228" s="2" t="s">
        <v>66</v>
      </c>
      <c r="H4228" s="2" t="s">
        <v>1779</v>
      </c>
      <c r="I4228" s="2" t="s">
        <v>1780</v>
      </c>
      <c r="J4228" s="2" t="s">
        <v>103</v>
      </c>
      <c r="K4228" s="2" t="s">
        <v>485</v>
      </c>
      <c r="L4228" s="2" t="s">
        <v>866</v>
      </c>
      <c r="M4228" s="2" t="s">
        <v>867</v>
      </c>
      <c r="N4228" s="2" t="s">
        <v>868</v>
      </c>
      <c r="O4228" s="3">
        <v>2</v>
      </c>
      <c r="P4228" s="3">
        <v>276.61900000000003</v>
      </c>
      <c r="Q4228" s="3">
        <v>280</v>
      </c>
      <c r="R4228" s="3">
        <v>560</v>
      </c>
      <c r="S4228" s="3">
        <v>3.3809999999999998</v>
      </c>
      <c r="T4228" s="3">
        <v>6.76</v>
      </c>
      <c r="U4228" s="3">
        <v>1.2</v>
      </c>
      <c r="V4228" s="2" t="s">
        <v>145</v>
      </c>
      <c r="W4228" s="2" t="s">
        <v>146</v>
      </c>
      <c r="X4228" s="2" t="s">
        <v>125</v>
      </c>
      <c r="Y4228" s="19" t="str">
        <f>VLOOKUP(G4228,'Verweis Kd-Gruppe'!$A$2:$B$8,2,FALSE)</f>
        <v>EXP</v>
      </c>
      <c r="Z4228" s="19" t="str">
        <f>VLOOKUP(J4228,'Verweis Art-Gruppe'!$A$2:$B$15,2,FALSE)</f>
        <v>Geräte</v>
      </c>
      <c r="AA4228" s="19" t="str">
        <f>VLOOKUP(W4228,'Verweis Vertreter'!$A$2:$B$24,2,FALSE)</f>
        <v>Muhsin Yortanli</v>
      </c>
      <c r="AB4228" s="12">
        <f t="shared" si="594"/>
        <v>2</v>
      </c>
      <c r="AC4228" s="12">
        <f t="shared" ref="AC4228:AC4291" si="599">P4228</f>
        <v>276.61900000000003</v>
      </c>
      <c r="AD4228" s="12">
        <f t="shared" ref="AD4228:AD4291" si="600">Q4228</f>
        <v>280</v>
      </c>
      <c r="AE4228" s="12">
        <f t="shared" si="595"/>
        <v>560</v>
      </c>
      <c r="AF4228" s="12">
        <f t="shared" si="596"/>
        <v>3.3809999999999998</v>
      </c>
      <c r="AG4228" s="12">
        <f t="shared" si="597"/>
        <v>6.76</v>
      </c>
      <c r="AH4228" s="9">
        <f t="shared" ref="AH4228:AH4291" si="601">IF(AF4228=0,0,AG4228/AE4228*AI4228)</f>
        <v>1.2071428571428571E-2</v>
      </c>
      <c r="AI4228" s="14">
        <f>VLOOKUP(E4228,'Verweis Faktor'!$A:$B,2,FALSE)</f>
        <v>1</v>
      </c>
      <c r="AJ4228" s="14"/>
      <c r="AK4228" s="14" t="str">
        <f>IF(AL4228="Ja","Versandkosten",VLOOKUP(E4228,'Verweis Belegart'!$A$2:$B$9,2,FALSE))</f>
        <v>Hardware</v>
      </c>
      <c r="AL4228" s="14" t="str">
        <f t="shared" ref="AL4228:AL4291" si="602">IF(ISNUMBER(FIND("Versandkosten",M4228)),"Ja","Nein")</f>
        <v>Nein</v>
      </c>
      <c r="AM4228" s="14" t="str">
        <f t="shared" si="598"/>
        <v>Positiv</v>
      </c>
    </row>
    <row r="4229" spans="1:39" ht="17.25" customHeight="1" x14ac:dyDescent="0.35">
      <c r="A4229" s="17">
        <v>14572835</v>
      </c>
      <c r="B4229" s="2" t="s">
        <v>2380</v>
      </c>
      <c r="C4229" s="1">
        <v>2025001</v>
      </c>
      <c r="D4229" s="1">
        <v>2001087</v>
      </c>
      <c r="E4229" s="2" t="s">
        <v>34</v>
      </c>
      <c r="F4229" s="2" t="s">
        <v>35</v>
      </c>
      <c r="G4229" s="2" t="s">
        <v>66</v>
      </c>
      <c r="H4229" s="2" t="s">
        <v>1779</v>
      </c>
      <c r="I4229" s="2" t="s">
        <v>1780</v>
      </c>
      <c r="J4229" s="2" t="s">
        <v>103</v>
      </c>
      <c r="K4229" s="2" t="s">
        <v>486</v>
      </c>
      <c r="L4229" s="2" t="s">
        <v>88</v>
      </c>
      <c r="M4229" s="2" t="s">
        <v>89</v>
      </c>
      <c r="N4229" s="2" t="s">
        <v>90</v>
      </c>
      <c r="O4229" s="3">
        <v>1</v>
      </c>
      <c r="P4229" s="3">
        <v>530.07069999999999</v>
      </c>
      <c r="Q4229" s="3">
        <v>555</v>
      </c>
      <c r="R4229" s="3">
        <v>555</v>
      </c>
      <c r="S4229" s="3">
        <v>24.929300000000001</v>
      </c>
      <c r="T4229" s="3">
        <v>24.93</v>
      </c>
      <c r="U4229" s="3">
        <v>4.49</v>
      </c>
      <c r="V4229" s="2" t="s">
        <v>145</v>
      </c>
      <c r="W4229" s="2" t="s">
        <v>146</v>
      </c>
      <c r="X4229" s="2" t="s">
        <v>125</v>
      </c>
      <c r="Y4229" s="19" t="str">
        <f>VLOOKUP(G4229,'Verweis Kd-Gruppe'!$A$2:$B$8,2,FALSE)</f>
        <v>EXP</v>
      </c>
      <c r="Z4229" s="19" t="str">
        <f>VLOOKUP(J4229,'Verweis Art-Gruppe'!$A$2:$B$15,2,FALSE)</f>
        <v>Geräte</v>
      </c>
      <c r="AA4229" s="19" t="str">
        <f>VLOOKUP(W4229,'Verweis Vertreter'!$A$2:$B$24,2,FALSE)</f>
        <v>Muhsin Yortanli</v>
      </c>
      <c r="AB4229" s="12">
        <f t="shared" si="594"/>
        <v>1</v>
      </c>
      <c r="AC4229" s="12">
        <f t="shared" si="599"/>
        <v>530.07069999999999</v>
      </c>
      <c r="AD4229" s="12">
        <f t="shared" si="600"/>
        <v>555</v>
      </c>
      <c r="AE4229" s="12">
        <f t="shared" si="595"/>
        <v>555</v>
      </c>
      <c r="AF4229" s="12">
        <f t="shared" si="596"/>
        <v>24.929300000000001</v>
      </c>
      <c r="AG4229" s="12">
        <f t="shared" si="597"/>
        <v>24.93</v>
      </c>
      <c r="AH4229" s="9">
        <f t="shared" si="601"/>
        <v>4.4918918918918915E-2</v>
      </c>
      <c r="AI4229" s="14">
        <f>VLOOKUP(E4229,'Verweis Faktor'!$A:$B,2,FALSE)</f>
        <v>1</v>
      </c>
      <c r="AJ4229" s="14"/>
      <c r="AK4229" s="14" t="str">
        <f>IF(AL4229="Ja","Versandkosten",VLOOKUP(E4229,'Verweis Belegart'!$A$2:$B$9,2,FALSE))</f>
        <v>Hardware</v>
      </c>
      <c r="AL4229" s="14" t="str">
        <f t="shared" si="602"/>
        <v>Nein</v>
      </c>
      <c r="AM4229" s="14" t="str">
        <f t="shared" si="598"/>
        <v>Positiv</v>
      </c>
    </row>
    <row r="4230" spans="1:39" ht="17.25" customHeight="1" x14ac:dyDescent="0.35">
      <c r="A4230" s="17">
        <v>14572835</v>
      </c>
      <c r="B4230" s="2" t="s">
        <v>2380</v>
      </c>
      <c r="C4230" s="1">
        <v>2025001</v>
      </c>
      <c r="D4230" s="1">
        <v>2001087</v>
      </c>
      <c r="E4230" s="2" t="s">
        <v>34</v>
      </c>
      <c r="F4230" s="2" t="s">
        <v>35</v>
      </c>
      <c r="G4230" s="2" t="s">
        <v>66</v>
      </c>
      <c r="H4230" s="2" t="s">
        <v>1779</v>
      </c>
      <c r="I4230" s="2" t="s">
        <v>1780</v>
      </c>
      <c r="J4230" s="2" t="s">
        <v>103</v>
      </c>
      <c r="K4230" s="2" t="s">
        <v>490</v>
      </c>
      <c r="L4230" s="2" t="s">
        <v>1237</v>
      </c>
      <c r="M4230" s="2" t="s">
        <v>1238</v>
      </c>
      <c r="N4230" s="2" t="s">
        <v>1086</v>
      </c>
      <c r="O4230" s="3">
        <v>1</v>
      </c>
      <c r="P4230" s="3">
        <v>80.004400000000004</v>
      </c>
      <c r="Q4230" s="3">
        <v>93</v>
      </c>
      <c r="R4230" s="3">
        <v>93</v>
      </c>
      <c r="S4230" s="3">
        <v>12.9956</v>
      </c>
      <c r="T4230" s="3">
        <v>13</v>
      </c>
      <c r="U4230" s="3">
        <v>13.97</v>
      </c>
      <c r="V4230" s="2" t="s">
        <v>145</v>
      </c>
      <c r="W4230" s="2" t="s">
        <v>146</v>
      </c>
      <c r="X4230" s="2" t="s">
        <v>125</v>
      </c>
      <c r="Y4230" s="19" t="str">
        <f>VLOOKUP(G4230,'Verweis Kd-Gruppe'!$A$2:$B$8,2,FALSE)</f>
        <v>EXP</v>
      </c>
      <c r="Z4230" s="19" t="str">
        <f>VLOOKUP(J4230,'Verweis Art-Gruppe'!$A$2:$B$15,2,FALSE)</f>
        <v>Geräte</v>
      </c>
      <c r="AA4230" s="19" t="str">
        <f>VLOOKUP(W4230,'Verweis Vertreter'!$A$2:$B$24,2,FALSE)</f>
        <v>Muhsin Yortanli</v>
      </c>
      <c r="AB4230" s="12">
        <f t="shared" si="594"/>
        <v>1</v>
      </c>
      <c r="AC4230" s="12">
        <f t="shared" si="599"/>
        <v>80.004400000000004</v>
      </c>
      <c r="AD4230" s="12">
        <f t="shared" si="600"/>
        <v>93</v>
      </c>
      <c r="AE4230" s="12">
        <f t="shared" si="595"/>
        <v>93</v>
      </c>
      <c r="AF4230" s="12">
        <f t="shared" si="596"/>
        <v>12.9956</v>
      </c>
      <c r="AG4230" s="12">
        <f t="shared" si="597"/>
        <v>13</v>
      </c>
      <c r="AH4230" s="9">
        <f t="shared" si="601"/>
        <v>0.13978494623655913</v>
      </c>
      <c r="AI4230" s="14">
        <f>VLOOKUP(E4230,'Verweis Faktor'!$A:$B,2,FALSE)</f>
        <v>1</v>
      </c>
      <c r="AJ4230" s="14"/>
      <c r="AK4230" s="14" t="str">
        <f>IF(AL4230="Ja","Versandkosten",VLOOKUP(E4230,'Verweis Belegart'!$A$2:$B$9,2,FALSE))</f>
        <v>Hardware</v>
      </c>
      <c r="AL4230" s="14" t="str">
        <f t="shared" si="602"/>
        <v>Nein</v>
      </c>
      <c r="AM4230" s="14" t="str">
        <f t="shared" si="598"/>
        <v>Positiv</v>
      </c>
    </row>
    <row r="4231" spans="1:39" ht="17.25" customHeight="1" x14ac:dyDescent="0.35">
      <c r="A4231" s="17">
        <v>14572835</v>
      </c>
      <c r="B4231" s="2" t="s">
        <v>2380</v>
      </c>
      <c r="C4231" s="1">
        <v>2025001</v>
      </c>
      <c r="D4231" s="1">
        <v>2001087</v>
      </c>
      <c r="E4231" s="2" t="s">
        <v>34</v>
      </c>
      <c r="F4231" s="2" t="s">
        <v>35</v>
      </c>
      <c r="G4231" s="2" t="s">
        <v>66</v>
      </c>
      <c r="H4231" s="2" t="s">
        <v>1779</v>
      </c>
      <c r="I4231" s="2" t="s">
        <v>1780</v>
      </c>
      <c r="J4231" s="2" t="s">
        <v>103</v>
      </c>
      <c r="K4231" s="2" t="s">
        <v>494</v>
      </c>
      <c r="L4231" s="2" t="s">
        <v>1056</v>
      </c>
      <c r="M4231" s="2" t="s">
        <v>1057</v>
      </c>
      <c r="N4231" s="2" t="s">
        <v>1058</v>
      </c>
      <c r="O4231" s="3">
        <v>5</v>
      </c>
      <c r="P4231" s="3">
        <v>64</v>
      </c>
      <c r="Q4231" s="3">
        <v>68</v>
      </c>
      <c r="R4231" s="3">
        <v>340</v>
      </c>
      <c r="S4231" s="3">
        <v>4</v>
      </c>
      <c r="T4231" s="3">
        <v>20</v>
      </c>
      <c r="U4231" s="3">
        <v>5.88</v>
      </c>
      <c r="V4231" s="2" t="s">
        <v>145</v>
      </c>
      <c r="W4231" s="2" t="s">
        <v>146</v>
      </c>
      <c r="X4231" s="2" t="s">
        <v>125</v>
      </c>
      <c r="Y4231" s="19" t="str">
        <f>VLOOKUP(G4231,'Verweis Kd-Gruppe'!$A$2:$B$8,2,FALSE)</f>
        <v>EXP</v>
      </c>
      <c r="Z4231" s="19" t="str">
        <f>VLOOKUP(J4231,'Verweis Art-Gruppe'!$A$2:$B$15,2,FALSE)</f>
        <v>Geräte</v>
      </c>
      <c r="AA4231" s="19" t="str">
        <f>VLOOKUP(W4231,'Verweis Vertreter'!$A$2:$B$24,2,FALSE)</f>
        <v>Muhsin Yortanli</v>
      </c>
      <c r="AB4231" s="12">
        <f t="shared" si="594"/>
        <v>5</v>
      </c>
      <c r="AC4231" s="12">
        <f t="shared" si="599"/>
        <v>64</v>
      </c>
      <c r="AD4231" s="12">
        <f t="shared" si="600"/>
        <v>68</v>
      </c>
      <c r="AE4231" s="12">
        <f t="shared" si="595"/>
        <v>340</v>
      </c>
      <c r="AF4231" s="12">
        <f t="shared" si="596"/>
        <v>4</v>
      </c>
      <c r="AG4231" s="12">
        <f t="shared" si="597"/>
        <v>20</v>
      </c>
      <c r="AH4231" s="9">
        <f t="shared" si="601"/>
        <v>5.8823529411764705E-2</v>
      </c>
      <c r="AI4231" s="14">
        <f>VLOOKUP(E4231,'Verweis Faktor'!$A:$B,2,FALSE)</f>
        <v>1</v>
      </c>
      <c r="AJ4231" s="14"/>
      <c r="AK4231" s="14" t="str">
        <f>IF(AL4231="Ja","Versandkosten",VLOOKUP(E4231,'Verweis Belegart'!$A$2:$B$9,2,FALSE))</f>
        <v>Hardware</v>
      </c>
      <c r="AL4231" s="14" t="str">
        <f t="shared" si="602"/>
        <v>Nein</v>
      </c>
      <c r="AM4231" s="14" t="str">
        <f t="shared" si="598"/>
        <v>Positiv</v>
      </c>
    </row>
    <row r="4232" spans="1:39" ht="17.25" customHeight="1" x14ac:dyDescent="0.35">
      <c r="A4232" s="17">
        <v>14572835</v>
      </c>
      <c r="B4232" s="2" t="s">
        <v>2380</v>
      </c>
      <c r="C4232" s="1">
        <v>2025001</v>
      </c>
      <c r="D4232" s="1">
        <v>2001087</v>
      </c>
      <c r="E4232" s="2" t="s">
        <v>34</v>
      </c>
      <c r="F4232" s="2" t="s">
        <v>35</v>
      </c>
      <c r="G4232" s="2" t="s">
        <v>66</v>
      </c>
      <c r="H4232" s="2" t="s">
        <v>1779</v>
      </c>
      <c r="I4232" s="2" t="s">
        <v>1780</v>
      </c>
      <c r="J4232" s="2" t="s">
        <v>304</v>
      </c>
      <c r="K4232" s="2" t="s">
        <v>498</v>
      </c>
      <c r="L4232" s="2" t="s">
        <v>328</v>
      </c>
      <c r="M4232" s="2" t="s">
        <v>329</v>
      </c>
      <c r="N4232" s="2" t="s">
        <v>330</v>
      </c>
      <c r="O4232" s="3">
        <v>1</v>
      </c>
      <c r="P4232" s="3">
        <v>418.84620000000001</v>
      </c>
      <c r="Q4232" s="3">
        <v>445</v>
      </c>
      <c r="R4232" s="3">
        <v>445</v>
      </c>
      <c r="S4232" s="3">
        <v>26.1538</v>
      </c>
      <c r="T4232" s="3">
        <v>26.15</v>
      </c>
      <c r="U4232" s="3">
        <v>5.87</v>
      </c>
      <c r="V4232" s="2" t="s">
        <v>145</v>
      </c>
      <c r="W4232" s="2" t="s">
        <v>146</v>
      </c>
      <c r="X4232" s="2" t="s">
        <v>125</v>
      </c>
      <c r="Y4232" s="19" t="str">
        <f>VLOOKUP(G4232,'Verweis Kd-Gruppe'!$A$2:$B$8,2,FALSE)</f>
        <v>EXP</v>
      </c>
      <c r="Z4232" s="19" t="str">
        <f>VLOOKUP(J4232,'Verweis Art-Gruppe'!$A$2:$B$15,2,FALSE)</f>
        <v>Zubehör</v>
      </c>
      <c r="AA4232" s="19" t="str">
        <f>VLOOKUP(W4232,'Verweis Vertreter'!$A$2:$B$24,2,FALSE)</f>
        <v>Muhsin Yortanli</v>
      </c>
      <c r="AB4232" s="12">
        <f t="shared" si="594"/>
        <v>1</v>
      </c>
      <c r="AC4232" s="12">
        <f t="shared" si="599"/>
        <v>418.84620000000001</v>
      </c>
      <c r="AD4232" s="12">
        <f t="shared" si="600"/>
        <v>445</v>
      </c>
      <c r="AE4232" s="12">
        <f t="shared" si="595"/>
        <v>445</v>
      </c>
      <c r="AF4232" s="12">
        <f t="shared" si="596"/>
        <v>26.1538</v>
      </c>
      <c r="AG4232" s="12">
        <f t="shared" si="597"/>
        <v>26.15</v>
      </c>
      <c r="AH4232" s="9">
        <f t="shared" si="601"/>
        <v>5.8764044943820225E-2</v>
      </c>
      <c r="AI4232" s="14">
        <f>VLOOKUP(E4232,'Verweis Faktor'!$A:$B,2,FALSE)</f>
        <v>1</v>
      </c>
      <c r="AJ4232" s="14"/>
      <c r="AK4232" s="14" t="str">
        <f>IF(AL4232="Ja","Versandkosten",VLOOKUP(E4232,'Verweis Belegart'!$A$2:$B$9,2,FALSE))</f>
        <v>Hardware</v>
      </c>
      <c r="AL4232" s="14" t="str">
        <f t="shared" si="602"/>
        <v>Nein</v>
      </c>
      <c r="AM4232" s="14" t="str">
        <f t="shared" si="598"/>
        <v>Positiv</v>
      </c>
    </row>
    <row r="4233" spans="1:39" ht="17.25" customHeight="1" x14ac:dyDescent="0.35">
      <c r="A4233" s="17">
        <v>14572835</v>
      </c>
      <c r="B4233" s="2" t="s">
        <v>2380</v>
      </c>
      <c r="C4233" s="1">
        <v>2025001</v>
      </c>
      <c r="D4233" s="1">
        <v>2001087</v>
      </c>
      <c r="E4233" s="2" t="s">
        <v>34</v>
      </c>
      <c r="F4233" s="2" t="s">
        <v>35</v>
      </c>
      <c r="G4233" s="2" t="s">
        <v>66</v>
      </c>
      <c r="H4233" s="2" t="s">
        <v>1779</v>
      </c>
      <c r="I4233" s="2" t="s">
        <v>1780</v>
      </c>
      <c r="J4233" s="2" t="s">
        <v>304</v>
      </c>
      <c r="K4233" s="2" t="s">
        <v>499</v>
      </c>
      <c r="L4233" s="2" t="s">
        <v>1974</v>
      </c>
      <c r="M4233" s="2" t="s">
        <v>1975</v>
      </c>
      <c r="N4233" s="2" t="s">
        <v>1956</v>
      </c>
      <c r="O4233" s="3">
        <v>1</v>
      </c>
      <c r="P4233" s="3">
        <v>87.799099999999996</v>
      </c>
      <c r="Q4233" s="3">
        <v>102</v>
      </c>
      <c r="R4233" s="3">
        <v>102</v>
      </c>
      <c r="S4233" s="3">
        <v>14.200900000000001</v>
      </c>
      <c r="T4233" s="3">
        <v>14.2</v>
      </c>
      <c r="U4233" s="3">
        <v>13.92</v>
      </c>
      <c r="V4233" s="2" t="s">
        <v>145</v>
      </c>
      <c r="W4233" s="2" t="s">
        <v>146</v>
      </c>
      <c r="X4233" s="2" t="s">
        <v>125</v>
      </c>
      <c r="Y4233" s="19" t="str">
        <f>VLOOKUP(G4233,'Verweis Kd-Gruppe'!$A$2:$B$8,2,FALSE)</f>
        <v>EXP</v>
      </c>
      <c r="Z4233" s="19" t="str">
        <f>VLOOKUP(J4233,'Verweis Art-Gruppe'!$A$2:$B$15,2,FALSE)</f>
        <v>Zubehör</v>
      </c>
      <c r="AA4233" s="19" t="str">
        <f>VLOOKUP(W4233,'Verweis Vertreter'!$A$2:$B$24,2,FALSE)</f>
        <v>Muhsin Yortanli</v>
      </c>
      <c r="AB4233" s="12">
        <f t="shared" si="594"/>
        <v>1</v>
      </c>
      <c r="AC4233" s="12">
        <f t="shared" si="599"/>
        <v>87.799099999999996</v>
      </c>
      <c r="AD4233" s="12">
        <f t="shared" si="600"/>
        <v>102</v>
      </c>
      <c r="AE4233" s="12">
        <f t="shared" si="595"/>
        <v>102</v>
      </c>
      <c r="AF4233" s="12">
        <f t="shared" si="596"/>
        <v>14.200900000000001</v>
      </c>
      <c r="AG4233" s="12">
        <f t="shared" si="597"/>
        <v>14.2</v>
      </c>
      <c r="AH4233" s="9">
        <f t="shared" si="601"/>
        <v>0.13921568627450981</v>
      </c>
      <c r="AI4233" s="14">
        <f>VLOOKUP(E4233,'Verweis Faktor'!$A:$B,2,FALSE)</f>
        <v>1</v>
      </c>
      <c r="AJ4233" s="14"/>
      <c r="AK4233" s="14" t="str">
        <f>IF(AL4233="Ja","Versandkosten",VLOOKUP(E4233,'Verweis Belegart'!$A$2:$B$9,2,FALSE))</f>
        <v>Hardware</v>
      </c>
      <c r="AL4233" s="14" t="str">
        <f t="shared" si="602"/>
        <v>Nein</v>
      </c>
      <c r="AM4233" s="14" t="str">
        <f t="shared" si="598"/>
        <v>Positiv</v>
      </c>
    </row>
    <row r="4234" spans="1:39" ht="17.25" customHeight="1" x14ac:dyDescent="0.35">
      <c r="A4234" s="17">
        <v>14572835</v>
      </c>
      <c r="B4234" s="2" t="s">
        <v>2380</v>
      </c>
      <c r="C4234" s="1">
        <v>2025001</v>
      </c>
      <c r="D4234" s="1">
        <v>2001087</v>
      </c>
      <c r="E4234" s="2" t="s">
        <v>34</v>
      </c>
      <c r="F4234" s="2" t="s">
        <v>35</v>
      </c>
      <c r="G4234" s="2" t="s">
        <v>66</v>
      </c>
      <c r="H4234" s="2" t="s">
        <v>1779</v>
      </c>
      <c r="I4234" s="2" t="s">
        <v>1780</v>
      </c>
      <c r="J4234" s="2" t="s">
        <v>103</v>
      </c>
      <c r="K4234" s="2" t="s">
        <v>503</v>
      </c>
      <c r="L4234" s="2" t="s">
        <v>591</v>
      </c>
      <c r="M4234" s="2" t="s">
        <v>592</v>
      </c>
      <c r="N4234" s="2" t="s">
        <v>593</v>
      </c>
      <c r="O4234" s="3">
        <v>1</v>
      </c>
      <c r="P4234" s="3">
        <v>78</v>
      </c>
      <c r="Q4234" s="3">
        <v>85</v>
      </c>
      <c r="R4234" s="3">
        <v>85</v>
      </c>
      <c r="S4234" s="3">
        <v>7</v>
      </c>
      <c r="T4234" s="3">
        <v>7</v>
      </c>
      <c r="U4234" s="3">
        <v>8.23</v>
      </c>
      <c r="V4234" s="2" t="s">
        <v>145</v>
      </c>
      <c r="W4234" s="2" t="s">
        <v>146</v>
      </c>
      <c r="X4234" s="2" t="s">
        <v>125</v>
      </c>
      <c r="Y4234" s="19" t="str">
        <f>VLOOKUP(G4234,'Verweis Kd-Gruppe'!$A$2:$B$8,2,FALSE)</f>
        <v>EXP</v>
      </c>
      <c r="Z4234" s="19" t="str">
        <f>VLOOKUP(J4234,'Verweis Art-Gruppe'!$A$2:$B$15,2,FALSE)</f>
        <v>Geräte</v>
      </c>
      <c r="AA4234" s="19" t="str">
        <f>VLOOKUP(W4234,'Verweis Vertreter'!$A$2:$B$24,2,FALSE)</f>
        <v>Muhsin Yortanli</v>
      </c>
      <c r="AB4234" s="12">
        <f t="shared" si="594"/>
        <v>1</v>
      </c>
      <c r="AC4234" s="12">
        <f t="shared" si="599"/>
        <v>78</v>
      </c>
      <c r="AD4234" s="12">
        <f t="shared" si="600"/>
        <v>85</v>
      </c>
      <c r="AE4234" s="12">
        <f t="shared" si="595"/>
        <v>85</v>
      </c>
      <c r="AF4234" s="12">
        <f t="shared" si="596"/>
        <v>7</v>
      </c>
      <c r="AG4234" s="12">
        <f t="shared" si="597"/>
        <v>7</v>
      </c>
      <c r="AH4234" s="9">
        <f t="shared" si="601"/>
        <v>8.2352941176470587E-2</v>
      </c>
      <c r="AI4234" s="14">
        <f>VLOOKUP(E4234,'Verweis Faktor'!$A:$B,2,FALSE)</f>
        <v>1</v>
      </c>
      <c r="AJ4234" s="14"/>
      <c r="AK4234" s="14" t="str">
        <f>IF(AL4234="Ja","Versandkosten",VLOOKUP(E4234,'Verweis Belegart'!$A$2:$B$9,2,FALSE))</f>
        <v>Hardware</v>
      </c>
      <c r="AL4234" s="14" t="str">
        <f t="shared" si="602"/>
        <v>Nein</v>
      </c>
      <c r="AM4234" s="14" t="str">
        <f t="shared" si="598"/>
        <v>Positiv</v>
      </c>
    </row>
    <row r="4235" spans="1:39" ht="17.25" customHeight="1" x14ac:dyDescent="0.35">
      <c r="A4235" s="17">
        <v>14572835</v>
      </c>
      <c r="B4235" s="2" t="s">
        <v>2380</v>
      </c>
      <c r="C4235" s="1">
        <v>2025001</v>
      </c>
      <c r="D4235" s="1">
        <v>2001087</v>
      </c>
      <c r="E4235" s="2" t="s">
        <v>34</v>
      </c>
      <c r="F4235" s="2" t="s">
        <v>35</v>
      </c>
      <c r="G4235" s="2" t="s">
        <v>66</v>
      </c>
      <c r="H4235" s="2" t="s">
        <v>1779</v>
      </c>
      <c r="I4235" s="2" t="s">
        <v>1780</v>
      </c>
      <c r="J4235" s="2" t="s">
        <v>103</v>
      </c>
      <c r="K4235" s="2" t="s">
        <v>507</v>
      </c>
      <c r="L4235" s="2" t="s">
        <v>591</v>
      </c>
      <c r="M4235" s="2" t="s">
        <v>592</v>
      </c>
      <c r="N4235" s="2" t="s">
        <v>593</v>
      </c>
      <c r="O4235" s="3">
        <v>2</v>
      </c>
      <c r="P4235" s="3">
        <v>78</v>
      </c>
      <c r="Q4235" s="3">
        <v>84</v>
      </c>
      <c r="R4235" s="3">
        <v>168</v>
      </c>
      <c r="S4235" s="3">
        <v>6</v>
      </c>
      <c r="T4235" s="3">
        <v>12</v>
      </c>
      <c r="U4235" s="3">
        <v>7.14</v>
      </c>
      <c r="V4235" s="2" t="s">
        <v>145</v>
      </c>
      <c r="W4235" s="2" t="s">
        <v>146</v>
      </c>
      <c r="X4235" s="2" t="s">
        <v>125</v>
      </c>
      <c r="Y4235" s="19" t="str">
        <f>VLOOKUP(G4235,'Verweis Kd-Gruppe'!$A$2:$B$8,2,FALSE)</f>
        <v>EXP</v>
      </c>
      <c r="Z4235" s="19" t="str">
        <f>VLOOKUP(J4235,'Verweis Art-Gruppe'!$A$2:$B$15,2,FALSE)</f>
        <v>Geräte</v>
      </c>
      <c r="AA4235" s="19" t="str">
        <f>VLOOKUP(W4235,'Verweis Vertreter'!$A$2:$B$24,2,FALSE)</f>
        <v>Muhsin Yortanli</v>
      </c>
      <c r="AB4235" s="12">
        <f t="shared" si="594"/>
        <v>2</v>
      </c>
      <c r="AC4235" s="12">
        <f t="shared" si="599"/>
        <v>78</v>
      </c>
      <c r="AD4235" s="12">
        <f t="shared" si="600"/>
        <v>84</v>
      </c>
      <c r="AE4235" s="12">
        <f t="shared" si="595"/>
        <v>168</v>
      </c>
      <c r="AF4235" s="12">
        <f t="shared" si="596"/>
        <v>6</v>
      </c>
      <c r="AG4235" s="12">
        <f t="shared" si="597"/>
        <v>12</v>
      </c>
      <c r="AH4235" s="9">
        <f t="shared" si="601"/>
        <v>7.1428571428571425E-2</v>
      </c>
      <c r="AI4235" s="14">
        <f>VLOOKUP(E4235,'Verweis Faktor'!$A:$B,2,FALSE)</f>
        <v>1</v>
      </c>
      <c r="AJ4235" s="14"/>
      <c r="AK4235" s="14" t="str">
        <f>IF(AL4235="Ja","Versandkosten",VLOOKUP(E4235,'Verweis Belegart'!$A$2:$B$9,2,FALSE))</f>
        <v>Hardware</v>
      </c>
      <c r="AL4235" s="14" t="str">
        <f t="shared" si="602"/>
        <v>Nein</v>
      </c>
      <c r="AM4235" s="14" t="str">
        <f t="shared" si="598"/>
        <v>Positiv</v>
      </c>
    </row>
    <row r="4236" spans="1:39" ht="17.25" customHeight="1" x14ac:dyDescent="0.35">
      <c r="A4236" s="17">
        <v>14572835</v>
      </c>
      <c r="B4236" s="2" t="s">
        <v>2380</v>
      </c>
      <c r="C4236" s="1">
        <v>2025001</v>
      </c>
      <c r="D4236" s="1">
        <v>2001087</v>
      </c>
      <c r="E4236" s="2" t="s">
        <v>34</v>
      </c>
      <c r="F4236" s="2" t="s">
        <v>35</v>
      </c>
      <c r="G4236" s="2" t="s">
        <v>66</v>
      </c>
      <c r="H4236" s="2" t="s">
        <v>1779</v>
      </c>
      <c r="I4236" s="2" t="s">
        <v>1780</v>
      </c>
      <c r="J4236" s="2" t="s">
        <v>103</v>
      </c>
      <c r="K4236" s="2" t="s">
        <v>511</v>
      </c>
      <c r="L4236" s="2" t="s">
        <v>845</v>
      </c>
      <c r="M4236" s="2" t="s">
        <v>846</v>
      </c>
      <c r="N4236" s="2" t="s">
        <v>128</v>
      </c>
      <c r="O4236" s="3">
        <v>1</v>
      </c>
      <c r="P4236" s="3">
        <v>190.3897</v>
      </c>
      <c r="Q4236" s="3">
        <v>205</v>
      </c>
      <c r="R4236" s="3">
        <v>205</v>
      </c>
      <c r="S4236" s="3">
        <v>14.610300000000001</v>
      </c>
      <c r="T4236" s="3">
        <v>14.61</v>
      </c>
      <c r="U4236" s="3">
        <v>7.12</v>
      </c>
      <c r="V4236" s="2" t="s">
        <v>145</v>
      </c>
      <c r="W4236" s="2" t="s">
        <v>146</v>
      </c>
      <c r="X4236" s="2" t="s">
        <v>125</v>
      </c>
      <c r="Y4236" s="19" t="str">
        <f>VLOOKUP(G4236,'Verweis Kd-Gruppe'!$A$2:$B$8,2,FALSE)</f>
        <v>EXP</v>
      </c>
      <c r="Z4236" s="19" t="str">
        <f>VLOOKUP(J4236,'Verweis Art-Gruppe'!$A$2:$B$15,2,FALSE)</f>
        <v>Geräte</v>
      </c>
      <c r="AA4236" s="19" t="str">
        <f>VLOOKUP(W4236,'Verweis Vertreter'!$A$2:$B$24,2,FALSE)</f>
        <v>Muhsin Yortanli</v>
      </c>
      <c r="AB4236" s="12">
        <f t="shared" si="594"/>
        <v>1</v>
      </c>
      <c r="AC4236" s="12">
        <f t="shared" si="599"/>
        <v>190.3897</v>
      </c>
      <c r="AD4236" s="12">
        <f t="shared" si="600"/>
        <v>205</v>
      </c>
      <c r="AE4236" s="12">
        <f t="shared" si="595"/>
        <v>205</v>
      </c>
      <c r="AF4236" s="12">
        <f t="shared" si="596"/>
        <v>14.610300000000001</v>
      </c>
      <c r="AG4236" s="12">
        <f t="shared" si="597"/>
        <v>14.61</v>
      </c>
      <c r="AH4236" s="9">
        <f t="shared" si="601"/>
        <v>7.1268292682926823E-2</v>
      </c>
      <c r="AI4236" s="14">
        <f>VLOOKUP(E4236,'Verweis Faktor'!$A:$B,2,FALSE)</f>
        <v>1</v>
      </c>
      <c r="AJ4236" s="14"/>
      <c r="AK4236" s="14" t="str">
        <f>IF(AL4236="Ja","Versandkosten",VLOOKUP(E4236,'Verweis Belegart'!$A$2:$B$9,2,FALSE))</f>
        <v>Hardware</v>
      </c>
      <c r="AL4236" s="14" t="str">
        <f t="shared" si="602"/>
        <v>Nein</v>
      </c>
      <c r="AM4236" s="14" t="str">
        <f t="shared" si="598"/>
        <v>Positiv</v>
      </c>
    </row>
    <row r="4237" spans="1:39" ht="17.25" customHeight="1" x14ac:dyDescent="0.35">
      <c r="A4237" s="17">
        <v>14572835</v>
      </c>
      <c r="B4237" s="2" t="s">
        <v>2380</v>
      </c>
      <c r="C4237" s="1">
        <v>2025001</v>
      </c>
      <c r="D4237" s="1">
        <v>2001087</v>
      </c>
      <c r="E4237" s="2" t="s">
        <v>34</v>
      </c>
      <c r="F4237" s="2" t="s">
        <v>35</v>
      </c>
      <c r="G4237" s="2" t="s">
        <v>66</v>
      </c>
      <c r="H4237" s="2" t="s">
        <v>1779</v>
      </c>
      <c r="I4237" s="2" t="s">
        <v>1780</v>
      </c>
      <c r="J4237" s="2" t="s">
        <v>103</v>
      </c>
      <c r="K4237" s="2" t="s">
        <v>512</v>
      </c>
      <c r="L4237" s="2" t="s">
        <v>150</v>
      </c>
      <c r="M4237" s="2" t="s">
        <v>151</v>
      </c>
      <c r="N4237" s="2" t="s">
        <v>152</v>
      </c>
      <c r="O4237" s="3">
        <v>2</v>
      </c>
      <c r="P4237" s="3">
        <v>179</v>
      </c>
      <c r="Q4237" s="3">
        <v>203</v>
      </c>
      <c r="R4237" s="3">
        <v>406</v>
      </c>
      <c r="S4237" s="3">
        <v>24</v>
      </c>
      <c r="T4237" s="3">
        <v>48</v>
      </c>
      <c r="U4237" s="3">
        <v>11.82</v>
      </c>
      <c r="V4237" s="2" t="s">
        <v>145</v>
      </c>
      <c r="W4237" s="2" t="s">
        <v>146</v>
      </c>
      <c r="X4237" s="2" t="s">
        <v>125</v>
      </c>
      <c r="Y4237" s="19" t="str">
        <f>VLOOKUP(G4237,'Verweis Kd-Gruppe'!$A$2:$B$8,2,FALSE)</f>
        <v>EXP</v>
      </c>
      <c r="Z4237" s="19" t="str">
        <f>VLOOKUP(J4237,'Verweis Art-Gruppe'!$A$2:$B$15,2,FALSE)</f>
        <v>Geräte</v>
      </c>
      <c r="AA4237" s="19" t="str">
        <f>VLOOKUP(W4237,'Verweis Vertreter'!$A$2:$B$24,2,FALSE)</f>
        <v>Muhsin Yortanli</v>
      </c>
      <c r="AB4237" s="12">
        <f t="shared" si="594"/>
        <v>2</v>
      </c>
      <c r="AC4237" s="12">
        <f t="shared" si="599"/>
        <v>179</v>
      </c>
      <c r="AD4237" s="12">
        <f t="shared" si="600"/>
        <v>203</v>
      </c>
      <c r="AE4237" s="12">
        <f t="shared" si="595"/>
        <v>406</v>
      </c>
      <c r="AF4237" s="12">
        <f t="shared" si="596"/>
        <v>24</v>
      </c>
      <c r="AG4237" s="12">
        <f t="shared" si="597"/>
        <v>48</v>
      </c>
      <c r="AH4237" s="9">
        <f t="shared" si="601"/>
        <v>0.11822660098522167</v>
      </c>
      <c r="AI4237" s="14">
        <f>VLOOKUP(E4237,'Verweis Faktor'!$A:$B,2,FALSE)</f>
        <v>1</v>
      </c>
      <c r="AJ4237" s="14"/>
      <c r="AK4237" s="14" t="str">
        <f>IF(AL4237="Ja","Versandkosten",VLOOKUP(E4237,'Verweis Belegart'!$A$2:$B$9,2,FALSE))</f>
        <v>Hardware</v>
      </c>
      <c r="AL4237" s="14" t="str">
        <f t="shared" si="602"/>
        <v>Nein</v>
      </c>
      <c r="AM4237" s="14" t="str">
        <f t="shared" si="598"/>
        <v>Positiv</v>
      </c>
    </row>
    <row r="4238" spans="1:39" ht="17.25" customHeight="1" x14ac:dyDescent="0.35">
      <c r="A4238" s="17">
        <v>14572835</v>
      </c>
      <c r="B4238" s="2" t="s">
        <v>2380</v>
      </c>
      <c r="C4238" s="1">
        <v>2025001</v>
      </c>
      <c r="D4238" s="1">
        <v>2001087</v>
      </c>
      <c r="E4238" s="2" t="s">
        <v>34</v>
      </c>
      <c r="F4238" s="2" t="s">
        <v>35</v>
      </c>
      <c r="G4238" s="2" t="s">
        <v>66</v>
      </c>
      <c r="H4238" s="2" t="s">
        <v>1779</v>
      </c>
      <c r="I4238" s="2" t="s">
        <v>1780</v>
      </c>
      <c r="J4238" s="2" t="s">
        <v>103</v>
      </c>
      <c r="K4238" s="2" t="s">
        <v>516</v>
      </c>
      <c r="L4238" s="2" t="s">
        <v>1458</v>
      </c>
      <c r="M4238" s="2" t="s">
        <v>1459</v>
      </c>
      <c r="N4238" s="2" t="s">
        <v>510</v>
      </c>
      <c r="O4238" s="3">
        <v>1</v>
      </c>
      <c r="P4238" s="3">
        <v>685</v>
      </c>
      <c r="Q4238" s="3">
        <v>705</v>
      </c>
      <c r="R4238" s="3">
        <v>705</v>
      </c>
      <c r="S4238" s="3">
        <v>20</v>
      </c>
      <c r="T4238" s="3">
        <v>20</v>
      </c>
      <c r="U4238" s="3">
        <v>2.83</v>
      </c>
      <c r="V4238" s="2" t="s">
        <v>145</v>
      </c>
      <c r="W4238" s="2" t="s">
        <v>146</v>
      </c>
      <c r="X4238" s="2" t="s">
        <v>125</v>
      </c>
      <c r="Y4238" s="19" t="str">
        <f>VLOOKUP(G4238,'Verweis Kd-Gruppe'!$A$2:$B$8,2,FALSE)</f>
        <v>EXP</v>
      </c>
      <c r="Z4238" s="19" t="str">
        <f>VLOOKUP(J4238,'Verweis Art-Gruppe'!$A$2:$B$15,2,FALSE)</f>
        <v>Geräte</v>
      </c>
      <c r="AA4238" s="19" t="str">
        <f>VLOOKUP(W4238,'Verweis Vertreter'!$A$2:$B$24,2,FALSE)</f>
        <v>Muhsin Yortanli</v>
      </c>
      <c r="AB4238" s="12">
        <f t="shared" si="594"/>
        <v>1</v>
      </c>
      <c r="AC4238" s="12">
        <f t="shared" si="599"/>
        <v>685</v>
      </c>
      <c r="AD4238" s="12">
        <f t="shared" si="600"/>
        <v>705</v>
      </c>
      <c r="AE4238" s="12">
        <f t="shared" si="595"/>
        <v>705</v>
      </c>
      <c r="AF4238" s="12">
        <f t="shared" si="596"/>
        <v>20</v>
      </c>
      <c r="AG4238" s="12">
        <f t="shared" si="597"/>
        <v>20</v>
      </c>
      <c r="AH4238" s="9">
        <f t="shared" si="601"/>
        <v>2.8368794326241134E-2</v>
      </c>
      <c r="AI4238" s="14">
        <f>VLOOKUP(E4238,'Verweis Faktor'!$A:$B,2,FALSE)</f>
        <v>1</v>
      </c>
      <c r="AJ4238" s="14"/>
      <c r="AK4238" s="14" t="str">
        <f>IF(AL4238="Ja","Versandkosten",VLOOKUP(E4238,'Verweis Belegart'!$A$2:$B$9,2,FALSE))</f>
        <v>Hardware</v>
      </c>
      <c r="AL4238" s="14" t="str">
        <f t="shared" si="602"/>
        <v>Nein</v>
      </c>
      <c r="AM4238" s="14" t="str">
        <f t="shared" si="598"/>
        <v>Positiv</v>
      </c>
    </row>
    <row r="4239" spans="1:39" ht="17.25" customHeight="1" x14ac:dyDescent="0.35">
      <c r="A4239" s="17">
        <v>14572835</v>
      </c>
      <c r="B4239" s="2" t="s">
        <v>2380</v>
      </c>
      <c r="C4239" s="1">
        <v>2025001</v>
      </c>
      <c r="D4239" s="1">
        <v>2001087</v>
      </c>
      <c r="E4239" s="2" t="s">
        <v>34</v>
      </c>
      <c r="F4239" s="2" t="s">
        <v>35</v>
      </c>
      <c r="G4239" s="2" t="s">
        <v>66</v>
      </c>
      <c r="H4239" s="2" t="s">
        <v>1779</v>
      </c>
      <c r="I4239" s="2" t="s">
        <v>1780</v>
      </c>
      <c r="J4239" s="2" t="s">
        <v>103</v>
      </c>
      <c r="K4239" s="2" t="s">
        <v>517</v>
      </c>
      <c r="L4239" s="2" t="s">
        <v>562</v>
      </c>
      <c r="M4239" s="2" t="s">
        <v>563</v>
      </c>
      <c r="N4239" s="2" t="s">
        <v>155</v>
      </c>
      <c r="O4239" s="3">
        <v>2</v>
      </c>
      <c r="P4239" s="3">
        <v>541</v>
      </c>
      <c r="Q4239" s="3">
        <v>566</v>
      </c>
      <c r="R4239" s="3">
        <v>1132</v>
      </c>
      <c r="S4239" s="3">
        <v>25</v>
      </c>
      <c r="T4239" s="3">
        <v>50</v>
      </c>
      <c r="U4239" s="3">
        <v>4.41</v>
      </c>
      <c r="V4239" s="2" t="s">
        <v>145</v>
      </c>
      <c r="W4239" s="2" t="s">
        <v>146</v>
      </c>
      <c r="X4239" s="2" t="s">
        <v>125</v>
      </c>
      <c r="Y4239" s="19" t="str">
        <f>VLOOKUP(G4239,'Verweis Kd-Gruppe'!$A$2:$B$8,2,FALSE)</f>
        <v>EXP</v>
      </c>
      <c r="Z4239" s="19" t="str">
        <f>VLOOKUP(J4239,'Verweis Art-Gruppe'!$A$2:$B$15,2,FALSE)</f>
        <v>Geräte</v>
      </c>
      <c r="AA4239" s="19" t="str">
        <f>VLOOKUP(W4239,'Verweis Vertreter'!$A$2:$B$24,2,FALSE)</f>
        <v>Muhsin Yortanli</v>
      </c>
      <c r="AB4239" s="12">
        <f t="shared" si="594"/>
        <v>2</v>
      </c>
      <c r="AC4239" s="12">
        <f t="shared" si="599"/>
        <v>541</v>
      </c>
      <c r="AD4239" s="12">
        <f t="shared" si="600"/>
        <v>566</v>
      </c>
      <c r="AE4239" s="12">
        <f t="shared" si="595"/>
        <v>1132</v>
      </c>
      <c r="AF4239" s="12">
        <f t="shared" si="596"/>
        <v>25</v>
      </c>
      <c r="AG4239" s="12">
        <f t="shared" si="597"/>
        <v>50</v>
      </c>
      <c r="AH4239" s="9">
        <f t="shared" si="601"/>
        <v>4.4169611307420496E-2</v>
      </c>
      <c r="AI4239" s="14">
        <f>VLOOKUP(E4239,'Verweis Faktor'!$A:$B,2,FALSE)</f>
        <v>1</v>
      </c>
      <c r="AJ4239" s="14"/>
      <c r="AK4239" s="14" t="str">
        <f>IF(AL4239="Ja","Versandkosten",VLOOKUP(E4239,'Verweis Belegart'!$A$2:$B$9,2,FALSE))</f>
        <v>Hardware</v>
      </c>
      <c r="AL4239" s="14" t="str">
        <f t="shared" si="602"/>
        <v>Nein</v>
      </c>
      <c r="AM4239" s="14" t="str">
        <f t="shared" si="598"/>
        <v>Positiv</v>
      </c>
    </row>
    <row r="4240" spans="1:39" ht="17.25" customHeight="1" x14ac:dyDescent="0.35">
      <c r="A4240" s="17">
        <v>14572835</v>
      </c>
      <c r="B4240" s="2" t="s">
        <v>2380</v>
      </c>
      <c r="C4240" s="1">
        <v>2025001</v>
      </c>
      <c r="D4240" s="1">
        <v>2001087</v>
      </c>
      <c r="E4240" s="2" t="s">
        <v>34</v>
      </c>
      <c r="F4240" s="2" t="s">
        <v>35</v>
      </c>
      <c r="G4240" s="2" t="s">
        <v>66</v>
      </c>
      <c r="H4240" s="2" t="s">
        <v>1779</v>
      </c>
      <c r="I4240" s="2" t="s">
        <v>1780</v>
      </c>
      <c r="J4240" s="2" t="s">
        <v>103</v>
      </c>
      <c r="K4240" s="2" t="s">
        <v>518</v>
      </c>
      <c r="L4240" s="2" t="s">
        <v>2247</v>
      </c>
      <c r="M4240" s="2" t="s">
        <v>2248</v>
      </c>
      <c r="N4240" s="2" t="s">
        <v>822</v>
      </c>
      <c r="O4240" s="3">
        <v>1</v>
      </c>
      <c r="P4240" s="3">
        <v>104</v>
      </c>
      <c r="Q4240" s="3">
        <v>109</v>
      </c>
      <c r="R4240" s="3">
        <v>109</v>
      </c>
      <c r="S4240" s="3">
        <v>5</v>
      </c>
      <c r="T4240" s="3">
        <v>5</v>
      </c>
      <c r="U4240" s="3">
        <v>4.58</v>
      </c>
      <c r="V4240" s="2" t="s">
        <v>145</v>
      </c>
      <c r="W4240" s="2" t="s">
        <v>146</v>
      </c>
      <c r="X4240" s="2" t="s">
        <v>125</v>
      </c>
      <c r="Y4240" s="19" t="str">
        <f>VLOOKUP(G4240,'Verweis Kd-Gruppe'!$A$2:$B$8,2,FALSE)</f>
        <v>EXP</v>
      </c>
      <c r="Z4240" s="19" t="str">
        <f>VLOOKUP(J4240,'Verweis Art-Gruppe'!$A$2:$B$15,2,FALSE)</f>
        <v>Geräte</v>
      </c>
      <c r="AA4240" s="19" t="str">
        <f>VLOOKUP(W4240,'Verweis Vertreter'!$A$2:$B$24,2,FALSE)</f>
        <v>Muhsin Yortanli</v>
      </c>
      <c r="AB4240" s="12">
        <f t="shared" si="594"/>
        <v>1</v>
      </c>
      <c r="AC4240" s="12">
        <f t="shared" si="599"/>
        <v>104</v>
      </c>
      <c r="AD4240" s="12">
        <f t="shared" si="600"/>
        <v>109</v>
      </c>
      <c r="AE4240" s="12">
        <f t="shared" si="595"/>
        <v>109</v>
      </c>
      <c r="AF4240" s="12">
        <f t="shared" si="596"/>
        <v>5</v>
      </c>
      <c r="AG4240" s="12">
        <f t="shared" si="597"/>
        <v>5</v>
      </c>
      <c r="AH4240" s="9">
        <f t="shared" si="601"/>
        <v>4.5871559633027525E-2</v>
      </c>
      <c r="AI4240" s="14">
        <f>VLOOKUP(E4240,'Verweis Faktor'!$A:$B,2,FALSE)</f>
        <v>1</v>
      </c>
      <c r="AJ4240" s="14"/>
      <c r="AK4240" s="14" t="str">
        <f>IF(AL4240="Ja","Versandkosten",VLOOKUP(E4240,'Verweis Belegart'!$A$2:$B$9,2,FALSE))</f>
        <v>Hardware</v>
      </c>
      <c r="AL4240" s="14" t="str">
        <f t="shared" si="602"/>
        <v>Nein</v>
      </c>
      <c r="AM4240" s="14" t="str">
        <f t="shared" si="598"/>
        <v>Positiv</v>
      </c>
    </row>
    <row r="4241" spans="1:39" ht="17.25" customHeight="1" x14ac:dyDescent="0.35">
      <c r="A4241" s="17">
        <v>14572835</v>
      </c>
      <c r="B4241" s="2" t="s">
        <v>2380</v>
      </c>
      <c r="C4241" s="1">
        <v>2025001</v>
      </c>
      <c r="D4241" s="1">
        <v>2001087</v>
      </c>
      <c r="E4241" s="2" t="s">
        <v>34</v>
      </c>
      <c r="F4241" s="2" t="s">
        <v>35</v>
      </c>
      <c r="G4241" s="2" t="s">
        <v>66</v>
      </c>
      <c r="H4241" s="2" t="s">
        <v>1779</v>
      </c>
      <c r="I4241" s="2" t="s">
        <v>1780</v>
      </c>
      <c r="J4241" s="2" t="s">
        <v>103</v>
      </c>
      <c r="K4241" s="2" t="s">
        <v>519</v>
      </c>
      <c r="L4241" s="2" t="s">
        <v>758</v>
      </c>
      <c r="M4241" s="2" t="s">
        <v>759</v>
      </c>
      <c r="N4241" s="2" t="s">
        <v>538</v>
      </c>
      <c r="O4241" s="3">
        <v>3</v>
      </c>
      <c r="P4241" s="3">
        <v>291.64530000000002</v>
      </c>
      <c r="Q4241" s="3">
        <v>307</v>
      </c>
      <c r="R4241" s="3">
        <v>921</v>
      </c>
      <c r="S4241" s="3">
        <v>15.354699999999999</v>
      </c>
      <c r="T4241" s="3">
        <v>46.06</v>
      </c>
      <c r="U4241" s="3">
        <v>5</v>
      </c>
      <c r="V4241" s="2" t="s">
        <v>145</v>
      </c>
      <c r="W4241" s="2" t="s">
        <v>146</v>
      </c>
      <c r="X4241" s="2" t="s">
        <v>125</v>
      </c>
      <c r="Y4241" s="19" t="str">
        <f>VLOOKUP(G4241,'Verweis Kd-Gruppe'!$A$2:$B$8,2,FALSE)</f>
        <v>EXP</v>
      </c>
      <c r="Z4241" s="19" t="str">
        <f>VLOOKUP(J4241,'Verweis Art-Gruppe'!$A$2:$B$15,2,FALSE)</f>
        <v>Geräte</v>
      </c>
      <c r="AA4241" s="19" t="str">
        <f>VLOOKUP(W4241,'Verweis Vertreter'!$A$2:$B$24,2,FALSE)</f>
        <v>Muhsin Yortanli</v>
      </c>
      <c r="AB4241" s="12">
        <f t="shared" si="594"/>
        <v>3</v>
      </c>
      <c r="AC4241" s="12">
        <f t="shared" si="599"/>
        <v>291.64530000000002</v>
      </c>
      <c r="AD4241" s="12">
        <f t="shared" si="600"/>
        <v>307</v>
      </c>
      <c r="AE4241" s="12">
        <f t="shared" si="595"/>
        <v>921</v>
      </c>
      <c r="AF4241" s="12">
        <f t="shared" si="596"/>
        <v>15.354699999999999</v>
      </c>
      <c r="AG4241" s="12">
        <f t="shared" si="597"/>
        <v>46.06</v>
      </c>
      <c r="AH4241" s="9">
        <f t="shared" si="601"/>
        <v>5.0010857763300762E-2</v>
      </c>
      <c r="AI4241" s="14">
        <f>VLOOKUP(E4241,'Verweis Faktor'!$A:$B,2,FALSE)</f>
        <v>1</v>
      </c>
      <c r="AJ4241" s="14"/>
      <c r="AK4241" s="14" t="str">
        <f>IF(AL4241="Ja","Versandkosten",VLOOKUP(E4241,'Verweis Belegart'!$A$2:$B$9,2,FALSE))</f>
        <v>Hardware</v>
      </c>
      <c r="AL4241" s="14" t="str">
        <f t="shared" si="602"/>
        <v>Nein</v>
      </c>
      <c r="AM4241" s="14" t="str">
        <f t="shared" si="598"/>
        <v>Positiv</v>
      </c>
    </row>
    <row r="4242" spans="1:39" ht="17.25" customHeight="1" x14ac:dyDescent="0.35">
      <c r="A4242" s="17">
        <v>14572835</v>
      </c>
      <c r="B4242" s="2" t="s">
        <v>2380</v>
      </c>
      <c r="C4242" s="1">
        <v>2025001</v>
      </c>
      <c r="D4242" s="1">
        <v>2001087</v>
      </c>
      <c r="E4242" s="2" t="s">
        <v>34</v>
      </c>
      <c r="F4242" s="2" t="s">
        <v>35</v>
      </c>
      <c r="G4242" s="2" t="s">
        <v>66</v>
      </c>
      <c r="H4242" s="2" t="s">
        <v>1779</v>
      </c>
      <c r="I4242" s="2" t="s">
        <v>1780</v>
      </c>
      <c r="J4242" s="2" t="s">
        <v>103</v>
      </c>
      <c r="K4242" s="2" t="s">
        <v>523</v>
      </c>
      <c r="L4242" s="2" t="s">
        <v>758</v>
      </c>
      <c r="M4242" s="2" t="s">
        <v>759</v>
      </c>
      <c r="N4242" s="2" t="s">
        <v>538</v>
      </c>
      <c r="O4242" s="3">
        <v>1</v>
      </c>
      <c r="P4242" s="3">
        <v>291.64530000000002</v>
      </c>
      <c r="Q4242" s="3">
        <v>309</v>
      </c>
      <c r="R4242" s="3">
        <v>309</v>
      </c>
      <c r="S4242" s="3">
        <v>17.354700000000001</v>
      </c>
      <c r="T4242" s="3">
        <v>17.350000000000001</v>
      </c>
      <c r="U4242" s="3">
        <v>5.61</v>
      </c>
      <c r="V4242" s="2" t="s">
        <v>145</v>
      </c>
      <c r="W4242" s="2" t="s">
        <v>146</v>
      </c>
      <c r="X4242" s="2" t="s">
        <v>125</v>
      </c>
      <c r="Y4242" s="19" t="str">
        <f>VLOOKUP(G4242,'Verweis Kd-Gruppe'!$A$2:$B$8,2,FALSE)</f>
        <v>EXP</v>
      </c>
      <c r="Z4242" s="19" t="str">
        <f>VLOOKUP(J4242,'Verweis Art-Gruppe'!$A$2:$B$15,2,FALSE)</f>
        <v>Geräte</v>
      </c>
      <c r="AA4242" s="19" t="str">
        <f>VLOOKUP(W4242,'Verweis Vertreter'!$A$2:$B$24,2,FALSE)</f>
        <v>Muhsin Yortanli</v>
      </c>
      <c r="AB4242" s="12">
        <f t="shared" si="594"/>
        <v>1</v>
      </c>
      <c r="AC4242" s="12">
        <f t="shared" si="599"/>
        <v>291.64530000000002</v>
      </c>
      <c r="AD4242" s="12">
        <f t="shared" si="600"/>
        <v>309</v>
      </c>
      <c r="AE4242" s="12">
        <f t="shared" si="595"/>
        <v>309</v>
      </c>
      <c r="AF4242" s="12">
        <f t="shared" si="596"/>
        <v>17.354700000000001</v>
      </c>
      <c r="AG4242" s="12">
        <f t="shared" si="597"/>
        <v>17.350000000000001</v>
      </c>
      <c r="AH4242" s="9">
        <f t="shared" si="601"/>
        <v>5.6148867313915864E-2</v>
      </c>
      <c r="AI4242" s="14">
        <f>VLOOKUP(E4242,'Verweis Faktor'!$A:$B,2,FALSE)</f>
        <v>1</v>
      </c>
      <c r="AJ4242" s="14"/>
      <c r="AK4242" s="14" t="str">
        <f>IF(AL4242="Ja","Versandkosten",VLOOKUP(E4242,'Verweis Belegart'!$A$2:$B$9,2,FALSE))</f>
        <v>Hardware</v>
      </c>
      <c r="AL4242" s="14" t="str">
        <f t="shared" si="602"/>
        <v>Nein</v>
      </c>
      <c r="AM4242" s="14" t="str">
        <f t="shared" si="598"/>
        <v>Positiv</v>
      </c>
    </row>
    <row r="4243" spans="1:39" ht="17.25" customHeight="1" x14ac:dyDescent="0.35">
      <c r="A4243" s="17">
        <v>14572835</v>
      </c>
      <c r="B4243" s="2" t="s">
        <v>2380</v>
      </c>
      <c r="C4243" s="1">
        <v>2025001</v>
      </c>
      <c r="D4243" s="1">
        <v>2001087</v>
      </c>
      <c r="E4243" s="2" t="s">
        <v>34</v>
      </c>
      <c r="F4243" s="2" t="s">
        <v>35</v>
      </c>
      <c r="G4243" s="2" t="s">
        <v>66</v>
      </c>
      <c r="H4243" s="2" t="s">
        <v>1779</v>
      </c>
      <c r="I4243" s="2" t="s">
        <v>1780</v>
      </c>
      <c r="J4243" s="2" t="s">
        <v>103</v>
      </c>
      <c r="K4243" s="2" t="s">
        <v>527</v>
      </c>
      <c r="L4243" s="2" t="s">
        <v>100</v>
      </c>
      <c r="M4243" s="2" t="s">
        <v>101</v>
      </c>
      <c r="N4243" s="2" t="s">
        <v>102</v>
      </c>
      <c r="O4243" s="3">
        <v>1</v>
      </c>
      <c r="P4243" s="3">
        <v>814</v>
      </c>
      <c r="Q4243" s="3">
        <v>859</v>
      </c>
      <c r="R4243" s="3">
        <v>859</v>
      </c>
      <c r="S4243" s="3">
        <v>45</v>
      </c>
      <c r="T4243" s="3">
        <v>45</v>
      </c>
      <c r="U4243" s="3">
        <v>5.23</v>
      </c>
      <c r="V4243" s="2" t="s">
        <v>145</v>
      </c>
      <c r="W4243" s="2" t="s">
        <v>146</v>
      </c>
      <c r="X4243" s="2" t="s">
        <v>125</v>
      </c>
      <c r="Y4243" s="19" t="str">
        <f>VLOOKUP(G4243,'Verweis Kd-Gruppe'!$A$2:$B$8,2,FALSE)</f>
        <v>EXP</v>
      </c>
      <c r="Z4243" s="19" t="str">
        <f>VLOOKUP(J4243,'Verweis Art-Gruppe'!$A$2:$B$15,2,FALSE)</f>
        <v>Geräte</v>
      </c>
      <c r="AA4243" s="19" t="str">
        <f>VLOOKUP(W4243,'Verweis Vertreter'!$A$2:$B$24,2,FALSE)</f>
        <v>Muhsin Yortanli</v>
      </c>
      <c r="AB4243" s="12">
        <f t="shared" si="594"/>
        <v>1</v>
      </c>
      <c r="AC4243" s="12">
        <f t="shared" si="599"/>
        <v>814</v>
      </c>
      <c r="AD4243" s="12">
        <f t="shared" si="600"/>
        <v>859</v>
      </c>
      <c r="AE4243" s="12">
        <f t="shared" si="595"/>
        <v>859</v>
      </c>
      <c r="AF4243" s="12">
        <f t="shared" si="596"/>
        <v>45</v>
      </c>
      <c r="AG4243" s="12">
        <f t="shared" si="597"/>
        <v>45</v>
      </c>
      <c r="AH4243" s="9">
        <f t="shared" si="601"/>
        <v>5.2386495925494762E-2</v>
      </c>
      <c r="AI4243" s="14">
        <f>VLOOKUP(E4243,'Verweis Faktor'!$A:$B,2,FALSE)</f>
        <v>1</v>
      </c>
      <c r="AJ4243" s="14"/>
      <c r="AK4243" s="14" t="str">
        <f>IF(AL4243="Ja","Versandkosten",VLOOKUP(E4243,'Verweis Belegart'!$A$2:$B$9,2,FALSE))</f>
        <v>Hardware</v>
      </c>
      <c r="AL4243" s="14" t="str">
        <f t="shared" si="602"/>
        <v>Nein</v>
      </c>
      <c r="AM4243" s="14" t="str">
        <f t="shared" si="598"/>
        <v>Positiv</v>
      </c>
    </row>
    <row r="4244" spans="1:39" ht="17.25" customHeight="1" x14ac:dyDescent="0.35">
      <c r="A4244" s="17">
        <v>14572835</v>
      </c>
      <c r="B4244" s="2" t="s">
        <v>2380</v>
      </c>
      <c r="C4244" s="1">
        <v>2025001</v>
      </c>
      <c r="D4244" s="1">
        <v>2001087</v>
      </c>
      <c r="E4244" s="2" t="s">
        <v>34</v>
      </c>
      <c r="F4244" s="2" t="s">
        <v>35</v>
      </c>
      <c r="G4244" s="2" t="s">
        <v>66</v>
      </c>
      <c r="H4244" s="2" t="s">
        <v>1779</v>
      </c>
      <c r="I4244" s="2" t="s">
        <v>1780</v>
      </c>
      <c r="J4244" s="2" t="s">
        <v>103</v>
      </c>
      <c r="K4244" s="2" t="s">
        <v>531</v>
      </c>
      <c r="L4244" s="2" t="s">
        <v>334</v>
      </c>
      <c r="M4244" s="2" t="s">
        <v>335</v>
      </c>
      <c r="N4244" s="2" t="s">
        <v>310</v>
      </c>
      <c r="O4244" s="3">
        <v>1</v>
      </c>
      <c r="P4244" s="3">
        <v>483.93950000000001</v>
      </c>
      <c r="Q4244" s="3">
        <v>495</v>
      </c>
      <c r="R4244" s="3">
        <v>495</v>
      </c>
      <c r="S4244" s="3">
        <v>11.060499999999999</v>
      </c>
      <c r="T4244" s="3">
        <v>11.06</v>
      </c>
      <c r="U4244" s="3">
        <v>2.23</v>
      </c>
      <c r="V4244" s="2" t="s">
        <v>145</v>
      </c>
      <c r="W4244" s="2" t="s">
        <v>146</v>
      </c>
      <c r="X4244" s="2" t="s">
        <v>125</v>
      </c>
      <c r="Y4244" s="19" t="str">
        <f>VLOOKUP(G4244,'Verweis Kd-Gruppe'!$A$2:$B$8,2,FALSE)</f>
        <v>EXP</v>
      </c>
      <c r="Z4244" s="19" t="str">
        <f>VLOOKUP(J4244,'Verweis Art-Gruppe'!$A$2:$B$15,2,FALSE)</f>
        <v>Geräte</v>
      </c>
      <c r="AA4244" s="19" t="str">
        <f>VLOOKUP(W4244,'Verweis Vertreter'!$A$2:$B$24,2,FALSE)</f>
        <v>Muhsin Yortanli</v>
      </c>
      <c r="AB4244" s="12">
        <f t="shared" si="594"/>
        <v>1</v>
      </c>
      <c r="AC4244" s="12">
        <f t="shared" si="599"/>
        <v>483.93950000000001</v>
      </c>
      <c r="AD4244" s="12">
        <f t="shared" si="600"/>
        <v>495</v>
      </c>
      <c r="AE4244" s="12">
        <f t="shared" si="595"/>
        <v>495</v>
      </c>
      <c r="AF4244" s="12">
        <f t="shared" si="596"/>
        <v>11.060499999999999</v>
      </c>
      <c r="AG4244" s="12">
        <f t="shared" si="597"/>
        <v>11.06</v>
      </c>
      <c r="AH4244" s="9">
        <f t="shared" si="601"/>
        <v>2.2343434343434346E-2</v>
      </c>
      <c r="AI4244" s="14">
        <f>VLOOKUP(E4244,'Verweis Faktor'!$A:$B,2,FALSE)</f>
        <v>1</v>
      </c>
      <c r="AJ4244" s="14"/>
      <c r="AK4244" s="14" t="str">
        <f>IF(AL4244="Ja","Versandkosten",VLOOKUP(E4244,'Verweis Belegart'!$A$2:$B$9,2,FALSE))</f>
        <v>Hardware</v>
      </c>
      <c r="AL4244" s="14" t="str">
        <f t="shared" si="602"/>
        <v>Nein</v>
      </c>
      <c r="AM4244" s="14" t="str">
        <f t="shared" si="598"/>
        <v>Positiv</v>
      </c>
    </row>
    <row r="4245" spans="1:39" ht="17.25" customHeight="1" x14ac:dyDescent="0.35">
      <c r="A4245" s="17">
        <v>14572835</v>
      </c>
      <c r="B4245" s="2" t="s">
        <v>2380</v>
      </c>
      <c r="C4245" s="1">
        <v>2025001</v>
      </c>
      <c r="D4245" s="1">
        <v>2001087</v>
      </c>
      <c r="E4245" s="2" t="s">
        <v>34</v>
      </c>
      <c r="F4245" s="2" t="s">
        <v>35</v>
      </c>
      <c r="G4245" s="2" t="s">
        <v>66</v>
      </c>
      <c r="H4245" s="2" t="s">
        <v>1779</v>
      </c>
      <c r="I4245" s="2" t="s">
        <v>1780</v>
      </c>
      <c r="J4245" s="2" t="s">
        <v>103</v>
      </c>
      <c r="K4245" s="2" t="s">
        <v>535</v>
      </c>
      <c r="L4245" s="2" t="s">
        <v>334</v>
      </c>
      <c r="M4245" s="2" t="s">
        <v>335</v>
      </c>
      <c r="N4245" s="2" t="s">
        <v>310</v>
      </c>
      <c r="O4245" s="3">
        <v>1</v>
      </c>
      <c r="P4245" s="3">
        <v>483.93950000000001</v>
      </c>
      <c r="Q4245" s="3">
        <v>495</v>
      </c>
      <c r="R4245" s="3">
        <v>495</v>
      </c>
      <c r="S4245" s="3">
        <v>11.060499999999999</v>
      </c>
      <c r="T4245" s="3">
        <v>11.06</v>
      </c>
      <c r="U4245" s="3">
        <v>2.23</v>
      </c>
      <c r="V4245" s="2" t="s">
        <v>145</v>
      </c>
      <c r="W4245" s="2" t="s">
        <v>146</v>
      </c>
      <c r="X4245" s="2" t="s">
        <v>125</v>
      </c>
      <c r="Y4245" s="19" t="str">
        <f>VLOOKUP(G4245,'Verweis Kd-Gruppe'!$A$2:$B$8,2,FALSE)</f>
        <v>EXP</v>
      </c>
      <c r="Z4245" s="19" t="str">
        <f>VLOOKUP(J4245,'Verweis Art-Gruppe'!$A$2:$B$15,2,FALSE)</f>
        <v>Geräte</v>
      </c>
      <c r="AA4245" s="19" t="str">
        <f>VLOOKUP(W4245,'Verweis Vertreter'!$A$2:$B$24,2,FALSE)</f>
        <v>Muhsin Yortanli</v>
      </c>
      <c r="AB4245" s="12">
        <f t="shared" si="594"/>
        <v>1</v>
      </c>
      <c r="AC4245" s="12">
        <f t="shared" si="599"/>
        <v>483.93950000000001</v>
      </c>
      <c r="AD4245" s="12">
        <f t="shared" si="600"/>
        <v>495</v>
      </c>
      <c r="AE4245" s="12">
        <f t="shared" si="595"/>
        <v>495</v>
      </c>
      <c r="AF4245" s="12">
        <f t="shared" si="596"/>
        <v>11.060499999999999</v>
      </c>
      <c r="AG4245" s="12">
        <f t="shared" si="597"/>
        <v>11.06</v>
      </c>
      <c r="AH4245" s="9">
        <f t="shared" si="601"/>
        <v>2.2343434343434346E-2</v>
      </c>
      <c r="AI4245" s="14">
        <f>VLOOKUP(E4245,'Verweis Faktor'!$A:$B,2,FALSE)</f>
        <v>1</v>
      </c>
      <c r="AJ4245" s="14"/>
      <c r="AK4245" s="14" t="str">
        <f>IF(AL4245="Ja","Versandkosten",VLOOKUP(E4245,'Verweis Belegart'!$A$2:$B$9,2,FALSE))</f>
        <v>Hardware</v>
      </c>
      <c r="AL4245" s="14" t="str">
        <f t="shared" si="602"/>
        <v>Nein</v>
      </c>
      <c r="AM4245" s="14" t="str">
        <f t="shared" si="598"/>
        <v>Positiv</v>
      </c>
    </row>
    <row r="4246" spans="1:39" ht="17.25" customHeight="1" x14ac:dyDescent="0.35">
      <c r="A4246" s="17">
        <v>14572835</v>
      </c>
      <c r="B4246" s="2" t="s">
        <v>2380</v>
      </c>
      <c r="C4246" s="1">
        <v>2025001</v>
      </c>
      <c r="D4246" s="1">
        <v>2001087</v>
      </c>
      <c r="E4246" s="2" t="s">
        <v>34</v>
      </c>
      <c r="F4246" s="2" t="s">
        <v>35</v>
      </c>
      <c r="G4246" s="2" t="s">
        <v>66</v>
      </c>
      <c r="H4246" s="2" t="s">
        <v>1779</v>
      </c>
      <c r="I4246" s="2" t="s">
        <v>1780</v>
      </c>
      <c r="J4246" s="2" t="s">
        <v>103</v>
      </c>
      <c r="K4246" s="2" t="s">
        <v>539</v>
      </c>
      <c r="L4246" s="2" t="s">
        <v>275</v>
      </c>
      <c r="M4246" s="2" t="s">
        <v>276</v>
      </c>
      <c r="N4246" s="2" t="s">
        <v>271</v>
      </c>
      <c r="O4246" s="3">
        <v>2</v>
      </c>
      <c r="P4246" s="3">
        <v>416</v>
      </c>
      <c r="Q4246" s="3">
        <v>426</v>
      </c>
      <c r="R4246" s="3">
        <v>852</v>
      </c>
      <c r="S4246" s="3">
        <v>10</v>
      </c>
      <c r="T4246" s="3">
        <v>20</v>
      </c>
      <c r="U4246" s="3">
        <v>2.34</v>
      </c>
      <c r="V4246" s="2" t="s">
        <v>145</v>
      </c>
      <c r="W4246" s="2" t="s">
        <v>146</v>
      </c>
      <c r="X4246" s="2" t="s">
        <v>125</v>
      </c>
      <c r="Y4246" s="19" t="str">
        <f>VLOOKUP(G4246,'Verweis Kd-Gruppe'!$A$2:$B$8,2,FALSE)</f>
        <v>EXP</v>
      </c>
      <c r="Z4246" s="19" t="str">
        <f>VLOOKUP(J4246,'Verweis Art-Gruppe'!$A$2:$B$15,2,FALSE)</f>
        <v>Geräte</v>
      </c>
      <c r="AA4246" s="19" t="str">
        <f>VLOOKUP(W4246,'Verweis Vertreter'!$A$2:$B$24,2,FALSE)</f>
        <v>Muhsin Yortanli</v>
      </c>
      <c r="AB4246" s="12">
        <f t="shared" si="594"/>
        <v>2</v>
      </c>
      <c r="AC4246" s="12">
        <f t="shared" si="599"/>
        <v>416</v>
      </c>
      <c r="AD4246" s="12">
        <f t="shared" si="600"/>
        <v>426</v>
      </c>
      <c r="AE4246" s="12">
        <f t="shared" si="595"/>
        <v>852</v>
      </c>
      <c r="AF4246" s="12">
        <f t="shared" si="596"/>
        <v>10</v>
      </c>
      <c r="AG4246" s="12">
        <f t="shared" si="597"/>
        <v>20</v>
      </c>
      <c r="AH4246" s="9">
        <f t="shared" si="601"/>
        <v>2.3474178403755867E-2</v>
      </c>
      <c r="AI4246" s="14">
        <f>VLOOKUP(E4246,'Verweis Faktor'!$A:$B,2,FALSE)</f>
        <v>1</v>
      </c>
      <c r="AJ4246" s="14"/>
      <c r="AK4246" s="14" t="str">
        <f>IF(AL4246="Ja","Versandkosten",VLOOKUP(E4246,'Verweis Belegart'!$A$2:$B$9,2,FALSE))</f>
        <v>Hardware</v>
      </c>
      <c r="AL4246" s="14" t="str">
        <f t="shared" si="602"/>
        <v>Nein</v>
      </c>
      <c r="AM4246" s="14" t="str">
        <f t="shared" si="598"/>
        <v>Positiv</v>
      </c>
    </row>
    <row r="4247" spans="1:39" ht="17.25" customHeight="1" x14ac:dyDescent="0.35">
      <c r="A4247" s="17">
        <v>14572835</v>
      </c>
      <c r="B4247" s="2" t="s">
        <v>2380</v>
      </c>
      <c r="C4247" s="1">
        <v>2025001</v>
      </c>
      <c r="D4247" s="1">
        <v>2001087</v>
      </c>
      <c r="E4247" s="2" t="s">
        <v>34</v>
      </c>
      <c r="F4247" s="2" t="s">
        <v>35</v>
      </c>
      <c r="G4247" s="2" t="s">
        <v>66</v>
      </c>
      <c r="H4247" s="2" t="s">
        <v>1779</v>
      </c>
      <c r="I4247" s="2" t="s">
        <v>1780</v>
      </c>
      <c r="J4247" s="2" t="s">
        <v>103</v>
      </c>
      <c r="K4247" s="2" t="s">
        <v>543</v>
      </c>
      <c r="L4247" s="2" t="s">
        <v>465</v>
      </c>
      <c r="M4247" s="2" t="s">
        <v>466</v>
      </c>
      <c r="N4247" s="2" t="s">
        <v>451</v>
      </c>
      <c r="O4247" s="3">
        <v>1</v>
      </c>
      <c r="P4247" s="3">
        <v>134</v>
      </c>
      <c r="Q4247" s="3">
        <v>149</v>
      </c>
      <c r="R4247" s="3">
        <v>149</v>
      </c>
      <c r="S4247" s="3">
        <v>15</v>
      </c>
      <c r="T4247" s="3">
        <v>15</v>
      </c>
      <c r="U4247" s="3">
        <v>10.06</v>
      </c>
      <c r="V4247" s="2" t="s">
        <v>145</v>
      </c>
      <c r="W4247" s="2" t="s">
        <v>146</v>
      </c>
      <c r="X4247" s="2" t="s">
        <v>125</v>
      </c>
      <c r="Y4247" s="19" t="str">
        <f>VLOOKUP(G4247,'Verweis Kd-Gruppe'!$A$2:$B$8,2,FALSE)</f>
        <v>EXP</v>
      </c>
      <c r="Z4247" s="19" t="str">
        <f>VLOOKUP(J4247,'Verweis Art-Gruppe'!$A$2:$B$15,2,FALSE)</f>
        <v>Geräte</v>
      </c>
      <c r="AA4247" s="19" t="str">
        <f>VLOOKUP(W4247,'Verweis Vertreter'!$A$2:$B$24,2,FALSE)</f>
        <v>Muhsin Yortanli</v>
      </c>
      <c r="AB4247" s="12">
        <f t="shared" si="594"/>
        <v>1</v>
      </c>
      <c r="AC4247" s="12">
        <f t="shared" si="599"/>
        <v>134</v>
      </c>
      <c r="AD4247" s="12">
        <f t="shared" si="600"/>
        <v>149</v>
      </c>
      <c r="AE4247" s="12">
        <f t="shared" si="595"/>
        <v>149</v>
      </c>
      <c r="AF4247" s="12">
        <f t="shared" si="596"/>
        <v>15</v>
      </c>
      <c r="AG4247" s="12">
        <f t="shared" si="597"/>
        <v>15</v>
      </c>
      <c r="AH4247" s="9">
        <f t="shared" si="601"/>
        <v>0.10067114093959731</v>
      </c>
      <c r="AI4247" s="14">
        <f>VLOOKUP(E4247,'Verweis Faktor'!$A:$B,2,FALSE)</f>
        <v>1</v>
      </c>
      <c r="AJ4247" s="14"/>
      <c r="AK4247" s="14" t="str">
        <f>IF(AL4247="Ja","Versandkosten",VLOOKUP(E4247,'Verweis Belegart'!$A$2:$B$9,2,FALSE))</f>
        <v>Hardware</v>
      </c>
      <c r="AL4247" s="14" t="str">
        <f t="shared" si="602"/>
        <v>Nein</v>
      </c>
      <c r="AM4247" s="14" t="str">
        <f t="shared" si="598"/>
        <v>Positiv</v>
      </c>
    </row>
    <row r="4248" spans="1:39" ht="17.25" customHeight="1" x14ac:dyDescent="0.35">
      <c r="A4248" s="17">
        <v>14572835</v>
      </c>
      <c r="B4248" s="2" t="s">
        <v>2380</v>
      </c>
      <c r="C4248" s="1">
        <v>2025001</v>
      </c>
      <c r="D4248" s="1">
        <v>2001087</v>
      </c>
      <c r="E4248" s="2" t="s">
        <v>34</v>
      </c>
      <c r="F4248" s="2" t="s">
        <v>35</v>
      </c>
      <c r="G4248" s="2" t="s">
        <v>66</v>
      </c>
      <c r="H4248" s="2" t="s">
        <v>1779</v>
      </c>
      <c r="I4248" s="2" t="s">
        <v>1780</v>
      </c>
      <c r="J4248" s="2" t="s">
        <v>103</v>
      </c>
      <c r="K4248" s="2" t="s">
        <v>546</v>
      </c>
      <c r="L4248" s="2" t="s">
        <v>277</v>
      </c>
      <c r="M4248" s="2" t="s">
        <v>278</v>
      </c>
      <c r="N4248" s="2" t="s">
        <v>48</v>
      </c>
      <c r="O4248" s="3">
        <v>2</v>
      </c>
      <c r="P4248" s="3">
        <v>253.2636</v>
      </c>
      <c r="Q4248" s="3">
        <v>265</v>
      </c>
      <c r="R4248" s="3">
        <v>530</v>
      </c>
      <c r="S4248" s="3">
        <v>11.7364</v>
      </c>
      <c r="T4248" s="3">
        <v>23.47</v>
      </c>
      <c r="U4248" s="3">
        <v>4.42</v>
      </c>
      <c r="V4248" s="2" t="s">
        <v>145</v>
      </c>
      <c r="W4248" s="2" t="s">
        <v>146</v>
      </c>
      <c r="X4248" s="2" t="s">
        <v>125</v>
      </c>
      <c r="Y4248" s="19" t="str">
        <f>VLOOKUP(G4248,'Verweis Kd-Gruppe'!$A$2:$B$8,2,FALSE)</f>
        <v>EXP</v>
      </c>
      <c r="Z4248" s="19" t="str">
        <f>VLOOKUP(J4248,'Verweis Art-Gruppe'!$A$2:$B$15,2,FALSE)</f>
        <v>Geräte</v>
      </c>
      <c r="AA4248" s="19" t="str">
        <f>VLOOKUP(W4248,'Verweis Vertreter'!$A$2:$B$24,2,FALSE)</f>
        <v>Muhsin Yortanli</v>
      </c>
      <c r="AB4248" s="12">
        <f t="shared" si="594"/>
        <v>2</v>
      </c>
      <c r="AC4248" s="12">
        <f t="shared" si="599"/>
        <v>253.2636</v>
      </c>
      <c r="AD4248" s="12">
        <f t="shared" si="600"/>
        <v>265</v>
      </c>
      <c r="AE4248" s="12">
        <f t="shared" si="595"/>
        <v>530</v>
      </c>
      <c r="AF4248" s="12">
        <f t="shared" si="596"/>
        <v>11.7364</v>
      </c>
      <c r="AG4248" s="12">
        <f t="shared" si="597"/>
        <v>23.47</v>
      </c>
      <c r="AH4248" s="9">
        <f t="shared" si="601"/>
        <v>4.4283018867924524E-2</v>
      </c>
      <c r="AI4248" s="14">
        <f>VLOOKUP(E4248,'Verweis Faktor'!$A:$B,2,FALSE)</f>
        <v>1</v>
      </c>
      <c r="AJ4248" s="14"/>
      <c r="AK4248" s="14" t="str">
        <f>IF(AL4248="Ja","Versandkosten",VLOOKUP(E4248,'Verweis Belegart'!$A$2:$B$9,2,FALSE))</f>
        <v>Hardware</v>
      </c>
      <c r="AL4248" s="14" t="str">
        <f t="shared" si="602"/>
        <v>Nein</v>
      </c>
      <c r="AM4248" s="14" t="str">
        <f t="shared" si="598"/>
        <v>Positiv</v>
      </c>
    </row>
    <row r="4249" spans="1:39" ht="17.25" customHeight="1" x14ac:dyDescent="0.35">
      <c r="A4249" s="17">
        <v>14572835</v>
      </c>
      <c r="B4249" s="2" t="s">
        <v>2380</v>
      </c>
      <c r="C4249" s="1">
        <v>2025001</v>
      </c>
      <c r="D4249" s="1">
        <v>2001087</v>
      </c>
      <c r="E4249" s="2" t="s">
        <v>34</v>
      </c>
      <c r="F4249" s="2" t="s">
        <v>35</v>
      </c>
      <c r="G4249" s="2" t="s">
        <v>66</v>
      </c>
      <c r="H4249" s="2" t="s">
        <v>1779</v>
      </c>
      <c r="I4249" s="2" t="s">
        <v>1780</v>
      </c>
      <c r="J4249" s="2" t="s">
        <v>103</v>
      </c>
      <c r="K4249" s="2" t="s">
        <v>547</v>
      </c>
      <c r="L4249" s="2" t="s">
        <v>1305</v>
      </c>
      <c r="M4249" s="2" t="s">
        <v>1306</v>
      </c>
      <c r="N4249" s="2" t="s">
        <v>139</v>
      </c>
      <c r="O4249" s="3">
        <v>1</v>
      </c>
      <c r="P4249" s="3">
        <v>704</v>
      </c>
      <c r="Q4249" s="3">
        <v>719</v>
      </c>
      <c r="R4249" s="3">
        <v>719</v>
      </c>
      <c r="S4249" s="3">
        <v>15</v>
      </c>
      <c r="T4249" s="3">
        <v>15</v>
      </c>
      <c r="U4249" s="3">
        <v>2.08</v>
      </c>
      <c r="V4249" s="2" t="s">
        <v>145</v>
      </c>
      <c r="W4249" s="2" t="s">
        <v>146</v>
      </c>
      <c r="X4249" s="2" t="s">
        <v>125</v>
      </c>
      <c r="Y4249" s="19" t="str">
        <f>VLOOKUP(G4249,'Verweis Kd-Gruppe'!$A$2:$B$8,2,FALSE)</f>
        <v>EXP</v>
      </c>
      <c r="Z4249" s="19" t="str">
        <f>VLOOKUP(J4249,'Verweis Art-Gruppe'!$A$2:$B$15,2,FALSE)</f>
        <v>Geräte</v>
      </c>
      <c r="AA4249" s="19" t="str">
        <f>VLOOKUP(W4249,'Verweis Vertreter'!$A$2:$B$24,2,FALSE)</f>
        <v>Muhsin Yortanli</v>
      </c>
      <c r="AB4249" s="12">
        <f t="shared" si="594"/>
        <v>1</v>
      </c>
      <c r="AC4249" s="12">
        <f t="shared" si="599"/>
        <v>704</v>
      </c>
      <c r="AD4249" s="12">
        <f t="shared" si="600"/>
        <v>719</v>
      </c>
      <c r="AE4249" s="12">
        <f t="shared" si="595"/>
        <v>719</v>
      </c>
      <c r="AF4249" s="12">
        <f t="shared" si="596"/>
        <v>15</v>
      </c>
      <c r="AG4249" s="12">
        <f t="shared" si="597"/>
        <v>15</v>
      </c>
      <c r="AH4249" s="9">
        <f t="shared" si="601"/>
        <v>2.0862308762169681E-2</v>
      </c>
      <c r="AI4249" s="14">
        <f>VLOOKUP(E4249,'Verweis Faktor'!$A:$B,2,FALSE)</f>
        <v>1</v>
      </c>
      <c r="AJ4249" s="14"/>
      <c r="AK4249" s="14" t="str">
        <f>IF(AL4249="Ja","Versandkosten",VLOOKUP(E4249,'Verweis Belegart'!$A$2:$B$9,2,FALSE))</f>
        <v>Hardware</v>
      </c>
      <c r="AL4249" s="14" t="str">
        <f t="shared" si="602"/>
        <v>Nein</v>
      </c>
      <c r="AM4249" s="14" t="str">
        <f t="shared" si="598"/>
        <v>Positiv</v>
      </c>
    </row>
    <row r="4250" spans="1:39" ht="17.25" customHeight="1" x14ac:dyDescent="0.35">
      <c r="A4250" s="17">
        <v>14572835</v>
      </c>
      <c r="B4250" s="2" t="s">
        <v>2380</v>
      </c>
      <c r="C4250" s="1">
        <v>2025001</v>
      </c>
      <c r="D4250" s="1">
        <v>2001087</v>
      </c>
      <c r="E4250" s="2" t="s">
        <v>34</v>
      </c>
      <c r="F4250" s="2" t="s">
        <v>35</v>
      </c>
      <c r="G4250" s="2" t="s">
        <v>66</v>
      </c>
      <c r="H4250" s="2" t="s">
        <v>1779</v>
      </c>
      <c r="I4250" s="2" t="s">
        <v>1780</v>
      </c>
      <c r="J4250" s="2" t="s">
        <v>103</v>
      </c>
      <c r="K4250" s="2" t="s">
        <v>550</v>
      </c>
      <c r="L4250" s="2" t="s">
        <v>402</v>
      </c>
      <c r="M4250" s="2" t="s">
        <v>403</v>
      </c>
      <c r="N4250" s="2" t="s">
        <v>404</v>
      </c>
      <c r="O4250" s="3">
        <v>2</v>
      </c>
      <c r="P4250" s="3">
        <v>233.6053</v>
      </c>
      <c r="Q4250" s="3">
        <v>244</v>
      </c>
      <c r="R4250" s="3">
        <v>488</v>
      </c>
      <c r="S4250" s="3">
        <v>10.3947</v>
      </c>
      <c r="T4250" s="3">
        <v>20.79</v>
      </c>
      <c r="U4250" s="3">
        <v>4.26</v>
      </c>
      <c r="V4250" s="2" t="s">
        <v>145</v>
      </c>
      <c r="W4250" s="2" t="s">
        <v>146</v>
      </c>
      <c r="X4250" s="2" t="s">
        <v>125</v>
      </c>
      <c r="Y4250" s="19" t="str">
        <f>VLOOKUP(G4250,'Verweis Kd-Gruppe'!$A$2:$B$8,2,FALSE)</f>
        <v>EXP</v>
      </c>
      <c r="Z4250" s="19" t="str">
        <f>VLOOKUP(J4250,'Verweis Art-Gruppe'!$A$2:$B$15,2,FALSE)</f>
        <v>Geräte</v>
      </c>
      <c r="AA4250" s="19" t="str">
        <f>VLOOKUP(W4250,'Verweis Vertreter'!$A$2:$B$24,2,FALSE)</f>
        <v>Muhsin Yortanli</v>
      </c>
      <c r="AB4250" s="12">
        <f t="shared" si="594"/>
        <v>2</v>
      </c>
      <c r="AC4250" s="12">
        <f t="shared" si="599"/>
        <v>233.6053</v>
      </c>
      <c r="AD4250" s="12">
        <f t="shared" si="600"/>
        <v>244</v>
      </c>
      <c r="AE4250" s="12">
        <f t="shared" si="595"/>
        <v>488</v>
      </c>
      <c r="AF4250" s="12">
        <f t="shared" si="596"/>
        <v>10.3947</v>
      </c>
      <c r="AG4250" s="12">
        <f t="shared" si="597"/>
        <v>20.79</v>
      </c>
      <c r="AH4250" s="9">
        <f t="shared" si="601"/>
        <v>4.2602459016393437E-2</v>
      </c>
      <c r="AI4250" s="14">
        <f>VLOOKUP(E4250,'Verweis Faktor'!$A:$B,2,FALSE)</f>
        <v>1</v>
      </c>
      <c r="AJ4250" s="14"/>
      <c r="AK4250" s="14" t="str">
        <f>IF(AL4250="Ja","Versandkosten",VLOOKUP(E4250,'Verweis Belegart'!$A$2:$B$9,2,FALSE))</f>
        <v>Hardware</v>
      </c>
      <c r="AL4250" s="14" t="str">
        <f t="shared" si="602"/>
        <v>Nein</v>
      </c>
      <c r="AM4250" s="14" t="str">
        <f t="shared" si="598"/>
        <v>Positiv</v>
      </c>
    </row>
    <row r="4251" spans="1:39" ht="17.25" customHeight="1" x14ac:dyDescent="0.35">
      <c r="A4251" s="17">
        <v>14572835</v>
      </c>
      <c r="B4251" s="2" t="s">
        <v>2380</v>
      </c>
      <c r="C4251" s="1">
        <v>2025001</v>
      </c>
      <c r="D4251" s="1">
        <v>2001087</v>
      </c>
      <c r="E4251" s="2" t="s">
        <v>34</v>
      </c>
      <c r="F4251" s="2" t="s">
        <v>35</v>
      </c>
      <c r="G4251" s="2" t="s">
        <v>66</v>
      </c>
      <c r="H4251" s="2" t="s">
        <v>1779</v>
      </c>
      <c r="I4251" s="2" t="s">
        <v>1780</v>
      </c>
      <c r="J4251" s="2" t="s">
        <v>103</v>
      </c>
      <c r="K4251" s="2" t="s">
        <v>1216</v>
      </c>
      <c r="L4251" s="2" t="s">
        <v>1828</v>
      </c>
      <c r="M4251" s="2" t="s">
        <v>1829</v>
      </c>
      <c r="N4251" s="2" t="s">
        <v>990</v>
      </c>
      <c r="O4251" s="3">
        <v>1</v>
      </c>
      <c r="P4251" s="3">
        <v>631</v>
      </c>
      <c r="Q4251" s="3">
        <v>709</v>
      </c>
      <c r="R4251" s="3">
        <v>709</v>
      </c>
      <c r="S4251" s="3">
        <v>78</v>
      </c>
      <c r="T4251" s="3">
        <v>78</v>
      </c>
      <c r="U4251" s="3">
        <v>11</v>
      </c>
      <c r="V4251" s="2" t="s">
        <v>145</v>
      </c>
      <c r="W4251" s="2" t="s">
        <v>146</v>
      </c>
      <c r="X4251" s="2" t="s">
        <v>125</v>
      </c>
      <c r="Y4251" s="19" t="str">
        <f>VLOOKUP(G4251,'Verweis Kd-Gruppe'!$A$2:$B$8,2,FALSE)</f>
        <v>EXP</v>
      </c>
      <c r="Z4251" s="19" t="str">
        <f>VLOOKUP(J4251,'Verweis Art-Gruppe'!$A$2:$B$15,2,FALSE)</f>
        <v>Geräte</v>
      </c>
      <c r="AA4251" s="19" t="str">
        <f>VLOOKUP(W4251,'Verweis Vertreter'!$A$2:$B$24,2,FALSE)</f>
        <v>Muhsin Yortanli</v>
      </c>
      <c r="AB4251" s="12">
        <f t="shared" si="594"/>
        <v>1</v>
      </c>
      <c r="AC4251" s="12">
        <f t="shared" si="599"/>
        <v>631</v>
      </c>
      <c r="AD4251" s="12">
        <f t="shared" si="600"/>
        <v>709</v>
      </c>
      <c r="AE4251" s="12">
        <f t="shared" si="595"/>
        <v>709</v>
      </c>
      <c r="AF4251" s="12">
        <f t="shared" si="596"/>
        <v>78</v>
      </c>
      <c r="AG4251" s="12">
        <f t="shared" si="597"/>
        <v>78</v>
      </c>
      <c r="AH4251" s="9">
        <f t="shared" si="601"/>
        <v>0.11001410437235543</v>
      </c>
      <c r="AI4251" s="14">
        <f>VLOOKUP(E4251,'Verweis Faktor'!$A:$B,2,FALSE)</f>
        <v>1</v>
      </c>
      <c r="AJ4251" s="14"/>
      <c r="AK4251" s="14" t="str">
        <f>IF(AL4251="Ja","Versandkosten",VLOOKUP(E4251,'Verweis Belegart'!$A$2:$B$9,2,FALSE))</f>
        <v>Hardware</v>
      </c>
      <c r="AL4251" s="14" t="str">
        <f t="shared" si="602"/>
        <v>Nein</v>
      </c>
      <c r="AM4251" s="14" t="str">
        <f t="shared" si="598"/>
        <v>Positiv</v>
      </c>
    </row>
    <row r="4252" spans="1:39" ht="17.25" customHeight="1" x14ac:dyDescent="0.35">
      <c r="A4252" s="17">
        <v>14572835</v>
      </c>
      <c r="B4252" s="2" t="s">
        <v>2380</v>
      </c>
      <c r="C4252" s="1">
        <v>2025001</v>
      </c>
      <c r="D4252" s="1">
        <v>2001087</v>
      </c>
      <c r="E4252" s="2" t="s">
        <v>34</v>
      </c>
      <c r="F4252" s="2" t="s">
        <v>35</v>
      </c>
      <c r="G4252" s="2" t="s">
        <v>66</v>
      </c>
      <c r="H4252" s="2" t="s">
        <v>1779</v>
      </c>
      <c r="I4252" s="2" t="s">
        <v>1780</v>
      </c>
      <c r="J4252" s="2" t="s">
        <v>103</v>
      </c>
      <c r="K4252" s="2" t="s">
        <v>1217</v>
      </c>
      <c r="L4252" s="2" t="s">
        <v>1255</v>
      </c>
      <c r="M4252" s="2" t="s">
        <v>1256</v>
      </c>
      <c r="N4252" s="2" t="s">
        <v>1257</v>
      </c>
      <c r="O4252" s="3">
        <v>3</v>
      </c>
      <c r="P4252" s="3">
        <v>88</v>
      </c>
      <c r="Q4252" s="3">
        <v>98</v>
      </c>
      <c r="R4252" s="3">
        <v>294</v>
      </c>
      <c r="S4252" s="3">
        <v>10</v>
      </c>
      <c r="T4252" s="3">
        <v>30</v>
      </c>
      <c r="U4252" s="3">
        <v>10.199999999999999</v>
      </c>
      <c r="V4252" s="2" t="s">
        <v>145</v>
      </c>
      <c r="W4252" s="2" t="s">
        <v>146</v>
      </c>
      <c r="X4252" s="2" t="s">
        <v>125</v>
      </c>
      <c r="Y4252" s="19" t="str">
        <f>VLOOKUP(G4252,'Verweis Kd-Gruppe'!$A$2:$B$8,2,FALSE)</f>
        <v>EXP</v>
      </c>
      <c r="Z4252" s="19" t="str">
        <f>VLOOKUP(J4252,'Verweis Art-Gruppe'!$A$2:$B$15,2,FALSE)</f>
        <v>Geräte</v>
      </c>
      <c r="AA4252" s="19" t="str">
        <f>VLOOKUP(W4252,'Verweis Vertreter'!$A$2:$B$24,2,FALSE)</f>
        <v>Muhsin Yortanli</v>
      </c>
      <c r="AB4252" s="12">
        <f t="shared" si="594"/>
        <v>3</v>
      </c>
      <c r="AC4252" s="12">
        <f t="shared" si="599"/>
        <v>88</v>
      </c>
      <c r="AD4252" s="12">
        <f t="shared" si="600"/>
        <v>98</v>
      </c>
      <c r="AE4252" s="12">
        <f t="shared" si="595"/>
        <v>294</v>
      </c>
      <c r="AF4252" s="12">
        <f t="shared" si="596"/>
        <v>10</v>
      </c>
      <c r="AG4252" s="12">
        <f t="shared" si="597"/>
        <v>30</v>
      </c>
      <c r="AH4252" s="9">
        <f t="shared" si="601"/>
        <v>0.10204081632653061</v>
      </c>
      <c r="AI4252" s="14">
        <f>VLOOKUP(E4252,'Verweis Faktor'!$A:$B,2,FALSE)</f>
        <v>1</v>
      </c>
      <c r="AJ4252" s="14"/>
      <c r="AK4252" s="14" t="str">
        <f>IF(AL4252="Ja","Versandkosten",VLOOKUP(E4252,'Verweis Belegart'!$A$2:$B$9,2,FALSE))</f>
        <v>Hardware</v>
      </c>
      <c r="AL4252" s="14" t="str">
        <f t="shared" si="602"/>
        <v>Nein</v>
      </c>
      <c r="AM4252" s="14" t="str">
        <f t="shared" si="598"/>
        <v>Positiv</v>
      </c>
    </row>
    <row r="4253" spans="1:39" ht="17.25" customHeight="1" x14ac:dyDescent="0.35">
      <c r="A4253" s="17">
        <v>14572835</v>
      </c>
      <c r="B4253" s="2" t="s">
        <v>2380</v>
      </c>
      <c r="C4253" s="1">
        <v>2025001</v>
      </c>
      <c r="D4253" s="1">
        <v>2001087</v>
      </c>
      <c r="E4253" s="2" t="s">
        <v>34</v>
      </c>
      <c r="F4253" s="2" t="s">
        <v>35</v>
      </c>
      <c r="G4253" s="2" t="s">
        <v>66</v>
      </c>
      <c r="H4253" s="2" t="s">
        <v>1779</v>
      </c>
      <c r="I4253" s="2" t="s">
        <v>1780</v>
      </c>
      <c r="J4253" s="2" t="s">
        <v>103</v>
      </c>
      <c r="K4253" s="2" t="s">
        <v>1218</v>
      </c>
      <c r="L4253" s="2" t="s">
        <v>1106</v>
      </c>
      <c r="M4253" s="2" t="s">
        <v>1107</v>
      </c>
      <c r="N4253" s="2" t="s">
        <v>655</v>
      </c>
      <c r="O4253" s="3">
        <v>1</v>
      </c>
      <c r="P4253" s="3">
        <v>246.17310000000001</v>
      </c>
      <c r="Q4253" s="3">
        <v>267</v>
      </c>
      <c r="R4253" s="3">
        <v>267</v>
      </c>
      <c r="S4253" s="3">
        <v>20.826899999999998</v>
      </c>
      <c r="T4253" s="3">
        <v>20.83</v>
      </c>
      <c r="U4253" s="3">
        <v>7.8</v>
      </c>
      <c r="V4253" s="2" t="s">
        <v>145</v>
      </c>
      <c r="W4253" s="2" t="s">
        <v>146</v>
      </c>
      <c r="X4253" s="2" t="s">
        <v>125</v>
      </c>
      <c r="Y4253" s="19" t="str">
        <f>VLOOKUP(G4253,'Verweis Kd-Gruppe'!$A$2:$B$8,2,FALSE)</f>
        <v>EXP</v>
      </c>
      <c r="Z4253" s="19" t="str">
        <f>VLOOKUP(J4253,'Verweis Art-Gruppe'!$A$2:$B$15,2,FALSE)</f>
        <v>Geräte</v>
      </c>
      <c r="AA4253" s="19" t="str">
        <f>VLOOKUP(W4253,'Verweis Vertreter'!$A$2:$B$24,2,FALSE)</f>
        <v>Muhsin Yortanli</v>
      </c>
      <c r="AB4253" s="12">
        <f t="shared" si="594"/>
        <v>1</v>
      </c>
      <c r="AC4253" s="12">
        <f t="shared" si="599"/>
        <v>246.17310000000001</v>
      </c>
      <c r="AD4253" s="12">
        <f t="shared" si="600"/>
        <v>267</v>
      </c>
      <c r="AE4253" s="12">
        <f t="shared" si="595"/>
        <v>267</v>
      </c>
      <c r="AF4253" s="12">
        <f t="shared" si="596"/>
        <v>20.826899999999998</v>
      </c>
      <c r="AG4253" s="12">
        <f t="shared" si="597"/>
        <v>20.83</v>
      </c>
      <c r="AH4253" s="9">
        <f t="shared" si="601"/>
        <v>7.8014981273408238E-2</v>
      </c>
      <c r="AI4253" s="14">
        <f>VLOOKUP(E4253,'Verweis Faktor'!$A:$B,2,FALSE)</f>
        <v>1</v>
      </c>
      <c r="AJ4253" s="14"/>
      <c r="AK4253" s="14" t="str">
        <f>IF(AL4253="Ja","Versandkosten",VLOOKUP(E4253,'Verweis Belegart'!$A$2:$B$9,2,FALSE))</f>
        <v>Hardware</v>
      </c>
      <c r="AL4253" s="14" t="str">
        <f t="shared" si="602"/>
        <v>Nein</v>
      </c>
      <c r="AM4253" s="14" t="str">
        <f t="shared" si="598"/>
        <v>Positiv</v>
      </c>
    </row>
    <row r="4254" spans="1:39" ht="17.25" customHeight="1" x14ac:dyDescent="0.35">
      <c r="A4254" s="17">
        <v>14572835</v>
      </c>
      <c r="B4254" s="2" t="s">
        <v>2380</v>
      </c>
      <c r="C4254" s="1">
        <v>2025001</v>
      </c>
      <c r="D4254" s="1">
        <v>2001087</v>
      </c>
      <c r="E4254" s="2" t="s">
        <v>34</v>
      </c>
      <c r="F4254" s="2" t="s">
        <v>35</v>
      </c>
      <c r="G4254" s="2" t="s">
        <v>66</v>
      </c>
      <c r="H4254" s="2" t="s">
        <v>1779</v>
      </c>
      <c r="I4254" s="2" t="s">
        <v>1780</v>
      </c>
      <c r="J4254" s="2" t="s">
        <v>103</v>
      </c>
      <c r="K4254" s="2" t="s">
        <v>1219</v>
      </c>
      <c r="L4254" s="2" t="s">
        <v>1945</v>
      </c>
      <c r="M4254" s="2" t="s">
        <v>1946</v>
      </c>
      <c r="N4254" s="2" t="s">
        <v>1213</v>
      </c>
      <c r="O4254" s="3">
        <v>5</v>
      </c>
      <c r="P4254" s="3">
        <v>95</v>
      </c>
      <c r="Q4254" s="3">
        <v>107</v>
      </c>
      <c r="R4254" s="3">
        <v>535</v>
      </c>
      <c r="S4254" s="3">
        <v>12</v>
      </c>
      <c r="T4254" s="3">
        <v>60</v>
      </c>
      <c r="U4254" s="3">
        <v>11.21</v>
      </c>
      <c r="V4254" s="2" t="s">
        <v>145</v>
      </c>
      <c r="W4254" s="2" t="s">
        <v>146</v>
      </c>
      <c r="X4254" s="2" t="s">
        <v>125</v>
      </c>
      <c r="Y4254" s="19" t="str">
        <f>VLOOKUP(G4254,'Verweis Kd-Gruppe'!$A$2:$B$8,2,FALSE)</f>
        <v>EXP</v>
      </c>
      <c r="Z4254" s="19" t="str">
        <f>VLOOKUP(J4254,'Verweis Art-Gruppe'!$A$2:$B$15,2,FALSE)</f>
        <v>Geräte</v>
      </c>
      <c r="AA4254" s="19" t="str">
        <f>VLOOKUP(W4254,'Verweis Vertreter'!$A$2:$B$24,2,FALSE)</f>
        <v>Muhsin Yortanli</v>
      </c>
      <c r="AB4254" s="12">
        <f t="shared" si="594"/>
        <v>5</v>
      </c>
      <c r="AC4254" s="12">
        <f t="shared" si="599"/>
        <v>95</v>
      </c>
      <c r="AD4254" s="12">
        <f t="shared" si="600"/>
        <v>107</v>
      </c>
      <c r="AE4254" s="12">
        <f t="shared" si="595"/>
        <v>535</v>
      </c>
      <c r="AF4254" s="12">
        <f t="shared" si="596"/>
        <v>12</v>
      </c>
      <c r="AG4254" s="12">
        <f t="shared" si="597"/>
        <v>60</v>
      </c>
      <c r="AH4254" s="9">
        <f t="shared" si="601"/>
        <v>0.11214953271028037</v>
      </c>
      <c r="AI4254" s="14">
        <f>VLOOKUP(E4254,'Verweis Faktor'!$A:$B,2,FALSE)</f>
        <v>1</v>
      </c>
      <c r="AJ4254" s="14"/>
      <c r="AK4254" s="14" t="str">
        <f>IF(AL4254="Ja","Versandkosten",VLOOKUP(E4254,'Verweis Belegart'!$A$2:$B$9,2,FALSE))</f>
        <v>Hardware</v>
      </c>
      <c r="AL4254" s="14" t="str">
        <f t="shared" si="602"/>
        <v>Nein</v>
      </c>
      <c r="AM4254" s="14" t="str">
        <f t="shared" si="598"/>
        <v>Positiv</v>
      </c>
    </row>
    <row r="4255" spans="1:39" ht="17.25" customHeight="1" x14ac:dyDescent="0.35">
      <c r="A4255" s="17">
        <v>14572835</v>
      </c>
      <c r="B4255" s="2" t="s">
        <v>2380</v>
      </c>
      <c r="C4255" s="1">
        <v>2025001</v>
      </c>
      <c r="D4255" s="1">
        <v>2001087</v>
      </c>
      <c r="E4255" s="2" t="s">
        <v>34</v>
      </c>
      <c r="F4255" s="2" t="s">
        <v>35</v>
      </c>
      <c r="G4255" s="2" t="s">
        <v>66</v>
      </c>
      <c r="H4255" s="2" t="s">
        <v>1779</v>
      </c>
      <c r="I4255" s="2" t="s">
        <v>1780</v>
      </c>
      <c r="J4255" s="2" t="s">
        <v>103</v>
      </c>
      <c r="K4255" s="2" t="s">
        <v>1222</v>
      </c>
      <c r="L4255" s="2" t="s">
        <v>279</v>
      </c>
      <c r="M4255" s="2" t="s">
        <v>280</v>
      </c>
      <c r="N4255" s="2" t="s">
        <v>271</v>
      </c>
      <c r="O4255" s="3">
        <v>1</v>
      </c>
      <c r="P4255" s="3">
        <v>411.96159999999998</v>
      </c>
      <c r="Q4255" s="3">
        <v>428</v>
      </c>
      <c r="R4255" s="3">
        <v>428</v>
      </c>
      <c r="S4255" s="3">
        <v>16.038399999999999</v>
      </c>
      <c r="T4255" s="3">
        <v>16.04</v>
      </c>
      <c r="U4255" s="3">
        <v>3.74</v>
      </c>
      <c r="V4255" s="2" t="s">
        <v>145</v>
      </c>
      <c r="W4255" s="2" t="s">
        <v>146</v>
      </c>
      <c r="X4255" s="2" t="s">
        <v>125</v>
      </c>
      <c r="Y4255" s="19" t="str">
        <f>VLOOKUP(G4255,'Verweis Kd-Gruppe'!$A$2:$B$8,2,FALSE)</f>
        <v>EXP</v>
      </c>
      <c r="Z4255" s="19" t="str">
        <f>VLOOKUP(J4255,'Verweis Art-Gruppe'!$A$2:$B$15,2,FALSE)</f>
        <v>Geräte</v>
      </c>
      <c r="AA4255" s="19" t="str">
        <f>VLOOKUP(W4255,'Verweis Vertreter'!$A$2:$B$24,2,FALSE)</f>
        <v>Muhsin Yortanli</v>
      </c>
      <c r="AB4255" s="12">
        <f t="shared" si="594"/>
        <v>1</v>
      </c>
      <c r="AC4255" s="12">
        <f t="shared" si="599"/>
        <v>411.96159999999998</v>
      </c>
      <c r="AD4255" s="12">
        <f t="shared" si="600"/>
        <v>428</v>
      </c>
      <c r="AE4255" s="12">
        <f t="shared" si="595"/>
        <v>428</v>
      </c>
      <c r="AF4255" s="12">
        <f t="shared" si="596"/>
        <v>16.038399999999999</v>
      </c>
      <c r="AG4255" s="12">
        <f t="shared" si="597"/>
        <v>16.04</v>
      </c>
      <c r="AH4255" s="9">
        <f t="shared" si="601"/>
        <v>3.747663551401869E-2</v>
      </c>
      <c r="AI4255" s="14">
        <f>VLOOKUP(E4255,'Verweis Faktor'!$A:$B,2,FALSE)</f>
        <v>1</v>
      </c>
      <c r="AJ4255" s="14"/>
      <c r="AK4255" s="14" t="str">
        <f>IF(AL4255="Ja","Versandkosten",VLOOKUP(E4255,'Verweis Belegart'!$A$2:$B$9,2,FALSE))</f>
        <v>Hardware</v>
      </c>
      <c r="AL4255" s="14" t="str">
        <f t="shared" si="602"/>
        <v>Nein</v>
      </c>
      <c r="AM4255" s="14" t="str">
        <f t="shared" si="598"/>
        <v>Positiv</v>
      </c>
    </row>
    <row r="4256" spans="1:39" ht="17.25" customHeight="1" x14ac:dyDescent="0.35">
      <c r="A4256" s="17">
        <v>14572835</v>
      </c>
      <c r="B4256" s="2" t="s">
        <v>2380</v>
      </c>
      <c r="C4256" s="1">
        <v>2025001</v>
      </c>
      <c r="D4256" s="1">
        <v>2001087</v>
      </c>
      <c r="E4256" s="2" t="s">
        <v>34</v>
      </c>
      <c r="F4256" s="2" t="s">
        <v>35</v>
      </c>
      <c r="G4256" s="2" t="s">
        <v>66</v>
      </c>
      <c r="H4256" s="2" t="s">
        <v>1779</v>
      </c>
      <c r="I4256" s="2" t="s">
        <v>1780</v>
      </c>
      <c r="J4256" s="2" t="s">
        <v>103</v>
      </c>
      <c r="K4256" s="2" t="s">
        <v>1223</v>
      </c>
      <c r="L4256" s="2" t="s">
        <v>279</v>
      </c>
      <c r="M4256" s="2" t="s">
        <v>280</v>
      </c>
      <c r="N4256" s="2" t="s">
        <v>271</v>
      </c>
      <c r="O4256" s="3">
        <v>4</v>
      </c>
      <c r="P4256" s="3">
        <v>411.96159999999998</v>
      </c>
      <c r="Q4256" s="3">
        <v>426</v>
      </c>
      <c r="R4256" s="3">
        <v>1704</v>
      </c>
      <c r="S4256" s="3">
        <v>14.038399999999999</v>
      </c>
      <c r="T4256" s="3">
        <v>56.15</v>
      </c>
      <c r="U4256" s="3">
        <v>3.29</v>
      </c>
      <c r="V4256" s="2" t="s">
        <v>145</v>
      </c>
      <c r="W4256" s="2" t="s">
        <v>146</v>
      </c>
      <c r="X4256" s="2" t="s">
        <v>125</v>
      </c>
      <c r="Y4256" s="19" t="str">
        <f>VLOOKUP(G4256,'Verweis Kd-Gruppe'!$A$2:$B$8,2,FALSE)</f>
        <v>EXP</v>
      </c>
      <c r="Z4256" s="19" t="str">
        <f>VLOOKUP(J4256,'Verweis Art-Gruppe'!$A$2:$B$15,2,FALSE)</f>
        <v>Geräte</v>
      </c>
      <c r="AA4256" s="19" t="str">
        <f>VLOOKUP(W4256,'Verweis Vertreter'!$A$2:$B$24,2,FALSE)</f>
        <v>Muhsin Yortanli</v>
      </c>
      <c r="AB4256" s="12">
        <f t="shared" si="594"/>
        <v>4</v>
      </c>
      <c r="AC4256" s="12">
        <f t="shared" si="599"/>
        <v>411.96159999999998</v>
      </c>
      <c r="AD4256" s="12">
        <f t="shared" si="600"/>
        <v>426</v>
      </c>
      <c r="AE4256" s="12">
        <f t="shared" si="595"/>
        <v>1704</v>
      </c>
      <c r="AF4256" s="12">
        <f t="shared" si="596"/>
        <v>14.038399999999999</v>
      </c>
      <c r="AG4256" s="12">
        <f t="shared" si="597"/>
        <v>56.15</v>
      </c>
      <c r="AH4256" s="9">
        <f t="shared" si="601"/>
        <v>3.2951877934272303E-2</v>
      </c>
      <c r="AI4256" s="14">
        <f>VLOOKUP(E4256,'Verweis Faktor'!$A:$B,2,FALSE)</f>
        <v>1</v>
      </c>
      <c r="AJ4256" s="14"/>
      <c r="AK4256" s="14" t="str">
        <f>IF(AL4256="Ja","Versandkosten",VLOOKUP(E4256,'Verweis Belegart'!$A$2:$B$9,2,FALSE))</f>
        <v>Hardware</v>
      </c>
      <c r="AL4256" s="14" t="str">
        <f t="shared" si="602"/>
        <v>Nein</v>
      </c>
      <c r="AM4256" s="14" t="str">
        <f t="shared" si="598"/>
        <v>Positiv</v>
      </c>
    </row>
    <row r="4257" spans="1:39" ht="17.25" customHeight="1" x14ac:dyDescent="0.35">
      <c r="A4257" s="17">
        <v>14572835</v>
      </c>
      <c r="B4257" s="2" t="s">
        <v>2380</v>
      </c>
      <c r="C4257" s="1">
        <v>2025001</v>
      </c>
      <c r="D4257" s="1">
        <v>2001087</v>
      </c>
      <c r="E4257" s="2" t="s">
        <v>34</v>
      </c>
      <c r="F4257" s="2" t="s">
        <v>35</v>
      </c>
      <c r="G4257" s="2" t="s">
        <v>66</v>
      </c>
      <c r="H4257" s="2" t="s">
        <v>1779</v>
      </c>
      <c r="I4257" s="2" t="s">
        <v>1780</v>
      </c>
      <c r="J4257" s="2" t="s">
        <v>103</v>
      </c>
      <c r="K4257" s="2" t="s">
        <v>1224</v>
      </c>
      <c r="L4257" s="2" t="s">
        <v>1576</v>
      </c>
      <c r="M4257" s="2" t="s">
        <v>1577</v>
      </c>
      <c r="N4257" s="2" t="s">
        <v>610</v>
      </c>
      <c r="O4257" s="3">
        <v>3</v>
      </c>
      <c r="P4257" s="3">
        <v>175</v>
      </c>
      <c r="Q4257" s="3">
        <v>193</v>
      </c>
      <c r="R4257" s="3">
        <v>579</v>
      </c>
      <c r="S4257" s="3">
        <v>18</v>
      </c>
      <c r="T4257" s="3">
        <v>54</v>
      </c>
      <c r="U4257" s="3">
        <v>9.32</v>
      </c>
      <c r="V4257" s="2" t="s">
        <v>145</v>
      </c>
      <c r="W4257" s="2" t="s">
        <v>146</v>
      </c>
      <c r="X4257" s="2" t="s">
        <v>125</v>
      </c>
      <c r="Y4257" s="19" t="str">
        <f>VLOOKUP(G4257,'Verweis Kd-Gruppe'!$A$2:$B$8,2,FALSE)</f>
        <v>EXP</v>
      </c>
      <c r="Z4257" s="19" t="str">
        <f>VLOOKUP(J4257,'Verweis Art-Gruppe'!$A$2:$B$15,2,FALSE)</f>
        <v>Geräte</v>
      </c>
      <c r="AA4257" s="19" t="str">
        <f>VLOOKUP(W4257,'Verweis Vertreter'!$A$2:$B$24,2,FALSE)</f>
        <v>Muhsin Yortanli</v>
      </c>
      <c r="AB4257" s="12">
        <f t="shared" si="594"/>
        <v>3</v>
      </c>
      <c r="AC4257" s="12">
        <f t="shared" si="599"/>
        <v>175</v>
      </c>
      <c r="AD4257" s="12">
        <f t="shared" si="600"/>
        <v>193</v>
      </c>
      <c r="AE4257" s="12">
        <f t="shared" si="595"/>
        <v>579</v>
      </c>
      <c r="AF4257" s="12">
        <f t="shared" si="596"/>
        <v>18</v>
      </c>
      <c r="AG4257" s="12">
        <f t="shared" si="597"/>
        <v>54</v>
      </c>
      <c r="AH4257" s="9">
        <f t="shared" si="601"/>
        <v>9.3264248704663211E-2</v>
      </c>
      <c r="AI4257" s="14">
        <f>VLOOKUP(E4257,'Verweis Faktor'!$A:$B,2,FALSE)</f>
        <v>1</v>
      </c>
      <c r="AJ4257" s="14"/>
      <c r="AK4257" s="14" t="str">
        <f>IF(AL4257="Ja","Versandkosten",VLOOKUP(E4257,'Verweis Belegart'!$A$2:$B$9,2,FALSE))</f>
        <v>Hardware</v>
      </c>
      <c r="AL4257" s="14" t="str">
        <f t="shared" si="602"/>
        <v>Nein</v>
      </c>
      <c r="AM4257" s="14" t="str">
        <f t="shared" si="598"/>
        <v>Positiv</v>
      </c>
    </row>
    <row r="4258" spans="1:39" ht="17.25" customHeight="1" x14ac:dyDescent="0.35">
      <c r="A4258" s="17">
        <v>14572835</v>
      </c>
      <c r="B4258" s="2" t="s">
        <v>2380</v>
      </c>
      <c r="C4258" s="1">
        <v>2025001</v>
      </c>
      <c r="D4258" s="1">
        <v>2001087</v>
      </c>
      <c r="E4258" s="2" t="s">
        <v>34</v>
      </c>
      <c r="F4258" s="2" t="s">
        <v>35</v>
      </c>
      <c r="G4258" s="2" t="s">
        <v>66</v>
      </c>
      <c r="H4258" s="2" t="s">
        <v>1779</v>
      </c>
      <c r="I4258" s="2" t="s">
        <v>1780</v>
      </c>
      <c r="J4258" s="2" t="s">
        <v>103</v>
      </c>
      <c r="K4258" s="2" t="s">
        <v>1225</v>
      </c>
      <c r="L4258" s="2" t="s">
        <v>997</v>
      </c>
      <c r="M4258" s="2" t="s">
        <v>998</v>
      </c>
      <c r="N4258" s="2" t="s">
        <v>999</v>
      </c>
      <c r="O4258" s="3">
        <v>5</v>
      </c>
      <c r="P4258" s="3">
        <v>158.58330000000001</v>
      </c>
      <c r="Q4258" s="3">
        <v>163</v>
      </c>
      <c r="R4258" s="3">
        <v>815</v>
      </c>
      <c r="S4258" s="3">
        <v>4.4166999999999996</v>
      </c>
      <c r="T4258" s="3">
        <v>22.08</v>
      </c>
      <c r="U4258" s="3">
        <v>2.7</v>
      </c>
      <c r="V4258" s="2" t="s">
        <v>145</v>
      </c>
      <c r="W4258" s="2" t="s">
        <v>146</v>
      </c>
      <c r="X4258" s="2" t="s">
        <v>125</v>
      </c>
      <c r="Y4258" s="19" t="str">
        <f>VLOOKUP(G4258,'Verweis Kd-Gruppe'!$A$2:$B$8,2,FALSE)</f>
        <v>EXP</v>
      </c>
      <c r="Z4258" s="19" t="str">
        <f>VLOOKUP(J4258,'Verweis Art-Gruppe'!$A$2:$B$15,2,FALSE)</f>
        <v>Geräte</v>
      </c>
      <c r="AA4258" s="19" t="str">
        <f>VLOOKUP(W4258,'Verweis Vertreter'!$A$2:$B$24,2,FALSE)</f>
        <v>Muhsin Yortanli</v>
      </c>
      <c r="AB4258" s="12">
        <f t="shared" si="594"/>
        <v>5</v>
      </c>
      <c r="AC4258" s="12">
        <f t="shared" si="599"/>
        <v>158.58330000000001</v>
      </c>
      <c r="AD4258" s="12">
        <f t="shared" si="600"/>
        <v>163</v>
      </c>
      <c r="AE4258" s="12">
        <f t="shared" si="595"/>
        <v>815</v>
      </c>
      <c r="AF4258" s="12">
        <f t="shared" si="596"/>
        <v>4.4166999999999996</v>
      </c>
      <c r="AG4258" s="12">
        <f t="shared" si="597"/>
        <v>22.08</v>
      </c>
      <c r="AH4258" s="9">
        <f t="shared" si="601"/>
        <v>2.7092024539877298E-2</v>
      </c>
      <c r="AI4258" s="14">
        <f>VLOOKUP(E4258,'Verweis Faktor'!$A:$B,2,FALSE)</f>
        <v>1</v>
      </c>
      <c r="AJ4258" s="14"/>
      <c r="AK4258" s="14" t="str">
        <f>IF(AL4258="Ja","Versandkosten",VLOOKUP(E4258,'Verweis Belegart'!$A$2:$B$9,2,FALSE))</f>
        <v>Hardware</v>
      </c>
      <c r="AL4258" s="14" t="str">
        <f t="shared" si="602"/>
        <v>Nein</v>
      </c>
      <c r="AM4258" s="14" t="str">
        <f t="shared" si="598"/>
        <v>Positiv</v>
      </c>
    </row>
    <row r="4259" spans="1:39" ht="17.25" customHeight="1" x14ac:dyDescent="0.35">
      <c r="A4259" s="17">
        <v>14572835</v>
      </c>
      <c r="B4259" s="2" t="s">
        <v>2380</v>
      </c>
      <c r="C4259" s="1">
        <v>2025001</v>
      </c>
      <c r="D4259" s="1">
        <v>2001087</v>
      </c>
      <c r="E4259" s="2" t="s">
        <v>34</v>
      </c>
      <c r="F4259" s="2" t="s">
        <v>35</v>
      </c>
      <c r="G4259" s="2" t="s">
        <v>66</v>
      </c>
      <c r="H4259" s="2" t="s">
        <v>1779</v>
      </c>
      <c r="I4259" s="2" t="s">
        <v>1780</v>
      </c>
      <c r="J4259" s="2" t="s">
        <v>103</v>
      </c>
      <c r="K4259" s="2" t="s">
        <v>1226</v>
      </c>
      <c r="L4259" s="2" t="s">
        <v>997</v>
      </c>
      <c r="M4259" s="2" t="s">
        <v>998</v>
      </c>
      <c r="N4259" s="2" t="s">
        <v>999</v>
      </c>
      <c r="O4259" s="3">
        <v>1</v>
      </c>
      <c r="P4259" s="3">
        <v>158.58330000000001</v>
      </c>
      <c r="Q4259" s="3">
        <v>165</v>
      </c>
      <c r="R4259" s="3">
        <v>165</v>
      </c>
      <c r="S4259" s="3">
        <v>6.4166999999999996</v>
      </c>
      <c r="T4259" s="3">
        <v>6.42</v>
      </c>
      <c r="U4259" s="3">
        <v>3.88</v>
      </c>
      <c r="V4259" s="2" t="s">
        <v>145</v>
      </c>
      <c r="W4259" s="2" t="s">
        <v>146</v>
      </c>
      <c r="X4259" s="2" t="s">
        <v>125</v>
      </c>
      <c r="Y4259" s="19" t="str">
        <f>VLOOKUP(G4259,'Verweis Kd-Gruppe'!$A$2:$B$8,2,FALSE)</f>
        <v>EXP</v>
      </c>
      <c r="Z4259" s="19" t="str">
        <f>VLOOKUP(J4259,'Verweis Art-Gruppe'!$A$2:$B$15,2,FALSE)</f>
        <v>Geräte</v>
      </c>
      <c r="AA4259" s="19" t="str">
        <f>VLOOKUP(W4259,'Verweis Vertreter'!$A$2:$B$24,2,FALSE)</f>
        <v>Muhsin Yortanli</v>
      </c>
      <c r="AB4259" s="12">
        <f t="shared" si="594"/>
        <v>1</v>
      </c>
      <c r="AC4259" s="12">
        <f t="shared" si="599"/>
        <v>158.58330000000001</v>
      </c>
      <c r="AD4259" s="12">
        <f t="shared" si="600"/>
        <v>165</v>
      </c>
      <c r="AE4259" s="12">
        <f t="shared" si="595"/>
        <v>165</v>
      </c>
      <c r="AF4259" s="12">
        <f t="shared" si="596"/>
        <v>6.4166999999999996</v>
      </c>
      <c r="AG4259" s="12">
        <f t="shared" si="597"/>
        <v>6.42</v>
      </c>
      <c r="AH4259" s="9">
        <f t="shared" si="601"/>
        <v>3.8909090909090907E-2</v>
      </c>
      <c r="AI4259" s="14">
        <f>VLOOKUP(E4259,'Verweis Faktor'!$A:$B,2,FALSE)</f>
        <v>1</v>
      </c>
      <c r="AJ4259" s="14"/>
      <c r="AK4259" s="14" t="str">
        <f>IF(AL4259="Ja","Versandkosten",VLOOKUP(E4259,'Verweis Belegart'!$A$2:$B$9,2,FALSE))</f>
        <v>Hardware</v>
      </c>
      <c r="AL4259" s="14" t="str">
        <f t="shared" si="602"/>
        <v>Nein</v>
      </c>
      <c r="AM4259" s="14" t="str">
        <f t="shared" si="598"/>
        <v>Positiv</v>
      </c>
    </row>
    <row r="4260" spans="1:39" ht="17.25" customHeight="1" x14ac:dyDescent="0.35">
      <c r="A4260" s="17">
        <v>14572835</v>
      </c>
      <c r="B4260" s="2" t="s">
        <v>2380</v>
      </c>
      <c r="C4260" s="1">
        <v>2025001</v>
      </c>
      <c r="D4260" s="1">
        <v>2001087</v>
      </c>
      <c r="E4260" s="2" t="s">
        <v>34</v>
      </c>
      <c r="F4260" s="2" t="s">
        <v>35</v>
      </c>
      <c r="G4260" s="2" t="s">
        <v>66</v>
      </c>
      <c r="H4260" s="2" t="s">
        <v>1779</v>
      </c>
      <c r="I4260" s="2" t="s">
        <v>1780</v>
      </c>
      <c r="J4260" s="2" t="s">
        <v>103</v>
      </c>
      <c r="K4260" s="2" t="s">
        <v>1227</v>
      </c>
      <c r="L4260" s="2" t="s">
        <v>1684</v>
      </c>
      <c r="M4260" s="2" t="s">
        <v>1685</v>
      </c>
      <c r="N4260" s="2" t="s">
        <v>684</v>
      </c>
      <c r="O4260" s="3">
        <v>9</v>
      </c>
      <c r="P4260" s="3">
        <v>76</v>
      </c>
      <c r="Q4260" s="3">
        <v>81</v>
      </c>
      <c r="R4260" s="3">
        <v>729</v>
      </c>
      <c r="S4260" s="3">
        <v>5</v>
      </c>
      <c r="T4260" s="3">
        <v>45</v>
      </c>
      <c r="U4260" s="3">
        <v>6.17</v>
      </c>
      <c r="V4260" s="2" t="s">
        <v>145</v>
      </c>
      <c r="W4260" s="2" t="s">
        <v>146</v>
      </c>
      <c r="X4260" s="2" t="s">
        <v>125</v>
      </c>
      <c r="Y4260" s="19" t="str">
        <f>VLOOKUP(G4260,'Verweis Kd-Gruppe'!$A$2:$B$8,2,FALSE)</f>
        <v>EXP</v>
      </c>
      <c r="Z4260" s="19" t="str">
        <f>VLOOKUP(J4260,'Verweis Art-Gruppe'!$A$2:$B$15,2,FALSE)</f>
        <v>Geräte</v>
      </c>
      <c r="AA4260" s="19" t="str">
        <f>VLOOKUP(W4260,'Verweis Vertreter'!$A$2:$B$24,2,FALSE)</f>
        <v>Muhsin Yortanli</v>
      </c>
      <c r="AB4260" s="12">
        <f t="shared" si="594"/>
        <v>9</v>
      </c>
      <c r="AC4260" s="12">
        <f t="shared" si="599"/>
        <v>76</v>
      </c>
      <c r="AD4260" s="12">
        <f t="shared" si="600"/>
        <v>81</v>
      </c>
      <c r="AE4260" s="12">
        <f t="shared" si="595"/>
        <v>729</v>
      </c>
      <c r="AF4260" s="12">
        <f t="shared" si="596"/>
        <v>5</v>
      </c>
      <c r="AG4260" s="12">
        <f t="shared" si="597"/>
        <v>45</v>
      </c>
      <c r="AH4260" s="9">
        <f t="shared" si="601"/>
        <v>6.1728395061728392E-2</v>
      </c>
      <c r="AI4260" s="14">
        <f>VLOOKUP(E4260,'Verweis Faktor'!$A:$B,2,FALSE)</f>
        <v>1</v>
      </c>
      <c r="AJ4260" s="14"/>
      <c r="AK4260" s="14" t="str">
        <f>IF(AL4260="Ja","Versandkosten",VLOOKUP(E4260,'Verweis Belegart'!$A$2:$B$9,2,FALSE))</f>
        <v>Hardware</v>
      </c>
      <c r="AL4260" s="14" t="str">
        <f t="shared" si="602"/>
        <v>Nein</v>
      </c>
      <c r="AM4260" s="14" t="str">
        <f t="shared" si="598"/>
        <v>Positiv</v>
      </c>
    </row>
    <row r="4261" spans="1:39" ht="17.25" customHeight="1" x14ac:dyDescent="0.35">
      <c r="A4261" s="17">
        <v>14572835</v>
      </c>
      <c r="B4261" s="2" t="s">
        <v>2380</v>
      </c>
      <c r="C4261" s="1">
        <v>2025001</v>
      </c>
      <c r="D4261" s="1">
        <v>2001087</v>
      </c>
      <c r="E4261" s="2" t="s">
        <v>34</v>
      </c>
      <c r="F4261" s="2" t="s">
        <v>35</v>
      </c>
      <c r="G4261" s="2" t="s">
        <v>66</v>
      </c>
      <c r="H4261" s="2" t="s">
        <v>1779</v>
      </c>
      <c r="I4261" s="2" t="s">
        <v>1780</v>
      </c>
      <c r="J4261" s="2" t="s">
        <v>103</v>
      </c>
      <c r="K4261" s="2" t="s">
        <v>1228</v>
      </c>
      <c r="L4261" s="2" t="s">
        <v>947</v>
      </c>
      <c r="M4261" s="2" t="s">
        <v>948</v>
      </c>
      <c r="N4261" s="2" t="s">
        <v>949</v>
      </c>
      <c r="O4261" s="3">
        <v>10</v>
      </c>
      <c r="P4261" s="3">
        <v>135</v>
      </c>
      <c r="Q4261" s="3">
        <v>143</v>
      </c>
      <c r="R4261" s="3">
        <v>1430</v>
      </c>
      <c r="S4261" s="3">
        <v>8</v>
      </c>
      <c r="T4261" s="3">
        <v>80</v>
      </c>
      <c r="U4261" s="3">
        <v>5.59</v>
      </c>
      <c r="V4261" s="2" t="s">
        <v>145</v>
      </c>
      <c r="W4261" s="2" t="s">
        <v>146</v>
      </c>
      <c r="X4261" s="2" t="s">
        <v>125</v>
      </c>
      <c r="Y4261" s="19" t="str">
        <f>VLOOKUP(G4261,'Verweis Kd-Gruppe'!$A$2:$B$8,2,FALSE)</f>
        <v>EXP</v>
      </c>
      <c r="Z4261" s="19" t="str">
        <f>VLOOKUP(J4261,'Verweis Art-Gruppe'!$A$2:$B$15,2,FALSE)</f>
        <v>Geräte</v>
      </c>
      <c r="AA4261" s="19" t="str">
        <f>VLOOKUP(W4261,'Verweis Vertreter'!$A$2:$B$24,2,FALSE)</f>
        <v>Muhsin Yortanli</v>
      </c>
      <c r="AB4261" s="12">
        <f t="shared" si="594"/>
        <v>10</v>
      </c>
      <c r="AC4261" s="12">
        <f t="shared" si="599"/>
        <v>135</v>
      </c>
      <c r="AD4261" s="12">
        <f t="shared" si="600"/>
        <v>143</v>
      </c>
      <c r="AE4261" s="12">
        <f t="shared" si="595"/>
        <v>1430</v>
      </c>
      <c r="AF4261" s="12">
        <f t="shared" si="596"/>
        <v>8</v>
      </c>
      <c r="AG4261" s="12">
        <f t="shared" si="597"/>
        <v>80</v>
      </c>
      <c r="AH4261" s="9">
        <f t="shared" si="601"/>
        <v>5.5944055944055944E-2</v>
      </c>
      <c r="AI4261" s="14">
        <f>VLOOKUP(E4261,'Verweis Faktor'!$A:$B,2,FALSE)</f>
        <v>1</v>
      </c>
      <c r="AJ4261" s="14"/>
      <c r="AK4261" s="14" t="str">
        <f>IF(AL4261="Ja","Versandkosten",VLOOKUP(E4261,'Verweis Belegart'!$A$2:$B$9,2,FALSE))</f>
        <v>Hardware</v>
      </c>
      <c r="AL4261" s="14" t="str">
        <f t="shared" si="602"/>
        <v>Nein</v>
      </c>
      <c r="AM4261" s="14" t="str">
        <f t="shared" si="598"/>
        <v>Positiv</v>
      </c>
    </row>
    <row r="4262" spans="1:39" ht="17.25" customHeight="1" x14ac:dyDescent="0.35">
      <c r="A4262" s="17">
        <v>14572835</v>
      </c>
      <c r="B4262" s="2" t="s">
        <v>2380</v>
      </c>
      <c r="C4262" s="1">
        <v>2025001</v>
      </c>
      <c r="D4262" s="1">
        <v>2001087</v>
      </c>
      <c r="E4262" s="2" t="s">
        <v>34</v>
      </c>
      <c r="F4262" s="2" t="s">
        <v>35</v>
      </c>
      <c r="G4262" s="2" t="s">
        <v>66</v>
      </c>
      <c r="H4262" s="2" t="s">
        <v>1779</v>
      </c>
      <c r="I4262" s="2" t="s">
        <v>1780</v>
      </c>
      <c r="J4262" s="2" t="s">
        <v>304</v>
      </c>
      <c r="K4262" s="2" t="s">
        <v>1229</v>
      </c>
      <c r="L4262" s="2" t="s">
        <v>214</v>
      </c>
      <c r="M4262" s="2" t="s">
        <v>215</v>
      </c>
      <c r="N4262" s="2" t="s">
        <v>216</v>
      </c>
      <c r="O4262" s="3">
        <v>1</v>
      </c>
      <c r="P4262" s="3">
        <v>375.86</v>
      </c>
      <c r="Q4262" s="3">
        <v>399</v>
      </c>
      <c r="R4262" s="3">
        <v>399</v>
      </c>
      <c r="S4262" s="3">
        <v>23.14</v>
      </c>
      <c r="T4262" s="3">
        <v>23.14</v>
      </c>
      <c r="U4262" s="3">
        <v>5.79</v>
      </c>
      <c r="V4262" s="2" t="s">
        <v>145</v>
      </c>
      <c r="W4262" s="2" t="s">
        <v>146</v>
      </c>
      <c r="X4262" s="2" t="s">
        <v>125</v>
      </c>
      <c r="Y4262" s="19" t="str">
        <f>VLOOKUP(G4262,'Verweis Kd-Gruppe'!$A$2:$B$8,2,FALSE)</f>
        <v>EXP</v>
      </c>
      <c r="Z4262" s="19" t="str">
        <f>VLOOKUP(J4262,'Verweis Art-Gruppe'!$A$2:$B$15,2,FALSE)</f>
        <v>Zubehör</v>
      </c>
      <c r="AA4262" s="19" t="str">
        <f>VLOOKUP(W4262,'Verweis Vertreter'!$A$2:$B$24,2,FALSE)</f>
        <v>Muhsin Yortanli</v>
      </c>
      <c r="AB4262" s="12">
        <f t="shared" si="594"/>
        <v>1</v>
      </c>
      <c r="AC4262" s="12">
        <f t="shared" si="599"/>
        <v>375.86</v>
      </c>
      <c r="AD4262" s="12">
        <f t="shared" si="600"/>
        <v>399</v>
      </c>
      <c r="AE4262" s="12">
        <f t="shared" si="595"/>
        <v>399</v>
      </c>
      <c r="AF4262" s="12">
        <f t="shared" si="596"/>
        <v>23.14</v>
      </c>
      <c r="AG4262" s="12">
        <f t="shared" si="597"/>
        <v>23.14</v>
      </c>
      <c r="AH4262" s="9">
        <f t="shared" si="601"/>
        <v>5.7994987468671683E-2</v>
      </c>
      <c r="AI4262" s="14">
        <f>VLOOKUP(E4262,'Verweis Faktor'!$A:$B,2,FALSE)</f>
        <v>1</v>
      </c>
      <c r="AJ4262" s="14"/>
      <c r="AK4262" s="14" t="str">
        <f>IF(AL4262="Ja","Versandkosten",VLOOKUP(E4262,'Verweis Belegart'!$A$2:$B$9,2,FALSE))</f>
        <v>Hardware</v>
      </c>
      <c r="AL4262" s="14" t="str">
        <f t="shared" si="602"/>
        <v>Nein</v>
      </c>
      <c r="AM4262" s="14" t="str">
        <f t="shared" si="598"/>
        <v>Positiv</v>
      </c>
    </row>
    <row r="4263" spans="1:39" ht="17.25" customHeight="1" x14ac:dyDescent="0.35">
      <c r="A4263" s="17">
        <v>14572835</v>
      </c>
      <c r="B4263" s="2" t="s">
        <v>2380</v>
      </c>
      <c r="C4263" s="1">
        <v>2025001</v>
      </c>
      <c r="D4263" s="1">
        <v>2001087</v>
      </c>
      <c r="E4263" s="2" t="s">
        <v>34</v>
      </c>
      <c r="F4263" s="2" t="s">
        <v>35</v>
      </c>
      <c r="G4263" s="2" t="s">
        <v>66</v>
      </c>
      <c r="H4263" s="2" t="s">
        <v>1779</v>
      </c>
      <c r="I4263" s="2" t="s">
        <v>1780</v>
      </c>
      <c r="J4263" s="2" t="s">
        <v>304</v>
      </c>
      <c r="K4263" s="2" t="s">
        <v>1230</v>
      </c>
      <c r="L4263" s="2" t="s">
        <v>214</v>
      </c>
      <c r="M4263" s="2" t="s">
        <v>215</v>
      </c>
      <c r="N4263" s="2" t="s">
        <v>216</v>
      </c>
      <c r="O4263" s="3">
        <v>1</v>
      </c>
      <c r="P4263" s="3">
        <v>375.86</v>
      </c>
      <c r="Q4263" s="3">
        <v>399</v>
      </c>
      <c r="R4263" s="3">
        <v>399</v>
      </c>
      <c r="S4263" s="3">
        <v>23.14</v>
      </c>
      <c r="T4263" s="3">
        <v>23.14</v>
      </c>
      <c r="U4263" s="3">
        <v>5.79</v>
      </c>
      <c r="V4263" s="2" t="s">
        <v>145</v>
      </c>
      <c r="W4263" s="2" t="s">
        <v>146</v>
      </c>
      <c r="X4263" s="2" t="s">
        <v>125</v>
      </c>
      <c r="Y4263" s="19" t="str">
        <f>VLOOKUP(G4263,'Verweis Kd-Gruppe'!$A$2:$B$8,2,FALSE)</f>
        <v>EXP</v>
      </c>
      <c r="Z4263" s="19" t="str">
        <f>VLOOKUP(J4263,'Verweis Art-Gruppe'!$A$2:$B$15,2,FALSE)</f>
        <v>Zubehör</v>
      </c>
      <c r="AA4263" s="19" t="str">
        <f>VLOOKUP(W4263,'Verweis Vertreter'!$A$2:$B$24,2,FALSE)</f>
        <v>Muhsin Yortanli</v>
      </c>
      <c r="AB4263" s="12">
        <f t="shared" si="594"/>
        <v>1</v>
      </c>
      <c r="AC4263" s="12">
        <f t="shared" si="599"/>
        <v>375.86</v>
      </c>
      <c r="AD4263" s="12">
        <f t="shared" si="600"/>
        <v>399</v>
      </c>
      <c r="AE4263" s="12">
        <f t="shared" si="595"/>
        <v>399</v>
      </c>
      <c r="AF4263" s="12">
        <f t="shared" si="596"/>
        <v>23.14</v>
      </c>
      <c r="AG4263" s="12">
        <f t="shared" si="597"/>
        <v>23.14</v>
      </c>
      <c r="AH4263" s="9">
        <f t="shared" si="601"/>
        <v>5.7994987468671683E-2</v>
      </c>
      <c r="AI4263" s="14">
        <f>VLOOKUP(E4263,'Verweis Faktor'!$A:$B,2,FALSE)</f>
        <v>1</v>
      </c>
      <c r="AJ4263" s="14"/>
      <c r="AK4263" s="14" t="str">
        <f>IF(AL4263="Ja","Versandkosten",VLOOKUP(E4263,'Verweis Belegart'!$A$2:$B$9,2,FALSE))</f>
        <v>Hardware</v>
      </c>
      <c r="AL4263" s="14" t="str">
        <f t="shared" si="602"/>
        <v>Nein</v>
      </c>
      <c r="AM4263" s="14" t="str">
        <f t="shared" si="598"/>
        <v>Positiv</v>
      </c>
    </row>
    <row r="4264" spans="1:39" ht="17.25" customHeight="1" x14ac:dyDescent="0.35">
      <c r="A4264" s="17">
        <v>14572835</v>
      </c>
      <c r="B4264" s="2" t="s">
        <v>2380</v>
      </c>
      <c r="C4264" s="1">
        <v>2025001</v>
      </c>
      <c r="D4264" s="1">
        <v>2001087</v>
      </c>
      <c r="E4264" s="2" t="s">
        <v>34</v>
      </c>
      <c r="F4264" s="2" t="s">
        <v>35</v>
      </c>
      <c r="G4264" s="2" t="s">
        <v>66</v>
      </c>
      <c r="H4264" s="2" t="s">
        <v>1779</v>
      </c>
      <c r="I4264" s="2" t="s">
        <v>1780</v>
      </c>
      <c r="J4264" s="2" t="s">
        <v>103</v>
      </c>
      <c r="K4264" s="2" t="s">
        <v>1231</v>
      </c>
      <c r="L4264" s="2" t="s">
        <v>1617</v>
      </c>
      <c r="M4264" s="2" t="s">
        <v>1618</v>
      </c>
      <c r="N4264" s="2" t="s">
        <v>1040</v>
      </c>
      <c r="O4264" s="3">
        <v>1</v>
      </c>
      <c r="P4264" s="3">
        <v>1135</v>
      </c>
      <c r="Q4264" s="3">
        <v>1105</v>
      </c>
      <c r="R4264" s="3">
        <v>1105</v>
      </c>
      <c r="S4264" s="3">
        <v>-30</v>
      </c>
      <c r="T4264" s="3">
        <v>-30</v>
      </c>
      <c r="U4264" s="3">
        <v>-2.71</v>
      </c>
      <c r="V4264" s="2" t="s">
        <v>145</v>
      </c>
      <c r="W4264" s="2" t="s">
        <v>146</v>
      </c>
      <c r="X4264" s="2" t="s">
        <v>125</v>
      </c>
      <c r="Y4264" s="19" t="str">
        <f>VLOOKUP(G4264,'Verweis Kd-Gruppe'!$A$2:$B$8,2,FALSE)</f>
        <v>EXP</v>
      </c>
      <c r="Z4264" s="19" t="str">
        <f>VLOOKUP(J4264,'Verweis Art-Gruppe'!$A$2:$B$15,2,FALSE)</f>
        <v>Geräte</v>
      </c>
      <c r="AA4264" s="19" t="str">
        <f>VLOOKUP(W4264,'Verweis Vertreter'!$A$2:$B$24,2,FALSE)</f>
        <v>Muhsin Yortanli</v>
      </c>
      <c r="AB4264" s="12">
        <f t="shared" si="594"/>
        <v>1</v>
      </c>
      <c r="AC4264" s="12">
        <f t="shared" si="599"/>
        <v>1135</v>
      </c>
      <c r="AD4264" s="12">
        <f t="shared" si="600"/>
        <v>1105</v>
      </c>
      <c r="AE4264" s="12">
        <f t="shared" si="595"/>
        <v>1105</v>
      </c>
      <c r="AF4264" s="12">
        <f t="shared" si="596"/>
        <v>-30</v>
      </c>
      <c r="AG4264" s="12">
        <f t="shared" si="597"/>
        <v>-30</v>
      </c>
      <c r="AH4264" s="9">
        <f t="shared" si="601"/>
        <v>-2.7149321266968326E-2</v>
      </c>
      <c r="AI4264" s="14">
        <f>VLOOKUP(E4264,'Verweis Faktor'!$A:$B,2,FALSE)</f>
        <v>1</v>
      </c>
      <c r="AJ4264" s="14"/>
      <c r="AK4264" s="14" t="str">
        <f>IF(AL4264="Ja","Versandkosten",VLOOKUP(E4264,'Verweis Belegart'!$A$2:$B$9,2,FALSE))</f>
        <v>Hardware</v>
      </c>
      <c r="AL4264" s="14" t="str">
        <f t="shared" si="602"/>
        <v>Nein</v>
      </c>
      <c r="AM4264" s="14" t="str">
        <f t="shared" si="598"/>
        <v>Negativ</v>
      </c>
    </row>
    <row r="4265" spans="1:39" ht="17.25" customHeight="1" x14ac:dyDescent="0.35">
      <c r="A4265" s="17">
        <v>14572835</v>
      </c>
      <c r="B4265" s="2" t="s">
        <v>2380</v>
      </c>
      <c r="C4265" s="1">
        <v>2025001</v>
      </c>
      <c r="D4265" s="1">
        <v>2001087</v>
      </c>
      <c r="E4265" s="2" t="s">
        <v>34</v>
      </c>
      <c r="F4265" s="2" t="s">
        <v>35</v>
      </c>
      <c r="G4265" s="2" t="s">
        <v>66</v>
      </c>
      <c r="H4265" s="2" t="s">
        <v>1779</v>
      </c>
      <c r="I4265" s="2" t="s">
        <v>1780</v>
      </c>
      <c r="J4265" s="2" t="s">
        <v>103</v>
      </c>
      <c r="K4265" s="2" t="s">
        <v>2220</v>
      </c>
      <c r="L4265" s="2" t="s">
        <v>1051</v>
      </c>
      <c r="M4265" s="2" t="s">
        <v>1052</v>
      </c>
      <c r="N4265" s="2" t="s">
        <v>1053</v>
      </c>
      <c r="O4265" s="3">
        <v>12</v>
      </c>
      <c r="P4265" s="3">
        <v>157</v>
      </c>
      <c r="Q4265" s="3">
        <v>166</v>
      </c>
      <c r="R4265" s="3">
        <v>1992</v>
      </c>
      <c r="S4265" s="3">
        <v>9</v>
      </c>
      <c r="T4265" s="3">
        <v>108</v>
      </c>
      <c r="U4265" s="3">
        <v>5.42</v>
      </c>
      <c r="V4265" s="2" t="s">
        <v>145</v>
      </c>
      <c r="W4265" s="2" t="s">
        <v>146</v>
      </c>
      <c r="X4265" s="2" t="s">
        <v>125</v>
      </c>
      <c r="Y4265" s="19" t="str">
        <f>VLOOKUP(G4265,'Verweis Kd-Gruppe'!$A$2:$B$8,2,FALSE)</f>
        <v>EXP</v>
      </c>
      <c r="Z4265" s="19" t="str">
        <f>VLOOKUP(J4265,'Verweis Art-Gruppe'!$A$2:$B$15,2,FALSE)</f>
        <v>Geräte</v>
      </c>
      <c r="AA4265" s="19" t="str">
        <f>VLOOKUP(W4265,'Verweis Vertreter'!$A$2:$B$24,2,FALSE)</f>
        <v>Muhsin Yortanli</v>
      </c>
      <c r="AB4265" s="12">
        <f t="shared" si="594"/>
        <v>12</v>
      </c>
      <c r="AC4265" s="12">
        <f t="shared" si="599"/>
        <v>157</v>
      </c>
      <c r="AD4265" s="12">
        <f t="shared" si="600"/>
        <v>166</v>
      </c>
      <c r="AE4265" s="12">
        <f t="shared" si="595"/>
        <v>1992</v>
      </c>
      <c r="AF4265" s="12">
        <f t="shared" si="596"/>
        <v>9</v>
      </c>
      <c r="AG4265" s="12">
        <f t="shared" si="597"/>
        <v>108</v>
      </c>
      <c r="AH4265" s="9">
        <f t="shared" si="601"/>
        <v>5.4216867469879519E-2</v>
      </c>
      <c r="AI4265" s="14">
        <f>VLOOKUP(E4265,'Verweis Faktor'!$A:$B,2,FALSE)</f>
        <v>1</v>
      </c>
      <c r="AJ4265" s="14"/>
      <c r="AK4265" s="14" t="str">
        <f>IF(AL4265="Ja","Versandkosten",VLOOKUP(E4265,'Verweis Belegart'!$A$2:$B$9,2,FALSE))</f>
        <v>Hardware</v>
      </c>
      <c r="AL4265" s="14" t="str">
        <f t="shared" si="602"/>
        <v>Nein</v>
      </c>
      <c r="AM4265" s="14" t="str">
        <f t="shared" si="598"/>
        <v>Positiv</v>
      </c>
    </row>
    <row r="4266" spans="1:39" ht="17.25" customHeight="1" x14ac:dyDescent="0.35">
      <c r="A4266" s="17">
        <v>14572835</v>
      </c>
      <c r="B4266" s="2" t="s">
        <v>2380</v>
      </c>
      <c r="C4266" s="1">
        <v>2025001</v>
      </c>
      <c r="D4266" s="1">
        <v>2001087</v>
      </c>
      <c r="E4266" s="2" t="s">
        <v>34</v>
      </c>
      <c r="F4266" s="2" t="s">
        <v>35</v>
      </c>
      <c r="G4266" s="2" t="s">
        <v>66</v>
      </c>
      <c r="H4266" s="2" t="s">
        <v>1779</v>
      </c>
      <c r="I4266" s="2" t="s">
        <v>1780</v>
      </c>
      <c r="J4266" s="2" t="s">
        <v>103</v>
      </c>
      <c r="K4266" s="2" t="s">
        <v>2221</v>
      </c>
      <c r="L4266" s="2" t="s">
        <v>1051</v>
      </c>
      <c r="M4266" s="2" t="s">
        <v>1052</v>
      </c>
      <c r="N4266" s="2" t="s">
        <v>1053</v>
      </c>
      <c r="O4266" s="3">
        <v>1</v>
      </c>
      <c r="P4266" s="3">
        <v>157</v>
      </c>
      <c r="Q4266" s="3">
        <v>166</v>
      </c>
      <c r="R4266" s="3">
        <v>166</v>
      </c>
      <c r="S4266" s="3">
        <v>9</v>
      </c>
      <c r="T4266" s="3">
        <v>9</v>
      </c>
      <c r="U4266" s="3">
        <v>5.42</v>
      </c>
      <c r="V4266" s="2" t="s">
        <v>145</v>
      </c>
      <c r="W4266" s="2" t="s">
        <v>146</v>
      </c>
      <c r="X4266" s="2" t="s">
        <v>125</v>
      </c>
      <c r="Y4266" s="19" t="str">
        <f>VLOOKUP(G4266,'Verweis Kd-Gruppe'!$A$2:$B$8,2,FALSE)</f>
        <v>EXP</v>
      </c>
      <c r="Z4266" s="19" t="str">
        <f>VLOOKUP(J4266,'Verweis Art-Gruppe'!$A$2:$B$15,2,FALSE)</f>
        <v>Geräte</v>
      </c>
      <c r="AA4266" s="19" t="str">
        <f>VLOOKUP(W4266,'Verweis Vertreter'!$A$2:$B$24,2,FALSE)</f>
        <v>Muhsin Yortanli</v>
      </c>
      <c r="AB4266" s="12">
        <f t="shared" si="594"/>
        <v>1</v>
      </c>
      <c r="AC4266" s="12">
        <f t="shared" si="599"/>
        <v>157</v>
      </c>
      <c r="AD4266" s="12">
        <f t="shared" si="600"/>
        <v>166</v>
      </c>
      <c r="AE4266" s="12">
        <f t="shared" si="595"/>
        <v>166</v>
      </c>
      <c r="AF4266" s="12">
        <f t="shared" si="596"/>
        <v>9</v>
      </c>
      <c r="AG4266" s="12">
        <f t="shared" si="597"/>
        <v>9</v>
      </c>
      <c r="AH4266" s="9">
        <f t="shared" si="601"/>
        <v>5.4216867469879519E-2</v>
      </c>
      <c r="AI4266" s="14">
        <f>VLOOKUP(E4266,'Verweis Faktor'!$A:$B,2,FALSE)</f>
        <v>1</v>
      </c>
      <c r="AJ4266" s="14"/>
      <c r="AK4266" s="14" t="str">
        <f>IF(AL4266="Ja","Versandkosten",VLOOKUP(E4266,'Verweis Belegart'!$A$2:$B$9,2,FALSE))</f>
        <v>Hardware</v>
      </c>
      <c r="AL4266" s="14" t="str">
        <f t="shared" si="602"/>
        <v>Nein</v>
      </c>
      <c r="AM4266" s="14" t="str">
        <f t="shared" si="598"/>
        <v>Positiv</v>
      </c>
    </row>
    <row r="4267" spans="1:39" ht="17.25" customHeight="1" x14ac:dyDescent="0.35">
      <c r="A4267" s="17">
        <v>14572835</v>
      </c>
      <c r="B4267" s="2" t="s">
        <v>2380</v>
      </c>
      <c r="C4267" s="1">
        <v>2025001</v>
      </c>
      <c r="D4267" s="1">
        <v>2001087</v>
      </c>
      <c r="E4267" s="2" t="s">
        <v>34</v>
      </c>
      <c r="F4267" s="2" t="s">
        <v>35</v>
      </c>
      <c r="G4267" s="2" t="s">
        <v>66</v>
      </c>
      <c r="H4267" s="2" t="s">
        <v>1779</v>
      </c>
      <c r="I4267" s="2" t="s">
        <v>1780</v>
      </c>
      <c r="J4267" s="2" t="s">
        <v>103</v>
      </c>
      <c r="K4267" s="2" t="s">
        <v>2222</v>
      </c>
      <c r="L4267" s="2" t="s">
        <v>906</v>
      </c>
      <c r="M4267" s="2" t="s">
        <v>907</v>
      </c>
      <c r="N4267" s="2" t="s">
        <v>158</v>
      </c>
      <c r="O4267" s="3">
        <v>1</v>
      </c>
      <c r="P4267" s="3">
        <v>54</v>
      </c>
      <c r="Q4267" s="3">
        <v>59</v>
      </c>
      <c r="R4267" s="3">
        <v>59</v>
      </c>
      <c r="S4267" s="3">
        <v>5</v>
      </c>
      <c r="T4267" s="3">
        <v>5</v>
      </c>
      <c r="U4267" s="3">
        <v>8.4700000000000006</v>
      </c>
      <c r="V4267" s="2" t="s">
        <v>145</v>
      </c>
      <c r="W4267" s="2" t="s">
        <v>146</v>
      </c>
      <c r="X4267" s="2" t="s">
        <v>125</v>
      </c>
      <c r="Y4267" s="19" t="str">
        <f>VLOOKUP(G4267,'Verweis Kd-Gruppe'!$A$2:$B$8,2,FALSE)</f>
        <v>EXP</v>
      </c>
      <c r="Z4267" s="19" t="str">
        <f>VLOOKUP(J4267,'Verweis Art-Gruppe'!$A$2:$B$15,2,FALSE)</f>
        <v>Geräte</v>
      </c>
      <c r="AA4267" s="19" t="str">
        <f>VLOOKUP(W4267,'Verweis Vertreter'!$A$2:$B$24,2,FALSE)</f>
        <v>Muhsin Yortanli</v>
      </c>
      <c r="AB4267" s="12">
        <f t="shared" si="594"/>
        <v>1</v>
      </c>
      <c r="AC4267" s="12">
        <f t="shared" si="599"/>
        <v>54</v>
      </c>
      <c r="AD4267" s="12">
        <f t="shared" si="600"/>
        <v>59</v>
      </c>
      <c r="AE4267" s="12">
        <f t="shared" si="595"/>
        <v>59</v>
      </c>
      <c r="AF4267" s="12">
        <f t="shared" si="596"/>
        <v>5</v>
      </c>
      <c r="AG4267" s="12">
        <f t="shared" si="597"/>
        <v>5</v>
      </c>
      <c r="AH4267" s="9">
        <f t="shared" si="601"/>
        <v>8.4745762711864403E-2</v>
      </c>
      <c r="AI4267" s="14">
        <f>VLOOKUP(E4267,'Verweis Faktor'!$A:$B,2,FALSE)</f>
        <v>1</v>
      </c>
      <c r="AJ4267" s="14"/>
      <c r="AK4267" s="14" t="str">
        <f>IF(AL4267="Ja","Versandkosten",VLOOKUP(E4267,'Verweis Belegart'!$A$2:$B$9,2,FALSE))</f>
        <v>Hardware</v>
      </c>
      <c r="AL4267" s="14" t="str">
        <f t="shared" si="602"/>
        <v>Nein</v>
      </c>
      <c r="AM4267" s="14" t="str">
        <f t="shared" si="598"/>
        <v>Positiv</v>
      </c>
    </row>
    <row r="4268" spans="1:39" ht="17.25" customHeight="1" x14ac:dyDescent="0.35">
      <c r="A4268" s="17">
        <v>14572835</v>
      </c>
      <c r="B4268" s="2" t="s">
        <v>2380</v>
      </c>
      <c r="C4268" s="1">
        <v>2025001</v>
      </c>
      <c r="D4268" s="1">
        <v>2001087</v>
      </c>
      <c r="E4268" s="2" t="s">
        <v>34</v>
      </c>
      <c r="F4268" s="2" t="s">
        <v>35</v>
      </c>
      <c r="G4268" s="2" t="s">
        <v>66</v>
      </c>
      <c r="H4268" s="2" t="s">
        <v>1779</v>
      </c>
      <c r="I4268" s="2" t="s">
        <v>1780</v>
      </c>
      <c r="J4268" s="2" t="s">
        <v>103</v>
      </c>
      <c r="K4268" s="2" t="s">
        <v>2223</v>
      </c>
      <c r="L4268" s="2" t="s">
        <v>500</v>
      </c>
      <c r="M4268" s="2" t="s">
        <v>501</v>
      </c>
      <c r="N4268" s="2" t="s">
        <v>502</v>
      </c>
      <c r="O4268" s="3">
        <v>4</v>
      </c>
      <c r="P4268" s="3">
        <v>471</v>
      </c>
      <c r="Q4268" s="3">
        <v>497</v>
      </c>
      <c r="R4268" s="3">
        <v>1988</v>
      </c>
      <c r="S4268" s="3">
        <v>26</v>
      </c>
      <c r="T4268" s="3">
        <v>104</v>
      </c>
      <c r="U4268" s="3">
        <v>5.23</v>
      </c>
      <c r="V4268" s="2" t="s">
        <v>145</v>
      </c>
      <c r="W4268" s="2" t="s">
        <v>146</v>
      </c>
      <c r="X4268" s="2" t="s">
        <v>125</v>
      </c>
      <c r="Y4268" s="19" t="str">
        <f>VLOOKUP(G4268,'Verweis Kd-Gruppe'!$A$2:$B$8,2,FALSE)</f>
        <v>EXP</v>
      </c>
      <c r="Z4268" s="19" t="str">
        <f>VLOOKUP(J4268,'Verweis Art-Gruppe'!$A$2:$B$15,2,FALSE)</f>
        <v>Geräte</v>
      </c>
      <c r="AA4268" s="19" t="str">
        <f>VLOOKUP(W4268,'Verweis Vertreter'!$A$2:$B$24,2,FALSE)</f>
        <v>Muhsin Yortanli</v>
      </c>
      <c r="AB4268" s="12">
        <f t="shared" si="594"/>
        <v>4</v>
      </c>
      <c r="AC4268" s="12">
        <f t="shared" si="599"/>
        <v>471</v>
      </c>
      <c r="AD4268" s="12">
        <f t="shared" si="600"/>
        <v>497</v>
      </c>
      <c r="AE4268" s="12">
        <f t="shared" si="595"/>
        <v>1988</v>
      </c>
      <c r="AF4268" s="12">
        <f t="shared" si="596"/>
        <v>26</v>
      </c>
      <c r="AG4268" s="12">
        <f t="shared" si="597"/>
        <v>104</v>
      </c>
      <c r="AH4268" s="9">
        <f t="shared" si="601"/>
        <v>5.2313883299798795E-2</v>
      </c>
      <c r="AI4268" s="14">
        <f>VLOOKUP(E4268,'Verweis Faktor'!$A:$B,2,FALSE)</f>
        <v>1</v>
      </c>
      <c r="AJ4268" s="14"/>
      <c r="AK4268" s="14" t="str">
        <f>IF(AL4268="Ja","Versandkosten",VLOOKUP(E4268,'Verweis Belegart'!$A$2:$B$9,2,FALSE))</f>
        <v>Hardware</v>
      </c>
      <c r="AL4268" s="14" t="str">
        <f t="shared" si="602"/>
        <v>Nein</v>
      </c>
      <c r="AM4268" s="14" t="str">
        <f t="shared" si="598"/>
        <v>Positiv</v>
      </c>
    </row>
    <row r="4269" spans="1:39" ht="17.25" customHeight="1" x14ac:dyDescent="0.35">
      <c r="A4269" s="17">
        <v>14572835</v>
      </c>
      <c r="B4269" s="2" t="s">
        <v>2380</v>
      </c>
      <c r="C4269" s="1">
        <v>2025001</v>
      </c>
      <c r="D4269" s="1">
        <v>2001087</v>
      </c>
      <c r="E4269" s="2" t="s">
        <v>34</v>
      </c>
      <c r="F4269" s="2" t="s">
        <v>35</v>
      </c>
      <c r="G4269" s="2" t="s">
        <v>66</v>
      </c>
      <c r="H4269" s="2" t="s">
        <v>1779</v>
      </c>
      <c r="I4269" s="2" t="s">
        <v>1780</v>
      </c>
      <c r="J4269" s="2" t="s">
        <v>103</v>
      </c>
      <c r="K4269" s="2" t="s">
        <v>2224</v>
      </c>
      <c r="L4269" s="2" t="s">
        <v>953</v>
      </c>
      <c r="M4269" s="2" t="s">
        <v>954</v>
      </c>
      <c r="N4269" s="2" t="s">
        <v>955</v>
      </c>
      <c r="O4269" s="3">
        <v>2</v>
      </c>
      <c r="P4269" s="3">
        <v>56.11</v>
      </c>
      <c r="Q4269" s="3">
        <v>56</v>
      </c>
      <c r="R4269" s="3">
        <v>112</v>
      </c>
      <c r="S4269" s="3">
        <v>-0.11</v>
      </c>
      <c r="T4269" s="3">
        <v>-0.22</v>
      </c>
      <c r="U4269" s="3">
        <v>-0.19</v>
      </c>
      <c r="V4269" s="2" t="s">
        <v>145</v>
      </c>
      <c r="W4269" s="2" t="s">
        <v>146</v>
      </c>
      <c r="X4269" s="2" t="s">
        <v>125</v>
      </c>
      <c r="Y4269" s="19" t="str">
        <f>VLOOKUP(G4269,'Verweis Kd-Gruppe'!$A$2:$B$8,2,FALSE)</f>
        <v>EXP</v>
      </c>
      <c r="Z4269" s="19" t="str">
        <f>VLOOKUP(J4269,'Verweis Art-Gruppe'!$A$2:$B$15,2,FALSE)</f>
        <v>Geräte</v>
      </c>
      <c r="AA4269" s="19" t="str">
        <f>VLOOKUP(W4269,'Verweis Vertreter'!$A$2:$B$24,2,FALSE)</f>
        <v>Muhsin Yortanli</v>
      </c>
      <c r="AB4269" s="12">
        <f t="shared" si="594"/>
        <v>2</v>
      </c>
      <c r="AC4269" s="12">
        <f t="shared" si="599"/>
        <v>56.11</v>
      </c>
      <c r="AD4269" s="12">
        <f t="shared" si="600"/>
        <v>56</v>
      </c>
      <c r="AE4269" s="12">
        <f t="shared" si="595"/>
        <v>112</v>
      </c>
      <c r="AF4269" s="12">
        <f t="shared" si="596"/>
        <v>-0.11</v>
      </c>
      <c r="AG4269" s="12">
        <f t="shared" si="597"/>
        <v>-0.22</v>
      </c>
      <c r="AH4269" s="9">
        <f t="shared" si="601"/>
        <v>-1.9642857142857144E-3</v>
      </c>
      <c r="AI4269" s="14">
        <f>VLOOKUP(E4269,'Verweis Faktor'!$A:$B,2,FALSE)</f>
        <v>1</v>
      </c>
      <c r="AJ4269" s="14"/>
      <c r="AK4269" s="14" t="str">
        <f>IF(AL4269="Ja","Versandkosten",VLOOKUP(E4269,'Verweis Belegart'!$A$2:$B$9,2,FALSE))</f>
        <v>Hardware</v>
      </c>
      <c r="AL4269" s="14" t="str">
        <f t="shared" si="602"/>
        <v>Nein</v>
      </c>
      <c r="AM4269" s="14" t="str">
        <f t="shared" si="598"/>
        <v>Negativ</v>
      </c>
    </row>
    <row r="4270" spans="1:39" ht="17.25" customHeight="1" x14ac:dyDescent="0.35">
      <c r="A4270" s="17">
        <v>14572835</v>
      </c>
      <c r="B4270" s="2" t="s">
        <v>2380</v>
      </c>
      <c r="C4270" s="1">
        <v>2025001</v>
      </c>
      <c r="D4270" s="1">
        <v>2001087</v>
      </c>
      <c r="E4270" s="2" t="s">
        <v>34</v>
      </c>
      <c r="F4270" s="2" t="s">
        <v>35</v>
      </c>
      <c r="G4270" s="2" t="s">
        <v>66</v>
      </c>
      <c r="H4270" s="2" t="s">
        <v>1779</v>
      </c>
      <c r="I4270" s="2" t="s">
        <v>1780</v>
      </c>
      <c r="J4270" s="2" t="s">
        <v>103</v>
      </c>
      <c r="K4270" s="2" t="s">
        <v>2225</v>
      </c>
      <c r="L4270" s="2" t="s">
        <v>348</v>
      </c>
      <c r="M4270" s="2" t="s">
        <v>349</v>
      </c>
      <c r="N4270" s="2" t="s">
        <v>350</v>
      </c>
      <c r="O4270" s="3">
        <v>19</v>
      </c>
      <c r="P4270" s="3">
        <v>120.9417</v>
      </c>
      <c r="Q4270" s="3">
        <v>125</v>
      </c>
      <c r="R4270" s="3">
        <v>2375</v>
      </c>
      <c r="S4270" s="3">
        <v>4.0583</v>
      </c>
      <c r="T4270" s="3">
        <v>77.11</v>
      </c>
      <c r="U4270" s="3">
        <v>3.24</v>
      </c>
      <c r="V4270" s="2" t="s">
        <v>145</v>
      </c>
      <c r="W4270" s="2" t="s">
        <v>146</v>
      </c>
      <c r="X4270" s="2" t="s">
        <v>125</v>
      </c>
      <c r="Y4270" s="19" t="str">
        <f>VLOOKUP(G4270,'Verweis Kd-Gruppe'!$A$2:$B$8,2,FALSE)</f>
        <v>EXP</v>
      </c>
      <c r="Z4270" s="19" t="str">
        <f>VLOOKUP(J4270,'Verweis Art-Gruppe'!$A$2:$B$15,2,FALSE)</f>
        <v>Geräte</v>
      </c>
      <c r="AA4270" s="19" t="str">
        <f>VLOOKUP(W4270,'Verweis Vertreter'!$A$2:$B$24,2,FALSE)</f>
        <v>Muhsin Yortanli</v>
      </c>
      <c r="AB4270" s="12">
        <f t="shared" si="594"/>
        <v>19</v>
      </c>
      <c r="AC4270" s="12">
        <f t="shared" si="599"/>
        <v>120.9417</v>
      </c>
      <c r="AD4270" s="12">
        <f t="shared" si="600"/>
        <v>125</v>
      </c>
      <c r="AE4270" s="12">
        <f t="shared" si="595"/>
        <v>2375</v>
      </c>
      <c r="AF4270" s="12">
        <f t="shared" si="596"/>
        <v>4.0583</v>
      </c>
      <c r="AG4270" s="12">
        <f t="shared" si="597"/>
        <v>77.11</v>
      </c>
      <c r="AH4270" s="9">
        <f t="shared" si="601"/>
        <v>3.2467368421052634E-2</v>
      </c>
      <c r="AI4270" s="14">
        <f>VLOOKUP(E4270,'Verweis Faktor'!$A:$B,2,FALSE)</f>
        <v>1</v>
      </c>
      <c r="AJ4270" s="14"/>
      <c r="AK4270" s="14" t="str">
        <f>IF(AL4270="Ja","Versandkosten",VLOOKUP(E4270,'Verweis Belegart'!$A$2:$B$9,2,FALSE))</f>
        <v>Hardware</v>
      </c>
      <c r="AL4270" s="14" t="str">
        <f t="shared" si="602"/>
        <v>Nein</v>
      </c>
      <c r="AM4270" s="14" t="str">
        <f t="shared" si="598"/>
        <v>Positiv</v>
      </c>
    </row>
    <row r="4271" spans="1:39" ht="17.25" customHeight="1" x14ac:dyDescent="0.35">
      <c r="A4271" s="17">
        <v>14572835</v>
      </c>
      <c r="B4271" s="2" t="s">
        <v>2380</v>
      </c>
      <c r="C4271" s="1">
        <v>2025001</v>
      </c>
      <c r="D4271" s="1">
        <v>2001087</v>
      </c>
      <c r="E4271" s="2" t="s">
        <v>34</v>
      </c>
      <c r="F4271" s="2" t="s">
        <v>35</v>
      </c>
      <c r="G4271" s="2" t="s">
        <v>66</v>
      </c>
      <c r="H4271" s="2" t="s">
        <v>1779</v>
      </c>
      <c r="I4271" s="2" t="s">
        <v>1780</v>
      </c>
      <c r="J4271" s="2" t="s">
        <v>103</v>
      </c>
      <c r="K4271" s="2" t="s">
        <v>2226</v>
      </c>
      <c r="L4271" s="2" t="s">
        <v>348</v>
      </c>
      <c r="M4271" s="2" t="s">
        <v>349</v>
      </c>
      <c r="N4271" s="2" t="s">
        <v>350</v>
      </c>
      <c r="O4271" s="3">
        <v>3</v>
      </c>
      <c r="P4271" s="3">
        <v>120.9417</v>
      </c>
      <c r="Q4271" s="3">
        <v>125</v>
      </c>
      <c r="R4271" s="3">
        <v>375</v>
      </c>
      <c r="S4271" s="3">
        <v>4.0583</v>
      </c>
      <c r="T4271" s="3">
        <v>12.17</v>
      </c>
      <c r="U4271" s="3">
        <v>3.24</v>
      </c>
      <c r="V4271" s="2" t="s">
        <v>145</v>
      </c>
      <c r="W4271" s="2" t="s">
        <v>146</v>
      </c>
      <c r="X4271" s="2" t="s">
        <v>125</v>
      </c>
      <c r="Y4271" s="19" t="str">
        <f>VLOOKUP(G4271,'Verweis Kd-Gruppe'!$A$2:$B$8,2,FALSE)</f>
        <v>EXP</v>
      </c>
      <c r="Z4271" s="19" t="str">
        <f>VLOOKUP(J4271,'Verweis Art-Gruppe'!$A$2:$B$15,2,FALSE)</f>
        <v>Geräte</v>
      </c>
      <c r="AA4271" s="19" t="str">
        <f>VLOOKUP(W4271,'Verweis Vertreter'!$A$2:$B$24,2,FALSE)</f>
        <v>Muhsin Yortanli</v>
      </c>
      <c r="AB4271" s="12">
        <f t="shared" si="594"/>
        <v>3</v>
      </c>
      <c r="AC4271" s="12">
        <f t="shared" si="599"/>
        <v>120.9417</v>
      </c>
      <c r="AD4271" s="12">
        <f t="shared" si="600"/>
        <v>125</v>
      </c>
      <c r="AE4271" s="12">
        <f t="shared" si="595"/>
        <v>375</v>
      </c>
      <c r="AF4271" s="12">
        <f t="shared" si="596"/>
        <v>4.0583</v>
      </c>
      <c r="AG4271" s="12">
        <f t="shared" si="597"/>
        <v>12.17</v>
      </c>
      <c r="AH4271" s="9">
        <f t="shared" si="601"/>
        <v>3.2453333333333334E-2</v>
      </c>
      <c r="AI4271" s="14">
        <f>VLOOKUP(E4271,'Verweis Faktor'!$A:$B,2,FALSE)</f>
        <v>1</v>
      </c>
      <c r="AJ4271" s="14"/>
      <c r="AK4271" s="14" t="str">
        <f>IF(AL4271="Ja","Versandkosten",VLOOKUP(E4271,'Verweis Belegart'!$A$2:$B$9,2,FALSE))</f>
        <v>Hardware</v>
      </c>
      <c r="AL4271" s="14" t="str">
        <f t="shared" si="602"/>
        <v>Nein</v>
      </c>
      <c r="AM4271" s="14" t="str">
        <f t="shared" si="598"/>
        <v>Positiv</v>
      </c>
    </row>
    <row r="4272" spans="1:39" ht="17.25" customHeight="1" x14ac:dyDescent="0.35">
      <c r="A4272" s="17">
        <v>14572835</v>
      </c>
      <c r="B4272" s="2" t="s">
        <v>2380</v>
      </c>
      <c r="C4272" s="1">
        <v>2025001</v>
      </c>
      <c r="D4272" s="1">
        <v>2001087</v>
      </c>
      <c r="E4272" s="2" t="s">
        <v>34</v>
      </c>
      <c r="F4272" s="2" t="s">
        <v>35</v>
      </c>
      <c r="G4272" s="2" t="s">
        <v>66</v>
      </c>
      <c r="H4272" s="2" t="s">
        <v>1779</v>
      </c>
      <c r="I4272" s="2" t="s">
        <v>1780</v>
      </c>
      <c r="J4272" s="2" t="s">
        <v>103</v>
      </c>
      <c r="K4272" s="2" t="s">
        <v>2227</v>
      </c>
      <c r="L4272" s="2" t="s">
        <v>355</v>
      </c>
      <c r="M4272" s="2" t="s">
        <v>356</v>
      </c>
      <c r="N4272" s="2" t="s">
        <v>357</v>
      </c>
      <c r="O4272" s="3">
        <v>2</v>
      </c>
      <c r="P4272" s="3">
        <v>212</v>
      </c>
      <c r="Q4272" s="3">
        <v>222</v>
      </c>
      <c r="R4272" s="3">
        <v>444</v>
      </c>
      <c r="S4272" s="3">
        <v>10</v>
      </c>
      <c r="T4272" s="3">
        <v>20</v>
      </c>
      <c r="U4272" s="3">
        <v>4.5</v>
      </c>
      <c r="V4272" s="2" t="s">
        <v>145</v>
      </c>
      <c r="W4272" s="2" t="s">
        <v>146</v>
      </c>
      <c r="X4272" s="2" t="s">
        <v>125</v>
      </c>
      <c r="Y4272" s="19" t="str">
        <f>VLOOKUP(G4272,'Verweis Kd-Gruppe'!$A$2:$B$8,2,FALSE)</f>
        <v>EXP</v>
      </c>
      <c r="Z4272" s="19" t="str">
        <f>VLOOKUP(J4272,'Verweis Art-Gruppe'!$A$2:$B$15,2,FALSE)</f>
        <v>Geräte</v>
      </c>
      <c r="AA4272" s="19" t="str">
        <f>VLOOKUP(W4272,'Verweis Vertreter'!$A$2:$B$24,2,FALSE)</f>
        <v>Muhsin Yortanli</v>
      </c>
      <c r="AB4272" s="12">
        <f t="shared" si="594"/>
        <v>2</v>
      </c>
      <c r="AC4272" s="12">
        <f t="shared" si="599"/>
        <v>212</v>
      </c>
      <c r="AD4272" s="12">
        <f t="shared" si="600"/>
        <v>222</v>
      </c>
      <c r="AE4272" s="12">
        <f t="shared" si="595"/>
        <v>444</v>
      </c>
      <c r="AF4272" s="12">
        <f t="shared" si="596"/>
        <v>10</v>
      </c>
      <c r="AG4272" s="12">
        <f t="shared" si="597"/>
        <v>20</v>
      </c>
      <c r="AH4272" s="9">
        <f t="shared" si="601"/>
        <v>4.5045045045045043E-2</v>
      </c>
      <c r="AI4272" s="14">
        <f>VLOOKUP(E4272,'Verweis Faktor'!$A:$B,2,FALSE)</f>
        <v>1</v>
      </c>
      <c r="AJ4272" s="14"/>
      <c r="AK4272" s="14" t="str">
        <f>IF(AL4272="Ja","Versandkosten",VLOOKUP(E4272,'Verweis Belegart'!$A$2:$B$9,2,FALSE))</f>
        <v>Hardware</v>
      </c>
      <c r="AL4272" s="14" t="str">
        <f t="shared" si="602"/>
        <v>Nein</v>
      </c>
      <c r="AM4272" s="14" t="str">
        <f t="shared" si="598"/>
        <v>Positiv</v>
      </c>
    </row>
    <row r="4273" spans="1:39" ht="17.25" customHeight="1" x14ac:dyDescent="0.35">
      <c r="A4273" s="17">
        <v>14572835</v>
      </c>
      <c r="B4273" s="2" t="s">
        <v>2380</v>
      </c>
      <c r="C4273" s="1">
        <v>2025001</v>
      </c>
      <c r="D4273" s="1">
        <v>2001087</v>
      </c>
      <c r="E4273" s="2" t="s">
        <v>34</v>
      </c>
      <c r="F4273" s="2" t="s">
        <v>35</v>
      </c>
      <c r="G4273" s="2" t="s">
        <v>66</v>
      </c>
      <c r="H4273" s="2" t="s">
        <v>1779</v>
      </c>
      <c r="I4273" s="2" t="s">
        <v>1780</v>
      </c>
      <c r="J4273" s="2" t="s">
        <v>103</v>
      </c>
      <c r="K4273" s="2" t="s">
        <v>2228</v>
      </c>
      <c r="L4273" s="2" t="s">
        <v>911</v>
      </c>
      <c r="M4273" s="2" t="s">
        <v>912</v>
      </c>
      <c r="N4273" s="2" t="s">
        <v>652</v>
      </c>
      <c r="O4273" s="3">
        <v>15</v>
      </c>
      <c r="P4273" s="3">
        <v>202</v>
      </c>
      <c r="Q4273" s="3">
        <v>217</v>
      </c>
      <c r="R4273" s="3">
        <v>3255</v>
      </c>
      <c r="S4273" s="3">
        <v>15</v>
      </c>
      <c r="T4273" s="3">
        <v>225</v>
      </c>
      <c r="U4273" s="3">
        <v>6.91</v>
      </c>
      <c r="V4273" s="2" t="s">
        <v>145</v>
      </c>
      <c r="W4273" s="2" t="s">
        <v>146</v>
      </c>
      <c r="X4273" s="2" t="s">
        <v>125</v>
      </c>
      <c r="Y4273" s="19" t="str">
        <f>VLOOKUP(G4273,'Verweis Kd-Gruppe'!$A$2:$B$8,2,FALSE)</f>
        <v>EXP</v>
      </c>
      <c r="Z4273" s="19" t="str">
        <f>VLOOKUP(J4273,'Verweis Art-Gruppe'!$A$2:$B$15,2,FALSE)</f>
        <v>Geräte</v>
      </c>
      <c r="AA4273" s="19" t="str">
        <f>VLOOKUP(W4273,'Verweis Vertreter'!$A$2:$B$24,2,FALSE)</f>
        <v>Muhsin Yortanli</v>
      </c>
      <c r="AB4273" s="12">
        <f t="shared" si="594"/>
        <v>15</v>
      </c>
      <c r="AC4273" s="12">
        <f t="shared" si="599"/>
        <v>202</v>
      </c>
      <c r="AD4273" s="12">
        <f t="shared" si="600"/>
        <v>217</v>
      </c>
      <c r="AE4273" s="12">
        <f t="shared" si="595"/>
        <v>3255</v>
      </c>
      <c r="AF4273" s="12">
        <f t="shared" si="596"/>
        <v>15</v>
      </c>
      <c r="AG4273" s="12">
        <f t="shared" si="597"/>
        <v>225</v>
      </c>
      <c r="AH4273" s="9">
        <f t="shared" si="601"/>
        <v>6.9124423963133647E-2</v>
      </c>
      <c r="AI4273" s="14">
        <f>VLOOKUP(E4273,'Verweis Faktor'!$A:$B,2,FALSE)</f>
        <v>1</v>
      </c>
      <c r="AJ4273" s="14"/>
      <c r="AK4273" s="14" t="str">
        <f>IF(AL4273="Ja","Versandkosten",VLOOKUP(E4273,'Verweis Belegart'!$A$2:$B$9,2,FALSE))</f>
        <v>Hardware</v>
      </c>
      <c r="AL4273" s="14" t="str">
        <f t="shared" si="602"/>
        <v>Nein</v>
      </c>
      <c r="AM4273" s="14" t="str">
        <f t="shared" si="598"/>
        <v>Positiv</v>
      </c>
    </row>
    <row r="4274" spans="1:39" ht="17.25" customHeight="1" x14ac:dyDescent="0.35">
      <c r="A4274" s="17">
        <v>14572835</v>
      </c>
      <c r="B4274" s="2" t="s">
        <v>2380</v>
      </c>
      <c r="C4274" s="1">
        <v>2025001</v>
      </c>
      <c r="D4274" s="1">
        <v>2001087</v>
      </c>
      <c r="E4274" s="2" t="s">
        <v>34</v>
      </c>
      <c r="F4274" s="2" t="s">
        <v>35</v>
      </c>
      <c r="G4274" s="2" t="s">
        <v>66</v>
      </c>
      <c r="H4274" s="2" t="s">
        <v>1779</v>
      </c>
      <c r="I4274" s="2" t="s">
        <v>1780</v>
      </c>
      <c r="J4274" s="2" t="s">
        <v>103</v>
      </c>
      <c r="K4274" s="2" t="s">
        <v>2229</v>
      </c>
      <c r="L4274" s="2" t="s">
        <v>1490</v>
      </c>
      <c r="M4274" s="2" t="s">
        <v>1491</v>
      </c>
      <c r="N4274" s="2" t="s">
        <v>1492</v>
      </c>
      <c r="O4274" s="3">
        <v>1</v>
      </c>
      <c r="P4274" s="3">
        <v>169.4264</v>
      </c>
      <c r="Q4274" s="3">
        <v>175</v>
      </c>
      <c r="R4274" s="3">
        <v>175</v>
      </c>
      <c r="S4274" s="3">
        <v>5.5735999999999999</v>
      </c>
      <c r="T4274" s="3">
        <v>5.57</v>
      </c>
      <c r="U4274" s="3">
        <v>3.18</v>
      </c>
      <c r="V4274" s="2" t="s">
        <v>145</v>
      </c>
      <c r="W4274" s="2" t="s">
        <v>146</v>
      </c>
      <c r="X4274" s="2" t="s">
        <v>125</v>
      </c>
      <c r="Y4274" s="19" t="str">
        <f>VLOOKUP(G4274,'Verweis Kd-Gruppe'!$A$2:$B$8,2,FALSE)</f>
        <v>EXP</v>
      </c>
      <c r="Z4274" s="19" t="str">
        <f>VLOOKUP(J4274,'Verweis Art-Gruppe'!$A$2:$B$15,2,FALSE)</f>
        <v>Geräte</v>
      </c>
      <c r="AA4274" s="19" t="str">
        <f>VLOOKUP(W4274,'Verweis Vertreter'!$A$2:$B$24,2,FALSE)</f>
        <v>Muhsin Yortanli</v>
      </c>
      <c r="AB4274" s="12">
        <f t="shared" si="594"/>
        <v>1</v>
      </c>
      <c r="AC4274" s="12">
        <f t="shared" si="599"/>
        <v>169.4264</v>
      </c>
      <c r="AD4274" s="12">
        <f t="shared" si="600"/>
        <v>175</v>
      </c>
      <c r="AE4274" s="12">
        <f t="shared" si="595"/>
        <v>175</v>
      </c>
      <c r="AF4274" s="12">
        <f t="shared" si="596"/>
        <v>5.5735999999999999</v>
      </c>
      <c r="AG4274" s="12">
        <f t="shared" si="597"/>
        <v>5.57</v>
      </c>
      <c r="AH4274" s="9">
        <f t="shared" si="601"/>
        <v>3.1828571428571428E-2</v>
      </c>
      <c r="AI4274" s="14">
        <f>VLOOKUP(E4274,'Verweis Faktor'!$A:$B,2,FALSE)</f>
        <v>1</v>
      </c>
      <c r="AJ4274" s="14"/>
      <c r="AK4274" s="14" t="str">
        <f>IF(AL4274="Ja","Versandkosten",VLOOKUP(E4274,'Verweis Belegart'!$A$2:$B$9,2,FALSE))</f>
        <v>Hardware</v>
      </c>
      <c r="AL4274" s="14" t="str">
        <f t="shared" si="602"/>
        <v>Nein</v>
      </c>
      <c r="AM4274" s="14" t="str">
        <f t="shared" si="598"/>
        <v>Positiv</v>
      </c>
    </row>
    <row r="4275" spans="1:39" ht="17.25" customHeight="1" x14ac:dyDescent="0.35">
      <c r="A4275" s="17">
        <v>14572835</v>
      </c>
      <c r="B4275" s="2" t="s">
        <v>2380</v>
      </c>
      <c r="C4275" s="1">
        <v>2025001</v>
      </c>
      <c r="D4275" s="1">
        <v>2001087</v>
      </c>
      <c r="E4275" s="2" t="s">
        <v>34</v>
      </c>
      <c r="F4275" s="2" t="s">
        <v>35</v>
      </c>
      <c r="G4275" s="2" t="s">
        <v>66</v>
      </c>
      <c r="H4275" s="2" t="s">
        <v>1779</v>
      </c>
      <c r="I4275" s="2" t="s">
        <v>1780</v>
      </c>
      <c r="J4275" s="2" t="s">
        <v>103</v>
      </c>
      <c r="K4275" s="2" t="s">
        <v>2230</v>
      </c>
      <c r="L4275" s="2" t="s">
        <v>1729</v>
      </c>
      <c r="M4275" s="2" t="s">
        <v>1730</v>
      </c>
      <c r="N4275" s="2" t="s">
        <v>522</v>
      </c>
      <c r="O4275" s="3">
        <v>1</v>
      </c>
      <c r="P4275" s="3">
        <v>490.33330000000001</v>
      </c>
      <c r="Q4275" s="3">
        <v>509</v>
      </c>
      <c r="R4275" s="3">
        <v>509</v>
      </c>
      <c r="S4275" s="3">
        <v>18.666699999999999</v>
      </c>
      <c r="T4275" s="3">
        <v>18.670000000000002</v>
      </c>
      <c r="U4275" s="3">
        <v>3.66</v>
      </c>
      <c r="V4275" s="2" t="s">
        <v>145</v>
      </c>
      <c r="W4275" s="2" t="s">
        <v>146</v>
      </c>
      <c r="X4275" s="2" t="s">
        <v>125</v>
      </c>
      <c r="Y4275" s="19" t="str">
        <f>VLOOKUP(G4275,'Verweis Kd-Gruppe'!$A$2:$B$8,2,FALSE)</f>
        <v>EXP</v>
      </c>
      <c r="Z4275" s="19" t="str">
        <f>VLOOKUP(J4275,'Verweis Art-Gruppe'!$A$2:$B$15,2,FALSE)</f>
        <v>Geräte</v>
      </c>
      <c r="AA4275" s="19" t="str">
        <f>VLOOKUP(W4275,'Verweis Vertreter'!$A$2:$B$24,2,FALSE)</f>
        <v>Muhsin Yortanli</v>
      </c>
      <c r="AB4275" s="12">
        <f t="shared" si="594"/>
        <v>1</v>
      </c>
      <c r="AC4275" s="12">
        <f t="shared" si="599"/>
        <v>490.33330000000001</v>
      </c>
      <c r="AD4275" s="12">
        <f t="shared" si="600"/>
        <v>509</v>
      </c>
      <c r="AE4275" s="12">
        <f t="shared" si="595"/>
        <v>509</v>
      </c>
      <c r="AF4275" s="12">
        <f t="shared" si="596"/>
        <v>18.666699999999999</v>
      </c>
      <c r="AG4275" s="12">
        <f t="shared" si="597"/>
        <v>18.670000000000002</v>
      </c>
      <c r="AH4275" s="9">
        <f t="shared" si="601"/>
        <v>3.6679764243614937E-2</v>
      </c>
      <c r="AI4275" s="14">
        <f>VLOOKUP(E4275,'Verweis Faktor'!$A:$B,2,FALSE)</f>
        <v>1</v>
      </c>
      <c r="AJ4275" s="14"/>
      <c r="AK4275" s="14" t="str">
        <f>IF(AL4275="Ja","Versandkosten",VLOOKUP(E4275,'Verweis Belegart'!$A$2:$B$9,2,FALSE))</f>
        <v>Hardware</v>
      </c>
      <c r="AL4275" s="14" t="str">
        <f t="shared" si="602"/>
        <v>Nein</v>
      </c>
      <c r="AM4275" s="14" t="str">
        <f t="shared" si="598"/>
        <v>Positiv</v>
      </c>
    </row>
    <row r="4276" spans="1:39" ht="17.25" customHeight="1" x14ac:dyDescent="0.35">
      <c r="A4276" s="17">
        <v>14572835</v>
      </c>
      <c r="B4276" s="2" t="s">
        <v>2380</v>
      </c>
      <c r="C4276" s="1">
        <v>2025001</v>
      </c>
      <c r="D4276" s="1">
        <v>2001087</v>
      </c>
      <c r="E4276" s="2" t="s">
        <v>34</v>
      </c>
      <c r="F4276" s="2" t="s">
        <v>35</v>
      </c>
      <c r="G4276" s="2" t="s">
        <v>66</v>
      </c>
      <c r="H4276" s="2" t="s">
        <v>1779</v>
      </c>
      <c r="I4276" s="2" t="s">
        <v>1780</v>
      </c>
      <c r="J4276" s="2" t="s">
        <v>103</v>
      </c>
      <c r="K4276" s="2" t="s">
        <v>2231</v>
      </c>
      <c r="L4276" s="2" t="s">
        <v>112</v>
      </c>
      <c r="M4276" s="2" t="s">
        <v>113</v>
      </c>
      <c r="N4276" s="2" t="s">
        <v>114</v>
      </c>
      <c r="O4276" s="3">
        <v>1</v>
      </c>
      <c r="P4276" s="3">
        <v>633</v>
      </c>
      <c r="Q4276" s="3">
        <v>659</v>
      </c>
      <c r="R4276" s="3">
        <v>659</v>
      </c>
      <c r="S4276" s="3">
        <v>26</v>
      </c>
      <c r="T4276" s="3">
        <v>26</v>
      </c>
      <c r="U4276" s="3">
        <v>3.94</v>
      </c>
      <c r="V4276" s="2" t="s">
        <v>145</v>
      </c>
      <c r="W4276" s="2" t="s">
        <v>146</v>
      </c>
      <c r="X4276" s="2" t="s">
        <v>125</v>
      </c>
      <c r="Y4276" s="19" t="str">
        <f>VLOOKUP(G4276,'Verweis Kd-Gruppe'!$A$2:$B$8,2,FALSE)</f>
        <v>EXP</v>
      </c>
      <c r="Z4276" s="19" t="str">
        <f>VLOOKUP(J4276,'Verweis Art-Gruppe'!$A$2:$B$15,2,FALSE)</f>
        <v>Geräte</v>
      </c>
      <c r="AA4276" s="19" t="str">
        <f>VLOOKUP(W4276,'Verweis Vertreter'!$A$2:$B$24,2,FALSE)</f>
        <v>Muhsin Yortanli</v>
      </c>
      <c r="AB4276" s="12">
        <f t="shared" si="594"/>
        <v>1</v>
      </c>
      <c r="AC4276" s="12">
        <f t="shared" si="599"/>
        <v>633</v>
      </c>
      <c r="AD4276" s="12">
        <f t="shared" si="600"/>
        <v>659</v>
      </c>
      <c r="AE4276" s="12">
        <f t="shared" si="595"/>
        <v>659</v>
      </c>
      <c r="AF4276" s="12">
        <f t="shared" si="596"/>
        <v>26</v>
      </c>
      <c r="AG4276" s="12">
        <f t="shared" si="597"/>
        <v>26</v>
      </c>
      <c r="AH4276" s="9">
        <f t="shared" si="601"/>
        <v>3.9453717754172987E-2</v>
      </c>
      <c r="AI4276" s="14">
        <f>VLOOKUP(E4276,'Verweis Faktor'!$A:$B,2,FALSE)</f>
        <v>1</v>
      </c>
      <c r="AJ4276" s="14"/>
      <c r="AK4276" s="14" t="str">
        <f>IF(AL4276="Ja","Versandkosten",VLOOKUP(E4276,'Verweis Belegart'!$A$2:$B$9,2,FALSE))</f>
        <v>Hardware</v>
      </c>
      <c r="AL4276" s="14" t="str">
        <f t="shared" si="602"/>
        <v>Nein</v>
      </c>
      <c r="AM4276" s="14" t="str">
        <f t="shared" si="598"/>
        <v>Positiv</v>
      </c>
    </row>
    <row r="4277" spans="1:39" ht="17.25" customHeight="1" x14ac:dyDescent="0.35">
      <c r="A4277" s="17">
        <v>14572835</v>
      </c>
      <c r="B4277" s="2" t="s">
        <v>2380</v>
      </c>
      <c r="C4277" s="1">
        <v>2025001</v>
      </c>
      <c r="D4277" s="1">
        <v>2001087</v>
      </c>
      <c r="E4277" s="2" t="s">
        <v>34</v>
      </c>
      <c r="F4277" s="2" t="s">
        <v>35</v>
      </c>
      <c r="G4277" s="2" t="s">
        <v>66</v>
      </c>
      <c r="H4277" s="2" t="s">
        <v>1779</v>
      </c>
      <c r="I4277" s="2" t="s">
        <v>1780</v>
      </c>
      <c r="J4277" s="2" t="s">
        <v>103</v>
      </c>
      <c r="K4277" s="2" t="s">
        <v>2232</v>
      </c>
      <c r="L4277" s="2" t="s">
        <v>1264</v>
      </c>
      <c r="M4277" s="2" t="s">
        <v>1265</v>
      </c>
      <c r="N4277" s="2" t="s">
        <v>506</v>
      </c>
      <c r="O4277" s="3">
        <v>2</v>
      </c>
      <c r="P4277" s="3">
        <v>228.01779999999999</v>
      </c>
      <c r="Q4277" s="3">
        <v>227</v>
      </c>
      <c r="R4277" s="3">
        <v>454</v>
      </c>
      <c r="S4277" s="3">
        <v>-1.0178</v>
      </c>
      <c r="T4277" s="3">
        <v>-2.04</v>
      </c>
      <c r="U4277" s="3">
        <v>-0.44</v>
      </c>
      <c r="V4277" s="2" t="s">
        <v>145</v>
      </c>
      <c r="W4277" s="2" t="s">
        <v>146</v>
      </c>
      <c r="X4277" s="2" t="s">
        <v>125</v>
      </c>
      <c r="Y4277" s="19" t="str">
        <f>VLOOKUP(G4277,'Verweis Kd-Gruppe'!$A$2:$B$8,2,FALSE)</f>
        <v>EXP</v>
      </c>
      <c r="Z4277" s="19" t="str">
        <f>VLOOKUP(J4277,'Verweis Art-Gruppe'!$A$2:$B$15,2,FALSE)</f>
        <v>Geräte</v>
      </c>
      <c r="AA4277" s="19" t="str">
        <f>VLOOKUP(W4277,'Verweis Vertreter'!$A$2:$B$24,2,FALSE)</f>
        <v>Muhsin Yortanli</v>
      </c>
      <c r="AB4277" s="12">
        <f t="shared" si="594"/>
        <v>2</v>
      </c>
      <c r="AC4277" s="12">
        <f t="shared" si="599"/>
        <v>228.01779999999999</v>
      </c>
      <c r="AD4277" s="12">
        <f t="shared" si="600"/>
        <v>227</v>
      </c>
      <c r="AE4277" s="12">
        <f t="shared" si="595"/>
        <v>454</v>
      </c>
      <c r="AF4277" s="12">
        <f t="shared" si="596"/>
        <v>-1.0178</v>
      </c>
      <c r="AG4277" s="12">
        <f t="shared" si="597"/>
        <v>-2.04</v>
      </c>
      <c r="AH4277" s="9">
        <f t="shared" si="601"/>
        <v>-4.4933920704845814E-3</v>
      </c>
      <c r="AI4277" s="14">
        <f>VLOOKUP(E4277,'Verweis Faktor'!$A:$B,2,FALSE)</f>
        <v>1</v>
      </c>
      <c r="AJ4277" s="14"/>
      <c r="AK4277" s="14" t="str">
        <f>IF(AL4277="Ja","Versandkosten",VLOOKUP(E4277,'Verweis Belegart'!$A$2:$B$9,2,FALSE))</f>
        <v>Hardware</v>
      </c>
      <c r="AL4277" s="14" t="str">
        <f t="shared" si="602"/>
        <v>Nein</v>
      </c>
      <c r="AM4277" s="14" t="str">
        <f t="shared" si="598"/>
        <v>Negativ</v>
      </c>
    </row>
    <row r="4278" spans="1:39" ht="17.25" customHeight="1" x14ac:dyDescent="0.35">
      <c r="A4278" s="17">
        <v>14572835</v>
      </c>
      <c r="B4278" s="2" t="s">
        <v>2380</v>
      </c>
      <c r="C4278" s="1">
        <v>2025001</v>
      </c>
      <c r="D4278" s="1">
        <v>2001087</v>
      </c>
      <c r="E4278" s="2" t="s">
        <v>34</v>
      </c>
      <c r="F4278" s="2" t="s">
        <v>35</v>
      </c>
      <c r="G4278" s="2" t="s">
        <v>66</v>
      </c>
      <c r="H4278" s="2" t="s">
        <v>1779</v>
      </c>
      <c r="I4278" s="2" t="s">
        <v>1780</v>
      </c>
      <c r="J4278" s="2" t="s">
        <v>103</v>
      </c>
      <c r="K4278" s="2" t="s">
        <v>2233</v>
      </c>
      <c r="L4278" s="2" t="s">
        <v>1264</v>
      </c>
      <c r="M4278" s="2" t="s">
        <v>1265</v>
      </c>
      <c r="N4278" s="2" t="s">
        <v>506</v>
      </c>
      <c r="O4278" s="3">
        <v>1</v>
      </c>
      <c r="P4278" s="3">
        <v>228.01779999999999</v>
      </c>
      <c r="Q4278" s="3">
        <v>229</v>
      </c>
      <c r="R4278" s="3">
        <v>229</v>
      </c>
      <c r="S4278" s="3">
        <v>0.98219999999999996</v>
      </c>
      <c r="T4278" s="3">
        <v>0.98</v>
      </c>
      <c r="U4278" s="3">
        <v>0.42</v>
      </c>
      <c r="V4278" s="2" t="s">
        <v>145</v>
      </c>
      <c r="W4278" s="2" t="s">
        <v>146</v>
      </c>
      <c r="X4278" s="2" t="s">
        <v>125</v>
      </c>
      <c r="Y4278" s="19" t="str">
        <f>VLOOKUP(G4278,'Verweis Kd-Gruppe'!$A$2:$B$8,2,FALSE)</f>
        <v>EXP</v>
      </c>
      <c r="Z4278" s="19" t="str">
        <f>VLOOKUP(J4278,'Verweis Art-Gruppe'!$A$2:$B$15,2,FALSE)</f>
        <v>Geräte</v>
      </c>
      <c r="AA4278" s="19" t="str">
        <f>VLOOKUP(W4278,'Verweis Vertreter'!$A$2:$B$24,2,FALSE)</f>
        <v>Muhsin Yortanli</v>
      </c>
      <c r="AB4278" s="12">
        <f t="shared" si="594"/>
        <v>1</v>
      </c>
      <c r="AC4278" s="12">
        <f t="shared" si="599"/>
        <v>228.01779999999999</v>
      </c>
      <c r="AD4278" s="12">
        <f t="shared" si="600"/>
        <v>229</v>
      </c>
      <c r="AE4278" s="12">
        <f t="shared" si="595"/>
        <v>229</v>
      </c>
      <c r="AF4278" s="12">
        <f t="shared" si="596"/>
        <v>0.98219999999999996</v>
      </c>
      <c r="AG4278" s="12">
        <f t="shared" si="597"/>
        <v>0.98</v>
      </c>
      <c r="AH4278" s="9">
        <f t="shared" si="601"/>
        <v>4.2794759825327509E-3</v>
      </c>
      <c r="AI4278" s="14">
        <f>VLOOKUP(E4278,'Verweis Faktor'!$A:$B,2,FALSE)</f>
        <v>1</v>
      </c>
      <c r="AJ4278" s="14"/>
      <c r="AK4278" s="14" t="str">
        <f>IF(AL4278="Ja","Versandkosten",VLOOKUP(E4278,'Verweis Belegart'!$A$2:$B$9,2,FALSE))</f>
        <v>Hardware</v>
      </c>
      <c r="AL4278" s="14" t="str">
        <f t="shared" si="602"/>
        <v>Nein</v>
      </c>
      <c r="AM4278" s="14" t="str">
        <f t="shared" si="598"/>
        <v>Positiv</v>
      </c>
    </row>
    <row r="4279" spans="1:39" ht="17.25" customHeight="1" x14ac:dyDescent="0.35">
      <c r="A4279" s="17">
        <v>14572835</v>
      </c>
      <c r="B4279" s="2" t="s">
        <v>2380</v>
      </c>
      <c r="C4279" s="1">
        <v>2025001</v>
      </c>
      <c r="D4279" s="1">
        <v>2001087</v>
      </c>
      <c r="E4279" s="2" t="s">
        <v>34</v>
      </c>
      <c r="F4279" s="2" t="s">
        <v>35</v>
      </c>
      <c r="G4279" s="2" t="s">
        <v>66</v>
      </c>
      <c r="H4279" s="2" t="s">
        <v>1779</v>
      </c>
      <c r="I4279" s="2" t="s">
        <v>1780</v>
      </c>
      <c r="J4279" s="2" t="s">
        <v>103</v>
      </c>
      <c r="K4279" s="2" t="s">
        <v>2234</v>
      </c>
      <c r="L4279" s="2" t="s">
        <v>1797</v>
      </c>
      <c r="M4279" s="2" t="s">
        <v>1798</v>
      </c>
      <c r="N4279" s="2" t="s">
        <v>1799</v>
      </c>
      <c r="O4279" s="3">
        <v>1</v>
      </c>
      <c r="P4279" s="3">
        <v>153</v>
      </c>
      <c r="Q4279" s="3">
        <v>155</v>
      </c>
      <c r="R4279" s="3">
        <v>155</v>
      </c>
      <c r="S4279" s="3">
        <v>2</v>
      </c>
      <c r="T4279" s="3">
        <v>2</v>
      </c>
      <c r="U4279" s="3">
        <v>1.29</v>
      </c>
      <c r="V4279" s="2" t="s">
        <v>145</v>
      </c>
      <c r="W4279" s="2" t="s">
        <v>146</v>
      </c>
      <c r="X4279" s="2" t="s">
        <v>125</v>
      </c>
      <c r="Y4279" s="19" t="str">
        <f>VLOOKUP(G4279,'Verweis Kd-Gruppe'!$A$2:$B$8,2,FALSE)</f>
        <v>EXP</v>
      </c>
      <c r="Z4279" s="19" t="str">
        <f>VLOOKUP(J4279,'Verweis Art-Gruppe'!$A$2:$B$15,2,FALSE)</f>
        <v>Geräte</v>
      </c>
      <c r="AA4279" s="19" t="str">
        <f>VLOOKUP(W4279,'Verweis Vertreter'!$A$2:$B$24,2,FALSE)</f>
        <v>Muhsin Yortanli</v>
      </c>
      <c r="AB4279" s="12">
        <f t="shared" si="594"/>
        <v>1</v>
      </c>
      <c r="AC4279" s="12">
        <f t="shared" si="599"/>
        <v>153</v>
      </c>
      <c r="AD4279" s="12">
        <f t="shared" si="600"/>
        <v>155</v>
      </c>
      <c r="AE4279" s="12">
        <f t="shared" si="595"/>
        <v>155</v>
      </c>
      <c r="AF4279" s="12">
        <f t="shared" si="596"/>
        <v>2</v>
      </c>
      <c r="AG4279" s="12">
        <f t="shared" si="597"/>
        <v>2</v>
      </c>
      <c r="AH4279" s="9">
        <f t="shared" si="601"/>
        <v>1.2903225806451613E-2</v>
      </c>
      <c r="AI4279" s="14">
        <f>VLOOKUP(E4279,'Verweis Faktor'!$A:$B,2,FALSE)</f>
        <v>1</v>
      </c>
      <c r="AJ4279" s="14"/>
      <c r="AK4279" s="14" t="str">
        <f>IF(AL4279="Ja","Versandkosten",VLOOKUP(E4279,'Verweis Belegart'!$A$2:$B$9,2,FALSE))</f>
        <v>Hardware</v>
      </c>
      <c r="AL4279" s="14" t="str">
        <f t="shared" si="602"/>
        <v>Nein</v>
      </c>
      <c r="AM4279" s="14" t="str">
        <f t="shared" si="598"/>
        <v>Positiv</v>
      </c>
    </row>
    <row r="4280" spans="1:39" ht="17.25" customHeight="1" x14ac:dyDescent="0.35">
      <c r="A4280" s="17">
        <v>14572835</v>
      </c>
      <c r="B4280" s="2" t="s">
        <v>2380</v>
      </c>
      <c r="C4280" s="1">
        <v>2025001</v>
      </c>
      <c r="D4280" s="1">
        <v>2001087</v>
      </c>
      <c r="E4280" s="2" t="s">
        <v>34</v>
      </c>
      <c r="F4280" s="2" t="s">
        <v>35</v>
      </c>
      <c r="G4280" s="2" t="s">
        <v>66</v>
      </c>
      <c r="H4280" s="2" t="s">
        <v>1779</v>
      </c>
      <c r="I4280" s="2" t="s">
        <v>1780</v>
      </c>
      <c r="J4280" s="2" t="s">
        <v>103</v>
      </c>
      <c r="K4280" s="2" t="s">
        <v>2235</v>
      </c>
      <c r="L4280" s="2" t="s">
        <v>1010</v>
      </c>
      <c r="M4280" s="2" t="s">
        <v>1011</v>
      </c>
      <c r="N4280" s="2" t="s">
        <v>286</v>
      </c>
      <c r="O4280" s="3">
        <v>5</v>
      </c>
      <c r="P4280" s="3">
        <v>703.91589999999997</v>
      </c>
      <c r="Q4280" s="3">
        <v>727</v>
      </c>
      <c r="R4280" s="3">
        <v>3635</v>
      </c>
      <c r="S4280" s="3">
        <v>23.084099999999999</v>
      </c>
      <c r="T4280" s="3">
        <v>115.42</v>
      </c>
      <c r="U4280" s="3">
        <v>3.17</v>
      </c>
      <c r="V4280" s="2" t="s">
        <v>145</v>
      </c>
      <c r="W4280" s="2" t="s">
        <v>146</v>
      </c>
      <c r="X4280" s="2" t="s">
        <v>125</v>
      </c>
      <c r="Y4280" s="19" t="str">
        <f>VLOOKUP(G4280,'Verweis Kd-Gruppe'!$A$2:$B$8,2,FALSE)</f>
        <v>EXP</v>
      </c>
      <c r="Z4280" s="19" t="str">
        <f>VLOOKUP(J4280,'Verweis Art-Gruppe'!$A$2:$B$15,2,FALSE)</f>
        <v>Geräte</v>
      </c>
      <c r="AA4280" s="19" t="str">
        <f>VLOOKUP(W4280,'Verweis Vertreter'!$A$2:$B$24,2,FALSE)</f>
        <v>Muhsin Yortanli</v>
      </c>
      <c r="AB4280" s="12">
        <f t="shared" si="594"/>
        <v>5</v>
      </c>
      <c r="AC4280" s="12">
        <f t="shared" si="599"/>
        <v>703.91589999999997</v>
      </c>
      <c r="AD4280" s="12">
        <f t="shared" si="600"/>
        <v>727</v>
      </c>
      <c r="AE4280" s="12">
        <f t="shared" si="595"/>
        <v>3635</v>
      </c>
      <c r="AF4280" s="12">
        <f t="shared" si="596"/>
        <v>23.084099999999999</v>
      </c>
      <c r="AG4280" s="12">
        <f t="shared" si="597"/>
        <v>115.42</v>
      </c>
      <c r="AH4280" s="9">
        <f t="shared" si="601"/>
        <v>3.1752407152682259E-2</v>
      </c>
      <c r="AI4280" s="14">
        <f>VLOOKUP(E4280,'Verweis Faktor'!$A:$B,2,FALSE)</f>
        <v>1</v>
      </c>
      <c r="AJ4280" s="14"/>
      <c r="AK4280" s="14" t="str">
        <f>IF(AL4280="Ja","Versandkosten",VLOOKUP(E4280,'Verweis Belegart'!$A$2:$B$9,2,FALSE))</f>
        <v>Hardware</v>
      </c>
      <c r="AL4280" s="14" t="str">
        <f t="shared" si="602"/>
        <v>Nein</v>
      </c>
      <c r="AM4280" s="14" t="str">
        <f t="shared" si="598"/>
        <v>Positiv</v>
      </c>
    </row>
    <row r="4281" spans="1:39" ht="17.25" customHeight="1" x14ac:dyDescent="0.35">
      <c r="A4281" s="17">
        <v>14572835</v>
      </c>
      <c r="B4281" s="2" t="s">
        <v>2380</v>
      </c>
      <c r="C4281" s="1">
        <v>2025001</v>
      </c>
      <c r="D4281" s="1">
        <v>2001087</v>
      </c>
      <c r="E4281" s="2" t="s">
        <v>34</v>
      </c>
      <c r="F4281" s="2" t="s">
        <v>35</v>
      </c>
      <c r="G4281" s="2" t="s">
        <v>66</v>
      </c>
      <c r="H4281" s="2" t="s">
        <v>1779</v>
      </c>
      <c r="I4281" s="2" t="s">
        <v>1780</v>
      </c>
      <c r="J4281" s="2" t="s">
        <v>103</v>
      </c>
      <c r="K4281" s="2" t="s">
        <v>2236</v>
      </c>
      <c r="L4281" s="2" t="s">
        <v>2267</v>
      </c>
      <c r="M4281" s="2" t="s">
        <v>2268</v>
      </c>
      <c r="N4281" s="2" t="s">
        <v>822</v>
      </c>
      <c r="O4281" s="3">
        <v>2</v>
      </c>
      <c r="P4281" s="3">
        <v>103.5</v>
      </c>
      <c r="Q4281" s="3">
        <v>105</v>
      </c>
      <c r="R4281" s="3">
        <v>210</v>
      </c>
      <c r="S4281" s="3">
        <v>1.5</v>
      </c>
      <c r="T4281" s="3">
        <v>3</v>
      </c>
      <c r="U4281" s="3">
        <v>1.42</v>
      </c>
      <c r="V4281" s="2" t="s">
        <v>145</v>
      </c>
      <c r="W4281" s="2" t="s">
        <v>146</v>
      </c>
      <c r="X4281" s="2" t="s">
        <v>125</v>
      </c>
      <c r="Y4281" s="19" t="str">
        <f>VLOOKUP(G4281,'Verweis Kd-Gruppe'!$A$2:$B$8,2,FALSE)</f>
        <v>EXP</v>
      </c>
      <c r="Z4281" s="19" t="str">
        <f>VLOOKUP(J4281,'Verweis Art-Gruppe'!$A$2:$B$15,2,FALSE)</f>
        <v>Geräte</v>
      </c>
      <c r="AA4281" s="19" t="str">
        <f>VLOOKUP(W4281,'Verweis Vertreter'!$A$2:$B$24,2,FALSE)</f>
        <v>Muhsin Yortanli</v>
      </c>
      <c r="AB4281" s="12">
        <f t="shared" si="594"/>
        <v>2</v>
      </c>
      <c r="AC4281" s="12">
        <f t="shared" si="599"/>
        <v>103.5</v>
      </c>
      <c r="AD4281" s="12">
        <f t="shared" si="600"/>
        <v>105</v>
      </c>
      <c r="AE4281" s="12">
        <f t="shared" si="595"/>
        <v>210</v>
      </c>
      <c r="AF4281" s="12">
        <f t="shared" si="596"/>
        <v>1.5</v>
      </c>
      <c r="AG4281" s="12">
        <f t="shared" si="597"/>
        <v>3</v>
      </c>
      <c r="AH4281" s="9">
        <f t="shared" si="601"/>
        <v>1.4285714285714285E-2</v>
      </c>
      <c r="AI4281" s="14">
        <f>VLOOKUP(E4281,'Verweis Faktor'!$A:$B,2,FALSE)</f>
        <v>1</v>
      </c>
      <c r="AJ4281" s="14"/>
      <c r="AK4281" s="14" t="str">
        <f>IF(AL4281="Ja","Versandkosten",VLOOKUP(E4281,'Verweis Belegart'!$A$2:$B$9,2,FALSE))</f>
        <v>Hardware</v>
      </c>
      <c r="AL4281" s="14" t="str">
        <f t="shared" si="602"/>
        <v>Nein</v>
      </c>
      <c r="AM4281" s="14" t="str">
        <f t="shared" si="598"/>
        <v>Positiv</v>
      </c>
    </row>
    <row r="4282" spans="1:39" ht="17.25" customHeight="1" x14ac:dyDescent="0.35">
      <c r="A4282" s="17">
        <v>14572835</v>
      </c>
      <c r="B4282" s="2" t="s">
        <v>2380</v>
      </c>
      <c r="C4282" s="1">
        <v>2025001</v>
      </c>
      <c r="D4282" s="1">
        <v>2001087</v>
      </c>
      <c r="E4282" s="2" t="s">
        <v>34</v>
      </c>
      <c r="F4282" s="2" t="s">
        <v>35</v>
      </c>
      <c r="G4282" s="2" t="s">
        <v>66</v>
      </c>
      <c r="H4282" s="2" t="s">
        <v>1779</v>
      </c>
      <c r="I4282" s="2" t="s">
        <v>1780</v>
      </c>
      <c r="J4282" s="2" t="s">
        <v>103</v>
      </c>
      <c r="K4282" s="2" t="s">
        <v>2237</v>
      </c>
      <c r="L4282" s="2" t="s">
        <v>1146</v>
      </c>
      <c r="M4282" s="2" t="s">
        <v>1147</v>
      </c>
      <c r="N4282" s="2" t="s">
        <v>451</v>
      </c>
      <c r="O4282" s="3">
        <v>1</v>
      </c>
      <c r="P4282" s="3">
        <v>134</v>
      </c>
      <c r="Q4282" s="3">
        <v>149</v>
      </c>
      <c r="R4282" s="3">
        <v>149</v>
      </c>
      <c r="S4282" s="3">
        <v>15</v>
      </c>
      <c r="T4282" s="3">
        <v>15</v>
      </c>
      <c r="U4282" s="3">
        <v>10.06</v>
      </c>
      <c r="V4282" s="2" t="s">
        <v>145</v>
      </c>
      <c r="W4282" s="2" t="s">
        <v>146</v>
      </c>
      <c r="X4282" s="2" t="s">
        <v>125</v>
      </c>
      <c r="Y4282" s="19" t="str">
        <f>VLOOKUP(G4282,'Verweis Kd-Gruppe'!$A$2:$B$8,2,FALSE)</f>
        <v>EXP</v>
      </c>
      <c r="Z4282" s="19" t="str">
        <f>VLOOKUP(J4282,'Verweis Art-Gruppe'!$A$2:$B$15,2,FALSE)</f>
        <v>Geräte</v>
      </c>
      <c r="AA4282" s="19" t="str">
        <f>VLOOKUP(W4282,'Verweis Vertreter'!$A$2:$B$24,2,FALSE)</f>
        <v>Muhsin Yortanli</v>
      </c>
      <c r="AB4282" s="12">
        <f t="shared" si="594"/>
        <v>1</v>
      </c>
      <c r="AC4282" s="12">
        <f t="shared" si="599"/>
        <v>134</v>
      </c>
      <c r="AD4282" s="12">
        <f t="shared" si="600"/>
        <v>149</v>
      </c>
      <c r="AE4282" s="12">
        <f t="shared" si="595"/>
        <v>149</v>
      </c>
      <c r="AF4282" s="12">
        <f t="shared" si="596"/>
        <v>15</v>
      </c>
      <c r="AG4282" s="12">
        <f t="shared" si="597"/>
        <v>15</v>
      </c>
      <c r="AH4282" s="9">
        <f t="shared" si="601"/>
        <v>0.10067114093959731</v>
      </c>
      <c r="AI4282" s="14">
        <f>VLOOKUP(E4282,'Verweis Faktor'!$A:$B,2,FALSE)</f>
        <v>1</v>
      </c>
      <c r="AJ4282" s="14"/>
      <c r="AK4282" s="14" t="str">
        <f>IF(AL4282="Ja","Versandkosten",VLOOKUP(E4282,'Verweis Belegart'!$A$2:$B$9,2,FALSE))</f>
        <v>Hardware</v>
      </c>
      <c r="AL4282" s="14" t="str">
        <f t="shared" si="602"/>
        <v>Nein</v>
      </c>
      <c r="AM4282" s="14" t="str">
        <f t="shared" si="598"/>
        <v>Positiv</v>
      </c>
    </row>
    <row r="4283" spans="1:39" ht="17.25" customHeight="1" x14ac:dyDescent="0.35">
      <c r="A4283" s="17">
        <v>14572835</v>
      </c>
      <c r="B4283" s="2" t="s">
        <v>2380</v>
      </c>
      <c r="C4283" s="1">
        <v>2025001</v>
      </c>
      <c r="D4283" s="1">
        <v>2001087</v>
      </c>
      <c r="E4283" s="2" t="s">
        <v>34</v>
      </c>
      <c r="F4283" s="2" t="s">
        <v>35</v>
      </c>
      <c r="G4283" s="2" t="s">
        <v>66</v>
      </c>
      <c r="H4283" s="2" t="s">
        <v>1779</v>
      </c>
      <c r="I4283" s="2" t="s">
        <v>1780</v>
      </c>
      <c r="J4283" s="2" t="s">
        <v>103</v>
      </c>
      <c r="K4283" s="2" t="s">
        <v>2238</v>
      </c>
      <c r="L4283" s="2" t="s">
        <v>731</v>
      </c>
      <c r="M4283" s="2" t="s">
        <v>732</v>
      </c>
      <c r="N4283" s="2" t="s">
        <v>733</v>
      </c>
      <c r="O4283" s="3">
        <v>3</v>
      </c>
      <c r="P4283" s="3">
        <v>780.90909999999997</v>
      </c>
      <c r="Q4283" s="3">
        <v>785</v>
      </c>
      <c r="R4283" s="3">
        <v>2355</v>
      </c>
      <c r="S4283" s="3">
        <v>4.0909000000000004</v>
      </c>
      <c r="T4283" s="3">
        <v>12.27</v>
      </c>
      <c r="U4283" s="3">
        <v>0.52</v>
      </c>
      <c r="V4283" s="2" t="s">
        <v>145</v>
      </c>
      <c r="W4283" s="2" t="s">
        <v>146</v>
      </c>
      <c r="X4283" s="2" t="s">
        <v>125</v>
      </c>
      <c r="Y4283" s="19" t="str">
        <f>VLOOKUP(G4283,'Verweis Kd-Gruppe'!$A$2:$B$8,2,FALSE)</f>
        <v>EXP</v>
      </c>
      <c r="Z4283" s="19" t="str">
        <f>VLOOKUP(J4283,'Verweis Art-Gruppe'!$A$2:$B$15,2,FALSE)</f>
        <v>Geräte</v>
      </c>
      <c r="AA4283" s="19" t="str">
        <f>VLOOKUP(W4283,'Verweis Vertreter'!$A$2:$B$24,2,FALSE)</f>
        <v>Muhsin Yortanli</v>
      </c>
      <c r="AB4283" s="12">
        <f t="shared" si="594"/>
        <v>3</v>
      </c>
      <c r="AC4283" s="12">
        <f t="shared" si="599"/>
        <v>780.90909999999997</v>
      </c>
      <c r="AD4283" s="12">
        <f t="shared" si="600"/>
        <v>785</v>
      </c>
      <c r="AE4283" s="12">
        <f t="shared" si="595"/>
        <v>2355</v>
      </c>
      <c r="AF4283" s="12">
        <f t="shared" si="596"/>
        <v>4.0909000000000004</v>
      </c>
      <c r="AG4283" s="12">
        <f t="shared" si="597"/>
        <v>12.27</v>
      </c>
      <c r="AH4283" s="9">
        <f t="shared" si="601"/>
        <v>5.2101910828025472E-3</v>
      </c>
      <c r="AI4283" s="14">
        <f>VLOOKUP(E4283,'Verweis Faktor'!$A:$B,2,FALSE)</f>
        <v>1</v>
      </c>
      <c r="AJ4283" s="14"/>
      <c r="AK4283" s="14" t="str">
        <f>IF(AL4283="Ja","Versandkosten",VLOOKUP(E4283,'Verweis Belegart'!$A$2:$B$9,2,FALSE))</f>
        <v>Hardware</v>
      </c>
      <c r="AL4283" s="14" t="str">
        <f t="shared" si="602"/>
        <v>Nein</v>
      </c>
      <c r="AM4283" s="14" t="str">
        <f t="shared" si="598"/>
        <v>Positiv</v>
      </c>
    </row>
    <row r="4284" spans="1:39" ht="17.25" customHeight="1" x14ac:dyDescent="0.35">
      <c r="A4284" s="17">
        <v>14572835</v>
      </c>
      <c r="B4284" s="2" t="s">
        <v>2380</v>
      </c>
      <c r="C4284" s="1">
        <v>2025001</v>
      </c>
      <c r="D4284" s="1">
        <v>2001087</v>
      </c>
      <c r="E4284" s="2" t="s">
        <v>34</v>
      </c>
      <c r="F4284" s="2" t="s">
        <v>35</v>
      </c>
      <c r="G4284" s="2" t="s">
        <v>66</v>
      </c>
      <c r="H4284" s="2" t="s">
        <v>1779</v>
      </c>
      <c r="I4284" s="2" t="s">
        <v>1780</v>
      </c>
      <c r="J4284" s="2" t="s">
        <v>103</v>
      </c>
      <c r="K4284" s="2" t="s">
        <v>2239</v>
      </c>
      <c r="L4284" s="2" t="s">
        <v>1395</v>
      </c>
      <c r="M4284" s="2" t="s">
        <v>1396</v>
      </c>
      <c r="N4284" s="2" t="s">
        <v>618</v>
      </c>
      <c r="O4284" s="3">
        <v>5</v>
      </c>
      <c r="P4284" s="3">
        <v>485</v>
      </c>
      <c r="Q4284" s="3">
        <v>503</v>
      </c>
      <c r="R4284" s="3">
        <v>2515</v>
      </c>
      <c r="S4284" s="3">
        <v>18</v>
      </c>
      <c r="T4284" s="3">
        <v>90</v>
      </c>
      <c r="U4284" s="3">
        <v>3.57</v>
      </c>
      <c r="V4284" s="2" t="s">
        <v>145</v>
      </c>
      <c r="W4284" s="2" t="s">
        <v>146</v>
      </c>
      <c r="X4284" s="2" t="s">
        <v>125</v>
      </c>
      <c r="Y4284" s="19" t="str">
        <f>VLOOKUP(G4284,'Verweis Kd-Gruppe'!$A$2:$B$8,2,FALSE)</f>
        <v>EXP</v>
      </c>
      <c r="Z4284" s="19" t="str">
        <f>VLOOKUP(J4284,'Verweis Art-Gruppe'!$A$2:$B$15,2,FALSE)</f>
        <v>Geräte</v>
      </c>
      <c r="AA4284" s="19" t="str">
        <f>VLOOKUP(W4284,'Verweis Vertreter'!$A$2:$B$24,2,FALSE)</f>
        <v>Muhsin Yortanli</v>
      </c>
      <c r="AB4284" s="12">
        <f t="shared" si="594"/>
        <v>5</v>
      </c>
      <c r="AC4284" s="12">
        <f t="shared" si="599"/>
        <v>485</v>
      </c>
      <c r="AD4284" s="12">
        <f t="shared" si="600"/>
        <v>503</v>
      </c>
      <c r="AE4284" s="12">
        <f t="shared" si="595"/>
        <v>2515</v>
      </c>
      <c r="AF4284" s="12">
        <f t="shared" si="596"/>
        <v>18</v>
      </c>
      <c r="AG4284" s="12">
        <f t="shared" si="597"/>
        <v>90</v>
      </c>
      <c r="AH4284" s="9">
        <f t="shared" si="601"/>
        <v>3.5785288270377733E-2</v>
      </c>
      <c r="AI4284" s="14">
        <f>VLOOKUP(E4284,'Verweis Faktor'!$A:$B,2,FALSE)</f>
        <v>1</v>
      </c>
      <c r="AJ4284" s="14"/>
      <c r="AK4284" s="14" t="str">
        <f>IF(AL4284="Ja","Versandkosten",VLOOKUP(E4284,'Verweis Belegart'!$A$2:$B$9,2,FALSE))</f>
        <v>Hardware</v>
      </c>
      <c r="AL4284" s="14" t="str">
        <f t="shared" si="602"/>
        <v>Nein</v>
      </c>
      <c r="AM4284" s="14" t="str">
        <f t="shared" si="598"/>
        <v>Positiv</v>
      </c>
    </row>
    <row r="4285" spans="1:39" ht="17.25" customHeight="1" x14ac:dyDescent="0.35">
      <c r="A4285" s="17">
        <v>14572835</v>
      </c>
      <c r="B4285" s="2" t="s">
        <v>2380</v>
      </c>
      <c r="C4285" s="1">
        <v>2025001</v>
      </c>
      <c r="D4285" s="1">
        <v>2001087</v>
      </c>
      <c r="E4285" s="2" t="s">
        <v>34</v>
      </c>
      <c r="F4285" s="2" t="s">
        <v>35</v>
      </c>
      <c r="G4285" s="2" t="s">
        <v>66</v>
      </c>
      <c r="H4285" s="2" t="s">
        <v>1779</v>
      </c>
      <c r="I4285" s="2" t="s">
        <v>1780</v>
      </c>
      <c r="J4285" s="2" t="s">
        <v>103</v>
      </c>
      <c r="K4285" s="2" t="s">
        <v>2420</v>
      </c>
      <c r="L4285" s="2" t="s">
        <v>1324</v>
      </c>
      <c r="M4285" s="2" t="s">
        <v>1325</v>
      </c>
      <c r="N4285" s="2" t="s">
        <v>515</v>
      </c>
      <c r="O4285" s="3">
        <v>1</v>
      </c>
      <c r="P4285" s="3">
        <v>86</v>
      </c>
      <c r="Q4285" s="3">
        <v>89</v>
      </c>
      <c r="R4285" s="3">
        <v>89</v>
      </c>
      <c r="S4285" s="3">
        <v>3</v>
      </c>
      <c r="T4285" s="3">
        <v>3</v>
      </c>
      <c r="U4285" s="3">
        <v>3.37</v>
      </c>
      <c r="V4285" s="2" t="s">
        <v>145</v>
      </c>
      <c r="W4285" s="2" t="s">
        <v>146</v>
      </c>
      <c r="X4285" s="2" t="s">
        <v>125</v>
      </c>
      <c r="Y4285" s="19" t="str">
        <f>VLOOKUP(G4285,'Verweis Kd-Gruppe'!$A$2:$B$8,2,FALSE)</f>
        <v>EXP</v>
      </c>
      <c r="Z4285" s="19" t="str">
        <f>VLOOKUP(J4285,'Verweis Art-Gruppe'!$A$2:$B$15,2,FALSE)</f>
        <v>Geräte</v>
      </c>
      <c r="AA4285" s="19" t="str">
        <f>VLOOKUP(W4285,'Verweis Vertreter'!$A$2:$B$24,2,FALSE)</f>
        <v>Muhsin Yortanli</v>
      </c>
      <c r="AB4285" s="12">
        <f t="shared" si="594"/>
        <v>1</v>
      </c>
      <c r="AC4285" s="12">
        <f t="shared" si="599"/>
        <v>86</v>
      </c>
      <c r="AD4285" s="12">
        <f t="shared" si="600"/>
        <v>89</v>
      </c>
      <c r="AE4285" s="12">
        <f t="shared" si="595"/>
        <v>89</v>
      </c>
      <c r="AF4285" s="12">
        <f t="shared" si="596"/>
        <v>3</v>
      </c>
      <c r="AG4285" s="12">
        <f t="shared" si="597"/>
        <v>3</v>
      </c>
      <c r="AH4285" s="9">
        <f t="shared" si="601"/>
        <v>3.3707865168539325E-2</v>
      </c>
      <c r="AI4285" s="14">
        <f>VLOOKUP(E4285,'Verweis Faktor'!$A:$B,2,FALSE)</f>
        <v>1</v>
      </c>
      <c r="AJ4285" s="14"/>
      <c r="AK4285" s="14" t="str">
        <f>IF(AL4285="Ja","Versandkosten",VLOOKUP(E4285,'Verweis Belegart'!$A$2:$B$9,2,FALSE))</f>
        <v>Hardware</v>
      </c>
      <c r="AL4285" s="14" t="str">
        <f t="shared" si="602"/>
        <v>Nein</v>
      </c>
      <c r="AM4285" s="14" t="str">
        <f t="shared" si="598"/>
        <v>Positiv</v>
      </c>
    </row>
    <row r="4286" spans="1:39" ht="17.25" customHeight="1" x14ac:dyDescent="0.35">
      <c r="A4286" s="17">
        <v>14574006</v>
      </c>
      <c r="B4286" s="2" t="s">
        <v>2380</v>
      </c>
      <c r="C4286" s="1">
        <v>2025001</v>
      </c>
      <c r="D4286" s="1">
        <v>2001088</v>
      </c>
      <c r="E4286" s="2" t="s">
        <v>34</v>
      </c>
      <c r="F4286" s="2" t="s">
        <v>182</v>
      </c>
      <c r="G4286" s="2" t="s">
        <v>66</v>
      </c>
      <c r="H4286" s="2" t="s">
        <v>640</v>
      </c>
      <c r="I4286" s="2" t="s">
        <v>641</v>
      </c>
      <c r="J4286" s="2" t="s">
        <v>304</v>
      </c>
      <c r="K4286" s="2" t="s">
        <v>28</v>
      </c>
      <c r="L4286" s="2" t="s">
        <v>1815</v>
      </c>
      <c r="M4286" s="2" t="s">
        <v>1816</v>
      </c>
      <c r="N4286" s="2" t="s">
        <v>1802</v>
      </c>
      <c r="O4286" s="3">
        <v>3</v>
      </c>
      <c r="P4286" s="3">
        <v>148.1</v>
      </c>
      <c r="Q4286" s="3">
        <v>199.99</v>
      </c>
      <c r="R4286" s="3">
        <v>599.97</v>
      </c>
      <c r="S4286" s="3">
        <v>51.89</v>
      </c>
      <c r="T4286" s="3">
        <v>155.66999999999999</v>
      </c>
      <c r="U4286" s="3">
        <v>25.94</v>
      </c>
      <c r="V4286" s="2" t="s">
        <v>195</v>
      </c>
      <c r="W4286" s="2" t="s">
        <v>196</v>
      </c>
      <c r="X4286" s="2" t="s">
        <v>197</v>
      </c>
      <c r="Y4286" s="19" t="str">
        <f>VLOOKUP(G4286,'Verweis Kd-Gruppe'!$A$2:$B$8,2,FALSE)</f>
        <v>EXP</v>
      </c>
      <c r="Z4286" s="19" t="str">
        <f>VLOOKUP(J4286,'Verweis Art-Gruppe'!$A$2:$B$15,2,FALSE)</f>
        <v>Zubehör</v>
      </c>
      <c r="AA4286" s="19" t="str">
        <f>VLOOKUP(W4286,'Verweis Vertreter'!$A$2:$B$24,2,FALSE)</f>
        <v>Akin Erdem</v>
      </c>
      <c r="AB4286" s="12">
        <f t="shared" si="594"/>
        <v>3</v>
      </c>
      <c r="AC4286" s="12">
        <f t="shared" si="599"/>
        <v>148.1</v>
      </c>
      <c r="AD4286" s="12">
        <f t="shared" si="600"/>
        <v>199.99</v>
      </c>
      <c r="AE4286" s="12">
        <f t="shared" si="595"/>
        <v>599.97</v>
      </c>
      <c r="AF4286" s="12">
        <f t="shared" si="596"/>
        <v>51.89</v>
      </c>
      <c r="AG4286" s="12">
        <f t="shared" si="597"/>
        <v>155.66999999999999</v>
      </c>
      <c r="AH4286" s="9">
        <f t="shared" si="601"/>
        <v>0.25946297314865741</v>
      </c>
      <c r="AI4286" s="14">
        <f>VLOOKUP(E4286,'Verweis Faktor'!$A:$B,2,FALSE)</f>
        <v>1</v>
      </c>
      <c r="AJ4286" s="14"/>
      <c r="AK4286" s="14" t="str">
        <f>IF(AL4286="Ja","Versandkosten",VLOOKUP(E4286,'Verweis Belegart'!$A$2:$B$9,2,FALSE))</f>
        <v>Hardware</v>
      </c>
      <c r="AL4286" s="14" t="str">
        <f t="shared" si="602"/>
        <v>Nein</v>
      </c>
      <c r="AM4286" s="14" t="str">
        <f t="shared" si="598"/>
        <v>Positiv</v>
      </c>
    </row>
    <row r="4287" spans="1:39" ht="17.25" customHeight="1" x14ac:dyDescent="0.35">
      <c r="A4287" s="17">
        <v>14572824</v>
      </c>
      <c r="B4287" s="2" t="s">
        <v>2380</v>
      </c>
      <c r="C4287" s="1">
        <v>2025001</v>
      </c>
      <c r="D4287" s="1">
        <v>2001089</v>
      </c>
      <c r="E4287" s="2" t="s">
        <v>34</v>
      </c>
      <c r="F4287" s="2" t="s">
        <v>142</v>
      </c>
      <c r="G4287" s="2" t="s">
        <v>66</v>
      </c>
      <c r="H4287" s="2" t="s">
        <v>1697</v>
      </c>
      <c r="I4287" s="2" t="s">
        <v>2783</v>
      </c>
      <c r="J4287" s="2" t="s">
        <v>103</v>
      </c>
      <c r="K4287" s="2" t="s">
        <v>28</v>
      </c>
      <c r="L4287" s="2" t="s">
        <v>1008</v>
      </c>
      <c r="M4287" s="2" t="s">
        <v>1009</v>
      </c>
      <c r="N4287" s="2" t="s">
        <v>262</v>
      </c>
      <c r="O4287" s="3">
        <v>5</v>
      </c>
      <c r="P4287" s="3">
        <v>991.36839999999995</v>
      </c>
      <c r="Q4287" s="3">
        <v>1019</v>
      </c>
      <c r="R4287" s="3">
        <v>5095</v>
      </c>
      <c r="S4287" s="3">
        <v>27.631599999999999</v>
      </c>
      <c r="T4287" s="3">
        <v>138.16</v>
      </c>
      <c r="U4287" s="3">
        <v>2.71</v>
      </c>
      <c r="V4287" s="2" t="s">
        <v>145</v>
      </c>
      <c r="W4287" s="2" t="s">
        <v>146</v>
      </c>
      <c r="X4287" s="2" t="s">
        <v>125</v>
      </c>
      <c r="Y4287" s="19" t="str">
        <f>VLOOKUP(G4287,'Verweis Kd-Gruppe'!$A$2:$B$8,2,FALSE)</f>
        <v>EXP</v>
      </c>
      <c r="Z4287" s="19" t="str">
        <f>VLOOKUP(J4287,'Verweis Art-Gruppe'!$A$2:$B$15,2,FALSE)</f>
        <v>Geräte</v>
      </c>
      <c r="AA4287" s="19" t="str">
        <f>VLOOKUP(W4287,'Verweis Vertreter'!$A$2:$B$24,2,FALSE)</f>
        <v>Muhsin Yortanli</v>
      </c>
      <c r="AB4287" s="12">
        <f t="shared" si="594"/>
        <v>5</v>
      </c>
      <c r="AC4287" s="12">
        <f t="shared" si="599"/>
        <v>991.36839999999995</v>
      </c>
      <c r="AD4287" s="12">
        <f t="shared" si="600"/>
        <v>1019</v>
      </c>
      <c r="AE4287" s="12">
        <f t="shared" si="595"/>
        <v>5095</v>
      </c>
      <c r="AF4287" s="12">
        <f t="shared" si="596"/>
        <v>27.631599999999999</v>
      </c>
      <c r="AG4287" s="12">
        <f t="shared" si="597"/>
        <v>138.16</v>
      </c>
      <c r="AH4287" s="9">
        <f t="shared" si="601"/>
        <v>2.7116781157998038E-2</v>
      </c>
      <c r="AI4287" s="14">
        <f>VLOOKUP(E4287,'Verweis Faktor'!$A:$B,2,FALSE)</f>
        <v>1</v>
      </c>
      <c r="AJ4287" s="14"/>
      <c r="AK4287" s="14" t="str">
        <f>IF(AL4287="Ja","Versandkosten",VLOOKUP(E4287,'Verweis Belegart'!$A$2:$B$9,2,FALSE))</f>
        <v>Hardware</v>
      </c>
      <c r="AL4287" s="14" t="str">
        <f t="shared" si="602"/>
        <v>Nein</v>
      </c>
      <c r="AM4287" s="14" t="str">
        <f t="shared" si="598"/>
        <v>Positiv</v>
      </c>
    </row>
    <row r="4288" spans="1:39" ht="17.25" customHeight="1" x14ac:dyDescent="0.35">
      <c r="A4288" s="17">
        <v>14572824</v>
      </c>
      <c r="B4288" s="2" t="s">
        <v>2380</v>
      </c>
      <c r="C4288" s="1">
        <v>2025001</v>
      </c>
      <c r="D4288" s="1">
        <v>2001089</v>
      </c>
      <c r="E4288" s="2" t="s">
        <v>34</v>
      </c>
      <c r="F4288" s="2" t="s">
        <v>142</v>
      </c>
      <c r="G4288" s="2" t="s">
        <v>66</v>
      </c>
      <c r="H4288" s="2" t="s">
        <v>1697</v>
      </c>
      <c r="I4288" s="2" t="s">
        <v>2783</v>
      </c>
      <c r="J4288" s="2" t="s">
        <v>103</v>
      </c>
      <c r="K4288" s="2" t="s">
        <v>45</v>
      </c>
      <c r="L4288" s="2" t="s">
        <v>1303</v>
      </c>
      <c r="M4288" s="2" t="s">
        <v>1304</v>
      </c>
      <c r="N4288" s="2" t="s">
        <v>274</v>
      </c>
      <c r="O4288" s="3">
        <v>10</v>
      </c>
      <c r="P4288" s="3">
        <v>1082.0512000000001</v>
      </c>
      <c r="Q4288" s="3">
        <v>1119</v>
      </c>
      <c r="R4288" s="3">
        <v>11190</v>
      </c>
      <c r="S4288" s="3">
        <v>36.948799999999999</v>
      </c>
      <c r="T4288" s="3">
        <v>369.49</v>
      </c>
      <c r="U4288" s="3">
        <v>3.3</v>
      </c>
      <c r="V4288" s="2" t="s">
        <v>145</v>
      </c>
      <c r="W4288" s="2" t="s">
        <v>146</v>
      </c>
      <c r="X4288" s="2" t="s">
        <v>125</v>
      </c>
      <c r="Y4288" s="19" t="str">
        <f>VLOOKUP(G4288,'Verweis Kd-Gruppe'!$A$2:$B$8,2,FALSE)</f>
        <v>EXP</v>
      </c>
      <c r="Z4288" s="19" t="str">
        <f>VLOOKUP(J4288,'Verweis Art-Gruppe'!$A$2:$B$15,2,FALSE)</f>
        <v>Geräte</v>
      </c>
      <c r="AA4288" s="19" t="str">
        <f>VLOOKUP(W4288,'Verweis Vertreter'!$A$2:$B$24,2,FALSE)</f>
        <v>Muhsin Yortanli</v>
      </c>
      <c r="AB4288" s="12">
        <f t="shared" si="594"/>
        <v>10</v>
      </c>
      <c r="AC4288" s="12">
        <f t="shared" si="599"/>
        <v>1082.0512000000001</v>
      </c>
      <c r="AD4288" s="12">
        <f t="shared" si="600"/>
        <v>1119</v>
      </c>
      <c r="AE4288" s="12">
        <f t="shared" si="595"/>
        <v>11190</v>
      </c>
      <c r="AF4288" s="12">
        <f t="shared" si="596"/>
        <v>36.948799999999999</v>
      </c>
      <c r="AG4288" s="12">
        <f t="shared" si="597"/>
        <v>369.49</v>
      </c>
      <c r="AH4288" s="9">
        <f t="shared" si="601"/>
        <v>3.3019660411081321E-2</v>
      </c>
      <c r="AI4288" s="14">
        <f>VLOOKUP(E4288,'Verweis Faktor'!$A:$B,2,FALSE)</f>
        <v>1</v>
      </c>
      <c r="AJ4288" s="14"/>
      <c r="AK4288" s="14" t="str">
        <f>IF(AL4288="Ja","Versandkosten",VLOOKUP(E4288,'Verweis Belegart'!$A$2:$B$9,2,FALSE))</f>
        <v>Hardware</v>
      </c>
      <c r="AL4288" s="14" t="str">
        <f t="shared" si="602"/>
        <v>Nein</v>
      </c>
      <c r="AM4288" s="14" t="str">
        <f t="shared" si="598"/>
        <v>Positiv</v>
      </c>
    </row>
    <row r="4289" spans="1:39" ht="17.25" customHeight="1" x14ac:dyDescent="0.35">
      <c r="A4289" s="17">
        <v>14572824</v>
      </c>
      <c r="B4289" s="2" t="s">
        <v>2380</v>
      </c>
      <c r="C4289" s="1">
        <v>2025001</v>
      </c>
      <c r="D4289" s="1">
        <v>2001089</v>
      </c>
      <c r="E4289" s="2" t="s">
        <v>34</v>
      </c>
      <c r="F4289" s="2" t="s">
        <v>142</v>
      </c>
      <c r="G4289" s="2" t="s">
        <v>66</v>
      </c>
      <c r="H4289" s="2" t="s">
        <v>1697</v>
      </c>
      <c r="I4289" s="2" t="s">
        <v>2783</v>
      </c>
      <c r="J4289" s="2" t="s">
        <v>103</v>
      </c>
      <c r="K4289" s="2" t="s">
        <v>49</v>
      </c>
      <c r="L4289" s="2" t="s">
        <v>1307</v>
      </c>
      <c r="M4289" s="2" t="s">
        <v>1308</v>
      </c>
      <c r="N4289" s="2" t="s">
        <v>274</v>
      </c>
      <c r="O4289" s="3">
        <v>5</v>
      </c>
      <c r="P4289" s="3">
        <v>1082.098</v>
      </c>
      <c r="Q4289" s="3">
        <v>1119</v>
      </c>
      <c r="R4289" s="3">
        <v>5595</v>
      </c>
      <c r="S4289" s="3">
        <v>36.902000000000001</v>
      </c>
      <c r="T4289" s="3">
        <v>184.51</v>
      </c>
      <c r="U4289" s="3">
        <v>3.29</v>
      </c>
      <c r="V4289" s="2" t="s">
        <v>145</v>
      </c>
      <c r="W4289" s="2" t="s">
        <v>146</v>
      </c>
      <c r="X4289" s="2" t="s">
        <v>125</v>
      </c>
      <c r="Y4289" s="19" t="str">
        <f>VLOOKUP(G4289,'Verweis Kd-Gruppe'!$A$2:$B$8,2,FALSE)</f>
        <v>EXP</v>
      </c>
      <c r="Z4289" s="19" t="str">
        <f>VLOOKUP(J4289,'Verweis Art-Gruppe'!$A$2:$B$15,2,FALSE)</f>
        <v>Geräte</v>
      </c>
      <c r="AA4289" s="19" t="str">
        <f>VLOOKUP(W4289,'Verweis Vertreter'!$A$2:$B$24,2,FALSE)</f>
        <v>Muhsin Yortanli</v>
      </c>
      <c r="AB4289" s="12">
        <f t="shared" si="594"/>
        <v>5</v>
      </c>
      <c r="AC4289" s="12">
        <f t="shared" si="599"/>
        <v>1082.098</v>
      </c>
      <c r="AD4289" s="12">
        <f t="shared" si="600"/>
        <v>1119</v>
      </c>
      <c r="AE4289" s="12">
        <f t="shared" si="595"/>
        <v>5595</v>
      </c>
      <c r="AF4289" s="12">
        <f t="shared" si="596"/>
        <v>36.902000000000001</v>
      </c>
      <c r="AG4289" s="12">
        <f t="shared" si="597"/>
        <v>184.51</v>
      </c>
      <c r="AH4289" s="9">
        <f t="shared" si="601"/>
        <v>3.2977658623771222E-2</v>
      </c>
      <c r="AI4289" s="14">
        <f>VLOOKUP(E4289,'Verweis Faktor'!$A:$B,2,FALSE)</f>
        <v>1</v>
      </c>
      <c r="AJ4289" s="14"/>
      <c r="AK4289" s="14" t="str">
        <f>IF(AL4289="Ja","Versandkosten",VLOOKUP(E4289,'Verweis Belegart'!$A$2:$B$9,2,FALSE))</f>
        <v>Hardware</v>
      </c>
      <c r="AL4289" s="14" t="str">
        <f t="shared" si="602"/>
        <v>Nein</v>
      </c>
      <c r="AM4289" s="14" t="str">
        <f t="shared" si="598"/>
        <v>Positiv</v>
      </c>
    </row>
    <row r="4290" spans="1:39" ht="17.25" customHeight="1" x14ac:dyDescent="0.35">
      <c r="A4290" s="17">
        <v>14572824</v>
      </c>
      <c r="B4290" s="2" t="s">
        <v>2380</v>
      </c>
      <c r="C4290" s="1">
        <v>2025001</v>
      </c>
      <c r="D4290" s="1">
        <v>2001089</v>
      </c>
      <c r="E4290" s="2" t="s">
        <v>34</v>
      </c>
      <c r="F4290" s="2" t="s">
        <v>142</v>
      </c>
      <c r="G4290" s="2" t="s">
        <v>66</v>
      </c>
      <c r="H4290" s="2" t="s">
        <v>1697</v>
      </c>
      <c r="I4290" s="2" t="s">
        <v>2783</v>
      </c>
      <c r="J4290" s="2" t="s">
        <v>103</v>
      </c>
      <c r="K4290" s="2" t="s">
        <v>79</v>
      </c>
      <c r="L4290" s="2" t="s">
        <v>1200</v>
      </c>
      <c r="M4290" s="2" t="s">
        <v>1201</v>
      </c>
      <c r="N4290" s="2" t="s">
        <v>262</v>
      </c>
      <c r="O4290" s="3">
        <v>5</v>
      </c>
      <c r="P4290" s="3">
        <v>990.39639999999997</v>
      </c>
      <c r="Q4290" s="3">
        <v>1019</v>
      </c>
      <c r="R4290" s="3">
        <v>5095</v>
      </c>
      <c r="S4290" s="3">
        <v>28.6036</v>
      </c>
      <c r="T4290" s="3">
        <v>143.02000000000001</v>
      </c>
      <c r="U4290" s="3">
        <v>2.8</v>
      </c>
      <c r="V4290" s="2" t="s">
        <v>145</v>
      </c>
      <c r="W4290" s="2" t="s">
        <v>146</v>
      </c>
      <c r="X4290" s="2" t="s">
        <v>125</v>
      </c>
      <c r="Y4290" s="19" t="str">
        <f>VLOOKUP(G4290,'Verweis Kd-Gruppe'!$A$2:$B$8,2,FALSE)</f>
        <v>EXP</v>
      </c>
      <c r="Z4290" s="19" t="str">
        <f>VLOOKUP(J4290,'Verweis Art-Gruppe'!$A$2:$B$15,2,FALSE)</f>
        <v>Geräte</v>
      </c>
      <c r="AA4290" s="19" t="str">
        <f>VLOOKUP(W4290,'Verweis Vertreter'!$A$2:$B$24,2,FALSE)</f>
        <v>Muhsin Yortanli</v>
      </c>
      <c r="AB4290" s="12">
        <f t="shared" si="594"/>
        <v>5</v>
      </c>
      <c r="AC4290" s="12">
        <f t="shared" si="599"/>
        <v>990.39639999999997</v>
      </c>
      <c r="AD4290" s="12">
        <f t="shared" si="600"/>
        <v>1019</v>
      </c>
      <c r="AE4290" s="12">
        <f t="shared" si="595"/>
        <v>5095</v>
      </c>
      <c r="AF4290" s="12">
        <f t="shared" si="596"/>
        <v>28.6036</v>
      </c>
      <c r="AG4290" s="12">
        <f t="shared" si="597"/>
        <v>143.02000000000001</v>
      </c>
      <c r="AH4290" s="9">
        <f t="shared" si="601"/>
        <v>2.807065750736016E-2</v>
      </c>
      <c r="AI4290" s="14">
        <f>VLOOKUP(E4290,'Verweis Faktor'!$A:$B,2,FALSE)</f>
        <v>1</v>
      </c>
      <c r="AJ4290" s="14"/>
      <c r="AK4290" s="14" t="str">
        <f>IF(AL4290="Ja","Versandkosten",VLOOKUP(E4290,'Verweis Belegart'!$A$2:$B$9,2,FALSE))</f>
        <v>Hardware</v>
      </c>
      <c r="AL4290" s="14" t="str">
        <f t="shared" si="602"/>
        <v>Nein</v>
      </c>
      <c r="AM4290" s="14" t="str">
        <f t="shared" si="598"/>
        <v>Positiv</v>
      </c>
    </row>
    <row r="4291" spans="1:39" ht="17.25" customHeight="1" x14ac:dyDescent="0.35">
      <c r="A4291" s="17">
        <v>14574184</v>
      </c>
      <c r="B4291" s="2" t="s">
        <v>2380</v>
      </c>
      <c r="C4291" s="1">
        <v>2025001</v>
      </c>
      <c r="D4291" s="1">
        <v>2001090</v>
      </c>
      <c r="E4291" s="2" t="s">
        <v>34</v>
      </c>
      <c r="F4291" s="2" t="s">
        <v>182</v>
      </c>
      <c r="G4291" s="2" t="s">
        <v>25</v>
      </c>
      <c r="H4291" s="2" t="s">
        <v>1627</v>
      </c>
      <c r="I4291" s="2" t="s">
        <v>1628</v>
      </c>
      <c r="J4291" s="2" t="s">
        <v>304</v>
      </c>
      <c r="K4291" s="2" t="s">
        <v>28</v>
      </c>
      <c r="L4291" s="2" t="s">
        <v>2389</v>
      </c>
      <c r="M4291" s="2" t="s">
        <v>2390</v>
      </c>
      <c r="N4291" s="2" t="s">
        <v>265</v>
      </c>
      <c r="O4291" s="3">
        <v>1</v>
      </c>
      <c r="P4291" s="3">
        <v>302</v>
      </c>
      <c r="Q4291" s="3">
        <v>345</v>
      </c>
      <c r="R4291" s="3">
        <v>345</v>
      </c>
      <c r="S4291" s="3">
        <v>43</v>
      </c>
      <c r="T4291" s="3">
        <v>43</v>
      </c>
      <c r="U4291" s="3">
        <v>12.46</v>
      </c>
      <c r="V4291" s="2" t="s">
        <v>697</v>
      </c>
      <c r="W4291" s="2" t="s">
        <v>698</v>
      </c>
      <c r="X4291" s="2" t="s">
        <v>724</v>
      </c>
      <c r="Y4291" s="19" t="str">
        <f>VLOOKUP(G4291,'Verweis Kd-Gruppe'!$A$2:$B$8,2,FALSE)</f>
        <v>FHK</v>
      </c>
      <c r="Z4291" s="19" t="str">
        <f>VLOOKUP(J4291,'Verweis Art-Gruppe'!$A$2:$B$15,2,FALSE)</f>
        <v>Zubehör</v>
      </c>
      <c r="AA4291" s="19" t="str">
        <f>VLOOKUP(W4291,'Verweis Vertreter'!$A$2:$B$24,2,FALSE)</f>
        <v>Zentrale</v>
      </c>
      <c r="AB4291" s="12">
        <f t="shared" ref="AB4291:AB4354" si="603">$AI4291*O4291</f>
        <v>1</v>
      </c>
      <c r="AC4291" s="12">
        <f t="shared" si="599"/>
        <v>302</v>
      </c>
      <c r="AD4291" s="12">
        <f t="shared" si="600"/>
        <v>345</v>
      </c>
      <c r="AE4291" s="12">
        <f t="shared" ref="AE4291:AE4354" si="604">$AI4291*R4291</f>
        <v>345</v>
      </c>
      <c r="AF4291" s="12">
        <f t="shared" ref="AF4291:AF4354" si="605">$AI4291*S4291</f>
        <v>43</v>
      </c>
      <c r="AG4291" s="12">
        <f t="shared" ref="AG4291:AG4354" si="606">$AI4291*T4291</f>
        <v>43</v>
      </c>
      <c r="AH4291" s="9">
        <f t="shared" si="601"/>
        <v>0.1246376811594203</v>
      </c>
      <c r="AI4291" s="14">
        <f>VLOOKUP(E4291,'Verweis Faktor'!$A:$B,2,FALSE)</f>
        <v>1</v>
      </c>
      <c r="AJ4291" s="14"/>
      <c r="AK4291" s="14" t="str">
        <f>IF(AL4291="Ja","Versandkosten",VLOOKUP(E4291,'Verweis Belegart'!$A$2:$B$9,2,FALSE))</f>
        <v>Hardware</v>
      </c>
      <c r="AL4291" s="14" t="str">
        <f t="shared" si="602"/>
        <v>Nein</v>
      </c>
      <c r="AM4291" s="14" t="str">
        <f t="shared" ref="AM4291:AM4354" si="607">IF(AG4291&lt;0,"Negativ","Positiv")</f>
        <v>Positiv</v>
      </c>
    </row>
    <row r="4292" spans="1:39" ht="17.25" customHeight="1" x14ac:dyDescent="0.35">
      <c r="A4292" s="17">
        <v>14574184</v>
      </c>
      <c r="B4292" s="2" t="s">
        <v>2380</v>
      </c>
      <c r="C4292" s="1">
        <v>2025001</v>
      </c>
      <c r="D4292" s="1">
        <v>2001090</v>
      </c>
      <c r="E4292" s="2" t="s">
        <v>34</v>
      </c>
      <c r="F4292" s="2" t="s">
        <v>182</v>
      </c>
      <c r="G4292" s="2" t="s">
        <v>25</v>
      </c>
      <c r="H4292" s="2" t="s">
        <v>1627</v>
      </c>
      <c r="I4292" s="2" t="s">
        <v>1628</v>
      </c>
      <c r="J4292" s="2" t="s">
        <v>103</v>
      </c>
      <c r="K4292" s="2" t="s">
        <v>45</v>
      </c>
      <c r="L4292" s="2" t="s">
        <v>758</v>
      </c>
      <c r="M4292" s="2" t="s">
        <v>759</v>
      </c>
      <c r="N4292" s="2" t="s">
        <v>538</v>
      </c>
      <c r="O4292" s="3">
        <v>1</v>
      </c>
      <c r="P4292" s="3">
        <v>291.64530000000002</v>
      </c>
      <c r="Q4292" s="3">
        <v>325</v>
      </c>
      <c r="R4292" s="3">
        <v>325</v>
      </c>
      <c r="S4292" s="3">
        <v>33.354700000000001</v>
      </c>
      <c r="T4292" s="3">
        <v>33.35</v>
      </c>
      <c r="U4292" s="3">
        <v>10.26</v>
      </c>
      <c r="V4292" s="2" t="s">
        <v>697</v>
      </c>
      <c r="W4292" s="2" t="s">
        <v>698</v>
      </c>
      <c r="X4292" s="2" t="s">
        <v>724</v>
      </c>
      <c r="Y4292" s="19" t="str">
        <f>VLOOKUP(G4292,'Verweis Kd-Gruppe'!$A$2:$B$8,2,FALSE)</f>
        <v>FHK</v>
      </c>
      <c r="Z4292" s="19" t="str">
        <f>VLOOKUP(J4292,'Verweis Art-Gruppe'!$A$2:$B$15,2,FALSE)</f>
        <v>Geräte</v>
      </c>
      <c r="AA4292" s="19" t="str">
        <f>VLOOKUP(W4292,'Verweis Vertreter'!$A$2:$B$24,2,FALSE)</f>
        <v>Zentrale</v>
      </c>
      <c r="AB4292" s="12">
        <f t="shared" si="603"/>
        <v>1</v>
      </c>
      <c r="AC4292" s="12">
        <f t="shared" ref="AC4292:AC4355" si="608">P4292</f>
        <v>291.64530000000002</v>
      </c>
      <c r="AD4292" s="12">
        <f t="shared" ref="AD4292:AD4355" si="609">Q4292</f>
        <v>325</v>
      </c>
      <c r="AE4292" s="12">
        <f t="shared" si="604"/>
        <v>325</v>
      </c>
      <c r="AF4292" s="12">
        <f t="shared" si="605"/>
        <v>33.354700000000001</v>
      </c>
      <c r="AG4292" s="12">
        <f t="shared" si="606"/>
        <v>33.35</v>
      </c>
      <c r="AH4292" s="9">
        <f t="shared" ref="AH4292:AH4355" si="610">IF(AF4292=0,0,AG4292/AE4292*AI4292)</f>
        <v>0.10261538461538462</v>
      </c>
      <c r="AI4292" s="14">
        <f>VLOOKUP(E4292,'Verweis Faktor'!$A:$B,2,FALSE)</f>
        <v>1</v>
      </c>
      <c r="AJ4292" s="14"/>
      <c r="AK4292" s="14" t="str">
        <f>IF(AL4292="Ja","Versandkosten",VLOOKUP(E4292,'Verweis Belegart'!$A$2:$B$9,2,FALSE))</f>
        <v>Hardware</v>
      </c>
      <c r="AL4292" s="14" t="str">
        <f t="shared" ref="AL4292:AL4355" si="611">IF(ISNUMBER(FIND("Versandkosten",M4292)),"Ja","Nein")</f>
        <v>Nein</v>
      </c>
      <c r="AM4292" s="14" t="str">
        <f t="shared" si="607"/>
        <v>Positiv</v>
      </c>
    </row>
    <row r="4293" spans="1:39" ht="17.25" customHeight="1" x14ac:dyDescent="0.35">
      <c r="A4293" s="17">
        <v>14574227</v>
      </c>
      <c r="B4293" s="2" t="s">
        <v>2380</v>
      </c>
      <c r="C4293" s="1">
        <v>2025001</v>
      </c>
      <c r="D4293" s="1">
        <v>2001091</v>
      </c>
      <c r="E4293" s="2" t="s">
        <v>34</v>
      </c>
      <c r="F4293" s="2" t="s">
        <v>53</v>
      </c>
      <c r="G4293" s="2" t="s">
        <v>36</v>
      </c>
      <c r="H4293" s="2" t="s">
        <v>1432</v>
      </c>
      <c r="I4293" s="2" t="s">
        <v>1433</v>
      </c>
      <c r="J4293" s="2" t="s">
        <v>103</v>
      </c>
      <c r="K4293" s="2" t="s">
        <v>28</v>
      </c>
      <c r="L4293" s="2" t="s">
        <v>2066</v>
      </c>
      <c r="M4293" s="2" t="s">
        <v>2067</v>
      </c>
      <c r="N4293" s="2" t="s">
        <v>670</v>
      </c>
      <c r="O4293" s="3">
        <v>3</v>
      </c>
      <c r="P4293" s="3">
        <v>327</v>
      </c>
      <c r="Q4293" s="3">
        <v>355</v>
      </c>
      <c r="R4293" s="3">
        <v>1065</v>
      </c>
      <c r="S4293" s="3">
        <v>28</v>
      </c>
      <c r="T4293" s="3">
        <v>84</v>
      </c>
      <c r="U4293" s="3">
        <v>7.88</v>
      </c>
      <c r="V4293" s="2" t="s">
        <v>42</v>
      </c>
      <c r="W4293" s="2" t="s">
        <v>43</v>
      </c>
      <c r="X4293" s="2" t="s">
        <v>59</v>
      </c>
      <c r="Y4293" s="19" t="str">
        <f>VLOOKUP(G4293,'Verweis Kd-Gruppe'!$A$2:$B$8,2,FALSE)</f>
        <v>GRK</v>
      </c>
      <c r="Z4293" s="19" t="str">
        <f>VLOOKUP(J4293,'Verweis Art-Gruppe'!$A$2:$B$15,2,FALSE)</f>
        <v>Geräte</v>
      </c>
      <c r="AA4293" s="19" t="str">
        <f>VLOOKUP(W4293,'Verweis Vertreter'!$A$2:$B$24,2,FALSE)</f>
        <v>Sebastian Faber</v>
      </c>
      <c r="AB4293" s="12">
        <f t="shared" si="603"/>
        <v>3</v>
      </c>
      <c r="AC4293" s="12">
        <f t="shared" si="608"/>
        <v>327</v>
      </c>
      <c r="AD4293" s="12">
        <f t="shared" si="609"/>
        <v>355</v>
      </c>
      <c r="AE4293" s="12">
        <f t="shared" si="604"/>
        <v>1065</v>
      </c>
      <c r="AF4293" s="12">
        <f t="shared" si="605"/>
        <v>28</v>
      </c>
      <c r="AG4293" s="12">
        <f t="shared" si="606"/>
        <v>84</v>
      </c>
      <c r="AH4293" s="9">
        <f t="shared" si="610"/>
        <v>7.8873239436619724E-2</v>
      </c>
      <c r="AI4293" s="14">
        <f>VLOOKUP(E4293,'Verweis Faktor'!$A:$B,2,FALSE)</f>
        <v>1</v>
      </c>
      <c r="AJ4293" s="14"/>
      <c r="AK4293" s="14" t="str">
        <f>IF(AL4293="Ja","Versandkosten",VLOOKUP(E4293,'Verweis Belegart'!$A$2:$B$9,2,FALSE))</f>
        <v>Hardware</v>
      </c>
      <c r="AL4293" s="14" t="str">
        <f t="shared" si="611"/>
        <v>Nein</v>
      </c>
      <c r="AM4293" s="14" t="str">
        <f t="shared" si="607"/>
        <v>Positiv</v>
      </c>
    </row>
    <row r="4294" spans="1:39" ht="17.25" customHeight="1" x14ac:dyDescent="0.35">
      <c r="A4294" s="17">
        <v>14574227</v>
      </c>
      <c r="B4294" s="2" t="s">
        <v>2380</v>
      </c>
      <c r="C4294" s="1">
        <v>2025001</v>
      </c>
      <c r="D4294" s="1">
        <v>2001091</v>
      </c>
      <c r="E4294" s="2" t="s">
        <v>34</v>
      </c>
      <c r="F4294" s="2" t="s">
        <v>53</v>
      </c>
      <c r="G4294" s="2" t="s">
        <v>36</v>
      </c>
      <c r="H4294" s="2" t="s">
        <v>1432</v>
      </c>
      <c r="I4294" s="2" t="s">
        <v>1433</v>
      </c>
      <c r="J4294" s="2" t="s">
        <v>103</v>
      </c>
      <c r="K4294" s="2" t="s">
        <v>45</v>
      </c>
      <c r="L4294" s="2" t="s">
        <v>387</v>
      </c>
      <c r="M4294" s="2" t="s">
        <v>388</v>
      </c>
      <c r="N4294" s="2" t="s">
        <v>292</v>
      </c>
      <c r="O4294" s="3">
        <v>5</v>
      </c>
      <c r="P4294" s="3">
        <v>890.63509999999997</v>
      </c>
      <c r="Q4294" s="3">
        <v>909</v>
      </c>
      <c r="R4294" s="3">
        <v>4545</v>
      </c>
      <c r="S4294" s="3">
        <v>18.364899999999999</v>
      </c>
      <c r="T4294" s="3">
        <v>91.82</v>
      </c>
      <c r="U4294" s="3">
        <v>2.02</v>
      </c>
      <c r="V4294" s="2" t="s">
        <v>42</v>
      </c>
      <c r="W4294" s="2" t="s">
        <v>43</v>
      </c>
      <c r="X4294" s="2" t="s">
        <v>59</v>
      </c>
      <c r="Y4294" s="19" t="str">
        <f>VLOOKUP(G4294,'Verweis Kd-Gruppe'!$A$2:$B$8,2,FALSE)</f>
        <v>GRK</v>
      </c>
      <c r="Z4294" s="19" t="str">
        <f>VLOOKUP(J4294,'Verweis Art-Gruppe'!$A$2:$B$15,2,FALSE)</f>
        <v>Geräte</v>
      </c>
      <c r="AA4294" s="19" t="str">
        <f>VLOOKUP(W4294,'Verweis Vertreter'!$A$2:$B$24,2,FALSE)</f>
        <v>Sebastian Faber</v>
      </c>
      <c r="AB4294" s="12">
        <f t="shared" si="603"/>
        <v>5</v>
      </c>
      <c r="AC4294" s="12">
        <f t="shared" si="608"/>
        <v>890.63509999999997</v>
      </c>
      <c r="AD4294" s="12">
        <f t="shared" si="609"/>
        <v>909</v>
      </c>
      <c r="AE4294" s="12">
        <f t="shared" si="604"/>
        <v>4545</v>
      </c>
      <c r="AF4294" s="12">
        <f t="shared" si="605"/>
        <v>18.364899999999999</v>
      </c>
      <c r="AG4294" s="12">
        <f t="shared" si="606"/>
        <v>91.82</v>
      </c>
      <c r="AH4294" s="9">
        <f t="shared" si="610"/>
        <v>2.0202420242024201E-2</v>
      </c>
      <c r="AI4294" s="14">
        <f>VLOOKUP(E4294,'Verweis Faktor'!$A:$B,2,FALSE)</f>
        <v>1</v>
      </c>
      <c r="AJ4294" s="14"/>
      <c r="AK4294" s="14" t="str">
        <f>IF(AL4294="Ja","Versandkosten",VLOOKUP(E4294,'Verweis Belegart'!$A$2:$B$9,2,FALSE))</f>
        <v>Hardware</v>
      </c>
      <c r="AL4294" s="14" t="str">
        <f t="shared" si="611"/>
        <v>Nein</v>
      </c>
      <c r="AM4294" s="14" t="str">
        <f t="shared" si="607"/>
        <v>Positiv</v>
      </c>
    </row>
    <row r="4295" spans="1:39" ht="17.25" customHeight="1" x14ac:dyDescent="0.35">
      <c r="A4295" s="17">
        <v>14574227</v>
      </c>
      <c r="B4295" s="2" t="s">
        <v>2380</v>
      </c>
      <c r="C4295" s="1">
        <v>2025001</v>
      </c>
      <c r="D4295" s="1">
        <v>2001091</v>
      </c>
      <c r="E4295" s="2" t="s">
        <v>34</v>
      </c>
      <c r="F4295" s="2" t="s">
        <v>53</v>
      </c>
      <c r="G4295" s="2" t="s">
        <v>36</v>
      </c>
      <c r="H4295" s="2" t="s">
        <v>1432</v>
      </c>
      <c r="I4295" s="2" t="s">
        <v>1433</v>
      </c>
      <c r="J4295" s="2" t="s">
        <v>103</v>
      </c>
      <c r="K4295" s="2" t="s">
        <v>49</v>
      </c>
      <c r="L4295" s="2" t="s">
        <v>147</v>
      </c>
      <c r="M4295" s="2" t="s">
        <v>148</v>
      </c>
      <c r="N4295" s="2" t="s">
        <v>149</v>
      </c>
      <c r="O4295" s="3">
        <v>5</v>
      </c>
      <c r="P4295" s="3">
        <v>204.57390000000001</v>
      </c>
      <c r="Q4295" s="3">
        <v>214</v>
      </c>
      <c r="R4295" s="3">
        <v>1070</v>
      </c>
      <c r="S4295" s="3">
        <v>9.4260999999999999</v>
      </c>
      <c r="T4295" s="3">
        <v>47.13</v>
      </c>
      <c r="U4295" s="3">
        <v>4.4000000000000004</v>
      </c>
      <c r="V4295" s="2" t="s">
        <v>42</v>
      </c>
      <c r="W4295" s="2" t="s">
        <v>43</v>
      </c>
      <c r="X4295" s="2" t="s">
        <v>59</v>
      </c>
      <c r="Y4295" s="19" t="str">
        <f>VLOOKUP(G4295,'Verweis Kd-Gruppe'!$A$2:$B$8,2,FALSE)</f>
        <v>GRK</v>
      </c>
      <c r="Z4295" s="19" t="str">
        <f>VLOOKUP(J4295,'Verweis Art-Gruppe'!$A$2:$B$15,2,FALSE)</f>
        <v>Geräte</v>
      </c>
      <c r="AA4295" s="19" t="str">
        <f>VLOOKUP(W4295,'Verweis Vertreter'!$A$2:$B$24,2,FALSE)</f>
        <v>Sebastian Faber</v>
      </c>
      <c r="AB4295" s="12">
        <f t="shared" si="603"/>
        <v>5</v>
      </c>
      <c r="AC4295" s="12">
        <f t="shared" si="608"/>
        <v>204.57390000000001</v>
      </c>
      <c r="AD4295" s="12">
        <f t="shared" si="609"/>
        <v>214</v>
      </c>
      <c r="AE4295" s="12">
        <f t="shared" si="604"/>
        <v>1070</v>
      </c>
      <c r="AF4295" s="12">
        <f t="shared" si="605"/>
        <v>9.4260999999999999</v>
      </c>
      <c r="AG4295" s="12">
        <f t="shared" si="606"/>
        <v>47.13</v>
      </c>
      <c r="AH4295" s="9">
        <f t="shared" si="610"/>
        <v>4.4046728971962622E-2</v>
      </c>
      <c r="AI4295" s="14">
        <f>VLOOKUP(E4295,'Verweis Faktor'!$A:$B,2,FALSE)</f>
        <v>1</v>
      </c>
      <c r="AJ4295" s="14"/>
      <c r="AK4295" s="14" t="str">
        <f>IF(AL4295="Ja","Versandkosten",VLOOKUP(E4295,'Verweis Belegart'!$A$2:$B$9,2,FALSE))</f>
        <v>Hardware</v>
      </c>
      <c r="AL4295" s="14" t="str">
        <f t="shared" si="611"/>
        <v>Nein</v>
      </c>
      <c r="AM4295" s="14" t="str">
        <f t="shared" si="607"/>
        <v>Positiv</v>
      </c>
    </row>
    <row r="4296" spans="1:39" ht="17.25" customHeight="1" x14ac:dyDescent="0.35">
      <c r="A4296" s="17">
        <v>14574227</v>
      </c>
      <c r="B4296" s="2" t="s">
        <v>2380</v>
      </c>
      <c r="C4296" s="1">
        <v>2025001</v>
      </c>
      <c r="D4296" s="1">
        <v>2001091</v>
      </c>
      <c r="E4296" s="2" t="s">
        <v>34</v>
      </c>
      <c r="F4296" s="2" t="s">
        <v>53</v>
      </c>
      <c r="G4296" s="2" t="s">
        <v>36</v>
      </c>
      <c r="H4296" s="2" t="s">
        <v>1432</v>
      </c>
      <c r="I4296" s="2" t="s">
        <v>1433</v>
      </c>
      <c r="J4296" s="2" t="s">
        <v>103</v>
      </c>
      <c r="K4296" s="2" t="s">
        <v>79</v>
      </c>
      <c r="L4296" s="2" t="s">
        <v>150</v>
      </c>
      <c r="M4296" s="2" t="s">
        <v>151</v>
      </c>
      <c r="N4296" s="2" t="s">
        <v>152</v>
      </c>
      <c r="O4296" s="3">
        <v>10</v>
      </c>
      <c r="P4296" s="3">
        <v>179</v>
      </c>
      <c r="Q4296" s="3">
        <v>199</v>
      </c>
      <c r="R4296" s="3">
        <v>1990</v>
      </c>
      <c r="S4296" s="3">
        <v>20</v>
      </c>
      <c r="T4296" s="3">
        <v>200</v>
      </c>
      <c r="U4296" s="3">
        <v>10.050000000000001</v>
      </c>
      <c r="V4296" s="2" t="s">
        <v>42</v>
      </c>
      <c r="W4296" s="2" t="s">
        <v>43</v>
      </c>
      <c r="X4296" s="2" t="s">
        <v>59</v>
      </c>
      <c r="Y4296" s="19" t="str">
        <f>VLOOKUP(G4296,'Verweis Kd-Gruppe'!$A$2:$B$8,2,FALSE)</f>
        <v>GRK</v>
      </c>
      <c r="Z4296" s="19" t="str">
        <f>VLOOKUP(J4296,'Verweis Art-Gruppe'!$A$2:$B$15,2,FALSE)</f>
        <v>Geräte</v>
      </c>
      <c r="AA4296" s="19" t="str">
        <f>VLOOKUP(W4296,'Verweis Vertreter'!$A$2:$B$24,2,FALSE)</f>
        <v>Sebastian Faber</v>
      </c>
      <c r="AB4296" s="12">
        <f t="shared" si="603"/>
        <v>10</v>
      </c>
      <c r="AC4296" s="12">
        <f t="shared" si="608"/>
        <v>179</v>
      </c>
      <c r="AD4296" s="12">
        <f t="shared" si="609"/>
        <v>199</v>
      </c>
      <c r="AE4296" s="12">
        <f t="shared" si="604"/>
        <v>1990</v>
      </c>
      <c r="AF4296" s="12">
        <f t="shared" si="605"/>
        <v>20</v>
      </c>
      <c r="AG4296" s="12">
        <f t="shared" si="606"/>
        <v>200</v>
      </c>
      <c r="AH4296" s="9">
        <f t="shared" si="610"/>
        <v>0.10050251256281408</v>
      </c>
      <c r="AI4296" s="14">
        <f>VLOOKUP(E4296,'Verweis Faktor'!$A:$B,2,FALSE)</f>
        <v>1</v>
      </c>
      <c r="AJ4296" s="14"/>
      <c r="AK4296" s="14" t="str">
        <f>IF(AL4296="Ja","Versandkosten",VLOOKUP(E4296,'Verweis Belegart'!$A$2:$B$9,2,FALSE))</f>
        <v>Hardware</v>
      </c>
      <c r="AL4296" s="14" t="str">
        <f t="shared" si="611"/>
        <v>Nein</v>
      </c>
      <c r="AM4296" s="14" t="str">
        <f t="shared" si="607"/>
        <v>Positiv</v>
      </c>
    </row>
    <row r="4297" spans="1:39" ht="17.25" customHeight="1" x14ac:dyDescent="0.35">
      <c r="A4297" s="17">
        <v>14574227</v>
      </c>
      <c r="B4297" s="2" t="s">
        <v>2380</v>
      </c>
      <c r="C4297" s="1">
        <v>2025001</v>
      </c>
      <c r="D4297" s="1">
        <v>2001091</v>
      </c>
      <c r="E4297" s="2" t="s">
        <v>34</v>
      </c>
      <c r="F4297" s="2" t="s">
        <v>53</v>
      </c>
      <c r="G4297" s="2" t="s">
        <v>36</v>
      </c>
      <c r="H4297" s="2" t="s">
        <v>1432</v>
      </c>
      <c r="I4297" s="2" t="s">
        <v>1433</v>
      </c>
      <c r="J4297" s="2" t="s">
        <v>103</v>
      </c>
      <c r="K4297" s="2" t="s">
        <v>83</v>
      </c>
      <c r="L4297" s="2" t="s">
        <v>1808</v>
      </c>
      <c r="M4297" s="2" t="s">
        <v>1809</v>
      </c>
      <c r="N4297" s="2" t="s">
        <v>139</v>
      </c>
      <c r="O4297" s="3">
        <v>5</v>
      </c>
      <c r="P4297" s="3">
        <v>699.65219999999999</v>
      </c>
      <c r="Q4297" s="3">
        <v>709</v>
      </c>
      <c r="R4297" s="3">
        <v>3545</v>
      </c>
      <c r="S4297" s="3">
        <v>9.3477999999999994</v>
      </c>
      <c r="T4297" s="3">
        <v>46.74</v>
      </c>
      <c r="U4297" s="3">
        <v>1.31</v>
      </c>
      <c r="V4297" s="2" t="s">
        <v>42</v>
      </c>
      <c r="W4297" s="2" t="s">
        <v>43</v>
      </c>
      <c r="X4297" s="2" t="s">
        <v>59</v>
      </c>
      <c r="Y4297" s="19" t="str">
        <f>VLOOKUP(G4297,'Verweis Kd-Gruppe'!$A$2:$B$8,2,FALSE)</f>
        <v>GRK</v>
      </c>
      <c r="Z4297" s="19" t="str">
        <f>VLOOKUP(J4297,'Verweis Art-Gruppe'!$A$2:$B$15,2,FALSE)</f>
        <v>Geräte</v>
      </c>
      <c r="AA4297" s="19" t="str">
        <f>VLOOKUP(W4297,'Verweis Vertreter'!$A$2:$B$24,2,FALSE)</f>
        <v>Sebastian Faber</v>
      </c>
      <c r="AB4297" s="12">
        <f t="shared" si="603"/>
        <v>5</v>
      </c>
      <c r="AC4297" s="12">
        <f t="shared" si="608"/>
        <v>699.65219999999999</v>
      </c>
      <c r="AD4297" s="12">
        <f t="shared" si="609"/>
        <v>709</v>
      </c>
      <c r="AE4297" s="12">
        <f t="shared" si="604"/>
        <v>3545</v>
      </c>
      <c r="AF4297" s="12">
        <f t="shared" si="605"/>
        <v>9.3477999999999994</v>
      </c>
      <c r="AG4297" s="12">
        <f t="shared" si="606"/>
        <v>46.74</v>
      </c>
      <c r="AH4297" s="9">
        <f t="shared" si="610"/>
        <v>1.3184767277856136E-2</v>
      </c>
      <c r="AI4297" s="14">
        <f>VLOOKUP(E4297,'Verweis Faktor'!$A:$B,2,FALSE)</f>
        <v>1</v>
      </c>
      <c r="AJ4297" s="14"/>
      <c r="AK4297" s="14" t="str">
        <f>IF(AL4297="Ja","Versandkosten",VLOOKUP(E4297,'Verweis Belegart'!$A$2:$B$9,2,FALSE))</f>
        <v>Hardware</v>
      </c>
      <c r="AL4297" s="14" t="str">
        <f t="shared" si="611"/>
        <v>Nein</v>
      </c>
      <c r="AM4297" s="14" t="str">
        <f t="shared" si="607"/>
        <v>Positiv</v>
      </c>
    </row>
    <row r="4298" spans="1:39" ht="17.25" customHeight="1" x14ac:dyDescent="0.35">
      <c r="A4298" s="17">
        <v>14574227</v>
      </c>
      <c r="B4298" s="2" t="s">
        <v>2380</v>
      </c>
      <c r="C4298" s="1">
        <v>2025001</v>
      </c>
      <c r="D4298" s="1">
        <v>2001091</v>
      </c>
      <c r="E4298" s="2" t="s">
        <v>34</v>
      </c>
      <c r="F4298" s="2" t="s">
        <v>53</v>
      </c>
      <c r="G4298" s="2" t="s">
        <v>36</v>
      </c>
      <c r="H4298" s="2" t="s">
        <v>1432</v>
      </c>
      <c r="I4298" s="2" t="s">
        <v>1433</v>
      </c>
      <c r="J4298" s="2" t="s">
        <v>103</v>
      </c>
      <c r="K4298" s="2" t="s">
        <v>87</v>
      </c>
      <c r="L4298" s="2" t="s">
        <v>1347</v>
      </c>
      <c r="M4298" s="2" t="s">
        <v>1348</v>
      </c>
      <c r="N4298" s="2" t="s">
        <v>283</v>
      </c>
      <c r="O4298" s="3">
        <v>5</v>
      </c>
      <c r="P4298" s="3">
        <v>512.11659999999995</v>
      </c>
      <c r="Q4298" s="3">
        <v>517</v>
      </c>
      <c r="R4298" s="3">
        <v>2585</v>
      </c>
      <c r="S4298" s="3">
        <v>4.8834</v>
      </c>
      <c r="T4298" s="3">
        <v>24.42</v>
      </c>
      <c r="U4298" s="3">
        <v>0.94</v>
      </c>
      <c r="V4298" s="2" t="s">
        <v>42</v>
      </c>
      <c r="W4298" s="2" t="s">
        <v>43</v>
      </c>
      <c r="X4298" s="2" t="s">
        <v>59</v>
      </c>
      <c r="Y4298" s="19" t="str">
        <f>VLOOKUP(G4298,'Verweis Kd-Gruppe'!$A$2:$B$8,2,FALSE)</f>
        <v>GRK</v>
      </c>
      <c r="Z4298" s="19" t="str">
        <f>VLOOKUP(J4298,'Verweis Art-Gruppe'!$A$2:$B$15,2,FALSE)</f>
        <v>Geräte</v>
      </c>
      <c r="AA4298" s="19" t="str">
        <f>VLOOKUP(W4298,'Verweis Vertreter'!$A$2:$B$24,2,FALSE)</f>
        <v>Sebastian Faber</v>
      </c>
      <c r="AB4298" s="12">
        <f t="shared" si="603"/>
        <v>5</v>
      </c>
      <c r="AC4298" s="12">
        <f t="shared" si="608"/>
        <v>512.11659999999995</v>
      </c>
      <c r="AD4298" s="12">
        <f t="shared" si="609"/>
        <v>517</v>
      </c>
      <c r="AE4298" s="12">
        <f t="shared" si="604"/>
        <v>2585</v>
      </c>
      <c r="AF4298" s="12">
        <f t="shared" si="605"/>
        <v>4.8834</v>
      </c>
      <c r="AG4298" s="12">
        <f t="shared" si="606"/>
        <v>24.42</v>
      </c>
      <c r="AH4298" s="9">
        <f t="shared" si="610"/>
        <v>9.4468085106382983E-3</v>
      </c>
      <c r="AI4298" s="14">
        <f>VLOOKUP(E4298,'Verweis Faktor'!$A:$B,2,FALSE)</f>
        <v>1</v>
      </c>
      <c r="AJ4298" s="14"/>
      <c r="AK4298" s="14" t="str">
        <f>IF(AL4298="Ja","Versandkosten",VLOOKUP(E4298,'Verweis Belegart'!$A$2:$B$9,2,FALSE))</f>
        <v>Hardware</v>
      </c>
      <c r="AL4298" s="14" t="str">
        <f t="shared" si="611"/>
        <v>Nein</v>
      </c>
      <c r="AM4298" s="14" t="str">
        <f t="shared" si="607"/>
        <v>Positiv</v>
      </c>
    </row>
    <row r="4299" spans="1:39" ht="17.25" customHeight="1" x14ac:dyDescent="0.35">
      <c r="A4299" s="17">
        <v>14574227</v>
      </c>
      <c r="B4299" s="2" t="s">
        <v>2380</v>
      </c>
      <c r="C4299" s="1">
        <v>2025001</v>
      </c>
      <c r="D4299" s="1">
        <v>2001091</v>
      </c>
      <c r="E4299" s="2" t="s">
        <v>34</v>
      </c>
      <c r="F4299" s="2" t="s">
        <v>53</v>
      </c>
      <c r="G4299" s="2" t="s">
        <v>36</v>
      </c>
      <c r="H4299" s="2" t="s">
        <v>1432</v>
      </c>
      <c r="I4299" s="2" t="s">
        <v>1433</v>
      </c>
      <c r="J4299" s="2" t="s">
        <v>103</v>
      </c>
      <c r="K4299" s="2" t="s">
        <v>91</v>
      </c>
      <c r="L4299" s="2" t="s">
        <v>1558</v>
      </c>
      <c r="M4299" s="2" t="s">
        <v>1559</v>
      </c>
      <c r="N4299" s="2" t="s">
        <v>481</v>
      </c>
      <c r="O4299" s="3">
        <v>20</v>
      </c>
      <c r="P4299" s="3">
        <v>109</v>
      </c>
      <c r="Q4299" s="3">
        <v>121</v>
      </c>
      <c r="R4299" s="3">
        <v>2420</v>
      </c>
      <c r="S4299" s="3">
        <v>12</v>
      </c>
      <c r="T4299" s="3">
        <v>240</v>
      </c>
      <c r="U4299" s="3">
        <v>9.91</v>
      </c>
      <c r="V4299" s="2" t="s">
        <v>42</v>
      </c>
      <c r="W4299" s="2" t="s">
        <v>43</v>
      </c>
      <c r="X4299" s="2" t="s">
        <v>59</v>
      </c>
      <c r="Y4299" s="19" t="str">
        <f>VLOOKUP(G4299,'Verweis Kd-Gruppe'!$A$2:$B$8,2,FALSE)</f>
        <v>GRK</v>
      </c>
      <c r="Z4299" s="19" t="str">
        <f>VLOOKUP(J4299,'Verweis Art-Gruppe'!$A$2:$B$15,2,FALSE)</f>
        <v>Geräte</v>
      </c>
      <c r="AA4299" s="19" t="str">
        <f>VLOOKUP(W4299,'Verweis Vertreter'!$A$2:$B$24,2,FALSE)</f>
        <v>Sebastian Faber</v>
      </c>
      <c r="AB4299" s="12">
        <f t="shared" si="603"/>
        <v>20</v>
      </c>
      <c r="AC4299" s="12">
        <f t="shared" si="608"/>
        <v>109</v>
      </c>
      <c r="AD4299" s="12">
        <f t="shared" si="609"/>
        <v>121</v>
      </c>
      <c r="AE4299" s="12">
        <f t="shared" si="604"/>
        <v>2420</v>
      </c>
      <c r="AF4299" s="12">
        <f t="shared" si="605"/>
        <v>12</v>
      </c>
      <c r="AG4299" s="12">
        <f t="shared" si="606"/>
        <v>240</v>
      </c>
      <c r="AH4299" s="9">
        <f t="shared" si="610"/>
        <v>9.9173553719008267E-2</v>
      </c>
      <c r="AI4299" s="14">
        <f>VLOOKUP(E4299,'Verweis Faktor'!$A:$B,2,FALSE)</f>
        <v>1</v>
      </c>
      <c r="AJ4299" s="14"/>
      <c r="AK4299" s="14" t="str">
        <f>IF(AL4299="Ja","Versandkosten",VLOOKUP(E4299,'Verweis Belegart'!$A$2:$B$9,2,FALSE))</f>
        <v>Hardware</v>
      </c>
      <c r="AL4299" s="14" t="str">
        <f t="shared" si="611"/>
        <v>Nein</v>
      </c>
      <c r="AM4299" s="14" t="str">
        <f t="shared" si="607"/>
        <v>Positiv</v>
      </c>
    </row>
    <row r="4300" spans="1:39" ht="17.25" customHeight="1" x14ac:dyDescent="0.35">
      <c r="A4300" s="17">
        <v>14574227</v>
      </c>
      <c r="B4300" s="2" t="s">
        <v>2380</v>
      </c>
      <c r="C4300" s="1">
        <v>2025001</v>
      </c>
      <c r="D4300" s="1">
        <v>2001091</v>
      </c>
      <c r="E4300" s="2" t="s">
        <v>34</v>
      </c>
      <c r="F4300" s="2" t="s">
        <v>53</v>
      </c>
      <c r="G4300" s="2" t="s">
        <v>36</v>
      </c>
      <c r="H4300" s="2" t="s">
        <v>1432</v>
      </c>
      <c r="I4300" s="2" t="s">
        <v>1433</v>
      </c>
      <c r="J4300" s="2" t="s">
        <v>103</v>
      </c>
      <c r="K4300" s="2" t="s">
        <v>95</v>
      </c>
      <c r="L4300" s="2" t="s">
        <v>1866</v>
      </c>
      <c r="M4300" s="2" t="s">
        <v>1867</v>
      </c>
      <c r="N4300" s="2" t="s">
        <v>139</v>
      </c>
      <c r="O4300" s="3">
        <v>4</v>
      </c>
      <c r="P4300" s="3">
        <v>699.61400000000003</v>
      </c>
      <c r="Q4300" s="3">
        <v>709</v>
      </c>
      <c r="R4300" s="3">
        <v>2836</v>
      </c>
      <c r="S4300" s="3">
        <v>9.3859999999999992</v>
      </c>
      <c r="T4300" s="3">
        <v>37.54</v>
      </c>
      <c r="U4300" s="3">
        <v>1.32</v>
      </c>
      <c r="V4300" s="2" t="s">
        <v>42</v>
      </c>
      <c r="W4300" s="2" t="s">
        <v>43</v>
      </c>
      <c r="X4300" s="2" t="s">
        <v>59</v>
      </c>
      <c r="Y4300" s="19" t="str">
        <f>VLOOKUP(G4300,'Verweis Kd-Gruppe'!$A$2:$B$8,2,FALSE)</f>
        <v>GRK</v>
      </c>
      <c r="Z4300" s="19" t="str">
        <f>VLOOKUP(J4300,'Verweis Art-Gruppe'!$A$2:$B$15,2,FALSE)</f>
        <v>Geräte</v>
      </c>
      <c r="AA4300" s="19" t="str">
        <f>VLOOKUP(W4300,'Verweis Vertreter'!$A$2:$B$24,2,FALSE)</f>
        <v>Sebastian Faber</v>
      </c>
      <c r="AB4300" s="12">
        <f t="shared" si="603"/>
        <v>4</v>
      </c>
      <c r="AC4300" s="12">
        <f t="shared" si="608"/>
        <v>699.61400000000003</v>
      </c>
      <c r="AD4300" s="12">
        <f t="shared" si="609"/>
        <v>709</v>
      </c>
      <c r="AE4300" s="12">
        <f t="shared" si="604"/>
        <v>2836</v>
      </c>
      <c r="AF4300" s="12">
        <f t="shared" si="605"/>
        <v>9.3859999999999992</v>
      </c>
      <c r="AG4300" s="12">
        <f t="shared" si="606"/>
        <v>37.54</v>
      </c>
      <c r="AH4300" s="9">
        <f t="shared" si="610"/>
        <v>1.3236953455571228E-2</v>
      </c>
      <c r="AI4300" s="14">
        <f>VLOOKUP(E4300,'Verweis Faktor'!$A:$B,2,FALSE)</f>
        <v>1</v>
      </c>
      <c r="AJ4300" s="14"/>
      <c r="AK4300" s="14" t="str">
        <f>IF(AL4300="Ja","Versandkosten",VLOOKUP(E4300,'Verweis Belegart'!$A$2:$B$9,2,FALSE))</f>
        <v>Hardware</v>
      </c>
      <c r="AL4300" s="14" t="str">
        <f t="shared" si="611"/>
        <v>Nein</v>
      </c>
      <c r="AM4300" s="14" t="str">
        <f t="shared" si="607"/>
        <v>Positiv</v>
      </c>
    </row>
    <row r="4301" spans="1:39" ht="17.25" customHeight="1" x14ac:dyDescent="0.35">
      <c r="A4301" s="17">
        <v>14574227</v>
      </c>
      <c r="B4301" s="2" t="s">
        <v>2380</v>
      </c>
      <c r="C4301" s="1">
        <v>2025001</v>
      </c>
      <c r="D4301" s="1">
        <v>2001091</v>
      </c>
      <c r="E4301" s="2" t="s">
        <v>34</v>
      </c>
      <c r="F4301" s="2" t="s">
        <v>53</v>
      </c>
      <c r="G4301" s="2" t="s">
        <v>36</v>
      </c>
      <c r="H4301" s="2" t="s">
        <v>1432</v>
      </c>
      <c r="I4301" s="2" t="s">
        <v>1433</v>
      </c>
      <c r="J4301" s="2" t="s">
        <v>103</v>
      </c>
      <c r="K4301" s="2" t="s">
        <v>99</v>
      </c>
      <c r="L4301" s="2" t="s">
        <v>1947</v>
      </c>
      <c r="M4301" s="2" t="s">
        <v>1948</v>
      </c>
      <c r="N4301" s="2" t="s">
        <v>1949</v>
      </c>
      <c r="O4301" s="3">
        <v>4</v>
      </c>
      <c r="P4301" s="3">
        <v>750</v>
      </c>
      <c r="Q4301" s="3">
        <v>764</v>
      </c>
      <c r="R4301" s="3">
        <v>3056</v>
      </c>
      <c r="S4301" s="3">
        <v>14</v>
      </c>
      <c r="T4301" s="3">
        <v>56</v>
      </c>
      <c r="U4301" s="3">
        <v>1.83</v>
      </c>
      <c r="V4301" s="2" t="s">
        <v>42</v>
      </c>
      <c r="W4301" s="2" t="s">
        <v>43</v>
      </c>
      <c r="X4301" s="2" t="s">
        <v>59</v>
      </c>
      <c r="Y4301" s="19" t="str">
        <f>VLOOKUP(G4301,'Verweis Kd-Gruppe'!$A$2:$B$8,2,FALSE)</f>
        <v>GRK</v>
      </c>
      <c r="Z4301" s="19" t="str">
        <f>VLOOKUP(J4301,'Verweis Art-Gruppe'!$A$2:$B$15,2,FALSE)</f>
        <v>Geräte</v>
      </c>
      <c r="AA4301" s="19" t="str">
        <f>VLOOKUP(W4301,'Verweis Vertreter'!$A$2:$B$24,2,FALSE)</f>
        <v>Sebastian Faber</v>
      </c>
      <c r="AB4301" s="12">
        <f t="shared" si="603"/>
        <v>4</v>
      </c>
      <c r="AC4301" s="12">
        <f t="shared" si="608"/>
        <v>750</v>
      </c>
      <c r="AD4301" s="12">
        <f t="shared" si="609"/>
        <v>764</v>
      </c>
      <c r="AE4301" s="12">
        <f t="shared" si="604"/>
        <v>3056</v>
      </c>
      <c r="AF4301" s="12">
        <f t="shared" si="605"/>
        <v>14</v>
      </c>
      <c r="AG4301" s="12">
        <f t="shared" si="606"/>
        <v>56</v>
      </c>
      <c r="AH4301" s="9">
        <f t="shared" si="610"/>
        <v>1.832460732984293E-2</v>
      </c>
      <c r="AI4301" s="14">
        <f>VLOOKUP(E4301,'Verweis Faktor'!$A:$B,2,FALSE)</f>
        <v>1</v>
      </c>
      <c r="AJ4301" s="14"/>
      <c r="AK4301" s="14" t="str">
        <f>IF(AL4301="Ja","Versandkosten",VLOOKUP(E4301,'Verweis Belegart'!$A$2:$B$9,2,FALSE))</f>
        <v>Hardware</v>
      </c>
      <c r="AL4301" s="14" t="str">
        <f t="shared" si="611"/>
        <v>Nein</v>
      </c>
      <c r="AM4301" s="14" t="str">
        <f t="shared" si="607"/>
        <v>Positiv</v>
      </c>
    </row>
    <row r="4302" spans="1:39" ht="17.25" customHeight="1" x14ac:dyDescent="0.35">
      <c r="A4302" s="17">
        <v>14574227</v>
      </c>
      <c r="B4302" s="2" t="s">
        <v>2380</v>
      </c>
      <c r="C4302" s="1">
        <v>2025001</v>
      </c>
      <c r="D4302" s="1">
        <v>2001091</v>
      </c>
      <c r="E4302" s="2" t="s">
        <v>34</v>
      </c>
      <c r="F4302" s="2" t="s">
        <v>53</v>
      </c>
      <c r="G4302" s="2" t="s">
        <v>36</v>
      </c>
      <c r="H4302" s="2" t="s">
        <v>1432</v>
      </c>
      <c r="I4302" s="2" t="s">
        <v>1433</v>
      </c>
      <c r="J4302" s="2" t="s">
        <v>103</v>
      </c>
      <c r="K4302" s="2" t="s">
        <v>103</v>
      </c>
      <c r="L4302" s="2" t="s">
        <v>1200</v>
      </c>
      <c r="M4302" s="2" t="s">
        <v>1201</v>
      </c>
      <c r="N4302" s="2" t="s">
        <v>262</v>
      </c>
      <c r="O4302" s="3">
        <v>4</v>
      </c>
      <c r="P4302" s="3">
        <v>990.39639999999997</v>
      </c>
      <c r="Q4302" s="3">
        <v>1015</v>
      </c>
      <c r="R4302" s="3">
        <v>4060</v>
      </c>
      <c r="S4302" s="3">
        <v>24.6036</v>
      </c>
      <c r="T4302" s="3">
        <v>98.41</v>
      </c>
      <c r="U4302" s="3">
        <v>2.42</v>
      </c>
      <c r="V4302" s="2" t="s">
        <v>42</v>
      </c>
      <c r="W4302" s="2" t="s">
        <v>43</v>
      </c>
      <c r="X4302" s="2" t="s">
        <v>59</v>
      </c>
      <c r="Y4302" s="19" t="str">
        <f>VLOOKUP(G4302,'Verweis Kd-Gruppe'!$A$2:$B$8,2,FALSE)</f>
        <v>GRK</v>
      </c>
      <c r="Z4302" s="19" t="str">
        <f>VLOOKUP(J4302,'Verweis Art-Gruppe'!$A$2:$B$15,2,FALSE)</f>
        <v>Geräte</v>
      </c>
      <c r="AA4302" s="19" t="str">
        <f>VLOOKUP(W4302,'Verweis Vertreter'!$A$2:$B$24,2,FALSE)</f>
        <v>Sebastian Faber</v>
      </c>
      <c r="AB4302" s="12">
        <f t="shared" si="603"/>
        <v>4</v>
      </c>
      <c r="AC4302" s="12">
        <f t="shared" si="608"/>
        <v>990.39639999999997</v>
      </c>
      <c r="AD4302" s="12">
        <f t="shared" si="609"/>
        <v>1015</v>
      </c>
      <c r="AE4302" s="12">
        <f t="shared" si="604"/>
        <v>4060</v>
      </c>
      <c r="AF4302" s="12">
        <f t="shared" si="605"/>
        <v>24.6036</v>
      </c>
      <c r="AG4302" s="12">
        <f t="shared" si="606"/>
        <v>98.41</v>
      </c>
      <c r="AH4302" s="9">
        <f t="shared" si="610"/>
        <v>2.4238916256157636E-2</v>
      </c>
      <c r="AI4302" s="14">
        <f>VLOOKUP(E4302,'Verweis Faktor'!$A:$B,2,FALSE)</f>
        <v>1</v>
      </c>
      <c r="AJ4302" s="14"/>
      <c r="AK4302" s="14" t="str">
        <f>IF(AL4302="Ja","Versandkosten",VLOOKUP(E4302,'Verweis Belegart'!$A$2:$B$9,2,FALSE))</f>
        <v>Hardware</v>
      </c>
      <c r="AL4302" s="14" t="str">
        <f t="shared" si="611"/>
        <v>Nein</v>
      </c>
      <c r="AM4302" s="14" t="str">
        <f t="shared" si="607"/>
        <v>Positiv</v>
      </c>
    </row>
    <row r="4303" spans="1:39" ht="17.25" customHeight="1" x14ac:dyDescent="0.35">
      <c r="A4303" s="17">
        <v>14574205</v>
      </c>
      <c r="B4303" s="2" t="s">
        <v>2380</v>
      </c>
      <c r="C4303" s="1">
        <v>2025001</v>
      </c>
      <c r="D4303" s="1">
        <v>2001092</v>
      </c>
      <c r="E4303" s="2" t="s">
        <v>34</v>
      </c>
      <c r="F4303" s="2" t="s">
        <v>182</v>
      </c>
      <c r="G4303" s="2" t="s">
        <v>25</v>
      </c>
      <c r="H4303" s="2" t="s">
        <v>2421</v>
      </c>
      <c r="I4303" s="2" t="s">
        <v>2422</v>
      </c>
      <c r="J4303" s="2" t="s">
        <v>103</v>
      </c>
      <c r="K4303" s="2" t="s">
        <v>28</v>
      </c>
      <c r="L4303" s="2" t="s">
        <v>88</v>
      </c>
      <c r="M4303" s="2" t="s">
        <v>89</v>
      </c>
      <c r="N4303" s="2" t="s">
        <v>90</v>
      </c>
      <c r="O4303" s="3">
        <v>1</v>
      </c>
      <c r="P4303" s="3">
        <v>530.07069999999999</v>
      </c>
      <c r="Q4303" s="3">
        <v>559</v>
      </c>
      <c r="R4303" s="3">
        <v>559</v>
      </c>
      <c r="S4303" s="3">
        <v>28.929300000000001</v>
      </c>
      <c r="T4303" s="3">
        <v>28.93</v>
      </c>
      <c r="U4303" s="3">
        <v>5.17</v>
      </c>
      <c r="V4303" s="2" t="s">
        <v>697</v>
      </c>
      <c r="W4303" s="2" t="s">
        <v>698</v>
      </c>
      <c r="X4303" s="2" t="s">
        <v>724</v>
      </c>
      <c r="Y4303" s="19" t="str">
        <f>VLOOKUP(G4303,'Verweis Kd-Gruppe'!$A$2:$B$8,2,FALSE)</f>
        <v>FHK</v>
      </c>
      <c r="Z4303" s="19" t="str">
        <f>VLOOKUP(J4303,'Verweis Art-Gruppe'!$A$2:$B$15,2,FALSE)</f>
        <v>Geräte</v>
      </c>
      <c r="AA4303" s="19" t="str">
        <f>VLOOKUP(W4303,'Verweis Vertreter'!$A$2:$B$24,2,FALSE)</f>
        <v>Zentrale</v>
      </c>
      <c r="AB4303" s="12">
        <f t="shared" si="603"/>
        <v>1</v>
      </c>
      <c r="AC4303" s="12">
        <f t="shared" si="608"/>
        <v>530.07069999999999</v>
      </c>
      <c r="AD4303" s="12">
        <f t="shared" si="609"/>
        <v>559</v>
      </c>
      <c r="AE4303" s="12">
        <f t="shared" si="604"/>
        <v>559</v>
      </c>
      <c r="AF4303" s="12">
        <f t="shared" si="605"/>
        <v>28.929300000000001</v>
      </c>
      <c r="AG4303" s="12">
        <f t="shared" si="606"/>
        <v>28.93</v>
      </c>
      <c r="AH4303" s="9">
        <f t="shared" si="610"/>
        <v>5.1753130590339889E-2</v>
      </c>
      <c r="AI4303" s="14">
        <f>VLOOKUP(E4303,'Verweis Faktor'!$A:$B,2,FALSE)</f>
        <v>1</v>
      </c>
      <c r="AJ4303" s="14"/>
      <c r="AK4303" s="14" t="str">
        <f>IF(AL4303="Ja","Versandkosten",VLOOKUP(E4303,'Verweis Belegart'!$A$2:$B$9,2,FALSE))</f>
        <v>Hardware</v>
      </c>
      <c r="AL4303" s="14" t="str">
        <f t="shared" si="611"/>
        <v>Nein</v>
      </c>
      <c r="AM4303" s="14" t="str">
        <f t="shared" si="607"/>
        <v>Positiv</v>
      </c>
    </row>
    <row r="4304" spans="1:39" ht="17.25" customHeight="1" x14ac:dyDescent="0.35">
      <c r="A4304" s="17">
        <v>14574205</v>
      </c>
      <c r="B4304" s="2" t="s">
        <v>2380</v>
      </c>
      <c r="C4304" s="1">
        <v>2025001</v>
      </c>
      <c r="D4304" s="1">
        <v>2001092</v>
      </c>
      <c r="E4304" s="2" t="s">
        <v>34</v>
      </c>
      <c r="F4304" s="2" t="s">
        <v>182</v>
      </c>
      <c r="G4304" s="2" t="s">
        <v>25</v>
      </c>
      <c r="H4304" s="2" t="s">
        <v>2421</v>
      </c>
      <c r="I4304" s="2" t="s">
        <v>2422</v>
      </c>
      <c r="J4304" s="2" t="s">
        <v>103</v>
      </c>
      <c r="K4304" s="2" t="s">
        <v>45</v>
      </c>
      <c r="L4304" s="2" t="s">
        <v>762</v>
      </c>
      <c r="M4304" s="2" t="s">
        <v>763</v>
      </c>
      <c r="N4304" s="2" t="s">
        <v>347</v>
      </c>
      <c r="O4304" s="3">
        <v>1</v>
      </c>
      <c r="P4304" s="3">
        <v>821.67439999999999</v>
      </c>
      <c r="Q4304" s="3">
        <v>799</v>
      </c>
      <c r="R4304" s="3">
        <v>799</v>
      </c>
      <c r="S4304" s="3">
        <v>-22.674399999999999</v>
      </c>
      <c r="T4304" s="3">
        <v>-22.67</v>
      </c>
      <c r="U4304" s="3">
        <v>-2.83</v>
      </c>
      <c r="V4304" s="2" t="s">
        <v>697</v>
      </c>
      <c r="W4304" s="2" t="s">
        <v>698</v>
      </c>
      <c r="X4304" s="2" t="s">
        <v>724</v>
      </c>
      <c r="Y4304" s="19" t="str">
        <f>VLOOKUP(G4304,'Verweis Kd-Gruppe'!$A$2:$B$8,2,FALSE)</f>
        <v>FHK</v>
      </c>
      <c r="Z4304" s="19" t="str">
        <f>VLOOKUP(J4304,'Verweis Art-Gruppe'!$A$2:$B$15,2,FALSE)</f>
        <v>Geräte</v>
      </c>
      <c r="AA4304" s="19" t="str">
        <f>VLOOKUP(W4304,'Verweis Vertreter'!$A$2:$B$24,2,FALSE)</f>
        <v>Zentrale</v>
      </c>
      <c r="AB4304" s="12">
        <f t="shared" si="603"/>
        <v>1</v>
      </c>
      <c r="AC4304" s="12">
        <f t="shared" si="608"/>
        <v>821.67439999999999</v>
      </c>
      <c r="AD4304" s="12">
        <f t="shared" si="609"/>
        <v>799</v>
      </c>
      <c r="AE4304" s="12">
        <f t="shared" si="604"/>
        <v>799</v>
      </c>
      <c r="AF4304" s="12">
        <f t="shared" si="605"/>
        <v>-22.674399999999999</v>
      </c>
      <c r="AG4304" s="12">
        <f t="shared" si="606"/>
        <v>-22.67</v>
      </c>
      <c r="AH4304" s="9">
        <f t="shared" si="610"/>
        <v>-2.8372966207759701E-2</v>
      </c>
      <c r="AI4304" s="14">
        <f>VLOOKUP(E4304,'Verweis Faktor'!$A:$B,2,FALSE)</f>
        <v>1</v>
      </c>
      <c r="AJ4304" s="14"/>
      <c r="AK4304" s="14" t="str">
        <f>IF(AL4304="Ja","Versandkosten",VLOOKUP(E4304,'Verweis Belegart'!$A$2:$B$9,2,FALSE))</f>
        <v>Hardware</v>
      </c>
      <c r="AL4304" s="14" t="str">
        <f t="shared" si="611"/>
        <v>Nein</v>
      </c>
      <c r="AM4304" s="14" t="str">
        <f t="shared" si="607"/>
        <v>Negativ</v>
      </c>
    </row>
    <row r="4305" spans="1:39" ht="17.25" customHeight="1" x14ac:dyDescent="0.35">
      <c r="A4305" s="17">
        <v>14574205</v>
      </c>
      <c r="B4305" s="2" t="s">
        <v>2380</v>
      </c>
      <c r="C4305" s="1">
        <v>2025001</v>
      </c>
      <c r="D4305" s="1">
        <v>2001092</v>
      </c>
      <c r="E4305" s="2" t="s">
        <v>34</v>
      </c>
      <c r="F4305" s="2" t="s">
        <v>182</v>
      </c>
      <c r="G4305" s="2" t="s">
        <v>25</v>
      </c>
      <c r="H4305" s="2" t="s">
        <v>2421</v>
      </c>
      <c r="I4305" s="2" t="s">
        <v>2422</v>
      </c>
      <c r="J4305" s="2" t="s">
        <v>103</v>
      </c>
      <c r="K4305" s="2" t="s">
        <v>49</v>
      </c>
      <c r="L4305" s="2" t="s">
        <v>1558</v>
      </c>
      <c r="M4305" s="2" t="s">
        <v>1559</v>
      </c>
      <c r="N4305" s="2" t="s">
        <v>481</v>
      </c>
      <c r="O4305" s="3">
        <v>1</v>
      </c>
      <c r="P4305" s="3">
        <v>109</v>
      </c>
      <c r="Q4305" s="3">
        <v>129</v>
      </c>
      <c r="R4305" s="3">
        <v>129</v>
      </c>
      <c r="S4305" s="3">
        <v>20</v>
      </c>
      <c r="T4305" s="3">
        <v>20</v>
      </c>
      <c r="U4305" s="3">
        <v>15.5</v>
      </c>
      <c r="V4305" s="2" t="s">
        <v>697</v>
      </c>
      <c r="W4305" s="2" t="s">
        <v>698</v>
      </c>
      <c r="X4305" s="2" t="s">
        <v>724</v>
      </c>
      <c r="Y4305" s="19" t="str">
        <f>VLOOKUP(G4305,'Verweis Kd-Gruppe'!$A$2:$B$8,2,FALSE)</f>
        <v>FHK</v>
      </c>
      <c r="Z4305" s="19" t="str">
        <f>VLOOKUP(J4305,'Verweis Art-Gruppe'!$A$2:$B$15,2,FALSE)</f>
        <v>Geräte</v>
      </c>
      <c r="AA4305" s="19" t="str">
        <f>VLOOKUP(W4305,'Verweis Vertreter'!$A$2:$B$24,2,FALSE)</f>
        <v>Zentrale</v>
      </c>
      <c r="AB4305" s="12">
        <f t="shared" si="603"/>
        <v>1</v>
      </c>
      <c r="AC4305" s="12">
        <f t="shared" si="608"/>
        <v>109</v>
      </c>
      <c r="AD4305" s="12">
        <f t="shared" si="609"/>
        <v>129</v>
      </c>
      <c r="AE4305" s="12">
        <f t="shared" si="604"/>
        <v>129</v>
      </c>
      <c r="AF4305" s="12">
        <f t="shared" si="605"/>
        <v>20</v>
      </c>
      <c r="AG4305" s="12">
        <f t="shared" si="606"/>
        <v>20</v>
      </c>
      <c r="AH4305" s="9">
        <f t="shared" si="610"/>
        <v>0.15503875968992248</v>
      </c>
      <c r="AI4305" s="14">
        <f>VLOOKUP(E4305,'Verweis Faktor'!$A:$B,2,FALSE)</f>
        <v>1</v>
      </c>
      <c r="AJ4305" s="14"/>
      <c r="AK4305" s="14" t="str">
        <f>IF(AL4305="Ja","Versandkosten",VLOOKUP(E4305,'Verweis Belegart'!$A$2:$B$9,2,FALSE))</f>
        <v>Hardware</v>
      </c>
      <c r="AL4305" s="14" t="str">
        <f t="shared" si="611"/>
        <v>Nein</v>
      </c>
      <c r="AM4305" s="14" t="str">
        <f t="shared" si="607"/>
        <v>Positiv</v>
      </c>
    </row>
    <row r="4306" spans="1:39" ht="17.25" customHeight="1" x14ac:dyDescent="0.35">
      <c r="A4306" s="17">
        <v>14574203</v>
      </c>
      <c r="B4306" s="2" t="s">
        <v>2380</v>
      </c>
      <c r="C4306" s="1">
        <v>2025001</v>
      </c>
      <c r="D4306" s="1">
        <v>2001093</v>
      </c>
      <c r="E4306" s="2" t="s">
        <v>34</v>
      </c>
      <c r="F4306" s="2" t="s">
        <v>182</v>
      </c>
      <c r="G4306" s="2" t="s">
        <v>36</v>
      </c>
      <c r="H4306" s="2" t="s">
        <v>431</v>
      </c>
      <c r="I4306" s="2" t="s">
        <v>432</v>
      </c>
      <c r="J4306" s="2" t="s">
        <v>103</v>
      </c>
      <c r="K4306" s="2" t="s">
        <v>28</v>
      </c>
      <c r="L4306" s="2" t="s">
        <v>1617</v>
      </c>
      <c r="M4306" s="2" t="s">
        <v>1618</v>
      </c>
      <c r="N4306" s="2" t="s">
        <v>1040</v>
      </c>
      <c r="O4306" s="3">
        <v>1</v>
      </c>
      <c r="P4306" s="3">
        <v>1135</v>
      </c>
      <c r="Q4306" s="3">
        <v>1105</v>
      </c>
      <c r="R4306" s="3">
        <v>1105</v>
      </c>
      <c r="S4306" s="3">
        <v>-30</v>
      </c>
      <c r="T4306" s="3">
        <v>-30</v>
      </c>
      <c r="U4306" s="3">
        <v>-2.71</v>
      </c>
      <c r="V4306" s="2" t="s">
        <v>235</v>
      </c>
      <c r="W4306" s="2" t="s">
        <v>236</v>
      </c>
      <c r="X4306" s="2" t="s">
        <v>197</v>
      </c>
      <c r="Y4306" s="19" t="str">
        <f>VLOOKUP(G4306,'Verweis Kd-Gruppe'!$A$2:$B$8,2,FALSE)</f>
        <v>GRK</v>
      </c>
      <c r="Z4306" s="19" t="str">
        <f>VLOOKUP(J4306,'Verweis Art-Gruppe'!$A$2:$B$15,2,FALSE)</f>
        <v>Geräte</v>
      </c>
      <c r="AA4306" s="19" t="str">
        <f>VLOOKUP(W4306,'Verweis Vertreter'!$A$2:$B$24,2,FALSE)</f>
        <v>Patrick Verfürth</v>
      </c>
      <c r="AB4306" s="12">
        <f t="shared" si="603"/>
        <v>1</v>
      </c>
      <c r="AC4306" s="12">
        <f t="shared" si="608"/>
        <v>1135</v>
      </c>
      <c r="AD4306" s="12">
        <f t="shared" si="609"/>
        <v>1105</v>
      </c>
      <c r="AE4306" s="12">
        <f t="shared" si="604"/>
        <v>1105</v>
      </c>
      <c r="AF4306" s="12">
        <f t="shared" si="605"/>
        <v>-30</v>
      </c>
      <c r="AG4306" s="12">
        <f t="shared" si="606"/>
        <v>-30</v>
      </c>
      <c r="AH4306" s="9">
        <f t="shared" si="610"/>
        <v>-2.7149321266968326E-2</v>
      </c>
      <c r="AI4306" s="14">
        <f>VLOOKUP(E4306,'Verweis Faktor'!$A:$B,2,FALSE)</f>
        <v>1</v>
      </c>
      <c r="AJ4306" s="14"/>
      <c r="AK4306" s="14" t="str">
        <f>IF(AL4306="Ja","Versandkosten",VLOOKUP(E4306,'Verweis Belegart'!$A$2:$B$9,2,FALSE))</f>
        <v>Hardware</v>
      </c>
      <c r="AL4306" s="14" t="str">
        <f t="shared" si="611"/>
        <v>Nein</v>
      </c>
      <c r="AM4306" s="14" t="str">
        <f t="shared" si="607"/>
        <v>Negativ</v>
      </c>
    </row>
    <row r="4307" spans="1:39" ht="17.25" customHeight="1" x14ac:dyDescent="0.35">
      <c r="A4307" s="17">
        <v>14574201</v>
      </c>
      <c r="B4307" s="2" t="s">
        <v>2380</v>
      </c>
      <c r="C4307" s="1">
        <v>2025001</v>
      </c>
      <c r="D4307" s="1">
        <v>2001094</v>
      </c>
      <c r="E4307" s="2" t="s">
        <v>34</v>
      </c>
      <c r="F4307" s="2" t="s">
        <v>35</v>
      </c>
      <c r="G4307" s="2" t="s">
        <v>36</v>
      </c>
      <c r="H4307" s="2" t="s">
        <v>437</v>
      </c>
      <c r="I4307" s="2" t="s">
        <v>438</v>
      </c>
      <c r="J4307" s="2" t="s">
        <v>103</v>
      </c>
      <c r="K4307" s="2" t="s">
        <v>28</v>
      </c>
      <c r="L4307" s="2" t="s">
        <v>2306</v>
      </c>
      <c r="M4307" s="2" t="s">
        <v>2307</v>
      </c>
      <c r="N4307" s="2" t="s">
        <v>1480</v>
      </c>
      <c r="O4307" s="3">
        <v>1</v>
      </c>
      <c r="P4307" s="3">
        <v>305</v>
      </c>
      <c r="Q4307" s="3">
        <v>315</v>
      </c>
      <c r="R4307" s="3">
        <v>315</v>
      </c>
      <c r="S4307" s="3">
        <v>10</v>
      </c>
      <c r="T4307" s="3">
        <v>10</v>
      </c>
      <c r="U4307" s="3">
        <v>3.17</v>
      </c>
      <c r="V4307" s="2" t="s">
        <v>235</v>
      </c>
      <c r="W4307" s="2" t="s">
        <v>236</v>
      </c>
      <c r="X4307" s="2" t="s">
        <v>197</v>
      </c>
      <c r="Y4307" s="19" t="str">
        <f>VLOOKUP(G4307,'Verweis Kd-Gruppe'!$A$2:$B$8,2,FALSE)</f>
        <v>GRK</v>
      </c>
      <c r="Z4307" s="19" t="str">
        <f>VLOOKUP(J4307,'Verweis Art-Gruppe'!$A$2:$B$15,2,FALSE)</f>
        <v>Geräte</v>
      </c>
      <c r="AA4307" s="19" t="str">
        <f>VLOOKUP(W4307,'Verweis Vertreter'!$A$2:$B$24,2,FALSE)</f>
        <v>Patrick Verfürth</v>
      </c>
      <c r="AB4307" s="12">
        <f t="shared" si="603"/>
        <v>1</v>
      </c>
      <c r="AC4307" s="12">
        <f t="shared" si="608"/>
        <v>305</v>
      </c>
      <c r="AD4307" s="12">
        <f t="shared" si="609"/>
        <v>315</v>
      </c>
      <c r="AE4307" s="12">
        <f t="shared" si="604"/>
        <v>315</v>
      </c>
      <c r="AF4307" s="12">
        <f t="shared" si="605"/>
        <v>10</v>
      </c>
      <c r="AG4307" s="12">
        <f t="shared" si="606"/>
        <v>10</v>
      </c>
      <c r="AH4307" s="9">
        <f t="shared" si="610"/>
        <v>3.1746031746031744E-2</v>
      </c>
      <c r="AI4307" s="14">
        <f>VLOOKUP(E4307,'Verweis Faktor'!$A:$B,2,FALSE)</f>
        <v>1</v>
      </c>
      <c r="AJ4307" s="14"/>
      <c r="AK4307" s="14" t="str">
        <f>IF(AL4307="Ja","Versandkosten",VLOOKUP(E4307,'Verweis Belegart'!$A$2:$B$9,2,FALSE))</f>
        <v>Hardware</v>
      </c>
      <c r="AL4307" s="14" t="str">
        <f t="shared" si="611"/>
        <v>Nein</v>
      </c>
      <c r="AM4307" s="14" t="str">
        <f t="shared" si="607"/>
        <v>Positiv</v>
      </c>
    </row>
    <row r="4308" spans="1:39" ht="17.25" customHeight="1" x14ac:dyDescent="0.35">
      <c r="A4308" s="17">
        <v>14574201</v>
      </c>
      <c r="B4308" s="2" t="s">
        <v>2380</v>
      </c>
      <c r="C4308" s="1">
        <v>2025001</v>
      </c>
      <c r="D4308" s="1">
        <v>2001094</v>
      </c>
      <c r="E4308" s="2" t="s">
        <v>34</v>
      </c>
      <c r="F4308" s="2" t="s">
        <v>35</v>
      </c>
      <c r="G4308" s="2" t="s">
        <v>36</v>
      </c>
      <c r="H4308" s="2" t="s">
        <v>437</v>
      </c>
      <c r="I4308" s="2" t="s">
        <v>438</v>
      </c>
      <c r="J4308" s="2" t="s">
        <v>304</v>
      </c>
      <c r="K4308" s="2" t="s">
        <v>45</v>
      </c>
      <c r="L4308" s="2" t="s">
        <v>420</v>
      </c>
      <c r="M4308" s="2" t="s">
        <v>421</v>
      </c>
      <c r="N4308" s="2" t="s">
        <v>422</v>
      </c>
      <c r="O4308" s="3">
        <v>1</v>
      </c>
      <c r="P4308" s="3">
        <v>170</v>
      </c>
      <c r="Q4308" s="3">
        <v>210</v>
      </c>
      <c r="R4308" s="3">
        <v>210</v>
      </c>
      <c r="S4308" s="3">
        <v>40</v>
      </c>
      <c r="T4308" s="3">
        <v>40</v>
      </c>
      <c r="U4308" s="3">
        <v>19.04</v>
      </c>
      <c r="V4308" s="2" t="s">
        <v>235</v>
      </c>
      <c r="W4308" s="2" t="s">
        <v>236</v>
      </c>
      <c r="X4308" s="2" t="s">
        <v>197</v>
      </c>
      <c r="Y4308" s="19" t="str">
        <f>VLOOKUP(G4308,'Verweis Kd-Gruppe'!$A$2:$B$8,2,FALSE)</f>
        <v>GRK</v>
      </c>
      <c r="Z4308" s="19" t="str">
        <f>VLOOKUP(J4308,'Verweis Art-Gruppe'!$A$2:$B$15,2,FALSE)</f>
        <v>Zubehör</v>
      </c>
      <c r="AA4308" s="19" t="str">
        <f>VLOOKUP(W4308,'Verweis Vertreter'!$A$2:$B$24,2,FALSE)</f>
        <v>Patrick Verfürth</v>
      </c>
      <c r="AB4308" s="12">
        <f t="shared" si="603"/>
        <v>1</v>
      </c>
      <c r="AC4308" s="12">
        <f t="shared" si="608"/>
        <v>170</v>
      </c>
      <c r="AD4308" s="12">
        <f t="shared" si="609"/>
        <v>210</v>
      </c>
      <c r="AE4308" s="12">
        <f t="shared" si="604"/>
        <v>210</v>
      </c>
      <c r="AF4308" s="12">
        <f t="shared" si="605"/>
        <v>40</v>
      </c>
      <c r="AG4308" s="12">
        <f t="shared" si="606"/>
        <v>40</v>
      </c>
      <c r="AH4308" s="9">
        <f t="shared" si="610"/>
        <v>0.19047619047619047</v>
      </c>
      <c r="AI4308" s="14">
        <f>VLOOKUP(E4308,'Verweis Faktor'!$A:$B,2,FALSE)</f>
        <v>1</v>
      </c>
      <c r="AJ4308" s="14"/>
      <c r="AK4308" s="14" t="str">
        <f>IF(AL4308="Ja","Versandkosten",VLOOKUP(E4308,'Verweis Belegart'!$A$2:$B$9,2,FALSE))</f>
        <v>Hardware</v>
      </c>
      <c r="AL4308" s="14" t="str">
        <f t="shared" si="611"/>
        <v>Nein</v>
      </c>
      <c r="AM4308" s="14" t="str">
        <f t="shared" si="607"/>
        <v>Positiv</v>
      </c>
    </row>
    <row r="4309" spans="1:39" ht="17.25" customHeight="1" x14ac:dyDescent="0.35">
      <c r="A4309" s="17">
        <v>14574201</v>
      </c>
      <c r="B4309" s="2" t="s">
        <v>2380</v>
      </c>
      <c r="C4309" s="1">
        <v>2025001</v>
      </c>
      <c r="D4309" s="1">
        <v>2001094</v>
      </c>
      <c r="E4309" s="2" t="s">
        <v>34</v>
      </c>
      <c r="F4309" s="2" t="s">
        <v>35</v>
      </c>
      <c r="G4309" s="2" t="s">
        <v>36</v>
      </c>
      <c r="H4309" s="2" t="s">
        <v>437</v>
      </c>
      <c r="I4309" s="2" t="s">
        <v>438</v>
      </c>
      <c r="J4309" s="2" t="s">
        <v>103</v>
      </c>
      <c r="K4309" s="2" t="s">
        <v>49</v>
      </c>
      <c r="L4309" s="2" t="s">
        <v>1029</v>
      </c>
      <c r="M4309" s="2" t="s">
        <v>1030</v>
      </c>
      <c r="N4309" s="2" t="s">
        <v>310</v>
      </c>
      <c r="O4309" s="3">
        <v>1</v>
      </c>
      <c r="P4309" s="3">
        <v>484.77780000000001</v>
      </c>
      <c r="Q4309" s="3">
        <v>509</v>
      </c>
      <c r="R4309" s="3">
        <v>509</v>
      </c>
      <c r="S4309" s="3">
        <v>24.222200000000001</v>
      </c>
      <c r="T4309" s="3">
        <v>24.22</v>
      </c>
      <c r="U4309" s="3">
        <v>4.75</v>
      </c>
      <c r="V4309" s="2" t="s">
        <v>235</v>
      </c>
      <c r="W4309" s="2" t="s">
        <v>236</v>
      </c>
      <c r="X4309" s="2" t="s">
        <v>197</v>
      </c>
      <c r="Y4309" s="19" t="str">
        <f>VLOOKUP(G4309,'Verweis Kd-Gruppe'!$A$2:$B$8,2,FALSE)</f>
        <v>GRK</v>
      </c>
      <c r="Z4309" s="19" t="str">
        <f>VLOOKUP(J4309,'Verweis Art-Gruppe'!$A$2:$B$15,2,FALSE)</f>
        <v>Geräte</v>
      </c>
      <c r="AA4309" s="19" t="str">
        <f>VLOOKUP(W4309,'Verweis Vertreter'!$A$2:$B$24,2,FALSE)</f>
        <v>Patrick Verfürth</v>
      </c>
      <c r="AB4309" s="12">
        <f t="shared" si="603"/>
        <v>1</v>
      </c>
      <c r="AC4309" s="12">
        <f t="shared" si="608"/>
        <v>484.77780000000001</v>
      </c>
      <c r="AD4309" s="12">
        <f t="shared" si="609"/>
        <v>509</v>
      </c>
      <c r="AE4309" s="12">
        <f t="shared" si="604"/>
        <v>509</v>
      </c>
      <c r="AF4309" s="12">
        <f t="shared" si="605"/>
        <v>24.222200000000001</v>
      </c>
      <c r="AG4309" s="12">
        <f t="shared" si="606"/>
        <v>24.22</v>
      </c>
      <c r="AH4309" s="9">
        <f t="shared" si="610"/>
        <v>4.7583497053045182E-2</v>
      </c>
      <c r="AI4309" s="14">
        <f>VLOOKUP(E4309,'Verweis Faktor'!$A:$B,2,FALSE)</f>
        <v>1</v>
      </c>
      <c r="AJ4309" s="14"/>
      <c r="AK4309" s="14" t="str">
        <f>IF(AL4309="Ja","Versandkosten",VLOOKUP(E4309,'Verweis Belegart'!$A$2:$B$9,2,FALSE))</f>
        <v>Hardware</v>
      </c>
      <c r="AL4309" s="14" t="str">
        <f t="shared" si="611"/>
        <v>Nein</v>
      </c>
      <c r="AM4309" s="14" t="str">
        <f t="shared" si="607"/>
        <v>Positiv</v>
      </c>
    </row>
    <row r="4310" spans="1:39" ht="17.25" customHeight="1" x14ac:dyDescent="0.35">
      <c r="A4310" s="17">
        <v>14574201</v>
      </c>
      <c r="B4310" s="2" t="s">
        <v>2380</v>
      </c>
      <c r="C4310" s="1">
        <v>2025001</v>
      </c>
      <c r="D4310" s="1">
        <v>2001094</v>
      </c>
      <c r="E4310" s="2" t="s">
        <v>34</v>
      </c>
      <c r="F4310" s="2" t="s">
        <v>35</v>
      </c>
      <c r="G4310" s="2" t="s">
        <v>36</v>
      </c>
      <c r="H4310" s="2" t="s">
        <v>437</v>
      </c>
      <c r="I4310" s="2" t="s">
        <v>438</v>
      </c>
      <c r="J4310" s="2" t="s">
        <v>103</v>
      </c>
      <c r="K4310" s="2" t="s">
        <v>79</v>
      </c>
      <c r="L4310" s="2" t="s">
        <v>908</v>
      </c>
      <c r="M4310" s="2" t="s">
        <v>909</v>
      </c>
      <c r="N4310" s="2" t="s">
        <v>910</v>
      </c>
      <c r="O4310" s="3">
        <v>1</v>
      </c>
      <c r="P4310" s="3">
        <v>149</v>
      </c>
      <c r="Q4310" s="3">
        <v>165</v>
      </c>
      <c r="R4310" s="3">
        <v>165</v>
      </c>
      <c r="S4310" s="3">
        <v>16</v>
      </c>
      <c r="T4310" s="3">
        <v>16</v>
      </c>
      <c r="U4310" s="3">
        <v>9.69</v>
      </c>
      <c r="V4310" s="2" t="s">
        <v>235</v>
      </c>
      <c r="W4310" s="2" t="s">
        <v>236</v>
      </c>
      <c r="X4310" s="2" t="s">
        <v>197</v>
      </c>
      <c r="Y4310" s="19" t="str">
        <f>VLOOKUP(G4310,'Verweis Kd-Gruppe'!$A$2:$B$8,2,FALSE)</f>
        <v>GRK</v>
      </c>
      <c r="Z4310" s="19" t="str">
        <f>VLOOKUP(J4310,'Verweis Art-Gruppe'!$A$2:$B$15,2,FALSE)</f>
        <v>Geräte</v>
      </c>
      <c r="AA4310" s="19" t="str">
        <f>VLOOKUP(W4310,'Verweis Vertreter'!$A$2:$B$24,2,FALSE)</f>
        <v>Patrick Verfürth</v>
      </c>
      <c r="AB4310" s="12">
        <f t="shared" si="603"/>
        <v>1</v>
      </c>
      <c r="AC4310" s="12">
        <f t="shared" si="608"/>
        <v>149</v>
      </c>
      <c r="AD4310" s="12">
        <f t="shared" si="609"/>
        <v>165</v>
      </c>
      <c r="AE4310" s="12">
        <f t="shared" si="604"/>
        <v>165</v>
      </c>
      <c r="AF4310" s="12">
        <f t="shared" si="605"/>
        <v>16</v>
      </c>
      <c r="AG4310" s="12">
        <f t="shared" si="606"/>
        <v>16</v>
      </c>
      <c r="AH4310" s="9">
        <f t="shared" si="610"/>
        <v>9.696969696969697E-2</v>
      </c>
      <c r="AI4310" s="14">
        <f>VLOOKUP(E4310,'Verweis Faktor'!$A:$B,2,FALSE)</f>
        <v>1</v>
      </c>
      <c r="AJ4310" s="14"/>
      <c r="AK4310" s="14" t="str">
        <f>IF(AL4310="Ja","Versandkosten",VLOOKUP(E4310,'Verweis Belegart'!$A$2:$B$9,2,FALSE))</f>
        <v>Hardware</v>
      </c>
      <c r="AL4310" s="14" t="str">
        <f t="shared" si="611"/>
        <v>Nein</v>
      </c>
      <c r="AM4310" s="14" t="str">
        <f t="shared" si="607"/>
        <v>Positiv</v>
      </c>
    </row>
    <row r="4311" spans="1:39" ht="17.25" customHeight="1" x14ac:dyDescent="0.35">
      <c r="A4311" s="17">
        <v>14574201</v>
      </c>
      <c r="B4311" s="2" t="s">
        <v>2380</v>
      </c>
      <c r="C4311" s="1">
        <v>2025001</v>
      </c>
      <c r="D4311" s="1">
        <v>2001094</v>
      </c>
      <c r="E4311" s="2" t="s">
        <v>34</v>
      </c>
      <c r="F4311" s="2" t="s">
        <v>35</v>
      </c>
      <c r="G4311" s="2" t="s">
        <v>36</v>
      </c>
      <c r="H4311" s="2" t="s">
        <v>437</v>
      </c>
      <c r="I4311" s="2" t="s">
        <v>438</v>
      </c>
      <c r="J4311" s="2" t="s">
        <v>304</v>
      </c>
      <c r="K4311" s="2" t="s">
        <v>83</v>
      </c>
      <c r="L4311" s="2" t="s">
        <v>495</v>
      </c>
      <c r="M4311" s="2" t="s">
        <v>496</v>
      </c>
      <c r="N4311" s="2" t="s">
        <v>497</v>
      </c>
      <c r="O4311" s="3">
        <v>5</v>
      </c>
      <c r="P4311" s="3">
        <v>35</v>
      </c>
      <c r="Q4311" s="3">
        <v>38</v>
      </c>
      <c r="R4311" s="3">
        <v>190</v>
      </c>
      <c r="S4311" s="3">
        <v>3</v>
      </c>
      <c r="T4311" s="3">
        <v>15</v>
      </c>
      <c r="U4311" s="3">
        <v>7.89</v>
      </c>
      <c r="V4311" s="2" t="s">
        <v>235</v>
      </c>
      <c r="W4311" s="2" t="s">
        <v>236</v>
      </c>
      <c r="X4311" s="2" t="s">
        <v>197</v>
      </c>
      <c r="Y4311" s="19" t="str">
        <f>VLOOKUP(G4311,'Verweis Kd-Gruppe'!$A$2:$B$8,2,FALSE)</f>
        <v>GRK</v>
      </c>
      <c r="Z4311" s="19" t="str">
        <f>VLOOKUP(J4311,'Verweis Art-Gruppe'!$A$2:$B$15,2,FALSE)</f>
        <v>Zubehör</v>
      </c>
      <c r="AA4311" s="19" t="str">
        <f>VLOOKUP(W4311,'Verweis Vertreter'!$A$2:$B$24,2,FALSE)</f>
        <v>Patrick Verfürth</v>
      </c>
      <c r="AB4311" s="12">
        <f t="shared" si="603"/>
        <v>5</v>
      </c>
      <c r="AC4311" s="12">
        <f t="shared" si="608"/>
        <v>35</v>
      </c>
      <c r="AD4311" s="12">
        <f t="shared" si="609"/>
        <v>38</v>
      </c>
      <c r="AE4311" s="12">
        <f t="shared" si="604"/>
        <v>190</v>
      </c>
      <c r="AF4311" s="12">
        <f t="shared" si="605"/>
        <v>3</v>
      </c>
      <c r="AG4311" s="12">
        <f t="shared" si="606"/>
        <v>15</v>
      </c>
      <c r="AH4311" s="9">
        <f t="shared" si="610"/>
        <v>7.8947368421052627E-2</v>
      </c>
      <c r="AI4311" s="14">
        <f>VLOOKUP(E4311,'Verweis Faktor'!$A:$B,2,FALSE)</f>
        <v>1</v>
      </c>
      <c r="AJ4311" s="14"/>
      <c r="AK4311" s="14" t="str">
        <f>IF(AL4311="Ja","Versandkosten",VLOOKUP(E4311,'Verweis Belegart'!$A$2:$B$9,2,FALSE))</f>
        <v>Hardware</v>
      </c>
      <c r="AL4311" s="14" t="str">
        <f t="shared" si="611"/>
        <v>Nein</v>
      </c>
      <c r="AM4311" s="14" t="str">
        <f t="shared" si="607"/>
        <v>Positiv</v>
      </c>
    </row>
    <row r="4312" spans="1:39" ht="17.25" customHeight="1" x14ac:dyDescent="0.35">
      <c r="A4312" s="17">
        <v>14574201</v>
      </c>
      <c r="B4312" s="2" t="s">
        <v>2380</v>
      </c>
      <c r="C4312" s="1">
        <v>2025001</v>
      </c>
      <c r="D4312" s="1">
        <v>2001094</v>
      </c>
      <c r="E4312" s="2" t="s">
        <v>34</v>
      </c>
      <c r="F4312" s="2" t="s">
        <v>35</v>
      </c>
      <c r="G4312" s="2" t="s">
        <v>36</v>
      </c>
      <c r="H4312" s="2" t="s">
        <v>437</v>
      </c>
      <c r="I4312" s="2" t="s">
        <v>438</v>
      </c>
      <c r="J4312" s="2" t="s">
        <v>103</v>
      </c>
      <c r="K4312" s="2" t="s">
        <v>87</v>
      </c>
      <c r="L4312" s="2" t="s">
        <v>642</v>
      </c>
      <c r="M4312" s="2" t="s">
        <v>643</v>
      </c>
      <c r="N4312" s="2" t="s">
        <v>644</v>
      </c>
      <c r="O4312" s="3">
        <v>1</v>
      </c>
      <c r="P4312" s="3">
        <v>1076</v>
      </c>
      <c r="Q4312" s="3">
        <v>1175</v>
      </c>
      <c r="R4312" s="3">
        <v>1175</v>
      </c>
      <c r="S4312" s="3">
        <v>99</v>
      </c>
      <c r="T4312" s="3">
        <v>99</v>
      </c>
      <c r="U4312" s="3">
        <v>8.42</v>
      </c>
      <c r="V4312" s="2" t="s">
        <v>235</v>
      </c>
      <c r="W4312" s="2" t="s">
        <v>236</v>
      </c>
      <c r="X4312" s="2" t="s">
        <v>197</v>
      </c>
      <c r="Y4312" s="19" t="str">
        <f>VLOOKUP(G4312,'Verweis Kd-Gruppe'!$A$2:$B$8,2,FALSE)</f>
        <v>GRK</v>
      </c>
      <c r="Z4312" s="19" t="str">
        <f>VLOOKUP(J4312,'Verweis Art-Gruppe'!$A$2:$B$15,2,FALSE)</f>
        <v>Geräte</v>
      </c>
      <c r="AA4312" s="19" t="str">
        <f>VLOOKUP(W4312,'Verweis Vertreter'!$A$2:$B$24,2,FALSE)</f>
        <v>Patrick Verfürth</v>
      </c>
      <c r="AB4312" s="12">
        <f t="shared" si="603"/>
        <v>1</v>
      </c>
      <c r="AC4312" s="12">
        <f t="shared" si="608"/>
        <v>1076</v>
      </c>
      <c r="AD4312" s="12">
        <f t="shared" si="609"/>
        <v>1175</v>
      </c>
      <c r="AE4312" s="12">
        <f t="shared" si="604"/>
        <v>1175</v>
      </c>
      <c r="AF4312" s="12">
        <f t="shared" si="605"/>
        <v>99</v>
      </c>
      <c r="AG4312" s="12">
        <f t="shared" si="606"/>
        <v>99</v>
      </c>
      <c r="AH4312" s="9">
        <f t="shared" si="610"/>
        <v>8.4255319148936164E-2</v>
      </c>
      <c r="AI4312" s="14">
        <f>VLOOKUP(E4312,'Verweis Faktor'!$A:$B,2,FALSE)</f>
        <v>1</v>
      </c>
      <c r="AJ4312" s="14"/>
      <c r="AK4312" s="14" t="str">
        <f>IF(AL4312="Ja","Versandkosten",VLOOKUP(E4312,'Verweis Belegart'!$A$2:$B$9,2,FALSE))</f>
        <v>Hardware</v>
      </c>
      <c r="AL4312" s="14" t="str">
        <f t="shared" si="611"/>
        <v>Nein</v>
      </c>
      <c r="AM4312" s="14" t="str">
        <f t="shared" si="607"/>
        <v>Positiv</v>
      </c>
    </row>
    <row r="4313" spans="1:39" ht="17.25" customHeight="1" x14ac:dyDescent="0.35">
      <c r="A4313" s="17">
        <v>14574201</v>
      </c>
      <c r="B4313" s="2" t="s">
        <v>2380</v>
      </c>
      <c r="C4313" s="1">
        <v>2025001</v>
      </c>
      <c r="D4313" s="1">
        <v>2001094</v>
      </c>
      <c r="E4313" s="2" t="s">
        <v>34</v>
      </c>
      <c r="F4313" s="2" t="s">
        <v>35</v>
      </c>
      <c r="G4313" s="2" t="s">
        <v>36</v>
      </c>
      <c r="H4313" s="2" t="s">
        <v>437</v>
      </c>
      <c r="I4313" s="2" t="s">
        <v>438</v>
      </c>
      <c r="J4313" s="2" t="s">
        <v>304</v>
      </c>
      <c r="K4313" s="2" t="s">
        <v>91</v>
      </c>
      <c r="L4313" s="2" t="s">
        <v>551</v>
      </c>
      <c r="M4313" s="2" t="s">
        <v>552</v>
      </c>
      <c r="N4313" s="2" t="s">
        <v>553</v>
      </c>
      <c r="O4313" s="3">
        <v>1</v>
      </c>
      <c r="P4313" s="3">
        <v>84.92</v>
      </c>
      <c r="Q4313" s="3">
        <v>89</v>
      </c>
      <c r="R4313" s="3">
        <v>89</v>
      </c>
      <c r="S4313" s="3">
        <v>4.08</v>
      </c>
      <c r="T4313" s="3">
        <v>4.08</v>
      </c>
      <c r="U4313" s="3">
        <v>4.58</v>
      </c>
      <c r="V4313" s="2" t="s">
        <v>235</v>
      </c>
      <c r="W4313" s="2" t="s">
        <v>236</v>
      </c>
      <c r="X4313" s="2" t="s">
        <v>197</v>
      </c>
      <c r="Y4313" s="19" t="str">
        <f>VLOOKUP(G4313,'Verweis Kd-Gruppe'!$A$2:$B$8,2,FALSE)</f>
        <v>GRK</v>
      </c>
      <c r="Z4313" s="19" t="str">
        <f>VLOOKUP(J4313,'Verweis Art-Gruppe'!$A$2:$B$15,2,FALSE)</f>
        <v>Zubehör</v>
      </c>
      <c r="AA4313" s="19" t="str">
        <f>VLOOKUP(W4313,'Verweis Vertreter'!$A$2:$B$24,2,FALSE)</f>
        <v>Patrick Verfürth</v>
      </c>
      <c r="AB4313" s="12">
        <f t="shared" si="603"/>
        <v>1</v>
      </c>
      <c r="AC4313" s="12">
        <f t="shared" si="608"/>
        <v>84.92</v>
      </c>
      <c r="AD4313" s="12">
        <f t="shared" si="609"/>
        <v>89</v>
      </c>
      <c r="AE4313" s="12">
        <f t="shared" si="604"/>
        <v>89</v>
      </c>
      <c r="AF4313" s="12">
        <f t="shared" si="605"/>
        <v>4.08</v>
      </c>
      <c r="AG4313" s="12">
        <f t="shared" si="606"/>
        <v>4.08</v>
      </c>
      <c r="AH4313" s="9">
        <f t="shared" si="610"/>
        <v>4.5842696629213482E-2</v>
      </c>
      <c r="AI4313" s="14">
        <f>VLOOKUP(E4313,'Verweis Faktor'!$A:$B,2,FALSE)</f>
        <v>1</v>
      </c>
      <c r="AJ4313" s="14"/>
      <c r="AK4313" s="14" t="str">
        <f>IF(AL4313="Ja","Versandkosten",VLOOKUP(E4313,'Verweis Belegart'!$A$2:$B$9,2,FALSE))</f>
        <v>Hardware</v>
      </c>
      <c r="AL4313" s="14" t="str">
        <f t="shared" si="611"/>
        <v>Nein</v>
      </c>
      <c r="AM4313" s="14" t="str">
        <f t="shared" si="607"/>
        <v>Positiv</v>
      </c>
    </row>
    <row r="4314" spans="1:39" ht="17.25" customHeight="1" x14ac:dyDescent="0.35">
      <c r="A4314" s="17">
        <v>14573874</v>
      </c>
      <c r="B4314" s="2" t="s">
        <v>2380</v>
      </c>
      <c r="C4314" s="1">
        <v>2025001</v>
      </c>
      <c r="D4314" s="1">
        <v>2001095</v>
      </c>
      <c r="E4314" s="2" t="s">
        <v>34</v>
      </c>
      <c r="F4314" s="2" t="s">
        <v>182</v>
      </c>
      <c r="G4314" s="2" t="s">
        <v>66</v>
      </c>
      <c r="H4314" s="2" t="s">
        <v>1817</v>
      </c>
      <c r="I4314" s="2" t="s">
        <v>1818</v>
      </c>
      <c r="J4314" s="2" t="s">
        <v>2791</v>
      </c>
      <c r="K4314" s="2" t="s">
        <v>28</v>
      </c>
      <c r="L4314" s="2" t="s">
        <v>120</v>
      </c>
      <c r="M4314" s="2" t="s">
        <v>121</v>
      </c>
      <c r="N4314" s="2" t="s">
        <v>122</v>
      </c>
      <c r="O4314" s="3">
        <v>1</v>
      </c>
      <c r="P4314" s="3">
        <v>0</v>
      </c>
      <c r="Q4314" s="3">
        <v>15</v>
      </c>
      <c r="R4314" s="3">
        <v>15</v>
      </c>
      <c r="S4314" s="3">
        <v>15</v>
      </c>
      <c r="T4314" s="3">
        <v>15</v>
      </c>
      <c r="U4314" s="3"/>
      <c r="V4314" s="2" t="s">
        <v>123</v>
      </c>
      <c r="W4314" s="2" t="s">
        <v>124</v>
      </c>
      <c r="X4314" s="2" t="s">
        <v>72</v>
      </c>
      <c r="Y4314" s="19" t="str">
        <f>VLOOKUP(G4314,'Verweis Kd-Gruppe'!$A$2:$B$8,2,FALSE)</f>
        <v>EXP</v>
      </c>
      <c r="Z4314" s="19" t="str">
        <f>VLOOKUP(J4314,'Verweis Art-Gruppe'!$A$2:$B$15,2,FALSE)</f>
        <v>Sonstige</v>
      </c>
      <c r="AA4314" s="19" t="str">
        <f>VLOOKUP(W4314,'Verweis Vertreter'!$A$2:$B$24,2,FALSE)</f>
        <v>Antonio Vuolo</v>
      </c>
      <c r="AB4314" s="12">
        <f t="shared" si="603"/>
        <v>1</v>
      </c>
      <c r="AC4314" s="12">
        <f t="shared" si="608"/>
        <v>0</v>
      </c>
      <c r="AD4314" s="12">
        <f t="shared" si="609"/>
        <v>15</v>
      </c>
      <c r="AE4314" s="12">
        <f t="shared" si="604"/>
        <v>15</v>
      </c>
      <c r="AF4314" s="12">
        <f t="shared" si="605"/>
        <v>15</v>
      </c>
      <c r="AG4314" s="12">
        <f t="shared" si="606"/>
        <v>15</v>
      </c>
      <c r="AH4314" s="9">
        <f t="shared" si="610"/>
        <v>1</v>
      </c>
      <c r="AI4314" s="14">
        <f>VLOOKUP(E4314,'Verweis Faktor'!$A:$B,2,FALSE)</f>
        <v>1</v>
      </c>
      <c r="AJ4314" s="14"/>
      <c r="AK4314" s="14" t="str">
        <f>IF(AL4314="Ja","Versandkosten",VLOOKUP(E4314,'Verweis Belegart'!$A$2:$B$9,2,FALSE))</f>
        <v>Versandkosten</v>
      </c>
      <c r="AL4314" s="14" t="str">
        <f t="shared" si="611"/>
        <v>Ja</v>
      </c>
      <c r="AM4314" s="14" t="str">
        <f t="shared" si="607"/>
        <v>Positiv</v>
      </c>
    </row>
    <row r="4315" spans="1:39" ht="17.25" customHeight="1" x14ac:dyDescent="0.35">
      <c r="A4315" s="17">
        <v>14573874</v>
      </c>
      <c r="B4315" s="2" t="s">
        <v>2380</v>
      </c>
      <c r="C4315" s="1">
        <v>2025001</v>
      </c>
      <c r="D4315" s="1">
        <v>2001095</v>
      </c>
      <c r="E4315" s="2" t="s">
        <v>34</v>
      </c>
      <c r="F4315" s="2" t="s">
        <v>182</v>
      </c>
      <c r="G4315" s="2" t="s">
        <v>66</v>
      </c>
      <c r="H4315" s="2" t="s">
        <v>1817</v>
      </c>
      <c r="I4315" s="2" t="s">
        <v>1818</v>
      </c>
      <c r="J4315" s="2" t="s">
        <v>103</v>
      </c>
      <c r="K4315" s="2" t="s">
        <v>45</v>
      </c>
      <c r="L4315" s="2" t="s">
        <v>754</v>
      </c>
      <c r="M4315" s="2" t="s">
        <v>755</v>
      </c>
      <c r="N4315" s="2" t="s">
        <v>268</v>
      </c>
      <c r="O4315" s="3">
        <v>1</v>
      </c>
      <c r="P4315" s="3">
        <v>1207</v>
      </c>
      <c r="Q4315" s="3">
        <v>1309</v>
      </c>
      <c r="R4315" s="3">
        <v>1309</v>
      </c>
      <c r="S4315" s="3">
        <v>102</v>
      </c>
      <c r="T4315" s="3">
        <v>102</v>
      </c>
      <c r="U4315" s="3">
        <v>7.79</v>
      </c>
      <c r="V4315" s="2" t="s">
        <v>123</v>
      </c>
      <c r="W4315" s="2" t="s">
        <v>124</v>
      </c>
      <c r="X4315" s="2" t="s">
        <v>72</v>
      </c>
      <c r="Y4315" s="19" t="str">
        <f>VLOOKUP(G4315,'Verweis Kd-Gruppe'!$A$2:$B$8,2,FALSE)</f>
        <v>EXP</v>
      </c>
      <c r="Z4315" s="19" t="str">
        <f>VLOOKUP(J4315,'Verweis Art-Gruppe'!$A$2:$B$15,2,FALSE)</f>
        <v>Geräte</v>
      </c>
      <c r="AA4315" s="19" t="str">
        <f>VLOOKUP(W4315,'Verweis Vertreter'!$A$2:$B$24,2,FALSE)</f>
        <v>Antonio Vuolo</v>
      </c>
      <c r="AB4315" s="12">
        <f t="shared" si="603"/>
        <v>1</v>
      </c>
      <c r="AC4315" s="12">
        <f t="shared" si="608"/>
        <v>1207</v>
      </c>
      <c r="AD4315" s="12">
        <f t="shared" si="609"/>
        <v>1309</v>
      </c>
      <c r="AE4315" s="12">
        <f t="shared" si="604"/>
        <v>1309</v>
      </c>
      <c r="AF4315" s="12">
        <f t="shared" si="605"/>
        <v>102</v>
      </c>
      <c r="AG4315" s="12">
        <f t="shared" si="606"/>
        <v>102</v>
      </c>
      <c r="AH4315" s="9">
        <f t="shared" si="610"/>
        <v>7.792207792207792E-2</v>
      </c>
      <c r="AI4315" s="14">
        <f>VLOOKUP(E4315,'Verweis Faktor'!$A:$B,2,FALSE)</f>
        <v>1</v>
      </c>
      <c r="AJ4315" s="14"/>
      <c r="AK4315" s="14" t="str">
        <f>IF(AL4315="Ja","Versandkosten",VLOOKUP(E4315,'Verweis Belegart'!$A$2:$B$9,2,FALSE))</f>
        <v>Hardware</v>
      </c>
      <c r="AL4315" s="14" t="str">
        <f t="shared" si="611"/>
        <v>Nein</v>
      </c>
      <c r="AM4315" s="14" t="str">
        <f t="shared" si="607"/>
        <v>Positiv</v>
      </c>
    </row>
    <row r="4316" spans="1:39" ht="17.25" customHeight="1" x14ac:dyDescent="0.35">
      <c r="A4316" s="17">
        <v>14573874</v>
      </c>
      <c r="B4316" s="2" t="s">
        <v>2380</v>
      </c>
      <c r="C4316" s="1">
        <v>2025001</v>
      </c>
      <c r="D4316" s="1">
        <v>2001095</v>
      </c>
      <c r="E4316" s="2" t="s">
        <v>34</v>
      </c>
      <c r="F4316" s="2" t="s">
        <v>182</v>
      </c>
      <c r="G4316" s="2" t="s">
        <v>66</v>
      </c>
      <c r="H4316" s="2" t="s">
        <v>1817</v>
      </c>
      <c r="I4316" s="2" t="s">
        <v>1818</v>
      </c>
      <c r="J4316" s="2" t="s">
        <v>103</v>
      </c>
      <c r="K4316" s="2" t="s">
        <v>49</v>
      </c>
      <c r="L4316" s="2" t="s">
        <v>290</v>
      </c>
      <c r="M4316" s="2" t="s">
        <v>291</v>
      </c>
      <c r="N4316" s="2" t="s">
        <v>292</v>
      </c>
      <c r="O4316" s="3">
        <v>1</v>
      </c>
      <c r="P4316" s="3">
        <v>900</v>
      </c>
      <c r="Q4316" s="3">
        <v>915</v>
      </c>
      <c r="R4316" s="3">
        <v>915</v>
      </c>
      <c r="S4316" s="3">
        <v>15</v>
      </c>
      <c r="T4316" s="3">
        <v>15</v>
      </c>
      <c r="U4316" s="3">
        <v>1.63</v>
      </c>
      <c r="V4316" s="2" t="s">
        <v>123</v>
      </c>
      <c r="W4316" s="2" t="s">
        <v>124</v>
      </c>
      <c r="X4316" s="2" t="s">
        <v>72</v>
      </c>
      <c r="Y4316" s="19" t="str">
        <f>VLOOKUP(G4316,'Verweis Kd-Gruppe'!$A$2:$B$8,2,FALSE)</f>
        <v>EXP</v>
      </c>
      <c r="Z4316" s="19" t="str">
        <f>VLOOKUP(J4316,'Verweis Art-Gruppe'!$A$2:$B$15,2,FALSE)</f>
        <v>Geräte</v>
      </c>
      <c r="AA4316" s="19" t="str">
        <f>VLOOKUP(W4316,'Verweis Vertreter'!$A$2:$B$24,2,FALSE)</f>
        <v>Antonio Vuolo</v>
      </c>
      <c r="AB4316" s="12">
        <f t="shared" si="603"/>
        <v>1</v>
      </c>
      <c r="AC4316" s="12">
        <f t="shared" si="608"/>
        <v>900</v>
      </c>
      <c r="AD4316" s="12">
        <f t="shared" si="609"/>
        <v>915</v>
      </c>
      <c r="AE4316" s="12">
        <f t="shared" si="604"/>
        <v>915</v>
      </c>
      <c r="AF4316" s="12">
        <f t="shared" si="605"/>
        <v>15</v>
      </c>
      <c r="AG4316" s="12">
        <f t="shared" si="606"/>
        <v>15</v>
      </c>
      <c r="AH4316" s="9">
        <f t="shared" si="610"/>
        <v>1.6393442622950821E-2</v>
      </c>
      <c r="AI4316" s="14">
        <f>VLOOKUP(E4316,'Verweis Faktor'!$A:$B,2,FALSE)</f>
        <v>1</v>
      </c>
      <c r="AJ4316" s="14"/>
      <c r="AK4316" s="14" t="str">
        <f>IF(AL4316="Ja","Versandkosten",VLOOKUP(E4316,'Verweis Belegart'!$A$2:$B$9,2,FALSE))</f>
        <v>Hardware</v>
      </c>
      <c r="AL4316" s="14" t="str">
        <f t="shared" si="611"/>
        <v>Nein</v>
      </c>
      <c r="AM4316" s="14" t="str">
        <f t="shared" si="607"/>
        <v>Positiv</v>
      </c>
    </row>
    <row r="4317" spans="1:39" ht="17.25" customHeight="1" x14ac:dyDescent="0.35">
      <c r="A4317" s="17">
        <v>14573925</v>
      </c>
      <c r="B4317" s="2" t="s">
        <v>2380</v>
      </c>
      <c r="C4317" s="1">
        <v>2025001</v>
      </c>
      <c r="D4317" s="1">
        <v>2001096</v>
      </c>
      <c r="E4317" s="2" t="s">
        <v>34</v>
      </c>
      <c r="F4317" s="2" t="s">
        <v>53</v>
      </c>
      <c r="G4317" s="2" t="s">
        <v>66</v>
      </c>
      <c r="H4317" s="2" t="s">
        <v>2153</v>
      </c>
      <c r="I4317" s="2" t="s">
        <v>2154</v>
      </c>
      <c r="J4317" s="2" t="s">
        <v>103</v>
      </c>
      <c r="K4317" s="2" t="s">
        <v>28</v>
      </c>
      <c r="L4317" s="2" t="s">
        <v>132</v>
      </c>
      <c r="M4317" s="2" t="s">
        <v>133</v>
      </c>
      <c r="N4317" s="2" t="s">
        <v>48</v>
      </c>
      <c r="O4317" s="3">
        <v>10</v>
      </c>
      <c r="P4317" s="3">
        <v>254.48859999999999</v>
      </c>
      <c r="Q4317" s="3">
        <v>267</v>
      </c>
      <c r="R4317" s="3">
        <v>2670</v>
      </c>
      <c r="S4317" s="3">
        <v>12.5114</v>
      </c>
      <c r="T4317" s="3">
        <v>125.11</v>
      </c>
      <c r="U4317" s="3">
        <v>4.68</v>
      </c>
      <c r="V4317" s="2" t="s">
        <v>42</v>
      </c>
      <c r="W4317" s="2" t="s">
        <v>43</v>
      </c>
      <c r="X4317" s="2" t="s">
        <v>72</v>
      </c>
      <c r="Y4317" s="19" t="str">
        <f>VLOOKUP(G4317,'Verweis Kd-Gruppe'!$A$2:$B$8,2,FALSE)</f>
        <v>EXP</v>
      </c>
      <c r="Z4317" s="19" t="str">
        <f>VLOOKUP(J4317,'Verweis Art-Gruppe'!$A$2:$B$15,2,FALSE)</f>
        <v>Geräte</v>
      </c>
      <c r="AA4317" s="19" t="str">
        <f>VLOOKUP(W4317,'Verweis Vertreter'!$A$2:$B$24,2,FALSE)</f>
        <v>Sebastian Faber</v>
      </c>
      <c r="AB4317" s="12">
        <f t="shared" si="603"/>
        <v>10</v>
      </c>
      <c r="AC4317" s="12">
        <f t="shared" si="608"/>
        <v>254.48859999999999</v>
      </c>
      <c r="AD4317" s="12">
        <f t="shared" si="609"/>
        <v>267</v>
      </c>
      <c r="AE4317" s="12">
        <f t="shared" si="604"/>
        <v>2670</v>
      </c>
      <c r="AF4317" s="12">
        <f t="shared" si="605"/>
        <v>12.5114</v>
      </c>
      <c r="AG4317" s="12">
        <f t="shared" si="606"/>
        <v>125.11</v>
      </c>
      <c r="AH4317" s="9">
        <f t="shared" si="610"/>
        <v>4.6857677902621721E-2</v>
      </c>
      <c r="AI4317" s="14">
        <f>VLOOKUP(E4317,'Verweis Faktor'!$A:$B,2,FALSE)</f>
        <v>1</v>
      </c>
      <c r="AJ4317" s="14"/>
      <c r="AK4317" s="14" t="str">
        <f>IF(AL4317="Ja","Versandkosten",VLOOKUP(E4317,'Verweis Belegart'!$A$2:$B$9,2,FALSE))</f>
        <v>Hardware</v>
      </c>
      <c r="AL4317" s="14" t="str">
        <f t="shared" si="611"/>
        <v>Nein</v>
      </c>
      <c r="AM4317" s="14" t="str">
        <f t="shared" si="607"/>
        <v>Positiv</v>
      </c>
    </row>
    <row r="4318" spans="1:39" ht="17.25" customHeight="1" x14ac:dyDescent="0.35">
      <c r="A4318" s="17">
        <v>14574258</v>
      </c>
      <c r="B4318" s="2" t="s">
        <v>2380</v>
      </c>
      <c r="C4318" s="1">
        <v>2025001</v>
      </c>
      <c r="D4318" s="1">
        <v>2001097</v>
      </c>
      <c r="E4318" s="2" t="s">
        <v>34</v>
      </c>
      <c r="F4318" s="2" t="s">
        <v>182</v>
      </c>
      <c r="G4318" s="2" t="s">
        <v>25</v>
      </c>
      <c r="H4318" s="2" t="s">
        <v>2075</v>
      </c>
      <c r="I4318" s="2" t="s">
        <v>2076</v>
      </c>
      <c r="J4318" s="2" t="s">
        <v>103</v>
      </c>
      <c r="K4318" s="2" t="s">
        <v>28</v>
      </c>
      <c r="L4318" s="2" t="s">
        <v>1666</v>
      </c>
      <c r="M4318" s="2" t="s">
        <v>1667</v>
      </c>
      <c r="N4318" s="2" t="s">
        <v>457</v>
      </c>
      <c r="O4318" s="3">
        <v>1</v>
      </c>
      <c r="P4318" s="3">
        <v>910.47659999999996</v>
      </c>
      <c r="Q4318" s="3">
        <v>845</v>
      </c>
      <c r="R4318" s="3">
        <v>845</v>
      </c>
      <c r="S4318" s="3">
        <v>-65.476600000000005</v>
      </c>
      <c r="T4318" s="3">
        <v>-65.48</v>
      </c>
      <c r="U4318" s="3">
        <v>-7.74</v>
      </c>
      <c r="V4318" s="2" t="s">
        <v>697</v>
      </c>
      <c r="W4318" s="2" t="s">
        <v>698</v>
      </c>
      <c r="X4318" s="2" t="s">
        <v>691</v>
      </c>
      <c r="Y4318" s="19" t="str">
        <f>VLOOKUP(G4318,'Verweis Kd-Gruppe'!$A$2:$B$8,2,FALSE)</f>
        <v>FHK</v>
      </c>
      <c r="Z4318" s="19" t="str">
        <f>VLOOKUP(J4318,'Verweis Art-Gruppe'!$A$2:$B$15,2,FALSE)</f>
        <v>Geräte</v>
      </c>
      <c r="AA4318" s="19" t="str">
        <f>VLOOKUP(W4318,'Verweis Vertreter'!$A$2:$B$24,2,FALSE)</f>
        <v>Zentrale</v>
      </c>
      <c r="AB4318" s="12">
        <f t="shared" si="603"/>
        <v>1</v>
      </c>
      <c r="AC4318" s="12">
        <f t="shared" si="608"/>
        <v>910.47659999999996</v>
      </c>
      <c r="AD4318" s="12">
        <f t="shared" si="609"/>
        <v>845</v>
      </c>
      <c r="AE4318" s="12">
        <f t="shared" si="604"/>
        <v>845</v>
      </c>
      <c r="AF4318" s="12">
        <f t="shared" si="605"/>
        <v>-65.476600000000005</v>
      </c>
      <c r="AG4318" s="12">
        <f t="shared" si="606"/>
        <v>-65.48</v>
      </c>
      <c r="AH4318" s="9">
        <f t="shared" si="610"/>
        <v>-7.7491124260355038E-2</v>
      </c>
      <c r="AI4318" s="14">
        <f>VLOOKUP(E4318,'Verweis Faktor'!$A:$B,2,FALSE)</f>
        <v>1</v>
      </c>
      <c r="AJ4318" s="14"/>
      <c r="AK4318" s="14" t="str">
        <f>IF(AL4318="Ja","Versandkosten",VLOOKUP(E4318,'Verweis Belegart'!$A$2:$B$9,2,FALSE))</f>
        <v>Hardware</v>
      </c>
      <c r="AL4318" s="14" t="str">
        <f t="shared" si="611"/>
        <v>Nein</v>
      </c>
      <c r="AM4318" s="14" t="str">
        <f t="shared" si="607"/>
        <v>Negativ</v>
      </c>
    </row>
    <row r="4319" spans="1:39" ht="17.25" customHeight="1" x14ac:dyDescent="0.35">
      <c r="A4319" s="17">
        <v>14574219</v>
      </c>
      <c r="B4319" s="2" t="s">
        <v>2380</v>
      </c>
      <c r="C4319" s="1">
        <v>2025001</v>
      </c>
      <c r="D4319" s="1">
        <v>2001098</v>
      </c>
      <c r="E4319" s="2" t="s">
        <v>34</v>
      </c>
      <c r="F4319" s="2" t="s">
        <v>35</v>
      </c>
      <c r="G4319" s="2" t="s">
        <v>66</v>
      </c>
      <c r="H4319" s="2" t="s">
        <v>2423</v>
      </c>
      <c r="I4319" s="2" t="s">
        <v>2424</v>
      </c>
      <c r="J4319" s="2" t="s">
        <v>2791</v>
      </c>
      <c r="K4319" s="2" t="s">
        <v>28</v>
      </c>
      <c r="L4319" s="2" t="s">
        <v>120</v>
      </c>
      <c r="M4319" s="2" t="s">
        <v>121</v>
      </c>
      <c r="N4319" s="2" t="s">
        <v>122</v>
      </c>
      <c r="O4319" s="3">
        <v>1</v>
      </c>
      <c r="P4319" s="3">
        <v>0</v>
      </c>
      <c r="Q4319" s="3">
        <v>29</v>
      </c>
      <c r="R4319" s="3">
        <v>29</v>
      </c>
      <c r="S4319" s="3">
        <v>29</v>
      </c>
      <c r="T4319" s="3">
        <v>29</v>
      </c>
      <c r="U4319" s="3"/>
      <c r="V4319" s="2" t="s">
        <v>813</v>
      </c>
      <c r="W4319" s="2" t="s">
        <v>814</v>
      </c>
      <c r="X4319" s="2" t="s">
        <v>72</v>
      </c>
      <c r="Y4319" s="19" t="str">
        <f>VLOOKUP(G4319,'Verweis Kd-Gruppe'!$A$2:$B$8,2,FALSE)</f>
        <v>EXP</v>
      </c>
      <c r="Z4319" s="19" t="str">
        <f>VLOOKUP(J4319,'Verweis Art-Gruppe'!$A$2:$B$15,2,FALSE)</f>
        <v>Sonstige</v>
      </c>
      <c r="AA4319" s="19" t="str">
        <f>VLOOKUP(W4319,'Verweis Vertreter'!$A$2:$B$24,2,FALSE)</f>
        <v>Sokol Kapaj</v>
      </c>
      <c r="AB4319" s="12">
        <f t="shared" si="603"/>
        <v>1</v>
      </c>
      <c r="AC4319" s="12">
        <f t="shared" si="608"/>
        <v>0</v>
      </c>
      <c r="AD4319" s="12">
        <f t="shared" si="609"/>
        <v>29</v>
      </c>
      <c r="AE4319" s="12">
        <f t="shared" si="604"/>
        <v>29</v>
      </c>
      <c r="AF4319" s="12">
        <f t="shared" si="605"/>
        <v>29</v>
      </c>
      <c r="AG4319" s="12">
        <f t="shared" si="606"/>
        <v>29</v>
      </c>
      <c r="AH4319" s="9">
        <f t="shared" si="610"/>
        <v>1</v>
      </c>
      <c r="AI4319" s="14">
        <f>VLOOKUP(E4319,'Verweis Faktor'!$A:$B,2,FALSE)</f>
        <v>1</v>
      </c>
      <c r="AJ4319" s="14"/>
      <c r="AK4319" s="14" t="str">
        <f>IF(AL4319="Ja","Versandkosten",VLOOKUP(E4319,'Verweis Belegart'!$A$2:$B$9,2,FALSE))</f>
        <v>Versandkosten</v>
      </c>
      <c r="AL4319" s="14" t="str">
        <f t="shared" si="611"/>
        <v>Ja</v>
      </c>
      <c r="AM4319" s="14" t="str">
        <f t="shared" si="607"/>
        <v>Positiv</v>
      </c>
    </row>
    <row r="4320" spans="1:39" ht="17.25" customHeight="1" x14ac:dyDescent="0.35">
      <c r="A4320" s="17">
        <v>14574219</v>
      </c>
      <c r="B4320" s="2" t="s">
        <v>2380</v>
      </c>
      <c r="C4320" s="1">
        <v>2025001</v>
      </c>
      <c r="D4320" s="1">
        <v>2001098</v>
      </c>
      <c r="E4320" s="2" t="s">
        <v>34</v>
      </c>
      <c r="F4320" s="2" t="s">
        <v>35</v>
      </c>
      <c r="G4320" s="2" t="s">
        <v>66</v>
      </c>
      <c r="H4320" s="2" t="s">
        <v>2423</v>
      </c>
      <c r="I4320" s="2" t="s">
        <v>2424</v>
      </c>
      <c r="J4320" s="2" t="s">
        <v>103</v>
      </c>
      <c r="K4320" s="2" t="s">
        <v>45</v>
      </c>
      <c r="L4320" s="2" t="s">
        <v>2300</v>
      </c>
      <c r="M4320" s="2" t="s">
        <v>2301</v>
      </c>
      <c r="N4320" s="2" t="s">
        <v>2302</v>
      </c>
      <c r="O4320" s="3">
        <v>11</v>
      </c>
      <c r="P4320" s="3">
        <v>839</v>
      </c>
      <c r="Q4320" s="3">
        <v>829</v>
      </c>
      <c r="R4320" s="3">
        <v>9119</v>
      </c>
      <c r="S4320" s="3">
        <v>-10</v>
      </c>
      <c r="T4320" s="3">
        <v>-110</v>
      </c>
      <c r="U4320" s="3">
        <v>-1.2</v>
      </c>
      <c r="V4320" s="2" t="s">
        <v>813</v>
      </c>
      <c r="W4320" s="2" t="s">
        <v>814</v>
      </c>
      <c r="X4320" s="2" t="s">
        <v>72</v>
      </c>
      <c r="Y4320" s="19" t="str">
        <f>VLOOKUP(G4320,'Verweis Kd-Gruppe'!$A$2:$B$8,2,FALSE)</f>
        <v>EXP</v>
      </c>
      <c r="Z4320" s="19" t="str">
        <f>VLOOKUP(J4320,'Verweis Art-Gruppe'!$A$2:$B$15,2,FALSE)</f>
        <v>Geräte</v>
      </c>
      <c r="AA4320" s="19" t="str">
        <f>VLOOKUP(W4320,'Verweis Vertreter'!$A$2:$B$24,2,FALSE)</f>
        <v>Sokol Kapaj</v>
      </c>
      <c r="AB4320" s="12">
        <f t="shared" si="603"/>
        <v>11</v>
      </c>
      <c r="AC4320" s="12">
        <f t="shared" si="608"/>
        <v>839</v>
      </c>
      <c r="AD4320" s="12">
        <f t="shared" si="609"/>
        <v>829</v>
      </c>
      <c r="AE4320" s="12">
        <f t="shared" si="604"/>
        <v>9119</v>
      </c>
      <c r="AF4320" s="12">
        <f t="shared" si="605"/>
        <v>-10</v>
      </c>
      <c r="AG4320" s="12">
        <f t="shared" si="606"/>
        <v>-110</v>
      </c>
      <c r="AH4320" s="9">
        <f t="shared" si="610"/>
        <v>-1.2062726176115802E-2</v>
      </c>
      <c r="AI4320" s="14">
        <f>VLOOKUP(E4320,'Verweis Faktor'!$A:$B,2,FALSE)</f>
        <v>1</v>
      </c>
      <c r="AJ4320" s="14"/>
      <c r="AK4320" s="14" t="str">
        <f>IF(AL4320="Ja","Versandkosten",VLOOKUP(E4320,'Verweis Belegart'!$A$2:$B$9,2,FALSE))</f>
        <v>Hardware</v>
      </c>
      <c r="AL4320" s="14" t="str">
        <f t="shared" si="611"/>
        <v>Nein</v>
      </c>
      <c r="AM4320" s="14" t="str">
        <f t="shared" si="607"/>
        <v>Negativ</v>
      </c>
    </row>
    <row r="4321" spans="1:39" ht="17.25" customHeight="1" x14ac:dyDescent="0.35">
      <c r="A4321" s="17">
        <v>14574257</v>
      </c>
      <c r="B4321" s="2" t="s">
        <v>2380</v>
      </c>
      <c r="C4321" s="1">
        <v>2025001</v>
      </c>
      <c r="D4321" s="1">
        <v>2001099</v>
      </c>
      <c r="E4321" s="2" t="s">
        <v>34</v>
      </c>
      <c r="F4321" s="2" t="s">
        <v>53</v>
      </c>
      <c r="G4321" s="2" t="s">
        <v>66</v>
      </c>
      <c r="H4321" s="2" t="s">
        <v>891</v>
      </c>
      <c r="I4321" s="2" t="s">
        <v>892</v>
      </c>
      <c r="J4321" s="2" t="s">
        <v>2791</v>
      </c>
      <c r="K4321" s="2" t="s">
        <v>28</v>
      </c>
      <c r="L4321" s="2" t="s">
        <v>120</v>
      </c>
      <c r="M4321" s="2" t="s">
        <v>121</v>
      </c>
      <c r="N4321" s="2" t="s">
        <v>122</v>
      </c>
      <c r="O4321" s="3">
        <v>1</v>
      </c>
      <c r="P4321" s="3">
        <v>0</v>
      </c>
      <c r="Q4321" s="3">
        <v>29</v>
      </c>
      <c r="R4321" s="3">
        <v>29</v>
      </c>
      <c r="S4321" s="3">
        <v>29</v>
      </c>
      <c r="T4321" s="3">
        <v>29</v>
      </c>
      <c r="U4321" s="3"/>
      <c r="V4321" s="2" t="s">
        <v>675</v>
      </c>
      <c r="W4321" s="2" t="s">
        <v>676</v>
      </c>
      <c r="X4321" s="2" t="s">
        <v>125</v>
      </c>
      <c r="Y4321" s="19" t="str">
        <f>VLOOKUP(G4321,'Verweis Kd-Gruppe'!$A$2:$B$8,2,FALSE)</f>
        <v>EXP</v>
      </c>
      <c r="Z4321" s="19" t="str">
        <f>VLOOKUP(J4321,'Verweis Art-Gruppe'!$A$2:$B$15,2,FALSE)</f>
        <v>Sonstige</v>
      </c>
      <c r="AA4321" s="19" t="str">
        <f>VLOOKUP(W4321,'Verweis Vertreter'!$A$2:$B$24,2,FALSE)</f>
        <v>Corina Wedel</v>
      </c>
      <c r="AB4321" s="12">
        <f t="shared" si="603"/>
        <v>1</v>
      </c>
      <c r="AC4321" s="12">
        <f t="shared" si="608"/>
        <v>0</v>
      </c>
      <c r="AD4321" s="12">
        <f t="shared" si="609"/>
        <v>29</v>
      </c>
      <c r="AE4321" s="12">
        <f t="shared" si="604"/>
        <v>29</v>
      </c>
      <c r="AF4321" s="12">
        <f t="shared" si="605"/>
        <v>29</v>
      </c>
      <c r="AG4321" s="12">
        <f t="shared" si="606"/>
        <v>29</v>
      </c>
      <c r="AH4321" s="9">
        <f t="shared" si="610"/>
        <v>1</v>
      </c>
      <c r="AI4321" s="14">
        <f>VLOOKUP(E4321,'Verweis Faktor'!$A:$B,2,FALSE)</f>
        <v>1</v>
      </c>
      <c r="AJ4321" s="14"/>
      <c r="AK4321" s="14" t="str">
        <f>IF(AL4321="Ja","Versandkosten",VLOOKUP(E4321,'Verweis Belegart'!$A$2:$B$9,2,FALSE))</f>
        <v>Versandkosten</v>
      </c>
      <c r="AL4321" s="14" t="str">
        <f t="shared" si="611"/>
        <v>Ja</v>
      </c>
      <c r="AM4321" s="14" t="str">
        <f t="shared" si="607"/>
        <v>Positiv</v>
      </c>
    </row>
    <row r="4322" spans="1:39" ht="17.25" customHeight="1" x14ac:dyDescent="0.35">
      <c r="A4322" s="17">
        <v>14574257</v>
      </c>
      <c r="B4322" s="2" t="s">
        <v>2380</v>
      </c>
      <c r="C4322" s="1">
        <v>2025001</v>
      </c>
      <c r="D4322" s="1">
        <v>2001099</v>
      </c>
      <c r="E4322" s="2" t="s">
        <v>34</v>
      </c>
      <c r="F4322" s="2" t="s">
        <v>53</v>
      </c>
      <c r="G4322" s="2" t="s">
        <v>66</v>
      </c>
      <c r="H4322" s="2" t="s">
        <v>891</v>
      </c>
      <c r="I4322" s="2" t="s">
        <v>892</v>
      </c>
      <c r="J4322" s="2" t="s">
        <v>103</v>
      </c>
      <c r="K4322" s="2" t="s">
        <v>45</v>
      </c>
      <c r="L4322" s="2" t="s">
        <v>269</v>
      </c>
      <c r="M4322" s="2" t="s">
        <v>270</v>
      </c>
      <c r="N4322" s="2" t="s">
        <v>271</v>
      </c>
      <c r="O4322" s="3">
        <v>4</v>
      </c>
      <c r="P4322" s="3">
        <v>416.53640000000001</v>
      </c>
      <c r="Q4322" s="3">
        <v>427</v>
      </c>
      <c r="R4322" s="3">
        <v>1708</v>
      </c>
      <c r="S4322" s="3">
        <v>10.4636</v>
      </c>
      <c r="T4322" s="3">
        <v>41.85</v>
      </c>
      <c r="U4322" s="3">
        <v>2.4500000000000002</v>
      </c>
      <c r="V4322" s="2" t="s">
        <v>675</v>
      </c>
      <c r="W4322" s="2" t="s">
        <v>676</v>
      </c>
      <c r="X4322" s="2" t="s">
        <v>125</v>
      </c>
      <c r="Y4322" s="19" t="str">
        <f>VLOOKUP(G4322,'Verweis Kd-Gruppe'!$A$2:$B$8,2,FALSE)</f>
        <v>EXP</v>
      </c>
      <c r="Z4322" s="19" t="str">
        <f>VLOOKUP(J4322,'Verweis Art-Gruppe'!$A$2:$B$15,2,FALSE)</f>
        <v>Geräte</v>
      </c>
      <c r="AA4322" s="19" t="str">
        <f>VLOOKUP(W4322,'Verweis Vertreter'!$A$2:$B$24,2,FALSE)</f>
        <v>Corina Wedel</v>
      </c>
      <c r="AB4322" s="12">
        <f t="shared" si="603"/>
        <v>4</v>
      </c>
      <c r="AC4322" s="12">
        <f t="shared" si="608"/>
        <v>416.53640000000001</v>
      </c>
      <c r="AD4322" s="12">
        <f t="shared" si="609"/>
        <v>427</v>
      </c>
      <c r="AE4322" s="12">
        <f t="shared" si="604"/>
        <v>1708</v>
      </c>
      <c r="AF4322" s="12">
        <f t="shared" si="605"/>
        <v>10.4636</v>
      </c>
      <c r="AG4322" s="12">
        <f t="shared" si="606"/>
        <v>41.85</v>
      </c>
      <c r="AH4322" s="9">
        <f t="shared" si="610"/>
        <v>2.4502341920374707E-2</v>
      </c>
      <c r="AI4322" s="14">
        <f>VLOOKUP(E4322,'Verweis Faktor'!$A:$B,2,FALSE)</f>
        <v>1</v>
      </c>
      <c r="AJ4322" s="14"/>
      <c r="AK4322" s="14" t="str">
        <f>IF(AL4322="Ja","Versandkosten",VLOOKUP(E4322,'Verweis Belegart'!$A$2:$B$9,2,FALSE))</f>
        <v>Hardware</v>
      </c>
      <c r="AL4322" s="14" t="str">
        <f t="shared" si="611"/>
        <v>Nein</v>
      </c>
      <c r="AM4322" s="14" t="str">
        <f t="shared" si="607"/>
        <v>Positiv</v>
      </c>
    </row>
    <row r="4323" spans="1:39" ht="17.25" customHeight="1" x14ac:dyDescent="0.35">
      <c r="A4323" s="17">
        <v>14573491</v>
      </c>
      <c r="B4323" s="2" t="s">
        <v>2380</v>
      </c>
      <c r="C4323" s="1">
        <v>2025001</v>
      </c>
      <c r="D4323" s="1">
        <v>2001100</v>
      </c>
      <c r="E4323" s="2" t="s">
        <v>34</v>
      </c>
      <c r="F4323" s="2" t="s">
        <v>182</v>
      </c>
      <c r="G4323" s="2" t="s">
        <v>66</v>
      </c>
      <c r="H4323" s="2" t="s">
        <v>2425</v>
      </c>
      <c r="I4323" s="2" t="s">
        <v>2426</v>
      </c>
      <c r="J4323" s="2" t="s">
        <v>103</v>
      </c>
      <c r="K4323" s="2" t="s">
        <v>28</v>
      </c>
      <c r="L4323" s="2" t="s">
        <v>188</v>
      </c>
      <c r="M4323" s="2" t="s">
        <v>189</v>
      </c>
      <c r="N4323" s="2" t="s">
        <v>136</v>
      </c>
      <c r="O4323" s="3">
        <v>10</v>
      </c>
      <c r="P4323" s="3">
        <v>195</v>
      </c>
      <c r="Q4323" s="3">
        <v>199</v>
      </c>
      <c r="R4323" s="3">
        <v>1990</v>
      </c>
      <c r="S4323" s="3">
        <v>4</v>
      </c>
      <c r="T4323" s="3">
        <v>40</v>
      </c>
      <c r="U4323" s="3">
        <v>2.0099999999999998</v>
      </c>
      <c r="V4323" s="2" t="s">
        <v>813</v>
      </c>
      <c r="W4323" s="2" t="s">
        <v>814</v>
      </c>
      <c r="X4323" s="2" t="s">
        <v>72</v>
      </c>
      <c r="Y4323" s="19" t="str">
        <f>VLOOKUP(G4323,'Verweis Kd-Gruppe'!$A$2:$B$8,2,FALSE)</f>
        <v>EXP</v>
      </c>
      <c r="Z4323" s="19" t="str">
        <f>VLOOKUP(J4323,'Verweis Art-Gruppe'!$A$2:$B$15,2,FALSE)</f>
        <v>Geräte</v>
      </c>
      <c r="AA4323" s="19" t="str">
        <f>VLOOKUP(W4323,'Verweis Vertreter'!$A$2:$B$24,2,FALSE)</f>
        <v>Sokol Kapaj</v>
      </c>
      <c r="AB4323" s="12">
        <f t="shared" si="603"/>
        <v>10</v>
      </c>
      <c r="AC4323" s="12">
        <f t="shared" si="608"/>
        <v>195</v>
      </c>
      <c r="AD4323" s="12">
        <f t="shared" si="609"/>
        <v>199</v>
      </c>
      <c r="AE4323" s="12">
        <f t="shared" si="604"/>
        <v>1990</v>
      </c>
      <c r="AF4323" s="12">
        <f t="shared" si="605"/>
        <v>4</v>
      </c>
      <c r="AG4323" s="12">
        <f t="shared" si="606"/>
        <v>40</v>
      </c>
      <c r="AH4323" s="9">
        <f t="shared" si="610"/>
        <v>2.0100502512562814E-2</v>
      </c>
      <c r="AI4323" s="14">
        <f>VLOOKUP(E4323,'Verweis Faktor'!$A:$B,2,FALSE)</f>
        <v>1</v>
      </c>
      <c r="AJ4323" s="14"/>
      <c r="AK4323" s="14" t="str">
        <f>IF(AL4323="Ja","Versandkosten",VLOOKUP(E4323,'Verweis Belegart'!$A$2:$B$9,2,FALSE))</f>
        <v>Hardware</v>
      </c>
      <c r="AL4323" s="14" t="str">
        <f t="shared" si="611"/>
        <v>Nein</v>
      </c>
      <c r="AM4323" s="14" t="str">
        <f t="shared" si="607"/>
        <v>Positiv</v>
      </c>
    </row>
    <row r="4324" spans="1:39" ht="17.25" customHeight="1" x14ac:dyDescent="0.35">
      <c r="A4324" s="17">
        <v>14573491</v>
      </c>
      <c r="B4324" s="2" t="s">
        <v>2380</v>
      </c>
      <c r="C4324" s="1">
        <v>2025001</v>
      </c>
      <c r="D4324" s="1">
        <v>2001100</v>
      </c>
      <c r="E4324" s="2" t="s">
        <v>34</v>
      </c>
      <c r="F4324" s="2" t="s">
        <v>182</v>
      </c>
      <c r="G4324" s="2" t="s">
        <v>66</v>
      </c>
      <c r="H4324" s="2" t="s">
        <v>2425</v>
      </c>
      <c r="I4324" s="2" t="s">
        <v>2426</v>
      </c>
      <c r="J4324" s="2" t="s">
        <v>103</v>
      </c>
      <c r="K4324" s="2" t="s">
        <v>45</v>
      </c>
      <c r="L4324" s="2" t="s">
        <v>685</v>
      </c>
      <c r="M4324" s="2" t="s">
        <v>686</v>
      </c>
      <c r="N4324" s="2" t="s">
        <v>131</v>
      </c>
      <c r="O4324" s="3">
        <v>5</v>
      </c>
      <c r="P4324" s="3">
        <v>160.5256</v>
      </c>
      <c r="Q4324" s="3">
        <v>169</v>
      </c>
      <c r="R4324" s="3">
        <v>845</v>
      </c>
      <c r="S4324" s="3">
        <v>8.4743999999999993</v>
      </c>
      <c r="T4324" s="3">
        <v>42.37</v>
      </c>
      <c r="U4324" s="3">
        <v>5.01</v>
      </c>
      <c r="V4324" s="2" t="s">
        <v>813</v>
      </c>
      <c r="W4324" s="2" t="s">
        <v>814</v>
      </c>
      <c r="X4324" s="2" t="s">
        <v>72</v>
      </c>
      <c r="Y4324" s="19" t="str">
        <f>VLOOKUP(G4324,'Verweis Kd-Gruppe'!$A$2:$B$8,2,FALSE)</f>
        <v>EXP</v>
      </c>
      <c r="Z4324" s="19" t="str">
        <f>VLOOKUP(J4324,'Verweis Art-Gruppe'!$A$2:$B$15,2,FALSE)</f>
        <v>Geräte</v>
      </c>
      <c r="AA4324" s="19" t="str">
        <f>VLOOKUP(W4324,'Verweis Vertreter'!$A$2:$B$24,2,FALSE)</f>
        <v>Sokol Kapaj</v>
      </c>
      <c r="AB4324" s="12">
        <f t="shared" si="603"/>
        <v>5</v>
      </c>
      <c r="AC4324" s="12">
        <f t="shared" si="608"/>
        <v>160.5256</v>
      </c>
      <c r="AD4324" s="12">
        <f t="shared" si="609"/>
        <v>169</v>
      </c>
      <c r="AE4324" s="12">
        <f t="shared" si="604"/>
        <v>845</v>
      </c>
      <c r="AF4324" s="12">
        <f t="shared" si="605"/>
        <v>8.4743999999999993</v>
      </c>
      <c r="AG4324" s="12">
        <f t="shared" si="606"/>
        <v>42.37</v>
      </c>
      <c r="AH4324" s="9">
        <f t="shared" si="610"/>
        <v>5.0142011834319523E-2</v>
      </c>
      <c r="AI4324" s="14">
        <f>VLOOKUP(E4324,'Verweis Faktor'!$A:$B,2,FALSE)</f>
        <v>1</v>
      </c>
      <c r="AJ4324" s="14"/>
      <c r="AK4324" s="14" t="str">
        <f>IF(AL4324="Ja","Versandkosten",VLOOKUP(E4324,'Verweis Belegart'!$A$2:$B$9,2,FALSE))</f>
        <v>Hardware</v>
      </c>
      <c r="AL4324" s="14" t="str">
        <f t="shared" si="611"/>
        <v>Nein</v>
      </c>
      <c r="AM4324" s="14" t="str">
        <f t="shared" si="607"/>
        <v>Positiv</v>
      </c>
    </row>
    <row r="4325" spans="1:39" ht="17.25" customHeight="1" x14ac:dyDescent="0.35">
      <c r="A4325" s="17">
        <v>14573491</v>
      </c>
      <c r="B4325" s="2" t="s">
        <v>2380</v>
      </c>
      <c r="C4325" s="1">
        <v>2025001</v>
      </c>
      <c r="D4325" s="1">
        <v>2001100</v>
      </c>
      <c r="E4325" s="2" t="s">
        <v>34</v>
      </c>
      <c r="F4325" s="2" t="s">
        <v>182</v>
      </c>
      <c r="G4325" s="2" t="s">
        <v>66</v>
      </c>
      <c r="H4325" s="2" t="s">
        <v>2425</v>
      </c>
      <c r="I4325" s="2" t="s">
        <v>2426</v>
      </c>
      <c r="J4325" s="2" t="s">
        <v>103</v>
      </c>
      <c r="K4325" s="2" t="s">
        <v>49</v>
      </c>
      <c r="L4325" s="2" t="s">
        <v>205</v>
      </c>
      <c r="M4325" s="2" t="s">
        <v>206</v>
      </c>
      <c r="N4325" s="2" t="s">
        <v>207</v>
      </c>
      <c r="O4325" s="3">
        <v>20</v>
      </c>
      <c r="P4325" s="3">
        <v>112.0598</v>
      </c>
      <c r="Q4325" s="3">
        <v>129</v>
      </c>
      <c r="R4325" s="3">
        <v>2580</v>
      </c>
      <c r="S4325" s="3">
        <v>16.940200000000001</v>
      </c>
      <c r="T4325" s="3">
        <v>338.8</v>
      </c>
      <c r="U4325" s="3">
        <v>13.13</v>
      </c>
      <c r="V4325" s="2" t="s">
        <v>813</v>
      </c>
      <c r="W4325" s="2" t="s">
        <v>814</v>
      </c>
      <c r="X4325" s="2" t="s">
        <v>72</v>
      </c>
      <c r="Y4325" s="19" t="str">
        <f>VLOOKUP(G4325,'Verweis Kd-Gruppe'!$A$2:$B$8,2,FALSE)</f>
        <v>EXP</v>
      </c>
      <c r="Z4325" s="19" t="str">
        <f>VLOOKUP(J4325,'Verweis Art-Gruppe'!$A$2:$B$15,2,FALSE)</f>
        <v>Geräte</v>
      </c>
      <c r="AA4325" s="19" t="str">
        <f>VLOOKUP(W4325,'Verweis Vertreter'!$A$2:$B$24,2,FALSE)</f>
        <v>Sokol Kapaj</v>
      </c>
      <c r="AB4325" s="12">
        <f t="shared" si="603"/>
        <v>20</v>
      </c>
      <c r="AC4325" s="12">
        <f t="shared" si="608"/>
        <v>112.0598</v>
      </c>
      <c r="AD4325" s="12">
        <f t="shared" si="609"/>
        <v>129</v>
      </c>
      <c r="AE4325" s="12">
        <f t="shared" si="604"/>
        <v>2580</v>
      </c>
      <c r="AF4325" s="12">
        <f t="shared" si="605"/>
        <v>16.940200000000001</v>
      </c>
      <c r="AG4325" s="12">
        <f t="shared" si="606"/>
        <v>338.8</v>
      </c>
      <c r="AH4325" s="9">
        <f t="shared" si="610"/>
        <v>0.13131782945736434</v>
      </c>
      <c r="AI4325" s="14">
        <f>VLOOKUP(E4325,'Verweis Faktor'!$A:$B,2,FALSE)</f>
        <v>1</v>
      </c>
      <c r="AJ4325" s="14"/>
      <c r="AK4325" s="14" t="str">
        <f>IF(AL4325="Ja","Versandkosten",VLOOKUP(E4325,'Verweis Belegart'!$A$2:$B$9,2,FALSE))</f>
        <v>Hardware</v>
      </c>
      <c r="AL4325" s="14" t="str">
        <f t="shared" si="611"/>
        <v>Nein</v>
      </c>
      <c r="AM4325" s="14" t="str">
        <f t="shared" si="607"/>
        <v>Positiv</v>
      </c>
    </row>
    <row r="4326" spans="1:39" ht="17.25" customHeight="1" x14ac:dyDescent="0.35">
      <c r="A4326" s="17">
        <v>14573491</v>
      </c>
      <c r="B4326" s="2" t="s">
        <v>2380</v>
      </c>
      <c r="C4326" s="1">
        <v>2025001</v>
      </c>
      <c r="D4326" s="1">
        <v>2001100</v>
      </c>
      <c r="E4326" s="2" t="s">
        <v>34</v>
      </c>
      <c r="F4326" s="2" t="s">
        <v>182</v>
      </c>
      <c r="G4326" s="2" t="s">
        <v>66</v>
      </c>
      <c r="H4326" s="2" t="s">
        <v>2425</v>
      </c>
      <c r="I4326" s="2" t="s">
        <v>2426</v>
      </c>
      <c r="J4326" s="2" t="s">
        <v>103</v>
      </c>
      <c r="K4326" s="2" t="s">
        <v>79</v>
      </c>
      <c r="L4326" s="2" t="s">
        <v>976</v>
      </c>
      <c r="M4326" s="2" t="s">
        <v>977</v>
      </c>
      <c r="N4326" s="2" t="s">
        <v>978</v>
      </c>
      <c r="O4326" s="3">
        <v>5</v>
      </c>
      <c r="P4326" s="3">
        <v>171.95509999999999</v>
      </c>
      <c r="Q4326" s="3">
        <v>187</v>
      </c>
      <c r="R4326" s="3">
        <v>935</v>
      </c>
      <c r="S4326" s="3">
        <v>15.0449</v>
      </c>
      <c r="T4326" s="3">
        <v>75.22</v>
      </c>
      <c r="U4326" s="3">
        <v>8.0399999999999991</v>
      </c>
      <c r="V4326" s="2" t="s">
        <v>813</v>
      </c>
      <c r="W4326" s="2" t="s">
        <v>814</v>
      </c>
      <c r="X4326" s="2" t="s">
        <v>72</v>
      </c>
      <c r="Y4326" s="19" t="str">
        <f>VLOOKUP(G4326,'Verweis Kd-Gruppe'!$A$2:$B$8,2,FALSE)</f>
        <v>EXP</v>
      </c>
      <c r="Z4326" s="19" t="str">
        <f>VLOOKUP(J4326,'Verweis Art-Gruppe'!$A$2:$B$15,2,FALSE)</f>
        <v>Geräte</v>
      </c>
      <c r="AA4326" s="19" t="str">
        <f>VLOOKUP(W4326,'Verweis Vertreter'!$A$2:$B$24,2,FALSE)</f>
        <v>Sokol Kapaj</v>
      </c>
      <c r="AB4326" s="12">
        <f t="shared" si="603"/>
        <v>5</v>
      </c>
      <c r="AC4326" s="12">
        <f t="shared" si="608"/>
        <v>171.95509999999999</v>
      </c>
      <c r="AD4326" s="12">
        <f t="shared" si="609"/>
        <v>187</v>
      </c>
      <c r="AE4326" s="12">
        <f t="shared" si="604"/>
        <v>935</v>
      </c>
      <c r="AF4326" s="12">
        <f t="shared" si="605"/>
        <v>15.0449</v>
      </c>
      <c r="AG4326" s="12">
        <f t="shared" si="606"/>
        <v>75.22</v>
      </c>
      <c r="AH4326" s="9">
        <f t="shared" si="610"/>
        <v>8.0449197860962565E-2</v>
      </c>
      <c r="AI4326" s="14">
        <f>VLOOKUP(E4326,'Verweis Faktor'!$A:$B,2,FALSE)</f>
        <v>1</v>
      </c>
      <c r="AJ4326" s="14"/>
      <c r="AK4326" s="14" t="str">
        <f>IF(AL4326="Ja","Versandkosten",VLOOKUP(E4326,'Verweis Belegart'!$A$2:$B$9,2,FALSE))</f>
        <v>Hardware</v>
      </c>
      <c r="AL4326" s="14" t="str">
        <f t="shared" si="611"/>
        <v>Nein</v>
      </c>
      <c r="AM4326" s="14" t="str">
        <f t="shared" si="607"/>
        <v>Positiv</v>
      </c>
    </row>
    <row r="4327" spans="1:39" ht="17.25" customHeight="1" x14ac:dyDescent="0.35">
      <c r="A4327" s="17">
        <v>14573491</v>
      </c>
      <c r="B4327" s="2" t="s">
        <v>2380</v>
      </c>
      <c r="C4327" s="1">
        <v>2025001</v>
      </c>
      <c r="D4327" s="1">
        <v>2001100</v>
      </c>
      <c r="E4327" s="2" t="s">
        <v>34</v>
      </c>
      <c r="F4327" s="2" t="s">
        <v>182</v>
      </c>
      <c r="G4327" s="2" t="s">
        <v>66</v>
      </c>
      <c r="H4327" s="2" t="s">
        <v>2425</v>
      </c>
      <c r="I4327" s="2" t="s">
        <v>2426</v>
      </c>
      <c r="J4327" s="2" t="s">
        <v>103</v>
      </c>
      <c r="K4327" s="2" t="s">
        <v>83</v>
      </c>
      <c r="L4327" s="2" t="s">
        <v>1172</v>
      </c>
      <c r="M4327" s="2" t="s">
        <v>1173</v>
      </c>
      <c r="N4327" s="2" t="s">
        <v>98</v>
      </c>
      <c r="O4327" s="3">
        <v>3</v>
      </c>
      <c r="P4327" s="3">
        <v>165</v>
      </c>
      <c r="Q4327" s="3">
        <v>175</v>
      </c>
      <c r="R4327" s="3">
        <v>525</v>
      </c>
      <c r="S4327" s="3">
        <v>10</v>
      </c>
      <c r="T4327" s="3">
        <v>30</v>
      </c>
      <c r="U4327" s="3">
        <v>5.71</v>
      </c>
      <c r="V4327" s="2" t="s">
        <v>813</v>
      </c>
      <c r="W4327" s="2" t="s">
        <v>814</v>
      </c>
      <c r="X4327" s="2" t="s">
        <v>72</v>
      </c>
      <c r="Y4327" s="19" t="str">
        <f>VLOOKUP(G4327,'Verweis Kd-Gruppe'!$A$2:$B$8,2,FALSE)</f>
        <v>EXP</v>
      </c>
      <c r="Z4327" s="19" t="str">
        <f>VLOOKUP(J4327,'Verweis Art-Gruppe'!$A$2:$B$15,2,FALSE)</f>
        <v>Geräte</v>
      </c>
      <c r="AA4327" s="19" t="str">
        <f>VLOOKUP(W4327,'Verweis Vertreter'!$A$2:$B$24,2,FALSE)</f>
        <v>Sokol Kapaj</v>
      </c>
      <c r="AB4327" s="12">
        <f t="shared" si="603"/>
        <v>3</v>
      </c>
      <c r="AC4327" s="12">
        <f t="shared" si="608"/>
        <v>165</v>
      </c>
      <c r="AD4327" s="12">
        <f t="shared" si="609"/>
        <v>175</v>
      </c>
      <c r="AE4327" s="12">
        <f t="shared" si="604"/>
        <v>525</v>
      </c>
      <c r="AF4327" s="12">
        <f t="shared" si="605"/>
        <v>10</v>
      </c>
      <c r="AG4327" s="12">
        <f t="shared" si="606"/>
        <v>30</v>
      </c>
      <c r="AH4327" s="9">
        <f t="shared" si="610"/>
        <v>5.7142857142857141E-2</v>
      </c>
      <c r="AI4327" s="14">
        <f>VLOOKUP(E4327,'Verweis Faktor'!$A:$B,2,FALSE)</f>
        <v>1</v>
      </c>
      <c r="AJ4327" s="14"/>
      <c r="AK4327" s="14" t="str">
        <f>IF(AL4327="Ja","Versandkosten",VLOOKUP(E4327,'Verweis Belegart'!$A$2:$B$9,2,FALSE))</f>
        <v>Hardware</v>
      </c>
      <c r="AL4327" s="14" t="str">
        <f t="shared" si="611"/>
        <v>Nein</v>
      </c>
      <c r="AM4327" s="14" t="str">
        <f t="shared" si="607"/>
        <v>Positiv</v>
      </c>
    </row>
    <row r="4328" spans="1:39" ht="17.25" customHeight="1" x14ac:dyDescent="0.35">
      <c r="A4328" s="17">
        <v>14573491</v>
      </c>
      <c r="B4328" s="2" t="s">
        <v>2380</v>
      </c>
      <c r="C4328" s="1">
        <v>2025001</v>
      </c>
      <c r="D4328" s="1">
        <v>2001100</v>
      </c>
      <c r="E4328" s="2" t="s">
        <v>34</v>
      </c>
      <c r="F4328" s="2" t="s">
        <v>182</v>
      </c>
      <c r="G4328" s="2" t="s">
        <v>66</v>
      </c>
      <c r="H4328" s="2" t="s">
        <v>2425</v>
      </c>
      <c r="I4328" s="2" t="s">
        <v>2426</v>
      </c>
      <c r="J4328" s="2" t="s">
        <v>103</v>
      </c>
      <c r="K4328" s="2" t="s">
        <v>87</v>
      </c>
      <c r="L4328" s="2" t="s">
        <v>1488</v>
      </c>
      <c r="M4328" s="2" t="s">
        <v>1489</v>
      </c>
      <c r="N4328" s="2" t="s">
        <v>310</v>
      </c>
      <c r="O4328" s="3">
        <v>3</v>
      </c>
      <c r="P4328" s="3">
        <v>472</v>
      </c>
      <c r="Q4328" s="3">
        <v>485</v>
      </c>
      <c r="R4328" s="3">
        <v>1455</v>
      </c>
      <c r="S4328" s="3">
        <v>13</v>
      </c>
      <c r="T4328" s="3">
        <v>39</v>
      </c>
      <c r="U4328" s="3">
        <v>2.68</v>
      </c>
      <c r="V4328" s="2" t="s">
        <v>813</v>
      </c>
      <c r="W4328" s="2" t="s">
        <v>814</v>
      </c>
      <c r="X4328" s="2" t="s">
        <v>72</v>
      </c>
      <c r="Y4328" s="19" t="str">
        <f>VLOOKUP(G4328,'Verweis Kd-Gruppe'!$A$2:$B$8,2,FALSE)</f>
        <v>EXP</v>
      </c>
      <c r="Z4328" s="19" t="str">
        <f>VLOOKUP(J4328,'Verweis Art-Gruppe'!$A$2:$B$15,2,FALSE)</f>
        <v>Geräte</v>
      </c>
      <c r="AA4328" s="19" t="str">
        <f>VLOOKUP(W4328,'Verweis Vertreter'!$A$2:$B$24,2,FALSE)</f>
        <v>Sokol Kapaj</v>
      </c>
      <c r="AB4328" s="12">
        <f t="shared" si="603"/>
        <v>3</v>
      </c>
      <c r="AC4328" s="12">
        <f t="shared" si="608"/>
        <v>472</v>
      </c>
      <c r="AD4328" s="12">
        <f t="shared" si="609"/>
        <v>485</v>
      </c>
      <c r="AE4328" s="12">
        <f t="shared" si="604"/>
        <v>1455</v>
      </c>
      <c r="AF4328" s="12">
        <f t="shared" si="605"/>
        <v>13</v>
      </c>
      <c r="AG4328" s="12">
        <f t="shared" si="606"/>
        <v>39</v>
      </c>
      <c r="AH4328" s="9">
        <f t="shared" si="610"/>
        <v>2.6804123711340205E-2</v>
      </c>
      <c r="AI4328" s="14">
        <f>VLOOKUP(E4328,'Verweis Faktor'!$A:$B,2,FALSE)</f>
        <v>1</v>
      </c>
      <c r="AJ4328" s="14"/>
      <c r="AK4328" s="14" t="str">
        <f>IF(AL4328="Ja","Versandkosten",VLOOKUP(E4328,'Verweis Belegart'!$A$2:$B$9,2,FALSE))</f>
        <v>Hardware</v>
      </c>
      <c r="AL4328" s="14" t="str">
        <f t="shared" si="611"/>
        <v>Nein</v>
      </c>
      <c r="AM4328" s="14" t="str">
        <f t="shared" si="607"/>
        <v>Positiv</v>
      </c>
    </row>
    <row r="4329" spans="1:39" ht="17.25" customHeight="1" x14ac:dyDescent="0.35">
      <c r="A4329" s="17">
        <v>14574280</v>
      </c>
      <c r="B4329" s="2" t="s">
        <v>2380</v>
      </c>
      <c r="C4329" s="1">
        <v>2025001</v>
      </c>
      <c r="D4329" s="1">
        <v>2001101</v>
      </c>
      <c r="E4329" s="2" t="s">
        <v>34</v>
      </c>
      <c r="F4329" s="2" t="s">
        <v>35</v>
      </c>
      <c r="G4329" s="2" t="s">
        <v>36</v>
      </c>
      <c r="H4329" s="2" t="s">
        <v>245</v>
      </c>
      <c r="I4329" s="2" t="s">
        <v>246</v>
      </c>
      <c r="J4329" s="2" t="s">
        <v>103</v>
      </c>
      <c r="K4329" s="2" t="s">
        <v>28</v>
      </c>
      <c r="L4329" s="2" t="s">
        <v>900</v>
      </c>
      <c r="M4329" s="2" t="s">
        <v>901</v>
      </c>
      <c r="N4329" s="2" t="s">
        <v>506</v>
      </c>
      <c r="O4329" s="3">
        <v>50</v>
      </c>
      <c r="P4329" s="3">
        <v>227.03649999999999</v>
      </c>
      <c r="Q4329" s="3">
        <v>229</v>
      </c>
      <c r="R4329" s="3">
        <v>11450</v>
      </c>
      <c r="S4329" s="3">
        <v>1.9635</v>
      </c>
      <c r="T4329" s="3">
        <v>98.17</v>
      </c>
      <c r="U4329" s="3">
        <v>0.85</v>
      </c>
      <c r="V4329" s="2" t="s">
        <v>42</v>
      </c>
      <c r="W4329" s="2" t="s">
        <v>43</v>
      </c>
      <c r="X4329" s="2" t="s">
        <v>33</v>
      </c>
      <c r="Y4329" s="19" t="str">
        <f>VLOOKUP(G4329,'Verweis Kd-Gruppe'!$A$2:$B$8,2,FALSE)</f>
        <v>GRK</v>
      </c>
      <c r="Z4329" s="19" t="str">
        <f>VLOOKUP(J4329,'Verweis Art-Gruppe'!$A$2:$B$15,2,FALSE)</f>
        <v>Geräte</v>
      </c>
      <c r="AA4329" s="19" t="str">
        <f>VLOOKUP(W4329,'Verweis Vertreter'!$A$2:$B$24,2,FALSE)</f>
        <v>Sebastian Faber</v>
      </c>
      <c r="AB4329" s="12">
        <f t="shared" si="603"/>
        <v>50</v>
      </c>
      <c r="AC4329" s="12">
        <f t="shared" si="608"/>
        <v>227.03649999999999</v>
      </c>
      <c r="AD4329" s="12">
        <f t="shared" si="609"/>
        <v>229</v>
      </c>
      <c r="AE4329" s="12">
        <f t="shared" si="604"/>
        <v>11450</v>
      </c>
      <c r="AF4329" s="12">
        <f t="shared" si="605"/>
        <v>1.9635</v>
      </c>
      <c r="AG4329" s="12">
        <f t="shared" si="606"/>
        <v>98.17</v>
      </c>
      <c r="AH4329" s="9">
        <f t="shared" si="610"/>
        <v>8.5737991266375546E-3</v>
      </c>
      <c r="AI4329" s="14">
        <f>VLOOKUP(E4329,'Verweis Faktor'!$A:$B,2,FALSE)</f>
        <v>1</v>
      </c>
      <c r="AJ4329" s="14"/>
      <c r="AK4329" s="14" t="str">
        <f>IF(AL4329="Ja","Versandkosten",VLOOKUP(E4329,'Verweis Belegart'!$A$2:$B$9,2,FALSE))</f>
        <v>Hardware</v>
      </c>
      <c r="AL4329" s="14" t="str">
        <f t="shared" si="611"/>
        <v>Nein</v>
      </c>
      <c r="AM4329" s="14" t="str">
        <f t="shared" si="607"/>
        <v>Positiv</v>
      </c>
    </row>
    <row r="4330" spans="1:39" ht="17.25" customHeight="1" x14ac:dyDescent="0.35">
      <c r="A4330" s="17">
        <v>14574172</v>
      </c>
      <c r="B4330" s="2" t="s">
        <v>2380</v>
      </c>
      <c r="C4330" s="1">
        <v>2025001</v>
      </c>
      <c r="D4330" s="1">
        <v>2001102</v>
      </c>
      <c r="E4330" s="2" t="s">
        <v>34</v>
      </c>
      <c r="F4330" s="2" t="s">
        <v>53</v>
      </c>
      <c r="G4330" s="2" t="s">
        <v>66</v>
      </c>
      <c r="H4330" s="2" t="s">
        <v>67</v>
      </c>
      <c r="I4330" s="2" t="s">
        <v>68</v>
      </c>
      <c r="J4330" s="2" t="s">
        <v>103</v>
      </c>
      <c r="K4330" s="2" t="s">
        <v>28</v>
      </c>
      <c r="L4330" s="2" t="s">
        <v>668</v>
      </c>
      <c r="M4330" s="2" t="s">
        <v>669</v>
      </c>
      <c r="N4330" s="2" t="s">
        <v>670</v>
      </c>
      <c r="O4330" s="3">
        <v>1</v>
      </c>
      <c r="P4330" s="3">
        <v>350</v>
      </c>
      <c r="Q4330" s="3">
        <v>358</v>
      </c>
      <c r="R4330" s="3">
        <v>358</v>
      </c>
      <c r="S4330" s="3">
        <v>8</v>
      </c>
      <c r="T4330" s="3">
        <v>8</v>
      </c>
      <c r="U4330" s="3">
        <v>2.23</v>
      </c>
      <c r="V4330" s="2" t="s">
        <v>42</v>
      </c>
      <c r="W4330" s="2" t="s">
        <v>43</v>
      </c>
      <c r="X4330" s="2" t="s">
        <v>72</v>
      </c>
      <c r="Y4330" s="19" t="str">
        <f>VLOOKUP(G4330,'Verweis Kd-Gruppe'!$A$2:$B$8,2,FALSE)</f>
        <v>EXP</v>
      </c>
      <c r="Z4330" s="19" t="str">
        <f>VLOOKUP(J4330,'Verweis Art-Gruppe'!$A$2:$B$15,2,FALSE)</f>
        <v>Geräte</v>
      </c>
      <c r="AA4330" s="19" t="str">
        <f>VLOOKUP(W4330,'Verweis Vertreter'!$A$2:$B$24,2,FALSE)</f>
        <v>Sebastian Faber</v>
      </c>
      <c r="AB4330" s="12">
        <f t="shared" si="603"/>
        <v>1</v>
      </c>
      <c r="AC4330" s="12">
        <f t="shared" si="608"/>
        <v>350</v>
      </c>
      <c r="AD4330" s="12">
        <f t="shared" si="609"/>
        <v>358</v>
      </c>
      <c r="AE4330" s="12">
        <f t="shared" si="604"/>
        <v>358</v>
      </c>
      <c r="AF4330" s="12">
        <f t="shared" si="605"/>
        <v>8</v>
      </c>
      <c r="AG4330" s="12">
        <f t="shared" si="606"/>
        <v>8</v>
      </c>
      <c r="AH4330" s="9">
        <f t="shared" si="610"/>
        <v>2.23463687150838E-2</v>
      </c>
      <c r="AI4330" s="14">
        <f>VLOOKUP(E4330,'Verweis Faktor'!$A:$B,2,FALSE)</f>
        <v>1</v>
      </c>
      <c r="AJ4330" s="14"/>
      <c r="AK4330" s="14" t="str">
        <f>IF(AL4330="Ja","Versandkosten",VLOOKUP(E4330,'Verweis Belegart'!$A$2:$B$9,2,FALSE))</f>
        <v>Hardware</v>
      </c>
      <c r="AL4330" s="14" t="str">
        <f t="shared" si="611"/>
        <v>Nein</v>
      </c>
      <c r="AM4330" s="14" t="str">
        <f t="shared" si="607"/>
        <v>Positiv</v>
      </c>
    </row>
    <row r="4331" spans="1:39" ht="17.25" customHeight="1" x14ac:dyDescent="0.35">
      <c r="A4331" s="17">
        <v>14574172</v>
      </c>
      <c r="B4331" s="2" t="s">
        <v>2380</v>
      </c>
      <c r="C4331" s="1">
        <v>2025001</v>
      </c>
      <c r="D4331" s="1">
        <v>2001102</v>
      </c>
      <c r="E4331" s="2" t="s">
        <v>34</v>
      </c>
      <c r="F4331" s="2" t="s">
        <v>53</v>
      </c>
      <c r="G4331" s="2" t="s">
        <v>66</v>
      </c>
      <c r="H4331" s="2" t="s">
        <v>67</v>
      </c>
      <c r="I4331" s="2" t="s">
        <v>68</v>
      </c>
      <c r="J4331" s="2" t="s">
        <v>103</v>
      </c>
      <c r="K4331" s="2" t="s">
        <v>45</v>
      </c>
      <c r="L4331" s="2" t="s">
        <v>1172</v>
      </c>
      <c r="M4331" s="2" t="s">
        <v>1173</v>
      </c>
      <c r="N4331" s="2" t="s">
        <v>98</v>
      </c>
      <c r="O4331" s="3">
        <v>1</v>
      </c>
      <c r="P4331" s="3">
        <v>165</v>
      </c>
      <c r="Q4331" s="3">
        <v>175</v>
      </c>
      <c r="R4331" s="3">
        <v>175</v>
      </c>
      <c r="S4331" s="3">
        <v>10</v>
      </c>
      <c r="T4331" s="3">
        <v>10</v>
      </c>
      <c r="U4331" s="3">
        <v>5.71</v>
      </c>
      <c r="V4331" s="2" t="s">
        <v>42</v>
      </c>
      <c r="W4331" s="2" t="s">
        <v>43</v>
      </c>
      <c r="X4331" s="2" t="s">
        <v>72</v>
      </c>
      <c r="Y4331" s="19" t="str">
        <f>VLOOKUP(G4331,'Verweis Kd-Gruppe'!$A$2:$B$8,2,FALSE)</f>
        <v>EXP</v>
      </c>
      <c r="Z4331" s="19" t="str">
        <f>VLOOKUP(J4331,'Verweis Art-Gruppe'!$A$2:$B$15,2,FALSE)</f>
        <v>Geräte</v>
      </c>
      <c r="AA4331" s="19" t="str">
        <f>VLOOKUP(W4331,'Verweis Vertreter'!$A$2:$B$24,2,FALSE)</f>
        <v>Sebastian Faber</v>
      </c>
      <c r="AB4331" s="12">
        <f t="shared" si="603"/>
        <v>1</v>
      </c>
      <c r="AC4331" s="12">
        <f t="shared" si="608"/>
        <v>165</v>
      </c>
      <c r="AD4331" s="12">
        <f t="shared" si="609"/>
        <v>175</v>
      </c>
      <c r="AE4331" s="12">
        <f t="shared" si="604"/>
        <v>175</v>
      </c>
      <c r="AF4331" s="12">
        <f t="shared" si="605"/>
        <v>10</v>
      </c>
      <c r="AG4331" s="12">
        <f t="shared" si="606"/>
        <v>10</v>
      </c>
      <c r="AH4331" s="9">
        <f t="shared" si="610"/>
        <v>5.7142857142857141E-2</v>
      </c>
      <c r="AI4331" s="14">
        <f>VLOOKUP(E4331,'Verweis Faktor'!$A:$B,2,FALSE)</f>
        <v>1</v>
      </c>
      <c r="AJ4331" s="14"/>
      <c r="AK4331" s="14" t="str">
        <f>IF(AL4331="Ja","Versandkosten",VLOOKUP(E4331,'Verweis Belegart'!$A$2:$B$9,2,FALSE))</f>
        <v>Hardware</v>
      </c>
      <c r="AL4331" s="14" t="str">
        <f t="shared" si="611"/>
        <v>Nein</v>
      </c>
      <c r="AM4331" s="14" t="str">
        <f t="shared" si="607"/>
        <v>Positiv</v>
      </c>
    </row>
    <row r="4332" spans="1:39" ht="17.25" customHeight="1" x14ac:dyDescent="0.35">
      <c r="A4332" s="17">
        <v>14562049</v>
      </c>
      <c r="B4332" s="2" t="s">
        <v>2380</v>
      </c>
      <c r="C4332" s="1">
        <v>2025001</v>
      </c>
      <c r="D4332" s="1">
        <v>2001103</v>
      </c>
      <c r="E4332" s="2" t="s">
        <v>34</v>
      </c>
      <c r="F4332" s="2" t="s">
        <v>53</v>
      </c>
      <c r="G4332" s="2" t="s">
        <v>66</v>
      </c>
      <c r="H4332" s="2" t="s">
        <v>2242</v>
      </c>
      <c r="I4332" s="2" t="s">
        <v>2243</v>
      </c>
      <c r="J4332" s="2" t="s">
        <v>103</v>
      </c>
      <c r="K4332" s="2" t="s">
        <v>28</v>
      </c>
      <c r="L4332" s="2" t="s">
        <v>1423</v>
      </c>
      <c r="M4332" s="2" t="s">
        <v>1424</v>
      </c>
      <c r="N4332" s="2" t="s">
        <v>522</v>
      </c>
      <c r="O4332" s="3">
        <v>1</v>
      </c>
      <c r="P4332" s="3">
        <v>492</v>
      </c>
      <c r="Q4332" s="3">
        <v>505</v>
      </c>
      <c r="R4332" s="3">
        <v>505</v>
      </c>
      <c r="S4332" s="3">
        <v>13</v>
      </c>
      <c r="T4332" s="3">
        <v>13</v>
      </c>
      <c r="U4332" s="3">
        <v>2.57</v>
      </c>
      <c r="V4332" s="2" t="s">
        <v>42</v>
      </c>
      <c r="W4332" s="2" t="s">
        <v>43</v>
      </c>
      <c r="X4332" s="2" t="s">
        <v>197</v>
      </c>
      <c r="Y4332" s="19" t="str">
        <f>VLOOKUP(G4332,'Verweis Kd-Gruppe'!$A$2:$B$8,2,FALSE)</f>
        <v>EXP</v>
      </c>
      <c r="Z4332" s="19" t="str">
        <f>VLOOKUP(J4332,'Verweis Art-Gruppe'!$A$2:$B$15,2,FALSE)</f>
        <v>Geräte</v>
      </c>
      <c r="AA4332" s="19" t="str">
        <f>VLOOKUP(W4332,'Verweis Vertreter'!$A$2:$B$24,2,FALSE)</f>
        <v>Sebastian Faber</v>
      </c>
      <c r="AB4332" s="12">
        <f t="shared" si="603"/>
        <v>1</v>
      </c>
      <c r="AC4332" s="12">
        <f t="shared" si="608"/>
        <v>492</v>
      </c>
      <c r="AD4332" s="12">
        <f t="shared" si="609"/>
        <v>505</v>
      </c>
      <c r="AE4332" s="12">
        <f t="shared" si="604"/>
        <v>505</v>
      </c>
      <c r="AF4332" s="12">
        <f t="shared" si="605"/>
        <v>13</v>
      </c>
      <c r="AG4332" s="12">
        <f t="shared" si="606"/>
        <v>13</v>
      </c>
      <c r="AH4332" s="9">
        <f t="shared" si="610"/>
        <v>2.5742574257425741E-2</v>
      </c>
      <c r="AI4332" s="14">
        <f>VLOOKUP(E4332,'Verweis Faktor'!$A:$B,2,FALSE)</f>
        <v>1</v>
      </c>
      <c r="AJ4332" s="14"/>
      <c r="AK4332" s="14" t="str">
        <f>IF(AL4332="Ja","Versandkosten",VLOOKUP(E4332,'Verweis Belegart'!$A$2:$B$9,2,FALSE))</f>
        <v>Hardware</v>
      </c>
      <c r="AL4332" s="14" t="str">
        <f t="shared" si="611"/>
        <v>Nein</v>
      </c>
      <c r="AM4332" s="14" t="str">
        <f t="shared" si="607"/>
        <v>Positiv</v>
      </c>
    </row>
    <row r="4333" spans="1:39" ht="17.25" customHeight="1" x14ac:dyDescent="0.35">
      <c r="A4333" s="17">
        <v>14573804</v>
      </c>
      <c r="B4333" s="2" t="s">
        <v>2380</v>
      </c>
      <c r="C4333" s="1">
        <v>2025001</v>
      </c>
      <c r="D4333" s="1">
        <v>2001104</v>
      </c>
      <c r="E4333" s="2" t="s">
        <v>34</v>
      </c>
      <c r="F4333" s="2" t="s">
        <v>182</v>
      </c>
      <c r="G4333" s="2" t="s">
        <v>66</v>
      </c>
      <c r="H4333" s="2" t="s">
        <v>1198</v>
      </c>
      <c r="I4333" s="2" t="s">
        <v>1199</v>
      </c>
      <c r="J4333" s="2" t="s">
        <v>103</v>
      </c>
      <c r="K4333" s="2" t="s">
        <v>28</v>
      </c>
      <c r="L4333" s="2" t="s">
        <v>2416</v>
      </c>
      <c r="M4333" s="2" t="s">
        <v>2417</v>
      </c>
      <c r="N4333" s="2" t="s">
        <v>58</v>
      </c>
      <c r="O4333" s="3">
        <v>15</v>
      </c>
      <c r="P4333" s="3">
        <v>610</v>
      </c>
      <c r="Q4333" s="3">
        <v>625</v>
      </c>
      <c r="R4333" s="3">
        <v>9375</v>
      </c>
      <c r="S4333" s="3">
        <v>15</v>
      </c>
      <c r="T4333" s="3">
        <v>225</v>
      </c>
      <c r="U4333" s="3">
        <v>2.4</v>
      </c>
      <c r="V4333" s="2" t="s">
        <v>813</v>
      </c>
      <c r="W4333" s="2" t="s">
        <v>814</v>
      </c>
      <c r="X4333" s="2" t="s">
        <v>72</v>
      </c>
      <c r="Y4333" s="19" t="str">
        <f>VLOOKUP(G4333,'Verweis Kd-Gruppe'!$A$2:$B$8,2,FALSE)</f>
        <v>EXP</v>
      </c>
      <c r="Z4333" s="19" t="str">
        <f>VLOOKUP(J4333,'Verweis Art-Gruppe'!$A$2:$B$15,2,FALSE)</f>
        <v>Geräte</v>
      </c>
      <c r="AA4333" s="19" t="str">
        <f>VLOOKUP(W4333,'Verweis Vertreter'!$A$2:$B$24,2,FALSE)</f>
        <v>Sokol Kapaj</v>
      </c>
      <c r="AB4333" s="12">
        <f t="shared" si="603"/>
        <v>15</v>
      </c>
      <c r="AC4333" s="12">
        <f t="shared" si="608"/>
        <v>610</v>
      </c>
      <c r="AD4333" s="12">
        <f t="shared" si="609"/>
        <v>625</v>
      </c>
      <c r="AE4333" s="12">
        <f t="shared" si="604"/>
        <v>9375</v>
      </c>
      <c r="AF4333" s="12">
        <f t="shared" si="605"/>
        <v>15</v>
      </c>
      <c r="AG4333" s="12">
        <f t="shared" si="606"/>
        <v>225</v>
      </c>
      <c r="AH4333" s="9">
        <f t="shared" si="610"/>
        <v>2.4E-2</v>
      </c>
      <c r="AI4333" s="14">
        <f>VLOOKUP(E4333,'Verweis Faktor'!$A:$B,2,FALSE)</f>
        <v>1</v>
      </c>
      <c r="AJ4333" s="14"/>
      <c r="AK4333" s="14" t="str">
        <f>IF(AL4333="Ja","Versandkosten",VLOOKUP(E4333,'Verweis Belegart'!$A$2:$B$9,2,FALSE))</f>
        <v>Hardware</v>
      </c>
      <c r="AL4333" s="14" t="str">
        <f t="shared" si="611"/>
        <v>Nein</v>
      </c>
      <c r="AM4333" s="14" t="str">
        <f t="shared" si="607"/>
        <v>Positiv</v>
      </c>
    </row>
    <row r="4334" spans="1:39" ht="17.25" customHeight="1" x14ac:dyDescent="0.35">
      <c r="A4334" s="17">
        <v>14573877</v>
      </c>
      <c r="B4334" s="2" t="s">
        <v>2380</v>
      </c>
      <c r="C4334" s="1">
        <v>2025001</v>
      </c>
      <c r="D4334" s="1">
        <v>2001105</v>
      </c>
      <c r="E4334" s="2" t="s">
        <v>34</v>
      </c>
      <c r="F4334" s="2" t="s">
        <v>182</v>
      </c>
      <c r="G4334" s="2" t="s">
        <v>66</v>
      </c>
      <c r="H4334" s="2" t="s">
        <v>1198</v>
      </c>
      <c r="I4334" s="2" t="s">
        <v>1199</v>
      </c>
      <c r="J4334" s="2" t="s">
        <v>103</v>
      </c>
      <c r="K4334" s="2" t="s">
        <v>28</v>
      </c>
      <c r="L4334" s="2" t="s">
        <v>185</v>
      </c>
      <c r="M4334" s="2" t="s">
        <v>186</v>
      </c>
      <c r="N4334" s="2" t="s">
        <v>187</v>
      </c>
      <c r="O4334" s="3">
        <v>25</v>
      </c>
      <c r="P4334" s="3">
        <v>93.245800000000003</v>
      </c>
      <c r="Q4334" s="3">
        <v>98</v>
      </c>
      <c r="R4334" s="3">
        <v>2450</v>
      </c>
      <c r="S4334" s="3">
        <v>4.7542</v>
      </c>
      <c r="T4334" s="3">
        <v>118.85</v>
      </c>
      <c r="U4334" s="3">
        <v>4.8499999999999996</v>
      </c>
      <c r="V4334" s="2" t="s">
        <v>813</v>
      </c>
      <c r="W4334" s="2" t="s">
        <v>814</v>
      </c>
      <c r="X4334" s="2" t="s">
        <v>72</v>
      </c>
      <c r="Y4334" s="19" t="str">
        <f>VLOOKUP(G4334,'Verweis Kd-Gruppe'!$A$2:$B$8,2,FALSE)</f>
        <v>EXP</v>
      </c>
      <c r="Z4334" s="19" t="str">
        <f>VLOOKUP(J4334,'Verweis Art-Gruppe'!$A$2:$B$15,2,FALSE)</f>
        <v>Geräte</v>
      </c>
      <c r="AA4334" s="19" t="str">
        <f>VLOOKUP(W4334,'Verweis Vertreter'!$A$2:$B$24,2,FALSE)</f>
        <v>Sokol Kapaj</v>
      </c>
      <c r="AB4334" s="12">
        <f t="shared" si="603"/>
        <v>25</v>
      </c>
      <c r="AC4334" s="12">
        <f t="shared" si="608"/>
        <v>93.245800000000003</v>
      </c>
      <c r="AD4334" s="12">
        <f t="shared" si="609"/>
        <v>98</v>
      </c>
      <c r="AE4334" s="12">
        <f t="shared" si="604"/>
        <v>2450</v>
      </c>
      <c r="AF4334" s="12">
        <f t="shared" si="605"/>
        <v>4.7542</v>
      </c>
      <c r="AG4334" s="12">
        <f t="shared" si="606"/>
        <v>118.85</v>
      </c>
      <c r="AH4334" s="9">
        <f t="shared" si="610"/>
        <v>4.8510204081632653E-2</v>
      </c>
      <c r="AI4334" s="14">
        <f>VLOOKUP(E4334,'Verweis Faktor'!$A:$B,2,FALSE)</f>
        <v>1</v>
      </c>
      <c r="AJ4334" s="14"/>
      <c r="AK4334" s="14" t="str">
        <f>IF(AL4334="Ja","Versandkosten",VLOOKUP(E4334,'Verweis Belegart'!$A$2:$B$9,2,FALSE))</f>
        <v>Hardware</v>
      </c>
      <c r="AL4334" s="14" t="str">
        <f t="shared" si="611"/>
        <v>Nein</v>
      </c>
      <c r="AM4334" s="14" t="str">
        <f t="shared" si="607"/>
        <v>Positiv</v>
      </c>
    </row>
    <row r="4335" spans="1:39" ht="17.25" customHeight="1" x14ac:dyDescent="0.35">
      <c r="A4335" s="17">
        <v>14573877</v>
      </c>
      <c r="B4335" s="2" t="s">
        <v>2380</v>
      </c>
      <c r="C4335" s="1">
        <v>2025001</v>
      </c>
      <c r="D4335" s="1">
        <v>2001105</v>
      </c>
      <c r="E4335" s="2" t="s">
        <v>34</v>
      </c>
      <c r="F4335" s="2" t="s">
        <v>182</v>
      </c>
      <c r="G4335" s="2" t="s">
        <v>66</v>
      </c>
      <c r="H4335" s="2" t="s">
        <v>1198</v>
      </c>
      <c r="I4335" s="2" t="s">
        <v>1199</v>
      </c>
      <c r="J4335" s="2" t="s">
        <v>103</v>
      </c>
      <c r="K4335" s="2" t="s">
        <v>45</v>
      </c>
      <c r="L4335" s="2" t="s">
        <v>823</v>
      </c>
      <c r="M4335" s="2" t="s">
        <v>824</v>
      </c>
      <c r="N4335" s="2" t="s">
        <v>187</v>
      </c>
      <c r="O4335" s="3">
        <v>30</v>
      </c>
      <c r="P4335" s="3">
        <v>90.364699999999999</v>
      </c>
      <c r="Q4335" s="3">
        <v>98</v>
      </c>
      <c r="R4335" s="3">
        <v>2940</v>
      </c>
      <c r="S4335" s="3">
        <v>7.6353</v>
      </c>
      <c r="T4335" s="3">
        <v>229.06</v>
      </c>
      <c r="U4335" s="3">
        <v>7.79</v>
      </c>
      <c r="V4335" s="2" t="s">
        <v>813</v>
      </c>
      <c r="W4335" s="2" t="s">
        <v>814</v>
      </c>
      <c r="X4335" s="2" t="s">
        <v>72</v>
      </c>
      <c r="Y4335" s="19" t="str">
        <f>VLOOKUP(G4335,'Verweis Kd-Gruppe'!$A$2:$B$8,2,FALSE)</f>
        <v>EXP</v>
      </c>
      <c r="Z4335" s="19" t="str">
        <f>VLOOKUP(J4335,'Verweis Art-Gruppe'!$A$2:$B$15,2,FALSE)</f>
        <v>Geräte</v>
      </c>
      <c r="AA4335" s="19" t="str">
        <f>VLOOKUP(W4335,'Verweis Vertreter'!$A$2:$B$24,2,FALSE)</f>
        <v>Sokol Kapaj</v>
      </c>
      <c r="AB4335" s="12">
        <f t="shared" si="603"/>
        <v>30</v>
      </c>
      <c r="AC4335" s="12">
        <f t="shared" si="608"/>
        <v>90.364699999999999</v>
      </c>
      <c r="AD4335" s="12">
        <f t="shared" si="609"/>
        <v>98</v>
      </c>
      <c r="AE4335" s="12">
        <f t="shared" si="604"/>
        <v>2940</v>
      </c>
      <c r="AF4335" s="12">
        <f t="shared" si="605"/>
        <v>7.6353</v>
      </c>
      <c r="AG4335" s="12">
        <f t="shared" si="606"/>
        <v>229.06</v>
      </c>
      <c r="AH4335" s="9">
        <f t="shared" si="610"/>
        <v>7.7911564625850346E-2</v>
      </c>
      <c r="AI4335" s="14">
        <f>VLOOKUP(E4335,'Verweis Faktor'!$A:$B,2,FALSE)</f>
        <v>1</v>
      </c>
      <c r="AJ4335" s="14"/>
      <c r="AK4335" s="14" t="str">
        <f>IF(AL4335="Ja","Versandkosten",VLOOKUP(E4335,'Verweis Belegart'!$A$2:$B$9,2,FALSE))</f>
        <v>Hardware</v>
      </c>
      <c r="AL4335" s="14" t="str">
        <f t="shared" si="611"/>
        <v>Nein</v>
      </c>
      <c r="AM4335" s="14" t="str">
        <f t="shared" si="607"/>
        <v>Positiv</v>
      </c>
    </row>
    <row r="4336" spans="1:39" ht="17.25" customHeight="1" x14ac:dyDescent="0.35">
      <c r="A4336" s="17">
        <v>14573226</v>
      </c>
      <c r="B4336" s="2" t="s">
        <v>2380</v>
      </c>
      <c r="C4336" s="1">
        <v>2025001</v>
      </c>
      <c r="D4336" s="1">
        <v>2001106</v>
      </c>
      <c r="E4336" s="2" t="s">
        <v>34</v>
      </c>
      <c r="F4336" s="2" t="s">
        <v>53</v>
      </c>
      <c r="G4336" s="2" t="s">
        <v>66</v>
      </c>
      <c r="H4336" s="2" t="s">
        <v>2242</v>
      </c>
      <c r="I4336" s="2" t="s">
        <v>2243</v>
      </c>
      <c r="J4336" s="2" t="s">
        <v>103</v>
      </c>
      <c r="K4336" s="2" t="s">
        <v>28</v>
      </c>
      <c r="L4336" s="2" t="s">
        <v>1756</v>
      </c>
      <c r="M4336" s="2" t="s">
        <v>1757</v>
      </c>
      <c r="N4336" s="2" t="s">
        <v>1480</v>
      </c>
      <c r="O4336" s="3">
        <v>5</v>
      </c>
      <c r="P4336" s="3">
        <v>305</v>
      </c>
      <c r="Q4336" s="3">
        <v>309</v>
      </c>
      <c r="R4336" s="3">
        <v>1545</v>
      </c>
      <c r="S4336" s="3">
        <v>4</v>
      </c>
      <c r="T4336" s="3">
        <v>20</v>
      </c>
      <c r="U4336" s="3">
        <v>1.29</v>
      </c>
      <c r="V4336" s="2" t="s">
        <v>42</v>
      </c>
      <c r="W4336" s="2" t="s">
        <v>43</v>
      </c>
      <c r="X4336" s="2" t="s">
        <v>197</v>
      </c>
      <c r="Y4336" s="19" t="str">
        <f>VLOOKUP(G4336,'Verweis Kd-Gruppe'!$A$2:$B$8,2,FALSE)</f>
        <v>EXP</v>
      </c>
      <c r="Z4336" s="19" t="str">
        <f>VLOOKUP(J4336,'Verweis Art-Gruppe'!$A$2:$B$15,2,FALSE)</f>
        <v>Geräte</v>
      </c>
      <c r="AA4336" s="19" t="str">
        <f>VLOOKUP(W4336,'Verweis Vertreter'!$A$2:$B$24,2,FALSE)</f>
        <v>Sebastian Faber</v>
      </c>
      <c r="AB4336" s="12">
        <f t="shared" si="603"/>
        <v>5</v>
      </c>
      <c r="AC4336" s="12">
        <f t="shared" si="608"/>
        <v>305</v>
      </c>
      <c r="AD4336" s="12">
        <f t="shared" si="609"/>
        <v>309</v>
      </c>
      <c r="AE4336" s="12">
        <f t="shared" si="604"/>
        <v>1545</v>
      </c>
      <c r="AF4336" s="12">
        <f t="shared" si="605"/>
        <v>4</v>
      </c>
      <c r="AG4336" s="12">
        <f t="shared" si="606"/>
        <v>20</v>
      </c>
      <c r="AH4336" s="9">
        <f t="shared" si="610"/>
        <v>1.2944983818770227E-2</v>
      </c>
      <c r="AI4336" s="14">
        <f>VLOOKUP(E4336,'Verweis Faktor'!$A:$B,2,FALSE)</f>
        <v>1</v>
      </c>
      <c r="AJ4336" s="14"/>
      <c r="AK4336" s="14" t="str">
        <f>IF(AL4336="Ja","Versandkosten",VLOOKUP(E4336,'Verweis Belegart'!$A$2:$B$9,2,FALSE))</f>
        <v>Hardware</v>
      </c>
      <c r="AL4336" s="14" t="str">
        <f t="shared" si="611"/>
        <v>Nein</v>
      </c>
      <c r="AM4336" s="14" t="str">
        <f t="shared" si="607"/>
        <v>Positiv</v>
      </c>
    </row>
    <row r="4337" spans="1:39" ht="17.25" customHeight="1" x14ac:dyDescent="0.35">
      <c r="A4337" s="17">
        <v>14574163</v>
      </c>
      <c r="B4337" s="2" t="s">
        <v>2380</v>
      </c>
      <c r="C4337" s="1">
        <v>2025001</v>
      </c>
      <c r="D4337" s="1">
        <v>2001107</v>
      </c>
      <c r="E4337" s="2" t="s">
        <v>34</v>
      </c>
      <c r="F4337" s="2" t="s">
        <v>142</v>
      </c>
      <c r="G4337" s="2" t="s">
        <v>66</v>
      </c>
      <c r="H4337" s="2" t="s">
        <v>925</v>
      </c>
      <c r="I4337" s="2" t="s">
        <v>926</v>
      </c>
      <c r="J4337" s="2" t="s">
        <v>2791</v>
      </c>
      <c r="K4337" s="2" t="s">
        <v>28</v>
      </c>
      <c r="L4337" s="2" t="s">
        <v>120</v>
      </c>
      <c r="M4337" s="2" t="s">
        <v>121</v>
      </c>
      <c r="N4337" s="2" t="s">
        <v>122</v>
      </c>
      <c r="O4337" s="3">
        <v>1</v>
      </c>
      <c r="P4337" s="3">
        <v>0</v>
      </c>
      <c r="Q4337" s="3">
        <v>20</v>
      </c>
      <c r="R4337" s="3">
        <v>20</v>
      </c>
      <c r="S4337" s="3">
        <v>20</v>
      </c>
      <c r="T4337" s="3">
        <v>20</v>
      </c>
      <c r="U4337" s="3"/>
      <c r="V4337" s="2" t="s">
        <v>927</v>
      </c>
      <c r="W4337" s="2" t="s">
        <v>928</v>
      </c>
      <c r="X4337" s="2" t="s">
        <v>44</v>
      </c>
      <c r="Y4337" s="19" t="str">
        <f>VLOOKUP(G4337,'Verweis Kd-Gruppe'!$A$2:$B$8,2,FALSE)</f>
        <v>EXP</v>
      </c>
      <c r="Z4337" s="19" t="str">
        <f>VLOOKUP(J4337,'Verweis Art-Gruppe'!$A$2:$B$15,2,FALSE)</f>
        <v>Sonstige</v>
      </c>
      <c r="AA4337" s="19" t="str">
        <f>VLOOKUP(W4337,'Verweis Vertreter'!$A$2:$B$24,2,FALSE)</f>
        <v>Ximena Morales</v>
      </c>
      <c r="AB4337" s="12">
        <f t="shared" si="603"/>
        <v>1</v>
      </c>
      <c r="AC4337" s="12">
        <f t="shared" si="608"/>
        <v>0</v>
      </c>
      <c r="AD4337" s="12">
        <f t="shared" si="609"/>
        <v>20</v>
      </c>
      <c r="AE4337" s="12">
        <f t="shared" si="604"/>
        <v>20</v>
      </c>
      <c r="AF4337" s="12">
        <f t="shared" si="605"/>
        <v>20</v>
      </c>
      <c r="AG4337" s="12">
        <f t="shared" si="606"/>
        <v>20</v>
      </c>
      <c r="AH4337" s="9">
        <f t="shared" si="610"/>
        <v>1</v>
      </c>
      <c r="AI4337" s="14">
        <f>VLOOKUP(E4337,'Verweis Faktor'!$A:$B,2,FALSE)</f>
        <v>1</v>
      </c>
      <c r="AJ4337" s="14"/>
      <c r="AK4337" s="14" t="str">
        <f>IF(AL4337="Ja","Versandkosten",VLOOKUP(E4337,'Verweis Belegart'!$A$2:$B$9,2,FALSE))</f>
        <v>Versandkosten</v>
      </c>
      <c r="AL4337" s="14" t="str">
        <f t="shared" si="611"/>
        <v>Ja</v>
      </c>
      <c r="AM4337" s="14" t="str">
        <f t="shared" si="607"/>
        <v>Positiv</v>
      </c>
    </row>
    <row r="4338" spans="1:39" ht="17.25" customHeight="1" x14ac:dyDescent="0.35">
      <c r="A4338" s="17">
        <v>14574163</v>
      </c>
      <c r="B4338" s="2" t="s">
        <v>2380</v>
      </c>
      <c r="C4338" s="1">
        <v>2025001</v>
      </c>
      <c r="D4338" s="1">
        <v>2001107</v>
      </c>
      <c r="E4338" s="2" t="s">
        <v>34</v>
      </c>
      <c r="F4338" s="2" t="s">
        <v>142</v>
      </c>
      <c r="G4338" s="2" t="s">
        <v>66</v>
      </c>
      <c r="H4338" s="2" t="s">
        <v>925</v>
      </c>
      <c r="I4338" s="2" t="s">
        <v>926</v>
      </c>
      <c r="J4338" s="2" t="s">
        <v>304</v>
      </c>
      <c r="K4338" s="2" t="s">
        <v>45</v>
      </c>
      <c r="L4338" s="2" t="s">
        <v>939</v>
      </c>
      <c r="M4338" s="2" t="s">
        <v>940</v>
      </c>
      <c r="N4338" s="2" t="s">
        <v>542</v>
      </c>
      <c r="O4338" s="3">
        <v>10</v>
      </c>
      <c r="P4338" s="3">
        <v>29.5</v>
      </c>
      <c r="Q4338" s="3">
        <v>30.5</v>
      </c>
      <c r="R4338" s="3">
        <v>305</v>
      </c>
      <c r="S4338" s="3">
        <v>1</v>
      </c>
      <c r="T4338" s="3">
        <v>10</v>
      </c>
      <c r="U4338" s="3">
        <v>3.27</v>
      </c>
      <c r="V4338" s="2" t="s">
        <v>927</v>
      </c>
      <c r="W4338" s="2" t="s">
        <v>928</v>
      </c>
      <c r="X4338" s="2" t="s">
        <v>44</v>
      </c>
      <c r="Y4338" s="19" t="str">
        <f>VLOOKUP(G4338,'Verweis Kd-Gruppe'!$A$2:$B$8,2,FALSE)</f>
        <v>EXP</v>
      </c>
      <c r="Z4338" s="19" t="str">
        <f>VLOOKUP(J4338,'Verweis Art-Gruppe'!$A$2:$B$15,2,FALSE)</f>
        <v>Zubehör</v>
      </c>
      <c r="AA4338" s="19" t="str">
        <f>VLOOKUP(W4338,'Verweis Vertreter'!$A$2:$B$24,2,FALSE)</f>
        <v>Ximena Morales</v>
      </c>
      <c r="AB4338" s="12">
        <f t="shared" si="603"/>
        <v>10</v>
      </c>
      <c r="AC4338" s="12">
        <f t="shared" si="608"/>
        <v>29.5</v>
      </c>
      <c r="AD4338" s="12">
        <f t="shared" si="609"/>
        <v>30.5</v>
      </c>
      <c r="AE4338" s="12">
        <f t="shared" si="604"/>
        <v>305</v>
      </c>
      <c r="AF4338" s="12">
        <f t="shared" si="605"/>
        <v>1</v>
      </c>
      <c r="AG4338" s="12">
        <f t="shared" si="606"/>
        <v>10</v>
      </c>
      <c r="AH4338" s="9">
        <f t="shared" si="610"/>
        <v>3.2786885245901641E-2</v>
      </c>
      <c r="AI4338" s="14">
        <f>VLOOKUP(E4338,'Verweis Faktor'!$A:$B,2,FALSE)</f>
        <v>1</v>
      </c>
      <c r="AJ4338" s="14"/>
      <c r="AK4338" s="14" t="str">
        <f>IF(AL4338="Ja","Versandkosten",VLOOKUP(E4338,'Verweis Belegart'!$A$2:$B$9,2,FALSE))</f>
        <v>Hardware</v>
      </c>
      <c r="AL4338" s="14" t="str">
        <f t="shared" si="611"/>
        <v>Nein</v>
      </c>
      <c r="AM4338" s="14" t="str">
        <f t="shared" si="607"/>
        <v>Positiv</v>
      </c>
    </row>
    <row r="4339" spans="1:39" ht="17.25" customHeight="1" x14ac:dyDescent="0.35">
      <c r="A4339" s="17">
        <v>14574163</v>
      </c>
      <c r="B4339" s="2" t="s">
        <v>2380</v>
      </c>
      <c r="C4339" s="1">
        <v>2025001</v>
      </c>
      <c r="D4339" s="1">
        <v>2001107</v>
      </c>
      <c r="E4339" s="2" t="s">
        <v>34</v>
      </c>
      <c r="F4339" s="2" t="s">
        <v>142</v>
      </c>
      <c r="G4339" s="2" t="s">
        <v>66</v>
      </c>
      <c r="H4339" s="2" t="s">
        <v>925</v>
      </c>
      <c r="I4339" s="2" t="s">
        <v>926</v>
      </c>
      <c r="J4339" s="2" t="s">
        <v>103</v>
      </c>
      <c r="K4339" s="2" t="s">
        <v>49</v>
      </c>
      <c r="L4339" s="2" t="s">
        <v>2427</v>
      </c>
      <c r="M4339" s="2" t="s">
        <v>2428</v>
      </c>
      <c r="N4339" s="2" t="s">
        <v>2429</v>
      </c>
      <c r="O4339" s="3">
        <v>2</v>
      </c>
      <c r="P4339" s="3">
        <v>480</v>
      </c>
      <c r="Q4339" s="3">
        <v>558</v>
      </c>
      <c r="R4339" s="3">
        <v>1116</v>
      </c>
      <c r="S4339" s="3">
        <v>78</v>
      </c>
      <c r="T4339" s="3">
        <v>156</v>
      </c>
      <c r="U4339" s="3">
        <v>13.97</v>
      </c>
      <c r="V4339" s="2" t="s">
        <v>927</v>
      </c>
      <c r="W4339" s="2" t="s">
        <v>928</v>
      </c>
      <c r="X4339" s="2" t="s">
        <v>44</v>
      </c>
      <c r="Y4339" s="19" t="str">
        <f>VLOOKUP(G4339,'Verweis Kd-Gruppe'!$A$2:$B$8,2,FALSE)</f>
        <v>EXP</v>
      </c>
      <c r="Z4339" s="19" t="str">
        <f>VLOOKUP(J4339,'Verweis Art-Gruppe'!$A$2:$B$15,2,FALSE)</f>
        <v>Geräte</v>
      </c>
      <c r="AA4339" s="19" t="str">
        <f>VLOOKUP(W4339,'Verweis Vertreter'!$A$2:$B$24,2,FALSE)</f>
        <v>Ximena Morales</v>
      </c>
      <c r="AB4339" s="12">
        <f t="shared" si="603"/>
        <v>2</v>
      </c>
      <c r="AC4339" s="12">
        <f t="shared" si="608"/>
        <v>480</v>
      </c>
      <c r="AD4339" s="12">
        <f t="shared" si="609"/>
        <v>558</v>
      </c>
      <c r="AE4339" s="12">
        <f t="shared" si="604"/>
        <v>1116</v>
      </c>
      <c r="AF4339" s="12">
        <f t="shared" si="605"/>
        <v>78</v>
      </c>
      <c r="AG4339" s="12">
        <f t="shared" si="606"/>
        <v>156</v>
      </c>
      <c r="AH4339" s="9">
        <f t="shared" si="610"/>
        <v>0.13978494623655913</v>
      </c>
      <c r="AI4339" s="14">
        <f>VLOOKUP(E4339,'Verweis Faktor'!$A:$B,2,FALSE)</f>
        <v>1</v>
      </c>
      <c r="AJ4339" s="14"/>
      <c r="AK4339" s="14" t="str">
        <f>IF(AL4339="Ja","Versandkosten",VLOOKUP(E4339,'Verweis Belegart'!$A$2:$B$9,2,FALSE))</f>
        <v>Hardware</v>
      </c>
      <c r="AL4339" s="14" t="str">
        <f t="shared" si="611"/>
        <v>Nein</v>
      </c>
      <c r="AM4339" s="14" t="str">
        <f t="shared" si="607"/>
        <v>Positiv</v>
      </c>
    </row>
    <row r="4340" spans="1:39" ht="17.25" customHeight="1" x14ac:dyDescent="0.35">
      <c r="A4340" s="17">
        <v>14574163</v>
      </c>
      <c r="B4340" s="2" t="s">
        <v>2380</v>
      </c>
      <c r="C4340" s="1">
        <v>2025001</v>
      </c>
      <c r="D4340" s="1">
        <v>2001107</v>
      </c>
      <c r="E4340" s="2" t="s">
        <v>34</v>
      </c>
      <c r="F4340" s="2" t="s">
        <v>142</v>
      </c>
      <c r="G4340" s="2" t="s">
        <v>66</v>
      </c>
      <c r="H4340" s="2" t="s">
        <v>925</v>
      </c>
      <c r="I4340" s="2" t="s">
        <v>926</v>
      </c>
      <c r="J4340" s="2" t="s">
        <v>103</v>
      </c>
      <c r="K4340" s="2" t="s">
        <v>79</v>
      </c>
      <c r="L4340" s="2" t="s">
        <v>625</v>
      </c>
      <c r="M4340" s="2" t="s">
        <v>626</v>
      </c>
      <c r="N4340" s="2" t="s">
        <v>292</v>
      </c>
      <c r="O4340" s="3">
        <v>1</v>
      </c>
      <c r="P4340" s="3">
        <v>912</v>
      </c>
      <c r="Q4340" s="3">
        <v>915</v>
      </c>
      <c r="R4340" s="3">
        <v>915</v>
      </c>
      <c r="S4340" s="3">
        <v>3</v>
      </c>
      <c r="T4340" s="3">
        <v>3</v>
      </c>
      <c r="U4340" s="3">
        <v>0.32</v>
      </c>
      <c r="V4340" s="2" t="s">
        <v>927</v>
      </c>
      <c r="W4340" s="2" t="s">
        <v>928</v>
      </c>
      <c r="X4340" s="2" t="s">
        <v>44</v>
      </c>
      <c r="Y4340" s="19" t="str">
        <f>VLOOKUP(G4340,'Verweis Kd-Gruppe'!$A$2:$B$8,2,FALSE)</f>
        <v>EXP</v>
      </c>
      <c r="Z4340" s="19" t="str">
        <f>VLOOKUP(J4340,'Verweis Art-Gruppe'!$A$2:$B$15,2,FALSE)</f>
        <v>Geräte</v>
      </c>
      <c r="AA4340" s="19" t="str">
        <f>VLOOKUP(W4340,'Verweis Vertreter'!$A$2:$B$24,2,FALSE)</f>
        <v>Ximena Morales</v>
      </c>
      <c r="AB4340" s="12">
        <f t="shared" si="603"/>
        <v>1</v>
      </c>
      <c r="AC4340" s="12">
        <f t="shared" si="608"/>
        <v>912</v>
      </c>
      <c r="AD4340" s="12">
        <f t="shared" si="609"/>
        <v>915</v>
      </c>
      <c r="AE4340" s="12">
        <f t="shared" si="604"/>
        <v>915</v>
      </c>
      <c r="AF4340" s="12">
        <f t="shared" si="605"/>
        <v>3</v>
      </c>
      <c r="AG4340" s="12">
        <f t="shared" si="606"/>
        <v>3</v>
      </c>
      <c r="AH4340" s="9">
        <f t="shared" si="610"/>
        <v>3.2786885245901639E-3</v>
      </c>
      <c r="AI4340" s="14">
        <f>VLOOKUP(E4340,'Verweis Faktor'!$A:$B,2,FALSE)</f>
        <v>1</v>
      </c>
      <c r="AJ4340" s="14"/>
      <c r="AK4340" s="14" t="str">
        <f>IF(AL4340="Ja","Versandkosten",VLOOKUP(E4340,'Verweis Belegart'!$A$2:$B$9,2,FALSE))</f>
        <v>Hardware</v>
      </c>
      <c r="AL4340" s="14" t="str">
        <f t="shared" si="611"/>
        <v>Nein</v>
      </c>
      <c r="AM4340" s="14" t="str">
        <f t="shared" si="607"/>
        <v>Positiv</v>
      </c>
    </row>
    <row r="4341" spans="1:39" ht="17.25" customHeight="1" x14ac:dyDescent="0.35">
      <c r="A4341" s="17">
        <v>14574163</v>
      </c>
      <c r="B4341" s="2" t="s">
        <v>2380</v>
      </c>
      <c r="C4341" s="1">
        <v>2025001</v>
      </c>
      <c r="D4341" s="1">
        <v>2001107</v>
      </c>
      <c r="E4341" s="2" t="s">
        <v>34</v>
      </c>
      <c r="F4341" s="2" t="s">
        <v>142</v>
      </c>
      <c r="G4341" s="2" t="s">
        <v>66</v>
      </c>
      <c r="H4341" s="2" t="s">
        <v>925</v>
      </c>
      <c r="I4341" s="2" t="s">
        <v>926</v>
      </c>
      <c r="J4341" s="2" t="s">
        <v>103</v>
      </c>
      <c r="K4341" s="2" t="s">
        <v>83</v>
      </c>
      <c r="L4341" s="2" t="s">
        <v>410</v>
      </c>
      <c r="M4341" s="2" t="s">
        <v>411</v>
      </c>
      <c r="N4341" s="2" t="s">
        <v>412</v>
      </c>
      <c r="O4341" s="3">
        <v>2</v>
      </c>
      <c r="P4341" s="3">
        <v>218.56469999999999</v>
      </c>
      <c r="Q4341" s="3">
        <v>257</v>
      </c>
      <c r="R4341" s="3">
        <v>514</v>
      </c>
      <c r="S4341" s="3">
        <v>38.435299999999998</v>
      </c>
      <c r="T4341" s="3">
        <v>76.87</v>
      </c>
      <c r="U4341" s="3">
        <v>14.95</v>
      </c>
      <c r="V4341" s="2" t="s">
        <v>927</v>
      </c>
      <c r="W4341" s="2" t="s">
        <v>928</v>
      </c>
      <c r="X4341" s="2" t="s">
        <v>44</v>
      </c>
      <c r="Y4341" s="19" t="str">
        <f>VLOOKUP(G4341,'Verweis Kd-Gruppe'!$A$2:$B$8,2,FALSE)</f>
        <v>EXP</v>
      </c>
      <c r="Z4341" s="19" t="str">
        <f>VLOOKUP(J4341,'Verweis Art-Gruppe'!$A$2:$B$15,2,FALSE)</f>
        <v>Geräte</v>
      </c>
      <c r="AA4341" s="19" t="str">
        <f>VLOOKUP(W4341,'Verweis Vertreter'!$A$2:$B$24,2,FALSE)</f>
        <v>Ximena Morales</v>
      </c>
      <c r="AB4341" s="12">
        <f t="shared" si="603"/>
        <v>2</v>
      </c>
      <c r="AC4341" s="12">
        <f t="shared" si="608"/>
        <v>218.56469999999999</v>
      </c>
      <c r="AD4341" s="12">
        <f t="shared" si="609"/>
        <v>257</v>
      </c>
      <c r="AE4341" s="12">
        <f t="shared" si="604"/>
        <v>514</v>
      </c>
      <c r="AF4341" s="12">
        <f t="shared" si="605"/>
        <v>38.435299999999998</v>
      </c>
      <c r="AG4341" s="12">
        <f t="shared" si="606"/>
        <v>76.87</v>
      </c>
      <c r="AH4341" s="9">
        <f t="shared" si="610"/>
        <v>0.1495525291828794</v>
      </c>
      <c r="AI4341" s="14">
        <f>VLOOKUP(E4341,'Verweis Faktor'!$A:$B,2,FALSE)</f>
        <v>1</v>
      </c>
      <c r="AJ4341" s="14"/>
      <c r="AK4341" s="14" t="str">
        <f>IF(AL4341="Ja","Versandkosten",VLOOKUP(E4341,'Verweis Belegart'!$A$2:$B$9,2,FALSE))</f>
        <v>Hardware</v>
      </c>
      <c r="AL4341" s="14" t="str">
        <f t="shared" si="611"/>
        <v>Nein</v>
      </c>
      <c r="AM4341" s="14" t="str">
        <f t="shared" si="607"/>
        <v>Positiv</v>
      </c>
    </row>
    <row r="4342" spans="1:39" ht="17.25" customHeight="1" x14ac:dyDescent="0.35">
      <c r="A4342" s="17">
        <v>14574250</v>
      </c>
      <c r="B4342" s="2" t="s">
        <v>2380</v>
      </c>
      <c r="C4342" s="1">
        <v>2025001</v>
      </c>
      <c r="D4342" s="1">
        <v>2001108</v>
      </c>
      <c r="E4342" s="2" t="s">
        <v>34</v>
      </c>
      <c r="F4342" s="2" t="s">
        <v>142</v>
      </c>
      <c r="G4342" s="2" t="s">
        <v>66</v>
      </c>
      <c r="H4342" s="2" t="s">
        <v>925</v>
      </c>
      <c r="I4342" s="2" t="s">
        <v>926</v>
      </c>
      <c r="J4342" s="2" t="s">
        <v>103</v>
      </c>
      <c r="K4342" s="2" t="s">
        <v>28</v>
      </c>
      <c r="L4342" s="2" t="s">
        <v>1544</v>
      </c>
      <c r="M4342" s="2" t="s">
        <v>1545</v>
      </c>
      <c r="N4342" s="2" t="s">
        <v>1546</v>
      </c>
      <c r="O4342" s="3">
        <v>4</v>
      </c>
      <c r="P4342" s="3">
        <v>110.79989999999999</v>
      </c>
      <c r="Q4342" s="3">
        <v>115</v>
      </c>
      <c r="R4342" s="3">
        <v>460</v>
      </c>
      <c r="S4342" s="3">
        <v>4.2000999999999999</v>
      </c>
      <c r="T4342" s="3">
        <v>16.8</v>
      </c>
      <c r="U4342" s="3">
        <v>3.65</v>
      </c>
      <c r="V4342" s="2" t="s">
        <v>927</v>
      </c>
      <c r="W4342" s="2" t="s">
        <v>928</v>
      </c>
      <c r="X4342" s="2" t="s">
        <v>44</v>
      </c>
      <c r="Y4342" s="19" t="str">
        <f>VLOOKUP(G4342,'Verweis Kd-Gruppe'!$A$2:$B$8,2,FALSE)</f>
        <v>EXP</v>
      </c>
      <c r="Z4342" s="19" t="str">
        <f>VLOOKUP(J4342,'Verweis Art-Gruppe'!$A$2:$B$15,2,FALSE)</f>
        <v>Geräte</v>
      </c>
      <c r="AA4342" s="19" t="str">
        <f>VLOOKUP(W4342,'Verweis Vertreter'!$A$2:$B$24,2,FALSE)</f>
        <v>Ximena Morales</v>
      </c>
      <c r="AB4342" s="12">
        <f t="shared" si="603"/>
        <v>4</v>
      </c>
      <c r="AC4342" s="12">
        <f t="shared" si="608"/>
        <v>110.79989999999999</v>
      </c>
      <c r="AD4342" s="12">
        <f t="shared" si="609"/>
        <v>115</v>
      </c>
      <c r="AE4342" s="12">
        <f t="shared" si="604"/>
        <v>460</v>
      </c>
      <c r="AF4342" s="12">
        <f t="shared" si="605"/>
        <v>4.2000999999999999</v>
      </c>
      <c r="AG4342" s="12">
        <f t="shared" si="606"/>
        <v>16.8</v>
      </c>
      <c r="AH4342" s="9">
        <f t="shared" si="610"/>
        <v>3.6521739130434785E-2</v>
      </c>
      <c r="AI4342" s="14">
        <f>VLOOKUP(E4342,'Verweis Faktor'!$A:$B,2,FALSE)</f>
        <v>1</v>
      </c>
      <c r="AJ4342" s="14"/>
      <c r="AK4342" s="14" t="str">
        <f>IF(AL4342="Ja","Versandkosten",VLOOKUP(E4342,'Verweis Belegart'!$A$2:$B$9,2,FALSE))</f>
        <v>Hardware</v>
      </c>
      <c r="AL4342" s="14" t="str">
        <f t="shared" si="611"/>
        <v>Nein</v>
      </c>
      <c r="AM4342" s="14" t="str">
        <f t="shared" si="607"/>
        <v>Positiv</v>
      </c>
    </row>
    <row r="4343" spans="1:39" ht="17.25" customHeight="1" x14ac:dyDescent="0.35">
      <c r="A4343" s="17">
        <v>14574250</v>
      </c>
      <c r="B4343" s="2" t="s">
        <v>2380</v>
      </c>
      <c r="C4343" s="1">
        <v>2025001</v>
      </c>
      <c r="D4343" s="1">
        <v>2001108</v>
      </c>
      <c r="E4343" s="2" t="s">
        <v>34</v>
      </c>
      <c r="F4343" s="2" t="s">
        <v>142</v>
      </c>
      <c r="G4343" s="2" t="s">
        <v>66</v>
      </c>
      <c r="H4343" s="2" t="s">
        <v>925</v>
      </c>
      <c r="I4343" s="2" t="s">
        <v>926</v>
      </c>
      <c r="J4343" s="2" t="s">
        <v>103</v>
      </c>
      <c r="K4343" s="2" t="s">
        <v>45</v>
      </c>
      <c r="L4343" s="2" t="s">
        <v>410</v>
      </c>
      <c r="M4343" s="2" t="s">
        <v>411</v>
      </c>
      <c r="N4343" s="2" t="s">
        <v>412</v>
      </c>
      <c r="O4343" s="3">
        <v>2</v>
      </c>
      <c r="P4343" s="3">
        <v>218.56469999999999</v>
      </c>
      <c r="Q4343" s="3">
        <v>259</v>
      </c>
      <c r="R4343" s="3">
        <v>518</v>
      </c>
      <c r="S4343" s="3">
        <v>40.435299999999998</v>
      </c>
      <c r="T4343" s="3">
        <v>80.87</v>
      </c>
      <c r="U4343" s="3">
        <v>15.61</v>
      </c>
      <c r="V4343" s="2" t="s">
        <v>927</v>
      </c>
      <c r="W4343" s="2" t="s">
        <v>928</v>
      </c>
      <c r="X4343" s="2" t="s">
        <v>44</v>
      </c>
      <c r="Y4343" s="19" t="str">
        <f>VLOOKUP(G4343,'Verweis Kd-Gruppe'!$A$2:$B$8,2,FALSE)</f>
        <v>EXP</v>
      </c>
      <c r="Z4343" s="19" t="str">
        <f>VLOOKUP(J4343,'Verweis Art-Gruppe'!$A$2:$B$15,2,FALSE)</f>
        <v>Geräte</v>
      </c>
      <c r="AA4343" s="19" t="str">
        <f>VLOOKUP(W4343,'Verweis Vertreter'!$A$2:$B$24,2,FALSE)</f>
        <v>Ximena Morales</v>
      </c>
      <c r="AB4343" s="12">
        <f t="shared" si="603"/>
        <v>2</v>
      </c>
      <c r="AC4343" s="12">
        <f t="shared" si="608"/>
        <v>218.56469999999999</v>
      </c>
      <c r="AD4343" s="12">
        <f t="shared" si="609"/>
        <v>259</v>
      </c>
      <c r="AE4343" s="12">
        <f t="shared" si="604"/>
        <v>518</v>
      </c>
      <c r="AF4343" s="12">
        <f t="shared" si="605"/>
        <v>40.435299999999998</v>
      </c>
      <c r="AG4343" s="12">
        <f t="shared" si="606"/>
        <v>80.87</v>
      </c>
      <c r="AH4343" s="9">
        <f t="shared" si="610"/>
        <v>0.15611969111969112</v>
      </c>
      <c r="AI4343" s="14">
        <f>VLOOKUP(E4343,'Verweis Faktor'!$A:$B,2,FALSE)</f>
        <v>1</v>
      </c>
      <c r="AJ4343" s="14"/>
      <c r="AK4343" s="14" t="str">
        <f>IF(AL4343="Ja","Versandkosten",VLOOKUP(E4343,'Verweis Belegart'!$A$2:$B$9,2,FALSE))</f>
        <v>Hardware</v>
      </c>
      <c r="AL4343" s="14" t="str">
        <f t="shared" si="611"/>
        <v>Nein</v>
      </c>
      <c r="AM4343" s="14" t="str">
        <f t="shared" si="607"/>
        <v>Positiv</v>
      </c>
    </row>
    <row r="4344" spans="1:39" ht="17.25" customHeight="1" x14ac:dyDescent="0.35">
      <c r="A4344" s="17">
        <v>14574250</v>
      </c>
      <c r="B4344" s="2" t="s">
        <v>2380</v>
      </c>
      <c r="C4344" s="1">
        <v>2025001</v>
      </c>
      <c r="D4344" s="1">
        <v>2001108</v>
      </c>
      <c r="E4344" s="2" t="s">
        <v>34</v>
      </c>
      <c r="F4344" s="2" t="s">
        <v>142</v>
      </c>
      <c r="G4344" s="2" t="s">
        <v>66</v>
      </c>
      <c r="H4344" s="2" t="s">
        <v>925</v>
      </c>
      <c r="I4344" s="2" t="s">
        <v>926</v>
      </c>
      <c r="J4344" s="2" t="s">
        <v>103</v>
      </c>
      <c r="K4344" s="2" t="s">
        <v>49</v>
      </c>
      <c r="L4344" s="2" t="s">
        <v>1947</v>
      </c>
      <c r="M4344" s="2" t="s">
        <v>1948</v>
      </c>
      <c r="N4344" s="2" t="s">
        <v>1949</v>
      </c>
      <c r="O4344" s="3">
        <v>2</v>
      </c>
      <c r="P4344" s="3">
        <v>750</v>
      </c>
      <c r="Q4344" s="3">
        <v>769</v>
      </c>
      <c r="R4344" s="3">
        <v>1538</v>
      </c>
      <c r="S4344" s="3">
        <v>19</v>
      </c>
      <c r="T4344" s="3">
        <v>38</v>
      </c>
      <c r="U4344" s="3">
        <v>2.4700000000000002</v>
      </c>
      <c r="V4344" s="2" t="s">
        <v>927</v>
      </c>
      <c r="W4344" s="2" t="s">
        <v>928</v>
      </c>
      <c r="X4344" s="2" t="s">
        <v>44</v>
      </c>
      <c r="Y4344" s="19" t="str">
        <f>VLOOKUP(G4344,'Verweis Kd-Gruppe'!$A$2:$B$8,2,FALSE)</f>
        <v>EXP</v>
      </c>
      <c r="Z4344" s="19" t="str">
        <f>VLOOKUP(J4344,'Verweis Art-Gruppe'!$A$2:$B$15,2,FALSE)</f>
        <v>Geräte</v>
      </c>
      <c r="AA4344" s="19" t="str">
        <f>VLOOKUP(W4344,'Verweis Vertreter'!$A$2:$B$24,2,FALSE)</f>
        <v>Ximena Morales</v>
      </c>
      <c r="AB4344" s="12">
        <f t="shared" si="603"/>
        <v>2</v>
      </c>
      <c r="AC4344" s="12">
        <f t="shared" si="608"/>
        <v>750</v>
      </c>
      <c r="AD4344" s="12">
        <f t="shared" si="609"/>
        <v>769</v>
      </c>
      <c r="AE4344" s="12">
        <f t="shared" si="604"/>
        <v>1538</v>
      </c>
      <c r="AF4344" s="12">
        <f t="shared" si="605"/>
        <v>19</v>
      </c>
      <c r="AG4344" s="12">
        <f t="shared" si="606"/>
        <v>38</v>
      </c>
      <c r="AH4344" s="9">
        <f t="shared" si="610"/>
        <v>2.47074122236671E-2</v>
      </c>
      <c r="AI4344" s="14">
        <f>VLOOKUP(E4344,'Verweis Faktor'!$A:$B,2,FALSE)</f>
        <v>1</v>
      </c>
      <c r="AJ4344" s="14"/>
      <c r="AK4344" s="14" t="str">
        <f>IF(AL4344="Ja","Versandkosten",VLOOKUP(E4344,'Verweis Belegart'!$A$2:$B$9,2,FALSE))</f>
        <v>Hardware</v>
      </c>
      <c r="AL4344" s="14" t="str">
        <f t="shared" si="611"/>
        <v>Nein</v>
      </c>
      <c r="AM4344" s="14" t="str">
        <f t="shared" si="607"/>
        <v>Positiv</v>
      </c>
    </row>
    <row r="4345" spans="1:39" ht="17.25" customHeight="1" x14ac:dyDescent="0.35">
      <c r="A4345" s="17">
        <v>14574154</v>
      </c>
      <c r="B4345" s="2" t="s">
        <v>2380</v>
      </c>
      <c r="C4345" s="1">
        <v>2025001</v>
      </c>
      <c r="D4345" s="1">
        <v>2001109</v>
      </c>
      <c r="E4345" s="2" t="s">
        <v>34</v>
      </c>
      <c r="F4345" s="2" t="s">
        <v>182</v>
      </c>
      <c r="G4345" s="2" t="s">
        <v>36</v>
      </c>
      <c r="H4345" s="2" t="s">
        <v>600</v>
      </c>
      <c r="I4345" s="2" t="s">
        <v>601</v>
      </c>
      <c r="J4345" s="2" t="s">
        <v>2791</v>
      </c>
      <c r="K4345" s="2" t="s">
        <v>28</v>
      </c>
      <c r="L4345" s="2" t="s">
        <v>249</v>
      </c>
      <c r="M4345" s="2" t="s">
        <v>250</v>
      </c>
      <c r="N4345" s="2" t="s">
        <v>122</v>
      </c>
      <c r="O4345" s="3">
        <v>1</v>
      </c>
      <c r="P4345" s="3">
        <v>0</v>
      </c>
      <c r="Q4345" s="3">
        <v>6.35</v>
      </c>
      <c r="R4345" s="3">
        <v>6.35</v>
      </c>
      <c r="S4345" s="3">
        <v>6.35</v>
      </c>
      <c r="T4345" s="3">
        <v>6.35</v>
      </c>
      <c r="U4345" s="3"/>
      <c r="V4345" s="2" t="s">
        <v>235</v>
      </c>
      <c r="W4345" s="2" t="s">
        <v>236</v>
      </c>
      <c r="X4345" s="2" t="s">
        <v>33</v>
      </c>
      <c r="Y4345" s="19" t="str">
        <f>VLOOKUP(G4345,'Verweis Kd-Gruppe'!$A$2:$B$8,2,FALSE)</f>
        <v>GRK</v>
      </c>
      <c r="Z4345" s="19" t="str">
        <f>VLOOKUP(J4345,'Verweis Art-Gruppe'!$A$2:$B$15,2,FALSE)</f>
        <v>Sonstige</v>
      </c>
      <c r="AA4345" s="19" t="str">
        <f>VLOOKUP(W4345,'Verweis Vertreter'!$A$2:$B$24,2,FALSE)</f>
        <v>Patrick Verfürth</v>
      </c>
      <c r="AB4345" s="12">
        <f t="shared" si="603"/>
        <v>1</v>
      </c>
      <c r="AC4345" s="12">
        <f t="shared" si="608"/>
        <v>0</v>
      </c>
      <c r="AD4345" s="12">
        <f t="shared" si="609"/>
        <v>6.35</v>
      </c>
      <c r="AE4345" s="12">
        <f t="shared" si="604"/>
        <v>6.35</v>
      </c>
      <c r="AF4345" s="12">
        <f t="shared" si="605"/>
        <v>6.35</v>
      </c>
      <c r="AG4345" s="12">
        <f t="shared" si="606"/>
        <v>6.35</v>
      </c>
      <c r="AH4345" s="9">
        <f t="shared" si="610"/>
        <v>1</v>
      </c>
      <c r="AI4345" s="14">
        <f>VLOOKUP(E4345,'Verweis Faktor'!$A:$B,2,FALSE)</f>
        <v>1</v>
      </c>
      <c r="AJ4345" s="14"/>
      <c r="AK4345" s="14" t="str">
        <f>IF(AL4345="Ja","Versandkosten",VLOOKUP(E4345,'Verweis Belegart'!$A$2:$B$9,2,FALSE))</f>
        <v>Versandkosten</v>
      </c>
      <c r="AL4345" s="14" t="str">
        <f t="shared" si="611"/>
        <v>Ja</v>
      </c>
      <c r="AM4345" s="14" t="str">
        <f t="shared" si="607"/>
        <v>Positiv</v>
      </c>
    </row>
    <row r="4346" spans="1:39" ht="17.25" customHeight="1" x14ac:dyDescent="0.35">
      <c r="A4346" s="17">
        <v>14574154</v>
      </c>
      <c r="B4346" s="2" t="s">
        <v>2380</v>
      </c>
      <c r="C4346" s="1">
        <v>2025001</v>
      </c>
      <c r="D4346" s="1">
        <v>2001109</v>
      </c>
      <c r="E4346" s="2" t="s">
        <v>34</v>
      </c>
      <c r="F4346" s="2" t="s">
        <v>182</v>
      </c>
      <c r="G4346" s="2" t="s">
        <v>36</v>
      </c>
      <c r="H4346" s="2" t="s">
        <v>600</v>
      </c>
      <c r="I4346" s="2" t="s">
        <v>601</v>
      </c>
      <c r="J4346" s="2" t="s">
        <v>103</v>
      </c>
      <c r="K4346" s="2" t="s">
        <v>45</v>
      </c>
      <c r="L4346" s="2" t="s">
        <v>129</v>
      </c>
      <c r="M4346" s="2" t="s">
        <v>130</v>
      </c>
      <c r="N4346" s="2" t="s">
        <v>131</v>
      </c>
      <c r="O4346" s="3">
        <v>1</v>
      </c>
      <c r="P4346" s="3">
        <v>164.89410000000001</v>
      </c>
      <c r="Q4346" s="3">
        <v>174</v>
      </c>
      <c r="R4346" s="3">
        <v>174</v>
      </c>
      <c r="S4346" s="3">
        <v>9.1059000000000001</v>
      </c>
      <c r="T4346" s="3">
        <v>9.11</v>
      </c>
      <c r="U4346" s="3">
        <v>5.23</v>
      </c>
      <c r="V4346" s="2" t="s">
        <v>235</v>
      </c>
      <c r="W4346" s="2" t="s">
        <v>236</v>
      </c>
      <c r="X4346" s="2" t="s">
        <v>33</v>
      </c>
      <c r="Y4346" s="19" t="str">
        <f>VLOOKUP(G4346,'Verweis Kd-Gruppe'!$A$2:$B$8,2,FALSE)</f>
        <v>GRK</v>
      </c>
      <c r="Z4346" s="19" t="str">
        <f>VLOOKUP(J4346,'Verweis Art-Gruppe'!$A$2:$B$15,2,FALSE)</f>
        <v>Geräte</v>
      </c>
      <c r="AA4346" s="19" t="str">
        <f>VLOOKUP(W4346,'Verweis Vertreter'!$A$2:$B$24,2,FALSE)</f>
        <v>Patrick Verfürth</v>
      </c>
      <c r="AB4346" s="12">
        <f t="shared" si="603"/>
        <v>1</v>
      </c>
      <c r="AC4346" s="12">
        <f t="shared" si="608"/>
        <v>164.89410000000001</v>
      </c>
      <c r="AD4346" s="12">
        <f t="shared" si="609"/>
        <v>174</v>
      </c>
      <c r="AE4346" s="12">
        <f t="shared" si="604"/>
        <v>174</v>
      </c>
      <c r="AF4346" s="12">
        <f t="shared" si="605"/>
        <v>9.1059000000000001</v>
      </c>
      <c r="AG4346" s="12">
        <f t="shared" si="606"/>
        <v>9.11</v>
      </c>
      <c r="AH4346" s="9">
        <f t="shared" si="610"/>
        <v>5.2356321839080455E-2</v>
      </c>
      <c r="AI4346" s="14">
        <f>VLOOKUP(E4346,'Verweis Faktor'!$A:$B,2,FALSE)</f>
        <v>1</v>
      </c>
      <c r="AJ4346" s="14"/>
      <c r="AK4346" s="14" t="str">
        <f>IF(AL4346="Ja","Versandkosten",VLOOKUP(E4346,'Verweis Belegart'!$A$2:$B$9,2,FALSE))</f>
        <v>Hardware</v>
      </c>
      <c r="AL4346" s="14" t="str">
        <f t="shared" si="611"/>
        <v>Nein</v>
      </c>
      <c r="AM4346" s="14" t="str">
        <f t="shared" si="607"/>
        <v>Positiv</v>
      </c>
    </row>
    <row r="4347" spans="1:39" ht="17.25" customHeight="1" x14ac:dyDescent="0.35">
      <c r="A4347" s="17">
        <v>14574164</v>
      </c>
      <c r="B4347" s="2" t="s">
        <v>2380</v>
      </c>
      <c r="C4347" s="1">
        <v>2025001</v>
      </c>
      <c r="D4347" s="1">
        <v>2001110</v>
      </c>
      <c r="E4347" s="2" t="s">
        <v>34</v>
      </c>
      <c r="F4347" s="2" t="s">
        <v>182</v>
      </c>
      <c r="G4347" s="2" t="s">
        <v>36</v>
      </c>
      <c r="H4347" s="2" t="s">
        <v>600</v>
      </c>
      <c r="I4347" s="2" t="s">
        <v>601</v>
      </c>
      <c r="J4347" s="2" t="s">
        <v>2791</v>
      </c>
      <c r="K4347" s="2" t="s">
        <v>28</v>
      </c>
      <c r="L4347" s="2" t="s">
        <v>249</v>
      </c>
      <c r="M4347" s="2" t="s">
        <v>250</v>
      </c>
      <c r="N4347" s="2" t="s">
        <v>122</v>
      </c>
      <c r="O4347" s="3">
        <v>1</v>
      </c>
      <c r="P4347" s="3">
        <v>0</v>
      </c>
      <c r="Q4347" s="3">
        <v>6.35</v>
      </c>
      <c r="R4347" s="3">
        <v>6.35</v>
      </c>
      <c r="S4347" s="3">
        <v>6.35</v>
      </c>
      <c r="T4347" s="3">
        <v>6.35</v>
      </c>
      <c r="U4347" s="3"/>
      <c r="V4347" s="2" t="s">
        <v>235</v>
      </c>
      <c r="W4347" s="2" t="s">
        <v>236</v>
      </c>
      <c r="X4347" s="2" t="s">
        <v>33</v>
      </c>
      <c r="Y4347" s="19" t="str">
        <f>VLOOKUP(G4347,'Verweis Kd-Gruppe'!$A$2:$B$8,2,FALSE)</f>
        <v>GRK</v>
      </c>
      <c r="Z4347" s="19" t="str">
        <f>VLOOKUP(J4347,'Verweis Art-Gruppe'!$A$2:$B$15,2,FALSE)</f>
        <v>Sonstige</v>
      </c>
      <c r="AA4347" s="19" t="str">
        <f>VLOOKUP(W4347,'Verweis Vertreter'!$A$2:$B$24,2,FALSE)</f>
        <v>Patrick Verfürth</v>
      </c>
      <c r="AB4347" s="12">
        <f t="shared" si="603"/>
        <v>1</v>
      </c>
      <c r="AC4347" s="12">
        <f t="shared" si="608"/>
        <v>0</v>
      </c>
      <c r="AD4347" s="12">
        <f t="shared" si="609"/>
        <v>6.35</v>
      </c>
      <c r="AE4347" s="12">
        <f t="shared" si="604"/>
        <v>6.35</v>
      </c>
      <c r="AF4347" s="12">
        <f t="shared" si="605"/>
        <v>6.35</v>
      </c>
      <c r="AG4347" s="12">
        <f t="shared" si="606"/>
        <v>6.35</v>
      </c>
      <c r="AH4347" s="9">
        <f t="shared" si="610"/>
        <v>1</v>
      </c>
      <c r="AI4347" s="14">
        <f>VLOOKUP(E4347,'Verweis Faktor'!$A:$B,2,FALSE)</f>
        <v>1</v>
      </c>
      <c r="AJ4347" s="14"/>
      <c r="AK4347" s="14" t="str">
        <f>IF(AL4347="Ja","Versandkosten",VLOOKUP(E4347,'Verweis Belegart'!$A$2:$B$9,2,FALSE))</f>
        <v>Versandkosten</v>
      </c>
      <c r="AL4347" s="14" t="str">
        <f t="shared" si="611"/>
        <v>Ja</v>
      </c>
      <c r="AM4347" s="14" t="str">
        <f t="shared" si="607"/>
        <v>Positiv</v>
      </c>
    </row>
    <row r="4348" spans="1:39" ht="17.25" customHeight="1" x14ac:dyDescent="0.35">
      <c r="A4348" s="17">
        <v>14574164</v>
      </c>
      <c r="B4348" s="2" t="s">
        <v>2380</v>
      </c>
      <c r="C4348" s="1">
        <v>2025001</v>
      </c>
      <c r="D4348" s="1">
        <v>2001110</v>
      </c>
      <c r="E4348" s="2" t="s">
        <v>34</v>
      </c>
      <c r="F4348" s="2" t="s">
        <v>182</v>
      </c>
      <c r="G4348" s="2" t="s">
        <v>36</v>
      </c>
      <c r="H4348" s="2" t="s">
        <v>600</v>
      </c>
      <c r="I4348" s="2" t="s">
        <v>601</v>
      </c>
      <c r="J4348" s="2" t="s">
        <v>103</v>
      </c>
      <c r="K4348" s="2" t="s">
        <v>45</v>
      </c>
      <c r="L4348" s="2" t="s">
        <v>129</v>
      </c>
      <c r="M4348" s="2" t="s">
        <v>130</v>
      </c>
      <c r="N4348" s="2" t="s">
        <v>131</v>
      </c>
      <c r="O4348" s="3">
        <v>1</v>
      </c>
      <c r="P4348" s="3">
        <v>164.89410000000001</v>
      </c>
      <c r="Q4348" s="3">
        <v>174</v>
      </c>
      <c r="R4348" s="3">
        <v>174</v>
      </c>
      <c r="S4348" s="3">
        <v>9.1059000000000001</v>
      </c>
      <c r="T4348" s="3">
        <v>9.11</v>
      </c>
      <c r="U4348" s="3">
        <v>5.23</v>
      </c>
      <c r="V4348" s="2" t="s">
        <v>235</v>
      </c>
      <c r="W4348" s="2" t="s">
        <v>236</v>
      </c>
      <c r="X4348" s="2" t="s">
        <v>33</v>
      </c>
      <c r="Y4348" s="19" t="str">
        <f>VLOOKUP(G4348,'Verweis Kd-Gruppe'!$A$2:$B$8,2,FALSE)</f>
        <v>GRK</v>
      </c>
      <c r="Z4348" s="19" t="str">
        <f>VLOOKUP(J4348,'Verweis Art-Gruppe'!$A$2:$B$15,2,FALSE)</f>
        <v>Geräte</v>
      </c>
      <c r="AA4348" s="19" t="str">
        <f>VLOOKUP(W4348,'Verweis Vertreter'!$A$2:$B$24,2,FALSE)</f>
        <v>Patrick Verfürth</v>
      </c>
      <c r="AB4348" s="12">
        <f t="shared" si="603"/>
        <v>1</v>
      </c>
      <c r="AC4348" s="12">
        <f t="shared" si="608"/>
        <v>164.89410000000001</v>
      </c>
      <c r="AD4348" s="12">
        <f t="shared" si="609"/>
        <v>174</v>
      </c>
      <c r="AE4348" s="12">
        <f t="shared" si="604"/>
        <v>174</v>
      </c>
      <c r="AF4348" s="12">
        <f t="shared" si="605"/>
        <v>9.1059000000000001</v>
      </c>
      <c r="AG4348" s="12">
        <f t="shared" si="606"/>
        <v>9.11</v>
      </c>
      <c r="AH4348" s="9">
        <f t="shared" si="610"/>
        <v>5.2356321839080455E-2</v>
      </c>
      <c r="AI4348" s="14">
        <f>VLOOKUP(E4348,'Verweis Faktor'!$A:$B,2,FALSE)</f>
        <v>1</v>
      </c>
      <c r="AJ4348" s="14"/>
      <c r="AK4348" s="14" t="str">
        <f>IF(AL4348="Ja","Versandkosten",VLOOKUP(E4348,'Verweis Belegart'!$A$2:$B$9,2,FALSE))</f>
        <v>Hardware</v>
      </c>
      <c r="AL4348" s="14" t="str">
        <f t="shared" si="611"/>
        <v>Nein</v>
      </c>
      <c r="AM4348" s="14" t="str">
        <f t="shared" si="607"/>
        <v>Positiv</v>
      </c>
    </row>
    <row r="4349" spans="1:39" ht="17.25" customHeight="1" x14ac:dyDescent="0.35">
      <c r="A4349" s="17">
        <v>14574294</v>
      </c>
      <c r="B4349" s="2" t="s">
        <v>2380</v>
      </c>
      <c r="C4349" s="1">
        <v>2025001</v>
      </c>
      <c r="D4349" s="1">
        <v>2001111</v>
      </c>
      <c r="E4349" s="2" t="s">
        <v>34</v>
      </c>
      <c r="F4349" s="2" t="s">
        <v>53</v>
      </c>
      <c r="G4349" s="2" t="s">
        <v>66</v>
      </c>
      <c r="H4349" s="2" t="s">
        <v>143</v>
      </c>
      <c r="I4349" s="2" t="s">
        <v>144</v>
      </c>
      <c r="J4349" s="2" t="s">
        <v>103</v>
      </c>
      <c r="K4349" s="2" t="s">
        <v>28</v>
      </c>
      <c r="L4349" s="2" t="s">
        <v>976</v>
      </c>
      <c r="M4349" s="2" t="s">
        <v>977</v>
      </c>
      <c r="N4349" s="2" t="s">
        <v>978</v>
      </c>
      <c r="O4349" s="3">
        <v>10</v>
      </c>
      <c r="P4349" s="3">
        <v>171.95509999999999</v>
      </c>
      <c r="Q4349" s="3">
        <v>185</v>
      </c>
      <c r="R4349" s="3">
        <v>1850</v>
      </c>
      <c r="S4349" s="3">
        <v>13.0449</v>
      </c>
      <c r="T4349" s="3">
        <v>130.44999999999999</v>
      </c>
      <c r="U4349" s="3">
        <v>7.05</v>
      </c>
      <c r="V4349" s="2" t="s">
        <v>145</v>
      </c>
      <c r="W4349" s="2" t="s">
        <v>146</v>
      </c>
      <c r="X4349" s="2" t="s">
        <v>72</v>
      </c>
      <c r="Y4349" s="19" t="str">
        <f>VLOOKUP(G4349,'Verweis Kd-Gruppe'!$A$2:$B$8,2,FALSE)</f>
        <v>EXP</v>
      </c>
      <c r="Z4349" s="19" t="str">
        <f>VLOOKUP(J4349,'Verweis Art-Gruppe'!$A$2:$B$15,2,FALSE)</f>
        <v>Geräte</v>
      </c>
      <c r="AA4349" s="19" t="str">
        <f>VLOOKUP(W4349,'Verweis Vertreter'!$A$2:$B$24,2,FALSE)</f>
        <v>Muhsin Yortanli</v>
      </c>
      <c r="AB4349" s="12">
        <f t="shared" si="603"/>
        <v>10</v>
      </c>
      <c r="AC4349" s="12">
        <f t="shared" si="608"/>
        <v>171.95509999999999</v>
      </c>
      <c r="AD4349" s="12">
        <f t="shared" si="609"/>
        <v>185</v>
      </c>
      <c r="AE4349" s="12">
        <f t="shared" si="604"/>
        <v>1850</v>
      </c>
      <c r="AF4349" s="12">
        <f t="shared" si="605"/>
        <v>13.0449</v>
      </c>
      <c r="AG4349" s="12">
        <f t="shared" si="606"/>
        <v>130.44999999999999</v>
      </c>
      <c r="AH4349" s="9">
        <f t="shared" si="610"/>
        <v>7.0513513513513509E-2</v>
      </c>
      <c r="AI4349" s="14">
        <f>VLOOKUP(E4349,'Verweis Faktor'!$A:$B,2,FALSE)</f>
        <v>1</v>
      </c>
      <c r="AJ4349" s="14"/>
      <c r="AK4349" s="14" t="str">
        <f>IF(AL4349="Ja","Versandkosten",VLOOKUP(E4349,'Verweis Belegart'!$A$2:$B$9,2,FALSE))</f>
        <v>Hardware</v>
      </c>
      <c r="AL4349" s="14" t="str">
        <f t="shared" si="611"/>
        <v>Nein</v>
      </c>
      <c r="AM4349" s="14" t="str">
        <f t="shared" si="607"/>
        <v>Positiv</v>
      </c>
    </row>
    <row r="4350" spans="1:39" ht="17.25" customHeight="1" x14ac:dyDescent="0.35">
      <c r="A4350" s="17">
        <v>14574176</v>
      </c>
      <c r="B4350" s="2" t="s">
        <v>2380</v>
      </c>
      <c r="C4350" s="1">
        <v>2025001</v>
      </c>
      <c r="D4350" s="1">
        <v>2001112</v>
      </c>
      <c r="E4350" s="2" t="s">
        <v>34</v>
      </c>
      <c r="F4350" s="2" t="s">
        <v>182</v>
      </c>
      <c r="G4350" s="2" t="s">
        <v>36</v>
      </c>
      <c r="H4350" s="2" t="s">
        <v>600</v>
      </c>
      <c r="I4350" s="2" t="s">
        <v>601</v>
      </c>
      <c r="J4350" s="2" t="s">
        <v>2791</v>
      </c>
      <c r="K4350" s="2" t="s">
        <v>28</v>
      </c>
      <c r="L4350" s="2" t="s">
        <v>249</v>
      </c>
      <c r="M4350" s="2" t="s">
        <v>250</v>
      </c>
      <c r="N4350" s="2" t="s">
        <v>122</v>
      </c>
      <c r="O4350" s="3">
        <v>1</v>
      </c>
      <c r="P4350" s="3">
        <v>0</v>
      </c>
      <c r="Q4350" s="3">
        <v>6.35</v>
      </c>
      <c r="R4350" s="3">
        <v>6.35</v>
      </c>
      <c r="S4350" s="3">
        <v>6.35</v>
      </c>
      <c r="T4350" s="3">
        <v>6.35</v>
      </c>
      <c r="U4350" s="3"/>
      <c r="V4350" s="2" t="s">
        <v>235</v>
      </c>
      <c r="W4350" s="2" t="s">
        <v>236</v>
      </c>
      <c r="X4350" s="2" t="s">
        <v>33</v>
      </c>
      <c r="Y4350" s="19" t="str">
        <f>VLOOKUP(G4350,'Verweis Kd-Gruppe'!$A$2:$B$8,2,FALSE)</f>
        <v>GRK</v>
      </c>
      <c r="Z4350" s="19" t="str">
        <f>VLOOKUP(J4350,'Verweis Art-Gruppe'!$A$2:$B$15,2,FALSE)</f>
        <v>Sonstige</v>
      </c>
      <c r="AA4350" s="19" t="str">
        <f>VLOOKUP(W4350,'Verweis Vertreter'!$A$2:$B$24,2,FALSE)</f>
        <v>Patrick Verfürth</v>
      </c>
      <c r="AB4350" s="12">
        <f t="shared" si="603"/>
        <v>1</v>
      </c>
      <c r="AC4350" s="12">
        <f t="shared" si="608"/>
        <v>0</v>
      </c>
      <c r="AD4350" s="12">
        <f t="shared" si="609"/>
        <v>6.35</v>
      </c>
      <c r="AE4350" s="12">
        <f t="shared" si="604"/>
        <v>6.35</v>
      </c>
      <c r="AF4350" s="12">
        <f t="shared" si="605"/>
        <v>6.35</v>
      </c>
      <c r="AG4350" s="12">
        <f t="shared" si="606"/>
        <v>6.35</v>
      </c>
      <c r="AH4350" s="9">
        <f t="shared" si="610"/>
        <v>1</v>
      </c>
      <c r="AI4350" s="14">
        <f>VLOOKUP(E4350,'Verweis Faktor'!$A:$B,2,FALSE)</f>
        <v>1</v>
      </c>
      <c r="AJ4350" s="14"/>
      <c r="AK4350" s="14" t="str">
        <f>IF(AL4350="Ja","Versandkosten",VLOOKUP(E4350,'Verweis Belegart'!$A$2:$B$9,2,FALSE))</f>
        <v>Versandkosten</v>
      </c>
      <c r="AL4350" s="14" t="str">
        <f t="shared" si="611"/>
        <v>Ja</v>
      </c>
      <c r="AM4350" s="14" t="str">
        <f t="shared" si="607"/>
        <v>Positiv</v>
      </c>
    </row>
    <row r="4351" spans="1:39" ht="17.25" customHeight="1" x14ac:dyDescent="0.35">
      <c r="A4351" s="17">
        <v>14574176</v>
      </c>
      <c r="B4351" s="2" t="s">
        <v>2380</v>
      </c>
      <c r="C4351" s="1">
        <v>2025001</v>
      </c>
      <c r="D4351" s="1">
        <v>2001112</v>
      </c>
      <c r="E4351" s="2" t="s">
        <v>34</v>
      </c>
      <c r="F4351" s="2" t="s">
        <v>182</v>
      </c>
      <c r="G4351" s="2" t="s">
        <v>36</v>
      </c>
      <c r="H4351" s="2" t="s">
        <v>600</v>
      </c>
      <c r="I4351" s="2" t="s">
        <v>601</v>
      </c>
      <c r="J4351" s="2" t="s">
        <v>103</v>
      </c>
      <c r="K4351" s="2" t="s">
        <v>45</v>
      </c>
      <c r="L4351" s="2" t="s">
        <v>970</v>
      </c>
      <c r="M4351" s="2" t="s">
        <v>971</v>
      </c>
      <c r="N4351" s="2" t="s">
        <v>943</v>
      </c>
      <c r="O4351" s="3">
        <v>1</v>
      </c>
      <c r="P4351" s="3">
        <v>235</v>
      </c>
      <c r="Q4351" s="3">
        <v>255</v>
      </c>
      <c r="R4351" s="3">
        <v>255</v>
      </c>
      <c r="S4351" s="3">
        <v>20</v>
      </c>
      <c r="T4351" s="3">
        <v>20</v>
      </c>
      <c r="U4351" s="3">
        <v>7.84</v>
      </c>
      <c r="V4351" s="2" t="s">
        <v>235</v>
      </c>
      <c r="W4351" s="2" t="s">
        <v>236</v>
      </c>
      <c r="X4351" s="2" t="s">
        <v>33</v>
      </c>
      <c r="Y4351" s="19" t="str">
        <f>VLOOKUP(G4351,'Verweis Kd-Gruppe'!$A$2:$B$8,2,FALSE)</f>
        <v>GRK</v>
      </c>
      <c r="Z4351" s="19" t="str">
        <f>VLOOKUP(J4351,'Verweis Art-Gruppe'!$A$2:$B$15,2,FALSE)</f>
        <v>Geräte</v>
      </c>
      <c r="AA4351" s="19" t="str">
        <f>VLOOKUP(W4351,'Verweis Vertreter'!$A$2:$B$24,2,FALSE)</f>
        <v>Patrick Verfürth</v>
      </c>
      <c r="AB4351" s="12">
        <f t="shared" si="603"/>
        <v>1</v>
      </c>
      <c r="AC4351" s="12">
        <f t="shared" si="608"/>
        <v>235</v>
      </c>
      <c r="AD4351" s="12">
        <f t="shared" si="609"/>
        <v>255</v>
      </c>
      <c r="AE4351" s="12">
        <f t="shared" si="604"/>
        <v>255</v>
      </c>
      <c r="AF4351" s="12">
        <f t="shared" si="605"/>
        <v>20</v>
      </c>
      <c r="AG4351" s="12">
        <f t="shared" si="606"/>
        <v>20</v>
      </c>
      <c r="AH4351" s="9">
        <f t="shared" si="610"/>
        <v>7.8431372549019607E-2</v>
      </c>
      <c r="AI4351" s="14">
        <f>VLOOKUP(E4351,'Verweis Faktor'!$A:$B,2,FALSE)</f>
        <v>1</v>
      </c>
      <c r="AJ4351" s="14"/>
      <c r="AK4351" s="14" t="str">
        <f>IF(AL4351="Ja","Versandkosten",VLOOKUP(E4351,'Verweis Belegart'!$A$2:$B$9,2,FALSE))</f>
        <v>Hardware</v>
      </c>
      <c r="AL4351" s="14" t="str">
        <f t="shared" si="611"/>
        <v>Nein</v>
      </c>
      <c r="AM4351" s="14" t="str">
        <f t="shared" si="607"/>
        <v>Positiv</v>
      </c>
    </row>
    <row r="4352" spans="1:39" ht="17.25" customHeight="1" x14ac:dyDescent="0.35">
      <c r="A4352" s="17">
        <v>14574229</v>
      </c>
      <c r="B4352" s="2" t="s">
        <v>2380</v>
      </c>
      <c r="C4352" s="1">
        <v>2025001</v>
      </c>
      <c r="D4352" s="1">
        <v>2001113</v>
      </c>
      <c r="E4352" s="2" t="s">
        <v>34</v>
      </c>
      <c r="F4352" s="2" t="s">
        <v>182</v>
      </c>
      <c r="G4352" s="2" t="s">
        <v>36</v>
      </c>
      <c r="H4352" s="2" t="s">
        <v>600</v>
      </c>
      <c r="I4352" s="2" t="s">
        <v>601</v>
      </c>
      <c r="J4352" s="2" t="s">
        <v>2791</v>
      </c>
      <c r="K4352" s="2" t="s">
        <v>28</v>
      </c>
      <c r="L4352" s="2" t="s">
        <v>249</v>
      </c>
      <c r="M4352" s="2" t="s">
        <v>250</v>
      </c>
      <c r="N4352" s="2" t="s">
        <v>122</v>
      </c>
      <c r="O4352" s="3">
        <v>1</v>
      </c>
      <c r="P4352" s="3">
        <v>0</v>
      </c>
      <c r="Q4352" s="3">
        <v>6.35</v>
      </c>
      <c r="R4352" s="3">
        <v>6.35</v>
      </c>
      <c r="S4352" s="3">
        <v>6.35</v>
      </c>
      <c r="T4352" s="3">
        <v>6.35</v>
      </c>
      <c r="U4352" s="3"/>
      <c r="V4352" s="2" t="s">
        <v>235</v>
      </c>
      <c r="W4352" s="2" t="s">
        <v>236</v>
      </c>
      <c r="X4352" s="2" t="s">
        <v>33</v>
      </c>
      <c r="Y4352" s="19" t="str">
        <f>VLOOKUP(G4352,'Verweis Kd-Gruppe'!$A$2:$B$8,2,FALSE)</f>
        <v>GRK</v>
      </c>
      <c r="Z4352" s="19" t="str">
        <f>VLOOKUP(J4352,'Verweis Art-Gruppe'!$A$2:$B$15,2,FALSE)</f>
        <v>Sonstige</v>
      </c>
      <c r="AA4352" s="19" t="str">
        <f>VLOOKUP(W4352,'Verweis Vertreter'!$A$2:$B$24,2,FALSE)</f>
        <v>Patrick Verfürth</v>
      </c>
      <c r="AB4352" s="12">
        <f t="shared" si="603"/>
        <v>1</v>
      </c>
      <c r="AC4352" s="12">
        <f t="shared" si="608"/>
        <v>0</v>
      </c>
      <c r="AD4352" s="12">
        <f t="shared" si="609"/>
        <v>6.35</v>
      </c>
      <c r="AE4352" s="12">
        <f t="shared" si="604"/>
        <v>6.35</v>
      </c>
      <c r="AF4352" s="12">
        <f t="shared" si="605"/>
        <v>6.35</v>
      </c>
      <c r="AG4352" s="12">
        <f t="shared" si="606"/>
        <v>6.35</v>
      </c>
      <c r="AH4352" s="9">
        <f t="shared" si="610"/>
        <v>1</v>
      </c>
      <c r="AI4352" s="14">
        <f>VLOOKUP(E4352,'Verweis Faktor'!$A:$B,2,FALSE)</f>
        <v>1</v>
      </c>
      <c r="AJ4352" s="14"/>
      <c r="AK4352" s="14" t="str">
        <f>IF(AL4352="Ja","Versandkosten",VLOOKUP(E4352,'Verweis Belegart'!$A$2:$B$9,2,FALSE))</f>
        <v>Versandkosten</v>
      </c>
      <c r="AL4352" s="14" t="str">
        <f t="shared" si="611"/>
        <v>Ja</v>
      </c>
      <c r="AM4352" s="14" t="str">
        <f t="shared" si="607"/>
        <v>Positiv</v>
      </c>
    </row>
    <row r="4353" spans="1:39" ht="17.25" customHeight="1" x14ac:dyDescent="0.35">
      <c r="A4353" s="17">
        <v>14574229</v>
      </c>
      <c r="B4353" s="2" t="s">
        <v>2380</v>
      </c>
      <c r="C4353" s="1">
        <v>2025001</v>
      </c>
      <c r="D4353" s="1">
        <v>2001113</v>
      </c>
      <c r="E4353" s="2" t="s">
        <v>34</v>
      </c>
      <c r="F4353" s="2" t="s">
        <v>182</v>
      </c>
      <c r="G4353" s="2" t="s">
        <v>36</v>
      </c>
      <c r="H4353" s="2" t="s">
        <v>600</v>
      </c>
      <c r="I4353" s="2" t="s">
        <v>601</v>
      </c>
      <c r="J4353" s="2" t="s">
        <v>103</v>
      </c>
      <c r="K4353" s="2" t="s">
        <v>45</v>
      </c>
      <c r="L4353" s="2" t="s">
        <v>2430</v>
      </c>
      <c r="M4353" s="2" t="s">
        <v>2431</v>
      </c>
      <c r="N4353" s="2" t="s">
        <v>2432</v>
      </c>
      <c r="O4353" s="3">
        <v>1</v>
      </c>
      <c r="P4353" s="3">
        <v>890</v>
      </c>
      <c r="Q4353" s="3">
        <v>949</v>
      </c>
      <c r="R4353" s="3">
        <v>949</v>
      </c>
      <c r="S4353" s="3">
        <v>59</v>
      </c>
      <c r="T4353" s="3">
        <v>59</v>
      </c>
      <c r="U4353" s="3">
        <v>6.21</v>
      </c>
      <c r="V4353" s="2" t="s">
        <v>235</v>
      </c>
      <c r="W4353" s="2" t="s">
        <v>236</v>
      </c>
      <c r="X4353" s="2" t="s">
        <v>33</v>
      </c>
      <c r="Y4353" s="19" t="str">
        <f>VLOOKUP(G4353,'Verweis Kd-Gruppe'!$A$2:$B$8,2,FALSE)</f>
        <v>GRK</v>
      </c>
      <c r="Z4353" s="19" t="str">
        <f>VLOOKUP(J4353,'Verweis Art-Gruppe'!$A$2:$B$15,2,FALSE)</f>
        <v>Geräte</v>
      </c>
      <c r="AA4353" s="19" t="str">
        <f>VLOOKUP(W4353,'Verweis Vertreter'!$A$2:$B$24,2,FALSE)</f>
        <v>Patrick Verfürth</v>
      </c>
      <c r="AB4353" s="12">
        <f t="shared" si="603"/>
        <v>1</v>
      </c>
      <c r="AC4353" s="12">
        <f t="shared" si="608"/>
        <v>890</v>
      </c>
      <c r="AD4353" s="12">
        <f t="shared" si="609"/>
        <v>949</v>
      </c>
      <c r="AE4353" s="12">
        <f t="shared" si="604"/>
        <v>949</v>
      </c>
      <c r="AF4353" s="12">
        <f t="shared" si="605"/>
        <v>59</v>
      </c>
      <c r="AG4353" s="12">
        <f t="shared" si="606"/>
        <v>59</v>
      </c>
      <c r="AH4353" s="9">
        <f t="shared" si="610"/>
        <v>6.2170706006322442E-2</v>
      </c>
      <c r="AI4353" s="14">
        <f>VLOOKUP(E4353,'Verweis Faktor'!$A:$B,2,FALSE)</f>
        <v>1</v>
      </c>
      <c r="AJ4353" s="14"/>
      <c r="AK4353" s="14" t="str">
        <f>IF(AL4353="Ja","Versandkosten",VLOOKUP(E4353,'Verweis Belegart'!$A$2:$B$9,2,FALSE))</f>
        <v>Hardware</v>
      </c>
      <c r="AL4353" s="14" t="str">
        <f t="shared" si="611"/>
        <v>Nein</v>
      </c>
      <c r="AM4353" s="14" t="str">
        <f t="shared" si="607"/>
        <v>Positiv</v>
      </c>
    </row>
    <row r="4354" spans="1:39" ht="17.25" customHeight="1" x14ac:dyDescent="0.35">
      <c r="A4354" s="17">
        <v>14573905</v>
      </c>
      <c r="B4354" s="2" t="s">
        <v>2380</v>
      </c>
      <c r="C4354" s="1">
        <v>2025001</v>
      </c>
      <c r="D4354" s="1">
        <v>2001114</v>
      </c>
      <c r="E4354" s="2" t="s">
        <v>34</v>
      </c>
      <c r="F4354" s="2" t="s">
        <v>53</v>
      </c>
      <c r="G4354" s="2" t="s">
        <v>66</v>
      </c>
      <c r="H4354" s="2" t="s">
        <v>143</v>
      </c>
      <c r="I4354" s="2" t="s">
        <v>144</v>
      </c>
      <c r="J4354" s="2" t="s">
        <v>103</v>
      </c>
      <c r="K4354" s="2" t="s">
        <v>28</v>
      </c>
      <c r="L4354" s="2" t="s">
        <v>820</v>
      </c>
      <c r="M4354" s="2" t="s">
        <v>821</v>
      </c>
      <c r="N4354" s="2" t="s">
        <v>822</v>
      </c>
      <c r="O4354" s="3">
        <v>5</v>
      </c>
      <c r="P4354" s="3">
        <v>104</v>
      </c>
      <c r="Q4354" s="3">
        <v>103</v>
      </c>
      <c r="R4354" s="3">
        <v>515</v>
      </c>
      <c r="S4354" s="3">
        <v>-1</v>
      </c>
      <c r="T4354" s="3">
        <v>-5</v>
      </c>
      <c r="U4354" s="3">
        <v>-0.97</v>
      </c>
      <c r="V4354" s="2" t="s">
        <v>145</v>
      </c>
      <c r="W4354" s="2" t="s">
        <v>146</v>
      </c>
      <c r="X4354" s="2" t="s">
        <v>72</v>
      </c>
      <c r="Y4354" s="19" t="str">
        <f>VLOOKUP(G4354,'Verweis Kd-Gruppe'!$A$2:$B$8,2,FALSE)</f>
        <v>EXP</v>
      </c>
      <c r="Z4354" s="19" t="str">
        <f>VLOOKUP(J4354,'Verweis Art-Gruppe'!$A$2:$B$15,2,FALSE)</f>
        <v>Geräte</v>
      </c>
      <c r="AA4354" s="19" t="str">
        <f>VLOOKUP(W4354,'Verweis Vertreter'!$A$2:$B$24,2,FALSE)</f>
        <v>Muhsin Yortanli</v>
      </c>
      <c r="AB4354" s="12">
        <f t="shared" si="603"/>
        <v>5</v>
      </c>
      <c r="AC4354" s="12">
        <f t="shared" si="608"/>
        <v>104</v>
      </c>
      <c r="AD4354" s="12">
        <f t="shared" si="609"/>
        <v>103</v>
      </c>
      <c r="AE4354" s="12">
        <f t="shared" si="604"/>
        <v>515</v>
      </c>
      <c r="AF4354" s="12">
        <f t="shared" si="605"/>
        <v>-1</v>
      </c>
      <c r="AG4354" s="12">
        <f t="shared" si="606"/>
        <v>-5</v>
      </c>
      <c r="AH4354" s="9">
        <f t="shared" si="610"/>
        <v>-9.7087378640776691E-3</v>
      </c>
      <c r="AI4354" s="14">
        <f>VLOOKUP(E4354,'Verweis Faktor'!$A:$B,2,FALSE)</f>
        <v>1</v>
      </c>
      <c r="AJ4354" s="14"/>
      <c r="AK4354" s="14" t="str">
        <f>IF(AL4354="Ja","Versandkosten",VLOOKUP(E4354,'Verweis Belegart'!$A$2:$B$9,2,FALSE))</f>
        <v>Hardware</v>
      </c>
      <c r="AL4354" s="14" t="str">
        <f t="shared" si="611"/>
        <v>Nein</v>
      </c>
      <c r="AM4354" s="14" t="str">
        <f t="shared" si="607"/>
        <v>Negativ</v>
      </c>
    </row>
    <row r="4355" spans="1:39" ht="17.25" customHeight="1" x14ac:dyDescent="0.35">
      <c r="A4355" s="17">
        <v>14573905</v>
      </c>
      <c r="B4355" s="2" t="s">
        <v>2380</v>
      </c>
      <c r="C4355" s="1">
        <v>2025001</v>
      </c>
      <c r="D4355" s="1">
        <v>2001114</v>
      </c>
      <c r="E4355" s="2" t="s">
        <v>34</v>
      </c>
      <c r="F4355" s="2" t="s">
        <v>53</v>
      </c>
      <c r="G4355" s="2" t="s">
        <v>66</v>
      </c>
      <c r="H4355" s="2" t="s">
        <v>143</v>
      </c>
      <c r="I4355" s="2" t="s">
        <v>144</v>
      </c>
      <c r="J4355" s="2" t="s">
        <v>103</v>
      </c>
      <c r="K4355" s="2" t="s">
        <v>45</v>
      </c>
      <c r="L4355" s="2" t="s">
        <v>1324</v>
      </c>
      <c r="M4355" s="2" t="s">
        <v>1325</v>
      </c>
      <c r="N4355" s="2" t="s">
        <v>515</v>
      </c>
      <c r="O4355" s="3">
        <v>5</v>
      </c>
      <c r="P4355" s="3">
        <v>86</v>
      </c>
      <c r="Q4355" s="3">
        <v>89</v>
      </c>
      <c r="R4355" s="3">
        <v>445</v>
      </c>
      <c r="S4355" s="3">
        <v>3</v>
      </c>
      <c r="T4355" s="3">
        <v>15</v>
      </c>
      <c r="U4355" s="3">
        <v>3.37</v>
      </c>
      <c r="V4355" s="2" t="s">
        <v>145</v>
      </c>
      <c r="W4355" s="2" t="s">
        <v>146</v>
      </c>
      <c r="X4355" s="2" t="s">
        <v>72</v>
      </c>
      <c r="Y4355" s="19" t="str">
        <f>VLOOKUP(G4355,'Verweis Kd-Gruppe'!$A$2:$B$8,2,FALSE)</f>
        <v>EXP</v>
      </c>
      <c r="Z4355" s="19" t="str">
        <f>VLOOKUP(J4355,'Verweis Art-Gruppe'!$A$2:$B$15,2,FALSE)</f>
        <v>Geräte</v>
      </c>
      <c r="AA4355" s="19" t="str">
        <f>VLOOKUP(W4355,'Verweis Vertreter'!$A$2:$B$24,2,FALSE)</f>
        <v>Muhsin Yortanli</v>
      </c>
      <c r="AB4355" s="12">
        <f t="shared" ref="AB4355:AB4418" si="612">$AI4355*O4355</f>
        <v>5</v>
      </c>
      <c r="AC4355" s="12">
        <f t="shared" si="608"/>
        <v>86</v>
      </c>
      <c r="AD4355" s="12">
        <f t="shared" si="609"/>
        <v>89</v>
      </c>
      <c r="AE4355" s="12">
        <f t="shared" ref="AE4355:AE4418" si="613">$AI4355*R4355</f>
        <v>445</v>
      </c>
      <c r="AF4355" s="12">
        <f t="shared" ref="AF4355:AF4418" si="614">$AI4355*S4355</f>
        <v>3</v>
      </c>
      <c r="AG4355" s="12">
        <f t="shared" ref="AG4355:AG4418" si="615">$AI4355*T4355</f>
        <v>15</v>
      </c>
      <c r="AH4355" s="9">
        <f t="shared" si="610"/>
        <v>3.3707865168539325E-2</v>
      </c>
      <c r="AI4355" s="14">
        <f>VLOOKUP(E4355,'Verweis Faktor'!$A:$B,2,FALSE)</f>
        <v>1</v>
      </c>
      <c r="AJ4355" s="14"/>
      <c r="AK4355" s="14" t="str">
        <f>IF(AL4355="Ja","Versandkosten",VLOOKUP(E4355,'Verweis Belegart'!$A$2:$B$9,2,FALSE))</f>
        <v>Hardware</v>
      </c>
      <c r="AL4355" s="14" t="str">
        <f t="shared" si="611"/>
        <v>Nein</v>
      </c>
      <c r="AM4355" s="14" t="str">
        <f t="shared" ref="AM4355:AM4418" si="616">IF(AG4355&lt;0,"Negativ","Positiv")</f>
        <v>Positiv</v>
      </c>
    </row>
    <row r="4356" spans="1:39" ht="17.25" customHeight="1" x14ac:dyDescent="0.35">
      <c r="A4356" s="17">
        <v>14574253</v>
      </c>
      <c r="B4356" s="2" t="s">
        <v>2380</v>
      </c>
      <c r="C4356" s="1">
        <v>2025001</v>
      </c>
      <c r="D4356" s="1">
        <v>2001115</v>
      </c>
      <c r="E4356" s="2" t="s">
        <v>34</v>
      </c>
      <c r="F4356" s="2" t="s">
        <v>182</v>
      </c>
      <c r="G4356" s="2" t="s">
        <v>36</v>
      </c>
      <c r="H4356" s="2" t="s">
        <v>417</v>
      </c>
      <c r="I4356" s="2" t="s">
        <v>418</v>
      </c>
      <c r="J4356" s="2" t="s">
        <v>2791</v>
      </c>
      <c r="K4356" s="2" t="s">
        <v>28</v>
      </c>
      <c r="L4356" s="2" t="s">
        <v>249</v>
      </c>
      <c r="M4356" s="2" t="s">
        <v>250</v>
      </c>
      <c r="N4356" s="2" t="s">
        <v>122</v>
      </c>
      <c r="O4356" s="3">
        <v>1</v>
      </c>
      <c r="P4356" s="3">
        <v>0</v>
      </c>
      <c r="Q4356" s="3">
        <v>4.9000000000000004</v>
      </c>
      <c r="R4356" s="3">
        <v>4.9000000000000004</v>
      </c>
      <c r="S4356" s="3">
        <v>4.9000000000000004</v>
      </c>
      <c r="T4356" s="3">
        <v>4.9000000000000004</v>
      </c>
      <c r="U4356" s="3"/>
      <c r="V4356" s="2" t="s">
        <v>235</v>
      </c>
      <c r="W4356" s="2" t="s">
        <v>236</v>
      </c>
      <c r="X4356" s="2" t="s">
        <v>419</v>
      </c>
      <c r="Y4356" s="19" t="str">
        <f>VLOOKUP(G4356,'Verweis Kd-Gruppe'!$A$2:$B$8,2,FALSE)</f>
        <v>GRK</v>
      </c>
      <c r="Z4356" s="19" t="str">
        <f>VLOOKUP(J4356,'Verweis Art-Gruppe'!$A$2:$B$15,2,FALSE)</f>
        <v>Sonstige</v>
      </c>
      <c r="AA4356" s="19" t="str">
        <f>VLOOKUP(W4356,'Verweis Vertreter'!$A$2:$B$24,2,FALSE)</f>
        <v>Patrick Verfürth</v>
      </c>
      <c r="AB4356" s="12">
        <f t="shared" si="612"/>
        <v>1</v>
      </c>
      <c r="AC4356" s="12">
        <f t="shared" ref="AC4356:AC4419" si="617">P4356</f>
        <v>0</v>
      </c>
      <c r="AD4356" s="12">
        <f t="shared" ref="AD4356:AD4419" si="618">Q4356</f>
        <v>4.9000000000000004</v>
      </c>
      <c r="AE4356" s="12">
        <f t="shared" si="613"/>
        <v>4.9000000000000004</v>
      </c>
      <c r="AF4356" s="12">
        <f t="shared" si="614"/>
        <v>4.9000000000000004</v>
      </c>
      <c r="AG4356" s="12">
        <f t="shared" si="615"/>
        <v>4.9000000000000004</v>
      </c>
      <c r="AH4356" s="9">
        <f t="shared" ref="AH4356:AH4419" si="619">IF(AF4356=0,0,AG4356/AE4356*AI4356)</f>
        <v>1</v>
      </c>
      <c r="AI4356" s="14">
        <f>VLOOKUP(E4356,'Verweis Faktor'!$A:$B,2,FALSE)</f>
        <v>1</v>
      </c>
      <c r="AJ4356" s="14"/>
      <c r="AK4356" s="14" t="str">
        <f>IF(AL4356="Ja","Versandkosten",VLOOKUP(E4356,'Verweis Belegart'!$A$2:$B$9,2,FALSE))</f>
        <v>Versandkosten</v>
      </c>
      <c r="AL4356" s="14" t="str">
        <f t="shared" ref="AL4356:AL4419" si="620">IF(ISNUMBER(FIND("Versandkosten",M4356)),"Ja","Nein")</f>
        <v>Ja</v>
      </c>
      <c r="AM4356" s="14" t="str">
        <f t="shared" si="616"/>
        <v>Positiv</v>
      </c>
    </row>
    <row r="4357" spans="1:39" ht="17.25" customHeight="1" x14ac:dyDescent="0.35">
      <c r="A4357" s="17">
        <v>14574253</v>
      </c>
      <c r="B4357" s="2" t="s">
        <v>2380</v>
      </c>
      <c r="C4357" s="1">
        <v>2025001</v>
      </c>
      <c r="D4357" s="1">
        <v>2001115</v>
      </c>
      <c r="E4357" s="2" t="s">
        <v>34</v>
      </c>
      <c r="F4357" s="2" t="s">
        <v>182</v>
      </c>
      <c r="G4357" s="2" t="s">
        <v>36</v>
      </c>
      <c r="H4357" s="2" t="s">
        <v>417</v>
      </c>
      <c r="I4357" s="2" t="s">
        <v>418</v>
      </c>
      <c r="J4357" s="2" t="s">
        <v>103</v>
      </c>
      <c r="K4357" s="2" t="s">
        <v>45</v>
      </c>
      <c r="L4357" s="2" t="s">
        <v>2328</v>
      </c>
      <c r="M4357" s="2" t="s">
        <v>2329</v>
      </c>
      <c r="N4357" s="2" t="s">
        <v>2330</v>
      </c>
      <c r="O4357" s="3">
        <v>1</v>
      </c>
      <c r="P4357" s="3">
        <v>117</v>
      </c>
      <c r="Q4357" s="3">
        <v>129</v>
      </c>
      <c r="R4357" s="3">
        <v>129</v>
      </c>
      <c r="S4357" s="3">
        <v>12</v>
      </c>
      <c r="T4357" s="3">
        <v>12</v>
      </c>
      <c r="U4357" s="3">
        <v>9.3000000000000007</v>
      </c>
      <c r="V4357" s="2" t="s">
        <v>235</v>
      </c>
      <c r="W4357" s="2" t="s">
        <v>236</v>
      </c>
      <c r="X4357" s="2" t="s">
        <v>419</v>
      </c>
      <c r="Y4357" s="19" t="str">
        <f>VLOOKUP(G4357,'Verweis Kd-Gruppe'!$A$2:$B$8,2,FALSE)</f>
        <v>GRK</v>
      </c>
      <c r="Z4357" s="19" t="str">
        <f>VLOOKUP(J4357,'Verweis Art-Gruppe'!$A$2:$B$15,2,FALSE)</f>
        <v>Geräte</v>
      </c>
      <c r="AA4357" s="19" t="str">
        <f>VLOOKUP(W4357,'Verweis Vertreter'!$A$2:$B$24,2,FALSE)</f>
        <v>Patrick Verfürth</v>
      </c>
      <c r="AB4357" s="12">
        <f t="shared" si="612"/>
        <v>1</v>
      </c>
      <c r="AC4357" s="12">
        <f t="shared" si="617"/>
        <v>117</v>
      </c>
      <c r="AD4357" s="12">
        <f t="shared" si="618"/>
        <v>129</v>
      </c>
      <c r="AE4357" s="12">
        <f t="shared" si="613"/>
        <v>129</v>
      </c>
      <c r="AF4357" s="12">
        <f t="shared" si="614"/>
        <v>12</v>
      </c>
      <c r="AG4357" s="12">
        <f t="shared" si="615"/>
        <v>12</v>
      </c>
      <c r="AH4357" s="9">
        <f t="shared" si="619"/>
        <v>9.3023255813953487E-2</v>
      </c>
      <c r="AI4357" s="14">
        <f>VLOOKUP(E4357,'Verweis Faktor'!$A:$B,2,FALSE)</f>
        <v>1</v>
      </c>
      <c r="AJ4357" s="14"/>
      <c r="AK4357" s="14" t="str">
        <f>IF(AL4357="Ja","Versandkosten",VLOOKUP(E4357,'Verweis Belegart'!$A$2:$B$9,2,FALSE))</f>
        <v>Hardware</v>
      </c>
      <c r="AL4357" s="14" t="str">
        <f t="shared" si="620"/>
        <v>Nein</v>
      </c>
      <c r="AM4357" s="14" t="str">
        <f t="shared" si="616"/>
        <v>Positiv</v>
      </c>
    </row>
    <row r="4358" spans="1:39" ht="17.25" customHeight="1" x14ac:dyDescent="0.35">
      <c r="A4358" s="17">
        <v>14574254</v>
      </c>
      <c r="B4358" s="2" t="s">
        <v>2380</v>
      </c>
      <c r="C4358" s="1">
        <v>2025001</v>
      </c>
      <c r="D4358" s="1">
        <v>2001116</v>
      </c>
      <c r="E4358" s="2" t="s">
        <v>34</v>
      </c>
      <c r="F4358" s="2" t="s">
        <v>182</v>
      </c>
      <c r="G4358" s="2" t="s">
        <v>36</v>
      </c>
      <c r="H4358" s="2" t="s">
        <v>417</v>
      </c>
      <c r="I4358" s="2" t="s">
        <v>418</v>
      </c>
      <c r="J4358" s="2" t="s">
        <v>2791</v>
      </c>
      <c r="K4358" s="2" t="s">
        <v>28</v>
      </c>
      <c r="L4358" s="2" t="s">
        <v>249</v>
      </c>
      <c r="M4358" s="2" t="s">
        <v>250</v>
      </c>
      <c r="N4358" s="2" t="s">
        <v>122</v>
      </c>
      <c r="O4358" s="3">
        <v>1</v>
      </c>
      <c r="P4358" s="3">
        <v>0</v>
      </c>
      <c r="Q4358" s="3">
        <v>4.9000000000000004</v>
      </c>
      <c r="R4358" s="3">
        <v>4.9000000000000004</v>
      </c>
      <c r="S4358" s="3">
        <v>4.9000000000000004</v>
      </c>
      <c r="T4358" s="3">
        <v>4.9000000000000004</v>
      </c>
      <c r="U4358" s="3"/>
      <c r="V4358" s="2" t="s">
        <v>235</v>
      </c>
      <c r="W4358" s="2" t="s">
        <v>236</v>
      </c>
      <c r="X4358" s="2" t="s">
        <v>419</v>
      </c>
      <c r="Y4358" s="19" t="str">
        <f>VLOOKUP(G4358,'Verweis Kd-Gruppe'!$A$2:$B$8,2,FALSE)</f>
        <v>GRK</v>
      </c>
      <c r="Z4358" s="19" t="str">
        <f>VLOOKUP(J4358,'Verweis Art-Gruppe'!$A$2:$B$15,2,FALSE)</f>
        <v>Sonstige</v>
      </c>
      <c r="AA4358" s="19" t="str">
        <f>VLOOKUP(W4358,'Verweis Vertreter'!$A$2:$B$24,2,FALSE)</f>
        <v>Patrick Verfürth</v>
      </c>
      <c r="AB4358" s="12">
        <f t="shared" si="612"/>
        <v>1</v>
      </c>
      <c r="AC4358" s="12">
        <f t="shared" si="617"/>
        <v>0</v>
      </c>
      <c r="AD4358" s="12">
        <f t="shared" si="618"/>
        <v>4.9000000000000004</v>
      </c>
      <c r="AE4358" s="12">
        <f t="shared" si="613"/>
        <v>4.9000000000000004</v>
      </c>
      <c r="AF4358" s="12">
        <f t="shared" si="614"/>
        <v>4.9000000000000004</v>
      </c>
      <c r="AG4358" s="12">
        <f t="shared" si="615"/>
        <v>4.9000000000000004</v>
      </c>
      <c r="AH4358" s="9">
        <f t="shared" si="619"/>
        <v>1</v>
      </c>
      <c r="AI4358" s="14">
        <f>VLOOKUP(E4358,'Verweis Faktor'!$A:$B,2,FALSE)</f>
        <v>1</v>
      </c>
      <c r="AJ4358" s="14"/>
      <c r="AK4358" s="14" t="str">
        <f>IF(AL4358="Ja","Versandkosten",VLOOKUP(E4358,'Verweis Belegart'!$A$2:$B$9,2,FALSE))</f>
        <v>Versandkosten</v>
      </c>
      <c r="AL4358" s="14" t="str">
        <f t="shared" si="620"/>
        <v>Ja</v>
      </c>
      <c r="AM4358" s="14" t="str">
        <f t="shared" si="616"/>
        <v>Positiv</v>
      </c>
    </row>
    <row r="4359" spans="1:39" ht="17.25" customHeight="1" x14ac:dyDescent="0.35">
      <c r="A4359" s="17">
        <v>14574254</v>
      </c>
      <c r="B4359" s="2" t="s">
        <v>2380</v>
      </c>
      <c r="C4359" s="1">
        <v>2025001</v>
      </c>
      <c r="D4359" s="1">
        <v>2001116</v>
      </c>
      <c r="E4359" s="2" t="s">
        <v>34</v>
      </c>
      <c r="F4359" s="2" t="s">
        <v>182</v>
      </c>
      <c r="G4359" s="2" t="s">
        <v>36</v>
      </c>
      <c r="H4359" s="2" t="s">
        <v>417</v>
      </c>
      <c r="I4359" s="2" t="s">
        <v>418</v>
      </c>
      <c r="J4359" s="2" t="s">
        <v>103</v>
      </c>
      <c r="K4359" s="2" t="s">
        <v>45</v>
      </c>
      <c r="L4359" s="2" t="s">
        <v>2147</v>
      </c>
      <c r="M4359" s="2" t="s">
        <v>2148</v>
      </c>
      <c r="N4359" s="2" t="s">
        <v>94</v>
      </c>
      <c r="O4359" s="3">
        <v>1</v>
      </c>
      <c r="P4359" s="3">
        <v>332</v>
      </c>
      <c r="Q4359" s="3">
        <v>349</v>
      </c>
      <c r="R4359" s="3">
        <v>349</v>
      </c>
      <c r="S4359" s="3">
        <v>17</v>
      </c>
      <c r="T4359" s="3">
        <v>17</v>
      </c>
      <c r="U4359" s="3">
        <v>4.87</v>
      </c>
      <c r="V4359" s="2" t="s">
        <v>235</v>
      </c>
      <c r="W4359" s="2" t="s">
        <v>236</v>
      </c>
      <c r="X4359" s="2" t="s">
        <v>419</v>
      </c>
      <c r="Y4359" s="19" t="str">
        <f>VLOOKUP(G4359,'Verweis Kd-Gruppe'!$A$2:$B$8,2,FALSE)</f>
        <v>GRK</v>
      </c>
      <c r="Z4359" s="19" t="str">
        <f>VLOOKUP(J4359,'Verweis Art-Gruppe'!$A$2:$B$15,2,FALSE)</f>
        <v>Geräte</v>
      </c>
      <c r="AA4359" s="19" t="str">
        <f>VLOOKUP(W4359,'Verweis Vertreter'!$A$2:$B$24,2,FALSE)</f>
        <v>Patrick Verfürth</v>
      </c>
      <c r="AB4359" s="12">
        <f t="shared" si="612"/>
        <v>1</v>
      </c>
      <c r="AC4359" s="12">
        <f t="shared" si="617"/>
        <v>332</v>
      </c>
      <c r="AD4359" s="12">
        <f t="shared" si="618"/>
        <v>349</v>
      </c>
      <c r="AE4359" s="12">
        <f t="shared" si="613"/>
        <v>349</v>
      </c>
      <c r="AF4359" s="12">
        <f t="shared" si="614"/>
        <v>17</v>
      </c>
      <c r="AG4359" s="12">
        <f t="shared" si="615"/>
        <v>17</v>
      </c>
      <c r="AH4359" s="9">
        <f t="shared" si="619"/>
        <v>4.8710601719197708E-2</v>
      </c>
      <c r="AI4359" s="14">
        <f>VLOOKUP(E4359,'Verweis Faktor'!$A:$B,2,FALSE)</f>
        <v>1</v>
      </c>
      <c r="AJ4359" s="14"/>
      <c r="AK4359" s="14" t="str">
        <f>IF(AL4359="Ja","Versandkosten",VLOOKUP(E4359,'Verweis Belegart'!$A$2:$B$9,2,FALSE))</f>
        <v>Hardware</v>
      </c>
      <c r="AL4359" s="14" t="str">
        <f t="shared" si="620"/>
        <v>Nein</v>
      </c>
      <c r="AM4359" s="14" t="str">
        <f t="shared" si="616"/>
        <v>Positiv</v>
      </c>
    </row>
    <row r="4360" spans="1:39" ht="17.25" customHeight="1" x14ac:dyDescent="0.35">
      <c r="A4360" s="17">
        <v>14574268</v>
      </c>
      <c r="B4360" s="2" t="s">
        <v>2380</v>
      </c>
      <c r="C4360" s="1">
        <v>2025001</v>
      </c>
      <c r="D4360" s="1">
        <v>2001117</v>
      </c>
      <c r="E4360" s="2" t="s">
        <v>34</v>
      </c>
      <c r="F4360" s="2" t="s">
        <v>182</v>
      </c>
      <c r="G4360" s="2" t="s">
        <v>36</v>
      </c>
      <c r="H4360" s="2" t="s">
        <v>417</v>
      </c>
      <c r="I4360" s="2" t="s">
        <v>418</v>
      </c>
      <c r="J4360" s="2" t="s">
        <v>2791</v>
      </c>
      <c r="K4360" s="2" t="s">
        <v>28</v>
      </c>
      <c r="L4360" s="2" t="s">
        <v>249</v>
      </c>
      <c r="M4360" s="2" t="s">
        <v>250</v>
      </c>
      <c r="N4360" s="2" t="s">
        <v>122</v>
      </c>
      <c r="O4360" s="3">
        <v>1</v>
      </c>
      <c r="P4360" s="3">
        <v>0</v>
      </c>
      <c r="Q4360" s="3">
        <v>4.9000000000000004</v>
      </c>
      <c r="R4360" s="3">
        <v>4.9000000000000004</v>
      </c>
      <c r="S4360" s="3">
        <v>4.9000000000000004</v>
      </c>
      <c r="T4360" s="3">
        <v>4.9000000000000004</v>
      </c>
      <c r="U4360" s="3"/>
      <c r="V4360" s="2" t="s">
        <v>235</v>
      </c>
      <c r="W4360" s="2" t="s">
        <v>236</v>
      </c>
      <c r="X4360" s="2" t="s">
        <v>419</v>
      </c>
      <c r="Y4360" s="19" t="str">
        <f>VLOOKUP(G4360,'Verweis Kd-Gruppe'!$A$2:$B$8,2,FALSE)</f>
        <v>GRK</v>
      </c>
      <c r="Z4360" s="19" t="str">
        <f>VLOOKUP(J4360,'Verweis Art-Gruppe'!$A$2:$B$15,2,FALSE)</f>
        <v>Sonstige</v>
      </c>
      <c r="AA4360" s="19" t="str">
        <f>VLOOKUP(W4360,'Verweis Vertreter'!$A$2:$B$24,2,FALSE)</f>
        <v>Patrick Verfürth</v>
      </c>
      <c r="AB4360" s="12">
        <f t="shared" si="612"/>
        <v>1</v>
      </c>
      <c r="AC4360" s="12">
        <f t="shared" si="617"/>
        <v>0</v>
      </c>
      <c r="AD4360" s="12">
        <f t="shared" si="618"/>
        <v>4.9000000000000004</v>
      </c>
      <c r="AE4360" s="12">
        <f t="shared" si="613"/>
        <v>4.9000000000000004</v>
      </c>
      <c r="AF4360" s="12">
        <f t="shared" si="614"/>
        <v>4.9000000000000004</v>
      </c>
      <c r="AG4360" s="12">
        <f t="shared" si="615"/>
        <v>4.9000000000000004</v>
      </c>
      <c r="AH4360" s="9">
        <f t="shared" si="619"/>
        <v>1</v>
      </c>
      <c r="AI4360" s="14">
        <f>VLOOKUP(E4360,'Verweis Faktor'!$A:$B,2,FALSE)</f>
        <v>1</v>
      </c>
      <c r="AJ4360" s="14"/>
      <c r="AK4360" s="14" t="str">
        <f>IF(AL4360="Ja","Versandkosten",VLOOKUP(E4360,'Verweis Belegart'!$A$2:$B$9,2,FALSE))</f>
        <v>Versandkosten</v>
      </c>
      <c r="AL4360" s="14" t="str">
        <f t="shared" si="620"/>
        <v>Ja</v>
      </c>
      <c r="AM4360" s="14" t="str">
        <f t="shared" si="616"/>
        <v>Positiv</v>
      </c>
    </row>
    <row r="4361" spans="1:39" ht="17.25" customHeight="1" x14ac:dyDescent="0.35">
      <c r="A4361" s="17">
        <v>14574268</v>
      </c>
      <c r="B4361" s="2" t="s">
        <v>2380</v>
      </c>
      <c r="C4361" s="1">
        <v>2025001</v>
      </c>
      <c r="D4361" s="1">
        <v>2001117</v>
      </c>
      <c r="E4361" s="2" t="s">
        <v>34</v>
      </c>
      <c r="F4361" s="2" t="s">
        <v>182</v>
      </c>
      <c r="G4361" s="2" t="s">
        <v>36</v>
      </c>
      <c r="H4361" s="2" t="s">
        <v>417</v>
      </c>
      <c r="I4361" s="2" t="s">
        <v>418</v>
      </c>
      <c r="J4361" s="2" t="s">
        <v>103</v>
      </c>
      <c r="K4361" s="2" t="s">
        <v>45</v>
      </c>
      <c r="L4361" s="2" t="s">
        <v>1150</v>
      </c>
      <c r="M4361" s="2" t="s">
        <v>1151</v>
      </c>
      <c r="N4361" s="2" t="s">
        <v>1152</v>
      </c>
      <c r="O4361" s="3">
        <v>1</v>
      </c>
      <c r="P4361" s="3">
        <v>129.98869999999999</v>
      </c>
      <c r="Q4361" s="3">
        <v>147</v>
      </c>
      <c r="R4361" s="3">
        <v>147</v>
      </c>
      <c r="S4361" s="3">
        <v>17.011299999999999</v>
      </c>
      <c r="T4361" s="3">
        <v>17.010000000000002</v>
      </c>
      <c r="U4361" s="3">
        <v>11.57</v>
      </c>
      <c r="V4361" s="2" t="s">
        <v>235</v>
      </c>
      <c r="W4361" s="2" t="s">
        <v>236</v>
      </c>
      <c r="X4361" s="2" t="s">
        <v>419</v>
      </c>
      <c r="Y4361" s="19" t="str">
        <f>VLOOKUP(G4361,'Verweis Kd-Gruppe'!$A$2:$B$8,2,FALSE)</f>
        <v>GRK</v>
      </c>
      <c r="Z4361" s="19" t="str">
        <f>VLOOKUP(J4361,'Verweis Art-Gruppe'!$A$2:$B$15,2,FALSE)</f>
        <v>Geräte</v>
      </c>
      <c r="AA4361" s="19" t="str">
        <f>VLOOKUP(W4361,'Verweis Vertreter'!$A$2:$B$24,2,FALSE)</f>
        <v>Patrick Verfürth</v>
      </c>
      <c r="AB4361" s="12">
        <f t="shared" si="612"/>
        <v>1</v>
      </c>
      <c r="AC4361" s="12">
        <f t="shared" si="617"/>
        <v>129.98869999999999</v>
      </c>
      <c r="AD4361" s="12">
        <f t="shared" si="618"/>
        <v>147</v>
      </c>
      <c r="AE4361" s="12">
        <f t="shared" si="613"/>
        <v>147</v>
      </c>
      <c r="AF4361" s="12">
        <f t="shared" si="614"/>
        <v>17.011299999999999</v>
      </c>
      <c r="AG4361" s="12">
        <f t="shared" si="615"/>
        <v>17.010000000000002</v>
      </c>
      <c r="AH4361" s="9">
        <f t="shared" si="619"/>
        <v>0.11571428571428573</v>
      </c>
      <c r="AI4361" s="14">
        <f>VLOOKUP(E4361,'Verweis Faktor'!$A:$B,2,FALSE)</f>
        <v>1</v>
      </c>
      <c r="AJ4361" s="14"/>
      <c r="AK4361" s="14" t="str">
        <f>IF(AL4361="Ja","Versandkosten",VLOOKUP(E4361,'Verweis Belegart'!$A$2:$B$9,2,FALSE))</f>
        <v>Hardware</v>
      </c>
      <c r="AL4361" s="14" t="str">
        <f t="shared" si="620"/>
        <v>Nein</v>
      </c>
      <c r="AM4361" s="14" t="str">
        <f t="shared" si="616"/>
        <v>Positiv</v>
      </c>
    </row>
    <row r="4362" spans="1:39" ht="17.25" customHeight="1" x14ac:dyDescent="0.35">
      <c r="A4362" s="17">
        <v>14574292</v>
      </c>
      <c r="B4362" s="2" t="s">
        <v>2380</v>
      </c>
      <c r="C4362" s="1">
        <v>2025001</v>
      </c>
      <c r="D4362" s="1">
        <v>2001118</v>
      </c>
      <c r="E4362" s="2" t="s">
        <v>34</v>
      </c>
      <c r="F4362" s="2" t="s">
        <v>182</v>
      </c>
      <c r="G4362" s="2" t="s">
        <v>36</v>
      </c>
      <c r="H4362" s="2" t="s">
        <v>1118</v>
      </c>
      <c r="I4362" s="2" t="s">
        <v>1119</v>
      </c>
      <c r="J4362" s="2" t="s">
        <v>304</v>
      </c>
      <c r="K4362" s="2" t="s">
        <v>28</v>
      </c>
      <c r="L4362" s="2" t="s">
        <v>198</v>
      </c>
      <c r="M4362" s="2" t="s">
        <v>199</v>
      </c>
      <c r="N4362" s="2" t="s">
        <v>200</v>
      </c>
      <c r="O4362" s="3">
        <v>2</v>
      </c>
      <c r="P4362" s="3">
        <v>590</v>
      </c>
      <c r="Q4362" s="3">
        <v>596</v>
      </c>
      <c r="R4362" s="3">
        <v>1192</v>
      </c>
      <c r="S4362" s="3">
        <v>6</v>
      </c>
      <c r="T4362" s="3">
        <v>12</v>
      </c>
      <c r="U4362" s="3">
        <v>1</v>
      </c>
      <c r="V4362" s="2" t="s">
        <v>145</v>
      </c>
      <c r="W4362" s="2" t="s">
        <v>146</v>
      </c>
      <c r="X4362" s="2" t="s">
        <v>702</v>
      </c>
      <c r="Y4362" s="19" t="str">
        <f>VLOOKUP(G4362,'Verweis Kd-Gruppe'!$A$2:$B$8,2,FALSE)</f>
        <v>GRK</v>
      </c>
      <c r="Z4362" s="19" t="str">
        <f>VLOOKUP(J4362,'Verweis Art-Gruppe'!$A$2:$B$15,2,FALSE)</f>
        <v>Zubehör</v>
      </c>
      <c r="AA4362" s="19" t="str">
        <f>VLOOKUP(W4362,'Verweis Vertreter'!$A$2:$B$24,2,FALSE)</f>
        <v>Muhsin Yortanli</v>
      </c>
      <c r="AB4362" s="12">
        <f t="shared" si="612"/>
        <v>2</v>
      </c>
      <c r="AC4362" s="12">
        <f t="shared" si="617"/>
        <v>590</v>
      </c>
      <c r="AD4362" s="12">
        <f t="shared" si="618"/>
        <v>596</v>
      </c>
      <c r="AE4362" s="12">
        <f t="shared" si="613"/>
        <v>1192</v>
      </c>
      <c r="AF4362" s="12">
        <f t="shared" si="614"/>
        <v>6</v>
      </c>
      <c r="AG4362" s="12">
        <f t="shared" si="615"/>
        <v>12</v>
      </c>
      <c r="AH4362" s="9">
        <f t="shared" si="619"/>
        <v>1.0067114093959731E-2</v>
      </c>
      <c r="AI4362" s="14">
        <f>VLOOKUP(E4362,'Verweis Faktor'!$A:$B,2,FALSE)</f>
        <v>1</v>
      </c>
      <c r="AJ4362" s="14"/>
      <c r="AK4362" s="14" t="str">
        <f>IF(AL4362="Ja","Versandkosten",VLOOKUP(E4362,'Verweis Belegart'!$A$2:$B$9,2,FALSE))</f>
        <v>Hardware</v>
      </c>
      <c r="AL4362" s="14" t="str">
        <f t="shared" si="620"/>
        <v>Nein</v>
      </c>
      <c r="AM4362" s="14" t="str">
        <f t="shared" si="616"/>
        <v>Positiv</v>
      </c>
    </row>
    <row r="4363" spans="1:39" ht="17.25" customHeight="1" x14ac:dyDescent="0.35">
      <c r="A4363" s="17">
        <v>14574274</v>
      </c>
      <c r="B4363" s="2" t="s">
        <v>2380</v>
      </c>
      <c r="C4363" s="1">
        <v>2025001</v>
      </c>
      <c r="D4363" s="1">
        <v>2001119</v>
      </c>
      <c r="E4363" s="2" t="s">
        <v>34</v>
      </c>
      <c r="F4363" s="2" t="s">
        <v>182</v>
      </c>
      <c r="G4363" s="2" t="s">
        <v>25</v>
      </c>
      <c r="H4363" s="2" t="s">
        <v>2129</v>
      </c>
      <c r="I4363" s="2" t="s">
        <v>2130</v>
      </c>
      <c r="J4363" s="2" t="s">
        <v>103</v>
      </c>
      <c r="K4363" s="2" t="s">
        <v>28</v>
      </c>
      <c r="L4363" s="2" t="s">
        <v>673</v>
      </c>
      <c r="M4363" s="2" t="s">
        <v>674</v>
      </c>
      <c r="N4363" s="2" t="s">
        <v>48</v>
      </c>
      <c r="O4363" s="3">
        <v>1</v>
      </c>
      <c r="P4363" s="3">
        <v>253.26820000000001</v>
      </c>
      <c r="Q4363" s="3">
        <v>275</v>
      </c>
      <c r="R4363" s="3">
        <v>275</v>
      </c>
      <c r="S4363" s="3">
        <v>21.7318</v>
      </c>
      <c r="T4363" s="3">
        <v>21.73</v>
      </c>
      <c r="U4363" s="3">
        <v>7.9</v>
      </c>
      <c r="V4363" s="2" t="s">
        <v>427</v>
      </c>
      <c r="W4363" s="2" t="s">
        <v>428</v>
      </c>
      <c r="X4363" s="2" t="s">
        <v>724</v>
      </c>
      <c r="Y4363" s="19" t="str">
        <f>VLOOKUP(G4363,'Verweis Kd-Gruppe'!$A$2:$B$8,2,FALSE)</f>
        <v>FHK</v>
      </c>
      <c r="Z4363" s="19" t="str">
        <f>VLOOKUP(J4363,'Verweis Art-Gruppe'!$A$2:$B$15,2,FALSE)</f>
        <v>Geräte</v>
      </c>
      <c r="AA4363" s="19" t="str">
        <f>VLOOKUP(W4363,'Verweis Vertreter'!$A$2:$B$24,2,FALSE)</f>
        <v>Zentrale</v>
      </c>
      <c r="AB4363" s="12">
        <f t="shared" si="612"/>
        <v>1</v>
      </c>
      <c r="AC4363" s="12">
        <f t="shared" si="617"/>
        <v>253.26820000000001</v>
      </c>
      <c r="AD4363" s="12">
        <f t="shared" si="618"/>
        <v>275</v>
      </c>
      <c r="AE4363" s="12">
        <f t="shared" si="613"/>
        <v>275</v>
      </c>
      <c r="AF4363" s="12">
        <f t="shared" si="614"/>
        <v>21.7318</v>
      </c>
      <c r="AG4363" s="12">
        <f t="shared" si="615"/>
        <v>21.73</v>
      </c>
      <c r="AH4363" s="9">
        <f t="shared" si="619"/>
        <v>7.9018181818181821E-2</v>
      </c>
      <c r="AI4363" s="14">
        <f>VLOOKUP(E4363,'Verweis Faktor'!$A:$B,2,FALSE)</f>
        <v>1</v>
      </c>
      <c r="AJ4363" s="14"/>
      <c r="AK4363" s="14" t="str">
        <f>IF(AL4363="Ja","Versandkosten",VLOOKUP(E4363,'Verweis Belegart'!$A$2:$B$9,2,FALSE))</f>
        <v>Hardware</v>
      </c>
      <c r="AL4363" s="14" t="str">
        <f t="shared" si="620"/>
        <v>Nein</v>
      </c>
      <c r="AM4363" s="14" t="str">
        <f t="shared" si="616"/>
        <v>Positiv</v>
      </c>
    </row>
    <row r="4364" spans="1:39" ht="17.25" customHeight="1" x14ac:dyDescent="0.35">
      <c r="A4364" s="17">
        <v>14574274</v>
      </c>
      <c r="B4364" s="2" t="s">
        <v>2380</v>
      </c>
      <c r="C4364" s="1">
        <v>2025001</v>
      </c>
      <c r="D4364" s="1">
        <v>2001119</v>
      </c>
      <c r="E4364" s="2" t="s">
        <v>34</v>
      </c>
      <c r="F4364" s="2" t="s">
        <v>182</v>
      </c>
      <c r="G4364" s="2" t="s">
        <v>25</v>
      </c>
      <c r="H4364" s="2" t="s">
        <v>2129</v>
      </c>
      <c r="I4364" s="2" t="s">
        <v>2130</v>
      </c>
      <c r="J4364" s="2" t="s">
        <v>103</v>
      </c>
      <c r="K4364" s="2" t="s">
        <v>45</v>
      </c>
      <c r="L4364" s="2" t="s">
        <v>1490</v>
      </c>
      <c r="M4364" s="2" t="s">
        <v>1491</v>
      </c>
      <c r="N4364" s="2" t="s">
        <v>1492</v>
      </c>
      <c r="O4364" s="3">
        <v>1</v>
      </c>
      <c r="P4364" s="3">
        <v>169.4264</v>
      </c>
      <c r="Q4364" s="3">
        <v>185</v>
      </c>
      <c r="R4364" s="3">
        <v>185</v>
      </c>
      <c r="S4364" s="3">
        <v>15.573600000000001</v>
      </c>
      <c r="T4364" s="3">
        <v>15.57</v>
      </c>
      <c r="U4364" s="3">
        <v>8.41</v>
      </c>
      <c r="V4364" s="2" t="s">
        <v>427</v>
      </c>
      <c r="W4364" s="2" t="s">
        <v>428</v>
      </c>
      <c r="X4364" s="2" t="s">
        <v>724</v>
      </c>
      <c r="Y4364" s="19" t="str">
        <f>VLOOKUP(G4364,'Verweis Kd-Gruppe'!$A$2:$B$8,2,FALSE)</f>
        <v>FHK</v>
      </c>
      <c r="Z4364" s="19" t="str">
        <f>VLOOKUP(J4364,'Verweis Art-Gruppe'!$A$2:$B$15,2,FALSE)</f>
        <v>Geräte</v>
      </c>
      <c r="AA4364" s="19" t="str">
        <f>VLOOKUP(W4364,'Verweis Vertreter'!$A$2:$B$24,2,FALSE)</f>
        <v>Zentrale</v>
      </c>
      <c r="AB4364" s="12">
        <f t="shared" si="612"/>
        <v>1</v>
      </c>
      <c r="AC4364" s="12">
        <f t="shared" si="617"/>
        <v>169.4264</v>
      </c>
      <c r="AD4364" s="12">
        <f t="shared" si="618"/>
        <v>185</v>
      </c>
      <c r="AE4364" s="12">
        <f t="shared" si="613"/>
        <v>185</v>
      </c>
      <c r="AF4364" s="12">
        <f t="shared" si="614"/>
        <v>15.573600000000001</v>
      </c>
      <c r="AG4364" s="12">
        <f t="shared" si="615"/>
        <v>15.57</v>
      </c>
      <c r="AH4364" s="9">
        <f t="shared" si="619"/>
        <v>8.4162162162162157E-2</v>
      </c>
      <c r="AI4364" s="14">
        <f>VLOOKUP(E4364,'Verweis Faktor'!$A:$B,2,FALSE)</f>
        <v>1</v>
      </c>
      <c r="AJ4364" s="14"/>
      <c r="AK4364" s="14" t="str">
        <f>IF(AL4364="Ja","Versandkosten",VLOOKUP(E4364,'Verweis Belegart'!$A$2:$B$9,2,FALSE))</f>
        <v>Hardware</v>
      </c>
      <c r="AL4364" s="14" t="str">
        <f t="shared" si="620"/>
        <v>Nein</v>
      </c>
      <c r="AM4364" s="14" t="str">
        <f t="shared" si="616"/>
        <v>Positiv</v>
      </c>
    </row>
    <row r="4365" spans="1:39" ht="17.25" customHeight="1" x14ac:dyDescent="0.35">
      <c r="A4365" s="17">
        <v>14574034</v>
      </c>
      <c r="B4365" s="2" t="s">
        <v>2380</v>
      </c>
      <c r="C4365" s="1">
        <v>2025001</v>
      </c>
      <c r="D4365" s="1">
        <v>2001120</v>
      </c>
      <c r="E4365" s="2" t="s">
        <v>34</v>
      </c>
      <c r="F4365" s="2" t="s">
        <v>182</v>
      </c>
      <c r="G4365" s="2" t="s">
        <v>36</v>
      </c>
      <c r="H4365" s="2" t="s">
        <v>574</v>
      </c>
      <c r="I4365" s="2" t="s">
        <v>575</v>
      </c>
      <c r="J4365" s="2" t="s">
        <v>304</v>
      </c>
      <c r="K4365" s="2" t="s">
        <v>28</v>
      </c>
      <c r="L4365" s="2" t="s">
        <v>656</v>
      </c>
      <c r="M4365" s="2" t="s">
        <v>657</v>
      </c>
      <c r="N4365" s="2" t="s">
        <v>200</v>
      </c>
      <c r="O4365" s="3">
        <v>1</v>
      </c>
      <c r="P4365" s="3">
        <v>660</v>
      </c>
      <c r="Q4365" s="3">
        <v>674</v>
      </c>
      <c r="R4365" s="3">
        <v>674</v>
      </c>
      <c r="S4365" s="3">
        <v>14</v>
      </c>
      <c r="T4365" s="3">
        <v>14</v>
      </c>
      <c r="U4365" s="3">
        <v>2.0699999999999998</v>
      </c>
      <c r="V4365" s="2" t="s">
        <v>235</v>
      </c>
      <c r="W4365" s="2" t="s">
        <v>236</v>
      </c>
      <c r="X4365" s="2" t="s">
        <v>59</v>
      </c>
      <c r="Y4365" s="19" t="str">
        <f>VLOOKUP(G4365,'Verweis Kd-Gruppe'!$A$2:$B$8,2,FALSE)</f>
        <v>GRK</v>
      </c>
      <c r="Z4365" s="19" t="str">
        <f>VLOOKUP(J4365,'Verweis Art-Gruppe'!$A$2:$B$15,2,FALSE)</f>
        <v>Zubehör</v>
      </c>
      <c r="AA4365" s="19" t="str">
        <f>VLOOKUP(W4365,'Verweis Vertreter'!$A$2:$B$24,2,FALSE)</f>
        <v>Patrick Verfürth</v>
      </c>
      <c r="AB4365" s="12">
        <f t="shared" si="612"/>
        <v>1</v>
      </c>
      <c r="AC4365" s="12">
        <f t="shared" si="617"/>
        <v>660</v>
      </c>
      <c r="AD4365" s="12">
        <f t="shared" si="618"/>
        <v>674</v>
      </c>
      <c r="AE4365" s="12">
        <f t="shared" si="613"/>
        <v>674</v>
      </c>
      <c r="AF4365" s="12">
        <f t="shared" si="614"/>
        <v>14</v>
      </c>
      <c r="AG4365" s="12">
        <f t="shared" si="615"/>
        <v>14</v>
      </c>
      <c r="AH4365" s="9">
        <f t="shared" si="619"/>
        <v>2.0771513353115726E-2</v>
      </c>
      <c r="AI4365" s="14">
        <f>VLOOKUP(E4365,'Verweis Faktor'!$A:$B,2,FALSE)</f>
        <v>1</v>
      </c>
      <c r="AJ4365" s="14"/>
      <c r="AK4365" s="14" t="str">
        <f>IF(AL4365="Ja","Versandkosten",VLOOKUP(E4365,'Verweis Belegart'!$A$2:$B$9,2,FALSE))</f>
        <v>Hardware</v>
      </c>
      <c r="AL4365" s="14" t="str">
        <f t="shared" si="620"/>
        <v>Nein</v>
      </c>
      <c r="AM4365" s="14" t="str">
        <f t="shared" si="616"/>
        <v>Positiv</v>
      </c>
    </row>
    <row r="4366" spans="1:39" ht="17.25" customHeight="1" x14ac:dyDescent="0.35">
      <c r="A4366" s="17">
        <v>14574168</v>
      </c>
      <c r="B4366" s="2" t="s">
        <v>2380</v>
      </c>
      <c r="C4366" s="1">
        <v>2025001</v>
      </c>
      <c r="D4366" s="1">
        <v>2001121</v>
      </c>
      <c r="E4366" s="2" t="s">
        <v>34</v>
      </c>
      <c r="F4366" s="2" t="s">
        <v>182</v>
      </c>
      <c r="G4366" s="2" t="s">
        <v>36</v>
      </c>
      <c r="H4366" s="2" t="s">
        <v>574</v>
      </c>
      <c r="I4366" s="2" t="s">
        <v>575</v>
      </c>
      <c r="J4366" s="2" t="s">
        <v>103</v>
      </c>
      <c r="K4366" s="2" t="s">
        <v>28</v>
      </c>
      <c r="L4366" s="2" t="s">
        <v>281</v>
      </c>
      <c r="M4366" s="2" t="s">
        <v>282</v>
      </c>
      <c r="N4366" s="2" t="s">
        <v>283</v>
      </c>
      <c r="O4366" s="3">
        <v>1</v>
      </c>
      <c r="P4366" s="3">
        <v>494.59449999999998</v>
      </c>
      <c r="Q4366" s="3">
        <v>519</v>
      </c>
      <c r="R4366" s="3">
        <v>519</v>
      </c>
      <c r="S4366" s="3">
        <v>24.4055</v>
      </c>
      <c r="T4366" s="3">
        <v>24.41</v>
      </c>
      <c r="U4366" s="3">
        <v>4.7</v>
      </c>
      <c r="V4366" s="2" t="s">
        <v>235</v>
      </c>
      <c r="W4366" s="2" t="s">
        <v>236</v>
      </c>
      <c r="X4366" s="2" t="s">
        <v>59</v>
      </c>
      <c r="Y4366" s="19" t="str">
        <f>VLOOKUP(G4366,'Verweis Kd-Gruppe'!$A$2:$B$8,2,FALSE)</f>
        <v>GRK</v>
      </c>
      <c r="Z4366" s="19" t="str">
        <f>VLOOKUP(J4366,'Verweis Art-Gruppe'!$A$2:$B$15,2,FALSE)</f>
        <v>Geräte</v>
      </c>
      <c r="AA4366" s="19" t="str">
        <f>VLOOKUP(W4366,'Verweis Vertreter'!$A$2:$B$24,2,FALSE)</f>
        <v>Patrick Verfürth</v>
      </c>
      <c r="AB4366" s="12">
        <f t="shared" si="612"/>
        <v>1</v>
      </c>
      <c r="AC4366" s="12">
        <f t="shared" si="617"/>
        <v>494.59449999999998</v>
      </c>
      <c r="AD4366" s="12">
        <f t="shared" si="618"/>
        <v>519</v>
      </c>
      <c r="AE4366" s="12">
        <f t="shared" si="613"/>
        <v>519</v>
      </c>
      <c r="AF4366" s="12">
        <f t="shared" si="614"/>
        <v>24.4055</v>
      </c>
      <c r="AG4366" s="12">
        <f t="shared" si="615"/>
        <v>24.41</v>
      </c>
      <c r="AH4366" s="9">
        <f t="shared" si="619"/>
        <v>4.7032755298651252E-2</v>
      </c>
      <c r="AI4366" s="14">
        <f>VLOOKUP(E4366,'Verweis Faktor'!$A:$B,2,FALSE)</f>
        <v>1</v>
      </c>
      <c r="AJ4366" s="14"/>
      <c r="AK4366" s="14" t="str">
        <f>IF(AL4366="Ja","Versandkosten",VLOOKUP(E4366,'Verweis Belegart'!$A$2:$B$9,2,FALSE))</f>
        <v>Hardware</v>
      </c>
      <c r="AL4366" s="14" t="str">
        <f t="shared" si="620"/>
        <v>Nein</v>
      </c>
      <c r="AM4366" s="14" t="str">
        <f t="shared" si="616"/>
        <v>Positiv</v>
      </c>
    </row>
    <row r="4367" spans="1:39" ht="17.25" customHeight="1" x14ac:dyDescent="0.35">
      <c r="A4367" s="17">
        <v>14574237</v>
      </c>
      <c r="B4367" s="2" t="s">
        <v>2380</v>
      </c>
      <c r="C4367" s="1">
        <v>2025001</v>
      </c>
      <c r="D4367" s="1">
        <v>2001122</v>
      </c>
      <c r="E4367" s="2" t="s">
        <v>34</v>
      </c>
      <c r="F4367" s="2" t="s">
        <v>182</v>
      </c>
      <c r="G4367" s="2" t="s">
        <v>36</v>
      </c>
      <c r="H4367" s="2" t="s">
        <v>574</v>
      </c>
      <c r="I4367" s="2" t="s">
        <v>575</v>
      </c>
      <c r="J4367" s="2" t="s">
        <v>103</v>
      </c>
      <c r="K4367" s="2" t="s">
        <v>28</v>
      </c>
      <c r="L4367" s="2" t="s">
        <v>1840</v>
      </c>
      <c r="M4367" s="2" t="s">
        <v>1841</v>
      </c>
      <c r="N4367" s="2" t="s">
        <v>1497</v>
      </c>
      <c r="O4367" s="3">
        <v>1</v>
      </c>
      <c r="P4367" s="3">
        <v>90.689700000000002</v>
      </c>
      <c r="Q4367" s="3">
        <v>103</v>
      </c>
      <c r="R4367" s="3">
        <v>103</v>
      </c>
      <c r="S4367" s="3">
        <v>12.3103</v>
      </c>
      <c r="T4367" s="3">
        <v>12.31</v>
      </c>
      <c r="U4367" s="3">
        <v>11.95</v>
      </c>
      <c r="V4367" s="2" t="s">
        <v>235</v>
      </c>
      <c r="W4367" s="2" t="s">
        <v>236</v>
      </c>
      <c r="X4367" s="2" t="s">
        <v>59</v>
      </c>
      <c r="Y4367" s="19" t="str">
        <f>VLOOKUP(G4367,'Verweis Kd-Gruppe'!$A$2:$B$8,2,FALSE)</f>
        <v>GRK</v>
      </c>
      <c r="Z4367" s="19" t="str">
        <f>VLOOKUP(J4367,'Verweis Art-Gruppe'!$A$2:$B$15,2,FALSE)</f>
        <v>Geräte</v>
      </c>
      <c r="AA4367" s="19" t="str">
        <f>VLOOKUP(W4367,'Verweis Vertreter'!$A$2:$B$24,2,FALSE)</f>
        <v>Patrick Verfürth</v>
      </c>
      <c r="AB4367" s="12">
        <f t="shared" si="612"/>
        <v>1</v>
      </c>
      <c r="AC4367" s="12">
        <f t="shared" si="617"/>
        <v>90.689700000000002</v>
      </c>
      <c r="AD4367" s="12">
        <f t="shared" si="618"/>
        <v>103</v>
      </c>
      <c r="AE4367" s="12">
        <f t="shared" si="613"/>
        <v>103</v>
      </c>
      <c r="AF4367" s="12">
        <f t="shared" si="614"/>
        <v>12.3103</v>
      </c>
      <c r="AG4367" s="12">
        <f t="shared" si="615"/>
        <v>12.31</v>
      </c>
      <c r="AH4367" s="9">
        <f t="shared" si="619"/>
        <v>0.11951456310679612</v>
      </c>
      <c r="AI4367" s="14">
        <f>VLOOKUP(E4367,'Verweis Faktor'!$A:$B,2,FALSE)</f>
        <v>1</v>
      </c>
      <c r="AJ4367" s="14"/>
      <c r="AK4367" s="14" t="str">
        <f>IF(AL4367="Ja","Versandkosten",VLOOKUP(E4367,'Verweis Belegart'!$A$2:$B$9,2,FALSE))</f>
        <v>Hardware</v>
      </c>
      <c r="AL4367" s="14" t="str">
        <f t="shared" si="620"/>
        <v>Nein</v>
      </c>
      <c r="AM4367" s="14" t="str">
        <f t="shared" si="616"/>
        <v>Positiv</v>
      </c>
    </row>
    <row r="4368" spans="1:39" ht="17.25" customHeight="1" x14ac:dyDescent="0.35">
      <c r="A4368" s="17">
        <v>14574237</v>
      </c>
      <c r="B4368" s="2" t="s">
        <v>2380</v>
      </c>
      <c r="C4368" s="1">
        <v>2025001</v>
      </c>
      <c r="D4368" s="1">
        <v>2001122</v>
      </c>
      <c r="E4368" s="2" t="s">
        <v>34</v>
      </c>
      <c r="F4368" s="2" t="s">
        <v>182</v>
      </c>
      <c r="G4368" s="2" t="s">
        <v>36</v>
      </c>
      <c r="H4368" s="2" t="s">
        <v>574</v>
      </c>
      <c r="I4368" s="2" t="s">
        <v>575</v>
      </c>
      <c r="J4368" s="2" t="s">
        <v>103</v>
      </c>
      <c r="K4368" s="2" t="s">
        <v>45</v>
      </c>
      <c r="L4368" s="2" t="s">
        <v>2433</v>
      </c>
      <c r="M4368" s="2" t="s">
        <v>2434</v>
      </c>
      <c r="N4368" s="2" t="s">
        <v>1675</v>
      </c>
      <c r="O4368" s="3">
        <v>1</v>
      </c>
      <c r="P4368" s="3">
        <v>273</v>
      </c>
      <c r="Q4368" s="3">
        <v>279</v>
      </c>
      <c r="R4368" s="3">
        <v>279</v>
      </c>
      <c r="S4368" s="3">
        <v>6</v>
      </c>
      <c r="T4368" s="3">
        <v>6</v>
      </c>
      <c r="U4368" s="3">
        <v>2.15</v>
      </c>
      <c r="V4368" s="2" t="s">
        <v>235</v>
      </c>
      <c r="W4368" s="2" t="s">
        <v>236</v>
      </c>
      <c r="X4368" s="2" t="s">
        <v>59</v>
      </c>
      <c r="Y4368" s="19" t="str">
        <f>VLOOKUP(G4368,'Verweis Kd-Gruppe'!$A$2:$B$8,2,FALSE)</f>
        <v>GRK</v>
      </c>
      <c r="Z4368" s="19" t="str">
        <f>VLOOKUP(J4368,'Verweis Art-Gruppe'!$A$2:$B$15,2,FALSE)</f>
        <v>Geräte</v>
      </c>
      <c r="AA4368" s="19" t="str">
        <f>VLOOKUP(W4368,'Verweis Vertreter'!$A$2:$B$24,2,FALSE)</f>
        <v>Patrick Verfürth</v>
      </c>
      <c r="AB4368" s="12">
        <f t="shared" si="612"/>
        <v>1</v>
      </c>
      <c r="AC4368" s="12">
        <f t="shared" si="617"/>
        <v>273</v>
      </c>
      <c r="AD4368" s="12">
        <f t="shared" si="618"/>
        <v>279</v>
      </c>
      <c r="AE4368" s="12">
        <f t="shared" si="613"/>
        <v>279</v>
      </c>
      <c r="AF4368" s="12">
        <f t="shared" si="614"/>
        <v>6</v>
      </c>
      <c r="AG4368" s="12">
        <f t="shared" si="615"/>
        <v>6</v>
      </c>
      <c r="AH4368" s="9">
        <f t="shared" si="619"/>
        <v>2.1505376344086023E-2</v>
      </c>
      <c r="AI4368" s="14">
        <f>VLOOKUP(E4368,'Verweis Faktor'!$A:$B,2,FALSE)</f>
        <v>1</v>
      </c>
      <c r="AJ4368" s="14"/>
      <c r="AK4368" s="14" t="str">
        <f>IF(AL4368="Ja","Versandkosten",VLOOKUP(E4368,'Verweis Belegart'!$A$2:$B$9,2,FALSE))</f>
        <v>Hardware</v>
      </c>
      <c r="AL4368" s="14" t="str">
        <f t="shared" si="620"/>
        <v>Nein</v>
      </c>
      <c r="AM4368" s="14" t="str">
        <f t="shared" si="616"/>
        <v>Positiv</v>
      </c>
    </row>
    <row r="4369" spans="1:39" ht="17.25" customHeight="1" x14ac:dyDescent="0.35">
      <c r="A4369" s="17">
        <v>14574237</v>
      </c>
      <c r="B4369" s="2" t="s">
        <v>2380</v>
      </c>
      <c r="C4369" s="1">
        <v>2025001</v>
      </c>
      <c r="D4369" s="1">
        <v>2001122</v>
      </c>
      <c r="E4369" s="2" t="s">
        <v>34</v>
      </c>
      <c r="F4369" s="2" t="s">
        <v>182</v>
      </c>
      <c r="G4369" s="2" t="s">
        <v>36</v>
      </c>
      <c r="H4369" s="2" t="s">
        <v>574</v>
      </c>
      <c r="I4369" s="2" t="s">
        <v>575</v>
      </c>
      <c r="J4369" s="2" t="s">
        <v>103</v>
      </c>
      <c r="K4369" s="2" t="s">
        <v>49</v>
      </c>
      <c r="L4369" s="2" t="s">
        <v>2435</v>
      </c>
      <c r="M4369" s="2" t="s">
        <v>2436</v>
      </c>
      <c r="N4369" s="2" t="s">
        <v>887</v>
      </c>
      <c r="O4369" s="3">
        <v>1</v>
      </c>
      <c r="P4369" s="3">
        <v>429</v>
      </c>
      <c r="Q4369" s="3">
        <v>449</v>
      </c>
      <c r="R4369" s="3">
        <v>449</v>
      </c>
      <c r="S4369" s="3">
        <v>20</v>
      </c>
      <c r="T4369" s="3">
        <v>20</v>
      </c>
      <c r="U4369" s="3">
        <v>4.45</v>
      </c>
      <c r="V4369" s="2" t="s">
        <v>235</v>
      </c>
      <c r="W4369" s="2" t="s">
        <v>236</v>
      </c>
      <c r="X4369" s="2" t="s">
        <v>59</v>
      </c>
      <c r="Y4369" s="19" t="str">
        <f>VLOOKUP(G4369,'Verweis Kd-Gruppe'!$A$2:$B$8,2,FALSE)</f>
        <v>GRK</v>
      </c>
      <c r="Z4369" s="19" t="str">
        <f>VLOOKUP(J4369,'Verweis Art-Gruppe'!$A$2:$B$15,2,FALSE)</f>
        <v>Geräte</v>
      </c>
      <c r="AA4369" s="19" t="str">
        <f>VLOOKUP(W4369,'Verweis Vertreter'!$A$2:$B$24,2,FALSE)</f>
        <v>Patrick Verfürth</v>
      </c>
      <c r="AB4369" s="12">
        <f t="shared" si="612"/>
        <v>1</v>
      </c>
      <c r="AC4369" s="12">
        <f t="shared" si="617"/>
        <v>429</v>
      </c>
      <c r="AD4369" s="12">
        <f t="shared" si="618"/>
        <v>449</v>
      </c>
      <c r="AE4369" s="12">
        <f t="shared" si="613"/>
        <v>449</v>
      </c>
      <c r="AF4369" s="12">
        <f t="shared" si="614"/>
        <v>20</v>
      </c>
      <c r="AG4369" s="12">
        <f t="shared" si="615"/>
        <v>20</v>
      </c>
      <c r="AH4369" s="9">
        <f t="shared" si="619"/>
        <v>4.4543429844097995E-2</v>
      </c>
      <c r="AI4369" s="14">
        <f>VLOOKUP(E4369,'Verweis Faktor'!$A:$B,2,FALSE)</f>
        <v>1</v>
      </c>
      <c r="AJ4369" s="14"/>
      <c r="AK4369" s="14" t="str">
        <f>IF(AL4369="Ja","Versandkosten",VLOOKUP(E4369,'Verweis Belegart'!$A$2:$B$9,2,FALSE))</f>
        <v>Hardware</v>
      </c>
      <c r="AL4369" s="14" t="str">
        <f t="shared" si="620"/>
        <v>Nein</v>
      </c>
      <c r="AM4369" s="14" t="str">
        <f t="shared" si="616"/>
        <v>Positiv</v>
      </c>
    </row>
    <row r="4370" spans="1:39" ht="17.25" customHeight="1" x14ac:dyDescent="0.35">
      <c r="A4370" s="17">
        <v>14565145</v>
      </c>
      <c r="B4370" s="2" t="s">
        <v>2380</v>
      </c>
      <c r="C4370" s="1">
        <v>2025001</v>
      </c>
      <c r="D4370" s="1">
        <v>2001123</v>
      </c>
      <c r="E4370" s="2" t="s">
        <v>34</v>
      </c>
      <c r="F4370" s="2" t="s">
        <v>182</v>
      </c>
      <c r="G4370" s="2" t="s">
        <v>25</v>
      </c>
      <c r="H4370" s="2" t="s">
        <v>1890</v>
      </c>
      <c r="I4370" s="2" t="s">
        <v>1891</v>
      </c>
      <c r="J4370" s="2" t="s">
        <v>103</v>
      </c>
      <c r="K4370" s="2" t="s">
        <v>28</v>
      </c>
      <c r="L4370" s="2" t="s">
        <v>2437</v>
      </c>
      <c r="M4370" s="2" t="s">
        <v>2438</v>
      </c>
      <c r="N4370" s="2" t="s">
        <v>1805</v>
      </c>
      <c r="O4370" s="3">
        <v>1</v>
      </c>
      <c r="P4370" s="3">
        <v>819</v>
      </c>
      <c r="Q4370" s="3">
        <v>855</v>
      </c>
      <c r="R4370" s="3">
        <v>855</v>
      </c>
      <c r="S4370" s="3">
        <v>36</v>
      </c>
      <c r="T4370" s="3">
        <v>36</v>
      </c>
      <c r="U4370" s="3">
        <v>4.21</v>
      </c>
      <c r="V4370" s="2" t="s">
        <v>1892</v>
      </c>
      <c r="W4370" s="2" t="s">
        <v>1893</v>
      </c>
      <c r="X4370" s="2" t="s">
        <v>699</v>
      </c>
      <c r="Y4370" s="19" t="str">
        <f>VLOOKUP(G4370,'Verweis Kd-Gruppe'!$A$2:$B$8,2,FALSE)</f>
        <v>FHK</v>
      </c>
      <c r="Z4370" s="19" t="str">
        <f>VLOOKUP(J4370,'Verweis Art-Gruppe'!$A$2:$B$15,2,FALSE)</f>
        <v>Geräte</v>
      </c>
      <c r="AA4370" s="19" t="str">
        <f>VLOOKUP(W4370,'Verweis Vertreter'!$A$2:$B$24,2,FALSE)</f>
        <v>Zentrale</v>
      </c>
      <c r="AB4370" s="12">
        <f t="shared" si="612"/>
        <v>1</v>
      </c>
      <c r="AC4370" s="12">
        <f t="shared" si="617"/>
        <v>819</v>
      </c>
      <c r="AD4370" s="12">
        <f t="shared" si="618"/>
        <v>855</v>
      </c>
      <c r="AE4370" s="12">
        <f t="shared" si="613"/>
        <v>855</v>
      </c>
      <c r="AF4370" s="12">
        <f t="shared" si="614"/>
        <v>36</v>
      </c>
      <c r="AG4370" s="12">
        <f t="shared" si="615"/>
        <v>36</v>
      </c>
      <c r="AH4370" s="9">
        <f t="shared" si="619"/>
        <v>4.2105263157894736E-2</v>
      </c>
      <c r="AI4370" s="14">
        <f>VLOOKUP(E4370,'Verweis Faktor'!$A:$B,2,FALSE)</f>
        <v>1</v>
      </c>
      <c r="AJ4370" s="14"/>
      <c r="AK4370" s="14" t="str">
        <f>IF(AL4370="Ja","Versandkosten",VLOOKUP(E4370,'Verweis Belegart'!$A$2:$B$9,2,FALSE))</f>
        <v>Hardware</v>
      </c>
      <c r="AL4370" s="14" t="str">
        <f t="shared" si="620"/>
        <v>Nein</v>
      </c>
      <c r="AM4370" s="14" t="str">
        <f t="shared" si="616"/>
        <v>Positiv</v>
      </c>
    </row>
    <row r="4371" spans="1:39" ht="17.25" customHeight="1" x14ac:dyDescent="0.35">
      <c r="A4371" s="17">
        <v>14574286</v>
      </c>
      <c r="B4371" s="2" t="s">
        <v>2380</v>
      </c>
      <c r="C4371" s="1">
        <v>2025001</v>
      </c>
      <c r="D4371" s="1">
        <v>2001124</v>
      </c>
      <c r="E4371" s="2" t="s">
        <v>34</v>
      </c>
      <c r="F4371" s="2" t="s">
        <v>182</v>
      </c>
      <c r="G4371" s="2" t="s">
        <v>36</v>
      </c>
      <c r="H4371" s="2" t="s">
        <v>972</v>
      </c>
      <c r="I4371" s="2" t="s">
        <v>973</v>
      </c>
      <c r="J4371" s="2" t="s">
        <v>103</v>
      </c>
      <c r="K4371" s="2" t="s">
        <v>28</v>
      </c>
      <c r="L4371" s="2" t="s">
        <v>1633</v>
      </c>
      <c r="M4371" s="2" t="s">
        <v>1634</v>
      </c>
      <c r="N4371" s="2" t="s">
        <v>268</v>
      </c>
      <c r="O4371" s="3">
        <v>2</v>
      </c>
      <c r="P4371" s="3">
        <v>1320</v>
      </c>
      <c r="Q4371" s="3">
        <v>1325</v>
      </c>
      <c r="R4371" s="3">
        <v>2650</v>
      </c>
      <c r="S4371" s="3">
        <v>5</v>
      </c>
      <c r="T4371" s="3">
        <v>10</v>
      </c>
      <c r="U4371" s="3">
        <v>0.37</v>
      </c>
      <c r="V4371" s="2" t="s">
        <v>235</v>
      </c>
      <c r="W4371" s="2" t="s">
        <v>236</v>
      </c>
      <c r="X4371" s="2"/>
      <c r="Y4371" s="19" t="str">
        <f>VLOOKUP(G4371,'Verweis Kd-Gruppe'!$A$2:$B$8,2,FALSE)</f>
        <v>GRK</v>
      </c>
      <c r="Z4371" s="19" t="str">
        <f>VLOOKUP(J4371,'Verweis Art-Gruppe'!$A$2:$B$15,2,FALSE)</f>
        <v>Geräte</v>
      </c>
      <c r="AA4371" s="19" t="str">
        <f>VLOOKUP(W4371,'Verweis Vertreter'!$A$2:$B$24,2,FALSE)</f>
        <v>Patrick Verfürth</v>
      </c>
      <c r="AB4371" s="12">
        <f t="shared" si="612"/>
        <v>2</v>
      </c>
      <c r="AC4371" s="12">
        <f t="shared" si="617"/>
        <v>1320</v>
      </c>
      <c r="AD4371" s="12">
        <f t="shared" si="618"/>
        <v>1325</v>
      </c>
      <c r="AE4371" s="12">
        <f t="shared" si="613"/>
        <v>2650</v>
      </c>
      <c r="AF4371" s="12">
        <f t="shared" si="614"/>
        <v>5</v>
      </c>
      <c r="AG4371" s="12">
        <f t="shared" si="615"/>
        <v>10</v>
      </c>
      <c r="AH4371" s="9">
        <f t="shared" si="619"/>
        <v>3.7735849056603774E-3</v>
      </c>
      <c r="AI4371" s="14">
        <f>VLOOKUP(E4371,'Verweis Faktor'!$A:$B,2,FALSE)</f>
        <v>1</v>
      </c>
      <c r="AJ4371" s="14"/>
      <c r="AK4371" s="14" t="str">
        <f>IF(AL4371="Ja","Versandkosten",VLOOKUP(E4371,'Verweis Belegart'!$A$2:$B$9,2,FALSE))</f>
        <v>Hardware</v>
      </c>
      <c r="AL4371" s="14" t="str">
        <f t="shared" si="620"/>
        <v>Nein</v>
      </c>
      <c r="AM4371" s="14" t="str">
        <f t="shared" si="616"/>
        <v>Positiv</v>
      </c>
    </row>
    <row r="4372" spans="1:39" ht="17.25" customHeight="1" x14ac:dyDescent="0.35">
      <c r="A4372" s="17">
        <v>14574286</v>
      </c>
      <c r="B4372" s="2" t="s">
        <v>2380</v>
      </c>
      <c r="C4372" s="1">
        <v>2025001</v>
      </c>
      <c r="D4372" s="1">
        <v>2001124</v>
      </c>
      <c r="E4372" s="2" t="s">
        <v>34</v>
      </c>
      <c r="F4372" s="2" t="s">
        <v>182</v>
      </c>
      <c r="G4372" s="2" t="s">
        <v>36</v>
      </c>
      <c r="H4372" s="2" t="s">
        <v>972</v>
      </c>
      <c r="I4372" s="2" t="s">
        <v>973</v>
      </c>
      <c r="J4372" s="2" t="s">
        <v>304</v>
      </c>
      <c r="K4372" s="2" t="s">
        <v>45</v>
      </c>
      <c r="L4372" s="2" t="s">
        <v>382</v>
      </c>
      <c r="M4372" s="2" t="s">
        <v>383</v>
      </c>
      <c r="N4372" s="2" t="s">
        <v>384</v>
      </c>
      <c r="O4372" s="3">
        <v>10</v>
      </c>
      <c r="P4372" s="3">
        <v>145.5</v>
      </c>
      <c r="Q4372" s="3">
        <v>152</v>
      </c>
      <c r="R4372" s="3">
        <v>1520</v>
      </c>
      <c r="S4372" s="3">
        <v>6.5</v>
      </c>
      <c r="T4372" s="3">
        <v>65</v>
      </c>
      <c r="U4372" s="3">
        <v>4.2699999999999996</v>
      </c>
      <c r="V4372" s="2" t="s">
        <v>235</v>
      </c>
      <c r="W4372" s="2" t="s">
        <v>236</v>
      </c>
      <c r="X4372" s="2"/>
      <c r="Y4372" s="19" t="str">
        <f>VLOOKUP(G4372,'Verweis Kd-Gruppe'!$A$2:$B$8,2,FALSE)</f>
        <v>GRK</v>
      </c>
      <c r="Z4372" s="19" t="str">
        <f>VLOOKUP(J4372,'Verweis Art-Gruppe'!$A$2:$B$15,2,FALSE)</f>
        <v>Zubehör</v>
      </c>
      <c r="AA4372" s="19" t="str">
        <f>VLOOKUP(W4372,'Verweis Vertreter'!$A$2:$B$24,2,FALSE)</f>
        <v>Patrick Verfürth</v>
      </c>
      <c r="AB4372" s="12">
        <f t="shared" si="612"/>
        <v>10</v>
      </c>
      <c r="AC4372" s="12">
        <f t="shared" si="617"/>
        <v>145.5</v>
      </c>
      <c r="AD4372" s="12">
        <f t="shared" si="618"/>
        <v>152</v>
      </c>
      <c r="AE4372" s="12">
        <f t="shared" si="613"/>
        <v>1520</v>
      </c>
      <c r="AF4372" s="12">
        <f t="shared" si="614"/>
        <v>6.5</v>
      </c>
      <c r="AG4372" s="12">
        <f t="shared" si="615"/>
        <v>65</v>
      </c>
      <c r="AH4372" s="9">
        <f t="shared" si="619"/>
        <v>4.2763157894736843E-2</v>
      </c>
      <c r="AI4372" s="14">
        <f>VLOOKUP(E4372,'Verweis Faktor'!$A:$B,2,FALSE)</f>
        <v>1</v>
      </c>
      <c r="AJ4372" s="14"/>
      <c r="AK4372" s="14" t="str">
        <f>IF(AL4372="Ja","Versandkosten",VLOOKUP(E4372,'Verweis Belegart'!$A$2:$B$9,2,FALSE))</f>
        <v>Hardware</v>
      </c>
      <c r="AL4372" s="14" t="str">
        <f t="shared" si="620"/>
        <v>Nein</v>
      </c>
      <c r="AM4372" s="14" t="str">
        <f t="shared" si="616"/>
        <v>Positiv</v>
      </c>
    </row>
    <row r="4373" spans="1:39" ht="17.25" customHeight="1" x14ac:dyDescent="0.35">
      <c r="A4373" s="17">
        <v>14574286</v>
      </c>
      <c r="B4373" s="2" t="s">
        <v>2380</v>
      </c>
      <c r="C4373" s="1">
        <v>2025001</v>
      </c>
      <c r="D4373" s="1">
        <v>2001124</v>
      </c>
      <c r="E4373" s="2" t="s">
        <v>34</v>
      </c>
      <c r="F4373" s="2" t="s">
        <v>182</v>
      </c>
      <c r="G4373" s="2" t="s">
        <v>36</v>
      </c>
      <c r="H4373" s="2" t="s">
        <v>972</v>
      </c>
      <c r="I4373" s="2" t="s">
        <v>973</v>
      </c>
      <c r="J4373" s="2" t="s">
        <v>103</v>
      </c>
      <c r="K4373" s="2" t="s">
        <v>49</v>
      </c>
      <c r="L4373" s="2" t="s">
        <v>1929</v>
      </c>
      <c r="M4373" s="2" t="s">
        <v>1930</v>
      </c>
      <c r="N4373" s="2" t="s">
        <v>652</v>
      </c>
      <c r="O4373" s="3">
        <v>1</v>
      </c>
      <c r="P4373" s="3">
        <v>251.26669999999999</v>
      </c>
      <c r="Q4373" s="3">
        <v>259</v>
      </c>
      <c r="R4373" s="3">
        <v>259</v>
      </c>
      <c r="S4373" s="3">
        <v>7.7332999999999998</v>
      </c>
      <c r="T4373" s="3">
        <v>7.73</v>
      </c>
      <c r="U4373" s="3">
        <v>2.98</v>
      </c>
      <c r="V4373" s="2" t="s">
        <v>235</v>
      </c>
      <c r="W4373" s="2" t="s">
        <v>236</v>
      </c>
      <c r="X4373" s="2"/>
      <c r="Y4373" s="19" t="str">
        <f>VLOOKUP(G4373,'Verweis Kd-Gruppe'!$A$2:$B$8,2,FALSE)</f>
        <v>GRK</v>
      </c>
      <c r="Z4373" s="19" t="str">
        <f>VLOOKUP(J4373,'Verweis Art-Gruppe'!$A$2:$B$15,2,FALSE)</f>
        <v>Geräte</v>
      </c>
      <c r="AA4373" s="19" t="str">
        <f>VLOOKUP(W4373,'Verweis Vertreter'!$A$2:$B$24,2,FALSE)</f>
        <v>Patrick Verfürth</v>
      </c>
      <c r="AB4373" s="12">
        <f t="shared" si="612"/>
        <v>1</v>
      </c>
      <c r="AC4373" s="12">
        <f t="shared" si="617"/>
        <v>251.26669999999999</v>
      </c>
      <c r="AD4373" s="12">
        <f t="shared" si="618"/>
        <v>259</v>
      </c>
      <c r="AE4373" s="12">
        <f t="shared" si="613"/>
        <v>259</v>
      </c>
      <c r="AF4373" s="12">
        <f t="shared" si="614"/>
        <v>7.7332999999999998</v>
      </c>
      <c r="AG4373" s="12">
        <f t="shared" si="615"/>
        <v>7.73</v>
      </c>
      <c r="AH4373" s="9">
        <f t="shared" si="619"/>
        <v>2.9845559845559849E-2</v>
      </c>
      <c r="AI4373" s="14">
        <f>VLOOKUP(E4373,'Verweis Faktor'!$A:$B,2,FALSE)</f>
        <v>1</v>
      </c>
      <c r="AJ4373" s="14"/>
      <c r="AK4373" s="14" t="str">
        <f>IF(AL4373="Ja","Versandkosten",VLOOKUP(E4373,'Verweis Belegart'!$A$2:$B$9,2,FALSE))</f>
        <v>Hardware</v>
      </c>
      <c r="AL4373" s="14" t="str">
        <f t="shared" si="620"/>
        <v>Nein</v>
      </c>
      <c r="AM4373" s="14" t="str">
        <f t="shared" si="616"/>
        <v>Positiv</v>
      </c>
    </row>
    <row r="4374" spans="1:39" ht="17.25" customHeight="1" x14ac:dyDescent="0.35">
      <c r="A4374" s="17">
        <v>14574286</v>
      </c>
      <c r="B4374" s="2" t="s">
        <v>2380</v>
      </c>
      <c r="C4374" s="1">
        <v>2025001</v>
      </c>
      <c r="D4374" s="1">
        <v>2001124</v>
      </c>
      <c r="E4374" s="2" t="s">
        <v>34</v>
      </c>
      <c r="F4374" s="2" t="s">
        <v>182</v>
      </c>
      <c r="G4374" s="2" t="s">
        <v>36</v>
      </c>
      <c r="H4374" s="2" t="s">
        <v>972</v>
      </c>
      <c r="I4374" s="2" t="s">
        <v>973</v>
      </c>
      <c r="J4374" s="2" t="s">
        <v>103</v>
      </c>
      <c r="K4374" s="2" t="s">
        <v>79</v>
      </c>
      <c r="L4374" s="2" t="s">
        <v>976</v>
      </c>
      <c r="M4374" s="2" t="s">
        <v>977</v>
      </c>
      <c r="N4374" s="2" t="s">
        <v>978</v>
      </c>
      <c r="O4374" s="3">
        <v>1</v>
      </c>
      <c r="P4374" s="3">
        <v>171.95509999999999</v>
      </c>
      <c r="Q4374" s="3">
        <v>189</v>
      </c>
      <c r="R4374" s="3">
        <v>189</v>
      </c>
      <c r="S4374" s="3">
        <v>17.044899999999998</v>
      </c>
      <c r="T4374" s="3">
        <v>17.04</v>
      </c>
      <c r="U4374" s="3">
        <v>9.01</v>
      </c>
      <c r="V4374" s="2" t="s">
        <v>235</v>
      </c>
      <c r="W4374" s="2" t="s">
        <v>236</v>
      </c>
      <c r="X4374" s="2"/>
      <c r="Y4374" s="19" t="str">
        <f>VLOOKUP(G4374,'Verweis Kd-Gruppe'!$A$2:$B$8,2,FALSE)</f>
        <v>GRK</v>
      </c>
      <c r="Z4374" s="19" t="str">
        <f>VLOOKUP(J4374,'Verweis Art-Gruppe'!$A$2:$B$15,2,FALSE)</f>
        <v>Geräte</v>
      </c>
      <c r="AA4374" s="19" t="str">
        <f>VLOOKUP(W4374,'Verweis Vertreter'!$A$2:$B$24,2,FALSE)</f>
        <v>Patrick Verfürth</v>
      </c>
      <c r="AB4374" s="12">
        <f t="shared" si="612"/>
        <v>1</v>
      </c>
      <c r="AC4374" s="12">
        <f t="shared" si="617"/>
        <v>171.95509999999999</v>
      </c>
      <c r="AD4374" s="12">
        <f t="shared" si="618"/>
        <v>189</v>
      </c>
      <c r="AE4374" s="12">
        <f t="shared" si="613"/>
        <v>189</v>
      </c>
      <c r="AF4374" s="12">
        <f t="shared" si="614"/>
        <v>17.044899999999998</v>
      </c>
      <c r="AG4374" s="12">
        <f t="shared" si="615"/>
        <v>17.04</v>
      </c>
      <c r="AH4374" s="9">
        <f t="shared" si="619"/>
        <v>9.015873015873016E-2</v>
      </c>
      <c r="AI4374" s="14">
        <f>VLOOKUP(E4374,'Verweis Faktor'!$A:$B,2,FALSE)</f>
        <v>1</v>
      </c>
      <c r="AJ4374" s="14"/>
      <c r="AK4374" s="14" t="str">
        <f>IF(AL4374="Ja","Versandkosten",VLOOKUP(E4374,'Verweis Belegart'!$A$2:$B$9,2,FALSE))</f>
        <v>Hardware</v>
      </c>
      <c r="AL4374" s="14" t="str">
        <f t="shared" si="620"/>
        <v>Nein</v>
      </c>
      <c r="AM4374" s="14" t="str">
        <f t="shared" si="616"/>
        <v>Positiv</v>
      </c>
    </row>
    <row r="4375" spans="1:39" ht="17.25" customHeight="1" x14ac:dyDescent="0.35">
      <c r="A4375" s="17">
        <v>14574286</v>
      </c>
      <c r="B4375" s="2" t="s">
        <v>2380</v>
      </c>
      <c r="C4375" s="1">
        <v>2025001</v>
      </c>
      <c r="D4375" s="1">
        <v>2001124</v>
      </c>
      <c r="E4375" s="2" t="s">
        <v>34</v>
      </c>
      <c r="F4375" s="2" t="s">
        <v>182</v>
      </c>
      <c r="G4375" s="2" t="s">
        <v>36</v>
      </c>
      <c r="H4375" s="2" t="s">
        <v>972</v>
      </c>
      <c r="I4375" s="2" t="s">
        <v>973</v>
      </c>
      <c r="J4375" s="2" t="s">
        <v>103</v>
      </c>
      <c r="K4375" s="2" t="s">
        <v>83</v>
      </c>
      <c r="L4375" s="2" t="s">
        <v>50</v>
      </c>
      <c r="M4375" s="2" t="s">
        <v>51</v>
      </c>
      <c r="N4375" s="2" t="s">
        <v>52</v>
      </c>
      <c r="O4375" s="3">
        <v>1</v>
      </c>
      <c r="P4375" s="3">
        <v>143.50120000000001</v>
      </c>
      <c r="Q4375" s="3">
        <v>155</v>
      </c>
      <c r="R4375" s="3">
        <v>155</v>
      </c>
      <c r="S4375" s="3">
        <v>11.498799999999999</v>
      </c>
      <c r="T4375" s="3">
        <v>11.5</v>
      </c>
      <c r="U4375" s="3">
        <v>7.41</v>
      </c>
      <c r="V4375" s="2" t="s">
        <v>235</v>
      </c>
      <c r="W4375" s="2" t="s">
        <v>236</v>
      </c>
      <c r="X4375" s="2"/>
      <c r="Y4375" s="19" t="str">
        <f>VLOOKUP(G4375,'Verweis Kd-Gruppe'!$A$2:$B$8,2,FALSE)</f>
        <v>GRK</v>
      </c>
      <c r="Z4375" s="19" t="str">
        <f>VLOOKUP(J4375,'Verweis Art-Gruppe'!$A$2:$B$15,2,FALSE)</f>
        <v>Geräte</v>
      </c>
      <c r="AA4375" s="19" t="str">
        <f>VLOOKUP(W4375,'Verweis Vertreter'!$A$2:$B$24,2,FALSE)</f>
        <v>Patrick Verfürth</v>
      </c>
      <c r="AB4375" s="12">
        <f t="shared" si="612"/>
        <v>1</v>
      </c>
      <c r="AC4375" s="12">
        <f t="shared" si="617"/>
        <v>143.50120000000001</v>
      </c>
      <c r="AD4375" s="12">
        <f t="shared" si="618"/>
        <v>155</v>
      </c>
      <c r="AE4375" s="12">
        <f t="shared" si="613"/>
        <v>155</v>
      </c>
      <c r="AF4375" s="12">
        <f t="shared" si="614"/>
        <v>11.498799999999999</v>
      </c>
      <c r="AG4375" s="12">
        <f t="shared" si="615"/>
        <v>11.5</v>
      </c>
      <c r="AH4375" s="9">
        <f t="shared" si="619"/>
        <v>7.4193548387096769E-2</v>
      </c>
      <c r="AI4375" s="14">
        <f>VLOOKUP(E4375,'Verweis Faktor'!$A:$B,2,FALSE)</f>
        <v>1</v>
      </c>
      <c r="AJ4375" s="14"/>
      <c r="AK4375" s="14" t="str">
        <f>IF(AL4375="Ja","Versandkosten",VLOOKUP(E4375,'Verweis Belegart'!$A$2:$B$9,2,FALSE))</f>
        <v>Hardware</v>
      </c>
      <c r="AL4375" s="14" t="str">
        <f t="shared" si="620"/>
        <v>Nein</v>
      </c>
      <c r="AM4375" s="14" t="str">
        <f t="shared" si="616"/>
        <v>Positiv</v>
      </c>
    </row>
    <row r="4376" spans="1:39" ht="17.25" customHeight="1" x14ac:dyDescent="0.35">
      <c r="A4376" s="17">
        <v>14574165</v>
      </c>
      <c r="B4376" s="2" t="s">
        <v>2380</v>
      </c>
      <c r="C4376" s="1">
        <v>2025001</v>
      </c>
      <c r="D4376" s="1">
        <v>2001125</v>
      </c>
      <c r="E4376" s="2" t="s">
        <v>34</v>
      </c>
      <c r="F4376" s="2" t="s">
        <v>142</v>
      </c>
      <c r="G4376" s="2" t="s">
        <v>66</v>
      </c>
      <c r="H4376" s="2" t="s">
        <v>2439</v>
      </c>
      <c r="I4376" s="2" t="s">
        <v>2440</v>
      </c>
      <c r="J4376" s="2" t="s">
        <v>103</v>
      </c>
      <c r="K4376" s="2" t="s">
        <v>28</v>
      </c>
      <c r="L4376" s="2" t="s">
        <v>941</v>
      </c>
      <c r="M4376" s="2" t="s">
        <v>942</v>
      </c>
      <c r="N4376" s="2" t="s">
        <v>943</v>
      </c>
      <c r="O4376" s="3">
        <v>80</v>
      </c>
      <c r="P4376" s="3">
        <v>235</v>
      </c>
      <c r="Q4376" s="3">
        <v>245</v>
      </c>
      <c r="R4376" s="3">
        <v>19600</v>
      </c>
      <c r="S4376" s="3">
        <v>10</v>
      </c>
      <c r="T4376" s="3">
        <v>800</v>
      </c>
      <c r="U4376" s="3">
        <v>4.08</v>
      </c>
      <c r="V4376" s="2" t="s">
        <v>813</v>
      </c>
      <c r="W4376" s="2" t="s">
        <v>814</v>
      </c>
      <c r="X4376" s="2" t="s">
        <v>125</v>
      </c>
      <c r="Y4376" s="19" t="str">
        <f>VLOOKUP(G4376,'Verweis Kd-Gruppe'!$A$2:$B$8,2,FALSE)</f>
        <v>EXP</v>
      </c>
      <c r="Z4376" s="19" t="str">
        <f>VLOOKUP(J4376,'Verweis Art-Gruppe'!$A$2:$B$15,2,FALSE)</f>
        <v>Geräte</v>
      </c>
      <c r="AA4376" s="19" t="str">
        <f>VLOOKUP(W4376,'Verweis Vertreter'!$A$2:$B$24,2,FALSE)</f>
        <v>Sokol Kapaj</v>
      </c>
      <c r="AB4376" s="12">
        <f t="shared" si="612"/>
        <v>80</v>
      </c>
      <c r="AC4376" s="12">
        <f t="shared" si="617"/>
        <v>235</v>
      </c>
      <c r="AD4376" s="12">
        <f t="shared" si="618"/>
        <v>245</v>
      </c>
      <c r="AE4376" s="12">
        <f t="shared" si="613"/>
        <v>19600</v>
      </c>
      <c r="AF4376" s="12">
        <f t="shared" si="614"/>
        <v>10</v>
      </c>
      <c r="AG4376" s="12">
        <f t="shared" si="615"/>
        <v>800</v>
      </c>
      <c r="AH4376" s="9">
        <f t="shared" si="619"/>
        <v>4.0816326530612242E-2</v>
      </c>
      <c r="AI4376" s="14">
        <f>VLOOKUP(E4376,'Verweis Faktor'!$A:$B,2,FALSE)</f>
        <v>1</v>
      </c>
      <c r="AJ4376" s="14"/>
      <c r="AK4376" s="14" t="str">
        <f>IF(AL4376="Ja","Versandkosten",VLOOKUP(E4376,'Verweis Belegart'!$A$2:$B$9,2,FALSE))</f>
        <v>Hardware</v>
      </c>
      <c r="AL4376" s="14" t="str">
        <f t="shared" si="620"/>
        <v>Nein</v>
      </c>
      <c r="AM4376" s="14" t="str">
        <f t="shared" si="616"/>
        <v>Positiv</v>
      </c>
    </row>
    <row r="4377" spans="1:39" ht="17.25" customHeight="1" x14ac:dyDescent="0.35">
      <c r="A4377" s="17">
        <v>14574165</v>
      </c>
      <c r="B4377" s="2" t="s">
        <v>2380</v>
      </c>
      <c r="C4377" s="1">
        <v>2025001</v>
      </c>
      <c r="D4377" s="1">
        <v>2001125</v>
      </c>
      <c r="E4377" s="2" t="s">
        <v>34</v>
      </c>
      <c r="F4377" s="2" t="s">
        <v>142</v>
      </c>
      <c r="G4377" s="2" t="s">
        <v>66</v>
      </c>
      <c r="H4377" s="2" t="s">
        <v>2439</v>
      </c>
      <c r="I4377" s="2" t="s">
        <v>2440</v>
      </c>
      <c r="J4377" s="2" t="s">
        <v>103</v>
      </c>
      <c r="K4377" s="2" t="s">
        <v>45</v>
      </c>
      <c r="L4377" s="2" t="s">
        <v>970</v>
      </c>
      <c r="M4377" s="2" t="s">
        <v>971</v>
      </c>
      <c r="N4377" s="2" t="s">
        <v>943</v>
      </c>
      <c r="O4377" s="3">
        <v>120</v>
      </c>
      <c r="P4377" s="3">
        <v>235</v>
      </c>
      <c r="Q4377" s="3">
        <v>245</v>
      </c>
      <c r="R4377" s="3">
        <v>29400</v>
      </c>
      <c r="S4377" s="3">
        <v>10</v>
      </c>
      <c r="T4377" s="3">
        <v>1200</v>
      </c>
      <c r="U4377" s="3">
        <v>4.08</v>
      </c>
      <c r="V4377" s="2" t="s">
        <v>813</v>
      </c>
      <c r="W4377" s="2" t="s">
        <v>814</v>
      </c>
      <c r="X4377" s="2" t="s">
        <v>125</v>
      </c>
      <c r="Y4377" s="19" t="str">
        <f>VLOOKUP(G4377,'Verweis Kd-Gruppe'!$A$2:$B$8,2,FALSE)</f>
        <v>EXP</v>
      </c>
      <c r="Z4377" s="19" t="str">
        <f>VLOOKUP(J4377,'Verweis Art-Gruppe'!$A$2:$B$15,2,FALSE)</f>
        <v>Geräte</v>
      </c>
      <c r="AA4377" s="19" t="str">
        <f>VLOOKUP(W4377,'Verweis Vertreter'!$A$2:$B$24,2,FALSE)</f>
        <v>Sokol Kapaj</v>
      </c>
      <c r="AB4377" s="12">
        <f t="shared" si="612"/>
        <v>120</v>
      </c>
      <c r="AC4377" s="12">
        <f t="shared" si="617"/>
        <v>235</v>
      </c>
      <c r="AD4377" s="12">
        <f t="shared" si="618"/>
        <v>245</v>
      </c>
      <c r="AE4377" s="12">
        <f t="shared" si="613"/>
        <v>29400</v>
      </c>
      <c r="AF4377" s="12">
        <f t="shared" si="614"/>
        <v>10</v>
      </c>
      <c r="AG4377" s="12">
        <f t="shared" si="615"/>
        <v>1200</v>
      </c>
      <c r="AH4377" s="9">
        <f t="shared" si="619"/>
        <v>4.0816326530612242E-2</v>
      </c>
      <c r="AI4377" s="14">
        <f>VLOOKUP(E4377,'Verweis Faktor'!$A:$B,2,FALSE)</f>
        <v>1</v>
      </c>
      <c r="AJ4377" s="14"/>
      <c r="AK4377" s="14" t="str">
        <f>IF(AL4377="Ja","Versandkosten",VLOOKUP(E4377,'Verweis Belegart'!$A$2:$B$9,2,FALSE))</f>
        <v>Hardware</v>
      </c>
      <c r="AL4377" s="14" t="str">
        <f t="shared" si="620"/>
        <v>Nein</v>
      </c>
      <c r="AM4377" s="14" t="str">
        <f t="shared" si="616"/>
        <v>Positiv</v>
      </c>
    </row>
    <row r="4378" spans="1:39" ht="17.25" customHeight="1" x14ac:dyDescent="0.35">
      <c r="A4378" s="17">
        <v>14574217</v>
      </c>
      <c r="B4378" s="2" t="s">
        <v>2380</v>
      </c>
      <c r="C4378" s="1">
        <v>2025001</v>
      </c>
      <c r="D4378" s="1">
        <v>2001126</v>
      </c>
      <c r="E4378" s="2" t="s">
        <v>34</v>
      </c>
      <c r="F4378" s="2" t="s">
        <v>182</v>
      </c>
      <c r="G4378" s="2" t="s">
        <v>66</v>
      </c>
      <c r="H4378" s="2" t="s">
        <v>2441</v>
      </c>
      <c r="I4378" s="2" t="s">
        <v>2442</v>
      </c>
      <c r="J4378" s="2" t="s">
        <v>103</v>
      </c>
      <c r="K4378" s="2" t="s">
        <v>28</v>
      </c>
      <c r="L4378" s="2" t="s">
        <v>920</v>
      </c>
      <c r="M4378" s="2" t="s">
        <v>921</v>
      </c>
      <c r="N4378" s="2" t="s">
        <v>922</v>
      </c>
      <c r="O4378" s="3">
        <v>30</v>
      </c>
      <c r="P4378" s="3">
        <v>74.601299999999995</v>
      </c>
      <c r="Q4378" s="3">
        <v>78</v>
      </c>
      <c r="R4378" s="3">
        <v>2340</v>
      </c>
      <c r="S4378" s="3">
        <v>3.3986999999999998</v>
      </c>
      <c r="T4378" s="3">
        <v>101.96</v>
      </c>
      <c r="U4378" s="3">
        <v>4.3499999999999996</v>
      </c>
      <c r="V4378" s="2" t="s">
        <v>813</v>
      </c>
      <c r="W4378" s="2" t="s">
        <v>814</v>
      </c>
      <c r="X4378" s="2" t="s">
        <v>125</v>
      </c>
      <c r="Y4378" s="19" t="str">
        <f>VLOOKUP(G4378,'Verweis Kd-Gruppe'!$A$2:$B$8,2,FALSE)</f>
        <v>EXP</v>
      </c>
      <c r="Z4378" s="19" t="str">
        <f>VLOOKUP(J4378,'Verweis Art-Gruppe'!$A$2:$B$15,2,FALSE)</f>
        <v>Geräte</v>
      </c>
      <c r="AA4378" s="19" t="str">
        <f>VLOOKUP(W4378,'Verweis Vertreter'!$A$2:$B$24,2,FALSE)</f>
        <v>Sokol Kapaj</v>
      </c>
      <c r="AB4378" s="12">
        <f t="shared" si="612"/>
        <v>30</v>
      </c>
      <c r="AC4378" s="12">
        <f t="shared" si="617"/>
        <v>74.601299999999995</v>
      </c>
      <c r="AD4378" s="12">
        <f t="shared" si="618"/>
        <v>78</v>
      </c>
      <c r="AE4378" s="12">
        <f t="shared" si="613"/>
        <v>2340</v>
      </c>
      <c r="AF4378" s="12">
        <f t="shared" si="614"/>
        <v>3.3986999999999998</v>
      </c>
      <c r="AG4378" s="12">
        <f t="shared" si="615"/>
        <v>101.96</v>
      </c>
      <c r="AH4378" s="9">
        <f t="shared" si="619"/>
        <v>4.3572649572649572E-2</v>
      </c>
      <c r="AI4378" s="14">
        <f>VLOOKUP(E4378,'Verweis Faktor'!$A:$B,2,FALSE)</f>
        <v>1</v>
      </c>
      <c r="AJ4378" s="14"/>
      <c r="AK4378" s="14" t="str">
        <f>IF(AL4378="Ja","Versandkosten",VLOOKUP(E4378,'Verweis Belegart'!$A$2:$B$9,2,FALSE))</f>
        <v>Hardware</v>
      </c>
      <c r="AL4378" s="14" t="str">
        <f t="shared" si="620"/>
        <v>Nein</v>
      </c>
      <c r="AM4378" s="14" t="str">
        <f t="shared" si="616"/>
        <v>Positiv</v>
      </c>
    </row>
    <row r="4379" spans="1:39" ht="17.25" customHeight="1" x14ac:dyDescent="0.35">
      <c r="A4379" s="17">
        <v>14574217</v>
      </c>
      <c r="B4379" s="2" t="s">
        <v>2380</v>
      </c>
      <c r="C4379" s="1">
        <v>2025001</v>
      </c>
      <c r="D4379" s="1">
        <v>2001126</v>
      </c>
      <c r="E4379" s="2" t="s">
        <v>34</v>
      </c>
      <c r="F4379" s="2" t="s">
        <v>182</v>
      </c>
      <c r="G4379" s="2" t="s">
        <v>66</v>
      </c>
      <c r="H4379" s="2" t="s">
        <v>2441</v>
      </c>
      <c r="I4379" s="2" t="s">
        <v>2442</v>
      </c>
      <c r="J4379" s="2" t="s">
        <v>103</v>
      </c>
      <c r="K4379" s="2" t="s">
        <v>45</v>
      </c>
      <c r="L4379" s="2" t="s">
        <v>1985</v>
      </c>
      <c r="M4379" s="2" t="s">
        <v>1986</v>
      </c>
      <c r="N4379" s="2" t="s">
        <v>922</v>
      </c>
      <c r="O4379" s="3">
        <v>30</v>
      </c>
      <c r="P4379" s="3">
        <v>77.5</v>
      </c>
      <c r="Q4379" s="3">
        <v>78</v>
      </c>
      <c r="R4379" s="3">
        <v>2340</v>
      </c>
      <c r="S4379" s="3">
        <v>0.5</v>
      </c>
      <c r="T4379" s="3">
        <v>15</v>
      </c>
      <c r="U4379" s="3">
        <v>0.64</v>
      </c>
      <c r="V4379" s="2" t="s">
        <v>813</v>
      </c>
      <c r="W4379" s="2" t="s">
        <v>814</v>
      </c>
      <c r="X4379" s="2" t="s">
        <v>125</v>
      </c>
      <c r="Y4379" s="19" t="str">
        <f>VLOOKUP(G4379,'Verweis Kd-Gruppe'!$A$2:$B$8,2,FALSE)</f>
        <v>EXP</v>
      </c>
      <c r="Z4379" s="19" t="str">
        <f>VLOOKUP(J4379,'Verweis Art-Gruppe'!$A$2:$B$15,2,FALSE)</f>
        <v>Geräte</v>
      </c>
      <c r="AA4379" s="19" t="str">
        <f>VLOOKUP(W4379,'Verweis Vertreter'!$A$2:$B$24,2,FALSE)</f>
        <v>Sokol Kapaj</v>
      </c>
      <c r="AB4379" s="12">
        <f t="shared" si="612"/>
        <v>30</v>
      </c>
      <c r="AC4379" s="12">
        <f t="shared" si="617"/>
        <v>77.5</v>
      </c>
      <c r="AD4379" s="12">
        <f t="shared" si="618"/>
        <v>78</v>
      </c>
      <c r="AE4379" s="12">
        <f t="shared" si="613"/>
        <v>2340</v>
      </c>
      <c r="AF4379" s="12">
        <f t="shared" si="614"/>
        <v>0.5</v>
      </c>
      <c r="AG4379" s="12">
        <f t="shared" si="615"/>
        <v>15</v>
      </c>
      <c r="AH4379" s="9">
        <f t="shared" si="619"/>
        <v>6.41025641025641E-3</v>
      </c>
      <c r="AI4379" s="14">
        <f>VLOOKUP(E4379,'Verweis Faktor'!$A:$B,2,FALSE)</f>
        <v>1</v>
      </c>
      <c r="AJ4379" s="14"/>
      <c r="AK4379" s="14" t="str">
        <f>IF(AL4379="Ja","Versandkosten",VLOOKUP(E4379,'Verweis Belegart'!$A$2:$B$9,2,FALSE))</f>
        <v>Hardware</v>
      </c>
      <c r="AL4379" s="14" t="str">
        <f t="shared" si="620"/>
        <v>Nein</v>
      </c>
      <c r="AM4379" s="14" t="str">
        <f t="shared" si="616"/>
        <v>Positiv</v>
      </c>
    </row>
    <row r="4380" spans="1:39" ht="17.25" customHeight="1" x14ac:dyDescent="0.35">
      <c r="A4380" s="17">
        <v>14574217</v>
      </c>
      <c r="B4380" s="2" t="s">
        <v>2380</v>
      </c>
      <c r="C4380" s="1">
        <v>2025001</v>
      </c>
      <c r="D4380" s="1">
        <v>2001126</v>
      </c>
      <c r="E4380" s="2" t="s">
        <v>34</v>
      </c>
      <c r="F4380" s="2" t="s">
        <v>182</v>
      </c>
      <c r="G4380" s="2" t="s">
        <v>66</v>
      </c>
      <c r="H4380" s="2" t="s">
        <v>2441</v>
      </c>
      <c r="I4380" s="2" t="s">
        <v>2442</v>
      </c>
      <c r="J4380" s="2" t="s">
        <v>103</v>
      </c>
      <c r="K4380" s="2" t="s">
        <v>49</v>
      </c>
      <c r="L4380" s="2" t="s">
        <v>1137</v>
      </c>
      <c r="M4380" s="2" t="s">
        <v>1138</v>
      </c>
      <c r="N4380" s="2" t="s">
        <v>1139</v>
      </c>
      <c r="O4380" s="3">
        <v>30</v>
      </c>
      <c r="P4380" s="3">
        <v>99.490700000000004</v>
      </c>
      <c r="Q4380" s="3">
        <v>89</v>
      </c>
      <c r="R4380" s="3">
        <v>2670</v>
      </c>
      <c r="S4380" s="3">
        <v>-10.4907</v>
      </c>
      <c r="T4380" s="3">
        <v>-314.72000000000003</v>
      </c>
      <c r="U4380" s="3">
        <v>-11.78</v>
      </c>
      <c r="V4380" s="2" t="s">
        <v>813</v>
      </c>
      <c r="W4380" s="2" t="s">
        <v>814</v>
      </c>
      <c r="X4380" s="2" t="s">
        <v>125</v>
      </c>
      <c r="Y4380" s="19" t="str">
        <f>VLOOKUP(G4380,'Verweis Kd-Gruppe'!$A$2:$B$8,2,FALSE)</f>
        <v>EXP</v>
      </c>
      <c r="Z4380" s="19" t="str">
        <f>VLOOKUP(J4380,'Verweis Art-Gruppe'!$A$2:$B$15,2,FALSE)</f>
        <v>Geräte</v>
      </c>
      <c r="AA4380" s="19" t="str">
        <f>VLOOKUP(W4380,'Verweis Vertreter'!$A$2:$B$24,2,FALSE)</f>
        <v>Sokol Kapaj</v>
      </c>
      <c r="AB4380" s="12">
        <f t="shared" si="612"/>
        <v>30</v>
      </c>
      <c r="AC4380" s="12">
        <f t="shared" si="617"/>
        <v>99.490700000000004</v>
      </c>
      <c r="AD4380" s="12">
        <f t="shared" si="618"/>
        <v>89</v>
      </c>
      <c r="AE4380" s="12">
        <f t="shared" si="613"/>
        <v>2670</v>
      </c>
      <c r="AF4380" s="12">
        <f t="shared" si="614"/>
        <v>-10.4907</v>
      </c>
      <c r="AG4380" s="12">
        <f t="shared" si="615"/>
        <v>-314.72000000000003</v>
      </c>
      <c r="AH4380" s="9">
        <f t="shared" si="619"/>
        <v>-0.11787265917602997</v>
      </c>
      <c r="AI4380" s="14">
        <f>VLOOKUP(E4380,'Verweis Faktor'!$A:$B,2,FALSE)</f>
        <v>1</v>
      </c>
      <c r="AJ4380" s="14"/>
      <c r="AK4380" s="14" t="str">
        <f>IF(AL4380="Ja","Versandkosten",VLOOKUP(E4380,'Verweis Belegart'!$A$2:$B$9,2,FALSE))</f>
        <v>Hardware</v>
      </c>
      <c r="AL4380" s="14" t="str">
        <f t="shared" si="620"/>
        <v>Nein</v>
      </c>
      <c r="AM4380" s="14" t="str">
        <f t="shared" si="616"/>
        <v>Negativ</v>
      </c>
    </row>
    <row r="4381" spans="1:39" ht="17.25" customHeight="1" x14ac:dyDescent="0.35">
      <c r="A4381" s="17">
        <v>14574217</v>
      </c>
      <c r="B4381" s="2" t="s">
        <v>2380</v>
      </c>
      <c r="C4381" s="1">
        <v>2025001</v>
      </c>
      <c r="D4381" s="1">
        <v>2001126</v>
      </c>
      <c r="E4381" s="2" t="s">
        <v>34</v>
      </c>
      <c r="F4381" s="2" t="s">
        <v>182</v>
      </c>
      <c r="G4381" s="2" t="s">
        <v>66</v>
      </c>
      <c r="H4381" s="2" t="s">
        <v>2441</v>
      </c>
      <c r="I4381" s="2" t="s">
        <v>2442</v>
      </c>
      <c r="J4381" s="2" t="s">
        <v>103</v>
      </c>
      <c r="K4381" s="2" t="s">
        <v>79</v>
      </c>
      <c r="L4381" s="2" t="s">
        <v>88</v>
      </c>
      <c r="M4381" s="2" t="s">
        <v>89</v>
      </c>
      <c r="N4381" s="2" t="s">
        <v>90</v>
      </c>
      <c r="O4381" s="3">
        <v>10</v>
      </c>
      <c r="P4381" s="3">
        <v>530.07069999999999</v>
      </c>
      <c r="Q4381" s="3">
        <v>540</v>
      </c>
      <c r="R4381" s="3">
        <v>5400</v>
      </c>
      <c r="S4381" s="3">
        <v>9.9292999999999996</v>
      </c>
      <c r="T4381" s="3">
        <v>99.29</v>
      </c>
      <c r="U4381" s="3">
        <v>1.83</v>
      </c>
      <c r="V4381" s="2" t="s">
        <v>813</v>
      </c>
      <c r="W4381" s="2" t="s">
        <v>814</v>
      </c>
      <c r="X4381" s="2" t="s">
        <v>125</v>
      </c>
      <c r="Y4381" s="19" t="str">
        <f>VLOOKUP(G4381,'Verweis Kd-Gruppe'!$A$2:$B$8,2,FALSE)</f>
        <v>EXP</v>
      </c>
      <c r="Z4381" s="19" t="str">
        <f>VLOOKUP(J4381,'Verweis Art-Gruppe'!$A$2:$B$15,2,FALSE)</f>
        <v>Geräte</v>
      </c>
      <c r="AA4381" s="19" t="str">
        <f>VLOOKUP(W4381,'Verweis Vertreter'!$A$2:$B$24,2,FALSE)</f>
        <v>Sokol Kapaj</v>
      </c>
      <c r="AB4381" s="12">
        <f t="shared" si="612"/>
        <v>10</v>
      </c>
      <c r="AC4381" s="12">
        <f t="shared" si="617"/>
        <v>530.07069999999999</v>
      </c>
      <c r="AD4381" s="12">
        <f t="shared" si="618"/>
        <v>540</v>
      </c>
      <c r="AE4381" s="12">
        <f t="shared" si="613"/>
        <v>5400</v>
      </c>
      <c r="AF4381" s="12">
        <f t="shared" si="614"/>
        <v>9.9292999999999996</v>
      </c>
      <c r="AG4381" s="12">
        <f t="shared" si="615"/>
        <v>99.29</v>
      </c>
      <c r="AH4381" s="9">
        <f t="shared" si="619"/>
        <v>1.8387037037037039E-2</v>
      </c>
      <c r="AI4381" s="14">
        <f>VLOOKUP(E4381,'Verweis Faktor'!$A:$B,2,FALSE)</f>
        <v>1</v>
      </c>
      <c r="AJ4381" s="14"/>
      <c r="AK4381" s="14" t="str">
        <f>IF(AL4381="Ja","Versandkosten",VLOOKUP(E4381,'Verweis Belegart'!$A$2:$B$9,2,FALSE))</f>
        <v>Hardware</v>
      </c>
      <c r="AL4381" s="14" t="str">
        <f t="shared" si="620"/>
        <v>Nein</v>
      </c>
      <c r="AM4381" s="14" t="str">
        <f t="shared" si="616"/>
        <v>Positiv</v>
      </c>
    </row>
    <row r="4382" spans="1:39" ht="17.25" customHeight="1" x14ac:dyDescent="0.35">
      <c r="A4382" s="17">
        <v>14574217</v>
      </c>
      <c r="B4382" s="2" t="s">
        <v>2380</v>
      </c>
      <c r="C4382" s="1">
        <v>2025001</v>
      </c>
      <c r="D4382" s="1">
        <v>2001126</v>
      </c>
      <c r="E4382" s="2" t="s">
        <v>34</v>
      </c>
      <c r="F4382" s="2" t="s">
        <v>182</v>
      </c>
      <c r="G4382" s="2" t="s">
        <v>66</v>
      </c>
      <c r="H4382" s="2" t="s">
        <v>2441</v>
      </c>
      <c r="I4382" s="2" t="s">
        <v>2442</v>
      </c>
      <c r="J4382" s="2" t="s">
        <v>103</v>
      </c>
      <c r="K4382" s="2" t="s">
        <v>83</v>
      </c>
      <c r="L4382" s="2" t="s">
        <v>1414</v>
      </c>
      <c r="M4382" s="2" t="s">
        <v>1415</v>
      </c>
      <c r="N4382" s="2" t="s">
        <v>922</v>
      </c>
      <c r="O4382" s="3">
        <v>30</v>
      </c>
      <c r="P4382" s="3">
        <v>74.944500000000005</v>
      </c>
      <c r="Q4382" s="3">
        <v>78</v>
      </c>
      <c r="R4382" s="3">
        <v>2340</v>
      </c>
      <c r="S4382" s="3">
        <v>3.0554999999999999</v>
      </c>
      <c r="T4382" s="3">
        <v>91.66</v>
      </c>
      <c r="U4382" s="3">
        <v>3.91</v>
      </c>
      <c r="V4382" s="2" t="s">
        <v>813</v>
      </c>
      <c r="W4382" s="2" t="s">
        <v>814</v>
      </c>
      <c r="X4382" s="2" t="s">
        <v>125</v>
      </c>
      <c r="Y4382" s="19" t="str">
        <f>VLOOKUP(G4382,'Verweis Kd-Gruppe'!$A$2:$B$8,2,FALSE)</f>
        <v>EXP</v>
      </c>
      <c r="Z4382" s="19" t="str">
        <f>VLOOKUP(J4382,'Verweis Art-Gruppe'!$A$2:$B$15,2,FALSE)</f>
        <v>Geräte</v>
      </c>
      <c r="AA4382" s="19" t="str">
        <f>VLOOKUP(W4382,'Verweis Vertreter'!$A$2:$B$24,2,FALSE)</f>
        <v>Sokol Kapaj</v>
      </c>
      <c r="AB4382" s="12">
        <f t="shared" si="612"/>
        <v>30</v>
      </c>
      <c r="AC4382" s="12">
        <f t="shared" si="617"/>
        <v>74.944500000000005</v>
      </c>
      <c r="AD4382" s="12">
        <f t="shared" si="618"/>
        <v>78</v>
      </c>
      <c r="AE4382" s="12">
        <f t="shared" si="613"/>
        <v>2340</v>
      </c>
      <c r="AF4382" s="12">
        <f t="shared" si="614"/>
        <v>3.0554999999999999</v>
      </c>
      <c r="AG4382" s="12">
        <f t="shared" si="615"/>
        <v>91.66</v>
      </c>
      <c r="AH4382" s="9">
        <f t="shared" si="619"/>
        <v>3.9170940170940166E-2</v>
      </c>
      <c r="AI4382" s="14">
        <f>VLOOKUP(E4382,'Verweis Faktor'!$A:$B,2,FALSE)</f>
        <v>1</v>
      </c>
      <c r="AJ4382" s="14"/>
      <c r="AK4382" s="14" t="str">
        <f>IF(AL4382="Ja","Versandkosten",VLOOKUP(E4382,'Verweis Belegart'!$A$2:$B$9,2,FALSE))</f>
        <v>Hardware</v>
      </c>
      <c r="AL4382" s="14" t="str">
        <f t="shared" si="620"/>
        <v>Nein</v>
      </c>
      <c r="AM4382" s="14" t="str">
        <f t="shared" si="616"/>
        <v>Positiv</v>
      </c>
    </row>
    <row r="4383" spans="1:39" ht="17.25" customHeight="1" x14ac:dyDescent="0.35">
      <c r="A4383" s="17">
        <v>14574217</v>
      </c>
      <c r="B4383" s="2" t="s">
        <v>2380</v>
      </c>
      <c r="C4383" s="1">
        <v>2025001</v>
      </c>
      <c r="D4383" s="1">
        <v>2001126</v>
      </c>
      <c r="E4383" s="2" t="s">
        <v>34</v>
      </c>
      <c r="F4383" s="2" t="s">
        <v>182</v>
      </c>
      <c r="G4383" s="2" t="s">
        <v>66</v>
      </c>
      <c r="H4383" s="2" t="s">
        <v>2441</v>
      </c>
      <c r="I4383" s="2" t="s">
        <v>2442</v>
      </c>
      <c r="J4383" s="2" t="s">
        <v>103</v>
      </c>
      <c r="K4383" s="2" t="s">
        <v>87</v>
      </c>
      <c r="L4383" s="2" t="s">
        <v>823</v>
      </c>
      <c r="M4383" s="2" t="s">
        <v>824</v>
      </c>
      <c r="N4383" s="2" t="s">
        <v>187</v>
      </c>
      <c r="O4383" s="3">
        <v>20</v>
      </c>
      <c r="P4383" s="3">
        <v>90.364699999999999</v>
      </c>
      <c r="Q4383" s="3">
        <v>97</v>
      </c>
      <c r="R4383" s="3">
        <v>1940</v>
      </c>
      <c r="S4383" s="3">
        <v>6.6353</v>
      </c>
      <c r="T4383" s="3">
        <v>132.71</v>
      </c>
      <c r="U4383" s="3">
        <v>6.84</v>
      </c>
      <c r="V4383" s="2" t="s">
        <v>813</v>
      </c>
      <c r="W4383" s="2" t="s">
        <v>814</v>
      </c>
      <c r="X4383" s="2" t="s">
        <v>125</v>
      </c>
      <c r="Y4383" s="19" t="str">
        <f>VLOOKUP(G4383,'Verweis Kd-Gruppe'!$A$2:$B$8,2,FALSE)</f>
        <v>EXP</v>
      </c>
      <c r="Z4383" s="19" t="str">
        <f>VLOOKUP(J4383,'Verweis Art-Gruppe'!$A$2:$B$15,2,FALSE)</f>
        <v>Geräte</v>
      </c>
      <c r="AA4383" s="19" t="str">
        <f>VLOOKUP(W4383,'Verweis Vertreter'!$A$2:$B$24,2,FALSE)</f>
        <v>Sokol Kapaj</v>
      </c>
      <c r="AB4383" s="12">
        <f t="shared" si="612"/>
        <v>20</v>
      </c>
      <c r="AC4383" s="12">
        <f t="shared" si="617"/>
        <v>90.364699999999999</v>
      </c>
      <c r="AD4383" s="12">
        <f t="shared" si="618"/>
        <v>97</v>
      </c>
      <c r="AE4383" s="12">
        <f t="shared" si="613"/>
        <v>1940</v>
      </c>
      <c r="AF4383" s="12">
        <f t="shared" si="614"/>
        <v>6.6353</v>
      </c>
      <c r="AG4383" s="12">
        <f t="shared" si="615"/>
        <v>132.71</v>
      </c>
      <c r="AH4383" s="9">
        <f t="shared" si="619"/>
        <v>6.8407216494845366E-2</v>
      </c>
      <c r="AI4383" s="14">
        <f>VLOOKUP(E4383,'Verweis Faktor'!$A:$B,2,FALSE)</f>
        <v>1</v>
      </c>
      <c r="AJ4383" s="14"/>
      <c r="AK4383" s="14" t="str">
        <f>IF(AL4383="Ja","Versandkosten",VLOOKUP(E4383,'Verweis Belegart'!$A$2:$B$9,2,FALSE))</f>
        <v>Hardware</v>
      </c>
      <c r="AL4383" s="14" t="str">
        <f t="shared" si="620"/>
        <v>Nein</v>
      </c>
      <c r="AM4383" s="14" t="str">
        <f t="shared" si="616"/>
        <v>Positiv</v>
      </c>
    </row>
    <row r="4384" spans="1:39" ht="17.25" customHeight="1" x14ac:dyDescent="0.35">
      <c r="A4384" s="17">
        <v>14574217</v>
      </c>
      <c r="B4384" s="2" t="s">
        <v>2380</v>
      </c>
      <c r="C4384" s="1">
        <v>2025001</v>
      </c>
      <c r="D4384" s="1">
        <v>2001126</v>
      </c>
      <c r="E4384" s="2" t="s">
        <v>34</v>
      </c>
      <c r="F4384" s="2" t="s">
        <v>182</v>
      </c>
      <c r="G4384" s="2" t="s">
        <v>66</v>
      </c>
      <c r="H4384" s="2" t="s">
        <v>2441</v>
      </c>
      <c r="I4384" s="2" t="s">
        <v>2442</v>
      </c>
      <c r="J4384" s="2" t="s">
        <v>103</v>
      </c>
      <c r="K4384" s="2" t="s">
        <v>91</v>
      </c>
      <c r="L4384" s="2" t="s">
        <v>758</v>
      </c>
      <c r="M4384" s="2" t="s">
        <v>759</v>
      </c>
      <c r="N4384" s="2" t="s">
        <v>538</v>
      </c>
      <c r="O4384" s="3">
        <v>20</v>
      </c>
      <c r="P4384" s="3">
        <v>291.64530000000002</v>
      </c>
      <c r="Q4384" s="3">
        <v>310</v>
      </c>
      <c r="R4384" s="3">
        <v>6200</v>
      </c>
      <c r="S4384" s="3">
        <v>18.354700000000001</v>
      </c>
      <c r="T4384" s="3">
        <v>367.09</v>
      </c>
      <c r="U4384" s="3">
        <v>5.92</v>
      </c>
      <c r="V4384" s="2" t="s">
        <v>813</v>
      </c>
      <c r="W4384" s="2" t="s">
        <v>814</v>
      </c>
      <c r="X4384" s="2" t="s">
        <v>125</v>
      </c>
      <c r="Y4384" s="19" t="str">
        <f>VLOOKUP(G4384,'Verweis Kd-Gruppe'!$A$2:$B$8,2,FALSE)</f>
        <v>EXP</v>
      </c>
      <c r="Z4384" s="19" t="str">
        <f>VLOOKUP(J4384,'Verweis Art-Gruppe'!$A$2:$B$15,2,FALSE)</f>
        <v>Geräte</v>
      </c>
      <c r="AA4384" s="19" t="str">
        <f>VLOOKUP(W4384,'Verweis Vertreter'!$A$2:$B$24,2,FALSE)</f>
        <v>Sokol Kapaj</v>
      </c>
      <c r="AB4384" s="12">
        <f t="shared" si="612"/>
        <v>20</v>
      </c>
      <c r="AC4384" s="12">
        <f t="shared" si="617"/>
        <v>291.64530000000002</v>
      </c>
      <c r="AD4384" s="12">
        <f t="shared" si="618"/>
        <v>310</v>
      </c>
      <c r="AE4384" s="12">
        <f t="shared" si="613"/>
        <v>6200</v>
      </c>
      <c r="AF4384" s="12">
        <f t="shared" si="614"/>
        <v>18.354700000000001</v>
      </c>
      <c r="AG4384" s="12">
        <f t="shared" si="615"/>
        <v>367.09</v>
      </c>
      <c r="AH4384" s="9">
        <f t="shared" si="619"/>
        <v>5.9208064516129026E-2</v>
      </c>
      <c r="AI4384" s="14">
        <f>VLOOKUP(E4384,'Verweis Faktor'!$A:$B,2,FALSE)</f>
        <v>1</v>
      </c>
      <c r="AJ4384" s="14"/>
      <c r="AK4384" s="14" t="str">
        <f>IF(AL4384="Ja","Versandkosten",VLOOKUP(E4384,'Verweis Belegart'!$A$2:$B$9,2,FALSE))</f>
        <v>Hardware</v>
      </c>
      <c r="AL4384" s="14" t="str">
        <f t="shared" si="620"/>
        <v>Nein</v>
      </c>
      <c r="AM4384" s="14" t="str">
        <f t="shared" si="616"/>
        <v>Positiv</v>
      </c>
    </row>
    <row r="4385" spans="1:39" ht="17.25" customHeight="1" x14ac:dyDescent="0.35">
      <c r="A4385" s="17">
        <v>14574217</v>
      </c>
      <c r="B4385" s="2" t="s">
        <v>2380</v>
      </c>
      <c r="C4385" s="1">
        <v>2025001</v>
      </c>
      <c r="D4385" s="1">
        <v>2001126</v>
      </c>
      <c r="E4385" s="2" t="s">
        <v>34</v>
      </c>
      <c r="F4385" s="2" t="s">
        <v>182</v>
      </c>
      <c r="G4385" s="2" t="s">
        <v>66</v>
      </c>
      <c r="H4385" s="2" t="s">
        <v>2441</v>
      </c>
      <c r="I4385" s="2" t="s">
        <v>2442</v>
      </c>
      <c r="J4385" s="2" t="s">
        <v>103</v>
      </c>
      <c r="K4385" s="2" t="s">
        <v>95</v>
      </c>
      <c r="L4385" s="2" t="s">
        <v>1808</v>
      </c>
      <c r="M4385" s="2" t="s">
        <v>1809</v>
      </c>
      <c r="N4385" s="2" t="s">
        <v>139</v>
      </c>
      <c r="O4385" s="3">
        <v>10</v>
      </c>
      <c r="P4385" s="3">
        <v>699.65219999999999</v>
      </c>
      <c r="Q4385" s="3">
        <v>710</v>
      </c>
      <c r="R4385" s="3">
        <v>7100</v>
      </c>
      <c r="S4385" s="3">
        <v>10.347799999999999</v>
      </c>
      <c r="T4385" s="3">
        <v>103.48</v>
      </c>
      <c r="U4385" s="3">
        <v>1.45</v>
      </c>
      <c r="V4385" s="2" t="s">
        <v>813</v>
      </c>
      <c r="W4385" s="2" t="s">
        <v>814</v>
      </c>
      <c r="X4385" s="2" t="s">
        <v>125</v>
      </c>
      <c r="Y4385" s="19" t="str">
        <f>VLOOKUP(G4385,'Verweis Kd-Gruppe'!$A$2:$B$8,2,FALSE)</f>
        <v>EXP</v>
      </c>
      <c r="Z4385" s="19" t="str">
        <f>VLOOKUP(J4385,'Verweis Art-Gruppe'!$A$2:$B$15,2,FALSE)</f>
        <v>Geräte</v>
      </c>
      <c r="AA4385" s="19" t="str">
        <f>VLOOKUP(W4385,'Verweis Vertreter'!$A$2:$B$24,2,FALSE)</f>
        <v>Sokol Kapaj</v>
      </c>
      <c r="AB4385" s="12">
        <f t="shared" si="612"/>
        <v>10</v>
      </c>
      <c r="AC4385" s="12">
        <f t="shared" si="617"/>
        <v>699.65219999999999</v>
      </c>
      <c r="AD4385" s="12">
        <f t="shared" si="618"/>
        <v>710</v>
      </c>
      <c r="AE4385" s="12">
        <f t="shared" si="613"/>
        <v>7100</v>
      </c>
      <c r="AF4385" s="12">
        <f t="shared" si="614"/>
        <v>10.347799999999999</v>
      </c>
      <c r="AG4385" s="12">
        <f t="shared" si="615"/>
        <v>103.48</v>
      </c>
      <c r="AH4385" s="9">
        <f t="shared" si="619"/>
        <v>1.4574647887323945E-2</v>
      </c>
      <c r="AI4385" s="14">
        <f>VLOOKUP(E4385,'Verweis Faktor'!$A:$B,2,FALSE)</f>
        <v>1</v>
      </c>
      <c r="AJ4385" s="14"/>
      <c r="AK4385" s="14" t="str">
        <f>IF(AL4385="Ja","Versandkosten",VLOOKUP(E4385,'Verweis Belegart'!$A$2:$B$9,2,FALSE))</f>
        <v>Hardware</v>
      </c>
      <c r="AL4385" s="14" t="str">
        <f t="shared" si="620"/>
        <v>Nein</v>
      </c>
      <c r="AM4385" s="14" t="str">
        <f t="shared" si="616"/>
        <v>Positiv</v>
      </c>
    </row>
    <row r="4386" spans="1:39" ht="17.25" customHeight="1" x14ac:dyDescent="0.35">
      <c r="A4386" s="17">
        <v>14574217</v>
      </c>
      <c r="B4386" s="2" t="s">
        <v>2380</v>
      </c>
      <c r="C4386" s="1">
        <v>2025001</v>
      </c>
      <c r="D4386" s="1">
        <v>2001126</v>
      </c>
      <c r="E4386" s="2" t="s">
        <v>34</v>
      </c>
      <c r="F4386" s="2" t="s">
        <v>182</v>
      </c>
      <c r="G4386" s="2" t="s">
        <v>66</v>
      </c>
      <c r="H4386" s="2" t="s">
        <v>2441</v>
      </c>
      <c r="I4386" s="2" t="s">
        <v>2442</v>
      </c>
      <c r="J4386" s="2" t="s">
        <v>103</v>
      </c>
      <c r="K4386" s="2" t="s">
        <v>99</v>
      </c>
      <c r="L4386" s="2" t="s">
        <v>2173</v>
      </c>
      <c r="M4386" s="2" t="s">
        <v>2174</v>
      </c>
      <c r="N4386" s="2" t="s">
        <v>1139</v>
      </c>
      <c r="O4386" s="3">
        <v>30</v>
      </c>
      <c r="P4386" s="3">
        <v>99.490700000000004</v>
      </c>
      <c r="Q4386" s="3">
        <v>89</v>
      </c>
      <c r="R4386" s="3">
        <v>2670</v>
      </c>
      <c r="S4386" s="3">
        <v>-10.4907</v>
      </c>
      <c r="T4386" s="3">
        <v>-314.72000000000003</v>
      </c>
      <c r="U4386" s="3">
        <v>-11.78</v>
      </c>
      <c r="V4386" s="2" t="s">
        <v>813</v>
      </c>
      <c r="W4386" s="2" t="s">
        <v>814</v>
      </c>
      <c r="X4386" s="2" t="s">
        <v>125</v>
      </c>
      <c r="Y4386" s="19" t="str">
        <f>VLOOKUP(G4386,'Verweis Kd-Gruppe'!$A$2:$B$8,2,FALSE)</f>
        <v>EXP</v>
      </c>
      <c r="Z4386" s="19" t="str">
        <f>VLOOKUP(J4386,'Verweis Art-Gruppe'!$A$2:$B$15,2,FALSE)</f>
        <v>Geräte</v>
      </c>
      <c r="AA4386" s="19" t="str">
        <f>VLOOKUP(W4386,'Verweis Vertreter'!$A$2:$B$24,2,FALSE)</f>
        <v>Sokol Kapaj</v>
      </c>
      <c r="AB4386" s="12">
        <f t="shared" si="612"/>
        <v>30</v>
      </c>
      <c r="AC4386" s="12">
        <f t="shared" si="617"/>
        <v>99.490700000000004</v>
      </c>
      <c r="AD4386" s="12">
        <f t="shared" si="618"/>
        <v>89</v>
      </c>
      <c r="AE4386" s="12">
        <f t="shared" si="613"/>
        <v>2670</v>
      </c>
      <c r="AF4386" s="12">
        <f t="shared" si="614"/>
        <v>-10.4907</v>
      </c>
      <c r="AG4386" s="12">
        <f t="shared" si="615"/>
        <v>-314.72000000000003</v>
      </c>
      <c r="AH4386" s="9">
        <f t="shared" si="619"/>
        <v>-0.11787265917602997</v>
      </c>
      <c r="AI4386" s="14">
        <f>VLOOKUP(E4386,'Verweis Faktor'!$A:$B,2,FALSE)</f>
        <v>1</v>
      </c>
      <c r="AJ4386" s="14"/>
      <c r="AK4386" s="14" t="str">
        <f>IF(AL4386="Ja","Versandkosten",VLOOKUP(E4386,'Verweis Belegart'!$A$2:$B$9,2,FALSE))</f>
        <v>Hardware</v>
      </c>
      <c r="AL4386" s="14" t="str">
        <f t="shared" si="620"/>
        <v>Nein</v>
      </c>
      <c r="AM4386" s="14" t="str">
        <f t="shared" si="616"/>
        <v>Negativ</v>
      </c>
    </row>
    <row r="4387" spans="1:39" ht="17.25" customHeight="1" x14ac:dyDescent="0.35">
      <c r="A4387" s="17">
        <v>14574217</v>
      </c>
      <c r="B4387" s="2" t="s">
        <v>2380</v>
      </c>
      <c r="C4387" s="1">
        <v>2025001</v>
      </c>
      <c r="D4387" s="1">
        <v>2001126</v>
      </c>
      <c r="E4387" s="2" t="s">
        <v>34</v>
      </c>
      <c r="F4387" s="2" t="s">
        <v>182</v>
      </c>
      <c r="G4387" s="2" t="s">
        <v>66</v>
      </c>
      <c r="H4387" s="2" t="s">
        <v>2441</v>
      </c>
      <c r="I4387" s="2" t="s">
        <v>2442</v>
      </c>
      <c r="J4387" s="2" t="s">
        <v>103</v>
      </c>
      <c r="K4387" s="2" t="s">
        <v>103</v>
      </c>
      <c r="L4387" s="2" t="s">
        <v>2006</v>
      </c>
      <c r="M4387" s="2" t="s">
        <v>2007</v>
      </c>
      <c r="N4387" s="2" t="s">
        <v>139</v>
      </c>
      <c r="O4387" s="3">
        <v>10</v>
      </c>
      <c r="P4387" s="3">
        <v>695</v>
      </c>
      <c r="Q4387" s="3">
        <v>710</v>
      </c>
      <c r="R4387" s="3">
        <v>7100</v>
      </c>
      <c r="S4387" s="3">
        <v>15</v>
      </c>
      <c r="T4387" s="3">
        <v>150</v>
      </c>
      <c r="U4387" s="3">
        <v>2.11</v>
      </c>
      <c r="V4387" s="2" t="s">
        <v>813</v>
      </c>
      <c r="W4387" s="2" t="s">
        <v>814</v>
      </c>
      <c r="X4387" s="2" t="s">
        <v>125</v>
      </c>
      <c r="Y4387" s="19" t="str">
        <f>VLOOKUP(G4387,'Verweis Kd-Gruppe'!$A$2:$B$8,2,FALSE)</f>
        <v>EXP</v>
      </c>
      <c r="Z4387" s="19" t="str">
        <f>VLOOKUP(J4387,'Verweis Art-Gruppe'!$A$2:$B$15,2,FALSE)</f>
        <v>Geräte</v>
      </c>
      <c r="AA4387" s="19" t="str">
        <f>VLOOKUP(W4387,'Verweis Vertreter'!$A$2:$B$24,2,FALSE)</f>
        <v>Sokol Kapaj</v>
      </c>
      <c r="AB4387" s="12">
        <f t="shared" si="612"/>
        <v>10</v>
      </c>
      <c r="AC4387" s="12">
        <f t="shared" si="617"/>
        <v>695</v>
      </c>
      <c r="AD4387" s="12">
        <f t="shared" si="618"/>
        <v>710</v>
      </c>
      <c r="AE4387" s="12">
        <f t="shared" si="613"/>
        <v>7100</v>
      </c>
      <c r="AF4387" s="12">
        <f t="shared" si="614"/>
        <v>15</v>
      </c>
      <c r="AG4387" s="12">
        <f t="shared" si="615"/>
        <v>150</v>
      </c>
      <c r="AH4387" s="9">
        <f t="shared" si="619"/>
        <v>2.1126760563380281E-2</v>
      </c>
      <c r="AI4387" s="14">
        <f>VLOOKUP(E4387,'Verweis Faktor'!$A:$B,2,FALSE)</f>
        <v>1</v>
      </c>
      <c r="AJ4387" s="14"/>
      <c r="AK4387" s="14" t="str">
        <f>IF(AL4387="Ja","Versandkosten",VLOOKUP(E4387,'Verweis Belegart'!$A$2:$B$9,2,FALSE))</f>
        <v>Hardware</v>
      </c>
      <c r="AL4387" s="14" t="str">
        <f t="shared" si="620"/>
        <v>Nein</v>
      </c>
      <c r="AM4387" s="14" t="str">
        <f t="shared" si="616"/>
        <v>Positiv</v>
      </c>
    </row>
    <row r="4388" spans="1:39" ht="17.25" customHeight="1" x14ac:dyDescent="0.35">
      <c r="A4388" s="17">
        <v>14574217</v>
      </c>
      <c r="B4388" s="2" t="s">
        <v>2380</v>
      </c>
      <c r="C4388" s="1">
        <v>2025001</v>
      </c>
      <c r="D4388" s="1">
        <v>2001126</v>
      </c>
      <c r="E4388" s="2" t="s">
        <v>34</v>
      </c>
      <c r="F4388" s="2" t="s">
        <v>182</v>
      </c>
      <c r="G4388" s="2" t="s">
        <v>66</v>
      </c>
      <c r="H4388" s="2" t="s">
        <v>2441</v>
      </c>
      <c r="I4388" s="2" t="s">
        <v>2442</v>
      </c>
      <c r="J4388" s="2" t="s">
        <v>103</v>
      </c>
      <c r="K4388" s="2" t="s">
        <v>107</v>
      </c>
      <c r="L4388" s="2" t="s">
        <v>1725</v>
      </c>
      <c r="M4388" s="2" t="s">
        <v>1726</v>
      </c>
      <c r="N4388" s="2" t="s">
        <v>139</v>
      </c>
      <c r="O4388" s="3">
        <v>5</v>
      </c>
      <c r="P4388" s="3">
        <v>699.95960000000002</v>
      </c>
      <c r="Q4388" s="3">
        <v>710</v>
      </c>
      <c r="R4388" s="3">
        <v>3550</v>
      </c>
      <c r="S4388" s="3">
        <v>10.0404</v>
      </c>
      <c r="T4388" s="3">
        <v>50.2</v>
      </c>
      <c r="U4388" s="3">
        <v>1.41</v>
      </c>
      <c r="V4388" s="2" t="s">
        <v>813</v>
      </c>
      <c r="W4388" s="2" t="s">
        <v>814</v>
      </c>
      <c r="X4388" s="2" t="s">
        <v>125</v>
      </c>
      <c r="Y4388" s="19" t="str">
        <f>VLOOKUP(G4388,'Verweis Kd-Gruppe'!$A$2:$B$8,2,FALSE)</f>
        <v>EXP</v>
      </c>
      <c r="Z4388" s="19" t="str">
        <f>VLOOKUP(J4388,'Verweis Art-Gruppe'!$A$2:$B$15,2,FALSE)</f>
        <v>Geräte</v>
      </c>
      <c r="AA4388" s="19" t="str">
        <f>VLOOKUP(W4388,'Verweis Vertreter'!$A$2:$B$24,2,FALSE)</f>
        <v>Sokol Kapaj</v>
      </c>
      <c r="AB4388" s="12">
        <f t="shared" si="612"/>
        <v>5</v>
      </c>
      <c r="AC4388" s="12">
        <f t="shared" si="617"/>
        <v>699.95960000000002</v>
      </c>
      <c r="AD4388" s="12">
        <f t="shared" si="618"/>
        <v>710</v>
      </c>
      <c r="AE4388" s="12">
        <f t="shared" si="613"/>
        <v>3550</v>
      </c>
      <c r="AF4388" s="12">
        <f t="shared" si="614"/>
        <v>10.0404</v>
      </c>
      <c r="AG4388" s="12">
        <f t="shared" si="615"/>
        <v>50.2</v>
      </c>
      <c r="AH4388" s="9">
        <f t="shared" si="619"/>
        <v>1.4140845070422537E-2</v>
      </c>
      <c r="AI4388" s="14">
        <f>VLOOKUP(E4388,'Verweis Faktor'!$A:$B,2,FALSE)</f>
        <v>1</v>
      </c>
      <c r="AJ4388" s="14"/>
      <c r="AK4388" s="14" t="str">
        <f>IF(AL4388="Ja","Versandkosten",VLOOKUP(E4388,'Verweis Belegart'!$A$2:$B$9,2,FALSE))</f>
        <v>Hardware</v>
      </c>
      <c r="AL4388" s="14" t="str">
        <f t="shared" si="620"/>
        <v>Nein</v>
      </c>
      <c r="AM4388" s="14" t="str">
        <f t="shared" si="616"/>
        <v>Positiv</v>
      </c>
    </row>
    <row r="4389" spans="1:39" ht="17.25" customHeight="1" x14ac:dyDescent="0.35">
      <c r="A4389" s="17">
        <v>14574259</v>
      </c>
      <c r="B4389" s="2" t="s">
        <v>2380</v>
      </c>
      <c r="C4389" s="1">
        <v>2025001</v>
      </c>
      <c r="D4389" s="1">
        <v>2001127</v>
      </c>
      <c r="E4389" s="2" t="s">
        <v>34</v>
      </c>
      <c r="F4389" s="2" t="s">
        <v>53</v>
      </c>
      <c r="G4389" s="2" t="s">
        <v>66</v>
      </c>
      <c r="H4389" s="2" t="s">
        <v>1367</v>
      </c>
      <c r="I4389" s="2" t="s">
        <v>1368</v>
      </c>
      <c r="J4389" s="2" t="s">
        <v>103</v>
      </c>
      <c r="K4389" s="2" t="s">
        <v>28</v>
      </c>
      <c r="L4389" s="2" t="s">
        <v>2437</v>
      </c>
      <c r="M4389" s="2" t="s">
        <v>2438</v>
      </c>
      <c r="N4389" s="2" t="s">
        <v>1805</v>
      </c>
      <c r="O4389" s="3">
        <v>5</v>
      </c>
      <c r="P4389" s="3">
        <v>819</v>
      </c>
      <c r="Q4389" s="3">
        <v>848</v>
      </c>
      <c r="R4389" s="3">
        <v>4240</v>
      </c>
      <c r="S4389" s="3">
        <v>29</v>
      </c>
      <c r="T4389" s="3">
        <v>145</v>
      </c>
      <c r="U4389" s="3">
        <v>3.41</v>
      </c>
      <c r="V4389" s="2" t="s">
        <v>675</v>
      </c>
      <c r="W4389" s="2" t="s">
        <v>676</v>
      </c>
      <c r="X4389" s="2" t="s">
        <v>72</v>
      </c>
      <c r="Y4389" s="19" t="str">
        <f>VLOOKUP(G4389,'Verweis Kd-Gruppe'!$A$2:$B$8,2,FALSE)</f>
        <v>EXP</v>
      </c>
      <c r="Z4389" s="19" t="str">
        <f>VLOOKUP(J4389,'Verweis Art-Gruppe'!$A$2:$B$15,2,FALSE)</f>
        <v>Geräte</v>
      </c>
      <c r="AA4389" s="19" t="str">
        <f>VLOOKUP(W4389,'Verweis Vertreter'!$A$2:$B$24,2,FALSE)</f>
        <v>Corina Wedel</v>
      </c>
      <c r="AB4389" s="12">
        <f t="shared" si="612"/>
        <v>5</v>
      </c>
      <c r="AC4389" s="12">
        <f t="shared" si="617"/>
        <v>819</v>
      </c>
      <c r="AD4389" s="12">
        <f t="shared" si="618"/>
        <v>848</v>
      </c>
      <c r="AE4389" s="12">
        <f t="shared" si="613"/>
        <v>4240</v>
      </c>
      <c r="AF4389" s="12">
        <f t="shared" si="614"/>
        <v>29</v>
      </c>
      <c r="AG4389" s="12">
        <f t="shared" si="615"/>
        <v>145</v>
      </c>
      <c r="AH4389" s="9">
        <f t="shared" si="619"/>
        <v>3.4198113207547169E-2</v>
      </c>
      <c r="AI4389" s="14">
        <f>VLOOKUP(E4389,'Verweis Faktor'!$A:$B,2,FALSE)</f>
        <v>1</v>
      </c>
      <c r="AJ4389" s="14"/>
      <c r="AK4389" s="14" t="str">
        <f>IF(AL4389="Ja","Versandkosten",VLOOKUP(E4389,'Verweis Belegart'!$A$2:$B$9,2,FALSE))</f>
        <v>Hardware</v>
      </c>
      <c r="AL4389" s="14" t="str">
        <f t="shared" si="620"/>
        <v>Nein</v>
      </c>
      <c r="AM4389" s="14" t="str">
        <f t="shared" si="616"/>
        <v>Positiv</v>
      </c>
    </row>
    <row r="4390" spans="1:39" ht="17.25" customHeight="1" x14ac:dyDescent="0.35">
      <c r="A4390" s="17">
        <v>14574259</v>
      </c>
      <c r="B4390" s="2" t="s">
        <v>2380</v>
      </c>
      <c r="C4390" s="1">
        <v>2025001</v>
      </c>
      <c r="D4390" s="1">
        <v>2001127</v>
      </c>
      <c r="E4390" s="2" t="s">
        <v>34</v>
      </c>
      <c r="F4390" s="2" t="s">
        <v>53</v>
      </c>
      <c r="G4390" s="2" t="s">
        <v>66</v>
      </c>
      <c r="H4390" s="2" t="s">
        <v>1367</v>
      </c>
      <c r="I4390" s="2" t="s">
        <v>1368</v>
      </c>
      <c r="J4390" s="2" t="s">
        <v>103</v>
      </c>
      <c r="K4390" s="2" t="s">
        <v>45</v>
      </c>
      <c r="L4390" s="2" t="s">
        <v>2443</v>
      </c>
      <c r="M4390" s="2" t="s">
        <v>2444</v>
      </c>
      <c r="N4390" s="2" t="s">
        <v>58</v>
      </c>
      <c r="O4390" s="3">
        <v>30</v>
      </c>
      <c r="P4390" s="3">
        <v>610</v>
      </c>
      <c r="Q4390" s="3">
        <v>624</v>
      </c>
      <c r="R4390" s="3">
        <v>18720</v>
      </c>
      <c r="S4390" s="3">
        <v>14</v>
      </c>
      <c r="T4390" s="3">
        <v>420</v>
      </c>
      <c r="U4390" s="3">
        <v>2.2400000000000002</v>
      </c>
      <c r="V4390" s="2" t="s">
        <v>675</v>
      </c>
      <c r="W4390" s="2" t="s">
        <v>676</v>
      </c>
      <c r="X4390" s="2" t="s">
        <v>72</v>
      </c>
      <c r="Y4390" s="19" t="str">
        <f>VLOOKUP(G4390,'Verweis Kd-Gruppe'!$A$2:$B$8,2,FALSE)</f>
        <v>EXP</v>
      </c>
      <c r="Z4390" s="19" t="str">
        <f>VLOOKUP(J4390,'Verweis Art-Gruppe'!$A$2:$B$15,2,FALSE)</f>
        <v>Geräte</v>
      </c>
      <c r="AA4390" s="19" t="str">
        <f>VLOOKUP(W4390,'Verweis Vertreter'!$A$2:$B$24,2,FALSE)</f>
        <v>Corina Wedel</v>
      </c>
      <c r="AB4390" s="12">
        <f t="shared" si="612"/>
        <v>30</v>
      </c>
      <c r="AC4390" s="12">
        <f t="shared" si="617"/>
        <v>610</v>
      </c>
      <c r="AD4390" s="12">
        <f t="shared" si="618"/>
        <v>624</v>
      </c>
      <c r="AE4390" s="12">
        <f t="shared" si="613"/>
        <v>18720</v>
      </c>
      <c r="AF4390" s="12">
        <f t="shared" si="614"/>
        <v>14</v>
      </c>
      <c r="AG4390" s="12">
        <f t="shared" si="615"/>
        <v>420</v>
      </c>
      <c r="AH4390" s="9">
        <f t="shared" si="619"/>
        <v>2.2435897435897436E-2</v>
      </c>
      <c r="AI4390" s="14">
        <f>VLOOKUP(E4390,'Verweis Faktor'!$A:$B,2,FALSE)</f>
        <v>1</v>
      </c>
      <c r="AJ4390" s="14"/>
      <c r="AK4390" s="14" t="str">
        <f>IF(AL4390="Ja","Versandkosten",VLOOKUP(E4390,'Verweis Belegart'!$A$2:$B$9,2,FALSE))</f>
        <v>Hardware</v>
      </c>
      <c r="AL4390" s="14" t="str">
        <f t="shared" si="620"/>
        <v>Nein</v>
      </c>
      <c r="AM4390" s="14" t="str">
        <f t="shared" si="616"/>
        <v>Positiv</v>
      </c>
    </row>
    <row r="4391" spans="1:39" ht="17.25" customHeight="1" x14ac:dyDescent="0.35">
      <c r="A4391" s="17">
        <v>14574259</v>
      </c>
      <c r="B4391" s="2" t="s">
        <v>2380</v>
      </c>
      <c r="C4391" s="1">
        <v>2025001</v>
      </c>
      <c r="D4391" s="1">
        <v>2001127</v>
      </c>
      <c r="E4391" s="2" t="s">
        <v>34</v>
      </c>
      <c r="F4391" s="2" t="s">
        <v>53</v>
      </c>
      <c r="G4391" s="2" t="s">
        <v>66</v>
      </c>
      <c r="H4391" s="2" t="s">
        <v>1367</v>
      </c>
      <c r="I4391" s="2" t="s">
        <v>1368</v>
      </c>
      <c r="J4391" s="2" t="s">
        <v>103</v>
      </c>
      <c r="K4391" s="2" t="s">
        <v>49</v>
      </c>
      <c r="L4391" s="2" t="s">
        <v>1430</v>
      </c>
      <c r="M4391" s="2" t="s">
        <v>1431</v>
      </c>
      <c r="N4391" s="2" t="s">
        <v>1086</v>
      </c>
      <c r="O4391" s="3">
        <v>2</v>
      </c>
      <c r="P4391" s="3">
        <v>80.665300000000002</v>
      </c>
      <c r="Q4391" s="3">
        <v>88</v>
      </c>
      <c r="R4391" s="3">
        <v>176</v>
      </c>
      <c r="S4391" s="3">
        <v>7.3346999999999998</v>
      </c>
      <c r="T4391" s="3">
        <v>14.67</v>
      </c>
      <c r="U4391" s="3">
        <v>8.33</v>
      </c>
      <c r="V4391" s="2" t="s">
        <v>675</v>
      </c>
      <c r="W4391" s="2" t="s">
        <v>676</v>
      </c>
      <c r="X4391" s="2" t="s">
        <v>72</v>
      </c>
      <c r="Y4391" s="19" t="str">
        <f>VLOOKUP(G4391,'Verweis Kd-Gruppe'!$A$2:$B$8,2,FALSE)</f>
        <v>EXP</v>
      </c>
      <c r="Z4391" s="19" t="str">
        <f>VLOOKUP(J4391,'Verweis Art-Gruppe'!$A$2:$B$15,2,FALSE)</f>
        <v>Geräte</v>
      </c>
      <c r="AA4391" s="19" t="str">
        <f>VLOOKUP(W4391,'Verweis Vertreter'!$A$2:$B$24,2,FALSE)</f>
        <v>Corina Wedel</v>
      </c>
      <c r="AB4391" s="12">
        <f t="shared" si="612"/>
        <v>2</v>
      </c>
      <c r="AC4391" s="12">
        <f t="shared" si="617"/>
        <v>80.665300000000002</v>
      </c>
      <c r="AD4391" s="12">
        <f t="shared" si="618"/>
        <v>88</v>
      </c>
      <c r="AE4391" s="12">
        <f t="shared" si="613"/>
        <v>176</v>
      </c>
      <c r="AF4391" s="12">
        <f t="shared" si="614"/>
        <v>7.3346999999999998</v>
      </c>
      <c r="AG4391" s="12">
        <f t="shared" si="615"/>
        <v>14.67</v>
      </c>
      <c r="AH4391" s="9">
        <f t="shared" si="619"/>
        <v>8.3352272727272733E-2</v>
      </c>
      <c r="AI4391" s="14">
        <f>VLOOKUP(E4391,'Verweis Faktor'!$A:$B,2,FALSE)</f>
        <v>1</v>
      </c>
      <c r="AJ4391" s="14"/>
      <c r="AK4391" s="14" t="str">
        <f>IF(AL4391="Ja","Versandkosten",VLOOKUP(E4391,'Verweis Belegart'!$A$2:$B$9,2,FALSE))</f>
        <v>Hardware</v>
      </c>
      <c r="AL4391" s="14" t="str">
        <f t="shared" si="620"/>
        <v>Nein</v>
      </c>
      <c r="AM4391" s="14" t="str">
        <f t="shared" si="616"/>
        <v>Positiv</v>
      </c>
    </row>
    <row r="4392" spans="1:39" ht="17.25" customHeight="1" x14ac:dyDescent="0.35">
      <c r="A4392" s="17">
        <v>14574259</v>
      </c>
      <c r="B4392" s="2" t="s">
        <v>2380</v>
      </c>
      <c r="C4392" s="1">
        <v>2025001</v>
      </c>
      <c r="D4392" s="1">
        <v>2001127</v>
      </c>
      <c r="E4392" s="2" t="s">
        <v>34</v>
      </c>
      <c r="F4392" s="2" t="s">
        <v>53</v>
      </c>
      <c r="G4392" s="2" t="s">
        <v>66</v>
      </c>
      <c r="H4392" s="2" t="s">
        <v>1367</v>
      </c>
      <c r="I4392" s="2" t="s">
        <v>1368</v>
      </c>
      <c r="J4392" s="2" t="s">
        <v>103</v>
      </c>
      <c r="K4392" s="2" t="s">
        <v>79</v>
      </c>
      <c r="L4392" s="2" t="s">
        <v>305</v>
      </c>
      <c r="M4392" s="2" t="s">
        <v>306</v>
      </c>
      <c r="N4392" s="2" t="s">
        <v>283</v>
      </c>
      <c r="O4392" s="3">
        <v>30</v>
      </c>
      <c r="P4392" s="3">
        <v>492.00850000000003</v>
      </c>
      <c r="Q4392" s="3">
        <v>513</v>
      </c>
      <c r="R4392" s="3">
        <v>15390</v>
      </c>
      <c r="S4392" s="3">
        <v>20.991499999999998</v>
      </c>
      <c r="T4392" s="3">
        <v>629.74</v>
      </c>
      <c r="U4392" s="3">
        <v>4.09</v>
      </c>
      <c r="V4392" s="2" t="s">
        <v>675</v>
      </c>
      <c r="W4392" s="2" t="s">
        <v>676</v>
      </c>
      <c r="X4392" s="2" t="s">
        <v>72</v>
      </c>
      <c r="Y4392" s="19" t="str">
        <f>VLOOKUP(G4392,'Verweis Kd-Gruppe'!$A$2:$B$8,2,FALSE)</f>
        <v>EXP</v>
      </c>
      <c r="Z4392" s="19" t="str">
        <f>VLOOKUP(J4392,'Verweis Art-Gruppe'!$A$2:$B$15,2,FALSE)</f>
        <v>Geräte</v>
      </c>
      <c r="AA4392" s="19" t="str">
        <f>VLOOKUP(W4392,'Verweis Vertreter'!$A$2:$B$24,2,FALSE)</f>
        <v>Corina Wedel</v>
      </c>
      <c r="AB4392" s="12">
        <f t="shared" si="612"/>
        <v>30</v>
      </c>
      <c r="AC4392" s="12">
        <f t="shared" si="617"/>
        <v>492.00850000000003</v>
      </c>
      <c r="AD4392" s="12">
        <f t="shared" si="618"/>
        <v>513</v>
      </c>
      <c r="AE4392" s="12">
        <f t="shared" si="613"/>
        <v>15390</v>
      </c>
      <c r="AF4392" s="12">
        <f t="shared" si="614"/>
        <v>20.991499999999998</v>
      </c>
      <c r="AG4392" s="12">
        <f t="shared" si="615"/>
        <v>629.74</v>
      </c>
      <c r="AH4392" s="9">
        <f t="shared" si="619"/>
        <v>4.0918778427550359E-2</v>
      </c>
      <c r="AI4392" s="14">
        <f>VLOOKUP(E4392,'Verweis Faktor'!$A:$B,2,FALSE)</f>
        <v>1</v>
      </c>
      <c r="AJ4392" s="14"/>
      <c r="AK4392" s="14" t="str">
        <f>IF(AL4392="Ja","Versandkosten",VLOOKUP(E4392,'Verweis Belegart'!$A$2:$B$9,2,FALSE))</f>
        <v>Hardware</v>
      </c>
      <c r="AL4392" s="14" t="str">
        <f t="shared" si="620"/>
        <v>Nein</v>
      </c>
      <c r="AM4392" s="14" t="str">
        <f t="shared" si="616"/>
        <v>Positiv</v>
      </c>
    </row>
    <row r="4393" spans="1:39" ht="17.25" customHeight="1" x14ac:dyDescent="0.35">
      <c r="A4393" s="17">
        <v>14371923</v>
      </c>
      <c r="B4393" s="2" t="s">
        <v>2380</v>
      </c>
      <c r="C4393" s="1">
        <v>2025001</v>
      </c>
      <c r="D4393" s="1">
        <v>2001128</v>
      </c>
      <c r="E4393" s="2" t="s">
        <v>572</v>
      </c>
      <c r="F4393" s="2" t="s">
        <v>1236</v>
      </c>
      <c r="G4393" s="2" t="s">
        <v>66</v>
      </c>
      <c r="H4393" s="2" t="s">
        <v>2180</v>
      </c>
      <c r="I4393" s="2" t="s">
        <v>2181</v>
      </c>
      <c r="J4393" s="2" t="s">
        <v>103</v>
      </c>
      <c r="K4393" s="2" t="s">
        <v>83</v>
      </c>
      <c r="L4393" s="2" t="s">
        <v>564</v>
      </c>
      <c r="M4393" s="2" t="s">
        <v>565</v>
      </c>
      <c r="N4393" s="2" t="s">
        <v>566</v>
      </c>
      <c r="O4393" s="3">
        <v>1</v>
      </c>
      <c r="P4393" s="3">
        <v>333</v>
      </c>
      <c r="Q4393" s="3">
        <v>379</v>
      </c>
      <c r="R4393" s="3">
        <v>379</v>
      </c>
      <c r="S4393" s="3">
        <v>46</v>
      </c>
      <c r="T4393" s="3">
        <v>46</v>
      </c>
      <c r="U4393" s="3">
        <v>12.13</v>
      </c>
      <c r="V4393" s="2" t="s">
        <v>927</v>
      </c>
      <c r="W4393" s="2" t="s">
        <v>928</v>
      </c>
      <c r="X4393" s="2" t="s">
        <v>125</v>
      </c>
      <c r="Y4393" s="19" t="str">
        <f>VLOOKUP(G4393,'Verweis Kd-Gruppe'!$A$2:$B$8,2,FALSE)</f>
        <v>EXP</v>
      </c>
      <c r="Z4393" s="19" t="str">
        <f>VLOOKUP(J4393,'Verweis Art-Gruppe'!$A$2:$B$15,2,FALSE)</f>
        <v>Geräte</v>
      </c>
      <c r="AA4393" s="19" t="str">
        <f>VLOOKUP(W4393,'Verweis Vertreter'!$A$2:$B$24,2,FALSE)</f>
        <v>Ximena Morales</v>
      </c>
      <c r="AB4393" s="12">
        <f t="shared" si="612"/>
        <v>-1</v>
      </c>
      <c r="AC4393" s="12">
        <f t="shared" si="617"/>
        <v>333</v>
      </c>
      <c r="AD4393" s="12">
        <f t="shared" si="618"/>
        <v>379</v>
      </c>
      <c r="AE4393" s="12">
        <f t="shared" si="613"/>
        <v>-379</v>
      </c>
      <c r="AF4393" s="12">
        <f t="shared" si="614"/>
        <v>-46</v>
      </c>
      <c r="AG4393" s="12">
        <f t="shared" si="615"/>
        <v>-46</v>
      </c>
      <c r="AH4393" s="9">
        <f t="shared" si="619"/>
        <v>-0.12137203166226913</v>
      </c>
      <c r="AI4393" s="14">
        <f>VLOOKUP(E4393,'Verweis Faktor'!$A:$B,2,FALSE)</f>
        <v>-1</v>
      </c>
      <c r="AJ4393" s="14"/>
      <c r="AK4393" s="14" t="str">
        <f>IF(AL4393="Ja","Versandkosten",VLOOKUP(E4393,'Verweis Belegart'!$A$2:$B$9,2,FALSE))</f>
        <v>Hardware</v>
      </c>
      <c r="AL4393" s="14" t="str">
        <f t="shared" si="620"/>
        <v>Nein</v>
      </c>
      <c r="AM4393" s="14" t="str">
        <f t="shared" si="616"/>
        <v>Negativ</v>
      </c>
    </row>
    <row r="4394" spans="1:39" ht="17.25" customHeight="1" x14ac:dyDescent="0.35">
      <c r="A4394" s="17">
        <v>14574303</v>
      </c>
      <c r="B4394" s="2" t="s">
        <v>2380</v>
      </c>
      <c r="C4394" s="1">
        <v>2025001</v>
      </c>
      <c r="D4394" s="1">
        <v>2001129</v>
      </c>
      <c r="E4394" s="2" t="s">
        <v>34</v>
      </c>
      <c r="F4394" s="2" t="s">
        <v>53</v>
      </c>
      <c r="G4394" s="2" t="s">
        <v>25</v>
      </c>
      <c r="H4394" s="2" t="s">
        <v>1890</v>
      </c>
      <c r="I4394" s="2" t="s">
        <v>1891</v>
      </c>
      <c r="J4394" s="2" t="s">
        <v>103</v>
      </c>
      <c r="K4394" s="2" t="s">
        <v>28</v>
      </c>
      <c r="L4394" s="2" t="s">
        <v>1200</v>
      </c>
      <c r="M4394" s="2" t="s">
        <v>1201</v>
      </c>
      <c r="N4394" s="2" t="s">
        <v>262</v>
      </c>
      <c r="O4394" s="3">
        <v>1</v>
      </c>
      <c r="P4394" s="3">
        <v>990.39639999999997</v>
      </c>
      <c r="Q4394" s="3">
        <v>1025</v>
      </c>
      <c r="R4394" s="3">
        <v>1025</v>
      </c>
      <c r="S4394" s="3">
        <v>34.6036</v>
      </c>
      <c r="T4394" s="3">
        <v>34.6</v>
      </c>
      <c r="U4394" s="3">
        <v>3.37</v>
      </c>
      <c r="V4394" s="2" t="s">
        <v>1892</v>
      </c>
      <c r="W4394" s="2" t="s">
        <v>1893</v>
      </c>
      <c r="X4394" s="2" t="s">
        <v>699</v>
      </c>
      <c r="Y4394" s="19" t="str">
        <f>VLOOKUP(G4394,'Verweis Kd-Gruppe'!$A$2:$B$8,2,FALSE)</f>
        <v>FHK</v>
      </c>
      <c r="Z4394" s="19" t="str">
        <f>VLOOKUP(J4394,'Verweis Art-Gruppe'!$A$2:$B$15,2,FALSE)</f>
        <v>Geräte</v>
      </c>
      <c r="AA4394" s="19" t="str">
        <f>VLOOKUP(W4394,'Verweis Vertreter'!$A$2:$B$24,2,FALSE)</f>
        <v>Zentrale</v>
      </c>
      <c r="AB4394" s="12">
        <f t="shared" si="612"/>
        <v>1</v>
      </c>
      <c r="AC4394" s="12">
        <f t="shared" si="617"/>
        <v>990.39639999999997</v>
      </c>
      <c r="AD4394" s="12">
        <f t="shared" si="618"/>
        <v>1025</v>
      </c>
      <c r="AE4394" s="12">
        <f t="shared" si="613"/>
        <v>1025</v>
      </c>
      <c r="AF4394" s="12">
        <f t="shared" si="614"/>
        <v>34.6036</v>
      </c>
      <c r="AG4394" s="12">
        <f t="shared" si="615"/>
        <v>34.6</v>
      </c>
      <c r="AH4394" s="9">
        <f t="shared" si="619"/>
        <v>3.3756097560975612E-2</v>
      </c>
      <c r="AI4394" s="14">
        <f>VLOOKUP(E4394,'Verweis Faktor'!$A:$B,2,FALSE)</f>
        <v>1</v>
      </c>
      <c r="AJ4394" s="14"/>
      <c r="AK4394" s="14" t="str">
        <f>IF(AL4394="Ja","Versandkosten",VLOOKUP(E4394,'Verweis Belegart'!$A$2:$B$9,2,FALSE))</f>
        <v>Hardware</v>
      </c>
      <c r="AL4394" s="14" t="str">
        <f t="shared" si="620"/>
        <v>Nein</v>
      </c>
      <c r="AM4394" s="14" t="str">
        <f t="shared" si="616"/>
        <v>Positiv</v>
      </c>
    </row>
    <row r="4395" spans="1:39" ht="17.25" customHeight="1" x14ac:dyDescent="0.35">
      <c r="A4395" s="17">
        <v>14574303</v>
      </c>
      <c r="B4395" s="2" t="s">
        <v>2380</v>
      </c>
      <c r="C4395" s="1">
        <v>2025001</v>
      </c>
      <c r="D4395" s="1">
        <v>2001129</v>
      </c>
      <c r="E4395" s="2" t="s">
        <v>34</v>
      </c>
      <c r="F4395" s="2" t="s">
        <v>53</v>
      </c>
      <c r="G4395" s="2" t="s">
        <v>25</v>
      </c>
      <c r="H4395" s="2" t="s">
        <v>1890</v>
      </c>
      <c r="I4395" s="2" t="s">
        <v>1891</v>
      </c>
      <c r="J4395" s="2" t="s">
        <v>103</v>
      </c>
      <c r="K4395" s="2" t="s">
        <v>45</v>
      </c>
      <c r="L4395" s="2" t="s">
        <v>260</v>
      </c>
      <c r="M4395" s="2" t="s">
        <v>261</v>
      </c>
      <c r="N4395" s="2" t="s">
        <v>262</v>
      </c>
      <c r="O4395" s="3">
        <v>1</v>
      </c>
      <c r="P4395" s="3">
        <v>991.82240000000002</v>
      </c>
      <c r="Q4395" s="3">
        <v>1025</v>
      </c>
      <c r="R4395" s="3">
        <v>1025</v>
      </c>
      <c r="S4395" s="3">
        <v>33.177599999999998</v>
      </c>
      <c r="T4395" s="3">
        <v>33.18</v>
      </c>
      <c r="U4395" s="3">
        <v>3.23</v>
      </c>
      <c r="V4395" s="2" t="s">
        <v>1892</v>
      </c>
      <c r="W4395" s="2" t="s">
        <v>1893</v>
      </c>
      <c r="X4395" s="2" t="s">
        <v>699</v>
      </c>
      <c r="Y4395" s="19" t="str">
        <f>VLOOKUP(G4395,'Verweis Kd-Gruppe'!$A$2:$B$8,2,FALSE)</f>
        <v>FHK</v>
      </c>
      <c r="Z4395" s="19" t="str">
        <f>VLOOKUP(J4395,'Verweis Art-Gruppe'!$A$2:$B$15,2,FALSE)</f>
        <v>Geräte</v>
      </c>
      <c r="AA4395" s="19" t="str">
        <f>VLOOKUP(W4395,'Verweis Vertreter'!$A$2:$B$24,2,FALSE)</f>
        <v>Zentrale</v>
      </c>
      <c r="AB4395" s="12">
        <f t="shared" si="612"/>
        <v>1</v>
      </c>
      <c r="AC4395" s="12">
        <f t="shared" si="617"/>
        <v>991.82240000000002</v>
      </c>
      <c r="AD4395" s="12">
        <f t="shared" si="618"/>
        <v>1025</v>
      </c>
      <c r="AE4395" s="12">
        <f t="shared" si="613"/>
        <v>1025</v>
      </c>
      <c r="AF4395" s="12">
        <f t="shared" si="614"/>
        <v>33.177599999999998</v>
      </c>
      <c r="AG4395" s="12">
        <f t="shared" si="615"/>
        <v>33.18</v>
      </c>
      <c r="AH4395" s="9">
        <f t="shared" si="619"/>
        <v>3.2370731707317073E-2</v>
      </c>
      <c r="AI4395" s="14">
        <f>VLOOKUP(E4395,'Verweis Faktor'!$A:$B,2,FALSE)</f>
        <v>1</v>
      </c>
      <c r="AJ4395" s="14"/>
      <c r="AK4395" s="14" t="str">
        <f>IF(AL4395="Ja","Versandkosten",VLOOKUP(E4395,'Verweis Belegart'!$A$2:$B$9,2,FALSE))</f>
        <v>Hardware</v>
      </c>
      <c r="AL4395" s="14" t="str">
        <f t="shared" si="620"/>
        <v>Nein</v>
      </c>
      <c r="AM4395" s="14" t="str">
        <f t="shared" si="616"/>
        <v>Positiv</v>
      </c>
    </row>
    <row r="4396" spans="1:39" ht="17.25" customHeight="1" x14ac:dyDescent="0.35">
      <c r="A4396" s="17">
        <v>14574303</v>
      </c>
      <c r="B4396" s="2" t="s">
        <v>2380</v>
      </c>
      <c r="C4396" s="1">
        <v>2025001</v>
      </c>
      <c r="D4396" s="1">
        <v>2001129</v>
      </c>
      <c r="E4396" s="2" t="s">
        <v>34</v>
      </c>
      <c r="F4396" s="2" t="s">
        <v>53</v>
      </c>
      <c r="G4396" s="2" t="s">
        <v>25</v>
      </c>
      <c r="H4396" s="2" t="s">
        <v>1890</v>
      </c>
      <c r="I4396" s="2" t="s">
        <v>1891</v>
      </c>
      <c r="J4396" s="2" t="s">
        <v>103</v>
      </c>
      <c r="K4396" s="2" t="s">
        <v>49</v>
      </c>
      <c r="L4396" s="2" t="s">
        <v>1008</v>
      </c>
      <c r="M4396" s="2" t="s">
        <v>1009</v>
      </c>
      <c r="N4396" s="2" t="s">
        <v>262</v>
      </c>
      <c r="O4396" s="3">
        <v>1</v>
      </c>
      <c r="P4396" s="3">
        <v>991.36839999999995</v>
      </c>
      <c r="Q4396" s="3">
        <v>1025</v>
      </c>
      <c r="R4396" s="3">
        <v>1025</v>
      </c>
      <c r="S4396" s="3">
        <v>33.631599999999999</v>
      </c>
      <c r="T4396" s="3">
        <v>33.630000000000003</v>
      </c>
      <c r="U4396" s="3">
        <v>3.28</v>
      </c>
      <c r="V4396" s="2" t="s">
        <v>1892</v>
      </c>
      <c r="W4396" s="2" t="s">
        <v>1893</v>
      </c>
      <c r="X4396" s="2" t="s">
        <v>699</v>
      </c>
      <c r="Y4396" s="19" t="str">
        <f>VLOOKUP(G4396,'Verweis Kd-Gruppe'!$A$2:$B$8,2,FALSE)</f>
        <v>FHK</v>
      </c>
      <c r="Z4396" s="19" t="str">
        <f>VLOOKUP(J4396,'Verweis Art-Gruppe'!$A$2:$B$15,2,FALSE)</f>
        <v>Geräte</v>
      </c>
      <c r="AA4396" s="19" t="str">
        <f>VLOOKUP(W4396,'Verweis Vertreter'!$A$2:$B$24,2,FALSE)</f>
        <v>Zentrale</v>
      </c>
      <c r="AB4396" s="12">
        <f t="shared" si="612"/>
        <v>1</v>
      </c>
      <c r="AC4396" s="12">
        <f t="shared" si="617"/>
        <v>991.36839999999995</v>
      </c>
      <c r="AD4396" s="12">
        <f t="shared" si="618"/>
        <v>1025</v>
      </c>
      <c r="AE4396" s="12">
        <f t="shared" si="613"/>
        <v>1025</v>
      </c>
      <c r="AF4396" s="12">
        <f t="shared" si="614"/>
        <v>33.631599999999999</v>
      </c>
      <c r="AG4396" s="12">
        <f t="shared" si="615"/>
        <v>33.630000000000003</v>
      </c>
      <c r="AH4396" s="9">
        <f t="shared" si="619"/>
        <v>3.2809756097560976E-2</v>
      </c>
      <c r="AI4396" s="14">
        <f>VLOOKUP(E4396,'Verweis Faktor'!$A:$B,2,FALSE)</f>
        <v>1</v>
      </c>
      <c r="AJ4396" s="14"/>
      <c r="AK4396" s="14" t="str">
        <f>IF(AL4396="Ja","Versandkosten",VLOOKUP(E4396,'Verweis Belegart'!$A$2:$B$9,2,FALSE))</f>
        <v>Hardware</v>
      </c>
      <c r="AL4396" s="14" t="str">
        <f t="shared" si="620"/>
        <v>Nein</v>
      </c>
      <c r="AM4396" s="14" t="str">
        <f t="shared" si="616"/>
        <v>Positiv</v>
      </c>
    </row>
    <row r="4397" spans="1:39" ht="17.25" customHeight="1" x14ac:dyDescent="0.35">
      <c r="A4397" s="17">
        <v>14574186</v>
      </c>
      <c r="B4397" s="2" t="s">
        <v>2380</v>
      </c>
      <c r="C4397" s="1">
        <v>2025001</v>
      </c>
      <c r="D4397" s="1">
        <v>2001130</v>
      </c>
      <c r="E4397" s="2" t="s">
        <v>34</v>
      </c>
      <c r="F4397" s="2" t="s">
        <v>35</v>
      </c>
      <c r="G4397" s="2" t="s">
        <v>25</v>
      </c>
      <c r="H4397" s="2" t="s">
        <v>1359</v>
      </c>
      <c r="I4397" s="2" t="s">
        <v>1360</v>
      </c>
      <c r="J4397" s="2" t="s">
        <v>304</v>
      </c>
      <c r="K4397" s="2" t="s">
        <v>28</v>
      </c>
      <c r="L4397" s="2" t="s">
        <v>1529</v>
      </c>
      <c r="M4397" s="2" t="s">
        <v>1530</v>
      </c>
      <c r="N4397" s="2" t="s">
        <v>1531</v>
      </c>
      <c r="O4397" s="3">
        <v>15</v>
      </c>
      <c r="P4397" s="3">
        <v>52.86</v>
      </c>
      <c r="Q4397" s="3">
        <v>60</v>
      </c>
      <c r="R4397" s="3">
        <v>900</v>
      </c>
      <c r="S4397" s="3">
        <v>7.14</v>
      </c>
      <c r="T4397" s="3">
        <v>107.1</v>
      </c>
      <c r="U4397" s="3">
        <v>11.9</v>
      </c>
      <c r="V4397" s="2" t="s">
        <v>413</v>
      </c>
      <c r="W4397" s="2" t="s">
        <v>414</v>
      </c>
      <c r="X4397" s="2" t="s">
        <v>702</v>
      </c>
      <c r="Y4397" s="19" t="str">
        <f>VLOOKUP(G4397,'Verweis Kd-Gruppe'!$A$2:$B$8,2,FALSE)</f>
        <v>FHK</v>
      </c>
      <c r="Z4397" s="19" t="str">
        <f>VLOOKUP(J4397,'Verweis Art-Gruppe'!$A$2:$B$15,2,FALSE)</f>
        <v>Zubehör</v>
      </c>
      <c r="AA4397" s="19" t="str">
        <f>VLOOKUP(W4397,'Verweis Vertreter'!$A$2:$B$24,2,FALSE)</f>
        <v>Zentrale</v>
      </c>
      <c r="AB4397" s="12">
        <f t="shared" si="612"/>
        <v>15</v>
      </c>
      <c r="AC4397" s="12">
        <f t="shared" si="617"/>
        <v>52.86</v>
      </c>
      <c r="AD4397" s="12">
        <f t="shared" si="618"/>
        <v>60</v>
      </c>
      <c r="AE4397" s="12">
        <f t="shared" si="613"/>
        <v>900</v>
      </c>
      <c r="AF4397" s="12">
        <f t="shared" si="614"/>
        <v>7.14</v>
      </c>
      <c r="AG4397" s="12">
        <f t="shared" si="615"/>
        <v>107.1</v>
      </c>
      <c r="AH4397" s="9">
        <f t="shared" si="619"/>
        <v>0.11899999999999999</v>
      </c>
      <c r="AI4397" s="14">
        <f>VLOOKUP(E4397,'Verweis Faktor'!$A:$B,2,FALSE)</f>
        <v>1</v>
      </c>
      <c r="AJ4397" s="14"/>
      <c r="AK4397" s="14" t="str">
        <f>IF(AL4397="Ja","Versandkosten",VLOOKUP(E4397,'Verweis Belegart'!$A$2:$B$9,2,FALSE))</f>
        <v>Hardware</v>
      </c>
      <c r="AL4397" s="14" t="str">
        <f t="shared" si="620"/>
        <v>Nein</v>
      </c>
      <c r="AM4397" s="14" t="str">
        <f t="shared" si="616"/>
        <v>Positiv</v>
      </c>
    </row>
    <row r="4398" spans="1:39" ht="17.25" customHeight="1" x14ac:dyDescent="0.35">
      <c r="A4398" s="17">
        <v>14574281</v>
      </c>
      <c r="B4398" s="2" t="s">
        <v>2380</v>
      </c>
      <c r="C4398" s="1">
        <v>2025001</v>
      </c>
      <c r="D4398" s="1">
        <v>2001131</v>
      </c>
      <c r="E4398" s="2" t="s">
        <v>34</v>
      </c>
      <c r="F4398" s="2" t="s">
        <v>142</v>
      </c>
      <c r="G4398" s="2" t="s">
        <v>66</v>
      </c>
      <c r="H4398" s="2" t="s">
        <v>811</v>
      </c>
      <c r="I4398" s="2" t="s">
        <v>812</v>
      </c>
      <c r="J4398" s="2" t="s">
        <v>103</v>
      </c>
      <c r="K4398" s="2" t="s">
        <v>28</v>
      </c>
      <c r="L4398" s="2" t="s">
        <v>147</v>
      </c>
      <c r="M4398" s="2" t="s">
        <v>148</v>
      </c>
      <c r="N4398" s="2" t="s">
        <v>149</v>
      </c>
      <c r="O4398" s="3">
        <v>25</v>
      </c>
      <c r="P4398" s="3">
        <v>204.57390000000001</v>
      </c>
      <c r="Q4398" s="3">
        <v>211</v>
      </c>
      <c r="R4398" s="3">
        <v>5275</v>
      </c>
      <c r="S4398" s="3">
        <v>6.4260999999999999</v>
      </c>
      <c r="T4398" s="3">
        <v>160.65</v>
      </c>
      <c r="U4398" s="3">
        <v>3.04</v>
      </c>
      <c r="V4398" s="2" t="s">
        <v>813</v>
      </c>
      <c r="W4398" s="2" t="s">
        <v>814</v>
      </c>
      <c r="X4398" s="2" t="s">
        <v>72</v>
      </c>
      <c r="Y4398" s="19" t="str">
        <f>VLOOKUP(G4398,'Verweis Kd-Gruppe'!$A$2:$B$8,2,FALSE)</f>
        <v>EXP</v>
      </c>
      <c r="Z4398" s="19" t="str">
        <f>VLOOKUP(J4398,'Verweis Art-Gruppe'!$A$2:$B$15,2,FALSE)</f>
        <v>Geräte</v>
      </c>
      <c r="AA4398" s="19" t="str">
        <f>VLOOKUP(W4398,'Verweis Vertreter'!$A$2:$B$24,2,FALSE)</f>
        <v>Sokol Kapaj</v>
      </c>
      <c r="AB4398" s="12">
        <f t="shared" si="612"/>
        <v>25</v>
      </c>
      <c r="AC4398" s="12">
        <f t="shared" si="617"/>
        <v>204.57390000000001</v>
      </c>
      <c r="AD4398" s="12">
        <f t="shared" si="618"/>
        <v>211</v>
      </c>
      <c r="AE4398" s="12">
        <f t="shared" si="613"/>
        <v>5275</v>
      </c>
      <c r="AF4398" s="12">
        <f t="shared" si="614"/>
        <v>6.4260999999999999</v>
      </c>
      <c r="AG4398" s="12">
        <f t="shared" si="615"/>
        <v>160.65</v>
      </c>
      <c r="AH4398" s="9">
        <f t="shared" si="619"/>
        <v>3.0454976303317536E-2</v>
      </c>
      <c r="AI4398" s="14">
        <f>VLOOKUP(E4398,'Verweis Faktor'!$A:$B,2,FALSE)</f>
        <v>1</v>
      </c>
      <c r="AJ4398" s="14"/>
      <c r="AK4398" s="14" t="str">
        <f>IF(AL4398="Ja","Versandkosten",VLOOKUP(E4398,'Verweis Belegart'!$A$2:$B$9,2,FALSE))</f>
        <v>Hardware</v>
      </c>
      <c r="AL4398" s="14" t="str">
        <f t="shared" si="620"/>
        <v>Nein</v>
      </c>
      <c r="AM4398" s="14" t="str">
        <f t="shared" si="616"/>
        <v>Positiv</v>
      </c>
    </row>
    <row r="4399" spans="1:39" ht="17.25" customHeight="1" x14ac:dyDescent="0.35">
      <c r="A4399" s="17">
        <v>14574281</v>
      </c>
      <c r="B4399" s="2" t="s">
        <v>2380</v>
      </c>
      <c r="C4399" s="1">
        <v>2025001</v>
      </c>
      <c r="D4399" s="1">
        <v>2001131</v>
      </c>
      <c r="E4399" s="2" t="s">
        <v>34</v>
      </c>
      <c r="F4399" s="2" t="s">
        <v>142</v>
      </c>
      <c r="G4399" s="2" t="s">
        <v>66</v>
      </c>
      <c r="H4399" s="2" t="s">
        <v>811</v>
      </c>
      <c r="I4399" s="2" t="s">
        <v>812</v>
      </c>
      <c r="J4399" s="2" t="s">
        <v>103</v>
      </c>
      <c r="K4399" s="2" t="s">
        <v>45</v>
      </c>
      <c r="L4399" s="2" t="s">
        <v>1840</v>
      </c>
      <c r="M4399" s="2" t="s">
        <v>1841</v>
      </c>
      <c r="N4399" s="2" t="s">
        <v>1497</v>
      </c>
      <c r="O4399" s="3">
        <v>5</v>
      </c>
      <c r="P4399" s="3">
        <v>90.689700000000002</v>
      </c>
      <c r="Q4399" s="3">
        <v>98</v>
      </c>
      <c r="R4399" s="3">
        <v>490</v>
      </c>
      <c r="S4399" s="3">
        <v>7.3102999999999998</v>
      </c>
      <c r="T4399" s="3">
        <v>36.549999999999997</v>
      </c>
      <c r="U4399" s="3">
        <v>7.45</v>
      </c>
      <c r="V4399" s="2" t="s">
        <v>813</v>
      </c>
      <c r="W4399" s="2" t="s">
        <v>814</v>
      </c>
      <c r="X4399" s="2" t="s">
        <v>72</v>
      </c>
      <c r="Y4399" s="19" t="str">
        <f>VLOOKUP(G4399,'Verweis Kd-Gruppe'!$A$2:$B$8,2,FALSE)</f>
        <v>EXP</v>
      </c>
      <c r="Z4399" s="19" t="str">
        <f>VLOOKUP(J4399,'Verweis Art-Gruppe'!$A$2:$B$15,2,FALSE)</f>
        <v>Geräte</v>
      </c>
      <c r="AA4399" s="19" t="str">
        <f>VLOOKUP(W4399,'Verweis Vertreter'!$A$2:$B$24,2,FALSE)</f>
        <v>Sokol Kapaj</v>
      </c>
      <c r="AB4399" s="12">
        <f t="shared" si="612"/>
        <v>5</v>
      </c>
      <c r="AC4399" s="12">
        <f t="shared" si="617"/>
        <v>90.689700000000002</v>
      </c>
      <c r="AD4399" s="12">
        <f t="shared" si="618"/>
        <v>98</v>
      </c>
      <c r="AE4399" s="12">
        <f t="shared" si="613"/>
        <v>490</v>
      </c>
      <c r="AF4399" s="12">
        <f t="shared" si="614"/>
        <v>7.3102999999999998</v>
      </c>
      <c r="AG4399" s="12">
        <f t="shared" si="615"/>
        <v>36.549999999999997</v>
      </c>
      <c r="AH4399" s="9">
        <f t="shared" si="619"/>
        <v>7.459183673469387E-2</v>
      </c>
      <c r="AI4399" s="14">
        <f>VLOOKUP(E4399,'Verweis Faktor'!$A:$B,2,FALSE)</f>
        <v>1</v>
      </c>
      <c r="AJ4399" s="14"/>
      <c r="AK4399" s="14" t="str">
        <f>IF(AL4399="Ja","Versandkosten",VLOOKUP(E4399,'Verweis Belegart'!$A$2:$B$9,2,FALSE))</f>
        <v>Hardware</v>
      </c>
      <c r="AL4399" s="14" t="str">
        <f t="shared" si="620"/>
        <v>Nein</v>
      </c>
      <c r="AM4399" s="14" t="str">
        <f t="shared" si="616"/>
        <v>Positiv</v>
      </c>
    </row>
    <row r="4400" spans="1:39" ht="17.25" customHeight="1" x14ac:dyDescent="0.35">
      <c r="A4400" s="17">
        <v>14574281</v>
      </c>
      <c r="B4400" s="2" t="s">
        <v>2380</v>
      </c>
      <c r="C4400" s="1">
        <v>2025001</v>
      </c>
      <c r="D4400" s="1">
        <v>2001131</v>
      </c>
      <c r="E4400" s="2" t="s">
        <v>34</v>
      </c>
      <c r="F4400" s="2" t="s">
        <v>142</v>
      </c>
      <c r="G4400" s="2" t="s">
        <v>66</v>
      </c>
      <c r="H4400" s="2" t="s">
        <v>811</v>
      </c>
      <c r="I4400" s="2" t="s">
        <v>812</v>
      </c>
      <c r="J4400" s="2" t="s">
        <v>103</v>
      </c>
      <c r="K4400" s="2" t="s">
        <v>49</v>
      </c>
      <c r="L4400" s="2" t="s">
        <v>758</v>
      </c>
      <c r="M4400" s="2" t="s">
        <v>759</v>
      </c>
      <c r="N4400" s="2" t="s">
        <v>538</v>
      </c>
      <c r="O4400" s="3">
        <v>7</v>
      </c>
      <c r="P4400" s="3">
        <v>291.64530000000002</v>
      </c>
      <c r="Q4400" s="3">
        <v>313</v>
      </c>
      <c r="R4400" s="3">
        <v>2191</v>
      </c>
      <c r="S4400" s="3">
        <v>21.354700000000001</v>
      </c>
      <c r="T4400" s="3">
        <v>149.47999999999999</v>
      </c>
      <c r="U4400" s="3">
        <v>6.82</v>
      </c>
      <c r="V4400" s="2" t="s">
        <v>813</v>
      </c>
      <c r="W4400" s="2" t="s">
        <v>814</v>
      </c>
      <c r="X4400" s="2" t="s">
        <v>72</v>
      </c>
      <c r="Y4400" s="19" t="str">
        <f>VLOOKUP(G4400,'Verweis Kd-Gruppe'!$A$2:$B$8,2,FALSE)</f>
        <v>EXP</v>
      </c>
      <c r="Z4400" s="19" t="str">
        <f>VLOOKUP(J4400,'Verweis Art-Gruppe'!$A$2:$B$15,2,FALSE)</f>
        <v>Geräte</v>
      </c>
      <c r="AA4400" s="19" t="str">
        <f>VLOOKUP(W4400,'Verweis Vertreter'!$A$2:$B$24,2,FALSE)</f>
        <v>Sokol Kapaj</v>
      </c>
      <c r="AB4400" s="12">
        <f t="shared" si="612"/>
        <v>7</v>
      </c>
      <c r="AC4400" s="12">
        <f t="shared" si="617"/>
        <v>291.64530000000002</v>
      </c>
      <c r="AD4400" s="12">
        <f t="shared" si="618"/>
        <v>313</v>
      </c>
      <c r="AE4400" s="12">
        <f t="shared" si="613"/>
        <v>2191</v>
      </c>
      <c r="AF4400" s="12">
        <f t="shared" si="614"/>
        <v>21.354700000000001</v>
      </c>
      <c r="AG4400" s="12">
        <f t="shared" si="615"/>
        <v>149.47999999999999</v>
      </c>
      <c r="AH4400" s="9">
        <f t="shared" si="619"/>
        <v>6.8224554997717929E-2</v>
      </c>
      <c r="AI4400" s="14">
        <f>VLOOKUP(E4400,'Verweis Faktor'!$A:$B,2,FALSE)</f>
        <v>1</v>
      </c>
      <c r="AJ4400" s="14"/>
      <c r="AK4400" s="14" t="str">
        <f>IF(AL4400="Ja","Versandkosten",VLOOKUP(E4400,'Verweis Belegart'!$A$2:$B$9,2,FALSE))</f>
        <v>Hardware</v>
      </c>
      <c r="AL4400" s="14" t="str">
        <f t="shared" si="620"/>
        <v>Nein</v>
      </c>
      <c r="AM4400" s="14" t="str">
        <f t="shared" si="616"/>
        <v>Positiv</v>
      </c>
    </row>
    <row r="4401" spans="1:39" ht="17.25" customHeight="1" x14ac:dyDescent="0.35">
      <c r="A4401" s="17">
        <v>14574281</v>
      </c>
      <c r="B4401" s="2" t="s">
        <v>2380</v>
      </c>
      <c r="C4401" s="1">
        <v>2025001</v>
      </c>
      <c r="D4401" s="1">
        <v>2001131</v>
      </c>
      <c r="E4401" s="2" t="s">
        <v>34</v>
      </c>
      <c r="F4401" s="2" t="s">
        <v>142</v>
      </c>
      <c r="G4401" s="2" t="s">
        <v>66</v>
      </c>
      <c r="H4401" s="2" t="s">
        <v>811</v>
      </c>
      <c r="I4401" s="2" t="s">
        <v>812</v>
      </c>
      <c r="J4401" s="2" t="s">
        <v>103</v>
      </c>
      <c r="K4401" s="2" t="s">
        <v>79</v>
      </c>
      <c r="L4401" s="2" t="s">
        <v>2335</v>
      </c>
      <c r="M4401" s="2" t="s">
        <v>2336</v>
      </c>
      <c r="N4401" s="2" t="s">
        <v>131</v>
      </c>
      <c r="O4401" s="3">
        <v>3</v>
      </c>
      <c r="P4401" s="3">
        <v>165.5</v>
      </c>
      <c r="Q4401" s="3">
        <v>185</v>
      </c>
      <c r="R4401" s="3">
        <v>555</v>
      </c>
      <c r="S4401" s="3">
        <v>19.5</v>
      </c>
      <c r="T4401" s="3">
        <v>58.5</v>
      </c>
      <c r="U4401" s="3">
        <v>10.54</v>
      </c>
      <c r="V4401" s="2" t="s">
        <v>813</v>
      </c>
      <c r="W4401" s="2" t="s">
        <v>814</v>
      </c>
      <c r="X4401" s="2" t="s">
        <v>72</v>
      </c>
      <c r="Y4401" s="19" t="str">
        <f>VLOOKUP(G4401,'Verweis Kd-Gruppe'!$A$2:$B$8,2,FALSE)</f>
        <v>EXP</v>
      </c>
      <c r="Z4401" s="19" t="str">
        <f>VLOOKUP(J4401,'Verweis Art-Gruppe'!$A$2:$B$15,2,FALSE)</f>
        <v>Geräte</v>
      </c>
      <c r="AA4401" s="19" t="str">
        <f>VLOOKUP(W4401,'Verweis Vertreter'!$A$2:$B$24,2,FALSE)</f>
        <v>Sokol Kapaj</v>
      </c>
      <c r="AB4401" s="12">
        <f t="shared" si="612"/>
        <v>3</v>
      </c>
      <c r="AC4401" s="12">
        <f t="shared" si="617"/>
        <v>165.5</v>
      </c>
      <c r="AD4401" s="12">
        <f t="shared" si="618"/>
        <v>185</v>
      </c>
      <c r="AE4401" s="12">
        <f t="shared" si="613"/>
        <v>555</v>
      </c>
      <c r="AF4401" s="12">
        <f t="shared" si="614"/>
        <v>19.5</v>
      </c>
      <c r="AG4401" s="12">
        <f t="shared" si="615"/>
        <v>58.5</v>
      </c>
      <c r="AH4401" s="9">
        <f t="shared" si="619"/>
        <v>0.10540540540540541</v>
      </c>
      <c r="AI4401" s="14">
        <f>VLOOKUP(E4401,'Verweis Faktor'!$A:$B,2,FALSE)</f>
        <v>1</v>
      </c>
      <c r="AJ4401" s="14"/>
      <c r="AK4401" s="14" t="str">
        <f>IF(AL4401="Ja","Versandkosten",VLOOKUP(E4401,'Verweis Belegart'!$A$2:$B$9,2,FALSE))</f>
        <v>Hardware</v>
      </c>
      <c r="AL4401" s="14" t="str">
        <f t="shared" si="620"/>
        <v>Nein</v>
      </c>
      <c r="AM4401" s="14" t="str">
        <f t="shared" si="616"/>
        <v>Positiv</v>
      </c>
    </row>
    <row r="4402" spans="1:39" ht="17.25" customHeight="1" x14ac:dyDescent="0.35">
      <c r="A4402" s="17">
        <v>14574298</v>
      </c>
      <c r="B4402" s="2" t="s">
        <v>2380</v>
      </c>
      <c r="C4402" s="1">
        <v>2025001</v>
      </c>
      <c r="D4402" s="1">
        <v>2001132</v>
      </c>
      <c r="E4402" s="2" t="s">
        <v>34</v>
      </c>
      <c r="F4402" s="2" t="s">
        <v>182</v>
      </c>
      <c r="G4402" s="2" t="s">
        <v>25</v>
      </c>
      <c r="H4402" s="2" t="s">
        <v>1108</v>
      </c>
      <c r="I4402" s="2" t="s">
        <v>1109</v>
      </c>
      <c r="J4402" s="2" t="s">
        <v>103</v>
      </c>
      <c r="K4402" s="2" t="s">
        <v>28</v>
      </c>
      <c r="L4402" s="2" t="s">
        <v>2066</v>
      </c>
      <c r="M4402" s="2" t="s">
        <v>2067</v>
      </c>
      <c r="N4402" s="2" t="s">
        <v>670</v>
      </c>
      <c r="O4402" s="3">
        <v>1</v>
      </c>
      <c r="P4402" s="3">
        <v>327</v>
      </c>
      <c r="Q4402" s="3">
        <v>365</v>
      </c>
      <c r="R4402" s="3">
        <v>365</v>
      </c>
      <c r="S4402" s="3">
        <v>38</v>
      </c>
      <c r="T4402" s="3">
        <v>38</v>
      </c>
      <c r="U4402" s="3">
        <v>10.41</v>
      </c>
      <c r="V4402" s="2" t="s">
        <v>697</v>
      </c>
      <c r="W4402" s="2" t="s">
        <v>698</v>
      </c>
      <c r="X4402" s="2" t="s">
        <v>197</v>
      </c>
      <c r="Y4402" s="19" t="str">
        <f>VLOOKUP(G4402,'Verweis Kd-Gruppe'!$A$2:$B$8,2,FALSE)</f>
        <v>FHK</v>
      </c>
      <c r="Z4402" s="19" t="str">
        <f>VLOOKUP(J4402,'Verweis Art-Gruppe'!$A$2:$B$15,2,FALSE)</f>
        <v>Geräte</v>
      </c>
      <c r="AA4402" s="19" t="str">
        <f>VLOOKUP(W4402,'Verweis Vertreter'!$A$2:$B$24,2,FALSE)</f>
        <v>Zentrale</v>
      </c>
      <c r="AB4402" s="12">
        <f t="shared" si="612"/>
        <v>1</v>
      </c>
      <c r="AC4402" s="12">
        <f t="shared" si="617"/>
        <v>327</v>
      </c>
      <c r="AD4402" s="12">
        <f t="shared" si="618"/>
        <v>365</v>
      </c>
      <c r="AE4402" s="12">
        <f t="shared" si="613"/>
        <v>365</v>
      </c>
      <c r="AF4402" s="12">
        <f t="shared" si="614"/>
        <v>38</v>
      </c>
      <c r="AG4402" s="12">
        <f t="shared" si="615"/>
        <v>38</v>
      </c>
      <c r="AH4402" s="9">
        <f t="shared" si="619"/>
        <v>0.10410958904109589</v>
      </c>
      <c r="AI4402" s="14">
        <f>VLOOKUP(E4402,'Verweis Faktor'!$A:$B,2,FALSE)</f>
        <v>1</v>
      </c>
      <c r="AJ4402" s="14"/>
      <c r="AK4402" s="14" t="str">
        <f>IF(AL4402="Ja","Versandkosten",VLOOKUP(E4402,'Verweis Belegart'!$A$2:$B$9,2,FALSE))</f>
        <v>Hardware</v>
      </c>
      <c r="AL4402" s="14" t="str">
        <f t="shared" si="620"/>
        <v>Nein</v>
      </c>
      <c r="AM4402" s="14" t="str">
        <f t="shared" si="616"/>
        <v>Positiv</v>
      </c>
    </row>
    <row r="4403" spans="1:39" ht="17.25" customHeight="1" x14ac:dyDescent="0.35">
      <c r="A4403" s="17">
        <v>14574298</v>
      </c>
      <c r="B4403" s="2" t="s">
        <v>2380</v>
      </c>
      <c r="C4403" s="1">
        <v>2025001</v>
      </c>
      <c r="D4403" s="1">
        <v>2001132</v>
      </c>
      <c r="E4403" s="2" t="s">
        <v>34</v>
      </c>
      <c r="F4403" s="2" t="s">
        <v>182</v>
      </c>
      <c r="G4403" s="2" t="s">
        <v>25</v>
      </c>
      <c r="H4403" s="2" t="s">
        <v>1108</v>
      </c>
      <c r="I4403" s="2" t="s">
        <v>1109</v>
      </c>
      <c r="J4403" s="2" t="s">
        <v>103</v>
      </c>
      <c r="K4403" s="2" t="s">
        <v>45</v>
      </c>
      <c r="L4403" s="2" t="s">
        <v>1894</v>
      </c>
      <c r="M4403" s="2" t="s">
        <v>1895</v>
      </c>
      <c r="N4403" s="2" t="s">
        <v>1884</v>
      </c>
      <c r="O4403" s="3">
        <v>1</v>
      </c>
      <c r="P4403" s="3">
        <v>399</v>
      </c>
      <c r="Q4403" s="3">
        <v>444</v>
      </c>
      <c r="R4403" s="3">
        <v>444</v>
      </c>
      <c r="S4403" s="3">
        <v>45</v>
      </c>
      <c r="T4403" s="3">
        <v>45</v>
      </c>
      <c r="U4403" s="3">
        <v>10.130000000000001</v>
      </c>
      <c r="V4403" s="2" t="s">
        <v>697</v>
      </c>
      <c r="W4403" s="2" t="s">
        <v>698</v>
      </c>
      <c r="X4403" s="2" t="s">
        <v>197</v>
      </c>
      <c r="Y4403" s="19" t="str">
        <f>VLOOKUP(G4403,'Verweis Kd-Gruppe'!$A$2:$B$8,2,FALSE)</f>
        <v>FHK</v>
      </c>
      <c r="Z4403" s="19" t="str">
        <f>VLOOKUP(J4403,'Verweis Art-Gruppe'!$A$2:$B$15,2,FALSE)</f>
        <v>Geräte</v>
      </c>
      <c r="AA4403" s="19" t="str">
        <f>VLOOKUP(W4403,'Verweis Vertreter'!$A$2:$B$24,2,FALSE)</f>
        <v>Zentrale</v>
      </c>
      <c r="AB4403" s="12">
        <f t="shared" si="612"/>
        <v>1</v>
      </c>
      <c r="AC4403" s="12">
        <f t="shared" si="617"/>
        <v>399</v>
      </c>
      <c r="AD4403" s="12">
        <f t="shared" si="618"/>
        <v>444</v>
      </c>
      <c r="AE4403" s="12">
        <f t="shared" si="613"/>
        <v>444</v>
      </c>
      <c r="AF4403" s="12">
        <f t="shared" si="614"/>
        <v>45</v>
      </c>
      <c r="AG4403" s="12">
        <f t="shared" si="615"/>
        <v>45</v>
      </c>
      <c r="AH4403" s="9">
        <f t="shared" si="619"/>
        <v>0.10135135135135136</v>
      </c>
      <c r="AI4403" s="14">
        <f>VLOOKUP(E4403,'Verweis Faktor'!$A:$B,2,FALSE)</f>
        <v>1</v>
      </c>
      <c r="AJ4403" s="14"/>
      <c r="AK4403" s="14" t="str">
        <f>IF(AL4403="Ja","Versandkosten",VLOOKUP(E4403,'Verweis Belegart'!$A$2:$B$9,2,FALSE))</f>
        <v>Hardware</v>
      </c>
      <c r="AL4403" s="14" t="str">
        <f t="shared" si="620"/>
        <v>Nein</v>
      </c>
      <c r="AM4403" s="14" t="str">
        <f t="shared" si="616"/>
        <v>Positiv</v>
      </c>
    </row>
    <row r="4404" spans="1:39" ht="17.25" customHeight="1" x14ac:dyDescent="0.35">
      <c r="A4404" s="17">
        <v>14574190</v>
      </c>
      <c r="B4404" s="2" t="s">
        <v>2380</v>
      </c>
      <c r="C4404" s="1">
        <v>2025001</v>
      </c>
      <c r="D4404" s="1">
        <v>2001133</v>
      </c>
      <c r="E4404" s="2" t="s">
        <v>34</v>
      </c>
      <c r="F4404" s="2" t="s">
        <v>53</v>
      </c>
      <c r="G4404" s="2" t="s">
        <v>66</v>
      </c>
      <c r="H4404" s="2" t="s">
        <v>2445</v>
      </c>
      <c r="I4404" s="2" t="s">
        <v>2446</v>
      </c>
      <c r="J4404" s="2" t="s">
        <v>103</v>
      </c>
      <c r="K4404" s="2" t="s">
        <v>28</v>
      </c>
      <c r="L4404" s="2" t="s">
        <v>908</v>
      </c>
      <c r="M4404" s="2" t="s">
        <v>909</v>
      </c>
      <c r="N4404" s="2" t="s">
        <v>910</v>
      </c>
      <c r="O4404" s="3">
        <v>120</v>
      </c>
      <c r="P4404" s="3">
        <v>149</v>
      </c>
      <c r="Q4404" s="3">
        <v>155</v>
      </c>
      <c r="R4404" s="3">
        <v>18600</v>
      </c>
      <c r="S4404" s="3">
        <v>6</v>
      </c>
      <c r="T4404" s="3">
        <v>720</v>
      </c>
      <c r="U4404" s="3">
        <v>3.87</v>
      </c>
      <c r="V4404" s="2" t="s">
        <v>813</v>
      </c>
      <c r="W4404" s="2" t="s">
        <v>814</v>
      </c>
      <c r="X4404" s="2" t="s">
        <v>125</v>
      </c>
      <c r="Y4404" s="19" t="str">
        <f>VLOOKUP(G4404,'Verweis Kd-Gruppe'!$A$2:$B$8,2,FALSE)</f>
        <v>EXP</v>
      </c>
      <c r="Z4404" s="19" t="str">
        <f>VLOOKUP(J4404,'Verweis Art-Gruppe'!$A$2:$B$15,2,FALSE)</f>
        <v>Geräte</v>
      </c>
      <c r="AA4404" s="19" t="str">
        <f>VLOOKUP(W4404,'Verweis Vertreter'!$A$2:$B$24,2,FALSE)</f>
        <v>Sokol Kapaj</v>
      </c>
      <c r="AB4404" s="12">
        <f t="shared" si="612"/>
        <v>120</v>
      </c>
      <c r="AC4404" s="12">
        <f t="shared" si="617"/>
        <v>149</v>
      </c>
      <c r="AD4404" s="12">
        <f t="shared" si="618"/>
        <v>155</v>
      </c>
      <c r="AE4404" s="12">
        <f t="shared" si="613"/>
        <v>18600</v>
      </c>
      <c r="AF4404" s="12">
        <f t="shared" si="614"/>
        <v>6</v>
      </c>
      <c r="AG4404" s="12">
        <f t="shared" si="615"/>
        <v>720</v>
      </c>
      <c r="AH4404" s="9">
        <f t="shared" si="619"/>
        <v>3.870967741935484E-2</v>
      </c>
      <c r="AI4404" s="14">
        <f>VLOOKUP(E4404,'Verweis Faktor'!$A:$B,2,FALSE)</f>
        <v>1</v>
      </c>
      <c r="AJ4404" s="14"/>
      <c r="AK4404" s="14" t="str">
        <f>IF(AL4404="Ja","Versandkosten",VLOOKUP(E4404,'Verweis Belegart'!$A$2:$B$9,2,FALSE))</f>
        <v>Hardware</v>
      </c>
      <c r="AL4404" s="14" t="str">
        <f t="shared" si="620"/>
        <v>Nein</v>
      </c>
      <c r="AM4404" s="14" t="str">
        <f t="shared" si="616"/>
        <v>Positiv</v>
      </c>
    </row>
    <row r="4405" spans="1:39" ht="17.25" customHeight="1" x14ac:dyDescent="0.35">
      <c r="A4405" s="17">
        <v>14574273</v>
      </c>
      <c r="B4405" s="2" t="s">
        <v>2380</v>
      </c>
      <c r="C4405" s="1">
        <v>2025001</v>
      </c>
      <c r="D4405" s="1">
        <v>2001134</v>
      </c>
      <c r="E4405" s="2" t="s">
        <v>34</v>
      </c>
      <c r="F4405" s="2" t="s">
        <v>182</v>
      </c>
      <c r="G4405" s="2" t="s">
        <v>25</v>
      </c>
      <c r="H4405" s="2" t="s">
        <v>896</v>
      </c>
      <c r="I4405" s="2" t="s">
        <v>897</v>
      </c>
      <c r="J4405" s="2" t="s">
        <v>103</v>
      </c>
      <c r="K4405" s="2" t="s">
        <v>28</v>
      </c>
      <c r="L4405" s="2" t="s">
        <v>727</v>
      </c>
      <c r="M4405" s="2" t="s">
        <v>728</v>
      </c>
      <c r="N4405" s="2" t="s">
        <v>48</v>
      </c>
      <c r="O4405" s="3">
        <v>1</v>
      </c>
      <c r="P4405" s="3">
        <v>263.57139999999998</v>
      </c>
      <c r="Q4405" s="3">
        <v>272</v>
      </c>
      <c r="R4405" s="3">
        <v>272</v>
      </c>
      <c r="S4405" s="3">
        <v>8.4285999999999994</v>
      </c>
      <c r="T4405" s="3">
        <v>8.43</v>
      </c>
      <c r="U4405" s="3">
        <v>3.09</v>
      </c>
      <c r="V4405" s="2" t="s">
        <v>427</v>
      </c>
      <c r="W4405" s="2" t="s">
        <v>428</v>
      </c>
      <c r="X4405" s="2" t="s">
        <v>419</v>
      </c>
      <c r="Y4405" s="19" t="str">
        <f>VLOOKUP(G4405,'Verweis Kd-Gruppe'!$A$2:$B$8,2,FALSE)</f>
        <v>FHK</v>
      </c>
      <c r="Z4405" s="19" t="str">
        <f>VLOOKUP(J4405,'Verweis Art-Gruppe'!$A$2:$B$15,2,FALSE)</f>
        <v>Geräte</v>
      </c>
      <c r="AA4405" s="19" t="str">
        <f>VLOOKUP(W4405,'Verweis Vertreter'!$A$2:$B$24,2,FALSE)</f>
        <v>Zentrale</v>
      </c>
      <c r="AB4405" s="12">
        <f t="shared" si="612"/>
        <v>1</v>
      </c>
      <c r="AC4405" s="12">
        <f t="shared" si="617"/>
        <v>263.57139999999998</v>
      </c>
      <c r="AD4405" s="12">
        <f t="shared" si="618"/>
        <v>272</v>
      </c>
      <c r="AE4405" s="12">
        <f t="shared" si="613"/>
        <v>272</v>
      </c>
      <c r="AF4405" s="12">
        <f t="shared" si="614"/>
        <v>8.4285999999999994</v>
      </c>
      <c r="AG4405" s="12">
        <f t="shared" si="615"/>
        <v>8.43</v>
      </c>
      <c r="AH4405" s="9">
        <f t="shared" si="619"/>
        <v>3.0992647058823528E-2</v>
      </c>
      <c r="AI4405" s="14">
        <f>VLOOKUP(E4405,'Verweis Faktor'!$A:$B,2,FALSE)</f>
        <v>1</v>
      </c>
      <c r="AJ4405" s="14"/>
      <c r="AK4405" s="14" t="str">
        <f>IF(AL4405="Ja","Versandkosten",VLOOKUP(E4405,'Verweis Belegart'!$A$2:$B$9,2,FALSE))</f>
        <v>Hardware</v>
      </c>
      <c r="AL4405" s="14" t="str">
        <f t="shared" si="620"/>
        <v>Nein</v>
      </c>
      <c r="AM4405" s="14" t="str">
        <f t="shared" si="616"/>
        <v>Positiv</v>
      </c>
    </row>
    <row r="4406" spans="1:39" ht="17.25" customHeight="1" x14ac:dyDescent="0.35">
      <c r="A4406" s="17">
        <v>14574273</v>
      </c>
      <c r="B4406" s="2" t="s">
        <v>2380</v>
      </c>
      <c r="C4406" s="1">
        <v>2025001</v>
      </c>
      <c r="D4406" s="1">
        <v>2001134</v>
      </c>
      <c r="E4406" s="2" t="s">
        <v>34</v>
      </c>
      <c r="F4406" s="2" t="s">
        <v>182</v>
      </c>
      <c r="G4406" s="2" t="s">
        <v>25</v>
      </c>
      <c r="H4406" s="2" t="s">
        <v>896</v>
      </c>
      <c r="I4406" s="2" t="s">
        <v>897</v>
      </c>
      <c r="J4406" s="2" t="s">
        <v>103</v>
      </c>
      <c r="K4406" s="2" t="s">
        <v>45</v>
      </c>
      <c r="L4406" s="2" t="s">
        <v>1558</v>
      </c>
      <c r="M4406" s="2" t="s">
        <v>1559</v>
      </c>
      <c r="N4406" s="2" t="s">
        <v>481</v>
      </c>
      <c r="O4406" s="3">
        <v>2</v>
      </c>
      <c r="P4406" s="3">
        <v>109</v>
      </c>
      <c r="Q4406" s="3">
        <v>129</v>
      </c>
      <c r="R4406" s="3">
        <v>258</v>
      </c>
      <c r="S4406" s="3">
        <v>20</v>
      </c>
      <c r="T4406" s="3">
        <v>40</v>
      </c>
      <c r="U4406" s="3">
        <v>15.5</v>
      </c>
      <c r="V4406" s="2" t="s">
        <v>427</v>
      </c>
      <c r="W4406" s="2" t="s">
        <v>428</v>
      </c>
      <c r="X4406" s="2" t="s">
        <v>419</v>
      </c>
      <c r="Y4406" s="19" t="str">
        <f>VLOOKUP(G4406,'Verweis Kd-Gruppe'!$A$2:$B$8,2,FALSE)</f>
        <v>FHK</v>
      </c>
      <c r="Z4406" s="19" t="str">
        <f>VLOOKUP(J4406,'Verweis Art-Gruppe'!$A$2:$B$15,2,FALSE)</f>
        <v>Geräte</v>
      </c>
      <c r="AA4406" s="19" t="str">
        <f>VLOOKUP(W4406,'Verweis Vertreter'!$A$2:$B$24,2,FALSE)</f>
        <v>Zentrale</v>
      </c>
      <c r="AB4406" s="12">
        <f t="shared" si="612"/>
        <v>2</v>
      </c>
      <c r="AC4406" s="12">
        <f t="shared" si="617"/>
        <v>109</v>
      </c>
      <c r="AD4406" s="12">
        <f t="shared" si="618"/>
        <v>129</v>
      </c>
      <c r="AE4406" s="12">
        <f t="shared" si="613"/>
        <v>258</v>
      </c>
      <c r="AF4406" s="12">
        <f t="shared" si="614"/>
        <v>20</v>
      </c>
      <c r="AG4406" s="12">
        <f t="shared" si="615"/>
        <v>40</v>
      </c>
      <c r="AH4406" s="9">
        <f t="shared" si="619"/>
        <v>0.15503875968992248</v>
      </c>
      <c r="AI4406" s="14">
        <f>VLOOKUP(E4406,'Verweis Faktor'!$A:$B,2,FALSE)</f>
        <v>1</v>
      </c>
      <c r="AJ4406" s="14"/>
      <c r="AK4406" s="14" t="str">
        <f>IF(AL4406="Ja","Versandkosten",VLOOKUP(E4406,'Verweis Belegart'!$A$2:$B$9,2,FALSE))</f>
        <v>Hardware</v>
      </c>
      <c r="AL4406" s="14" t="str">
        <f t="shared" si="620"/>
        <v>Nein</v>
      </c>
      <c r="AM4406" s="14" t="str">
        <f t="shared" si="616"/>
        <v>Positiv</v>
      </c>
    </row>
    <row r="4407" spans="1:39" ht="17.25" customHeight="1" x14ac:dyDescent="0.35">
      <c r="A4407" s="17">
        <v>14574199</v>
      </c>
      <c r="B4407" s="2" t="s">
        <v>2380</v>
      </c>
      <c r="C4407" s="1">
        <v>2025001</v>
      </c>
      <c r="D4407" s="1">
        <v>2001135</v>
      </c>
      <c r="E4407" s="2" t="s">
        <v>34</v>
      </c>
      <c r="F4407" s="2" t="s">
        <v>182</v>
      </c>
      <c r="G4407" s="2" t="s">
        <v>25</v>
      </c>
      <c r="H4407" s="2" t="s">
        <v>756</v>
      </c>
      <c r="I4407" s="2" t="s">
        <v>757</v>
      </c>
      <c r="J4407" s="2" t="s">
        <v>103</v>
      </c>
      <c r="K4407" s="2" t="s">
        <v>28</v>
      </c>
      <c r="L4407" s="2" t="s">
        <v>1558</v>
      </c>
      <c r="M4407" s="2" t="s">
        <v>1559</v>
      </c>
      <c r="N4407" s="2" t="s">
        <v>481</v>
      </c>
      <c r="O4407" s="3">
        <v>1</v>
      </c>
      <c r="P4407" s="3">
        <v>109</v>
      </c>
      <c r="Q4407" s="3">
        <v>129</v>
      </c>
      <c r="R4407" s="3">
        <v>129</v>
      </c>
      <c r="S4407" s="3">
        <v>20</v>
      </c>
      <c r="T4407" s="3">
        <v>20</v>
      </c>
      <c r="U4407" s="3">
        <v>15.5</v>
      </c>
      <c r="V4407" s="2" t="s">
        <v>427</v>
      </c>
      <c r="W4407" s="2" t="s">
        <v>428</v>
      </c>
      <c r="X4407" s="2" t="s">
        <v>419</v>
      </c>
      <c r="Y4407" s="19" t="str">
        <f>VLOOKUP(G4407,'Verweis Kd-Gruppe'!$A$2:$B$8,2,FALSE)</f>
        <v>FHK</v>
      </c>
      <c r="Z4407" s="19" t="str">
        <f>VLOOKUP(J4407,'Verweis Art-Gruppe'!$A$2:$B$15,2,FALSE)</f>
        <v>Geräte</v>
      </c>
      <c r="AA4407" s="19" t="str">
        <f>VLOOKUP(W4407,'Verweis Vertreter'!$A$2:$B$24,2,FALSE)</f>
        <v>Zentrale</v>
      </c>
      <c r="AB4407" s="12">
        <f t="shared" si="612"/>
        <v>1</v>
      </c>
      <c r="AC4407" s="12">
        <f t="shared" si="617"/>
        <v>109</v>
      </c>
      <c r="AD4407" s="12">
        <f t="shared" si="618"/>
        <v>129</v>
      </c>
      <c r="AE4407" s="12">
        <f t="shared" si="613"/>
        <v>129</v>
      </c>
      <c r="AF4407" s="12">
        <f t="shared" si="614"/>
        <v>20</v>
      </c>
      <c r="AG4407" s="12">
        <f t="shared" si="615"/>
        <v>20</v>
      </c>
      <c r="AH4407" s="9">
        <f t="shared" si="619"/>
        <v>0.15503875968992248</v>
      </c>
      <c r="AI4407" s="14">
        <f>VLOOKUP(E4407,'Verweis Faktor'!$A:$B,2,FALSE)</f>
        <v>1</v>
      </c>
      <c r="AJ4407" s="14"/>
      <c r="AK4407" s="14" t="str">
        <f>IF(AL4407="Ja","Versandkosten",VLOOKUP(E4407,'Verweis Belegart'!$A$2:$B$9,2,FALSE))</f>
        <v>Hardware</v>
      </c>
      <c r="AL4407" s="14" t="str">
        <f t="shared" si="620"/>
        <v>Nein</v>
      </c>
      <c r="AM4407" s="14" t="str">
        <f t="shared" si="616"/>
        <v>Positiv</v>
      </c>
    </row>
    <row r="4408" spans="1:39" ht="17.25" customHeight="1" x14ac:dyDescent="0.35">
      <c r="A4408" s="17">
        <v>14574284</v>
      </c>
      <c r="B4408" s="2" t="s">
        <v>2380</v>
      </c>
      <c r="C4408" s="1">
        <v>2025001</v>
      </c>
      <c r="D4408" s="1">
        <v>2001136</v>
      </c>
      <c r="E4408" s="2" t="s">
        <v>34</v>
      </c>
      <c r="F4408" s="2" t="s">
        <v>142</v>
      </c>
      <c r="G4408" s="2" t="s">
        <v>66</v>
      </c>
      <c r="H4408" s="2" t="s">
        <v>1014</v>
      </c>
      <c r="I4408" s="2" t="s">
        <v>1015</v>
      </c>
      <c r="J4408" s="2" t="s">
        <v>103</v>
      </c>
      <c r="K4408" s="2" t="s">
        <v>28</v>
      </c>
      <c r="L4408" s="2" t="s">
        <v>1008</v>
      </c>
      <c r="M4408" s="2" t="s">
        <v>1009</v>
      </c>
      <c r="N4408" s="2" t="s">
        <v>262</v>
      </c>
      <c r="O4408" s="3">
        <v>1</v>
      </c>
      <c r="P4408" s="3">
        <v>991.36839999999995</v>
      </c>
      <c r="Q4408" s="3">
        <v>1019</v>
      </c>
      <c r="R4408" s="3">
        <v>1019</v>
      </c>
      <c r="S4408" s="3">
        <v>27.631599999999999</v>
      </c>
      <c r="T4408" s="3">
        <v>27.63</v>
      </c>
      <c r="U4408" s="3">
        <v>2.71</v>
      </c>
      <c r="V4408" s="2" t="s">
        <v>145</v>
      </c>
      <c r="W4408" s="2" t="s">
        <v>146</v>
      </c>
      <c r="X4408" s="2" t="s">
        <v>72</v>
      </c>
      <c r="Y4408" s="19" t="str">
        <f>VLOOKUP(G4408,'Verweis Kd-Gruppe'!$A$2:$B$8,2,FALSE)</f>
        <v>EXP</v>
      </c>
      <c r="Z4408" s="19" t="str">
        <f>VLOOKUP(J4408,'Verweis Art-Gruppe'!$A$2:$B$15,2,FALSE)</f>
        <v>Geräte</v>
      </c>
      <c r="AA4408" s="19" t="str">
        <f>VLOOKUP(W4408,'Verweis Vertreter'!$A$2:$B$24,2,FALSE)</f>
        <v>Muhsin Yortanli</v>
      </c>
      <c r="AB4408" s="12">
        <f t="shared" si="612"/>
        <v>1</v>
      </c>
      <c r="AC4408" s="12">
        <f t="shared" si="617"/>
        <v>991.36839999999995</v>
      </c>
      <c r="AD4408" s="12">
        <f t="shared" si="618"/>
        <v>1019</v>
      </c>
      <c r="AE4408" s="12">
        <f t="shared" si="613"/>
        <v>1019</v>
      </c>
      <c r="AF4408" s="12">
        <f t="shared" si="614"/>
        <v>27.631599999999999</v>
      </c>
      <c r="AG4408" s="12">
        <f t="shared" si="615"/>
        <v>27.63</v>
      </c>
      <c r="AH4408" s="9">
        <f t="shared" si="619"/>
        <v>2.7114818449460253E-2</v>
      </c>
      <c r="AI4408" s="14">
        <f>VLOOKUP(E4408,'Verweis Faktor'!$A:$B,2,FALSE)</f>
        <v>1</v>
      </c>
      <c r="AJ4408" s="14"/>
      <c r="AK4408" s="14" t="str">
        <f>IF(AL4408="Ja","Versandkosten",VLOOKUP(E4408,'Verweis Belegart'!$A$2:$B$9,2,FALSE))</f>
        <v>Hardware</v>
      </c>
      <c r="AL4408" s="14" t="str">
        <f t="shared" si="620"/>
        <v>Nein</v>
      </c>
      <c r="AM4408" s="14" t="str">
        <f t="shared" si="616"/>
        <v>Positiv</v>
      </c>
    </row>
    <row r="4409" spans="1:39" ht="17.25" customHeight="1" x14ac:dyDescent="0.35">
      <c r="A4409" s="17">
        <v>14574284</v>
      </c>
      <c r="B4409" s="2" t="s">
        <v>2380</v>
      </c>
      <c r="C4409" s="1">
        <v>2025001</v>
      </c>
      <c r="D4409" s="1">
        <v>2001136</v>
      </c>
      <c r="E4409" s="2" t="s">
        <v>34</v>
      </c>
      <c r="F4409" s="2" t="s">
        <v>142</v>
      </c>
      <c r="G4409" s="2" t="s">
        <v>66</v>
      </c>
      <c r="H4409" s="2" t="s">
        <v>1014</v>
      </c>
      <c r="I4409" s="2" t="s">
        <v>1015</v>
      </c>
      <c r="J4409" s="2" t="s">
        <v>103</v>
      </c>
      <c r="K4409" s="2" t="s">
        <v>45</v>
      </c>
      <c r="L4409" s="2" t="s">
        <v>269</v>
      </c>
      <c r="M4409" s="2" t="s">
        <v>270</v>
      </c>
      <c r="N4409" s="2" t="s">
        <v>271</v>
      </c>
      <c r="O4409" s="3">
        <v>2</v>
      </c>
      <c r="P4409" s="3">
        <v>416.53640000000001</v>
      </c>
      <c r="Q4409" s="3">
        <v>425</v>
      </c>
      <c r="R4409" s="3">
        <v>850</v>
      </c>
      <c r="S4409" s="3">
        <v>8.4635999999999996</v>
      </c>
      <c r="T4409" s="3">
        <v>16.93</v>
      </c>
      <c r="U4409" s="3">
        <v>1.99</v>
      </c>
      <c r="V4409" s="2" t="s">
        <v>145</v>
      </c>
      <c r="W4409" s="2" t="s">
        <v>146</v>
      </c>
      <c r="X4409" s="2" t="s">
        <v>72</v>
      </c>
      <c r="Y4409" s="19" t="str">
        <f>VLOOKUP(G4409,'Verweis Kd-Gruppe'!$A$2:$B$8,2,FALSE)</f>
        <v>EXP</v>
      </c>
      <c r="Z4409" s="19" t="str">
        <f>VLOOKUP(J4409,'Verweis Art-Gruppe'!$A$2:$B$15,2,FALSE)</f>
        <v>Geräte</v>
      </c>
      <c r="AA4409" s="19" t="str">
        <f>VLOOKUP(W4409,'Verweis Vertreter'!$A$2:$B$24,2,FALSE)</f>
        <v>Muhsin Yortanli</v>
      </c>
      <c r="AB4409" s="12">
        <f t="shared" si="612"/>
        <v>2</v>
      </c>
      <c r="AC4409" s="12">
        <f t="shared" si="617"/>
        <v>416.53640000000001</v>
      </c>
      <c r="AD4409" s="12">
        <f t="shared" si="618"/>
        <v>425</v>
      </c>
      <c r="AE4409" s="12">
        <f t="shared" si="613"/>
        <v>850</v>
      </c>
      <c r="AF4409" s="12">
        <f t="shared" si="614"/>
        <v>8.4635999999999996</v>
      </c>
      <c r="AG4409" s="12">
        <f t="shared" si="615"/>
        <v>16.93</v>
      </c>
      <c r="AH4409" s="9">
        <f t="shared" si="619"/>
        <v>1.991764705882353E-2</v>
      </c>
      <c r="AI4409" s="14">
        <f>VLOOKUP(E4409,'Verweis Faktor'!$A:$B,2,FALSE)</f>
        <v>1</v>
      </c>
      <c r="AJ4409" s="14"/>
      <c r="AK4409" s="14" t="str">
        <f>IF(AL4409="Ja","Versandkosten",VLOOKUP(E4409,'Verweis Belegart'!$A$2:$B$9,2,FALSE))</f>
        <v>Hardware</v>
      </c>
      <c r="AL4409" s="14" t="str">
        <f t="shared" si="620"/>
        <v>Nein</v>
      </c>
      <c r="AM4409" s="14" t="str">
        <f t="shared" si="616"/>
        <v>Positiv</v>
      </c>
    </row>
    <row r="4410" spans="1:39" ht="17.25" customHeight="1" x14ac:dyDescent="0.35">
      <c r="A4410" s="17">
        <v>14574284</v>
      </c>
      <c r="B4410" s="2" t="s">
        <v>2380</v>
      </c>
      <c r="C4410" s="1">
        <v>2025001</v>
      </c>
      <c r="D4410" s="1">
        <v>2001136</v>
      </c>
      <c r="E4410" s="2" t="s">
        <v>34</v>
      </c>
      <c r="F4410" s="2" t="s">
        <v>142</v>
      </c>
      <c r="G4410" s="2" t="s">
        <v>66</v>
      </c>
      <c r="H4410" s="2" t="s">
        <v>1014</v>
      </c>
      <c r="I4410" s="2" t="s">
        <v>1015</v>
      </c>
      <c r="J4410" s="2" t="s">
        <v>103</v>
      </c>
      <c r="K4410" s="2" t="s">
        <v>49</v>
      </c>
      <c r="L4410" s="2" t="s">
        <v>458</v>
      </c>
      <c r="M4410" s="2" t="s">
        <v>459</v>
      </c>
      <c r="N4410" s="2" t="s">
        <v>41</v>
      </c>
      <c r="O4410" s="3">
        <v>4</v>
      </c>
      <c r="P4410" s="3">
        <v>227.2817</v>
      </c>
      <c r="Q4410" s="3">
        <v>235</v>
      </c>
      <c r="R4410" s="3">
        <v>940</v>
      </c>
      <c r="S4410" s="3">
        <v>7.7183000000000002</v>
      </c>
      <c r="T4410" s="3">
        <v>30.87</v>
      </c>
      <c r="U4410" s="3">
        <v>3.28</v>
      </c>
      <c r="V4410" s="2" t="s">
        <v>145</v>
      </c>
      <c r="W4410" s="2" t="s">
        <v>146</v>
      </c>
      <c r="X4410" s="2" t="s">
        <v>72</v>
      </c>
      <c r="Y4410" s="19" t="str">
        <f>VLOOKUP(G4410,'Verweis Kd-Gruppe'!$A$2:$B$8,2,FALSE)</f>
        <v>EXP</v>
      </c>
      <c r="Z4410" s="19" t="str">
        <f>VLOOKUP(J4410,'Verweis Art-Gruppe'!$A$2:$B$15,2,FALSE)</f>
        <v>Geräte</v>
      </c>
      <c r="AA4410" s="19" t="str">
        <f>VLOOKUP(W4410,'Verweis Vertreter'!$A$2:$B$24,2,FALSE)</f>
        <v>Muhsin Yortanli</v>
      </c>
      <c r="AB4410" s="12">
        <f t="shared" si="612"/>
        <v>4</v>
      </c>
      <c r="AC4410" s="12">
        <f t="shared" si="617"/>
        <v>227.2817</v>
      </c>
      <c r="AD4410" s="12">
        <f t="shared" si="618"/>
        <v>235</v>
      </c>
      <c r="AE4410" s="12">
        <f t="shared" si="613"/>
        <v>940</v>
      </c>
      <c r="AF4410" s="12">
        <f t="shared" si="614"/>
        <v>7.7183000000000002</v>
      </c>
      <c r="AG4410" s="12">
        <f t="shared" si="615"/>
        <v>30.87</v>
      </c>
      <c r="AH4410" s="9">
        <f t="shared" si="619"/>
        <v>3.2840425531914894E-2</v>
      </c>
      <c r="AI4410" s="14">
        <f>VLOOKUP(E4410,'Verweis Faktor'!$A:$B,2,FALSE)</f>
        <v>1</v>
      </c>
      <c r="AJ4410" s="14"/>
      <c r="AK4410" s="14" t="str">
        <f>IF(AL4410="Ja","Versandkosten",VLOOKUP(E4410,'Verweis Belegart'!$A$2:$B$9,2,FALSE))</f>
        <v>Hardware</v>
      </c>
      <c r="AL4410" s="14" t="str">
        <f t="shared" si="620"/>
        <v>Nein</v>
      </c>
      <c r="AM4410" s="14" t="str">
        <f t="shared" si="616"/>
        <v>Positiv</v>
      </c>
    </row>
    <row r="4411" spans="1:39" ht="17.25" customHeight="1" x14ac:dyDescent="0.35">
      <c r="A4411" s="17">
        <v>14574284</v>
      </c>
      <c r="B4411" s="2" t="s">
        <v>2380</v>
      </c>
      <c r="C4411" s="1">
        <v>2025001</v>
      </c>
      <c r="D4411" s="1">
        <v>2001136</v>
      </c>
      <c r="E4411" s="2" t="s">
        <v>34</v>
      </c>
      <c r="F4411" s="2" t="s">
        <v>142</v>
      </c>
      <c r="G4411" s="2" t="s">
        <v>66</v>
      </c>
      <c r="H4411" s="2" t="s">
        <v>1014</v>
      </c>
      <c r="I4411" s="2" t="s">
        <v>1015</v>
      </c>
      <c r="J4411" s="2" t="s">
        <v>103</v>
      </c>
      <c r="K4411" s="2" t="s">
        <v>79</v>
      </c>
      <c r="L4411" s="2" t="s">
        <v>463</v>
      </c>
      <c r="M4411" s="2" t="s">
        <v>464</v>
      </c>
      <c r="N4411" s="2" t="s">
        <v>41</v>
      </c>
      <c r="O4411" s="3">
        <v>5</v>
      </c>
      <c r="P4411" s="3">
        <v>224</v>
      </c>
      <c r="Q4411" s="3">
        <v>235</v>
      </c>
      <c r="R4411" s="3">
        <v>1175</v>
      </c>
      <c r="S4411" s="3">
        <v>11</v>
      </c>
      <c r="T4411" s="3">
        <v>55</v>
      </c>
      <c r="U4411" s="3">
        <v>4.68</v>
      </c>
      <c r="V4411" s="2" t="s">
        <v>145</v>
      </c>
      <c r="W4411" s="2" t="s">
        <v>146</v>
      </c>
      <c r="X4411" s="2" t="s">
        <v>72</v>
      </c>
      <c r="Y4411" s="19" t="str">
        <f>VLOOKUP(G4411,'Verweis Kd-Gruppe'!$A$2:$B$8,2,FALSE)</f>
        <v>EXP</v>
      </c>
      <c r="Z4411" s="19" t="str">
        <f>VLOOKUP(J4411,'Verweis Art-Gruppe'!$A$2:$B$15,2,FALSE)</f>
        <v>Geräte</v>
      </c>
      <c r="AA4411" s="19" t="str">
        <f>VLOOKUP(W4411,'Verweis Vertreter'!$A$2:$B$24,2,FALSE)</f>
        <v>Muhsin Yortanli</v>
      </c>
      <c r="AB4411" s="12">
        <f t="shared" si="612"/>
        <v>5</v>
      </c>
      <c r="AC4411" s="12">
        <f t="shared" si="617"/>
        <v>224</v>
      </c>
      <c r="AD4411" s="12">
        <f t="shared" si="618"/>
        <v>235</v>
      </c>
      <c r="AE4411" s="12">
        <f t="shared" si="613"/>
        <v>1175</v>
      </c>
      <c r="AF4411" s="12">
        <f t="shared" si="614"/>
        <v>11</v>
      </c>
      <c r="AG4411" s="12">
        <f t="shared" si="615"/>
        <v>55</v>
      </c>
      <c r="AH4411" s="9">
        <f t="shared" si="619"/>
        <v>4.6808510638297871E-2</v>
      </c>
      <c r="AI4411" s="14">
        <f>VLOOKUP(E4411,'Verweis Faktor'!$A:$B,2,FALSE)</f>
        <v>1</v>
      </c>
      <c r="AJ4411" s="14"/>
      <c r="AK4411" s="14" t="str">
        <f>IF(AL4411="Ja","Versandkosten",VLOOKUP(E4411,'Verweis Belegart'!$A$2:$B$9,2,FALSE))</f>
        <v>Hardware</v>
      </c>
      <c r="AL4411" s="14" t="str">
        <f t="shared" si="620"/>
        <v>Nein</v>
      </c>
      <c r="AM4411" s="14" t="str">
        <f t="shared" si="616"/>
        <v>Positiv</v>
      </c>
    </row>
    <row r="4412" spans="1:39" ht="17.25" customHeight="1" x14ac:dyDescent="0.35">
      <c r="A4412" s="17">
        <v>14574284</v>
      </c>
      <c r="B4412" s="2" t="s">
        <v>2380</v>
      </c>
      <c r="C4412" s="1">
        <v>2025001</v>
      </c>
      <c r="D4412" s="1">
        <v>2001136</v>
      </c>
      <c r="E4412" s="2" t="s">
        <v>34</v>
      </c>
      <c r="F4412" s="2" t="s">
        <v>142</v>
      </c>
      <c r="G4412" s="2" t="s">
        <v>66</v>
      </c>
      <c r="H4412" s="2" t="s">
        <v>1014</v>
      </c>
      <c r="I4412" s="2" t="s">
        <v>1015</v>
      </c>
      <c r="J4412" s="2" t="s">
        <v>103</v>
      </c>
      <c r="K4412" s="2" t="s">
        <v>83</v>
      </c>
      <c r="L4412" s="2" t="s">
        <v>88</v>
      </c>
      <c r="M4412" s="2" t="s">
        <v>89</v>
      </c>
      <c r="N4412" s="2" t="s">
        <v>90</v>
      </c>
      <c r="O4412" s="3">
        <v>1</v>
      </c>
      <c r="P4412" s="3">
        <v>530.07069999999999</v>
      </c>
      <c r="Q4412" s="3">
        <v>545</v>
      </c>
      <c r="R4412" s="3">
        <v>545</v>
      </c>
      <c r="S4412" s="3">
        <v>14.9293</v>
      </c>
      <c r="T4412" s="3">
        <v>14.93</v>
      </c>
      <c r="U4412" s="3">
        <v>2.73</v>
      </c>
      <c r="V4412" s="2" t="s">
        <v>145</v>
      </c>
      <c r="W4412" s="2" t="s">
        <v>146</v>
      </c>
      <c r="X4412" s="2" t="s">
        <v>72</v>
      </c>
      <c r="Y4412" s="19" t="str">
        <f>VLOOKUP(G4412,'Verweis Kd-Gruppe'!$A$2:$B$8,2,FALSE)</f>
        <v>EXP</v>
      </c>
      <c r="Z4412" s="19" t="str">
        <f>VLOOKUP(J4412,'Verweis Art-Gruppe'!$A$2:$B$15,2,FALSE)</f>
        <v>Geräte</v>
      </c>
      <c r="AA4412" s="19" t="str">
        <f>VLOOKUP(W4412,'Verweis Vertreter'!$A$2:$B$24,2,FALSE)</f>
        <v>Muhsin Yortanli</v>
      </c>
      <c r="AB4412" s="12">
        <f t="shared" si="612"/>
        <v>1</v>
      </c>
      <c r="AC4412" s="12">
        <f t="shared" si="617"/>
        <v>530.07069999999999</v>
      </c>
      <c r="AD4412" s="12">
        <f t="shared" si="618"/>
        <v>545</v>
      </c>
      <c r="AE4412" s="12">
        <f t="shared" si="613"/>
        <v>545</v>
      </c>
      <c r="AF4412" s="12">
        <f t="shared" si="614"/>
        <v>14.9293</v>
      </c>
      <c r="AG4412" s="12">
        <f t="shared" si="615"/>
        <v>14.93</v>
      </c>
      <c r="AH4412" s="9">
        <f t="shared" si="619"/>
        <v>2.7394495412844035E-2</v>
      </c>
      <c r="AI4412" s="14">
        <f>VLOOKUP(E4412,'Verweis Faktor'!$A:$B,2,FALSE)</f>
        <v>1</v>
      </c>
      <c r="AJ4412" s="14"/>
      <c r="AK4412" s="14" t="str">
        <f>IF(AL4412="Ja","Versandkosten",VLOOKUP(E4412,'Verweis Belegart'!$A$2:$B$9,2,FALSE))</f>
        <v>Hardware</v>
      </c>
      <c r="AL4412" s="14" t="str">
        <f t="shared" si="620"/>
        <v>Nein</v>
      </c>
      <c r="AM4412" s="14" t="str">
        <f t="shared" si="616"/>
        <v>Positiv</v>
      </c>
    </row>
    <row r="4413" spans="1:39" ht="17.25" customHeight="1" x14ac:dyDescent="0.35">
      <c r="A4413" s="17">
        <v>14574284</v>
      </c>
      <c r="B4413" s="2" t="s">
        <v>2380</v>
      </c>
      <c r="C4413" s="1">
        <v>2025001</v>
      </c>
      <c r="D4413" s="1">
        <v>2001136</v>
      </c>
      <c r="E4413" s="2" t="s">
        <v>34</v>
      </c>
      <c r="F4413" s="2" t="s">
        <v>142</v>
      </c>
      <c r="G4413" s="2" t="s">
        <v>66</v>
      </c>
      <c r="H4413" s="2" t="s">
        <v>1014</v>
      </c>
      <c r="I4413" s="2" t="s">
        <v>1015</v>
      </c>
      <c r="J4413" s="2" t="s">
        <v>103</v>
      </c>
      <c r="K4413" s="2" t="s">
        <v>87</v>
      </c>
      <c r="L4413" s="2" t="s">
        <v>465</v>
      </c>
      <c r="M4413" s="2" t="s">
        <v>466</v>
      </c>
      <c r="N4413" s="2" t="s">
        <v>451</v>
      </c>
      <c r="O4413" s="3">
        <v>1</v>
      </c>
      <c r="P4413" s="3">
        <v>134</v>
      </c>
      <c r="Q4413" s="3">
        <v>147</v>
      </c>
      <c r="R4413" s="3">
        <v>147</v>
      </c>
      <c r="S4413" s="3">
        <v>13</v>
      </c>
      <c r="T4413" s="3">
        <v>13</v>
      </c>
      <c r="U4413" s="3">
        <v>8.84</v>
      </c>
      <c r="V4413" s="2" t="s">
        <v>145</v>
      </c>
      <c r="W4413" s="2" t="s">
        <v>146</v>
      </c>
      <c r="X4413" s="2" t="s">
        <v>72</v>
      </c>
      <c r="Y4413" s="19" t="str">
        <f>VLOOKUP(G4413,'Verweis Kd-Gruppe'!$A$2:$B$8,2,FALSE)</f>
        <v>EXP</v>
      </c>
      <c r="Z4413" s="19" t="str">
        <f>VLOOKUP(J4413,'Verweis Art-Gruppe'!$A$2:$B$15,2,FALSE)</f>
        <v>Geräte</v>
      </c>
      <c r="AA4413" s="19" t="str">
        <f>VLOOKUP(W4413,'Verweis Vertreter'!$A$2:$B$24,2,FALSE)</f>
        <v>Muhsin Yortanli</v>
      </c>
      <c r="AB4413" s="12">
        <f t="shared" si="612"/>
        <v>1</v>
      </c>
      <c r="AC4413" s="12">
        <f t="shared" si="617"/>
        <v>134</v>
      </c>
      <c r="AD4413" s="12">
        <f t="shared" si="618"/>
        <v>147</v>
      </c>
      <c r="AE4413" s="12">
        <f t="shared" si="613"/>
        <v>147</v>
      </c>
      <c r="AF4413" s="12">
        <f t="shared" si="614"/>
        <v>13</v>
      </c>
      <c r="AG4413" s="12">
        <f t="shared" si="615"/>
        <v>13</v>
      </c>
      <c r="AH4413" s="9">
        <f t="shared" si="619"/>
        <v>8.8435374149659865E-2</v>
      </c>
      <c r="AI4413" s="14">
        <f>VLOOKUP(E4413,'Verweis Faktor'!$A:$B,2,FALSE)</f>
        <v>1</v>
      </c>
      <c r="AJ4413" s="14"/>
      <c r="AK4413" s="14" t="str">
        <f>IF(AL4413="Ja","Versandkosten",VLOOKUP(E4413,'Verweis Belegart'!$A$2:$B$9,2,FALSE))</f>
        <v>Hardware</v>
      </c>
      <c r="AL4413" s="14" t="str">
        <f t="shared" si="620"/>
        <v>Nein</v>
      </c>
      <c r="AM4413" s="14" t="str">
        <f t="shared" si="616"/>
        <v>Positiv</v>
      </c>
    </row>
    <row r="4414" spans="1:39" ht="17.25" customHeight="1" x14ac:dyDescent="0.35">
      <c r="A4414" s="17">
        <v>14574284</v>
      </c>
      <c r="B4414" s="2" t="s">
        <v>2380</v>
      </c>
      <c r="C4414" s="1">
        <v>2025001</v>
      </c>
      <c r="D4414" s="1">
        <v>2001136</v>
      </c>
      <c r="E4414" s="2" t="s">
        <v>34</v>
      </c>
      <c r="F4414" s="2" t="s">
        <v>142</v>
      </c>
      <c r="G4414" s="2" t="s">
        <v>66</v>
      </c>
      <c r="H4414" s="2" t="s">
        <v>1014</v>
      </c>
      <c r="I4414" s="2" t="s">
        <v>1015</v>
      </c>
      <c r="J4414" s="2" t="s">
        <v>103</v>
      </c>
      <c r="K4414" s="2" t="s">
        <v>91</v>
      </c>
      <c r="L4414" s="2" t="s">
        <v>279</v>
      </c>
      <c r="M4414" s="2" t="s">
        <v>280</v>
      </c>
      <c r="N4414" s="2" t="s">
        <v>271</v>
      </c>
      <c r="O4414" s="3">
        <v>1</v>
      </c>
      <c r="P4414" s="3">
        <v>411.96159999999998</v>
      </c>
      <c r="Q4414" s="3">
        <v>422</v>
      </c>
      <c r="R4414" s="3">
        <v>422</v>
      </c>
      <c r="S4414" s="3">
        <v>10.038399999999999</v>
      </c>
      <c r="T4414" s="3">
        <v>10.039999999999999</v>
      </c>
      <c r="U4414" s="3">
        <v>2.37</v>
      </c>
      <c r="V4414" s="2" t="s">
        <v>145</v>
      </c>
      <c r="W4414" s="2" t="s">
        <v>146</v>
      </c>
      <c r="X4414" s="2" t="s">
        <v>72</v>
      </c>
      <c r="Y4414" s="19" t="str">
        <f>VLOOKUP(G4414,'Verweis Kd-Gruppe'!$A$2:$B$8,2,FALSE)</f>
        <v>EXP</v>
      </c>
      <c r="Z4414" s="19" t="str">
        <f>VLOOKUP(J4414,'Verweis Art-Gruppe'!$A$2:$B$15,2,FALSE)</f>
        <v>Geräte</v>
      </c>
      <c r="AA4414" s="19" t="str">
        <f>VLOOKUP(W4414,'Verweis Vertreter'!$A$2:$B$24,2,FALSE)</f>
        <v>Muhsin Yortanli</v>
      </c>
      <c r="AB4414" s="12">
        <f t="shared" si="612"/>
        <v>1</v>
      </c>
      <c r="AC4414" s="12">
        <f t="shared" si="617"/>
        <v>411.96159999999998</v>
      </c>
      <c r="AD4414" s="12">
        <f t="shared" si="618"/>
        <v>422</v>
      </c>
      <c r="AE4414" s="12">
        <f t="shared" si="613"/>
        <v>422</v>
      </c>
      <c r="AF4414" s="12">
        <f t="shared" si="614"/>
        <v>10.038399999999999</v>
      </c>
      <c r="AG4414" s="12">
        <f t="shared" si="615"/>
        <v>10.039999999999999</v>
      </c>
      <c r="AH4414" s="9">
        <f t="shared" si="619"/>
        <v>2.3791469194312794E-2</v>
      </c>
      <c r="AI4414" s="14">
        <f>VLOOKUP(E4414,'Verweis Faktor'!$A:$B,2,FALSE)</f>
        <v>1</v>
      </c>
      <c r="AJ4414" s="14"/>
      <c r="AK4414" s="14" t="str">
        <f>IF(AL4414="Ja","Versandkosten",VLOOKUP(E4414,'Verweis Belegart'!$A$2:$B$9,2,FALSE))</f>
        <v>Hardware</v>
      </c>
      <c r="AL4414" s="14" t="str">
        <f t="shared" si="620"/>
        <v>Nein</v>
      </c>
      <c r="AM4414" s="14" t="str">
        <f t="shared" si="616"/>
        <v>Positiv</v>
      </c>
    </row>
    <row r="4415" spans="1:39" ht="17.25" customHeight="1" x14ac:dyDescent="0.35">
      <c r="A4415" s="17">
        <v>14574284</v>
      </c>
      <c r="B4415" s="2" t="s">
        <v>2380</v>
      </c>
      <c r="C4415" s="1">
        <v>2025001</v>
      </c>
      <c r="D4415" s="1">
        <v>2001136</v>
      </c>
      <c r="E4415" s="2" t="s">
        <v>34</v>
      </c>
      <c r="F4415" s="2" t="s">
        <v>142</v>
      </c>
      <c r="G4415" s="2" t="s">
        <v>66</v>
      </c>
      <c r="H4415" s="2" t="s">
        <v>1014</v>
      </c>
      <c r="I4415" s="2" t="s">
        <v>1015</v>
      </c>
      <c r="J4415" s="2" t="s">
        <v>103</v>
      </c>
      <c r="K4415" s="2" t="s">
        <v>95</v>
      </c>
      <c r="L4415" s="2" t="s">
        <v>281</v>
      </c>
      <c r="M4415" s="2" t="s">
        <v>282</v>
      </c>
      <c r="N4415" s="2" t="s">
        <v>283</v>
      </c>
      <c r="O4415" s="3">
        <v>4</v>
      </c>
      <c r="P4415" s="3">
        <v>494.59449999999998</v>
      </c>
      <c r="Q4415" s="3">
        <v>515</v>
      </c>
      <c r="R4415" s="3">
        <v>2060</v>
      </c>
      <c r="S4415" s="3">
        <v>20.4055</v>
      </c>
      <c r="T4415" s="3">
        <v>81.62</v>
      </c>
      <c r="U4415" s="3">
        <v>3.96</v>
      </c>
      <c r="V4415" s="2" t="s">
        <v>145</v>
      </c>
      <c r="W4415" s="2" t="s">
        <v>146</v>
      </c>
      <c r="X4415" s="2" t="s">
        <v>72</v>
      </c>
      <c r="Y4415" s="19" t="str">
        <f>VLOOKUP(G4415,'Verweis Kd-Gruppe'!$A$2:$B$8,2,FALSE)</f>
        <v>EXP</v>
      </c>
      <c r="Z4415" s="19" t="str">
        <f>VLOOKUP(J4415,'Verweis Art-Gruppe'!$A$2:$B$15,2,FALSE)</f>
        <v>Geräte</v>
      </c>
      <c r="AA4415" s="19" t="str">
        <f>VLOOKUP(W4415,'Verweis Vertreter'!$A$2:$B$24,2,FALSE)</f>
        <v>Muhsin Yortanli</v>
      </c>
      <c r="AB4415" s="12">
        <f t="shared" si="612"/>
        <v>4</v>
      </c>
      <c r="AC4415" s="12">
        <f t="shared" si="617"/>
        <v>494.59449999999998</v>
      </c>
      <c r="AD4415" s="12">
        <f t="shared" si="618"/>
        <v>515</v>
      </c>
      <c r="AE4415" s="12">
        <f t="shared" si="613"/>
        <v>2060</v>
      </c>
      <c r="AF4415" s="12">
        <f t="shared" si="614"/>
        <v>20.4055</v>
      </c>
      <c r="AG4415" s="12">
        <f t="shared" si="615"/>
        <v>81.62</v>
      </c>
      <c r="AH4415" s="9">
        <f t="shared" si="619"/>
        <v>3.962135922330097E-2</v>
      </c>
      <c r="AI4415" s="14">
        <f>VLOOKUP(E4415,'Verweis Faktor'!$A:$B,2,FALSE)</f>
        <v>1</v>
      </c>
      <c r="AJ4415" s="14"/>
      <c r="AK4415" s="14" t="str">
        <f>IF(AL4415="Ja","Versandkosten",VLOOKUP(E4415,'Verweis Belegart'!$A$2:$B$9,2,FALSE))</f>
        <v>Hardware</v>
      </c>
      <c r="AL4415" s="14" t="str">
        <f t="shared" si="620"/>
        <v>Nein</v>
      </c>
      <c r="AM4415" s="14" t="str">
        <f t="shared" si="616"/>
        <v>Positiv</v>
      </c>
    </row>
    <row r="4416" spans="1:39" ht="17.25" customHeight="1" x14ac:dyDescent="0.35">
      <c r="A4416" s="17">
        <v>14574284</v>
      </c>
      <c r="B4416" s="2" t="s">
        <v>2380</v>
      </c>
      <c r="C4416" s="1">
        <v>2025001</v>
      </c>
      <c r="D4416" s="1">
        <v>2001136</v>
      </c>
      <c r="E4416" s="2" t="s">
        <v>34</v>
      </c>
      <c r="F4416" s="2" t="s">
        <v>142</v>
      </c>
      <c r="G4416" s="2" t="s">
        <v>66</v>
      </c>
      <c r="H4416" s="2" t="s">
        <v>1014</v>
      </c>
      <c r="I4416" s="2" t="s">
        <v>1015</v>
      </c>
      <c r="J4416" s="2" t="s">
        <v>103</v>
      </c>
      <c r="K4416" s="2" t="s">
        <v>99</v>
      </c>
      <c r="L4416" s="2" t="s">
        <v>1882</v>
      </c>
      <c r="M4416" s="2" t="s">
        <v>1883</v>
      </c>
      <c r="N4416" s="2" t="s">
        <v>1884</v>
      </c>
      <c r="O4416" s="3">
        <v>3</v>
      </c>
      <c r="P4416" s="3">
        <v>399</v>
      </c>
      <c r="Q4416" s="3">
        <v>435</v>
      </c>
      <c r="R4416" s="3">
        <v>1305</v>
      </c>
      <c r="S4416" s="3">
        <v>36</v>
      </c>
      <c r="T4416" s="3">
        <v>108</v>
      </c>
      <c r="U4416" s="3">
        <v>8.27</v>
      </c>
      <c r="V4416" s="2" t="s">
        <v>145</v>
      </c>
      <c r="W4416" s="2" t="s">
        <v>146</v>
      </c>
      <c r="X4416" s="2" t="s">
        <v>72</v>
      </c>
      <c r="Y4416" s="19" t="str">
        <f>VLOOKUP(G4416,'Verweis Kd-Gruppe'!$A$2:$B$8,2,FALSE)</f>
        <v>EXP</v>
      </c>
      <c r="Z4416" s="19" t="str">
        <f>VLOOKUP(J4416,'Verweis Art-Gruppe'!$A$2:$B$15,2,FALSE)</f>
        <v>Geräte</v>
      </c>
      <c r="AA4416" s="19" t="str">
        <f>VLOOKUP(W4416,'Verweis Vertreter'!$A$2:$B$24,2,FALSE)</f>
        <v>Muhsin Yortanli</v>
      </c>
      <c r="AB4416" s="12">
        <f t="shared" si="612"/>
        <v>3</v>
      </c>
      <c r="AC4416" s="12">
        <f t="shared" si="617"/>
        <v>399</v>
      </c>
      <c r="AD4416" s="12">
        <f t="shared" si="618"/>
        <v>435</v>
      </c>
      <c r="AE4416" s="12">
        <f t="shared" si="613"/>
        <v>1305</v>
      </c>
      <c r="AF4416" s="12">
        <f t="shared" si="614"/>
        <v>36</v>
      </c>
      <c r="AG4416" s="12">
        <f t="shared" si="615"/>
        <v>108</v>
      </c>
      <c r="AH4416" s="9">
        <f t="shared" si="619"/>
        <v>8.2758620689655171E-2</v>
      </c>
      <c r="AI4416" s="14">
        <f>VLOOKUP(E4416,'Verweis Faktor'!$A:$B,2,FALSE)</f>
        <v>1</v>
      </c>
      <c r="AJ4416" s="14"/>
      <c r="AK4416" s="14" t="str">
        <f>IF(AL4416="Ja","Versandkosten",VLOOKUP(E4416,'Verweis Belegart'!$A$2:$B$9,2,FALSE))</f>
        <v>Hardware</v>
      </c>
      <c r="AL4416" s="14" t="str">
        <f t="shared" si="620"/>
        <v>Nein</v>
      </c>
      <c r="AM4416" s="14" t="str">
        <f t="shared" si="616"/>
        <v>Positiv</v>
      </c>
    </row>
    <row r="4417" spans="1:39" ht="17.25" customHeight="1" x14ac:dyDescent="0.35">
      <c r="A4417" s="17">
        <v>14574284</v>
      </c>
      <c r="B4417" s="2" t="s">
        <v>2380</v>
      </c>
      <c r="C4417" s="1">
        <v>2025001</v>
      </c>
      <c r="D4417" s="1">
        <v>2001136</v>
      </c>
      <c r="E4417" s="2" t="s">
        <v>34</v>
      </c>
      <c r="F4417" s="2" t="s">
        <v>142</v>
      </c>
      <c r="G4417" s="2" t="s">
        <v>66</v>
      </c>
      <c r="H4417" s="2" t="s">
        <v>1014</v>
      </c>
      <c r="I4417" s="2" t="s">
        <v>1015</v>
      </c>
      <c r="J4417" s="2" t="s">
        <v>304</v>
      </c>
      <c r="K4417" s="2" t="s">
        <v>103</v>
      </c>
      <c r="L4417" s="2" t="s">
        <v>1641</v>
      </c>
      <c r="M4417" s="2" t="s">
        <v>1642</v>
      </c>
      <c r="N4417" s="2" t="s">
        <v>394</v>
      </c>
      <c r="O4417" s="3">
        <v>1</v>
      </c>
      <c r="P4417" s="3">
        <v>91.93</v>
      </c>
      <c r="Q4417" s="3">
        <v>97</v>
      </c>
      <c r="R4417" s="3">
        <v>97</v>
      </c>
      <c r="S4417" s="3">
        <v>5.07</v>
      </c>
      <c r="T4417" s="3">
        <v>5.07</v>
      </c>
      <c r="U4417" s="3">
        <v>5.22</v>
      </c>
      <c r="V4417" s="2" t="s">
        <v>145</v>
      </c>
      <c r="W4417" s="2" t="s">
        <v>146</v>
      </c>
      <c r="X4417" s="2" t="s">
        <v>72</v>
      </c>
      <c r="Y4417" s="19" t="str">
        <f>VLOOKUP(G4417,'Verweis Kd-Gruppe'!$A$2:$B$8,2,FALSE)</f>
        <v>EXP</v>
      </c>
      <c r="Z4417" s="19" t="str">
        <f>VLOOKUP(J4417,'Verweis Art-Gruppe'!$A$2:$B$15,2,FALSE)</f>
        <v>Zubehör</v>
      </c>
      <c r="AA4417" s="19" t="str">
        <f>VLOOKUP(W4417,'Verweis Vertreter'!$A$2:$B$24,2,FALSE)</f>
        <v>Muhsin Yortanli</v>
      </c>
      <c r="AB4417" s="12">
        <f t="shared" si="612"/>
        <v>1</v>
      </c>
      <c r="AC4417" s="12">
        <f t="shared" si="617"/>
        <v>91.93</v>
      </c>
      <c r="AD4417" s="12">
        <f t="shared" si="618"/>
        <v>97</v>
      </c>
      <c r="AE4417" s="12">
        <f t="shared" si="613"/>
        <v>97</v>
      </c>
      <c r="AF4417" s="12">
        <f t="shared" si="614"/>
        <v>5.07</v>
      </c>
      <c r="AG4417" s="12">
        <f t="shared" si="615"/>
        <v>5.07</v>
      </c>
      <c r="AH4417" s="9">
        <f t="shared" si="619"/>
        <v>5.2268041237113406E-2</v>
      </c>
      <c r="AI4417" s="14">
        <f>VLOOKUP(E4417,'Verweis Faktor'!$A:$B,2,FALSE)</f>
        <v>1</v>
      </c>
      <c r="AJ4417" s="14"/>
      <c r="AK4417" s="14" t="str">
        <f>IF(AL4417="Ja","Versandkosten",VLOOKUP(E4417,'Verweis Belegart'!$A$2:$B$9,2,FALSE))</f>
        <v>Hardware</v>
      </c>
      <c r="AL4417" s="14" t="str">
        <f t="shared" si="620"/>
        <v>Nein</v>
      </c>
      <c r="AM4417" s="14" t="str">
        <f t="shared" si="616"/>
        <v>Positiv</v>
      </c>
    </row>
    <row r="4418" spans="1:39" ht="17.25" customHeight="1" x14ac:dyDescent="0.35">
      <c r="A4418" s="17">
        <v>14574284</v>
      </c>
      <c r="B4418" s="2" t="s">
        <v>2380</v>
      </c>
      <c r="C4418" s="1">
        <v>2025001</v>
      </c>
      <c r="D4418" s="1">
        <v>2001136</v>
      </c>
      <c r="E4418" s="2" t="s">
        <v>34</v>
      </c>
      <c r="F4418" s="2" t="s">
        <v>142</v>
      </c>
      <c r="G4418" s="2" t="s">
        <v>66</v>
      </c>
      <c r="H4418" s="2" t="s">
        <v>1014</v>
      </c>
      <c r="I4418" s="2" t="s">
        <v>1015</v>
      </c>
      <c r="J4418" s="2" t="s">
        <v>103</v>
      </c>
      <c r="K4418" s="2" t="s">
        <v>107</v>
      </c>
      <c r="L4418" s="2" t="s">
        <v>1004</v>
      </c>
      <c r="M4418" s="2" t="s">
        <v>1005</v>
      </c>
      <c r="N4418" s="2" t="s">
        <v>128</v>
      </c>
      <c r="O4418" s="3">
        <v>5</v>
      </c>
      <c r="P4418" s="3">
        <v>196.0857</v>
      </c>
      <c r="Q4418" s="3">
        <v>202</v>
      </c>
      <c r="R4418" s="3">
        <v>1010</v>
      </c>
      <c r="S4418" s="3">
        <v>5.9142999999999999</v>
      </c>
      <c r="T4418" s="3">
        <v>29.57</v>
      </c>
      <c r="U4418" s="3">
        <v>2.92</v>
      </c>
      <c r="V4418" s="2" t="s">
        <v>145</v>
      </c>
      <c r="W4418" s="2" t="s">
        <v>146</v>
      </c>
      <c r="X4418" s="2" t="s">
        <v>72</v>
      </c>
      <c r="Y4418" s="19" t="str">
        <f>VLOOKUP(G4418,'Verweis Kd-Gruppe'!$A$2:$B$8,2,FALSE)</f>
        <v>EXP</v>
      </c>
      <c r="Z4418" s="19" t="str">
        <f>VLOOKUP(J4418,'Verweis Art-Gruppe'!$A$2:$B$15,2,FALSE)</f>
        <v>Geräte</v>
      </c>
      <c r="AA4418" s="19" t="str">
        <f>VLOOKUP(W4418,'Verweis Vertreter'!$A$2:$B$24,2,FALSE)</f>
        <v>Muhsin Yortanli</v>
      </c>
      <c r="AB4418" s="12">
        <f t="shared" si="612"/>
        <v>5</v>
      </c>
      <c r="AC4418" s="12">
        <f t="shared" si="617"/>
        <v>196.0857</v>
      </c>
      <c r="AD4418" s="12">
        <f t="shared" si="618"/>
        <v>202</v>
      </c>
      <c r="AE4418" s="12">
        <f t="shared" si="613"/>
        <v>1010</v>
      </c>
      <c r="AF4418" s="12">
        <f t="shared" si="614"/>
        <v>5.9142999999999999</v>
      </c>
      <c r="AG4418" s="12">
        <f t="shared" si="615"/>
        <v>29.57</v>
      </c>
      <c r="AH4418" s="9">
        <f t="shared" si="619"/>
        <v>2.9277227722772279E-2</v>
      </c>
      <c r="AI4418" s="14">
        <f>VLOOKUP(E4418,'Verweis Faktor'!$A:$B,2,FALSE)</f>
        <v>1</v>
      </c>
      <c r="AJ4418" s="14"/>
      <c r="AK4418" s="14" t="str">
        <f>IF(AL4418="Ja","Versandkosten",VLOOKUP(E4418,'Verweis Belegart'!$A$2:$B$9,2,FALSE))</f>
        <v>Hardware</v>
      </c>
      <c r="AL4418" s="14" t="str">
        <f t="shared" si="620"/>
        <v>Nein</v>
      </c>
      <c r="AM4418" s="14" t="str">
        <f t="shared" si="616"/>
        <v>Positiv</v>
      </c>
    </row>
    <row r="4419" spans="1:39" ht="17.25" customHeight="1" x14ac:dyDescent="0.35">
      <c r="A4419" s="17">
        <v>14574284</v>
      </c>
      <c r="B4419" s="2" t="s">
        <v>2380</v>
      </c>
      <c r="C4419" s="1">
        <v>2025001</v>
      </c>
      <c r="D4419" s="1">
        <v>2001136</v>
      </c>
      <c r="E4419" s="2" t="s">
        <v>34</v>
      </c>
      <c r="F4419" s="2" t="s">
        <v>142</v>
      </c>
      <c r="G4419" s="2" t="s">
        <v>66</v>
      </c>
      <c r="H4419" s="2" t="s">
        <v>1014</v>
      </c>
      <c r="I4419" s="2" t="s">
        <v>1015</v>
      </c>
      <c r="J4419" s="2" t="s">
        <v>103</v>
      </c>
      <c r="K4419" s="2" t="s">
        <v>111</v>
      </c>
      <c r="L4419" s="2" t="s">
        <v>429</v>
      </c>
      <c r="M4419" s="2" t="s">
        <v>430</v>
      </c>
      <c r="N4419" s="2" t="s">
        <v>41</v>
      </c>
      <c r="O4419" s="3">
        <v>5</v>
      </c>
      <c r="P4419" s="3">
        <v>223.98009999999999</v>
      </c>
      <c r="Q4419" s="3">
        <v>235</v>
      </c>
      <c r="R4419" s="3">
        <v>1175</v>
      </c>
      <c r="S4419" s="3">
        <v>11.0199</v>
      </c>
      <c r="T4419" s="3">
        <v>55.1</v>
      </c>
      <c r="U4419" s="3">
        <v>4.68</v>
      </c>
      <c r="V4419" s="2" t="s">
        <v>145</v>
      </c>
      <c r="W4419" s="2" t="s">
        <v>146</v>
      </c>
      <c r="X4419" s="2" t="s">
        <v>72</v>
      </c>
      <c r="Y4419" s="19" t="str">
        <f>VLOOKUP(G4419,'Verweis Kd-Gruppe'!$A$2:$B$8,2,FALSE)</f>
        <v>EXP</v>
      </c>
      <c r="Z4419" s="19" t="str">
        <f>VLOOKUP(J4419,'Verweis Art-Gruppe'!$A$2:$B$15,2,FALSE)</f>
        <v>Geräte</v>
      </c>
      <c r="AA4419" s="19" t="str">
        <f>VLOOKUP(W4419,'Verweis Vertreter'!$A$2:$B$24,2,FALSE)</f>
        <v>Muhsin Yortanli</v>
      </c>
      <c r="AB4419" s="12">
        <f t="shared" ref="AB4419:AB4482" si="621">$AI4419*O4419</f>
        <v>5</v>
      </c>
      <c r="AC4419" s="12">
        <f t="shared" si="617"/>
        <v>223.98009999999999</v>
      </c>
      <c r="AD4419" s="12">
        <f t="shared" si="618"/>
        <v>235</v>
      </c>
      <c r="AE4419" s="12">
        <f t="shared" ref="AE4419:AE4482" si="622">$AI4419*R4419</f>
        <v>1175</v>
      </c>
      <c r="AF4419" s="12">
        <f t="shared" ref="AF4419:AF4482" si="623">$AI4419*S4419</f>
        <v>11.0199</v>
      </c>
      <c r="AG4419" s="12">
        <f t="shared" ref="AG4419:AG4482" si="624">$AI4419*T4419</f>
        <v>55.1</v>
      </c>
      <c r="AH4419" s="9">
        <f t="shared" si="619"/>
        <v>4.6893617021276597E-2</v>
      </c>
      <c r="AI4419" s="14">
        <f>VLOOKUP(E4419,'Verweis Faktor'!$A:$B,2,FALSE)</f>
        <v>1</v>
      </c>
      <c r="AJ4419" s="14"/>
      <c r="AK4419" s="14" t="str">
        <f>IF(AL4419="Ja","Versandkosten",VLOOKUP(E4419,'Verweis Belegart'!$A$2:$B$9,2,FALSE))</f>
        <v>Hardware</v>
      </c>
      <c r="AL4419" s="14" t="str">
        <f t="shared" si="620"/>
        <v>Nein</v>
      </c>
      <c r="AM4419" s="14" t="str">
        <f t="shared" ref="AM4419:AM4482" si="625">IF(AG4419&lt;0,"Negativ","Positiv")</f>
        <v>Positiv</v>
      </c>
    </row>
    <row r="4420" spans="1:39" ht="17.25" customHeight="1" x14ac:dyDescent="0.35">
      <c r="A4420" s="17">
        <v>14574275</v>
      </c>
      <c r="B4420" s="2" t="s">
        <v>2380</v>
      </c>
      <c r="C4420" s="1">
        <v>2025001</v>
      </c>
      <c r="D4420" s="1">
        <v>2001137</v>
      </c>
      <c r="E4420" s="2" t="s">
        <v>34</v>
      </c>
      <c r="F4420" s="2" t="s">
        <v>182</v>
      </c>
      <c r="G4420" s="2" t="s">
        <v>25</v>
      </c>
      <c r="H4420" s="2" t="s">
        <v>843</v>
      </c>
      <c r="I4420" s="2" t="s">
        <v>844</v>
      </c>
      <c r="J4420" s="2" t="s">
        <v>103</v>
      </c>
      <c r="K4420" s="2" t="s">
        <v>28</v>
      </c>
      <c r="L4420" s="2" t="s">
        <v>1808</v>
      </c>
      <c r="M4420" s="2" t="s">
        <v>1809</v>
      </c>
      <c r="N4420" s="2" t="s">
        <v>139</v>
      </c>
      <c r="O4420" s="3">
        <v>1</v>
      </c>
      <c r="P4420" s="3">
        <v>699.65219999999999</v>
      </c>
      <c r="Q4420" s="3">
        <v>722</v>
      </c>
      <c r="R4420" s="3">
        <v>722</v>
      </c>
      <c r="S4420" s="3">
        <v>22.347799999999999</v>
      </c>
      <c r="T4420" s="3">
        <v>22.35</v>
      </c>
      <c r="U4420" s="3">
        <v>3.09</v>
      </c>
      <c r="V4420" s="2" t="s">
        <v>697</v>
      </c>
      <c r="W4420" s="2" t="s">
        <v>698</v>
      </c>
      <c r="X4420" s="2" t="s">
        <v>419</v>
      </c>
      <c r="Y4420" s="19" t="str">
        <f>VLOOKUP(G4420,'Verweis Kd-Gruppe'!$A$2:$B$8,2,FALSE)</f>
        <v>FHK</v>
      </c>
      <c r="Z4420" s="19" t="str">
        <f>VLOOKUP(J4420,'Verweis Art-Gruppe'!$A$2:$B$15,2,FALSE)</f>
        <v>Geräte</v>
      </c>
      <c r="AA4420" s="19" t="str">
        <f>VLOOKUP(W4420,'Verweis Vertreter'!$A$2:$B$24,2,FALSE)</f>
        <v>Zentrale</v>
      </c>
      <c r="AB4420" s="12">
        <f t="shared" si="621"/>
        <v>1</v>
      </c>
      <c r="AC4420" s="12">
        <f t="shared" ref="AC4420:AC4483" si="626">P4420</f>
        <v>699.65219999999999</v>
      </c>
      <c r="AD4420" s="12">
        <f t="shared" ref="AD4420:AD4483" si="627">Q4420</f>
        <v>722</v>
      </c>
      <c r="AE4420" s="12">
        <f t="shared" si="622"/>
        <v>722</v>
      </c>
      <c r="AF4420" s="12">
        <f t="shared" si="623"/>
        <v>22.347799999999999</v>
      </c>
      <c r="AG4420" s="12">
        <f t="shared" si="624"/>
        <v>22.35</v>
      </c>
      <c r="AH4420" s="9">
        <f t="shared" ref="AH4420:AH4483" si="628">IF(AF4420=0,0,AG4420/AE4420*AI4420)</f>
        <v>3.0955678670360112E-2</v>
      </c>
      <c r="AI4420" s="14">
        <f>VLOOKUP(E4420,'Verweis Faktor'!$A:$B,2,FALSE)</f>
        <v>1</v>
      </c>
      <c r="AJ4420" s="14"/>
      <c r="AK4420" s="14" t="str">
        <f>IF(AL4420="Ja","Versandkosten",VLOOKUP(E4420,'Verweis Belegart'!$A$2:$B$9,2,FALSE))</f>
        <v>Hardware</v>
      </c>
      <c r="AL4420" s="14" t="str">
        <f t="shared" ref="AL4420:AL4483" si="629">IF(ISNUMBER(FIND("Versandkosten",M4420)),"Ja","Nein")</f>
        <v>Nein</v>
      </c>
      <c r="AM4420" s="14" t="str">
        <f t="shared" si="625"/>
        <v>Positiv</v>
      </c>
    </row>
    <row r="4421" spans="1:39" ht="17.25" customHeight="1" x14ac:dyDescent="0.35">
      <c r="A4421" s="17">
        <v>14574195</v>
      </c>
      <c r="B4421" s="2" t="s">
        <v>2380</v>
      </c>
      <c r="C4421" s="1">
        <v>2025001</v>
      </c>
      <c r="D4421" s="1">
        <v>2001138</v>
      </c>
      <c r="E4421" s="2" t="s">
        <v>34</v>
      </c>
      <c r="F4421" s="2" t="s">
        <v>35</v>
      </c>
      <c r="G4421" s="2" t="s">
        <v>25</v>
      </c>
      <c r="H4421" s="2" t="s">
        <v>1359</v>
      </c>
      <c r="I4421" s="2" t="s">
        <v>1360</v>
      </c>
      <c r="J4421" s="2" t="s">
        <v>304</v>
      </c>
      <c r="K4421" s="2" t="s">
        <v>28</v>
      </c>
      <c r="L4421" s="2" t="s">
        <v>1529</v>
      </c>
      <c r="M4421" s="2" t="s">
        <v>1530</v>
      </c>
      <c r="N4421" s="2" t="s">
        <v>1531</v>
      </c>
      <c r="O4421" s="3">
        <v>20</v>
      </c>
      <c r="P4421" s="3">
        <v>52.86</v>
      </c>
      <c r="Q4421" s="3">
        <v>60</v>
      </c>
      <c r="R4421" s="3">
        <v>1200</v>
      </c>
      <c r="S4421" s="3">
        <v>7.14</v>
      </c>
      <c r="T4421" s="3">
        <v>142.80000000000001</v>
      </c>
      <c r="U4421" s="3">
        <v>11.9</v>
      </c>
      <c r="V4421" s="2" t="s">
        <v>413</v>
      </c>
      <c r="W4421" s="2" t="s">
        <v>414</v>
      </c>
      <c r="X4421" s="2" t="s">
        <v>702</v>
      </c>
      <c r="Y4421" s="19" t="str">
        <f>VLOOKUP(G4421,'Verweis Kd-Gruppe'!$A$2:$B$8,2,FALSE)</f>
        <v>FHK</v>
      </c>
      <c r="Z4421" s="19" t="str">
        <f>VLOOKUP(J4421,'Verweis Art-Gruppe'!$A$2:$B$15,2,FALSE)</f>
        <v>Zubehör</v>
      </c>
      <c r="AA4421" s="19" t="str">
        <f>VLOOKUP(W4421,'Verweis Vertreter'!$A$2:$B$24,2,FALSE)</f>
        <v>Zentrale</v>
      </c>
      <c r="AB4421" s="12">
        <f t="shared" si="621"/>
        <v>20</v>
      </c>
      <c r="AC4421" s="12">
        <f t="shared" si="626"/>
        <v>52.86</v>
      </c>
      <c r="AD4421" s="12">
        <f t="shared" si="627"/>
        <v>60</v>
      </c>
      <c r="AE4421" s="12">
        <f t="shared" si="622"/>
        <v>1200</v>
      </c>
      <c r="AF4421" s="12">
        <f t="shared" si="623"/>
        <v>7.14</v>
      </c>
      <c r="AG4421" s="12">
        <f t="shared" si="624"/>
        <v>142.80000000000001</v>
      </c>
      <c r="AH4421" s="9">
        <f t="shared" si="628"/>
        <v>0.11900000000000001</v>
      </c>
      <c r="AI4421" s="14">
        <f>VLOOKUP(E4421,'Verweis Faktor'!$A:$B,2,FALSE)</f>
        <v>1</v>
      </c>
      <c r="AJ4421" s="14"/>
      <c r="AK4421" s="14" t="str">
        <f>IF(AL4421="Ja","Versandkosten",VLOOKUP(E4421,'Verweis Belegart'!$A$2:$B$9,2,FALSE))</f>
        <v>Hardware</v>
      </c>
      <c r="AL4421" s="14" t="str">
        <f t="shared" si="629"/>
        <v>Nein</v>
      </c>
      <c r="AM4421" s="14" t="str">
        <f t="shared" si="625"/>
        <v>Positiv</v>
      </c>
    </row>
    <row r="4422" spans="1:39" ht="17.25" customHeight="1" x14ac:dyDescent="0.35">
      <c r="A4422" s="17">
        <v>14574232</v>
      </c>
      <c r="B4422" s="2" t="s">
        <v>2380</v>
      </c>
      <c r="C4422" s="1">
        <v>2025001</v>
      </c>
      <c r="D4422" s="1">
        <v>2001139</v>
      </c>
      <c r="E4422" s="2" t="s">
        <v>34</v>
      </c>
      <c r="F4422" s="2" t="s">
        <v>182</v>
      </c>
      <c r="G4422" s="2" t="s">
        <v>25</v>
      </c>
      <c r="H4422" s="2" t="s">
        <v>1979</v>
      </c>
      <c r="I4422" s="2" t="s">
        <v>1980</v>
      </c>
      <c r="J4422" s="2" t="s">
        <v>103</v>
      </c>
      <c r="K4422" s="2" t="s">
        <v>28</v>
      </c>
      <c r="L4422" s="2" t="s">
        <v>1558</v>
      </c>
      <c r="M4422" s="2" t="s">
        <v>1559</v>
      </c>
      <c r="N4422" s="2" t="s">
        <v>481</v>
      </c>
      <c r="O4422" s="3">
        <v>2</v>
      </c>
      <c r="P4422" s="3">
        <v>109</v>
      </c>
      <c r="Q4422" s="3">
        <v>129</v>
      </c>
      <c r="R4422" s="3">
        <v>258</v>
      </c>
      <c r="S4422" s="3">
        <v>20</v>
      </c>
      <c r="T4422" s="3">
        <v>40</v>
      </c>
      <c r="U4422" s="3">
        <v>15.5</v>
      </c>
      <c r="V4422" s="2" t="s">
        <v>697</v>
      </c>
      <c r="W4422" s="2" t="s">
        <v>698</v>
      </c>
      <c r="X4422" s="2" t="s">
        <v>724</v>
      </c>
      <c r="Y4422" s="19" t="str">
        <f>VLOOKUP(G4422,'Verweis Kd-Gruppe'!$A$2:$B$8,2,FALSE)</f>
        <v>FHK</v>
      </c>
      <c r="Z4422" s="19" t="str">
        <f>VLOOKUP(J4422,'Verweis Art-Gruppe'!$A$2:$B$15,2,FALSE)</f>
        <v>Geräte</v>
      </c>
      <c r="AA4422" s="19" t="str">
        <f>VLOOKUP(W4422,'Verweis Vertreter'!$A$2:$B$24,2,FALSE)</f>
        <v>Zentrale</v>
      </c>
      <c r="AB4422" s="12">
        <f t="shared" si="621"/>
        <v>2</v>
      </c>
      <c r="AC4422" s="12">
        <f t="shared" si="626"/>
        <v>109</v>
      </c>
      <c r="AD4422" s="12">
        <f t="shared" si="627"/>
        <v>129</v>
      </c>
      <c r="AE4422" s="12">
        <f t="shared" si="622"/>
        <v>258</v>
      </c>
      <c r="AF4422" s="12">
        <f t="shared" si="623"/>
        <v>20</v>
      </c>
      <c r="AG4422" s="12">
        <f t="shared" si="624"/>
        <v>40</v>
      </c>
      <c r="AH4422" s="9">
        <f t="shared" si="628"/>
        <v>0.15503875968992248</v>
      </c>
      <c r="AI4422" s="14">
        <f>VLOOKUP(E4422,'Verweis Faktor'!$A:$B,2,FALSE)</f>
        <v>1</v>
      </c>
      <c r="AJ4422" s="14"/>
      <c r="AK4422" s="14" t="str">
        <f>IF(AL4422="Ja","Versandkosten",VLOOKUP(E4422,'Verweis Belegart'!$A$2:$B$9,2,FALSE))</f>
        <v>Hardware</v>
      </c>
      <c r="AL4422" s="14" t="str">
        <f t="shared" si="629"/>
        <v>Nein</v>
      </c>
      <c r="AM4422" s="14" t="str">
        <f t="shared" si="625"/>
        <v>Positiv</v>
      </c>
    </row>
    <row r="4423" spans="1:39" ht="17.25" customHeight="1" x14ac:dyDescent="0.35">
      <c r="A4423" s="17">
        <v>14574232</v>
      </c>
      <c r="B4423" s="2" t="s">
        <v>2380</v>
      </c>
      <c r="C4423" s="1">
        <v>2025001</v>
      </c>
      <c r="D4423" s="1">
        <v>2001139</v>
      </c>
      <c r="E4423" s="2" t="s">
        <v>34</v>
      </c>
      <c r="F4423" s="2" t="s">
        <v>182</v>
      </c>
      <c r="G4423" s="2" t="s">
        <v>25</v>
      </c>
      <c r="H4423" s="2" t="s">
        <v>1979</v>
      </c>
      <c r="I4423" s="2" t="s">
        <v>1980</v>
      </c>
      <c r="J4423" s="2" t="s">
        <v>103</v>
      </c>
      <c r="K4423" s="2" t="s">
        <v>45</v>
      </c>
      <c r="L4423" s="2" t="s">
        <v>2112</v>
      </c>
      <c r="M4423" s="2" t="s">
        <v>2113</v>
      </c>
      <c r="N4423" s="2" t="s">
        <v>1213</v>
      </c>
      <c r="O4423" s="3">
        <v>1</v>
      </c>
      <c r="P4423" s="3">
        <v>95</v>
      </c>
      <c r="Q4423" s="3">
        <v>115</v>
      </c>
      <c r="R4423" s="3">
        <v>115</v>
      </c>
      <c r="S4423" s="3">
        <v>20</v>
      </c>
      <c r="T4423" s="3">
        <v>20</v>
      </c>
      <c r="U4423" s="3">
        <v>17.39</v>
      </c>
      <c r="V4423" s="2" t="s">
        <v>697</v>
      </c>
      <c r="W4423" s="2" t="s">
        <v>698</v>
      </c>
      <c r="X4423" s="2" t="s">
        <v>724</v>
      </c>
      <c r="Y4423" s="19" t="str">
        <f>VLOOKUP(G4423,'Verweis Kd-Gruppe'!$A$2:$B$8,2,FALSE)</f>
        <v>FHK</v>
      </c>
      <c r="Z4423" s="19" t="str">
        <f>VLOOKUP(J4423,'Verweis Art-Gruppe'!$A$2:$B$15,2,FALSE)</f>
        <v>Geräte</v>
      </c>
      <c r="AA4423" s="19" t="str">
        <f>VLOOKUP(W4423,'Verweis Vertreter'!$A$2:$B$24,2,FALSE)</f>
        <v>Zentrale</v>
      </c>
      <c r="AB4423" s="12">
        <f t="shared" si="621"/>
        <v>1</v>
      </c>
      <c r="AC4423" s="12">
        <f t="shared" si="626"/>
        <v>95</v>
      </c>
      <c r="AD4423" s="12">
        <f t="shared" si="627"/>
        <v>115</v>
      </c>
      <c r="AE4423" s="12">
        <f t="shared" si="622"/>
        <v>115</v>
      </c>
      <c r="AF4423" s="12">
        <f t="shared" si="623"/>
        <v>20</v>
      </c>
      <c r="AG4423" s="12">
        <f t="shared" si="624"/>
        <v>20</v>
      </c>
      <c r="AH4423" s="9">
        <f t="shared" si="628"/>
        <v>0.17391304347826086</v>
      </c>
      <c r="AI4423" s="14">
        <f>VLOOKUP(E4423,'Verweis Faktor'!$A:$B,2,FALSE)</f>
        <v>1</v>
      </c>
      <c r="AJ4423" s="14"/>
      <c r="AK4423" s="14" t="str">
        <f>IF(AL4423="Ja","Versandkosten",VLOOKUP(E4423,'Verweis Belegart'!$A$2:$B$9,2,FALSE))</f>
        <v>Hardware</v>
      </c>
      <c r="AL4423" s="14" t="str">
        <f t="shared" si="629"/>
        <v>Nein</v>
      </c>
      <c r="AM4423" s="14" t="str">
        <f t="shared" si="625"/>
        <v>Positiv</v>
      </c>
    </row>
    <row r="4424" spans="1:39" ht="17.25" customHeight="1" x14ac:dyDescent="0.35">
      <c r="A4424" s="17">
        <v>14574238</v>
      </c>
      <c r="B4424" s="2" t="s">
        <v>2380</v>
      </c>
      <c r="C4424" s="1">
        <v>2025001</v>
      </c>
      <c r="D4424" s="1">
        <v>2001140</v>
      </c>
      <c r="E4424" s="2" t="s">
        <v>34</v>
      </c>
      <c r="F4424" s="2" t="s">
        <v>35</v>
      </c>
      <c r="G4424" s="2" t="s">
        <v>25</v>
      </c>
      <c r="H4424" s="2" t="s">
        <v>1359</v>
      </c>
      <c r="I4424" s="2" t="s">
        <v>1360</v>
      </c>
      <c r="J4424" s="2" t="s">
        <v>304</v>
      </c>
      <c r="K4424" s="2" t="s">
        <v>28</v>
      </c>
      <c r="L4424" s="2" t="s">
        <v>1529</v>
      </c>
      <c r="M4424" s="2" t="s">
        <v>1530</v>
      </c>
      <c r="N4424" s="2" t="s">
        <v>1531</v>
      </c>
      <c r="O4424" s="3">
        <v>10</v>
      </c>
      <c r="P4424" s="3">
        <v>52.86</v>
      </c>
      <c r="Q4424" s="3">
        <v>60</v>
      </c>
      <c r="R4424" s="3">
        <v>600</v>
      </c>
      <c r="S4424" s="3">
        <v>7.14</v>
      </c>
      <c r="T4424" s="3">
        <v>71.400000000000006</v>
      </c>
      <c r="U4424" s="3">
        <v>11.9</v>
      </c>
      <c r="V4424" s="2" t="s">
        <v>413</v>
      </c>
      <c r="W4424" s="2" t="s">
        <v>414</v>
      </c>
      <c r="X4424" s="2" t="s">
        <v>702</v>
      </c>
      <c r="Y4424" s="19" t="str">
        <f>VLOOKUP(G4424,'Verweis Kd-Gruppe'!$A$2:$B$8,2,FALSE)</f>
        <v>FHK</v>
      </c>
      <c r="Z4424" s="19" t="str">
        <f>VLOOKUP(J4424,'Verweis Art-Gruppe'!$A$2:$B$15,2,FALSE)</f>
        <v>Zubehör</v>
      </c>
      <c r="AA4424" s="19" t="str">
        <f>VLOOKUP(W4424,'Verweis Vertreter'!$A$2:$B$24,2,FALSE)</f>
        <v>Zentrale</v>
      </c>
      <c r="AB4424" s="12">
        <f t="shared" si="621"/>
        <v>10</v>
      </c>
      <c r="AC4424" s="12">
        <f t="shared" si="626"/>
        <v>52.86</v>
      </c>
      <c r="AD4424" s="12">
        <f t="shared" si="627"/>
        <v>60</v>
      </c>
      <c r="AE4424" s="12">
        <f t="shared" si="622"/>
        <v>600</v>
      </c>
      <c r="AF4424" s="12">
        <f t="shared" si="623"/>
        <v>7.14</v>
      </c>
      <c r="AG4424" s="12">
        <f t="shared" si="624"/>
        <v>71.400000000000006</v>
      </c>
      <c r="AH4424" s="9">
        <f t="shared" si="628"/>
        <v>0.11900000000000001</v>
      </c>
      <c r="AI4424" s="14">
        <f>VLOOKUP(E4424,'Verweis Faktor'!$A:$B,2,FALSE)</f>
        <v>1</v>
      </c>
      <c r="AJ4424" s="14"/>
      <c r="AK4424" s="14" t="str">
        <f>IF(AL4424="Ja","Versandkosten",VLOOKUP(E4424,'Verweis Belegart'!$A$2:$B$9,2,FALSE))</f>
        <v>Hardware</v>
      </c>
      <c r="AL4424" s="14" t="str">
        <f t="shared" si="629"/>
        <v>Nein</v>
      </c>
      <c r="AM4424" s="14" t="str">
        <f t="shared" si="625"/>
        <v>Positiv</v>
      </c>
    </row>
    <row r="4425" spans="1:39" ht="17.25" customHeight="1" x14ac:dyDescent="0.35">
      <c r="A4425" s="17">
        <v>14574251</v>
      </c>
      <c r="B4425" s="2" t="s">
        <v>2380</v>
      </c>
      <c r="C4425" s="1">
        <v>2025001</v>
      </c>
      <c r="D4425" s="1">
        <v>2001141</v>
      </c>
      <c r="E4425" s="2" t="s">
        <v>34</v>
      </c>
      <c r="F4425" s="2" t="s">
        <v>182</v>
      </c>
      <c r="G4425" s="2" t="s">
        <v>25</v>
      </c>
      <c r="H4425" s="2" t="s">
        <v>2447</v>
      </c>
      <c r="I4425" s="2" t="s">
        <v>2448</v>
      </c>
      <c r="J4425" s="2" t="s">
        <v>103</v>
      </c>
      <c r="K4425" s="2" t="s">
        <v>28</v>
      </c>
      <c r="L4425" s="2" t="s">
        <v>2437</v>
      </c>
      <c r="M4425" s="2" t="s">
        <v>2438</v>
      </c>
      <c r="N4425" s="2" t="s">
        <v>1805</v>
      </c>
      <c r="O4425" s="3">
        <v>1</v>
      </c>
      <c r="P4425" s="3">
        <v>819</v>
      </c>
      <c r="Q4425" s="3">
        <v>829</v>
      </c>
      <c r="R4425" s="3">
        <v>829</v>
      </c>
      <c r="S4425" s="3">
        <v>10</v>
      </c>
      <c r="T4425" s="3">
        <v>10</v>
      </c>
      <c r="U4425" s="3">
        <v>1.2</v>
      </c>
      <c r="V4425" s="2" t="s">
        <v>427</v>
      </c>
      <c r="W4425" s="2" t="s">
        <v>428</v>
      </c>
      <c r="X4425" s="2" t="s">
        <v>419</v>
      </c>
      <c r="Y4425" s="19" t="str">
        <f>VLOOKUP(G4425,'Verweis Kd-Gruppe'!$A$2:$B$8,2,FALSE)</f>
        <v>FHK</v>
      </c>
      <c r="Z4425" s="19" t="str">
        <f>VLOOKUP(J4425,'Verweis Art-Gruppe'!$A$2:$B$15,2,FALSE)</f>
        <v>Geräte</v>
      </c>
      <c r="AA4425" s="19" t="str">
        <f>VLOOKUP(W4425,'Verweis Vertreter'!$A$2:$B$24,2,FALSE)</f>
        <v>Zentrale</v>
      </c>
      <c r="AB4425" s="12">
        <f t="shared" si="621"/>
        <v>1</v>
      </c>
      <c r="AC4425" s="12">
        <f t="shared" si="626"/>
        <v>819</v>
      </c>
      <c r="AD4425" s="12">
        <f t="shared" si="627"/>
        <v>829</v>
      </c>
      <c r="AE4425" s="12">
        <f t="shared" si="622"/>
        <v>829</v>
      </c>
      <c r="AF4425" s="12">
        <f t="shared" si="623"/>
        <v>10</v>
      </c>
      <c r="AG4425" s="12">
        <f t="shared" si="624"/>
        <v>10</v>
      </c>
      <c r="AH4425" s="9">
        <f t="shared" si="628"/>
        <v>1.2062726176115802E-2</v>
      </c>
      <c r="AI4425" s="14">
        <f>VLOOKUP(E4425,'Verweis Faktor'!$A:$B,2,FALSE)</f>
        <v>1</v>
      </c>
      <c r="AJ4425" s="14"/>
      <c r="AK4425" s="14" t="str">
        <f>IF(AL4425="Ja","Versandkosten",VLOOKUP(E4425,'Verweis Belegart'!$A$2:$B$9,2,FALSE))</f>
        <v>Hardware</v>
      </c>
      <c r="AL4425" s="14" t="str">
        <f t="shared" si="629"/>
        <v>Nein</v>
      </c>
      <c r="AM4425" s="14" t="str">
        <f t="shared" si="625"/>
        <v>Positiv</v>
      </c>
    </row>
    <row r="4426" spans="1:39" ht="17.25" customHeight="1" x14ac:dyDescent="0.35">
      <c r="A4426" s="17">
        <v>14574246</v>
      </c>
      <c r="B4426" s="2" t="s">
        <v>2380</v>
      </c>
      <c r="C4426" s="1">
        <v>2025001</v>
      </c>
      <c r="D4426" s="1">
        <v>2001142</v>
      </c>
      <c r="E4426" s="2" t="s">
        <v>34</v>
      </c>
      <c r="F4426" s="2" t="s">
        <v>182</v>
      </c>
      <c r="G4426" s="2" t="s">
        <v>25</v>
      </c>
      <c r="H4426" s="2" t="s">
        <v>1981</v>
      </c>
      <c r="I4426" s="2" t="s">
        <v>1982</v>
      </c>
      <c r="J4426" s="2" t="s">
        <v>103</v>
      </c>
      <c r="K4426" s="2" t="s">
        <v>28</v>
      </c>
      <c r="L4426" s="2" t="s">
        <v>731</v>
      </c>
      <c r="M4426" s="2" t="s">
        <v>732</v>
      </c>
      <c r="N4426" s="2" t="s">
        <v>733</v>
      </c>
      <c r="O4426" s="3">
        <v>1</v>
      </c>
      <c r="P4426" s="3">
        <v>780.90909999999997</v>
      </c>
      <c r="Q4426" s="3">
        <v>789</v>
      </c>
      <c r="R4426" s="3">
        <v>789</v>
      </c>
      <c r="S4426" s="3">
        <v>8.0908999999999995</v>
      </c>
      <c r="T4426" s="3">
        <v>8.09</v>
      </c>
      <c r="U4426" s="3">
        <v>1.02</v>
      </c>
      <c r="V4426" s="2" t="s">
        <v>427</v>
      </c>
      <c r="W4426" s="2" t="s">
        <v>428</v>
      </c>
      <c r="X4426" s="2" t="s">
        <v>699</v>
      </c>
      <c r="Y4426" s="19" t="str">
        <f>VLOOKUP(G4426,'Verweis Kd-Gruppe'!$A$2:$B$8,2,FALSE)</f>
        <v>FHK</v>
      </c>
      <c r="Z4426" s="19" t="str">
        <f>VLOOKUP(J4426,'Verweis Art-Gruppe'!$A$2:$B$15,2,FALSE)</f>
        <v>Geräte</v>
      </c>
      <c r="AA4426" s="19" t="str">
        <f>VLOOKUP(W4426,'Verweis Vertreter'!$A$2:$B$24,2,FALSE)</f>
        <v>Zentrale</v>
      </c>
      <c r="AB4426" s="12">
        <f t="shared" si="621"/>
        <v>1</v>
      </c>
      <c r="AC4426" s="12">
        <f t="shared" si="626"/>
        <v>780.90909999999997</v>
      </c>
      <c r="AD4426" s="12">
        <f t="shared" si="627"/>
        <v>789</v>
      </c>
      <c r="AE4426" s="12">
        <f t="shared" si="622"/>
        <v>789</v>
      </c>
      <c r="AF4426" s="12">
        <f t="shared" si="623"/>
        <v>8.0908999999999995</v>
      </c>
      <c r="AG4426" s="12">
        <f t="shared" si="624"/>
        <v>8.09</v>
      </c>
      <c r="AH4426" s="9">
        <f t="shared" si="628"/>
        <v>1.0253485424588087E-2</v>
      </c>
      <c r="AI4426" s="14">
        <f>VLOOKUP(E4426,'Verweis Faktor'!$A:$B,2,FALSE)</f>
        <v>1</v>
      </c>
      <c r="AJ4426" s="14"/>
      <c r="AK4426" s="14" t="str">
        <f>IF(AL4426="Ja","Versandkosten",VLOOKUP(E4426,'Verweis Belegart'!$A$2:$B$9,2,FALSE))</f>
        <v>Hardware</v>
      </c>
      <c r="AL4426" s="14" t="str">
        <f t="shared" si="629"/>
        <v>Nein</v>
      </c>
      <c r="AM4426" s="14" t="str">
        <f t="shared" si="625"/>
        <v>Positiv</v>
      </c>
    </row>
    <row r="4427" spans="1:39" ht="17.25" customHeight="1" x14ac:dyDescent="0.35">
      <c r="A4427" s="17">
        <v>14574289</v>
      </c>
      <c r="B4427" s="2" t="s">
        <v>2380</v>
      </c>
      <c r="C4427" s="1">
        <v>2025001</v>
      </c>
      <c r="D4427" s="1">
        <v>2001143</v>
      </c>
      <c r="E4427" s="2" t="s">
        <v>34</v>
      </c>
      <c r="F4427" s="2" t="s">
        <v>53</v>
      </c>
      <c r="G4427" s="2" t="s">
        <v>36</v>
      </c>
      <c r="H4427" s="2" t="s">
        <v>190</v>
      </c>
      <c r="I4427" s="2" t="s">
        <v>191</v>
      </c>
      <c r="J4427" s="2" t="s">
        <v>304</v>
      </c>
      <c r="K4427" s="2" t="s">
        <v>28</v>
      </c>
      <c r="L4427" s="2" t="s">
        <v>389</v>
      </c>
      <c r="M4427" s="2" t="s">
        <v>390</v>
      </c>
      <c r="N4427" s="2" t="s">
        <v>391</v>
      </c>
      <c r="O4427" s="3">
        <v>2</v>
      </c>
      <c r="P4427" s="3">
        <v>19.79</v>
      </c>
      <c r="Q4427" s="3">
        <v>23.12</v>
      </c>
      <c r="R4427" s="3">
        <v>46.24</v>
      </c>
      <c r="S4427" s="3">
        <v>3.33</v>
      </c>
      <c r="T4427" s="3">
        <v>6.66</v>
      </c>
      <c r="U4427" s="3">
        <v>14.4</v>
      </c>
      <c r="V4427" s="2" t="s">
        <v>195</v>
      </c>
      <c r="W4427" s="2" t="s">
        <v>196</v>
      </c>
      <c r="X4427" s="2" t="s">
        <v>197</v>
      </c>
      <c r="Y4427" s="19" t="str">
        <f>VLOOKUP(G4427,'Verweis Kd-Gruppe'!$A$2:$B$8,2,FALSE)</f>
        <v>GRK</v>
      </c>
      <c r="Z4427" s="19" t="str">
        <f>VLOOKUP(J4427,'Verweis Art-Gruppe'!$A$2:$B$15,2,FALSE)</f>
        <v>Zubehör</v>
      </c>
      <c r="AA4427" s="19" t="str">
        <f>VLOOKUP(W4427,'Verweis Vertreter'!$A$2:$B$24,2,FALSE)</f>
        <v>Akin Erdem</v>
      </c>
      <c r="AB4427" s="12">
        <f t="shared" si="621"/>
        <v>2</v>
      </c>
      <c r="AC4427" s="12">
        <f t="shared" si="626"/>
        <v>19.79</v>
      </c>
      <c r="AD4427" s="12">
        <f t="shared" si="627"/>
        <v>23.12</v>
      </c>
      <c r="AE4427" s="12">
        <f t="shared" si="622"/>
        <v>46.24</v>
      </c>
      <c r="AF4427" s="12">
        <f t="shared" si="623"/>
        <v>3.33</v>
      </c>
      <c r="AG4427" s="12">
        <f t="shared" si="624"/>
        <v>6.66</v>
      </c>
      <c r="AH4427" s="9">
        <f t="shared" si="628"/>
        <v>0.1440311418685121</v>
      </c>
      <c r="AI4427" s="14">
        <f>VLOOKUP(E4427,'Verweis Faktor'!$A:$B,2,FALSE)</f>
        <v>1</v>
      </c>
      <c r="AJ4427" s="14"/>
      <c r="AK4427" s="14" t="str">
        <f>IF(AL4427="Ja","Versandkosten",VLOOKUP(E4427,'Verweis Belegart'!$A$2:$B$9,2,FALSE))</f>
        <v>Hardware</v>
      </c>
      <c r="AL4427" s="14" t="str">
        <f t="shared" si="629"/>
        <v>Nein</v>
      </c>
      <c r="AM4427" s="14" t="str">
        <f t="shared" si="625"/>
        <v>Positiv</v>
      </c>
    </row>
    <row r="4428" spans="1:39" ht="17.25" customHeight="1" x14ac:dyDescent="0.35">
      <c r="A4428" s="17">
        <v>14574289</v>
      </c>
      <c r="B4428" s="2" t="s">
        <v>2380</v>
      </c>
      <c r="C4428" s="1">
        <v>2025001</v>
      </c>
      <c r="D4428" s="1">
        <v>2001143</v>
      </c>
      <c r="E4428" s="2" t="s">
        <v>34</v>
      </c>
      <c r="F4428" s="2" t="s">
        <v>53</v>
      </c>
      <c r="G4428" s="2" t="s">
        <v>36</v>
      </c>
      <c r="H4428" s="2" t="s">
        <v>190</v>
      </c>
      <c r="I4428" s="2" t="s">
        <v>191</v>
      </c>
      <c r="J4428" s="2" t="s">
        <v>103</v>
      </c>
      <c r="K4428" s="2" t="s">
        <v>45</v>
      </c>
      <c r="L4428" s="2" t="s">
        <v>2137</v>
      </c>
      <c r="M4428" s="2" t="s">
        <v>2138</v>
      </c>
      <c r="N4428" s="2" t="s">
        <v>644</v>
      </c>
      <c r="O4428" s="3">
        <v>1</v>
      </c>
      <c r="P4428" s="3">
        <v>1076</v>
      </c>
      <c r="Q4428" s="3">
        <v>1180.8699999999999</v>
      </c>
      <c r="R4428" s="3">
        <v>1180.8699999999999</v>
      </c>
      <c r="S4428" s="3">
        <v>104.87</v>
      </c>
      <c r="T4428" s="3">
        <v>104.87</v>
      </c>
      <c r="U4428" s="3">
        <v>8.8800000000000008</v>
      </c>
      <c r="V4428" s="2" t="s">
        <v>195</v>
      </c>
      <c r="W4428" s="2" t="s">
        <v>196</v>
      </c>
      <c r="X4428" s="2" t="s">
        <v>197</v>
      </c>
      <c r="Y4428" s="19" t="str">
        <f>VLOOKUP(G4428,'Verweis Kd-Gruppe'!$A$2:$B$8,2,FALSE)</f>
        <v>GRK</v>
      </c>
      <c r="Z4428" s="19" t="str">
        <f>VLOOKUP(J4428,'Verweis Art-Gruppe'!$A$2:$B$15,2,FALSE)</f>
        <v>Geräte</v>
      </c>
      <c r="AA4428" s="19" t="str">
        <f>VLOOKUP(W4428,'Verweis Vertreter'!$A$2:$B$24,2,FALSE)</f>
        <v>Akin Erdem</v>
      </c>
      <c r="AB4428" s="12">
        <f t="shared" si="621"/>
        <v>1</v>
      </c>
      <c r="AC4428" s="12">
        <f t="shared" si="626"/>
        <v>1076</v>
      </c>
      <c r="AD4428" s="12">
        <f t="shared" si="627"/>
        <v>1180.8699999999999</v>
      </c>
      <c r="AE4428" s="12">
        <f t="shared" si="622"/>
        <v>1180.8699999999999</v>
      </c>
      <c r="AF4428" s="12">
        <f t="shared" si="623"/>
        <v>104.87</v>
      </c>
      <c r="AG4428" s="12">
        <f t="shared" si="624"/>
        <v>104.87</v>
      </c>
      <c r="AH4428" s="9">
        <f t="shared" si="628"/>
        <v>8.8807404710086649E-2</v>
      </c>
      <c r="AI4428" s="14">
        <f>VLOOKUP(E4428,'Verweis Faktor'!$A:$B,2,FALSE)</f>
        <v>1</v>
      </c>
      <c r="AJ4428" s="14"/>
      <c r="AK4428" s="14" t="str">
        <f>IF(AL4428="Ja","Versandkosten",VLOOKUP(E4428,'Verweis Belegart'!$A$2:$B$9,2,FALSE))</f>
        <v>Hardware</v>
      </c>
      <c r="AL4428" s="14" t="str">
        <f t="shared" si="629"/>
        <v>Nein</v>
      </c>
      <c r="AM4428" s="14" t="str">
        <f t="shared" si="625"/>
        <v>Positiv</v>
      </c>
    </row>
    <row r="4429" spans="1:39" ht="17.25" customHeight="1" x14ac:dyDescent="0.35">
      <c r="A4429" s="17">
        <v>14574289</v>
      </c>
      <c r="B4429" s="2" t="s">
        <v>2380</v>
      </c>
      <c r="C4429" s="1">
        <v>2025001</v>
      </c>
      <c r="D4429" s="1">
        <v>2001143</v>
      </c>
      <c r="E4429" s="2" t="s">
        <v>34</v>
      </c>
      <c r="F4429" s="2" t="s">
        <v>53</v>
      </c>
      <c r="G4429" s="2" t="s">
        <v>36</v>
      </c>
      <c r="H4429" s="2" t="s">
        <v>190</v>
      </c>
      <c r="I4429" s="2" t="s">
        <v>191</v>
      </c>
      <c r="J4429" s="2" t="s">
        <v>103</v>
      </c>
      <c r="K4429" s="2" t="s">
        <v>49</v>
      </c>
      <c r="L4429" s="2" t="s">
        <v>1016</v>
      </c>
      <c r="M4429" s="2" t="s">
        <v>1017</v>
      </c>
      <c r="N4429" s="2" t="s">
        <v>506</v>
      </c>
      <c r="O4429" s="3">
        <v>21</v>
      </c>
      <c r="P4429" s="3">
        <v>240.00970000000001</v>
      </c>
      <c r="Q4429" s="3">
        <v>245.22</v>
      </c>
      <c r="R4429" s="3">
        <v>5149.62</v>
      </c>
      <c r="S4429" s="3">
        <v>5.2103000000000002</v>
      </c>
      <c r="T4429" s="3">
        <v>109.42</v>
      </c>
      <c r="U4429" s="3">
        <v>2.12</v>
      </c>
      <c r="V4429" s="2" t="s">
        <v>195</v>
      </c>
      <c r="W4429" s="2" t="s">
        <v>196</v>
      </c>
      <c r="X4429" s="2" t="s">
        <v>197</v>
      </c>
      <c r="Y4429" s="19" t="str">
        <f>VLOOKUP(G4429,'Verweis Kd-Gruppe'!$A$2:$B$8,2,FALSE)</f>
        <v>GRK</v>
      </c>
      <c r="Z4429" s="19" t="str">
        <f>VLOOKUP(J4429,'Verweis Art-Gruppe'!$A$2:$B$15,2,FALSE)</f>
        <v>Geräte</v>
      </c>
      <c r="AA4429" s="19" t="str">
        <f>VLOOKUP(W4429,'Verweis Vertreter'!$A$2:$B$24,2,FALSE)</f>
        <v>Akin Erdem</v>
      </c>
      <c r="AB4429" s="12">
        <f t="shared" si="621"/>
        <v>21</v>
      </c>
      <c r="AC4429" s="12">
        <f t="shared" si="626"/>
        <v>240.00970000000001</v>
      </c>
      <c r="AD4429" s="12">
        <f t="shared" si="627"/>
        <v>245.22</v>
      </c>
      <c r="AE4429" s="12">
        <f t="shared" si="622"/>
        <v>5149.62</v>
      </c>
      <c r="AF4429" s="12">
        <f t="shared" si="623"/>
        <v>5.2103000000000002</v>
      </c>
      <c r="AG4429" s="12">
        <f t="shared" si="624"/>
        <v>109.42</v>
      </c>
      <c r="AH4429" s="9">
        <f t="shared" si="628"/>
        <v>2.1248169767866368E-2</v>
      </c>
      <c r="AI4429" s="14">
        <f>VLOOKUP(E4429,'Verweis Faktor'!$A:$B,2,FALSE)</f>
        <v>1</v>
      </c>
      <c r="AJ4429" s="14"/>
      <c r="AK4429" s="14" t="str">
        <f>IF(AL4429="Ja","Versandkosten",VLOOKUP(E4429,'Verweis Belegart'!$A$2:$B$9,2,FALSE))</f>
        <v>Hardware</v>
      </c>
      <c r="AL4429" s="14" t="str">
        <f t="shared" si="629"/>
        <v>Nein</v>
      </c>
      <c r="AM4429" s="14" t="str">
        <f t="shared" si="625"/>
        <v>Positiv</v>
      </c>
    </row>
    <row r="4430" spans="1:39" ht="17.25" customHeight="1" x14ac:dyDescent="0.35">
      <c r="A4430" s="17">
        <v>14573932</v>
      </c>
      <c r="B4430" s="2" t="s">
        <v>2380</v>
      </c>
      <c r="C4430" s="1">
        <v>2025001</v>
      </c>
      <c r="D4430" s="1">
        <v>2001144</v>
      </c>
      <c r="E4430" s="2" t="s">
        <v>34</v>
      </c>
      <c r="F4430" s="2" t="s">
        <v>142</v>
      </c>
      <c r="G4430" s="2" t="s">
        <v>36</v>
      </c>
      <c r="H4430" s="2" t="s">
        <v>830</v>
      </c>
      <c r="I4430" s="2" t="s">
        <v>831</v>
      </c>
      <c r="J4430" s="2" t="s">
        <v>103</v>
      </c>
      <c r="K4430" s="2" t="s">
        <v>28</v>
      </c>
      <c r="L4430" s="2" t="s">
        <v>1029</v>
      </c>
      <c r="M4430" s="2" t="s">
        <v>1030</v>
      </c>
      <c r="N4430" s="2" t="s">
        <v>310</v>
      </c>
      <c r="O4430" s="3">
        <v>4</v>
      </c>
      <c r="P4430" s="3">
        <v>484.77780000000001</v>
      </c>
      <c r="Q4430" s="3">
        <v>485.78</v>
      </c>
      <c r="R4430" s="3">
        <v>1943.12</v>
      </c>
      <c r="S4430" s="3">
        <v>1.0022</v>
      </c>
      <c r="T4430" s="3">
        <v>4.01</v>
      </c>
      <c r="U4430" s="3">
        <v>0.2</v>
      </c>
      <c r="V4430" s="2" t="s">
        <v>835</v>
      </c>
      <c r="W4430" s="2" t="s">
        <v>836</v>
      </c>
      <c r="X4430" s="2" t="s">
        <v>699</v>
      </c>
      <c r="Y4430" s="19" t="str">
        <f>VLOOKUP(G4430,'Verweis Kd-Gruppe'!$A$2:$B$8,2,FALSE)</f>
        <v>GRK</v>
      </c>
      <c r="Z4430" s="19" t="str">
        <f>VLOOKUP(J4430,'Verweis Art-Gruppe'!$A$2:$B$15,2,FALSE)</f>
        <v>Geräte</v>
      </c>
      <c r="AA4430" s="19" t="str">
        <f>VLOOKUP(W4430,'Verweis Vertreter'!$A$2:$B$24,2,FALSE)</f>
        <v>Andreas Michels</v>
      </c>
      <c r="AB4430" s="12">
        <f t="shared" si="621"/>
        <v>4</v>
      </c>
      <c r="AC4430" s="12">
        <f t="shared" si="626"/>
        <v>484.77780000000001</v>
      </c>
      <c r="AD4430" s="12">
        <f t="shared" si="627"/>
        <v>485.78</v>
      </c>
      <c r="AE4430" s="12">
        <f t="shared" si="622"/>
        <v>1943.12</v>
      </c>
      <c r="AF4430" s="12">
        <f t="shared" si="623"/>
        <v>1.0022</v>
      </c>
      <c r="AG4430" s="12">
        <f t="shared" si="624"/>
        <v>4.01</v>
      </c>
      <c r="AH4430" s="9">
        <f t="shared" si="628"/>
        <v>2.0636913829305448E-3</v>
      </c>
      <c r="AI4430" s="14">
        <f>VLOOKUP(E4430,'Verweis Faktor'!$A:$B,2,FALSE)</f>
        <v>1</v>
      </c>
      <c r="AJ4430" s="14"/>
      <c r="AK4430" s="14" t="str">
        <f>IF(AL4430="Ja","Versandkosten",VLOOKUP(E4430,'Verweis Belegart'!$A$2:$B$9,2,FALSE))</f>
        <v>Hardware</v>
      </c>
      <c r="AL4430" s="14" t="str">
        <f t="shared" si="629"/>
        <v>Nein</v>
      </c>
      <c r="AM4430" s="14" t="str">
        <f t="shared" si="625"/>
        <v>Positiv</v>
      </c>
    </row>
    <row r="4431" spans="1:39" ht="17.25" customHeight="1" x14ac:dyDescent="0.35">
      <c r="A4431" s="17">
        <v>14573932</v>
      </c>
      <c r="B4431" s="2" t="s">
        <v>2380</v>
      </c>
      <c r="C4431" s="1">
        <v>2025001</v>
      </c>
      <c r="D4431" s="1">
        <v>2001144</v>
      </c>
      <c r="E4431" s="2" t="s">
        <v>34</v>
      </c>
      <c r="F4431" s="2" t="s">
        <v>142</v>
      </c>
      <c r="G4431" s="2" t="s">
        <v>36</v>
      </c>
      <c r="H4431" s="2" t="s">
        <v>830</v>
      </c>
      <c r="I4431" s="2" t="s">
        <v>831</v>
      </c>
      <c r="J4431" s="2" t="s">
        <v>103</v>
      </c>
      <c r="K4431" s="2" t="s">
        <v>45</v>
      </c>
      <c r="L4431" s="2" t="s">
        <v>334</v>
      </c>
      <c r="M4431" s="2" t="s">
        <v>335</v>
      </c>
      <c r="N4431" s="2" t="s">
        <v>310</v>
      </c>
      <c r="O4431" s="3">
        <v>2</v>
      </c>
      <c r="P4431" s="3">
        <v>483.93950000000001</v>
      </c>
      <c r="Q4431" s="3">
        <v>489.94</v>
      </c>
      <c r="R4431" s="3">
        <v>979.88</v>
      </c>
      <c r="S4431" s="3">
        <v>6.0004999999999997</v>
      </c>
      <c r="T4431" s="3">
        <v>12</v>
      </c>
      <c r="U4431" s="3">
        <v>1.22</v>
      </c>
      <c r="V4431" s="2" t="s">
        <v>835</v>
      </c>
      <c r="W4431" s="2" t="s">
        <v>836</v>
      </c>
      <c r="X4431" s="2" t="s">
        <v>699</v>
      </c>
      <c r="Y4431" s="19" t="str">
        <f>VLOOKUP(G4431,'Verweis Kd-Gruppe'!$A$2:$B$8,2,FALSE)</f>
        <v>GRK</v>
      </c>
      <c r="Z4431" s="19" t="str">
        <f>VLOOKUP(J4431,'Verweis Art-Gruppe'!$A$2:$B$15,2,FALSE)</f>
        <v>Geräte</v>
      </c>
      <c r="AA4431" s="19" t="str">
        <f>VLOOKUP(W4431,'Verweis Vertreter'!$A$2:$B$24,2,FALSE)</f>
        <v>Andreas Michels</v>
      </c>
      <c r="AB4431" s="12">
        <f t="shared" si="621"/>
        <v>2</v>
      </c>
      <c r="AC4431" s="12">
        <f t="shared" si="626"/>
        <v>483.93950000000001</v>
      </c>
      <c r="AD4431" s="12">
        <f t="shared" si="627"/>
        <v>489.94</v>
      </c>
      <c r="AE4431" s="12">
        <f t="shared" si="622"/>
        <v>979.88</v>
      </c>
      <c r="AF4431" s="12">
        <f t="shared" si="623"/>
        <v>6.0004999999999997</v>
      </c>
      <c r="AG4431" s="12">
        <f t="shared" si="624"/>
        <v>12</v>
      </c>
      <c r="AH4431" s="9">
        <f t="shared" si="628"/>
        <v>1.2246397518063437E-2</v>
      </c>
      <c r="AI4431" s="14">
        <f>VLOOKUP(E4431,'Verweis Faktor'!$A:$B,2,FALSE)</f>
        <v>1</v>
      </c>
      <c r="AJ4431" s="14"/>
      <c r="AK4431" s="14" t="str">
        <f>IF(AL4431="Ja","Versandkosten",VLOOKUP(E4431,'Verweis Belegart'!$A$2:$B$9,2,FALSE))</f>
        <v>Hardware</v>
      </c>
      <c r="AL4431" s="14" t="str">
        <f t="shared" si="629"/>
        <v>Nein</v>
      </c>
      <c r="AM4431" s="14" t="str">
        <f t="shared" si="625"/>
        <v>Positiv</v>
      </c>
    </row>
    <row r="4432" spans="1:39" ht="17.25" customHeight="1" x14ac:dyDescent="0.35">
      <c r="A4432" s="17">
        <v>14573932</v>
      </c>
      <c r="B4432" s="2" t="s">
        <v>2380</v>
      </c>
      <c r="C4432" s="1">
        <v>2025001</v>
      </c>
      <c r="D4432" s="1">
        <v>2001144</v>
      </c>
      <c r="E4432" s="2" t="s">
        <v>34</v>
      </c>
      <c r="F4432" s="2" t="s">
        <v>142</v>
      </c>
      <c r="G4432" s="2" t="s">
        <v>36</v>
      </c>
      <c r="H4432" s="2" t="s">
        <v>830</v>
      </c>
      <c r="I4432" s="2" t="s">
        <v>831</v>
      </c>
      <c r="J4432" s="2" t="s">
        <v>103</v>
      </c>
      <c r="K4432" s="2" t="s">
        <v>49</v>
      </c>
      <c r="L4432" s="2" t="s">
        <v>1016</v>
      </c>
      <c r="M4432" s="2" t="s">
        <v>1017</v>
      </c>
      <c r="N4432" s="2" t="s">
        <v>506</v>
      </c>
      <c r="O4432" s="3">
        <v>1</v>
      </c>
      <c r="P4432" s="3">
        <v>240.00970000000001</v>
      </c>
      <c r="Q4432" s="3">
        <v>244</v>
      </c>
      <c r="R4432" s="3">
        <v>244</v>
      </c>
      <c r="S4432" s="3">
        <v>3.9903</v>
      </c>
      <c r="T4432" s="3">
        <v>3.99</v>
      </c>
      <c r="U4432" s="3">
        <v>1.63</v>
      </c>
      <c r="V4432" s="2" t="s">
        <v>835</v>
      </c>
      <c r="W4432" s="2" t="s">
        <v>836</v>
      </c>
      <c r="X4432" s="2" t="s">
        <v>699</v>
      </c>
      <c r="Y4432" s="19" t="str">
        <f>VLOOKUP(G4432,'Verweis Kd-Gruppe'!$A$2:$B$8,2,FALSE)</f>
        <v>GRK</v>
      </c>
      <c r="Z4432" s="19" t="str">
        <f>VLOOKUP(J4432,'Verweis Art-Gruppe'!$A$2:$B$15,2,FALSE)</f>
        <v>Geräte</v>
      </c>
      <c r="AA4432" s="19" t="str">
        <f>VLOOKUP(W4432,'Verweis Vertreter'!$A$2:$B$24,2,FALSE)</f>
        <v>Andreas Michels</v>
      </c>
      <c r="AB4432" s="12">
        <f t="shared" si="621"/>
        <v>1</v>
      </c>
      <c r="AC4432" s="12">
        <f t="shared" si="626"/>
        <v>240.00970000000001</v>
      </c>
      <c r="AD4432" s="12">
        <f t="shared" si="627"/>
        <v>244</v>
      </c>
      <c r="AE4432" s="12">
        <f t="shared" si="622"/>
        <v>244</v>
      </c>
      <c r="AF4432" s="12">
        <f t="shared" si="623"/>
        <v>3.9903</v>
      </c>
      <c r="AG4432" s="12">
        <f t="shared" si="624"/>
        <v>3.99</v>
      </c>
      <c r="AH4432" s="9">
        <f t="shared" si="628"/>
        <v>1.6352459016393442E-2</v>
      </c>
      <c r="AI4432" s="14">
        <f>VLOOKUP(E4432,'Verweis Faktor'!$A:$B,2,FALSE)</f>
        <v>1</v>
      </c>
      <c r="AJ4432" s="14"/>
      <c r="AK4432" s="14" t="str">
        <f>IF(AL4432="Ja","Versandkosten",VLOOKUP(E4432,'Verweis Belegart'!$A$2:$B$9,2,FALSE))</f>
        <v>Hardware</v>
      </c>
      <c r="AL4432" s="14" t="str">
        <f t="shared" si="629"/>
        <v>Nein</v>
      </c>
      <c r="AM4432" s="14" t="str">
        <f t="shared" si="625"/>
        <v>Positiv</v>
      </c>
    </row>
    <row r="4433" spans="1:39" ht="17.25" customHeight="1" x14ac:dyDescent="0.35">
      <c r="A4433" s="17">
        <v>14573932</v>
      </c>
      <c r="B4433" s="2" t="s">
        <v>2380</v>
      </c>
      <c r="C4433" s="1">
        <v>2025001</v>
      </c>
      <c r="D4433" s="1">
        <v>2001144</v>
      </c>
      <c r="E4433" s="2" t="s">
        <v>34</v>
      </c>
      <c r="F4433" s="2" t="s">
        <v>142</v>
      </c>
      <c r="G4433" s="2" t="s">
        <v>36</v>
      </c>
      <c r="H4433" s="2" t="s">
        <v>830</v>
      </c>
      <c r="I4433" s="2" t="s">
        <v>831</v>
      </c>
      <c r="J4433" s="2" t="s">
        <v>103</v>
      </c>
      <c r="K4433" s="2" t="s">
        <v>79</v>
      </c>
      <c r="L4433" s="2" t="s">
        <v>762</v>
      </c>
      <c r="M4433" s="2" t="s">
        <v>763</v>
      </c>
      <c r="N4433" s="2" t="s">
        <v>347</v>
      </c>
      <c r="O4433" s="3">
        <v>2</v>
      </c>
      <c r="P4433" s="3">
        <v>821.67439999999999</v>
      </c>
      <c r="Q4433" s="3">
        <v>799</v>
      </c>
      <c r="R4433" s="3">
        <v>1598</v>
      </c>
      <c r="S4433" s="3">
        <v>-22.674399999999999</v>
      </c>
      <c r="T4433" s="3">
        <v>-45.35</v>
      </c>
      <c r="U4433" s="3">
        <v>-2.83</v>
      </c>
      <c r="V4433" s="2" t="s">
        <v>835</v>
      </c>
      <c r="W4433" s="2" t="s">
        <v>836</v>
      </c>
      <c r="X4433" s="2" t="s">
        <v>699</v>
      </c>
      <c r="Y4433" s="19" t="str">
        <f>VLOOKUP(G4433,'Verweis Kd-Gruppe'!$A$2:$B$8,2,FALSE)</f>
        <v>GRK</v>
      </c>
      <c r="Z4433" s="19" t="str">
        <f>VLOOKUP(J4433,'Verweis Art-Gruppe'!$A$2:$B$15,2,FALSE)</f>
        <v>Geräte</v>
      </c>
      <c r="AA4433" s="19" t="str">
        <f>VLOOKUP(W4433,'Verweis Vertreter'!$A$2:$B$24,2,FALSE)</f>
        <v>Andreas Michels</v>
      </c>
      <c r="AB4433" s="12">
        <f t="shared" si="621"/>
        <v>2</v>
      </c>
      <c r="AC4433" s="12">
        <f t="shared" si="626"/>
        <v>821.67439999999999</v>
      </c>
      <c r="AD4433" s="12">
        <f t="shared" si="627"/>
        <v>799</v>
      </c>
      <c r="AE4433" s="12">
        <f t="shared" si="622"/>
        <v>1598</v>
      </c>
      <c r="AF4433" s="12">
        <f t="shared" si="623"/>
        <v>-22.674399999999999</v>
      </c>
      <c r="AG4433" s="12">
        <f t="shared" si="624"/>
        <v>-45.35</v>
      </c>
      <c r="AH4433" s="9">
        <f t="shared" si="628"/>
        <v>-2.8379224030037547E-2</v>
      </c>
      <c r="AI4433" s="14">
        <f>VLOOKUP(E4433,'Verweis Faktor'!$A:$B,2,FALSE)</f>
        <v>1</v>
      </c>
      <c r="AJ4433" s="14"/>
      <c r="AK4433" s="14" t="str">
        <f>IF(AL4433="Ja","Versandkosten",VLOOKUP(E4433,'Verweis Belegart'!$A$2:$B$9,2,FALSE))</f>
        <v>Hardware</v>
      </c>
      <c r="AL4433" s="14" t="str">
        <f t="shared" si="629"/>
        <v>Nein</v>
      </c>
      <c r="AM4433" s="14" t="str">
        <f t="shared" si="625"/>
        <v>Negativ</v>
      </c>
    </row>
    <row r="4434" spans="1:39" ht="17.25" customHeight="1" x14ac:dyDescent="0.35">
      <c r="A4434" s="17">
        <v>14573932</v>
      </c>
      <c r="B4434" s="2" t="s">
        <v>2380</v>
      </c>
      <c r="C4434" s="1">
        <v>2025001</v>
      </c>
      <c r="D4434" s="1">
        <v>2001144</v>
      </c>
      <c r="E4434" s="2" t="s">
        <v>34</v>
      </c>
      <c r="F4434" s="2" t="s">
        <v>142</v>
      </c>
      <c r="G4434" s="2" t="s">
        <v>36</v>
      </c>
      <c r="H4434" s="2" t="s">
        <v>830</v>
      </c>
      <c r="I4434" s="2" t="s">
        <v>831</v>
      </c>
      <c r="J4434" s="2" t="s">
        <v>103</v>
      </c>
      <c r="K4434" s="2" t="s">
        <v>83</v>
      </c>
      <c r="L4434" s="2" t="s">
        <v>1725</v>
      </c>
      <c r="M4434" s="2" t="s">
        <v>1726</v>
      </c>
      <c r="N4434" s="2" t="s">
        <v>139</v>
      </c>
      <c r="O4434" s="3">
        <v>2</v>
      </c>
      <c r="P4434" s="3">
        <v>699.95960000000002</v>
      </c>
      <c r="Q4434" s="3">
        <v>705</v>
      </c>
      <c r="R4434" s="3">
        <v>1410</v>
      </c>
      <c r="S4434" s="3">
        <v>5.0404</v>
      </c>
      <c r="T4434" s="3">
        <v>10.08</v>
      </c>
      <c r="U4434" s="3">
        <v>0.71</v>
      </c>
      <c r="V4434" s="2" t="s">
        <v>835</v>
      </c>
      <c r="W4434" s="2" t="s">
        <v>836</v>
      </c>
      <c r="X4434" s="2" t="s">
        <v>699</v>
      </c>
      <c r="Y4434" s="19" t="str">
        <f>VLOOKUP(G4434,'Verweis Kd-Gruppe'!$A$2:$B$8,2,FALSE)</f>
        <v>GRK</v>
      </c>
      <c r="Z4434" s="19" t="str">
        <f>VLOOKUP(J4434,'Verweis Art-Gruppe'!$A$2:$B$15,2,FALSE)</f>
        <v>Geräte</v>
      </c>
      <c r="AA4434" s="19" t="str">
        <f>VLOOKUP(W4434,'Verweis Vertreter'!$A$2:$B$24,2,FALSE)</f>
        <v>Andreas Michels</v>
      </c>
      <c r="AB4434" s="12">
        <f t="shared" si="621"/>
        <v>2</v>
      </c>
      <c r="AC4434" s="12">
        <f t="shared" si="626"/>
        <v>699.95960000000002</v>
      </c>
      <c r="AD4434" s="12">
        <f t="shared" si="627"/>
        <v>705</v>
      </c>
      <c r="AE4434" s="12">
        <f t="shared" si="622"/>
        <v>1410</v>
      </c>
      <c r="AF4434" s="12">
        <f t="shared" si="623"/>
        <v>5.0404</v>
      </c>
      <c r="AG4434" s="12">
        <f t="shared" si="624"/>
        <v>10.08</v>
      </c>
      <c r="AH4434" s="9">
        <f t="shared" si="628"/>
        <v>7.1489361702127656E-3</v>
      </c>
      <c r="AI4434" s="14">
        <f>VLOOKUP(E4434,'Verweis Faktor'!$A:$B,2,FALSE)</f>
        <v>1</v>
      </c>
      <c r="AJ4434" s="14"/>
      <c r="AK4434" s="14" t="str">
        <f>IF(AL4434="Ja","Versandkosten",VLOOKUP(E4434,'Verweis Belegart'!$A$2:$B$9,2,FALSE))</f>
        <v>Hardware</v>
      </c>
      <c r="AL4434" s="14" t="str">
        <f t="shared" si="629"/>
        <v>Nein</v>
      </c>
      <c r="AM4434" s="14" t="str">
        <f t="shared" si="625"/>
        <v>Positiv</v>
      </c>
    </row>
    <row r="4435" spans="1:39" ht="17.25" customHeight="1" x14ac:dyDescent="0.35">
      <c r="A4435" s="17">
        <v>14574224</v>
      </c>
      <c r="B4435" s="2" t="s">
        <v>2380</v>
      </c>
      <c r="C4435" s="1">
        <v>2025001</v>
      </c>
      <c r="D4435" s="1">
        <v>2001145</v>
      </c>
      <c r="E4435" s="2" t="s">
        <v>34</v>
      </c>
      <c r="F4435" s="2" t="s">
        <v>142</v>
      </c>
      <c r="G4435" s="2" t="s">
        <v>36</v>
      </c>
      <c r="H4435" s="2" t="s">
        <v>830</v>
      </c>
      <c r="I4435" s="2" t="s">
        <v>831</v>
      </c>
      <c r="J4435" s="2" t="s">
        <v>103</v>
      </c>
      <c r="K4435" s="2" t="s">
        <v>28</v>
      </c>
      <c r="L4435" s="2" t="s">
        <v>2449</v>
      </c>
      <c r="M4435" s="2" t="s">
        <v>2450</v>
      </c>
      <c r="N4435" s="2" t="s">
        <v>58</v>
      </c>
      <c r="O4435" s="3">
        <v>1</v>
      </c>
      <c r="P4435" s="3">
        <v>610</v>
      </c>
      <c r="Q4435" s="3">
        <v>616</v>
      </c>
      <c r="R4435" s="3">
        <v>616</v>
      </c>
      <c r="S4435" s="3">
        <v>6</v>
      </c>
      <c r="T4435" s="3">
        <v>6</v>
      </c>
      <c r="U4435" s="3">
        <v>0.97</v>
      </c>
      <c r="V4435" s="2" t="s">
        <v>835</v>
      </c>
      <c r="W4435" s="2" t="s">
        <v>836</v>
      </c>
      <c r="X4435" s="2" t="s">
        <v>699</v>
      </c>
      <c r="Y4435" s="19" t="str">
        <f>VLOOKUP(G4435,'Verweis Kd-Gruppe'!$A$2:$B$8,2,FALSE)</f>
        <v>GRK</v>
      </c>
      <c r="Z4435" s="19" t="str">
        <f>VLOOKUP(J4435,'Verweis Art-Gruppe'!$A$2:$B$15,2,FALSE)</f>
        <v>Geräte</v>
      </c>
      <c r="AA4435" s="19" t="str">
        <f>VLOOKUP(W4435,'Verweis Vertreter'!$A$2:$B$24,2,FALSE)</f>
        <v>Andreas Michels</v>
      </c>
      <c r="AB4435" s="12">
        <f t="shared" si="621"/>
        <v>1</v>
      </c>
      <c r="AC4435" s="12">
        <f t="shared" si="626"/>
        <v>610</v>
      </c>
      <c r="AD4435" s="12">
        <f t="shared" si="627"/>
        <v>616</v>
      </c>
      <c r="AE4435" s="12">
        <f t="shared" si="622"/>
        <v>616</v>
      </c>
      <c r="AF4435" s="12">
        <f t="shared" si="623"/>
        <v>6</v>
      </c>
      <c r="AG4435" s="12">
        <f t="shared" si="624"/>
        <v>6</v>
      </c>
      <c r="AH4435" s="9">
        <f t="shared" si="628"/>
        <v>9.74025974025974E-3</v>
      </c>
      <c r="AI4435" s="14">
        <f>VLOOKUP(E4435,'Verweis Faktor'!$A:$B,2,FALSE)</f>
        <v>1</v>
      </c>
      <c r="AJ4435" s="14"/>
      <c r="AK4435" s="14" t="str">
        <f>IF(AL4435="Ja","Versandkosten",VLOOKUP(E4435,'Verweis Belegart'!$A$2:$B$9,2,FALSE))</f>
        <v>Hardware</v>
      </c>
      <c r="AL4435" s="14" t="str">
        <f t="shared" si="629"/>
        <v>Nein</v>
      </c>
      <c r="AM4435" s="14" t="str">
        <f t="shared" si="625"/>
        <v>Positiv</v>
      </c>
    </row>
    <row r="4436" spans="1:39" ht="17.25" customHeight="1" x14ac:dyDescent="0.35">
      <c r="A4436" s="17">
        <v>14574224</v>
      </c>
      <c r="B4436" s="2" t="s">
        <v>2380</v>
      </c>
      <c r="C4436" s="1">
        <v>2025001</v>
      </c>
      <c r="D4436" s="1">
        <v>2001145</v>
      </c>
      <c r="E4436" s="2" t="s">
        <v>34</v>
      </c>
      <c r="F4436" s="2" t="s">
        <v>142</v>
      </c>
      <c r="G4436" s="2" t="s">
        <v>36</v>
      </c>
      <c r="H4436" s="2" t="s">
        <v>830</v>
      </c>
      <c r="I4436" s="2" t="s">
        <v>831</v>
      </c>
      <c r="J4436" s="2" t="s">
        <v>103</v>
      </c>
      <c r="K4436" s="2" t="s">
        <v>45</v>
      </c>
      <c r="L4436" s="2" t="s">
        <v>1395</v>
      </c>
      <c r="M4436" s="2" t="s">
        <v>1396</v>
      </c>
      <c r="N4436" s="2" t="s">
        <v>618</v>
      </c>
      <c r="O4436" s="3">
        <v>3</v>
      </c>
      <c r="P4436" s="3">
        <v>485</v>
      </c>
      <c r="Q4436" s="3">
        <v>486</v>
      </c>
      <c r="R4436" s="3">
        <v>1458</v>
      </c>
      <c r="S4436" s="3">
        <v>1</v>
      </c>
      <c r="T4436" s="3">
        <v>3</v>
      </c>
      <c r="U4436" s="3">
        <v>0.2</v>
      </c>
      <c r="V4436" s="2" t="s">
        <v>835</v>
      </c>
      <c r="W4436" s="2" t="s">
        <v>836</v>
      </c>
      <c r="X4436" s="2" t="s">
        <v>699</v>
      </c>
      <c r="Y4436" s="19" t="str">
        <f>VLOOKUP(G4436,'Verweis Kd-Gruppe'!$A$2:$B$8,2,FALSE)</f>
        <v>GRK</v>
      </c>
      <c r="Z4436" s="19" t="str">
        <f>VLOOKUP(J4436,'Verweis Art-Gruppe'!$A$2:$B$15,2,FALSE)</f>
        <v>Geräte</v>
      </c>
      <c r="AA4436" s="19" t="str">
        <f>VLOOKUP(W4436,'Verweis Vertreter'!$A$2:$B$24,2,FALSE)</f>
        <v>Andreas Michels</v>
      </c>
      <c r="AB4436" s="12">
        <f t="shared" si="621"/>
        <v>3</v>
      </c>
      <c r="AC4436" s="12">
        <f t="shared" si="626"/>
        <v>485</v>
      </c>
      <c r="AD4436" s="12">
        <f t="shared" si="627"/>
        <v>486</v>
      </c>
      <c r="AE4436" s="12">
        <f t="shared" si="622"/>
        <v>1458</v>
      </c>
      <c r="AF4436" s="12">
        <f t="shared" si="623"/>
        <v>1</v>
      </c>
      <c r="AG4436" s="12">
        <f t="shared" si="624"/>
        <v>3</v>
      </c>
      <c r="AH4436" s="9">
        <f t="shared" si="628"/>
        <v>2.05761316872428E-3</v>
      </c>
      <c r="AI4436" s="14">
        <f>VLOOKUP(E4436,'Verweis Faktor'!$A:$B,2,FALSE)</f>
        <v>1</v>
      </c>
      <c r="AJ4436" s="14"/>
      <c r="AK4436" s="14" t="str">
        <f>IF(AL4436="Ja","Versandkosten",VLOOKUP(E4436,'Verweis Belegart'!$A$2:$B$9,2,FALSE))</f>
        <v>Hardware</v>
      </c>
      <c r="AL4436" s="14" t="str">
        <f t="shared" si="629"/>
        <v>Nein</v>
      </c>
      <c r="AM4436" s="14" t="str">
        <f t="shared" si="625"/>
        <v>Positiv</v>
      </c>
    </row>
    <row r="4437" spans="1:39" ht="17.25" customHeight="1" x14ac:dyDescent="0.35">
      <c r="A4437" s="17">
        <v>14574301</v>
      </c>
      <c r="B4437" s="2" t="s">
        <v>2380</v>
      </c>
      <c r="C4437" s="1">
        <v>2025001</v>
      </c>
      <c r="D4437" s="1">
        <v>2001146</v>
      </c>
      <c r="E4437" s="2" t="s">
        <v>34</v>
      </c>
      <c r="F4437" s="2" t="s">
        <v>182</v>
      </c>
      <c r="G4437" s="2" t="s">
        <v>25</v>
      </c>
      <c r="H4437" s="2" t="s">
        <v>764</v>
      </c>
      <c r="I4437" s="2" t="s">
        <v>765</v>
      </c>
      <c r="J4437" s="2" t="s">
        <v>103</v>
      </c>
      <c r="K4437" s="2" t="s">
        <v>28</v>
      </c>
      <c r="L4437" s="2" t="s">
        <v>334</v>
      </c>
      <c r="M4437" s="2" t="s">
        <v>335</v>
      </c>
      <c r="N4437" s="2" t="s">
        <v>310</v>
      </c>
      <c r="O4437" s="3">
        <v>1</v>
      </c>
      <c r="P4437" s="3">
        <v>483.93950000000001</v>
      </c>
      <c r="Q4437" s="3">
        <v>499</v>
      </c>
      <c r="R4437" s="3">
        <v>499</v>
      </c>
      <c r="S4437" s="3">
        <v>15.060499999999999</v>
      </c>
      <c r="T4437" s="3">
        <v>15.06</v>
      </c>
      <c r="U4437" s="3">
        <v>3.01</v>
      </c>
      <c r="V4437" s="2" t="s">
        <v>427</v>
      </c>
      <c r="W4437" s="2" t="s">
        <v>428</v>
      </c>
      <c r="X4437" s="2" t="s">
        <v>724</v>
      </c>
      <c r="Y4437" s="19" t="str">
        <f>VLOOKUP(G4437,'Verweis Kd-Gruppe'!$A$2:$B$8,2,FALSE)</f>
        <v>FHK</v>
      </c>
      <c r="Z4437" s="19" t="str">
        <f>VLOOKUP(J4437,'Verweis Art-Gruppe'!$A$2:$B$15,2,FALSE)</f>
        <v>Geräte</v>
      </c>
      <c r="AA4437" s="19" t="str">
        <f>VLOOKUP(W4437,'Verweis Vertreter'!$A$2:$B$24,2,FALSE)</f>
        <v>Zentrale</v>
      </c>
      <c r="AB4437" s="12">
        <f t="shared" si="621"/>
        <v>1</v>
      </c>
      <c r="AC4437" s="12">
        <f t="shared" si="626"/>
        <v>483.93950000000001</v>
      </c>
      <c r="AD4437" s="12">
        <f t="shared" si="627"/>
        <v>499</v>
      </c>
      <c r="AE4437" s="12">
        <f t="shared" si="622"/>
        <v>499</v>
      </c>
      <c r="AF4437" s="12">
        <f t="shared" si="623"/>
        <v>15.060499999999999</v>
      </c>
      <c r="AG4437" s="12">
        <f t="shared" si="624"/>
        <v>15.06</v>
      </c>
      <c r="AH4437" s="9">
        <f t="shared" si="628"/>
        <v>3.0180360721442888E-2</v>
      </c>
      <c r="AI4437" s="14">
        <f>VLOOKUP(E4437,'Verweis Faktor'!$A:$B,2,FALSE)</f>
        <v>1</v>
      </c>
      <c r="AJ4437" s="14"/>
      <c r="AK4437" s="14" t="str">
        <f>IF(AL4437="Ja","Versandkosten",VLOOKUP(E4437,'Verweis Belegart'!$A$2:$B$9,2,FALSE))</f>
        <v>Hardware</v>
      </c>
      <c r="AL4437" s="14" t="str">
        <f t="shared" si="629"/>
        <v>Nein</v>
      </c>
      <c r="AM4437" s="14" t="str">
        <f t="shared" si="625"/>
        <v>Positiv</v>
      </c>
    </row>
    <row r="4438" spans="1:39" ht="17.25" customHeight="1" x14ac:dyDescent="0.35">
      <c r="A4438" s="17">
        <v>14573826</v>
      </c>
      <c r="B4438" s="2" t="s">
        <v>2380</v>
      </c>
      <c r="C4438" s="1">
        <v>2025001</v>
      </c>
      <c r="D4438" s="1">
        <v>2001147</v>
      </c>
      <c r="E4438" s="2" t="s">
        <v>34</v>
      </c>
      <c r="F4438" s="2" t="s">
        <v>142</v>
      </c>
      <c r="G4438" s="2" t="s">
        <v>66</v>
      </c>
      <c r="H4438" s="2" t="s">
        <v>2451</v>
      </c>
      <c r="I4438" s="2" t="s">
        <v>2452</v>
      </c>
      <c r="J4438" s="2" t="s">
        <v>103</v>
      </c>
      <c r="K4438" s="2" t="s">
        <v>28</v>
      </c>
      <c r="L4438" s="2" t="s">
        <v>2137</v>
      </c>
      <c r="M4438" s="2" t="s">
        <v>2138</v>
      </c>
      <c r="N4438" s="2" t="s">
        <v>644</v>
      </c>
      <c r="O4438" s="3">
        <v>2</v>
      </c>
      <c r="P4438" s="3">
        <v>1076</v>
      </c>
      <c r="Q4438" s="3">
        <v>1175</v>
      </c>
      <c r="R4438" s="3">
        <v>2350</v>
      </c>
      <c r="S4438" s="3">
        <v>99</v>
      </c>
      <c r="T4438" s="3">
        <v>198</v>
      </c>
      <c r="U4438" s="3">
        <v>8.42</v>
      </c>
      <c r="V4438" s="2" t="s">
        <v>855</v>
      </c>
      <c r="W4438" s="2" t="s">
        <v>856</v>
      </c>
      <c r="X4438" s="2" t="s">
        <v>72</v>
      </c>
      <c r="Y4438" s="19" t="str">
        <f>VLOOKUP(G4438,'Verweis Kd-Gruppe'!$A$2:$B$8,2,FALSE)</f>
        <v>EXP</v>
      </c>
      <c r="Z4438" s="19" t="str">
        <f>VLOOKUP(J4438,'Verweis Art-Gruppe'!$A$2:$B$15,2,FALSE)</f>
        <v>Geräte</v>
      </c>
      <c r="AA4438" s="19" t="str">
        <f>VLOOKUP(W4438,'Verweis Vertreter'!$A$2:$B$24,2,FALSE)</f>
        <v>Chahid Drimani</v>
      </c>
      <c r="AB4438" s="12">
        <f t="shared" si="621"/>
        <v>2</v>
      </c>
      <c r="AC4438" s="12">
        <f t="shared" si="626"/>
        <v>1076</v>
      </c>
      <c r="AD4438" s="12">
        <f t="shared" si="627"/>
        <v>1175</v>
      </c>
      <c r="AE4438" s="12">
        <f t="shared" si="622"/>
        <v>2350</v>
      </c>
      <c r="AF4438" s="12">
        <f t="shared" si="623"/>
        <v>99</v>
      </c>
      <c r="AG4438" s="12">
        <f t="shared" si="624"/>
        <v>198</v>
      </c>
      <c r="AH4438" s="9">
        <f t="shared" si="628"/>
        <v>8.4255319148936164E-2</v>
      </c>
      <c r="AI4438" s="14">
        <f>VLOOKUP(E4438,'Verweis Faktor'!$A:$B,2,FALSE)</f>
        <v>1</v>
      </c>
      <c r="AJ4438" s="14"/>
      <c r="AK4438" s="14" t="str">
        <f>IF(AL4438="Ja","Versandkosten",VLOOKUP(E4438,'Verweis Belegart'!$A$2:$B$9,2,FALSE))</f>
        <v>Hardware</v>
      </c>
      <c r="AL4438" s="14" t="str">
        <f t="shared" si="629"/>
        <v>Nein</v>
      </c>
      <c r="AM4438" s="14" t="str">
        <f t="shared" si="625"/>
        <v>Positiv</v>
      </c>
    </row>
    <row r="4439" spans="1:39" ht="17.25" customHeight="1" x14ac:dyDescent="0.35">
      <c r="A4439" s="17">
        <v>14573826</v>
      </c>
      <c r="B4439" s="2" t="s">
        <v>2380</v>
      </c>
      <c r="C4439" s="1">
        <v>2025001</v>
      </c>
      <c r="D4439" s="1">
        <v>2001147</v>
      </c>
      <c r="E4439" s="2" t="s">
        <v>34</v>
      </c>
      <c r="F4439" s="2" t="s">
        <v>142</v>
      </c>
      <c r="G4439" s="2" t="s">
        <v>66</v>
      </c>
      <c r="H4439" s="2" t="s">
        <v>2451</v>
      </c>
      <c r="I4439" s="2" t="s">
        <v>2452</v>
      </c>
      <c r="J4439" s="2" t="s">
        <v>103</v>
      </c>
      <c r="K4439" s="2" t="s">
        <v>45</v>
      </c>
      <c r="L4439" s="2" t="s">
        <v>642</v>
      </c>
      <c r="M4439" s="2" t="s">
        <v>643</v>
      </c>
      <c r="N4439" s="2" t="s">
        <v>644</v>
      </c>
      <c r="O4439" s="3">
        <v>2</v>
      </c>
      <c r="P4439" s="3">
        <v>1076</v>
      </c>
      <c r="Q4439" s="3">
        <v>1175</v>
      </c>
      <c r="R4439" s="3">
        <v>2350</v>
      </c>
      <c r="S4439" s="3">
        <v>99</v>
      </c>
      <c r="T4439" s="3">
        <v>198</v>
      </c>
      <c r="U4439" s="3">
        <v>8.42</v>
      </c>
      <c r="V4439" s="2" t="s">
        <v>855</v>
      </c>
      <c r="W4439" s="2" t="s">
        <v>856</v>
      </c>
      <c r="X4439" s="2" t="s">
        <v>72</v>
      </c>
      <c r="Y4439" s="19" t="str">
        <f>VLOOKUP(G4439,'Verweis Kd-Gruppe'!$A$2:$B$8,2,FALSE)</f>
        <v>EXP</v>
      </c>
      <c r="Z4439" s="19" t="str">
        <f>VLOOKUP(J4439,'Verweis Art-Gruppe'!$A$2:$B$15,2,FALSE)</f>
        <v>Geräte</v>
      </c>
      <c r="AA4439" s="19" t="str">
        <f>VLOOKUP(W4439,'Verweis Vertreter'!$A$2:$B$24,2,FALSE)</f>
        <v>Chahid Drimani</v>
      </c>
      <c r="AB4439" s="12">
        <f t="shared" si="621"/>
        <v>2</v>
      </c>
      <c r="AC4439" s="12">
        <f t="shared" si="626"/>
        <v>1076</v>
      </c>
      <c r="AD4439" s="12">
        <f t="shared" si="627"/>
        <v>1175</v>
      </c>
      <c r="AE4439" s="12">
        <f t="shared" si="622"/>
        <v>2350</v>
      </c>
      <c r="AF4439" s="12">
        <f t="shared" si="623"/>
        <v>99</v>
      </c>
      <c r="AG4439" s="12">
        <f t="shared" si="624"/>
        <v>198</v>
      </c>
      <c r="AH4439" s="9">
        <f t="shared" si="628"/>
        <v>8.4255319148936164E-2</v>
      </c>
      <c r="AI4439" s="14">
        <f>VLOOKUP(E4439,'Verweis Faktor'!$A:$B,2,FALSE)</f>
        <v>1</v>
      </c>
      <c r="AJ4439" s="14"/>
      <c r="AK4439" s="14" t="str">
        <f>IF(AL4439="Ja","Versandkosten",VLOOKUP(E4439,'Verweis Belegart'!$A$2:$B$9,2,FALSE))</f>
        <v>Hardware</v>
      </c>
      <c r="AL4439" s="14" t="str">
        <f t="shared" si="629"/>
        <v>Nein</v>
      </c>
      <c r="AM4439" s="14" t="str">
        <f t="shared" si="625"/>
        <v>Positiv</v>
      </c>
    </row>
    <row r="4440" spans="1:39" ht="17.25" customHeight="1" x14ac:dyDescent="0.35">
      <c r="A4440" s="17">
        <v>14574188</v>
      </c>
      <c r="B4440" s="2" t="s">
        <v>2380</v>
      </c>
      <c r="C4440" s="1">
        <v>2025001</v>
      </c>
      <c r="D4440" s="1">
        <v>2001148</v>
      </c>
      <c r="E4440" s="2" t="s">
        <v>34</v>
      </c>
      <c r="F4440" s="2" t="s">
        <v>182</v>
      </c>
      <c r="G4440" s="2" t="s">
        <v>25</v>
      </c>
      <c r="H4440" s="2" t="s">
        <v>1002</v>
      </c>
      <c r="I4440" s="2" t="s">
        <v>1003</v>
      </c>
      <c r="J4440" s="2" t="s">
        <v>103</v>
      </c>
      <c r="K4440" s="2" t="s">
        <v>28</v>
      </c>
      <c r="L4440" s="2" t="s">
        <v>284</v>
      </c>
      <c r="M4440" s="2" t="s">
        <v>285</v>
      </c>
      <c r="N4440" s="2" t="s">
        <v>286</v>
      </c>
      <c r="O4440" s="3">
        <v>1</v>
      </c>
      <c r="P4440" s="3">
        <v>703</v>
      </c>
      <c r="Q4440" s="3">
        <v>729</v>
      </c>
      <c r="R4440" s="3">
        <v>729</v>
      </c>
      <c r="S4440" s="3">
        <v>26</v>
      </c>
      <c r="T4440" s="3">
        <v>26</v>
      </c>
      <c r="U4440" s="3">
        <v>3.56</v>
      </c>
      <c r="V4440" s="2" t="s">
        <v>413</v>
      </c>
      <c r="W4440" s="2" t="s">
        <v>414</v>
      </c>
      <c r="X4440" s="2" t="s">
        <v>699</v>
      </c>
      <c r="Y4440" s="19" t="str">
        <f>VLOOKUP(G4440,'Verweis Kd-Gruppe'!$A$2:$B$8,2,FALSE)</f>
        <v>FHK</v>
      </c>
      <c r="Z4440" s="19" t="str">
        <f>VLOOKUP(J4440,'Verweis Art-Gruppe'!$A$2:$B$15,2,FALSE)</f>
        <v>Geräte</v>
      </c>
      <c r="AA4440" s="19" t="str">
        <f>VLOOKUP(W4440,'Verweis Vertreter'!$A$2:$B$24,2,FALSE)</f>
        <v>Zentrale</v>
      </c>
      <c r="AB4440" s="12">
        <f t="shared" si="621"/>
        <v>1</v>
      </c>
      <c r="AC4440" s="12">
        <f t="shared" si="626"/>
        <v>703</v>
      </c>
      <c r="AD4440" s="12">
        <f t="shared" si="627"/>
        <v>729</v>
      </c>
      <c r="AE4440" s="12">
        <f t="shared" si="622"/>
        <v>729</v>
      </c>
      <c r="AF4440" s="12">
        <f t="shared" si="623"/>
        <v>26</v>
      </c>
      <c r="AG4440" s="12">
        <f t="shared" si="624"/>
        <v>26</v>
      </c>
      <c r="AH4440" s="9">
        <f t="shared" si="628"/>
        <v>3.5665294924554183E-2</v>
      </c>
      <c r="AI4440" s="14">
        <f>VLOOKUP(E4440,'Verweis Faktor'!$A:$B,2,FALSE)</f>
        <v>1</v>
      </c>
      <c r="AJ4440" s="14"/>
      <c r="AK4440" s="14" t="str">
        <f>IF(AL4440="Ja","Versandkosten",VLOOKUP(E4440,'Verweis Belegart'!$A$2:$B$9,2,FALSE))</f>
        <v>Hardware</v>
      </c>
      <c r="AL4440" s="14" t="str">
        <f t="shared" si="629"/>
        <v>Nein</v>
      </c>
      <c r="AM4440" s="14" t="str">
        <f t="shared" si="625"/>
        <v>Positiv</v>
      </c>
    </row>
    <row r="4441" spans="1:39" ht="17.25" customHeight="1" x14ac:dyDescent="0.35">
      <c r="A4441" s="17">
        <v>14574290</v>
      </c>
      <c r="B4441" s="2" t="s">
        <v>2380</v>
      </c>
      <c r="C4441" s="1">
        <v>2025001</v>
      </c>
      <c r="D4441" s="1">
        <v>2001149</v>
      </c>
      <c r="E4441" s="2" t="s">
        <v>34</v>
      </c>
      <c r="F4441" s="2" t="s">
        <v>182</v>
      </c>
      <c r="G4441" s="2" t="s">
        <v>25</v>
      </c>
      <c r="H4441" s="2" t="s">
        <v>1002</v>
      </c>
      <c r="I4441" s="2" t="s">
        <v>1003</v>
      </c>
      <c r="J4441" s="2" t="s">
        <v>2791</v>
      </c>
      <c r="K4441" s="2" t="s">
        <v>28</v>
      </c>
      <c r="L4441" s="2" t="s">
        <v>1913</v>
      </c>
      <c r="M4441" s="2" t="s">
        <v>1914</v>
      </c>
      <c r="N4441" s="2"/>
      <c r="O4441" s="3">
        <v>50</v>
      </c>
      <c r="P4441" s="3">
        <v>0</v>
      </c>
      <c r="Q4441" s="3">
        <v>0</v>
      </c>
      <c r="R4441" s="3">
        <v>0</v>
      </c>
      <c r="S4441" s="3"/>
      <c r="T4441" s="3">
        <v>0</v>
      </c>
      <c r="U4441" s="3"/>
      <c r="V4441" s="2" t="s">
        <v>413</v>
      </c>
      <c r="W4441" s="2" t="s">
        <v>414</v>
      </c>
      <c r="X4441" s="2" t="s">
        <v>699</v>
      </c>
      <c r="Y4441" s="19" t="str">
        <f>VLOOKUP(G4441,'Verweis Kd-Gruppe'!$A$2:$B$8,2,FALSE)</f>
        <v>FHK</v>
      </c>
      <c r="Z4441" s="19" t="str">
        <f>VLOOKUP(J4441,'Verweis Art-Gruppe'!$A$2:$B$15,2,FALSE)</f>
        <v>Sonstige</v>
      </c>
      <c r="AA4441" s="19" t="str">
        <f>VLOOKUP(W4441,'Verweis Vertreter'!$A$2:$B$24,2,FALSE)</f>
        <v>Zentrale</v>
      </c>
      <c r="AB4441" s="12">
        <f t="shared" si="621"/>
        <v>50</v>
      </c>
      <c r="AC4441" s="12">
        <f t="shared" si="626"/>
        <v>0</v>
      </c>
      <c r="AD4441" s="12">
        <f t="shared" si="627"/>
        <v>0</v>
      </c>
      <c r="AE4441" s="12">
        <f t="shared" si="622"/>
        <v>0</v>
      </c>
      <c r="AF4441" s="12">
        <f t="shared" si="623"/>
        <v>0</v>
      </c>
      <c r="AG4441" s="12">
        <f t="shared" si="624"/>
        <v>0</v>
      </c>
      <c r="AH4441" s="9">
        <f t="shared" si="628"/>
        <v>0</v>
      </c>
      <c r="AI4441" s="14">
        <f>VLOOKUP(E4441,'Verweis Faktor'!$A:$B,2,FALSE)</f>
        <v>1</v>
      </c>
      <c r="AJ4441" s="14"/>
      <c r="AK4441" s="14" t="str">
        <f>IF(AL4441="Ja","Versandkosten",VLOOKUP(E4441,'Verweis Belegart'!$A$2:$B$9,2,FALSE))</f>
        <v>Hardware</v>
      </c>
      <c r="AL4441" s="14" t="str">
        <f t="shared" si="629"/>
        <v>Nein</v>
      </c>
      <c r="AM4441" s="14" t="str">
        <f t="shared" si="625"/>
        <v>Positiv</v>
      </c>
    </row>
    <row r="4442" spans="1:39" ht="17.25" customHeight="1" x14ac:dyDescent="0.35">
      <c r="A4442" s="17">
        <v>14573443</v>
      </c>
      <c r="B4442" s="2" t="s">
        <v>2380</v>
      </c>
      <c r="C4442" s="1">
        <v>2025001</v>
      </c>
      <c r="D4442" s="1">
        <v>2001150</v>
      </c>
      <c r="E4442" s="2" t="s">
        <v>34</v>
      </c>
      <c r="F4442" s="2" t="s">
        <v>182</v>
      </c>
      <c r="G4442" s="2" t="s">
        <v>66</v>
      </c>
      <c r="H4442" s="2" t="s">
        <v>2453</v>
      </c>
      <c r="I4442" s="2" t="s">
        <v>2454</v>
      </c>
      <c r="J4442" s="2" t="s">
        <v>2791</v>
      </c>
      <c r="K4442" s="2" t="s">
        <v>28</v>
      </c>
      <c r="L4442" s="2" t="s">
        <v>120</v>
      </c>
      <c r="M4442" s="2" t="s">
        <v>121</v>
      </c>
      <c r="N4442" s="2" t="s">
        <v>122</v>
      </c>
      <c r="O4442" s="3">
        <v>1</v>
      </c>
      <c r="P4442" s="3">
        <v>0</v>
      </c>
      <c r="Q4442" s="3">
        <v>20</v>
      </c>
      <c r="R4442" s="3">
        <v>20</v>
      </c>
      <c r="S4442" s="3">
        <v>20</v>
      </c>
      <c r="T4442" s="3">
        <v>20</v>
      </c>
      <c r="U4442" s="3"/>
      <c r="V4442" s="2" t="s">
        <v>675</v>
      </c>
      <c r="W4442" s="2" t="s">
        <v>676</v>
      </c>
      <c r="X4442" s="2" t="s">
        <v>125</v>
      </c>
      <c r="Y4442" s="19" t="str">
        <f>VLOOKUP(G4442,'Verweis Kd-Gruppe'!$A$2:$B$8,2,FALSE)</f>
        <v>EXP</v>
      </c>
      <c r="Z4442" s="19" t="str">
        <f>VLOOKUP(J4442,'Verweis Art-Gruppe'!$A$2:$B$15,2,FALSE)</f>
        <v>Sonstige</v>
      </c>
      <c r="AA4442" s="19" t="str">
        <f>VLOOKUP(W4442,'Verweis Vertreter'!$A$2:$B$24,2,FALSE)</f>
        <v>Corina Wedel</v>
      </c>
      <c r="AB4442" s="12">
        <f t="shared" si="621"/>
        <v>1</v>
      </c>
      <c r="AC4442" s="12">
        <f t="shared" si="626"/>
        <v>0</v>
      </c>
      <c r="AD4442" s="12">
        <f t="shared" si="627"/>
        <v>20</v>
      </c>
      <c r="AE4442" s="12">
        <f t="shared" si="622"/>
        <v>20</v>
      </c>
      <c r="AF4442" s="12">
        <f t="shared" si="623"/>
        <v>20</v>
      </c>
      <c r="AG4442" s="12">
        <f t="shared" si="624"/>
        <v>20</v>
      </c>
      <c r="AH4442" s="9">
        <f t="shared" si="628"/>
        <v>1</v>
      </c>
      <c r="AI4442" s="14">
        <f>VLOOKUP(E4442,'Verweis Faktor'!$A:$B,2,FALSE)</f>
        <v>1</v>
      </c>
      <c r="AJ4442" s="14"/>
      <c r="AK4442" s="14" t="str">
        <f>IF(AL4442="Ja","Versandkosten",VLOOKUP(E4442,'Verweis Belegart'!$A$2:$B$9,2,FALSE))</f>
        <v>Versandkosten</v>
      </c>
      <c r="AL4442" s="14" t="str">
        <f t="shared" si="629"/>
        <v>Ja</v>
      </c>
      <c r="AM4442" s="14" t="str">
        <f t="shared" si="625"/>
        <v>Positiv</v>
      </c>
    </row>
    <row r="4443" spans="1:39" ht="17.25" customHeight="1" x14ac:dyDescent="0.35">
      <c r="A4443" s="17">
        <v>14573443</v>
      </c>
      <c r="B4443" s="2" t="s">
        <v>2380</v>
      </c>
      <c r="C4443" s="1">
        <v>2025001</v>
      </c>
      <c r="D4443" s="1">
        <v>2001150</v>
      </c>
      <c r="E4443" s="2" t="s">
        <v>34</v>
      </c>
      <c r="F4443" s="2" t="s">
        <v>182</v>
      </c>
      <c r="G4443" s="2" t="s">
        <v>66</v>
      </c>
      <c r="H4443" s="2" t="s">
        <v>2453</v>
      </c>
      <c r="I4443" s="2" t="s">
        <v>2454</v>
      </c>
      <c r="J4443" s="2" t="s">
        <v>304</v>
      </c>
      <c r="K4443" s="2" t="s">
        <v>45</v>
      </c>
      <c r="L4443" s="2" t="s">
        <v>1243</v>
      </c>
      <c r="M4443" s="2" t="s">
        <v>1244</v>
      </c>
      <c r="N4443" s="2" t="s">
        <v>1245</v>
      </c>
      <c r="O4443" s="3">
        <v>2</v>
      </c>
      <c r="P4443" s="3">
        <v>175</v>
      </c>
      <c r="Q4443" s="3">
        <v>194</v>
      </c>
      <c r="R4443" s="3">
        <v>388</v>
      </c>
      <c r="S4443" s="3">
        <v>19</v>
      </c>
      <c r="T4443" s="3">
        <v>38</v>
      </c>
      <c r="U4443" s="3">
        <v>9.7899999999999991</v>
      </c>
      <c r="V4443" s="2" t="s">
        <v>675</v>
      </c>
      <c r="W4443" s="2" t="s">
        <v>676</v>
      </c>
      <c r="X4443" s="2" t="s">
        <v>125</v>
      </c>
      <c r="Y4443" s="19" t="str">
        <f>VLOOKUP(G4443,'Verweis Kd-Gruppe'!$A$2:$B$8,2,FALSE)</f>
        <v>EXP</v>
      </c>
      <c r="Z4443" s="19" t="str">
        <f>VLOOKUP(J4443,'Verweis Art-Gruppe'!$A$2:$B$15,2,FALSE)</f>
        <v>Zubehör</v>
      </c>
      <c r="AA4443" s="19" t="str">
        <f>VLOOKUP(W4443,'Verweis Vertreter'!$A$2:$B$24,2,FALSE)</f>
        <v>Corina Wedel</v>
      </c>
      <c r="AB4443" s="12">
        <f t="shared" si="621"/>
        <v>2</v>
      </c>
      <c r="AC4443" s="12">
        <f t="shared" si="626"/>
        <v>175</v>
      </c>
      <c r="AD4443" s="12">
        <f t="shared" si="627"/>
        <v>194</v>
      </c>
      <c r="AE4443" s="12">
        <f t="shared" si="622"/>
        <v>388</v>
      </c>
      <c r="AF4443" s="12">
        <f t="shared" si="623"/>
        <v>19</v>
      </c>
      <c r="AG4443" s="12">
        <f t="shared" si="624"/>
        <v>38</v>
      </c>
      <c r="AH4443" s="9">
        <f t="shared" si="628"/>
        <v>9.7938144329896906E-2</v>
      </c>
      <c r="AI4443" s="14">
        <f>VLOOKUP(E4443,'Verweis Faktor'!$A:$B,2,FALSE)</f>
        <v>1</v>
      </c>
      <c r="AJ4443" s="14"/>
      <c r="AK4443" s="14" t="str">
        <f>IF(AL4443="Ja","Versandkosten",VLOOKUP(E4443,'Verweis Belegart'!$A$2:$B$9,2,FALSE))</f>
        <v>Hardware</v>
      </c>
      <c r="AL4443" s="14" t="str">
        <f t="shared" si="629"/>
        <v>Nein</v>
      </c>
      <c r="AM4443" s="14" t="str">
        <f t="shared" si="625"/>
        <v>Positiv</v>
      </c>
    </row>
    <row r="4444" spans="1:39" ht="17.25" customHeight="1" x14ac:dyDescent="0.35">
      <c r="A4444" s="17">
        <v>14574313</v>
      </c>
      <c r="B4444" s="2" t="s">
        <v>2380</v>
      </c>
      <c r="C4444" s="1">
        <v>2025001</v>
      </c>
      <c r="D4444" s="1">
        <v>2001151</v>
      </c>
      <c r="E4444" s="2" t="s">
        <v>34</v>
      </c>
      <c r="F4444" s="2" t="s">
        <v>53</v>
      </c>
      <c r="G4444" s="2" t="s">
        <v>66</v>
      </c>
      <c r="H4444" s="2" t="s">
        <v>554</v>
      </c>
      <c r="I4444" s="2" t="s">
        <v>555</v>
      </c>
      <c r="J4444" s="2" t="s">
        <v>103</v>
      </c>
      <c r="K4444" s="2" t="s">
        <v>28</v>
      </c>
      <c r="L4444" s="2" t="s">
        <v>1710</v>
      </c>
      <c r="M4444" s="2" t="s">
        <v>1711</v>
      </c>
      <c r="N4444" s="2" t="s">
        <v>1712</v>
      </c>
      <c r="O4444" s="3">
        <v>3</v>
      </c>
      <c r="P4444" s="3">
        <v>413</v>
      </c>
      <c r="Q4444" s="3">
        <v>439</v>
      </c>
      <c r="R4444" s="3">
        <v>1317</v>
      </c>
      <c r="S4444" s="3">
        <v>26</v>
      </c>
      <c r="T4444" s="3">
        <v>78</v>
      </c>
      <c r="U4444" s="3">
        <v>5.92</v>
      </c>
      <c r="V4444" s="2" t="s">
        <v>42</v>
      </c>
      <c r="W4444" s="2" t="s">
        <v>43</v>
      </c>
      <c r="X4444" s="2" t="s">
        <v>33</v>
      </c>
      <c r="Y4444" s="19" t="str">
        <f>VLOOKUP(G4444,'Verweis Kd-Gruppe'!$A$2:$B$8,2,FALSE)</f>
        <v>EXP</v>
      </c>
      <c r="Z4444" s="19" t="str">
        <f>VLOOKUP(J4444,'Verweis Art-Gruppe'!$A$2:$B$15,2,FALSE)</f>
        <v>Geräte</v>
      </c>
      <c r="AA4444" s="19" t="str">
        <f>VLOOKUP(W4444,'Verweis Vertreter'!$A$2:$B$24,2,FALSE)</f>
        <v>Sebastian Faber</v>
      </c>
      <c r="AB4444" s="12">
        <f t="shared" si="621"/>
        <v>3</v>
      </c>
      <c r="AC4444" s="12">
        <f t="shared" si="626"/>
        <v>413</v>
      </c>
      <c r="AD4444" s="12">
        <f t="shared" si="627"/>
        <v>439</v>
      </c>
      <c r="AE4444" s="12">
        <f t="shared" si="622"/>
        <v>1317</v>
      </c>
      <c r="AF4444" s="12">
        <f t="shared" si="623"/>
        <v>26</v>
      </c>
      <c r="AG4444" s="12">
        <f t="shared" si="624"/>
        <v>78</v>
      </c>
      <c r="AH4444" s="9">
        <f t="shared" si="628"/>
        <v>5.9225512528473807E-2</v>
      </c>
      <c r="AI4444" s="14">
        <f>VLOOKUP(E4444,'Verweis Faktor'!$A:$B,2,FALSE)</f>
        <v>1</v>
      </c>
      <c r="AJ4444" s="14"/>
      <c r="AK4444" s="14" t="str">
        <f>IF(AL4444="Ja","Versandkosten",VLOOKUP(E4444,'Verweis Belegart'!$A$2:$B$9,2,FALSE))</f>
        <v>Hardware</v>
      </c>
      <c r="AL4444" s="14" t="str">
        <f t="shared" si="629"/>
        <v>Nein</v>
      </c>
      <c r="AM4444" s="14" t="str">
        <f t="shared" si="625"/>
        <v>Positiv</v>
      </c>
    </row>
    <row r="4445" spans="1:39" ht="17.25" customHeight="1" x14ac:dyDescent="0.35">
      <c r="A4445" s="17">
        <v>14574313</v>
      </c>
      <c r="B4445" s="2" t="s">
        <v>2380</v>
      </c>
      <c r="C4445" s="1">
        <v>2025001</v>
      </c>
      <c r="D4445" s="1">
        <v>2001151</v>
      </c>
      <c r="E4445" s="2" t="s">
        <v>34</v>
      </c>
      <c r="F4445" s="2" t="s">
        <v>53</v>
      </c>
      <c r="G4445" s="2" t="s">
        <v>66</v>
      </c>
      <c r="H4445" s="2" t="s">
        <v>554</v>
      </c>
      <c r="I4445" s="2" t="s">
        <v>555</v>
      </c>
      <c r="J4445" s="2" t="s">
        <v>103</v>
      </c>
      <c r="K4445" s="2" t="s">
        <v>45</v>
      </c>
      <c r="L4445" s="2" t="s">
        <v>339</v>
      </c>
      <c r="M4445" s="2" t="s">
        <v>340</v>
      </c>
      <c r="N4445" s="2" t="s">
        <v>341</v>
      </c>
      <c r="O4445" s="3">
        <v>3</v>
      </c>
      <c r="P4445" s="3">
        <v>304.62150000000003</v>
      </c>
      <c r="Q4445" s="3">
        <v>315</v>
      </c>
      <c r="R4445" s="3">
        <v>945</v>
      </c>
      <c r="S4445" s="3">
        <v>10.378500000000001</v>
      </c>
      <c r="T4445" s="3">
        <v>31.14</v>
      </c>
      <c r="U4445" s="3">
        <v>3.29</v>
      </c>
      <c r="V4445" s="2" t="s">
        <v>42</v>
      </c>
      <c r="W4445" s="2" t="s">
        <v>43</v>
      </c>
      <c r="X4445" s="2" t="s">
        <v>33</v>
      </c>
      <c r="Y4445" s="19" t="str">
        <f>VLOOKUP(G4445,'Verweis Kd-Gruppe'!$A$2:$B$8,2,FALSE)</f>
        <v>EXP</v>
      </c>
      <c r="Z4445" s="19" t="str">
        <f>VLOOKUP(J4445,'Verweis Art-Gruppe'!$A$2:$B$15,2,FALSE)</f>
        <v>Geräte</v>
      </c>
      <c r="AA4445" s="19" t="str">
        <f>VLOOKUP(W4445,'Verweis Vertreter'!$A$2:$B$24,2,FALSE)</f>
        <v>Sebastian Faber</v>
      </c>
      <c r="AB4445" s="12">
        <f t="shared" si="621"/>
        <v>3</v>
      </c>
      <c r="AC4445" s="12">
        <f t="shared" si="626"/>
        <v>304.62150000000003</v>
      </c>
      <c r="AD4445" s="12">
        <f t="shared" si="627"/>
        <v>315</v>
      </c>
      <c r="AE4445" s="12">
        <f t="shared" si="622"/>
        <v>945</v>
      </c>
      <c r="AF4445" s="12">
        <f t="shared" si="623"/>
        <v>10.378500000000001</v>
      </c>
      <c r="AG4445" s="12">
        <f t="shared" si="624"/>
        <v>31.14</v>
      </c>
      <c r="AH4445" s="9">
        <f t="shared" si="628"/>
        <v>3.2952380952380955E-2</v>
      </c>
      <c r="AI4445" s="14">
        <f>VLOOKUP(E4445,'Verweis Faktor'!$A:$B,2,FALSE)</f>
        <v>1</v>
      </c>
      <c r="AJ4445" s="14"/>
      <c r="AK4445" s="14" t="str">
        <f>IF(AL4445="Ja","Versandkosten",VLOOKUP(E4445,'Verweis Belegart'!$A$2:$B$9,2,FALSE))</f>
        <v>Hardware</v>
      </c>
      <c r="AL4445" s="14" t="str">
        <f t="shared" si="629"/>
        <v>Nein</v>
      </c>
      <c r="AM4445" s="14" t="str">
        <f t="shared" si="625"/>
        <v>Positiv</v>
      </c>
    </row>
    <row r="4446" spans="1:39" ht="17.25" customHeight="1" x14ac:dyDescent="0.35">
      <c r="A4446" s="17">
        <v>14574313</v>
      </c>
      <c r="B4446" s="2" t="s">
        <v>2380</v>
      </c>
      <c r="C4446" s="1">
        <v>2025001</v>
      </c>
      <c r="D4446" s="1">
        <v>2001151</v>
      </c>
      <c r="E4446" s="2" t="s">
        <v>34</v>
      </c>
      <c r="F4446" s="2" t="s">
        <v>53</v>
      </c>
      <c r="G4446" s="2" t="s">
        <v>66</v>
      </c>
      <c r="H4446" s="2" t="s">
        <v>554</v>
      </c>
      <c r="I4446" s="2" t="s">
        <v>555</v>
      </c>
      <c r="J4446" s="2" t="s">
        <v>304</v>
      </c>
      <c r="K4446" s="2" t="s">
        <v>49</v>
      </c>
      <c r="L4446" s="2" t="s">
        <v>567</v>
      </c>
      <c r="M4446" s="2" t="s">
        <v>568</v>
      </c>
      <c r="N4446" s="2" t="s">
        <v>561</v>
      </c>
      <c r="O4446" s="3">
        <v>5</v>
      </c>
      <c r="P4446" s="3">
        <v>69.111099999999993</v>
      </c>
      <c r="Q4446" s="3">
        <v>79</v>
      </c>
      <c r="R4446" s="3">
        <v>395</v>
      </c>
      <c r="S4446" s="3">
        <v>9.8888999999999996</v>
      </c>
      <c r="T4446" s="3">
        <v>49.44</v>
      </c>
      <c r="U4446" s="3">
        <v>12.51</v>
      </c>
      <c r="V4446" s="2" t="s">
        <v>42</v>
      </c>
      <c r="W4446" s="2" t="s">
        <v>43</v>
      </c>
      <c r="X4446" s="2" t="s">
        <v>33</v>
      </c>
      <c r="Y4446" s="19" t="str">
        <f>VLOOKUP(G4446,'Verweis Kd-Gruppe'!$A$2:$B$8,2,FALSE)</f>
        <v>EXP</v>
      </c>
      <c r="Z4446" s="19" t="str">
        <f>VLOOKUP(J4446,'Verweis Art-Gruppe'!$A$2:$B$15,2,FALSE)</f>
        <v>Zubehör</v>
      </c>
      <c r="AA4446" s="19" t="str">
        <f>VLOOKUP(W4446,'Verweis Vertreter'!$A$2:$B$24,2,FALSE)</f>
        <v>Sebastian Faber</v>
      </c>
      <c r="AB4446" s="12">
        <f t="shared" si="621"/>
        <v>5</v>
      </c>
      <c r="AC4446" s="12">
        <f t="shared" si="626"/>
        <v>69.111099999999993</v>
      </c>
      <c r="AD4446" s="12">
        <f t="shared" si="627"/>
        <v>79</v>
      </c>
      <c r="AE4446" s="12">
        <f t="shared" si="622"/>
        <v>395</v>
      </c>
      <c r="AF4446" s="12">
        <f t="shared" si="623"/>
        <v>9.8888999999999996</v>
      </c>
      <c r="AG4446" s="12">
        <f t="shared" si="624"/>
        <v>49.44</v>
      </c>
      <c r="AH4446" s="9">
        <f t="shared" si="628"/>
        <v>0.1251645569620253</v>
      </c>
      <c r="AI4446" s="14">
        <f>VLOOKUP(E4446,'Verweis Faktor'!$A:$B,2,FALSE)</f>
        <v>1</v>
      </c>
      <c r="AJ4446" s="14"/>
      <c r="AK4446" s="14" t="str">
        <f>IF(AL4446="Ja","Versandkosten",VLOOKUP(E4446,'Verweis Belegart'!$A$2:$B$9,2,FALSE))</f>
        <v>Hardware</v>
      </c>
      <c r="AL4446" s="14" t="str">
        <f t="shared" si="629"/>
        <v>Nein</v>
      </c>
      <c r="AM4446" s="14" t="str">
        <f t="shared" si="625"/>
        <v>Positiv</v>
      </c>
    </row>
    <row r="4447" spans="1:39" ht="17.25" customHeight="1" x14ac:dyDescent="0.35">
      <c r="A4447" s="17">
        <v>14574313</v>
      </c>
      <c r="B4447" s="2" t="s">
        <v>2380</v>
      </c>
      <c r="C4447" s="1">
        <v>2025001</v>
      </c>
      <c r="D4447" s="1">
        <v>2001151</v>
      </c>
      <c r="E4447" s="2" t="s">
        <v>34</v>
      </c>
      <c r="F4447" s="2" t="s">
        <v>53</v>
      </c>
      <c r="G4447" s="2" t="s">
        <v>66</v>
      </c>
      <c r="H4447" s="2" t="s">
        <v>554</v>
      </c>
      <c r="I4447" s="2" t="s">
        <v>555</v>
      </c>
      <c r="J4447" s="2" t="s">
        <v>103</v>
      </c>
      <c r="K4447" s="2" t="s">
        <v>79</v>
      </c>
      <c r="L4447" s="2" t="s">
        <v>108</v>
      </c>
      <c r="M4447" s="2" t="s">
        <v>109</v>
      </c>
      <c r="N4447" s="2" t="s">
        <v>110</v>
      </c>
      <c r="O4447" s="3">
        <v>10</v>
      </c>
      <c r="P4447" s="3">
        <v>226</v>
      </c>
      <c r="Q4447" s="3">
        <v>235</v>
      </c>
      <c r="R4447" s="3">
        <v>2350</v>
      </c>
      <c r="S4447" s="3">
        <v>9</v>
      </c>
      <c r="T4447" s="3">
        <v>90</v>
      </c>
      <c r="U4447" s="3">
        <v>3.82</v>
      </c>
      <c r="V4447" s="2" t="s">
        <v>42</v>
      </c>
      <c r="W4447" s="2" t="s">
        <v>43</v>
      </c>
      <c r="X4447" s="2" t="s">
        <v>33</v>
      </c>
      <c r="Y4447" s="19" t="str">
        <f>VLOOKUP(G4447,'Verweis Kd-Gruppe'!$A$2:$B$8,2,FALSE)</f>
        <v>EXP</v>
      </c>
      <c r="Z4447" s="19" t="str">
        <f>VLOOKUP(J4447,'Verweis Art-Gruppe'!$A$2:$B$15,2,FALSE)</f>
        <v>Geräte</v>
      </c>
      <c r="AA4447" s="19" t="str">
        <f>VLOOKUP(W4447,'Verweis Vertreter'!$A$2:$B$24,2,FALSE)</f>
        <v>Sebastian Faber</v>
      </c>
      <c r="AB4447" s="12">
        <f t="shared" si="621"/>
        <v>10</v>
      </c>
      <c r="AC4447" s="12">
        <f t="shared" si="626"/>
        <v>226</v>
      </c>
      <c r="AD4447" s="12">
        <f t="shared" si="627"/>
        <v>235</v>
      </c>
      <c r="AE4447" s="12">
        <f t="shared" si="622"/>
        <v>2350</v>
      </c>
      <c r="AF4447" s="12">
        <f t="shared" si="623"/>
        <v>9</v>
      </c>
      <c r="AG4447" s="12">
        <f t="shared" si="624"/>
        <v>90</v>
      </c>
      <c r="AH4447" s="9">
        <f t="shared" si="628"/>
        <v>3.8297872340425532E-2</v>
      </c>
      <c r="AI4447" s="14">
        <f>VLOOKUP(E4447,'Verweis Faktor'!$A:$B,2,FALSE)</f>
        <v>1</v>
      </c>
      <c r="AJ4447" s="14"/>
      <c r="AK4447" s="14" t="str">
        <f>IF(AL4447="Ja","Versandkosten",VLOOKUP(E4447,'Verweis Belegart'!$A$2:$B$9,2,FALSE))</f>
        <v>Hardware</v>
      </c>
      <c r="AL4447" s="14" t="str">
        <f t="shared" si="629"/>
        <v>Nein</v>
      </c>
      <c r="AM4447" s="14" t="str">
        <f t="shared" si="625"/>
        <v>Positiv</v>
      </c>
    </row>
    <row r="4448" spans="1:39" ht="17.25" customHeight="1" x14ac:dyDescent="0.35">
      <c r="A4448" s="17">
        <v>14574313</v>
      </c>
      <c r="B4448" s="2" t="s">
        <v>2380</v>
      </c>
      <c r="C4448" s="1">
        <v>2025001</v>
      </c>
      <c r="D4448" s="1">
        <v>2001151</v>
      </c>
      <c r="E4448" s="2" t="s">
        <v>34</v>
      </c>
      <c r="F4448" s="2" t="s">
        <v>53</v>
      </c>
      <c r="G4448" s="2" t="s">
        <v>66</v>
      </c>
      <c r="H4448" s="2" t="s">
        <v>554</v>
      </c>
      <c r="I4448" s="2" t="s">
        <v>555</v>
      </c>
      <c r="J4448" s="2" t="s">
        <v>103</v>
      </c>
      <c r="K4448" s="2" t="s">
        <v>83</v>
      </c>
      <c r="L4448" s="2" t="s">
        <v>1554</v>
      </c>
      <c r="M4448" s="2" t="s">
        <v>1555</v>
      </c>
      <c r="N4448" s="2" t="s">
        <v>257</v>
      </c>
      <c r="O4448" s="3">
        <v>1</v>
      </c>
      <c r="P4448" s="3">
        <v>880</v>
      </c>
      <c r="Q4448" s="3">
        <v>945</v>
      </c>
      <c r="R4448" s="3">
        <v>945</v>
      </c>
      <c r="S4448" s="3">
        <v>65</v>
      </c>
      <c r="T4448" s="3">
        <v>65</v>
      </c>
      <c r="U4448" s="3">
        <v>6.87</v>
      </c>
      <c r="V4448" s="2" t="s">
        <v>42</v>
      </c>
      <c r="W4448" s="2" t="s">
        <v>43</v>
      </c>
      <c r="X4448" s="2" t="s">
        <v>33</v>
      </c>
      <c r="Y4448" s="19" t="str">
        <f>VLOOKUP(G4448,'Verweis Kd-Gruppe'!$A$2:$B$8,2,FALSE)</f>
        <v>EXP</v>
      </c>
      <c r="Z4448" s="19" t="str">
        <f>VLOOKUP(J4448,'Verweis Art-Gruppe'!$A$2:$B$15,2,FALSE)</f>
        <v>Geräte</v>
      </c>
      <c r="AA4448" s="19" t="str">
        <f>VLOOKUP(W4448,'Verweis Vertreter'!$A$2:$B$24,2,FALSE)</f>
        <v>Sebastian Faber</v>
      </c>
      <c r="AB4448" s="12">
        <f t="shared" si="621"/>
        <v>1</v>
      </c>
      <c r="AC4448" s="12">
        <f t="shared" si="626"/>
        <v>880</v>
      </c>
      <c r="AD4448" s="12">
        <f t="shared" si="627"/>
        <v>945</v>
      </c>
      <c r="AE4448" s="12">
        <f t="shared" si="622"/>
        <v>945</v>
      </c>
      <c r="AF4448" s="12">
        <f t="shared" si="623"/>
        <v>65</v>
      </c>
      <c r="AG4448" s="12">
        <f t="shared" si="624"/>
        <v>65</v>
      </c>
      <c r="AH4448" s="9">
        <f t="shared" si="628"/>
        <v>6.8783068783068779E-2</v>
      </c>
      <c r="AI4448" s="14">
        <f>VLOOKUP(E4448,'Verweis Faktor'!$A:$B,2,FALSE)</f>
        <v>1</v>
      </c>
      <c r="AJ4448" s="14"/>
      <c r="AK4448" s="14" t="str">
        <f>IF(AL4448="Ja","Versandkosten",VLOOKUP(E4448,'Verweis Belegart'!$A$2:$B$9,2,FALSE))</f>
        <v>Hardware</v>
      </c>
      <c r="AL4448" s="14" t="str">
        <f t="shared" si="629"/>
        <v>Nein</v>
      </c>
      <c r="AM4448" s="14" t="str">
        <f t="shared" si="625"/>
        <v>Positiv</v>
      </c>
    </row>
    <row r="4449" spans="1:39" ht="17.25" customHeight="1" x14ac:dyDescent="0.35">
      <c r="A4449" s="17">
        <v>14574315</v>
      </c>
      <c r="B4449" s="2" t="s">
        <v>2380</v>
      </c>
      <c r="C4449" s="1">
        <v>2025001</v>
      </c>
      <c r="D4449" s="1">
        <v>2001152</v>
      </c>
      <c r="E4449" s="2" t="s">
        <v>34</v>
      </c>
      <c r="F4449" s="2" t="s">
        <v>53</v>
      </c>
      <c r="G4449" s="2" t="s">
        <v>66</v>
      </c>
      <c r="H4449" s="2" t="s">
        <v>1157</v>
      </c>
      <c r="I4449" s="2" t="s">
        <v>1158</v>
      </c>
      <c r="J4449" s="2" t="s">
        <v>103</v>
      </c>
      <c r="K4449" s="2" t="s">
        <v>28</v>
      </c>
      <c r="L4449" s="2" t="s">
        <v>2449</v>
      </c>
      <c r="M4449" s="2" t="s">
        <v>2450</v>
      </c>
      <c r="N4449" s="2" t="s">
        <v>58</v>
      </c>
      <c r="O4449" s="3">
        <v>5</v>
      </c>
      <c r="P4449" s="3">
        <v>610</v>
      </c>
      <c r="Q4449" s="3">
        <v>619</v>
      </c>
      <c r="R4449" s="3">
        <v>3095</v>
      </c>
      <c r="S4449" s="3">
        <v>9</v>
      </c>
      <c r="T4449" s="3">
        <v>45</v>
      </c>
      <c r="U4449" s="3">
        <v>1.45</v>
      </c>
      <c r="V4449" s="2" t="s">
        <v>145</v>
      </c>
      <c r="W4449" s="2" t="s">
        <v>146</v>
      </c>
      <c r="X4449" s="2" t="s">
        <v>72</v>
      </c>
      <c r="Y4449" s="19" t="str">
        <f>VLOOKUP(G4449,'Verweis Kd-Gruppe'!$A$2:$B$8,2,FALSE)</f>
        <v>EXP</v>
      </c>
      <c r="Z4449" s="19" t="str">
        <f>VLOOKUP(J4449,'Verweis Art-Gruppe'!$A$2:$B$15,2,FALSE)</f>
        <v>Geräte</v>
      </c>
      <c r="AA4449" s="19" t="str">
        <f>VLOOKUP(W4449,'Verweis Vertreter'!$A$2:$B$24,2,FALSE)</f>
        <v>Muhsin Yortanli</v>
      </c>
      <c r="AB4449" s="12">
        <f t="shared" si="621"/>
        <v>5</v>
      </c>
      <c r="AC4449" s="12">
        <f t="shared" si="626"/>
        <v>610</v>
      </c>
      <c r="AD4449" s="12">
        <f t="shared" si="627"/>
        <v>619</v>
      </c>
      <c r="AE4449" s="12">
        <f t="shared" si="622"/>
        <v>3095</v>
      </c>
      <c r="AF4449" s="12">
        <f t="shared" si="623"/>
        <v>9</v>
      </c>
      <c r="AG4449" s="12">
        <f t="shared" si="624"/>
        <v>45</v>
      </c>
      <c r="AH4449" s="9">
        <f t="shared" si="628"/>
        <v>1.4539579967689823E-2</v>
      </c>
      <c r="AI4449" s="14">
        <f>VLOOKUP(E4449,'Verweis Faktor'!$A:$B,2,FALSE)</f>
        <v>1</v>
      </c>
      <c r="AJ4449" s="14"/>
      <c r="AK4449" s="14" t="str">
        <f>IF(AL4449="Ja","Versandkosten",VLOOKUP(E4449,'Verweis Belegart'!$A$2:$B$9,2,FALSE))</f>
        <v>Hardware</v>
      </c>
      <c r="AL4449" s="14" t="str">
        <f t="shared" si="629"/>
        <v>Nein</v>
      </c>
      <c r="AM4449" s="14" t="str">
        <f t="shared" si="625"/>
        <v>Positiv</v>
      </c>
    </row>
    <row r="4450" spans="1:39" ht="17.25" customHeight="1" x14ac:dyDescent="0.35">
      <c r="A4450" s="17">
        <v>14574315</v>
      </c>
      <c r="B4450" s="2" t="s">
        <v>2380</v>
      </c>
      <c r="C4450" s="1">
        <v>2025001</v>
      </c>
      <c r="D4450" s="1">
        <v>2001152</v>
      </c>
      <c r="E4450" s="2" t="s">
        <v>34</v>
      </c>
      <c r="F4450" s="2" t="s">
        <v>53</v>
      </c>
      <c r="G4450" s="2" t="s">
        <v>66</v>
      </c>
      <c r="H4450" s="2" t="s">
        <v>1157</v>
      </c>
      <c r="I4450" s="2" t="s">
        <v>1158</v>
      </c>
      <c r="J4450" s="2" t="s">
        <v>103</v>
      </c>
      <c r="K4450" s="2" t="s">
        <v>45</v>
      </c>
      <c r="L4450" s="2" t="s">
        <v>1702</v>
      </c>
      <c r="M4450" s="2" t="s">
        <v>1703</v>
      </c>
      <c r="N4450" s="2" t="s">
        <v>1093</v>
      </c>
      <c r="O4450" s="3">
        <v>5</v>
      </c>
      <c r="P4450" s="3">
        <v>131</v>
      </c>
      <c r="Q4450" s="3">
        <v>135</v>
      </c>
      <c r="R4450" s="3">
        <v>675</v>
      </c>
      <c r="S4450" s="3">
        <v>4</v>
      </c>
      <c r="T4450" s="3">
        <v>20</v>
      </c>
      <c r="U4450" s="3">
        <v>2.96</v>
      </c>
      <c r="V4450" s="2" t="s">
        <v>145</v>
      </c>
      <c r="W4450" s="2" t="s">
        <v>146</v>
      </c>
      <c r="X4450" s="2" t="s">
        <v>72</v>
      </c>
      <c r="Y4450" s="19" t="str">
        <f>VLOOKUP(G4450,'Verweis Kd-Gruppe'!$A$2:$B$8,2,FALSE)</f>
        <v>EXP</v>
      </c>
      <c r="Z4450" s="19" t="str">
        <f>VLOOKUP(J4450,'Verweis Art-Gruppe'!$A$2:$B$15,2,FALSE)</f>
        <v>Geräte</v>
      </c>
      <c r="AA4450" s="19" t="str">
        <f>VLOOKUP(W4450,'Verweis Vertreter'!$A$2:$B$24,2,FALSE)</f>
        <v>Muhsin Yortanli</v>
      </c>
      <c r="AB4450" s="12">
        <f t="shared" si="621"/>
        <v>5</v>
      </c>
      <c r="AC4450" s="12">
        <f t="shared" si="626"/>
        <v>131</v>
      </c>
      <c r="AD4450" s="12">
        <f t="shared" si="627"/>
        <v>135</v>
      </c>
      <c r="AE4450" s="12">
        <f t="shared" si="622"/>
        <v>675</v>
      </c>
      <c r="AF4450" s="12">
        <f t="shared" si="623"/>
        <v>4</v>
      </c>
      <c r="AG4450" s="12">
        <f t="shared" si="624"/>
        <v>20</v>
      </c>
      <c r="AH4450" s="9">
        <f t="shared" si="628"/>
        <v>2.9629629629629631E-2</v>
      </c>
      <c r="AI4450" s="14">
        <f>VLOOKUP(E4450,'Verweis Faktor'!$A:$B,2,FALSE)</f>
        <v>1</v>
      </c>
      <c r="AJ4450" s="14"/>
      <c r="AK4450" s="14" t="str">
        <f>IF(AL4450="Ja","Versandkosten",VLOOKUP(E4450,'Verweis Belegart'!$A$2:$B$9,2,FALSE))</f>
        <v>Hardware</v>
      </c>
      <c r="AL4450" s="14" t="str">
        <f t="shared" si="629"/>
        <v>Nein</v>
      </c>
      <c r="AM4450" s="14" t="str">
        <f t="shared" si="625"/>
        <v>Positiv</v>
      </c>
    </row>
    <row r="4451" spans="1:39" ht="17.25" customHeight="1" x14ac:dyDescent="0.35">
      <c r="A4451" s="17">
        <v>14574315</v>
      </c>
      <c r="B4451" s="2" t="s">
        <v>2380</v>
      </c>
      <c r="C4451" s="1">
        <v>2025001</v>
      </c>
      <c r="D4451" s="1">
        <v>2001152</v>
      </c>
      <c r="E4451" s="2" t="s">
        <v>34</v>
      </c>
      <c r="F4451" s="2" t="s">
        <v>53</v>
      </c>
      <c r="G4451" s="2" t="s">
        <v>66</v>
      </c>
      <c r="H4451" s="2" t="s">
        <v>1157</v>
      </c>
      <c r="I4451" s="2" t="s">
        <v>1158</v>
      </c>
      <c r="J4451" s="2" t="s">
        <v>304</v>
      </c>
      <c r="K4451" s="2" t="s">
        <v>49</v>
      </c>
      <c r="L4451" s="2" t="s">
        <v>1208</v>
      </c>
      <c r="M4451" s="2" t="s">
        <v>1209</v>
      </c>
      <c r="N4451" s="2" t="s">
        <v>1210</v>
      </c>
      <c r="O4451" s="3">
        <v>8</v>
      </c>
      <c r="P4451" s="3">
        <v>181.29769999999999</v>
      </c>
      <c r="Q4451" s="3">
        <v>189</v>
      </c>
      <c r="R4451" s="3">
        <v>1512</v>
      </c>
      <c r="S4451" s="3">
        <v>7.7023000000000001</v>
      </c>
      <c r="T4451" s="3">
        <v>61.62</v>
      </c>
      <c r="U4451" s="3">
        <v>4.07</v>
      </c>
      <c r="V4451" s="2" t="s">
        <v>145</v>
      </c>
      <c r="W4451" s="2" t="s">
        <v>146</v>
      </c>
      <c r="X4451" s="2" t="s">
        <v>72</v>
      </c>
      <c r="Y4451" s="19" t="str">
        <f>VLOOKUP(G4451,'Verweis Kd-Gruppe'!$A$2:$B$8,2,FALSE)</f>
        <v>EXP</v>
      </c>
      <c r="Z4451" s="19" t="str">
        <f>VLOOKUP(J4451,'Verweis Art-Gruppe'!$A$2:$B$15,2,FALSE)</f>
        <v>Zubehör</v>
      </c>
      <c r="AA4451" s="19" t="str">
        <f>VLOOKUP(W4451,'Verweis Vertreter'!$A$2:$B$24,2,FALSE)</f>
        <v>Muhsin Yortanli</v>
      </c>
      <c r="AB4451" s="12">
        <f t="shared" si="621"/>
        <v>8</v>
      </c>
      <c r="AC4451" s="12">
        <f t="shared" si="626"/>
        <v>181.29769999999999</v>
      </c>
      <c r="AD4451" s="12">
        <f t="shared" si="627"/>
        <v>189</v>
      </c>
      <c r="AE4451" s="12">
        <f t="shared" si="622"/>
        <v>1512</v>
      </c>
      <c r="AF4451" s="12">
        <f t="shared" si="623"/>
        <v>7.7023000000000001</v>
      </c>
      <c r="AG4451" s="12">
        <f t="shared" si="624"/>
        <v>61.62</v>
      </c>
      <c r="AH4451" s="9">
        <f t="shared" si="628"/>
        <v>4.0753968253968251E-2</v>
      </c>
      <c r="AI4451" s="14">
        <f>VLOOKUP(E4451,'Verweis Faktor'!$A:$B,2,FALSE)</f>
        <v>1</v>
      </c>
      <c r="AJ4451" s="14"/>
      <c r="AK4451" s="14" t="str">
        <f>IF(AL4451="Ja","Versandkosten",VLOOKUP(E4451,'Verweis Belegart'!$A$2:$B$9,2,FALSE))</f>
        <v>Hardware</v>
      </c>
      <c r="AL4451" s="14" t="str">
        <f t="shared" si="629"/>
        <v>Nein</v>
      </c>
      <c r="AM4451" s="14" t="str">
        <f t="shared" si="625"/>
        <v>Positiv</v>
      </c>
    </row>
    <row r="4452" spans="1:39" ht="17.25" customHeight="1" x14ac:dyDescent="0.35">
      <c r="A4452" s="17">
        <v>14574315</v>
      </c>
      <c r="B4452" s="2" t="s">
        <v>2380</v>
      </c>
      <c r="C4452" s="1">
        <v>2025001</v>
      </c>
      <c r="D4452" s="1">
        <v>2001152</v>
      </c>
      <c r="E4452" s="2" t="s">
        <v>34</v>
      </c>
      <c r="F4452" s="2" t="s">
        <v>53</v>
      </c>
      <c r="G4452" s="2" t="s">
        <v>66</v>
      </c>
      <c r="H4452" s="2" t="s">
        <v>1157</v>
      </c>
      <c r="I4452" s="2" t="s">
        <v>1158</v>
      </c>
      <c r="J4452" s="2" t="s">
        <v>103</v>
      </c>
      <c r="K4452" s="2" t="s">
        <v>79</v>
      </c>
      <c r="L4452" s="2" t="s">
        <v>39</v>
      </c>
      <c r="M4452" s="2" t="s">
        <v>40</v>
      </c>
      <c r="N4452" s="2" t="s">
        <v>41</v>
      </c>
      <c r="O4452" s="3">
        <v>2</v>
      </c>
      <c r="P4452" s="3">
        <v>220</v>
      </c>
      <c r="Q4452" s="3">
        <v>233</v>
      </c>
      <c r="R4452" s="3">
        <v>466</v>
      </c>
      <c r="S4452" s="3">
        <v>13</v>
      </c>
      <c r="T4452" s="3">
        <v>26</v>
      </c>
      <c r="U4452" s="3">
        <v>5.57</v>
      </c>
      <c r="V4452" s="2" t="s">
        <v>145</v>
      </c>
      <c r="W4452" s="2" t="s">
        <v>146</v>
      </c>
      <c r="X4452" s="2" t="s">
        <v>72</v>
      </c>
      <c r="Y4452" s="19" t="str">
        <f>VLOOKUP(G4452,'Verweis Kd-Gruppe'!$A$2:$B$8,2,FALSE)</f>
        <v>EXP</v>
      </c>
      <c r="Z4452" s="19" t="str">
        <f>VLOOKUP(J4452,'Verweis Art-Gruppe'!$A$2:$B$15,2,FALSE)</f>
        <v>Geräte</v>
      </c>
      <c r="AA4452" s="19" t="str">
        <f>VLOOKUP(W4452,'Verweis Vertreter'!$A$2:$B$24,2,FALSE)</f>
        <v>Muhsin Yortanli</v>
      </c>
      <c r="AB4452" s="12">
        <f t="shared" si="621"/>
        <v>2</v>
      </c>
      <c r="AC4452" s="12">
        <f t="shared" si="626"/>
        <v>220</v>
      </c>
      <c r="AD4452" s="12">
        <f t="shared" si="627"/>
        <v>233</v>
      </c>
      <c r="AE4452" s="12">
        <f t="shared" si="622"/>
        <v>466</v>
      </c>
      <c r="AF4452" s="12">
        <f t="shared" si="623"/>
        <v>13</v>
      </c>
      <c r="AG4452" s="12">
        <f t="shared" si="624"/>
        <v>26</v>
      </c>
      <c r="AH4452" s="9">
        <f t="shared" si="628"/>
        <v>5.5793991416309016E-2</v>
      </c>
      <c r="AI4452" s="14">
        <f>VLOOKUP(E4452,'Verweis Faktor'!$A:$B,2,FALSE)</f>
        <v>1</v>
      </c>
      <c r="AJ4452" s="14"/>
      <c r="AK4452" s="14" t="str">
        <f>IF(AL4452="Ja","Versandkosten",VLOOKUP(E4452,'Verweis Belegart'!$A$2:$B$9,2,FALSE))</f>
        <v>Hardware</v>
      </c>
      <c r="AL4452" s="14" t="str">
        <f t="shared" si="629"/>
        <v>Nein</v>
      </c>
      <c r="AM4452" s="14" t="str">
        <f t="shared" si="625"/>
        <v>Positiv</v>
      </c>
    </row>
    <row r="4453" spans="1:39" ht="17.25" customHeight="1" x14ac:dyDescent="0.35">
      <c r="A4453" s="17">
        <v>14574315</v>
      </c>
      <c r="B4453" s="2" t="s">
        <v>2380</v>
      </c>
      <c r="C4453" s="1">
        <v>2025001</v>
      </c>
      <c r="D4453" s="1">
        <v>2001152</v>
      </c>
      <c r="E4453" s="2" t="s">
        <v>34</v>
      </c>
      <c r="F4453" s="2" t="s">
        <v>53</v>
      </c>
      <c r="G4453" s="2" t="s">
        <v>66</v>
      </c>
      <c r="H4453" s="2" t="s">
        <v>1157</v>
      </c>
      <c r="I4453" s="2" t="s">
        <v>1158</v>
      </c>
      <c r="J4453" s="2" t="s">
        <v>103</v>
      </c>
      <c r="K4453" s="2" t="s">
        <v>83</v>
      </c>
      <c r="L4453" s="2" t="s">
        <v>132</v>
      </c>
      <c r="M4453" s="2" t="s">
        <v>133</v>
      </c>
      <c r="N4453" s="2" t="s">
        <v>48</v>
      </c>
      <c r="O4453" s="3">
        <v>10</v>
      </c>
      <c r="P4453" s="3">
        <v>254.48859999999999</v>
      </c>
      <c r="Q4453" s="3">
        <v>265</v>
      </c>
      <c r="R4453" s="3">
        <v>2650</v>
      </c>
      <c r="S4453" s="3">
        <v>10.5114</v>
      </c>
      <c r="T4453" s="3">
        <v>105.11</v>
      </c>
      <c r="U4453" s="3">
        <v>3.96</v>
      </c>
      <c r="V4453" s="2" t="s">
        <v>145</v>
      </c>
      <c r="W4453" s="2" t="s">
        <v>146</v>
      </c>
      <c r="X4453" s="2" t="s">
        <v>72</v>
      </c>
      <c r="Y4453" s="19" t="str">
        <f>VLOOKUP(G4453,'Verweis Kd-Gruppe'!$A$2:$B$8,2,FALSE)</f>
        <v>EXP</v>
      </c>
      <c r="Z4453" s="19" t="str">
        <f>VLOOKUP(J4453,'Verweis Art-Gruppe'!$A$2:$B$15,2,FALSE)</f>
        <v>Geräte</v>
      </c>
      <c r="AA4453" s="19" t="str">
        <f>VLOOKUP(W4453,'Verweis Vertreter'!$A$2:$B$24,2,FALSE)</f>
        <v>Muhsin Yortanli</v>
      </c>
      <c r="AB4453" s="12">
        <f t="shared" si="621"/>
        <v>10</v>
      </c>
      <c r="AC4453" s="12">
        <f t="shared" si="626"/>
        <v>254.48859999999999</v>
      </c>
      <c r="AD4453" s="12">
        <f t="shared" si="627"/>
        <v>265</v>
      </c>
      <c r="AE4453" s="12">
        <f t="shared" si="622"/>
        <v>2650</v>
      </c>
      <c r="AF4453" s="12">
        <f t="shared" si="623"/>
        <v>10.5114</v>
      </c>
      <c r="AG4453" s="12">
        <f t="shared" si="624"/>
        <v>105.11</v>
      </c>
      <c r="AH4453" s="9">
        <f t="shared" si="628"/>
        <v>3.9664150943396224E-2</v>
      </c>
      <c r="AI4453" s="14">
        <f>VLOOKUP(E4453,'Verweis Faktor'!$A:$B,2,FALSE)</f>
        <v>1</v>
      </c>
      <c r="AJ4453" s="14"/>
      <c r="AK4453" s="14" t="str">
        <f>IF(AL4453="Ja","Versandkosten",VLOOKUP(E4453,'Verweis Belegart'!$A$2:$B$9,2,FALSE))</f>
        <v>Hardware</v>
      </c>
      <c r="AL4453" s="14" t="str">
        <f t="shared" si="629"/>
        <v>Nein</v>
      </c>
      <c r="AM4453" s="14" t="str">
        <f t="shared" si="625"/>
        <v>Positiv</v>
      </c>
    </row>
    <row r="4454" spans="1:39" ht="17.25" customHeight="1" x14ac:dyDescent="0.35">
      <c r="A4454" s="17">
        <v>14574315</v>
      </c>
      <c r="B4454" s="2" t="s">
        <v>2380</v>
      </c>
      <c r="C4454" s="1">
        <v>2025001</v>
      </c>
      <c r="D4454" s="1">
        <v>2001152</v>
      </c>
      <c r="E4454" s="2" t="s">
        <v>34</v>
      </c>
      <c r="F4454" s="2" t="s">
        <v>53</v>
      </c>
      <c r="G4454" s="2" t="s">
        <v>66</v>
      </c>
      <c r="H4454" s="2" t="s">
        <v>1157</v>
      </c>
      <c r="I4454" s="2" t="s">
        <v>1158</v>
      </c>
      <c r="J4454" s="2" t="s">
        <v>103</v>
      </c>
      <c r="K4454" s="2" t="s">
        <v>87</v>
      </c>
      <c r="L4454" s="2" t="s">
        <v>1084</v>
      </c>
      <c r="M4454" s="2" t="s">
        <v>1085</v>
      </c>
      <c r="N4454" s="2" t="s">
        <v>1086</v>
      </c>
      <c r="O4454" s="3">
        <v>5</v>
      </c>
      <c r="P4454" s="3">
        <v>80.008700000000005</v>
      </c>
      <c r="Q4454" s="3">
        <v>84</v>
      </c>
      <c r="R4454" s="3">
        <v>420</v>
      </c>
      <c r="S4454" s="3">
        <v>3.9912999999999998</v>
      </c>
      <c r="T4454" s="3">
        <v>19.96</v>
      </c>
      <c r="U4454" s="3">
        <v>4.75</v>
      </c>
      <c r="V4454" s="2" t="s">
        <v>145</v>
      </c>
      <c r="W4454" s="2" t="s">
        <v>146</v>
      </c>
      <c r="X4454" s="2" t="s">
        <v>72</v>
      </c>
      <c r="Y4454" s="19" t="str">
        <f>VLOOKUP(G4454,'Verweis Kd-Gruppe'!$A$2:$B$8,2,FALSE)</f>
        <v>EXP</v>
      </c>
      <c r="Z4454" s="19" t="str">
        <f>VLOOKUP(J4454,'Verweis Art-Gruppe'!$A$2:$B$15,2,FALSE)</f>
        <v>Geräte</v>
      </c>
      <c r="AA4454" s="19" t="str">
        <f>VLOOKUP(W4454,'Verweis Vertreter'!$A$2:$B$24,2,FALSE)</f>
        <v>Muhsin Yortanli</v>
      </c>
      <c r="AB4454" s="12">
        <f t="shared" si="621"/>
        <v>5</v>
      </c>
      <c r="AC4454" s="12">
        <f t="shared" si="626"/>
        <v>80.008700000000005</v>
      </c>
      <c r="AD4454" s="12">
        <f t="shared" si="627"/>
        <v>84</v>
      </c>
      <c r="AE4454" s="12">
        <f t="shared" si="622"/>
        <v>420</v>
      </c>
      <c r="AF4454" s="12">
        <f t="shared" si="623"/>
        <v>3.9912999999999998</v>
      </c>
      <c r="AG4454" s="12">
        <f t="shared" si="624"/>
        <v>19.96</v>
      </c>
      <c r="AH4454" s="9">
        <f t="shared" si="628"/>
        <v>4.7523809523809524E-2</v>
      </c>
      <c r="AI4454" s="14">
        <f>VLOOKUP(E4454,'Verweis Faktor'!$A:$B,2,FALSE)</f>
        <v>1</v>
      </c>
      <c r="AJ4454" s="14"/>
      <c r="AK4454" s="14" t="str">
        <f>IF(AL4454="Ja","Versandkosten",VLOOKUP(E4454,'Verweis Belegart'!$A$2:$B$9,2,FALSE))</f>
        <v>Hardware</v>
      </c>
      <c r="AL4454" s="14" t="str">
        <f t="shared" si="629"/>
        <v>Nein</v>
      </c>
      <c r="AM4454" s="14" t="str">
        <f t="shared" si="625"/>
        <v>Positiv</v>
      </c>
    </row>
    <row r="4455" spans="1:39" ht="17.25" customHeight="1" x14ac:dyDescent="0.35">
      <c r="A4455" s="17">
        <v>14574315</v>
      </c>
      <c r="B4455" s="2" t="s">
        <v>2380</v>
      </c>
      <c r="C4455" s="1">
        <v>2025001</v>
      </c>
      <c r="D4455" s="1">
        <v>2001152</v>
      </c>
      <c r="E4455" s="2" t="s">
        <v>34</v>
      </c>
      <c r="F4455" s="2" t="s">
        <v>53</v>
      </c>
      <c r="G4455" s="2" t="s">
        <v>66</v>
      </c>
      <c r="H4455" s="2" t="s">
        <v>1157</v>
      </c>
      <c r="I4455" s="2" t="s">
        <v>1158</v>
      </c>
      <c r="J4455" s="2" t="s">
        <v>304</v>
      </c>
      <c r="K4455" s="2" t="s">
        <v>91</v>
      </c>
      <c r="L4455" s="2" t="s">
        <v>382</v>
      </c>
      <c r="M4455" s="2" t="s">
        <v>383</v>
      </c>
      <c r="N4455" s="2" t="s">
        <v>384</v>
      </c>
      <c r="O4455" s="3">
        <v>2</v>
      </c>
      <c r="P4455" s="3">
        <v>145.5</v>
      </c>
      <c r="Q4455" s="3">
        <v>149</v>
      </c>
      <c r="R4455" s="3">
        <v>298</v>
      </c>
      <c r="S4455" s="3">
        <v>3.5</v>
      </c>
      <c r="T4455" s="3">
        <v>7</v>
      </c>
      <c r="U4455" s="3">
        <v>2.34</v>
      </c>
      <c r="V4455" s="2" t="s">
        <v>145</v>
      </c>
      <c r="W4455" s="2" t="s">
        <v>146</v>
      </c>
      <c r="X4455" s="2" t="s">
        <v>72</v>
      </c>
      <c r="Y4455" s="19" t="str">
        <f>VLOOKUP(G4455,'Verweis Kd-Gruppe'!$A$2:$B$8,2,FALSE)</f>
        <v>EXP</v>
      </c>
      <c r="Z4455" s="19" t="str">
        <f>VLOOKUP(J4455,'Verweis Art-Gruppe'!$A$2:$B$15,2,FALSE)</f>
        <v>Zubehör</v>
      </c>
      <c r="AA4455" s="19" t="str">
        <f>VLOOKUP(W4455,'Verweis Vertreter'!$A$2:$B$24,2,FALSE)</f>
        <v>Muhsin Yortanli</v>
      </c>
      <c r="AB4455" s="12">
        <f t="shared" si="621"/>
        <v>2</v>
      </c>
      <c r="AC4455" s="12">
        <f t="shared" si="626"/>
        <v>145.5</v>
      </c>
      <c r="AD4455" s="12">
        <f t="shared" si="627"/>
        <v>149</v>
      </c>
      <c r="AE4455" s="12">
        <f t="shared" si="622"/>
        <v>298</v>
      </c>
      <c r="AF4455" s="12">
        <f t="shared" si="623"/>
        <v>3.5</v>
      </c>
      <c r="AG4455" s="12">
        <f t="shared" si="624"/>
        <v>7</v>
      </c>
      <c r="AH4455" s="9">
        <f t="shared" si="628"/>
        <v>2.3489932885906041E-2</v>
      </c>
      <c r="AI4455" s="14">
        <f>VLOOKUP(E4455,'Verweis Faktor'!$A:$B,2,FALSE)</f>
        <v>1</v>
      </c>
      <c r="AJ4455" s="14"/>
      <c r="AK4455" s="14" t="str">
        <f>IF(AL4455="Ja","Versandkosten",VLOOKUP(E4455,'Verweis Belegart'!$A$2:$B$9,2,FALSE))</f>
        <v>Hardware</v>
      </c>
      <c r="AL4455" s="14" t="str">
        <f t="shared" si="629"/>
        <v>Nein</v>
      </c>
      <c r="AM4455" s="14" t="str">
        <f t="shared" si="625"/>
        <v>Positiv</v>
      </c>
    </row>
    <row r="4456" spans="1:39" ht="17.25" customHeight="1" x14ac:dyDescent="0.35">
      <c r="A4456" s="17">
        <v>14574315</v>
      </c>
      <c r="B4456" s="2" t="s">
        <v>2380</v>
      </c>
      <c r="C4456" s="1">
        <v>2025001</v>
      </c>
      <c r="D4456" s="1">
        <v>2001152</v>
      </c>
      <c r="E4456" s="2" t="s">
        <v>34</v>
      </c>
      <c r="F4456" s="2" t="s">
        <v>53</v>
      </c>
      <c r="G4456" s="2" t="s">
        <v>66</v>
      </c>
      <c r="H4456" s="2" t="s">
        <v>1157</v>
      </c>
      <c r="I4456" s="2" t="s">
        <v>1158</v>
      </c>
      <c r="J4456" s="2" t="s">
        <v>103</v>
      </c>
      <c r="K4456" s="2" t="s">
        <v>95</v>
      </c>
      <c r="L4456" s="2" t="s">
        <v>458</v>
      </c>
      <c r="M4456" s="2" t="s">
        <v>459</v>
      </c>
      <c r="N4456" s="2" t="s">
        <v>41</v>
      </c>
      <c r="O4456" s="3">
        <v>2</v>
      </c>
      <c r="P4456" s="3">
        <v>227.2817</v>
      </c>
      <c r="Q4456" s="3">
        <v>233</v>
      </c>
      <c r="R4456" s="3">
        <v>466</v>
      </c>
      <c r="S4456" s="3">
        <v>5.7183000000000002</v>
      </c>
      <c r="T4456" s="3">
        <v>11.44</v>
      </c>
      <c r="U4456" s="3">
        <v>2.4500000000000002</v>
      </c>
      <c r="V4456" s="2" t="s">
        <v>145</v>
      </c>
      <c r="W4456" s="2" t="s">
        <v>146</v>
      </c>
      <c r="X4456" s="2" t="s">
        <v>72</v>
      </c>
      <c r="Y4456" s="19" t="str">
        <f>VLOOKUP(G4456,'Verweis Kd-Gruppe'!$A$2:$B$8,2,FALSE)</f>
        <v>EXP</v>
      </c>
      <c r="Z4456" s="19" t="str">
        <f>VLOOKUP(J4456,'Verweis Art-Gruppe'!$A$2:$B$15,2,FALSE)</f>
        <v>Geräte</v>
      </c>
      <c r="AA4456" s="19" t="str">
        <f>VLOOKUP(W4456,'Verweis Vertreter'!$A$2:$B$24,2,FALSE)</f>
        <v>Muhsin Yortanli</v>
      </c>
      <c r="AB4456" s="12">
        <f t="shared" si="621"/>
        <v>2</v>
      </c>
      <c r="AC4456" s="12">
        <f t="shared" si="626"/>
        <v>227.2817</v>
      </c>
      <c r="AD4456" s="12">
        <f t="shared" si="627"/>
        <v>233</v>
      </c>
      <c r="AE4456" s="12">
        <f t="shared" si="622"/>
        <v>466</v>
      </c>
      <c r="AF4456" s="12">
        <f t="shared" si="623"/>
        <v>5.7183000000000002</v>
      </c>
      <c r="AG4456" s="12">
        <f t="shared" si="624"/>
        <v>11.44</v>
      </c>
      <c r="AH4456" s="9">
        <f t="shared" si="628"/>
        <v>2.4549356223175965E-2</v>
      </c>
      <c r="AI4456" s="14">
        <f>VLOOKUP(E4456,'Verweis Faktor'!$A:$B,2,FALSE)</f>
        <v>1</v>
      </c>
      <c r="AJ4456" s="14"/>
      <c r="AK4456" s="14" t="str">
        <f>IF(AL4456="Ja","Versandkosten",VLOOKUP(E4456,'Verweis Belegart'!$A$2:$B$9,2,FALSE))</f>
        <v>Hardware</v>
      </c>
      <c r="AL4456" s="14" t="str">
        <f t="shared" si="629"/>
        <v>Nein</v>
      </c>
      <c r="AM4456" s="14" t="str">
        <f t="shared" si="625"/>
        <v>Positiv</v>
      </c>
    </row>
    <row r="4457" spans="1:39" ht="17.25" customHeight="1" x14ac:dyDescent="0.35">
      <c r="A4457" s="17">
        <v>14574315</v>
      </c>
      <c r="B4457" s="2" t="s">
        <v>2380</v>
      </c>
      <c r="C4457" s="1">
        <v>2025001</v>
      </c>
      <c r="D4457" s="1">
        <v>2001152</v>
      </c>
      <c r="E4457" s="2" t="s">
        <v>34</v>
      </c>
      <c r="F4457" s="2" t="s">
        <v>53</v>
      </c>
      <c r="G4457" s="2" t="s">
        <v>66</v>
      </c>
      <c r="H4457" s="2" t="s">
        <v>1157</v>
      </c>
      <c r="I4457" s="2" t="s">
        <v>1158</v>
      </c>
      <c r="J4457" s="2" t="s">
        <v>103</v>
      </c>
      <c r="K4457" s="2" t="s">
        <v>99</v>
      </c>
      <c r="L4457" s="2" t="s">
        <v>279</v>
      </c>
      <c r="M4457" s="2" t="s">
        <v>280</v>
      </c>
      <c r="N4457" s="2" t="s">
        <v>271</v>
      </c>
      <c r="O4457" s="3">
        <v>2</v>
      </c>
      <c r="P4457" s="3">
        <v>411.96159999999998</v>
      </c>
      <c r="Q4457" s="3">
        <v>419</v>
      </c>
      <c r="R4457" s="3">
        <v>838</v>
      </c>
      <c r="S4457" s="3">
        <v>7.0384000000000002</v>
      </c>
      <c r="T4457" s="3">
        <v>14.08</v>
      </c>
      <c r="U4457" s="3">
        <v>1.67</v>
      </c>
      <c r="V4457" s="2" t="s">
        <v>145</v>
      </c>
      <c r="W4457" s="2" t="s">
        <v>146</v>
      </c>
      <c r="X4457" s="2" t="s">
        <v>72</v>
      </c>
      <c r="Y4457" s="19" t="str">
        <f>VLOOKUP(G4457,'Verweis Kd-Gruppe'!$A$2:$B$8,2,FALSE)</f>
        <v>EXP</v>
      </c>
      <c r="Z4457" s="19" t="str">
        <f>VLOOKUP(J4457,'Verweis Art-Gruppe'!$A$2:$B$15,2,FALSE)</f>
        <v>Geräte</v>
      </c>
      <c r="AA4457" s="19" t="str">
        <f>VLOOKUP(W4457,'Verweis Vertreter'!$A$2:$B$24,2,FALSE)</f>
        <v>Muhsin Yortanli</v>
      </c>
      <c r="AB4457" s="12">
        <f t="shared" si="621"/>
        <v>2</v>
      </c>
      <c r="AC4457" s="12">
        <f t="shared" si="626"/>
        <v>411.96159999999998</v>
      </c>
      <c r="AD4457" s="12">
        <f t="shared" si="627"/>
        <v>419</v>
      </c>
      <c r="AE4457" s="12">
        <f t="shared" si="622"/>
        <v>838</v>
      </c>
      <c r="AF4457" s="12">
        <f t="shared" si="623"/>
        <v>7.0384000000000002</v>
      </c>
      <c r="AG4457" s="12">
        <f t="shared" si="624"/>
        <v>14.08</v>
      </c>
      <c r="AH4457" s="9">
        <f t="shared" si="628"/>
        <v>1.6801909307875895E-2</v>
      </c>
      <c r="AI4457" s="14">
        <f>VLOOKUP(E4457,'Verweis Faktor'!$A:$B,2,FALSE)</f>
        <v>1</v>
      </c>
      <c r="AJ4457" s="14"/>
      <c r="AK4457" s="14" t="str">
        <f>IF(AL4457="Ja","Versandkosten",VLOOKUP(E4457,'Verweis Belegart'!$A$2:$B$9,2,FALSE))</f>
        <v>Hardware</v>
      </c>
      <c r="AL4457" s="14" t="str">
        <f t="shared" si="629"/>
        <v>Nein</v>
      </c>
      <c r="AM4457" s="14" t="str">
        <f t="shared" si="625"/>
        <v>Positiv</v>
      </c>
    </row>
    <row r="4458" spans="1:39" ht="17.25" customHeight="1" x14ac:dyDescent="0.35">
      <c r="A4458" s="17">
        <v>14574225</v>
      </c>
      <c r="B4458" s="2" t="s">
        <v>2380</v>
      </c>
      <c r="C4458" s="1">
        <v>2025001</v>
      </c>
      <c r="D4458" s="1">
        <v>2001153</v>
      </c>
      <c r="E4458" s="2" t="s">
        <v>34</v>
      </c>
      <c r="F4458" s="2" t="s">
        <v>142</v>
      </c>
      <c r="G4458" s="2" t="s">
        <v>66</v>
      </c>
      <c r="H4458" s="2" t="s">
        <v>1697</v>
      </c>
      <c r="I4458" s="2" t="s">
        <v>2783</v>
      </c>
      <c r="J4458" s="2" t="s">
        <v>103</v>
      </c>
      <c r="K4458" s="2" t="s">
        <v>28</v>
      </c>
      <c r="L4458" s="2" t="s">
        <v>385</v>
      </c>
      <c r="M4458" s="2" t="s">
        <v>386</v>
      </c>
      <c r="N4458" s="2" t="s">
        <v>292</v>
      </c>
      <c r="O4458" s="3">
        <v>10</v>
      </c>
      <c r="P4458" s="3">
        <v>906.88019999999995</v>
      </c>
      <c r="Q4458" s="3">
        <v>915</v>
      </c>
      <c r="R4458" s="3">
        <v>9150</v>
      </c>
      <c r="S4458" s="3">
        <v>8.1197999999999997</v>
      </c>
      <c r="T4458" s="3">
        <v>81.2</v>
      </c>
      <c r="U4458" s="3">
        <v>0.88</v>
      </c>
      <c r="V4458" s="2" t="s">
        <v>145</v>
      </c>
      <c r="W4458" s="2" t="s">
        <v>146</v>
      </c>
      <c r="X4458" s="2" t="s">
        <v>125</v>
      </c>
      <c r="Y4458" s="19" t="str">
        <f>VLOOKUP(G4458,'Verweis Kd-Gruppe'!$A$2:$B$8,2,FALSE)</f>
        <v>EXP</v>
      </c>
      <c r="Z4458" s="19" t="str">
        <f>VLOOKUP(J4458,'Verweis Art-Gruppe'!$A$2:$B$15,2,FALSE)</f>
        <v>Geräte</v>
      </c>
      <c r="AA4458" s="19" t="str">
        <f>VLOOKUP(W4458,'Verweis Vertreter'!$A$2:$B$24,2,FALSE)</f>
        <v>Muhsin Yortanli</v>
      </c>
      <c r="AB4458" s="12">
        <f t="shared" si="621"/>
        <v>10</v>
      </c>
      <c r="AC4458" s="12">
        <f t="shared" si="626"/>
        <v>906.88019999999995</v>
      </c>
      <c r="AD4458" s="12">
        <f t="shared" si="627"/>
        <v>915</v>
      </c>
      <c r="AE4458" s="12">
        <f t="shared" si="622"/>
        <v>9150</v>
      </c>
      <c r="AF4458" s="12">
        <f t="shared" si="623"/>
        <v>8.1197999999999997</v>
      </c>
      <c r="AG4458" s="12">
        <f t="shared" si="624"/>
        <v>81.2</v>
      </c>
      <c r="AH4458" s="9">
        <f t="shared" si="628"/>
        <v>8.8743169398907105E-3</v>
      </c>
      <c r="AI4458" s="14">
        <f>VLOOKUP(E4458,'Verweis Faktor'!$A:$B,2,FALSE)</f>
        <v>1</v>
      </c>
      <c r="AJ4458" s="14"/>
      <c r="AK4458" s="14" t="str">
        <f>IF(AL4458="Ja","Versandkosten",VLOOKUP(E4458,'Verweis Belegart'!$A$2:$B$9,2,FALSE))</f>
        <v>Hardware</v>
      </c>
      <c r="AL4458" s="14" t="str">
        <f t="shared" si="629"/>
        <v>Nein</v>
      </c>
      <c r="AM4458" s="14" t="str">
        <f t="shared" si="625"/>
        <v>Positiv</v>
      </c>
    </row>
    <row r="4459" spans="1:39" ht="17.25" customHeight="1" x14ac:dyDescent="0.35">
      <c r="A4459" s="17">
        <v>14574308</v>
      </c>
      <c r="B4459" s="2" t="s">
        <v>2380</v>
      </c>
      <c r="C4459" s="1">
        <v>2025001</v>
      </c>
      <c r="D4459" s="1">
        <v>2001154</v>
      </c>
      <c r="E4459" s="2" t="s">
        <v>34</v>
      </c>
      <c r="F4459" s="2" t="s">
        <v>142</v>
      </c>
      <c r="G4459" s="2" t="s">
        <v>25</v>
      </c>
      <c r="H4459" s="2" t="s">
        <v>1292</v>
      </c>
      <c r="I4459" s="2" t="s">
        <v>1293</v>
      </c>
      <c r="J4459" s="2" t="s">
        <v>103</v>
      </c>
      <c r="K4459" s="2" t="s">
        <v>28</v>
      </c>
      <c r="L4459" s="2" t="s">
        <v>722</v>
      </c>
      <c r="M4459" s="2" t="s">
        <v>723</v>
      </c>
      <c r="N4459" s="2" t="s">
        <v>234</v>
      </c>
      <c r="O4459" s="3">
        <v>4</v>
      </c>
      <c r="P4459" s="3">
        <v>260</v>
      </c>
      <c r="Q4459" s="3">
        <v>265</v>
      </c>
      <c r="R4459" s="3">
        <v>1060</v>
      </c>
      <c r="S4459" s="3">
        <v>5</v>
      </c>
      <c r="T4459" s="3">
        <v>20</v>
      </c>
      <c r="U4459" s="3">
        <v>1.88</v>
      </c>
      <c r="V4459" s="2" t="s">
        <v>689</v>
      </c>
      <c r="W4459" s="2" t="s">
        <v>690</v>
      </c>
      <c r="X4459" s="2" t="s">
        <v>724</v>
      </c>
      <c r="Y4459" s="19" t="str">
        <f>VLOOKUP(G4459,'Verweis Kd-Gruppe'!$A$2:$B$8,2,FALSE)</f>
        <v>FHK</v>
      </c>
      <c r="Z4459" s="19" t="str">
        <f>VLOOKUP(J4459,'Verweis Art-Gruppe'!$A$2:$B$15,2,FALSE)</f>
        <v>Geräte</v>
      </c>
      <c r="AA4459" s="19" t="str">
        <f>VLOOKUP(W4459,'Verweis Vertreter'!$A$2:$B$24,2,FALSE)</f>
        <v>Zentrale</v>
      </c>
      <c r="AB4459" s="12">
        <f t="shared" si="621"/>
        <v>4</v>
      </c>
      <c r="AC4459" s="12">
        <f t="shared" si="626"/>
        <v>260</v>
      </c>
      <c r="AD4459" s="12">
        <f t="shared" si="627"/>
        <v>265</v>
      </c>
      <c r="AE4459" s="12">
        <f t="shared" si="622"/>
        <v>1060</v>
      </c>
      <c r="AF4459" s="12">
        <f t="shared" si="623"/>
        <v>5</v>
      </c>
      <c r="AG4459" s="12">
        <f t="shared" si="624"/>
        <v>20</v>
      </c>
      <c r="AH4459" s="9">
        <f t="shared" si="628"/>
        <v>1.8867924528301886E-2</v>
      </c>
      <c r="AI4459" s="14">
        <f>VLOOKUP(E4459,'Verweis Faktor'!$A:$B,2,FALSE)</f>
        <v>1</v>
      </c>
      <c r="AJ4459" s="14"/>
      <c r="AK4459" s="14" t="str">
        <f>IF(AL4459="Ja","Versandkosten",VLOOKUP(E4459,'Verweis Belegart'!$A$2:$B$9,2,FALSE))</f>
        <v>Hardware</v>
      </c>
      <c r="AL4459" s="14" t="str">
        <f t="shared" si="629"/>
        <v>Nein</v>
      </c>
      <c r="AM4459" s="14" t="str">
        <f t="shared" si="625"/>
        <v>Positiv</v>
      </c>
    </row>
    <row r="4460" spans="1:39" ht="17.25" customHeight="1" x14ac:dyDescent="0.35">
      <c r="A4460" s="17">
        <v>14574270</v>
      </c>
      <c r="B4460" s="2" t="s">
        <v>2380</v>
      </c>
      <c r="C4460" s="1">
        <v>2025001</v>
      </c>
      <c r="D4460" s="1">
        <v>2001155</v>
      </c>
      <c r="E4460" s="2" t="s">
        <v>34</v>
      </c>
      <c r="F4460" s="2" t="s">
        <v>142</v>
      </c>
      <c r="G4460" s="2" t="s">
        <v>66</v>
      </c>
      <c r="H4460" s="2" t="s">
        <v>1012</v>
      </c>
      <c r="I4460" s="2" t="s">
        <v>1013</v>
      </c>
      <c r="J4460" s="2" t="s">
        <v>103</v>
      </c>
      <c r="K4460" s="2" t="s">
        <v>28</v>
      </c>
      <c r="L4460" s="2" t="s">
        <v>387</v>
      </c>
      <c r="M4460" s="2" t="s">
        <v>388</v>
      </c>
      <c r="N4460" s="2" t="s">
        <v>292</v>
      </c>
      <c r="O4460" s="3">
        <v>10</v>
      </c>
      <c r="P4460" s="3">
        <v>890.63509999999997</v>
      </c>
      <c r="Q4460" s="3">
        <v>909</v>
      </c>
      <c r="R4460" s="3">
        <v>9090</v>
      </c>
      <c r="S4460" s="3">
        <v>18.364899999999999</v>
      </c>
      <c r="T4460" s="3">
        <v>183.65</v>
      </c>
      <c r="U4460" s="3">
        <v>2.02</v>
      </c>
      <c r="V4460" s="2" t="s">
        <v>145</v>
      </c>
      <c r="W4460" s="2" t="s">
        <v>146</v>
      </c>
      <c r="X4460" s="2" t="s">
        <v>125</v>
      </c>
      <c r="Y4460" s="19" t="str">
        <f>VLOOKUP(G4460,'Verweis Kd-Gruppe'!$A$2:$B$8,2,FALSE)</f>
        <v>EXP</v>
      </c>
      <c r="Z4460" s="19" t="str">
        <f>VLOOKUP(J4460,'Verweis Art-Gruppe'!$A$2:$B$15,2,FALSE)</f>
        <v>Geräte</v>
      </c>
      <c r="AA4460" s="19" t="str">
        <f>VLOOKUP(W4460,'Verweis Vertreter'!$A$2:$B$24,2,FALSE)</f>
        <v>Muhsin Yortanli</v>
      </c>
      <c r="AB4460" s="12">
        <f t="shared" si="621"/>
        <v>10</v>
      </c>
      <c r="AC4460" s="12">
        <f t="shared" si="626"/>
        <v>890.63509999999997</v>
      </c>
      <c r="AD4460" s="12">
        <f t="shared" si="627"/>
        <v>909</v>
      </c>
      <c r="AE4460" s="12">
        <f t="shared" si="622"/>
        <v>9090</v>
      </c>
      <c r="AF4460" s="12">
        <f t="shared" si="623"/>
        <v>18.364899999999999</v>
      </c>
      <c r="AG4460" s="12">
        <f t="shared" si="624"/>
        <v>183.65</v>
      </c>
      <c r="AH4460" s="9">
        <f t="shared" si="628"/>
        <v>2.0203520352035206E-2</v>
      </c>
      <c r="AI4460" s="14">
        <f>VLOOKUP(E4460,'Verweis Faktor'!$A:$B,2,FALSE)</f>
        <v>1</v>
      </c>
      <c r="AJ4460" s="14"/>
      <c r="AK4460" s="14" t="str">
        <f>IF(AL4460="Ja","Versandkosten",VLOOKUP(E4460,'Verweis Belegart'!$A$2:$B$9,2,FALSE))</f>
        <v>Hardware</v>
      </c>
      <c r="AL4460" s="14" t="str">
        <f t="shared" si="629"/>
        <v>Nein</v>
      </c>
      <c r="AM4460" s="14" t="str">
        <f t="shared" si="625"/>
        <v>Positiv</v>
      </c>
    </row>
    <row r="4461" spans="1:39" ht="17.25" customHeight="1" x14ac:dyDescent="0.35">
      <c r="A4461" s="17">
        <v>14574270</v>
      </c>
      <c r="B4461" s="2" t="s">
        <v>2380</v>
      </c>
      <c r="C4461" s="1">
        <v>2025001</v>
      </c>
      <c r="D4461" s="1">
        <v>2001155</v>
      </c>
      <c r="E4461" s="2" t="s">
        <v>34</v>
      </c>
      <c r="F4461" s="2" t="s">
        <v>142</v>
      </c>
      <c r="G4461" s="2" t="s">
        <v>66</v>
      </c>
      <c r="H4461" s="2" t="s">
        <v>1012</v>
      </c>
      <c r="I4461" s="2" t="s">
        <v>1013</v>
      </c>
      <c r="J4461" s="2" t="s">
        <v>103</v>
      </c>
      <c r="K4461" s="2" t="s">
        <v>45</v>
      </c>
      <c r="L4461" s="2" t="s">
        <v>342</v>
      </c>
      <c r="M4461" s="2" t="s">
        <v>343</v>
      </c>
      <c r="N4461" s="2" t="s">
        <v>344</v>
      </c>
      <c r="O4461" s="3">
        <v>5</v>
      </c>
      <c r="P4461" s="3">
        <v>991.57889999999998</v>
      </c>
      <c r="Q4461" s="3">
        <v>1025</v>
      </c>
      <c r="R4461" s="3">
        <v>5125</v>
      </c>
      <c r="S4461" s="3">
        <v>33.421100000000003</v>
      </c>
      <c r="T4461" s="3">
        <v>167.11</v>
      </c>
      <c r="U4461" s="3">
        <v>3.26</v>
      </c>
      <c r="V4461" s="2" t="s">
        <v>145</v>
      </c>
      <c r="W4461" s="2" t="s">
        <v>146</v>
      </c>
      <c r="X4461" s="2" t="s">
        <v>125</v>
      </c>
      <c r="Y4461" s="19" t="str">
        <f>VLOOKUP(G4461,'Verweis Kd-Gruppe'!$A$2:$B$8,2,FALSE)</f>
        <v>EXP</v>
      </c>
      <c r="Z4461" s="19" t="str">
        <f>VLOOKUP(J4461,'Verweis Art-Gruppe'!$A$2:$B$15,2,FALSE)</f>
        <v>Geräte</v>
      </c>
      <c r="AA4461" s="19" t="str">
        <f>VLOOKUP(W4461,'Verweis Vertreter'!$A$2:$B$24,2,FALSE)</f>
        <v>Muhsin Yortanli</v>
      </c>
      <c r="AB4461" s="12">
        <f t="shared" si="621"/>
        <v>5</v>
      </c>
      <c r="AC4461" s="12">
        <f t="shared" si="626"/>
        <v>991.57889999999998</v>
      </c>
      <c r="AD4461" s="12">
        <f t="shared" si="627"/>
        <v>1025</v>
      </c>
      <c r="AE4461" s="12">
        <f t="shared" si="622"/>
        <v>5125</v>
      </c>
      <c r="AF4461" s="12">
        <f t="shared" si="623"/>
        <v>33.421100000000003</v>
      </c>
      <c r="AG4461" s="12">
        <f t="shared" si="624"/>
        <v>167.11</v>
      </c>
      <c r="AH4461" s="9">
        <f t="shared" si="628"/>
        <v>3.2606829268292684E-2</v>
      </c>
      <c r="AI4461" s="14">
        <f>VLOOKUP(E4461,'Verweis Faktor'!$A:$B,2,FALSE)</f>
        <v>1</v>
      </c>
      <c r="AJ4461" s="14"/>
      <c r="AK4461" s="14" t="str">
        <f>IF(AL4461="Ja","Versandkosten",VLOOKUP(E4461,'Verweis Belegart'!$A$2:$B$9,2,FALSE))</f>
        <v>Hardware</v>
      </c>
      <c r="AL4461" s="14" t="str">
        <f t="shared" si="629"/>
        <v>Nein</v>
      </c>
      <c r="AM4461" s="14" t="str">
        <f t="shared" si="625"/>
        <v>Positiv</v>
      </c>
    </row>
    <row r="4462" spans="1:39" ht="17.25" customHeight="1" x14ac:dyDescent="0.35">
      <c r="A4462" s="17">
        <v>14574270</v>
      </c>
      <c r="B4462" s="2" t="s">
        <v>2380</v>
      </c>
      <c r="C4462" s="1">
        <v>2025001</v>
      </c>
      <c r="D4462" s="1">
        <v>2001155</v>
      </c>
      <c r="E4462" s="2" t="s">
        <v>34</v>
      </c>
      <c r="F4462" s="2" t="s">
        <v>142</v>
      </c>
      <c r="G4462" s="2" t="s">
        <v>66</v>
      </c>
      <c r="H4462" s="2" t="s">
        <v>1012</v>
      </c>
      <c r="I4462" s="2" t="s">
        <v>1013</v>
      </c>
      <c r="J4462" s="2" t="s">
        <v>103</v>
      </c>
      <c r="K4462" s="2" t="s">
        <v>49</v>
      </c>
      <c r="L4462" s="2" t="s">
        <v>395</v>
      </c>
      <c r="M4462" s="2" t="s">
        <v>396</v>
      </c>
      <c r="N4462" s="2" t="s">
        <v>292</v>
      </c>
      <c r="O4462" s="3">
        <v>10</v>
      </c>
      <c r="P4462" s="3">
        <v>898.15139999999997</v>
      </c>
      <c r="Q4462" s="3">
        <v>909</v>
      </c>
      <c r="R4462" s="3">
        <v>9090</v>
      </c>
      <c r="S4462" s="3">
        <v>10.848599999999999</v>
      </c>
      <c r="T4462" s="3">
        <v>108.49</v>
      </c>
      <c r="U4462" s="3">
        <v>1.19</v>
      </c>
      <c r="V4462" s="2" t="s">
        <v>145</v>
      </c>
      <c r="W4462" s="2" t="s">
        <v>146</v>
      </c>
      <c r="X4462" s="2" t="s">
        <v>125</v>
      </c>
      <c r="Y4462" s="19" t="str">
        <f>VLOOKUP(G4462,'Verweis Kd-Gruppe'!$A$2:$B$8,2,FALSE)</f>
        <v>EXP</v>
      </c>
      <c r="Z4462" s="19" t="str">
        <f>VLOOKUP(J4462,'Verweis Art-Gruppe'!$A$2:$B$15,2,FALSE)</f>
        <v>Geräte</v>
      </c>
      <c r="AA4462" s="19" t="str">
        <f>VLOOKUP(W4462,'Verweis Vertreter'!$A$2:$B$24,2,FALSE)</f>
        <v>Muhsin Yortanli</v>
      </c>
      <c r="AB4462" s="12">
        <f t="shared" si="621"/>
        <v>10</v>
      </c>
      <c r="AC4462" s="12">
        <f t="shared" si="626"/>
        <v>898.15139999999997</v>
      </c>
      <c r="AD4462" s="12">
        <f t="shared" si="627"/>
        <v>909</v>
      </c>
      <c r="AE4462" s="12">
        <f t="shared" si="622"/>
        <v>9090</v>
      </c>
      <c r="AF4462" s="12">
        <f t="shared" si="623"/>
        <v>10.848599999999999</v>
      </c>
      <c r="AG4462" s="12">
        <f t="shared" si="624"/>
        <v>108.49</v>
      </c>
      <c r="AH4462" s="9">
        <f t="shared" si="628"/>
        <v>1.1935093509350934E-2</v>
      </c>
      <c r="AI4462" s="14">
        <f>VLOOKUP(E4462,'Verweis Faktor'!$A:$B,2,FALSE)</f>
        <v>1</v>
      </c>
      <c r="AJ4462" s="14"/>
      <c r="AK4462" s="14" t="str">
        <f>IF(AL4462="Ja","Versandkosten",VLOOKUP(E4462,'Verweis Belegart'!$A$2:$B$9,2,FALSE))</f>
        <v>Hardware</v>
      </c>
      <c r="AL4462" s="14" t="str">
        <f t="shared" si="629"/>
        <v>Nein</v>
      </c>
      <c r="AM4462" s="14" t="str">
        <f t="shared" si="625"/>
        <v>Positiv</v>
      </c>
    </row>
    <row r="4463" spans="1:39" ht="17.25" customHeight="1" x14ac:dyDescent="0.35">
      <c r="A4463" s="17">
        <v>14574270</v>
      </c>
      <c r="B4463" s="2" t="s">
        <v>2380</v>
      </c>
      <c r="C4463" s="1">
        <v>2025001</v>
      </c>
      <c r="D4463" s="1">
        <v>2001155</v>
      </c>
      <c r="E4463" s="2" t="s">
        <v>34</v>
      </c>
      <c r="F4463" s="2" t="s">
        <v>142</v>
      </c>
      <c r="G4463" s="2" t="s">
        <v>66</v>
      </c>
      <c r="H4463" s="2" t="s">
        <v>1012</v>
      </c>
      <c r="I4463" s="2" t="s">
        <v>1013</v>
      </c>
      <c r="J4463" s="2" t="s">
        <v>103</v>
      </c>
      <c r="K4463" s="2" t="s">
        <v>79</v>
      </c>
      <c r="L4463" s="2" t="s">
        <v>1866</v>
      </c>
      <c r="M4463" s="2" t="s">
        <v>1867</v>
      </c>
      <c r="N4463" s="2" t="s">
        <v>139</v>
      </c>
      <c r="O4463" s="3">
        <v>5</v>
      </c>
      <c r="P4463" s="3">
        <v>699.61400000000003</v>
      </c>
      <c r="Q4463" s="3">
        <v>717</v>
      </c>
      <c r="R4463" s="3">
        <v>3585</v>
      </c>
      <c r="S4463" s="3">
        <v>17.385999999999999</v>
      </c>
      <c r="T4463" s="3">
        <v>86.93</v>
      </c>
      <c r="U4463" s="3">
        <v>2.42</v>
      </c>
      <c r="V4463" s="2" t="s">
        <v>145</v>
      </c>
      <c r="W4463" s="2" t="s">
        <v>146</v>
      </c>
      <c r="X4463" s="2" t="s">
        <v>125</v>
      </c>
      <c r="Y4463" s="19" t="str">
        <f>VLOOKUP(G4463,'Verweis Kd-Gruppe'!$A$2:$B$8,2,FALSE)</f>
        <v>EXP</v>
      </c>
      <c r="Z4463" s="19" t="str">
        <f>VLOOKUP(J4463,'Verweis Art-Gruppe'!$A$2:$B$15,2,FALSE)</f>
        <v>Geräte</v>
      </c>
      <c r="AA4463" s="19" t="str">
        <f>VLOOKUP(W4463,'Verweis Vertreter'!$A$2:$B$24,2,FALSE)</f>
        <v>Muhsin Yortanli</v>
      </c>
      <c r="AB4463" s="12">
        <f t="shared" si="621"/>
        <v>5</v>
      </c>
      <c r="AC4463" s="12">
        <f t="shared" si="626"/>
        <v>699.61400000000003</v>
      </c>
      <c r="AD4463" s="12">
        <f t="shared" si="627"/>
        <v>717</v>
      </c>
      <c r="AE4463" s="12">
        <f t="shared" si="622"/>
        <v>3585</v>
      </c>
      <c r="AF4463" s="12">
        <f t="shared" si="623"/>
        <v>17.385999999999999</v>
      </c>
      <c r="AG4463" s="12">
        <f t="shared" si="624"/>
        <v>86.93</v>
      </c>
      <c r="AH4463" s="9">
        <f t="shared" si="628"/>
        <v>2.4248256624825663E-2</v>
      </c>
      <c r="AI4463" s="14">
        <f>VLOOKUP(E4463,'Verweis Faktor'!$A:$B,2,FALSE)</f>
        <v>1</v>
      </c>
      <c r="AJ4463" s="14"/>
      <c r="AK4463" s="14" t="str">
        <f>IF(AL4463="Ja","Versandkosten",VLOOKUP(E4463,'Verweis Belegart'!$A$2:$B$9,2,FALSE))</f>
        <v>Hardware</v>
      </c>
      <c r="AL4463" s="14" t="str">
        <f t="shared" si="629"/>
        <v>Nein</v>
      </c>
      <c r="AM4463" s="14" t="str">
        <f t="shared" si="625"/>
        <v>Positiv</v>
      </c>
    </row>
    <row r="4464" spans="1:39" ht="17.25" customHeight="1" x14ac:dyDescent="0.35">
      <c r="A4464" s="17">
        <v>14574270</v>
      </c>
      <c r="B4464" s="2" t="s">
        <v>2380</v>
      </c>
      <c r="C4464" s="1">
        <v>2025001</v>
      </c>
      <c r="D4464" s="1">
        <v>2001155</v>
      </c>
      <c r="E4464" s="2" t="s">
        <v>34</v>
      </c>
      <c r="F4464" s="2" t="s">
        <v>142</v>
      </c>
      <c r="G4464" s="2" t="s">
        <v>66</v>
      </c>
      <c r="H4464" s="2" t="s">
        <v>1012</v>
      </c>
      <c r="I4464" s="2" t="s">
        <v>1013</v>
      </c>
      <c r="J4464" s="2" t="s">
        <v>103</v>
      </c>
      <c r="K4464" s="2" t="s">
        <v>83</v>
      </c>
      <c r="L4464" s="2" t="s">
        <v>363</v>
      </c>
      <c r="M4464" s="2" t="s">
        <v>364</v>
      </c>
      <c r="N4464" s="2" t="s">
        <v>344</v>
      </c>
      <c r="O4464" s="3">
        <v>5</v>
      </c>
      <c r="P4464" s="3">
        <v>980.38649999999996</v>
      </c>
      <c r="Q4464" s="3">
        <v>1025</v>
      </c>
      <c r="R4464" s="3">
        <v>5125</v>
      </c>
      <c r="S4464" s="3">
        <v>44.613500000000002</v>
      </c>
      <c r="T4464" s="3">
        <v>223.07</v>
      </c>
      <c r="U4464" s="3">
        <v>4.3499999999999996</v>
      </c>
      <c r="V4464" s="2" t="s">
        <v>145</v>
      </c>
      <c r="W4464" s="2" t="s">
        <v>146</v>
      </c>
      <c r="X4464" s="2" t="s">
        <v>125</v>
      </c>
      <c r="Y4464" s="19" t="str">
        <f>VLOOKUP(G4464,'Verweis Kd-Gruppe'!$A$2:$B$8,2,FALSE)</f>
        <v>EXP</v>
      </c>
      <c r="Z4464" s="19" t="str">
        <f>VLOOKUP(J4464,'Verweis Art-Gruppe'!$A$2:$B$15,2,FALSE)</f>
        <v>Geräte</v>
      </c>
      <c r="AA4464" s="19" t="str">
        <f>VLOOKUP(W4464,'Verweis Vertreter'!$A$2:$B$24,2,FALSE)</f>
        <v>Muhsin Yortanli</v>
      </c>
      <c r="AB4464" s="12">
        <f t="shared" si="621"/>
        <v>5</v>
      </c>
      <c r="AC4464" s="12">
        <f t="shared" si="626"/>
        <v>980.38649999999996</v>
      </c>
      <c r="AD4464" s="12">
        <f t="shared" si="627"/>
        <v>1025</v>
      </c>
      <c r="AE4464" s="12">
        <f t="shared" si="622"/>
        <v>5125</v>
      </c>
      <c r="AF4464" s="12">
        <f t="shared" si="623"/>
        <v>44.613500000000002</v>
      </c>
      <c r="AG4464" s="12">
        <f t="shared" si="624"/>
        <v>223.07</v>
      </c>
      <c r="AH4464" s="9">
        <f t="shared" si="628"/>
        <v>4.3525853658536583E-2</v>
      </c>
      <c r="AI4464" s="14">
        <f>VLOOKUP(E4464,'Verweis Faktor'!$A:$B,2,FALSE)</f>
        <v>1</v>
      </c>
      <c r="AJ4464" s="14"/>
      <c r="AK4464" s="14" t="str">
        <f>IF(AL4464="Ja","Versandkosten",VLOOKUP(E4464,'Verweis Belegart'!$A$2:$B$9,2,FALSE))</f>
        <v>Hardware</v>
      </c>
      <c r="AL4464" s="14" t="str">
        <f t="shared" si="629"/>
        <v>Nein</v>
      </c>
      <c r="AM4464" s="14" t="str">
        <f t="shared" si="625"/>
        <v>Positiv</v>
      </c>
    </row>
    <row r="4465" spans="1:39" ht="17.25" customHeight="1" x14ac:dyDescent="0.35">
      <c r="A4465" s="17">
        <v>14573088</v>
      </c>
      <c r="B4465" s="2" t="s">
        <v>2380</v>
      </c>
      <c r="C4465" s="1">
        <v>2025001</v>
      </c>
      <c r="D4465" s="1">
        <v>2001156</v>
      </c>
      <c r="E4465" s="2" t="s">
        <v>34</v>
      </c>
      <c r="F4465" s="2" t="s">
        <v>182</v>
      </c>
      <c r="G4465" s="2" t="s">
        <v>66</v>
      </c>
      <c r="H4465" s="2" t="s">
        <v>315</v>
      </c>
      <c r="I4465" s="2" t="s">
        <v>316</v>
      </c>
      <c r="J4465" s="2" t="s">
        <v>103</v>
      </c>
      <c r="K4465" s="2" t="s">
        <v>28</v>
      </c>
      <c r="L4465" s="2" t="s">
        <v>260</v>
      </c>
      <c r="M4465" s="2" t="s">
        <v>261</v>
      </c>
      <c r="N4465" s="2" t="s">
        <v>262</v>
      </c>
      <c r="O4465" s="3">
        <v>1</v>
      </c>
      <c r="P4465" s="3">
        <v>991.82240000000002</v>
      </c>
      <c r="Q4465" s="3">
        <v>1022</v>
      </c>
      <c r="R4465" s="3">
        <v>1022</v>
      </c>
      <c r="S4465" s="3">
        <v>30.177600000000002</v>
      </c>
      <c r="T4465" s="3">
        <v>30.18</v>
      </c>
      <c r="U4465" s="3">
        <v>2.95</v>
      </c>
      <c r="V4465" s="2" t="s">
        <v>123</v>
      </c>
      <c r="W4465" s="2" t="s">
        <v>124</v>
      </c>
      <c r="X4465" s="2" t="s">
        <v>72</v>
      </c>
      <c r="Y4465" s="19" t="str">
        <f>VLOOKUP(G4465,'Verweis Kd-Gruppe'!$A$2:$B$8,2,FALSE)</f>
        <v>EXP</v>
      </c>
      <c r="Z4465" s="19" t="str">
        <f>VLOOKUP(J4465,'Verweis Art-Gruppe'!$A$2:$B$15,2,FALSE)</f>
        <v>Geräte</v>
      </c>
      <c r="AA4465" s="19" t="str">
        <f>VLOOKUP(W4465,'Verweis Vertreter'!$A$2:$B$24,2,FALSE)</f>
        <v>Antonio Vuolo</v>
      </c>
      <c r="AB4465" s="12">
        <f t="shared" si="621"/>
        <v>1</v>
      </c>
      <c r="AC4465" s="12">
        <f t="shared" si="626"/>
        <v>991.82240000000002</v>
      </c>
      <c r="AD4465" s="12">
        <f t="shared" si="627"/>
        <v>1022</v>
      </c>
      <c r="AE4465" s="12">
        <f t="shared" si="622"/>
        <v>1022</v>
      </c>
      <c r="AF4465" s="12">
        <f t="shared" si="623"/>
        <v>30.177600000000002</v>
      </c>
      <c r="AG4465" s="12">
        <f t="shared" si="624"/>
        <v>30.18</v>
      </c>
      <c r="AH4465" s="9">
        <f t="shared" si="628"/>
        <v>2.9530332681017613E-2</v>
      </c>
      <c r="AI4465" s="14">
        <f>VLOOKUP(E4465,'Verweis Faktor'!$A:$B,2,FALSE)</f>
        <v>1</v>
      </c>
      <c r="AJ4465" s="14"/>
      <c r="AK4465" s="14" t="str">
        <f>IF(AL4465="Ja","Versandkosten",VLOOKUP(E4465,'Verweis Belegart'!$A$2:$B$9,2,FALSE))</f>
        <v>Hardware</v>
      </c>
      <c r="AL4465" s="14" t="str">
        <f t="shared" si="629"/>
        <v>Nein</v>
      </c>
      <c r="AM4465" s="14" t="str">
        <f t="shared" si="625"/>
        <v>Positiv</v>
      </c>
    </row>
    <row r="4466" spans="1:39" ht="17.25" customHeight="1" x14ac:dyDescent="0.35">
      <c r="A4466" s="17">
        <v>14573088</v>
      </c>
      <c r="B4466" s="2" t="s">
        <v>2380</v>
      </c>
      <c r="C4466" s="1">
        <v>2025001</v>
      </c>
      <c r="D4466" s="1">
        <v>2001156</v>
      </c>
      <c r="E4466" s="2" t="s">
        <v>34</v>
      </c>
      <c r="F4466" s="2" t="s">
        <v>182</v>
      </c>
      <c r="G4466" s="2" t="s">
        <v>66</v>
      </c>
      <c r="H4466" s="2" t="s">
        <v>315</v>
      </c>
      <c r="I4466" s="2" t="s">
        <v>316</v>
      </c>
      <c r="J4466" s="2" t="s">
        <v>103</v>
      </c>
      <c r="K4466" s="2" t="s">
        <v>45</v>
      </c>
      <c r="L4466" s="2" t="s">
        <v>1048</v>
      </c>
      <c r="M4466" s="2" t="s">
        <v>1049</v>
      </c>
      <c r="N4466" s="2" t="s">
        <v>1050</v>
      </c>
      <c r="O4466" s="3">
        <v>2</v>
      </c>
      <c r="P4466" s="3">
        <v>495.77140000000003</v>
      </c>
      <c r="Q4466" s="3">
        <v>495</v>
      </c>
      <c r="R4466" s="3">
        <v>990</v>
      </c>
      <c r="S4466" s="3">
        <v>-0.77139999999999997</v>
      </c>
      <c r="T4466" s="3">
        <v>-1.54</v>
      </c>
      <c r="U4466" s="3">
        <v>-0.15</v>
      </c>
      <c r="V4466" s="2" t="s">
        <v>123</v>
      </c>
      <c r="W4466" s="2" t="s">
        <v>124</v>
      </c>
      <c r="X4466" s="2" t="s">
        <v>72</v>
      </c>
      <c r="Y4466" s="19" t="str">
        <f>VLOOKUP(G4466,'Verweis Kd-Gruppe'!$A$2:$B$8,2,FALSE)</f>
        <v>EXP</v>
      </c>
      <c r="Z4466" s="19" t="str">
        <f>VLOOKUP(J4466,'Verweis Art-Gruppe'!$A$2:$B$15,2,FALSE)</f>
        <v>Geräte</v>
      </c>
      <c r="AA4466" s="19" t="str">
        <f>VLOOKUP(W4466,'Verweis Vertreter'!$A$2:$B$24,2,FALSE)</f>
        <v>Antonio Vuolo</v>
      </c>
      <c r="AB4466" s="12">
        <f t="shared" si="621"/>
        <v>2</v>
      </c>
      <c r="AC4466" s="12">
        <f t="shared" si="626"/>
        <v>495.77140000000003</v>
      </c>
      <c r="AD4466" s="12">
        <f t="shared" si="627"/>
        <v>495</v>
      </c>
      <c r="AE4466" s="12">
        <f t="shared" si="622"/>
        <v>990</v>
      </c>
      <c r="AF4466" s="12">
        <f t="shared" si="623"/>
        <v>-0.77139999999999997</v>
      </c>
      <c r="AG4466" s="12">
        <f t="shared" si="624"/>
        <v>-1.54</v>
      </c>
      <c r="AH4466" s="9">
        <f t="shared" si="628"/>
        <v>-1.5555555555555557E-3</v>
      </c>
      <c r="AI4466" s="14">
        <f>VLOOKUP(E4466,'Verweis Faktor'!$A:$B,2,FALSE)</f>
        <v>1</v>
      </c>
      <c r="AJ4466" s="14"/>
      <c r="AK4466" s="14" t="str">
        <f>IF(AL4466="Ja","Versandkosten",VLOOKUP(E4466,'Verweis Belegart'!$A$2:$B$9,2,FALSE))</f>
        <v>Hardware</v>
      </c>
      <c r="AL4466" s="14" t="str">
        <f t="shared" si="629"/>
        <v>Nein</v>
      </c>
      <c r="AM4466" s="14" t="str">
        <f t="shared" si="625"/>
        <v>Negativ</v>
      </c>
    </row>
    <row r="4467" spans="1:39" ht="17.25" customHeight="1" x14ac:dyDescent="0.35">
      <c r="A4467" s="17">
        <v>14573088</v>
      </c>
      <c r="B4467" s="2" t="s">
        <v>2380</v>
      </c>
      <c r="C4467" s="1">
        <v>2025001</v>
      </c>
      <c r="D4467" s="1">
        <v>2001156</v>
      </c>
      <c r="E4467" s="2" t="s">
        <v>34</v>
      </c>
      <c r="F4467" s="2" t="s">
        <v>182</v>
      </c>
      <c r="G4467" s="2" t="s">
        <v>66</v>
      </c>
      <c r="H4467" s="2" t="s">
        <v>315</v>
      </c>
      <c r="I4467" s="2" t="s">
        <v>316</v>
      </c>
      <c r="J4467" s="2" t="s">
        <v>103</v>
      </c>
      <c r="K4467" s="2" t="s">
        <v>49</v>
      </c>
      <c r="L4467" s="2" t="s">
        <v>1183</v>
      </c>
      <c r="M4467" s="2" t="s">
        <v>1184</v>
      </c>
      <c r="N4467" s="2" t="s">
        <v>1185</v>
      </c>
      <c r="O4467" s="3">
        <v>1</v>
      </c>
      <c r="P4467" s="3">
        <v>555</v>
      </c>
      <c r="Q4467" s="3">
        <v>640</v>
      </c>
      <c r="R4467" s="3">
        <v>640</v>
      </c>
      <c r="S4467" s="3">
        <v>85</v>
      </c>
      <c r="T4467" s="3">
        <v>85</v>
      </c>
      <c r="U4467" s="3">
        <v>13.28</v>
      </c>
      <c r="V4467" s="2" t="s">
        <v>123</v>
      </c>
      <c r="W4467" s="2" t="s">
        <v>124</v>
      </c>
      <c r="X4467" s="2" t="s">
        <v>72</v>
      </c>
      <c r="Y4467" s="19" t="str">
        <f>VLOOKUP(G4467,'Verweis Kd-Gruppe'!$A$2:$B$8,2,FALSE)</f>
        <v>EXP</v>
      </c>
      <c r="Z4467" s="19" t="str">
        <f>VLOOKUP(J4467,'Verweis Art-Gruppe'!$A$2:$B$15,2,FALSE)</f>
        <v>Geräte</v>
      </c>
      <c r="AA4467" s="19" t="str">
        <f>VLOOKUP(W4467,'Verweis Vertreter'!$A$2:$B$24,2,FALSE)</f>
        <v>Antonio Vuolo</v>
      </c>
      <c r="AB4467" s="12">
        <f t="shared" si="621"/>
        <v>1</v>
      </c>
      <c r="AC4467" s="12">
        <f t="shared" si="626"/>
        <v>555</v>
      </c>
      <c r="AD4467" s="12">
        <f t="shared" si="627"/>
        <v>640</v>
      </c>
      <c r="AE4467" s="12">
        <f t="shared" si="622"/>
        <v>640</v>
      </c>
      <c r="AF4467" s="12">
        <f t="shared" si="623"/>
        <v>85</v>
      </c>
      <c r="AG4467" s="12">
        <f t="shared" si="624"/>
        <v>85</v>
      </c>
      <c r="AH4467" s="9">
        <f t="shared" si="628"/>
        <v>0.1328125</v>
      </c>
      <c r="AI4467" s="14">
        <f>VLOOKUP(E4467,'Verweis Faktor'!$A:$B,2,FALSE)</f>
        <v>1</v>
      </c>
      <c r="AJ4467" s="14"/>
      <c r="AK4467" s="14" t="str">
        <f>IF(AL4467="Ja","Versandkosten",VLOOKUP(E4467,'Verweis Belegart'!$A$2:$B$9,2,FALSE))</f>
        <v>Hardware</v>
      </c>
      <c r="AL4467" s="14" t="str">
        <f t="shared" si="629"/>
        <v>Nein</v>
      </c>
      <c r="AM4467" s="14" t="str">
        <f t="shared" si="625"/>
        <v>Positiv</v>
      </c>
    </row>
    <row r="4468" spans="1:39" ht="17.25" customHeight="1" x14ac:dyDescent="0.35">
      <c r="A4468" s="17">
        <v>14573088</v>
      </c>
      <c r="B4468" s="2" t="s">
        <v>2380</v>
      </c>
      <c r="C4468" s="1">
        <v>2025001</v>
      </c>
      <c r="D4468" s="1">
        <v>2001156</v>
      </c>
      <c r="E4468" s="2" t="s">
        <v>34</v>
      </c>
      <c r="F4468" s="2" t="s">
        <v>182</v>
      </c>
      <c r="G4468" s="2" t="s">
        <v>66</v>
      </c>
      <c r="H4468" s="2" t="s">
        <v>315</v>
      </c>
      <c r="I4468" s="2" t="s">
        <v>316</v>
      </c>
      <c r="J4468" s="2" t="s">
        <v>103</v>
      </c>
      <c r="K4468" s="2" t="s">
        <v>79</v>
      </c>
      <c r="L4468" s="2" t="s">
        <v>2455</v>
      </c>
      <c r="M4468" s="2" t="s">
        <v>2456</v>
      </c>
      <c r="N4468" s="2" t="s">
        <v>1053</v>
      </c>
      <c r="O4468" s="3">
        <v>3</v>
      </c>
      <c r="P4468" s="3">
        <v>158.6944</v>
      </c>
      <c r="Q4468" s="3">
        <v>165</v>
      </c>
      <c r="R4468" s="3">
        <v>495</v>
      </c>
      <c r="S4468" s="3">
        <v>6.3056000000000001</v>
      </c>
      <c r="T4468" s="3">
        <v>18.920000000000002</v>
      </c>
      <c r="U4468" s="3">
        <v>3.82</v>
      </c>
      <c r="V4468" s="2" t="s">
        <v>123</v>
      </c>
      <c r="W4468" s="2" t="s">
        <v>124</v>
      </c>
      <c r="X4468" s="2" t="s">
        <v>72</v>
      </c>
      <c r="Y4468" s="19" t="str">
        <f>VLOOKUP(G4468,'Verweis Kd-Gruppe'!$A$2:$B$8,2,FALSE)</f>
        <v>EXP</v>
      </c>
      <c r="Z4468" s="19" t="str">
        <f>VLOOKUP(J4468,'Verweis Art-Gruppe'!$A$2:$B$15,2,FALSE)</f>
        <v>Geräte</v>
      </c>
      <c r="AA4468" s="19" t="str">
        <f>VLOOKUP(W4468,'Verweis Vertreter'!$A$2:$B$24,2,FALSE)</f>
        <v>Antonio Vuolo</v>
      </c>
      <c r="AB4468" s="12">
        <f t="shared" si="621"/>
        <v>3</v>
      </c>
      <c r="AC4468" s="12">
        <f t="shared" si="626"/>
        <v>158.6944</v>
      </c>
      <c r="AD4468" s="12">
        <f t="shared" si="627"/>
        <v>165</v>
      </c>
      <c r="AE4468" s="12">
        <f t="shared" si="622"/>
        <v>495</v>
      </c>
      <c r="AF4468" s="12">
        <f t="shared" si="623"/>
        <v>6.3056000000000001</v>
      </c>
      <c r="AG4468" s="12">
        <f t="shared" si="624"/>
        <v>18.920000000000002</v>
      </c>
      <c r="AH4468" s="9">
        <f t="shared" si="628"/>
        <v>3.8222222222222227E-2</v>
      </c>
      <c r="AI4468" s="14">
        <f>VLOOKUP(E4468,'Verweis Faktor'!$A:$B,2,FALSE)</f>
        <v>1</v>
      </c>
      <c r="AJ4468" s="14"/>
      <c r="AK4468" s="14" t="str">
        <f>IF(AL4468="Ja","Versandkosten",VLOOKUP(E4468,'Verweis Belegart'!$A$2:$B$9,2,FALSE))</f>
        <v>Hardware</v>
      </c>
      <c r="AL4468" s="14" t="str">
        <f t="shared" si="629"/>
        <v>Nein</v>
      </c>
      <c r="AM4468" s="14" t="str">
        <f t="shared" si="625"/>
        <v>Positiv</v>
      </c>
    </row>
    <row r="4469" spans="1:39" ht="17.25" customHeight="1" x14ac:dyDescent="0.35">
      <c r="A4469" s="17">
        <v>14573088</v>
      </c>
      <c r="B4469" s="2" t="s">
        <v>2380</v>
      </c>
      <c r="C4469" s="1">
        <v>2025001</v>
      </c>
      <c r="D4469" s="1">
        <v>2001156</v>
      </c>
      <c r="E4469" s="2" t="s">
        <v>34</v>
      </c>
      <c r="F4469" s="2" t="s">
        <v>182</v>
      </c>
      <c r="G4469" s="2" t="s">
        <v>66</v>
      </c>
      <c r="H4469" s="2" t="s">
        <v>315</v>
      </c>
      <c r="I4469" s="2" t="s">
        <v>316</v>
      </c>
      <c r="J4469" s="2" t="s">
        <v>103</v>
      </c>
      <c r="K4469" s="2" t="s">
        <v>83</v>
      </c>
      <c r="L4469" s="2" t="s">
        <v>608</v>
      </c>
      <c r="M4469" s="2" t="s">
        <v>609</v>
      </c>
      <c r="N4469" s="2" t="s">
        <v>610</v>
      </c>
      <c r="O4469" s="3">
        <v>1</v>
      </c>
      <c r="P4469" s="3">
        <v>181</v>
      </c>
      <c r="Q4469" s="3">
        <v>190</v>
      </c>
      <c r="R4469" s="3">
        <v>190</v>
      </c>
      <c r="S4469" s="3">
        <v>9</v>
      </c>
      <c r="T4469" s="3">
        <v>9</v>
      </c>
      <c r="U4469" s="3">
        <v>4.7300000000000004</v>
      </c>
      <c r="V4469" s="2" t="s">
        <v>123</v>
      </c>
      <c r="W4469" s="2" t="s">
        <v>124</v>
      </c>
      <c r="X4469" s="2" t="s">
        <v>72</v>
      </c>
      <c r="Y4469" s="19" t="str">
        <f>VLOOKUP(G4469,'Verweis Kd-Gruppe'!$A$2:$B$8,2,FALSE)</f>
        <v>EXP</v>
      </c>
      <c r="Z4469" s="19" t="str">
        <f>VLOOKUP(J4469,'Verweis Art-Gruppe'!$A$2:$B$15,2,FALSE)</f>
        <v>Geräte</v>
      </c>
      <c r="AA4469" s="19" t="str">
        <f>VLOOKUP(W4469,'Verweis Vertreter'!$A$2:$B$24,2,FALSE)</f>
        <v>Antonio Vuolo</v>
      </c>
      <c r="AB4469" s="12">
        <f t="shared" si="621"/>
        <v>1</v>
      </c>
      <c r="AC4469" s="12">
        <f t="shared" si="626"/>
        <v>181</v>
      </c>
      <c r="AD4469" s="12">
        <f t="shared" si="627"/>
        <v>190</v>
      </c>
      <c r="AE4469" s="12">
        <f t="shared" si="622"/>
        <v>190</v>
      </c>
      <c r="AF4469" s="12">
        <f t="shared" si="623"/>
        <v>9</v>
      </c>
      <c r="AG4469" s="12">
        <f t="shared" si="624"/>
        <v>9</v>
      </c>
      <c r="AH4469" s="9">
        <f t="shared" si="628"/>
        <v>4.736842105263158E-2</v>
      </c>
      <c r="AI4469" s="14">
        <f>VLOOKUP(E4469,'Verweis Faktor'!$A:$B,2,FALSE)</f>
        <v>1</v>
      </c>
      <c r="AJ4469" s="14"/>
      <c r="AK4469" s="14" t="str">
        <f>IF(AL4469="Ja","Versandkosten",VLOOKUP(E4469,'Verweis Belegart'!$A$2:$B$9,2,FALSE))</f>
        <v>Hardware</v>
      </c>
      <c r="AL4469" s="14" t="str">
        <f t="shared" si="629"/>
        <v>Nein</v>
      </c>
      <c r="AM4469" s="14" t="str">
        <f t="shared" si="625"/>
        <v>Positiv</v>
      </c>
    </row>
    <row r="4470" spans="1:39" ht="17.25" customHeight="1" x14ac:dyDescent="0.35">
      <c r="A4470" s="17">
        <v>14573088</v>
      </c>
      <c r="B4470" s="2" t="s">
        <v>2380</v>
      </c>
      <c r="C4470" s="1">
        <v>2025001</v>
      </c>
      <c r="D4470" s="1">
        <v>2001156</v>
      </c>
      <c r="E4470" s="2" t="s">
        <v>34</v>
      </c>
      <c r="F4470" s="2" t="s">
        <v>182</v>
      </c>
      <c r="G4470" s="2" t="s">
        <v>66</v>
      </c>
      <c r="H4470" s="2" t="s">
        <v>315</v>
      </c>
      <c r="I4470" s="2" t="s">
        <v>316</v>
      </c>
      <c r="J4470" s="2" t="s">
        <v>304</v>
      </c>
      <c r="K4470" s="2" t="s">
        <v>87</v>
      </c>
      <c r="L4470" s="2" t="s">
        <v>2457</v>
      </c>
      <c r="M4470" s="2" t="s">
        <v>2458</v>
      </c>
      <c r="N4470" s="2" t="s">
        <v>1786</v>
      </c>
      <c r="O4470" s="3">
        <v>1</v>
      </c>
      <c r="P4470" s="3">
        <v>265.73</v>
      </c>
      <c r="Q4470" s="3">
        <v>268</v>
      </c>
      <c r="R4470" s="3">
        <v>268</v>
      </c>
      <c r="S4470" s="3">
        <v>2.27</v>
      </c>
      <c r="T4470" s="3">
        <v>2.27</v>
      </c>
      <c r="U4470" s="3">
        <v>0.84</v>
      </c>
      <c r="V4470" s="2" t="s">
        <v>123</v>
      </c>
      <c r="W4470" s="2" t="s">
        <v>124</v>
      </c>
      <c r="X4470" s="2" t="s">
        <v>72</v>
      </c>
      <c r="Y4470" s="19" t="str">
        <f>VLOOKUP(G4470,'Verweis Kd-Gruppe'!$A$2:$B$8,2,FALSE)</f>
        <v>EXP</v>
      </c>
      <c r="Z4470" s="19" t="str">
        <f>VLOOKUP(J4470,'Verweis Art-Gruppe'!$A$2:$B$15,2,FALSE)</f>
        <v>Zubehör</v>
      </c>
      <c r="AA4470" s="19" t="str">
        <f>VLOOKUP(W4470,'Verweis Vertreter'!$A$2:$B$24,2,FALSE)</f>
        <v>Antonio Vuolo</v>
      </c>
      <c r="AB4470" s="12">
        <f t="shared" si="621"/>
        <v>1</v>
      </c>
      <c r="AC4470" s="12">
        <f t="shared" si="626"/>
        <v>265.73</v>
      </c>
      <c r="AD4470" s="12">
        <f t="shared" si="627"/>
        <v>268</v>
      </c>
      <c r="AE4470" s="12">
        <f t="shared" si="622"/>
        <v>268</v>
      </c>
      <c r="AF4470" s="12">
        <f t="shared" si="623"/>
        <v>2.27</v>
      </c>
      <c r="AG4470" s="12">
        <f t="shared" si="624"/>
        <v>2.27</v>
      </c>
      <c r="AH4470" s="9">
        <f t="shared" si="628"/>
        <v>8.470149253731343E-3</v>
      </c>
      <c r="AI4470" s="14">
        <f>VLOOKUP(E4470,'Verweis Faktor'!$A:$B,2,FALSE)</f>
        <v>1</v>
      </c>
      <c r="AJ4470" s="14"/>
      <c r="AK4470" s="14" t="str">
        <f>IF(AL4470="Ja","Versandkosten",VLOOKUP(E4470,'Verweis Belegart'!$A$2:$B$9,2,FALSE))</f>
        <v>Hardware</v>
      </c>
      <c r="AL4470" s="14" t="str">
        <f t="shared" si="629"/>
        <v>Nein</v>
      </c>
      <c r="AM4470" s="14" t="str">
        <f t="shared" si="625"/>
        <v>Positiv</v>
      </c>
    </row>
    <row r="4471" spans="1:39" ht="17.25" customHeight="1" x14ac:dyDescent="0.35">
      <c r="A4471" s="17">
        <v>14573088</v>
      </c>
      <c r="B4471" s="2" t="s">
        <v>2380</v>
      </c>
      <c r="C4471" s="1">
        <v>2025001</v>
      </c>
      <c r="D4471" s="1">
        <v>2001156</v>
      </c>
      <c r="E4471" s="2" t="s">
        <v>34</v>
      </c>
      <c r="F4471" s="2" t="s">
        <v>182</v>
      </c>
      <c r="G4471" s="2" t="s">
        <v>66</v>
      </c>
      <c r="H4471" s="2" t="s">
        <v>315</v>
      </c>
      <c r="I4471" s="2" t="s">
        <v>316</v>
      </c>
      <c r="J4471" s="2" t="s">
        <v>103</v>
      </c>
      <c r="K4471" s="2" t="s">
        <v>91</v>
      </c>
      <c r="L4471" s="2" t="s">
        <v>455</v>
      </c>
      <c r="M4471" s="2" t="s">
        <v>456</v>
      </c>
      <c r="N4471" s="2" t="s">
        <v>457</v>
      </c>
      <c r="O4471" s="3">
        <v>1</v>
      </c>
      <c r="P4471" s="3">
        <v>848.8066</v>
      </c>
      <c r="Q4471" s="3">
        <v>835</v>
      </c>
      <c r="R4471" s="3">
        <v>835</v>
      </c>
      <c r="S4471" s="3">
        <v>-13.8066</v>
      </c>
      <c r="T4471" s="3">
        <v>-13.81</v>
      </c>
      <c r="U4471" s="3">
        <v>-1.65</v>
      </c>
      <c r="V4471" s="2" t="s">
        <v>123</v>
      </c>
      <c r="W4471" s="2" t="s">
        <v>124</v>
      </c>
      <c r="X4471" s="2" t="s">
        <v>72</v>
      </c>
      <c r="Y4471" s="19" t="str">
        <f>VLOOKUP(G4471,'Verweis Kd-Gruppe'!$A$2:$B$8,2,FALSE)</f>
        <v>EXP</v>
      </c>
      <c r="Z4471" s="19" t="str">
        <f>VLOOKUP(J4471,'Verweis Art-Gruppe'!$A$2:$B$15,2,FALSE)</f>
        <v>Geräte</v>
      </c>
      <c r="AA4471" s="19" t="str">
        <f>VLOOKUP(W4471,'Verweis Vertreter'!$A$2:$B$24,2,FALSE)</f>
        <v>Antonio Vuolo</v>
      </c>
      <c r="AB4471" s="12">
        <f t="shared" si="621"/>
        <v>1</v>
      </c>
      <c r="AC4471" s="12">
        <f t="shared" si="626"/>
        <v>848.8066</v>
      </c>
      <c r="AD4471" s="12">
        <f t="shared" si="627"/>
        <v>835</v>
      </c>
      <c r="AE4471" s="12">
        <f t="shared" si="622"/>
        <v>835</v>
      </c>
      <c r="AF4471" s="12">
        <f t="shared" si="623"/>
        <v>-13.8066</v>
      </c>
      <c r="AG4471" s="12">
        <f t="shared" si="624"/>
        <v>-13.81</v>
      </c>
      <c r="AH4471" s="9">
        <f t="shared" si="628"/>
        <v>-1.6538922155688623E-2</v>
      </c>
      <c r="AI4471" s="14">
        <f>VLOOKUP(E4471,'Verweis Faktor'!$A:$B,2,FALSE)</f>
        <v>1</v>
      </c>
      <c r="AJ4471" s="14"/>
      <c r="AK4471" s="14" t="str">
        <f>IF(AL4471="Ja","Versandkosten",VLOOKUP(E4471,'Verweis Belegart'!$A$2:$B$9,2,FALSE))</f>
        <v>Hardware</v>
      </c>
      <c r="AL4471" s="14" t="str">
        <f t="shared" si="629"/>
        <v>Nein</v>
      </c>
      <c r="AM4471" s="14" t="str">
        <f t="shared" si="625"/>
        <v>Negativ</v>
      </c>
    </row>
    <row r="4472" spans="1:39" ht="17.25" customHeight="1" x14ac:dyDescent="0.35">
      <c r="A4472" s="17">
        <v>14573088</v>
      </c>
      <c r="B4472" s="2" t="s">
        <v>2380</v>
      </c>
      <c r="C4472" s="1">
        <v>2025001</v>
      </c>
      <c r="D4472" s="1">
        <v>2001156</v>
      </c>
      <c r="E4472" s="2" t="s">
        <v>34</v>
      </c>
      <c r="F4472" s="2" t="s">
        <v>182</v>
      </c>
      <c r="G4472" s="2" t="s">
        <v>66</v>
      </c>
      <c r="H4472" s="2" t="s">
        <v>315</v>
      </c>
      <c r="I4472" s="2" t="s">
        <v>316</v>
      </c>
      <c r="J4472" s="2" t="s">
        <v>103</v>
      </c>
      <c r="K4472" s="2" t="s">
        <v>95</v>
      </c>
      <c r="L4472" s="2" t="s">
        <v>455</v>
      </c>
      <c r="M4472" s="2" t="s">
        <v>456</v>
      </c>
      <c r="N4472" s="2" t="s">
        <v>457</v>
      </c>
      <c r="O4472" s="3">
        <v>2</v>
      </c>
      <c r="P4472" s="3">
        <v>848.8066</v>
      </c>
      <c r="Q4472" s="3">
        <v>840</v>
      </c>
      <c r="R4472" s="3">
        <v>1680</v>
      </c>
      <c r="S4472" s="3">
        <v>-8.8065999999999995</v>
      </c>
      <c r="T4472" s="3">
        <v>-17.61</v>
      </c>
      <c r="U4472" s="3">
        <v>-1.04</v>
      </c>
      <c r="V4472" s="2" t="s">
        <v>123</v>
      </c>
      <c r="W4472" s="2" t="s">
        <v>124</v>
      </c>
      <c r="X4472" s="2" t="s">
        <v>72</v>
      </c>
      <c r="Y4472" s="19" t="str">
        <f>VLOOKUP(G4472,'Verweis Kd-Gruppe'!$A$2:$B$8,2,FALSE)</f>
        <v>EXP</v>
      </c>
      <c r="Z4472" s="19" t="str">
        <f>VLOOKUP(J4472,'Verweis Art-Gruppe'!$A$2:$B$15,2,FALSE)</f>
        <v>Geräte</v>
      </c>
      <c r="AA4472" s="19" t="str">
        <f>VLOOKUP(W4472,'Verweis Vertreter'!$A$2:$B$24,2,FALSE)</f>
        <v>Antonio Vuolo</v>
      </c>
      <c r="AB4472" s="12">
        <f t="shared" si="621"/>
        <v>2</v>
      </c>
      <c r="AC4472" s="12">
        <f t="shared" si="626"/>
        <v>848.8066</v>
      </c>
      <c r="AD4472" s="12">
        <f t="shared" si="627"/>
        <v>840</v>
      </c>
      <c r="AE4472" s="12">
        <f t="shared" si="622"/>
        <v>1680</v>
      </c>
      <c r="AF4472" s="12">
        <f t="shared" si="623"/>
        <v>-8.8065999999999995</v>
      </c>
      <c r="AG4472" s="12">
        <f t="shared" si="624"/>
        <v>-17.61</v>
      </c>
      <c r="AH4472" s="9">
        <f t="shared" si="628"/>
        <v>-1.0482142857142857E-2</v>
      </c>
      <c r="AI4472" s="14">
        <f>VLOOKUP(E4472,'Verweis Faktor'!$A:$B,2,FALSE)</f>
        <v>1</v>
      </c>
      <c r="AJ4472" s="14"/>
      <c r="AK4472" s="14" t="str">
        <f>IF(AL4472="Ja","Versandkosten",VLOOKUP(E4472,'Verweis Belegart'!$A$2:$B$9,2,FALSE))</f>
        <v>Hardware</v>
      </c>
      <c r="AL4472" s="14" t="str">
        <f t="shared" si="629"/>
        <v>Nein</v>
      </c>
      <c r="AM4472" s="14" t="str">
        <f t="shared" si="625"/>
        <v>Negativ</v>
      </c>
    </row>
    <row r="4473" spans="1:39" ht="17.25" customHeight="1" x14ac:dyDescent="0.35">
      <c r="A4473" s="17">
        <v>14573088</v>
      </c>
      <c r="B4473" s="2" t="s">
        <v>2380</v>
      </c>
      <c r="C4473" s="1">
        <v>2025001</v>
      </c>
      <c r="D4473" s="1">
        <v>2001156</v>
      </c>
      <c r="E4473" s="2" t="s">
        <v>34</v>
      </c>
      <c r="F4473" s="2" t="s">
        <v>182</v>
      </c>
      <c r="G4473" s="2" t="s">
        <v>66</v>
      </c>
      <c r="H4473" s="2" t="s">
        <v>315</v>
      </c>
      <c r="I4473" s="2" t="s">
        <v>316</v>
      </c>
      <c r="J4473" s="2" t="s">
        <v>304</v>
      </c>
      <c r="K4473" s="2" t="s">
        <v>99</v>
      </c>
      <c r="L4473" s="2" t="s">
        <v>2459</v>
      </c>
      <c r="M4473" s="2" t="s">
        <v>2460</v>
      </c>
      <c r="N4473" s="2" t="s">
        <v>213</v>
      </c>
      <c r="O4473" s="3">
        <v>2</v>
      </c>
      <c r="P4473" s="3">
        <v>16.010000000000002</v>
      </c>
      <c r="Q4473" s="3">
        <v>18.5</v>
      </c>
      <c r="R4473" s="3">
        <v>37</v>
      </c>
      <c r="S4473" s="3">
        <v>2.4900000000000002</v>
      </c>
      <c r="T4473" s="3">
        <v>4.9800000000000004</v>
      </c>
      <c r="U4473" s="3">
        <v>13.45</v>
      </c>
      <c r="V4473" s="2" t="s">
        <v>123</v>
      </c>
      <c r="W4473" s="2" t="s">
        <v>124</v>
      </c>
      <c r="X4473" s="2" t="s">
        <v>72</v>
      </c>
      <c r="Y4473" s="19" t="str">
        <f>VLOOKUP(G4473,'Verweis Kd-Gruppe'!$A$2:$B$8,2,FALSE)</f>
        <v>EXP</v>
      </c>
      <c r="Z4473" s="19" t="str">
        <f>VLOOKUP(J4473,'Verweis Art-Gruppe'!$A$2:$B$15,2,FALSE)</f>
        <v>Zubehör</v>
      </c>
      <c r="AA4473" s="19" t="str">
        <f>VLOOKUP(W4473,'Verweis Vertreter'!$A$2:$B$24,2,FALSE)</f>
        <v>Antonio Vuolo</v>
      </c>
      <c r="AB4473" s="12">
        <f t="shared" si="621"/>
        <v>2</v>
      </c>
      <c r="AC4473" s="12">
        <f t="shared" si="626"/>
        <v>16.010000000000002</v>
      </c>
      <c r="AD4473" s="12">
        <f t="shared" si="627"/>
        <v>18.5</v>
      </c>
      <c r="AE4473" s="12">
        <f t="shared" si="622"/>
        <v>37</v>
      </c>
      <c r="AF4473" s="12">
        <f t="shared" si="623"/>
        <v>2.4900000000000002</v>
      </c>
      <c r="AG4473" s="12">
        <f t="shared" si="624"/>
        <v>4.9800000000000004</v>
      </c>
      <c r="AH4473" s="9">
        <f t="shared" si="628"/>
        <v>0.13459459459459461</v>
      </c>
      <c r="AI4473" s="14">
        <f>VLOOKUP(E4473,'Verweis Faktor'!$A:$B,2,FALSE)</f>
        <v>1</v>
      </c>
      <c r="AJ4473" s="14"/>
      <c r="AK4473" s="14" t="str">
        <f>IF(AL4473="Ja","Versandkosten",VLOOKUP(E4473,'Verweis Belegart'!$A$2:$B$9,2,FALSE))</f>
        <v>Hardware</v>
      </c>
      <c r="AL4473" s="14" t="str">
        <f t="shared" si="629"/>
        <v>Nein</v>
      </c>
      <c r="AM4473" s="14" t="str">
        <f t="shared" si="625"/>
        <v>Positiv</v>
      </c>
    </row>
    <row r="4474" spans="1:39" ht="17.25" customHeight="1" x14ac:dyDescent="0.35">
      <c r="A4474" s="17">
        <v>14573088</v>
      </c>
      <c r="B4474" s="2" t="s">
        <v>2380</v>
      </c>
      <c r="C4474" s="1">
        <v>2025001</v>
      </c>
      <c r="D4474" s="1">
        <v>2001156</v>
      </c>
      <c r="E4474" s="2" t="s">
        <v>34</v>
      </c>
      <c r="F4474" s="2" t="s">
        <v>182</v>
      </c>
      <c r="G4474" s="2" t="s">
        <v>66</v>
      </c>
      <c r="H4474" s="2" t="s">
        <v>315</v>
      </c>
      <c r="I4474" s="2" t="s">
        <v>316</v>
      </c>
      <c r="J4474" s="2" t="s">
        <v>103</v>
      </c>
      <c r="K4474" s="2" t="s">
        <v>103</v>
      </c>
      <c r="L4474" s="2" t="s">
        <v>944</v>
      </c>
      <c r="M4474" s="2" t="s">
        <v>945</v>
      </c>
      <c r="N4474" s="2" t="s">
        <v>946</v>
      </c>
      <c r="O4474" s="3">
        <v>1</v>
      </c>
      <c r="P4474" s="3">
        <v>548.09519999999998</v>
      </c>
      <c r="Q4474" s="3">
        <v>595</v>
      </c>
      <c r="R4474" s="3">
        <v>595</v>
      </c>
      <c r="S4474" s="3">
        <v>46.904800000000002</v>
      </c>
      <c r="T4474" s="3">
        <v>46.9</v>
      </c>
      <c r="U4474" s="3">
        <v>7.88</v>
      </c>
      <c r="V4474" s="2" t="s">
        <v>123</v>
      </c>
      <c r="W4474" s="2" t="s">
        <v>124</v>
      </c>
      <c r="X4474" s="2" t="s">
        <v>72</v>
      </c>
      <c r="Y4474" s="19" t="str">
        <f>VLOOKUP(G4474,'Verweis Kd-Gruppe'!$A$2:$B$8,2,FALSE)</f>
        <v>EXP</v>
      </c>
      <c r="Z4474" s="19" t="str">
        <f>VLOOKUP(J4474,'Verweis Art-Gruppe'!$A$2:$B$15,2,FALSE)</f>
        <v>Geräte</v>
      </c>
      <c r="AA4474" s="19" t="str">
        <f>VLOOKUP(W4474,'Verweis Vertreter'!$A$2:$B$24,2,FALSE)</f>
        <v>Antonio Vuolo</v>
      </c>
      <c r="AB4474" s="12">
        <f t="shared" si="621"/>
        <v>1</v>
      </c>
      <c r="AC4474" s="12">
        <f t="shared" si="626"/>
        <v>548.09519999999998</v>
      </c>
      <c r="AD4474" s="12">
        <f t="shared" si="627"/>
        <v>595</v>
      </c>
      <c r="AE4474" s="12">
        <f t="shared" si="622"/>
        <v>595</v>
      </c>
      <c r="AF4474" s="12">
        <f t="shared" si="623"/>
        <v>46.904800000000002</v>
      </c>
      <c r="AG4474" s="12">
        <f t="shared" si="624"/>
        <v>46.9</v>
      </c>
      <c r="AH4474" s="9">
        <f t="shared" si="628"/>
        <v>7.8823529411764709E-2</v>
      </c>
      <c r="AI4474" s="14">
        <f>VLOOKUP(E4474,'Verweis Faktor'!$A:$B,2,FALSE)</f>
        <v>1</v>
      </c>
      <c r="AJ4474" s="14"/>
      <c r="AK4474" s="14" t="str">
        <f>IF(AL4474="Ja","Versandkosten",VLOOKUP(E4474,'Verweis Belegart'!$A$2:$B$9,2,FALSE))</f>
        <v>Hardware</v>
      </c>
      <c r="AL4474" s="14" t="str">
        <f t="shared" si="629"/>
        <v>Nein</v>
      </c>
      <c r="AM4474" s="14" t="str">
        <f t="shared" si="625"/>
        <v>Positiv</v>
      </c>
    </row>
    <row r="4475" spans="1:39" ht="17.25" customHeight="1" x14ac:dyDescent="0.35">
      <c r="A4475" s="17">
        <v>14573088</v>
      </c>
      <c r="B4475" s="2" t="s">
        <v>2380</v>
      </c>
      <c r="C4475" s="1">
        <v>2025001</v>
      </c>
      <c r="D4475" s="1">
        <v>2001156</v>
      </c>
      <c r="E4475" s="2" t="s">
        <v>34</v>
      </c>
      <c r="F4475" s="2" t="s">
        <v>182</v>
      </c>
      <c r="G4475" s="2" t="s">
        <v>66</v>
      </c>
      <c r="H4475" s="2" t="s">
        <v>315</v>
      </c>
      <c r="I4475" s="2" t="s">
        <v>316</v>
      </c>
      <c r="J4475" s="2" t="s">
        <v>103</v>
      </c>
      <c r="K4475" s="2" t="s">
        <v>107</v>
      </c>
      <c r="L4475" s="2" t="s">
        <v>1654</v>
      </c>
      <c r="M4475" s="2" t="s">
        <v>1655</v>
      </c>
      <c r="N4475" s="2" t="s">
        <v>1656</v>
      </c>
      <c r="O4475" s="3">
        <v>1</v>
      </c>
      <c r="P4475" s="3">
        <v>673</v>
      </c>
      <c r="Q4475" s="3">
        <v>690</v>
      </c>
      <c r="R4475" s="3">
        <v>690</v>
      </c>
      <c r="S4475" s="3">
        <v>17</v>
      </c>
      <c r="T4475" s="3">
        <v>17</v>
      </c>
      <c r="U4475" s="3">
        <v>2.46</v>
      </c>
      <c r="V4475" s="2" t="s">
        <v>123</v>
      </c>
      <c r="W4475" s="2" t="s">
        <v>124</v>
      </c>
      <c r="X4475" s="2" t="s">
        <v>72</v>
      </c>
      <c r="Y4475" s="19" t="str">
        <f>VLOOKUP(G4475,'Verweis Kd-Gruppe'!$A$2:$B$8,2,FALSE)</f>
        <v>EXP</v>
      </c>
      <c r="Z4475" s="19" t="str">
        <f>VLOOKUP(J4475,'Verweis Art-Gruppe'!$A$2:$B$15,2,FALSE)</f>
        <v>Geräte</v>
      </c>
      <c r="AA4475" s="19" t="str">
        <f>VLOOKUP(W4475,'Verweis Vertreter'!$A$2:$B$24,2,FALSE)</f>
        <v>Antonio Vuolo</v>
      </c>
      <c r="AB4475" s="12">
        <f t="shared" si="621"/>
        <v>1</v>
      </c>
      <c r="AC4475" s="12">
        <f t="shared" si="626"/>
        <v>673</v>
      </c>
      <c r="AD4475" s="12">
        <f t="shared" si="627"/>
        <v>690</v>
      </c>
      <c r="AE4475" s="12">
        <f t="shared" si="622"/>
        <v>690</v>
      </c>
      <c r="AF4475" s="12">
        <f t="shared" si="623"/>
        <v>17</v>
      </c>
      <c r="AG4475" s="12">
        <f t="shared" si="624"/>
        <v>17</v>
      </c>
      <c r="AH4475" s="9">
        <f t="shared" si="628"/>
        <v>2.4637681159420291E-2</v>
      </c>
      <c r="AI4475" s="14">
        <f>VLOOKUP(E4475,'Verweis Faktor'!$A:$B,2,FALSE)</f>
        <v>1</v>
      </c>
      <c r="AJ4475" s="14"/>
      <c r="AK4475" s="14" t="str">
        <f>IF(AL4475="Ja","Versandkosten",VLOOKUP(E4475,'Verweis Belegart'!$A$2:$B$9,2,FALSE))</f>
        <v>Hardware</v>
      </c>
      <c r="AL4475" s="14" t="str">
        <f t="shared" si="629"/>
        <v>Nein</v>
      </c>
      <c r="AM4475" s="14" t="str">
        <f t="shared" si="625"/>
        <v>Positiv</v>
      </c>
    </row>
    <row r="4476" spans="1:39" ht="17.25" customHeight="1" x14ac:dyDescent="0.35">
      <c r="A4476" s="17">
        <v>14573088</v>
      </c>
      <c r="B4476" s="2" t="s">
        <v>2380</v>
      </c>
      <c r="C4476" s="1">
        <v>2025001</v>
      </c>
      <c r="D4476" s="1">
        <v>2001156</v>
      </c>
      <c r="E4476" s="2" t="s">
        <v>34</v>
      </c>
      <c r="F4476" s="2" t="s">
        <v>182</v>
      </c>
      <c r="G4476" s="2" t="s">
        <v>66</v>
      </c>
      <c r="H4476" s="2" t="s">
        <v>315</v>
      </c>
      <c r="I4476" s="2" t="s">
        <v>316</v>
      </c>
      <c r="J4476" s="2" t="s">
        <v>103</v>
      </c>
      <c r="K4476" s="2" t="s">
        <v>111</v>
      </c>
      <c r="L4476" s="2" t="s">
        <v>1654</v>
      </c>
      <c r="M4476" s="2" t="s">
        <v>1655</v>
      </c>
      <c r="N4476" s="2" t="s">
        <v>1656</v>
      </c>
      <c r="O4476" s="3">
        <v>1</v>
      </c>
      <c r="P4476" s="3">
        <v>673</v>
      </c>
      <c r="Q4476" s="3">
        <v>690</v>
      </c>
      <c r="R4476" s="3">
        <v>690</v>
      </c>
      <c r="S4476" s="3">
        <v>17</v>
      </c>
      <c r="T4476" s="3">
        <v>17</v>
      </c>
      <c r="U4476" s="3">
        <v>2.46</v>
      </c>
      <c r="V4476" s="2" t="s">
        <v>123</v>
      </c>
      <c r="W4476" s="2" t="s">
        <v>124</v>
      </c>
      <c r="X4476" s="2" t="s">
        <v>72</v>
      </c>
      <c r="Y4476" s="19" t="str">
        <f>VLOOKUP(G4476,'Verweis Kd-Gruppe'!$A$2:$B$8,2,FALSE)</f>
        <v>EXP</v>
      </c>
      <c r="Z4476" s="19" t="str">
        <f>VLOOKUP(J4476,'Verweis Art-Gruppe'!$A$2:$B$15,2,FALSE)</f>
        <v>Geräte</v>
      </c>
      <c r="AA4476" s="19" t="str">
        <f>VLOOKUP(W4476,'Verweis Vertreter'!$A$2:$B$24,2,FALSE)</f>
        <v>Antonio Vuolo</v>
      </c>
      <c r="AB4476" s="12">
        <f t="shared" si="621"/>
        <v>1</v>
      </c>
      <c r="AC4476" s="12">
        <f t="shared" si="626"/>
        <v>673</v>
      </c>
      <c r="AD4476" s="12">
        <f t="shared" si="627"/>
        <v>690</v>
      </c>
      <c r="AE4476" s="12">
        <f t="shared" si="622"/>
        <v>690</v>
      </c>
      <c r="AF4476" s="12">
        <f t="shared" si="623"/>
        <v>17</v>
      </c>
      <c r="AG4476" s="12">
        <f t="shared" si="624"/>
        <v>17</v>
      </c>
      <c r="AH4476" s="9">
        <f t="shared" si="628"/>
        <v>2.4637681159420291E-2</v>
      </c>
      <c r="AI4476" s="14">
        <f>VLOOKUP(E4476,'Verweis Faktor'!$A:$B,2,FALSE)</f>
        <v>1</v>
      </c>
      <c r="AJ4476" s="14"/>
      <c r="AK4476" s="14" t="str">
        <f>IF(AL4476="Ja","Versandkosten",VLOOKUP(E4476,'Verweis Belegart'!$A$2:$B$9,2,FALSE))</f>
        <v>Hardware</v>
      </c>
      <c r="AL4476" s="14" t="str">
        <f t="shared" si="629"/>
        <v>Nein</v>
      </c>
      <c r="AM4476" s="14" t="str">
        <f t="shared" si="625"/>
        <v>Positiv</v>
      </c>
    </row>
    <row r="4477" spans="1:39" ht="17.25" customHeight="1" x14ac:dyDescent="0.35">
      <c r="A4477" s="17">
        <v>14573088</v>
      </c>
      <c r="B4477" s="2" t="s">
        <v>2380</v>
      </c>
      <c r="C4477" s="1">
        <v>2025001</v>
      </c>
      <c r="D4477" s="1">
        <v>2001156</v>
      </c>
      <c r="E4477" s="2" t="s">
        <v>34</v>
      </c>
      <c r="F4477" s="2" t="s">
        <v>182</v>
      </c>
      <c r="G4477" s="2" t="s">
        <v>66</v>
      </c>
      <c r="H4477" s="2" t="s">
        <v>315</v>
      </c>
      <c r="I4477" s="2" t="s">
        <v>316</v>
      </c>
      <c r="J4477" s="2" t="s">
        <v>304</v>
      </c>
      <c r="K4477" s="2" t="s">
        <v>115</v>
      </c>
      <c r="L4477" s="2" t="s">
        <v>2003</v>
      </c>
      <c r="M4477" s="2" t="s">
        <v>2004</v>
      </c>
      <c r="N4477" s="2" t="s">
        <v>1408</v>
      </c>
      <c r="O4477" s="3">
        <v>2</v>
      </c>
      <c r="P4477" s="3">
        <v>16.010000000000002</v>
      </c>
      <c r="Q4477" s="3">
        <v>18.5</v>
      </c>
      <c r="R4477" s="3">
        <v>37</v>
      </c>
      <c r="S4477" s="3">
        <v>2.4900000000000002</v>
      </c>
      <c r="T4477" s="3">
        <v>4.9800000000000004</v>
      </c>
      <c r="U4477" s="3">
        <v>13.45</v>
      </c>
      <c r="V4477" s="2" t="s">
        <v>123</v>
      </c>
      <c r="W4477" s="2" t="s">
        <v>124</v>
      </c>
      <c r="X4477" s="2" t="s">
        <v>72</v>
      </c>
      <c r="Y4477" s="19" t="str">
        <f>VLOOKUP(G4477,'Verweis Kd-Gruppe'!$A$2:$B$8,2,FALSE)</f>
        <v>EXP</v>
      </c>
      <c r="Z4477" s="19" t="str">
        <f>VLOOKUP(J4477,'Verweis Art-Gruppe'!$A$2:$B$15,2,FALSE)</f>
        <v>Zubehör</v>
      </c>
      <c r="AA4477" s="19" t="str">
        <f>VLOOKUP(W4477,'Verweis Vertreter'!$A$2:$B$24,2,FALSE)</f>
        <v>Antonio Vuolo</v>
      </c>
      <c r="AB4477" s="12">
        <f t="shared" si="621"/>
        <v>2</v>
      </c>
      <c r="AC4477" s="12">
        <f t="shared" si="626"/>
        <v>16.010000000000002</v>
      </c>
      <c r="AD4477" s="12">
        <f t="shared" si="627"/>
        <v>18.5</v>
      </c>
      <c r="AE4477" s="12">
        <f t="shared" si="622"/>
        <v>37</v>
      </c>
      <c r="AF4477" s="12">
        <f t="shared" si="623"/>
        <v>2.4900000000000002</v>
      </c>
      <c r="AG4477" s="12">
        <f t="shared" si="624"/>
        <v>4.9800000000000004</v>
      </c>
      <c r="AH4477" s="9">
        <f t="shared" si="628"/>
        <v>0.13459459459459461</v>
      </c>
      <c r="AI4477" s="14">
        <f>VLOOKUP(E4477,'Verweis Faktor'!$A:$B,2,FALSE)</f>
        <v>1</v>
      </c>
      <c r="AJ4477" s="14"/>
      <c r="AK4477" s="14" t="str">
        <f>IF(AL4477="Ja","Versandkosten",VLOOKUP(E4477,'Verweis Belegart'!$A$2:$B$9,2,FALSE))</f>
        <v>Hardware</v>
      </c>
      <c r="AL4477" s="14" t="str">
        <f t="shared" si="629"/>
        <v>Nein</v>
      </c>
      <c r="AM4477" s="14" t="str">
        <f t="shared" si="625"/>
        <v>Positiv</v>
      </c>
    </row>
    <row r="4478" spans="1:39" ht="17.25" customHeight="1" x14ac:dyDescent="0.35">
      <c r="A4478" s="17">
        <v>14573088</v>
      </c>
      <c r="B4478" s="2" t="s">
        <v>2380</v>
      </c>
      <c r="C4478" s="1">
        <v>2025001</v>
      </c>
      <c r="D4478" s="1">
        <v>2001156</v>
      </c>
      <c r="E4478" s="2" t="s">
        <v>34</v>
      </c>
      <c r="F4478" s="2" t="s">
        <v>182</v>
      </c>
      <c r="G4478" s="2" t="s">
        <v>66</v>
      </c>
      <c r="H4478" s="2" t="s">
        <v>315</v>
      </c>
      <c r="I4478" s="2" t="s">
        <v>316</v>
      </c>
      <c r="J4478" s="2" t="s">
        <v>304</v>
      </c>
      <c r="K4478" s="2" t="s">
        <v>289</v>
      </c>
      <c r="L4478" s="2" t="s">
        <v>1578</v>
      </c>
      <c r="M4478" s="2" t="s">
        <v>1579</v>
      </c>
      <c r="N4478" s="2" t="s">
        <v>200</v>
      </c>
      <c r="O4478" s="3">
        <v>1</v>
      </c>
      <c r="P4478" s="3">
        <v>625</v>
      </c>
      <c r="Q4478" s="3">
        <v>633</v>
      </c>
      <c r="R4478" s="3">
        <v>633</v>
      </c>
      <c r="S4478" s="3">
        <v>8</v>
      </c>
      <c r="T4478" s="3">
        <v>8</v>
      </c>
      <c r="U4478" s="3">
        <v>1.26</v>
      </c>
      <c r="V4478" s="2" t="s">
        <v>123</v>
      </c>
      <c r="W4478" s="2" t="s">
        <v>124</v>
      </c>
      <c r="X4478" s="2" t="s">
        <v>72</v>
      </c>
      <c r="Y4478" s="19" t="str">
        <f>VLOOKUP(G4478,'Verweis Kd-Gruppe'!$A$2:$B$8,2,FALSE)</f>
        <v>EXP</v>
      </c>
      <c r="Z4478" s="19" t="str">
        <f>VLOOKUP(J4478,'Verweis Art-Gruppe'!$A$2:$B$15,2,FALSE)</f>
        <v>Zubehör</v>
      </c>
      <c r="AA4478" s="19" t="str">
        <f>VLOOKUP(W4478,'Verweis Vertreter'!$A$2:$B$24,2,FALSE)</f>
        <v>Antonio Vuolo</v>
      </c>
      <c r="AB4478" s="12">
        <f t="shared" si="621"/>
        <v>1</v>
      </c>
      <c r="AC4478" s="12">
        <f t="shared" si="626"/>
        <v>625</v>
      </c>
      <c r="AD4478" s="12">
        <f t="shared" si="627"/>
        <v>633</v>
      </c>
      <c r="AE4478" s="12">
        <f t="shared" si="622"/>
        <v>633</v>
      </c>
      <c r="AF4478" s="12">
        <f t="shared" si="623"/>
        <v>8</v>
      </c>
      <c r="AG4478" s="12">
        <f t="shared" si="624"/>
        <v>8</v>
      </c>
      <c r="AH4478" s="9">
        <f t="shared" si="628"/>
        <v>1.2638230647709321E-2</v>
      </c>
      <c r="AI4478" s="14">
        <f>VLOOKUP(E4478,'Verweis Faktor'!$A:$B,2,FALSE)</f>
        <v>1</v>
      </c>
      <c r="AJ4478" s="14"/>
      <c r="AK4478" s="14" t="str">
        <f>IF(AL4478="Ja","Versandkosten",VLOOKUP(E4478,'Verweis Belegart'!$A$2:$B$9,2,FALSE))</f>
        <v>Hardware</v>
      </c>
      <c r="AL4478" s="14" t="str">
        <f t="shared" si="629"/>
        <v>Nein</v>
      </c>
      <c r="AM4478" s="14" t="str">
        <f t="shared" si="625"/>
        <v>Positiv</v>
      </c>
    </row>
    <row r="4479" spans="1:39" ht="17.25" customHeight="1" x14ac:dyDescent="0.35">
      <c r="A4479" s="17">
        <v>14573088</v>
      </c>
      <c r="B4479" s="2" t="s">
        <v>2380</v>
      </c>
      <c r="C4479" s="1">
        <v>2025001</v>
      </c>
      <c r="D4479" s="1">
        <v>2001156</v>
      </c>
      <c r="E4479" s="2" t="s">
        <v>34</v>
      </c>
      <c r="F4479" s="2" t="s">
        <v>182</v>
      </c>
      <c r="G4479" s="2" t="s">
        <v>66</v>
      </c>
      <c r="H4479" s="2" t="s">
        <v>315</v>
      </c>
      <c r="I4479" s="2" t="s">
        <v>316</v>
      </c>
      <c r="J4479" s="2" t="s">
        <v>304</v>
      </c>
      <c r="K4479" s="2" t="s">
        <v>293</v>
      </c>
      <c r="L4479" s="2" t="s">
        <v>211</v>
      </c>
      <c r="M4479" s="2" t="s">
        <v>212</v>
      </c>
      <c r="N4479" s="2" t="s">
        <v>213</v>
      </c>
      <c r="O4479" s="3">
        <v>2</v>
      </c>
      <c r="P4479" s="3">
        <v>16.010000000000002</v>
      </c>
      <c r="Q4479" s="3">
        <v>18.5</v>
      </c>
      <c r="R4479" s="3">
        <v>37</v>
      </c>
      <c r="S4479" s="3">
        <v>2.4900000000000002</v>
      </c>
      <c r="T4479" s="3">
        <v>4.9800000000000004</v>
      </c>
      <c r="U4479" s="3">
        <v>13.45</v>
      </c>
      <c r="V4479" s="2" t="s">
        <v>123</v>
      </c>
      <c r="W4479" s="2" t="s">
        <v>124</v>
      </c>
      <c r="X4479" s="2" t="s">
        <v>72</v>
      </c>
      <c r="Y4479" s="19" t="str">
        <f>VLOOKUP(G4479,'Verweis Kd-Gruppe'!$A$2:$B$8,2,FALSE)</f>
        <v>EXP</v>
      </c>
      <c r="Z4479" s="19" t="str">
        <f>VLOOKUP(J4479,'Verweis Art-Gruppe'!$A$2:$B$15,2,FALSE)</f>
        <v>Zubehör</v>
      </c>
      <c r="AA4479" s="19" t="str">
        <f>VLOOKUP(W4479,'Verweis Vertreter'!$A$2:$B$24,2,FALSE)</f>
        <v>Antonio Vuolo</v>
      </c>
      <c r="AB4479" s="12">
        <f t="shared" si="621"/>
        <v>2</v>
      </c>
      <c r="AC4479" s="12">
        <f t="shared" si="626"/>
        <v>16.010000000000002</v>
      </c>
      <c r="AD4479" s="12">
        <f t="shared" si="627"/>
        <v>18.5</v>
      </c>
      <c r="AE4479" s="12">
        <f t="shared" si="622"/>
        <v>37</v>
      </c>
      <c r="AF4479" s="12">
        <f t="shared" si="623"/>
        <v>2.4900000000000002</v>
      </c>
      <c r="AG4479" s="12">
        <f t="shared" si="624"/>
        <v>4.9800000000000004</v>
      </c>
      <c r="AH4479" s="9">
        <f t="shared" si="628"/>
        <v>0.13459459459459461</v>
      </c>
      <c r="AI4479" s="14">
        <f>VLOOKUP(E4479,'Verweis Faktor'!$A:$B,2,FALSE)</f>
        <v>1</v>
      </c>
      <c r="AJ4479" s="14"/>
      <c r="AK4479" s="14" t="str">
        <f>IF(AL4479="Ja","Versandkosten",VLOOKUP(E4479,'Verweis Belegart'!$A$2:$B$9,2,FALSE))</f>
        <v>Hardware</v>
      </c>
      <c r="AL4479" s="14" t="str">
        <f t="shared" si="629"/>
        <v>Nein</v>
      </c>
      <c r="AM4479" s="14" t="str">
        <f t="shared" si="625"/>
        <v>Positiv</v>
      </c>
    </row>
    <row r="4480" spans="1:39" ht="17.25" customHeight="1" x14ac:dyDescent="0.35">
      <c r="A4480" s="17">
        <v>14573088</v>
      </c>
      <c r="B4480" s="2" t="s">
        <v>2380</v>
      </c>
      <c r="C4480" s="1">
        <v>2025001</v>
      </c>
      <c r="D4480" s="1">
        <v>2001156</v>
      </c>
      <c r="E4480" s="2" t="s">
        <v>34</v>
      </c>
      <c r="F4480" s="2" t="s">
        <v>182</v>
      </c>
      <c r="G4480" s="2" t="s">
        <v>66</v>
      </c>
      <c r="H4480" s="2" t="s">
        <v>315</v>
      </c>
      <c r="I4480" s="2" t="s">
        <v>316</v>
      </c>
      <c r="J4480" s="2" t="s">
        <v>103</v>
      </c>
      <c r="K4480" s="2" t="s">
        <v>296</v>
      </c>
      <c r="L4480" s="2" t="s">
        <v>162</v>
      </c>
      <c r="M4480" s="2" t="s">
        <v>163</v>
      </c>
      <c r="N4480" s="2" t="s">
        <v>164</v>
      </c>
      <c r="O4480" s="3">
        <v>2</v>
      </c>
      <c r="P4480" s="3">
        <v>269.95</v>
      </c>
      <c r="Q4480" s="3">
        <v>279</v>
      </c>
      <c r="R4480" s="3">
        <v>558</v>
      </c>
      <c r="S4480" s="3">
        <v>9.0500000000000007</v>
      </c>
      <c r="T4480" s="3">
        <v>18.100000000000001</v>
      </c>
      <c r="U4480" s="3">
        <v>3.24</v>
      </c>
      <c r="V4480" s="2" t="s">
        <v>123</v>
      </c>
      <c r="W4480" s="2" t="s">
        <v>124</v>
      </c>
      <c r="X4480" s="2" t="s">
        <v>72</v>
      </c>
      <c r="Y4480" s="19" t="str">
        <f>VLOOKUP(G4480,'Verweis Kd-Gruppe'!$A$2:$B$8,2,FALSE)</f>
        <v>EXP</v>
      </c>
      <c r="Z4480" s="19" t="str">
        <f>VLOOKUP(J4480,'Verweis Art-Gruppe'!$A$2:$B$15,2,FALSE)</f>
        <v>Geräte</v>
      </c>
      <c r="AA4480" s="19" t="str">
        <f>VLOOKUP(W4480,'Verweis Vertreter'!$A$2:$B$24,2,FALSE)</f>
        <v>Antonio Vuolo</v>
      </c>
      <c r="AB4480" s="12">
        <f t="shared" si="621"/>
        <v>2</v>
      </c>
      <c r="AC4480" s="12">
        <f t="shared" si="626"/>
        <v>269.95</v>
      </c>
      <c r="AD4480" s="12">
        <f t="shared" si="627"/>
        <v>279</v>
      </c>
      <c r="AE4480" s="12">
        <f t="shared" si="622"/>
        <v>558</v>
      </c>
      <c r="AF4480" s="12">
        <f t="shared" si="623"/>
        <v>9.0500000000000007</v>
      </c>
      <c r="AG4480" s="12">
        <f t="shared" si="624"/>
        <v>18.100000000000001</v>
      </c>
      <c r="AH4480" s="9">
        <f t="shared" si="628"/>
        <v>3.2437275985663087E-2</v>
      </c>
      <c r="AI4480" s="14">
        <f>VLOOKUP(E4480,'Verweis Faktor'!$A:$B,2,FALSE)</f>
        <v>1</v>
      </c>
      <c r="AJ4480" s="14"/>
      <c r="AK4480" s="14" t="str">
        <f>IF(AL4480="Ja","Versandkosten",VLOOKUP(E4480,'Verweis Belegart'!$A$2:$B$9,2,FALSE))</f>
        <v>Hardware</v>
      </c>
      <c r="AL4480" s="14" t="str">
        <f t="shared" si="629"/>
        <v>Nein</v>
      </c>
      <c r="AM4480" s="14" t="str">
        <f t="shared" si="625"/>
        <v>Positiv</v>
      </c>
    </row>
    <row r="4481" spans="1:39" ht="17.25" customHeight="1" x14ac:dyDescent="0.35">
      <c r="A4481" s="17">
        <v>14573088</v>
      </c>
      <c r="B4481" s="2" t="s">
        <v>2380</v>
      </c>
      <c r="C4481" s="1">
        <v>2025001</v>
      </c>
      <c r="D4481" s="1">
        <v>2001156</v>
      </c>
      <c r="E4481" s="2" t="s">
        <v>34</v>
      </c>
      <c r="F4481" s="2" t="s">
        <v>182</v>
      </c>
      <c r="G4481" s="2" t="s">
        <v>66</v>
      </c>
      <c r="H4481" s="2" t="s">
        <v>315</v>
      </c>
      <c r="I4481" s="2" t="s">
        <v>316</v>
      </c>
      <c r="J4481" s="2" t="s">
        <v>304</v>
      </c>
      <c r="K4481" s="2" t="s">
        <v>299</v>
      </c>
      <c r="L4481" s="2" t="s">
        <v>1776</v>
      </c>
      <c r="M4481" s="2" t="s">
        <v>1777</v>
      </c>
      <c r="N4481" s="2" t="s">
        <v>1778</v>
      </c>
      <c r="O4481" s="3">
        <v>2</v>
      </c>
      <c r="P4481" s="3">
        <v>85</v>
      </c>
      <c r="Q4481" s="3">
        <v>85</v>
      </c>
      <c r="R4481" s="3">
        <v>170</v>
      </c>
      <c r="S4481" s="3">
        <v>0</v>
      </c>
      <c r="T4481" s="3">
        <v>0</v>
      </c>
      <c r="U4481" s="3">
        <v>0</v>
      </c>
      <c r="V4481" s="2" t="s">
        <v>123</v>
      </c>
      <c r="W4481" s="2" t="s">
        <v>124</v>
      </c>
      <c r="X4481" s="2" t="s">
        <v>72</v>
      </c>
      <c r="Y4481" s="19" t="str">
        <f>VLOOKUP(G4481,'Verweis Kd-Gruppe'!$A$2:$B$8,2,FALSE)</f>
        <v>EXP</v>
      </c>
      <c r="Z4481" s="19" t="str">
        <f>VLOOKUP(J4481,'Verweis Art-Gruppe'!$A$2:$B$15,2,FALSE)</f>
        <v>Zubehör</v>
      </c>
      <c r="AA4481" s="19" t="str">
        <f>VLOOKUP(W4481,'Verweis Vertreter'!$A$2:$B$24,2,FALSE)</f>
        <v>Antonio Vuolo</v>
      </c>
      <c r="AB4481" s="12">
        <f t="shared" si="621"/>
        <v>2</v>
      </c>
      <c r="AC4481" s="12">
        <f t="shared" si="626"/>
        <v>85</v>
      </c>
      <c r="AD4481" s="12">
        <f t="shared" si="627"/>
        <v>85</v>
      </c>
      <c r="AE4481" s="12">
        <f t="shared" si="622"/>
        <v>170</v>
      </c>
      <c r="AF4481" s="12">
        <f t="shared" si="623"/>
        <v>0</v>
      </c>
      <c r="AG4481" s="12">
        <f t="shared" si="624"/>
        <v>0</v>
      </c>
      <c r="AH4481" s="9">
        <f t="shared" si="628"/>
        <v>0</v>
      </c>
      <c r="AI4481" s="14">
        <f>VLOOKUP(E4481,'Verweis Faktor'!$A:$B,2,FALSE)</f>
        <v>1</v>
      </c>
      <c r="AJ4481" s="14"/>
      <c r="AK4481" s="14" t="str">
        <f>IF(AL4481="Ja","Versandkosten",VLOOKUP(E4481,'Verweis Belegart'!$A$2:$B$9,2,FALSE))</f>
        <v>Hardware</v>
      </c>
      <c r="AL4481" s="14" t="str">
        <f t="shared" si="629"/>
        <v>Nein</v>
      </c>
      <c r="AM4481" s="14" t="str">
        <f t="shared" si="625"/>
        <v>Positiv</v>
      </c>
    </row>
    <row r="4482" spans="1:39" ht="17.25" customHeight="1" x14ac:dyDescent="0.35">
      <c r="A4482" s="17">
        <v>14573088</v>
      </c>
      <c r="B4482" s="2" t="s">
        <v>2380</v>
      </c>
      <c r="C4482" s="1">
        <v>2025001</v>
      </c>
      <c r="D4482" s="1">
        <v>2001156</v>
      </c>
      <c r="E4482" s="2" t="s">
        <v>34</v>
      </c>
      <c r="F4482" s="2" t="s">
        <v>182</v>
      </c>
      <c r="G4482" s="2" t="s">
        <v>66</v>
      </c>
      <c r="H4482" s="2" t="s">
        <v>315</v>
      </c>
      <c r="I4482" s="2" t="s">
        <v>316</v>
      </c>
      <c r="J4482" s="2" t="s">
        <v>304</v>
      </c>
      <c r="K4482" s="2" t="s">
        <v>300</v>
      </c>
      <c r="L4482" s="2" t="s">
        <v>1079</v>
      </c>
      <c r="M4482" s="2" t="s">
        <v>1080</v>
      </c>
      <c r="N4482" s="2" t="s">
        <v>213</v>
      </c>
      <c r="O4482" s="3">
        <v>2</v>
      </c>
      <c r="P4482" s="3">
        <v>16.010000000000002</v>
      </c>
      <c r="Q4482" s="3">
        <v>18.5</v>
      </c>
      <c r="R4482" s="3">
        <v>37</v>
      </c>
      <c r="S4482" s="3">
        <v>2.4900000000000002</v>
      </c>
      <c r="T4482" s="3">
        <v>4.9800000000000004</v>
      </c>
      <c r="U4482" s="3">
        <v>13.45</v>
      </c>
      <c r="V4482" s="2" t="s">
        <v>123</v>
      </c>
      <c r="W4482" s="2" t="s">
        <v>124</v>
      </c>
      <c r="X4482" s="2" t="s">
        <v>72</v>
      </c>
      <c r="Y4482" s="19" t="str">
        <f>VLOOKUP(G4482,'Verweis Kd-Gruppe'!$A$2:$B$8,2,FALSE)</f>
        <v>EXP</v>
      </c>
      <c r="Z4482" s="19" t="str">
        <f>VLOOKUP(J4482,'Verweis Art-Gruppe'!$A$2:$B$15,2,FALSE)</f>
        <v>Zubehör</v>
      </c>
      <c r="AA4482" s="19" t="str">
        <f>VLOOKUP(W4482,'Verweis Vertreter'!$A$2:$B$24,2,FALSE)</f>
        <v>Antonio Vuolo</v>
      </c>
      <c r="AB4482" s="12">
        <f t="shared" si="621"/>
        <v>2</v>
      </c>
      <c r="AC4482" s="12">
        <f t="shared" si="626"/>
        <v>16.010000000000002</v>
      </c>
      <c r="AD4482" s="12">
        <f t="shared" si="627"/>
        <v>18.5</v>
      </c>
      <c r="AE4482" s="12">
        <f t="shared" si="622"/>
        <v>37</v>
      </c>
      <c r="AF4482" s="12">
        <f t="shared" si="623"/>
        <v>2.4900000000000002</v>
      </c>
      <c r="AG4482" s="12">
        <f t="shared" si="624"/>
        <v>4.9800000000000004</v>
      </c>
      <c r="AH4482" s="9">
        <f t="shared" si="628"/>
        <v>0.13459459459459461</v>
      </c>
      <c r="AI4482" s="14">
        <f>VLOOKUP(E4482,'Verweis Faktor'!$A:$B,2,FALSE)</f>
        <v>1</v>
      </c>
      <c r="AJ4482" s="14"/>
      <c r="AK4482" s="14" t="str">
        <f>IF(AL4482="Ja","Versandkosten",VLOOKUP(E4482,'Verweis Belegart'!$A$2:$B$9,2,FALSE))</f>
        <v>Hardware</v>
      </c>
      <c r="AL4482" s="14" t="str">
        <f t="shared" si="629"/>
        <v>Nein</v>
      </c>
      <c r="AM4482" s="14" t="str">
        <f t="shared" si="625"/>
        <v>Positiv</v>
      </c>
    </row>
    <row r="4483" spans="1:39" ht="17.25" customHeight="1" x14ac:dyDescent="0.35">
      <c r="A4483" s="17">
        <v>14573088</v>
      </c>
      <c r="B4483" s="2" t="s">
        <v>2380</v>
      </c>
      <c r="C4483" s="1">
        <v>2025001</v>
      </c>
      <c r="D4483" s="1">
        <v>2001156</v>
      </c>
      <c r="E4483" s="2" t="s">
        <v>34</v>
      </c>
      <c r="F4483" s="2" t="s">
        <v>182</v>
      </c>
      <c r="G4483" s="2" t="s">
        <v>66</v>
      </c>
      <c r="H4483" s="2" t="s">
        <v>315</v>
      </c>
      <c r="I4483" s="2" t="s">
        <v>316</v>
      </c>
      <c r="J4483" s="2" t="s">
        <v>103</v>
      </c>
      <c r="K4483" s="2" t="s">
        <v>301</v>
      </c>
      <c r="L4483" s="2" t="s">
        <v>1558</v>
      </c>
      <c r="M4483" s="2" t="s">
        <v>1559</v>
      </c>
      <c r="N4483" s="2" t="s">
        <v>481</v>
      </c>
      <c r="O4483" s="3">
        <v>3</v>
      </c>
      <c r="P4483" s="3">
        <v>109</v>
      </c>
      <c r="Q4483" s="3">
        <v>122</v>
      </c>
      <c r="R4483" s="3">
        <v>366</v>
      </c>
      <c r="S4483" s="3">
        <v>13</v>
      </c>
      <c r="T4483" s="3">
        <v>39</v>
      </c>
      <c r="U4483" s="3">
        <v>10.65</v>
      </c>
      <c r="V4483" s="2" t="s">
        <v>123</v>
      </c>
      <c r="W4483" s="2" t="s">
        <v>124</v>
      </c>
      <c r="X4483" s="2" t="s">
        <v>72</v>
      </c>
      <c r="Y4483" s="19" t="str">
        <f>VLOOKUP(G4483,'Verweis Kd-Gruppe'!$A$2:$B$8,2,FALSE)</f>
        <v>EXP</v>
      </c>
      <c r="Z4483" s="19" t="str">
        <f>VLOOKUP(J4483,'Verweis Art-Gruppe'!$A$2:$B$15,2,FALSE)</f>
        <v>Geräte</v>
      </c>
      <c r="AA4483" s="19" t="str">
        <f>VLOOKUP(W4483,'Verweis Vertreter'!$A$2:$B$24,2,FALSE)</f>
        <v>Antonio Vuolo</v>
      </c>
      <c r="AB4483" s="12">
        <f t="shared" ref="AB4483:AB4546" si="630">$AI4483*O4483</f>
        <v>3</v>
      </c>
      <c r="AC4483" s="12">
        <f t="shared" si="626"/>
        <v>109</v>
      </c>
      <c r="AD4483" s="12">
        <f t="shared" si="627"/>
        <v>122</v>
      </c>
      <c r="AE4483" s="12">
        <f t="shared" ref="AE4483:AE4546" si="631">$AI4483*R4483</f>
        <v>366</v>
      </c>
      <c r="AF4483" s="12">
        <f t="shared" ref="AF4483:AF4546" si="632">$AI4483*S4483</f>
        <v>13</v>
      </c>
      <c r="AG4483" s="12">
        <f t="shared" ref="AG4483:AG4546" si="633">$AI4483*T4483</f>
        <v>39</v>
      </c>
      <c r="AH4483" s="9">
        <f t="shared" si="628"/>
        <v>0.10655737704918032</v>
      </c>
      <c r="AI4483" s="14">
        <f>VLOOKUP(E4483,'Verweis Faktor'!$A:$B,2,FALSE)</f>
        <v>1</v>
      </c>
      <c r="AJ4483" s="14"/>
      <c r="AK4483" s="14" t="str">
        <f>IF(AL4483="Ja","Versandkosten",VLOOKUP(E4483,'Verweis Belegart'!$A$2:$B$9,2,FALSE))</f>
        <v>Hardware</v>
      </c>
      <c r="AL4483" s="14" t="str">
        <f t="shared" si="629"/>
        <v>Nein</v>
      </c>
      <c r="AM4483" s="14" t="str">
        <f t="shared" ref="AM4483:AM4546" si="634">IF(AG4483&lt;0,"Negativ","Positiv")</f>
        <v>Positiv</v>
      </c>
    </row>
    <row r="4484" spans="1:39" ht="17.25" customHeight="1" x14ac:dyDescent="0.35">
      <c r="A4484" s="17">
        <v>14573088</v>
      </c>
      <c r="B4484" s="2" t="s">
        <v>2380</v>
      </c>
      <c r="C4484" s="1">
        <v>2025001</v>
      </c>
      <c r="D4484" s="1">
        <v>2001156</v>
      </c>
      <c r="E4484" s="2" t="s">
        <v>34</v>
      </c>
      <c r="F4484" s="2" t="s">
        <v>182</v>
      </c>
      <c r="G4484" s="2" t="s">
        <v>66</v>
      </c>
      <c r="H4484" s="2" t="s">
        <v>315</v>
      </c>
      <c r="I4484" s="2" t="s">
        <v>316</v>
      </c>
      <c r="J4484" s="2" t="s">
        <v>103</v>
      </c>
      <c r="K4484" s="2" t="s">
        <v>304</v>
      </c>
      <c r="L4484" s="2" t="s">
        <v>1558</v>
      </c>
      <c r="M4484" s="2" t="s">
        <v>1559</v>
      </c>
      <c r="N4484" s="2" t="s">
        <v>481</v>
      </c>
      <c r="O4484" s="3">
        <v>10</v>
      </c>
      <c r="P4484" s="3">
        <v>109</v>
      </c>
      <c r="Q4484" s="3">
        <v>122</v>
      </c>
      <c r="R4484" s="3">
        <v>1220</v>
      </c>
      <c r="S4484" s="3">
        <v>13</v>
      </c>
      <c r="T4484" s="3">
        <v>130</v>
      </c>
      <c r="U4484" s="3">
        <v>10.65</v>
      </c>
      <c r="V4484" s="2" t="s">
        <v>123</v>
      </c>
      <c r="W4484" s="2" t="s">
        <v>124</v>
      </c>
      <c r="X4484" s="2" t="s">
        <v>72</v>
      </c>
      <c r="Y4484" s="19" t="str">
        <f>VLOOKUP(G4484,'Verweis Kd-Gruppe'!$A$2:$B$8,2,FALSE)</f>
        <v>EXP</v>
      </c>
      <c r="Z4484" s="19" t="str">
        <f>VLOOKUP(J4484,'Verweis Art-Gruppe'!$A$2:$B$15,2,FALSE)</f>
        <v>Geräte</v>
      </c>
      <c r="AA4484" s="19" t="str">
        <f>VLOOKUP(W4484,'Verweis Vertreter'!$A$2:$B$24,2,FALSE)</f>
        <v>Antonio Vuolo</v>
      </c>
      <c r="AB4484" s="12">
        <f t="shared" si="630"/>
        <v>10</v>
      </c>
      <c r="AC4484" s="12">
        <f t="shared" ref="AC4484:AC4547" si="635">P4484</f>
        <v>109</v>
      </c>
      <c r="AD4484" s="12">
        <f t="shared" ref="AD4484:AD4547" si="636">Q4484</f>
        <v>122</v>
      </c>
      <c r="AE4484" s="12">
        <f t="shared" si="631"/>
        <v>1220</v>
      </c>
      <c r="AF4484" s="12">
        <f t="shared" si="632"/>
        <v>13</v>
      </c>
      <c r="AG4484" s="12">
        <f t="shared" si="633"/>
        <v>130</v>
      </c>
      <c r="AH4484" s="9">
        <f t="shared" ref="AH4484:AH4547" si="637">IF(AF4484=0,0,AG4484/AE4484*AI4484)</f>
        <v>0.10655737704918032</v>
      </c>
      <c r="AI4484" s="14">
        <f>VLOOKUP(E4484,'Verweis Faktor'!$A:$B,2,FALSE)</f>
        <v>1</v>
      </c>
      <c r="AJ4484" s="14"/>
      <c r="AK4484" s="14" t="str">
        <f>IF(AL4484="Ja","Versandkosten",VLOOKUP(E4484,'Verweis Belegart'!$A$2:$B$9,2,FALSE))</f>
        <v>Hardware</v>
      </c>
      <c r="AL4484" s="14" t="str">
        <f t="shared" ref="AL4484:AL4547" si="638">IF(ISNUMBER(FIND("Versandkosten",M4484)),"Ja","Nein")</f>
        <v>Nein</v>
      </c>
      <c r="AM4484" s="14" t="str">
        <f t="shared" si="634"/>
        <v>Positiv</v>
      </c>
    </row>
    <row r="4485" spans="1:39" ht="17.25" customHeight="1" x14ac:dyDescent="0.35">
      <c r="A4485" s="17">
        <v>14573088</v>
      </c>
      <c r="B4485" s="2" t="s">
        <v>2380</v>
      </c>
      <c r="C4485" s="1">
        <v>2025001</v>
      </c>
      <c r="D4485" s="1">
        <v>2001156</v>
      </c>
      <c r="E4485" s="2" t="s">
        <v>34</v>
      </c>
      <c r="F4485" s="2" t="s">
        <v>182</v>
      </c>
      <c r="G4485" s="2" t="s">
        <v>66</v>
      </c>
      <c r="H4485" s="2" t="s">
        <v>315</v>
      </c>
      <c r="I4485" s="2" t="s">
        <v>316</v>
      </c>
      <c r="J4485" s="2" t="s">
        <v>103</v>
      </c>
      <c r="K4485" s="2" t="s">
        <v>307</v>
      </c>
      <c r="L4485" s="2" t="s">
        <v>2112</v>
      </c>
      <c r="M4485" s="2" t="s">
        <v>2113</v>
      </c>
      <c r="N4485" s="2" t="s">
        <v>1213</v>
      </c>
      <c r="O4485" s="3">
        <v>30</v>
      </c>
      <c r="P4485" s="3">
        <v>95</v>
      </c>
      <c r="Q4485" s="3">
        <v>107</v>
      </c>
      <c r="R4485" s="3">
        <v>3210</v>
      </c>
      <c r="S4485" s="3">
        <v>12</v>
      </c>
      <c r="T4485" s="3">
        <v>360</v>
      </c>
      <c r="U4485" s="3">
        <v>11.21</v>
      </c>
      <c r="V4485" s="2" t="s">
        <v>123</v>
      </c>
      <c r="W4485" s="2" t="s">
        <v>124</v>
      </c>
      <c r="X4485" s="2" t="s">
        <v>72</v>
      </c>
      <c r="Y4485" s="19" t="str">
        <f>VLOOKUP(G4485,'Verweis Kd-Gruppe'!$A$2:$B$8,2,FALSE)</f>
        <v>EXP</v>
      </c>
      <c r="Z4485" s="19" t="str">
        <f>VLOOKUP(J4485,'Verweis Art-Gruppe'!$A$2:$B$15,2,FALSE)</f>
        <v>Geräte</v>
      </c>
      <c r="AA4485" s="19" t="str">
        <f>VLOOKUP(W4485,'Verweis Vertreter'!$A$2:$B$24,2,FALSE)</f>
        <v>Antonio Vuolo</v>
      </c>
      <c r="AB4485" s="12">
        <f t="shared" si="630"/>
        <v>30</v>
      </c>
      <c r="AC4485" s="12">
        <f t="shared" si="635"/>
        <v>95</v>
      </c>
      <c r="AD4485" s="12">
        <f t="shared" si="636"/>
        <v>107</v>
      </c>
      <c r="AE4485" s="12">
        <f t="shared" si="631"/>
        <v>3210</v>
      </c>
      <c r="AF4485" s="12">
        <f t="shared" si="632"/>
        <v>12</v>
      </c>
      <c r="AG4485" s="12">
        <f t="shared" si="633"/>
        <v>360</v>
      </c>
      <c r="AH4485" s="9">
        <f t="shared" si="637"/>
        <v>0.11214953271028037</v>
      </c>
      <c r="AI4485" s="14">
        <f>VLOOKUP(E4485,'Verweis Faktor'!$A:$B,2,FALSE)</f>
        <v>1</v>
      </c>
      <c r="AJ4485" s="14"/>
      <c r="AK4485" s="14" t="str">
        <f>IF(AL4485="Ja","Versandkosten",VLOOKUP(E4485,'Verweis Belegart'!$A$2:$B$9,2,FALSE))</f>
        <v>Hardware</v>
      </c>
      <c r="AL4485" s="14" t="str">
        <f t="shared" si="638"/>
        <v>Nein</v>
      </c>
      <c r="AM4485" s="14" t="str">
        <f t="shared" si="634"/>
        <v>Positiv</v>
      </c>
    </row>
    <row r="4486" spans="1:39" ht="17.25" customHeight="1" x14ac:dyDescent="0.35">
      <c r="A4486" s="17">
        <v>14573088</v>
      </c>
      <c r="B4486" s="2" t="s">
        <v>2380</v>
      </c>
      <c r="C4486" s="1">
        <v>2025001</v>
      </c>
      <c r="D4486" s="1">
        <v>2001156</v>
      </c>
      <c r="E4486" s="2" t="s">
        <v>34</v>
      </c>
      <c r="F4486" s="2" t="s">
        <v>182</v>
      </c>
      <c r="G4486" s="2" t="s">
        <v>66</v>
      </c>
      <c r="H4486" s="2" t="s">
        <v>315</v>
      </c>
      <c r="I4486" s="2" t="s">
        <v>316</v>
      </c>
      <c r="J4486" s="2" t="s">
        <v>103</v>
      </c>
      <c r="K4486" s="2" t="s">
        <v>311</v>
      </c>
      <c r="L4486" s="2" t="s">
        <v>360</v>
      </c>
      <c r="M4486" s="2" t="s">
        <v>361</v>
      </c>
      <c r="N4486" s="2" t="s">
        <v>362</v>
      </c>
      <c r="O4486" s="3">
        <v>2</v>
      </c>
      <c r="P4486" s="3">
        <v>277</v>
      </c>
      <c r="Q4486" s="3">
        <v>290</v>
      </c>
      <c r="R4486" s="3">
        <v>580</v>
      </c>
      <c r="S4486" s="3">
        <v>13</v>
      </c>
      <c r="T4486" s="3">
        <v>26</v>
      </c>
      <c r="U4486" s="3">
        <v>4.4800000000000004</v>
      </c>
      <c r="V4486" s="2" t="s">
        <v>123</v>
      </c>
      <c r="W4486" s="2" t="s">
        <v>124</v>
      </c>
      <c r="X4486" s="2" t="s">
        <v>72</v>
      </c>
      <c r="Y4486" s="19" t="str">
        <f>VLOOKUP(G4486,'Verweis Kd-Gruppe'!$A$2:$B$8,2,FALSE)</f>
        <v>EXP</v>
      </c>
      <c r="Z4486" s="19" t="str">
        <f>VLOOKUP(J4486,'Verweis Art-Gruppe'!$A$2:$B$15,2,FALSE)</f>
        <v>Geräte</v>
      </c>
      <c r="AA4486" s="19" t="str">
        <f>VLOOKUP(W4486,'Verweis Vertreter'!$A$2:$B$24,2,FALSE)</f>
        <v>Antonio Vuolo</v>
      </c>
      <c r="AB4486" s="12">
        <f t="shared" si="630"/>
        <v>2</v>
      </c>
      <c r="AC4486" s="12">
        <f t="shared" si="635"/>
        <v>277</v>
      </c>
      <c r="AD4486" s="12">
        <f t="shared" si="636"/>
        <v>290</v>
      </c>
      <c r="AE4486" s="12">
        <f t="shared" si="631"/>
        <v>580</v>
      </c>
      <c r="AF4486" s="12">
        <f t="shared" si="632"/>
        <v>13</v>
      </c>
      <c r="AG4486" s="12">
        <f t="shared" si="633"/>
        <v>26</v>
      </c>
      <c r="AH4486" s="9">
        <f t="shared" si="637"/>
        <v>4.4827586206896551E-2</v>
      </c>
      <c r="AI4486" s="14">
        <f>VLOOKUP(E4486,'Verweis Faktor'!$A:$B,2,FALSE)</f>
        <v>1</v>
      </c>
      <c r="AJ4486" s="14"/>
      <c r="AK4486" s="14" t="str">
        <f>IF(AL4486="Ja","Versandkosten",VLOOKUP(E4486,'Verweis Belegart'!$A$2:$B$9,2,FALSE))</f>
        <v>Hardware</v>
      </c>
      <c r="AL4486" s="14" t="str">
        <f t="shared" si="638"/>
        <v>Nein</v>
      </c>
      <c r="AM4486" s="14" t="str">
        <f t="shared" si="634"/>
        <v>Positiv</v>
      </c>
    </row>
    <row r="4487" spans="1:39" ht="17.25" customHeight="1" x14ac:dyDescent="0.35">
      <c r="A4487" s="17">
        <v>14574248</v>
      </c>
      <c r="B4487" s="2" t="s">
        <v>2380</v>
      </c>
      <c r="C4487" s="1">
        <v>2025001</v>
      </c>
      <c r="D4487" s="1">
        <v>2001157</v>
      </c>
      <c r="E4487" s="2" t="s">
        <v>34</v>
      </c>
      <c r="F4487" s="2" t="s">
        <v>53</v>
      </c>
      <c r="G4487" s="2" t="s">
        <v>66</v>
      </c>
      <c r="H4487" s="2" t="s">
        <v>904</v>
      </c>
      <c r="I4487" s="2" t="s">
        <v>905</v>
      </c>
      <c r="J4487" s="2" t="s">
        <v>103</v>
      </c>
      <c r="K4487" s="2" t="s">
        <v>28</v>
      </c>
      <c r="L4487" s="2" t="s">
        <v>1303</v>
      </c>
      <c r="M4487" s="2" t="s">
        <v>1304</v>
      </c>
      <c r="N4487" s="2" t="s">
        <v>274</v>
      </c>
      <c r="O4487" s="3">
        <v>5</v>
      </c>
      <c r="P4487" s="3">
        <v>1082.0512000000001</v>
      </c>
      <c r="Q4487" s="3">
        <v>1114</v>
      </c>
      <c r="R4487" s="3">
        <v>5570</v>
      </c>
      <c r="S4487" s="3">
        <v>31.948799999999999</v>
      </c>
      <c r="T4487" s="3">
        <v>159.74</v>
      </c>
      <c r="U4487" s="3">
        <v>2.86</v>
      </c>
      <c r="V4487" s="2" t="s">
        <v>813</v>
      </c>
      <c r="W4487" s="2" t="s">
        <v>814</v>
      </c>
      <c r="X4487" s="2" t="s">
        <v>72</v>
      </c>
      <c r="Y4487" s="19" t="str">
        <f>VLOOKUP(G4487,'Verweis Kd-Gruppe'!$A$2:$B$8,2,FALSE)</f>
        <v>EXP</v>
      </c>
      <c r="Z4487" s="19" t="str">
        <f>VLOOKUP(J4487,'Verweis Art-Gruppe'!$A$2:$B$15,2,FALSE)</f>
        <v>Geräte</v>
      </c>
      <c r="AA4487" s="19" t="str">
        <f>VLOOKUP(W4487,'Verweis Vertreter'!$A$2:$B$24,2,FALSE)</f>
        <v>Sokol Kapaj</v>
      </c>
      <c r="AB4487" s="12">
        <f t="shared" si="630"/>
        <v>5</v>
      </c>
      <c r="AC4487" s="12">
        <f t="shared" si="635"/>
        <v>1082.0512000000001</v>
      </c>
      <c r="AD4487" s="12">
        <f t="shared" si="636"/>
        <v>1114</v>
      </c>
      <c r="AE4487" s="12">
        <f t="shared" si="631"/>
        <v>5570</v>
      </c>
      <c r="AF4487" s="12">
        <f t="shared" si="632"/>
        <v>31.948799999999999</v>
      </c>
      <c r="AG4487" s="12">
        <f t="shared" si="633"/>
        <v>159.74</v>
      </c>
      <c r="AH4487" s="9">
        <f t="shared" si="637"/>
        <v>2.8678635547576305E-2</v>
      </c>
      <c r="AI4487" s="14">
        <f>VLOOKUP(E4487,'Verweis Faktor'!$A:$B,2,FALSE)</f>
        <v>1</v>
      </c>
      <c r="AJ4487" s="14"/>
      <c r="AK4487" s="14" t="str">
        <f>IF(AL4487="Ja","Versandkosten",VLOOKUP(E4487,'Verweis Belegart'!$A$2:$B$9,2,FALSE))</f>
        <v>Hardware</v>
      </c>
      <c r="AL4487" s="14" t="str">
        <f t="shared" si="638"/>
        <v>Nein</v>
      </c>
      <c r="AM4487" s="14" t="str">
        <f t="shared" si="634"/>
        <v>Positiv</v>
      </c>
    </row>
    <row r="4488" spans="1:39" ht="17.25" customHeight="1" x14ac:dyDescent="0.35">
      <c r="A4488" s="17">
        <v>14574248</v>
      </c>
      <c r="B4488" s="2" t="s">
        <v>2380</v>
      </c>
      <c r="C4488" s="1">
        <v>2025001</v>
      </c>
      <c r="D4488" s="1">
        <v>2001157</v>
      </c>
      <c r="E4488" s="2" t="s">
        <v>34</v>
      </c>
      <c r="F4488" s="2" t="s">
        <v>53</v>
      </c>
      <c r="G4488" s="2" t="s">
        <v>66</v>
      </c>
      <c r="H4488" s="2" t="s">
        <v>904</v>
      </c>
      <c r="I4488" s="2" t="s">
        <v>905</v>
      </c>
      <c r="J4488" s="2" t="s">
        <v>103</v>
      </c>
      <c r="K4488" s="2" t="s">
        <v>45</v>
      </c>
      <c r="L4488" s="2" t="s">
        <v>260</v>
      </c>
      <c r="M4488" s="2" t="s">
        <v>261</v>
      </c>
      <c r="N4488" s="2" t="s">
        <v>262</v>
      </c>
      <c r="O4488" s="3">
        <v>5</v>
      </c>
      <c r="P4488" s="3">
        <v>991.82240000000002</v>
      </c>
      <c r="Q4488" s="3">
        <v>1018</v>
      </c>
      <c r="R4488" s="3">
        <v>5090</v>
      </c>
      <c r="S4488" s="3">
        <v>26.177600000000002</v>
      </c>
      <c r="T4488" s="3">
        <v>130.88999999999999</v>
      </c>
      <c r="U4488" s="3">
        <v>2.57</v>
      </c>
      <c r="V4488" s="2" t="s">
        <v>813</v>
      </c>
      <c r="W4488" s="2" t="s">
        <v>814</v>
      </c>
      <c r="X4488" s="2" t="s">
        <v>72</v>
      </c>
      <c r="Y4488" s="19" t="str">
        <f>VLOOKUP(G4488,'Verweis Kd-Gruppe'!$A$2:$B$8,2,FALSE)</f>
        <v>EXP</v>
      </c>
      <c r="Z4488" s="19" t="str">
        <f>VLOOKUP(J4488,'Verweis Art-Gruppe'!$A$2:$B$15,2,FALSE)</f>
        <v>Geräte</v>
      </c>
      <c r="AA4488" s="19" t="str">
        <f>VLOOKUP(W4488,'Verweis Vertreter'!$A$2:$B$24,2,FALSE)</f>
        <v>Sokol Kapaj</v>
      </c>
      <c r="AB4488" s="12">
        <f t="shared" si="630"/>
        <v>5</v>
      </c>
      <c r="AC4488" s="12">
        <f t="shared" si="635"/>
        <v>991.82240000000002</v>
      </c>
      <c r="AD4488" s="12">
        <f t="shared" si="636"/>
        <v>1018</v>
      </c>
      <c r="AE4488" s="12">
        <f t="shared" si="631"/>
        <v>5090</v>
      </c>
      <c r="AF4488" s="12">
        <f t="shared" si="632"/>
        <v>26.177600000000002</v>
      </c>
      <c r="AG4488" s="12">
        <f t="shared" si="633"/>
        <v>130.88999999999999</v>
      </c>
      <c r="AH4488" s="9">
        <f t="shared" si="637"/>
        <v>2.5715127701375243E-2</v>
      </c>
      <c r="AI4488" s="14">
        <f>VLOOKUP(E4488,'Verweis Faktor'!$A:$B,2,FALSE)</f>
        <v>1</v>
      </c>
      <c r="AJ4488" s="14"/>
      <c r="AK4488" s="14" t="str">
        <f>IF(AL4488="Ja","Versandkosten",VLOOKUP(E4488,'Verweis Belegart'!$A$2:$B$9,2,FALSE))</f>
        <v>Hardware</v>
      </c>
      <c r="AL4488" s="14" t="str">
        <f t="shared" si="638"/>
        <v>Nein</v>
      </c>
      <c r="AM4488" s="14" t="str">
        <f t="shared" si="634"/>
        <v>Positiv</v>
      </c>
    </row>
    <row r="4489" spans="1:39" ht="17.25" customHeight="1" x14ac:dyDescent="0.35">
      <c r="A4489" s="17">
        <v>14574248</v>
      </c>
      <c r="B4489" s="2" t="s">
        <v>2380</v>
      </c>
      <c r="C4489" s="1">
        <v>2025001</v>
      </c>
      <c r="D4489" s="1">
        <v>2001157</v>
      </c>
      <c r="E4489" s="2" t="s">
        <v>34</v>
      </c>
      <c r="F4489" s="2" t="s">
        <v>53</v>
      </c>
      <c r="G4489" s="2" t="s">
        <v>66</v>
      </c>
      <c r="H4489" s="2" t="s">
        <v>904</v>
      </c>
      <c r="I4489" s="2" t="s">
        <v>905</v>
      </c>
      <c r="J4489" s="2" t="s">
        <v>103</v>
      </c>
      <c r="K4489" s="2" t="s">
        <v>49</v>
      </c>
      <c r="L4489" s="2" t="s">
        <v>387</v>
      </c>
      <c r="M4489" s="2" t="s">
        <v>388</v>
      </c>
      <c r="N4489" s="2" t="s">
        <v>292</v>
      </c>
      <c r="O4489" s="3">
        <v>3</v>
      </c>
      <c r="P4489" s="3">
        <v>890.63509999999997</v>
      </c>
      <c r="Q4489" s="3">
        <v>907</v>
      </c>
      <c r="R4489" s="3">
        <v>2721</v>
      </c>
      <c r="S4489" s="3">
        <v>16.364899999999999</v>
      </c>
      <c r="T4489" s="3">
        <v>49.09</v>
      </c>
      <c r="U4489" s="3">
        <v>1.8</v>
      </c>
      <c r="V4489" s="2" t="s">
        <v>813</v>
      </c>
      <c r="W4489" s="2" t="s">
        <v>814</v>
      </c>
      <c r="X4489" s="2" t="s">
        <v>72</v>
      </c>
      <c r="Y4489" s="19" t="str">
        <f>VLOOKUP(G4489,'Verweis Kd-Gruppe'!$A$2:$B$8,2,FALSE)</f>
        <v>EXP</v>
      </c>
      <c r="Z4489" s="19" t="str">
        <f>VLOOKUP(J4489,'Verweis Art-Gruppe'!$A$2:$B$15,2,FALSE)</f>
        <v>Geräte</v>
      </c>
      <c r="AA4489" s="19" t="str">
        <f>VLOOKUP(W4489,'Verweis Vertreter'!$A$2:$B$24,2,FALSE)</f>
        <v>Sokol Kapaj</v>
      </c>
      <c r="AB4489" s="12">
        <f t="shared" si="630"/>
        <v>3</v>
      </c>
      <c r="AC4489" s="12">
        <f t="shared" si="635"/>
        <v>890.63509999999997</v>
      </c>
      <c r="AD4489" s="12">
        <f t="shared" si="636"/>
        <v>907</v>
      </c>
      <c r="AE4489" s="12">
        <f t="shared" si="631"/>
        <v>2721</v>
      </c>
      <c r="AF4489" s="12">
        <f t="shared" si="632"/>
        <v>16.364899999999999</v>
      </c>
      <c r="AG4489" s="12">
        <f t="shared" si="633"/>
        <v>49.09</v>
      </c>
      <c r="AH4489" s="9">
        <f t="shared" si="637"/>
        <v>1.8041161337743479E-2</v>
      </c>
      <c r="AI4489" s="14">
        <f>VLOOKUP(E4489,'Verweis Faktor'!$A:$B,2,FALSE)</f>
        <v>1</v>
      </c>
      <c r="AJ4489" s="14"/>
      <c r="AK4489" s="14" t="str">
        <f>IF(AL4489="Ja","Versandkosten",VLOOKUP(E4489,'Verweis Belegart'!$A$2:$B$9,2,FALSE))</f>
        <v>Hardware</v>
      </c>
      <c r="AL4489" s="14" t="str">
        <f t="shared" si="638"/>
        <v>Nein</v>
      </c>
      <c r="AM4489" s="14" t="str">
        <f t="shared" si="634"/>
        <v>Positiv</v>
      </c>
    </row>
    <row r="4490" spans="1:39" ht="17.25" customHeight="1" x14ac:dyDescent="0.35">
      <c r="A4490" s="17">
        <v>14574248</v>
      </c>
      <c r="B4490" s="2" t="s">
        <v>2380</v>
      </c>
      <c r="C4490" s="1">
        <v>2025001</v>
      </c>
      <c r="D4490" s="1">
        <v>2001157</v>
      </c>
      <c r="E4490" s="2" t="s">
        <v>34</v>
      </c>
      <c r="F4490" s="2" t="s">
        <v>53</v>
      </c>
      <c r="G4490" s="2" t="s">
        <v>66</v>
      </c>
      <c r="H4490" s="2" t="s">
        <v>904</v>
      </c>
      <c r="I4490" s="2" t="s">
        <v>905</v>
      </c>
      <c r="J4490" s="2" t="s">
        <v>103</v>
      </c>
      <c r="K4490" s="2" t="s">
        <v>79</v>
      </c>
      <c r="L4490" s="2" t="s">
        <v>1061</v>
      </c>
      <c r="M4490" s="2" t="s">
        <v>1062</v>
      </c>
      <c r="N4490" s="2" t="s">
        <v>1063</v>
      </c>
      <c r="O4490" s="3">
        <v>5</v>
      </c>
      <c r="P4490" s="3">
        <v>109.3682</v>
      </c>
      <c r="Q4490" s="3">
        <v>112</v>
      </c>
      <c r="R4490" s="3">
        <v>560</v>
      </c>
      <c r="S4490" s="3">
        <v>2.6318000000000001</v>
      </c>
      <c r="T4490" s="3">
        <v>13.16</v>
      </c>
      <c r="U4490" s="3">
        <v>2.34</v>
      </c>
      <c r="V4490" s="2" t="s">
        <v>813</v>
      </c>
      <c r="W4490" s="2" t="s">
        <v>814</v>
      </c>
      <c r="X4490" s="2" t="s">
        <v>72</v>
      </c>
      <c r="Y4490" s="19" t="str">
        <f>VLOOKUP(G4490,'Verweis Kd-Gruppe'!$A$2:$B$8,2,FALSE)</f>
        <v>EXP</v>
      </c>
      <c r="Z4490" s="19" t="str">
        <f>VLOOKUP(J4490,'Verweis Art-Gruppe'!$A$2:$B$15,2,FALSE)</f>
        <v>Geräte</v>
      </c>
      <c r="AA4490" s="19" t="str">
        <f>VLOOKUP(W4490,'Verweis Vertreter'!$A$2:$B$24,2,FALSE)</f>
        <v>Sokol Kapaj</v>
      </c>
      <c r="AB4490" s="12">
        <f t="shared" si="630"/>
        <v>5</v>
      </c>
      <c r="AC4490" s="12">
        <f t="shared" si="635"/>
        <v>109.3682</v>
      </c>
      <c r="AD4490" s="12">
        <f t="shared" si="636"/>
        <v>112</v>
      </c>
      <c r="AE4490" s="12">
        <f t="shared" si="631"/>
        <v>560</v>
      </c>
      <c r="AF4490" s="12">
        <f t="shared" si="632"/>
        <v>2.6318000000000001</v>
      </c>
      <c r="AG4490" s="12">
        <f t="shared" si="633"/>
        <v>13.16</v>
      </c>
      <c r="AH4490" s="9">
        <f t="shared" si="637"/>
        <v>2.35E-2</v>
      </c>
      <c r="AI4490" s="14">
        <f>VLOOKUP(E4490,'Verweis Faktor'!$A:$B,2,FALSE)</f>
        <v>1</v>
      </c>
      <c r="AJ4490" s="14"/>
      <c r="AK4490" s="14" t="str">
        <f>IF(AL4490="Ja","Versandkosten",VLOOKUP(E4490,'Verweis Belegart'!$A$2:$B$9,2,FALSE))</f>
        <v>Hardware</v>
      </c>
      <c r="AL4490" s="14" t="str">
        <f t="shared" si="638"/>
        <v>Nein</v>
      </c>
      <c r="AM4490" s="14" t="str">
        <f t="shared" si="634"/>
        <v>Positiv</v>
      </c>
    </row>
    <row r="4491" spans="1:39" ht="17.25" customHeight="1" x14ac:dyDescent="0.35">
      <c r="A4491" s="17">
        <v>14574248</v>
      </c>
      <c r="B4491" s="2" t="s">
        <v>2380</v>
      </c>
      <c r="C4491" s="1">
        <v>2025001</v>
      </c>
      <c r="D4491" s="1">
        <v>2001157</v>
      </c>
      <c r="E4491" s="2" t="s">
        <v>34</v>
      </c>
      <c r="F4491" s="2" t="s">
        <v>53</v>
      </c>
      <c r="G4491" s="2" t="s">
        <v>66</v>
      </c>
      <c r="H4491" s="2" t="s">
        <v>904</v>
      </c>
      <c r="I4491" s="2" t="s">
        <v>905</v>
      </c>
      <c r="J4491" s="2" t="s">
        <v>103</v>
      </c>
      <c r="K4491" s="2" t="s">
        <v>83</v>
      </c>
      <c r="L4491" s="2" t="s">
        <v>203</v>
      </c>
      <c r="M4491" s="2" t="s">
        <v>204</v>
      </c>
      <c r="N4491" s="2" t="s">
        <v>62</v>
      </c>
      <c r="O4491" s="3">
        <v>5</v>
      </c>
      <c r="P4491" s="3">
        <v>149</v>
      </c>
      <c r="Q4491" s="3">
        <v>152</v>
      </c>
      <c r="R4491" s="3">
        <v>760</v>
      </c>
      <c r="S4491" s="3">
        <v>3</v>
      </c>
      <c r="T4491" s="3">
        <v>15</v>
      </c>
      <c r="U4491" s="3">
        <v>1.97</v>
      </c>
      <c r="V4491" s="2" t="s">
        <v>813</v>
      </c>
      <c r="W4491" s="2" t="s">
        <v>814</v>
      </c>
      <c r="X4491" s="2" t="s">
        <v>72</v>
      </c>
      <c r="Y4491" s="19" t="str">
        <f>VLOOKUP(G4491,'Verweis Kd-Gruppe'!$A$2:$B$8,2,FALSE)</f>
        <v>EXP</v>
      </c>
      <c r="Z4491" s="19" t="str">
        <f>VLOOKUP(J4491,'Verweis Art-Gruppe'!$A$2:$B$15,2,FALSE)</f>
        <v>Geräte</v>
      </c>
      <c r="AA4491" s="19" t="str">
        <f>VLOOKUP(W4491,'Verweis Vertreter'!$A$2:$B$24,2,FALSE)</f>
        <v>Sokol Kapaj</v>
      </c>
      <c r="AB4491" s="12">
        <f t="shared" si="630"/>
        <v>5</v>
      </c>
      <c r="AC4491" s="12">
        <f t="shared" si="635"/>
        <v>149</v>
      </c>
      <c r="AD4491" s="12">
        <f t="shared" si="636"/>
        <v>152</v>
      </c>
      <c r="AE4491" s="12">
        <f t="shared" si="631"/>
        <v>760</v>
      </c>
      <c r="AF4491" s="12">
        <f t="shared" si="632"/>
        <v>3</v>
      </c>
      <c r="AG4491" s="12">
        <f t="shared" si="633"/>
        <v>15</v>
      </c>
      <c r="AH4491" s="9">
        <f t="shared" si="637"/>
        <v>1.9736842105263157E-2</v>
      </c>
      <c r="AI4491" s="14">
        <f>VLOOKUP(E4491,'Verweis Faktor'!$A:$B,2,FALSE)</f>
        <v>1</v>
      </c>
      <c r="AJ4491" s="14"/>
      <c r="AK4491" s="14" t="str">
        <f>IF(AL4491="Ja","Versandkosten",VLOOKUP(E4491,'Verweis Belegart'!$A$2:$B$9,2,FALSE))</f>
        <v>Hardware</v>
      </c>
      <c r="AL4491" s="14" t="str">
        <f t="shared" si="638"/>
        <v>Nein</v>
      </c>
      <c r="AM4491" s="14" t="str">
        <f t="shared" si="634"/>
        <v>Positiv</v>
      </c>
    </row>
    <row r="4492" spans="1:39" ht="17.25" customHeight="1" x14ac:dyDescent="0.35">
      <c r="A4492" s="17">
        <v>14574248</v>
      </c>
      <c r="B4492" s="2" t="s">
        <v>2380</v>
      </c>
      <c r="C4492" s="1">
        <v>2025001</v>
      </c>
      <c r="D4492" s="1">
        <v>2001157</v>
      </c>
      <c r="E4492" s="2" t="s">
        <v>34</v>
      </c>
      <c r="F4492" s="2" t="s">
        <v>53</v>
      </c>
      <c r="G4492" s="2" t="s">
        <v>66</v>
      </c>
      <c r="H4492" s="2" t="s">
        <v>904</v>
      </c>
      <c r="I4492" s="2" t="s">
        <v>905</v>
      </c>
      <c r="J4492" s="2" t="s">
        <v>103</v>
      </c>
      <c r="K4492" s="2" t="s">
        <v>87</v>
      </c>
      <c r="L4492" s="2" t="s">
        <v>2461</v>
      </c>
      <c r="M4492" s="2" t="s">
        <v>2462</v>
      </c>
      <c r="N4492" s="2" t="s">
        <v>2463</v>
      </c>
      <c r="O4492" s="3">
        <v>3</v>
      </c>
      <c r="P4492" s="3">
        <v>118</v>
      </c>
      <c r="Q4492" s="3">
        <v>124</v>
      </c>
      <c r="R4492" s="3">
        <v>372</v>
      </c>
      <c r="S4492" s="3">
        <v>6</v>
      </c>
      <c r="T4492" s="3">
        <v>18</v>
      </c>
      <c r="U4492" s="3">
        <v>4.83</v>
      </c>
      <c r="V4492" s="2" t="s">
        <v>813</v>
      </c>
      <c r="W4492" s="2" t="s">
        <v>814</v>
      </c>
      <c r="X4492" s="2" t="s">
        <v>72</v>
      </c>
      <c r="Y4492" s="19" t="str">
        <f>VLOOKUP(G4492,'Verweis Kd-Gruppe'!$A$2:$B$8,2,FALSE)</f>
        <v>EXP</v>
      </c>
      <c r="Z4492" s="19" t="str">
        <f>VLOOKUP(J4492,'Verweis Art-Gruppe'!$A$2:$B$15,2,FALSE)</f>
        <v>Geräte</v>
      </c>
      <c r="AA4492" s="19" t="str">
        <f>VLOOKUP(W4492,'Verweis Vertreter'!$A$2:$B$24,2,FALSE)</f>
        <v>Sokol Kapaj</v>
      </c>
      <c r="AB4492" s="12">
        <f t="shared" si="630"/>
        <v>3</v>
      </c>
      <c r="AC4492" s="12">
        <f t="shared" si="635"/>
        <v>118</v>
      </c>
      <c r="AD4492" s="12">
        <f t="shared" si="636"/>
        <v>124</v>
      </c>
      <c r="AE4492" s="12">
        <f t="shared" si="631"/>
        <v>372</v>
      </c>
      <c r="AF4492" s="12">
        <f t="shared" si="632"/>
        <v>6</v>
      </c>
      <c r="AG4492" s="12">
        <f t="shared" si="633"/>
        <v>18</v>
      </c>
      <c r="AH4492" s="9">
        <f t="shared" si="637"/>
        <v>4.8387096774193547E-2</v>
      </c>
      <c r="AI4492" s="14">
        <f>VLOOKUP(E4492,'Verweis Faktor'!$A:$B,2,FALSE)</f>
        <v>1</v>
      </c>
      <c r="AJ4492" s="14"/>
      <c r="AK4492" s="14" t="str">
        <f>IF(AL4492="Ja","Versandkosten",VLOOKUP(E4492,'Verweis Belegart'!$A$2:$B$9,2,FALSE))</f>
        <v>Hardware</v>
      </c>
      <c r="AL4492" s="14" t="str">
        <f t="shared" si="638"/>
        <v>Nein</v>
      </c>
      <c r="AM4492" s="14" t="str">
        <f t="shared" si="634"/>
        <v>Positiv</v>
      </c>
    </row>
    <row r="4493" spans="1:39" ht="17.25" customHeight="1" x14ac:dyDescent="0.35">
      <c r="A4493" s="17">
        <v>14574248</v>
      </c>
      <c r="B4493" s="2" t="s">
        <v>2380</v>
      </c>
      <c r="C4493" s="1">
        <v>2025001</v>
      </c>
      <c r="D4493" s="1">
        <v>2001157</v>
      </c>
      <c r="E4493" s="2" t="s">
        <v>34</v>
      </c>
      <c r="F4493" s="2" t="s">
        <v>53</v>
      </c>
      <c r="G4493" s="2" t="s">
        <v>66</v>
      </c>
      <c r="H4493" s="2" t="s">
        <v>904</v>
      </c>
      <c r="I4493" s="2" t="s">
        <v>905</v>
      </c>
      <c r="J4493" s="2" t="s">
        <v>103</v>
      </c>
      <c r="K4493" s="2" t="s">
        <v>91</v>
      </c>
      <c r="L4493" s="2" t="s">
        <v>2464</v>
      </c>
      <c r="M4493" s="2" t="s">
        <v>2465</v>
      </c>
      <c r="N4493" s="2" t="s">
        <v>2463</v>
      </c>
      <c r="O4493" s="3">
        <v>7</v>
      </c>
      <c r="P4493" s="3">
        <v>118</v>
      </c>
      <c r="Q4493" s="3">
        <v>124</v>
      </c>
      <c r="R4493" s="3">
        <v>868</v>
      </c>
      <c r="S4493" s="3">
        <v>6</v>
      </c>
      <c r="T4493" s="3">
        <v>42</v>
      </c>
      <c r="U4493" s="3">
        <v>4.83</v>
      </c>
      <c r="V4493" s="2" t="s">
        <v>813</v>
      </c>
      <c r="W4493" s="2" t="s">
        <v>814</v>
      </c>
      <c r="X4493" s="2" t="s">
        <v>72</v>
      </c>
      <c r="Y4493" s="19" t="str">
        <f>VLOOKUP(G4493,'Verweis Kd-Gruppe'!$A$2:$B$8,2,FALSE)</f>
        <v>EXP</v>
      </c>
      <c r="Z4493" s="19" t="str">
        <f>VLOOKUP(J4493,'Verweis Art-Gruppe'!$A$2:$B$15,2,FALSE)</f>
        <v>Geräte</v>
      </c>
      <c r="AA4493" s="19" t="str">
        <f>VLOOKUP(W4493,'Verweis Vertreter'!$A$2:$B$24,2,FALSE)</f>
        <v>Sokol Kapaj</v>
      </c>
      <c r="AB4493" s="12">
        <f t="shared" si="630"/>
        <v>7</v>
      </c>
      <c r="AC4493" s="12">
        <f t="shared" si="635"/>
        <v>118</v>
      </c>
      <c r="AD4493" s="12">
        <f t="shared" si="636"/>
        <v>124</v>
      </c>
      <c r="AE4493" s="12">
        <f t="shared" si="631"/>
        <v>868</v>
      </c>
      <c r="AF4493" s="12">
        <f t="shared" si="632"/>
        <v>6</v>
      </c>
      <c r="AG4493" s="12">
        <f t="shared" si="633"/>
        <v>42</v>
      </c>
      <c r="AH4493" s="9">
        <f t="shared" si="637"/>
        <v>4.8387096774193547E-2</v>
      </c>
      <c r="AI4493" s="14">
        <f>VLOOKUP(E4493,'Verweis Faktor'!$A:$B,2,FALSE)</f>
        <v>1</v>
      </c>
      <c r="AJ4493" s="14"/>
      <c r="AK4493" s="14" t="str">
        <f>IF(AL4493="Ja","Versandkosten",VLOOKUP(E4493,'Verweis Belegart'!$A$2:$B$9,2,FALSE))</f>
        <v>Hardware</v>
      </c>
      <c r="AL4493" s="14" t="str">
        <f t="shared" si="638"/>
        <v>Nein</v>
      </c>
      <c r="AM4493" s="14" t="str">
        <f t="shared" si="634"/>
        <v>Positiv</v>
      </c>
    </row>
    <row r="4494" spans="1:39" ht="17.25" customHeight="1" x14ac:dyDescent="0.35">
      <c r="A4494" s="17">
        <v>14574248</v>
      </c>
      <c r="B4494" s="2" t="s">
        <v>2380</v>
      </c>
      <c r="C4494" s="1">
        <v>2025001</v>
      </c>
      <c r="D4494" s="1">
        <v>2001157</v>
      </c>
      <c r="E4494" s="2" t="s">
        <v>34</v>
      </c>
      <c r="F4494" s="2" t="s">
        <v>53</v>
      </c>
      <c r="G4494" s="2" t="s">
        <v>66</v>
      </c>
      <c r="H4494" s="2" t="s">
        <v>904</v>
      </c>
      <c r="I4494" s="2" t="s">
        <v>905</v>
      </c>
      <c r="J4494" s="2" t="s">
        <v>103</v>
      </c>
      <c r="K4494" s="2" t="s">
        <v>95</v>
      </c>
      <c r="L4494" s="2" t="s">
        <v>1064</v>
      </c>
      <c r="M4494" s="2" t="s">
        <v>1065</v>
      </c>
      <c r="N4494" s="2" t="s">
        <v>62</v>
      </c>
      <c r="O4494" s="3">
        <v>5</v>
      </c>
      <c r="P4494" s="3">
        <v>149</v>
      </c>
      <c r="Q4494" s="3">
        <v>152</v>
      </c>
      <c r="R4494" s="3">
        <v>760</v>
      </c>
      <c r="S4494" s="3">
        <v>3</v>
      </c>
      <c r="T4494" s="3">
        <v>15</v>
      </c>
      <c r="U4494" s="3">
        <v>1.97</v>
      </c>
      <c r="V4494" s="2" t="s">
        <v>813</v>
      </c>
      <c r="W4494" s="2" t="s">
        <v>814</v>
      </c>
      <c r="X4494" s="2" t="s">
        <v>72</v>
      </c>
      <c r="Y4494" s="19" t="str">
        <f>VLOOKUP(G4494,'Verweis Kd-Gruppe'!$A$2:$B$8,2,FALSE)</f>
        <v>EXP</v>
      </c>
      <c r="Z4494" s="19" t="str">
        <f>VLOOKUP(J4494,'Verweis Art-Gruppe'!$A$2:$B$15,2,FALSE)</f>
        <v>Geräte</v>
      </c>
      <c r="AA4494" s="19" t="str">
        <f>VLOOKUP(W4494,'Verweis Vertreter'!$A$2:$B$24,2,FALSE)</f>
        <v>Sokol Kapaj</v>
      </c>
      <c r="AB4494" s="12">
        <f t="shared" si="630"/>
        <v>5</v>
      </c>
      <c r="AC4494" s="12">
        <f t="shared" si="635"/>
        <v>149</v>
      </c>
      <c r="AD4494" s="12">
        <f t="shared" si="636"/>
        <v>152</v>
      </c>
      <c r="AE4494" s="12">
        <f t="shared" si="631"/>
        <v>760</v>
      </c>
      <c r="AF4494" s="12">
        <f t="shared" si="632"/>
        <v>3</v>
      </c>
      <c r="AG4494" s="12">
        <f t="shared" si="633"/>
        <v>15</v>
      </c>
      <c r="AH4494" s="9">
        <f t="shared" si="637"/>
        <v>1.9736842105263157E-2</v>
      </c>
      <c r="AI4494" s="14">
        <f>VLOOKUP(E4494,'Verweis Faktor'!$A:$B,2,FALSE)</f>
        <v>1</v>
      </c>
      <c r="AJ4494" s="14"/>
      <c r="AK4494" s="14" t="str">
        <f>IF(AL4494="Ja","Versandkosten",VLOOKUP(E4494,'Verweis Belegart'!$A$2:$B$9,2,FALSE))</f>
        <v>Hardware</v>
      </c>
      <c r="AL4494" s="14" t="str">
        <f t="shared" si="638"/>
        <v>Nein</v>
      </c>
      <c r="AM4494" s="14" t="str">
        <f t="shared" si="634"/>
        <v>Positiv</v>
      </c>
    </row>
    <row r="4495" spans="1:39" ht="17.25" customHeight="1" x14ac:dyDescent="0.35">
      <c r="A4495" s="17">
        <v>14574248</v>
      </c>
      <c r="B4495" s="2" t="s">
        <v>2380</v>
      </c>
      <c r="C4495" s="1">
        <v>2025001</v>
      </c>
      <c r="D4495" s="1">
        <v>2001157</v>
      </c>
      <c r="E4495" s="2" t="s">
        <v>34</v>
      </c>
      <c r="F4495" s="2" t="s">
        <v>53</v>
      </c>
      <c r="G4495" s="2" t="s">
        <v>66</v>
      </c>
      <c r="H4495" s="2" t="s">
        <v>904</v>
      </c>
      <c r="I4495" s="2" t="s">
        <v>905</v>
      </c>
      <c r="J4495" s="2" t="s">
        <v>103</v>
      </c>
      <c r="K4495" s="2" t="s">
        <v>99</v>
      </c>
      <c r="L4495" s="2" t="s">
        <v>2437</v>
      </c>
      <c r="M4495" s="2" t="s">
        <v>2438</v>
      </c>
      <c r="N4495" s="2" t="s">
        <v>1805</v>
      </c>
      <c r="O4495" s="3">
        <v>5</v>
      </c>
      <c r="P4495" s="3">
        <v>819</v>
      </c>
      <c r="Q4495" s="3">
        <v>829</v>
      </c>
      <c r="R4495" s="3">
        <v>4145</v>
      </c>
      <c r="S4495" s="3">
        <v>10</v>
      </c>
      <c r="T4495" s="3">
        <v>50</v>
      </c>
      <c r="U4495" s="3">
        <v>1.2</v>
      </c>
      <c r="V4495" s="2" t="s">
        <v>813</v>
      </c>
      <c r="W4495" s="2" t="s">
        <v>814</v>
      </c>
      <c r="X4495" s="2" t="s">
        <v>72</v>
      </c>
      <c r="Y4495" s="19" t="str">
        <f>VLOOKUP(G4495,'Verweis Kd-Gruppe'!$A$2:$B$8,2,FALSE)</f>
        <v>EXP</v>
      </c>
      <c r="Z4495" s="19" t="str">
        <f>VLOOKUP(J4495,'Verweis Art-Gruppe'!$A$2:$B$15,2,FALSE)</f>
        <v>Geräte</v>
      </c>
      <c r="AA4495" s="19" t="str">
        <f>VLOOKUP(W4495,'Verweis Vertreter'!$A$2:$B$24,2,FALSE)</f>
        <v>Sokol Kapaj</v>
      </c>
      <c r="AB4495" s="12">
        <f t="shared" si="630"/>
        <v>5</v>
      </c>
      <c r="AC4495" s="12">
        <f t="shared" si="635"/>
        <v>819</v>
      </c>
      <c r="AD4495" s="12">
        <f t="shared" si="636"/>
        <v>829</v>
      </c>
      <c r="AE4495" s="12">
        <f t="shared" si="631"/>
        <v>4145</v>
      </c>
      <c r="AF4495" s="12">
        <f t="shared" si="632"/>
        <v>10</v>
      </c>
      <c r="AG4495" s="12">
        <f t="shared" si="633"/>
        <v>50</v>
      </c>
      <c r="AH4495" s="9">
        <f t="shared" si="637"/>
        <v>1.2062726176115802E-2</v>
      </c>
      <c r="AI4495" s="14">
        <f>VLOOKUP(E4495,'Verweis Faktor'!$A:$B,2,FALSE)</f>
        <v>1</v>
      </c>
      <c r="AJ4495" s="14"/>
      <c r="AK4495" s="14" t="str">
        <f>IF(AL4495="Ja","Versandkosten",VLOOKUP(E4495,'Verweis Belegart'!$A$2:$B$9,2,FALSE))</f>
        <v>Hardware</v>
      </c>
      <c r="AL4495" s="14" t="str">
        <f t="shared" si="638"/>
        <v>Nein</v>
      </c>
      <c r="AM4495" s="14" t="str">
        <f t="shared" si="634"/>
        <v>Positiv</v>
      </c>
    </row>
    <row r="4496" spans="1:39" ht="17.25" customHeight="1" x14ac:dyDescent="0.35">
      <c r="A4496" s="17">
        <v>14574248</v>
      </c>
      <c r="B4496" s="2" t="s">
        <v>2380</v>
      </c>
      <c r="C4496" s="1">
        <v>2025001</v>
      </c>
      <c r="D4496" s="1">
        <v>2001157</v>
      </c>
      <c r="E4496" s="2" t="s">
        <v>34</v>
      </c>
      <c r="F4496" s="2" t="s">
        <v>53</v>
      </c>
      <c r="G4496" s="2" t="s">
        <v>66</v>
      </c>
      <c r="H4496" s="2" t="s">
        <v>904</v>
      </c>
      <c r="I4496" s="2" t="s">
        <v>905</v>
      </c>
      <c r="J4496" s="2" t="s">
        <v>103</v>
      </c>
      <c r="K4496" s="2" t="s">
        <v>103</v>
      </c>
      <c r="L4496" s="2" t="s">
        <v>60</v>
      </c>
      <c r="M4496" s="2" t="s">
        <v>61</v>
      </c>
      <c r="N4496" s="2" t="s">
        <v>62</v>
      </c>
      <c r="O4496" s="3">
        <v>10</v>
      </c>
      <c r="P4496" s="3">
        <v>149</v>
      </c>
      <c r="Q4496" s="3">
        <v>152</v>
      </c>
      <c r="R4496" s="3">
        <v>1520</v>
      </c>
      <c r="S4496" s="3">
        <v>3</v>
      </c>
      <c r="T4496" s="3">
        <v>30</v>
      </c>
      <c r="U4496" s="3">
        <v>1.97</v>
      </c>
      <c r="V4496" s="2" t="s">
        <v>813</v>
      </c>
      <c r="W4496" s="2" t="s">
        <v>814</v>
      </c>
      <c r="X4496" s="2" t="s">
        <v>72</v>
      </c>
      <c r="Y4496" s="19" t="str">
        <f>VLOOKUP(G4496,'Verweis Kd-Gruppe'!$A$2:$B$8,2,FALSE)</f>
        <v>EXP</v>
      </c>
      <c r="Z4496" s="19" t="str">
        <f>VLOOKUP(J4496,'Verweis Art-Gruppe'!$A$2:$B$15,2,FALSE)</f>
        <v>Geräte</v>
      </c>
      <c r="AA4496" s="19" t="str">
        <f>VLOOKUP(W4496,'Verweis Vertreter'!$A$2:$B$24,2,FALSE)</f>
        <v>Sokol Kapaj</v>
      </c>
      <c r="AB4496" s="12">
        <f t="shared" si="630"/>
        <v>10</v>
      </c>
      <c r="AC4496" s="12">
        <f t="shared" si="635"/>
        <v>149</v>
      </c>
      <c r="AD4496" s="12">
        <f t="shared" si="636"/>
        <v>152</v>
      </c>
      <c r="AE4496" s="12">
        <f t="shared" si="631"/>
        <v>1520</v>
      </c>
      <c r="AF4496" s="12">
        <f t="shared" si="632"/>
        <v>3</v>
      </c>
      <c r="AG4496" s="12">
        <f t="shared" si="633"/>
        <v>30</v>
      </c>
      <c r="AH4496" s="9">
        <f t="shared" si="637"/>
        <v>1.9736842105263157E-2</v>
      </c>
      <c r="AI4496" s="14">
        <f>VLOOKUP(E4496,'Verweis Faktor'!$A:$B,2,FALSE)</f>
        <v>1</v>
      </c>
      <c r="AJ4496" s="14"/>
      <c r="AK4496" s="14" t="str">
        <f>IF(AL4496="Ja","Versandkosten",VLOOKUP(E4496,'Verweis Belegart'!$A$2:$B$9,2,FALSE))</f>
        <v>Hardware</v>
      </c>
      <c r="AL4496" s="14" t="str">
        <f t="shared" si="638"/>
        <v>Nein</v>
      </c>
      <c r="AM4496" s="14" t="str">
        <f t="shared" si="634"/>
        <v>Positiv</v>
      </c>
    </row>
    <row r="4497" spans="1:39" ht="17.25" customHeight="1" x14ac:dyDescent="0.35">
      <c r="A4497" s="17">
        <v>14574248</v>
      </c>
      <c r="B4497" s="2" t="s">
        <v>2380</v>
      </c>
      <c r="C4497" s="1">
        <v>2025001</v>
      </c>
      <c r="D4497" s="1">
        <v>2001157</v>
      </c>
      <c r="E4497" s="2" t="s">
        <v>34</v>
      </c>
      <c r="F4497" s="2" t="s">
        <v>53</v>
      </c>
      <c r="G4497" s="2" t="s">
        <v>66</v>
      </c>
      <c r="H4497" s="2" t="s">
        <v>904</v>
      </c>
      <c r="I4497" s="2" t="s">
        <v>905</v>
      </c>
      <c r="J4497" s="2" t="s">
        <v>103</v>
      </c>
      <c r="K4497" s="2" t="s">
        <v>107</v>
      </c>
      <c r="L4497" s="2" t="s">
        <v>2466</v>
      </c>
      <c r="M4497" s="2" t="s">
        <v>2467</v>
      </c>
      <c r="N4497" s="2" t="s">
        <v>2468</v>
      </c>
      <c r="O4497" s="3">
        <v>5</v>
      </c>
      <c r="P4497" s="3">
        <v>84.56</v>
      </c>
      <c r="Q4497" s="3">
        <v>88</v>
      </c>
      <c r="R4497" s="3">
        <v>440</v>
      </c>
      <c r="S4497" s="3">
        <v>3.44</v>
      </c>
      <c r="T4497" s="3">
        <v>17.2</v>
      </c>
      <c r="U4497" s="3">
        <v>3.9</v>
      </c>
      <c r="V4497" s="2" t="s">
        <v>813</v>
      </c>
      <c r="W4497" s="2" t="s">
        <v>814</v>
      </c>
      <c r="X4497" s="2" t="s">
        <v>72</v>
      </c>
      <c r="Y4497" s="19" t="str">
        <f>VLOOKUP(G4497,'Verweis Kd-Gruppe'!$A$2:$B$8,2,FALSE)</f>
        <v>EXP</v>
      </c>
      <c r="Z4497" s="19" t="str">
        <f>VLOOKUP(J4497,'Verweis Art-Gruppe'!$A$2:$B$15,2,FALSE)</f>
        <v>Geräte</v>
      </c>
      <c r="AA4497" s="19" t="str">
        <f>VLOOKUP(W4497,'Verweis Vertreter'!$A$2:$B$24,2,FALSE)</f>
        <v>Sokol Kapaj</v>
      </c>
      <c r="AB4497" s="12">
        <f t="shared" si="630"/>
        <v>5</v>
      </c>
      <c r="AC4497" s="12">
        <f t="shared" si="635"/>
        <v>84.56</v>
      </c>
      <c r="AD4497" s="12">
        <f t="shared" si="636"/>
        <v>88</v>
      </c>
      <c r="AE4497" s="12">
        <f t="shared" si="631"/>
        <v>440</v>
      </c>
      <c r="AF4497" s="12">
        <f t="shared" si="632"/>
        <v>3.44</v>
      </c>
      <c r="AG4497" s="12">
        <f t="shared" si="633"/>
        <v>17.2</v>
      </c>
      <c r="AH4497" s="9">
        <f t="shared" si="637"/>
        <v>3.9090909090909086E-2</v>
      </c>
      <c r="AI4497" s="14">
        <f>VLOOKUP(E4497,'Verweis Faktor'!$A:$B,2,FALSE)</f>
        <v>1</v>
      </c>
      <c r="AJ4497" s="14"/>
      <c r="AK4497" s="14" t="str">
        <f>IF(AL4497="Ja","Versandkosten",VLOOKUP(E4497,'Verweis Belegart'!$A$2:$B$9,2,FALSE))</f>
        <v>Hardware</v>
      </c>
      <c r="AL4497" s="14" t="str">
        <f t="shared" si="638"/>
        <v>Nein</v>
      </c>
      <c r="AM4497" s="14" t="str">
        <f t="shared" si="634"/>
        <v>Positiv</v>
      </c>
    </row>
    <row r="4498" spans="1:39" ht="17.25" customHeight="1" x14ac:dyDescent="0.35">
      <c r="A4498" s="17">
        <v>14574248</v>
      </c>
      <c r="B4498" s="2" t="s">
        <v>2380</v>
      </c>
      <c r="C4498" s="1">
        <v>2025001</v>
      </c>
      <c r="D4498" s="1">
        <v>2001157</v>
      </c>
      <c r="E4498" s="2" t="s">
        <v>34</v>
      </c>
      <c r="F4498" s="2" t="s">
        <v>53</v>
      </c>
      <c r="G4498" s="2" t="s">
        <v>66</v>
      </c>
      <c r="H4498" s="2" t="s">
        <v>904</v>
      </c>
      <c r="I4498" s="2" t="s">
        <v>905</v>
      </c>
      <c r="J4498" s="2" t="s">
        <v>103</v>
      </c>
      <c r="K4498" s="2" t="s">
        <v>111</v>
      </c>
      <c r="L4498" s="2" t="s">
        <v>2469</v>
      </c>
      <c r="M4498" s="2" t="s">
        <v>2470</v>
      </c>
      <c r="N4498" s="2" t="s">
        <v>2468</v>
      </c>
      <c r="O4498" s="3">
        <v>5</v>
      </c>
      <c r="P4498" s="3">
        <v>84.56</v>
      </c>
      <c r="Q4498" s="3">
        <v>88</v>
      </c>
      <c r="R4498" s="3">
        <v>440</v>
      </c>
      <c r="S4498" s="3">
        <v>3.44</v>
      </c>
      <c r="T4498" s="3">
        <v>17.2</v>
      </c>
      <c r="U4498" s="3">
        <v>3.9</v>
      </c>
      <c r="V4498" s="2" t="s">
        <v>813</v>
      </c>
      <c r="W4498" s="2" t="s">
        <v>814</v>
      </c>
      <c r="X4498" s="2" t="s">
        <v>72</v>
      </c>
      <c r="Y4498" s="19" t="str">
        <f>VLOOKUP(G4498,'Verweis Kd-Gruppe'!$A$2:$B$8,2,FALSE)</f>
        <v>EXP</v>
      </c>
      <c r="Z4498" s="19" t="str">
        <f>VLOOKUP(J4498,'Verweis Art-Gruppe'!$A$2:$B$15,2,FALSE)</f>
        <v>Geräte</v>
      </c>
      <c r="AA4498" s="19" t="str">
        <f>VLOOKUP(W4498,'Verweis Vertreter'!$A$2:$B$24,2,FALSE)</f>
        <v>Sokol Kapaj</v>
      </c>
      <c r="AB4498" s="12">
        <f t="shared" si="630"/>
        <v>5</v>
      </c>
      <c r="AC4498" s="12">
        <f t="shared" si="635"/>
        <v>84.56</v>
      </c>
      <c r="AD4498" s="12">
        <f t="shared" si="636"/>
        <v>88</v>
      </c>
      <c r="AE4498" s="12">
        <f t="shared" si="631"/>
        <v>440</v>
      </c>
      <c r="AF4498" s="12">
        <f t="shared" si="632"/>
        <v>3.44</v>
      </c>
      <c r="AG4498" s="12">
        <f t="shared" si="633"/>
        <v>17.2</v>
      </c>
      <c r="AH4498" s="9">
        <f t="shared" si="637"/>
        <v>3.9090909090909086E-2</v>
      </c>
      <c r="AI4498" s="14">
        <f>VLOOKUP(E4498,'Verweis Faktor'!$A:$B,2,FALSE)</f>
        <v>1</v>
      </c>
      <c r="AJ4498" s="14"/>
      <c r="AK4498" s="14" t="str">
        <f>IF(AL4498="Ja","Versandkosten",VLOOKUP(E4498,'Verweis Belegart'!$A$2:$B$9,2,FALSE))</f>
        <v>Hardware</v>
      </c>
      <c r="AL4498" s="14" t="str">
        <f t="shared" si="638"/>
        <v>Nein</v>
      </c>
      <c r="AM4498" s="14" t="str">
        <f t="shared" si="634"/>
        <v>Positiv</v>
      </c>
    </row>
    <row r="4499" spans="1:39" ht="17.25" customHeight="1" x14ac:dyDescent="0.35">
      <c r="A4499" s="17">
        <v>14574248</v>
      </c>
      <c r="B4499" s="2" t="s">
        <v>2380</v>
      </c>
      <c r="C4499" s="1">
        <v>2025001</v>
      </c>
      <c r="D4499" s="1">
        <v>2001157</v>
      </c>
      <c r="E4499" s="2" t="s">
        <v>34</v>
      </c>
      <c r="F4499" s="2" t="s">
        <v>53</v>
      </c>
      <c r="G4499" s="2" t="s">
        <v>66</v>
      </c>
      <c r="H4499" s="2" t="s">
        <v>904</v>
      </c>
      <c r="I4499" s="2" t="s">
        <v>905</v>
      </c>
      <c r="J4499" s="2" t="s">
        <v>103</v>
      </c>
      <c r="K4499" s="2" t="s">
        <v>115</v>
      </c>
      <c r="L4499" s="2" t="s">
        <v>1381</v>
      </c>
      <c r="M4499" s="2" t="s">
        <v>1382</v>
      </c>
      <c r="N4499" s="2" t="s">
        <v>292</v>
      </c>
      <c r="O4499" s="3">
        <v>3</v>
      </c>
      <c r="P4499" s="3">
        <v>890.04939999999999</v>
      </c>
      <c r="Q4499" s="3">
        <v>907</v>
      </c>
      <c r="R4499" s="3">
        <v>2721</v>
      </c>
      <c r="S4499" s="3">
        <v>16.950600000000001</v>
      </c>
      <c r="T4499" s="3">
        <v>50.85</v>
      </c>
      <c r="U4499" s="3">
        <v>1.86</v>
      </c>
      <c r="V4499" s="2" t="s">
        <v>813</v>
      </c>
      <c r="W4499" s="2" t="s">
        <v>814</v>
      </c>
      <c r="X4499" s="2" t="s">
        <v>72</v>
      </c>
      <c r="Y4499" s="19" t="str">
        <f>VLOOKUP(G4499,'Verweis Kd-Gruppe'!$A$2:$B$8,2,FALSE)</f>
        <v>EXP</v>
      </c>
      <c r="Z4499" s="19" t="str">
        <f>VLOOKUP(J4499,'Verweis Art-Gruppe'!$A$2:$B$15,2,FALSE)</f>
        <v>Geräte</v>
      </c>
      <c r="AA4499" s="19" t="str">
        <f>VLOOKUP(W4499,'Verweis Vertreter'!$A$2:$B$24,2,FALSE)</f>
        <v>Sokol Kapaj</v>
      </c>
      <c r="AB4499" s="12">
        <f t="shared" si="630"/>
        <v>3</v>
      </c>
      <c r="AC4499" s="12">
        <f t="shared" si="635"/>
        <v>890.04939999999999</v>
      </c>
      <c r="AD4499" s="12">
        <f t="shared" si="636"/>
        <v>907</v>
      </c>
      <c r="AE4499" s="12">
        <f t="shared" si="631"/>
        <v>2721</v>
      </c>
      <c r="AF4499" s="12">
        <f t="shared" si="632"/>
        <v>16.950600000000001</v>
      </c>
      <c r="AG4499" s="12">
        <f t="shared" si="633"/>
        <v>50.85</v>
      </c>
      <c r="AH4499" s="9">
        <f t="shared" si="637"/>
        <v>1.8687982359426682E-2</v>
      </c>
      <c r="AI4499" s="14">
        <f>VLOOKUP(E4499,'Verweis Faktor'!$A:$B,2,FALSE)</f>
        <v>1</v>
      </c>
      <c r="AJ4499" s="14"/>
      <c r="AK4499" s="14" t="str">
        <f>IF(AL4499="Ja","Versandkosten",VLOOKUP(E4499,'Verweis Belegart'!$A$2:$B$9,2,FALSE))</f>
        <v>Hardware</v>
      </c>
      <c r="AL4499" s="14" t="str">
        <f t="shared" si="638"/>
        <v>Nein</v>
      </c>
      <c r="AM4499" s="14" t="str">
        <f t="shared" si="634"/>
        <v>Positiv</v>
      </c>
    </row>
    <row r="4500" spans="1:39" ht="17.25" customHeight="1" x14ac:dyDescent="0.35">
      <c r="A4500" s="17">
        <v>14574248</v>
      </c>
      <c r="B4500" s="2" t="s">
        <v>2380</v>
      </c>
      <c r="C4500" s="1">
        <v>2025001</v>
      </c>
      <c r="D4500" s="1">
        <v>2001157</v>
      </c>
      <c r="E4500" s="2" t="s">
        <v>34</v>
      </c>
      <c r="F4500" s="2" t="s">
        <v>53</v>
      </c>
      <c r="G4500" s="2" t="s">
        <v>66</v>
      </c>
      <c r="H4500" s="2" t="s">
        <v>904</v>
      </c>
      <c r="I4500" s="2" t="s">
        <v>905</v>
      </c>
      <c r="J4500" s="2" t="s">
        <v>103</v>
      </c>
      <c r="K4500" s="2" t="s">
        <v>289</v>
      </c>
      <c r="L4500" s="2" t="s">
        <v>1071</v>
      </c>
      <c r="M4500" s="2" t="s">
        <v>1072</v>
      </c>
      <c r="N4500" s="2" t="s">
        <v>1063</v>
      </c>
      <c r="O4500" s="3">
        <v>5</v>
      </c>
      <c r="P4500" s="3">
        <v>107.4945</v>
      </c>
      <c r="Q4500" s="3">
        <v>112</v>
      </c>
      <c r="R4500" s="3">
        <v>560</v>
      </c>
      <c r="S4500" s="3">
        <v>4.5054999999999996</v>
      </c>
      <c r="T4500" s="3">
        <v>22.53</v>
      </c>
      <c r="U4500" s="3">
        <v>4.0199999999999996</v>
      </c>
      <c r="V4500" s="2" t="s">
        <v>813</v>
      </c>
      <c r="W4500" s="2" t="s">
        <v>814</v>
      </c>
      <c r="X4500" s="2" t="s">
        <v>72</v>
      </c>
      <c r="Y4500" s="19" t="str">
        <f>VLOOKUP(G4500,'Verweis Kd-Gruppe'!$A$2:$B$8,2,FALSE)</f>
        <v>EXP</v>
      </c>
      <c r="Z4500" s="19" t="str">
        <f>VLOOKUP(J4500,'Verweis Art-Gruppe'!$A$2:$B$15,2,FALSE)</f>
        <v>Geräte</v>
      </c>
      <c r="AA4500" s="19" t="str">
        <f>VLOOKUP(W4500,'Verweis Vertreter'!$A$2:$B$24,2,FALSE)</f>
        <v>Sokol Kapaj</v>
      </c>
      <c r="AB4500" s="12">
        <f t="shared" si="630"/>
        <v>5</v>
      </c>
      <c r="AC4500" s="12">
        <f t="shared" si="635"/>
        <v>107.4945</v>
      </c>
      <c r="AD4500" s="12">
        <f t="shared" si="636"/>
        <v>112</v>
      </c>
      <c r="AE4500" s="12">
        <f t="shared" si="631"/>
        <v>560</v>
      </c>
      <c r="AF4500" s="12">
        <f t="shared" si="632"/>
        <v>4.5054999999999996</v>
      </c>
      <c r="AG4500" s="12">
        <f t="shared" si="633"/>
        <v>22.53</v>
      </c>
      <c r="AH4500" s="9">
        <f t="shared" si="637"/>
        <v>4.0232142857142862E-2</v>
      </c>
      <c r="AI4500" s="14">
        <f>VLOOKUP(E4500,'Verweis Faktor'!$A:$B,2,FALSE)</f>
        <v>1</v>
      </c>
      <c r="AJ4500" s="14"/>
      <c r="AK4500" s="14" t="str">
        <f>IF(AL4500="Ja","Versandkosten",VLOOKUP(E4500,'Verweis Belegart'!$A$2:$B$9,2,FALSE))</f>
        <v>Hardware</v>
      </c>
      <c r="AL4500" s="14" t="str">
        <f t="shared" si="638"/>
        <v>Nein</v>
      </c>
      <c r="AM4500" s="14" t="str">
        <f t="shared" si="634"/>
        <v>Positiv</v>
      </c>
    </row>
    <row r="4501" spans="1:39" ht="17.25" customHeight="1" x14ac:dyDescent="0.35">
      <c r="A4501" s="17">
        <v>14574248</v>
      </c>
      <c r="B4501" s="2" t="s">
        <v>2380</v>
      </c>
      <c r="C4501" s="1">
        <v>2025001</v>
      </c>
      <c r="D4501" s="1">
        <v>2001157</v>
      </c>
      <c r="E4501" s="2" t="s">
        <v>34</v>
      </c>
      <c r="F4501" s="2" t="s">
        <v>53</v>
      </c>
      <c r="G4501" s="2" t="s">
        <v>66</v>
      </c>
      <c r="H4501" s="2" t="s">
        <v>904</v>
      </c>
      <c r="I4501" s="2" t="s">
        <v>905</v>
      </c>
      <c r="J4501" s="2" t="s">
        <v>103</v>
      </c>
      <c r="K4501" s="2" t="s">
        <v>293</v>
      </c>
      <c r="L4501" s="2" t="s">
        <v>395</v>
      </c>
      <c r="M4501" s="2" t="s">
        <v>396</v>
      </c>
      <c r="N4501" s="2" t="s">
        <v>292</v>
      </c>
      <c r="O4501" s="3">
        <v>3</v>
      </c>
      <c r="P4501" s="3">
        <v>898.15139999999997</v>
      </c>
      <c r="Q4501" s="3">
        <v>907</v>
      </c>
      <c r="R4501" s="3">
        <v>2721</v>
      </c>
      <c r="S4501" s="3">
        <v>8.8485999999999994</v>
      </c>
      <c r="T4501" s="3">
        <v>26.55</v>
      </c>
      <c r="U4501" s="3">
        <v>0.97</v>
      </c>
      <c r="V4501" s="2" t="s">
        <v>813</v>
      </c>
      <c r="W4501" s="2" t="s">
        <v>814</v>
      </c>
      <c r="X4501" s="2" t="s">
        <v>72</v>
      </c>
      <c r="Y4501" s="19" t="str">
        <f>VLOOKUP(G4501,'Verweis Kd-Gruppe'!$A$2:$B$8,2,FALSE)</f>
        <v>EXP</v>
      </c>
      <c r="Z4501" s="19" t="str">
        <f>VLOOKUP(J4501,'Verweis Art-Gruppe'!$A$2:$B$15,2,FALSE)</f>
        <v>Geräte</v>
      </c>
      <c r="AA4501" s="19" t="str">
        <f>VLOOKUP(W4501,'Verweis Vertreter'!$A$2:$B$24,2,FALSE)</f>
        <v>Sokol Kapaj</v>
      </c>
      <c r="AB4501" s="12">
        <f t="shared" si="630"/>
        <v>3</v>
      </c>
      <c r="AC4501" s="12">
        <f t="shared" si="635"/>
        <v>898.15139999999997</v>
      </c>
      <c r="AD4501" s="12">
        <f t="shared" si="636"/>
        <v>907</v>
      </c>
      <c r="AE4501" s="12">
        <f t="shared" si="631"/>
        <v>2721</v>
      </c>
      <c r="AF4501" s="12">
        <f t="shared" si="632"/>
        <v>8.8485999999999994</v>
      </c>
      <c r="AG4501" s="12">
        <f t="shared" si="633"/>
        <v>26.55</v>
      </c>
      <c r="AH4501" s="9">
        <f t="shared" si="637"/>
        <v>9.7574421168687992E-3</v>
      </c>
      <c r="AI4501" s="14">
        <f>VLOOKUP(E4501,'Verweis Faktor'!$A:$B,2,FALSE)</f>
        <v>1</v>
      </c>
      <c r="AJ4501" s="14"/>
      <c r="AK4501" s="14" t="str">
        <f>IF(AL4501="Ja","Versandkosten",VLOOKUP(E4501,'Verweis Belegart'!$A$2:$B$9,2,FALSE))</f>
        <v>Hardware</v>
      </c>
      <c r="AL4501" s="14" t="str">
        <f t="shared" si="638"/>
        <v>Nein</v>
      </c>
      <c r="AM4501" s="14" t="str">
        <f t="shared" si="634"/>
        <v>Positiv</v>
      </c>
    </row>
    <row r="4502" spans="1:39" ht="17.25" customHeight="1" x14ac:dyDescent="0.35">
      <c r="A4502" s="17">
        <v>14574248</v>
      </c>
      <c r="B4502" s="2" t="s">
        <v>2380</v>
      </c>
      <c r="C4502" s="1">
        <v>2025001</v>
      </c>
      <c r="D4502" s="1">
        <v>2001157</v>
      </c>
      <c r="E4502" s="2" t="s">
        <v>34</v>
      </c>
      <c r="F4502" s="2" t="s">
        <v>53</v>
      </c>
      <c r="G4502" s="2" t="s">
        <v>66</v>
      </c>
      <c r="H4502" s="2" t="s">
        <v>904</v>
      </c>
      <c r="I4502" s="2" t="s">
        <v>905</v>
      </c>
      <c r="J4502" s="2" t="s">
        <v>103</v>
      </c>
      <c r="K4502" s="2" t="s">
        <v>296</v>
      </c>
      <c r="L4502" s="2" t="s">
        <v>737</v>
      </c>
      <c r="M4502" s="2" t="s">
        <v>738</v>
      </c>
      <c r="N4502" s="2" t="s">
        <v>274</v>
      </c>
      <c r="O4502" s="3">
        <v>5</v>
      </c>
      <c r="P4502" s="3">
        <v>1082</v>
      </c>
      <c r="Q4502" s="3">
        <v>1114</v>
      </c>
      <c r="R4502" s="3">
        <v>5570</v>
      </c>
      <c r="S4502" s="3">
        <v>32</v>
      </c>
      <c r="T4502" s="3">
        <v>160</v>
      </c>
      <c r="U4502" s="3">
        <v>2.87</v>
      </c>
      <c r="V4502" s="2" t="s">
        <v>813</v>
      </c>
      <c r="W4502" s="2" t="s">
        <v>814</v>
      </c>
      <c r="X4502" s="2" t="s">
        <v>72</v>
      </c>
      <c r="Y4502" s="19" t="str">
        <f>VLOOKUP(G4502,'Verweis Kd-Gruppe'!$A$2:$B$8,2,FALSE)</f>
        <v>EXP</v>
      </c>
      <c r="Z4502" s="19" t="str">
        <f>VLOOKUP(J4502,'Verweis Art-Gruppe'!$A$2:$B$15,2,FALSE)</f>
        <v>Geräte</v>
      </c>
      <c r="AA4502" s="19" t="str">
        <f>VLOOKUP(W4502,'Verweis Vertreter'!$A$2:$B$24,2,FALSE)</f>
        <v>Sokol Kapaj</v>
      </c>
      <c r="AB4502" s="12">
        <f t="shared" si="630"/>
        <v>5</v>
      </c>
      <c r="AC4502" s="12">
        <f t="shared" si="635"/>
        <v>1082</v>
      </c>
      <c r="AD4502" s="12">
        <f t="shared" si="636"/>
        <v>1114</v>
      </c>
      <c r="AE4502" s="12">
        <f t="shared" si="631"/>
        <v>5570</v>
      </c>
      <c r="AF4502" s="12">
        <f t="shared" si="632"/>
        <v>32</v>
      </c>
      <c r="AG4502" s="12">
        <f t="shared" si="633"/>
        <v>160</v>
      </c>
      <c r="AH4502" s="9">
        <f t="shared" si="637"/>
        <v>2.8725314183123879E-2</v>
      </c>
      <c r="AI4502" s="14">
        <f>VLOOKUP(E4502,'Verweis Faktor'!$A:$B,2,FALSE)</f>
        <v>1</v>
      </c>
      <c r="AJ4502" s="14"/>
      <c r="AK4502" s="14" t="str">
        <f>IF(AL4502="Ja","Versandkosten",VLOOKUP(E4502,'Verweis Belegart'!$A$2:$B$9,2,FALSE))</f>
        <v>Hardware</v>
      </c>
      <c r="AL4502" s="14" t="str">
        <f t="shared" si="638"/>
        <v>Nein</v>
      </c>
      <c r="AM4502" s="14" t="str">
        <f t="shared" si="634"/>
        <v>Positiv</v>
      </c>
    </row>
    <row r="4503" spans="1:39" ht="17.25" customHeight="1" x14ac:dyDescent="0.35">
      <c r="A4503" s="17">
        <v>14574248</v>
      </c>
      <c r="B4503" s="2" t="s">
        <v>2380</v>
      </c>
      <c r="C4503" s="1">
        <v>2025001</v>
      </c>
      <c r="D4503" s="1">
        <v>2001157</v>
      </c>
      <c r="E4503" s="2" t="s">
        <v>34</v>
      </c>
      <c r="F4503" s="2" t="s">
        <v>53</v>
      </c>
      <c r="G4503" s="2" t="s">
        <v>66</v>
      </c>
      <c r="H4503" s="2" t="s">
        <v>904</v>
      </c>
      <c r="I4503" s="2" t="s">
        <v>905</v>
      </c>
      <c r="J4503" s="2" t="s">
        <v>103</v>
      </c>
      <c r="K4503" s="2" t="s">
        <v>299</v>
      </c>
      <c r="L4503" s="2" t="s">
        <v>1073</v>
      </c>
      <c r="M4503" s="2" t="s">
        <v>1074</v>
      </c>
      <c r="N4503" s="2" t="s">
        <v>1063</v>
      </c>
      <c r="O4503" s="3">
        <v>5</v>
      </c>
      <c r="P4503" s="3">
        <v>107.33</v>
      </c>
      <c r="Q4503" s="3">
        <v>112</v>
      </c>
      <c r="R4503" s="3">
        <v>560</v>
      </c>
      <c r="S4503" s="3">
        <v>4.67</v>
      </c>
      <c r="T4503" s="3">
        <v>23.35</v>
      </c>
      <c r="U4503" s="3">
        <v>4.16</v>
      </c>
      <c r="V4503" s="2" t="s">
        <v>813</v>
      </c>
      <c r="W4503" s="2" t="s">
        <v>814</v>
      </c>
      <c r="X4503" s="2" t="s">
        <v>72</v>
      </c>
      <c r="Y4503" s="19" t="str">
        <f>VLOOKUP(G4503,'Verweis Kd-Gruppe'!$A$2:$B$8,2,FALSE)</f>
        <v>EXP</v>
      </c>
      <c r="Z4503" s="19" t="str">
        <f>VLOOKUP(J4503,'Verweis Art-Gruppe'!$A$2:$B$15,2,FALSE)</f>
        <v>Geräte</v>
      </c>
      <c r="AA4503" s="19" t="str">
        <f>VLOOKUP(W4503,'Verweis Vertreter'!$A$2:$B$24,2,FALSE)</f>
        <v>Sokol Kapaj</v>
      </c>
      <c r="AB4503" s="12">
        <f t="shared" si="630"/>
        <v>5</v>
      </c>
      <c r="AC4503" s="12">
        <f t="shared" si="635"/>
        <v>107.33</v>
      </c>
      <c r="AD4503" s="12">
        <f t="shared" si="636"/>
        <v>112</v>
      </c>
      <c r="AE4503" s="12">
        <f t="shared" si="631"/>
        <v>560</v>
      </c>
      <c r="AF4503" s="12">
        <f t="shared" si="632"/>
        <v>4.67</v>
      </c>
      <c r="AG4503" s="12">
        <f t="shared" si="633"/>
        <v>23.35</v>
      </c>
      <c r="AH4503" s="9">
        <f t="shared" si="637"/>
        <v>4.1696428571428572E-2</v>
      </c>
      <c r="AI4503" s="14">
        <f>VLOOKUP(E4503,'Verweis Faktor'!$A:$B,2,FALSE)</f>
        <v>1</v>
      </c>
      <c r="AJ4503" s="14"/>
      <c r="AK4503" s="14" t="str">
        <f>IF(AL4503="Ja","Versandkosten",VLOOKUP(E4503,'Verweis Belegart'!$A$2:$B$9,2,FALSE))</f>
        <v>Hardware</v>
      </c>
      <c r="AL4503" s="14" t="str">
        <f t="shared" si="638"/>
        <v>Nein</v>
      </c>
      <c r="AM4503" s="14" t="str">
        <f t="shared" si="634"/>
        <v>Positiv</v>
      </c>
    </row>
    <row r="4504" spans="1:39" ht="17.25" customHeight="1" x14ac:dyDescent="0.35">
      <c r="A4504" s="17">
        <v>14574316</v>
      </c>
      <c r="B4504" s="2" t="s">
        <v>2380</v>
      </c>
      <c r="C4504" s="1">
        <v>2025001</v>
      </c>
      <c r="D4504" s="1">
        <v>2001158</v>
      </c>
      <c r="E4504" s="2" t="s">
        <v>34</v>
      </c>
      <c r="F4504" s="2" t="s">
        <v>182</v>
      </c>
      <c r="G4504" s="2" t="s">
        <v>66</v>
      </c>
      <c r="H4504" s="2" t="s">
        <v>1132</v>
      </c>
      <c r="I4504" s="2" t="s">
        <v>1133</v>
      </c>
      <c r="J4504" s="2" t="s">
        <v>103</v>
      </c>
      <c r="K4504" s="2" t="s">
        <v>28</v>
      </c>
      <c r="L4504" s="2" t="s">
        <v>1633</v>
      </c>
      <c r="M4504" s="2" t="s">
        <v>1634</v>
      </c>
      <c r="N4504" s="2" t="s">
        <v>268</v>
      </c>
      <c r="O4504" s="3">
        <v>4</v>
      </c>
      <c r="P4504" s="3">
        <v>1320</v>
      </c>
      <c r="Q4504" s="3">
        <v>1321</v>
      </c>
      <c r="R4504" s="3">
        <v>5284</v>
      </c>
      <c r="S4504" s="3">
        <v>1</v>
      </c>
      <c r="T4504" s="3">
        <v>4</v>
      </c>
      <c r="U4504" s="3">
        <v>7.0000000000000007E-2</v>
      </c>
      <c r="V4504" s="2" t="s">
        <v>855</v>
      </c>
      <c r="W4504" s="2" t="s">
        <v>856</v>
      </c>
      <c r="X4504" s="2" t="s">
        <v>72</v>
      </c>
      <c r="Y4504" s="19" t="str">
        <f>VLOOKUP(G4504,'Verweis Kd-Gruppe'!$A$2:$B$8,2,FALSE)</f>
        <v>EXP</v>
      </c>
      <c r="Z4504" s="19" t="str">
        <f>VLOOKUP(J4504,'Verweis Art-Gruppe'!$A$2:$B$15,2,FALSE)</f>
        <v>Geräte</v>
      </c>
      <c r="AA4504" s="19" t="str">
        <f>VLOOKUP(W4504,'Verweis Vertreter'!$A$2:$B$24,2,FALSE)</f>
        <v>Chahid Drimani</v>
      </c>
      <c r="AB4504" s="12">
        <f t="shared" si="630"/>
        <v>4</v>
      </c>
      <c r="AC4504" s="12">
        <f t="shared" si="635"/>
        <v>1320</v>
      </c>
      <c r="AD4504" s="12">
        <f t="shared" si="636"/>
        <v>1321</v>
      </c>
      <c r="AE4504" s="12">
        <f t="shared" si="631"/>
        <v>5284</v>
      </c>
      <c r="AF4504" s="12">
        <f t="shared" si="632"/>
        <v>1</v>
      </c>
      <c r="AG4504" s="12">
        <f t="shared" si="633"/>
        <v>4</v>
      </c>
      <c r="AH4504" s="9">
        <f t="shared" si="637"/>
        <v>7.5700227100681302E-4</v>
      </c>
      <c r="AI4504" s="14">
        <f>VLOOKUP(E4504,'Verweis Faktor'!$A:$B,2,FALSE)</f>
        <v>1</v>
      </c>
      <c r="AJ4504" s="14"/>
      <c r="AK4504" s="14" t="str">
        <f>IF(AL4504="Ja","Versandkosten",VLOOKUP(E4504,'Verweis Belegart'!$A$2:$B$9,2,FALSE))</f>
        <v>Hardware</v>
      </c>
      <c r="AL4504" s="14" t="str">
        <f t="shared" si="638"/>
        <v>Nein</v>
      </c>
      <c r="AM4504" s="14" t="str">
        <f t="shared" si="634"/>
        <v>Positiv</v>
      </c>
    </row>
    <row r="4505" spans="1:39" ht="17.25" customHeight="1" x14ac:dyDescent="0.35">
      <c r="A4505" s="17">
        <v>14574316</v>
      </c>
      <c r="B4505" s="2" t="s">
        <v>2380</v>
      </c>
      <c r="C4505" s="1">
        <v>2025001</v>
      </c>
      <c r="D4505" s="1">
        <v>2001158</v>
      </c>
      <c r="E4505" s="2" t="s">
        <v>34</v>
      </c>
      <c r="F4505" s="2" t="s">
        <v>182</v>
      </c>
      <c r="G4505" s="2" t="s">
        <v>66</v>
      </c>
      <c r="H4505" s="2" t="s">
        <v>1132</v>
      </c>
      <c r="I4505" s="2" t="s">
        <v>1133</v>
      </c>
      <c r="J4505" s="2" t="s">
        <v>103</v>
      </c>
      <c r="K4505" s="2" t="s">
        <v>45</v>
      </c>
      <c r="L4505" s="2" t="s">
        <v>269</v>
      </c>
      <c r="M4505" s="2" t="s">
        <v>270</v>
      </c>
      <c r="N4505" s="2" t="s">
        <v>271</v>
      </c>
      <c r="O4505" s="3">
        <v>4</v>
      </c>
      <c r="P4505" s="3">
        <v>416.53640000000001</v>
      </c>
      <c r="Q4505" s="3">
        <v>425</v>
      </c>
      <c r="R4505" s="3">
        <v>1700</v>
      </c>
      <c r="S4505" s="3">
        <v>8.4635999999999996</v>
      </c>
      <c r="T4505" s="3">
        <v>33.85</v>
      </c>
      <c r="U4505" s="3">
        <v>1.99</v>
      </c>
      <c r="V4505" s="2" t="s">
        <v>855</v>
      </c>
      <c r="W4505" s="2" t="s">
        <v>856</v>
      </c>
      <c r="X4505" s="2" t="s">
        <v>72</v>
      </c>
      <c r="Y4505" s="19" t="str">
        <f>VLOOKUP(G4505,'Verweis Kd-Gruppe'!$A$2:$B$8,2,FALSE)</f>
        <v>EXP</v>
      </c>
      <c r="Z4505" s="19" t="str">
        <f>VLOOKUP(J4505,'Verweis Art-Gruppe'!$A$2:$B$15,2,FALSE)</f>
        <v>Geräte</v>
      </c>
      <c r="AA4505" s="19" t="str">
        <f>VLOOKUP(W4505,'Verweis Vertreter'!$A$2:$B$24,2,FALSE)</f>
        <v>Chahid Drimani</v>
      </c>
      <c r="AB4505" s="12">
        <f t="shared" si="630"/>
        <v>4</v>
      </c>
      <c r="AC4505" s="12">
        <f t="shared" si="635"/>
        <v>416.53640000000001</v>
      </c>
      <c r="AD4505" s="12">
        <f t="shared" si="636"/>
        <v>425</v>
      </c>
      <c r="AE4505" s="12">
        <f t="shared" si="631"/>
        <v>1700</v>
      </c>
      <c r="AF4505" s="12">
        <f t="shared" si="632"/>
        <v>8.4635999999999996</v>
      </c>
      <c r="AG4505" s="12">
        <f t="shared" si="633"/>
        <v>33.85</v>
      </c>
      <c r="AH4505" s="9">
        <f t="shared" si="637"/>
        <v>1.9911764705882355E-2</v>
      </c>
      <c r="AI4505" s="14">
        <f>VLOOKUP(E4505,'Verweis Faktor'!$A:$B,2,FALSE)</f>
        <v>1</v>
      </c>
      <c r="AJ4505" s="14"/>
      <c r="AK4505" s="14" t="str">
        <f>IF(AL4505="Ja","Versandkosten",VLOOKUP(E4505,'Verweis Belegart'!$A$2:$B$9,2,FALSE))</f>
        <v>Hardware</v>
      </c>
      <c r="AL4505" s="14" t="str">
        <f t="shared" si="638"/>
        <v>Nein</v>
      </c>
      <c r="AM4505" s="14" t="str">
        <f t="shared" si="634"/>
        <v>Positiv</v>
      </c>
    </row>
    <row r="4506" spans="1:39" ht="17.25" customHeight="1" x14ac:dyDescent="0.35">
      <c r="A4506" s="17">
        <v>14574316</v>
      </c>
      <c r="B4506" s="2" t="s">
        <v>2380</v>
      </c>
      <c r="C4506" s="1">
        <v>2025001</v>
      </c>
      <c r="D4506" s="1">
        <v>2001158</v>
      </c>
      <c r="E4506" s="2" t="s">
        <v>34</v>
      </c>
      <c r="F4506" s="2" t="s">
        <v>182</v>
      </c>
      <c r="G4506" s="2" t="s">
        <v>66</v>
      </c>
      <c r="H4506" s="2" t="s">
        <v>1132</v>
      </c>
      <c r="I4506" s="2" t="s">
        <v>1133</v>
      </c>
      <c r="J4506" s="2" t="s">
        <v>103</v>
      </c>
      <c r="K4506" s="2" t="s">
        <v>49</v>
      </c>
      <c r="L4506" s="2" t="s">
        <v>132</v>
      </c>
      <c r="M4506" s="2" t="s">
        <v>133</v>
      </c>
      <c r="N4506" s="2" t="s">
        <v>48</v>
      </c>
      <c r="O4506" s="3">
        <v>6</v>
      </c>
      <c r="P4506" s="3">
        <v>254.48859999999999</v>
      </c>
      <c r="Q4506" s="3">
        <v>271</v>
      </c>
      <c r="R4506" s="3">
        <v>1626</v>
      </c>
      <c r="S4506" s="3">
        <v>16.511399999999998</v>
      </c>
      <c r="T4506" s="3">
        <v>99.07</v>
      </c>
      <c r="U4506" s="3">
        <v>6.09</v>
      </c>
      <c r="V4506" s="2" t="s">
        <v>855</v>
      </c>
      <c r="W4506" s="2" t="s">
        <v>856</v>
      </c>
      <c r="X4506" s="2" t="s">
        <v>72</v>
      </c>
      <c r="Y4506" s="19" t="str">
        <f>VLOOKUP(G4506,'Verweis Kd-Gruppe'!$A$2:$B$8,2,FALSE)</f>
        <v>EXP</v>
      </c>
      <c r="Z4506" s="19" t="str">
        <f>VLOOKUP(J4506,'Verweis Art-Gruppe'!$A$2:$B$15,2,FALSE)</f>
        <v>Geräte</v>
      </c>
      <c r="AA4506" s="19" t="str">
        <f>VLOOKUP(W4506,'Verweis Vertreter'!$A$2:$B$24,2,FALSE)</f>
        <v>Chahid Drimani</v>
      </c>
      <c r="AB4506" s="12">
        <f t="shared" si="630"/>
        <v>6</v>
      </c>
      <c r="AC4506" s="12">
        <f t="shared" si="635"/>
        <v>254.48859999999999</v>
      </c>
      <c r="AD4506" s="12">
        <f t="shared" si="636"/>
        <v>271</v>
      </c>
      <c r="AE4506" s="12">
        <f t="shared" si="631"/>
        <v>1626</v>
      </c>
      <c r="AF4506" s="12">
        <f t="shared" si="632"/>
        <v>16.511399999999998</v>
      </c>
      <c r="AG4506" s="12">
        <f t="shared" si="633"/>
        <v>99.07</v>
      </c>
      <c r="AH4506" s="9">
        <f t="shared" si="637"/>
        <v>6.0928659286592864E-2</v>
      </c>
      <c r="AI4506" s="14">
        <f>VLOOKUP(E4506,'Verweis Faktor'!$A:$B,2,FALSE)</f>
        <v>1</v>
      </c>
      <c r="AJ4506" s="14"/>
      <c r="AK4506" s="14" t="str">
        <f>IF(AL4506="Ja","Versandkosten",VLOOKUP(E4506,'Verweis Belegart'!$A$2:$B$9,2,FALSE))</f>
        <v>Hardware</v>
      </c>
      <c r="AL4506" s="14" t="str">
        <f t="shared" si="638"/>
        <v>Nein</v>
      </c>
      <c r="AM4506" s="14" t="str">
        <f t="shared" si="634"/>
        <v>Positiv</v>
      </c>
    </row>
    <row r="4507" spans="1:39" ht="17.25" customHeight="1" x14ac:dyDescent="0.35">
      <c r="A4507" s="17">
        <v>14574316</v>
      </c>
      <c r="B4507" s="2" t="s">
        <v>2380</v>
      </c>
      <c r="C4507" s="1">
        <v>2025001</v>
      </c>
      <c r="D4507" s="1">
        <v>2001158</v>
      </c>
      <c r="E4507" s="2" t="s">
        <v>34</v>
      </c>
      <c r="F4507" s="2" t="s">
        <v>182</v>
      </c>
      <c r="G4507" s="2" t="s">
        <v>66</v>
      </c>
      <c r="H4507" s="2" t="s">
        <v>1132</v>
      </c>
      <c r="I4507" s="2" t="s">
        <v>1133</v>
      </c>
      <c r="J4507" s="2" t="s">
        <v>103</v>
      </c>
      <c r="K4507" s="2" t="s">
        <v>79</v>
      </c>
      <c r="L4507" s="2" t="s">
        <v>205</v>
      </c>
      <c r="M4507" s="2" t="s">
        <v>206</v>
      </c>
      <c r="N4507" s="2" t="s">
        <v>207</v>
      </c>
      <c r="O4507" s="3">
        <v>1</v>
      </c>
      <c r="P4507" s="3">
        <v>112.0598</v>
      </c>
      <c r="Q4507" s="3">
        <v>129</v>
      </c>
      <c r="R4507" s="3">
        <v>129</v>
      </c>
      <c r="S4507" s="3">
        <v>16.940200000000001</v>
      </c>
      <c r="T4507" s="3">
        <v>16.940000000000001</v>
      </c>
      <c r="U4507" s="3">
        <v>13.13</v>
      </c>
      <c r="V4507" s="2" t="s">
        <v>855</v>
      </c>
      <c r="W4507" s="2" t="s">
        <v>856</v>
      </c>
      <c r="X4507" s="2" t="s">
        <v>72</v>
      </c>
      <c r="Y4507" s="19" t="str">
        <f>VLOOKUP(G4507,'Verweis Kd-Gruppe'!$A$2:$B$8,2,FALSE)</f>
        <v>EXP</v>
      </c>
      <c r="Z4507" s="19" t="str">
        <f>VLOOKUP(J4507,'Verweis Art-Gruppe'!$A$2:$B$15,2,FALSE)</f>
        <v>Geräte</v>
      </c>
      <c r="AA4507" s="19" t="str">
        <f>VLOOKUP(W4507,'Verweis Vertreter'!$A$2:$B$24,2,FALSE)</f>
        <v>Chahid Drimani</v>
      </c>
      <c r="AB4507" s="12">
        <f t="shared" si="630"/>
        <v>1</v>
      </c>
      <c r="AC4507" s="12">
        <f t="shared" si="635"/>
        <v>112.0598</v>
      </c>
      <c r="AD4507" s="12">
        <f t="shared" si="636"/>
        <v>129</v>
      </c>
      <c r="AE4507" s="12">
        <f t="shared" si="631"/>
        <v>129</v>
      </c>
      <c r="AF4507" s="12">
        <f t="shared" si="632"/>
        <v>16.940200000000001</v>
      </c>
      <c r="AG4507" s="12">
        <f t="shared" si="633"/>
        <v>16.940000000000001</v>
      </c>
      <c r="AH4507" s="9">
        <f t="shared" si="637"/>
        <v>0.13131782945736434</v>
      </c>
      <c r="AI4507" s="14">
        <f>VLOOKUP(E4507,'Verweis Faktor'!$A:$B,2,FALSE)</f>
        <v>1</v>
      </c>
      <c r="AJ4507" s="14"/>
      <c r="AK4507" s="14" t="str">
        <f>IF(AL4507="Ja","Versandkosten",VLOOKUP(E4507,'Verweis Belegart'!$A$2:$B$9,2,FALSE))</f>
        <v>Hardware</v>
      </c>
      <c r="AL4507" s="14" t="str">
        <f t="shared" si="638"/>
        <v>Nein</v>
      </c>
      <c r="AM4507" s="14" t="str">
        <f t="shared" si="634"/>
        <v>Positiv</v>
      </c>
    </row>
    <row r="4508" spans="1:39" ht="17.25" customHeight="1" x14ac:dyDescent="0.35">
      <c r="A4508" s="17">
        <v>14574316</v>
      </c>
      <c r="B4508" s="2" t="s">
        <v>2380</v>
      </c>
      <c r="C4508" s="1">
        <v>2025001</v>
      </c>
      <c r="D4508" s="1">
        <v>2001158</v>
      </c>
      <c r="E4508" s="2" t="s">
        <v>34</v>
      </c>
      <c r="F4508" s="2" t="s">
        <v>182</v>
      </c>
      <c r="G4508" s="2" t="s">
        <v>66</v>
      </c>
      <c r="H4508" s="2" t="s">
        <v>1132</v>
      </c>
      <c r="I4508" s="2" t="s">
        <v>1133</v>
      </c>
      <c r="J4508" s="2" t="s">
        <v>103</v>
      </c>
      <c r="K4508" s="2" t="s">
        <v>83</v>
      </c>
      <c r="L4508" s="2" t="s">
        <v>455</v>
      </c>
      <c r="M4508" s="2" t="s">
        <v>456</v>
      </c>
      <c r="N4508" s="2" t="s">
        <v>457</v>
      </c>
      <c r="O4508" s="3">
        <v>1</v>
      </c>
      <c r="P4508" s="3">
        <v>848.8066</v>
      </c>
      <c r="Q4508" s="3">
        <v>845</v>
      </c>
      <c r="R4508" s="3">
        <v>845</v>
      </c>
      <c r="S4508" s="3">
        <v>-3.8066</v>
      </c>
      <c r="T4508" s="3">
        <v>-3.81</v>
      </c>
      <c r="U4508" s="3">
        <v>-0.45</v>
      </c>
      <c r="V4508" s="2" t="s">
        <v>855</v>
      </c>
      <c r="W4508" s="2" t="s">
        <v>856</v>
      </c>
      <c r="X4508" s="2" t="s">
        <v>72</v>
      </c>
      <c r="Y4508" s="19" t="str">
        <f>VLOOKUP(G4508,'Verweis Kd-Gruppe'!$A$2:$B$8,2,FALSE)</f>
        <v>EXP</v>
      </c>
      <c r="Z4508" s="19" t="str">
        <f>VLOOKUP(J4508,'Verweis Art-Gruppe'!$A$2:$B$15,2,FALSE)</f>
        <v>Geräte</v>
      </c>
      <c r="AA4508" s="19" t="str">
        <f>VLOOKUP(W4508,'Verweis Vertreter'!$A$2:$B$24,2,FALSE)</f>
        <v>Chahid Drimani</v>
      </c>
      <c r="AB4508" s="12">
        <f t="shared" si="630"/>
        <v>1</v>
      </c>
      <c r="AC4508" s="12">
        <f t="shared" si="635"/>
        <v>848.8066</v>
      </c>
      <c r="AD4508" s="12">
        <f t="shared" si="636"/>
        <v>845</v>
      </c>
      <c r="AE4508" s="12">
        <f t="shared" si="631"/>
        <v>845</v>
      </c>
      <c r="AF4508" s="12">
        <f t="shared" si="632"/>
        <v>-3.8066</v>
      </c>
      <c r="AG4508" s="12">
        <f t="shared" si="633"/>
        <v>-3.81</v>
      </c>
      <c r="AH4508" s="9">
        <f t="shared" si="637"/>
        <v>-4.5088757396449701E-3</v>
      </c>
      <c r="AI4508" s="14">
        <f>VLOOKUP(E4508,'Verweis Faktor'!$A:$B,2,FALSE)</f>
        <v>1</v>
      </c>
      <c r="AJ4508" s="14"/>
      <c r="AK4508" s="14" t="str">
        <f>IF(AL4508="Ja","Versandkosten",VLOOKUP(E4508,'Verweis Belegart'!$A$2:$B$9,2,FALSE))</f>
        <v>Hardware</v>
      </c>
      <c r="AL4508" s="14" t="str">
        <f t="shared" si="638"/>
        <v>Nein</v>
      </c>
      <c r="AM4508" s="14" t="str">
        <f t="shared" si="634"/>
        <v>Negativ</v>
      </c>
    </row>
    <row r="4509" spans="1:39" ht="17.25" customHeight="1" x14ac:dyDescent="0.35">
      <c r="A4509" s="17">
        <v>14574316</v>
      </c>
      <c r="B4509" s="2" t="s">
        <v>2380</v>
      </c>
      <c r="C4509" s="1">
        <v>2025001</v>
      </c>
      <c r="D4509" s="1">
        <v>2001158</v>
      </c>
      <c r="E4509" s="2" t="s">
        <v>34</v>
      </c>
      <c r="F4509" s="2" t="s">
        <v>182</v>
      </c>
      <c r="G4509" s="2" t="s">
        <v>66</v>
      </c>
      <c r="H4509" s="2" t="s">
        <v>1132</v>
      </c>
      <c r="I4509" s="2" t="s">
        <v>1133</v>
      </c>
      <c r="J4509" s="2" t="s">
        <v>103</v>
      </c>
      <c r="K4509" s="2" t="s">
        <v>87</v>
      </c>
      <c r="L4509" s="2" t="s">
        <v>147</v>
      </c>
      <c r="M4509" s="2" t="s">
        <v>148</v>
      </c>
      <c r="N4509" s="2" t="s">
        <v>149</v>
      </c>
      <c r="O4509" s="3">
        <v>5</v>
      </c>
      <c r="P4509" s="3">
        <v>204.57390000000001</v>
      </c>
      <c r="Q4509" s="3">
        <v>214</v>
      </c>
      <c r="R4509" s="3">
        <v>1070</v>
      </c>
      <c r="S4509" s="3">
        <v>9.4260999999999999</v>
      </c>
      <c r="T4509" s="3">
        <v>47.13</v>
      </c>
      <c r="U4509" s="3">
        <v>4.4000000000000004</v>
      </c>
      <c r="V4509" s="2" t="s">
        <v>855</v>
      </c>
      <c r="W4509" s="2" t="s">
        <v>856</v>
      </c>
      <c r="X4509" s="2" t="s">
        <v>72</v>
      </c>
      <c r="Y4509" s="19" t="str">
        <f>VLOOKUP(G4509,'Verweis Kd-Gruppe'!$A$2:$B$8,2,FALSE)</f>
        <v>EXP</v>
      </c>
      <c r="Z4509" s="19" t="str">
        <f>VLOOKUP(J4509,'Verweis Art-Gruppe'!$A$2:$B$15,2,FALSE)</f>
        <v>Geräte</v>
      </c>
      <c r="AA4509" s="19" t="str">
        <f>VLOOKUP(W4509,'Verweis Vertreter'!$A$2:$B$24,2,FALSE)</f>
        <v>Chahid Drimani</v>
      </c>
      <c r="AB4509" s="12">
        <f t="shared" si="630"/>
        <v>5</v>
      </c>
      <c r="AC4509" s="12">
        <f t="shared" si="635"/>
        <v>204.57390000000001</v>
      </c>
      <c r="AD4509" s="12">
        <f t="shared" si="636"/>
        <v>214</v>
      </c>
      <c r="AE4509" s="12">
        <f t="shared" si="631"/>
        <v>1070</v>
      </c>
      <c r="AF4509" s="12">
        <f t="shared" si="632"/>
        <v>9.4260999999999999</v>
      </c>
      <c r="AG4509" s="12">
        <f t="shared" si="633"/>
        <v>47.13</v>
      </c>
      <c r="AH4509" s="9">
        <f t="shared" si="637"/>
        <v>4.4046728971962622E-2</v>
      </c>
      <c r="AI4509" s="14">
        <f>VLOOKUP(E4509,'Verweis Faktor'!$A:$B,2,FALSE)</f>
        <v>1</v>
      </c>
      <c r="AJ4509" s="14"/>
      <c r="AK4509" s="14" t="str">
        <f>IF(AL4509="Ja","Versandkosten",VLOOKUP(E4509,'Verweis Belegart'!$A$2:$B$9,2,FALSE))</f>
        <v>Hardware</v>
      </c>
      <c r="AL4509" s="14" t="str">
        <f t="shared" si="638"/>
        <v>Nein</v>
      </c>
      <c r="AM4509" s="14" t="str">
        <f t="shared" si="634"/>
        <v>Positiv</v>
      </c>
    </row>
    <row r="4510" spans="1:39" ht="17.25" customHeight="1" x14ac:dyDescent="0.35">
      <c r="A4510" s="17">
        <v>14574316</v>
      </c>
      <c r="B4510" s="2" t="s">
        <v>2380</v>
      </c>
      <c r="C4510" s="1">
        <v>2025001</v>
      </c>
      <c r="D4510" s="1">
        <v>2001158</v>
      </c>
      <c r="E4510" s="2" t="s">
        <v>34</v>
      </c>
      <c r="F4510" s="2" t="s">
        <v>182</v>
      </c>
      <c r="G4510" s="2" t="s">
        <v>66</v>
      </c>
      <c r="H4510" s="2" t="s">
        <v>1132</v>
      </c>
      <c r="I4510" s="2" t="s">
        <v>1133</v>
      </c>
      <c r="J4510" s="2" t="s">
        <v>103</v>
      </c>
      <c r="K4510" s="2" t="s">
        <v>91</v>
      </c>
      <c r="L4510" s="2" t="s">
        <v>866</v>
      </c>
      <c r="M4510" s="2" t="s">
        <v>867</v>
      </c>
      <c r="N4510" s="2" t="s">
        <v>868</v>
      </c>
      <c r="O4510" s="3">
        <v>1</v>
      </c>
      <c r="P4510" s="3">
        <v>276.61900000000003</v>
      </c>
      <c r="Q4510" s="3">
        <v>282</v>
      </c>
      <c r="R4510" s="3">
        <v>282</v>
      </c>
      <c r="S4510" s="3">
        <v>5.3810000000000002</v>
      </c>
      <c r="T4510" s="3">
        <v>5.38</v>
      </c>
      <c r="U4510" s="3">
        <v>1.9</v>
      </c>
      <c r="V4510" s="2" t="s">
        <v>855</v>
      </c>
      <c r="W4510" s="2" t="s">
        <v>856</v>
      </c>
      <c r="X4510" s="2" t="s">
        <v>72</v>
      </c>
      <c r="Y4510" s="19" t="str">
        <f>VLOOKUP(G4510,'Verweis Kd-Gruppe'!$A$2:$B$8,2,FALSE)</f>
        <v>EXP</v>
      </c>
      <c r="Z4510" s="19" t="str">
        <f>VLOOKUP(J4510,'Verweis Art-Gruppe'!$A$2:$B$15,2,FALSE)</f>
        <v>Geräte</v>
      </c>
      <c r="AA4510" s="19" t="str">
        <f>VLOOKUP(W4510,'Verweis Vertreter'!$A$2:$B$24,2,FALSE)</f>
        <v>Chahid Drimani</v>
      </c>
      <c r="AB4510" s="12">
        <f t="shared" si="630"/>
        <v>1</v>
      </c>
      <c r="AC4510" s="12">
        <f t="shared" si="635"/>
        <v>276.61900000000003</v>
      </c>
      <c r="AD4510" s="12">
        <f t="shared" si="636"/>
        <v>282</v>
      </c>
      <c r="AE4510" s="12">
        <f t="shared" si="631"/>
        <v>282</v>
      </c>
      <c r="AF4510" s="12">
        <f t="shared" si="632"/>
        <v>5.3810000000000002</v>
      </c>
      <c r="AG4510" s="12">
        <f t="shared" si="633"/>
        <v>5.38</v>
      </c>
      <c r="AH4510" s="9">
        <f t="shared" si="637"/>
        <v>1.9078014184397162E-2</v>
      </c>
      <c r="AI4510" s="14">
        <f>VLOOKUP(E4510,'Verweis Faktor'!$A:$B,2,FALSE)</f>
        <v>1</v>
      </c>
      <c r="AJ4510" s="14"/>
      <c r="AK4510" s="14" t="str">
        <f>IF(AL4510="Ja","Versandkosten",VLOOKUP(E4510,'Verweis Belegart'!$A$2:$B$9,2,FALSE))</f>
        <v>Hardware</v>
      </c>
      <c r="AL4510" s="14" t="str">
        <f t="shared" si="638"/>
        <v>Nein</v>
      </c>
      <c r="AM4510" s="14" t="str">
        <f t="shared" si="634"/>
        <v>Positiv</v>
      </c>
    </row>
    <row r="4511" spans="1:39" ht="17.25" customHeight="1" x14ac:dyDescent="0.35">
      <c r="A4511" s="17">
        <v>14574316</v>
      </c>
      <c r="B4511" s="2" t="s">
        <v>2380</v>
      </c>
      <c r="C4511" s="1">
        <v>2025001</v>
      </c>
      <c r="D4511" s="1">
        <v>2001158</v>
      </c>
      <c r="E4511" s="2" t="s">
        <v>34</v>
      </c>
      <c r="F4511" s="2" t="s">
        <v>182</v>
      </c>
      <c r="G4511" s="2" t="s">
        <v>66</v>
      </c>
      <c r="H4511" s="2" t="s">
        <v>1132</v>
      </c>
      <c r="I4511" s="2" t="s">
        <v>1133</v>
      </c>
      <c r="J4511" s="2" t="s">
        <v>103</v>
      </c>
      <c r="K4511" s="2" t="s">
        <v>95</v>
      </c>
      <c r="L4511" s="2" t="s">
        <v>621</v>
      </c>
      <c r="M4511" s="2" t="s">
        <v>622</v>
      </c>
      <c r="N4511" s="2" t="s">
        <v>268</v>
      </c>
      <c r="O4511" s="3">
        <v>1</v>
      </c>
      <c r="P4511" s="3">
        <v>1207</v>
      </c>
      <c r="Q4511" s="3">
        <v>1315</v>
      </c>
      <c r="R4511" s="3">
        <v>1315</v>
      </c>
      <c r="S4511" s="3">
        <v>108</v>
      </c>
      <c r="T4511" s="3">
        <v>108</v>
      </c>
      <c r="U4511" s="3">
        <v>8.2100000000000009</v>
      </c>
      <c r="V4511" s="2" t="s">
        <v>855</v>
      </c>
      <c r="W4511" s="2" t="s">
        <v>856</v>
      </c>
      <c r="X4511" s="2" t="s">
        <v>72</v>
      </c>
      <c r="Y4511" s="19" t="str">
        <f>VLOOKUP(G4511,'Verweis Kd-Gruppe'!$A$2:$B$8,2,FALSE)</f>
        <v>EXP</v>
      </c>
      <c r="Z4511" s="19" t="str">
        <f>VLOOKUP(J4511,'Verweis Art-Gruppe'!$A$2:$B$15,2,FALSE)</f>
        <v>Geräte</v>
      </c>
      <c r="AA4511" s="19" t="str">
        <f>VLOOKUP(W4511,'Verweis Vertreter'!$A$2:$B$24,2,FALSE)</f>
        <v>Chahid Drimani</v>
      </c>
      <c r="AB4511" s="12">
        <f t="shared" si="630"/>
        <v>1</v>
      </c>
      <c r="AC4511" s="12">
        <f t="shared" si="635"/>
        <v>1207</v>
      </c>
      <c r="AD4511" s="12">
        <f t="shared" si="636"/>
        <v>1315</v>
      </c>
      <c r="AE4511" s="12">
        <f t="shared" si="631"/>
        <v>1315</v>
      </c>
      <c r="AF4511" s="12">
        <f t="shared" si="632"/>
        <v>108</v>
      </c>
      <c r="AG4511" s="12">
        <f t="shared" si="633"/>
        <v>108</v>
      </c>
      <c r="AH4511" s="9">
        <f t="shared" si="637"/>
        <v>8.2129277566539927E-2</v>
      </c>
      <c r="AI4511" s="14">
        <f>VLOOKUP(E4511,'Verweis Faktor'!$A:$B,2,FALSE)</f>
        <v>1</v>
      </c>
      <c r="AJ4511" s="14"/>
      <c r="AK4511" s="14" t="str">
        <f>IF(AL4511="Ja","Versandkosten",VLOOKUP(E4511,'Verweis Belegart'!$A$2:$B$9,2,FALSE))</f>
        <v>Hardware</v>
      </c>
      <c r="AL4511" s="14" t="str">
        <f t="shared" si="638"/>
        <v>Nein</v>
      </c>
      <c r="AM4511" s="14" t="str">
        <f t="shared" si="634"/>
        <v>Positiv</v>
      </c>
    </row>
    <row r="4512" spans="1:39" ht="17.25" customHeight="1" x14ac:dyDescent="0.35">
      <c r="A4512" s="17">
        <v>14574316</v>
      </c>
      <c r="B4512" s="2" t="s">
        <v>2380</v>
      </c>
      <c r="C4512" s="1">
        <v>2025001</v>
      </c>
      <c r="D4512" s="1">
        <v>2001158</v>
      </c>
      <c r="E4512" s="2" t="s">
        <v>34</v>
      </c>
      <c r="F4512" s="2" t="s">
        <v>182</v>
      </c>
      <c r="G4512" s="2" t="s">
        <v>66</v>
      </c>
      <c r="H4512" s="2" t="s">
        <v>1132</v>
      </c>
      <c r="I4512" s="2" t="s">
        <v>1133</v>
      </c>
      <c r="J4512" s="2" t="s">
        <v>103</v>
      </c>
      <c r="K4512" s="2" t="s">
        <v>99</v>
      </c>
      <c r="L4512" s="2" t="s">
        <v>88</v>
      </c>
      <c r="M4512" s="2" t="s">
        <v>89</v>
      </c>
      <c r="N4512" s="2" t="s">
        <v>90</v>
      </c>
      <c r="O4512" s="3">
        <v>3</v>
      </c>
      <c r="P4512" s="3">
        <v>530.07069999999999</v>
      </c>
      <c r="Q4512" s="3">
        <v>555</v>
      </c>
      <c r="R4512" s="3">
        <v>1665</v>
      </c>
      <c r="S4512" s="3">
        <v>24.929300000000001</v>
      </c>
      <c r="T4512" s="3">
        <v>74.790000000000006</v>
      </c>
      <c r="U4512" s="3">
        <v>4.49</v>
      </c>
      <c r="V4512" s="2" t="s">
        <v>855</v>
      </c>
      <c r="W4512" s="2" t="s">
        <v>856</v>
      </c>
      <c r="X4512" s="2" t="s">
        <v>72</v>
      </c>
      <c r="Y4512" s="19" t="str">
        <f>VLOOKUP(G4512,'Verweis Kd-Gruppe'!$A$2:$B$8,2,FALSE)</f>
        <v>EXP</v>
      </c>
      <c r="Z4512" s="19" t="str">
        <f>VLOOKUP(J4512,'Verweis Art-Gruppe'!$A$2:$B$15,2,FALSE)</f>
        <v>Geräte</v>
      </c>
      <c r="AA4512" s="19" t="str">
        <f>VLOOKUP(W4512,'Verweis Vertreter'!$A$2:$B$24,2,FALSE)</f>
        <v>Chahid Drimani</v>
      </c>
      <c r="AB4512" s="12">
        <f t="shared" si="630"/>
        <v>3</v>
      </c>
      <c r="AC4512" s="12">
        <f t="shared" si="635"/>
        <v>530.07069999999999</v>
      </c>
      <c r="AD4512" s="12">
        <f t="shared" si="636"/>
        <v>555</v>
      </c>
      <c r="AE4512" s="12">
        <f t="shared" si="631"/>
        <v>1665</v>
      </c>
      <c r="AF4512" s="12">
        <f t="shared" si="632"/>
        <v>24.929300000000001</v>
      </c>
      <c r="AG4512" s="12">
        <f t="shared" si="633"/>
        <v>74.790000000000006</v>
      </c>
      <c r="AH4512" s="9">
        <f t="shared" si="637"/>
        <v>4.4918918918918922E-2</v>
      </c>
      <c r="AI4512" s="14">
        <f>VLOOKUP(E4512,'Verweis Faktor'!$A:$B,2,FALSE)</f>
        <v>1</v>
      </c>
      <c r="AJ4512" s="14"/>
      <c r="AK4512" s="14" t="str">
        <f>IF(AL4512="Ja","Versandkosten",VLOOKUP(E4512,'Verweis Belegart'!$A$2:$B$9,2,FALSE))</f>
        <v>Hardware</v>
      </c>
      <c r="AL4512" s="14" t="str">
        <f t="shared" si="638"/>
        <v>Nein</v>
      </c>
      <c r="AM4512" s="14" t="str">
        <f t="shared" si="634"/>
        <v>Positiv</v>
      </c>
    </row>
    <row r="4513" spans="1:39" ht="17.25" customHeight="1" x14ac:dyDescent="0.35">
      <c r="A4513" s="17">
        <v>14574316</v>
      </c>
      <c r="B4513" s="2" t="s">
        <v>2380</v>
      </c>
      <c r="C4513" s="1">
        <v>2025001</v>
      </c>
      <c r="D4513" s="1">
        <v>2001158</v>
      </c>
      <c r="E4513" s="2" t="s">
        <v>34</v>
      </c>
      <c r="F4513" s="2" t="s">
        <v>182</v>
      </c>
      <c r="G4513" s="2" t="s">
        <v>66</v>
      </c>
      <c r="H4513" s="2" t="s">
        <v>1132</v>
      </c>
      <c r="I4513" s="2" t="s">
        <v>1133</v>
      </c>
      <c r="J4513" s="2" t="s">
        <v>103</v>
      </c>
      <c r="K4513" s="2" t="s">
        <v>103</v>
      </c>
      <c r="L4513" s="2" t="s">
        <v>1808</v>
      </c>
      <c r="M4513" s="2" t="s">
        <v>1809</v>
      </c>
      <c r="N4513" s="2" t="s">
        <v>139</v>
      </c>
      <c r="O4513" s="3">
        <v>5</v>
      </c>
      <c r="P4513" s="3">
        <v>699.65219999999999</v>
      </c>
      <c r="Q4513" s="3">
        <v>720</v>
      </c>
      <c r="R4513" s="3">
        <v>3600</v>
      </c>
      <c r="S4513" s="3">
        <v>20.347799999999999</v>
      </c>
      <c r="T4513" s="3">
        <v>101.74</v>
      </c>
      <c r="U4513" s="3">
        <v>2.82</v>
      </c>
      <c r="V4513" s="2" t="s">
        <v>855</v>
      </c>
      <c r="W4513" s="2" t="s">
        <v>856</v>
      </c>
      <c r="X4513" s="2" t="s">
        <v>72</v>
      </c>
      <c r="Y4513" s="19" t="str">
        <f>VLOOKUP(G4513,'Verweis Kd-Gruppe'!$A$2:$B$8,2,FALSE)</f>
        <v>EXP</v>
      </c>
      <c r="Z4513" s="19" t="str">
        <f>VLOOKUP(J4513,'Verweis Art-Gruppe'!$A$2:$B$15,2,FALSE)</f>
        <v>Geräte</v>
      </c>
      <c r="AA4513" s="19" t="str">
        <f>VLOOKUP(W4513,'Verweis Vertreter'!$A$2:$B$24,2,FALSE)</f>
        <v>Chahid Drimani</v>
      </c>
      <c r="AB4513" s="12">
        <f t="shared" si="630"/>
        <v>5</v>
      </c>
      <c r="AC4513" s="12">
        <f t="shared" si="635"/>
        <v>699.65219999999999</v>
      </c>
      <c r="AD4513" s="12">
        <f t="shared" si="636"/>
        <v>720</v>
      </c>
      <c r="AE4513" s="12">
        <f t="shared" si="631"/>
        <v>3600</v>
      </c>
      <c r="AF4513" s="12">
        <f t="shared" si="632"/>
        <v>20.347799999999999</v>
      </c>
      <c r="AG4513" s="12">
        <f t="shared" si="633"/>
        <v>101.74</v>
      </c>
      <c r="AH4513" s="9">
        <f t="shared" si="637"/>
        <v>2.8261111111111108E-2</v>
      </c>
      <c r="AI4513" s="14">
        <f>VLOOKUP(E4513,'Verweis Faktor'!$A:$B,2,FALSE)</f>
        <v>1</v>
      </c>
      <c r="AJ4513" s="14"/>
      <c r="AK4513" s="14" t="str">
        <f>IF(AL4513="Ja","Versandkosten",VLOOKUP(E4513,'Verweis Belegart'!$A$2:$B$9,2,FALSE))</f>
        <v>Hardware</v>
      </c>
      <c r="AL4513" s="14" t="str">
        <f t="shared" si="638"/>
        <v>Nein</v>
      </c>
      <c r="AM4513" s="14" t="str">
        <f t="shared" si="634"/>
        <v>Positiv</v>
      </c>
    </row>
    <row r="4514" spans="1:39" ht="17.25" customHeight="1" x14ac:dyDescent="0.35">
      <c r="A4514" s="17">
        <v>14574316</v>
      </c>
      <c r="B4514" s="2" t="s">
        <v>2380</v>
      </c>
      <c r="C4514" s="1">
        <v>2025001</v>
      </c>
      <c r="D4514" s="1">
        <v>2001158</v>
      </c>
      <c r="E4514" s="2" t="s">
        <v>34</v>
      </c>
      <c r="F4514" s="2" t="s">
        <v>182</v>
      </c>
      <c r="G4514" s="2" t="s">
        <v>66</v>
      </c>
      <c r="H4514" s="2" t="s">
        <v>1132</v>
      </c>
      <c r="I4514" s="2" t="s">
        <v>1133</v>
      </c>
      <c r="J4514" s="2" t="s">
        <v>103</v>
      </c>
      <c r="K4514" s="2" t="s">
        <v>107</v>
      </c>
      <c r="L4514" s="2" t="s">
        <v>631</v>
      </c>
      <c r="M4514" s="2" t="s">
        <v>632</v>
      </c>
      <c r="N4514" s="2" t="s">
        <v>379</v>
      </c>
      <c r="O4514" s="3">
        <v>3</v>
      </c>
      <c r="P4514" s="3">
        <v>417</v>
      </c>
      <c r="Q4514" s="3">
        <v>435</v>
      </c>
      <c r="R4514" s="3">
        <v>1305</v>
      </c>
      <c r="S4514" s="3">
        <v>18</v>
      </c>
      <c r="T4514" s="3">
        <v>54</v>
      </c>
      <c r="U4514" s="3">
        <v>4.13</v>
      </c>
      <c r="V4514" s="2" t="s">
        <v>855</v>
      </c>
      <c r="W4514" s="2" t="s">
        <v>856</v>
      </c>
      <c r="X4514" s="2" t="s">
        <v>72</v>
      </c>
      <c r="Y4514" s="19" t="str">
        <f>VLOOKUP(G4514,'Verweis Kd-Gruppe'!$A$2:$B$8,2,FALSE)</f>
        <v>EXP</v>
      </c>
      <c r="Z4514" s="19" t="str">
        <f>VLOOKUP(J4514,'Verweis Art-Gruppe'!$A$2:$B$15,2,FALSE)</f>
        <v>Geräte</v>
      </c>
      <c r="AA4514" s="19" t="str">
        <f>VLOOKUP(W4514,'Verweis Vertreter'!$A$2:$B$24,2,FALSE)</f>
        <v>Chahid Drimani</v>
      </c>
      <c r="AB4514" s="12">
        <f t="shared" si="630"/>
        <v>3</v>
      </c>
      <c r="AC4514" s="12">
        <f t="shared" si="635"/>
        <v>417</v>
      </c>
      <c r="AD4514" s="12">
        <f t="shared" si="636"/>
        <v>435</v>
      </c>
      <c r="AE4514" s="12">
        <f t="shared" si="631"/>
        <v>1305</v>
      </c>
      <c r="AF4514" s="12">
        <f t="shared" si="632"/>
        <v>18</v>
      </c>
      <c r="AG4514" s="12">
        <f t="shared" si="633"/>
        <v>54</v>
      </c>
      <c r="AH4514" s="9">
        <f t="shared" si="637"/>
        <v>4.1379310344827586E-2</v>
      </c>
      <c r="AI4514" s="14">
        <f>VLOOKUP(E4514,'Verweis Faktor'!$A:$B,2,FALSE)</f>
        <v>1</v>
      </c>
      <c r="AJ4514" s="14"/>
      <c r="AK4514" s="14" t="str">
        <f>IF(AL4514="Ja","Versandkosten",VLOOKUP(E4514,'Verweis Belegart'!$A$2:$B$9,2,FALSE))</f>
        <v>Hardware</v>
      </c>
      <c r="AL4514" s="14" t="str">
        <f t="shared" si="638"/>
        <v>Nein</v>
      </c>
      <c r="AM4514" s="14" t="str">
        <f t="shared" si="634"/>
        <v>Positiv</v>
      </c>
    </row>
    <row r="4515" spans="1:39" ht="17.25" customHeight="1" x14ac:dyDescent="0.35">
      <c r="A4515" s="17">
        <v>14574316</v>
      </c>
      <c r="B4515" s="2" t="s">
        <v>2380</v>
      </c>
      <c r="C4515" s="1">
        <v>2025001</v>
      </c>
      <c r="D4515" s="1">
        <v>2001158</v>
      </c>
      <c r="E4515" s="2" t="s">
        <v>34</v>
      </c>
      <c r="F4515" s="2" t="s">
        <v>182</v>
      </c>
      <c r="G4515" s="2" t="s">
        <v>66</v>
      </c>
      <c r="H4515" s="2" t="s">
        <v>1132</v>
      </c>
      <c r="I4515" s="2" t="s">
        <v>1133</v>
      </c>
      <c r="J4515" s="2" t="s">
        <v>103</v>
      </c>
      <c r="K4515" s="2" t="s">
        <v>111</v>
      </c>
      <c r="L4515" s="2" t="s">
        <v>410</v>
      </c>
      <c r="M4515" s="2" t="s">
        <v>411</v>
      </c>
      <c r="N4515" s="2" t="s">
        <v>412</v>
      </c>
      <c r="O4515" s="3">
        <v>1</v>
      </c>
      <c r="P4515" s="3">
        <v>218.56469999999999</v>
      </c>
      <c r="Q4515" s="3">
        <v>259</v>
      </c>
      <c r="R4515" s="3">
        <v>259</v>
      </c>
      <c r="S4515" s="3">
        <v>40.435299999999998</v>
      </c>
      <c r="T4515" s="3">
        <v>40.44</v>
      </c>
      <c r="U4515" s="3">
        <v>15.61</v>
      </c>
      <c r="V4515" s="2" t="s">
        <v>855</v>
      </c>
      <c r="W4515" s="2" t="s">
        <v>856</v>
      </c>
      <c r="X4515" s="2" t="s">
        <v>72</v>
      </c>
      <c r="Y4515" s="19" t="str">
        <f>VLOOKUP(G4515,'Verweis Kd-Gruppe'!$A$2:$B$8,2,FALSE)</f>
        <v>EXP</v>
      </c>
      <c r="Z4515" s="19" t="str">
        <f>VLOOKUP(J4515,'Verweis Art-Gruppe'!$A$2:$B$15,2,FALSE)</f>
        <v>Geräte</v>
      </c>
      <c r="AA4515" s="19" t="str">
        <f>VLOOKUP(W4515,'Verweis Vertreter'!$A$2:$B$24,2,FALSE)</f>
        <v>Chahid Drimani</v>
      </c>
      <c r="AB4515" s="12">
        <f t="shared" si="630"/>
        <v>1</v>
      </c>
      <c r="AC4515" s="12">
        <f t="shared" si="635"/>
        <v>218.56469999999999</v>
      </c>
      <c r="AD4515" s="12">
        <f t="shared" si="636"/>
        <v>259</v>
      </c>
      <c r="AE4515" s="12">
        <f t="shared" si="631"/>
        <v>259</v>
      </c>
      <c r="AF4515" s="12">
        <f t="shared" si="632"/>
        <v>40.435299999999998</v>
      </c>
      <c r="AG4515" s="12">
        <f t="shared" si="633"/>
        <v>40.44</v>
      </c>
      <c r="AH4515" s="9">
        <f t="shared" si="637"/>
        <v>0.15613899613899612</v>
      </c>
      <c r="AI4515" s="14">
        <f>VLOOKUP(E4515,'Verweis Faktor'!$A:$B,2,FALSE)</f>
        <v>1</v>
      </c>
      <c r="AJ4515" s="14"/>
      <c r="AK4515" s="14" t="str">
        <f>IF(AL4515="Ja","Versandkosten",VLOOKUP(E4515,'Verweis Belegart'!$A$2:$B$9,2,FALSE))</f>
        <v>Hardware</v>
      </c>
      <c r="AL4515" s="14" t="str">
        <f t="shared" si="638"/>
        <v>Nein</v>
      </c>
      <c r="AM4515" s="14" t="str">
        <f t="shared" si="634"/>
        <v>Positiv</v>
      </c>
    </row>
    <row r="4516" spans="1:39" ht="17.25" customHeight="1" x14ac:dyDescent="0.35">
      <c r="A4516" s="17">
        <v>14574316</v>
      </c>
      <c r="B4516" s="2" t="s">
        <v>2380</v>
      </c>
      <c r="C4516" s="1">
        <v>2025001</v>
      </c>
      <c r="D4516" s="1">
        <v>2001158</v>
      </c>
      <c r="E4516" s="2" t="s">
        <v>34</v>
      </c>
      <c r="F4516" s="2" t="s">
        <v>182</v>
      </c>
      <c r="G4516" s="2" t="s">
        <v>66</v>
      </c>
      <c r="H4516" s="2" t="s">
        <v>1132</v>
      </c>
      <c r="I4516" s="2" t="s">
        <v>1133</v>
      </c>
      <c r="J4516" s="2" t="s">
        <v>103</v>
      </c>
      <c r="K4516" s="2" t="s">
        <v>115</v>
      </c>
      <c r="L4516" s="2" t="s">
        <v>395</v>
      </c>
      <c r="M4516" s="2" t="s">
        <v>396</v>
      </c>
      <c r="N4516" s="2" t="s">
        <v>292</v>
      </c>
      <c r="O4516" s="3">
        <v>6</v>
      </c>
      <c r="P4516" s="3">
        <v>898.15139999999997</v>
      </c>
      <c r="Q4516" s="3">
        <v>915</v>
      </c>
      <c r="R4516" s="3">
        <v>5490</v>
      </c>
      <c r="S4516" s="3">
        <v>16.848600000000001</v>
      </c>
      <c r="T4516" s="3">
        <v>101.09</v>
      </c>
      <c r="U4516" s="3">
        <v>1.84</v>
      </c>
      <c r="V4516" s="2" t="s">
        <v>855</v>
      </c>
      <c r="W4516" s="2" t="s">
        <v>856</v>
      </c>
      <c r="X4516" s="2" t="s">
        <v>72</v>
      </c>
      <c r="Y4516" s="19" t="str">
        <f>VLOOKUP(G4516,'Verweis Kd-Gruppe'!$A$2:$B$8,2,FALSE)</f>
        <v>EXP</v>
      </c>
      <c r="Z4516" s="19" t="str">
        <f>VLOOKUP(J4516,'Verweis Art-Gruppe'!$A$2:$B$15,2,FALSE)</f>
        <v>Geräte</v>
      </c>
      <c r="AA4516" s="19" t="str">
        <f>VLOOKUP(W4516,'Verweis Vertreter'!$A$2:$B$24,2,FALSE)</f>
        <v>Chahid Drimani</v>
      </c>
      <c r="AB4516" s="12">
        <f t="shared" si="630"/>
        <v>6</v>
      </c>
      <c r="AC4516" s="12">
        <f t="shared" si="635"/>
        <v>898.15139999999997</v>
      </c>
      <c r="AD4516" s="12">
        <f t="shared" si="636"/>
        <v>915</v>
      </c>
      <c r="AE4516" s="12">
        <f t="shared" si="631"/>
        <v>5490</v>
      </c>
      <c r="AF4516" s="12">
        <f t="shared" si="632"/>
        <v>16.848600000000001</v>
      </c>
      <c r="AG4516" s="12">
        <f t="shared" si="633"/>
        <v>101.09</v>
      </c>
      <c r="AH4516" s="9">
        <f t="shared" si="637"/>
        <v>1.8413479052823315E-2</v>
      </c>
      <c r="AI4516" s="14">
        <f>VLOOKUP(E4516,'Verweis Faktor'!$A:$B,2,FALSE)</f>
        <v>1</v>
      </c>
      <c r="AJ4516" s="14"/>
      <c r="AK4516" s="14" t="str">
        <f>IF(AL4516="Ja","Versandkosten",VLOOKUP(E4516,'Verweis Belegart'!$A$2:$B$9,2,FALSE))</f>
        <v>Hardware</v>
      </c>
      <c r="AL4516" s="14" t="str">
        <f t="shared" si="638"/>
        <v>Nein</v>
      </c>
      <c r="AM4516" s="14" t="str">
        <f t="shared" si="634"/>
        <v>Positiv</v>
      </c>
    </row>
    <row r="4517" spans="1:39" ht="17.25" customHeight="1" x14ac:dyDescent="0.35">
      <c r="A4517" s="17">
        <v>14574316</v>
      </c>
      <c r="B4517" s="2" t="s">
        <v>2380</v>
      </c>
      <c r="C4517" s="1">
        <v>2025001</v>
      </c>
      <c r="D4517" s="1">
        <v>2001158</v>
      </c>
      <c r="E4517" s="2" t="s">
        <v>34</v>
      </c>
      <c r="F4517" s="2" t="s">
        <v>182</v>
      </c>
      <c r="G4517" s="2" t="s">
        <v>66</v>
      </c>
      <c r="H4517" s="2" t="s">
        <v>1132</v>
      </c>
      <c r="I4517" s="2" t="s">
        <v>1133</v>
      </c>
      <c r="J4517" s="2" t="s">
        <v>103</v>
      </c>
      <c r="K4517" s="2" t="s">
        <v>289</v>
      </c>
      <c r="L4517" s="2" t="s">
        <v>1774</v>
      </c>
      <c r="M4517" s="2" t="s">
        <v>1775</v>
      </c>
      <c r="N4517" s="2" t="s">
        <v>1053</v>
      </c>
      <c r="O4517" s="3">
        <v>5</v>
      </c>
      <c r="P4517" s="3">
        <v>208.5</v>
      </c>
      <c r="Q4517" s="3">
        <v>214</v>
      </c>
      <c r="R4517" s="3">
        <v>1070</v>
      </c>
      <c r="S4517" s="3">
        <v>5.5</v>
      </c>
      <c r="T4517" s="3">
        <v>27.5</v>
      </c>
      <c r="U4517" s="3">
        <v>2.57</v>
      </c>
      <c r="V4517" s="2" t="s">
        <v>855</v>
      </c>
      <c r="W4517" s="2" t="s">
        <v>856</v>
      </c>
      <c r="X4517" s="2" t="s">
        <v>72</v>
      </c>
      <c r="Y4517" s="19" t="str">
        <f>VLOOKUP(G4517,'Verweis Kd-Gruppe'!$A$2:$B$8,2,FALSE)</f>
        <v>EXP</v>
      </c>
      <c r="Z4517" s="19" t="str">
        <f>VLOOKUP(J4517,'Verweis Art-Gruppe'!$A$2:$B$15,2,FALSE)</f>
        <v>Geräte</v>
      </c>
      <c r="AA4517" s="19" t="str">
        <f>VLOOKUP(W4517,'Verweis Vertreter'!$A$2:$B$24,2,FALSE)</f>
        <v>Chahid Drimani</v>
      </c>
      <c r="AB4517" s="12">
        <f t="shared" si="630"/>
        <v>5</v>
      </c>
      <c r="AC4517" s="12">
        <f t="shared" si="635"/>
        <v>208.5</v>
      </c>
      <c r="AD4517" s="12">
        <f t="shared" si="636"/>
        <v>214</v>
      </c>
      <c r="AE4517" s="12">
        <f t="shared" si="631"/>
        <v>1070</v>
      </c>
      <c r="AF4517" s="12">
        <f t="shared" si="632"/>
        <v>5.5</v>
      </c>
      <c r="AG4517" s="12">
        <f t="shared" si="633"/>
        <v>27.5</v>
      </c>
      <c r="AH4517" s="9">
        <f t="shared" si="637"/>
        <v>2.5700934579439252E-2</v>
      </c>
      <c r="AI4517" s="14">
        <f>VLOOKUP(E4517,'Verweis Faktor'!$A:$B,2,FALSE)</f>
        <v>1</v>
      </c>
      <c r="AJ4517" s="14"/>
      <c r="AK4517" s="14" t="str">
        <f>IF(AL4517="Ja","Versandkosten",VLOOKUP(E4517,'Verweis Belegart'!$A$2:$B$9,2,FALSE))</f>
        <v>Hardware</v>
      </c>
      <c r="AL4517" s="14" t="str">
        <f t="shared" si="638"/>
        <v>Nein</v>
      </c>
      <c r="AM4517" s="14" t="str">
        <f t="shared" si="634"/>
        <v>Positiv</v>
      </c>
    </row>
    <row r="4518" spans="1:39" ht="17.25" customHeight="1" x14ac:dyDescent="0.35">
      <c r="A4518" s="17">
        <v>14574316</v>
      </c>
      <c r="B4518" s="2" t="s">
        <v>2380</v>
      </c>
      <c r="C4518" s="1">
        <v>2025001</v>
      </c>
      <c r="D4518" s="1">
        <v>2001158</v>
      </c>
      <c r="E4518" s="2" t="s">
        <v>34</v>
      </c>
      <c r="F4518" s="2" t="s">
        <v>182</v>
      </c>
      <c r="G4518" s="2" t="s">
        <v>66</v>
      </c>
      <c r="H4518" s="2" t="s">
        <v>1132</v>
      </c>
      <c r="I4518" s="2" t="s">
        <v>1133</v>
      </c>
      <c r="J4518" s="2" t="s">
        <v>103</v>
      </c>
      <c r="K4518" s="2" t="s">
        <v>293</v>
      </c>
      <c r="L4518" s="2" t="s">
        <v>281</v>
      </c>
      <c r="M4518" s="2" t="s">
        <v>282</v>
      </c>
      <c r="N4518" s="2" t="s">
        <v>283</v>
      </c>
      <c r="O4518" s="3">
        <v>3</v>
      </c>
      <c r="P4518" s="3">
        <v>494.59449999999998</v>
      </c>
      <c r="Q4518" s="3">
        <v>519</v>
      </c>
      <c r="R4518" s="3">
        <v>1557</v>
      </c>
      <c r="S4518" s="3">
        <v>24.4055</v>
      </c>
      <c r="T4518" s="3">
        <v>73.22</v>
      </c>
      <c r="U4518" s="3">
        <v>4.7</v>
      </c>
      <c r="V4518" s="2" t="s">
        <v>855</v>
      </c>
      <c r="W4518" s="2" t="s">
        <v>856</v>
      </c>
      <c r="X4518" s="2" t="s">
        <v>72</v>
      </c>
      <c r="Y4518" s="19" t="str">
        <f>VLOOKUP(G4518,'Verweis Kd-Gruppe'!$A$2:$B$8,2,FALSE)</f>
        <v>EXP</v>
      </c>
      <c r="Z4518" s="19" t="str">
        <f>VLOOKUP(J4518,'Verweis Art-Gruppe'!$A$2:$B$15,2,FALSE)</f>
        <v>Geräte</v>
      </c>
      <c r="AA4518" s="19" t="str">
        <f>VLOOKUP(W4518,'Verweis Vertreter'!$A$2:$B$24,2,FALSE)</f>
        <v>Chahid Drimani</v>
      </c>
      <c r="AB4518" s="12">
        <f t="shared" si="630"/>
        <v>3</v>
      </c>
      <c r="AC4518" s="12">
        <f t="shared" si="635"/>
        <v>494.59449999999998</v>
      </c>
      <c r="AD4518" s="12">
        <f t="shared" si="636"/>
        <v>519</v>
      </c>
      <c r="AE4518" s="12">
        <f t="shared" si="631"/>
        <v>1557</v>
      </c>
      <c r="AF4518" s="12">
        <f t="shared" si="632"/>
        <v>24.4055</v>
      </c>
      <c r="AG4518" s="12">
        <f t="shared" si="633"/>
        <v>73.22</v>
      </c>
      <c r="AH4518" s="9">
        <f t="shared" si="637"/>
        <v>4.7026332691072578E-2</v>
      </c>
      <c r="AI4518" s="14">
        <f>VLOOKUP(E4518,'Verweis Faktor'!$A:$B,2,FALSE)</f>
        <v>1</v>
      </c>
      <c r="AJ4518" s="14"/>
      <c r="AK4518" s="14" t="str">
        <f>IF(AL4518="Ja","Versandkosten",VLOOKUP(E4518,'Verweis Belegart'!$A$2:$B$9,2,FALSE))</f>
        <v>Hardware</v>
      </c>
      <c r="AL4518" s="14" t="str">
        <f t="shared" si="638"/>
        <v>Nein</v>
      </c>
      <c r="AM4518" s="14" t="str">
        <f t="shared" si="634"/>
        <v>Positiv</v>
      </c>
    </row>
    <row r="4519" spans="1:39" ht="17.25" customHeight="1" x14ac:dyDescent="0.35">
      <c r="A4519" s="17">
        <v>14574316</v>
      </c>
      <c r="B4519" s="2" t="s">
        <v>2380</v>
      </c>
      <c r="C4519" s="1">
        <v>2025001</v>
      </c>
      <c r="D4519" s="1">
        <v>2001158</v>
      </c>
      <c r="E4519" s="2" t="s">
        <v>34</v>
      </c>
      <c r="F4519" s="2" t="s">
        <v>182</v>
      </c>
      <c r="G4519" s="2" t="s">
        <v>66</v>
      </c>
      <c r="H4519" s="2" t="s">
        <v>1132</v>
      </c>
      <c r="I4519" s="2" t="s">
        <v>1133</v>
      </c>
      <c r="J4519" s="2" t="s">
        <v>103</v>
      </c>
      <c r="K4519" s="2" t="s">
        <v>296</v>
      </c>
      <c r="L4519" s="2" t="s">
        <v>162</v>
      </c>
      <c r="M4519" s="2" t="s">
        <v>163</v>
      </c>
      <c r="N4519" s="2" t="s">
        <v>164</v>
      </c>
      <c r="O4519" s="3">
        <v>5</v>
      </c>
      <c r="P4519" s="3">
        <v>269.95</v>
      </c>
      <c r="Q4519" s="3">
        <v>279</v>
      </c>
      <c r="R4519" s="3">
        <v>1395</v>
      </c>
      <c r="S4519" s="3">
        <v>9.0500000000000007</v>
      </c>
      <c r="T4519" s="3">
        <v>45.25</v>
      </c>
      <c r="U4519" s="3">
        <v>3.24</v>
      </c>
      <c r="V4519" s="2" t="s">
        <v>855</v>
      </c>
      <c r="W4519" s="2" t="s">
        <v>856</v>
      </c>
      <c r="X4519" s="2" t="s">
        <v>72</v>
      </c>
      <c r="Y4519" s="19" t="str">
        <f>VLOOKUP(G4519,'Verweis Kd-Gruppe'!$A$2:$B$8,2,FALSE)</f>
        <v>EXP</v>
      </c>
      <c r="Z4519" s="19" t="str">
        <f>VLOOKUP(J4519,'Verweis Art-Gruppe'!$A$2:$B$15,2,FALSE)</f>
        <v>Geräte</v>
      </c>
      <c r="AA4519" s="19" t="str">
        <f>VLOOKUP(W4519,'Verweis Vertreter'!$A$2:$B$24,2,FALSE)</f>
        <v>Chahid Drimani</v>
      </c>
      <c r="AB4519" s="12">
        <f t="shared" si="630"/>
        <v>5</v>
      </c>
      <c r="AC4519" s="12">
        <f t="shared" si="635"/>
        <v>269.95</v>
      </c>
      <c r="AD4519" s="12">
        <f t="shared" si="636"/>
        <v>279</v>
      </c>
      <c r="AE4519" s="12">
        <f t="shared" si="631"/>
        <v>1395</v>
      </c>
      <c r="AF4519" s="12">
        <f t="shared" si="632"/>
        <v>9.0500000000000007</v>
      </c>
      <c r="AG4519" s="12">
        <f t="shared" si="633"/>
        <v>45.25</v>
      </c>
      <c r="AH4519" s="9">
        <f t="shared" si="637"/>
        <v>3.243727598566308E-2</v>
      </c>
      <c r="AI4519" s="14">
        <f>VLOOKUP(E4519,'Verweis Faktor'!$A:$B,2,FALSE)</f>
        <v>1</v>
      </c>
      <c r="AJ4519" s="14"/>
      <c r="AK4519" s="14" t="str">
        <f>IF(AL4519="Ja","Versandkosten",VLOOKUP(E4519,'Verweis Belegart'!$A$2:$B$9,2,FALSE))</f>
        <v>Hardware</v>
      </c>
      <c r="AL4519" s="14" t="str">
        <f t="shared" si="638"/>
        <v>Nein</v>
      </c>
      <c r="AM4519" s="14" t="str">
        <f t="shared" si="634"/>
        <v>Positiv</v>
      </c>
    </row>
    <row r="4520" spans="1:39" ht="17.25" customHeight="1" x14ac:dyDescent="0.35">
      <c r="A4520" s="17">
        <v>14574316</v>
      </c>
      <c r="B4520" s="2" t="s">
        <v>2380</v>
      </c>
      <c r="C4520" s="1">
        <v>2025001</v>
      </c>
      <c r="D4520" s="1">
        <v>2001158</v>
      </c>
      <c r="E4520" s="2" t="s">
        <v>34</v>
      </c>
      <c r="F4520" s="2" t="s">
        <v>182</v>
      </c>
      <c r="G4520" s="2" t="s">
        <v>66</v>
      </c>
      <c r="H4520" s="2" t="s">
        <v>1132</v>
      </c>
      <c r="I4520" s="2" t="s">
        <v>1133</v>
      </c>
      <c r="J4520" s="2" t="s">
        <v>103</v>
      </c>
      <c r="K4520" s="2" t="s">
        <v>299</v>
      </c>
      <c r="L4520" s="2" t="s">
        <v>2006</v>
      </c>
      <c r="M4520" s="2" t="s">
        <v>2007</v>
      </c>
      <c r="N4520" s="2" t="s">
        <v>139</v>
      </c>
      <c r="O4520" s="3">
        <v>1</v>
      </c>
      <c r="P4520" s="3">
        <v>695</v>
      </c>
      <c r="Q4520" s="3">
        <v>720</v>
      </c>
      <c r="R4520" s="3">
        <v>720</v>
      </c>
      <c r="S4520" s="3">
        <v>25</v>
      </c>
      <c r="T4520" s="3">
        <v>25</v>
      </c>
      <c r="U4520" s="3">
        <v>3.47</v>
      </c>
      <c r="V4520" s="2" t="s">
        <v>855</v>
      </c>
      <c r="W4520" s="2" t="s">
        <v>856</v>
      </c>
      <c r="X4520" s="2" t="s">
        <v>72</v>
      </c>
      <c r="Y4520" s="19" t="str">
        <f>VLOOKUP(G4520,'Verweis Kd-Gruppe'!$A$2:$B$8,2,FALSE)</f>
        <v>EXP</v>
      </c>
      <c r="Z4520" s="19" t="str">
        <f>VLOOKUP(J4520,'Verweis Art-Gruppe'!$A$2:$B$15,2,FALSE)</f>
        <v>Geräte</v>
      </c>
      <c r="AA4520" s="19" t="str">
        <f>VLOOKUP(W4520,'Verweis Vertreter'!$A$2:$B$24,2,FALSE)</f>
        <v>Chahid Drimani</v>
      </c>
      <c r="AB4520" s="12">
        <f t="shared" si="630"/>
        <v>1</v>
      </c>
      <c r="AC4520" s="12">
        <f t="shared" si="635"/>
        <v>695</v>
      </c>
      <c r="AD4520" s="12">
        <f t="shared" si="636"/>
        <v>720</v>
      </c>
      <c r="AE4520" s="12">
        <f t="shared" si="631"/>
        <v>720</v>
      </c>
      <c r="AF4520" s="12">
        <f t="shared" si="632"/>
        <v>25</v>
      </c>
      <c r="AG4520" s="12">
        <f t="shared" si="633"/>
        <v>25</v>
      </c>
      <c r="AH4520" s="9">
        <f t="shared" si="637"/>
        <v>3.4722222222222224E-2</v>
      </c>
      <c r="AI4520" s="14">
        <f>VLOOKUP(E4520,'Verweis Faktor'!$A:$B,2,FALSE)</f>
        <v>1</v>
      </c>
      <c r="AJ4520" s="14"/>
      <c r="AK4520" s="14" t="str">
        <f>IF(AL4520="Ja","Versandkosten",VLOOKUP(E4520,'Verweis Belegart'!$A$2:$B$9,2,FALSE))</f>
        <v>Hardware</v>
      </c>
      <c r="AL4520" s="14" t="str">
        <f t="shared" si="638"/>
        <v>Nein</v>
      </c>
      <c r="AM4520" s="14" t="str">
        <f t="shared" si="634"/>
        <v>Positiv</v>
      </c>
    </row>
    <row r="4521" spans="1:39" ht="17.25" customHeight="1" x14ac:dyDescent="0.35">
      <c r="A4521" s="17">
        <v>14574316</v>
      </c>
      <c r="B4521" s="2" t="s">
        <v>2380</v>
      </c>
      <c r="C4521" s="1">
        <v>2025001</v>
      </c>
      <c r="D4521" s="1">
        <v>2001158</v>
      </c>
      <c r="E4521" s="2" t="s">
        <v>34</v>
      </c>
      <c r="F4521" s="2" t="s">
        <v>182</v>
      </c>
      <c r="G4521" s="2" t="s">
        <v>66</v>
      </c>
      <c r="H4521" s="2" t="s">
        <v>1132</v>
      </c>
      <c r="I4521" s="2" t="s">
        <v>1133</v>
      </c>
      <c r="J4521" s="2" t="s">
        <v>304</v>
      </c>
      <c r="K4521" s="2" t="s">
        <v>300</v>
      </c>
      <c r="L4521" s="2" t="s">
        <v>825</v>
      </c>
      <c r="M4521" s="2" t="s">
        <v>826</v>
      </c>
      <c r="N4521" s="2" t="s">
        <v>827</v>
      </c>
      <c r="O4521" s="3">
        <v>1</v>
      </c>
      <c r="P4521" s="3">
        <v>105.0431</v>
      </c>
      <c r="Q4521" s="3">
        <v>114</v>
      </c>
      <c r="R4521" s="3">
        <v>114</v>
      </c>
      <c r="S4521" s="3">
        <v>8.9568999999999992</v>
      </c>
      <c r="T4521" s="3">
        <v>8.9600000000000009</v>
      </c>
      <c r="U4521" s="3">
        <v>7.85</v>
      </c>
      <c r="V4521" s="2" t="s">
        <v>855</v>
      </c>
      <c r="W4521" s="2" t="s">
        <v>856</v>
      </c>
      <c r="X4521" s="2" t="s">
        <v>72</v>
      </c>
      <c r="Y4521" s="19" t="str">
        <f>VLOOKUP(G4521,'Verweis Kd-Gruppe'!$A$2:$B$8,2,FALSE)</f>
        <v>EXP</v>
      </c>
      <c r="Z4521" s="19" t="str">
        <f>VLOOKUP(J4521,'Verweis Art-Gruppe'!$A$2:$B$15,2,FALSE)</f>
        <v>Zubehör</v>
      </c>
      <c r="AA4521" s="19" t="str">
        <f>VLOOKUP(W4521,'Verweis Vertreter'!$A$2:$B$24,2,FALSE)</f>
        <v>Chahid Drimani</v>
      </c>
      <c r="AB4521" s="12">
        <f t="shared" si="630"/>
        <v>1</v>
      </c>
      <c r="AC4521" s="12">
        <f t="shared" si="635"/>
        <v>105.0431</v>
      </c>
      <c r="AD4521" s="12">
        <f t="shared" si="636"/>
        <v>114</v>
      </c>
      <c r="AE4521" s="12">
        <f t="shared" si="631"/>
        <v>114</v>
      </c>
      <c r="AF4521" s="12">
        <f t="shared" si="632"/>
        <v>8.9568999999999992</v>
      </c>
      <c r="AG4521" s="12">
        <f t="shared" si="633"/>
        <v>8.9600000000000009</v>
      </c>
      <c r="AH4521" s="9">
        <f t="shared" si="637"/>
        <v>7.8596491228070178E-2</v>
      </c>
      <c r="AI4521" s="14">
        <f>VLOOKUP(E4521,'Verweis Faktor'!$A:$B,2,FALSE)</f>
        <v>1</v>
      </c>
      <c r="AJ4521" s="14"/>
      <c r="AK4521" s="14" t="str">
        <f>IF(AL4521="Ja","Versandkosten",VLOOKUP(E4521,'Verweis Belegart'!$A$2:$B$9,2,FALSE))</f>
        <v>Hardware</v>
      </c>
      <c r="AL4521" s="14" t="str">
        <f t="shared" si="638"/>
        <v>Nein</v>
      </c>
      <c r="AM4521" s="14" t="str">
        <f t="shared" si="634"/>
        <v>Positiv</v>
      </c>
    </row>
    <row r="4522" spans="1:39" ht="17.25" customHeight="1" x14ac:dyDescent="0.35">
      <c r="A4522" s="17">
        <v>14574316</v>
      </c>
      <c r="B4522" s="2" t="s">
        <v>2380</v>
      </c>
      <c r="C4522" s="1">
        <v>2025001</v>
      </c>
      <c r="D4522" s="1">
        <v>2001158</v>
      </c>
      <c r="E4522" s="2" t="s">
        <v>34</v>
      </c>
      <c r="F4522" s="2" t="s">
        <v>182</v>
      </c>
      <c r="G4522" s="2" t="s">
        <v>66</v>
      </c>
      <c r="H4522" s="2" t="s">
        <v>1132</v>
      </c>
      <c r="I4522" s="2" t="s">
        <v>1133</v>
      </c>
      <c r="J4522" s="2" t="s">
        <v>103</v>
      </c>
      <c r="K4522" s="2" t="s">
        <v>301</v>
      </c>
      <c r="L4522" s="2" t="s">
        <v>1307</v>
      </c>
      <c r="M4522" s="2" t="s">
        <v>1308</v>
      </c>
      <c r="N4522" s="2" t="s">
        <v>274</v>
      </c>
      <c r="O4522" s="3">
        <v>1</v>
      </c>
      <c r="P4522" s="3">
        <v>1082.098</v>
      </c>
      <c r="Q4522" s="3">
        <v>1135</v>
      </c>
      <c r="R4522" s="3">
        <v>1135</v>
      </c>
      <c r="S4522" s="3">
        <v>52.902000000000001</v>
      </c>
      <c r="T4522" s="3">
        <v>52.9</v>
      </c>
      <c r="U4522" s="3">
        <v>4.66</v>
      </c>
      <c r="V4522" s="2" t="s">
        <v>855</v>
      </c>
      <c r="W4522" s="2" t="s">
        <v>856</v>
      </c>
      <c r="X4522" s="2" t="s">
        <v>72</v>
      </c>
      <c r="Y4522" s="19" t="str">
        <f>VLOOKUP(G4522,'Verweis Kd-Gruppe'!$A$2:$B$8,2,FALSE)</f>
        <v>EXP</v>
      </c>
      <c r="Z4522" s="19" t="str">
        <f>VLOOKUP(J4522,'Verweis Art-Gruppe'!$A$2:$B$15,2,FALSE)</f>
        <v>Geräte</v>
      </c>
      <c r="AA4522" s="19" t="str">
        <f>VLOOKUP(W4522,'Verweis Vertreter'!$A$2:$B$24,2,FALSE)</f>
        <v>Chahid Drimani</v>
      </c>
      <c r="AB4522" s="12">
        <f t="shared" si="630"/>
        <v>1</v>
      </c>
      <c r="AC4522" s="12">
        <f t="shared" si="635"/>
        <v>1082.098</v>
      </c>
      <c r="AD4522" s="12">
        <f t="shared" si="636"/>
        <v>1135</v>
      </c>
      <c r="AE4522" s="12">
        <f t="shared" si="631"/>
        <v>1135</v>
      </c>
      <c r="AF4522" s="12">
        <f t="shared" si="632"/>
        <v>52.902000000000001</v>
      </c>
      <c r="AG4522" s="12">
        <f t="shared" si="633"/>
        <v>52.9</v>
      </c>
      <c r="AH4522" s="9">
        <f t="shared" si="637"/>
        <v>4.6607929515418499E-2</v>
      </c>
      <c r="AI4522" s="14">
        <f>VLOOKUP(E4522,'Verweis Faktor'!$A:$B,2,FALSE)</f>
        <v>1</v>
      </c>
      <c r="AJ4522" s="14"/>
      <c r="AK4522" s="14" t="str">
        <f>IF(AL4522="Ja","Versandkosten",VLOOKUP(E4522,'Verweis Belegart'!$A$2:$B$9,2,FALSE))</f>
        <v>Hardware</v>
      </c>
      <c r="AL4522" s="14" t="str">
        <f t="shared" si="638"/>
        <v>Nein</v>
      </c>
      <c r="AM4522" s="14" t="str">
        <f t="shared" si="634"/>
        <v>Positiv</v>
      </c>
    </row>
    <row r="4523" spans="1:39" ht="17.25" customHeight="1" x14ac:dyDescent="0.35">
      <c r="A4523" s="17">
        <v>14574316</v>
      </c>
      <c r="B4523" s="2" t="s">
        <v>2380</v>
      </c>
      <c r="C4523" s="1">
        <v>2025001</v>
      </c>
      <c r="D4523" s="1">
        <v>2001158</v>
      </c>
      <c r="E4523" s="2" t="s">
        <v>34</v>
      </c>
      <c r="F4523" s="2" t="s">
        <v>182</v>
      </c>
      <c r="G4523" s="2" t="s">
        <v>66</v>
      </c>
      <c r="H4523" s="2" t="s">
        <v>1132</v>
      </c>
      <c r="I4523" s="2" t="s">
        <v>1133</v>
      </c>
      <c r="J4523" s="2" t="s">
        <v>304</v>
      </c>
      <c r="K4523" s="2" t="s">
        <v>304</v>
      </c>
      <c r="L4523" s="2" t="s">
        <v>532</v>
      </c>
      <c r="M4523" s="2" t="s">
        <v>533</v>
      </c>
      <c r="N4523" s="2" t="s">
        <v>534</v>
      </c>
      <c r="O4523" s="3">
        <v>1</v>
      </c>
      <c r="P4523" s="3">
        <v>190</v>
      </c>
      <c r="Q4523" s="3">
        <v>195</v>
      </c>
      <c r="R4523" s="3">
        <v>195</v>
      </c>
      <c r="S4523" s="3">
        <v>5</v>
      </c>
      <c r="T4523" s="3">
        <v>5</v>
      </c>
      <c r="U4523" s="3">
        <v>2.56</v>
      </c>
      <c r="V4523" s="2" t="s">
        <v>855</v>
      </c>
      <c r="W4523" s="2" t="s">
        <v>856</v>
      </c>
      <c r="X4523" s="2" t="s">
        <v>72</v>
      </c>
      <c r="Y4523" s="19" t="str">
        <f>VLOOKUP(G4523,'Verweis Kd-Gruppe'!$A$2:$B$8,2,FALSE)</f>
        <v>EXP</v>
      </c>
      <c r="Z4523" s="19" t="str">
        <f>VLOOKUP(J4523,'Verweis Art-Gruppe'!$A$2:$B$15,2,FALSE)</f>
        <v>Zubehör</v>
      </c>
      <c r="AA4523" s="19" t="str">
        <f>VLOOKUP(W4523,'Verweis Vertreter'!$A$2:$B$24,2,FALSE)</f>
        <v>Chahid Drimani</v>
      </c>
      <c r="AB4523" s="12">
        <f t="shared" si="630"/>
        <v>1</v>
      </c>
      <c r="AC4523" s="12">
        <f t="shared" si="635"/>
        <v>190</v>
      </c>
      <c r="AD4523" s="12">
        <f t="shared" si="636"/>
        <v>195</v>
      </c>
      <c r="AE4523" s="12">
        <f t="shared" si="631"/>
        <v>195</v>
      </c>
      <c r="AF4523" s="12">
        <f t="shared" si="632"/>
        <v>5</v>
      </c>
      <c r="AG4523" s="12">
        <f t="shared" si="633"/>
        <v>5</v>
      </c>
      <c r="AH4523" s="9">
        <f t="shared" si="637"/>
        <v>2.564102564102564E-2</v>
      </c>
      <c r="AI4523" s="14">
        <f>VLOOKUP(E4523,'Verweis Faktor'!$A:$B,2,FALSE)</f>
        <v>1</v>
      </c>
      <c r="AJ4523" s="14"/>
      <c r="AK4523" s="14" t="str">
        <f>IF(AL4523="Ja","Versandkosten",VLOOKUP(E4523,'Verweis Belegart'!$A$2:$B$9,2,FALSE))</f>
        <v>Hardware</v>
      </c>
      <c r="AL4523" s="14" t="str">
        <f t="shared" si="638"/>
        <v>Nein</v>
      </c>
      <c r="AM4523" s="14" t="str">
        <f t="shared" si="634"/>
        <v>Positiv</v>
      </c>
    </row>
    <row r="4524" spans="1:39" ht="17.25" customHeight="1" x14ac:dyDescent="0.35">
      <c r="A4524" s="17">
        <v>14574316</v>
      </c>
      <c r="B4524" s="2" t="s">
        <v>2380</v>
      </c>
      <c r="C4524" s="1">
        <v>2025001</v>
      </c>
      <c r="D4524" s="1">
        <v>2001158</v>
      </c>
      <c r="E4524" s="2" t="s">
        <v>34</v>
      </c>
      <c r="F4524" s="2" t="s">
        <v>182</v>
      </c>
      <c r="G4524" s="2" t="s">
        <v>66</v>
      </c>
      <c r="H4524" s="2" t="s">
        <v>1132</v>
      </c>
      <c r="I4524" s="2" t="s">
        <v>1133</v>
      </c>
      <c r="J4524" s="2" t="s">
        <v>103</v>
      </c>
      <c r="K4524" s="2" t="s">
        <v>307</v>
      </c>
      <c r="L4524" s="2" t="s">
        <v>305</v>
      </c>
      <c r="M4524" s="2" t="s">
        <v>306</v>
      </c>
      <c r="N4524" s="2" t="s">
        <v>283</v>
      </c>
      <c r="O4524" s="3">
        <v>3</v>
      </c>
      <c r="P4524" s="3">
        <v>492.00850000000003</v>
      </c>
      <c r="Q4524" s="3">
        <v>517</v>
      </c>
      <c r="R4524" s="3">
        <v>1551</v>
      </c>
      <c r="S4524" s="3">
        <v>24.991499999999998</v>
      </c>
      <c r="T4524" s="3">
        <v>74.97</v>
      </c>
      <c r="U4524" s="3">
        <v>4.83</v>
      </c>
      <c r="V4524" s="2" t="s">
        <v>855</v>
      </c>
      <c r="W4524" s="2" t="s">
        <v>856</v>
      </c>
      <c r="X4524" s="2" t="s">
        <v>72</v>
      </c>
      <c r="Y4524" s="19" t="str">
        <f>VLOOKUP(G4524,'Verweis Kd-Gruppe'!$A$2:$B$8,2,FALSE)</f>
        <v>EXP</v>
      </c>
      <c r="Z4524" s="19" t="str">
        <f>VLOOKUP(J4524,'Verweis Art-Gruppe'!$A$2:$B$15,2,FALSE)</f>
        <v>Geräte</v>
      </c>
      <c r="AA4524" s="19" t="str">
        <f>VLOOKUP(W4524,'Verweis Vertreter'!$A$2:$B$24,2,FALSE)</f>
        <v>Chahid Drimani</v>
      </c>
      <c r="AB4524" s="12">
        <f t="shared" si="630"/>
        <v>3</v>
      </c>
      <c r="AC4524" s="12">
        <f t="shared" si="635"/>
        <v>492.00850000000003</v>
      </c>
      <c r="AD4524" s="12">
        <f t="shared" si="636"/>
        <v>517</v>
      </c>
      <c r="AE4524" s="12">
        <f t="shared" si="631"/>
        <v>1551</v>
      </c>
      <c r="AF4524" s="12">
        <f t="shared" si="632"/>
        <v>24.991499999999998</v>
      </c>
      <c r="AG4524" s="12">
        <f t="shared" si="633"/>
        <v>74.97</v>
      </c>
      <c r="AH4524" s="9">
        <f t="shared" si="637"/>
        <v>4.8336557059961316E-2</v>
      </c>
      <c r="AI4524" s="14">
        <f>VLOOKUP(E4524,'Verweis Faktor'!$A:$B,2,FALSE)</f>
        <v>1</v>
      </c>
      <c r="AJ4524" s="14"/>
      <c r="AK4524" s="14" t="str">
        <f>IF(AL4524="Ja","Versandkosten",VLOOKUP(E4524,'Verweis Belegart'!$A$2:$B$9,2,FALSE))</f>
        <v>Hardware</v>
      </c>
      <c r="AL4524" s="14" t="str">
        <f t="shared" si="638"/>
        <v>Nein</v>
      </c>
      <c r="AM4524" s="14" t="str">
        <f t="shared" si="634"/>
        <v>Positiv</v>
      </c>
    </row>
    <row r="4525" spans="1:39" ht="17.25" customHeight="1" x14ac:dyDescent="0.35">
      <c r="A4525" s="17">
        <v>14574316</v>
      </c>
      <c r="B4525" s="2" t="s">
        <v>2380</v>
      </c>
      <c r="C4525" s="1">
        <v>2025001</v>
      </c>
      <c r="D4525" s="1">
        <v>2001158</v>
      </c>
      <c r="E4525" s="2" t="s">
        <v>34</v>
      </c>
      <c r="F4525" s="2" t="s">
        <v>182</v>
      </c>
      <c r="G4525" s="2" t="s">
        <v>66</v>
      </c>
      <c r="H4525" s="2" t="s">
        <v>1132</v>
      </c>
      <c r="I4525" s="2" t="s">
        <v>1133</v>
      </c>
      <c r="J4525" s="2" t="s">
        <v>103</v>
      </c>
      <c r="K4525" s="2" t="s">
        <v>311</v>
      </c>
      <c r="L4525" s="2" t="s">
        <v>1725</v>
      </c>
      <c r="M4525" s="2" t="s">
        <v>1726</v>
      </c>
      <c r="N4525" s="2" t="s">
        <v>139</v>
      </c>
      <c r="O4525" s="3">
        <v>5</v>
      </c>
      <c r="P4525" s="3">
        <v>699.95960000000002</v>
      </c>
      <c r="Q4525" s="3">
        <v>720</v>
      </c>
      <c r="R4525" s="3">
        <v>3600</v>
      </c>
      <c r="S4525" s="3">
        <v>20.040400000000002</v>
      </c>
      <c r="T4525" s="3">
        <v>100.2</v>
      </c>
      <c r="U4525" s="3">
        <v>2.78</v>
      </c>
      <c r="V4525" s="2" t="s">
        <v>855</v>
      </c>
      <c r="W4525" s="2" t="s">
        <v>856</v>
      </c>
      <c r="X4525" s="2" t="s">
        <v>72</v>
      </c>
      <c r="Y4525" s="19" t="str">
        <f>VLOOKUP(G4525,'Verweis Kd-Gruppe'!$A$2:$B$8,2,FALSE)</f>
        <v>EXP</v>
      </c>
      <c r="Z4525" s="19" t="str">
        <f>VLOOKUP(J4525,'Verweis Art-Gruppe'!$A$2:$B$15,2,FALSE)</f>
        <v>Geräte</v>
      </c>
      <c r="AA4525" s="19" t="str">
        <f>VLOOKUP(W4525,'Verweis Vertreter'!$A$2:$B$24,2,FALSE)</f>
        <v>Chahid Drimani</v>
      </c>
      <c r="AB4525" s="12">
        <f t="shared" si="630"/>
        <v>5</v>
      </c>
      <c r="AC4525" s="12">
        <f t="shared" si="635"/>
        <v>699.95960000000002</v>
      </c>
      <c r="AD4525" s="12">
        <f t="shared" si="636"/>
        <v>720</v>
      </c>
      <c r="AE4525" s="12">
        <f t="shared" si="631"/>
        <v>3600</v>
      </c>
      <c r="AF4525" s="12">
        <f t="shared" si="632"/>
        <v>20.040400000000002</v>
      </c>
      <c r="AG4525" s="12">
        <f t="shared" si="633"/>
        <v>100.2</v>
      </c>
      <c r="AH4525" s="9">
        <f t="shared" si="637"/>
        <v>2.7833333333333335E-2</v>
      </c>
      <c r="AI4525" s="14">
        <f>VLOOKUP(E4525,'Verweis Faktor'!$A:$B,2,FALSE)</f>
        <v>1</v>
      </c>
      <c r="AJ4525" s="14"/>
      <c r="AK4525" s="14" t="str">
        <f>IF(AL4525="Ja","Versandkosten",VLOOKUP(E4525,'Verweis Belegart'!$A$2:$B$9,2,FALSE))</f>
        <v>Hardware</v>
      </c>
      <c r="AL4525" s="14" t="str">
        <f t="shared" si="638"/>
        <v>Nein</v>
      </c>
      <c r="AM4525" s="14" t="str">
        <f t="shared" si="634"/>
        <v>Positiv</v>
      </c>
    </row>
    <row r="4526" spans="1:39" ht="17.25" customHeight="1" x14ac:dyDescent="0.35">
      <c r="A4526" s="17">
        <v>14574316</v>
      </c>
      <c r="B4526" s="2" t="s">
        <v>2380</v>
      </c>
      <c r="C4526" s="1">
        <v>2025001</v>
      </c>
      <c r="D4526" s="1">
        <v>2001158</v>
      </c>
      <c r="E4526" s="2" t="s">
        <v>34</v>
      </c>
      <c r="F4526" s="2" t="s">
        <v>182</v>
      </c>
      <c r="G4526" s="2" t="s">
        <v>66</v>
      </c>
      <c r="H4526" s="2" t="s">
        <v>1132</v>
      </c>
      <c r="I4526" s="2" t="s">
        <v>1133</v>
      </c>
      <c r="J4526" s="2" t="s">
        <v>103</v>
      </c>
      <c r="K4526" s="2" t="s">
        <v>478</v>
      </c>
      <c r="L4526" s="2" t="s">
        <v>1200</v>
      </c>
      <c r="M4526" s="2" t="s">
        <v>1201</v>
      </c>
      <c r="N4526" s="2" t="s">
        <v>262</v>
      </c>
      <c r="O4526" s="3">
        <v>10</v>
      </c>
      <c r="P4526" s="3">
        <v>990.39639999999997</v>
      </c>
      <c r="Q4526" s="3">
        <v>1025</v>
      </c>
      <c r="R4526" s="3">
        <v>10250</v>
      </c>
      <c r="S4526" s="3">
        <v>34.6036</v>
      </c>
      <c r="T4526" s="3">
        <v>346.04</v>
      </c>
      <c r="U4526" s="3">
        <v>3.37</v>
      </c>
      <c r="V4526" s="2" t="s">
        <v>855</v>
      </c>
      <c r="W4526" s="2" t="s">
        <v>856</v>
      </c>
      <c r="X4526" s="2" t="s">
        <v>72</v>
      </c>
      <c r="Y4526" s="19" t="str">
        <f>VLOOKUP(G4526,'Verweis Kd-Gruppe'!$A$2:$B$8,2,FALSE)</f>
        <v>EXP</v>
      </c>
      <c r="Z4526" s="19" t="str">
        <f>VLOOKUP(J4526,'Verweis Art-Gruppe'!$A$2:$B$15,2,FALSE)</f>
        <v>Geräte</v>
      </c>
      <c r="AA4526" s="19" t="str">
        <f>VLOOKUP(W4526,'Verweis Vertreter'!$A$2:$B$24,2,FALSE)</f>
        <v>Chahid Drimani</v>
      </c>
      <c r="AB4526" s="12">
        <f t="shared" si="630"/>
        <v>10</v>
      </c>
      <c r="AC4526" s="12">
        <f t="shared" si="635"/>
        <v>990.39639999999997</v>
      </c>
      <c r="AD4526" s="12">
        <f t="shared" si="636"/>
        <v>1025</v>
      </c>
      <c r="AE4526" s="12">
        <f t="shared" si="631"/>
        <v>10250</v>
      </c>
      <c r="AF4526" s="12">
        <f t="shared" si="632"/>
        <v>34.6036</v>
      </c>
      <c r="AG4526" s="12">
        <f t="shared" si="633"/>
        <v>346.04</v>
      </c>
      <c r="AH4526" s="9">
        <f t="shared" si="637"/>
        <v>3.3760000000000005E-2</v>
      </c>
      <c r="AI4526" s="14">
        <f>VLOOKUP(E4526,'Verweis Faktor'!$A:$B,2,FALSE)</f>
        <v>1</v>
      </c>
      <c r="AJ4526" s="14"/>
      <c r="AK4526" s="14" t="str">
        <f>IF(AL4526="Ja","Versandkosten",VLOOKUP(E4526,'Verweis Belegart'!$A$2:$B$9,2,FALSE))</f>
        <v>Hardware</v>
      </c>
      <c r="AL4526" s="14" t="str">
        <f t="shared" si="638"/>
        <v>Nein</v>
      </c>
      <c r="AM4526" s="14" t="str">
        <f t="shared" si="634"/>
        <v>Positiv</v>
      </c>
    </row>
    <row r="4527" spans="1:39" ht="17.25" customHeight="1" x14ac:dyDescent="0.35">
      <c r="A4527" s="17">
        <v>14574316</v>
      </c>
      <c r="B4527" s="2" t="s">
        <v>2380</v>
      </c>
      <c r="C4527" s="1">
        <v>2025001</v>
      </c>
      <c r="D4527" s="1">
        <v>2001158</v>
      </c>
      <c r="E4527" s="2" t="s">
        <v>34</v>
      </c>
      <c r="F4527" s="2" t="s">
        <v>182</v>
      </c>
      <c r="G4527" s="2" t="s">
        <v>66</v>
      </c>
      <c r="H4527" s="2" t="s">
        <v>1132</v>
      </c>
      <c r="I4527" s="2" t="s">
        <v>1133</v>
      </c>
      <c r="J4527" s="2" t="s">
        <v>103</v>
      </c>
      <c r="K4527" s="2" t="s">
        <v>482</v>
      </c>
      <c r="L4527" s="2" t="s">
        <v>1395</v>
      </c>
      <c r="M4527" s="2" t="s">
        <v>1396</v>
      </c>
      <c r="N4527" s="2" t="s">
        <v>618</v>
      </c>
      <c r="O4527" s="3">
        <v>2</v>
      </c>
      <c r="P4527" s="3">
        <v>485</v>
      </c>
      <c r="Q4527" s="3">
        <v>505</v>
      </c>
      <c r="R4527" s="3">
        <v>1010</v>
      </c>
      <c r="S4527" s="3">
        <v>20</v>
      </c>
      <c r="T4527" s="3">
        <v>40</v>
      </c>
      <c r="U4527" s="3">
        <v>3.96</v>
      </c>
      <c r="V4527" s="2" t="s">
        <v>855</v>
      </c>
      <c r="W4527" s="2" t="s">
        <v>856</v>
      </c>
      <c r="X4527" s="2" t="s">
        <v>72</v>
      </c>
      <c r="Y4527" s="19" t="str">
        <f>VLOOKUP(G4527,'Verweis Kd-Gruppe'!$A$2:$B$8,2,FALSE)</f>
        <v>EXP</v>
      </c>
      <c r="Z4527" s="19" t="str">
        <f>VLOOKUP(J4527,'Verweis Art-Gruppe'!$A$2:$B$15,2,FALSE)</f>
        <v>Geräte</v>
      </c>
      <c r="AA4527" s="19" t="str">
        <f>VLOOKUP(W4527,'Verweis Vertreter'!$A$2:$B$24,2,FALSE)</f>
        <v>Chahid Drimani</v>
      </c>
      <c r="AB4527" s="12">
        <f t="shared" si="630"/>
        <v>2</v>
      </c>
      <c r="AC4527" s="12">
        <f t="shared" si="635"/>
        <v>485</v>
      </c>
      <c r="AD4527" s="12">
        <f t="shared" si="636"/>
        <v>505</v>
      </c>
      <c r="AE4527" s="12">
        <f t="shared" si="631"/>
        <v>1010</v>
      </c>
      <c r="AF4527" s="12">
        <f t="shared" si="632"/>
        <v>20</v>
      </c>
      <c r="AG4527" s="12">
        <f t="shared" si="633"/>
        <v>40</v>
      </c>
      <c r="AH4527" s="9">
        <f t="shared" si="637"/>
        <v>3.9603960396039604E-2</v>
      </c>
      <c r="AI4527" s="14">
        <f>VLOOKUP(E4527,'Verweis Faktor'!$A:$B,2,FALSE)</f>
        <v>1</v>
      </c>
      <c r="AJ4527" s="14"/>
      <c r="AK4527" s="14" t="str">
        <f>IF(AL4527="Ja","Versandkosten",VLOOKUP(E4527,'Verweis Belegart'!$A$2:$B$9,2,FALSE))</f>
        <v>Hardware</v>
      </c>
      <c r="AL4527" s="14" t="str">
        <f t="shared" si="638"/>
        <v>Nein</v>
      </c>
      <c r="AM4527" s="14" t="str">
        <f t="shared" si="634"/>
        <v>Positiv</v>
      </c>
    </row>
    <row r="4528" spans="1:39" ht="17.25" customHeight="1" x14ac:dyDescent="0.35">
      <c r="A4528" s="17">
        <v>14574316</v>
      </c>
      <c r="B4528" s="2" t="s">
        <v>2380</v>
      </c>
      <c r="C4528" s="1">
        <v>2025001</v>
      </c>
      <c r="D4528" s="1">
        <v>2001158</v>
      </c>
      <c r="E4528" s="2" t="s">
        <v>34</v>
      </c>
      <c r="F4528" s="2" t="s">
        <v>182</v>
      </c>
      <c r="G4528" s="2" t="s">
        <v>66</v>
      </c>
      <c r="H4528" s="2" t="s">
        <v>1132</v>
      </c>
      <c r="I4528" s="2" t="s">
        <v>1133</v>
      </c>
      <c r="J4528" s="2" t="s">
        <v>103</v>
      </c>
      <c r="K4528" s="2" t="s">
        <v>485</v>
      </c>
      <c r="L4528" s="2" t="s">
        <v>1004</v>
      </c>
      <c r="M4528" s="2" t="s">
        <v>1005</v>
      </c>
      <c r="N4528" s="2" t="s">
        <v>128</v>
      </c>
      <c r="O4528" s="3">
        <v>1</v>
      </c>
      <c r="P4528" s="3">
        <v>196.0857</v>
      </c>
      <c r="Q4528" s="3">
        <v>207</v>
      </c>
      <c r="R4528" s="3">
        <v>207</v>
      </c>
      <c r="S4528" s="3">
        <v>10.914300000000001</v>
      </c>
      <c r="T4528" s="3">
        <v>10.91</v>
      </c>
      <c r="U4528" s="3">
        <v>5.27</v>
      </c>
      <c r="V4528" s="2" t="s">
        <v>855</v>
      </c>
      <c r="W4528" s="2" t="s">
        <v>856</v>
      </c>
      <c r="X4528" s="2" t="s">
        <v>72</v>
      </c>
      <c r="Y4528" s="19" t="str">
        <f>VLOOKUP(G4528,'Verweis Kd-Gruppe'!$A$2:$B$8,2,FALSE)</f>
        <v>EXP</v>
      </c>
      <c r="Z4528" s="19" t="str">
        <f>VLOOKUP(J4528,'Verweis Art-Gruppe'!$A$2:$B$15,2,FALSE)</f>
        <v>Geräte</v>
      </c>
      <c r="AA4528" s="19" t="str">
        <f>VLOOKUP(W4528,'Verweis Vertreter'!$A$2:$B$24,2,FALSE)</f>
        <v>Chahid Drimani</v>
      </c>
      <c r="AB4528" s="12">
        <f t="shared" si="630"/>
        <v>1</v>
      </c>
      <c r="AC4528" s="12">
        <f t="shared" si="635"/>
        <v>196.0857</v>
      </c>
      <c r="AD4528" s="12">
        <f t="shared" si="636"/>
        <v>207</v>
      </c>
      <c r="AE4528" s="12">
        <f t="shared" si="631"/>
        <v>207</v>
      </c>
      <c r="AF4528" s="12">
        <f t="shared" si="632"/>
        <v>10.914300000000001</v>
      </c>
      <c r="AG4528" s="12">
        <f t="shared" si="633"/>
        <v>10.91</v>
      </c>
      <c r="AH4528" s="9">
        <f t="shared" si="637"/>
        <v>5.2705314009661837E-2</v>
      </c>
      <c r="AI4528" s="14">
        <f>VLOOKUP(E4528,'Verweis Faktor'!$A:$B,2,FALSE)</f>
        <v>1</v>
      </c>
      <c r="AJ4528" s="14"/>
      <c r="AK4528" s="14" t="str">
        <f>IF(AL4528="Ja","Versandkosten",VLOOKUP(E4528,'Verweis Belegart'!$A$2:$B$9,2,FALSE))</f>
        <v>Hardware</v>
      </c>
      <c r="AL4528" s="14" t="str">
        <f t="shared" si="638"/>
        <v>Nein</v>
      </c>
      <c r="AM4528" s="14" t="str">
        <f t="shared" si="634"/>
        <v>Positiv</v>
      </c>
    </row>
    <row r="4529" spans="1:39" ht="17.25" customHeight="1" x14ac:dyDescent="0.35">
      <c r="A4529" s="17">
        <v>14574316</v>
      </c>
      <c r="B4529" s="2" t="s">
        <v>2380</v>
      </c>
      <c r="C4529" s="1">
        <v>2025001</v>
      </c>
      <c r="D4529" s="1">
        <v>2001158</v>
      </c>
      <c r="E4529" s="2" t="s">
        <v>34</v>
      </c>
      <c r="F4529" s="2" t="s">
        <v>182</v>
      </c>
      <c r="G4529" s="2" t="s">
        <v>66</v>
      </c>
      <c r="H4529" s="2" t="s">
        <v>1132</v>
      </c>
      <c r="I4529" s="2" t="s">
        <v>1133</v>
      </c>
      <c r="J4529" s="2" t="s">
        <v>103</v>
      </c>
      <c r="K4529" s="2" t="s">
        <v>486</v>
      </c>
      <c r="L4529" s="2" t="s">
        <v>1148</v>
      </c>
      <c r="M4529" s="2" t="s">
        <v>1149</v>
      </c>
      <c r="N4529" s="2" t="s">
        <v>274</v>
      </c>
      <c r="O4529" s="3">
        <v>7</v>
      </c>
      <c r="P4529" s="3">
        <v>1114</v>
      </c>
      <c r="Q4529" s="3">
        <v>1109</v>
      </c>
      <c r="R4529" s="3">
        <v>7763</v>
      </c>
      <c r="S4529" s="3">
        <v>-5</v>
      </c>
      <c r="T4529" s="3">
        <v>-35</v>
      </c>
      <c r="U4529" s="3">
        <v>-0.45</v>
      </c>
      <c r="V4529" s="2" t="s">
        <v>855</v>
      </c>
      <c r="W4529" s="2" t="s">
        <v>856</v>
      </c>
      <c r="X4529" s="2" t="s">
        <v>72</v>
      </c>
      <c r="Y4529" s="19" t="str">
        <f>VLOOKUP(G4529,'Verweis Kd-Gruppe'!$A$2:$B$8,2,FALSE)</f>
        <v>EXP</v>
      </c>
      <c r="Z4529" s="19" t="str">
        <f>VLOOKUP(J4529,'Verweis Art-Gruppe'!$A$2:$B$15,2,FALSE)</f>
        <v>Geräte</v>
      </c>
      <c r="AA4529" s="19" t="str">
        <f>VLOOKUP(W4529,'Verweis Vertreter'!$A$2:$B$24,2,FALSE)</f>
        <v>Chahid Drimani</v>
      </c>
      <c r="AB4529" s="12">
        <f t="shared" si="630"/>
        <v>7</v>
      </c>
      <c r="AC4529" s="12">
        <f t="shared" si="635"/>
        <v>1114</v>
      </c>
      <c r="AD4529" s="12">
        <f t="shared" si="636"/>
        <v>1109</v>
      </c>
      <c r="AE4529" s="12">
        <f t="shared" si="631"/>
        <v>7763</v>
      </c>
      <c r="AF4529" s="12">
        <f t="shared" si="632"/>
        <v>-5</v>
      </c>
      <c r="AG4529" s="12">
        <f t="shared" si="633"/>
        <v>-35</v>
      </c>
      <c r="AH4529" s="9">
        <f t="shared" si="637"/>
        <v>-4.508566275924256E-3</v>
      </c>
      <c r="AI4529" s="14">
        <f>VLOOKUP(E4529,'Verweis Faktor'!$A:$B,2,FALSE)</f>
        <v>1</v>
      </c>
      <c r="AJ4529" s="14"/>
      <c r="AK4529" s="14" t="str">
        <f>IF(AL4529="Ja","Versandkosten",VLOOKUP(E4529,'Verweis Belegart'!$A$2:$B$9,2,FALSE))</f>
        <v>Hardware</v>
      </c>
      <c r="AL4529" s="14" t="str">
        <f t="shared" si="638"/>
        <v>Nein</v>
      </c>
      <c r="AM4529" s="14" t="str">
        <f t="shared" si="634"/>
        <v>Negativ</v>
      </c>
    </row>
    <row r="4530" spans="1:39" ht="17.25" customHeight="1" x14ac:dyDescent="0.35">
      <c r="A4530" s="17">
        <v>14574162</v>
      </c>
      <c r="B4530" s="2" t="s">
        <v>2380</v>
      </c>
      <c r="C4530" s="1">
        <v>2025001</v>
      </c>
      <c r="D4530" s="1">
        <v>2001159</v>
      </c>
      <c r="E4530" s="2" t="s">
        <v>34</v>
      </c>
      <c r="F4530" s="2" t="s">
        <v>53</v>
      </c>
      <c r="G4530" s="2" t="s">
        <v>66</v>
      </c>
      <c r="H4530" s="2" t="s">
        <v>2265</v>
      </c>
      <c r="I4530" s="2" t="s">
        <v>2266</v>
      </c>
      <c r="J4530" s="2" t="s">
        <v>103</v>
      </c>
      <c r="K4530" s="2" t="s">
        <v>28</v>
      </c>
      <c r="L4530" s="2" t="s">
        <v>2066</v>
      </c>
      <c r="M4530" s="2" t="s">
        <v>2067</v>
      </c>
      <c r="N4530" s="2" t="s">
        <v>670</v>
      </c>
      <c r="O4530" s="3">
        <v>1</v>
      </c>
      <c r="P4530" s="3">
        <v>327</v>
      </c>
      <c r="Q4530" s="3">
        <v>356</v>
      </c>
      <c r="R4530" s="3">
        <v>356</v>
      </c>
      <c r="S4530" s="3">
        <v>29</v>
      </c>
      <c r="T4530" s="3">
        <v>29</v>
      </c>
      <c r="U4530" s="3">
        <v>8.14</v>
      </c>
      <c r="V4530" s="2" t="s">
        <v>675</v>
      </c>
      <c r="W4530" s="2" t="s">
        <v>676</v>
      </c>
      <c r="X4530" s="2" t="s">
        <v>125</v>
      </c>
      <c r="Y4530" s="19" t="str">
        <f>VLOOKUP(G4530,'Verweis Kd-Gruppe'!$A$2:$B$8,2,FALSE)</f>
        <v>EXP</v>
      </c>
      <c r="Z4530" s="19" t="str">
        <f>VLOOKUP(J4530,'Verweis Art-Gruppe'!$A$2:$B$15,2,FALSE)</f>
        <v>Geräte</v>
      </c>
      <c r="AA4530" s="19" t="str">
        <f>VLOOKUP(W4530,'Verweis Vertreter'!$A$2:$B$24,2,FALSE)</f>
        <v>Corina Wedel</v>
      </c>
      <c r="AB4530" s="12">
        <f t="shared" si="630"/>
        <v>1</v>
      </c>
      <c r="AC4530" s="12">
        <f t="shared" si="635"/>
        <v>327</v>
      </c>
      <c r="AD4530" s="12">
        <f t="shared" si="636"/>
        <v>356</v>
      </c>
      <c r="AE4530" s="12">
        <f t="shared" si="631"/>
        <v>356</v>
      </c>
      <c r="AF4530" s="12">
        <f t="shared" si="632"/>
        <v>29</v>
      </c>
      <c r="AG4530" s="12">
        <f t="shared" si="633"/>
        <v>29</v>
      </c>
      <c r="AH4530" s="9">
        <f t="shared" si="637"/>
        <v>8.1460674157303375E-2</v>
      </c>
      <c r="AI4530" s="14">
        <f>VLOOKUP(E4530,'Verweis Faktor'!$A:$B,2,FALSE)</f>
        <v>1</v>
      </c>
      <c r="AJ4530" s="14"/>
      <c r="AK4530" s="14" t="str">
        <f>IF(AL4530="Ja","Versandkosten",VLOOKUP(E4530,'Verweis Belegart'!$A$2:$B$9,2,FALSE))</f>
        <v>Hardware</v>
      </c>
      <c r="AL4530" s="14" t="str">
        <f t="shared" si="638"/>
        <v>Nein</v>
      </c>
      <c r="AM4530" s="14" t="str">
        <f t="shared" si="634"/>
        <v>Positiv</v>
      </c>
    </row>
    <row r="4531" spans="1:39" ht="17.25" customHeight="1" x14ac:dyDescent="0.35">
      <c r="A4531" s="17">
        <v>14574162</v>
      </c>
      <c r="B4531" s="2" t="s">
        <v>2380</v>
      </c>
      <c r="C4531" s="1">
        <v>2025001</v>
      </c>
      <c r="D4531" s="1">
        <v>2001159</v>
      </c>
      <c r="E4531" s="2" t="s">
        <v>34</v>
      </c>
      <c r="F4531" s="2" t="s">
        <v>53</v>
      </c>
      <c r="G4531" s="2" t="s">
        <v>66</v>
      </c>
      <c r="H4531" s="2" t="s">
        <v>2265</v>
      </c>
      <c r="I4531" s="2" t="s">
        <v>2266</v>
      </c>
      <c r="J4531" s="2" t="s">
        <v>304</v>
      </c>
      <c r="K4531" s="2" t="s">
        <v>45</v>
      </c>
      <c r="L4531" s="2" t="s">
        <v>69</v>
      </c>
      <c r="M4531" s="2" t="s">
        <v>70</v>
      </c>
      <c r="N4531" s="2" t="s">
        <v>71</v>
      </c>
      <c r="O4531" s="3">
        <v>1</v>
      </c>
      <c r="P4531" s="3">
        <v>7.5</v>
      </c>
      <c r="Q4531" s="3">
        <v>7.5</v>
      </c>
      <c r="R4531" s="3">
        <v>7.5</v>
      </c>
      <c r="S4531" s="3">
        <v>0</v>
      </c>
      <c r="T4531" s="3">
        <v>0</v>
      </c>
      <c r="U4531" s="3">
        <v>0</v>
      </c>
      <c r="V4531" s="2" t="s">
        <v>675</v>
      </c>
      <c r="W4531" s="2" t="s">
        <v>676</v>
      </c>
      <c r="X4531" s="2" t="s">
        <v>125</v>
      </c>
      <c r="Y4531" s="19" t="str">
        <f>VLOOKUP(G4531,'Verweis Kd-Gruppe'!$A$2:$B$8,2,FALSE)</f>
        <v>EXP</v>
      </c>
      <c r="Z4531" s="19" t="str">
        <f>VLOOKUP(J4531,'Verweis Art-Gruppe'!$A$2:$B$15,2,FALSE)</f>
        <v>Zubehör</v>
      </c>
      <c r="AA4531" s="19" t="str">
        <f>VLOOKUP(W4531,'Verweis Vertreter'!$A$2:$B$24,2,FALSE)</f>
        <v>Corina Wedel</v>
      </c>
      <c r="AB4531" s="12">
        <f t="shared" si="630"/>
        <v>1</v>
      </c>
      <c r="AC4531" s="12">
        <f t="shared" si="635"/>
        <v>7.5</v>
      </c>
      <c r="AD4531" s="12">
        <f t="shared" si="636"/>
        <v>7.5</v>
      </c>
      <c r="AE4531" s="12">
        <f t="shared" si="631"/>
        <v>7.5</v>
      </c>
      <c r="AF4531" s="12">
        <f t="shared" si="632"/>
        <v>0</v>
      </c>
      <c r="AG4531" s="12">
        <f t="shared" si="633"/>
        <v>0</v>
      </c>
      <c r="AH4531" s="9">
        <f t="shared" si="637"/>
        <v>0</v>
      </c>
      <c r="AI4531" s="14">
        <f>VLOOKUP(E4531,'Verweis Faktor'!$A:$B,2,FALSE)</f>
        <v>1</v>
      </c>
      <c r="AJ4531" s="14"/>
      <c r="AK4531" s="14" t="str">
        <f>IF(AL4531="Ja","Versandkosten",VLOOKUP(E4531,'Verweis Belegart'!$A$2:$B$9,2,FALSE))</f>
        <v>Hardware</v>
      </c>
      <c r="AL4531" s="14" t="str">
        <f t="shared" si="638"/>
        <v>Nein</v>
      </c>
      <c r="AM4531" s="14" t="str">
        <f t="shared" si="634"/>
        <v>Positiv</v>
      </c>
    </row>
    <row r="4532" spans="1:39" ht="17.25" customHeight="1" x14ac:dyDescent="0.35">
      <c r="A4532" s="17">
        <v>14574162</v>
      </c>
      <c r="B4532" s="2" t="s">
        <v>2380</v>
      </c>
      <c r="C4532" s="1">
        <v>2025001</v>
      </c>
      <c r="D4532" s="1">
        <v>2001159</v>
      </c>
      <c r="E4532" s="2" t="s">
        <v>34</v>
      </c>
      <c r="F4532" s="2" t="s">
        <v>53</v>
      </c>
      <c r="G4532" s="2" t="s">
        <v>66</v>
      </c>
      <c r="H4532" s="2" t="s">
        <v>2265</v>
      </c>
      <c r="I4532" s="2" t="s">
        <v>2266</v>
      </c>
      <c r="J4532" s="2" t="s">
        <v>103</v>
      </c>
      <c r="K4532" s="2" t="s">
        <v>49</v>
      </c>
      <c r="L4532" s="2" t="s">
        <v>1403</v>
      </c>
      <c r="M4532" s="2" t="s">
        <v>1404</v>
      </c>
      <c r="N4532" s="2" t="s">
        <v>1405</v>
      </c>
      <c r="O4532" s="3">
        <v>1</v>
      </c>
      <c r="P4532" s="3">
        <v>360.71789999999999</v>
      </c>
      <c r="Q4532" s="3">
        <v>378</v>
      </c>
      <c r="R4532" s="3">
        <v>378</v>
      </c>
      <c r="S4532" s="3">
        <v>17.2821</v>
      </c>
      <c r="T4532" s="3">
        <v>17.28</v>
      </c>
      <c r="U4532" s="3">
        <v>4.57</v>
      </c>
      <c r="V4532" s="2" t="s">
        <v>675</v>
      </c>
      <c r="W4532" s="2" t="s">
        <v>676</v>
      </c>
      <c r="X4532" s="2" t="s">
        <v>125</v>
      </c>
      <c r="Y4532" s="19" t="str">
        <f>VLOOKUP(G4532,'Verweis Kd-Gruppe'!$A$2:$B$8,2,FALSE)</f>
        <v>EXP</v>
      </c>
      <c r="Z4532" s="19" t="str">
        <f>VLOOKUP(J4532,'Verweis Art-Gruppe'!$A$2:$B$15,2,FALSE)</f>
        <v>Geräte</v>
      </c>
      <c r="AA4532" s="19" t="str">
        <f>VLOOKUP(W4532,'Verweis Vertreter'!$A$2:$B$24,2,FALSE)</f>
        <v>Corina Wedel</v>
      </c>
      <c r="AB4532" s="12">
        <f t="shared" si="630"/>
        <v>1</v>
      </c>
      <c r="AC4532" s="12">
        <f t="shared" si="635"/>
        <v>360.71789999999999</v>
      </c>
      <c r="AD4532" s="12">
        <f t="shared" si="636"/>
        <v>378</v>
      </c>
      <c r="AE4532" s="12">
        <f t="shared" si="631"/>
        <v>378</v>
      </c>
      <c r="AF4532" s="12">
        <f t="shared" si="632"/>
        <v>17.2821</v>
      </c>
      <c r="AG4532" s="12">
        <f t="shared" si="633"/>
        <v>17.28</v>
      </c>
      <c r="AH4532" s="9">
        <f t="shared" si="637"/>
        <v>4.5714285714285714E-2</v>
      </c>
      <c r="AI4532" s="14">
        <f>VLOOKUP(E4532,'Verweis Faktor'!$A:$B,2,FALSE)</f>
        <v>1</v>
      </c>
      <c r="AJ4532" s="14"/>
      <c r="AK4532" s="14" t="str">
        <f>IF(AL4532="Ja","Versandkosten",VLOOKUP(E4532,'Verweis Belegart'!$A$2:$B$9,2,FALSE))</f>
        <v>Hardware</v>
      </c>
      <c r="AL4532" s="14" t="str">
        <f t="shared" si="638"/>
        <v>Nein</v>
      </c>
      <c r="AM4532" s="14" t="str">
        <f t="shared" si="634"/>
        <v>Positiv</v>
      </c>
    </row>
    <row r="4533" spans="1:39" ht="17.25" customHeight="1" x14ac:dyDescent="0.35">
      <c r="A4533" s="17">
        <v>14574162</v>
      </c>
      <c r="B4533" s="2" t="s">
        <v>2380</v>
      </c>
      <c r="C4533" s="1">
        <v>2025001</v>
      </c>
      <c r="D4533" s="1">
        <v>2001159</v>
      </c>
      <c r="E4533" s="2" t="s">
        <v>34</v>
      </c>
      <c r="F4533" s="2" t="s">
        <v>53</v>
      </c>
      <c r="G4533" s="2" t="s">
        <v>66</v>
      </c>
      <c r="H4533" s="2" t="s">
        <v>2265</v>
      </c>
      <c r="I4533" s="2" t="s">
        <v>2266</v>
      </c>
      <c r="J4533" s="2" t="s">
        <v>103</v>
      </c>
      <c r="K4533" s="2" t="s">
        <v>79</v>
      </c>
      <c r="L4533" s="2" t="s">
        <v>132</v>
      </c>
      <c r="M4533" s="2" t="s">
        <v>133</v>
      </c>
      <c r="N4533" s="2" t="s">
        <v>48</v>
      </c>
      <c r="O4533" s="3">
        <v>1</v>
      </c>
      <c r="P4533" s="3">
        <v>254.48859999999999</v>
      </c>
      <c r="Q4533" s="3">
        <v>269</v>
      </c>
      <c r="R4533" s="3">
        <v>269</v>
      </c>
      <c r="S4533" s="3">
        <v>14.5114</v>
      </c>
      <c r="T4533" s="3">
        <v>14.51</v>
      </c>
      <c r="U4533" s="3">
        <v>5.39</v>
      </c>
      <c r="V4533" s="2" t="s">
        <v>675</v>
      </c>
      <c r="W4533" s="2" t="s">
        <v>676</v>
      </c>
      <c r="X4533" s="2" t="s">
        <v>125</v>
      </c>
      <c r="Y4533" s="19" t="str">
        <f>VLOOKUP(G4533,'Verweis Kd-Gruppe'!$A$2:$B$8,2,FALSE)</f>
        <v>EXP</v>
      </c>
      <c r="Z4533" s="19" t="str">
        <f>VLOOKUP(J4533,'Verweis Art-Gruppe'!$A$2:$B$15,2,FALSE)</f>
        <v>Geräte</v>
      </c>
      <c r="AA4533" s="19" t="str">
        <f>VLOOKUP(W4533,'Verweis Vertreter'!$A$2:$B$24,2,FALSE)</f>
        <v>Corina Wedel</v>
      </c>
      <c r="AB4533" s="12">
        <f t="shared" si="630"/>
        <v>1</v>
      </c>
      <c r="AC4533" s="12">
        <f t="shared" si="635"/>
        <v>254.48859999999999</v>
      </c>
      <c r="AD4533" s="12">
        <f t="shared" si="636"/>
        <v>269</v>
      </c>
      <c r="AE4533" s="12">
        <f t="shared" si="631"/>
        <v>269</v>
      </c>
      <c r="AF4533" s="12">
        <f t="shared" si="632"/>
        <v>14.5114</v>
      </c>
      <c r="AG4533" s="12">
        <f t="shared" si="633"/>
        <v>14.51</v>
      </c>
      <c r="AH4533" s="9">
        <f t="shared" si="637"/>
        <v>5.3940520446096651E-2</v>
      </c>
      <c r="AI4533" s="14">
        <f>VLOOKUP(E4533,'Verweis Faktor'!$A:$B,2,FALSE)</f>
        <v>1</v>
      </c>
      <c r="AJ4533" s="14"/>
      <c r="AK4533" s="14" t="str">
        <f>IF(AL4533="Ja","Versandkosten",VLOOKUP(E4533,'Verweis Belegart'!$A$2:$B$9,2,FALSE))</f>
        <v>Hardware</v>
      </c>
      <c r="AL4533" s="14" t="str">
        <f t="shared" si="638"/>
        <v>Nein</v>
      </c>
      <c r="AM4533" s="14" t="str">
        <f t="shared" si="634"/>
        <v>Positiv</v>
      </c>
    </row>
    <row r="4534" spans="1:39" ht="17.25" customHeight="1" x14ac:dyDescent="0.35">
      <c r="A4534" s="17">
        <v>14574162</v>
      </c>
      <c r="B4534" s="2" t="s">
        <v>2380</v>
      </c>
      <c r="C4534" s="1">
        <v>2025001</v>
      </c>
      <c r="D4534" s="1">
        <v>2001159</v>
      </c>
      <c r="E4534" s="2" t="s">
        <v>34</v>
      </c>
      <c r="F4534" s="2" t="s">
        <v>53</v>
      </c>
      <c r="G4534" s="2" t="s">
        <v>66</v>
      </c>
      <c r="H4534" s="2" t="s">
        <v>2265</v>
      </c>
      <c r="I4534" s="2" t="s">
        <v>2266</v>
      </c>
      <c r="J4534" s="2" t="s">
        <v>103</v>
      </c>
      <c r="K4534" s="2" t="s">
        <v>83</v>
      </c>
      <c r="L4534" s="2" t="s">
        <v>1150</v>
      </c>
      <c r="M4534" s="2" t="s">
        <v>1151</v>
      </c>
      <c r="N4534" s="2" t="s">
        <v>1152</v>
      </c>
      <c r="O4534" s="3">
        <v>2</v>
      </c>
      <c r="P4534" s="3">
        <v>129.98869999999999</v>
      </c>
      <c r="Q4534" s="3">
        <v>143</v>
      </c>
      <c r="R4534" s="3">
        <v>286</v>
      </c>
      <c r="S4534" s="3">
        <v>13.0113</v>
      </c>
      <c r="T4534" s="3">
        <v>26.02</v>
      </c>
      <c r="U4534" s="3">
        <v>9.09</v>
      </c>
      <c r="V4534" s="2" t="s">
        <v>675</v>
      </c>
      <c r="W4534" s="2" t="s">
        <v>676</v>
      </c>
      <c r="X4534" s="2" t="s">
        <v>125</v>
      </c>
      <c r="Y4534" s="19" t="str">
        <f>VLOOKUP(G4534,'Verweis Kd-Gruppe'!$A$2:$B$8,2,FALSE)</f>
        <v>EXP</v>
      </c>
      <c r="Z4534" s="19" t="str">
        <f>VLOOKUP(J4534,'Verweis Art-Gruppe'!$A$2:$B$15,2,FALSE)</f>
        <v>Geräte</v>
      </c>
      <c r="AA4534" s="19" t="str">
        <f>VLOOKUP(W4534,'Verweis Vertreter'!$A$2:$B$24,2,FALSE)</f>
        <v>Corina Wedel</v>
      </c>
      <c r="AB4534" s="12">
        <f t="shared" si="630"/>
        <v>2</v>
      </c>
      <c r="AC4534" s="12">
        <f t="shared" si="635"/>
        <v>129.98869999999999</v>
      </c>
      <c r="AD4534" s="12">
        <f t="shared" si="636"/>
        <v>143</v>
      </c>
      <c r="AE4534" s="12">
        <f t="shared" si="631"/>
        <v>286</v>
      </c>
      <c r="AF4534" s="12">
        <f t="shared" si="632"/>
        <v>13.0113</v>
      </c>
      <c r="AG4534" s="12">
        <f t="shared" si="633"/>
        <v>26.02</v>
      </c>
      <c r="AH4534" s="9">
        <f t="shared" si="637"/>
        <v>9.0979020979020983E-2</v>
      </c>
      <c r="AI4534" s="14">
        <f>VLOOKUP(E4534,'Verweis Faktor'!$A:$B,2,FALSE)</f>
        <v>1</v>
      </c>
      <c r="AJ4534" s="14"/>
      <c r="AK4534" s="14" t="str">
        <f>IF(AL4534="Ja","Versandkosten",VLOOKUP(E4534,'Verweis Belegart'!$A$2:$B$9,2,FALSE))</f>
        <v>Hardware</v>
      </c>
      <c r="AL4534" s="14" t="str">
        <f t="shared" si="638"/>
        <v>Nein</v>
      </c>
      <c r="AM4534" s="14" t="str">
        <f t="shared" si="634"/>
        <v>Positiv</v>
      </c>
    </row>
    <row r="4535" spans="1:39" ht="17.25" customHeight="1" x14ac:dyDescent="0.35">
      <c r="A4535" s="17">
        <v>14574162</v>
      </c>
      <c r="B4535" s="2" t="s">
        <v>2380</v>
      </c>
      <c r="C4535" s="1">
        <v>2025001</v>
      </c>
      <c r="D4535" s="1">
        <v>2001159</v>
      </c>
      <c r="E4535" s="2" t="s">
        <v>34</v>
      </c>
      <c r="F4535" s="2" t="s">
        <v>53</v>
      </c>
      <c r="G4535" s="2" t="s">
        <v>66</v>
      </c>
      <c r="H4535" s="2" t="s">
        <v>2265</v>
      </c>
      <c r="I4535" s="2" t="s">
        <v>2266</v>
      </c>
      <c r="J4535" s="2" t="s">
        <v>103</v>
      </c>
      <c r="K4535" s="2" t="s">
        <v>87</v>
      </c>
      <c r="L4535" s="2" t="s">
        <v>893</v>
      </c>
      <c r="M4535" s="2" t="s">
        <v>894</v>
      </c>
      <c r="N4535" s="2" t="s">
        <v>895</v>
      </c>
      <c r="O4535" s="3">
        <v>2</v>
      </c>
      <c r="P4535" s="3">
        <v>445</v>
      </c>
      <c r="Q4535" s="3">
        <v>463</v>
      </c>
      <c r="R4535" s="3">
        <v>926</v>
      </c>
      <c r="S4535" s="3">
        <v>18</v>
      </c>
      <c r="T4535" s="3">
        <v>36</v>
      </c>
      <c r="U4535" s="3">
        <v>3.88</v>
      </c>
      <c r="V4535" s="2" t="s">
        <v>675</v>
      </c>
      <c r="W4535" s="2" t="s">
        <v>676</v>
      </c>
      <c r="X4535" s="2" t="s">
        <v>125</v>
      </c>
      <c r="Y4535" s="19" t="str">
        <f>VLOOKUP(G4535,'Verweis Kd-Gruppe'!$A$2:$B$8,2,FALSE)</f>
        <v>EXP</v>
      </c>
      <c r="Z4535" s="19" t="str">
        <f>VLOOKUP(J4535,'Verweis Art-Gruppe'!$A$2:$B$15,2,FALSE)</f>
        <v>Geräte</v>
      </c>
      <c r="AA4535" s="19" t="str">
        <f>VLOOKUP(W4535,'Verweis Vertreter'!$A$2:$B$24,2,FALSE)</f>
        <v>Corina Wedel</v>
      </c>
      <c r="AB4535" s="12">
        <f t="shared" si="630"/>
        <v>2</v>
      </c>
      <c r="AC4535" s="12">
        <f t="shared" si="635"/>
        <v>445</v>
      </c>
      <c r="AD4535" s="12">
        <f t="shared" si="636"/>
        <v>463</v>
      </c>
      <c r="AE4535" s="12">
        <f t="shared" si="631"/>
        <v>926</v>
      </c>
      <c r="AF4535" s="12">
        <f t="shared" si="632"/>
        <v>18</v>
      </c>
      <c r="AG4535" s="12">
        <f t="shared" si="633"/>
        <v>36</v>
      </c>
      <c r="AH4535" s="9">
        <f t="shared" si="637"/>
        <v>3.8876889848812095E-2</v>
      </c>
      <c r="AI4535" s="14">
        <f>VLOOKUP(E4535,'Verweis Faktor'!$A:$B,2,FALSE)</f>
        <v>1</v>
      </c>
      <c r="AJ4535" s="14"/>
      <c r="AK4535" s="14" t="str">
        <f>IF(AL4535="Ja","Versandkosten",VLOOKUP(E4535,'Verweis Belegart'!$A$2:$B$9,2,FALSE))</f>
        <v>Hardware</v>
      </c>
      <c r="AL4535" s="14" t="str">
        <f t="shared" si="638"/>
        <v>Nein</v>
      </c>
      <c r="AM4535" s="14" t="str">
        <f t="shared" si="634"/>
        <v>Positiv</v>
      </c>
    </row>
    <row r="4536" spans="1:39" ht="17.25" customHeight="1" x14ac:dyDescent="0.35">
      <c r="A4536" s="17">
        <v>14574162</v>
      </c>
      <c r="B4536" s="2" t="s">
        <v>2380</v>
      </c>
      <c r="C4536" s="1">
        <v>2025001</v>
      </c>
      <c r="D4536" s="1">
        <v>2001159</v>
      </c>
      <c r="E4536" s="2" t="s">
        <v>34</v>
      </c>
      <c r="F4536" s="2" t="s">
        <v>53</v>
      </c>
      <c r="G4536" s="2" t="s">
        <v>66</v>
      </c>
      <c r="H4536" s="2" t="s">
        <v>2265</v>
      </c>
      <c r="I4536" s="2" t="s">
        <v>2266</v>
      </c>
      <c r="J4536" s="2" t="s">
        <v>103</v>
      </c>
      <c r="K4536" s="2" t="s">
        <v>91</v>
      </c>
      <c r="L4536" s="2" t="s">
        <v>631</v>
      </c>
      <c r="M4536" s="2" t="s">
        <v>632</v>
      </c>
      <c r="N4536" s="2" t="s">
        <v>379</v>
      </c>
      <c r="O4536" s="3">
        <v>1</v>
      </c>
      <c r="P4536" s="3">
        <v>417</v>
      </c>
      <c r="Q4536" s="3">
        <v>437</v>
      </c>
      <c r="R4536" s="3">
        <v>437</v>
      </c>
      <c r="S4536" s="3">
        <v>20</v>
      </c>
      <c r="T4536" s="3">
        <v>20</v>
      </c>
      <c r="U4536" s="3">
        <v>4.57</v>
      </c>
      <c r="V4536" s="2" t="s">
        <v>675</v>
      </c>
      <c r="W4536" s="2" t="s">
        <v>676</v>
      </c>
      <c r="X4536" s="2" t="s">
        <v>125</v>
      </c>
      <c r="Y4536" s="19" t="str">
        <f>VLOOKUP(G4536,'Verweis Kd-Gruppe'!$A$2:$B$8,2,FALSE)</f>
        <v>EXP</v>
      </c>
      <c r="Z4536" s="19" t="str">
        <f>VLOOKUP(J4536,'Verweis Art-Gruppe'!$A$2:$B$15,2,FALSE)</f>
        <v>Geräte</v>
      </c>
      <c r="AA4536" s="19" t="str">
        <f>VLOOKUP(W4536,'Verweis Vertreter'!$A$2:$B$24,2,FALSE)</f>
        <v>Corina Wedel</v>
      </c>
      <c r="AB4536" s="12">
        <f t="shared" si="630"/>
        <v>1</v>
      </c>
      <c r="AC4536" s="12">
        <f t="shared" si="635"/>
        <v>417</v>
      </c>
      <c r="AD4536" s="12">
        <f t="shared" si="636"/>
        <v>437</v>
      </c>
      <c r="AE4536" s="12">
        <f t="shared" si="631"/>
        <v>437</v>
      </c>
      <c r="AF4536" s="12">
        <f t="shared" si="632"/>
        <v>20</v>
      </c>
      <c r="AG4536" s="12">
        <f t="shared" si="633"/>
        <v>20</v>
      </c>
      <c r="AH4536" s="9">
        <f t="shared" si="637"/>
        <v>4.5766590389016017E-2</v>
      </c>
      <c r="AI4536" s="14">
        <f>VLOOKUP(E4536,'Verweis Faktor'!$A:$B,2,FALSE)</f>
        <v>1</v>
      </c>
      <c r="AJ4536" s="14"/>
      <c r="AK4536" s="14" t="str">
        <f>IF(AL4536="Ja","Versandkosten",VLOOKUP(E4536,'Verweis Belegart'!$A$2:$B$9,2,FALSE))</f>
        <v>Hardware</v>
      </c>
      <c r="AL4536" s="14" t="str">
        <f t="shared" si="638"/>
        <v>Nein</v>
      </c>
      <c r="AM4536" s="14" t="str">
        <f t="shared" si="634"/>
        <v>Positiv</v>
      </c>
    </row>
    <row r="4537" spans="1:39" ht="17.25" customHeight="1" x14ac:dyDescent="0.35">
      <c r="A4537" s="17">
        <v>14574162</v>
      </c>
      <c r="B4537" s="2" t="s">
        <v>2380</v>
      </c>
      <c r="C4537" s="1">
        <v>2025001</v>
      </c>
      <c r="D4537" s="1">
        <v>2001159</v>
      </c>
      <c r="E4537" s="2" t="s">
        <v>34</v>
      </c>
      <c r="F4537" s="2" t="s">
        <v>53</v>
      </c>
      <c r="G4537" s="2" t="s">
        <v>66</v>
      </c>
      <c r="H4537" s="2" t="s">
        <v>2265</v>
      </c>
      <c r="I4537" s="2" t="s">
        <v>2266</v>
      </c>
      <c r="J4537" s="2" t="s">
        <v>103</v>
      </c>
      <c r="K4537" s="2" t="s">
        <v>95</v>
      </c>
      <c r="L4537" s="2" t="s">
        <v>1488</v>
      </c>
      <c r="M4537" s="2" t="s">
        <v>1489</v>
      </c>
      <c r="N4537" s="2" t="s">
        <v>310</v>
      </c>
      <c r="O4537" s="3">
        <v>1</v>
      </c>
      <c r="P4537" s="3">
        <v>472</v>
      </c>
      <c r="Q4537" s="3">
        <v>484</v>
      </c>
      <c r="R4537" s="3">
        <v>484</v>
      </c>
      <c r="S4537" s="3">
        <v>12</v>
      </c>
      <c r="T4537" s="3">
        <v>12</v>
      </c>
      <c r="U4537" s="3">
        <v>2.4700000000000002</v>
      </c>
      <c r="V4537" s="2" t="s">
        <v>675</v>
      </c>
      <c r="W4537" s="2" t="s">
        <v>676</v>
      </c>
      <c r="X4537" s="2" t="s">
        <v>125</v>
      </c>
      <c r="Y4537" s="19" t="str">
        <f>VLOOKUP(G4537,'Verweis Kd-Gruppe'!$A$2:$B$8,2,FALSE)</f>
        <v>EXP</v>
      </c>
      <c r="Z4537" s="19" t="str">
        <f>VLOOKUP(J4537,'Verweis Art-Gruppe'!$A$2:$B$15,2,FALSE)</f>
        <v>Geräte</v>
      </c>
      <c r="AA4537" s="19" t="str">
        <f>VLOOKUP(W4537,'Verweis Vertreter'!$A$2:$B$24,2,FALSE)</f>
        <v>Corina Wedel</v>
      </c>
      <c r="AB4537" s="12">
        <f t="shared" si="630"/>
        <v>1</v>
      </c>
      <c r="AC4537" s="12">
        <f t="shared" si="635"/>
        <v>472</v>
      </c>
      <c r="AD4537" s="12">
        <f t="shared" si="636"/>
        <v>484</v>
      </c>
      <c r="AE4537" s="12">
        <f t="shared" si="631"/>
        <v>484</v>
      </c>
      <c r="AF4537" s="12">
        <f t="shared" si="632"/>
        <v>12</v>
      </c>
      <c r="AG4537" s="12">
        <f t="shared" si="633"/>
        <v>12</v>
      </c>
      <c r="AH4537" s="9">
        <f t="shared" si="637"/>
        <v>2.4793388429752067E-2</v>
      </c>
      <c r="AI4537" s="14">
        <f>VLOOKUP(E4537,'Verweis Faktor'!$A:$B,2,FALSE)</f>
        <v>1</v>
      </c>
      <c r="AJ4537" s="14"/>
      <c r="AK4537" s="14" t="str">
        <f>IF(AL4537="Ja","Versandkosten",VLOOKUP(E4537,'Verweis Belegart'!$A$2:$B$9,2,FALSE))</f>
        <v>Hardware</v>
      </c>
      <c r="AL4537" s="14" t="str">
        <f t="shared" si="638"/>
        <v>Nein</v>
      </c>
      <c r="AM4537" s="14" t="str">
        <f t="shared" si="634"/>
        <v>Positiv</v>
      </c>
    </row>
    <row r="4538" spans="1:39" ht="17.25" customHeight="1" x14ac:dyDescent="0.35">
      <c r="A4538" s="17">
        <v>14574162</v>
      </c>
      <c r="B4538" s="2" t="s">
        <v>2380</v>
      </c>
      <c r="C4538" s="1">
        <v>2025001</v>
      </c>
      <c r="D4538" s="1">
        <v>2001159</v>
      </c>
      <c r="E4538" s="2" t="s">
        <v>34</v>
      </c>
      <c r="F4538" s="2" t="s">
        <v>53</v>
      </c>
      <c r="G4538" s="2" t="s">
        <v>66</v>
      </c>
      <c r="H4538" s="2" t="s">
        <v>2265</v>
      </c>
      <c r="I4538" s="2" t="s">
        <v>2266</v>
      </c>
      <c r="J4538" s="2" t="s">
        <v>103</v>
      </c>
      <c r="K4538" s="2" t="s">
        <v>99</v>
      </c>
      <c r="L4538" s="2" t="s">
        <v>1220</v>
      </c>
      <c r="M4538" s="2" t="s">
        <v>1221</v>
      </c>
      <c r="N4538" s="2" t="s">
        <v>457</v>
      </c>
      <c r="O4538" s="3">
        <v>2</v>
      </c>
      <c r="P4538" s="3">
        <v>869.41409999999996</v>
      </c>
      <c r="Q4538" s="3">
        <v>838</v>
      </c>
      <c r="R4538" s="3">
        <v>1676</v>
      </c>
      <c r="S4538" s="3">
        <v>-31.414100000000001</v>
      </c>
      <c r="T4538" s="3">
        <v>-62.83</v>
      </c>
      <c r="U4538" s="3">
        <v>-3.74</v>
      </c>
      <c r="V4538" s="2" t="s">
        <v>675</v>
      </c>
      <c r="W4538" s="2" t="s">
        <v>676</v>
      </c>
      <c r="X4538" s="2" t="s">
        <v>125</v>
      </c>
      <c r="Y4538" s="19" t="str">
        <f>VLOOKUP(G4538,'Verweis Kd-Gruppe'!$A$2:$B$8,2,FALSE)</f>
        <v>EXP</v>
      </c>
      <c r="Z4538" s="19" t="str">
        <f>VLOOKUP(J4538,'Verweis Art-Gruppe'!$A$2:$B$15,2,FALSE)</f>
        <v>Geräte</v>
      </c>
      <c r="AA4538" s="19" t="str">
        <f>VLOOKUP(W4538,'Verweis Vertreter'!$A$2:$B$24,2,FALSE)</f>
        <v>Corina Wedel</v>
      </c>
      <c r="AB4538" s="12">
        <f t="shared" si="630"/>
        <v>2</v>
      </c>
      <c r="AC4538" s="12">
        <f t="shared" si="635"/>
        <v>869.41409999999996</v>
      </c>
      <c r="AD4538" s="12">
        <f t="shared" si="636"/>
        <v>838</v>
      </c>
      <c r="AE4538" s="12">
        <f t="shared" si="631"/>
        <v>1676</v>
      </c>
      <c r="AF4538" s="12">
        <f t="shared" si="632"/>
        <v>-31.414100000000001</v>
      </c>
      <c r="AG4538" s="12">
        <f t="shared" si="633"/>
        <v>-62.83</v>
      </c>
      <c r="AH4538" s="9">
        <f t="shared" si="637"/>
        <v>-3.7488066825775657E-2</v>
      </c>
      <c r="AI4538" s="14">
        <f>VLOOKUP(E4538,'Verweis Faktor'!$A:$B,2,FALSE)</f>
        <v>1</v>
      </c>
      <c r="AJ4538" s="14"/>
      <c r="AK4538" s="14" t="str">
        <f>IF(AL4538="Ja","Versandkosten",VLOOKUP(E4538,'Verweis Belegart'!$A$2:$B$9,2,FALSE))</f>
        <v>Hardware</v>
      </c>
      <c r="AL4538" s="14" t="str">
        <f t="shared" si="638"/>
        <v>Nein</v>
      </c>
      <c r="AM4538" s="14" t="str">
        <f t="shared" si="634"/>
        <v>Negativ</v>
      </c>
    </row>
    <row r="4539" spans="1:39" ht="17.25" customHeight="1" x14ac:dyDescent="0.35">
      <c r="A4539" s="17">
        <v>14574162</v>
      </c>
      <c r="B4539" s="2" t="s">
        <v>2380</v>
      </c>
      <c r="C4539" s="1">
        <v>2025001</v>
      </c>
      <c r="D4539" s="1">
        <v>2001159</v>
      </c>
      <c r="E4539" s="2" t="s">
        <v>34</v>
      </c>
      <c r="F4539" s="2" t="s">
        <v>53</v>
      </c>
      <c r="G4539" s="2" t="s">
        <v>66</v>
      </c>
      <c r="H4539" s="2" t="s">
        <v>2265</v>
      </c>
      <c r="I4539" s="2" t="s">
        <v>2266</v>
      </c>
      <c r="J4539" s="2" t="s">
        <v>304</v>
      </c>
      <c r="K4539" s="2" t="s">
        <v>103</v>
      </c>
      <c r="L4539" s="2" t="s">
        <v>397</v>
      </c>
      <c r="M4539" s="2" t="s">
        <v>398</v>
      </c>
      <c r="N4539" s="2" t="s">
        <v>399</v>
      </c>
      <c r="O4539" s="3">
        <v>1</v>
      </c>
      <c r="P4539" s="3">
        <v>13.5015</v>
      </c>
      <c r="Q4539" s="3">
        <v>14.4</v>
      </c>
      <c r="R4539" s="3">
        <v>14.4</v>
      </c>
      <c r="S4539" s="3">
        <v>0.89849999999999997</v>
      </c>
      <c r="T4539" s="3">
        <v>0.9</v>
      </c>
      <c r="U4539" s="3">
        <v>6.23</v>
      </c>
      <c r="V4539" s="2" t="s">
        <v>675</v>
      </c>
      <c r="W4539" s="2" t="s">
        <v>676</v>
      </c>
      <c r="X4539" s="2" t="s">
        <v>125</v>
      </c>
      <c r="Y4539" s="19" t="str">
        <f>VLOOKUP(G4539,'Verweis Kd-Gruppe'!$A$2:$B$8,2,FALSE)</f>
        <v>EXP</v>
      </c>
      <c r="Z4539" s="19" t="str">
        <f>VLOOKUP(J4539,'Verweis Art-Gruppe'!$A$2:$B$15,2,FALSE)</f>
        <v>Zubehör</v>
      </c>
      <c r="AA4539" s="19" t="str">
        <f>VLOOKUP(W4539,'Verweis Vertreter'!$A$2:$B$24,2,FALSE)</f>
        <v>Corina Wedel</v>
      </c>
      <c r="AB4539" s="12">
        <f t="shared" si="630"/>
        <v>1</v>
      </c>
      <c r="AC4539" s="12">
        <f t="shared" si="635"/>
        <v>13.5015</v>
      </c>
      <c r="AD4539" s="12">
        <f t="shared" si="636"/>
        <v>14.4</v>
      </c>
      <c r="AE4539" s="12">
        <f t="shared" si="631"/>
        <v>14.4</v>
      </c>
      <c r="AF4539" s="12">
        <f t="shared" si="632"/>
        <v>0.89849999999999997</v>
      </c>
      <c r="AG4539" s="12">
        <f t="shared" si="633"/>
        <v>0.9</v>
      </c>
      <c r="AH4539" s="9">
        <f t="shared" si="637"/>
        <v>6.25E-2</v>
      </c>
      <c r="AI4539" s="14">
        <f>VLOOKUP(E4539,'Verweis Faktor'!$A:$B,2,FALSE)</f>
        <v>1</v>
      </c>
      <c r="AJ4539" s="14"/>
      <c r="AK4539" s="14" t="str">
        <f>IF(AL4539="Ja","Versandkosten",VLOOKUP(E4539,'Verweis Belegart'!$A$2:$B$9,2,FALSE))</f>
        <v>Hardware</v>
      </c>
      <c r="AL4539" s="14" t="str">
        <f t="shared" si="638"/>
        <v>Nein</v>
      </c>
      <c r="AM4539" s="14" t="str">
        <f t="shared" si="634"/>
        <v>Positiv</v>
      </c>
    </row>
    <row r="4540" spans="1:39" ht="17.25" customHeight="1" x14ac:dyDescent="0.35">
      <c r="A4540" s="17">
        <v>14574162</v>
      </c>
      <c r="B4540" s="2" t="s">
        <v>2380</v>
      </c>
      <c r="C4540" s="1">
        <v>2025001</v>
      </c>
      <c r="D4540" s="1">
        <v>2001159</v>
      </c>
      <c r="E4540" s="2" t="s">
        <v>34</v>
      </c>
      <c r="F4540" s="2" t="s">
        <v>53</v>
      </c>
      <c r="G4540" s="2" t="s">
        <v>66</v>
      </c>
      <c r="H4540" s="2" t="s">
        <v>2265</v>
      </c>
      <c r="I4540" s="2" t="s">
        <v>2266</v>
      </c>
      <c r="J4540" s="2" t="s">
        <v>103</v>
      </c>
      <c r="K4540" s="2" t="s">
        <v>107</v>
      </c>
      <c r="L4540" s="2" t="s">
        <v>308</v>
      </c>
      <c r="M4540" s="2" t="s">
        <v>309</v>
      </c>
      <c r="N4540" s="2" t="s">
        <v>310</v>
      </c>
      <c r="O4540" s="3">
        <v>1</v>
      </c>
      <c r="P4540" s="3">
        <v>478.80900000000003</v>
      </c>
      <c r="Q4540" s="3">
        <v>494</v>
      </c>
      <c r="R4540" s="3">
        <v>494</v>
      </c>
      <c r="S4540" s="3">
        <v>15.191000000000001</v>
      </c>
      <c r="T4540" s="3">
        <v>15.19</v>
      </c>
      <c r="U4540" s="3">
        <v>3.07</v>
      </c>
      <c r="V4540" s="2" t="s">
        <v>675</v>
      </c>
      <c r="W4540" s="2" t="s">
        <v>676</v>
      </c>
      <c r="X4540" s="2" t="s">
        <v>125</v>
      </c>
      <c r="Y4540" s="19" t="str">
        <f>VLOOKUP(G4540,'Verweis Kd-Gruppe'!$A$2:$B$8,2,FALSE)</f>
        <v>EXP</v>
      </c>
      <c r="Z4540" s="19" t="str">
        <f>VLOOKUP(J4540,'Verweis Art-Gruppe'!$A$2:$B$15,2,FALSE)</f>
        <v>Geräte</v>
      </c>
      <c r="AA4540" s="19" t="str">
        <f>VLOOKUP(W4540,'Verweis Vertreter'!$A$2:$B$24,2,FALSE)</f>
        <v>Corina Wedel</v>
      </c>
      <c r="AB4540" s="12">
        <f t="shared" si="630"/>
        <v>1</v>
      </c>
      <c r="AC4540" s="12">
        <f t="shared" si="635"/>
        <v>478.80900000000003</v>
      </c>
      <c r="AD4540" s="12">
        <f t="shared" si="636"/>
        <v>494</v>
      </c>
      <c r="AE4540" s="12">
        <f t="shared" si="631"/>
        <v>494</v>
      </c>
      <c r="AF4540" s="12">
        <f t="shared" si="632"/>
        <v>15.191000000000001</v>
      </c>
      <c r="AG4540" s="12">
        <f t="shared" si="633"/>
        <v>15.19</v>
      </c>
      <c r="AH4540" s="9">
        <f t="shared" si="637"/>
        <v>3.0748987854251012E-2</v>
      </c>
      <c r="AI4540" s="14">
        <f>VLOOKUP(E4540,'Verweis Faktor'!$A:$B,2,FALSE)</f>
        <v>1</v>
      </c>
      <c r="AJ4540" s="14"/>
      <c r="AK4540" s="14" t="str">
        <f>IF(AL4540="Ja","Versandkosten",VLOOKUP(E4540,'Verweis Belegart'!$A$2:$B$9,2,FALSE))</f>
        <v>Hardware</v>
      </c>
      <c r="AL4540" s="14" t="str">
        <f t="shared" si="638"/>
        <v>Nein</v>
      </c>
      <c r="AM4540" s="14" t="str">
        <f t="shared" si="634"/>
        <v>Positiv</v>
      </c>
    </row>
    <row r="4541" spans="1:39" ht="17.25" customHeight="1" x14ac:dyDescent="0.35">
      <c r="A4541" s="17">
        <v>14574162</v>
      </c>
      <c r="B4541" s="2" t="s">
        <v>2380</v>
      </c>
      <c r="C4541" s="1">
        <v>2025001</v>
      </c>
      <c r="D4541" s="1">
        <v>2001159</v>
      </c>
      <c r="E4541" s="2" t="s">
        <v>34</v>
      </c>
      <c r="F4541" s="2" t="s">
        <v>53</v>
      </c>
      <c r="G4541" s="2" t="s">
        <v>66</v>
      </c>
      <c r="H4541" s="2" t="s">
        <v>2265</v>
      </c>
      <c r="I4541" s="2" t="s">
        <v>2266</v>
      </c>
      <c r="J4541" s="2" t="s">
        <v>103</v>
      </c>
      <c r="K4541" s="2" t="s">
        <v>111</v>
      </c>
      <c r="L4541" s="2" t="s">
        <v>1148</v>
      </c>
      <c r="M4541" s="2" t="s">
        <v>1149</v>
      </c>
      <c r="N4541" s="2" t="s">
        <v>274</v>
      </c>
      <c r="O4541" s="3">
        <v>1</v>
      </c>
      <c r="P4541" s="3">
        <v>1114</v>
      </c>
      <c r="Q4541" s="3">
        <v>1115</v>
      </c>
      <c r="R4541" s="3">
        <v>1115</v>
      </c>
      <c r="S4541" s="3">
        <v>1</v>
      </c>
      <c r="T4541" s="3">
        <v>1</v>
      </c>
      <c r="U4541" s="3">
        <v>0.08</v>
      </c>
      <c r="V4541" s="2" t="s">
        <v>675</v>
      </c>
      <c r="W4541" s="2" t="s">
        <v>676</v>
      </c>
      <c r="X4541" s="2" t="s">
        <v>125</v>
      </c>
      <c r="Y4541" s="19" t="str">
        <f>VLOOKUP(G4541,'Verweis Kd-Gruppe'!$A$2:$B$8,2,FALSE)</f>
        <v>EXP</v>
      </c>
      <c r="Z4541" s="19" t="str">
        <f>VLOOKUP(J4541,'Verweis Art-Gruppe'!$A$2:$B$15,2,FALSE)</f>
        <v>Geräte</v>
      </c>
      <c r="AA4541" s="19" t="str">
        <f>VLOOKUP(W4541,'Verweis Vertreter'!$A$2:$B$24,2,FALSE)</f>
        <v>Corina Wedel</v>
      </c>
      <c r="AB4541" s="12">
        <f t="shared" si="630"/>
        <v>1</v>
      </c>
      <c r="AC4541" s="12">
        <f t="shared" si="635"/>
        <v>1114</v>
      </c>
      <c r="AD4541" s="12">
        <f t="shared" si="636"/>
        <v>1115</v>
      </c>
      <c r="AE4541" s="12">
        <f t="shared" si="631"/>
        <v>1115</v>
      </c>
      <c r="AF4541" s="12">
        <f t="shared" si="632"/>
        <v>1</v>
      </c>
      <c r="AG4541" s="12">
        <f t="shared" si="633"/>
        <v>1</v>
      </c>
      <c r="AH4541" s="9">
        <f t="shared" si="637"/>
        <v>8.9686098654708521E-4</v>
      </c>
      <c r="AI4541" s="14">
        <f>VLOOKUP(E4541,'Verweis Faktor'!$A:$B,2,FALSE)</f>
        <v>1</v>
      </c>
      <c r="AJ4541" s="14"/>
      <c r="AK4541" s="14" t="str">
        <f>IF(AL4541="Ja","Versandkosten",VLOOKUP(E4541,'Verweis Belegart'!$A$2:$B$9,2,FALSE))</f>
        <v>Hardware</v>
      </c>
      <c r="AL4541" s="14" t="str">
        <f t="shared" si="638"/>
        <v>Nein</v>
      </c>
      <c r="AM4541" s="14" t="str">
        <f t="shared" si="634"/>
        <v>Positiv</v>
      </c>
    </row>
    <row r="4542" spans="1:39" ht="17.25" customHeight="1" x14ac:dyDescent="0.35">
      <c r="A4542" s="17">
        <v>14574285</v>
      </c>
      <c r="B4542" s="2" t="s">
        <v>2380</v>
      </c>
      <c r="C4542" s="1">
        <v>2025001</v>
      </c>
      <c r="D4542" s="1">
        <v>2001160</v>
      </c>
      <c r="E4542" s="2" t="s">
        <v>34</v>
      </c>
      <c r="F4542" s="2" t="s">
        <v>182</v>
      </c>
      <c r="G4542" s="2" t="s">
        <v>36</v>
      </c>
      <c r="H4542" s="2" t="s">
        <v>600</v>
      </c>
      <c r="I4542" s="2" t="s">
        <v>601</v>
      </c>
      <c r="J4542" s="2" t="s">
        <v>2791</v>
      </c>
      <c r="K4542" s="2" t="s">
        <v>28</v>
      </c>
      <c r="L4542" s="2" t="s">
        <v>249</v>
      </c>
      <c r="M4542" s="2" t="s">
        <v>250</v>
      </c>
      <c r="N4542" s="2" t="s">
        <v>122</v>
      </c>
      <c r="O4542" s="3">
        <v>1</v>
      </c>
      <c r="P4542" s="3">
        <v>0</v>
      </c>
      <c r="Q4542" s="3">
        <v>6.35</v>
      </c>
      <c r="R4542" s="3">
        <v>6.35</v>
      </c>
      <c r="S4542" s="3">
        <v>6.35</v>
      </c>
      <c r="T4542" s="3">
        <v>6.35</v>
      </c>
      <c r="U4542" s="3"/>
      <c r="V4542" s="2" t="s">
        <v>235</v>
      </c>
      <c r="W4542" s="2" t="s">
        <v>236</v>
      </c>
      <c r="X4542" s="2" t="s">
        <v>33</v>
      </c>
      <c r="Y4542" s="19" t="str">
        <f>VLOOKUP(G4542,'Verweis Kd-Gruppe'!$A$2:$B$8,2,FALSE)</f>
        <v>GRK</v>
      </c>
      <c r="Z4542" s="19" t="str">
        <f>VLOOKUP(J4542,'Verweis Art-Gruppe'!$A$2:$B$15,2,FALSE)</f>
        <v>Sonstige</v>
      </c>
      <c r="AA4542" s="19" t="str">
        <f>VLOOKUP(W4542,'Verweis Vertreter'!$A$2:$B$24,2,FALSE)</f>
        <v>Patrick Verfürth</v>
      </c>
      <c r="AB4542" s="12">
        <f t="shared" si="630"/>
        <v>1</v>
      </c>
      <c r="AC4542" s="12">
        <f t="shared" si="635"/>
        <v>0</v>
      </c>
      <c r="AD4542" s="12">
        <f t="shared" si="636"/>
        <v>6.35</v>
      </c>
      <c r="AE4542" s="12">
        <f t="shared" si="631"/>
        <v>6.35</v>
      </c>
      <c r="AF4542" s="12">
        <f t="shared" si="632"/>
        <v>6.35</v>
      </c>
      <c r="AG4542" s="12">
        <f t="shared" si="633"/>
        <v>6.35</v>
      </c>
      <c r="AH4542" s="9">
        <f t="shared" si="637"/>
        <v>1</v>
      </c>
      <c r="AI4542" s="14">
        <f>VLOOKUP(E4542,'Verweis Faktor'!$A:$B,2,FALSE)</f>
        <v>1</v>
      </c>
      <c r="AJ4542" s="14"/>
      <c r="AK4542" s="14" t="str">
        <f>IF(AL4542="Ja","Versandkosten",VLOOKUP(E4542,'Verweis Belegart'!$A$2:$B$9,2,FALSE))</f>
        <v>Versandkosten</v>
      </c>
      <c r="AL4542" s="14" t="str">
        <f t="shared" si="638"/>
        <v>Ja</v>
      </c>
      <c r="AM4542" s="14" t="str">
        <f t="shared" si="634"/>
        <v>Positiv</v>
      </c>
    </row>
    <row r="4543" spans="1:39" ht="17.25" customHeight="1" x14ac:dyDescent="0.35">
      <c r="A4543" s="17">
        <v>14574285</v>
      </c>
      <c r="B4543" s="2" t="s">
        <v>2380</v>
      </c>
      <c r="C4543" s="1">
        <v>2025001</v>
      </c>
      <c r="D4543" s="1">
        <v>2001160</v>
      </c>
      <c r="E4543" s="2" t="s">
        <v>34</v>
      </c>
      <c r="F4543" s="2" t="s">
        <v>182</v>
      </c>
      <c r="G4543" s="2" t="s">
        <v>36</v>
      </c>
      <c r="H4543" s="2" t="s">
        <v>600</v>
      </c>
      <c r="I4543" s="2" t="s">
        <v>601</v>
      </c>
      <c r="J4543" s="2" t="s">
        <v>103</v>
      </c>
      <c r="K4543" s="2" t="s">
        <v>45</v>
      </c>
      <c r="L4543" s="2" t="s">
        <v>997</v>
      </c>
      <c r="M4543" s="2" t="s">
        <v>998</v>
      </c>
      <c r="N4543" s="2" t="s">
        <v>999</v>
      </c>
      <c r="O4543" s="3">
        <v>1</v>
      </c>
      <c r="P4543" s="3">
        <v>158.58330000000001</v>
      </c>
      <c r="Q4543" s="3">
        <v>169</v>
      </c>
      <c r="R4543" s="3">
        <v>169</v>
      </c>
      <c r="S4543" s="3">
        <v>10.416700000000001</v>
      </c>
      <c r="T4543" s="3">
        <v>10.42</v>
      </c>
      <c r="U4543" s="3">
        <v>6.16</v>
      </c>
      <c r="V4543" s="2" t="s">
        <v>235</v>
      </c>
      <c r="W4543" s="2" t="s">
        <v>236</v>
      </c>
      <c r="X4543" s="2" t="s">
        <v>33</v>
      </c>
      <c r="Y4543" s="19" t="str">
        <f>VLOOKUP(G4543,'Verweis Kd-Gruppe'!$A$2:$B$8,2,FALSE)</f>
        <v>GRK</v>
      </c>
      <c r="Z4543" s="19" t="str">
        <f>VLOOKUP(J4543,'Verweis Art-Gruppe'!$A$2:$B$15,2,FALSE)</f>
        <v>Geräte</v>
      </c>
      <c r="AA4543" s="19" t="str">
        <f>VLOOKUP(W4543,'Verweis Vertreter'!$A$2:$B$24,2,FALSE)</f>
        <v>Patrick Verfürth</v>
      </c>
      <c r="AB4543" s="12">
        <f t="shared" si="630"/>
        <v>1</v>
      </c>
      <c r="AC4543" s="12">
        <f t="shared" si="635"/>
        <v>158.58330000000001</v>
      </c>
      <c r="AD4543" s="12">
        <f t="shared" si="636"/>
        <v>169</v>
      </c>
      <c r="AE4543" s="12">
        <f t="shared" si="631"/>
        <v>169</v>
      </c>
      <c r="AF4543" s="12">
        <f t="shared" si="632"/>
        <v>10.416700000000001</v>
      </c>
      <c r="AG4543" s="12">
        <f t="shared" si="633"/>
        <v>10.42</v>
      </c>
      <c r="AH4543" s="9">
        <f t="shared" si="637"/>
        <v>6.165680473372781E-2</v>
      </c>
      <c r="AI4543" s="14">
        <f>VLOOKUP(E4543,'Verweis Faktor'!$A:$B,2,FALSE)</f>
        <v>1</v>
      </c>
      <c r="AJ4543" s="14"/>
      <c r="AK4543" s="14" t="str">
        <f>IF(AL4543="Ja","Versandkosten",VLOOKUP(E4543,'Verweis Belegart'!$A$2:$B$9,2,FALSE))</f>
        <v>Hardware</v>
      </c>
      <c r="AL4543" s="14" t="str">
        <f t="shared" si="638"/>
        <v>Nein</v>
      </c>
      <c r="AM4543" s="14" t="str">
        <f t="shared" si="634"/>
        <v>Positiv</v>
      </c>
    </row>
    <row r="4544" spans="1:39" ht="17.25" customHeight="1" x14ac:dyDescent="0.35">
      <c r="A4544" s="17">
        <v>14574197</v>
      </c>
      <c r="B4544" s="2" t="s">
        <v>2380</v>
      </c>
      <c r="C4544" s="1">
        <v>2025001</v>
      </c>
      <c r="D4544" s="1">
        <v>2001161</v>
      </c>
      <c r="E4544" s="2" t="s">
        <v>34</v>
      </c>
      <c r="F4544" s="2" t="s">
        <v>53</v>
      </c>
      <c r="G4544" s="2" t="s">
        <v>66</v>
      </c>
      <c r="H4544" s="2" t="s">
        <v>2471</v>
      </c>
      <c r="I4544" s="2" t="s">
        <v>2472</v>
      </c>
      <c r="J4544" s="2" t="s">
        <v>2791</v>
      </c>
      <c r="K4544" s="2" t="s">
        <v>28</v>
      </c>
      <c r="L4544" s="2" t="s">
        <v>120</v>
      </c>
      <c r="M4544" s="2" t="s">
        <v>121</v>
      </c>
      <c r="N4544" s="2" t="s">
        <v>122</v>
      </c>
      <c r="O4544" s="3">
        <v>1</v>
      </c>
      <c r="P4544" s="3">
        <v>0</v>
      </c>
      <c r="Q4544" s="3">
        <v>29</v>
      </c>
      <c r="R4544" s="3">
        <v>29</v>
      </c>
      <c r="S4544" s="3">
        <v>29</v>
      </c>
      <c r="T4544" s="3">
        <v>29</v>
      </c>
      <c r="U4544" s="3"/>
      <c r="V4544" s="2" t="s">
        <v>813</v>
      </c>
      <c r="W4544" s="2" t="s">
        <v>814</v>
      </c>
      <c r="X4544" s="2" t="s">
        <v>125</v>
      </c>
      <c r="Y4544" s="19" t="str">
        <f>VLOOKUP(G4544,'Verweis Kd-Gruppe'!$A$2:$B$8,2,FALSE)</f>
        <v>EXP</v>
      </c>
      <c r="Z4544" s="19" t="str">
        <f>VLOOKUP(J4544,'Verweis Art-Gruppe'!$A$2:$B$15,2,FALSE)</f>
        <v>Sonstige</v>
      </c>
      <c r="AA4544" s="19" t="str">
        <f>VLOOKUP(W4544,'Verweis Vertreter'!$A$2:$B$24,2,FALSE)</f>
        <v>Sokol Kapaj</v>
      </c>
      <c r="AB4544" s="12">
        <f t="shared" si="630"/>
        <v>1</v>
      </c>
      <c r="AC4544" s="12">
        <f t="shared" si="635"/>
        <v>0</v>
      </c>
      <c r="AD4544" s="12">
        <f t="shared" si="636"/>
        <v>29</v>
      </c>
      <c r="AE4544" s="12">
        <f t="shared" si="631"/>
        <v>29</v>
      </c>
      <c r="AF4544" s="12">
        <f t="shared" si="632"/>
        <v>29</v>
      </c>
      <c r="AG4544" s="12">
        <f t="shared" si="633"/>
        <v>29</v>
      </c>
      <c r="AH4544" s="9">
        <f t="shared" si="637"/>
        <v>1</v>
      </c>
      <c r="AI4544" s="14">
        <f>VLOOKUP(E4544,'Verweis Faktor'!$A:$B,2,FALSE)</f>
        <v>1</v>
      </c>
      <c r="AJ4544" s="14"/>
      <c r="AK4544" s="14" t="str">
        <f>IF(AL4544="Ja","Versandkosten",VLOOKUP(E4544,'Verweis Belegart'!$A$2:$B$9,2,FALSE))</f>
        <v>Versandkosten</v>
      </c>
      <c r="AL4544" s="14" t="str">
        <f t="shared" si="638"/>
        <v>Ja</v>
      </c>
      <c r="AM4544" s="14" t="str">
        <f t="shared" si="634"/>
        <v>Positiv</v>
      </c>
    </row>
    <row r="4545" spans="1:39" ht="17.25" customHeight="1" x14ac:dyDescent="0.35">
      <c r="A4545" s="17">
        <v>14574197</v>
      </c>
      <c r="B4545" s="2" t="s">
        <v>2380</v>
      </c>
      <c r="C4545" s="1">
        <v>2025001</v>
      </c>
      <c r="D4545" s="1">
        <v>2001161</v>
      </c>
      <c r="E4545" s="2" t="s">
        <v>34</v>
      </c>
      <c r="F4545" s="2" t="s">
        <v>53</v>
      </c>
      <c r="G4545" s="2" t="s">
        <v>66</v>
      </c>
      <c r="H4545" s="2" t="s">
        <v>2471</v>
      </c>
      <c r="I4545" s="2" t="s">
        <v>2472</v>
      </c>
      <c r="J4545" s="2" t="s">
        <v>103</v>
      </c>
      <c r="K4545" s="2" t="s">
        <v>45</v>
      </c>
      <c r="L4545" s="2" t="s">
        <v>616</v>
      </c>
      <c r="M4545" s="2" t="s">
        <v>617</v>
      </c>
      <c r="N4545" s="2" t="s">
        <v>618</v>
      </c>
      <c r="O4545" s="3">
        <v>1</v>
      </c>
      <c r="P4545" s="3">
        <v>495</v>
      </c>
      <c r="Q4545" s="3">
        <v>509</v>
      </c>
      <c r="R4545" s="3">
        <v>509</v>
      </c>
      <c r="S4545" s="3">
        <v>14</v>
      </c>
      <c r="T4545" s="3">
        <v>14</v>
      </c>
      <c r="U4545" s="3">
        <v>2.75</v>
      </c>
      <c r="V4545" s="2" t="s">
        <v>813</v>
      </c>
      <c r="W4545" s="2" t="s">
        <v>814</v>
      </c>
      <c r="X4545" s="2" t="s">
        <v>125</v>
      </c>
      <c r="Y4545" s="19" t="str">
        <f>VLOOKUP(G4545,'Verweis Kd-Gruppe'!$A$2:$B$8,2,FALSE)</f>
        <v>EXP</v>
      </c>
      <c r="Z4545" s="19" t="str">
        <f>VLOOKUP(J4545,'Verweis Art-Gruppe'!$A$2:$B$15,2,FALSE)</f>
        <v>Geräte</v>
      </c>
      <c r="AA4545" s="19" t="str">
        <f>VLOOKUP(W4545,'Verweis Vertreter'!$A$2:$B$24,2,FALSE)</f>
        <v>Sokol Kapaj</v>
      </c>
      <c r="AB4545" s="12">
        <f t="shared" si="630"/>
        <v>1</v>
      </c>
      <c r="AC4545" s="12">
        <f t="shared" si="635"/>
        <v>495</v>
      </c>
      <c r="AD4545" s="12">
        <f t="shared" si="636"/>
        <v>509</v>
      </c>
      <c r="AE4545" s="12">
        <f t="shared" si="631"/>
        <v>509</v>
      </c>
      <c r="AF4545" s="12">
        <f t="shared" si="632"/>
        <v>14</v>
      </c>
      <c r="AG4545" s="12">
        <f t="shared" si="633"/>
        <v>14</v>
      </c>
      <c r="AH4545" s="9">
        <f t="shared" si="637"/>
        <v>2.75049115913556E-2</v>
      </c>
      <c r="AI4545" s="14">
        <f>VLOOKUP(E4545,'Verweis Faktor'!$A:$B,2,FALSE)</f>
        <v>1</v>
      </c>
      <c r="AJ4545" s="14"/>
      <c r="AK4545" s="14" t="str">
        <f>IF(AL4545="Ja","Versandkosten",VLOOKUP(E4545,'Verweis Belegart'!$A$2:$B$9,2,FALSE))</f>
        <v>Hardware</v>
      </c>
      <c r="AL4545" s="14" t="str">
        <f t="shared" si="638"/>
        <v>Nein</v>
      </c>
      <c r="AM4545" s="14" t="str">
        <f t="shared" si="634"/>
        <v>Positiv</v>
      </c>
    </row>
    <row r="4546" spans="1:39" ht="17.25" customHeight="1" x14ac:dyDescent="0.35">
      <c r="A4546" s="17">
        <v>14574197</v>
      </c>
      <c r="B4546" s="2" t="s">
        <v>2380</v>
      </c>
      <c r="C4546" s="1">
        <v>2025001</v>
      </c>
      <c r="D4546" s="1">
        <v>2001161</v>
      </c>
      <c r="E4546" s="2" t="s">
        <v>34</v>
      </c>
      <c r="F4546" s="2" t="s">
        <v>53</v>
      </c>
      <c r="G4546" s="2" t="s">
        <v>66</v>
      </c>
      <c r="H4546" s="2" t="s">
        <v>2471</v>
      </c>
      <c r="I4546" s="2" t="s">
        <v>2472</v>
      </c>
      <c r="J4546" s="2" t="s">
        <v>103</v>
      </c>
      <c r="K4546" s="2" t="s">
        <v>49</v>
      </c>
      <c r="L4546" s="2" t="s">
        <v>1617</v>
      </c>
      <c r="M4546" s="2" t="s">
        <v>1618</v>
      </c>
      <c r="N4546" s="2" t="s">
        <v>1040</v>
      </c>
      <c r="O4546" s="3">
        <v>1</v>
      </c>
      <c r="P4546" s="3">
        <v>1135</v>
      </c>
      <c r="Q4546" s="3">
        <v>1105</v>
      </c>
      <c r="R4546" s="3">
        <v>1105</v>
      </c>
      <c r="S4546" s="3">
        <v>-30</v>
      </c>
      <c r="T4546" s="3">
        <v>-30</v>
      </c>
      <c r="U4546" s="3">
        <v>-2.71</v>
      </c>
      <c r="V4546" s="2" t="s">
        <v>813</v>
      </c>
      <c r="W4546" s="2" t="s">
        <v>814</v>
      </c>
      <c r="X4546" s="2" t="s">
        <v>125</v>
      </c>
      <c r="Y4546" s="19" t="str">
        <f>VLOOKUP(G4546,'Verweis Kd-Gruppe'!$A$2:$B$8,2,FALSE)</f>
        <v>EXP</v>
      </c>
      <c r="Z4546" s="19" t="str">
        <f>VLOOKUP(J4546,'Verweis Art-Gruppe'!$A$2:$B$15,2,FALSE)</f>
        <v>Geräte</v>
      </c>
      <c r="AA4546" s="19" t="str">
        <f>VLOOKUP(W4546,'Verweis Vertreter'!$A$2:$B$24,2,FALSE)</f>
        <v>Sokol Kapaj</v>
      </c>
      <c r="AB4546" s="12">
        <f t="shared" si="630"/>
        <v>1</v>
      </c>
      <c r="AC4546" s="12">
        <f t="shared" si="635"/>
        <v>1135</v>
      </c>
      <c r="AD4546" s="12">
        <f t="shared" si="636"/>
        <v>1105</v>
      </c>
      <c r="AE4546" s="12">
        <f t="shared" si="631"/>
        <v>1105</v>
      </c>
      <c r="AF4546" s="12">
        <f t="shared" si="632"/>
        <v>-30</v>
      </c>
      <c r="AG4546" s="12">
        <f t="shared" si="633"/>
        <v>-30</v>
      </c>
      <c r="AH4546" s="9">
        <f t="shared" si="637"/>
        <v>-2.7149321266968326E-2</v>
      </c>
      <c r="AI4546" s="14">
        <f>VLOOKUP(E4546,'Verweis Faktor'!$A:$B,2,FALSE)</f>
        <v>1</v>
      </c>
      <c r="AJ4546" s="14"/>
      <c r="AK4546" s="14" t="str">
        <f>IF(AL4546="Ja","Versandkosten",VLOOKUP(E4546,'Verweis Belegart'!$A$2:$B$9,2,FALSE))</f>
        <v>Hardware</v>
      </c>
      <c r="AL4546" s="14" t="str">
        <f t="shared" si="638"/>
        <v>Nein</v>
      </c>
      <c r="AM4546" s="14" t="str">
        <f t="shared" si="634"/>
        <v>Negativ</v>
      </c>
    </row>
    <row r="4547" spans="1:39" ht="17.25" customHeight="1" x14ac:dyDescent="0.35">
      <c r="A4547" s="17">
        <v>14574323</v>
      </c>
      <c r="B4547" s="2" t="s">
        <v>2380</v>
      </c>
      <c r="C4547" s="1">
        <v>2025001</v>
      </c>
      <c r="D4547" s="1">
        <v>2001162</v>
      </c>
      <c r="E4547" s="2" t="s">
        <v>34</v>
      </c>
      <c r="F4547" s="2" t="s">
        <v>182</v>
      </c>
      <c r="G4547" s="2" t="s">
        <v>36</v>
      </c>
      <c r="H4547" s="2" t="s">
        <v>600</v>
      </c>
      <c r="I4547" s="2" t="s">
        <v>601</v>
      </c>
      <c r="J4547" s="2" t="s">
        <v>103</v>
      </c>
      <c r="K4547" s="2" t="s">
        <v>28</v>
      </c>
      <c r="L4547" s="2" t="s">
        <v>1061</v>
      </c>
      <c r="M4547" s="2" t="s">
        <v>1062</v>
      </c>
      <c r="N4547" s="2" t="s">
        <v>1063</v>
      </c>
      <c r="O4547" s="3">
        <v>1</v>
      </c>
      <c r="P4547" s="3">
        <v>109.3682</v>
      </c>
      <c r="Q4547" s="3">
        <v>115</v>
      </c>
      <c r="R4547" s="3">
        <v>115</v>
      </c>
      <c r="S4547" s="3">
        <v>5.6318000000000001</v>
      </c>
      <c r="T4547" s="3">
        <v>5.63</v>
      </c>
      <c r="U4547" s="3">
        <v>4.8899999999999997</v>
      </c>
      <c r="V4547" s="2" t="s">
        <v>235</v>
      </c>
      <c r="W4547" s="2" t="s">
        <v>236</v>
      </c>
      <c r="X4547" s="2" t="s">
        <v>33</v>
      </c>
      <c r="Y4547" s="19" t="str">
        <f>VLOOKUP(G4547,'Verweis Kd-Gruppe'!$A$2:$B$8,2,FALSE)</f>
        <v>GRK</v>
      </c>
      <c r="Z4547" s="19" t="str">
        <f>VLOOKUP(J4547,'Verweis Art-Gruppe'!$A$2:$B$15,2,FALSE)</f>
        <v>Geräte</v>
      </c>
      <c r="AA4547" s="19" t="str">
        <f>VLOOKUP(W4547,'Verweis Vertreter'!$A$2:$B$24,2,FALSE)</f>
        <v>Patrick Verfürth</v>
      </c>
      <c r="AB4547" s="12">
        <f t="shared" ref="AB4547:AB4610" si="639">$AI4547*O4547</f>
        <v>1</v>
      </c>
      <c r="AC4547" s="12">
        <f t="shared" si="635"/>
        <v>109.3682</v>
      </c>
      <c r="AD4547" s="12">
        <f t="shared" si="636"/>
        <v>115</v>
      </c>
      <c r="AE4547" s="12">
        <f t="shared" ref="AE4547:AE4610" si="640">$AI4547*R4547</f>
        <v>115</v>
      </c>
      <c r="AF4547" s="12">
        <f t="shared" ref="AF4547:AF4610" si="641">$AI4547*S4547</f>
        <v>5.6318000000000001</v>
      </c>
      <c r="AG4547" s="12">
        <f t="shared" ref="AG4547:AG4610" si="642">$AI4547*T4547</f>
        <v>5.63</v>
      </c>
      <c r="AH4547" s="9">
        <f t="shared" si="637"/>
        <v>4.8956521739130433E-2</v>
      </c>
      <c r="AI4547" s="14">
        <f>VLOOKUP(E4547,'Verweis Faktor'!$A:$B,2,FALSE)</f>
        <v>1</v>
      </c>
      <c r="AJ4547" s="14"/>
      <c r="AK4547" s="14" t="str">
        <f>IF(AL4547="Ja","Versandkosten",VLOOKUP(E4547,'Verweis Belegart'!$A$2:$B$9,2,FALSE))</f>
        <v>Hardware</v>
      </c>
      <c r="AL4547" s="14" t="str">
        <f t="shared" si="638"/>
        <v>Nein</v>
      </c>
      <c r="AM4547" s="14" t="str">
        <f t="shared" ref="AM4547:AM4610" si="643">IF(AG4547&lt;0,"Negativ","Positiv")</f>
        <v>Positiv</v>
      </c>
    </row>
    <row r="4548" spans="1:39" ht="17.25" customHeight="1" x14ac:dyDescent="0.35">
      <c r="A4548" s="17">
        <v>14574323</v>
      </c>
      <c r="B4548" s="2" t="s">
        <v>2380</v>
      </c>
      <c r="C4548" s="1">
        <v>2025001</v>
      </c>
      <c r="D4548" s="1">
        <v>2001162</v>
      </c>
      <c r="E4548" s="2" t="s">
        <v>34</v>
      </c>
      <c r="F4548" s="2" t="s">
        <v>182</v>
      </c>
      <c r="G4548" s="2" t="s">
        <v>36</v>
      </c>
      <c r="H4548" s="2" t="s">
        <v>600</v>
      </c>
      <c r="I4548" s="2" t="s">
        <v>601</v>
      </c>
      <c r="J4548" s="2" t="s">
        <v>103</v>
      </c>
      <c r="K4548" s="2" t="s">
        <v>45</v>
      </c>
      <c r="L4548" s="2" t="s">
        <v>608</v>
      </c>
      <c r="M4548" s="2" t="s">
        <v>609</v>
      </c>
      <c r="N4548" s="2" t="s">
        <v>610</v>
      </c>
      <c r="O4548" s="3">
        <v>5</v>
      </c>
      <c r="P4548" s="3">
        <v>181</v>
      </c>
      <c r="Q4548" s="3">
        <v>195</v>
      </c>
      <c r="R4548" s="3">
        <v>975</v>
      </c>
      <c r="S4548" s="3">
        <v>14</v>
      </c>
      <c r="T4548" s="3">
        <v>70</v>
      </c>
      <c r="U4548" s="3">
        <v>7.17</v>
      </c>
      <c r="V4548" s="2" t="s">
        <v>235</v>
      </c>
      <c r="W4548" s="2" t="s">
        <v>236</v>
      </c>
      <c r="X4548" s="2" t="s">
        <v>33</v>
      </c>
      <c r="Y4548" s="19" t="str">
        <f>VLOOKUP(G4548,'Verweis Kd-Gruppe'!$A$2:$B$8,2,FALSE)</f>
        <v>GRK</v>
      </c>
      <c r="Z4548" s="19" t="str">
        <f>VLOOKUP(J4548,'Verweis Art-Gruppe'!$A$2:$B$15,2,FALSE)</f>
        <v>Geräte</v>
      </c>
      <c r="AA4548" s="19" t="str">
        <f>VLOOKUP(W4548,'Verweis Vertreter'!$A$2:$B$24,2,FALSE)</f>
        <v>Patrick Verfürth</v>
      </c>
      <c r="AB4548" s="12">
        <f t="shared" si="639"/>
        <v>5</v>
      </c>
      <c r="AC4548" s="12">
        <f t="shared" ref="AC4548:AC4611" si="644">P4548</f>
        <v>181</v>
      </c>
      <c r="AD4548" s="12">
        <f t="shared" ref="AD4548:AD4611" si="645">Q4548</f>
        <v>195</v>
      </c>
      <c r="AE4548" s="12">
        <f t="shared" si="640"/>
        <v>975</v>
      </c>
      <c r="AF4548" s="12">
        <f t="shared" si="641"/>
        <v>14</v>
      </c>
      <c r="AG4548" s="12">
        <f t="shared" si="642"/>
        <v>70</v>
      </c>
      <c r="AH4548" s="9">
        <f t="shared" ref="AH4548:AH4611" si="646">IF(AF4548=0,0,AG4548/AE4548*AI4548)</f>
        <v>7.179487179487179E-2</v>
      </c>
      <c r="AI4548" s="14">
        <f>VLOOKUP(E4548,'Verweis Faktor'!$A:$B,2,FALSE)</f>
        <v>1</v>
      </c>
      <c r="AJ4548" s="14"/>
      <c r="AK4548" s="14" t="str">
        <f>IF(AL4548="Ja","Versandkosten",VLOOKUP(E4548,'Verweis Belegart'!$A$2:$B$9,2,FALSE))</f>
        <v>Hardware</v>
      </c>
      <c r="AL4548" s="14" t="str">
        <f t="shared" ref="AL4548:AL4611" si="647">IF(ISNUMBER(FIND("Versandkosten",M4548)),"Ja","Nein")</f>
        <v>Nein</v>
      </c>
      <c r="AM4548" s="14" t="str">
        <f t="shared" si="643"/>
        <v>Positiv</v>
      </c>
    </row>
    <row r="4549" spans="1:39" ht="17.25" customHeight="1" x14ac:dyDescent="0.35">
      <c r="A4549" s="17">
        <v>14574323</v>
      </c>
      <c r="B4549" s="2" t="s">
        <v>2380</v>
      </c>
      <c r="C4549" s="1">
        <v>2025001</v>
      </c>
      <c r="D4549" s="1">
        <v>2001162</v>
      </c>
      <c r="E4549" s="2" t="s">
        <v>34</v>
      </c>
      <c r="F4549" s="2" t="s">
        <v>182</v>
      </c>
      <c r="G4549" s="2" t="s">
        <v>36</v>
      </c>
      <c r="H4549" s="2" t="s">
        <v>600</v>
      </c>
      <c r="I4549" s="2" t="s">
        <v>601</v>
      </c>
      <c r="J4549" s="2" t="s">
        <v>103</v>
      </c>
      <c r="K4549" s="2" t="s">
        <v>49</v>
      </c>
      <c r="L4549" s="2" t="s">
        <v>970</v>
      </c>
      <c r="M4549" s="2" t="s">
        <v>971</v>
      </c>
      <c r="N4549" s="2" t="s">
        <v>943</v>
      </c>
      <c r="O4549" s="3">
        <v>1</v>
      </c>
      <c r="P4549" s="3">
        <v>235</v>
      </c>
      <c r="Q4549" s="3">
        <v>255</v>
      </c>
      <c r="R4549" s="3">
        <v>255</v>
      </c>
      <c r="S4549" s="3">
        <v>20</v>
      </c>
      <c r="T4549" s="3">
        <v>20</v>
      </c>
      <c r="U4549" s="3">
        <v>7.84</v>
      </c>
      <c r="V4549" s="2" t="s">
        <v>235</v>
      </c>
      <c r="W4549" s="2" t="s">
        <v>236</v>
      </c>
      <c r="X4549" s="2" t="s">
        <v>33</v>
      </c>
      <c r="Y4549" s="19" t="str">
        <f>VLOOKUP(G4549,'Verweis Kd-Gruppe'!$A$2:$B$8,2,FALSE)</f>
        <v>GRK</v>
      </c>
      <c r="Z4549" s="19" t="str">
        <f>VLOOKUP(J4549,'Verweis Art-Gruppe'!$A$2:$B$15,2,FALSE)</f>
        <v>Geräte</v>
      </c>
      <c r="AA4549" s="19" t="str">
        <f>VLOOKUP(W4549,'Verweis Vertreter'!$A$2:$B$24,2,FALSE)</f>
        <v>Patrick Verfürth</v>
      </c>
      <c r="AB4549" s="12">
        <f t="shared" si="639"/>
        <v>1</v>
      </c>
      <c r="AC4549" s="12">
        <f t="shared" si="644"/>
        <v>235</v>
      </c>
      <c r="AD4549" s="12">
        <f t="shared" si="645"/>
        <v>255</v>
      </c>
      <c r="AE4549" s="12">
        <f t="shared" si="640"/>
        <v>255</v>
      </c>
      <c r="AF4549" s="12">
        <f t="shared" si="641"/>
        <v>20</v>
      </c>
      <c r="AG4549" s="12">
        <f t="shared" si="642"/>
        <v>20</v>
      </c>
      <c r="AH4549" s="9">
        <f t="shared" si="646"/>
        <v>7.8431372549019607E-2</v>
      </c>
      <c r="AI4549" s="14">
        <f>VLOOKUP(E4549,'Verweis Faktor'!$A:$B,2,FALSE)</f>
        <v>1</v>
      </c>
      <c r="AJ4549" s="14"/>
      <c r="AK4549" s="14" t="str">
        <f>IF(AL4549="Ja","Versandkosten",VLOOKUP(E4549,'Verweis Belegart'!$A$2:$B$9,2,FALSE))</f>
        <v>Hardware</v>
      </c>
      <c r="AL4549" s="14" t="str">
        <f t="shared" si="647"/>
        <v>Nein</v>
      </c>
      <c r="AM4549" s="14" t="str">
        <f t="shared" si="643"/>
        <v>Positiv</v>
      </c>
    </row>
    <row r="4550" spans="1:39" ht="17.25" customHeight="1" x14ac:dyDescent="0.35">
      <c r="A4550" s="17">
        <v>14574327</v>
      </c>
      <c r="B4550" s="2" t="s">
        <v>2380</v>
      </c>
      <c r="C4550" s="1">
        <v>2025001</v>
      </c>
      <c r="D4550" s="1">
        <v>2001163</v>
      </c>
      <c r="E4550" s="2" t="s">
        <v>34</v>
      </c>
      <c r="F4550" s="2" t="s">
        <v>182</v>
      </c>
      <c r="G4550" s="2" t="s">
        <v>36</v>
      </c>
      <c r="H4550" s="2" t="s">
        <v>600</v>
      </c>
      <c r="I4550" s="2" t="s">
        <v>601</v>
      </c>
      <c r="J4550" s="2" t="s">
        <v>2791</v>
      </c>
      <c r="K4550" s="2" t="s">
        <v>28</v>
      </c>
      <c r="L4550" s="2" t="s">
        <v>249</v>
      </c>
      <c r="M4550" s="2" t="s">
        <v>250</v>
      </c>
      <c r="N4550" s="2" t="s">
        <v>122</v>
      </c>
      <c r="O4550" s="3">
        <v>1</v>
      </c>
      <c r="P4550" s="3">
        <v>0</v>
      </c>
      <c r="Q4550" s="3">
        <v>6.35</v>
      </c>
      <c r="R4550" s="3">
        <v>6.35</v>
      </c>
      <c r="S4550" s="3">
        <v>6.35</v>
      </c>
      <c r="T4550" s="3">
        <v>6.35</v>
      </c>
      <c r="U4550" s="3"/>
      <c r="V4550" s="2" t="s">
        <v>235</v>
      </c>
      <c r="W4550" s="2" t="s">
        <v>236</v>
      </c>
      <c r="X4550" s="2" t="s">
        <v>33</v>
      </c>
      <c r="Y4550" s="19" t="str">
        <f>VLOOKUP(G4550,'Verweis Kd-Gruppe'!$A$2:$B$8,2,FALSE)</f>
        <v>GRK</v>
      </c>
      <c r="Z4550" s="19" t="str">
        <f>VLOOKUP(J4550,'Verweis Art-Gruppe'!$A$2:$B$15,2,FALSE)</f>
        <v>Sonstige</v>
      </c>
      <c r="AA4550" s="19" t="str">
        <f>VLOOKUP(W4550,'Verweis Vertreter'!$A$2:$B$24,2,FALSE)</f>
        <v>Patrick Verfürth</v>
      </c>
      <c r="AB4550" s="12">
        <f t="shared" si="639"/>
        <v>1</v>
      </c>
      <c r="AC4550" s="12">
        <f t="shared" si="644"/>
        <v>0</v>
      </c>
      <c r="AD4550" s="12">
        <f t="shared" si="645"/>
        <v>6.35</v>
      </c>
      <c r="AE4550" s="12">
        <f t="shared" si="640"/>
        <v>6.35</v>
      </c>
      <c r="AF4550" s="12">
        <f t="shared" si="641"/>
        <v>6.35</v>
      </c>
      <c r="AG4550" s="12">
        <f t="shared" si="642"/>
        <v>6.35</v>
      </c>
      <c r="AH4550" s="9">
        <f t="shared" si="646"/>
        <v>1</v>
      </c>
      <c r="AI4550" s="14">
        <f>VLOOKUP(E4550,'Verweis Faktor'!$A:$B,2,FALSE)</f>
        <v>1</v>
      </c>
      <c r="AJ4550" s="14"/>
      <c r="AK4550" s="14" t="str">
        <f>IF(AL4550="Ja","Versandkosten",VLOOKUP(E4550,'Verweis Belegart'!$A$2:$B$9,2,FALSE))</f>
        <v>Versandkosten</v>
      </c>
      <c r="AL4550" s="14" t="str">
        <f t="shared" si="647"/>
        <v>Ja</v>
      </c>
      <c r="AM4550" s="14" t="str">
        <f t="shared" si="643"/>
        <v>Positiv</v>
      </c>
    </row>
    <row r="4551" spans="1:39" ht="17.25" customHeight="1" x14ac:dyDescent="0.35">
      <c r="A4551" s="17">
        <v>14574327</v>
      </c>
      <c r="B4551" s="2" t="s">
        <v>2380</v>
      </c>
      <c r="C4551" s="1">
        <v>2025001</v>
      </c>
      <c r="D4551" s="1">
        <v>2001163</v>
      </c>
      <c r="E4551" s="2" t="s">
        <v>34</v>
      </c>
      <c r="F4551" s="2" t="s">
        <v>182</v>
      </c>
      <c r="G4551" s="2" t="s">
        <v>36</v>
      </c>
      <c r="H4551" s="2" t="s">
        <v>600</v>
      </c>
      <c r="I4551" s="2" t="s">
        <v>601</v>
      </c>
      <c r="J4551" s="2" t="s">
        <v>103</v>
      </c>
      <c r="K4551" s="2" t="s">
        <v>45</v>
      </c>
      <c r="L4551" s="2" t="s">
        <v>983</v>
      </c>
      <c r="M4551" s="2" t="s">
        <v>984</v>
      </c>
      <c r="N4551" s="2" t="s">
        <v>985</v>
      </c>
      <c r="O4551" s="3">
        <v>1</v>
      </c>
      <c r="P4551" s="3">
        <v>829.95</v>
      </c>
      <c r="Q4551" s="3">
        <v>809</v>
      </c>
      <c r="R4551" s="3">
        <v>809</v>
      </c>
      <c r="S4551" s="3">
        <v>-20.95</v>
      </c>
      <c r="T4551" s="3">
        <v>-20.95</v>
      </c>
      <c r="U4551" s="3">
        <v>-2.58</v>
      </c>
      <c r="V4551" s="2" t="s">
        <v>235</v>
      </c>
      <c r="W4551" s="2" t="s">
        <v>236</v>
      </c>
      <c r="X4551" s="2" t="s">
        <v>33</v>
      </c>
      <c r="Y4551" s="19" t="str">
        <f>VLOOKUP(G4551,'Verweis Kd-Gruppe'!$A$2:$B$8,2,FALSE)</f>
        <v>GRK</v>
      </c>
      <c r="Z4551" s="19" t="str">
        <f>VLOOKUP(J4551,'Verweis Art-Gruppe'!$A$2:$B$15,2,FALSE)</f>
        <v>Geräte</v>
      </c>
      <c r="AA4551" s="19" t="str">
        <f>VLOOKUP(W4551,'Verweis Vertreter'!$A$2:$B$24,2,FALSE)</f>
        <v>Patrick Verfürth</v>
      </c>
      <c r="AB4551" s="12">
        <f t="shared" si="639"/>
        <v>1</v>
      </c>
      <c r="AC4551" s="12">
        <f t="shared" si="644"/>
        <v>829.95</v>
      </c>
      <c r="AD4551" s="12">
        <f t="shared" si="645"/>
        <v>809</v>
      </c>
      <c r="AE4551" s="12">
        <f t="shared" si="640"/>
        <v>809</v>
      </c>
      <c r="AF4551" s="12">
        <f t="shared" si="641"/>
        <v>-20.95</v>
      </c>
      <c r="AG4551" s="12">
        <f t="shared" si="642"/>
        <v>-20.95</v>
      </c>
      <c r="AH4551" s="9">
        <f t="shared" si="646"/>
        <v>-2.5896168108776266E-2</v>
      </c>
      <c r="AI4551" s="14">
        <f>VLOOKUP(E4551,'Verweis Faktor'!$A:$B,2,FALSE)</f>
        <v>1</v>
      </c>
      <c r="AJ4551" s="14"/>
      <c r="AK4551" s="14" t="str">
        <f>IF(AL4551="Ja","Versandkosten",VLOOKUP(E4551,'Verweis Belegart'!$A$2:$B$9,2,FALSE))</f>
        <v>Hardware</v>
      </c>
      <c r="AL4551" s="14" t="str">
        <f t="shared" si="647"/>
        <v>Nein</v>
      </c>
      <c r="AM4551" s="14" t="str">
        <f t="shared" si="643"/>
        <v>Negativ</v>
      </c>
    </row>
    <row r="4552" spans="1:39" ht="17.25" customHeight="1" x14ac:dyDescent="0.35">
      <c r="A4552" s="17">
        <v>14574330</v>
      </c>
      <c r="B4552" s="2" t="s">
        <v>2380</v>
      </c>
      <c r="C4552" s="1">
        <v>2025001</v>
      </c>
      <c r="D4552" s="1">
        <v>2001164</v>
      </c>
      <c r="E4552" s="2" t="s">
        <v>34</v>
      </c>
      <c r="F4552" s="2" t="s">
        <v>182</v>
      </c>
      <c r="G4552" s="2" t="s">
        <v>36</v>
      </c>
      <c r="H4552" s="2" t="s">
        <v>600</v>
      </c>
      <c r="I4552" s="2" t="s">
        <v>601</v>
      </c>
      <c r="J4552" s="2" t="s">
        <v>2791</v>
      </c>
      <c r="K4552" s="2" t="s">
        <v>28</v>
      </c>
      <c r="L4552" s="2" t="s">
        <v>249</v>
      </c>
      <c r="M4552" s="2" t="s">
        <v>250</v>
      </c>
      <c r="N4552" s="2" t="s">
        <v>122</v>
      </c>
      <c r="O4552" s="3">
        <v>1</v>
      </c>
      <c r="P4552" s="3">
        <v>0</v>
      </c>
      <c r="Q4552" s="3">
        <v>6.35</v>
      </c>
      <c r="R4552" s="3">
        <v>6.35</v>
      </c>
      <c r="S4552" s="3">
        <v>6.35</v>
      </c>
      <c r="T4552" s="3">
        <v>6.35</v>
      </c>
      <c r="U4552" s="3"/>
      <c r="V4552" s="2" t="s">
        <v>235</v>
      </c>
      <c r="W4552" s="2" t="s">
        <v>236</v>
      </c>
      <c r="X4552" s="2" t="s">
        <v>33</v>
      </c>
      <c r="Y4552" s="19" t="str">
        <f>VLOOKUP(G4552,'Verweis Kd-Gruppe'!$A$2:$B$8,2,FALSE)</f>
        <v>GRK</v>
      </c>
      <c r="Z4552" s="19" t="str">
        <f>VLOOKUP(J4552,'Verweis Art-Gruppe'!$A$2:$B$15,2,FALSE)</f>
        <v>Sonstige</v>
      </c>
      <c r="AA4552" s="19" t="str">
        <f>VLOOKUP(W4552,'Verweis Vertreter'!$A$2:$B$24,2,FALSE)</f>
        <v>Patrick Verfürth</v>
      </c>
      <c r="AB4552" s="12">
        <f t="shared" si="639"/>
        <v>1</v>
      </c>
      <c r="AC4552" s="12">
        <f t="shared" si="644"/>
        <v>0</v>
      </c>
      <c r="AD4552" s="12">
        <f t="shared" si="645"/>
        <v>6.35</v>
      </c>
      <c r="AE4552" s="12">
        <f t="shared" si="640"/>
        <v>6.35</v>
      </c>
      <c r="AF4552" s="12">
        <f t="shared" si="641"/>
        <v>6.35</v>
      </c>
      <c r="AG4552" s="12">
        <f t="shared" si="642"/>
        <v>6.35</v>
      </c>
      <c r="AH4552" s="9">
        <f t="shared" si="646"/>
        <v>1</v>
      </c>
      <c r="AI4552" s="14">
        <f>VLOOKUP(E4552,'Verweis Faktor'!$A:$B,2,FALSE)</f>
        <v>1</v>
      </c>
      <c r="AJ4552" s="14"/>
      <c r="AK4552" s="14" t="str">
        <f>IF(AL4552="Ja","Versandkosten",VLOOKUP(E4552,'Verweis Belegart'!$A$2:$B$9,2,FALSE))</f>
        <v>Versandkosten</v>
      </c>
      <c r="AL4552" s="14" t="str">
        <f t="shared" si="647"/>
        <v>Ja</v>
      </c>
      <c r="AM4552" s="14" t="str">
        <f t="shared" si="643"/>
        <v>Positiv</v>
      </c>
    </row>
    <row r="4553" spans="1:39" ht="17.25" customHeight="1" x14ac:dyDescent="0.35">
      <c r="A4553" s="17">
        <v>14574330</v>
      </c>
      <c r="B4553" s="2" t="s">
        <v>2380</v>
      </c>
      <c r="C4553" s="1">
        <v>2025001</v>
      </c>
      <c r="D4553" s="1">
        <v>2001164</v>
      </c>
      <c r="E4553" s="2" t="s">
        <v>34</v>
      </c>
      <c r="F4553" s="2" t="s">
        <v>182</v>
      </c>
      <c r="G4553" s="2" t="s">
        <v>36</v>
      </c>
      <c r="H4553" s="2" t="s">
        <v>600</v>
      </c>
      <c r="I4553" s="2" t="s">
        <v>601</v>
      </c>
      <c r="J4553" s="2" t="s">
        <v>103</v>
      </c>
      <c r="K4553" s="2" t="s">
        <v>45</v>
      </c>
      <c r="L4553" s="2" t="s">
        <v>2349</v>
      </c>
      <c r="M4553" s="2" t="s">
        <v>2350</v>
      </c>
      <c r="N4553" s="2" t="s">
        <v>94</v>
      </c>
      <c r="O4553" s="3">
        <v>2</v>
      </c>
      <c r="P4553" s="3">
        <v>332</v>
      </c>
      <c r="Q4553" s="3">
        <v>349</v>
      </c>
      <c r="R4553" s="3">
        <v>698</v>
      </c>
      <c r="S4553" s="3">
        <v>17</v>
      </c>
      <c r="T4553" s="3">
        <v>34</v>
      </c>
      <c r="U4553" s="3">
        <v>4.87</v>
      </c>
      <c r="V4553" s="2" t="s">
        <v>235</v>
      </c>
      <c r="W4553" s="2" t="s">
        <v>236</v>
      </c>
      <c r="X4553" s="2" t="s">
        <v>33</v>
      </c>
      <c r="Y4553" s="19" t="str">
        <f>VLOOKUP(G4553,'Verweis Kd-Gruppe'!$A$2:$B$8,2,FALSE)</f>
        <v>GRK</v>
      </c>
      <c r="Z4553" s="19" t="str">
        <f>VLOOKUP(J4553,'Verweis Art-Gruppe'!$A$2:$B$15,2,FALSE)</f>
        <v>Geräte</v>
      </c>
      <c r="AA4553" s="19" t="str">
        <f>VLOOKUP(W4553,'Verweis Vertreter'!$A$2:$B$24,2,FALSE)</f>
        <v>Patrick Verfürth</v>
      </c>
      <c r="AB4553" s="12">
        <f t="shared" si="639"/>
        <v>2</v>
      </c>
      <c r="AC4553" s="12">
        <f t="shared" si="644"/>
        <v>332</v>
      </c>
      <c r="AD4553" s="12">
        <f t="shared" si="645"/>
        <v>349</v>
      </c>
      <c r="AE4553" s="12">
        <f t="shared" si="640"/>
        <v>698</v>
      </c>
      <c r="AF4553" s="12">
        <f t="shared" si="641"/>
        <v>17</v>
      </c>
      <c r="AG4553" s="12">
        <f t="shared" si="642"/>
        <v>34</v>
      </c>
      <c r="AH4553" s="9">
        <f t="shared" si="646"/>
        <v>4.8710601719197708E-2</v>
      </c>
      <c r="AI4553" s="14">
        <f>VLOOKUP(E4553,'Verweis Faktor'!$A:$B,2,FALSE)</f>
        <v>1</v>
      </c>
      <c r="AJ4553" s="14"/>
      <c r="AK4553" s="14" t="str">
        <f>IF(AL4553="Ja","Versandkosten",VLOOKUP(E4553,'Verweis Belegart'!$A$2:$B$9,2,FALSE))</f>
        <v>Hardware</v>
      </c>
      <c r="AL4553" s="14" t="str">
        <f t="shared" si="647"/>
        <v>Nein</v>
      </c>
      <c r="AM4553" s="14" t="str">
        <f t="shared" si="643"/>
        <v>Positiv</v>
      </c>
    </row>
    <row r="4554" spans="1:39" ht="17.25" customHeight="1" x14ac:dyDescent="0.35">
      <c r="A4554" s="17">
        <v>14574318</v>
      </c>
      <c r="B4554" s="2" t="s">
        <v>2380</v>
      </c>
      <c r="C4554" s="1">
        <v>2025001</v>
      </c>
      <c r="D4554" s="1">
        <v>2001165</v>
      </c>
      <c r="E4554" s="2" t="s">
        <v>34</v>
      </c>
      <c r="F4554" s="2" t="s">
        <v>182</v>
      </c>
      <c r="G4554" s="2" t="s">
        <v>2473</v>
      </c>
      <c r="H4554" s="2" t="s">
        <v>2474</v>
      </c>
      <c r="I4554" s="2" t="s">
        <v>2475</v>
      </c>
      <c r="J4554" s="2" t="s">
        <v>2228</v>
      </c>
      <c r="K4554" s="2" t="s">
        <v>28</v>
      </c>
      <c r="L4554" s="2" t="s">
        <v>2476</v>
      </c>
      <c r="M4554" s="2" t="s">
        <v>2477</v>
      </c>
      <c r="N4554" s="2" t="s">
        <v>2477</v>
      </c>
      <c r="O4554" s="3">
        <v>1</v>
      </c>
      <c r="P4554" s="3">
        <v>4.5199999999999997E-2</v>
      </c>
      <c r="Q4554" s="3">
        <v>0</v>
      </c>
      <c r="R4554" s="3">
        <v>0</v>
      </c>
      <c r="S4554" s="3"/>
      <c r="T4554" s="3">
        <v>-0.05</v>
      </c>
      <c r="U4554" s="3"/>
      <c r="V4554" s="2" t="s">
        <v>1527</v>
      </c>
      <c r="W4554" s="2" t="s">
        <v>1528</v>
      </c>
      <c r="X4554" s="2" t="s">
        <v>197</v>
      </c>
      <c r="Y4554" s="19" t="str">
        <f>VLOOKUP(G4554,'Verweis Kd-Gruppe'!$A$2:$B$8,2,FALSE)</f>
        <v>FHK</v>
      </c>
      <c r="Z4554" s="19" t="str">
        <f>VLOOKUP(J4554,'Verweis Art-Gruppe'!$A$2:$B$15,2,FALSE)</f>
        <v>Marketing</v>
      </c>
      <c r="AA4554" s="19" t="str">
        <f>VLOOKUP(W4554,'Verweis Vertreter'!$A$2:$B$24,2,FALSE)</f>
        <v>Alexander Haas</v>
      </c>
      <c r="AB4554" s="12">
        <f t="shared" si="639"/>
        <v>1</v>
      </c>
      <c r="AC4554" s="12">
        <f t="shared" si="644"/>
        <v>4.5199999999999997E-2</v>
      </c>
      <c r="AD4554" s="12">
        <f t="shared" si="645"/>
        <v>0</v>
      </c>
      <c r="AE4554" s="12">
        <f t="shared" si="640"/>
        <v>0</v>
      </c>
      <c r="AF4554" s="12">
        <f t="shared" si="641"/>
        <v>0</v>
      </c>
      <c r="AG4554" s="12">
        <f t="shared" si="642"/>
        <v>-0.05</v>
      </c>
      <c r="AH4554" s="9">
        <f t="shared" si="646"/>
        <v>0</v>
      </c>
      <c r="AI4554" s="14">
        <f>VLOOKUP(E4554,'Verweis Faktor'!$A:$B,2,FALSE)</f>
        <v>1</v>
      </c>
      <c r="AJ4554" s="14"/>
      <c r="AK4554" s="14" t="str">
        <f>IF(AL4554="Ja","Versandkosten",VLOOKUP(E4554,'Verweis Belegart'!$A$2:$B$9,2,FALSE))</f>
        <v>Hardware</v>
      </c>
      <c r="AL4554" s="14" t="str">
        <f t="shared" si="647"/>
        <v>Nein</v>
      </c>
      <c r="AM4554" s="14" t="str">
        <f t="shared" si="643"/>
        <v>Negativ</v>
      </c>
    </row>
    <row r="4555" spans="1:39" ht="17.25" customHeight="1" x14ac:dyDescent="0.35">
      <c r="A4555" s="17">
        <v>14574318</v>
      </c>
      <c r="B4555" s="2" t="s">
        <v>2380</v>
      </c>
      <c r="C4555" s="1">
        <v>2025001</v>
      </c>
      <c r="D4555" s="1">
        <v>2001165</v>
      </c>
      <c r="E4555" s="2" t="s">
        <v>34</v>
      </c>
      <c r="F4555" s="2" t="s">
        <v>182</v>
      </c>
      <c r="G4555" s="2" t="s">
        <v>2473</v>
      </c>
      <c r="H4555" s="2" t="s">
        <v>2474</v>
      </c>
      <c r="I4555" s="2" t="s">
        <v>2475</v>
      </c>
      <c r="J4555" s="2" t="s">
        <v>2791</v>
      </c>
      <c r="K4555" s="2" t="s">
        <v>45</v>
      </c>
      <c r="L4555" s="2" t="s">
        <v>2189</v>
      </c>
      <c r="M4555" s="2" t="s">
        <v>2190</v>
      </c>
      <c r="N4555" s="2"/>
      <c r="O4555" s="3">
        <v>10</v>
      </c>
      <c r="P4555" s="3">
        <v>0</v>
      </c>
      <c r="Q4555" s="3">
        <v>0</v>
      </c>
      <c r="R4555" s="3">
        <v>0</v>
      </c>
      <c r="S4555" s="3"/>
      <c r="T4555" s="3">
        <v>0</v>
      </c>
      <c r="U4555" s="3"/>
      <c r="V4555" s="2" t="s">
        <v>1527</v>
      </c>
      <c r="W4555" s="2" t="s">
        <v>1528</v>
      </c>
      <c r="X4555" s="2" t="s">
        <v>197</v>
      </c>
      <c r="Y4555" s="19" t="str">
        <f>VLOOKUP(G4555,'Verweis Kd-Gruppe'!$A$2:$B$8,2,FALSE)</f>
        <v>FHK</v>
      </c>
      <c r="Z4555" s="19" t="str">
        <f>VLOOKUP(J4555,'Verweis Art-Gruppe'!$A$2:$B$15,2,FALSE)</f>
        <v>Sonstige</v>
      </c>
      <c r="AA4555" s="19" t="str">
        <f>VLOOKUP(W4555,'Verweis Vertreter'!$A$2:$B$24,2,FALSE)</f>
        <v>Alexander Haas</v>
      </c>
      <c r="AB4555" s="12">
        <f t="shared" si="639"/>
        <v>10</v>
      </c>
      <c r="AC4555" s="12">
        <f t="shared" si="644"/>
        <v>0</v>
      </c>
      <c r="AD4555" s="12">
        <f t="shared" si="645"/>
        <v>0</v>
      </c>
      <c r="AE4555" s="12">
        <f t="shared" si="640"/>
        <v>0</v>
      </c>
      <c r="AF4555" s="12">
        <f t="shared" si="641"/>
        <v>0</v>
      </c>
      <c r="AG4555" s="12">
        <f t="shared" si="642"/>
        <v>0</v>
      </c>
      <c r="AH4555" s="9">
        <f t="shared" si="646"/>
        <v>0</v>
      </c>
      <c r="AI4555" s="14">
        <f>VLOOKUP(E4555,'Verweis Faktor'!$A:$B,2,FALSE)</f>
        <v>1</v>
      </c>
      <c r="AJ4555" s="14"/>
      <c r="AK4555" s="14" t="str">
        <f>IF(AL4555="Ja","Versandkosten",VLOOKUP(E4555,'Verweis Belegart'!$A$2:$B$9,2,FALSE))</f>
        <v>Hardware</v>
      </c>
      <c r="AL4555" s="14" t="str">
        <f t="shared" si="647"/>
        <v>Nein</v>
      </c>
      <c r="AM4555" s="14" t="str">
        <f t="shared" si="643"/>
        <v>Positiv</v>
      </c>
    </row>
    <row r="4556" spans="1:39" ht="17.25" customHeight="1" x14ac:dyDescent="0.35">
      <c r="A4556" s="17">
        <v>14574318</v>
      </c>
      <c r="B4556" s="2" t="s">
        <v>2380</v>
      </c>
      <c r="C4556" s="1">
        <v>2025001</v>
      </c>
      <c r="D4556" s="1">
        <v>2001165</v>
      </c>
      <c r="E4556" s="2" t="s">
        <v>34</v>
      </c>
      <c r="F4556" s="2" t="s">
        <v>182</v>
      </c>
      <c r="G4556" s="2" t="s">
        <v>2473</v>
      </c>
      <c r="H4556" s="2" t="s">
        <v>2474</v>
      </c>
      <c r="I4556" s="2" t="s">
        <v>2475</v>
      </c>
      <c r="J4556" s="2" t="s">
        <v>2791</v>
      </c>
      <c r="K4556" s="2" t="s">
        <v>49</v>
      </c>
      <c r="L4556" s="2" t="s">
        <v>2191</v>
      </c>
      <c r="M4556" s="2" t="s">
        <v>2192</v>
      </c>
      <c r="N4556" s="2"/>
      <c r="O4556" s="3">
        <v>15</v>
      </c>
      <c r="P4556" s="3">
        <v>0</v>
      </c>
      <c r="Q4556" s="3">
        <v>0</v>
      </c>
      <c r="R4556" s="3">
        <v>0</v>
      </c>
      <c r="S4556" s="3"/>
      <c r="T4556" s="3">
        <v>0</v>
      </c>
      <c r="U4556" s="3"/>
      <c r="V4556" s="2" t="s">
        <v>1527</v>
      </c>
      <c r="W4556" s="2" t="s">
        <v>1528</v>
      </c>
      <c r="X4556" s="2" t="s">
        <v>197</v>
      </c>
      <c r="Y4556" s="19" t="str">
        <f>VLOOKUP(G4556,'Verweis Kd-Gruppe'!$A$2:$B$8,2,FALSE)</f>
        <v>FHK</v>
      </c>
      <c r="Z4556" s="19" t="str">
        <f>VLOOKUP(J4556,'Verweis Art-Gruppe'!$A$2:$B$15,2,FALSE)</f>
        <v>Sonstige</v>
      </c>
      <c r="AA4556" s="19" t="str">
        <f>VLOOKUP(W4556,'Verweis Vertreter'!$A$2:$B$24,2,FALSE)</f>
        <v>Alexander Haas</v>
      </c>
      <c r="AB4556" s="12">
        <f t="shared" si="639"/>
        <v>15</v>
      </c>
      <c r="AC4556" s="12">
        <f t="shared" si="644"/>
        <v>0</v>
      </c>
      <c r="AD4556" s="12">
        <f t="shared" si="645"/>
        <v>0</v>
      </c>
      <c r="AE4556" s="12">
        <f t="shared" si="640"/>
        <v>0</v>
      </c>
      <c r="AF4556" s="12">
        <f t="shared" si="641"/>
        <v>0</v>
      </c>
      <c r="AG4556" s="12">
        <f t="shared" si="642"/>
        <v>0</v>
      </c>
      <c r="AH4556" s="9">
        <f t="shared" si="646"/>
        <v>0</v>
      </c>
      <c r="AI4556" s="14">
        <f>VLOOKUP(E4556,'Verweis Faktor'!$A:$B,2,FALSE)</f>
        <v>1</v>
      </c>
      <c r="AJ4556" s="14"/>
      <c r="AK4556" s="14" t="str">
        <f>IF(AL4556="Ja","Versandkosten",VLOOKUP(E4556,'Verweis Belegart'!$A$2:$B$9,2,FALSE))</f>
        <v>Hardware</v>
      </c>
      <c r="AL4556" s="14" t="str">
        <f t="shared" si="647"/>
        <v>Nein</v>
      </c>
      <c r="AM4556" s="14" t="str">
        <f t="shared" si="643"/>
        <v>Positiv</v>
      </c>
    </row>
    <row r="4557" spans="1:39" ht="17.25" customHeight="1" x14ac:dyDescent="0.35">
      <c r="A4557" s="17">
        <v>14574318</v>
      </c>
      <c r="B4557" s="2" t="s">
        <v>2380</v>
      </c>
      <c r="C4557" s="1">
        <v>2025001</v>
      </c>
      <c r="D4557" s="1">
        <v>2001165</v>
      </c>
      <c r="E4557" s="2" t="s">
        <v>34</v>
      </c>
      <c r="F4557" s="2" t="s">
        <v>182</v>
      </c>
      <c r="G4557" s="2" t="s">
        <v>2473</v>
      </c>
      <c r="H4557" s="2" t="s">
        <v>2474</v>
      </c>
      <c r="I4557" s="2" t="s">
        <v>2475</v>
      </c>
      <c r="J4557" s="2" t="s">
        <v>304</v>
      </c>
      <c r="K4557" s="2" t="s">
        <v>79</v>
      </c>
      <c r="L4557" s="2" t="s">
        <v>2478</v>
      </c>
      <c r="M4557" s="2" t="s">
        <v>2479</v>
      </c>
      <c r="N4557" s="2" t="s">
        <v>2480</v>
      </c>
      <c r="O4557" s="3">
        <v>1</v>
      </c>
      <c r="P4557" s="3">
        <v>0.16800000000000001</v>
      </c>
      <c r="Q4557" s="3">
        <v>0</v>
      </c>
      <c r="R4557" s="3">
        <v>0</v>
      </c>
      <c r="S4557" s="3"/>
      <c r="T4557" s="3">
        <v>-0.17</v>
      </c>
      <c r="U4557" s="3"/>
      <c r="V4557" s="2" t="s">
        <v>1527</v>
      </c>
      <c r="W4557" s="2" t="s">
        <v>1528</v>
      </c>
      <c r="X4557" s="2" t="s">
        <v>197</v>
      </c>
      <c r="Y4557" s="19" t="str">
        <f>VLOOKUP(G4557,'Verweis Kd-Gruppe'!$A$2:$B$8,2,FALSE)</f>
        <v>FHK</v>
      </c>
      <c r="Z4557" s="19" t="str">
        <f>VLOOKUP(J4557,'Verweis Art-Gruppe'!$A$2:$B$15,2,FALSE)</f>
        <v>Zubehör</v>
      </c>
      <c r="AA4557" s="19" t="str">
        <f>VLOOKUP(W4557,'Verweis Vertreter'!$A$2:$B$24,2,FALSE)</f>
        <v>Alexander Haas</v>
      </c>
      <c r="AB4557" s="12">
        <f t="shared" si="639"/>
        <v>1</v>
      </c>
      <c r="AC4557" s="12">
        <f t="shared" si="644"/>
        <v>0.16800000000000001</v>
      </c>
      <c r="AD4557" s="12">
        <f t="shared" si="645"/>
        <v>0</v>
      </c>
      <c r="AE4557" s="12">
        <f t="shared" si="640"/>
        <v>0</v>
      </c>
      <c r="AF4557" s="12">
        <f t="shared" si="641"/>
        <v>0</v>
      </c>
      <c r="AG4557" s="12">
        <f t="shared" si="642"/>
        <v>-0.17</v>
      </c>
      <c r="AH4557" s="9">
        <f t="shared" si="646"/>
        <v>0</v>
      </c>
      <c r="AI4557" s="14">
        <f>VLOOKUP(E4557,'Verweis Faktor'!$A:$B,2,FALSE)</f>
        <v>1</v>
      </c>
      <c r="AJ4557" s="14"/>
      <c r="AK4557" s="14" t="str">
        <f>IF(AL4557="Ja","Versandkosten",VLOOKUP(E4557,'Verweis Belegart'!$A$2:$B$9,2,FALSE))</f>
        <v>Hardware</v>
      </c>
      <c r="AL4557" s="14" t="str">
        <f t="shared" si="647"/>
        <v>Nein</v>
      </c>
      <c r="AM4557" s="14" t="str">
        <f t="shared" si="643"/>
        <v>Negativ</v>
      </c>
    </row>
    <row r="4558" spans="1:39" ht="17.25" customHeight="1" x14ac:dyDescent="0.35">
      <c r="A4558" s="17">
        <v>14574296</v>
      </c>
      <c r="B4558" s="2" t="s">
        <v>2380</v>
      </c>
      <c r="C4558" s="1">
        <v>2025001</v>
      </c>
      <c r="D4558" s="1">
        <v>2001166</v>
      </c>
      <c r="E4558" s="2" t="s">
        <v>34</v>
      </c>
      <c r="F4558" s="2" t="s">
        <v>53</v>
      </c>
      <c r="G4558" s="2" t="s">
        <v>66</v>
      </c>
      <c r="H4558" s="2" t="s">
        <v>1547</v>
      </c>
      <c r="I4558" s="2" t="s">
        <v>1548</v>
      </c>
      <c r="J4558" s="2" t="s">
        <v>103</v>
      </c>
      <c r="K4558" s="2" t="s">
        <v>28</v>
      </c>
      <c r="L4558" s="2" t="s">
        <v>1008</v>
      </c>
      <c r="M4558" s="2" t="s">
        <v>1009</v>
      </c>
      <c r="N4558" s="2" t="s">
        <v>262</v>
      </c>
      <c r="O4558" s="3">
        <v>5</v>
      </c>
      <c r="P4558" s="3">
        <v>991.36839999999995</v>
      </c>
      <c r="Q4558" s="3">
        <v>1015</v>
      </c>
      <c r="R4558" s="3">
        <v>5075</v>
      </c>
      <c r="S4558" s="3">
        <v>23.631599999999999</v>
      </c>
      <c r="T4558" s="3">
        <v>118.16</v>
      </c>
      <c r="U4558" s="3">
        <v>2.3199999999999998</v>
      </c>
      <c r="V4558" s="2" t="s">
        <v>813</v>
      </c>
      <c r="W4558" s="2" t="s">
        <v>814</v>
      </c>
      <c r="X4558" s="2" t="s">
        <v>72</v>
      </c>
      <c r="Y4558" s="19" t="str">
        <f>VLOOKUP(G4558,'Verweis Kd-Gruppe'!$A$2:$B$8,2,FALSE)</f>
        <v>EXP</v>
      </c>
      <c r="Z4558" s="19" t="str">
        <f>VLOOKUP(J4558,'Verweis Art-Gruppe'!$A$2:$B$15,2,FALSE)</f>
        <v>Geräte</v>
      </c>
      <c r="AA4558" s="19" t="str">
        <f>VLOOKUP(W4558,'Verweis Vertreter'!$A$2:$B$24,2,FALSE)</f>
        <v>Sokol Kapaj</v>
      </c>
      <c r="AB4558" s="12">
        <f t="shared" si="639"/>
        <v>5</v>
      </c>
      <c r="AC4558" s="12">
        <f t="shared" si="644"/>
        <v>991.36839999999995</v>
      </c>
      <c r="AD4558" s="12">
        <f t="shared" si="645"/>
        <v>1015</v>
      </c>
      <c r="AE4558" s="12">
        <f t="shared" si="640"/>
        <v>5075</v>
      </c>
      <c r="AF4558" s="12">
        <f t="shared" si="641"/>
        <v>23.631599999999999</v>
      </c>
      <c r="AG4558" s="12">
        <f t="shared" si="642"/>
        <v>118.16</v>
      </c>
      <c r="AH4558" s="9">
        <f t="shared" si="646"/>
        <v>2.3282758620689653E-2</v>
      </c>
      <c r="AI4558" s="14">
        <f>VLOOKUP(E4558,'Verweis Faktor'!$A:$B,2,FALSE)</f>
        <v>1</v>
      </c>
      <c r="AJ4558" s="14"/>
      <c r="AK4558" s="14" t="str">
        <f>IF(AL4558="Ja","Versandkosten",VLOOKUP(E4558,'Verweis Belegart'!$A$2:$B$9,2,FALSE))</f>
        <v>Hardware</v>
      </c>
      <c r="AL4558" s="14" t="str">
        <f t="shared" si="647"/>
        <v>Nein</v>
      </c>
      <c r="AM4558" s="14" t="str">
        <f t="shared" si="643"/>
        <v>Positiv</v>
      </c>
    </row>
    <row r="4559" spans="1:39" ht="17.25" customHeight="1" x14ac:dyDescent="0.35">
      <c r="A4559" s="17">
        <v>14574296</v>
      </c>
      <c r="B4559" s="2" t="s">
        <v>2380</v>
      </c>
      <c r="C4559" s="1">
        <v>2025001</v>
      </c>
      <c r="D4559" s="1">
        <v>2001166</v>
      </c>
      <c r="E4559" s="2" t="s">
        <v>34</v>
      </c>
      <c r="F4559" s="2" t="s">
        <v>53</v>
      </c>
      <c r="G4559" s="2" t="s">
        <v>66</v>
      </c>
      <c r="H4559" s="2" t="s">
        <v>1547</v>
      </c>
      <c r="I4559" s="2" t="s">
        <v>1548</v>
      </c>
      <c r="J4559" s="2" t="s">
        <v>103</v>
      </c>
      <c r="K4559" s="2" t="s">
        <v>45</v>
      </c>
      <c r="L4559" s="2" t="s">
        <v>1303</v>
      </c>
      <c r="M4559" s="2" t="s">
        <v>1304</v>
      </c>
      <c r="N4559" s="2" t="s">
        <v>274</v>
      </c>
      <c r="O4559" s="3">
        <v>5</v>
      </c>
      <c r="P4559" s="3">
        <v>1082.0512000000001</v>
      </c>
      <c r="Q4559" s="3">
        <v>1120</v>
      </c>
      <c r="R4559" s="3">
        <v>5600</v>
      </c>
      <c r="S4559" s="3">
        <v>37.948799999999999</v>
      </c>
      <c r="T4559" s="3">
        <v>189.74</v>
      </c>
      <c r="U4559" s="3">
        <v>3.38</v>
      </c>
      <c r="V4559" s="2" t="s">
        <v>813</v>
      </c>
      <c r="W4559" s="2" t="s">
        <v>814</v>
      </c>
      <c r="X4559" s="2" t="s">
        <v>72</v>
      </c>
      <c r="Y4559" s="19" t="str">
        <f>VLOOKUP(G4559,'Verweis Kd-Gruppe'!$A$2:$B$8,2,FALSE)</f>
        <v>EXP</v>
      </c>
      <c r="Z4559" s="19" t="str">
        <f>VLOOKUP(J4559,'Verweis Art-Gruppe'!$A$2:$B$15,2,FALSE)</f>
        <v>Geräte</v>
      </c>
      <c r="AA4559" s="19" t="str">
        <f>VLOOKUP(W4559,'Verweis Vertreter'!$A$2:$B$24,2,FALSE)</f>
        <v>Sokol Kapaj</v>
      </c>
      <c r="AB4559" s="12">
        <f t="shared" si="639"/>
        <v>5</v>
      </c>
      <c r="AC4559" s="12">
        <f t="shared" si="644"/>
        <v>1082.0512000000001</v>
      </c>
      <c r="AD4559" s="12">
        <f t="shared" si="645"/>
        <v>1120</v>
      </c>
      <c r="AE4559" s="12">
        <f t="shared" si="640"/>
        <v>5600</v>
      </c>
      <c r="AF4559" s="12">
        <f t="shared" si="641"/>
        <v>37.948799999999999</v>
      </c>
      <c r="AG4559" s="12">
        <f t="shared" si="642"/>
        <v>189.74</v>
      </c>
      <c r="AH4559" s="9">
        <f t="shared" si="646"/>
        <v>3.3882142857142861E-2</v>
      </c>
      <c r="AI4559" s="14">
        <f>VLOOKUP(E4559,'Verweis Faktor'!$A:$B,2,FALSE)</f>
        <v>1</v>
      </c>
      <c r="AJ4559" s="14"/>
      <c r="AK4559" s="14" t="str">
        <f>IF(AL4559="Ja","Versandkosten",VLOOKUP(E4559,'Verweis Belegart'!$A$2:$B$9,2,FALSE))</f>
        <v>Hardware</v>
      </c>
      <c r="AL4559" s="14" t="str">
        <f t="shared" si="647"/>
        <v>Nein</v>
      </c>
      <c r="AM4559" s="14" t="str">
        <f t="shared" si="643"/>
        <v>Positiv</v>
      </c>
    </row>
    <row r="4560" spans="1:39" ht="17.25" customHeight="1" x14ac:dyDescent="0.35">
      <c r="A4560" s="17">
        <v>14574296</v>
      </c>
      <c r="B4560" s="2" t="s">
        <v>2380</v>
      </c>
      <c r="C4560" s="1">
        <v>2025001</v>
      </c>
      <c r="D4560" s="1">
        <v>2001166</v>
      </c>
      <c r="E4560" s="2" t="s">
        <v>34</v>
      </c>
      <c r="F4560" s="2" t="s">
        <v>53</v>
      </c>
      <c r="G4560" s="2" t="s">
        <v>66</v>
      </c>
      <c r="H4560" s="2" t="s">
        <v>1547</v>
      </c>
      <c r="I4560" s="2" t="s">
        <v>1548</v>
      </c>
      <c r="J4560" s="2" t="s">
        <v>103</v>
      </c>
      <c r="K4560" s="2" t="s">
        <v>49</v>
      </c>
      <c r="L4560" s="2" t="s">
        <v>260</v>
      </c>
      <c r="M4560" s="2" t="s">
        <v>261</v>
      </c>
      <c r="N4560" s="2" t="s">
        <v>262</v>
      </c>
      <c r="O4560" s="3">
        <v>5</v>
      </c>
      <c r="P4560" s="3">
        <v>991.82240000000002</v>
      </c>
      <c r="Q4560" s="3">
        <v>1015</v>
      </c>
      <c r="R4560" s="3">
        <v>5075</v>
      </c>
      <c r="S4560" s="3">
        <v>23.177600000000002</v>
      </c>
      <c r="T4560" s="3">
        <v>115.89</v>
      </c>
      <c r="U4560" s="3">
        <v>2.2799999999999998</v>
      </c>
      <c r="V4560" s="2" t="s">
        <v>813</v>
      </c>
      <c r="W4560" s="2" t="s">
        <v>814</v>
      </c>
      <c r="X4560" s="2" t="s">
        <v>72</v>
      </c>
      <c r="Y4560" s="19" t="str">
        <f>VLOOKUP(G4560,'Verweis Kd-Gruppe'!$A$2:$B$8,2,FALSE)</f>
        <v>EXP</v>
      </c>
      <c r="Z4560" s="19" t="str">
        <f>VLOOKUP(J4560,'Verweis Art-Gruppe'!$A$2:$B$15,2,FALSE)</f>
        <v>Geräte</v>
      </c>
      <c r="AA4560" s="19" t="str">
        <f>VLOOKUP(W4560,'Verweis Vertreter'!$A$2:$B$24,2,FALSE)</f>
        <v>Sokol Kapaj</v>
      </c>
      <c r="AB4560" s="12">
        <f t="shared" si="639"/>
        <v>5</v>
      </c>
      <c r="AC4560" s="12">
        <f t="shared" si="644"/>
        <v>991.82240000000002</v>
      </c>
      <c r="AD4560" s="12">
        <f t="shared" si="645"/>
        <v>1015</v>
      </c>
      <c r="AE4560" s="12">
        <f t="shared" si="640"/>
        <v>5075</v>
      </c>
      <c r="AF4560" s="12">
        <f t="shared" si="641"/>
        <v>23.177600000000002</v>
      </c>
      <c r="AG4560" s="12">
        <f t="shared" si="642"/>
        <v>115.89</v>
      </c>
      <c r="AH4560" s="9">
        <f t="shared" si="646"/>
        <v>2.2835467980295565E-2</v>
      </c>
      <c r="AI4560" s="14">
        <f>VLOOKUP(E4560,'Verweis Faktor'!$A:$B,2,FALSE)</f>
        <v>1</v>
      </c>
      <c r="AJ4560" s="14"/>
      <c r="AK4560" s="14" t="str">
        <f>IF(AL4560="Ja","Versandkosten",VLOOKUP(E4560,'Verweis Belegart'!$A$2:$B$9,2,FALSE))</f>
        <v>Hardware</v>
      </c>
      <c r="AL4560" s="14" t="str">
        <f t="shared" si="647"/>
        <v>Nein</v>
      </c>
      <c r="AM4560" s="14" t="str">
        <f t="shared" si="643"/>
        <v>Positiv</v>
      </c>
    </row>
    <row r="4561" spans="1:39" ht="17.25" customHeight="1" x14ac:dyDescent="0.35">
      <c r="A4561" s="17">
        <v>14574296</v>
      </c>
      <c r="B4561" s="2" t="s">
        <v>2380</v>
      </c>
      <c r="C4561" s="1">
        <v>2025001</v>
      </c>
      <c r="D4561" s="1">
        <v>2001166</v>
      </c>
      <c r="E4561" s="2" t="s">
        <v>34</v>
      </c>
      <c r="F4561" s="2" t="s">
        <v>53</v>
      </c>
      <c r="G4561" s="2" t="s">
        <v>66</v>
      </c>
      <c r="H4561" s="2" t="s">
        <v>1547</v>
      </c>
      <c r="I4561" s="2" t="s">
        <v>1548</v>
      </c>
      <c r="J4561" s="2" t="s">
        <v>103</v>
      </c>
      <c r="K4561" s="2" t="s">
        <v>79</v>
      </c>
      <c r="L4561" s="2" t="s">
        <v>1633</v>
      </c>
      <c r="M4561" s="2" t="s">
        <v>1634</v>
      </c>
      <c r="N4561" s="2" t="s">
        <v>268</v>
      </c>
      <c r="O4561" s="3">
        <v>5</v>
      </c>
      <c r="P4561" s="3">
        <v>1320</v>
      </c>
      <c r="Q4561" s="3">
        <v>1315</v>
      </c>
      <c r="R4561" s="3">
        <v>6575</v>
      </c>
      <c r="S4561" s="3">
        <v>-5</v>
      </c>
      <c r="T4561" s="3">
        <v>-25</v>
      </c>
      <c r="U4561" s="3">
        <v>-0.38</v>
      </c>
      <c r="V4561" s="2" t="s">
        <v>813</v>
      </c>
      <c r="W4561" s="2" t="s">
        <v>814</v>
      </c>
      <c r="X4561" s="2" t="s">
        <v>72</v>
      </c>
      <c r="Y4561" s="19" t="str">
        <f>VLOOKUP(G4561,'Verweis Kd-Gruppe'!$A$2:$B$8,2,FALSE)</f>
        <v>EXP</v>
      </c>
      <c r="Z4561" s="19" t="str">
        <f>VLOOKUP(J4561,'Verweis Art-Gruppe'!$A$2:$B$15,2,FALSE)</f>
        <v>Geräte</v>
      </c>
      <c r="AA4561" s="19" t="str">
        <f>VLOOKUP(W4561,'Verweis Vertreter'!$A$2:$B$24,2,FALSE)</f>
        <v>Sokol Kapaj</v>
      </c>
      <c r="AB4561" s="12">
        <f t="shared" si="639"/>
        <v>5</v>
      </c>
      <c r="AC4561" s="12">
        <f t="shared" si="644"/>
        <v>1320</v>
      </c>
      <c r="AD4561" s="12">
        <f t="shared" si="645"/>
        <v>1315</v>
      </c>
      <c r="AE4561" s="12">
        <f t="shared" si="640"/>
        <v>6575</v>
      </c>
      <c r="AF4561" s="12">
        <f t="shared" si="641"/>
        <v>-5</v>
      </c>
      <c r="AG4561" s="12">
        <f t="shared" si="642"/>
        <v>-25</v>
      </c>
      <c r="AH4561" s="9">
        <f t="shared" si="646"/>
        <v>-3.8022813688212928E-3</v>
      </c>
      <c r="AI4561" s="14">
        <f>VLOOKUP(E4561,'Verweis Faktor'!$A:$B,2,FALSE)</f>
        <v>1</v>
      </c>
      <c r="AJ4561" s="14"/>
      <c r="AK4561" s="14" t="str">
        <f>IF(AL4561="Ja","Versandkosten",VLOOKUP(E4561,'Verweis Belegart'!$A$2:$B$9,2,FALSE))</f>
        <v>Hardware</v>
      </c>
      <c r="AL4561" s="14" t="str">
        <f t="shared" si="647"/>
        <v>Nein</v>
      </c>
      <c r="AM4561" s="14" t="str">
        <f t="shared" si="643"/>
        <v>Negativ</v>
      </c>
    </row>
    <row r="4562" spans="1:39" ht="17.25" customHeight="1" x14ac:dyDescent="0.35">
      <c r="A4562" s="17">
        <v>14574296</v>
      </c>
      <c r="B4562" s="2" t="s">
        <v>2380</v>
      </c>
      <c r="C4562" s="1">
        <v>2025001</v>
      </c>
      <c r="D4562" s="1">
        <v>2001166</v>
      </c>
      <c r="E4562" s="2" t="s">
        <v>34</v>
      </c>
      <c r="F4562" s="2" t="s">
        <v>53</v>
      </c>
      <c r="G4562" s="2" t="s">
        <v>66</v>
      </c>
      <c r="H4562" s="2" t="s">
        <v>1547</v>
      </c>
      <c r="I4562" s="2" t="s">
        <v>1548</v>
      </c>
      <c r="J4562" s="2" t="s">
        <v>103</v>
      </c>
      <c r="K4562" s="2" t="s">
        <v>83</v>
      </c>
      <c r="L4562" s="2" t="s">
        <v>714</v>
      </c>
      <c r="M4562" s="2" t="s">
        <v>715</v>
      </c>
      <c r="N4562" s="2" t="s">
        <v>274</v>
      </c>
      <c r="O4562" s="3">
        <v>5</v>
      </c>
      <c r="P4562" s="3">
        <v>1101.0044</v>
      </c>
      <c r="Q4562" s="3">
        <v>1110</v>
      </c>
      <c r="R4562" s="3">
        <v>5550</v>
      </c>
      <c r="S4562" s="3">
        <v>8.9955999999999996</v>
      </c>
      <c r="T4562" s="3">
        <v>44.98</v>
      </c>
      <c r="U4562" s="3">
        <v>0.81</v>
      </c>
      <c r="V4562" s="2" t="s">
        <v>813</v>
      </c>
      <c r="W4562" s="2" t="s">
        <v>814</v>
      </c>
      <c r="X4562" s="2" t="s">
        <v>72</v>
      </c>
      <c r="Y4562" s="19" t="str">
        <f>VLOOKUP(G4562,'Verweis Kd-Gruppe'!$A$2:$B$8,2,FALSE)</f>
        <v>EXP</v>
      </c>
      <c r="Z4562" s="19" t="str">
        <f>VLOOKUP(J4562,'Verweis Art-Gruppe'!$A$2:$B$15,2,FALSE)</f>
        <v>Geräte</v>
      </c>
      <c r="AA4562" s="19" t="str">
        <f>VLOOKUP(W4562,'Verweis Vertreter'!$A$2:$B$24,2,FALSE)</f>
        <v>Sokol Kapaj</v>
      </c>
      <c r="AB4562" s="12">
        <f t="shared" si="639"/>
        <v>5</v>
      </c>
      <c r="AC4562" s="12">
        <f t="shared" si="644"/>
        <v>1101.0044</v>
      </c>
      <c r="AD4562" s="12">
        <f t="shared" si="645"/>
        <v>1110</v>
      </c>
      <c r="AE4562" s="12">
        <f t="shared" si="640"/>
        <v>5550</v>
      </c>
      <c r="AF4562" s="12">
        <f t="shared" si="641"/>
        <v>8.9955999999999996</v>
      </c>
      <c r="AG4562" s="12">
        <f t="shared" si="642"/>
        <v>44.98</v>
      </c>
      <c r="AH4562" s="9">
        <f t="shared" si="646"/>
        <v>8.1045045045045044E-3</v>
      </c>
      <c r="AI4562" s="14">
        <f>VLOOKUP(E4562,'Verweis Faktor'!$A:$B,2,FALSE)</f>
        <v>1</v>
      </c>
      <c r="AJ4562" s="14"/>
      <c r="AK4562" s="14" t="str">
        <f>IF(AL4562="Ja","Versandkosten",VLOOKUP(E4562,'Verweis Belegart'!$A$2:$B$9,2,FALSE))</f>
        <v>Hardware</v>
      </c>
      <c r="AL4562" s="14" t="str">
        <f t="shared" si="647"/>
        <v>Nein</v>
      </c>
      <c r="AM4562" s="14" t="str">
        <f t="shared" si="643"/>
        <v>Positiv</v>
      </c>
    </row>
    <row r="4563" spans="1:39" ht="17.25" customHeight="1" x14ac:dyDescent="0.35">
      <c r="A4563" s="17">
        <v>14574296</v>
      </c>
      <c r="B4563" s="2" t="s">
        <v>2380</v>
      </c>
      <c r="C4563" s="1">
        <v>2025001</v>
      </c>
      <c r="D4563" s="1">
        <v>2001166</v>
      </c>
      <c r="E4563" s="2" t="s">
        <v>34</v>
      </c>
      <c r="F4563" s="2" t="s">
        <v>53</v>
      </c>
      <c r="G4563" s="2" t="s">
        <v>66</v>
      </c>
      <c r="H4563" s="2" t="s">
        <v>1547</v>
      </c>
      <c r="I4563" s="2" t="s">
        <v>1548</v>
      </c>
      <c r="J4563" s="2" t="s">
        <v>103</v>
      </c>
      <c r="K4563" s="2" t="s">
        <v>87</v>
      </c>
      <c r="L4563" s="2" t="s">
        <v>387</v>
      </c>
      <c r="M4563" s="2" t="s">
        <v>388</v>
      </c>
      <c r="N4563" s="2" t="s">
        <v>292</v>
      </c>
      <c r="O4563" s="3">
        <v>5</v>
      </c>
      <c r="P4563" s="3">
        <v>890.63509999999997</v>
      </c>
      <c r="Q4563" s="3">
        <v>910</v>
      </c>
      <c r="R4563" s="3">
        <v>4550</v>
      </c>
      <c r="S4563" s="3">
        <v>19.364899999999999</v>
      </c>
      <c r="T4563" s="3">
        <v>96.82</v>
      </c>
      <c r="U4563" s="3">
        <v>2.12</v>
      </c>
      <c r="V4563" s="2" t="s">
        <v>813</v>
      </c>
      <c r="W4563" s="2" t="s">
        <v>814</v>
      </c>
      <c r="X4563" s="2" t="s">
        <v>72</v>
      </c>
      <c r="Y4563" s="19" t="str">
        <f>VLOOKUP(G4563,'Verweis Kd-Gruppe'!$A$2:$B$8,2,FALSE)</f>
        <v>EXP</v>
      </c>
      <c r="Z4563" s="19" t="str">
        <f>VLOOKUP(J4563,'Verweis Art-Gruppe'!$A$2:$B$15,2,FALSE)</f>
        <v>Geräte</v>
      </c>
      <c r="AA4563" s="19" t="str">
        <f>VLOOKUP(W4563,'Verweis Vertreter'!$A$2:$B$24,2,FALSE)</f>
        <v>Sokol Kapaj</v>
      </c>
      <c r="AB4563" s="12">
        <f t="shared" si="639"/>
        <v>5</v>
      </c>
      <c r="AC4563" s="12">
        <f t="shared" si="644"/>
        <v>890.63509999999997</v>
      </c>
      <c r="AD4563" s="12">
        <f t="shared" si="645"/>
        <v>910</v>
      </c>
      <c r="AE4563" s="12">
        <f t="shared" si="640"/>
        <v>4550</v>
      </c>
      <c r="AF4563" s="12">
        <f t="shared" si="641"/>
        <v>19.364899999999999</v>
      </c>
      <c r="AG4563" s="12">
        <f t="shared" si="642"/>
        <v>96.82</v>
      </c>
      <c r="AH4563" s="9">
        <f t="shared" si="646"/>
        <v>2.1279120879120879E-2</v>
      </c>
      <c r="AI4563" s="14">
        <f>VLOOKUP(E4563,'Verweis Faktor'!$A:$B,2,FALSE)</f>
        <v>1</v>
      </c>
      <c r="AJ4563" s="14"/>
      <c r="AK4563" s="14" t="str">
        <f>IF(AL4563="Ja","Versandkosten",VLOOKUP(E4563,'Verweis Belegart'!$A$2:$B$9,2,FALSE))</f>
        <v>Hardware</v>
      </c>
      <c r="AL4563" s="14" t="str">
        <f t="shared" si="647"/>
        <v>Nein</v>
      </c>
      <c r="AM4563" s="14" t="str">
        <f t="shared" si="643"/>
        <v>Positiv</v>
      </c>
    </row>
    <row r="4564" spans="1:39" ht="17.25" customHeight="1" x14ac:dyDescent="0.35">
      <c r="A4564" s="17">
        <v>14574296</v>
      </c>
      <c r="B4564" s="2" t="s">
        <v>2380</v>
      </c>
      <c r="C4564" s="1">
        <v>2025001</v>
      </c>
      <c r="D4564" s="1">
        <v>2001166</v>
      </c>
      <c r="E4564" s="2" t="s">
        <v>34</v>
      </c>
      <c r="F4564" s="2" t="s">
        <v>53</v>
      </c>
      <c r="G4564" s="2" t="s">
        <v>66</v>
      </c>
      <c r="H4564" s="2" t="s">
        <v>1547</v>
      </c>
      <c r="I4564" s="2" t="s">
        <v>1548</v>
      </c>
      <c r="J4564" s="2" t="s">
        <v>103</v>
      </c>
      <c r="K4564" s="2" t="s">
        <v>91</v>
      </c>
      <c r="L4564" s="2" t="s">
        <v>2437</v>
      </c>
      <c r="M4564" s="2" t="s">
        <v>2438</v>
      </c>
      <c r="N4564" s="2" t="s">
        <v>1805</v>
      </c>
      <c r="O4564" s="3">
        <v>10</v>
      </c>
      <c r="P4564" s="3">
        <v>819</v>
      </c>
      <c r="Q4564" s="3">
        <v>835</v>
      </c>
      <c r="R4564" s="3">
        <v>8350</v>
      </c>
      <c r="S4564" s="3">
        <v>16</v>
      </c>
      <c r="T4564" s="3">
        <v>160</v>
      </c>
      <c r="U4564" s="3">
        <v>1.91</v>
      </c>
      <c r="V4564" s="2" t="s">
        <v>813</v>
      </c>
      <c r="W4564" s="2" t="s">
        <v>814</v>
      </c>
      <c r="X4564" s="2" t="s">
        <v>72</v>
      </c>
      <c r="Y4564" s="19" t="str">
        <f>VLOOKUP(G4564,'Verweis Kd-Gruppe'!$A$2:$B$8,2,FALSE)</f>
        <v>EXP</v>
      </c>
      <c r="Z4564" s="19" t="str">
        <f>VLOOKUP(J4564,'Verweis Art-Gruppe'!$A$2:$B$15,2,FALSE)</f>
        <v>Geräte</v>
      </c>
      <c r="AA4564" s="19" t="str">
        <f>VLOOKUP(W4564,'Verweis Vertreter'!$A$2:$B$24,2,FALSE)</f>
        <v>Sokol Kapaj</v>
      </c>
      <c r="AB4564" s="12">
        <f t="shared" si="639"/>
        <v>10</v>
      </c>
      <c r="AC4564" s="12">
        <f t="shared" si="644"/>
        <v>819</v>
      </c>
      <c r="AD4564" s="12">
        <f t="shared" si="645"/>
        <v>835</v>
      </c>
      <c r="AE4564" s="12">
        <f t="shared" si="640"/>
        <v>8350</v>
      </c>
      <c r="AF4564" s="12">
        <f t="shared" si="641"/>
        <v>16</v>
      </c>
      <c r="AG4564" s="12">
        <f t="shared" si="642"/>
        <v>160</v>
      </c>
      <c r="AH4564" s="9">
        <f t="shared" si="646"/>
        <v>1.9161676646706587E-2</v>
      </c>
      <c r="AI4564" s="14">
        <f>VLOOKUP(E4564,'Verweis Faktor'!$A:$B,2,FALSE)</f>
        <v>1</v>
      </c>
      <c r="AJ4564" s="14"/>
      <c r="AK4564" s="14" t="str">
        <f>IF(AL4564="Ja","Versandkosten",VLOOKUP(E4564,'Verweis Belegart'!$A$2:$B$9,2,FALSE))</f>
        <v>Hardware</v>
      </c>
      <c r="AL4564" s="14" t="str">
        <f t="shared" si="647"/>
        <v>Nein</v>
      </c>
      <c r="AM4564" s="14" t="str">
        <f t="shared" si="643"/>
        <v>Positiv</v>
      </c>
    </row>
    <row r="4565" spans="1:39" ht="17.25" customHeight="1" x14ac:dyDescent="0.35">
      <c r="A4565" s="17">
        <v>14574296</v>
      </c>
      <c r="B4565" s="2" t="s">
        <v>2380</v>
      </c>
      <c r="C4565" s="1">
        <v>2025001</v>
      </c>
      <c r="D4565" s="1">
        <v>2001166</v>
      </c>
      <c r="E4565" s="2" t="s">
        <v>34</v>
      </c>
      <c r="F4565" s="2" t="s">
        <v>53</v>
      </c>
      <c r="G4565" s="2" t="s">
        <v>66</v>
      </c>
      <c r="H4565" s="2" t="s">
        <v>1547</v>
      </c>
      <c r="I4565" s="2" t="s">
        <v>1548</v>
      </c>
      <c r="J4565" s="2" t="s">
        <v>103</v>
      </c>
      <c r="K4565" s="2" t="s">
        <v>95</v>
      </c>
      <c r="L4565" s="2" t="s">
        <v>1808</v>
      </c>
      <c r="M4565" s="2" t="s">
        <v>1809</v>
      </c>
      <c r="N4565" s="2" t="s">
        <v>139</v>
      </c>
      <c r="O4565" s="3">
        <v>20</v>
      </c>
      <c r="P4565" s="3">
        <v>699.65219999999999</v>
      </c>
      <c r="Q4565" s="3">
        <v>709</v>
      </c>
      <c r="R4565" s="3">
        <v>14180</v>
      </c>
      <c r="S4565" s="3">
        <v>9.3477999999999994</v>
      </c>
      <c r="T4565" s="3">
        <v>186.96</v>
      </c>
      <c r="U4565" s="3">
        <v>1.31</v>
      </c>
      <c r="V4565" s="2" t="s">
        <v>813</v>
      </c>
      <c r="W4565" s="2" t="s">
        <v>814</v>
      </c>
      <c r="X4565" s="2" t="s">
        <v>72</v>
      </c>
      <c r="Y4565" s="19" t="str">
        <f>VLOOKUP(G4565,'Verweis Kd-Gruppe'!$A$2:$B$8,2,FALSE)</f>
        <v>EXP</v>
      </c>
      <c r="Z4565" s="19" t="str">
        <f>VLOOKUP(J4565,'Verweis Art-Gruppe'!$A$2:$B$15,2,FALSE)</f>
        <v>Geräte</v>
      </c>
      <c r="AA4565" s="19" t="str">
        <f>VLOOKUP(W4565,'Verweis Vertreter'!$A$2:$B$24,2,FALSE)</f>
        <v>Sokol Kapaj</v>
      </c>
      <c r="AB4565" s="12">
        <f t="shared" si="639"/>
        <v>20</v>
      </c>
      <c r="AC4565" s="12">
        <f t="shared" si="644"/>
        <v>699.65219999999999</v>
      </c>
      <c r="AD4565" s="12">
        <f t="shared" si="645"/>
        <v>709</v>
      </c>
      <c r="AE4565" s="12">
        <f t="shared" si="640"/>
        <v>14180</v>
      </c>
      <c r="AF4565" s="12">
        <f t="shared" si="641"/>
        <v>9.3477999999999994</v>
      </c>
      <c r="AG4565" s="12">
        <f t="shared" si="642"/>
        <v>186.96</v>
      </c>
      <c r="AH4565" s="9">
        <f t="shared" si="646"/>
        <v>1.3184767277856136E-2</v>
      </c>
      <c r="AI4565" s="14">
        <f>VLOOKUP(E4565,'Verweis Faktor'!$A:$B,2,FALSE)</f>
        <v>1</v>
      </c>
      <c r="AJ4565" s="14"/>
      <c r="AK4565" s="14" t="str">
        <f>IF(AL4565="Ja","Versandkosten",VLOOKUP(E4565,'Verweis Belegart'!$A$2:$B$9,2,FALSE))</f>
        <v>Hardware</v>
      </c>
      <c r="AL4565" s="14" t="str">
        <f t="shared" si="647"/>
        <v>Nein</v>
      </c>
      <c r="AM4565" s="14" t="str">
        <f t="shared" si="643"/>
        <v>Positiv</v>
      </c>
    </row>
    <row r="4566" spans="1:39" ht="17.25" customHeight="1" x14ac:dyDescent="0.35">
      <c r="A4566" s="17">
        <v>14574296</v>
      </c>
      <c r="B4566" s="2" t="s">
        <v>2380</v>
      </c>
      <c r="C4566" s="1">
        <v>2025001</v>
      </c>
      <c r="D4566" s="1">
        <v>2001166</v>
      </c>
      <c r="E4566" s="2" t="s">
        <v>34</v>
      </c>
      <c r="F4566" s="2" t="s">
        <v>53</v>
      </c>
      <c r="G4566" s="2" t="s">
        <v>66</v>
      </c>
      <c r="H4566" s="2" t="s">
        <v>1547</v>
      </c>
      <c r="I4566" s="2" t="s">
        <v>1548</v>
      </c>
      <c r="J4566" s="2" t="s">
        <v>103</v>
      </c>
      <c r="K4566" s="2" t="s">
        <v>99</v>
      </c>
      <c r="L4566" s="2" t="s">
        <v>395</v>
      </c>
      <c r="M4566" s="2" t="s">
        <v>396</v>
      </c>
      <c r="N4566" s="2" t="s">
        <v>292</v>
      </c>
      <c r="O4566" s="3">
        <v>5</v>
      </c>
      <c r="P4566" s="3">
        <v>898.15139999999997</v>
      </c>
      <c r="Q4566" s="3">
        <v>910</v>
      </c>
      <c r="R4566" s="3">
        <v>4550</v>
      </c>
      <c r="S4566" s="3">
        <v>11.848599999999999</v>
      </c>
      <c r="T4566" s="3">
        <v>59.24</v>
      </c>
      <c r="U4566" s="3">
        <v>1.3</v>
      </c>
      <c r="V4566" s="2" t="s">
        <v>813</v>
      </c>
      <c r="W4566" s="2" t="s">
        <v>814</v>
      </c>
      <c r="X4566" s="2" t="s">
        <v>72</v>
      </c>
      <c r="Y4566" s="19" t="str">
        <f>VLOOKUP(G4566,'Verweis Kd-Gruppe'!$A$2:$B$8,2,FALSE)</f>
        <v>EXP</v>
      </c>
      <c r="Z4566" s="19" t="str">
        <f>VLOOKUP(J4566,'Verweis Art-Gruppe'!$A$2:$B$15,2,FALSE)</f>
        <v>Geräte</v>
      </c>
      <c r="AA4566" s="19" t="str">
        <f>VLOOKUP(W4566,'Verweis Vertreter'!$A$2:$B$24,2,FALSE)</f>
        <v>Sokol Kapaj</v>
      </c>
      <c r="AB4566" s="12">
        <f t="shared" si="639"/>
        <v>5</v>
      </c>
      <c r="AC4566" s="12">
        <f t="shared" si="644"/>
        <v>898.15139999999997</v>
      </c>
      <c r="AD4566" s="12">
        <f t="shared" si="645"/>
        <v>910</v>
      </c>
      <c r="AE4566" s="12">
        <f t="shared" si="640"/>
        <v>4550</v>
      </c>
      <c r="AF4566" s="12">
        <f t="shared" si="641"/>
        <v>11.848599999999999</v>
      </c>
      <c r="AG4566" s="12">
        <f t="shared" si="642"/>
        <v>59.24</v>
      </c>
      <c r="AH4566" s="9">
        <f t="shared" si="646"/>
        <v>1.301978021978022E-2</v>
      </c>
      <c r="AI4566" s="14">
        <f>VLOOKUP(E4566,'Verweis Faktor'!$A:$B,2,FALSE)</f>
        <v>1</v>
      </c>
      <c r="AJ4566" s="14"/>
      <c r="AK4566" s="14" t="str">
        <f>IF(AL4566="Ja","Versandkosten",VLOOKUP(E4566,'Verweis Belegart'!$A$2:$B$9,2,FALSE))</f>
        <v>Hardware</v>
      </c>
      <c r="AL4566" s="14" t="str">
        <f t="shared" si="647"/>
        <v>Nein</v>
      </c>
      <c r="AM4566" s="14" t="str">
        <f t="shared" si="643"/>
        <v>Positiv</v>
      </c>
    </row>
    <row r="4567" spans="1:39" ht="17.25" customHeight="1" x14ac:dyDescent="0.35">
      <c r="A4567" s="17">
        <v>14574296</v>
      </c>
      <c r="B4567" s="2" t="s">
        <v>2380</v>
      </c>
      <c r="C4567" s="1">
        <v>2025001</v>
      </c>
      <c r="D4567" s="1">
        <v>2001166</v>
      </c>
      <c r="E4567" s="2" t="s">
        <v>34</v>
      </c>
      <c r="F4567" s="2" t="s">
        <v>53</v>
      </c>
      <c r="G4567" s="2" t="s">
        <v>66</v>
      </c>
      <c r="H4567" s="2" t="s">
        <v>1547</v>
      </c>
      <c r="I4567" s="2" t="s">
        <v>1548</v>
      </c>
      <c r="J4567" s="2" t="s">
        <v>103</v>
      </c>
      <c r="K4567" s="2" t="s">
        <v>103</v>
      </c>
      <c r="L4567" s="2" t="s">
        <v>2006</v>
      </c>
      <c r="M4567" s="2" t="s">
        <v>2007</v>
      </c>
      <c r="N4567" s="2" t="s">
        <v>139</v>
      </c>
      <c r="O4567" s="3">
        <v>10</v>
      </c>
      <c r="P4567" s="3">
        <v>695</v>
      </c>
      <c r="Q4567" s="3">
        <v>709</v>
      </c>
      <c r="R4567" s="3">
        <v>7090</v>
      </c>
      <c r="S4567" s="3">
        <v>14</v>
      </c>
      <c r="T4567" s="3">
        <v>140</v>
      </c>
      <c r="U4567" s="3">
        <v>1.97</v>
      </c>
      <c r="V4567" s="2" t="s">
        <v>813</v>
      </c>
      <c r="W4567" s="2" t="s">
        <v>814</v>
      </c>
      <c r="X4567" s="2" t="s">
        <v>72</v>
      </c>
      <c r="Y4567" s="19" t="str">
        <f>VLOOKUP(G4567,'Verweis Kd-Gruppe'!$A$2:$B$8,2,FALSE)</f>
        <v>EXP</v>
      </c>
      <c r="Z4567" s="19" t="str">
        <f>VLOOKUP(J4567,'Verweis Art-Gruppe'!$A$2:$B$15,2,FALSE)</f>
        <v>Geräte</v>
      </c>
      <c r="AA4567" s="19" t="str">
        <f>VLOOKUP(W4567,'Verweis Vertreter'!$A$2:$B$24,2,FALSE)</f>
        <v>Sokol Kapaj</v>
      </c>
      <c r="AB4567" s="12">
        <f t="shared" si="639"/>
        <v>10</v>
      </c>
      <c r="AC4567" s="12">
        <f t="shared" si="644"/>
        <v>695</v>
      </c>
      <c r="AD4567" s="12">
        <f t="shared" si="645"/>
        <v>709</v>
      </c>
      <c r="AE4567" s="12">
        <f t="shared" si="640"/>
        <v>7090</v>
      </c>
      <c r="AF4567" s="12">
        <f t="shared" si="641"/>
        <v>14</v>
      </c>
      <c r="AG4567" s="12">
        <f t="shared" si="642"/>
        <v>140</v>
      </c>
      <c r="AH4567" s="9">
        <f t="shared" si="646"/>
        <v>1.9746121297602257E-2</v>
      </c>
      <c r="AI4567" s="14">
        <f>VLOOKUP(E4567,'Verweis Faktor'!$A:$B,2,FALSE)</f>
        <v>1</v>
      </c>
      <c r="AJ4567" s="14"/>
      <c r="AK4567" s="14" t="str">
        <f>IF(AL4567="Ja","Versandkosten",VLOOKUP(E4567,'Verweis Belegart'!$A$2:$B$9,2,FALSE))</f>
        <v>Hardware</v>
      </c>
      <c r="AL4567" s="14" t="str">
        <f t="shared" si="647"/>
        <v>Nein</v>
      </c>
      <c r="AM4567" s="14" t="str">
        <f t="shared" si="643"/>
        <v>Positiv</v>
      </c>
    </row>
    <row r="4568" spans="1:39" ht="17.25" customHeight="1" x14ac:dyDescent="0.35">
      <c r="A4568" s="17">
        <v>14574296</v>
      </c>
      <c r="B4568" s="2" t="s">
        <v>2380</v>
      </c>
      <c r="C4568" s="1">
        <v>2025001</v>
      </c>
      <c r="D4568" s="1">
        <v>2001166</v>
      </c>
      <c r="E4568" s="2" t="s">
        <v>34</v>
      </c>
      <c r="F4568" s="2" t="s">
        <v>53</v>
      </c>
      <c r="G4568" s="2" t="s">
        <v>66</v>
      </c>
      <c r="H4568" s="2" t="s">
        <v>1547</v>
      </c>
      <c r="I4568" s="2" t="s">
        <v>1548</v>
      </c>
      <c r="J4568" s="2" t="s">
        <v>103</v>
      </c>
      <c r="K4568" s="2" t="s">
        <v>107</v>
      </c>
      <c r="L4568" s="2" t="s">
        <v>1307</v>
      </c>
      <c r="M4568" s="2" t="s">
        <v>1308</v>
      </c>
      <c r="N4568" s="2" t="s">
        <v>274</v>
      </c>
      <c r="O4568" s="3">
        <v>5</v>
      </c>
      <c r="P4568" s="3">
        <v>1082.098</v>
      </c>
      <c r="Q4568" s="3">
        <v>1120</v>
      </c>
      <c r="R4568" s="3">
        <v>5600</v>
      </c>
      <c r="S4568" s="3">
        <v>37.902000000000001</v>
      </c>
      <c r="T4568" s="3">
        <v>189.51</v>
      </c>
      <c r="U4568" s="3">
        <v>3.38</v>
      </c>
      <c r="V4568" s="2" t="s">
        <v>813</v>
      </c>
      <c r="W4568" s="2" t="s">
        <v>814</v>
      </c>
      <c r="X4568" s="2" t="s">
        <v>72</v>
      </c>
      <c r="Y4568" s="19" t="str">
        <f>VLOOKUP(G4568,'Verweis Kd-Gruppe'!$A$2:$B$8,2,FALSE)</f>
        <v>EXP</v>
      </c>
      <c r="Z4568" s="19" t="str">
        <f>VLOOKUP(J4568,'Verweis Art-Gruppe'!$A$2:$B$15,2,FALSE)</f>
        <v>Geräte</v>
      </c>
      <c r="AA4568" s="19" t="str">
        <f>VLOOKUP(W4568,'Verweis Vertreter'!$A$2:$B$24,2,FALSE)</f>
        <v>Sokol Kapaj</v>
      </c>
      <c r="AB4568" s="12">
        <f t="shared" si="639"/>
        <v>5</v>
      </c>
      <c r="AC4568" s="12">
        <f t="shared" si="644"/>
        <v>1082.098</v>
      </c>
      <c r="AD4568" s="12">
        <f t="shared" si="645"/>
        <v>1120</v>
      </c>
      <c r="AE4568" s="12">
        <f t="shared" si="640"/>
        <v>5600</v>
      </c>
      <c r="AF4568" s="12">
        <f t="shared" si="641"/>
        <v>37.902000000000001</v>
      </c>
      <c r="AG4568" s="12">
        <f t="shared" si="642"/>
        <v>189.51</v>
      </c>
      <c r="AH4568" s="9">
        <f t="shared" si="646"/>
        <v>3.3841071428571429E-2</v>
      </c>
      <c r="AI4568" s="14">
        <f>VLOOKUP(E4568,'Verweis Faktor'!$A:$B,2,FALSE)</f>
        <v>1</v>
      </c>
      <c r="AJ4568" s="14"/>
      <c r="AK4568" s="14" t="str">
        <f>IF(AL4568="Ja","Versandkosten",VLOOKUP(E4568,'Verweis Belegart'!$A$2:$B$9,2,FALSE))</f>
        <v>Hardware</v>
      </c>
      <c r="AL4568" s="14" t="str">
        <f t="shared" si="647"/>
        <v>Nein</v>
      </c>
      <c r="AM4568" s="14" t="str">
        <f t="shared" si="643"/>
        <v>Positiv</v>
      </c>
    </row>
    <row r="4569" spans="1:39" ht="17.25" customHeight="1" x14ac:dyDescent="0.35">
      <c r="A4569" s="17">
        <v>14574296</v>
      </c>
      <c r="B4569" s="2" t="s">
        <v>2380</v>
      </c>
      <c r="C4569" s="1">
        <v>2025001</v>
      </c>
      <c r="D4569" s="1">
        <v>2001166</v>
      </c>
      <c r="E4569" s="2" t="s">
        <v>34</v>
      </c>
      <c r="F4569" s="2" t="s">
        <v>53</v>
      </c>
      <c r="G4569" s="2" t="s">
        <v>66</v>
      </c>
      <c r="H4569" s="2" t="s">
        <v>1547</v>
      </c>
      <c r="I4569" s="2" t="s">
        <v>1548</v>
      </c>
      <c r="J4569" s="2" t="s">
        <v>103</v>
      </c>
      <c r="K4569" s="2" t="s">
        <v>111</v>
      </c>
      <c r="L4569" s="2" t="s">
        <v>1725</v>
      </c>
      <c r="M4569" s="2" t="s">
        <v>1726</v>
      </c>
      <c r="N4569" s="2" t="s">
        <v>139</v>
      </c>
      <c r="O4569" s="3">
        <v>10</v>
      </c>
      <c r="P4569" s="3">
        <v>699.95960000000002</v>
      </c>
      <c r="Q4569" s="3">
        <v>709</v>
      </c>
      <c r="R4569" s="3">
        <v>7090</v>
      </c>
      <c r="S4569" s="3">
        <v>9.0404</v>
      </c>
      <c r="T4569" s="3">
        <v>90.4</v>
      </c>
      <c r="U4569" s="3">
        <v>1.27</v>
      </c>
      <c r="V4569" s="2" t="s">
        <v>813</v>
      </c>
      <c r="W4569" s="2" t="s">
        <v>814</v>
      </c>
      <c r="X4569" s="2" t="s">
        <v>72</v>
      </c>
      <c r="Y4569" s="19" t="str">
        <f>VLOOKUP(G4569,'Verweis Kd-Gruppe'!$A$2:$B$8,2,FALSE)</f>
        <v>EXP</v>
      </c>
      <c r="Z4569" s="19" t="str">
        <f>VLOOKUP(J4569,'Verweis Art-Gruppe'!$A$2:$B$15,2,FALSE)</f>
        <v>Geräte</v>
      </c>
      <c r="AA4569" s="19" t="str">
        <f>VLOOKUP(W4569,'Verweis Vertreter'!$A$2:$B$24,2,FALSE)</f>
        <v>Sokol Kapaj</v>
      </c>
      <c r="AB4569" s="12">
        <f t="shared" si="639"/>
        <v>10</v>
      </c>
      <c r="AC4569" s="12">
        <f t="shared" si="644"/>
        <v>699.95960000000002</v>
      </c>
      <c r="AD4569" s="12">
        <f t="shared" si="645"/>
        <v>709</v>
      </c>
      <c r="AE4569" s="12">
        <f t="shared" si="640"/>
        <v>7090</v>
      </c>
      <c r="AF4569" s="12">
        <f t="shared" si="641"/>
        <v>9.0404</v>
      </c>
      <c r="AG4569" s="12">
        <f t="shared" si="642"/>
        <v>90.4</v>
      </c>
      <c r="AH4569" s="9">
        <f t="shared" si="646"/>
        <v>1.2750352609308886E-2</v>
      </c>
      <c r="AI4569" s="14">
        <f>VLOOKUP(E4569,'Verweis Faktor'!$A:$B,2,FALSE)</f>
        <v>1</v>
      </c>
      <c r="AJ4569" s="14"/>
      <c r="AK4569" s="14" t="str">
        <f>IF(AL4569="Ja","Versandkosten",VLOOKUP(E4569,'Verweis Belegart'!$A$2:$B$9,2,FALSE))</f>
        <v>Hardware</v>
      </c>
      <c r="AL4569" s="14" t="str">
        <f t="shared" si="647"/>
        <v>Nein</v>
      </c>
      <c r="AM4569" s="14" t="str">
        <f t="shared" si="643"/>
        <v>Positiv</v>
      </c>
    </row>
    <row r="4570" spans="1:39" ht="17.25" customHeight="1" x14ac:dyDescent="0.35">
      <c r="A4570" s="17">
        <v>14574296</v>
      </c>
      <c r="B4570" s="2" t="s">
        <v>2380</v>
      </c>
      <c r="C4570" s="1">
        <v>2025001</v>
      </c>
      <c r="D4570" s="1">
        <v>2001166</v>
      </c>
      <c r="E4570" s="2" t="s">
        <v>34</v>
      </c>
      <c r="F4570" s="2" t="s">
        <v>53</v>
      </c>
      <c r="G4570" s="2" t="s">
        <v>66</v>
      </c>
      <c r="H4570" s="2" t="s">
        <v>1547</v>
      </c>
      <c r="I4570" s="2" t="s">
        <v>1548</v>
      </c>
      <c r="J4570" s="2" t="s">
        <v>103</v>
      </c>
      <c r="K4570" s="2" t="s">
        <v>115</v>
      </c>
      <c r="L4570" s="2" t="s">
        <v>1200</v>
      </c>
      <c r="M4570" s="2" t="s">
        <v>1201</v>
      </c>
      <c r="N4570" s="2" t="s">
        <v>262</v>
      </c>
      <c r="O4570" s="3">
        <v>5</v>
      </c>
      <c r="P4570" s="3">
        <v>990.39639999999997</v>
      </c>
      <c r="Q4570" s="3">
        <v>1015</v>
      </c>
      <c r="R4570" s="3">
        <v>5075</v>
      </c>
      <c r="S4570" s="3">
        <v>24.6036</v>
      </c>
      <c r="T4570" s="3">
        <v>123.02</v>
      </c>
      <c r="U4570" s="3">
        <v>2.42</v>
      </c>
      <c r="V4570" s="2" t="s">
        <v>813</v>
      </c>
      <c r="W4570" s="2" t="s">
        <v>814</v>
      </c>
      <c r="X4570" s="2" t="s">
        <v>72</v>
      </c>
      <c r="Y4570" s="19" t="str">
        <f>VLOOKUP(G4570,'Verweis Kd-Gruppe'!$A$2:$B$8,2,FALSE)</f>
        <v>EXP</v>
      </c>
      <c r="Z4570" s="19" t="str">
        <f>VLOOKUP(J4570,'Verweis Art-Gruppe'!$A$2:$B$15,2,FALSE)</f>
        <v>Geräte</v>
      </c>
      <c r="AA4570" s="19" t="str">
        <f>VLOOKUP(W4570,'Verweis Vertreter'!$A$2:$B$24,2,FALSE)</f>
        <v>Sokol Kapaj</v>
      </c>
      <c r="AB4570" s="12">
        <f t="shared" si="639"/>
        <v>5</v>
      </c>
      <c r="AC4570" s="12">
        <f t="shared" si="644"/>
        <v>990.39639999999997</v>
      </c>
      <c r="AD4570" s="12">
        <f t="shared" si="645"/>
        <v>1015</v>
      </c>
      <c r="AE4570" s="12">
        <f t="shared" si="640"/>
        <v>5075</v>
      </c>
      <c r="AF4570" s="12">
        <f t="shared" si="641"/>
        <v>24.6036</v>
      </c>
      <c r="AG4570" s="12">
        <f t="shared" si="642"/>
        <v>123.02</v>
      </c>
      <c r="AH4570" s="9">
        <f t="shared" si="646"/>
        <v>2.4240394088669948E-2</v>
      </c>
      <c r="AI4570" s="14">
        <f>VLOOKUP(E4570,'Verweis Faktor'!$A:$B,2,FALSE)</f>
        <v>1</v>
      </c>
      <c r="AJ4570" s="14"/>
      <c r="AK4570" s="14" t="str">
        <f>IF(AL4570="Ja","Versandkosten",VLOOKUP(E4570,'Verweis Belegart'!$A$2:$B$9,2,FALSE))</f>
        <v>Hardware</v>
      </c>
      <c r="AL4570" s="14" t="str">
        <f t="shared" si="647"/>
        <v>Nein</v>
      </c>
      <c r="AM4570" s="14" t="str">
        <f t="shared" si="643"/>
        <v>Positiv</v>
      </c>
    </row>
    <row r="4571" spans="1:39" ht="17.25" customHeight="1" x14ac:dyDescent="0.35">
      <c r="A4571" s="17">
        <v>14532748</v>
      </c>
      <c r="B4571" s="2" t="s">
        <v>2380</v>
      </c>
      <c r="C4571" s="1">
        <v>2025001</v>
      </c>
      <c r="D4571" s="1">
        <v>2001167</v>
      </c>
      <c r="E4571" s="2" t="s">
        <v>572</v>
      </c>
      <c r="F4571" s="2" t="s">
        <v>768</v>
      </c>
      <c r="G4571" s="2" t="s">
        <v>25</v>
      </c>
      <c r="H4571" s="2" t="s">
        <v>1359</v>
      </c>
      <c r="I4571" s="2" t="s">
        <v>1360</v>
      </c>
      <c r="J4571" s="2" t="s">
        <v>103</v>
      </c>
      <c r="K4571" s="2" t="s">
        <v>28</v>
      </c>
      <c r="L4571" s="2" t="s">
        <v>2481</v>
      </c>
      <c r="M4571" s="2" t="s">
        <v>2482</v>
      </c>
      <c r="N4571" s="2" t="s">
        <v>283</v>
      </c>
      <c r="O4571" s="3">
        <v>1</v>
      </c>
      <c r="P4571" s="3">
        <v>634.22</v>
      </c>
      <c r="Q4571" s="3">
        <v>597.29</v>
      </c>
      <c r="R4571" s="3">
        <v>597.29</v>
      </c>
      <c r="S4571" s="3">
        <v>-36.93</v>
      </c>
      <c r="T4571" s="3">
        <v>-36.93</v>
      </c>
      <c r="U4571" s="3">
        <v>-6.18</v>
      </c>
      <c r="V4571" s="2" t="s">
        <v>413</v>
      </c>
      <c r="W4571" s="2" t="s">
        <v>414</v>
      </c>
      <c r="X4571" s="2" t="s">
        <v>702</v>
      </c>
      <c r="Y4571" s="19" t="str">
        <f>VLOOKUP(G4571,'Verweis Kd-Gruppe'!$A$2:$B$8,2,FALSE)</f>
        <v>FHK</v>
      </c>
      <c r="Z4571" s="19" t="str">
        <f>VLOOKUP(J4571,'Verweis Art-Gruppe'!$A$2:$B$15,2,FALSE)</f>
        <v>Geräte</v>
      </c>
      <c r="AA4571" s="19" t="str">
        <f>VLOOKUP(W4571,'Verweis Vertreter'!$A$2:$B$24,2,FALSE)</f>
        <v>Zentrale</v>
      </c>
      <c r="AB4571" s="12">
        <f t="shared" si="639"/>
        <v>-1</v>
      </c>
      <c r="AC4571" s="12">
        <f t="shared" si="644"/>
        <v>634.22</v>
      </c>
      <c r="AD4571" s="12">
        <f t="shared" si="645"/>
        <v>597.29</v>
      </c>
      <c r="AE4571" s="12">
        <f t="shared" si="640"/>
        <v>-597.29</v>
      </c>
      <c r="AF4571" s="12">
        <f t="shared" si="641"/>
        <v>36.93</v>
      </c>
      <c r="AG4571" s="12">
        <f t="shared" si="642"/>
        <v>36.93</v>
      </c>
      <c r="AH4571" s="9">
        <f t="shared" si="646"/>
        <v>6.182926216745635E-2</v>
      </c>
      <c r="AI4571" s="14">
        <f>VLOOKUP(E4571,'Verweis Faktor'!$A:$B,2,FALSE)</f>
        <v>-1</v>
      </c>
      <c r="AJ4571" s="14"/>
      <c r="AK4571" s="14" t="str">
        <f>IF(AL4571="Ja","Versandkosten",VLOOKUP(E4571,'Verweis Belegart'!$A$2:$B$9,2,FALSE))</f>
        <v>Hardware</v>
      </c>
      <c r="AL4571" s="14" t="str">
        <f t="shared" si="647"/>
        <v>Nein</v>
      </c>
      <c r="AM4571" s="14" t="str">
        <f t="shared" si="643"/>
        <v>Positiv</v>
      </c>
    </row>
    <row r="4572" spans="1:39" ht="17.25" customHeight="1" x14ac:dyDescent="0.35">
      <c r="A4572" s="17">
        <v>14574333</v>
      </c>
      <c r="B4572" s="2" t="s">
        <v>2380</v>
      </c>
      <c r="C4572" s="1">
        <v>2025001</v>
      </c>
      <c r="D4572" s="1">
        <v>2001168</v>
      </c>
      <c r="E4572" s="2" t="s">
        <v>34</v>
      </c>
      <c r="F4572" s="2" t="s">
        <v>142</v>
      </c>
      <c r="G4572" s="2" t="s">
        <v>66</v>
      </c>
      <c r="H4572" s="2" t="s">
        <v>1054</v>
      </c>
      <c r="I4572" s="2" t="s">
        <v>1055</v>
      </c>
      <c r="J4572" s="2" t="s">
        <v>103</v>
      </c>
      <c r="K4572" s="2" t="s">
        <v>28</v>
      </c>
      <c r="L4572" s="2" t="s">
        <v>1702</v>
      </c>
      <c r="M4572" s="2" t="s">
        <v>1703</v>
      </c>
      <c r="N4572" s="2" t="s">
        <v>1093</v>
      </c>
      <c r="O4572" s="3">
        <v>10</v>
      </c>
      <c r="P4572" s="3">
        <v>131</v>
      </c>
      <c r="Q4572" s="3">
        <v>135</v>
      </c>
      <c r="R4572" s="3">
        <v>1350</v>
      </c>
      <c r="S4572" s="3">
        <v>4</v>
      </c>
      <c r="T4572" s="3">
        <v>40</v>
      </c>
      <c r="U4572" s="3">
        <v>2.96</v>
      </c>
      <c r="V4572" s="2" t="s">
        <v>42</v>
      </c>
      <c r="W4572" s="2" t="s">
        <v>43</v>
      </c>
      <c r="X4572" s="2" t="s">
        <v>44</v>
      </c>
      <c r="Y4572" s="19" t="str">
        <f>VLOOKUP(G4572,'Verweis Kd-Gruppe'!$A$2:$B$8,2,FALSE)</f>
        <v>EXP</v>
      </c>
      <c r="Z4572" s="19" t="str">
        <f>VLOOKUP(J4572,'Verweis Art-Gruppe'!$A$2:$B$15,2,FALSE)</f>
        <v>Geräte</v>
      </c>
      <c r="AA4572" s="19" t="str">
        <f>VLOOKUP(W4572,'Verweis Vertreter'!$A$2:$B$24,2,FALSE)</f>
        <v>Sebastian Faber</v>
      </c>
      <c r="AB4572" s="12">
        <f t="shared" si="639"/>
        <v>10</v>
      </c>
      <c r="AC4572" s="12">
        <f t="shared" si="644"/>
        <v>131</v>
      </c>
      <c r="AD4572" s="12">
        <f t="shared" si="645"/>
        <v>135</v>
      </c>
      <c r="AE4572" s="12">
        <f t="shared" si="640"/>
        <v>1350</v>
      </c>
      <c r="AF4572" s="12">
        <f t="shared" si="641"/>
        <v>4</v>
      </c>
      <c r="AG4572" s="12">
        <f t="shared" si="642"/>
        <v>40</v>
      </c>
      <c r="AH4572" s="9">
        <f t="shared" si="646"/>
        <v>2.9629629629629631E-2</v>
      </c>
      <c r="AI4572" s="14">
        <f>VLOOKUP(E4572,'Verweis Faktor'!$A:$B,2,FALSE)</f>
        <v>1</v>
      </c>
      <c r="AJ4572" s="14"/>
      <c r="AK4572" s="14" t="str">
        <f>IF(AL4572="Ja","Versandkosten",VLOOKUP(E4572,'Verweis Belegart'!$A$2:$B$9,2,FALSE))</f>
        <v>Hardware</v>
      </c>
      <c r="AL4572" s="14" t="str">
        <f t="shared" si="647"/>
        <v>Nein</v>
      </c>
      <c r="AM4572" s="14" t="str">
        <f t="shared" si="643"/>
        <v>Positiv</v>
      </c>
    </row>
    <row r="4573" spans="1:39" ht="17.25" customHeight="1" x14ac:dyDescent="0.35">
      <c r="A4573" s="17">
        <v>14574333</v>
      </c>
      <c r="B4573" s="2" t="s">
        <v>2380</v>
      </c>
      <c r="C4573" s="1">
        <v>2025001</v>
      </c>
      <c r="D4573" s="1">
        <v>2001168</v>
      </c>
      <c r="E4573" s="2" t="s">
        <v>34</v>
      </c>
      <c r="F4573" s="2" t="s">
        <v>142</v>
      </c>
      <c r="G4573" s="2" t="s">
        <v>66</v>
      </c>
      <c r="H4573" s="2" t="s">
        <v>1054</v>
      </c>
      <c r="I4573" s="2" t="s">
        <v>1055</v>
      </c>
      <c r="J4573" s="2" t="s">
        <v>103</v>
      </c>
      <c r="K4573" s="2" t="s">
        <v>45</v>
      </c>
      <c r="L4573" s="2" t="s">
        <v>387</v>
      </c>
      <c r="M4573" s="2" t="s">
        <v>388</v>
      </c>
      <c r="N4573" s="2" t="s">
        <v>292</v>
      </c>
      <c r="O4573" s="3">
        <v>1</v>
      </c>
      <c r="P4573" s="3">
        <v>890.63509999999997</v>
      </c>
      <c r="Q4573" s="3">
        <v>909</v>
      </c>
      <c r="R4573" s="3">
        <v>909</v>
      </c>
      <c r="S4573" s="3">
        <v>18.364899999999999</v>
      </c>
      <c r="T4573" s="3">
        <v>18.36</v>
      </c>
      <c r="U4573" s="3">
        <v>2.02</v>
      </c>
      <c r="V4573" s="2" t="s">
        <v>42</v>
      </c>
      <c r="W4573" s="2" t="s">
        <v>43</v>
      </c>
      <c r="X4573" s="2" t="s">
        <v>44</v>
      </c>
      <c r="Y4573" s="19" t="str">
        <f>VLOOKUP(G4573,'Verweis Kd-Gruppe'!$A$2:$B$8,2,FALSE)</f>
        <v>EXP</v>
      </c>
      <c r="Z4573" s="19" t="str">
        <f>VLOOKUP(J4573,'Verweis Art-Gruppe'!$A$2:$B$15,2,FALSE)</f>
        <v>Geräte</v>
      </c>
      <c r="AA4573" s="19" t="str">
        <f>VLOOKUP(W4573,'Verweis Vertreter'!$A$2:$B$24,2,FALSE)</f>
        <v>Sebastian Faber</v>
      </c>
      <c r="AB4573" s="12">
        <f t="shared" si="639"/>
        <v>1</v>
      </c>
      <c r="AC4573" s="12">
        <f t="shared" si="644"/>
        <v>890.63509999999997</v>
      </c>
      <c r="AD4573" s="12">
        <f t="shared" si="645"/>
        <v>909</v>
      </c>
      <c r="AE4573" s="12">
        <f t="shared" si="640"/>
        <v>909</v>
      </c>
      <c r="AF4573" s="12">
        <f t="shared" si="641"/>
        <v>18.364899999999999</v>
      </c>
      <c r="AG4573" s="12">
        <f t="shared" si="642"/>
        <v>18.36</v>
      </c>
      <c r="AH4573" s="9">
        <f t="shared" si="646"/>
        <v>2.0198019801980199E-2</v>
      </c>
      <c r="AI4573" s="14">
        <f>VLOOKUP(E4573,'Verweis Faktor'!$A:$B,2,FALSE)</f>
        <v>1</v>
      </c>
      <c r="AJ4573" s="14"/>
      <c r="AK4573" s="14" t="str">
        <f>IF(AL4573="Ja","Versandkosten",VLOOKUP(E4573,'Verweis Belegart'!$A$2:$B$9,2,FALSE))</f>
        <v>Hardware</v>
      </c>
      <c r="AL4573" s="14" t="str">
        <f t="shared" si="647"/>
        <v>Nein</v>
      </c>
      <c r="AM4573" s="14" t="str">
        <f t="shared" si="643"/>
        <v>Positiv</v>
      </c>
    </row>
    <row r="4574" spans="1:39" ht="17.25" customHeight="1" x14ac:dyDescent="0.35">
      <c r="A4574" s="17">
        <v>14574333</v>
      </c>
      <c r="B4574" s="2" t="s">
        <v>2380</v>
      </c>
      <c r="C4574" s="1">
        <v>2025001</v>
      </c>
      <c r="D4574" s="1">
        <v>2001168</v>
      </c>
      <c r="E4574" s="2" t="s">
        <v>34</v>
      </c>
      <c r="F4574" s="2" t="s">
        <v>142</v>
      </c>
      <c r="G4574" s="2" t="s">
        <v>66</v>
      </c>
      <c r="H4574" s="2" t="s">
        <v>1054</v>
      </c>
      <c r="I4574" s="2" t="s">
        <v>1055</v>
      </c>
      <c r="J4574" s="2" t="s">
        <v>103</v>
      </c>
      <c r="K4574" s="2" t="s">
        <v>49</v>
      </c>
      <c r="L4574" s="2" t="s">
        <v>88</v>
      </c>
      <c r="M4574" s="2" t="s">
        <v>89</v>
      </c>
      <c r="N4574" s="2" t="s">
        <v>90</v>
      </c>
      <c r="O4574" s="3">
        <v>1</v>
      </c>
      <c r="P4574" s="3">
        <v>530.07069999999999</v>
      </c>
      <c r="Q4574" s="3">
        <v>545</v>
      </c>
      <c r="R4574" s="3">
        <v>545</v>
      </c>
      <c r="S4574" s="3">
        <v>14.9293</v>
      </c>
      <c r="T4574" s="3">
        <v>14.93</v>
      </c>
      <c r="U4574" s="3">
        <v>2.73</v>
      </c>
      <c r="V4574" s="2" t="s">
        <v>42</v>
      </c>
      <c r="W4574" s="2" t="s">
        <v>43</v>
      </c>
      <c r="X4574" s="2" t="s">
        <v>44</v>
      </c>
      <c r="Y4574" s="19" t="str">
        <f>VLOOKUP(G4574,'Verweis Kd-Gruppe'!$A$2:$B$8,2,FALSE)</f>
        <v>EXP</v>
      </c>
      <c r="Z4574" s="19" t="str">
        <f>VLOOKUP(J4574,'Verweis Art-Gruppe'!$A$2:$B$15,2,FALSE)</f>
        <v>Geräte</v>
      </c>
      <c r="AA4574" s="19" t="str">
        <f>VLOOKUP(W4574,'Verweis Vertreter'!$A$2:$B$24,2,FALSE)</f>
        <v>Sebastian Faber</v>
      </c>
      <c r="AB4574" s="12">
        <f t="shared" si="639"/>
        <v>1</v>
      </c>
      <c r="AC4574" s="12">
        <f t="shared" si="644"/>
        <v>530.07069999999999</v>
      </c>
      <c r="AD4574" s="12">
        <f t="shared" si="645"/>
        <v>545</v>
      </c>
      <c r="AE4574" s="12">
        <f t="shared" si="640"/>
        <v>545</v>
      </c>
      <c r="AF4574" s="12">
        <f t="shared" si="641"/>
        <v>14.9293</v>
      </c>
      <c r="AG4574" s="12">
        <f t="shared" si="642"/>
        <v>14.93</v>
      </c>
      <c r="AH4574" s="9">
        <f t="shared" si="646"/>
        <v>2.7394495412844035E-2</v>
      </c>
      <c r="AI4574" s="14">
        <f>VLOOKUP(E4574,'Verweis Faktor'!$A:$B,2,FALSE)</f>
        <v>1</v>
      </c>
      <c r="AJ4574" s="14"/>
      <c r="AK4574" s="14" t="str">
        <f>IF(AL4574="Ja","Versandkosten",VLOOKUP(E4574,'Verweis Belegart'!$A$2:$B$9,2,FALSE))</f>
        <v>Hardware</v>
      </c>
      <c r="AL4574" s="14" t="str">
        <f t="shared" si="647"/>
        <v>Nein</v>
      </c>
      <c r="AM4574" s="14" t="str">
        <f t="shared" si="643"/>
        <v>Positiv</v>
      </c>
    </row>
    <row r="4575" spans="1:39" ht="17.25" customHeight="1" x14ac:dyDescent="0.35">
      <c r="A4575" s="17">
        <v>14574333</v>
      </c>
      <c r="B4575" s="2" t="s">
        <v>2380</v>
      </c>
      <c r="C4575" s="1">
        <v>2025001</v>
      </c>
      <c r="D4575" s="1">
        <v>2001168</v>
      </c>
      <c r="E4575" s="2" t="s">
        <v>34</v>
      </c>
      <c r="F4575" s="2" t="s">
        <v>142</v>
      </c>
      <c r="G4575" s="2" t="s">
        <v>66</v>
      </c>
      <c r="H4575" s="2" t="s">
        <v>1054</v>
      </c>
      <c r="I4575" s="2" t="s">
        <v>1055</v>
      </c>
      <c r="J4575" s="2" t="s">
        <v>103</v>
      </c>
      <c r="K4575" s="2" t="s">
        <v>79</v>
      </c>
      <c r="L4575" s="2" t="s">
        <v>1756</v>
      </c>
      <c r="M4575" s="2" t="s">
        <v>1757</v>
      </c>
      <c r="N4575" s="2" t="s">
        <v>1480</v>
      </c>
      <c r="O4575" s="3">
        <v>1</v>
      </c>
      <c r="P4575" s="3">
        <v>305</v>
      </c>
      <c r="Q4575" s="3">
        <v>310</v>
      </c>
      <c r="R4575" s="3">
        <v>310</v>
      </c>
      <c r="S4575" s="3">
        <v>5</v>
      </c>
      <c r="T4575" s="3">
        <v>5</v>
      </c>
      <c r="U4575" s="3">
        <v>1.61</v>
      </c>
      <c r="V4575" s="2" t="s">
        <v>42</v>
      </c>
      <c r="W4575" s="2" t="s">
        <v>43</v>
      </c>
      <c r="X4575" s="2" t="s">
        <v>44</v>
      </c>
      <c r="Y4575" s="19" t="str">
        <f>VLOOKUP(G4575,'Verweis Kd-Gruppe'!$A$2:$B$8,2,FALSE)</f>
        <v>EXP</v>
      </c>
      <c r="Z4575" s="19" t="str">
        <f>VLOOKUP(J4575,'Verweis Art-Gruppe'!$A$2:$B$15,2,FALSE)</f>
        <v>Geräte</v>
      </c>
      <c r="AA4575" s="19" t="str">
        <f>VLOOKUP(W4575,'Verweis Vertreter'!$A$2:$B$24,2,FALSE)</f>
        <v>Sebastian Faber</v>
      </c>
      <c r="AB4575" s="12">
        <f t="shared" si="639"/>
        <v>1</v>
      </c>
      <c r="AC4575" s="12">
        <f t="shared" si="644"/>
        <v>305</v>
      </c>
      <c r="AD4575" s="12">
        <f t="shared" si="645"/>
        <v>310</v>
      </c>
      <c r="AE4575" s="12">
        <f t="shared" si="640"/>
        <v>310</v>
      </c>
      <c r="AF4575" s="12">
        <f t="shared" si="641"/>
        <v>5</v>
      </c>
      <c r="AG4575" s="12">
        <f t="shared" si="642"/>
        <v>5</v>
      </c>
      <c r="AH4575" s="9">
        <f t="shared" si="646"/>
        <v>1.6129032258064516E-2</v>
      </c>
      <c r="AI4575" s="14">
        <f>VLOOKUP(E4575,'Verweis Faktor'!$A:$B,2,FALSE)</f>
        <v>1</v>
      </c>
      <c r="AJ4575" s="14"/>
      <c r="AK4575" s="14" t="str">
        <f>IF(AL4575="Ja","Versandkosten",VLOOKUP(E4575,'Verweis Belegart'!$A$2:$B$9,2,FALSE))</f>
        <v>Hardware</v>
      </c>
      <c r="AL4575" s="14" t="str">
        <f t="shared" si="647"/>
        <v>Nein</v>
      </c>
      <c r="AM4575" s="14" t="str">
        <f t="shared" si="643"/>
        <v>Positiv</v>
      </c>
    </row>
    <row r="4576" spans="1:39" ht="17.25" customHeight="1" x14ac:dyDescent="0.35">
      <c r="A4576" s="17">
        <v>14574333</v>
      </c>
      <c r="B4576" s="2" t="s">
        <v>2380</v>
      </c>
      <c r="C4576" s="1">
        <v>2025001</v>
      </c>
      <c r="D4576" s="1">
        <v>2001168</v>
      </c>
      <c r="E4576" s="2" t="s">
        <v>34</v>
      </c>
      <c r="F4576" s="2" t="s">
        <v>142</v>
      </c>
      <c r="G4576" s="2" t="s">
        <v>66</v>
      </c>
      <c r="H4576" s="2" t="s">
        <v>1054</v>
      </c>
      <c r="I4576" s="2" t="s">
        <v>1055</v>
      </c>
      <c r="J4576" s="2" t="s">
        <v>103</v>
      </c>
      <c r="K4576" s="2" t="s">
        <v>83</v>
      </c>
      <c r="L4576" s="2" t="s">
        <v>731</v>
      </c>
      <c r="M4576" s="2" t="s">
        <v>732</v>
      </c>
      <c r="N4576" s="2" t="s">
        <v>733</v>
      </c>
      <c r="O4576" s="3">
        <v>1</v>
      </c>
      <c r="P4576" s="3">
        <v>780.90909999999997</v>
      </c>
      <c r="Q4576" s="3">
        <v>769</v>
      </c>
      <c r="R4576" s="3">
        <v>769</v>
      </c>
      <c r="S4576" s="3">
        <v>-11.9091</v>
      </c>
      <c r="T4576" s="3">
        <v>-11.91</v>
      </c>
      <c r="U4576" s="3">
        <v>-1.54</v>
      </c>
      <c r="V4576" s="2" t="s">
        <v>42</v>
      </c>
      <c r="W4576" s="2" t="s">
        <v>43</v>
      </c>
      <c r="X4576" s="2" t="s">
        <v>44</v>
      </c>
      <c r="Y4576" s="19" t="str">
        <f>VLOOKUP(G4576,'Verweis Kd-Gruppe'!$A$2:$B$8,2,FALSE)</f>
        <v>EXP</v>
      </c>
      <c r="Z4576" s="19" t="str">
        <f>VLOOKUP(J4576,'Verweis Art-Gruppe'!$A$2:$B$15,2,FALSE)</f>
        <v>Geräte</v>
      </c>
      <c r="AA4576" s="19" t="str">
        <f>VLOOKUP(W4576,'Verweis Vertreter'!$A$2:$B$24,2,FALSE)</f>
        <v>Sebastian Faber</v>
      </c>
      <c r="AB4576" s="12">
        <f t="shared" si="639"/>
        <v>1</v>
      </c>
      <c r="AC4576" s="12">
        <f t="shared" si="644"/>
        <v>780.90909999999997</v>
      </c>
      <c r="AD4576" s="12">
        <f t="shared" si="645"/>
        <v>769</v>
      </c>
      <c r="AE4576" s="12">
        <f t="shared" si="640"/>
        <v>769</v>
      </c>
      <c r="AF4576" s="12">
        <f t="shared" si="641"/>
        <v>-11.9091</v>
      </c>
      <c r="AG4576" s="12">
        <f t="shared" si="642"/>
        <v>-11.91</v>
      </c>
      <c r="AH4576" s="9">
        <f t="shared" si="646"/>
        <v>-1.5487646293888166E-2</v>
      </c>
      <c r="AI4576" s="14">
        <f>VLOOKUP(E4576,'Verweis Faktor'!$A:$B,2,FALSE)</f>
        <v>1</v>
      </c>
      <c r="AJ4576" s="14"/>
      <c r="AK4576" s="14" t="str">
        <f>IF(AL4576="Ja","Versandkosten",VLOOKUP(E4576,'Verweis Belegart'!$A$2:$B$9,2,FALSE))</f>
        <v>Hardware</v>
      </c>
      <c r="AL4576" s="14" t="str">
        <f t="shared" si="647"/>
        <v>Nein</v>
      </c>
      <c r="AM4576" s="14" t="str">
        <f t="shared" si="643"/>
        <v>Negativ</v>
      </c>
    </row>
    <row r="4577" spans="1:39" ht="17.25" customHeight="1" x14ac:dyDescent="0.35">
      <c r="A4577" s="17">
        <v>14574333</v>
      </c>
      <c r="B4577" s="2" t="s">
        <v>2380</v>
      </c>
      <c r="C4577" s="1">
        <v>2025001</v>
      </c>
      <c r="D4577" s="1">
        <v>2001168</v>
      </c>
      <c r="E4577" s="2" t="s">
        <v>34</v>
      </c>
      <c r="F4577" s="2" t="s">
        <v>142</v>
      </c>
      <c r="G4577" s="2" t="s">
        <v>66</v>
      </c>
      <c r="H4577" s="2" t="s">
        <v>1054</v>
      </c>
      <c r="I4577" s="2" t="s">
        <v>1055</v>
      </c>
      <c r="J4577" s="2" t="s">
        <v>103</v>
      </c>
      <c r="K4577" s="2" t="s">
        <v>87</v>
      </c>
      <c r="L4577" s="2" t="s">
        <v>900</v>
      </c>
      <c r="M4577" s="2" t="s">
        <v>901</v>
      </c>
      <c r="N4577" s="2" t="s">
        <v>506</v>
      </c>
      <c r="O4577" s="3">
        <v>40</v>
      </c>
      <c r="P4577" s="3">
        <v>227.03649999999999</v>
      </c>
      <c r="Q4577" s="3">
        <v>229</v>
      </c>
      <c r="R4577" s="3">
        <v>9160</v>
      </c>
      <c r="S4577" s="3">
        <v>1.9635</v>
      </c>
      <c r="T4577" s="3">
        <v>78.540000000000006</v>
      </c>
      <c r="U4577" s="3">
        <v>0.85</v>
      </c>
      <c r="V4577" s="2" t="s">
        <v>42</v>
      </c>
      <c r="W4577" s="2" t="s">
        <v>43</v>
      </c>
      <c r="X4577" s="2" t="s">
        <v>44</v>
      </c>
      <c r="Y4577" s="19" t="str">
        <f>VLOOKUP(G4577,'Verweis Kd-Gruppe'!$A$2:$B$8,2,FALSE)</f>
        <v>EXP</v>
      </c>
      <c r="Z4577" s="19" t="str">
        <f>VLOOKUP(J4577,'Verweis Art-Gruppe'!$A$2:$B$15,2,FALSE)</f>
        <v>Geräte</v>
      </c>
      <c r="AA4577" s="19" t="str">
        <f>VLOOKUP(W4577,'Verweis Vertreter'!$A$2:$B$24,2,FALSE)</f>
        <v>Sebastian Faber</v>
      </c>
      <c r="AB4577" s="12">
        <f t="shared" si="639"/>
        <v>40</v>
      </c>
      <c r="AC4577" s="12">
        <f t="shared" si="644"/>
        <v>227.03649999999999</v>
      </c>
      <c r="AD4577" s="12">
        <f t="shared" si="645"/>
        <v>229</v>
      </c>
      <c r="AE4577" s="12">
        <f t="shared" si="640"/>
        <v>9160</v>
      </c>
      <c r="AF4577" s="12">
        <f t="shared" si="641"/>
        <v>1.9635</v>
      </c>
      <c r="AG4577" s="12">
        <f t="shared" si="642"/>
        <v>78.540000000000006</v>
      </c>
      <c r="AH4577" s="9">
        <f t="shared" si="646"/>
        <v>8.5742358078602626E-3</v>
      </c>
      <c r="AI4577" s="14">
        <f>VLOOKUP(E4577,'Verweis Faktor'!$A:$B,2,FALSE)</f>
        <v>1</v>
      </c>
      <c r="AJ4577" s="14"/>
      <c r="AK4577" s="14" t="str">
        <f>IF(AL4577="Ja","Versandkosten",VLOOKUP(E4577,'Verweis Belegart'!$A$2:$B$9,2,FALSE))</f>
        <v>Hardware</v>
      </c>
      <c r="AL4577" s="14" t="str">
        <f t="shared" si="647"/>
        <v>Nein</v>
      </c>
      <c r="AM4577" s="14" t="str">
        <f t="shared" si="643"/>
        <v>Positiv</v>
      </c>
    </row>
    <row r="4578" spans="1:39" ht="17.25" customHeight="1" x14ac:dyDescent="0.35">
      <c r="A4578" s="17">
        <v>14574340</v>
      </c>
      <c r="B4578" s="2" t="s">
        <v>2380</v>
      </c>
      <c r="C4578" s="1">
        <v>2025001</v>
      </c>
      <c r="D4578" s="1">
        <v>2001169</v>
      </c>
      <c r="E4578" s="2" t="s">
        <v>34</v>
      </c>
      <c r="F4578" s="2" t="s">
        <v>768</v>
      </c>
      <c r="G4578" s="2" t="s">
        <v>791</v>
      </c>
      <c r="H4578" s="2" t="s">
        <v>792</v>
      </c>
      <c r="I4578" s="2" t="s">
        <v>793</v>
      </c>
      <c r="J4578" s="2" t="s">
        <v>103</v>
      </c>
      <c r="K4578" s="2" t="s">
        <v>28</v>
      </c>
      <c r="L4578" s="2" t="s">
        <v>2481</v>
      </c>
      <c r="M4578" s="2" t="s">
        <v>2482</v>
      </c>
      <c r="N4578" s="2" t="s">
        <v>283</v>
      </c>
      <c r="O4578" s="3">
        <v>1</v>
      </c>
      <c r="P4578" s="3">
        <v>634.22</v>
      </c>
      <c r="Q4578" s="3">
        <v>805.92</v>
      </c>
      <c r="R4578" s="3">
        <v>805.92</v>
      </c>
      <c r="S4578" s="3">
        <v>171.7</v>
      </c>
      <c r="T4578" s="3">
        <v>171.7</v>
      </c>
      <c r="U4578" s="3">
        <v>21.3</v>
      </c>
      <c r="V4578" s="2" t="s">
        <v>31</v>
      </c>
      <c r="W4578" s="2" t="s">
        <v>32</v>
      </c>
      <c r="X4578" s="2" t="s">
        <v>33</v>
      </c>
      <c r="Y4578" s="19" t="str">
        <f>VLOOKUP(G4578,'Verweis Kd-Gruppe'!$A$2:$B$8,2,FALSE)</f>
        <v>FHK</v>
      </c>
      <c r="Z4578" s="19" t="str">
        <f>VLOOKUP(J4578,'Verweis Art-Gruppe'!$A$2:$B$15,2,FALSE)</f>
        <v>Geräte</v>
      </c>
      <c r="AA4578" s="19" t="str">
        <f>VLOOKUP(W4578,'Verweis Vertreter'!$A$2:$B$24,2,FALSE)</f>
        <v>Zentrale</v>
      </c>
      <c r="AB4578" s="12">
        <f t="shared" si="639"/>
        <v>1</v>
      </c>
      <c r="AC4578" s="12">
        <f t="shared" si="644"/>
        <v>634.22</v>
      </c>
      <c r="AD4578" s="12">
        <f t="shared" si="645"/>
        <v>805.92</v>
      </c>
      <c r="AE4578" s="12">
        <f t="shared" si="640"/>
        <v>805.92</v>
      </c>
      <c r="AF4578" s="12">
        <f t="shared" si="641"/>
        <v>171.7</v>
      </c>
      <c r="AG4578" s="12">
        <f t="shared" si="642"/>
        <v>171.7</v>
      </c>
      <c r="AH4578" s="9">
        <f t="shared" si="646"/>
        <v>0.21304844153265831</v>
      </c>
      <c r="AI4578" s="14">
        <f>VLOOKUP(E4578,'Verweis Faktor'!$A:$B,2,FALSE)</f>
        <v>1</v>
      </c>
      <c r="AJ4578" s="14"/>
      <c r="AK4578" s="14" t="str">
        <f>IF(AL4578="Ja","Versandkosten",VLOOKUP(E4578,'Verweis Belegart'!$A$2:$B$9,2,FALSE))</f>
        <v>Hardware</v>
      </c>
      <c r="AL4578" s="14" t="str">
        <f t="shared" si="647"/>
        <v>Nein</v>
      </c>
      <c r="AM4578" s="14" t="str">
        <f t="shared" si="643"/>
        <v>Positiv</v>
      </c>
    </row>
    <row r="4579" spans="1:39" ht="17.25" customHeight="1" x14ac:dyDescent="0.35">
      <c r="A4579" s="17">
        <v>14573873</v>
      </c>
      <c r="B4579" s="2" t="s">
        <v>2380</v>
      </c>
      <c r="C4579" s="1">
        <v>2025001</v>
      </c>
      <c r="D4579" s="1">
        <v>2001170</v>
      </c>
      <c r="E4579" s="2" t="s">
        <v>34</v>
      </c>
      <c r="F4579" s="2" t="s">
        <v>182</v>
      </c>
      <c r="G4579" s="2" t="s">
        <v>66</v>
      </c>
      <c r="H4579" s="2" t="s">
        <v>1166</v>
      </c>
      <c r="I4579" s="2" t="s">
        <v>1167</v>
      </c>
      <c r="J4579" s="2" t="s">
        <v>103</v>
      </c>
      <c r="K4579" s="2" t="s">
        <v>28</v>
      </c>
      <c r="L4579" s="2" t="s">
        <v>2483</v>
      </c>
      <c r="M4579" s="2" t="s">
        <v>2484</v>
      </c>
      <c r="N4579" s="2" t="s">
        <v>1480</v>
      </c>
      <c r="O4579" s="3">
        <v>3</v>
      </c>
      <c r="P4579" s="3">
        <v>305</v>
      </c>
      <c r="Q4579" s="3">
        <v>314</v>
      </c>
      <c r="R4579" s="3">
        <v>942</v>
      </c>
      <c r="S4579" s="3">
        <v>9</v>
      </c>
      <c r="T4579" s="3">
        <v>27</v>
      </c>
      <c r="U4579" s="3">
        <v>2.86</v>
      </c>
      <c r="V4579" s="2" t="s">
        <v>675</v>
      </c>
      <c r="W4579" s="2" t="s">
        <v>676</v>
      </c>
      <c r="X4579" s="2" t="s">
        <v>72</v>
      </c>
      <c r="Y4579" s="19" t="str">
        <f>VLOOKUP(G4579,'Verweis Kd-Gruppe'!$A$2:$B$8,2,FALSE)</f>
        <v>EXP</v>
      </c>
      <c r="Z4579" s="19" t="str">
        <f>VLOOKUP(J4579,'Verweis Art-Gruppe'!$A$2:$B$15,2,FALSE)</f>
        <v>Geräte</v>
      </c>
      <c r="AA4579" s="19" t="str">
        <f>VLOOKUP(W4579,'Verweis Vertreter'!$A$2:$B$24,2,FALSE)</f>
        <v>Corina Wedel</v>
      </c>
      <c r="AB4579" s="12">
        <f t="shared" si="639"/>
        <v>3</v>
      </c>
      <c r="AC4579" s="12">
        <f t="shared" si="644"/>
        <v>305</v>
      </c>
      <c r="AD4579" s="12">
        <f t="shared" si="645"/>
        <v>314</v>
      </c>
      <c r="AE4579" s="12">
        <f t="shared" si="640"/>
        <v>942</v>
      </c>
      <c r="AF4579" s="12">
        <f t="shared" si="641"/>
        <v>9</v>
      </c>
      <c r="AG4579" s="12">
        <f t="shared" si="642"/>
        <v>27</v>
      </c>
      <c r="AH4579" s="9">
        <f t="shared" si="646"/>
        <v>2.8662420382165606E-2</v>
      </c>
      <c r="AI4579" s="14">
        <f>VLOOKUP(E4579,'Verweis Faktor'!$A:$B,2,FALSE)</f>
        <v>1</v>
      </c>
      <c r="AJ4579" s="14"/>
      <c r="AK4579" s="14" t="str">
        <f>IF(AL4579="Ja","Versandkosten",VLOOKUP(E4579,'Verweis Belegart'!$A$2:$B$9,2,FALSE))</f>
        <v>Hardware</v>
      </c>
      <c r="AL4579" s="14" t="str">
        <f t="shared" si="647"/>
        <v>Nein</v>
      </c>
      <c r="AM4579" s="14" t="str">
        <f t="shared" si="643"/>
        <v>Positiv</v>
      </c>
    </row>
    <row r="4580" spans="1:39" ht="17.25" customHeight="1" x14ac:dyDescent="0.35">
      <c r="A4580" s="17">
        <v>14573873</v>
      </c>
      <c r="B4580" s="2" t="s">
        <v>2380</v>
      </c>
      <c r="C4580" s="1">
        <v>2025001</v>
      </c>
      <c r="D4580" s="1">
        <v>2001170</v>
      </c>
      <c r="E4580" s="2" t="s">
        <v>34</v>
      </c>
      <c r="F4580" s="2" t="s">
        <v>182</v>
      </c>
      <c r="G4580" s="2" t="s">
        <v>66</v>
      </c>
      <c r="H4580" s="2" t="s">
        <v>1166</v>
      </c>
      <c r="I4580" s="2" t="s">
        <v>1167</v>
      </c>
      <c r="J4580" s="2" t="s">
        <v>103</v>
      </c>
      <c r="K4580" s="2" t="s">
        <v>45</v>
      </c>
      <c r="L4580" s="2" t="s">
        <v>2306</v>
      </c>
      <c r="M4580" s="2" t="s">
        <v>2307</v>
      </c>
      <c r="N4580" s="2" t="s">
        <v>1480</v>
      </c>
      <c r="O4580" s="3">
        <v>3</v>
      </c>
      <c r="P4580" s="3">
        <v>305</v>
      </c>
      <c r="Q4580" s="3">
        <v>314</v>
      </c>
      <c r="R4580" s="3">
        <v>942</v>
      </c>
      <c r="S4580" s="3">
        <v>9</v>
      </c>
      <c r="T4580" s="3">
        <v>27</v>
      </c>
      <c r="U4580" s="3">
        <v>2.86</v>
      </c>
      <c r="V4580" s="2" t="s">
        <v>675</v>
      </c>
      <c r="W4580" s="2" t="s">
        <v>676</v>
      </c>
      <c r="X4580" s="2" t="s">
        <v>72</v>
      </c>
      <c r="Y4580" s="19" t="str">
        <f>VLOOKUP(G4580,'Verweis Kd-Gruppe'!$A$2:$B$8,2,FALSE)</f>
        <v>EXP</v>
      </c>
      <c r="Z4580" s="19" t="str">
        <f>VLOOKUP(J4580,'Verweis Art-Gruppe'!$A$2:$B$15,2,FALSE)</f>
        <v>Geräte</v>
      </c>
      <c r="AA4580" s="19" t="str">
        <f>VLOOKUP(W4580,'Verweis Vertreter'!$A$2:$B$24,2,FALSE)</f>
        <v>Corina Wedel</v>
      </c>
      <c r="AB4580" s="12">
        <f t="shared" si="639"/>
        <v>3</v>
      </c>
      <c r="AC4580" s="12">
        <f t="shared" si="644"/>
        <v>305</v>
      </c>
      <c r="AD4580" s="12">
        <f t="shared" si="645"/>
        <v>314</v>
      </c>
      <c r="AE4580" s="12">
        <f t="shared" si="640"/>
        <v>942</v>
      </c>
      <c r="AF4580" s="12">
        <f t="shared" si="641"/>
        <v>9</v>
      </c>
      <c r="AG4580" s="12">
        <f t="shared" si="642"/>
        <v>27</v>
      </c>
      <c r="AH4580" s="9">
        <f t="shared" si="646"/>
        <v>2.8662420382165606E-2</v>
      </c>
      <c r="AI4580" s="14">
        <f>VLOOKUP(E4580,'Verweis Faktor'!$A:$B,2,FALSE)</f>
        <v>1</v>
      </c>
      <c r="AJ4580" s="14"/>
      <c r="AK4580" s="14" t="str">
        <f>IF(AL4580="Ja","Versandkosten",VLOOKUP(E4580,'Verweis Belegart'!$A$2:$B$9,2,FALSE))</f>
        <v>Hardware</v>
      </c>
      <c r="AL4580" s="14" t="str">
        <f t="shared" si="647"/>
        <v>Nein</v>
      </c>
      <c r="AM4580" s="14" t="str">
        <f t="shared" si="643"/>
        <v>Positiv</v>
      </c>
    </row>
    <row r="4581" spans="1:39" ht="17.25" customHeight="1" x14ac:dyDescent="0.35">
      <c r="A4581" s="17">
        <v>14573873</v>
      </c>
      <c r="B4581" s="2" t="s">
        <v>2380</v>
      </c>
      <c r="C4581" s="1">
        <v>2025001</v>
      </c>
      <c r="D4581" s="1">
        <v>2001170</v>
      </c>
      <c r="E4581" s="2" t="s">
        <v>34</v>
      </c>
      <c r="F4581" s="2" t="s">
        <v>182</v>
      </c>
      <c r="G4581" s="2" t="s">
        <v>66</v>
      </c>
      <c r="H4581" s="2" t="s">
        <v>1166</v>
      </c>
      <c r="I4581" s="2" t="s">
        <v>1167</v>
      </c>
      <c r="J4581" s="2" t="s">
        <v>304</v>
      </c>
      <c r="K4581" s="2" t="s">
        <v>49</v>
      </c>
      <c r="L4581" s="2" t="s">
        <v>452</v>
      </c>
      <c r="M4581" s="2" t="s">
        <v>453</v>
      </c>
      <c r="N4581" s="2" t="s">
        <v>454</v>
      </c>
      <c r="O4581" s="3">
        <v>2</v>
      </c>
      <c r="P4581" s="3">
        <v>348.25630000000001</v>
      </c>
      <c r="Q4581" s="3">
        <v>354</v>
      </c>
      <c r="R4581" s="3">
        <v>708</v>
      </c>
      <c r="S4581" s="3">
        <v>5.7436999999999996</v>
      </c>
      <c r="T4581" s="3">
        <v>11.49</v>
      </c>
      <c r="U4581" s="3">
        <v>1.62</v>
      </c>
      <c r="V4581" s="2" t="s">
        <v>675</v>
      </c>
      <c r="W4581" s="2" t="s">
        <v>676</v>
      </c>
      <c r="X4581" s="2" t="s">
        <v>72</v>
      </c>
      <c r="Y4581" s="19" t="str">
        <f>VLOOKUP(G4581,'Verweis Kd-Gruppe'!$A$2:$B$8,2,FALSE)</f>
        <v>EXP</v>
      </c>
      <c r="Z4581" s="19" t="str">
        <f>VLOOKUP(J4581,'Verweis Art-Gruppe'!$A$2:$B$15,2,FALSE)</f>
        <v>Zubehör</v>
      </c>
      <c r="AA4581" s="19" t="str">
        <f>VLOOKUP(W4581,'Verweis Vertreter'!$A$2:$B$24,2,FALSE)</f>
        <v>Corina Wedel</v>
      </c>
      <c r="AB4581" s="12">
        <f t="shared" si="639"/>
        <v>2</v>
      </c>
      <c r="AC4581" s="12">
        <f t="shared" si="644"/>
        <v>348.25630000000001</v>
      </c>
      <c r="AD4581" s="12">
        <f t="shared" si="645"/>
        <v>354</v>
      </c>
      <c r="AE4581" s="12">
        <f t="shared" si="640"/>
        <v>708</v>
      </c>
      <c r="AF4581" s="12">
        <f t="shared" si="641"/>
        <v>5.7436999999999996</v>
      </c>
      <c r="AG4581" s="12">
        <f t="shared" si="642"/>
        <v>11.49</v>
      </c>
      <c r="AH4581" s="9">
        <f t="shared" si="646"/>
        <v>1.6228813559322035E-2</v>
      </c>
      <c r="AI4581" s="14">
        <f>VLOOKUP(E4581,'Verweis Faktor'!$A:$B,2,FALSE)</f>
        <v>1</v>
      </c>
      <c r="AJ4581" s="14"/>
      <c r="AK4581" s="14" t="str">
        <f>IF(AL4581="Ja","Versandkosten",VLOOKUP(E4581,'Verweis Belegart'!$A$2:$B$9,2,FALSE))</f>
        <v>Hardware</v>
      </c>
      <c r="AL4581" s="14" t="str">
        <f t="shared" si="647"/>
        <v>Nein</v>
      </c>
      <c r="AM4581" s="14" t="str">
        <f t="shared" si="643"/>
        <v>Positiv</v>
      </c>
    </row>
    <row r="4582" spans="1:39" ht="17.25" customHeight="1" x14ac:dyDescent="0.35">
      <c r="A4582" s="17">
        <v>14573873</v>
      </c>
      <c r="B4582" s="2" t="s">
        <v>2380</v>
      </c>
      <c r="C4582" s="1">
        <v>2025001</v>
      </c>
      <c r="D4582" s="1">
        <v>2001170</v>
      </c>
      <c r="E4582" s="2" t="s">
        <v>34</v>
      </c>
      <c r="F4582" s="2" t="s">
        <v>182</v>
      </c>
      <c r="G4582" s="2" t="s">
        <v>66</v>
      </c>
      <c r="H4582" s="2" t="s">
        <v>1166</v>
      </c>
      <c r="I4582" s="2" t="s">
        <v>1167</v>
      </c>
      <c r="J4582" s="2" t="s">
        <v>103</v>
      </c>
      <c r="K4582" s="2" t="s">
        <v>79</v>
      </c>
      <c r="L4582" s="2" t="s">
        <v>458</v>
      </c>
      <c r="M4582" s="2" t="s">
        <v>459</v>
      </c>
      <c r="N4582" s="2" t="s">
        <v>41</v>
      </c>
      <c r="O4582" s="3">
        <v>5</v>
      </c>
      <c r="P4582" s="3">
        <v>227.2817</v>
      </c>
      <c r="Q4582" s="3">
        <v>237</v>
      </c>
      <c r="R4582" s="3">
        <v>1185</v>
      </c>
      <c r="S4582" s="3">
        <v>9.7182999999999993</v>
      </c>
      <c r="T4582" s="3">
        <v>48.59</v>
      </c>
      <c r="U4582" s="3">
        <v>4.0999999999999996</v>
      </c>
      <c r="V4582" s="2" t="s">
        <v>675</v>
      </c>
      <c r="W4582" s="2" t="s">
        <v>676</v>
      </c>
      <c r="X4582" s="2" t="s">
        <v>72</v>
      </c>
      <c r="Y4582" s="19" t="str">
        <f>VLOOKUP(G4582,'Verweis Kd-Gruppe'!$A$2:$B$8,2,FALSE)</f>
        <v>EXP</v>
      </c>
      <c r="Z4582" s="19" t="str">
        <f>VLOOKUP(J4582,'Verweis Art-Gruppe'!$A$2:$B$15,2,FALSE)</f>
        <v>Geräte</v>
      </c>
      <c r="AA4582" s="19" t="str">
        <f>VLOOKUP(W4582,'Verweis Vertreter'!$A$2:$B$24,2,FALSE)</f>
        <v>Corina Wedel</v>
      </c>
      <c r="AB4582" s="12">
        <f t="shared" si="639"/>
        <v>5</v>
      </c>
      <c r="AC4582" s="12">
        <f t="shared" si="644"/>
        <v>227.2817</v>
      </c>
      <c r="AD4582" s="12">
        <f t="shared" si="645"/>
        <v>237</v>
      </c>
      <c r="AE4582" s="12">
        <f t="shared" si="640"/>
        <v>1185</v>
      </c>
      <c r="AF4582" s="12">
        <f t="shared" si="641"/>
        <v>9.7182999999999993</v>
      </c>
      <c r="AG4582" s="12">
        <f t="shared" si="642"/>
        <v>48.59</v>
      </c>
      <c r="AH4582" s="9">
        <f t="shared" si="646"/>
        <v>4.1004219409282706E-2</v>
      </c>
      <c r="AI4582" s="14">
        <f>VLOOKUP(E4582,'Verweis Faktor'!$A:$B,2,FALSE)</f>
        <v>1</v>
      </c>
      <c r="AJ4582" s="14"/>
      <c r="AK4582" s="14" t="str">
        <f>IF(AL4582="Ja","Versandkosten",VLOOKUP(E4582,'Verweis Belegart'!$A$2:$B$9,2,FALSE))</f>
        <v>Hardware</v>
      </c>
      <c r="AL4582" s="14" t="str">
        <f t="shared" si="647"/>
        <v>Nein</v>
      </c>
      <c r="AM4582" s="14" t="str">
        <f t="shared" si="643"/>
        <v>Positiv</v>
      </c>
    </row>
    <row r="4583" spans="1:39" ht="17.25" customHeight="1" x14ac:dyDescent="0.35">
      <c r="A4583" s="17">
        <v>14573873</v>
      </c>
      <c r="B4583" s="2" t="s">
        <v>2380</v>
      </c>
      <c r="C4583" s="1">
        <v>2025001</v>
      </c>
      <c r="D4583" s="1">
        <v>2001170</v>
      </c>
      <c r="E4583" s="2" t="s">
        <v>34</v>
      </c>
      <c r="F4583" s="2" t="s">
        <v>182</v>
      </c>
      <c r="G4583" s="2" t="s">
        <v>66</v>
      </c>
      <c r="H4583" s="2" t="s">
        <v>1166</v>
      </c>
      <c r="I4583" s="2" t="s">
        <v>1167</v>
      </c>
      <c r="J4583" s="2" t="s">
        <v>103</v>
      </c>
      <c r="K4583" s="2" t="s">
        <v>83</v>
      </c>
      <c r="L4583" s="2" t="s">
        <v>463</v>
      </c>
      <c r="M4583" s="2" t="s">
        <v>464</v>
      </c>
      <c r="N4583" s="2" t="s">
        <v>41</v>
      </c>
      <c r="O4583" s="3">
        <v>2</v>
      </c>
      <c r="P4583" s="3">
        <v>224</v>
      </c>
      <c r="Q4583" s="3">
        <v>239</v>
      </c>
      <c r="R4583" s="3">
        <v>478</v>
      </c>
      <c r="S4583" s="3">
        <v>15</v>
      </c>
      <c r="T4583" s="3">
        <v>30</v>
      </c>
      <c r="U4583" s="3">
        <v>6.27</v>
      </c>
      <c r="V4583" s="2" t="s">
        <v>675</v>
      </c>
      <c r="W4583" s="2" t="s">
        <v>676</v>
      </c>
      <c r="X4583" s="2" t="s">
        <v>72</v>
      </c>
      <c r="Y4583" s="19" t="str">
        <f>VLOOKUP(G4583,'Verweis Kd-Gruppe'!$A$2:$B$8,2,FALSE)</f>
        <v>EXP</v>
      </c>
      <c r="Z4583" s="19" t="str">
        <f>VLOOKUP(J4583,'Verweis Art-Gruppe'!$A$2:$B$15,2,FALSE)</f>
        <v>Geräte</v>
      </c>
      <c r="AA4583" s="19" t="str">
        <f>VLOOKUP(W4583,'Verweis Vertreter'!$A$2:$B$24,2,FALSE)</f>
        <v>Corina Wedel</v>
      </c>
      <c r="AB4583" s="12">
        <f t="shared" si="639"/>
        <v>2</v>
      </c>
      <c r="AC4583" s="12">
        <f t="shared" si="644"/>
        <v>224</v>
      </c>
      <c r="AD4583" s="12">
        <f t="shared" si="645"/>
        <v>239</v>
      </c>
      <c r="AE4583" s="12">
        <f t="shared" si="640"/>
        <v>478</v>
      </c>
      <c r="AF4583" s="12">
        <f t="shared" si="641"/>
        <v>15</v>
      </c>
      <c r="AG4583" s="12">
        <f t="shared" si="642"/>
        <v>30</v>
      </c>
      <c r="AH4583" s="9">
        <f t="shared" si="646"/>
        <v>6.2761506276150625E-2</v>
      </c>
      <c r="AI4583" s="14">
        <f>VLOOKUP(E4583,'Verweis Faktor'!$A:$B,2,FALSE)</f>
        <v>1</v>
      </c>
      <c r="AJ4583" s="14"/>
      <c r="AK4583" s="14" t="str">
        <f>IF(AL4583="Ja","Versandkosten",VLOOKUP(E4583,'Verweis Belegart'!$A$2:$B$9,2,FALSE))</f>
        <v>Hardware</v>
      </c>
      <c r="AL4583" s="14" t="str">
        <f t="shared" si="647"/>
        <v>Nein</v>
      </c>
      <c r="AM4583" s="14" t="str">
        <f t="shared" si="643"/>
        <v>Positiv</v>
      </c>
    </row>
    <row r="4584" spans="1:39" ht="17.25" customHeight="1" x14ac:dyDescent="0.35">
      <c r="A4584" s="17">
        <v>14573873</v>
      </c>
      <c r="B4584" s="2" t="s">
        <v>2380</v>
      </c>
      <c r="C4584" s="1">
        <v>2025001</v>
      </c>
      <c r="D4584" s="1">
        <v>2001170</v>
      </c>
      <c r="E4584" s="2" t="s">
        <v>34</v>
      </c>
      <c r="F4584" s="2" t="s">
        <v>182</v>
      </c>
      <c r="G4584" s="2" t="s">
        <v>66</v>
      </c>
      <c r="H4584" s="2" t="s">
        <v>1166</v>
      </c>
      <c r="I4584" s="2" t="s">
        <v>1167</v>
      </c>
      <c r="J4584" s="2" t="s">
        <v>103</v>
      </c>
      <c r="K4584" s="2" t="s">
        <v>87</v>
      </c>
      <c r="L4584" s="2" t="s">
        <v>1756</v>
      </c>
      <c r="M4584" s="2" t="s">
        <v>1757</v>
      </c>
      <c r="N4584" s="2" t="s">
        <v>1480</v>
      </c>
      <c r="O4584" s="3">
        <v>5</v>
      </c>
      <c r="P4584" s="3">
        <v>305</v>
      </c>
      <c r="Q4584" s="3">
        <v>314</v>
      </c>
      <c r="R4584" s="3">
        <v>1570</v>
      </c>
      <c r="S4584" s="3">
        <v>9</v>
      </c>
      <c r="T4584" s="3">
        <v>45</v>
      </c>
      <c r="U4584" s="3">
        <v>2.86</v>
      </c>
      <c r="V4584" s="2" t="s">
        <v>675</v>
      </c>
      <c r="W4584" s="2" t="s">
        <v>676</v>
      </c>
      <c r="X4584" s="2" t="s">
        <v>72</v>
      </c>
      <c r="Y4584" s="19" t="str">
        <f>VLOOKUP(G4584,'Verweis Kd-Gruppe'!$A$2:$B$8,2,FALSE)</f>
        <v>EXP</v>
      </c>
      <c r="Z4584" s="19" t="str">
        <f>VLOOKUP(J4584,'Verweis Art-Gruppe'!$A$2:$B$15,2,FALSE)</f>
        <v>Geräte</v>
      </c>
      <c r="AA4584" s="19" t="str">
        <f>VLOOKUP(W4584,'Verweis Vertreter'!$A$2:$B$24,2,FALSE)</f>
        <v>Corina Wedel</v>
      </c>
      <c r="AB4584" s="12">
        <f t="shared" si="639"/>
        <v>5</v>
      </c>
      <c r="AC4584" s="12">
        <f t="shared" si="644"/>
        <v>305</v>
      </c>
      <c r="AD4584" s="12">
        <f t="shared" si="645"/>
        <v>314</v>
      </c>
      <c r="AE4584" s="12">
        <f t="shared" si="640"/>
        <v>1570</v>
      </c>
      <c r="AF4584" s="12">
        <f t="shared" si="641"/>
        <v>9</v>
      </c>
      <c r="AG4584" s="12">
        <f t="shared" si="642"/>
        <v>45</v>
      </c>
      <c r="AH4584" s="9">
        <f t="shared" si="646"/>
        <v>2.8662420382165606E-2</v>
      </c>
      <c r="AI4584" s="14">
        <f>VLOOKUP(E4584,'Verweis Faktor'!$A:$B,2,FALSE)</f>
        <v>1</v>
      </c>
      <c r="AJ4584" s="14"/>
      <c r="AK4584" s="14" t="str">
        <f>IF(AL4584="Ja","Versandkosten",VLOOKUP(E4584,'Verweis Belegart'!$A$2:$B$9,2,FALSE))</f>
        <v>Hardware</v>
      </c>
      <c r="AL4584" s="14" t="str">
        <f t="shared" si="647"/>
        <v>Nein</v>
      </c>
      <c r="AM4584" s="14" t="str">
        <f t="shared" si="643"/>
        <v>Positiv</v>
      </c>
    </row>
    <row r="4585" spans="1:39" ht="17.25" customHeight="1" x14ac:dyDescent="0.35">
      <c r="A4585" s="17">
        <v>14573873</v>
      </c>
      <c r="B4585" s="2" t="s">
        <v>2380</v>
      </c>
      <c r="C4585" s="1">
        <v>2025001</v>
      </c>
      <c r="D4585" s="1">
        <v>2001170</v>
      </c>
      <c r="E4585" s="2" t="s">
        <v>34</v>
      </c>
      <c r="F4585" s="2" t="s">
        <v>182</v>
      </c>
      <c r="G4585" s="2" t="s">
        <v>66</v>
      </c>
      <c r="H4585" s="2" t="s">
        <v>1166</v>
      </c>
      <c r="I4585" s="2" t="s">
        <v>1167</v>
      </c>
      <c r="J4585" s="2" t="s">
        <v>103</v>
      </c>
      <c r="K4585" s="2" t="s">
        <v>91</v>
      </c>
      <c r="L4585" s="2" t="s">
        <v>941</v>
      </c>
      <c r="M4585" s="2" t="s">
        <v>942</v>
      </c>
      <c r="N4585" s="2" t="s">
        <v>943</v>
      </c>
      <c r="O4585" s="3">
        <v>2</v>
      </c>
      <c r="P4585" s="3">
        <v>235</v>
      </c>
      <c r="Q4585" s="3">
        <v>253</v>
      </c>
      <c r="R4585" s="3">
        <v>506</v>
      </c>
      <c r="S4585" s="3">
        <v>18</v>
      </c>
      <c r="T4585" s="3">
        <v>36</v>
      </c>
      <c r="U4585" s="3">
        <v>7.11</v>
      </c>
      <c r="V4585" s="2" t="s">
        <v>675</v>
      </c>
      <c r="W4585" s="2" t="s">
        <v>676</v>
      </c>
      <c r="X4585" s="2" t="s">
        <v>72</v>
      </c>
      <c r="Y4585" s="19" t="str">
        <f>VLOOKUP(G4585,'Verweis Kd-Gruppe'!$A$2:$B$8,2,FALSE)</f>
        <v>EXP</v>
      </c>
      <c r="Z4585" s="19" t="str">
        <f>VLOOKUP(J4585,'Verweis Art-Gruppe'!$A$2:$B$15,2,FALSE)</f>
        <v>Geräte</v>
      </c>
      <c r="AA4585" s="19" t="str">
        <f>VLOOKUP(W4585,'Verweis Vertreter'!$A$2:$B$24,2,FALSE)</f>
        <v>Corina Wedel</v>
      </c>
      <c r="AB4585" s="12">
        <f t="shared" si="639"/>
        <v>2</v>
      </c>
      <c r="AC4585" s="12">
        <f t="shared" si="644"/>
        <v>235</v>
      </c>
      <c r="AD4585" s="12">
        <f t="shared" si="645"/>
        <v>253</v>
      </c>
      <c r="AE4585" s="12">
        <f t="shared" si="640"/>
        <v>506</v>
      </c>
      <c r="AF4585" s="12">
        <f t="shared" si="641"/>
        <v>18</v>
      </c>
      <c r="AG4585" s="12">
        <f t="shared" si="642"/>
        <v>36</v>
      </c>
      <c r="AH4585" s="9">
        <f t="shared" si="646"/>
        <v>7.1146245059288543E-2</v>
      </c>
      <c r="AI4585" s="14">
        <f>VLOOKUP(E4585,'Verweis Faktor'!$A:$B,2,FALSE)</f>
        <v>1</v>
      </c>
      <c r="AJ4585" s="14"/>
      <c r="AK4585" s="14" t="str">
        <f>IF(AL4585="Ja","Versandkosten",VLOOKUP(E4585,'Verweis Belegart'!$A$2:$B$9,2,FALSE))</f>
        <v>Hardware</v>
      </c>
      <c r="AL4585" s="14" t="str">
        <f t="shared" si="647"/>
        <v>Nein</v>
      </c>
      <c r="AM4585" s="14" t="str">
        <f t="shared" si="643"/>
        <v>Positiv</v>
      </c>
    </row>
    <row r="4586" spans="1:39" ht="17.25" customHeight="1" x14ac:dyDescent="0.35">
      <c r="A4586" s="17">
        <v>14573873</v>
      </c>
      <c r="B4586" s="2" t="s">
        <v>2380</v>
      </c>
      <c r="C4586" s="1">
        <v>2025001</v>
      </c>
      <c r="D4586" s="1">
        <v>2001170</v>
      </c>
      <c r="E4586" s="2" t="s">
        <v>34</v>
      </c>
      <c r="F4586" s="2" t="s">
        <v>182</v>
      </c>
      <c r="G4586" s="2" t="s">
        <v>66</v>
      </c>
      <c r="H4586" s="2" t="s">
        <v>1166</v>
      </c>
      <c r="I4586" s="2" t="s">
        <v>1167</v>
      </c>
      <c r="J4586" s="2" t="s">
        <v>103</v>
      </c>
      <c r="K4586" s="2" t="s">
        <v>95</v>
      </c>
      <c r="L4586" s="2" t="s">
        <v>2170</v>
      </c>
      <c r="M4586" s="2" t="s">
        <v>2171</v>
      </c>
      <c r="N4586" s="2" t="s">
        <v>2172</v>
      </c>
      <c r="O4586" s="3">
        <v>10</v>
      </c>
      <c r="P4586" s="3">
        <v>95.736900000000006</v>
      </c>
      <c r="Q4586" s="3">
        <v>99</v>
      </c>
      <c r="R4586" s="3">
        <v>990</v>
      </c>
      <c r="S4586" s="3">
        <v>3.2631000000000001</v>
      </c>
      <c r="T4586" s="3">
        <v>32.630000000000003</v>
      </c>
      <c r="U4586" s="3">
        <v>3.29</v>
      </c>
      <c r="V4586" s="2" t="s">
        <v>675</v>
      </c>
      <c r="W4586" s="2" t="s">
        <v>676</v>
      </c>
      <c r="X4586" s="2" t="s">
        <v>72</v>
      </c>
      <c r="Y4586" s="19" t="str">
        <f>VLOOKUP(G4586,'Verweis Kd-Gruppe'!$A$2:$B$8,2,FALSE)</f>
        <v>EXP</v>
      </c>
      <c r="Z4586" s="19" t="str">
        <f>VLOOKUP(J4586,'Verweis Art-Gruppe'!$A$2:$B$15,2,FALSE)</f>
        <v>Geräte</v>
      </c>
      <c r="AA4586" s="19" t="str">
        <f>VLOOKUP(W4586,'Verweis Vertreter'!$A$2:$B$24,2,FALSE)</f>
        <v>Corina Wedel</v>
      </c>
      <c r="AB4586" s="12">
        <f t="shared" si="639"/>
        <v>10</v>
      </c>
      <c r="AC4586" s="12">
        <f t="shared" si="644"/>
        <v>95.736900000000006</v>
      </c>
      <c r="AD4586" s="12">
        <f t="shared" si="645"/>
        <v>99</v>
      </c>
      <c r="AE4586" s="12">
        <f t="shared" si="640"/>
        <v>990</v>
      </c>
      <c r="AF4586" s="12">
        <f t="shared" si="641"/>
        <v>3.2631000000000001</v>
      </c>
      <c r="AG4586" s="12">
        <f t="shared" si="642"/>
        <v>32.630000000000003</v>
      </c>
      <c r="AH4586" s="9">
        <f t="shared" si="646"/>
        <v>3.295959595959596E-2</v>
      </c>
      <c r="AI4586" s="14">
        <f>VLOOKUP(E4586,'Verweis Faktor'!$A:$B,2,FALSE)</f>
        <v>1</v>
      </c>
      <c r="AJ4586" s="14"/>
      <c r="AK4586" s="14" t="str">
        <f>IF(AL4586="Ja","Versandkosten",VLOOKUP(E4586,'Verweis Belegart'!$A$2:$B$9,2,FALSE))</f>
        <v>Hardware</v>
      </c>
      <c r="AL4586" s="14" t="str">
        <f t="shared" si="647"/>
        <v>Nein</v>
      </c>
      <c r="AM4586" s="14" t="str">
        <f t="shared" si="643"/>
        <v>Positiv</v>
      </c>
    </row>
    <row r="4587" spans="1:39" ht="17.25" customHeight="1" x14ac:dyDescent="0.35">
      <c r="A4587" s="17">
        <v>14573873</v>
      </c>
      <c r="B4587" s="2" t="s">
        <v>2380</v>
      </c>
      <c r="C4587" s="1">
        <v>2025001</v>
      </c>
      <c r="D4587" s="1">
        <v>2001170</v>
      </c>
      <c r="E4587" s="2" t="s">
        <v>34</v>
      </c>
      <c r="F4587" s="2" t="s">
        <v>182</v>
      </c>
      <c r="G4587" s="2" t="s">
        <v>66</v>
      </c>
      <c r="H4587" s="2" t="s">
        <v>1166</v>
      </c>
      <c r="I4587" s="2" t="s">
        <v>1167</v>
      </c>
      <c r="J4587" s="2" t="s">
        <v>103</v>
      </c>
      <c r="K4587" s="2" t="s">
        <v>99</v>
      </c>
      <c r="L4587" s="2" t="s">
        <v>2485</v>
      </c>
      <c r="M4587" s="2" t="s">
        <v>2486</v>
      </c>
      <c r="N4587" s="2" t="s">
        <v>94</v>
      </c>
      <c r="O4587" s="3">
        <v>2</v>
      </c>
      <c r="P4587" s="3">
        <v>332</v>
      </c>
      <c r="Q4587" s="3">
        <v>347</v>
      </c>
      <c r="R4587" s="3">
        <v>694</v>
      </c>
      <c r="S4587" s="3">
        <v>15</v>
      </c>
      <c r="T4587" s="3">
        <v>30</v>
      </c>
      <c r="U4587" s="3">
        <v>4.32</v>
      </c>
      <c r="V4587" s="2" t="s">
        <v>675</v>
      </c>
      <c r="W4587" s="2" t="s">
        <v>676</v>
      </c>
      <c r="X4587" s="2" t="s">
        <v>72</v>
      </c>
      <c r="Y4587" s="19" t="str">
        <f>VLOOKUP(G4587,'Verweis Kd-Gruppe'!$A$2:$B$8,2,FALSE)</f>
        <v>EXP</v>
      </c>
      <c r="Z4587" s="19" t="str">
        <f>VLOOKUP(J4587,'Verweis Art-Gruppe'!$A$2:$B$15,2,FALSE)</f>
        <v>Geräte</v>
      </c>
      <c r="AA4587" s="19" t="str">
        <f>VLOOKUP(W4587,'Verweis Vertreter'!$A$2:$B$24,2,FALSE)</f>
        <v>Corina Wedel</v>
      </c>
      <c r="AB4587" s="12">
        <f t="shared" si="639"/>
        <v>2</v>
      </c>
      <c r="AC4587" s="12">
        <f t="shared" si="644"/>
        <v>332</v>
      </c>
      <c r="AD4587" s="12">
        <f t="shared" si="645"/>
        <v>347</v>
      </c>
      <c r="AE4587" s="12">
        <f t="shared" si="640"/>
        <v>694</v>
      </c>
      <c r="AF4587" s="12">
        <f t="shared" si="641"/>
        <v>15</v>
      </c>
      <c r="AG4587" s="12">
        <f t="shared" si="642"/>
        <v>30</v>
      </c>
      <c r="AH4587" s="9">
        <f t="shared" si="646"/>
        <v>4.3227665706051875E-2</v>
      </c>
      <c r="AI4587" s="14">
        <f>VLOOKUP(E4587,'Verweis Faktor'!$A:$B,2,FALSE)</f>
        <v>1</v>
      </c>
      <c r="AJ4587" s="14"/>
      <c r="AK4587" s="14" t="str">
        <f>IF(AL4587="Ja","Versandkosten",VLOOKUP(E4587,'Verweis Belegart'!$A$2:$B$9,2,FALSE))</f>
        <v>Hardware</v>
      </c>
      <c r="AL4587" s="14" t="str">
        <f t="shared" si="647"/>
        <v>Nein</v>
      </c>
      <c r="AM4587" s="14" t="str">
        <f t="shared" si="643"/>
        <v>Positiv</v>
      </c>
    </row>
    <row r="4588" spans="1:39" ht="17.25" customHeight="1" x14ac:dyDescent="0.35">
      <c r="A4588" s="17">
        <v>14573873</v>
      </c>
      <c r="B4588" s="2" t="s">
        <v>2380</v>
      </c>
      <c r="C4588" s="1">
        <v>2025001</v>
      </c>
      <c r="D4588" s="1">
        <v>2001170</v>
      </c>
      <c r="E4588" s="2" t="s">
        <v>34</v>
      </c>
      <c r="F4588" s="2" t="s">
        <v>182</v>
      </c>
      <c r="G4588" s="2" t="s">
        <v>66</v>
      </c>
      <c r="H4588" s="2" t="s">
        <v>1166</v>
      </c>
      <c r="I4588" s="2" t="s">
        <v>1167</v>
      </c>
      <c r="J4588" s="2" t="s">
        <v>103</v>
      </c>
      <c r="K4588" s="2" t="s">
        <v>103</v>
      </c>
      <c r="L4588" s="2" t="s">
        <v>2147</v>
      </c>
      <c r="M4588" s="2" t="s">
        <v>2148</v>
      </c>
      <c r="N4588" s="2" t="s">
        <v>94</v>
      </c>
      <c r="O4588" s="3">
        <v>2</v>
      </c>
      <c r="P4588" s="3">
        <v>332</v>
      </c>
      <c r="Q4588" s="3">
        <v>347</v>
      </c>
      <c r="R4588" s="3">
        <v>694</v>
      </c>
      <c r="S4588" s="3">
        <v>15</v>
      </c>
      <c r="T4588" s="3">
        <v>30</v>
      </c>
      <c r="U4588" s="3">
        <v>4.32</v>
      </c>
      <c r="V4588" s="2" t="s">
        <v>675</v>
      </c>
      <c r="W4588" s="2" t="s">
        <v>676</v>
      </c>
      <c r="X4588" s="2" t="s">
        <v>72</v>
      </c>
      <c r="Y4588" s="19" t="str">
        <f>VLOOKUP(G4588,'Verweis Kd-Gruppe'!$A$2:$B$8,2,FALSE)</f>
        <v>EXP</v>
      </c>
      <c r="Z4588" s="19" t="str">
        <f>VLOOKUP(J4588,'Verweis Art-Gruppe'!$A$2:$B$15,2,FALSE)</f>
        <v>Geräte</v>
      </c>
      <c r="AA4588" s="19" t="str">
        <f>VLOOKUP(W4588,'Verweis Vertreter'!$A$2:$B$24,2,FALSE)</f>
        <v>Corina Wedel</v>
      </c>
      <c r="AB4588" s="12">
        <f t="shared" si="639"/>
        <v>2</v>
      </c>
      <c r="AC4588" s="12">
        <f t="shared" si="644"/>
        <v>332</v>
      </c>
      <c r="AD4588" s="12">
        <f t="shared" si="645"/>
        <v>347</v>
      </c>
      <c r="AE4588" s="12">
        <f t="shared" si="640"/>
        <v>694</v>
      </c>
      <c r="AF4588" s="12">
        <f t="shared" si="641"/>
        <v>15</v>
      </c>
      <c r="AG4588" s="12">
        <f t="shared" si="642"/>
        <v>30</v>
      </c>
      <c r="AH4588" s="9">
        <f t="shared" si="646"/>
        <v>4.3227665706051875E-2</v>
      </c>
      <c r="AI4588" s="14">
        <f>VLOOKUP(E4588,'Verweis Faktor'!$A:$B,2,FALSE)</f>
        <v>1</v>
      </c>
      <c r="AJ4588" s="14"/>
      <c r="AK4588" s="14" t="str">
        <f>IF(AL4588="Ja","Versandkosten",VLOOKUP(E4588,'Verweis Belegart'!$A$2:$B$9,2,FALSE))</f>
        <v>Hardware</v>
      </c>
      <c r="AL4588" s="14" t="str">
        <f t="shared" si="647"/>
        <v>Nein</v>
      </c>
      <c r="AM4588" s="14" t="str">
        <f t="shared" si="643"/>
        <v>Positiv</v>
      </c>
    </row>
    <row r="4589" spans="1:39" ht="17.25" customHeight="1" x14ac:dyDescent="0.35">
      <c r="A4589" s="17">
        <v>14573873</v>
      </c>
      <c r="B4589" s="2" t="s">
        <v>2380</v>
      </c>
      <c r="C4589" s="1">
        <v>2025001</v>
      </c>
      <c r="D4589" s="1">
        <v>2001170</v>
      </c>
      <c r="E4589" s="2" t="s">
        <v>34</v>
      </c>
      <c r="F4589" s="2" t="s">
        <v>182</v>
      </c>
      <c r="G4589" s="2" t="s">
        <v>66</v>
      </c>
      <c r="H4589" s="2" t="s">
        <v>1166</v>
      </c>
      <c r="I4589" s="2" t="s">
        <v>1167</v>
      </c>
      <c r="J4589" s="2" t="s">
        <v>103</v>
      </c>
      <c r="K4589" s="2" t="s">
        <v>107</v>
      </c>
      <c r="L4589" s="2" t="s">
        <v>1882</v>
      </c>
      <c r="M4589" s="2" t="s">
        <v>1883</v>
      </c>
      <c r="N4589" s="2" t="s">
        <v>1884</v>
      </c>
      <c r="O4589" s="3">
        <v>2</v>
      </c>
      <c r="P4589" s="3">
        <v>399</v>
      </c>
      <c r="Q4589" s="3">
        <v>437</v>
      </c>
      <c r="R4589" s="3">
        <v>874</v>
      </c>
      <c r="S4589" s="3">
        <v>38</v>
      </c>
      <c r="T4589" s="3">
        <v>76</v>
      </c>
      <c r="U4589" s="3">
        <v>8.69</v>
      </c>
      <c r="V4589" s="2" t="s">
        <v>675</v>
      </c>
      <c r="W4589" s="2" t="s">
        <v>676</v>
      </c>
      <c r="X4589" s="2" t="s">
        <v>72</v>
      </c>
      <c r="Y4589" s="19" t="str">
        <f>VLOOKUP(G4589,'Verweis Kd-Gruppe'!$A$2:$B$8,2,FALSE)</f>
        <v>EXP</v>
      </c>
      <c r="Z4589" s="19" t="str">
        <f>VLOOKUP(J4589,'Verweis Art-Gruppe'!$A$2:$B$15,2,FALSE)</f>
        <v>Geräte</v>
      </c>
      <c r="AA4589" s="19" t="str">
        <f>VLOOKUP(W4589,'Verweis Vertreter'!$A$2:$B$24,2,FALSE)</f>
        <v>Corina Wedel</v>
      </c>
      <c r="AB4589" s="12">
        <f t="shared" si="639"/>
        <v>2</v>
      </c>
      <c r="AC4589" s="12">
        <f t="shared" si="644"/>
        <v>399</v>
      </c>
      <c r="AD4589" s="12">
        <f t="shared" si="645"/>
        <v>437</v>
      </c>
      <c r="AE4589" s="12">
        <f t="shared" si="640"/>
        <v>874</v>
      </c>
      <c r="AF4589" s="12">
        <f t="shared" si="641"/>
        <v>38</v>
      </c>
      <c r="AG4589" s="12">
        <f t="shared" si="642"/>
        <v>76</v>
      </c>
      <c r="AH4589" s="9">
        <f t="shared" si="646"/>
        <v>8.6956521739130432E-2</v>
      </c>
      <c r="AI4589" s="14">
        <f>VLOOKUP(E4589,'Verweis Faktor'!$A:$B,2,FALSE)</f>
        <v>1</v>
      </c>
      <c r="AJ4589" s="14"/>
      <c r="AK4589" s="14" t="str">
        <f>IF(AL4589="Ja","Versandkosten",VLOOKUP(E4589,'Verweis Belegart'!$A$2:$B$9,2,FALSE))</f>
        <v>Hardware</v>
      </c>
      <c r="AL4589" s="14" t="str">
        <f t="shared" si="647"/>
        <v>Nein</v>
      </c>
      <c r="AM4589" s="14" t="str">
        <f t="shared" si="643"/>
        <v>Positiv</v>
      </c>
    </row>
    <row r="4590" spans="1:39" ht="17.25" customHeight="1" x14ac:dyDescent="0.35">
      <c r="A4590" s="17">
        <v>14573873</v>
      </c>
      <c r="B4590" s="2" t="s">
        <v>2380</v>
      </c>
      <c r="C4590" s="1">
        <v>2025001</v>
      </c>
      <c r="D4590" s="1">
        <v>2001170</v>
      </c>
      <c r="E4590" s="2" t="s">
        <v>34</v>
      </c>
      <c r="F4590" s="2" t="s">
        <v>182</v>
      </c>
      <c r="G4590" s="2" t="s">
        <v>66</v>
      </c>
      <c r="H4590" s="2" t="s">
        <v>1166</v>
      </c>
      <c r="I4590" s="2" t="s">
        <v>1167</v>
      </c>
      <c r="J4590" s="2" t="s">
        <v>103</v>
      </c>
      <c r="K4590" s="2" t="s">
        <v>111</v>
      </c>
      <c r="L4590" s="2" t="s">
        <v>970</v>
      </c>
      <c r="M4590" s="2" t="s">
        <v>971</v>
      </c>
      <c r="N4590" s="2" t="s">
        <v>943</v>
      </c>
      <c r="O4590" s="3">
        <v>2</v>
      </c>
      <c r="P4590" s="3">
        <v>235</v>
      </c>
      <c r="Q4590" s="3">
        <v>253</v>
      </c>
      <c r="R4590" s="3">
        <v>506</v>
      </c>
      <c r="S4590" s="3">
        <v>18</v>
      </c>
      <c r="T4590" s="3">
        <v>36</v>
      </c>
      <c r="U4590" s="3">
        <v>7.11</v>
      </c>
      <c r="V4590" s="2" t="s">
        <v>675</v>
      </c>
      <c r="W4590" s="2" t="s">
        <v>676</v>
      </c>
      <c r="X4590" s="2" t="s">
        <v>72</v>
      </c>
      <c r="Y4590" s="19" t="str">
        <f>VLOOKUP(G4590,'Verweis Kd-Gruppe'!$A$2:$B$8,2,FALSE)</f>
        <v>EXP</v>
      </c>
      <c r="Z4590" s="19" t="str">
        <f>VLOOKUP(J4590,'Verweis Art-Gruppe'!$A$2:$B$15,2,FALSE)</f>
        <v>Geräte</v>
      </c>
      <c r="AA4590" s="19" t="str">
        <f>VLOOKUP(W4590,'Verweis Vertreter'!$A$2:$B$24,2,FALSE)</f>
        <v>Corina Wedel</v>
      </c>
      <c r="AB4590" s="12">
        <f t="shared" si="639"/>
        <v>2</v>
      </c>
      <c r="AC4590" s="12">
        <f t="shared" si="644"/>
        <v>235</v>
      </c>
      <c r="AD4590" s="12">
        <f t="shared" si="645"/>
        <v>253</v>
      </c>
      <c r="AE4590" s="12">
        <f t="shared" si="640"/>
        <v>506</v>
      </c>
      <c r="AF4590" s="12">
        <f t="shared" si="641"/>
        <v>18</v>
      </c>
      <c r="AG4590" s="12">
        <f t="shared" si="642"/>
        <v>36</v>
      </c>
      <c r="AH4590" s="9">
        <f t="shared" si="646"/>
        <v>7.1146245059288543E-2</v>
      </c>
      <c r="AI4590" s="14">
        <f>VLOOKUP(E4590,'Verweis Faktor'!$A:$B,2,FALSE)</f>
        <v>1</v>
      </c>
      <c r="AJ4590" s="14"/>
      <c r="AK4590" s="14" t="str">
        <f>IF(AL4590="Ja","Versandkosten",VLOOKUP(E4590,'Verweis Belegart'!$A$2:$B$9,2,FALSE))</f>
        <v>Hardware</v>
      </c>
      <c r="AL4590" s="14" t="str">
        <f t="shared" si="647"/>
        <v>Nein</v>
      </c>
      <c r="AM4590" s="14" t="str">
        <f t="shared" si="643"/>
        <v>Positiv</v>
      </c>
    </row>
    <row r="4591" spans="1:39" ht="17.25" customHeight="1" x14ac:dyDescent="0.35">
      <c r="A4591" s="17">
        <v>14573873</v>
      </c>
      <c r="B4591" s="2" t="s">
        <v>2380</v>
      </c>
      <c r="C4591" s="1">
        <v>2025001</v>
      </c>
      <c r="D4591" s="1">
        <v>2001170</v>
      </c>
      <c r="E4591" s="2" t="s">
        <v>34</v>
      </c>
      <c r="F4591" s="2" t="s">
        <v>182</v>
      </c>
      <c r="G4591" s="2" t="s">
        <v>66</v>
      </c>
      <c r="H4591" s="2" t="s">
        <v>1166</v>
      </c>
      <c r="I4591" s="2" t="s">
        <v>1167</v>
      </c>
      <c r="J4591" s="2" t="s">
        <v>304</v>
      </c>
      <c r="K4591" s="2" t="s">
        <v>115</v>
      </c>
      <c r="L4591" s="2" t="s">
        <v>1532</v>
      </c>
      <c r="M4591" s="2" t="s">
        <v>1533</v>
      </c>
      <c r="N4591" s="2" t="s">
        <v>1534</v>
      </c>
      <c r="O4591" s="3">
        <v>2</v>
      </c>
      <c r="P4591" s="3">
        <v>285.78070000000002</v>
      </c>
      <c r="Q4591" s="3">
        <v>288</v>
      </c>
      <c r="R4591" s="3">
        <v>576</v>
      </c>
      <c r="S4591" s="3">
        <v>2.2193000000000001</v>
      </c>
      <c r="T4591" s="3">
        <v>4.4400000000000004</v>
      </c>
      <c r="U4591" s="3">
        <v>0.77</v>
      </c>
      <c r="V4591" s="2" t="s">
        <v>675</v>
      </c>
      <c r="W4591" s="2" t="s">
        <v>676</v>
      </c>
      <c r="X4591" s="2" t="s">
        <v>72</v>
      </c>
      <c r="Y4591" s="19" t="str">
        <f>VLOOKUP(G4591,'Verweis Kd-Gruppe'!$A$2:$B$8,2,FALSE)</f>
        <v>EXP</v>
      </c>
      <c r="Z4591" s="19" t="str">
        <f>VLOOKUP(J4591,'Verweis Art-Gruppe'!$A$2:$B$15,2,FALSE)</f>
        <v>Zubehör</v>
      </c>
      <c r="AA4591" s="19" t="str">
        <f>VLOOKUP(W4591,'Verweis Vertreter'!$A$2:$B$24,2,FALSE)</f>
        <v>Corina Wedel</v>
      </c>
      <c r="AB4591" s="12">
        <f t="shared" si="639"/>
        <v>2</v>
      </c>
      <c r="AC4591" s="12">
        <f t="shared" si="644"/>
        <v>285.78070000000002</v>
      </c>
      <c r="AD4591" s="12">
        <f t="shared" si="645"/>
        <v>288</v>
      </c>
      <c r="AE4591" s="12">
        <f t="shared" si="640"/>
        <v>576</v>
      </c>
      <c r="AF4591" s="12">
        <f t="shared" si="641"/>
        <v>2.2193000000000001</v>
      </c>
      <c r="AG4591" s="12">
        <f t="shared" si="642"/>
        <v>4.4400000000000004</v>
      </c>
      <c r="AH4591" s="9">
        <f t="shared" si="646"/>
        <v>7.7083333333333344E-3</v>
      </c>
      <c r="AI4591" s="14">
        <f>VLOOKUP(E4591,'Verweis Faktor'!$A:$B,2,FALSE)</f>
        <v>1</v>
      </c>
      <c r="AJ4591" s="14"/>
      <c r="AK4591" s="14" t="str">
        <f>IF(AL4591="Ja","Versandkosten",VLOOKUP(E4591,'Verweis Belegart'!$A$2:$B$9,2,FALSE))</f>
        <v>Hardware</v>
      </c>
      <c r="AL4591" s="14" t="str">
        <f t="shared" si="647"/>
        <v>Nein</v>
      </c>
      <c r="AM4591" s="14" t="str">
        <f t="shared" si="643"/>
        <v>Positiv</v>
      </c>
    </row>
    <row r="4592" spans="1:39" ht="17.25" customHeight="1" x14ac:dyDescent="0.35">
      <c r="A4592" s="17">
        <v>14573873</v>
      </c>
      <c r="B4592" s="2" t="s">
        <v>2380</v>
      </c>
      <c r="C4592" s="1">
        <v>2025001</v>
      </c>
      <c r="D4592" s="1">
        <v>2001170</v>
      </c>
      <c r="E4592" s="2" t="s">
        <v>34</v>
      </c>
      <c r="F4592" s="2" t="s">
        <v>182</v>
      </c>
      <c r="G4592" s="2" t="s">
        <v>66</v>
      </c>
      <c r="H4592" s="2" t="s">
        <v>1166</v>
      </c>
      <c r="I4592" s="2" t="s">
        <v>1167</v>
      </c>
      <c r="J4592" s="2" t="s">
        <v>103</v>
      </c>
      <c r="K4592" s="2" t="s">
        <v>289</v>
      </c>
      <c r="L4592" s="2" t="s">
        <v>108</v>
      </c>
      <c r="M4592" s="2" t="s">
        <v>109</v>
      </c>
      <c r="N4592" s="2" t="s">
        <v>110</v>
      </c>
      <c r="O4592" s="3">
        <v>5</v>
      </c>
      <c r="P4592" s="3">
        <v>226</v>
      </c>
      <c r="Q4592" s="3">
        <v>234</v>
      </c>
      <c r="R4592" s="3">
        <v>1170</v>
      </c>
      <c r="S4592" s="3">
        <v>8</v>
      </c>
      <c r="T4592" s="3">
        <v>40</v>
      </c>
      <c r="U4592" s="3">
        <v>3.41</v>
      </c>
      <c r="V4592" s="2" t="s">
        <v>675</v>
      </c>
      <c r="W4592" s="2" t="s">
        <v>676</v>
      </c>
      <c r="X4592" s="2" t="s">
        <v>72</v>
      </c>
      <c r="Y4592" s="19" t="str">
        <f>VLOOKUP(G4592,'Verweis Kd-Gruppe'!$A$2:$B$8,2,FALSE)</f>
        <v>EXP</v>
      </c>
      <c r="Z4592" s="19" t="str">
        <f>VLOOKUP(J4592,'Verweis Art-Gruppe'!$A$2:$B$15,2,FALSE)</f>
        <v>Geräte</v>
      </c>
      <c r="AA4592" s="19" t="str">
        <f>VLOOKUP(W4592,'Verweis Vertreter'!$A$2:$B$24,2,FALSE)</f>
        <v>Corina Wedel</v>
      </c>
      <c r="AB4592" s="12">
        <f t="shared" si="639"/>
        <v>5</v>
      </c>
      <c r="AC4592" s="12">
        <f t="shared" si="644"/>
        <v>226</v>
      </c>
      <c r="AD4592" s="12">
        <f t="shared" si="645"/>
        <v>234</v>
      </c>
      <c r="AE4592" s="12">
        <f t="shared" si="640"/>
        <v>1170</v>
      </c>
      <c r="AF4592" s="12">
        <f t="shared" si="641"/>
        <v>8</v>
      </c>
      <c r="AG4592" s="12">
        <f t="shared" si="642"/>
        <v>40</v>
      </c>
      <c r="AH4592" s="9">
        <f t="shared" si="646"/>
        <v>3.4188034188034191E-2</v>
      </c>
      <c r="AI4592" s="14">
        <f>VLOOKUP(E4592,'Verweis Faktor'!$A:$B,2,FALSE)</f>
        <v>1</v>
      </c>
      <c r="AJ4592" s="14"/>
      <c r="AK4592" s="14" t="str">
        <f>IF(AL4592="Ja","Versandkosten",VLOOKUP(E4592,'Verweis Belegart'!$A$2:$B$9,2,FALSE))</f>
        <v>Hardware</v>
      </c>
      <c r="AL4592" s="14" t="str">
        <f t="shared" si="647"/>
        <v>Nein</v>
      </c>
      <c r="AM4592" s="14" t="str">
        <f t="shared" si="643"/>
        <v>Positiv</v>
      </c>
    </row>
    <row r="4593" spans="1:39" ht="17.25" customHeight="1" x14ac:dyDescent="0.35">
      <c r="A4593" s="17">
        <v>14573873</v>
      </c>
      <c r="B4593" s="2" t="s">
        <v>2380</v>
      </c>
      <c r="C4593" s="1">
        <v>2025001</v>
      </c>
      <c r="D4593" s="1">
        <v>2001170</v>
      </c>
      <c r="E4593" s="2" t="s">
        <v>34</v>
      </c>
      <c r="F4593" s="2" t="s">
        <v>182</v>
      </c>
      <c r="G4593" s="2" t="s">
        <v>66</v>
      </c>
      <c r="H4593" s="2" t="s">
        <v>1166</v>
      </c>
      <c r="I4593" s="2" t="s">
        <v>1167</v>
      </c>
      <c r="J4593" s="2" t="s">
        <v>103</v>
      </c>
      <c r="K4593" s="2" t="s">
        <v>293</v>
      </c>
      <c r="L4593" s="2" t="s">
        <v>1729</v>
      </c>
      <c r="M4593" s="2" t="s">
        <v>1730</v>
      </c>
      <c r="N4593" s="2" t="s">
        <v>522</v>
      </c>
      <c r="O4593" s="3">
        <v>1</v>
      </c>
      <c r="P4593" s="3">
        <v>490.33330000000001</v>
      </c>
      <c r="Q4593" s="3">
        <v>508</v>
      </c>
      <c r="R4593" s="3">
        <v>508</v>
      </c>
      <c r="S4593" s="3">
        <v>17.666699999999999</v>
      </c>
      <c r="T4593" s="3">
        <v>17.670000000000002</v>
      </c>
      <c r="U4593" s="3">
        <v>3.47</v>
      </c>
      <c r="V4593" s="2" t="s">
        <v>675</v>
      </c>
      <c r="W4593" s="2" t="s">
        <v>676</v>
      </c>
      <c r="X4593" s="2" t="s">
        <v>72</v>
      </c>
      <c r="Y4593" s="19" t="str">
        <f>VLOOKUP(G4593,'Verweis Kd-Gruppe'!$A$2:$B$8,2,FALSE)</f>
        <v>EXP</v>
      </c>
      <c r="Z4593" s="19" t="str">
        <f>VLOOKUP(J4593,'Verweis Art-Gruppe'!$A$2:$B$15,2,FALSE)</f>
        <v>Geräte</v>
      </c>
      <c r="AA4593" s="19" t="str">
        <f>VLOOKUP(W4593,'Verweis Vertreter'!$A$2:$B$24,2,FALSE)</f>
        <v>Corina Wedel</v>
      </c>
      <c r="AB4593" s="12">
        <f t="shared" si="639"/>
        <v>1</v>
      </c>
      <c r="AC4593" s="12">
        <f t="shared" si="644"/>
        <v>490.33330000000001</v>
      </c>
      <c r="AD4593" s="12">
        <f t="shared" si="645"/>
        <v>508</v>
      </c>
      <c r="AE4593" s="12">
        <f t="shared" si="640"/>
        <v>508</v>
      </c>
      <c r="AF4593" s="12">
        <f t="shared" si="641"/>
        <v>17.666699999999999</v>
      </c>
      <c r="AG4593" s="12">
        <f t="shared" si="642"/>
        <v>17.670000000000002</v>
      </c>
      <c r="AH4593" s="9">
        <f t="shared" si="646"/>
        <v>3.4783464566929136E-2</v>
      </c>
      <c r="AI4593" s="14">
        <f>VLOOKUP(E4593,'Verweis Faktor'!$A:$B,2,FALSE)</f>
        <v>1</v>
      </c>
      <c r="AJ4593" s="14"/>
      <c r="AK4593" s="14" t="str">
        <f>IF(AL4593="Ja","Versandkosten",VLOOKUP(E4593,'Verweis Belegart'!$A$2:$B$9,2,FALSE))</f>
        <v>Hardware</v>
      </c>
      <c r="AL4593" s="14" t="str">
        <f t="shared" si="647"/>
        <v>Nein</v>
      </c>
      <c r="AM4593" s="14" t="str">
        <f t="shared" si="643"/>
        <v>Positiv</v>
      </c>
    </row>
    <row r="4594" spans="1:39" ht="17.25" customHeight="1" x14ac:dyDescent="0.35">
      <c r="A4594" s="17">
        <v>14573873</v>
      </c>
      <c r="B4594" s="2" t="s">
        <v>2380</v>
      </c>
      <c r="C4594" s="1">
        <v>2025001</v>
      </c>
      <c r="D4594" s="1">
        <v>2001170</v>
      </c>
      <c r="E4594" s="2" t="s">
        <v>34</v>
      </c>
      <c r="F4594" s="2" t="s">
        <v>182</v>
      </c>
      <c r="G4594" s="2" t="s">
        <v>66</v>
      </c>
      <c r="H4594" s="2" t="s">
        <v>1166</v>
      </c>
      <c r="I4594" s="2" t="s">
        <v>1167</v>
      </c>
      <c r="J4594" s="2" t="s">
        <v>304</v>
      </c>
      <c r="K4594" s="2" t="s">
        <v>296</v>
      </c>
      <c r="L4594" s="2" t="s">
        <v>217</v>
      </c>
      <c r="M4594" s="2" t="s">
        <v>218</v>
      </c>
      <c r="N4594" s="2" t="s">
        <v>219</v>
      </c>
      <c r="O4594" s="3">
        <v>20</v>
      </c>
      <c r="P4594" s="3">
        <v>149.23050000000001</v>
      </c>
      <c r="Q4594" s="3">
        <v>153</v>
      </c>
      <c r="R4594" s="3">
        <v>3060</v>
      </c>
      <c r="S4594" s="3">
        <v>3.7694999999999999</v>
      </c>
      <c r="T4594" s="3">
        <v>75.39</v>
      </c>
      <c r="U4594" s="3">
        <v>2.46</v>
      </c>
      <c r="V4594" s="2" t="s">
        <v>675</v>
      </c>
      <c r="W4594" s="2" t="s">
        <v>676</v>
      </c>
      <c r="X4594" s="2" t="s">
        <v>72</v>
      </c>
      <c r="Y4594" s="19" t="str">
        <f>VLOOKUP(G4594,'Verweis Kd-Gruppe'!$A$2:$B$8,2,FALSE)</f>
        <v>EXP</v>
      </c>
      <c r="Z4594" s="19" t="str">
        <f>VLOOKUP(J4594,'Verweis Art-Gruppe'!$A$2:$B$15,2,FALSE)</f>
        <v>Zubehör</v>
      </c>
      <c r="AA4594" s="19" t="str">
        <f>VLOOKUP(W4594,'Verweis Vertreter'!$A$2:$B$24,2,FALSE)</f>
        <v>Corina Wedel</v>
      </c>
      <c r="AB4594" s="12">
        <f t="shared" si="639"/>
        <v>20</v>
      </c>
      <c r="AC4594" s="12">
        <f t="shared" si="644"/>
        <v>149.23050000000001</v>
      </c>
      <c r="AD4594" s="12">
        <f t="shared" si="645"/>
        <v>153</v>
      </c>
      <c r="AE4594" s="12">
        <f t="shared" si="640"/>
        <v>3060</v>
      </c>
      <c r="AF4594" s="12">
        <f t="shared" si="641"/>
        <v>3.7694999999999999</v>
      </c>
      <c r="AG4594" s="12">
        <f t="shared" si="642"/>
        <v>75.39</v>
      </c>
      <c r="AH4594" s="9">
        <f t="shared" si="646"/>
        <v>2.4637254901960785E-2</v>
      </c>
      <c r="AI4594" s="14">
        <f>VLOOKUP(E4594,'Verweis Faktor'!$A:$B,2,FALSE)</f>
        <v>1</v>
      </c>
      <c r="AJ4594" s="14"/>
      <c r="AK4594" s="14" t="str">
        <f>IF(AL4594="Ja","Versandkosten",VLOOKUP(E4594,'Verweis Belegart'!$A$2:$B$9,2,FALSE))</f>
        <v>Hardware</v>
      </c>
      <c r="AL4594" s="14" t="str">
        <f t="shared" si="647"/>
        <v>Nein</v>
      </c>
      <c r="AM4594" s="14" t="str">
        <f t="shared" si="643"/>
        <v>Positiv</v>
      </c>
    </row>
    <row r="4595" spans="1:39" ht="17.25" customHeight="1" x14ac:dyDescent="0.35">
      <c r="A4595" s="17">
        <v>14573873</v>
      </c>
      <c r="B4595" s="2" t="s">
        <v>2380</v>
      </c>
      <c r="C4595" s="1">
        <v>2025001</v>
      </c>
      <c r="D4595" s="1">
        <v>2001170</v>
      </c>
      <c r="E4595" s="2" t="s">
        <v>34</v>
      </c>
      <c r="F4595" s="2" t="s">
        <v>182</v>
      </c>
      <c r="G4595" s="2" t="s">
        <v>66</v>
      </c>
      <c r="H4595" s="2" t="s">
        <v>1166</v>
      </c>
      <c r="I4595" s="2" t="s">
        <v>1167</v>
      </c>
      <c r="J4595" s="2" t="s">
        <v>103</v>
      </c>
      <c r="K4595" s="2" t="s">
        <v>299</v>
      </c>
      <c r="L4595" s="2" t="s">
        <v>731</v>
      </c>
      <c r="M4595" s="2" t="s">
        <v>732</v>
      </c>
      <c r="N4595" s="2" t="s">
        <v>733</v>
      </c>
      <c r="O4595" s="3">
        <v>2</v>
      </c>
      <c r="P4595" s="3">
        <v>780.90909999999997</v>
      </c>
      <c r="Q4595" s="3">
        <v>787</v>
      </c>
      <c r="R4595" s="3">
        <v>1574</v>
      </c>
      <c r="S4595" s="3">
        <v>6.0909000000000004</v>
      </c>
      <c r="T4595" s="3">
        <v>12.18</v>
      </c>
      <c r="U4595" s="3">
        <v>0.77</v>
      </c>
      <c r="V4595" s="2" t="s">
        <v>675</v>
      </c>
      <c r="W4595" s="2" t="s">
        <v>676</v>
      </c>
      <c r="X4595" s="2" t="s">
        <v>72</v>
      </c>
      <c r="Y4595" s="19" t="str">
        <f>VLOOKUP(G4595,'Verweis Kd-Gruppe'!$A$2:$B$8,2,FALSE)</f>
        <v>EXP</v>
      </c>
      <c r="Z4595" s="19" t="str">
        <f>VLOOKUP(J4595,'Verweis Art-Gruppe'!$A$2:$B$15,2,FALSE)</f>
        <v>Geräte</v>
      </c>
      <c r="AA4595" s="19" t="str">
        <f>VLOOKUP(W4595,'Verweis Vertreter'!$A$2:$B$24,2,FALSE)</f>
        <v>Corina Wedel</v>
      </c>
      <c r="AB4595" s="12">
        <f t="shared" si="639"/>
        <v>2</v>
      </c>
      <c r="AC4595" s="12">
        <f t="shared" si="644"/>
        <v>780.90909999999997</v>
      </c>
      <c r="AD4595" s="12">
        <f t="shared" si="645"/>
        <v>787</v>
      </c>
      <c r="AE4595" s="12">
        <f t="shared" si="640"/>
        <v>1574</v>
      </c>
      <c r="AF4595" s="12">
        <f t="shared" si="641"/>
        <v>6.0909000000000004</v>
      </c>
      <c r="AG4595" s="12">
        <f t="shared" si="642"/>
        <v>12.18</v>
      </c>
      <c r="AH4595" s="9">
        <f t="shared" si="646"/>
        <v>7.7382465057179162E-3</v>
      </c>
      <c r="AI4595" s="14">
        <f>VLOOKUP(E4595,'Verweis Faktor'!$A:$B,2,FALSE)</f>
        <v>1</v>
      </c>
      <c r="AJ4595" s="14"/>
      <c r="AK4595" s="14" t="str">
        <f>IF(AL4595="Ja","Versandkosten",VLOOKUP(E4595,'Verweis Belegart'!$A$2:$B$9,2,FALSE))</f>
        <v>Hardware</v>
      </c>
      <c r="AL4595" s="14" t="str">
        <f t="shared" si="647"/>
        <v>Nein</v>
      </c>
      <c r="AM4595" s="14" t="str">
        <f t="shared" si="643"/>
        <v>Positiv</v>
      </c>
    </row>
    <row r="4596" spans="1:39" ht="17.25" customHeight="1" x14ac:dyDescent="0.35">
      <c r="A4596" s="17">
        <v>14574345</v>
      </c>
      <c r="B4596" s="2" t="s">
        <v>2380</v>
      </c>
      <c r="C4596" s="1">
        <v>2025001</v>
      </c>
      <c r="D4596" s="1">
        <v>2001171</v>
      </c>
      <c r="E4596" s="2" t="s">
        <v>34</v>
      </c>
      <c r="F4596" s="2" t="s">
        <v>768</v>
      </c>
      <c r="G4596" s="2" t="s">
        <v>791</v>
      </c>
      <c r="H4596" s="2" t="s">
        <v>1868</v>
      </c>
      <c r="I4596" s="2" t="s">
        <v>1869</v>
      </c>
      <c r="J4596" s="2" t="s">
        <v>2792</v>
      </c>
      <c r="K4596" s="2" t="s">
        <v>28</v>
      </c>
      <c r="L4596" s="2" t="s">
        <v>797</v>
      </c>
      <c r="M4596" s="2" t="s">
        <v>798</v>
      </c>
      <c r="N4596" s="2"/>
      <c r="O4596" s="3">
        <v>1</v>
      </c>
      <c r="P4596" s="3">
        <v>0</v>
      </c>
      <c r="Q4596" s="3">
        <v>109.5</v>
      </c>
      <c r="R4596" s="3">
        <v>109.5</v>
      </c>
      <c r="S4596" s="3">
        <v>109.5</v>
      </c>
      <c r="T4596" s="3">
        <v>109.5</v>
      </c>
      <c r="U4596" s="3"/>
      <c r="V4596" s="2" t="s">
        <v>31</v>
      </c>
      <c r="W4596" s="2" t="s">
        <v>32</v>
      </c>
      <c r="X4596" s="2" t="s">
        <v>33</v>
      </c>
      <c r="Y4596" s="19" t="str">
        <f>VLOOKUP(G4596,'Verweis Kd-Gruppe'!$A$2:$B$8,2,FALSE)</f>
        <v>FHK</v>
      </c>
      <c r="Z4596" s="19" t="str">
        <f>VLOOKUP(J4596,'Verweis Art-Gruppe'!$A$2:$B$15,2,FALSE)</f>
        <v>Transportverluste</v>
      </c>
      <c r="AA4596" s="19" t="str">
        <f>VLOOKUP(W4596,'Verweis Vertreter'!$A$2:$B$24,2,FALSE)</f>
        <v>Zentrale</v>
      </c>
      <c r="AB4596" s="12">
        <f t="shared" si="639"/>
        <v>1</v>
      </c>
      <c r="AC4596" s="12">
        <f t="shared" si="644"/>
        <v>0</v>
      </c>
      <c r="AD4596" s="12">
        <f t="shared" si="645"/>
        <v>109.5</v>
      </c>
      <c r="AE4596" s="12">
        <f t="shared" si="640"/>
        <v>109.5</v>
      </c>
      <c r="AF4596" s="12">
        <f t="shared" si="641"/>
        <v>109.5</v>
      </c>
      <c r="AG4596" s="12">
        <f t="shared" si="642"/>
        <v>109.5</v>
      </c>
      <c r="AH4596" s="9">
        <f t="shared" si="646"/>
        <v>1</v>
      </c>
      <c r="AI4596" s="14">
        <f>VLOOKUP(E4596,'Verweis Faktor'!$A:$B,2,FALSE)</f>
        <v>1</v>
      </c>
      <c r="AJ4596" s="14"/>
      <c r="AK4596" s="14" t="str">
        <f>IF(AL4596="Ja","Versandkosten",VLOOKUP(E4596,'Verweis Belegart'!$A$2:$B$9,2,FALSE))</f>
        <v>Hardware</v>
      </c>
      <c r="AL4596" s="14" t="str">
        <f t="shared" si="647"/>
        <v>Nein</v>
      </c>
      <c r="AM4596" s="14" t="str">
        <f t="shared" si="643"/>
        <v>Positiv</v>
      </c>
    </row>
    <row r="4597" spans="1:39" ht="17.25" customHeight="1" x14ac:dyDescent="0.35">
      <c r="A4597" s="17">
        <v>14574336</v>
      </c>
      <c r="B4597" s="2" t="s">
        <v>2380</v>
      </c>
      <c r="C4597" s="1">
        <v>2025001</v>
      </c>
      <c r="D4597" s="1">
        <v>2001172</v>
      </c>
      <c r="E4597" s="2" t="s">
        <v>34</v>
      </c>
      <c r="F4597" s="2" t="s">
        <v>142</v>
      </c>
      <c r="G4597" s="2" t="s">
        <v>25</v>
      </c>
      <c r="H4597" s="2" t="s">
        <v>1963</v>
      </c>
      <c r="I4597" s="2" t="s">
        <v>1964</v>
      </c>
      <c r="J4597" s="2" t="s">
        <v>103</v>
      </c>
      <c r="K4597" s="2" t="s">
        <v>28</v>
      </c>
      <c r="L4597" s="2" t="s">
        <v>722</v>
      </c>
      <c r="M4597" s="2" t="s">
        <v>723</v>
      </c>
      <c r="N4597" s="2" t="s">
        <v>234</v>
      </c>
      <c r="O4597" s="3">
        <v>1</v>
      </c>
      <c r="P4597" s="3">
        <v>260</v>
      </c>
      <c r="Q4597" s="3">
        <v>265</v>
      </c>
      <c r="R4597" s="3">
        <v>265</v>
      </c>
      <c r="S4597" s="3">
        <v>5</v>
      </c>
      <c r="T4597" s="3">
        <v>5</v>
      </c>
      <c r="U4597" s="3">
        <v>1.88</v>
      </c>
      <c r="V4597" s="2" t="s">
        <v>697</v>
      </c>
      <c r="W4597" s="2" t="s">
        <v>698</v>
      </c>
      <c r="X4597" s="2" t="s">
        <v>724</v>
      </c>
      <c r="Y4597" s="19" t="str">
        <f>VLOOKUP(G4597,'Verweis Kd-Gruppe'!$A$2:$B$8,2,FALSE)</f>
        <v>FHK</v>
      </c>
      <c r="Z4597" s="19" t="str">
        <f>VLOOKUP(J4597,'Verweis Art-Gruppe'!$A$2:$B$15,2,FALSE)</f>
        <v>Geräte</v>
      </c>
      <c r="AA4597" s="19" t="str">
        <f>VLOOKUP(W4597,'Verweis Vertreter'!$A$2:$B$24,2,FALSE)</f>
        <v>Zentrale</v>
      </c>
      <c r="AB4597" s="12">
        <f t="shared" si="639"/>
        <v>1</v>
      </c>
      <c r="AC4597" s="12">
        <f t="shared" si="644"/>
        <v>260</v>
      </c>
      <c r="AD4597" s="12">
        <f t="shared" si="645"/>
        <v>265</v>
      </c>
      <c r="AE4597" s="12">
        <f t="shared" si="640"/>
        <v>265</v>
      </c>
      <c r="AF4597" s="12">
        <f t="shared" si="641"/>
        <v>5</v>
      </c>
      <c r="AG4597" s="12">
        <f t="shared" si="642"/>
        <v>5</v>
      </c>
      <c r="AH4597" s="9">
        <f t="shared" si="646"/>
        <v>1.8867924528301886E-2</v>
      </c>
      <c r="AI4597" s="14">
        <f>VLOOKUP(E4597,'Verweis Faktor'!$A:$B,2,FALSE)</f>
        <v>1</v>
      </c>
      <c r="AJ4597" s="14"/>
      <c r="AK4597" s="14" t="str">
        <f>IF(AL4597="Ja","Versandkosten",VLOOKUP(E4597,'Verweis Belegart'!$A$2:$B$9,2,FALSE))</f>
        <v>Hardware</v>
      </c>
      <c r="AL4597" s="14" t="str">
        <f t="shared" si="647"/>
        <v>Nein</v>
      </c>
      <c r="AM4597" s="14" t="str">
        <f t="shared" si="643"/>
        <v>Positiv</v>
      </c>
    </row>
    <row r="4598" spans="1:39" ht="17.25" customHeight="1" x14ac:dyDescent="0.35">
      <c r="A4598" s="17">
        <v>14574336</v>
      </c>
      <c r="B4598" s="2" t="s">
        <v>2380</v>
      </c>
      <c r="C4598" s="1">
        <v>2025001</v>
      </c>
      <c r="D4598" s="1">
        <v>2001172</v>
      </c>
      <c r="E4598" s="2" t="s">
        <v>34</v>
      </c>
      <c r="F4598" s="2" t="s">
        <v>142</v>
      </c>
      <c r="G4598" s="2" t="s">
        <v>25</v>
      </c>
      <c r="H4598" s="2" t="s">
        <v>1963</v>
      </c>
      <c r="I4598" s="2" t="s">
        <v>1964</v>
      </c>
      <c r="J4598" s="2" t="s">
        <v>103</v>
      </c>
      <c r="K4598" s="2" t="s">
        <v>45</v>
      </c>
      <c r="L4598" s="2" t="s">
        <v>2333</v>
      </c>
      <c r="M4598" s="2" t="s">
        <v>2334</v>
      </c>
      <c r="N4598" s="2" t="s">
        <v>131</v>
      </c>
      <c r="O4598" s="3">
        <v>1</v>
      </c>
      <c r="P4598" s="3">
        <v>164.44829999999999</v>
      </c>
      <c r="Q4598" s="3">
        <v>175</v>
      </c>
      <c r="R4598" s="3">
        <v>175</v>
      </c>
      <c r="S4598" s="3">
        <v>10.5517</v>
      </c>
      <c r="T4598" s="3">
        <v>10.55</v>
      </c>
      <c r="U4598" s="3">
        <v>6.02</v>
      </c>
      <c r="V4598" s="2" t="s">
        <v>697</v>
      </c>
      <c r="W4598" s="2" t="s">
        <v>698</v>
      </c>
      <c r="X4598" s="2" t="s">
        <v>724</v>
      </c>
      <c r="Y4598" s="19" t="str">
        <f>VLOOKUP(G4598,'Verweis Kd-Gruppe'!$A$2:$B$8,2,FALSE)</f>
        <v>FHK</v>
      </c>
      <c r="Z4598" s="19" t="str">
        <f>VLOOKUP(J4598,'Verweis Art-Gruppe'!$A$2:$B$15,2,FALSE)</f>
        <v>Geräte</v>
      </c>
      <c r="AA4598" s="19" t="str">
        <f>VLOOKUP(W4598,'Verweis Vertreter'!$A$2:$B$24,2,FALSE)</f>
        <v>Zentrale</v>
      </c>
      <c r="AB4598" s="12">
        <f t="shared" si="639"/>
        <v>1</v>
      </c>
      <c r="AC4598" s="12">
        <f t="shared" si="644"/>
        <v>164.44829999999999</v>
      </c>
      <c r="AD4598" s="12">
        <f t="shared" si="645"/>
        <v>175</v>
      </c>
      <c r="AE4598" s="12">
        <f t="shared" si="640"/>
        <v>175</v>
      </c>
      <c r="AF4598" s="12">
        <f t="shared" si="641"/>
        <v>10.5517</v>
      </c>
      <c r="AG4598" s="12">
        <f t="shared" si="642"/>
        <v>10.55</v>
      </c>
      <c r="AH4598" s="9">
        <f t="shared" si="646"/>
        <v>6.028571428571429E-2</v>
      </c>
      <c r="AI4598" s="14">
        <f>VLOOKUP(E4598,'Verweis Faktor'!$A:$B,2,FALSE)</f>
        <v>1</v>
      </c>
      <c r="AJ4598" s="14"/>
      <c r="AK4598" s="14" t="str">
        <f>IF(AL4598="Ja","Versandkosten",VLOOKUP(E4598,'Verweis Belegart'!$A$2:$B$9,2,FALSE))</f>
        <v>Hardware</v>
      </c>
      <c r="AL4598" s="14" t="str">
        <f t="shared" si="647"/>
        <v>Nein</v>
      </c>
      <c r="AM4598" s="14" t="str">
        <f t="shared" si="643"/>
        <v>Positiv</v>
      </c>
    </row>
    <row r="4599" spans="1:39" ht="17.25" customHeight="1" x14ac:dyDescent="0.35">
      <c r="A4599" s="17">
        <v>14574325</v>
      </c>
      <c r="B4599" s="2" t="s">
        <v>2380</v>
      </c>
      <c r="C4599" s="1">
        <v>2025001</v>
      </c>
      <c r="D4599" s="1">
        <v>2001173</v>
      </c>
      <c r="E4599" s="2" t="s">
        <v>34</v>
      </c>
      <c r="F4599" s="2" t="s">
        <v>142</v>
      </c>
      <c r="G4599" s="2" t="s">
        <v>25</v>
      </c>
      <c r="H4599" s="2" t="s">
        <v>423</v>
      </c>
      <c r="I4599" s="2" t="s">
        <v>424</v>
      </c>
      <c r="J4599" s="2" t="s">
        <v>103</v>
      </c>
      <c r="K4599" s="2" t="s">
        <v>28</v>
      </c>
      <c r="L4599" s="2" t="s">
        <v>402</v>
      </c>
      <c r="M4599" s="2" t="s">
        <v>403</v>
      </c>
      <c r="N4599" s="2" t="s">
        <v>404</v>
      </c>
      <c r="O4599" s="3">
        <v>1</v>
      </c>
      <c r="P4599" s="3">
        <v>233.6053</v>
      </c>
      <c r="Q4599" s="3">
        <v>249</v>
      </c>
      <c r="R4599" s="3">
        <v>249</v>
      </c>
      <c r="S4599" s="3">
        <v>15.3947</v>
      </c>
      <c r="T4599" s="3">
        <v>15.39</v>
      </c>
      <c r="U4599" s="3">
        <v>6.18</v>
      </c>
      <c r="V4599" s="2" t="s">
        <v>427</v>
      </c>
      <c r="W4599" s="2" t="s">
        <v>428</v>
      </c>
      <c r="X4599" s="2" t="s">
        <v>724</v>
      </c>
      <c r="Y4599" s="19" t="str">
        <f>VLOOKUP(G4599,'Verweis Kd-Gruppe'!$A$2:$B$8,2,FALSE)</f>
        <v>FHK</v>
      </c>
      <c r="Z4599" s="19" t="str">
        <f>VLOOKUP(J4599,'Verweis Art-Gruppe'!$A$2:$B$15,2,FALSE)</f>
        <v>Geräte</v>
      </c>
      <c r="AA4599" s="19" t="str">
        <f>VLOOKUP(W4599,'Verweis Vertreter'!$A$2:$B$24,2,FALSE)</f>
        <v>Zentrale</v>
      </c>
      <c r="AB4599" s="12">
        <f t="shared" si="639"/>
        <v>1</v>
      </c>
      <c r="AC4599" s="12">
        <f t="shared" si="644"/>
        <v>233.6053</v>
      </c>
      <c r="AD4599" s="12">
        <f t="shared" si="645"/>
        <v>249</v>
      </c>
      <c r="AE4599" s="12">
        <f t="shared" si="640"/>
        <v>249</v>
      </c>
      <c r="AF4599" s="12">
        <f t="shared" si="641"/>
        <v>15.3947</v>
      </c>
      <c r="AG4599" s="12">
        <f t="shared" si="642"/>
        <v>15.39</v>
      </c>
      <c r="AH4599" s="9">
        <f t="shared" si="646"/>
        <v>6.1807228915662656E-2</v>
      </c>
      <c r="AI4599" s="14">
        <f>VLOOKUP(E4599,'Verweis Faktor'!$A:$B,2,FALSE)</f>
        <v>1</v>
      </c>
      <c r="AJ4599" s="14"/>
      <c r="AK4599" s="14" t="str">
        <f>IF(AL4599="Ja","Versandkosten",VLOOKUP(E4599,'Verweis Belegart'!$A$2:$B$9,2,FALSE))</f>
        <v>Hardware</v>
      </c>
      <c r="AL4599" s="14" t="str">
        <f t="shared" si="647"/>
        <v>Nein</v>
      </c>
      <c r="AM4599" s="14" t="str">
        <f t="shared" si="643"/>
        <v>Positiv</v>
      </c>
    </row>
    <row r="4600" spans="1:39" ht="17.25" customHeight="1" x14ac:dyDescent="0.35">
      <c r="A4600" s="17">
        <v>14574326</v>
      </c>
      <c r="B4600" s="2" t="s">
        <v>2380</v>
      </c>
      <c r="C4600" s="1">
        <v>2025001</v>
      </c>
      <c r="D4600" s="1">
        <v>2001174</v>
      </c>
      <c r="E4600" s="2" t="s">
        <v>34</v>
      </c>
      <c r="F4600" s="2" t="s">
        <v>142</v>
      </c>
      <c r="G4600" s="2" t="s">
        <v>25</v>
      </c>
      <c r="H4600" s="2" t="s">
        <v>423</v>
      </c>
      <c r="I4600" s="2" t="s">
        <v>424</v>
      </c>
      <c r="J4600" s="2" t="s">
        <v>103</v>
      </c>
      <c r="K4600" s="2" t="s">
        <v>28</v>
      </c>
      <c r="L4600" s="2" t="s">
        <v>1717</v>
      </c>
      <c r="M4600" s="2" t="s">
        <v>1718</v>
      </c>
      <c r="N4600" s="2" t="s">
        <v>917</v>
      </c>
      <c r="O4600" s="3">
        <v>1</v>
      </c>
      <c r="P4600" s="3">
        <v>197.0719</v>
      </c>
      <c r="Q4600" s="3">
        <v>219</v>
      </c>
      <c r="R4600" s="3">
        <v>219</v>
      </c>
      <c r="S4600" s="3">
        <v>21.928100000000001</v>
      </c>
      <c r="T4600" s="3">
        <v>21.93</v>
      </c>
      <c r="U4600" s="3">
        <v>10.01</v>
      </c>
      <c r="V4600" s="2" t="s">
        <v>427</v>
      </c>
      <c r="W4600" s="2" t="s">
        <v>428</v>
      </c>
      <c r="X4600" s="2" t="s">
        <v>724</v>
      </c>
      <c r="Y4600" s="19" t="str">
        <f>VLOOKUP(G4600,'Verweis Kd-Gruppe'!$A$2:$B$8,2,FALSE)</f>
        <v>FHK</v>
      </c>
      <c r="Z4600" s="19" t="str">
        <f>VLOOKUP(J4600,'Verweis Art-Gruppe'!$A$2:$B$15,2,FALSE)</f>
        <v>Geräte</v>
      </c>
      <c r="AA4600" s="19" t="str">
        <f>VLOOKUP(W4600,'Verweis Vertreter'!$A$2:$B$24,2,FALSE)</f>
        <v>Zentrale</v>
      </c>
      <c r="AB4600" s="12">
        <f t="shared" si="639"/>
        <v>1</v>
      </c>
      <c r="AC4600" s="12">
        <f t="shared" si="644"/>
        <v>197.0719</v>
      </c>
      <c r="AD4600" s="12">
        <f t="shared" si="645"/>
        <v>219</v>
      </c>
      <c r="AE4600" s="12">
        <f t="shared" si="640"/>
        <v>219</v>
      </c>
      <c r="AF4600" s="12">
        <f t="shared" si="641"/>
        <v>21.928100000000001</v>
      </c>
      <c r="AG4600" s="12">
        <f t="shared" si="642"/>
        <v>21.93</v>
      </c>
      <c r="AH4600" s="9">
        <f t="shared" si="646"/>
        <v>0.10013698630136986</v>
      </c>
      <c r="AI4600" s="14">
        <f>VLOOKUP(E4600,'Verweis Faktor'!$A:$B,2,FALSE)</f>
        <v>1</v>
      </c>
      <c r="AJ4600" s="14"/>
      <c r="AK4600" s="14" t="str">
        <f>IF(AL4600="Ja","Versandkosten",VLOOKUP(E4600,'Verweis Belegart'!$A$2:$B$9,2,FALSE))</f>
        <v>Hardware</v>
      </c>
      <c r="AL4600" s="14" t="str">
        <f t="shared" si="647"/>
        <v>Nein</v>
      </c>
      <c r="AM4600" s="14" t="str">
        <f t="shared" si="643"/>
        <v>Positiv</v>
      </c>
    </row>
    <row r="4601" spans="1:39" ht="17.25" customHeight="1" x14ac:dyDescent="0.35">
      <c r="A4601" s="17">
        <v>14567718</v>
      </c>
      <c r="B4601" s="2" t="s">
        <v>2380</v>
      </c>
      <c r="C4601" s="1">
        <v>2025001</v>
      </c>
      <c r="D4601" s="1">
        <v>2001175</v>
      </c>
      <c r="E4601" s="2" t="s">
        <v>34</v>
      </c>
      <c r="F4601" s="2" t="s">
        <v>182</v>
      </c>
      <c r="G4601" s="2" t="s">
        <v>25</v>
      </c>
      <c r="H4601" s="2" t="s">
        <v>1715</v>
      </c>
      <c r="I4601" s="2" t="s">
        <v>1716</v>
      </c>
      <c r="J4601" s="2" t="s">
        <v>103</v>
      </c>
      <c r="K4601" s="2" t="s">
        <v>28</v>
      </c>
      <c r="L4601" s="2" t="s">
        <v>2449</v>
      </c>
      <c r="M4601" s="2" t="s">
        <v>2450</v>
      </c>
      <c r="N4601" s="2" t="s">
        <v>58</v>
      </c>
      <c r="O4601" s="3">
        <v>1</v>
      </c>
      <c r="P4601" s="3">
        <v>610</v>
      </c>
      <c r="Q4601" s="3">
        <v>629</v>
      </c>
      <c r="R4601" s="3">
        <v>629</v>
      </c>
      <c r="S4601" s="3">
        <v>19</v>
      </c>
      <c r="T4601" s="3">
        <v>19</v>
      </c>
      <c r="U4601" s="3">
        <v>3.02</v>
      </c>
      <c r="V4601" s="2" t="s">
        <v>427</v>
      </c>
      <c r="W4601" s="2" t="s">
        <v>428</v>
      </c>
      <c r="X4601" s="2" t="s">
        <v>699</v>
      </c>
      <c r="Y4601" s="19" t="str">
        <f>VLOOKUP(G4601,'Verweis Kd-Gruppe'!$A$2:$B$8,2,FALSE)</f>
        <v>FHK</v>
      </c>
      <c r="Z4601" s="19" t="str">
        <f>VLOOKUP(J4601,'Verweis Art-Gruppe'!$A$2:$B$15,2,FALSE)</f>
        <v>Geräte</v>
      </c>
      <c r="AA4601" s="19" t="str">
        <f>VLOOKUP(W4601,'Verweis Vertreter'!$A$2:$B$24,2,FALSE)</f>
        <v>Zentrale</v>
      </c>
      <c r="AB4601" s="12">
        <f t="shared" si="639"/>
        <v>1</v>
      </c>
      <c r="AC4601" s="12">
        <f t="shared" si="644"/>
        <v>610</v>
      </c>
      <c r="AD4601" s="12">
        <f t="shared" si="645"/>
        <v>629</v>
      </c>
      <c r="AE4601" s="12">
        <f t="shared" si="640"/>
        <v>629</v>
      </c>
      <c r="AF4601" s="12">
        <f t="shared" si="641"/>
        <v>19</v>
      </c>
      <c r="AG4601" s="12">
        <f t="shared" si="642"/>
        <v>19</v>
      </c>
      <c r="AH4601" s="9">
        <f t="shared" si="646"/>
        <v>3.0206677265500796E-2</v>
      </c>
      <c r="AI4601" s="14">
        <f>VLOOKUP(E4601,'Verweis Faktor'!$A:$B,2,FALSE)</f>
        <v>1</v>
      </c>
      <c r="AJ4601" s="14"/>
      <c r="AK4601" s="14" t="str">
        <f>IF(AL4601="Ja","Versandkosten",VLOOKUP(E4601,'Verweis Belegart'!$A$2:$B$9,2,FALSE))</f>
        <v>Hardware</v>
      </c>
      <c r="AL4601" s="14" t="str">
        <f t="shared" si="647"/>
        <v>Nein</v>
      </c>
      <c r="AM4601" s="14" t="str">
        <f t="shared" si="643"/>
        <v>Positiv</v>
      </c>
    </row>
    <row r="4602" spans="1:39" ht="17.25" customHeight="1" x14ac:dyDescent="0.35">
      <c r="A4602" s="17">
        <v>14574329</v>
      </c>
      <c r="B4602" s="2" t="s">
        <v>2380</v>
      </c>
      <c r="C4602" s="1">
        <v>2025001</v>
      </c>
      <c r="D4602" s="1">
        <v>2001176</v>
      </c>
      <c r="E4602" s="2" t="s">
        <v>34</v>
      </c>
      <c r="F4602" s="2" t="s">
        <v>142</v>
      </c>
      <c r="G4602" s="2" t="s">
        <v>25</v>
      </c>
      <c r="H4602" s="2" t="s">
        <v>1931</v>
      </c>
      <c r="I4602" s="2" t="s">
        <v>1932</v>
      </c>
      <c r="J4602" s="2" t="s">
        <v>103</v>
      </c>
      <c r="K4602" s="2" t="s">
        <v>28</v>
      </c>
      <c r="L4602" s="2" t="s">
        <v>2066</v>
      </c>
      <c r="M4602" s="2" t="s">
        <v>2067</v>
      </c>
      <c r="N4602" s="2" t="s">
        <v>670</v>
      </c>
      <c r="O4602" s="3">
        <v>1</v>
      </c>
      <c r="P4602" s="3">
        <v>327</v>
      </c>
      <c r="Q4602" s="3">
        <v>365</v>
      </c>
      <c r="R4602" s="3">
        <v>365</v>
      </c>
      <c r="S4602" s="3">
        <v>38</v>
      </c>
      <c r="T4602" s="3">
        <v>38</v>
      </c>
      <c r="U4602" s="3">
        <v>10.41</v>
      </c>
      <c r="V4602" s="2" t="s">
        <v>697</v>
      </c>
      <c r="W4602" s="2" t="s">
        <v>698</v>
      </c>
      <c r="X4602" s="2" t="s">
        <v>724</v>
      </c>
      <c r="Y4602" s="19" t="str">
        <f>VLOOKUP(G4602,'Verweis Kd-Gruppe'!$A$2:$B$8,2,FALSE)</f>
        <v>FHK</v>
      </c>
      <c r="Z4602" s="19" t="str">
        <f>VLOOKUP(J4602,'Verweis Art-Gruppe'!$A$2:$B$15,2,FALSE)</f>
        <v>Geräte</v>
      </c>
      <c r="AA4602" s="19" t="str">
        <f>VLOOKUP(W4602,'Verweis Vertreter'!$A$2:$B$24,2,FALSE)</f>
        <v>Zentrale</v>
      </c>
      <c r="AB4602" s="12">
        <f t="shared" si="639"/>
        <v>1</v>
      </c>
      <c r="AC4602" s="12">
        <f t="shared" si="644"/>
        <v>327</v>
      </c>
      <c r="AD4602" s="12">
        <f t="shared" si="645"/>
        <v>365</v>
      </c>
      <c r="AE4602" s="12">
        <f t="shared" si="640"/>
        <v>365</v>
      </c>
      <c r="AF4602" s="12">
        <f t="shared" si="641"/>
        <v>38</v>
      </c>
      <c r="AG4602" s="12">
        <f t="shared" si="642"/>
        <v>38</v>
      </c>
      <c r="AH4602" s="9">
        <f t="shared" si="646"/>
        <v>0.10410958904109589</v>
      </c>
      <c r="AI4602" s="14">
        <f>VLOOKUP(E4602,'Verweis Faktor'!$A:$B,2,FALSE)</f>
        <v>1</v>
      </c>
      <c r="AJ4602" s="14"/>
      <c r="AK4602" s="14" t="str">
        <f>IF(AL4602="Ja","Versandkosten",VLOOKUP(E4602,'Verweis Belegart'!$A$2:$B$9,2,FALSE))</f>
        <v>Hardware</v>
      </c>
      <c r="AL4602" s="14" t="str">
        <f t="shared" si="647"/>
        <v>Nein</v>
      </c>
      <c r="AM4602" s="14" t="str">
        <f t="shared" si="643"/>
        <v>Positiv</v>
      </c>
    </row>
    <row r="4603" spans="1:39" ht="17.25" customHeight="1" x14ac:dyDescent="0.35">
      <c r="A4603" s="17">
        <v>14574332</v>
      </c>
      <c r="B4603" s="2" t="s">
        <v>2380</v>
      </c>
      <c r="C4603" s="1">
        <v>2025001</v>
      </c>
      <c r="D4603" s="1">
        <v>2001177</v>
      </c>
      <c r="E4603" s="2" t="s">
        <v>34</v>
      </c>
      <c r="F4603" s="2" t="s">
        <v>142</v>
      </c>
      <c r="G4603" s="2" t="s">
        <v>25</v>
      </c>
      <c r="H4603" s="2" t="s">
        <v>1363</v>
      </c>
      <c r="I4603" s="2" t="s">
        <v>1364</v>
      </c>
      <c r="J4603" s="2" t="s">
        <v>103</v>
      </c>
      <c r="K4603" s="2" t="s">
        <v>28</v>
      </c>
      <c r="L4603" s="2" t="s">
        <v>63</v>
      </c>
      <c r="M4603" s="2" t="s">
        <v>64</v>
      </c>
      <c r="N4603" s="2" t="s">
        <v>65</v>
      </c>
      <c r="O4603" s="3">
        <v>1</v>
      </c>
      <c r="P4603" s="3">
        <v>197.0257</v>
      </c>
      <c r="Q4603" s="3">
        <v>219</v>
      </c>
      <c r="R4603" s="3">
        <v>219</v>
      </c>
      <c r="S4603" s="3">
        <v>21.974299999999999</v>
      </c>
      <c r="T4603" s="3">
        <v>21.97</v>
      </c>
      <c r="U4603" s="3">
        <v>10.029999999999999</v>
      </c>
      <c r="V4603" s="2" t="s">
        <v>413</v>
      </c>
      <c r="W4603" s="2" t="s">
        <v>414</v>
      </c>
      <c r="X4603" s="2" t="s">
        <v>724</v>
      </c>
      <c r="Y4603" s="19" t="str">
        <f>VLOOKUP(G4603,'Verweis Kd-Gruppe'!$A$2:$B$8,2,FALSE)</f>
        <v>FHK</v>
      </c>
      <c r="Z4603" s="19" t="str">
        <f>VLOOKUP(J4603,'Verweis Art-Gruppe'!$A$2:$B$15,2,FALSE)</f>
        <v>Geräte</v>
      </c>
      <c r="AA4603" s="19" t="str">
        <f>VLOOKUP(W4603,'Verweis Vertreter'!$A$2:$B$24,2,FALSE)</f>
        <v>Zentrale</v>
      </c>
      <c r="AB4603" s="12">
        <f t="shared" si="639"/>
        <v>1</v>
      </c>
      <c r="AC4603" s="12">
        <f t="shared" si="644"/>
        <v>197.0257</v>
      </c>
      <c r="AD4603" s="12">
        <f t="shared" si="645"/>
        <v>219</v>
      </c>
      <c r="AE4603" s="12">
        <f t="shared" si="640"/>
        <v>219</v>
      </c>
      <c r="AF4603" s="12">
        <f t="shared" si="641"/>
        <v>21.974299999999999</v>
      </c>
      <c r="AG4603" s="12">
        <f t="shared" si="642"/>
        <v>21.97</v>
      </c>
      <c r="AH4603" s="9">
        <f t="shared" si="646"/>
        <v>0.10031963470319634</v>
      </c>
      <c r="AI4603" s="14">
        <f>VLOOKUP(E4603,'Verweis Faktor'!$A:$B,2,FALSE)</f>
        <v>1</v>
      </c>
      <c r="AJ4603" s="14"/>
      <c r="AK4603" s="14" t="str">
        <f>IF(AL4603="Ja","Versandkosten",VLOOKUP(E4603,'Verweis Belegart'!$A$2:$B$9,2,FALSE))</f>
        <v>Hardware</v>
      </c>
      <c r="AL4603" s="14" t="str">
        <f t="shared" si="647"/>
        <v>Nein</v>
      </c>
      <c r="AM4603" s="14" t="str">
        <f t="shared" si="643"/>
        <v>Positiv</v>
      </c>
    </row>
    <row r="4604" spans="1:39" ht="17.25" customHeight="1" x14ac:dyDescent="0.35">
      <c r="A4604" s="17">
        <v>14574322</v>
      </c>
      <c r="B4604" s="2" t="s">
        <v>2380</v>
      </c>
      <c r="C4604" s="1">
        <v>2025001</v>
      </c>
      <c r="D4604" s="1">
        <v>2001178</v>
      </c>
      <c r="E4604" s="2" t="s">
        <v>34</v>
      </c>
      <c r="F4604" s="2" t="s">
        <v>53</v>
      </c>
      <c r="G4604" s="2" t="s">
        <v>36</v>
      </c>
      <c r="H4604" s="2" t="s">
        <v>37</v>
      </c>
      <c r="I4604" s="2" t="s">
        <v>38</v>
      </c>
      <c r="J4604" s="2" t="s">
        <v>103</v>
      </c>
      <c r="K4604" s="2" t="s">
        <v>28</v>
      </c>
      <c r="L4604" s="2" t="s">
        <v>39</v>
      </c>
      <c r="M4604" s="2" t="s">
        <v>40</v>
      </c>
      <c r="N4604" s="2" t="s">
        <v>41</v>
      </c>
      <c r="O4604" s="3">
        <v>20</v>
      </c>
      <c r="P4604" s="3">
        <v>220</v>
      </c>
      <c r="Q4604" s="3">
        <v>234</v>
      </c>
      <c r="R4604" s="3">
        <v>4680</v>
      </c>
      <c r="S4604" s="3">
        <v>14</v>
      </c>
      <c r="T4604" s="3">
        <v>280</v>
      </c>
      <c r="U4604" s="3">
        <v>5.98</v>
      </c>
      <c r="V4604" s="2" t="s">
        <v>42</v>
      </c>
      <c r="W4604" s="2" t="s">
        <v>43</v>
      </c>
      <c r="X4604" s="2" t="s">
        <v>44</v>
      </c>
      <c r="Y4604" s="19" t="str">
        <f>VLOOKUP(G4604,'Verweis Kd-Gruppe'!$A$2:$B$8,2,FALSE)</f>
        <v>GRK</v>
      </c>
      <c r="Z4604" s="19" t="str">
        <f>VLOOKUP(J4604,'Verweis Art-Gruppe'!$A$2:$B$15,2,FALSE)</f>
        <v>Geräte</v>
      </c>
      <c r="AA4604" s="19" t="str">
        <f>VLOOKUP(W4604,'Verweis Vertreter'!$A$2:$B$24,2,FALSE)</f>
        <v>Sebastian Faber</v>
      </c>
      <c r="AB4604" s="12">
        <f t="shared" si="639"/>
        <v>20</v>
      </c>
      <c r="AC4604" s="12">
        <f t="shared" si="644"/>
        <v>220</v>
      </c>
      <c r="AD4604" s="12">
        <f t="shared" si="645"/>
        <v>234</v>
      </c>
      <c r="AE4604" s="12">
        <f t="shared" si="640"/>
        <v>4680</v>
      </c>
      <c r="AF4604" s="12">
        <f t="shared" si="641"/>
        <v>14</v>
      </c>
      <c r="AG4604" s="12">
        <f t="shared" si="642"/>
        <v>280</v>
      </c>
      <c r="AH4604" s="9">
        <f t="shared" si="646"/>
        <v>5.9829059829059832E-2</v>
      </c>
      <c r="AI4604" s="14">
        <f>VLOOKUP(E4604,'Verweis Faktor'!$A:$B,2,FALSE)</f>
        <v>1</v>
      </c>
      <c r="AJ4604" s="14"/>
      <c r="AK4604" s="14" t="str">
        <f>IF(AL4604="Ja","Versandkosten",VLOOKUP(E4604,'Verweis Belegart'!$A$2:$B$9,2,FALSE))</f>
        <v>Hardware</v>
      </c>
      <c r="AL4604" s="14" t="str">
        <f t="shared" si="647"/>
        <v>Nein</v>
      </c>
      <c r="AM4604" s="14" t="str">
        <f t="shared" si="643"/>
        <v>Positiv</v>
      </c>
    </row>
    <row r="4605" spans="1:39" ht="17.25" customHeight="1" x14ac:dyDescent="0.35">
      <c r="A4605" s="17">
        <v>14574322</v>
      </c>
      <c r="B4605" s="2" t="s">
        <v>2380</v>
      </c>
      <c r="C4605" s="1">
        <v>2025001</v>
      </c>
      <c r="D4605" s="1">
        <v>2001178</v>
      </c>
      <c r="E4605" s="2" t="s">
        <v>34</v>
      </c>
      <c r="F4605" s="2" t="s">
        <v>53</v>
      </c>
      <c r="G4605" s="2" t="s">
        <v>36</v>
      </c>
      <c r="H4605" s="2" t="s">
        <v>37</v>
      </c>
      <c r="I4605" s="2" t="s">
        <v>38</v>
      </c>
      <c r="J4605" s="2" t="s">
        <v>103</v>
      </c>
      <c r="K4605" s="2" t="s">
        <v>45</v>
      </c>
      <c r="L4605" s="2" t="s">
        <v>1686</v>
      </c>
      <c r="M4605" s="2" t="s">
        <v>1687</v>
      </c>
      <c r="N4605" s="2" t="s">
        <v>1688</v>
      </c>
      <c r="O4605" s="3">
        <v>20</v>
      </c>
      <c r="P4605" s="3">
        <v>705</v>
      </c>
      <c r="Q4605" s="3">
        <v>715</v>
      </c>
      <c r="R4605" s="3">
        <v>14300</v>
      </c>
      <c r="S4605" s="3">
        <v>10</v>
      </c>
      <c r="T4605" s="3">
        <v>200</v>
      </c>
      <c r="U4605" s="3">
        <v>1.39</v>
      </c>
      <c r="V4605" s="2" t="s">
        <v>42</v>
      </c>
      <c r="W4605" s="2" t="s">
        <v>43</v>
      </c>
      <c r="X4605" s="2" t="s">
        <v>44</v>
      </c>
      <c r="Y4605" s="19" t="str">
        <f>VLOOKUP(G4605,'Verweis Kd-Gruppe'!$A$2:$B$8,2,FALSE)</f>
        <v>GRK</v>
      </c>
      <c r="Z4605" s="19" t="str">
        <f>VLOOKUP(J4605,'Verweis Art-Gruppe'!$A$2:$B$15,2,FALSE)</f>
        <v>Geräte</v>
      </c>
      <c r="AA4605" s="19" t="str">
        <f>VLOOKUP(W4605,'Verweis Vertreter'!$A$2:$B$24,2,FALSE)</f>
        <v>Sebastian Faber</v>
      </c>
      <c r="AB4605" s="12">
        <f t="shared" si="639"/>
        <v>20</v>
      </c>
      <c r="AC4605" s="12">
        <f t="shared" si="644"/>
        <v>705</v>
      </c>
      <c r="AD4605" s="12">
        <f t="shared" si="645"/>
        <v>715</v>
      </c>
      <c r="AE4605" s="12">
        <f t="shared" si="640"/>
        <v>14300</v>
      </c>
      <c r="AF4605" s="12">
        <f t="shared" si="641"/>
        <v>10</v>
      </c>
      <c r="AG4605" s="12">
        <f t="shared" si="642"/>
        <v>200</v>
      </c>
      <c r="AH4605" s="9">
        <f t="shared" si="646"/>
        <v>1.3986013986013986E-2</v>
      </c>
      <c r="AI4605" s="14">
        <f>VLOOKUP(E4605,'Verweis Faktor'!$A:$B,2,FALSE)</f>
        <v>1</v>
      </c>
      <c r="AJ4605" s="14"/>
      <c r="AK4605" s="14" t="str">
        <f>IF(AL4605="Ja","Versandkosten",VLOOKUP(E4605,'Verweis Belegart'!$A$2:$B$9,2,FALSE))</f>
        <v>Hardware</v>
      </c>
      <c r="AL4605" s="14" t="str">
        <f t="shared" si="647"/>
        <v>Nein</v>
      </c>
      <c r="AM4605" s="14" t="str">
        <f t="shared" si="643"/>
        <v>Positiv</v>
      </c>
    </row>
    <row r="4606" spans="1:39" ht="17.25" customHeight="1" x14ac:dyDescent="0.35">
      <c r="A4606" s="17">
        <v>14574322</v>
      </c>
      <c r="B4606" s="2" t="s">
        <v>2380</v>
      </c>
      <c r="C4606" s="1">
        <v>2025001</v>
      </c>
      <c r="D4606" s="1">
        <v>2001178</v>
      </c>
      <c r="E4606" s="2" t="s">
        <v>34</v>
      </c>
      <c r="F4606" s="2" t="s">
        <v>53</v>
      </c>
      <c r="G4606" s="2" t="s">
        <v>36</v>
      </c>
      <c r="H4606" s="2" t="s">
        <v>37</v>
      </c>
      <c r="I4606" s="2" t="s">
        <v>38</v>
      </c>
      <c r="J4606" s="2" t="s">
        <v>103</v>
      </c>
      <c r="K4606" s="2" t="s">
        <v>49</v>
      </c>
      <c r="L4606" s="2" t="s">
        <v>2089</v>
      </c>
      <c r="M4606" s="2" t="s">
        <v>2090</v>
      </c>
      <c r="N4606" s="2" t="s">
        <v>65</v>
      </c>
      <c r="O4606" s="3">
        <v>30</v>
      </c>
      <c r="P4606" s="3">
        <v>221.75</v>
      </c>
      <c r="Q4606" s="3">
        <v>230</v>
      </c>
      <c r="R4606" s="3">
        <v>6900</v>
      </c>
      <c r="S4606" s="3">
        <v>8.25</v>
      </c>
      <c r="T4606" s="3">
        <v>247.5</v>
      </c>
      <c r="U4606" s="3">
        <v>3.58</v>
      </c>
      <c r="V4606" s="2" t="s">
        <v>42</v>
      </c>
      <c r="W4606" s="2" t="s">
        <v>43</v>
      </c>
      <c r="X4606" s="2" t="s">
        <v>44</v>
      </c>
      <c r="Y4606" s="19" t="str">
        <f>VLOOKUP(G4606,'Verweis Kd-Gruppe'!$A$2:$B$8,2,FALSE)</f>
        <v>GRK</v>
      </c>
      <c r="Z4606" s="19" t="str">
        <f>VLOOKUP(J4606,'Verweis Art-Gruppe'!$A$2:$B$15,2,FALSE)</f>
        <v>Geräte</v>
      </c>
      <c r="AA4606" s="19" t="str">
        <f>VLOOKUP(W4606,'Verweis Vertreter'!$A$2:$B$24,2,FALSE)</f>
        <v>Sebastian Faber</v>
      </c>
      <c r="AB4606" s="12">
        <f t="shared" si="639"/>
        <v>30</v>
      </c>
      <c r="AC4606" s="12">
        <f t="shared" si="644"/>
        <v>221.75</v>
      </c>
      <c r="AD4606" s="12">
        <f t="shared" si="645"/>
        <v>230</v>
      </c>
      <c r="AE4606" s="12">
        <f t="shared" si="640"/>
        <v>6900</v>
      </c>
      <c r="AF4606" s="12">
        <f t="shared" si="641"/>
        <v>8.25</v>
      </c>
      <c r="AG4606" s="12">
        <f t="shared" si="642"/>
        <v>247.5</v>
      </c>
      <c r="AH4606" s="9">
        <f t="shared" si="646"/>
        <v>3.5869565217391305E-2</v>
      </c>
      <c r="AI4606" s="14">
        <f>VLOOKUP(E4606,'Verweis Faktor'!$A:$B,2,FALSE)</f>
        <v>1</v>
      </c>
      <c r="AJ4606" s="14"/>
      <c r="AK4606" s="14" t="str">
        <f>IF(AL4606="Ja","Versandkosten",VLOOKUP(E4606,'Verweis Belegart'!$A$2:$B$9,2,FALSE))</f>
        <v>Hardware</v>
      </c>
      <c r="AL4606" s="14" t="str">
        <f t="shared" si="647"/>
        <v>Nein</v>
      </c>
      <c r="AM4606" s="14" t="str">
        <f t="shared" si="643"/>
        <v>Positiv</v>
      </c>
    </row>
    <row r="4607" spans="1:39" ht="17.25" customHeight="1" x14ac:dyDescent="0.35">
      <c r="A4607" s="17">
        <v>14574167</v>
      </c>
      <c r="B4607" s="2" t="s">
        <v>2380</v>
      </c>
      <c r="C4607" s="1">
        <v>2025001</v>
      </c>
      <c r="D4607" s="1">
        <v>2001179</v>
      </c>
      <c r="E4607" s="2" t="s">
        <v>34</v>
      </c>
      <c r="F4607" s="2" t="s">
        <v>142</v>
      </c>
      <c r="G4607" s="2" t="s">
        <v>25</v>
      </c>
      <c r="H4607" s="2" t="s">
        <v>1112</v>
      </c>
      <c r="I4607" s="2" t="s">
        <v>1113</v>
      </c>
      <c r="J4607" s="2" t="s">
        <v>103</v>
      </c>
      <c r="K4607" s="2" t="s">
        <v>28</v>
      </c>
      <c r="L4607" s="2" t="s">
        <v>1307</v>
      </c>
      <c r="M4607" s="2" t="s">
        <v>1308</v>
      </c>
      <c r="N4607" s="2" t="s">
        <v>274</v>
      </c>
      <c r="O4607" s="3">
        <v>2</v>
      </c>
      <c r="P4607" s="3">
        <v>1082.098</v>
      </c>
      <c r="Q4607" s="3">
        <v>1135</v>
      </c>
      <c r="R4607" s="3">
        <v>2270</v>
      </c>
      <c r="S4607" s="3">
        <v>52.902000000000001</v>
      </c>
      <c r="T4607" s="3">
        <v>105.8</v>
      </c>
      <c r="U4607" s="3">
        <v>4.66</v>
      </c>
      <c r="V4607" s="2" t="s">
        <v>427</v>
      </c>
      <c r="W4607" s="2" t="s">
        <v>428</v>
      </c>
      <c r="X4607" s="2" t="s">
        <v>702</v>
      </c>
      <c r="Y4607" s="19" t="str">
        <f>VLOOKUP(G4607,'Verweis Kd-Gruppe'!$A$2:$B$8,2,FALSE)</f>
        <v>FHK</v>
      </c>
      <c r="Z4607" s="19" t="str">
        <f>VLOOKUP(J4607,'Verweis Art-Gruppe'!$A$2:$B$15,2,FALSE)</f>
        <v>Geräte</v>
      </c>
      <c r="AA4607" s="19" t="str">
        <f>VLOOKUP(W4607,'Verweis Vertreter'!$A$2:$B$24,2,FALSE)</f>
        <v>Zentrale</v>
      </c>
      <c r="AB4607" s="12">
        <f t="shared" si="639"/>
        <v>2</v>
      </c>
      <c r="AC4607" s="12">
        <f t="shared" si="644"/>
        <v>1082.098</v>
      </c>
      <c r="AD4607" s="12">
        <f t="shared" si="645"/>
        <v>1135</v>
      </c>
      <c r="AE4607" s="12">
        <f t="shared" si="640"/>
        <v>2270</v>
      </c>
      <c r="AF4607" s="12">
        <f t="shared" si="641"/>
        <v>52.902000000000001</v>
      </c>
      <c r="AG4607" s="12">
        <f t="shared" si="642"/>
        <v>105.8</v>
      </c>
      <c r="AH4607" s="9">
        <f t="shared" si="646"/>
        <v>4.6607929515418499E-2</v>
      </c>
      <c r="AI4607" s="14">
        <f>VLOOKUP(E4607,'Verweis Faktor'!$A:$B,2,FALSE)</f>
        <v>1</v>
      </c>
      <c r="AJ4607" s="14"/>
      <c r="AK4607" s="14" t="str">
        <f>IF(AL4607="Ja","Versandkosten",VLOOKUP(E4607,'Verweis Belegart'!$A$2:$B$9,2,FALSE))</f>
        <v>Hardware</v>
      </c>
      <c r="AL4607" s="14" t="str">
        <f t="shared" si="647"/>
        <v>Nein</v>
      </c>
      <c r="AM4607" s="14" t="str">
        <f t="shared" si="643"/>
        <v>Positiv</v>
      </c>
    </row>
    <row r="4608" spans="1:39" ht="17.25" customHeight="1" x14ac:dyDescent="0.35">
      <c r="A4608" s="17">
        <v>14574342</v>
      </c>
      <c r="B4608" s="2" t="s">
        <v>2380</v>
      </c>
      <c r="C4608" s="1">
        <v>2025001</v>
      </c>
      <c r="D4608" s="1">
        <v>2001180</v>
      </c>
      <c r="E4608" s="2" t="s">
        <v>34</v>
      </c>
      <c r="F4608" s="2" t="s">
        <v>142</v>
      </c>
      <c r="G4608" s="2" t="s">
        <v>25</v>
      </c>
      <c r="H4608" s="2" t="s">
        <v>801</v>
      </c>
      <c r="I4608" s="2" t="s">
        <v>802</v>
      </c>
      <c r="J4608" s="2" t="s">
        <v>103</v>
      </c>
      <c r="K4608" s="2" t="s">
        <v>28</v>
      </c>
      <c r="L4608" s="2" t="s">
        <v>1048</v>
      </c>
      <c r="M4608" s="2" t="s">
        <v>1049</v>
      </c>
      <c r="N4608" s="2" t="s">
        <v>1050</v>
      </c>
      <c r="O4608" s="3">
        <v>2</v>
      </c>
      <c r="P4608" s="3">
        <v>495.77140000000003</v>
      </c>
      <c r="Q4608" s="3">
        <v>499</v>
      </c>
      <c r="R4608" s="3">
        <v>998</v>
      </c>
      <c r="S4608" s="3">
        <v>3.2286000000000001</v>
      </c>
      <c r="T4608" s="3">
        <v>6.46</v>
      </c>
      <c r="U4608" s="3">
        <v>0.64</v>
      </c>
      <c r="V4608" s="2" t="s">
        <v>427</v>
      </c>
      <c r="W4608" s="2" t="s">
        <v>428</v>
      </c>
      <c r="X4608" s="2" t="s">
        <v>197</v>
      </c>
      <c r="Y4608" s="19" t="str">
        <f>VLOOKUP(G4608,'Verweis Kd-Gruppe'!$A$2:$B$8,2,FALSE)</f>
        <v>FHK</v>
      </c>
      <c r="Z4608" s="19" t="str">
        <f>VLOOKUP(J4608,'Verweis Art-Gruppe'!$A$2:$B$15,2,FALSE)</f>
        <v>Geräte</v>
      </c>
      <c r="AA4608" s="19" t="str">
        <f>VLOOKUP(W4608,'Verweis Vertreter'!$A$2:$B$24,2,FALSE)</f>
        <v>Zentrale</v>
      </c>
      <c r="AB4608" s="12">
        <f t="shared" si="639"/>
        <v>2</v>
      </c>
      <c r="AC4608" s="12">
        <f t="shared" si="644"/>
        <v>495.77140000000003</v>
      </c>
      <c r="AD4608" s="12">
        <f t="shared" si="645"/>
        <v>499</v>
      </c>
      <c r="AE4608" s="12">
        <f t="shared" si="640"/>
        <v>998</v>
      </c>
      <c r="AF4608" s="12">
        <f t="shared" si="641"/>
        <v>3.2286000000000001</v>
      </c>
      <c r="AG4608" s="12">
        <f t="shared" si="642"/>
        <v>6.46</v>
      </c>
      <c r="AH4608" s="9">
        <f t="shared" si="646"/>
        <v>6.472945891783567E-3</v>
      </c>
      <c r="AI4608" s="14">
        <f>VLOOKUP(E4608,'Verweis Faktor'!$A:$B,2,FALSE)</f>
        <v>1</v>
      </c>
      <c r="AJ4608" s="14"/>
      <c r="AK4608" s="14" t="str">
        <f>IF(AL4608="Ja","Versandkosten",VLOOKUP(E4608,'Verweis Belegart'!$A$2:$B$9,2,FALSE))</f>
        <v>Hardware</v>
      </c>
      <c r="AL4608" s="14" t="str">
        <f t="shared" si="647"/>
        <v>Nein</v>
      </c>
      <c r="AM4608" s="14" t="str">
        <f t="shared" si="643"/>
        <v>Positiv</v>
      </c>
    </row>
    <row r="4609" spans="1:39" ht="17.25" customHeight="1" x14ac:dyDescent="0.35">
      <c r="A4609" s="17">
        <v>14574338</v>
      </c>
      <c r="B4609" s="2" t="s">
        <v>2380</v>
      </c>
      <c r="C4609" s="1">
        <v>2025001</v>
      </c>
      <c r="D4609" s="1">
        <v>2001181</v>
      </c>
      <c r="E4609" s="2" t="s">
        <v>34</v>
      </c>
      <c r="F4609" s="2" t="s">
        <v>53</v>
      </c>
      <c r="G4609" s="2" t="s">
        <v>66</v>
      </c>
      <c r="H4609" s="2" t="s">
        <v>640</v>
      </c>
      <c r="I4609" s="2" t="s">
        <v>641</v>
      </c>
      <c r="J4609" s="2" t="s">
        <v>103</v>
      </c>
      <c r="K4609" s="2" t="s">
        <v>28</v>
      </c>
      <c r="L4609" s="2" t="s">
        <v>2466</v>
      </c>
      <c r="M4609" s="2" t="s">
        <v>2467</v>
      </c>
      <c r="N4609" s="2" t="s">
        <v>2468</v>
      </c>
      <c r="O4609" s="3">
        <v>1</v>
      </c>
      <c r="P4609" s="3">
        <v>84.56</v>
      </c>
      <c r="Q4609" s="3">
        <v>93.46</v>
      </c>
      <c r="R4609" s="3">
        <v>93.46</v>
      </c>
      <c r="S4609" s="3">
        <v>8.9</v>
      </c>
      <c r="T4609" s="3">
        <v>8.9</v>
      </c>
      <c r="U4609" s="3">
        <v>9.52</v>
      </c>
      <c r="V4609" s="2" t="s">
        <v>195</v>
      </c>
      <c r="W4609" s="2" t="s">
        <v>196</v>
      </c>
      <c r="X4609" s="2" t="s">
        <v>197</v>
      </c>
      <c r="Y4609" s="19" t="str">
        <f>VLOOKUP(G4609,'Verweis Kd-Gruppe'!$A$2:$B$8,2,FALSE)</f>
        <v>EXP</v>
      </c>
      <c r="Z4609" s="19" t="str">
        <f>VLOOKUP(J4609,'Verweis Art-Gruppe'!$A$2:$B$15,2,FALSE)</f>
        <v>Geräte</v>
      </c>
      <c r="AA4609" s="19" t="str">
        <f>VLOOKUP(W4609,'Verweis Vertreter'!$A$2:$B$24,2,FALSE)</f>
        <v>Akin Erdem</v>
      </c>
      <c r="AB4609" s="12">
        <f t="shared" si="639"/>
        <v>1</v>
      </c>
      <c r="AC4609" s="12">
        <f t="shared" si="644"/>
        <v>84.56</v>
      </c>
      <c r="AD4609" s="12">
        <f t="shared" si="645"/>
        <v>93.46</v>
      </c>
      <c r="AE4609" s="12">
        <f t="shared" si="640"/>
        <v>93.46</v>
      </c>
      <c r="AF4609" s="12">
        <f t="shared" si="641"/>
        <v>8.9</v>
      </c>
      <c r="AG4609" s="12">
        <f t="shared" si="642"/>
        <v>8.9</v>
      </c>
      <c r="AH4609" s="9">
        <f t="shared" si="646"/>
        <v>9.5227904986090323E-2</v>
      </c>
      <c r="AI4609" s="14">
        <f>VLOOKUP(E4609,'Verweis Faktor'!$A:$B,2,FALSE)</f>
        <v>1</v>
      </c>
      <c r="AJ4609" s="14"/>
      <c r="AK4609" s="14" t="str">
        <f>IF(AL4609="Ja","Versandkosten",VLOOKUP(E4609,'Verweis Belegart'!$A$2:$B$9,2,FALSE))</f>
        <v>Hardware</v>
      </c>
      <c r="AL4609" s="14" t="str">
        <f t="shared" si="647"/>
        <v>Nein</v>
      </c>
      <c r="AM4609" s="14" t="str">
        <f t="shared" si="643"/>
        <v>Positiv</v>
      </c>
    </row>
    <row r="4610" spans="1:39" ht="17.25" customHeight="1" x14ac:dyDescent="0.35">
      <c r="A4610" s="17">
        <v>14574338</v>
      </c>
      <c r="B4610" s="2" t="s">
        <v>2380</v>
      </c>
      <c r="C4610" s="1">
        <v>2025001</v>
      </c>
      <c r="D4610" s="1">
        <v>2001181</v>
      </c>
      <c r="E4610" s="2" t="s">
        <v>34</v>
      </c>
      <c r="F4610" s="2" t="s">
        <v>53</v>
      </c>
      <c r="G4610" s="2" t="s">
        <v>66</v>
      </c>
      <c r="H4610" s="2" t="s">
        <v>640</v>
      </c>
      <c r="I4610" s="2" t="s">
        <v>641</v>
      </c>
      <c r="J4610" s="2" t="s">
        <v>103</v>
      </c>
      <c r="K4610" s="2" t="s">
        <v>45</v>
      </c>
      <c r="L4610" s="2" t="s">
        <v>1339</v>
      </c>
      <c r="M4610" s="2" t="s">
        <v>1340</v>
      </c>
      <c r="N4610" s="2" t="s">
        <v>922</v>
      </c>
      <c r="O4610" s="3">
        <v>15</v>
      </c>
      <c r="P4610" s="3">
        <v>77.5</v>
      </c>
      <c r="Q4610" s="3">
        <v>81.400000000000006</v>
      </c>
      <c r="R4610" s="3">
        <v>1221</v>
      </c>
      <c r="S4610" s="3">
        <v>3.9</v>
      </c>
      <c r="T4610" s="3">
        <v>58.5</v>
      </c>
      <c r="U4610" s="3">
        <v>4.79</v>
      </c>
      <c r="V4610" s="2" t="s">
        <v>195</v>
      </c>
      <c r="W4610" s="2" t="s">
        <v>196</v>
      </c>
      <c r="X4610" s="2" t="s">
        <v>197</v>
      </c>
      <c r="Y4610" s="19" t="str">
        <f>VLOOKUP(G4610,'Verweis Kd-Gruppe'!$A$2:$B$8,2,FALSE)</f>
        <v>EXP</v>
      </c>
      <c r="Z4610" s="19" t="str">
        <f>VLOOKUP(J4610,'Verweis Art-Gruppe'!$A$2:$B$15,2,FALSE)</f>
        <v>Geräte</v>
      </c>
      <c r="AA4610" s="19" t="str">
        <f>VLOOKUP(W4610,'Verweis Vertreter'!$A$2:$B$24,2,FALSE)</f>
        <v>Akin Erdem</v>
      </c>
      <c r="AB4610" s="12">
        <f t="shared" si="639"/>
        <v>15</v>
      </c>
      <c r="AC4610" s="12">
        <f t="shared" si="644"/>
        <v>77.5</v>
      </c>
      <c r="AD4610" s="12">
        <f t="shared" si="645"/>
        <v>81.400000000000006</v>
      </c>
      <c r="AE4610" s="12">
        <f t="shared" si="640"/>
        <v>1221</v>
      </c>
      <c r="AF4610" s="12">
        <f t="shared" si="641"/>
        <v>3.9</v>
      </c>
      <c r="AG4610" s="12">
        <f t="shared" si="642"/>
        <v>58.5</v>
      </c>
      <c r="AH4610" s="9">
        <f t="shared" si="646"/>
        <v>4.7911547911547912E-2</v>
      </c>
      <c r="AI4610" s="14">
        <f>VLOOKUP(E4610,'Verweis Faktor'!$A:$B,2,FALSE)</f>
        <v>1</v>
      </c>
      <c r="AJ4610" s="14"/>
      <c r="AK4610" s="14" t="str">
        <f>IF(AL4610="Ja","Versandkosten",VLOOKUP(E4610,'Verweis Belegart'!$A$2:$B$9,2,FALSE))</f>
        <v>Hardware</v>
      </c>
      <c r="AL4610" s="14" t="str">
        <f t="shared" si="647"/>
        <v>Nein</v>
      </c>
      <c r="AM4610" s="14" t="str">
        <f t="shared" si="643"/>
        <v>Positiv</v>
      </c>
    </row>
    <row r="4611" spans="1:39" ht="17.25" customHeight="1" x14ac:dyDescent="0.35">
      <c r="A4611" s="17">
        <v>14574338</v>
      </c>
      <c r="B4611" s="2" t="s">
        <v>2380</v>
      </c>
      <c r="C4611" s="1">
        <v>2025001</v>
      </c>
      <c r="D4611" s="1">
        <v>2001181</v>
      </c>
      <c r="E4611" s="2" t="s">
        <v>34</v>
      </c>
      <c r="F4611" s="2" t="s">
        <v>53</v>
      </c>
      <c r="G4611" s="2" t="s">
        <v>66</v>
      </c>
      <c r="H4611" s="2" t="s">
        <v>640</v>
      </c>
      <c r="I4611" s="2" t="s">
        <v>641</v>
      </c>
      <c r="J4611" s="2" t="s">
        <v>304</v>
      </c>
      <c r="K4611" s="2" t="s">
        <v>49</v>
      </c>
      <c r="L4611" s="2" t="s">
        <v>491</v>
      </c>
      <c r="M4611" s="2" t="s">
        <v>492</v>
      </c>
      <c r="N4611" s="2" t="s">
        <v>493</v>
      </c>
      <c r="O4611" s="3">
        <v>1</v>
      </c>
      <c r="P4611" s="3">
        <v>222.61</v>
      </c>
      <c r="Q4611" s="3">
        <v>230.15</v>
      </c>
      <c r="R4611" s="3">
        <v>230.15</v>
      </c>
      <c r="S4611" s="3">
        <v>7.54</v>
      </c>
      <c r="T4611" s="3">
        <v>7.54</v>
      </c>
      <c r="U4611" s="3">
        <v>3.27</v>
      </c>
      <c r="V4611" s="2" t="s">
        <v>195</v>
      </c>
      <c r="W4611" s="2" t="s">
        <v>196</v>
      </c>
      <c r="X4611" s="2" t="s">
        <v>197</v>
      </c>
      <c r="Y4611" s="19" t="str">
        <f>VLOOKUP(G4611,'Verweis Kd-Gruppe'!$A$2:$B$8,2,FALSE)</f>
        <v>EXP</v>
      </c>
      <c r="Z4611" s="19" t="str">
        <f>VLOOKUP(J4611,'Verweis Art-Gruppe'!$A$2:$B$15,2,FALSE)</f>
        <v>Zubehör</v>
      </c>
      <c r="AA4611" s="19" t="str">
        <f>VLOOKUP(W4611,'Verweis Vertreter'!$A$2:$B$24,2,FALSE)</f>
        <v>Akin Erdem</v>
      </c>
      <c r="AB4611" s="12">
        <f t="shared" ref="AB4611:AB4674" si="648">$AI4611*O4611</f>
        <v>1</v>
      </c>
      <c r="AC4611" s="12">
        <f t="shared" si="644"/>
        <v>222.61</v>
      </c>
      <c r="AD4611" s="12">
        <f t="shared" si="645"/>
        <v>230.15</v>
      </c>
      <c r="AE4611" s="12">
        <f t="shared" ref="AE4611:AE4674" si="649">$AI4611*R4611</f>
        <v>230.15</v>
      </c>
      <c r="AF4611" s="12">
        <f t="shared" ref="AF4611:AF4674" si="650">$AI4611*S4611</f>
        <v>7.54</v>
      </c>
      <c r="AG4611" s="12">
        <f t="shared" ref="AG4611:AG4674" si="651">$AI4611*T4611</f>
        <v>7.54</v>
      </c>
      <c r="AH4611" s="9">
        <f t="shared" si="646"/>
        <v>3.2761242667825333E-2</v>
      </c>
      <c r="AI4611" s="14">
        <f>VLOOKUP(E4611,'Verweis Faktor'!$A:$B,2,FALSE)</f>
        <v>1</v>
      </c>
      <c r="AJ4611" s="14"/>
      <c r="AK4611" s="14" t="str">
        <f>IF(AL4611="Ja","Versandkosten",VLOOKUP(E4611,'Verweis Belegart'!$A$2:$B$9,2,FALSE))</f>
        <v>Hardware</v>
      </c>
      <c r="AL4611" s="14" t="str">
        <f t="shared" si="647"/>
        <v>Nein</v>
      </c>
      <c r="AM4611" s="14" t="str">
        <f t="shared" ref="AM4611:AM4674" si="652">IF(AG4611&lt;0,"Negativ","Positiv")</f>
        <v>Positiv</v>
      </c>
    </row>
    <row r="4612" spans="1:39" ht="17.25" customHeight="1" x14ac:dyDescent="0.35">
      <c r="A4612" s="17">
        <v>14574352</v>
      </c>
      <c r="B4612" s="2" t="s">
        <v>2380</v>
      </c>
      <c r="C4612" s="1">
        <v>2025001</v>
      </c>
      <c r="D4612" s="1">
        <v>2001182</v>
      </c>
      <c r="E4612" s="2" t="s">
        <v>34</v>
      </c>
      <c r="F4612" s="2" t="s">
        <v>768</v>
      </c>
      <c r="G4612" s="2" t="s">
        <v>791</v>
      </c>
      <c r="H4612" s="2" t="s">
        <v>792</v>
      </c>
      <c r="I4612" s="2" t="s">
        <v>793</v>
      </c>
      <c r="J4612" s="2" t="s">
        <v>2792</v>
      </c>
      <c r="K4612" s="2" t="s">
        <v>28</v>
      </c>
      <c r="L4612" s="2" t="s">
        <v>797</v>
      </c>
      <c r="M4612" s="2" t="s">
        <v>798</v>
      </c>
      <c r="N4612" s="2"/>
      <c r="O4612" s="3">
        <v>2</v>
      </c>
      <c r="P4612" s="3">
        <v>0</v>
      </c>
      <c r="Q4612" s="3">
        <v>109.5</v>
      </c>
      <c r="R4612" s="3">
        <v>219</v>
      </c>
      <c r="S4612" s="3">
        <v>109.5</v>
      </c>
      <c r="T4612" s="3">
        <v>219</v>
      </c>
      <c r="U4612" s="3"/>
      <c r="V4612" s="2" t="s">
        <v>31</v>
      </c>
      <c r="W4612" s="2" t="s">
        <v>32</v>
      </c>
      <c r="X4612" s="2" t="s">
        <v>33</v>
      </c>
      <c r="Y4612" s="19" t="str">
        <f>VLOOKUP(G4612,'Verweis Kd-Gruppe'!$A$2:$B$8,2,FALSE)</f>
        <v>FHK</v>
      </c>
      <c r="Z4612" s="19" t="str">
        <f>VLOOKUP(J4612,'Verweis Art-Gruppe'!$A$2:$B$15,2,FALSE)</f>
        <v>Transportverluste</v>
      </c>
      <c r="AA4612" s="19" t="str">
        <f>VLOOKUP(W4612,'Verweis Vertreter'!$A$2:$B$24,2,FALSE)</f>
        <v>Zentrale</v>
      </c>
      <c r="AB4612" s="12">
        <f t="shared" si="648"/>
        <v>2</v>
      </c>
      <c r="AC4612" s="12">
        <f t="shared" ref="AC4612:AC4675" si="653">P4612</f>
        <v>0</v>
      </c>
      <c r="AD4612" s="12">
        <f t="shared" ref="AD4612:AD4675" si="654">Q4612</f>
        <v>109.5</v>
      </c>
      <c r="AE4612" s="12">
        <f t="shared" si="649"/>
        <v>219</v>
      </c>
      <c r="AF4612" s="12">
        <f t="shared" si="650"/>
        <v>109.5</v>
      </c>
      <c r="AG4612" s="12">
        <f t="shared" si="651"/>
        <v>219</v>
      </c>
      <c r="AH4612" s="9">
        <f t="shared" ref="AH4612:AH4675" si="655">IF(AF4612=0,0,AG4612/AE4612*AI4612)</f>
        <v>1</v>
      </c>
      <c r="AI4612" s="14">
        <f>VLOOKUP(E4612,'Verweis Faktor'!$A:$B,2,FALSE)</f>
        <v>1</v>
      </c>
      <c r="AJ4612" s="14"/>
      <c r="AK4612" s="14" t="str">
        <f>IF(AL4612="Ja","Versandkosten",VLOOKUP(E4612,'Verweis Belegart'!$A$2:$B$9,2,FALSE))</f>
        <v>Hardware</v>
      </c>
      <c r="AL4612" s="14" t="str">
        <f t="shared" ref="AL4612:AL4675" si="656">IF(ISNUMBER(FIND("Versandkosten",M4612)),"Ja","Nein")</f>
        <v>Nein</v>
      </c>
      <c r="AM4612" s="14" t="str">
        <f t="shared" si="652"/>
        <v>Positiv</v>
      </c>
    </row>
    <row r="4613" spans="1:39" ht="17.25" customHeight="1" x14ac:dyDescent="0.35">
      <c r="A4613" s="17">
        <v>14574347</v>
      </c>
      <c r="B4613" s="2" t="s">
        <v>2380</v>
      </c>
      <c r="C4613" s="1">
        <v>2025001</v>
      </c>
      <c r="D4613" s="1">
        <v>2001183</v>
      </c>
      <c r="E4613" s="2" t="s">
        <v>34</v>
      </c>
      <c r="F4613" s="2" t="s">
        <v>53</v>
      </c>
      <c r="G4613" s="2" t="s">
        <v>25</v>
      </c>
      <c r="H4613" s="2" t="s">
        <v>1463</v>
      </c>
      <c r="I4613" s="2" t="s">
        <v>1464</v>
      </c>
      <c r="J4613" s="2" t="s">
        <v>103</v>
      </c>
      <c r="K4613" s="2" t="s">
        <v>28</v>
      </c>
      <c r="L4613" s="2" t="s">
        <v>722</v>
      </c>
      <c r="M4613" s="2" t="s">
        <v>723</v>
      </c>
      <c r="N4613" s="2" t="s">
        <v>234</v>
      </c>
      <c r="O4613" s="3">
        <v>1</v>
      </c>
      <c r="P4613" s="3">
        <v>260</v>
      </c>
      <c r="Q4613" s="3">
        <v>265</v>
      </c>
      <c r="R4613" s="3">
        <v>265</v>
      </c>
      <c r="S4613" s="3">
        <v>5</v>
      </c>
      <c r="T4613" s="3">
        <v>5</v>
      </c>
      <c r="U4613" s="3">
        <v>1.88</v>
      </c>
      <c r="V4613" s="2" t="s">
        <v>427</v>
      </c>
      <c r="W4613" s="2" t="s">
        <v>428</v>
      </c>
      <c r="X4613" s="2" t="s">
        <v>691</v>
      </c>
      <c r="Y4613" s="19" t="str">
        <f>VLOOKUP(G4613,'Verweis Kd-Gruppe'!$A$2:$B$8,2,FALSE)</f>
        <v>FHK</v>
      </c>
      <c r="Z4613" s="19" t="str">
        <f>VLOOKUP(J4613,'Verweis Art-Gruppe'!$A$2:$B$15,2,FALSE)</f>
        <v>Geräte</v>
      </c>
      <c r="AA4613" s="19" t="str">
        <f>VLOOKUP(W4613,'Verweis Vertreter'!$A$2:$B$24,2,FALSE)</f>
        <v>Zentrale</v>
      </c>
      <c r="AB4613" s="12">
        <f t="shared" si="648"/>
        <v>1</v>
      </c>
      <c r="AC4613" s="12">
        <f t="shared" si="653"/>
        <v>260</v>
      </c>
      <c r="AD4613" s="12">
        <f t="shared" si="654"/>
        <v>265</v>
      </c>
      <c r="AE4613" s="12">
        <f t="shared" si="649"/>
        <v>265</v>
      </c>
      <c r="AF4613" s="12">
        <f t="shared" si="650"/>
        <v>5</v>
      </c>
      <c r="AG4613" s="12">
        <f t="shared" si="651"/>
        <v>5</v>
      </c>
      <c r="AH4613" s="9">
        <f t="shared" si="655"/>
        <v>1.8867924528301886E-2</v>
      </c>
      <c r="AI4613" s="14">
        <f>VLOOKUP(E4613,'Verweis Faktor'!$A:$B,2,FALSE)</f>
        <v>1</v>
      </c>
      <c r="AJ4613" s="14"/>
      <c r="AK4613" s="14" t="str">
        <f>IF(AL4613="Ja","Versandkosten",VLOOKUP(E4613,'Verweis Belegart'!$A$2:$B$9,2,FALSE))</f>
        <v>Hardware</v>
      </c>
      <c r="AL4613" s="14" t="str">
        <f t="shared" si="656"/>
        <v>Nein</v>
      </c>
      <c r="AM4613" s="14" t="str">
        <f t="shared" si="652"/>
        <v>Positiv</v>
      </c>
    </row>
    <row r="4614" spans="1:39" ht="17.25" customHeight="1" x14ac:dyDescent="0.35">
      <c r="A4614" s="17">
        <v>14574347</v>
      </c>
      <c r="B4614" s="2" t="s">
        <v>2380</v>
      </c>
      <c r="C4614" s="1">
        <v>2025001</v>
      </c>
      <c r="D4614" s="1">
        <v>2001183</v>
      </c>
      <c r="E4614" s="2" t="s">
        <v>34</v>
      </c>
      <c r="F4614" s="2" t="s">
        <v>53</v>
      </c>
      <c r="G4614" s="2" t="s">
        <v>25</v>
      </c>
      <c r="H4614" s="2" t="s">
        <v>1463</v>
      </c>
      <c r="I4614" s="2" t="s">
        <v>1464</v>
      </c>
      <c r="J4614" s="2" t="s">
        <v>103</v>
      </c>
      <c r="K4614" s="2" t="s">
        <v>45</v>
      </c>
      <c r="L4614" s="2" t="s">
        <v>1395</v>
      </c>
      <c r="M4614" s="2" t="s">
        <v>1396</v>
      </c>
      <c r="N4614" s="2" t="s">
        <v>618</v>
      </c>
      <c r="O4614" s="3">
        <v>1</v>
      </c>
      <c r="P4614" s="3">
        <v>485</v>
      </c>
      <c r="Q4614" s="3">
        <v>509</v>
      </c>
      <c r="R4614" s="3">
        <v>509</v>
      </c>
      <c r="S4614" s="3">
        <v>24</v>
      </c>
      <c r="T4614" s="3">
        <v>24</v>
      </c>
      <c r="U4614" s="3">
        <v>4.71</v>
      </c>
      <c r="V4614" s="2" t="s">
        <v>427</v>
      </c>
      <c r="W4614" s="2" t="s">
        <v>428</v>
      </c>
      <c r="X4614" s="2" t="s">
        <v>691</v>
      </c>
      <c r="Y4614" s="19" t="str">
        <f>VLOOKUP(G4614,'Verweis Kd-Gruppe'!$A$2:$B$8,2,FALSE)</f>
        <v>FHK</v>
      </c>
      <c r="Z4614" s="19" t="str">
        <f>VLOOKUP(J4614,'Verweis Art-Gruppe'!$A$2:$B$15,2,FALSE)</f>
        <v>Geräte</v>
      </c>
      <c r="AA4614" s="19" t="str">
        <f>VLOOKUP(W4614,'Verweis Vertreter'!$A$2:$B$24,2,FALSE)</f>
        <v>Zentrale</v>
      </c>
      <c r="AB4614" s="12">
        <f t="shared" si="648"/>
        <v>1</v>
      </c>
      <c r="AC4614" s="12">
        <f t="shared" si="653"/>
        <v>485</v>
      </c>
      <c r="AD4614" s="12">
        <f t="shared" si="654"/>
        <v>509</v>
      </c>
      <c r="AE4614" s="12">
        <f t="shared" si="649"/>
        <v>509</v>
      </c>
      <c r="AF4614" s="12">
        <f t="shared" si="650"/>
        <v>24</v>
      </c>
      <c r="AG4614" s="12">
        <f t="shared" si="651"/>
        <v>24</v>
      </c>
      <c r="AH4614" s="9">
        <f t="shared" si="655"/>
        <v>4.7151277013752456E-2</v>
      </c>
      <c r="AI4614" s="14">
        <f>VLOOKUP(E4614,'Verweis Faktor'!$A:$B,2,FALSE)</f>
        <v>1</v>
      </c>
      <c r="AJ4614" s="14"/>
      <c r="AK4614" s="14" t="str">
        <f>IF(AL4614="Ja","Versandkosten",VLOOKUP(E4614,'Verweis Belegart'!$A$2:$B$9,2,FALSE))</f>
        <v>Hardware</v>
      </c>
      <c r="AL4614" s="14" t="str">
        <f t="shared" si="656"/>
        <v>Nein</v>
      </c>
      <c r="AM4614" s="14" t="str">
        <f t="shared" si="652"/>
        <v>Positiv</v>
      </c>
    </row>
    <row r="4615" spans="1:39" ht="17.25" customHeight="1" x14ac:dyDescent="0.35">
      <c r="A4615" s="17">
        <v>14574350</v>
      </c>
      <c r="B4615" s="2" t="s">
        <v>2380</v>
      </c>
      <c r="C4615" s="1">
        <v>2025001</v>
      </c>
      <c r="D4615" s="1">
        <v>2001184</v>
      </c>
      <c r="E4615" s="2" t="s">
        <v>34</v>
      </c>
      <c r="F4615" s="2" t="s">
        <v>53</v>
      </c>
      <c r="G4615" s="2" t="s">
        <v>25</v>
      </c>
      <c r="H4615" s="2" t="s">
        <v>729</v>
      </c>
      <c r="I4615" s="2" t="s">
        <v>730</v>
      </c>
      <c r="J4615" s="2" t="s">
        <v>103</v>
      </c>
      <c r="K4615" s="2" t="s">
        <v>28</v>
      </c>
      <c r="L4615" s="2" t="s">
        <v>1303</v>
      </c>
      <c r="M4615" s="2" t="s">
        <v>1304</v>
      </c>
      <c r="N4615" s="2" t="s">
        <v>274</v>
      </c>
      <c r="O4615" s="3">
        <v>1</v>
      </c>
      <c r="P4615" s="3">
        <v>1082.0512000000001</v>
      </c>
      <c r="Q4615" s="3">
        <v>1125</v>
      </c>
      <c r="R4615" s="3">
        <v>1125</v>
      </c>
      <c r="S4615" s="3">
        <v>42.948799999999999</v>
      </c>
      <c r="T4615" s="3">
        <v>42.95</v>
      </c>
      <c r="U4615" s="3">
        <v>3.81</v>
      </c>
      <c r="V4615" s="2" t="s">
        <v>697</v>
      </c>
      <c r="W4615" s="2" t="s">
        <v>698</v>
      </c>
      <c r="X4615" s="2" t="s">
        <v>699</v>
      </c>
      <c r="Y4615" s="19" t="str">
        <f>VLOOKUP(G4615,'Verweis Kd-Gruppe'!$A$2:$B$8,2,FALSE)</f>
        <v>FHK</v>
      </c>
      <c r="Z4615" s="19" t="str">
        <f>VLOOKUP(J4615,'Verweis Art-Gruppe'!$A$2:$B$15,2,FALSE)</f>
        <v>Geräte</v>
      </c>
      <c r="AA4615" s="19" t="str">
        <f>VLOOKUP(W4615,'Verweis Vertreter'!$A$2:$B$24,2,FALSE)</f>
        <v>Zentrale</v>
      </c>
      <c r="AB4615" s="12">
        <f t="shared" si="648"/>
        <v>1</v>
      </c>
      <c r="AC4615" s="12">
        <f t="shared" si="653"/>
        <v>1082.0512000000001</v>
      </c>
      <c r="AD4615" s="12">
        <f t="shared" si="654"/>
        <v>1125</v>
      </c>
      <c r="AE4615" s="12">
        <f t="shared" si="649"/>
        <v>1125</v>
      </c>
      <c r="AF4615" s="12">
        <f t="shared" si="650"/>
        <v>42.948799999999999</v>
      </c>
      <c r="AG4615" s="12">
        <f t="shared" si="651"/>
        <v>42.95</v>
      </c>
      <c r="AH4615" s="9">
        <f t="shared" si="655"/>
        <v>3.8177777777777783E-2</v>
      </c>
      <c r="AI4615" s="14">
        <f>VLOOKUP(E4615,'Verweis Faktor'!$A:$B,2,FALSE)</f>
        <v>1</v>
      </c>
      <c r="AJ4615" s="14"/>
      <c r="AK4615" s="14" t="str">
        <f>IF(AL4615="Ja","Versandkosten",VLOOKUP(E4615,'Verweis Belegart'!$A$2:$B$9,2,FALSE))</f>
        <v>Hardware</v>
      </c>
      <c r="AL4615" s="14" t="str">
        <f t="shared" si="656"/>
        <v>Nein</v>
      </c>
      <c r="AM4615" s="14" t="str">
        <f t="shared" si="652"/>
        <v>Positiv</v>
      </c>
    </row>
    <row r="4616" spans="1:39" ht="17.25" customHeight="1" x14ac:dyDescent="0.35">
      <c r="A4616" s="17">
        <v>14574926</v>
      </c>
      <c r="B4616" s="2" t="s">
        <v>2487</v>
      </c>
      <c r="C4616" s="1">
        <v>2025001</v>
      </c>
      <c r="D4616" s="1">
        <v>2001185</v>
      </c>
      <c r="E4616" s="2" t="s">
        <v>34</v>
      </c>
      <c r="F4616" s="2" t="s">
        <v>53</v>
      </c>
      <c r="G4616" s="2" t="s">
        <v>36</v>
      </c>
      <c r="H4616" s="2" t="s">
        <v>1202</v>
      </c>
      <c r="I4616" s="2" t="s">
        <v>1203</v>
      </c>
      <c r="J4616" s="2" t="s">
        <v>2791</v>
      </c>
      <c r="K4616" s="2" t="s">
        <v>28</v>
      </c>
      <c r="L4616" s="2" t="s">
        <v>249</v>
      </c>
      <c r="M4616" s="2" t="s">
        <v>250</v>
      </c>
      <c r="N4616" s="2" t="s">
        <v>122</v>
      </c>
      <c r="O4616" s="3">
        <v>1</v>
      </c>
      <c r="P4616" s="3">
        <v>0</v>
      </c>
      <c r="Q4616" s="3">
        <v>4.9000000000000004</v>
      </c>
      <c r="R4616" s="3">
        <v>4.9000000000000004</v>
      </c>
      <c r="S4616" s="3">
        <v>4.9000000000000004</v>
      </c>
      <c r="T4616" s="3">
        <v>4.9000000000000004</v>
      </c>
      <c r="U4616" s="3"/>
      <c r="V4616" s="2" t="s">
        <v>42</v>
      </c>
      <c r="W4616" s="2" t="s">
        <v>43</v>
      </c>
      <c r="X4616" s="2" t="s">
        <v>59</v>
      </c>
      <c r="Y4616" s="19" t="str">
        <f>VLOOKUP(G4616,'Verweis Kd-Gruppe'!$A$2:$B$8,2,FALSE)</f>
        <v>GRK</v>
      </c>
      <c r="Z4616" s="19" t="str">
        <f>VLOOKUP(J4616,'Verweis Art-Gruppe'!$A$2:$B$15,2,FALSE)</f>
        <v>Sonstige</v>
      </c>
      <c r="AA4616" s="19" t="str">
        <f>VLOOKUP(W4616,'Verweis Vertreter'!$A$2:$B$24,2,FALSE)</f>
        <v>Sebastian Faber</v>
      </c>
      <c r="AB4616" s="12">
        <f t="shared" si="648"/>
        <v>1</v>
      </c>
      <c r="AC4616" s="12">
        <f t="shared" si="653"/>
        <v>0</v>
      </c>
      <c r="AD4616" s="12">
        <f t="shared" si="654"/>
        <v>4.9000000000000004</v>
      </c>
      <c r="AE4616" s="12">
        <f t="shared" si="649"/>
        <v>4.9000000000000004</v>
      </c>
      <c r="AF4616" s="12">
        <f t="shared" si="650"/>
        <v>4.9000000000000004</v>
      </c>
      <c r="AG4616" s="12">
        <f t="shared" si="651"/>
        <v>4.9000000000000004</v>
      </c>
      <c r="AH4616" s="9">
        <f t="shared" si="655"/>
        <v>1</v>
      </c>
      <c r="AI4616" s="14">
        <f>VLOOKUP(E4616,'Verweis Faktor'!$A:$B,2,FALSE)</f>
        <v>1</v>
      </c>
      <c r="AJ4616" s="14"/>
      <c r="AK4616" s="14" t="str">
        <f>IF(AL4616="Ja","Versandkosten",VLOOKUP(E4616,'Verweis Belegart'!$A$2:$B$9,2,FALSE))</f>
        <v>Versandkosten</v>
      </c>
      <c r="AL4616" s="14" t="str">
        <f t="shared" si="656"/>
        <v>Ja</v>
      </c>
      <c r="AM4616" s="14" t="str">
        <f t="shared" si="652"/>
        <v>Positiv</v>
      </c>
    </row>
    <row r="4617" spans="1:39" ht="17.25" customHeight="1" x14ac:dyDescent="0.35">
      <c r="A4617" s="17">
        <v>14574926</v>
      </c>
      <c r="B4617" s="2" t="s">
        <v>2487</v>
      </c>
      <c r="C4617" s="1">
        <v>2025001</v>
      </c>
      <c r="D4617" s="1">
        <v>2001185</v>
      </c>
      <c r="E4617" s="2" t="s">
        <v>34</v>
      </c>
      <c r="F4617" s="2" t="s">
        <v>53</v>
      </c>
      <c r="G4617" s="2" t="s">
        <v>36</v>
      </c>
      <c r="H4617" s="2" t="s">
        <v>1202</v>
      </c>
      <c r="I4617" s="2" t="s">
        <v>1203</v>
      </c>
      <c r="J4617" s="2" t="s">
        <v>103</v>
      </c>
      <c r="K4617" s="2" t="s">
        <v>45</v>
      </c>
      <c r="L4617" s="2" t="s">
        <v>1671</v>
      </c>
      <c r="M4617" s="2" t="s">
        <v>1672</v>
      </c>
      <c r="N4617" s="2" t="s">
        <v>1413</v>
      </c>
      <c r="O4617" s="3">
        <v>1</v>
      </c>
      <c r="P4617" s="3">
        <v>71</v>
      </c>
      <c r="Q4617" s="3">
        <v>77</v>
      </c>
      <c r="R4617" s="3">
        <v>77</v>
      </c>
      <c r="S4617" s="3">
        <v>6</v>
      </c>
      <c r="T4617" s="3">
        <v>6</v>
      </c>
      <c r="U4617" s="3">
        <v>7.79</v>
      </c>
      <c r="V4617" s="2" t="s">
        <v>42</v>
      </c>
      <c r="W4617" s="2" t="s">
        <v>43</v>
      </c>
      <c r="X4617" s="2" t="s">
        <v>59</v>
      </c>
      <c r="Y4617" s="19" t="str">
        <f>VLOOKUP(G4617,'Verweis Kd-Gruppe'!$A$2:$B$8,2,FALSE)</f>
        <v>GRK</v>
      </c>
      <c r="Z4617" s="19" t="str">
        <f>VLOOKUP(J4617,'Verweis Art-Gruppe'!$A$2:$B$15,2,FALSE)</f>
        <v>Geräte</v>
      </c>
      <c r="AA4617" s="19" t="str">
        <f>VLOOKUP(W4617,'Verweis Vertreter'!$A$2:$B$24,2,FALSE)</f>
        <v>Sebastian Faber</v>
      </c>
      <c r="AB4617" s="12">
        <f t="shared" si="648"/>
        <v>1</v>
      </c>
      <c r="AC4617" s="12">
        <f t="shared" si="653"/>
        <v>71</v>
      </c>
      <c r="AD4617" s="12">
        <f t="shared" si="654"/>
        <v>77</v>
      </c>
      <c r="AE4617" s="12">
        <f t="shared" si="649"/>
        <v>77</v>
      </c>
      <c r="AF4617" s="12">
        <f t="shared" si="650"/>
        <v>6</v>
      </c>
      <c r="AG4617" s="12">
        <f t="shared" si="651"/>
        <v>6</v>
      </c>
      <c r="AH4617" s="9">
        <f t="shared" si="655"/>
        <v>7.792207792207792E-2</v>
      </c>
      <c r="AI4617" s="14">
        <f>VLOOKUP(E4617,'Verweis Faktor'!$A:$B,2,FALSE)</f>
        <v>1</v>
      </c>
      <c r="AJ4617" s="14"/>
      <c r="AK4617" s="14" t="str">
        <f>IF(AL4617="Ja","Versandkosten",VLOOKUP(E4617,'Verweis Belegart'!$A$2:$B$9,2,FALSE))</f>
        <v>Hardware</v>
      </c>
      <c r="AL4617" s="14" t="str">
        <f t="shared" si="656"/>
        <v>Nein</v>
      </c>
      <c r="AM4617" s="14" t="str">
        <f t="shared" si="652"/>
        <v>Positiv</v>
      </c>
    </row>
    <row r="4618" spans="1:39" ht="17.25" customHeight="1" x14ac:dyDescent="0.35">
      <c r="A4618" s="17">
        <v>14574926</v>
      </c>
      <c r="B4618" s="2" t="s">
        <v>2487</v>
      </c>
      <c r="C4618" s="1">
        <v>2025001</v>
      </c>
      <c r="D4618" s="1">
        <v>2001185</v>
      </c>
      <c r="E4618" s="2" t="s">
        <v>34</v>
      </c>
      <c r="F4618" s="2" t="s">
        <v>53</v>
      </c>
      <c r="G4618" s="2" t="s">
        <v>36</v>
      </c>
      <c r="H4618" s="2" t="s">
        <v>1202</v>
      </c>
      <c r="I4618" s="2" t="s">
        <v>1203</v>
      </c>
      <c r="J4618" s="2" t="s">
        <v>304</v>
      </c>
      <c r="K4618" s="2" t="s">
        <v>49</v>
      </c>
      <c r="L4618" s="2" t="s">
        <v>2000</v>
      </c>
      <c r="M4618" s="2" t="s">
        <v>2001</v>
      </c>
      <c r="N4618" s="2" t="s">
        <v>2002</v>
      </c>
      <c r="O4618" s="3">
        <v>3</v>
      </c>
      <c r="P4618" s="3">
        <v>105.3721</v>
      </c>
      <c r="Q4618" s="3">
        <v>120</v>
      </c>
      <c r="R4618" s="3">
        <v>360</v>
      </c>
      <c r="S4618" s="3">
        <v>14.6279</v>
      </c>
      <c r="T4618" s="3">
        <v>43.88</v>
      </c>
      <c r="U4618" s="3">
        <v>12.18</v>
      </c>
      <c r="V4618" s="2" t="s">
        <v>42</v>
      </c>
      <c r="W4618" s="2" t="s">
        <v>43</v>
      </c>
      <c r="X4618" s="2" t="s">
        <v>59</v>
      </c>
      <c r="Y4618" s="19" t="str">
        <f>VLOOKUP(G4618,'Verweis Kd-Gruppe'!$A$2:$B$8,2,FALSE)</f>
        <v>GRK</v>
      </c>
      <c r="Z4618" s="19" t="str">
        <f>VLOOKUP(J4618,'Verweis Art-Gruppe'!$A$2:$B$15,2,FALSE)</f>
        <v>Zubehör</v>
      </c>
      <c r="AA4618" s="19" t="str">
        <f>VLOOKUP(W4618,'Verweis Vertreter'!$A$2:$B$24,2,FALSE)</f>
        <v>Sebastian Faber</v>
      </c>
      <c r="AB4618" s="12">
        <f t="shared" si="648"/>
        <v>3</v>
      </c>
      <c r="AC4618" s="12">
        <f t="shared" si="653"/>
        <v>105.3721</v>
      </c>
      <c r="AD4618" s="12">
        <f t="shared" si="654"/>
        <v>120</v>
      </c>
      <c r="AE4618" s="12">
        <f t="shared" si="649"/>
        <v>360</v>
      </c>
      <c r="AF4618" s="12">
        <f t="shared" si="650"/>
        <v>14.6279</v>
      </c>
      <c r="AG4618" s="12">
        <f t="shared" si="651"/>
        <v>43.88</v>
      </c>
      <c r="AH4618" s="9">
        <f t="shared" si="655"/>
        <v>0.12188888888888889</v>
      </c>
      <c r="AI4618" s="14">
        <f>VLOOKUP(E4618,'Verweis Faktor'!$A:$B,2,FALSE)</f>
        <v>1</v>
      </c>
      <c r="AJ4618" s="14"/>
      <c r="AK4618" s="14" t="str">
        <f>IF(AL4618="Ja","Versandkosten",VLOOKUP(E4618,'Verweis Belegart'!$A$2:$B$9,2,FALSE))</f>
        <v>Hardware</v>
      </c>
      <c r="AL4618" s="14" t="str">
        <f t="shared" si="656"/>
        <v>Nein</v>
      </c>
      <c r="AM4618" s="14" t="str">
        <f t="shared" si="652"/>
        <v>Positiv</v>
      </c>
    </row>
    <row r="4619" spans="1:39" ht="17.25" customHeight="1" x14ac:dyDescent="0.35">
      <c r="A4619" s="17">
        <v>14574926</v>
      </c>
      <c r="B4619" s="2" t="s">
        <v>2487</v>
      </c>
      <c r="C4619" s="1">
        <v>2025001</v>
      </c>
      <c r="D4619" s="1">
        <v>2001185</v>
      </c>
      <c r="E4619" s="2" t="s">
        <v>34</v>
      </c>
      <c r="F4619" s="2" t="s">
        <v>53</v>
      </c>
      <c r="G4619" s="2" t="s">
        <v>36</v>
      </c>
      <c r="H4619" s="2" t="s">
        <v>1202</v>
      </c>
      <c r="I4619" s="2" t="s">
        <v>1203</v>
      </c>
      <c r="J4619" s="2" t="s">
        <v>304</v>
      </c>
      <c r="K4619" s="2" t="s">
        <v>79</v>
      </c>
      <c r="L4619" s="2" t="s">
        <v>1833</v>
      </c>
      <c r="M4619" s="2" t="s">
        <v>1834</v>
      </c>
      <c r="N4619" s="2" t="s">
        <v>1835</v>
      </c>
      <c r="O4619" s="3">
        <v>1</v>
      </c>
      <c r="P4619" s="3">
        <v>218.75</v>
      </c>
      <c r="Q4619" s="3">
        <v>226</v>
      </c>
      <c r="R4619" s="3">
        <v>226</v>
      </c>
      <c r="S4619" s="3">
        <v>7.25</v>
      </c>
      <c r="T4619" s="3">
        <v>7.25</v>
      </c>
      <c r="U4619" s="3">
        <v>3.2</v>
      </c>
      <c r="V4619" s="2" t="s">
        <v>42</v>
      </c>
      <c r="W4619" s="2" t="s">
        <v>43</v>
      </c>
      <c r="X4619" s="2" t="s">
        <v>59</v>
      </c>
      <c r="Y4619" s="19" t="str">
        <f>VLOOKUP(G4619,'Verweis Kd-Gruppe'!$A$2:$B$8,2,FALSE)</f>
        <v>GRK</v>
      </c>
      <c r="Z4619" s="19" t="str">
        <f>VLOOKUP(J4619,'Verweis Art-Gruppe'!$A$2:$B$15,2,FALSE)</f>
        <v>Zubehör</v>
      </c>
      <c r="AA4619" s="19" t="str">
        <f>VLOOKUP(W4619,'Verweis Vertreter'!$A$2:$B$24,2,FALSE)</f>
        <v>Sebastian Faber</v>
      </c>
      <c r="AB4619" s="12">
        <f t="shared" si="648"/>
        <v>1</v>
      </c>
      <c r="AC4619" s="12">
        <f t="shared" si="653"/>
        <v>218.75</v>
      </c>
      <c r="AD4619" s="12">
        <f t="shared" si="654"/>
        <v>226</v>
      </c>
      <c r="AE4619" s="12">
        <f t="shared" si="649"/>
        <v>226</v>
      </c>
      <c r="AF4619" s="12">
        <f t="shared" si="650"/>
        <v>7.25</v>
      </c>
      <c r="AG4619" s="12">
        <f t="shared" si="651"/>
        <v>7.25</v>
      </c>
      <c r="AH4619" s="9">
        <f t="shared" si="655"/>
        <v>3.2079646017699116E-2</v>
      </c>
      <c r="AI4619" s="14">
        <f>VLOOKUP(E4619,'Verweis Faktor'!$A:$B,2,FALSE)</f>
        <v>1</v>
      </c>
      <c r="AJ4619" s="14"/>
      <c r="AK4619" s="14" t="str">
        <f>IF(AL4619="Ja","Versandkosten",VLOOKUP(E4619,'Verweis Belegart'!$A$2:$B$9,2,FALSE))</f>
        <v>Hardware</v>
      </c>
      <c r="AL4619" s="14" t="str">
        <f t="shared" si="656"/>
        <v>Nein</v>
      </c>
      <c r="AM4619" s="14" t="str">
        <f t="shared" si="652"/>
        <v>Positiv</v>
      </c>
    </row>
    <row r="4620" spans="1:39" ht="17.25" customHeight="1" x14ac:dyDescent="0.35">
      <c r="A4620" s="17">
        <v>14574926</v>
      </c>
      <c r="B4620" s="2" t="s">
        <v>2487</v>
      </c>
      <c r="C4620" s="1">
        <v>2025001</v>
      </c>
      <c r="D4620" s="1">
        <v>2001185</v>
      </c>
      <c r="E4620" s="2" t="s">
        <v>34</v>
      </c>
      <c r="F4620" s="2" t="s">
        <v>53</v>
      </c>
      <c r="G4620" s="2" t="s">
        <v>36</v>
      </c>
      <c r="H4620" s="2" t="s">
        <v>1202</v>
      </c>
      <c r="I4620" s="2" t="s">
        <v>1203</v>
      </c>
      <c r="J4620" s="2" t="s">
        <v>103</v>
      </c>
      <c r="K4620" s="2" t="s">
        <v>83</v>
      </c>
      <c r="L4620" s="2" t="s">
        <v>1330</v>
      </c>
      <c r="M4620" s="2" t="s">
        <v>1331</v>
      </c>
      <c r="N4620" s="2" t="s">
        <v>155</v>
      </c>
      <c r="O4620" s="3">
        <v>1</v>
      </c>
      <c r="P4620" s="3">
        <v>531</v>
      </c>
      <c r="Q4620" s="3">
        <v>559</v>
      </c>
      <c r="R4620" s="3">
        <v>559</v>
      </c>
      <c r="S4620" s="3">
        <v>28</v>
      </c>
      <c r="T4620" s="3">
        <v>28</v>
      </c>
      <c r="U4620" s="3">
        <v>5</v>
      </c>
      <c r="V4620" s="2" t="s">
        <v>42</v>
      </c>
      <c r="W4620" s="2" t="s">
        <v>43</v>
      </c>
      <c r="X4620" s="2" t="s">
        <v>59</v>
      </c>
      <c r="Y4620" s="19" t="str">
        <f>VLOOKUP(G4620,'Verweis Kd-Gruppe'!$A$2:$B$8,2,FALSE)</f>
        <v>GRK</v>
      </c>
      <c r="Z4620" s="19" t="str">
        <f>VLOOKUP(J4620,'Verweis Art-Gruppe'!$A$2:$B$15,2,FALSE)</f>
        <v>Geräte</v>
      </c>
      <c r="AA4620" s="19" t="str">
        <f>VLOOKUP(W4620,'Verweis Vertreter'!$A$2:$B$24,2,FALSE)</f>
        <v>Sebastian Faber</v>
      </c>
      <c r="AB4620" s="12">
        <f t="shared" si="648"/>
        <v>1</v>
      </c>
      <c r="AC4620" s="12">
        <f t="shared" si="653"/>
        <v>531</v>
      </c>
      <c r="AD4620" s="12">
        <f t="shared" si="654"/>
        <v>559</v>
      </c>
      <c r="AE4620" s="12">
        <f t="shared" si="649"/>
        <v>559</v>
      </c>
      <c r="AF4620" s="12">
        <f t="shared" si="650"/>
        <v>28</v>
      </c>
      <c r="AG4620" s="12">
        <f t="shared" si="651"/>
        <v>28</v>
      </c>
      <c r="AH4620" s="9">
        <f t="shared" si="655"/>
        <v>5.008944543828265E-2</v>
      </c>
      <c r="AI4620" s="14">
        <f>VLOOKUP(E4620,'Verweis Faktor'!$A:$B,2,FALSE)</f>
        <v>1</v>
      </c>
      <c r="AJ4620" s="14"/>
      <c r="AK4620" s="14" t="str">
        <f>IF(AL4620="Ja","Versandkosten",VLOOKUP(E4620,'Verweis Belegart'!$A$2:$B$9,2,FALSE))</f>
        <v>Hardware</v>
      </c>
      <c r="AL4620" s="14" t="str">
        <f t="shared" si="656"/>
        <v>Nein</v>
      </c>
      <c r="AM4620" s="14" t="str">
        <f t="shared" si="652"/>
        <v>Positiv</v>
      </c>
    </row>
    <row r="4621" spans="1:39" ht="17.25" customHeight="1" x14ac:dyDescent="0.35">
      <c r="A4621" s="17">
        <v>14574926</v>
      </c>
      <c r="B4621" s="2" t="s">
        <v>2487</v>
      </c>
      <c r="C4621" s="1">
        <v>2025001</v>
      </c>
      <c r="D4621" s="1">
        <v>2001185</v>
      </c>
      <c r="E4621" s="2" t="s">
        <v>34</v>
      </c>
      <c r="F4621" s="2" t="s">
        <v>53</v>
      </c>
      <c r="G4621" s="2" t="s">
        <v>36</v>
      </c>
      <c r="H4621" s="2" t="s">
        <v>1202</v>
      </c>
      <c r="I4621" s="2" t="s">
        <v>1203</v>
      </c>
      <c r="J4621" s="2" t="s">
        <v>103</v>
      </c>
      <c r="K4621" s="2" t="s">
        <v>87</v>
      </c>
      <c r="L4621" s="2" t="s">
        <v>1324</v>
      </c>
      <c r="M4621" s="2" t="s">
        <v>1325</v>
      </c>
      <c r="N4621" s="2" t="s">
        <v>515</v>
      </c>
      <c r="O4621" s="3">
        <v>3</v>
      </c>
      <c r="P4621" s="3">
        <v>86</v>
      </c>
      <c r="Q4621" s="3">
        <v>89</v>
      </c>
      <c r="R4621" s="3">
        <v>267</v>
      </c>
      <c r="S4621" s="3">
        <v>3</v>
      </c>
      <c r="T4621" s="3">
        <v>9</v>
      </c>
      <c r="U4621" s="3">
        <v>3.37</v>
      </c>
      <c r="V4621" s="2" t="s">
        <v>42</v>
      </c>
      <c r="W4621" s="2" t="s">
        <v>43</v>
      </c>
      <c r="X4621" s="2" t="s">
        <v>59</v>
      </c>
      <c r="Y4621" s="19" t="str">
        <f>VLOOKUP(G4621,'Verweis Kd-Gruppe'!$A$2:$B$8,2,FALSE)</f>
        <v>GRK</v>
      </c>
      <c r="Z4621" s="19" t="str">
        <f>VLOOKUP(J4621,'Verweis Art-Gruppe'!$A$2:$B$15,2,FALSE)</f>
        <v>Geräte</v>
      </c>
      <c r="AA4621" s="19" t="str">
        <f>VLOOKUP(W4621,'Verweis Vertreter'!$A$2:$B$24,2,FALSE)</f>
        <v>Sebastian Faber</v>
      </c>
      <c r="AB4621" s="12">
        <f t="shared" si="648"/>
        <v>3</v>
      </c>
      <c r="AC4621" s="12">
        <f t="shared" si="653"/>
        <v>86</v>
      </c>
      <c r="AD4621" s="12">
        <f t="shared" si="654"/>
        <v>89</v>
      </c>
      <c r="AE4621" s="12">
        <f t="shared" si="649"/>
        <v>267</v>
      </c>
      <c r="AF4621" s="12">
        <f t="shared" si="650"/>
        <v>3</v>
      </c>
      <c r="AG4621" s="12">
        <f t="shared" si="651"/>
        <v>9</v>
      </c>
      <c r="AH4621" s="9">
        <f t="shared" si="655"/>
        <v>3.3707865168539325E-2</v>
      </c>
      <c r="AI4621" s="14">
        <f>VLOOKUP(E4621,'Verweis Faktor'!$A:$B,2,FALSE)</f>
        <v>1</v>
      </c>
      <c r="AJ4621" s="14"/>
      <c r="AK4621" s="14" t="str">
        <f>IF(AL4621="Ja","Versandkosten",VLOOKUP(E4621,'Verweis Belegart'!$A$2:$B$9,2,FALSE))</f>
        <v>Hardware</v>
      </c>
      <c r="AL4621" s="14" t="str">
        <f t="shared" si="656"/>
        <v>Nein</v>
      </c>
      <c r="AM4621" s="14" t="str">
        <f t="shared" si="652"/>
        <v>Positiv</v>
      </c>
    </row>
    <row r="4622" spans="1:39" ht="17.25" customHeight="1" x14ac:dyDescent="0.35">
      <c r="A4622" s="17">
        <v>14574015</v>
      </c>
      <c r="B4622" s="2" t="s">
        <v>2487</v>
      </c>
      <c r="C4622" s="1">
        <v>2025001</v>
      </c>
      <c r="D4622" s="1">
        <v>2001186</v>
      </c>
      <c r="E4622" s="2" t="s">
        <v>34</v>
      </c>
      <c r="F4622" s="2" t="s">
        <v>53</v>
      </c>
      <c r="G4622" s="2" t="s">
        <v>66</v>
      </c>
      <c r="H4622" s="2" t="s">
        <v>1838</v>
      </c>
      <c r="I4622" s="2" t="s">
        <v>1839</v>
      </c>
      <c r="J4622" s="2" t="s">
        <v>103</v>
      </c>
      <c r="K4622" s="2" t="s">
        <v>28</v>
      </c>
      <c r="L4622" s="2" t="s">
        <v>129</v>
      </c>
      <c r="M4622" s="2" t="s">
        <v>130</v>
      </c>
      <c r="N4622" s="2" t="s">
        <v>131</v>
      </c>
      <c r="O4622" s="3">
        <v>100</v>
      </c>
      <c r="P4622" s="3">
        <v>166.95079999999999</v>
      </c>
      <c r="Q4622" s="3">
        <v>175</v>
      </c>
      <c r="R4622" s="3">
        <v>17500</v>
      </c>
      <c r="S4622" s="3">
        <v>8.0492000000000008</v>
      </c>
      <c r="T4622" s="3">
        <v>804.92</v>
      </c>
      <c r="U4622" s="3">
        <v>4.59</v>
      </c>
      <c r="V4622" s="2" t="s">
        <v>813</v>
      </c>
      <c r="W4622" s="2" t="s">
        <v>814</v>
      </c>
      <c r="X4622" s="2" t="s">
        <v>72</v>
      </c>
      <c r="Y4622" s="19" t="str">
        <f>VLOOKUP(G4622,'Verweis Kd-Gruppe'!$A$2:$B$8,2,FALSE)</f>
        <v>EXP</v>
      </c>
      <c r="Z4622" s="19" t="str">
        <f>VLOOKUP(J4622,'Verweis Art-Gruppe'!$A$2:$B$15,2,FALSE)</f>
        <v>Geräte</v>
      </c>
      <c r="AA4622" s="19" t="str">
        <f>VLOOKUP(W4622,'Verweis Vertreter'!$A$2:$B$24,2,FALSE)</f>
        <v>Sokol Kapaj</v>
      </c>
      <c r="AB4622" s="12">
        <f t="shared" si="648"/>
        <v>100</v>
      </c>
      <c r="AC4622" s="12">
        <f t="shared" si="653"/>
        <v>166.95079999999999</v>
      </c>
      <c r="AD4622" s="12">
        <f t="shared" si="654"/>
        <v>175</v>
      </c>
      <c r="AE4622" s="12">
        <f t="shared" si="649"/>
        <v>17500</v>
      </c>
      <c r="AF4622" s="12">
        <f t="shared" si="650"/>
        <v>8.0492000000000008</v>
      </c>
      <c r="AG4622" s="12">
        <f t="shared" si="651"/>
        <v>804.92</v>
      </c>
      <c r="AH4622" s="9">
        <f t="shared" si="655"/>
        <v>4.5995428571428569E-2</v>
      </c>
      <c r="AI4622" s="14">
        <f>VLOOKUP(E4622,'Verweis Faktor'!$A:$B,2,FALSE)</f>
        <v>1</v>
      </c>
      <c r="AJ4622" s="14"/>
      <c r="AK4622" s="14" t="str">
        <f>IF(AL4622="Ja","Versandkosten",VLOOKUP(E4622,'Verweis Belegart'!$A$2:$B$9,2,FALSE))</f>
        <v>Hardware</v>
      </c>
      <c r="AL4622" s="14" t="str">
        <f t="shared" si="656"/>
        <v>Nein</v>
      </c>
      <c r="AM4622" s="14" t="str">
        <f t="shared" si="652"/>
        <v>Positiv</v>
      </c>
    </row>
    <row r="4623" spans="1:39" ht="17.25" customHeight="1" x14ac:dyDescent="0.35">
      <c r="A4623" s="17">
        <v>14574930</v>
      </c>
      <c r="B4623" s="2" t="s">
        <v>2487</v>
      </c>
      <c r="C4623" s="1">
        <v>2025001</v>
      </c>
      <c r="D4623" s="1">
        <v>2001187</v>
      </c>
      <c r="E4623" s="2" t="s">
        <v>34</v>
      </c>
      <c r="F4623" s="2" t="s">
        <v>53</v>
      </c>
      <c r="G4623" s="2" t="s">
        <v>36</v>
      </c>
      <c r="H4623" s="2" t="s">
        <v>902</v>
      </c>
      <c r="I4623" s="2" t="s">
        <v>903</v>
      </c>
      <c r="J4623" s="2" t="s">
        <v>103</v>
      </c>
      <c r="K4623" s="2" t="s">
        <v>28</v>
      </c>
      <c r="L4623" s="2" t="s">
        <v>2488</v>
      </c>
      <c r="M4623" s="2" t="s">
        <v>2489</v>
      </c>
      <c r="N4623" s="2" t="s">
        <v>931</v>
      </c>
      <c r="O4623" s="3">
        <v>5</v>
      </c>
      <c r="P4623" s="3">
        <v>1095</v>
      </c>
      <c r="Q4623" s="3">
        <v>1105</v>
      </c>
      <c r="R4623" s="3">
        <v>5525</v>
      </c>
      <c r="S4623" s="3">
        <v>10</v>
      </c>
      <c r="T4623" s="3">
        <v>50</v>
      </c>
      <c r="U4623" s="3">
        <v>0.9</v>
      </c>
      <c r="V4623" s="2" t="s">
        <v>42</v>
      </c>
      <c r="W4623" s="2" t="s">
        <v>43</v>
      </c>
      <c r="X4623" s="2" t="s">
        <v>724</v>
      </c>
      <c r="Y4623" s="19" t="str">
        <f>VLOOKUP(G4623,'Verweis Kd-Gruppe'!$A$2:$B$8,2,FALSE)</f>
        <v>GRK</v>
      </c>
      <c r="Z4623" s="19" t="str">
        <f>VLOOKUP(J4623,'Verweis Art-Gruppe'!$A$2:$B$15,2,FALSE)</f>
        <v>Geräte</v>
      </c>
      <c r="AA4623" s="19" t="str">
        <f>VLOOKUP(W4623,'Verweis Vertreter'!$A$2:$B$24,2,FALSE)</f>
        <v>Sebastian Faber</v>
      </c>
      <c r="AB4623" s="12">
        <f t="shared" si="648"/>
        <v>5</v>
      </c>
      <c r="AC4623" s="12">
        <f t="shared" si="653"/>
        <v>1095</v>
      </c>
      <c r="AD4623" s="12">
        <f t="shared" si="654"/>
        <v>1105</v>
      </c>
      <c r="AE4623" s="12">
        <f t="shared" si="649"/>
        <v>5525</v>
      </c>
      <c r="AF4623" s="12">
        <f t="shared" si="650"/>
        <v>10</v>
      </c>
      <c r="AG4623" s="12">
        <f t="shared" si="651"/>
        <v>50</v>
      </c>
      <c r="AH4623" s="9">
        <f t="shared" si="655"/>
        <v>9.0497737556561094E-3</v>
      </c>
      <c r="AI4623" s="14">
        <f>VLOOKUP(E4623,'Verweis Faktor'!$A:$B,2,FALSE)</f>
        <v>1</v>
      </c>
      <c r="AJ4623" s="14"/>
      <c r="AK4623" s="14" t="str">
        <f>IF(AL4623="Ja","Versandkosten",VLOOKUP(E4623,'Verweis Belegart'!$A$2:$B$9,2,FALSE))</f>
        <v>Hardware</v>
      </c>
      <c r="AL4623" s="14" t="str">
        <f t="shared" si="656"/>
        <v>Nein</v>
      </c>
      <c r="AM4623" s="14" t="str">
        <f t="shared" si="652"/>
        <v>Positiv</v>
      </c>
    </row>
    <row r="4624" spans="1:39" ht="17.25" customHeight="1" x14ac:dyDescent="0.35">
      <c r="A4624" s="17">
        <v>14574930</v>
      </c>
      <c r="B4624" s="2" t="s">
        <v>2487</v>
      </c>
      <c r="C4624" s="1">
        <v>2025001</v>
      </c>
      <c r="D4624" s="1">
        <v>2001187</v>
      </c>
      <c r="E4624" s="2" t="s">
        <v>34</v>
      </c>
      <c r="F4624" s="2" t="s">
        <v>53</v>
      </c>
      <c r="G4624" s="2" t="s">
        <v>36</v>
      </c>
      <c r="H4624" s="2" t="s">
        <v>902</v>
      </c>
      <c r="I4624" s="2" t="s">
        <v>903</v>
      </c>
      <c r="J4624" s="2" t="s">
        <v>103</v>
      </c>
      <c r="K4624" s="2" t="s">
        <v>45</v>
      </c>
      <c r="L4624" s="2" t="s">
        <v>2490</v>
      </c>
      <c r="M4624" s="2" t="s">
        <v>2491</v>
      </c>
      <c r="N4624" s="2" t="s">
        <v>931</v>
      </c>
      <c r="O4624" s="3">
        <v>5</v>
      </c>
      <c r="P4624" s="3">
        <v>1095</v>
      </c>
      <c r="Q4624" s="3">
        <v>1105</v>
      </c>
      <c r="R4624" s="3">
        <v>5525</v>
      </c>
      <c r="S4624" s="3">
        <v>10</v>
      </c>
      <c r="T4624" s="3">
        <v>50</v>
      </c>
      <c r="U4624" s="3">
        <v>0.9</v>
      </c>
      <c r="V4624" s="2" t="s">
        <v>42</v>
      </c>
      <c r="W4624" s="2" t="s">
        <v>43</v>
      </c>
      <c r="X4624" s="2" t="s">
        <v>724</v>
      </c>
      <c r="Y4624" s="19" t="str">
        <f>VLOOKUP(G4624,'Verweis Kd-Gruppe'!$A$2:$B$8,2,FALSE)</f>
        <v>GRK</v>
      </c>
      <c r="Z4624" s="19" t="str">
        <f>VLOOKUP(J4624,'Verweis Art-Gruppe'!$A$2:$B$15,2,FALSE)</f>
        <v>Geräte</v>
      </c>
      <c r="AA4624" s="19" t="str">
        <f>VLOOKUP(W4624,'Verweis Vertreter'!$A$2:$B$24,2,FALSE)</f>
        <v>Sebastian Faber</v>
      </c>
      <c r="AB4624" s="12">
        <f t="shared" si="648"/>
        <v>5</v>
      </c>
      <c r="AC4624" s="12">
        <f t="shared" si="653"/>
        <v>1095</v>
      </c>
      <c r="AD4624" s="12">
        <f t="shared" si="654"/>
        <v>1105</v>
      </c>
      <c r="AE4624" s="12">
        <f t="shared" si="649"/>
        <v>5525</v>
      </c>
      <c r="AF4624" s="12">
        <f t="shared" si="650"/>
        <v>10</v>
      </c>
      <c r="AG4624" s="12">
        <f t="shared" si="651"/>
        <v>50</v>
      </c>
      <c r="AH4624" s="9">
        <f t="shared" si="655"/>
        <v>9.0497737556561094E-3</v>
      </c>
      <c r="AI4624" s="14">
        <f>VLOOKUP(E4624,'Verweis Faktor'!$A:$B,2,FALSE)</f>
        <v>1</v>
      </c>
      <c r="AJ4624" s="14"/>
      <c r="AK4624" s="14" t="str">
        <f>IF(AL4624="Ja","Versandkosten",VLOOKUP(E4624,'Verweis Belegart'!$A$2:$B$9,2,FALSE))</f>
        <v>Hardware</v>
      </c>
      <c r="AL4624" s="14" t="str">
        <f t="shared" si="656"/>
        <v>Nein</v>
      </c>
      <c r="AM4624" s="14" t="str">
        <f t="shared" si="652"/>
        <v>Positiv</v>
      </c>
    </row>
    <row r="4625" spans="1:39" ht="17.25" customHeight="1" x14ac:dyDescent="0.35">
      <c r="A4625" s="17">
        <v>14574932</v>
      </c>
      <c r="B4625" s="2" t="s">
        <v>2487</v>
      </c>
      <c r="C4625" s="1">
        <v>2025001</v>
      </c>
      <c r="D4625" s="1">
        <v>2001188</v>
      </c>
      <c r="E4625" s="2" t="s">
        <v>34</v>
      </c>
      <c r="F4625" s="2" t="s">
        <v>53</v>
      </c>
      <c r="G4625" s="2" t="s">
        <v>66</v>
      </c>
      <c r="H4625" s="2" t="s">
        <v>1332</v>
      </c>
      <c r="I4625" s="2" t="s">
        <v>1333</v>
      </c>
      <c r="J4625" s="2" t="s">
        <v>103</v>
      </c>
      <c r="K4625" s="2" t="s">
        <v>28</v>
      </c>
      <c r="L4625" s="2" t="s">
        <v>983</v>
      </c>
      <c r="M4625" s="2" t="s">
        <v>984</v>
      </c>
      <c r="N4625" s="2" t="s">
        <v>985</v>
      </c>
      <c r="O4625" s="3">
        <v>1</v>
      </c>
      <c r="P4625" s="3">
        <v>829.95</v>
      </c>
      <c r="Q4625" s="3">
        <v>809</v>
      </c>
      <c r="R4625" s="3">
        <v>809</v>
      </c>
      <c r="S4625" s="3">
        <v>-20.95</v>
      </c>
      <c r="T4625" s="3">
        <v>-20.95</v>
      </c>
      <c r="U4625" s="3">
        <v>-2.58</v>
      </c>
      <c r="V4625" s="2" t="s">
        <v>675</v>
      </c>
      <c r="W4625" s="2" t="s">
        <v>676</v>
      </c>
      <c r="X4625" s="2" t="s">
        <v>72</v>
      </c>
      <c r="Y4625" s="19" t="str">
        <f>VLOOKUP(G4625,'Verweis Kd-Gruppe'!$A$2:$B$8,2,FALSE)</f>
        <v>EXP</v>
      </c>
      <c r="Z4625" s="19" t="str">
        <f>VLOOKUP(J4625,'Verweis Art-Gruppe'!$A$2:$B$15,2,FALSE)</f>
        <v>Geräte</v>
      </c>
      <c r="AA4625" s="19" t="str">
        <f>VLOOKUP(W4625,'Verweis Vertreter'!$A$2:$B$24,2,FALSE)</f>
        <v>Corina Wedel</v>
      </c>
      <c r="AB4625" s="12">
        <f t="shared" si="648"/>
        <v>1</v>
      </c>
      <c r="AC4625" s="12">
        <f t="shared" si="653"/>
        <v>829.95</v>
      </c>
      <c r="AD4625" s="12">
        <f t="shared" si="654"/>
        <v>809</v>
      </c>
      <c r="AE4625" s="12">
        <f t="shared" si="649"/>
        <v>809</v>
      </c>
      <c r="AF4625" s="12">
        <f t="shared" si="650"/>
        <v>-20.95</v>
      </c>
      <c r="AG4625" s="12">
        <f t="shared" si="651"/>
        <v>-20.95</v>
      </c>
      <c r="AH4625" s="9">
        <f t="shared" si="655"/>
        <v>-2.5896168108776266E-2</v>
      </c>
      <c r="AI4625" s="14">
        <f>VLOOKUP(E4625,'Verweis Faktor'!$A:$B,2,FALSE)</f>
        <v>1</v>
      </c>
      <c r="AJ4625" s="14"/>
      <c r="AK4625" s="14" t="str">
        <f>IF(AL4625="Ja","Versandkosten",VLOOKUP(E4625,'Verweis Belegart'!$A$2:$B$9,2,FALSE))</f>
        <v>Hardware</v>
      </c>
      <c r="AL4625" s="14" t="str">
        <f t="shared" si="656"/>
        <v>Nein</v>
      </c>
      <c r="AM4625" s="14" t="str">
        <f t="shared" si="652"/>
        <v>Negativ</v>
      </c>
    </row>
    <row r="4626" spans="1:39" ht="17.25" customHeight="1" x14ac:dyDescent="0.35">
      <c r="A4626" s="17">
        <v>14574932</v>
      </c>
      <c r="B4626" s="2" t="s">
        <v>2487</v>
      </c>
      <c r="C4626" s="1">
        <v>2025001</v>
      </c>
      <c r="D4626" s="1">
        <v>2001188</v>
      </c>
      <c r="E4626" s="2" t="s">
        <v>34</v>
      </c>
      <c r="F4626" s="2" t="s">
        <v>53</v>
      </c>
      <c r="G4626" s="2" t="s">
        <v>66</v>
      </c>
      <c r="H4626" s="2" t="s">
        <v>1332</v>
      </c>
      <c r="I4626" s="2" t="s">
        <v>1333</v>
      </c>
      <c r="J4626" s="2" t="s">
        <v>103</v>
      </c>
      <c r="K4626" s="2" t="s">
        <v>45</v>
      </c>
      <c r="L4626" s="2" t="s">
        <v>631</v>
      </c>
      <c r="M4626" s="2" t="s">
        <v>632</v>
      </c>
      <c r="N4626" s="2" t="s">
        <v>379</v>
      </c>
      <c r="O4626" s="3">
        <v>4</v>
      </c>
      <c r="P4626" s="3">
        <v>417</v>
      </c>
      <c r="Q4626" s="3">
        <v>436</v>
      </c>
      <c r="R4626" s="3">
        <v>1744</v>
      </c>
      <c r="S4626" s="3">
        <v>19</v>
      </c>
      <c r="T4626" s="3">
        <v>76</v>
      </c>
      <c r="U4626" s="3">
        <v>4.3499999999999996</v>
      </c>
      <c r="V4626" s="2" t="s">
        <v>675</v>
      </c>
      <c r="W4626" s="2" t="s">
        <v>676</v>
      </c>
      <c r="X4626" s="2" t="s">
        <v>72</v>
      </c>
      <c r="Y4626" s="19" t="str">
        <f>VLOOKUP(G4626,'Verweis Kd-Gruppe'!$A$2:$B$8,2,FALSE)</f>
        <v>EXP</v>
      </c>
      <c r="Z4626" s="19" t="str">
        <f>VLOOKUP(J4626,'Verweis Art-Gruppe'!$A$2:$B$15,2,FALSE)</f>
        <v>Geräte</v>
      </c>
      <c r="AA4626" s="19" t="str">
        <f>VLOOKUP(W4626,'Verweis Vertreter'!$A$2:$B$24,2,FALSE)</f>
        <v>Corina Wedel</v>
      </c>
      <c r="AB4626" s="12">
        <f t="shared" si="648"/>
        <v>4</v>
      </c>
      <c r="AC4626" s="12">
        <f t="shared" si="653"/>
        <v>417</v>
      </c>
      <c r="AD4626" s="12">
        <f t="shared" si="654"/>
        <v>436</v>
      </c>
      <c r="AE4626" s="12">
        <f t="shared" si="649"/>
        <v>1744</v>
      </c>
      <c r="AF4626" s="12">
        <f t="shared" si="650"/>
        <v>19</v>
      </c>
      <c r="AG4626" s="12">
        <f t="shared" si="651"/>
        <v>76</v>
      </c>
      <c r="AH4626" s="9">
        <f t="shared" si="655"/>
        <v>4.3577981651376149E-2</v>
      </c>
      <c r="AI4626" s="14">
        <f>VLOOKUP(E4626,'Verweis Faktor'!$A:$B,2,FALSE)</f>
        <v>1</v>
      </c>
      <c r="AJ4626" s="14"/>
      <c r="AK4626" s="14" t="str">
        <f>IF(AL4626="Ja","Versandkosten",VLOOKUP(E4626,'Verweis Belegart'!$A$2:$B$9,2,FALSE))</f>
        <v>Hardware</v>
      </c>
      <c r="AL4626" s="14" t="str">
        <f t="shared" si="656"/>
        <v>Nein</v>
      </c>
      <c r="AM4626" s="14" t="str">
        <f t="shared" si="652"/>
        <v>Positiv</v>
      </c>
    </row>
    <row r="4627" spans="1:39" ht="17.25" customHeight="1" x14ac:dyDescent="0.35">
      <c r="A4627" s="17">
        <v>14574932</v>
      </c>
      <c r="B4627" s="2" t="s">
        <v>2487</v>
      </c>
      <c r="C4627" s="1">
        <v>2025001</v>
      </c>
      <c r="D4627" s="1">
        <v>2001188</v>
      </c>
      <c r="E4627" s="2" t="s">
        <v>34</v>
      </c>
      <c r="F4627" s="2" t="s">
        <v>53</v>
      </c>
      <c r="G4627" s="2" t="s">
        <v>66</v>
      </c>
      <c r="H4627" s="2" t="s">
        <v>1332</v>
      </c>
      <c r="I4627" s="2" t="s">
        <v>1333</v>
      </c>
      <c r="J4627" s="2" t="s">
        <v>103</v>
      </c>
      <c r="K4627" s="2" t="s">
        <v>49</v>
      </c>
      <c r="L4627" s="2" t="s">
        <v>737</v>
      </c>
      <c r="M4627" s="2" t="s">
        <v>738</v>
      </c>
      <c r="N4627" s="2" t="s">
        <v>274</v>
      </c>
      <c r="O4627" s="3">
        <v>2</v>
      </c>
      <c r="P4627" s="3">
        <v>1082</v>
      </c>
      <c r="Q4627" s="3">
        <v>1115</v>
      </c>
      <c r="R4627" s="3">
        <v>2230</v>
      </c>
      <c r="S4627" s="3">
        <v>33</v>
      </c>
      <c r="T4627" s="3">
        <v>66</v>
      </c>
      <c r="U4627" s="3">
        <v>2.95</v>
      </c>
      <c r="V4627" s="2" t="s">
        <v>675</v>
      </c>
      <c r="W4627" s="2" t="s">
        <v>676</v>
      </c>
      <c r="X4627" s="2" t="s">
        <v>72</v>
      </c>
      <c r="Y4627" s="19" t="str">
        <f>VLOOKUP(G4627,'Verweis Kd-Gruppe'!$A$2:$B$8,2,FALSE)</f>
        <v>EXP</v>
      </c>
      <c r="Z4627" s="19" t="str">
        <f>VLOOKUP(J4627,'Verweis Art-Gruppe'!$A$2:$B$15,2,FALSE)</f>
        <v>Geräte</v>
      </c>
      <c r="AA4627" s="19" t="str">
        <f>VLOOKUP(W4627,'Verweis Vertreter'!$A$2:$B$24,2,FALSE)</f>
        <v>Corina Wedel</v>
      </c>
      <c r="AB4627" s="12">
        <f t="shared" si="648"/>
        <v>2</v>
      </c>
      <c r="AC4627" s="12">
        <f t="shared" si="653"/>
        <v>1082</v>
      </c>
      <c r="AD4627" s="12">
        <f t="shared" si="654"/>
        <v>1115</v>
      </c>
      <c r="AE4627" s="12">
        <f t="shared" si="649"/>
        <v>2230</v>
      </c>
      <c r="AF4627" s="12">
        <f t="shared" si="650"/>
        <v>33</v>
      </c>
      <c r="AG4627" s="12">
        <f t="shared" si="651"/>
        <v>66</v>
      </c>
      <c r="AH4627" s="9">
        <f t="shared" si="655"/>
        <v>2.9596412556053813E-2</v>
      </c>
      <c r="AI4627" s="14">
        <f>VLOOKUP(E4627,'Verweis Faktor'!$A:$B,2,FALSE)</f>
        <v>1</v>
      </c>
      <c r="AJ4627" s="14"/>
      <c r="AK4627" s="14" t="str">
        <f>IF(AL4627="Ja","Versandkosten",VLOOKUP(E4627,'Verweis Belegart'!$A$2:$B$9,2,FALSE))</f>
        <v>Hardware</v>
      </c>
      <c r="AL4627" s="14" t="str">
        <f t="shared" si="656"/>
        <v>Nein</v>
      </c>
      <c r="AM4627" s="14" t="str">
        <f t="shared" si="652"/>
        <v>Positiv</v>
      </c>
    </row>
    <row r="4628" spans="1:39" ht="17.25" customHeight="1" x14ac:dyDescent="0.35">
      <c r="A4628" s="17">
        <v>14574932</v>
      </c>
      <c r="B4628" s="2" t="s">
        <v>2487</v>
      </c>
      <c r="C4628" s="1">
        <v>2025001</v>
      </c>
      <c r="D4628" s="1">
        <v>2001188</v>
      </c>
      <c r="E4628" s="2" t="s">
        <v>34</v>
      </c>
      <c r="F4628" s="2" t="s">
        <v>53</v>
      </c>
      <c r="G4628" s="2" t="s">
        <v>66</v>
      </c>
      <c r="H4628" s="2" t="s">
        <v>1332</v>
      </c>
      <c r="I4628" s="2" t="s">
        <v>1333</v>
      </c>
      <c r="J4628" s="2" t="s">
        <v>103</v>
      </c>
      <c r="K4628" s="2" t="s">
        <v>79</v>
      </c>
      <c r="L4628" s="2" t="s">
        <v>970</v>
      </c>
      <c r="M4628" s="2" t="s">
        <v>971</v>
      </c>
      <c r="N4628" s="2" t="s">
        <v>943</v>
      </c>
      <c r="O4628" s="3">
        <v>5</v>
      </c>
      <c r="P4628" s="3">
        <v>235</v>
      </c>
      <c r="Q4628" s="3">
        <v>252</v>
      </c>
      <c r="R4628" s="3">
        <v>1260</v>
      </c>
      <c r="S4628" s="3">
        <v>17</v>
      </c>
      <c r="T4628" s="3">
        <v>85</v>
      </c>
      <c r="U4628" s="3">
        <v>6.74</v>
      </c>
      <c r="V4628" s="2" t="s">
        <v>675</v>
      </c>
      <c r="W4628" s="2" t="s">
        <v>676</v>
      </c>
      <c r="X4628" s="2" t="s">
        <v>72</v>
      </c>
      <c r="Y4628" s="19" t="str">
        <f>VLOOKUP(G4628,'Verweis Kd-Gruppe'!$A$2:$B$8,2,FALSE)</f>
        <v>EXP</v>
      </c>
      <c r="Z4628" s="19" t="str">
        <f>VLOOKUP(J4628,'Verweis Art-Gruppe'!$A$2:$B$15,2,FALSE)</f>
        <v>Geräte</v>
      </c>
      <c r="AA4628" s="19" t="str">
        <f>VLOOKUP(W4628,'Verweis Vertreter'!$A$2:$B$24,2,FALSE)</f>
        <v>Corina Wedel</v>
      </c>
      <c r="AB4628" s="12">
        <f t="shared" si="648"/>
        <v>5</v>
      </c>
      <c r="AC4628" s="12">
        <f t="shared" si="653"/>
        <v>235</v>
      </c>
      <c r="AD4628" s="12">
        <f t="shared" si="654"/>
        <v>252</v>
      </c>
      <c r="AE4628" s="12">
        <f t="shared" si="649"/>
        <v>1260</v>
      </c>
      <c r="AF4628" s="12">
        <f t="shared" si="650"/>
        <v>17</v>
      </c>
      <c r="AG4628" s="12">
        <f t="shared" si="651"/>
        <v>85</v>
      </c>
      <c r="AH4628" s="9">
        <f t="shared" si="655"/>
        <v>6.7460317460317457E-2</v>
      </c>
      <c r="AI4628" s="14">
        <f>VLOOKUP(E4628,'Verweis Faktor'!$A:$B,2,FALSE)</f>
        <v>1</v>
      </c>
      <c r="AJ4628" s="14"/>
      <c r="AK4628" s="14" t="str">
        <f>IF(AL4628="Ja","Versandkosten",VLOOKUP(E4628,'Verweis Belegart'!$A$2:$B$9,2,FALSE))</f>
        <v>Hardware</v>
      </c>
      <c r="AL4628" s="14" t="str">
        <f t="shared" si="656"/>
        <v>Nein</v>
      </c>
      <c r="AM4628" s="14" t="str">
        <f t="shared" si="652"/>
        <v>Positiv</v>
      </c>
    </row>
    <row r="4629" spans="1:39" ht="17.25" customHeight="1" x14ac:dyDescent="0.35">
      <c r="A4629" s="17">
        <v>14574910</v>
      </c>
      <c r="B4629" s="2" t="s">
        <v>2487</v>
      </c>
      <c r="C4629" s="1">
        <v>2025001</v>
      </c>
      <c r="D4629" s="1">
        <v>2001189</v>
      </c>
      <c r="E4629" s="2" t="s">
        <v>34</v>
      </c>
      <c r="F4629" s="2" t="s">
        <v>53</v>
      </c>
      <c r="G4629" s="2" t="s">
        <v>66</v>
      </c>
      <c r="H4629" s="2" t="s">
        <v>183</v>
      </c>
      <c r="I4629" s="2" t="s">
        <v>184</v>
      </c>
      <c r="J4629" s="2" t="s">
        <v>103</v>
      </c>
      <c r="K4629" s="2" t="s">
        <v>28</v>
      </c>
      <c r="L4629" s="2" t="s">
        <v>39</v>
      </c>
      <c r="M4629" s="2" t="s">
        <v>40</v>
      </c>
      <c r="N4629" s="2" t="s">
        <v>41</v>
      </c>
      <c r="O4629" s="3">
        <v>16</v>
      </c>
      <c r="P4629" s="3">
        <v>220</v>
      </c>
      <c r="Q4629" s="3">
        <v>236</v>
      </c>
      <c r="R4629" s="3">
        <v>3776</v>
      </c>
      <c r="S4629" s="3">
        <v>16</v>
      </c>
      <c r="T4629" s="3">
        <v>256</v>
      </c>
      <c r="U4629" s="3">
        <v>6.77</v>
      </c>
      <c r="V4629" s="2" t="s">
        <v>123</v>
      </c>
      <c r="W4629" s="2" t="s">
        <v>124</v>
      </c>
      <c r="X4629" s="2" t="s">
        <v>72</v>
      </c>
      <c r="Y4629" s="19" t="str">
        <f>VLOOKUP(G4629,'Verweis Kd-Gruppe'!$A$2:$B$8,2,FALSE)</f>
        <v>EXP</v>
      </c>
      <c r="Z4629" s="19" t="str">
        <f>VLOOKUP(J4629,'Verweis Art-Gruppe'!$A$2:$B$15,2,FALSE)</f>
        <v>Geräte</v>
      </c>
      <c r="AA4629" s="19" t="str">
        <f>VLOOKUP(W4629,'Verweis Vertreter'!$A$2:$B$24,2,FALSE)</f>
        <v>Antonio Vuolo</v>
      </c>
      <c r="AB4629" s="12">
        <f t="shared" si="648"/>
        <v>16</v>
      </c>
      <c r="AC4629" s="12">
        <f t="shared" si="653"/>
        <v>220</v>
      </c>
      <c r="AD4629" s="12">
        <f t="shared" si="654"/>
        <v>236</v>
      </c>
      <c r="AE4629" s="12">
        <f t="shared" si="649"/>
        <v>3776</v>
      </c>
      <c r="AF4629" s="12">
        <f t="shared" si="650"/>
        <v>16</v>
      </c>
      <c r="AG4629" s="12">
        <f t="shared" si="651"/>
        <v>256</v>
      </c>
      <c r="AH4629" s="9">
        <f t="shared" si="655"/>
        <v>6.7796610169491525E-2</v>
      </c>
      <c r="AI4629" s="14">
        <f>VLOOKUP(E4629,'Verweis Faktor'!$A:$B,2,FALSE)</f>
        <v>1</v>
      </c>
      <c r="AJ4629" s="14"/>
      <c r="AK4629" s="14" t="str">
        <f>IF(AL4629="Ja","Versandkosten",VLOOKUP(E4629,'Verweis Belegart'!$A$2:$B$9,2,FALSE))</f>
        <v>Hardware</v>
      </c>
      <c r="AL4629" s="14" t="str">
        <f t="shared" si="656"/>
        <v>Nein</v>
      </c>
      <c r="AM4629" s="14" t="str">
        <f t="shared" si="652"/>
        <v>Positiv</v>
      </c>
    </row>
    <row r="4630" spans="1:39" ht="17.25" customHeight="1" x14ac:dyDescent="0.35">
      <c r="A4630" s="17">
        <v>14574910</v>
      </c>
      <c r="B4630" s="2" t="s">
        <v>2487</v>
      </c>
      <c r="C4630" s="1">
        <v>2025001</v>
      </c>
      <c r="D4630" s="1">
        <v>2001189</v>
      </c>
      <c r="E4630" s="2" t="s">
        <v>34</v>
      </c>
      <c r="F4630" s="2" t="s">
        <v>53</v>
      </c>
      <c r="G4630" s="2" t="s">
        <v>66</v>
      </c>
      <c r="H4630" s="2" t="s">
        <v>183</v>
      </c>
      <c r="I4630" s="2" t="s">
        <v>184</v>
      </c>
      <c r="J4630" s="2" t="s">
        <v>103</v>
      </c>
      <c r="K4630" s="2" t="s">
        <v>45</v>
      </c>
      <c r="L4630" s="2" t="s">
        <v>997</v>
      </c>
      <c r="M4630" s="2" t="s">
        <v>998</v>
      </c>
      <c r="N4630" s="2" t="s">
        <v>999</v>
      </c>
      <c r="O4630" s="3">
        <v>20</v>
      </c>
      <c r="P4630" s="3">
        <v>158.58330000000001</v>
      </c>
      <c r="Q4630" s="3">
        <v>163</v>
      </c>
      <c r="R4630" s="3">
        <v>3260</v>
      </c>
      <c r="S4630" s="3">
        <v>4.4166999999999996</v>
      </c>
      <c r="T4630" s="3">
        <v>88.33</v>
      </c>
      <c r="U4630" s="3">
        <v>2.7</v>
      </c>
      <c r="V4630" s="2" t="s">
        <v>123</v>
      </c>
      <c r="W4630" s="2" t="s">
        <v>124</v>
      </c>
      <c r="X4630" s="2" t="s">
        <v>72</v>
      </c>
      <c r="Y4630" s="19" t="str">
        <f>VLOOKUP(G4630,'Verweis Kd-Gruppe'!$A$2:$B$8,2,FALSE)</f>
        <v>EXP</v>
      </c>
      <c r="Z4630" s="19" t="str">
        <f>VLOOKUP(J4630,'Verweis Art-Gruppe'!$A$2:$B$15,2,FALSE)</f>
        <v>Geräte</v>
      </c>
      <c r="AA4630" s="19" t="str">
        <f>VLOOKUP(W4630,'Verweis Vertreter'!$A$2:$B$24,2,FALSE)</f>
        <v>Antonio Vuolo</v>
      </c>
      <c r="AB4630" s="12">
        <f t="shared" si="648"/>
        <v>20</v>
      </c>
      <c r="AC4630" s="12">
        <f t="shared" si="653"/>
        <v>158.58330000000001</v>
      </c>
      <c r="AD4630" s="12">
        <f t="shared" si="654"/>
        <v>163</v>
      </c>
      <c r="AE4630" s="12">
        <f t="shared" si="649"/>
        <v>3260</v>
      </c>
      <c r="AF4630" s="12">
        <f t="shared" si="650"/>
        <v>4.4166999999999996</v>
      </c>
      <c r="AG4630" s="12">
        <f t="shared" si="651"/>
        <v>88.33</v>
      </c>
      <c r="AH4630" s="9">
        <f t="shared" si="655"/>
        <v>2.7095092024539878E-2</v>
      </c>
      <c r="AI4630" s="14">
        <f>VLOOKUP(E4630,'Verweis Faktor'!$A:$B,2,FALSE)</f>
        <v>1</v>
      </c>
      <c r="AJ4630" s="14"/>
      <c r="AK4630" s="14" t="str">
        <f>IF(AL4630="Ja","Versandkosten",VLOOKUP(E4630,'Verweis Belegart'!$A$2:$B$9,2,FALSE))</f>
        <v>Hardware</v>
      </c>
      <c r="AL4630" s="14" t="str">
        <f t="shared" si="656"/>
        <v>Nein</v>
      </c>
      <c r="AM4630" s="14" t="str">
        <f t="shared" si="652"/>
        <v>Positiv</v>
      </c>
    </row>
    <row r="4631" spans="1:39" ht="17.25" customHeight="1" x14ac:dyDescent="0.35">
      <c r="A4631" s="17">
        <v>14574910</v>
      </c>
      <c r="B4631" s="2" t="s">
        <v>2487</v>
      </c>
      <c r="C4631" s="1">
        <v>2025001</v>
      </c>
      <c r="D4631" s="1">
        <v>2001189</v>
      </c>
      <c r="E4631" s="2" t="s">
        <v>34</v>
      </c>
      <c r="F4631" s="2" t="s">
        <v>53</v>
      </c>
      <c r="G4631" s="2" t="s">
        <v>66</v>
      </c>
      <c r="H4631" s="2" t="s">
        <v>183</v>
      </c>
      <c r="I4631" s="2" t="s">
        <v>184</v>
      </c>
      <c r="J4631" s="2" t="s">
        <v>103</v>
      </c>
      <c r="K4631" s="2" t="s">
        <v>49</v>
      </c>
      <c r="L4631" s="2" t="s">
        <v>2492</v>
      </c>
      <c r="M4631" s="2" t="s">
        <v>2493</v>
      </c>
      <c r="N4631" s="2" t="s">
        <v>2494</v>
      </c>
      <c r="O4631" s="3">
        <v>10</v>
      </c>
      <c r="P4631" s="3">
        <v>305</v>
      </c>
      <c r="Q4631" s="3">
        <v>325</v>
      </c>
      <c r="R4631" s="3">
        <v>3250</v>
      </c>
      <c r="S4631" s="3">
        <v>20</v>
      </c>
      <c r="T4631" s="3">
        <v>200</v>
      </c>
      <c r="U4631" s="3">
        <v>6.15</v>
      </c>
      <c r="V4631" s="2" t="s">
        <v>123</v>
      </c>
      <c r="W4631" s="2" t="s">
        <v>124</v>
      </c>
      <c r="X4631" s="2" t="s">
        <v>72</v>
      </c>
      <c r="Y4631" s="19" t="str">
        <f>VLOOKUP(G4631,'Verweis Kd-Gruppe'!$A$2:$B$8,2,FALSE)</f>
        <v>EXP</v>
      </c>
      <c r="Z4631" s="19" t="str">
        <f>VLOOKUP(J4631,'Verweis Art-Gruppe'!$A$2:$B$15,2,FALSE)</f>
        <v>Geräte</v>
      </c>
      <c r="AA4631" s="19" t="str">
        <f>VLOOKUP(W4631,'Verweis Vertreter'!$A$2:$B$24,2,FALSE)</f>
        <v>Antonio Vuolo</v>
      </c>
      <c r="AB4631" s="12">
        <f t="shared" si="648"/>
        <v>10</v>
      </c>
      <c r="AC4631" s="12">
        <f t="shared" si="653"/>
        <v>305</v>
      </c>
      <c r="AD4631" s="12">
        <f t="shared" si="654"/>
        <v>325</v>
      </c>
      <c r="AE4631" s="12">
        <f t="shared" si="649"/>
        <v>3250</v>
      </c>
      <c r="AF4631" s="12">
        <f t="shared" si="650"/>
        <v>20</v>
      </c>
      <c r="AG4631" s="12">
        <f t="shared" si="651"/>
        <v>200</v>
      </c>
      <c r="AH4631" s="9">
        <f t="shared" si="655"/>
        <v>6.1538461538461542E-2</v>
      </c>
      <c r="AI4631" s="14">
        <f>VLOOKUP(E4631,'Verweis Faktor'!$A:$B,2,FALSE)</f>
        <v>1</v>
      </c>
      <c r="AJ4631" s="14"/>
      <c r="AK4631" s="14" t="str">
        <f>IF(AL4631="Ja","Versandkosten",VLOOKUP(E4631,'Verweis Belegart'!$A$2:$B$9,2,FALSE))</f>
        <v>Hardware</v>
      </c>
      <c r="AL4631" s="14" t="str">
        <f t="shared" si="656"/>
        <v>Nein</v>
      </c>
      <c r="AM4631" s="14" t="str">
        <f t="shared" si="652"/>
        <v>Positiv</v>
      </c>
    </row>
    <row r="4632" spans="1:39" ht="17.25" customHeight="1" x14ac:dyDescent="0.35">
      <c r="A4632" s="17">
        <v>14574910</v>
      </c>
      <c r="B4632" s="2" t="s">
        <v>2487</v>
      </c>
      <c r="C4632" s="1">
        <v>2025001</v>
      </c>
      <c r="D4632" s="1">
        <v>2001189</v>
      </c>
      <c r="E4632" s="2" t="s">
        <v>34</v>
      </c>
      <c r="F4632" s="2" t="s">
        <v>53</v>
      </c>
      <c r="G4632" s="2" t="s">
        <v>66</v>
      </c>
      <c r="H4632" s="2" t="s">
        <v>183</v>
      </c>
      <c r="I4632" s="2" t="s">
        <v>184</v>
      </c>
      <c r="J4632" s="2" t="s">
        <v>103</v>
      </c>
      <c r="K4632" s="2" t="s">
        <v>79</v>
      </c>
      <c r="L4632" s="2" t="s">
        <v>2495</v>
      </c>
      <c r="M4632" s="2" t="s">
        <v>2496</v>
      </c>
      <c r="N4632" s="2" t="s">
        <v>2494</v>
      </c>
      <c r="O4632" s="3">
        <v>10</v>
      </c>
      <c r="P4632" s="3">
        <v>305</v>
      </c>
      <c r="Q4632" s="3">
        <v>325</v>
      </c>
      <c r="R4632" s="3">
        <v>3250</v>
      </c>
      <c r="S4632" s="3">
        <v>20</v>
      </c>
      <c r="T4632" s="3">
        <v>200</v>
      </c>
      <c r="U4632" s="3">
        <v>6.15</v>
      </c>
      <c r="V4632" s="2" t="s">
        <v>123</v>
      </c>
      <c r="W4632" s="2" t="s">
        <v>124</v>
      </c>
      <c r="X4632" s="2" t="s">
        <v>72</v>
      </c>
      <c r="Y4632" s="19" t="str">
        <f>VLOOKUP(G4632,'Verweis Kd-Gruppe'!$A$2:$B$8,2,FALSE)</f>
        <v>EXP</v>
      </c>
      <c r="Z4632" s="19" t="str">
        <f>VLOOKUP(J4632,'Verweis Art-Gruppe'!$A$2:$B$15,2,FALSE)</f>
        <v>Geräte</v>
      </c>
      <c r="AA4632" s="19" t="str">
        <f>VLOOKUP(W4632,'Verweis Vertreter'!$A$2:$B$24,2,FALSE)</f>
        <v>Antonio Vuolo</v>
      </c>
      <c r="AB4632" s="12">
        <f t="shared" si="648"/>
        <v>10</v>
      </c>
      <c r="AC4632" s="12">
        <f t="shared" si="653"/>
        <v>305</v>
      </c>
      <c r="AD4632" s="12">
        <f t="shared" si="654"/>
        <v>325</v>
      </c>
      <c r="AE4632" s="12">
        <f t="shared" si="649"/>
        <v>3250</v>
      </c>
      <c r="AF4632" s="12">
        <f t="shared" si="650"/>
        <v>20</v>
      </c>
      <c r="AG4632" s="12">
        <f t="shared" si="651"/>
        <v>200</v>
      </c>
      <c r="AH4632" s="9">
        <f t="shared" si="655"/>
        <v>6.1538461538461542E-2</v>
      </c>
      <c r="AI4632" s="14">
        <f>VLOOKUP(E4632,'Verweis Faktor'!$A:$B,2,FALSE)</f>
        <v>1</v>
      </c>
      <c r="AJ4632" s="14"/>
      <c r="AK4632" s="14" t="str">
        <f>IF(AL4632="Ja","Versandkosten",VLOOKUP(E4632,'Verweis Belegart'!$A$2:$B$9,2,FALSE))</f>
        <v>Hardware</v>
      </c>
      <c r="AL4632" s="14" t="str">
        <f t="shared" si="656"/>
        <v>Nein</v>
      </c>
      <c r="AM4632" s="14" t="str">
        <f t="shared" si="652"/>
        <v>Positiv</v>
      </c>
    </row>
    <row r="4633" spans="1:39" ht="17.25" customHeight="1" x14ac:dyDescent="0.35">
      <c r="A4633" s="17">
        <v>14574910</v>
      </c>
      <c r="B4633" s="2" t="s">
        <v>2487</v>
      </c>
      <c r="C4633" s="1">
        <v>2025001</v>
      </c>
      <c r="D4633" s="1">
        <v>2001189</v>
      </c>
      <c r="E4633" s="2" t="s">
        <v>34</v>
      </c>
      <c r="F4633" s="2" t="s">
        <v>53</v>
      </c>
      <c r="G4633" s="2" t="s">
        <v>66</v>
      </c>
      <c r="H4633" s="2" t="s">
        <v>183</v>
      </c>
      <c r="I4633" s="2" t="s">
        <v>184</v>
      </c>
      <c r="J4633" s="2" t="s">
        <v>103</v>
      </c>
      <c r="K4633" s="2" t="s">
        <v>83</v>
      </c>
      <c r="L4633" s="2" t="s">
        <v>2497</v>
      </c>
      <c r="M4633" s="2" t="s">
        <v>2498</v>
      </c>
      <c r="N4633" s="2" t="s">
        <v>2499</v>
      </c>
      <c r="O4633" s="3">
        <v>5</v>
      </c>
      <c r="P4633" s="3">
        <v>350</v>
      </c>
      <c r="Q4633" s="3">
        <v>369</v>
      </c>
      <c r="R4633" s="3">
        <v>1845</v>
      </c>
      <c r="S4633" s="3">
        <v>19</v>
      </c>
      <c r="T4633" s="3">
        <v>95</v>
      </c>
      <c r="U4633" s="3">
        <v>5.14</v>
      </c>
      <c r="V4633" s="2" t="s">
        <v>123</v>
      </c>
      <c r="W4633" s="2" t="s">
        <v>124</v>
      </c>
      <c r="X4633" s="2" t="s">
        <v>72</v>
      </c>
      <c r="Y4633" s="19" t="str">
        <f>VLOOKUP(G4633,'Verweis Kd-Gruppe'!$A$2:$B$8,2,FALSE)</f>
        <v>EXP</v>
      </c>
      <c r="Z4633" s="19" t="str">
        <f>VLOOKUP(J4633,'Verweis Art-Gruppe'!$A$2:$B$15,2,FALSE)</f>
        <v>Geräte</v>
      </c>
      <c r="AA4633" s="19" t="str">
        <f>VLOOKUP(W4633,'Verweis Vertreter'!$A$2:$B$24,2,FALSE)</f>
        <v>Antonio Vuolo</v>
      </c>
      <c r="AB4633" s="12">
        <f t="shared" si="648"/>
        <v>5</v>
      </c>
      <c r="AC4633" s="12">
        <f t="shared" si="653"/>
        <v>350</v>
      </c>
      <c r="AD4633" s="12">
        <f t="shared" si="654"/>
        <v>369</v>
      </c>
      <c r="AE4633" s="12">
        <f t="shared" si="649"/>
        <v>1845</v>
      </c>
      <c r="AF4633" s="12">
        <f t="shared" si="650"/>
        <v>19</v>
      </c>
      <c r="AG4633" s="12">
        <f t="shared" si="651"/>
        <v>95</v>
      </c>
      <c r="AH4633" s="9">
        <f t="shared" si="655"/>
        <v>5.1490514905149054E-2</v>
      </c>
      <c r="AI4633" s="14">
        <f>VLOOKUP(E4633,'Verweis Faktor'!$A:$B,2,FALSE)</f>
        <v>1</v>
      </c>
      <c r="AJ4633" s="14"/>
      <c r="AK4633" s="14" t="str">
        <f>IF(AL4633="Ja","Versandkosten",VLOOKUP(E4633,'Verweis Belegart'!$A$2:$B$9,2,FALSE))</f>
        <v>Hardware</v>
      </c>
      <c r="AL4633" s="14" t="str">
        <f t="shared" si="656"/>
        <v>Nein</v>
      </c>
      <c r="AM4633" s="14" t="str">
        <f t="shared" si="652"/>
        <v>Positiv</v>
      </c>
    </row>
    <row r="4634" spans="1:39" ht="17.25" customHeight="1" x14ac:dyDescent="0.35">
      <c r="A4634" s="17">
        <v>14574220</v>
      </c>
      <c r="B4634" s="2" t="s">
        <v>2487</v>
      </c>
      <c r="C4634" s="1">
        <v>2025001</v>
      </c>
      <c r="D4634" s="1">
        <v>2001190</v>
      </c>
      <c r="E4634" s="2" t="s">
        <v>34</v>
      </c>
      <c r="F4634" s="2" t="s">
        <v>182</v>
      </c>
      <c r="G4634" s="2" t="s">
        <v>66</v>
      </c>
      <c r="H4634" s="2" t="s">
        <v>1266</v>
      </c>
      <c r="I4634" s="2" t="s">
        <v>1267</v>
      </c>
      <c r="J4634" s="2" t="s">
        <v>103</v>
      </c>
      <c r="K4634" s="2" t="s">
        <v>28</v>
      </c>
      <c r="L4634" s="2" t="s">
        <v>714</v>
      </c>
      <c r="M4634" s="2" t="s">
        <v>715</v>
      </c>
      <c r="N4634" s="2" t="s">
        <v>274</v>
      </c>
      <c r="O4634" s="3">
        <v>20</v>
      </c>
      <c r="P4634" s="3">
        <v>1101.0044</v>
      </c>
      <c r="Q4634" s="3">
        <v>1107</v>
      </c>
      <c r="R4634" s="3">
        <v>22140</v>
      </c>
      <c r="S4634" s="3">
        <v>5.9955999999999996</v>
      </c>
      <c r="T4634" s="3">
        <v>119.91</v>
      </c>
      <c r="U4634" s="3">
        <v>0.54</v>
      </c>
      <c r="V4634" s="2" t="s">
        <v>123</v>
      </c>
      <c r="W4634" s="2" t="s">
        <v>124</v>
      </c>
      <c r="X4634" s="2" t="s">
        <v>125</v>
      </c>
      <c r="Y4634" s="19" t="str">
        <f>VLOOKUP(G4634,'Verweis Kd-Gruppe'!$A$2:$B$8,2,FALSE)</f>
        <v>EXP</v>
      </c>
      <c r="Z4634" s="19" t="str">
        <f>VLOOKUP(J4634,'Verweis Art-Gruppe'!$A$2:$B$15,2,FALSE)</f>
        <v>Geräte</v>
      </c>
      <c r="AA4634" s="19" t="str">
        <f>VLOOKUP(W4634,'Verweis Vertreter'!$A$2:$B$24,2,FALSE)</f>
        <v>Antonio Vuolo</v>
      </c>
      <c r="AB4634" s="12">
        <f t="shared" si="648"/>
        <v>20</v>
      </c>
      <c r="AC4634" s="12">
        <f t="shared" si="653"/>
        <v>1101.0044</v>
      </c>
      <c r="AD4634" s="12">
        <f t="shared" si="654"/>
        <v>1107</v>
      </c>
      <c r="AE4634" s="12">
        <f t="shared" si="649"/>
        <v>22140</v>
      </c>
      <c r="AF4634" s="12">
        <f t="shared" si="650"/>
        <v>5.9955999999999996</v>
      </c>
      <c r="AG4634" s="12">
        <f t="shared" si="651"/>
        <v>119.91</v>
      </c>
      <c r="AH4634" s="9">
        <f t="shared" si="655"/>
        <v>5.4159891598915986E-3</v>
      </c>
      <c r="AI4634" s="14">
        <f>VLOOKUP(E4634,'Verweis Faktor'!$A:$B,2,FALSE)</f>
        <v>1</v>
      </c>
      <c r="AJ4634" s="14"/>
      <c r="AK4634" s="14" t="str">
        <f>IF(AL4634="Ja","Versandkosten",VLOOKUP(E4634,'Verweis Belegart'!$A$2:$B$9,2,FALSE))</f>
        <v>Hardware</v>
      </c>
      <c r="AL4634" s="14" t="str">
        <f t="shared" si="656"/>
        <v>Nein</v>
      </c>
      <c r="AM4634" s="14" t="str">
        <f t="shared" si="652"/>
        <v>Positiv</v>
      </c>
    </row>
    <row r="4635" spans="1:39" ht="17.25" customHeight="1" x14ac:dyDescent="0.35">
      <c r="A4635" s="17">
        <v>14574220</v>
      </c>
      <c r="B4635" s="2" t="s">
        <v>2487</v>
      </c>
      <c r="C4635" s="1">
        <v>2025001</v>
      </c>
      <c r="D4635" s="1">
        <v>2001190</v>
      </c>
      <c r="E4635" s="2" t="s">
        <v>34</v>
      </c>
      <c r="F4635" s="2" t="s">
        <v>182</v>
      </c>
      <c r="G4635" s="2" t="s">
        <v>66</v>
      </c>
      <c r="H4635" s="2" t="s">
        <v>1266</v>
      </c>
      <c r="I4635" s="2" t="s">
        <v>1267</v>
      </c>
      <c r="J4635" s="2" t="s">
        <v>103</v>
      </c>
      <c r="K4635" s="2" t="s">
        <v>45</v>
      </c>
      <c r="L4635" s="2" t="s">
        <v>269</v>
      </c>
      <c r="M4635" s="2" t="s">
        <v>270</v>
      </c>
      <c r="N4635" s="2" t="s">
        <v>271</v>
      </c>
      <c r="O4635" s="3">
        <v>20</v>
      </c>
      <c r="P4635" s="3">
        <v>416.31569999999999</v>
      </c>
      <c r="Q4635" s="3">
        <v>424</v>
      </c>
      <c r="R4635" s="3">
        <v>8480</v>
      </c>
      <c r="S4635" s="3">
        <v>7.6843000000000004</v>
      </c>
      <c r="T4635" s="3">
        <v>153.69</v>
      </c>
      <c r="U4635" s="3">
        <v>1.81</v>
      </c>
      <c r="V4635" s="2" t="s">
        <v>123</v>
      </c>
      <c r="W4635" s="2" t="s">
        <v>124</v>
      </c>
      <c r="X4635" s="2" t="s">
        <v>125</v>
      </c>
      <c r="Y4635" s="19" t="str">
        <f>VLOOKUP(G4635,'Verweis Kd-Gruppe'!$A$2:$B$8,2,FALSE)</f>
        <v>EXP</v>
      </c>
      <c r="Z4635" s="19" t="str">
        <f>VLOOKUP(J4635,'Verweis Art-Gruppe'!$A$2:$B$15,2,FALSE)</f>
        <v>Geräte</v>
      </c>
      <c r="AA4635" s="19" t="str">
        <f>VLOOKUP(W4635,'Verweis Vertreter'!$A$2:$B$24,2,FALSE)</f>
        <v>Antonio Vuolo</v>
      </c>
      <c r="AB4635" s="12">
        <f t="shared" si="648"/>
        <v>20</v>
      </c>
      <c r="AC4635" s="12">
        <f t="shared" si="653"/>
        <v>416.31569999999999</v>
      </c>
      <c r="AD4635" s="12">
        <f t="shared" si="654"/>
        <v>424</v>
      </c>
      <c r="AE4635" s="12">
        <f t="shared" si="649"/>
        <v>8480</v>
      </c>
      <c r="AF4635" s="12">
        <f t="shared" si="650"/>
        <v>7.6843000000000004</v>
      </c>
      <c r="AG4635" s="12">
        <f t="shared" si="651"/>
        <v>153.69</v>
      </c>
      <c r="AH4635" s="9">
        <f t="shared" si="655"/>
        <v>1.8123820754716982E-2</v>
      </c>
      <c r="AI4635" s="14">
        <f>VLOOKUP(E4635,'Verweis Faktor'!$A:$B,2,FALSE)</f>
        <v>1</v>
      </c>
      <c r="AJ4635" s="14"/>
      <c r="AK4635" s="14" t="str">
        <f>IF(AL4635="Ja","Versandkosten",VLOOKUP(E4635,'Verweis Belegart'!$A$2:$B$9,2,FALSE))</f>
        <v>Hardware</v>
      </c>
      <c r="AL4635" s="14" t="str">
        <f t="shared" si="656"/>
        <v>Nein</v>
      </c>
      <c r="AM4635" s="14" t="str">
        <f t="shared" si="652"/>
        <v>Positiv</v>
      </c>
    </row>
    <row r="4636" spans="1:39" ht="17.25" customHeight="1" x14ac:dyDescent="0.35">
      <c r="A4636" s="17">
        <v>14574220</v>
      </c>
      <c r="B4636" s="2" t="s">
        <v>2487</v>
      </c>
      <c r="C4636" s="1">
        <v>2025001</v>
      </c>
      <c r="D4636" s="1">
        <v>2001190</v>
      </c>
      <c r="E4636" s="2" t="s">
        <v>34</v>
      </c>
      <c r="F4636" s="2" t="s">
        <v>182</v>
      </c>
      <c r="G4636" s="2" t="s">
        <v>66</v>
      </c>
      <c r="H4636" s="2" t="s">
        <v>1266</v>
      </c>
      <c r="I4636" s="2" t="s">
        <v>1267</v>
      </c>
      <c r="J4636" s="2" t="s">
        <v>103</v>
      </c>
      <c r="K4636" s="2" t="s">
        <v>49</v>
      </c>
      <c r="L4636" s="2" t="s">
        <v>279</v>
      </c>
      <c r="M4636" s="2" t="s">
        <v>280</v>
      </c>
      <c r="N4636" s="2" t="s">
        <v>271</v>
      </c>
      <c r="O4636" s="3">
        <v>20</v>
      </c>
      <c r="P4636" s="3">
        <v>411.96159999999998</v>
      </c>
      <c r="Q4636" s="3">
        <v>424</v>
      </c>
      <c r="R4636" s="3">
        <v>8480</v>
      </c>
      <c r="S4636" s="3">
        <v>12.038399999999999</v>
      </c>
      <c r="T4636" s="3">
        <v>240.77</v>
      </c>
      <c r="U4636" s="3">
        <v>2.83</v>
      </c>
      <c r="V4636" s="2" t="s">
        <v>123</v>
      </c>
      <c r="W4636" s="2" t="s">
        <v>124</v>
      </c>
      <c r="X4636" s="2" t="s">
        <v>125</v>
      </c>
      <c r="Y4636" s="19" t="str">
        <f>VLOOKUP(G4636,'Verweis Kd-Gruppe'!$A$2:$B$8,2,FALSE)</f>
        <v>EXP</v>
      </c>
      <c r="Z4636" s="19" t="str">
        <f>VLOOKUP(J4636,'Verweis Art-Gruppe'!$A$2:$B$15,2,FALSE)</f>
        <v>Geräte</v>
      </c>
      <c r="AA4636" s="19" t="str">
        <f>VLOOKUP(W4636,'Verweis Vertreter'!$A$2:$B$24,2,FALSE)</f>
        <v>Antonio Vuolo</v>
      </c>
      <c r="AB4636" s="12">
        <f t="shared" si="648"/>
        <v>20</v>
      </c>
      <c r="AC4636" s="12">
        <f t="shared" si="653"/>
        <v>411.96159999999998</v>
      </c>
      <c r="AD4636" s="12">
        <f t="shared" si="654"/>
        <v>424</v>
      </c>
      <c r="AE4636" s="12">
        <f t="shared" si="649"/>
        <v>8480</v>
      </c>
      <c r="AF4636" s="12">
        <f t="shared" si="650"/>
        <v>12.038399999999999</v>
      </c>
      <c r="AG4636" s="12">
        <f t="shared" si="651"/>
        <v>240.77</v>
      </c>
      <c r="AH4636" s="9">
        <f t="shared" si="655"/>
        <v>2.8392688679245284E-2</v>
      </c>
      <c r="AI4636" s="14">
        <f>VLOOKUP(E4636,'Verweis Faktor'!$A:$B,2,FALSE)</f>
        <v>1</v>
      </c>
      <c r="AJ4636" s="14"/>
      <c r="AK4636" s="14" t="str">
        <f>IF(AL4636="Ja","Versandkosten",VLOOKUP(E4636,'Verweis Belegart'!$A$2:$B$9,2,FALSE))</f>
        <v>Hardware</v>
      </c>
      <c r="AL4636" s="14" t="str">
        <f t="shared" si="656"/>
        <v>Nein</v>
      </c>
      <c r="AM4636" s="14" t="str">
        <f t="shared" si="652"/>
        <v>Positiv</v>
      </c>
    </row>
    <row r="4637" spans="1:39" ht="17.25" customHeight="1" x14ac:dyDescent="0.35">
      <c r="A4637" s="17">
        <v>14574220</v>
      </c>
      <c r="B4637" s="2" t="s">
        <v>2487</v>
      </c>
      <c r="C4637" s="1">
        <v>2025001</v>
      </c>
      <c r="D4637" s="1">
        <v>2001190</v>
      </c>
      <c r="E4637" s="2" t="s">
        <v>34</v>
      </c>
      <c r="F4637" s="2" t="s">
        <v>182</v>
      </c>
      <c r="G4637" s="2" t="s">
        <v>66</v>
      </c>
      <c r="H4637" s="2" t="s">
        <v>1266</v>
      </c>
      <c r="I4637" s="2" t="s">
        <v>1267</v>
      </c>
      <c r="J4637" s="2" t="s">
        <v>103</v>
      </c>
      <c r="K4637" s="2" t="s">
        <v>79</v>
      </c>
      <c r="L4637" s="2" t="s">
        <v>281</v>
      </c>
      <c r="M4637" s="2" t="s">
        <v>282</v>
      </c>
      <c r="N4637" s="2" t="s">
        <v>283</v>
      </c>
      <c r="O4637" s="3">
        <v>20</v>
      </c>
      <c r="P4637" s="3">
        <v>494.59449999999998</v>
      </c>
      <c r="Q4637" s="3">
        <v>514</v>
      </c>
      <c r="R4637" s="3">
        <v>10280</v>
      </c>
      <c r="S4637" s="3">
        <v>19.4055</v>
      </c>
      <c r="T4637" s="3">
        <v>388.11</v>
      </c>
      <c r="U4637" s="3">
        <v>3.77</v>
      </c>
      <c r="V4637" s="2" t="s">
        <v>123</v>
      </c>
      <c r="W4637" s="2" t="s">
        <v>124</v>
      </c>
      <c r="X4637" s="2" t="s">
        <v>125</v>
      </c>
      <c r="Y4637" s="19" t="str">
        <f>VLOOKUP(G4637,'Verweis Kd-Gruppe'!$A$2:$B$8,2,FALSE)</f>
        <v>EXP</v>
      </c>
      <c r="Z4637" s="19" t="str">
        <f>VLOOKUP(J4637,'Verweis Art-Gruppe'!$A$2:$B$15,2,FALSE)</f>
        <v>Geräte</v>
      </c>
      <c r="AA4637" s="19" t="str">
        <f>VLOOKUP(W4637,'Verweis Vertreter'!$A$2:$B$24,2,FALSE)</f>
        <v>Antonio Vuolo</v>
      </c>
      <c r="AB4637" s="12">
        <f t="shared" si="648"/>
        <v>20</v>
      </c>
      <c r="AC4637" s="12">
        <f t="shared" si="653"/>
        <v>494.59449999999998</v>
      </c>
      <c r="AD4637" s="12">
        <f t="shared" si="654"/>
        <v>514</v>
      </c>
      <c r="AE4637" s="12">
        <f t="shared" si="649"/>
        <v>10280</v>
      </c>
      <c r="AF4637" s="12">
        <f t="shared" si="650"/>
        <v>19.4055</v>
      </c>
      <c r="AG4637" s="12">
        <f t="shared" si="651"/>
        <v>388.11</v>
      </c>
      <c r="AH4637" s="9">
        <f t="shared" si="655"/>
        <v>3.775389105058366E-2</v>
      </c>
      <c r="AI4637" s="14">
        <f>VLOOKUP(E4637,'Verweis Faktor'!$A:$B,2,FALSE)</f>
        <v>1</v>
      </c>
      <c r="AJ4637" s="14"/>
      <c r="AK4637" s="14" t="str">
        <f>IF(AL4637="Ja","Versandkosten",VLOOKUP(E4637,'Verweis Belegart'!$A$2:$B$9,2,FALSE))</f>
        <v>Hardware</v>
      </c>
      <c r="AL4637" s="14" t="str">
        <f t="shared" si="656"/>
        <v>Nein</v>
      </c>
      <c r="AM4637" s="14" t="str">
        <f t="shared" si="652"/>
        <v>Positiv</v>
      </c>
    </row>
    <row r="4638" spans="1:39" ht="17.25" customHeight="1" x14ac:dyDescent="0.35">
      <c r="A4638" s="17">
        <v>14574220</v>
      </c>
      <c r="B4638" s="2" t="s">
        <v>2487</v>
      </c>
      <c r="C4638" s="1">
        <v>2025001</v>
      </c>
      <c r="D4638" s="1">
        <v>2001190</v>
      </c>
      <c r="E4638" s="2" t="s">
        <v>34</v>
      </c>
      <c r="F4638" s="2" t="s">
        <v>182</v>
      </c>
      <c r="G4638" s="2" t="s">
        <v>66</v>
      </c>
      <c r="H4638" s="2" t="s">
        <v>1266</v>
      </c>
      <c r="I4638" s="2" t="s">
        <v>1267</v>
      </c>
      <c r="J4638" s="2" t="s">
        <v>103</v>
      </c>
      <c r="K4638" s="2" t="s">
        <v>83</v>
      </c>
      <c r="L4638" s="2" t="s">
        <v>305</v>
      </c>
      <c r="M4638" s="2" t="s">
        <v>306</v>
      </c>
      <c r="N4638" s="2" t="s">
        <v>283</v>
      </c>
      <c r="O4638" s="3">
        <v>20</v>
      </c>
      <c r="P4638" s="3">
        <v>491.02229999999997</v>
      </c>
      <c r="Q4638" s="3">
        <v>514</v>
      </c>
      <c r="R4638" s="3">
        <v>10280</v>
      </c>
      <c r="S4638" s="3">
        <v>22.977699999999999</v>
      </c>
      <c r="T4638" s="3">
        <v>459.55</v>
      </c>
      <c r="U4638" s="3">
        <v>4.47</v>
      </c>
      <c r="V4638" s="2" t="s">
        <v>123</v>
      </c>
      <c r="W4638" s="2" t="s">
        <v>124</v>
      </c>
      <c r="X4638" s="2" t="s">
        <v>125</v>
      </c>
      <c r="Y4638" s="19" t="str">
        <f>VLOOKUP(G4638,'Verweis Kd-Gruppe'!$A$2:$B$8,2,FALSE)</f>
        <v>EXP</v>
      </c>
      <c r="Z4638" s="19" t="str">
        <f>VLOOKUP(J4638,'Verweis Art-Gruppe'!$A$2:$B$15,2,FALSE)</f>
        <v>Geräte</v>
      </c>
      <c r="AA4638" s="19" t="str">
        <f>VLOOKUP(W4638,'Verweis Vertreter'!$A$2:$B$24,2,FALSE)</f>
        <v>Antonio Vuolo</v>
      </c>
      <c r="AB4638" s="12">
        <f t="shared" si="648"/>
        <v>20</v>
      </c>
      <c r="AC4638" s="12">
        <f t="shared" si="653"/>
        <v>491.02229999999997</v>
      </c>
      <c r="AD4638" s="12">
        <f t="shared" si="654"/>
        <v>514</v>
      </c>
      <c r="AE4638" s="12">
        <f t="shared" si="649"/>
        <v>10280</v>
      </c>
      <c r="AF4638" s="12">
        <f t="shared" si="650"/>
        <v>22.977699999999999</v>
      </c>
      <c r="AG4638" s="12">
        <f t="shared" si="651"/>
        <v>459.55</v>
      </c>
      <c r="AH4638" s="9">
        <f t="shared" si="655"/>
        <v>4.4703307392996113E-2</v>
      </c>
      <c r="AI4638" s="14">
        <f>VLOOKUP(E4638,'Verweis Faktor'!$A:$B,2,FALSE)</f>
        <v>1</v>
      </c>
      <c r="AJ4638" s="14"/>
      <c r="AK4638" s="14" t="str">
        <f>IF(AL4638="Ja","Versandkosten",VLOOKUP(E4638,'Verweis Belegart'!$A$2:$B$9,2,FALSE))</f>
        <v>Hardware</v>
      </c>
      <c r="AL4638" s="14" t="str">
        <f t="shared" si="656"/>
        <v>Nein</v>
      </c>
      <c r="AM4638" s="14" t="str">
        <f t="shared" si="652"/>
        <v>Positiv</v>
      </c>
    </row>
    <row r="4639" spans="1:39" ht="17.25" customHeight="1" x14ac:dyDescent="0.35">
      <c r="A4639" s="17">
        <v>14574233</v>
      </c>
      <c r="B4639" s="2" t="s">
        <v>2487</v>
      </c>
      <c r="C4639" s="1">
        <v>2025001</v>
      </c>
      <c r="D4639" s="1">
        <v>2001191</v>
      </c>
      <c r="E4639" s="2" t="s">
        <v>34</v>
      </c>
      <c r="F4639" s="2" t="s">
        <v>182</v>
      </c>
      <c r="G4639" s="2" t="s">
        <v>66</v>
      </c>
      <c r="H4639" s="2" t="s">
        <v>1549</v>
      </c>
      <c r="I4639" s="2" t="s">
        <v>1550</v>
      </c>
      <c r="J4639" s="2" t="s">
        <v>103</v>
      </c>
      <c r="K4639" s="2" t="s">
        <v>28</v>
      </c>
      <c r="L4639" s="2" t="s">
        <v>385</v>
      </c>
      <c r="M4639" s="2" t="s">
        <v>386</v>
      </c>
      <c r="N4639" s="2" t="s">
        <v>292</v>
      </c>
      <c r="O4639" s="3">
        <v>4</v>
      </c>
      <c r="P4639" s="3">
        <v>906.88019999999995</v>
      </c>
      <c r="Q4639" s="3">
        <v>915</v>
      </c>
      <c r="R4639" s="3">
        <v>3660</v>
      </c>
      <c r="S4639" s="3">
        <v>8.1197999999999997</v>
      </c>
      <c r="T4639" s="3">
        <v>32.479999999999997</v>
      </c>
      <c r="U4639" s="3">
        <v>0.88</v>
      </c>
      <c r="V4639" s="2" t="s">
        <v>123</v>
      </c>
      <c r="W4639" s="2" t="s">
        <v>124</v>
      </c>
      <c r="X4639" s="2" t="s">
        <v>125</v>
      </c>
      <c r="Y4639" s="19" t="str">
        <f>VLOOKUP(G4639,'Verweis Kd-Gruppe'!$A$2:$B$8,2,FALSE)</f>
        <v>EXP</v>
      </c>
      <c r="Z4639" s="19" t="str">
        <f>VLOOKUP(J4639,'Verweis Art-Gruppe'!$A$2:$B$15,2,FALSE)</f>
        <v>Geräte</v>
      </c>
      <c r="AA4639" s="19" t="str">
        <f>VLOOKUP(W4639,'Verweis Vertreter'!$A$2:$B$24,2,FALSE)</f>
        <v>Antonio Vuolo</v>
      </c>
      <c r="AB4639" s="12">
        <f t="shared" si="648"/>
        <v>4</v>
      </c>
      <c r="AC4639" s="12">
        <f t="shared" si="653"/>
        <v>906.88019999999995</v>
      </c>
      <c r="AD4639" s="12">
        <f t="shared" si="654"/>
        <v>915</v>
      </c>
      <c r="AE4639" s="12">
        <f t="shared" si="649"/>
        <v>3660</v>
      </c>
      <c r="AF4639" s="12">
        <f t="shared" si="650"/>
        <v>8.1197999999999997</v>
      </c>
      <c r="AG4639" s="12">
        <f t="shared" si="651"/>
        <v>32.479999999999997</v>
      </c>
      <c r="AH4639" s="9">
        <f t="shared" si="655"/>
        <v>8.8743169398907088E-3</v>
      </c>
      <c r="AI4639" s="14">
        <f>VLOOKUP(E4639,'Verweis Faktor'!$A:$B,2,FALSE)</f>
        <v>1</v>
      </c>
      <c r="AJ4639" s="14"/>
      <c r="AK4639" s="14" t="str">
        <f>IF(AL4639="Ja","Versandkosten",VLOOKUP(E4639,'Verweis Belegart'!$A$2:$B$9,2,FALSE))</f>
        <v>Hardware</v>
      </c>
      <c r="AL4639" s="14" t="str">
        <f t="shared" si="656"/>
        <v>Nein</v>
      </c>
      <c r="AM4639" s="14" t="str">
        <f t="shared" si="652"/>
        <v>Positiv</v>
      </c>
    </row>
    <row r="4640" spans="1:39" ht="17.25" customHeight="1" x14ac:dyDescent="0.35">
      <c r="A4640" s="17">
        <v>14574233</v>
      </c>
      <c r="B4640" s="2" t="s">
        <v>2487</v>
      </c>
      <c r="C4640" s="1">
        <v>2025001</v>
      </c>
      <c r="D4640" s="1">
        <v>2001191</v>
      </c>
      <c r="E4640" s="2" t="s">
        <v>34</v>
      </c>
      <c r="F4640" s="2" t="s">
        <v>182</v>
      </c>
      <c r="G4640" s="2" t="s">
        <v>66</v>
      </c>
      <c r="H4640" s="2" t="s">
        <v>1549</v>
      </c>
      <c r="I4640" s="2" t="s">
        <v>1550</v>
      </c>
      <c r="J4640" s="2" t="s">
        <v>103</v>
      </c>
      <c r="K4640" s="2" t="s">
        <v>45</v>
      </c>
      <c r="L4640" s="2" t="s">
        <v>387</v>
      </c>
      <c r="M4640" s="2" t="s">
        <v>388</v>
      </c>
      <c r="N4640" s="2" t="s">
        <v>292</v>
      </c>
      <c r="O4640" s="3">
        <v>40</v>
      </c>
      <c r="P4640" s="3">
        <v>890.63509999999997</v>
      </c>
      <c r="Q4640" s="3">
        <v>914</v>
      </c>
      <c r="R4640" s="3">
        <v>36560</v>
      </c>
      <c r="S4640" s="3">
        <v>23.364899999999999</v>
      </c>
      <c r="T4640" s="3">
        <v>934.6</v>
      </c>
      <c r="U4640" s="3">
        <v>2.5499999999999998</v>
      </c>
      <c r="V4640" s="2" t="s">
        <v>123</v>
      </c>
      <c r="W4640" s="2" t="s">
        <v>124</v>
      </c>
      <c r="X4640" s="2" t="s">
        <v>125</v>
      </c>
      <c r="Y4640" s="19" t="str">
        <f>VLOOKUP(G4640,'Verweis Kd-Gruppe'!$A$2:$B$8,2,FALSE)</f>
        <v>EXP</v>
      </c>
      <c r="Z4640" s="19" t="str">
        <f>VLOOKUP(J4640,'Verweis Art-Gruppe'!$A$2:$B$15,2,FALSE)</f>
        <v>Geräte</v>
      </c>
      <c r="AA4640" s="19" t="str">
        <f>VLOOKUP(W4640,'Verweis Vertreter'!$A$2:$B$24,2,FALSE)</f>
        <v>Antonio Vuolo</v>
      </c>
      <c r="AB4640" s="12">
        <f t="shared" si="648"/>
        <v>40</v>
      </c>
      <c r="AC4640" s="12">
        <f t="shared" si="653"/>
        <v>890.63509999999997</v>
      </c>
      <c r="AD4640" s="12">
        <f t="shared" si="654"/>
        <v>914</v>
      </c>
      <c r="AE4640" s="12">
        <f t="shared" si="649"/>
        <v>36560</v>
      </c>
      <c r="AF4640" s="12">
        <f t="shared" si="650"/>
        <v>23.364899999999999</v>
      </c>
      <c r="AG4640" s="12">
        <f t="shared" si="651"/>
        <v>934.6</v>
      </c>
      <c r="AH4640" s="9">
        <f t="shared" si="655"/>
        <v>2.5563457330415755E-2</v>
      </c>
      <c r="AI4640" s="14">
        <f>VLOOKUP(E4640,'Verweis Faktor'!$A:$B,2,FALSE)</f>
        <v>1</v>
      </c>
      <c r="AJ4640" s="14"/>
      <c r="AK4640" s="14" t="str">
        <f>IF(AL4640="Ja","Versandkosten",VLOOKUP(E4640,'Verweis Belegart'!$A$2:$B$9,2,FALSE))</f>
        <v>Hardware</v>
      </c>
      <c r="AL4640" s="14" t="str">
        <f t="shared" si="656"/>
        <v>Nein</v>
      </c>
      <c r="AM4640" s="14" t="str">
        <f t="shared" si="652"/>
        <v>Positiv</v>
      </c>
    </row>
    <row r="4641" spans="1:39" ht="17.25" customHeight="1" x14ac:dyDescent="0.35">
      <c r="A4641" s="17">
        <v>14574233</v>
      </c>
      <c r="B4641" s="2" t="s">
        <v>2487</v>
      </c>
      <c r="C4641" s="1">
        <v>2025001</v>
      </c>
      <c r="D4641" s="1">
        <v>2001191</v>
      </c>
      <c r="E4641" s="2" t="s">
        <v>34</v>
      </c>
      <c r="F4641" s="2" t="s">
        <v>182</v>
      </c>
      <c r="G4641" s="2" t="s">
        <v>66</v>
      </c>
      <c r="H4641" s="2" t="s">
        <v>1549</v>
      </c>
      <c r="I4641" s="2" t="s">
        <v>1550</v>
      </c>
      <c r="J4641" s="2" t="s">
        <v>103</v>
      </c>
      <c r="K4641" s="2" t="s">
        <v>49</v>
      </c>
      <c r="L4641" s="2" t="s">
        <v>625</v>
      </c>
      <c r="M4641" s="2" t="s">
        <v>626</v>
      </c>
      <c r="N4641" s="2" t="s">
        <v>292</v>
      </c>
      <c r="O4641" s="3">
        <v>20</v>
      </c>
      <c r="P4641" s="3">
        <v>912</v>
      </c>
      <c r="Q4641" s="3">
        <v>914</v>
      </c>
      <c r="R4641" s="3">
        <v>18280</v>
      </c>
      <c r="S4641" s="3">
        <v>2</v>
      </c>
      <c r="T4641" s="3">
        <v>40</v>
      </c>
      <c r="U4641" s="3">
        <v>0.21</v>
      </c>
      <c r="V4641" s="2" t="s">
        <v>123</v>
      </c>
      <c r="W4641" s="2" t="s">
        <v>124</v>
      </c>
      <c r="X4641" s="2" t="s">
        <v>125</v>
      </c>
      <c r="Y4641" s="19" t="str">
        <f>VLOOKUP(G4641,'Verweis Kd-Gruppe'!$A$2:$B$8,2,FALSE)</f>
        <v>EXP</v>
      </c>
      <c r="Z4641" s="19" t="str">
        <f>VLOOKUP(J4641,'Verweis Art-Gruppe'!$A$2:$B$15,2,FALSE)</f>
        <v>Geräte</v>
      </c>
      <c r="AA4641" s="19" t="str">
        <f>VLOOKUP(W4641,'Verweis Vertreter'!$A$2:$B$24,2,FALSE)</f>
        <v>Antonio Vuolo</v>
      </c>
      <c r="AB4641" s="12">
        <f t="shared" si="648"/>
        <v>20</v>
      </c>
      <c r="AC4641" s="12">
        <f t="shared" si="653"/>
        <v>912</v>
      </c>
      <c r="AD4641" s="12">
        <f t="shared" si="654"/>
        <v>914</v>
      </c>
      <c r="AE4641" s="12">
        <f t="shared" si="649"/>
        <v>18280</v>
      </c>
      <c r="AF4641" s="12">
        <f t="shared" si="650"/>
        <v>2</v>
      </c>
      <c r="AG4641" s="12">
        <f t="shared" si="651"/>
        <v>40</v>
      </c>
      <c r="AH4641" s="9">
        <f t="shared" si="655"/>
        <v>2.1881838074398249E-3</v>
      </c>
      <c r="AI4641" s="14">
        <f>VLOOKUP(E4641,'Verweis Faktor'!$A:$B,2,FALSE)</f>
        <v>1</v>
      </c>
      <c r="AJ4641" s="14"/>
      <c r="AK4641" s="14" t="str">
        <f>IF(AL4641="Ja","Versandkosten",VLOOKUP(E4641,'Verweis Belegart'!$A$2:$B$9,2,FALSE))</f>
        <v>Hardware</v>
      </c>
      <c r="AL4641" s="14" t="str">
        <f t="shared" si="656"/>
        <v>Nein</v>
      </c>
      <c r="AM4641" s="14" t="str">
        <f t="shared" si="652"/>
        <v>Positiv</v>
      </c>
    </row>
    <row r="4642" spans="1:39" ht="17.25" customHeight="1" x14ac:dyDescent="0.35">
      <c r="A4642" s="17">
        <v>14574233</v>
      </c>
      <c r="B4642" s="2" t="s">
        <v>2487</v>
      </c>
      <c r="C4642" s="1">
        <v>2025001</v>
      </c>
      <c r="D4642" s="1">
        <v>2001191</v>
      </c>
      <c r="E4642" s="2" t="s">
        <v>34</v>
      </c>
      <c r="F4642" s="2" t="s">
        <v>182</v>
      </c>
      <c r="G4642" s="2" t="s">
        <v>66</v>
      </c>
      <c r="H4642" s="2" t="s">
        <v>1549</v>
      </c>
      <c r="I4642" s="2" t="s">
        <v>1550</v>
      </c>
      <c r="J4642" s="2" t="s">
        <v>103</v>
      </c>
      <c r="K4642" s="2" t="s">
        <v>79</v>
      </c>
      <c r="L4642" s="2" t="s">
        <v>395</v>
      </c>
      <c r="M4642" s="2" t="s">
        <v>396</v>
      </c>
      <c r="N4642" s="2" t="s">
        <v>292</v>
      </c>
      <c r="O4642" s="3">
        <v>20</v>
      </c>
      <c r="P4642" s="3">
        <v>898.15139999999997</v>
      </c>
      <c r="Q4642" s="3">
        <v>913</v>
      </c>
      <c r="R4642" s="3">
        <v>18260</v>
      </c>
      <c r="S4642" s="3">
        <v>14.848599999999999</v>
      </c>
      <c r="T4642" s="3">
        <v>296.97000000000003</v>
      </c>
      <c r="U4642" s="3">
        <v>1.62</v>
      </c>
      <c r="V4642" s="2" t="s">
        <v>123</v>
      </c>
      <c r="W4642" s="2" t="s">
        <v>124</v>
      </c>
      <c r="X4642" s="2" t="s">
        <v>125</v>
      </c>
      <c r="Y4642" s="19" t="str">
        <f>VLOOKUP(G4642,'Verweis Kd-Gruppe'!$A$2:$B$8,2,FALSE)</f>
        <v>EXP</v>
      </c>
      <c r="Z4642" s="19" t="str">
        <f>VLOOKUP(J4642,'Verweis Art-Gruppe'!$A$2:$B$15,2,FALSE)</f>
        <v>Geräte</v>
      </c>
      <c r="AA4642" s="19" t="str">
        <f>VLOOKUP(W4642,'Verweis Vertreter'!$A$2:$B$24,2,FALSE)</f>
        <v>Antonio Vuolo</v>
      </c>
      <c r="AB4642" s="12">
        <f t="shared" si="648"/>
        <v>20</v>
      </c>
      <c r="AC4642" s="12">
        <f t="shared" si="653"/>
        <v>898.15139999999997</v>
      </c>
      <c r="AD4642" s="12">
        <f t="shared" si="654"/>
        <v>913</v>
      </c>
      <c r="AE4642" s="12">
        <f t="shared" si="649"/>
        <v>18260</v>
      </c>
      <c r="AF4642" s="12">
        <f t="shared" si="650"/>
        <v>14.848599999999999</v>
      </c>
      <c r="AG4642" s="12">
        <f t="shared" si="651"/>
        <v>296.97000000000003</v>
      </c>
      <c r="AH4642" s="9">
        <f t="shared" si="655"/>
        <v>1.6263417305585982E-2</v>
      </c>
      <c r="AI4642" s="14">
        <f>VLOOKUP(E4642,'Verweis Faktor'!$A:$B,2,FALSE)</f>
        <v>1</v>
      </c>
      <c r="AJ4642" s="14"/>
      <c r="AK4642" s="14" t="str">
        <f>IF(AL4642="Ja","Versandkosten",VLOOKUP(E4642,'Verweis Belegart'!$A$2:$B$9,2,FALSE))</f>
        <v>Hardware</v>
      </c>
      <c r="AL4642" s="14" t="str">
        <f t="shared" si="656"/>
        <v>Nein</v>
      </c>
      <c r="AM4642" s="14" t="str">
        <f t="shared" si="652"/>
        <v>Positiv</v>
      </c>
    </row>
    <row r="4643" spans="1:39" ht="17.25" customHeight="1" x14ac:dyDescent="0.35">
      <c r="A4643" s="17">
        <v>14574947</v>
      </c>
      <c r="B4643" s="2" t="s">
        <v>2487</v>
      </c>
      <c r="C4643" s="1">
        <v>2025001</v>
      </c>
      <c r="D4643" s="1">
        <v>2001192</v>
      </c>
      <c r="E4643" s="2" t="s">
        <v>34</v>
      </c>
      <c r="F4643" s="2" t="s">
        <v>182</v>
      </c>
      <c r="G4643" s="2" t="s">
        <v>36</v>
      </c>
      <c r="H4643" s="2" t="s">
        <v>2500</v>
      </c>
      <c r="I4643" s="2" t="s">
        <v>2501</v>
      </c>
      <c r="J4643" s="2" t="s">
        <v>304</v>
      </c>
      <c r="K4643" s="2" t="s">
        <v>28</v>
      </c>
      <c r="L4643" s="2" t="s">
        <v>602</v>
      </c>
      <c r="M4643" s="2" t="s">
        <v>603</v>
      </c>
      <c r="N4643" s="2" t="s">
        <v>604</v>
      </c>
      <c r="O4643" s="3">
        <v>1</v>
      </c>
      <c r="P4643" s="3">
        <v>298.3</v>
      </c>
      <c r="Q4643" s="3">
        <v>305</v>
      </c>
      <c r="R4643" s="3">
        <v>305</v>
      </c>
      <c r="S4643" s="3">
        <v>6.7</v>
      </c>
      <c r="T4643" s="3">
        <v>6.7</v>
      </c>
      <c r="U4643" s="3">
        <v>2.19</v>
      </c>
      <c r="V4643" s="2" t="s">
        <v>235</v>
      </c>
      <c r="W4643" s="2" t="s">
        <v>236</v>
      </c>
      <c r="X4643" s="2" t="s">
        <v>125</v>
      </c>
      <c r="Y4643" s="19" t="str">
        <f>VLOOKUP(G4643,'Verweis Kd-Gruppe'!$A$2:$B$8,2,FALSE)</f>
        <v>GRK</v>
      </c>
      <c r="Z4643" s="19" t="str">
        <f>VLOOKUP(J4643,'Verweis Art-Gruppe'!$A$2:$B$15,2,FALSE)</f>
        <v>Zubehör</v>
      </c>
      <c r="AA4643" s="19" t="str">
        <f>VLOOKUP(W4643,'Verweis Vertreter'!$A$2:$B$24,2,FALSE)</f>
        <v>Patrick Verfürth</v>
      </c>
      <c r="AB4643" s="12">
        <f t="shared" si="648"/>
        <v>1</v>
      </c>
      <c r="AC4643" s="12">
        <f t="shared" si="653"/>
        <v>298.3</v>
      </c>
      <c r="AD4643" s="12">
        <f t="shared" si="654"/>
        <v>305</v>
      </c>
      <c r="AE4643" s="12">
        <f t="shared" si="649"/>
        <v>305</v>
      </c>
      <c r="AF4643" s="12">
        <f t="shared" si="650"/>
        <v>6.7</v>
      </c>
      <c r="AG4643" s="12">
        <f t="shared" si="651"/>
        <v>6.7</v>
      </c>
      <c r="AH4643" s="9">
        <f t="shared" si="655"/>
        <v>2.1967213114754098E-2</v>
      </c>
      <c r="AI4643" s="14">
        <f>VLOOKUP(E4643,'Verweis Faktor'!$A:$B,2,FALSE)</f>
        <v>1</v>
      </c>
      <c r="AJ4643" s="14"/>
      <c r="AK4643" s="14" t="str">
        <f>IF(AL4643="Ja","Versandkosten",VLOOKUP(E4643,'Verweis Belegart'!$A$2:$B$9,2,FALSE))</f>
        <v>Hardware</v>
      </c>
      <c r="AL4643" s="14" t="str">
        <f t="shared" si="656"/>
        <v>Nein</v>
      </c>
      <c r="AM4643" s="14" t="str">
        <f t="shared" si="652"/>
        <v>Positiv</v>
      </c>
    </row>
    <row r="4644" spans="1:39" ht="17.25" customHeight="1" x14ac:dyDescent="0.35">
      <c r="A4644" s="17">
        <v>14555174</v>
      </c>
      <c r="B4644" s="2" t="s">
        <v>2487</v>
      </c>
      <c r="C4644" s="1">
        <v>2025001</v>
      </c>
      <c r="D4644" s="1">
        <v>2001193</v>
      </c>
      <c r="E4644" s="2" t="s">
        <v>572</v>
      </c>
      <c r="F4644" s="2" t="s">
        <v>2111</v>
      </c>
      <c r="G4644" s="2" t="s">
        <v>66</v>
      </c>
      <c r="H4644" s="2" t="s">
        <v>2029</v>
      </c>
      <c r="I4644" s="2" t="s">
        <v>2030</v>
      </c>
      <c r="J4644" s="2" t="s">
        <v>103</v>
      </c>
      <c r="K4644" s="2" t="s">
        <v>28</v>
      </c>
      <c r="L4644" s="2" t="s">
        <v>2502</v>
      </c>
      <c r="M4644" s="2" t="s">
        <v>2503</v>
      </c>
      <c r="N4644" s="2" t="s">
        <v>2504</v>
      </c>
      <c r="O4644" s="3">
        <v>2</v>
      </c>
      <c r="P4644" s="3">
        <v>419</v>
      </c>
      <c r="Q4644" s="3">
        <v>407</v>
      </c>
      <c r="R4644" s="3">
        <v>814</v>
      </c>
      <c r="S4644" s="3">
        <v>-12</v>
      </c>
      <c r="T4644" s="3">
        <v>-24</v>
      </c>
      <c r="U4644" s="3">
        <v>-2.94</v>
      </c>
      <c r="V4644" s="2" t="s">
        <v>855</v>
      </c>
      <c r="W4644" s="2" t="s">
        <v>856</v>
      </c>
      <c r="X4644" s="2" t="s">
        <v>125</v>
      </c>
      <c r="Y4644" s="19" t="str">
        <f>VLOOKUP(G4644,'Verweis Kd-Gruppe'!$A$2:$B$8,2,FALSE)</f>
        <v>EXP</v>
      </c>
      <c r="Z4644" s="19" t="str">
        <f>VLOOKUP(J4644,'Verweis Art-Gruppe'!$A$2:$B$15,2,FALSE)</f>
        <v>Geräte</v>
      </c>
      <c r="AA4644" s="19" t="str">
        <f>VLOOKUP(W4644,'Verweis Vertreter'!$A$2:$B$24,2,FALSE)</f>
        <v>Chahid Drimani</v>
      </c>
      <c r="AB4644" s="12">
        <f t="shared" si="648"/>
        <v>-2</v>
      </c>
      <c r="AC4644" s="12">
        <f t="shared" si="653"/>
        <v>419</v>
      </c>
      <c r="AD4644" s="12">
        <f t="shared" si="654"/>
        <v>407</v>
      </c>
      <c r="AE4644" s="12">
        <f t="shared" si="649"/>
        <v>-814</v>
      </c>
      <c r="AF4644" s="12">
        <f t="shared" si="650"/>
        <v>12</v>
      </c>
      <c r="AG4644" s="12">
        <f t="shared" si="651"/>
        <v>24</v>
      </c>
      <c r="AH4644" s="9">
        <f t="shared" si="655"/>
        <v>2.9484029484029485E-2</v>
      </c>
      <c r="AI4644" s="14">
        <f>VLOOKUP(E4644,'Verweis Faktor'!$A:$B,2,FALSE)</f>
        <v>-1</v>
      </c>
      <c r="AJ4644" s="14"/>
      <c r="AK4644" s="14" t="str">
        <f>IF(AL4644="Ja","Versandkosten",VLOOKUP(E4644,'Verweis Belegart'!$A$2:$B$9,2,FALSE))</f>
        <v>Hardware</v>
      </c>
      <c r="AL4644" s="14" t="str">
        <f t="shared" si="656"/>
        <v>Nein</v>
      </c>
      <c r="AM4644" s="14" t="str">
        <f t="shared" si="652"/>
        <v>Positiv</v>
      </c>
    </row>
    <row r="4645" spans="1:39" ht="17.25" customHeight="1" x14ac:dyDescent="0.35">
      <c r="A4645" s="17">
        <v>14574230</v>
      </c>
      <c r="B4645" s="2" t="s">
        <v>2487</v>
      </c>
      <c r="C4645" s="1">
        <v>2025001</v>
      </c>
      <c r="D4645" s="1">
        <v>2001194</v>
      </c>
      <c r="E4645" s="2" t="s">
        <v>34</v>
      </c>
      <c r="F4645" s="2" t="s">
        <v>53</v>
      </c>
      <c r="G4645" s="2" t="s">
        <v>66</v>
      </c>
      <c r="H4645" s="2" t="s">
        <v>1077</v>
      </c>
      <c r="I4645" s="2" t="s">
        <v>1078</v>
      </c>
      <c r="J4645" s="2" t="s">
        <v>103</v>
      </c>
      <c r="K4645" s="2" t="s">
        <v>28</v>
      </c>
      <c r="L4645" s="2" t="s">
        <v>129</v>
      </c>
      <c r="M4645" s="2" t="s">
        <v>130</v>
      </c>
      <c r="N4645" s="2" t="s">
        <v>131</v>
      </c>
      <c r="O4645" s="3">
        <v>20</v>
      </c>
      <c r="P4645" s="3">
        <v>166.95079999999999</v>
      </c>
      <c r="Q4645" s="3">
        <v>175</v>
      </c>
      <c r="R4645" s="3">
        <v>3500</v>
      </c>
      <c r="S4645" s="3">
        <v>8.0492000000000008</v>
      </c>
      <c r="T4645" s="3">
        <v>160.97999999999999</v>
      </c>
      <c r="U4645" s="3">
        <v>4.59</v>
      </c>
      <c r="V4645" s="2" t="s">
        <v>145</v>
      </c>
      <c r="W4645" s="2" t="s">
        <v>146</v>
      </c>
      <c r="X4645" s="2" t="s">
        <v>72</v>
      </c>
      <c r="Y4645" s="19" t="str">
        <f>VLOOKUP(G4645,'Verweis Kd-Gruppe'!$A$2:$B$8,2,FALSE)</f>
        <v>EXP</v>
      </c>
      <c r="Z4645" s="19" t="str">
        <f>VLOOKUP(J4645,'Verweis Art-Gruppe'!$A$2:$B$15,2,FALSE)</f>
        <v>Geräte</v>
      </c>
      <c r="AA4645" s="19" t="str">
        <f>VLOOKUP(W4645,'Verweis Vertreter'!$A$2:$B$24,2,FALSE)</f>
        <v>Muhsin Yortanli</v>
      </c>
      <c r="AB4645" s="12">
        <f t="shared" si="648"/>
        <v>20</v>
      </c>
      <c r="AC4645" s="12">
        <f t="shared" si="653"/>
        <v>166.95079999999999</v>
      </c>
      <c r="AD4645" s="12">
        <f t="shared" si="654"/>
        <v>175</v>
      </c>
      <c r="AE4645" s="12">
        <f t="shared" si="649"/>
        <v>3500</v>
      </c>
      <c r="AF4645" s="12">
        <f t="shared" si="650"/>
        <v>8.0492000000000008</v>
      </c>
      <c r="AG4645" s="12">
        <f t="shared" si="651"/>
        <v>160.97999999999999</v>
      </c>
      <c r="AH4645" s="9">
        <f t="shared" si="655"/>
        <v>4.599428571428571E-2</v>
      </c>
      <c r="AI4645" s="14">
        <f>VLOOKUP(E4645,'Verweis Faktor'!$A:$B,2,FALSE)</f>
        <v>1</v>
      </c>
      <c r="AJ4645" s="14"/>
      <c r="AK4645" s="14" t="str">
        <f>IF(AL4645="Ja","Versandkosten",VLOOKUP(E4645,'Verweis Belegart'!$A$2:$B$9,2,FALSE))</f>
        <v>Hardware</v>
      </c>
      <c r="AL4645" s="14" t="str">
        <f t="shared" si="656"/>
        <v>Nein</v>
      </c>
      <c r="AM4645" s="14" t="str">
        <f t="shared" si="652"/>
        <v>Positiv</v>
      </c>
    </row>
    <row r="4646" spans="1:39" ht="17.25" customHeight="1" x14ac:dyDescent="0.35">
      <c r="A4646" s="17">
        <v>14573866</v>
      </c>
      <c r="B4646" s="2" t="s">
        <v>2487</v>
      </c>
      <c r="C4646" s="1">
        <v>2025001</v>
      </c>
      <c r="D4646" s="1">
        <v>2001195</v>
      </c>
      <c r="E4646" s="2" t="s">
        <v>34</v>
      </c>
      <c r="F4646" s="2" t="s">
        <v>53</v>
      </c>
      <c r="G4646" s="2" t="s">
        <v>66</v>
      </c>
      <c r="H4646" s="2" t="s">
        <v>1602</v>
      </c>
      <c r="I4646" s="2" t="s">
        <v>1603</v>
      </c>
      <c r="J4646" s="2" t="s">
        <v>103</v>
      </c>
      <c r="K4646" s="2" t="s">
        <v>28</v>
      </c>
      <c r="L4646" s="2" t="s">
        <v>2505</v>
      </c>
      <c r="M4646" s="2" t="s">
        <v>2506</v>
      </c>
      <c r="N4646" s="2" t="s">
        <v>2100</v>
      </c>
      <c r="O4646" s="3">
        <v>100</v>
      </c>
      <c r="P4646" s="3">
        <v>385</v>
      </c>
      <c r="Q4646" s="3">
        <v>393</v>
      </c>
      <c r="R4646" s="3">
        <v>39300</v>
      </c>
      <c r="S4646" s="3">
        <v>8</v>
      </c>
      <c r="T4646" s="3">
        <v>800</v>
      </c>
      <c r="U4646" s="3">
        <v>2.0299999999999998</v>
      </c>
      <c r="V4646" s="2" t="s">
        <v>855</v>
      </c>
      <c r="W4646" s="2" t="s">
        <v>856</v>
      </c>
      <c r="X4646" s="2" t="s">
        <v>72</v>
      </c>
      <c r="Y4646" s="19" t="str">
        <f>VLOOKUP(G4646,'Verweis Kd-Gruppe'!$A$2:$B$8,2,FALSE)</f>
        <v>EXP</v>
      </c>
      <c r="Z4646" s="19" t="str">
        <f>VLOOKUP(J4646,'Verweis Art-Gruppe'!$A$2:$B$15,2,FALSE)</f>
        <v>Geräte</v>
      </c>
      <c r="AA4646" s="19" t="str">
        <f>VLOOKUP(W4646,'Verweis Vertreter'!$A$2:$B$24,2,FALSE)</f>
        <v>Chahid Drimani</v>
      </c>
      <c r="AB4646" s="12">
        <f t="shared" si="648"/>
        <v>100</v>
      </c>
      <c r="AC4646" s="12">
        <f t="shared" si="653"/>
        <v>385</v>
      </c>
      <c r="AD4646" s="12">
        <f t="shared" si="654"/>
        <v>393</v>
      </c>
      <c r="AE4646" s="12">
        <f t="shared" si="649"/>
        <v>39300</v>
      </c>
      <c r="AF4646" s="12">
        <f t="shared" si="650"/>
        <v>8</v>
      </c>
      <c r="AG4646" s="12">
        <f t="shared" si="651"/>
        <v>800</v>
      </c>
      <c r="AH4646" s="9">
        <f t="shared" si="655"/>
        <v>2.0356234096692113E-2</v>
      </c>
      <c r="AI4646" s="14">
        <f>VLOOKUP(E4646,'Verweis Faktor'!$A:$B,2,FALSE)</f>
        <v>1</v>
      </c>
      <c r="AJ4646" s="14"/>
      <c r="AK4646" s="14" t="str">
        <f>IF(AL4646="Ja","Versandkosten",VLOOKUP(E4646,'Verweis Belegart'!$A$2:$B$9,2,FALSE))</f>
        <v>Hardware</v>
      </c>
      <c r="AL4646" s="14" t="str">
        <f t="shared" si="656"/>
        <v>Nein</v>
      </c>
      <c r="AM4646" s="14" t="str">
        <f t="shared" si="652"/>
        <v>Positiv</v>
      </c>
    </row>
    <row r="4647" spans="1:39" ht="17.25" customHeight="1" x14ac:dyDescent="0.35">
      <c r="A4647" s="17">
        <v>14574980</v>
      </c>
      <c r="B4647" s="2" t="s">
        <v>2487</v>
      </c>
      <c r="C4647" s="1">
        <v>2025001</v>
      </c>
      <c r="D4647" s="1">
        <v>2001196</v>
      </c>
      <c r="E4647" s="2" t="s">
        <v>34</v>
      </c>
      <c r="F4647" s="2" t="s">
        <v>53</v>
      </c>
      <c r="G4647" s="2" t="s">
        <v>36</v>
      </c>
      <c r="H4647" s="2" t="s">
        <v>54</v>
      </c>
      <c r="I4647" s="2" t="s">
        <v>55</v>
      </c>
      <c r="J4647" s="2" t="s">
        <v>103</v>
      </c>
      <c r="K4647" s="2" t="s">
        <v>28</v>
      </c>
      <c r="L4647" s="2" t="s">
        <v>1101</v>
      </c>
      <c r="M4647" s="2" t="s">
        <v>1102</v>
      </c>
      <c r="N4647" s="2" t="s">
        <v>457</v>
      </c>
      <c r="O4647" s="3">
        <v>20</v>
      </c>
      <c r="P4647" s="3">
        <v>795</v>
      </c>
      <c r="Q4647" s="3">
        <v>835</v>
      </c>
      <c r="R4647" s="3">
        <v>16700</v>
      </c>
      <c r="S4647" s="3">
        <v>40</v>
      </c>
      <c r="T4647" s="3">
        <v>800</v>
      </c>
      <c r="U4647" s="3">
        <v>4.79</v>
      </c>
      <c r="V4647" s="2" t="s">
        <v>42</v>
      </c>
      <c r="W4647" s="2" t="s">
        <v>43</v>
      </c>
      <c r="X4647" s="2" t="s">
        <v>59</v>
      </c>
      <c r="Y4647" s="19" t="str">
        <f>VLOOKUP(G4647,'Verweis Kd-Gruppe'!$A$2:$B$8,2,FALSE)</f>
        <v>GRK</v>
      </c>
      <c r="Z4647" s="19" t="str">
        <f>VLOOKUP(J4647,'Verweis Art-Gruppe'!$A$2:$B$15,2,FALSE)</f>
        <v>Geräte</v>
      </c>
      <c r="AA4647" s="19" t="str">
        <f>VLOOKUP(W4647,'Verweis Vertreter'!$A$2:$B$24,2,FALSE)</f>
        <v>Sebastian Faber</v>
      </c>
      <c r="AB4647" s="12">
        <f t="shared" si="648"/>
        <v>20</v>
      </c>
      <c r="AC4647" s="12">
        <f t="shared" si="653"/>
        <v>795</v>
      </c>
      <c r="AD4647" s="12">
        <f t="shared" si="654"/>
        <v>835</v>
      </c>
      <c r="AE4647" s="12">
        <f t="shared" si="649"/>
        <v>16700</v>
      </c>
      <c r="AF4647" s="12">
        <f t="shared" si="650"/>
        <v>40</v>
      </c>
      <c r="AG4647" s="12">
        <f t="shared" si="651"/>
        <v>800</v>
      </c>
      <c r="AH4647" s="9">
        <f t="shared" si="655"/>
        <v>4.790419161676647E-2</v>
      </c>
      <c r="AI4647" s="14">
        <f>VLOOKUP(E4647,'Verweis Faktor'!$A:$B,2,FALSE)</f>
        <v>1</v>
      </c>
      <c r="AJ4647" s="14"/>
      <c r="AK4647" s="14" t="str">
        <f>IF(AL4647="Ja","Versandkosten",VLOOKUP(E4647,'Verweis Belegart'!$A$2:$B$9,2,FALSE))</f>
        <v>Hardware</v>
      </c>
      <c r="AL4647" s="14" t="str">
        <f t="shared" si="656"/>
        <v>Nein</v>
      </c>
      <c r="AM4647" s="14" t="str">
        <f t="shared" si="652"/>
        <v>Positiv</v>
      </c>
    </row>
    <row r="4648" spans="1:39" ht="17.25" customHeight="1" x14ac:dyDescent="0.35">
      <c r="A4648" s="17">
        <v>14574980</v>
      </c>
      <c r="B4648" s="2" t="s">
        <v>2487</v>
      </c>
      <c r="C4648" s="1">
        <v>2025001</v>
      </c>
      <c r="D4648" s="1">
        <v>2001196</v>
      </c>
      <c r="E4648" s="2" t="s">
        <v>34</v>
      </c>
      <c r="F4648" s="2" t="s">
        <v>53</v>
      </c>
      <c r="G4648" s="2" t="s">
        <v>36</v>
      </c>
      <c r="H4648" s="2" t="s">
        <v>54</v>
      </c>
      <c r="I4648" s="2" t="s">
        <v>55</v>
      </c>
      <c r="J4648" s="2" t="s">
        <v>103</v>
      </c>
      <c r="K4648" s="2" t="s">
        <v>45</v>
      </c>
      <c r="L4648" s="2" t="s">
        <v>455</v>
      </c>
      <c r="M4648" s="2" t="s">
        <v>456</v>
      </c>
      <c r="N4648" s="2" t="s">
        <v>457</v>
      </c>
      <c r="O4648" s="3">
        <v>20</v>
      </c>
      <c r="P4648" s="3">
        <v>848.8066</v>
      </c>
      <c r="Q4648" s="3">
        <v>839</v>
      </c>
      <c r="R4648" s="3">
        <v>16780</v>
      </c>
      <c r="S4648" s="3">
        <v>-9.8065999999999995</v>
      </c>
      <c r="T4648" s="3">
        <v>-196.13</v>
      </c>
      <c r="U4648" s="3">
        <v>-1.1599999999999999</v>
      </c>
      <c r="V4648" s="2" t="s">
        <v>42</v>
      </c>
      <c r="W4648" s="2" t="s">
        <v>43</v>
      </c>
      <c r="X4648" s="2" t="s">
        <v>59</v>
      </c>
      <c r="Y4648" s="19" t="str">
        <f>VLOOKUP(G4648,'Verweis Kd-Gruppe'!$A$2:$B$8,2,FALSE)</f>
        <v>GRK</v>
      </c>
      <c r="Z4648" s="19" t="str">
        <f>VLOOKUP(J4648,'Verweis Art-Gruppe'!$A$2:$B$15,2,FALSE)</f>
        <v>Geräte</v>
      </c>
      <c r="AA4648" s="19" t="str">
        <f>VLOOKUP(W4648,'Verweis Vertreter'!$A$2:$B$24,2,FALSE)</f>
        <v>Sebastian Faber</v>
      </c>
      <c r="AB4648" s="12">
        <f t="shared" si="648"/>
        <v>20</v>
      </c>
      <c r="AC4648" s="12">
        <f t="shared" si="653"/>
        <v>848.8066</v>
      </c>
      <c r="AD4648" s="12">
        <f t="shared" si="654"/>
        <v>839</v>
      </c>
      <c r="AE4648" s="12">
        <f t="shared" si="649"/>
        <v>16780</v>
      </c>
      <c r="AF4648" s="12">
        <f t="shared" si="650"/>
        <v>-9.8065999999999995</v>
      </c>
      <c r="AG4648" s="12">
        <f t="shared" si="651"/>
        <v>-196.13</v>
      </c>
      <c r="AH4648" s="9">
        <f t="shared" si="655"/>
        <v>-1.1688319427890346E-2</v>
      </c>
      <c r="AI4648" s="14">
        <f>VLOOKUP(E4648,'Verweis Faktor'!$A:$B,2,FALSE)</f>
        <v>1</v>
      </c>
      <c r="AJ4648" s="14"/>
      <c r="AK4648" s="14" t="str">
        <f>IF(AL4648="Ja","Versandkosten",VLOOKUP(E4648,'Verweis Belegart'!$A$2:$B$9,2,FALSE))</f>
        <v>Hardware</v>
      </c>
      <c r="AL4648" s="14" t="str">
        <f t="shared" si="656"/>
        <v>Nein</v>
      </c>
      <c r="AM4648" s="14" t="str">
        <f t="shared" si="652"/>
        <v>Negativ</v>
      </c>
    </row>
    <row r="4649" spans="1:39" ht="17.25" customHeight="1" x14ac:dyDescent="0.35">
      <c r="A4649" s="17">
        <v>14573898</v>
      </c>
      <c r="B4649" s="2" t="s">
        <v>2487</v>
      </c>
      <c r="C4649" s="1">
        <v>2025001</v>
      </c>
      <c r="D4649" s="1">
        <v>2001197</v>
      </c>
      <c r="E4649" s="2" t="s">
        <v>34</v>
      </c>
      <c r="F4649" s="2" t="s">
        <v>53</v>
      </c>
      <c r="G4649" s="2" t="s">
        <v>36</v>
      </c>
      <c r="H4649" s="2" t="s">
        <v>1604</v>
      </c>
      <c r="I4649" s="2" t="s">
        <v>1605</v>
      </c>
      <c r="J4649" s="2" t="s">
        <v>304</v>
      </c>
      <c r="K4649" s="2" t="s">
        <v>28</v>
      </c>
      <c r="L4649" s="2" t="s">
        <v>2143</v>
      </c>
      <c r="M4649" s="2" t="s">
        <v>2144</v>
      </c>
      <c r="N4649" s="2" t="s">
        <v>1408</v>
      </c>
      <c r="O4649" s="3">
        <v>10</v>
      </c>
      <c r="P4649" s="3">
        <v>16.010000000000002</v>
      </c>
      <c r="Q4649" s="3">
        <v>17.5</v>
      </c>
      <c r="R4649" s="3">
        <v>175</v>
      </c>
      <c r="S4649" s="3">
        <v>1.49</v>
      </c>
      <c r="T4649" s="3">
        <v>14.9</v>
      </c>
      <c r="U4649" s="3">
        <v>8.51</v>
      </c>
      <c r="V4649" s="2" t="s">
        <v>42</v>
      </c>
      <c r="W4649" s="2" t="s">
        <v>43</v>
      </c>
      <c r="X4649" s="2" t="s">
        <v>44</v>
      </c>
      <c r="Y4649" s="19" t="str">
        <f>VLOOKUP(G4649,'Verweis Kd-Gruppe'!$A$2:$B$8,2,FALSE)</f>
        <v>GRK</v>
      </c>
      <c r="Z4649" s="19" t="str">
        <f>VLOOKUP(J4649,'Verweis Art-Gruppe'!$A$2:$B$15,2,FALSE)</f>
        <v>Zubehör</v>
      </c>
      <c r="AA4649" s="19" t="str">
        <f>VLOOKUP(W4649,'Verweis Vertreter'!$A$2:$B$24,2,FALSE)</f>
        <v>Sebastian Faber</v>
      </c>
      <c r="AB4649" s="12">
        <f t="shared" si="648"/>
        <v>10</v>
      </c>
      <c r="AC4649" s="12">
        <f t="shared" si="653"/>
        <v>16.010000000000002</v>
      </c>
      <c r="AD4649" s="12">
        <f t="shared" si="654"/>
        <v>17.5</v>
      </c>
      <c r="AE4649" s="12">
        <f t="shared" si="649"/>
        <v>175</v>
      </c>
      <c r="AF4649" s="12">
        <f t="shared" si="650"/>
        <v>1.49</v>
      </c>
      <c r="AG4649" s="12">
        <f t="shared" si="651"/>
        <v>14.9</v>
      </c>
      <c r="AH4649" s="9">
        <f t="shared" si="655"/>
        <v>8.5142857142857145E-2</v>
      </c>
      <c r="AI4649" s="14">
        <f>VLOOKUP(E4649,'Verweis Faktor'!$A:$B,2,FALSE)</f>
        <v>1</v>
      </c>
      <c r="AJ4649" s="14"/>
      <c r="AK4649" s="14" t="str">
        <f>IF(AL4649="Ja","Versandkosten",VLOOKUP(E4649,'Verweis Belegart'!$A$2:$B$9,2,FALSE))</f>
        <v>Hardware</v>
      </c>
      <c r="AL4649" s="14" t="str">
        <f t="shared" si="656"/>
        <v>Nein</v>
      </c>
      <c r="AM4649" s="14" t="str">
        <f t="shared" si="652"/>
        <v>Positiv</v>
      </c>
    </row>
    <row r="4650" spans="1:39" ht="17.25" customHeight="1" x14ac:dyDescent="0.35">
      <c r="A4650" s="17">
        <v>14574925</v>
      </c>
      <c r="B4650" s="2" t="s">
        <v>2487</v>
      </c>
      <c r="C4650" s="1">
        <v>2025001</v>
      </c>
      <c r="D4650" s="1">
        <v>2001198</v>
      </c>
      <c r="E4650" s="2" t="s">
        <v>34</v>
      </c>
      <c r="F4650" s="2" t="s">
        <v>182</v>
      </c>
      <c r="G4650" s="2" t="s">
        <v>66</v>
      </c>
      <c r="H4650" s="2" t="s">
        <v>1014</v>
      </c>
      <c r="I4650" s="2" t="s">
        <v>1015</v>
      </c>
      <c r="J4650" s="2" t="s">
        <v>103</v>
      </c>
      <c r="K4650" s="2" t="s">
        <v>28</v>
      </c>
      <c r="L4650" s="2" t="s">
        <v>1150</v>
      </c>
      <c r="M4650" s="2" t="s">
        <v>1151</v>
      </c>
      <c r="N4650" s="2" t="s">
        <v>1152</v>
      </c>
      <c r="O4650" s="3">
        <v>2</v>
      </c>
      <c r="P4650" s="3">
        <v>129.98869999999999</v>
      </c>
      <c r="Q4650" s="3">
        <v>140</v>
      </c>
      <c r="R4650" s="3">
        <v>280</v>
      </c>
      <c r="S4650" s="3">
        <v>10.0113</v>
      </c>
      <c r="T4650" s="3">
        <v>20.02</v>
      </c>
      <c r="U4650" s="3">
        <v>7.15</v>
      </c>
      <c r="V4650" s="2" t="s">
        <v>145</v>
      </c>
      <c r="W4650" s="2" t="s">
        <v>146</v>
      </c>
      <c r="X4650" s="2" t="s">
        <v>72</v>
      </c>
      <c r="Y4650" s="19" t="str">
        <f>VLOOKUP(G4650,'Verweis Kd-Gruppe'!$A$2:$B$8,2,FALSE)</f>
        <v>EXP</v>
      </c>
      <c r="Z4650" s="19" t="str">
        <f>VLOOKUP(J4650,'Verweis Art-Gruppe'!$A$2:$B$15,2,FALSE)</f>
        <v>Geräte</v>
      </c>
      <c r="AA4650" s="19" t="str">
        <f>VLOOKUP(W4650,'Verweis Vertreter'!$A$2:$B$24,2,FALSE)</f>
        <v>Muhsin Yortanli</v>
      </c>
      <c r="AB4650" s="12">
        <f t="shared" si="648"/>
        <v>2</v>
      </c>
      <c r="AC4650" s="12">
        <f t="shared" si="653"/>
        <v>129.98869999999999</v>
      </c>
      <c r="AD4650" s="12">
        <f t="shared" si="654"/>
        <v>140</v>
      </c>
      <c r="AE4650" s="12">
        <f t="shared" si="649"/>
        <v>280</v>
      </c>
      <c r="AF4650" s="12">
        <f t="shared" si="650"/>
        <v>10.0113</v>
      </c>
      <c r="AG4650" s="12">
        <f t="shared" si="651"/>
        <v>20.02</v>
      </c>
      <c r="AH4650" s="9">
        <f t="shared" si="655"/>
        <v>7.1499999999999994E-2</v>
      </c>
      <c r="AI4650" s="14">
        <f>VLOOKUP(E4650,'Verweis Faktor'!$A:$B,2,FALSE)</f>
        <v>1</v>
      </c>
      <c r="AJ4650" s="14"/>
      <c r="AK4650" s="14" t="str">
        <f>IF(AL4650="Ja","Versandkosten",VLOOKUP(E4650,'Verweis Belegart'!$A$2:$B$9,2,FALSE))</f>
        <v>Hardware</v>
      </c>
      <c r="AL4650" s="14" t="str">
        <f t="shared" si="656"/>
        <v>Nein</v>
      </c>
      <c r="AM4650" s="14" t="str">
        <f t="shared" si="652"/>
        <v>Positiv</v>
      </c>
    </row>
    <row r="4651" spans="1:39" ht="17.25" customHeight="1" x14ac:dyDescent="0.35">
      <c r="A4651" s="17">
        <v>14574925</v>
      </c>
      <c r="B4651" s="2" t="s">
        <v>2487</v>
      </c>
      <c r="C4651" s="1">
        <v>2025001</v>
      </c>
      <c r="D4651" s="1">
        <v>2001198</v>
      </c>
      <c r="E4651" s="2" t="s">
        <v>34</v>
      </c>
      <c r="F4651" s="2" t="s">
        <v>182</v>
      </c>
      <c r="G4651" s="2" t="s">
        <v>66</v>
      </c>
      <c r="H4651" s="2" t="s">
        <v>1014</v>
      </c>
      <c r="I4651" s="2" t="s">
        <v>1015</v>
      </c>
      <c r="J4651" s="2" t="s">
        <v>304</v>
      </c>
      <c r="K4651" s="2" t="s">
        <v>45</v>
      </c>
      <c r="L4651" s="2" t="s">
        <v>602</v>
      </c>
      <c r="M4651" s="2" t="s">
        <v>603</v>
      </c>
      <c r="N4651" s="2" t="s">
        <v>604</v>
      </c>
      <c r="O4651" s="3">
        <v>1</v>
      </c>
      <c r="P4651" s="3">
        <v>298.3</v>
      </c>
      <c r="Q4651" s="3">
        <v>303</v>
      </c>
      <c r="R4651" s="3">
        <v>303</v>
      </c>
      <c r="S4651" s="3">
        <v>4.7</v>
      </c>
      <c r="T4651" s="3">
        <v>4.7</v>
      </c>
      <c r="U4651" s="3">
        <v>1.55</v>
      </c>
      <c r="V4651" s="2" t="s">
        <v>145</v>
      </c>
      <c r="W4651" s="2" t="s">
        <v>146</v>
      </c>
      <c r="X4651" s="2" t="s">
        <v>72</v>
      </c>
      <c r="Y4651" s="19" t="str">
        <f>VLOOKUP(G4651,'Verweis Kd-Gruppe'!$A$2:$B$8,2,FALSE)</f>
        <v>EXP</v>
      </c>
      <c r="Z4651" s="19" t="str">
        <f>VLOOKUP(J4651,'Verweis Art-Gruppe'!$A$2:$B$15,2,FALSE)</f>
        <v>Zubehör</v>
      </c>
      <c r="AA4651" s="19" t="str">
        <f>VLOOKUP(W4651,'Verweis Vertreter'!$A$2:$B$24,2,FALSE)</f>
        <v>Muhsin Yortanli</v>
      </c>
      <c r="AB4651" s="12">
        <f t="shared" si="648"/>
        <v>1</v>
      </c>
      <c r="AC4651" s="12">
        <f t="shared" si="653"/>
        <v>298.3</v>
      </c>
      <c r="AD4651" s="12">
        <f t="shared" si="654"/>
        <v>303</v>
      </c>
      <c r="AE4651" s="12">
        <f t="shared" si="649"/>
        <v>303</v>
      </c>
      <c r="AF4651" s="12">
        <f t="shared" si="650"/>
        <v>4.7</v>
      </c>
      <c r="AG4651" s="12">
        <f t="shared" si="651"/>
        <v>4.7</v>
      </c>
      <c r="AH4651" s="9">
        <f t="shared" si="655"/>
        <v>1.5511551155115513E-2</v>
      </c>
      <c r="AI4651" s="14">
        <f>VLOOKUP(E4651,'Verweis Faktor'!$A:$B,2,FALSE)</f>
        <v>1</v>
      </c>
      <c r="AJ4651" s="14"/>
      <c r="AK4651" s="14" t="str">
        <f>IF(AL4651="Ja","Versandkosten",VLOOKUP(E4651,'Verweis Belegart'!$A$2:$B$9,2,FALSE))</f>
        <v>Hardware</v>
      </c>
      <c r="AL4651" s="14" t="str">
        <f t="shared" si="656"/>
        <v>Nein</v>
      </c>
      <c r="AM4651" s="14" t="str">
        <f t="shared" si="652"/>
        <v>Positiv</v>
      </c>
    </row>
    <row r="4652" spans="1:39" ht="17.25" customHeight="1" x14ac:dyDescent="0.35">
      <c r="A4652" s="17">
        <v>14574925</v>
      </c>
      <c r="B4652" s="2" t="s">
        <v>2487</v>
      </c>
      <c r="C4652" s="1">
        <v>2025001</v>
      </c>
      <c r="D4652" s="1">
        <v>2001198</v>
      </c>
      <c r="E4652" s="2" t="s">
        <v>34</v>
      </c>
      <c r="F4652" s="2" t="s">
        <v>182</v>
      </c>
      <c r="G4652" s="2" t="s">
        <v>66</v>
      </c>
      <c r="H4652" s="2" t="s">
        <v>1014</v>
      </c>
      <c r="I4652" s="2" t="s">
        <v>1015</v>
      </c>
      <c r="J4652" s="2" t="s">
        <v>304</v>
      </c>
      <c r="K4652" s="2" t="s">
        <v>49</v>
      </c>
      <c r="L4652" s="2" t="s">
        <v>2507</v>
      </c>
      <c r="M4652" s="2" t="s">
        <v>2508</v>
      </c>
      <c r="N4652" s="2" t="s">
        <v>604</v>
      </c>
      <c r="O4652" s="3">
        <v>1</v>
      </c>
      <c r="P4652" s="3">
        <v>298.3</v>
      </c>
      <c r="Q4652" s="3">
        <v>303</v>
      </c>
      <c r="R4652" s="3">
        <v>303</v>
      </c>
      <c r="S4652" s="3">
        <v>4.7</v>
      </c>
      <c r="T4652" s="3">
        <v>4.7</v>
      </c>
      <c r="U4652" s="3">
        <v>1.55</v>
      </c>
      <c r="V4652" s="2" t="s">
        <v>145</v>
      </c>
      <c r="W4652" s="2" t="s">
        <v>146</v>
      </c>
      <c r="X4652" s="2" t="s">
        <v>72</v>
      </c>
      <c r="Y4652" s="19" t="str">
        <f>VLOOKUP(G4652,'Verweis Kd-Gruppe'!$A$2:$B$8,2,FALSE)</f>
        <v>EXP</v>
      </c>
      <c r="Z4652" s="19" t="str">
        <f>VLOOKUP(J4652,'Verweis Art-Gruppe'!$A$2:$B$15,2,FALSE)</f>
        <v>Zubehör</v>
      </c>
      <c r="AA4652" s="19" t="str">
        <f>VLOOKUP(W4652,'Verweis Vertreter'!$A$2:$B$24,2,FALSE)</f>
        <v>Muhsin Yortanli</v>
      </c>
      <c r="AB4652" s="12">
        <f t="shared" si="648"/>
        <v>1</v>
      </c>
      <c r="AC4652" s="12">
        <f t="shared" si="653"/>
        <v>298.3</v>
      </c>
      <c r="AD4652" s="12">
        <f t="shared" si="654"/>
        <v>303</v>
      </c>
      <c r="AE4652" s="12">
        <f t="shared" si="649"/>
        <v>303</v>
      </c>
      <c r="AF4652" s="12">
        <f t="shared" si="650"/>
        <v>4.7</v>
      </c>
      <c r="AG4652" s="12">
        <f t="shared" si="651"/>
        <v>4.7</v>
      </c>
      <c r="AH4652" s="9">
        <f t="shared" si="655"/>
        <v>1.5511551155115513E-2</v>
      </c>
      <c r="AI4652" s="14">
        <f>VLOOKUP(E4652,'Verweis Faktor'!$A:$B,2,FALSE)</f>
        <v>1</v>
      </c>
      <c r="AJ4652" s="14"/>
      <c r="AK4652" s="14" t="str">
        <f>IF(AL4652="Ja","Versandkosten",VLOOKUP(E4652,'Verweis Belegart'!$A$2:$B$9,2,FALSE))</f>
        <v>Hardware</v>
      </c>
      <c r="AL4652" s="14" t="str">
        <f t="shared" si="656"/>
        <v>Nein</v>
      </c>
      <c r="AM4652" s="14" t="str">
        <f t="shared" si="652"/>
        <v>Positiv</v>
      </c>
    </row>
    <row r="4653" spans="1:39" ht="17.25" customHeight="1" x14ac:dyDescent="0.35">
      <c r="A4653" s="17">
        <v>14574925</v>
      </c>
      <c r="B4653" s="2" t="s">
        <v>2487</v>
      </c>
      <c r="C4653" s="1">
        <v>2025001</v>
      </c>
      <c r="D4653" s="1">
        <v>2001198</v>
      </c>
      <c r="E4653" s="2" t="s">
        <v>34</v>
      </c>
      <c r="F4653" s="2" t="s">
        <v>182</v>
      </c>
      <c r="G4653" s="2" t="s">
        <v>66</v>
      </c>
      <c r="H4653" s="2" t="s">
        <v>1014</v>
      </c>
      <c r="I4653" s="2" t="s">
        <v>1015</v>
      </c>
      <c r="J4653" s="2" t="s">
        <v>103</v>
      </c>
      <c r="K4653" s="2" t="s">
        <v>79</v>
      </c>
      <c r="L4653" s="2" t="s">
        <v>88</v>
      </c>
      <c r="M4653" s="2" t="s">
        <v>89</v>
      </c>
      <c r="N4653" s="2" t="s">
        <v>90</v>
      </c>
      <c r="O4653" s="3">
        <v>3</v>
      </c>
      <c r="P4653" s="3">
        <v>527.87900000000002</v>
      </c>
      <c r="Q4653" s="3">
        <v>545</v>
      </c>
      <c r="R4653" s="3">
        <v>1635</v>
      </c>
      <c r="S4653" s="3">
        <v>17.120999999999999</v>
      </c>
      <c r="T4653" s="3">
        <v>51.36</v>
      </c>
      <c r="U4653" s="3">
        <v>3.14</v>
      </c>
      <c r="V4653" s="2" t="s">
        <v>145</v>
      </c>
      <c r="W4653" s="2" t="s">
        <v>146</v>
      </c>
      <c r="X4653" s="2" t="s">
        <v>72</v>
      </c>
      <c r="Y4653" s="19" t="str">
        <f>VLOOKUP(G4653,'Verweis Kd-Gruppe'!$A$2:$B$8,2,FALSE)</f>
        <v>EXP</v>
      </c>
      <c r="Z4653" s="19" t="str">
        <f>VLOOKUP(J4653,'Verweis Art-Gruppe'!$A$2:$B$15,2,FALSE)</f>
        <v>Geräte</v>
      </c>
      <c r="AA4653" s="19" t="str">
        <f>VLOOKUP(W4653,'Verweis Vertreter'!$A$2:$B$24,2,FALSE)</f>
        <v>Muhsin Yortanli</v>
      </c>
      <c r="AB4653" s="12">
        <f t="shared" si="648"/>
        <v>3</v>
      </c>
      <c r="AC4653" s="12">
        <f t="shared" si="653"/>
        <v>527.87900000000002</v>
      </c>
      <c r="AD4653" s="12">
        <f t="shared" si="654"/>
        <v>545</v>
      </c>
      <c r="AE4653" s="12">
        <f t="shared" si="649"/>
        <v>1635</v>
      </c>
      <c r="AF4653" s="12">
        <f t="shared" si="650"/>
        <v>17.120999999999999</v>
      </c>
      <c r="AG4653" s="12">
        <f t="shared" si="651"/>
        <v>51.36</v>
      </c>
      <c r="AH4653" s="9">
        <f t="shared" si="655"/>
        <v>3.1412844036697245E-2</v>
      </c>
      <c r="AI4653" s="14">
        <f>VLOOKUP(E4653,'Verweis Faktor'!$A:$B,2,FALSE)</f>
        <v>1</v>
      </c>
      <c r="AJ4653" s="14"/>
      <c r="AK4653" s="14" t="str">
        <f>IF(AL4653="Ja","Versandkosten",VLOOKUP(E4653,'Verweis Belegart'!$A$2:$B$9,2,FALSE))</f>
        <v>Hardware</v>
      </c>
      <c r="AL4653" s="14" t="str">
        <f t="shared" si="656"/>
        <v>Nein</v>
      </c>
      <c r="AM4653" s="14" t="str">
        <f t="shared" si="652"/>
        <v>Positiv</v>
      </c>
    </row>
    <row r="4654" spans="1:39" ht="17.25" customHeight="1" x14ac:dyDescent="0.35">
      <c r="A4654" s="17">
        <v>14574925</v>
      </c>
      <c r="B4654" s="2" t="s">
        <v>2487</v>
      </c>
      <c r="C4654" s="1">
        <v>2025001</v>
      </c>
      <c r="D4654" s="1">
        <v>2001198</v>
      </c>
      <c r="E4654" s="2" t="s">
        <v>34</v>
      </c>
      <c r="F4654" s="2" t="s">
        <v>182</v>
      </c>
      <c r="G4654" s="2" t="s">
        <v>66</v>
      </c>
      <c r="H4654" s="2" t="s">
        <v>1014</v>
      </c>
      <c r="I4654" s="2" t="s">
        <v>1015</v>
      </c>
      <c r="J4654" s="2" t="s">
        <v>304</v>
      </c>
      <c r="K4654" s="2" t="s">
        <v>83</v>
      </c>
      <c r="L4654" s="2" t="s">
        <v>392</v>
      </c>
      <c r="M4654" s="2" t="s">
        <v>393</v>
      </c>
      <c r="N4654" s="2" t="s">
        <v>394</v>
      </c>
      <c r="O4654" s="3">
        <v>13</v>
      </c>
      <c r="P4654" s="3">
        <v>94.136499999999998</v>
      </c>
      <c r="Q4654" s="3">
        <v>98</v>
      </c>
      <c r="R4654" s="3">
        <v>1274</v>
      </c>
      <c r="S4654" s="3">
        <v>3.8635000000000002</v>
      </c>
      <c r="T4654" s="3">
        <v>50.23</v>
      </c>
      <c r="U4654" s="3">
        <v>3.94</v>
      </c>
      <c r="V4654" s="2" t="s">
        <v>145</v>
      </c>
      <c r="W4654" s="2" t="s">
        <v>146</v>
      </c>
      <c r="X4654" s="2" t="s">
        <v>72</v>
      </c>
      <c r="Y4654" s="19" t="str">
        <f>VLOOKUP(G4654,'Verweis Kd-Gruppe'!$A$2:$B$8,2,FALSE)</f>
        <v>EXP</v>
      </c>
      <c r="Z4654" s="19" t="str">
        <f>VLOOKUP(J4654,'Verweis Art-Gruppe'!$A$2:$B$15,2,FALSE)</f>
        <v>Zubehör</v>
      </c>
      <c r="AA4654" s="19" t="str">
        <f>VLOOKUP(W4654,'Verweis Vertreter'!$A$2:$B$24,2,FALSE)</f>
        <v>Muhsin Yortanli</v>
      </c>
      <c r="AB4654" s="12">
        <f t="shared" si="648"/>
        <v>13</v>
      </c>
      <c r="AC4654" s="12">
        <f t="shared" si="653"/>
        <v>94.136499999999998</v>
      </c>
      <c r="AD4654" s="12">
        <f t="shared" si="654"/>
        <v>98</v>
      </c>
      <c r="AE4654" s="12">
        <f t="shared" si="649"/>
        <v>1274</v>
      </c>
      <c r="AF4654" s="12">
        <f t="shared" si="650"/>
        <v>3.8635000000000002</v>
      </c>
      <c r="AG4654" s="12">
        <f t="shared" si="651"/>
        <v>50.23</v>
      </c>
      <c r="AH4654" s="9">
        <f t="shared" si="655"/>
        <v>3.9427001569858712E-2</v>
      </c>
      <c r="AI4654" s="14">
        <f>VLOOKUP(E4654,'Verweis Faktor'!$A:$B,2,FALSE)</f>
        <v>1</v>
      </c>
      <c r="AJ4654" s="14"/>
      <c r="AK4654" s="14" t="str">
        <f>IF(AL4654="Ja","Versandkosten",VLOOKUP(E4654,'Verweis Belegart'!$A$2:$B$9,2,FALSE))</f>
        <v>Hardware</v>
      </c>
      <c r="AL4654" s="14" t="str">
        <f t="shared" si="656"/>
        <v>Nein</v>
      </c>
      <c r="AM4654" s="14" t="str">
        <f t="shared" si="652"/>
        <v>Positiv</v>
      </c>
    </row>
    <row r="4655" spans="1:39" ht="17.25" customHeight="1" x14ac:dyDescent="0.35">
      <c r="A4655" s="17">
        <v>14574925</v>
      </c>
      <c r="B4655" s="2" t="s">
        <v>2487</v>
      </c>
      <c r="C4655" s="1">
        <v>2025001</v>
      </c>
      <c r="D4655" s="1">
        <v>2001198</v>
      </c>
      <c r="E4655" s="2" t="s">
        <v>34</v>
      </c>
      <c r="F4655" s="2" t="s">
        <v>182</v>
      </c>
      <c r="G4655" s="2" t="s">
        <v>66</v>
      </c>
      <c r="H4655" s="2" t="s">
        <v>1014</v>
      </c>
      <c r="I4655" s="2" t="s">
        <v>1015</v>
      </c>
      <c r="J4655" s="2" t="s">
        <v>103</v>
      </c>
      <c r="K4655" s="2" t="s">
        <v>87</v>
      </c>
      <c r="L4655" s="2" t="s">
        <v>623</v>
      </c>
      <c r="M4655" s="2" t="s">
        <v>624</v>
      </c>
      <c r="N4655" s="2" t="s">
        <v>229</v>
      </c>
      <c r="O4655" s="3">
        <v>2</v>
      </c>
      <c r="P4655" s="3">
        <v>1037.0621000000001</v>
      </c>
      <c r="Q4655" s="3">
        <v>1075</v>
      </c>
      <c r="R4655" s="3">
        <v>2150</v>
      </c>
      <c r="S4655" s="3">
        <v>37.937899999999999</v>
      </c>
      <c r="T4655" s="3">
        <v>75.88</v>
      </c>
      <c r="U4655" s="3">
        <v>3.52</v>
      </c>
      <c r="V4655" s="2" t="s">
        <v>145</v>
      </c>
      <c r="W4655" s="2" t="s">
        <v>146</v>
      </c>
      <c r="X4655" s="2" t="s">
        <v>72</v>
      </c>
      <c r="Y4655" s="19" t="str">
        <f>VLOOKUP(G4655,'Verweis Kd-Gruppe'!$A$2:$B$8,2,FALSE)</f>
        <v>EXP</v>
      </c>
      <c r="Z4655" s="19" t="str">
        <f>VLOOKUP(J4655,'Verweis Art-Gruppe'!$A$2:$B$15,2,FALSE)</f>
        <v>Geräte</v>
      </c>
      <c r="AA4655" s="19" t="str">
        <f>VLOOKUP(W4655,'Verweis Vertreter'!$A$2:$B$24,2,FALSE)</f>
        <v>Muhsin Yortanli</v>
      </c>
      <c r="AB4655" s="12">
        <f t="shared" si="648"/>
        <v>2</v>
      </c>
      <c r="AC4655" s="12">
        <f t="shared" si="653"/>
        <v>1037.0621000000001</v>
      </c>
      <c r="AD4655" s="12">
        <f t="shared" si="654"/>
        <v>1075</v>
      </c>
      <c r="AE4655" s="12">
        <f t="shared" si="649"/>
        <v>2150</v>
      </c>
      <c r="AF4655" s="12">
        <f t="shared" si="650"/>
        <v>37.937899999999999</v>
      </c>
      <c r="AG4655" s="12">
        <f t="shared" si="651"/>
        <v>75.88</v>
      </c>
      <c r="AH4655" s="9">
        <f t="shared" si="655"/>
        <v>3.5293023255813953E-2</v>
      </c>
      <c r="AI4655" s="14">
        <f>VLOOKUP(E4655,'Verweis Faktor'!$A:$B,2,FALSE)</f>
        <v>1</v>
      </c>
      <c r="AJ4655" s="14"/>
      <c r="AK4655" s="14" t="str">
        <f>IF(AL4655="Ja","Versandkosten",VLOOKUP(E4655,'Verweis Belegart'!$A$2:$B$9,2,FALSE))</f>
        <v>Hardware</v>
      </c>
      <c r="AL4655" s="14" t="str">
        <f t="shared" si="656"/>
        <v>Nein</v>
      </c>
      <c r="AM4655" s="14" t="str">
        <f t="shared" si="652"/>
        <v>Positiv</v>
      </c>
    </row>
    <row r="4656" spans="1:39" ht="17.25" customHeight="1" x14ac:dyDescent="0.35">
      <c r="A4656" s="17">
        <v>14574925</v>
      </c>
      <c r="B4656" s="2" t="s">
        <v>2487</v>
      </c>
      <c r="C4656" s="1">
        <v>2025001</v>
      </c>
      <c r="D4656" s="1">
        <v>2001198</v>
      </c>
      <c r="E4656" s="2" t="s">
        <v>34</v>
      </c>
      <c r="F4656" s="2" t="s">
        <v>182</v>
      </c>
      <c r="G4656" s="2" t="s">
        <v>66</v>
      </c>
      <c r="H4656" s="2" t="s">
        <v>1014</v>
      </c>
      <c r="I4656" s="2" t="s">
        <v>1015</v>
      </c>
      <c r="J4656" s="2" t="s">
        <v>103</v>
      </c>
      <c r="K4656" s="2" t="s">
        <v>91</v>
      </c>
      <c r="L4656" s="2" t="s">
        <v>2240</v>
      </c>
      <c r="M4656" s="2" t="s">
        <v>2241</v>
      </c>
      <c r="N4656" s="2" t="s">
        <v>347</v>
      </c>
      <c r="O4656" s="3">
        <v>4</v>
      </c>
      <c r="P4656" s="3">
        <v>759</v>
      </c>
      <c r="Q4656" s="3">
        <v>768</v>
      </c>
      <c r="R4656" s="3">
        <v>3072</v>
      </c>
      <c r="S4656" s="3">
        <v>9</v>
      </c>
      <c r="T4656" s="3">
        <v>36</v>
      </c>
      <c r="U4656" s="3">
        <v>1.17</v>
      </c>
      <c r="V4656" s="2" t="s">
        <v>145</v>
      </c>
      <c r="W4656" s="2" t="s">
        <v>146</v>
      </c>
      <c r="X4656" s="2" t="s">
        <v>72</v>
      </c>
      <c r="Y4656" s="19" t="str">
        <f>VLOOKUP(G4656,'Verweis Kd-Gruppe'!$A$2:$B$8,2,FALSE)</f>
        <v>EXP</v>
      </c>
      <c r="Z4656" s="19" t="str">
        <f>VLOOKUP(J4656,'Verweis Art-Gruppe'!$A$2:$B$15,2,FALSE)</f>
        <v>Geräte</v>
      </c>
      <c r="AA4656" s="19" t="str">
        <f>VLOOKUP(W4656,'Verweis Vertreter'!$A$2:$B$24,2,FALSE)</f>
        <v>Muhsin Yortanli</v>
      </c>
      <c r="AB4656" s="12">
        <f t="shared" si="648"/>
        <v>4</v>
      </c>
      <c r="AC4656" s="12">
        <f t="shared" si="653"/>
        <v>759</v>
      </c>
      <c r="AD4656" s="12">
        <f t="shared" si="654"/>
        <v>768</v>
      </c>
      <c r="AE4656" s="12">
        <f t="shared" si="649"/>
        <v>3072</v>
      </c>
      <c r="AF4656" s="12">
        <f t="shared" si="650"/>
        <v>9</v>
      </c>
      <c r="AG4656" s="12">
        <f t="shared" si="651"/>
        <v>36</v>
      </c>
      <c r="AH4656" s="9">
        <f t="shared" si="655"/>
        <v>1.171875E-2</v>
      </c>
      <c r="AI4656" s="14">
        <f>VLOOKUP(E4656,'Verweis Faktor'!$A:$B,2,FALSE)</f>
        <v>1</v>
      </c>
      <c r="AJ4656" s="14"/>
      <c r="AK4656" s="14" t="str">
        <f>IF(AL4656="Ja","Versandkosten",VLOOKUP(E4656,'Verweis Belegart'!$A$2:$B$9,2,FALSE))</f>
        <v>Hardware</v>
      </c>
      <c r="AL4656" s="14" t="str">
        <f t="shared" si="656"/>
        <v>Nein</v>
      </c>
      <c r="AM4656" s="14" t="str">
        <f t="shared" si="652"/>
        <v>Positiv</v>
      </c>
    </row>
    <row r="4657" spans="1:39" ht="17.25" customHeight="1" x14ac:dyDescent="0.35">
      <c r="A4657" s="17">
        <v>14574925</v>
      </c>
      <c r="B4657" s="2" t="s">
        <v>2487</v>
      </c>
      <c r="C4657" s="1">
        <v>2025001</v>
      </c>
      <c r="D4657" s="1">
        <v>2001198</v>
      </c>
      <c r="E4657" s="2" t="s">
        <v>34</v>
      </c>
      <c r="F4657" s="2" t="s">
        <v>182</v>
      </c>
      <c r="G4657" s="2" t="s">
        <v>66</v>
      </c>
      <c r="H4657" s="2" t="s">
        <v>1014</v>
      </c>
      <c r="I4657" s="2" t="s">
        <v>1015</v>
      </c>
      <c r="J4657" s="2" t="s">
        <v>103</v>
      </c>
      <c r="K4657" s="2" t="s">
        <v>95</v>
      </c>
      <c r="L4657" s="2" t="s">
        <v>2509</v>
      </c>
      <c r="M4657" s="2" t="s">
        <v>2510</v>
      </c>
      <c r="N4657" s="2" t="s">
        <v>1884</v>
      </c>
      <c r="O4657" s="3">
        <v>3</v>
      </c>
      <c r="P4657" s="3">
        <v>428</v>
      </c>
      <c r="Q4657" s="3">
        <v>437</v>
      </c>
      <c r="R4657" s="3">
        <v>1311</v>
      </c>
      <c r="S4657" s="3">
        <v>9</v>
      </c>
      <c r="T4657" s="3">
        <v>27</v>
      </c>
      <c r="U4657" s="3">
        <v>2.0499999999999998</v>
      </c>
      <c r="V4657" s="2" t="s">
        <v>145</v>
      </c>
      <c r="W4657" s="2" t="s">
        <v>146</v>
      </c>
      <c r="X4657" s="2" t="s">
        <v>72</v>
      </c>
      <c r="Y4657" s="19" t="str">
        <f>VLOOKUP(G4657,'Verweis Kd-Gruppe'!$A$2:$B$8,2,FALSE)</f>
        <v>EXP</v>
      </c>
      <c r="Z4657" s="19" t="str">
        <f>VLOOKUP(J4657,'Verweis Art-Gruppe'!$A$2:$B$15,2,FALSE)</f>
        <v>Geräte</v>
      </c>
      <c r="AA4657" s="19" t="str">
        <f>VLOOKUP(W4657,'Verweis Vertreter'!$A$2:$B$24,2,FALSE)</f>
        <v>Muhsin Yortanli</v>
      </c>
      <c r="AB4657" s="12">
        <f t="shared" si="648"/>
        <v>3</v>
      </c>
      <c r="AC4657" s="12">
        <f t="shared" si="653"/>
        <v>428</v>
      </c>
      <c r="AD4657" s="12">
        <f t="shared" si="654"/>
        <v>437</v>
      </c>
      <c r="AE4657" s="12">
        <f t="shared" si="649"/>
        <v>1311</v>
      </c>
      <c r="AF4657" s="12">
        <f t="shared" si="650"/>
        <v>9</v>
      </c>
      <c r="AG4657" s="12">
        <f t="shared" si="651"/>
        <v>27</v>
      </c>
      <c r="AH4657" s="9">
        <f t="shared" si="655"/>
        <v>2.0594965675057208E-2</v>
      </c>
      <c r="AI4657" s="14">
        <f>VLOOKUP(E4657,'Verweis Faktor'!$A:$B,2,FALSE)</f>
        <v>1</v>
      </c>
      <c r="AJ4657" s="14"/>
      <c r="AK4657" s="14" t="str">
        <f>IF(AL4657="Ja","Versandkosten",VLOOKUP(E4657,'Verweis Belegart'!$A$2:$B$9,2,FALSE))</f>
        <v>Hardware</v>
      </c>
      <c r="AL4657" s="14" t="str">
        <f t="shared" si="656"/>
        <v>Nein</v>
      </c>
      <c r="AM4657" s="14" t="str">
        <f t="shared" si="652"/>
        <v>Positiv</v>
      </c>
    </row>
    <row r="4658" spans="1:39" ht="17.25" customHeight="1" x14ac:dyDescent="0.35">
      <c r="A4658" s="17">
        <v>14574925</v>
      </c>
      <c r="B4658" s="2" t="s">
        <v>2487</v>
      </c>
      <c r="C4658" s="1">
        <v>2025001</v>
      </c>
      <c r="D4658" s="1">
        <v>2001198</v>
      </c>
      <c r="E4658" s="2" t="s">
        <v>34</v>
      </c>
      <c r="F4658" s="2" t="s">
        <v>182</v>
      </c>
      <c r="G4658" s="2" t="s">
        <v>66</v>
      </c>
      <c r="H4658" s="2" t="s">
        <v>1014</v>
      </c>
      <c r="I4658" s="2" t="s">
        <v>1015</v>
      </c>
      <c r="J4658" s="2" t="s">
        <v>304</v>
      </c>
      <c r="K4658" s="2" t="s">
        <v>99</v>
      </c>
      <c r="L4658" s="2" t="s">
        <v>1641</v>
      </c>
      <c r="M4658" s="2" t="s">
        <v>1642</v>
      </c>
      <c r="N4658" s="2" t="s">
        <v>394</v>
      </c>
      <c r="O4658" s="3">
        <v>6</v>
      </c>
      <c r="P4658" s="3">
        <v>91.93</v>
      </c>
      <c r="Q4658" s="3">
        <v>98</v>
      </c>
      <c r="R4658" s="3">
        <v>588</v>
      </c>
      <c r="S4658" s="3">
        <v>6.07</v>
      </c>
      <c r="T4658" s="3">
        <v>36.42</v>
      </c>
      <c r="U4658" s="3">
        <v>6.19</v>
      </c>
      <c r="V4658" s="2" t="s">
        <v>145</v>
      </c>
      <c r="W4658" s="2" t="s">
        <v>146</v>
      </c>
      <c r="X4658" s="2" t="s">
        <v>72</v>
      </c>
      <c r="Y4658" s="19" t="str">
        <f>VLOOKUP(G4658,'Verweis Kd-Gruppe'!$A$2:$B$8,2,FALSE)</f>
        <v>EXP</v>
      </c>
      <c r="Z4658" s="19" t="str">
        <f>VLOOKUP(J4658,'Verweis Art-Gruppe'!$A$2:$B$15,2,FALSE)</f>
        <v>Zubehör</v>
      </c>
      <c r="AA4658" s="19" t="str">
        <f>VLOOKUP(W4658,'Verweis Vertreter'!$A$2:$B$24,2,FALSE)</f>
        <v>Muhsin Yortanli</v>
      </c>
      <c r="AB4658" s="12">
        <f t="shared" si="648"/>
        <v>6</v>
      </c>
      <c r="AC4658" s="12">
        <f t="shared" si="653"/>
        <v>91.93</v>
      </c>
      <c r="AD4658" s="12">
        <f t="shared" si="654"/>
        <v>98</v>
      </c>
      <c r="AE4658" s="12">
        <f t="shared" si="649"/>
        <v>588</v>
      </c>
      <c r="AF4658" s="12">
        <f t="shared" si="650"/>
        <v>6.07</v>
      </c>
      <c r="AG4658" s="12">
        <f t="shared" si="651"/>
        <v>36.42</v>
      </c>
      <c r="AH4658" s="9">
        <f t="shared" si="655"/>
        <v>6.1938775510204082E-2</v>
      </c>
      <c r="AI4658" s="14">
        <f>VLOOKUP(E4658,'Verweis Faktor'!$A:$B,2,FALSE)</f>
        <v>1</v>
      </c>
      <c r="AJ4658" s="14"/>
      <c r="AK4658" s="14" t="str">
        <f>IF(AL4658="Ja","Versandkosten",VLOOKUP(E4658,'Verweis Belegart'!$A$2:$B$9,2,FALSE))</f>
        <v>Hardware</v>
      </c>
      <c r="AL4658" s="14" t="str">
        <f t="shared" si="656"/>
        <v>Nein</v>
      </c>
      <c r="AM4658" s="14" t="str">
        <f t="shared" si="652"/>
        <v>Positiv</v>
      </c>
    </row>
    <row r="4659" spans="1:39" ht="17.25" customHeight="1" x14ac:dyDescent="0.35">
      <c r="A4659" s="17">
        <v>14574925</v>
      </c>
      <c r="B4659" s="2" t="s">
        <v>2487</v>
      </c>
      <c r="C4659" s="1">
        <v>2025001</v>
      </c>
      <c r="D4659" s="1">
        <v>2001198</v>
      </c>
      <c r="E4659" s="2" t="s">
        <v>34</v>
      </c>
      <c r="F4659" s="2" t="s">
        <v>182</v>
      </c>
      <c r="G4659" s="2" t="s">
        <v>66</v>
      </c>
      <c r="H4659" s="2" t="s">
        <v>1014</v>
      </c>
      <c r="I4659" s="2" t="s">
        <v>1015</v>
      </c>
      <c r="J4659" s="2" t="s">
        <v>304</v>
      </c>
      <c r="K4659" s="2" t="s">
        <v>103</v>
      </c>
      <c r="L4659" s="2" t="s">
        <v>1641</v>
      </c>
      <c r="M4659" s="2" t="s">
        <v>1642</v>
      </c>
      <c r="N4659" s="2" t="s">
        <v>394</v>
      </c>
      <c r="O4659" s="3">
        <v>1</v>
      </c>
      <c r="P4659" s="3">
        <v>91.93</v>
      </c>
      <c r="Q4659" s="3">
        <v>98</v>
      </c>
      <c r="R4659" s="3">
        <v>98</v>
      </c>
      <c r="S4659" s="3">
        <v>6.07</v>
      </c>
      <c r="T4659" s="3">
        <v>6.07</v>
      </c>
      <c r="U4659" s="3">
        <v>6.19</v>
      </c>
      <c r="V4659" s="2" t="s">
        <v>145</v>
      </c>
      <c r="W4659" s="2" t="s">
        <v>146</v>
      </c>
      <c r="X4659" s="2" t="s">
        <v>72</v>
      </c>
      <c r="Y4659" s="19" t="str">
        <f>VLOOKUP(G4659,'Verweis Kd-Gruppe'!$A$2:$B$8,2,FALSE)</f>
        <v>EXP</v>
      </c>
      <c r="Z4659" s="19" t="str">
        <f>VLOOKUP(J4659,'Verweis Art-Gruppe'!$A$2:$B$15,2,FALSE)</f>
        <v>Zubehör</v>
      </c>
      <c r="AA4659" s="19" t="str">
        <f>VLOOKUP(W4659,'Verweis Vertreter'!$A$2:$B$24,2,FALSE)</f>
        <v>Muhsin Yortanli</v>
      </c>
      <c r="AB4659" s="12">
        <f t="shared" si="648"/>
        <v>1</v>
      </c>
      <c r="AC4659" s="12">
        <f t="shared" si="653"/>
        <v>91.93</v>
      </c>
      <c r="AD4659" s="12">
        <f t="shared" si="654"/>
        <v>98</v>
      </c>
      <c r="AE4659" s="12">
        <f t="shared" si="649"/>
        <v>98</v>
      </c>
      <c r="AF4659" s="12">
        <f t="shared" si="650"/>
        <v>6.07</v>
      </c>
      <c r="AG4659" s="12">
        <f t="shared" si="651"/>
        <v>6.07</v>
      </c>
      <c r="AH4659" s="9">
        <f t="shared" si="655"/>
        <v>6.1938775510204082E-2</v>
      </c>
      <c r="AI4659" s="14">
        <f>VLOOKUP(E4659,'Verweis Faktor'!$A:$B,2,FALSE)</f>
        <v>1</v>
      </c>
      <c r="AJ4659" s="14"/>
      <c r="AK4659" s="14" t="str">
        <f>IF(AL4659="Ja","Versandkosten",VLOOKUP(E4659,'Verweis Belegart'!$A$2:$B$9,2,FALSE))</f>
        <v>Hardware</v>
      </c>
      <c r="AL4659" s="14" t="str">
        <f t="shared" si="656"/>
        <v>Nein</v>
      </c>
      <c r="AM4659" s="14" t="str">
        <f t="shared" si="652"/>
        <v>Positiv</v>
      </c>
    </row>
    <row r="4660" spans="1:39" ht="17.25" customHeight="1" x14ac:dyDescent="0.35">
      <c r="A4660" s="17">
        <v>14574925</v>
      </c>
      <c r="B4660" s="2" t="s">
        <v>2487</v>
      </c>
      <c r="C4660" s="1">
        <v>2025001</v>
      </c>
      <c r="D4660" s="1">
        <v>2001198</v>
      </c>
      <c r="E4660" s="2" t="s">
        <v>34</v>
      </c>
      <c r="F4660" s="2" t="s">
        <v>182</v>
      </c>
      <c r="G4660" s="2" t="s">
        <v>66</v>
      </c>
      <c r="H4660" s="2" t="s">
        <v>1014</v>
      </c>
      <c r="I4660" s="2" t="s">
        <v>1015</v>
      </c>
      <c r="J4660" s="2" t="s">
        <v>103</v>
      </c>
      <c r="K4660" s="2" t="s">
        <v>107</v>
      </c>
      <c r="L4660" s="2" t="s">
        <v>345</v>
      </c>
      <c r="M4660" s="2" t="s">
        <v>346</v>
      </c>
      <c r="N4660" s="2" t="s">
        <v>347</v>
      </c>
      <c r="O4660" s="3">
        <v>3</v>
      </c>
      <c r="P4660" s="3">
        <v>759</v>
      </c>
      <c r="Q4660" s="3">
        <v>768</v>
      </c>
      <c r="R4660" s="3">
        <v>2304</v>
      </c>
      <c r="S4660" s="3">
        <v>9</v>
      </c>
      <c r="T4660" s="3">
        <v>27</v>
      </c>
      <c r="U4660" s="3">
        <v>1.17</v>
      </c>
      <c r="V4660" s="2" t="s">
        <v>145</v>
      </c>
      <c r="W4660" s="2" t="s">
        <v>146</v>
      </c>
      <c r="X4660" s="2" t="s">
        <v>72</v>
      </c>
      <c r="Y4660" s="19" t="str">
        <f>VLOOKUP(G4660,'Verweis Kd-Gruppe'!$A$2:$B$8,2,FALSE)</f>
        <v>EXP</v>
      </c>
      <c r="Z4660" s="19" t="str">
        <f>VLOOKUP(J4660,'Verweis Art-Gruppe'!$A$2:$B$15,2,FALSE)</f>
        <v>Geräte</v>
      </c>
      <c r="AA4660" s="19" t="str">
        <f>VLOOKUP(W4660,'Verweis Vertreter'!$A$2:$B$24,2,FALSE)</f>
        <v>Muhsin Yortanli</v>
      </c>
      <c r="AB4660" s="12">
        <f t="shared" si="648"/>
        <v>3</v>
      </c>
      <c r="AC4660" s="12">
        <f t="shared" si="653"/>
        <v>759</v>
      </c>
      <c r="AD4660" s="12">
        <f t="shared" si="654"/>
        <v>768</v>
      </c>
      <c r="AE4660" s="12">
        <f t="shared" si="649"/>
        <v>2304</v>
      </c>
      <c r="AF4660" s="12">
        <f t="shared" si="650"/>
        <v>9</v>
      </c>
      <c r="AG4660" s="12">
        <f t="shared" si="651"/>
        <v>27</v>
      </c>
      <c r="AH4660" s="9">
        <f t="shared" si="655"/>
        <v>1.171875E-2</v>
      </c>
      <c r="AI4660" s="14">
        <f>VLOOKUP(E4660,'Verweis Faktor'!$A:$B,2,FALSE)</f>
        <v>1</v>
      </c>
      <c r="AJ4660" s="14"/>
      <c r="AK4660" s="14" t="str">
        <f>IF(AL4660="Ja","Versandkosten",VLOOKUP(E4660,'Verweis Belegart'!$A$2:$B$9,2,FALSE))</f>
        <v>Hardware</v>
      </c>
      <c r="AL4660" s="14" t="str">
        <f t="shared" si="656"/>
        <v>Nein</v>
      </c>
      <c r="AM4660" s="14" t="str">
        <f t="shared" si="652"/>
        <v>Positiv</v>
      </c>
    </row>
    <row r="4661" spans="1:39" ht="17.25" customHeight="1" x14ac:dyDescent="0.35">
      <c r="A4661" s="17">
        <v>14574925</v>
      </c>
      <c r="B4661" s="2" t="s">
        <v>2487</v>
      </c>
      <c r="C4661" s="1">
        <v>2025001</v>
      </c>
      <c r="D4661" s="1">
        <v>2001198</v>
      </c>
      <c r="E4661" s="2" t="s">
        <v>34</v>
      </c>
      <c r="F4661" s="2" t="s">
        <v>182</v>
      </c>
      <c r="G4661" s="2" t="s">
        <v>66</v>
      </c>
      <c r="H4661" s="2" t="s">
        <v>1014</v>
      </c>
      <c r="I4661" s="2" t="s">
        <v>1015</v>
      </c>
      <c r="J4661" s="2" t="s">
        <v>304</v>
      </c>
      <c r="K4661" s="2" t="s">
        <v>111</v>
      </c>
      <c r="L4661" s="2" t="s">
        <v>692</v>
      </c>
      <c r="M4661" s="2" t="s">
        <v>693</v>
      </c>
      <c r="N4661" s="2" t="s">
        <v>694</v>
      </c>
      <c r="O4661" s="3">
        <v>4</v>
      </c>
      <c r="P4661" s="3">
        <v>405.41669999999999</v>
      </c>
      <c r="Q4661" s="3">
        <v>430</v>
      </c>
      <c r="R4661" s="3">
        <v>1720</v>
      </c>
      <c r="S4661" s="3">
        <v>24.583300000000001</v>
      </c>
      <c r="T4661" s="3">
        <v>98.33</v>
      </c>
      <c r="U4661" s="3">
        <v>5.71</v>
      </c>
      <c r="V4661" s="2" t="s">
        <v>145</v>
      </c>
      <c r="W4661" s="2" t="s">
        <v>146</v>
      </c>
      <c r="X4661" s="2" t="s">
        <v>72</v>
      </c>
      <c r="Y4661" s="19" t="str">
        <f>VLOOKUP(G4661,'Verweis Kd-Gruppe'!$A$2:$B$8,2,FALSE)</f>
        <v>EXP</v>
      </c>
      <c r="Z4661" s="19" t="str">
        <f>VLOOKUP(J4661,'Verweis Art-Gruppe'!$A$2:$B$15,2,FALSE)</f>
        <v>Zubehör</v>
      </c>
      <c r="AA4661" s="19" t="str">
        <f>VLOOKUP(W4661,'Verweis Vertreter'!$A$2:$B$24,2,FALSE)</f>
        <v>Muhsin Yortanli</v>
      </c>
      <c r="AB4661" s="12">
        <f t="shared" si="648"/>
        <v>4</v>
      </c>
      <c r="AC4661" s="12">
        <f t="shared" si="653"/>
        <v>405.41669999999999</v>
      </c>
      <c r="AD4661" s="12">
        <f t="shared" si="654"/>
        <v>430</v>
      </c>
      <c r="AE4661" s="12">
        <f t="shared" si="649"/>
        <v>1720</v>
      </c>
      <c r="AF4661" s="12">
        <f t="shared" si="650"/>
        <v>24.583300000000001</v>
      </c>
      <c r="AG4661" s="12">
        <f t="shared" si="651"/>
        <v>98.33</v>
      </c>
      <c r="AH4661" s="9">
        <f t="shared" si="655"/>
        <v>5.7168604651162788E-2</v>
      </c>
      <c r="AI4661" s="14">
        <f>VLOOKUP(E4661,'Verweis Faktor'!$A:$B,2,FALSE)</f>
        <v>1</v>
      </c>
      <c r="AJ4661" s="14"/>
      <c r="AK4661" s="14" t="str">
        <f>IF(AL4661="Ja","Versandkosten",VLOOKUP(E4661,'Verweis Belegart'!$A$2:$B$9,2,FALSE))</f>
        <v>Hardware</v>
      </c>
      <c r="AL4661" s="14" t="str">
        <f t="shared" si="656"/>
        <v>Nein</v>
      </c>
      <c r="AM4661" s="14" t="str">
        <f t="shared" si="652"/>
        <v>Positiv</v>
      </c>
    </row>
    <row r="4662" spans="1:39" ht="17.25" customHeight="1" x14ac:dyDescent="0.35">
      <c r="A4662" s="17">
        <v>14574975</v>
      </c>
      <c r="B4662" s="2" t="s">
        <v>2487</v>
      </c>
      <c r="C4662" s="1">
        <v>2025001</v>
      </c>
      <c r="D4662" s="1">
        <v>2001199</v>
      </c>
      <c r="E4662" s="2" t="s">
        <v>34</v>
      </c>
      <c r="F4662" s="2" t="s">
        <v>53</v>
      </c>
      <c r="G4662" s="2" t="s">
        <v>66</v>
      </c>
      <c r="H4662" s="2" t="s">
        <v>1198</v>
      </c>
      <c r="I4662" s="2" t="s">
        <v>1199</v>
      </c>
      <c r="J4662" s="2" t="s">
        <v>103</v>
      </c>
      <c r="K4662" s="2" t="s">
        <v>28</v>
      </c>
      <c r="L4662" s="2" t="s">
        <v>129</v>
      </c>
      <c r="M4662" s="2" t="s">
        <v>130</v>
      </c>
      <c r="N4662" s="2" t="s">
        <v>131</v>
      </c>
      <c r="O4662" s="3">
        <v>20</v>
      </c>
      <c r="P4662" s="3">
        <v>166.95079999999999</v>
      </c>
      <c r="Q4662" s="3">
        <v>174</v>
      </c>
      <c r="R4662" s="3">
        <v>3480</v>
      </c>
      <c r="S4662" s="3">
        <v>7.0491999999999999</v>
      </c>
      <c r="T4662" s="3">
        <v>140.97999999999999</v>
      </c>
      <c r="U4662" s="3">
        <v>4.05</v>
      </c>
      <c r="V4662" s="2" t="s">
        <v>813</v>
      </c>
      <c r="W4662" s="2" t="s">
        <v>814</v>
      </c>
      <c r="X4662" s="2" t="s">
        <v>72</v>
      </c>
      <c r="Y4662" s="19" t="str">
        <f>VLOOKUP(G4662,'Verweis Kd-Gruppe'!$A$2:$B$8,2,FALSE)</f>
        <v>EXP</v>
      </c>
      <c r="Z4662" s="19" t="str">
        <f>VLOOKUP(J4662,'Verweis Art-Gruppe'!$A$2:$B$15,2,FALSE)</f>
        <v>Geräte</v>
      </c>
      <c r="AA4662" s="19" t="str">
        <f>VLOOKUP(W4662,'Verweis Vertreter'!$A$2:$B$24,2,FALSE)</f>
        <v>Sokol Kapaj</v>
      </c>
      <c r="AB4662" s="12">
        <f t="shared" si="648"/>
        <v>20</v>
      </c>
      <c r="AC4662" s="12">
        <f t="shared" si="653"/>
        <v>166.95079999999999</v>
      </c>
      <c r="AD4662" s="12">
        <f t="shared" si="654"/>
        <v>174</v>
      </c>
      <c r="AE4662" s="12">
        <f t="shared" si="649"/>
        <v>3480</v>
      </c>
      <c r="AF4662" s="12">
        <f t="shared" si="650"/>
        <v>7.0491999999999999</v>
      </c>
      <c r="AG4662" s="12">
        <f t="shared" si="651"/>
        <v>140.97999999999999</v>
      </c>
      <c r="AH4662" s="9">
        <f t="shared" si="655"/>
        <v>4.0511494252873557E-2</v>
      </c>
      <c r="AI4662" s="14">
        <f>VLOOKUP(E4662,'Verweis Faktor'!$A:$B,2,FALSE)</f>
        <v>1</v>
      </c>
      <c r="AJ4662" s="14"/>
      <c r="AK4662" s="14" t="str">
        <f>IF(AL4662="Ja","Versandkosten",VLOOKUP(E4662,'Verweis Belegart'!$A$2:$B$9,2,FALSE))</f>
        <v>Hardware</v>
      </c>
      <c r="AL4662" s="14" t="str">
        <f t="shared" si="656"/>
        <v>Nein</v>
      </c>
      <c r="AM4662" s="14" t="str">
        <f t="shared" si="652"/>
        <v>Positiv</v>
      </c>
    </row>
    <row r="4663" spans="1:39" ht="17.25" customHeight="1" x14ac:dyDescent="0.35">
      <c r="A4663" s="17">
        <v>14574975</v>
      </c>
      <c r="B4663" s="2" t="s">
        <v>2487</v>
      </c>
      <c r="C4663" s="1">
        <v>2025001</v>
      </c>
      <c r="D4663" s="1">
        <v>2001199</v>
      </c>
      <c r="E4663" s="2" t="s">
        <v>34</v>
      </c>
      <c r="F4663" s="2" t="s">
        <v>53</v>
      </c>
      <c r="G4663" s="2" t="s">
        <v>66</v>
      </c>
      <c r="H4663" s="2" t="s">
        <v>1198</v>
      </c>
      <c r="I4663" s="2" t="s">
        <v>1199</v>
      </c>
      <c r="J4663" s="2" t="s">
        <v>103</v>
      </c>
      <c r="K4663" s="2" t="s">
        <v>45</v>
      </c>
      <c r="L4663" s="2" t="s">
        <v>284</v>
      </c>
      <c r="M4663" s="2" t="s">
        <v>285</v>
      </c>
      <c r="N4663" s="2" t="s">
        <v>286</v>
      </c>
      <c r="O4663" s="3">
        <v>20</v>
      </c>
      <c r="P4663" s="3">
        <v>703</v>
      </c>
      <c r="Q4663" s="3">
        <v>715</v>
      </c>
      <c r="R4663" s="3">
        <v>14300</v>
      </c>
      <c r="S4663" s="3">
        <v>12</v>
      </c>
      <c r="T4663" s="3">
        <v>240</v>
      </c>
      <c r="U4663" s="3">
        <v>1.67</v>
      </c>
      <c r="V4663" s="2" t="s">
        <v>813</v>
      </c>
      <c r="W4663" s="2" t="s">
        <v>814</v>
      </c>
      <c r="X4663" s="2" t="s">
        <v>72</v>
      </c>
      <c r="Y4663" s="19" t="str">
        <f>VLOOKUP(G4663,'Verweis Kd-Gruppe'!$A$2:$B$8,2,FALSE)</f>
        <v>EXP</v>
      </c>
      <c r="Z4663" s="19" t="str">
        <f>VLOOKUP(J4663,'Verweis Art-Gruppe'!$A$2:$B$15,2,FALSE)</f>
        <v>Geräte</v>
      </c>
      <c r="AA4663" s="19" t="str">
        <f>VLOOKUP(W4663,'Verweis Vertreter'!$A$2:$B$24,2,FALSE)</f>
        <v>Sokol Kapaj</v>
      </c>
      <c r="AB4663" s="12">
        <f t="shared" si="648"/>
        <v>20</v>
      </c>
      <c r="AC4663" s="12">
        <f t="shared" si="653"/>
        <v>703</v>
      </c>
      <c r="AD4663" s="12">
        <f t="shared" si="654"/>
        <v>715</v>
      </c>
      <c r="AE4663" s="12">
        <f t="shared" si="649"/>
        <v>14300</v>
      </c>
      <c r="AF4663" s="12">
        <f t="shared" si="650"/>
        <v>12</v>
      </c>
      <c r="AG4663" s="12">
        <f t="shared" si="651"/>
        <v>240</v>
      </c>
      <c r="AH4663" s="9">
        <f t="shared" si="655"/>
        <v>1.6783216783216783E-2</v>
      </c>
      <c r="AI4663" s="14">
        <f>VLOOKUP(E4663,'Verweis Faktor'!$A:$B,2,FALSE)</f>
        <v>1</v>
      </c>
      <c r="AJ4663" s="14"/>
      <c r="AK4663" s="14" t="str">
        <f>IF(AL4663="Ja","Versandkosten",VLOOKUP(E4663,'Verweis Belegart'!$A$2:$B$9,2,FALSE))</f>
        <v>Hardware</v>
      </c>
      <c r="AL4663" s="14" t="str">
        <f t="shared" si="656"/>
        <v>Nein</v>
      </c>
      <c r="AM4663" s="14" t="str">
        <f t="shared" si="652"/>
        <v>Positiv</v>
      </c>
    </row>
    <row r="4664" spans="1:39" ht="17.25" customHeight="1" x14ac:dyDescent="0.35">
      <c r="A4664" s="17">
        <v>14574975</v>
      </c>
      <c r="B4664" s="2" t="s">
        <v>2487</v>
      </c>
      <c r="C4664" s="1">
        <v>2025001</v>
      </c>
      <c r="D4664" s="1">
        <v>2001199</v>
      </c>
      <c r="E4664" s="2" t="s">
        <v>34</v>
      </c>
      <c r="F4664" s="2" t="s">
        <v>53</v>
      </c>
      <c r="G4664" s="2" t="s">
        <v>66</v>
      </c>
      <c r="H4664" s="2" t="s">
        <v>1198</v>
      </c>
      <c r="I4664" s="2" t="s">
        <v>1199</v>
      </c>
      <c r="J4664" s="2" t="s">
        <v>103</v>
      </c>
      <c r="K4664" s="2" t="s">
        <v>49</v>
      </c>
      <c r="L4664" s="2" t="s">
        <v>188</v>
      </c>
      <c r="M4664" s="2" t="s">
        <v>189</v>
      </c>
      <c r="N4664" s="2" t="s">
        <v>136</v>
      </c>
      <c r="O4664" s="3">
        <v>30</v>
      </c>
      <c r="P4664" s="3">
        <v>195</v>
      </c>
      <c r="Q4664" s="3">
        <v>204</v>
      </c>
      <c r="R4664" s="3">
        <v>6120</v>
      </c>
      <c r="S4664" s="3">
        <v>9</v>
      </c>
      <c r="T4664" s="3">
        <v>270</v>
      </c>
      <c r="U4664" s="3">
        <v>4.41</v>
      </c>
      <c r="V4664" s="2" t="s">
        <v>813</v>
      </c>
      <c r="W4664" s="2" t="s">
        <v>814</v>
      </c>
      <c r="X4664" s="2" t="s">
        <v>72</v>
      </c>
      <c r="Y4664" s="19" t="str">
        <f>VLOOKUP(G4664,'Verweis Kd-Gruppe'!$A$2:$B$8,2,FALSE)</f>
        <v>EXP</v>
      </c>
      <c r="Z4664" s="19" t="str">
        <f>VLOOKUP(J4664,'Verweis Art-Gruppe'!$A$2:$B$15,2,FALSE)</f>
        <v>Geräte</v>
      </c>
      <c r="AA4664" s="19" t="str">
        <f>VLOOKUP(W4664,'Verweis Vertreter'!$A$2:$B$24,2,FALSE)</f>
        <v>Sokol Kapaj</v>
      </c>
      <c r="AB4664" s="12">
        <f t="shared" si="648"/>
        <v>30</v>
      </c>
      <c r="AC4664" s="12">
        <f t="shared" si="653"/>
        <v>195</v>
      </c>
      <c r="AD4664" s="12">
        <f t="shared" si="654"/>
        <v>204</v>
      </c>
      <c r="AE4664" s="12">
        <f t="shared" si="649"/>
        <v>6120</v>
      </c>
      <c r="AF4664" s="12">
        <f t="shared" si="650"/>
        <v>9</v>
      </c>
      <c r="AG4664" s="12">
        <f t="shared" si="651"/>
        <v>270</v>
      </c>
      <c r="AH4664" s="9">
        <f t="shared" si="655"/>
        <v>4.4117647058823532E-2</v>
      </c>
      <c r="AI4664" s="14">
        <f>VLOOKUP(E4664,'Verweis Faktor'!$A:$B,2,FALSE)</f>
        <v>1</v>
      </c>
      <c r="AJ4664" s="14"/>
      <c r="AK4664" s="14" t="str">
        <f>IF(AL4664="Ja","Versandkosten",VLOOKUP(E4664,'Verweis Belegart'!$A$2:$B$9,2,FALSE))</f>
        <v>Hardware</v>
      </c>
      <c r="AL4664" s="14" t="str">
        <f t="shared" si="656"/>
        <v>Nein</v>
      </c>
      <c r="AM4664" s="14" t="str">
        <f t="shared" si="652"/>
        <v>Positiv</v>
      </c>
    </row>
    <row r="4665" spans="1:39" ht="17.25" customHeight="1" x14ac:dyDescent="0.35">
      <c r="A4665" s="17">
        <v>14574975</v>
      </c>
      <c r="B4665" s="2" t="s">
        <v>2487</v>
      </c>
      <c r="C4665" s="1">
        <v>2025001</v>
      </c>
      <c r="D4665" s="1">
        <v>2001199</v>
      </c>
      <c r="E4665" s="2" t="s">
        <v>34</v>
      </c>
      <c r="F4665" s="2" t="s">
        <v>53</v>
      </c>
      <c r="G4665" s="2" t="s">
        <v>66</v>
      </c>
      <c r="H4665" s="2" t="s">
        <v>1198</v>
      </c>
      <c r="I4665" s="2" t="s">
        <v>1199</v>
      </c>
      <c r="J4665" s="2" t="s">
        <v>103</v>
      </c>
      <c r="K4665" s="2" t="s">
        <v>79</v>
      </c>
      <c r="L4665" s="2" t="s">
        <v>305</v>
      </c>
      <c r="M4665" s="2" t="s">
        <v>306</v>
      </c>
      <c r="N4665" s="2" t="s">
        <v>283</v>
      </c>
      <c r="O4665" s="3">
        <v>20</v>
      </c>
      <c r="P4665" s="3">
        <v>491.02229999999997</v>
      </c>
      <c r="Q4665" s="3">
        <v>507</v>
      </c>
      <c r="R4665" s="3">
        <v>10140</v>
      </c>
      <c r="S4665" s="3">
        <v>15.9777</v>
      </c>
      <c r="T4665" s="3">
        <v>319.55</v>
      </c>
      <c r="U4665" s="3">
        <v>3.15</v>
      </c>
      <c r="V4665" s="2" t="s">
        <v>813</v>
      </c>
      <c r="W4665" s="2" t="s">
        <v>814</v>
      </c>
      <c r="X4665" s="2" t="s">
        <v>72</v>
      </c>
      <c r="Y4665" s="19" t="str">
        <f>VLOOKUP(G4665,'Verweis Kd-Gruppe'!$A$2:$B$8,2,FALSE)</f>
        <v>EXP</v>
      </c>
      <c r="Z4665" s="19" t="str">
        <f>VLOOKUP(J4665,'Verweis Art-Gruppe'!$A$2:$B$15,2,FALSE)</f>
        <v>Geräte</v>
      </c>
      <c r="AA4665" s="19" t="str">
        <f>VLOOKUP(W4665,'Verweis Vertreter'!$A$2:$B$24,2,FALSE)</f>
        <v>Sokol Kapaj</v>
      </c>
      <c r="AB4665" s="12">
        <f t="shared" si="648"/>
        <v>20</v>
      </c>
      <c r="AC4665" s="12">
        <f t="shared" si="653"/>
        <v>491.02229999999997</v>
      </c>
      <c r="AD4665" s="12">
        <f t="shared" si="654"/>
        <v>507</v>
      </c>
      <c r="AE4665" s="12">
        <f t="shared" si="649"/>
        <v>10140</v>
      </c>
      <c r="AF4665" s="12">
        <f t="shared" si="650"/>
        <v>15.9777</v>
      </c>
      <c r="AG4665" s="12">
        <f t="shared" si="651"/>
        <v>319.55</v>
      </c>
      <c r="AH4665" s="9">
        <f t="shared" si="655"/>
        <v>3.1513806706114401E-2</v>
      </c>
      <c r="AI4665" s="14">
        <f>VLOOKUP(E4665,'Verweis Faktor'!$A:$B,2,FALSE)</f>
        <v>1</v>
      </c>
      <c r="AJ4665" s="14"/>
      <c r="AK4665" s="14" t="str">
        <f>IF(AL4665="Ja","Versandkosten",VLOOKUP(E4665,'Verweis Belegart'!$A$2:$B$9,2,FALSE))</f>
        <v>Hardware</v>
      </c>
      <c r="AL4665" s="14" t="str">
        <f t="shared" si="656"/>
        <v>Nein</v>
      </c>
      <c r="AM4665" s="14" t="str">
        <f t="shared" si="652"/>
        <v>Positiv</v>
      </c>
    </row>
    <row r="4666" spans="1:39" ht="17.25" customHeight="1" x14ac:dyDescent="0.35">
      <c r="A4666" s="17">
        <v>14573911</v>
      </c>
      <c r="B4666" s="2" t="s">
        <v>2487</v>
      </c>
      <c r="C4666" s="1">
        <v>2025001</v>
      </c>
      <c r="D4666" s="1">
        <v>2001200</v>
      </c>
      <c r="E4666" s="2" t="s">
        <v>34</v>
      </c>
      <c r="F4666" s="2" t="s">
        <v>182</v>
      </c>
      <c r="G4666" s="2" t="s">
        <v>2473</v>
      </c>
      <c r="H4666" s="2" t="s">
        <v>2511</v>
      </c>
      <c r="I4666" s="2" t="s">
        <v>2512</v>
      </c>
      <c r="J4666" s="2" t="s">
        <v>2228</v>
      </c>
      <c r="K4666" s="2" t="s">
        <v>28</v>
      </c>
      <c r="L4666" s="2" t="s">
        <v>2513</v>
      </c>
      <c r="M4666" s="2" t="s">
        <v>2188</v>
      </c>
      <c r="N4666" s="2" t="s">
        <v>2514</v>
      </c>
      <c r="O4666" s="3">
        <v>2</v>
      </c>
      <c r="P4666" s="3">
        <v>94.317499999999995</v>
      </c>
      <c r="Q4666" s="3">
        <v>94.32</v>
      </c>
      <c r="R4666" s="3">
        <v>188.64</v>
      </c>
      <c r="S4666" s="3">
        <v>2.5000000000000001E-3</v>
      </c>
      <c r="T4666" s="3">
        <v>0</v>
      </c>
      <c r="U4666" s="3">
        <v>0</v>
      </c>
      <c r="V4666" s="2" t="s">
        <v>1527</v>
      </c>
      <c r="W4666" s="2" t="s">
        <v>1528</v>
      </c>
      <c r="X4666" s="2" t="s">
        <v>197</v>
      </c>
      <c r="Y4666" s="19" t="str">
        <f>VLOOKUP(G4666,'Verweis Kd-Gruppe'!$A$2:$B$8,2,FALSE)</f>
        <v>FHK</v>
      </c>
      <c r="Z4666" s="19" t="str">
        <f>VLOOKUP(J4666,'Verweis Art-Gruppe'!$A$2:$B$15,2,FALSE)</f>
        <v>Marketing</v>
      </c>
      <c r="AA4666" s="19" t="str">
        <f>VLOOKUP(W4666,'Verweis Vertreter'!$A$2:$B$24,2,FALSE)</f>
        <v>Alexander Haas</v>
      </c>
      <c r="AB4666" s="12">
        <f t="shared" si="648"/>
        <v>2</v>
      </c>
      <c r="AC4666" s="12">
        <f t="shared" si="653"/>
        <v>94.317499999999995</v>
      </c>
      <c r="AD4666" s="12">
        <f t="shared" si="654"/>
        <v>94.32</v>
      </c>
      <c r="AE4666" s="12">
        <f t="shared" si="649"/>
        <v>188.64</v>
      </c>
      <c r="AF4666" s="12">
        <f t="shared" si="650"/>
        <v>2.5000000000000001E-3</v>
      </c>
      <c r="AG4666" s="12">
        <f t="shared" si="651"/>
        <v>0</v>
      </c>
      <c r="AH4666" s="9">
        <f t="shared" si="655"/>
        <v>0</v>
      </c>
      <c r="AI4666" s="14">
        <f>VLOOKUP(E4666,'Verweis Faktor'!$A:$B,2,FALSE)</f>
        <v>1</v>
      </c>
      <c r="AJ4666" s="14"/>
      <c r="AK4666" s="14" t="str">
        <f>IF(AL4666="Ja","Versandkosten",VLOOKUP(E4666,'Verweis Belegart'!$A$2:$B$9,2,FALSE))</f>
        <v>Hardware</v>
      </c>
      <c r="AL4666" s="14" t="str">
        <f t="shared" si="656"/>
        <v>Nein</v>
      </c>
      <c r="AM4666" s="14" t="str">
        <f t="shared" si="652"/>
        <v>Positiv</v>
      </c>
    </row>
    <row r="4667" spans="1:39" ht="17.25" customHeight="1" x14ac:dyDescent="0.35">
      <c r="A4667" s="17">
        <v>14573911</v>
      </c>
      <c r="B4667" s="2" t="s">
        <v>2487</v>
      </c>
      <c r="C4667" s="1">
        <v>2025001</v>
      </c>
      <c r="D4667" s="1">
        <v>2001200</v>
      </c>
      <c r="E4667" s="2" t="s">
        <v>34</v>
      </c>
      <c r="F4667" s="2" t="s">
        <v>182</v>
      </c>
      <c r="G4667" s="2" t="s">
        <v>2473</v>
      </c>
      <c r="H4667" s="2" t="s">
        <v>2511</v>
      </c>
      <c r="I4667" s="2" t="s">
        <v>2512</v>
      </c>
      <c r="J4667" s="2" t="s">
        <v>2228</v>
      </c>
      <c r="K4667" s="2" t="s">
        <v>45</v>
      </c>
      <c r="L4667" s="2" t="s">
        <v>2187</v>
      </c>
      <c r="M4667" s="2" t="s">
        <v>2188</v>
      </c>
      <c r="N4667" s="2" t="s">
        <v>2188</v>
      </c>
      <c r="O4667" s="3">
        <v>2</v>
      </c>
      <c r="P4667" s="3">
        <v>94</v>
      </c>
      <c r="Q4667" s="3">
        <v>94</v>
      </c>
      <c r="R4667" s="3">
        <v>188</v>
      </c>
      <c r="S4667" s="3">
        <v>0</v>
      </c>
      <c r="T4667" s="3">
        <v>0</v>
      </c>
      <c r="U4667" s="3">
        <v>0</v>
      </c>
      <c r="V4667" s="2" t="s">
        <v>1527</v>
      </c>
      <c r="W4667" s="2" t="s">
        <v>1528</v>
      </c>
      <c r="X4667" s="2" t="s">
        <v>197</v>
      </c>
      <c r="Y4667" s="19" t="str">
        <f>VLOOKUP(G4667,'Verweis Kd-Gruppe'!$A$2:$B$8,2,FALSE)</f>
        <v>FHK</v>
      </c>
      <c r="Z4667" s="19" t="str">
        <f>VLOOKUP(J4667,'Verweis Art-Gruppe'!$A$2:$B$15,2,FALSE)</f>
        <v>Marketing</v>
      </c>
      <c r="AA4667" s="19" t="str">
        <f>VLOOKUP(W4667,'Verweis Vertreter'!$A$2:$B$24,2,FALSE)</f>
        <v>Alexander Haas</v>
      </c>
      <c r="AB4667" s="12">
        <f t="shared" si="648"/>
        <v>2</v>
      </c>
      <c r="AC4667" s="12">
        <f t="shared" si="653"/>
        <v>94</v>
      </c>
      <c r="AD4667" s="12">
        <f t="shared" si="654"/>
        <v>94</v>
      </c>
      <c r="AE4667" s="12">
        <f t="shared" si="649"/>
        <v>188</v>
      </c>
      <c r="AF4667" s="12">
        <f t="shared" si="650"/>
        <v>0</v>
      </c>
      <c r="AG4667" s="12">
        <f t="shared" si="651"/>
        <v>0</v>
      </c>
      <c r="AH4667" s="9">
        <f t="shared" si="655"/>
        <v>0</v>
      </c>
      <c r="AI4667" s="14">
        <f>VLOOKUP(E4667,'Verweis Faktor'!$A:$B,2,FALSE)</f>
        <v>1</v>
      </c>
      <c r="AJ4667" s="14"/>
      <c r="AK4667" s="14" t="str">
        <f>IF(AL4667="Ja","Versandkosten",VLOOKUP(E4667,'Verweis Belegart'!$A$2:$B$9,2,FALSE))</f>
        <v>Hardware</v>
      </c>
      <c r="AL4667" s="14" t="str">
        <f t="shared" si="656"/>
        <v>Nein</v>
      </c>
      <c r="AM4667" s="14" t="str">
        <f t="shared" si="652"/>
        <v>Positiv</v>
      </c>
    </row>
    <row r="4668" spans="1:39" ht="17.25" customHeight="1" x14ac:dyDescent="0.35">
      <c r="A4668" s="17">
        <v>14573911</v>
      </c>
      <c r="B4668" s="2" t="s">
        <v>2487</v>
      </c>
      <c r="C4668" s="1">
        <v>2025001</v>
      </c>
      <c r="D4668" s="1">
        <v>2001200</v>
      </c>
      <c r="E4668" s="2" t="s">
        <v>34</v>
      </c>
      <c r="F4668" s="2" t="s">
        <v>182</v>
      </c>
      <c r="G4668" s="2" t="s">
        <v>2473</v>
      </c>
      <c r="H4668" s="2" t="s">
        <v>2511</v>
      </c>
      <c r="I4668" s="2" t="s">
        <v>2512</v>
      </c>
      <c r="J4668" s="2" t="s">
        <v>2228</v>
      </c>
      <c r="K4668" s="2" t="s">
        <v>49</v>
      </c>
      <c r="L4668" s="2" t="s">
        <v>2515</v>
      </c>
      <c r="M4668" s="2" t="s">
        <v>2516</v>
      </c>
      <c r="N4668" s="2" t="s">
        <v>2516</v>
      </c>
      <c r="O4668" s="3">
        <v>2</v>
      </c>
      <c r="P4668" s="3">
        <v>199</v>
      </c>
      <c r="Q4668" s="3">
        <v>199</v>
      </c>
      <c r="R4668" s="3">
        <v>398</v>
      </c>
      <c r="S4668" s="3">
        <v>0</v>
      </c>
      <c r="T4668" s="3">
        <v>0</v>
      </c>
      <c r="U4668" s="3">
        <v>0</v>
      </c>
      <c r="V4668" s="2" t="s">
        <v>1527</v>
      </c>
      <c r="W4668" s="2" t="s">
        <v>1528</v>
      </c>
      <c r="X4668" s="2" t="s">
        <v>197</v>
      </c>
      <c r="Y4668" s="19" t="str">
        <f>VLOOKUP(G4668,'Verweis Kd-Gruppe'!$A$2:$B$8,2,FALSE)</f>
        <v>FHK</v>
      </c>
      <c r="Z4668" s="19" t="str">
        <f>VLOOKUP(J4668,'Verweis Art-Gruppe'!$A$2:$B$15,2,FALSE)</f>
        <v>Marketing</v>
      </c>
      <c r="AA4668" s="19" t="str">
        <f>VLOOKUP(W4668,'Verweis Vertreter'!$A$2:$B$24,2,FALSE)</f>
        <v>Alexander Haas</v>
      </c>
      <c r="AB4668" s="12">
        <f t="shared" si="648"/>
        <v>2</v>
      </c>
      <c r="AC4668" s="12">
        <f t="shared" si="653"/>
        <v>199</v>
      </c>
      <c r="AD4668" s="12">
        <f t="shared" si="654"/>
        <v>199</v>
      </c>
      <c r="AE4668" s="12">
        <f t="shared" si="649"/>
        <v>398</v>
      </c>
      <c r="AF4668" s="12">
        <f t="shared" si="650"/>
        <v>0</v>
      </c>
      <c r="AG4668" s="12">
        <f t="shared" si="651"/>
        <v>0</v>
      </c>
      <c r="AH4668" s="9">
        <f t="shared" si="655"/>
        <v>0</v>
      </c>
      <c r="AI4668" s="14">
        <f>VLOOKUP(E4668,'Verweis Faktor'!$A:$B,2,FALSE)</f>
        <v>1</v>
      </c>
      <c r="AJ4668" s="14"/>
      <c r="AK4668" s="14" t="str">
        <f>IF(AL4668="Ja","Versandkosten",VLOOKUP(E4668,'Verweis Belegart'!$A$2:$B$9,2,FALSE))</f>
        <v>Hardware</v>
      </c>
      <c r="AL4668" s="14" t="str">
        <f t="shared" si="656"/>
        <v>Nein</v>
      </c>
      <c r="AM4668" s="14" t="str">
        <f t="shared" si="652"/>
        <v>Positiv</v>
      </c>
    </row>
    <row r="4669" spans="1:39" ht="17.25" customHeight="1" x14ac:dyDescent="0.35">
      <c r="A4669" s="17">
        <v>14573911</v>
      </c>
      <c r="B4669" s="2" t="s">
        <v>2487</v>
      </c>
      <c r="C4669" s="1">
        <v>2025001</v>
      </c>
      <c r="D4669" s="1">
        <v>2001200</v>
      </c>
      <c r="E4669" s="2" t="s">
        <v>34</v>
      </c>
      <c r="F4669" s="2" t="s">
        <v>182</v>
      </c>
      <c r="G4669" s="2" t="s">
        <v>2473</v>
      </c>
      <c r="H4669" s="2" t="s">
        <v>2511</v>
      </c>
      <c r="I4669" s="2" t="s">
        <v>2512</v>
      </c>
      <c r="J4669" s="2" t="s">
        <v>2228</v>
      </c>
      <c r="K4669" s="2" t="s">
        <v>79</v>
      </c>
      <c r="L4669" s="2" t="s">
        <v>2376</v>
      </c>
      <c r="M4669" s="2" t="s">
        <v>2377</v>
      </c>
      <c r="N4669" s="2" t="s">
        <v>2377</v>
      </c>
      <c r="O4669" s="3">
        <v>2</v>
      </c>
      <c r="P4669" s="3">
        <v>229</v>
      </c>
      <c r="Q4669" s="3">
        <v>229</v>
      </c>
      <c r="R4669" s="3">
        <v>458</v>
      </c>
      <c r="S4669" s="3">
        <v>0</v>
      </c>
      <c r="T4669" s="3">
        <v>0</v>
      </c>
      <c r="U4669" s="3">
        <v>0</v>
      </c>
      <c r="V4669" s="2" t="s">
        <v>1527</v>
      </c>
      <c r="W4669" s="2" t="s">
        <v>1528</v>
      </c>
      <c r="X4669" s="2" t="s">
        <v>197</v>
      </c>
      <c r="Y4669" s="19" t="str">
        <f>VLOOKUP(G4669,'Verweis Kd-Gruppe'!$A$2:$B$8,2,FALSE)</f>
        <v>FHK</v>
      </c>
      <c r="Z4669" s="19" t="str">
        <f>VLOOKUP(J4669,'Verweis Art-Gruppe'!$A$2:$B$15,2,FALSE)</f>
        <v>Marketing</v>
      </c>
      <c r="AA4669" s="19" t="str">
        <f>VLOOKUP(W4669,'Verweis Vertreter'!$A$2:$B$24,2,FALSE)</f>
        <v>Alexander Haas</v>
      </c>
      <c r="AB4669" s="12">
        <f t="shared" si="648"/>
        <v>2</v>
      </c>
      <c r="AC4669" s="12">
        <f t="shared" si="653"/>
        <v>229</v>
      </c>
      <c r="AD4669" s="12">
        <f t="shared" si="654"/>
        <v>229</v>
      </c>
      <c r="AE4669" s="12">
        <f t="shared" si="649"/>
        <v>458</v>
      </c>
      <c r="AF4669" s="12">
        <f t="shared" si="650"/>
        <v>0</v>
      </c>
      <c r="AG4669" s="12">
        <f t="shared" si="651"/>
        <v>0</v>
      </c>
      <c r="AH4669" s="9">
        <f t="shared" si="655"/>
        <v>0</v>
      </c>
      <c r="AI4669" s="14">
        <f>VLOOKUP(E4669,'Verweis Faktor'!$A:$B,2,FALSE)</f>
        <v>1</v>
      </c>
      <c r="AJ4669" s="14"/>
      <c r="AK4669" s="14" t="str">
        <f>IF(AL4669="Ja","Versandkosten",VLOOKUP(E4669,'Verweis Belegart'!$A$2:$B$9,2,FALSE))</f>
        <v>Hardware</v>
      </c>
      <c r="AL4669" s="14" t="str">
        <f t="shared" si="656"/>
        <v>Nein</v>
      </c>
      <c r="AM4669" s="14" t="str">
        <f t="shared" si="652"/>
        <v>Positiv</v>
      </c>
    </row>
    <row r="4670" spans="1:39" ht="17.25" customHeight="1" x14ac:dyDescent="0.35">
      <c r="A4670" s="17">
        <v>14574972</v>
      </c>
      <c r="B4670" s="2" t="s">
        <v>2487</v>
      </c>
      <c r="C4670" s="1">
        <v>2025001</v>
      </c>
      <c r="D4670" s="1">
        <v>2001201</v>
      </c>
      <c r="E4670" s="2" t="s">
        <v>34</v>
      </c>
      <c r="F4670" s="2" t="s">
        <v>35</v>
      </c>
      <c r="G4670" s="2" t="s">
        <v>66</v>
      </c>
      <c r="H4670" s="2" t="s">
        <v>2276</v>
      </c>
      <c r="I4670" s="2" t="s">
        <v>2277</v>
      </c>
      <c r="J4670" s="2" t="s">
        <v>103</v>
      </c>
      <c r="K4670" s="2" t="s">
        <v>28</v>
      </c>
      <c r="L4670" s="2" t="s">
        <v>623</v>
      </c>
      <c r="M4670" s="2" t="s">
        <v>624</v>
      </c>
      <c r="N4670" s="2" t="s">
        <v>229</v>
      </c>
      <c r="O4670" s="3">
        <v>8</v>
      </c>
      <c r="P4670" s="3">
        <v>1037.0621000000001</v>
      </c>
      <c r="Q4670" s="3">
        <v>1095</v>
      </c>
      <c r="R4670" s="3">
        <v>8760</v>
      </c>
      <c r="S4670" s="3">
        <v>57.937899999999999</v>
      </c>
      <c r="T4670" s="3">
        <v>463.5</v>
      </c>
      <c r="U4670" s="3">
        <v>5.29</v>
      </c>
      <c r="V4670" s="2" t="s">
        <v>927</v>
      </c>
      <c r="W4670" s="2" t="s">
        <v>928</v>
      </c>
      <c r="X4670" s="2" t="s">
        <v>197</v>
      </c>
      <c r="Y4670" s="19" t="str">
        <f>VLOOKUP(G4670,'Verweis Kd-Gruppe'!$A$2:$B$8,2,FALSE)</f>
        <v>EXP</v>
      </c>
      <c r="Z4670" s="19" t="str">
        <f>VLOOKUP(J4670,'Verweis Art-Gruppe'!$A$2:$B$15,2,FALSE)</f>
        <v>Geräte</v>
      </c>
      <c r="AA4670" s="19" t="str">
        <f>VLOOKUP(W4670,'Verweis Vertreter'!$A$2:$B$24,2,FALSE)</f>
        <v>Ximena Morales</v>
      </c>
      <c r="AB4670" s="12">
        <f t="shared" si="648"/>
        <v>8</v>
      </c>
      <c r="AC4670" s="12">
        <f t="shared" si="653"/>
        <v>1037.0621000000001</v>
      </c>
      <c r="AD4670" s="12">
        <f t="shared" si="654"/>
        <v>1095</v>
      </c>
      <c r="AE4670" s="12">
        <f t="shared" si="649"/>
        <v>8760</v>
      </c>
      <c r="AF4670" s="12">
        <f t="shared" si="650"/>
        <v>57.937899999999999</v>
      </c>
      <c r="AG4670" s="12">
        <f t="shared" si="651"/>
        <v>463.5</v>
      </c>
      <c r="AH4670" s="9">
        <f t="shared" si="655"/>
        <v>5.2910958904109587E-2</v>
      </c>
      <c r="AI4670" s="14">
        <f>VLOOKUP(E4670,'Verweis Faktor'!$A:$B,2,FALSE)</f>
        <v>1</v>
      </c>
      <c r="AJ4670" s="14"/>
      <c r="AK4670" s="14" t="str">
        <f>IF(AL4670="Ja","Versandkosten",VLOOKUP(E4670,'Verweis Belegart'!$A$2:$B$9,2,FALSE))</f>
        <v>Hardware</v>
      </c>
      <c r="AL4670" s="14" t="str">
        <f t="shared" si="656"/>
        <v>Nein</v>
      </c>
      <c r="AM4670" s="14" t="str">
        <f t="shared" si="652"/>
        <v>Positiv</v>
      </c>
    </row>
    <row r="4671" spans="1:39" ht="17.25" customHeight="1" x14ac:dyDescent="0.35">
      <c r="A4671" s="17">
        <v>14574972</v>
      </c>
      <c r="B4671" s="2" t="s">
        <v>2487</v>
      </c>
      <c r="C4671" s="1">
        <v>2025001</v>
      </c>
      <c r="D4671" s="1">
        <v>2001201</v>
      </c>
      <c r="E4671" s="2" t="s">
        <v>34</v>
      </c>
      <c r="F4671" s="2" t="s">
        <v>35</v>
      </c>
      <c r="G4671" s="2" t="s">
        <v>66</v>
      </c>
      <c r="H4671" s="2" t="s">
        <v>2276</v>
      </c>
      <c r="I4671" s="2" t="s">
        <v>2277</v>
      </c>
      <c r="J4671" s="2" t="s">
        <v>103</v>
      </c>
      <c r="K4671" s="2" t="s">
        <v>45</v>
      </c>
      <c r="L4671" s="2" t="s">
        <v>682</v>
      </c>
      <c r="M4671" s="2" t="s">
        <v>683</v>
      </c>
      <c r="N4671" s="2" t="s">
        <v>684</v>
      </c>
      <c r="O4671" s="3">
        <v>5</v>
      </c>
      <c r="P4671" s="3">
        <v>80.210499999999996</v>
      </c>
      <c r="Q4671" s="3">
        <v>82</v>
      </c>
      <c r="R4671" s="3">
        <v>410</v>
      </c>
      <c r="S4671" s="3">
        <v>1.7895000000000001</v>
      </c>
      <c r="T4671" s="3">
        <v>8.9499999999999993</v>
      </c>
      <c r="U4671" s="3">
        <v>2.1800000000000002</v>
      </c>
      <c r="V4671" s="2" t="s">
        <v>927</v>
      </c>
      <c r="W4671" s="2" t="s">
        <v>928</v>
      </c>
      <c r="X4671" s="2" t="s">
        <v>197</v>
      </c>
      <c r="Y4671" s="19" t="str">
        <f>VLOOKUP(G4671,'Verweis Kd-Gruppe'!$A$2:$B$8,2,FALSE)</f>
        <v>EXP</v>
      </c>
      <c r="Z4671" s="19" t="str">
        <f>VLOOKUP(J4671,'Verweis Art-Gruppe'!$A$2:$B$15,2,FALSE)</f>
        <v>Geräte</v>
      </c>
      <c r="AA4671" s="19" t="str">
        <f>VLOOKUP(W4671,'Verweis Vertreter'!$A$2:$B$24,2,FALSE)</f>
        <v>Ximena Morales</v>
      </c>
      <c r="AB4671" s="12">
        <f t="shared" si="648"/>
        <v>5</v>
      </c>
      <c r="AC4671" s="12">
        <f t="shared" si="653"/>
        <v>80.210499999999996</v>
      </c>
      <c r="AD4671" s="12">
        <f t="shared" si="654"/>
        <v>82</v>
      </c>
      <c r="AE4671" s="12">
        <f t="shared" si="649"/>
        <v>410</v>
      </c>
      <c r="AF4671" s="12">
        <f t="shared" si="650"/>
        <v>1.7895000000000001</v>
      </c>
      <c r="AG4671" s="12">
        <f t="shared" si="651"/>
        <v>8.9499999999999993</v>
      </c>
      <c r="AH4671" s="9">
        <f t="shared" si="655"/>
        <v>2.1829268292682925E-2</v>
      </c>
      <c r="AI4671" s="14">
        <f>VLOOKUP(E4671,'Verweis Faktor'!$A:$B,2,FALSE)</f>
        <v>1</v>
      </c>
      <c r="AJ4671" s="14"/>
      <c r="AK4671" s="14" t="str">
        <f>IF(AL4671="Ja","Versandkosten",VLOOKUP(E4671,'Verweis Belegart'!$A$2:$B$9,2,FALSE))</f>
        <v>Hardware</v>
      </c>
      <c r="AL4671" s="14" t="str">
        <f t="shared" si="656"/>
        <v>Nein</v>
      </c>
      <c r="AM4671" s="14" t="str">
        <f t="shared" si="652"/>
        <v>Positiv</v>
      </c>
    </row>
    <row r="4672" spans="1:39" ht="17.25" customHeight="1" x14ac:dyDescent="0.35">
      <c r="A4672" s="17">
        <v>14575011</v>
      </c>
      <c r="B4672" s="2" t="s">
        <v>2487</v>
      </c>
      <c r="C4672" s="1">
        <v>2025001</v>
      </c>
      <c r="D4672" s="1">
        <v>2001202</v>
      </c>
      <c r="E4672" s="2" t="s">
        <v>34</v>
      </c>
      <c r="F4672" s="2" t="s">
        <v>53</v>
      </c>
      <c r="G4672" s="2" t="s">
        <v>66</v>
      </c>
      <c r="H4672" s="2" t="s">
        <v>2517</v>
      </c>
      <c r="I4672" s="2" t="s">
        <v>2518</v>
      </c>
      <c r="J4672" s="2" t="s">
        <v>2791</v>
      </c>
      <c r="K4672" s="2" t="s">
        <v>28</v>
      </c>
      <c r="L4672" s="2" t="s">
        <v>120</v>
      </c>
      <c r="M4672" s="2" t="s">
        <v>121</v>
      </c>
      <c r="N4672" s="2" t="s">
        <v>122</v>
      </c>
      <c r="O4672" s="3">
        <v>1</v>
      </c>
      <c r="P4672" s="3">
        <v>0</v>
      </c>
      <c r="Q4672" s="3">
        <v>20</v>
      </c>
      <c r="R4672" s="3">
        <v>20</v>
      </c>
      <c r="S4672" s="3">
        <v>20</v>
      </c>
      <c r="T4672" s="3">
        <v>20</v>
      </c>
      <c r="U4672" s="3"/>
      <c r="V4672" s="2" t="s">
        <v>145</v>
      </c>
      <c r="W4672" s="2" t="s">
        <v>146</v>
      </c>
      <c r="X4672" s="2" t="s">
        <v>72</v>
      </c>
      <c r="Y4672" s="19" t="str">
        <f>VLOOKUP(G4672,'Verweis Kd-Gruppe'!$A$2:$B$8,2,FALSE)</f>
        <v>EXP</v>
      </c>
      <c r="Z4672" s="19" t="str">
        <f>VLOOKUP(J4672,'Verweis Art-Gruppe'!$A$2:$B$15,2,FALSE)</f>
        <v>Sonstige</v>
      </c>
      <c r="AA4672" s="19" t="str">
        <f>VLOOKUP(W4672,'Verweis Vertreter'!$A$2:$B$24,2,FALSE)</f>
        <v>Muhsin Yortanli</v>
      </c>
      <c r="AB4672" s="12">
        <f t="shared" si="648"/>
        <v>1</v>
      </c>
      <c r="AC4672" s="12">
        <f t="shared" si="653"/>
        <v>0</v>
      </c>
      <c r="AD4672" s="12">
        <f t="shared" si="654"/>
        <v>20</v>
      </c>
      <c r="AE4672" s="12">
        <f t="shared" si="649"/>
        <v>20</v>
      </c>
      <c r="AF4672" s="12">
        <f t="shared" si="650"/>
        <v>20</v>
      </c>
      <c r="AG4672" s="12">
        <f t="shared" si="651"/>
        <v>20</v>
      </c>
      <c r="AH4672" s="9">
        <f t="shared" si="655"/>
        <v>1</v>
      </c>
      <c r="AI4672" s="14">
        <f>VLOOKUP(E4672,'Verweis Faktor'!$A:$B,2,FALSE)</f>
        <v>1</v>
      </c>
      <c r="AJ4672" s="14"/>
      <c r="AK4672" s="14" t="str">
        <f>IF(AL4672="Ja","Versandkosten",VLOOKUP(E4672,'Verweis Belegart'!$A$2:$B$9,2,FALSE))</f>
        <v>Versandkosten</v>
      </c>
      <c r="AL4672" s="14" t="str">
        <f t="shared" si="656"/>
        <v>Ja</v>
      </c>
      <c r="AM4672" s="14" t="str">
        <f t="shared" si="652"/>
        <v>Positiv</v>
      </c>
    </row>
    <row r="4673" spans="1:39" ht="17.25" customHeight="1" x14ac:dyDescent="0.35">
      <c r="A4673" s="17">
        <v>14575011</v>
      </c>
      <c r="B4673" s="2" t="s">
        <v>2487</v>
      </c>
      <c r="C4673" s="1">
        <v>2025001</v>
      </c>
      <c r="D4673" s="1">
        <v>2001202</v>
      </c>
      <c r="E4673" s="2" t="s">
        <v>34</v>
      </c>
      <c r="F4673" s="2" t="s">
        <v>53</v>
      </c>
      <c r="G4673" s="2" t="s">
        <v>66</v>
      </c>
      <c r="H4673" s="2" t="s">
        <v>2517</v>
      </c>
      <c r="I4673" s="2" t="s">
        <v>2518</v>
      </c>
      <c r="J4673" s="2" t="s">
        <v>103</v>
      </c>
      <c r="K4673" s="2" t="s">
        <v>45</v>
      </c>
      <c r="L4673" s="2" t="s">
        <v>1808</v>
      </c>
      <c r="M4673" s="2" t="s">
        <v>1809</v>
      </c>
      <c r="N4673" s="2" t="s">
        <v>139</v>
      </c>
      <c r="O4673" s="3">
        <v>2</v>
      </c>
      <c r="P4673" s="3">
        <v>699.65219999999999</v>
      </c>
      <c r="Q4673" s="3">
        <v>713</v>
      </c>
      <c r="R4673" s="3">
        <v>1426</v>
      </c>
      <c r="S4673" s="3">
        <v>13.347799999999999</v>
      </c>
      <c r="T4673" s="3">
        <v>26.7</v>
      </c>
      <c r="U4673" s="3">
        <v>1.87</v>
      </c>
      <c r="V4673" s="2" t="s">
        <v>145</v>
      </c>
      <c r="W4673" s="2" t="s">
        <v>146</v>
      </c>
      <c r="X4673" s="2" t="s">
        <v>72</v>
      </c>
      <c r="Y4673" s="19" t="str">
        <f>VLOOKUP(G4673,'Verweis Kd-Gruppe'!$A$2:$B$8,2,FALSE)</f>
        <v>EXP</v>
      </c>
      <c r="Z4673" s="19" t="str">
        <f>VLOOKUP(J4673,'Verweis Art-Gruppe'!$A$2:$B$15,2,FALSE)</f>
        <v>Geräte</v>
      </c>
      <c r="AA4673" s="19" t="str">
        <f>VLOOKUP(W4673,'Verweis Vertreter'!$A$2:$B$24,2,FALSE)</f>
        <v>Muhsin Yortanli</v>
      </c>
      <c r="AB4673" s="12">
        <f t="shared" si="648"/>
        <v>2</v>
      </c>
      <c r="AC4673" s="12">
        <f t="shared" si="653"/>
        <v>699.65219999999999</v>
      </c>
      <c r="AD4673" s="12">
        <f t="shared" si="654"/>
        <v>713</v>
      </c>
      <c r="AE4673" s="12">
        <f t="shared" si="649"/>
        <v>1426</v>
      </c>
      <c r="AF4673" s="12">
        <f t="shared" si="650"/>
        <v>13.347799999999999</v>
      </c>
      <c r="AG4673" s="12">
        <f t="shared" si="651"/>
        <v>26.7</v>
      </c>
      <c r="AH4673" s="9">
        <f t="shared" si="655"/>
        <v>1.8723702664796633E-2</v>
      </c>
      <c r="AI4673" s="14">
        <f>VLOOKUP(E4673,'Verweis Faktor'!$A:$B,2,FALSE)</f>
        <v>1</v>
      </c>
      <c r="AJ4673" s="14"/>
      <c r="AK4673" s="14" t="str">
        <f>IF(AL4673="Ja","Versandkosten",VLOOKUP(E4673,'Verweis Belegart'!$A$2:$B$9,2,FALSE))</f>
        <v>Hardware</v>
      </c>
      <c r="AL4673" s="14" t="str">
        <f t="shared" si="656"/>
        <v>Nein</v>
      </c>
      <c r="AM4673" s="14" t="str">
        <f t="shared" si="652"/>
        <v>Positiv</v>
      </c>
    </row>
    <row r="4674" spans="1:39" ht="17.25" customHeight="1" x14ac:dyDescent="0.35">
      <c r="A4674" s="17">
        <v>14575011</v>
      </c>
      <c r="B4674" s="2" t="s">
        <v>2487</v>
      </c>
      <c r="C4674" s="1">
        <v>2025001</v>
      </c>
      <c r="D4674" s="1">
        <v>2001202</v>
      </c>
      <c r="E4674" s="2" t="s">
        <v>34</v>
      </c>
      <c r="F4674" s="2" t="s">
        <v>53</v>
      </c>
      <c r="G4674" s="2" t="s">
        <v>66</v>
      </c>
      <c r="H4674" s="2" t="s">
        <v>2517</v>
      </c>
      <c r="I4674" s="2" t="s">
        <v>2518</v>
      </c>
      <c r="J4674" s="2" t="s">
        <v>103</v>
      </c>
      <c r="K4674" s="2" t="s">
        <v>49</v>
      </c>
      <c r="L4674" s="2" t="s">
        <v>731</v>
      </c>
      <c r="M4674" s="2" t="s">
        <v>732</v>
      </c>
      <c r="N4674" s="2" t="s">
        <v>733</v>
      </c>
      <c r="O4674" s="3">
        <v>1</v>
      </c>
      <c r="P4674" s="3">
        <v>780.90909999999997</v>
      </c>
      <c r="Q4674" s="3">
        <v>785</v>
      </c>
      <c r="R4674" s="3">
        <v>785</v>
      </c>
      <c r="S4674" s="3">
        <v>4.0909000000000004</v>
      </c>
      <c r="T4674" s="3">
        <v>4.09</v>
      </c>
      <c r="U4674" s="3">
        <v>0.52</v>
      </c>
      <c r="V4674" s="2" t="s">
        <v>145</v>
      </c>
      <c r="W4674" s="2" t="s">
        <v>146</v>
      </c>
      <c r="X4674" s="2" t="s">
        <v>72</v>
      </c>
      <c r="Y4674" s="19" t="str">
        <f>VLOOKUP(G4674,'Verweis Kd-Gruppe'!$A$2:$B$8,2,FALSE)</f>
        <v>EXP</v>
      </c>
      <c r="Z4674" s="19" t="str">
        <f>VLOOKUP(J4674,'Verweis Art-Gruppe'!$A$2:$B$15,2,FALSE)</f>
        <v>Geräte</v>
      </c>
      <c r="AA4674" s="19" t="str">
        <f>VLOOKUP(W4674,'Verweis Vertreter'!$A$2:$B$24,2,FALSE)</f>
        <v>Muhsin Yortanli</v>
      </c>
      <c r="AB4674" s="12">
        <f t="shared" si="648"/>
        <v>1</v>
      </c>
      <c r="AC4674" s="12">
        <f t="shared" si="653"/>
        <v>780.90909999999997</v>
      </c>
      <c r="AD4674" s="12">
        <f t="shared" si="654"/>
        <v>785</v>
      </c>
      <c r="AE4674" s="12">
        <f t="shared" si="649"/>
        <v>785</v>
      </c>
      <c r="AF4674" s="12">
        <f t="shared" si="650"/>
        <v>4.0909000000000004</v>
      </c>
      <c r="AG4674" s="12">
        <f t="shared" si="651"/>
        <v>4.09</v>
      </c>
      <c r="AH4674" s="9">
        <f t="shared" si="655"/>
        <v>5.2101910828025472E-3</v>
      </c>
      <c r="AI4674" s="14">
        <f>VLOOKUP(E4674,'Verweis Faktor'!$A:$B,2,FALSE)</f>
        <v>1</v>
      </c>
      <c r="AJ4674" s="14"/>
      <c r="AK4674" s="14" t="str">
        <f>IF(AL4674="Ja","Versandkosten",VLOOKUP(E4674,'Verweis Belegart'!$A$2:$B$9,2,FALSE))</f>
        <v>Hardware</v>
      </c>
      <c r="AL4674" s="14" t="str">
        <f t="shared" si="656"/>
        <v>Nein</v>
      </c>
      <c r="AM4674" s="14" t="str">
        <f t="shared" si="652"/>
        <v>Positiv</v>
      </c>
    </row>
    <row r="4675" spans="1:39" ht="17.25" customHeight="1" x14ac:dyDescent="0.35">
      <c r="A4675" s="17">
        <v>14575008</v>
      </c>
      <c r="B4675" s="2" t="s">
        <v>2487</v>
      </c>
      <c r="C4675" s="1">
        <v>2025001</v>
      </c>
      <c r="D4675" s="1">
        <v>2001203</v>
      </c>
      <c r="E4675" s="2" t="s">
        <v>34</v>
      </c>
      <c r="F4675" s="2" t="s">
        <v>35</v>
      </c>
      <c r="G4675" s="2" t="s">
        <v>25</v>
      </c>
      <c r="H4675" s="2" t="s">
        <v>2519</v>
      </c>
      <c r="I4675" s="2" t="s">
        <v>2520</v>
      </c>
      <c r="J4675" s="2" t="s">
        <v>103</v>
      </c>
      <c r="K4675" s="2" t="s">
        <v>28</v>
      </c>
      <c r="L4675" s="2" t="s">
        <v>129</v>
      </c>
      <c r="M4675" s="2" t="s">
        <v>130</v>
      </c>
      <c r="N4675" s="2" t="s">
        <v>131</v>
      </c>
      <c r="O4675" s="3">
        <v>5</v>
      </c>
      <c r="P4675" s="3">
        <v>166.95079999999999</v>
      </c>
      <c r="Q4675" s="3">
        <v>179</v>
      </c>
      <c r="R4675" s="3">
        <v>895</v>
      </c>
      <c r="S4675" s="3">
        <v>12.049200000000001</v>
      </c>
      <c r="T4675" s="3">
        <v>60.25</v>
      </c>
      <c r="U4675" s="3">
        <v>6.73</v>
      </c>
      <c r="V4675" s="2" t="s">
        <v>427</v>
      </c>
      <c r="W4675" s="2" t="s">
        <v>428</v>
      </c>
      <c r="X4675" s="2" t="s">
        <v>724</v>
      </c>
      <c r="Y4675" s="19" t="str">
        <f>VLOOKUP(G4675,'Verweis Kd-Gruppe'!$A$2:$B$8,2,FALSE)</f>
        <v>FHK</v>
      </c>
      <c r="Z4675" s="19" t="str">
        <f>VLOOKUP(J4675,'Verweis Art-Gruppe'!$A$2:$B$15,2,FALSE)</f>
        <v>Geräte</v>
      </c>
      <c r="AA4675" s="19" t="str">
        <f>VLOOKUP(W4675,'Verweis Vertreter'!$A$2:$B$24,2,FALSE)</f>
        <v>Zentrale</v>
      </c>
      <c r="AB4675" s="12">
        <f t="shared" ref="AB4675:AB4738" si="657">$AI4675*O4675</f>
        <v>5</v>
      </c>
      <c r="AC4675" s="12">
        <f t="shared" si="653"/>
        <v>166.95079999999999</v>
      </c>
      <c r="AD4675" s="12">
        <f t="shared" si="654"/>
        <v>179</v>
      </c>
      <c r="AE4675" s="12">
        <f t="shared" ref="AE4675:AE4738" si="658">$AI4675*R4675</f>
        <v>895</v>
      </c>
      <c r="AF4675" s="12">
        <f t="shared" ref="AF4675:AF4738" si="659">$AI4675*S4675</f>
        <v>12.049200000000001</v>
      </c>
      <c r="AG4675" s="12">
        <f t="shared" ref="AG4675:AG4738" si="660">$AI4675*T4675</f>
        <v>60.25</v>
      </c>
      <c r="AH4675" s="9">
        <f t="shared" si="655"/>
        <v>6.7318435754189943E-2</v>
      </c>
      <c r="AI4675" s="14">
        <f>VLOOKUP(E4675,'Verweis Faktor'!$A:$B,2,FALSE)</f>
        <v>1</v>
      </c>
      <c r="AJ4675" s="14"/>
      <c r="AK4675" s="14" t="str">
        <f>IF(AL4675="Ja","Versandkosten",VLOOKUP(E4675,'Verweis Belegart'!$A$2:$B$9,2,FALSE))</f>
        <v>Hardware</v>
      </c>
      <c r="AL4675" s="14" t="str">
        <f t="shared" si="656"/>
        <v>Nein</v>
      </c>
      <c r="AM4675" s="14" t="str">
        <f t="shared" ref="AM4675:AM4738" si="661">IF(AG4675&lt;0,"Negativ","Positiv")</f>
        <v>Positiv</v>
      </c>
    </row>
    <row r="4676" spans="1:39" ht="17.25" customHeight="1" x14ac:dyDescent="0.35">
      <c r="A4676" s="17">
        <v>14575008</v>
      </c>
      <c r="B4676" s="2" t="s">
        <v>2487</v>
      </c>
      <c r="C4676" s="1">
        <v>2025001</v>
      </c>
      <c r="D4676" s="1">
        <v>2001203</v>
      </c>
      <c r="E4676" s="2" t="s">
        <v>34</v>
      </c>
      <c r="F4676" s="2" t="s">
        <v>35</v>
      </c>
      <c r="G4676" s="2" t="s">
        <v>25</v>
      </c>
      <c r="H4676" s="2" t="s">
        <v>2519</v>
      </c>
      <c r="I4676" s="2" t="s">
        <v>2520</v>
      </c>
      <c r="J4676" s="2" t="s">
        <v>103</v>
      </c>
      <c r="K4676" s="2" t="s">
        <v>45</v>
      </c>
      <c r="L4676" s="2" t="s">
        <v>2509</v>
      </c>
      <c r="M4676" s="2" t="s">
        <v>2510</v>
      </c>
      <c r="N4676" s="2" t="s">
        <v>1884</v>
      </c>
      <c r="O4676" s="3">
        <v>4</v>
      </c>
      <c r="P4676" s="3">
        <v>428</v>
      </c>
      <c r="Q4676" s="3">
        <v>449</v>
      </c>
      <c r="R4676" s="3">
        <v>1796</v>
      </c>
      <c r="S4676" s="3">
        <v>21</v>
      </c>
      <c r="T4676" s="3">
        <v>84</v>
      </c>
      <c r="U4676" s="3">
        <v>4.67</v>
      </c>
      <c r="V4676" s="2" t="s">
        <v>427</v>
      </c>
      <c r="W4676" s="2" t="s">
        <v>428</v>
      </c>
      <c r="X4676" s="2" t="s">
        <v>724</v>
      </c>
      <c r="Y4676" s="19" t="str">
        <f>VLOOKUP(G4676,'Verweis Kd-Gruppe'!$A$2:$B$8,2,FALSE)</f>
        <v>FHK</v>
      </c>
      <c r="Z4676" s="19" t="str">
        <f>VLOOKUP(J4676,'Verweis Art-Gruppe'!$A$2:$B$15,2,FALSE)</f>
        <v>Geräte</v>
      </c>
      <c r="AA4676" s="19" t="str">
        <f>VLOOKUP(W4676,'Verweis Vertreter'!$A$2:$B$24,2,FALSE)</f>
        <v>Zentrale</v>
      </c>
      <c r="AB4676" s="12">
        <f t="shared" si="657"/>
        <v>4</v>
      </c>
      <c r="AC4676" s="12">
        <f t="shared" ref="AC4676:AC4739" si="662">P4676</f>
        <v>428</v>
      </c>
      <c r="AD4676" s="12">
        <f t="shared" ref="AD4676:AD4739" si="663">Q4676</f>
        <v>449</v>
      </c>
      <c r="AE4676" s="12">
        <f t="shared" si="658"/>
        <v>1796</v>
      </c>
      <c r="AF4676" s="12">
        <f t="shared" si="659"/>
        <v>21</v>
      </c>
      <c r="AG4676" s="12">
        <f t="shared" si="660"/>
        <v>84</v>
      </c>
      <c r="AH4676" s="9">
        <f t="shared" ref="AH4676:AH4739" si="664">IF(AF4676=0,0,AG4676/AE4676*AI4676)</f>
        <v>4.6770601336302897E-2</v>
      </c>
      <c r="AI4676" s="14">
        <f>VLOOKUP(E4676,'Verweis Faktor'!$A:$B,2,FALSE)</f>
        <v>1</v>
      </c>
      <c r="AJ4676" s="14"/>
      <c r="AK4676" s="14" t="str">
        <f>IF(AL4676="Ja","Versandkosten",VLOOKUP(E4676,'Verweis Belegart'!$A$2:$B$9,2,FALSE))</f>
        <v>Hardware</v>
      </c>
      <c r="AL4676" s="14" t="str">
        <f t="shared" ref="AL4676:AL4739" si="665">IF(ISNUMBER(FIND("Versandkosten",M4676)),"Ja","Nein")</f>
        <v>Nein</v>
      </c>
      <c r="AM4676" s="14" t="str">
        <f t="shared" si="661"/>
        <v>Positiv</v>
      </c>
    </row>
    <row r="4677" spans="1:39" ht="17.25" customHeight="1" x14ac:dyDescent="0.35">
      <c r="A4677" s="17">
        <v>14574976</v>
      </c>
      <c r="B4677" s="2" t="s">
        <v>2487</v>
      </c>
      <c r="C4677" s="1">
        <v>2025001</v>
      </c>
      <c r="D4677" s="1">
        <v>2001204</v>
      </c>
      <c r="E4677" s="2" t="s">
        <v>34</v>
      </c>
      <c r="F4677" s="2" t="s">
        <v>53</v>
      </c>
      <c r="G4677" s="2" t="s">
        <v>25</v>
      </c>
      <c r="H4677" s="2" t="s">
        <v>2521</v>
      </c>
      <c r="I4677" s="2" t="s">
        <v>2522</v>
      </c>
      <c r="J4677" s="2" t="s">
        <v>103</v>
      </c>
      <c r="K4677" s="2" t="s">
        <v>28</v>
      </c>
      <c r="L4677" s="2" t="s">
        <v>2437</v>
      </c>
      <c r="M4677" s="2" t="s">
        <v>2438</v>
      </c>
      <c r="N4677" s="2" t="s">
        <v>1805</v>
      </c>
      <c r="O4677" s="3">
        <v>1</v>
      </c>
      <c r="P4677" s="3">
        <v>819</v>
      </c>
      <c r="Q4677" s="3">
        <v>849</v>
      </c>
      <c r="R4677" s="3">
        <v>849</v>
      </c>
      <c r="S4677" s="3">
        <v>30</v>
      </c>
      <c r="T4677" s="3">
        <v>30</v>
      </c>
      <c r="U4677" s="3">
        <v>3.53</v>
      </c>
      <c r="V4677" s="2" t="s">
        <v>697</v>
      </c>
      <c r="W4677" s="2" t="s">
        <v>698</v>
      </c>
      <c r="X4677" s="2" t="s">
        <v>724</v>
      </c>
      <c r="Y4677" s="19" t="str">
        <f>VLOOKUP(G4677,'Verweis Kd-Gruppe'!$A$2:$B$8,2,FALSE)</f>
        <v>FHK</v>
      </c>
      <c r="Z4677" s="19" t="str">
        <f>VLOOKUP(J4677,'Verweis Art-Gruppe'!$A$2:$B$15,2,FALSE)</f>
        <v>Geräte</v>
      </c>
      <c r="AA4677" s="19" t="str">
        <f>VLOOKUP(W4677,'Verweis Vertreter'!$A$2:$B$24,2,FALSE)</f>
        <v>Zentrale</v>
      </c>
      <c r="AB4677" s="12">
        <f t="shared" si="657"/>
        <v>1</v>
      </c>
      <c r="AC4677" s="12">
        <f t="shared" si="662"/>
        <v>819</v>
      </c>
      <c r="AD4677" s="12">
        <f t="shared" si="663"/>
        <v>849</v>
      </c>
      <c r="AE4677" s="12">
        <f t="shared" si="658"/>
        <v>849</v>
      </c>
      <c r="AF4677" s="12">
        <f t="shared" si="659"/>
        <v>30</v>
      </c>
      <c r="AG4677" s="12">
        <f t="shared" si="660"/>
        <v>30</v>
      </c>
      <c r="AH4677" s="9">
        <f t="shared" si="664"/>
        <v>3.5335689045936397E-2</v>
      </c>
      <c r="AI4677" s="14">
        <f>VLOOKUP(E4677,'Verweis Faktor'!$A:$B,2,FALSE)</f>
        <v>1</v>
      </c>
      <c r="AJ4677" s="14"/>
      <c r="AK4677" s="14" t="str">
        <f>IF(AL4677="Ja","Versandkosten",VLOOKUP(E4677,'Verweis Belegart'!$A$2:$B$9,2,FALSE))</f>
        <v>Hardware</v>
      </c>
      <c r="AL4677" s="14" t="str">
        <f t="shared" si="665"/>
        <v>Nein</v>
      </c>
      <c r="AM4677" s="14" t="str">
        <f t="shared" si="661"/>
        <v>Positiv</v>
      </c>
    </row>
    <row r="4678" spans="1:39" ht="17.25" customHeight="1" x14ac:dyDescent="0.35">
      <c r="A4678" s="17">
        <v>14575016</v>
      </c>
      <c r="B4678" s="2" t="s">
        <v>2487</v>
      </c>
      <c r="C4678" s="1">
        <v>2025001</v>
      </c>
      <c r="D4678" s="1">
        <v>2001205</v>
      </c>
      <c r="E4678" s="2" t="s">
        <v>34</v>
      </c>
      <c r="F4678" s="2" t="s">
        <v>142</v>
      </c>
      <c r="G4678" s="2" t="s">
        <v>36</v>
      </c>
      <c r="H4678" s="2" t="s">
        <v>1842</v>
      </c>
      <c r="I4678" s="2" t="s">
        <v>1843</v>
      </c>
      <c r="J4678" s="2" t="s">
        <v>103</v>
      </c>
      <c r="K4678" s="2" t="s">
        <v>28</v>
      </c>
      <c r="L4678" s="2" t="s">
        <v>1094</v>
      </c>
      <c r="M4678" s="2" t="s">
        <v>1095</v>
      </c>
      <c r="N4678" s="2" t="s">
        <v>1096</v>
      </c>
      <c r="O4678" s="3">
        <v>1</v>
      </c>
      <c r="P4678" s="3">
        <v>300.59789999999998</v>
      </c>
      <c r="Q4678" s="3">
        <v>319</v>
      </c>
      <c r="R4678" s="3">
        <v>319</v>
      </c>
      <c r="S4678" s="3">
        <v>18.402100000000001</v>
      </c>
      <c r="T4678" s="3">
        <v>18.399999999999999</v>
      </c>
      <c r="U4678" s="3">
        <v>5.76</v>
      </c>
      <c r="V4678" s="2" t="s">
        <v>235</v>
      </c>
      <c r="W4678" s="2" t="s">
        <v>236</v>
      </c>
      <c r="X4678" s="2" t="s">
        <v>197</v>
      </c>
      <c r="Y4678" s="19" t="str">
        <f>VLOOKUP(G4678,'Verweis Kd-Gruppe'!$A$2:$B$8,2,FALSE)</f>
        <v>GRK</v>
      </c>
      <c r="Z4678" s="19" t="str">
        <f>VLOOKUP(J4678,'Verweis Art-Gruppe'!$A$2:$B$15,2,FALSE)</f>
        <v>Geräte</v>
      </c>
      <c r="AA4678" s="19" t="str">
        <f>VLOOKUP(W4678,'Verweis Vertreter'!$A$2:$B$24,2,FALSE)</f>
        <v>Patrick Verfürth</v>
      </c>
      <c r="AB4678" s="12">
        <f t="shared" si="657"/>
        <v>1</v>
      </c>
      <c r="AC4678" s="12">
        <f t="shared" si="662"/>
        <v>300.59789999999998</v>
      </c>
      <c r="AD4678" s="12">
        <f t="shared" si="663"/>
        <v>319</v>
      </c>
      <c r="AE4678" s="12">
        <f t="shared" si="658"/>
        <v>319</v>
      </c>
      <c r="AF4678" s="12">
        <f t="shared" si="659"/>
        <v>18.402100000000001</v>
      </c>
      <c r="AG4678" s="12">
        <f t="shared" si="660"/>
        <v>18.399999999999999</v>
      </c>
      <c r="AH4678" s="9">
        <f t="shared" si="664"/>
        <v>5.7680250783699052E-2</v>
      </c>
      <c r="AI4678" s="14">
        <f>VLOOKUP(E4678,'Verweis Faktor'!$A:$B,2,FALSE)</f>
        <v>1</v>
      </c>
      <c r="AJ4678" s="14"/>
      <c r="AK4678" s="14" t="str">
        <f>IF(AL4678="Ja","Versandkosten",VLOOKUP(E4678,'Verweis Belegart'!$A$2:$B$9,2,FALSE))</f>
        <v>Hardware</v>
      </c>
      <c r="AL4678" s="14" t="str">
        <f t="shared" si="665"/>
        <v>Nein</v>
      </c>
      <c r="AM4678" s="14" t="str">
        <f t="shared" si="661"/>
        <v>Positiv</v>
      </c>
    </row>
    <row r="4679" spans="1:39" ht="17.25" customHeight="1" x14ac:dyDescent="0.35">
      <c r="A4679" s="17">
        <v>14575016</v>
      </c>
      <c r="B4679" s="2" t="s">
        <v>2487</v>
      </c>
      <c r="C4679" s="1">
        <v>2025001</v>
      </c>
      <c r="D4679" s="1">
        <v>2001205</v>
      </c>
      <c r="E4679" s="2" t="s">
        <v>34</v>
      </c>
      <c r="F4679" s="2" t="s">
        <v>142</v>
      </c>
      <c r="G4679" s="2" t="s">
        <v>36</v>
      </c>
      <c r="H4679" s="2" t="s">
        <v>1842</v>
      </c>
      <c r="I4679" s="2" t="s">
        <v>1843</v>
      </c>
      <c r="J4679" s="2" t="s">
        <v>103</v>
      </c>
      <c r="K4679" s="2" t="s">
        <v>45</v>
      </c>
      <c r="L4679" s="2" t="s">
        <v>1882</v>
      </c>
      <c r="M4679" s="2" t="s">
        <v>1883</v>
      </c>
      <c r="N4679" s="2" t="s">
        <v>1884</v>
      </c>
      <c r="O4679" s="3">
        <v>1</v>
      </c>
      <c r="P4679" s="3">
        <v>399</v>
      </c>
      <c r="Q4679" s="3">
        <v>439</v>
      </c>
      <c r="R4679" s="3">
        <v>439</v>
      </c>
      <c r="S4679" s="3">
        <v>40</v>
      </c>
      <c r="T4679" s="3">
        <v>40</v>
      </c>
      <c r="U4679" s="3">
        <v>9.11</v>
      </c>
      <c r="V4679" s="2" t="s">
        <v>235</v>
      </c>
      <c r="W4679" s="2" t="s">
        <v>236</v>
      </c>
      <c r="X4679" s="2" t="s">
        <v>197</v>
      </c>
      <c r="Y4679" s="19" t="str">
        <f>VLOOKUP(G4679,'Verweis Kd-Gruppe'!$A$2:$B$8,2,FALSE)</f>
        <v>GRK</v>
      </c>
      <c r="Z4679" s="19" t="str">
        <f>VLOOKUP(J4679,'Verweis Art-Gruppe'!$A$2:$B$15,2,FALSE)</f>
        <v>Geräte</v>
      </c>
      <c r="AA4679" s="19" t="str">
        <f>VLOOKUP(W4679,'Verweis Vertreter'!$A$2:$B$24,2,FALSE)</f>
        <v>Patrick Verfürth</v>
      </c>
      <c r="AB4679" s="12">
        <f t="shared" si="657"/>
        <v>1</v>
      </c>
      <c r="AC4679" s="12">
        <f t="shared" si="662"/>
        <v>399</v>
      </c>
      <c r="AD4679" s="12">
        <f t="shared" si="663"/>
        <v>439</v>
      </c>
      <c r="AE4679" s="12">
        <f t="shared" si="658"/>
        <v>439</v>
      </c>
      <c r="AF4679" s="12">
        <f t="shared" si="659"/>
        <v>40</v>
      </c>
      <c r="AG4679" s="12">
        <f t="shared" si="660"/>
        <v>40</v>
      </c>
      <c r="AH4679" s="9">
        <f t="shared" si="664"/>
        <v>9.1116173120728935E-2</v>
      </c>
      <c r="AI4679" s="14">
        <f>VLOOKUP(E4679,'Verweis Faktor'!$A:$B,2,FALSE)</f>
        <v>1</v>
      </c>
      <c r="AJ4679" s="14"/>
      <c r="AK4679" s="14" t="str">
        <f>IF(AL4679="Ja","Versandkosten",VLOOKUP(E4679,'Verweis Belegart'!$A$2:$B$9,2,FALSE))</f>
        <v>Hardware</v>
      </c>
      <c r="AL4679" s="14" t="str">
        <f t="shared" si="665"/>
        <v>Nein</v>
      </c>
      <c r="AM4679" s="14" t="str">
        <f t="shared" si="661"/>
        <v>Positiv</v>
      </c>
    </row>
    <row r="4680" spans="1:39" ht="17.25" customHeight="1" x14ac:dyDescent="0.35">
      <c r="A4680" s="17">
        <v>14575016</v>
      </c>
      <c r="B4680" s="2" t="s">
        <v>2487</v>
      </c>
      <c r="C4680" s="1">
        <v>2025001</v>
      </c>
      <c r="D4680" s="1">
        <v>2001205</v>
      </c>
      <c r="E4680" s="2" t="s">
        <v>34</v>
      </c>
      <c r="F4680" s="2" t="s">
        <v>142</v>
      </c>
      <c r="G4680" s="2" t="s">
        <v>36</v>
      </c>
      <c r="H4680" s="2" t="s">
        <v>1842</v>
      </c>
      <c r="I4680" s="2" t="s">
        <v>1843</v>
      </c>
      <c r="J4680" s="2" t="s">
        <v>103</v>
      </c>
      <c r="K4680" s="2" t="s">
        <v>49</v>
      </c>
      <c r="L4680" s="2" t="s">
        <v>1490</v>
      </c>
      <c r="M4680" s="2" t="s">
        <v>1491</v>
      </c>
      <c r="N4680" s="2" t="s">
        <v>1492</v>
      </c>
      <c r="O4680" s="3">
        <v>5</v>
      </c>
      <c r="P4680" s="3">
        <v>169.4264</v>
      </c>
      <c r="Q4680" s="3">
        <v>180</v>
      </c>
      <c r="R4680" s="3">
        <v>900</v>
      </c>
      <c r="S4680" s="3">
        <v>10.573600000000001</v>
      </c>
      <c r="T4680" s="3">
        <v>52.87</v>
      </c>
      <c r="U4680" s="3">
        <v>5.87</v>
      </c>
      <c r="V4680" s="2" t="s">
        <v>235</v>
      </c>
      <c r="W4680" s="2" t="s">
        <v>236</v>
      </c>
      <c r="X4680" s="2" t="s">
        <v>197</v>
      </c>
      <c r="Y4680" s="19" t="str">
        <f>VLOOKUP(G4680,'Verweis Kd-Gruppe'!$A$2:$B$8,2,FALSE)</f>
        <v>GRK</v>
      </c>
      <c r="Z4680" s="19" t="str">
        <f>VLOOKUP(J4680,'Verweis Art-Gruppe'!$A$2:$B$15,2,FALSE)</f>
        <v>Geräte</v>
      </c>
      <c r="AA4680" s="19" t="str">
        <f>VLOOKUP(W4680,'Verweis Vertreter'!$A$2:$B$24,2,FALSE)</f>
        <v>Patrick Verfürth</v>
      </c>
      <c r="AB4680" s="12">
        <f t="shared" si="657"/>
        <v>5</v>
      </c>
      <c r="AC4680" s="12">
        <f t="shared" si="662"/>
        <v>169.4264</v>
      </c>
      <c r="AD4680" s="12">
        <f t="shared" si="663"/>
        <v>180</v>
      </c>
      <c r="AE4680" s="12">
        <f t="shared" si="658"/>
        <v>900</v>
      </c>
      <c r="AF4680" s="12">
        <f t="shared" si="659"/>
        <v>10.573600000000001</v>
      </c>
      <c r="AG4680" s="12">
        <f t="shared" si="660"/>
        <v>52.87</v>
      </c>
      <c r="AH4680" s="9">
        <f t="shared" si="664"/>
        <v>5.8744444444444439E-2</v>
      </c>
      <c r="AI4680" s="14">
        <f>VLOOKUP(E4680,'Verweis Faktor'!$A:$B,2,FALSE)</f>
        <v>1</v>
      </c>
      <c r="AJ4680" s="14"/>
      <c r="AK4680" s="14" t="str">
        <f>IF(AL4680="Ja","Versandkosten",VLOOKUP(E4680,'Verweis Belegart'!$A$2:$B$9,2,FALSE))</f>
        <v>Hardware</v>
      </c>
      <c r="AL4680" s="14" t="str">
        <f t="shared" si="665"/>
        <v>Nein</v>
      </c>
      <c r="AM4680" s="14" t="str">
        <f t="shared" si="661"/>
        <v>Positiv</v>
      </c>
    </row>
    <row r="4681" spans="1:39" ht="17.25" customHeight="1" x14ac:dyDescent="0.35">
      <c r="A4681" s="17">
        <v>14574377</v>
      </c>
      <c r="B4681" s="2" t="s">
        <v>2487</v>
      </c>
      <c r="C4681" s="1">
        <v>2025001</v>
      </c>
      <c r="D4681" s="1">
        <v>2001206</v>
      </c>
      <c r="E4681" s="2" t="s">
        <v>34</v>
      </c>
      <c r="F4681" s="2" t="s">
        <v>53</v>
      </c>
      <c r="G4681" s="2" t="s">
        <v>25</v>
      </c>
      <c r="H4681" s="2" t="s">
        <v>2523</v>
      </c>
      <c r="I4681" s="2" t="s">
        <v>2524</v>
      </c>
      <c r="J4681" s="2" t="s">
        <v>103</v>
      </c>
      <c r="K4681" s="2" t="s">
        <v>28</v>
      </c>
      <c r="L4681" s="2" t="s">
        <v>2525</v>
      </c>
      <c r="M4681" s="2" t="s">
        <v>2526</v>
      </c>
      <c r="N4681" s="2" t="s">
        <v>268</v>
      </c>
      <c r="O4681" s="3">
        <v>1</v>
      </c>
      <c r="P4681" s="3">
        <v>1322.1507999999999</v>
      </c>
      <c r="Q4681" s="3">
        <v>1319</v>
      </c>
      <c r="R4681" s="3">
        <v>1319</v>
      </c>
      <c r="S4681" s="3">
        <v>-3.1507999999999998</v>
      </c>
      <c r="T4681" s="3">
        <v>-3.15</v>
      </c>
      <c r="U4681" s="3">
        <v>-0.23</v>
      </c>
      <c r="V4681" s="2" t="s">
        <v>697</v>
      </c>
      <c r="W4681" s="2" t="s">
        <v>698</v>
      </c>
      <c r="X4681" s="2" t="s">
        <v>419</v>
      </c>
      <c r="Y4681" s="19" t="str">
        <f>VLOOKUP(G4681,'Verweis Kd-Gruppe'!$A$2:$B$8,2,FALSE)</f>
        <v>FHK</v>
      </c>
      <c r="Z4681" s="19" t="str">
        <f>VLOOKUP(J4681,'Verweis Art-Gruppe'!$A$2:$B$15,2,FALSE)</f>
        <v>Geräte</v>
      </c>
      <c r="AA4681" s="19" t="str">
        <f>VLOOKUP(W4681,'Verweis Vertreter'!$A$2:$B$24,2,FALSE)</f>
        <v>Zentrale</v>
      </c>
      <c r="AB4681" s="12">
        <f t="shared" si="657"/>
        <v>1</v>
      </c>
      <c r="AC4681" s="12">
        <f t="shared" si="662"/>
        <v>1322.1507999999999</v>
      </c>
      <c r="AD4681" s="12">
        <f t="shared" si="663"/>
        <v>1319</v>
      </c>
      <c r="AE4681" s="12">
        <f t="shared" si="658"/>
        <v>1319</v>
      </c>
      <c r="AF4681" s="12">
        <f t="shared" si="659"/>
        <v>-3.1507999999999998</v>
      </c>
      <c r="AG4681" s="12">
        <f t="shared" si="660"/>
        <v>-3.15</v>
      </c>
      <c r="AH4681" s="9">
        <f t="shared" si="664"/>
        <v>-2.3881728582259287E-3</v>
      </c>
      <c r="AI4681" s="14">
        <f>VLOOKUP(E4681,'Verweis Faktor'!$A:$B,2,FALSE)</f>
        <v>1</v>
      </c>
      <c r="AJ4681" s="14"/>
      <c r="AK4681" s="14" t="str">
        <f>IF(AL4681="Ja","Versandkosten",VLOOKUP(E4681,'Verweis Belegart'!$A$2:$B$9,2,FALSE))</f>
        <v>Hardware</v>
      </c>
      <c r="AL4681" s="14" t="str">
        <f t="shared" si="665"/>
        <v>Nein</v>
      </c>
      <c r="AM4681" s="14" t="str">
        <f t="shared" si="661"/>
        <v>Negativ</v>
      </c>
    </row>
    <row r="4682" spans="1:39" ht="17.25" customHeight="1" x14ac:dyDescent="0.35">
      <c r="A4682" s="17">
        <v>14575019</v>
      </c>
      <c r="B4682" s="2" t="s">
        <v>2487</v>
      </c>
      <c r="C4682" s="1">
        <v>2025001</v>
      </c>
      <c r="D4682" s="1">
        <v>2001207</v>
      </c>
      <c r="E4682" s="2" t="s">
        <v>34</v>
      </c>
      <c r="F4682" s="2" t="s">
        <v>142</v>
      </c>
      <c r="G4682" s="2" t="s">
        <v>36</v>
      </c>
      <c r="H4682" s="2" t="s">
        <v>1842</v>
      </c>
      <c r="I4682" s="2" t="s">
        <v>1843</v>
      </c>
      <c r="J4682" s="2" t="s">
        <v>103</v>
      </c>
      <c r="K4682" s="2" t="s">
        <v>28</v>
      </c>
      <c r="L4682" s="2" t="s">
        <v>1094</v>
      </c>
      <c r="M4682" s="2" t="s">
        <v>1095</v>
      </c>
      <c r="N4682" s="2" t="s">
        <v>1096</v>
      </c>
      <c r="O4682" s="3">
        <v>1</v>
      </c>
      <c r="P4682" s="3">
        <v>300.59789999999998</v>
      </c>
      <c r="Q4682" s="3">
        <v>315</v>
      </c>
      <c r="R4682" s="3">
        <v>315</v>
      </c>
      <c r="S4682" s="3">
        <v>14.402100000000001</v>
      </c>
      <c r="T4682" s="3">
        <v>14.4</v>
      </c>
      <c r="U4682" s="3">
        <v>4.57</v>
      </c>
      <c r="V4682" s="2" t="s">
        <v>235</v>
      </c>
      <c r="W4682" s="2" t="s">
        <v>236</v>
      </c>
      <c r="X4682" s="2" t="s">
        <v>197</v>
      </c>
      <c r="Y4682" s="19" t="str">
        <f>VLOOKUP(G4682,'Verweis Kd-Gruppe'!$A$2:$B$8,2,FALSE)</f>
        <v>GRK</v>
      </c>
      <c r="Z4682" s="19" t="str">
        <f>VLOOKUP(J4682,'Verweis Art-Gruppe'!$A$2:$B$15,2,FALSE)</f>
        <v>Geräte</v>
      </c>
      <c r="AA4682" s="19" t="str">
        <f>VLOOKUP(W4682,'Verweis Vertreter'!$A$2:$B$24,2,FALSE)</f>
        <v>Patrick Verfürth</v>
      </c>
      <c r="AB4682" s="12">
        <f t="shared" si="657"/>
        <v>1</v>
      </c>
      <c r="AC4682" s="12">
        <f t="shared" si="662"/>
        <v>300.59789999999998</v>
      </c>
      <c r="AD4682" s="12">
        <f t="shared" si="663"/>
        <v>315</v>
      </c>
      <c r="AE4682" s="12">
        <f t="shared" si="658"/>
        <v>315</v>
      </c>
      <c r="AF4682" s="12">
        <f t="shared" si="659"/>
        <v>14.402100000000001</v>
      </c>
      <c r="AG4682" s="12">
        <f t="shared" si="660"/>
        <v>14.4</v>
      </c>
      <c r="AH4682" s="9">
        <f t="shared" si="664"/>
        <v>4.5714285714285714E-2</v>
      </c>
      <c r="AI4682" s="14">
        <f>VLOOKUP(E4682,'Verweis Faktor'!$A:$B,2,FALSE)</f>
        <v>1</v>
      </c>
      <c r="AJ4682" s="14"/>
      <c r="AK4682" s="14" t="str">
        <f>IF(AL4682="Ja","Versandkosten",VLOOKUP(E4682,'Verweis Belegart'!$A$2:$B$9,2,FALSE))</f>
        <v>Hardware</v>
      </c>
      <c r="AL4682" s="14" t="str">
        <f t="shared" si="665"/>
        <v>Nein</v>
      </c>
      <c r="AM4682" s="14" t="str">
        <f t="shared" si="661"/>
        <v>Positiv</v>
      </c>
    </row>
    <row r="4683" spans="1:39" ht="17.25" customHeight="1" x14ac:dyDescent="0.35">
      <c r="A4683" s="17">
        <v>14575019</v>
      </c>
      <c r="B4683" s="2" t="s">
        <v>2487</v>
      </c>
      <c r="C4683" s="1">
        <v>2025001</v>
      </c>
      <c r="D4683" s="1">
        <v>2001207</v>
      </c>
      <c r="E4683" s="2" t="s">
        <v>34</v>
      </c>
      <c r="F4683" s="2" t="s">
        <v>142</v>
      </c>
      <c r="G4683" s="2" t="s">
        <v>36</v>
      </c>
      <c r="H4683" s="2" t="s">
        <v>1842</v>
      </c>
      <c r="I4683" s="2" t="s">
        <v>1843</v>
      </c>
      <c r="J4683" s="2" t="s">
        <v>103</v>
      </c>
      <c r="K4683" s="2" t="s">
        <v>45</v>
      </c>
      <c r="L4683" s="2" t="s">
        <v>1490</v>
      </c>
      <c r="M4683" s="2" t="s">
        <v>1491</v>
      </c>
      <c r="N4683" s="2" t="s">
        <v>1492</v>
      </c>
      <c r="O4683" s="3">
        <v>4</v>
      </c>
      <c r="P4683" s="3">
        <v>169.4264</v>
      </c>
      <c r="Q4683" s="3">
        <v>179</v>
      </c>
      <c r="R4683" s="3">
        <v>716</v>
      </c>
      <c r="S4683" s="3">
        <v>9.5736000000000008</v>
      </c>
      <c r="T4683" s="3">
        <v>38.29</v>
      </c>
      <c r="U4683" s="3">
        <v>5.34</v>
      </c>
      <c r="V4683" s="2" t="s">
        <v>235</v>
      </c>
      <c r="W4683" s="2" t="s">
        <v>236</v>
      </c>
      <c r="X4683" s="2" t="s">
        <v>197</v>
      </c>
      <c r="Y4683" s="19" t="str">
        <f>VLOOKUP(G4683,'Verweis Kd-Gruppe'!$A$2:$B$8,2,FALSE)</f>
        <v>GRK</v>
      </c>
      <c r="Z4683" s="19" t="str">
        <f>VLOOKUP(J4683,'Verweis Art-Gruppe'!$A$2:$B$15,2,FALSE)</f>
        <v>Geräte</v>
      </c>
      <c r="AA4683" s="19" t="str">
        <f>VLOOKUP(W4683,'Verweis Vertreter'!$A$2:$B$24,2,FALSE)</f>
        <v>Patrick Verfürth</v>
      </c>
      <c r="AB4683" s="12">
        <f t="shared" si="657"/>
        <v>4</v>
      </c>
      <c r="AC4683" s="12">
        <f t="shared" si="662"/>
        <v>169.4264</v>
      </c>
      <c r="AD4683" s="12">
        <f t="shared" si="663"/>
        <v>179</v>
      </c>
      <c r="AE4683" s="12">
        <f t="shared" si="658"/>
        <v>716</v>
      </c>
      <c r="AF4683" s="12">
        <f t="shared" si="659"/>
        <v>9.5736000000000008</v>
      </c>
      <c r="AG4683" s="12">
        <f t="shared" si="660"/>
        <v>38.29</v>
      </c>
      <c r="AH4683" s="9">
        <f t="shared" si="664"/>
        <v>5.3477653631284913E-2</v>
      </c>
      <c r="AI4683" s="14">
        <f>VLOOKUP(E4683,'Verweis Faktor'!$A:$B,2,FALSE)</f>
        <v>1</v>
      </c>
      <c r="AJ4683" s="14"/>
      <c r="AK4683" s="14" t="str">
        <f>IF(AL4683="Ja","Versandkosten",VLOOKUP(E4683,'Verweis Belegart'!$A$2:$B$9,2,FALSE))</f>
        <v>Hardware</v>
      </c>
      <c r="AL4683" s="14" t="str">
        <f t="shared" si="665"/>
        <v>Nein</v>
      </c>
      <c r="AM4683" s="14" t="str">
        <f t="shared" si="661"/>
        <v>Positiv</v>
      </c>
    </row>
    <row r="4684" spans="1:39" ht="17.25" customHeight="1" x14ac:dyDescent="0.35">
      <c r="A4684" s="17">
        <v>14574516</v>
      </c>
      <c r="B4684" s="2" t="s">
        <v>2487</v>
      </c>
      <c r="C4684" s="1">
        <v>2025001</v>
      </c>
      <c r="D4684" s="1">
        <v>2001208</v>
      </c>
      <c r="E4684" s="2" t="s">
        <v>34</v>
      </c>
      <c r="F4684" s="2" t="s">
        <v>53</v>
      </c>
      <c r="G4684" s="2" t="s">
        <v>25</v>
      </c>
      <c r="H4684" s="2" t="s">
        <v>2527</v>
      </c>
      <c r="I4684" s="2" t="s">
        <v>2528</v>
      </c>
      <c r="J4684" s="2" t="s">
        <v>103</v>
      </c>
      <c r="K4684" s="2" t="s">
        <v>28</v>
      </c>
      <c r="L4684" s="2" t="s">
        <v>2509</v>
      </c>
      <c r="M4684" s="2" t="s">
        <v>2510</v>
      </c>
      <c r="N4684" s="2" t="s">
        <v>1884</v>
      </c>
      <c r="O4684" s="3">
        <v>1</v>
      </c>
      <c r="P4684" s="3">
        <v>428</v>
      </c>
      <c r="Q4684" s="3">
        <v>449</v>
      </c>
      <c r="R4684" s="3">
        <v>449</v>
      </c>
      <c r="S4684" s="3">
        <v>21</v>
      </c>
      <c r="T4684" s="3">
        <v>21</v>
      </c>
      <c r="U4684" s="3">
        <v>4.67</v>
      </c>
      <c r="V4684" s="2" t="s">
        <v>427</v>
      </c>
      <c r="W4684" s="2" t="s">
        <v>428</v>
      </c>
      <c r="X4684" s="2" t="s">
        <v>699</v>
      </c>
      <c r="Y4684" s="19" t="str">
        <f>VLOOKUP(G4684,'Verweis Kd-Gruppe'!$A$2:$B$8,2,FALSE)</f>
        <v>FHK</v>
      </c>
      <c r="Z4684" s="19" t="str">
        <f>VLOOKUP(J4684,'Verweis Art-Gruppe'!$A$2:$B$15,2,FALSE)</f>
        <v>Geräte</v>
      </c>
      <c r="AA4684" s="19" t="str">
        <f>VLOOKUP(W4684,'Verweis Vertreter'!$A$2:$B$24,2,FALSE)</f>
        <v>Zentrale</v>
      </c>
      <c r="AB4684" s="12">
        <f t="shared" si="657"/>
        <v>1</v>
      </c>
      <c r="AC4684" s="12">
        <f t="shared" si="662"/>
        <v>428</v>
      </c>
      <c r="AD4684" s="12">
        <f t="shared" si="663"/>
        <v>449</v>
      </c>
      <c r="AE4684" s="12">
        <f t="shared" si="658"/>
        <v>449</v>
      </c>
      <c r="AF4684" s="12">
        <f t="shared" si="659"/>
        <v>21</v>
      </c>
      <c r="AG4684" s="12">
        <f t="shared" si="660"/>
        <v>21</v>
      </c>
      <c r="AH4684" s="9">
        <f t="shared" si="664"/>
        <v>4.6770601336302897E-2</v>
      </c>
      <c r="AI4684" s="14">
        <f>VLOOKUP(E4684,'Verweis Faktor'!$A:$B,2,FALSE)</f>
        <v>1</v>
      </c>
      <c r="AJ4684" s="14"/>
      <c r="AK4684" s="14" t="str">
        <f>IF(AL4684="Ja","Versandkosten",VLOOKUP(E4684,'Verweis Belegart'!$A$2:$B$9,2,FALSE))</f>
        <v>Hardware</v>
      </c>
      <c r="AL4684" s="14" t="str">
        <f t="shared" si="665"/>
        <v>Nein</v>
      </c>
      <c r="AM4684" s="14" t="str">
        <f t="shared" si="661"/>
        <v>Positiv</v>
      </c>
    </row>
    <row r="4685" spans="1:39" ht="17.25" customHeight="1" x14ac:dyDescent="0.35">
      <c r="A4685" s="17">
        <v>14574986</v>
      </c>
      <c r="B4685" s="2" t="s">
        <v>2487</v>
      </c>
      <c r="C4685" s="1">
        <v>2025001</v>
      </c>
      <c r="D4685" s="1">
        <v>2001209</v>
      </c>
      <c r="E4685" s="2" t="s">
        <v>34</v>
      </c>
      <c r="F4685" s="2" t="s">
        <v>53</v>
      </c>
      <c r="G4685" s="2" t="s">
        <v>25</v>
      </c>
      <c r="H4685" s="2" t="s">
        <v>1297</v>
      </c>
      <c r="I4685" s="2" t="s">
        <v>1298</v>
      </c>
      <c r="J4685" s="2" t="s">
        <v>103</v>
      </c>
      <c r="K4685" s="2" t="s">
        <v>28</v>
      </c>
      <c r="L4685" s="2" t="s">
        <v>1200</v>
      </c>
      <c r="M4685" s="2" t="s">
        <v>1201</v>
      </c>
      <c r="N4685" s="2" t="s">
        <v>262</v>
      </c>
      <c r="O4685" s="3">
        <v>1</v>
      </c>
      <c r="P4685" s="3">
        <v>990.39639999999997</v>
      </c>
      <c r="Q4685" s="3">
        <v>1025</v>
      </c>
      <c r="R4685" s="3">
        <v>1025</v>
      </c>
      <c r="S4685" s="3">
        <v>34.6036</v>
      </c>
      <c r="T4685" s="3">
        <v>34.6</v>
      </c>
      <c r="U4685" s="3">
        <v>3.37</v>
      </c>
      <c r="V4685" s="2" t="s">
        <v>427</v>
      </c>
      <c r="W4685" s="2" t="s">
        <v>428</v>
      </c>
      <c r="X4685" s="2" t="s">
        <v>724</v>
      </c>
      <c r="Y4685" s="19" t="str">
        <f>VLOOKUP(G4685,'Verweis Kd-Gruppe'!$A$2:$B$8,2,FALSE)</f>
        <v>FHK</v>
      </c>
      <c r="Z4685" s="19" t="str">
        <f>VLOOKUP(J4685,'Verweis Art-Gruppe'!$A$2:$B$15,2,FALSE)</f>
        <v>Geräte</v>
      </c>
      <c r="AA4685" s="19" t="str">
        <f>VLOOKUP(W4685,'Verweis Vertreter'!$A$2:$B$24,2,FALSE)</f>
        <v>Zentrale</v>
      </c>
      <c r="AB4685" s="12">
        <f t="shared" si="657"/>
        <v>1</v>
      </c>
      <c r="AC4685" s="12">
        <f t="shared" si="662"/>
        <v>990.39639999999997</v>
      </c>
      <c r="AD4685" s="12">
        <f t="shared" si="663"/>
        <v>1025</v>
      </c>
      <c r="AE4685" s="12">
        <f t="shared" si="658"/>
        <v>1025</v>
      </c>
      <c r="AF4685" s="12">
        <f t="shared" si="659"/>
        <v>34.6036</v>
      </c>
      <c r="AG4685" s="12">
        <f t="shared" si="660"/>
        <v>34.6</v>
      </c>
      <c r="AH4685" s="9">
        <f t="shared" si="664"/>
        <v>3.3756097560975612E-2</v>
      </c>
      <c r="AI4685" s="14">
        <f>VLOOKUP(E4685,'Verweis Faktor'!$A:$B,2,FALSE)</f>
        <v>1</v>
      </c>
      <c r="AJ4685" s="14"/>
      <c r="AK4685" s="14" t="str">
        <f>IF(AL4685="Ja","Versandkosten",VLOOKUP(E4685,'Verweis Belegart'!$A$2:$B$9,2,FALSE))</f>
        <v>Hardware</v>
      </c>
      <c r="AL4685" s="14" t="str">
        <f t="shared" si="665"/>
        <v>Nein</v>
      </c>
      <c r="AM4685" s="14" t="str">
        <f t="shared" si="661"/>
        <v>Positiv</v>
      </c>
    </row>
    <row r="4686" spans="1:39" ht="17.25" customHeight="1" x14ac:dyDescent="0.35">
      <c r="A4686" s="17">
        <v>14575014</v>
      </c>
      <c r="B4686" s="2" t="s">
        <v>2487</v>
      </c>
      <c r="C4686" s="1">
        <v>2025001</v>
      </c>
      <c r="D4686" s="1">
        <v>2001210</v>
      </c>
      <c r="E4686" s="2" t="s">
        <v>34</v>
      </c>
      <c r="F4686" s="2" t="s">
        <v>53</v>
      </c>
      <c r="G4686" s="2" t="s">
        <v>25</v>
      </c>
      <c r="H4686" s="2" t="s">
        <v>785</v>
      </c>
      <c r="I4686" s="2" t="s">
        <v>786</v>
      </c>
      <c r="J4686" s="2" t="s">
        <v>103</v>
      </c>
      <c r="K4686" s="2" t="s">
        <v>28</v>
      </c>
      <c r="L4686" s="2" t="s">
        <v>2509</v>
      </c>
      <c r="M4686" s="2" t="s">
        <v>2510</v>
      </c>
      <c r="N4686" s="2" t="s">
        <v>1884</v>
      </c>
      <c r="O4686" s="3">
        <v>1</v>
      </c>
      <c r="P4686" s="3">
        <v>428</v>
      </c>
      <c r="Q4686" s="3">
        <v>449</v>
      </c>
      <c r="R4686" s="3">
        <v>449</v>
      </c>
      <c r="S4686" s="3">
        <v>21</v>
      </c>
      <c r="T4686" s="3">
        <v>21</v>
      </c>
      <c r="U4686" s="3">
        <v>4.67</v>
      </c>
      <c r="V4686" s="2" t="s">
        <v>427</v>
      </c>
      <c r="W4686" s="2" t="s">
        <v>428</v>
      </c>
      <c r="X4686" s="2" t="s">
        <v>419</v>
      </c>
      <c r="Y4686" s="19" t="str">
        <f>VLOOKUP(G4686,'Verweis Kd-Gruppe'!$A$2:$B$8,2,FALSE)</f>
        <v>FHK</v>
      </c>
      <c r="Z4686" s="19" t="str">
        <f>VLOOKUP(J4686,'Verweis Art-Gruppe'!$A$2:$B$15,2,FALSE)</f>
        <v>Geräte</v>
      </c>
      <c r="AA4686" s="19" t="str">
        <f>VLOOKUP(W4686,'Verweis Vertreter'!$A$2:$B$24,2,FALSE)</f>
        <v>Zentrale</v>
      </c>
      <c r="AB4686" s="12">
        <f t="shared" si="657"/>
        <v>1</v>
      </c>
      <c r="AC4686" s="12">
        <f t="shared" si="662"/>
        <v>428</v>
      </c>
      <c r="AD4686" s="12">
        <f t="shared" si="663"/>
        <v>449</v>
      </c>
      <c r="AE4686" s="12">
        <f t="shared" si="658"/>
        <v>449</v>
      </c>
      <c r="AF4686" s="12">
        <f t="shared" si="659"/>
        <v>21</v>
      </c>
      <c r="AG4686" s="12">
        <f t="shared" si="660"/>
        <v>21</v>
      </c>
      <c r="AH4686" s="9">
        <f t="shared" si="664"/>
        <v>4.6770601336302897E-2</v>
      </c>
      <c r="AI4686" s="14">
        <f>VLOOKUP(E4686,'Verweis Faktor'!$A:$B,2,FALSE)</f>
        <v>1</v>
      </c>
      <c r="AJ4686" s="14"/>
      <c r="AK4686" s="14" t="str">
        <f>IF(AL4686="Ja","Versandkosten",VLOOKUP(E4686,'Verweis Belegart'!$A$2:$B$9,2,FALSE))</f>
        <v>Hardware</v>
      </c>
      <c r="AL4686" s="14" t="str">
        <f t="shared" si="665"/>
        <v>Nein</v>
      </c>
      <c r="AM4686" s="14" t="str">
        <f t="shared" si="661"/>
        <v>Positiv</v>
      </c>
    </row>
    <row r="4687" spans="1:39" ht="17.25" customHeight="1" x14ac:dyDescent="0.35">
      <c r="A4687" s="17">
        <v>14575006</v>
      </c>
      <c r="B4687" s="2" t="s">
        <v>2487</v>
      </c>
      <c r="C4687" s="1">
        <v>2025001</v>
      </c>
      <c r="D4687" s="1">
        <v>2001211</v>
      </c>
      <c r="E4687" s="2" t="s">
        <v>34</v>
      </c>
      <c r="F4687" s="2" t="s">
        <v>142</v>
      </c>
      <c r="G4687" s="2" t="s">
        <v>36</v>
      </c>
      <c r="H4687" s="2" t="s">
        <v>400</v>
      </c>
      <c r="I4687" s="2" t="s">
        <v>401</v>
      </c>
      <c r="J4687" s="2" t="s">
        <v>304</v>
      </c>
      <c r="K4687" s="2" t="s">
        <v>28</v>
      </c>
      <c r="L4687" s="2" t="s">
        <v>656</v>
      </c>
      <c r="M4687" s="2" t="s">
        <v>657</v>
      </c>
      <c r="N4687" s="2" t="s">
        <v>200</v>
      </c>
      <c r="O4687" s="3">
        <v>5</v>
      </c>
      <c r="P4687" s="3">
        <v>660</v>
      </c>
      <c r="Q4687" s="3">
        <v>694.84</v>
      </c>
      <c r="R4687" s="3">
        <v>3474.2</v>
      </c>
      <c r="S4687" s="3">
        <v>34.840000000000003</v>
      </c>
      <c r="T4687" s="3">
        <v>174.2</v>
      </c>
      <c r="U4687" s="3">
        <v>5.01</v>
      </c>
      <c r="V4687" s="2" t="s">
        <v>235</v>
      </c>
      <c r="W4687" s="2" t="s">
        <v>236</v>
      </c>
      <c r="X4687" s="2"/>
      <c r="Y4687" s="19" t="str">
        <f>VLOOKUP(G4687,'Verweis Kd-Gruppe'!$A$2:$B$8,2,FALSE)</f>
        <v>GRK</v>
      </c>
      <c r="Z4687" s="19" t="str">
        <f>VLOOKUP(J4687,'Verweis Art-Gruppe'!$A$2:$B$15,2,FALSE)</f>
        <v>Zubehör</v>
      </c>
      <c r="AA4687" s="19" t="str">
        <f>VLOOKUP(W4687,'Verweis Vertreter'!$A$2:$B$24,2,FALSE)</f>
        <v>Patrick Verfürth</v>
      </c>
      <c r="AB4687" s="12">
        <f t="shared" si="657"/>
        <v>5</v>
      </c>
      <c r="AC4687" s="12">
        <f t="shared" si="662"/>
        <v>660</v>
      </c>
      <c r="AD4687" s="12">
        <f t="shared" si="663"/>
        <v>694.84</v>
      </c>
      <c r="AE4687" s="12">
        <f t="shared" si="658"/>
        <v>3474.2</v>
      </c>
      <c r="AF4687" s="12">
        <f t="shared" si="659"/>
        <v>34.840000000000003</v>
      </c>
      <c r="AG4687" s="12">
        <f t="shared" si="660"/>
        <v>174.2</v>
      </c>
      <c r="AH4687" s="9">
        <f t="shared" si="664"/>
        <v>5.0141039663807493E-2</v>
      </c>
      <c r="AI4687" s="14">
        <f>VLOOKUP(E4687,'Verweis Faktor'!$A:$B,2,FALSE)</f>
        <v>1</v>
      </c>
      <c r="AJ4687" s="14"/>
      <c r="AK4687" s="14" t="str">
        <f>IF(AL4687="Ja","Versandkosten",VLOOKUP(E4687,'Verweis Belegart'!$A$2:$B$9,2,FALSE))</f>
        <v>Hardware</v>
      </c>
      <c r="AL4687" s="14" t="str">
        <f t="shared" si="665"/>
        <v>Nein</v>
      </c>
      <c r="AM4687" s="14" t="str">
        <f t="shared" si="661"/>
        <v>Positiv</v>
      </c>
    </row>
    <row r="4688" spans="1:39" ht="17.25" customHeight="1" x14ac:dyDescent="0.35">
      <c r="A4688" s="17">
        <v>14574961</v>
      </c>
      <c r="B4688" s="2" t="s">
        <v>2487</v>
      </c>
      <c r="C4688" s="1">
        <v>2025001</v>
      </c>
      <c r="D4688" s="1">
        <v>2001212</v>
      </c>
      <c r="E4688" s="2" t="s">
        <v>34</v>
      </c>
      <c r="F4688" s="2" t="s">
        <v>53</v>
      </c>
      <c r="G4688" s="2" t="s">
        <v>25</v>
      </c>
      <c r="H4688" s="2" t="s">
        <v>1648</v>
      </c>
      <c r="I4688" s="2" t="s">
        <v>1649</v>
      </c>
      <c r="J4688" s="2" t="s">
        <v>103</v>
      </c>
      <c r="K4688" s="2" t="s">
        <v>28</v>
      </c>
      <c r="L4688" s="2" t="s">
        <v>1808</v>
      </c>
      <c r="M4688" s="2" t="s">
        <v>1809</v>
      </c>
      <c r="N4688" s="2" t="s">
        <v>139</v>
      </c>
      <c r="O4688" s="3">
        <v>1</v>
      </c>
      <c r="P4688" s="3">
        <v>699.65219999999999</v>
      </c>
      <c r="Q4688" s="3">
        <v>719</v>
      </c>
      <c r="R4688" s="3">
        <v>719</v>
      </c>
      <c r="S4688" s="3">
        <v>19.347799999999999</v>
      </c>
      <c r="T4688" s="3">
        <v>19.350000000000001</v>
      </c>
      <c r="U4688" s="3">
        <v>2.69</v>
      </c>
      <c r="V4688" s="2" t="s">
        <v>697</v>
      </c>
      <c r="W4688" s="2" t="s">
        <v>698</v>
      </c>
      <c r="X4688" s="2" t="s">
        <v>699</v>
      </c>
      <c r="Y4688" s="19" t="str">
        <f>VLOOKUP(G4688,'Verweis Kd-Gruppe'!$A$2:$B$8,2,FALSE)</f>
        <v>FHK</v>
      </c>
      <c r="Z4688" s="19" t="str">
        <f>VLOOKUP(J4688,'Verweis Art-Gruppe'!$A$2:$B$15,2,FALSE)</f>
        <v>Geräte</v>
      </c>
      <c r="AA4688" s="19" t="str">
        <f>VLOOKUP(W4688,'Verweis Vertreter'!$A$2:$B$24,2,FALSE)</f>
        <v>Zentrale</v>
      </c>
      <c r="AB4688" s="12">
        <f t="shared" si="657"/>
        <v>1</v>
      </c>
      <c r="AC4688" s="12">
        <f t="shared" si="662"/>
        <v>699.65219999999999</v>
      </c>
      <c r="AD4688" s="12">
        <f t="shared" si="663"/>
        <v>719</v>
      </c>
      <c r="AE4688" s="12">
        <f t="shared" si="658"/>
        <v>719</v>
      </c>
      <c r="AF4688" s="12">
        <f t="shared" si="659"/>
        <v>19.347799999999999</v>
      </c>
      <c r="AG4688" s="12">
        <f t="shared" si="660"/>
        <v>19.350000000000001</v>
      </c>
      <c r="AH4688" s="9">
        <f t="shared" si="664"/>
        <v>2.691237830319889E-2</v>
      </c>
      <c r="AI4688" s="14">
        <f>VLOOKUP(E4688,'Verweis Faktor'!$A:$B,2,FALSE)</f>
        <v>1</v>
      </c>
      <c r="AJ4688" s="14"/>
      <c r="AK4688" s="14" t="str">
        <f>IF(AL4688="Ja","Versandkosten",VLOOKUP(E4688,'Verweis Belegart'!$A$2:$B$9,2,FALSE))</f>
        <v>Hardware</v>
      </c>
      <c r="AL4688" s="14" t="str">
        <f t="shared" si="665"/>
        <v>Nein</v>
      </c>
      <c r="AM4688" s="14" t="str">
        <f t="shared" si="661"/>
        <v>Positiv</v>
      </c>
    </row>
    <row r="4689" spans="1:39" ht="17.25" customHeight="1" x14ac:dyDescent="0.35">
      <c r="A4689" s="17">
        <v>14574506</v>
      </c>
      <c r="B4689" s="2" t="s">
        <v>2487</v>
      </c>
      <c r="C4689" s="1">
        <v>2025001</v>
      </c>
      <c r="D4689" s="1">
        <v>2001213</v>
      </c>
      <c r="E4689" s="2" t="s">
        <v>34</v>
      </c>
      <c r="F4689" s="2" t="s">
        <v>53</v>
      </c>
      <c r="G4689" s="2" t="s">
        <v>25</v>
      </c>
      <c r="H4689" s="2" t="s">
        <v>2075</v>
      </c>
      <c r="I4689" s="2" t="s">
        <v>2076</v>
      </c>
      <c r="J4689" s="2" t="s">
        <v>103</v>
      </c>
      <c r="K4689" s="2" t="s">
        <v>28</v>
      </c>
      <c r="L4689" s="2" t="s">
        <v>88</v>
      </c>
      <c r="M4689" s="2" t="s">
        <v>89</v>
      </c>
      <c r="N4689" s="2" t="s">
        <v>90</v>
      </c>
      <c r="O4689" s="3">
        <v>1</v>
      </c>
      <c r="P4689" s="3">
        <v>527.87900000000002</v>
      </c>
      <c r="Q4689" s="3">
        <v>559</v>
      </c>
      <c r="R4689" s="3">
        <v>559</v>
      </c>
      <c r="S4689" s="3">
        <v>31.120999999999999</v>
      </c>
      <c r="T4689" s="3">
        <v>31.12</v>
      </c>
      <c r="U4689" s="3">
        <v>5.56</v>
      </c>
      <c r="V4689" s="2" t="s">
        <v>697</v>
      </c>
      <c r="W4689" s="2" t="s">
        <v>698</v>
      </c>
      <c r="X4689" s="2" t="s">
        <v>691</v>
      </c>
      <c r="Y4689" s="19" t="str">
        <f>VLOOKUP(G4689,'Verweis Kd-Gruppe'!$A$2:$B$8,2,FALSE)</f>
        <v>FHK</v>
      </c>
      <c r="Z4689" s="19" t="str">
        <f>VLOOKUP(J4689,'Verweis Art-Gruppe'!$A$2:$B$15,2,FALSE)</f>
        <v>Geräte</v>
      </c>
      <c r="AA4689" s="19" t="str">
        <f>VLOOKUP(W4689,'Verweis Vertreter'!$A$2:$B$24,2,FALSE)</f>
        <v>Zentrale</v>
      </c>
      <c r="AB4689" s="12">
        <f t="shared" si="657"/>
        <v>1</v>
      </c>
      <c r="AC4689" s="12">
        <f t="shared" si="662"/>
        <v>527.87900000000002</v>
      </c>
      <c r="AD4689" s="12">
        <f t="shared" si="663"/>
        <v>559</v>
      </c>
      <c r="AE4689" s="12">
        <f t="shared" si="658"/>
        <v>559</v>
      </c>
      <c r="AF4689" s="12">
        <f t="shared" si="659"/>
        <v>31.120999999999999</v>
      </c>
      <c r="AG4689" s="12">
        <f t="shared" si="660"/>
        <v>31.12</v>
      </c>
      <c r="AH4689" s="9">
        <f t="shared" si="664"/>
        <v>5.5670840787119862E-2</v>
      </c>
      <c r="AI4689" s="14">
        <f>VLOOKUP(E4689,'Verweis Faktor'!$A:$B,2,FALSE)</f>
        <v>1</v>
      </c>
      <c r="AJ4689" s="14"/>
      <c r="AK4689" s="14" t="str">
        <f>IF(AL4689="Ja","Versandkosten",VLOOKUP(E4689,'Verweis Belegart'!$A$2:$B$9,2,FALSE))</f>
        <v>Hardware</v>
      </c>
      <c r="AL4689" s="14" t="str">
        <f t="shared" si="665"/>
        <v>Nein</v>
      </c>
      <c r="AM4689" s="14" t="str">
        <f t="shared" si="661"/>
        <v>Positiv</v>
      </c>
    </row>
    <row r="4690" spans="1:39" ht="17.25" customHeight="1" x14ac:dyDescent="0.35">
      <c r="A4690" s="17">
        <v>14574953</v>
      </c>
      <c r="B4690" s="2" t="s">
        <v>2487</v>
      </c>
      <c r="C4690" s="1">
        <v>2025001</v>
      </c>
      <c r="D4690" s="1">
        <v>2001214</v>
      </c>
      <c r="E4690" s="2" t="s">
        <v>34</v>
      </c>
      <c r="F4690" s="2" t="s">
        <v>35</v>
      </c>
      <c r="G4690" s="2" t="s">
        <v>25</v>
      </c>
      <c r="H4690" s="2" t="s">
        <v>1002</v>
      </c>
      <c r="I4690" s="2" t="s">
        <v>1003</v>
      </c>
      <c r="J4690" s="2" t="s">
        <v>304</v>
      </c>
      <c r="K4690" s="2" t="s">
        <v>28</v>
      </c>
      <c r="L4690" s="2" t="s">
        <v>832</v>
      </c>
      <c r="M4690" s="2" t="s">
        <v>833</v>
      </c>
      <c r="N4690" s="2" t="s">
        <v>834</v>
      </c>
      <c r="O4690" s="3">
        <v>2</v>
      </c>
      <c r="P4690" s="3">
        <v>20.079999999999998</v>
      </c>
      <c r="Q4690" s="3">
        <v>23.5</v>
      </c>
      <c r="R4690" s="3">
        <v>47</v>
      </c>
      <c r="S4690" s="3">
        <v>3.42</v>
      </c>
      <c r="T4690" s="3">
        <v>6.84</v>
      </c>
      <c r="U4690" s="3">
        <v>14.55</v>
      </c>
      <c r="V4690" s="2" t="s">
        <v>413</v>
      </c>
      <c r="W4690" s="2" t="s">
        <v>414</v>
      </c>
      <c r="X4690" s="2" t="s">
        <v>699</v>
      </c>
      <c r="Y4690" s="19" t="str">
        <f>VLOOKUP(G4690,'Verweis Kd-Gruppe'!$A$2:$B$8,2,FALSE)</f>
        <v>FHK</v>
      </c>
      <c r="Z4690" s="19" t="str">
        <f>VLOOKUP(J4690,'Verweis Art-Gruppe'!$A$2:$B$15,2,FALSE)</f>
        <v>Zubehör</v>
      </c>
      <c r="AA4690" s="19" t="str">
        <f>VLOOKUP(W4690,'Verweis Vertreter'!$A$2:$B$24,2,FALSE)</f>
        <v>Zentrale</v>
      </c>
      <c r="AB4690" s="12">
        <f t="shared" si="657"/>
        <v>2</v>
      </c>
      <c r="AC4690" s="12">
        <f t="shared" si="662"/>
        <v>20.079999999999998</v>
      </c>
      <c r="AD4690" s="12">
        <f t="shared" si="663"/>
        <v>23.5</v>
      </c>
      <c r="AE4690" s="12">
        <f t="shared" si="658"/>
        <v>47</v>
      </c>
      <c r="AF4690" s="12">
        <f t="shared" si="659"/>
        <v>3.42</v>
      </c>
      <c r="AG4690" s="12">
        <f t="shared" si="660"/>
        <v>6.84</v>
      </c>
      <c r="AH4690" s="9">
        <f t="shared" si="664"/>
        <v>0.14553191489361703</v>
      </c>
      <c r="AI4690" s="14">
        <f>VLOOKUP(E4690,'Verweis Faktor'!$A:$B,2,FALSE)</f>
        <v>1</v>
      </c>
      <c r="AJ4690" s="14"/>
      <c r="AK4690" s="14" t="str">
        <f>IF(AL4690="Ja","Versandkosten",VLOOKUP(E4690,'Verweis Belegart'!$A$2:$B$9,2,FALSE))</f>
        <v>Hardware</v>
      </c>
      <c r="AL4690" s="14" t="str">
        <f t="shared" si="665"/>
        <v>Nein</v>
      </c>
      <c r="AM4690" s="14" t="str">
        <f t="shared" si="661"/>
        <v>Positiv</v>
      </c>
    </row>
    <row r="4691" spans="1:39" ht="17.25" customHeight="1" x14ac:dyDescent="0.35">
      <c r="A4691" s="17">
        <v>14574953</v>
      </c>
      <c r="B4691" s="2" t="s">
        <v>2487</v>
      </c>
      <c r="C4691" s="1">
        <v>2025001</v>
      </c>
      <c r="D4691" s="1">
        <v>2001214</v>
      </c>
      <c r="E4691" s="2" t="s">
        <v>34</v>
      </c>
      <c r="F4691" s="2" t="s">
        <v>35</v>
      </c>
      <c r="G4691" s="2" t="s">
        <v>25</v>
      </c>
      <c r="H4691" s="2" t="s">
        <v>1002</v>
      </c>
      <c r="I4691" s="2" t="s">
        <v>1003</v>
      </c>
      <c r="J4691" s="2" t="s">
        <v>304</v>
      </c>
      <c r="K4691" s="2" t="s">
        <v>45</v>
      </c>
      <c r="L4691" s="2" t="s">
        <v>1529</v>
      </c>
      <c r="M4691" s="2" t="s">
        <v>1530</v>
      </c>
      <c r="N4691" s="2" t="s">
        <v>1531</v>
      </c>
      <c r="O4691" s="3">
        <v>8</v>
      </c>
      <c r="P4691" s="3">
        <v>52.86</v>
      </c>
      <c r="Q4691" s="3">
        <v>60</v>
      </c>
      <c r="R4691" s="3">
        <v>480</v>
      </c>
      <c r="S4691" s="3">
        <v>7.14</v>
      </c>
      <c r="T4691" s="3">
        <v>57.12</v>
      </c>
      <c r="U4691" s="3">
        <v>11.9</v>
      </c>
      <c r="V4691" s="2" t="s">
        <v>413</v>
      </c>
      <c r="W4691" s="2" t="s">
        <v>414</v>
      </c>
      <c r="X4691" s="2" t="s">
        <v>699</v>
      </c>
      <c r="Y4691" s="19" t="str">
        <f>VLOOKUP(G4691,'Verweis Kd-Gruppe'!$A$2:$B$8,2,FALSE)</f>
        <v>FHK</v>
      </c>
      <c r="Z4691" s="19" t="str">
        <f>VLOOKUP(J4691,'Verweis Art-Gruppe'!$A$2:$B$15,2,FALSE)</f>
        <v>Zubehör</v>
      </c>
      <c r="AA4691" s="19" t="str">
        <f>VLOOKUP(W4691,'Verweis Vertreter'!$A$2:$B$24,2,FALSE)</f>
        <v>Zentrale</v>
      </c>
      <c r="AB4691" s="12">
        <f t="shared" si="657"/>
        <v>8</v>
      </c>
      <c r="AC4691" s="12">
        <f t="shared" si="662"/>
        <v>52.86</v>
      </c>
      <c r="AD4691" s="12">
        <f t="shared" si="663"/>
        <v>60</v>
      </c>
      <c r="AE4691" s="12">
        <f t="shared" si="658"/>
        <v>480</v>
      </c>
      <c r="AF4691" s="12">
        <f t="shared" si="659"/>
        <v>7.14</v>
      </c>
      <c r="AG4691" s="12">
        <f t="shared" si="660"/>
        <v>57.12</v>
      </c>
      <c r="AH4691" s="9">
        <f t="shared" si="664"/>
        <v>0.11899999999999999</v>
      </c>
      <c r="AI4691" s="14">
        <f>VLOOKUP(E4691,'Verweis Faktor'!$A:$B,2,FALSE)</f>
        <v>1</v>
      </c>
      <c r="AJ4691" s="14"/>
      <c r="AK4691" s="14" t="str">
        <f>IF(AL4691="Ja","Versandkosten",VLOOKUP(E4691,'Verweis Belegart'!$A$2:$B$9,2,FALSE))</f>
        <v>Hardware</v>
      </c>
      <c r="AL4691" s="14" t="str">
        <f t="shared" si="665"/>
        <v>Nein</v>
      </c>
      <c r="AM4691" s="14" t="str">
        <f t="shared" si="661"/>
        <v>Positiv</v>
      </c>
    </row>
    <row r="4692" spans="1:39" ht="17.25" customHeight="1" x14ac:dyDescent="0.35">
      <c r="A4692" s="17">
        <v>14575022</v>
      </c>
      <c r="B4692" s="2" t="s">
        <v>2487</v>
      </c>
      <c r="C4692" s="1">
        <v>2025001</v>
      </c>
      <c r="D4692" s="1">
        <v>2001215</v>
      </c>
      <c r="E4692" s="2" t="s">
        <v>34</v>
      </c>
      <c r="F4692" s="2" t="s">
        <v>142</v>
      </c>
      <c r="G4692" s="2" t="s">
        <v>707</v>
      </c>
      <c r="H4692" s="2" t="s">
        <v>708</v>
      </c>
      <c r="I4692" s="2" t="s">
        <v>2529</v>
      </c>
      <c r="J4692" s="2" t="s">
        <v>304</v>
      </c>
      <c r="K4692" s="2" t="s">
        <v>28</v>
      </c>
      <c r="L4692" s="2" t="s">
        <v>2530</v>
      </c>
      <c r="M4692" s="2" t="s">
        <v>2531</v>
      </c>
      <c r="N4692" s="2" t="s">
        <v>2532</v>
      </c>
      <c r="O4692" s="3">
        <v>1</v>
      </c>
      <c r="P4692" s="3">
        <v>58.823300000000003</v>
      </c>
      <c r="Q4692" s="3">
        <v>0</v>
      </c>
      <c r="R4692" s="3">
        <v>0</v>
      </c>
      <c r="S4692" s="3"/>
      <c r="T4692" s="3">
        <v>-58.82</v>
      </c>
      <c r="U4692" s="3"/>
      <c r="V4692" s="2" t="s">
        <v>710</v>
      </c>
      <c r="W4692" s="2" t="s">
        <v>711</v>
      </c>
      <c r="X4692" s="2" t="s">
        <v>712</v>
      </c>
      <c r="Y4692" s="19" t="str">
        <f>VLOOKUP(G4692,'Verweis Kd-Gruppe'!$A$2:$B$8,2,FALSE)</f>
        <v>FHK</v>
      </c>
      <c r="Z4692" s="19" t="str">
        <f>VLOOKUP(J4692,'Verweis Art-Gruppe'!$A$2:$B$15,2,FALSE)</f>
        <v>Zubehör</v>
      </c>
      <c r="AA4692" s="19" t="str">
        <f>VLOOKUP(W4692,'Verweis Vertreter'!$A$2:$B$24,2,FALSE)</f>
        <v>Zentrale</v>
      </c>
      <c r="AB4692" s="12">
        <f t="shared" si="657"/>
        <v>1</v>
      </c>
      <c r="AC4692" s="12">
        <f t="shared" si="662"/>
        <v>58.823300000000003</v>
      </c>
      <c r="AD4692" s="12">
        <f t="shared" si="663"/>
        <v>0</v>
      </c>
      <c r="AE4692" s="12">
        <f t="shared" si="658"/>
        <v>0</v>
      </c>
      <c r="AF4692" s="12">
        <f t="shared" si="659"/>
        <v>0</v>
      </c>
      <c r="AG4692" s="12">
        <f t="shared" si="660"/>
        <v>-58.82</v>
      </c>
      <c r="AH4692" s="9">
        <f t="shared" si="664"/>
        <v>0</v>
      </c>
      <c r="AI4692" s="14">
        <f>VLOOKUP(E4692,'Verweis Faktor'!$A:$B,2,FALSE)</f>
        <v>1</v>
      </c>
      <c r="AJ4692" s="14"/>
      <c r="AK4692" s="14" t="str">
        <f>IF(AL4692="Ja","Versandkosten",VLOOKUP(E4692,'Verweis Belegart'!$A$2:$B$9,2,FALSE))</f>
        <v>Hardware</v>
      </c>
      <c r="AL4692" s="14" t="str">
        <f t="shared" si="665"/>
        <v>Nein</v>
      </c>
      <c r="AM4692" s="14" t="str">
        <f t="shared" si="661"/>
        <v>Negativ</v>
      </c>
    </row>
    <row r="4693" spans="1:39" ht="17.25" customHeight="1" x14ac:dyDescent="0.35">
      <c r="A4693" s="17">
        <v>14575022</v>
      </c>
      <c r="B4693" s="2" t="s">
        <v>2487</v>
      </c>
      <c r="C4693" s="1">
        <v>2025001</v>
      </c>
      <c r="D4693" s="1">
        <v>2001215</v>
      </c>
      <c r="E4693" s="2" t="s">
        <v>34</v>
      </c>
      <c r="F4693" s="2" t="s">
        <v>142</v>
      </c>
      <c r="G4693" s="2" t="s">
        <v>707</v>
      </c>
      <c r="H4693" s="2" t="s">
        <v>708</v>
      </c>
      <c r="I4693" s="2" t="s">
        <v>2529</v>
      </c>
      <c r="J4693" s="2" t="s">
        <v>304</v>
      </c>
      <c r="K4693" s="2" t="s">
        <v>45</v>
      </c>
      <c r="L4693" s="2" t="s">
        <v>692</v>
      </c>
      <c r="M4693" s="2" t="s">
        <v>693</v>
      </c>
      <c r="N4693" s="2" t="s">
        <v>694</v>
      </c>
      <c r="O4693" s="3">
        <v>1</v>
      </c>
      <c r="P4693" s="3">
        <v>405.41669999999999</v>
      </c>
      <c r="Q4693" s="3">
        <v>658.92</v>
      </c>
      <c r="R4693" s="3">
        <v>658.92</v>
      </c>
      <c r="S4693" s="3">
        <v>253.5033</v>
      </c>
      <c r="T4693" s="3">
        <v>148.29</v>
      </c>
      <c r="U4693" s="3">
        <v>38.47</v>
      </c>
      <c r="V4693" s="2" t="s">
        <v>710</v>
      </c>
      <c r="W4693" s="2" t="s">
        <v>711</v>
      </c>
      <c r="X4693" s="2" t="s">
        <v>712</v>
      </c>
      <c r="Y4693" s="19" t="str">
        <f>VLOOKUP(G4693,'Verweis Kd-Gruppe'!$A$2:$B$8,2,FALSE)</f>
        <v>FHK</v>
      </c>
      <c r="Z4693" s="19" t="str">
        <f>VLOOKUP(J4693,'Verweis Art-Gruppe'!$A$2:$B$15,2,FALSE)</f>
        <v>Zubehör</v>
      </c>
      <c r="AA4693" s="19" t="str">
        <f>VLOOKUP(W4693,'Verweis Vertreter'!$A$2:$B$24,2,FALSE)</f>
        <v>Zentrale</v>
      </c>
      <c r="AB4693" s="12">
        <f t="shared" si="657"/>
        <v>1</v>
      </c>
      <c r="AC4693" s="12">
        <f t="shared" si="662"/>
        <v>405.41669999999999</v>
      </c>
      <c r="AD4693" s="12">
        <f t="shared" si="663"/>
        <v>658.92</v>
      </c>
      <c r="AE4693" s="12">
        <f t="shared" si="658"/>
        <v>658.92</v>
      </c>
      <c r="AF4693" s="12">
        <f t="shared" si="659"/>
        <v>253.5033</v>
      </c>
      <c r="AG4693" s="12">
        <f t="shared" si="660"/>
        <v>148.29</v>
      </c>
      <c r="AH4693" s="9">
        <f t="shared" si="664"/>
        <v>0.22505008195228557</v>
      </c>
      <c r="AI4693" s="14">
        <f>VLOOKUP(E4693,'Verweis Faktor'!$A:$B,2,FALSE)</f>
        <v>1</v>
      </c>
      <c r="AJ4693" s="14"/>
      <c r="AK4693" s="14" t="str">
        <f>IF(AL4693="Ja","Versandkosten",VLOOKUP(E4693,'Verweis Belegart'!$A$2:$B$9,2,FALSE))</f>
        <v>Hardware</v>
      </c>
      <c r="AL4693" s="14" t="str">
        <f t="shared" si="665"/>
        <v>Nein</v>
      </c>
      <c r="AM4693" s="14" t="str">
        <f t="shared" si="661"/>
        <v>Positiv</v>
      </c>
    </row>
    <row r="4694" spans="1:39" ht="17.25" customHeight="1" x14ac:dyDescent="0.35">
      <c r="A4694" s="17">
        <v>14575021</v>
      </c>
      <c r="B4694" s="2" t="s">
        <v>2487</v>
      </c>
      <c r="C4694" s="1">
        <v>2025001</v>
      </c>
      <c r="D4694" s="1">
        <v>2001216</v>
      </c>
      <c r="E4694" s="2" t="s">
        <v>34</v>
      </c>
      <c r="F4694" s="2" t="s">
        <v>182</v>
      </c>
      <c r="G4694" s="2" t="s">
        <v>66</v>
      </c>
      <c r="H4694" s="2" t="s">
        <v>1592</v>
      </c>
      <c r="I4694" s="2" t="s">
        <v>1593</v>
      </c>
      <c r="J4694" s="2" t="s">
        <v>103</v>
      </c>
      <c r="K4694" s="2" t="s">
        <v>28</v>
      </c>
      <c r="L4694" s="2" t="s">
        <v>39</v>
      </c>
      <c r="M4694" s="2" t="s">
        <v>40</v>
      </c>
      <c r="N4694" s="2" t="s">
        <v>41</v>
      </c>
      <c r="O4694" s="3">
        <v>3</v>
      </c>
      <c r="P4694" s="3">
        <v>220</v>
      </c>
      <c r="Q4694" s="3">
        <v>237</v>
      </c>
      <c r="R4694" s="3">
        <v>711</v>
      </c>
      <c r="S4694" s="3">
        <v>17</v>
      </c>
      <c r="T4694" s="3">
        <v>51</v>
      </c>
      <c r="U4694" s="3">
        <v>7.17</v>
      </c>
      <c r="V4694" s="2" t="s">
        <v>123</v>
      </c>
      <c r="W4694" s="2" t="s">
        <v>124</v>
      </c>
      <c r="X4694" s="2" t="s">
        <v>72</v>
      </c>
      <c r="Y4694" s="19" t="str">
        <f>VLOOKUP(G4694,'Verweis Kd-Gruppe'!$A$2:$B$8,2,FALSE)</f>
        <v>EXP</v>
      </c>
      <c r="Z4694" s="19" t="str">
        <f>VLOOKUP(J4694,'Verweis Art-Gruppe'!$A$2:$B$15,2,FALSE)</f>
        <v>Geräte</v>
      </c>
      <c r="AA4694" s="19" t="str">
        <f>VLOOKUP(W4694,'Verweis Vertreter'!$A$2:$B$24,2,FALSE)</f>
        <v>Antonio Vuolo</v>
      </c>
      <c r="AB4694" s="12">
        <f t="shared" si="657"/>
        <v>3</v>
      </c>
      <c r="AC4694" s="12">
        <f t="shared" si="662"/>
        <v>220</v>
      </c>
      <c r="AD4694" s="12">
        <f t="shared" si="663"/>
        <v>237</v>
      </c>
      <c r="AE4694" s="12">
        <f t="shared" si="658"/>
        <v>711</v>
      </c>
      <c r="AF4694" s="12">
        <f t="shared" si="659"/>
        <v>17</v>
      </c>
      <c r="AG4694" s="12">
        <f t="shared" si="660"/>
        <v>51</v>
      </c>
      <c r="AH4694" s="9">
        <f t="shared" si="664"/>
        <v>7.1729957805907171E-2</v>
      </c>
      <c r="AI4694" s="14">
        <f>VLOOKUP(E4694,'Verweis Faktor'!$A:$B,2,FALSE)</f>
        <v>1</v>
      </c>
      <c r="AJ4694" s="14"/>
      <c r="AK4694" s="14" t="str">
        <f>IF(AL4694="Ja","Versandkosten",VLOOKUP(E4694,'Verweis Belegart'!$A$2:$B$9,2,FALSE))</f>
        <v>Hardware</v>
      </c>
      <c r="AL4694" s="14" t="str">
        <f t="shared" si="665"/>
        <v>Nein</v>
      </c>
      <c r="AM4694" s="14" t="str">
        <f t="shared" si="661"/>
        <v>Positiv</v>
      </c>
    </row>
    <row r="4695" spans="1:39" ht="17.25" customHeight="1" x14ac:dyDescent="0.35">
      <c r="A4695" s="17">
        <v>14575021</v>
      </c>
      <c r="B4695" s="2" t="s">
        <v>2487</v>
      </c>
      <c r="C4695" s="1">
        <v>2025001</v>
      </c>
      <c r="D4695" s="1">
        <v>2001216</v>
      </c>
      <c r="E4695" s="2" t="s">
        <v>34</v>
      </c>
      <c r="F4695" s="2" t="s">
        <v>182</v>
      </c>
      <c r="G4695" s="2" t="s">
        <v>66</v>
      </c>
      <c r="H4695" s="2" t="s">
        <v>1592</v>
      </c>
      <c r="I4695" s="2" t="s">
        <v>1593</v>
      </c>
      <c r="J4695" s="2" t="s">
        <v>103</v>
      </c>
      <c r="K4695" s="2" t="s">
        <v>45</v>
      </c>
      <c r="L4695" s="2" t="s">
        <v>458</v>
      </c>
      <c r="M4695" s="2" t="s">
        <v>459</v>
      </c>
      <c r="N4695" s="2" t="s">
        <v>41</v>
      </c>
      <c r="O4695" s="3">
        <v>3</v>
      </c>
      <c r="P4695" s="3">
        <v>227.2817</v>
      </c>
      <c r="Q4695" s="3">
        <v>237</v>
      </c>
      <c r="R4695" s="3">
        <v>711</v>
      </c>
      <c r="S4695" s="3">
        <v>9.7182999999999993</v>
      </c>
      <c r="T4695" s="3">
        <v>29.15</v>
      </c>
      <c r="U4695" s="3">
        <v>4.0999999999999996</v>
      </c>
      <c r="V4695" s="2" t="s">
        <v>123</v>
      </c>
      <c r="W4695" s="2" t="s">
        <v>124</v>
      </c>
      <c r="X4695" s="2" t="s">
        <v>72</v>
      </c>
      <c r="Y4695" s="19" t="str">
        <f>VLOOKUP(G4695,'Verweis Kd-Gruppe'!$A$2:$B$8,2,FALSE)</f>
        <v>EXP</v>
      </c>
      <c r="Z4695" s="19" t="str">
        <f>VLOOKUP(J4695,'Verweis Art-Gruppe'!$A$2:$B$15,2,FALSE)</f>
        <v>Geräte</v>
      </c>
      <c r="AA4695" s="19" t="str">
        <f>VLOOKUP(W4695,'Verweis Vertreter'!$A$2:$B$24,2,FALSE)</f>
        <v>Antonio Vuolo</v>
      </c>
      <c r="AB4695" s="12">
        <f t="shared" si="657"/>
        <v>3</v>
      </c>
      <c r="AC4695" s="12">
        <f t="shared" si="662"/>
        <v>227.2817</v>
      </c>
      <c r="AD4695" s="12">
        <f t="shared" si="663"/>
        <v>237</v>
      </c>
      <c r="AE4695" s="12">
        <f t="shared" si="658"/>
        <v>711</v>
      </c>
      <c r="AF4695" s="12">
        <f t="shared" si="659"/>
        <v>9.7182999999999993</v>
      </c>
      <c r="AG4695" s="12">
        <f t="shared" si="660"/>
        <v>29.15</v>
      </c>
      <c r="AH4695" s="9">
        <f t="shared" si="664"/>
        <v>4.0998593530239096E-2</v>
      </c>
      <c r="AI4695" s="14">
        <f>VLOOKUP(E4695,'Verweis Faktor'!$A:$B,2,FALSE)</f>
        <v>1</v>
      </c>
      <c r="AJ4695" s="14"/>
      <c r="AK4695" s="14" t="str">
        <f>IF(AL4695="Ja","Versandkosten",VLOOKUP(E4695,'Verweis Belegart'!$A$2:$B$9,2,FALSE))</f>
        <v>Hardware</v>
      </c>
      <c r="AL4695" s="14" t="str">
        <f t="shared" si="665"/>
        <v>Nein</v>
      </c>
      <c r="AM4695" s="14" t="str">
        <f t="shared" si="661"/>
        <v>Positiv</v>
      </c>
    </row>
    <row r="4696" spans="1:39" ht="17.25" customHeight="1" x14ac:dyDescent="0.35">
      <c r="A4696" s="17">
        <v>14575021</v>
      </c>
      <c r="B4696" s="2" t="s">
        <v>2487</v>
      </c>
      <c r="C4696" s="1">
        <v>2025001</v>
      </c>
      <c r="D4696" s="1">
        <v>2001216</v>
      </c>
      <c r="E4696" s="2" t="s">
        <v>34</v>
      </c>
      <c r="F4696" s="2" t="s">
        <v>182</v>
      </c>
      <c r="G4696" s="2" t="s">
        <v>66</v>
      </c>
      <c r="H4696" s="2" t="s">
        <v>1592</v>
      </c>
      <c r="I4696" s="2" t="s">
        <v>1593</v>
      </c>
      <c r="J4696" s="2" t="s">
        <v>103</v>
      </c>
      <c r="K4696" s="2" t="s">
        <v>49</v>
      </c>
      <c r="L4696" s="2" t="s">
        <v>88</v>
      </c>
      <c r="M4696" s="2" t="s">
        <v>89</v>
      </c>
      <c r="N4696" s="2" t="s">
        <v>90</v>
      </c>
      <c r="O4696" s="3">
        <v>5</v>
      </c>
      <c r="P4696" s="3">
        <v>527.87900000000002</v>
      </c>
      <c r="Q4696" s="3">
        <v>550</v>
      </c>
      <c r="R4696" s="3">
        <v>2750</v>
      </c>
      <c r="S4696" s="3">
        <v>22.120999999999999</v>
      </c>
      <c r="T4696" s="3">
        <v>110.6</v>
      </c>
      <c r="U4696" s="3">
        <v>4.0199999999999996</v>
      </c>
      <c r="V4696" s="2" t="s">
        <v>123</v>
      </c>
      <c r="W4696" s="2" t="s">
        <v>124</v>
      </c>
      <c r="X4696" s="2" t="s">
        <v>72</v>
      </c>
      <c r="Y4696" s="19" t="str">
        <f>VLOOKUP(G4696,'Verweis Kd-Gruppe'!$A$2:$B$8,2,FALSE)</f>
        <v>EXP</v>
      </c>
      <c r="Z4696" s="19" t="str">
        <f>VLOOKUP(J4696,'Verweis Art-Gruppe'!$A$2:$B$15,2,FALSE)</f>
        <v>Geräte</v>
      </c>
      <c r="AA4696" s="19" t="str">
        <f>VLOOKUP(W4696,'Verweis Vertreter'!$A$2:$B$24,2,FALSE)</f>
        <v>Antonio Vuolo</v>
      </c>
      <c r="AB4696" s="12">
        <f t="shared" si="657"/>
        <v>5</v>
      </c>
      <c r="AC4696" s="12">
        <f t="shared" si="662"/>
        <v>527.87900000000002</v>
      </c>
      <c r="AD4696" s="12">
        <f t="shared" si="663"/>
        <v>550</v>
      </c>
      <c r="AE4696" s="12">
        <f t="shared" si="658"/>
        <v>2750</v>
      </c>
      <c r="AF4696" s="12">
        <f t="shared" si="659"/>
        <v>22.120999999999999</v>
      </c>
      <c r="AG4696" s="12">
        <f t="shared" si="660"/>
        <v>110.6</v>
      </c>
      <c r="AH4696" s="9">
        <f t="shared" si="664"/>
        <v>4.0218181818181813E-2</v>
      </c>
      <c r="AI4696" s="14">
        <f>VLOOKUP(E4696,'Verweis Faktor'!$A:$B,2,FALSE)</f>
        <v>1</v>
      </c>
      <c r="AJ4696" s="14"/>
      <c r="AK4696" s="14" t="str">
        <f>IF(AL4696="Ja","Versandkosten",VLOOKUP(E4696,'Verweis Belegart'!$A$2:$B$9,2,FALSE))</f>
        <v>Hardware</v>
      </c>
      <c r="AL4696" s="14" t="str">
        <f t="shared" si="665"/>
        <v>Nein</v>
      </c>
      <c r="AM4696" s="14" t="str">
        <f t="shared" si="661"/>
        <v>Positiv</v>
      </c>
    </row>
    <row r="4697" spans="1:39" ht="17.25" customHeight="1" x14ac:dyDescent="0.35">
      <c r="A4697" s="17">
        <v>14575021</v>
      </c>
      <c r="B4697" s="2" t="s">
        <v>2487</v>
      </c>
      <c r="C4697" s="1">
        <v>2025001</v>
      </c>
      <c r="D4697" s="1">
        <v>2001216</v>
      </c>
      <c r="E4697" s="2" t="s">
        <v>34</v>
      </c>
      <c r="F4697" s="2" t="s">
        <v>182</v>
      </c>
      <c r="G4697" s="2" t="s">
        <v>66</v>
      </c>
      <c r="H4697" s="2" t="s">
        <v>1592</v>
      </c>
      <c r="I4697" s="2" t="s">
        <v>1593</v>
      </c>
      <c r="J4697" s="2" t="s">
        <v>103</v>
      </c>
      <c r="K4697" s="2" t="s">
        <v>79</v>
      </c>
      <c r="L4697" s="2" t="s">
        <v>1558</v>
      </c>
      <c r="M4697" s="2" t="s">
        <v>1559</v>
      </c>
      <c r="N4697" s="2" t="s">
        <v>481</v>
      </c>
      <c r="O4697" s="3">
        <v>10</v>
      </c>
      <c r="P4697" s="3">
        <v>109</v>
      </c>
      <c r="Q4697" s="3">
        <v>120</v>
      </c>
      <c r="R4697" s="3">
        <v>1200</v>
      </c>
      <c r="S4697" s="3">
        <v>11</v>
      </c>
      <c r="T4697" s="3">
        <v>110</v>
      </c>
      <c r="U4697" s="3">
        <v>9.16</v>
      </c>
      <c r="V4697" s="2" t="s">
        <v>123</v>
      </c>
      <c r="W4697" s="2" t="s">
        <v>124</v>
      </c>
      <c r="X4697" s="2" t="s">
        <v>72</v>
      </c>
      <c r="Y4697" s="19" t="str">
        <f>VLOOKUP(G4697,'Verweis Kd-Gruppe'!$A$2:$B$8,2,FALSE)</f>
        <v>EXP</v>
      </c>
      <c r="Z4697" s="19" t="str">
        <f>VLOOKUP(J4697,'Verweis Art-Gruppe'!$A$2:$B$15,2,FALSE)</f>
        <v>Geräte</v>
      </c>
      <c r="AA4697" s="19" t="str">
        <f>VLOOKUP(W4697,'Verweis Vertreter'!$A$2:$B$24,2,FALSE)</f>
        <v>Antonio Vuolo</v>
      </c>
      <c r="AB4697" s="12">
        <f t="shared" si="657"/>
        <v>10</v>
      </c>
      <c r="AC4697" s="12">
        <f t="shared" si="662"/>
        <v>109</v>
      </c>
      <c r="AD4697" s="12">
        <f t="shared" si="663"/>
        <v>120</v>
      </c>
      <c r="AE4697" s="12">
        <f t="shared" si="658"/>
        <v>1200</v>
      </c>
      <c r="AF4697" s="12">
        <f t="shared" si="659"/>
        <v>11</v>
      </c>
      <c r="AG4697" s="12">
        <f t="shared" si="660"/>
        <v>110</v>
      </c>
      <c r="AH4697" s="9">
        <f t="shared" si="664"/>
        <v>9.166666666666666E-2</v>
      </c>
      <c r="AI4697" s="14">
        <f>VLOOKUP(E4697,'Verweis Faktor'!$A:$B,2,FALSE)</f>
        <v>1</v>
      </c>
      <c r="AJ4697" s="14"/>
      <c r="AK4697" s="14" t="str">
        <f>IF(AL4697="Ja","Versandkosten",VLOOKUP(E4697,'Verweis Belegart'!$A$2:$B$9,2,FALSE))</f>
        <v>Hardware</v>
      </c>
      <c r="AL4697" s="14" t="str">
        <f t="shared" si="665"/>
        <v>Nein</v>
      </c>
      <c r="AM4697" s="14" t="str">
        <f t="shared" si="661"/>
        <v>Positiv</v>
      </c>
    </row>
    <row r="4698" spans="1:39" ht="17.25" customHeight="1" x14ac:dyDescent="0.35">
      <c r="A4698" s="17">
        <v>14574998</v>
      </c>
      <c r="B4698" s="2" t="s">
        <v>2487</v>
      </c>
      <c r="C4698" s="1">
        <v>2025001</v>
      </c>
      <c r="D4698" s="1">
        <v>2001217</v>
      </c>
      <c r="E4698" s="2" t="s">
        <v>34</v>
      </c>
      <c r="F4698" s="2" t="s">
        <v>53</v>
      </c>
      <c r="G4698" s="2" t="s">
        <v>25</v>
      </c>
      <c r="H4698" s="2" t="s">
        <v>695</v>
      </c>
      <c r="I4698" s="2" t="s">
        <v>696</v>
      </c>
      <c r="J4698" s="2" t="s">
        <v>103</v>
      </c>
      <c r="K4698" s="2" t="s">
        <v>28</v>
      </c>
      <c r="L4698" s="2" t="s">
        <v>1381</v>
      </c>
      <c r="M4698" s="2" t="s">
        <v>1382</v>
      </c>
      <c r="N4698" s="2" t="s">
        <v>292</v>
      </c>
      <c r="O4698" s="3">
        <v>1</v>
      </c>
      <c r="P4698" s="3">
        <v>890.04939999999999</v>
      </c>
      <c r="Q4698" s="3">
        <v>919</v>
      </c>
      <c r="R4698" s="3">
        <v>919</v>
      </c>
      <c r="S4698" s="3">
        <v>28.950600000000001</v>
      </c>
      <c r="T4698" s="3">
        <v>28.95</v>
      </c>
      <c r="U4698" s="3">
        <v>3.15</v>
      </c>
      <c r="V4698" s="2" t="s">
        <v>697</v>
      </c>
      <c r="W4698" s="2" t="s">
        <v>698</v>
      </c>
      <c r="X4698" s="2" t="s">
        <v>699</v>
      </c>
      <c r="Y4698" s="19" t="str">
        <f>VLOOKUP(G4698,'Verweis Kd-Gruppe'!$A$2:$B$8,2,FALSE)</f>
        <v>FHK</v>
      </c>
      <c r="Z4698" s="19" t="str">
        <f>VLOOKUP(J4698,'Verweis Art-Gruppe'!$A$2:$B$15,2,FALSE)</f>
        <v>Geräte</v>
      </c>
      <c r="AA4698" s="19" t="str">
        <f>VLOOKUP(W4698,'Verweis Vertreter'!$A$2:$B$24,2,FALSE)</f>
        <v>Zentrale</v>
      </c>
      <c r="AB4698" s="12">
        <f t="shared" si="657"/>
        <v>1</v>
      </c>
      <c r="AC4698" s="12">
        <f t="shared" si="662"/>
        <v>890.04939999999999</v>
      </c>
      <c r="AD4698" s="12">
        <f t="shared" si="663"/>
        <v>919</v>
      </c>
      <c r="AE4698" s="12">
        <f t="shared" si="658"/>
        <v>919</v>
      </c>
      <c r="AF4698" s="12">
        <f t="shared" si="659"/>
        <v>28.950600000000001</v>
      </c>
      <c r="AG4698" s="12">
        <f t="shared" si="660"/>
        <v>28.95</v>
      </c>
      <c r="AH4698" s="9">
        <f t="shared" si="664"/>
        <v>3.1501632208922742E-2</v>
      </c>
      <c r="AI4698" s="14">
        <f>VLOOKUP(E4698,'Verweis Faktor'!$A:$B,2,FALSE)</f>
        <v>1</v>
      </c>
      <c r="AJ4698" s="14"/>
      <c r="AK4698" s="14" t="str">
        <f>IF(AL4698="Ja","Versandkosten",VLOOKUP(E4698,'Verweis Belegart'!$A$2:$B$9,2,FALSE))</f>
        <v>Hardware</v>
      </c>
      <c r="AL4698" s="14" t="str">
        <f t="shared" si="665"/>
        <v>Nein</v>
      </c>
      <c r="AM4698" s="14" t="str">
        <f t="shared" si="661"/>
        <v>Positiv</v>
      </c>
    </row>
    <row r="4699" spans="1:39" ht="17.25" customHeight="1" x14ac:dyDescent="0.35">
      <c r="A4699" s="17">
        <v>14574232</v>
      </c>
      <c r="B4699" s="2" t="s">
        <v>2487</v>
      </c>
      <c r="C4699" s="1">
        <v>2025001</v>
      </c>
      <c r="D4699" s="1">
        <v>2001218</v>
      </c>
      <c r="E4699" s="2" t="s">
        <v>34</v>
      </c>
      <c r="F4699" s="2" t="s">
        <v>35</v>
      </c>
      <c r="G4699" s="2" t="s">
        <v>25</v>
      </c>
      <c r="H4699" s="2" t="s">
        <v>1979</v>
      </c>
      <c r="I4699" s="2" t="s">
        <v>1980</v>
      </c>
      <c r="J4699" s="2" t="s">
        <v>103</v>
      </c>
      <c r="K4699" s="2" t="s">
        <v>28</v>
      </c>
      <c r="L4699" s="2" t="s">
        <v>845</v>
      </c>
      <c r="M4699" s="2" t="s">
        <v>846</v>
      </c>
      <c r="N4699" s="2" t="s">
        <v>128</v>
      </c>
      <c r="O4699" s="3">
        <v>1</v>
      </c>
      <c r="P4699" s="3">
        <v>196</v>
      </c>
      <c r="Q4699" s="3">
        <v>209</v>
      </c>
      <c r="R4699" s="3">
        <v>209</v>
      </c>
      <c r="S4699" s="3">
        <v>13</v>
      </c>
      <c r="T4699" s="3">
        <v>13</v>
      </c>
      <c r="U4699" s="3">
        <v>6.22</v>
      </c>
      <c r="V4699" s="2" t="s">
        <v>697</v>
      </c>
      <c r="W4699" s="2" t="s">
        <v>698</v>
      </c>
      <c r="X4699" s="2" t="s">
        <v>724</v>
      </c>
      <c r="Y4699" s="19" t="str">
        <f>VLOOKUP(G4699,'Verweis Kd-Gruppe'!$A$2:$B$8,2,FALSE)</f>
        <v>FHK</v>
      </c>
      <c r="Z4699" s="19" t="str">
        <f>VLOOKUP(J4699,'Verweis Art-Gruppe'!$A$2:$B$15,2,FALSE)</f>
        <v>Geräte</v>
      </c>
      <c r="AA4699" s="19" t="str">
        <f>VLOOKUP(W4699,'Verweis Vertreter'!$A$2:$B$24,2,FALSE)</f>
        <v>Zentrale</v>
      </c>
      <c r="AB4699" s="12">
        <f t="shared" si="657"/>
        <v>1</v>
      </c>
      <c r="AC4699" s="12">
        <f t="shared" si="662"/>
        <v>196</v>
      </c>
      <c r="AD4699" s="12">
        <f t="shared" si="663"/>
        <v>209</v>
      </c>
      <c r="AE4699" s="12">
        <f t="shared" si="658"/>
        <v>209</v>
      </c>
      <c r="AF4699" s="12">
        <f t="shared" si="659"/>
        <v>13</v>
      </c>
      <c r="AG4699" s="12">
        <f t="shared" si="660"/>
        <v>13</v>
      </c>
      <c r="AH4699" s="9">
        <f t="shared" si="664"/>
        <v>6.2200956937799042E-2</v>
      </c>
      <c r="AI4699" s="14">
        <f>VLOOKUP(E4699,'Verweis Faktor'!$A:$B,2,FALSE)</f>
        <v>1</v>
      </c>
      <c r="AJ4699" s="14"/>
      <c r="AK4699" s="14" t="str">
        <f>IF(AL4699="Ja","Versandkosten",VLOOKUP(E4699,'Verweis Belegart'!$A$2:$B$9,2,FALSE))</f>
        <v>Hardware</v>
      </c>
      <c r="AL4699" s="14" t="str">
        <f t="shared" si="665"/>
        <v>Nein</v>
      </c>
      <c r="AM4699" s="14" t="str">
        <f t="shared" si="661"/>
        <v>Positiv</v>
      </c>
    </row>
    <row r="4700" spans="1:39" ht="17.25" customHeight="1" x14ac:dyDescent="0.35">
      <c r="A4700" s="17">
        <v>14574928</v>
      </c>
      <c r="B4700" s="2" t="s">
        <v>2487</v>
      </c>
      <c r="C4700" s="1">
        <v>2025001</v>
      </c>
      <c r="D4700" s="1">
        <v>2001219</v>
      </c>
      <c r="E4700" s="2" t="s">
        <v>34</v>
      </c>
      <c r="F4700" s="2" t="s">
        <v>35</v>
      </c>
      <c r="G4700" s="2" t="s">
        <v>25</v>
      </c>
      <c r="H4700" s="2" t="s">
        <v>1979</v>
      </c>
      <c r="I4700" s="2" t="s">
        <v>1980</v>
      </c>
      <c r="J4700" s="2" t="s">
        <v>103</v>
      </c>
      <c r="K4700" s="2" t="s">
        <v>28</v>
      </c>
      <c r="L4700" s="2" t="s">
        <v>2066</v>
      </c>
      <c r="M4700" s="2" t="s">
        <v>2067</v>
      </c>
      <c r="N4700" s="2" t="s">
        <v>670</v>
      </c>
      <c r="O4700" s="3">
        <v>1</v>
      </c>
      <c r="P4700" s="3">
        <v>327</v>
      </c>
      <c r="Q4700" s="3">
        <v>365</v>
      </c>
      <c r="R4700" s="3">
        <v>365</v>
      </c>
      <c r="S4700" s="3">
        <v>38</v>
      </c>
      <c r="T4700" s="3">
        <v>38</v>
      </c>
      <c r="U4700" s="3">
        <v>10.41</v>
      </c>
      <c r="V4700" s="2" t="s">
        <v>697</v>
      </c>
      <c r="W4700" s="2" t="s">
        <v>698</v>
      </c>
      <c r="X4700" s="2" t="s">
        <v>724</v>
      </c>
      <c r="Y4700" s="19" t="str">
        <f>VLOOKUP(G4700,'Verweis Kd-Gruppe'!$A$2:$B$8,2,FALSE)</f>
        <v>FHK</v>
      </c>
      <c r="Z4700" s="19" t="str">
        <f>VLOOKUP(J4700,'Verweis Art-Gruppe'!$A$2:$B$15,2,FALSE)</f>
        <v>Geräte</v>
      </c>
      <c r="AA4700" s="19" t="str">
        <f>VLOOKUP(W4700,'Verweis Vertreter'!$A$2:$B$24,2,FALSE)</f>
        <v>Zentrale</v>
      </c>
      <c r="AB4700" s="12">
        <f t="shared" si="657"/>
        <v>1</v>
      </c>
      <c r="AC4700" s="12">
        <f t="shared" si="662"/>
        <v>327</v>
      </c>
      <c r="AD4700" s="12">
        <f t="shared" si="663"/>
        <v>365</v>
      </c>
      <c r="AE4700" s="12">
        <f t="shared" si="658"/>
        <v>365</v>
      </c>
      <c r="AF4700" s="12">
        <f t="shared" si="659"/>
        <v>38</v>
      </c>
      <c r="AG4700" s="12">
        <f t="shared" si="660"/>
        <v>38</v>
      </c>
      <c r="AH4700" s="9">
        <f t="shared" si="664"/>
        <v>0.10410958904109589</v>
      </c>
      <c r="AI4700" s="14">
        <f>VLOOKUP(E4700,'Verweis Faktor'!$A:$B,2,FALSE)</f>
        <v>1</v>
      </c>
      <c r="AJ4700" s="14"/>
      <c r="AK4700" s="14" t="str">
        <f>IF(AL4700="Ja","Versandkosten",VLOOKUP(E4700,'Verweis Belegart'!$A$2:$B$9,2,FALSE))</f>
        <v>Hardware</v>
      </c>
      <c r="AL4700" s="14" t="str">
        <f t="shared" si="665"/>
        <v>Nein</v>
      </c>
      <c r="AM4700" s="14" t="str">
        <f t="shared" si="661"/>
        <v>Positiv</v>
      </c>
    </row>
    <row r="4701" spans="1:39" ht="17.25" customHeight="1" x14ac:dyDescent="0.35">
      <c r="A4701" s="17">
        <v>14574928</v>
      </c>
      <c r="B4701" s="2" t="s">
        <v>2487</v>
      </c>
      <c r="C4701" s="1">
        <v>2025001</v>
      </c>
      <c r="D4701" s="1">
        <v>2001219</v>
      </c>
      <c r="E4701" s="2" t="s">
        <v>34</v>
      </c>
      <c r="F4701" s="2" t="s">
        <v>35</v>
      </c>
      <c r="G4701" s="2" t="s">
        <v>25</v>
      </c>
      <c r="H4701" s="2" t="s">
        <v>1979</v>
      </c>
      <c r="I4701" s="2" t="s">
        <v>1980</v>
      </c>
      <c r="J4701" s="2" t="s">
        <v>103</v>
      </c>
      <c r="K4701" s="2" t="s">
        <v>45</v>
      </c>
      <c r="L4701" s="2" t="s">
        <v>1558</v>
      </c>
      <c r="M4701" s="2" t="s">
        <v>1559</v>
      </c>
      <c r="N4701" s="2" t="s">
        <v>481</v>
      </c>
      <c r="O4701" s="3">
        <v>1</v>
      </c>
      <c r="P4701" s="3">
        <v>109</v>
      </c>
      <c r="Q4701" s="3">
        <v>129</v>
      </c>
      <c r="R4701" s="3">
        <v>129</v>
      </c>
      <c r="S4701" s="3">
        <v>20</v>
      </c>
      <c r="T4701" s="3">
        <v>20</v>
      </c>
      <c r="U4701" s="3">
        <v>15.5</v>
      </c>
      <c r="V4701" s="2" t="s">
        <v>697</v>
      </c>
      <c r="W4701" s="2" t="s">
        <v>698</v>
      </c>
      <c r="X4701" s="2" t="s">
        <v>724</v>
      </c>
      <c r="Y4701" s="19" t="str">
        <f>VLOOKUP(G4701,'Verweis Kd-Gruppe'!$A$2:$B$8,2,FALSE)</f>
        <v>FHK</v>
      </c>
      <c r="Z4701" s="19" t="str">
        <f>VLOOKUP(J4701,'Verweis Art-Gruppe'!$A$2:$B$15,2,FALSE)</f>
        <v>Geräte</v>
      </c>
      <c r="AA4701" s="19" t="str">
        <f>VLOOKUP(W4701,'Verweis Vertreter'!$A$2:$B$24,2,FALSE)</f>
        <v>Zentrale</v>
      </c>
      <c r="AB4701" s="12">
        <f t="shared" si="657"/>
        <v>1</v>
      </c>
      <c r="AC4701" s="12">
        <f t="shared" si="662"/>
        <v>109</v>
      </c>
      <c r="AD4701" s="12">
        <f t="shared" si="663"/>
        <v>129</v>
      </c>
      <c r="AE4701" s="12">
        <f t="shared" si="658"/>
        <v>129</v>
      </c>
      <c r="AF4701" s="12">
        <f t="shared" si="659"/>
        <v>20</v>
      </c>
      <c r="AG4701" s="12">
        <f t="shared" si="660"/>
        <v>20</v>
      </c>
      <c r="AH4701" s="9">
        <f t="shared" si="664"/>
        <v>0.15503875968992248</v>
      </c>
      <c r="AI4701" s="14">
        <f>VLOOKUP(E4701,'Verweis Faktor'!$A:$B,2,FALSE)</f>
        <v>1</v>
      </c>
      <c r="AJ4701" s="14"/>
      <c r="AK4701" s="14" t="str">
        <f>IF(AL4701="Ja","Versandkosten",VLOOKUP(E4701,'Verweis Belegart'!$A$2:$B$9,2,FALSE))</f>
        <v>Hardware</v>
      </c>
      <c r="AL4701" s="14" t="str">
        <f t="shared" si="665"/>
        <v>Nein</v>
      </c>
      <c r="AM4701" s="14" t="str">
        <f t="shared" si="661"/>
        <v>Positiv</v>
      </c>
    </row>
    <row r="4702" spans="1:39" ht="17.25" customHeight="1" x14ac:dyDescent="0.35">
      <c r="A4702" s="17">
        <v>14575033</v>
      </c>
      <c r="B4702" s="2" t="s">
        <v>2487</v>
      </c>
      <c r="C4702" s="1">
        <v>2025001</v>
      </c>
      <c r="D4702" s="1">
        <v>2001220</v>
      </c>
      <c r="E4702" s="2" t="s">
        <v>34</v>
      </c>
      <c r="F4702" s="2" t="s">
        <v>53</v>
      </c>
      <c r="G4702" s="2" t="s">
        <v>25</v>
      </c>
      <c r="H4702" s="2" t="s">
        <v>2533</v>
      </c>
      <c r="I4702" s="2" t="s">
        <v>2534</v>
      </c>
      <c r="J4702" s="2" t="s">
        <v>103</v>
      </c>
      <c r="K4702" s="2" t="s">
        <v>28</v>
      </c>
      <c r="L4702" s="2" t="s">
        <v>1866</v>
      </c>
      <c r="M4702" s="2" t="s">
        <v>1867</v>
      </c>
      <c r="N4702" s="2" t="s">
        <v>139</v>
      </c>
      <c r="O4702" s="3">
        <v>1</v>
      </c>
      <c r="P4702" s="3">
        <v>699.61400000000003</v>
      </c>
      <c r="Q4702" s="3">
        <v>719</v>
      </c>
      <c r="R4702" s="3">
        <v>719</v>
      </c>
      <c r="S4702" s="3">
        <v>19.385999999999999</v>
      </c>
      <c r="T4702" s="3">
        <v>19.39</v>
      </c>
      <c r="U4702" s="3">
        <v>2.69</v>
      </c>
      <c r="V4702" s="2" t="s">
        <v>427</v>
      </c>
      <c r="W4702" s="2" t="s">
        <v>428</v>
      </c>
      <c r="X4702" s="2" t="s">
        <v>724</v>
      </c>
      <c r="Y4702" s="19" t="str">
        <f>VLOOKUP(G4702,'Verweis Kd-Gruppe'!$A$2:$B$8,2,FALSE)</f>
        <v>FHK</v>
      </c>
      <c r="Z4702" s="19" t="str">
        <f>VLOOKUP(J4702,'Verweis Art-Gruppe'!$A$2:$B$15,2,FALSE)</f>
        <v>Geräte</v>
      </c>
      <c r="AA4702" s="19" t="str">
        <f>VLOOKUP(W4702,'Verweis Vertreter'!$A$2:$B$24,2,FALSE)</f>
        <v>Zentrale</v>
      </c>
      <c r="AB4702" s="12">
        <f t="shared" si="657"/>
        <v>1</v>
      </c>
      <c r="AC4702" s="12">
        <f t="shared" si="662"/>
        <v>699.61400000000003</v>
      </c>
      <c r="AD4702" s="12">
        <f t="shared" si="663"/>
        <v>719</v>
      </c>
      <c r="AE4702" s="12">
        <f t="shared" si="658"/>
        <v>719</v>
      </c>
      <c r="AF4702" s="12">
        <f t="shared" si="659"/>
        <v>19.385999999999999</v>
      </c>
      <c r="AG4702" s="12">
        <f t="shared" si="660"/>
        <v>19.39</v>
      </c>
      <c r="AH4702" s="9">
        <f t="shared" si="664"/>
        <v>2.6968011126564675E-2</v>
      </c>
      <c r="AI4702" s="14">
        <f>VLOOKUP(E4702,'Verweis Faktor'!$A:$B,2,FALSE)</f>
        <v>1</v>
      </c>
      <c r="AJ4702" s="14"/>
      <c r="AK4702" s="14" t="str">
        <f>IF(AL4702="Ja","Versandkosten",VLOOKUP(E4702,'Verweis Belegart'!$A$2:$B$9,2,FALSE))</f>
        <v>Hardware</v>
      </c>
      <c r="AL4702" s="14" t="str">
        <f t="shared" si="665"/>
        <v>Nein</v>
      </c>
      <c r="AM4702" s="14" t="str">
        <f t="shared" si="661"/>
        <v>Positiv</v>
      </c>
    </row>
    <row r="4703" spans="1:39" ht="17.25" customHeight="1" x14ac:dyDescent="0.35">
      <c r="A4703" s="17">
        <v>14575028</v>
      </c>
      <c r="B4703" s="2" t="s">
        <v>2487</v>
      </c>
      <c r="C4703" s="1">
        <v>2025001</v>
      </c>
      <c r="D4703" s="1">
        <v>2001221</v>
      </c>
      <c r="E4703" s="2" t="s">
        <v>34</v>
      </c>
      <c r="F4703" s="2" t="s">
        <v>142</v>
      </c>
      <c r="G4703" s="2" t="s">
        <v>707</v>
      </c>
      <c r="H4703" s="2" t="s">
        <v>708</v>
      </c>
      <c r="I4703" s="2" t="s">
        <v>2535</v>
      </c>
      <c r="J4703" s="2" t="s">
        <v>304</v>
      </c>
      <c r="K4703" s="2" t="s">
        <v>28</v>
      </c>
      <c r="L4703" s="2" t="s">
        <v>692</v>
      </c>
      <c r="M4703" s="2" t="s">
        <v>693</v>
      </c>
      <c r="N4703" s="2" t="s">
        <v>694</v>
      </c>
      <c r="O4703" s="3">
        <v>1</v>
      </c>
      <c r="P4703" s="3">
        <v>405.41669999999999</v>
      </c>
      <c r="Q4703" s="3">
        <v>578.88</v>
      </c>
      <c r="R4703" s="3">
        <v>578.88</v>
      </c>
      <c r="S4703" s="3">
        <v>173.4633</v>
      </c>
      <c r="T4703" s="3">
        <v>81.03</v>
      </c>
      <c r="U4703" s="3">
        <v>29.96</v>
      </c>
      <c r="V4703" s="2" t="s">
        <v>710</v>
      </c>
      <c r="W4703" s="2" t="s">
        <v>711</v>
      </c>
      <c r="X4703" s="2" t="s">
        <v>712</v>
      </c>
      <c r="Y4703" s="19" t="str">
        <f>VLOOKUP(G4703,'Verweis Kd-Gruppe'!$A$2:$B$8,2,FALSE)</f>
        <v>FHK</v>
      </c>
      <c r="Z4703" s="19" t="str">
        <f>VLOOKUP(J4703,'Verweis Art-Gruppe'!$A$2:$B$15,2,FALSE)</f>
        <v>Zubehör</v>
      </c>
      <c r="AA4703" s="19" t="str">
        <f>VLOOKUP(W4703,'Verweis Vertreter'!$A$2:$B$24,2,FALSE)</f>
        <v>Zentrale</v>
      </c>
      <c r="AB4703" s="12">
        <f t="shared" si="657"/>
        <v>1</v>
      </c>
      <c r="AC4703" s="12">
        <f t="shared" si="662"/>
        <v>405.41669999999999</v>
      </c>
      <c r="AD4703" s="12">
        <f t="shared" si="663"/>
        <v>578.88</v>
      </c>
      <c r="AE4703" s="12">
        <f t="shared" si="658"/>
        <v>578.88</v>
      </c>
      <c r="AF4703" s="12">
        <f t="shared" si="659"/>
        <v>173.4633</v>
      </c>
      <c r="AG4703" s="12">
        <f t="shared" si="660"/>
        <v>81.03</v>
      </c>
      <c r="AH4703" s="9">
        <f t="shared" si="664"/>
        <v>0.13997719734660033</v>
      </c>
      <c r="AI4703" s="14">
        <f>VLOOKUP(E4703,'Verweis Faktor'!$A:$B,2,FALSE)</f>
        <v>1</v>
      </c>
      <c r="AJ4703" s="14"/>
      <c r="AK4703" s="14" t="str">
        <f>IF(AL4703="Ja","Versandkosten",VLOOKUP(E4703,'Verweis Belegart'!$A$2:$B$9,2,FALSE))</f>
        <v>Hardware</v>
      </c>
      <c r="AL4703" s="14" t="str">
        <f t="shared" si="665"/>
        <v>Nein</v>
      </c>
      <c r="AM4703" s="14" t="str">
        <f t="shared" si="661"/>
        <v>Positiv</v>
      </c>
    </row>
    <row r="4704" spans="1:39" ht="17.25" customHeight="1" x14ac:dyDescent="0.35">
      <c r="A4704" s="17">
        <v>14575001</v>
      </c>
      <c r="B4704" s="2" t="s">
        <v>2487</v>
      </c>
      <c r="C4704" s="1">
        <v>2025001</v>
      </c>
      <c r="D4704" s="1">
        <v>2001222</v>
      </c>
      <c r="E4704" s="2" t="s">
        <v>34</v>
      </c>
      <c r="F4704" s="2" t="s">
        <v>35</v>
      </c>
      <c r="G4704" s="2" t="s">
        <v>25</v>
      </c>
      <c r="H4704" s="2" t="s">
        <v>1979</v>
      </c>
      <c r="I4704" s="2" t="s">
        <v>1980</v>
      </c>
      <c r="J4704" s="2" t="s">
        <v>103</v>
      </c>
      <c r="K4704" s="2" t="s">
        <v>28</v>
      </c>
      <c r="L4704" s="2" t="s">
        <v>845</v>
      </c>
      <c r="M4704" s="2" t="s">
        <v>846</v>
      </c>
      <c r="N4704" s="2" t="s">
        <v>128</v>
      </c>
      <c r="O4704" s="3">
        <v>1</v>
      </c>
      <c r="P4704" s="3">
        <v>196</v>
      </c>
      <c r="Q4704" s="3">
        <v>209</v>
      </c>
      <c r="R4704" s="3">
        <v>209</v>
      </c>
      <c r="S4704" s="3">
        <v>13</v>
      </c>
      <c r="T4704" s="3">
        <v>13</v>
      </c>
      <c r="U4704" s="3">
        <v>6.22</v>
      </c>
      <c r="V4704" s="2" t="s">
        <v>697</v>
      </c>
      <c r="W4704" s="2" t="s">
        <v>698</v>
      </c>
      <c r="X4704" s="2" t="s">
        <v>724</v>
      </c>
      <c r="Y4704" s="19" t="str">
        <f>VLOOKUP(G4704,'Verweis Kd-Gruppe'!$A$2:$B$8,2,FALSE)</f>
        <v>FHK</v>
      </c>
      <c r="Z4704" s="19" t="str">
        <f>VLOOKUP(J4704,'Verweis Art-Gruppe'!$A$2:$B$15,2,FALSE)</f>
        <v>Geräte</v>
      </c>
      <c r="AA4704" s="19" t="str">
        <f>VLOOKUP(W4704,'Verweis Vertreter'!$A$2:$B$24,2,FALSE)</f>
        <v>Zentrale</v>
      </c>
      <c r="AB4704" s="12">
        <f t="shared" si="657"/>
        <v>1</v>
      </c>
      <c r="AC4704" s="12">
        <f t="shared" si="662"/>
        <v>196</v>
      </c>
      <c r="AD4704" s="12">
        <f t="shared" si="663"/>
        <v>209</v>
      </c>
      <c r="AE4704" s="12">
        <f t="shared" si="658"/>
        <v>209</v>
      </c>
      <c r="AF4704" s="12">
        <f t="shared" si="659"/>
        <v>13</v>
      </c>
      <c r="AG4704" s="12">
        <f t="shared" si="660"/>
        <v>13</v>
      </c>
      <c r="AH4704" s="9">
        <f t="shared" si="664"/>
        <v>6.2200956937799042E-2</v>
      </c>
      <c r="AI4704" s="14">
        <f>VLOOKUP(E4704,'Verweis Faktor'!$A:$B,2,FALSE)</f>
        <v>1</v>
      </c>
      <c r="AJ4704" s="14"/>
      <c r="AK4704" s="14" t="str">
        <f>IF(AL4704="Ja","Versandkosten",VLOOKUP(E4704,'Verweis Belegart'!$A$2:$B$9,2,FALSE))</f>
        <v>Hardware</v>
      </c>
      <c r="AL4704" s="14" t="str">
        <f t="shared" si="665"/>
        <v>Nein</v>
      </c>
      <c r="AM4704" s="14" t="str">
        <f t="shared" si="661"/>
        <v>Positiv</v>
      </c>
    </row>
    <row r="4705" spans="1:39" ht="17.25" customHeight="1" x14ac:dyDescent="0.35">
      <c r="A4705" s="17">
        <v>14575001</v>
      </c>
      <c r="B4705" s="2" t="s">
        <v>2487</v>
      </c>
      <c r="C4705" s="1">
        <v>2025001</v>
      </c>
      <c r="D4705" s="1">
        <v>2001222</v>
      </c>
      <c r="E4705" s="2" t="s">
        <v>34</v>
      </c>
      <c r="F4705" s="2" t="s">
        <v>35</v>
      </c>
      <c r="G4705" s="2" t="s">
        <v>25</v>
      </c>
      <c r="H4705" s="2" t="s">
        <v>1979</v>
      </c>
      <c r="I4705" s="2" t="s">
        <v>1980</v>
      </c>
      <c r="J4705" s="2" t="s">
        <v>103</v>
      </c>
      <c r="K4705" s="2" t="s">
        <v>45</v>
      </c>
      <c r="L4705" s="2" t="s">
        <v>63</v>
      </c>
      <c r="M4705" s="2" t="s">
        <v>64</v>
      </c>
      <c r="N4705" s="2" t="s">
        <v>65</v>
      </c>
      <c r="O4705" s="3">
        <v>1</v>
      </c>
      <c r="P4705" s="3">
        <v>197.0257</v>
      </c>
      <c r="Q4705" s="3">
        <v>219</v>
      </c>
      <c r="R4705" s="3">
        <v>219</v>
      </c>
      <c r="S4705" s="3">
        <v>21.974299999999999</v>
      </c>
      <c r="T4705" s="3">
        <v>21.97</v>
      </c>
      <c r="U4705" s="3">
        <v>10.029999999999999</v>
      </c>
      <c r="V4705" s="2" t="s">
        <v>697</v>
      </c>
      <c r="W4705" s="2" t="s">
        <v>698</v>
      </c>
      <c r="X4705" s="2" t="s">
        <v>724</v>
      </c>
      <c r="Y4705" s="19" t="str">
        <f>VLOOKUP(G4705,'Verweis Kd-Gruppe'!$A$2:$B$8,2,FALSE)</f>
        <v>FHK</v>
      </c>
      <c r="Z4705" s="19" t="str">
        <f>VLOOKUP(J4705,'Verweis Art-Gruppe'!$A$2:$B$15,2,FALSE)</f>
        <v>Geräte</v>
      </c>
      <c r="AA4705" s="19" t="str">
        <f>VLOOKUP(W4705,'Verweis Vertreter'!$A$2:$B$24,2,FALSE)</f>
        <v>Zentrale</v>
      </c>
      <c r="AB4705" s="12">
        <f t="shared" si="657"/>
        <v>1</v>
      </c>
      <c r="AC4705" s="12">
        <f t="shared" si="662"/>
        <v>197.0257</v>
      </c>
      <c r="AD4705" s="12">
        <f t="shared" si="663"/>
        <v>219</v>
      </c>
      <c r="AE4705" s="12">
        <f t="shared" si="658"/>
        <v>219</v>
      </c>
      <c r="AF4705" s="12">
        <f t="shared" si="659"/>
        <v>21.974299999999999</v>
      </c>
      <c r="AG4705" s="12">
        <f t="shared" si="660"/>
        <v>21.97</v>
      </c>
      <c r="AH4705" s="9">
        <f t="shared" si="664"/>
        <v>0.10031963470319634</v>
      </c>
      <c r="AI4705" s="14">
        <f>VLOOKUP(E4705,'Verweis Faktor'!$A:$B,2,FALSE)</f>
        <v>1</v>
      </c>
      <c r="AJ4705" s="14"/>
      <c r="AK4705" s="14" t="str">
        <f>IF(AL4705="Ja","Versandkosten",VLOOKUP(E4705,'Verweis Belegart'!$A$2:$B$9,2,FALSE))</f>
        <v>Hardware</v>
      </c>
      <c r="AL4705" s="14" t="str">
        <f t="shared" si="665"/>
        <v>Nein</v>
      </c>
      <c r="AM4705" s="14" t="str">
        <f t="shared" si="661"/>
        <v>Positiv</v>
      </c>
    </row>
    <row r="4706" spans="1:39" ht="17.25" customHeight="1" x14ac:dyDescent="0.35">
      <c r="A4706" s="17">
        <v>14574521</v>
      </c>
      <c r="B4706" s="2" t="s">
        <v>2487</v>
      </c>
      <c r="C4706" s="1">
        <v>2025001</v>
      </c>
      <c r="D4706" s="1">
        <v>2001223</v>
      </c>
      <c r="E4706" s="2" t="s">
        <v>34</v>
      </c>
      <c r="F4706" s="2" t="s">
        <v>142</v>
      </c>
      <c r="G4706" s="2" t="s">
        <v>25</v>
      </c>
      <c r="H4706" s="2" t="s">
        <v>729</v>
      </c>
      <c r="I4706" s="2" t="s">
        <v>730</v>
      </c>
      <c r="J4706" s="2" t="s">
        <v>103</v>
      </c>
      <c r="K4706" s="2" t="s">
        <v>28</v>
      </c>
      <c r="L4706" s="2" t="s">
        <v>1381</v>
      </c>
      <c r="M4706" s="2" t="s">
        <v>1382</v>
      </c>
      <c r="N4706" s="2" t="s">
        <v>292</v>
      </c>
      <c r="O4706" s="3">
        <v>1</v>
      </c>
      <c r="P4706" s="3">
        <v>890.04939999999999</v>
      </c>
      <c r="Q4706" s="3">
        <v>929</v>
      </c>
      <c r="R4706" s="3">
        <v>929</v>
      </c>
      <c r="S4706" s="3">
        <v>38.950600000000001</v>
      </c>
      <c r="T4706" s="3">
        <v>38.950000000000003</v>
      </c>
      <c r="U4706" s="3">
        <v>4.1900000000000004</v>
      </c>
      <c r="V4706" s="2" t="s">
        <v>697</v>
      </c>
      <c r="W4706" s="2" t="s">
        <v>698</v>
      </c>
      <c r="X4706" s="2" t="s">
        <v>699</v>
      </c>
      <c r="Y4706" s="19" t="str">
        <f>VLOOKUP(G4706,'Verweis Kd-Gruppe'!$A$2:$B$8,2,FALSE)</f>
        <v>FHK</v>
      </c>
      <c r="Z4706" s="19" t="str">
        <f>VLOOKUP(J4706,'Verweis Art-Gruppe'!$A$2:$B$15,2,FALSE)</f>
        <v>Geräte</v>
      </c>
      <c r="AA4706" s="19" t="str">
        <f>VLOOKUP(W4706,'Verweis Vertreter'!$A$2:$B$24,2,FALSE)</f>
        <v>Zentrale</v>
      </c>
      <c r="AB4706" s="12">
        <f t="shared" si="657"/>
        <v>1</v>
      </c>
      <c r="AC4706" s="12">
        <f t="shared" si="662"/>
        <v>890.04939999999999</v>
      </c>
      <c r="AD4706" s="12">
        <f t="shared" si="663"/>
        <v>929</v>
      </c>
      <c r="AE4706" s="12">
        <f t="shared" si="658"/>
        <v>929</v>
      </c>
      <c r="AF4706" s="12">
        <f t="shared" si="659"/>
        <v>38.950600000000001</v>
      </c>
      <c r="AG4706" s="12">
        <f t="shared" si="660"/>
        <v>38.950000000000003</v>
      </c>
      <c r="AH4706" s="9">
        <f t="shared" si="664"/>
        <v>4.1926803013993541E-2</v>
      </c>
      <c r="AI4706" s="14">
        <f>VLOOKUP(E4706,'Verweis Faktor'!$A:$B,2,FALSE)</f>
        <v>1</v>
      </c>
      <c r="AJ4706" s="14"/>
      <c r="AK4706" s="14" t="str">
        <f>IF(AL4706="Ja","Versandkosten",VLOOKUP(E4706,'Verweis Belegart'!$A$2:$B$9,2,FALSE))</f>
        <v>Hardware</v>
      </c>
      <c r="AL4706" s="14" t="str">
        <f t="shared" si="665"/>
        <v>Nein</v>
      </c>
      <c r="AM4706" s="14" t="str">
        <f t="shared" si="661"/>
        <v>Positiv</v>
      </c>
    </row>
    <row r="4707" spans="1:39" ht="17.25" customHeight="1" x14ac:dyDescent="0.35">
      <c r="A4707" s="17">
        <v>14574547</v>
      </c>
      <c r="B4707" s="2" t="s">
        <v>2487</v>
      </c>
      <c r="C4707" s="1">
        <v>2025001</v>
      </c>
      <c r="D4707" s="1">
        <v>2001224</v>
      </c>
      <c r="E4707" s="2" t="s">
        <v>34</v>
      </c>
      <c r="F4707" s="2" t="s">
        <v>142</v>
      </c>
      <c r="G4707" s="2" t="s">
        <v>25</v>
      </c>
      <c r="H4707" s="2" t="s">
        <v>729</v>
      </c>
      <c r="I4707" s="2" t="s">
        <v>730</v>
      </c>
      <c r="J4707" s="2" t="s">
        <v>103</v>
      </c>
      <c r="K4707" s="2" t="s">
        <v>28</v>
      </c>
      <c r="L4707" s="2" t="s">
        <v>2509</v>
      </c>
      <c r="M4707" s="2" t="s">
        <v>2510</v>
      </c>
      <c r="N4707" s="2" t="s">
        <v>1884</v>
      </c>
      <c r="O4707" s="3">
        <v>1</v>
      </c>
      <c r="P4707" s="3">
        <v>428</v>
      </c>
      <c r="Q4707" s="3">
        <v>449</v>
      </c>
      <c r="R4707" s="3">
        <v>449</v>
      </c>
      <c r="S4707" s="3">
        <v>21</v>
      </c>
      <c r="T4707" s="3">
        <v>21</v>
      </c>
      <c r="U4707" s="3">
        <v>4.67</v>
      </c>
      <c r="V4707" s="2" t="s">
        <v>697</v>
      </c>
      <c r="W4707" s="2" t="s">
        <v>698</v>
      </c>
      <c r="X4707" s="2" t="s">
        <v>699</v>
      </c>
      <c r="Y4707" s="19" t="str">
        <f>VLOOKUP(G4707,'Verweis Kd-Gruppe'!$A$2:$B$8,2,FALSE)</f>
        <v>FHK</v>
      </c>
      <c r="Z4707" s="19" t="str">
        <f>VLOOKUP(J4707,'Verweis Art-Gruppe'!$A$2:$B$15,2,FALSE)</f>
        <v>Geräte</v>
      </c>
      <c r="AA4707" s="19" t="str">
        <f>VLOOKUP(W4707,'Verweis Vertreter'!$A$2:$B$24,2,FALSE)</f>
        <v>Zentrale</v>
      </c>
      <c r="AB4707" s="12">
        <f t="shared" si="657"/>
        <v>1</v>
      </c>
      <c r="AC4707" s="12">
        <f t="shared" si="662"/>
        <v>428</v>
      </c>
      <c r="AD4707" s="12">
        <f t="shared" si="663"/>
        <v>449</v>
      </c>
      <c r="AE4707" s="12">
        <f t="shared" si="658"/>
        <v>449</v>
      </c>
      <c r="AF4707" s="12">
        <f t="shared" si="659"/>
        <v>21</v>
      </c>
      <c r="AG4707" s="12">
        <f t="shared" si="660"/>
        <v>21</v>
      </c>
      <c r="AH4707" s="9">
        <f t="shared" si="664"/>
        <v>4.6770601336302897E-2</v>
      </c>
      <c r="AI4707" s="14">
        <f>VLOOKUP(E4707,'Verweis Faktor'!$A:$B,2,FALSE)</f>
        <v>1</v>
      </c>
      <c r="AJ4707" s="14"/>
      <c r="AK4707" s="14" t="str">
        <f>IF(AL4707="Ja","Versandkosten",VLOOKUP(E4707,'Verweis Belegart'!$A$2:$B$9,2,FALSE))</f>
        <v>Hardware</v>
      </c>
      <c r="AL4707" s="14" t="str">
        <f t="shared" si="665"/>
        <v>Nein</v>
      </c>
      <c r="AM4707" s="14" t="str">
        <f t="shared" si="661"/>
        <v>Positiv</v>
      </c>
    </row>
    <row r="4708" spans="1:39" ht="17.25" customHeight="1" x14ac:dyDescent="0.35">
      <c r="A4708" s="17">
        <v>14575023</v>
      </c>
      <c r="B4708" s="2" t="s">
        <v>2487</v>
      </c>
      <c r="C4708" s="1">
        <v>2025001</v>
      </c>
      <c r="D4708" s="1">
        <v>2001225</v>
      </c>
      <c r="E4708" s="2" t="s">
        <v>34</v>
      </c>
      <c r="F4708" s="2" t="s">
        <v>182</v>
      </c>
      <c r="G4708" s="2" t="s">
        <v>36</v>
      </c>
      <c r="H4708" s="2" t="s">
        <v>1432</v>
      </c>
      <c r="I4708" s="2" t="s">
        <v>1433</v>
      </c>
      <c r="J4708" s="2" t="s">
        <v>103</v>
      </c>
      <c r="K4708" s="2" t="s">
        <v>28</v>
      </c>
      <c r="L4708" s="2" t="s">
        <v>56</v>
      </c>
      <c r="M4708" s="2" t="s">
        <v>57</v>
      </c>
      <c r="N4708" s="2" t="s">
        <v>58</v>
      </c>
      <c r="O4708" s="3">
        <v>10</v>
      </c>
      <c r="P4708" s="3">
        <v>617.76790000000005</v>
      </c>
      <c r="Q4708" s="3">
        <v>627</v>
      </c>
      <c r="R4708" s="3">
        <v>6270</v>
      </c>
      <c r="S4708" s="3">
        <v>9.2321000000000009</v>
      </c>
      <c r="T4708" s="3">
        <v>92.32</v>
      </c>
      <c r="U4708" s="3">
        <v>1.47</v>
      </c>
      <c r="V4708" s="2" t="s">
        <v>42</v>
      </c>
      <c r="W4708" s="2" t="s">
        <v>43</v>
      </c>
      <c r="X4708" s="2" t="s">
        <v>59</v>
      </c>
      <c r="Y4708" s="19" t="str">
        <f>VLOOKUP(G4708,'Verweis Kd-Gruppe'!$A$2:$B$8,2,FALSE)</f>
        <v>GRK</v>
      </c>
      <c r="Z4708" s="19" t="str">
        <f>VLOOKUP(J4708,'Verweis Art-Gruppe'!$A$2:$B$15,2,FALSE)</f>
        <v>Geräte</v>
      </c>
      <c r="AA4708" s="19" t="str">
        <f>VLOOKUP(W4708,'Verweis Vertreter'!$A$2:$B$24,2,FALSE)</f>
        <v>Sebastian Faber</v>
      </c>
      <c r="AB4708" s="12">
        <f t="shared" si="657"/>
        <v>10</v>
      </c>
      <c r="AC4708" s="12">
        <f t="shared" si="662"/>
        <v>617.76790000000005</v>
      </c>
      <c r="AD4708" s="12">
        <f t="shared" si="663"/>
        <v>627</v>
      </c>
      <c r="AE4708" s="12">
        <f t="shared" si="658"/>
        <v>6270</v>
      </c>
      <c r="AF4708" s="12">
        <f t="shared" si="659"/>
        <v>9.2321000000000009</v>
      </c>
      <c r="AG4708" s="12">
        <f t="shared" si="660"/>
        <v>92.32</v>
      </c>
      <c r="AH4708" s="9">
        <f t="shared" si="664"/>
        <v>1.4724082934609249E-2</v>
      </c>
      <c r="AI4708" s="14">
        <f>VLOOKUP(E4708,'Verweis Faktor'!$A:$B,2,FALSE)</f>
        <v>1</v>
      </c>
      <c r="AJ4708" s="14"/>
      <c r="AK4708" s="14" t="str">
        <f>IF(AL4708="Ja","Versandkosten",VLOOKUP(E4708,'Verweis Belegart'!$A$2:$B$9,2,FALSE))</f>
        <v>Hardware</v>
      </c>
      <c r="AL4708" s="14" t="str">
        <f t="shared" si="665"/>
        <v>Nein</v>
      </c>
      <c r="AM4708" s="14" t="str">
        <f t="shared" si="661"/>
        <v>Positiv</v>
      </c>
    </row>
    <row r="4709" spans="1:39" ht="17.25" customHeight="1" x14ac:dyDescent="0.35">
      <c r="A4709" s="17">
        <v>14575023</v>
      </c>
      <c r="B4709" s="2" t="s">
        <v>2487</v>
      </c>
      <c r="C4709" s="1">
        <v>2025001</v>
      </c>
      <c r="D4709" s="1">
        <v>2001225</v>
      </c>
      <c r="E4709" s="2" t="s">
        <v>34</v>
      </c>
      <c r="F4709" s="2" t="s">
        <v>182</v>
      </c>
      <c r="G4709" s="2" t="s">
        <v>36</v>
      </c>
      <c r="H4709" s="2" t="s">
        <v>1432</v>
      </c>
      <c r="I4709" s="2" t="s">
        <v>1433</v>
      </c>
      <c r="J4709" s="2" t="s">
        <v>103</v>
      </c>
      <c r="K4709" s="2" t="s">
        <v>45</v>
      </c>
      <c r="L4709" s="2" t="s">
        <v>1094</v>
      </c>
      <c r="M4709" s="2" t="s">
        <v>1095</v>
      </c>
      <c r="N4709" s="2" t="s">
        <v>1096</v>
      </c>
      <c r="O4709" s="3">
        <v>10</v>
      </c>
      <c r="P4709" s="3">
        <v>300.59789999999998</v>
      </c>
      <c r="Q4709" s="3">
        <v>310</v>
      </c>
      <c r="R4709" s="3">
        <v>3100</v>
      </c>
      <c r="S4709" s="3">
        <v>9.4021000000000008</v>
      </c>
      <c r="T4709" s="3">
        <v>94.02</v>
      </c>
      <c r="U4709" s="3">
        <v>3.03</v>
      </c>
      <c r="V4709" s="2" t="s">
        <v>42</v>
      </c>
      <c r="W4709" s="2" t="s">
        <v>43</v>
      </c>
      <c r="X4709" s="2" t="s">
        <v>59</v>
      </c>
      <c r="Y4709" s="19" t="str">
        <f>VLOOKUP(G4709,'Verweis Kd-Gruppe'!$A$2:$B$8,2,FALSE)</f>
        <v>GRK</v>
      </c>
      <c r="Z4709" s="19" t="str">
        <f>VLOOKUP(J4709,'Verweis Art-Gruppe'!$A$2:$B$15,2,FALSE)</f>
        <v>Geräte</v>
      </c>
      <c r="AA4709" s="19" t="str">
        <f>VLOOKUP(W4709,'Verweis Vertreter'!$A$2:$B$24,2,FALSE)</f>
        <v>Sebastian Faber</v>
      </c>
      <c r="AB4709" s="12">
        <f t="shared" si="657"/>
        <v>10</v>
      </c>
      <c r="AC4709" s="12">
        <f t="shared" si="662"/>
        <v>300.59789999999998</v>
      </c>
      <c r="AD4709" s="12">
        <f t="shared" si="663"/>
        <v>310</v>
      </c>
      <c r="AE4709" s="12">
        <f t="shared" si="658"/>
        <v>3100</v>
      </c>
      <c r="AF4709" s="12">
        <f t="shared" si="659"/>
        <v>9.4021000000000008</v>
      </c>
      <c r="AG4709" s="12">
        <f t="shared" si="660"/>
        <v>94.02</v>
      </c>
      <c r="AH4709" s="9">
        <f t="shared" si="664"/>
        <v>3.0329032258064516E-2</v>
      </c>
      <c r="AI4709" s="14">
        <f>VLOOKUP(E4709,'Verweis Faktor'!$A:$B,2,FALSE)</f>
        <v>1</v>
      </c>
      <c r="AJ4709" s="14"/>
      <c r="AK4709" s="14" t="str">
        <f>IF(AL4709="Ja","Versandkosten",VLOOKUP(E4709,'Verweis Belegart'!$A$2:$B$9,2,FALSE))</f>
        <v>Hardware</v>
      </c>
      <c r="AL4709" s="14" t="str">
        <f t="shared" si="665"/>
        <v>Nein</v>
      </c>
      <c r="AM4709" s="14" t="str">
        <f t="shared" si="661"/>
        <v>Positiv</v>
      </c>
    </row>
    <row r="4710" spans="1:39" ht="17.25" customHeight="1" x14ac:dyDescent="0.35">
      <c r="A4710" s="17">
        <v>14575023</v>
      </c>
      <c r="B4710" s="2" t="s">
        <v>2487</v>
      </c>
      <c r="C4710" s="1">
        <v>2025001</v>
      </c>
      <c r="D4710" s="1">
        <v>2001225</v>
      </c>
      <c r="E4710" s="2" t="s">
        <v>34</v>
      </c>
      <c r="F4710" s="2" t="s">
        <v>182</v>
      </c>
      <c r="G4710" s="2" t="s">
        <v>36</v>
      </c>
      <c r="H4710" s="2" t="s">
        <v>1432</v>
      </c>
      <c r="I4710" s="2" t="s">
        <v>1433</v>
      </c>
      <c r="J4710" s="2" t="s">
        <v>103</v>
      </c>
      <c r="K4710" s="2" t="s">
        <v>49</v>
      </c>
      <c r="L4710" s="2" t="s">
        <v>410</v>
      </c>
      <c r="M4710" s="2" t="s">
        <v>411</v>
      </c>
      <c r="N4710" s="2" t="s">
        <v>412</v>
      </c>
      <c r="O4710" s="3">
        <v>50</v>
      </c>
      <c r="P4710" s="3">
        <v>218.56469999999999</v>
      </c>
      <c r="Q4710" s="3">
        <v>255</v>
      </c>
      <c r="R4710" s="3">
        <v>12750</v>
      </c>
      <c r="S4710" s="3">
        <v>36.435299999999998</v>
      </c>
      <c r="T4710" s="3">
        <v>1821.76</v>
      </c>
      <c r="U4710" s="3">
        <v>14.28</v>
      </c>
      <c r="V4710" s="2" t="s">
        <v>42</v>
      </c>
      <c r="W4710" s="2" t="s">
        <v>43</v>
      </c>
      <c r="X4710" s="2" t="s">
        <v>59</v>
      </c>
      <c r="Y4710" s="19" t="str">
        <f>VLOOKUP(G4710,'Verweis Kd-Gruppe'!$A$2:$B$8,2,FALSE)</f>
        <v>GRK</v>
      </c>
      <c r="Z4710" s="19" t="str">
        <f>VLOOKUP(J4710,'Verweis Art-Gruppe'!$A$2:$B$15,2,FALSE)</f>
        <v>Geräte</v>
      </c>
      <c r="AA4710" s="19" t="str">
        <f>VLOOKUP(W4710,'Verweis Vertreter'!$A$2:$B$24,2,FALSE)</f>
        <v>Sebastian Faber</v>
      </c>
      <c r="AB4710" s="12">
        <f t="shared" si="657"/>
        <v>50</v>
      </c>
      <c r="AC4710" s="12">
        <f t="shared" si="662"/>
        <v>218.56469999999999</v>
      </c>
      <c r="AD4710" s="12">
        <f t="shared" si="663"/>
        <v>255</v>
      </c>
      <c r="AE4710" s="12">
        <f t="shared" si="658"/>
        <v>12750</v>
      </c>
      <c r="AF4710" s="12">
        <f t="shared" si="659"/>
        <v>36.435299999999998</v>
      </c>
      <c r="AG4710" s="12">
        <f t="shared" si="660"/>
        <v>1821.76</v>
      </c>
      <c r="AH4710" s="9">
        <f t="shared" si="664"/>
        <v>0.14288313725490195</v>
      </c>
      <c r="AI4710" s="14">
        <f>VLOOKUP(E4710,'Verweis Faktor'!$A:$B,2,FALSE)</f>
        <v>1</v>
      </c>
      <c r="AJ4710" s="14"/>
      <c r="AK4710" s="14" t="str">
        <f>IF(AL4710="Ja","Versandkosten",VLOOKUP(E4710,'Verweis Belegart'!$A$2:$B$9,2,FALSE))</f>
        <v>Hardware</v>
      </c>
      <c r="AL4710" s="14" t="str">
        <f t="shared" si="665"/>
        <v>Nein</v>
      </c>
      <c r="AM4710" s="14" t="str">
        <f t="shared" si="661"/>
        <v>Positiv</v>
      </c>
    </row>
    <row r="4711" spans="1:39" ht="17.25" customHeight="1" x14ac:dyDescent="0.35">
      <c r="A4711" s="17">
        <v>14575023</v>
      </c>
      <c r="B4711" s="2" t="s">
        <v>2487</v>
      </c>
      <c r="C4711" s="1">
        <v>2025001</v>
      </c>
      <c r="D4711" s="1">
        <v>2001225</v>
      </c>
      <c r="E4711" s="2" t="s">
        <v>34</v>
      </c>
      <c r="F4711" s="2" t="s">
        <v>182</v>
      </c>
      <c r="G4711" s="2" t="s">
        <v>36</v>
      </c>
      <c r="H4711" s="2" t="s">
        <v>1432</v>
      </c>
      <c r="I4711" s="2" t="s">
        <v>1433</v>
      </c>
      <c r="J4711" s="2" t="s">
        <v>103</v>
      </c>
      <c r="K4711" s="2" t="s">
        <v>79</v>
      </c>
      <c r="L4711" s="2" t="s">
        <v>564</v>
      </c>
      <c r="M4711" s="2" t="s">
        <v>565</v>
      </c>
      <c r="N4711" s="2" t="s">
        <v>566</v>
      </c>
      <c r="O4711" s="3">
        <v>15</v>
      </c>
      <c r="P4711" s="3">
        <v>333</v>
      </c>
      <c r="Q4711" s="3">
        <v>349</v>
      </c>
      <c r="R4711" s="3">
        <v>5235</v>
      </c>
      <c r="S4711" s="3">
        <v>16</v>
      </c>
      <c r="T4711" s="3">
        <v>240</v>
      </c>
      <c r="U4711" s="3">
        <v>4.58</v>
      </c>
      <c r="V4711" s="2" t="s">
        <v>42</v>
      </c>
      <c r="W4711" s="2" t="s">
        <v>43</v>
      </c>
      <c r="X4711" s="2" t="s">
        <v>59</v>
      </c>
      <c r="Y4711" s="19" t="str">
        <f>VLOOKUP(G4711,'Verweis Kd-Gruppe'!$A$2:$B$8,2,FALSE)</f>
        <v>GRK</v>
      </c>
      <c r="Z4711" s="19" t="str">
        <f>VLOOKUP(J4711,'Verweis Art-Gruppe'!$A$2:$B$15,2,FALSE)</f>
        <v>Geräte</v>
      </c>
      <c r="AA4711" s="19" t="str">
        <f>VLOOKUP(W4711,'Verweis Vertreter'!$A$2:$B$24,2,FALSE)</f>
        <v>Sebastian Faber</v>
      </c>
      <c r="AB4711" s="12">
        <f t="shared" si="657"/>
        <v>15</v>
      </c>
      <c r="AC4711" s="12">
        <f t="shared" si="662"/>
        <v>333</v>
      </c>
      <c r="AD4711" s="12">
        <f t="shared" si="663"/>
        <v>349</v>
      </c>
      <c r="AE4711" s="12">
        <f t="shared" si="658"/>
        <v>5235</v>
      </c>
      <c r="AF4711" s="12">
        <f t="shared" si="659"/>
        <v>16</v>
      </c>
      <c r="AG4711" s="12">
        <f t="shared" si="660"/>
        <v>240</v>
      </c>
      <c r="AH4711" s="9">
        <f t="shared" si="664"/>
        <v>4.5845272206303724E-2</v>
      </c>
      <c r="AI4711" s="14">
        <f>VLOOKUP(E4711,'Verweis Faktor'!$A:$B,2,FALSE)</f>
        <v>1</v>
      </c>
      <c r="AJ4711" s="14"/>
      <c r="AK4711" s="14" t="str">
        <f>IF(AL4711="Ja","Versandkosten",VLOOKUP(E4711,'Verweis Belegart'!$A$2:$B$9,2,FALSE))</f>
        <v>Hardware</v>
      </c>
      <c r="AL4711" s="14" t="str">
        <f t="shared" si="665"/>
        <v>Nein</v>
      </c>
      <c r="AM4711" s="14" t="str">
        <f t="shared" si="661"/>
        <v>Positiv</v>
      </c>
    </row>
    <row r="4712" spans="1:39" ht="17.25" customHeight="1" x14ac:dyDescent="0.35">
      <c r="A4712" s="17">
        <v>14574320</v>
      </c>
      <c r="B4712" s="2" t="s">
        <v>2487</v>
      </c>
      <c r="C4712" s="1">
        <v>2025001</v>
      </c>
      <c r="D4712" s="1">
        <v>2001226</v>
      </c>
      <c r="E4712" s="2" t="s">
        <v>34</v>
      </c>
      <c r="F4712" s="2" t="s">
        <v>35</v>
      </c>
      <c r="G4712" s="2" t="s">
        <v>66</v>
      </c>
      <c r="H4712" s="2" t="s">
        <v>1957</v>
      </c>
      <c r="I4712" s="2" t="s">
        <v>1958</v>
      </c>
      <c r="J4712" s="2" t="s">
        <v>103</v>
      </c>
      <c r="K4712" s="2" t="s">
        <v>28</v>
      </c>
      <c r="L4712" s="2" t="s">
        <v>1303</v>
      </c>
      <c r="M4712" s="2" t="s">
        <v>1304</v>
      </c>
      <c r="N4712" s="2" t="s">
        <v>274</v>
      </c>
      <c r="O4712" s="3">
        <v>10</v>
      </c>
      <c r="P4712" s="3">
        <v>1082.0512000000001</v>
      </c>
      <c r="Q4712" s="3">
        <v>1117</v>
      </c>
      <c r="R4712" s="3">
        <v>11170</v>
      </c>
      <c r="S4712" s="3">
        <v>34.948799999999999</v>
      </c>
      <c r="T4712" s="3">
        <v>349.49</v>
      </c>
      <c r="U4712" s="3">
        <v>3.12</v>
      </c>
      <c r="V4712" s="2" t="s">
        <v>855</v>
      </c>
      <c r="W4712" s="2" t="s">
        <v>856</v>
      </c>
      <c r="X4712" s="2" t="s">
        <v>72</v>
      </c>
      <c r="Y4712" s="19" t="str">
        <f>VLOOKUP(G4712,'Verweis Kd-Gruppe'!$A$2:$B$8,2,FALSE)</f>
        <v>EXP</v>
      </c>
      <c r="Z4712" s="19" t="str">
        <f>VLOOKUP(J4712,'Verweis Art-Gruppe'!$A$2:$B$15,2,FALSE)</f>
        <v>Geräte</v>
      </c>
      <c r="AA4712" s="19" t="str">
        <f>VLOOKUP(W4712,'Verweis Vertreter'!$A$2:$B$24,2,FALSE)</f>
        <v>Chahid Drimani</v>
      </c>
      <c r="AB4712" s="12">
        <f t="shared" si="657"/>
        <v>10</v>
      </c>
      <c r="AC4712" s="12">
        <f t="shared" si="662"/>
        <v>1082.0512000000001</v>
      </c>
      <c r="AD4712" s="12">
        <f t="shared" si="663"/>
        <v>1117</v>
      </c>
      <c r="AE4712" s="12">
        <f t="shared" si="658"/>
        <v>11170</v>
      </c>
      <c r="AF4712" s="12">
        <f t="shared" si="659"/>
        <v>34.948799999999999</v>
      </c>
      <c r="AG4712" s="12">
        <f t="shared" si="660"/>
        <v>349.49</v>
      </c>
      <c r="AH4712" s="9">
        <f t="shared" si="664"/>
        <v>3.1288272157564904E-2</v>
      </c>
      <c r="AI4712" s="14">
        <f>VLOOKUP(E4712,'Verweis Faktor'!$A:$B,2,FALSE)</f>
        <v>1</v>
      </c>
      <c r="AJ4712" s="14"/>
      <c r="AK4712" s="14" t="str">
        <f>IF(AL4712="Ja","Versandkosten",VLOOKUP(E4712,'Verweis Belegart'!$A$2:$B$9,2,FALSE))</f>
        <v>Hardware</v>
      </c>
      <c r="AL4712" s="14" t="str">
        <f t="shared" si="665"/>
        <v>Nein</v>
      </c>
      <c r="AM4712" s="14" t="str">
        <f t="shared" si="661"/>
        <v>Positiv</v>
      </c>
    </row>
    <row r="4713" spans="1:39" ht="17.25" customHeight="1" x14ac:dyDescent="0.35">
      <c r="A4713" s="17">
        <v>14574320</v>
      </c>
      <c r="B4713" s="2" t="s">
        <v>2487</v>
      </c>
      <c r="C4713" s="1">
        <v>2025001</v>
      </c>
      <c r="D4713" s="1">
        <v>2001226</v>
      </c>
      <c r="E4713" s="2" t="s">
        <v>34</v>
      </c>
      <c r="F4713" s="2" t="s">
        <v>35</v>
      </c>
      <c r="G4713" s="2" t="s">
        <v>66</v>
      </c>
      <c r="H4713" s="2" t="s">
        <v>1957</v>
      </c>
      <c r="I4713" s="2" t="s">
        <v>1958</v>
      </c>
      <c r="J4713" s="2" t="s">
        <v>103</v>
      </c>
      <c r="K4713" s="2" t="s">
        <v>45</v>
      </c>
      <c r="L4713" s="2" t="s">
        <v>714</v>
      </c>
      <c r="M4713" s="2" t="s">
        <v>715</v>
      </c>
      <c r="N4713" s="2" t="s">
        <v>274</v>
      </c>
      <c r="O4713" s="3">
        <v>5</v>
      </c>
      <c r="P4713" s="3">
        <v>1101.0044</v>
      </c>
      <c r="Q4713" s="3">
        <v>1108</v>
      </c>
      <c r="R4713" s="3">
        <v>5540</v>
      </c>
      <c r="S4713" s="3">
        <v>6.9955999999999996</v>
      </c>
      <c r="T4713" s="3">
        <v>34.979999999999997</v>
      </c>
      <c r="U4713" s="3">
        <v>0.63</v>
      </c>
      <c r="V4713" s="2" t="s">
        <v>855</v>
      </c>
      <c r="W4713" s="2" t="s">
        <v>856</v>
      </c>
      <c r="X4713" s="2" t="s">
        <v>72</v>
      </c>
      <c r="Y4713" s="19" t="str">
        <f>VLOOKUP(G4713,'Verweis Kd-Gruppe'!$A$2:$B$8,2,FALSE)</f>
        <v>EXP</v>
      </c>
      <c r="Z4713" s="19" t="str">
        <f>VLOOKUP(J4713,'Verweis Art-Gruppe'!$A$2:$B$15,2,FALSE)</f>
        <v>Geräte</v>
      </c>
      <c r="AA4713" s="19" t="str">
        <f>VLOOKUP(W4713,'Verweis Vertreter'!$A$2:$B$24,2,FALSE)</f>
        <v>Chahid Drimani</v>
      </c>
      <c r="AB4713" s="12">
        <f t="shared" si="657"/>
        <v>5</v>
      </c>
      <c r="AC4713" s="12">
        <f t="shared" si="662"/>
        <v>1101.0044</v>
      </c>
      <c r="AD4713" s="12">
        <f t="shared" si="663"/>
        <v>1108</v>
      </c>
      <c r="AE4713" s="12">
        <f t="shared" si="658"/>
        <v>5540</v>
      </c>
      <c r="AF4713" s="12">
        <f t="shared" si="659"/>
        <v>6.9955999999999996</v>
      </c>
      <c r="AG4713" s="12">
        <f t="shared" si="660"/>
        <v>34.979999999999997</v>
      </c>
      <c r="AH4713" s="9">
        <f t="shared" si="664"/>
        <v>6.3140794223826707E-3</v>
      </c>
      <c r="AI4713" s="14">
        <f>VLOOKUP(E4713,'Verweis Faktor'!$A:$B,2,FALSE)</f>
        <v>1</v>
      </c>
      <c r="AJ4713" s="14"/>
      <c r="AK4713" s="14" t="str">
        <f>IF(AL4713="Ja","Versandkosten",VLOOKUP(E4713,'Verweis Belegart'!$A$2:$B$9,2,FALSE))</f>
        <v>Hardware</v>
      </c>
      <c r="AL4713" s="14" t="str">
        <f t="shared" si="665"/>
        <v>Nein</v>
      </c>
      <c r="AM4713" s="14" t="str">
        <f t="shared" si="661"/>
        <v>Positiv</v>
      </c>
    </row>
    <row r="4714" spans="1:39" ht="17.25" customHeight="1" x14ac:dyDescent="0.35">
      <c r="A4714" s="17">
        <v>14574320</v>
      </c>
      <c r="B4714" s="2" t="s">
        <v>2487</v>
      </c>
      <c r="C4714" s="1">
        <v>2025001</v>
      </c>
      <c r="D4714" s="1">
        <v>2001226</v>
      </c>
      <c r="E4714" s="2" t="s">
        <v>34</v>
      </c>
      <c r="F4714" s="2" t="s">
        <v>35</v>
      </c>
      <c r="G4714" s="2" t="s">
        <v>66</v>
      </c>
      <c r="H4714" s="2" t="s">
        <v>1957</v>
      </c>
      <c r="I4714" s="2" t="s">
        <v>1958</v>
      </c>
      <c r="J4714" s="2" t="s">
        <v>103</v>
      </c>
      <c r="K4714" s="2" t="s">
        <v>49</v>
      </c>
      <c r="L4714" s="2" t="s">
        <v>1307</v>
      </c>
      <c r="M4714" s="2" t="s">
        <v>1308</v>
      </c>
      <c r="N4714" s="2" t="s">
        <v>274</v>
      </c>
      <c r="O4714" s="3">
        <v>5</v>
      </c>
      <c r="P4714" s="3">
        <v>1082.098</v>
      </c>
      <c r="Q4714" s="3">
        <v>1121</v>
      </c>
      <c r="R4714" s="3">
        <v>5605</v>
      </c>
      <c r="S4714" s="3">
        <v>38.902000000000001</v>
      </c>
      <c r="T4714" s="3">
        <v>194.51</v>
      </c>
      <c r="U4714" s="3">
        <v>3.47</v>
      </c>
      <c r="V4714" s="2" t="s">
        <v>855</v>
      </c>
      <c r="W4714" s="2" t="s">
        <v>856</v>
      </c>
      <c r="X4714" s="2" t="s">
        <v>72</v>
      </c>
      <c r="Y4714" s="19" t="str">
        <f>VLOOKUP(G4714,'Verweis Kd-Gruppe'!$A$2:$B$8,2,FALSE)</f>
        <v>EXP</v>
      </c>
      <c r="Z4714" s="19" t="str">
        <f>VLOOKUP(J4714,'Verweis Art-Gruppe'!$A$2:$B$15,2,FALSE)</f>
        <v>Geräte</v>
      </c>
      <c r="AA4714" s="19" t="str">
        <f>VLOOKUP(W4714,'Verweis Vertreter'!$A$2:$B$24,2,FALSE)</f>
        <v>Chahid Drimani</v>
      </c>
      <c r="AB4714" s="12">
        <f t="shared" si="657"/>
        <v>5</v>
      </c>
      <c r="AC4714" s="12">
        <f t="shared" si="662"/>
        <v>1082.098</v>
      </c>
      <c r="AD4714" s="12">
        <f t="shared" si="663"/>
        <v>1121</v>
      </c>
      <c r="AE4714" s="12">
        <f t="shared" si="658"/>
        <v>5605</v>
      </c>
      <c r="AF4714" s="12">
        <f t="shared" si="659"/>
        <v>38.902000000000001</v>
      </c>
      <c r="AG4714" s="12">
        <f t="shared" si="660"/>
        <v>194.51</v>
      </c>
      <c r="AH4714" s="9">
        <f t="shared" si="664"/>
        <v>3.470294380017841E-2</v>
      </c>
      <c r="AI4714" s="14">
        <f>VLOOKUP(E4714,'Verweis Faktor'!$A:$B,2,FALSE)</f>
        <v>1</v>
      </c>
      <c r="AJ4714" s="14"/>
      <c r="AK4714" s="14" t="str">
        <f>IF(AL4714="Ja","Versandkosten",VLOOKUP(E4714,'Verweis Belegart'!$A$2:$B$9,2,FALSE))</f>
        <v>Hardware</v>
      </c>
      <c r="AL4714" s="14" t="str">
        <f t="shared" si="665"/>
        <v>Nein</v>
      </c>
      <c r="AM4714" s="14" t="str">
        <f t="shared" si="661"/>
        <v>Positiv</v>
      </c>
    </row>
    <row r="4715" spans="1:39" ht="17.25" customHeight="1" x14ac:dyDescent="0.35">
      <c r="A4715" s="17">
        <v>14574994</v>
      </c>
      <c r="B4715" s="2" t="s">
        <v>2487</v>
      </c>
      <c r="C4715" s="1">
        <v>2025001</v>
      </c>
      <c r="D4715" s="1">
        <v>2001227</v>
      </c>
      <c r="E4715" s="2" t="s">
        <v>34</v>
      </c>
      <c r="F4715" s="2" t="s">
        <v>53</v>
      </c>
      <c r="G4715" s="2" t="s">
        <v>66</v>
      </c>
      <c r="H4715" s="2" t="s">
        <v>2166</v>
      </c>
      <c r="I4715" s="2" t="s">
        <v>2167</v>
      </c>
      <c r="J4715" s="2" t="s">
        <v>2791</v>
      </c>
      <c r="K4715" s="2" t="s">
        <v>28</v>
      </c>
      <c r="L4715" s="2" t="s">
        <v>120</v>
      </c>
      <c r="M4715" s="2" t="s">
        <v>121</v>
      </c>
      <c r="N4715" s="2" t="s">
        <v>122</v>
      </c>
      <c r="O4715" s="3">
        <v>1</v>
      </c>
      <c r="P4715" s="3">
        <v>0</v>
      </c>
      <c r="Q4715" s="3">
        <v>29</v>
      </c>
      <c r="R4715" s="3">
        <v>29</v>
      </c>
      <c r="S4715" s="3">
        <v>29</v>
      </c>
      <c r="T4715" s="3">
        <v>29</v>
      </c>
      <c r="U4715" s="3"/>
      <c r="V4715" s="2" t="s">
        <v>813</v>
      </c>
      <c r="W4715" s="2" t="s">
        <v>814</v>
      </c>
      <c r="X4715" s="2" t="s">
        <v>72</v>
      </c>
      <c r="Y4715" s="19" t="str">
        <f>VLOOKUP(G4715,'Verweis Kd-Gruppe'!$A$2:$B$8,2,FALSE)</f>
        <v>EXP</v>
      </c>
      <c r="Z4715" s="19" t="str">
        <f>VLOOKUP(J4715,'Verweis Art-Gruppe'!$A$2:$B$15,2,FALSE)</f>
        <v>Sonstige</v>
      </c>
      <c r="AA4715" s="19" t="str">
        <f>VLOOKUP(W4715,'Verweis Vertreter'!$A$2:$B$24,2,FALSE)</f>
        <v>Sokol Kapaj</v>
      </c>
      <c r="AB4715" s="12">
        <f t="shared" si="657"/>
        <v>1</v>
      </c>
      <c r="AC4715" s="12">
        <f t="shared" si="662"/>
        <v>0</v>
      </c>
      <c r="AD4715" s="12">
        <f t="shared" si="663"/>
        <v>29</v>
      </c>
      <c r="AE4715" s="12">
        <f t="shared" si="658"/>
        <v>29</v>
      </c>
      <c r="AF4715" s="12">
        <f t="shared" si="659"/>
        <v>29</v>
      </c>
      <c r="AG4715" s="12">
        <f t="shared" si="660"/>
        <v>29</v>
      </c>
      <c r="AH4715" s="9">
        <f t="shared" si="664"/>
        <v>1</v>
      </c>
      <c r="AI4715" s="14">
        <f>VLOOKUP(E4715,'Verweis Faktor'!$A:$B,2,FALSE)</f>
        <v>1</v>
      </c>
      <c r="AJ4715" s="14"/>
      <c r="AK4715" s="14" t="str">
        <f>IF(AL4715="Ja","Versandkosten",VLOOKUP(E4715,'Verweis Belegart'!$A$2:$B$9,2,FALSE))</f>
        <v>Versandkosten</v>
      </c>
      <c r="AL4715" s="14" t="str">
        <f t="shared" si="665"/>
        <v>Ja</v>
      </c>
      <c r="AM4715" s="14" t="str">
        <f t="shared" si="661"/>
        <v>Positiv</v>
      </c>
    </row>
    <row r="4716" spans="1:39" ht="17.25" customHeight="1" x14ac:dyDescent="0.35">
      <c r="A4716" s="17">
        <v>14574994</v>
      </c>
      <c r="B4716" s="2" t="s">
        <v>2487</v>
      </c>
      <c r="C4716" s="1">
        <v>2025001</v>
      </c>
      <c r="D4716" s="1">
        <v>2001227</v>
      </c>
      <c r="E4716" s="2" t="s">
        <v>34</v>
      </c>
      <c r="F4716" s="2" t="s">
        <v>53</v>
      </c>
      <c r="G4716" s="2" t="s">
        <v>66</v>
      </c>
      <c r="H4716" s="2" t="s">
        <v>2166</v>
      </c>
      <c r="I4716" s="2" t="s">
        <v>2167</v>
      </c>
      <c r="J4716" s="2" t="s">
        <v>304</v>
      </c>
      <c r="K4716" s="2" t="s">
        <v>45</v>
      </c>
      <c r="L4716" s="2" t="s">
        <v>2536</v>
      </c>
      <c r="M4716" s="2" t="s">
        <v>2537</v>
      </c>
      <c r="N4716" s="2" t="s">
        <v>2538</v>
      </c>
      <c r="O4716" s="3">
        <v>1</v>
      </c>
      <c r="P4716" s="3">
        <v>167.5</v>
      </c>
      <c r="Q4716" s="3">
        <v>174</v>
      </c>
      <c r="R4716" s="3">
        <v>174</v>
      </c>
      <c r="S4716" s="3">
        <v>6.5</v>
      </c>
      <c r="T4716" s="3">
        <v>6.5</v>
      </c>
      <c r="U4716" s="3">
        <v>3.73</v>
      </c>
      <c r="V4716" s="2" t="s">
        <v>813</v>
      </c>
      <c r="W4716" s="2" t="s">
        <v>814</v>
      </c>
      <c r="X4716" s="2" t="s">
        <v>72</v>
      </c>
      <c r="Y4716" s="19" t="str">
        <f>VLOOKUP(G4716,'Verweis Kd-Gruppe'!$A$2:$B$8,2,FALSE)</f>
        <v>EXP</v>
      </c>
      <c r="Z4716" s="19" t="str">
        <f>VLOOKUP(J4716,'Verweis Art-Gruppe'!$A$2:$B$15,2,FALSE)</f>
        <v>Zubehör</v>
      </c>
      <c r="AA4716" s="19" t="str">
        <f>VLOOKUP(W4716,'Verweis Vertreter'!$A$2:$B$24,2,FALSE)</f>
        <v>Sokol Kapaj</v>
      </c>
      <c r="AB4716" s="12">
        <f t="shared" si="657"/>
        <v>1</v>
      </c>
      <c r="AC4716" s="12">
        <f t="shared" si="662"/>
        <v>167.5</v>
      </c>
      <c r="AD4716" s="12">
        <f t="shared" si="663"/>
        <v>174</v>
      </c>
      <c r="AE4716" s="12">
        <f t="shared" si="658"/>
        <v>174</v>
      </c>
      <c r="AF4716" s="12">
        <f t="shared" si="659"/>
        <v>6.5</v>
      </c>
      <c r="AG4716" s="12">
        <f t="shared" si="660"/>
        <v>6.5</v>
      </c>
      <c r="AH4716" s="9">
        <f t="shared" si="664"/>
        <v>3.7356321839080463E-2</v>
      </c>
      <c r="AI4716" s="14">
        <f>VLOOKUP(E4716,'Verweis Faktor'!$A:$B,2,FALSE)</f>
        <v>1</v>
      </c>
      <c r="AJ4716" s="14"/>
      <c r="AK4716" s="14" t="str">
        <f>IF(AL4716="Ja","Versandkosten",VLOOKUP(E4716,'Verweis Belegart'!$A$2:$B$9,2,FALSE))</f>
        <v>Hardware</v>
      </c>
      <c r="AL4716" s="14" t="str">
        <f t="shared" si="665"/>
        <v>Nein</v>
      </c>
      <c r="AM4716" s="14" t="str">
        <f t="shared" si="661"/>
        <v>Positiv</v>
      </c>
    </row>
    <row r="4717" spans="1:39" ht="17.25" customHeight="1" x14ac:dyDescent="0.35">
      <c r="A4717" s="17">
        <v>14574994</v>
      </c>
      <c r="B4717" s="2" t="s">
        <v>2487</v>
      </c>
      <c r="C4717" s="1">
        <v>2025001</v>
      </c>
      <c r="D4717" s="1">
        <v>2001227</v>
      </c>
      <c r="E4717" s="2" t="s">
        <v>34</v>
      </c>
      <c r="F4717" s="2" t="s">
        <v>53</v>
      </c>
      <c r="G4717" s="2" t="s">
        <v>66</v>
      </c>
      <c r="H4717" s="2" t="s">
        <v>2166</v>
      </c>
      <c r="I4717" s="2" t="s">
        <v>2167</v>
      </c>
      <c r="J4717" s="2" t="s">
        <v>103</v>
      </c>
      <c r="K4717" s="2" t="s">
        <v>49</v>
      </c>
      <c r="L4717" s="2" t="s">
        <v>410</v>
      </c>
      <c r="M4717" s="2" t="s">
        <v>411</v>
      </c>
      <c r="N4717" s="2" t="s">
        <v>412</v>
      </c>
      <c r="O4717" s="3">
        <v>2</v>
      </c>
      <c r="P4717" s="3">
        <v>218.56469999999999</v>
      </c>
      <c r="Q4717" s="3">
        <v>259</v>
      </c>
      <c r="R4717" s="3">
        <v>518</v>
      </c>
      <c r="S4717" s="3">
        <v>40.435299999999998</v>
      </c>
      <c r="T4717" s="3">
        <v>80.87</v>
      </c>
      <c r="U4717" s="3">
        <v>15.61</v>
      </c>
      <c r="V4717" s="2" t="s">
        <v>813</v>
      </c>
      <c r="W4717" s="2" t="s">
        <v>814</v>
      </c>
      <c r="X4717" s="2" t="s">
        <v>72</v>
      </c>
      <c r="Y4717" s="19" t="str">
        <f>VLOOKUP(G4717,'Verweis Kd-Gruppe'!$A$2:$B$8,2,FALSE)</f>
        <v>EXP</v>
      </c>
      <c r="Z4717" s="19" t="str">
        <f>VLOOKUP(J4717,'Verweis Art-Gruppe'!$A$2:$B$15,2,FALSE)</f>
        <v>Geräte</v>
      </c>
      <c r="AA4717" s="19" t="str">
        <f>VLOOKUP(W4717,'Verweis Vertreter'!$A$2:$B$24,2,FALSE)</f>
        <v>Sokol Kapaj</v>
      </c>
      <c r="AB4717" s="12">
        <f t="shared" si="657"/>
        <v>2</v>
      </c>
      <c r="AC4717" s="12">
        <f t="shared" si="662"/>
        <v>218.56469999999999</v>
      </c>
      <c r="AD4717" s="12">
        <f t="shared" si="663"/>
        <v>259</v>
      </c>
      <c r="AE4717" s="12">
        <f t="shared" si="658"/>
        <v>518</v>
      </c>
      <c r="AF4717" s="12">
        <f t="shared" si="659"/>
        <v>40.435299999999998</v>
      </c>
      <c r="AG4717" s="12">
        <f t="shared" si="660"/>
        <v>80.87</v>
      </c>
      <c r="AH4717" s="9">
        <f t="shared" si="664"/>
        <v>0.15611969111969112</v>
      </c>
      <c r="AI4717" s="14">
        <f>VLOOKUP(E4717,'Verweis Faktor'!$A:$B,2,FALSE)</f>
        <v>1</v>
      </c>
      <c r="AJ4717" s="14"/>
      <c r="AK4717" s="14" t="str">
        <f>IF(AL4717="Ja","Versandkosten",VLOOKUP(E4717,'Verweis Belegart'!$A$2:$B$9,2,FALSE))</f>
        <v>Hardware</v>
      </c>
      <c r="AL4717" s="14" t="str">
        <f t="shared" si="665"/>
        <v>Nein</v>
      </c>
      <c r="AM4717" s="14" t="str">
        <f t="shared" si="661"/>
        <v>Positiv</v>
      </c>
    </row>
    <row r="4718" spans="1:39" ht="17.25" customHeight="1" x14ac:dyDescent="0.35">
      <c r="A4718" s="17">
        <v>14574994</v>
      </c>
      <c r="B4718" s="2" t="s">
        <v>2487</v>
      </c>
      <c r="C4718" s="1">
        <v>2025001</v>
      </c>
      <c r="D4718" s="1">
        <v>2001227</v>
      </c>
      <c r="E4718" s="2" t="s">
        <v>34</v>
      </c>
      <c r="F4718" s="2" t="s">
        <v>53</v>
      </c>
      <c r="G4718" s="2" t="s">
        <v>66</v>
      </c>
      <c r="H4718" s="2" t="s">
        <v>2166</v>
      </c>
      <c r="I4718" s="2" t="s">
        <v>2167</v>
      </c>
      <c r="J4718" s="2" t="s">
        <v>304</v>
      </c>
      <c r="K4718" s="2" t="s">
        <v>79</v>
      </c>
      <c r="L4718" s="2" t="s">
        <v>540</v>
      </c>
      <c r="M4718" s="2" t="s">
        <v>541</v>
      </c>
      <c r="N4718" s="2" t="s">
        <v>542</v>
      </c>
      <c r="O4718" s="3">
        <v>2</v>
      </c>
      <c r="P4718" s="3">
        <v>28.57</v>
      </c>
      <c r="Q4718" s="3">
        <v>33</v>
      </c>
      <c r="R4718" s="3">
        <v>66</v>
      </c>
      <c r="S4718" s="3">
        <v>4.43</v>
      </c>
      <c r="T4718" s="3">
        <v>8.86</v>
      </c>
      <c r="U4718" s="3">
        <v>13.42</v>
      </c>
      <c r="V4718" s="2" t="s">
        <v>813</v>
      </c>
      <c r="W4718" s="2" t="s">
        <v>814</v>
      </c>
      <c r="X4718" s="2" t="s">
        <v>72</v>
      </c>
      <c r="Y4718" s="19" t="str">
        <f>VLOOKUP(G4718,'Verweis Kd-Gruppe'!$A$2:$B$8,2,FALSE)</f>
        <v>EXP</v>
      </c>
      <c r="Z4718" s="19" t="str">
        <f>VLOOKUP(J4718,'Verweis Art-Gruppe'!$A$2:$B$15,2,FALSE)</f>
        <v>Zubehör</v>
      </c>
      <c r="AA4718" s="19" t="str">
        <f>VLOOKUP(W4718,'Verweis Vertreter'!$A$2:$B$24,2,FALSE)</f>
        <v>Sokol Kapaj</v>
      </c>
      <c r="AB4718" s="12">
        <f t="shared" si="657"/>
        <v>2</v>
      </c>
      <c r="AC4718" s="12">
        <f t="shared" si="662"/>
        <v>28.57</v>
      </c>
      <c r="AD4718" s="12">
        <f t="shared" si="663"/>
        <v>33</v>
      </c>
      <c r="AE4718" s="12">
        <f t="shared" si="658"/>
        <v>66</v>
      </c>
      <c r="AF4718" s="12">
        <f t="shared" si="659"/>
        <v>4.43</v>
      </c>
      <c r="AG4718" s="12">
        <f t="shared" si="660"/>
        <v>8.86</v>
      </c>
      <c r="AH4718" s="9">
        <f t="shared" si="664"/>
        <v>0.13424242424242425</v>
      </c>
      <c r="AI4718" s="14">
        <f>VLOOKUP(E4718,'Verweis Faktor'!$A:$B,2,FALSE)</f>
        <v>1</v>
      </c>
      <c r="AJ4718" s="14"/>
      <c r="AK4718" s="14" t="str">
        <f>IF(AL4718="Ja","Versandkosten",VLOOKUP(E4718,'Verweis Belegart'!$A$2:$B$9,2,FALSE))</f>
        <v>Hardware</v>
      </c>
      <c r="AL4718" s="14" t="str">
        <f t="shared" si="665"/>
        <v>Nein</v>
      </c>
      <c r="AM4718" s="14" t="str">
        <f t="shared" si="661"/>
        <v>Positiv</v>
      </c>
    </row>
    <row r="4719" spans="1:39" ht="17.25" customHeight="1" x14ac:dyDescent="0.35">
      <c r="A4719" s="17">
        <v>14574994</v>
      </c>
      <c r="B4719" s="2" t="s">
        <v>2487</v>
      </c>
      <c r="C4719" s="1">
        <v>2025001</v>
      </c>
      <c r="D4719" s="1">
        <v>2001227</v>
      </c>
      <c r="E4719" s="2" t="s">
        <v>34</v>
      </c>
      <c r="F4719" s="2" t="s">
        <v>53</v>
      </c>
      <c r="G4719" s="2" t="s">
        <v>66</v>
      </c>
      <c r="H4719" s="2" t="s">
        <v>2166</v>
      </c>
      <c r="I4719" s="2" t="s">
        <v>2167</v>
      </c>
      <c r="J4719" s="2" t="s">
        <v>103</v>
      </c>
      <c r="K4719" s="2" t="s">
        <v>83</v>
      </c>
      <c r="L4719" s="2" t="s">
        <v>2497</v>
      </c>
      <c r="M4719" s="2" t="s">
        <v>2498</v>
      </c>
      <c r="N4719" s="2" t="s">
        <v>2499</v>
      </c>
      <c r="O4719" s="3">
        <v>5</v>
      </c>
      <c r="P4719" s="3">
        <v>350</v>
      </c>
      <c r="Q4719" s="3">
        <v>369</v>
      </c>
      <c r="R4719" s="3">
        <v>1845</v>
      </c>
      <c r="S4719" s="3">
        <v>19</v>
      </c>
      <c r="T4719" s="3">
        <v>95</v>
      </c>
      <c r="U4719" s="3">
        <v>5.14</v>
      </c>
      <c r="V4719" s="2" t="s">
        <v>813</v>
      </c>
      <c r="W4719" s="2" t="s">
        <v>814</v>
      </c>
      <c r="X4719" s="2" t="s">
        <v>72</v>
      </c>
      <c r="Y4719" s="19" t="str">
        <f>VLOOKUP(G4719,'Verweis Kd-Gruppe'!$A$2:$B$8,2,FALSE)</f>
        <v>EXP</v>
      </c>
      <c r="Z4719" s="19" t="str">
        <f>VLOOKUP(J4719,'Verweis Art-Gruppe'!$A$2:$B$15,2,FALSE)</f>
        <v>Geräte</v>
      </c>
      <c r="AA4719" s="19" t="str">
        <f>VLOOKUP(W4719,'Verweis Vertreter'!$A$2:$B$24,2,FALSE)</f>
        <v>Sokol Kapaj</v>
      </c>
      <c r="AB4719" s="12">
        <f t="shared" si="657"/>
        <v>5</v>
      </c>
      <c r="AC4719" s="12">
        <f t="shared" si="662"/>
        <v>350</v>
      </c>
      <c r="AD4719" s="12">
        <f t="shared" si="663"/>
        <v>369</v>
      </c>
      <c r="AE4719" s="12">
        <f t="shared" si="658"/>
        <v>1845</v>
      </c>
      <c r="AF4719" s="12">
        <f t="shared" si="659"/>
        <v>19</v>
      </c>
      <c r="AG4719" s="12">
        <f t="shared" si="660"/>
        <v>95</v>
      </c>
      <c r="AH4719" s="9">
        <f t="shared" si="664"/>
        <v>5.1490514905149054E-2</v>
      </c>
      <c r="AI4719" s="14">
        <f>VLOOKUP(E4719,'Verweis Faktor'!$A:$B,2,FALSE)</f>
        <v>1</v>
      </c>
      <c r="AJ4719" s="14"/>
      <c r="AK4719" s="14" t="str">
        <f>IF(AL4719="Ja","Versandkosten",VLOOKUP(E4719,'Verweis Belegart'!$A$2:$B$9,2,FALSE))</f>
        <v>Hardware</v>
      </c>
      <c r="AL4719" s="14" t="str">
        <f t="shared" si="665"/>
        <v>Nein</v>
      </c>
      <c r="AM4719" s="14" t="str">
        <f t="shared" si="661"/>
        <v>Positiv</v>
      </c>
    </row>
    <row r="4720" spans="1:39" ht="17.25" customHeight="1" x14ac:dyDescent="0.35">
      <c r="A4720" s="17">
        <v>14574994</v>
      </c>
      <c r="B4720" s="2" t="s">
        <v>2487</v>
      </c>
      <c r="C4720" s="1">
        <v>2025001</v>
      </c>
      <c r="D4720" s="1">
        <v>2001227</v>
      </c>
      <c r="E4720" s="2" t="s">
        <v>34</v>
      </c>
      <c r="F4720" s="2" t="s">
        <v>53</v>
      </c>
      <c r="G4720" s="2" t="s">
        <v>66</v>
      </c>
      <c r="H4720" s="2" t="s">
        <v>2166</v>
      </c>
      <c r="I4720" s="2" t="s">
        <v>2167</v>
      </c>
      <c r="J4720" s="2" t="s">
        <v>304</v>
      </c>
      <c r="K4720" s="2" t="s">
        <v>87</v>
      </c>
      <c r="L4720" s="2" t="s">
        <v>2177</v>
      </c>
      <c r="M4720" s="2" t="s">
        <v>2178</v>
      </c>
      <c r="N4720" s="2" t="s">
        <v>2179</v>
      </c>
      <c r="O4720" s="3">
        <v>1</v>
      </c>
      <c r="P4720" s="3">
        <v>184.23</v>
      </c>
      <c r="Q4720" s="3">
        <v>190</v>
      </c>
      <c r="R4720" s="3">
        <v>190</v>
      </c>
      <c r="S4720" s="3">
        <v>5.77</v>
      </c>
      <c r="T4720" s="3">
        <v>5.77</v>
      </c>
      <c r="U4720" s="3">
        <v>3.03</v>
      </c>
      <c r="V4720" s="2" t="s">
        <v>813</v>
      </c>
      <c r="W4720" s="2" t="s">
        <v>814</v>
      </c>
      <c r="X4720" s="2" t="s">
        <v>72</v>
      </c>
      <c r="Y4720" s="19" t="str">
        <f>VLOOKUP(G4720,'Verweis Kd-Gruppe'!$A$2:$B$8,2,FALSE)</f>
        <v>EXP</v>
      </c>
      <c r="Z4720" s="19" t="str">
        <f>VLOOKUP(J4720,'Verweis Art-Gruppe'!$A$2:$B$15,2,FALSE)</f>
        <v>Zubehör</v>
      </c>
      <c r="AA4720" s="19" t="str">
        <f>VLOOKUP(W4720,'Verweis Vertreter'!$A$2:$B$24,2,FALSE)</f>
        <v>Sokol Kapaj</v>
      </c>
      <c r="AB4720" s="12">
        <f t="shared" si="657"/>
        <v>1</v>
      </c>
      <c r="AC4720" s="12">
        <f t="shared" si="662"/>
        <v>184.23</v>
      </c>
      <c r="AD4720" s="12">
        <f t="shared" si="663"/>
        <v>190</v>
      </c>
      <c r="AE4720" s="12">
        <f t="shared" si="658"/>
        <v>190</v>
      </c>
      <c r="AF4720" s="12">
        <f t="shared" si="659"/>
        <v>5.77</v>
      </c>
      <c r="AG4720" s="12">
        <f t="shared" si="660"/>
        <v>5.77</v>
      </c>
      <c r="AH4720" s="9">
        <f t="shared" si="664"/>
        <v>3.0368421052631576E-2</v>
      </c>
      <c r="AI4720" s="14">
        <f>VLOOKUP(E4720,'Verweis Faktor'!$A:$B,2,FALSE)</f>
        <v>1</v>
      </c>
      <c r="AJ4720" s="14"/>
      <c r="AK4720" s="14" t="str">
        <f>IF(AL4720="Ja","Versandkosten",VLOOKUP(E4720,'Verweis Belegart'!$A$2:$B$9,2,FALSE))</f>
        <v>Hardware</v>
      </c>
      <c r="AL4720" s="14" t="str">
        <f t="shared" si="665"/>
        <v>Nein</v>
      </c>
      <c r="AM4720" s="14" t="str">
        <f t="shared" si="661"/>
        <v>Positiv</v>
      </c>
    </row>
    <row r="4721" spans="1:39" ht="17.25" customHeight="1" x14ac:dyDescent="0.35">
      <c r="A4721" s="17">
        <v>14562499</v>
      </c>
      <c r="B4721" s="2" t="s">
        <v>2487</v>
      </c>
      <c r="C4721" s="1">
        <v>2025001</v>
      </c>
      <c r="D4721" s="1">
        <v>2001228</v>
      </c>
      <c r="E4721" s="2" t="s">
        <v>572</v>
      </c>
      <c r="F4721" s="2" t="s">
        <v>2111</v>
      </c>
      <c r="G4721" s="2" t="s">
        <v>25</v>
      </c>
      <c r="H4721" s="2" t="s">
        <v>1715</v>
      </c>
      <c r="I4721" s="2" t="s">
        <v>1716</v>
      </c>
      <c r="J4721" s="2" t="s">
        <v>103</v>
      </c>
      <c r="K4721" s="2" t="s">
        <v>28</v>
      </c>
      <c r="L4721" s="2" t="s">
        <v>1307</v>
      </c>
      <c r="M4721" s="2" t="s">
        <v>1308</v>
      </c>
      <c r="N4721" s="2" t="s">
        <v>274</v>
      </c>
      <c r="O4721" s="3">
        <v>1</v>
      </c>
      <c r="P4721" s="3">
        <v>1082.098</v>
      </c>
      <c r="Q4721" s="3">
        <v>1149</v>
      </c>
      <c r="R4721" s="3">
        <v>1149</v>
      </c>
      <c r="S4721" s="3">
        <v>66.902000000000001</v>
      </c>
      <c r="T4721" s="3">
        <v>66.900000000000006</v>
      </c>
      <c r="U4721" s="3">
        <v>5.82</v>
      </c>
      <c r="V4721" s="2" t="s">
        <v>427</v>
      </c>
      <c r="W4721" s="2" t="s">
        <v>428</v>
      </c>
      <c r="X4721" s="2" t="s">
        <v>699</v>
      </c>
      <c r="Y4721" s="19" t="str">
        <f>VLOOKUP(G4721,'Verweis Kd-Gruppe'!$A$2:$B$8,2,FALSE)</f>
        <v>FHK</v>
      </c>
      <c r="Z4721" s="19" t="str">
        <f>VLOOKUP(J4721,'Verweis Art-Gruppe'!$A$2:$B$15,2,FALSE)</f>
        <v>Geräte</v>
      </c>
      <c r="AA4721" s="19" t="str">
        <f>VLOOKUP(W4721,'Verweis Vertreter'!$A$2:$B$24,2,FALSE)</f>
        <v>Zentrale</v>
      </c>
      <c r="AB4721" s="12">
        <f t="shared" si="657"/>
        <v>-1</v>
      </c>
      <c r="AC4721" s="12">
        <f t="shared" si="662"/>
        <v>1082.098</v>
      </c>
      <c r="AD4721" s="12">
        <f t="shared" si="663"/>
        <v>1149</v>
      </c>
      <c r="AE4721" s="12">
        <f t="shared" si="658"/>
        <v>-1149</v>
      </c>
      <c r="AF4721" s="12">
        <f t="shared" si="659"/>
        <v>-66.902000000000001</v>
      </c>
      <c r="AG4721" s="12">
        <f t="shared" si="660"/>
        <v>-66.900000000000006</v>
      </c>
      <c r="AH4721" s="9">
        <f t="shared" si="664"/>
        <v>-5.8224543080939953E-2</v>
      </c>
      <c r="AI4721" s="14">
        <f>VLOOKUP(E4721,'Verweis Faktor'!$A:$B,2,FALSE)</f>
        <v>-1</v>
      </c>
      <c r="AJ4721" s="14"/>
      <c r="AK4721" s="14" t="str">
        <f>IF(AL4721="Ja","Versandkosten",VLOOKUP(E4721,'Verweis Belegart'!$A$2:$B$9,2,FALSE))</f>
        <v>Hardware</v>
      </c>
      <c r="AL4721" s="14" t="str">
        <f t="shared" si="665"/>
        <v>Nein</v>
      </c>
      <c r="AM4721" s="14" t="str">
        <f t="shared" si="661"/>
        <v>Negativ</v>
      </c>
    </row>
    <row r="4722" spans="1:39" ht="17.25" customHeight="1" x14ac:dyDescent="0.35">
      <c r="A4722" s="17">
        <v>14574996</v>
      </c>
      <c r="B4722" s="2" t="s">
        <v>2487</v>
      </c>
      <c r="C4722" s="1">
        <v>2025001</v>
      </c>
      <c r="D4722" s="1">
        <v>2001229</v>
      </c>
      <c r="E4722" s="2" t="s">
        <v>34</v>
      </c>
      <c r="F4722" s="2" t="s">
        <v>142</v>
      </c>
      <c r="G4722" s="2" t="s">
        <v>36</v>
      </c>
      <c r="H4722" s="2" t="s">
        <v>245</v>
      </c>
      <c r="I4722" s="2" t="s">
        <v>246</v>
      </c>
      <c r="J4722" s="2" t="s">
        <v>103</v>
      </c>
      <c r="K4722" s="2" t="s">
        <v>28</v>
      </c>
      <c r="L4722" s="2" t="s">
        <v>63</v>
      </c>
      <c r="M4722" s="2" t="s">
        <v>64</v>
      </c>
      <c r="N4722" s="2" t="s">
        <v>65</v>
      </c>
      <c r="O4722" s="3">
        <v>150</v>
      </c>
      <c r="P4722" s="3">
        <v>197.0257</v>
      </c>
      <c r="Q4722" s="3">
        <v>214</v>
      </c>
      <c r="R4722" s="3">
        <v>32100</v>
      </c>
      <c r="S4722" s="3">
        <v>16.974299999999999</v>
      </c>
      <c r="T4722" s="3">
        <v>2546.14</v>
      </c>
      <c r="U4722" s="3">
        <v>7.93</v>
      </c>
      <c r="V4722" s="2" t="s">
        <v>42</v>
      </c>
      <c r="W4722" s="2" t="s">
        <v>43</v>
      </c>
      <c r="X4722" s="2" t="s">
        <v>33</v>
      </c>
      <c r="Y4722" s="19" t="str">
        <f>VLOOKUP(G4722,'Verweis Kd-Gruppe'!$A$2:$B$8,2,FALSE)</f>
        <v>GRK</v>
      </c>
      <c r="Z4722" s="19" t="str">
        <f>VLOOKUP(J4722,'Verweis Art-Gruppe'!$A$2:$B$15,2,FALSE)</f>
        <v>Geräte</v>
      </c>
      <c r="AA4722" s="19" t="str">
        <f>VLOOKUP(W4722,'Verweis Vertreter'!$A$2:$B$24,2,FALSE)</f>
        <v>Sebastian Faber</v>
      </c>
      <c r="AB4722" s="12">
        <f t="shared" si="657"/>
        <v>150</v>
      </c>
      <c r="AC4722" s="12">
        <f t="shared" si="662"/>
        <v>197.0257</v>
      </c>
      <c r="AD4722" s="12">
        <f t="shared" si="663"/>
        <v>214</v>
      </c>
      <c r="AE4722" s="12">
        <f t="shared" si="658"/>
        <v>32100</v>
      </c>
      <c r="AF4722" s="12">
        <f t="shared" si="659"/>
        <v>16.974299999999999</v>
      </c>
      <c r="AG4722" s="12">
        <f t="shared" si="660"/>
        <v>2546.14</v>
      </c>
      <c r="AH4722" s="9">
        <f t="shared" si="664"/>
        <v>7.9319003115264797E-2</v>
      </c>
      <c r="AI4722" s="14">
        <f>VLOOKUP(E4722,'Verweis Faktor'!$A:$B,2,FALSE)</f>
        <v>1</v>
      </c>
      <c r="AJ4722" s="14"/>
      <c r="AK4722" s="14" t="str">
        <f>IF(AL4722="Ja","Versandkosten",VLOOKUP(E4722,'Verweis Belegart'!$A$2:$B$9,2,FALSE))</f>
        <v>Hardware</v>
      </c>
      <c r="AL4722" s="14" t="str">
        <f t="shared" si="665"/>
        <v>Nein</v>
      </c>
      <c r="AM4722" s="14" t="str">
        <f t="shared" si="661"/>
        <v>Positiv</v>
      </c>
    </row>
    <row r="4723" spans="1:39" ht="17.25" customHeight="1" x14ac:dyDescent="0.35">
      <c r="A4723" s="17">
        <v>14574236</v>
      </c>
      <c r="B4723" s="2" t="s">
        <v>2487</v>
      </c>
      <c r="C4723" s="1">
        <v>2025001</v>
      </c>
      <c r="D4723" s="1">
        <v>2001230</v>
      </c>
      <c r="E4723" s="2" t="s">
        <v>34</v>
      </c>
      <c r="F4723" s="2" t="s">
        <v>182</v>
      </c>
      <c r="G4723" s="2" t="s">
        <v>66</v>
      </c>
      <c r="H4723" s="2" t="s">
        <v>2337</v>
      </c>
      <c r="I4723" s="2" t="s">
        <v>2338</v>
      </c>
      <c r="J4723" s="2" t="s">
        <v>2791</v>
      </c>
      <c r="K4723" s="2" t="s">
        <v>28</v>
      </c>
      <c r="L4723" s="2" t="s">
        <v>120</v>
      </c>
      <c r="M4723" s="2" t="s">
        <v>121</v>
      </c>
      <c r="N4723" s="2" t="s">
        <v>122</v>
      </c>
      <c r="O4723" s="3">
        <v>1</v>
      </c>
      <c r="P4723" s="3">
        <v>0</v>
      </c>
      <c r="Q4723" s="3">
        <v>29</v>
      </c>
      <c r="R4723" s="3">
        <v>29</v>
      </c>
      <c r="S4723" s="3">
        <v>29</v>
      </c>
      <c r="T4723" s="3">
        <v>29</v>
      </c>
      <c r="U4723" s="3"/>
      <c r="V4723" s="2" t="s">
        <v>813</v>
      </c>
      <c r="W4723" s="2" t="s">
        <v>814</v>
      </c>
      <c r="X4723" s="2" t="s">
        <v>125</v>
      </c>
      <c r="Y4723" s="19" t="str">
        <f>VLOOKUP(G4723,'Verweis Kd-Gruppe'!$A$2:$B$8,2,FALSE)</f>
        <v>EXP</v>
      </c>
      <c r="Z4723" s="19" t="str">
        <f>VLOOKUP(J4723,'Verweis Art-Gruppe'!$A$2:$B$15,2,FALSE)</f>
        <v>Sonstige</v>
      </c>
      <c r="AA4723" s="19" t="str">
        <f>VLOOKUP(W4723,'Verweis Vertreter'!$A$2:$B$24,2,FALSE)</f>
        <v>Sokol Kapaj</v>
      </c>
      <c r="AB4723" s="12">
        <f t="shared" si="657"/>
        <v>1</v>
      </c>
      <c r="AC4723" s="12">
        <f t="shared" si="662"/>
        <v>0</v>
      </c>
      <c r="AD4723" s="12">
        <f t="shared" si="663"/>
        <v>29</v>
      </c>
      <c r="AE4723" s="12">
        <f t="shared" si="658"/>
        <v>29</v>
      </c>
      <c r="AF4723" s="12">
        <f t="shared" si="659"/>
        <v>29</v>
      </c>
      <c r="AG4723" s="12">
        <f t="shared" si="660"/>
        <v>29</v>
      </c>
      <c r="AH4723" s="9">
        <f t="shared" si="664"/>
        <v>1</v>
      </c>
      <c r="AI4723" s="14">
        <f>VLOOKUP(E4723,'Verweis Faktor'!$A:$B,2,FALSE)</f>
        <v>1</v>
      </c>
      <c r="AJ4723" s="14"/>
      <c r="AK4723" s="14" t="str">
        <f>IF(AL4723="Ja","Versandkosten",VLOOKUP(E4723,'Verweis Belegart'!$A$2:$B$9,2,FALSE))</f>
        <v>Versandkosten</v>
      </c>
      <c r="AL4723" s="14" t="str">
        <f t="shared" si="665"/>
        <v>Ja</v>
      </c>
      <c r="AM4723" s="14" t="str">
        <f t="shared" si="661"/>
        <v>Positiv</v>
      </c>
    </row>
    <row r="4724" spans="1:39" ht="17.25" customHeight="1" x14ac:dyDescent="0.35">
      <c r="A4724" s="17">
        <v>14574236</v>
      </c>
      <c r="B4724" s="2" t="s">
        <v>2487</v>
      </c>
      <c r="C4724" s="1">
        <v>2025001</v>
      </c>
      <c r="D4724" s="1">
        <v>2001230</v>
      </c>
      <c r="E4724" s="2" t="s">
        <v>34</v>
      </c>
      <c r="F4724" s="2" t="s">
        <v>182</v>
      </c>
      <c r="G4724" s="2" t="s">
        <v>66</v>
      </c>
      <c r="H4724" s="2" t="s">
        <v>2337</v>
      </c>
      <c r="I4724" s="2" t="s">
        <v>2338</v>
      </c>
      <c r="J4724" s="2" t="s">
        <v>103</v>
      </c>
      <c r="K4724" s="2" t="s">
        <v>45</v>
      </c>
      <c r="L4724" s="2" t="s">
        <v>1241</v>
      </c>
      <c r="M4724" s="2" t="s">
        <v>1242</v>
      </c>
      <c r="N4724" s="2" t="s">
        <v>922</v>
      </c>
      <c r="O4724" s="3">
        <v>3</v>
      </c>
      <c r="P4724" s="3">
        <v>74.5</v>
      </c>
      <c r="Q4724" s="3">
        <v>81</v>
      </c>
      <c r="R4724" s="3">
        <v>243</v>
      </c>
      <c r="S4724" s="3">
        <v>6.5</v>
      </c>
      <c r="T4724" s="3">
        <v>19.5</v>
      </c>
      <c r="U4724" s="3">
        <v>8.02</v>
      </c>
      <c r="V4724" s="2" t="s">
        <v>813</v>
      </c>
      <c r="W4724" s="2" t="s">
        <v>814</v>
      </c>
      <c r="X4724" s="2" t="s">
        <v>125</v>
      </c>
      <c r="Y4724" s="19" t="str">
        <f>VLOOKUP(G4724,'Verweis Kd-Gruppe'!$A$2:$B$8,2,FALSE)</f>
        <v>EXP</v>
      </c>
      <c r="Z4724" s="19" t="str">
        <f>VLOOKUP(J4724,'Verweis Art-Gruppe'!$A$2:$B$15,2,FALSE)</f>
        <v>Geräte</v>
      </c>
      <c r="AA4724" s="19" t="str">
        <f>VLOOKUP(W4724,'Verweis Vertreter'!$A$2:$B$24,2,FALSE)</f>
        <v>Sokol Kapaj</v>
      </c>
      <c r="AB4724" s="12">
        <f t="shared" si="657"/>
        <v>3</v>
      </c>
      <c r="AC4724" s="12">
        <f t="shared" si="662"/>
        <v>74.5</v>
      </c>
      <c r="AD4724" s="12">
        <f t="shared" si="663"/>
        <v>81</v>
      </c>
      <c r="AE4724" s="12">
        <f t="shared" si="658"/>
        <v>243</v>
      </c>
      <c r="AF4724" s="12">
        <f t="shared" si="659"/>
        <v>6.5</v>
      </c>
      <c r="AG4724" s="12">
        <f t="shared" si="660"/>
        <v>19.5</v>
      </c>
      <c r="AH4724" s="9">
        <f t="shared" si="664"/>
        <v>8.0246913580246909E-2</v>
      </c>
      <c r="AI4724" s="14">
        <f>VLOOKUP(E4724,'Verweis Faktor'!$A:$B,2,FALSE)</f>
        <v>1</v>
      </c>
      <c r="AJ4724" s="14"/>
      <c r="AK4724" s="14" t="str">
        <f>IF(AL4724="Ja","Versandkosten",VLOOKUP(E4724,'Verweis Belegart'!$A$2:$B$9,2,FALSE))</f>
        <v>Hardware</v>
      </c>
      <c r="AL4724" s="14" t="str">
        <f t="shared" si="665"/>
        <v>Nein</v>
      </c>
      <c r="AM4724" s="14" t="str">
        <f t="shared" si="661"/>
        <v>Positiv</v>
      </c>
    </row>
    <row r="4725" spans="1:39" ht="17.25" customHeight="1" x14ac:dyDescent="0.35">
      <c r="A4725" s="17">
        <v>14574236</v>
      </c>
      <c r="B4725" s="2" t="s">
        <v>2487</v>
      </c>
      <c r="C4725" s="1">
        <v>2025001</v>
      </c>
      <c r="D4725" s="1">
        <v>2001230</v>
      </c>
      <c r="E4725" s="2" t="s">
        <v>34</v>
      </c>
      <c r="F4725" s="2" t="s">
        <v>182</v>
      </c>
      <c r="G4725" s="2" t="s">
        <v>66</v>
      </c>
      <c r="H4725" s="2" t="s">
        <v>2337</v>
      </c>
      <c r="I4725" s="2" t="s">
        <v>2338</v>
      </c>
      <c r="J4725" s="2" t="s">
        <v>103</v>
      </c>
      <c r="K4725" s="2" t="s">
        <v>49</v>
      </c>
      <c r="L4725" s="2" t="s">
        <v>1430</v>
      </c>
      <c r="M4725" s="2" t="s">
        <v>1431</v>
      </c>
      <c r="N4725" s="2" t="s">
        <v>1086</v>
      </c>
      <c r="O4725" s="3">
        <v>2</v>
      </c>
      <c r="P4725" s="3">
        <v>80.665300000000002</v>
      </c>
      <c r="Q4725" s="3">
        <v>90</v>
      </c>
      <c r="R4725" s="3">
        <v>180</v>
      </c>
      <c r="S4725" s="3">
        <v>9.3346999999999998</v>
      </c>
      <c r="T4725" s="3">
        <v>18.670000000000002</v>
      </c>
      <c r="U4725" s="3">
        <v>10.37</v>
      </c>
      <c r="V4725" s="2" t="s">
        <v>813</v>
      </c>
      <c r="W4725" s="2" t="s">
        <v>814</v>
      </c>
      <c r="X4725" s="2" t="s">
        <v>125</v>
      </c>
      <c r="Y4725" s="19" t="str">
        <f>VLOOKUP(G4725,'Verweis Kd-Gruppe'!$A$2:$B$8,2,FALSE)</f>
        <v>EXP</v>
      </c>
      <c r="Z4725" s="19" t="str">
        <f>VLOOKUP(J4725,'Verweis Art-Gruppe'!$A$2:$B$15,2,FALSE)</f>
        <v>Geräte</v>
      </c>
      <c r="AA4725" s="19" t="str">
        <f>VLOOKUP(W4725,'Verweis Vertreter'!$A$2:$B$24,2,FALSE)</f>
        <v>Sokol Kapaj</v>
      </c>
      <c r="AB4725" s="12">
        <f t="shared" si="657"/>
        <v>2</v>
      </c>
      <c r="AC4725" s="12">
        <f t="shared" si="662"/>
        <v>80.665300000000002</v>
      </c>
      <c r="AD4725" s="12">
        <f t="shared" si="663"/>
        <v>90</v>
      </c>
      <c r="AE4725" s="12">
        <f t="shared" si="658"/>
        <v>180</v>
      </c>
      <c r="AF4725" s="12">
        <f t="shared" si="659"/>
        <v>9.3346999999999998</v>
      </c>
      <c r="AG4725" s="12">
        <f t="shared" si="660"/>
        <v>18.670000000000002</v>
      </c>
      <c r="AH4725" s="9">
        <f t="shared" si="664"/>
        <v>0.10372222222222223</v>
      </c>
      <c r="AI4725" s="14">
        <f>VLOOKUP(E4725,'Verweis Faktor'!$A:$B,2,FALSE)</f>
        <v>1</v>
      </c>
      <c r="AJ4725" s="14"/>
      <c r="AK4725" s="14" t="str">
        <f>IF(AL4725="Ja","Versandkosten",VLOOKUP(E4725,'Verweis Belegart'!$A$2:$B$9,2,FALSE))</f>
        <v>Hardware</v>
      </c>
      <c r="AL4725" s="14" t="str">
        <f t="shared" si="665"/>
        <v>Nein</v>
      </c>
      <c r="AM4725" s="14" t="str">
        <f t="shared" si="661"/>
        <v>Positiv</v>
      </c>
    </row>
    <row r="4726" spans="1:39" ht="17.25" customHeight="1" x14ac:dyDescent="0.35">
      <c r="A4726" s="17">
        <v>14574236</v>
      </c>
      <c r="B4726" s="2" t="s">
        <v>2487</v>
      </c>
      <c r="C4726" s="1">
        <v>2025001</v>
      </c>
      <c r="D4726" s="1">
        <v>2001230</v>
      </c>
      <c r="E4726" s="2" t="s">
        <v>34</v>
      </c>
      <c r="F4726" s="2" t="s">
        <v>182</v>
      </c>
      <c r="G4726" s="2" t="s">
        <v>66</v>
      </c>
      <c r="H4726" s="2" t="s">
        <v>2337</v>
      </c>
      <c r="I4726" s="2" t="s">
        <v>2338</v>
      </c>
      <c r="J4726" s="2" t="s">
        <v>304</v>
      </c>
      <c r="K4726" s="2" t="s">
        <v>79</v>
      </c>
      <c r="L4726" s="2" t="s">
        <v>2319</v>
      </c>
      <c r="M4726" s="2" t="s">
        <v>2320</v>
      </c>
      <c r="N4726" s="2" t="s">
        <v>2321</v>
      </c>
      <c r="O4726" s="3">
        <v>1</v>
      </c>
      <c r="P4726" s="3">
        <v>127.46</v>
      </c>
      <c r="Q4726" s="3">
        <v>135</v>
      </c>
      <c r="R4726" s="3">
        <v>135</v>
      </c>
      <c r="S4726" s="3">
        <v>7.54</v>
      </c>
      <c r="T4726" s="3">
        <v>7.54</v>
      </c>
      <c r="U4726" s="3">
        <v>5.58</v>
      </c>
      <c r="V4726" s="2" t="s">
        <v>813</v>
      </c>
      <c r="W4726" s="2" t="s">
        <v>814</v>
      </c>
      <c r="X4726" s="2" t="s">
        <v>125</v>
      </c>
      <c r="Y4726" s="19" t="str">
        <f>VLOOKUP(G4726,'Verweis Kd-Gruppe'!$A$2:$B$8,2,FALSE)</f>
        <v>EXP</v>
      </c>
      <c r="Z4726" s="19" t="str">
        <f>VLOOKUP(J4726,'Verweis Art-Gruppe'!$A$2:$B$15,2,FALSE)</f>
        <v>Zubehör</v>
      </c>
      <c r="AA4726" s="19" t="str">
        <f>VLOOKUP(W4726,'Verweis Vertreter'!$A$2:$B$24,2,FALSE)</f>
        <v>Sokol Kapaj</v>
      </c>
      <c r="AB4726" s="12">
        <f t="shared" si="657"/>
        <v>1</v>
      </c>
      <c r="AC4726" s="12">
        <f t="shared" si="662"/>
        <v>127.46</v>
      </c>
      <c r="AD4726" s="12">
        <f t="shared" si="663"/>
        <v>135</v>
      </c>
      <c r="AE4726" s="12">
        <f t="shared" si="658"/>
        <v>135</v>
      </c>
      <c r="AF4726" s="12">
        <f t="shared" si="659"/>
        <v>7.54</v>
      </c>
      <c r="AG4726" s="12">
        <f t="shared" si="660"/>
        <v>7.54</v>
      </c>
      <c r="AH4726" s="9">
        <f t="shared" si="664"/>
        <v>5.5851851851851854E-2</v>
      </c>
      <c r="AI4726" s="14">
        <f>VLOOKUP(E4726,'Verweis Faktor'!$A:$B,2,FALSE)</f>
        <v>1</v>
      </c>
      <c r="AJ4726" s="14"/>
      <c r="AK4726" s="14" t="str">
        <f>IF(AL4726="Ja","Versandkosten",VLOOKUP(E4726,'Verweis Belegart'!$A$2:$B$9,2,FALSE))</f>
        <v>Hardware</v>
      </c>
      <c r="AL4726" s="14" t="str">
        <f t="shared" si="665"/>
        <v>Nein</v>
      </c>
      <c r="AM4726" s="14" t="str">
        <f t="shared" si="661"/>
        <v>Positiv</v>
      </c>
    </row>
    <row r="4727" spans="1:39" ht="17.25" customHeight="1" x14ac:dyDescent="0.35">
      <c r="A4727" s="17">
        <v>14574236</v>
      </c>
      <c r="B4727" s="2" t="s">
        <v>2487</v>
      </c>
      <c r="C4727" s="1">
        <v>2025001</v>
      </c>
      <c r="D4727" s="1">
        <v>2001230</v>
      </c>
      <c r="E4727" s="2" t="s">
        <v>34</v>
      </c>
      <c r="F4727" s="2" t="s">
        <v>182</v>
      </c>
      <c r="G4727" s="2" t="s">
        <v>66</v>
      </c>
      <c r="H4727" s="2" t="s">
        <v>2337</v>
      </c>
      <c r="I4727" s="2" t="s">
        <v>2338</v>
      </c>
      <c r="J4727" s="2" t="s">
        <v>304</v>
      </c>
      <c r="K4727" s="2" t="s">
        <v>83</v>
      </c>
      <c r="L4727" s="2" t="s">
        <v>201</v>
      </c>
      <c r="M4727" s="2" t="s">
        <v>202</v>
      </c>
      <c r="N4727" s="2" t="s">
        <v>78</v>
      </c>
      <c r="O4727" s="3">
        <v>1</v>
      </c>
      <c r="P4727" s="3">
        <v>14.01</v>
      </c>
      <c r="Q4727" s="3">
        <v>14</v>
      </c>
      <c r="R4727" s="3">
        <v>14</v>
      </c>
      <c r="S4727" s="3">
        <v>-0.01</v>
      </c>
      <c r="T4727" s="3">
        <v>-0.01</v>
      </c>
      <c r="U4727" s="3">
        <v>-7.0000000000000007E-2</v>
      </c>
      <c r="V4727" s="2" t="s">
        <v>813</v>
      </c>
      <c r="W4727" s="2" t="s">
        <v>814</v>
      </c>
      <c r="X4727" s="2" t="s">
        <v>125</v>
      </c>
      <c r="Y4727" s="19" t="str">
        <f>VLOOKUP(G4727,'Verweis Kd-Gruppe'!$A$2:$B$8,2,FALSE)</f>
        <v>EXP</v>
      </c>
      <c r="Z4727" s="19" t="str">
        <f>VLOOKUP(J4727,'Verweis Art-Gruppe'!$A$2:$B$15,2,FALSE)</f>
        <v>Zubehör</v>
      </c>
      <c r="AA4727" s="19" t="str">
        <f>VLOOKUP(W4727,'Verweis Vertreter'!$A$2:$B$24,2,FALSE)</f>
        <v>Sokol Kapaj</v>
      </c>
      <c r="AB4727" s="12">
        <f t="shared" si="657"/>
        <v>1</v>
      </c>
      <c r="AC4727" s="12">
        <f t="shared" si="662"/>
        <v>14.01</v>
      </c>
      <c r="AD4727" s="12">
        <f t="shared" si="663"/>
        <v>14</v>
      </c>
      <c r="AE4727" s="12">
        <f t="shared" si="658"/>
        <v>14</v>
      </c>
      <c r="AF4727" s="12">
        <f t="shared" si="659"/>
        <v>-0.01</v>
      </c>
      <c r="AG4727" s="12">
        <f t="shared" si="660"/>
        <v>-0.01</v>
      </c>
      <c r="AH4727" s="9">
        <f t="shared" si="664"/>
        <v>-7.1428571428571429E-4</v>
      </c>
      <c r="AI4727" s="14">
        <f>VLOOKUP(E4727,'Verweis Faktor'!$A:$B,2,FALSE)</f>
        <v>1</v>
      </c>
      <c r="AJ4727" s="14"/>
      <c r="AK4727" s="14" t="str">
        <f>IF(AL4727="Ja","Versandkosten",VLOOKUP(E4727,'Verweis Belegart'!$A$2:$B$9,2,FALSE))</f>
        <v>Hardware</v>
      </c>
      <c r="AL4727" s="14" t="str">
        <f t="shared" si="665"/>
        <v>Nein</v>
      </c>
      <c r="AM4727" s="14" t="str">
        <f t="shared" si="661"/>
        <v>Negativ</v>
      </c>
    </row>
    <row r="4728" spans="1:39" ht="17.25" customHeight="1" x14ac:dyDescent="0.35">
      <c r="A4728" s="17">
        <v>14574236</v>
      </c>
      <c r="B4728" s="2" t="s">
        <v>2487</v>
      </c>
      <c r="C4728" s="1">
        <v>2025001</v>
      </c>
      <c r="D4728" s="1">
        <v>2001230</v>
      </c>
      <c r="E4728" s="2" t="s">
        <v>34</v>
      </c>
      <c r="F4728" s="2" t="s">
        <v>182</v>
      </c>
      <c r="G4728" s="2" t="s">
        <v>66</v>
      </c>
      <c r="H4728" s="2" t="s">
        <v>2337</v>
      </c>
      <c r="I4728" s="2" t="s">
        <v>2338</v>
      </c>
      <c r="J4728" s="2" t="s">
        <v>304</v>
      </c>
      <c r="K4728" s="2" t="s">
        <v>87</v>
      </c>
      <c r="L4728" s="2" t="s">
        <v>1574</v>
      </c>
      <c r="M4728" s="2" t="s">
        <v>1575</v>
      </c>
      <c r="N4728" s="2" t="s">
        <v>78</v>
      </c>
      <c r="O4728" s="3">
        <v>1</v>
      </c>
      <c r="P4728" s="3">
        <v>14.01</v>
      </c>
      <c r="Q4728" s="3">
        <v>14</v>
      </c>
      <c r="R4728" s="3">
        <v>14</v>
      </c>
      <c r="S4728" s="3">
        <v>-0.01</v>
      </c>
      <c r="T4728" s="3">
        <v>-0.01</v>
      </c>
      <c r="U4728" s="3">
        <v>-7.0000000000000007E-2</v>
      </c>
      <c r="V4728" s="2" t="s">
        <v>813</v>
      </c>
      <c r="W4728" s="2" t="s">
        <v>814</v>
      </c>
      <c r="X4728" s="2" t="s">
        <v>125</v>
      </c>
      <c r="Y4728" s="19" t="str">
        <f>VLOOKUP(G4728,'Verweis Kd-Gruppe'!$A$2:$B$8,2,FALSE)</f>
        <v>EXP</v>
      </c>
      <c r="Z4728" s="19" t="str">
        <f>VLOOKUP(J4728,'Verweis Art-Gruppe'!$A$2:$B$15,2,FALSE)</f>
        <v>Zubehör</v>
      </c>
      <c r="AA4728" s="19" t="str">
        <f>VLOOKUP(W4728,'Verweis Vertreter'!$A$2:$B$24,2,FALSE)</f>
        <v>Sokol Kapaj</v>
      </c>
      <c r="AB4728" s="12">
        <f t="shared" si="657"/>
        <v>1</v>
      </c>
      <c r="AC4728" s="12">
        <f t="shared" si="662"/>
        <v>14.01</v>
      </c>
      <c r="AD4728" s="12">
        <f t="shared" si="663"/>
        <v>14</v>
      </c>
      <c r="AE4728" s="12">
        <f t="shared" si="658"/>
        <v>14</v>
      </c>
      <c r="AF4728" s="12">
        <f t="shared" si="659"/>
        <v>-0.01</v>
      </c>
      <c r="AG4728" s="12">
        <f t="shared" si="660"/>
        <v>-0.01</v>
      </c>
      <c r="AH4728" s="9">
        <f t="shared" si="664"/>
        <v>-7.1428571428571429E-4</v>
      </c>
      <c r="AI4728" s="14">
        <f>VLOOKUP(E4728,'Verweis Faktor'!$A:$B,2,FALSE)</f>
        <v>1</v>
      </c>
      <c r="AJ4728" s="14"/>
      <c r="AK4728" s="14" t="str">
        <f>IF(AL4728="Ja","Versandkosten",VLOOKUP(E4728,'Verweis Belegart'!$A$2:$B$9,2,FALSE))</f>
        <v>Hardware</v>
      </c>
      <c r="AL4728" s="14" t="str">
        <f t="shared" si="665"/>
        <v>Nein</v>
      </c>
      <c r="AM4728" s="14" t="str">
        <f t="shared" si="661"/>
        <v>Negativ</v>
      </c>
    </row>
    <row r="4729" spans="1:39" ht="17.25" customHeight="1" x14ac:dyDescent="0.35">
      <c r="A4729" s="17">
        <v>14574236</v>
      </c>
      <c r="B4729" s="2" t="s">
        <v>2487</v>
      </c>
      <c r="C4729" s="1">
        <v>2025001</v>
      </c>
      <c r="D4729" s="1">
        <v>2001230</v>
      </c>
      <c r="E4729" s="2" t="s">
        <v>34</v>
      </c>
      <c r="F4729" s="2" t="s">
        <v>182</v>
      </c>
      <c r="G4729" s="2" t="s">
        <v>66</v>
      </c>
      <c r="H4729" s="2" t="s">
        <v>2337</v>
      </c>
      <c r="I4729" s="2" t="s">
        <v>2338</v>
      </c>
      <c r="J4729" s="2" t="s">
        <v>103</v>
      </c>
      <c r="K4729" s="2" t="s">
        <v>91</v>
      </c>
      <c r="L4729" s="2" t="s">
        <v>132</v>
      </c>
      <c r="M4729" s="2" t="s">
        <v>133</v>
      </c>
      <c r="N4729" s="2" t="s">
        <v>48</v>
      </c>
      <c r="O4729" s="3">
        <v>1</v>
      </c>
      <c r="P4729" s="3">
        <v>254.48859999999999</v>
      </c>
      <c r="Q4729" s="3">
        <v>275</v>
      </c>
      <c r="R4729" s="3">
        <v>275</v>
      </c>
      <c r="S4729" s="3">
        <v>20.511399999999998</v>
      </c>
      <c r="T4729" s="3">
        <v>20.51</v>
      </c>
      <c r="U4729" s="3">
        <v>7.45</v>
      </c>
      <c r="V4729" s="2" t="s">
        <v>813</v>
      </c>
      <c r="W4729" s="2" t="s">
        <v>814</v>
      </c>
      <c r="X4729" s="2" t="s">
        <v>125</v>
      </c>
      <c r="Y4729" s="19" t="str">
        <f>VLOOKUP(G4729,'Verweis Kd-Gruppe'!$A$2:$B$8,2,FALSE)</f>
        <v>EXP</v>
      </c>
      <c r="Z4729" s="19" t="str">
        <f>VLOOKUP(J4729,'Verweis Art-Gruppe'!$A$2:$B$15,2,FALSE)</f>
        <v>Geräte</v>
      </c>
      <c r="AA4729" s="19" t="str">
        <f>VLOOKUP(W4729,'Verweis Vertreter'!$A$2:$B$24,2,FALSE)</f>
        <v>Sokol Kapaj</v>
      </c>
      <c r="AB4729" s="12">
        <f t="shared" si="657"/>
        <v>1</v>
      </c>
      <c r="AC4729" s="12">
        <f t="shared" si="662"/>
        <v>254.48859999999999</v>
      </c>
      <c r="AD4729" s="12">
        <f t="shared" si="663"/>
        <v>275</v>
      </c>
      <c r="AE4729" s="12">
        <f t="shared" si="658"/>
        <v>275</v>
      </c>
      <c r="AF4729" s="12">
        <f t="shared" si="659"/>
        <v>20.511399999999998</v>
      </c>
      <c r="AG4729" s="12">
        <f t="shared" si="660"/>
        <v>20.51</v>
      </c>
      <c r="AH4729" s="9">
        <f t="shared" si="664"/>
        <v>7.4581818181818194E-2</v>
      </c>
      <c r="AI4729" s="14">
        <f>VLOOKUP(E4729,'Verweis Faktor'!$A:$B,2,FALSE)</f>
        <v>1</v>
      </c>
      <c r="AJ4729" s="14"/>
      <c r="AK4729" s="14" t="str">
        <f>IF(AL4729="Ja","Versandkosten",VLOOKUP(E4729,'Verweis Belegart'!$A$2:$B$9,2,FALSE))</f>
        <v>Hardware</v>
      </c>
      <c r="AL4729" s="14" t="str">
        <f t="shared" si="665"/>
        <v>Nein</v>
      </c>
      <c r="AM4729" s="14" t="str">
        <f t="shared" si="661"/>
        <v>Positiv</v>
      </c>
    </row>
    <row r="4730" spans="1:39" ht="17.25" customHeight="1" x14ac:dyDescent="0.35">
      <c r="A4730" s="17">
        <v>14574236</v>
      </c>
      <c r="B4730" s="2" t="s">
        <v>2487</v>
      </c>
      <c r="C4730" s="1">
        <v>2025001</v>
      </c>
      <c r="D4730" s="1">
        <v>2001230</v>
      </c>
      <c r="E4730" s="2" t="s">
        <v>34</v>
      </c>
      <c r="F4730" s="2" t="s">
        <v>182</v>
      </c>
      <c r="G4730" s="2" t="s">
        <v>66</v>
      </c>
      <c r="H4730" s="2" t="s">
        <v>2337</v>
      </c>
      <c r="I4730" s="2" t="s">
        <v>2338</v>
      </c>
      <c r="J4730" s="2" t="s">
        <v>103</v>
      </c>
      <c r="K4730" s="2" t="s">
        <v>95</v>
      </c>
      <c r="L4730" s="2" t="s">
        <v>1084</v>
      </c>
      <c r="M4730" s="2" t="s">
        <v>1085</v>
      </c>
      <c r="N4730" s="2" t="s">
        <v>1086</v>
      </c>
      <c r="O4730" s="3">
        <v>2</v>
      </c>
      <c r="P4730" s="3">
        <v>80.008700000000005</v>
      </c>
      <c r="Q4730" s="3">
        <v>93</v>
      </c>
      <c r="R4730" s="3">
        <v>186</v>
      </c>
      <c r="S4730" s="3">
        <v>12.991300000000001</v>
      </c>
      <c r="T4730" s="3">
        <v>25.98</v>
      </c>
      <c r="U4730" s="3">
        <v>13.96</v>
      </c>
      <c r="V4730" s="2" t="s">
        <v>813</v>
      </c>
      <c r="W4730" s="2" t="s">
        <v>814</v>
      </c>
      <c r="X4730" s="2" t="s">
        <v>125</v>
      </c>
      <c r="Y4730" s="19" t="str">
        <f>VLOOKUP(G4730,'Verweis Kd-Gruppe'!$A$2:$B$8,2,FALSE)</f>
        <v>EXP</v>
      </c>
      <c r="Z4730" s="19" t="str">
        <f>VLOOKUP(J4730,'Verweis Art-Gruppe'!$A$2:$B$15,2,FALSE)</f>
        <v>Geräte</v>
      </c>
      <c r="AA4730" s="19" t="str">
        <f>VLOOKUP(W4730,'Verweis Vertreter'!$A$2:$B$24,2,FALSE)</f>
        <v>Sokol Kapaj</v>
      </c>
      <c r="AB4730" s="12">
        <f t="shared" si="657"/>
        <v>2</v>
      </c>
      <c r="AC4730" s="12">
        <f t="shared" si="662"/>
        <v>80.008700000000005</v>
      </c>
      <c r="AD4730" s="12">
        <f t="shared" si="663"/>
        <v>93</v>
      </c>
      <c r="AE4730" s="12">
        <f t="shared" si="658"/>
        <v>186</v>
      </c>
      <c r="AF4730" s="12">
        <f t="shared" si="659"/>
        <v>12.991300000000001</v>
      </c>
      <c r="AG4730" s="12">
        <f t="shared" si="660"/>
        <v>25.98</v>
      </c>
      <c r="AH4730" s="9">
        <f t="shared" si="664"/>
        <v>0.13967741935483871</v>
      </c>
      <c r="AI4730" s="14">
        <f>VLOOKUP(E4730,'Verweis Faktor'!$A:$B,2,FALSE)</f>
        <v>1</v>
      </c>
      <c r="AJ4730" s="14"/>
      <c r="AK4730" s="14" t="str">
        <f>IF(AL4730="Ja","Versandkosten",VLOOKUP(E4730,'Verweis Belegart'!$A$2:$B$9,2,FALSE))</f>
        <v>Hardware</v>
      </c>
      <c r="AL4730" s="14" t="str">
        <f t="shared" si="665"/>
        <v>Nein</v>
      </c>
      <c r="AM4730" s="14" t="str">
        <f t="shared" si="661"/>
        <v>Positiv</v>
      </c>
    </row>
    <row r="4731" spans="1:39" ht="17.25" customHeight="1" x14ac:dyDescent="0.35">
      <c r="A4731" s="17">
        <v>14574236</v>
      </c>
      <c r="B4731" s="2" t="s">
        <v>2487</v>
      </c>
      <c r="C4731" s="1">
        <v>2025001</v>
      </c>
      <c r="D4731" s="1">
        <v>2001230</v>
      </c>
      <c r="E4731" s="2" t="s">
        <v>34</v>
      </c>
      <c r="F4731" s="2" t="s">
        <v>182</v>
      </c>
      <c r="G4731" s="2" t="s">
        <v>66</v>
      </c>
      <c r="H4731" s="2" t="s">
        <v>2337</v>
      </c>
      <c r="I4731" s="2" t="s">
        <v>2338</v>
      </c>
      <c r="J4731" s="2" t="s">
        <v>103</v>
      </c>
      <c r="K4731" s="2" t="s">
        <v>99</v>
      </c>
      <c r="L4731" s="2" t="s">
        <v>147</v>
      </c>
      <c r="M4731" s="2" t="s">
        <v>148</v>
      </c>
      <c r="N4731" s="2" t="s">
        <v>149</v>
      </c>
      <c r="O4731" s="3">
        <v>1</v>
      </c>
      <c r="P4731" s="3">
        <v>204.57390000000001</v>
      </c>
      <c r="Q4731" s="3">
        <v>214</v>
      </c>
      <c r="R4731" s="3">
        <v>214</v>
      </c>
      <c r="S4731" s="3">
        <v>9.4260999999999999</v>
      </c>
      <c r="T4731" s="3">
        <v>9.43</v>
      </c>
      <c r="U4731" s="3">
        <v>4.4000000000000004</v>
      </c>
      <c r="V4731" s="2" t="s">
        <v>813</v>
      </c>
      <c r="W4731" s="2" t="s">
        <v>814</v>
      </c>
      <c r="X4731" s="2" t="s">
        <v>125</v>
      </c>
      <c r="Y4731" s="19" t="str">
        <f>VLOOKUP(G4731,'Verweis Kd-Gruppe'!$A$2:$B$8,2,FALSE)</f>
        <v>EXP</v>
      </c>
      <c r="Z4731" s="19" t="str">
        <f>VLOOKUP(J4731,'Verweis Art-Gruppe'!$A$2:$B$15,2,FALSE)</f>
        <v>Geräte</v>
      </c>
      <c r="AA4731" s="19" t="str">
        <f>VLOOKUP(W4731,'Verweis Vertreter'!$A$2:$B$24,2,FALSE)</f>
        <v>Sokol Kapaj</v>
      </c>
      <c r="AB4731" s="12">
        <f t="shared" si="657"/>
        <v>1</v>
      </c>
      <c r="AC4731" s="12">
        <f t="shared" si="662"/>
        <v>204.57390000000001</v>
      </c>
      <c r="AD4731" s="12">
        <f t="shared" si="663"/>
        <v>214</v>
      </c>
      <c r="AE4731" s="12">
        <f t="shared" si="658"/>
        <v>214</v>
      </c>
      <c r="AF4731" s="12">
        <f t="shared" si="659"/>
        <v>9.4260999999999999</v>
      </c>
      <c r="AG4731" s="12">
        <f t="shared" si="660"/>
        <v>9.43</v>
      </c>
      <c r="AH4731" s="9">
        <f t="shared" si="664"/>
        <v>4.4065420560747665E-2</v>
      </c>
      <c r="AI4731" s="14">
        <f>VLOOKUP(E4731,'Verweis Faktor'!$A:$B,2,FALSE)</f>
        <v>1</v>
      </c>
      <c r="AJ4731" s="14"/>
      <c r="AK4731" s="14" t="str">
        <f>IF(AL4731="Ja","Versandkosten",VLOOKUP(E4731,'Verweis Belegart'!$A$2:$B$9,2,FALSE))</f>
        <v>Hardware</v>
      </c>
      <c r="AL4731" s="14" t="str">
        <f t="shared" si="665"/>
        <v>Nein</v>
      </c>
      <c r="AM4731" s="14" t="str">
        <f t="shared" si="661"/>
        <v>Positiv</v>
      </c>
    </row>
    <row r="4732" spans="1:39" ht="17.25" customHeight="1" x14ac:dyDescent="0.35">
      <c r="A4732" s="17">
        <v>14574236</v>
      </c>
      <c r="B4732" s="2" t="s">
        <v>2487</v>
      </c>
      <c r="C4732" s="1">
        <v>2025001</v>
      </c>
      <c r="D4732" s="1">
        <v>2001230</v>
      </c>
      <c r="E4732" s="2" t="s">
        <v>34</v>
      </c>
      <c r="F4732" s="2" t="s">
        <v>182</v>
      </c>
      <c r="G4732" s="2" t="s">
        <v>66</v>
      </c>
      <c r="H4732" s="2" t="s">
        <v>2337</v>
      </c>
      <c r="I4732" s="2" t="s">
        <v>2338</v>
      </c>
      <c r="J4732" s="2" t="s">
        <v>103</v>
      </c>
      <c r="K4732" s="2" t="s">
        <v>103</v>
      </c>
      <c r="L4732" s="2" t="s">
        <v>1137</v>
      </c>
      <c r="M4732" s="2" t="s">
        <v>1138</v>
      </c>
      <c r="N4732" s="2" t="s">
        <v>1139</v>
      </c>
      <c r="O4732" s="3">
        <v>2</v>
      </c>
      <c r="P4732" s="3">
        <v>99.490700000000004</v>
      </c>
      <c r="Q4732" s="3">
        <v>91</v>
      </c>
      <c r="R4732" s="3">
        <v>182</v>
      </c>
      <c r="S4732" s="3">
        <v>-8.4907000000000004</v>
      </c>
      <c r="T4732" s="3">
        <v>-16.98</v>
      </c>
      <c r="U4732" s="3">
        <v>-9.33</v>
      </c>
      <c r="V4732" s="2" t="s">
        <v>813</v>
      </c>
      <c r="W4732" s="2" t="s">
        <v>814</v>
      </c>
      <c r="X4732" s="2" t="s">
        <v>125</v>
      </c>
      <c r="Y4732" s="19" t="str">
        <f>VLOOKUP(G4732,'Verweis Kd-Gruppe'!$A$2:$B$8,2,FALSE)</f>
        <v>EXP</v>
      </c>
      <c r="Z4732" s="19" t="str">
        <f>VLOOKUP(J4732,'Verweis Art-Gruppe'!$A$2:$B$15,2,FALSE)</f>
        <v>Geräte</v>
      </c>
      <c r="AA4732" s="19" t="str">
        <f>VLOOKUP(W4732,'Verweis Vertreter'!$A$2:$B$24,2,FALSE)</f>
        <v>Sokol Kapaj</v>
      </c>
      <c r="AB4732" s="12">
        <f t="shared" si="657"/>
        <v>2</v>
      </c>
      <c r="AC4732" s="12">
        <f t="shared" si="662"/>
        <v>99.490700000000004</v>
      </c>
      <c r="AD4732" s="12">
        <f t="shared" si="663"/>
        <v>91</v>
      </c>
      <c r="AE4732" s="12">
        <f t="shared" si="658"/>
        <v>182</v>
      </c>
      <c r="AF4732" s="12">
        <f t="shared" si="659"/>
        <v>-8.4907000000000004</v>
      </c>
      <c r="AG4732" s="12">
        <f t="shared" si="660"/>
        <v>-16.98</v>
      </c>
      <c r="AH4732" s="9">
        <f t="shared" si="664"/>
        <v>-9.3296703296703296E-2</v>
      </c>
      <c r="AI4732" s="14">
        <f>VLOOKUP(E4732,'Verweis Faktor'!$A:$B,2,FALSE)</f>
        <v>1</v>
      </c>
      <c r="AJ4732" s="14"/>
      <c r="AK4732" s="14" t="str">
        <f>IF(AL4732="Ja","Versandkosten",VLOOKUP(E4732,'Verweis Belegart'!$A$2:$B$9,2,FALSE))</f>
        <v>Hardware</v>
      </c>
      <c r="AL4732" s="14" t="str">
        <f t="shared" si="665"/>
        <v>Nein</v>
      </c>
      <c r="AM4732" s="14" t="str">
        <f t="shared" si="661"/>
        <v>Negativ</v>
      </c>
    </row>
    <row r="4733" spans="1:39" ht="17.25" customHeight="1" x14ac:dyDescent="0.35">
      <c r="A4733" s="17">
        <v>14574236</v>
      </c>
      <c r="B4733" s="2" t="s">
        <v>2487</v>
      </c>
      <c r="C4733" s="1">
        <v>2025001</v>
      </c>
      <c r="D4733" s="1">
        <v>2001230</v>
      </c>
      <c r="E4733" s="2" t="s">
        <v>34</v>
      </c>
      <c r="F4733" s="2" t="s">
        <v>182</v>
      </c>
      <c r="G4733" s="2" t="s">
        <v>66</v>
      </c>
      <c r="H4733" s="2" t="s">
        <v>2337</v>
      </c>
      <c r="I4733" s="2" t="s">
        <v>2338</v>
      </c>
      <c r="J4733" s="2" t="s">
        <v>103</v>
      </c>
      <c r="K4733" s="2" t="s">
        <v>107</v>
      </c>
      <c r="L4733" s="2" t="s">
        <v>986</v>
      </c>
      <c r="M4733" s="2" t="s">
        <v>987</v>
      </c>
      <c r="N4733" s="2" t="s">
        <v>161</v>
      </c>
      <c r="O4733" s="3">
        <v>1</v>
      </c>
      <c r="P4733" s="3">
        <v>177</v>
      </c>
      <c r="Q4733" s="3">
        <v>189</v>
      </c>
      <c r="R4733" s="3">
        <v>189</v>
      </c>
      <c r="S4733" s="3">
        <v>12</v>
      </c>
      <c r="T4733" s="3">
        <v>12</v>
      </c>
      <c r="U4733" s="3">
        <v>6.34</v>
      </c>
      <c r="V4733" s="2" t="s">
        <v>813</v>
      </c>
      <c r="W4733" s="2" t="s">
        <v>814</v>
      </c>
      <c r="X4733" s="2" t="s">
        <v>125</v>
      </c>
      <c r="Y4733" s="19" t="str">
        <f>VLOOKUP(G4733,'Verweis Kd-Gruppe'!$A$2:$B$8,2,FALSE)</f>
        <v>EXP</v>
      </c>
      <c r="Z4733" s="19" t="str">
        <f>VLOOKUP(J4733,'Verweis Art-Gruppe'!$A$2:$B$15,2,FALSE)</f>
        <v>Geräte</v>
      </c>
      <c r="AA4733" s="19" t="str">
        <f>VLOOKUP(W4733,'Verweis Vertreter'!$A$2:$B$24,2,FALSE)</f>
        <v>Sokol Kapaj</v>
      </c>
      <c r="AB4733" s="12">
        <f t="shared" si="657"/>
        <v>1</v>
      </c>
      <c r="AC4733" s="12">
        <f t="shared" si="662"/>
        <v>177</v>
      </c>
      <c r="AD4733" s="12">
        <f t="shared" si="663"/>
        <v>189</v>
      </c>
      <c r="AE4733" s="12">
        <f t="shared" si="658"/>
        <v>189</v>
      </c>
      <c r="AF4733" s="12">
        <f t="shared" si="659"/>
        <v>12</v>
      </c>
      <c r="AG4733" s="12">
        <f t="shared" si="660"/>
        <v>12</v>
      </c>
      <c r="AH4733" s="9">
        <f t="shared" si="664"/>
        <v>6.3492063492063489E-2</v>
      </c>
      <c r="AI4733" s="14">
        <f>VLOOKUP(E4733,'Verweis Faktor'!$A:$B,2,FALSE)</f>
        <v>1</v>
      </c>
      <c r="AJ4733" s="14"/>
      <c r="AK4733" s="14" t="str">
        <f>IF(AL4733="Ja","Versandkosten",VLOOKUP(E4733,'Verweis Belegart'!$A$2:$B$9,2,FALSE))</f>
        <v>Hardware</v>
      </c>
      <c r="AL4733" s="14" t="str">
        <f t="shared" si="665"/>
        <v>Nein</v>
      </c>
      <c r="AM4733" s="14" t="str">
        <f t="shared" si="661"/>
        <v>Positiv</v>
      </c>
    </row>
    <row r="4734" spans="1:39" ht="17.25" customHeight="1" x14ac:dyDescent="0.35">
      <c r="A4734" s="17">
        <v>14574236</v>
      </c>
      <c r="B4734" s="2" t="s">
        <v>2487</v>
      </c>
      <c r="C4734" s="1">
        <v>2025001</v>
      </c>
      <c r="D4734" s="1">
        <v>2001230</v>
      </c>
      <c r="E4734" s="2" t="s">
        <v>34</v>
      </c>
      <c r="F4734" s="2" t="s">
        <v>182</v>
      </c>
      <c r="G4734" s="2" t="s">
        <v>66</v>
      </c>
      <c r="H4734" s="2" t="s">
        <v>2337</v>
      </c>
      <c r="I4734" s="2" t="s">
        <v>2338</v>
      </c>
      <c r="J4734" s="2" t="s">
        <v>304</v>
      </c>
      <c r="K4734" s="2" t="s">
        <v>111</v>
      </c>
      <c r="L4734" s="2" t="s">
        <v>1249</v>
      </c>
      <c r="M4734" s="2" t="s">
        <v>1250</v>
      </c>
      <c r="N4734" s="2" t="s">
        <v>1251</v>
      </c>
      <c r="O4734" s="3">
        <v>1</v>
      </c>
      <c r="P4734" s="3">
        <v>53.94</v>
      </c>
      <c r="Q4734" s="3">
        <v>57</v>
      </c>
      <c r="R4734" s="3">
        <v>57</v>
      </c>
      <c r="S4734" s="3">
        <v>3.06</v>
      </c>
      <c r="T4734" s="3">
        <v>3.06</v>
      </c>
      <c r="U4734" s="3">
        <v>5.36</v>
      </c>
      <c r="V4734" s="2" t="s">
        <v>813</v>
      </c>
      <c r="W4734" s="2" t="s">
        <v>814</v>
      </c>
      <c r="X4734" s="2" t="s">
        <v>125</v>
      </c>
      <c r="Y4734" s="19" t="str">
        <f>VLOOKUP(G4734,'Verweis Kd-Gruppe'!$A$2:$B$8,2,FALSE)</f>
        <v>EXP</v>
      </c>
      <c r="Z4734" s="19" t="str">
        <f>VLOOKUP(J4734,'Verweis Art-Gruppe'!$A$2:$B$15,2,FALSE)</f>
        <v>Zubehör</v>
      </c>
      <c r="AA4734" s="19" t="str">
        <f>VLOOKUP(W4734,'Verweis Vertreter'!$A$2:$B$24,2,FALSE)</f>
        <v>Sokol Kapaj</v>
      </c>
      <c r="AB4734" s="12">
        <f t="shared" si="657"/>
        <v>1</v>
      </c>
      <c r="AC4734" s="12">
        <f t="shared" si="662"/>
        <v>53.94</v>
      </c>
      <c r="AD4734" s="12">
        <f t="shared" si="663"/>
        <v>57</v>
      </c>
      <c r="AE4734" s="12">
        <f t="shared" si="658"/>
        <v>57</v>
      </c>
      <c r="AF4734" s="12">
        <f t="shared" si="659"/>
        <v>3.06</v>
      </c>
      <c r="AG4734" s="12">
        <f t="shared" si="660"/>
        <v>3.06</v>
      </c>
      <c r="AH4734" s="9">
        <f t="shared" si="664"/>
        <v>5.3684210526315793E-2</v>
      </c>
      <c r="AI4734" s="14">
        <f>VLOOKUP(E4734,'Verweis Faktor'!$A:$B,2,FALSE)</f>
        <v>1</v>
      </c>
      <c r="AJ4734" s="14"/>
      <c r="AK4734" s="14" t="str">
        <f>IF(AL4734="Ja","Versandkosten",VLOOKUP(E4734,'Verweis Belegart'!$A$2:$B$9,2,FALSE))</f>
        <v>Hardware</v>
      </c>
      <c r="AL4734" s="14" t="str">
        <f t="shared" si="665"/>
        <v>Nein</v>
      </c>
      <c r="AM4734" s="14" t="str">
        <f t="shared" si="661"/>
        <v>Positiv</v>
      </c>
    </row>
    <row r="4735" spans="1:39" ht="17.25" customHeight="1" x14ac:dyDescent="0.35">
      <c r="A4735" s="17">
        <v>14574236</v>
      </c>
      <c r="B4735" s="2" t="s">
        <v>2487</v>
      </c>
      <c r="C4735" s="1">
        <v>2025001</v>
      </c>
      <c r="D4735" s="1">
        <v>2001230</v>
      </c>
      <c r="E4735" s="2" t="s">
        <v>34</v>
      </c>
      <c r="F4735" s="2" t="s">
        <v>182</v>
      </c>
      <c r="G4735" s="2" t="s">
        <v>66</v>
      </c>
      <c r="H4735" s="2" t="s">
        <v>2337</v>
      </c>
      <c r="I4735" s="2" t="s">
        <v>2338</v>
      </c>
      <c r="J4735" s="2" t="s">
        <v>103</v>
      </c>
      <c r="K4735" s="2" t="s">
        <v>115</v>
      </c>
      <c r="L4735" s="2" t="s">
        <v>591</v>
      </c>
      <c r="M4735" s="2" t="s">
        <v>592</v>
      </c>
      <c r="N4735" s="2" t="s">
        <v>593</v>
      </c>
      <c r="O4735" s="3">
        <v>6</v>
      </c>
      <c r="P4735" s="3">
        <v>78</v>
      </c>
      <c r="Q4735" s="3">
        <v>85</v>
      </c>
      <c r="R4735" s="3">
        <v>510</v>
      </c>
      <c r="S4735" s="3">
        <v>7</v>
      </c>
      <c r="T4735" s="3">
        <v>42</v>
      </c>
      <c r="U4735" s="3">
        <v>8.23</v>
      </c>
      <c r="V4735" s="2" t="s">
        <v>813</v>
      </c>
      <c r="W4735" s="2" t="s">
        <v>814</v>
      </c>
      <c r="X4735" s="2" t="s">
        <v>125</v>
      </c>
      <c r="Y4735" s="19" t="str">
        <f>VLOOKUP(G4735,'Verweis Kd-Gruppe'!$A$2:$B$8,2,FALSE)</f>
        <v>EXP</v>
      </c>
      <c r="Z4735" s="19" t="str">
        <f>VLOOKUP(J4735,'Verweis Art-Gruppe'!$A$2:$B$15,2,FALSE)</f>
        <v>Geräte</v>
      </c>
      <c r="AA4735" s="19" t="str">
        <f>VLOOKUP(W4735,'Verweis Vertreter'!$A$2:$B$24,2,FALSE)</f>
        <v>Sokol Kapaj</v>
      </c>
      <c r="AB4735" s="12">
        <f t="shared" si="657"/>
        <v>6</v>
      </c>
      <c r="AC4735" s="12">
        <f t="shared" si="662"/>
        <v>78</v>
      </c>
      <c r="AD4735" s="12">
        <f t="shared" si="663"/>
        <v>85</v>
      </c>
      <c r="AE4735" s="12">
        <f t="shared" si="658"/>
        <v>510</v>
      </c>
      <c r="AF4735" s="12">
        <f t="shared" si="659"/>
        <v>7</v>
      </c>
      <c r="AG4735" s="12">
        <f t="shared" si="660"/>
        <v>42</v>
      </c>
      <c r="AH4735" s="9">
        <f t="shared" si="664"/>
        <v>8.2352941176470587E-2</v>
      </c>
      <c r="AI4735" s="14">
        <f>VLOOKUP(E4735,'Verweis Faktor'!$A:$B,2,FALSE)</f>
        <v>1</v>
      </c>
      <c r="AJ4735" s="14"/>
      <c r="AK4735" s="14" t="str">
        <f>IF(AL4735="Ja","Versandkosten",VLOOKUP(E4735,'Verweis Belegart'!$A$2:$B$9,2,FALSE))</f>
        <v>Hardware</v>
      </c>
      <c r="AL4735" s="14" t="str">
        <f t="shared" si="665"/>
        <v>Nein</v>
      </c>
      <c r="AM4735" s="14" t="str">
        <f t="shared" si="661"/>
        <v>Positiv</v>
      </c>
    </row>
    <row r="4736" spans="1:39" ht="17.25" customHeight="1" x14ac:dyDescent="0.35">
      <c r="A4736" s="17">
        <v>14574236</v>
      </c>
      <c r="B4736" s="2" t="s">
        <v>2487</v>
      </c>
      <c r="C4736" s="1">
        <v>2025001</v>
      </c>
      <c r="D4736" s="1">
        <v>2001230</v>
      </c>
      <c r="E4736" s="2" t="s">
        <v>34</v>
      </c>
      <c r="F4736" s="2" t="s">
        <v>182</v>
      </c>
      <c r="G4736" s="2" t="s">
        <v>66</v>
      </c>
      <c r="H4736" s="2" t="s">
        <v>2337</v>
      </c>
      <c r="I4736" s="2" t="s">
        <v>2338</v>
      </c>
      <c r="J4736" s="2" t="s">
        <v>304</v>
      </c>
      <c r="K4736" s="2" t="s">
        <v>289</v>
      </c>
      <c r="L4736" s="2" t="s">
        <v>752</v>
      </c>
      <c r="M4736" s="2" t="s">
        <v>753</v>
      </c>
      <c r="N4736" s="2" t="s">
        <v>200</v>
      </c>
      <c r="O4736" s="3">
        <v>1</v>
      </c>
      <c r="P4736" s="3">
        <v>660</v>
      </c>
      <c r="Q4736" s="3">
        <v>679</v>
      </c>
      <c r="R4736" s="3">
        <v>679</v>
      </c>
      <c r="S4736" s="3">
        <v>19</v>
      </c>
      <c r="T4736" s="3">
        <v>19</v>
      </c>
      <c r="U4736" s="3">
        <v>2.79</v>
      </c>
      <c r="V4736" s="2" t="s">
        <v>813</v>
      </c>
      <c r="W4736" s="2" t="s">
        <v>814</v>
      </c>
      <c r="X4736" s="2" t="s">
        <v>125</v>
      </c>
      <c r="Y4736" s="19" t="str">
        <f>VLOOKUP(G4736,'Verweis Kd-Gruppe'!$A$2:$B$8,2,FALSE)</f>
        <v>EXP</v>
      </c>
      <c r="Z4736" s="19" t="str">
        <f>VLOOKUP(J4736,'Verweis Art-Gruppe'!$A$2:$B$15,2,FALSE)</f>
        <v>Zubehör</v>
      </c>
      <c r="AA4736" s="19" t="str">
        <f>VLOOKUP(W4736,'Verweis Vertreter'!$A$2:$B$24,2,FALSE)</f>
        <v>Sokol Kapaj</v>
      </c>
      <c r="AB4736" s="12">
        <f t="shared" si="657"/>
        <v>1</v>
      </c>
      <c r="AC4736" s="12">
        <f t="shared" si="662"/>
        <v>660</v>
      </c>
      <c r="AD4736" s="12">
        <f t="shared" si="663"/>
        <v>679</v>
      </c>
      <c r="AE4736" s="12">
        <f t="shared" si="658"/>
        <v>679</v>
      </c>
      <c r="AF4736" s="12">
        <f t="shared" si="659"/>
        <v>19</v>
      </c>
      <c r="AG4736" s="12">
        <f t="shared" si="660"/>
        <v>19</v>
      </c>
      <c r="AH4736" s="9">
        <f t="shared" si="664"/>
        <v>2.7982326951399118E-2</v>
      </c>
      <c r="AI4736" s="14">
        <f>VLOOKUP(E4736,'Verweis Faktor'!$A:$B,2,FALSE)</f>
        <v>1</v>
      </c>
      <c r="AJ4736" s="14"/>
      <c r="AK4736" s="14" t="str">
        <f>IF(AL4736="Ja","Versandkosten",VLOOKUP(E4736,'Verweis Belegart'!$A$2:$B$9,2,FALSE))</f>
        <v>Hardware</v>
      </c>
      <c r="AL4736" s="14" t="str">
        <f t="shared" si="665"/>
        <v>Nein</v>
      </c>
      <c r="AM4736" s="14" t="str">
        <f t="shared" si="661"/>
        <v>Positiv</v>
      </c>
    </row>
    <row r="4737" spans="1:39" ht="17.25" customHeight="1" x14ac:dyDescent="0.35">
      <c r="A4737" s="17">
        <v>14574236</v>
      </c>
      <c r="B4737" s="2" t="s">
        <v>2487</v>
      </c>
      <c r="C4737" s="1">
        <v>2025001</v>
      </c>
      <c r="D4737" s="1">
        <v>2001230</v>
      </c>
      <c r="E4737" s="2" t="s">
        <v>34</v>
      </c>
      <c r="F4737" s="2" t="s">
        <v>182</v>
      </c>
      <c r="G4737" s="2" t="s">
        <v>66</v>
      </c>
      <c r="H4737" s="2" t="s">
        <v>2337</v>
      </c>
      <c r="I4737" s="2" t="s">
        <v>2338</v>
      </c>
      <c r="J4737" s="2" t="s">
        <v>103</v>
      </c>
      <c r="K4737" s="2" t="s">
        <v>293</v>
      </c>
      <c r="L4737" s="2" t="s">
        <v>1556</v>
      </c>
      <c r="M4737" s="2" t="s">
        <v>1557</v>
      </c>
      <c r="N4737" s="2" t="s">
        <v>481</v>
      </c>
      <c r="O4737" s="3">
        <v>3</v>
      </c>
      <c r="P4737" s="3">
        <v>109</v>
      </c>
      <c r="Q4737" s="3">
        <v>123</v>
      </c>
      <c r="R4737" s="3">
        <v>369</v>
      </c>
      <c r="S4737" s="3">
        <v>14</v>
      </c>
      <c r="T4737" s="3">
        <v>42</v>
      </c>
      <c r="U4737" s="3">
        <v>11.38</v>
      </c>
      <c r="V4737" s="2" t="s">
        <v>813</v>
      </c>
      <c r="W4737" s="2" t="s">
        <v>814</v>
      </c>
      <c r="X4737" s="2" t="s">
        <v>125</v>
      </c>
      <c r="Y4737" s="19" t="str">
        <f>VLOOKUP(G4737,'Verweis Kd-Gruppe'!$A$2:$B$8,2,FALSE)</f>
        <v>EXP</v>
      </c>
      <c r="Z4737" s="19" t="str">
        <f>VLOOKUP(J4737,'Verweis Art-Gruppe'!$A$2:$B$15,2,FALSE)</f>
        <v>Geräte</v>
      </c>
      <c r="AA4737" s="19" t="str">
        <f>VLOOKUP(W4737,'Verweis Vertreter'!$A$2:$B$24,2,FALSE)</f>
        <v>Sokol Kapaj</v>
      </c>
      <c r="AB4737" s="12">
        <f t="shared" si="657"/>
        <v>3</v>
      </c>
      <c r="AC4737" s="12">
        <f t="shared" si="662"/>
        <v>109</v>
      </c>
      <c r="AD4737" s="12">
        <f t="shared" si="663"/>
        <v>123</v>
      </c>
      <c r="AE4737" s="12">
        <f t="shared" si="658"/>
        <v>369</v>
      </c>
      <c r="AF4737" s="12">
        <f t="shared" si="659"/>
        <v>14</v>
      </c>
      <c r="AG4737" s="12">
        <f t="shared" si="660"/>
        <v>42</v>
      </c>
      <c r="AH4737" s="9">
        <f t="shared" si="664"/>
        <v>0.11382113821138211</v>
      </c>
      <c r="AI4737" s="14">
        <f>VLOOKUP(E4737,'Verweis Faktor'!$A:$B,2,FALSE)</f>
        <v>1</v>
      </c>
      <c r="AJ4737" s="14"/>
      <c r="AK4737" s="14" t="str">
        <f>IF(AL4737="Ja","Versandkosten",VLOOKUP(E4737,'Verweis Belegart'!$A$2:$B$9,2,FALSE))</f>
        <v>Hardware</v>
      </c>
      <c r="AL4737" s="14" t="str">
        <f t="shared" si="665"/>
        <v>Nein</v>
      </c>
      <c r="AM4737" s="14" t="str">
        <f t="shared" si="661"/>
        <v>Positiv</v>
      </c>
    </row>
    <row r="4738" spans="1:39" ht="17.25" customHeight="1" x14ac:dyDescent="0.35">
      <c r="A4738" s="17">
        <v>14574236</v>
      </c>
      <c r="B4738" s="2" t="s">
        <v>2487</v>
      </c>
      <c r="C4738" s="1">
        <v>2025001</v>
      </c>
      <c r="D4738" s="1">
        <v>2001230</v>
      </c>
      <c r="E4738" s="2" t="s">
        <v>34</v>
      </c>
      <c r="F4738" s="2" t="s">
        <v>182</v>
      </c>
      <c r="G4738" s="2" t="s">
        <v>66</v>
      </c>
      <c r="H4738" s="2" t="s">
        <v>2337</v>
      </c>
      <c r="I4738" s="2" t="s">
        <v>2338</v>
      </c>
      <c r="J4738" s="2" t="s">
        <v>304</v>
      </c>
      <c r="K4738" s="2" t="s">
        <v>296</v>
      </c>
      <c r="L4738" s="2" t="s">
        <v>2014</v>
      </c>
      <c r="M4738" s="2" t="s">
        <v>2015</v>
      </c>
      <c r="N4738" s="2" t="s">
        <v>200</v>
      </c>
      <c r="O4738" s="3">
        <v>1</v>
      </c>
      <c r="P4738" s="3">
        <v>465.20400000000001</v>
      </c>
      <c r="Q4738" s="3">
        <v>469</v>
      </c>
      <c r="R4738" s="3">
        <v>469</v>
      </c>
      <c r="S4738" s="3">
        <v>3.7959999999999998</v>
      </c>
      <c r="T4738" s="3">
        <v>3.8</v>
      </c>
      <c r="U4738" s="3">
        <v>0.8</v>
      </c>
      <c r="V4738" s="2" t="s">
        <v>813</v>
      </c>
      <c r="W4738" s="2" t="s">
        <v>814</v>
      </c>
      <c r="X4738" s="2" t="s">
        <v>125</v>
      </c>
      <c r="Y4738" s="19" t="str">
        <f>VLOOKUP(G4738,'Verweis Kd-Gruppe'!$A$2:$B$8,2,FALSE)</f>
        <v>EXP</v>
      </c>
      <c r="Z4738" s="19" t="str">
        <f>VLOOKUP(J4738,'Verweis Art-Gruppe'!$A$2:$B$15,2,FALSE)</f>
        <v>Zubehör</v>
      </c>
      <c r="AA4738" s="19" t="str">
        <f>VLOOKUP(W4738,'Verweis Vertreter'!$A$2:$B$24,2,FALSE)</f>
        <v>Sokol Kapaj</v>
      </c>
      <c r="AB4738" s="12">
        <f t="shared" si="657"/>
        <v>1</v>
      </c>
      <c r="AC4738" s="12">
        <f t="shared" si="662"/>
        <v>465.20400000000001</v>
      </c>
      <c r="AD4738" s="12">
        <f t="shared" si="663"/>
        <v>469</v>
      </c>
      <c r="AE4738" s="12">
        <f t="shared" si="658"/>
        <v>469</v>
      </c>
      <c r="AF4738" s="12">
        <f t="shared" si="659"/>
        <v>3.7959999999999998</v>
      </c>
      <c r="AG4738" s="12">
        <f t="shared" si="660"/>
        <v>3.8</v>
      </c>
      <c r="AH4738" s="9">
        <f t="shared" si="664"/>
        <v>8.1023454157782508E-3</v>
      </c>
      <c r="AI4738" s="14">
        <f>VLOOKUP(E4738,'Verweis Faktor'!$A:$B,2,FALSE)</f>
        <v>1</v>
      </c>
      <c r="AJ4738" s="14"/>
      <c r="AK4738" s="14" t="str">
        <f>IF(AL4738="Ja","Versandkosten",VLOOKUP(E4738,'Verweis Belegart'!$A$2:$B$9,2,FALSE))</f>
        <v>Hardware</v>
      </c>
      <c r="AL4738" s="14" t="str">
        <f t="shared" si="665"/>
        <v>Nein</v>
      </c>
      <c r="AM4738" s="14" t="str">
        <f t="shared" si="661"/>
        <v>Positiv</v>
      </c>
    </row>
    <row r="4739" spans="1:39" ht="17.25" customHeight="1" x14ac:dyDescent="0.35">
      <c r="A4739" s="17">
        <v>14574236</v>
      </c>
      <c r="B4739" s="2" t="s">
        <v>2487</v>
      </c>
      <c r="C4739" s="1">
        <v>2025001</v>
      </c>
      <c r="D4739" s="1">
        <v>2001230</v>
      </c>
      <c r="E4739" s="2" t="s">
        <v>34</v>
      </c>
      <c r="F4739" s="2" t="s">
        <v>182</v>
      </c>
      <c r="G4739" s="2" t="s">
        <v>66</v>
      </c>
      <c r="H4739" s="2" t="s">
        <v>2337</v>
      </c>
      <c r="I4739" s="2" t="s">
        <v>2338</v>
      </c>
      <c r="J4739" s="2" t="s">
        <v>304</v>
      </c>
      <c r="K4739" s="2" t="s">
        <v>299</v>
      </c>
      <c r="L4739" s="2" t="s">
        <v>2000</v>
      </c>
      <c r="M4739" s="2" t="s">
        <v>2001</v>
      </c>
      <c r="N4739" s="2" t="s">
        <v>2002</v>
      </c>
      <c r="O4739" s="3">
        <v>1</v>
      </c>
      <c r="P4739" s="3">
        <v>105.3721</v>
      </c>
      <c r="Q4739" s="3">
        <v>120</v>
      </c>
      <c r="R4739" s="3">
        <v>120</v>
      </c>
      <c r="S4739" s="3">
        <v>14.6279</v>
      </c>
      <c r="T4739" s="3">
        <v>14.63</v>
      </c>
      <c r="U4739" s="3">
        <v>12.18</v>
      </c>
      <c r="V4739" s="2" t="s">
        <v>813</v>
      </c>
      <c r="W4739" s="2" t="s">
        <v>814</v>
      </c>
      <c r="X4739" s="2" t="s">
        <v>125</v>
      </c>
      <c r="Y4739" s="19" t="str">
        <f>VLOOKUP(G4739,'Verweis Kd-Gruppe'!$A$2:$B$8,2,FALSE)</f>
        <v>EXP</v>
      </c>
      <c r="Z4739" s="19" t="str">
        <f>VLOOKUP(J4739,'Verweis Art-Gruppe'!$A$2:$B$15,2,FALSE)</f>
        <v>Zubehör</v>
      </c>
      <c r="AA4739" s="19" t="str">
        <f>VLOOKUP(W4739,'Verweis Vertreter'!$A$2:$B$24,2,FALSE)</f>
        <v>Sokol Kapaj</v>
      </c>
      <c r="AB4739" s="12">
        <f t="shared" ref="AB4739:AB4802" si="666">$AI4739*O4739</f>
        <v>1</v>
      </c>
      <c r="AC4739" s="12">
        <f t="shared" si="662"/>
        <v>105.3721</v>
      </c>
      <c r="AD4739" s="12">
        <f t="shared" si="663"/>
        <v>120</v>
      </c>
      <c r="AE4739" s="12">
        <f t="shared" ref="AE4739:AE4802" si="667">$AI4739*R4739</f>
        <v>120</v>
      </c>
      <c r="AF4739" s="12">
        <f t="shared" ref="AF4739:AF4802" si="668">$AI4739*S4739</f>
        <v>14.6279</v>
      </c>
      <c r="AG4739" s="12">
        <f t="shared" ref="AG4739:AG4802" si="669">$AI4739*T4739</f>
        <v>14.63</v>
      </c>
      <c r="AH4739" s="9">
        <f t="shared" si="664"/>
        <v>0.12191666666666667</v>
      </c>
      <c r="AI4739" s="14">
        <f>VLOOKUP(E4739,'Verweis Faktor'!$A:$B,2,FALSE)</f>
        <v>1</v>
      </c>
      <c r="AJ4739" s="14"/>
      <c r="AK4739" s="14" t="str">
        <f>IF(AL4739="Ja","Versandkosten",VLOOKUP(E4739,'Verweis Belegart'!$A$2:$B$9,2,FALSE))</f>
        <v>Hardware</v>
      </c>
      <c r="AL4739" s="14" t="str">
        <f t="shared" si="665"/>
        <v>Nein</v>
      </c>
      <c r="AM4739" s="14" t="str">
        <f t="shared" ref="AM4739:AM4802" si="670">IF(AG4739&lt;0,"Negativ","Positiv")</f>
        <v>Positiv</v>
      </c>
    </row>
    <row r="4740" spans="1:39" ht="17.25" customHeight="1" x14ac:dyDescent="0.35">
      <c r="A4740" s="17">
        <v>14574236</v>
      </c>
      <c r="B4740" s="2" t="s">
        <v>2487</v>
      </c>
      <c r="C4740" s="1">
        <v>2025001</v>
      </c>
      <c r="D4740" s="1">
        <v>2001230</v>
      </c>
      <c r="E4740" s="2" t="s">
        <v>34</v>
      </c>
      <c r="F4740" s="2" t="s">
        <v>182</v>
      </c>
      <c r="G4740" s="2" t="s">
        <v>66</v>
      </c>
      <c r="H4740" s="2" t="s">
        <v>2337</v>
      </c>
      <c r="I4740" s="2" t="s">
        <v>2338</v>
      </c>
      <c r="J4740" s="2" t="s">
        <v>103</v>
      </c>
      <c r="K4740" s="2" t="s">
        <v>300</v>
      </c>
      <c r="L4740" s="2" t="s">
        <v>159</v>
      </c>
      <c r="M4740" s="2" t="s">
        <v>160</v>
      </c>
      <c r="N4740" s="2" t="s">
        <v>161</v>
      </c>
      <c r="O4740" s="3">
        <v>5</v>
      </c>
      <c r="P4740" s="3">
        <v>177</v>
      </c>
      <c r="Q4740" s="3">
        <v>189</v>
      </c>
      <c r="R4740" s="3">
        <v>945</v>
      </c>
      <c r="S4740" s="3">
        <v>12</v>
      </c>
      <c r="T4740" s="3">
        <v>60</v>
      </c>
      <c r="U4740" s="3">
        <v>6.34</v>
      </c>
      <c r="V4740" s="2" t="s">
        <v>813</v>
      </c>
      <c r="W4740" s="2" t="s">
        <v>814</v>
      </c>
      <c r="X4740" s="2" t="s">
        <v>125</v>
      </c>
      <c r="Y4740" s="19" t="str">
        <f>VLOOKUP(G4740,'Verweis Kd-Gruppe'!$A$2:$B$8,2,FALSE)</f>
        <v>EXP</v>
      </c>
      <c r="Z4740" s="19" t="str">
        <f>VLOOKUP(J4740,'Verweis Art-Gruppe'!$A$2:$B$15,2,FALSE)</f>
        <v>Geräte</v>
      </c>
      <c r="AA4740" s="19" t="str">
        <f>VLOOKUP(W4740,'Verweis Vertreter'!$A$2:$B$24,2,FALSE)</f>
        <v>Sokol Kapaj</v>
      </c>
      <c r="AB4740" s="12">
        <f t="shared" si="666"/>
        <v>5</v>
      </c>
      <c r="AC4740" s="12">
        <f t="shared" ref="AC4740:AC4803" si="671">P4740</f>
        <v>177</v>
      </c>
      <c r="AD4740" s="12">
        <f t="shared" ref="AD4740:AD4803" si="672">Q4740</f>
        <v>189</v>
      </c>
      <c r="AE4740" s="12">
        <f t="shared" si="667"/>
        <v>945</v>
      </c>
      <c r="AF4740" s="12">
        <f t="shared" si="668"/>
        <v>12</v>
      </c>
      <c r="AG4740" s="12">
        <f t="shared" si="669"/>
        <v>60</v>
      </c>
      <c r="AH4740" s="9">
        <f t="shared" ref="AH4740:AH4803" si="673">IF(AF4740=0,0,AG4740/AE4740*AI4740)</f>
        <v>6.3492063492063489E-2</v>
      </c>
      <c r="AI4740" s="14">
        <f>VLOOKUP(E4740,'Verweis Faktor'!$A:$B,2,FALSE)</f>
        <v>1</v>
      </c>
      <c r="AJ4740" s="14"/>
      <c r="AK4740" s="14" t="str">
        <f>IF(AL4740="Ja","Versandkosten",VLOOKUP(E4740,'Verweis Belegart'!$A$2:$B$9,2,FALSE))</f>
        <v>Hardware</v>
      </c>
      <c r="AL4740" s="14" t="str">
        <f t="shared" ref="AL4740:AL4803" si="674">IF(ISNUMBER(FIND("Versandkosten",M4740)),"Ja","Nein")</f>
        <v>Nein</v>
      </c>
      <c r="AM4740" s="14" t="str">
        <f t="shared" si="670"/>
        <v>Positiv</v>
      </c>
    </row>
    <row r="4741" spans="1:39" ht="17.25" customHeight="1" x14ac:dyDescent="0.35">
      <c r="A4741" s="17">
        <v>14574236</v>
      </c>
      <c r="B4741" s="2" t="s">
        <v>2487</v>
      </c>
      <c r="C4741" s="1">
        <v>2025001</v>
      </c>
      <c r="D4741" s="1">
        <v>2001230</v>
      </c>
      <c r="E4741" s="2" t="s">
        <v>34</v>
      </c>
      <c r="F4741" s="2" t="s">
        <v>182</v>
      </c>
      <c r="G4741" s="2" t="s">
        <v>66</v>
      </c>
      <c r="H4741" s="2" t="s">
        <v>2337</v>
      </c>
      <c r="I4741" s="2" t="s">
        <v>2338</v>
      </c>
      <c r="J4741" s="2" t="s">
        <v>304</v>
      </c>
      <c r="K4741" s="2" t="s">
        <v>301</v>
      </c>
      <c r="L4741" s="2" t="s">
        <v>532</v>
      </c>
      <c r="M4741" s="2" t="s">
        <v>533</v>
      </c>
      <c r="N4741" s="2" t="s">
        <v>534</v>
      </c>
      <c r="O4741" s="3">
        <v>1</v>
      </c>
      <c r="P4741" s="3">
        <v>190</v>
      </c>
      <c r="Q4741" s="3">
        <v>195</v>
      </c>
      <c r="R4741" s="3">
        <v>195</v>
      </c>
      <c r="S4741" s="3">
        <v>5</v>
      </c>
      <c r="T4741" s="3">
        <v>5</v>
      </c>
      <c r="U4741" s="3">
        <v>2.56</v>
      </c>
      <c r="V4741" s="2" t="s">
        <v>813</v>
      </c>
      <c r="W4741" s="2" t="s">
        <v>814</v>
      </c>
      <c r="X4741" s="2" t="s">
        <v>125</v>
      </c>
      <c r="Y4741" s="19" t="str">
        <f>VLOOKUP(G4741,'Verweis Kd-Gruppe'!$A$2:$B$8,2,FALSE)</f>
        <v>EXP</v>
      </c>
      <c r="Z4741" s="19" t="str">
        <f>VLOOKUP(J4741,'Verweis Art-Gruppe'!$A$2:$B$15,2,FALSE)</f>
        <v>Zubehör</v>
      </c>
      <c r="AA4741" s="19" t="str">
        <f>VLOOKUP(W4741,'Verweis Vertreter'!$A$2:$B$24,2,FALSE)</f>
        <v>Sokol Kapaj</v>
      </c>
      <c r="AB4741" s="12">
        <f t="shared" si="666"/>
        <v>1</v>
      </c>
      <c r="AC4741" s="12">
        <f t="shared" si="671"/>
        <v>190</v>
      </c>
      <c r="AD4741" s="12">
        <f t="shared" si="672"/>
        <v>195</v>
      </c>
      <c r="AE4741" s="12">
        <f t="shared" si="667"/>
        <v>195</v>
      </c>
      <c r="AF4741" s="12">
        <f t="shared" si="668"/>
        <v>5</v>
      </c>
      <c r="AG4741" s="12">
        <f t="shared" si="669"/>
        <v>5</v>
      </c>
      <c r="AH4741" s="9">
        <f t="shared" si="673"/>
        <v>2.564102564102564E-2</v>
      </c>
      <c r="AI4741" s="14">
        <f>VLOOKUP(E4741,'Verweis Faktor'!$A:$B,2,FALSE)</f>
        <v>1</v>
      </c>
      <c r="AJ4741" s="14"/>
      <c r="AK4741" s="14" t="str">
        <f>IF(AL4741="Ja","Versandkosten",VLOOKUP(E4741,'Verweis Belegart'!$A$2:$B$9,2,FALSE))</f>
        <v>Hardware</v>
      </c>
      <c r="AL4741" s="14" t="str">
        <f t="shared" si="674"/>
        <v>Nein</v>
      </c>
      <c r="AM4741" s="14" t="str">
        <f t="shared" si="670"/>
        <v>Positiv</v>
      </c>
    </row>
    <row r="4742" spans="1:39" ht="17.25" customHeight="1" x14ac:dyDescent="0.35">
      <c r="A4742" s="17">
        <v>14574236</v>
      </c>
      <c r="B4742" s="2" t="s">
        <v>2487</v>
      </c>
      <c r="C4742" s="1">
        <v>2025001</v>
      </c>
      <c r="D4742" s="1">
        <v>2001230</v>
      </c>
      <c r="E4742" s="2" t="s">
        <v>34</v>
      </c>
      <c r="F4742" s="2" t="s">
        <v>182</v>
      </c>
      <c r="G4742" s="2" t="s">
        <v>66</v>
      </c>
      <c r="H4742" s="2" t="s">
        <v>2337</v>
      </c>
      <c r="I4742" s="2" t="s">
        <v>2338</v>
      </c>
      <c r="J4742" s="2" t="s">
        <v>103</v>
      </c>
      <c r="K4742" s="2" t="s">
        <v>304</v>
      </c>
      <c r="L4742" s="2" t="s">
        <v>305</v>
      </c>
      <c r="M4742" s="2" t="s">
        <v>306</v>
      </c>
      <c r="N4742" s="2" t="s">
        <v>283</v>
      </c>
      <c r="O4742" s="3">
        <v>1</v>
      </c>
      <c r="P4742" s="3">
        <v>491.02229999999997</v>
      </c>
      <c r="Q4742" s="3">
        <v>517</v>
      </c>
      <c r="R4742" s="3">
        <v>517</v>
      </c>
      <c r="S4742" s="3">
        <v>25.977699999999999</v>
      </c>
      <c r="T4742" s="3">
        <v>25.98</v>
      </c>
      <c r="U4742" s="3">
        <v>5.0199999999999996</v>
      </c>
      <c r="V4742" s="2" t="s">
        <v>813</v>
      </c>
      <c r="W4742" s="2" t="s">
        <v>814</v>
      </c>
      <c r="X4742" s="2" t="s">
        <v>125</v>
      </c>
      <c r="Y4742" s="19" t="str">
        <f>VLOOKUP(G4742,'Verweis Kd-Gruppe'!$A$2:$B$8,2,FALSE)</f>
        <v>EXP</v>
      </c>
      <c r="Z4742" s="19" t="str">
        <f>VLOOKUP(J4742,'Verweis Art-Gruppe'!$A$2:$B$15,2,FALSE)</f>
        <v>Geräte</v>
      </c>
      <c r="AA4742" s="19" t="str">
        <f>VLOOKUP(W4742,'Verweis Vertreter'!$A$2:$B$24,2,FALSE)</f>
        <v>Sokol Kapaj</v>
      </c>
      <c r="AB4742" s="12">
        <f t="shared" si="666"/>
        <v>1</v>
      </c>
      <c r="AC4742" s="12">
        <f t="shared" si="671"/>
        <v>491.02229999999997</v>
      </c>
      <c r="AD4742" s="12">
        <f t="shared" si="672"/>
        <v>517</v>
      </c>
      <c r="AE4742" s="12">
        <f t="shared" si="667"/>
        <v>517</v>
      </c>
      <c r="AF4742" s="12">
        <f t="shared" si="668"/>
        <v>25.977699999999999</v>
      </c>
      <c r="AG4742" s="12">
        <f t="shared" si="669"/>
        <v>25.98</v>
      </c>
      <c r="AH4742" s="9">
        <f t="shared" si="673"/>
        <v>5.0251450676982591E-2</v>
      </c>
      <c r="AI4742" s="14">
        <f>VLOOKUP(E4742,'Verweis Faktor'!$A:$B,2,FALSE)</f>
        <v>1</v>
      </c>
      <c r="AJ4742" s="14"/>
      <c r="AK4742" s="14" t="str">
        <f>IF(AL4742="Ja","Versandkosten",VLOOKUP(E4742,'Verweis Belegart'!$A$2:$B$9,2,FALSE))</f>
        <v>Hardware</v>
      </c>
      <c r="AL4742" s="14" t="str">
        <f t="shared" si="674"/>
        <v>Nein</v>
      </c>
      <c r="AM4742" s="14" t="str">
        <f t="shared" si="670"/>
        <v>Positiv</v>
      </c>
    </row>
    <row r="4743" spans="1:39" ht="17.25" customHeight="1" x14ac:dyDescent="0.35">
      <c r="A4743" s="17">
        <v>14574236</v>
      </c>
      <c r="B4743" s="2" t="s">
        <v>2487</v>
      </c>
      <c r="C4743" s="1">
        <v>2025001</v>
      </c>
      <c r="D4743" s="1">
        <v>2001230</v>
      </c>
      <c r="E4743" s="2" t="s">
        <v>34</v>
      </c>
      <c r="F4743" s="2" t="s">
        <v>182</v>
      </c>
      <c r="G4743" s="2" t="s">
        <v>66</v>
      </c>
      <c r="H4743" s="2" t="s">
        <v>2337</v>
      </c>
      <c r="I4743" s="2" t="s">
        <v>2338</v>
      </c>
      <c r="J4743" s="2" t="s">
        <v>103</v>
      </c>
      <c r="K4743" s="2" t="s">
        <v>307</v>
      </c>
      <c r="L4743" s="2" t="s">
        <v>1018</v>
      </c>
      <c r="M4743" s="2" t="s">
        <v>1019</v>
      </c>
      <c r="N4743" s="2" t="s">
        <v>1020</v>
      </c>
      <c r="O4743" s="3">
        <v>2</v>
      </c>
      <c r="P4743" s="3">
        <v>212</v>
      </c>
      <c r="Q4743" s="3">
        <v>239</v>
      </c>
      <c r="R4743" s="3">
        <v>478</v>
      </c>
      <c r="S4743" s="3">
        <v>27</v>
      </c>
      <c r="T4743" s="3">
        <v>54</v>
      </c>
      <c r="U4743" s="3">
        <v>11.29</v>
      </c>
      <c r="V4743" s="2" t="s">
        <v>813</v>
      </c>
      <c r="W4743" s="2" t="s">
        <v>814</v>
      </c>
      <c r="X4743" s="2" t="s">
        <v>125</v>
      </c>
      <c r="Y4743" s="19" t="str">
        <f>VLOOKUP(G4743,'Verweis Kd-Gruppe'!$A$2:$B$8,2,FALSE)</f>
        <v>EXP</v>
      </c>
      <c r="Z4743" s="19" t="str">
        <f>VLOOKUP(J4743,'Verweis Art-Gruppe'!$A$2:$B$15,2,FALSE)</f>
        <v>Geräte</v>
      </c>
      <c r="AA4743" s="19" t="str">
        <f>VLOOKUP(W4743,'Verweis Vertreter'!$A$2:$B$24,2,FALSE)</f>
        <v>Sokol Kapaj</v>
      </c>
      <c r="AB4743" s="12">
        <f t="shared" si="666"/>
        <v>2</v>
      </c>
      <c r="AC4743" s="12">
        <f t="shared" si="671"/>
        <v>212</v>
      </c>
      <c r="AD4743" s="12">
        <f t="shared" si="672"/>
        <v>239</v>
      </c>
      <c r="AE4743" s="12">
        <f t="shared" si="667"/>
        <v>478</v>
      </c>
      <c r="AF4743" s="12">
        <f t="shared" si="668"/>
        <v>27</v>
      </c>
      <c r="AG4743" s="12">
        <f t="shared" si="669"/>
        <v>54</v>
      </c>
      <c r="AH4743" s="9">
        <f t="shared" si="673"/>
        <v>0.11297071129707113</v>
      </c>
      <c r="AI4743" s="14">
        <f>VLOOKUP(E4743,'Verweis Faktor'!$A:$B,2,FALSE)</f>
        <v>1</v>
      </c>
      <c r="AJ4743" s="14"/>
      <c r="AK4743" s="14" t="str">
        <f>IF(AL4743="Ja","Versandkosten",VLOOKUP(E4743,'Verweis Belegart'!$A$2:$B$9,2,FALSE))</f>
        <v>Hardware</v>
      </c>
      <c r="AL4743" s="14" t="str">
        <f t="shared" si="674"/>
        <v>Nein</v>
      </c>
      <c r="AM4743" s="14" t="str">
        <f t="shared" si="670"/>
        <v>Positiv</v>
      </c>
    </row>
    <row r="4744" spans="1:39" ht="17.25" customHeight="1" x14ac:dyDescent="0.35">
      <c r="A4744" s="17">
        <v>14573084</v>
      </c>
      <c r="B4744" s="2" t="s">
        <v>2487</v>
      </c>
      <c r="C4744" s="1">
        <v>2025001</v>
      </c>
      <c r="D4744" s="1">
        <v>2001231</v>
      </c>
      <c r="E4744" s="2" t="s">
        <v>34</v>
      </c>
      <c r="F4744" s="2" t="s">
        <v>53</v>
      </c>
      <c r="G4744" s="2" t="s">
        <v>66</v>
      </c>
      <c r="H4744" s="2" t="s">
        <v>1023</v>
      </c>
      <c r="I4744" s="2" t="s">
        <v>1024</v>
      </c>
      <c r="J4744" s="2" t="s">
        <v>103</v>
      </c>
      <c r="K4744" s="2" t="s">
        <v>28</v>
      </c>
      <c r="L4744" s="2" t="s">
        <v>1682</v>
      </c>
      <c r="M4744" s="2" t="s">
        <v>1683</v>
      </c>
      <c r="N4744" s="2" t="s">
        <v>139</v>
      </c>
      <c r="O4744" s="3">
        <v>1</v>
      </c>
      <c r="P4744" s="3">
        <v>695.1961</v>
      </c>
      <c r="Q4744" s="3">
        <v>716</v>
      </c>
      <c r="R4744" s="3">
        <v>716</v>
      </c>
      <c r="S4744" s="3">
        <v>20.803899999999999</v>
      </c>
      <c r="T4744" s="3">
        <v>20.8</v>
      </c>
      <c r="U4744" s="3">
        <v>2.9</v>
      </c>
      <c r="V4744" s="2" t="s">
        <v>145</v>
      </c>
      <c r="W4744" s="2" t="s">
        <v>146</v>
      </c>
      <c r="X4744" s="2" t="s">
        <v>72</v>
      </c>
      <c r="Y4744" s="19" t="str">
        <f>VLOOKUP(G4744,'Verweis Kd-Gruppe'!$A$2:$B$8,2,FALSE)</f>
        <v>EXP</v>
      </c>
      <c r="Z4744" s="19" t="str">
        <f>VLOOKUP(J4744,'Verweis Art-Gruppe'!$A$2:$B$15,2,FALSE)</f>
        <v>Geräte</v>
      </c>
      <c r="AA4744" s="19" t="str">
        <f>VLOOKUP(W4744,'Verweis Vertreter'!$A$2:$B$24,2,FALSE)</f>
        <v>Muhsin Yortanli</v>
      </c>
      <c r="AB4744" s="12">
        <f t="shared" si="666"/>
        <v>1</v>
      </c>
      <c r="AC4744" s="12">
        <f t="shared" si="671"/>
        <v>695.1961</v>
      </c>
      <c r="AD4744" s="12">
        <f t="shared" si="672"/>
        <v>716</v>
      </c>
      <c r="AE4744" s="12">
        <f t="shared" si="667"/>
        <v>716</v>
      </c>
      <c r="AF4744" s="12">
        <f t="shared" si="668"/>
        <v>20.803899999999999</v>
      </c>
      <c r="AG4744" s="12">
        <f t="shared" si="669"/>
        <v>20.8</v>
      </c>
      <c r="AH4744" s="9">
        <f t="shared" si="673"/>
        <v>2.9050279329608939E-2</v>
      </c>
      <c r="AI4744" s="14">
        <f>VLOOKUP(E4744,'Verweis Faktor'!$A:$B,2,FALSE)</f>
        <v>1</v>
      </c>
      <c r="AJ4744" s="14"/>
      <c r="AK4744" s="14" t="str">
        <f>IF(AL4744="Ja","Versandkosten",VLOOKUP(E4744,'Verweis Belegart'!$A$2:$B$9,2,FALSE))</f>
        <v>Hardware</v>
      </c>
      <c r="AL4744" s="14" t="str">
        <f t="shared" si="674"/>
        <v>Nein</v>
      </c>
      <c r="AM4744" s="14" t="str">
        <f t="shared" si="670"/>
        <v>Positiv</v>
      </c>
    </row>
    <row r="4745" spans="1:39" ht="17.25" customHeight="1" x14ac:dyDescent="0.35">
      <c r="A4745" s="17">
        <v>14573084</v>
      </c>
      <c r="B4745" s="2" t="s">
        <v>2487</v>
      </c>
      <c r="C4745" s="1">
        <v>2025001</v>
      </c>
      <c r="D4745" s="1">
        <v>2001231</v>
      </c>
      <c r="E4745" s="2" t="s">
        <v>34</v>
      </c>
      <c r="F4745" s="2" t="s">
        <v>53</v>
      </c>
      <c r="G4745" s="2" t="s">
        <v>66</v>
      </c>
      <c r="H4745" s="2" t="s">
        <v>1023</v>
      </c>
      <c r="I4745" s="2" t="s">
        <v>1024</v>
      </c>
      <c r="J4745" s="2" t="s">
        <v>103</v>
      </c>
      <c r="K4745" s="2" t="s">
        <v>45</v>
      </c>
      <c r="L4745" s="2" t="s">
        <v>1806</v>
      </c>
      <c r="M4745" s="2" t="s">
        <v>1807</v>
      </c>
      <c r="N4745" s="2" t="s">
        <v>139</v>
      </c>
      <c r="O4745" s="3">
        <v>1</v>
      </c>
      <c r="P4745" s="3">
        <v>704</v>
      </c>
      <c r="Q4745" s="3">
        <v>720</v>
      </c>
      <c r="R4745" s="3">
        <v>720</v>
      </c>
      <c r="S4745" s="3">
        <v>16</v>
      </c>
      <c r="T4745" s="3">
        <v>16</v>
      </c>
      <c r="U4745" s="3">
        <v>2.2200000000000002</v>
      </c>
      <c r="V4745" s="2" t="s">
        <v>145</v>
      </c>
      <c r="W4745" s="2" t="s">
        <v>146</v>
      </c>
      <c r="X4745" s="2" t="s">
        <v>72</v>
      </c>
      <c r="Y4745" s="19" t="str">
        <f>VLOOKUP(G4745,'Verweis Kd-Gruppe'!$A$2:$B$8,2,FALSE)</f>
        <v>EXP</v>
      </c>
      <c r="Z4745" s="19" t="str">
        <f>VLOOKUP(J4745,'Verweis Art-Gruppe'!$A$2:$B$15,2,FALSE)</f>
        <v>Geräte</v>
      </c>
      <c r="AA4745" s="19" t="str">
        <f>VLOOKUP(W4745,'Verweis Vertreter'!$A$2:$B$24,2,FALSE)</f>
        <v>Muhsin Yortanli</v>
      </c>
      <c r="AB4745" s="12">
        <f t="shared" si="666"/>
        <v>1</v>
      </c>
      <c r="AC4745" s="12">
        <f t="shared" si="671"/>
        <v>704</v>
      </c>
      <c r="AD4745" s="12">
        <f t="shared" si="672"/>
        <v>720</v>
      </c>
      <c r="AE4745" s="12">
        <f t="shared" si="667"/>
        <v>720</v>
      </c>
      <c r="AF4745" s="12">
        <f t="shared" si="668"/>
        <v>16</v>
      </c>
      <c r="AG4745" s="12">
        <f t="shared" si="669"/>
        <v>16</v>
      </c>
      <c r="AH4745" s="9">
        <f t="shared" si="673"/>
        <v>2.2222222222222223E-2</v>
      </c>
      <c r="AI4745" s="14">
        <f>VLOOKUP(E4745,'Verweis Faktor'!$A:$B,2,FALSE)</f>
        <v>1</v>
      </c>
      <c r="AJ4745" s="14"/>
      <c r="AK4745" s="14" t="str">
        <f>IF(AL4745="Ja","Versandkosten",VLOOKUP(E4745,'Verweis Belegart'!$A$2:$B$9,2,FALSE))</f>
        <v>Hardware</v>
      </c>
      <c r="AL4745" s="14" t="str">
        <f t="shared" si="674"/>
        <v>Nein</v>
      </c>
      <c r="AM4745" s="14" t="str">
        <f t="shared" si="670"/>
        <v>Positiv</v>
      </c>
    </row>
    <row r="4746" spans="1:39" ht="17.25" customHeight="1" x14ac:dyDescent="0.35">
      <c r="A4746" s="17">
        <v>14573084</v>
      </c>
      <c r="B4746" s="2" t="s">
        <v>2487</v>
      </c>
      <c r="C4746" s="1">
        <v>2025001</v>
      </c>
      <c r="D4746" s="1">
        <v>2001231</v>
      </c>
      <c r="E4746" s="2" t="s">
        <v>34</v>
      </c>
      <c r="F4746" s="2" t="s">
        <v>53</v>
      </c>
      <c r="G4746" s="2" t="s">
        <v>66</v>
      </c>
      <c r="H4746" s="2" t="s">
        <v>1023</v>
      </c>
      <c r="I4746" s="2" t="s">
        <v>1024</v>
      </c>
      <c r="J4746" s="2" t="s">
        <v>103</v>
      </c>
      <c r="K4746" s="2" t="s">
        <v>49</v>
      </c>
      <c r="L4746" s="2" t="s">
        <v>1929</v>
      </c>
      <c r="M4746" s="2" t="s">
        <v>1930</v>
      </c>
      <c r="N4746" s="2" t="s">
        <v>652</v>
      </c>
      <c r="O4746" s="3">
        <v>1</v>
      </c>
      <c r="P4746" s="3">
        <v>251.26669999999999</v>
      </c>
      <c r="Q4746" s="3">
        <v>263</v>
      </c>
      <c r="R4746" s="3">
        <v>263</v>
      </c>
      <c r="S4746" s="3">
        <v>11.7333</v>
      </c>
      <c r="T4746" s="3">
        <v>11.73</v>
      </c>
      <c r="U4746" s="3">
        <v>4.46</v>
      </c>
      <c r="V4746" s="2" t="s">
        <v>145</v>
      </c>
      <c r="W4746" s="2" t="s">
        <v>146</v>
      </c>
      <c r="X4746" s="2" t="s">
        <v>72</v>
      </c>
      <c r="Y4746" s="19" t="str">
        <f>VLOOKUP(G4746,'Verweis Kd-Gruppe'!$A$2:$B$8,2,FALSE)</f>
        <v>EXP</v>
      </c>
      <c r="Z4746" s="19" t="str">
        <f>VLOOKUP(J4746,'Verweis Art-Gruppe'!$A$2:$B$15,2,FALSE)</f>
        <v>Geräte</v>
      </c>
      <c r="AA4746" s="19" t="str">
        <f>VLOOKUP(W4746,'Verweis Vertreter'!$A$2:$B$24,2,FALSE)</f>
        <v>Muhsin Yortanli</v>
      </c>
      <c r="AB4746" s="12">
        <f t="shared" si="666"/>
        <v>1</v>
      </c>
      <c r="AC4746" s="12">
        <f t="shared" si="671"/>
        <v>251.26669999999999</v>
      </c>
      <c r="AD4746" s="12">
        <f t="shared" si="672"/>
        <v>263</v>
      </c>
      <c r="AE4746" s="12">
        <f t="shared" si="667"/>
        <v>263</v>
      </c>
      <c r="AF4746" s="12">
        <f t="shared" si="668"/>
        <v>11.7333</v>
      </c>
      <c r="AG4746" s="12">
        <f t="shared" si="669"/>
        <v>11.73</v>
      </c>
      <c r="AH4746" s="9">
        <f t="shared" si="673"/>
        <v>4.4600760456273765E-2</v>
      </c>
      <c r="AI4746" s="14">
        <f>VLOOKUP(E4746,'Verweis Faktor'!$A:$B,2,FALSE)</f>
        <v>1</v>
      </c>
      <c r="AJ4746" s="14"/>
      <c r="AK4746" s="14" t="str">
        <f>IF(AL4746="Ja","Versandkosten",VLOOKUP(E4746,'Verweis Belegart'!$A$2:$B$9,2,FALSE))</f>
        <v>Hardware</v>
      </c>
      <c r="AL4746" s="14" t="str">
        <f t="shared" si="674"/>
        <v>Nein</v>
      </c>
      <c r="AM4746" s="14" t="str">
        <f t="shared" si="670"/>
        <v>Positiv</v>
      </c>
    </row>
    <row r="4747" spans="1:39" ht="17.25" customHeight="1" x14ac:dyDescent="0.35">
      <c r="A4747" s="17">
        <v>14573084</v>
      </c>
      <c r="B4747" s="2" t="s">
        <v>2487</v>
      </c>
      <c r="C4747" s="1">
        <v>2025001</v>
      </c>
      <c r="D4747" s="1">
        <v>2001231</v>
      </c>
      <c r="E4747" s="2" t="s">
        <v>34</v>
      </c>
      <c r="F4747" s="2" t="s">
        <v>53</v>
      </c>
      <c r="G4747" s="2" t="s">
        <v>66</v>
      </c>
      <c r="H4747" s="2" t="s">
        <v>1023</v>
      </c>
      <c r="I4747" s="2" t="s">
        <v>1024</v>
      </c>
      <c r="J4747" s="2" t="s">
        <v>103</v>
      </c>
      <c r="K4747" s="2" t="s">
        <v>79</v>
      </c>
      <c r="L4747" s="2" t="s">
        <v>147</v>
      </c>
      <c r="M4747" s="2" t="s">
        <v>148</v>
      </c>
      <c r="N4747" s="2" t="s">
        <v>149</v>
      </c>
      <c r="O4747" s="3">
        <v>7</v>
      </c>
      <c r="P4747" s="3">
        <v>204.57390000000001</v>
      </c>
      <c r="Q4747" s="3">
        <v>212</v>
      </c>
      <c r="R4747" s="3">
        <v>1484</v>
      </c>
      <c r="S4747" s="3">
        <v>7.4260999999999999</v>
      </c>
      <c r="T4747" s="3">
        <v>51.98</v>
      </c>
      <c r="U4747" s="3">
        <v>3.5</v>
      </c>
      <c r="V4747" s="2" t="s">
        <v>145</v>
      </c>
      <c r="W4747" s="2" t="s">
        <v>146</v>
      </c>
      <c r="X4747" s="2" t="s">
        <v>72</v>
      </c>
      <c r="Y4747" s="19" t="str">
        <f>VLOOKUP(G4747,'Verweis Kd-Gruppe'!$A$2:$B$8,2,FALSE)</f>
        <v>EXP</v>
      </c>
      <c r="Z4747" s="19" t="str">
        <f>VLOOKUP(J4747,'Verweis Art-Gruppe'!$A$2:$B$15,2,FALSE)</f>
        <v>Geräte</v>
      </c>
      <c r="AA4747" s="19" t="str">
        <f>VLOOKUP(W4747,'Verweis Vertreter'!$A$2:$B$24,2,FALSE)</f>
        <v>Muhsin Yortanli</v>
      </c>
      <c r="AB4747" s="12">
        <f t="shared" si="666"/>
        <v>7</v>
      </c>
      <c r="AC4747" s="12">
        <f t="shared" si="671"/>
        <v>204.57390000000001</v>
      </c>
      <c r="AD4747" s="12">
        <f t="shared" si="672"/>
        <v>212</v>
      </c>
      <c r="AE4747" s="12">
        <f t="shared" si="667"/>
        <v>1484</v>
      </c>
      <c r="AF4747" s="12">
        <f t="shared" si="668"/>
        <v>7.4260999999999999</v>
      </c>
      <c r="AG4747" s="12">
        <f t="shared" si="669"/>
        <v>51.98</v>
      </c>
      <c r="AH4747" s="9">
        <f t="shared" si="673"/>
        <v>3.5026954177897571E-2</v>
      </c>
      <c r="AI4747" s="14">
        <f>VLOOKUP(E4747,'Verweis Faktor'!$A:$B,2,FALSE)</f>
        <v>1</v>
      </c>
      <c r="AJ4747" s="14"/>
      <c r="AK4747" s="14" t="str">
        <f>IF(AL4747="Ja","Versandkosten",VLOOKUP(E4747,'Verweis Belegart'!$A$2:$B$9,2,FALSE))</f>
        <v>Hardware</v>
      </c>
      <c r="AL4747" s="14" t="str">
        <f t="shared" si="674"/>
        <v>Nein</v>
      </c>
      <c r="AM4747" s="14" t="str">
        <f t="shared" si="670"/>
        <v>Positiv</v>
      </c>
    </row>
    <row r="4748" spans="1:39" ht="17.25" customHeight="1" x14ac:dyDescent="0.35">
      <c r="A4748" s="17">
        <v>14573084</v>
      </c>
      <c r="B4748" s="2" t="s">
        <v>2487</v>
      </c>
      <c r="C4748" s="1">
        <v>2025001</v>
      </c>
      <c r="D4748" s="1">
        <v>2001231</v>
      </c>
      <c r="E4748" s="2" t="s">
        <v>34</v>
      </c>
      <c r="F4748" s="2" t="s">
        <v>53</v>
      </c>
      <c r="G4748" s="2" t="s">
        <v>66</v>
      </c>
      <c r="H4748" s="2" t="s">
        <v>1023</v>
      </c>
      <c r="I4748" s="2" t="s">
        <v>1024</v>
      </c>
      <c r="J4748" s="2" t="s">
        <v>103</v>
      </c>
      <c r="K4748" s="2" t="s">
        <v>83</v>
      </c>
      <c r="L4748" s="2" t="s">
        <v>1029</v>
      </c>
      <c r="M4748" s="2" t="s">
        <v>1030</v>
      </c>
      <c r="N4748" s="2" t="s">
        <v>310</v>
      </c>
      <c r="O4748" s="3">
        <v>2</v>
      </c>
      <c r="P4748" s="3">
        <v>484.77780000000001</v>
      </c>
      <c r="Q4748" s="3">
        <v>493</v>
      </c>
      <c r="R4748" s="3">
        <v>986</v>
      </c>
      <c r="S4748" s="3">
        <v>8.2222000000000008</v>
      </c>
      <c r="T4748" s="3">
        <v>16.440000000000001</v>
      </c>
      <c r="U4748" s="3">
        <v>1.66</v>
      </c>
      <c r="V4748" s="2" t="s">
        <v>145</v>
      </c>
      <c r="W4748" s="2" t="s">
        <v>146</v>
      </c>
      <c r="X4748" s="2" t="s">
        <v>72</v>
      </c>
      <c r="Y4748" s="19" t="str">
        <f>VLOOKUP(G4748,'Verweis Kd-Gruppe'!$A$2:$B$8,2,FALSE)</f>
        <v>EXP</v>
      </c>
      <c r="Z4748" s="19" t="str">
        <f>VLOOKUP(J4748,'Verweis Art-Gruppe'!$A$2:$B$15,2,FALSE)</f>
        <v>Geräte</v>
      </c>
      <c r="AA4748" s="19" t="str">
        <f>VLOOKUP(W4748,'Verweis Vertreter'!$A$2:$B$24,2,FALSE)</f>
        <v>Muhsin Yortanli</v>
      </c>
      <c r="AB4748" s="12">
        <f t="shared" si="666"/>
        <v>2</v>
      </c>
      <c r="AC4748" s="12">
        <f t="shared" si="671"/>
        <v>484.77780000000001</v>
      </c>
      <c r="AD4748" s="12">
        <f t="shared" si="672"/>
        <v>493</v>
      </c>
      <c r="AE4748" s="12">
        <f t="shared" si="667"/>
        <v>986</v>
      </c>
      <c r="AF4748" s="12">
        <f t="shared" si="668"/>
        <v>8.2222000000000008</v>
      </c>
      <c r="AG4748" s="12">
        <f t="shared" si="669"/>
        <v>16.440000000000001</v>
      </c>
      <c r="AH4748" s="9">
        <f t="shared" si="673"/>
        <v>1.6673427991886411E-2</v>
      </c>
      <c r="AI4748" s="14">
        <f>VLOOKUP(E4748,'Verweis Faktor'!$A:$B,2,FALSE)</f>
        <v>1</v>
      </c>
      <c r="AJ4748" s="14"/>
      <c r="AK4748" s="14" t="str">
        <f>IF(AL4748="Ja","Versandkosten",VLOOKUP(E4748,'Verweis Belegart'!$A$2:$B$9,2,FALSE))</f>
        <v>Hardware</v>
      </c>
      <c r="AL4748" s="14" t="str">
        <f t="shared" si="674"/>
        <v>Nein</v>
      </c>
      <c r="AM4748" s="14" t="str">
        <f t="shared" si="670"/>
        <v>Positiv</v>
      </c>
    </row>
    <row r="4749" spans="1:39" ht="17.25" customHeight="1" x14ac:dyDescent="0.35">
      <c r="A4749" s="17">
        <v>14573084</v>
      </c>
      <c r="B4749" s="2" t="s">
        <v>2487</v>
      </c>
      <c r="C4749" s="1">
        <v>2025001</v>
      </c>
      <c r="D4749" s="1">
        <v>2001231</v>
      </c>
      <c r="E4749" s="2" t="s">
        <v>34</v>
      </c>
      <c r="F4749" s="2" t="s">
        <v>53</v>
      </c>
      <c r="G4749" s="2" t="s">
        <v>66</v>
      </c>
      <c r="H4749" s="2" t="s">
        <v>1023</v>
      </c>
      <c r="I4749" s="2" t="s">
        <v>1024</v>
      </c>
      <c r="J4749" s="2" t="s">
        <v>103</v>
      </c>
      <c r="K4749" s="2" t="s">
        <v>87</v>
      </c>
      <c r="L4749" s="2" t="s">
        <v>334</v>
      </c>
      <c r="M4749" s="2" t="s">
        <v>335</v>
      </c>
      <c r="N4749" s="2" t="s">
        <v>310</v>
      </c>
      <c r="O4749" s="3">
        <v>2</v>
      </c>
      <c r="P4749" s="3">
        <v>483.93950000000001</v>
      </c>
      <c r="Q4749" s="3">
        <v>493</v>
      </c>
      <c r="R4749" s="3">
        <v>986</v>
      </c>
      <c r="S4749" s="3">
        <v>9.0604999999999993</v>
      </c>
      <c r="T4749" s="3">
        <v>18.12</v>
      </c>
      <c r="U4749" s="3">
        <v>1.83</v>
      </c>
      <c r="V4749" s="2" t="s">
        <v>145</v>
      </c>
      <c r="W4749" s="2" t="s">
        <v>146</v>
      </c>
      <c r="X4749" s="2" t="s">
        <v>72</v>
      </c>
      <c r="Y4749" s="19" t="str">
        <f>VLOOKUP(G4749,'Verweis Kd-Gruppe'!$A$2:$B$8,2,FALSE)</f>
        <v>EXP</v>
      </c>
      <c r="Z4749" s="19" t="str">
        <f>VLOOKUP(J4749,'Verweis Art-Gruppe'!$A$2:$B$15,2,FALSE)</f>
        <v>Geräte</v>
      </c>
      <c r="AA4749" s="19" t="str">
        <f>VLOOKUP(W4749,'Verweis Vertreter'!$A$2:$B$24,2,FALSE)</f>
        <v>Muhsin Yortanli</v>
      </c>
      <c r="AB4749" s="12">
        <f t="shared" si="666"/>
        <v>2</v>
      </c>
      <c r="AC4749" s="12">
        <f t="shared" si="671"/>
        <v>483.93950000000001</v>
      </c>
      <c r="AD4749" s="12">
        <f t="shared" si="672"/>
        <v>493</v>
      </c>
      <c r="AE4749" s="12">
        <f t="shared" si="667"/>
        <v>986</v>
      </c>
      <c r="AF4749" s="12">
        <f t="shared" si="668"/>
        <v>9.0604999999999993</v>
      </c>
      <c r="AG4749" s="12">
        <f t="shared" si="669"/>
        <v>18.12</v>
      </c>
      <c r="AH4749" s="9">
        <f t="shared" si="673"/>
        <v>1.8377281947261664E-2</v>
      </c>
      <c r="AI4749" s="14">
        <f>VLOOKUP(E4749,'Verweis Faktor'!$A:$B,2,FALSE)</f>
        <v>1</v>
      </c>
      <c r="AJ4749" s="14"/>
      <c r="AK4749" s="14" t="str">
        <f>IF(AL4749="Ja","Versandkosten",VLOOKUP(E4749,'Verweis Belegart'!$A$2:$B$9,2,FALSE))</f>
        <v>Hardware</v>
      </c>
      <c r="AL4749" s="14" t="str">
        <f t="shared" si="674"/>
        <v>Nein</v>
      </c>
      <c r="AM4749" s="14" t="str">
        <f t="shared" si="670"/>
        <v>Positiv</v>
      </c>
    </row>
    <row r="4750" spans="1:39" ht="17.25" customHeight="1" x14ac:dyDescent="0.35">
      <c r="A4750" s="17">
        <v>14573084</v>
      </c>
      <c r="B4750" s="2" t="s">
        <v>2487</v>
      </c>
      <c r="C4750" s="1">
        <v>2025001</v>
      </c>
      <c r="D4750" s="1">
        <v>2001231</v>
      </c>
      <c r="E4750" s="2" t="s">
        <v>34</v>
      </c>
      <c r="F4750" s="2" t="s">
        <v>53</v>
      </c>
      <c r="G4750" s="2" t="s">
        <v>66</v>
      </c>
      <c r="H4750" s="2" t="s">
        <v>1023</v>
      </c>
      <c r="I4750" s="2" t="s">
        <v>1024</v>
      </c>
      <c r="J4750" s="2" t="s">
        <v>103</v>
      </c>
      <c r="K4750" s="2" t="s">
        <v>91</v>
      </c>
      <c r="L4750" s="2" t="s">
        <v>1381</v>
      </c>
      <c r="M4750" s="2" t="s">
        <v>1382</v>
      </c>
      <c r="N4750" s="2" t="s">
        <v>292</v>
      </c>
      <c r="O4750" s="3">
        <v>1</v>
      </c>
      <c r="P4750" s="3">
        <v>890.04939999999999</v>
      </c>
      <c r="Q4750" s="3">
        <v>917</v>
      </c>
      <c r="R4750" s="3">
        <v>917</v>
      </c>
      <c r="S4750" s="3">
        <v>26.950600000000001</v>
      </c>
      <c r="T4750" s="3">
        <v>26.95</v>
      </c>
      <c r="U4750" s="3">
        <v>2.93</v>
      </c>
      <c r="V4750" s="2" t="s">
        <v>145</v>
      </c>
      <c r="W4750" s="2" t="s">
        <v>146</v>
      </c>
      <c r="X4750" s="2" t="s">
        <v>72</v>
      </c>
      <c r="Y4750" s="19" t="str">
        <f>VLOOKUP(G4750,'Verweis Kd-Gruppe'!$A$2:$B$8,2,FALSE)</f>
        <v>EXP</v>
      </c>
      <c r="Z4750" s="19" t="str">
        <f>VLOOKUP(J4750,'Verweis Art-Gruppe'!$A$2:$B$15,2,FALSE)</f>
        <v>Geräte</v>
      </c>
      <c r="AA4750" s="19" t="str">
        <f>VLOOKUP(W4750,'Verweis Vertreter'!$A$2:$B$24,2,FALSE)</f>
        <v>Muhsin Yortanli</v>
      </c>
      <c r="AB4750" s="12">
        <f t="shared" si="666"/>
        <v>1</v>
      </c>
      <c r="AC4750" s="12">
        <f t="shared" si="671"/>
        <v>890.04939999999999</v>
      </c>
      <c r="AD4750" s="12">
        <f t="shared" si="672"/>
        <v>917</v>
      </c>
      <c r="AE4750" s="12">
        <f t="shared" si="667"/>
        <v>917</v>
      </c>
      <c r="AF4750" s="12">
        <f t="shared" si="668"/>
        <v>26.950600000000001</v>
      </c>
      <c r="AG4750" s="12">
        <f t="shared" si="669"/>
        <v>26.95</v>
      </c>
      <c r="AH4750" s="9">
        <f t="shared" si="673"/>
        <v>2.9389312977099236E-2</v>
      </c>
      <c r="AI4750" s="14">
        <f>VLOOKUP(E4750,'Verweis Faktor'!$A:$B,2,FALSE)</f>
        <v>1</v>
      </c>
      <c r="AJ4750" s="14"/>
      <c r="AK4750" s="14" t="str">
        <f>IF(AL4750="Ja","Versandkosten",VLOOKUP(E4750,'Verweis Belegart'!$A$2:$B$9,2,FALSE))</f>
        <v>Hardware</v>
      </c>
      <c r="AL4750" s="14" t="str">
        <f t="shared" si="674"/>
        <v>Nein</v>
      </c>
      <c r="AM4750" s="14" t="str">
        <f t="shared" si="670"/>
        <v>Positiv</v>
      </c>
    </row>
    <row r="4751" spans="1:39" ht="17.25" customHeight="1" x14ac:dyDescent="0.35">
      <c r="A4751" s="17">
        <v>14573084</v>
      </c>
      <c r="B4751" s="2" t="s">
        <v>2487</v>
      </c>
      <c r="C4751" s="1">
        <v>2025001</v>
      </c>
      <c r="D4751" s="1">
        <v>2001231</v>
      </c>
      <c r="E4751" s="2" t="s">
        <v>34</v>
      </c>
      <c r="F4751" s="2" t="s">
        <v>53</v>
      </c>
      <c r="G4751" s="2" t="s">
        <v>66</v>
      </c>
      <c r="H4751" s="2" t="s">
        <v>1023</v>
      </c>
      <c r="I4751" s="2" t="s">
        <v>1024</v>
      </c>
      <c r="J4751" s="2" t="s">
        <v>103</v>
      </c>
      <c r="K4751" s="2" t="s">
        <v>95</v>
      </c>
      <c r="L4751" s="2" t="s">
        <v>1774</v>
      </c>
      <c r="M4751" s="2" t="s">
        <v>1775</v>
      </c>
      <c r="N4751" s="2" t="s">
        <v>1053</v>
      </c>
      <c r="O4751" s="3">
        <v>2</v>
      </c>
      <c r="P4751" s="3">
        <v>208.5</v>
      </c>
      <c r="Q4751" s="3">
        <v>212</v>
      </c>
      <c r="R4751" s="3">
        <v>424</v>
      </c>
      <c r="S4751" s="3">
        <v>3.5</v>
      </c>
      <c r="T4751" s="3">
        <v>7</v>
      </c>
      <c r="U4751" s="3">
        <v>1.65</v>
      </c>
      <c r="V4751" s="2" t="s">
        <v>145</v>
      </c>
      <c r="W4751" s="2" t="s">
        <v>146</v>
      </c>
      <c r="X4751" s="2" t="s">
        <v>72</v>
      </c>
      <c r="Y4751" s="19" t="str">
        <f>VLOOKUP(G4751,'Verweis Kd-Gruppe'!$A$2:$B$8,2,FALSE)</f>
        <v>EXP</v>
      </c>
      <c r="Z4751" s="19" t="str">
        <f>VLOOKUP(J4751,'Verweis Art-Gruppe'!$A$2:$B$15,2,FALSE)</f>
        <v>Geräte</v>
      </c>
      <c r="AA4751" s="19" t="str">
        <f>VLOOKUP(W4751,'Verweis Vertreter'!$A$2:$B$24,2,FALSE)</f>
        <v>Muhsin Yortanli</v>
      </c>
      <c r="AB4751" s="12">
        <f t="shared" si="666"/>
        <v>2</v>
      </c>
      <c r="AC4751" s="12">
        <f t="shared" si="671"/>
        <v>208.5</v>
      </c>
      <c r="AD4751" s="12">
        <f t="shared" si="672"/>
        <v>212</v>
      </c>
      <c r="AE4751" s="12">
        <f t="shared" si="667"/>
        <v>424</v>
      </c>
      <c r="AF4751" s="12">
        <f t="shared" si="668"/>
        <v>3.5</v>
      </c>
      <c r="AG4751" s="12">
        <f t="shared" si="669"/>
        <v>7</v>
      </c>
      <c r="AH4751" s="9">
        <f t="shared" si="673"/>
        <v>1.6509433962264151E-2</v>
      </c>
      <c r="AI4751" s="14">
        <f>VLOOKUP(E4751,'Verweis Faktor'!$A:$B,2,FALSE)</f>
        <v>1</v>
      </c>
      <c r="AJ4751" s="14"/>
      <c r="AK4751" s="14" t="str">
        <f>IF(AL4751="Ja","Versandkosten",VLOOKUP(E4751,'Verweis Belegart'!$A$2:$B$9,2,FALSE))</f>
        <v>Hardware</v>
      </c>
      <c r="AL4751" s="14" t="str">
        <f t="shared" si="674"/>
        <v>Nein</v>
      </c>
      <c r="AM4751" s="14" t="str">
        <f t="shared" si="670"/>
        <v>Positiv</v>
      </c>
    </row>
    <row r="4752" spans="1:39" ht="17.25" customHeight="1" x14ac:dyDescent="0.35">
      <c r="A4752" s="17">
        <v>14573084</v>
      </c>
      <c r="B4752" s="2" t="s">
        <v>2487</v>
      </c>
      <c r="C4752" s="1">
        <v>2025001</v>
      </c>
      <c r="D4752" s="1">
        <v>2001231</v>
      </c>
      <c r="E4752" s="2" t="s">
        <v>34</v>
      </c>
      <c r="F4752" s="2" t="s">
        <v>53</v>
      </c>
      <c r="G4752" s="2" t="s">
        <v>66</v>
      </c>
      <c r="H4752" s="2" t="s">
        <v>1023</v>
      </c>
      <c r="I4752" s="2" t="s">
        <v>1024</v>
      </c>
      <c r="J4752" s="2" t="s">
        <v>103</v>
      </c>
      <c r="K4752" s="2" t="s">
        <v>99</v>
      </c>
      <c r="L4752" s="2" t="s">
        <v>2006</v>
      </c>
      <c r="M4752" s="2" t="s">
        <v>2007</v>
      </c>
      <c r="N4752" s="2" t="s">
        <v>139</v>
      </c>
      <c r="O4752" s="3">
        <v>1</v>
      </c>
      <c r="P4752" s="3">
        <v>695</v>
      </c>
      <c r="Q4752" s="3">
        <v>717</v>
      </c>
      <c r="R4752" s="3">
        <v>717</v>
      </c>
      <c r="S4752" s="3">
        <v>22</v>
      </c>
      <c r="T4752" s="3">
        <v>22</v>
      </c>
      <c r="U4752" s="3">
        <v>3.06</v>
      </c>
      <c r="V4752" s="2" t="s">
        <v>145</v>
      </c>
      <c r="W4752" s="2" t="s">
        <v>146</v>
      </c>
      <c r="X4752" s="2" t="s">
        <v>72</v>
      </c>
      <c r="Y4752" s="19" t="str">
        <f>VLOOKUP(G4752,'Verweis Kd-Gruppe'!$A$2:$B$8,2,FALSE)</f>
        <v>EXP</v>
      </c>
      <c r="Z4752" s="19" t="str">
        <f>VLOOKUP(J4752,'Verweis Art-Gruppe'!$A$2:$B$15,2,FALSE)</f>
        <v>Geräte</v>
      </c>
      <c r="AA4752" s="19" t="str">
        <f>VLOOKUP(W4752,'Verweis Vertreter'!$A$2:$B$24,2,FALSE)</f>
        <v>Muhsin Yortanli</v>
      </c>
      <c r="AB4752" s="12">
        <f t="shared" si="666"/>
        <v>1</v>
      </c>
      <c r="AC4752" s="12">
        <f t="shared" si="671"/>
        <v>695</v>
      </c>
      <c r="AD4752" s="12">
        <f t="shared" si="672"/>
        <v>717</v>
      </c>
      <c r="AE4752" s="12">
        <f t="shared" si="667"/>
        <v>717</v>
      </c>
      <c r="AF4752" s="12">
        <f t="shared" si="668"/>
        <v>22</v>
      </c>
      <c r="AG4752" s="12">
        <f t="shared" si="669"/>
        <v>22</v>
      </c>
      <c r="AH4752" s="9">
        <f t="shared" si="673"/>
        <v>3.0683403068340307E-2</v>
      </c>
      <c r="AI4752" s="14">
        <f>VLOOKUP(E4752,'Verweis Faktor'!$A:$B,2,FALSE)</f>
        <v>1</v>
      </c>
      <c r="AJ4752" s="14"/>
      <c r="AK4752" s="14" t="str">
        <f>IF(AL4752="Ja","Versandkosten",VLOOKUP(E4752,'Verweis Belegart'!$A$2:$B$9,2,FALSE))</f>
        <v>Hardware</v>
      </c>
      <c r="AL4752" s="14" t="str">
        <f t="shared" si="674"/>
        <v>Nein</v>
      </c>
      <c r="AM4752" s="14" t="str">
        <f t="shared" si="670"/>
        <v>Positiv</v>
      </c>
    </row>
    <row r="4753" spans="1:39" ht="17.25" customHeight="1" x14ac:dyDescent="0.35">
      <c r="A4753" s="17">
        <v>14573084</v>
      </c>
      <c r="B4753" s="2" t="s">
        <v>2487</v>
      </c>
      <c r="C4753" s="1">
        <v>2025001</v>
      </c>
      <c r="D4753" s="1">
        <v>2001231</v>
      </c>
      <c r="E4753" s="2" t="s">
        <v>34</v>
      </c>
      <c r="F4753" s="2" t="s">
        <v>53</v>
      </c>
      <c r="G4753" s="2" t="s">
        <v>66</v>
      </c>
      <c r="H4753" s="2" t="s">
        <v>1023</v>
      </c>
      <c r="I4753" s="2" t="s">
        <v>1024</v>
      </c>
      <c r="J4753" s="2" t="s">
        <v>304</v>
      </c>
      <c r="K4753" s="2" t="s">
        <v>103</v>
      </c>
      <c r="L4753" s="2" t="s">
        <v>825</v>
      </c>
      <c r="M4753" s="2" t="s">
        <v>826</v>
      </c>
      <c r="N4753" s="2" t="s">
        <v>827</v>
      </c>
      <c r="O4753" s="3">
        <v>3</v>
      </c>
      <c r="P4753" s="3">
        <v>105.0431</v>
      </c>
      <c r="Q4753" s="3">
        <v>112</v>
      </c>
      <c r="R4753" s="3">
        <v>336</v>
      </c>
      <c r="S4753" s="3">
        <v>6.9569000000000001</v>
      </c>
      <c r="T4753" s="3">
        <v>20.87</v>
      </c>
      <c r="U4753" s="3">
        <v>6.21</v>
      </c>
      <c r="V4753" s="2" t="s">
        <v>145</v>
      </c>
      <c r="W4753" s="2" t="s">
        <v>146</v>
      </c>
      <c r="X4753" s="2" t="s">
        <v>72</v>
      </c>
      <c r="Y4753" s="19" t="str">
        <f>VLOOKUP(G4753,'Verweis Kd-Gruppe'!$A$2:$B$8,2,FALSE)</f>
        <v>EXP</v>
      </c>
      <c r="Z4753" s="19" t="str">
        <f>VLOOKUP(J4753,'Verweis Art-Gruppe'!$A$2:$B$15,2,FALSE)</f>
        <v>Zubehör</v>
      </c>
      <c r="AA4753" s="19" t="str">
        <f>VLOOKUP(W4753,'Verweis Vertreter'!$A$2:$B$24,2,FALSE)</f>
        <v>Muhsin Yortanli</v>
      </c>
      <c r="AB4753" s="12">
        <f t="shared" si="666"/>
        <v>3</v>
      </c>
      <c r="AC4753" s="12">
        <f t="shared" si="671"/>
        <v>105.0431</v>
      </c>
      <c r="AD4753" s="12">
        <f t="shared" si="672"/>
        <v>112</v>
      </c>
      <c r="AE4753" s="12">
        <f t="shared" si="667"/>
        <v>336</v>
      </c>
      <c r="AF4753" s="12">
        <f t="shared" si="668"/>
        <v>6.9569000000000001</v>
      </c>
      <c r="AG4753" s="12">
        <f t="shared" si="669"/>
        <v>20.87</v>
      </c>
      <c r="AH4753" s="9">
        <f t="shared" si="673"/>
        <v>6.2113095238095238E-2</v>
      </c>
      <c r="AI4753" s="14">
        <f>VLOOKUP(E4753,'Verweis Faktor'!$A:$B,2,FALSE)</f>
        <v>1</v>
      </c>
      <c r="AJ4753" s="14"/>
      <c r="AK4753" s="14" t="str">
        <f>IF(AL4753="Ja","Versandkosten",VLOOKUP(E4753,'Verweis Belegart'!$A$2:$B$9,2,FALSE))</f>
        <v>Hardware</v>
      </c>
      <c r="AL4753" s="14" t="str">
        <f t="shared" si="674"/>
        <v>Nein</v>
      </c>
      <c r="AM4753" s="14" t="str">
        <f t="shared" si="670"/>
        <v>Positiv</v>
      </c>
    </row>
    <row r="4754" spans="1:39" ht="17.25" customHeight="1" x14ac:dyDescent="0.35">
      <c r="A4754" s="17">
        <v>14573084</v>
      </c>
      <c r="B4754" s="2" t="s">
        <v>2487</v>
      </c>
      <c r="C4754" s="1">
        <v>2025001</v>
      </c>
      <c r="D4754" s="1">
        <v>2001231</v>
      </c>
      <c r="E4754" s="2" t="s">
        <v>34</v>
      </c>
      <c r="F4754" s="2" t="s">
        <v>53</v>
      </c>
      <c r="G4754" s="2" t="s">
        <v>66</v>
      </c>
      <c r="H4754" s="2" t="s">
        <v>1023</v>
      </c>
      <c r="I4754" s="2" t="s">
        <v>1024</v>
      </c>
      <c r="J4754" s="2" t="s">
        <v>103</v>
      </c>
      <c r="K4754" s="2" t="s">
        <v>107</v>
      </c>
      <c r="L4754" s="2" t="s">
        <v>1725</v>
      </c>
      <c r="M4754" s="2" t="s">
        <v>1726</v>
      </c>
      <c r="N4754" s="2" t="s">
        <v>139</v>
      </c>
      <c r="O4754" s="3">
        <v>1</v>
      </c>
      <c r="P4754" s="3">
        <v>699.95960000000002</v>
      </c>
      <c r="Q4754" s="3">
        <v>720</v>
      </c>
      <c r="R4754" s="3">
        <v>720</v>
      </c>
      <c r="S4754" s="3">
        <v>20.040400000000002</v>
      </c>
      <c r="T4754" s="3">
        <v>20.04</v>
      </c>
      <c r="U4754" s="3">
        <v>2.78</v>
      </c>
      <c r="V4754" s="2" t="s">
        <v>145</v>
      </c>
      <c r="W4754" s="2" t="s">
        <v>146</v>
      </c>
      <c r="X4754" s="2" t="s">
        <v>72</v>
      </c>
      <c r="Y4754" s="19" t="str">
        <f>VLOOKUP(G4754,'Verweis Kd-Gruppe'!$A$2:$B$8,2,FALSE)</f>
        <v>EXP</v>
      </c>
      <c r="Z4754" s="19" t="str">
        <f>VLOOKUP(J4754,'Verweis Art-Gruppe'!$A$2:$B$15,2,FALSE)</f>
        <v>Geräte</v>
      </c>
      <c r="AA4754" s="19" t="str">
        <f>VLOOKUP(W4754,'Verweis Vertreter'!$A$2:$B$24,2,FALSE)</f>
        <v>Muhsin Yortanli</v>
      </c>
      <c r="AB4754" s="12">
        <f t="shared" si="666"/>
        <v>1</v>
      </c>
      <c r="AC4754" s="12">
        <f t="shared" si="671"/>
        <v>699.95960000000002</v>
      </c>
      <c r="AD4754" s="12">
        <f t="shared" si="672"/>
        <v>720</v>
      </c>
      <c r="AE4754" s="12">
        <f t="shared" si="667"/>
        <v>720</v>
      </c>
      <c r="AF4754" s="12">
        <f t="shared" si="668"/>
        <v>20.040400000000002</v>
      </c>
      <c r="AG4754" s="12">
        <f t="shared" si="669"/>
        <v>20.04</v>
      </c>
      <c r="AH4754" s="9">
        <f t="shared" si="673"/>
        <v>2.7833333333333331E-2</v>
      </c>
      <c r="AI4754" s="14">
        <f>VLOOKUP(E4754,'Verweis Faktor'!$A:$B,2,FALSE)</f>
        <v>1</v>
      </c>
      <c r="AJ4754" s="14"/>
      <c r="AK4754" s="14" t="str">
        <f>IF(AL4754="Ja","Versandkosten",VLOOKUP(E4754,'Verweis Belegart'!$A$2:$B$9,2,FALSE))</f>
        <v>Hardware</v>
      </c>
      <c r="AL4754" s="14" t="str">
        <f t="shared" si="674"/>
        <v>Nein</v>
      </c>
      <c r="AM4754" s="14" t="str">
        <f t="shared" si="670"/>
        <v>Positiv</v>
      </c>
    </row>
    <row r="4755" spans="1:39" ht="17.25" customHeight="1" x14ac:dyDescent="0.35">
      <c r="A4755" s="17">
        <v>14573593</v>
      </c>
      <c r="B4755" s="2" t="s">
        <v>2487</v>
      </c>
      <c r="C4755" s="1">
        <v>2025001</v>
      </c>
      <c r="D4755" s="1">
        <v>2001232</v>
      </c>
      <c r="E4755" s="2" t="s">
        <v>34</v>
      </c>
      <c r="F4755" s="2" t="s">
        <v>53</v>
      </c>
      <c r="G4755" s="2" t="s">
        <v>66</v>
      </c>
      <c r="H4755" s="2" t="s">
        <v>1779</v>
      </c>
      <c r="I4755" s="2" t="s">
        <v>1780</v>
      </c>
      <c r="J4755" s="2" t="s">
        <v>103</v>
      </c>
      <c r="K4755" s="2" t="s">
        <v>28</v>
      </c>
      <c r="L4755" s="2" t="s">
        <v>685</v>
      </c>
      <c r="M4755" s="2" t="s">
        <v>686</v>
      </c>
      <c r="N4755" s="2" t="s">
        <v>131</v>
      </c>
      <c r="O4755" s="3">
        <v>3</v>
      </c>
      <c r="P4755" s="3">
        <v>160.5256</v>
      </c>
      <c r="Q4755" s="3">
        <v>167</v>
      </c>
      <c r="R4755" s="3">
        <v>501</v>
      </c>
      <c r="S4755" s="3">
        <v>6.4744000000000002</v>
      </c>
      <c r="T4755" s="3">
        <v>19.420000000000002</v>
      </c>
      <c r="U4755" s="3">
        <v>3.87</v>
      </c>
      <c r="V4755" s="2" t="s">
        <v>145</v>
      </c>
      <c r="W4755" s="2" t="s">
        <v>146</v>
      </c>
      <c r="X4755" s="2" t="s">
        <v>125</v>
      </c>
      <c r="Y4755" s="19" t="str">
        <f>VLOOKUP(G4755,'Verweis Kd-Gruppe'!$A$2:$B$8,2,FALSE)</f>
        <v>EXP</v>
      </c>
      <c r="Z4755" s="19" t="str">
        <f>VLOOKUP(J4755,'Verweis Art-Gruppe'!$A$2:$B$15,2,FALSE)</f>
        <v>Geräte</v>
      </c>
      <c r="AA4755" s="19" t="str">
        <f>VLOOKUP(W4755,'Verweis Vertreter'!$A$2:$B$24,2,FALSE)</f>
        <v>Muhsin Yortanli</v>
      </c>
      <c r="AB4755" s="12">
        <f t="shared" si="666"/>
        <v>3</v>
      </c>
      <c r="AC4755" s="12">
        <f t="shared" si="671"/>
        <v>160.5256</v>
      </c>
      <c r="AD4755" s="12">
        <f t="shared" si="672"/>
        <v>167</v>
      </c>
      <c r="AE4755" s="12">
        <f t="shared" si="667"/>
        <v>501</v>
      </c>
      <c r="AF4755" s="12">
        <f t="shared" si="668"/>
        <v>6.4744000000000002</v>
      </c>
      <c r="AG4755" s="12">
        <f t="shared" si="669"/>
        <v>19.420000000000002</v>
      </c>
      <c r="AH4755" s="9">
        <f t="shared" si="673"/>
        <v>3.87624750499002E-2</v>
      </c>
      <c r="AI4755" s="14">
        <f>VLOOKUP(E4755,'Verweis Faktor'!$A:$B,2,FALSE)</f>
        <v>1</v>
      </c>
      <c r="AJ4755" s="14"/>
      <c r="AK4755" s="14" t="str">
        <f>IF(AL4755="Ja","Versandkosten",VLOOKUP(E4755,'Verweis Belegart'!$A$2:$B$9,2,FALSE))</f>
        <v>Hardware</v>
      </c>
      <c r="AL4755" s="14" t="str">
        <f t="shared" si="674"/>
        <v>Nein</v>
      </c>
      <c r="AM4755" s="14" t="str">
        <f t="shared" si="670"/>
        <v>Positiv</v>
      </c>
    </row>
    <row r="4756" spans="1:39" ht="17.25" customHeight="1" x14ac:dyDescent="0.35">
      <c r="A4756" s="17">
        <v>14573593</v>
      </c>
      <c r="B4756" s="2" t="s">
        <v>2487</v>
      </c>
      <c r="C4756" s="1">
        <v>2025001</v>
      </c>
      <c r="D4756" s="1">
        <v>2001232</v>
      </c>
      <c r="E4756" s="2" t="s">
        <v>34</v>
      </c>
      <c r="F4756" s="2" t="s">
        <v>53</v>
      </c>
      <c r="G4756" s="2" t="s">
        <v>66</v>
      </c>
      <c r="H4756" s="2" t="s">
        <v>1779</v>
      </c>
      <c r="I4756" s="2" t="s">
        <v>1780</v>
      </c>
      <c r="J4756" s="2" t="s">
        <v>103</v>
      </c>
      <c r="K4756" s="2" t="s">
        <v>45</v>
      </c>
      <c r="L4756" s="2" t="s">
        <v>1059</v>
      </c>
      <c r="M4756" s="2" t="s">
        <v>1060</v>
      </c>
      <c r="N4756" s="2" t="s">
        <v>152</v>
      </c>
      <c r="O4756" s="3">
        <v>2</v>
      </c>
      <c r="P4756" s="3">
        <v>182.7586</v>
      </c>
      <c r="Q4756" s="3">
        <v>203</v>
      </c>
      <c r="R4756" s="3">
        <v>406</v>
      </c>
      <c r="S4756" s="3">
        <v>20.241399999999999</v>
      </c>
      <c r="T4756" s="3">
        <v>40.479999999999997</v>
      </c>
      <c r="U4756" s="3">
        <v>9.9700000000000006</v>
      </c>
      <c r="V4756" s="2" t="s">
        <v>145</v>
      </c>
      <c r="W4756" s="2" t="s">
        <v>146</v>
      </c>
      <c r="X4756" s="2" t="s">
        <v>125</v>
      </c>
      <c r="Y4756" s="19" t="str">
        <f>VLOOKUP(G4756,'Verweis Kd-Gruppe'!$A$2:$B$8,2,FALSE)</f>
        <v>EXP</v>
      </c>
      <c r="Z4756" s="19" t="str">
        <f>VLOOKUP(J4756,'Verweis Art-Gruppe'!$A$2:$B$15,2,FALSE)</f>
        <v>Geräte</v>
      </c>
      <c r="AA4756" s="19" t="str">
        <f>VLOOKUP(W4756,'Verweis Vertreter'!$A$2:$B$24,2,FALSE)</f>
        <v>Muhsin Yortanli</v>
      </c>
      <c r="AB4756" s="12">
        <f t="shared" si="666"/>
        <v>2</v>
      </c>
      <c r="AC4756" s="12">
        <f t="shared" si="671"/>
        <v>182.7586</v>
      </c>
      <c r="AD4756" s="12">
        <f t="shared" si="672"/>
        <v>203</v>
      </c>
      <c r="AE4756" s="12">
        <f t="shared" si="667"/>
        <v>406</v>
      </c>
      <c r="AF4756" s="12">
        <f t="shared" si="668"/>
        <v>20.241399999999999</v>
      </c>
      <c r="AG4756" s="12">
        <f t="shared" si="669"/>
        <v>40.479999999999997</v>
      </c>
      <c r="AH4756" s="9">
        <f t="shared" si="673"/>
        <v>9.9704433497536937E-2</v>
      </c>
      <c r="AI4756" s="14">
        <f>VLOOKUP(E4756,'Verweis Faktor'!$A:$B,2,FALSE)</f>
        <v>1</v>
      </c>
      <c r="AJ4756" s="14"/>
      <c r="AK4756" s="14" t="str">
        <f>IF(AL4756="Ja","Versandkosten",VLOOKUP(E4756,'Verweis Belegart'!$A$2:$B$9,2,FALSE))</f>
        <v>Hardware</v>
      </c>
      <c r="AL4756" s="14" t="str">
        <f t="shared" si="674"/>
        <v>Nein</v>
      </c>
      <c r="AM4756" s="14" t="str">
        <f t="shared" si="670"/>
        <v>Positiv</v>
      </c>
    </row>
    <row r="4757" spans="1:39" ht="17.25" customHeight="1" x14ac:dyDescent="0.35">
      <c r="A4757" s="17">
        <v>14573593</v>
      </c>
      <c r="B4757" s="2" t="s">
        <v>2487</v>
      </c>
      <c r="C4757" s="1">
        <v>2025001</v>
      </c>
      <c r="D4757" s="1">
        <v>2001232</v>
      </c>
      <c r="E4757" s="2" t="s">
        <v>34</v>
      </c>
      <c r="F4757" s="2" t="s">
        <v>53</v>
      </c>
      <c r="G4757" s="2" t="s">
        <v>66</v>
      </c>
      <c r="H4757" s="2" t="s">
        <v>1779</v>
      </c>
      <c r="I4757" s="2" t="s">
        <v>1780</v>
      </c>
      <c r="J4757" s="2" t="s">
        <v>103</v>
      </c>
      <c r="K4757" s="2" t="s">
        <v>49</v>
      </c>
      <c r="L4757" s="2" t="s">
        <v>1241</v>
      </c>
      <c r="M4757" s="2" t="s">
        <v>1242</v>
      </c>
      <c r="N4757" s="2" t="s">
        <v>922</v>
      </c>
      <c r="O4757" s="3">
        <v>1</v>
      </c>
      <c r="P4757" s="3">
        <v>74.5</v>
      </c>
      <c r="Q4757" s="3">
        <v>83</v>
      </c>
      <c r="R4757" s="3">
        <v>83</v>
      </c>
      <c r="S4757" s="3">
        <v>8.5</v>
      </c>
      <c r="T4757" s="3">
        <v>8.5</v>
      </c>
      <c r="U4757" s="3">
        <v>10.24</v>
      </c>
      <c r="V4757" s="2" t="s">
        <v>145</v>
      </c>
      <c r="W4757" s="2" t="s">
        <v>146</v>
      </c>
      <c r="X4757" s="2" t="s">
        <v>125</v>
      </c>
      <c r="Y4757" s="19" t="str">
        <f>VLOOKUP(G4757,'Verweis Kd-Gruppe'!$A$2:$B$8,2,FALSE)</f>
        <v>EXP</v>
      </c>
      <c r="Z4757" s="19" t="str">
        <f>VLOOKUP(J4757,'Verweis Art-Gruppe'!$A$2:$B$15,2,FALSE)</f>
        <v>Geräte</v>
      </c>
      <c r="AA4757" s="19" t="str">
        <f>VLOOKUP(W4757,'Verweis Vertreter'!$A$2:$B$24,2,FALSE)</f>
        <v>Muhsin Yortanli</v>
      </c>
      <c r="AB4757" s="12">
        <f t="shared" si="666"/>
        <v>1</v>
      </c>
      <c r="AC4757" s="12">
        <f t="shared" si="671"/>
        <v>74.5</v>
      </c>
      <c r="AD4757" s="12">
        <f t="shared" si="672"/>
        <v>83</v>
      </c>
      <c r="AE4757" s="12">
        <f t="shared" si="667"/>
        <v>83</v>
      </c>
      <c r="AF4757" s="12">
        <f t="shared" si="668"/>
        <v>8.5</v>
      </c>
      <c r="AG4757" s="12">
        <f t="shared" si="669"/>
        <v>8.5</v>
      </c>
      <c r="AH4757" s="9">
        <f t="shared" si="673"/>
        <v>0.10240963855421686</v>
      </c>
      <c r="AI4757" s="14">
        <f>VLOOKUP(E4757,'Verweis Faktor'!$A:$B,2,FALSE)</f>
        <v>1</v>
      </c>
      <c r="AJ4757" s="14"/>
      <c r="AK4757" s="14" t="str">
        <f>IF(AL4757="Ja","Versandkosten",VLOOKUP(E4757,'Verweis Belegart'!$A$2:$B$9,2,FALSE))</f>
        <v>Hardware</v>
      </c>
      <c r="AL4757" s="14" t="str">
        <f t="shared" si="674"/>
        <v>Nein</v>
      </c>
      <c r="AM4757" s="14" t="str">
        <f t="shared" si="670"/>
        <v>Positiv</v>
      </c>
    </row>
    <row r="4758" spans="1:39" ht="17.25" customHeight="1" x14ac:dyDescent="0.35">
      <c r="A4758" s="17">
        <v>14573593</v>
      </c>
      <c r="B4758" s="2" t="s">
        <v>2487</v>
      </c>
      <c r="C4758" s="1">
        <v>2025001</v>
      </c>
      <c r="D4758" s="1">
        <v>2001232</v>
      </c>
      <c r="E4758" s="2" t="s">
        <v>34</v>
      </c>
      <c r="F4758" s="2" t="s">
        <v>53</v>
      </c>
      <c r="G4758" s="2" t="s">
        <v>66</v>
      </c>
      <c r="H4758" s="2" t="s">
        <v>1779</v>
      </c>
      <c r="I4758" s="2" t="s">
        <v>1780</v>
      </c>
      <c r="J4758" s="2" t="s">
        <v>103</v>
      </c>
      <c r="K4758" s="2" t="s">
        <v>79</v>
      </c>
      <c r="L4758" s="2" t="s">
        <v>1430</v>
      </c>
      <c r="M4758" s="2" t="s">
        <v>1431</v>
      </c>
      <c r="N4758" s="2" t="s">
        <v>1086</v>
      </c>
      <c r="O4758" s="3">
        <v>1</v>
      </c>
      <c r="P4758" s="3">
        <v>80.665300000000002</v>
      </c>
      <c r="Q4758" s="3">
        <v>90</v>
      </c>
      <c r="R4758" s="3">
        <v>90</v>
      </c>
      <c r="S4758" s="3">
        <v>9.3346999999999998</v>
      </c>
      <c r="T4758" s="3">
        <v>9.33</v>
      </c>
      <c r="U4758" s="3">
        <v>10.37</v>
      </c>
      <c r="V4758" s="2" t="s">
        <v>145</v>
      </c>
      <c r="W4758" s="2" t="s">
        <v>146</v>
      </c>
      <c r="X4758" s="2" t="s">
        <v>125</v>
      </c>
      <c r="Y4758" s="19" t="str">
        <f>VLOOKUP(G4758,'Verweis Kd-Gruppe'!$A$2:$B$8,2,FALSE)</f>
        <v>EXP</v>
      </c>
      <c r="Z4758" s="19" t="str">
        <f>VLOOKUP(J4758,'Verweis Art-Gruppe'!$A$2:$B$15,2,FALSE)</f>
        <v>Geräte</v>
      </c>
      <c r="AA4758" s="19" t="str">
        <f>VLOOKUP(W4758,'Verweis Vertreter'!$A$2:$B$24,2,FALSE)</f>
        <v>Muhsin Yortanli</v>
      </c>
      <c r="AB4758" s="12">
        <f t="shared" si="666"/>
        <v>1</v>
      </c>
      <c r="AC4758" s="12">
        <f t="shared" si="671"/>
        <v>80.665300000000002</v>
      </c>
      <c r="AD4758" s="12">
        <f t="shared" si="672"/>
        <v>90</v>
      </c>
      <c r="AE4758" s="12">
        <f t="shared" si="667"/>
        <v>90</v>
      </c>
      <c r="AF4758" s="12">
        <f t="shared" si="668"/>
        <v>9.3346999999999998</v>
      </c>
      <c r="AG4758" s="12">
        <f t="shared" si="669"/>
        <v>9.33</v>
      </c>
      <c r="AH4758" s="9">
        <f t="shared" si="673"/>
        <v>0.10366666666666667</v>
      </c>
      <c r="AI4758" s="14">
        <f>VLOOKUP(E4758,'Verweis Faktor'!$A:$B,2,FALSE)</f>
        <v>1</v>
      </c>
      <c r="AJ4758" s="14"/>
      <c r="AK4758" s="14" t="str">
        <f>IF(AL4758="Ja","Versandkosten",VLOOKUP(E4758,'Verweis Belegart'!$A$2:$B$9,2,FALSE))</f>
        <v>Hardware</v>
      </c>
      <c r="AL4758" s="14" t="str">
        <f t="shared" si="674"/>
        <v>Nein</v>
      </c>
      <c r="AM4758" s="14" t="str">
        <f t="shared" si="670"/>
        <v>Positiv</v>
      </c>
    </row>
    <row r="4759" spans="1:39" ht="17.25" customHeight="1" x14ac:dyDescent="0.35">
      <c r="A4759" s="17">
        <v>14573593</v>
      </c>
      <c r="B4759" s="2" t="s">
        <v>2487</v>
      </c>
      <c r="C4759" s="1">
        <v>2025001</v>
      </c>
      <c r="D4759" s="1">
        <v>2001232</v>
      </c>
      <c r="E4759" s="2" t="s">
        <v>34</v>
      </c>
      <c r="F4759" s="2" t="s">
        <v>53</v>
      </c>
      <c r="G4759" s="2" t="s">
        <v>66</v>
      </c>
      <c r="H4759" s="2" t="s">
        <v>1779</v>
      </c>
      <c r="I4759" s="2" t="s">
        <v>1780</v>
      </c>
      <c r="J4759" s="2" t="s">
        <v>103</v>
      </c>
      <c r="K4759" s="2" t="s">
        <v>83</v>
      </c>
      <c r="L4759" s="2" t="s">
        <v>167</v>
      </c>
      <c r="M4759" s="2" t="s">
        <v>168</v>
      </c>
      <c r="N4759" s="2" t="s">
        <v>169</v>
      </c>
      <c r="O4759" s="3">
        <v>1</v>
      </c>
      <c r="P4759" s="3">
        <v>830</v>
      </c>
      <c r="Q4759" s="3">
        <v>849</v>
      </c>
      <c r="R4759" s="3">
        <v>849</v>
      </c>
      <c r="S4759" s="3">
        <v>19</v>
      </c>
      <c r="T4759" s="3">
        <v>19</v>
      </c>
      <c r="U4759" s="3">
        <v>2.23</v>
      </c>
      <c r="V4759" s="2" t="s">
        <v>145</v>
      </c>
      <c r="W4759" s="2" t="s">
        <v>146</v>
      </c>
      <c r="X4759" s="2" t="s">
        <v>125</v>
      </c>
      <c r="Y4759" s="19" t="str">
        <f>VLOOKUP(G4759,'Verweis Kd-Gruppe'!$A$2:$B$8,2,FALSE)</f>
        <v>EXP</v>
      </c>
      <c r="Z4759" s="19" t="str">
        <f>VLOOKUP(J4759,'Verweis Art-Gruppe'!$A$2:$B$15,2,FALSE)</f>
        <v>Geräte</v>
      </c>
      <c r="AA4759" s="19" t="str">
        <f>VLOOKUP(W4759,'Verweis Vertreter'!$A$2:$B$24,2,FALSE)</f>
        <v>Muhsin Yortanli</v>
      </c>
      <c r="AB4759" s="12">
        <f t="shared" si="666"/>
        <v>1</v>
      </c>
      <c r="AC4759" s="12">
        <f t="shared" si="671"/>
        <v>830</v>
      </c>
      <c r="AD4759" s="12">
        <f t="shared" si="672"/>
        <v>849</v>
      </c>
      <c r="AE4759" s="12">
        <f t="shared" si="667"/>
        <v>849</v>
      </c>
      <c r="AF4759" s="12">
        <f t="shared" si="668"/>
        <v>19</v>
      </c>
      <c r="AG4759" s="12">
        <f t="shared" si="669"/>
        <v>19</v>
      </c>
      <c r="AH4759" s="9">
        <f t="shared" si="673"/>
        <v>2.237926972909305E-2</v>
      </c>
      <c r="AI4759" s="14">
        <f>VLOOKUP(E4759,'Verweis Faktor'!$A:$B,2,FALSE)</f>
        <v>1</v>
      </c>
      <c r="AJ4759" s="14"/>
      <c r="AK4759" s="14" t="str">
        <f>IF(AL4759="Ja","Versandkosten",VLOOKUP(E4759,'Verweis Belegart'!$A$2:$B$9,2,FALSE))</f>
        <v>Hardware</v>
      </c>
      <c r="AL4759" s="14" t="str">
        <f t="shared" si="674"/>
        <v>Nein</v>
      </c>
      <c r="AM4759" s="14" t="str">
        <f t="shared" si="670"/>
        <v>Positiv</v>
      </c>
    </row>
    <row r="4760" spans="1:39" ht="17.25" customHeight="1" x14ac:dyDescent="0.35">
      <c r="A4760" s="17">
        <v>14573593</v>
      </c>
      <c r="B4760" s="2" t="s">
        <v>2487</v>
      </c>
      <c r="C4760" s="1">
        <v>2025001</v>
      </c>
      <c r="D4760" s="1">
        <v>2001232</v>
      </c>
      <c r="E4760" s="2" t="s">
        <v>34</v>
      </c>
      <c r="F4760" s="2" t="s">
        <v>53</v>
      </c>
      <c r="G4760" s="2" t="s">
        <v>66</v>
      </c>
      <c r="H4760" s="2" t="s">
        <v>1779</v>
      </c>
      <c r="I4760" s="2" t="s">
        <v>1780</v>
      </c>
      <c r="J4760" s="2" t="s">
        <v>103</v>
      </c>
      <c r="K4760" s="2" t="s">
        <v>87</v>
      </c>
      <c r="L4760" s="2" t="s">
        <v>920</v>
      </c>
      <c r="M4760" s="2" t="s">
        <v>921</v>
      </c>
      <c r="N4760" s="2" t="s">
        <v>922</v>
      </c>
      <c r="O4760" s="3">
        <v>3</v>
      </c>
      <c r="P4760" s="3">
        <v>74.601299999999995</v>
      </c>
      <c r="Q4760" s="3">
        <v>80</v>
      </c>
      <c r="R4760" s="3">
        <v>240</v>
      </c>
      <c r="S4760" s="3">
        <v>5.3986999999999998</v>
      </c>
      <c r="T4760" s="3">
        <v>16.2</v>
      </c>
      <c r="U4760" s="3">
        <v>6.74</v>
      </c>
      <c r="V4760" s="2" t="s">
        <v>145</v>
      </c>
      <c r="W4760" s="2" t="s">
        <v>146</v>
      </c>
      <c r="X4760" s="2" t="s">
        <v>125</v>
      </c>
      <c r="Y4760" s="19" t="str">
        <f>VLOOKUP(G4760,'Verweis Kd-Gruppe'!$A$2:$B$8,2,FALSE)</f>
        <v>EXP</v>
      </c>
      <c r="Z4760" s="19" t="str">
        <f>VLOOKUP(J4760,'Verweis Art-Gruppe'!$A$2:$B$15,2,FALSE)</f>
        <v>Geräte</v>
      </c>
      <c r="AA4760" s="19" t="str">
        <f>VLOOKUP(W4760,'Verweis Vertreter'!$A$2:$B$24,2,FALSE)</f>
        <v>Muhsin Yortanli</v>
      </c>
      <c r="AB4760" s="12">
        <f t="shared" si="666"/>
        <v>3</v>
      </c>
      <c r="AC4760" s="12">
        <f t="shared" si="671"/>
        <v>74.601299999999995</v>
      </c>
      <c r="AD4760" s="12">
        <f t="shared" si="672"/>
        <v>80</v>
      </c>
      <c r="AE4760" s="12">
        <f t="shared" si="667"/>
        <v>240</v>
      </c>
      <c r="AF4760" s="12">
        <f t="shared" si="668"/>
        <v>5.3986999999999998</v>
      </c>
      <c r="AG4760" s="12">
        <f t="shared" si="669"/>
        <v>16.2</v>
      </c>
      <c r="AH4760" s="9">
        <f t="shared" si="673"/>
        <v>6.7499999999999991E-2</v>
      </c>
      <c r="AI4760" s="14">
        <f>VLOOKUP(E4760,'Verweis Faktor'!$A:$B,2,FALSE)</f>
        <v>1</v>
      </c>
      <c r="AJ4760" s="14"/>
      <c r="AK4760" s="14" t="str">
        <f>IF(AL4760="Ja","Versandkosten",VLOOKUP(E4760,'Verweis Belegart'!$A$2:$B$9,2,FALSE))</f>
        <v>Hardware</v>
      </c>
      <c r="AL4760" s="14" t="str">
        <f t="shared" si="674"/>
        <v>Nein</v>
      </c>
      <c r="AM4760" s="14" t="str">
        <f t="shared" si="670"/>
        <v>Positiv</v>
      </c>
    </row>
    <row r="4761" spans="1:39" ht="17.25" customHeight="1" x14ac:dyDescent="0.35">
      <c r="A4761" s="17">
        <v>14573593</v>
      </c>
      <c r="B4761" s="2" t="s">
        <v>2487</v>
      </c>
      <c r="C4761" s="1">
        <v>2025001</v>
      </c>
      <c r="D4761" s="1">
        <v>2001232</v>
      </c>
      <c r="E4761" s="2" t="s">
        <v>34</v>
      </c>
      <c r="F4761" s="2" t="s">
        <v>53</v>
      </c>
      <c r="G4761" s="2" t="s">
        <v>66</v>
      </c>
      <c r="H4761" s="2" t="s">
        <v>1779</v>
      </c>
      <c r="I4761" s="2" t="s">
        <v>1780</v>
      </c>
      <c r="J4761" s="2" t="s">
        <v>103</v>
      </c>
      <c r="K4761" s="2" t="s">
        <v>91</v>
      </c>
      <c r="L4761" s="2" t="s">
        <v>39</v>
      </c>
      <c r="M4761" s="2" t="s">
        <v>40</v>
      </c>
      <c r="N4761" s="2" t="s">
        <v>41</v>
      </c>
      <c r="O4761" s="3">
        <v>1</v>
      </c>
      <c r="P4761" s="3">
        <v>220</v>
      </c>
      <c r="Q4761" s="3">
        <v>239</v>
      </c>
      <c r="R4761" s="3">
        <v>239</v>
      </c>
      <c r="S4761" s="3">
        <v>19</v>
      </c>
      <c r="T4761" s="3">
        <v>19</v>
      </c>
      <c r="U4761" s="3">
        <v>7.94</v>
      </c>
      <c r="V4761" s="2" t="s">
        <v>145</v>
      </c>
      <c r="W4761" s="2" t="s">
        <v>146</v>
      </c>
      <c r="X4761" s="2" t="s">
        <v>125</v>
      </c>
      <c r="Y4761" s="19" t="str">
        <f>VLOOKUP(G4761,'Verweis Kd-Gruppe'!$A$2:$B$8,2,FALSE)</f>
        <v>EXP</v>
      </c>
      <c r="Z4761" s="19" t="str">
        <f>VLOOKUP(J4761,'Verweis Art-Gruppe'!$A$2:$B$15,2,FALSE)</f>
        <v>Geräte</v>
      </c>
      <c r="AA4761" s="19" t="str">
        <f>VLOOKUP(W4761,'Verweis Vertreter'!$A$2:$B$24,2,FALSE)</f>
        <v>Muhsin Yortanli</v>
      </c>
      <c r="AB4761" s="12">
        <f t="shared" si="666"/>
        <v>1</v>
      </c>
      <c r="AC4761" s="12">
        <f t="shared" si="671"/>
        <v>220</v>
      </c>
      <c r="AD4761" s="12">
        <f t="shared" si="672"/>
        <v>239</v>
      </c>
      <c r="AE4761" s="12">
        <f t="shared" si="667"/>
        <v>239</v>
      </c>
      <c r="AF4761" s="12">
        <f t="shared" si="668"/>
        <v>19</v>
      </c>
      <c r="AG4761" s="12">
        <f t="shared" si="669"/>
        <v>19</v>
      </c>
      <c r="AH4761" s="9">
        <f t="shared" si="673"/>
        <v>7.9497907949790794E-2</v>
      </c>
      <c r="AI4761" s="14">
        <f>VLOOKUP(E4761,'Verweis Faktor'!$A:$B,2,FALSE)</f>
        <v>1</v>
      </c>
      <c r="AJ4761" s="14"/>
      <c r="AK4761" s="14" t="str">
        <f>IF(AL4761="Ja","Versandkosten",VLOOKUP(E4761,'Verweis Belegart'!$A$2:$B$9,2,FALSE))</f>
        <v>Hardware</v>
      </c>
      <c r="AL4761" s="14" t="str">
        <f t="shared" si="674"/>
        <v>Nein</v>
      </c>
      <c r="AM4761" s="14" t="str">
        <f t="shared" si="670"/>
        <v>Positiv</v>
      </c>
    </row>
    <row r="4762" spans="1:39" ht="17.25" customHeight="1" x14ac:dyDescent="0.35">
      <c r="A4762" s="17">
        <v>14573593</v>
      </c>
      <c r="B4762" s="2" t="s">
        <v>2487</v>
      </c>
      <c r="C4762" s="1">
        <v>2025001</v>
      </c>
      <c r="D4762" s="1">
        <v>2001232</v>
      </c>
      <c r="E4762" s="2" t="s">
        <v>34</v>
      </c>
      <c r="F4762" s="2" t="s">
        <v>53</v>
      </c>
      <c r="G4762" s="2" t="s">
        <v>66</v>
      </c>
      <c r="H4762" s="2" t="s">
        <v>1779</v>
      </c>
      <c r="I4762" s="2" t="s">
        <v>1780</v>
      </c>
      <c r="J4762" s="2" t="s">
        <v>103</v>
      </c>
      <c r="K4762" s="2" t="s">
        <v>95</v>
      </c>
      <c r="L4762" s="2" t="s">
        <v>269</v>
      </c>
      <c r="M4762" s="2" t="s">
        <v>270</v>
      </c>
      <c r="N4762" s="2" t="s">
        <v>271</v>
      </c>
      <c r="O4762" s="3">
        <v>10</v>
      </c>
      <c r="P4762" s="3">
        <v>416.31569999999999</v>
      </c>
      <c r="Q4762" s="3">
        <v>425</v>
      </c>
      <c r="R4762" s="3">
        <v>4250</v>
      </c>
      <c r="S4762" s="3">
        <v>8.6843000000000004</v>
      </c>
      <c r="T4762" s="3">
        <v>86.84</v>
      </c>
      <c r="U4762" s="3">
        <v>2.04</v>
      </c>
      <c r="V4762" s="2" t="s">
        <v>145</v>
      </c>
      <c r="W4762" s="2" t="s">
        <v>146</v>
      </c>
      <c r="X4762" s="2" t="s">
        <v>125</v>
      </c>
      <c r="Y4762" s="19" t="str">
        <f>VLOOKUP(G4762,'Verweis Kd-Gruppe'!$A$2:$B$8,2,FALSE)</f>
        <v>EXP</v>
      </c>
      <c r="Z4762" s="19" t="str">
        <f>VLOOKUP(J4762,'Verweis Art-Gruppe'!$A$2:$B$15,2,FALSE)</f>
        <v>Geräte</v>
      </c>
      <c r="AA4762" s="19" t="str">
        <f>VLOOKUP(W4762,'Verweis Vertreter'!$A$2:$B$24,2,FALSE)</f>
        <v>Muhsin Yortanli</v>
      </c>
      <c r="AB4762" s="12">
        <f t="shared" si="666"/>
        <v>10</v>
      </c>
      <c r="AC4762" s="12">
        <f t="shared" si="671"/>
        <v>416.31569999999999</v>
      </c>
      <c r="AD4762" s="12">
        <f t="shared" si="672"/>
        <v>425</v>
      </c>
      <c r="AE4762" s="12">
        <f t="shared" si="667"/>
        <v>4250</v>
      </c>
      <c r="AF4762" s="12">
        <f t="shared" si="668"/>
        <v>8.6843000000000004</v>
      </c>
      <c r="AG4762" s="12">
        <f t="shared" si="669"/>
        <v>86.84</v>
      </c>
      <c r="AH4762" s="9">
        <f t="shared" si="673"/>
        <v>2.0432941176470588E-2</v>
      </c>
      <c r="AI4762" s="14">
        <f>VLOOKUP(E4762,'Verweis Faktor'!$A:$B,2,FALSE)</f>
        <v>1</v>
      </c>
      <c r="AJ4762" s="14"/>
      <c r="AK4762" s="14" t="str">
        <f>IF(AL4762="Ja","Versandkosten",VLOOKUP(E4762,'Verweis Belegart'!$A$2:$B$9,2,FALSE))</f>
        <v>Hardware</v>
      </c>
      <c r="AL4762" s="14" t="str">
        <f t="shared" si="674"/>
        <v>Nein</v>
      </c>
      <c r="AM4762" s="14" t="str">
        <f t="shared" si="670"/>
        <v>Positiv</v>
      </c>
    </row>
    <row r="4763" spans="1:39" ht="17.25" customHeight="1" x14ac:dyDescent="0.35">
      <c r="A4763" s="17">
        <v>14573593</v>
      </c>
      <c r="B4763" s="2" t="s">
        <v>2487</v>
      </c>
      <c r="C4763" s="1">
        <v>2025001</v>
      </c>
      <c r="D4763" s="1">
        <v>2001232</v>
      </c>
      <c r="E4763" s="2" t="s">
        <v>34</v>
      </c>
      <c r="F4763" s="2" t="s">
        <v>53</v>
      </c>
      <c r="G4763" s="2" t="s">
        <v>66</v>
      </c>
      <c r="H4763" s="2" t="s">
        <v>1779</v>
      </c>
      <c r="I4763" s="2" t="s">
        <v>1780</v>
      </c>
      <c r="J4763" s="2" t="s">
        <v>103</v>
      </c>
      <c r="K4763" s="2" t="s">
        <v>99</v>
      </c>
      <c r="L4763" s="2" t="s">
        <v>132</v>
      </c>
      <c r="M4763" s="2" t="s">
        <v>133</v>
      </c>
      <c r="N4763" s="2" t="s">
        <v>48</v>
      </c>
      <c r="O4763" s="3">
        <v>4</v>
      </c>
      <c r="P4763" s="3">
        <v>254.48859999999999</v>
      </c>
      <c r="Q4763" s="3">
        <v>267</v>
      </c>
      <c r="R4763" s="3">
        <v>1068</v>
      </c>
      <c r="S4763" s="3">
        <v>12.5114</v>
      </c>
      <c r="T4763" s="3">
        <v>50.05</v>
      </c>
      <c r="U4763" s="3">
        <v>4.68</v>
      </c>
      <c r="V4763" s="2" t="s">
        <v>145</v>
      </c>
      <c r="W4763" s="2" t="s">
        <v>146</v>
      </c>
      <c r="X4763" s="2" t="s">
        <v>125</v>
      </c>
      <c r="Y4763" s="19" t="str">
        <f>VLOOKUP(G4763,'Verweis Kd-Gruppe'!$A$2:$B$8,2,FALSE)</f>
        <v>EXP</v>
      </c>
      <c r="Z4763" s="19" t="str">
        <f>VLOOKUP(J4763,'Verweis Art-Gruppe'!$A$2:$B$15,2,FALSE)</f>
        <v>Geräte</v>
      </c>
      <c r="AA4763" s="19" t="str">
        <f>VLOOKUP(W4763,'Verweis Vertreter'!$A$2:$B$24,2,FALSE)</f>
        <v>Muhsin Yortanli</v>
      </c>
      <c r="AB4763" s="12">
        <f t="shared" si="666"/>
        <v>4</v>
      </c>
      <c r="AC4763" s="12">
        <f t="shared" si="671"/>
        <v>254.48859999999999</v>
      </c>
      <c r="AD4763" s="12">
        <f t="shared" si="672"/>
        <v>267</v>
      </c>
      <c r="AE4763" s="12">
        <f t="shared" si="667"/>
        <v>1068</v>
      </c>
      <c r="AF4763" s="12">
        <f t="shared" si="668"/>
        <v>12.5114</v>
      </c>
      <c r="AG4763" s="12">
        <f t="shared" si="669"/>
        <v>50.05</v>
      </c>
      <c r="AH4763" s="9">
        <f t="shared" si="673"/>
        <v>4.6863295880149813E-2</v>
      </c>
      <c r="AI4763" s="14">
        <f>VLOOKUP(E4763,'Verweis Faktor'!$A:$B,2,FALSE)</f>
        <v>1</v>
      </c>
      <c r="AJ4763" s="14"/>
      <c r="AK4763" s="14" t="str">
        <f>IF(AL4763="Ja","Versandkosten",VLOOKUP(E4763,'Verweis Belegart'!$A$2:$B$9,2,FALSE))</f>
        <v>Hardware</v>
      </c>
      <c r="AL4763" s="14" t="str">
        <f t="shared" si="674"/>
        <v>Nein</v>
      </c>
      <c r="AM4763" s="14" t="str">
        <f t="shared" si="670"/>
        <v>Positiv</v>
      </c>
    </row>
    <row r="4764" spans="1:39" ht="17.25" customHeight="1" x14ac:dyDescent="0.35">
      <c r="A4764" s="17">
        <v>14573593</v>
      </c>
      <c r="B4764" s="2" t="s">
        <v>2487</v>
      </c>
      <c r="C4764" s="1">
        <v>2025001</v>
      </c>
      <c r="D4764" s="1">
        <v>2001232</v>
      </c>
      <c r="E4764" s="2" t="s">
        <v>34</v>
      </c>
      <c r="F4764" s="2" t="s">
        <v>53</v>
      </c>
      <c r="G4764" s="2" t="s">
        <v>66</v>
      </c>
      <c r="H4764" s="2" t="s">
        <v>1779</v>
      </c>
      <c r="I4764" s="2" t="s">
        <v>1780</v>
      </c>
      <c r="J4764" s="2" t="s">
        <v>103</v>
      </c>
      <c r="K4764" s="2" t="s">
        <v>103</v>
      </c>
      <c r="L4764" s="2" t="s">
        <v>1710</v>
      </c>
      <c r="M4764" s="2" t="s">
        <v>1711</v>
      </c>
      <c r="N4764" s="2" t="s">
        <v>1712</v>
      </c>
      <c r="O4764" s="3">
        <v>1</v>
      </c>
      <c r="P4764" s="3">
        <v>413</v>
      </c>
      <c r="Q4764" s="3">
        <v>439</v>
      </c>
      <c r="R4764" s="3">
        <v>439</v>
      </c>
      <c r="S4764" s="3">
        <v>26</v>
      </c>
      <c r="T4764" s="3">
        <v>26</v>
      </c>
      <c r="U4764" s="3">
        <v>5.92</v>
      </c>
      <c r="V4764" s="2" t="s">
        <v>145</v>
      </c>
      <c r="W4764" s="2" t="s">
        <v>146</v>
      </c>
      <c r="X4764" s="2" t="s">
        <v>125</v>
      </c>
      <c r="Y4764" s="19" t="str">
        <f>VLOOKUP(G4764,'Verweis Kd-Gruppe'!$A$2:$B$8,2,FALSE)</f>
        <v>EXP</v>
      </c>
      <c r="Z4764" s="19" t="str">
        <f>VLOOKUP(J4764,'Verweis Art-Gruppe'!$A$2:$B$15,2,FALSE)</f>
        <v>Geräte</v>
      </c>
      <c r="AA4764" s="19" t="str">
        <f>VLOOKUP(W4764,'Verweis Vertreter'!$A$2:$B$24,2,FALSE)</f>
        <v>Muhsin Yortanli</v>
      </c>
      <c r="AB4764" s="12">
        <f t="shared" si="666"/>
        <v>1</v>
      </c>
      <c r="AC4764" s="12">
        <f t="shared" si="671"/>
        <v>413</v>
      </c>
      <c r="AD4764" s="12">
        <f t="shared" si="672"/>
        <v>439</v>
      </c>
      <c r="AE4764" s="12">
        <f t="shared" si="667"/>
        <v>439</v>
      </c>
      <c r="AF4764" s="12">
        <f t="shared" si="668"/>
        <v>26</v>
      </c>
      <c r="AG4764" s="12">
        <f t="shared" si="669"/>
        <v>26</v>
      </c>
      <c r="AH4764" s="9">
        <f t="shared" si="673"/>
        <v>5.9225512528473807E-2</v>
      </c>
      <c r="AI4764" s="14">
        <f>VLOOKUP(E4764,'Verweis Faktor'!$A:$B,2,FALSE)</f>
        <v>1</v>
      </c>
      <c r="AJ4764" s="14"/>
      <c r="AK4764" s="14" t="str">
        <f>IF(AL4764="Ja","Versandkosten",VLOOKUP(E4764,'Verweis Belegart'!$A$2:$B$9,2,FALSE))</f>
        <v>Hardware</v>
      </c>
      <c r="AL4764" s="14" t="str">
        <f t="shared" si="674"/>
        <v>Nein</v>
      </c>
      <c r="AM4764" s="14" t="str">
        <f t="shared" si="670"/>
        <v>Positiv</v>
      </c>
    </row>
    <row r="4765" spans="1:39" ht="17.25" customHeight="1" x14ac:dyDescent="0.35">
      <c r="A4765" s="17">
        <v>14573593</v>
      </c>
      <c r="B4765" s="2" t="s">
        <v>2487</v>
      </c>
      <c r="C4765" s="1">
        <v>2025001</v>
      </c>
      <c r="D4765" s="1">
        <v>2001232</v>
      </c>
      <c r="E4765" s="2" t="s">
        <v>34</v>
      </c>
      <c r="F4765" s="2" t="s">
        <v>53</v>
      </c>
      <c r="G4765" s="2" t="s">
        <v>66</v>
      </c>
      <c r="H4765" s="2" t="s">
        <v>1779</v>
      </c>
      <c r="I4765" s="2" t="s">
        <v>1780</v>
      </c>
      <c r="J4765" s="2" t="s">
        <v>103</v>
      </c>
      <c r="K4765" s="2" t="s">
        <v>107</v>
      </c>
      <c r="L4765" s="2" t="s">
        <v>1150</v>
      </c>
      <c r="M4765" s="2" t="s">
        <v>1151</v>
      </c>
      <c r="N4765" s="2" t="s">
        <v>1152</v>
      </c>
      <c r="O4765" s="3">
        <v>3</v>
      </c>
      <c r="P4765" s="3">
        <v>129.98869999999999</v>
      </c>
      <c r="Q4765" s="3">
        <v>144</v>
      </c>
      <c r="R4765" s="3">
        <v>432</v>
      </c>
      <c r="S4765" s="3">
        <v>14.0113</v>
      </c>
      <c r="T4765" s="3">
        <v>42.03</v>
      </c>
      <c r="U4765" s="3">
        <v>9.73</v>
      </c>
      <c r="V4765" s="2" t="s">
        <v>145</v>
      </c>
      <c r="W4765" s="2" t="s">
        <v>146</v>
      </c>
      <c r="X4765" s="2" t="s">
        <v>125</v>
      </c>
      <c r="Y4765" s="19" t="str">
        <f>VLOOKUP(G4765,'Verweis Kd-Gruppe'!$A$2:$B$8,2,FALSE)</f>
        <v>EXP</v>
      </c>
      <c r="Z4765" s="19" t="str">
        <f>VLOOKUP(J4765,'Verweis Art-Gruppe'!$A$2:$B$15,2,FALSE)</f>
        <v>Geräte</v>
      </c>
      <c r="AA4765" s="19" t="str">
        <f>VLOOKUP(W4765,'Verweis Vertreter'!$A$2:$B$24,2,FALSE)</f>
        <v>Muhsin Yortanli</v>
      </c>
      <c r="AB4765" s="12">
        <f t="shared" si="666"/>
        <v>3</v>
      </c>
      <c r="AC4765" s="12">
        <f t="shared" si="671"/>
        <v>129.98869999999999</v>
      </c>
      <c r="AD4765" s="12">
        <f t="shared" si="672"/>
        <v>144</v>
      </c>
      <c r="AE4765" s="12">
        <f t="shared" si="667"/>
        <v>432</v>
      </c>
      <c r="AF4765" s="12">
        <f t="shared" si="668"/>
        <v>14.0113</v>
      </c>
      <c r="AG4765" s="12">
        <f t="shared" si="669"/>
        <v>42.03</v>
      </c>
      <c r="AH4765" s="9">
        <f t="shared" si="673"/>
        <v>9.7291666666666665E-2</v>
      </c>
      <c r="AI4765" s="14">
        <f>VLOOKUP(E4765,'Verweis Faktor'!$A:$B,2,FALSE)</f>
        <v>1</v>
      </c>
      <c r="AJ4765" s="14"/>
      <c r="AK4765" s="14" t="str">
        <f>IF(AL4765="Ja","Versandkosten",VLOOKUP(E4765,'Verweis Belegart'!$A$2:$B$9,2,FALSE))</f>
        <v>Hardware</v>
      </c>
      <c r="AL4765" s="14" t="str">
        <f t="shared" si="674"/>
        <v>Nein</v>
      </c>
      <c r="AM4765" s="14" t="str">
        <f t="shared" si="670"/>
        <v>Positiv</v>
      </c>
    </row>
    <row r="4766" spans="1:39" ht="17.25" customHeight="1" x14ac:dyDescent="0.35">
      <c r="A4766" s="17">
        <v>14573593</v>
      </c>
      <c r="B4766" s="2" t="s">
        <v>2487</v>
      </c>
      <c r="C4766" s="1">
        <v>2025001</v>
      </c>
      <c r="D4766" s="1">
        <v>2001232</v>
      </c>
      <c r="E4766" s="2" t="s">
        <v>34</v>
      </c>
      <c r="F4766" s="2" t="s">
        <v>53</v>
      </c>
      <c r="G4766" s="2" t="s">
        <v>66</v>
      </c>
      <c r="H4766" s="2" t="s">
        <v>1779</v>
      </c>
      <c r="I4766" s="2" t="s">
        <v>1780</v>
      </c>
      <c r="J4766" s="2" t="s">
        <v>103</v>
      </c>
      <c r="K4766" s="2" t="s">
        <v>111</v>
      </c>
      <c r="L4766" s="2" t="s">
        <v>205</v>
      </c>
      <c r="M4766" s="2" t="s">
        <v>206</v>
      </c>
      <c r="N4766" s="2" t="s">
        <v>207</v>
      </c>
      <c r="O4766" s="3">
        <v>1</v>
      </c>
      <c r="P4766" s="3">
        <v>112.0598</v>
      </c>
      <c r="Q4766" s="3">
        <v>129</v>
      </c>
      <c r="R4766" s="3">
        <v>129</v>
      </c>
      <c r="S4766" s="3">
        <v>16.940200000000001</v>
      </c>
      <c r="T4766" s="3">
        <v>16.940000000000001</v>
      </c>
      <c r="U4766" s="3">
        <v>13.13</v>
      </c>
      <c r="V4766" s="2" t="s">
        <v>145</v>
      </c>
      <c r="W4766" s="2" t="s">
        <v>146</v>
      </c>
      <c r="X4766" s="2" t="s">
        <v>125</v>
      </c>
      <c r="Y4766" s="19" t="str">
        <f>VLOOKUP(G4766,'Verweis Kd-Gruppe'!$A$2:$B$8,2,FALSE)</f>
        <v>EXP</v>
      </c>
      <c r="Z4766" s="19" t="str">
        <f>VLOOKUP(J4766,'Verweis Art-Gruppe'!$A$2:$B$15,2,FALSE)</f>
        <v>Geräte</v>
      </c>
      <c r="AA4766" s="19" t="str">
        <f>VLOOKUP(W4766,'Verweis Vertreter'!$A$2:$B$24,2,FALSE)</f>
        <v>Muhsin Yortanli</v>
      </c>
      <c r="AB4766" s="12">
        <f t="shared" si="666"/>
        <v>1</v>
      </c>
      <c r="AC4766" s="12">
        <f t="shared" si="671"/>
        <v>112.0598</v>
      </c>
      <c r="AD4766" s="12">
        <f t="shared" si="672"/>
        <v>129</v>
      </c>
      <c r="AE4766" s="12">
        <f t="shared" si="667"/>
        <v>129</v>
      </c>
      <c r="AF4766" s="12">
        <f t="shared" si="668"/>
        <v>16.940200000000001</v>
      </c>
      <c r="AG4766" s="12">
        <f t="shared" si="669"/>
        <v>16.940000000000001</v>
      </c>
      <c r="AH4766" s="9">
        <f t="shared" si="673"/>
        <v>0.13131782945736434</v>
      </c>
      <c r="AI4766" s="14">
        <f>VLOOKUP(E4766,'Verweis Faktor'!$A:$B,2,FALSE)</f>
        <v>1</v>
      </c>
      <c r="AJ4766" s="14"/>
      <c r="AK4766" s="14" t="str">
        <f>IF(AL4766="Ja","Versandkosten",VLOOKUP(E4766,'Verweis Belegart'!$A$2:$B$9,2,FALSE))</f>
        <v>Hardware</v>
      </c>
      <c r="AL4766" s="14" t="str">
        <f t="shared" si="674"/>
        <v>Nein</v>
      </c>
      <c r="AM4766" s="14" t="str">
        <f t="shared" si="670"/>
        <v>Positiv</v>
      </c>
    </row>
    <row r="4767" spans="1:39" ht="17.25" customHeight="1" x14ac:dyDescent="0.35">
      <c r="A4767" s="17">
        <v>14573593</v>
      </c>
      <c r="B4767" s="2" t="s">
        <v>2487</v>
      </c>
      <c r="C4767" s="1">
        <v>2025001</v>
      </c>
      <c r="D4767" s="1">
        <v>2001232</v>
      </c>
      <c r="E4767" s="2" t="s">
        <v>34</v>
      </c>
      <c r="F4767" s="2" t="s">
        <v>53</v>
      </c>
      <c r="G4767" s="2" t="s">
        <v>66</v>
      </c>
      <c r="H4767" s="2" t="s">
        <v>1779</v>
      </c>
      <c r="I4767" s="2" t="s">
        <v>1780</v>
      </c>
      <c r="J4767" s="2" t="s">
        <v>103</v>
      </c>
      <c r="K4767" s="2" t="s">
        <v>115</v>
      </c>
      <c r="L4767" s="2" t="s">
        <v>455</v>
      </c>
      <c r="M4767" s="2" t="s">
        <v>456</v>
      </c>
      <c r="N4767" s="2" t="s">
        <v>457</v>
      </c>
      <c r="O4767" s="3">
        <v>1</v>
      </c>
      <c r="P4767" s="3">
        <v>848.8066</v>
      </c>
      <c r="Q4767" s="3">
        <v>839</v>
      </c>
      <c r="R4767" s="3">
        <v>839</v>
      </c>
      <c r="S4767" s="3">
        <v>-9.8065999999999995</v>
      </c>
      <c r="T4767" s="3">
        <v>-9.81</v>
      </c>
      <c r="U4767" s="3">
        <v>-1.1599999999999999</v>
      </c>
      <c r="V4767" s="2" t="s">
        <v>145</v>
      </c>
      <c r="W4767" s="2" t="s">
        <v>146</v>
      </c>
      <c r="X4767" s="2" t="s">
        <v>125</v>
      </c>
      <c r="Y4767" s="19" t="str">
        <f>VLOOKUP(G4767,'Verweis Kd-Gruppe'!$A$2:$B$8,2,FALSE)</f>
        <v>EXP</v>
      </c>
      <c r="Z4767" s="19" t="str">
        <f>VLOOKUP(J4767,'Verweis Art-Gruppe'!$A$2:$B$15,2,FALSE)</f>
        <v>Geräte</v>
      </c>
      <c r="AA4767" s="19" t="str">
        <f>VLOOKUP(W4767,'Verweis Vertreter'!$A$2:$B$24,2,FALSE)</f>
        <v>Muhsin Yortanli</v>
      </c>
      <c r="AB4767" s="12">
        <f t="shared" si="666"/>
        <v>1</v>
      </c>
      <c r="AC4767" s="12">
        <f t="shared" si="671"/>
        <v>848.8066</v>
      </c>
      <c r="AD4767" s="12">
        <f t="shared" si="672"/>
        <v>839</v>
      </c>
      <c r="AE4767" s="12">
        <f t="shared" si="667"/>
        <v>839</v>
      </c>
      <c r="AF4767" s="12">
        <f t="shared" si="668"/>
        <v>-9.8065999999999995</v>
      </c>
      <c r="AG4767" s="12">
        <f t="shared" si="669"/>
        <v>-9.81</v>
      </c>
      <c r="AH4767" s="9">
        <f t="shared" si="673"/>
        <v>-1.1692491060786651E-2</v>
      </c>
      <c r="AI4767" s="14">
        <f>VLOOKUP(E4767,'Verweis Faktor'!$A:$B,2,FALSE)</f>
        <v>1</v>
      </c>
      <c r="AJ4767" s="14"/>
      <c r="AK4767" s="14" t="str">
        <f>IF(AL4767="Ja","Versandkosten",VLOOKUP(E4767,'Verweis Belegart'!$A$2:$B$9,2,FALSE))</f>
        <v>Hardware</v>
      </c>
      <c r="AL4767" s="14" t="str">
        <f t="shared" si="674"/>
        <v>Nein</v>
      </c>
      <c r="AM4767" s="14" t="str">
        <f t="shared" si="670"/>
        <v>Negativ</v>
      </c>
    </row>
    <row r="4768" spans="1:39" ht="17.25" customHeight="1" x14ac:dyDescent="0.35">
      <c r="A4768" s="17">
        <v>14573593</v>
      </c>
      <c r="B4768" s="2" t="s">
        <v>2487</v>
      </c>
      <c r="C4768" s="1">
        <v>2025001</v>
      </c>
      <c r="D4768" s="1">
        <v>2001232</v>
      </c>
      <c r="E4768" s="2" t="s">
        <v>34</v>
      </c>
      <c r="F4768" s="2" t="s">
        <v>53</v>
      </c>
      <c r="G4768" s="2" t="s">
        <v>66</v>
      </c>
      <c r="H4768" s="2" t="s">
        <v>1779</v>
      </c>
      <c r="I4768" s="2" t="s">
        <v>1780</v>
      </c>
      <c r="J4768" s="2" t="s">
        <v>103</v>
      </c>
      <c r="K4768" s="2" t="s">
        <v>289</v>
      </c>
      <c r="L4768" s="2" t="s">
        <v>458</v>
      </c>
      <c r="M4768" s="2" t="s">
        <v>459</v>
      </c>
      <c r="N4768" s="2" t="s">
        <v>41</v>
      </c>
      <c r="O4768" s="3">
        <v>1</v>
      </c>
      <c r="P4768" s="3">
        <v>227.2817</v>
      </c>
      <c r="Q4768" s="3">
        <v>239</v>
      </c>
      <c r="R4768" s="3">
        <v>239</v>
      </c>
      <c r="S4768" s="3">
        <v>11.718299999999999</v>
      </c>
      <c r="T4768" s="3">
        <v>11.72</v>
      </c>
      <c r="U4768" s="3">
        <v>4.9000000000000004</v>
      </c>
      <c r="V4768" s="2" t="s">
        <v>145</v>
      </c>
      <c r="W4768" s="2" t="s">
        <v>146</v>
      </c>
      <c r="X4768" s="2" t="s">
        <v>125</v>
      </c>
      <c r="Y4768" s="19" t="str">
        <f>VLOOKUP(G4768,'Verweis Kd-Gruppe'!$A$2:$B$8,2,FALSE)</f>
        <v>EXP</v>
      </c>
      <c r="Z4768" s="19" t="str">
        <f>VLOOKUP(J4768,'Verweis Art-Gruppe'!$A$2:$B$15,2,FALSE)</f>
        <v>Geräte</v>
      </c>
      <c r="AA4768" s="19" t="str">
        <f>VLOOKUP(W4768,'Verweis Vertreter'!$A$2:$B$24,2,FALSE)</f>
        <v>Muhsin Yortanli</v>
      </c>
      <c r="AB4768" s="12">
        <f t="shared" si="666"/>
        <v>1</v>
      </c>
      <c r="AC4768" s="12">
        <f t="shared" si="671"/>
        <v>227.2817</v>
      </c>
      <c r="AD4768" s="12">
        <f t="shared" si="672"/>
        <v>239</v>
      </c>
      <c r="AE4768" s="12">
        <f t="shared" si="667"/>
        <v>239</v>
      </c>
      <c r="AF4768" s="12">
        <f t="shared" si="668"/>
        <v>11.718299999999999</v>
      </c>
      <c r="AG4768" s="12">
        <f t="shared" si="669"/>
        <v>11.72</v>
      </c>
      <c r="AH4768" s="9">
        <f t="shared" si="673"/>
        <v>4.9037656903765693E-2</v>
      </c>
      <c r="AI4768" s="14">
        <f>VLOOKUP(E4768,'Verweis Faktor'!$A:$B,2,FALSE)</f>
        <v>1</v>
      </c>
      <c r="AJ4768" s="14"/>
      <c r="AK4768" s="14" t="str">
        <f>IF(AL4768="Ja","Versandkosten",VLOOKUP(E4768,'Verweis Belegart'!$A$2:$B$9,2,FALSE))</f>
        <v>Hardware</v>
      </c>
      <c r="AL4768" s="14" t="str">
        <f t="shared" si="674"/>
        <v>Nein</v>
      </c>
      <c r="AM4768" s="14" t="str">
        <f t="shared" si="670"/>
        <v>Positiv</v>
      </c>
    </row>
    <row r="4769" spans="1:39" ht="17.25" customHeight="1" x14ac:dyDescent="0.35">
      <c r="A4769" s="17">
        <v>14573593</v>
      </c>
      <c r="B4769" s="2" t="s">
        <v>2487</v>
      </c>
      <c r="C4769" s="1">
        <v>2025001</v>
      </c>
      <c r="D4769" s="1">
        <v>2001232</v>
      </c>
      <c r="E4769" s="2" t="s">
        <v>34</v>
      </c>
      <c r="F4769" s="2" t="s">
        <v>53</v>
      </c>
      <c r="G4769" s="2" t="s">
        <v>66</v>
      </c>
      <c r="H4769" s="2" t="s">
        <v>1779</v>
      </c>
      <c r="I4769" s="2" t="s">
        <v>1780</v>
      </c>
      <c r="J4769" s="2" t="s">
        <v>103</v>
      </c>
      <c r="K4769" s="2" t="s">
        <v>293</v>
      </c>
      <c r="L4769" s="2" t="s">
        <v>323</v>
      </c>
      <c r="M4769" s="2" t="s">
        <v>324</v>
      </c>
      <c r="N4769" s="2" t="s">
        <v>325</v>
      </c>
      <c r="O4769" s="3">
        <v>1</v>
      </c>
      <c r="P4769" s="3">
        <v>181</v>
      </c>
      <c r="Q4769" s="3">
        <v>199</v>
      </c>
      <c r="R4769" s="3">
        <v>199</v>
      </c>
      <c r="S4769" s="3">
        <v>18</v>
      </c>
      <c r="T4769" s="3">
        <v>18</v>
      </c>
      <c r="U4769" s="3">
        <v>9.0399999999999991</v>
      </c>
      <c r="V4769" s="2" t="s">
        <v>145</v>
      </c>
      <c r="W4769" s="2" t="s">
        <v>146</v>
      </c>
      <c r="X4769" s="2" t="s">
        <v>125</v>
      </c>
      <c r="Y4769" s="19" t="str">
        <f>VLOOKUP(G4769,'Verweis Kd-Gruppe'!$A$2:$B$8,2,FALSE)</f>
        <v>EXP</v>
      </c>
      <c r="Z4769" s="19" t="str">
        <f>VLOOKUP(J4769,'Verweis Art-Gruppe'!$A$2:$B$15,2,FALSE)</f>
        <v>Geräte</v>
      </c>
      <c r="AA4769" s="19" t="str">
        <f>VLOOKUP(W4769,'Verweis Vertreter'!$A$2:$B$24,2,FALSE)</f>
        <v>Muhsin Yortanli</v>
      </c>
      <c r="AB4769" s="12">
        <f t="shared" si="666"/>
        <v>1</v>
      </c>
      <c r="AC4769" s="12">
        <f t="shared" si="671"/>
        <v>181</v>
      </c>
      <c r="AD4769" s="12">
        <f t="shared" si="672"/>
        <v>199</v>
      </c>
      <c r="AE4769" s="12">
        <f t="shared" si="667"/>
        <v>199</v>
      </c>
      <c r="AF4769" s="12">
        <f t="shared" si="668"/>
        <v>18</v>
      </c>
      <c r="AG4769" s="12">
        <f t="shared" si="669"/>
        <v>18</v>
      </c>
      <c r="AH4769" s="9">
        <f t="shared" si="673"/>
        <v>9.0452261306532666E-2</v>
      </c>
      <c r="AI4769" s="14">
        <f>VLOOKUP(E4769,'Verweis Faktor'!$A:$B,2,FALSE)</f>
        <v>1</v>
      </c>
      <c r="AJ4769" s="14"/>
      <c r="AK4769" s="14" t="str">
        <f>IF(AL4769="Ja","Versandkosten",VLOOKUP(E4769,'Verweis Belegart'!$A$2:$B$9,2,FALSE))</f>
        <v>Hardware</v>
      </c>
      <c r="AL4769" s="14" t="str">
        <f t="shared" si="674"/>
        <v>Nein</v>
      </c>
      <c r="AM4769" s="14" t="str">
        <f t="shared" si="670"/>
        <v>Positiv</v>
      </c>
    </row>
    <row r="4770" spans="1:39" ht="17.25" customHeight="1" x14ac:dyDescent="0.35">
      <c r="A4770" s="17">
        <v>14573593</v>
      </c>
      <c r="B4770" s="2" t="s">
        <v>2487</v>
      </c>
      <c r="C4770" s="1">
        <v>2025001</v>
      </c>
      <c r="D4770" s="1">
        <v>2001232</v>
      </c>
      <c r="E4770" s="2" t="s">
        <v>34</v>
      </c>
      <c r="F4770" s="2" t="s">
        <v>53</v>
      </c>
      <c r="G4770" s="2" t="s">
        <v>66</v>
      </c>
      <c r="H4770" s="2" t="s">
        <v>1779</v>
      </c>
      <c r="I4770" s="2" t="s">
        <v>1780</v>
      </c>
      <c r="J4770" s="2" t="s">
        <v>103</v>
      </c>
      <c r="K4770" s="2" t="s">
        <v>296</v>
      </c>
      <c r="L4770" s="2" t="s">
        <v>147</v>
      </c>
      <c r="M4770" s="2" t="s">
        <v>148</v>
      </c>
      <c r="N4770" s="2" t="s">
        <v>149</v>
      </c>
      <c r="O4770" s="3">
        <v>2</v>
      </c>
      <c r="P4770" s="3">
        <v>204.57390000000001</v>
      </c>
      <c r="Q4770" s="3">
        <v>213</v>
      </c>
      <c r="R4770" s="3">
        <v>426</v>
      </c>
      <c r="S4770" s="3">
        <v>8.4260999999999999</v>
      </c>
      <c r="T4770" s="3">
        <v>16.850000000000001</v>
      </c>
      <c r="U4770" s="3">
        <v>3.95</v>
      </c>
      <c r="V4770" s="2" t="s">
        <v>145</v>
      </c>
      <c r="W4770" s="2" t="s">
        <v>146</v>
      </c>
      <c r="X4770" s="2" t="s">
        <v>125</v>
      </c>
      <c r="Y4770" s="19" t="str">
        <f>VLOOKUP(G4770,'Verweis Kd-Gruppe'!$A$2:$B$8,2,FALSE)</f>
        <v>EXP</v>
      </c>
      <c r="Z4770" s="19" t="str">
        <f>VLOOKUP(J4770,'Verweis Art-Gruppe'!$A$2:$B$15,2,FALSE)</f>
        <v>Geräte</v>
      </c>
      <c r="AA4770" s="19" t="str">
        <f>VLOOKUP(W4770,'Verweis Vertreter'!$A$2:$B$24,2,FALSE)</f>
        <v>Muhsin Yortanli</v>
      </c>
      <c r="AB4770" s="12">
        <f t="shared" si="666"/>
        <v>2</v>
      </c>
      <c r="AC4770" s="12">
        <f t="shared" si="671"/>
        <v>204.57390000000001</v>
      </c>
      <c r="AD4770" s="12">
        <f t="shared" si="672"/>
        <v>213</v>
      </c>
      <c r="AE4770" s="12">
        <f t="shared" si="667"/>
        <v>426</v>
      </c>
      <c r="AF4770" s="12">
        <f t="shared" si="668"/>
        <v>8.4260999999999999</v>
      </c>
      <c r="AG4770" s="12">
        <f t="shared" si="669"/>
        <v>16.850000000000001</v>
      </c>
      <c r="AH4770" s="9">
        <f t="shared" si="673"/>
        <v>3.9553990610328639E-2</v>
      </c>
      <c r="AI4770" s="14">
        <f>VLOOKUP(E4770,'Verweis Faktor'!$A:$B,2,FALSE)</f>
        <v>1</v>
      </c>
      <c r="AJ4770" s="14"/>
      <c r="AK4770" s="14" t="str">
        <f>IF(AL4770="Ja","Versandkosten",VLOOKUP(E4770,'Verweis Belegart'!$A$2:$B$9,2,FALSE))</f>
        <v>Hardware</v>
      </c>
      <c r="AL4770" s="14" t="str">
        <f t="shared" si="674"/>
        <v>Nein</v>
      </c>
      <c r="AM4770" s="14" t="str">
        <f t="shared" si="670"/>
        <v>Positiv</v>
      </c>
    </row>
    <row r="4771" spans="1:39" ht="17.25" customHeight="1" x14ac:dyDescent="0.35">
      <c r="A4771" s="17">
        <v>14573593</v>
      </c>
      <c r="B4771" s="2" t="s">
        <v>2487</v>
      </c>
      <c r="C4771" s="1">
        <v>2025001</v>
      </c>
      <c r="D4771" s="1">
        <v>2001232</v>
      </c>
      <c r="E4771" s="2" t="s">
        <v>34</v>
      </c>
      <c r="F4771" s="2" t="s">
        <v>53</v>
      </c>
      <c r="G4771" s="2" t="s">
        <v>66</v>
      </c>
      <c r="H4771" s="2" t="s">
        <v>1779</v>
      </c>
      <c r="I4771" s="2" t="s">
        <v>1780</v>
      </c>
      <c r="J4771" s="2" t="s">
        <v>103</v>
      </c>
      <c r="K4771" s="2" t="s">
        <v>299</v>
      </c>
      <c r="L4771" s="2" t="s">
        <v>1029</v>
      </c>
      <c r="M4771" s="2" t="s">
        <v>1030</v>
      </c>
      <c r="N4771" s="2" t="s">
        <v>310</v>
      </c>
      <c r="O4771" s="3">
        <v>1</v>
      </c>
      <c r="P4771" s="3">
        <v>484.77780000000001</v>
      </c>
      <c r="Q4771" s="3">
        <v>495</v>
      </c>
      <c r="R4771" s="3">
        <v>495</v>
      </c>
      <c r="S4771" s="3">
        <v>10.222200000000001</v>
      </c>
      <c r="T4771" s="3">
        <v>10.220000000000001</v>
      </c>
      <c r="U4771" s="3">
        <v>2.06</v>
      </c>
      <c r="V4771" s="2" t="s">
        <v>145</v>
      </c>
      <c r="W4771" s="2" t="s">
        <v>146</v>
      </c>
      <c r="X4771" s="2" t="s">
        <v>125</v>
      </c>
      <c r="Y4771" s="19" t="str">
        <f>VLOOKUP(G4771,'Verweis Kd-Gruppe'!$A$2:$B$8,2,FALSE)</f>
        <v>EXP</v>
      </c>
      <c r="Z4771" s="19" t="str">
        <f>VLOOKUP(J4771,'Verweis Art-Gruppe'!$A$2:$B$15,2,FALSE)</f>
        <v>Geräte</v>
      </c>
      <c r="AA4771" s="19" t="str">
        <f>VLOOKUP(W4771,'Verweis Vertreter'!$A$2:$B$24,2,FALSE)</f>
        <v>Muhsin Yortanli</v>
      </c>
      <c r="AB4771" s="12">
        <f t="shared" si="666"/>
        <v>1</v>
      </c>
      <c r="AC4771" s="12">
        <f t="shared" si="671"/>
        <v>484.77780000000001</v>
      </c>
      <c r="AD4771" s="12">
        <f t="shared" si="672"/>
        <v>495</v>
      </c>
      <c r="AE4771" s="12">
        <f t="shared" si="667"/>
        <v>495</v>
      </c>
      <c r="AF4771" s="12">
        <f t="shared" si="668"/>
        <v>10.222200000000001</v>
      </c>
      <c r="AG4771" s="12">
        <f t="shared" si="669"/>
        <v>10.220000000000001</v>
      </c>
      <c r="AH4771" s="9">
        <f t="shared" si="673"/>
        <v>2.0646464646464649E-2</v>
      </c>
      <c r="AI4771" s="14">
        <f>VLOOKUP(E4771,'Verweis Faktor'!$A:$B,2,FALSE)</f>
        <v>1</v>
      </c>
      <c r="AJ4771" s="14"/>
      <c r="AK4771" s="14" t="str">
        <f>IF(AL4771="Ja","Versandkosten",VLOOKUP(E4771,'Verweis Belegart'!$A$2:$B$9,2,FALSE))</f>
        <v>Hardware</v>
      </c>
      <c r="AL4771" s="14" t="str">
        <f t="shared" si="674"/>
        <v>Nein</v>
      </c>
      <c r="AM4771" s="14" t="str">
        <f t="shared" si="670"/>
        <v>Positiv</v>
      </c>
    </row>
    <row r="4772" spans="1:39" ht="17.25" customHeight="1" x14ac:dyDescent="0.35">
      <c r="A4772" s="17">
        <v>14573593</v>
      </c>
      <c r="B4772" s="2" t="s">
        <v>2487</v>
      </c>
      <c r="C4772" s="1">
        <v>2025001</v>
      </c>
      <c r="D4772" s="1">
        <v>2001232</v>
      </c>
      <c r="E4772" s="2" t="s">
        <v>34</v>
      </c>
      <c r="F4772" s="2" t="s">
        <v>53</v>
      </c>
      <c r="G4772" s="2" t="s">
        <v>66</v>
      </c>
      <c r="H4772" s="2" t="s">
        <v>1779</v>
      </c>
      <c r="I4772" s="2" t="s">
        <v>1780</v>
      </c>
      <c r="J4772" s="2" t="s">
        <v>103</v>
      </c>
      <c r="K4772" s="2" t="s">
        <v>300</v>
      </c>
      <c r="L4772" s="2" t="s">
        <v>88</v>
      </c>
      <c r="M4772" s="2" t="s">
        <v>89</v>
      </c>
      <c r="N4772" s="2" t="s">
        <v>90</v>
      </c>
      <c r="O4772" s="3">
        <v>1</v>
      </c>
      <c r="P4772" s="3">
        <v>527.87900000000002</v>
      </c>
      <c r="Q4772" s="3">
        <v>555</v>
      </c>
      <c r="R4772" s="3">
        <v>555</v>
      </c>
      <c r="S4772" s="3">
        <v>27.120999999999999</v>
      </c>
      <c r="T4772" s="3">
        <v>27.12</v>
      </c>
      <c r="U4772" s="3">
        <v>4.88</v>
      </c>
      <c r="V4772" s="2" t="s">
        <v>145</v>
      </c>
      <c r="W4772" s="2" t="s">
        <v>146</v>
      </c>
      <c r="X4772" s="2" t="s">
        <v>125</v>
      </c>
      <c r="Y4772" s="19" t="str">
        <f>VLOOKUP(G4772,'Verweis Kd-Gruppe'!$A$2:$B$8,2,FALSE)</f>
        <v>EXP</v>
      </c>
      <c r="Z4772" s="19" t="str">
        <f>VLOOKUP(J4772,'Verweis Art-Gruppe'!$A$2:$B$15,2,FALSE)</f>
        <v>Geräte</v>
      </c>
      <c r="AA4772" s="19" t="str">
        <f>VLOOKUP(W4772,'Verweis Vertreter'!$A$2:$B$24,2,FALSE)</f>
        <v>Muhsin Yortanli</v>
      </c>
      <c r="AB4772" s="12">
        <f t="shared" si="666"/>
        <v>1</v>
      </c>
      <c r="AC4772" s="12">
        <f t="shared" si="671"/>
        <v>527.87900000000002</v>
      </c>
      <c r="AD4772" s="12">
        <f t="shared" si="672"/>
        <v>555</v>
      </c>
      <c r="AE4772" s="12">
        <f t="shared" si="667"/>
        <v>555</v>
      </c>
      <c r="AF4772" s="12">
        <f t="shared" si="668"/>
        <v>27.120999999999999</v>
      </c>
      <c r="AG4772" s="12">
        <f t="shared" si="669"/>
        <v>27.12</v>
      </c>
      <c r="AH4772" s="9">
        <f t="shared" si="673"/>
        <v>4.8864864864864868E-2</v>
      </c>
      <c r="AI4772" s="14">
        <f>VLOOKUP(E4772,'Verweis Faktor'!$A:$B,2,FALSE)</f>
        <v>1</v>
      </c>
      <c r="AJ4772" s="14"/>
      <c r="AK4772" s="14" t="str">
        <f>IF(AL4772="Ja","Versandkosten",VLOOKUP(E4772,'Verweis Belegart'!$A$2:$B$9,2,FALSE))</f>
        <v>Hardware</v>
      </c>
      <c r="AL4772" s="14" t="str">
        <f t="shared" si="674"/>
        <v>Nein</v>
      </c>
      <c r="AM4772" s="14" t="str">
        <f t="shared" si="670"/>
        <v>Positiv</v>
      </c>
    </row>
    <row r="4773" spans="1:39" ht="17.25" customHeight="1" x14ac:dyDescent="0.35">
      <c r="A4773" s="17">
        <v>14573593</v>
      </c>
      <c r="B4773" s="2" t="s">
        <v>2487</v>
      </c>
      <c r="C4773" s="1">
        <v>2025001</v>
      </c>
      <c r="D4773" s="1">
        <v>2001232</v>
      </c>
      <c r="E4773" s="2" t="s">
        <v>34</v>
      </c>
      <c r="F4773" s="2" t="s">
        <v>53</v>
      </c>
      <c r="G4773" s="2" t="s">
        <v>66</v>
      </c>
      <c r="H4773" s="2" t="s">
        <v>1779</v>
      </c>
      <c r="I4773" s="2" t="s">
        <v>1780</v>
      </c>
      <c r="J4773" s="2" t="s">
        <v>103</v>
      </c>
      <c r="K4773" s="2" t="s">
        <v>301</v>
      </c>
      <c r="L4773" s="2" t="s">
        <v>1495</v>
      </c>
      <c r="M4773" s="2" t="s">
        <v>1496</v>
      </c>
      <c r="N4773" s="2" t="s">
        <v>1497</v>
      </c>
      <c r="O4773" s="3">
        <v>2</v>
      </c>
      <c r="P4773" s="3">
        <v>91.187200000000004</v>
      </c>
      <c r="Q4773" s="3">
        <v>98</v>
      </c>
      <c r="R4773" s="3">
        <v>196</v>
      </c>
      <c r="S4773" s="3">
        <v>6.8128000000000002</v>
      </c>
      <c r="T4773" s="3">
        <v>13.63</v>
      </c>
      <c r="U4773" s="3">
        <v>6.95</v>
      </c>
      <c r="V4773" s="2" t="s">
        <v>145</v>
      </c>
      <c r="W4773" s="2" t="s">
        <v>146</v>
      </c>
      <c r="X4773" s="2" t="s">
        <v>125</v>
      </c>
      <c r="Y4773" s="19" t="str">
        <f>VLOOKUP(G4773,'Verweis Kd-Gruppe'!$A$2:$B$8,2,FALSE)</f>
        <v>EXP</v>
      </c>
      <c r="Z4773" s="19" t="str">
        <f>VLOOKUP(J4773,'Verweis Art-Gruppe'!$A$2:$B$15,2,FALSE)</f>
        <v>Geräte</v>
      </c>
      <c r="AA4773" s="19" t="str">
        <f>VLOOKUP(W4773,'Verweis Vertreter'!$A$2:$B$24,2,FALSE)</f>
        <v>Muhsin Yortanli</v>
      </c>
      <c r="AB4773" s="12">
        <f t="shared" si="666"/>
        <v>2</v>
      </c>
      <c r="AC4773" s="12">
        <f t="shared" si="671"/>
        <v>91.187200000000004</v>
      </c>
      <c r="AD4773" s="12">
        <f t="shared" si="672"/>
        <v>98</v>
      </c>
      <c r="AE4773" s="12">
        <f t="shared" si="667"/>
        <v>196</v>
      </c>
      <c r="AF4773" s="12">
        <f t="shared" si="668"/>
        <v>6.8128000000000002</v>
      </c>
      <c r="AG4773" s="12">
        <f t="shared" si="669"/>
        <v>13.63</v>
      </c>
      <c r="AH4773" s="9">
        <f t="shared" si="673"/>
        <v>6.9540816326530613E-2</v>
      </c>
      <c r="AI4773" s="14">
        <f>VLOOKUP(E4773,'Verweis Faktor'!$A:$B,2,FALSE)</f>
        <v>1</v>
      </c>
      <c r="AJ4773" s="14"/>
      <c r="AK4773" s="14" t="str">
        <f>IF(AL4773="Ja","Versandkosten",VLOOKUP(E4773,'Verweis Belegart'!$A$2:$B$9,2,FALSE))</f>
        <v>Hardware</v>
      </c>
      <c r="AL4773" s="14" t="str">
        <f t="shared" si="674"/>
        <v>Nein</v>
      </c>
      <c r="AM4773" s="14" t="str">
        <f t="shared" si="670"/>
        <v>Positiv</v>
      </c>
    </row>
    <row r="4774" spans="1:39" ht="17.25" customHeight="1" x14ac:dyDescent="0.35">
      <c r="A4774" s="17">
        <v>14573593</v>
      </c>
      <c r="B4774" s="2" t="s">
        <v>2487</v>
      </c>
      <c r="C4774" s="1">
        <v>2025001</v>
      </c>
      <c r="D4774" s="1">
        <v>2001232</v>
      </c>
      <c r="E4774" s="2" t="s">
        <v>34</v>
      </c>
      <c r="F4774" s="2" t="s">
        <v>53</v>
      </c>
      <c r="G4774" s="2" t="s">
        <v>66</v>
      </c>
      <c r="H4774" s="2" t="s">
        <v>1779</v>
      </c>
      <c r="I4774" s="2" t="s">
        <v>1780</v>
      </c>
      <c r="J4774" s="2" t="s">
        <v>103</v>
      </c>
      <c r="K4774" s="2" t="s">
        <v>304</v>
      </c>
      <c r="L4774" s="2" t="s">
        <v>976</v>
      </c>
      <c r="M4774" s="2" t="s">
        <v>977</v>
      </c>
      <c r="N4774" s="2" t="s">
        <v>978</v>
      </c>
      <c r="O4774" s="3">
        <v>1</v>
      </c>
      <c r="P4774" s="3">
        <v>171.95509999999999</v>
      </c>
      <c r="Q4774" s="3">
        <v>187</v>
      </c>
      <c r="R4774" s="3">
        <v>187</v>
      </c>
      <c r="S4774" s="3">
        <v>15.0449</v>
      </c>
      <c r="T4774" s="3">
        <v>15.04</v>
      </c>
      <c r="U4774" s="3">
        <v>8.0399999999999991</v>
      </c>
      <c r="V4774" s="2" t="s">
        <v>145</v>
      </c>
      <c r="W4774" s="2" t="s">
        <v>146</v>
      </c>
      <c r="X4774" s="2" t="s">
        <v>125</v>
      </c>
      <c r="Y4774" s="19" t="str">
        <f>VLOOKUP(G4774,'Verweis Kd-Gruppe'!$A$2:$B$8,2,FALSE)</f>
        <v>EXP</v>
      </c>
      <c r="Z4774" s="19" t="str">
        <f>VLOOKUP(J4774,'Verweis Art-Gruppe'!$A$2:$B$15,2,FALSE)</f>
        <v>Geräte</v>
      </c>
      <c r="AA4774" s="19" t="str">
        <f>VLOOKUP(W4774,'Verweis Vertreter'!$A$2:$B$24,2,FALSE)</f>
        <v>Muhsin Yortanli</v>
      </c>
      <c r="AB4774" s="12">
        <f t="shared" si="666"/>
        <v>1</v>
      </c>
      <c r="AC4774" s="12">
        <f t="shared" si="671"/>
        <v>171.95509999999999</v>
      </c>
      <c r="AD4774" s="12">
        <f t="shared" si="672"/>
        <v>187</v>
      </c>
      <c r="AE4774" s="12">
        <f t="shared" si="667"/>
        <v>187</v>
      </c>
      <c r="AF4774" s="12">
        <f t="shared" si="668"/>
        <v>15.0449</v>
      </c>
      <c r="AG4774" s="12">
        <f t="shared" si="669"/>
        <v>15.04</v>
      </c>
      <c r="AH4774" s="9">
        <f t="shared" si="673"/>
        <v>8.0427807486631017E-2</v>
      </c>
      <c r="AI4774" s="14">
        <f>VLOOKUP(E4774,'Verweis Faktor'!$A:$B,2,FALSE)</f>
        <v>1</v>
      </c>
      <c r="AJ4774" s="14"/>
      <c r="AK4774" s="14" t="str">
        <f>IF(AL4774="Ja","Versandkosten",VLOOKUP(E4774,'Verweis Belegart'!$A$2:$B$9,2,FALSE))</f>
        <v>Hardware</v>
      </c>
      <c r="AL4774" s="14" t="str">
        <f t="shared" si="674"/>
        <v>Nein</v>
      </c>
      <c r="AM4774" s="14" t="str">
        <f t="shared" si="670"/>
        <v>Positiv</v>
      </c>
    </row>
    <row r="4775" spans="1:39" ht="17.25" customHeight="1" x14ac:dyDescent="0.35">
      <c r="A4775" s="17">
        <v>14573593</v>
      </c>
      <c r="B4775" s="2" t="s">
        <v>2487</v>
      </c>
      <c r="C4775" s="1">
        <v>2025001</v>
      </c>
      <c r="D4775" s="1">
        <v>2001232</v>
      </c>
      <c r="E4775" s="2" t="s">
        <v>34</v>
      </c>
      <c r="F4775" s="2" t="s">
        <v>53</v>
      </c>
      <c r="G4775" s="2" t="s">
        <v>66</v>
      </c>
      <c r="H4775" s="2" t="s">
        <v>1779</v>
      </c>
      <c r="I4775" s="2" t="s">
        <v>1780</v>
      </c>
      <c r="J4775" s="2" t="s">
        <v>103</v>
      </c>
      <c r="K4775" s="2" t="s">
        <v>307</v>
      </c>
      <c r="L4775" s="2" t="s">
        <v>1056</v>
      </c>
      <c r="M4775" s="2" t="s">
        <v>1057</v>
      </c>
      <c r="N4775" s="2" t="s">
        <v>1058</v>
      </c>
      <c r="O4775" s="3">
        <v>1</v>
      </c>
      <c r="P4775" s="3">
        <v>64</v>
      </c>
      <c r="Q4775" s="3">
        <v>69</v>
      </c>
      <c r="R4775" s="3">
        <v>69</v>
      </c>
      <c r="S4775" s="3">
        <v>5</v>
      </c>
      <c r="T4775" s="3">
        <v>5</v>
      </c>
      <c r="U4775" s="3">
        <v>7.24</v>
      </c>
      <c r="V4775" s="2" t="s">
        <v>145</v>
      </c>
      <c r="W4775" s="2" t="s">
        <v>146</v>
      </c>
      <c r="X4775" s="2" t="s">
        <v>125</v>
      </c>
      <c r="Y4775" s="19" t="str">
        <f>VLOOKUP(G4775,'Verweis Kd-Gruppe'!$A$2:$B$8,2,FALSE)</f>
        <v>EXP</v>
      </c>
      <c r="Z4775" s="19" t="str">
        <f>VLOOKUP(J4775,'Verweis Art-Gruppe'!$A$2:$B$15,2,FALSE)</f>
        <v>Geräte</v>
      </c>
      <c r="AA4775" s="19" t="str">
        <f>VLOOKUP(W4775,'Verweis Vertreter'!$A$2:$B$24,2,FALSE)</f>
        <v>Muhsin Yortanli</v>
      </c>
      <c r="AB4775" s="12">
        <f t="shared" si="666"/>
        <v>1</v>
      </c>
      <c r="AC4775" s="12">
        <f t="shared" si="671"/>
        <v>64</v>
      </c>
      <c r="AD4775" s="12">
        <f t="shared" si="672"/>
        <v>69</v>
      </c>
      <c r="AE4775" s="12">
        <f t="shared" si="667"/>
        <v>69</v>
      </c>
      <c r="AF4775" s="12">
        <f t="shared" si="668"/>
        <v>5</v>
      </c>
      <c r="AG4775" s="12">
        <f t="shared" si="669"/>
        <v>5</v>
      </c>
      <c r="AH4775" s="9">
        <f t="shared" si="673"/>
        <v>7.2463768115942032E-2</v>
      </c>
      <c r="AI4775" s="14">
        <f>VLOOKUP(E4775,'Verweis Faktor'!$A:$B,2,FALSE)</f>
        <v>1</v>
      </c>
      <c r="AJ4775" s="14"/>
      <c r="AK4775" s="14" t="str">
        <f>IF(AL4775="Ja","Versandkosten",VLOOKUP(E4775,'Verweis Belegart'!$A$2:$B$9,2,FALSE))</f>
        <v>Hardware</v>
      </c>
      <c r="AL4775" s="14" t="str">
        <f t="shared" si="674"/>
        <v>Nein</v>
      </c>
      <c r="AM4775" s="14" t="str">
        <f t="shared" si="670"/>
        <v>Positiv</v>
      </c>
    </row>
    <row r="4776" spans="1:39" ht="17.25" customHeight="1" x14ac:dyDescent="0.35">
      <c r="A4776" s="17">
        <v>14573593</v>
      </c>
      <c r="B4776" s="2" t="s">
        <v>2487</v>
      </c>
      <c r="C4776" s="1">
        <v>2025001</v>
      </c>
      <c r="D4776" s="1">
        <v>2001232</v>
      </c>
      <c r="E4776" s="2" t="s">
        <v>34</v>
      </c>
      <c r="F4776" s="2" t="s">
        <v>53</v>
      </c>
      <c r="G4776" s="2" t="s">
        <v>66</v>
      </c>
      <c r="H4776" s="2" t="s">
        <v>1779</v>
      </c>
      <c r="I4776" s="2" t="s">
        <v>1780</v>
      </c>
      <c r="J4776" s="2" t="s">
        <v>103</v>
      </c>
      <c r="K4776" s="2" t="s">
        <v>311</v>
      </c>
      <c r="L4776" s="2" t="s">
        <v>591</v>
      </c>
      <c r="M4776" s="2" t="s">
        <v>592</v>
      </c>
      <c r="N4776" s="2" t="s">
        <v>593</v>
      </c>
      <c r="O4776" s="3">
        <v>1</v>
      </c>
      <c r="P4776" s="3">
        <v>78</v>
      </c>
      <c r="Q4776" s="3">
        <v>85</v>
      </c>
      <c r="R4776" s="3">
        <v>85</v>
      </c>
      <c r="S4776" s="3">
        <v>7</v>
      </c>
      <c r="T4776" s="3">
        <v>7</v>
      </c>
      <c r="U4776" s="3">
        <v>8.23</v>
      </c>
      <c r="V4776" s="2" t="s">
        <v>145</v>
      </c>
      <c r="W4776" s="2" t="s">
        <v>146</v>
      </c>
      <c r="X4776" s="2" t="s">
        <v>125</v>
      </c>
      <c r="Y4776" s="19" t="str">
        <f>VLOOKUP(G4776,'Verweis Kd-Gruppe'!$A$2:$B$8,2,FALSE)</f>
        <v>EXP</v>
      </c>
      <c r="Z4776" s="19" t="str">
        <f>VLOOKUP(J4776,'Verweis Art-Gruppe'!$A$2:$B$15,2,FALSE)</f>
        <v>Geräte</v>
      </c>
      <c r="AA4776" s="19" t="str">
        <f>VLOOKUP(W4776,'Verweis Vertreter'!$A$2:$B$24,2,FALSE)</f>
        <v>Muhsin Yortanli</v>
      </c>
      <c r="AB4776" s="12">
        <f t="shared" si="666"/>
        <v>1</v>
      </c>
      <c r="AC4776" s="12">
        <f t="shared" si="671"/>
        <v>78</v>
      </c>
      <c r="AD4776" s="12">
        <f t="shared" si="672"/>
        <v>85</v>
      </c>
      <c r="AE4776" s="12">
        <f t="shared" si="667"/>
        <v>85</v>
      </c>
      <c r="AF4776" s="12">
        <f t="shared" si="668"/>
        <v>7</v>
      </c>
      <c r="AG4776" s="12">
        <f t="shared" si="669"/>
        <v>7</v>
      </c>
      <c r="AH4776" s="9">
        <f t="shared" si="673"/>
        <v>8.2352941176470587E-2</v>
      </c>
      <c r="AI4776" s="14">
        <f>VLOOKUP(E4776,'Verweis Faktor'!$A:$B,2,FALSE)</f>
        <v>1</v>
      </c>
      <c r="AJ4776" s="14"/>
      <c r="AK4776" s="14" t="str">
        <f>IF(AL4776="Ja","Versandkosten",VLOOKUP(E4776,'Verweis Belegart'!$A$2:$B$9,2,FALSE))</f>
        <v>Hardware</v>
      </c>
      <c r="AL4776" s="14" t="str">
        <f t="shared" si="674"/>
        <v>Nein</v>
      </c>
      <c r="AM4776" s="14" t="str">
        <f t="shared" si="670"/>
        <v>Positiv</v>
      </c>
    </row>
    <row r="4777" spans="1:39" ht="17.25" customHeight="1" x14ac:dyDescent="0.35">
      <c r="A4777" s="17">
        <v>14573593</v>
      </c>
      <c r="B4777" s="2" t="s">
        <v>2487</v>
      </c>
      <c r="C4777" s="1">
        <v>2025001</v>
      </c>
      <c r="D4777" s="1">
        <v>2001232</v>
      </c>
      <c r="E4777" s="2" t="s">
        <v>34</v>
      </c>
      <c r="F4777" s="2" t="s">
        <v>53</v>
      </c>
      <c r="G4777" s="2" t="s">
        <v>66</v>
      </c>
      <c r="H4777" s="2" t="s">
        <v>1779</v>
      </c>
      <c r="I4777" s="2" t="s">
        <v>1780</v>
      </c>
      <c r="J4777" s="2" t="s">
        <v>103</v>
      </c>
      <c r="K4777" s="2" t="s">
        <v>478</v>
      </c>
      <c r="L4777" s="2" t="s">
        <v>150</v>
      </c>
      <c r="M4777" s="2" t="s">
        <v>151</v>
      </c>
      <c r="N4777" s="2" t="s">
        <v>152</v>
      </c>
      <c r="O4777" s="3">
        <v>5</v>
      </c>
      <c r="P4777" s="3">
        <v>179</v>
      </c>
      <c r="Q4777" s="3">
        <v>203</v>
      </c>
      <c r="R4777" s="3">
        <v>1015</v>
      </c>
      <c r="S4777" s="3">
        <v>24</v>
      </c>
      <c r="T4777" s="3">
        <v>120</v>
      </c>
      <c r="U4777" s="3">
        <v>11.82</v>
      </c>
      <c r="V4777" s="2" t="s">
        <v>145</v>
      </c>
      <c r="W4777" s="2" t="s">
        <v>146</v>
      </c>
      <c r="X4777" s="2" t="s">
        <v>125</v>
      </c>
      <c r="Y4777" s="19" t="str">
        <f>VLOOKUP(G4777,'Verweis Kd-Gruppe'!$A$2:$B$8,2,FALSE)</f>
        <v>EXP</v>
      </c>
      <c r="Z4777" s="19" t="str">
        <f>VLOOKUP(J4777,'Verweis Art-Gruppe'!$A$2:$B$15,2,FALSE)</f>
        <v>Geräte</v>
      </c>
      <c r="AA4777" s="19" t="str">
        <f>VLOOKUP(W4777,'Verweis Vertreter'!$A$2:$B$24,2,FALSE)</f>
        <v>Muhsin Yortanli</v>
      </c>
      <c r="AB4777" s="12">
        <f t="shared" si="666"/>
        <v>5</v>
      </c>
      <c r="AC4777" s="12">
        <f t="shared" si="671"/>
        <v>179</v>
      </c>
      <c r="AD4777" s="12">
        <f t="shared" si="672"/>
        <v>203</v>
      </c>
      <c r="AE4777" s="12">
        <f t="shared" si="667"/>
        <v>1015</v>
      </c>
      <c r="AF4777" s="12">
        <f t="shared" si="668"/>
        <v>24</v>
      </c>
      <c r="AG4777" s="12">
        <f t="shared" si="669"/>
        <v>120</v>
      </c>
      <c r="AH4777" s="9">
        <f t="shared" si="673"/>
        <v>0.11822660098522167</v>
      </c>
      <c r="AI4777" s="14">
        <f>VLOOKUP(E4777,'Verweis Faktor'!$A:$B,2,FALSE)</f>
        <v>1</v>
      </c>
      <c r="AJ4777" s="14"/>
      <c r="AK4777" s="14" t="str">
        <f>IF(AL4777="Ja","Versandkosten",VLOOKUP(E4777,'Verweis Belegart'!$A$2:$B$9,2,FALSE))</f>
        <v>Hardware</v>
      </c>
      <c r="AL4777" s="14" t="str">
        <f t="shared" si="674"/>
        <v>Nein</v>
      </c>
      <c r="AM4777" s="14" t="str">
        <f t="shared" si="670"/>
        <v>Positiv</v>
      </c>
    </row>
    <row r="4778" spans="1:39" ht="17.25" customHeight="1" x14ac:dyDescent="0.35">
      <c r="A4778" s="17">
        <v>14573593</v>
      </c>
      <c r="B4778" s="2" t="s">
        <v>2487</v>
      </c>
      <c r="C4778" s="1">
        <v>2025001</v>
      </c>
      <c r="D4778" s="1">
        <v>2001232</v>
      </c>
      <c r="E4778" s="2" t="s">
        <v>34</v>
      </c>
      <c r="F4778" s="2" t="s">
        <v>53</v>
      </c>
      <c r="G4778" s="2" t="s">
        <v>66</v>
      </c>
      <c r="H4778" s="2" t="s">
        <v>1779</v>
      </c>
      <c r="I4778" s="2" t="s">
        <v>1780</v>
      </c>
      <c r="J4778" s="2" t="s">
        <v>103</v>
      </c>
      <c r="K4778" s="2" t="s">
        <v>482</v>
      </c>
      <c r="L4778" s="2" t="s">
        <v>185</v>
      </c>
      <c r="M4778" s="2" t="s">
        <v>186</v>
      </c>
      <c r="N4778" s="2" t="s">
        <v>187</v>
      </c>
      <c r="O4778" s="3">
        <v>1</v>
      </c>
      <c r="P4778" s="3">
        <v>93.245800000000003</v>
      </c>
      <c r="Q4778" s="3">
        <v>103</v>
      </c>
      <c r="R4778" s="3">
        <v>103</v>
      </c>
      <c r="S4778" s="3">
        <v>9.7542000000000009</v>
      </c>
      <c r="T4778" s="3">
        <v>9.75</v>
      </c>
      <c r="U4778" s="3">
        <v>9.4700000000000006</v>
      </c>
      <c r="V4778" s="2" t="s">
        <v>145</v>
      </c>
      <c r="W4778" s="2" t="s">
        <v>146</v>
      </c>
      <c r="X4778" s="2" t="s">
        <v>125</v>
      </c>
      <c r="Y4778" s="19" t="str">
        <f>VLOOKUP(G4778,'Verweis Kd-Gruppe'!$A$2:$B$8,2,FALSE)</f>
        <v>EXP</v>
      </c>
      <c r="Z4778" s="19" t="str">
        <f>VLOOKUP(J4778,'Verweis Art-Gruppe'!$A$2:$B$15,2,FALSE)</f>
        <v>Geräte</v>
      </c>
      <c r="AA4778" s="19" t="str">
        <f>VLOOKUP(W4778,'Verweis Vertreter'!$A$2:$B$24,2,FALSE)</f>
        <v>Muhsin Yortanli</v>
      </c>
      <c r="AB4778" s="12">
        <f t="shared" si="666"/>
        <v>1</v>
      </c>
      <c r="AC4778" s="12">
        <f t="shared" si="671"/>
        <v>93.245800000000003</v>
      </c>
      <c r="AD4778" s="12">
        <f t="shared" si="672"/>
        <v>103</v>
      </c>
      <c r="AE4778" s="12">
        <f t="shared" si="667"/>
        <v>103</v>
      </c>
      <c r="AF4778" s="12">
        <f t="shared" si="668"/>
        <v>9.7542000000000009</v>
      </c>
      <c r="AG4778" s="12">
        <f t="shared" si="669"/>
        <v>9.75</v>
      </c>
      <c r="AH4778" s="9">
        <f t="shared" si="673"/>
        <v>9.4660194174757281E-2</v>
      </c>
      <c r="AI4778" s="14">
        <f>VLOOKUP(E4778,'Verweis Faktor'!$A:$B,2,FALSE)</f>
        <v>1</v>
      </c>
      <c r="AJ4778" s="14"/>
      <c r="AK4778" s="14" t="str">
        <f>IF(AL4778="Ja","Versandkosten",VLOOKUP(E4778,'Verweis Belegart'!$A$2:$B$9,2,FALSE))</f>
        <v>Hardware</v>
      </c>
      <c r="AL4778" s="14" t="str">
        <f t="shared" si="674"/>
        <v>Nein</v>
      </c>
      <c r="AM4778" s="14" t="str">
        <f t="shared" si="670"/>
        <v>Positiv</v>
      </c>
    </row>
    <row r="4779" spans="1:39" ht="17.25" customHeight="1" x14ac:dyDescent="0.35">
      <c r="A4779" s="17">
        <v>14573593</v>
      </c>
      <c r="B4779" s="2" t="s">
        <v>2487</v>
      </c>
      <c r="C4779" s="1">
        <v>2025001</v>
      </c>
      <c r="D4779" s="1">
        <v>2001232</v>
      </c>
      <c r="E4779" s="2" t="s">
        <v>34</v>
      </c>
      <c r="F4779" s="2" t="s">
        <v>53</v>
      </c>
      <c r="G4779" s="2" t="s">
        <v>66</v>
      </c>
      <c r="H4779" s="2" t="s">
        <v>1779</v>
      </c>
      <c r="I4779" s="2" t="s">
        <v>1780</v>
      </c>
      <c r="J4779" s="2" t="s">
        <v>103</v>
      </c>
      <c r="K4779" s="2" t="s">
        <v>485</v>
      </c>
      <c r="L4779" s="2" t="s">
        <v>1939</v>
      </c>
      <c r="M4779" s="2" t="s">
        <v>1940</v>
      </c>
      <c r="N4779" s="2" t="s">
        <v>1941</v>
      </c>
      <c r="O4779" s="3">
        <v>1</v>
      </c>
      <c r="P4779" s="3">
        <v>318</v>
      </c>
      <c r="Q4779" s="3">
        <v>339</v>
      </c>
      <c r="R4779" s="3">
        <v>339</v>
      </c>
      <c r="S4779" s="3">
        <v>21</v>
      </c>
      <c r="T4779" s="3">
        <v>21</v>
      </c>
      <c r="U4779" s="3">
        <v>6.19</v>
      </c>
      <c r="V4779" s="2" t="s">
        <v>145</v>
      </c>
      <c r="W4779" s="2" t="s">
        <v>146</v>
      </c>
      <c r="X4779" s="2" t="s">
        <v>125</v>
      </c>
      <c r="Y4779" s="19" t="str">
        <f>VLOOKUP(G4779,'Verweis Kd-Gruppe'!$A$2:$B$8,2,FALSE)</f>
        <v>EXP</v>
      </c>
      <c r="Z4779" s="19" t="str">
        <f>VLOOKUP(J4779,'Verweis Art-Gruppe'!$A$2:$B$15,2,FALSE)</f>
        <v>Geräte</v>
      </c>
      <c r="AA4779" s="19" t="str">
        <f>VLOOKUP(W4779,'Verweis Vertreter'!$A$2:$B$24,2,FALSE)</f>
        <v>Muhsin Yortanli</v>
      </c>
      <c r="AB4779" s="12">
        <f t="shared" si="666"/>
        <v>1</v>
      </c>
      <c r="AC4779" s="12">
        <f t="shared" si="671"/>
        <v>318</v>
      </c>
      <c r="AD4779" s="12">
        <f t="shared" si="672"/>
        <v>339</v>
      </c>
      <c r="AE4779" s="12">
        <f t="shared" si="667"/>
        <v>339</v>
      </c>
      <c r="AF4779" s="12">
        <f t="shared" si="668"/>
        <v>21</v>
      </c>
      <c r="AG4779" s="12">
        <f t="shared" si="669"/>
        <v>21</v>
      </c>
      <c r="AH4779" s="9">
        <f t="shared" si="673"/>
        <v>6.1946902654867256E-2</v>
      </c>
      <c r="AI4779" s="14">
        <f>VLOOKUP(E4779,'Verweis Faktor'!$A:$B,2,FALSE)</f>
        <v>1</v>
      </c>
      <c r="AJ4779" s="14"/>
      <c r="AK4779" s="14" t="str">
        <f>IF(AL4779="Ja","Versandkosten",VLOOKUP(E4779,'Verweis Belegart'!$A$2:$B$9,2,FALSE))</f>
        <v>Hardware</v>
      </c>
      <c r="AL4779" s="14" t="str">
        <f t="shared" si="674"/>
        <v>Nein</v>
      </c>
      <c r="AM4779" s="14" t="str">
        <f t="shared" si="670"/>
        <v>Positiv</v>
      </c>
    </row>
    <row r="4780" spans="1:39" ht="17.25" customHeight="1" x14ac:dyDescent="0.35">
      <c r="A4780" s="17">
        <v>14573593</v>
      </c>
      <c r="B4780" s="2" t="s">
        <v>2487</v>
      </c>
      <c r="C4780" s="1">
        <v>2025001</v>
      </c>
      <c r="D4780" s="1">
        <v>2001232</v>
      </c>
      <c r="E4780" s="2" t="s">
        <v>34</v>
      </c>
      <c r="F4780" s="2" t="s">
        <v>53</v>
      </c>
      <c r="G4780" s="2" t="s">
        <v>66</v>
      </c>
      <c r="H4780" s="2" t="s">
        <v>1779</v>
      </c>
      <c r="I4780" s="2" t="s">
        <v>1780</v>
      </c>
      <c r="J4780" s="2" t="s">
        <v>103</v>
      </c>
      <c r="K4780" s="2" t="s">
        <v>486</v>
      </c>
      <c r="L4780" s="2" t="s">
        <v>465</v>
      </c>
      <c r="M4780" s="2" t="s">
        <v>466</v>
      </c>
      <c r="N4780" s="2" t="s">
        <v>451</v>
      </c>
      <c r="O4780" s="3">
        <v>1</v>
      </c>
      <c r="P4780" s="3">
        <v>134</v>
      </c>
      <c r="Q4780" s="3">
        <v>149</v>
      </c>
      <c r="R4780" s="3">
        <v>149</v>
      </c>
      <c r="S4780" s="3">
        <v>15</v>
      </c>
      <c r="T4780" s="3">
        <v>15</v>
      </c>
      <c r="U4780" s="3">
        <v>10.06</v>
      </c>
      <c r="V4780" s="2" t="s">
        <v>145</v>
      </c>
      <c r="W4780" s="2" t="s">
        <v>146</v>
      </c>
      <c r="X4780" s="2" t="s">
        <v>125</v>
      </c>
      <c r="Y4780" s="19" t="str">
        <f>VLOOKUP(G4780,'Verweis Kd-Gruppe'!$A$2:$B$8,2,FALSE)</f>
        <v>EXP</v>
      </c>
      <c r="Z4780" s="19" t="str">
        <f>VLOOKUP(J4780,'Verweis Art-Gruppe'!$A$2:$B$15,2,FALSE)</f>
        <v>Geräte</v>
      </c>
      <c r="AA4780" s="19" t="str">
        <f>VLOOKUP(W4780,'Verweis Vertreter'!$A$2:$B$24,2,FALSE)</f>
        <v>Muhsin Yortanli</v>
      </c>
      <c r="AB4780" s="12">
        <f t="shared" si="666"/>
        <v>1</v>
      </c>
      <c r="AC4780" s="12">
        <f t="shared" si="671"/>
        <v>134</v>
      </c>
      <c r="AD4780" s="12">
        <f t="shared" si="672"/>
        <v>149</v>
      </c>
      <c r="AE4780" s="12">
        <f t="shared" si="667"/>
        <v>149</v>
      </c>
      <c r="AF4780" s="12">
        <f t="shared" si="668"/>
        <v>15</v>
      </c>
      <c r="AG4780" s="12">
        <f t="shared" si="669"/>
        <v>15</v>
      </c>
      <c r="AH4780" s="9">
        <f t="shared" si="673"/>
        <v>0.10067114093959731</v>
      </c>
      <c r="AI4780" s="14">
        <f>VLOOKUP(E4780,'Verweis Faktor'!$A:$B,2,FALSE)</f>
        <v>1</v>
      </c>
      <c r="AJ4780" s="14"/>
      <c r="AK4780" s="14" t="str">
        <f>IF(AL4780="Ja","Versandkosten",VLOOKUP(E4780,'Verweis Belegart'!$A$2:$B$9,2,FALSE))</f>
        <v>Hardware</v>
      </c>
      <c r="AL4780" s="14" t="str">
        <f t="shared" si="674"/>
        <v>Nein</v>
      </c>
      <c r="AM4780" s="14" t="str">
        <f t="shared" si="670"/>
        <v>Positiv</v>
      </c>
    </row>
    <row r="4781" spans="1:39" ht="17.25" customHeight="1" x14ac:dyDescent="0.35">
      <c r="A4781" s="17">
        <v>14573593</v>
      </c>
      <c r="B4781" s="2" t="s">
        <v>2487</v>
      </c>
      <c r="C4781" s="1">
        <v>2025001</v>
      </c>
      <c r="D4781" s="1">
        <v>2001232</v>
      </c>
      <c r="E4781" s="2" t="s">
        <v>34</v>
      </c>
      <c r="F4781" s="2" t="s">
        <v>53</v>
      </c>
      <c r="G4781" s="2" t="s">
        <v>66</v>
      </c>
      <c r="H4781" s="2" t="s">
        <v>1779</v>
      </c>
      <c r="I4781" s="2" t="s">
        <v>1780</v>
      </c>
      <c r="J4781" s="2" t="s">
        <v>103</v>
      </c>
      <c r="K4781" s="2" t="s">
        <v>490</v>
      </c>
      <c r="L4781" s="2" t="s">
        <v>277</v>
      </c>
      <c r="M4781" s="2" t="s">
        <v>278</v>
      </c>
      <c r="N4781" s="2" t="s">
        <v>48</v>
      </c>
      <c r="O4781" s="3">
        <v>1</v>
      </c>
      <c r="P4781" s="3">
        <v>253.2636</v>
      </c>
      <c r="Q4781" s="3">
        <v>265</v>
      </c>
      <c r="R4781" s="3">
        <v>265</v>
      </c>
      <c r="S4781" s="3">
        <v>11.7364</v>
      </c>
      <c r="T4781" s="3">
        <v>11.74</v>
      </c>
      <c r="U4781" s="3">
        <v>4.42</v>
      </c>
      <c r="V4781" s="2" t="s">
        <v>145</v>
      </c>
      <c r="W4781" s="2" t="s">
        <v>146</v>
      </c>
      <c r="X4781" s="2" t="s">
        <v>125</v>
      </c>
      <c r="Y4781" s="19" t="str">
        <f>VLOOKUP(G4781,'Verweis Kd-Gruppe'!$A$2:$B$8,2,FALSE)</f>
        <v>EXP</v>
      </c>
      <c r="Z4781" s="19" t="str">
        <f>VLOOKUP(J4781,'Verweis Art-Gruppe'!$A$2:$B$15,2,FALSE)</f>
        <v>Geräte</v>
      </c>
      <c r="AA4781" s="19" t="str">
        <f>VLOOKUP(W4781,'Verweis Vertreter'!$A$2:$B$24,2,FALSE)</f>
        <v>Muhsin Yortanli</v>
      </c>
      <c r="AB4781" s="12">
        <f t="shared" si="666"/>
        <v>1</v>
      </c>
      <c r="AC4781" s="12">
        <f t="shared" si="671"/>
        <v>253.2636</v>
      </c>
      <c r="AD4781" s="12">
        <f t="shared" si="672"/>
        <v>265</v>
      </c>
      <c r="AE4781" s="12">
        <f t="shared" si="667"/>
        <v>265</v>
      </c>
      <c r="AF4781" s="12">
        <f t="shared" si="668"/>
        <v>11.7364</v>
      </c>
      <c r="AG4781" s="12">
        <f t="shared" si="669"/>
        <v>11.74</v>
      </c>
      <c r="AH4781" s="9">
        <f t="shared" si="673"/>
        <v>4.4301886792452831E-2</v>
      </c>
      <c r="AI4781" s="14">
        <f>VLOOKUP(E4781,'Verweis Faktor'!$A:$B,2,FALSE)</f>
        <v>1</v>
      </c>
      <c r="AJ4781" s="14"/>
      <c r="AK4781" s="14" t="str">
        <f>IF(AL4781="Ja","Versandkosten",VLOOKUP(E4781,'Verweis Belegart'!$A$2:$B$9,2,FALSE))</f>
        <v>Hardware</v>
      </c>
      <c r="AL4781" s="14" t="str">
        <f t="shared" si="674"/>
        <v>Nein</v>
      </c>
      <c r="AM4781" s="14" t="str">
        <f t="shared" si="670"/>
        <v>Positiv</v>
      </c>
    </row>
    <row r="4782" spans="1:39" ht="17.25" customHeight="1" x14ac:dyDescent="0.35">
      <c r="A4782" s="17">
        <v>14573593</v>
      </c>
      <c r="B4782" s="2" t="s">
        <v>2487</v>
      </c>
      <c r="C4782" s="1">
        <v>2025001</v>
      </c>
      <c r="D4782" s="1">
        <v>2001232</v>
      </c>
      <c r="E4782" s="2" t="s">
        <v>34</v>
      </c>
      <c r="F4782" s="2" t="s">
        <v>53</v>
      </c>
      <c r="G4782" s="2" t="s">
        <v>66</v>
      </c>
      <c r="H4782" s="2" t="s">
        <v>1779</v>
      </c>
      <c r="I4782" s="2" t="s">
        <v>1780</v>
      </c>
      <c r="J4782" s="2" t="s">
        <v>103</v>
      </c>
      <c r="K4782" s="2" t="s">
        <v>494</v>
      </c>
      <c r="L4782" s="2" t="s">
        <v>479</v>
      </c>
      <c r="M4782" s="2" t="s">
        <v>480</v>
      </c>
      <c r="N4782" s="2" t="s">
        <v>481</v>
      </c>
      <c r="O4782" s="3">
        <v>1</v>
      </c>
      <c r="P4782" s="3">
        <v>110.11790000000001</v>
      </c>
      <c r="Q4782" s="3">
        <v>123</v>
      </c>
      <c r="R4782" s="3">
        <v>123</v>
      </c>
      <c r="S4782" s="3">
        <v>12.882099999999999</v>
      </c>
      <c r="T4782" s="3">
        <v>12.88</v>
      </c>
      <c r="U4782" s="3">
        <v>10.47</v>
      </c>
      <c r="V4782" s="2" t="s">
        <v>145</v>
      </c>
      <c r="W4782" s="2" t="s">
        <v>146</v>
      </c>
      <c r="X4782" s="2" t="s">
        <v>125</v>
      </c>
      <c r="Y4782" s="19" t="str">
        <f>VLOOKUP(G4782,'Verweis Kd-Gruppe'!$A$2:$B$8,2,FALSE)</f>
        <v>EXP</v>
      </c>
      <c r="Z4782" s="19" t="str">
        <f>VLOOKUP(J4782,'Verweis Art-Gruppe'!$A$2:$B$15,2,FALSE)</f>
        <v>Geräte</v>
      </c>
      <c r="AA4782" s="19" t="str">
        <f>VLOOKUP(W4782,'Verweis Vertreter'!$A$2:$B$24,2,FALSE)</f>
        <v>Muhsin Yortanli</v>
      </c>
      <c r="AB4782" s="12">
        <f t="shared" si="666"/>
        <v>1</v>
      </c>
      <c r="AC4782" s="12">
        <f t="shared" si="671"/>
        <v>110.11790000000001</v>
      </c>
      <c r="AD4782" s="12">
        <f t="shared" si="672"/>
        <v>123</v>
      </c>
      <c r="AE4782" s="12">
        <f t="shared" si="667"/>
        <v>123</v>
      </c>
      <c r="AF4782" s="12">
        <f t="shared" si="668"/>
        <v>12.882099999999999</v>
      </c>
      <c r="AG4782" s="12">
        <f t="shared" si="669"/>
        <v>12.88</v>
      </c>
      <c r="AH4782" s="9">
        <f t="shared" si="673"/>
        <v>0.10471544715447155</v>
      </c>
      <c r="AI4782" s="14">
        <f>VLOOKUP(E4782,'Verweis Faktor'!$A:$B,2,FALSE)</f>
        <v>1</v>
      </c>
      <c r="AJ4782" s="14"/>
      <c r="AK4782" s="14" t="str">
        <f>IF(AL4782="Ja","Versandkosten",VLOOKUP(E4782,'Verweis Belegart'!$A$2:$B$9,2,FALSE))</f>
        <v>Hardware</v>
      </c>
      <c r="AL4782" s="14" t="str">
        <f t="shared" si="674"/>
        <v>Nein</v>
      </c>
      <c r="AM4782" s="14" t="str">
        <f t="shared" si="670"/>
        <v>Positiv</v>
      </c>
    </row>
    <row r="4783" spans="1:39" ht="17.25" customHeight="1" x14ac:dyDescent="0.35">
      <c r="A4783" s="17">
        <v>14573593</v>
      </c>
      <c r="B4783" s="2" t="s">
        <v>2487</v>
      </c>
      <c r="C4783" s="1">
        <v>2025001</v>
      </c>
      <c r="D4783" s="1">
        <v>2001232</v>
      </c>
      <c r="E4783" s="2" t="s">
        <v>34</v>
      </c>
      <c r="F4783" s="2" t="s">
        <v>53</v>
      </c>
      <c r="G4783" s="2" t="s">
        <v>66</v>
      </c>
      <c r="H4783" s="2" t="s">
        <v>1779</v>
      </c>
      <c r="I4783" s="2" t="s">
        <v>1780</v>
      </c>
      <c r="J4783" s="2" t="s">
        <v>103</v>
      </c>
      <c r="K4783" s="2" t="s">
        <v>498</v>
      </c>
      <c r="L4783" s="2" t="s">
        <v>1016</v>
      </c>
      <c r="M4783" s="2" t="s">
        <v>1017</v>
      </c>
      <c r="N4783" s="2" t="s">
        <v>506</v>
      </c>
      <c r="O4783" s="3">
        <v>1</v>
      </c>
      <c r="P4783" s="3">
        <v>240.00970000000001</v>
      </c>
      <c r="Q4783" s="3">
        <v>244</v>
      </c>
      <c r="R4783" s="3">
        <v>244</v>
      </c>
      <c r="S4783" s="3">
        <v>3.9903</v>
      </c>
      <c r="T4783" s="3">
        <v>3.99</v>
      </c>
      <c r="U4783" s="3">
        <v>1.63</v>
      </c>
      <c r="V4783" s="2" t="s">
        <v>145</v>
      </c>
      <c r="W4783" s="2" t="s">
        <v>146</v>
      </c>
      <c r="X4783" s="2" t="s">
        <v>125</v>
      </c>
      <c r="Y4783" s="19" t="str">
        <f>VLOOKUP(G4783,'Verweis Kd-Gruppe'!$A$2:$B$8,2,FALSE)</f>
        <v>EXP</v>
      </c>
      <c r="Z4783" s="19" t="str">
        <f>VLOOKUP(J4783,'Verweis Art-Gruppe'!$A$2:$B$15,2,FALSE)</f>
        <v>Geräte</v>
      </c>
      <c r="AA4783" s="19" t="str">
        <f>VLOOKUP(W4783,'Verweis Vertreter'!$A$2:$B$24,2,FALSE)</f>
        <v>Muhsin Yortanli</v>
      </c>
      <c r="AB4783" s="12">
        <f t="shared" si="666"/>
        <v>1</v>
      </c>
      <c r="AC4783" s="12">
        <f t="shared" si="671"/>
        <v>240.00970000000001</v>
      </c>
      <c r="AD4783" s="12">
        <f t="shared" si="672"/>
        <v>244</v>
      </c>
      <c r="AE4783" s="12">
        <f t="shared" si="667"/>
        <v>244</v>
      </c>
      <c r="AF4783" s="12">
        <f t="shared" si="668"/>
        <v>3.9903</v>
      </c>
      <c r="AG4783" s="12">
        <f t="shared" si="669"/>
        <v>3.99</v>
      </c>
      <c r="AH4783" s="9">
        <f t="shared" si="673"/>
        <v>1.6352459016393442E-2</v>
      </c>
      <c r="AI4783" s="14">
        <f>VLOOKUP(E4783,'Verweis Faktor'!$A:$B,2,FALSE)</f>
        <v>1</v>
      </c>
      <c r="AJ4783" s="14"/>
      <c r="AK4783" s="14" t="str">
        <f>IF(AL4783="Ja","Versandkosten",VLOOKUP(E4783,'Verweis Belegart'!$A$2:$B$9,2,FALSE))</f>
        <v>Hardware</v>
      </c>
      <c r="AL4783" s="14" t="str">
        <f t="shared" si="674"/>
        <v>Nein</v>
      </c>
      <c r="AM4783" s="14" t="str">
        <f t="shared" si="670"/>
        <v>Positiv</v>
      </c>
    </row>
    <row r="4784" spans="1:39" ht="17.25" customHeight="1" x14ac:dyDescent="0.35">
      <c r="A4784" s="17">
        <v>14573593</v>
      </c>
      <c r="B4784" s="2" t="s">
        <v>2487</v>
      </c>
      <c r="C4784" s="1">
        <v>2025001</v>
      </c>
      <c r="D4784" s="1">
        <v>2001232</v>
      </c>
      <c r="E4784" s="2" t="s">
        <v>34</v>
      </c>
      <c r="F4784" s="2" t="s">
        <v>53</v>
      </c>
      <c r="G4784" s="2" t="s">
        <v>66</v>
      </c>
      <c r="H4784" s="2" t="s">
        <v>1779</v>
      </c>
      <c r="I4784" s="2" t="s">
        <v>1780</v>
      </c>
      <c r="J4784" s="2" t="s">
        <v>103</v>
      </c>
      <c r="K4784" s="2" t="s">
        <v>499</v>
      </c>
      <c r="L4784" s="2" t="s">
        <v>578</v>
      </c>
      <c r="M4784" s="2" t="s">
        <v>579</v>
      </c>
      <c r="N4784" s="2" t="s">
        <v>457</v>
      </c>
      <c r="O4784" s="3">
        <v>1</v>
      </c>
      <c r="P4784" s="3">
        <v>901.34349999999995</v>
      </c>
      <c r="Q4784" s="3">
        <v>835</v>
      </c>
      <c r="R4784" s="3">
        <v>835</v>
      </c>
      <c r="S4784" s="3">
        <v>-66.343500000000006</v>
      </c>
      <c r="T4784" s="3">
        <v>-66.34</v>
      </c>
      <c r="U4784" s="3">
        <v>-7.94</v>
      </c>
      <c r="V4784" s="2" t="s">
        <v>145</v>
      </c>
      <c r="W4784" s="2" t="s">
        <v>146</v>
      </c>
      <c r="X4784" s="2" t="s">
        <v>125</v>
      </c>
      <c r="Y4784" s="19" t="str">
        <f>VLOOKUP(G4784,'Verweis Kd-Gruppe'!$A$2:$B$8,2,FALSE)</f>
        <v>EXP</v>
      </c>
      <c r="Z4784" s="19" t="str">
        <f>VLOOKUP(J4784,'Verweis Art-Gruppe'!$A$2:$B$15,2,FALSE)</f>
        <v>Geräte</v>
      </c>
      <c r="AA4784" s="19" t="str">
        <f>VLOOKUP(W4784,'Verweis Vertreter'!$A$2:$B$24,2,FALSE)</f>
        <v>Muhsin Yortanli</v>
      </c>
      <c r="AB4784" s="12">
        <f t="shared" si="666"/>
        <v>1</v>
      </c>
      <c r="AC4784" s="12">
        <f t="shared" si="671"/>
        <v>901.34349999999995</v>
      </c>
      <c r="AD4784" s="12">
        <f t="shared" si="672"/>
        <v>835</v>
      </c>
      <c r="AE4784" s="12">
        <f t="shared" si="667"/>
        <v>835</v>
      </c>
      <c r="AF4784" s="12">
        <f t="shared" si="668"/>
        <v>-66.343500000000006</v>
      </c>
      <c r="AG4784" s="12">
        <f t="shared" si="669"/>
        <v>-66.34</v>
      </c>
      <c r="AH4784" s="9">
        <f t="shared" si="673"/>
        <v>-7.9449101796407184E-2</v>
      </c>
      <c r="AI4784" s="14">
        <f>VLOOKUP(E4784,'Verweis Faktor'!$A:$B,2,FALSE)</f>
        <v>1</v>
      </c>
      <c r="AJ4784" s="14"/>
      <c r="AK4784" s="14" t="str">
        <f>IF(AL4784="Ja","Versandkosten",VLOOKUP(E4784,'Verweis Belegart'!$A$2:$B$9,2,FALSE))</f>
        <v>Hardware</v>
      </c>
      <c r="AL4784" s="14" t="str">
        <f t="shared" si="674"/>
        <v>Nein</v>
      </c>
      <c r="AM4784" s="14" t="str">
        <f t="shared" si="670"/>
        <v>Negativ</v>
      </c>
    </row>
    <row r="4785" spans="1:39" ht="17.25" customHeight="1" x14ac:dyDescent="0.35">
      <c r="A4785" s="17">
        <v>14573593</v>
      </c>
      <c r="B4785" s="2" t="s">
        <v>2487</v>
      </c>
      <c r="C4785" s="1">
        <v>2025001</v>
      </c>
      <c r="D4785" s="1">
        <v>2001232</v>
      </c>
      <c r="E4785" s="2" t="s">
        <v>34</v>
      </c>
      <c r="F4785" s="2" t="s">
        <v>53</v>
      </c>
      <c r="G4785" s="2" t="s">
        <v>66</v>
      </c>
      <c r="H4785" s="2" t="s">
        <v>1779</v>
      </c>
      <c r="I4785" s="2" t="s">
        <v>1780</v>
      </c>
      <c r="J4785" s="2" t="s">
        <v>103</v>
      </c>
      <c r="K4785" s="2" t="s">
        <v>503</v>
      </c>
      <c r="L4785" s="2" t="s">
        <v>1140</v>
      </c>
      <c r="M4785" s="2" t="s">
        <v>1141</v>
      </c>
      <c r="N4785" s="2" t="s">
        <v>1142</v>
      </c>
      <c r="O4785" s="3">
        <v>1</v>
      </c>
      <c r="P4785" s="3">
        <v>93</v>
      </c>
      <c r="Q4785" s="3">
        <v>89</v>
      </c>
      <c r="R4785" s="3">
        <v>89</v>
      </c>
      <c r="S4785" s="3">
        <v>-4</v>
      </c>
      <c r="T4785" s="3">
        <v>-4</v>
      </c>
      <c r="U4785" s="3">
        <v>-4.49</v>
      </c>
      <c r="V4785" s="2" t="s">
        <v>145</v>
      </c>
      <c r="W4785" s="2" t="s">
        <v>146</v>
      </c>
      <c r="X4785" s="2" t="s">
        <v>125</v>
      </c>
      <c r="Y4785" s="19" t="str">
        <f>VLOOKUP(G4785,'Verweis Kd-Gruppe'!$A$2:$B$8,2,FALSE)</f>
        <v>EXP</v>
      </c>
      <c r="Z4785" s="19" t="str">
        <f>VLOOKUP(J4785,'Verweis Art-Gruppe'!$A$2:$B$15,2,FALSE)</f>
        <v>Geräte</v>
      </c>
      <c r="AA4785" s="19" t="str">
        <f>VLOOKUP(W4785,'Verweis Vertreter'!$A$2:$B$24,2,FALSE)</f>
        <v>Muhsin Yortanli</v>
      </c>
      <c r="AB4785" s="12">
        <f t="shared" si="666"/>
        <v>1</v>
      </c>
      <c r="AC4785" s="12">
        <f t="shared" si="671"/>
        <v>93</v>
      </c>
      <c r="AD4785" s="12">
        <f t="shared" si="672"/>
        <v>89</v>
      </c>
      <c r="AE4785" s="12">
        <f t="shared" si="667"/>
        <v>89</v>
      </c>
      <c r="AF4785" s="12">
        <f t="shared" si="668"/>
        <v>-4</v>
      </c>
      <c r="AG4785" s="12">
        <f t="shared" si="669"/>
        <v>-4</v>
      </c>
      <c r="AH4785" s="9">
        <f t="shared" si="673"/>
        <v>-4.49438202247191E-2</v>
      </c>
      <c r="AI4785" s="14">
        <f>VLOOKUP(E4785,'Verweis Faktor'!$A:$B,2,FALSE)</f>
        <v>1</v>
      </c>
      <c r="AJ4785" s="14"/>
      <c r="AK4785" s="14" t="str">
        <f>IF(AL4785="Ja","Versandkosten",VLOOKUP(E4785,'Verweis Belegart'!$A$2:$B$9,2,FALSE))</f>
        <v>Hardware</v>
      </c>
      <c r="AL4785" s="14" t="str">
        <f t="shared" si="674"/>
        <v>Nein</v>
      </c>
      <c r="AM4785" s="14" t="str">
        <f t="shared" si="670"/>
        <v>Negativ</v>
      </c>
    </row>
    <row r="4786" spans="1:39" ht="17.25" customHeight="1" x14ac:dyDescent="0.35">
      <c r="A4786" s="17">
        <v>14573593</v>
      </c>
      <c r="B4786" s="2" t="s">
        <v>2487</v>
      </c>
      <c r="C4786" s="1">
        <v>2025001</v>
      </c>
      <c r="D4786" s="1">
        <v>2001232</v>
      </c>
      <c r="E4786" s="2" t="s">
        <v>34</v>
      </c>
      <c r="F4786" s="2" t="s">
        <v>53</v>
      </c>
      <c r="G4786" s="2" t="s">
        <v>66</v>
      </c>
      <c r="H4786" s="2" t="s">
        <v>1779</v>
      </c>
      <c r="I4786" s="2" t="s">
        <v>1780</v>
      </c>
      <c r="J4786" s="2" t="s">
        <v>103</v>
      </c>
      <c r="K4786" s="2" t="s">
        <v>507</v>
      </c>
      <c r="L4786" s="2" t="s">
        <v>997</v>
      </c>
      <c r="M4786" s="2" t="s">
        <v>998</v>
      </c>
      <c r="N4786" s="2" t="s">
        <v>999</v>
      </c>
      <c r="O4786" s="3">
        <v>1</v>
      </c>
      <c r="P4786" s="3">
        <v>158.58330000000001</v>
      </c>
      <c r="Q4786" s="3">
        <v>165</v>
      </c>
      <c r="R4786" s="3">
        <v>165</v>
      </c>
      <c r="S4786" s="3">
        <v>6.4166999999999996</v>
      </c>
      <c r="T4786" s="3">
        <v>6.42</v>
      </c>
      <c r="U4786" s="3">
        <v>3.88</v>
      </c>
      <c r="V4786" s="2" t="s">
        <v>145</v>
      </c>
      <c r="W4786" s="2" t="s">
        <v>146</v>
      </c>
      <c r="X4786" s="2" t="s">
        <v>125</v>
      </c>
      <c r="Y4786" s="19" t="str">
        <f>VLOOKUP(G4786,'Verweis Kd-Gruppe'!$A$2:$B$8,2,FALSE)</f>
        <v>EXP</v>
      </c>
      <c r="Z4786" s="19" t="str">
        <f>VLOOKUP(J4786,'Verweis Art-Gruppe'!$A$2:$B$15,2,FALSE)</f>
        <v>Geräte</v>
      </c>
      <c r="AA4786" s="19" t="str">
        <f>VLOOKUP(W4786,'Verweis Vertreter'!$A$2:$B$24,2,FALSE)</f>
        <v>Muhsin Yortanli</v>
      </c>
      <c r="AB4786" s="12">
        <f t="shared" si="666"/>
        <v>1</v>
      </c>
      <c r="AC4786" s="12">
        <f t="shared" si="671"/>
        <v>158.58330000000001</v>
      </c>
      <c r="AD4786" s="12">
        <f t="shared" si="672"/>
        <v>165</v>
      </c>
      <c r="AE4786" s="12">
        <f t="shared" si="667"/>
        <v>165</v>
      </c>
      <c r="AF4786" s="12">
        <f t="shared" si="668"/>
        <v>6.4166999999999996</v>
      </c>
      <c r="AG4786" s="12">
        <f t="shared" si="669"/>
        <v>6.42</v>
      </c>
      <c r="AH4786" s="9">
        <f t="shared" si="673"/>
        <v>3.8909090909090907E-2</v>
      </c>
      <c r="AI4786" s="14">
        <f>VLOOKUP(E4786,'Verweis Faktor'!$A:$B,2,FALSE)</f>
        <v>1</v>
      </c>
      <c r="AJ4786" s="14"/>
      <c r="AK4786" s="14" t="str">
        <f>IF(AL4786="Ja","Versandkosten",VLOOKUP(E4786,'Verweis Belegart'!$A$2:$B$9,2,FALSE))</f>
        <v>Hardware</v>
      </c>
      <c r="AL4786" s="14" t="str">
        <f t="shared" si="674"/>
        <v>Nein</v>
      </c>
      <c r="AM4786" s="14" t="str">
        <f t="shared" si="670"/>
        <v>Positiv</v>
      </c>
    </row>
    <row r="4787" spans="1:39" ht="17.25" customHeight="1" x14ac:dyDescent="0.35">
      <c r="A4787" s="17">
        <v>14573593</v>
      </c>
      <c r="B4787" s="2" t="s">
        <v>2487</v>
      </c>
      <c r="C4787" s="1">
        <v>2025001</v>
      </c>
      <c r="D4787" s="1">
        <v>2001232</v>
      </c>
      <c r="E4787" s="2" t="s">
        <v>34</v>
      </c>
      <c r="F4787" s="2" t="s">
        <v>53</v>
      </c>
      <c r="G4787" s="2" t="s">
        <v>66</v>
      </c>
      <c r="H4787" s="2" t="s">
        <v>1779</v>
      </c>
      <c r="I4787" s="2" t="s">
        <v>1780</v>
      </c>
      <c r="J4787" s="2" t="s">
        <v>103</v>
      </c>
      <c r="K4787" s="2" t="s">
        <v>511</v>
      </c>
      <c r="L4787" s="2" t="s">
        <v>1684</v>
      </c>
      <c r="M4787" s="2" t="s">
        <v>1685</v>
      </c>
      <c r="N4787" s="2" t="s">
        <v>684</v>
      </c>
      <c r="O4787" s="3">
        <v>3</v>
      </c>
      <c r="P4787" s="3">
        <v>76</v>
      </c>
      <c r="Q4787" s="3">
        <v>81</v>
      </c>
      <c r="R4787" s="3">
        <v>243</v>
      </c>
      <c r="S4787" s="3">
        <v>5</v>
      </c>
      <c r="T4787" s="3">
        <v>15</v>
      </c>
      <c r="U4787" s="3">
        <v>6.17</v>
      </c>
      <c r="V4787" s="2" t="s">
        <v>145</v>
      </c>
      <c r="W4787" s="2" t="s">
        <v>146</v>
      </c>
      <c r="X4787" s="2" t="s">
        <v>125</v>
      </c>
      <c r="Y4787" s="19" t="str">
        <f>VLOOKUP(G4787,'Verweis Kd-Gruppe'!$A$2:$B$8,2,FALSE)</f>
        <v>EXP</v>
      </c>
      <c r="Z4787" s="19" t="str">
        <f>VLOOKUP(J4787,'Verweis Art-Gruppe'!$A$2:$B$15,2,FALSE)</f>
        <v>Geräte</v>
      </c>
      <c r="AA4787" s="19" t="str">
        <f>VLOOKUP(W4787,'Verweis Vertreter'!$A$2:$B$24,2,FALSE)</f>
        <v>Muhsin Yortanli</v>
      </c>
      <c r="AB4787" s="12">
        <f t="shared" si="666"/>
        <v>3</v>
      </c>
      <c r="AC4787" s="12">
        <f t="shared" si="671"/>
        <v>76</v>
      </c>
      <c r="AD4787" s="12">
        <f t="shared" si="672"/>
        <v>81</v>
      </c>
      <c r="AE4787" s="12">
        <f t="shared" si="667"/>
        <v>243</v>
      </c>
      <c r="AF4787" s="12">
        <f t="shared" si="668"/>
        <v>5</v>
      </c>
      <c r="AG4787" s="12">
        <f t="shared" si="669"/>
        <v>15</v>
      </c>
      <c r="AH4787" s="9">
        <f t="shared" si="673"/>
        <v>6.1728395061728392E-2</v>
      </c>
      <c r="AI4787" s="14">
        <f>VLOOKUP(E4787,'Verweis Faktor'!$A:$B,2,FALSE)</f>
        <v>1</v>
      </c>
      <c r="AJ4787" s="14"/>
      <c r="AK4787" s="14" t="str">
        <f>IF(AL4787="Ja","Versandkosten",VLOOKUP(E4787,'Verweis Belegart'!$A$2:$B$9,2,FALSE))</f>
        <v>Hardware</v>
      </c>
      <c r="AL4787" s="14" t="str">
        <f t="shared" si="674"/>
        <v>Nein</v>
      </c>
      <c r="AM4787" s="14" t="str">
        <f t="shared" si="670"/>
        <v>Positiv</v>
      </c>
    </row>
    <row r="4788" spans="1:39" ht="17.25" customHeight="1" x14ac:dyDescent="0.35">
      <c r="A4788" s="17">
        <v>14573593</v>
      </c>
      <c r="B4788" s="2" t="s">
        <v>2487</v>
      </c>
      <c r="C4788" s="1">
        <v>2025001</v>
      </c>
      <c r="D4788" s="1">
        <v>2001232</v>
      </c>
      <c r="E4788" s="2" t="s">
        <v>34</v>
      </c>
      <c r="F4788" s="2" t="s">
        <v>53</v>
      </c>
      <c r="G4788" s="2" t="s">
        <v>66</v>
      </c>
      <c r="H4788" s="2" t="s">
        <v>1779</v>
      </c>
      <c r="I4788" s="2" t="s">
        <v>1780</v>
      </c>
      <c r="J4788" s="2" t="s">
        <v>103</v>
      </c>
      <c r="K4788" s="2" t="s">
        <v>512</v>
      </c>
      <c r="L4788" s="2" t="s">
        <v>1051</v>
      </c>
      <c r="M4788" s="2" t="s">
        <v>1052</v>
      </c>
      <c r="N4788" s="2" t="s">
        <v>1053</v>
      </c>
      <c r="O4788" s="3">
        <v>2</v>
      </c>
      <c r="P4788" s="3">
        <v>157</v>
      </c>
      <c r="Q4788" s="3">
        <v>167</v>
      </c>
      <c r="R4788" s="3">
        <v>334</v>
      </c>
      <c r="S4788" s="3">
        <v>10</v>
      </c>
      <c r="T4788" s="3">
        <v>20</v>
      </c>
      <c r="U4788" s="3">
        <v>5.98</v>
      </c>
      <c r="V4788" s="2" t="s">
        <v>145</v>
      </c>
      <c r="W4788" s="2" t="s">
        <v>146</v>
      </c>
      <c r="X4788" s="2" t="s">
        <v>125</v>
      </c>
      <c r="Y4788" s="19" t="str">
        <f>VLOOKUP(G4788,'Verweis Kd-Gruppe'!$A$2:$B$8,2,FALSE)</f>
        <v>EXP</v>
      </c>
      <c r="Z4788" s="19" t="str">
        <f>VLOOKUP(J4788,'Verweis Art-Gruppe'!$A$2:$B$15,2,FALSE)</f>
        <v>Geräte</v>
      </c>
      <c r="AA4788" s="19" t="str">
        <f>VLOOKUP(W4788,'Verweis Vertreter'!$A$2:$B$24,2,FALSE)</f>
        <v>Muhsin Yortanli</v>
      </c>
      <c r="AB4788" s="12">
        <f t="shared" si="666"/>
        <v>2</v>
      </c>
      <c r="AC4788" s="12">
        <f t="shared" si="671"/>
        <v>157</v>
      </c>
      <c r="AD4788" s="12">
        <f t="shared" si="672"/>
        <v>167</v>
      </c>
      <c r="AE4788" s="12">
        <f t="shared" si="667"/>
        <v>334</v>
      </c>
      <c r="AF4788" s="12">
        <f t="shared" si="668"/>
        <v>10</v>
      </c>
      <c r="AG4788" s="12">
        <f t="shared" si="669"/>
        <v>20</v>
      </c>
      <c r="AH4788" s="9">
        <f t="shared" si="673"/>
        <v>5.9880239520958084E-2</v>
      </c>
      <c r="AI4788" s="14">
        <f>VLOOKUP(E4788,'Verweis Faktor'!$A:$B,2,FALSE)</f>
        <v>1</v>
      </c>
      <c r="AJ4788" s="14"/>
      <c r="AK4788" s="14" t="str">
        <f>IF(AL4788="Ja","Versandkosten",VLOOKUP(E4788,'Verweis Belegart'!$A$2:$B$9,2,FALSE))</f>
        <v>Hardware</v>
      </c>
      <c r="AL4788" s="14" t="str">
        <f t="shared" si="674"/>
        <v>Nein</v>
      </c>
      <c r="AM4788" s="14" t="str">
        <f t="shared" si="670"/>
        <v>Positiv</v>
      </c>
    </row>
    <row r="4789" spans="1:39" ht="17.25" customHeight="1" x14ac:dyDescent="0.35">
      <c r="A4789" s="17">
        <v>14573593</v>
      </c>
      <c r="B4789" s="2" t="s">
        <v>2487</v>
      </c>
      <c r="C4789" s="1">
        <v>2025001</v>
      </c>
      <c r="D4789" s="1">
        <v>2001232</v>
      </c>
      <c r="E4789" s="2" t="s">
        <v>34</v>
      </c>
      <c r="F4789" s="2" t="s">
        <v>53</v>
      </c>
      <c r="G4789" s="2" t="s">
        <v>66</v>
      </c>
      <c r="H4789" s="2" t="s">
        <v>1779</v>
      </c>
      <c r="I4789" s="2" t="s">
        <v>1780</v>
      </c>
      <c r="J4789" s="2" t="s">
        <v>103</v>
      </c>
      <c r="K4789" s="2" t="s">
        <v>516</v>
      </c>
      <c r="L4789" s="2" t="s">
        <v>435</v>
      </c>
      <c r="M4789" s="2" t="s">
        <v>436</v>
      </c>
      <c r="N4789" s="2" t="s">
        <v>286</v>
      </c>
      <c r="O4789" s="3">
        <v>1</v>
      </c>
      <c r="P4789" s="3">
        <v>717</v>
      </c>
      <c r="Q4789" s="3">
        <v>729</v>
      </c>
      <c r="R4789" s="3">
        <v>729</v>
      </c>
      <c r="S4789" s="3">
        <v>12</v>
      </c>
      <c r="T4789" s="3">
        <v>12</v>
      </c>
      <c r="U4789" s="3">
        <v>1.64</v>
      </c>
      <c r="V4789" s="2" t="s">
        <v>145</v>
      </c>
      <c r="W4789" s="2" t="s">
        <v>146</v>
      </c>
      <c r="X4789" s="2" t="s">
        <v>125</v>
      </c>
      <c r="Y4789" s="19" t="str">
        <f>VLOOKUP(G4789,'Verweis Kd-Gruppe'!$A$2:$B$8,2,FALSE)</f>
        <v>EXP</v>
      </c>
      <c r="Z4789" s="19" t="str">
        <f>VLOOKUP(J4789,'Verweis Art-Gruppe'!$A$2:$B$15,2,FALSE)</f>
        <v>Geräte</v>
      </c>
      <c r="AA4789" s="19" t="str">
        <f>VLOOKUP(W4789,'Verweis Vertreter'!$A$2:$B$24,2,FALSE)</f>
        <v>Muhsin Yortanli</v>
      </c>
      <c r="AB4789" s="12">
        <f t="shared" si="666"/>
        <v>1</v>
      </c>
      <c r="AC4789" s="12">
        <f t="shared" si="671"/>
        <v>717</v>
      </c>
      <c r="AD4789" s="12">
        <f t="shared" si="672"/>
        <v>729</v>
      </c>
      <c r="AE4789" s="12">
        <f t="shared" si="667"/>
        <v>729</v>
      </c>
      <c r="AF4789" s="12">
        <f t="shared" si="668"/>
        <v>12</v>
      </c>
      <c r="AG4789" s="12">
        <f t="shared" si="669"/>
        <v>12</v>
      </c>
      <c r="AH4789" s="9">
        <f t="shared" si="673"/>
        <v>1.646090534979424E-2</v>
      </c>
      <c r="AI4789" s="14">
        <f>VLOOKUP(E4789,'Verweis Faktor'!$A:$B,2,FALSE)</f>
        <v>1</v>
      </c>
      <c r="AJ4789" s="14"/>
      <c r="AK4789" s="14" t="str">
        <f>IF(AL4789="Ja","Versandkosten",VLOOKUP(E4789,'Verweis Belegart'!$A$2:$B$9,2,FALSE))</f>
        <v>Hardware</v>
      </c>
      <c r="AL4789" s="14" t="str">
        <f t="shared" si="674"/>
        <v>Nein</v>
      </c>
      <c r="AM4789" s="14" t="str">
        <f t="shared" si="670"/>
        <v>Positiv</v>
      </c>
    </row>
    <row r="4790" spans="1:39" ht="17.25" customHeight="1" x14ac:dyDescent="0.35">
      <c r="A4790" s="17">
        <v>14573593</v>
      </c>
      <c r="B4790" s="2" t="s">
        <v>2487</v>
      </c>
      <c r="C4790" s="1">
        <v>2025001</v>
      </c>
      <c r="D4790" s="1">
        <v>2001232</v>
      </c>
      <c r="E4790" s="2" t="s">
        <v>34</v>
      </c>
      <c r="F4790" s="2" t="s">
        <v>53</v>
      </c>
      <c r="G4790" s="2" t="s">
        <v>66</v>
      </c>
      <c r="H4790" s="2" t="s">
        <v>1779</v>
      </c>
      <c r="I4790" s="2" t="s">
        <v>1780</v>
      </c>
      <c r="J4790" s="2" t="s">
        <v>103</v>
      </c>
      <c r="K4790" s="2" t="s">
        <v>517</v>
      </c>
      <c r="L4790" s="2" t="s">
        <v>348</v>
      </c>
      <c r="M4790" s="2" t="s">
        <v>349</v>
      </c>
      <c r="N4790" s="2" t="s">
        <v>350</v>
      </c>
      <c r="O4790" s="3">
        <v>5</v>
      </c>
      <c r="P4790" s="3">
        <v>120.1156</v>
      </c>
      <c r="Q4790" s="3">
        <v>125</v>
      </c>
      <c r="R4790" s="3">
        <v>625</v>
      </c>
      <c r="S4790" s="3">
        <v>4.8844000000000003</v>
      </c>
      <c r="T4790" s="3">
        <v>24.42</v>
      </c>
      <c r="U4790" s="3">
        <v>3.9</v>
      </c>
      <c r="V4790" s="2" t="s">
        <v>145</v>
      </c>
      <c r="W4790" s="2" t="s">
        <v>146</v>
      </c>
      <c r="X4790" s="2" t="s">
        <v>125</v>
      </c>
      <c r="Y4790" s="19" t="str">
        <f>VLOOKUP(G4790,'Verweis Kd-Gruppe'!$A$2:$B$8,2,FALSE)</f>
        <v>EXP</v>
      </c>
      <c r="Z4790" s="19" t="str">
        <f>VLOOKUP(J4790,'Verweis Art-Gruppe'!$A$2:$B$15,2,FALSE)</f>
        <v>Geräte</v>
      </c>
      <c r="AA4790" s="19" t="str">
        <f>VLOOKUP(W4790,'Verweis Vertreter'!$A$2:$B$24,2,FALSE)</f>
        <v>Muhsin Yortanli</v>
      </c>
      <c r="AB4790" s="12">
        <f t="shared" si="666"/>
        <v>5</v>
      </c>
      <c r="AC4790" s="12">
        <f t="shared" si="671"/>
        <v>120.1156</v>
      </c>
      <c r="AD4790" s="12">
        <f t="shared" si="672"/>
        <v>125</v>
      </c>
      <c r="AE4790" s="12">
        <f t="shared" si="667"/>
        <v>625</v>
      </c>
      <c r="AF4790" s="12">
        <f t="shared" si="668"/>
        <v>4.8844000000000003</v>
      </c>
      <c r="AG4790" s="12">
        <f t="shared" si="669"/>
        <v>24.42</v>
      </c>
      <c r="AH4790" s="9">
        <f t="shared" si="673"/>
        <v>3.9072000000000003E-2</v>
      </c>
      <c r="AI4790" s="14">
        <f>VLOOKUP(E4790,'Verweis Faktor'!$A:$B,2,FALSE)</f>
        <v>1</v>
      </c>
      <c r="AJ4790" s="14"/>
      <c r="AK4790" s="14" t="str">
        <f>IF(AL4790="Ja","Versandkosten",VLOOKUP(E4790,'Verweis Belegart'!$A$2:$B$9,2,FALSE))</f>
        <v>Hardware</v>
      </c>
      <c r="AL4790" s="14" t="str">
        <f t="shared" si="674"/>
        <v>Nein</v>
      </c>
      <c r="AM4790" s="14" t="str">
        <f t="shared" si="670"/>
        <v>Positiv</v>
      </c>
    </row>
    <row r="4791" spans="1:39" ht="17.25" customHeight="1" x14ac:dyDescent="0.35">
      <c r="A4791" s="17">
        <v>14573593</v>
      </c>
      <c r="B4791" s="2" t="s">
        <v>2487</v>
      </c>
      <c r="C4791" s="1">
        <v>2025001</v>
      </c>
      <c r="D4791" s="1">
        <v>2001232</v>
      </c>
      <c r="E4791" s="2" t="s">
        <v>34</v>
      </c>
      <c r="F4791" s="2" t="s">
        <v>53</v>
      </c>
      <c r="G4791" s="2" t="s">
        <v>66</v>
      </c>
      <c r="H4791" s="2" t="s">
        <v>1779</v>
      </c>
      <c r="I4791" s="2" t="s">
        <v>1780</v>
      </c>
      <c r="J4791" s="2" t="s">
        <v>103</v>
      </c>
      <c r="K4791" s="2" t="s">
        <v>518</v>
      </c>
      <c r="L4791" s="2" t="s">
        <v>915</v>
      </c>
      <c r="M4791" s="2" t="s">
        <v>916</v>
      </c>
      <c r="N4791" s="2" t="s">
        <v>917</v>
      </c>
      <c r="O4791" s="3">
        <v>2</v>
      </c>
      <c r="P4791" s="3">
        <v>192.4376</v>
      </c>
      <c r="Q4791" s="3">
        <v>207</v>
      </c>
      <c r="R4791" s="3">
        <v>414</v>
      </c>
      <c r="S4791" s="3">
        <v>14.5624</v>
      </c>
      <c r="T4791" s="3">
        <v>29.12</v>
      </c>
      <c r="U4791" s="3">
        <v>7.03</v>
      </c>
      <c r="V4791" s="2" t="s">
        <v>145</v>
      </c>
      <c r="W4791" s="2" t="s">
        <v>146</v>
      </c>
      <c r="X4791" s="2" t="s">
        <v>125</v>
      </c>
      <c r="Y4791" s="19" t="str">
        <f>VLOOKUP(G4791,'Verweis Kd-Gruppe'!$A$2:$B$8,2,FALSE)</f>
        <v>EXP</v>
      </c>
      <c r="Z4791" s="19" t="str">
        <f>VLOOKUP(J4791,'Verweis Art-Gruppe'!$A$2:$B$15,2,FALSE)</f>
        <v>Geräte</v>
      </c>
      <c r="AA4791" s="19" t="str">
        <f>VLOOKUP(W4791,'Verweis Vertreter'!$A$2:$B$24,2,FALSE)</f>
        <v>Muhsin Yortanli</v>
      </c>
      <c r="AB4791" s="12">
        <f t="shared" si="666"/>
        <v>2</v>
      </c>
      <c r="AC4791" s="12">
        <f t="shared" si="671"/>
        <v>192.4376</v>
      </c>
      <c r="AD4791" s="12">
        <f t="shared" si="672"/>
        <v>207</v>
      </c>
      <c r="AE4791" s="12">
        <f t="shared" si="667"/>
        <v>414</v>
      </c>
      <c r="AF4791" s="12">
        <f t="shared" si="668"/>
        <v>14.5624</v>
      </c>
      <c r="AG4791" s="12">
        <f t="shared" si="669"/>
        <v>29.12</v>
      </c>
      <c r="AH4791" s="9">
        <f t="shared" si="673"/>
        <v>7.033816425120773E-2</v>
      </c>
      <c r="AI4791" s="14">
        <f>VLOOKUP(E4791,'Verweis Faktor'!$A:$B,2,FALSE)</f>
        <v>1</v>
      </c>
      <c r="AJ4791" s="14"/>
      <c r="AK4791" s="14" t="str">
        <f>IF(AL4791="Ja","Versandkosten",VLOOKUP(E4791,'Verweis Belegart'!$A$2:$B$9,2,FALSE))</f>
        <v>Hardware</v>
      </c>
      <c r="AL4791" s="14" t="str">
        <f t="shared" si="674"/>
        <v>Nein</v>
      </c>
      <c r="AM4791" s="14" t="str">
        <f t="shared" si="670"/>
        <v>Positiv</v>
      </c>
    </row>
    <row r="4792" spans="1:39" ht="17.25" customHeight="1" x14ac:dyDescent="0.35">
      <c r="A4792" s="17">
        <v>14573593</v>
      </c>
      <c r="B4792" s="2" t="s">
        <v>2487</v>
      </c>
      <c r="C4792" s="1">
        <v>2025001</v>
      </c>
      <c r="D4792" s="1">
        <v>2001232</v>
      </c>
      <c r="E4792" s="2" t="s">
        <v>34</v>
      </c>
      <c r="F4792" s="2" t="s">
        <v>53</v>
      </c>
      <c r="G4792" s="2" t="s">
        <v>66</v>
      </c>
      <c r="H4792" s="2" t="s">
        <v>1779</v>
      </c>
      <c r="I4792" s="2" t="s">
        <v>1780</v>
      </c>
      <c r="J4792" s="2" t="s">
        <v>103</v>
      </c>
      <c r="K4792" s="2" t="s">
        <v>519</v>
      </c>
      <c r="L4792" s="2" t="s">
        <v>911</v>
      </c>
      <c r="M4792" s="2" t="s">
        <v>912</v>
      </c>
      <c r="N4792" s="2" t="s">
        <v>652</v>
      </c>
      <c r="O4792" s="3">
        <v>9</v>
      </c>
      <c r="P4792" s="3">
        <v>202</v>
      </c>
      <c r="Q4792" s="3">
        <v>217</v>
      </c>
      <c r="R4792" s="3">
        <v>1953</v>
      </c>
      <c r="S4792" s="3">
        <v>15</v>
      </c>
      <c r="T4792" s="3">
        <v>135</v>
      </c>
      <c r="U4792" s="3">
        <v>6.91</v>
      </c>
      <c r="V4792" s="2" t="s">
        <v>145</v>
      </c>
      <c r="W4792" s="2" t="s">
        <v>146</v>
      </c>
      <c r="X4792" s="2" t="s">
        <v>125</v>
      </c>
      <c r="Y4792" s="19" t="str">
        <f>VLOOKUP(G4792,'Verweis Kd-Gruppe'!$A$2:$B$8,2,FALSE)</f>
        <v>EXP</v>
      </c>
      <c r="Z4792" s="19" t="str">
        <f>VLOOKUP(J4792,'Verweis Art-Gruppe'!$A$2:$B$15,2,FALSE)</f>
        <v>Geräte</v>
      </c>
      <c r="AA4792" s="19" t="str">
        <f>VLOOKUP(W4792,'Verweis Vertreter'!$A$2:$B$24,2,FALSE)</f>
        <v>Muhsin Yortanli</v>
      </c>
      <c r="AB4792" s="12">
        <f t="shared" si="666"/>
        <v>9</v>
      </c>
      <c r="AC4792" s="12">
        <f t="shared" si="671"/>
        <v>202</v>
      </c>
      <c r="AD4792" s="12">
        <f t="shared" si="672"/>
        <v>217</v>
      </c>
      <c r="AE4792" s="12">
        <f t="shared" si="667"/>
        <v>1953</v>
      </c>
      <c r="AF4792" s="12">
        <f t="shared" si="668"/>
        <v>15</v>
      </c>
      <c r="AG4792" s="12">
        <f t="shared" si="669"/>
        <v>135</v>
      </c>
      <c r="AH4792" s="9">
        <f t="shared" si="673"/>
        <v>6.9124423963133647E-2</v>
      </c>
      <c r="AI4792" s="14">
        <f>VLOOKUP(E4792,'Verweis Faktor'!$A:$B,2,FALSE)</f>
        <v>1</v>
      </c>
      <c r="AJ4792" s="14"/>
      <c r="AK4792" s="14" t="str">
        <f>IF(AL4792="Ja","Versandkosten",VLOOKUP(E4792,'Verweis Belegart'!$A$2:$B$9,2,FALSE))</f>
        <v>Hardware</v>
      </c>
      <c r="AL4792" s="14" t="str">
        <f t="shared" si="674"/>
        <v>Nein</v>
      </c>
      <c r="AM4792" s="14" t="str">
        <f t="shared" si="670"/>
        <v>Positiv</v>
      </c>
    </row>
    <row r="4793" spans="1:39" ht="17.25" customHeight="1" x14ac:dyDescent="0.35">
      <c r="A4793" s="17">
        <v>14573593</v>
      </c>
      <c r="B4793" s="2" t="s">
        <v>2487</v>
      </c>
      <c r="C4793" s="1">
        <v>2025001</v>
      </c>
      <c r="D4793" s="1">
        <v>2001232</v>
      </c>
      <c r="E4793" s="2" t="s">
        <v>34</v>
      </c>
      <c r="F4793" s="2" t="s">
        <v>53</v>
      </c>
      <c r="G4793" s="2" t="s">
        <v>66</v>
      </c>
      <c r="H4793" s="2" t="s">
        <v>1779</v>
      </c>
      <c r="I4793" s="2" t="s">
        <v>1780</v>
      </c>
      <c r="J4793" s="2" t="s">
        <v>103</v>
      </c>
      <c r="K4793" s="2" t="s">
        <v>523</v>
      </c>
      <c r="L4793" s="2" t="s">
        <v>1264</v>
      </c>
      <c r="M4793" s="2" t="s">
        <v>1265</v>
      </c>
      <c r="N4793" s="2" t="s">
        <v>506</v>
      </c>
      <c r="O4793" s="3">
        <v>1</v>
      </c>
      <c r="P4793" s="3">
        <v>228.01779999999999</v>
      </c>
      <c r="Q4793" s="3">
        <v>229</v>
      </c>
      <c r="R4793" s="3">
        <v>229</v>
      </c>
      <c r="S4793" s="3">
        <v>0.98219999999999996</v>
      </c>
      <c r="T4793" s="3">
        <v>0.98</v>
      </c>
      <c r="U4793" s="3">
        <v>0.42</v>
      </c>
      <c r="V4793" s="2" t="s">
        <v>145</v>
      </c>
      <c r="W4793" s="2" t="s">
        <v>146</v>
      </c>
      <c r="X4793" s="2" t="s">
        <v>125</v>
      </c>
      <c r="Y4793" s="19" t="str">
        <f>VLOOKUP(G4793,'Verweis Kd-Gruppe'!$A$2:$B$8,2,FALSE)</f>
        <v>EXP</v>
      </c>
      <c r="Z4793" s="19" t="str">
        <f>VLOOKUP(J4793,'Verweis Art-Gruppe'!$A$2:$B$15,2,FALSE)</f>
        <v>Geräte</v>
      </c>
      <c r="AA4793" s="19" t="str">
        <f>VLOOKUP(W4793,'Verweis Vertreter'!$A$2:$B$24,2,FALSE)</f>
        <v>Muhsin Yortanli</v>
      </c>
      <c r="AB4793" s="12">
        <f t="shared" si="666"/>
        <v>1</v>
      </c>
      <c r="AC4793" s="12">
        <f t="shared" si="671"/>
        <v>228.01779999999999</v>
      </c>
      <c r="AD4793" s="12">
        <f t="shared" si="672"/>
        <v>229</v>
      </c>
      <c r="AE4793" s="12">
        <f t="shared" si="667"/>
        <v>229</v>
      </c>
      <c r="AF4793" s="12">
        <f t="shared" si="668"/>
        <v>0.98219999999999996</v>
      </c>
      <c r="AG4793" s="12">
        <f t="shared" si="669"/>
        <v>0.98</v>
      </c>
      <c r="AH4793" s="9">
        <f t="shared" si="673"/>
        <v>4.2794759825327509E-3</v>
      </c>
      <c r="AI4793" s="14">
        <f>VLOOKUP(E4793,'Verweis Faktor'!$A:$B,2,FALSE)</f>
        <v>1</v>
      </c>
      <c r="AJ4793" s="14"/>
      <c r="AK4793" s="14" t="str">
        <f>IF(AL4793="Ja","Versandkosten",VLOOKUP(E4793,'Verweis Belegart'!$A$2:$B$9,2,FALSE))</f>
        <v>Hardware</v>
      </c>
      <c r="AL4793" s="14" t="str">
        <f t="shared" si="674"/>
        <v>Nein</v>
      </c>
      <c r="AM4793" s="14" t="str">
        <f t="shared" si="670"/>
        <v>Positiv</v>
      </c>
    </row>
    <row r="4794" spans="1:39" ht="17.25" customHeight="1" x14ac:dyDescent="0.35">
      <c r="A4794" s="17">
        <v>14573593</v>
      </c>
      <c r="B4794" s="2" t="s">
        <v>2487</v>
      </c>
      <c r="C4794" s="1">
        <v>2025001</v>
      </c>
      <c r="D4794" s="1">
        <v>2001232</v>
      </c>
      <c r="E4794" s="2" t="s">
        <v>34</v>
      </c>
      <c r="F4794" s="2" t="s">
        <v>53</v>
      </c>
      <c r="G4794" s="2" t="s">
        <v>66</v>
      </c>
      <c r="H4794" s="2" t="s">
        <v>1779</v>
      </c>
      <c r="I4794" s="2" t="s">
        <v>1780</v>
      </c>
      <c r="J4794" s="2" t="s">
        <v>103</v>
      </c>
      <c r="K4794" s="2" t="s">
        <v>527</v>
      </c>
      <c r="L4794" s="2" t="s">
        <v>1706</v>
      </c>
      <c r="M4794" s="2" t="s">
        <v>1707</v>
      </c>
      <c r="N4794" s="2" t="s">
        <v>234</v>
      </c>
      <c r="O4794" s="3">
        <v>2</v>
      </c>
      <c r="P4794" s="3">
        <v>252</v>
      </c>
      <c r="Q4794" s="3">
        <v>267</v>
      </c>
      <c r="R4794" s="3">
        <v>534</v>
      </c>
      <c r="S4794" s="3">
        <v>15</v>
      </c>
      <c r="T4794" s="3">
        <v>30</v>
      </c>
      <c r="U4794" s="3">
        <v>5.61</v>
      </c>
      <c r="V4794" s="2" t="s">
        <v>145</v>
      </c>
      <c r="W4794" s="2" t="s">
        <v>146</v>
      </c>
      <c r="X4794" s="2" t="s">
        <v>125</v>
      </c>
      <c r="Y4794" s="19" t="str">
        <f>VLOOKUP(G4794,'Verweis Kd-Gruppe'!$A$2:$B$8,2,FALSE)</f>
        <v>EXP</v>
      </c>
      <c r="Z4794" s="19" t="str">
        <f>VLOOKUP(J4794,'Verweis Art-Gruppe'!$A$2:$B$15,2,FALSE)</f>
        <v>Geräte</v>
      </c>
      <c r="AA4794" s="19" t="str">
        <f>VLOOKUP(W4794,'Verweis Vertreter'!$A$2:$B$24,2,FALSE)</f>
        <v>Muhsin Yortanli</v>
      </c>
      <c r="AB4794" s="12">
        <f t="shared" si="666"/>
        <v>2</v>
      </c>
      <c r="AC4794" s="12">
        <f t="shared" si="671"/>
        <v>252</v>
      </c>
      <c r="AD4794" s="12">
        <f t="shared" si="672"/>
        <v>267</v>
      </c>
      <c r="AE4794" s="12">
        <f t="shared" si="667"/>
        <v>534</v>
      </c>
      <c r="AF4794" s="12">
        <f t="shared" si="668"/>
        <v>15</v>
      </c>
      <c r="AG4794" s="12">
        <f t="shared" si="669"/>
        <v>30</v>
      </c>
      <c r="AH4794" s="9">
        <f t="shared" si="673"/>
        <v>5.6179775280898875E-2</v>
      </c>
      <c r="AI4794" s="14">
        <f>VLOOKUP(E4794,'Verweis Faktor'!$A:$B,2,FALSE)</f>
        <v>1</v>
      </c>
      <c r="AJ4794" s="14"/>
      <c r="AK4794" s="14" t="str">
        <f>IF(AL4794="Ja","Versandkosten",VLOOKUP(E4794,'Verweis Belegart'!$A$2:$B$9,2,FALSE))</f>
        <v>Hardware</v>
      </c>
      <c r="AL4794" s="14" t="str">
        <f t="shared" si="674"/>
        <v>Nein</v>
      </c>
      <c r="AM4794" s="14" t="str">
        <f t="shared" si="670"/>
        <v>Positiv</v>
      </c>
    </row>
    <row r="4795" spans="1:39" ht="17.25" customHeight="1" x14ac:dyDescent="0.35">
      <c r="A4795" s="17">
        <v>14573593</v>
      </c>
      <c r="B4795" s="2" t="s">
        <v>2487</v>
      </c>
      <c r="C4795" s="1">
        <v>2025001</v>
      </c>
      <c r="D4795" s="1">
        <v>2001232</v>
      </c>
      <c r="E4795" s="2" t="s">
        <v>34</v>
      </c>
      <c r="F4795" s="2" t="s">
        <v>53</v>
      </c>
      <c r="G4795" s="2" t="s">
        <v>66</v>
      </c>
      <c r="H4795" s="2" t="s">
        <v>1779</v>
      </c>
      <c r="I4795" s="2" t="s">
        <v>1780</v>
      </c>
      <c r="J4795" s="2" t="s">
        <v>103</v>
      </c>
      <c r="K4795" s="2" t="s">
        <v>531</v>
      </c>
      <c r="L4795" s="2" t="s">
        <v>731</v>
      </c>
      <c r="M4795" s="2" t="s">
        <v>732</v>
      </c>
      <c r="N4795" s="2" t="s">
        <v>733</v>
      </c>
      <c r="O4795" s="3">
        <v>1</v>
      </c>
      <c r="P4795" s="3">
        <v>780.90909999999997</v>
      </c>
      <c r="Q4795" s="3">
        <v>787</v>
      </c>
      <c r="R4795" s="3">
        <v>787</v>
      </c>
      <c r="S4795" s="3">
        <v>6.0909000000000004</v>
      </c>
      <c r="T4795" s="3">
        <v>6.09</v>
      </c>
      <c r="U4795" s="3">
        <v>0.77</v>
      </c>
      <c r="V4795" s="2" t="s">
        <v>145</v>
      </c>
      <c r="W4795" s="2" t="s">
        <v>146</v>
      </c>
      <c r="X4795" s="2" t="s">
        <v>125</v>
      </c>
      <c r="Y4795" s="19" t="str">
        <f>VLOOKUP(G4795,'Verweis Kd-Gruppe'!$A$2:$B$8,2,FALSE)</f>
        <v>EXP</v>
      </c>
      <c r="Z4795" s="19" t="str">
        <f>VLOOKUP(J4795,'Verweis Art-Gruppe'!$A$2:$B$15,2,FALSE)</f>
        <v>Geräte</v>
      </c>
      <c r="AA4795" s="19" t="str">
        <f>VLOOKUP(W4795,'Verweis Vertreter'!$A$2:$B$24,2,FALSE)</f>
        <v>Muhsin Yortanli</v>
      </c>
      <c r="AB4795" s="12">
        <f t="shared" si="666"/>
        <v>1</v>
      </c>
      <c r="AC4795" s="12">
        <f t="shared" si="671"/>
        <v>780.90909999999997</v>
      </c>
      <c r="AD4795" s="12">
        <f t="shared" si="672"/>
        <v>787</v>
      </c>
      <c r="AE4795" s="12">
        <f t="shared" si="667"/>
        <v>787</v>
      </c>
      <c r="AF4795" s="12">
        <f t="shared" si="668"/>
        <v>6.0909000000000004</v>
      </c>
      <c r="AG4795" s="12">
        <f t="shared" si="669"/>
        <v>6.09</v>
      </c>
      <c r="AH4795" s="9">
        <f t="shared" si="673"/>
        <v>7.7382465057179162E-3</v>
      </c>
      <c r="AI4795" s="14">
        <f>VLOOKUP(E4795,'Verweis Faktor'!$A:$B,2,FALSE)</f>
        <v>1</v>
      </c>
      <c r="AJ4795" s="14"/>
      <c r="AK4795" s="14" t="str">
        <f>IF(AL4795="Ja","Versandkosten",VLOOKUP(E4795,'Verweis Belegart'!$A$2:$B$9,2,FALSE))</f>
        <v>Hardware</v>
      </c>
      <c r="AL4795" s="14" t="str">
        <f t="shared" si="674"/>
        <v>Nein</v>
      </c>
      <c r="AM4795" s="14" t="str">
        <f t="shared" si="670"/>
        <v>Positiv</v>
      </c>
    </row>
    <row r="4796" spans="1:39" ht="17.25" customHeight="1" x14ac:dyDescent="0.35">
      <c r="A4796" s="17">
        <v>14573593</v>
      </c>
      <c r="B4796" s="2" t="s">
        <v>2487</v>
      </c>
      <c r="C4796" s="1">
        <v>2025001</v>
      </c>
      <c r="D4796" s="1">
        <v>2001232</v>
      </c>
      <c r="E4796" s="2" t="s">
        <v>34</v>
      </c>
      <c r="F4796" s="2" t="s">
        <v>53</v>
      </c>
      <c r="G4796" s="2" t="s">
        <v>66</v>
      </c>
      <c r="H4796" s="2" t="s">
        <v>1779</v>
      </c>
      <c r="I4796" s="2" t="s">
        <v>1780</v>
      </c>
      <c r="J4796" s="2" t="s">
        <v>103</v>
      </c>
      <c r="K4796" s="2" t="s">
        <v>535</v>
      </c>
      <c r="L4796" s="2" t="s">
        <v>1004</v>
      </c>
      <c r="M4796" s="2" t="s">
        <v>1005</v>
      </c>
      <c r="N4796" s="2" t="s">
        <v>128</v>
      </c>
      <c r="O4796" s="3">
        <v>1</v>
      </c>
      <c r="P4796" s="3">
        <v>196.0857</v>
      </c>
      <c r="Q4796" s="3">
        <v>207</v>
      </c>
      <c r="R4796" s="3">
        <v>207</v>
      </c>
      <c r="S4796" s="3">
        <v>10.914300000000001</v>
      </c>
      <c r="T4796" s="3">
        <v>10.91</v>
      </c>
      <c r="U4796" s="3">
        <v>5.27</v>
      </c>
      <c r="V4796" s="2" t="s">
        <v>145</v>
      </c>
      <c r="W4796" s="2" t="s">
        <v>146</v>
      </c>
      <c r="X4796" s="2" t="s">
        <v>125</v>
      </c>
      <c r="Y4796" s="19" t="str">
        <f>VLOOKUP(G4796,'Verweis Kd-Gruppe'!$A$2:$B$8,2,FALSE)</f>
        <v>EXP</v>
      </c>
      <c r="Z4796" s="19" t="str">
        <f>VLOOKUP(J4796,'Verweis Art-Gruppe'!$A$2:$B$15,2,FALSE)</f>
        <v>Geräte</v>
      </c>
      <c r="AA4796" s="19" t="str">
        <f>VLOOKUP(W4796,'Verweis Vertreter'!$A$2:$B$24,2,FALSE)</f>
        <v>Muhsin Yortanli</v>
      </c>
      <c r="AB4796" s="12">
        <f t="shared" si="666"/>
        <v>1</v>
      </c>
      <c r="AC4796" s="12">
        <f t="shared" si="671"/>
        <v>196.0857</v>
      </c>
      <c r="AD4796" s="12">
        <f t="shared" si="672"/>
        <v>207</v>
      </c>
      <c r="AE4796" s="12">
        <f t="shared" si="667"/>
        <v>207</v>
      </c>
      <c r="AF4796" s="12">
        <f t="shared" si="668"/>
        <v>10.914300000000001</v>
      </c>
      <c r="AG4796" s="12">
        <f t="shared" si="669"/>
        <v>10.91</v>
      </c>
      <c r="AH4796" s="9">
        <f t="shared" si="673"/>
        <v>5.2705314009661837E-2</v>
      </c>
      <c r="AI4796" s="14">
        <f>VLOOKUP(E4796,'Verweis Faktor'!$A:$B,2,FALSE)</f>
        <v>1</v>
      </c>
      <c r="AJ4796" s="14"/>
      <c r="AK4796" s="14" t="str">
        <f>IF(AL4796="Ja","Versandkosten",VLOOKUP(E4796,'Verweis Belegart'!$A$2:$B$9,2,FALSE))</f>
        <v>Hardware</v>
      </c>
      <c r="AL4796" s="14" t="str">
        <f t="shared" si="674"/>
        <v>Nein</v>
      </c>
      <c r="AM4796" s="14" t="str">
        <f t="shared" si="670"/>
        <v>Positiv</v>
      </c>
    </row>
    <row r="4797" spans="1:39" ht="17.25" customHeight="1" x14ac:dyDescent="0.35">
      <c r="A4797" s="17">
        <v>14573593</v>
      </c>
      <c r="B4797" s="2" t="s">
        <v>2487</v>
      </c>
      <c r="C4797" s="1">
        <v>2025001</v>
      </c>
      <c r="D4797" s="1">
        <v>2001232</v>
      </c>
      <c r="E4797" s="2" t="s">
        <v>34</v>
      </c>
      <c r="F4797" s="2" t="s">
        <v>53</v>
      </c>
      <c r="G4797" s="2" t="s">
        <v>66</v>
      </c>
      <c r="H4797" s="2" t="s">
        <v>1779</v>
      </c>
      <c r="I4797" s="2" t="s">
        <v>1780</v>
      </c>
      <c r="J4797" s="2" t="s">
        <v>103</v>
      </c>
      <c r="K4797" s="2" t="s">
        <v>539</v>
      </c>
      <c r="L4797" s="2" t="s">
        <v>959</v>
      </c>
      <c r="M4797" s="2" t="s">
        <v>960</v>
      </c>
      <c r="N4797" s="2" t="s">
        <v>961</v>
      </c>
      <c r="O4797" s="3">
        <v>1</v>
      </c>
      <c r="P4797" s="3">
        <v>156</v>
      </c>
      <c r="Q4797" s="3">
        <v>159</v>
      </c>
      <c r="R4797" s="3">
        <v>159</v>
      </c>
      <c r="S4797" s="3">
        <v>3</v>
      </c>
      <c r="T4797" s="3">
        <v>3</v>
      </c>
      <c r="U4797" s="3">
        <v>1.88</v>
      </c>
      <c r="V4797" s="2" t="s">
        <v>145</v>
      </c>
      <c r="W4797" s="2" t="s">
        <v>146</v>
      </c>
      <c r="X4797" s="2" t="s">
        <v>125</v>
      </c>
      <c r="Y4797" s="19" t="str">
        <f>VLOOKUP(G4797,'Verweis Kd-Gruppe'!$A$2:$B$8,2,FALSE)</f>
        <v>EXP</v>
      </c>
      <c r="Z4797" s="19" t="str">
        <f>VLOOKUP(J4797,'Verweis Art-Gruppe'!$A$2:$B$15,2,FALSE)</f>
        <v>Geräte</v>
      </c>
      <c r="AA4797" s="19" t="str">
        <f>VLOOKUP(W4797,'Verweis Vertreter'!$A$2:$B$24,2,FALSE)</f>
        <v>Muhsin Yortanli</v>
      </c>
      <c r="AB4797" s="12">
        <f t="shared" si="666"/>
        <v>1</v>
      </c>
      <c r="AC4797" s="12">
        <f t="shared" si="671"/>
        <v>156</v>
      </c>
      <c r="AD4797" s="12">
        <f t="shared" si="672"/>
        <v>159</v>
      </c>
      <c r="AE4797" s="12">
        <f t="shared" si="667"/>
        <v>159</v>
      </c>
      <c r="AF4797" s="12">
        <f t="shared" si="668"/>
        <v>3</v>
      </c>
      <c r="AG4797" s="12">
        <f t="shared" si="669"/>
        <v>3</v>
      </c>
      <c r="AH4797" s="9">
        <f t="shared" si="673"/>
        <v>1.8867924528301886E-2</v>
      </c>
      <c r="AI4797" s="14">
        <f>VLOOKUP(E4797,'Verweis Faktor'!$A:$B,2,FALSE)</f>
        <v>1</v>
      </c>
      <c r="AJ4797" s="14"/>
      <c r="AK4797" s="14" t="str">
        <f>IF(AL4797="Ja","Versandkosten",VLOOKUP(E4797,'Verweis Belegart'!$A$2:$B$9,2,FALSE))</f>
        <v>Hardware</v>
      </c>
      <c r="AL4797" s="14" t="str">
        <f t="shared" si="674"/>
        <v>Nein</v>
      </c>
      <c r="AM4797" s="14" t="str">
        <f t="shared" si="670"/>
        <v>Positiv</v>
      </c>
    </row>
    <row r="4798" spans="1:39" ht="17.25" customHeight="1" x14ac:dyDescent="0.35">
      <c r="A4798" s="17">
        <v>14572076</v>
      </c>
      <c r="B4798" s="2" t="s">
        <v>2487</v>
      </c>
      <c r="C4798" s="1">
        <v>2025001</v>
      </c>
      <c r="D4798" s="1">
        <v>2001233</v>
      </c>
      <c r="E4798" s="2" t="s">
        <v>34</v>
      </c>
      <c r="F4798" s="2" t="s">
        <v>53</v>
      </c>
      <c r="G4798" s="2" t="s">
        <v>36</v>
      </c>
      <c r="H4798" s="2" t="s">
        <v>2331</v>
      </c>
      <c r="I4798" s="2" t="s">
        <v>2332</v>
      </c>
      <c r="J4798" s="2" t="s">
        <v>103</v>
      </c>
      <c r="K4798" s="2" t="s">
        <v>28</v>
      </c>
      <c r="L4798" s="2" t="s">
        <v>2333</v>
      </c>
      <c r="M4798" s="2" t="s">
        <v>2334</v>
      </c>
      <c r="N4798" s="2" t="s">
        <v>131</v>
      </c>
      <c r="O4798" s="3">
        <v>94</v>
      </c>
      <c r="P4798" s="3">
        <v>165.9367</v>
      </c>
      <c r="Q4798" s="3">
        <v>170</v>
      </c>
      <c r="R4798" s="3">
        <v>15980</v>
      </c>
      <c r="S4798" s="3">
        <v>4.0632999999999999</v>
      </c>
      <c r="T4798" s="3">
        <v>381.95</v>
      </c>
      <c r="U4798" s="3">
        <v>2.39</v>
      </c>
      <c r="V4798" s="2" t="s">
        <v>835</v>
      </c>
      <c r="W4798" s="2" t="s">
        <v>836</v>
      </c>
      <c r="X4798" s="2" t="s">
        <v>44</v>
      </c>
      <c r="Y4798" s="19" t="str">
        <f>VLOOKUP(G4798,'Verweis Kd-Gruppe'!$A$2:$B$8,2,FALSE)</f>
        <v>GRK</v>
      </c>
      <c r="Z4798" s="19" t="str">
        <f>VLOOKUP(J4798,'Verweis Art-Gruppe'!$A$2:$B$15,2,FALSE)</f>
        <v>Geräte</v>
      </c>
      <c r="AA4798" s="19" t="str">
        <f>VLOOKUP(W4798,'Verweis Vertreter'!$A$2:$B$24,2,FALSE)</f>
        <v>Andreas Michels</v>
      </c>
      <c r="AB4798" s="12">
        <f t="shared" si="666"/>
        <v>94</v>
      </c>
      <c r="AC4798" s="12">
        <f t="shared" si="671"/>
        <v>165.9367</v>
      </c>
      <c r="AD4798" s="12">
        <f t="shared" si="672"/>
        <v>170</v>
      </c>
      <c r="AE4798" s="12">
        <f t="shared" si="667"/>
        <v>15980</v>
      </c>
      <c r="AF4798" s="12">
        <f t="shared" si="668"/>
        <v>4.0632999999999999</v>
      </c>
      <c r="AG4798" s="12">
        <f t="shared" si="669"/>
        <v>381.95</v>
      </c>
      <c r="AH4798" s="9">
        <f t="shared" si="673"/>
        <v>2.3901752190237796E-2</v>
      </c>
      <c r="AI4798" s="14">
        <f>VLOOKUP(E4798,'Verweis Faktor'!$A:$B,2,FALSE)</f>
        <v>1</v>
      </c>
      <c r="AJ4798" s="14"/>
      <c r="AK4798" s="14" t="str">
        <f>IF(AL4798="Ja","Versandkosten",VLOOKUP(E4798,'Verweis Belegart'!$A$2:$B$9,2,FALSE))</f>
        <v>Hardware</v>
      </c>
      <c r="AL4798" s="14" t="str">
        <f t="shared" si="674"/>
        <v>Nein</v>
      </c>
      <c r="AM4798" s="14" t="str">
        <f t="shared" si="670"/>
        <v>Positiv</v>
      </c>
    </row>
    <row r="4799" spans="1:39" ht="17.25" customHeight="1" x14ac:dyDescent="0.35">
      <c r="A4799" s="17">
        <v>14574959</v>
      </c>
      <c r="B4799" s="2" t="s">
        <v>2487</v>
      </c>
      <c r="C4799" s="1">
        <v>2025001</v>
      </c>
      <c r="D4799" s="1">
        <v>2001234</v>
      </c>
      <c r="E4799" s="2" t="s">
        <v>34</v>
      </c>
      <c r="F4799" s="2" t="s">
        <v>53</v>
      </c>
      <c r="G4799" s="2" t="s">
        <v>66</v>
      </c>
      <c r="H4799" s="2" t="s">
        <v>1817</v>
      </c>
      <c r="I4799" s="2" t="s">
        <v>1818</v>
      </c>
      <c r="J4799" s="2" t="s">
        <v>2791</v>
      </c>
      <c r="K4799" s="2" t="s">
        <v>28</v>
      </c>
      <c r="L4799" s="2" t="s">
        <v>120</v>
      </c>
      <c r="M4799" s="2" t="s">
        <v>121</v>
      </c>
      <c r="N4799" s="2" t="s">
        <v>122</v>
      </c>
      <c r="O4799" s="3">
        <v>1</v>
      </c>
      <c r="P4799" s="3">
        <v>0</v>
      </c>
      <c r="Q4799" s="3">
        <v>15</v>
      </c>
      <c r="R4799" s="3">
        <v>15</v>
      </c>
      <c r="S4799" s="3">
        <v>15</v>
      </c>
      <c r="T4799" s="3">
        <v>15</v>
      </c>
      <c r="U4799" s="3"/>
      <c r="V4799" s="2" t="s">
        <v>123</v>
      </c>
      <c r="W4799" s="2" t="s">
        <v>124</v>
      </c>
      <c r="X4799" s="2" t="s">
        <v>72</v>
      </c>
      <c r="Y4799" s="19" t="str">
        <f>VLOOKUP(G4799,'Verweis Kd-Gruppe'!$A$2:$B$8,2,FALSE)</f>
        <v>EXP</v>
      </c>
      <c r="Z4799" s="19" t="str">
        <f>VLOOKUP(J4799,'Verweis Art-Gruppe'!$A$2:$B$15,2,FALSE)</f>
        <v>Sonstige</v>
      </c>
      <c r="AA4799" s="19" t="str">
        <f>VLOOKUP(W4799,'Verweis Vertreter'!$A$2:$B$24,2,FALSE)</f>
        <v>Antonio Vuolo</v>
      </c>
      <c r="AB4799" s="12">
        <f t="shared" si="666"/>
        <v>1</v>
      </c>
      <c r="AC4799" s="12">
        <f t="shared" si="671"/>
        <v>0</v>
      </c>
      <c r="AD4799" s="12">
        <f t="shared" si="672"/>
        <v>15</v>
      </c>
      <c r="AE4799" s="12">
        <f t="shared" si="667"/>
        <v>15</v>
      </c>
      <c r="AF4799" s="12">
        <f t="shared" si="668"/>
        <v>15</v>
      </c>
      <c r="AG4799" s="12">
        <f t="shared" si="669"/>
        <v>15</v>
      </c>
      <c r="AH4799" s="9">
        <f t="shared" si="673"/>
        <v>1</v>
      </c>
      <c r="AI4799" s="14">
        <f>VLOOKUP(E4799,'Verweis Faktor'!$A:$B,2,FALSE)</f>
        <v>1</v>
      </c>
      <c r="AJ4799" s="14"/>
      <c r="AK4799" s="14" t="str">
        <f>IF(AL4799="Ja","Versandkosten",VLOOKUP(E4799,'Verweis Belegart'!$A$2:$B$9,2,FALSE))</f>
        <v>Versandkosten</v>
      </c>
      <c r="AL4799" s="14" t="str">
        <f t="shared" si="674"/>
        <v>Ja</v>
      </c>
      <c r="AM4799" s="14" t="str">
        <f t="shared" si="670"/>
        <v>Positiv</v>
      </c>
    </row>
    <row r="4800" spans="1:39" ht="17.25" customHeight="1" x14ac:dyDescent="0.35">
      <c r="A4800" s="17">
        <v>14574959</v>
      </c>
      <c r="B4800" s="2" t="s">
        <v>2487</v>
      </c>
      <c r="C4800" s="1">
        <v>2025001</v>
      </c>
      <c r="D4800" s="1">
        <v>2001234</v>
      </c>
      <c r="E4800" s="2" t="s">
        <v>34</v>
      </c>
      <c r="F4800" s="2" t="s">
        <v>53</v>
      </c>
      <c r="G4800" s="2" t="s">
        <v>66</v>
      </c>
      <c r="H4800" s="2" t="s">
        <v>1817</v>
      </c>
      <c r="I4800" s="2" t="s">
        <v>1818</v>
      </c>
      <c r="J4800" s="2" t="s">
        <v>103</v>
      </c>
      <c r="K4800" s="2" t="s">
        <v>45</v>
      </c>
      <c r="L4800" s="2" t="s">
        <v>1211</v>
      </c>
      <c r="M4800" s="2" t="s">
        <v>1212</v>
      </c>
      <c r="N4800" s="2" t="s">
        <v>1213</v>
      </c>
      <c r="O4800" s="3">
        <v>1</v>
      </c>
      <c r="P4800" s="3">
        <v>105</v>
      </c>
      <c r="Q4800" s="3">
        <v>109</v>
      </c>
      <c r="R4800" s="3">
        <v>109</v>
      </c>
      <c r="S4800" s="3">
        <v>4</v>
      </c>
      <c r="T4800" s="3">
        <v>4</v>
      </c>
      <c r="U4800" s="3">
        <v>3.66</v>
      </c>
      <c r="V4800" s="2" t="s">
        <v>123</v>
      </c>
      <c r="W4800" s="2" t="s">
        <v>124</v>
      </c>
      <c r="X4800" s="2" t="s">
        <v>72</v>
      </c>
      <c r="Y4800" s="19" t="str">
        <f>VLOOKUP(G4800,'Verweis Kd-Gruppe'!$A$2:$B$8,2,FALSE)</f>
        <v>EXP</v>
      </c>
      <c r="Z4800" s="19" t="str">
        <f>VLOOKUP(J4800,'Verweis Art-Gruppe'!$A$2:$B$15,2,FALSE)</f>
        <v>Geräte</v>
      </c>
      <c r="AA4800" s="19" t="str">
        <f>VLOOKUP(W4800,'Verweis Vertreter'!$A$2:$B$24,2,FALSE)</f>
        <v>Antonio Vuolo</v>
      </c>
      <c r="AB4800" s="12">
        <f t="shared" si="666"/>
        <v>1</v>
      </c>
      <c r="AC4800" s="12">
        <f t="shared" si="671"/>
        <v>105</v>
      </c>
      <c r="AD4800" s="12">
        <f t="shared" si="672"/>
        <v>109</v>
      </c>
      <c r="AE4800" s="12">
        <f t="shared" si="667"/>
        <v>109</v>
      </c>
      <c r="AF4800" s="12">
        <f t="shared" si="668"/>
        <v>4</v>
      </c>
      <c r="AG4800" s="12">
        <f t="shared" si="669"/>
        <v>4</v>
      </c>
      <c r="AH4800" s="9">
        <f t="shared" si="673"/>
        <v>3.669724770642202E-2</v>
      </c>
      <c r="AI4800" s="14">
        <f>VLOOKUP(E4800,'Verweis Faktor'!$A:$B,2,FALSE)</f>
        <v>1</v>
      </c>
      <c r="AJ4800" s="14"/>
      <c r="AK4800" s="14" t="str">
        <f>IF(AL4800="Ja","Versandkosten",VLOOKUP(E4800,'Verweis Belegart'!$A$2:$B$9,2,FALSE))</f>
        <v>Hardware</v>
      </c>
      <c r="AL4800" s="14" t="str">
        <f t="shared" si="674"/>
        <v>Nein</v>
      </c>
      <c r="AM4800" s="14" t="str">
        <f t="shared" si="670"/>
        <v>Positiv</v>
      </c>
    </row>
    <row r="4801" spans="1:39" ht="17.25" customHeight="1" x14ac:dyDescent="0.35">
      <c r="A4801" s="17">
        <v>14574959</v>
      </c>
      <c r="B4801" s="2" t="s">
        <v>2487</v>
      </c>
      <c r="C4801" s="1">
        <v>2025001</v>
      </c>
      <c r="D4801" s="1">
        <v>2001234</v>
      </c>
      <c r="E4801" s="2" t="s">
        <v>34</v>
      </c>
      <c r="F4801" s="2" t="s">
        <v>53</v>
      </c>
      <c r="G4801" s="2" t="s">
        <v>66</v>
      </c>
      <c r="H4801" s="2" t="s">
        <v>1817</v>
      </c>
      <c r="I4801" s="2" t="s">
        <v>1818</v>
      </c>
      <c r="J4801" s="2" t="s">
        <v>103</v>
      </c>
      <c r="K4801" s="2" t="s">
        <v>49</v>
      </c>
      <c r="L4801" s="2" t="s">
        <v>205</v>
      </c>
      <c r="M4801" s="2" t="s">
        <v>206</v>
      </c>
      <c r="N4801" s="2" t="s">
        <v>207</v>
      </c>
      <c r="O4801" s="3">
        <v>2</v>
      </c>
      <c r="P4801" s="3">
        <v>112.0598</v>
      </c>
      <c r="Q4801" s="3">
        <v>127</v>
      </c>
      <c r="R4801" s="3">
        <v>254</v>
      </c>
      <c r="S4801" s="3">
        <v>14.940200000000001</v>
      </c>
      <c r="T4801" s="3">
        <v>29.88</v>
      </c>
      <c r="U4801" s="3">
        <v>11.76</v>
      </c>
      <c r="V4801" s="2" t="s">
        <v>123</v>
      </c>
      <c r="W4801" s="2" t="s">
        <v>124</v>
      </c>
      <c r="X4801" s="2" t="s">
        <v>72</v>
      </c>
      <c r="Y4801" s="19" t="str">
        <f>VLOOKUP(G4801,'Verweis Kd-Gruppe'!$A$2:$B$8,2,FALSE)</f>
        <v>EXP</v>
      </c>
      <c r="Z4801" s="19" t="str">
        <f>VLOOKUP(J4801,'Verweis Art-Gruppe'!$A$2:$B$15,2,FALSE)</f>
        <v>Geräte</v>
      </c>
      <c r="AA4801" s="19" t="str">
        <f>VLOOKUP(W4801,'Verweis Vertreter'!$A$2:$B$24,2,FALSE)</f>
        <v>Antonio Vuolo</v>
      </c>
      <c r="AB4801" s="12">
        <f t="shared" si="666"/>
        <v>2</v>
      </c>
      <c r="AC4801" s="12">
        <f t="shared" si="671"/>
        <v>112.0598</v>
      </c>
      <c r="AD4801" s="12">
        <f t="shared" si="672"/>
        <v>127</v>
      </c>
      <c r="AE4801" s="12">
        <f t="shared" si="667"/>
        <v>254</v>
      </c>
      <c r="AF4801" s="12">
        <f t="shared" si="668"/>
        <v>14.940200000000001</v>
      </c>
      <c r="AG4801" s="12">
        <f t="shared" si="669"/>
        <v>29.88</v>
      </c>
      <c r="AH4801" s="9">
        <f t="shared" si="673"/>
        <v>0.11763779527559055</v>
      </c>
      <c r="AI4801" s="14">
        <f>VLOOKUP(E4801,'Verweis Faktor'!$A:$B,2,FALSE)</f>
        <v>1</v>
      </c>
      <c r="AJ4801" s="14"/>
      <c r="AK4801" s="14" t="str">
        <f>IF(AL4801="Ja","Versandkosten",VLOOKUP(E4801,'Verweis Belegart'!$A$2:$B$9,2,FALSE))</f>
        <v>Hardware</v>
      </c>
      <c r="AL4801" s="14" t="str">
        <f t="shared" si="674"/>
        <v>Nein</v>
      </c>
      <c r="AM4801" s="14" t="str">
        <f t="shared" si="670"/>
        <v>Positiv</v>
      </c>
    </row>
    <row r="4802" spans="1:39" ht="17.25" customHeight="1" x14ac:dyDescent="0.35">
      <c r="A4802" s="17">
        <v>14574959</v>
      </c>
      <c r="B4802" s="2" t="s">
        <v>2487</v>
      </c>
      <c r="C4802" s="1">
        <v>2025001</v>
      </c>
      <c r="D4802" s="1">
        <v>2001234</v>
      </c>
      <c r="E4802" s="2" t="s">
        <v>34</v>
      </c>
      <c r="F4802" s="2" t="s">
        <v>53</v>
      </c>
      <c r="G4802" s="2" t="s">
        <v>66</v>
      </c>
      <c r="H4802" s="2" t="s">
        <v>1817</v>
      </c>
      <c r="I4802" s="2" t="s">
        <v>1818</v>
      </c>
      <c r="J4802" s="2" t="s">
        <v>103</v>
      </c>
      <c r="K4802" s="2" t="s">
        <v>79</v>
      </c>
      <c r="L4802" s="2" t="s">
        <v>2539</v>
      </c>
      <c r="M4802" s="2" t="s">
        <v>2540</v>
      </c>
      <c r="N4802" s="2" t="s">
        <v>52</v>
      </c>
      <c r="O4802" s="3">
        <v>2</v>
      </c>
      <c r="P4802" s="3">
        <v>140</v>
      </c>
      <c r="Q4802" s="3">
        <v>152</v>
      </c>
      <c r="R4802" s="3">
        <v>304</v>
      </c>
      <c r="S4802" s="3">
        <v>12</v>
      </c>
      <c r="T4802" s="3">
        <v>24</v>
      </c>
      <c r="U4802" s="3">
        <v>7.89</v>
      </c>
      <c r="V4802" s="2" t="s">
        <v>123</v>
      </c>
      <c r="W4802" s="2" t="s">
        <v>124</v>
      </c>
      <c r="X4802" s="2" t="s">
        <v>72</v>
      </c>
      <c r="Y4802" s="19" t="str">
        <f>VLOOKUP(G4802,'Verweis Kd-Gruppe'!$A$2:$B$8,2,FALSE)</f>
        <v>EXP</v>
      </c>
      <c r="Z4802" s="19" t="str">
        <f>VLOOKUP(J4802,'Verweis Art-Gruppe'!$A$2:$B$15,2,FALSE)</f>
        <v>Geräte</v>
      </c>
      <c r="AA4802" s="19" t="str">
        <f>VLOOKUP(W4802,'Verweis Vertreter'!$A$2:$B$24,2,FALSE)</f>
        <v>Antonio Vuolo</v>
      </c>
      <c r="AB4802" s="12">
        <f t="shared" si="666"/>
        <v>2</v>
      </c>
      <c r="AC4802" s="12">
        <f t="shared" si="671"/>
        <v>140</v>
      </c>
      <c r="AD4802" s="12">
        <f t="shared" si="672"/>
        <v>152</v>
      </c>
      <c r="AE4802" s="12">
        <f t="shared" si="667"/>
        <v>304</v>
      </c>
      <c r="AF4802" s="12">
        <f t="shared" si="668"/>
        <v>12</v>
      </c>
      <c r="AG4802" s="12">
        <f t="shared" si="669"/>
        <v>24</v>
      </c>
      <c r="AH4802" s="9">
        <f t="shared" si="673"/>
        <v>7.8947368421052627E-2</v>
      </c>
      <c r="AI4802" s="14">
        <f>VLOOKUP(E4802,'Verweis Faktor'!$A:$B,2,FALSE)</f>
        <v>1</v>
      </c>
      <c r="AJ4802" s="14"/>
      <c r="AK4802" s="14" t="str">
        <f>IF(AL4802="Ja","Versandkosten",VLOOKUP(E4802,'Verweis Belegart'!$A$2:$B$9,2,FALSE))</f>
        <v>Hardware</v>
      </c>
      <c r="AL4802" s="14" t="str">
        <f t="shared" si="674"/>
        <v>Nein</v>
      </c>
      <c r="AM4802" s="14" t="str">
        <f t="shared" si="670"/>
        <v>Positiv</v>
      </c>
    </row>
    <row r="4803" spans="1:39" ht="17.25" customHeight="1" x14ac:dyDescent="0.35">
      <c r="A4803" s="17">
        <v>14574959</v>
      </c>
      <c r="B4803" s="2" t="s">
        <v>2487</v>
      </c>
      <c r="C4803" s="1">
        <v>2025001</v>
      </c>
      <c r="D4803" s="1">
        <v>2001234</v>
      </c>
      <c r="E4803" s="2" t="s">
        <v>34</v>
      </c>
      <c r="F4803" s="2" t="s">
        <v>53</v>
      </c>
      <c r="G4803" s="2" t="s">
        <v>66</v>
      </c>
      <c r="H4803" s="2" t="s">
        <v>1817</v>
      </c>
      <c r="I4803" s="2" t="s">
        <v>1818</v>
      </c>
      <c r="J4803" s="2" t="s">
        <v>103</v>
      </c>
      <c r="K4803" s="2" t="s">
        <v>83</v>
      </c>
      <c r="L4803" s="2" t="s">
        <v>1051</v>
      </c>
      <c r="M4803" s="2" t="s">
        <v>1052</v>
      </c>
      <c r="N4803" s="2" t="s">
        <v>1053</v>
      </c>
      <c r="O4803" s="3">
        <v>2</v>
      </c>
      <c r="P4803" s="3">
        <v>157</v>
      </c>
      <c r="Q4803" s="3">
        <v>169</v>
      </c>
      <c r="R4803" s="3">
        <v>338</v>
      </c>
      <c r="S4803" s="3">
        <v>12</v>
      </c>
      <c r="T4803" s="3">
        <v>24</v>
      </c>
      <c r="U4803" s="3">
        <v>7.1</v>
      </c>
      <c r="V4803" s="2" t="s">
        <v>123</v>
      </c>
      <c r="W4803" s="2" t="s">
        <v>124</v>
      </c>
      <c r="X4803" s="2" t="s">
        <v>72</v>
      </c>
      <c r="Y4803" s="19" t="str">
        <f>VLOOKUP(G4803,'Verweis Kd-Gruppe'!$A$2:$B$8,2,FALSE)</f>
        <v>EXP</v>
      </c>
      <c r="Z4803" s="19" t="str">
        <f>VLOOKUP(J4803,'Verweis Art-Gruppe'!$A$2:$B$15,2,FALSE)</f>
        <v>Geräte</v>
      </c>
      <c r="AA4803" s="19" t="str">
        <f>VLOOKUP(W4803,'Verweis Vertreter'!$A$2:$B$24,2,FALSE)</f>
        <v>Antonio Vuolo</v>
      </c>
      <c r="AB4803" s="12">
        <f t="shared" ref="AB4803:AB4866" si="675">$AI4803*O4803</f>
        <v>2</v>
      </c>
      <c r="AC4803" s="12">
        <f t="shared" si="671"/>
        <v>157</v>
      </c>
      <c r="AD4803" s="12">
        <f t="shared" si="672"/>
        <v>169</v>
      </c>
      <c r="AE4803" s="12">
        <f t="shared" ref="AE4803:AE4866" si="676">$AI4803*R4803</f>
        <v>338</v>
      </c>
      <c r="AF4803" s="12">
        <f t="shared" ref="AF4803:AF4866" si="677">$AI4803*S4803</f>
        <v>12</v>
      </c>
      <c r="AG4803" s="12">
        <f t="shared" ref="AG4803:AG4866" si="678">$AI4803*T4803</f>
        <v>24</v>
      </c>
      <c r="AH4803" s="9">
        <f t="shared" si="673"/>
        <v>7.1005917159763315E-2</v>
      </c>
      <c r="AI4803" s="14">
        <f>VLOOKUP(E4803,'Verweis Faktor'!$A:$B,2,FALSE)</f>
        <v>1</v>
      </c>
      <c r="AJ4803" s="14"/>
      <c r="AK4803" s="14" t="str">
        <f>IF(AL4803="Ja","Versandkosten",VLOOKUP(E4803,'Verweis Belegart'!$A$2:$B$9,2,FALSE))</f>
        <v>Hardware</v>
      </c>
      <c r="AL4803" s="14" t="str">
        <f t="shared" si="674"/>
        <v>Nein</v>
      </c>
      <c r="AM4803" s="14" t="str">
        <f t="shared" ref="AM4803:AM4866" si="679">IF(AG4803&lt;0,"Negativ","Positiv")</f>
        <v>Positiv</v>
      </c>
    </row>
    <row r="4804" spans="1:39" ht="17.25" customHeight="1" x14ac:dyDescent="0.35">
      <c r="A4804" s="17">
        <v>14574959</v>
      </c>
      <c r="B4804" s="2" t="s">
        <v>2487</v>
      </c>
      <c r="C4804" s="1">
        <v>2025001</v>
      </c>
      <c r="D4804" s="1">
        <v>2001234</v>
      </c>
      <c r="E4804" s="2" t="s">
        <v>34</v>
      </c>
      <c r="F4804" s="2" t="s">
        <v>53</v>
      </c>
      <c r="G4804" s="2" t="s">
        <v>66</v>
      </c>
      <c r="H4804" s="2" t="s">
        <v>1817</v>
      </c>
      <c r="I4804" s="2" t="s">
        <v>1818</v>
      </c>
      <c r="J4804" s="2" t="s">
        <v>103</v>
      </c>
      <c r="K4804" s="2" t="s">
        <v>87</v>
      </c>
      <c r="L4804" s="2" t="s">
        <v>188</v>
      </c>
      <c r="M4804" s="2" t="s">
        <v>189</v>
      </c>
      <c r="N4804" s="2" t="s">
        <v>136</v>
      </c>
      <c r="O4804" s="3">
        <v>2</v>
      </c>
      <c r="P4804" s="3">
        <v>195</v>
      </c>
      <c r="Q4804" s="3">
        <v>203</v>
      </c>
      <c r="R4804" s="3">
        <v>406</v>
      </c>
      <c r="S4804" s="3">
        <v>8</v>
      </c>
      <c r="T4804" s="3">
        <v>16</v>
      </c>
      <c r="U4804" s="3">
        <v>3.94</v>
      </c>
      <c r="V4804" s="2" t="s">
        <v>123</v>
      </c>
      <c r="W4804" s="2" t="s">
        <v>124</v>
      </c>
      <c r="X4804" s="2" t="s">
        <v>72</v>
      </c>
      <c r="Y4804" s="19" t="str">
        <f>VLOOKUP(G4804,'Verweis Kd-Gruppe'!$A$2:$B$8,2,FALSE)</f>
        <v>EXP</v>
      </c>
      <c r="Z4804" s="19" t="str">
        <f>VLOOKUP(J4804,'Verweis Art-Gruppe'!$A$2:$B$15,2,FALSE)</f>
        <v>Geräte</v>
      </c>
      <c r="AA4804" s="19" t="str">
        <f>VLOOKUP(W4804,'Verweis Vertreter'!$A$2:$B$24,2,FALSE)</f>
        <v>Antonio Vuolo</v>
      </c>
      <c r="AB4804" s="12">
        <f t="shared" si="675"/>
        <v>2</v>
      </c>
      <c r="AC4804" s="12">
        <f t="shared" ref="AC4804:AC4867" si="680">P4804</f>
        <v>195</v>
      </c>
      <c r="AD4804" s="12">
        <f t="shared" ref="AD4804:AD4867" si="681">Q4804</f>
        <v>203</v>
      </c>
      <c r="AE4804" s="12">
        <f t="shared" si="676"/>
        <v>406</v>
      </c>
      <c r="AF4804" s="12">
        <f t="shared" si="677"/>
        <v>8</v>
      </c>
      <c r="AG4804" s="12">
        <f t="shared" si="678"/>
        <v>16</v>
      </c>
      <c r="AH4804" s="9">
        <f t="shared" ref="AH4804:AH4867" si="682">IF(AF4804=0,0,AG4804/AE4804*AI4804)</f>
        <v>3.9408866995073892E-2</v>
      </c>
      <c r="AI4804" s="14">
        <f>VLOOKUP(E4804,'Verweis Faktor'!$A:$B,2,FALSE)</f>
        <v>1</v>
      </c>
      <c r="AJ4804" s="14"/>
      <c r="AK4804" s="14" t="str">
        <f>IF(AL4804="Ja","Versandkosten",VLOOKUP(E4804,'Verweis Belegart'!$A$2:$B$9,2,FALSE))</f>
        <v>Hardware</v>
      </c>
      <c r="AL4804" s="14" t="str">
        <f t="shared" ref="AL4804:AL4867" si="683">IF(ISNUMBER(FIND("Versandkosten",M4804)),"Ja","Nein")</f>
        <v>Nein</v>
      </c>
      <c r="AM4804" s="14" t="str">
        <f t="shared" si="679"/>
        <v>Positiv</v>
      </c>
    </row>
    <row r="4805" spans="1:39" ht="17.25" customHeight="1" x14ac:dyDescent="0.35">
      <c r="A4805" s="17">
        <v>14574959</v>
      </c>
      <c r="B4805" s="2" t="s">
        <v>2487</v>
      </c>
      <c r="C4805" s="1">
        <v>2025001</v>
      </c>
      <c r="D4805" s="1">
        <v>2001234</v>
      </c>
      <c r="E4805" s="2" t="s">
        <v>34</v>
      </c>
      <c r="F4805" s="2" t="s">
        <v>53</v>
      </c>
      <c r="G4805" s="2" t="s">
        <v>66</v>
      </c>
      <c r="H4805" s="2" t="s">
        <v>1817</v>
      </c>
      <c r="I4805" s="2" t="s">
        <v>1818</v>
      </c>
      <c r="J4805" s="2" t="s">
        <v>103</v>
      </c>
      <c r="K4805" s="2" t="s">
        <v>91</v>
      </c>
      <c r="L4805" s="2" t="s">
        <v>348</v>
      </c>
      <c r="M4805" s="2" t="s">
        <v>349</v>
      </c>
      <c r="N4805" s="2" t="s">
        <v>350</v>
      </c>
      <c r="O4805" s="3">
        <v>1</v>
      </c>
      <c r="P4805" s="3">
        <v>120.1156</v>
      </c>
      <c r="Q4805" s="3">
        <v>127</v>
      </c>
      <c r="R4805" s="3">
        <v>127</v>
      </c>
      <c r="S4805" s="3">
        <v>6.8844000000000003</v>
      </c>
      <c r="T4805" s="3">
        <v>6.88</v>
      </c>
      <c r="U4805" s="3">
        <v>5.42</v>
      </c>
      <c r="V4805" s="2" t="s">
        <v>123</v>
      </c>
      <c r="W4805" s="2" t="s">
        <v>124</v>
      </c>
      <c r="X4805" s="2" t="s">
        <v>72</v>
      </c>
      <c r="Y4805" s="19" t="str">
        <f>VLOOKUP(G4805,'Verweis Kd-Gruppe'!$A$2:$B$8,2,FALSE)</f>
        <v>EXP</v>
      </c>
      <c r="Z4805" s="19" t="str">
        <f>VLOOKUP(J4805,'Verweis Art-Gruppe'!$A$2:$B$15,2,FALSE)</f>
        <v>Geräte</v>
      </c>
      <c r="AA4805" s="19" t="str">
        <f>VLOOKUP(W4805,'Verweis Vertreter'!$A$2:$B$24,2,FALSE)</f>
        <v>Antonio Vuolo</v>
      </c>
      <c r="AB4805" s="12">
        <f t="shared" si="675"/>
        <v>1</v>
      </c>
      <c r="AC4805" s="12">
        <f t="shared" si="680"/>
        <v>120.1156</v>
      </c>
      <c r="AD4805" s="12">
        <f t="shared" si="681"/>
        <v>127</v>
      </c>
      <c r="AE4805" s="12">
        <f t="shared" si="676"/>
        <v>127</v>
      </c>
      <c r="AF4805" s="12">
        <f t="shared" si="677"/>
        <v>6.8844000000000003</v>
      </c>
      <c r="AG4805" s="12">
        <f t="shared" si="678"/>
        <v>6.88</v>
      </c>
      <c r="AH4805" s="9">
        <f t="shared" si="682"/>
        <v>5.4173228346456694E-2</v>
      </c>
      <c r="AI4805" s="14">
        <f>VLOOKUP(E4805,'Verweis Faktor'!$A:$B,2,FALSE)</f>
        <v>1</v>
      </c>
      <c r="AJ4805" s="14"/>
      <c r="AK4805" s="14" t="str">
        <f>IF(AL4805="Ja","Versandkosten",VLOOKUP(E4805,'Verweis Belegart'!$A$2:$B$9,2,FALSE))</f>
        <v>Hardware</v>
      </c>
      <c r="AL4805" s="14" t="str">
        <f t="shared" si="683"/>
        <v>Nein</v>
      </c>
      <c r="AM4805" s="14" t="str">
        <f t="shared" si="679"/>
        <v>Positiv</v>
      </c>
    </row>
    <row r="4806" spans="1:39" ht="17.25" customHeight="1" x14ac:dyDescent="0.35">
      <c r="A4806" s="17">
        <v>14574937</v>
      </c>
      <c r="B4806" s="2" t="s">
        <v>2487</v>
      </c>
      <c r="C4806" s="1">
        <v>2025001</v>
      </c>
      <c r="D4806" s="1">
        <v>2001235</v>
      </c>
      <c r="E4806" s="2" t="s">
        <v>34</v>
      </c>
      <c r="F4806" s="2" t="s">
        <v>53</v>
      </c>
      <c r="G4806" s="2" t="s">
        <v>66</v>
      </c>
      <c r="H4806" s="2" t="s">
        <v>2265</v>
      </c>
      <c r="I4806" s="2" t="s">
        <v>2266</v>
      </c>
      <c r="J4806" s="2" t="s">
        <v>103</v>
      </c>
      <c r="K4806" s="2" t="s">
        <v>28</v>
      </c>
      <c r="L4806" s="2" t="s">
        <v>205</v>
      </c>
      <c r="M4806" s="2" t="s">
        <v>206</v>
      </c>
      <c r="N4806" s="2" t="s">
        <v>207</v>
      </c>
      <c r="O4806" s="3">
        <v>1</v>
      </c>
      <c r="P4806" s="3">
        <v>112.0598</v>
      </c>
      <c r="Q4806" s="3">
        <v>128</v>
      </c>
      <c r="R4806" s="3">
        <v>128</v>
      </c>
      <c r="S4806" s="3">
        <v>15.940200000000001</v>
      </c>
      <c r="T4806" s="3">
        <v>15.94</v>
      </c>
      <c r="U4806" s="3">
        <v>12.45</v>
      </c>
      <c r="V4806" s="2" t="s">
        <v>675</v>
      </c>
      <c r="W4806" s="2" t="s">
        <v>676</v>
      </c>
      <c r="X4806" s="2" t="s">
        <v>125</v>
      </c>
      <c r="Y4806" s="19" t="str">
        <f>VLOOKUP(G4806,'Verweis Kd-Gruppe'!$A$2:$B$8,2,FALSE)</f>
        <v>EXP</v>
      </c>
      <c r="Z4806" s="19" t="str">
        <f>VLOOKUP(J4806,'Verweis Art-Gruppe'!$A$2:$B$15,2,FALSE)</f>
        <v>Geräte</v>
      </c>
      <c r="AA4806" s="19" t="str">
        <f>VLOOKUP(W4806,'Verweis Vertreter'!$A$2:$B$24,2,FALSE)</f>
        <v>Corina Wedel</v>
      </c>
      <c r="AB4806" s="12">
        <f t="shared" si="675"/>
        <v>1</v>
      </c>
      <c r="AC4806" s="12">
        <f t="shared" si="680"/>
        <v>112.0598</v>
      </c>
      <c r="AD4806" s="12">
        <f t="shared" si="681"/>
        <v>128</v>
      </c>
      <c r="AE4806" s="12">
        <f t="shared" si="676"/>
        <v>128</v>
      </c>
      <c r="AF4806" s="12">
        <f t="shared" si="677"/>
        <v>15.940200000000001</v>
      </c>
      <c r="AG4806" s="12">
        <f t="shared" si="678"/>
        <v>15.94</v>
      </c>
      <c r="AH4806" s="9">
        <f t="shared" si="682"/>
        <v>0.12453125</v>
      </c>
      <c r="AI4806" s="14">
        <f>VLOOKUP(E4806,'Verweis Faktor'!$A:$B,2,FALSE)</f>
        <v>1</v>
      </c>
      <c r="AJ4806" s="14"/>
      <c r="AK4806" s="14" t="str">
        <f>IF(AL4806="Ja","Versandkosten",VLOOKUP(E4806,'Verweis Belegart'!$A$2:$B$9,2,FALSE))</f>
        <v>Hardware</v>
      </c>
      <c r="AL4806" s="14" t="str">
        <f t="shared" si="683"/>
        <v>Nein</v>
      </c>
      <c r="AM4806" s="14" t="str">
        <f t="shared" si="679"/>
        <v>Positiv</v>
      </c>
    </row>
    <row r="4807" spans="1:39" ht="17.25" customHeight="1" x14ac:dyDescent="0.35">
      <c r="A4807" s="17">
        <v>14574937</v>
      </c>
      <c r="B4807" s="2" t="s">
        <v>2487</v>
      </c>
      <c r="C4807" s="1">
        <v>2025001</v>
      </c>
      <c r="D4807" s="1">
        <v>2001235</v>
      </c>
      <c r="E4807" s="2" t="s">
        <v>34</v>
      </c>
      <c r="F4807" s="2" t="s">
        <v>53</v>
      </c>
      <c r="G4807" s="2" t="s">
        <v>66</v>
      </c>
      <c r="H4807" s="2" t="s">
        <v>2265</v>
      </c>
      <c r="I4807" s="2" t="s">
        <v>2266</v>
      </c>
      <c r="J4807" s="2" t="s">
        <v>103</v>
      </c>
      <c r="K4807" s="2" t="s">
        <v>45</v>
      </c>
      <c r="L4807" s="2" t="s">
        <v>1678</v>
      </c>
      <c r="M4807" s="2" t="s">
        <v>1679</v>
      </c>
      <c r="N4807" s="2" t="s">
        <v>999</v>
      </c>
      <c r="O4807" s="3">
        <v>1</v>
      </c>
      <c r="P4807" s="3">
        <v>159</v>
      </c>
      <c r="Q4807" s="3">
        <v>165</v>
      </c>
      <c r="R4807" s="3">
        <v>165</v>
      </c>
      <c r="S4807" s="3">
        <v>6</v>
      </c>
      <c r="T4807" s="3">
        <v>6</v>
      </c>
      <c r="U4807" s="3">
        <v>3.63</v>
      </c>
      <c r="V4807" s="2" t="s">
        <v>675</v>
      </c>
      <c r="W4807" s="2" t="s">
        <v>676</v>
      </c>
      <c r="X4807" s="2" t="s">
        <v>125</v>
      </c>
      <c r="Y4807" s="19" t="str">
        <f>VLOOKUP(G4807,'Verweis Kd-Gruppe'!$A$2:$B$8,2,FALSE)</f>
        <v>EXP</v>
      </c>
      <c r="Z4807" s="19" t="str">
        <f>VLOOKUP(J4807,'Verweis Art-Gruppe'!$A$2:$B$15,2,FALSE)</f>
        <v>Geräte</v>
      </c>
      <c r="AA4807" s="19" t="str">
        <f>VLOOKUP(W4807,'Verweis Vertreter'!$A$2:$B$24,2,FALSE)</f>
        <v>Corina Wedel</v>
      </c>
      <c r="AB4807" s="12">
        <f t="shared" si="675"/>
        <v>1</v>
      </c>
      <c r="AC4807" s="12">
        <f t="shared" si="680"/>
        <v>159</v>
      </c>
      <c r="AD4807" s="12">
        <f t="shared" si="681"/>
        <v>165</v>
      </c>
      <c r="AE4807" s="12">
        <f t="shared" si="676"/>
        <v>165</v>
      </c>
      <c r="AF4807" s="12">
        <f t="shared" si="677"/>
        <v>6</v>
      </c>
      <c r="AG4807" s="12">
        <f t="shared" si="678"/>
        <v>6</v>
      </c>
      <c r="AH4807" s="9">
        <f t="shared" si="682"/>
        <v>3.6363636363636362E-2</v>
      </c>
      <c r="AI4807" s="14">
        <f>VLOOKUP(E4807,'Verweis Faktor'!$A:$B,2,FALSE)</f>
        <v>1</v>
      </c>
      <c r="AJ4807" s="14"/>
      <c r="AK4807" s="14" t="str">
        <f>IF(AL4807="Ja","Versandkosten",VLOOKUP(E4807,'Verweis Belegart'!$A$2:$B$9,2,FALSE))</f>
        <v>Hardware</v>
      </c>
      <c r="AL4807" s="14" t="str">
        <f t="shared" si="683"/>
        <v>Nein</v>
      </c>
      <c r="AM4807" s="14" t="str">
        <f t="shared" si="679"/>
        <v>Positiv</v>
      </c>
    </row>
    <row r="4808" spans="1:39" ht="17.25" customHeight="1" x14ac:dyDescent="0.35">
      <c r="A4808" s="17">
        <v>14574937</v>
      </c>
      <c r="B4808" s="2" t="s">
        <v>2487</v>
      </c>
      <c r="C4808" s="1">
        <v>2025001</v>
      </c>
      <c r="D4808" s="1">
        <v>2001235</v>
      </c>
      <c r="E4808" s="2" t="s">
        <v>34</v>
      </c>
      <c r="F4808" s="2" t="s">
        <v>53</v>
      </c>
      <c r="G4808" s="2" t="s">
        <v>66</v>
      </c>
      <c r="H4808" s="2" t="s">
        <v>2265</v>
      </c>
      <c r="I4808" s="2" t="s">
        <v>2266</v>
      </c>
      <c r="J4808" s="2" t="s">
        <v>304</v>
      </c>
      <c r="K4808" s="2" t="s">
        <v>49</v>
      </c>
      <c r="L4808" s="2" t="s">
        <v>397</v>
      </c>
      <c r="M4808" s="2" t="s">
        <v>398</v>
      </c>
      <c r="N4808" s="2" t="s">
        <v>399</v>
      </c>
      <c r="O4808" s="3">
        <v>3</v>
      </c>
      <c r="P4808" s="3">
        <v>13.5015</v>
      </c>
      <c r="Q4808" s="3">
        <v>14.5</v>
      </c>
      <c r="R4808" s="3">
        <v>43.5</v>
      </c>
      <c r="S4808" s="3">
        <v>0.99850000000000005</v>
      </c>
      <c r="T4808" s="3">
        <v>3</v>
      </c>
      <c r="U4808" s="3">
        <v>6.88</v>
      </c>
      <c r="V4808" s="2" t="s">
        <v>675</v>
      </c>
      <c r="W4808" s="2" t="s">
        <v>676</v>
      </c>
      <c r="X4808" s="2" t="s">
        <v>125</v>
      </c>
      <c r="Y4808" s="19" t="str">
        <f>VLOOKUP(G4808,'Verweis Kd-Gruppe'!$A$2:$B$8,2,FALSE)</f>
        <v>EXP</v>
      </c>
      <c r="Z4808" s="19" t="str">
        <f>VLOOKUP(J4808,'Verweis Art-Gruppe'!$A$2:$B$15,2,FALSE)</f>
        <v>Zubehör</v>
      </c>
      <c r="AA4808" s="19" t="str">
        <f>VLOOKUP(W4808,'Verweis Vertreter'!$A$2:$B$24,2,FALSE)</f>
        <v>Corina Wedel</v>
      </c>
      <c r="AB4808" s="12">
        <f t="shared" si="675"/>
        <v>3</v>
      </c>
      <c r="AC4808" s="12">
        <f t="shared" si="680"/>
        <v>13.5015</v>
      </c>
      <c r="AD4808" s="12">
        <f t="shared" si="681"/>
        <v>14.5</v>
      </c>
      <c r="AE4808" s="12">
        <f t="shared" si="676"/>
        <v>43.5</v>
      </c>
      <c r="AF4808" s="12">
        <f t="shared" si="677"/>
        <v>0.99850000000000005</v>
      </c>
      <c r="AG4808" s="12">
        <f t="shared" si="678"/>
        <v>3</v>
      </c>
      <c r="AH4808" s="9">
        <f t="shared" si="682"/>
        <v>6.8965517241379309E-2</v>
      </c>
      <c r="AI4808" s="14">
        <f>VLOOKUP(E4808,'Verweis Faktor'!$A:$B,2,FALSE)</f>
        <v>1</v>
      </c>
      <c r="AJ4808" s="14"/>
      <c r="AK4808" s="14" t="str">
        <f>IF(AL4808="Ja","Versandkosten",VLOOKUP(E4808,'Verweis Belegart'!$A$2:$B$9,2,FALSE))</f>
        <v>Hardware</v>
      </c>
      <c r="AL4808" s="14" t="str">
        <f t="shared" si="683"/>
        <v>Nein</v>
      </c>
      <c r="AM4808" s="14" t="str">
        <f t="shared" si="679"/>
        <v>Positiv</v>
      </c>
    </row>
    <row r="4809" spans="1:39" ht="17.25" customHeight="1" x14ac:dyDescent="0.35">
      <c r="A4809" s="17">
        <v>14574225</v>
      </c>
      <c r="B4809" s="2" t="s">
        <v>2487</v>
      </c>
      <c r="C4809" s="1">
        <v>2025001</v>
      </c>
      <c r="D4809" s="1">
        <v>2001236</v>
      </c>
      <c r="E4809" s="2" t="s">
        <v>34</v>
      </c>
      <c r="F4809" s="2" t="s">
        <v>53</v>
      </c>
      <c r="G4809" s="2" t="s">
        <v>66</v>
      </c>
      <c r="H4809" s="2" t="s">
        <v>1697</v>
      </c>
      <c r="I4809" s="2" t="s">
        <v>2783</v>
      </c>
      <c r="J4809" s="2" t="s">
        <v>103</v>
      </c>
      <c r="K4809" s="2" t="s">
        <v>28</v>
      </c>
      <c r="L4809" s="2" t="s">
        <v>387</v>
      </c>
      <c r="M4809" s="2" t="s">
        <v>388</v>
      </c>
      <c r="N4809" s="2" t="s">
        <v>292</v>
      </c>
      <c r="O4809" s="3">
        <v>6</v>
      </c>
      <c r="P4809" s="3">
        <v>890.63509999999997</v>
      </c>
      <c r="Q4809" s="3">
        <v>909</v>
      </c>
      <c r="R4809" s="3">
        <v>5454</v>
      </c>
      <c r="S4809" s="3">
        <v>18.364899999999999</v>
      </c>
      <c r="T4809" s="3">
        <v>110.19</v>
      </c>
      <c r="U4809" s="3">
        <v>2.02</v>
      </c>
      <c r="V4809" s="2" t="s">
        <v>145</v>
      </c>
      <c r="W4809" s="2" t="s">
        <v>146</v>
      </c>
      <c r="X4809" s="2" t="s">
        <v>125</v>
      </c>
      <c r="Y4809" s="19" t="str">
        <f>VLOOKUP(G4809,'Verweis Kd-Gruppe'!$A$2:$B$8,2,FALSE)</f>
        <v>EXP</v>
      </c>
      <c r="Z4809" s="19" t="str">
        <f>VLOOKUP(J4809,'Verweis Art-Gruppe'!$A$2:$B$15,2,FALSE)</f>
        <v>Geräte</v>
      </c>
      <c r="AA4809" s="19" t="str">
        <f>VLOOKUP(W4809,'Verweis Vertreter'!$A$2:$B$24,2,FALSE)</f>
        <v>Muhsin Yortanli</v>
      </c>
      <c r="AB4809" s="12">
        <f t="shared" si="675"/>
        <v>6</v>
      </c>
      <c r="AC4809" s="12">
        <f t="shared" si="680"/>
        <v>890.63509999999997</v>
      </c>
      <c r="AD4809" s="12">
        <f t="shared" si="681"/>
        <v>909</v>
      </c>
      <c r="AE4809" s="12">
        <f t="shared" si="676"/>
        <v>5454</v>
      </c>
      <c r="AF4809" s="12">
        <f t="shared" si="677"/>
        <v>18.364899999999999</v>
      </c>
      <c r="AG4809" s="12">
        <f t="shared" si="678"/>
        <v>110.19</v>
      </c>
      <c r="AH4809" s="9">
        <f t="shared" si="682"/>
        <v>2.0203520352035202E-2</v>
      </c>
      <c r="AI4809" s="14">
        <f>VLOOKUP(E4809,'Verweis Faktor'!$A:$B,2,FALSE)</f>
        <v>1</v>
      </c>
      <c r="AJ4809" s="14"/>
      <c r="AK4809" s="14" t="str">
        <f>IF(AL4809="Ja","Versandkosten",VLOOKUP(E4809,'Verweis Belegart'!$A$2:$B$9,2,FALSE))</f>
        <v>Hardware</v>
      </c>
      <c r="AL4809" s="14" t="str">
        <f t="shared" si="683"/>
        <v>Nein</v>
      </c>
      <c r="AM4809" s="14" t="str">
        <f t="shared" si="679"/>
        <v>Positiv</v>
      </c>
    </row>
    <row r="4810" spans="1:39" ht="17.25" customHeight="1" x14ac:dyDescent="0.35">
      <c r="A4810" s="17">
        <v>14574225</v>
      </c>
      <c r="B4810" s="2" t="s">
        <v>2487</v>
      </c>
      <c r="C4810" s="1">
        <v>2025001</v>
      </c>
      <c r="D4810" s="1">
        <v>2001236</v>
      </c>
      <c r="E4810" s="2" t="s">
        <v>34</v>
      </c>
      <c r="F4810" s="2" t="s">
        <v>53</v>
      </c>
      <c r="G4810" s="2" t="s">
        <v>66</v>
      </c>
      <c r="H4810" s="2" t="s">
        <v>1697</v>
      </c>
      <c r="I4810" s="2" t="s">
        <v>2783</v>
      </c>
      <c r="J4810" s="2" t="s">
        <v>103</v>
      </c>
      <c r="K4810" s="2" t="s">
        <v>45</v>
      </c>
      <c r="L4810" s="2" t="s">
        <v>395</v>
      </c>
      <c r="M4810" s="2" t="s">
        <v>396</v>
      </c>
      <c r="N4810" s="2" t="s">
        <v>292</v>
      </c>
      <c r="O4810" s="3">
        <v>10</v>
      </c>
      <c r="P4810" s="3">
        <v>898.15139999999997</v>
      </c>
      <c r="Q4810" s="3">
        <v>909</v>
      </c>
      <c r="R4810" s="3">
        <v>9090</v>
      </c>
      <c r="S4810" s="3">
        <v>10.848599999999999</v>
      </c>
      <c r="T4810" s="3">
        <v>108.49</v>
      </c>
      <c r="U4810" s="3">
        <v>1.19</v>
      </c>
      <c r="V4810" s="2" t="s">
        <v>145</v>
      </c>
      <c r="W4810" s="2" t="s">
        <v>146</v>
      </c>
      <c r="X4810" s="2" t="s">
        <v>125</v>
      </c>
      <c r="Y4810" s="19" t="str">
        <f>VLOOKUP(G4810,'Verweis Kd-Gruppe'!$A$2:$B$8,2,FALSE)</f>
        <v>EXP</v>
      </c>
      <c r="Z4810" s="19" t="str">
        <f>VLOOKUP(J4810,'Verweis Art-Gruppe'!$A$2:$B$15,2,FALSE)</f>
        <v>Geräte</v>
      </c>
      <c r="AA4810" s="19" t="str">
        <f>VLOOKUP(W4810,'Verweis Vertreter'!$A$2:$B$24,2,FALSE)</f>
        <v>Muhsin Yortanli</v>
      </c>
      <c r="AB4810" s="12">
        <f t="shared" si="675"/>
        <v>10</v>
      </c>
      <c r="AC4810" s="12">
        <f t="shared" si="680"/>
        <v>898.15139999999997</v>
      </c>
      <c r="AD4810" s="12">
        <f t="shared" si="681"/>
        <v>909</v>
      </c>
      <c r="AE4810" s="12">
        <f t="shared" si="676"/>
        <v>9090</v>
      </c>
      <c r="AF4810" s="12">
        <f t="shared" si="677"/>
        <v>10.848599999999999</v>
      </c>
      <c r="AG4810" s="12">
        <f t="shared" si="678"/>
        <v>108.49</v>
      </c>
      <c r="AH4810" s="9">
        <f t="shared" si="682"/>
        <v>1.1935093509350934E-2</v>
      </c>
      <c r="AI4810" s="14">
        <f>VLOOKUP(E4810,'Verweis Faktor'!$A:$B,2,FALSE)</f>
        <v>1</v>
      </c>
      <c r="AJ4810" s="14"/>
      <c r="AK4810" s="14" t="str">
        <f>IF(AL4810="Ja","Versandkosten",VLOOKUP(E4810,'Verweis Belegart'!$A$2:$B$9,2,FALSE))</f>
        <v>Hardware</v>
      </c>
      <c r="AL4810" s="14" t="str">
        <f t="shared" si="683"/>
        <v>Nein</v>
      </c>
      <c r="AM4810" s="14" t="str">
        <f t="shared" si="679"/>
        <v>Positiv</v>
      </c>
    </row>
    <row r="4811" spans="1:39" ht="17.25" customHeight="1" x14ac:dyDescent="0.35">
      <c r="A4811" s="17">
        <v>14574311</v>
      </c>
      <c r="B4811" s="2" t="s">
        <v>2487</v>
      </c>
      <c r="C4811" s="1">
        <v>2025001</v>
      </c>
      <c r="D4811" s="1">
        <v>2001237</v>
      </c>
      <c r="E4811" s="2" t="s">
        <v>34</v>
      </c>
      <c r="F4811" s="2" t="s">
        <v>142</v>
      </c>
      <c r="G4811" s="2" t="s">
        <v>66</v>
      </c>
      <c r="H4811" s="2" t="s">
        <v>2291</v>
      </c>
      <c r="I4811" s="2" t="s">
        <v>2292</v>
      </c>
      <c r="J4811" s="2" t="s">
        <v>103</v>
      </c>
      <c r="K4811" s="2" t="s">
        <v>28</v>
      </c>
      <c r="L4811" s="2" t="s">
        <v>2443</v>
      </c>
      <c r="M4811" s="2" t="s">
        <v>2444</v>
      </c>
      <c r="N4811" s="2" t="s">
        <v>58</v>
      </c>
      <c r="O4811" s="3">
        <v>1</v>
      </c>
      <c r="P4811" s="3">
        <v>610</v>
      </c>
      <c r="Q4811" s="3">
        <v>629</v>
      </c>
      <c r="R4811" s="3">
        <v>629</v>
      </c>
      <c r="S4811" s="3">
        <v>19</v>
      </c>
      <c r="T4811" s="3">
        <v>19</v>
      </c>
      <c r="U4811" s="3">
        <v>3.02</v>
      </c>
      <c r="V4811" s="2" t="s">
        <v>123</v>
      </c>
      <c r="W4811" s="2" t="s">
        <v>124</v>
      </c>
      <c r="X4811" s="2" t="s">
        <v>125</v>
      </c>
      <c r="Y4811" s="19" t="str">
        <f>VLOOKUP(G4811,'Verweis Kd-Gruppe'!$A$2:$B$8,2,FALSE)</f>
        <v>EXP</v>
      </c>
      <c r="Z4811" s="19" t="str">
        <f>VLOOKUP(J4811,'Verweis Art-Gruppe'!$A$2:$B$15,2,FALSE)</f>
        <v>Geräte</v>
      </c>
      <c r="AA4811" s="19" t="str">
        <f>VLOOKUP(W4811,'Verweis Vertreter'!$A$2:$B$24,2,FALSE)</f>
        <v>Antonio Vuolo</v>
      </c>
      <c r="AB4811" s="12">
        <f t="shared" si="675"/>
        <v>1</v>
      </c>
      <c r="AC4811" s="12">
        <f t="shared" si="680"/>
        <v>610</v>
      </c>
      <c r="AD4811" s="12">
        <f t="shared" si="681"/>
        <v>629</v>
      </c>
      <c r="AE4811" s="12">
        <f t="shared" si="676"/>
        <v>629</v>
      </c>
      <c r="AF4811" s="12">
        <f t="shared" si="677"/>
        <v>19</v>
      </c>
      <c r="AG4811" s="12">
        <f t="shared" si="678"/>
        <v>19</v>
      </c>
      <c r="AH4811" s="9">
        <f t="shared" si="682"/>
        <v>3.0206677265500796E-2</v>
      </c>
      <c r="AI4811" s="14">
        <f>VLOOKUP(E4811,'Verweis Faktor'!$A:$B,2,FALSE)</f>
        <v>1</v>
      </c>
      <c r="AJ4811" s="14"/>
      <c r="AK4811" s="14" t="str">
        <f>IF(AL4811="Ja","Versandkosten",VLOOKUP(E4811,'Verweis Belegart'!$A$2:$B$9,2,FALSE))</f>
        <v>Hardware</v>
      </c>
      <c r="AL4811" s="14" t="str">
        <f t="shared" si="683"/>
        <v>Nein</v>
      </c>
      <c r="AM4811" s="14" t="str">
        <f t="shared" si="679"/>
        <v>Positiv</v>
      </c>
    </row>
    <row r="4812" spans="1:39" ht="17.25" customHeight="1" x14ac:dyDescent="0.35">
      <c r="A4812" s="17">
        <v>14574311</v>
      </c>
      <c r="B4812" s="2" t="s">
        <v>2487</v>
      </c>
      <c r="C4812" s="1">
        <v>2025001</v>
      </c>
      <c r="D4812" s="1">
        <v>2001237</v>
      </c>
      <c r="E4812" s="2" t="s">
        <v>34</v>
      </c>
      <c r="F4812" s="2" t="s">
        <v>142</v>
      </c>
      <c r="G4812" s="2" t="s">
        <v>66</v>
      </c>
      <c r="H4812" s="2" t="s">
        <v>2291</v>
      </c>
      <c r="I4812" s="2" t="s">
        <v>2292</v>
      </c>
      <c r="J4812" s="2" t="s">
        <v>103</v>
      </c>
      <c r="K4812" s="2" t="s">
        <v>45</v>
      </c>
      <c r="L4812" s="2" t="s">
        <v>1381</v>
      </c>
      <c r="M4812" s="2" t="s">
        <v>1382</v>
      </c>
      <c r="N4812" s="2" t="s">
        <v>292</v>
      </c>
      <c r="O4812" s="3">
        <v>2</v>
      </c>
      <c r="P4812" s="3">
        <v>890.04939999999999</v>
      </c>
      <c r="Q4812" s="3">
        <v>909</v>
      </c>
      <c r="R4812" s="3">
        <v>1818</v>
      </c>
      <c r="S4812" s="3">
        <v>18.950600000000001</v>
      </c>
      <c r="T4812" s="3">
        <v>37.9</v>
      </c>
      <c r="U4812" s="3">
        <v>2.08</v>
      </c>
      <c r="V4812" s="2" t="s">
        <v>123</v>
      </c>
      <c r="W4812" s="2" t="s">
        <v>124</v>
      </c>
      <c r="X4812" s="2" t="s">
        <v>125</v>
      </c>
      <c r="Y4812" s="19" t="str">
        <f>VLOOKUP(G4812,'Verweis Kd-Gruppe'!$A$2:$B$8,2,FALSE)</f>
        <v>EXP</v>
      </c>
      <c r="Z4812" s="19" t="str">
        <f>VLOOKUP(J4812,'Verweis Art-Gruppe'!$A$2:$B$15,2,FALSE)</f>
        <v>Geräte</v>
      </c>
      <c r="AA4812" s="19" t="str">
        <f>VLOOKUP(W4812,'Verweis Vertreter'!$A$2:$B$24,2,FALSE)</f>
        <v>Antonio Vuolo</v>
      </c>
      <c r="AB4812" s="12">
        <f t="shared" si="675"/>
        <v>2</v>
      </c>
      <c r="AC4812" s="12">
        <f t="shared" si="680"/>
        <v>890.04939999999999</v>
      </c>
      <c r="AD4812" s="12">
        <f t="shared" si="681"/>
        <v>909</v>
      </c>
      <c r="AE4812" s="12">
        <f t="shared" si="676"/>
        <v>1818</v>
      </c>
      <c r="AF4812" s="12">
        <f t="shared" si="677"/>
        <v>18.950600000000001</v>
      </c>
      <c r="AG4812" s="12">
        <f t="shared" si="678"/>
        <v>37.9</v>
      </c>
      <c r="AH4812" s="9">
        <f t="shared" si="682"/>
        <v>2.0847084708470846E-2</v>
      </c>
      <c r="AI4812" s="14">
        <f>VLOOKUP(E4812,'Verweis Faktor'!$A:$B,2,FALSE)</f>
        <v>1</v>
      </c>
      <c r="AJ4812" s="14"/>
      <c r="AK4812" s="14" t="str">
        <f>IF(AL4812="Ja","Versandkosten",VLOOKUP(E4812,'Verweis Belegart'!$A$2:$B$9,2,FALSE))</f>
        <v>Hardware</v>
      </c>
      <c r="AL4812" s="14" t="str">
        <f t="shared" si="683"/>
        <v>Nein</v>
      </c>
      <c r="AM4812" s="14" t="str">
        <f t="shared" si="679"/>
        <v>Positiv</v>
      </c>
    </row>
    <row r="4813" spans="1:39" ht="17.25" customHeight="1" x14ac:dyDescent="0.35">
      <c r="A4813" s="17">
        <v>14574311</v>
      </c>
      <c r="B4813" s="2" t="s">
        <v>2487</v>
      </c>
      <c r="C4813" s="1">
        <v>2025001</v>
      </c>
      <c r="D4813" s="1">
        <v>2001237</v>
      </c>
      <c r="E4813" s="2" t="s">
        <v>34</v>
      </c>
      <c r="F4813" s="2" t="s">
        <v>142</v>
      </c>
      <c r="G4813" s="2" t="s">
        <v>66</v>
      </c>
      <c r="H4813" s="2" t="s">
        <v>2291</v>
      </c>
      <c r="I4813" s="2" t="s">
        <v>2292</v>
      </c>
      <c r="J4813" s="2" t="s">
        <v>103</v>
      </c>
      <c r="K4813" s="2" t="s">
        <v>49</v>
      </c>
      <c r="L4813" s="2" t="s">
        <v>1808</v>
      </c>
      <c r="M4813" s="2" t="s">
        <v>1809</v>
      </c>
      <c r="N4813" s="2" t="s">
        <v>139</v>
      </c>
      <c r="O4813" s="3">
        <v>1</v>
      </c>
      <c r="P4813" s="3">
        <v>699.65219999999999</v>
      </c>
      <c r="Q4813" s="3">
        <v>715</v>
      </c>
      <c r="R4813" s="3">
        <v>715</v>
      </c>
      <c r="S4813" s="3">
        <v>15.347799999999999</v>
      </c>
      <c r="T4813" s="3">
        <v>15.35</v>
      </c>
      <c r="U4813" s="3">
        <v>2.14</v>
      </c>
      <c r="V4813" s="2" t="s">
        <v>123</v>
      </c>
      <c r="W4813" s="2" t="s">
        <v>124</v>
      </c>
      <c r="X4813" s="2" t="s">
        <v>125</v>
      </c>
      <c r="Y4813" s="19" t="str">
        <f>VLOOKUP(G4813,'Verweis Kd-Gruppe'!$A$2:$B$8,2,FALSE)</f>
        <v>EXP</v>
      </c>
      <c r="Z4813" s="19" t="str">
        <f>VLOOKUP(J4813,'Verweis Art-Gruppe'!$A$2:$B$15,2,FALSE)</f>
        <v>Geräte</v>
      </c>
      <c r="AA4813" s="19" t="str">
        <f>VLOOKUP(W4813,'Verweis Vertreter'!$A$2:$B$24,2,FALSE)</f>
        <v>Antonio Vuolo</v>
      </c>
      <c r="AB4813" s="12">
        <f t="shared" si="675"/>
        <v>1</v>
      </c>
      <c r="AC4813" s="12">
        <f t="shared" si="680"/>
        <v>699.65219999999999</v>
      </c>
      <c r="AD4813" s="12">
        <f t="shared" si="681"/>
        <v>715</v>
      </c>
      <c r="AE4813" s="12">
        <f t="shared" si="676"/>
        <v>715</v>
      </c>
      <c r="AF4813" s="12">
        <f t="shared" si="677"/>
        <v>15.347799999999999</v>
      </c>
      <c r="AG4813" s="12">
        <f t="shared" si="678"/>
        <v>15.35</v>
      </c>
      <c r="AH4813" s="9">
        <f t="shared" si="682"/>
        <v>2.146853146853147E-2</v>
      </c>
      <c r="AI4813" s="14">
        <f>VLOOKUP(E4813,'Verweis Faktor'!$A:$B,2,FALSE)</f>
        <v>1</v>
      </c>
      <c r="AJ4813" s="14"/>
      <c r="AK4813" s="14" t="str">
        <f>IF(AL4813="Ja","Versandkosten",VLOOKUP(E4813,'Verweis Belegart'!$A$2:$B$9,2,FALSE))</f>
        <v>Hardware</v>
      </c>
      <c r="AL4813" s="14" t="str">
        <f t="shared" si="683"/>
        <v>Nein</v>
      </c>
      <c r="AM4813" s="14" t="str">
        <f t="shared" si="679"/>
        <v>Positiv</v>
      </c>
    </row>
    <row r="4814" spans="1:39" ht="17.25" customHeight="1" x14ac:dyDescent="0.35">
      <c r="A4814" s="17">
        <v>14574311</v>
      </c>
      <c r="B4814" s="2" t="s">
        <v>2487</v>
      </c>
      <c r="C4814" s="1">
        <v>2025001</v>
      </c>
      <c r="D4814" s="1">
        <v>2001237</v>
      </c>
      <c r="E4814" s="2" t="s">
        <v>34</v>
      </c>
      <c r="F4814" s="2" t="s">
        <v>142</v>
      </c>
      <c r="G4814" s="2" t="s">
        <v>66</v>
      </c>
      <c r="H4814" s="2" t="s">
        <v>2291</v>
      </c>
      <c r="I4814" s="2" t="s">
        <v>2292</v>
      </c>
      <c r="J4814" s="2" t="s">
        <v>103</v>
      </c>
      <c r="K4814" s="2" t="s">
        <v>79</v>
      </c>
      <c r="L4814" s="2" t="s">
        <v>1808</v>
      </c>
      <c r="M4814" s="2" t="s">
        <v>1809</v>
      </c>
      <c r="N4814" s="2" t="s">
        <v>139</v>
      </c>
      <c r="O4814" s="3">
        <v>1</v>
      </c>
      <c r="P4814" s="3">
        <v>699.65219999999999</v>
      </c>
      <c r="Q4814" s="3">
        <v>715</v>
      </c>
      <c r="R4814" s="3">
        <v>715</v>
      </c>
      <c r="S4814" s="3">
        <v>15.347799999999999</v>
      </c>
      <c r="T4814" s="3">
        <v>15.35</v>
      </c>
      <c r="U4814" s="3">
        <v>2.14</v>
      </c>
      <c r="V4814" s="2" t="s">
        <v>123</v>
      </c>
      <c r="W4814" s="2" t="s">
        <v>124</v>
      </c>
      <c r="X4814" s="2" t="s">
        <v>125</v>
      </c>
      <c r="Y4814" s="19" t="str">
        <f>VLOOKUP(G4814,'Verweis Kd-Gruppe'!$A$2:$B$8,2,FALSE)</f>
        <v>EXP</v>
      </c>
      <c r="Z4814" s="19" t="str">
        <f>VLOOKUP(J4814,'Verweis Art-Gruppe'!$A$2:$B$15,2,FALSE)</f>
        <v>Geräte</v>
      </c>
      <c r="AA4814" s="19" t="str">
        <f>VLOOKUP(W4814,'Verweis Vertreter'!$A$2:$B$24,2,FALSE)</f>
        <v>Antonio Vuolo</v>
      </c>
      <c r="AB4814" s="12">
        <f t="shared" si="675"/>
        <v>1</v>
      </c>
      <c r="AC4814" s="12">
        <f t="shared" si="680"/>
        <v>699.65219999999999</v>
      </c>
      <c r="AD4814" s="12">
        <f t="shared" si="681"/>
        <v>715</v>
      </c>
      <c r="AE4814" s="12">
        <f t="shared" si="676"/>
        <v>715</v>
      </c>
      <c r="AF4814" s="12">
        <f t="shared" si="677"/>
        <v>15.347799999999999</v>
      </c>
      <c r="AG4814" s="12">
        <f t="shared" si="678"/>
        <v>15.35</v>
      </c>
      <c r="AH4814" s="9">
        <f t="shared" si="682"/>
        <v>2.146853146853147E-2</v>
      </c>
      <c r="AI4814" s="14">
        <f>VLOOKUP(E4814,'Verweis Faktor'!$A:$B,2,FALSE)</f>
        <v>1</v>
      </c>
      <c r="AJ4814" s="14"/>
      <c r="AK4814" s="14" t="str">
        <f>IF(AL4814="Ja","Versandkosten",VLOOKUP(E4814,'Verweis Belegart'!$A$2:$B$9,2,FALSE))</f>
        <v>Hardware</v>
      </c>
      <c r="AL4814" s="14" t="str">
        <f t="shared" si="683"/>
        <v>Nein</v>
      </c>
      <c r="AM4814" s="14" t="str">
        <f t="shared" si="679"/>
        <v>Positiv</v>
      </c>
    </row>
    <row r="4815" spans="1:39" ht="17.25" customHeight="1" x14ac:dyDescent="0.35">
      <c r="A4815" s="17">
        <v>14574311</v>
      </c>
      <c r="B4815" s="2" t="s">
        <v>2487</v>
      </c>
      <c r="C4815" s="1">
        <v>2025001</v>
      </c>
      <c r="D4815" s="1">
        <v>2001237</v>
      </c>
      <c r="E4815" s="2" t="s">
        <v>34</v>
      </c>
      <c r="F4815" s="2" t="s">
        <v>142</v>
      </c>
      <c r="G4815" s="2" t="s">
        <v>66</v>
      </c>
      <c r="H4815" s="2" t="s">
        <v>2291</v>
      </c>
      <c r="I4815" s="2" t="s">
        <v>2292</v>
      </c>
      <c r="J4815" s="2" t="s">
        <v>103</v>
      </c>
      <c r="K4815" s="2" t="s">
        <v>83</v>
      </c>
      <c r="L4815" s="2" t="s">
        <v>2293</v>
      </c>
      <c r="M4815" s="2" t="s">
        <v>2294</v>
      </c>
      <c r="N4815" s="2" t="s">
        <v>2295</v>
      </c>
      <c r="O4815" s="3">
        <v>2</v>
      </c>
      <c r="P4815" s="3">
        <v>95</v>
      </c>
      <c r="Q4815" s="3">
        <v>89</v>
      </c>
      <c r="R4815" s="3">
        <v>178</v>
      </c>
      <c r="S4815" s="3">
        <v>-6</v>
      </c>
      <c r="T4815" s="3">
        <v>-12</v>
      </c>
      <c r="U4815" s="3">
        <v>-6.74</v>
      </c>
      <c r="V4815" s="2" t="s">
        <v>123</v>
      </c>
      <c r="W4815" s="2" t="s">
        <v>124</v>
      </c>
      <c r="X4815" s="2" t="s">
        <v>125</v>
      </c>
      <c r="Y4815" s="19" t="str">
        <f>VLOOKUP(G4815,'Verweis Kd-Gruppe'!$A$2:$B$8,2,FALSE)</f>
        <v>EXP</v>
      </c>
      <c r="Z4815" s="19" t="str">
        <f>VLOOKUP(J4815,'Verweis Art-Gruppe'!$A$2:$B$15,2,FALSE)</f>
        <v>Geräte</v>
      </c>
      <c r="AA4815" s="19" t="str">
        <f>VLOOKUP(W4815,'Verweis Vertreter'!$A$2:$B$24,2,FALSE)</f>
        <v>Antonio Vuolo</v>
      </c>
      <c r="AB4815" s="12">
        <f t="shared" si="675"/>
        <v>2</v>
      </c>
      <c r="AC4815" s="12">
        <f t="shared" si="680"/>
        <v>95</v>
      </c>
      <c r="AD4815" s="12">
        <f t="shared" si="681"/>
        <v>89</v>
      </c>
      <c r="AE4815" s="12">
        <f t="shared" si="676"/>
        <v>178</v>
      </c>
      <c r="AF4815" s="12">
        <f t="shared" si="677"/>
        <v>-6</v>
      </c>
      <c r="AG4815" s="12">
        <f t="shared" si="678"/>
        <v>-12</v>
      </c>
      <c r="AH4815" s="9">
        <f t="shared" si="682"/>
        <v>-6.741573033707865E-2</v>
      </c>
      <c r="AI4815" s="14">
        <f>VLOOKUP(E4815,'Verweis Faktor'!$A:$B,2,FALSE)</f>
        <v>1</v>
      </c>
      <c r="AJ4815" s="14"/>
      <c r="AK4815" s="14" t="str">
        <f>IF(AL4815="Ja","Versandkosten",VLOOKUP(E4815,'Verweis Belegart'!$A$2:$B$9,2,FALSE))</f>
        <v>Hardware</v>
      </c>
      <c r="AL4815" s="14" t="str">
        <f t="shared" si="683"/>
        <v>Nein</v>
      </c>
      <c r="AM4815" s="14" t="str">
        <f t="shared" si="679"/>
        <v>Negativ</v>
      </c>
    </row>
    <row r="4816" spans="1:39" ht="17.25" customHeight="1" x14ac:dyDescent="0.35">
      <c r="A4816" s="17">
        <v>14574311</v>
      </c>
      <c r="B4816" s="2" t="s">
        <v>2487</v>
      </c>
      <c r="C4816" s="1">
        <v>2025001</v>
      </c>
      <c r="D4816" s="1">
        <v>2001237</v>
      </c>
      <c r="E4816" s="2" t="s">
        <v>34</v>
      </c>
      <c r="F4816" s="2" t="s">
        <v>142</v>
      </c>
      <c r="G4816" s="2" t="s">
        <v>66</v>
      </c>
      <c r="H4816" s="2" t="s">
        <v>2291</v>
      </c>
      <c r="I4816" s="2" t="s">
        <v>2292</v>
      </c>
      <c r="J4816" s="2" t="s">
        <v>103</v>
      </c>
      <c r="K4816" s="2" t="s">
        <v>87</v>
      </c>
      <c r="L4816" s="2" t="s">
        <v>2541</v>
      </c>
      <c r="M4816" s="2" t="s">
        <v>2542</v>
      </c>
      <c r="N4816" s="2" t="s">
        <v>2543</v>
      </c>
      <c r="O4816" s="3">
        <v>1</v>
      </c>
      <c r="P4816" s="3">
        <v>650</v>
      </c>
      <c r="Q4816" s="3">
        <v>669</v>
      </c>
      <c r="R4816" s="3">
        <v>669</v>
      </c>
      <c r="S4816" s="3">
        <v>19</v>
      </c>
      <c r="T4816" s="3">
        <v>19</v>
      </c>
      <c r="U4816" s="3">
        <v>2.84</v>
      </c>
      <c r="V4816" s="2" t="s">
        <v>123</v>
      </c>
      <c r="W4816" s="2" t="s">
        <v>124</v>
      </c>
      <c r="X4816" s="2" t="s">
        <v>125</v>
      </c>
      <c r="Y4816" s="19" t="str">
        <f>VLOOKUP(G4816,'Verweis Kd-Gruppe'!$A$2:$B$8,2,FALSE)</f>
        <v>EXP</v>
      </c>
      <c r="Z4816" s="19" t="str">
        <f>VLOOKUP(J4816,'Verweis Art-Gruppe'!$A$2:$B$15,2,FALSE)</f>
        <v>Geräte</v>
      </c>
      <c r="AA4816" s="19" t="str">
        <f>VLOOKUP(W4816,'Verweis Vertreter'!$A$2:$B$24,2,FALSE)</f>
        <v>Antonio Vuolo</v>
      </c>
      <c r="AB4816" s="12">
        <f t="shared" si="675"/>
        <v>1</v>
      </c>
      <c r="AC4816" s="12">
        <f t="shared" si="680"/>
        <v>650</v>
      </c>
      <c r="AD4816" s="12">
        <f t="shared" si="681"/>
        <v>669</v>
      </c>
      <c r="AE4816" s="12">
        <f t="shared" si="676"/>
        <v>669</v>
      </c>
      <c r="AF4816" s="12">
        <f t="shared" si="677"/>
        <v>19</v>
      </c>
      <c r="AG4816" s="12">
        <f t="shared" si="678"/>
        <v>19</v>
      </c>
      <c r="AH4816" s="9">
        <f t="shared" si="682"/>
        <v>2.8400597907324365E-2</v>
      </c>
      <c r="AI4816" s="14">
        <f>VLOOKUP(E4816,'Verweis Faktor'!$A:$B,2,FALSE)</f>
        <v>1</v>
      </c>
      <c r="AJ4816" s="14"/>
      <c r="AK4816" s="14" t="str">
        <f>IF(AL4816="Ja","Versandkosten",VLOOKUP(E4816,'Verweis Belegart'!$A$2:$B$9,2,FALSE))</f>
        <v>Hardware</v>
      </c>
      <c r="AL4816" s="14" t="str">
        <f t="shared" si="683"/>
        <v>Nein</v>
      </c>
      <c r="AM4816" s="14" t="str">
        <f t="shared" si="679"/>
        <v>Positiv</v>
      </c>
    </row>
    <row r="4817" spans="1:39" ht="17.25" customHeight="1" x14ac:dyDescent="0.35">
      <c r="A4817" s="17">
        <v>14574311</v>
      </c>
      <c r="B4817" s="2" t="s">
        <v>2487</v>
      </c>
      <c r="C4817" s="1">
        <v>2025001</v>
      </c>
      <c r="D4817" s="1">
        <v>2001237</v>
      </c>
      <c r="E4817" s="2" t="s">
        <v>34</v>
      </c>
      <c r="F4817" s="2" t="s">
        <v>142</v>
      </c>
      <c r="G4817" s="2" t="s">
        <v>66</v>
      </c>
      <c r="H4817" s="2" t="s">
        <v>2291</v>
      </c>
      <c r="I4817" s="2" t="s">
        <v>2292</v>
      </c>
      <c r="J4817" s="2" t="s">
        <v>103</v>
      </c>
      <c r="K4817" s="2" t="s">
        <v>91</v>
      </c>
      <c r="L4817" s="2" t="s">
        <v>2240</v>
      </c>
      <c r="M4817" s="2" t="s">
        <v>2241</v>
      </c>
      <c r="N4817" s="2" t="s">
        <v>347</v>
      </c>
      <c r="O4817" s="3">
        <v>1</v>
      </c>
      <c r="P4817" s="3">
        <v>759</v>
      </c>
      <c r="Q4817" s="3">
        <v>769</v>
      </c>
      <c r="R4817" s="3">
        <v>769</v>
      </c>
      <c r="S4817" s="3">
        <v>10</v>
      </c>
      <c r="T4817" s="3">
        <v>10</v>
      </c>
      <c r="U4817" s="3">
        <v>1.3</v>
      </c>
      <c r="V4817" s="2" t="s">
        <v>123</v>
      </c>
      <c r="W4817" s="2" t="s">
        <v>124</v>
      </c>
      <c r="X4817" s="2" t="s">
        <v>125</v>
      </c>
      <c r="Y4817" s="19" t="str">
        <f>VLOOKUP(G4817,'Verweis Kd-Gruppe'!$A$2:$B$8,2,FALSE)</f>
        <v>EXP</v>
      </c>
      <c r="Z4817" s="19" t="str">
        <f>VLOOKUP(J4817,'Verweis Art-Gruppe'!$A$2:$B$15,2,FALSE)</f>
        <v>Geräte</v>
      </c>
      <c r="AA4817" s="19" t="str">
        <f>VLOOKUP(W4817,'Verweis Vertreter'!$A$2:$B$24,2,FALSE)</f>
        <v>Antonio Vuolo</v>
      </c>
      <c r="AB4817" s="12">
        <f t="shared" si="675"/>
        <v>1</v>
      </c>
      <c r="AC4817" s="12">
        <f t="shared" si="680"/>
        <v>759</v>
      </c>
      <c r="AD4817" s="12">
        <f t="shared" si="681"/>
        <v>769</v>
      </c>
      <c r="AE4817" s="12">
        <f t="shared" si="676"/>
        <v>769</v>
      </c>
      <c r="AF4817" s="12">
        <f t="shared" si="677"/>
        <v>10</v>
      </c>
      <c r="AG4817" s="12">
        <f t="shared" si="678"/>
        <v>10</v>
      </c>
      <c r="AH4817" s="9">
        <f t="shared" si="682"/>
        <v>1.3003901170351105E-2</v>
      </c>
      <c r="AI4817" s="14">
        <f>VLOOKUP(E4817,'Verweis Faktor'!$A:$B,2,FALSE)</f>
        <v>1</v>
      </c>
      <c r="AJ4817" s="14"/>
      <c r="AK4817" s="14" t="str">
        <f>IF(AL4817="Ja","Versandkosten",VLOOKUP(E4817,'Verweis Belegart'!$A$2:$B$9,2,FALSE))</f>
        <v>Hardware</v>
      </c>
      <c r="AL4817" s="14" t="str">
        <f t="shared" si="683"/>
        <v>Nein</v>
      </c>
      <c r="AM4817" s="14" t="str">
        <f t="shared" si="679"/>
        <v>Positiv</v>
      </c>
    </row>
    <row r="4818" spans="1:39" ht="17.25" customHeight="1" x14ac:dyDescent="0.35">
      <c r="A4818" s="17">
        <v>14574311</v>
      </c>
      <c r="B4818" s="2" t="s">
        <v>2487</v>
      </c>
      <c r="C4818" s="1">
        <v>2025001</v>
      </c>
      <c r="D4818" s="1">
        <v>2001237</v>
      </c>
      <c r="E4818" s="2" t="s">
        <v>34</v>
      </c>
      <c r="F4818" s="2" t="s">
        <v>142</v>
      </c>
      <c r="G4818" s="2" t="s">
        <v>66</v>
      </c>
      <c r="H4818" s="2" t="s">
        <v>2291</v>
      </c>
      <c r="I4818" s="2" t="s">
        <v>2292</v>
      </c>
      <c r="J4818" s="2" t="s">
        <v>103</v>
      </c>
      <c r="K4818" s="2" t="s">
        <v>95</v>
      </c>
      <c r="L4818" s="2" t="s">
        <v>1894</v>
      </c>
      <c r="M4818" s="2" t="s">
        <v>1895</v>
      </c>
      <c r="N4818" s="2" t="s">
        <v>1884</v>
      </c>
      <c r="O4818" s="3">
        <v>1</v>
      </c>
      <c r="P4818" s="3">
        <v>399</v>
      </c>
      <c r="Q4818" s="3">
        <v>439</v>
      </c>
      <c r="R4818" s="3">
        <v>439</v>
      </c>
      <c r="S4818" s="3">
        <v>40</v>
      </c>
      <c r="T4818" s="3">
        <v>40</v>
      </c>
      <c r="U4818" s="3">
        <v>9.11</v>
      </c>
      <c r="V4818" s="2" t="s">
        <v>123</v>
      </c>
      <c r="W4818" s="2" t="s">
        <v>124</v>
      </c>
      <c r="X4818" s="2" t="s">
        <v>125</v>
      </c>
      <c r="Y4818" s="19" t="str">
        <f>VLOOKUP(G4818,'Verweis Kd-Gruppe'!$A$2:$B$8,2,FALSE)</f>
        <v>EXP</v>
      </c>
      <c r="Z4818" s="19" t="str">
        <f>VLOOKUP(J4818,'Verweis Art-Gruppe'!$A$2:$B$15,2,FALSE)</f>
        <v>Geräte</v>
      </c>
      <c r="AA4818" s="19" t="str">
        <f>VLOOKUP(W4818,'Verweis Vertreter'!$A$2:$B$24,2,FALSE)</f>
        <v>Antonio Vuolo</v>
      </c>
      <c r="AB4818" s="12">
        <f t="shared" si="675"/>
        <v>1</v>
      </c>
      <c r="AC4818" s="12">
        <f t="shared" si="680"/>
        <v>399</v>
      </c>
      <c r="AD4818" s="12">
        <f t="shared" si="681"/>
        <v>439</v>
      </c>
      <c r="AE4818" s="12">
        <f t="shared" si="676"/>
        <v>439</v>
      </c>
      <c r="AF4818" s="12">
        <f t="shared" si="677"/>
        <v>40</v>
      </c>
      <c r="AG4818" s="12">
        <f t="shared" si="678"/>
        <v>40</v>
      </c>
      <c r="AH4818" s="9">
        <f t="shared" si="682"/>
        <v>9.1116173120728935E-2</v>
      </c>
      <c r="AI4818" s="14">
        <f>VLOOKUP(E4818,'Verweis Faktor'!$A:$B,2,FALSE)</f>
        <v>1</v>
      </c>
      <c r="AJ4818" s="14"/>
      <c r="AK4818" s="14" t="str">
        <f>IF(AL4818="Ja","Versandkosten",VLOOKUP(E4818,'Verweis Belegart'!$A$2:$B$9,2,FALSE))</f>
        <v>Hardware</v>
      </c>
      <c r="AL4818" s="14" t="str">
        <f t="shared" si="683"/>
        <v>Nein</v>
      </c>
      <c r="AM4818" s="14" t="str">
        <f t="shared" si="679"/>
        <v>Positiv</v>
      </c>
    </row>
    <row r="4819" spans="1:39" ht="17.25" customHeight="1" x14ac:dyDescent="0.35">
      <c r="A4819" s="17">
        <v>14574311</v>
      </c>
      <c r="B4819" s="2" t="s">
        <v>2487</v>
      </c>
      <c r="C4819" s="1">
        <v>2025001</v>
      </c>
      <c r="D4819" s="1">
        <v>2001237</v>
      </c>
      <c r="E4819" s="2" t="s">
        <v>34</v>
      </c>
      <c r="F4819" s="2" t="s">
        <v>142</v>
      </c>
      <c r="G4819" s="2" t="s">
        <v>66</v>
      </c>
      <c r="H4819" s="2" t="s">
        <v>2291</v>
      </c>
      <c r="I4819" s="2" t="s">
        <v>2292</v>
      </c>
      <c r="J4819" s="2" t="s">
        <v>103</v>
      </c>
      <c r="K4819" s="2" t="s">
        <v>99</v>
      </c>
      <c r="L4819" s="2" t="s">
        <v>1200</v>
      </c>
      <c r="M4819" s="2" t="s">
        <v>1201</v>
      </c>
      <c r="N4819" s="2" t="s">
        <v>262</v>
      </c>
      <c r="O4819" s="3">
        <v>5</v>
      </c>
      <c r="P4819" s="3">
        <v>990.39639999999997</v>
      </c>
      <c r="Q4819" s="3">
        <v>1025</v>
      </c>
      <c r="R4819" s="3">
        <v>5125</v>
      </c>
      <c r="S4819" s="3">
        <v>34.6036</v>
      </c>
      <c r="T4819" s="3">
        <v>173.02</v>
      </c>
      <c r="U4819" s="3">
        <v>3.37</v>
      </c>
      <c r="V4819" s="2" t="s">
        <v>123</v>
      </c>
      <c r="W4819" s="2" t="s">
        <v>124</v>
      </c>
      <c r="X4819" s="2" t="s">
        <v>125</v>
      </c>
      <c r="Y4819" s="19" t="str">
        <f>VLOOKUP(G4819,'Verweis Kd-Gruppe'!$A$2:$B$8,2,FALSE)</f>
        <v>EXP</v>
      </c>
      <c r="Z4819" s="19" t="str">
        <f>VLOOKUP(J4819,'Verweis Art-Gruppe'!$A$2:$B$15,2,FALSE)</f>
        <v>Geräte</v>
      </c>
      <c r="AA4819" s="19" t="str">
        <f>VLOOKUP(W4819,'Verweis Vertreter'!$A$2:$B$24,2,FALSE)</f>
        <v>Antonio Vuolo</v>
      </c>
      <c r="AB4819" s="12">
        <f t="shared" si="675"/>
        <v>5</v>
      </c>
      <c r="AC4819" s="12">
        <f t="shared" si="680"/>
        <v>990.39639999999997</v>
      </c>
      <c r="AD4819" s="12">
        <f t="shared" si="681"/>
        <v>1025</v>
      </c>
      <c r="AE4819" s="12">
        <f t="shared" si="676"/>
        <v>5125</v>
      </c>
      <c r="AF4819" s="12">
        <f t="shared" si="677"/>
        <v>34.6036</v>
      </c>
      <c r="AG4819" s="12">
        <f t="shared" si="678"/>
        <v>173.02</v>
      </c>
      <c r="AH4819" s="9">
        <f t="shared" si="682"/>
        <v>3.3760000000000005E-2</v>
      </c>
      <c r="AI4819" s="14">
        <f>VLOOKUP(E4819,'Verweis Faktor'!$A:$B,2,FALSE)</f>
        <v>1</v>
      </c>
      <c r="AJ4819" s="14"/>
      <c r="AK4819" s="14" t="str">
        <f>IF(AL4819="Ja","Versandkosten",VLOOKUP(E4819,'Verweis Belegart'!$A$2:$B$9,2,FALSE))</f>
        <v>Hardware</v>
      </c>
      <c r="AL4819" s="14" t="str">
        <f t="shared" si="683"/>
        <v>Nein</v>
      </c>
      <c r="AM4819" s="14" t="str">
        <f t="shared" si="679"/>
        <v>Positiv</v>
      </c>
    </row>
    <row r="4820" spans="1:39" ht="17.25" customHeight="1" x14ac:dyDescent="0.35">
      <c r="A4820" s="17">
        <v>14575040</v>
      </c>
      <c r="B4820" s="2" t="s">
        <v>2487</v>
      </c>
      <c r="C4820" s="1">
        <v>2025001</v>
      </c>
      <c r="D4820" s="1">
        <v>2001238</v>
      </c>
      <c r="E4820" s="2" t="s">
        <v>34</v>
      </c>
      <c r="F4820" s="2" t="s">
        <v>142</v>
      </c>
      <c r="G4820" s="2" t="s">
        <v>66</v>
      </c>
      <c r="H4820" s="2" t="s">
        <v>750</v>
      </c>
      <c r="I4820" s="2" t="s">
        <v>751</v>
      </c>
      <c r="J4820" s="2" t="s">
        <v>304</v>
      </c>
      <c r="K4820" s="2" t="s">
        <v>28</v>
      </c>
      <c r="L4820" s="2" t="s">
        <v>605</v>
      </c>
      <c r="M4820" s="2" t="s">
        <v>606</v>
      </c>
      <c r="N4820" s="2" t="s">
        <v>607</v>
      </c>
      <c r="O4820" s="3">
        <v>2</v>
      </c>
      <c r="P4820" s="3">
        <v>78.054900000000004</v>
      </c>
      <c r="Q4820" s="3">
        <v>80</v>
      </c>
      <c r="R4820" s="3">
        <v>160</v>
      </c>
      <c r="S4820" s="3">
        <v>1.9451000000000001</v>
      </c>
      <c r="T4820" s="3">
        <v>3.89</v>
      </c>
      <c r="U4820" s="3">
        <v>2.4300000000000002</v>
      </c>
      <c r="V4820" s="2" t="s">
        <v>145</v>
      </c>
      <c r="W4820" s="2" t="s">
        <v>146</v>
      </c>
      <c r="X4820" s="2" t="s">
        <v>72</v>
      </c>
      <c r="Y4820" s="19" t="str">
        <f>VLOOKUP(G4820,'Verweis Kd-Gruppe'!$A$2:$B$8,2,FALSE)</f>
        <v>EXP</v>
      </c>
      <c r="Z4820" s="19" t="str">
        <f>VLOOKUP(J4820,'Verweis Art-Gruppe'!$A$2:$B$15,2,FALSE)</f>
        <v>Zubehör</v>
      </c>
      <c r="AA4820" s="19" t="str">
        <f>VLOOKUP(W4820,'Verweis Vertreter'!$A$2:$B$24,2,FALSE)</f>
        <v>Muhsin Yortanli</v>
      </c>
      <c r="AB4820" s="12">
        <f t="shared" si="675"/>
        <v>2</v>
      </c>
      <c r="AC4820" s="12">
        <f t="shared" si="680"/>
        <v>78.054900000000004</v>
      </c>
      <c r="AD4820" s="12">
        <f t="shared" si="681"/>
        <v>80</v>
      </c>
      <c r="AE4820" s="12">
        <f t="shared" si="676"/>
        <v>160</v>
      </c>
      <c r="AF4820" s="12">
        <f t="shared" si="677"/>
        <v>1.9451000000000001</v>
      </c>
      <c r="AG4820" s="12">
        <f t="shared" si="678"/>
        <v>3.89</v>
      </c>
      <c r="AH4820" s="9">
        <f t="shared" si="682"/>
        <v>2.4312500000000001E-2</v>
      </c>
      <c r="AI4820" s="14">
        <f>VLOOKUP(E4820,'Verweis Faktor'!$A:$B,2,FALSE)</f>
        <v>1</v>
      </c>
      <c r="AJ4820" s="14"/>
      <c r="AK4820" s="14" t="str">
        <f>IF(AL4820="Ja","Versandkosten",VLOOKUP(E4820,'Verweis Belegart'!$A$2:$B$9,2,FALSE))</f>
        <v>Hardware</v>
      </c>
      <c r="AL4820" s="14" t="str">
        <f t="shared" si="683"/>
        <v>Nein</v>
      </c>
      <c r="AM4820" s="14" t="str">
        <f t="shared" si="679"/>
        <v>Positiv</v>
      </c>
    </row>
    <row r="4821" spans="1:39" ht="17.25" customHeight="1" x14ac:dyDescent="0.35">
      <c r="A4821" s="17">
        <v>14575040</v>
      </c>
      <c r="B4821" s="2" t="s">
        <v>2487</v>
      </c>
      <c r="C4821" s="1">
        <v>2025001</v>
      </c>
      <c r="D4821" s="1">
        <v>2001238</v>
      </c>
      <c r="E4821" s="2" t="s">
        <v>34</v>
      </c>
      <c r="F4821" s="2" t="s">
        <v>142</v>
      </c>
      <c r="G4821" s="2" t="s">
        <v>66</v>
      </c>
      <c r="H4821" s="2" t="s">
        <v>750</v>
      </c>
      <c r="I4821" s="2" t="s">
        <v>751</v>
      </c>
      <c r="J4821" s="2" t="s">
        <v>304</v>
      </c>
      <c r="K4821" s="2" t="s">
        <v>45</v>
      </c>
      <c r="L4821" s="2" t="s">
        <v>2457</v>
      </c>
      <c r="M4821" s="2" t="s">
        <v>2458</v>
      </c>
      <c r="N4821" s="2" t="s">
        <v>1786</v>
      </c>
      <c r="O4821" s="3">
        <v>2</v>
      </c>
      <c r="P4821" s="3">
        <v>265.73</v>
      </c>
      <c r="Q4821" s="3">
        <v>268</v>
      </c>
      <c r="R4821" s="3">
        <v>536</v>
      </c>
      <c r="S4821" s="3">
        <v>2.27</v>
      </c>
      <c r="T4821" s="3">
        <v>4.54</v>
      </c>
      <c r="U4821" s="3">
        <v>0.84</v>
      </c>
      <c r="V4821" s="2" t="s">
        <v>145</v>
      </c>
      <c r="W4821" s="2" t="s">
        <v>146</v>
      </c>
      <c r="X4821" s="2" t="s">
        <v>72</v>
      </c>
      <c r="Y4821" s="19" t="str">
        <f>VLOOKUP(G4821,'Verweis Kd-Gruppe'!$A$2:$B$8,2,FALSE)</f>
        <v>EXP</v>
      </c>
      <c r="Z4821" s="19" t="str">
        <f>VLOOKUP(J4821,'Verweis Art-Gruppe'!$A$2:$B$15,2,FALSE)</f>
        <v>Zubehör</v>
      </c>
      <c r="AA4821" s="19" t="str">
        <f>VLOOKUP(W4821,'Verweis Vertreter'!$A$2:$B$24,2,FALSE)</f>
        <v>Muhsin Yortanli</v>
      </c>
      <c r="AB4821" s="12">
        <f t="shared" si="675"/>
        <v>2</v>
      </c>
      <c r="AC4821" s="12">
        <f t="shared" si="680"/>
        <v>265.73</v>
      </c>
      <c r="AD4821" s="12">
        <f t="shared" si="681"/>
        <v>268</v>
      </c>
      <c r="AE4821" s="12">
        <f t="shared" si="676"/>
        <v>536</v>
      </c>
      <c r="AF4821" s="12">
        <f t="shared" si="677"/>
        <v>2.27</v>
      </c>
      <c r="AG4821" s="12">
        <f t="shared" si="678"/>
        <v>4.54</v>
      </c>
      <c r="AH4821" s="9">
        <f t="shared" si="682"/>
        <v>8.470149253731343E-3</v>
      </c>
      <c r="AI4821" s="14">
        <f>VLOOKUP(E4821,'Verweis Faktor'!$A:$B,2,FALSE)</f>
        <v>1</v>
      </c>
      <c r="AJ4821" s="14"/>
      <c r="AK4821" s="14" t="str">
        <f>IF(AL4821="Ja","Versandkosten",VLOOKUP(E4821,'Verweis Belegart'!$A$2:$B$9,2,FALSE))</f>
        <v>Hardware</v>
      </c>
      <c r="AL4821" s="14" t="str">
        <f t="shared" si="683"/>
        <v>Nein</v>
      </c>
      <c r="AM4821" s="14" t="str">
        <f t="shared" si="679"/>
        <v>Positiv</v>
      </c>
    </row>
    <row r="4822" spans="1:39" ht="17.25" customHeight="1" x14ac:dyDescent="0.35">
      <c r="A4822" s="17">
        <v>14575040</v>
      </c>
      <c r="B4822" s="2" t="s">
        <v>2487</v>
      </c>
      <c r="C4822" s="1">
        <v>2025001</v>
      </c>
      <c r="D4822" s="1">
        <v>2001238</v>
      </c>
      <c r="E4822" s="2" t="s">
        <v>34</v>
      </c>
      <c r="F4822" s="2" t="s">
        <v>142</v>
      </c>
      <c r="G4822" s="2" t="s">
        <v>66</v>
      </c>
      <c r="H4822" s="2" t="s">
        <v>750</v>
      </c>
      <c r="I4822" s="2" t="s">
        <v>751</v>
      </c>
      <c r="J4822" s="2" t="s">
        <v>304</v>
      </c>
      <c r="K4822" s="2" t="s">
        <v>49</v>
      </c>
      <c r="L4822" s="2" t="s">
        <v>2253</v>
      </c>
      <c r="M4822" s="2" t="s">
        <v>2254</v>
      </c>
      <c r="N4822" s="2" t="s">
        <v>1394</v>
      </c>
      <c r="O4822" s="3">
        <v>2</v>
      </c>
      <c r="P4822" s="3">
        <v>130</v>
      </c>
      <c r="Q4822" s="3">
        <v>137</v>
      </c>
      <c r="R4822" s="3">
        <v>274</v>
      </c>
      <c r="S4822" s="3">
        <v>7</v>
      </c>
      <c r="T4822" s="3">
        <v>14</v>
      </c>
      <c r="U4822" s="3">
        <v>5.0999999999999996</v>
      </c>
      <c r="V4822" s="2" t="s">
        <v>145</v>
      </c>
      <c r="W4822" s="2" t="s">
        <v>146</v>
      </c>
      <c r="X4822" s="2" t="s">
        <v>72</v>
      </c>
      <c r="Y4822" s="19" t="str">
        <f>VLOOKUP(G4822,'Verweis Kd-Gruppe'!$A$2:$B$8,2,FALSE)</f>
        <v>EXP</v>
      </c>
      <c r="Z4822" s="19" t="str">
        <f>VLOOKUP(J4822,'Verweis Art-Gruppe'!$A$2:$B$15,2,FALSE)</f>
        <v>Zubehör</v>
      </c>
      <c r="AA4822" s="19" t="str">
        <f>VLOOKUP(W4822,'Verweis Vertreter'!$A$2:$B$24,2,FALSE)</f>
        <v>Muhsin Yortanli</v>
      </c>
      <c r="AB4822" s="12">
        <f t="shared" si="675"/>
        <v>2</v>
      </c>
      <c r="AC4822" s="12">
        <f t="shared" si="680"/>
        <v>130</v>
      </c>
      <c r="AD4822" s="12">
        <f t="shared" si="681"/>
        <v>137</v>
      </c>
      <c r="AE4822" s="12">
        <f t="shared" si="676"/>
        <v>274</v>
      </c>
      <c r="AF4822" s="12">
        <f t="shared" si="677"/>
        <v>7</v>
      </c>
      <c r="AG4822" s="12">
        <f t="shared" si="678"/>
        <v>14</v>
      </c>
      <c r="AH4822" s="9">
        <f t="shared" si="682"/>
        <v>5.1094890510948905E-2</v>
      </c>
      <c r="AI4822" s="14">
        <f>VLOOKUP(E4822,'Verweis Faktor'!$A:$B,2,FALSE)</f>
        <v>1</v>
      </c>
      <c r="AJ4822" s="14"/>
      <c r="AK4822" s="14" t="str">
        <f>IF(AL4822="Ja","Versandkosten",VLOOKUP(E4822,'Verweis Belegart'!$A$2:$B$9,2,FALSE))</f>
        <v>Hardware</v>
      </c>
      <c r="AL4822" s="14" t="str">
        <f t="shared" si="683"/>
        <v>Nein</v>
      </c>
      <c r="AM4822" s="14" t="str">
        <f t="shared" si="679"/>
        <v>Positiv</v>
      </c>
    </row>
    <row r="4823" spans="1:39" ht="17.25" customHeight="1" x14ac:dyDescent="0.35">
      <c r="A4823" s="17">
        <v>14575040</v>
      </c>
      <c r="B4823" s="2" t="s">
        <v>2487</v>
      </c>
      <c r="C4823" s="1">
        <v>2025001</v>
      </c>
      <c r="D4823" s="1">
        <v>2001238</v>
      </c>
      <c r="E4823" s="2" t="s">
        <v>34</v>
      </c>
      <c r="F4823" s="2" t="s">
        <v>142</v>
      </c>
      <c r="G4823" s="2" t="s">
        <v>66</v>
      </c>
      <c r="H4823" s="2" t="s">
        <v>750</v>
      </c>
      <c r="I4823" s="2" t="s">
        <v>751</v>
      </c>
      <c r="J4823" s="2" t="s">
        <v>304</v>
      </c>
      <c r="K4823" s="2" t="s">
        <v>79</v>
      </c>
      <c r="L4823" s="2" t="s">
        <v>1153</v>
      </c>
      <c r="M4823" s="2" t="s">
        <v>1154</v>
      </c>
      <c r="N4823" s="2" t="s">
        <v>607</v>
      </c>
      <c r="O4823" s="3">
        <v>2</v>
      </c>
      <c r="P4823" s="3">
        <v>66.728300000000004</v>
      </c>
      <c r="Q4823" s="3">
        <v>80</v>
      </c>
      <c r="R4823" s="3">
        <v>160</v>
      </c>
      <c r="S4823" s="3">
        <v>13.271699999999999</v>
      </c>
      <c r="T4823" s="3">
        <v>26.54</v>
      </c>
      <c r="U4823" s="3">
        <v>16.579999999999998</v>
      </c>
      <c r="V4823" s="2" t="s">
        <v>145</v>
      </c>
      <c r="W4823" s="2" t="s">
        <v>146</v>
      </c>
      <c r="X4823" s="2" t="s">
        <v>72</v>
      </c>
      <c r="Y4823" s="19" t="str">
        <f>VLOOKUP(G4823,'Verweis Kd-Gruppe'!$A$2:$B$8,2,FALSE)</f>
        <v>EXP</v>
      </c>
      <c r="Z4823" s="19" t="str">
        <f>VLOOKUP(J4823,'Verweis Art-Gruppe'!$A$2:$B$15,2,FALSE)</f>
        <v>Zubehör</v>
      </c>
      <c r="AA4823" s="19" t="str">
        <f>VLOOKUP(W4823,'Verweis Vertreter'!$A$2:$B$24,2,FALSE)</f>
        <v>Muhsin Yortanli</v>
      </c>
      <c r="AB4823" s="12">
        <f t="shared" si="675"/>
        <v>2</v>
      </c>
      <c r="AC4823" s="12">
        <f t="shared" si="680"/>
        <v>66.728300000000004</v>
      </c>
      <c r="AD4823" s="12">
        <f t="shared" si="681"/>
        <v>80</v>
      </c>
      <c r="AE4823" s="12">
        <f t="shared" si="676"/>
        <v>160</v>
      </c>
      <c r="AF4823" s="12">
        <f t="shared" si="677"/>
        <v>13.271699999999999</v>
      </c>
      <c r="AG4823" s="12">
        <f t="shared" si="678"/>
        <v>26.54</v>
      </c>
      <c r="AH4823" s="9">
        <f t="shared" si="682"/>
        <v>0.16587499999999999</v>
      </c>
      <c r="AI4823" s="14">
        <f>VLOOKUP(E4823,'Verweis Faktor'!$A:$B,2,FALSE)</f>
        <v>1</v>
      </c>
      <c r="AJ4823" s="14"/>
      <c r="AK4823" s="14" t="str">
        <f>IF(AL4823="Ja","Versandkosten",VLOOKUP(E4823,'Verweis Belegart'!$A$2:$B$9,2,FALSE))</f>
        <v>Hardware</v>
      </c>
      <c r="AL4823" s="14" t="str">
        <f t="shared" si="683"/>
        <v>Nein</v>
      </c>
      <c r="AM4823" s="14" t="str">
        <f t="shared" si="679"/>
        <v>Positiv</v>
      </c>
    </row>
    <row r="4824" spans="1:39" ht="17.25" customHeight="1" x14ac:dyDescent="0.35">
      <c r="A4824" s="17">
        <v>14575040</v>
      </c>
      <c r="B4824" s="2" t="s">
        <v>2487</v>
      </c>
      <c r="C4824" s="1">
        <v>2025001</v>
      </c>
      <c r="D4824" s="1">
        <v>2001238</v>
      </c>
      <c r="E4824" s="2" t="s">
        <v>34</v>
      </c>
      <c r="F4824" s="2" t="s">
        <v>142</v>
      </c>
      <c r="G4824" s="2" t="s">
        <v>66</v>
      </c>
      <c r="H4824" s="2" t="s">
        <v>750</v>
      </c>
      <c r="I4824" s="2" t="s">
        <v>751</v>
      </c>
      <c r="J4824" s="2" t="s">
        <v>103</v>
      </c>
      <c r="K4824" s="2" t="s">
        <v>83</v>
      </c>
      <c r="L4824" s="2" t="s">
        <v>911</v>
      </c>
      <c r="M4824" s="2" t="s">
        <v>912</v>
      </c>
      <c r="N4824" s="2" t="s">
        <v>652</v>
      </c>
      <c r="O4824" s="3">
        <v>5</v>
      </c>
      <c r="P4824" s="3">
        <v>202</v>
      </c>
      <c r="Q4824" s="3">
        <v>217</v>
      </c>
      <c r="R4824" s="3">
        <v>1085</v>
      </c>
      <c r="S4824" s="3">
        <v>15</v>
      </c>
      <c r="T4824" s="3">
        <v>75</v>
      </c>
      <c r="U4824" s="3">
        <v>6.91</v>
      </c>
      <c r="V4824" s="2" t="s">
        <v>145</v>
      </c>
      <c r="W4824" s="2" t="s">
        <v>146</v>
      </c>
      <c r="X4824" s="2" t="s">
        <v>72</v>
      </c>
      <c r="Y4824" s="19" t="str">
        <f>VLOOKUP(G4824,'Verweis Kd-Gruppe'!$A$2:$B$8,2,FALSE)</f>
        <v>EXP</v>
      </c>
      <c r="Z4824" s="19" t="str">
        <f>VLOOKUP(J4824,'Verweis Art-Gruppe'!$A$2:$B$15,2,FALSE)</f>
        <v>Geräte</v>
      </c>
      <c r="AA4824" s="19" t="str">
        <f>VLOOKUP(W4824,'Verweis Vertreter'!$A$2:$B$24,2,FALSE)</f>
        <v>Muhsin Yortanli</v>
      </c>
      <c r="AB4824" s="12">
        <f t="shared" si="675"/>
        <v>5</v>
      </c>
      <c r="AC4824" s="12">
        <f t="shared" si="680"/>
        <v>202</v>
      </c>
      <c r="AD4824" s="12">
        <f t="shared" si="681"/>
        <v>217</v>
      </c>
      <c r="AE4824" s="12">
        <f t="shared" si="676"/>
        <v>1085</v>
      </c>
      <c r="AF4824" s="12">
        <f t="shared" si="677"/>
        <v>15</v>
      </c>
      <c r="AG4824" s="12">
        <f t="shared" si="678"/>
        <v>75</v>
      </c>
      <c r="AH4824" s="9">
        <f t="shared" si="682"/>
        <v>6.9124423963133647E-2</v>
      </c>
      <c r="AI4824" s="14">
        <f>VLOOKUP(E4824,'Verweis Faktor'!$A:$B,2,FALSE)</f>
        <v>1</v>
      </c>
      <c r="AJ4824" s="14"/>
      <c r="AK4824" s="14" t="str">
        <f>IF(AL4824="Ja","Versandkosten",VLOOKUP(E4824,'Verweis Belegart'!$A$2:$B$9,2,FALSE))</f>
        <v>Hardware</v>
      </c>
      <c r="AL4824" s="14" t="str">
        <f t="shared" si="683"/>
        <v>Nein</v>
      </c>
      <c r="AM4824" s="14" t="str">
        <f t="shared" si="679"/>
        <v>Positiv</v>
      </c>
    </row>
    <row r="4825" spans="1:39" ht="17.25" customHeight="1" x14ac:dyDescent="0.35">
      <c r="A4825" s="17">
        <v>14574983</v>
      </c>
      <c r="B4825" s="2" t="s">
        <v>2487</v>
      </c>
      <c r="C4825" s="1">
        <v>2025001</v>
      </c>
      <c r="D4825" s="1">
        <v>2001239</v>
      </c>
      <c r="E4825" s="2" t="s">
        <v>34</v>
      </c>
      <c r="F4825" s="2" t="s">
        <v>35</v>
      </c>
      <c r="G4825" s="2" t="s">
        <v>66</v>
      </c>
      <c r="H4825" s="2" t="s">
        <v>1864</v>
      </c>
      <c r="I4825" s="2" t="s">
        <v>1865</v>
      </c>
      <c r="J4825" s="2" t="s">
        <v>103</v>
      </c>
      <c r="K4825" s="2" t="s">
        <v>28</v>
      </c>
      <c r="L4825" s="2" t="s">
        <v>1008</v>
      </c>
      <c r="M4825" s="2" t="s">
        <v>1009</v>
      </c>
      <c r="N4825" s="2" t="s">
        <v>262</v>
      </c>
      <c r="O4825" s="3">
        <v>3</v>
      </c>
      <c r="P4825" s="3">
        <v>991.36839999999995</v>
      </c>
      <c r="Q4825" s="3">
        <v>1025</v>
      </c>
      <c r="R4825" s="3">
        <v>3075</v>
      </c>
      <c r="S4825" s="3">
        <v>33.631599999999999</v>
      </c>
      <c r="T4825" s="3">
        <v>100.89</v>
      </c>
      <c r="U4825" s="3">
        <v>3.28</v>
      </c>
      <c r="V4825" s="2" t="s">
        <v>927</v>
      </c>
      <c r="W4825" s="2" t="s">
        <v>928</v>
      </c>
      <c r="X4825" s="2" t="s">
        <v>197</v>
      </c>
      <c r="Y4825" s="19" t="str">
        <f>VLOOKUP(G4825,'Verweis Kd-Gruppe'!$A$2:$B$8,2,FALSE)</f>
        <v>EXP</v>
      </c>
      <c r="Z4825" s="19" t="str">
        <f>VLOOKUP(J4825,'Verweis Art-Gruppe'!$A$2:$B$15,2,FALSE)</f>
        <v>Geräte</v>
      </c>
      <c r="AA4825" s="19" t="str">
        <f>VLOOKUP(W4825,'Verweis Vertreter'!$A$2:$B$24,2,FALSE)</f>
        <v>Ximena Morales</v>
      </c>
      <c r="AB4825" s="12">
        <f t="shared" si="675"/>
        <v>3</v>
      </c>
      <c r="AC4825" s="12">
        <f t="shared" si="680"/>
        <v>991.36839999999995</v>
      </c>
      <c r="AD4825" s="12">
        <f t="shared" si="681"/>
        <v>1025</v>
      </c>
      <c r="AE4825" s="12">
        <f t="shared" si="676"/>
        <v>3075</v>
      </c>
      <c r="AF4825" s="12">
        <f t="shared" si="677"/>
        <v>33.631599999999999</v>
      </c>
      <c r="AG4825" s="12">
        <f t="shared" si="678"/>
        <v>100.89</v>
      </c>
      <c r="AH4825" s="9">
        <f t="shared" si="682"/>
        <v>3.2809756097560976E-2</v>
      </c>
      <c r="AI4825" s="14">
        <f>VLOOKUP(E4825,'Verweis Faktor'!$A:$B,2,FALSE)</f>
        <v>1</v>
      </c>
      <c r="AJ4825" s="14"/>
      <c r="AK4825" s="14" t="str">
        <f>IF(AL4825="Ja","Versandkosten",VLOOKUP(E4825,'Verweis Belegart'!$A$2:$B$9,2,FALSE))</f>
        <v>Hardware</v>
      </c>
      <c r="AL4825" s="14" t="str">
        <f t="shared" si="683"/>
        <v>Nein</v>
      </c>
      <c r="AM4825" s="14" t="str">
        <f t="shared" si="679"/>
        <v>Positiv</v>
      </c>
    </row>
    <row r="4826" spans="1:39" ht="17.25" customHeight="1" x14ac:dyDescent="0.35">
      <c r="A4826" s="17">
        <v>14574983</v>
      </c>
      <c r="B4826" s="2" t="s">
        <v>2487</v>
      </c>
      <c r="C4826" s="1">
        <v>2025001</v>
      </c>
      <c r="D4826" s="1">
        <v>2001239</v>
      </c>
      <c r="E4826" s="2" t="s">
        <v>34</v>
      </c>
      <c r="F4826" s="2" t="s">
        <v>35</v>
      </c>
      <c r="G4826" s="2" t="s">
        <v>66</v>
      </c>
      <c r="H4826" s="2" t="s">
        <v>1864</v>
      </c>
      <c r="I4826" s="2" t="s">
        <v>1865</v>
      </c>
      <c r="J4826" s="2" t="s">
        <v>103</v>
      </c>
      <c r="K4826" s="2" t="s">
        <v>45</v>
      </c>
      <c r="L4826" s="2" t="s">
        <v>2416</v>
      </c>
      <c r="M4826" s="2" t="s">
        <v>2417</v>
      </c>
      <c r="N4826" s="2" t="s">
        <v>58</v>
      </c>
      <c r="O4826" s="3">
        <v>10</v>
      </c>
      <c r="P4826" s="3">
        <v>610</v>
      </c>
      <c r="Q4826" s="3">
        <v>629</v>
      </c>
      <c r="R4826" s="3">
        <v>6290</v>
      </c>
      <c r="S4826" s="3">
        <v>19</v>
      </c>
      <c r="T4826" s="3">
        <v>190</v>
      </c>
      <c r="U4826" s="3">
        <v>3.02</v>
      </c>
      <c r="V4826" s="2" t="s">
        <v>927</v>
      </c>
      <c r="W4826" s="2" t="s">
        <v>928</v>
      </c>
      <c r="X4826" s="2" t="s">
        <v>197</v>
      </c>
      <c r="Y4826" s="19" t="str">
        <f>VLOOKUP(G4826,'Verweis Kd-Gruppe'!$A$2:$B$8,2,FALSE)</f>
        <v>EXP</v>
      </c>
      <c r="Z4826" s="19" t="str">
        <f>VLOOKUP(J4826,'Verweis Art-Gruppe'!$A$2:$B$15,2,FALSE)</f>
        <v>Geräte</v>
      </c>
      <c r="AA4826" s="19" t="str">
        <f>VLOOKUP(W4826,'Verweis Vertreter'!$A$2:$B$24,2,FALSE)</f>
        <v>Ximena Morales</v>
      </c>
      <c r="AB4826" s="12">
        <f t="shared" si="675"/>
        <v>10</v>
      </c>
      <c r="AC4826" s="12">
        <f t="shared" si="680"/>
        <v>610</v>
      </c>
      <c r="AD4826" s="12">
        <f t="shared" si="681"/>
        <v>629</v>
      </c>
      <c r="AE4826" s="12">
        <f t="shared" si="676"/>
        <v>6290</v>
      </c>
      <c r="AF4826" s="12">
        <f t="shared" si="677"/>
        <v>19</v>
      </c>
      <c r="AG4826" s="12">
        <f t="shared" si="678"/>
        <v>190</v>
      </c>
      <c r="AH4826" s="9">
        <f t="shared" si="682"/>
        <v>3.0206677265500796E-2</v>
      </c>
      <c r="AI4826" s="14">
        <f>VLOOKUP(E4826,'Verweis Faktor'!$A:$B,2,FALSE)</f>
        <v>1</v>
      </c>
      <c r="AJ4826" s="14"/>
      <c r="AK4826" s="14" t="str">
        <f>IF(AL4826="Ja","Versandkosten",VLOOKUP(E4826,'Verweis Belegart'!$A$2:$B$9,2,FALSE))</f>
        <v>Hardware</v>
      </c>
      <c r="AL4826" s="14" t="str">
        <f t="shared" si="683"/>
        <v>Nein</v>
      </c>
      <c r="AM4826" s="14" t="str">
        <f t="shared" si="679"/>
        <v>Positiv</v>
      </c>
    </row>
    <row r="4827" spans="1:39" ht="17.25" customHeight="1" x14ac:dyDescent="0.35">
      <c r="A4827" s="17">
        <v>14574983</v>
      </c>
      <c r="B4827" s="2" t="s">
        <v>2487</v>
      </c>
      <c r="C4827" s="1">
        <v>2025001</v>
      </c>
      <c r="D4827" s="1">
        <v>2001239</v>
      </c>
      <c r="E4827" s="2" t="s">
        <v>34</v>
      </c>
      <c r="F4827" s="2" t="s">
        <v>35</v>
      </c>
      <c r="G4827" s="2" t="s">
        <v>66</v>
      </c>
      <c r="H4827" s="2" t="s">
        <v>1864</v>
      </c>
      <c r="I4827" s="2" t="s">
        <v>1865</v>
      </c>
      <c r="J4827" s="2" t="s">
        <v>103</v>
      </c>
      <c r="K4827" s="2" t="s">
        <v>49</v>
      </c>
      <c r="L4827" s="2" t="s">
        <v>387</v>
      </c>
      <c r="M4827" s="2" t="s">
        <v>388</v>
      </c>
      <c r="N4827" s="2" t="s">
        <v>292</v>
      </c>
      <c r="O4827" s="3">
        <v>4</v>
      </c>
      <c r="P4827" s="3">
        <v>890.63509999999997</v>
      </c>
      <c r="Q4827" s="3">
        <v>909</v>
      </c>
      <c r="R4827" s="3">
        <v>3636</v>
      </c>
      <c r="S4827" s="3">
        <v>18.364899999999999</v>
      </c>
      <c r="T4827" s="3">
        <v>73.459999999999994</v>
      </c>
      <c r="U4827" s="3">
        <v>2.02</v>
      </c>
      <c r="V4827" s="2" t="s">
        <v>927</v>
      </c>
      <c r="W4827" s="2" t="s">
        <v>928</v>
      </c>
      <c r="X4827" s="2" t="s">
        <v>197</v>
      </c>
      <c r="Y4827" s="19" t="str">
        <f>VLOOKUP(G4827,'Verweis Kd-Gruppe'!$A$2:$B$8,2,FALSE)</f>
        <v>EXP</v>
      </c>
      <c r="Z4827" s="19" t="str">
        <f>VLOOKUP(J4827,'Verweis Art-Gruppe'!$A$2:$B$15,2,FALSE)</f>
        <v>Geräte</v>
      </c>
      <c r="AA4827" s="19" t="str">
        <f>VLOOKUP(W4827,'Verweis Vertreter'!$A$2:$B$24,2,FALSE)</f>
        <v>Ximena Morales</v>
      </c>
      <c r="AB4827" s="12">
        <f t="shared" si="675"/>
        <v>4</v>
      </c>
      <c r="AC4827" s="12">
        <f t="shared" si="680"/>
        <v>890.63509999999997</v>
      </c>
      <c r="AD4827" s="12">
        <f t="shared" si="681"/>
        <v>909</v>
      </c>
      <c r="AE4827" s="12">
        <f t="shared" si="676"/>
        <v>3636</v>
      </c>
      <c r="AF4827" s="12">
        <f t="shared" si="677"/>
        <v>18.364899999999999</v>
      </c>
      <c r="AG4827" s="12">
        <f t="shared" si="678"/>
        <v>73.459999999999994</v>
      </c>
      <c r="AH4827" s="9">
        <f t="shared" si="682"/>
        <v>2.0203520352035202E-2</v>
      </c>
      <c r="AI4827" s="14">
        <f>VLOOKUP(E4827,'Verweis Faktor'!$A:$B,2,FALSE)</f>
        <v>1</v>
      </c>
      <c r="AJ4827" s="14"/>
      <c r="AK4827" s="14" t="str">
        <f>IF(AL4827="Ja","Versandkosten",VLOOKUP(E4827,'Verweis Belegart'!$A$2:$B$9,2,FALSE))</f>
        <v>Hardware</v>
      </c>
      <c r="AL4827" s="14" t="str">
        <f t="shared" si="683"/>
        <v>Nein</v>
      </c>
      <c r="AM4827" s="14" t="str">
        <f t="shared" si="679"/>
        <v>Positiv</v>
      </c>
    </row>
    <row r="4828" spans="1:39" ht="17.25" customHeight="1" x14ac:dyDescent="0.35">
      <c r="A4828" s="17">
        <v>14574983</v>
      </c>
      <c r="B4828" s="2" t="s">
        <v>2487</v>
      </c>
      <c r="C4828" s="1">
        <v>2025001</v>
      </c>
      <c r="D4828" s="1">
        <v>2001239</v>
      </c>
      <c r="E4828" s="2" t="s">
        <v>34</v>
      </c>
      <c r="F4828" s="2" t="s">
        <v>35</v>
      </c>
      <c r="G4828" s="2" t="s">
        <v>66</v>
      </c>
      <c r="H4828" s="2" t="s">
        <v>1864</v>
      </c>
      <c r="I4828" s="2" t="s">
        <v>1865</v>
      </c>
      <c r="J4828" s="2" t="s">
        <v>103</v>
      </c>
      <c r="K4828" s="2" t="s">
        <v>79</v>
      </c>
      <c r="L4828" s="2" t="s">
        <v>1806</v>
      </c>
      <c r="M4828" s="2" t="s">
        <v>1807</v>
      </c>
      <c r="N4828" s="2" t="s">
        <v>139</v>
      </c>
      <c r="O4828" s="3">
        <v>2</v>
      </c>
      <c r="P4828" s="3">
        <v>704</v>
      </c>
      <c r="Q4828" s="3">
        <v>722</v>
      </c>
      <c r="R4828" s="3">
        <v>1444</v>
      </c>
      <c r="S4828" s="3">
        <v>18</v>
      </c>
      <c r="T4828" s="3">
        <v>36</v>
      </c>
      <c r="U4828" s="3">
        <v>2.4900000000000002</v>
      </c>
      <c r="V4828" s="2" t="s">
        <v>927</v>
      </c>
      <c r="W4828" s="2" t="s">
        <v>928</v>
      </c>
      <c r="X4828" s="2" t="s">
        <v>197</v>
      </c>
      <c r="Y4828" s="19" t="str">
        <f>VLOOKUP(G4828,'Verweis Kd-Gruppe'!$A$2:$B$8,2,FALSE)</f>
        <v>EXP</v>
      </c>
      <c r="Z4828" s="19" t="str">
        <f>VLOOKUP(J4828,'Verweis Art-Gruppe'!$A$2:$B$15,2,FALSE)</f>
        <v>Geräte</v>
      </c>
      <c r="AA4828" s="19" t="str">
        <f>VLOOKUP(W4828,'Verweis Vertreter'!$A$2:$B$24,2,FALSE)</f>
        <v>Ximena Morales</v>
      </c>
      <c r="AB4828" s="12">
        <f t="shared" si="675"/>
        <v>2</v>
      </c>
      <c r="AC4828" s="12">
        <f t="shared" si="680"/>
        <v>704</v>
      </c>
      <c r="AD4828" s="12">
        <f t="shared" si="681"/>
        <v>722</v>
      </c>
      <c r="AE4828" s="12">
        <f t="shared" si="676"/>
        <v>1444</v>
      </c>
      <c r="AF4828" s="12">
        <f t="shared" si="677"/>
        <v>18</v>
      </c>
      <c r="AG4828" s="12">
        <f t="shared" si="678"/>
        <v>36</v>
      </c>
      <c r="AH4828" s="9">
        <f t="shared" si="682"/>
        <v>2.4930747922437674E-2</v>
      </c>
      <c r="AI4828" s="14">
        <f>VLOOKUP(E4828,'Verweis Faktor'!$A:$B,2,FALSE)</f>
        <v>1</v>
      </c>
      <c r="AJ4828" s="14"/>
      <c r="AK4828" s="14" t="str">
        <f>IF(AL4828="Ja","Versandkosten",VLOOKUP(E4828,'Verweis Belegart'!$A$2:$B$9,2,FALSE))</f>
        <v>Hardware</v>
      </c>
      <c r="AL4828" s="14" t="str">
        <f t="shared" si="683"/>
        <v>Nein</v>
      </c>
      <c r="AM4828" s="14" t="str">
        <f t="shared" si="679"/>
        <v>Positiv</v>
      </c>
    </row>
    <row r="4829" spans="1:39" ht="17.25" customHeight="1" x14ac:dyDescent="0.35">
      <c r="A4829" s="17">
        <v>14574983</v>
      </c>
      <c r="B4829" s="2" t="s">
        <v>2487</v>
      </c>
      <c r="C4829" s="1">
        <v>2025001</v>
      </c>
      <c r="D4829" s="1">
        <v>2001239</v>
      </c>
      <c r="E4829" s="2" t="s">
        <v>34</v>
      </c>
      <c r="F4829" s="2" t="s">
        <v>35</v>
      </c>
      <c r="G4829" s="2" t="s">
        <v>66</v>
      </c>
      <c r="H4829" s="2" t="s">
        <v>1864</v>
      </c>
      <c r="I4829" s="2" t="s">
        <v>1865</v>
      </c>
      <c r="J4829" s="2" t="s">
        <v>103</v>
      </c>
      <c r="K4829" s="2" t="s">
        <v>83</v>
      </c>
      <c r="L4829" s="2" t="s">
        <v>269</v>
      </c>
      <c r="M4829" s="2" t="s">
        <v>270</v>
      </c>
      <c r="N4829" s="2" t="s">
        <v>271</v>
      </c>
      <c r="O4829" s="3">
        <v>10</v>
      </c>
      <c r="P4829" s="3">
        <v>416.31569999999999</v>
      </c>
      <c r="Q4829" s="3">
        <v>428</v>
      </c>
      <c r="R4829" s="3">
        <v>4280</v>
      </c>
      <c r="S4829" s="3">
        <v>11.6843</v>
      </c>
      <c r="T4829" s="3">
        <v>116.84</v>
      </c>
      <c r="U4829" s="3">
        <v>2.72</v>
      </c>
      <c r="V4829" s="2" t="s">
        <v>927</v>
      </c>
      <c r="W4829" s="2" t="s">
        <v>928</v>
      </c>
      <c r="X4829" s="2" t="s">
        <v>197</v>
      </c>
      <c r="Y4829" s="19" t="str">
        <f>VLOOKUP(G4829,'Verweis Kd-Gruppe'!$A$2:$B$8,2,FALSE)</f>
        <v>EXP</v>
      </c>
      <c r="Z4829" s="19" t="str">
        <f>VLOOKUP(J4829,'Verweis Art-Gruppe'!$A$2:$B$15,2,FALSE)</f>
        <v>Geräte</v>
      </c>
      <c r="AA4829" s="19" t="str">
        <f>VLOOKUP(W4829,'Verweis Vertreter'!$A$2:$B$24,2,FALSE)</f>
        <v>Ximena Morales</v>
      </c>
      <c r="AB4829" s="12">
        <f t="shared" si="675"/>
        <v>10</v>
      </c>
      <c r="AC4829" s="12">
        <f t="shared" si="680"/>
        <v>416.31569999999999</v>
      </c>
      <c r="AD4829" s="12">
        <f t="shared" si="681"/>
        <v>428</v>
      </c>
      <c r="AE4829" s="12">
        <f t="shared" si="676"/>
        <v>4280</v>
      </c>
      <c r="AF4829" s="12">
        <f t="shared" si="677"/>
        <v>11.6843</v>
      </c>
      <c r="AG4829" s="12">
        <f t="shared" si="678"/>
        <v>116.84</v>
      </c>
      <c r="AH4829" s="9">
        <f t="shared" si="682"/>
        <v>2.7299065420560747E-2</v>
      </c>
      <c r="AI4829" s="14">
        <f>VLOOKUP(E4829,'Verweis Faktor'!$A:$B,2,FALSE)</f>
        <v>1</v>
      </c>
      <c r="AJ4829" s="14"/>
      <c r="AK4829" s="14" t="str">
        <f>IF(AL4829="Ja","Versandkosten",VLOOKUP(E4829,'Verweis Belegart'!$A$2:$B$9,2,FALSE))</f>
        <v>Hardware</v>
      </c>
      <c r="AL4829" s="14" t="str">
        <f t="shared" si="683"/>
        <v>Nein</v>
      </c>
      <c r="AM4829" s="14" t="str">
        <f t="shared" si="679"/>
        <v>Positiv</v>
      </c>
    </row>
    <row r="4830" spans="1:39" ht="17.25" customHeight="1" x14ac:dyDescent="0.35">
      <c r="A4830" s="17">
        <v>14574983</v>
      </c>
      <c r="B4830" s="2" t="s">
        <v>2487</v>
      </c>
      <c r="C4830" s="1">
        <v>2025001</v>
      </c>
      <c r="D4830" s="1">
        <v>2001239</v>
      </c>
      <c r="E4830" s="2" t="s">
        <v>34</v>
      </c>
      <c r="F4830" s="2" t="s">
        <v>35</v>
      </c>
      <c r="G4830" s="2" t="s">
        <v>66</v>
      </c>
      <c r="H4830" s="2" t="s">
        <v>1864</v>
      </c>
      <c r="I4830" s="2" t="s">
        <v>1865</v>
      </c>
      <c r="J4830" s="2" t="s">
        <v>103</v>
      </c>
      <c r="K4830" s="2" t="s">
        <v>87</v>
      </c>
      <c r="L4830" s="2" t="s">
        <v>56</v>
      </c>
      <c r="M4830" s="2" t="s">
        <v>57</v>
      </c>
      <c r="N4830" s="2" t="s">
        <v>58</v>
      </c>
      <c r="O4830" s="3">
        <v>50</v>
      </c>
      <c r="P4830" s="3">
        <v>617.76790000000005</v>
      </c>
      <c r="Q4830" s="3">
        <v>629</v>
      </c>
      <c r="R4830" s="3">
        <v>31450</v>
      </c>
      <c r="S4830" s="3">
        <v>11.232100000000001</v>
      </c>
      <c r="T4830" s="3">
        <v>561.6</v>
      </c>
      <c r="U4830" s="3">
        <v>1.78</v>
      </c>
      <c r="V4830" s="2" t="s">
        <v>927</v>
      </c>
      <c r="W4830" s="2" t="s">
        <v>928</v>
      </c>
      <c r="X4830" s="2" t="s">
        <v>197</v>
      </c>
      <c r="Y4830" s="19" t="str">
        <f>VLOOKUP(G4830,'Verweis Kd-Gruppe'!$A$2:$B$8,2,FALSE)</f>
        <v>EXP</v>
      </c>
      <c r="Z4830" s="19" t="str">
        <f>VLOOKUP(J4830,'Verweis Art-Gruppe'!$A$2:$B$15,2,FALSE)</f>
        <v>Geräte</v>
      </c>
      <c r="AA4830" s="19" t="str">
        <f>VLOOKUP(W4830,'Verweis Vertreter'!$A$2:$B$24,2,FALSE)</f>
        <v>Ximena Morales</v>
      </c>
      <c r="AB4830" s="12">
        <f t="shared" si="675"/>
        <v>50</v>
      </c>
      <c r="AC4830" s="12">
        <f t="shared" si="680"/>
        <v>617.76790000000005</v>
      </c>
      <c r="AD4830" s="12">
        <f t="shared" si="681"/>
        <v>629</v>
      </c>
      <c r="AE4830" s="12">
        <f t="shared" si="676"/>
        <v>31450</v>
      </c>
      <c r="AF4830" s="12">
        <f t="shared" si="677"/>
        <v>11.232100000000001</v>
      </c>
      <c r="AG4830" s="12">
        <f t="shared" si="678"/>
        <v>561.6</v>
      </c>
      <c r="AH4830" s="9">
        <f t="shared" si="682"/>
        <v>1.7856915739268682E-2</v>
      </c>
      <c r="AI4830" s="14">
        <f>VLOOKUP(E4830,'Verweis Faktor'!$A:$B,2,FALSE)</f>
        <v>1</v>
      </c>
      <c r="AJ4830" s="14"/>
      <c r="AK4830" s="14" t="str">
        <f>IF(AL4830="Ja","Versandkosten",VLOOKUP(E4830,'Verweis Belegart'!$A$2:$B$9,2,FALSE))</f>
        <v>Hardware</v>
      </c>
      <c r="AL4830" s="14" t="str">
        <f t="shared" si="683"/>
        <v>Nein</v>
      </c>
      <c r="AM4830" s="14" t="str">
        <f t="shared" si="679"/>
        <v>Positiv</v>
      </c>
    </row>
    <row r="4831" spans="1:39" ht="17.25" customHeight="1" x14ac:dyDescent="0.35">
      <c r="A4831" s="17">
        <v>14574983</v>
      </c>
      <c r="B4831" s="2" t="s">
        <v>2487</v>
      </c>
      <c r="C4831" s="1">
        <v>2025001</v>
      </c>
      <c r="D4831" s="1">
        <v>2001239</v>
      </c>
      <c r="E4831" s="2" t="s">
        <v>34</v>
      </c>
      <c r="F4831" s="2" t="s">
        <v>35</v>
      </c>
      <c r="G4831" s="2" t="s">
        <v>66</v>
      </c>
      <c r="H4831" s="2" t="s">
        <v>1864</v>
      </c>
      <c r="I4831" s="2" t="s">
        <v>1865</v>
      </c>
      <c r="J4831" s="2" t="s">
        <v>103</v>
      </c>
      <c r="K4831" s="2" t="s">
        <v>91</v>
      </c>
      <c r="L4831" s="2" t="s">
        <v>2437</v>
      </c>
      <c r="M4831" s="2" t="s">
        <v>2438</v>
      </c>
      <c r="N4831" s="2" t="s">
        <v>1805</v>
      </c>
      <c r="O4831" s="3">
        <v>5</v>
      </c>
      <c r="P4831" s="3">
        <v>819</v>
      </c>
      <c r="Q4831" s="3">
        <v>849</v>
      </c>
      <c r="R4831" s="3">
        <v>4245</v>
      </c>
      <c r="S4831" s="3">
        <v>30</v>
      </c>
      <c r="T4831" s="3">
        <v>150</v>
      </c>
      <c r="U4831" s="3">
        <v>3.53</v>
      </c>
      <c r="V4831" s="2" t="s">
        <v>927</v>
      </c>
      <c r="W4831" s="2" t="s">
        <v>928</v>
      </c>
      <c r="X4831" s="2" t="s">
        <v>197</v>
      </c>
      <c r="Y4831" s="19" t="str">
        <f>VLOOKUP(G4831,'Verweis Kd-Gruppe'!$A$2:$B$8,2,FALSE)</f>
        <v>EXP</v>
      </c>
      <c r="Z4831" s="19" t="str">
        <f>VLOOKUP(J4831,'Verweis Art-Gruppe'!$A$2:$B$15,2,FALSE)</f>
        <v>Geräte</v>
      </c>
      <c r="AA4831" s="19" t="str">
        <f>VLOOKUP(W4831,'Verweis Vertreter'!$A$2:$B$24,2,FALSE)</f>
        <v>Ximena Morales</v>
      </c>
      <c r="AB4831" s="12">
        <f t="shared" si="675"/>
        <v>5</v>
      </c>
      <c r="AC4831" s="12">
        <f t="shared" si="680"/>
        <v>819</v>
      </c>
      <c r="AD4831" s="12">
        <f t="shared" si="681"/>
        <v>849</v>
      </c>
      <c r="AE4831" s="12">
        <f t="shared" si="676"/>
        <v>4245</v>
      </c>
      <c r="AF4831" s="12">
        <f t="shared" si="677"/>
        <v>30</v>
      </c>
      <c r="AG4831" s="12">
        <f t="shared" si="678"/>
        <v>150</v>
      </c>
      <c r="AH4831" s="9">
        <f t="shared" si="682"/>
        <v>3.5335689045936397E-2</v>
      </c>
      <c r="AI4831" s="14">
        <f>VLOOKUP(E4831,'Verweis Faktor'!$A:$B,2,FALSE)</f>
        <v>1</v>
      </c>
      <c r="AJ4831" s="14"/>
      <c r="AK4831" s="14" t="str">
        <f>IF(AL4831="Ja","Versandkosten",VLOOKUP(E4831,'Verweis Belegart'!$A$2:$B$9,2,FALSE))</f>
        <v>Hardware</v>
      </c>
      <c r="AL4831" s="14" t="str">
        <f t="shared" si="683"/>
        <v>Nein</v>
      </c>
      <c r="AM4831" s="14" t="str">
        <f t="shared" si="679"/>
        <v>Positiv</v>
      </c>
    </row>
    <row r="4832" spans="1:39" ht="17.25" customHeight="1" x14ac:dyDescent="0.35">
      <c r="A4832" s="17">
        <v>14574983</v>
      </c>
      <c r="B4832" s="2" t="s">
        <v>2487</v>
      </c>
      <c r="C4832" s="1">
        <v>2025001</v>
      </c>
      <c r="D4832" s="1">
        <v>2001239</v>
      </c>
      <c r="E4832" s="2" t="s">
        <v>34</v>
      </c>
      <c r="F4832" s="2" t="s">
        <v>35</v>
      </c>
      <c r="G4832" s="2" t="s">
        <v>66</v>
      </c>
      <c r="H4832" s="2" t="s">
        <v>1864</v>
      </c>
      <c r="I4832" s="2" t="s">
        <v>1865</v>
      </c>
      <c r="J4832" s="2" t="s">
        <v>103</v>
      </c>
      <c r="K4832" s="2" t="s">
        <v>95</v>
      </c>
      <c r="L4832" s="2" t="s">
        <v>275</v>
      </c>
      <c r="M4832" s="2" t="s">
        <v>276</v>
      </c>
      <c r="N4832" s="2" t="s">
        <v>271</v>
      </c>
      <c r="O4832" s="3">
        <v>5</v>
      </c>
      <c r="P4832" s="3">
        <v>416</v>
      </c>
      <c r="Q4832" s="3">
        <v>428</v>
      </c>
      <c r="R4832" s="3">
        <v>2140</v>
      </c>
      <c r="S4832" s="3">
        <v>12</v>
      </c>
      <c r="T4832" s="3">
        <v>60</v>
      </c>
      <c r="U4832" s="3">
        <v>2.8</v>
      </c>
      <c r="V4832" s="2" t="s">
        <v>927</v>
      </c>
      <c r="W4832" s="2" t="s">
        <v>928</v>
      </c>
      <c r="X4832" s="2" t="s">
        <v>197</v>
      </c>
      <c r="Y4832" s="19" t="str">
        <f>VLOOKUP(G4832,'Verweis Kd-Gruppe'!$A$2:$B$8,2,FALSE)</f>
        <v>EXP</v>
      </c>
      <c r="Z4832" s="19" t="str">
        <f>VLOOKUP(J4832,'Verweis Art-Gruppe'!$A$2:$B$15,2,FALSE)</f>
        <v>Geräte</v>
      </c>
      <c r="AA4832" s="19" t="str">
        <f>VLOOKUP(W4832,'Verweis Vertreter'!$A$2:$B$24,2,FALSE)</f>
        <v>Ximena Morales</v>
      </c>
      <c r="AB4832" s="12">
        <f t="shared" si="675"/>
        <v>5</v>
      </c>
      <c r="AC4832" s="12">
        <f t="shared" si="680"/>
        <v>416</v>
      </c>
      <c r="AD4832" s="12">
        <f t="shared" si="681"/>
        <v>428</v>
      </c>
      <c r="AE4832" s="12">
        <f t="shared" si="676"/>
        <v>2140</v>
      </c>
      <c r="AF4832" s="12">
        <f t="shared" si="677"/>
        <v>12</v>
      </c>
      <c r="AG4832" s="12">
        <f t="shared" si="678"/>
        <v>60</v>
      </c>
      <c r="AH4832" s="9">
        <f t="shared" si="682"/>
        <v>2.8037383177570093E-2</v>
      </c>
      <c r="AI4832" s="14">
        <f>VLOOKUP(E4832,'Verweis Faktor'!$A:$B,2,FALSE)</f>
        <v>1</v>
      </c>
      <c r="AJ4832" s="14"/>
      <c r="AK4832" s="14" t="str">
        <f>IF(AL4832="Ja","Versandkosten",VLOOKUP(E4832,'Verweis Belegart'!$A$2:$B$9,2,FALSE))</f>
        <v>Hardware</v>
      </c>
      <c r="AL4832" s="14" t="str">
        <f t="shared" si="683"/>
        <v>Nein</v>
      </c>
      <c r="AM4832" s="14" t="str">
        <f t="shared" si="679"/>
        <v>Positiv</v>
      </c>
    </row>
    <row r="4833" spans="1:39" ht="17.25" customHeight="1" x14ac:dyDescent="0.35">
      <c r="A4833" s="17">
        <v>14574983</v>
      </c>
      <c r="B4833" s="2" t="s">
        <v>2487</v>
      </c>
      <c r="C4833" s="1">
        <v>2025001</v>
      </c>
      <c r="D4833" s="1">
        <v>2001239</v>
      </c>
      <c r="E4833" s="2" t="s">
        <v>34</v>
      </c>
      <c r="F4833" s="2" t="s">
        <v>35</v>
      </c>
      <c r="G4833" s="2" t="s">
        <v>66</v>
      </c>
      <c r="H4833" s="2" t="s">
        <v>1864</v>
      </c>
      <c r="I4833" s="2" t="s">
        <v>1865</v>
      </c>
      <c r="J4833" s="2" t="s">
        <v>103</v>
      </c>
      <c r="K4833" s="2" t="s">
        <v>99</v>
      </c>
      <c r="L4833" s="2" t="s">
        <v>625</v>
      </c>
      <c r="M4833" s="2" t="s">
        <v>626</v>
      </c>
      <c r="N4833" s="2" t="s">
        <v>292</v>
      </c>
      <c r="O4833" s="3">
        <v>4</v>
      </c>
      <c r="P4833" s="3">
        <v>912</v>
      </c>
      <c r="Q4833" s="3">
        <v>909</v>
      </c>
      <c r="R4833" s="3">
        <v>3636</v>
      </c>
      <c r="S4833" s="3">
        <v>-3</v>
      </c>
      <c r="T4833" s="3">
        <v>-12</v>
      </c>
      <c r="U4833" s="3">
        <v>-0.33</v>
      </c>
      <c r="V4833" s="2" t="s">
        <v>927</v>
      </c>
      <c r="W4833" s="2" t="s">
        <v>928</v>
      </c>
      <c r="X4833" s="2" t="s">
        <v>197</v>
      </c>
      <c r="Y4833" s="19" t="str">
        <f>VLOOKUP(G4833,'Verweis Kd-Gruppe'!$A$2:$B$8,2,FALSE)</f>
        <v>EXP</v>
      </c>
      <c r="Z4833" s="19" t="str">
        <f>VLOOKUP(J4833,'Verweis Art-Gruppe'!$A$2:$B$15,2,FALSE)</f>
        <v>Geräte</v>
      </c>
      <c r="AA4833" s="19" t="str">
        <f>VLOOKUP(W4833,'Verweis Vertreter'!$A$2:$B$24,2,FALSE)</f>
        <v>Ximena Morales</v>
      </c>
      <c r="AB4833" s="12">
        <f t="shared" si="675"/>
        <v>4</v>
      </c>
      <c r="AC4833" s="12">
        <f t="shared" si="680"/>
        <v>912</v>
      </c>
      <c r="AD4833" s="12">
        <f t="shared" si="681"/>
        <v>909</v>
      </c>
      <c r="AE4833" s="12">
        <f t="shared" si="676"/>
        <v>3636</v>
      </c>
      <c r="AF4833" s="12">
        <f t="shared" si="677"/>
        <v>-3</v>
      </c>
      <c r="AG4833" s="12">
        <f t="shared" si="678"/>
        <v>-12</v>
      </c>
      <c r="AH4833" s="9">
        <f t="shared" si="682"/>
        <v>-3.3003300330033004E-3</v>
      </c>
      <c r="AI4833" s="14">
        <f>VLOOKUP(E4833,'Verweis Faktor'!$A:$B,2,FALSE)</f>
        <v>1</v>
      </c>
      <c r="AJ4833" s="14"/>
      <c r="AK4833" s="14" t="str">
        <f>IF(AL4833="Ja","Versandkosten",VLOOKUP(E4833,'Verweis Belegart'!$A$2:$B$9,2,FALSE))</f>
        <v>Hardware</v>
      </c>
      <c r="AL4833" s="14" t="str">
        <f t="shared" si="683"/>
        <v>Nein</v>
      </c>
      <c r="AM4833" s="14" t="str">
        <f t="shared" si="679"/>
        <v>Negativ</v>
      </c>
    </row>
    <row r="4834" spans="1:39" ht="17.25" customHeight="1" x14ac:dyDescent="0.35">
      <c r="A4834" s="17">
        <v>14574983</v>
      </c>
      <c r="B4834" s="2" t="s">
        <v>2487</v>
      </c>
      <c r="C4834" s="1">
        <v>2025001</v>
      </c>
      <c r="D4834" s="1">
        <v>2001239</v>
      </c>
      <c r="E4834" s="2" t="s">
        <v>34</v>
      </c>
      <c r="F4834" s="2" t="s">
        <v>35</v>
      </c>
      <c r="G4834" s="2" t="s">
        <v>66</v>
      </c>
      <c r="H4834" s="2" t="s">
        <v>1864</v>
      </c>
      <c r="I4834" s="2" t="s">
        <v>1865</v>
      </c>
      <c r="J4834" s="2" t="s">
        <v>103</v>
      </c>
      <c r="K4834" s="2" t="s">
        <v>103</v>
      </c>
      <c r="L4834" s="2" t="s">
        <v>1200</v>
      </c>
      <c r="M4834" s="2" t="s">
        <v>1201</v>
      </c>
      <c r="N4834" s="2" t="s">
        <v>262</v>
      </c>
      <c r="O4834" s="3">
        <v>3</v>
      </c>
      <c r="P4834" s="3">
        <v>990.39639999999997</v>
      </c>
      <c r="Q4834" s="3">
        <v>1025</v>
      </c>
      <c r="R4834" s="3">
        <v>3075</v>
      </c>
      <c r="S4834" s="3">
        <v>34.6036</v>
      </c>
      <c r="T4834" s="3">
        <v>103.81</v>
      </c>
      <c r="U4834" s="3">
        <v>3.37</v>
      </c>
      <c r="V4834" s="2" t="s">
        <v>927</v>
      </c>
      <c r="W4834" s="2" t="s">
        <v>928</v>
      </c>
      <c r="X4834" s="2" t="s">
        <v>197</v>
      </c>
      <c r="Y4834" s="19" t="str">
        <f>VLOOKUP(G4834,'Verweis Kd-Gruppe'!$A$2:$B$8,2,FALSE)</f>
        <v>EXP</v>
      </c>
      <c r="Z4834" s="19" t="str">
        <f>VLOOKUP(J4834,'Verweis Art-Gruppe'!$A$2:$B$15,2,FALSE)</f>
        <v>Geräte</v>
      </c>
      <c r="AA4834" s="19" t="str">
        <f>VLOOKUP(W4834,'Verweis Vertreter'!$A$2:$B$24,2,FALSE)</f>
        <v>Ximena Morales</v>
      </c>
      <c r="AB4834" s="12">
        <f t="shared" si="675"/>
        <v>3</v>
      </c>
      <c r="AC4834" s="12">
        <f t="shared" si="680"/>
        <v>990.39639999999997</v>
      </c>
      <c r="AD4834" s="12">
        <f t="shared" si="681"/>
        <v>1025</v>
      </c>
      <c r="AE4834" s="12">
        <f t="shared" si="676"/>
        <v>3075</v>
      </c>
      <c r="AF4834" s="12">
        <f t="shared" si="677"/>
        <v>34.6036</v>
      </c>
      <c r="AG4834" s="12">
        <f t="shared" si="678"/>
        <v>103.81</v>
      </c>
      <c r="AH4834" s="9">
        <f t="shared" si="682"/>
        <v>3.3759349593495934E-2</v>
      </c>
      <c r="AI4834" s="14">
        <f>VLOOKUP(E4834,'Verweis Faktor'!$A:$B,2,FALSE)</f>
        <v>1</v>
      </c>
      <c r="AJ4834" s="14"/>
      <c r="AK4834" s="14" t="str">
        <f>IF(AL4834="Ja","Versandkosten",VLOOKUP(E4834,'Verweis Belegart'!$A$2:$B$9,2,FALSE))</f>
        <v>Hardware</v>
      </c>
      <c r="AL4834" s="14" t="str">
        <f t="shared" si="683"/>
        <v>Nein</v>
      </c>
      <c r="AM4834" s="14" t="str">
        <f t="shared" si="679"/>
        <v>Positiv</v>
      </c>
    </row>
    <row r="4835" spans="1:39" ht="17.25" customHeight="1" x14ac:dyDescent="0.35">
      <c r="A4835" s="17">
        <v>14574937</v>
      </c>
      <c r="B4835" s="2" t="s">
        <v>2487</v>
      </c>
      <c r="C4835" s="1">
        <v>2025001</v>
      </c>
      <c r="D4835" s="1">
        <v>2001240</v>
      </c>
      <c r="E4835" s="2" t="s">
        <v>34</v>
      </c>
      <c r="F4835" s="2" t="s">
        <v>182</v>
      </c>
      <c r="G4835" s="2" t="s">
        <v>66</v>
      </c>
      <c r="H4835" s="2" t="s">
        <v>2265</v>
      </c>
      <c r="I4835" s="2" t="s">
        <v>2266</v>
      </c>
      <c r="J4835" s="2" t="s">
        <v>103</v>
      </c>
      <c r="K4835" s="2" t="s">
        <v>28</v>
      </c>
      <c r="L4835" s="2" t="s">
        <v>1303</v>
      </c>
      <c r="M4835" s="2" t="s">
        <v>1304</v>
      </c>
      <c r="N4835" s="2" t="s">
        <v>274</v>
      </c>
      <c r="O4835" s="3">
        <v>1</v>
      </c>
      <c r="P4835" s="3">
        <v>1082.0512000000001</v>
      </c>
      <c r="Q4835" s="3">
        <v>1123</v>
      </c>
      <c r="R4835" s="3">
        <v>1123</v>
      </c>
      <c r="S4835" s="3">
        <v>40.948799999999999</v>
      </c>
      <c r="T4835" s="3">
        <v>40.950000000000003</v>
      </c>
      <c r="U4835" s="3">
        <v>3.64</v>
      </c>
      <c r="V4835" s="2" t="s">
        <v>675</v>
      </c>
      <c r="W4835" s="2" t="s">
        <v>676</v>
      </c>
      <c r="X4835" s="2" t="s">
        <v>125</v>
      </c>
      <c r="Y4835" s="19" t="str">
        <f>VLOOKUP(G4835,'Verweis Kd-Gruppe'!$A$2:$B$8,2,FALSE)</f>
        <v>EXP</v>
      </c>
      <c r="Z4835" s="19" t="str">
        <f>VLOOKUP(J4835,'Verweis Art-Gruppe'!$A$2:$B$15,2,FALSE)</f>
        <v>Geräte</v>
      </c>
      <c r="AA4835" s="19" t="str">
        <f>VLOOKUP(W4835,'Verweis Vertreter'!$A$2:$B$24,2,FALSE)</f>
        <v>Corina Wedel</v>
      </c>
      <c r="AB4835" s="12">
        <f t="shared" si="675"/>
        <v>1</v>
      </c>
      <c r="AC4835" s="12">
        <f t="shared" si="680"/>
        <v>1082.0512000000001</v>
      </c>
      <c r="AD4835" s="12">
        <f t="shared" si="681"/>
        <v>1123</v>
      </c>
      <c r="AE4835" s="12">
        <f t="shared" si="676"/>
        <v>1123</v>
      </c>
      <c r="AF4835" s="12">
        <f t="shared" si="677"/>
        <v>40.948799999999999</v>
      </c>
      <c r="AG4835" s="12">
        <f t="shared" si="678"/>
        <v>40.950000000000003</v>
      </c>
      <c r="AH4835" s="9">
        <f t="shared" si="682"/>
        <v>3.6464826357969729E-2</v>
      </c>
      <c r="AI4835" s="14">
        <f>VLOOKUP(E4835,'Verweis Faktor'!$A:$B,2,FALSE)</f>
        <v>1</v>
      </c>
      <c r="AJ4835" s="14"/>
      <c r="AK4835" s="14" t="str">
        <f>IF(AL4835="Ja","Versandkosten",VLOOKUP(E4835,'Verweis Belegart'!$A$2:$B$9,2,FALSE))</f>
        <v>Hardware</v>
      </c>
      <c r="AL4835" s="14" t="str">
        <f t="shared" si="683"/>
        <v>Nein</v>
      </c>
      <c r="AM4835" s="14" t="str">
        <f t="shared" si="679"/>
        <v>Positiv</v>
      </c>
    </row>
    <row r="4836" spans="1:39" ht="17.25" customHeight="1" x14ac:dyDescent="0.35">
      <c r="A4836" s="17">
        <v>14574937</v>
      </c>
      <c r="B4836" s="2" t="s">
        <v>2487</v>
      </c>
      <c r="C4836" s="1">
        <v>2025001</v>
      </c>
      <c r="D4836" s="1">
        <v>2001240</v>
      </c>
      <c r="E4836" s="2" t="s">
        <v>34</v>
      </c>
      <c r="F4836" s="2" t="s">
        <v>182</v>
      </c>
      <c r="G4836" s="2" t="s">
        <v>66</v>
      </c>
      <c r="H4836" s="2" t="s">
        <v>2265</v>
      </c>
      <c r="I4836" s="2" t="s">
        <v>2266</v>
      </c>
      <c r="J4836" s="2" t="s">
        <v>103</v>
      </c>
      <c r="K4836" s="2" t="s">
        <v>45</v>
      </c>
      <c r="L4836" s="2" t="s">
        <v>260</v>
      </c>
      <c r="M4836" s="2" t="s">
        <v>261</v>
      </c>
      <c r="N4836" s="2" t="s">
        <v>262</v>
      </c>
      <c r="O4836" s="3">
        <v>3</v>
      </c>
      <c r="P4836" s="3">
        <v>991.82240000000002</v>
      </c>
      <c r="Q4836" s="3">
        <v>1023</v>
      </c>
      <c r="R4836" s="3">
        <v>3069</v>
      </c>
      <c r="S4836" s="3">
        <v>31.177600000000002</v>
      </c>
      <c r="T4836" s="3">
        <v>93.53</v>
      </c>
      <c r="U4836" s="3">
        <v>3.04</v>
      </c>
      <c r="V4836" s="2" t="s">
        <v>675</v>
      </c>
      <c r="W4836" s="2" t="s">
        <v>676</v>
      </c>
      <c r="X4836" s="2" t="s">
        <v>125</v>
      </c>
      <c r="Y4836" s="19" t="str">
        <f>VLOOKUP(G4836,'Verweis Kd-Gruppe'!$A$2:$B$8,2,FALSE)</f>
        <v>EXP</v>
      </c>
      <c r="Z4836" s="19" t="str">
        <f>VLOOKUP(J4836,'Verweis Art-Gruppe'!$A$2:$B$15,2,FALSE)</f>
        <v>Geräte</v>
      </c>
      <c r="AA4836" s="19" t="str">
        <f>VLOOKUP(W4836,'Verweis Vertreter'!$A$2:$B$24,2,FALSE)</f>
        <v>Corina Wedel</v>
      </c>
      <c r="AB4836" s="12">
        <f t="shared" si="675"/>
        <v>3</v>
      </c>
      <c r="AC4836" s="12">
        <f t="shared" si="680"/>
        <v>991.82240000000002</v>
      </c>
      <c r="AD4836" s="12">
        <f t="shared" si="681"/>
        <v>1023</v>
      </c>
      <c r="AE4836" s="12">
        <f t="shared" si="676"/>
        <v>3069</v>
      </c>
      <c r="AF4836" s="12">
        <f t="shared" si="677"/>
        <v>31.177600000000002</v>
      </c>
      <c r="AG4836" s="12">
        <f t="shared" si="678"/>
        <v>93.53</v>
      </c>
      <c r="AH4836" s="9">
        <f t="shared" si="682"/>
        <v>3.0475724991854025E-2</v>
      </c>
      <c r="AI4836" s="14">
        <f>VLOOKUP(E4836,'Verweis Faktor'!$A:$B,2,FALSE)</f>
        <v>1</v>
      </c>
      <c r="AJ4836" s="14"/>
      <c r="AK4836" s="14" t="str">
        <f>IF(AL4836="Ja","Versandkosten",VLOOKUP(E4836,'Verweis Belegart'!$A$2:$B$9,2,FALSE))</f>
        <v>Hardware</v>
      </c>
      <c r="AL4836" s="14" t="str">
        <f t="shared" si="683"/>
        <v>Nein</v>
      </c>
      <c r="AM4836" s="14" t="str">
        <f t="shared" si="679"/>
        <v>Positiv</v>
      </c>
    </row>
    <row r="4837" spans="1:39" ht="17.25" customHeight="1" x14ac:dyDescent="0.35">
      <c r="A4837" s="17">
        <v>14574937</v>
      </c>
      <c r="B4837" s="2" t="s">
        <v>2487</v>
      </c>
      <c r="C4837" s="1">
        <v>2025001</v>
      </c>
      <c r="D4837" s="1">
        <v>2001240</v>
      </c>
      <c r="E4837" s="2" t="s">
        <v>34</v>
      </c>
      <c r="F4837" s="2" t="s">
        <v>182</v>
      </c>
      <c r="G4837" s="2" t="s">
        <v>66</v>
      </c>
      <c r="H4837" s="2" t="s">
        <v>2265</v>
      </c>
      <c r="I4837" s="2" t="s">
        <v>2266</v>
      </c>
      <c r="J4837" s="2" t="s">
        <v>103</v>
      </c>
      <c r="K4837" s="2" t="s">
        <v>49</v>
      </c>
      <c r="L4837" s="2" t="s">
        <v>1633</v>
      </c>
      <c r="M4837" s="2" t="s">
        <v>1634</v>
      </c>
      <c r="N4837" s="2" t="s">
        <v>268</v>
      </c>
      <c r="O4837" s="3">
        <v>2</v>
      </c>
      <c r="P4837" s="3">
        <v>1320</v>
      </c>
      <c r="Q4837" s="3">
        <v>1323</v>
      </c>
      <c r="R4837" s="3">
        <v>2646</v>
      </c>
      <c r="S4837" s="3">
        <v>3</v>
      </c>
      <c r="T4837" s="3">
        <v>6</v>
      </c>
      <c r="U4837" s="3">
        <v>0.22</v>
      </c>
      <c r="V4837" s="2" t="s">
        <v>675</v>
      </c>
      <c r="W4837" s="2" t="s">
        <v>676</v>
      </c>
      <c r="X4837" s="2" t="s">
        <v>125</v>
      </c>
      <c r="Y4837" s="19" t="str">
        <f>VLOOKUP(G4837,'Verweis Kd-Gruppe'!$A$2:$B$8,2,FALSE)</f>
        <v>EXP</v>
      </c>
      <c r="Z4837" s="19" t="str">
        <f>VLOOKUP(J4837,'Verweis Art-Gruppe'!$A$2:$B$15,2,FALSE)</f>
        <v>Geräte</v>
      </c>
      <c r="AA4837" s="19" t="str">
        <f>VLOOKUP(W4837,'Verweis Vertreter'!$A$2:$B$24,2,FALSE)</f>
        <v>Corina Wedel</v>
      </c>
      <c r="AB4837" s="12">
        <f t="shared" si="675"/>
        <v>2</v>
      </c>
      <c r="AC4837" s="12">
        <f t="shared" si="680"/>
        <v>1320</v>
      </c>
      <c r="AD4837" s="12">
        <f t="shared" si="681"/>
        <v>1323</v>
      </c>
      <c r="AE4837" s="12">
        <f t="shared" si="676"/>
        <v>2646</v>
      </c>
      <c r="AF4837" s="12">
        <f t="shared" si="677"/>
        <v>3</v>
      </c>
      <c r="AG4837" s="12">
        <f t="shared" si="678"/>
        <v>6</v>
      </c>
      <c r="AH4837" s="9">
        <f t="shared" si="682"/>
        <v>2.2675736961451248E-3</v>
      </c>
      <c r="AI4837" s="14">
        <f>VLOOKUP(E4837,'Verweis Faktor'!$A:$B,2,FALSE)</f>
        <v>1</v>
      </c>
      <c r="AJ4837" s="14"/>
      <c r="AK4837" s="14" t="str">
        <f>IF(AL4837="Ja","Versandkosten",VLOOKUP(E4837,'Verweis Belegart'!$A$2:$B$9,2,FALSE))</f>
        <v>Hardware</v>
      </c>
      <c r="AL4837" s="14" t="str">
        <f t="shared" si="683"/>
        <v>Nein</v>
      </c>
      <c r="AM4837" s="14" t="str">
        <f t="shared" si="679"/>
        <v>Positiv</v>
      </c>
    </row>
    <row r="4838" spans="1:39" ht="17.25" customHeight="1" x14ac:dyDescent="0.35">
      <c r="A4838" s="17">
        <v>14574937</v>
      </c>
      <c r="B4838" s="2" t="s">
        <v>2487</v>
      </c>
      <c r="C4838" s="1">
        <v>2025001</v>
      </c>
      <c r="D4838" s="1">
        <v>2001240</v>
      </c>
      <c r="E4838" s="2" t="s">
        <v>34</v>
      </c>
      <c r="F4838" s="2" t="s">
        <v>182</v>
      </c>
      <c r="G4838" s="2" t="s">
        <v>66</v>
      </c>
      <c r="H4838" s="2" t="s">
        <v>2265</v>
      </c>
      <c r="I4838" s="2" t="s">
        <v>2266</v>
      </c>
      <c r="J4838" s="2" t="s">
        <v>103</v>
      </c>
      <c r="K4838" s="2" t="s">
        <v>79</v>
      </c>
      <c r="L4838" s="2" t="s">
        <v>1179</v>
      </c>
      <c r="M4838" s="2" t="s">
        <v>1180</v>
      </c>
      <c r="N4838" s="2" t="s">
        <v>164</v>
      </c>
      <c r="O4838" s="3">
        <v>2</v>
      </c>
      <c r="P4838" s="3">
        <v>272</v>
      </c>
      <c r="Q4838" s="3">
        <v>278</v>
      </c>
      <c r="R4838" s="3">
        <v>556</v>
      </c>
      <c r="S4838" s="3">
        <v>6</v>
      </c>
      <c r="T4838" s="3">
        <v>12</v>
      </c>
      <c r="U4838" s="3">
        <v>2.15</v>
      </c>
      <c r="V4838" s="2" t="s">
        <v>675</v>
      </c>
      <c r="W4838" s="2" t="s">
        <v>676</v>
      </c>
      <c r="X4838" s="2" t="s">
        <v>125</v>
      </c>
      <c r="Y4838" s="19" t="str">
        <f>VLOOKUP(G4838,'Verweis Kd-Gruppe'!$A$2:$B$8,2,FALSE)</f>
        <v>EXP</v>
      </c>
      <c r="Z4838" s="19" t="str">
        <f>VLOOKUP(J4838,'Verweis Art-Gruppe'!$A$2:$B$15,2,FALSE)</f>
        <v>Geräte</v>
      </c>
      <c r="AA4838" s="19" t="str">
        <f>VLOOKUP(W4838,'Verweis Vertreter'!$A$2:$B$24,2,FALSE)</f>
        <v>Corina Wedel</v>
      </c>
      <c r="AB4838" s="12">
        <f t="shared" si="675"/>
        <v>2</v>
      </c>
      <c r="AC4838" s="12">
        <f t="shared" si="680"/>
        <v>272</v>
      </c>
      <c r="AD4838" s="12">
        <f t="shared" si="681"/>
        <v>278</v>
      </c>
      <c r="AE4838" s="12">
        <f t="shared" si="676"/>
        <v>556</v>
      </c>
      <c r="AF4838" s="12">
        <f t="shared" si="677"/>
        <v>6</v>
      </c>
      <c r="AG4838" s="12">
        <f t="shared" si="678"/>
        <v>12</v>
      </c>
      <c r="AH4838" s="9">
        <f t="shared" si="682"/>
        <v>2.1582733812949641E-2</v>
      </c>
      <c r="AI4838" s="14">
        <f>VLOOKUP(E4838,'Verweis Faktor'!$A:$B,2,FALSE)</f>
        <v>1</v>
      </c>
      <c r="AJ4838" s="14"/>
      <c r="AK4838" s="14" t="str">
        <f>IF(AL4838="Ja","Versandkosten",VLOOKUP(E4838,'Verweis Belegart'!$A$2:$B$9,2,FALSE))</f>
        <v>Hardware</v>
      </c>
      <c r="AL4838" s="14" t="str">
        <f t="shared" si="683"/>
        <v>Nein</v>
      </c>
      <c r="AM4838" s="14" t="str">
        <f t="shared" si="679"/>
        <v>Positiv</v>
      </c>
    </row>
    <row r="4839" spans="1:39" ht="17.25" customHeight="1" x14ac:dyDescent="0.35">
      <c r="A4839" s="17">
        <v>14574937</v>
      </c>
      <c r="B4839" s="2" t="s">
        <v>2487</v>
      </c>
      <c r="C4839" s="1">
        <v>2025001</v>
      </c>
      <c r="D4839" s="1">
        <v>2001240</v>
      </c>
      <c r="E4839" s="2" t="s">
        <v>34</v>
      </c>
      <c r="F4839" s="2" t="s">
        <v>182</v>
      </c>
      <c r="G4839" s="2" t="s">
        <v>66</v>
      </c>
      <c r="H4839" s="2" t="s">
        <v>2265</v>
      </c>
      <c r="I4839" s="2" t="s">
        <v>2266</v>
      </c>
      <c r="J4839" s="2" t="s">
        <v>103</v>
      </c>
      <c r="K4839" s="2" t="s">
        <v>83</v>
      </c>
      <c r="L4839" s="2" t="s">
        <v>1150</v>
      </c>
      <c r="M4839" s="2" t="s">
        <v>1151</v>
      </c>
      <c r="N4839" s="2" t="s">
        <v>1152</v>
      </c>
      <c r="O4839" s="3">
        <v>2</v>
      </c>
      <c r="P4839" s="3">
        <v>129.98869999999999</v>
      </c>
      <c r="Q4839" s="3">
        <v>143</v>
      </c>
      <c r="R4839" s="3">
        <v>286</v>
      </c>
      <c r="S4839" s="3">
        <v>13.0113</v>
      </c>
      <c r="T4839" s="3">
        <v>26.02</v>
      </c>
      <c r="U4839" s="3">
        <v>9.09</v>
      </c>
      <c r="V4839" s="2" t="s">
        <v>675</v>
      </c>
      <c r="W4839" s="2" t="s">
        <v>676</v>
      </c>
      <c r="X4839" s="2" t="s">
        <v>125</v>
      </c>
      <c r="Y4839" s="19" t="str">
        <f>VLOOKUP(G4839,'Verweis Kd-Gruppe'!$A$2:$B$8,2,FALSE)</f>
        <v>EXP</v>
      </c>
      <c r="Z4839" s="19" t="str">
        <f>VLOOKUP(J4839,'Verweis Art-Gruppe'!$A$2:$B$15,2,FALSE)</f>
        <v>Geräte</v>
      </c>
      <c r="AA4839" s="19" t="str">
        <f>VLOOKUP(W4839,'Verweis Vertreter'!$A$2:$B$24,2,FALSE)</f>
        <v>Corina Wedel</v>
      </c>
      <c r="AB4839" s="12">
        <f t="shared" si="675"/>
        <v>2</v>
      </c>
      <c r="AC4839" s="12">
        <f t="shared" si="680"/>
        <v>129.98869999999999</v>
      </c>
      <c r="AD4839" s="12">
        <f t="shared" si="681"/>
        <v>143</v>
      </c>
      <c r="AE4839" s="12">
        <f t="shared" si="676"/>
        <v>286</v>
      </c>
      <c r="AF4839" s="12">
        <f t="shared" si="677"/>
        <v>13.0113</v>
      </c>
      <c r="AG4839" s="12">
        <f t="shared" si="678"/>
        <v>26.02</v>
      </c>
      <c r="AH4839" s="9">
        <f t="shared" si="682"/>
        <v>9.0979020979020983E-2</v>
      </c>
      <c r="AI4839" s="14">
        <f>VLOOKUP(E4839,'Verweis Faktor'!$A:$B,2,FALSE)</f>
        <v>1</v>
      </c>
      <c r="AJ4839" s="14"/>
      <c r="AK4839" s="14" t="str">
        <f>IF(AL4839="Ja","Versandkosten",VLOOKUP(E4839,'Verweis Belegart'!$A$2:$B$9,2,FALSE))</f>
        <v>Hardware</v>
      </c>
      <c r="AL4839" s="14" t="str">
        <f t="shared" si="683"/>
        <v>Nein</v>
      </c>
      <c r="AM4839" s="14" t="str">
        <f t="shared" si="679"/>
        <v>Positiv</v>
      </c>
    </row>
    <row r="4840" spans="1:39" ht="17.25" customHeight="1" x14ac:dyDescent="0.35">
      <c r="A4840" s="17">
        <v>14574937</v>
      </c>
      <c r="B4840" s="2" t="s">
        <v>2487</v>
      </c>
      <c r="C4840" s="1">
        <v>2025001</v>
      </c>
      <c r="D4840" s="1">
        <v>2001240</v>
      </c>
      <c r="E4840" s="2" t="s">
        <v>34</v>
      </c>
      <c r="F4840" s="2" t="s">
        <v>182</v>
      </c>
      <c r="G4840" s="2" t="s">
        <v>66</v>
      </c>
      <c r="H4840" s="2" t="s">
        <v>2265</v>
      </c>
      <c r="I4840" s="2" t="s">
        <v>2266</v>
      </c>
      <c r="J4840" s="2" t="s">
        <v>103</v>
      </c>
      <c r="K4840" s="2" t="s">
        <v>87</v>
      </c>
      <c r="L4840" s="2" t="s">
        <v>147</v>
      </c>
      <c r="M4840" s="2" t="s">
        <v>148</v>
      </c>
      <c r="N4840" s="2" t="s">
        <v>149</v>
      </c>
      <c r="O4840" s="3">
        <v>1</v>
      </c>
      <c r="P4840" s="3">
        <v>204.57390000000001</v>
      </c>
      <c r="Q4840" s="3">
        <v>213</v>
      </c>
      <c r="R4840" s="3">
        <v>213</v>
      </c>
      <c r="S4840" s="3">
        <v>8.4260999999999999</v>
      </c>
      <c r="T4840" s="3">
        <v>8.43</v>
      </c>
      <c r="U4840" s="3">
        <v>3.95</v>
      </c>
      <c r="V4840" s="2" t="s">
        <v>675</v>
      </c>
      <c r="W4840" s="2" t="s">
        <v>676</v>
      </c>
      <c r="X4840" s="2" t="s">
        <v>125</v>
      </c>
      <c r="Y4840" s="19" t="str">
        <f>VLOOKUP(G4840,'Verweis Kd-Gruppe'!$A$2:$B$8,2,FALSE)</f>
        <v>EXP</v>
      </c>
      <c r="Z4840" s="19" t="str">
        <f>VLOOKUP(J4840,'Verweis Art-Gruppe'!$A$2:$B$15,2,FALSE)</f>
        <v>Geräte</v>
      </c>
      <c r="AA4840" s="19" t="str">
        <f>VLOOKUP(W4840,'Verweis Vertreter'!$A$2:$B$24,2,FALSE)</f>
        <v>Corina Wedel</v>
      </c>
      <c r="AB4840" s="12">
        <f t="shared" si="675"/>
        <v>1</v>
      </c>
      <c r="AC4840" s="12">
        <f t="shared" si="680"/>
        <v>204.57390000000001</v>
      </c>
      <c r="AD4840" s="12">
        <f t="shared" si="681"/>
        <v>213</v>
      </c>
      <c r="AE4840" s="12">
        <f t="shared" si="676"/>
        <v>213</v>
      </c>
      <c r="AF4840" s="12">
        <f t="shared" si="677"/>
        <v>8.4260999999999999</v>
      </c>
      <c r="AG4840" s="12">
        <f t="shared" si="678"/>
        <v>8.43</v>
      </c>
      <c r="AH4840" s="9">
        <f t="shared" si="682"/>
        <v>3.9577464788732392E-2</v>
      </c>
      <c r="AI4840" s="14">
        <f>VLOOKUP(E4840,'Verweis Faktor'!$A:$B,2,FALSE)</f>
        <v>1</v>
      </c>
      <c r="AJ4840" s="14"/>
      <c r="AK4840" s="14" t="str">
        <f>IF(AL4840="Ja","Versandkosten",VLOOKUP(E4840,'Verweis Belegart'!$A$2:$B$9,2,FALSE))</f>
        <v>Hardware</v>
      </c>
      <c r="AL4840" s="14" t="str">
        <f t="shared" si="683"/>
        <v>Nein</v>
      </c>
      <c r="AM4840" s="14" t="str">
        <f t="shared" si="679"/>
        <v>Positiv</v>
      </c>
    </row>
    <row r="4841" spans="1:39" ht="17.25" customHeight="1" x14ac:dyDescent="0.35">
      <c r="A4841" s="17">
        <v>14574937</v>
      </c>
      <c r="B4841" s="2" t="s">
        <v>2487</v>
      </c>
      <c r="C4841" s="1">
        <v>2025001</v>
      </c>
      <c r="D4841" s="1">
        <v>2001240</v>
      </c>
      <c r="E4841" s="2" t="s">
        <v>34</v>
      </c>
      <c r="F4841" s="2" t="s">
        <v>182</v>
      </c>
      <c r="G4841" s="2" t="s">
        <v>66</v>
      </c>
      <c r="H4841" s="2" t="s">
        <v>2265</v>
      </c>
      <c r="I4841" s="2" t="s">
        <v>2266</v>
      </c>
      <c r="J4841" s="2" t="s">
        <v>103</v>
      </c>
      <c r="K4841" s="2" t="s">
        <v>91</v>
      </c>
      <c r="L4841" s="2" t="s">
        <v>893</v>
      </c>
      <c r="M4841" s="2" t="s">
        <v>894</v>
      </c>
      <c r="N4841" s="2" t="s">
        <v>895</v>
      </c>
      <c r="O4841" s="3">
        <v>1</v>
      </c>
      <c r="P4841" s="3">
        <v>445</v>
      </c>
      <c r="Q4841" s="3">
        <v>464</v>
      </c>
      <c r="R4841" s="3">
        <v>464</v>
      </c>
      <c r="S4841" s="3">
        <v>19</v>
      </c>
      <c r="T4841" s="3">
        <v>19</v>
      </c>
      <c r="U4841" s="3">
        <v>4.09</v>
      </c>
      <c r="V4841" s="2" t="s">
        <v>675</v>
      </c>
      <c r="W4841" s="2" t="s">
        <v>676</v>
      </c>
      <c r="X4841" s="2" t="s">
        <v>125</v>
      </c>
      <c r="Y4841" s="19" t="str">
        <f>VLOOKUP(G4841,'Verweis Kd-Gruppe'!$A$2:$B$8,2,FALSE)</f>
        <v>EXP</v>
      </c>
      <c r="Z4841" s="19" t="str">
        <f>VLOOKUP(J4841,'Verweis Art-Gruppe'!$A$2:$B$15,2,FALSE)</f>
        <v>Geräte</v>
      </c>
      <c r="AA4841" s="19" t="str">
        <f>VLOOKUP(W4841,'Verweis Vertreter'!$A$2:$B$24,2,FALSE)</f>
        <v>Corina Wedel</v>
      </c>
      <c r="AB4841" s="12">
        <f t="shared" si="675"/>
        <v>1</v>
      </c>
      <c r="AC4841" s="12">
        <f t="shared" si="680"/>
        <v>445</v>
      </c>
      <c r="AD4841" s="12">
        <f t="shared" si="681"/>
        <v>464</v>
      </c>
      <c r="AE4841" s="12">
        <f t="shared" si="676"/>
        <v>464</v>
      </c>
      <c r="AF4841" s="12">
        <f t="shared" si="677"/>
        <v>19</v>
      </c>
      <c r="AG4841" s="12">
        <f t="shared" si="678"/>
        <v>19</v>
      </c>
      <c r="AH4841" s="9">
        <f t="shared" si="682"/>
        <v>4.0948275862068964E-2</v>
      </c>
      <c r="AI4841" s="14">
        <f>VLOOKUP(E4841,'Verweis Faktor'!$A:$B,2,FALSE)</f>
        <v>1</v>
      </c>
      <c r="AJ4841" s="14"/>
      <c r="AK4841" s="14" t="str">
        <f>IF(AL4841="Ja","Versandkosten",VLOOKUP(E4841,'Verweis Belegart'!$A$2:$B$9,2,FALSE))</f>
        <v>Hardware</v>
      </c>
      <c r="AL4841" s="14" t="str">
        <f t="shared" si="683"/>
        <v>Nein</v>
      </c>
      <c r="AM4841" s="14" t="str">
        <f t="shared" si="679"/>
        <v>Positiv</v>
      </c>
    </row>
    <row r="4842" spans="1:39" ht="17.25" customHeight="1" x14ac:dyDescent="0.35">
      <c r="A4842" s="17">
        <v>14574937</v>
      </c>
      <c r="B4842" s="2" t="s">
        <v>2487</v>
      </c>
      <c r="C4842" s="1">
        <v>2025001</v>
      </c>
      <c r="D4842" s="1">
        <v>2001240</v>
      </c>
      <c r="E4842" s="2" t="s">
        <v>34</v>
      </c>
      <c r="F4842" s="2" t="s">
        <v>182</v>
      </c>
      <c r="G4842" s="2" t="s">
        <v>66</v>
      </c>
      <c r="H4842" s="2" t="s">
        <v>2265</v>
      </c>
      <c r="I4842" s="2" t="s">
        <v>2266</v>
      </c>
      <c r="J4842" s="2" t="s">
        <v>103</v>
      </c>
      <c r="K4842" s="2" t="s">
        <v>95</v>
      </c>
      <c r="L4842" s="2" t="s">
        <v>331</v>
      </c>
      <c r="M4842" s="2" t="s">
        <v>332</v>
      </c>
      <c r="N4842" s="2" t="s">
        <v>333</v>
      </c>
      <c r="O4842" s="3">
        <v>1</v>
      </c>
      <c r="P4842" s="3">
        <v>826.48779999999999</v>
      </c>
      <c r="Q4842" s="3">
        <v>775</v>
      </c>
      <c r="R4842" s="3">
        <v>775</v>
      </c>
      <c r="S4842" s="3">
        <v>-51.4878</v>
      </c>
      <c r="T4842" s="3">
        <v>-51.49</v>
      </c>
      <c r="U4842" s="3">
        <v>-6.64</v>
      </c>
      <c r="V4842" s="2" t="s">
        <v>675</v>
      </c>
      <c r="W4842" s="2" t="s">
        <v>676</v>
      </c>
      <c r="X4842" s="2" t="s">
        <v>125</v>
      </c>
      <c r="Y4842" s="19" t="str">
        <f>VLOOKUP(G4842,'Verweis Kd-Gruppe'!$A$2:$B$8,2,FALSE)</f>
        <v>EXP</v>
      </c>
      <c r="Z4842" s="19" t="str">
        <f>VLOOKUP(J4842,'Verweis Art-Gruppe'!$A$2:$B$15,2,FALSE)</f>
        <v>Geräte</v>
      </c>
      <c r="AA4842" s="19" t="str">
        <f>VLOOKUP(W4842,'Verweis Vertreter'!$A$2:$B$24,2,FALSE)</f>
        <v>Corina Wedel</v>
      </c>
      <c r="AB4842" s="12">
        <f t="shared" si="675"/>
        <v>1</v>
      </c>
      <c r="AC4842" s="12">
        <f t="shared" si="680"/>
        <v>826.48779999999999</v>
      </c>
      <c r="AD4842" s="12">
        <f t="shared" si="681"/>
        <v>775</v>
      </c>
      <c r="AE4842" s="12">
        <f t="shared" si="676"/>
        <v>775</v>
      </c>
      <c r="AF4842" s="12">
        <f t="shared" si="677"/>
        <v>-51.4878</v>
      </c>
      <c r="AG4842" s="12">
        <f t="shared" si="678"/>
        <v>-51.49</v>
      </c>
      <c r="AH4842" s="9">
        <f t="shared" si="682"/>
        <v>-6.6438709677419355E-2</v>
      </c>
      <c r="AI4842" s="14">
        <f>VLOOKUP(E4842,'Verweis Faktor'!$A:$B,2,FALSE)</f>
        <v>1</v>
      </c>
      <c r="AJ4842" s="14"/>
      <c r="AK4842" s="14" t="str">
        <f>IF(AL4842="Ja","Versandkosten",VLOOKUP(E4842,'Verweis Belegart'!$A$2:$B$9,2,FALSE))</f>
        <v>Hardware</v>
      </c>
      <c r="AL4842" s="14" t="str">
        <f t="shared" si="683"/>
        <v>Nein</v>
      </c>
      <c r="AM4842" s="14" t="str">
        <f t="shared" si="679"/>
        <v>Negativ</v>
      </c>
    </row>
    <row r="4843" spans="1:39" ht="17.25" customHeight="1" x14ac:dyDescent="0.35">
      <c r="A4843" s="17">
        <v>14574937</v>
      </c>
      <c r="B4843" s="2" t="s">
        <v>2487</v>
      </c>
      <c r="C4843" s="1">
        <v>2025001</v>
      </c>
      <c r="D4843" s="1">
        <v>2001240</v>
      </c>
      <c r="E4843" s="2" t="s">
        <v>34</v>
      </c>
      <c r="F4843" s="2" t="s">
        <v>182</v>
      </c>
      <c r="G4843" s="2" t="s">
        <v>66</v>
      </c>
      <c r="H4843" s="2" t="s">
        <v>2265</v>
      </c>
      <c r="I4843" s="2" t="s">
        <v>2266</v>
      </c>
      <c r="J4843" s="2" t="s">
        <v>103</v>
      </c>
      <c r="K4843" s="2" t="s">
        <v>99</v>
      </c>
      <c r="L4843" s="2" t="s">
        <v>631</v>
      </c>
      <c r="M4843" s="2" t="s">
        <v>632</v>
      </c>
      <c r="N4843" s="2" t="s">
        <v>379</v>
      </c>
      <c r="O4843" s="3">
        <v>7</v>
      </c>
      <c r="P4843" s="3">
        <v>417</v>
      </c>
      <c r="Q4843" s="3">
        <v>438</v>
      </c>
      <c r="R4843" s="3">
        <v>3066</v>
      </c>
      <c r="S4843" s="3">
        <v>21</v>
      </c>
      <c r="T4843" s="3">
        <v>147</v>
      </c>
      <c r="U4843" s="3">
        <v>4.79</v>
      </c>
      <c r="V4843" s="2" t="s">
        <v>675</v>
      </c>
      <c r="W4843" s="2" t="s">
        <v>676</v>
      </c>
      <c r="X4843" s="2" t="s">
        <v>125</v>
      </c>
      <c r="Y4843" s="19" t="str">
        <f>VLOOKUP(G4843,'Verweis Kd-Gruppe'!$A$2:$B$8,2,FALSE)</f>
        <v>EXP</v>
      </c>
      <c r="Z4843" s="19" t="str">
        <f>VLOOKUP(J4843,'Verweis Art-Gruppe'!$A$2:$B$15,2,FALSE)</f>
        <v>Geräte</v>
      </c>
      <c r="AA4843" s="19" t="str">
        <f>VLOOKUP(W4843,'Verweis Vertreter'!$A$2:$B$24,2,FALSE)</f>
        <v>Corina Wedel</v>
      </c>
      <c r="AB4843" s="12">
        <f t="shared" si="675"/>
        <v>7</v>
      </c>
      <c r="AC4843" s="12">
        <f t="shared" si="680"/>
        <v>417</v>
      </c>
      <c r="AD4843" s="12">
        <f t="shared" si="681"/>
        <v>438</v>
      </c>
      <c r="AE4843" s="12">
        <f t="shared" si="676"/>
        <v>3066</v>
      </c>
      <c r="AF4843" s="12">
        <f t="shared" si="677"/>
        <v>21</v>
      </c>
      <c r="AG4843" s="12">
        <f t="shared" si="678"/>
        <v>147</v>
      </c>
      <c r="AH4843" s="9">
        <f t="shared" si="682"/>
        <v>4.7945205479452052E-2</v>
      </c>
      <c r="AI4843" s="14">
        <f>VLOOKUP(E4843,'Verweis Faktor'!$A:$B,2,FALSE)</f>
        <v>1</v>
      </c>
      <c r="AJ4843" s="14"/>
      <c r="AK4843" s="14" t="str">
        <f>IF(AL4843="Ja","Versandkosten",VLOOKUP(E4843,'Verweis Belegart'!$A$2:$B$9,2,FALSE))</f>
        <v>Hardware</v>
      </c>
      <c r="AL4843" s="14" t="str">
        <f t="shared" si="683"/>
        <v>Nein</v>
      </c>
      <c r="AM4843" s="14" t="str">
        <f t="shared" si="679"/>
        <v>Positiv</v>
      </c>
    </row>
    <row r="4844" spans="1:39" ht="17.25" customHeight="1" x14ac:dyDescent="0.35">
      <c r="A4844" s="17">
        <v>14574937</v>
      </c>
      <c r="B4844" s="2" t="s">
        <v>2487</v>
      </c>
      <c r="C4844" s="1">
        <v>2025001</v>
      </c>
      <c r="D4844" s="1">
        <v>2001240</v>
      </c>
      <c r="E4844" s="2" t="s">
        <v>34</v>
      </c>
      <c r="F4844" s="2" t="s">
        <v>182</v>
      </c>
      <c r="G4844" s="2" t="s">
        <v>66</v>
      </c>
      <c r="H4844" s="2" t="s">
        <v>2265</v>
      </c>
      <c r="I4844" s="2" t="s">
        <v>2266</v>
      </c>
      <c r="J4844" s="2" t="s">
        <v>103</v>
      </c>
      <c r="K4844" s="2" t="s">
        <v>103</v>
      </c>
      <c r="L4844" s="2" t="s">
        <v>395</v>
      </c>
      <c r="M4844" s="2" t="s">
        <v>396</v>
      </c>
      <c r="N4844" s="2" t="s">
        <v>292</v>
      </c>
      <c r="O4844" s="3">
        <v>1</v>
      </c>
      <c r="P4844" s="3">
        <v>898.15139999999997</v>
      </c>
      <c r="Q4844" s="3">
        <v>909</v>
      </c>
      <c r="R4844" s="3">
        <v>909</v>
      </c>
      <c r="S4844" s="3">
        <v>10.848599999999999</v>
      </c>
      <c r="T4844" s="3">
        <v>10.85</v>
      </c>
      <c r="U4844" s="3">
        <v>1.19</v>
      </c>
      <c r="V4844" s="2" t="s">
        <v>675</v>
      </c>
      <c r="W4844" s="2" t="s">
        <v>676</v>
      </c>
      <c r="X4844" s="2" t="s">
        <v>125</v>
      </c>
      <c r="Y4844" s="19" t="str">
        <f>VLOOKUP(G4844,'Verweis Kd-Gruppe'!$A$2:$B$8,2,FALSE)</f>
        <v>EXP</v>
      </c>
      <c r="Z4844" s="19" t="str">
        <f>VLOOKUP(J4844,'Verweis Art-Gruppe'!$A$2:$B$15,2,FALSE)</f>
        <v>Geräte</v>
      </c>
      <c r="AA4844" s="19" t="str">
        <f>VLOOKUP(W4844,'Verweis Vertreter'!$A$2:$B$24,2,FALSE)</f>
        <v>Corina Wedel</v>
      </c>
      <c r="AB4844" s="12">
        <f t="shared" si="675"/>
        <v>1</v>
      </c>
      <c r="AC4844" s="12">
        <f t="shared" si="680"/>
        <v>898.15139999999997</v>
      </c>
      <c r="AD4844" s="12">
        <f t="shared" si="681"/>
        <v>909</v>
      </c>
      <c r="AE4844" s="12">
        <f t="shared" si="676"/>
        <v>909</v>
      </c>
      <c r="AF4844" s="12">
        <f t="shared" si="677"/>
        <v>10.848599999999999</v>
      </c>
      <c r="AG4844" s="12">
        <f t="shared" si="678"/>
        <v>10.85</v>
      </c>
      <c r="AH4844" s="9">
        <f t="shared" si="682"/>
        <v>1.1936193619361936E-2</v>
      </c>
      <c r="AI4844" s="14">
        <f>VLOOKUP(E4844,'Verweis Faktor'!$A:$B,2,FALSE)</f>
        <v>1</v>
      </c>
      <c r="AJ4844" s="14"/>
      <c r="AK4844" s="14" t="str">
        <f>IF(AL4844="Ja","Versandkosten",VLOOKUP(E4844,'Verweis Belegart'!$A$2:$B$9,2,FALSE))</f>
        <v>Hardware</v>
      </c>
      <c r="AL4844" s="14" t="str">
        <f t="shared" si="683"/>
        <v>Nein</v>
      </c>
      <c r="AM4844" s="14" t="str">
        <f t="shared" si="679"/>
        <v>Positiv</v>
      </c>
    </row>
    <row r="4845" spans="1:39" ht="17.25" customHeight="1" x14ac:dyDescent="0.35">
      <c r="A4845" s="17">
        <v>14574937</v>
      </c>
      <c r="B4845" s="2" t="s">
        <v>2487</v>
      </c>
      <c r="C4845" s="1">
        <v>2025001</v>
      </c>
      <c r="D4845" s="1">
        <v>2001240</v>
      </c>
      <c r="E4845" s="2" t="s">
        <v>34</v>
      </c>
      <c r="F4845" s="2" t="s">
        <v>182</v>
      </c>
      <c r="G4845" s="2" t="s">
        <v>66</v>
      </c>
      <c r="H4845" s="2" t="s">
        <v>2265</v>
      </c>
      <c r="I4845" s="2" t="s">
        <v>2266</v>
      </c>
      <c r="J4845" s="2" t="s">
        <v>103</v>
      </c>
      <c r="K4845" s="2" t="s">
        <v>107</v>
      </c>
      <c r="L4845" s="2" t="s">
        <v>1882</v>
      </c>
      <c r="M4845" s="2" t="s">
        <v>1883</v>
      </c>
      <c r="N4845" s="2" t="s">
        <v>1884</v>
      </c>
      <c r="O4845" s="3">
        <v>2</v>
      </c>
      <c r="P4845" s="3">
        <v>399</v>
      </c>
      <c r="Q4845" s="3">
        <v>437</v>
      </c>
      <c r="R4845" s="3">
        <v>874</v>
      </c>
      <c r="S4845" s="3">
        <v>38</v>
      </c>
      <c r="T4845" s="3">
        <v>76</v>
      </c>
      <c r="U4845" s="3">
        <v>8.69</v>
      </c>
      <c r="V4845" s="2" t="s">
        <v>675</v>
      </c>
      <c r="W4845" s="2" t="s">
        <v>676</v>
      </c>
      <c r="X4845" s="2" t="s">
        <v>125</v>
      </c>
      <c r="Y4845" s="19" t="str">
        <f>VLOOKUP(G4845,'Verweis Kd-Gruppe'!$A$2:$B$8,2,FALSE)</f>
        <v>EXP</v>
      </c>
      <c r="Z4845" s="19" t="str">
        <f>VLOOKUP(J4845,'Verweis Art-Gruppe'!$A$2:$B$15,2,FALSE)</f>
        <v>Geräte</v>
      </c>
      <c r="AA4845" s="19" t="str">
        <f>VLOOKUP(W4845,'Verweis Vertreter'!$A$2:$B$24,2,FALSE)</f>
        <v>Corina Wedel</v>
      </c>
      <c r="AB4845" s="12">
        <f t="shared" si="675"/>
        <v>2</v>
      </c>
      <c r="AC4845" s="12">
        <f t="shared" si="680"/>
        <v>399</v>
      </c>
      <c r="AD4845" s="12">
        <f t="shared" si="681"/>
        <v>437</v>
      </c>
      <c r="AE4845" s="12">
        <f t="shared" si="676"/>
        <v>874</v>
      </c>
      <c r="AF4845" s="12">
        <f t="shared" si="677"/>
        <v>38</v>
      </c>
      <c r="AG4845" s="12">
        <f t="shared" si="678"/>
        <v>76</v>
      </c>
      <c r="AH4845" s="9">
        <f t="shared" si="682"/>
        <v>8.6956521739130432E-2</v>
      </c>
      <c r="AI4845" s="14">
        <f>VLOOKUP(E4845,'Verweis Faktor'!$A:$B,2,FALSE)</f>
        <v>1</v>
      </c>
      <c r="AJ4845" s="14"/>
      <c r="AK4845" s="14" t="str">
        <f>IF(AL4845="Ja","Versandkosten",VLOOKUP(E4845,'Verweis Belegart'!$A$2:$B$9,2,FALSE))</f>
        <v>Hardware</v>
      </c>
      <c r="AL4845" s="14" t="str">
        <f t="shared" si="683"/>
        <v>Nein</v>
      </c>
      <c r="AM4845" s="14" t="str">
        <f t="shared" si="679"/>
        <v>Positiv</v>
      </c>
    </row>
    <row r="4846" spans="1:39" ht="17.25" customHeight="1" x14ac:dyDescent="0.35">
      <c r="A4846" s="17">
        <v>14574937</v>
      </c>
      <c r="B4846" s="2" t="s">
        <v>2487</v>
      </c>
      <c r="C4846" s="1">
        <v>2025001</v>
      </c>
      <c r="D4846" s="1">
        <v>2001240</v>
      </c>
      <c r="E4846" s="2" t="s">
        <v>34</v>
      </c>
      <c r="F4846" s="2" t="s">
        <v>182</v>
      </c>
      <c r="G4846" s="2" t="s">
        <v>66</v>
      </c>
      <c r="H4846" s="2" t="s">
        <v>2265</v>
      </c>
      <c r="I4846" s="2" t="s">
        <v>2266</v>
      </c>
      <c r="J4846" s="2" t="s">
        <v>103</v>
      </c>
      <c r="K4846" s="2" t="s">
        <v>111</v>
      </c>
      <c r="L4846" s="2" t="s">
        <v>1488</v>
      </c>
      <c r="M4846" s="2" t="s">
        <v>1489</v>
      </c>
      <c r="N4846" s="2" t="s">
        <v>310</v>
      </c>
      <c r="O4846" s="3">
        <v>1</v>
      </c>
      <c r="P4846" s="3">
        <v>472</v>
      </c>
      <c r="Q4846" s="3">
        <v>485</v>
      </c>
      <c r="R4846" s="3">
        <v>485</v>
      </c>
      <c r="S4846" s="3">
        <v>13</v>
      </c>
      <c r="T4846" s="3">
        <v>13</v>
      </c>
      <c r="U4846" s="3">
        <v>2.68</v>
      </c>
      <c r="V4846" s="2" t="s">
        <v>675</v>
      </c>
      <c r="W4846" s="2" t="s">
        <v>676</v>
      </c>
      <c r="X4846" s="2" t="s">
        <v>125</v>
      </c>
      <c r="Y4846" s="19" t="str">
        <f>VLOOKUP(G4846,'Verweis Kd-Gruppe'!$A$2:$B$8,2,FALSE)</f>
        <v>EXP</v>
      </c>
      <c r="Z4846" s="19" t="str">
        <f>VLOOKUP(J4846,'Verweis Art-Gruppe'!$A$2:$B$15,2,FALSE)</f>
        <v>Geräte</v>
      </c>
      <c r="AA4846" s="19" t="str">
        <f>VLOOKUP(W4846,'Verweis Vertreter'!$A$2:$B$24,2,FALSE)</f>
        <v>Corina Wedel</v>
      </c>
      <c r="AB4846" s="12">
        <f t="shared" si="675"/>
        <v>1</v>
      </c>
      <c r="AC4846" s="12">
        <f t="shared" si="680"/>
        <v>472</v>
      </c>
      <c r="AD4846" s="12">
        <f t="shared" si="681"/>
        <v>485</v>
      </c>
      <c r="AE4846" s="12">
        <f t="shared" si="676"/>
        <v>485</v>
      </c>
      <c r="AF4846" s="12">
        <f t="shared" si="677"/>
        <v>13</v>
      </c>
      <c r="AG4846" s="12">
        <f t="shared" si="678"/>
        <v>13</v>
      </c>
      <c r="AH4846" s="9">
        <f t="shared" si="682"/>
        <v>2.6804123711340205E-2</v>
      </c>
      <c r="AI4846" s="14">
        <f>VLOOKUP(E4846,'Verweis Faktor'!$A:$B,2,FALSE)</f>
        <v>1</v>
      </c>
      <c r="AJ4846" s="14"/>
      <c r="AK4846" s="14" t="str">
        <f>IF(AL4846="Ja","Versandkosten",VLOOKUP(E4846,'Verweis Belegart'!$A$2:$B$9,2,FALSE))</f>
        <v>Hardware</v>
      </c>
      <c r="AL4846" s="14" t="str">
        <f t="shared" si="683"/>
        <v>Nein</v>
      </c>
      <c r="AM4846" s="14" t="str">
        <f t="shared" si="679"/>
        <v>Positiv</v>
      </c>
    </row>
    <row r="4847" spans="1:39" ht="17.25" customHeight="1" x14ac:dyDescent="0.35">
      <c r="A4847" s="17">
        <v>14574937</v>
      </c>
      <c r="B4847" s="2" t="s">
        <v>2487</v>
      </c>
      <c r="C4847" s="1">
        <v>2025001</v>
      </c>
      <c r="D4847" s="1">
        <v>2001240</v>
      </c>
      <c r="E4847" s="2" t="s">
        <v>34</v>
      </c>
      <c r="F4847" s="2" t="s">
        <v>182</v>
      </c>
      <c r="G4847" s="2" t="s">
        <v>66</v>
      </c>
      <c r="H4847" s="2" t="s">
        <v>2265</v>
      </c>
      <c r="I4847" s="2" t="s">
        <v>2266</v>
      </c>
      <c r="J4847" s="2" t="s">
        <v>103</v>
      </c>
      <c r="K4847" s="2" t="s">
        <v>115</v>
      </c>
      <c r="L4847" s="2" t="s">
        <v>2509</v>
      </c>
      <c r="M4847" s="2" t="s">
        <v>2510</v>
      </c>
      <c r="N4847" s="2" t="s">
        <v>1884</v>
      </c>
      <c r="O4847" s="3">
        <v>10</v>
      </c>
      <c r="P4847" s="3">
        <v>428</v>
      </c>
      <c r="Q4847" s="3">
        <v>438</v>
      </c>
      <c r="R4847" s="3">
        <v>4380</v>
      </c>
      <c r="S4847" s="3">
        <v>10</v>
      </c>
      <c r="T4847" s="3">
        <v>100</v>
      </c>
      <c r="U4847" s="3">
        <v>2.2799999999999998</v>
      </c>
      <c r="V4847" s="2" t="s">
        <v>675</v>
      </c>
      <c r="W4847" s="2" t="s">
        <v>676</v>
      </c>
      <c r="X4847" s="2" t="s">
        <v>125</v>
      </c>
      <c r="Y4847" s="19" t="str">
        <f>VLOOKUP(G4847,'Verweis Kd-Gruppe'!$A$2:$B$8,2,FALSE)</f>
        <v>EXP</v>
      </c>
      <c r="Z4847" s="19" t="str">
        <f>VLOOKUP(J4847,'Verweis Art-Gruppe'!$A$2:$B$15,2,FALSE)</f>
        <v>Geräte</v>
      </c>
      <c r="AA4847" s="19" t="str">
        <f>VLOOKUP(W4847,'Verweis Vertreter'!$A$2:$B$24,2,FALSE)</f>
        <v>Corina Wedel</v>
      </c>
      <c r="AB4847" s="12">
        <f t="shared" si="675"/>
        <v>10</v>
      </c>
      <c r="AC4847" s="12">
        <f t="shared" si="680"/>
        <v>428</v>
      </c>
      <c r="AD4847" s="12">
        <f t="shared" si="681"/>
        <v>438</v>
      </c>
      <c r="AE4847" s="12">
        <f t="shared" si="676"/>
        <v>4380</v>
      </c>
      <c r="AF4847" s="12">
        <f t="shared" si="677"/>
        <v>10</v>
      </c>
      <c r="AG4847" s="12">
        <f t="shared" si="678"/>
        <v>100</v>
      </c>
      <c r="AH4847" s="9">
        <f t="shared" si="682"/>
        <v>2.2831050228310501E-2</v>
      </c>
      <c r="AI4847" s="14">
        <f>VLOOKUP(E4847,'Verweis Faktor'!$A:$B,2,FALSE)</f>
        <v>1</v>
      </c>
      <c r="AJ4847" s="14"/>
      <c r="AK4847" s="14" t="str">
        <f>IF(AL4847="Ja","Versandkosten",VLOOKUP(E4847,'Verweis Belegart'!$A$2:$B$9,2,FALSE))</f>
        <v>Hardware</v>
      </c>
      <c r="AL4847" s="14" t="str">
        <f t="shared" si="683"/>
        <v>Nein</v>
      </c>
      <c r="AM4847" s="14" t="str">
        <f t="shared" si="679"/>
        <v>Positiv</v>
      </c>
    </row>
    <row r="4848" spans="1:39" ht="17.25" customHeight="1" x14ac:dyDescent="0.35">
      <c r="A4848" s="17">
        <v>14574937</v>
      </c>
      <c r="B4848" s="2" t="s">
        <v>2487</v>
      </c>
      <c r="C4848" s="1">
        <v>2025001</v>
      </c>
      <c r="D4848" s="1">
        <v>2001240</v>
      </c>
      <c r="E4848" s="2" t="s">
        <v>34</v>
      </c>
      <c r="F4848" s="2" t="s">
        <v>182</v>
      </c>
      <c r="G4848" s="2" t="s">
        <v>66</v>
      </c>
      <c r="H4848" s="2" t="s">
        <v>2265</v>
      </c>
      <c r="I4848" s="2" t="s">
        <v>2266</v>
      </c>
      <c r="J4848" s="2" t="s">
        <v>103</v>
      </c>
      <c r="K4848" s="2" t="s">
        <v>289</v>
      </c>
      <c r="L4848" s="2" t="s">
        <v>2544</v>
      </c>
      <c r="M4848" s="2" t="s">
        <v>2545</v>
      </c>
      <c r="N4848" s="2" t="s">
        <v>522</v>
      </c>
      <c r="O4848" s="3">
        <v>1</v>
      </c>
      <c r="P4848" s="3">
        <v>490.33330000000001</v>
      </c>
      <c r="Q4848" s="3">
        <v>508</v>
      </c>
      <c r="R4848" s="3">
        <v>508</v>
      </c>
      <c r="S4848" s="3">
        <v>17.666699999999999</v>
      </c>
      <c r="T4848" s="3">
        <v>17.670000000000002</v>
      </c>
      <c r="U4848" s="3">
        <v>3.47</v>
      </c>
      <c r="V4848" s="2" t="s">
        <v>675</v>
      </c>
      <c r="W4848" s="2" t="s">
        <v>676</v>
      </c>
      <c r="X4848" s="2" t="s">
        <v>125</v>
      </c>
      <c r="Y4848" s="19" t="str">
        <f>VLOOKUP(G4848,'Verweis Kd-Gruppe'!$A$2:$B$8,2,FALSE)</f>
        <v>EXP</v>
      </c>
      <c r="Z4848" s="19" t="str">
        <f>VLOOKUP(J4848,'Verweis Art-Gruppe'!$A$2:$B$15,2,FALSE)</f>
        <v>Geräte</v>
      </c>
      <c r="AA4848" s="19" t="str">
        <f>VLOOKUP(W4848,'Verweis Vertreter'!$A$2:$B$24,2,FALSE)</f>
        <v>Corina Wedel</v>
      </c>
      <c r="AB4848" s="12">
        <f t="shared" si="675"/>
        <v>1</v>
      </c>
      <c r="AC4848" s="12">
        <f t="shared" si="680"/>
        <v>490.33330000000001</v>
      </c>
      <c r="AD4848" s="12">
        <f t="shared" si="681"/>
        <v>508</v>
      </c>
      <c r="AE4848" s="12">
        <f t="shared" si="676"/>
        <v>508</v>
      </c>
      <c r="AF4848" s="12">
        <f t="shared" si="677"/>
        <v>17.666699999999999</v>
      </c>
      <c r="AG4848" s="12">
        <f t="shared" si="678"/>
        <v>17.670000000000002</v>
      </c>
      <c r="AH4848" s="9">
        <f t="shared" si="682"/>
        <v>3.4783464566929136E-2</v>
      </c>
      <c r="AI4848" s="14">
        <f>VLOOKUP(E4848,'Verweis Faktor'!$A:$B,2,FALSE)</f>
        <v>1</v>
      </c>
      <c r="AJ4848" s="14"/>
      <c r="AK4848" s="14" t="str">
        <f>IF(AL4848="Ja","Versandkosten",VLOOKUP(E4848,'Verweis Belegart'!$A$2:$B$9,2,FALSE))</f>
        <v>Hardware</v>
      </c>
      <c r="AL4848" s="14" t="str">
        <f t="shared" si="683"/>
        <v>Nein</v>
      </c>
      <c r="AM4848" s="14" t="str">
        <f t="shared" si="679"/>
        <v>Positiv</v>
      </c>
    </row>
    <row r="4849" spans="1:39" ht="17.25" customHeight="1" x14ac:dyDescent="0.35">
      <c r="A4849" s="17">
        <v>14574957</v>
      </c>
      <c r="B4849" s="2" t="s">
        <v>2487</v>
      </c>
      <c r="C4849" s="1">
        <v>2025001</v>
      </c>
      <c r="D4849" s="1">
        <v>2001241</v>
      </c>
      <c r="E4849" s="2" t="s">
        <v>34</v>
      </c>
      <c r="F4849" s="2" t="s">
        <v>35</v>
      </c>
      <c r="G4849" s="2" t="s">
        <v>66</v>
      </c>
      <c r="H4849" s="2" t="s">
        <v>2423</v>
      </c>
      <c r="I4849" s="2" t="s">
        <v>2424</v>
      </c>
      <c r="J4849" s="2" t="s">
        <v>2791</v>
      </c>
      <c r="K4849" s="2" t="s">
        <v>28</v>
      </c>
      <c r="L4849" s="2" t="s">
        <v>120</v>
      </c>
      <c r="M4849" s="2" t="s">
        <v>121</v>
      </c>
      <c r="N4849" s="2" t="s">
        <v>122</v>
      </c>
      <c r="O4849" s="3">
        <v>1</v>
      </c>
      <c r="P4849" s="3">
        <v>0</v>
      </c>
      <c r="Q4849" s="3">
        <v>29</v>
      </c>
      <c r="R4849" s="3">
        <v>29</v>
      </c>
      <c r="S4849" s="3">
        <v>29</v>
      </c>
      <c r="T4849" s="3">
        <v>29</v>
      </c>
      <c r="U4849" s="3"/>
      <c r="V4849" s="2" t="s">
        <v>813</v>
      </c>
      <c r="W4849" s="2" t="s">
        <v>814</v>
      </c>
      <c r="X4849" s="2" t="s">
        <v>72</v>
      </c>
      <c r="Y4849" s="19" t="str">
        <f>VLOOKUP(G4849,'Verweis Kd-Gruppe'!$A$2:$B$8,2,FALSE)</f>
        <v>EXP</v>
      </c>
      <c r="Z4849" s="19" t="str">
        <f>VLOOKUP(J4849,'Verweis Art-Gruppe'!$A$2:$B$15,2,FALSE)</f>
        <v>Sonstige</v>
      </c>
      <c r="AA4849" s="19" t="str">
        <f>VLOOKUP(W4849,'Verweis Vertreter'!$A$2:$B$24,2,FALSE)</f>
        <v>Sokol Kapaj</v>
      </c>
      <c r="AB4849" s="12">
        <f t="shared" si="675"/>
        <v>1</v>
      </c>
      <c r="AC4849" s="12">
        <f t="shared" si="680"/>
        <v>0</v>
      </c>
      <c r="AD4849" s="12">
        <f t="shared" si="681"/>
        <v>29</v>
      </c>
      <c r="AE4849" s="12">
        <f t="shared" si="676"/>
        <v>29</v>
      </c>
      <c r="AF4849" s="12">
        <f t="shared" si="677"/>
        <v>29</v>
      </c>
      <c r="AG4849" s="12">
        <f t="shared" si="678"/>
        <v>29</v>
      </c>
      <c r="AH4849" s="9">
        <f t="shared" si="682"/>
        <v>1</v>
      </c>
      <c r="AI4849" s="14">
        <f>VLOOKUP(E4849,'Verweis Faktor'!$A:$B,2,FALSE)</f>
        <v>1</v>
      </c>
      <c r="AJ4849" s="14"/>
      <c r="AK4849" s="14" t="str">
        <f>IF(AL4849="Ja","Versandkosten",VLOOKUP(E4849,'Verweis Belegart'!$A$2:$B$9,2,FALSE))</f>
        <v>Versandkosten</v>
      </c>
      <c r="AL4849" s="14" t="str">
        <f t="shared" si="683"/>
        <v>Ja</v>
      </c>
      <c r="AM4849" s="14" t="str">
        <f t="shared" si="679"/>
        <v>Positiv</v>
      </c>
    </row>
    <row r="4850" spans="1:39" ht="17.25" customHeight="1" x14ac:dyDescent="0.35">
      <c r="A4850" s="17">
        <v>14574957</v>
      </c>
      <c r="B4850" s="2" t="s">
        <v>2487</v>
      </c>
      <c r="C4850" s="1">
        <v>2025001</v>
      </c>
      <c r="D4850" s="1">
        <v>2001241</v>
      </c>
      <c r="E4850" s="2" t="s">
        <v>34</v>
      </c>
      <c r="F4850" s="2" t="s">
        <v>35</v>
      </c>
      <c r="G4850" s="2" t="s">
        <v>66</v>
      </c>
      <c r="H4850" s="2" t="s">
        <v>2423</v>
      </c>
      <c r="I4850" s="2" t="s">
        <v>2424</v>
      </c>
      <c r="J4850" s="2" t="s">
        <v>103</v>
      </c>
      <c r="K4850" s="2" t="s">
        <v>45</v>
      </c>
      <c r="L4850" s="2" t="s">
        <v>1179</v>
      </c>
      <c r="M4850" s="2" t="s">
        <v>1180</v>
      </c>
      <c r="N4850" s="2" t="s">
        <v>164</v>
      </c>
      <c r="O4850" s="3">
        <v>10</v>
      </c>
      <c r="P4850" s="3">
        <v>272</v>
      </c>
      <c r="Q4850" s="3">
        <v>279</v>
      </c>
      <c r="R4850" s="3">
        <v>2790</v>
      </c>
      <c r="S4850" s="3">
        <v>7</v>
      </c>
      <c r="T4850" s="3">
        <v>70</v>
      </c>
      <c r="U4850" s="3">
        <v>2.5</v>
      </c>
      <c r="V4850" s="2" t="s">
        <v>813</v>
      </c>
      <c r="W4850" s="2" t="s">
        <v>814</v>
      </c>
      <c r="X4850" s="2" t="s">
        <v>72</v>
      </c>
      <c r="Y4850" s="19" t="str">
        <f>VLOOKUP(G4850,'Verweis Kd-Gruppe'!$A$2:$B$8,2,FALSE)</f>
        <v>EXP</v>
      </c>
      <c r="Z4850" s="19" t="str">
        <f>VLOOKUP(J4850,'Verweis Art-Gruppe'!$A$2:$B$15,2,FALSE)</f>
        <v>Geräte</v>
      </c>
      <c r="AA4850" s="19" t="str">
        <f>VLOOKUP(W4850,'Verweis Vertreter'!$A$2:$B$24,2,FALSE)</f>
        <v>Sokol Kapaj</v>
      </c>
      <c r="AB4850" s="12">
        <f t="shared" si="675"/>
        <v>10</v>
      </c>
      <c r="AC4850" s="12">
        <f t="shared" si="680"/>
        <v>272</v>
      </c>
      <c r="AD4850" s="12">
        <f t="shared" si="681"/>
        <v>279</v>
      </c>
      <c r="AE4850" s="12">
        <f t="shared" si="676"/>
        <v>2790</v>
      </c>
      <c r="AF4850" s="12">
        <f t="shared" si="677"/>
        <v>7</v>
      </c>
      <c r="AG4850" s="12">
        <f t="shared" si="678"/>
        <v>70</v>
      </c>
      <c r="AH4850" s="9">
        <f t="shared" si="682"/>
        <v>2.5089605734767026E-2</v>
      </c>
      <c r="AI4850" s="14">
        <f>VLOOKUP(E4850,'Verweis Faktor'!$A:$B,2,FALSE)</f>
        <v>1</v>
      </c>
      <c r="AJ4850" s="14"/>
      <c r="AK4850" s="14" t="str">
        <f>IF(AL4850="Ja","Versandkosten",VLOOKUP(E4850,'Verweis Belegart'!$A$2:$B$9,2,FALSE))</f>
        <v>Hardware</v>
      </c>
      <c r="AL4850" s="14" t="str">
        <f t="shared" si="683"/>
        <v>Nein</v>
      </c>
      <c r="AM4850" s="14" t="str">
        <f t="shared" si="679"/>
        <v>Positiv</v>
      </c>
    </row>
    <row r="4851" spans="1:39" ht="17.25" customHeight="1" x14ac:dyDescent="0.35">
      <c r="A4851" s="17">
        <v>14574957</v>
      </c>
      <c r="B4851" s="2" t="s">
        <v>2487</v>
      </c>
      <c r="C4851" s="1">
        <v>2025001</v>
      </c>
      <c r="D4851" s="1">
        <v>2001241</v>
      </c>
      <c r="E4851" s="2" t="s">
        <v>34</v>
      </c>
      <c r="F4851" s="2" t="s">
        <v>35</v>
      </c>
      <c r="G4851" s="2" t="s">
        <v>66</v>
      </c>
      <c r="H4851" s="2" t="s">
        <v>2423</v>
      </c>
      <c r="I4851" s="2" t="s">
        <v>2424</v>
      </c>
      <c r="J4851" s="2" t="s">
        <v>103</v>
      </c>
      <c r="K4851" s="2" t="s">
        <v>49</v>
      </c>
      <c r="L4851" s="2" t="s">
        <v>39</v>
      </c>
      <c r="M4851" s="2" t="s">
        <v>40</v>
      </c>
      <c r="N4851" s="2" t="s">
        <v>41</v>
      </c>
      <c r="O4851" s="3">
        <v>1</v>
      </c>
      <c r="P4851" s="3">
        <v>220</v>
      </c>
      <c r="Q4851" s="3">
        <v>239</v>
      </c>
      <c r="R4851" s="3">
        <v>239</v>
      </c>
      <c r="S4851" s="3">
        <v>19</v>
      </c>
      <c r="T4851" s="3">
        <v>19</v>
      </c>
      <c r="U4851" s="3">
        <v>7.94</v>
      </c>
      <c r="V4851" s="2" t="s">
        <v>813</v>
      </c>
      <c r="W4851" s="2" t="s">
        <v>814</v>
      </c>
      <c r="X4851" s="2" t="s">
        <v>72</v>
      </c>
      <c r="Y4851" s="19" t="str">
        <f>VLOOKUP(G4851,'Verweis Kd-Gruppe'!$A$2:$B$8,2,FALSE)</f>
        <v>EXP</v>
      </c>
      <c r="Z4851" s="19" t="str">
        <f>VLOOKUP(J4851,'Verweis Art-Gruppe'!$A$2:$B$15,2,FALSE)</f>
        <v>Geräte</v>
      </c>
      <c r="AA4851" s="19" t="str">
        <f>VLOOKUP(W4851,'Verweis Vertreter'!$A$2:$B$24,2,FALSE)</f>
        <v>Sokol Kapaj</v>
      </c>
      <c r="AB4851" s="12">
        <f t="shared" si="675"/>
        <v>1</v>
      </c>
      <c r="AC4851" s="12">
        <f t="shared" si="680"/>
        <v>220</v>
      </c>
      <c r="AD4851" s="12">
        <f t="shared" si="681"/>
        <v>239</v>
      </c>
      <c r="AE4851" s="12">
        <f t="shared" si="676"/>
        <v>239</v>
      </c>
      <c r="AF4851" s="12">
        <f t="shared" si="677"/>
        <v>19</v>
      </c>
      <c r="AG4851" s="12">
        <f t="shared" si="678"/>
        <v>19</v>
      </c>
      <c r="AH4851" s="9">
        <f t="shared" si="682"/>
        <v>7.9497907949790794E-2</v>
      </c>
      <c r="AI4851" s="14">
        <f>VLOOKUP(E4851,'Verweis Faktor'!$A:$B,2,FALSE)</f>
        <v>1</v>
      </c>
      <c r="AJ4851" s="14"/>
      <c r="AK4851" s="14" t="str">
        <f>IF(AL4851="Ja","Versandkosten",VLOOKUP(E4851,'Verweis Belegart'!$A$2:$B$9,2,FALSE))</f>
        <v>Hardware</v>
      </c>
      <c r="AL4851" s="14" t="str">
        <f t="shared" si="683"/>
        <v>Nein</v>
      </c>
      <c r="AM4851" s="14" t="str">
        <f t="shared" si="679"/>
        <v>Positiv</v>
      </c>
    </row>
    <row r="4852" spans="1:39" ht="17.25" customHeight="1" x14ac:dyDescent="0.35">
      <c r="A4852" s="17">
        <v>14574957</v>
      </c>
      <c r="B4852" s="2" t="s">
        <v>2487</v>
      </c>
      <c r="C4852" s="1">
        <v>2025001</v>
      </c>
      <c r="D4852" s="1">
        <v>2001241</v>
      </c>
      <c r="E4852" s="2" t="s">
        <v>34</v>
      </c>
      <c r="F4852" s="2" t="s">
        <v>35</v>
      </c>
      <c r="G4852" s="2" t="s">
        <v>66</v>
      </c>
      <c r="H4852" s="2" t="s">
        <v>2423</v>
      </c>
      <c r="I4852" s="2" t="s">
        <v>2424</v>
      </c>
      <c r="J4852" s="2" t="s">
        <v>304</v>
      </c>
      <c r="K4852" s="2" t="s">
        <v>79</v>
      </c>
      <c r="L4852" s="2" t="s">
        <v>602</v>
      </c>
      <c r="M4852" s="2" t="s">
        <v>603</v>
      </c>
      <c r="N4852" s="2" t="s">
        <v>604</v>
      </c>
      <c r="O4852" s="3">
        <v>1</v>
      </c>
      <c r="P4852" s="3">
        <v>298.3</v>
      </c>
      <c r="Q4852" s="3">
        <v>305</v>
      </c>
      <c r="R4852" s="3">
        <v>305</v>
      </c>
      <c r="S4852" s="3">
        <v>6.7</v>
      </c>
      <c r="T4852" s="3">
        <v>6.7</v>
      </c>
      <c r="U4852" s="3">
        <v>2.19</v>
      </c>
      <c r="V4852" s="2" t="s">
        <v>813</v>
      </c>
      <c r="W4852" s="2" t="s">
        <v>814</v>
      </c>
      <c r="X4852" s="2" t="s">
        <v>72</v>
      </c>
      <c r="Y4852" s="19" t="str">
        <f>VLOOKUP(G4852,'Verweis Kd-Gruppe'!$A$2:$B$8,2,FALSE)</f>
        <v>EXP</v>
      </c>
      <c r="Z4852" s="19" t="str">
        <f>VLOOKUP(J4852,'Verweis Art-Gruppe'!$A$2:$B$15,2,FALSE)</f>
        <v>Zubehör</v>
      </c>
      <c r="AA4852" s="19" t="str">
        <f>VLOOKUP(W4852,'Verweis Vertreter'!$A$2:$B$24,2,FALSE)</f>
        <v>Sokol Kapaj</v>
      </c>
      <c r="AB4852" s="12">
        <f t="shared" si="675"/>
        <v>1</v>
      </c>
      <c r="AC4852" s="12">
        <f t="shared" si="680"/>
        <v>298.3</v>
      </c>
      <c r="AD4852" s="12">
        <f t="shared" si="681"/>
        <v>305</v>
      </c>
      <c r="AE4852" s="12">
        <f t="shared" si="676"/>
        <v>305</v>
      </c>
      <c r="AF4852" s="12">
        <f t="shared" si="677"/>
        <v>6.7</v>
      </c>
      <c r="AG4852" s="12">
        <f t="shared" si="678"/>
        <v>6.7</v>
      </c>
      <c r="AH4852" s="9">
        <f t="shared" si="682"/>
        <v>2.1967213114754098E-2</v>
      </c>
      <c r="AI4852" s="14">
        <f>VLOOKUP(E4852,'Verweis Faktor'!$A:$B,2,FALSE)</f>
        <v>1</v>
      </c>
      <c r="AJ4852" s="14"/>
      <c r="AK4852" s="14" t="str">
        <f>IF(AL4852="Ja","Versandkosten",VLOOKUP(E4852,'Verweis Belegart'!$A$2:$B$9,2,FALSE))</f>
        <v>Hardware</v>
      </c>
      <c r="AL4852" s="14" t="str">
        <f t="shared" si="683"/>
        <v>Nein</v>
      </c>
      <c r="AM4852" s="14" t="str">
        <f t="shared" si="679"/>
        <v>Positiv</v>
      </c>
    </row>
    <row r="4853" spans="1:39" ht="17.25" customHeight="1" x14ac:dyDescent="0.35">
      <c r="A4853" s="17">
        <v>14574957</v>
      </c>
      <c r="B4853" s="2" t="s">
        <v>2487</v>
      </c>
      <c r="C4853" s="1">
        <v>2025001</v>
      </c>
      <c r="D4853" s="1">
        <v>2001241</v>
      </c>
      <c r="E4853" s="2" t="s">
        <v>34</v>
      </c>
      <c r="F4853" s="2" t="s">
        <v>35</v>
      </c>
      <c r="G4853" s="2" t="s">
        <v>66</v>
      </c>
      <c r="H4853" s="2" t="s">
        <v>2423</v>
      </c>
      <c r="I4853" s="2" t="s">
        <v>2424</v>
      </c>
      <c r="J4853" s="2" t="s">
        <v>103</v>
      </c>
      <c r="K4853" s="2" t="s">
        <v>83</v>
      </c>
      <c r="L4853" s="2" t="s">
        <v>1654</v>
      </c>
      <c r="M4853" s="2" t="s">
        <v>1655</v>
      </c>
      <c r="N4853" s="2" t="s">
        <v>1656</v>
      </c>
      <c r="O4853" s="3">
        <v>3</v>
      </c>
      <c r="P4853" s="3">
        <v>673</v>
      </c>
      <c r="Q4853" s="3">
        <v>695</v>
      </c>
      <c r="R4853" s="3">
        <v>2085</v>
      </c>
      <c r="S4853" s="3">
        <v>22</v>
      </c>
      <c r="T4853" s="3">
        <v>66</v>
      </c>
      <c r="U4853" s="3">
        <v>3.16</v>
      </c>
      <c r="V4853" s="2" t="s">
        <v>813</v>
      </c>
      <c r="W4853" s="2" t="s">
        <v>814</v>
      </c>
      <c r="X4853" s="2" t="s">
        <v>72</v>
      </c>
      <c r="Y4853" s="19" t="str">
        <f>VLOOKUP(G4853,'Verweis Kd-Gruppe'!$A$2:$B$8,2,FALSE)</f>
        <v>EXP</v>
      </c>
      <c r="Z4853" s="19" t="str">
        <f>VLOOKUP(J4853,'Verweis Art-Gruppe'!$A$2:$B$15,2,FALSE)</f>
        <v>Geräte</v>
      </c>
      <c r="AA4853" s="19" t="str">
        <f>VLOOKUP(W4853,'Verweis Vertreter'!$A$2:$B$24,2,FALSE)</f>
        <v>Sokol Kapaj</v>
      </c>
      <c r="AB4853" s="12">
        <f t="shared" si="675"/>
        <v>3</v>
      </c>
      <c r="AC4853" s="12">
        <f t="shared" si="680"/>
        <v>673</v>
      </c>
      <c r="AD4853" s="12">
        <f t="shared" si="681"/>
        <v>695</v>
      </c>
      <c r="AE4853" s="12">
        <f t="shared" si="676"/>
        <v>2085</v>
      </c>
      <c r="AF4853" s="12">
        <f t="shared" si="677"/>
        <v>22</v>
      </c>
      <c r="AG4853" s="12">
        <f t="shared" si="678"/>
        <v>66</v>
      </c>
      <c r="AH4853" s="9">
        <f t="shared" si="682"/>
        <v>3.1654676258992806E-2</v>
      </c>
      <c r="AI4853" s="14">
        <f>VLOOKUP(E4853,'Verweis Faktor'!$A:$B,2,FALSE)</f>
        <v>1</v>
      </c>
      <c r="AJ4853" s="14"/>
      <c r="AK4853" s="14" t="str">
        <f>IF(AL4853="Ja","Versandkosten",VLOOKUP(E4853,'Verweis Belegart'!$A$2:$B$9,2,FALSE))</f>
        <v>Hardware</v>
      </c>
      <c r="AL4853" s="14" t="str">
        <f t="shared" si="683"/>
        <v>Nein</v>
      </c>
      <c r="AM4853" s="14" t="str">
        <f t="shared" si="679"/>
        <v>Positiv</v>
      </c>
    </row>
    <row r="4854" spans="1:39" ht="17.25" customHeight="1" x14ac:dyDescent="0.35">
      <c r="A4854" s="17">
        <v>14574957</v>
      </c>
      <c r="B4854" s="2" t="s">
        <v>2487</v>
      </c>
      <c r="C4854" s="1">
        <v>2025001</v>
      </c>
      <c r="D4854" s="1">
        <v>2001241</v>
      </c>
      <c r="E4854" s="2" t="s">
        <v>34</v>
      </c>
      <c r="F4854" s="2" t="s">
        <v>35</v>
      </c>
      <c r="G4854" s="2" t="s">
        <v>66</v>
      </c>
      <c r="H4854" s="2" t="s">
        <v>2423</v>
      </c>
      <c r="I4854" s="2" t="s">
        <v>2424</v>
      </c>
      <c r="J4854" s="2" t="s">
        <v>103</v>
      </c>
      <c r="K4854" s="2" t="s">
        <v>87</v>
      </c>
      <c r="L4854" s="2" t="s">
        <v>2546</v>
      </c>
      <c r="M4854" s="2" t="s">
        <v>2547</v>
      </c>
      <c r="N4854" s="2" t="s">
        <v>2548</v>
      </c>
      <c r="O4854" s="3">
        <v>3</v>
      </c>
      <c r="P4854" s="3">
        <v>585</v>
      </c>
      <c r="Q4854" s="3">
        <v>649</v>
      </c>
      <c r="R4854" s="3">
        <v>1947</v>
      </c>
      <c r="S4854" s="3">
        <v>64</v>
      </c>
      <c r="T4854" s="3">
        <v>192</v>
      </c>
      <c r="U4854" s="3">
        <v>9.86</v>
      </c>
      <c r="V4854" s="2" t="s">
        <v>813</v>
      </c>
      <c r="W4854" s="2" t="s">
        <v>814</v>
      </c>
      <c r="X4854" s="2" t="s">
        <v>72</v>
      </c>
      <c r="Y4854" s="19" t="str">
        <f>VLOOKUP(G4854,'Verweis Kd-Gruppe'!$A$2:$B$8,2,FALSE)</f>
        <v>EXP</v>
      </c>
      <c r="Z4854" s="19" t="str">
        <f>VLOOKUP(J4854,'Verweis Art-Gruppe'!$A$2:$B$15,2,FALSE)</f>
        <v>Geräte</v>
      </c>
      <c r="AA4854" s="19" t="str">
        <f>VLOOKUP(W4854,'Verweis Vertreter'!$A$2:$B$24,2,FALSE)</f>
        <v>Sokol Kapaj</v>
      </c>
      <c r="AB4854" s="12">
        <f t="shared" si="675"/>
        <v>3</v>
      </c>
      <c r="AC4854" s="12">
        <f t="shared" si="680"/>
        <v>585</v>
      </c>
      <c r="AD4854" s="12">
        <f t="shared" si="681"/>
        <v>649</v>
      </c>
      <c r="AE4854" s="12">
        <f t="shared" si="676"/>
        <v>1947</v>
      </c>
      <c r="AF4854" s="12">
        <f t="shared" si="677"/>
        <v>64</v>
      </c>
      <c r="AG4854" s="12">
        <f t="shared" si="678"/>
        <v>192</v>
      </c>
      <c r="AH4854" s="9">
        <f t="shared" si="682"/>
        <v>9.861325115562404E-2</v>
      </c>
      <c r="AI4854" s="14">
        <f>VLOOKUP(E4854,'Verweis Faktor'!$A:$B,2,FALSE)</f>
        <v>1</v>
      </c>
      <c r="AJ4854" s="14"/>
      <c r="AK4854" s="14" t="str">
        <f>IF(AL4854="Ja","Versandkosten",VLOOKUP(E4854,'Verweis Belegart'!$A$2:$B$9,2,FALSE))</f>
        <v>Hardware</v>
      </c>
      <c r="AL4854" s="14" t="str">
        <f t="shared" si="683"/>
        <v>Nein</v>
      </c>
      <c r="AM4854" s="14" t="str">
        <f t="shared" si="679"/>
        <v>Positiv</v>
      </c>
    </row>
    <row r="4855" spans="1:39" ht="17.25" customHeight="1" x14ac:dyDescent="0.35">
      <c r="A4855" s="17">
        <v>14575068</v>
      </c>
      <c r="B4855" s="2" t="s">
        <v>2487</v>
      </c>
      <c r="C4855" s="1">
        <v>2025001</v>
      </c>
      <c r="D4855" s="1">
        <v>2001242</v>
      </c>
      <c r="E4855" s="2" t="s">
        <v>34</v>
      </c>
      <c r="F4855" s="2" t="s">
        <v>35</v>
      </c>
      <c r="G4855" s="2" t="s">
        <v>66</v>
      </c>
      <c r="H4855" s="2" t="s">
        <v>2008</v>
      </c>
      <c r="I4855" s="2" t="s">
        <v>2009</v>
      </c>
      <c r="J4855" s="2" t="s">
        <v>103</v>
      </c>
      <c r="K4855" s="2" t="s">
        <v>28</v>
      </c>
      <c r="L4855" s="2" t="s">
        <v>1303</v>
      </c>
      <c r="M4855" s="2" t="s">
        <v>1304</v>
      </c>
      <c r="N4855" s="2" t="s">
        <v>274</v>
      </c>
      <c r="O4855" s="3">
        <v>2</v>
      </c>
      <c r="P4855" s="3">
        <v>1082.0512000000001</v>
      </c>
      <c r="Q4855" s="3">
        <v>1118</v>
      </c>
      <c r="R4855" s="3">
        <v>2236</v>
      </c>
      <c r="S4855" s="3">
        <v>35.948799999999999</v>
      </c>
      <c r="T4855" s="3">
        <v>71.900000000000006</v>
      </c>
      <c r="U4855" s="3">
        <v>3.21</v>
      </c>
      <c r="V4855" s="2" t="s">
        <v>42</v>
      </c>
      <c r="W4855" s="2" t="s">
        <v>43</v>
      </c>
      <c r="X4855" s="2" t="s">
        <v>125</v>
      </c>
      <c r="Y4855" s="19" t="str">
        <f>VLOOKUP(G4855,'Verweis Kd-Gruppe'!$A$2:$B$8,2,FALSE)</f>
        <v>EXP</v>
      </c>
      <c r="Z4855" s="19" t="str">
        <f>VLOOKUP(J4855,'Verweis Art-Gruppe'!$A$2:$B$15,2,FALSE)</f>
        <v>Geräte</v>
      </c>
      <c r="AA4855" s="19" t="str">
        <f>VLOOKUP(W4855,'Verweis Vertreter'!$A$2:$B$24,2,FALSE)</f>
        <v>Sebastian Faber</v>
      </c>
      <c r="AB4855" s="12">
        <f t="shared" si="675"/>
        <v>2</v>
      </c>
      <c r="AC4855" s="12">
        <f t="shared" si="680"/>
        <v>1082.0512000000001</v>
      </c>
      <c r="AD4855" s="12">
        <f t="shared" si="681"/>
        <v>1118</v>
      </c>
      <c r="AE4855" s="12">
        <f t="shared" si="676"/>
        <v>2236</v>
      </c>
      <c r="AF4855" s="12">
        <f t="shared" si="677"/>
        <v>35.948799999999999</v>
      </c>
      <c r="AG4855" s="12">
        <f t="shared" si="678"/>
        <v>71.900000000000006</v>
      </c>
      <c r="AH4855" s="9">
        <f t="shared" si="682"/>
        <v>3.2155635062611806E-2</v>
      </c>
      <c r="AI4855" s="14">
        <f>VLOOKUP(E4855,'Verweis Faktor'!$A:$B,2,FALSE)</f>
        <v>1</v>
      </c>
      <c r="AJ4855" s="14"/>
      <c r="AK4855" s="14" t="str">
        <f>IF(AL4855="Ja","Versandkosten",VLOOKUP(E4855,'Verweis Belegart'!$A$2:$B$9,2,FALSE))</f>
        <v>Hardware</v>
      </c>
      <c r="AL4855" s="14" t="str">
        <f t="shared" si="683"/>
        <v>Nein</v>
      </c>
      <c r="AM4855" s="14" t="str">
        <f t="shared" si="679"/>
        <v>Positiv</v>
      </c>
    </row>
    <row r="4856" spans="1:39" ht="17.25" customHeight="1" x14ac:dyDescent="0.35">
      <c r="A4856" s="17">
        <v>14575068</v>
      </c>
      <c r="B4856" s="2" t="s">
        <v>2487</v>
      </c>
      <c r="C4856" s="1">
        <v>2025001</v>
      </c>
      <c r="D4856" s="1">
        <v>2001242</v>
      </c>
      <c r="E4856" s="2" t="s">
        <v>34</v>
      </c>
      <c r="F4856" s="2" t="s">
        <v>35</v>
      </c>
      <c r="G4856" s="2" t="s">
        <v>66</v>
      </c>
      <c r="H4856" s="2" t="s">
        <v>2008</v>
      </c>
      <c r="I4856" s="2" t="s">
        <v>2009</v>
      </c>
      <c r="J4856" s="2" t="s">
        <v>304</v>
      </c>
      <c r="K4856" s="2" t="s">
        <v>45</v>
      </c>
      <c r="L4856" s="2" t="s">
        <v>336</v>
      </c>
      <c r="M4856" s="2" t="s">
        <v>337</v>
      </c>
      <c r="N4856" s="2" t="s">
        <v>338</v>
      </c>
      <c r="O4856" s="3">
        <v>10</v>
      </c>
      <c r="P4856" s="3">
        <v>16.25</v>
      </c>
      <c r="Q4856" s="3">
        <v>19.5</v>
      </c>
      <c r="R4856" s="3">
        <v>195</v>
      </c>
      <c r="S4856" s="3">
        <v>3.25</v>
      </c>
      <c r="T4856" s="3">
        <v>32.5</v>
      </c>
      <c r="U4856" s="3">
        <v>16.66</v>
      </c>
      <c r="V4856" s="2" t="s">
        <v>42</v>
      </c>
      <c r="W4856" s="2" t="s">
        <v>43</v>
      </c>
      <c r="X4856" s="2" t="s">
        <v>125</v>
      </c>
      <c r="Y4856" s="19" t="str">
        <f>VLOOKUP(G4856,'Verweis Kd-Gruppe'!$A$2:$B$8,2,FALSE)</f>
        <v>EXP</v>
      </c>
      <c r="Z4856" s="19" t="str">
        <f>VLOOKUP(J4856,'Verweis Art-Gruppe'!$A$2:$B$15,2,FALSE)</f>
        <v>Zubehör</v>
      </c>
      <c r="AA4856" s="19" t="str">
        <f>VLOOKUP(W4856,'Verweis Vertreter'!$A$2:$B$24,2,FALSE)</f>
        <v>Sebastian Faber</v>
      </c>
      <c r="AB4856" s="12">
        <f t="shared" si="675"/>
        <v>10</v>
      </c>
      <c r="AC4856" s="12">
        <f t="shared" si="680"/>
        <v>16.25</v>
      </c>
      <c r="AD4856" s="12">
        <f t="shared" si="681"/>
        <v>19.5</v>
      </c>
      <c r="AE4856" s="12">
        <f t="shared" si="676"/>
        <v>195</v>
      </c>
      <c r="AF4856" s="12">
        <f t="shared" si="677"/>
        <v>3.25</v>
      </c>
      <c r="AG4856" s="12">
        <f t="shared" si="678"/>
        <v>32.5</v>
      </c>
      <c r="AH4856" s="9">
        <f t="shared" si="682"/>
        <v>0.16666666666666666</v>
      </c>
      <c r="AI4856" s="14">
        <f>VLOOKUP(E4856,'Verweis Faktor'!$A:$B,2,FALSE)</f>
        <v>1</v>
      </c>
      <c r="AJ4856" s="14"/>
      <c r="AK4856" s="14" t="str">
        <f>IF(AL4856="Ja","Versandkosten",VLOOKUP(E4856,'Verweis Belegart'!$A$2:$B$9,2,FALSE))</f>
        <v>Hardware</v>
      </c>
      <c r="AL4856" s="14" t="str">
        <f t="shared" si="683"/>
        <v>Nein</v>
      </c>
      <c r="AM4856" s="14" t="str">
        <f t="shared" si="679"/>
        <v>Positiv</v>
      </c>
    </row>
    <row r="4857" spans="1:39" ht="17.25" customHeight="1" x14ac:dyDescent="0.35">
      <c r="A4857" s="17">
        <v>14575068</v>
      </c>
      <c r="B4857" s="2" t="s">
        <v>2487</v>
      </c>
      <c r="C4857" s="1">
        <v>2025001</v>
      </c>
      <c r="D4857" s="1">
        <v>2001242</v>
      </c>
      <c r="E4857" s="2" t="s">
        <v>34</v>
      </c>
      <c r="F4857" s="2" t="s">
        <v>35</v>
      </c>
      <c r="G4857" s="2" t="s">
        <v>66</v>
      </c>
      <c r="H4857" s="2" t="s">
        <v>2008</v>
      </c>
      <c r="I4857" s="2" t="s">
        <v>2009</v>
      </c>
      <c r="J4857" s="2" t="s">
        <v>103</v>
      </c>
      <c r="K4857" s="2" t="s">
        <v>49</v>
      </c>
      <c r="L4857" s="2" t="s">
        <v>281</v>
      </c>
      <c r="M4857" s="2" t="s">
        <v>282</v>
      </c>
      <c r="N4857" s="2" t="s">
        <v>283</v>
      </c>
      <c r="O4857" s="3">
        <v>2</v>
      </c>
      <c r="P4857" s="3">
        <v>494.59449999999998</v>
      </c>
      <c r="Q4857" s="3">
        <v>518</v>
      </c>
      <c r="R4857" s="3">
        <v>1036</v>
      </c>
      <c r="S4857" s="3">
        <v>23.4055</v>
      </c>
      <c r="T4857" s="3">
        <v>46.81</v>
      </c>
      <c r="U4857" s="3">
        <v>4.51</v>
      </c>
      <c r="V4857" s="2" t="s">
        <v>42</v>
      </c>
      <c r="W4857" s="2" t="s">
        <v>43</v>
      </c>
      <c r="X4857" s="2" t="s">
        <v>125</v>
      </c>
      <c r="Y4857" s="19" t="str">
        <f>VLOOKUP(G4857,'Verweis Kd-Gruppe'!$A$2:$B$8,2,FALSE)</f>
        <v>EXP</v>
      </c>
      <c r="Z4857" s="19" t="str">
        <f>VLOOKUP(J4857,'Verweis Art-Gruppe'!$A$2:$B$15,2,FALSE)</f>
        <v>Geräte</v>
      </c>
      <c r="AA4857" s="19" t="str">
        <f>VLOOKUP(W4857,'Verweis Vertreter'!$A$2:$B$24,2,FALSE)</f>
        <v>Sebastian Faber</v>
      </c>
      <c r="AB4857" s="12">
        <f t="shared" si="675"/>
        <v>2</v>
      </c>
      <c r="AC4857" s="12">
        <f t="shared" si="680"/>
        <v>494.59449999999998</v>
      </c>
      <c r="AD4857" s="12">
        <f t="shared" si="681"/>
        <v>518</v>
      </c>
      <c r="AE4857" s="12">
        <f t="shared" si="676"/>
        <v>1036</v>
      </c>
      <c r="AF4857" s="12">
        <f t="shared" si="677"/>
        <v>23.4055</v>
      </c>
      <c r="AG4857" s="12">
        <f t="shared" si="678"/>
        <v>46.81</v>
      </c>
      <c r="AH4857" s="9">
        <f t="shared" si="682"/>
        <v>4.5183397683397686E-2</v>
      </c>
      <c r="AI4857" s="14">
        <f>VLOOKUP(E4857,'Verweis Faktor'!$A:$B,2,FALSE)</f>
        <v>1</v>
      </c>
      <c r="AJ4857" s="14"/>
      <c r="AK4857" s="14" t="str">
        <f>IF(AL4857="Ja","Versandkosten",VLOOKUP(E4857,'Verweis Belegart'!$A$2:$B$9,2,FALSE))</f>
        <v>Hardware</v>
      </c>
      <c r="AL4857" s="14" t="str">
        <f t="shared" si="683"/>
        <v>Nein</v>
      </c>
      <c r="AM4857" s="14" t="str">
        <f t="shared" si="679"/>
        <v>Positiv</v>
      </c>
    </row>
    <row r="4858" spans="1:39" ht="17.25" customHeight="1" x14ac:dyDescent="0.35">
      <c r="A4858" s="17">
        <v>14575068</v>
      </c>
      <c r="B4858" s="2" t="s">
        <v>2487</v>
      </c>
      <c r="C4858" s="1">
        <v>2025001</v>
      </c>
      <c r="D4858" s="1">
        <v>2001242</v>
      </c>
      <c r="E4858" s="2" t="s">
        <v>34</v>
      </c>
      <c r="F4858" s="2" t="s">
        <v>35</v>
      </c>
      <c r="G4858" s="2" t="s">
        <v>66</v>
      </c>
      <c r="H4858" s="2" t="s">
        <v>2008</v>
      </c>
      <c r="I4858" s="2" t="s">
        <v>2009</v>
      </c>
      <c r="J4858" s="2" t="s">
        <v>103</v>
      </c>
      <c r="K4858" s="2" t="s">
        <v>79</v>
      </c>
      <c r="L4858" s="2" t="s">
        <v>305</v>
      </c>
      <c r="M4858" s="2" t="s">
        <v>306</v>
      </c>
      <c r="N4858" s="2" t="s">
        <v>283</v>
      </c>
      <c r="O4858" s="3">
        <v>2</v>
      </c>
      <c r="P4858" s="3">
        <v>491.02229999999997</v>
      </c>
      <c r="Q4858" s="3">
        <v>518</v>
      </c>
      <c r="R4858" s="3">
        <v>1036</v>
      </c>
      <c r="S4858" s="3">
        <v>26.977699999999999</v>
      </c>
      <c r="T4858" s="3">
        <v>53.96</v>
      </c>
      <c r="U4858" s="3">
        <v>5.2</v>
      </c>
      <c r="V4858" s="2" t="s">
        <v>42</v>
      </c>
      <c r="W4858" s="2" t="s">
        <v>43</v>
      </c>
      <c r="X4858" s="2" t="s">
        <v>125</v>
      </c>
      <c r="Y4858" s="19" t="str">
        <f>VLOOKUP(G4858,'Verweis Kd-Gruppe'!$A$2:$B$8,2,FALSE)</f>
        <v>EXP</v>
      </c>
      <c r="Z4858" s="19" t="str">
        <f>VLOOKUP(J4858,'Verweis Art-Gruppe'!$A$2:$B$15,2,FALSE)</f>
        <v>Geräte</v>
      </c>
      <c r="AA4858" s="19" t="str">
        <f>VLOOKUP(W4858,'Verweis Vertreter'!$A$2:$B$24,2,FALSE)</f>
        <v>Sebastian Faber</v>
      </c>
      <c r="AB4858" s="12">
        <f t="shared" si="675"/>
        <v>2</v>
      </c>
      <c r="AC4858" s="12">
        <f t="shared" si="680"/>
        <v>491.02229999999997</v>
      </c>
      <c r="AD4858" s="12">
        <f t="shared" si="681"/>
        <v>518</v>
      </c>
      <c r="AE4858" s="12">
        <f t="shared" si="676"/>
        <v>1036</v>
      </c>
      <c r="AF4858" s="12">
        <f t="shared" si="677"/>
        <v>26.977699999999999</v>
      </c>
      <c r="AG4858" s="12">
        <f t="shared" si="678"/>
        <v>53.96</v>
      </c>
      <c r="AH4858" s="9">
        <f t="shared" si="682"/>
        <v>5.2084942084942083E-2</v>
      </c>
      <c r="AI4858" s="14">
        <f>VLOOKUP(E4858,'Verweis Faktor'!$A:$B,2,FALSE)</f>
        <v>1</v>
      </c>
      <c r="AJ4858" s="14"/>
      <c r="AK4858" s="14" t="str">
        <f>IF(AL4858="Ja","Versandkosten",VLOOKUP(E4858,'Verweis Belegart'!$A$2:$B$9,2,FALSE))</f>
        <v>Hardware</v>
      </c>
      <c r="AL4858" s="14" t="str">
        <f t="shared" si="683"/>
        <v>Nein</v>
      </c>
      <c r="AM4858" s="14" t="str">
        <f t="shared" si="679"/>
        <v>Positiv</v>
      </c>
    </row>
    <row r="4859" spans="1:39" ht="17.25" customHeight="1" x14ac:dyDescent="0.35">
      <c r="A4859" s="17">
        <v>14575004</v>
      </c>
      <c r="B4859" s="2" t="s">
        <v>2487</v>
      </c>
      <c r="C4859" s="1">
        <v>2025001</v>
      </c>
      <c r="D4859" s="1">
        <v>2001243</v>
      </c>
      <c r="E4859" s="2" t="s">
        <v>34</v>
      </c>
      <c r="F4859" s="2" t="s">
        <v>142</v>
      </c>
      <c r="G4859" s="2" t="s">
        <v>66</v>
      </c>
      <c r="H4859" s="2" t="s">
        <v>1314</v>
      </c>
      <c r="I4859" s="2" t="s">
        <v>1315</v>
      </c>
      <c r="J4859" s="2" t="s">
        <v>103</v>
      </c>
      <c r="K4859" s="2" t="s">
        <v>28</v>
      </c>
      <c r="L4859" s="2" t="s">
        <v>548</v>
      </c>
      <c r="M4859" s="2" t="s">
        <v>549</v>
      </c>
      <c r="N4859" s="2" t="s">
        <v>187</v>
      </c>
      <c r="O4859" s="3">
        <v>10</v>
      </c>
      <c r="P4859" s="3">
        <v>94</v>
      </c>
      <c r="Q4859" s="3">
        <v>101</v>
      </c>
      <c r="R4859" s="3">
        <v>1010</v>
      </c>
      <c r="S4859" s="3">
        <v>7</v>
      </c>
      <c r="T4859" s="3">
        <v>70</v>
      </c>
      <c r="U4859" s="3">
        <v>6.93</v>
      </c>
      <c r="V4859" s="2" t="s">
        <v>813</v>
      </c>
      <c r="W4859" s="2" t="s">
        <v>814</v>
      </c>
      <c r="X4859" s="2" t="s">
        <v>72</v>
      </c>
      <c r="Y4859" s="19" t="str">
        <f>VLOOKUP(G4859,'Verweis Kd-Gruppe'!$A$2:$B$8,2,FALSE)</f>
        <v>EXP</v>
      </c>
      <c r="Z4859" s="19" t="str">
        <f>VLOOKUP(J4859,'Verweis Art-Gruppe'!$A$2:$B$15,2,FALSE)</f>
        <v>Geräte</v>
      </c>
      <c r="AA4859" s="19" t="str">
        <f>VLOOKUP(W4859,'Verweis Vertreter'!$A$2:$B$24,2,FALSE)</f>
        <v>Sokol Kapaj</v>
      </c>
      <c r="AB4859" s="12">
        <f t="shared" si="675"/>
        <v>10</v>
      </c>
      <c r="AC4859" s="12">
        <f t="shared" si="680"/>
        <v>94</v>
      </c>
      <c r="AD4859" s="12">
        <f t="shared" si="681"/>
        <v>101</v>
      </c>
      <c r="AE4859" s="12">
        <f t="shared" si="676"/>
        <v>1010</v>
      </c>
      <c r="AF4859" s="12">
        <f t="shared" si="677"/>
        <v>7</v>
      </c>
      <c r="AG4859" s="12">
        <f t="shared" si="678"/>
        <v>70</v>
      </c>
      <c r="AH4859" s="9">
        <f t="shared" si="682"/>
        <v>6.9306930693069313E-2</v>
      </c>
      <c r="AI4859" s="14">
        <f>VLOOKUP(E4859,'Verweis Faktor'!$A:$B,2,FALSE)</f>
        <v>1</v>
      </c>
      <c r="AJ4859" s="14"/>
      <c r="AK4859" s="14" t="str">
        <f>IF(AL4859="Ja","Versandkosten",VLOOKUP(E4859,'Verweis Belegart'!$A$2:$B$9,2,FALSE))</f>
        <v>Hardware</v>
      </c>
      <c r="AL4859" s="14" t="str">
        <f t="shared" si="683"/>
        <v>Nein</v>
      </c>
      <c r="AM4859" s="14" t="str">
        <f t="shared" si="679"/>
        <v>Positiv</v>
      </c>
    </row>
    <row r="4860" spans="1:39" ht="17.25" customHeight="1" x14ac:dyDescent="0.35">
      <c r="A4860" s="17">
        <v>14575004</v>
      </c>
      <c r="B4860" s="2" t="s">
        <v>2487</v>
      </c>
      <c r="C4860" s="1">
        <v>2025001</v>
      </c>
      <c r="D4860" s="1">
        <v>2001243</v>
      </c>
      <c r="E4860" s="2" t="s">
        <v>34</v>
      </c>
      <c r="F4860" s="2" t="s">
        <v>142</v>
      </c>
      <c r="G4860" s="2" t="s">
        <v>66</v>
      </c>
      <c r="H4860" s="2" t="s">
        <v>1314</v>
      </c>
      <c r="I4860" s="2" t="s">
        <v>1315</v>
      </c>
      <c r="J4860" s="2" t="s">
        <v>103</v>
      </c>
      <c r="K4860" s="2" t="s">
        <v>45</v>
      </c>
      <c r="L4860" s="2" t="s">
        <v>2066</v>
      </c>
      <c r="M4860" s="2" t="s">
        <v>2067</v>
      </c>
      <c r="N4860" s="2" t="s">
        <v>670</v>
      </c>
      <c r="O4860" s="3">
        <v>7</v>
      </c>
      <c r="P4860" s="3">
        <v>327</v>
      </c>
      <c r="Q4860" s="3">
        <v>345</v>
      </c>
      <c r="R4860" s="3">
        <v>2415</v>
      </c>
      <c r="S4860" s="3">
        <v>18</v>
      </c>
      <c r="T4860" s="3">
        <v>126</v>
      </c>
      <c r="U4860" s="3">
        <v>5.21</v>
      </c>
      <c r="V4860" s="2" t="s">
        <v>813</v>
      </c>
      <c r="W4860" s="2" t="s">
        <v>814</v>
      </c>
      <c r="X4860" s="2" t="s">
        <v>72</v>
      </c>
      <c r="Y4860" s="19" t="str">
        <f>VLOOKUP(G4860,'Verweis Kd-Gruppe'!$A$2:$B$8,2,FALSE)</f>
        <v>EXP</v>
      </c>
      <c r="Z4860" s="19" t="str">
        <f>VLOOKUP(J4860,'Verweis Art-Gruppe'!$A$2:$B$15,2,FALSE)</f>
        <v>Geräte</v>
      </c>
      <c r="AA4860" s="19" t="str">
        <f>VLOOKUP(W4860,'Verweis Vertreter'!$A$2:$B$24,2,FALSE)</f>
        <v>Sokol Kapaj</v>
      </c>
      <c r="AB4860" s="12">
        <f t="shared" si="675"/>
        <v>7</v>
      </c>
      <c r="AC4860" s="12">
        <f t="shared" si="680"/>
        <v>327</v>
      </c>
      <c r="AD4860" s="12">
        <f t="shared" si="681"/>
        <v>345</v>
      </c>
      <c r="AE4860" s="12">
        <f t="shared" si="676"/>
        <v>2415</v>
      </c>
      <c r="AF4860" s="12">
        <f t="shared" si="677"/>
        <v>18</v>
      </c>
      <c r="AG4860" s="12">
        <f t="shared" si="678"/>
        <v>126</v>
      </c>
      <c r="AH4860" s="9">
        <f t="shared" si="682"/>
        <v>5.2173913043478258E-2</v>
      </c>
      <c r="AI4860" s="14">
        <f>VLOOKUP(E4860,'Verweis Faktor'!$A:$B,2,FALSE)</f>
        <v>1</v>
      </c>
      <c r="AJ4860" s="14"/>
      <c r="AK4860" s="14" t="str">
        <f>IF(AL4860="Ja","Versandkosten",VLOOKUP(E4860,'Verweis Belegart'!$A$2:$B$9,2,FALSE))</f>
        <v>Hardware</v>
      </c>
      <c r="AL4860" s="14" t="str">
        <f t="shared" si="683"/>
        <v>Nein</v>
      </c>
      <c r="AM4860" s="14" t="str">
        <f t="shared" si="679"/>
        <v>Positiv</v>
      </c>
    </row>
    <row r="4861" spans="1:39" ht="17.25" customHeight="1" x14ac:dyDescent="0.35">
      <c r="A4861" s="17">
        <v>14575004</v>
      </c>
      <c r="B4861" s="2" t="s">
        <v>2487</v>
      </c>
      <c r="C4861" s="1">
        <v>2025001</v>
      </c>
      <c r="D4861" s="1">
        <v>2001243</v>
      </c>
      <c r="E4861" s="2" t="s">
        <v>34</v>
      </c>
      <c r="F4861" s="2" t="s">
        <v>142</v>
      </c>
      <c r="G4861" s="2" t="s">
        <v>66</v>
      </c>
      <c r="H4861" s="2" t="s">
        <v>1314</v>
      </c>
      <c r="I4861" s="2" t="s">
        <v>1315</v>
      </c>
      <c r="J4861" s="2" t="s">
        <v>103</v>
      </c>
      <c r="K4861" s="2" t="s">
        <v>49</v>
      </c>
      <c r="L4861" s="2" t="s">
        <v>1045</v>
      </c>
      <c r="M4861" s="2" t="s">
        <v>1046</v>
      </c>
      <c r="N4861" s="2" t="s">
        <v>1047</v>
      </c>
      <c r="O4861" s="3">
        <v>2</v>
      </c>
      <c r="P4861" s="3">
        <v>101</v>
      </c>
      <c r="Q4861" s="3">
        <v>104</v>
      </c>
      <c r="R4861" s="3">
        <v>208</v>
      </c>
      <c r="S4861" s="3">
        <v>3</v>
      </c>
      <c r="T4861" s="3">
        <v>6</v>
      </c>
      <c r="U4861" s="3">
        <v>2.88</v>
      </c>
      <c r="V4861" s="2" t="s">
        <v>813</v>
      </c>
      <c r="W4861" s="2" t="s">
        <v>814</v>
      </c>
      <c r="X4861" s="2" t="s">
        <v>72</v>
      </c>
      <c r="Y4861" s="19" t="str">
        <f>VLOOKUP(G4861,'Verweis Kd-Gruppe'!$A$2:$B$8,2,FALSE)</f>
        <v>EXP</v>
      </c>
      <c r="Z4861" s="19" t="str">
        <f>VLOOKUP(J4861,'Verweis Art-Gruppe'!$A$2:$B$15,2,FALSE)</f>
        <v>Geräte</v>
      </c>
      <c r="AA4861" s="19" t="str">
        <f>VLOOKUP(W4861,'Verweis Vertreter'!$A$2:$B$24,2,FALSE)</f>
        <v>Sokol Kapaj</v>
      </c>
      <c r="AB4861" s="12">
        <f t="shared" si="675"/>
        <v>2</v>
      </c>
      <c r="AC4861" s="12">
        <f t="shared" si="680"/>
        <v>101</v>
      </c>
      <c r="AD4861" s="12">
        <f t="shared" si="681"/>
        <v>104</v>
      </c>
      <c r="AE4861" s="12">
        <f t="shared" si="676"/>
        <v>208</v>
      </c>
      <c r="AF4861" s="12">
        <f t="shared" si="677"/>
        <v>3</v>
      </c>
      <c r="AG4861" s="12">
        <f t="shared" si="678"/>
        <v>6</v>
      </c>
      <c r="AH4861" s="9">
        <f t="shared" si="682"/>
        <v>2.8846153846153848E-2</v>
      </c>
      <c r="AI4861" s="14">
        <f>VLOOKUP(E4861,'Verweis Faktor'!$A:$B,2,FALSE)</f>
        <v>1</v>
      </c>
      <c r="AJ4861" s="14"/>
      <c r="AK4861" s="14" t="str">
        <f>IF(AL4861="Ja","Versandkosten",VLOOKUP(E4861,'Verweis Belegart'!$A$2:$B$9,2,FALSE))</f>
        <v>Hardware</v>
      </c>
      <c r="AL4861" s="14" t="str">
        <f t="shared" si="683"/>
        <v>Nein</v>
      </c>
      <c r="AM4861" s="14" t="str">
        <f t="shared" si="679"/>
        <v>Positiv</v>
      </c>
    </row>
    <row r="4862" spans="1:39" ht="17.25" customHeight="1" x14ac:dyDescent="0.35">
      <c r="A4862" s="17">
        <v>14575004</v>
      </c>
      <c r="B4862" s="2" t="s">
        <v>2487</v>
      </c>
      <c r="C4862" s="1">
        <v>2025001</v>
      </c>
      <c r="D4862" s="1">
        <v>2001243</v>
      </c>
      <c r="E4862" s="2" t="s">
        <v>34</v>
      </c>
      <c r="F4862" s="2" t="s">
        <v>142</v>
      </c>
      <c r="G4862" s="2" t="s">
        <v>66</v>
      </c>
      <c r="H4862" s="2" t="s">
        <v>1314</v>
      </c>
      <c r="I4862" s="2" t="s">
        <v>1315</v>
      </c>
      <c r="J4862" s="2" t="s">
        <v>103</v>
      </c>
      <c r="K4862" s="2" t="s">
        <v>79</v>
      </c>
      <c r="L4862" s="2" t="s">
        <v>39</v>
      </c>
      <c r="M4862" s="2" t="s">
        <v>40</v>
      </c>
      <c r="N4862" s="2" t="s">
        <v>41</v>
      </c>
      <c r="O4862" s="3">
        <v>2</v>
      </c>
      <c r="P4862" s="3">
        <v>220</v>
      </c>
      <c r="Q4862" s="3">
        <v>242</v>
      </c>
      <c r="R4862" s="3">
        <v>484</v>
      </c>
      <c r="S4862" s="3">
        <v>22</v>
      </c>
      <c r="T4862" s="3">
        <v>44</v>
      </c>
      <c r="U4862" s="3">
        <v>9.09</v>
      </c>
      <c r="V4862" s="2" t="s">
        <v>813</v>
      </c>
      <c r="W4862" s="2" t="s">
        <v>814</v>
      </c>
      <c r="X4862" s="2" t="s">
        <v>72</v>
      </c>
      <c r="Y4862" s="19" t="str">
        <f>VLOOKUP(G4862,'Verweis Kd-Gruppe'!$A$2:$B$8,2,FALSE)</f>
        <v>EXP</v>
      </c>
      <c r="Z4862" s="19" t="str">
        <f>VLOOKUP(J4862,'Verweis Art-Gruppe'!$A$2:$B$15,2,FALSE)</f>
        <v>Geräte</v>
      </c>
      <c r="AA4862" s="19" t="str">
        <f>VLOOKUP(W4862,'Verweis Vertreter'!$A$2:$B$24,2,FALSE)</f>
        <v>Sokol Kapaj</v>
      </c>
      <c r="AB4862" s="12">
        <f t="shared" si="675"/>
        <v>2</v>
      </c>
      <c r="AC4862" s="12">
        <f t="shared" si="680"/>
        <v>220</v>
      </c>
      <c r="AD4862" s="12">
        <f t="shared" si="681"/>
        <v>242</v>
      </c>
      <c r="AE4862" s="12">
        <f t="shared" si="676"/>
        <v>484</v>
      </c>
      <c r="AF4862" s="12">
        <f t="shared" si="677"/>
        <v>22</v>
      </c>
      <c r="AG4862" s="12">
        <f t="shared" si="678"/>
        <v>44</v>
      </c>
      <c r="AH4862" s="9">
        <f t="shared" si="682"/>
        <v>9.0909090909090912E-2</v>
      </c>
      <c r="AI4862" s="14">
        <f>VLOOKUP(E4862,'Verweis Faktor'!$A:$B,2,FALSE)</f>
        <v>1</v>
      </c>
      <c r="AJ4862" s="14"/>
      <c r="AK4862" s="14" t="str">
        <f>IF(AL4862="Ja","Versandkosten",VLOOKUP(E4862,'Verweis Belegart'!$A$2:$B$9,2,FALSE))</f>
        <v>Hardware</v>
      </c>
      <c r="AL4862" s="14" t="str">
        <f t="shared" si="683"/>
        <v>Nein</v>
      </c>
      <c r="AM4862" s="14" t="str">
        <f t="shared" si="679"/>
        <v>Positiv</v>
      </c>
    </row>
    <row r="4863" spans="1:39" ht="17.25" customHeight="1" x14ac:dyDescent="0.35">
      <c r="A4863" s="17">
        <v>14575004</v>
      </c>
      <c r="B4863" s="2" t="s">
        <v>2487</v>
      </c>
      <c r="C4863" s="1">
        <v>2025001</v>
      </c>
      <c r="D4863" s="1">
        <v>2001243</v>
      </c>
      <c r="E4863" s="2" t="s">
        <v>34</v>
      </c>
      <c r="F4863" s="2" t="s">
        <v>142</v>
      </c>
      <c r="G4863" s="2" t="s">
        <v>66</v>
      </c>
      <c r="H4863" s="2" t="s">
        <v>1314</v>
      </c>
      <c r="I4863" s="2" t="s">
        <v>1315</v>
      </c>
      <c r="J4863" s="2" t="s">
        <v>103</v>
      </c>
      <c r="K4863" s="2" t="s">
        <v>83</v>
      </c>
      <c r="L4863" s="2" t="s">
        <v>1925</v>
      </c>
      <c r="M4863" s="2" t="s">
        <v>1926</v>
      </c>
      <c r="N4863" s="2" t="s">
        <v>1799</v>
      </c>
      <c r="O4863" s="3">
        <v>16</v>
      </c>
      <c r="P4863" s="3">
        <v>153</v>
      </c>
      <c r="Q4863" s="3">
        <v>153</v>
      </c>
      <c r="R4863" s="3">
        <v>2448</v>
      </c>
      <c r="S4863" s="3">
        <v>0</v>
      </c>
      <c r="T4863" s="3">
        <v>0</v>
      </c>
      <c r="U4863" s="3">
        <v>0</v>
      </c>
      <c r="V4863" s="2" t="s">
        <v>813</v>
      </c>
      <c r="W4863" s="2" t="s">
        <v>814</v>
      </c>
      <c r="X4863" s="2" t="s">
        <v>72</v>
      </c>
      <c r="Y4863" s="19" t="str">
        <f>VLOOKUP(G4863,'Verweis Kd-Gruppe'!$A$2:$B$8,2,FALSE)</f>
        <v>EXP</v>
      </c>
      <c r="Z4863" s="19" t="str">
        <f>VLOOKUP(J4863,'Verweis Art-Gruppe'!$A$2:$B$15,2,FALSE)</f>
        <v>Geräte</v>
      </c>
      <c r="AA4863" s="19" t="str">
        <f>VLOOKUP(W4863,'Verweis Vertreter'!$A$2:$B$24,2,FALSE)</f>
        <v>Sokol Kapaj</v>
      </c>
      <c r="AB4863" s="12">
        <f t="shared" si="675"/>
        <v>16</v>
      </c>
      <c r="AC4863" s="12">
        <f t="shared" si="680"/>
        <v>153</v>
      </c>
      <c r="AD4863" s="12">
        <f t="shared" si="681"/>
        <v>153</v>
      </c>
      <c r="AE4863" s="12">
        <f t="shared" si="676"/>
        <v>2448</v>
      </c>
      <c r="AF4863" s="12">
        <f t="shared" si="677"/>
        <v>0</v>
      </c>
      <c r="AG4863" s="12">
        <f t="shared" si="678"/>
        <v>0</v>
      </c>
      <c r="AH4863" s="9">
        <f t="shared" si="682"/>
        <v>0</v>
      </c>
      <c r="AI4863" s="14">
        <f>VLOOKUP(E4863,'Verweis Faktor'!$A:$B,2,FALSE)</f>
        <v>1</v>
      </c>
      <c r="AJ4863" s="14"/>
      <c r="AK4863" s="14" t="str">
        <f>IF(AL4863="Ja","Versandkosten",VLOOKUP(E4863,'Verweis Belegart'!$A$2:$B$9,2,FALSE))</f>
        <v>Hardware</v>
      </c>
      <c r="AL4863" s="14" t="str">
        <f t="shared" si="683"/>
        <v>Nein</v>
      </c>
      <c r="AM4863" s="14" t="str">
        <f t="shared" si="679"/>
        <v>Positiv</v>
      </c>
    </row>
    <row r="4864" spans="1:39" ht="17.25" customHeight="1" x14ac:dyDescent="0.35">
      <c r="A4864" s="17">
        <v>14575004</v>
      </c>
      <c r="B4864" s="2" t="s">
        <v>2487</v>
      </c>
      <c r="C4864" s="1">
        <v>2025001</v>
      </c>
      <c r="D4864" s="1">
        <v>2001243</v>
      </c>
      <c r="E4864" s="2" t="s">
        <v>34</v>
      </c>
      <c r="F4864" s="2" t="s">
        <v>142</v>
      </c>
      <c r="G4864" s="2" t="s">
        <v>66</v>
      </c>
      <c r="H4864" s="2" t="s">
        <v>1314</v>
      </c>
      <c r="I4864" s="2" t="s">
        <v>1315</v>
      </c>
      <c r="J4864" s="2" t="s">
        <v>103</v>
      </c>
      <c r="K4864" s="2" t="s">
        <v>87</v>
      </c>
      <c r="L4864" s="2" t="s">
        <v>458</v>
      </c>
      <c r="M4864" s="2" t="s">
        <v>459</v>
      </c>
      <c r="N4864" s="2" t="s">
        <v>41</v>
      </c>
      <c r="O4864" s="3">
        <v>5</v>
      </c>
      <c r="P4864" s="3">
        <v>227.2817</v>
      </c>
      <c r="Q4864" s="3">
        <v>242</v>
      </c>
      <c r="R4864" s="3">
        <v>1210</v>
      </c>
      <c r="S4864" s="3">
        <v>14.718299999999999</v>
      </c>
      <c r="T4864" s="3">
        <v>73.59</v>
      </c>
      <c r="U4864" s="3">
        <v>6.08</v>
      </c>
      <c r="V4864" s="2" t="s">
        <v>813</v>
      </c>
      <c r="W4864" s="2" t="s">
        <v>814</v>
      </c>
      <c r="X4864" s="2" t="s">
        <v>72</v>
      </c>
      <c r="Y4864" s="19" t="str">
        <f>VLOOKUP(G4864,'Verweis Kd-Gruppe'!$A$2:$B$8,2,FALSE)</f>
        <v>EXP</v>
      </c>
      <c r="Z4864" s="19" t="str">
        <f>VLOOKUP(J4864,'Verweis Art-Gruppe'!$A$2:$B$15,2,FALSE)</f>
        <v>Geräte</v>
      </c>
      <c r="AA4864" s="19" t="str">
        <f>VLOOKUP(W4864,'Verweis Vertreter'!$A$2:$B$24,2,FALSE)</f>
        <v>Sokol Kapaj</v>
      </c>
      <c r="AB4864" s="12">
        <f t="shared" si="675"/>
        <v>5</v>
      </c>
      <c r="AC4864" s="12">
        <f t="shared" si="680"/>
        <v>227.2817</v>
      </c>
      <c r="AD4864" s="12">
        <f t="shared" si="681"/>
        <v>242</v>
      </c>
      <c r="AE4864" s="12">
        <f t="shared" si="676"/>
        <v>1210</v>
      </c>
      <c r="AF4864" s="12">
        <f t="shared" si="677"/>
        <v>14.718299999999999</v>
      </c>
      <c r="AG4864" s="12">
        <f t="shared" si="678"/>
        <v>73.59</v>
      </c>
      <c r="AH4864" s="9">
        <f t="shared" si="682"/>
        <v>6.081818181818182E-2</v>
      </c>
      <c r="AI4864" s="14">
        <f>VLOOKUP(E4864,'Verweis Faktor'!$A:$B,2,FALSE)</f>
        <v>1</v>
      </c>
      <c r="AJ4864" s="14"/>
      <c r="AK4864" s="14" t="str">
        <f>IF(AL4864="Ja","Versandkosten",VLOOKUP(E4864,'Verweis Belegart'!$A$2:$B$9,2,FALSE))</f>
        <v>Hardware</v>
      </c>
      <c r="AL4864" s="14" t="str">
        <f t="shared" si="683"/>
        <v>Nein</v>
      </c>
      <c r="AM4864" s="14" t="str">
        <f t="shared" si="679"/>
        <v>Positiv</v>
      </c>
    </row>
    <row r="4865" spans="1:39" ht="17.25" customHeight="1" x14ac:dyDescent="0.35">
      <c r="A4865" s="17">
        <v>14575004</v>
      </c>
      <c r="B4865" s="2" t="s">
        <v>2487</v>
      </c>
      <c r="C4865" s="1">
        <v>2025001</v>
      </c>
      <c r="D4865" s="1">
        <v>2001243</v>
      </c>
      <c r="E4865" s="2" t="s">
        <v>34</v>
      </c>
      <c r="F4865" s="2" t="s">
        <v>142</v>
      </c>
      <c r="G4865" s="2" t="s">
        <v>66</v>
      </c>
      <c r="H4865" s="2" t="s">
        <v>1314</v>
      </c>
      <c r="I4865" s="2" t="s">
        <v>1315</v>
      </c>
      <c r="J4865" s="2" t="s">
        <v>103</v>
      </c>
      <c r="K4865" s="2" t="s">
        <v>91</v>
      </c>
      <c r="L4865" s="2" t="s">
        <v>1985</v>
      </c>
      <c r="M4865" s="2" t="s">
        <v>1986</v>
      </c>
      <c r="N4865" s="2" t="s">
        <v>922</v>
      </c>
      <c r="O4865" s="3">
        <v>15</v>
      </c>
      <c r="P4865" s="3">
        <v>77.5</v>
      </c>
      <c r="Q4865" s="3">
        <v>81</v>
      </c>
      <c r="R4865" s="3">
        <v>1215</v>
      </c>
      <c r="S4865" s="3">
        <v>3.5</v>
      </c>
      <c r="T4865" s="3">
        <v>52.5</v>
      </c>
      <c r="U4865" s="3">
        <v>4.32</v>
      </c>
      <c r="V4865" s="2" t="s">
        <v>813</v>
      </c>
      <c r="W4865" s="2" t="s">
        <v>814</v>
      </c>
      <c r="X4865" s="2" t="s">
        <v>72</v>
      </c>
      <c r="Y4865" s="19" t="str">
        <f>VLOOKUP(G4865,'Verweis Kd-Gruppe'!$A$2:$B$8,2,FALSE)</f>
        <v>EXP</v>
      </c>
      <c r="Z4865" s="19" t="str">
        <f>VLOOKUP(J4865,'Verweis Art-Gruppe'!$A$2:$B$15,2,FALSE)</f>
        <v>Geräte</v>
      </c>
      <c r="AA4865" s="19" t="str">
        <f>VLOOKUP(W4865,'Verweis Vertreter'!$A$2:$B$24,2,FALSE)</f>
        <v>Sokol Kapaj</v>
      </c>
      <c r="AB4865" s="12">
        <f t="shared" si="675"/>
        <v>15</v>
      </c>
      <c r="AC4865" s="12">
        <f t="shared" si="680"/>
        <v>77.5</v>
      </c>
      <c r="AD4865" s="12">
        <f t="shared" si="681"/>
        <v>81</v>
      </c>
      <c r="AE4865" s="12">
        <f t="shared" si="676"/>
        <v>1215</v>
      </c>
      <c r="AF4865" s="12">
        <f t="shared" si="677"/>
        <v>3.5</v>
      </c>
      <c r="AG4865" s="12">
        <f t="shared" si="678"/>
        <v>52.5</v>
      </c>
      <c r="AH4865" s="9">
        <f t="shared" si="682"/>
        <v>4.3209876543209874E-2</v>
      </c>
      <c r="AI4865" s="14">
        <f>VLOOKUP(E4865,'Verweis Faktor'!$A:$B,2,FALSE)</f>
        <v>1</v>
      </c>
      <c r="AJ4865" s="14"/>
      <c r="AK4865" s="14" t="str">
        <f>IF(AL4865="Ja","Versandkosten",VLOOKUP(E4865,'Verweis Belegart'!$A$2:$B$9,2,FALSE))</f>
        <v>Hardware</v>
      </c>
      <c r="AL4865" s="14" t="str">
        <f t="shared" si="683"/>
        <v>Nein</v>
      </c>
      <c r="AM4865" s="14" t="str">
        <f t="shared" si="679"/>
        <v>Positiv</v>
      </c>
    </row>
    <row r="4866" spans="1:39" ht="17.25" customHeight="1" x14ac:dyDescent="0.35">
      <c r="A4866" s="17">
        <v>14575004</v>
      </c>
      <c r="B4866" s="2" t="s">
        <v>2487</v>
      </c>
      <c r="C4866" s="1">
        <v>2025001</v>
      </c>
      <c r="D4866" s="1">
        <v>2001243</v>
      </c>
      <c r="E4866" s="2" t="s">
        <v>34</v>
      </c>
      <c r="F4866" s="2" t="s">
        <v>142</v>
      </c>
      <c r="G4866" s="2" t="s">
        <v>66</v>
      </c>
      <c r="H4866" s="2" t="s">
        <v>1314</v>
      </c>
      <c r="I4866" s="2" t="s">
        <v>1315</v>
      </c>
      <c r="J4866" s="2" t="s">
        <v>103</v>
      </c>
      <c r="K4866" s="2" t="s">
        <v>95</v>
      </c>
      <c r="L4866" s="2" t="s">
        <v>1414</v>
      </c>
      <c r="M4866" s="2" t="s">
        <v>1415</v>
      </c>
      <c r="N4866" s="2" t="s">
        <v>922</v>
      </c>
      <c r="O4866" s="3">
        <v>1</v>
      </c>
      <c r="P4866" s="3">
        <v>74.944500000000005</v>
      </c>
      <c r="Q4866" s="3">
        <v>81</v>
      </c>
      <c r="R4866" s="3">
        <v>81</v>
      </c>
      <c r="S4866" s="3">
        <v>6.0555000000000003</v>
      </c>
      <c r="T4866" s="3">
        <v>6.06</v>
      </c>
      <c r="U4866" s="3">
        <v>7.47</v>
      </c>
      <c r="V4866" s="2" t="s">
        <v>813</v>
      </c>
      <c r="W4866" s="2" t="s">
        <v>814</v>
      </c>
      <c r="X4866" s="2" t="s">
        <v>72</v>
      </c>
      <c r="Y4866" s="19" t="str">
        <f>VLOOKUP(G4866,'Verweis Kd-Gruppe'!$A$2:$B$8,2,FALSE)</f>
        <v>EXP</v>
      </c>
      <c r="Z4866" s="19" t="str">
        <f>VLOOKUP(J4866,'Verweis Art-Gruppe'!$A$2:$B$15,2,FALSE)</f>
        <v>Geräte</v>
      </c>
      <c r="AA4866" s="19" t="str">
        <f>VLOOKUP(W4866,'Verweis Vertreter'!$A$2:$B$24,2,FALSE)</f>
        <v>Sokol Kapaj</v>
      </c>
      <c r="AB4866" s="12">
        <f t="shared" si="675"/>
        <v>1</v>
      </c>
      <c r="AC4866" s="12">
        <f t="shared" si="680"/>
        <v>74.944500000000005</v>
      </c>
      <c r="AD4866" s="12">
        <f t="shared" si="681"/>
        <v>81</v>
      </c>
      <c r="AE4866" s="12">
        <f t="shared" si="676"/>
        <v>81</v>
      </c>
      <c r="AF4866" s="12">
        <f t="shared" si="677"/>
        <v>6.0555000000000003</v>
      </c>
      <c r="AG4866" s="12">
        <f t="shared" si="678"/>
        <v>6.06</v>
      </c>
      <c r="AH4866" s="9">
        <f t="shared" si="682"/>
        <v>7.4814814814814806E-2</v>
      </c>
      <c r="AI4866" s="14">
        <f>VLOOKUP(E4866,'Verweis Faktor'!$A:$B,2,FALSE)</f>
        <v>1</v>
      </c>
      <c r="AJ4866" s="14"/>
      <c r="AK4866" s="14" t="str">
        <f>IF(AL4866="Ja","Versandkosten",VLOOKUP(E4866,'Verweis Belegart'!$A$2:$B$9,2,FALSE))</f>
        <v>Hardware</v>
      </c>
      <c r="AL4866" s="14" t="str">
        <f t="shared" si="683"/>
        <v>Nein</v>
      </c>
      <c r="AM4866" s="14" t="str">
        <f t="shared" si="679"/>
        <v>Positiv</v>
      </c>
    </row>
    <row r="4867" spans="1:39" ht="17.25" customHeight="1" x14ac:dyDescent="0.35">
      <c r="A4867" s="17">
        <v>14575004</v>
      </c>
      <c r="B4867" s="2" t="s">
        <v>2487</v>
      </c>
      <c r="C4867" s="1">
        <v>2025001</v>
      </c>
      <c r="D4867" s="1">
        <v>2001243</v>
      </c>
      <c r="E4867" s="2" t="s">
        <v>34</v>
      </c>
      <c r="F4867" s="2" t="s">
        <v>142</v>
      </c>
      <c r="G4867" s="2" t="s">
        <v>66</v>
      </c>
      <c r="H4867" s="2" t="s">
        <v>1314</v>
      </c>
      <c r="I4867" s="2" t="s">
        <v>1315</v>
      </c>
      <c r="J4867" s="2" t="s">
        <v>103</v>
      </c>
      <c r="K4867" s="2" t="s">
        <v>99</v>
      </c>
      <c r="L4867" s="2" t="s">
        <v>2549</v>
      </c>
      <c r="M4867" s="2" t="s">
        <v>2550</v>
      </c>
      <c r="N4867" s="2" t="s">
        <v>2499</v>
      </c>
      <c r="O4867" s="3">
        <v>3</v>
      </c>
      <c r="P4867" s="3">
        <v>350</v>
      </c>
      <c r="Q4867" s="3">
        <v>369</v>
      </c>
      <c r="R4867" s="3">
        <v>1107</v>
      </c>
      <c r="S4867" s="3">
        <v>19</v>
      </c>
      <c r="T4867" s="3">
        <v>57</v>
      </c>
      <c r="U4867" s="3">
        <v>5.14</v>
      </c>
      <c r="V4867" s="2" t="s">
        <v>813</v>
      </c>
      <c r="W4867" s="2" t="s">
        <v>814</v>
      </c>
      <c r="X4867" s="2" t="s">
        <v>72</v>
      </c>
      <c r="Y4867" s="19" t="str">
        <f>VLOOKUP(G4867,'Verweis Kd-Gruppe'!$A$2:$B$8,2,FALSE)</f>
        <v>EXP</v>
      </c>
      <c r="Z4867" s="19" t="str">
        <f>VLOOKUP(J4867,'Verweis Art-Gruppe'!$A$2:$B$15,2,FALSE)</f>
        <v>Geräte</v>
      </c>
      <c r="AA4867" s="19" t="str">
        <f>VLOOKUP(W4867,'Verweis Vertreter'!$A$2:$B$24,2,FALSE)</f>
        <v>Sokol Kapaj</v>
      </c>
      <c r="AB4867" s="12">
        <f t="shared" ref="AB4867:AB4930" si="684">$AI4867*O4867</f>
        <v>3</v>
      </c>
      <c r="AC4867" s="12">
        <f t="shared" si="680"/>
        <v>350</v>
      </c>
      <c r="AD4867" s="12">
        <f t="shared" si="681"/>
        <v>369</v>
      </c>
      <c r="AE4867" s="12">
        <f t="shared" ref="AE4867:AE4930" si="685">$AI4867*R4867</f>
        <v>1107</v>
      </c>
      <c r="AF4867" s="12">
        <f t="shared" ref="AF4867:AF4930" si="686">$AI4867*S4867</f>
        <v>19</v>
      </c>
      <c r="AG4867" s="12">
        <f t="shared" ref="AG4867:AG4930" si="687">$AI4867*T4867</f>
        <v>57</v>
      </c>
      <c r="AH4867" s="9">
        <f t="shared" si="682"/>
        <v>5.1490514905149054E-2</v>
      </c>
      <c r="AI4867" s="14">
        <f>VLOOKUP(E4867,'Verweis Faktor'!$A:$B,2,FALSE)</f>
        <v>1</v>
      </c>
      <c r="AJ4867" s="14"/>
      <c r="AK4867" s="14" t="str">
        <f>IF(AL4867="Ja","Versandkosten",VLOOKUP(E4867,'Verweis Belegart'!$A$2:$B$9,2,FALSE))</f>
        <v>Hardware</v>
      </c>
      <c r="AL4867" s="14" t="str">
        <f t="shared" si="683"/>
        <v>Nein</v>
      </c>
      <c r="AM4867" s="14" t="str">
        <f t="shared" ref="AM4867:AM4930" si="688">IF(AG4867&lt;0,"Negativ","Positiv")</f>
        <v>Positiv</v>
      </c>
    </row>
    <row r="4868" spans="1:39" ht="17.25" customHeight="1" x14ac:dyDescent="0.35">
      <c r="A4868" s="17">
        <v>14575004</v>
      </c>
      <c r="B4868" s="2" t="s">
        <v>2487</v>
      </c>
      <c r="C4868" s="1">
        <v>2025001</v>
      </c>
      <c r="D4868" s="1">
        <v>2001243</v>
      </c>
      <c r="E4868" s="2" t="s">
        <v>34</v>
      </c>
      <c r="F4868" s="2" t="s">
        <v>142</v>
      </c>
      <c r="G4868" s="2" t="s">
        <v>66</v>
      </c>
      <c r="H4868" s="2" t="s">
        <v>1314</v>
      </c>
      <c r="I4868" s="2" t="s">
        <v>1315</v>
      </c>
      <c r="J4868" s="2" t="s">
        <v>103</v>
      </c>
      <c r="K4868" s="2" t="s">
        <v>103</v>
      </c>
      <c r="L4868" s="2" t="s">
        <v>1797</v>
      </c>
      <c r="M4868" s="2" t="s">
        <v>1798</v>
      </c>
      <c r="N4868" s="2" t="s">
        <v>1799</v>
      </c>
      <c r="O4868" s="3">
        <v>11</v>
      </c>
      <c r="P4868" s="3">
        <v>153</v>
      </c>
      <c r="Q4868" s="3">
        <v>153</v>
      </c>
      <c r="R4868" s="3">
        <v>1683</v>
      </c>
      <c r="S4868" s="3">
        <v>0</v>
      </c>
      <c r="T4868" s="3">
        <v>0</v>
      </c>
      <c r="U4868" s="3">
        <v>0</v>
      </c>
      <c r="V4868" s="2" t="s">
        <v>813</v>
      </c>
      <c r="W4868" s="2" t="s">
        <v>814</v>
      </c>
      <c r="X4868" s="2" t="s">
        <v>72</v>
      </c>
      <c r="Y4868" s="19" t="str">
        <f>VLOOKUP(G4868,'Verweis Kd-Gruppe'!$A$2:$B$8,2,FALSE)</f>
        <v>EXP</v>
      </c>
      <c r="Z4868" s="19" t="str">
        <f>VLOOKUP(J4868,'Verweis Art-Gruppe'!$A$2:$B$15,2,FALSE)</f>
        <v>Geräte</v>
      </c>
      <c r="AA4868" s="19" t="str">
        <f>VLOOKUP(W4868,'Verweis Vertreter'!$A$2:$B$24,2,FALSE)</f>
        <v>Sokol Kapaj</v>
      </c>
      <c r="AB4868" s="12">
        <f t="shared" si="684"/>
        <v>11</v>
      </c>
      <c r="AC4868" s="12">
        <f t="shared" ref="AC4868:AC4931" si="689">P4868</f>
        <v>153</v>
      </c>
      <c r="AD4868" s="12">
        <f t="shared" ref="AD4868:AD4931" si="690">Q4868</f>
        <v>153</v>
      </c>
      <c r="AE4868" s="12">
        <f t="shared" si="685"/>
        <v>1683</v>
      </c>
      <c r="AF4868" s="12">
        <f t="shared" si="686"/>
        <v>0</v>
      </c>
      <c r="AG4868" s="12">
        <f t="shared" si="687"/>
        <v>0</v>
      </c>
      <c r="AH4868" s="9">
        <f t="shared" ref="AH4868:AH4931" si="691">IF(AF4868=0,0,AG4868/AE4868*AI4868)</f>
        <v>0</v>
      </c>
      <c r="AI4868" s="14">
        <f>VLOOKUP(E4868,'Verweis Faktor'!$A:$B,2,FALSE)</f>
        <v>1</v>
      </c>
      <c r="AJ4868" s="14"/>
      <c r="AK4868" s="14" t="str">
        <f>IF(AL4868="Ja","Versandkosten",VLOOKUP(E4868,'Verweis Belegart'!$A$2:$B$9,2,FALSE))</f>
        <v>Hardware</v>
      </c>
      <c r="AL4868" s="14" t="str">
        <f t="shared" ref="AL4868:AL4931" si="692">IF(ISNUMBER(FIND("Versandkosten",M4868)),"Ja","Nein")</f>
        <v>Nein</v>
      </c>
      <c r="AM4868" s="14" t="str">
        <f t="shared" si="688"/>
        <v>Positiv</v>
      </c>
    </row>
    <row r="4869" spans="1:39" ht="17.25" customHeight="1" x14ac:dyDescent="0.35">
      <c r="A4869" s="17">
        <v>14575004</v>
      </c>
      <c r="B4869" s="2" t="s">
        <v>2487</v>
      </c>
      <c r="C4869" s="1">
        <v>2025001</v>
      </c>
      <c r="D4869" s="1">
        <v>2001243</v>
      </c>
      <c r="E4869" s="2" t="s">
        <v>34</v>
      </c>
      <c r="F4869" s="2" t="s">
        <v>142</v>
      </c>
      <c r="G4869" s="2" t="s">
        <v>66</v>
      </c>
      <c r="H4869" s="2" t="s">
        <v>1314</v>
      </c>
      <c r="I4869" s="2" t="s">
        <v>1315</v>
      </c>
      <c r="J4869" s="2" t="s">
        <v>103</v>
      </c>
      <c r="K4869" s="2" t="s">
        <v>107</v>
      </c>
      <c r="L4869" s="2" t="s">
        <v>1200</v>
      </c>
      <c r="M4869" s="2" t="s">
        <v>1201</v>
      </c>
      <c r="N4869" s="2" t="s">
        <v>262</v>
      </c>
      <c r="O4869" s="3">
        <v>15</v>
      </c>
      <c r="P4869" s="3">
        <v>990.39639999999997</v>
      </c>
      <c r="Q4869" s="3">
        <v>1025</v>
      </c>
      <c r="R4869" s="3">
        <v>15375</v>
      </c>
      <c r="S4869" s="3">
        <v>34.6036</v>
      </c>
      <c r="T4869" s="3">
        <v>519.04999999999995</v>
      </c>
      <c r="U4869" s="3">
        <v>3.37</v>
      </c>
      <c r="V4869" s="2" t="s">
        <v>813</v>
      </c>
      <c r="W4869" s="2" t="s">
        <v>814</v>
      </c>
      <c r="X4869" s="2" t="s">
        <v>72</v>
      </c>
      <c r="Y4869" s="19" t="str">
        <f>VLOOKUP(G4869,'Verweis Kd-Gruppe'!$A$2:$B$8,2,FALSE)</f>
        <v>EXP</v>
      </c>
      <c r="Z4869" s="19" t="str">
        <f>VLOOKUP(J4869,'Verweis Art-Gruppe'!$A$2:$B$15,2,FALSE)</f>
        <v>Geräte</v>
      </c>
      <c r="AA4869" s="19" t="str">
        <f>VLOOKUP(W4869,'Verweis Vertreter'!$A$2:$B$24,2,FALSE)</f>
        <v>Sokol Kapaj</v>
      </c>
      <c r="AB4869" s="12">
        <f t="shared" si="684"/>
        <v>15</v>
      </c>
      <c r="AC4869" s="12">
        <f t="shared" si="689"/>
        <v>990.39639999999997</v>
      </c>
      <c r="AD4869" s="12">
        <f t="shared" si="690"/>
        <v>1025</v>
      </c>
      <c r="AE4869" s="12">
        <f t="shared" si="685"/>
        <v>15375</v>
      </c>
      <c r="AF4869" s="12">
        <f t="shared" si="686"/>
        <v>34.6036</v>
      </c>
      <c r="AG4869" s="12">
        <f t="shared" si="687"/>
        <v>519.04999999999995</v>
      </c>
      <c r="AH4869" s="9">
        <f t="shared" si="691"/>
        <v>3.3759349593495934E-2</v>
      </c>
      <c r="AI4869" s="14">
        <f>VLOOKUP(E4869,'Verweis Faktor'!$A:$B,2,FALSE)</f>
        <v>1</v>
      </c>
      <c r="AJ4869" s="14"/>
      <c r="AK4869" s="14" t="str">
        <f>IF(AL4869="Ja","Versandkosten",VLOOKUP(E4869,'Verweis Belegart'!$A$2:$B$9,2,FALSE))</f>
        <v>Hardware</v>
      </c>
      <c r="AL4869" s="14" t="str">
        <f t="shared" si="692"/>
        <v>Nein</v>
      </c>
      <c r="AM4869" s="14" t="str">
        <f t="shared" si="688"/>
        <v>Positiv</v>
      </c>
    </row>
    <row r="4870" spans="1:39" ht="17.25" customHeight="1" x14ac:dyDescent="0.35">
      <c r="A4870" s="17">
        <v>14575004</v>
      </c>
      <c r="B4870" s="2" t="s">
        <v>2487</v>
      </c>
      <c r="C4870" s="1">
        <v>2025001</v>
      </c>
      <c r="D4870" s="1">
        <v>2001243</v>
      </c>
      <c r="E4870" s="2" t="s">
        <v>34</v>
      </c>
      <c r="F4870" s="2" t="s">
        <v>142</v>
      </c>
      <c r="G4870" s="2" t="s">
        <v>66</v>
      </c>
      <c r="H4870" s="2" t="s">
        <v>1314</v>
      </c>
      <c r="I4870" s="2" t="s">
        <v>1315</v>
      </c>
      <c r="J4870" s="2" t="s">
        <v>103</v>
      </c>
      <c r="K4870" s="2" t="s">
        <v>111</v>
      </c>
      <c r="L4870" s="2" t="s">
        <v>63</v>
      </c>
      <c r="M4870" s="2" t="s">
        <v>64</v>
      </c>
      <c r="N4870" s="2" t="s">
        <v>65</v>
      </c>
      <c r="O4870" s="3">
        <v>1</v>
      </c>
      <c r="P4870" s="3">
        <v>197.0257</v>
      </c>
      <c r="Q4870" s="3">
        <v>219</v>
      </c>
      <c r="R4870" s="3">
        <v>219</v>
      </c>
      <c r="S4870" s="3">
        <v>21.974299999999999</v>
      </c>
      <c r="T4870" s="3">
        <v>21.97</v>
      </c>
      <c r="U4870" s="3">
        <v>10.029999999999999</v>
      </c>
      <c r="V4870" s="2" t="s">
        <v>813</v>
      </c>
      <c r="W4870" s="2" t="s">
        <v>814</v>
      </c>
      <c r="X4870" s="2" t="s">
        <v>72</v>
      </c>
      <c r="Y4870" s="19" t="str">
        <f>VLOOKUP(G4870,'Verweis Kd-Gruppe'!$A$2:$B$8,2,FALSE)</f>
        <v>EXP</v>
      </c>
      <c r="Z4870" s="19" t="str">
        <f>VLOOKUP(J4870,'Verweis Art-Gruppe'!$A$2:$B$15,2,FALSE)</f>
        <v>Geräte</v>
      </c>
      <c r="AA4870" s="19" t="str">
        <f>VLOOKUP(W4870,'Verweis Vertreter'!$A$2:$B$24,2,FALSE)</f>
        <v>Sokol Kapaj</v>
      </c>
      <c r="AB4870" s="12">
        <f t="shared" si="684"/>
        <v>1</v>
      </c>
      <c r="AC4870" s="12">
        <f t="shared" si="689"/>
        <v>197.0257</v>
      </c>
      <c r="AD4870" s="12">
        <f t="shared" si="690"/>
        <v>219</v>
      </c>
      <c r="AE4870" s="12">
        <f t="shared" si="685"/>
        <v>219</v>
      </c>
      <c r="AF4870" s="12">
        <f t="shared" si="686"/>
        <v>21.974299999999999</v>
      </c>
      <c r="AG4870" s="12">
        <f t="shared" si="687"/>
        <v>21.97</v>
      </c>
      <c r="AH4870" s="9">
        <f t="shared" si="691"/>
        <v>0.10031963470319634</v>
      </c>
      <c r="AI4870" s="14">
        <f>VLOOKUP(E4870,'Verweis Faktor'!$A:$B,2,FALSE)</f>
        <v>1</v>
      </c>
      <c r="AJ4870" s="14"/>
      <c r="AK4870" s="14" t="str">
        <f>IF(AL4870="Ja","Versandkosten",VLOOKUP(E4870,'Verweis Belegart'!$A$2:$B$9,2,FALSE))</f>
        <v>Hardware</v>
      </c>
      <c r="AL4870" s="14" t="str">
        <f t="shared" si="692"/>
        <v>Nein</v>
      </c>
      <c r="AM4870" s="14" t="str">
        <f t="shared" si="688"/>
        <v>Positiv</v>
      </c>
    </row>
    <row r="4871" spans="1:39" ht="17.25" customHeight="1" x14ac:dyDescent="0.35">
      <c r="A4871" s="17">
        <v>14575072</v>
      </c>
      <c r="B4871" s="2" t="s">
        <v>2487</v>
      </c>
      <c r="C4871" s="1">
        <v>2025001</v>
      </c>
      <c r="D4871" s="1">
        <v>2001244</v>
      </c>
      <c r="E4871" s="2" t="s">
        <v>34</v>
      </c>
      <c r="F4871" s="2" t="s">
        <v>35</v>
      </c>
      <c r="G4871" s="2" t="s">
        <v>66</v>
      </c>
      <c r="H4871" s="2" t="s">
        <v>671</v>
      </c>
      <c r="I4871" s="2" t="s">
        <v>672</v>
      </c>
      <c r="J4871" s="2" t="s">
        <v>103</v>
      </c>
      <c r="K4871" s="2" t="s">
        <v>28</v>
      </c>
      <c r="L4871" s="2" t="s">
        <v>2490</v>
      </c>
      <c r="M4871" s="2" t="s">
        <v>2491</v>
      </c>
      <c r="N4871" s="2" t="s">
        <v>931</v>
      </c>
      <c r="O4871" s="3">
        <v>3</v>
      </c>
      <c r="P4871" s="3">
        <v>1095</v>
      </c>
      <c r="Q4871" s="3">
        <v>1115</v>
      </c>
      <c r="R4871" s="3">
        <v>3345</v>
      </c>
      <c r="S4871" s="3">
        <v>20</v>
      </c>
      <c r="T4871" s="3">
        <v>60</v>
      </c>
      <c r="U4871" s="3">
        <v>1.79</v>
      </c>
      <c r="V4871" s="2" t="s">
        <v>675</v>
      </c>
      <c r="W4871" s="2" t="s">
        <v>676</v>
      </c>
      <c r="X4871" s="2" t="s">
        <v>72</v>
      </c>
      <c r="Y4871" s="19" t="str">
        <f>VLOOKUP(G4871,'Verweis Kd-Gruppe'!$A$2:$B$8,2,FALSE)</f>
        <v>EXP</v>
      </c>
      <c r="Z4871" s="19" t="str">
        <f>VLOOKUP(J4871,'Verweis Art-Gruppe'!$A$2:$B$15,2,FALSE)</f>
        <v>Geräte</v>
      </c>
      <c r="AA4871" s="19" t="str">
        <f>VLOOKUP(W4871,'Verweis Vertreter'!$A$2:$B$24,2,FALSE)</f>
        <v>Corina Wedel</v>
      </c>
      <c r="AB4871" s="12">
        <f t="shared" si="684"/>
        <v>3</v>
      </c>
      <c r="AC4871" s="12">
        <f t="shared" si="689"/>
        <v>1095</v>
      </c>
      <c r="AD4871" s="12">
        <f t="shared" si="690"/>
        <v>1115</v>
      </c>
      <c r="AE4871" s="12">
        <f t="shared" si="685"/>
        <v>3345</v>
      </c>
      <c r="AF4871" s="12">
        <f t="shared" si="686"/>
        <v>20</v>
      </c>
      <c r="AG4871" s="12">
        <f t="shared" si="687"/>
        <v>60</v>
      </c>
      <c r="AH4871" s="9">
        <f t="shared" si="691"/>
        <v>1.7937219730941704E-2</v>
      </c>
      <c r="AI4871" s="14">
        <f>VLOOKUP(E4871,'Verweis Faktor'!$A:$B,2,FALSE)</f>
        <v>1</v>
      </c>
      <c r="AJ4871" s="14"/>
      <c r="AK4871" s="14" t="str">
        <f>IF(AL4871="Ja","Versandkosten",VLOOKUP(E4871,'Verweis Belegart'!$A$2:$B$9,2,FALSE))</f>
        <v>Hardware</v>
      </c>
      <c r="AL4871" s="14" t="str">
        <f t="shared" si="692"/>
        <v>Nein</v>
      </c>
      <c r="AM4871" s="14" t="str">
        <f t="shared" si="688"/>
        <v>Positiv</v>
      </c>
    </row>
    <row r="4872" spans="1:39" ht="17.25" customHeight="1" x14ac:dyDescent="0.35">
      <c r="A4872" s="17">
        <v>14575072</v>
      </c>
      <c r="B4872" s="2" t="s">
        <v>2487</v>
      </c>
      <c r="C4872" s="1">
        <v>2025001</v>
      </c>
      <c r="D4872" s="1">
        <v>2001244</v>
      </c>
      <c r="E4872" s="2" t="s">
        <v>34</v>
      </c>
      <c r="F4872" s="2" t="s">
        <v>35</v>
      </c>
      <c r="G4872" s="2" t="s">
        <v>66</v>
      </c>
      <c r="H4872" s="2" t="s">
        <v>671</v>
      </c>
      <c r="I4872" s="2" t="s">
        <v>672</v>
      </c>
      <c r="J4872" s="2" t="s">
        <v>103</v>
      </c>
      <c r="K4872" s="2" t="s">
        <v>45</v>
      </c>
      <c r="L4872" s="2" t="s">
        <v>2313</v>
      </c>
      <c r="M4872" s="2" t="s">
        <v>2314</v>
      </c>
      <c r="N4872" s="2" t="s">
        <v>679</v>
      </c>
      <c r="O4872" s="3">
        <v>30</v>
      </c>
      <c r="P4872" s="3">
        <v>91</v>
      </c>
      <c r="Q4872" s="3">
        <v>98</v>
      </c>
      <c r="R4872" s="3">
        <v>2940</v>
      </c>
      <c r="S4872" s="3">
        <v>7</v>
      </c>
      <c r="T4872" s="3">
        <v>210</v>
      </c>
      <c r="U4872" s="3">
        <v>7.14</v>
      </c>
      <c r="V4872" s="2" t="s">
        <v>675</v>
      </c>
      <c r="W4872" s="2" t="s">
        <v>676</v>
      </c>
      <c r="X4872" s="2" t="s">
        <v>72</v>
      </c>
      <c r="Y4872" s="19" t="str">
        <f>VLOOKUP(G4872,'Verweis Kd-Gruppe'!$A$2:$B$8,2,FALSE)</f>
        <v>EXP</v>
      </c>
      <c r="Z4872" s="19" t="str">
        <f>VLOOKUP(J4872,'Verweis Art-Gruppe'!$A$2:$B$15,2,FALSE)</f>
        <v>Geräte</v>
      </c>
      <c r="AA4872" s="19" t="str">
        <f>VLOOKUP(W4872,'Verweis Vertreter'!$A$2:$B$24,2,FALSE)</f>
        <v>Corina Wedel</v>
      </c>
      <c r="AB4872" s="12">
        <f t="shared" si="684"/>
        <v>30</v>
      </c>
      <c r="AC4872" s="12">
        <f t="shared" si="689"/>
        <v>91</v>
      </c>
      <c r="AD4872" s="12">
        <f t="shared" si="690"/>
        <v>98</v>
      </c>
      <c r="AE4872" s="12">
        <f t="shared" si="685"/>
        <v>2940</v>
      </c>
      <c r="AF4872" s="12">
        <f t="shared" si="686"/>
        <v>7</v>
      </c>
      <c r="AG4872" s="12">
        <f t="shared" si="687"/>
        <v>210</v>
      </c>
      <c r="AH4872" s="9">
        <f t="shared" si="691"/>
        <v>7.1428571428571425E-2</v>
      </c>
      <c r="AI4872" s="14">
        <f>VLOOKUP(E4872,'Verweis Faktor'!$A:$B,2,FALSE)</f>
        <v>1</v>
      </c>
      <c r="AJ4872" s="14"/>
      <c r="AK4872" s="14" t="str">
        <f>IF(AL4872="Ja","Versandkosten",VLOOKUP(E4872,'Verweis Belegart'!$A$2:$B$9,2,FALSE))</f>
        <v>Hardware</v>
      </c>
      <c r="AL4872" s="14" t="str">
        <f t="shared" si="692"/>
        <v>Nein</v>
      </c>
      <c r="AM4872" s="14" t="str">
        <f t="shared" si="688"/>
        <v>Positiv</v>
      </c>
    </row>
    <row r="4873" spans="1:39" ht="17.25" customHeight="1" x14ac:dyDescent="0.35">
      <c r="A4873" s="17">
        <v>14575042</v>
      </c>
      <c r="B4873" s="2" t="s">
        <v>2487</v>
      </c>
      <c r="C4873" s="1">
        <v>2025001</v>
      </c>
      <c r="D4873" s="1">
        <v>2001245</v>
      </c>
      <c r="E4873" s="2" t="s">
        <v>34</v>
      </c>
      <c r="F4873" s="2" t="s">
        <v>142</v>
      </c>
      <c r="G4873" s="2" t="s">
        <v>66</v>
      </c>
      <c r="H4873" s="2" t="s">
        <v>1077</v>
      </c>
      <c r="I4873" s="2" t="s">
        <v>1078</v>
      </c>
      <c r="J4873" s="2" t="s">
        <v>103</v>
      </c>
      <c r="K4873" s="2" t="s">
        <v>28</v>
      </c>
      <c r="L4873" s="2" t="s">
        <v>2416</v>
      </c>
      <c r="M4873" s="2" t="s">
        <v>2417</v>
      </c>
      <c r="N4873" s="2" t="s">
        <v>58</v>
      </c>
      <c r="O4873" s="3">
        <v>3</v>
      </c>
      <c r="P4873" s="3">
        <v>610</v>
      </c>
      <c r="Q4873" s="3">
        <v>621</v>
      </c>
      <c r="R4873" s="3">
        <v>1863</v>
      </c>
      <c r="S4873" s="3">
        <v>11</v>
      </c>
      <c r="T4873" s="3">
        <v>33</v>
      </c>
      <c r="U4873" s="3">
        <v>1.77</v>
      </c>
      <c r="V4873" s="2" t="s">
        <v>145</v>
      </c>
      <c r="W4873" s="2" t="s">
        <v>146</v>
      </c>
      <c r="X4873" s="2" t="s">
        <v>72</v>
      </c>
      <c r="Y4873" s="19" t="str">
        <f>VLOOKUP(G4873,'Verweis Kd-Gruppe'!$A$2:$B$8,2,FALSE)</f>
        <v>EXP</v>
      </c>
      <c r="Z4873" s="19" t="str">
        <f>VLOOKUP(J4873,'Verweis Art-Gruppe'!$A$2:$B$15,2,FALSE)</f>
        <v>Geräte</v>
      </c>
      <c r="AA4873" s="19" t="str">
        <f>VLOOKUP(W4873,'Verweis Vertreter'!$A$2:$B$24,2,FALSE)</f>
        <v>Muhsin Yortanli</v>
      </c>
      <c r="AB4873" s="12">
        <f t="shared" si="684"/>
        <v>3</v>
      </c>
      <c r="AC4873" s="12">
        <f t="shared" si="689"/>
        <v>610</v>
      </c>
      <c r="AD4873" s="12">
        <f t="shared" si="690"/>
        <v>621</v>
      </c>
      <c r="AE4873" s="12">
        <f t="shared" si="685"/>
        <v>1863</v>
      </c>
      <c r="AF4873" s="12">
        <f t="shared" si="686"/>
        <v>11</v>
      </c>
      <c r="AG4873" s="12">
        <f t="shared" si="687"/>
        <v>33</v>
      </c>
      <c r="AH4873" s="9">
        <f t="shared" si="691"/>
        <v>1.7713365539452495E-2</v>
      </c>
      <c r="AI4873" s="14">
        <f>VLOOKUP(E4873,'Verweis Faktor'!$A:$B,2,FALSE)</f>
        <v>1</v>
      </c>
      <c r="AJ4873" s="14"/>
      <c r="AK4873" s="14" t="str">
        <f>IF(AL4873="Ja","Versandkosten",VLOOKUP(E4873,'Verweis Belegart'!$A$2:$B$9,2,FALSE))</f>
        <v>Hardware</v>
      </c>
      <c r="AL4873" s="14" t="str">
        <f t="shared" si="692"/>
        <v>Nein</v>
      </c>
      <c r="AM4873" s="14" t="str">
        <f t="shared" si="688"/>
        <v>Positiv</v>
      </c>
    </row>
    <row r="4874" spans="1:39" ht="17.25" customHeight="1" x14ac:dyDescent="0.35">
      <c r="A4874" s="17">
        <v>14575042</v>
      </c>
      <c r="B4874" s="2" t="s">
        <v>2487</v>
      </c>
      <c r="C4874" s="1">
        <v>2025001</v>
      </c>
      <c r="D4874" s="1">
        <v>2001245</v>
      </c>
      <c r="E4874" s="2" t="s">
        <v>34</v>
      </c>
      <c r="F4874" s="2" t="s">
        <v>142</v>
      </c>
      <c r="G4874" s="2" t="s">
        <v>66</v>
      </c>
      <c r="H4874" s="2" t="s">
        <v>1077</v>
      </c>
      <c r="I4874" s="2" t="s">
        <v>1078</v>
      </c>
      <c r="J4874" s="2" t="s">
        <v>103</v>
      </c>
      <c r="K4874" s="2" t="s">
        <v>45</v>
      </c>
      <c r="L4874" s="2" t="s">
        <v>2449</v>
      </c>
      <c r="M4874" s="2" t="s">
        <v>2450</v>
      </c>
      <c r="N4874" s="2" t="s">
        <v>58</v>
      </c>
      <c r="O4874" s="3">
        <v>10</v>
      </c>
      <c r="P4874" s="3">
        <v>610</v>
      </c>
      <c r="Q4874" s="3">
        <v>620</v>
      </c>
      <c r="R4874" s="3">
        <v>6200</v>
      </c>
      <c r="S4874" s="3">
        <v>10</v>
      </c>
      <c r="T4874" s="3">
        <v>100</v>
      </c>
      <c r="U4874" s="3">
        <v>1.61</v>
      </c>
      <c r="V4874" s="2" t="s">
        <v>145</v>
      </c>
      <c r="W4874" s="2" t="s">
        <v>146</v>
      </c>
      <c r="X4874" s="2" t="s">
        <v>72</v>
      </c>
      <c r="Y4874" s="19" t="str">
        <f>VLOOKUP(G4874,'Verweis Kd-Gruppe'!$A$2:$B$8,2,FALSE)</f>
        <v>EXP</v>
      </c>
      <c r="Z4874" s="19" t="str">
        <f>VLOOKUP(J4874,'Verweis Art-Gruppe'!$A$2:$B$15,2,FALSE)</f>
        <v>Geräte</v>
      </c>
      <c r="AA4874" s="19" t="str">
        <f>VLOOKUP(W4874,'Verweis Vertreter'!$A$2:$B$24,2,FALSE)</f>
        <v>Muhsin Yortanli</v>
      </c>
      <c r="AB4874" s="12">
        <f t="shared" si="684"/>
        <v>10</v>
      </c>
      <c r="AC4874" s="12">
        <f t="shared" si="689"/>
        <v>610</v>
      </c>
      <c r="AD4874" s="12">
        <f t="shared" si="690"/>
        <v>620</v>
      </c>
      <c r="AE4874" s="12">
        <f t="shared" si="685"/>
        <v>6200</v>
      </c>
      <c r="AF4874" s="12">
        <f t="shared" si="686"/>
        <v>10</v>
      </c>
      <c r="AG4874" s="12">
        <f t="shared" si="687"/>
        <v>100</v>
      </c>
      <c r="AH4874" s="9">
        <f t="shared" si="691"/>
        <v>1.6129032258064516E-2</v>
      </c>
      <c r="AI4874" s="14">
        <f>VLOOKUP(E4874,'Verweis Faktor'!$A:$B,2,FALSE)</f>
        <v>1</v>
      </c>
      <c r="AJ4874" s="14"/>
      <c r="AK4874" s="14" t="str">
        <f>IF(AL4874="Ja","Versandkosten",VLOOKUP(E4874,'Verweis Belegart'!$A$2:$B$9,2,FALSE))</f>
        <v>Hardware</v>
      </c>
      <c r="AL4874" s="14" t="str">
        <f t="shared" si="692"/>
        <v>Nein</v>
      </c>
      <c r="AM4874" s="14" t="str">
        <f t="shared" si="688"/>
        <v>Positiv</v>
      </c>
    </row>
    <row r="4875" spans="1:39" ht="17.25" customHeight="1" x14ac:dyDescent="0.35">
      <c r="A4875" s="17">
        <v>14575042</v>
      </c>
      <c r="B4875" s="2" t="s">
        <v>2487</v>
      </c>
      <c r="C4875" s="1">
        <v>2025001</v>
      </c>
      <c r="D4875" s="1">
        <v>2001245</v>
      </c>
      <c r="E4875" s="2" t="s">
        <v>34</v>
      </c>
      <c r="F4875" s="2" t="s">
        <v>142</v>
      </c>
      <c r="G4875" s="2" t="s">
        <v>66</v>
      </c>
      <c r="H4875" s="2" t="s">
        <v>1077</v>
      </c>
      <c r="I4875" s="2" t="s">
        <v>1078</v>
      </c>
      <c r="J4875" s="2" t="s">
        <v>103</v>
      </c>
      <c r="K4875" s="2" t="s">
        <v>49</v>
      </c>
      <c r="L4875" s="2" t="s">
        <v>56</v>
      </c>
      <c r="M4875" s="2" t="s">
        <v>57</v>
      </c>
      <c r="N4875" s="2" t="s">
        <v>58</v>
      </c>
      <c r="O4875" s="3">
        <v>100</v>
      </c>
      <c r="P4875" s="3">
        <v>617.76790000000005</v>
      </c>
      <c r="Q4875" s="3">
        <v>625</v>
      </c>
      <c r="R4875" s="3">
        <v>62500</v>
      </c>
      <c r="S4875" s="3">
        <v>7.2321</v>
      </c>
      <c r="T4875" s="3">
        <v>723.21</v>
      </c>
      <c r="U4875" s="3">
        <v>1.1499999999999999</v>
      </c>
      <c r="V4875" s="2" t="s">
        <v>145</v>
      </c>
      <c r="W4875" s="2" t="s">
        <v>146</v>
      </c>
      <c r="X4875" s="2" t="s">
        <v>72</v>
      </c>
      <c r="Y4875" s="19" t="str">
        <f>VLOOKUP(G4875,'Verweis Kd-Gruppe'!$A$2:$B$8,2,FALSE)</f>
        <v>EXP</v>
      </c>
      <c r="Z4875" s="19" t="str">
        <f>VLOOKUP(J4875,'Verweis Art-Gruppe'!$A$2:$B$15,2,FALSE)</f>
        <v>Geräte</v>
      </c>
      <c r="AA4875" s="19" t="str">
        <f>VLOOKUP(W4875,'Verweis Vertreter'!$A$2:$B$24,2,FALSE)</f>
        <v>Muhsin Yortanli</v>
      </c>
      <c r="AB4875" s="12">
        <f t="shared" si="684"/>
        <v>100</v>
      </c>
      <c r="AC4875" s="12">
        <f t="shared" si="689"/>
        <v>617.76790000000005</v>
      </c>
      <c r="AD4875" s="12">
        <f t="shared" si="690"/>
        <v>625</v>
      </c>
      <c r="AE4875" s="12">
        <f t="shared" si="685"/>
        <v>62500</v>
      </c>
      <c r="AF4875" s="12">
        <f t="shared" si="686"/>
        <v>7.2321</v>
      </c>
      <c r="AG4875" s="12">
        <f t="shared" si="687"/>
        <v>723.21</v>
      </c>
      <c r="AH4875" s="9">
        <f t="shared" si="691"/>
        <v>1.1571360000000001E-2</v>
      </c>
      <c r="AI4875" s="14">
        <f>VLOOKUP(E4875,'Verweis Faktor'!$A:$B,2,FALSE)</f>
        <v>1</v>
      </c>
      <c r="AJ4875" s="14"/>
      <c r="AK4875" s="14" t="str">
        <f>IF(AL4875="Ja","Versandkosten",VLOOKUP(E4875,'Verweis Belegart'!$A$2:$B$9,2,FALSE))</f>
        <v>Hardware</v>
      </c>
      <c r="AL4875" s="14" t="str">
        <f t="shared" si="692"/>
        <v>Nein</v>
      </c>
      <c r="AM4875" s="14" t="str">
        <f t="shared" si="688"/>
        <v>Positiv</v>
      </c>
    </row>
    <row r="4876" spans="1:39" ht="17.25" customHeight="1" x14ac:dyDescent="0.35">
      <c r="A4876" s="17">
        <v>14575042</v>
      </c>
      <c r="B4876" s="2" t="s">
        <v>2487</v>
      </c>
      <c r="C4876" s="1">
        <v>2025001</v>
      </c>
      <c r="D4876" s="1">
        <v>2001245</v>
      </c>
      <c r="E4876" s="2" t="s">
        <v>34</v>
      </c>
      <c r="F4876" s="2" t="s">
        <v>142</v>
      </c>
      <c r="G4876" s="2" t="s">
        <v>66</v>
      </c>
      <c r="H4876" s="2" t="s">
        <v>1077</v>
      </c>
      <c r="I4876" s="2" t="s">
        <v>1078</v>
      </c>
      <c r="J4876" s="2" t="s">
        <v>103</v>
      </c>
      <c r="K4876" s="2" t="s">
        <v>79</v>
      </c>
      <c r="L4876" s="2" t="s">
        <v>275</v>
      </c>
      <c r="M4876" s="2" t="s">
        <v>276</v>
      </c>
      <c r="N4876" s="2" t="s">
        <v>271</v>
      </c>
      <c r="O4876" s="3">
        <v>15</v>
      </c>
      <c r="P4876" s="3">
        <v>416</v>
      </c>
      <c r="Q4876" s="3">
        <v>424</v>
      </c>
      <c r="R4876" s="3">
        <v>6360</v>
      </c>
      <c r="S4876" s="3">
        <v>8</v>
      </c>
      <c r="T4876" s="3">
        <v>120</v>
      </c>
      <c r="U4876" s="3">
        <v>1.88</v>
      </c>
      <c r="V4876" s="2" t="s">
        <v>145</v>
      </c>
      <c r="W4876" s="2" t="s">
        <v>146</v>
      </c>
      <c r="X4876" s="2" t="s">
        <v>72</v>
      </c>
      <c r="Y4876" s="19" t="str">
        <f>VLOOKUP(G4876,'Verweis Kd-Gruppe'!$A$2:$B$8,2,FALSE)</f>
        <v>EXP</v>
      </c>
      <c r="Z4876" s="19" t="str">
        <f>VLOOKUP(J4876,'Verweis Art-Gruppe'!$A$2:$B$15,2,FALSE)</f>
        <v>Geräte</v>
      </c>
      <c r="AA4876" s="19" t="str">
        <f>VLOOKUP(W4876,'Verweis Vertreter'!$A$2:$B$24,2,FALSE)</f>
        <v>Muhsin Yortanli</v>
      </c>
      <c r="AB4876" s="12">
        <f t="shared" si="684"/>
        <v>15</v>
      </c>
      <c r="AC4876" s="12">
        <f t="shared" si="689"/>
        <v>416</v>
      </c>
      <c r="AD4876" s="12">
        <f t="shared" si="690"/>
        <v>424</v>
      </c>
      <c r="AE4876" s="12">
        <f t="shared" si="685"/>
        <v>6360</v>
      </c>
      <c r="AF4876" s="12">
        <f t="shared" si="686"/>
        <v>8</v>
      </c>
      <c r="AG4876" s="12">
        <f t="shared" si="687"/>
        <v>120</v>
      </c>
      <c r="AH4876" s="9">
        <f t="shared" si="691"/>
        <v>1.8867924528301886E-2</v>
      </c>
      <c r="AI4876" s="14">
        <f>VLOOKUP(E4876,'Verweis Faktor'!$A:$B,2,FALSE)</f>
        <v>1</v>
      </c>
      <c r="AJ4876" s="14"/>
      <c r="AK4876" s="14" t="str">
        <f>IF(AL4876="Ja","Versandkosten",VLOOKUP(E4876,'Verweis Belegart'!$A$2:$B$9,2,FALSE))</f>
        <v>Hardware</v>
      </c>
      <c r="AL4876" s="14" t="str">
        <f t="shared" si="692"/>
        <v>Nein</v>
      </c>
      <c r="AM4876" s="14" t="str">
        <f t="shared" si="688"/>
        <v>Positiv</v>
      </c>
    </row>
    <row r="4877" spans="1:39" ht="17.25" customHeight="1" x14ac:dyDescent="0.35">
      <c r="A4877" s="17">
        <v>14575042</v>
      </c>
      <c r="B4877" s="2" t="s">
        <v>2487</v>
      </c>
      <c r="C4877" s="1">
        <v>2025001</v>
      </c>
      <c r="D4877" s="1">
        <v>2001245</v>
      </c>
      <c r="E4877" s="2" t="s">
        <v>34</v>
      </c>
      <c r="F4877" s="2" t="s">
        <v>142</v>
      </c>
      <c r="G4877" s="2" t="s">
        <v>66</v>
      </c>
      <c r="H4877" s="2" t="s">
        <v>1077</v>
      </c>
      <c r="I4877" s="2" t="s">
        <v>1078</v>
      </c>
      <c r="J4877" s="2" t="s">
        <v>103</v>
      </c>
      <c r="K4877" s="2" t="s">
        <v>83</v>
      </c>
      <c r="L4877" s="2" t="s">
        <v>363</v>
      </c>
      <c r="M4877" s="2" t="s">
        <v>364</v>
      </c>
      <c r="N4877" s="2" t="s">
        <v>344</v>
      </c>
      <c r="O4877" s="3">
        <v>5</v>
      </c>
      <c r="P4877" s="3">
        <v>980.38649999999996</v>
      </c>
      <c r="Q4877" s="3">
        <v>1029</v>
      </c>
      <c r="R4877" s="3">
        <v>5145</v>
      </c>
      <c r="S4877" s="3">
        <v>48.613500000000002</v>
      </c>
      <c r="T4877" s="3">
        <v>243.07</v>
      </c>
      <c r="U4877" s="3">
        <v>4.72</v>
      </c>
      <c r="V4877" s="2" t="s">
        <v>145</v>
      </c>
      <c r="W4877" s="2" t="s">
        <v>146</v>
      </c>
      <c r="X4877" s="2" t="s">
        <v>72</v>
      </c>
      <c r="Y4877" s="19" t="str">
        <f>VLOOKUP(G4877,'Verweis Kd-Gruppe'!$A$2:$B$8,2,FALSE)</f>
        <v>EXP</v>
      </c>
      <c r="Z4877" s="19" t="str">
        <f>VLOOKUP(J4877,'Verweis Art-Gruppe'!$A$2:$B$15,2,FALSE)</f>
        <v>Geräte</v>
      </c>
      <c r="AA4877" s="19" t="str">
        <f>VLOOKUP(W4877,'Verweis Vertreter'!$A$2:$B$24,2,FALSE)</f>
        <v>Muhsin Yortanli</v>
      </c>
      <c r="AB4877" s="12">
        <f t="shared" si="684"/>
        <v>5</v>
      </c>
      <c r="AC4877" s="12">
        <f t="shared" si="689"/>
        <v>980.38649999999996</v>
      </c>
      <c r="AD4877" s="12">
        <f t="shared" si="690"/>
        <v>1029</v>
      </c>
      <c r="AE4877" s="12">
        <f t="shared" si="685"/>
        <v>5145</v>
      </c>
      <c r="AF4877" s="12">
        <f t="shared" si="686"/>
        <v>48.613500000000002</v>
      </c>
      <c r="AG4877" s="12">
        <f t="shared" si="687"/>
        <v>243.07</v>
      </c>
      <c r="AH4877" s="9">
        <f t="shared" si="691"/>
        <v>4.7243926141885322E-2</v>
      </c>
      <c r="AI4877" s="14">
        <f>VLOOKUP(E4877,'Verweis Faktor'!$A:$B,2,FALSE)</f>
        <v>1</v>
      </c>
      <c r="AJ4877" s="14"/>
      <c r="AK4877" s="14" t="str">
        <f>IF(AL4877="Ja","Versandkosten",VLOOKUP(E4877,'Verweis Belegart'!$A$2:$B$9,2,FALSE))</f>
        <v>Hardware</v>
      </c>
      <c r="AL4877" s="14" t="str">
        <f t="shared" si="692"/>
        <v>Nein</v>
      </c>
      <c r="AM4877" s="14" t="str">
        <f t="shared" si="688"/>
        <v>Positiv</v>
      </c>
    </row>
    <row r="4878" spans="1:39" ht="17.25" customHeight="1" x14ac:dyDescent="0.35">
      <c r="A4878" s="17">
        <v>14575046</v>
      </c>
      <c r="B4878" s="2" t="s">
        <v>2487</v>
      </c>
      <c r="C4878" s="1">
        <v>2025001</v>
      </c>
      <c r="D4878" s="1">
        <v>2001246</v>
      </c>
      <c r="E4878" s="2" t="s">
        <v>34</v>
      </c>
      <c r="F4878" s="2" t="s">
        <v>142</v>
      </c>
      <c r="G4878" s="2" t="s">
        <v>66</v>
      </c>
      <c r="H4878" s="2" t="s">
        <v>1077</v>
      </c>
      <c r="I4878" s="2" t="s">
        <v>1078</v>
      </c>
      <c r="J4878" s="2" t="s">
        <v>304</v>
      </c>
      <c r="K4878" s="2" t="s">
        <v>28</v>
      </c>
      <c r="L4878" s="2" t="s">
        <v>397</v>
      </c>
      <c r="M4878" s="2" t="s">
        <v>398</v>
      </c>
      <c r="N4878" s="2" t="s">
        <v>399</v>
      </c>
      <c r="O4878" s="3">
        <v>40</v>
      </c>
      <c r="P4878" s="3">
        <v>13.5015</v>
      </c>
      <c r="Q4878" s="3">
        <v>14.5</v>
      </c>
      <c r="R4878" s="3">
        <v>580</v>
      </c>
      <c r="S4878" s="3">
        <v>0.99850000000000005</v>
      </c>
      <c r="T4878" s="3">
        <v>39.94</v>
      </c>
      <c r="U4878" s="3">
        <v>6.88</v>
      </c>
      <c r="V4878" s="2" t="s">
        <v>145</v>
      </c>
      <c r="W4878" s="2" t="s">
        <v>146</v>
      </c>
      <c r="X4878" s="2" t="s">
        <v>72</v>
      </c>
      <c r="Y4878" s="19" t="str">
        <f>VLOOKUP(G4878,'Verweis Kd-Gruppe'!$A$2:$B$8,2,FALSE)</f>
        <v>EXP</v>
      </c>
      <c r="Z4878" s="19" t="str">
        <f>VLOOKUP(J4878,'Verweis Art-Gruppe'!$A$2:$B$15,2,FALSE)</f>
        <v>Zubehör</v>
      </c>
      <c r="AA4878" s="19" t="str">
        <f>VLOOKUP(W4878,'Verweis Vertreter'!$A$2:$B$24,2,FALSE)</f>
        <v>Muhsin Yortanli</v>
      </c>
      <c r="AB4878" s="12">
        <f t="shared" si="684"/>
        <v>40</v>
      </c>
      <c r="AC4878" s="12">
        <f t="shared" si="689"/>
        <v>13.5015</v>
      </c>
      <c r="AD4878" s="12">
        <f t="shared" si="690"/>
        <v>14.5</v>
      </c>
      <c r="AE4878" s="12">
        <f t="shared" si="685"/>
        <v>580</v>
      </c>
      <c r="AF4878" s="12">
        <f t="shared" si="686"/>
        <v>0.99850000000000005</v>
      </c>
      <c r="AG4878" s="12">
        <f t="shared" si="687"/>
        <v>39.94</v>
      </c>
      <c r="AH4878" s="9">
        <f t="shared" si="691"/>
        <v>6.8862068965517234E-2</v>
      </c>
      <c r="AI4878" s="14">
        <f>VLOOKUP(E4878,'Verweis Faktor'!$A:$B,2,FALSE)</f>
        <v>1</v>
      </c>
      <c r="AJ4878" s="14"/>
      <c r="AK4878" s="14" t="str">
        <f>IF(AL4878="Ja","Versandkosten",VLOOKUP(E4878,'Verweis Belegart'!$A$2:$B$9,2,FALSE))</f>
        <v>Hardware</v>
      </c>
      <c r="AL4878" s="14" t="str">
        <f t="shared" si="692"/>
        <v>Nein</v>
      </c>
      <c r="AM4878" s="14" t="str">
        <f t="shared" si="688"/>
        <v>Positiv</v>
      </c>
    </row>
    <row r="4879" spans="1:39" ht="17.25" customHeight="1" x14ac:dyDescent="0.35">
      <c r="A4879" s="17">
        <v>14573456</v>
      </c>
      <c r="B4879" s="2" t="s">
        <v>2487</v>
      </c>
      <c r="C4879" s="1">
        <v>2025001</v>
      </c>
      <c r="D4879" s="1">
        <v>2001247</v>
      </c>
      <c r="E4879" s="2" t="s">
        <v>34</v>
      </c>
      <c r="F4879" s="2" t="s">
        <v>182</v>
      </c>
      <c r="G4879" s="2" t="s">
        <v>66</v>
      </c>
      <c r="H4879" s="2" t="s">
        <v>1779</v>
      </c>
      <c r="I4879" s="2" t="s">
        <v>1780</v>
      </c>
      <c r="J4879" s="2" t="s">
        <v>103</v>
      </c>
      <c r="K4879" s="2" t="s">
        <v>28</v>
      </c>
      <c r="L4879" s="2" t="s">
        <v>685</v>
      </c>
      <c r="M4879" s="2" t="s">
        <v>686</v>
      </c>
      <c r="N4879" s="2" t="s">
        <v>131</v>
      </c>
      <c r="O4879" s="3">
        <v>1</v>
      </c>
      <c r="P4879" s="3">
        <v>160.5256</v>
      </c>
      <c r="Q4879" s="3">
        <v>169</v>
      </c>
      <c r="R4879" s="3">
        <v>169</v>
      </c>
      <c r="S4879" s="3">
        <v>8.4743999999999993</v>
      </c>
      <c r="T4879" s="3">
        <v>8.4700000000000006</v>
      </c>
      <c r="U4879" s="3">
        <v>5.01</v>
      </c>
      <c r="V4879" s="2" t="s">
        <v>145</v>
      </c>
      <c r="W4879" s="2" t="s">
        <v>146</v>
      </c>
      <c r="X4879" s="2" t="s">
        <v>125</v>
      </c>
      <c r="Y4879" s="19" t="str">
        <f>VLOOKUP(G4879,'Verweis Kd-Gruppe'!$A$2:$B$8,2,FALSE)</f>
        <v>EXP</v>
      </c>
      <c r="Z4879" s="19" t="str">
        <f>VLOOKUP(J4879,'Verweis Art-Gruppe'!$A$2:$B$15,2,FALSE)</f>
        <v>Geräte</v>
      </c>
      <c r="AA4879" s="19" t="str">
        <f>VLOOKUP(W4879,'Verweis Vertreter'!$A$2:$B$24,2,FALSE)</f>
        <v>Muhsin Yortanli</v>
      </c>
      <c r="AB4879" s="12">
        <f t="shared" si="684"/>
        <v>1</v>
      </c>
      <c r="AC4879" s="12">
        <f t="shared" si="689"/>
        <v>160.5256</v>
      </c>
      <c r="AD4879" s="12">
        <f t="shared" si="690"/>
        <v>169</v>
      </c>
      <c r="AE4879" s="12">
        <f t="shared" si="685"/>
        <v>169</v>
      </c>
      <c r="AF4879" s="12">
        <f t="shared" si="686"/>
        <v>8.4743999999999993</v>
      </c>
      <c r="AG4879" s="12">
        <f t="shared" si="687"/>
        <v>8.4700000000000006</v>
      </c>
      <c r="AH4879" s="9">
        <f t="shared" si="691"/>
        <v>5.0118343195266278E-2</v>
      </c>
      <c r="AI4879" s="14">
        <f>VLOOKUP(E4879,'Verweis Faktor'!$A:$B,2,FALSE)</f>
        <v>1</v>
      </c>
      <c r="AJ4879" s="14"/>
      <c r="AK4879" s="14" t="str">
        <f>IF(AL4879="Ja","Versandkosten",VLOOKUP(E4879,'Verweis Belegart'!$A$2:$B$9,2,FALSE))</f>
        <v>Hardware</v>
      </c>
      <c r="AL4879" s="14" t="str">
        <f t="shared" si="692"/>
        <v>Nein</v>
      </c>
      <c r="AM4879" s="14" t="str">
        <f t="shared" si="688"/>
        <v>Positiv</v>
      </c>
    </row>
    <row r="4880" spans="1:39" ht="17.25" customHeight="1" x14ac:dyDescent="0.35">
      <c r="A4880" s="17">
        <v>14573456</v>
      </c>
      <c r="B4880" s="2" t="s">
        <v>2487</v>
      </c>
      <c r="C4880" s="1">
        <v>2025001</v>
      </c>
      <c r="D4880" s="1">
        <v>2001247</v>
      </c>
      <c r="E4880" s="2" t="s">
        <v>34</v>
      </c>
      <c r="F4880" s="2" t="s">
        <v>182</v>
      </c>
      <c r="G4880" s="2" t="s">
        <v>66</v>
      </c>
      <c r="H4880" s="2" t="s">
        <v>1779</v>
      </c>
      <c r="I4880" s="2" t="s">
        <v>1780</v>
      </c>
      <c r="J4880" s="2" t="s">
        <v>103</v>
      </c>
      <c r="K4880" s="2" t="s">
        <v>45</v>
      </c>
      <c r="L4880" s="2" t="s">
        <v>1059</v>
      </c>
      <c r="M4880" s="2" t="s">
        <v>1060</v>
      </c>
      <c r="N4880" s="2" t="s">
        <v>152</v>
      </c>
      <c r="O4880" s="3">
        <v>1</v>
      </c>
      <c r="P4880" s="3">
        <v>182.7586</v>
      </c>
      <c r="Q4880" s="3">
        <v>205</v>
      </c>
      <c r="R4880" s="3">
        <v>205</v>
      </c>
      <c r="S4880" s="3">
        <v>22.241399999999999</v>
      </c>
      <c r="T4880" s="3">
        <v>22.24</v>
      </c>
      <c r="U4880" s="3">
        <v>10.84</v>
      </c>
      <c r="V4880" s="2" t="s">
        <v>145</v>
      </c>
      <c r="W4880" s="2" t="s">
        <v>146</v>
      </c>
      <c r="X4880" s="2" t="s">
        <v>125</v>
      </c>
      <c r="Y4880" s="19" t="str">
        <f>VLOOKUP(G4880,'Verweis Kd-Gruppe'!$A$2:$B$8,2,FALSE)</f>
        <v>EXP</v>
      </c>
      <c r="Z4880" s="19" t="str">
        <f>VLOOKUP(J4880,'Verweis Art-Gruppe'!$A$2:$B$15,2,FALSE)</f>
        <v>Geräte</v>
      </c>
      <c r="AA4880" s="19" t="str">
        <f>VLOOKUP(W4880,'Verweis Vertreter'!$A$2:$B$24,2,FALSE)</f>
        <v>Muhsin Yortanli</v>
      </c>
      <c r="AB4880" s="12">
        <f t="shared" si="684"/>
        <v>1</v>
      </c>
      <c r="AC4880" s="12">
        <f t="shared" si="689"/>
        <v>182.7586</v>
      </c>
      <c r="AD4880" s="12">
        <f t="shared" si="690"/>
        <v>205</v>
      </c>
      <c r="AE4880" s="12">
        <f t="shared" si="685"/>
        <v>205</v>
      </c>
      <c r="AF4880" s="12">
        <f t="shared" si="686"/>
        <v>22.241399999999999</v>
      </c>
      <c r="AG4880" s="12">
        <f t="shared" si="687"/>
        <v>22.24</v>
      </c>
      <c r="AH4880" s="9">
        <f t="shared" si="691"/>
        <v>0.10848780487804878</v>
      </c>
      <c r="AI4880" s="14">
        <f>VLOOKUP(E4880,'Verweis Faktor'!$A:$B,2,FALSE)</f>
        <v>1</v>
      </c>
      <c r="AJ4880" s="14"/>
      <c r="AK4880" s="14" t="str">
        <f>IF(AL4880="Ja","Versandkosten",VLOOKUP(E4880,'Verweis Belegart'!$A$2:$B$9,2,FALSE))</f>
        <v>Hardware</v>
      </c>
      <c r="AL4880" s="14" t="str">
        <f t="shared" si="692"/>
        <v>Nein</v>
      </c>
      <c r="AM4880" s="14" t="str">
        <f t="shared" si="688"/>
        <v>Positiv</v>
      </c>
    </row>
    <row r="4881" spans="1:39" ht="17.25" customHeight="1" x14ac:dyDescent="0.35">
      <c r="A4881" s="17">
        <v>14573456</v>
      </c>
      <c r="B4881" s="2" t="s">
        <v>2487</v>
      </c>
      <c r="C4881" s="1">
        <v>2025001</v>
      </c>
      <c r="D4881" s="1">
        <v>2001247</v>
      </c>
      <c r="E4881" s="2" t="s">
        <v>34</v>
      </c>
      <c r="F4881" s="2" t="s">
        <v>182</v>
      </c>
      <c r="G4881" s="2" t="s">
        <v>66</v>
      </c>
      <c r="H4881" s="2" t="s">
        <v>1779</v>
      </c>
      <c r="I4881" s="2" t="s">
        <v>1780</v>
      </c>
      <c r="J4881" s="2" t="s">
        <v>103</v>
      </c>
      <c r="K4881" s="2" t="s">
        <v>49</v>
      </c>
      <c r="L4881" s="2" t="s">
        <v>1403</v>
      </c>
      <c r="M4881" s="2" t="s">
        <v>1404</v>
      </c>
      <c r="N4881" s="2" t="s">
        <v>1405</v>
      </c>
      <c r="O4881" s="3">
        <v>2</v>
      </c>
      <c r="P4881" s="3">
        <v>360.71789999999999</v>
      </c>
      <c r="Q4881" s="3">
        <v>377</v>
      </c>
      <c r="R4881" s="3">
        <v>754</v>
      </c>
      <c r="S4881" s="3">
        <v>16.2821</v>
      </c>
      <c r="T4881" s="3">
        <v>32.56</v>
      </c>
      <c r="U4881" s="3">
        <v>4.3099999999999996</v>
      </c>
      <c r="V4881" s="2" t="s">
        <v>145</v>
      </c>
      <c r="W4881" s="2" t="s">
        <v>146</v>
      </c>
      <c r="X4881" s="2" t="s">
        <v>125</v>
      </c>
      <c r="Y4881" s="19" t="str">
        <f>VLOOKUP(G4881,'Verweis Kd-Gruppe'!$A$2:$B$8,2,FALSE)</f>
        <v>EXP</v>
      </c>
      <c r="Z4881" s="19" t="str">
        <f>VLOOKUP(J4881,'Verweis Art-Gruppe'!$A$2:$B$15,2,FALSE)</f>
        <v>Geräte</v>
      </c>
      <c r="AA4881" s="19" t="str">
        <f>VLOOKUP(W4881,'Verweis Vertreter'!$A$2:$B$24,2,FALSE)</f>
        <v>Muhsin Yortanli</v>
      </c>
      <c r="AB4881" s="12">
        <f t="shared" si="684"/>
        <v>2</v>
      </c>
      <c r="AC4881" s="12">
        <f t="shared" si="689"/>
        <v>360.71789999999999</v>
      </c>
      <c r="AD4881" s="12">
        <f t="shared" si="690"/>
        <v>377</v>
      </c>
      <c r="AE4881" s="12">
        <f t="shared" si="685"/>
        <v>754</v>
      </c>
      <c r="AF4881" s="12">
        <f t="shared" si="686"/>
        <v>16.2821</v>
      </c>
      <c r="AG4881" s="12">
        <f t="shared" si="687"/>
        <v>32.56</v>
      </c>
      <c r="AH4881" s="9">
        <f t="shared" si="691"/>
        <v>4.3183023872679048E-2</v>
      </c>
      <c r="AI4881" s="14">
        <f>VLOOKUP(E4881,'Verweis Faktor'!$A:$B,2,FALSE)</f>
        <v>1</v>
      </c>
      <c r="AJ4881" s="14"/>
      <c r="AK4881" s="14" t="str">
        <f>IF(AL4881="Ja","Versandkosten",VLOOKUP(E4881,'Verweis Belegart'!$A$2:$B$9,2,FALSE))</f>
        <v>Hardware</v>
      </c>
      <c r="AL4881" s="14" t="str">
        <f t="shared" si="692"/>
        <v>Nein</v>
      </c>
      <c r="AM4881" s="14" t="str">
        <f t="shared" si="688"/>
        <v>Positiv</v>
      </c>
    </row>
    <row r="4882" spans="1:39" ht="17.25" customHeight="1" x14ac:dyDescent="0.35">
      <c r="A4882" s="17">
        <v>14573456</v>
      </c>
      <c r="B4882" s="2" t="s">
        <v>2487</v>
      </c>
      <c r="C4882" s="1">
        <v>2025001</v>
      </c>
      <c r="D4882" s="1">
        <v>2001247</v>
      </c>
      <c r="E4882" s="2" t="s">
        <v>34</v>
      </c>
      <c r="F4882" s="2" t="s">
        <v>182</v>
      </c>
      <c r="G4882" s="2" t="s">
        <v>66</v>
      </c>
      <c r="H4882" s="2" t="s">
        <v>1779</v>
      </c>
      <c r="I4882" s="2" t="s">
        <v>1780</v>
      </c>
      <c r="J4882" s="2" t="s">
        <v>103</v>
      </c>
      <c r="K4882" s="2" t="s">
        <v>79</v>
      </c>
      <c r="L4882" s="2" t="s">
        <v>449</v>
      </c>
      <c r="M4882" s="2" t="s">
        <v>450</v>
      </c>
      <c r="N4882" s="2" t="s">
        <v>451</v>
      </c>
      <c r="O4882" s="3">
        <v>1</v>
      </c>
      <c r="P4882" s="3">
        <v>134</v>
      </c>
      <c r="Q4882" s="3">
        <v>149</v>
      </c>
      <c r="R4882" s="3">
        <v>149</v>
      </c>
      <c r="S4882" s="3">
        <v>15</v>
      </c>
      <c r="T4882" s="3">
        <v>15</v>
      </c>
      <c r="U4882" s="3">
        <v>10.06</v>
      </c>
      <c r="V4882" s="2" t="s">
        <v>145</v>
      </c>
      <c r="W4882" s="2" t="s">
        <v>146</v>
      </c>
      <c r="X4882" s="2" t="s">
        <v>125</v>
      </c>
      <c r="Y4882" s="19" t="str">
        <f>VLOOKUP(G4882,'Verweis Kd-Gruppe'!$A$2:$B$8,2,FALSE)</f>
        <v>EXP</v>
      </c>
      <c r="Z4882" s="19" t="str">
        <f>VLOOKUP(J4882,'Verweis Art-Gruppe'!$A$2:$B$15,2,FALSE)</f>
        <v>Geräte</v>
      </c>
      <c r="AA4882" s="19" t="str">
        <f>VLOOKUP(W4882,'Verweis Vertreter'!$A$2:$B$24,2,FALSE)</f>
        <v>Muhsin Yortanli</v>
      </c>
      <c r="AB4882" s="12">
        <f t="shared" si="684"/>
        <v>1</v>
      </c>
      <c r="AC4882" s="12">
        <f t="shared" si="689"/>
        <v>134</v>
      </c>
      <c r="AD4882" s="12">
        <f t="shared" si="690"/>
        <v>149</v>
      </c>
      <c r="AE4882" s="12">
        <f t="shared" si="685"/>
        <v>149</v>
      </c>
      <c r="AF4882" s="12">
        <f t="shared" si="686"/>
        <v>15</v>
      </c>
      <c r="AG4882" s="12">
        <f t="shared" si="687"/>
        <v>15</v>
      </c>
      <c r="AH4882" s="9">
        <f t="shared" si="691"/>
        <v>0.10067114093959731</v>
      </c>
      <c r="AI4882" s="14">
        <f>VLOOKUP(E4882,'Verweis Faktor'!$A:$B,2,FALSE)</f>
        <v>1</v>
      </c>
      <c r="AJ4882" s="14"/>
      <c r="AK4882" s="14" t="str">
        <f>IF(AL4882="Ja","Versandkosten",VLOOKUP(E4882,'Verweis Belegart'!$A$2:$B$9,2,FALSE))</f>
        <v>Hardware</v>
      </c>
      <c r="AL4882" s="14" t="str">
        <f t="shared" si="692"/>
        <v>Nein</v>
      </c>
      <c r="AM4882" s="14" t="str">
        <f t="shared" si="688"/>
        <v>Positiv</v>
      </c>
    </row>
    <row r="4883" spans="1:39" ht="17.25" customHeight="1" x14ac:dyDescent="0.35">
      <c r="A4883" s="17">
        <v>14573456</v>
      </c>
      <c r="B4883" s="2" t="s">
        <v>2487</v>
      </c>
      <c r="C4883" s="1">
        <v>2025001</v>
      </c>
      <c r="D4883" s="1">
        <v>2001247</v>
      </c>
      <c r="E4883" s="2" t="s">
        <v>34</v>
      </c>
      <c r="F4883" s="2" t="s">
        <v>182</v>
      </c>
      <c r="G4883" s="2" t="s">
        <v>66</v>
      </c>
      <c r="H4883" s="2" t="s">
        <v>1779</v>
      </c>
      <c r="I4883" s="2" t="s">
        <v>1780</v>
      </c>
      <c r="J4883" s="2" t="s">
        <v>103</v>
      </c>
      <c r="K4883" s="2" t="s">
        <v>83</v>
      </c>
      <c r="L4883" s="2" t="s">
        <v>1430</v>
      </c>
      <c r="M4883" s="2" t="s">
        <v>1431</v>
      </c>
      <c r="N4883" s="2" t="s">
        <v>1086</v>
      </c>
      <c r="O4883" s="3">
        <v>3</v>
      </c>
      <c r="P4883" s="3">
        <v>80.665300000000002</v>
      </c>
      <c r="Q4883" s="3">
        <v>89</v>
      </c>
      <c r="R4883" s="3">
        <v>267</v>
      </c>
      <c r="S4883" s="3">
        <v>8.3346999999999998</v>
      </c>
      <c r="T4883" s="3">
        <v>25</v>
      </c>
      <c r="U4883" s="3">
        <v>9.36</v>
      </c>
      <c r="V4883" s="2" t="s">
        <v>145</v>
      </c>
      <c r="W4883" s="2" t="s">
        <v>146</v>
      </c>
      <c r="X4883" s="2" t="s">
        <v>125</v>
      </c>
      <c r="Y4883" s="19" t="str">
        <f>VLOOKUP(G4883,'Verweis Kd-Gruppe'!$A$2:$B$8,2,FALSE)</f>
        <v>EXP</v>
      </c>
      <c r="Z4883" s="19" t="str">
        <f>VLOOKUP(J4883,'Verweis Art-Gruppe'!$A$2:$B$15,2,FALSE)</f>
        <v>Geräte</v>
      </c>
      <c r="AA4883" s="19" t="str">
        <f>VLOOKUP(W4883,'Verweis Vertreter'!$A$2:$B$24,2,FALSE)</f>
        <v>Muhsin Yortanli</v>
      </c>
      <c r="AB4883" s="12">
        <f t="shared" si="684"/>
        <v>3</v>
      </c>
      <c r="AC4883" s="12">
        <f t="shared" si="689"/>
        <v>80.665300000000002</v>
      </c>
      <c r="AD4883" s="12">
        <f t="shared" si="690"/>
        <v>89</v>
      </c>
      <c r="AE4883" s="12">
        <f t="shared" si="685"/>
        <v>267</v>
      </c>
      <c r="AF4883" s="12">
        <f t="shared" si="686"/>
        <v>8.3346999999999998</v>
      </c>
      <c r="AG4883" s="12">
        <f t="shared" si="687"/>
        <v>25</v>
      </c>
      <c r="AH4883" s="9">
        <f t="shared" si="691"/>
        <v>9.3632958801498134E-2</v>
      </c>
      <c r="AI4883" s="14">
        <f>VLOOKUP(E4883,'Verweis Faktor'!$A:$B,2,FALSE)</f>
        <v>1</v>
      </c>
      <c r="AJ4883" s="14"/>
      <c r="AK4883" s="14" t="str">
        <f>IF(AL4883="Ja","Versandkosten",VLOOKUP(E4883,'Verweis Belegart'!$A$2:$B$9,2,FALSE))</f>
        <v>Hardware</v>
      </c>
      <c r="AL4883" s="14" t="str">
        <f t="shared" si="692"/>
        <v>Nein</v>
      </c>
      <c r="AM4883" s="14" t="str">
        <f t="shared" si="688"/>
        <v>Positiv</v>
      </c>
    </row>
    <row r="4884" spans="1:39" ht="17.25" customHeight="1" x14ac:dyDescent="0.35">
      <c r="A4884" s="17">
        <v>14573456</v>
      </c>
      <c r="B4884" s="2" t="s">
        <v>2487</v>
      </c>
      <c r="C4884" s="1">
        <v>2025001</v>
      </c>
      <c r="D4884" s="1">
        <v>2001247</v>
      </c>
      <c r="E4884" s="2" t="s">
        <v>34</v>
      </c>
      <c r="F4884" s="2" t="s">
        <v>182</v>
      </c>
      <c r="G4884" s="2" t="s">
        <v>66</v>
      </c>
      <c r="H4884" s="2" t="s">
        <v>1779</v>
      </c>
      <c r="I4884" s="2" t="s">
        <v>1780</v>
      </c>
      <c r="J4884" s="2" t="s">
        <v>103</v>
      </c>
      <c r="K4884" s="2" t="s">
        <v>87</v>
      </c>
      <c r="L4884" s="2" t="s">
        <v>920</v>
      </c>
      <c r="M4884" s="2" t="s">
        <v>921</v>
      </c>
      <c r="N4884" s="2" t="s">
        <v>922</v>
      </c>
      <c r="O4884" s="3">
        <v>1</v>
      </c>
      <c r="P4884" s="3">
        <v>74.601299999999995</v>
      </c>
      <c r="Q4884" s="3">
        <v>81</v>
      </c>
      <c r="R4884" s="3">
        <v>81</v>
      </c>
      <c r="S4884" s="3">
        <v>6.3986999999999998</v>
      </c>
      <c r="T4884" s="3">
        <v>6.4</v>
      </c>
      <c r="U4884" s="3">
        <v>7.89</v>
      </c>
      <c r="V4884" s="2" t="s">
        <v>145</v>
      </c>
      <c r="W4884" s="2" t="s">
        <v>146</v>
      </c>
      <c r="X4884" s="2" t="s">
        <v>125</v>
      </c>
      <c r="Y4884" s="19" t="str">
        <f>VLOOKUP(G4884,'Verweis Kd-Gruppe'!$A$2:$B$8,2,FALSE)</f>
        <v>EXP</v>
      </c>
      <c r="Z4884" s="19" t="str">
        <f>VLOOKUP(J4884,'Verweis Art-Gruppe'!$A$2:$B$15,2,FALSE)</f>
        <v>Geräte</v>
      </c>
      <c r="AA4884" s="19" t="str">
        <f>VLOOKUP(W4884,'Verweis Vertreter'!$A$2:$B$24,2,FALSE)</f>
        <v>Muhsin Yortanli</v>
      </c>
      <c r="AB4884" s="12">
        <f t="shared" si="684"/>
        <v>1</v>
      </c>
      <c r="AC4884" s="12">
        <f t="shared" si="689"/>
        <v>74.601299999999995</v>
      </c>
      <c r="AD4884" s="12">
        <f t="shared" si="690"/>
        <v>81</v>
      </c>
      <c r="AE4884" s="12">
        <f t="shared" si="685"/>
        <v>81</v>
      </c>
      <c r="AF4884" s="12">
        <f t="shared" si="686"/>
        <v>6.3986999999999998</v>
      </c>
      <c r="AG4884" s="12">
        <f t="shared" si="687"/>
        <v>6.4</v>
      </c>
      <c r="AH4884" s="9">
        <f t="shared" si="691"/>
        <v>7.9012345679012344E-2</v>
      </c>
      <c r="AI4884" s="14">
        <f>VLOOKUP(E4884,'Verweis Faktor'!$A:$B,2,FALSE)</f>
        <v>1</v>
      </c>
      <c r="AJ4884" s="14"/>
      <c r="AK4884" s="14" t="str">
        <f>IF(AL4884="Ja","Versandkosten",VLOOKUP(E4884,'Verweis Belegart'!$A$2:$B$9,2,FALSE))</f>
        <v>Hardware</v>
      </c>
      <c r="AL4884" s="14" t="str">
        <f t="shared" si="692"/>
        <v>Nein</v>
      </c>
      <c r="AM4884" s="14" t="str">
        <f t="shared" si="688"/>
        <v>Positiv</v>
      </c>
    </row>
    <row r="4885" spans="1:39" ht="17.25" customHeight="1" x14ac:dyDescent="0.35">
      <c r="A4885" s="17">
        <v>14573456</v>
      </c>
      <c r="B4885" s="2" t="s">
        <v>2487</v>
      </c>
      <c r="C4885" s="1">
        <v>2025001</v>
      </c>
      <c r="D4885" s="1">
        <v>2001247</v>
      </c>
      <c r="E4885" s="2" t="s">
        <v>34</v>
      </c>
      <c r="F4885" s="2" t="s">
        <v>182</v>
      </c>
      <c r="G4885" s="2" t="s">
        <v>66</v>
      </c>
      <c r="H4885" s="2" t="s">
        <v>1779</v>
      </c>
      <c r="I4885" s="2" t="s">
        <v>1780</v>
      </c>
      <c r="J4885" s="2" t="s">
        <v>103</v>
      </c>
      <c r="K4885" s="2" t="s">
        <v>91</v>
      </c>
      <c r="L4885" s="2" t="s">
        <v>1806</v>
      </c>
      <c r="M4885" s="2" t="s">
        <v>1807</v>
      </c>
      <c r="N4885" s="2" t="s">
        <v>139</v>
      </c>
      <c r="O4885" s="3">
        <v>3</v>
      </c>
      <c r="P4885" s="3">
        <v>704</v>
      </c>
      <c r="Q4885" s="3">
        <v>720</v>
      </c>
      <c r="R4885" s="3">
        <v>2160</v>
      </c>
      <c r="S4885" s="3">
        <v>16</v>
      </c>
      <c r="T4885" s="3">
        <v>48</v>
      </c>
      <c r="U4885" s="3">
        <v>2.2200000000000002</v>
      </c>
      <c r="V4885" s="2" t="s">
        <v>145</v>
      </c>
      <c r="W4885" s="2" t="s">
        <v>146</v>
      </c>
      <c r="X4885" s="2" t="s">
        <v>125</v>
      </c>
      <c r="Y4885" s="19" t="str">
        <f>VLOOKUP(G4885,'Verweis Kd-Gruppe'!$A$2:$B$8,2,FALSE)</f>
        <v>EXP</v>
      </c>
      <c r="Z4885" s="19" t="str">
        <f>VLOOKUP(J4885,'Verweis Art-Gruppe'!$A$2:$B$15,2,FALSE)</f>
        <v>Geräte</v>
      </c>
      <c r="AA4885" s="19" t="str">
        <f>VLOOKUP(W4885,'Verweis Vertreter'!$A$2:$B$24,2,FALSE)</f>
        <v>Muhsin Yortanli</v>
      </c>
      <c r="AB4885" s="12">
        <f t="shared" si="684"/>
        <v>3</v>
      </c>
      <c r="AC4885" s="12">
        <f t="shared" si="689"/>
        <v>704</v>
      </c>
      <c r="AD4885" s="12">
        <f t="shared" si="690"/>
        <v>720</v>
      </c>
      <c r="AE4885" s="12">
        <f t="shared" si="685"/>
        <v>2160</v>
      </c>
      <c r="AF4885" s="12">
        <f t="shared" si="686"/>
        <v>16</v>
      </c>
      <c r="AG4885" s="12">
        <f t="shared" si="687"/>
        <v>48</v>
      </c>
      <c r="AH4885" s="9">
        <f t="shared" si="691"/>
        <v>2.2222222222222223E-2</v>
      </c>
      <c r="AI4885" s="14">
        <f>VLOOKUP(E4885,'Verweis Faktor'!$A:$B,2,FALSE)</f>
        <v>1</v>
      </c>
      <c r="AJ4885" s="14"/>
      <c r="AK4885" s="14" t="str">
        <f>IF(AL4885="Ja","Versandkosten",VLOOKUP(E4885,'Verweis Belegart'!$A$2:$B$9,2,FALSE))</f>
        <v>Hardware</v>
      </c>
      <c r="AL4885" s="14" t="str">
        <f t="shared" si="692"/>
        <v>Nein</v>
      </c>
      <c r="AM4885" s="14" t="str">
        <f t="shared" si="688"/>
        <v>Positiv</v>
      </c>
    </row>
    <row r="4886" spans="1:39" ht="17.25" customHeight="1" x14ac:dyDescent="0.35">
      <c r="A4886" s="17">
        <v>14573456</v>
      </c>
      <c r="B4886" s="2" t="s">
        <v>2487</v>
      </c>
      <c r="C4886" s="1">
        <v>2025001</v>
      </c>
      <c r="D4886" s="1">
        <v>2001247</v>
      </c>
      <c r="E4886" s="2" t="s">
        <v>34</v>
      </c>
      <c r="F4886" s="2" t="s">
        <v>182</v>
      </c>
      <c r="G4886" s="2" t="s">
        <v>66</v>
      </c>
      <c r="H4886" s="2" t="s">
        <v>1779</v>
      </c>
      <c r="I4886" s="2" t="s">
        <v>1780</v>
      </c>
      <c r="J4886" s="2" t="s">
        <v>304</v>
      </c>
      <c r="K4886" s="2" t="s">
        <v>95</v>
      </c>
      <c r="L4886" s="2" t="s">
        <v>2271</v>
      </c>
      <c r="M4886" s="2" t="s">
        <v>2272</v>
      </c>
      <c r="N4886" s="2" t="s">
        <v>200</v>
      </c>
      <c r="O4886" s="3">
        <v>1</v>
      </c>
      <c r="P4886" s="3">
        <v>171</v>
      </c>
      <c r="Q4886" s="3">
        <v>240</v>
      </c>
      <c r="R4886" s="3">
        <v>240</v>
      </c>
      <c r="S4886" s="3">
        <v>69</v>
      </c>
      <c r="T4886" s="3">
        <v>69</v>
      </c>
      <c r="U4886" s="3">
        <v>28.75</v>
      </c>
      <c r="V4886" s="2" t="s">
        <v>145</v>
      </c>
      <c r="W4886" s="2" t="s">
        <v>146</v>
      </c>
      <c r="X4886" s="2" t="s">
        <v>125</v>
      </c>
      <c r="Y4886" s="19" t="str">
        <f>VLOOKUP(G4886,'Verweis Kd-Gruppe'!$A$2:$B$8,2,FALSE)</f>
        <v>EXP</v>
      </c>
      <c r="Z4886" s="19" t="str">
        <f>VLOOKUP(J4886,'Verweis Art-Gruppe'!$A$2:$B$15,2,FALSE)</f>
        <v>Zubehör</v>
      </c>
      <c r="AA4886" s="19" t="str">
        <f>VLOOKUP(W4886,'Verweis Vertreter'!$A$2:$B$24,2,FALSE)</f>
        <v>Muhsin Yortanli</v>
      </c>
      <c r="AB4886" s="12">
        <f t="shared" si="684"/>
        <v>1</v>
      </c>
      <c r="AC4886" s="12">
        <f t="shared" si="689"/>
        <v>171</v>
      </c>
      <c r="AD4886" s="12">
        <f t="shared" si="690"/>
        <v>240</v>
      </c>
      <c r="AE4886" s="12">
        <f t="shared" si="685"/>
        <v>240</v>
      </c>
      <c r="AF4886" s="12">
        <f t="shared" si="686"/>
        <v>69</v>
      </c>
      <c r="AG4886" s="12">
        <f t="shared" si="687"/>
        <v>69</v>
      </c>
      <c r="AH4886" s="9">
        <f t="shared" si="691"/>
        <v>0.28749999999999998</v>
      </c>
      <c r="AI4886" s="14">
        <f>VLOOKUP(E4886,'Verweis Faktor'!$A:$B,2,FALSE)</f>
        <v>1</v>
      </c>
      <c r="AJ4886" s="14"/>
      <c r="AK4886" s="14" t="str">
        <f>IF(AL4886="Ja","Versandkosten",VLOOKUP(E4886,'Verweis Belegart'!$A$2:$B$9,2,FALSE))</f>
        <v>Hardware</v>
      </c>
      <c r="AL4886" s="14" t="str">
        <f t="shared" si="692"/>
        <v>Nein</v>
      </c>
      <c r="AM4886" s="14" t="str">
        <f t="shared" si="688"/>
        <v>Positiv</v>
      </c>
    </row>
    <row r="4887" spans="1:39" ht="17.25" customHeight="1" x14ac:dyDescent="0.35">
      <c r="A4887" s="17">
        <v>14573456</v>
      </c>
      <c r="B4887" s="2" t="s">
        <v>2487</v>
      </c>
      <c r="C4887" s="1">
        <v>2025001</v>
      </c>
      <c r="D4887" s="1">
        <v>2001247</v>
      </c>
      <c r="E4887" s="2" t="s">
        <v>34</v>
      </c>
      <c r="F4887" s="2" t="s">
        <v>182</v>
      </c>
      <c r="G4887" s="2" t="s">
        <v>66</v>
      </c>
      <c r="H4887" s="2" t="s">
        <v>1779</v>
      </c>
      <c r="I4887" s="2" t="s">
        <v>1780</v>
      </c>
      <c r="J4887" s="2" t="s">
        <v>103</v>
      </c>
      <c r="K4887" s="2" t="s">
        <v>99</v>
      </c>
      <c r="L4887" s="2" t="s">
        <v>129</v>
      </c>
      <c r="M4887" s="2" t="s">
        <v>130</v>
      </c>
      <c r="N4887" s="2" t="s">
        <v>131</v>
      </c>
      <c r="O4887" s="3">
        <v>10</v>
      </c>
      <c r="P4887" s="3">
        <v>166.95079999999999</v>
      </c>
      <c r="Q4887" s="3">
        <v>177</v>
      </c>
      <c r="R4887" s="3">
        <v>1770</v>
      </c>
      <c r="S4887" s="3">
        <v>10.049200000000001</v>
      </c>
      <c r="T4887" s="3">
        <v>100.49</v>
      </c>
      <c r="U4887" s="3">
        <v>5.67</v>
      </c>
      <c r="V4887" s="2" t="s">
        <v>145</v>
      </c>
      <c r="W4887" s="2" t="s">
        <v>146</v>
      </c>
      <c r="X4887" s="2" t="s">
        <v>125</v>
      </c>
      <c r="Y4887" s="19" t="str">
        <f>VLOOKUP(G4887,'Verweis Kd-Gruppe'!$A$2:$B$8,2,FALSE)</f>
        <v>EXP</v>
      </c>
      <c r="Z4887" s="19" t="str">
        <f>VLOOKUP(J4887,'Verweis Art-Gruppe'!$A$2:$B$15,2,FALSE)</f>
        <v>Geräte</v>
      </c>
      <c r="AA4887" s="19" t="str">
        <f>VLOOKUP(W4887,'Verweis Vertreter'!$A$2:$B$24,2,FALSE)</f>
        <v>Muhsin Yortanli</v>
      </c>
      <c r="AB4887" s="12">
        <f t="shared" si="684"/>
        <v>10</v>
      </c>
      <c r="AC4887" s="12">
        <f t="shared" si="689"/>
        <v>166.95079999999999</v>
      </c>
      <c r="AD4887" s="12">
        <f t="shared" si="690"/>
        <v>177</v>
      </c>
      <c r="AE4887" s="12">
        <f t="shared" si="685"/>
        <v>1770</v>
      </c>
      <c r="AF4887" s="12">
        <f t="shared" si="686"/>
        <v>10.049200000000001</v>
      </c>
      <c r="AG4887" s="12">
        <f t="shared" si="687"/>
        <v>100.49</v>
      </c>
      <c r="AH4887" s="9">
        <f t="shared" si="691"/>
        <v>5.6774011299435025E-2</v>
      </c>
      <c r="AI4887" s="14">
        <f>VLOOKUP(E4887,'Verweis Faktor'!$A:$B,2,FALSE)</f>
        <v>1</v>
      </c>
      <c r="AJ4887" s="14"/>
      <c r="AK4887" s="14" t="str">
        <f>IF(AL4887="Ja","Versandkosten",VLOOKUP(E4887,'Verweis Belegart'!$A$2:$B$9,2,FALSE))</f>
        <v>Hardware</v>
      </c>
      <c r="AL4887" s="14" t="str">
        <f t="shared" si="692"/>
        <v>Nein</v>
      </c>
      <c r="AM4887" s="14" t="str">
        <f t="shared" si="688"/>
        <v>Positiv</v>
      </c>
    </row>
    <row r="4888" spans="1:39" ht="17.25" customHeight="1" x14ac:dyDescent="0.35">
      <c r="A4888" s="17">
        <v>14573456</v>
      </c>
      <c r="B4888" s="2" t="s">
        <v>2487</v>
      </c>
      <c r="C4888" s="1">
        <v>2025001</v>
      </c>
      <c r="D4888" s="1">
        <v>2001247</v>
      </c>
      <c r="E4888" s="2" t="s">
        <v>34</v>
      </c>
      <c r="F4888" s="2" t="s">
        <v>182</v>
      </c>
      <c r="G4888" s="2" t="s">
        <v>66</v>
      </c>
      <c r="H4888" s="2" t="s">
        <v>1779</v>
      </c>
      <c r="I4888" s="2" t="s">
        <v>1780</v>
      </c>
      <c r="J4888" s="2" t="s">
        <v>103</v>
      </c>
      <c r="K4888" s="2" t="s">
        <v>103</v>
      </c>
      <c r="L4888" s="2" t="s">
        <v>1504</v>
      </c>
      <c r="M4888" s="2" t="s">
        <v>1505</v>
      </c>
      <c r="N4888" s="2" t="s">
        <v>652</v>
      </c>
      <c r="O4888" s="3">
        <v>1</v>
      </c>
      <c r="P4888" s="3">
        <v>261.30360000000002</v>
      </c>
      <c r="Q4888" s="3">
        <v>265</v>
      </c>
      <c r="R4888" s="3">
        <v>265</v>
      </c>
      <c r="S4888" s="3">
        <v>3.6964000000000001</v>
      </c>
      <c r="T4888" s="3">
        <v>3.7</v>
      </c>
      <c r="U4888" s="3">
        <v>1.39</v>
      </c>
      <c r="V4888" s="2" t="s">
        <v>145</v>
      </c>
      <c r="W4888" s="2" t="s">
        <v>146</v>
      </c>
      <c r="X4888" s="2" t="s">
        <v>125</v>
      </c>
      <c r="Y4888" s="19" t="str">
        <f>VLOOKUP(G4888,'Verweis Kd-Gruppe'!$A$2:$B$8,2,FALSE)</f>
        <v>EXP</v>
      </c>
      <c r="Z4888" s="19" t="str">
        <f>VLOOKUP(J4888,'Verweis Art-Gruppe'!$A$2:$B$15,2,FALSE)</f>
        <v>Geräte</v>
      </c>
      <c r="AA4888" s="19" t="str">
        <f>VLOOKUP(W4888,'Verweis Vertreter'!$A$2:$B$24,2,FALSE)</f>
        <v>Muhsin Yortanli</v>
      </c>
      <c r="AB4888" s="12">
        <f t="shared" si="684"/>
        <v>1</v>
      </c>
      <c r="AC4888" s="12">
        <f t="shared" si="689"/>
        <v>261.30360000000002</v>
      </c>
      <c r="AD4888" s="12">
        <f t="shared" si="690"/>
        <v>265</v>
      </c>
      <c r="AE4888" s="12">
        <f t="shared" si="685"/>
        <v>265</v>
      </c>
      <c r="AF4888" s="12">
        <f t="shared" si="686"/>
        <v>3.6964000000000001</v>
      </c>
      <c r="AG4888" s="12">
        <f t="shared" si="687"/>
        <v>3.7</v>
      </c>
      <c r="AH4888" s="9">
        <f t="shared" si="691"/>
        <v>1.3962264150943397E-2</v>
      </c>
      <c r="AI4888" s="14">
        <f>VLOOKUP(E4888,'Verweis Faktor'!$A:$B,2,FALSE)</f>
        <v>1</v>
      </c>
      <c r="AJ4888" s="14"/>
      <c r="AK4888" s="14" t="str">
        <f>IF(AL4888="Ja","Versandkosten",VLOOKUP(E4888,'Verweis Belegart'!$A$2:$B$9,2,FALSE))</f>
        <v>Hardware</v>
      </c>
      <c r="AL4888" s="14" t="str">
        <f t="shared" si="692"/>
        <v>Nein</v>
      </c>
      <c r="AM4888" s="14" t="str">
        <f t="shared" si="688"/>
        <v>Positiv</v>
      </c>
    </row>
    <row r="4889" spans="1:39" ht="17.25" customHeight="1" x14ac:dyDescent="0.35">
      <c r="A4889" s="17">
        <v>14573456</v>
      </c>
      <c r="B4889" s="2" t="s">
        <v>2487</v>
      </c>
      <c r="C4889" s="1">
        <v>2025001</v>
      </c>
      <c r="D4889" s="1">
        <v>2001247</v>
      </c>
      <c r="E4889" s="2" t="s">
        <v>34</v>
      </c>
      <c r="F4889" s="2" t="s">
        <v>182</v>
      </c>
      <c r="G4889" s="2" t="s">
        <v>66</v>
      </c>
      <c r="H4889" s="2" t="s">
        <v>1779</v>
      </c>
      <c r="I4889" s="2" t="s">
        <v>1780</v>
      </c>
      <c r="J4889" s="2" t="s">
        <v>103</v>
      </c>
      <c r="K4889" s="2" t="s">
        <v>107</v>
      </c>
      <c r="L4889" s="2" t="s">
        <v>56</v>
      </c>
      <c r="M4889" s="2" t="s">
        <v>57</v>
      </c>
      <c r="N4889" s="2" t="s">
        <v>58</v>
      </c>
      <c r="O4889" s="3">
        <v>3</v>
      </c>
      <c r="P4889" s="3">
        <v>617.76790000000005</v>
      </c>
      <c r="Q4889" s="3">
        <v>627</v>
      </c>
      <c r="R4889" s="3">
        <v>1881</v>
      </c>
      <c r="S4889" s="3">
        <v>9.2321000000000009</v>
      </c>
      <c r="T4889" s="3">
        <v>27.7</v>
      </c>
      <c r="U4889" s="3">
        <v>1.47</v>
      </c>
      <c r="V4889" s="2" t="s">
        <v>145</v>
      </c>
      <c r="W4889" s="2" t="s">
        <v>146</v>
      </c>
      <c r="X4889" s="2" t="s">
        <v>125</v>
      </c>
      <c r="Y4889" s="19" t="str">
        <f>VLOOKUP(G4889,'Verweis Kd-Gruppe'!$A$2:$B$8,2,FALSE)</f>
        <v>EXP</v>
      </c>
      <c r="Z4889" s="19" t="str">
        <f>VLOOKUP(J4889,'Verweis Art-Gruppe'!$A$2:$B$15,2,FALSE)</f>
        <v>Geräte</v>
      </c>
      <c r="AA4889" s="19" t="str">
        <f>VLOOKUP(W4889,'Verweis Vertreter'!$A$2:$B$24,2,FALSE)</f>
        <v>Muhsin Yortanli</v>
      </c>
      <c r="AB4889" s="12">
        <f t="shared" si="684"/>
        <v>3</v>
      </c>
      <c r="AC4889" s="12">
        <f t="shared" si="689"/>
        <v>617.76790000000005</v>
      </c>
      <c r="AD4889" s="12">
        <f t="shared" si="690"/>
        <v>627</v>
      </c>
      <c r="AE4889" s="12">
        <f t="shared" si="685"/>
        <v>1881</v>
      </c>
      <c r="AF4889" s="12">
        <f t="shared" si="686"/>
        <v>9.2321000000000009</v>
      </c>
      <c r="AG4889" s="12">
        <f t="shared" si="687"/>
        <v>27.7</v>
      </c>
      <c r="AH4889" s="9">
        <f t="shared" si="691"/>
        <v>1.4726209463051568E-2</v>
      </c>
      <c r="AI4889" s="14">
        <f>VLOOKUP(E4889,'Verweis Faktor'!$A:$B,2,FALSE)</f>
        <v>1</v>
      </c>
      <c r="AJ4889" s="14"/>
      <c r="AK4889" s="14" t="str">
        <f>IF(AL4889="Ja","Versandkosten",VLOOKUP(E4889,'Verweis Belegart'!$A$2:$B$9,2,FALSE))</f>
        <v>Hardware</v>
      </c>
      <c r="AL4889" s="14" t="str">
        <f t="shared" si="692"/>
        <v>Nein</v>
      </c>
      <c r="AM4889" s="14" t="str">
        <f t="shared" si="688"/>
        <v>Positiv</v>
      </c>
    </row>
    <row r="4890" spans="1:39" ht="17.25" customHeight="1" x14ac:dyDescent="0.35">
      <c r="A4890" s="17">
        <v>14573456</v>
      </c>
      <c r="B4890" s="2" t="s">
        <v>2487</v>
      </c>
      <c r="C4890" s="1">
        <v>2025001</v>
      </c>
      <c r="D4890" s="1">
        <v>2001247</v>
      </c>
      <c r="E4890" s="2" t="s">
        <v>34</v>
      </c>
      <c r="F4890" s="2" t="s">
        <v>182</v>
      </c>
      <c r="G4890" s="2" t="s">
        <v>66</v>
      </c>
      <c r="H4890" s="2" t="s">
        <v>1779</v>
      </c>
      <c r="I4890" s="2" t="s">
        <v>1780</v>
      </c>
      <c r="J4890" s="2" t="s">
        <v>103</v>
      </c>
      <c r="K4890" s="2" t="s">
        <v>111</v>
      </c>
      <c r="L4890" s="2" t="s">
        <v>1150</v>
      </c>
      <c r="M4890" s="2" t="s">
        <v>1151</v>
      </c>
      <c r="N4890" s="2" t="s">
        <v>1152</v>
      </c>
      <c r="O4890" s="3">
        <v>2</v>
      </c>
      <c r="P4890" s="3">
        <v>129.98869999999999</v>
      </c>
      <c r="Q4890" s="3">
        <v>145</v>
      </c>
      <c r="R4890" s="3">
        <v>290</v>
      </c>
      <c r="S4890" s="3">
        <v>15.0113</v>
      </c>
      <c r="T4890" s="3">
        <v>30.02</v>
      </c>
      <c r="U4890" s="3">
        <v>10.35</v>
      </c>
      <c r="V4890" s="2" t="s">
        <v>145</v>
      </c>
      <c r="W4890" s="2" t="s">
        <v>146</v>
      </c>
      <c r="X4890" s="2" t="s">
        <v>125</v>
      </c>
      <c r="Y4890" s="19" t="str">
        <f>VLOOKUP(G4890,'Verweis Kd-Gruppe'!$A$2:$B$8,2,FALSE)</f>
        <v>EXP</v>
      </c>
      <c r="Z4890" s="19" t="str">
        <f>VLOOKUP(J4890,'Verweis Art-Gruppe'!$A$2:$B$15,2,FALSE)</f>
        <v>Geräte</v>
      </c>
      <c r="AA4890" s="19" t="str">
        <f>VLOOKUP(W4890,'Verweis Vertreter'!$A$2:$B$24,2,FALSE)</f>
        <v>Muhsin Yortanli</v>
      </c>
      <c r="AB4890" s="12">
        <f t="shared" si="684"/>
        <v>2</v>
      </c>
      <c r="AC4890" s="12">
        <f t="shared" si="689"/>
        <v>129.98869999999999</v>
      </c>
      <c r="AD4890" s="12">
        <f t="shared" si="690"/>
        <v>145</v>
      </c>
      <c r="AE4890" s="12">
        <f t="shared" si="685"/>
        <v>290</v>
      </c>
      <c r="AF4890" s="12">
        <f t="shared" si="686"/>
        <v>15.0113</v>
      </c>
      <c r="AG4890" s="12">
        <f t="shared" si="687"/>
        <v>30.02</v>
      </c>
      <c r="AH4890" s="9">
        <f t="shared" si="691"/>
        <v>0.10351724137931034</v>
      </c>
      <c r="AI4890" s="14">
        <f>VLOOKUP(E4890,'Verweis Faktor'!$A:$B,2,FALSE)</f>
        <v>1</v>
      </c>
      <c r="AJ4890" s="14"/>
      <c r="AK4890" s="14" t="str">
        <f>IF(AL4890="Ja","Versandkosten",VLOOKUP(E4890,'Verweis Belegart'!$A$2:$B$9,2,FALSE))</f>
        <v>Hardware</v>
      </c>
      <c r="AL4890" s="14" t="str">
        <f t="shared" si="692"/>
        <v>Nein</v>
      </c>
      <c r="AM4890" s="14" t="str">
        <f t="shared" si="688"/>
        <v>Positiv</v>
      </c>
    </row>
    <row r="4891" spans="1:39" ht="17.25" customHeight="1" x14ac:dyDescent="0.35">
      <c r="A4891" s="17">
        <v>14573456</v>
      </c>
      <c r="B4891" s="2" t="s">
        <v>2487</v>
      </c>
      <c r="C4891" s="1">
        <v>2025001</v>
      </c>
      <c r="D4891" s="1">
        <v>2001247</v>
      </c>
      <c r="E4891" s="2" t="s">
        <v>34</v>
      </c>
      <c r="F4891" s="2" t="s">
        <v>182</v>
      </c>
      <c r="G4891" s="2" t="s">
        <v>66</v>
      </c>
      <c r="H4891" s="2" t="s">
        <v>1779</v>
      </c>
      <c r="I4891" s="2" t="s">
        <v>1780</v>
      </c>
      <c r="J4891" s="2" t="s">
        <v>103</v>
      </c>
      <c r="K4891" s="2" t="s">
        <v>115</v>
      </c>
      <c r="L4891" s="2" t="s">
        <v>673</v>
      </c>
      <c r="M4891" s="2" t="s">
        <v>674</v>
      </c>
      <c r="N4891" s="2" t="s">
        <v>48</v>
      </c>
      <c r="O4891" s="3">
        <v>4</v>
      </c>
      <c r="P4891" s="3">
        <v>258.7989</v>
      </c>
      <c r="Q4891" s="3">
        <v>267</v>
      </c>
      <c r="R4891" s="3">
        <v>1068</v>
      </c>
      <c r="S4891" s="3">
        <v>8.2011000000000003</v>
      </c>
      <c r="T4891" s="3">
        <v>32.799999999999997</v>
      </c>
      <c r="U4891" s="3">
        <v>3.07</v>
      </c>
      <c r="V4891" s="2" t="s">
        <v>145</v>
      </c>
      <c r="W4891" s="2" t="s">
        <v>146</v>
      </c>
      <c r="X4891" s="2" t="s">
        <v>125</v>
      </c>
      <c r="Y4891" s="19" t="str">
        <f>VLOOKUP(G4891,'Verweis Kd-Gruppe'!$A$2:$B$8,2,FALSE)</f>
        <v>EXP</v>
      </c>
      <c r="Z4891" s="19" t="str">
        <f>VLOOKUP(J4891,'Verweis Art-Gruppe'!$A$2:$B$15,2,FALSE)</f>
        <v>Geräte</v>
      </c>
      <c r="AA4891" s="19" t="str">
        <f>VLOOKUP(W4891,'Verweis Vertreter'!$A$2:$B$24,2,FALSE)</f>
        <v>Muhsin Yortanli</v>
      </c>
      <c r="AB4891" s="12">
        <f t="shared" si="684"/>
        <v>4</v>
      </c>
      <c r="AC4891" s="12">
        <f t="shared" si="689"/>
        <v>258.7989</v>
      </c>
      <c r="AD4891" s="12">
        <f t="shared" si="690"/>
        <v>267</v>
      </c>
      <c r="AE4891" s="12">
        <f t="shared" si="685"/>
        <v>1068</v>
      </c>
      <c r="AF4891" s="12">
        <f t="shared" si="686"/>
        <v>8.2011000000000003</v>
      </c>
      <c r="AG4891" s="12">
        <f t="shared" si="687"/>
        <v>32.799999999999997</v>
      </c>
      <c r="AH4891" s="9">
        <f t="shared" si="691"/>
        <v>3.0711610486891382E-2</v>
      </c>
      <c r="AI4891" s="14">
        <f>VLOOKUP(E4891,'Verweis Faktor'!$A:$B,2,FALSE)</f>
        <v>1</v>
      </c>
      <c r="AJ4891" s="14"/>
      <c r="AK4891" s="14" t="str">
        <f>IF(AL4891="Ja","Versandkosten",VLOOKUP(E4891,'Verweis Belegart'!$A$2:$B$9,2,FALSE))</f>
        <v>Hardware</v>
      </c>
      <c r="AL4891" s="14" t="str">
        <f t="shared" si="692"/>
        <v>Nein</v>
      </c>
      <c r="AM4891" s="14" t="str">
        <f t="shared" si="688"/>
        <v>Positiv</v>
      </c>
    </row>
    <row r="4892" spans="1:39" ht="17.25" customHeight="1" x14ac:dyDescent="0.35">
      <c r="A4892" s="17">
        <v>14573456</v>
      </c>
      <c r="B4892" s="2" t="s">
        <v>2487</v>
      </c>
      <c r="C4892" s="1">
        <v>2025001</v>
      </c>
      <c r="D4892" s="1">
        <v>2001247</v>
      </c>
      <c r="E4892" s="2" t="s">
        <v>34</v>
      </c>
      <c r="F4892" s="2" t="s">
        <v>182</v>
      </c>
      <c r="G4892" s="2" t="s">
        <v>66</v>
      </c>
      <c r="H4892" s="2" t="s">
        <v>1779</v>
      </c>
      <c r="I4892" s="2" t="s">
        <v>1780</v>
      </c>
      <c r="J4892" s="2" t="s">
        <v>103</v>
      </c>
      <c r="K4892" s="2" t="s">
        <v>289</v>
      </c>
      <c r="L4892" s="2" t="s">
        <v>205</v>
      </c>
      <c r="M4892" s="2" t="s">
        <v>206</v>
      </c>
      <c r="N4892" s="2" t="s">
        <v>207</v>
      </c>
      <c r="O4892" s="3">
        <v>2</v>
      </c>
      <c r="P4892" s="3">
        <v>112.0598</v>
      </c>
      <c r="Q4892" s="3">
        <v>128</v>
      </c>
      <c r="R4892" s="3">
        <v>256</v>
      </c>
      <c r="S4892" s="3">
        <v>15.940200000000001</v>
      </c>
      <c r="T4892" s="3">
        <v>31.88</v>
      </c>
      <c r="U4892" s="3">
        <v>12.45</v>
      </c>
      <c r="V4892" s="2" t="s">
        <v>145</v>
      </c>
      <c r="W4892" s="2" t="s">
        <v>146</v>
      </c>
      <c r="X4892" s="2" t="s">
        <v>125</v>
      </c>
      <c r="Y4892" s="19" t="str">
        <f>VLOOKUP(G4892,'Verweis Kd-Gruppe'!$A$2:$B$8,2,FALSE)</f>
        <v>EXP</v>
      </c>
      <c r="Z4892" s="19" t="str">
        <f>VLOOKUP(J4892,'Verweis Art-Gruppe'!$A$2:$B$15,2,FALSE)</f>
        <v>Geräte</v>
      </c>
      <c r="AA4892" s="19" t="str">
        <f>VLOOKUP(W4892,'Verweis Vertreter'!$A$2:$B$24,2,FALSE)</f>
        <v>Muhsin Yortanli</v>
      </c>
      <c r="AB4892" s="12">
        <f t="shared" si="684"/>
        <v>2</v>
      </c>
      <c r="AC4892" s="12">
        <f t="shared" si="689"/>
        <v>112.0598</v>
      </c>
      <c r="AD4892" s="12">
        <f t="shared" si="690"/>
        <v>128</v>
      </c>
      <c r="AE4892" s="12">
        <f t="shared" si="685"/>
        <v>256</v>
      </c>
      <c r="AF4892" s="12">
        <f t="shared" si="686"/>
        <v>15.940200000000001</v>
      </c>
      <c r="AG4892" s="12">
        <f t="shared" si="687"/>
        <v>31.88</v>
      </c>
      <c r="AH4892" s="9">
        <f t="shared" si="691"/>
        <v>0.12453125</v>
      </c>
      <c r="AI4892" s="14">
        <f>VLOOKUP(E4892,'Verweis Faktor'!$A:$B,2,FALSE)</f>
        <v>1</v>
      </c>
      <c r="AJ4892" s="14"/>
      <c r="AK4892" s="14" t="str">
        <f>IF(AL4892="Ja","Versandkosten",VLOOKUP(E4892,'Verweis Belegart'!$A$2:$B$9,2,FALSE))</f>
        <v>Hardware</v>
      </c>
      <c r="AL4892" s="14" t="str">
        <f t="shared" si="692"/>
        <v>Nein</v>
      </c>
      <c r="AM4892" s="14" t="str">
        <f t="shared" si="688"/>
        <v>Positiv</v>
      </c>
    </row>
    <row r="4893" spans="1:39" ht="17.25" customHeight="1" x14ac:dyDescent="0.35">
      <c r="A4893" s="17">
        <v>14573456</v>
      </c>
      <c r="B4893" s="2" t="s">
        <v>2487</v>
      </c>
      <c r="C4893" s="1">
        <v>2025001</v>
      </c>
      <c r="D4893" s="1">
        <v>2001247</v>
      </c>
      <c r="E4893" s="2" t="s">
        <v>34</v>
      </c>
      <c r="F4893" s="2" t="s">
        <v>182</v>
      </c>
      <c r="G4893" s="2" t="s">
        <v>66</v>
      </c>
      <c r="H4893" s="2" t="s">
        <v>1779</v>
      </c>
      <c r="I4893" s="2" t="s">
        <v>1780</v>
      </c>
      <c r="J4893" s="2" t="s">
        <v>103</v>
      </c>
      <c r="K4893" s="2" t="s">
        <v>293</v>
      </c>
      <c r="L4893" s="2" t="s">
        <v>608</v>
      </c>
      <c r="M4893" s="2" t="s">
        <v>609</v>
      </c>
      <c r="N4893" s="2" t="s">
        <v>610</v>
      </c>
      <c r="O4893" s="3">
        <v>3</v>
      </c>
      <c r="P4893" s="3">
        <v>181</v>
      </c>
      <c r="Q4893" s="3">
        <v>192</v>
      </c>
      <c r="R4893" s="3">
        <v>576</v>
      </c>
      <c r="S4893" s="3">
        <v>11</v>
      </c>
      <c r="T4893" s="3">
        <v>33</v>
      </c>
      <c r="U4893" s="3">
        <v>5.72</v>
      </c>
      <c r="V4893" s="2" t="s">
        <v>145</v>
      </c>
      <c r="W4893" s="2" t="s">
        <v>146</v>
      </c>
      <c r="X4893" s="2" t="s">
        <v>125</v>
      </c>
      <c r="Y4893" s="19" t="str">
        <f>VLOOKUP(G4893,'Verweis Kd-Gruppe'!$A$2:$B$8,2,FALSE)</f>
        <v>EXP</v>
      </c>
      <c r="Z4893" s="19" t="str">
        <f>VLOOKUP(J4893,'Verweis Art-Gruppe'!$A$2:$B$15,2,FALSE)</f>
        <v>Geräte</v>
      </c>
      <c r="AA4893" s="19" t="str">
        <f>VLOOKUP(W4893,'Verweis Vertreter'!$A$2:$B$24,2,FALSE)</f>
        <v>Muhsin Yortanli</v>
      </c>
      <c r="AB4893" s="12">
        <f t="shared" si="684"/>
        <v>3</v>
      </c>
      <c r="AC4893" s="12">
        <f t="shared" si="689"/>
        <v>181</v>
      </c>
      <c r="AD4893" s="12">
        <f t="shared" si="690"/>
        <v>192</v>
      </c>
      <c r="AE4893" s="12">
        <f t="shared" si="685"/>
        <v>576</v>
      </c>
      <c r="AF4893" s="12">
        <f t="shared" si="686"/>
        <v>11</v>
      </c>
      <c r="AG4893" s="12">
        <f t="shared" si="687"/>
        <v>33</v>
      </c>
      <c r="AH4893" s="9">
        <f t="shared" si="691"/>
        <v>5.7291666666666664E-2</v>
      </c>
      <c r="AI4893" s="14">
        <f>VLOOKUP(E4893,'Verweis Faktor'!$A:$B,2,FALSE)</f>
        <v>1</v>
      </c>
      <c r="AJ4893" s="14"/>
      <c r="AK4893" s="14" t="str">
        <f>IF(AL4893="Ja","Versandkosten",VLOOKUP(E4893,'Verweis Belegart'!$A$2:$B$9,2,FALSE))</f>
        <v>Hardware</v>
      </c>
      <c r="AL4893" s="14" t="str">
        <f t="shared" si="692"/>
        <v>Nein</v>
      </c>
      <c r="AM4893" s="14" t="str">
        <f t="shared" si="688"/>
        <v>Positiv</v>
      </c>
    </row>
    <row r="4894" spans="1:39" ht="17.25" customHeight="1" x14ac:dyDescent="0.35">
      <c r="A4894" s="17">
        <v>14573456</v>
      </c>
      <c r="B4894" s="2" t="s">
        <v>2487</v>
      </c>
      <c r="C4894" s="1">
        <v>2025001</v>
      </c>
      <c r="D4894" s="1">
        <v>2001247</v>
      </c>
      <c r="E4894" s="2" t="s">
        <v>34</v>
      </c>
      <c r="F4894" s="2" t="s">
        <v>182</v>
      </c>
      <c r="G4894" s="2" t="s">
        <v>66</v>
      </c>
      <c r="H4894" s="2" t="s">
        <v>1779</v>
      </c>
      <c r="I4894" s="2" t="s">
        <v>1780</v>
      </c>
      <c r="J4894" s="2" t="s">
        <v>103</v>
      </c>
      <c r="K4894" s="2" t="s">
        <v>296</v>
      </c>
      <c r="L4894" s="2" t="s">
        <v>1900</v>
      </c>
      <c r="M4894" s="2" t="s">
        <v>1901</v>
      </c>
      <c r="N4894" s="2" t="s">
        <v>1047</v>
      </c>
      <c r="O4894" s="3">
        <v>2</v>
      </c>
      <c r="P4894" s="3">
        <v>99.305999999999997</v>
      </c>
      <c r="Q4894" s="3">
        <v>105</v>
      </c>
      <c r="R4894" s="3">
        <v>210</v>
      </c>
      <c r="S4894" s="3">
        <v>5.694</v>
      </c>
      <c r="T4894" s="3">
        <v>11.39</v>
      </c>
      <c r="U4894" s="3">
        <v>5.42</v>
      </c>
      <c r="V4894" s="2" t="s">
        <v>145</v>
      </c>
      <c r="W4894" s="2" t="s">
        <v>146</v>
      </c>
      <c r="X4894" s="2" t="s">
        <v>125</v>
      </c>
      <c r="Y4894" s="19" t="str">
        <f>VLOOKUP(G4894,'Verweis Kd-Gruppe'!$A$2:$B$8,2,FALSE)</f>
        <v>EXP</v>
      </c>
      <c r="Z4894" s="19" t="str">
        <f>VLOOKUP(J4894,'Verweis Art-Gruppe'!$A$2:$B$15,2,FALSE)</f>
        <v>Geräte</v>
      </c>
      <c r="AA4894" s="19" t="str">
        <f>VLOOKUP(W4894,'Verweis Vertreter'!$A$2:$B$24,2,FALSE)</f>
        <v>Muhsin Yortanli</v>
      </c>
      <c r="AB4894" s="12">
        <f t="shared" si="684"/>
        <v>2</v>
      </c>
      <c r="AC4894" s="12">
        <f t="shared" si="689"/>
        <v>99.305999999999997</v>
      </c>
      <c r="AD4894" s="12">
        <f t="shared" si="690"/>
        <v>105</v>
      </c>
      <c r="AE4894" s="12">
        <f t="shared" si="685"/>
        <v>210</v>
      </c>
      <c r="AF4894" s="12">
        <f t="shared" si="686"/>
        <v>5.694</v>
      </c>
      <c r="AG4894" s="12">
        <f t="shared" si="687"/>
        <v>11.39</v>
      </c>
      <c r="AH4894" s="9">
        <f t="shared" si="691"/>
        <v>5.4238095238095238E-2</v>
      </c>
      <c r="AI4894" s="14">
        <f>VLOOKUP(E4894,'Verweis Faktor'!$A:$B,2,FALSE)</f>
        <v>1</v>
      </c>
      <c r="AJ4894" s="14"/>
      <c r="AK4894" s="14" t="str">
        <f>IF(AL4894="Ja","Versandkosten",VLOOKUP(E4894,'Verweis Belegart'!$A$2:$B$9,2,FALSE))</f>
        <v>Hardware</v>
      </c>
      <c r="AL4894" s="14" t="str">
        <f t="shared" si="692"/>
        <v>Nein</v>
      </c>
      <c r="AM4894" s="14" t="str">
        <f t="shared" si="688"/>
        <v>Positiv</v>
      </c>
    </row>
    <row r="4895" spans="1:39" ht="17.25" customHeight="1" x14ac:dyDescent="0.35">
      <c r="A4895" s="17">
        <v>14573456</v>
      </c>
      <c r="B4895" s="2" t="s">
        <v>2487</v>
      </c>
      <c r="C4895" s="1">
        <v>2025001</v>
      </c>
      <c r="D4895" s="1">
        <v>2001247</v>
      </c>
      <c r="E4895" s="2" t="s">
        <v>34</v>
      </c>
      <c r="F4895" s="2" t="s">
        <v>182</v>
      </c>
      <c r="G4895" s="2" t="s">
        <v>66</v>
      </c>
      <c r="H4895" s="2" t="s">
        <v>1779</v>
      </c>
      <c r="I4895" s="2" t="s">
        <v>1780</v>
      </c>
      <c r="J4895" s="2" t="s">
        <v>103</v>
      </c>
      <c r="K4895" s="2" t="s">
        <v>299</v>
      </c>
      <c r="L4895" s="2" t="s">
        <v>455</v>
      </c>
      <c r="M4895" s="2" t="s">
        <v>456</v>
      </c>
      <c r="N4895" s="2" t="s">
        <v>457</v>
      </c>
      <c r="O4895" s="3">
        <v>1</v>
      </c>
      <c r="P4895" s="3">
        <v>848.8066</v>
      </c>
      <c r="Q4895" s="3">
        <v>839</v>
      </c>
      <c r="R4895" s="3">
        <v>839</v>
      </c>
      <c r="S4895" s="3">
        <v>-9.8065999999999995</v>
      </c>
      <c r="T4895" s="3">
        <v>-9.81</v>
      </c>
      <c r="U4895" s="3">
        <v>-1.1599999999999999</v>
      </c>
      <c r="V4895" s="2" t="s">
        <v>145</v>
      </c>
      <c r="W4895" s="2" t="s">
        <v>146</v>
      </c>
      <c r="X4895" s="2" t="s">
        <v>125</v>
      </c>
      <c r="Y4895" s="19" t="str">
        <f>VLOOKUP(G4895,'Verweis Kd-Gruppe'!$A$2:$B$8,2,FALSE)</f>
        <v>EXP</v>
      </c>
      <c r="Z4895" s="19" t="str">
        <f>VLOOKUP(J4895,'Verweis Art-Gruppe'!$A$2:$B$15,2,FALSE)</f>
        <v>Geräte</v>
      </c>
      <c r="AA4895" s="19" t="str">
        <f>VLOOKUP(W4895,'Verweis Vertreter'!$A$2:$B$24,2,FALSE)</f>
        <v>Muhsin Yortanli</v>
      </c>
      <c r="AB4895" s="12">
        <f t="shared" si="684"/>
        <v>1</v>
      </c>
      <c r="AC4895" s="12">
        <f t="shared" si="689"/>
        <v>848.8066</v>
      </c>
      <c r="AD4895" s="12">
        <f t="shared" si="690"/>
        <v>839</v>
      </c>
      <c r="AE4895" s="12">
        <f t="shared" si="685"/>
        <v>839</v>
      </c>
      <c r="AF4895" s="12">
        <f t="shared" si="686"/>
        <v>-9.8065999999999995</v>
      </c>
      <c r="AG4895" s="12">
        <f t="shared" si="687"/>
        <v>-9.81</v>
      </c>
      <c r="AH4895" s="9">
        <f t="shared" si="691"/>
        <v>-1.1692491060786651E-2</v>
      </c>
      <c r="AI4895" s="14">
        <f>VLOOKUP(E4895,'Verweis Faktor'!$A:$B,2,FALSE)</f>
        <v>1</v>
      </c>
      <c r="AJ4895" s="14"/>
      <c r="AK4895" s="14" t="str">
        <f>IF(AL4895="Ja","Versandkosten",VLOOKUP(E4895,'Verweis Belegart'!$A$2:$B$9,2,FALSE))</f>
        <v>Hardware</v>
      </c>
      <c r="AL4895" s="14" t="str">
        <f t="shared" si="692"/>
        <v>Nein</v>
      </c>
      <c r="AM4895" s="14" t="str">
        <f t="shared" si="688"/>
        <v>Negativ</v>
      </c>
    </row>
    <row r="4896" spans="1:39" ht="17.25" customHeight="1" x14ac:dyDescent="0.35">
      <c r="A4896" s="17">
        <v>14573456</v>
      </c>
      <c r="B4896" s="2" t="s">
        <v>2487</v>
      </c>
      <c r="C4896" s="1">
        <v>2025001</v>
      </c>
      <c r="D4896" s="1">
        <v>2001247</v>
      </c>
      <c r="E4896" s="2" t="s">
        <v>34</v>
      </c>
      <c r="F4896" s="2" t="s">
        <v>182</v>
      </c>
      <c r="G4896" s="2" t="s">
        <v>66</v>
      </c>
      <c r="H4896" s="2" t="s">
        <v>1779</v>
      </c>
      <c r="I4896" s="2" t="s">
        <v>1780</v>
      </c>
      <c r="J4896" s="2" t="s">
        <v>103</v>
      </c>
      <c r="K4896" s="2" t="s">
        <v>300</v>
      </c>
      <c r="L4896" s="2" t="s">
        <v>458</v>
      </c>
      <c r="M4896" s="2" t="s">
        <v>459</v>
      </c>
      <c r="N4896" s="2" t="s">
        <v>41</v>
      </c>
      <c r="O4896" s="3">
        <v>2</v>
      </c>
      <c r="P4896" s="3">
        <v>227.2817</v>
      </c>
      <c r="Q4896" s="3">
        <v>238</v>
      </c>
      <c r="R4896" s="3">
        <v>476</v>
      </c>
      <c r="S4896" s="3">
        <v>10.718299999999999</v>
      </c>
      <c r="T4896" s="3">
        <v>21.44</v>
      </c>
      <c r="U4896" s="3">
        <v>4.5</v>
      </c>
      <c r="V4896" s="2" t="s">
        <v>145</v>
      </c>
      <c r="W4896" s="2" t="s">
        <v>146</v>
      </c>
      <c r="X4896" s="2" t="s">
        <v>125</v>
      </c>
      <c r="Y4896" s="19" t="str">
        <f>VLOOKUP(G4896,'Verweis Kd-Gruppe'!$A$2:$B$8,2,FALSE)</f>
        <v>EXP</v>
      </c>
      <c r="Z4896" s="19" t="str">
        <f>VLOOKUP(J4896,'Verweis Art-Gruppe'!$A$2:$B$15,2,FALSE)</f>
        <v>Geräte</v>
      </c>
      <c r="AA4896" s="19" t="str">
        <f>VLOOKUP(W4896,'Verweis Vertreter'!$A$2:$B$24,2,FALSE)</f>
        <v>Muhsin Yortanli</v>
      </c>
      <c r="AB4896" s="12">
        <f t="shared" si="684"/>
        <v>2</v>
      </c>
      <c r="AC4896" s="12">
        <f t="shared" si="689"/>
        <v>227.2817</v>
      </c>
      <c r="AD4896" s="12">
        <f t="shared" si="690"/>
        <v>238</v>
      </c>
      <c r="AE4896" s="12">
        <f t="shared" si="685"/>
        <v>476</v>
      </c>
      <c r="AF4896" s="12">
        <f t="shared" si="686"/>
        <v>10.718299999999999</v>
      </c>
      <c r="AG4896" s="12">
        <f t="shared" si="687"/>
        <v>21.44</v>
      </c>
      <c r="AH4896" s="9">
        <f t="shared" si="691"/>
        <v>4.5042016806722693E-2</v>
      </c>
      <c r="AI4896" s="14">
        <f>VLOOKUP(E4896,'Verweis Faktor'!$A:$B,2,FALSE)</f>
        <v>1</v>
      </c>
      <c r="AJ4896" s="14"/>
      <c r="AK4896" s="14" t="str">
        <f>IF(AL4896="Ja","Versandkosten",VLOOKUP(E4896,'Verweis Belegart'!$A$2:$B$9,2,FALSE))</f>
        <v>Hardware</v>
      </c>
      <c r="AL4896" s="14" t="str">
        <f t="shared" si="692"/>
        <v>Nein</v>
      </c>
      <c r="AM4896" s="14" t="str">
        <f t="shared" si="688"/>
        <v>Positiv</v>
      </c>
    </row>
    <row r="4897" spans="1:39" ht="17.25" customHeight="1" x14ac:dyDescent="0.35">
      <c r="A4897" s="17">
        <v>14573456</v>
      </c>
      <c r="B4897" s="2" t="s">
        <v>2487</v>
      </c>
      <c r="C4897" s="1">
        <v>2025001</v>
      </c>
      <c r="D4897" s="1">
        <v>2001247</v>
      </c>
      <c r="E4897" s="2" t="s">
        <v>34</v>
      </c>
      <c r="F4897" s="2" t="s">
        <v>182</v>
      </c>
      <c r="G4897" s="2" t="s">
        <v>66</v>
      </c>
      <c r="H4897" s="2" t="s">
        <v>1779</v>
      </c>
      <c r="I4897" s="2" t="s">
        <v>1780</v>
      </c>
      <c r="J4897" s="2" t="s">
        <v>103</v>
      </c>
      <c r="K4897" s="2" t="s">
        <v>301</v>
      </c>
      <c r="L4897" s="2" t="s">
        <v>1029</v>
      </c>
      <c r="M4897" s="2" t="s">
        <v>1030</v>
      </c>
      <c r="N4897" s="2" t="s">
        <v>310</v>
      </c>
      <c r="O4897" s="3">
        <v>3</v>
      </c>
      <c r="P4897" s="3">
        <v>484.77780000000001</v>
      </c>
      <c r="Q4897" s="3">
        <v>495</v>
      </c>
      <c r="R4897" s="3">
        <v>1485</v>
      </c>
      <c r="S4897" s="3">
        <v>10.222200000000001</v>
      </c>
      <c r="T4897" s="3">
        <v>30.67</v>
      </c>
      <c r="U4897" s="3">
        <v>2.06</v>
      </c>
      <c r="V4897" s="2" t="s">
        <v>145</v>
      </c>
      <c r="W4897" s="2" t="s">
        <v>146</v>
      </c>
      <c r="X4897" s="2" t="s">
        <v>125</v>
      </c>
      <c r="Y4897" s="19" t="str">
        <f>VLOOKUP(G4897,'Verweis Kd-Gruppe'!$A$2:$B$8,2,FALSE)</f>
        <v>EXP</v>
      </c>
      <c r="Z4897" s="19" t="str">
        <f>VLOOKUP(J4897,'Verweis Art-Gruppe'!$A$2:$B$15,2,FALSE)</f>
        <v>Geräte</v>
      </c>
      <c r="AA4897" s="19" t="str">
        <f>VLOOKUP(W4897,'Verweis Vertreter'!$A$2:$B$24,2,FALSE)</f>
        <v>Muhsin Yortanli</v>
      </c>
      <c r="AB4897" s="12">
        <f t="shared" si="684"/>
        <v>3</v>
      </c>
      <c r="AC4897" s="12">
        <f t="shared" si="689"/>
        <v>484.77780000000001</v>
      </c>
      <c r="AD4897" s="12">
        <f t="shared" si="690"/>
        <v>495</v>
      </c>
      <c r="AE4897" s="12">
        <f t="shared" si="685"/>
        <v>1485</v>
      </c>
      <c r="AF4897" s="12">
        <f t="shared" si="686"/>
        <v>10.222200000000001</v>
      </c>
      <c r="AG4897" s="12">
        <f t="shared" si="687"/>
        <v>30.67</v>
      </c>
      <c r="AH4897" s="9">
        <f t="shared" si="691"/>
        <v>2.0653198653198656E-2</v>
      </c>
      <c r="AI4897" s="14">
        <f>VLOOKUP(E4897,'Verweis Faktor'!$A:$B,2,FALSE)</f>
        <v>1</v>
      </c>
      <c r="AJ4897" s="14"/>
      <c r="AK4897" s="14" t="str">
        <f>IF(AL4897="Ja","Versandkosten",VLOOKUP(E4897,'Verweis Belegart'!$A$2:$B$9,2,FALSE))</f>
        <v>Hardware</v>
      </c>
      <c r="AL4897" s="14" t="str">
        <f t="shared" si="692"/>
        <v>Nein</v>
      </c>
      <c r="AM4897" s="14" t="str">
        <f t="shared" si="688"/>
        <v>Positiv</v>
      </c>
    </row>
    <row r="4898" spans="1:39" ht="17.25" customHeight="1" x14ac:dyDescent="0.35">
      <c r="A4898" s="17">
        <v>14573456</v>
      </c>
      <c r="B4898" s="2" t="s">
        <v>2487</v>
      </c>
      <c r="C4898" s="1">
        <v>2025001</v>
      </c>
      <c r="D4898" s="1">
        <v>2001247</v>
      </c>
      <c r="E4898" s="2" t="s">
        <v>34</v>
      </c>
      <c r="F4898" s="2" t="s">
        <v>182</v>
      </c>
      <c r="G4898" s="2" t="s">
        <v>66</v>
      </c>
      <c r="H4898" s="2" t="s">
        <v>1779</v>
      </c>
      <c r="I4898" s="2" t="s">
        <v>1780</v>
      </c>
      <c r="J4898" s="2" t="s">
        <v>103</v>
      </c>
      <c r="K4898" s="2" t="s">
        <v>304</v>
      </c>
      <c r="L4898" s="2" t="s">
        <v>1056</v>
      </c>
      <c r="M4898" s="2" t="s">
        <v>1057</v>
      </c>
      <c r="N4898" s="2" t="s">
        <v>1058</v>
      </c>
      <c r="O4898" s="3">
        <v>2</v>
      </c>
      <c r="P4898" s="3">
        <v>64</v>
      </c>
      <c r="Q4898" s="3">
        <v>68</v>
      </c>
      <c r="R4898" s="3">
        <v>136</v>
      </c>
      <c r="S4898" s="3">
        <v>4</v>
      </c>
      <c r="T4898" s="3">
        <v>8</v>
      </c>
      <c r="U4898" s="3">
        <v>5.88</v>
      </c>
      <c r="V4898" s="2" t="s">
        <v>145</v>
      </c>
      <c r="W4898" s="2" t="s">
        <v>146</v>
      </c>
      <c r="X4898" s="2" t="s">
        <v>125</v>
      </c>
      <c r="Y4898" s="19" t="str">
        <f>VLOOKUP(G4898,'Verweis Kd-Gruppe'!$A$2:$B$8,2,FALSE)</f>
        <v>EXP</v>
      </c>
      <c r="Z4898" s="19" t="str">
        <f>VLOOKUP(J4898,'Verweis Art-Gruppe'!$A$2:$B$15,2,FALSE)</f>
        <v>Geräte</v>
      </c>
      <c r="AA4898" s="19" t="str">
        <f>VLOOKUP(W4898,'Verweis Vertreter'!$A$2:$B$24,2,FALSE)</f>
        <v>Muhsin Yortanli</v>
      </c>
      <c r="AB4898" s="12">
        <f t="shared" si="684"/>
        <v>2</v>
      </c>
      <c r="AC4898" s="12">
        <f t="shared" si="689"/>
        <v>64</v>
      </c>
      <c r="AD4898" s="12">
        <f t="shared" si="690"/>
        <v>68</v>
      </c>
      <c r="AE4898" s="12">
        <f t="shared" si="685"/>
        <v>136</v>
      </c>
      <c r="AF4898" s="12">
        <f t="shared" si="686"/>
        <v>4</v>
      </c>
      <c r="AG4898" s="12">
        <f t="shared" si="687"/>
        <v>8</v>
      </c>
      <c r="AH4898" s="9">
        <f t="shared" si="691"/>
        <v>5.8823529411764705E-2</v>
      </c>
      <c r="AI4898" s="14">
        <f>VLOOKUP(E4898,'Verweis Faktor'!$A:$B,2,FALSE)</f>
        <v>1</v>
      </c>
      <c r="AJ4898" s="14"/>
      <c r="AK4898" s="14" t="str">
        <f>IF(AL4898="Ja","Versandkosten",VLOOKUP(E4898,'Verweis Belegart'!$A$2:$B$9,2,FALSE))</f>
        <v>Hardware</v>
      </c>
      <c r="AL4898" s="14" t="str">
        <f t="shared" si="692"/>
        <v>Nein</v>
      </c>
      <c r="AM4898" s="14" t="str">
        <f t="shared" si="688"/>
        <v>Positiv</v>
      </c>
    </row>
    <row r="4899" spans="1:39" ht="17.25" customHeight="1" x14ac:dyDescent="0.35">
      <c r="A4899" s="17">
        <v>14573456</v>
      </c>
      <c r="B4899" s="2" t="s">
        <v>2487</v>
      </c>
      <c r="C4899" s="1">
        <v>2025001</v>
      </c>
      <c r="D4899" s="1">
        <v>2001247</v>
      </c>
      <c r="E4899" s="2" t="s">
        <v>34</v>
      </c>
      <c r="F4899" s="2" t="s">
        <v>182</v>
      </c>
      <c r="G4899" s="2" t="s">
        <v>66</v>
      </c>
      <c r="H4899" s="2" t="s">
        <v>1779</v>
      </c>
      <c r="I4899" s="2" t="s">
        <v>1780</v>
      </c>
      <c r="J4899" s="2" t="s">
        <v>103</v>
      </c>
      <c r="K4899" s="2" t="s">
        <v>307</v>
      </c>
      <c r="L4899" s="2" t="s">
        <v>185</v>
      </c>
      <c r="M4899" s="2" t="s">
        <v>186</v>
      </c>
      <c r="N4899" s="2" t="s">
        <v>187</v>
      </c>
      <c r="O4899" s="3">
        <v>1</v>
      </c>
      <c r="P4899" s="3">
        <v>93.245800000000003</v>
      </c>
      <c r="Q4899" s="3">
        <v>103</v>
      </c>
      <c r="R4899" s="3">
        <v>103</v>
      </c>
      <c r="S4899" s="3">
        <v>9.7542000000000009</v>
      </c>
      <c r="T4899" s="3">
        <v>9.75</v>
      </c>
      <c r="U4899" s="3">
        <v>9.4700000000000006</v>
      </c>
      <c r="V4899" s="2" t="s">
        <v>145</v>
      </c>
      <c r="W4899" s="2" t="s">
        <v>146</v>
      </c>
      <c r="X4899" s="2" t="s">
        <v>125</v>
      </c>
      <c r="Y4899" s="19" t="str">
        <f>VLOOKUP(G4899,'Verweis Kd-Gruppe'!$A$2:$B$8,2,FALSE)</f>
        <v>EXP</v>
      </c>
      <c r="Z4899" s="19" t="str">
        <f>VLOOKUP(J4899,'Verweis Art-Gruppe'!$A$2:$B$15,2,FALSE)</f>
        <v>Geräte</v>
      </c>
      <c r="AA4899" s="19" t="str">
        <f>VLOOKUP(W4899,'Verweis Vertreter'!$A$2:$B$24,2,FALSE)</f>
        <v>Muhsin Yortanli</v>
      </c>
      <c r="AB4899" s="12">
        <f t="shared" si="684"/>
        <v>1</v>
      </c>
      <c r="AC4899" s="12">
        <f t="shared" si="689"/>
        <v>93.245800000000003</v>
      </c>
      <c r="AD4899" s="12">
        <f t="shared" si="690"/>
        <v>103</v>
      </c>
      <c r="AE4899" s="12">
        <f t="shared" si="685"/>
        <v>103</v>
      </c>
      <c r="AF4899" s="12">
        <f t="shared" si="686"/>
        <v>9.7542000000000009</v>
      </c>
      <c r="AG4899" s="12">
        <f t="shared" si="687"/>
        <v>9.75</v>
      </c>
      <c r="AH4899" s="9">
        <f t="shared" si="691"/>
        <v>9.4660194174757281E-2</v>
      </c>
      <c r="AI4899" s="14">
        <f>VLOOKUP(E4899,'Verweis Faktor'!$A:$B,2,FALSE)</f>
        <v>1</v>
      </c>
      <c r="AJ4899" s="14"/>
      <c r="AK4899" s="14" t="str">
        <f>IF(AL4899="Ja","Versandkosten",VLOOKUP(E4899,'Verweis Belegart'!$A$2:$B$9,2,FALSE))</f>
        <v>Hardware</v>
      </c>
      <c r="AL4899" s="14" t="str">
        <f t="shared" si="692"/>
        <v>Nein</v>
      </c>
      <c r="AM4899" s="14" t="str">
        <f t="shared" si="688"/>
        <v>Positiv</v>
      </c>
    </row>
    <row r="4900" spans="1:39" ht="17.25" customHeight="1" x14ac:dyDescent="0.35">
      <c r="A4900" s="17">
        <v>14573456</v>
      </c>
      <c r="B4900" s="2" t="s">
        <v>2487</v>
      </c>
      <c r="C4900" s="1">
        <v>2025001</v>
      </c>
      <c r="D4900" s="1">
        <v>2001247</v>
      </c>
      <c r="E4900" s="2" t="s">
        <v>34</v>
      </c>
      <c r="F4900" s="2" t="s">
        <v>182</v>
      </c>
      <c r="G4900" s="2" t="s">
        <v>66</v>
      </c>
      <c r="H4900" s="2" t="s">
        <v>1779</v>
      </c>
      <c r="I4900" s="2" t="s">
        <v>1780</v>
      </c>
      <c r="J4900" s="2" t="s">
        <v>103</v>
      </c>
      <c r="K4900" s="2" t="s">
        <v>311</v>
      </c>
      <c r="L4900" s="2" t="s">
        <v>331</v>
      </c>
      <c r="M4900" s="2" t="s">
        <v>332</v>
      </c>
      <c r="N4900" s="2" t="s">
        <v>333</v>
      </c>
      <c r="O4900" s="3">
        <v>1</v>
      </c>
      <c r="P4900" s="3">
        <v>826.48779999999999</v>
      </c>
      <c r="Q4900" s="3">
        <v>775</v>
      </c>
      <c r="R4900" s="3">
        <v>775</v>
      </c>
      <c r="S4900" s="3">
        <v>-51.4878</v>
      </c>
      <c r="T4900" s="3">
        <v>-51.49</v>
      </c>
      <c r="U4900" s="3">
        <v>-6.64</v>
      </c>
      <c r="V4900" s="2" t="s">
        <v>145</v>
      </c>
      <c r="W4900" s="2" t="s">
        <v>146</v>
      </c>
      <c r="X4900" s="2" t="s">
        <v>125</v>
      </c>
      <c r="Y4900" s="19" t="str">
        <f>VLOOKUP(G4900,'Verweis Kd-Gruppe'!$A$2:$B$8,2,FALSE)</f>
        <v>EXP</v>
      </c>
      <c r="Z4900" s="19" t="str">
        <f>VLOOKUP(J4900,'Verweis Art-Gruppe'!$A$2:$B$15,2,FALSE)</f>
        <v>Geräte</v>
      </c>
      <c r="AA4900" s="19" t="str">
        <f>VLOOKUP(W4900,'Verweis Vertreter'!$A$2:$B$24,2,FALSE)</f>
        <v>Muhsin Yortanli</v>
      </c>
      <c r="AB4900" s="12">
        <f t="shared" si="684"/>
        <v>1</v>
      </c>
      <c r="AC4900" s="12">
        <f t="shared" si="689"/>
        <v>826.48779999999999</v>
      </c>
      <c r="AD4900" s="12">
        <f t="shared" si="690"/>
        <v>775</v>
      </c>
      <c r="AE4900" s="12">
        <f t="shared" si="685"/>
        <v>775</v>
      </c>
      <c r="AF4900" s="12">
        <f t="shared" si="686"/>
        <v>-51.4878</v>
      </c>
      <c r="AG4900" s="12">
        <f t="shared" si="687"/>
        <v>-51.49</v>
      </c>
      <c r="AH4900" s="9">
        <f t="shared" si="691"/>
        <v>-6.6438709677419355E-2</v>
      </c>
      <c r="AI4900" s="14">
        <f>VLOOKUP(E4900,'Verweis Faktor'!$A:$B,2,FALSE)</f>
        <v>1</v>
      </c>
      <c r="AJ4900" s="14"/>
      <c r="AK4900" s="14" t="str">
        <f>IF(AL4900="Ja","Versandkosten",VLOOKUP(E4900,'Verweis Belegart'!$A$2:$B$9,2,FALSE))</f>
        <v>Hardware</v>
      </c>
      <c r="AL4900" s="14" t="str">
        <f t="shared" si="692"/>
        <v>Nein</v>
      </c>
      <c r="AM4900" s="14" t="str">
        <f t="shared" si="688"/>
        <v>Negativ</v>
      </c>
    </row>
    <row r="4901" spans="1:39" ht="17.25" customHeight="1" x14ac:dyDescent="0.35">
      <c r="A4901" s="17">
        <v>14573456</v>
      </c>
      <c r="B4901" s="2" t="s">
        <v>2487</v>
      </c>
      <c r="C4901" s="1">
        <v>2025001</v>
      </c>
      <c r="D4901" s="1">
        <v>2001247</v>
      </c>
      <c r="E4901" s="2" t="s">
        <v>34</v>
      </c>
      <c r="F4901" s="2" t="s">
        <v>182</v>
      </c>
      <c r="G4901" s="2" t="s">
        <v>66</v>
      </c>
      <c r="H4901" s="2" t="s">
        <v>1779</v>
      </c>
      <c r="I4901" s="2" t="s">
        <v>1780</v>
      </c>
      <c r="J4901" s="2" t="s">
        <v>103</v>
      </c>
      <c r="K4901" s="2" t="s">
        <v>478</v>
      </c>
      <c r="L4901" s="2" t="s">
        <v>1808</v>
      </c>
      <c r="M4901" s="2" t="s">
        <v>1809</v>
      </c>
      <c r="N4901" s="2" t="s">
        <v>139</v>
      </c>
      <c r="O4901" s="3">
        <v>10</v>
      </c>
      <c r="P4901" s="3">
        <v>699.65219999999999</v>
      </c>
      <c r="Q4901" s="3">
        <v>720</v>
      </c>
      <c r="R4901" s="3">
        <v>7200</v>
      </c>
      <c r="S4901" s="3">
        <v>20.347799999999999</v>
      </c>
      <c r="T4901" s="3">
        <v>203.48</v>
      </c>
      <c r="U4901" s="3">
        <v>2.82</v>
      </c>
      <c r="V4901" s="2" t="s">
        <v>145</v>
      </c>
      <c r="W4901" s="2" t="s">
        <v>146</v>
      </c>
      <c r="X4901" s="2" t="s">
        <v>125</v>
      </c>
      <c r="Y4901" s="19" t="str">
        <f>VLOOKUP(G4901,'Verweis Kd-Gruppe'!$A$2:$B$8,2,FALSE)</f>
        <v>EXP</v>
      </c>
      <c r="Z4901" s="19" t="str">
        <f>VLOOKUP(J4901,'Verweis Art-Gruppe'!$A$2:$B$15,2,FALSE)</f>
        <v>Geräte</v>
      </c>
      <c r="AA4901" s="19" t="str">
        <f>VLOOKUP(W4901,'Verweis Vertreter'!$A$2:$B$24,2,FALSE)</f>
        <v>Muhsin Yortanli</v>
      </c>
      <c r="AB4901" s="12">
        <f t="shared" si="684"/>
        <v>10</v>
      </c>
      <c r="AC4901" s="12">
        <f t="shared" si="689"/>
        <v>699.65219999999999</v>
      </c>
      <c r="AD4901" s="12">
        <f t="shared" si="690"/>
        <v>720</v>
      </c>
      <c r="AE4901" s="12">
        <f t="shared" si="685"/>
        <v>7200</v>
      </c>
      <c r="AF4901" s="12">
        <f t="shared" si="686"/>
        <v>20.347799999999999</v>
      </c>
      <c r="AG4901" s="12">
        <f t="shared" si="687"/>
        <v>203.48</v>
      </c>
      <c r="AH4901" s="9">
        <f t="shared" si="691"/>
        <v>2.8261111111111108E-2</v>
      </c>
      <c r="AI4901" s="14">
        <f>VLOOKUP(E4901,'Verweis Faktor'!$A:$B,2,FALSE)</f>
        <v>1</v>
      </c>
      <c r="AJ4901" s="14"/>
      <c r="AK4901" s="14" t="str">
        <f>IF(AL4901="Ja","Versandkosten",VLOOKUP(E4901,'Verweis Belegart'!$A$2:$B$9,2,FALSE))</f>
        <v>Hardware</v>
      </c>
      <c r="AL4901" s="14" t="str">
        <f t="shared" si="692"/>
        <v>Nein</v>
      </c>
      <c r="AM4901" s="14" t="str">
        <f t="shared" si="688"/>
        <v>Positiv</v>
      </c>
    </row>
    <row r="4902" spans="1:39" ht="17.25" customHeight="1" x14ac:dyDescent="0.35">
      <c r="A4902" s="17">
        <v>14573456</v>
      </c>
      <c r="B4902" s="2" t="s">
        <v>2487</v>
      </c>
      <c r="C4902" s="1">
        <v>2025001</v>
      </c>
      <c r="D4902" s="1">
        <v>2001247</v>
      </c>
      <c r="E4902" s="2" t="s">
        <v>34</v>
      </c>
      <c r="F4902" s="2" t="s">
        <v>182</v>
      </c>
      <c r="G4902" s="2" t="s">
        <v>66</v>
      </c>
      <c r="H4902" s="2" t="s">
        <v>1779</v>
      </c>
      <c r="I4902" s="2" t="s">
        <v>1780</v>
      </c>
      <c r="J4902" s="2" t="s">
        <v>103</v>
      </c>
      <c r="K4902" s="2" t="s">
        <v>482</v>
      </c>
      <c r="L4902" s="2" t="s">
        <v>465</v>
      </c>
      <c r="M4902" s="2" t="s">
        <v>466</v>
      </c>
      <c r="N4902" s="2" t="s">
        <v>451</v>
      </c>
      <c r="O4902" s="3">
        <v>3</v>
      </c>
      <c r="P4902" s="3">
        <v>134</v>
      </c>
      <c r="Q4902" s="3">
        <v>147</v>
      </c>
      <c r="R4902" s="3">
        <v>441</v>
      </c>
      <c r="S4902" s="3">
        <v>13</v>
      </c>
      <c r="T4902" s="3">
        <v>39</v>
      </c>
      <c r="U4902" s="3">
        <v>8.84</v>
      </c>
      <c r="V4902" s="2" t="s">
        <v>145</v>
      </c>
      <c r="W4902" s="2" t="s">
        <v>146</v>
      </c>
      <c r="X4902" s="2" t="s">
        <v>125</v>
      </c>
      <c r="Y4902" s="19" t="str">
        <f>VLOOKUP(G4902,'Verweis Kd-Gruppe'!$A$2:$B$8,2,FALSE)</f>
        <v>EXP</v>
      </c>
      <c r="Z4902" s="19" t="str">
        <f>VLOOKUP(J4902,'Verweis Art-Gruppe'!$A$2:$B$15,2,FALSE)</f>
        <v>Geräte</v>
      </c>
      <c r="AA4902" s="19" t="str">
        <f>VLOOKUP(W4902,'Verweis Vertreter'!$A$2:$B$24,2,FALSE)</f>
        <v>Muhsin Yortanli</v>
      </c>
      <c r="AB4902" s="12">
        <f t="shared" si="684"/>
        <v>3</v>
      </c>
      <c r="AC4902" s="12">
        <f t="shared" si="689"/>
        <v>134</v>
      </c>
      <c r="AD4902" s="12">
        <f t="shared" si="690"/>
        <v>147</v>
      </c>
      <c r="AE4902" s="12">
        <f t="shared" si="685"/>
        <v>441</v>
      </c>
      <c r="AF4902" s="12">
        <f t="shared" si="686"/>
        <v>13</v>
      </c>
      <c r="AG4902" s="12">
        <f t="shared" si="687"/>
        <v>39</v>
      </c>
      <c r="AH4902" s="9">
        <f t="shared" si="691"/>
        <v>8.8435374149659865E-2</v>
      </c>
      <c r="AI4902" s="14">
        <f>VLOOKUP(E4902,'Verweis Faktor'!$A:$B,2,FALSE)</f>
        <v>1</v>
      </c>
      <c r="AJ4902" s="14"/>
      <c r="AK4902" s="14" t="str">
        <f>IF(AL4902="Ja","Versandkosten",VLOOKUP(E4902,'Verweis Belegart'!$A$2:$B$9,2,FALSE))</f>
        <v>Hardware</v>
      </c>
      <c r="AL4902" s="14" t="str">
        <f t="shared" si="692"/>
        <v>Nein</v>
      </c>
      <c r="AM4902" s="14" t="str">
        <f t="shared" si="688"/>
        <v>Positiv</v>
      </c>
    </row>
    <row r="4903" spans="1:39" ht="17.25" customHeight="1" x14ac:dyDescent="0.35">
      <c r="A4903" s="17">
        <v>14573456</v>
      </c>
      <c r="B4903" s="2" t="s">
        <v>2487</v>
      </c>
      <c r="C4903" s="1">
        <v>2025001</v>
      </c>
      <c r="D4903" s="1">
        <v>2001247</v>
      </c>
      <c r="E4903" s="2" t="s">
        <v>34</v>
      </c>
      <c r="F4903" s="2" t="s">
        <v>182</v>
      </c>
      <c r="G4903" s="2" t="s">
        <v>66</v>
      </c>
      <c r="H4903" s="2" t="s">
        <v>1779</v>
      </c>
      <c r="I4903" s="2" t="s">
        <v>1780</v>
      </c>
      <c r="J4903" s="2" t="s">
        <v>103</v>
      </c>
      <c r="K4903" s="2" t="s">
        <v>485</v>
      </c>
      <c r="L4903" s="2" t="s">
        <v>402</v>
      </c>
      <c r="M4903" s="2" t="s">
        <v>403</v>
      </c>
      <c r="N4903" s="2" t="s">
        <v>404</v>
      </c>
      <c r="O4903" s="3">
        <v>1</v>
      </c>
      <c r="P4903" s="3">
        <v>233.6053</v>
      </c>
      <c r="Q4903" s="3">
        <v>245</v>
      </c>
      <c r="R4903" s="3">
        <v>245</v>
      </c>
      <c r="S4903" s="3">
        <v>11.3947</v>
      </c>
      <c r="T4903" s="3">
        <v>11.39</v>
      </c>
      <c r="U4903" s="3">
        <v>4.6500000000000004</v>
      </c>
      <c r="V4903" s="2" t="s">
        <v>145</v>
      </c>
      <c r="W4903" s="2" t="s">
        <v>146</v>
      </c>
      <c r="X4903" s="2" t="s">
        <v>125</v>
      </c>
      <c r="Y4903" s="19" t="str">
        <f>VLOOKUP(G4903,'Verweis Kd-Gruppe'!$A$2:$B$8,2,FALSE)</f>
        <v>EXP</v>
      </c>
      <c r="Z4903" s="19" t="str">
        <f>VLOOKUP(J4903,'Verweis Art-Gruppe'!$A$2:$B$15,2,FALSE)</f>
        <v>Geräte</v>
      </c>
      <c r="AA4903" s="19" t="str">
        <f>VLOOKUP(W4903,'Verweis Vertreter'!$A$2:$B$24,2,FALSE)</f>
        <v>Muhsin Yortanli</v>
      </c>
      <c r="AB4903" s="12">
        <f t="shared" si="684"/>
        <v>1</v>
      </c>
      <c r="AC4903" s="12">
        <f t="shared" si="689"/>
        <v>233.6053</v>
      </c>
      <c r="AD4903" s="12">
        <f t="shared" si="690"/>
        <v>245</v>
      </c>
      <c r="AE4903" s="12">
        <f t="shared" si="685"/>
        <v>245</v>
      </c>
      <c r="AF4903" s="12">
        <f t="shared" si="686"/>
        <v>11.3947</v>
      </c>
      <c r="AG4903" s="12">
        <f t="shared" si="687"/>
        <v>11.39</v>
      </c>
      <c r="AH4903" s="9">
        <f t="shared" si="691"/>
        <v>4.6489795918367348E-2</v>
      </c>
      <c r="AI4903" s="14">
        <f>VLOOKUP(E4903,'Verweis Faktor'!$A:$B,2,FALSE)</f>
        <v>1</v>
      </c>
      <c r="AJ4903" s="14"/>
      <c r="AK4903" s="14" t="str">
        <f>IF(AL4903="Ja","Versandkosten",VLOOKUP(E4903,'Verweis Belegart'!$A$2:$B$9,2,FALSE))</f>
        <v>Hardware</v>
      </c>
      <c r="AL4903" s="14" t="str">
        <f t="shared" si="692"/>
        <v>Nein</v>
      </c>
      <c r="AM4903" s="14" t="str">
        <f t="shared" si="688"/>
        <v>Positiv</v>
      </c>
    </row>
    <row r="4904" spans="1:39" ht="17.25" customHeight="1" x14ac:dyDescent="0.35">
      <c r="A4904" s="17">
        <v>14573456</v>
      </c>
      <c r="B4904" s="2" t="s">
        <v>2487</v>
      </c>
      <c r="C4904" s="1">
        <v>2025001</v>
      </c>
      <c r="D4904" s="1">
        <v>2001247</v>
      </c>
      <c r="E4904" s="2" t="s">
        <v>34</v>
      </c>
      <c r="F4904" s="2" t="s">
        <v>182</v>
      </c>
      <c r="G4904" s="2" t="s">
        <v>66</v>
      </c>
      <c r="H4904" s="2" t="s">
        <v>1779</v>
      </c>
      <c r="I4904" s="2" t="s">
        <v>1780</v>
      </c>
      <c r="J4904" s="2" t="s">
        <v>103</v>
      </c>
      <c r="K4904" s="2" t="s">
        <v>486</v>
      </c>
      <c r="L4904" s="2" t="s">
        <v>479</v>
      </c>
      <c r="M4904" s="2" t="s">
        <v>480</v>
      </c>
      <c r="N4904" s="2" t="s">
        <v>481</v>
      </c>
      <c r="O4904" s="3">
        <v>2</v>
      </c>
      <c r="P4904" s="3">
        <v>110.11790000000001</v>
      </c>
      <c r="Q4904" s="3">
        <v>122</v>
      </c>
      <c r="R4904" s="3">
        <v>244</v>
      </c>
      <c r="S4904" s="3">
        <v>11.882099999999999</v>
      </c>
      <c r="T4904" s="3">
        <v>23.76</v>
      </c>
      <c r="U4904" s="3">
        <v>9.73</v>
      </c>
      <c r="V4904" s="2" t="s">
        <v>145</v>
      </c>
      <c r="W4904" s="2" t="s">
        <v>146</v>
      </c>
      <c r="X4904" s="2" t="s">
        <v>125</v>
      </c>
      <c r="Y4904" s="19" t="str">
        <f>VLOOKUP(G4904,'Verweis Kd-Gruppe'!$A$2:$B$8,2,FALSE)</f>
        <v>EXP</v>
      </c>
      <c r="Z4904" s="19" t="str">
        <f>VLOOKUP(J4904,'Verweis Art-Gruppe'!$A$2:$B$15,2,FALSE)</f>
        <v>Geräte</v>
      </c>
      <c r="AA4904" s="19" t="str">
        <f>VLOOKUP(W4904,'Verweis Vertreter'!$A$2:$B$24,2,FALSE)</f>
        <v>Muhsin Yortanli</v>
      </c>
      <c r="AB4904" s="12">
        <f t="shared" si="684"/>
        <v>2</v>
      </c>
      <c r="AC4904" s="12">
        <f t="shared" si="689"/>
        <v>110.11790000000001</v>
      </c>
      <c r="AD4904" s="12">
        <f t="shared" si="690"/>
        <v>122</v>
      </c>
      <c r="AE4904" s="12">
        <f t="shared" si="685"/>
        <v>244</v>
      </c>
      <c r="AF4904" s="12">
        <f t="shared" si="686"/>
        <v>11.882099999999999</v>
      </c>
      <c r="AG4904" s="12">
        <f t="shared" si="687"/>
        <v>23.76</v>
      </c>
      <c r="AH4904" s="9">
        <f t="shared" si="691"/>
        <v>9.7377049180327871E-2</v>
      </c>
      <c r="AI4904" s="14">
        <f>VLOOKUP(E4904,'Verweis Faktor'!$A:$B,2,FALSE)</f>
        <v>1</v>
      </c>
      <c r="AJ4904" s="14"/>
      <c r="AK4904" s="14" t="str">
        <f>IF(AL4904="Ja","Versandkosten",VLOOKUP(E4904,'Verweis Belegart'!$A$2:$B$9,2,FALSE))</f>
        <v>Hardware</v>
      </c>
      <c r="AL4904" s="14" t="str">
        <f t="shared" si="692"/>
        <v>Nein</v>
      </c>
      <c r="AM4904" s="14" t="str">
        <f t="shared" si="688"/>
        <v>Positiv</v>
      </c>
    </row>
    <row r="4905" spans="1:39" ht="17.25" customHeight="1" x14ac:dyDescent="0.35">
      <c r="A4905" s="17">
        <v>14573456</v>
      </c>
      <c r="B4905" s="2" t="s">
        <v>2487</v>
      </c>
      <c r="C4905" s="1">
        <v>2025001</v>
      </c>
      <c r="D4905" s="1">
        <v>2001247</v>
      </c>
      <c r="E4905" s="2" t="s">
        <v>34</v>
      </c>
      <c r="F4905" s="2" t="s">
        <v>182</v>
      </c>
      <c r="G4905" s="2" t="s">
        <v>66</v>
      </c>
      <c r="H4905" s="2" t="s">
        <v>1779</v>
      </c>
      <c r="I4905" s="2" t="s">
        <v>1780</v>
      </c>
      <c r="J4905" s="2" t="s">
        <v>103</v>
      </c>
      <c r="K4905" s="2" t="s">
        <v>490</v>
      </c>
      <c r="L4905" s="2" t="s">
        <v>1255</v>
      </c>
      <c r="M4905" s="2" t="s">
        <v>1256</v>
      </c>
      <c r="N4905" s="2" t="s">
        <v>1257</v>
      </c>
      <c r="O4905" s="3">
        <v>1</v>
      </c>
      <c r="P4905" s="3">
        <v>88</v>
      </c>
      <c r="Q4905" s="3">
        <v>99</v>
      </c>
      <c r="R4905" s="3">
        <v>99</v>
      </c>
      <c r="S4905" s="3">
        <v>11</v>
      </c>
      <c r="T4905" s="3">
        <v>11</v>
      </c>
      <c r="U4905" s="3">
        <v>11.11</v>
      </c>
      <c r="V4905" s="2" t="s">
        <v>145</v>
      </c>
      <c r="W4905" s="2" t="s">
        <v>146</v>
      </c>
      <c r="X4905" s="2" t="s">
        <v>125</v>
      </c>
      <c r="Y4905" s="19" t="str">
        <f>VLOOKUP(G4905,'Verweis Kd-Gruppe'!$A$2:$B$8,2,FALSE)</f>
        <v>EXP</v>
      </c>
      <c r="Z4905" s="19" t="str">
        <f>VLOOKUP(J4905,'Verweis Art-Gruppe'!$A$2:$B$15,2,FALSE)</f>
        <v>Geräte</v>
      </c>
      <c r="AA4905" s="19" t="str">
        <f>VLOOKUP(W4905,'Verweis Vertreter'!$A$2:$B$24,2,FALSE)</f>
        <v>Muhsin Yortanli</v>
      </c>
      <c r="AB4905" s="12">
        <f t="shared" si="684"/>
        <v>1</v>
      </c>
      <c r="AC4905" s="12">
        <f t="shared" si="689"/>
        <v>88</v>
      </c>
      <c r="AD4905" s="12">
        <f t="shared" si="690"/>
        <v>99</v>
      </c>
      <c r="AE4905" s="12">
        <f t="shared" si="685"/>
        <v>99</v>
      </c>
      <c r="AF4905" s="12">
        <f t="shared" si="686"/>
        <v>11</v>
      </c>
      <c r="AG4905" s="12">
        <f t="shared" si="687"/>
        <v>11</v>
      </c>
      <c r="AH4905" s="9">
        <f t="shared" si="691"/>
        <v>0.1111111111111111</v>
      </c>
      <c r="AI4905" s="14">
        <f>VLOOKUP(E4905,'Verweis Faktor'!$A:$B,2,FALSE)</f>
        <v>1</v>
      </c>
      <c r="AJ4905" s="14"/>
      <c r="AK4905" s="14" t="str">
        <f>IF(AL4905="Ja","Versandkosten",VLOOKUP(E4905,'Verweis Belegart'!$A$2:$B$9,2,FALSE))</f>
        <v>Hardware</v>
      </c>
      <c r="AL4905" s="14" t="str">
        <f t="shared" si="692"/>
        <v>Nein</v>
      </c>
      <c r="AM4905" s="14" t="str">
        <f t="shared" si="688"/>
        <v>Positiv</v>
      </c>
    </row>
    <row r="4906" spans="1:39" ht="17.25" customHeight="1" x14ac:dyDescent="0.35">
      <c r="A4906" s="17">
        <v>14573456</v>
      </c>
      <c r="B4906" s="2" t="s">
        <v>2487</v>
      </c>
      <c r="C4906" s="1">
        <v>2025001</v>
      </c>
      <c r="D4906" s="1">
        <v>2001247</v>
      </c>
      <c r="E4906" s="2" t="s">
        <v>34</v>
      </c>
      <c r="F4906" s="2" t="s">
        <v>182</v>
      </c>
      <c r="G4906" s="2" t="s">
        <v>66</v>
      </c>
      <c r="H4906" s="2" t="s">
        <v>1779</v>
      </c>
      <c r="I4906" s="2" t="s">
        <v>1780</v>
      </c>
      <c r="J4906" s="2" t="s">
        <v>103</v>
      </c>
      <c r="K4906" s="2" t="s">
        <v>494</v>
      </c>
      <c r="L4906" s="2" t="s">
        <v>1106</v>
      </c>
      <c r="M4906" s="2" t="s">
        <v>1107</v>
      </c>
      <c r="N4906" s="2" t="s">
        <v>655</v>
      </c>
      <c r="O4906" s="3">
        <v>1</v>
      </c>
      <c r="P4906" s="3">
        <v>246.17310000000001</v>
      </c>
      <c r="Q4906" s="3">
        <v>267</v>
      </c>
      <c r="R4906" s="3">
        <v>267</v>
      </c>
      <c r="S4906" s="3">
        <v>20.826899999999998</v>
      </c>
      <c r="T4906" s="3">
        <v>20.83</v>
      </c>
      <c r="U4906" s="3">
        <v>7.8</v>
      </c>
      <c r="V4906" s="2" t="s">
        <v>145</v>
      </c>
      <c r="W4906" s="2" t="s">
        <v>146</v>
      </c>
      <c r="X4906" s="2" t="s">
        <v>125</v>
      </c>
      <c r="Y4906" s="19" t="str">
        <f>VLOOKUP(G4906,'Verweis Kd-Gruppe'!$A$2:$B$8,2,FALSE)</f>
        <v>EXP</v>
      </c>
      <c r="Z4906" s="19" t="str">
        <f>VLOOKUP(J4906,'Verweis Art-Gruppe'!$A$2:$B$15,2,FALSE)</f>
        <v>Geräte</v>
      </c>
      <c r="AA4906" s="19" t="str">
        <f>VLOOKUP(W4906,'Verweis Vertreter'!$A$2:$B$24,2,FALSE)</f>
        <v>Muhsin Yortanli</v>
      </c>
      <c r="AB4906" s="12">
        <f t="shared" si="684"/>
        <v>1</v>
      </c>
      <c r="AC4906" s="12">
        <f t="shared" si="689"/>
        <v>246.17310000000001</v>
      </c>
      <c r="AD4906" s="12">
        <f t="shared" si="690"/>
        <v>267</v>
      </c>
      <c r="AE4906" s="12">
        <f t="shared" si="685"/>
        <v>267</v>
      </c>
      <c r="AF4906" s="12">
        <f t="shared" si="686"/>
        <v>20.826899999999998</v>
      </c>
      <c r="AG4906" s="12">
        <f t="shared" si="687"/>
        <v>20.83</v>
      </c>
      <c r="AH4906" s="9">
        <f t="shared" si="691"/>
        <v>7.8014981273408238E-2</v>
      </c>
      <c r="AI4906" s="14">
        <f>VLOOKUP(E4906,'Verweis Faktor'!$A:$B,2,FALSE)</f>
        <v>1</v>
      </c>
      <c r="AJ4906" s="14"/>
      <c r="AK4906" s="14" t="str">
        <f>IF(AL4906="Ja","Versandkosten",VLOOKUP(E4906,'Verweis Belegart'!$A$2:$B$9,2,FALSE))</f>
        <v>Hardware</v>
      </c>
      <c r="AL4906" s="14" t="str">
        <f t="shared" si="692"/>
        <v>Nein</v>
      </c>
      <c r="AM4906" s="14" t="str">
        <f t="shared" si="688"/>
        <v>Positiv</v>
      </c>
    </row>
    <row r="4907" spans="1:39" ht="17.25" customHeight="1" x14ac:dyDescent="0.35">
      <c r="A4907" s="17">
        <v>14573456</v>
      </c>
      <c r="B4907" s="2" t="s">
        <v>2487</v>
      </c>
      <c r="C4907" s="1">
        <v>2025001</v>
      </c>
      <c r="D4907" s="1">
        <v>2001247</v>
      </c>
      <c r="E4907" s="2" t="s">
        <v>34</v>
      </c>
      <c r="F4907" s="2" t="s">
        <v>182</v>
      </c>
      <c r="G4907" s="2" t="s">
        <v>66</v>
      </c>
      <c r="H4907" s="2" t="s">
        <v>1779</v>
      </c>
      <c r="I4907" s="2" t="s">
        <v>1780</v>
      </c>
      <c r="J4907" s="2" t="s">
        <v>103</v>
      </c>
      <c r="K4907" s="2" t="s">
        <v>498</v>
      </c>
      <c r="L4907" s="2" t="s">
        <v>279</v>
      </c>
      <c r="M4907" s="2" t="s">
        <v>280</v>
      </c>
      <c r="N4907" s="2" t="s">
        <v>271</v>
      </c>
      <c r="O4907" s="3">
        <v>2</v>
      </c>
      <c r="P4907" s="3">
        <v>411.96159999999998</v>
      </c>
      <c r="Q4907" s="3">
        <v>426</v>
      </c>
      <c r="R4907" s="3">
        <v>852</v>
      </c>
      <c r="S4907" s="3">
        <v>14.038399999999999</v>
      </c>
      <c r="T4907" s="3">
        <v>28.08</v>
      </c>
      <c r="U4907" s="3">
        <v>3.29</v>
      </c>
      <c r="V4907" s="2" t="s">
        <v>145</v>
      </c>
      <c r="W4907" s="2" t="s">
        <v>146</v>
      </c>
      <c r="X4907" s="2" t="s">
        <v>125</v>
      </c>
      <c r="Y4907" s="19" t="str">
        <f>VLOOKUP(G4907,'Verweis Kd-Gruppe'!$A$2:$B$8,2,FALSE)</f>
        <v>EXP</v>
      </c>
      <c r="Z4907" s="19" t="str">
        <f>VLOOKUP(J4907,'Verweis Art-Gruppe'!$A$2:$B$15,2,FALSE)</f>
        <v>Geräte</v>
      </c>
      <c r="AA4907" s="19" t="str">
        <f>VLOOKUP(W4907,'Verweis Vertreter'!$A$2:$B$24,2,FALSE)</f>
        <v>Muhsin Yortanli</v>
      </c>
      <c r="AB4907" s="12">
        <f t="shared" si="684"/>
        <v>2</v>
      </c>
      <c r="AC4907" s="12">
        <f t="shared" si="689"/>
        <v>411.96159999999998</v>
      </c>
      <c r="AD4907" s="12">
        <f t="shared" si="690"/>
        <v>426</v>
      </c>
      <c r="AE4907" s="12">
        <f t="shared" si="685"/>
        <v>852</v>
      </c>
      <c r="AF4907" s="12">
        <f t="shared" si="686"/>
        <v>14.038399999999999</v>
      </c>
      <c r="AG4907" s="12">
        <f t="shared" si="687"/>
        <v>28.08</v>
      </c>
      <c r="AH4907" s="9">
        <f t="shared" si="691"/>
        <v>3.2957746478873236E-2</v>
      </c>
      <c r="AI4907" s="14">
        <f>VLOOKUP(E4907,'Verweis Faktor'!$A:$B,2,FALSE)</f>
        <v>1</v>
      </c>
      <c r="AJ4907" s="14"/>
      <c r="AK4907" s="14" t="str">
        <f>IF(AL4907="Ja","Versandkosten",VLOOKUP(E4907,'Verweis Belegart'!$A$2:$B$9,2,FALSE))</f>
        <v>Hardware</v>
      </c>
      <c r="AL4907" s="14" t="str">
        <f t="shared" si="692"/>
        <v>Nein</v>
      </c>
      <c r="AM4907" s="14" t="str">
        <f t="shared" si="688"/>
        <v>Positiv</v>
      </c>
    </row>
    <row r="4908" spans="1:39" ht="17.25" customHeight="1" x14ac:dyDescent="0.35">
      <c r="A4908" s="17">
        <v>14573456</v>
      </c>
      <c r="B4908" s="2" t="s">
        <v>2487</v>
      </c>
      <c r="C4908" s="1">
        <v>2025001</v>
      </c>
      <c r="D4908" s="1">
        <v>2001247</v>
      </c>
      <c r="E4908" s="2" t="s">
        <v>34</v>
      </c>
      <c r="F4908" s="2" t="s">
        <v>182</v>
      </c>
      <c r="G4908" s="2" t="s">
        <v>66</v>
      </c>
      <c r="H4908" s="2" t="s">
        <v>1779</v>
      </c>
      <c r="I4908" s="2" t="s">
        <v>1780</v>
      </c>
      <c r="J4908" s="2" t="s">
        <v>103</v>
      </c>
      <c r="K4908" s="2" t="s">
        <v>499</v>
      </c>
      <c r="L4908" s="2" t="s">
        <v>997</v>
      </c>
      <c r="M4908" s="2" t="s">
        <v>998</v>
      </c>
      <c r="N4908" s="2" t="s">
        <v>999</v>
      </c>
      <c r="O4908" s="3">
        <v>1</v>
      </c>
      <c r="P4908" s="3">
        <v>158.58330000000001</v>
      </c>
      <c r="Q4908" s="3">
        <v>165</v>
      </c>
      <c r="R4908" s="3">
        <v>165</v>
      </c>
      <c r="S4908" s="3">
        <v>6.4166999999999996</v>
      </c>
      <c r="T4908" s="3">
        <v>6.42</v>
      </c>
      <c r="U4908" s="3">
        <v>3.88</v>
      </c>
      <c r="V4908" s="2" t="s">
        <v>145</v>
      </c>
      <c r="W4908" s="2" t="s">
        <v>146</v>
      </c>
      <c r="X4908" s="2" t="s">
        <v>125</v>
      </c>
      <c r="Y4908" s="19" t="str">
        <f>VLOOKUP(G4908,'Verweis Kd-Gruppe'!$A$2:$B$8,2,FALSE)</f>
        <v>EXP</v>
      </c>
      <c r="Z4908" s="19" t="str">
        <f>VLOOKUP(J4908,'Verweis Art-Gruppe'!$A$2:$B$15,2,FALSE)</f>
        <v>Geräte</v>
      </c>
      <c r="AA4908" s="19" t="str">
        <f>VLOOKUP(W4908,'Verweis Vertreter'!$A$2:$B$24,2,FALSE)</f>
        <v>Muhsin Yortanli</v>
      </c>
      <c r="AB4908" s="12">
        <f t="shared" si="684"/>
        <v>1</v>
      </c>
      <c r="AC4908" s="12">
        <f t="shared" si="689"/>
        <v>158.58330000000001</v>
      </c>
      <c r="AD4908" s="12">
        <f t="shared" si="690"/>
        <v>165</v>
      </c>
      <c r="AE4908" s="12">
        <f t="shared" si="685"/>
        <v>165</v>
      </c>
      <c r="AF4908" s="12">
        <f t="shared" si="686"/>
        <v>6.4166999999999996</v>
      </c>
      <c r="AG4908" s="12">
        <f t="shared" si="687"/>
        <v>6.42</v>
      </c>
      <c r="AH4908" s="9">
        <f t="shared" si="691"/>
        <v>3.8909090909090907E-2</v>
      </c>
      <c r="AI4908" s="14">
        <f>VLOOKUP(E4908,'Verweis Faktor'!$A:$B,2,FALSE)</f>
        <v>1</v>
      </c>
      <c r="AJ4908" s="14"/>
      <c r="AK4908" s="14" t="str">
        <f>IF(AL4908="Ja","Versandkosten",VLOOKUP(E4908,'Verweis Belegart'!$A$2:$B$9,2,FALSE))</f>
        <v>Hardware</v>
      </c>
      <c r="AL4908" s="14" t="str">
        <f t="shared" si="692"/>
        <v>Nein</v>
      </c>
      <c r="AM4908" s="14" t="str">
        <f t="shared" si="688"/>
        <v>Positiv</v>
      </c>
    </row>
    <row r="4909" spans="1:39" ht="17.25" customHeight="1" x14ac:dyDescent="0.35">
      <c r="A4909" s="17">
        <v>14573456</v>
      </c>
      <c r="B4909" s="2" t="s">
        <v>2487</v>
      </c>
      <c r="C4909" s="1">
        <v>2025001</v>
      </c>
      <c r="D4909" s="1">
        <v>2001247</v>
      </c>
      <c r="E4909" s="2" t="s">
        <v>34</v>
      </c>
      <c r="F4909" s="2" t="s">
        <v>182</v>
      </c>
      <c r="G4909" s="2" t="s">
        <v>66</v>
      </c>
      <c r="H4909" s="2" t="s">
        <v>1779</v>
      </c>
      <c r="I4909" s="2" t="s">
        <v>1780</v>
      </c>
      <c r="J4909" s="2" t="s">
        <v>103</v>
      </c>
      <c r="K4909" s="2" t="s">
        <v>503</v>
      </c>
      <c r="L4909" s="2" t="s">
        <v>2173</v>
      </c>
      <c r="M4909" s="2" t="s">
        <v>2174</v>
      </c>
      <c r="N4909" s="2" t="s">
        <v>1139</v>
      </c>
      <c r="O4909" s="3">
        <v>1</v>
      </c>
      <c r="P4909" s="3">
        <v>99.490700000000004</v>
      </c>
      <c r="Q4909" s="3">
        <v>91</v>
      </c>
      <c r="R4909" s="3">
        <v>91</v>
      </c>
      <c r="S4909" s="3">
        <v>-8.4907000000000004</v>
      </c>
      <c r="T4909" s="3">
        <v>-8.49</v>
      </c>
      <c r="U4909" s="3">
        <v>-9.33</v>
      </c>
      <c r="V4909" s="2" t="s">
        <v>145</v>
      </c>
      <c r="W4909" s="2" t="s">
        <v>146</v>
      </c>
      <c r="X4909" s="2" t="s">
        <v>125</v>
      </c>
      <c r="Y4909" s="19" t="str">
        <f>VLOOKUP(G4909,'Verweis Kd-Gruppe'!$A$2:$B$8,2,FALSE)</f>
        <v>EXP</v>
      </c>
      <c r="Z4909" s="19" t="str">
        <f>VLOOKUP(J4909,'Verweis Art-Gruppe'!$A$2:$B$15,2,FALSE)</f>
        <v>Geräte</v>
      </c>
      <c r="AA4909" s="19" t="str">
        <f>VLOOKUP(W4909,'Verweis Vertreter'!$A$2:$B$24,2,FALSE)</f>
        <v>Muhsin Yortanli</v>
      </c>
      <c r="AB4909" s="12">
        <f t="shared" si="684"/>
        <v>1</v>
      </c>
      <c r="AC4909" s="12">
        <f t="shared" si="689"/>
        <v>99.490700000000004</v>
      </c>
      <c r="AD4909" s="12">
        <f t="shared" si="690"/>
        <v>91</v>
      </c>
      <c r="AE4909" s="12">
        <f t="shared" si="685"/>
        <v>91</v>
      </c>
      <c r="AF4909" s="12">
        <f t="shared" si="686"/>
        <v>-8.4907000000000004</v>
      </c>
      <c r="AG4909" s="12">
        <f t="shared" si="687"/>
        <v>-8.49</v>
      </c>
      <c r="AH4909" s="9">
        <f t="shared" si="691"/>
        <v>-9.3296703296703296E-2</v>
      </c>
      <c r="AI4909" s="14">
        <f>VLOOKUP(E4909,'Verweis Faktor'!$A:$B,2,FALSE)</f>
        <v>1</v>
      </c>
      <c r="AJ4909" s="14"/>
      <c r="AK4909" s="14" t="str">
        <f>IF(AL4909="Ja","Versandkosten",VLOOKUP(E4909,'Verweis Belegart'!$A$2:$B$9,2,FALSE))</f>
        <v>Hardware</v>
      </c>
      <c r="AL4909" s="14" t="str">
        <f t="shared" si="692"/>
        <v>Nein</v>
      </c>
      <c r="AM4909" s="14" t="str">
        <f t="shared" si="688"/>
        <v>Negativ</v>
      </c>
    </row>
    <row r="4910" spans="1:39" ht="17.25" customHeight="1" x14ac:dyDescent="0.35">
      <c r="A4910" s="17">
        <v>14573456</v>
      </c>
      <c r="B4910" s="2" t="s">
        <v>2487</v>
      </c>
      <c r="C4910" s="1">
        <v>2025001</v>
      </c>
      <c r="D4910" s="1">
        <v>2001247</v>
      </c>
      <c r="E4910" s="2" t="s">
        <v>34</v>
      </c>
      <c r="F4910" s="2" t="s">
        <v>182</v>
      </c>
      <c r="G4910" s="2" t="s">
        <v>66</v>
      </c>
      <c r="H4910" s="2" t="s">
        <v>1779</v>
      </c>
      <c r="I4910" s="2" t="s">
        <v>1780</v>
      </c>
      <c r="J4910" s="2" t="s">
        <v>103</v>
      </c>
      <c r="K4910" s="2" t="s">
        <v>507</v>
      </c>
      <c r="L4910" s="2" t="s">
        <v>1684</v>
      </c>
      <c r="M4910" s="2" t="s">
        <v>1685</v>
      </c>
      <c r="N4910" s="2" t="s">
        <v>684</v>
      </c>
      <c r="O4910" s="3">
        <v>2</v>
      </c>
      <c r="P4910" s="3">
        <v>76</v>
      </c>
      <c r="Q4910" s="3">
        <v>81</v>
      </c>
      <c r="R4910" s="3">
        <v>162</v>
      </c>
      <c r="S4910" s="3">
        <v>5</v>
      </c>
      <c r="T4910" s="3">
        <v>10</v>
      </c>
      <c r="U4910" s="3">
        <v>6.17</v>
      </c>
      <c r="V4910" s="2" t="s">
        <v>145</v>
      </c>
      <c r="W4910" s="2" t="s">
        <v>146</v>
      </c>
      <c r="X4910" s="2" t="s">
        <v>125</v>
      </c>
      <c r="Y4910" s="19" t="str">
        <f>VLOOKUP(G4910,'Verweis Kd-Gruppe'!$A$2:$B$8,2,FALSE)</f>
        <v>EXP</v>
      </c>
      <c r="Z4910" s="19" t="str">
        <f>VLOOKUP(J4910,'Verweis Art-Gruppe'!$A$2:$B$15,2,FALSE)</f>
        <v>Geräte</v>
      </c>
      <c r="AA4910" s="19" t="str">
        <f>VLOOKUP(W4910,'Verweis Vertreter'!$A$2:$B$24,2,FALSE)</f>
        <v>Muhsin Yortanli</v>
      </c>
      <c r="AB4910" s="12">
        <f t="shared" si="684"/>
        <v>2</v>
      </c>
      <c r="AC4910" s="12">
        <f t="shared" si="689"/>
        <v>76</v>
      </c>
      <c r="AD4910" s="12">
        <f t="shared" si="690"/>
        <v>81</v>
      </c>
      <c r="AE4910" s="12">
        <f t="shared" si="685"/>
        <v>162</v>
      </c>
      <c r="AF4910" s="12">
        <f t="shared" si="686"/>
        <v>5</v>
      </c>
      <c r="AG4910" s="12">
        <f t="shared" si="687"/>
        <v>10</v>
      </c>
      <c r="AH4910" s="9">
        <f t="shared" si="691"/>
        <v>6.1728395061728392E-2</v>
      </c>
      <c r="AI4910" s="14">
        <f>VLOOKUP(E4910,'Verweis Faktor'!$A:$B,2,FALSE)</f>
        <v>1</v>
      </c>
      <c r="AJ4910" s="14"/>
      <c r="AK4910" s="14" t="str">
        <f>IF(AL4910="Ja","Versandkosten",VLOOKUP(E4910,'Verweis Belegart'!$A$2:$B$9,2,FALSE))</f>
        <v>Hardware</v>
      </c>
      <c r="AL4910" s="14" t="str">
        <f t="shared" si="692"/>
        <v>Nein</v>
      </c>
      <c r="AM4910" s="14" t="str">
        <f t="shared" si="688"/>
        <v>Positiv</v>
      </c>
    </row>
    <row r="4911" spans="1:39" ht="17.25" customHeight="1" x14ac:dyDescent="0.35">
      <c r="A4911" s="17">
        <v>14573456</v>
      </c>
      <c r="B4911" s="2" t="s">
        <v>2487</v>
      </c>
      <c r="C4911" s="1">
        <v>2025001</v>
      </c>
      <c r="D4911" s="1">
        <v>2001247</v>
      </c>
      <c r="E4911" s="2" t="s">
        <v>34</v>
      </c>
      <c r="F4911" s="2" t="s">
        <v>182</v>
      </c>
      <c r="G4911" s="2" t="s">
        <v>66</v>
      </c>
      <c r="H4911" s="2" t="s">
        <v>1779</v>
      </c>
      <c r="I4911" s="2" t="s">
        <v>1780</v>
      </c>
      <c r="J4911" s="2" t="s">
        <v>103</v>
      </c>
      <c r="K4911" s="2" t="s">
        <v>511</v>
      </c>
      <c r="L4911" s="2" t="s">
        <v>1051</v>
      </c>
      <c r="M4911" s="2" t="s">
        <v>1052</v>
      </c>
      <c r="N4911" s="2" t="s">
        <v>1053</v>
      </c>
      <c r="O4911" s="3">
        <v>1</v>
      </c>
      <c r="P4911" s="3">
        <v>157</v>
      </c>
      <c r="Q4911" s="3">
        <v>169</v>
      </c>
      <c r="R4911" s="3">
        <v>169</v>
      </c>
      <c r="S4911" s="3">
        <v>12</v>
      </c>
      <c r="T4911" s="3">
        <v>12</v>
      </c>
      <c r="U4911" s="3">
        <v>7.1</v>
      </c>
      <c r="V4911" s="2" t="s">
        <v>145</v>
      </c>
      <c r="W4911" s="2" t="s">
        <v>146</v>
      </c>
      <c r="X4911" s="2" t="s">
        <v>125</v>
      </c>
      <c r="Y4911" s="19" t="str">
        <f>VLOOKUP(G4911,'Verweis Kd-Gruppe'!$A$2:$B$8,2,FALSE)</f>
        <v>EXP</v>
      </c>
      <c r="Z4911" s="19" t="str">
        <f>VLOOKUP(J4911,'Verweis Art-Gruppe'!$A$2:$B$15,2,FALSE)</f>
        <v>Geräte</v>
      </c>
      <c r="AA4911" s="19" t="str">
        <f>VLOOKUP(W4911,'Verweis Vertreter'!$A$2:$B$24,2,FALSE)</f>
        <v>Muhsin Yortanli</v>
      </c>
      <c r="AB4911" s="12">
        <f t="shared" si="684"/>
        <v>1</v>
      </c>
      <c r="AC4911" s="12">
        <f t="shared" si="689"/>
        <v>157</v>
      </c>
      <c r="AD4911" s="12">
        <f t="shared" si="690"/>
        <v>169</v>
      </c>
      <c r="AE4911" s="12">
        <f t="shared" si="685"/>
        <v>169</v>
      </c>
      <c r="AF4911" s="12">
        <f t="shared" si="686"/>
        <v>12</v>
      </c>
      <c r="AG4911" s="12">
        <f t="shared" si="687"/>
        <v>12</v>
      </c>
      <c r="AH4911" s="9">
        <f t="shared" si="691"/>
        <v>7.1005917159763315E-2</v>
      </c>
      <c r="AI4911" s="14">
        <f>VLOOKUP(E4911,'Verweis Faktor'!$A:$B,2,FALSE)</f>
        <v>1</v>
      </c>
      <c r="AJ4911" s="14"/>
      <c r="AK4911" s="14" t="str">
        <f>IF(AL4911="Ja","Versandkosten",VLOOKUP(E4911,'Verweis Belegart'!$A$2:$B$9,2,FALSE))</f>
        <v>Hardware</v>
      </c>
      <c r="AL4911" s="14" t="str">
        <f t="shared" si="692"/>
        <v>Nein</v>
      </c>
      <c r="AM4911" s="14" t="str">
        <f t="shared" si="688"/>
        <v>Positiv</v>
      </c>
    </row>
    <row r="4912" spans="1:39" ht="17.25" customHeight="1" x14ac:dyDescent="0.35">
      <c r="A4912" s="17">
        <v>14573456</v>
      </c>
      <c r="B4912" s="2" t="s">
        <v>2487</v>
      </c>
      <c r="C4912" s="1">
        <v>2025001</v>
      </c>
      <c r="D4912" s="1">
        <v>2001247</v>
      </c>
      <c r="E4912" s="2" t="s">
        <v>34</v>
      </c>
      <c r="F4912" s="2" t="s">
        <v>182</v>
      </c>
      <c r="G4912" s="2" t="s">
        <v>66</v>
      </c>
      <c r="H4912" s="2" t="s">
        <v>1779</v>
      </c>
      <c r="I4912" s="2" t="s">
        <v>1780</v>
      </c>
      <c r="J4912" s="2" t="s">
        <v>103</v>
      </c>
      <c r="K4912" s="2" t="s">
        <v>512</v>
      </c>
      <c r="L4912" s="2" t="s">
        <v>1143</v>
      </c>
      <c r="M4912" s="2" t="s">
        <v>1144</v>
      </c>
      <c r="N4912" s="2" t="s">
        <v>1145</v>
      </c>
      <c r="O4912" s="3">
        <v>1</v>
      </c>
      <c r="P4912" s="3">
        <v>152</v>
      </c>
      <c r="Q4912" s="3">
        <v>155</v>
      </c>
      <c r="R4912" s="3">
        <v>155</v>
      </c>
      <c r="S4912" s="3">
        <v>3</v>
      </c>
      <c r="T4912" s="3">
        <v>3</v>
      </c>
      <c r="U4912" s="3">
        <v>1.93</v>
      </c>
      <c r="V4912" s="2" t="s">
        <v>145</v>
      </c>
      <c r="W4912" s="2" t="s">
        <v>146</v>
      </c>
      <c r="X4912" s="2" t="s">
        <v>125</v>
      </c>
      <c r="Y4912" s="19" t="str">
        <f>VLOOKUP(G4912,'Verweis Kd-Gruppe'!$A$2:$B$8,2,FALSE)</f>
        <v>EXP</v>
      </c>
      <c r="Z4912" s="19" t="str">
        <f>VLOOKUP(J4912,'Verweis Art-Gruppe'!$A$2:$B$15,2,FALSE)</f>
        <v>Geräte</v>
      </c>
      <c r="AA4912" s="19" t="str">
        <f>VLOOKUP(W4912,'Verweis Vertreter'!$A$2:$B$24,2,FALSE)</f>
        <v>Muhsin Yortanli</v>
      </c>
      <c r="AB4912" s="12">
        <f t="shared" si="684"/>
        <v>1</v>
      </c>
      <c r="AC4912" s="12">
        <f t="shared" si="689"/>
        <v>152</v>
      </c>
      <c r="AD4912" s="12">
        <f t="shared" si="690"/>
        <v>155</v>
      </c>
      <c r="AE4912" s="12">
        <f t="shared" si="685"/>
        <v>155</v>
      </c>
      <c r="AF4912" s="12">
        <f t="shared" si="686"/>
        <v>3</v>
      </c>
      <c r="AG4912" s="12">
        <f t="shared" si="687"/>
        <v>3</v>
      </c>
      <c r="AH4912" s="9">
        <f t="shared" si="691"/>
        <v>1.935483870967742E-2</v>
      </c>
      <c r="AI4912" s="14">
        <f>VLOOKUP(E4912,'Verweis Faktor'!$A:$B,2,FALSE)</f>
        <v>1</v>
      </c>
      <c r="AJ4912" s="14"/>
      <c r="AK4912" s="14" t="str">
        <f>IF(AL4912="Ja","Versandkosten",VLOOKUP(E4912,'Verweis Belegart'!$A$2:$B$9,2,FALSE))</f>
        <v>Hardware</v>
      </c>
      <c r="AL4912" s="14" t="str">
        <f t="shared" si="692"/>
        <v>Nein</v>
      </c>
      <c r="AM4912" s="14" t="str">
        <f t="shared" si="688"/>
        <v>Positiv</v>
      </c>
    </row>
    <row r="4913" spans="1:39" ht="17.25" customHeight="1" x14ac:dyDescent="0.35">
      <c r="A4913" s="17">
        <v>14573456</v>
      </c>
      <c r="B4913" s="2" t="s">
        <v>2487</v>
      </c>
      <c r="C4913" s="1">
        <v>2025001</v>
      </c>
      <c r="D4913" s="1">
        <v>2001247</v>
      </c>
      <c r="E4913" s="2" t="s">
        <v>34</v>
      </c>
      <c r="F4913" s="2" t="s">
        <v>182</v>
      </c>
      <c r="G4913" s="2" t="s">
        <v>66</v>
      </c>
      <c r="H4913" s="2" t="s">
        <v>1779</v>
      </c>
      <c r="I4913" s="2" t="s">
        <v>1780</v>
      </c>
      <c r="J4913" s="2" t="s">
        <v>103</v>
      </c>
      <c r="K4913" s="2" t="s">
        <v>516</v>
      </c>
      <c r="L4913" s="2" t="s">
        <v>953</v>
      </c>
      <c r="M4913" s="2" t="s">
        <v>954</v>
      </c>
      <c r="N4913" s="2" t="s">
        <v>955</v>
      </c>
      <c r="O4913" s="3">
        <v>1</v>
      </c>
      <c r="P4913" s="3">
        <v>56.11</v>
      </c>
      <c r="Q4913" s="3">
        <v>57</v>
      </c>
      <c r="R4913" s="3">
        <v>57</v>
      </c>
      <c r="S4913" s="3">
        <v>0.89</v>
      </c>
      <c r="T4913" s="3">
        <v>0.89</v>
      </c>
      <c r="U4913" s="3">
        <v>1.56</v>
      </c>
      <c r="V4913" s="2" t="s">
        <v>145</v>
      </c>
      <c r="W4913" s="2" t="s">
        <v>146</v>
      </c>
      <c r="X4913" s="2" t="s">
        <v>125</v>
      </c>
      <c r="Y4913" s="19" t="str">
        <f>VLOOKUP(G4913,'Verweis Kd-Gruppe'!$A$2:$B$8,2,FALSE)</f>
        <v>EXP</v>
      </c>
      <c r="Z4913" s="19" t="str">
        <f>VLOOKUP(J4913,'Verweis Art-Gruppe'!$A$2:$B$15,2,FALSE)</f>
        <v>Geräte</v>
      </c>
      <c r="AA4913" s="19" t="str">
        <f>VLOOKUP(W4913,'Verweis Vertreter'!$A$2:$B$24,2,FALSE)</f>
        <v>Muhsin Yortanli</v>
      </c>
      <c r="AB4913" s="12">
        <f t="shared" si="684"/>
        <v>1</v>
      </c>
      <c r="AC4913" s="12">
        <f t="shared" si="689"/>
        <v>56.11</v>
      </c>
      <c r="AD4913" s="12">
        <f t="shared" si="690"/>
        <v>57</v>
      </c>
      <c r="AE4913" s="12">
        <f t="shared" si="685"/>
        <v>57</v>
      </c>
      <c r="AF4913" s="12">
        <f t="shared" si="686"/>
        <v>0.89</v>
      </c>
      <c r="AG4913" s="12">
        <f t="shared" si="687"/>
        <v>0.89</v>
      </c>
      <c r="AH4913" s="9">
        <f t="shared" si="691"/>
        <v>1.5614035087719299E-2</v>
      </c>
      <c r="AI4913" s="14">
        <f>VLOOKUP(E4913,'Verweis Faktor'!$A:$B,2,FALSE)</f>
        <v>1</v>
      </c>
      <c r="AJ4913" s="14"/>
      <c r="AK4913" s="14" t="str">
        <f>IF(AL4913="Ja","Versandkosten",VLOOKUP(E4913,'Verweis Belegart'!$A$2:$B$9,2,FALSE))</f>
        <v>Hardware</v>
      </c>
      <c r="AL4913" s="14" t="str">
        <f t="shared" si="692"/>
        <v>Nein</v>
      </c>
      <c r="AM4913" s="14" t="str">
        <f t="shared" si="688"/>
        <v>Positiv</v>
      </c>
    </row>
    <row r="4914" spans="1:39" ht="17.25" customHeight="1" x14ac:dyDescent="0.35">
      <c r="A4914" s="17">
        <v>14573456</v>
      </c>
      <c r="B4914" s="2" t="s">
        <v>2487</v>
      </c>
      <c r="C4914" s="1">
        <v>2025001</v>
      </c>
      <c r="D4914" s="1">
        <v>2001247</v>
      </c>
      <c r="E4914" s="2" t="s">
        <v>34</v>
      </c>
      <c r="F4914" s="2" t="s">
        <v>182</v>
      </c>
      <c r="G4914" s="2" t="s">
        <v>66</v>
      </c>
      <c r="H4914" s="2" t="s">
        <v>1779</v>
      </c>
      <c r="I4914" s="2" t="s">
        <v>1780</v>
      </c>
      <c r="J4914" s="2" t="s">
        <v>103</v>
      </c>
      <c r="K4914" s="2" t="s">
        <v>517</v>
      </c>
      <c r="L4914" s="2" t="s">
        <v>348</v>
      </c>
      <c r="M4914" s="2" t="s">
        <v>349</v>
      </c>
      <c r="N4914" s="2" t="s">
        <v>350</v>
      </c>
      <c r="O4914" s="3">
        <v>9</v>
      </c>
      <c r="P4914" s="3">
        <v>120.1156</v>
      </c>
      <c r="Q4914" s="3">
        <v>125</v>
      </c>
      <c r="R4914" s="3">
        <v>1125</v>
      </c>
      <c r="S4914" s="3">
        <v>4.8844000000000003</v>
      </c>
      <c r="T4914" s="3">
        <v>43.96</v>
      </c>
      <c r="U4914" s="3">
        <v>3.9</v>
      </c>
      <c r="V4914" s="2" t="s">
        <v>145</v>
      </c>
      <c r="W4914" s="2" t="s">
        <v>146</v>
      </c>
      <c r="X4914" s="2" t="s">
        <v>125</v>
      </c>
      <c r="Y4914" s="19" t="str">
        <f>VLOOKUP(G4914,'Verweis Kd-Gruppe'!$A$2:$B$8,2,FALSE)</f>
        <v>EXP</v>
      </c>
      <c r="Z4914" s="19" t="str">
        <f>VLOOKUP(J4914,'Verweis Art-Gruppe'!$A$2:$B$15,2,FALSE)</f>
        <v>Geräte</v>
      </c>
      <c r="AA4914" s="19" t="str">
        <f>VLOOKUP(W4914,'Verweis Vertreter'!$A$2:$B$24,2,FALSE)</f>
        <v>Muhsin Yortanli</v>
      </c>
      <c r="AB4914" s="12">
        <f t="shared" si="684"/>
        <v>9</v>
      </c>
      <c r="AC4914" s="12">
        <f t="shared" si="689"/>
        <v>120.1156</v>
      </c>
      <c r="AD4914" s="12">
        <f t="shared" si="690"/>
        <v>125</v>
      </c>
      <c r="AE4914" s="12">
        <f t="shared" si="685"/>
        <v>1125</v>
      </c>
      <c r="AF4914" s="12">
        <f t="shared" si="686"/>
        <v>4.8844000000000003</v>
      </c>
      <c r="AG4914" s="12">
        <f t="shared" si="687"/>
        <v>43.96</v>
      </c>
      <c r="AH4914" s="9">
        <f t="shared" si="691"/>
        <v>3.9075555555555558E-2</v>
      </c>
      <c r="AI4914" s="14">
        <f>VLOOKUP(E4914,'Verweis Faktor'!$A:$B,2,FALSE)</f>
        <v>1</v>
      </c>
      <c r="AJ4914" s="14"/>
      <c r="AK4914" s="14" t="str">
        <f>IF(AL4914="Ja","Versandkosten",VLOOKUP(E4914,'Verweis Belegart'!$A$2:$B$9,2,FALSE))</f>
        <v>Hardware</v>
      </c>
      <c r="AL4914" s="14" t="str">
        <f t="shared" si="692"/>
        <v>Nein</v>
      </c>
      <c r="AM4914" s="14" t="str">
        <f t="shared" si="688"/>
        <v>Positiv</v>
      </c>
    </row>
    <row r="4915" spans="1:39" ht="17.25" customHeight="1" x14ac:dyDescent="0.35">
      <c r="A4915" s="17">
        <v>14573456</v>
      </c>
      <c r="B4915" s="2" t="s">
        <v>2487</v>
      </c>
      <c r="C4915" s="1">
        <v>2025001</v>
      </c>
      <c r="D4915" s="1">
        <v>2001247</v>
      </c>
      <c r="E4915" s="2" t="s">
        <v>34</v>
      </c>
      <c r="F4915" s="2" t="s">
        <v>182</v>
      </c>
      <c r="G4915" s="2" t="s">
        <v>66</v>
      </c>
      <c r="H4915" s="2" t="s">
        <v>1779</v>
      </c>
      <c r="I4915" s="2" t="s">
        <v>1780</v>
      </c>
      <c r="J4915" s="2" t="s">
        <v>103</v>
      </c>
      <c r="K4915" s="2" t="s">
        <v>518</v>
      </c>
      <c r="L4915" s="2" t="s">
        <v>911</v>
      </c>
      <c r="M4915" s="2" t="s">
        <v>912</v>
      </c>
      <c r="N4915" s="2" t="s">
        <v>652</v>
      </c>
      <c r="O4915" s="3">
        <v>7</v>
      </c>
      <c r="P4915" s="3">
        <v>202</v>
      </c>
      <c r="Q4915" s="3">
        <v>217</v>
      </c>
      <c r="R4915" s="3">
        <v>1519</v>
      </c>
      <c r="S4915" s="3">
        <v>15</v>
      </c>
      <c r="T4915" s="3">
        <v>105</v>
      </c>
      <c r="U4915" s="3">
        <v>6.91</v>
      </c>
      <c r="V4915" s="2" t="s">
        <v>145</v>
      </c>
      <c r="W4915" s="2" t="s">
        <v>146</v>
      </c>
      <c r="X4915" s="2" t="s">
        <v>125</v>
      </c>
      <c r="Y4915" s="19" t="str">
        <f>VLOOKUP(G4915,'Verweis Kd-Gruppe'!$A$2:$B$8,2,FALSE)</f>
        <v>EXP</v>
      </c>
      <c r="Z4915" s="19" t="str">
        <f>VLOOKUP(J4915,'Verweis Art-Gruppe'!$A$2:$B$15,2,FALSE)</f>
        <v>Geräte</v>
      </c>
      <c r="AA4915" s="19" t="str">
        <f>VLOOKUP(W4915,'Verweis Vertreter'!$A$2:$B$24,2,FALSE)</f>
        <v>Muhsin Yortanli</v>
      </c>
      <c r="AB4915" s="12">
        <f t="shared" si="684"/>
        <v>7</v>
      </c>
      <c r="AC4915" s="12">
        <f t="shared" si="689"/>
        <v>202</v>
      </c>
      <c r="AD4915" s="12">
        <f t="shared" si="690"/>
        <v>217</v>
      </c>
      <c r="AE4915" s="12">
        <f t="shared" si="685"/>
        <v>1519</v>
      </c>
      <c r="AF4915" s="12">
        <f t="shared" si="686"/>
        <v>15</v>
      </c>
      <c r="AG4915" s="12">
        <f t="shared" si="687"/>
        <v>105</v>
      </c>
      <c r="AH4915" s="9">
        <f t="shared" si="691"/>
        <v>6.9124423963133647E-2</v>
      </c>
      <c r="AI4915" s="14">
        <f>VLOOKUP(E4915,'Verweis Faktor'!$A:$B,2,FALSE)</f>
        <v>1</v>
      </c>
      <c r="AJ4915" s="14"/>
      <c r="AK4915" s="14" t="str">
        <f>IF(AL4915="Ja","Versandkosten",VLOOKUP(E4915,'Verweis Belegart'!$A$2:$B$9,2,FALSE))</f>
        <v>Hardware</v>
      </c>
      <c r="AL4915" s="14" t="str">
        <f t="shared" si="692"/>
        <v>Nein</v>
      </c>
      <c r="AM4915" s="14" t="str">
        <f t="shared" si="688"/>
        <v>Positiv</v>
      </c>
    </row>
    <row r="4916" spans="1:39" ht="17.25" customHeight="1" x14ac:dyDescent="0.35">
      <c r="A4916" s="17">
        <v>14573456</v>
      </c>
      <c r="B4916" s="2" t="s">
        <v>2487</v>
      </c>
      <c r="C4916" s="1">
        <v>2025001</v>
      </c>
      <c r="D4916" s="1">
        <v>2001247</v>
      </c>
      <c r="E4916" s="2" t="s">
        <v>34</v>
      </c>
      <c r="F4916" s="2" t="s">
        <v>182</v>
      </c>
      <c r="G4916" s="2" t="s">
        <v>66</v>
      </c>
      <c r="H4916" s="2" t="s">
        <v>1779</v>
      </c>
      <c r="I4916" s="2" t="s">
        <v>1780</v>
      </c>
      <c r="J4916" s="2" t="s">
        <v>103</v>
      </c>
      <c r="K4916" s="2" t="s">
        <v>519</v>
      </c>
      <c r="L4916" s="2" t="s">
        <v>2006</v>
      </c>
      <c r="M4916" s="2" t="s">
        <v>2007</v>
      </c>
      <c r="N4916" s="2" t="s">
        <v>139</v>
      </c>
      <c r="O4916" s="3">
        <v>7</v>
      </c>
      <c r="P4916" s="3">
        <v>695</v>
      </c>
      <c r="Q4916" s="3">
        <v>718</v>
      </c>
      <c r="R4916" s="3">
        <v>5026</v>
      </c>
      <c r="S4916" s="3">
        <v>23</v>
      </c>
      <c r="T4916" s="3">
        <v>161</v>
      </c>
      <c r="U4916" s="3">
        <v>3.2</v>
      </c>
      <c r="V4916" s="2" t="s">
        <v>145</v>
      </c>
      <c r="W4916" s="2" t="s">
        <v>146</v>
      </c>
      <c r="X4916" s="2" t="s">
        <v>125</v>
      </c>
      <c r="Y4916" s="19" t="str">
        <f>VLOOKUP(G4916,'Verweis Kd-Gruppe'!$A$2:$B$8,2,FALSE)</f>
        <v>EXP</v>
      </c>
      <c r="Z4916" s="19" t="str">
        <f>VLOOKUP(J4916,'Verweis Art-Gruppe'!$A$2:$B$15,2,FALSE)</f>
        <v>Geräte</v>
      </c>
      <c r="AA4916" s="19" t="str">
        <f>VLOOKUP(W4916,'Verweis Vertreter'!$A$2:$B$24,2,FALSE)</f>
        <v>Muhsin Yortanli</v>
      </c>
      <c r="AB4916" s="12">
        <f t="shared" si="684"/>
        <v>7</v>
      </c>
      <c r="AC4916" s="12">
        <f t="shared" si="689"/>
        <v>695</v>
      </c>
      <c r="AD4916" s="12">
        <f t="shared" si="690"/>
        <v>718</v>
      </c>
      <c r="AE4916" s="12">
        <f t="shared" si="685"/>
        <v>5026</v>
      </c>
      <c r="AF4916" s="12">
        <f t="shared" si="686"/>
        <v>23</v>
      </c>
      <c r="AG4916" s="12">
        <f t="shared" si="687"/>
        <v>161</v>
      </c>
      <c r="AH4916" s="9">
        <f t="shared" si="691"/>
        <v>3.2033426183844013E-2</v>
      </c>
      <c r="AI4916" s="14">
        <f>VLOOKUP(E4916,'Verweis Faktor'!$A:$B,2,FALSE)</f>
        <v>1</v>
      </c>
      <c r="AJ4916" s="14"/>
      <c r="AK4916" s="14" t="str">
        <f>IF(AL4916="Ja","Versandkosten",VLOOKUP(E4916,'Verweis Belegart'!$A$2:$B$9,2,FALSE))</f>
        <v>Hardware</v>
      </c>
      <c r="AL4916" s="14" t="str">
        <f t="shared" si="692"/>
        <v>Nein</v>
      </c>
      <c r="AM4916" s="14" t="str">
        <f t="shared" si="688"/>
        <v>Positiv</v>
      </c>
    </row>
    <row r="4917" spans="1:39" ht="17.25" customHeight="1" x14ac:dyDescent="0.35">
      <c r="A4917" s="17">
        <v>14573456</v>
      </c>
      <c r="B4917" s="2" t="s">
        <v>2487</v>
      </c>
      <c r="C4917" s="1">
        <v>2025001</v>
      </c>
      <c r="D4917" s="1">
        <v>2001247</v>
      </c>
      <c r="E4917" s="2" t="s">
        <v>34</v>
      </c>
      <c r="F4917" s="2" t="s">
        <v>182</v>
      </c>
      <c r="G4917" s="2" t="s">
        <v>66</v>
      </c>
      <c r="H4917" s="2" t="s">
        <v>1779</v>
      </c>
      <c r="I4917" s="2" t="s">
        <v>1780</v>
      </c>
      <c r="J4917" s="2" t="s">
        <v>103</v>
      </c>
      <c r="K4917" s="2" t="s">
        <v>523</v>
      </c>
      <c r="L4917" s="2" t="s">
        <v>1264</v>
      </c>
      <c r="M4917" s="2" t="s">
        <v>1265</v>
      </c>
      <c r="N4917" s="2" t="s">
        <v>506</v>
      </c>
      <c r="O4917" s="3">
        <v>6</v>
      </c>
      <c r="P4917" s="3">
        <v>228.01779999999999</v>
      </c>
      <c r="Q4917" s="3">
        <v>228</v>
      </c>
      <c r="R4917" s="3">
        <v>1368</v>
      </c>
      <c r="S4917" s="3">
        <v>-1.78E-2</v>
      </c>
      <c r="T4917" s="3">
        <v>-0.11</v>
      </c>
      <c r="U4917" s="3">
        <v>0</v>
      </c>
      <c r="V4917" s="2" t="s">
        <v>145</v>
      </c>
      <c r="W4917" s="2" t="s">
        <v>146</v>
      </c>
      <c r="X4917" s="2" t="s">
        <v>125</v>
      </c>
      <c r="Y4917" s="19" t="str">
        <f>VLOOKUP(G4917,'Verweis Kd-Gruppe'!$A$2:$B$8,2,FALSE)</f>
        <v>EXP</v>
      </c>
      <c r="Z4917" s="19" t="str">
        <f>VLOOKUP(J4917,'Verweis Art-Gruppe'!$A$2:$B$15,2,FALSE)</f>
        <v>Geräte</v>
      </c>
      <c r="AA4917" s="19" t="str">
        <f>VLOOKUP(W4917,'Verweis Vertreter'!$A$2:$B$24,2,FALSE)</f>
        <v>Muhsin Yortanli</v>
      </c>
      <c r="AB4917" s="12">
        <f t="shared" si="684"/>
        <v>6</v>
      </c>
      <c r="AC4917" s="12">
        <f t="shared" si="689"/>
        <v>228.01779999999999</v>
      </c>
      <c r="AD4917" s="12">
        <f t="shared" si="690"/>
        <v>228</v>
      </c>
      <c r="AE4917" s="12">
        <f t="shared" si="685"/>
        <v>1368</v>
      </c>
      <c r="AF4917" s="12">
        <f t="shared" si="686"/>
        <v>-1.78E-2</v>
      </c>
      <c r="AG4917" s="12">
        <f t="shared" si="687"/>
        <v>-0.11</v>
      </c>
      <c r="AH4917" s="9">
        <f t="shared" si="691"/>
        <v>-8.0409356725146203E-5</v>
      </c>
      <c r="AI4917" s="14">
        <f>VLOOKUP(E4917,'Verweis Faktor'!$A:$B,2,FALSE)</f>
        <v>1</v>
      </c>
      <c r="AJ4917" s="14"/>
      <c r="AK4917" s="14" t="str">
        <f>IF(AL4917="Ja","Versandkosten",VLOOKUP(E4917,'Verweis Belegart'!$A$2:$B$9,2,FALSE))</f>
        <v>Hardware</v>
      </c>
      <c r="AL4917" s="14" t="str">
        <f t="shared" si="692"/>
        <v>Nein</v>
      </c>
      <c r="AM4917" s="14" t="str">
        <f t="shared" si="688"/>
        <v>Negativ</v>
      </c>
    </row>
    <row r="4918" spans="1:39" ht="17.25" customHeight="1" x14ac:dyDescent="0.35">
      <c r="A4918" s="17">
        <v>14573456</v>
      </c>
      <c r="B4918" s="2" t="s">
        <v>2487</v>
      </c>
      <c r="C4918" s="1">
        <v>2025001</v>
      </c>
      <c r="D4918" s="1">
        <v>2001247</v>
      </c>
      <c r="E4918" s="2" t="s">
        <v>34</v>
      </c>
      <c r="F4918" s="2" t="s">
        <v>182</v>
      </c>
      <c r="G4918" s="2" t="s">
        <v>66</v>
      </c>
      <c r="H4918" s="2" t="s">
        <v>1779</v>
      </c>
      <c r="I4918" s="2" t="s">
        <v>1780</v>
      </c>
      <c r="J4918" s="2" t="s">
        <v>103</v>
      </c>
      <c r="K4918" s="2" t="s">
        <v>527</v>
      </c>
      <c r="L4918" s="2" t="s">
        <v>731</v>
      </c>
      <c r="M4918" s="2" t="s">
        <v>732</v>
      </c>
      <c r="N4918" s="2" t="s">
        <v>733</v>
      </c>
      <c r="O4918" s="3">
        <v>2</v>
      </c>
      <c r="P4918" s="3">
        <v>780.90909999999997</v>
      </c>
      <c r="Q4918" s="3">
        <v>785</v>
      </c>
      <c r="R4918" s="3">
        <v>1570</v>
      </c>
      <c r="S4918" s="3">
        <v>4.0909000000000004</v>
      </c>
      <c r="T4918" s="3">
        <v>8.18</v>
      </c>
      <c r="U4918" s="3">
        <v>0.52</v>
      </c>
      <c r="V4918" s="2" t="s">
        <v>145</v>
      </c>
      <c r="W4918" s="2" t="s">
        <v>146</v>
      </c>
      <c r="X4918" s="2" t="s">
        <v>125</v>
      </c>
      <c r="Y4918" s="19" t="str">
        <f>VLOOKUP(G4918,'Verweis Kd-Gruppe'!$A$2:$B$8,2,FALSE)</f>
        <v>EXP</v>
      </c>
      <c r="Z4918" s="19" t="str">
        <f>VLOOKUP(J4918,'Verweis Art-Gruppe'!$A$2:$B$15,2,FALSE)</f>
        <v>Geräte</v>
      </c>
      <c r="AA4918" s="19" t="str">
        <f>VLOOKUP(W4918,'Verweis Vertreter'!$A$2:$B$24,2,FALSE)</f>
        <v>Muhsin Yortanli</v>
      </c>
      <c r="AB4918" s="12">
        <f t="shared" si="684"/>
        <v>2</v>
      </c>
      <c r="AC4918" s="12">
        <f t="shared" si="689"/>
        <v>780.90909999999997</v>
      </c>
      <c r="AD4918" s="12">
        <f t="shared" si="690"/>
        <v>785</v>
      </c>
      <c r="AE4918" s="12">
        <f t="shared" si="685"/>
        <v>1570</v>
      </c>
      <c r="AF4918" s="12">
        <f t="shared" si="686"/>
        <v>4.0909000000000004</v>
      </c>
      <c r="AG4918" s="12">
        <f t="shared" si="687"/>
        <v>8.18</v>
      </c>
      <c r="AH4918" s="9">
        <f t="shared" si="691"/>
        <v>5.2101910828025472E-3</v>
      </c>
      <c r="AI4918" s="14">
        <f>VLOOKUP(E4918,'Verweis Faktor'!$A:$B,2,FALSE)</f>
        <v>1</v>
      </c>
      <c r="AJ4918" s="14"/>
      <c r="AK4918" s="14" t="str">
        <f>IF(AL4918="Ja","Versandkosten",VLOOKUP(E4918,'Verweis Belegart'!$A$2:$B$9,2,FALSE))</f>
        <v>Hardware</v>
      </c>
      <c r="AL4918" s="14" t="str">
        <f t="shared" si="692"/>
        <v>Nein</v>
      </c>
      <c r="AM4918" s="14" t="str">
        <f t="shared" si="688"/>
        <v>Positiv</v>
      </c>
    </row>
    <row r="4919" spans="1:39" ht="17.25" customHeight="1" x14ac:dyDescent="0.35">
      <c r="A4919" s="17">
        <v>14573456</v>
      </c>
      <c r="B4919" s="2" t="s">
        <v>2487</v>
      </c>
      <c r="C4919" s="1">
        <v>2025001</v>
      </c>
      <c r="D4919" s="1">
        <v>2001247</v>
      </c>
      <c r="E4919" s="2" t="s">
        <v>34</v>
      </c>
      <c r="F4919" s="2" t="s">
        <v>182</v>
      </c>
      <c r="G4919" s="2" t="s">
        <v>66</v>
      </c>
      <c r="H4919" s="2" t="s">
        <v>1779</v>
      </c>
      <c r="I4919" s="2" t="s">
        <v>1780</v>
      </c>
      <c r="J4919" s="2" t="s">
        <v>103</v>
      </c>
      <c r="K4919" s="2" t="s">
        <v>531</v>
      </c>
      <c r="L4919" s="2" t="s">
        <v>429</v>
      </c>
      <c r="M4919" s="2" t="s">
        <v>430</v>
      </c>
      <c r="N4919" s="2" t="s">
        <v>41</v>
      </c>
      <c r="O4919" s="3">
        <v>1</v>
      </c>
      <c r="P4919" s="3">
        <v>223.98009999999999</v>
      </c>
      <c r="Q4919" s="3">
        <v>239</v>
      </c>
      <c r="R4919" s="3">
        <v>239</v>
      </c>
      <c r="S4919" s="3">
        <v>15.0199</v>
      </c>
      <c r="T4919" s="3">
        <v>15.02</v>
      </c>
      <c r="U4919" s="3">
        <v>6.28</v>
      </c>
      <c r="V4919" s="2" t="s">
        <v>145</v>
      </c>
      <c r="W4919" s="2" t="s">
        <v>146</v>
      </c>
      <c r="X4919" s="2" t="s">
        <v>125</v>
      </c>
      <c r="Y4919" s="19" t="str">
        <f>VLOOKUP(G4919,'Verweis Kd-Gruppe'!$A$2:$B$8,2,FALSE)</f>
        <v>EXP</v>
      </c>
      <c r="Z4919" s="19" t="str">
        <f>VLOOKUP(J4919,'Verweis Art-Gruppe'!$A$2:$B$15,2,FALSE)</f>
        <v>Geräte</v>
      </c>
      <c r="AA4919" s="19" t="str">
        <f>VLOOKUP(W4919,'Verweis Vertreter'!$A$2:$B$24,2,FALSE)</f>
        <v>Muhsin Yortanli</v>
      </c>
      <c r="AB4919" s="12">
        <f t="shared" si="684"/>
        <v>1</v>
      </c>
      <c r="AC4919" s="12">
        <f t="shared" si="689"/>
        <v>223.98009999999999</v>
      </c>
      <c r="AD4919" s="12">
        <f t="shared" si="690"/>
        <v>239</v>
      </c>
      <c r="AE4919" s="12">
        <f t="shared" si="685"/>
        <v>239</v>
      </c>
      <c r="AF4919" s="12">
        <f t="shared" si="686"/>
        <v>15.0199</v>
      </c>
      <c r="AG4919" s="12">
        <f t="shared" si="687"/>
        <v>15.02</v>
      </c>
      <c r="AH4919" s="9">
        <f t="shared" si="691"/>
        <v>6.2845188284518821E-2</v>
      </c>
      <c r="AI4919" s="14">
        <f>VLOOKUP(E4919,'Verweis Faktor'!$A:$B,2,FALSE)</f>
        <v>1</v>
      </c>
      <c r="AJ4919" s="14"/>
      <c r="AK4919" s="14" t="str">
        <f>IF(AL4919="Ja","Versandkosten",VLOOKUP(E4919,'Verweis Belegart'!$A$2:$B$9,2,FALSE))</f>
        <v>Hardware</v>
      </c>
      <c r="AL4919" s="14" t="str">
        <f t="shared" si="692"/>
        <v>Nein</v>
      </c>
      <c r="AM4919" s="14" t="str">
        <f t="shared" si="688"/>
        <v>Positiv</v>
      </c>
    </row>
    <row r="4920" spans="1:39" ht="17.25" customHeight="1" x14ac:dyDescent="0.35">
      <c r="A4920" s="17">
        <v>14573891</v>
      </c>
      <c r="B4920" s="2" t="s">
        <v>2487</v>
      </c>
      <c r="C4920" s="1">
        <v>2025001</v>
      </c>
      <c r="D4920" s="1">
        <v>2001248</v>
      </c>
      <c r="E4920" s="2" t="s">
        <v>34</v>
      </c>
      <c r="F4920" s="2" t="s">
        <v>53</v>
      </c>
      <c r="G4920" s="2" t="s">
        <v>66</v>
      </c>
      <c r="H4920" s="2" t="s">
        <v>2041</v>
      </c>
      <c r="I4920" s="2" t="s">
        <v>2042</v>
      </c>
      <c r="J4920" s="2" t="s">
        <v>103</v>
      </c>
      <c r="K4920" s="2" t="s">
        <v>28</v>
      </c>
      <c r="L4920" s="2" t="s">
        <v>63</v>
      </c>
      <c r="M4920" s="2" t="s">
        <v>64</v>
      </c>
      <c r="N4920" s="2" t="s">
        <v>65</v>
      </c>
      <c r="O4920" s="3">
        <v>50</v>
      </c>
      <c r="P4920" s="3">
        <v>197.0257</v>
      </c>
      <c r="Q4920" s="3">
        <v>211</v>
      </c>
      <c r="R4920" s="3">
        <v>10550</v>
      </c>
      <c r="S4920" s="3">
        <v>13.974299999999999</v>
      </c>
      <c r="T4920" s="3">
        <v>698.71</v>
      </c>
      <c r="U4920" s="3">
        <v>6.62</v>
      </c>
      <c r="V4920" s="2" t="s">
        <v>675</v>
      </c>
      <c r="W4920" s="2" t="s">
        <v>676</v>
      </c>
      <c r="X4920" s="2" t="s">
        <v>125</v>
      </c>
      <c r="Y4920" s="19" t="str">
        <f>VLOOKUP(G4920,'Verweis Kd-Gruppe'!$A$2:$B$8,2,FALSE)</f>
        <v>EXP</v>
      </c>
      <c r="Z4920" s="19" t="str">
        <f>VLOOKUP(J4920,'Verweis Art-Gruppe'!$A$2:$B$15,2,FALSE)</f>
        <v>Geräte</v>
      </c>
      <c r="AA4920" s="19" t="str">
        <f>VLOOKUP(W4920,'Verweis Vertreter'!$A$2:$B$24,2,FALSE)</f>
        <v>Corina Wedel</v>
      </c>
      <c r="AB4920" s="12">
        <f t="shared" si="684"/>
        <v>50</v>
      </c>
      <c r="AC4920" s="12">
        <f t="shared" si="689"/>
        <v>197.0257</v>
      </c>
      <c r="AD4920" s="12">
        <f t="shared" si="690"/>
        <v>211</v>
      </c>
      <c r="AE4920" s="12">
        <f t="shared" si="685"/>
        <v>10550</v>
      </c>
      <c r="AF4920" s="12">
        <f t="shared" si="686"/>
        <v>13.974299999999999</v>
      </c>
      <c r="AG4920" s="12">
        <f t="shared" si="687"/>
        <v>698.71</v>
      </c>
      <c r="AH4920" s="9">
        <f t="shared" si="691"/>
        <v>6.6228436018957351E-2</v>
      </c>
      <c r="AI4920" s="14">
        <f>VLOOKUP(E4920,'Verweis Faktor'!$A:$B,2,FALSE)</f>
        <v>1</v>
      </c>
      <c r="AJ4920" s="14"/>
      <c r="AK4920" s="14" t="str">
        <f>IF(AL4920="Ja","Versandkosten",VLOOKUP(E4920,'Verweis Belegart'!$A$2:$B$9,2,FALSE))</f>
        <v>Hardware</v>
      </c>
      <c r="AL4920" s="14" t="str">
        <f t="shared" si="692"/>
        <v>Nein</v>
      </c>
      <c r="AM4920" s="14" t="str">
        <f t="shared" si="688"/>
        <v>Positiv</v>
      </c>
    </row>
    <row r="4921" spans="1:39" ht="17.25" customHeight="1" x14ac:dyDescent="0.35">
      <c r="A4921" s="17">
        <v>14574952</v>
      </c>
      <c r="B4921" s="2" t="s">
        <v>2487</v>
      </c>
      <c r="C4921" s="1">
        <v>2025001</v>
      </c>
      <c r="D4921" s="1">
        <v>2001249</v>
      </c>
      <c r="E4921" s="2" t="s">
        <v>34</v>
      </c>
      <c r="F4921" s="2" t="s">
        <v>53</v>
      </c>
      <c r="G4921" s="2" t="s">
        <v>66</v>
      </c>
      <c r="H4921" s="2" t="s">
        <v>1000</v>
      </c>
      <c r="I4921" s="2" t="s">
        <v>1001</v>
      </c>
      <c r="J4921" s="2" t="s">
        <v>304</v>
      </c>
      <c r="K4921" s="2" t="s">
        <v>28</v>
      </c>
      <c r="L4921" s="2" t="s">
        <v>2319</v>
      </c>
      <c r="M4921" s="2" t="s">
        <v>2320</v>
      </c>
      <c r="N4921" s="2" t="s">
        <v>2321</v>
      </c>
      <c r="O4921" s="3">
        <v>45</v>
      </c>
      <c r="P4921" s="3">
        <v>127.46</v>
      </c>
      <c r="Q4921" s="3">
        <v>134</v>
      </c>
      <c r="R4921" s="3">
        <v>6030</v>
      </c>
      <c r="S4921" s="3">
        <v>6.54</v>
      </c>
      <c r="T4921" s="3">
        <v>294.3</v>
      </c>
      <c r="U4921" s="3">
        <v>4.88</v>
      </c>
      <c r="V4921" s="2" t="s">
        <v>145</v>
      </c>
      <c r="W4921" s="2" t="s">
        <v>146</v>
      </c>
      <c r="X4921" s="2" t="s">
        <v>72</v>
      </c>
      <c r="Y4921" s="19" t="str">
        <f>VLOOKUP(G4921,'Verweis Kd-Gruppe'!$A$2:$B$8,2,FALSE)</f>
        <v>EXP</v>
      </c>
      <c r="Z4921" s="19" t="str">
        <f>VLOOKUP(J4921,'Verweis Art-Gruppe'!$A$2:$B$15,2,FALSE)</f>
        <v>Zubehör</v>
      </c>
      <c r="AA4921" s="19" t="str">
        <f>VLOOKUP(W4921,'Verweis Vertreter'!$A$2:$B$24,2,FALSE)</f>
        <v>Muhsin Yortanli</v>
      </c>
      <c r="AB4921" s="12">
        <f t="shared" si="684"/>
        <v>45</v>
      </c>
      <c r="AC4921" s="12">
        <f t="shared" si="689"/>
        <v>127.46</v>
      </c>
      <c r="AD4921" s="12">
        <f t="shared" si="690"/>
        <v>134</v>
      </c>
      <c r="AE4921" s="12">
        <f t="shared" si="685"/>
        <v>6030</v>
      </c>
      <c r="AF4921" s="12">
        <f t="shared" si="686"/>
        <v>6.54</v>
      </c>
      <c r="AG4921" s="12">
        <f t="shared" si="687"/>
        <v>294.3</v>
      </c>
      <c r="AH4921" s="9">
        <f t="shared" si="691"/>
        <v>4.8805970149253732E-2</v>
      </c>
      <c r="AI4921" s="14">
        <f>VLOOKUP(E4921,'Verweis Faktor'!$A:$B,2,FALSE)</f>
        <v>1</v>
      </c>
      <c r="AJ4921" s="14"/>
      <c r="AK4921" s="14" t="str">
        <f>IF(AL4921="Ja","Versandkosten",VLOOKUP(E4921,'Verweis Belegart'!$A$2:$B$9,2,FALSE))</f>
        <v>Hardware</v>
      </c>
      <c r="AL4921" s="14" t="str">
        <f t="shared" si="692"/>
        <v>Nein</v>
      </c>
      <c r="AM4921" s="14" t="str">
        <f t="shared" si="688"/>
        <v>Positiv</v>
      </c>
    </row>
    <row r="4922" spans="1:39" ht="17.25" customHeight="1" x14ac:dyDescent="0.35">
      <c r="A4922" s="17">
        <v>14572710</v>
      </c>
      <c r="B4922" s="2" t="s">
        <v>2487</v>
      </c>
      <c r="C4922" s="1">
        <v>2025001</v>
      </c>
      <c r="D4922" s="1">
        <v>2001250</v>
      </c>
      <c r="E4922" s="2" t="s">
        <v>34</v>
      </c>
      <c r="F4922" s="2" t="s">
        <v>142</v>
      </c>
      <c r="G4922" s="2" t="s">
        <v>66</v>
      </c>
      <c r="H4922" s="2" t="s">
        <v>1239</v>
      </c>
      <c r="I4922" s="2" t="s">
        <v>1240</v>
      </c>
      <c r="J4922" s="2" t="s">
        <v>304</v>
      </c>
      <c r="K4922" s="2" t="s">
        <v>28</v>
      </c>
      <c r="L4922" s="2" t="s">
        <v>1427</v>
      </c>
      <c r="M4922" s="2" t="s">
        <v>1428</v>
      </c>
      <c r="N4922" s="2" t="s">
        <v>1429</v>
      </c>
      <c r="O4922" s="3">
        <v>2</v>
      </c>
      <c r="P4922" s="3">
        <v>30.32</v>
      </c>
      <c r="Q4922" s="3">
        <v>33</v>
      </c>
      <c r="R4922" s="3">
        <v>66</v>
      </c>
      <c r="S4922" s="3">
        <v>2.68</v>
      </c>
      <c r="T4922" s="3">
        <v>5.36</v>
      </c>
      <c r="U4922" s="3">
        <v>8.1199999999999992</v>
      </c>
      <c r="V4922" s="2" t="s">
        <v>123</v>
      </c>
      <c r="W4922" s="2" t="s">
        <v>124</v>
      </c>
      <c r="X4922" s="2" t="s">
        <v>44</v>
      </c>
      <c r="Y4922" s="19" t="str">
        <f>VLOOKUP(G4922,'Verweis Kd-Gruppe'!$A$2:$B$8,2,FALSE)</f>
        <v>EXP</v>
      </c>
      <c r="Z4922" s="19" t="str">
        <f>VLOOKUP(J4922,'Verweis Art-Gruppe'!$A$2:$B$15,2,FALSE)</f>
        <v>Zubehör</v>
      </c>
      <c r="AA4922" s="19" t="str">
        <f>VLOOKUP(W4922,'Verweis Vertreter'!$A$2:$B$24,2,FALSE)</f>
        <v>Antonio Vuolo</v>
      </c>
      <c r="AB4922" s="12">
        <f t="shared" si="684"/>
        <v>2</v>
      </c>
      <c r="AC4922" s="12">
        <f t="shared" si="689"/>
        <v>30.32</v>
      </c>
      <c r="AD4922" s="12">
        <f t="shared" si="690"/>
        <v>33</v>
      </c>
      <c r="AE4922" s="12">
        <f t="shared" si="685"/>
        <v>66</v>
      </c>
      <c r="AF4922" s="12">
        <f t="shared" si="686"/>
        <v>2.68</v>
      </c>
      <c r="AG4922" s="12">
        <f t="shared" si="687"/>
        <v>5.36</v>
      </c>
      <c r="AH4922" s="9">
        <f t="shared" si="691"/>
        <v>8.1212121212121222E-2</v>
      </c>
      <c r="AI4922" s="14">
        <f>VLOOKUP(E4922,'Verweis Faktor'!$A:$B,2,FALSE)</f>
        <v>1</v>
      </c>
      <c r="AJ4922" s="14"/>
      <c r="AK4922" s="14" t="str">
        <f>IF(AL4922="Ja","Versandkosten",VLOOKUP(E4922,'Verweis Belegart'!$A$2:$B$9,2,FALSE))</f>
        <v>Hardware</v>
      </c>
      <c r="AL4922" s="14" t="str">
        <f t="shared" si="692"/>
        <v>Nein</v>
      </c>
      <c r="AM4922" s="14" t="str">
        <f t="shared" si="688"/>
        <v>Positiv</v>
      </c>
    </row>
    <row r="4923" spans="1:39" ht="17.25" customHeight="1" x14ac:dyDescent="0.35">
      <c r="A4923" s="17">
        <v>14574269</v>
      </c>
      <c r="B4923" s="2" t="s">
        <v>2487</v>
      </c>
      <c r="C4923" s="1">
        <v>2025001</v>
      </c>
      <c r="D4923" s="1">
        <v>2001251</v>
      </c>
      <c r="E4923" s="2" t="s">
        <v>34</v>
      </c>
      <c r="F4923" s="2" t="s">
        <v>53</v>
      </c>
      <c r="G4923" s="2" t="s">
        <v>66</v>
      </c>
      <c r="H4923" s="2" t="s">
        <v>1851</v>
      </c>
      <c r="I4923" s="2" t="s">
        <v>1852</v>
      </c>
      <c r="J4923" s="2" t="s">
        <v>2791</v>
      </c>
      <c r="K4923" s="2" t="s">
        <v>28</v>
      </c>
      <c r="L4923" s="2" t="s">
        <v>120</v>
      </c>
      <c r="M4923" s="2" t="s">
        <v>121</v>
      </c>
      <c r="N4923" s="2" t="s">
        <v>122</v>
      </c>
      <c r="O4923" s="3">
        <v>1</v>
      </c>
      <c r="P4923" s="3">
        <v>0</v>
      </c>
      <c r="Q4923" s="3">
        <v>50</v>
      </c>
      <c r="R4923" s="3">
        <v>50</v>
      </c>
      <c r="S4923" s="3">
        <v>50</v>
      </c>
      <c r="T4923" s="3">
        <v>50</v>
      </c>
      <c r="U4923" s="3"/>
      <c r="V4923" s="2" t="s">
        <v>123</v>
      </c>
      <c r="W4923" s="2" t="s">
        <v>124</v>
      </c>
      <c r="X4923" s="2" t="s">
        <v>72</v>
      </c>
      <c r="Y4923" s="19" t="str">
        <f>VLOOKUP(G4923,'Verweis Kd-Gruppe'!$A$2:$B$8,2,FALSE)</f>
        <v>EXP</v>
      </c>
      <c r="Z4923" s="19" t="str">
        <f>VLOOKUP(J4923,'Verweis Art-Gruppe'!$A$2:$B$15,2,FALSE)</f>
        <v>Sonstige</v>
      </c>
      <c r="AA4923" s="19" t="str">
        <f>VLOOKUP(W4923,'Verweis Vertreter'!$A$2:$B$24,2,FALSE)</f>
        <v>Antonio Vuolo</v>
      </c>
      <c r="AB4923" s="12">
        <f t="shared" si="684"/>
        <v>1</v>
      </c>
      <c r="AC4923" s="12">
        <f t="shared" si="689"/>
        <v>0</v>
      </c>
      <c r="AD4923" s="12">
        <f t="shared" si="690"/>
        <v>50</v>
      </c>
      <c r="AE4923" s="12">
        <f t="shared" si="685"/>
        <v>50</v>
      </c>
      <c r="AF4923" s="12">
        <f t="shared" si="686"/>
        <v>50</v>
      </c>
      <c r="AG4923" s="12">
        <f t="shared" si="687"/>
        <v>50</v>
      </c>
      <c r="AH4923" s="9">
        <f t="shared" si="691"/>
        <v>1</v>
      </c>
      <c r="AI4923" s="14">
        <f>VLOOKUP(E4923,'Verweis Faktor'!$A:$B,2,FALSE)</f>
        <v>1</v>
      </c>
      <c r="AJ4923" s="14"/>
      <c r="AK4923" s="14" t="str">
        <f>IF(AL4923="Ja","Versandkosten",VLOOKUP(E4923,'Verweis Belegart'!$A$2:$B$9,2,FALSE))</f>
        <v>Versandkosten</v>
      </c>
      <c r="AL4923" s="14" t="str">
        <f t="shared" si="692"/>
        <v>Ja</v>
      </c>
      <c r="AM4923" s="14" t="str">
        <f t="shared" si="688"/>
        <v>Positiv</v>
      </c>
    </row>
    <row r="4924" spans="1:39" ht="17.25" customHeight="1" x14ac:dyDescent="0.35">
      <c r="A4924" s="17">
        <v>14574269</v>
      </c>
      <c r="B4924" s="2" t="s">
        <v>2487</v>
      </c>
      <c r="C4924" s="1">
        <v>2025001</v>
      </c>
      <c r="D4924" s="1">
        <v>2001251</v>
      </c>
      <c r="E4924" s="2" t="s">
        <v>34</v>
      </c>
      <c r="F4924" s="2" t="s">
        <v>53</v>
      </c>
      <c r="G4924" s="2" t="s">
        <v>66</v>
      </c>
      <c r="H4924" s="2" t="s">
        <v>1851</v>
      </c>
      <c r="I4924" s="2" t="s">
        <v>1852</v>
      </c>
      <c r="J4924" s="2" t="s">
        <v>103</v>
      </c>
      <c r="K4924" s="2" t="s">
        <v>45</v>
      </c>
      <c r="L4924" s="2" t="s">
        <v>1186</v>
      </c>
      <c r="M4924" s="2" t="s">
        <v>1187</v>
      </c>
      <c r="N4924" s="2" t="s">
        <v>1188</v>
      </c>
      <c r="O4924" s="3">
        <v>1</v>
      </c>
      <c r="P4924" s="3">
        <v>595</v>
      </c>
      <c r="Q4924" s="3">
        <v>645</v>
      </c>
      <c r="R4924" s="3">
        <v>645</v>
      </c>
      <c r="S4924" s="3">
        <v>50</v>
      </c>
      <c r="T4924" s="3">
        <v>50</v>
      </c>
      <c r="U4924" s="3">
        <v>7.75</v>
      </c>
      <c r="V4924" s="2" t="s">
        <v>123</v>
      </c>
      <c r="W4924" s="2" t="s">
        <v>124</v>
      </c>
      <c r="X4924" s="2" t="s">
        <v>72</v>
      </c>
      <c r="Y4924" s="19" t="str">
        <f>VLOOKUP(G4924,'Verweis Kd-Gruppe'!$A$2:$B$8,2,FALSE)</f>
        <v>EXP</v>
      </c>
      <c r="Z4924" s="19" t="str">
        <f>VLOOKUP(J4924,'Verweis Art-Gruppe'!$A$2:$B$15,2,FALSE)</f>
        <v>Geräte</v>
      </c>
      <c r="AA4924" s="19" t="str">
        <f>VLOOKUP(W4924,'Verweis Vertreter'!$A$2:$B$24,2,FALSE)</f>
        <v>Antonio Vuolo</v>
      </c>
      <c r="AB4924" s="12">
        <f t="shared" si="684"/>
        <v>1</v>
      </c>
      <c r="AC4924" s="12">
        <f t="shared" si="689"/>
        <v>595</v>
      </c>
      <c r="AD4924" s="12">
        <f t="shared" si="690"/>
        <v>645</v>
      </c>
      <c r="AE4924" s="12">
        <f t="shared" si="685"/>
        <v>645</v>
      </c>
      <c r="AF4924" s="12">
        <f t="shared" si="686"/>
        <v>50</v>
      </c>
      <c r="AG4924" s="12">
        <f t="shared" si="687"/>
        <v>50</v>
      </c>
      <c r="AH4924" s="9">
        <f t="shared" si="691"/>
        <v>7.7519379844961239E-2</v>
      </c>
      <c r="AI4924" s="14">
        <f>VLOOKUP(E4924,'Verweis Faktor'!$A:$B,2,FALSE)</f>
        <v>1</v>
      </c>
      <c r="AJ4924" s="14"/>
      <c r="AK4924" s="14" t="str">
        <f>IF(AL4924="Ja","Versandkosten",VLOOKUP(E4924,'Verweis Belegart'!$A$2:$B$9,2,FALSE))</f>
        <v>Hardware</v>
      </c>
      <c r="AL4924" s="14" t="str">
        <f t="shared" si="692"/>
        <v>Nein</v>
      </c>
      <c r="AM4924" s="14" t="str">
        <f t="shared" si="688"/>
        <v>Positiv</v>
      </c>
    </row>
    <row r="4925" spans="1:39" ht="17.25" customHeight="1" x14ac:dyDescent="0.35">
      <c r="A4925" s="17">
        <v>14574269</v>
      </c>
      <c r="B4925" s="2" t="s">
        <v>2487</v>
      </c>
      <c r="C4925" s="1">
        <v>2025001</v>
      </c>
      <c r="D4925" s="1">
        <v>2001251</v>
      </c>
      <c r="E4925" s="2" t="s">
        <v>34</v>
      </c>
      <c r="F4925" s="2" t="s">
        <v>53</v>
      </c>
      <c r="G4925" s="2" t="s">
        <v>66</v>
      </c>
      <c r="H4925" s="2" t="s">
        <v>1851</v>
      </c>
      <c r="I4925" s="2" t="s">
        <v>1852</v>
      </c>
      <c r="J4925" s="2" t="s">
        <v>103</v>
      </c>
      <c r="K4925" s="2" t="s">
        <v>49</v>
      </c>
      <c r="L4925" s="2" t="s">
        <v>2469</v>
      </c>
      <c r="M4925" s="2" t="s">
        <v>2470</v>
      </c>
      <c r="N4925" s="2" t="s">
        <v>2468</v>
      </c>
      <c r="O4925" s="3">
        <v>6</v>
      </c>
      <c r="P4925" s="3">
        <v>84.56</v>
      </c>
      <c r="Q4925" s="3">
        <v>92</v>
      </c>
      <c r="R4925" s="3">
        <v>552</v>
      </c>
      <c r="S4925" s="3">
        <v>7.44</v>
      </c>
      <c r="T4925" s="3">
        <v>44.64</v>
      </c>
      <c r="U4925" s="3">
        <v>8.08</v>
      </c>
      <c r="V4925" s="2" t="s">
        <v>123</v>
      </c>
      <c r="W4925" s="2" t="s">
        <v>124</v>
      </c>
      <c r="X4925" s="2" t="s">
        <v>72</v>
      </c>
      <c r="Y4925" s="19" t="str">
        <f>VLOOKUP(G4925,'Verweis Kd-Gruppe'!$A$2:$B$8,2,FALSE)</f>
        <v>EXP</v>
      </c>
      <c r="Z4925" s="19" t="str">
        <f>VLOOKUP(J4925,'Verweis Art-Gruppe'!$A$2:$B$15,2,FALSE)</f>
        <v>Geräte</v>
      </c>
      <c r="AA4925" s="19" t="str">
        <f>VLOOKUP(W4925,'Verweis Vertreter'!$A$2:$B$24,2,FALSE)</f>
        <v>Antonio Vuolo</v>
      </c>
      <c r="AB4925" s="12">
        <f t="shared" si="684"/>
        <v>6</v>
      </c>
      <c r="AC4925" s="12">
        <f t="shared" si="689"/>
        <v>84.56</v>
      </c>
      <c r="AD4925" s="12">
        <f t="shared" si="690"/>
        <v>92</v>
      </c>
      <c r="AE4925" s="12">
        <f t="shared" si="685"/>
        <v>552</v>
      </c>
      <c r="AF4925" s="12">
        <f t="shared" si="686"/>
        <v>7.44</v>
      </c>
      <c r="AG4925" s="12">
        <f t="shared" si="687"/>
        <v>44.64</v>
      </c>
      <c r="AH4925" s="9">
        <f t="shared" si="691"/>
        <v>8.0869565217391304E-2</v>
      </c>
      <c r="AI4925" s="14">
        <f>VLOOKUP(E4925,'Verweis Faktor'!$A:$B,2,FALSE)</f>
        <v>1</v>
      </c>
      <c r="AJ4925" s="14"/>
      <c r="AK4925" s="14" t="str">
        <f>IF(AL4925="Ja","Versandkosten",VLOOKUP(E4925,'Verweis Belegart'!$A$2:$B$9,2,FALSE))</f>
        <v>Hardware</v>
      </c>
      <c r="AL4925" s="14" t="str">
        <f t="shared" si="692"/>
        <v>Nein</v>
      </c>
      <c r="AM4925" s="14" t="str">
        <f t="shared" si="688"/>
        <v>Positiv</v>
      </c>
    </row>
    <row r="4926" spans="1:39" ht="17.25" customHeight="1" x14ac:dyDescent="0.35">
      <c r="A4926" s="17">
        <v>14574269</v>
      </c>
      <c r="B4926" s="2" t="s">
        <v>2487</v>
      </c>
      <c r="C4926" s="1">
        <v>2025001</v>
      </c>
      <c r="D4926" s="1">
        <v>2001251</v>
      </c>
      <c r="E4926" s="2" t="s">
        <v>34</v>
      </c>
      <c r="F4926" s="2" t="s">
        <v>53</v>
      </c>
      <c r="G4926" s="2" t="s">
        <v>66</v>
      </c>
      <c r="H4926" s="2" t="s">
        <v>1851</v>
      </c>
      <c r="I4926" s="2" t="s">
        <v>1852</v>
      </c>
      <c r="J4926" s="2" t="s">
        <v>103</v>
      </c>
      <c r="K4926" s="2" t="s">
        <v>79</v>
      </c>
      <c r="L4926" s="2" t="s">
        <v>402</v>
      </c>
      <c r="M4926" s="2" t="s">
        <v>403</v>
      </c>
      <c r="N4926" s="2" t="s">
        <v>404</v>
      </c>
      <c r="O4926" s="3">
        <v>1</v>
      </c>
      <c r="P4926" s="3">
        <v>233.6053</v>
      </c>
      <c r="Q4926" s="3">
        <v>245</v>
      </c>
      <c r="R4926" s="3">
        <v>245</v>
      </c>
      <c r="S4926" s="3">
        <v>11.3947</v>
      </c>
      <c r="T4926" s="3">
        <v>11.39</v>
      </c>
      <c r="U4926" s="3">
        <v>4.6500000000000004</v>
      </c>
      <c r="V4926" s="2" t="s">
        <v>123</v>
      </c>
      <c r="W4926" s="2" t="s">
        <v>124</v>
      </c>
      <c r="X4926" s="2" t="s">
        <v>72</v>
      </c>
      <c r="Y4926" s="19" t="str">
        <f>VLOOKUP(G4926,'Verweis Kd-Gruppe'!$A$2:$B$8,2,FALSE)</f>
        <v>EXP</v>
      </c>
      <c r="Z4926" s="19" t="str">
        <f>VLOOKUP(J4926,'Verweis Art-Gruppe'!$A$2:$B$15,2,FALSE)</f>
        <v>Geräte</v>
      </c>
      <c r="AA4926" s="19" t="str">
        <f>VLOOKUP(W4926,'Verweis Vertreter'!$A$2:$B$24,2,FALSE)</f>
        <v>Antonio Vuolo</v>
      </c>
      <c r="AB4926" s="12">
        <f t="shared" si="684"/>
        <v>1</v>
      </c>
      <c r="AC4926" s="12">
        <f t="shared" si="689"/>
        <v>233.6053</v>
      </c>
      <c r="AD4926" s="12">
        <f t="shared" si="690"/>
        <v>245</v>
      </c>
      <c r="AE4926" s="12">
        <f t="shared" si="685"/>
        <v>245</v>
      </c>
      <c r="AF4926" s="12">
        <f t="shared" si="686"/>
        <v>11.3947</v>
      </c>
      <c r="AG4926" s="12">
        <f t="shared" si="687"/>
        <v>11.39</v>
      </c>
      <c r="AH4926" s="9">
        <f t="shared" si="691"/>
        <v>4.6489795918367348E-2</v>
      </c>
      <c r="AI4926" s="14">
        <f>VLOOKUP(E4926,'Verweis Faktor'!$A:$B,2,FALSE)</f>
        <v>1</v>
      </c>
      <c r="AJ4926" s="14"/>
      <c r="AK4926" s="14" t="str">
        <f>IF(AL4926="Ja","Versandkosten",VLOOKUP(E4926,'Verweis Belegart'!$A$2:$B$9,2,FALSE))</f>
        <v>Hardware</v>
      </c>
      <c r="AL4926" s="14" t="str">
        <f t="shared" si="692"/>
        <v>Nein</v>
      </c>
      <c r="AM4926" s="14" t="str">
        <f t="shared" si="688"/>
        <v>Positiv</v>
      </c>
    </row>
    <row r="4927" spans="1:39" ht="17.25" customHeight="1" x14ac:dyDescent="0.35">
      <c r="A4927" s="17">
        <v>14573082</v>
      </c>
      <c r="B4927" s="2" t="s">
        <v>2487</v>
      </c>
      <c r="C4927" s="1">
        <v>2025001</v>
      </c>
      <c r="D4927" s="1">
        <v>2001252</v>
      </c>
      <c r="E4927" s="2" t="s">
        <v>34</v>
      </c>
      <c r="F4927" s="2" t="s">
        <v>142</v>
      </c>
      <c r="G4927" s="2" t="s">
        <v>66</v>
      </c>
      <c r="H4927" s="2" t="s">
        <v>1239</v>
      </c>
      <c r="I4927" s="2" t="s">
        <v>1240</v>
      </c>
      <c r="J4927" s="2" t="s">
        <v>304</v>
      </c>
      <c r="K4927" s="2" t="s">
        <v>28</v>
      </c>
      <c r="L4927" s="2" t="s">
        <v>1427</v>
      </c>
      <c r="M4927" s="2" t="s">
        <v>1428</v>
      </c>
      <c r="N4927" s="2" t="s">
        <v>1429</v>
      </c>
      <c r="O4927" s="3">
        <v>1</v>
      </c>
      <c r="P4927" s="3">
        <v>30.32</v>
      </c>
      <c r="Q4927" s="3">
        <v>33.5</v>
      </c>
      <c r="R4927" s="3">
        <v>33.5</v>
      </c>
      <c r="S4927" s="3">
        <v>3.18</v>
      </c>
      <c r="T4927" s="3">
        <v>3.18</v>
      </c>
      <c r="U4927" s="3">
        <v>9.49</v>
      </c>
      <c r="V4927" s="2" t="s">
        <v>123</v>
      </c>
      <c r="W4927" s="2" t="s">
        <v>124</v>
      </c>
      <c r="X4927" s="2" t="s">
        <v>44</v>
      </c>
      <c r="Y4927" s="19" t="str">
        <f>VLOOKUP(G4927,'Verweis Kd-Gruppe'!$A$2:$B$8,2,FALSE)</f>
        <v>EXP</v>
      </c>
      <c r="Z4927" s="19" t="str">
        <f>VLOOKUP(J4927,'Verweis Art-Gruppe'!$A$2:$B$15,2,FALSE)</f>
        <v>Zubehör</v>
      </c>
      <c r="AA4927" s="19" t="str">
        <f>VLOOKUP(W4927,'Verweis Vertreter'!$A$2:$B$24,2,FALSE)</f>
        <v>Antonio Vuolo</v>
      </c>
      <c r="AB4927" s="12">
        <f t="shared" si="684"/>
        <v>1</v>
      </c>
      <c r="AC4927" s="12">
        <f t="shared" si="689"/>
        <v>30.32</v>
      </c>
      <c r="AD4927" s="12">
        <f t="shared" si="690"/>
        <v>33.5</v>
      </c>
      <c r="AE4927" s="12">
        <f t="shared" si="685"/>
        <v>33.5</v>
      </c>
      <c r="AF4927" s="12">
        <f t="shared" si="686"/>
        <v>3.18</v>
      </c>
      <c r="AG4927" s="12">
        <f t="shared" si="687"/>
        <v>3.18</v>
      </c>
      <c r="AH4927" s="9">
        <f t="shared" si="691"/>
        <v>9.4925373134328361E-2</v>
      </c>
      <c r="AI4927" s="14">
        <f>VLOOKUP(E4927,'Verweis Faktor'!$A:$B,2,FALSE)</f>
        <v>1</v>
      </c>
      <c r="AJ4927" s="14"/>
      <c r="AK4927" s="14" t="str">
        <f>IF(AL4927="Ja","Versandkosten",VLOOKUP(E4927,'Verweis Belegart'!$A$2:$B$9,2,FALSE))</f>
        <v>Hardware</v>
      </c>
      <c r="AL4927" s="14" t="str">
        <f t="shared" si="692"/>
        <v>Nein</v>
      </c>
      <c r="AM4927" s="14" t="str">
        <f t="shared" si="688"/>
        <v>Positiv</v>
      </c>
    </row>
    <row r="4928" spans="1:39" ht="17.25" customHeight="1" x14ac:dyDescent="0.35">
      <c r="A4928" s="17">
        <v>14574276</v>
      </c>
      <c r="B4928" s="2" t="s">
        <v>2487</v>
      </c>
      <c r="C4928" s="1">
        <v>2025001</v>
      </c>
      <c r="D4928" s="1">
        <v>2001253</v>
      </c>
      <c r="E4928" s="2" t="s">
        <v>34</v>
      </c>
      <c r="F4928" s="2" t="s">
        <v>142</v>
      </c>
      <c r="G4928" s="2" t="s">
        <v>66</v>
      </c>
      <c r="H4928" s="2" t="s">
        <v>1239</v>
      </c>
      <c r="I4928" s="2" t="s">
        <v>1240</v>
      </c>
      <c r="J4928" s="2" t="s">
        <v>2791</v>
      </c>
      <c r="K4928" s="2" t="s">
        <v>28</v>
      </c>
      <c r="L4928" s="2" t="s">
        <v>120</v>
      </c>
      <c r="M4928" s="2" t="s">
        <v>121</v>
      </c>
      <c r="N4928" s="2" t="s">
        <v>122</v>
      </c>
      <c r="O4928" s="3">
        <v>1</v>
      </c>
      <c r="P4928" s="3">
        <v>0</v>
      </c>
      <c r="Q4928" s="3">
        <v>15</v>
      </c>
      <c r="R4928" s="3">
        <v>15</v>
      </c>
      <c r="S4928" s="3">
        <v>15</v>
      </c>
      <c r="T4928" s="3">
        <v>15</v>
      </c>
      <c r="U4928" s="3"/>
      <c r="V4928" s="2" t="s">
        <v>123</v>
      </c>
      <c r="W4928" s="2" t="s">
        <v>124</v>
      </c>
      <c r="X4928" s="2" t="s">
        <v>44</v>
      </c>
      <c r="Y4928" s="19" t="str">
        <f>VLOOKUP(G4928,'Verweis Kd-Gruppe'!$A$2:$B$8,2,FALSE)</f>
        <v>EXP</v>
      </c>
      <c r="Z4928" s="19" t="str">
        <f>VLOOKUP(J4928,'Verweis Art-Gruppe'!$A$2:$B$15,2,FALSE)</f>
        <v>Sonstige</v>
      </c>
      <c r="AA4928" s="19" t="str">
        <f>VLOOKUP(W4928,'Verweis Vertreter'!$A$2:$B$24,2,FALSE)</f>
        <v>Antonio Vuolo</v>
      </c>
      <c r="AB4928" s="12">
        <f t="shared" si="684"/>
        <v>1</v>
      </c>
      <c r="AC4928" s="12">
        <f t="shared" si="689"/>
        <v>0</v>
      </c>
      <c r="AD4928" s="12">
        <f t="shared" si="690"/>
        <v>15</v>
      </c>
      <c r="AE4928" s="12">
        <f t="shared" si="685"/>
        <v>15</v>
      </c>
      <c r="AF4928" s="12">
        <f t="shared" si="686"/>
        <v>15</v>
      </c>
      <c r="AG4928" s="12">
        <f t="shared" si="687"/>
        <v>15</v>
      </c>
      <c r="AH4928" s="9">
        <f t="shared" si="691"/>
        <v>1</v>
      </c>
      <c r="AI4928" s="14">
        <f>VLOOKUP(E4928,'Verweis Faktor'!$A:$B,2,FALSE)</f>
        <v>1</v>
      </c>
      <c r="AJ4928" s="14"/>
      <c r="AK4928" s="14" t="str">
        <f>IF(AL4928="Ja","Versandkosten",VLOOKUP(E4928,'Verweis Belegart'!$A$2:$B$9,2,FALSE))</f>
        <v>Versandkosten</v>
      </c>
      <c r="AL4928" s="14" t="str">
        <f t="shared" si="692"/>
        <v>Ja</v>
      </c>
      <c r="AM4928" s="14" t="str">
        <f t="shared" si="688"/>
        <v>Positiv</v>
      </c>
    </row>
    <row r="4929" spans="1:39" ht="17.25" customHeight="1" x14ac:dyDescent="0.35">
      <c r="A4929" s="17">
        <v>14574276</v>
      </c>
      <c r="B4929" s="2" t="s">
        <v>2487</v>
      </c>
      <c r="C4929" s="1">
        <v>2025001</v>
      </c>
      <c r="D4929" s="1">
        <v>2001253</v>
      </c>
      <c r="E4929" s="2" t="s">
        <v>34</v>
      </c>
      <c r="F4929" s="2" t="s">
        <v>142</v>
      </c>
      <c r="G4929" s="2" t="s">
        <v>66</v>
      </c>
      <c r="H4929" s="2" t="s">
        <v>1239</v>
      </c>
      <c r="I4929" s="2" t="s">
        <v>1240</v>
      </c>
      <c r="J4929" s="2" t="s">
        <v>103</v>
      </c>
      <c r="K4929" s="2" t="s">
        <v>45</v>
      </c>
      <c r="L4929" s="2" t="s">
        <v>1059</v>
      </c>
      <c r="M4929" s="2" t="s">
        <v>1060</v>
      </c>
      <c r="N4929" s="2" t="s">
        <v>152</v>
      </c>
      <c r="O4929" s="3">
        <v>1</v>
      </c>
      <c r="P4929" s="3">
        <v>182.7586</v>
      </c>
      <c r="Q4929" s="3">
        <v>205</v>
      </c>
      <c r="R4929" s="3">
        <v>205</v>
      </c>
      <c r="S4929" s="3">
        <v>22.241399999999999</v>
      </c>
      <c r="T4929" s="3">
        <v>22.24</v>
      </c>
      <c r="U4929" s="3">
        <v>10.84</v>
      </c>
      <c r="V4929" s="2" t="s">
        <v>123</v>
      </c>
      <c r="W4929" s="2" t="s">
        <v>124</v>
      </c>
      <c r="X4929" s="2" t="s">
        <v>44</v>
      </c>
      <c r="Y4929" s="19" t="str">
        <f>VLOOKUP(G4929,'Verweis Kd-Gruppe'!$A$2:$B$8,2,FALSE)</f>
        <v>EXP</v>
      </c>
      <c r="Z4929" s="19" t="str">
        <f>VLOOKUP(J4929,'Verweis Art-Gruppe'!$A$2:$B$15,2,FALSE)</f>
        <v>Geräte</v>
      </c>
      <c r="AA4929" s="19" t="str">
        <f>VLOOKUP(W4929,'Verweis Vertreter'!$A$2:$B$24,2,FALSE)</f>
        <v>Antonio Vuolo</v>
      </c>
      <c r="AB4929" s="12">
        <f t="shared" si="684"/>
        <v>1</v>
      </c>
      <c r="AC4929" s="12">
        <f t="shared" si="689"/>
        <v>182.7586</v>
      </c>
      <c r="AD4929" s="12">
        <f t="shared" si="690"/>
        <v>205</v>
      </c>
      <c r="AE4929" s="12">
        <f t="shared" si="685"/>
        <v>205</v>
      </c>
      <c r="AF4929" s="12">
        <f t="shared" si="686"/>
        <v>22.241399999999999</v>
      </c>
      <c r="AG4929" s="12">
        <f t="shared" si="687"/>
        <v>22.24</v>
      </c>
      <c r="AH4929" s="9">
        <f t="shared" si="691"/>
        <v>0.10848780487804878</v>
      </c>
      <c r="AI4929" s="14">
        <f>VLOOKUP(E4929,'Verweis Faktor'!$A:$B,2,FALSE)</f>
        <v>1</v>
      </c>
      <c r="AJ4929" s="14"/>
      <c r="AK4929" s="14" t="str">
        <f>IF(AL4929="Ja","Versandkosten",VLOOKUP(E4929,'Verweis Belegart'!$A$2:$B$9,2,FALSE))</f>
        <v>Hardware</v>
      </c>
      <c r="AL4929" s="14" t="str">
        <f t="shared" si="692"/>
        <v>Nein</v>
      </c>
      <c r="AM4929" s="14" t="str">
        <f t="shared" si="688"/>
        <v>Positiv</v>
      </c>
    </row>
    <row r="4930" spans="1:39" ht="17.25" customHeight="1" x14ac:dyDescent="0.35">
      <c r="A4930" s="17">
        <v>14574276</v>
      </c>
      <c r="B4930" s="2" t="s">
        <v>2487</v>
      </c>
      <c r="C4930" s="1">
        <v>2025001</v>
      </c>
      <c r="D4930" s="1">
        <v>2001253</v>
      </c>
      <c r="E4930" s="2" t="s">
        <v>34</v>
      </c>
      <c r="F4930" s="2" t="s">
        <v>142</v>
      </c>
      <c r="G4930" s="2" t="s">
        <v>66</v>
      </c>
      <c r="H4930" s="2" t="s">
        <v>1239</v>
      </c>
      <c r="I4930" s="2" t="s">
        <v>1240</v>
      </c>
      <c r="J4930" s="2" t="s">
        <v>103</v>
      </c>
      <c r="K4930" s="2" t="s">
        <v>49</v>
      </c>
      <c r="L4930" s="2" t="s">
        <v>1241</v>
      </c>
      <c r="M4930" s="2" t="s">
        <v>1242</v>
      </c>
      <c r="N4930" s="2" t="s">
        <v>922</v>
      </c>
      <c r="O4930" s="3">
        <v>3</v>
      </c>
      <c r="P4930" s="3">
        <v>74.5</v>
      </c>
      <c r="Q4930" s="3">
        <v>81</v>
      </c>
      <c r="R4930" s="3">
        <v>243</v>
      </c>
      <c r="S4930" s="3">
        <v>6.5</v>
      </c>
      <c r="T4930" s="3">
        <v>19.5</v>
      </c>
      <c r="U4930" s="3">
        <v>8.02</v>
      </c>
      <c r="V4930" s="2" t="s">
        <v>123</v>
      </c>
      <c r="W4930" s="2" t="s">
        <v>124</v>
      </c>
      <c r="X4930" s="2" t="s">
        <v>44</v>
      </c>
      <c r="Y4930" s="19" t="str">
        <f>VLOOKUP(G4930,'Verweis Kd-Gruppe'!$A$2:$B$8,2,FALSE)</f>
        <v>EXP</v>
      </c>
      <c r="Z4930" s="19" t="str">
        <f>VLOOKUP(J4930,'Verweis Art-Gruppe'!$A$2:$B$15,2,FALSE)</f>
        <v>Geräte</v>
      </c>
      <c r="AA4930" s="19" t="str">
        <f>VLOOKUP(W4930,'Verweis Vertreter'!$A$2:$B$24,2,FALSE)</f>
        <v>Antonio Vuolo</v>
      </c>
      <c r="AB4930" s="12">
        <f t="shared" si="684"/>
        <v>3</v>
      </c>
      <c r="AC4930" s="12">
        <f t="shared" si="689"/>
        <v>74.5</v>
      </c>
      <c r="AD4930" s="12">
        <f t="shared" si="690"/>
        <v>81</v>
      </c>
      <c r="AE4930" s="12">
        <f t="shared" si="685"/>
        <v>243</v>
      </c>
      <c r="AF4930" s="12">
        <f t="shared" si="686"/>
        <v>6.5</v>
      </c>
      <c r="AG4930" s="12">
        <f t="shared" si="687"/>
        <v>19.5</v>
      </c>
      <c r="AH4930" s="9">
        <f t="shared" si="691"/>
        <v>8.0246913580246909E-2</v>
      </c>
      <c r="AI4930" s="14">
        <f>VLOOKUP(E4930,'Verweis Faktor'!$A:$B,2,FALSE)</f>
        <v>1</v>
      </c>
      <c r="AJ4930" s="14"/>
      <c r="AK4930" s="14" t="str">
        <f>IF(AL4930="Ja","Versandkosten",VLOOKUP(E4930,'Verweis Belegart'!$A$2:$B$9,2,FALSE))</f>
        <v>Hardware</v>
      </c>
      <c r="AL4930" s="14" t="str">
        <f t="shared" si="692"/>
        <v>Nein</v>
      </c>
      <c r="AM4930" s="14" t="str">
        <f t="shared" si="688"/>
        <v>Positiv</v>
      </c>
    </row>
    <row r="4931" spans="1:39" ht="17.25" customHeight="1" x14ac:dyDescent="0.35">
      <c r="A4931" s="17">
        <v>14574276</v>
      </c>
      <c r="B4931" s="2" t="s">
        <v>2487</v>
      </c>
      <c r="C4931" s="1">
        <v>2025001</v>
      </c>
      <c r="D4931" s="1">
        <v>2001253</v>
      </c>
      <c r="E4931" s="2" t="s">
        <v>34</v>
      </c>
      <c r="F4931" s="2" t="s">
        <v>142</v>
      </c>
      <c r="G4931" s="2" t="s">
        <v>66</v>
      </c>
      <c r="H4931" s="2" t="s">
        <v>1239</v>
      </c>
      <c r="I4931" s="2" t="s">
        <v>1240</v>
      </c>
      <c r="J4931" s="2" t="s">
        <v>103</v>
      </c>
      <c r="K4931" s="2" t="s">
        <v>79</v>
      </c>
      <c r="L4931" s="2" t="s">
        <v>1241</v>
      </c>
      <c r="M4931" s="2" t="s">
        <v>1242</v>
      </c>
      <c r="N4931" s="2" t="s">
        <v>922</v>
      </c>
      <c r="O4931" s="3">
        <v>4</v>
      </c>
      <c r="P4931" s="3">
        <v>74.5</v>
      </c>
      <c r="Q4931" s="3">
        <v>81</v>
      </c>
      <c r="R4931" s="3">
        <v>324</v>
      </c>
      <c r="S4931" s="3">
        <v>6.5</v>
      </c>
      <c r="T4931" s="3">
        <v>26</v>
      </c>
      <c r="U4931" s="3">
        <v>8.02</v>
      </c>
      <c r="V4931" s="2" t="s">
        <v>123</v>
      </c>
      <c r="W4931" s="2" t="s">
        <v>124</v>
      </c>
      <c r="X4931" s="2" t="s">
        <v>44</v>
      </c>
      <c r="Y4931" s="19" t="str">
        <f>VLOOKUP(G4931,'Verweis Kd-Gruppe'!$A$2:$B$8,2,FALSE)</f>
        <v>EXP</v>
      </c>
      <c r="Z4931" s="19" t="str">
        <f>VLOOKUP(J4931,'Verweis Art-Gruppe'!$A$2:$B$15,2,FALSE)</f>
        <v>Geräte</v>
      </c>
      <c r="AA4931" s="19" t="str">
        <f>VLOOKUP(W4931,'Verweis Vertreter'!$A$2:$B$24,2,FALSE)</f>
        <v>Antonio Vuolo</v>
      </c>
      <c r="AB4931" s="12">
        <f t="shared" ref="AB4931:AB4994" si="693">$AI4931*O4931</f>
        <v>4</v>
      </c>
      <c r="AC4931" s="12">
        <f t="shared" si="689"/>
        <v>74.5</v>
      </c>
      <c r="AD4931" s="12">
        <f t="shared" si="690"/>
        <v>81</v>
      </c>
      <c r="AE4931" s="12">
        <f t="shared" ref="AE4931:AE4994" si="694">$AI4931*R4931</f>
        <v>324</v>
      </c>
      <c r="AF4931" s="12">
        <f t="shared" ref="AF4931:AF4994" si="695">$AI4931*S4931</f>
        <v>6.5</v>
      </c>
      <c r="AG4931" s="12">
        <f t="shared" ref="AG4931:AG4994" si="696">$AI4931*T4931</f>
        <v>26</v>
      </c>
      <c r="AH4931" s="9">
        <f t="shared" si="691"/>
        <v>8.0246913580246909E-2</v>
      </c>
      <c r="AI4931" s="14">
        <f>VLOOKUP(E4931,'Verweis Faktor'!$A:$B,2,FALSE)</f>
        <v>1</v>
      </c>
      <c r="AJ4931" s="14"/>
      <c r="AK4931" s="14" t="str">
        <f>IF(AL4931="Ja","Versandkosten",VLOOKUP(E4931,'Verweis Belegart'!$A$2:$B$9,2,FALSE))</f>
        <v>Hardware</v>
      </c>
      <c r="AL4931" s="14" t="str">
        <f t="shared" si="692"/>
        <v>Nein</v>
      </c>
      <c r="AM4931" s="14" t="str">
        <f t="shared" ref="AM4931:AM4994" si="697">IF(AG4931&lt;0,"Negativ","Positiv")</f>
        <v>Positiv</v>
      </c>
    </row>
    <row r="4932" spans="1:39" ht="17.25" customHeight="1" x14ac:dyDescent="0.35">
      <c r="A4932" s="17">
        <v>14574276</v>
      </c>
      <c r="B4932" s="2" t="s">
        <v>2487</v>
      </c>
      <c r="C4932" s="1">
        <v>2025001</v>
      </c>
      <c r="D4932" s="1">
        <v>2001253</v>
      </c>
      <c r="E4932" s="2" t="s">
        <v>34</v>
      </c>
      <c r="F4932" s="2" t="s">
        <v>142</v>
      </c>
      <c r="G4932" s="2" t="s">
        <v>66</v>
      </c>
      <c r="H4932" s="2" t="s">
        <v>1239</v>
      </c>
      <c r="I4932" s="2" t="s">
        <v>1240</v>
      </c>
      <c r="J4932" s="2" t="s">
        <v>103</v>
      </c>
      <c r="K4932" s="2" t="s">
        <v>83</v>
      </c>
      <c r="L4932" s="2" t="s">
        <v>167</v>
      </c>
      <c r="M4932" s="2" t="s">
        <v>168</v>
      </c>
      <c r="N4932" s="2" t="s">
        <v>169</v>
      </c>
      <c r="O4932" s="3">
        <v>1</v>
      </c>
      <c r="P4932" s="3">
        <v>830</v>
      </c>
      <c r="Q4932" s="3">
        <v>849</v>
      </c>
      <c r="R4932" s="3">
        <v>849</v>
      </c>
      <c r="S4932" s="3">
        <v>19</v>
      </c>
      <c r="T4932" s="3">
        <v>19</v>
      </c>
      <c r="U4932" s="3">
        <v>2.23</v>
      </c>
      <c r="V4932" s="2" t="s">
        <v>123</v>
      </c>
      <c r="W4932" s="2" t="s">
        <v>124</v>
      </c>
      <c r="X4932" s="2" t="s">
        <v>44</v>
      </c>
      <c r="Y4932" s="19" t="str">
        <f>VLOOKUP(G4932,'Verweis Kd-Gruppe'!$A$2:$B$8,2,FALSE)</f>
        <v>EXP</v>
      </c>
      <c r="Z4932" s="19" t="str">
        <f>VLOOKUP(J4932,'Verweis Art-Gruppe'!$A$2:$B$15,2,FALSE)</f>
        <v>Geräte</v>
      </c>
      <c r="AA4932" s="19" t="str">
        <f>VLOOKUP(W4932,'Verweis Vertreter'!$A$2:$B$24,2,FALSE)</f>
        <v>Antonio Vuolo</v>
      </c>
      <c r="AB4932" s="12">
        <f t="shared" si="693"/>
        <v>1</v>
      </c>
      <c r="AC4932" s="12">
        <f t="shared" ref="AC4932:AC4995" si="698">P4932</f>
        <v>830</v>
      </c>
      <c r="AD4932" s="12">
        <f t="shared" ref="AD4932:AD4995" si="699">Q4932</f>
        <v>849</v>
      </c>
      <c r="AE4932" s="12">
        <f t="shared" si="694"/>
        <v>849</v>
      </c>
      <c r="AF4932" s="12">
        <f t="shared" si="695"/>
        <v>19</v>
      </c>
      <c r="AG4932" s="12">
        <f t="shared" si="696"/>
        <v>19</v>
      </c>
      <c r="AH4932" s="9">
        <f t="shared" ref="AH4932:AH4995" si="700">IF(AF4932=0,0,AG4932/AE4932*AI4932)</f>
        <v>2.237926972909305E-2</v>
      </c>
      <c r="AI4932" s="14">
        <f>VLOOKUP(E4932,'Verweis Faktor'!$A:$B,2,FALSE)</f>
        <v>1</v>
      </c>
      <c r="AJ4932" s="14"/>
      <c r="AK4932" s="14" t="str">
        <f>IF(AL4932="Ja","Versandkosten",VLOOKUP(E4932,'Verweis Belegart'!$A$2:$B$9,2,FALSE))</f>
        <v>Hardware</v>
      </c>
      <c r="AL4932" s="14" t="str">
        <f t="shared" ref="AL4932:AL4995" si="701">IF(ISNUMBER(FIND("Versandkosten",M4932)),"Ja","Nein")</f>
        <v>Nein</v>
      </c>
      <c r="AM4932" s="14" t="str">
        <f t="shared" si="697"/>
        <v>Positiv</v>
      </c>
    </row>
    <row r="4933" spans="1:39" ht="17.25" customHeight="1" x14ac:dyDescent="0.35">
      <c r="A4933" s="17">
        <v>14574276</v>
      </c>
      <c r="B4933" s="2" t="s">
        <v>2487</v>
      </c>
      <c r="C4933" s="1">
        <v>2025001</v>
      </c>
      <c r="D4933" s="1">
        <v>2001253</v>
      </c>
      <c r="E4933" s="2" t="s">
        <v>34</v>
      </c>
      <c r="F4933" s="2" t="s">
        <v>142</v>
      </c>
      <c r="G4933" s="2" t="s">
        <v>66</v>
      </c>
      <c r="H4933" s="2" t="s">
        <v>1239</v>
      </c>
      <c r="I4933" s="2" t="s">
        <v>1240</v>
      </c>
      <c r="J4933" s="2" t="s">
        <v>304</v>
      </c>
      <c r="K4933" s="2" t="s">
        <v>87</v>
      </c>
      <c r="L4933" s="2" t="s">
        <v>583</v>
      </c>
      <c r="M4933" s="2" t="s">
        <v>584</v>
      </c>
      <c r="N4933" s="2" t="s">
        <v>585</v>
      </c>
      <c r="O4933" s="3">
        <v>1</v>
      </c>
      <c r="P4933" s="3">
        <v>18.688199999999998</v>
      </c>
      <c r="Q4933" s="3">
        <v>22</v>
      </c>
      <c r="R4933" s="3">
        <v>22</v>
      </c>
      <c r="S4933" s="3">
        <v>3.3117999999999999</v>
      </c>
      <c r="T4933" s="3">
        <v>3.31</v>
      </c>
      <c r="U4933" s="3">
        <v>15.05</v>
      </c>
      <c r="V4933" s="2" t="s">
        <v>123</v>
      </c>
      <c r="W4933" s="2" t="s">
        <v>124</v>
      </c>
      <c r="X4933" s="2" t="s">
        <v>44</v>
      </c>
      <c r="Y4933" s="19" t="str">
        <f>VLOOKUP(G4933,'Verweis Kd-Gruppe'!$A$2:$B$8,2,FALSE)</f>
        <v>EXP</v>
      </c>
      <c r="Z4933" s="19" t="str">
        <f>VLOOKUP(J4933,'Verweis Art-Gruppe'!$A$2:$B$15,2,FALSE)</f>
        <v>Zubehör</v>
      </c>
      <c r="AA4933" s="19" t="str">
        <f>VLOOKUP(W4933,'Verweis Vertreter'!$A$2:$B$24,2,FALSE)</f>
        <v>Antonio Vuolo</v>
      </c>
      <c r="AB4933" s="12">
        <f t="shared" si="693"/>
        <v>1</v>
      </c>
      <c r="AC4933" s="12">
        <f t="shared" si="698"/>
        <v>18.688199999999998</v>
      </c>
      <c r="AD4933" s="12">
        <f t="shared" si="699"/>
        <v>22</v>
      </c>
      <c r="AE4933" s="12">
        <f t="shared" si="694"/>
        <v>22</v>
      </c>
      <c r="AF4933" s="12">
        <f t="shared" si="695"/>
        <v>3.3117999999999999</v>
      </c>
      <c r="AG4933" s="12">
        <f t="shared" si="696"/>
        <v>3.31</v>
      </c>
      <c r="AH4933" s="9">
        <f t="shared" si="700"/>
        <v>0.15045454545454545</v>
      </c>
      <c r="AI4933" s="14">
        <f>VLOOKUP(E4933,'Verweis Faktor'!$A:$B,2,FALSE)</f>
        <v>1</v>
      </c>
      <c r="AJ4933" s="14"/>
      <c r="AK4933" s="14" t="str">
        <f>IF(AL4933="Ja","Versandkosten",VLOOKUP(E4933,'Verweis Belegart'!$A$2:$B$9,2,FALSE))</f>
        <v>Hardware</v>
      </c>
      <c r="AL4933" s="14" t="str">
        <f t="shared" si="701"/>
        <v>Nein</v>
      </c>
      <c r="AM4933" s="14" t="str">
        <f t="shared" si="697"/>
        <v>Positiv</v>
      </c>
    </row>
    <row r="4934" spans="1:39" ht="17.25" customHeight="1" x14ac:dyDescent="0.35">
      <c r="A4934" s="17">
        <v>14574276</v>
      </c>
      <c r="B4934" s="2" t="s">
        <v>2487</v>
      </c>
      <c r="C4934" s="1">
        <v>2025001</v>
      </c>
      <c r="D4934" s="1">
        <v>2001253</v>
      </c>
      <c r="E4934" s="2" t="s">
        <v>34</v>
      </c>
      <c r="F4934" s="2" t="s">
        <v>142</v>
      </c>
      <c r="G4934" s="2" t="s">
        <v>66</v>
      </c>
      <c r="H4934" s="2" t="s">
        <v>1239</v>
      </c>
      <c r="I4934" s="2" t="s">
        <v>1240</v>
      </c>
      <c r="J4934" s="2" t="s">
        <v>304</v>
      </c>
      <c r="K4934" s="2" t="s">
        <v>91</v>
      </c>
      <c r="L4934" s="2" t="s">
        <v>583</v>
      </c>
      <c r="M4934" s="2" t="s">
        <v>584</v>
      </c>
      <c r="N4934" s="2" t="s">
        <v>585</v>
      </c>
      <c r="O4934" s="3">
        <v>1</v>
      </c>
      <c r="P4934" s="3">
        <v>18.688199999999998</v>
      </c>
      <c r="Q4934" s="3">
        <v>22</v>
      </c>
      <c r="R4934" s="3">
        <v>22</v>
      </c>
      <c r="S4934" s="3">
        <v>3.3117999999999999</v>
      </c>
      <c r="T4934" s="3">
        <v>3.31</v>
      </c>
      <c r="U4934" s="3">
        <v>15.05</v>
      </c>
      <c r="V4934" s="2" t="s">
        <v>123</v>
      </c>
      <c r="W4934" s="2" t="s">
        <v>124</v>
      </c>
      <c r="X4934" s="2" t="s">
        <v>44</v>
      </c>
      <c r="Y4934" s="19" t="str">
        <f>VLOOKUP(G4934,'Verweis Kd-Gruppe'!$A$2:$B$8,2,FALSE)</f>
        <v>EXP</v>
      </c>
      <c r="Z4934" s="19" t="str">
        <f>VLOOKUP(J4934,'Verweis Art-Gruppe'!$A$2:$B$15,2,FALSE)</f>
        <v>Zubehör</v>
      </c>
      <c r="AA4934" s="19" t="str">
        <f>VLOOKUP(W4934,'Verweis Vertreter'!$A$2:$B$24,2,FALSE)</f>
        <v>Antonio Vuolo</v>
      </c>
      <c r="AB4934" s="12">
        <f t="shared" si="693"/>
        <v>1</v>
      </c>
      <c r="AC4934" s="12">
        <f t="shared" si="698"/>
        <v>18.688199999999998</v>
      </c>
      <c r="AD4934" s="12">
        <f t="shared" si="699"/>
        <v>22</v>
      </c>
      <c r="AE4934" s="12">
        <f t="shared" si="694"/>
        <v>22</v>
      </c>
      <c r="AF4934" s="12">
        <f t="shared" si="695"/>
        <v>3.3117999999999999</v>
      </c>
      <c r="AG4934" s="12">
        <f t="shared" si="696"/>
        <v>3.31</v>
      </c>
      <c r="AH4934" s="9">
        <f t="shared" si="700"/>
        <v>0.15045454545454545</v>
      </c>
      <c r="AI4934" s="14">
        <f>VLOOKUP(E4934,'Verweis Faktor'!$A:$B,2,FALSE)</f>
        <v>1</v>
      </c>
      <c r="AJ4934" s="14"/>
      <c r="AK4934" s="14" t="str">
        <f>IF(AL4934="Ja","Versandkosten",VLOOKUP(E4934,'Verweis Belegart'!$A$2:$B$9,2,FALSE))</f>
        <v>Hardware</v>
      </c>
      <c r="AL4934" s="14" t="str">
        <f t="shared" si="701"/>
        <v>Nein</v>
      </c>
      <c r="AM4934" s="14" t="str">
        <f t="shared" si="697"/>
        <v>Positiv</v>
      </c>
    </row>
    <row r="4935" spans="1:39" ht="17.25" customHeight="1" x14ac:dyDescent="0.35">
      <c r="A4935" s="17">
        <v>14574276</v>
      </c>
      <c r="B4935" s="2" t="s">
        <v>2487</v>
      </c>
      <c r="C4935" s="1">
        <v>2025001</v>
      </c>
      <c r="D4935" s="1">
        <v>2001253</v>
      </c>
      <c r="E4935" s="2" t="s">
        <v>34</v>
      </c>
      <c r="F4935" s="2" t="s">
        <v>142</v>
      </c>
      <c r="G4935" s="2" t="s">
        <v>66</v>
      </c>
      <c r="H4935" s="2" t="s">
        <v>1239</v>
      </c>
      <c r="I4935" s="2" t="s">
        <v>1240</v>
      </c>
      <c r="J4935" s="2" t="s">
        <v>304</v>
      </c>
      <c r="K4935" s="2" t="s">
        <v>95</v>
      </c>
      <c r="L4935" s="2" t="s">
        <v>2325</v>
      </c>
      <c r="M4935" s="2" t="s">
        <v>2326</v>
      </c>
      <c r="N4935" s="2" t="s">
        <v>2327</v>
      </c>
      <c r="O4935" s="3">
        <v>1</v>
      </c>
      <c r="P4935" s="3">
        <v>176.01</v>
      </c>
      <c r="Q4935" s="3">
        <v>180</v>
      </c>
      <c r="R4935" s="3">
        <v>180</v>
      </c>
      <c r="S4935" s="3">
        <v>3.99</v>
      </c>
      <c r="T4935" s="3">
        <v>3.99</v>
      </c>
      <c r="U4935" s="3">
        <v>2.21</v>
      </c>
      <c r="V4935" s="2" t="s">
        <v>123</v>
      </c>
      <c r="W4935" s="2" t="s">
        <v>124</v>
      </c>
      <c r="X4935" s="2" t="s">
        <v>44</v>
      </c>
      <c r="Y4935" s="19" t="str">
        <f>VLOOKUP(G4935,'Verweis Kd-Gruppe'!$A$2:$B$8,2,FALSE)</f>
        <v>EXP</v>
      </c>
      <c r="Z4935" s="19" t="str">
        <f>VLOOKUP(J4935,'Verweis Art-Gruppe'!$A$2:$B$15,2,FALSE)</f>
        <v>Zubehör</v>
      </c>
      <c r="AA4935" s="19" t="str">
        <f>VLOOKUP(W4935,'Verweis Vertreter'!$A$2:$B$24,2,FALSE)</f>
        <v>Antonio Vuolo</v>
      </c>
      <c r="AB4935" s="12">
        <f t="shared" si="693"/>
        <v>1</v>
      </c>
      <c r="AC4935" s="12">
        <f t="shared" si="698"/>
        <v>176.01</v>
      </c>
      <c r="AD4935" s="12">
        <f t="shared" si="699"/>
        <v>180</v>
      </c>
      <c r="AE4935" s="12">
        <f t="shared" si="694"/>
        <v>180</v>
      </c>
      <c r="AF4935" s="12">
        <f t="shared" si="695"/>
        <v>3.99</v>
      </c>
      <c r="AG4935" s="12">
        <f t="shared" si="696"/>
        <v>3.99</v>
      </c>
      <c r="AH4935" s="9">
        <f t="shared" si="700"/>
        <v>2.2166666666666668E-2</v>
      </c>
      <c r="AI4935" s="14">
        <f>VLOOKUP(E4935,'Verweis Faktor'!$A:$B,2,FALSE)</f>
        <v>1</v>
      </c>
      <c r="AJ4935" s="14"/>
      <c r="AK4935" s="14" t="str">
        <f>IF(AL4935="Ja","Versandkosten",VLOOKUP(E4935,'Verweis Belegart'!$A$2:$B$9,2,FALSE))</f>
        <v>Hardware</v>
      </c>
      <c r="AL4935" s="14" t="str">
        <f t="shared" si="701"/>
        <v>Nein</v>
      </c>
      <c r="AM4935" s="14" t="str">
        <f t="shared" si="697"/>
        <v>Positiv</v>
      </c>
    </row>
    <row r="4936" spans="1:39" ht="17.25" customHeight="1" x14ac:dyDescent="0.35">
      <c r="A4936" s="17">
        <v>14574276</v>
      </c>
      <c r="B4936" s="2" t="s">
        <v>2487</v>
      </c>
      <c r="C4936" s="1">
        <v>2025001</v>
      </c>
      <c r="D4936" s="1">
        <v>2001253</v>
      </c>
      <c r="E4936" s="2" t="s">
        <v>34</v>
      </c>
      <c r="F4936" s="2" t="s">
        <v>142</v>
      </c>
      <c r="G4936" s="2" t="s">
        <v>66</v>
      </c>
      <c r="H4936" s="2" t="s">
        <v>1239</v>
      </c>
      <c r="I4936" s="2" t="s">
        <v>1240</v>
      </c>
      <c r="J4936" s="2" t="s">
        <v>304</v>
      </c>
      <c r="K4936" s="2" t="s">
        <v>99</v>
      </c>
      <c r="L4936" s="2" t="s">
        <v>1376</v>
      </c>
      <c r="M4936" s="2" t="s">
        <v>1377</v>
      </c>
      <c r="N4936" s="2" t="s">
        <v>1378</v>
      </c>
      <c r="O4936" s="3">
        <v>1</v>
      </c>
      <c r="P4936" s="3">
        <v>125.39</v>
      </c>
      <c r="Q4936" s="3">
        <v>133</v>
      </c>
      <c r="R4936" s="3">
        <v>133</v>
      </c>
      <c r="S4936" s="3">
        <v>7.61</v>
      </c>
      <c r="T4936" s="3">
        <v>7.61</v>
      </c>
      <c r="U4936" s="3">
        <v>5.72</v>
      </c>
      <c r="V4936" s="2" t="s">
        <v>123</v>
      </c>
      <c r="W4936" s="2" t="s">
        <v>124</v>
      </c>
      <c r="X4936" s="2" t="s">
        <v>44</v>
      </c>
      <c r="Y4936" s="19" t="str">
        <f>VLOOKUP(G4936,'Verweis Kd-Gruppe'!$A$2:$B$8,2,FALSE)</f>
        <v>EXP</v>
      </c>
      <c r="Z4936" s="19" t="str">
        <f>VLOOKUP(J4936,'Verweis Art-Gruppe'!$A$2:$B$15,2,FALSE)</f>
        <v>Zubehör</v>
      </c>
      <c r="AA4936" s="19" t="str">
        <f>VLOOKUP(W4936,'Verweis Vertreter'!$A$2:$B$24,2,FALSE)</f>
        <v>Antonio Vuolo</v>
      </c>
      <c r="AB4936" s="12">
        <f t="shared" si="693"/>
        <v>1</v>
      </c>
      <c r="AC4936" s="12">
        <f t="shared" si="698"/>
        <v>125.39</v>
      </c>
      <c r="AD4936" s="12">
        <f t="shared" si="699"/>
        <v>133</v>
      </c>
      <c r="AE4936" s="12">
        <f t="shared" si="694"/>
        <v>133</v>
      </c>
      <c r="AF4936" s="12">
        <f t="shared" si="695"/>
        <v>7.61</v>
      </c>
      <c r="AG4936" s="12">
        <f t="shared" si="696"/>
        <v>7.61</v>
      </c>
      <c r="AH4936" s="9">
        <f t="shared" si="700"/>
        <v>5.7218045112781959E-2</v>
      </c>
      <c r="AI4936" s="14">
        <f>VLOOKUP(E4936,'Verweis Faktor'!$A:$B,2,FALSE)</f>
        <v>1</v>
      </c>
      <c r="AJ4936" s="14"/>
      <c r="AK4936" s="14" t="str">
        <f>IF(AL4936="Ja","Versandkosten",VLOOKUP(E4936,'Verweis Belegart'!$A$2:$B$9,2,FALSE))</f>
        <v>Hardware</v>
      </c>
      <c r="AL4936" s="14" t="str">
        <f t="shared" si="701"/>
        <v>Nein</v>
      </c>
      <c r="AM4936" s="14" t="str">
        <f t="shared" si="697"/>
        <v>Positiv</v>
      </c>
    </row>
    <row r="4937" spans="1:39" ht="17.25" customHeight="1" x14ac:dyDescent="0.35">
      <c r="A4937" s="17">
        <v>14574276</v>
      </c>
      <c r="B4937" s="2" t="s">
        <v>2487</v>
      </c>
      <c r="C4937" s="1">
        <v>2025001</v>
      </c>
      <c r="D4937" s="1">
        <v>2001253</v>
      </c>
      <c r="E4937" s="2" t="s">
        <v>34</v>
      </c>
      <c r="F4937" s="2" t="s">
        <v>142</v>
      </c>
      <c r="G4937" s="2" t="s">
        <v>66</v>
      </c>
      <c r="H4937" s="2" t="s">
        <v>1239</v>
      </c>
      <c r="I4937" s="2" t="s">
        <v>1240</v>
      </c>
      <c r="J4937" s="2" t="s">
        <v>103</v>
      </c>
      <c r="K4937" s="2" t="s">
        <v>103</v>
      </c>
      <c r="L4937" s="2" t="s">
        <v>937</v>
      </c>
      <c r="M4937" s="2" t="s">
        <v>938</v>
      </c>
      <c r="N4937" s="2" t="s">
        <v>655</v>
      </c>
      <c r="O4937" s="3">
        <v>1</v>
      </c>
      <c r="P4937" s="3">
        <v>246.00569999999999</v>
      </c>
      <c r="Q4937" s="3">
        <v>267</v>
      </c>
      <c r="R4937" s="3">
        <v>267</v>
      </c>
      <c r="S4937" s="3">
        <v>20.994299999999999</v>
      </c>
      <c r="T4937" s="3">
        <v>20.99</v>
      </c>
      <c r="U4937" s="3">
        <v>7.86</v>
      </c>
      <c r="V4937" s="2" t="s">
        <v>123</v>
      </c>
      <c r="W4937" s="2" t="s">
        <v>124</v>
      </c>
      <c r="X4937" s="2" t="s">
        <v>44</v>
      </c>
      <c r="Y4937" s="19" t="str">
        <f>VLOOKUP(G4937,'Verweis Kd-Gruppe'!$A$2:$B$8,2,FALSE)</f>
        <v>EXP</v>
      </c>
      <c r="Z4937" s="19" t="str">
        <f>VLOOKUP(J4937,'Verweis Art-Gruppe'!$A$2:$B$15,2,FALSE)</f>
        <v>Geräte</v>
      </c>
      <c r="AA4937" s="19" t="str">
        <f>VLOOKUP(W4937,'Verweis Vertreter'!$A$2:$B$24,2,FALSE)</f>
        <v>Antonio Vuolo</v>
      </c>
      <c r="AB4937" s="12">
        <f t="shared" si="693"/>
        <v>1</v>
      </c>
      <c r="AC4937" s="12">
        <f t="shared" si="698"/>
        <v>246.00569999999999</v>
      </c>
      <c r="AD4937" s="12">
        <f t="shared" si="699"/>
        <v>267</v>
      </c>
      <c r="AE4937" s="12">
        <f t="shared" si="694"/>
        <v>267</v>
      </c>
      <c r="AF4937" s="12">
        <f t="shared" si="695"/>
        <v>20.994299999999999</v>
      </c>
      <c r="AG4937" s="12">
        <f t="shared" si="696"/>
        <v>20.99</v>
      </c>
      <c r="AH4937" s="9">
        <f t="shared" si="700"/>
        <v>7.8614232209737817E-2</v>
      </c>
      <c r="AI4937" s="14">
        <f>VLOOKUP(E4937,'Verweis Faktor'!$A:$B,2,FALSE)</f>
        <v>1</v>
      </c>
      <c r="AJ4937" s="14"/>
      <c r="AK4937" s="14" t="str">
        <f>IF(AL4937="Ja","Versandkosten",VLOOKUP(E4937,'Verweis Belegart'!$A$2:$B$9,2,FALSE))</f>
        <v>Hardware</v>
      </c>
      <c r="AL4937" s="14" t="str">
        <f t="shared" si="701"/>
        <v>Nein</v>
      </c>
      <c r="AM4937" s="14" t="str">
        <f t="shared" si="697"/>
        <v>Positiv</v>
      </c>
    </row>
    <row r="4938" spans="1:39" ht="17.25" customHeight="1" x14ac:dyDescent="0.35">
      <c r="A4938" s="17">
        <v>14574276</v>
      </c>
      <c r="B4938" s="2" t="s">
        <v>2487</v>
      </c>
      <c r="C4938" s="1">
        <v>2025001</v>
      </c>
      <c r="D4938" s="1">
        <v>2001253</v>
      </c>
      <c r="E4938" s="2" t="s">
        <v>34</v>
      </c>
      <c r="F4938" s="2" t="s">
        <v>142</v>
      </c>
      <c r="G4938" s="2" t="s">
        <v>66</v>
      </c>
      <c r="H4938" s="2" t="s">
        <v>1239</v>
      </c>
      <c r="I4938" s="2" t="s">
        <v>1240</v>
      </c>
      <c r="J4938" s="2" t="s">
        <v>103</v>
      </c>
      <c r="K4938" s="2" t="s">
        <v>107</v>
      </c>
      <c r="L4938" s="2" t="s">
        <v>937</v>
      </c>
      <c r="M4938" s="2" t="s">
        <v>938</v>
      </c>
      <c r="N4938" s="2" t="s">
        <v>655</v>
      </c>
      <c r="O4938" s="3">
        <v>2</v>
      </c>
      <c r="P4938" s="3">
        <v>246.00569999999999</v>
      </c>
      <c r="Q4938" s="3">
        <v>265</v>
      </c>
      <c r="R4938" s="3">
        <v>530</v>
      </c>
      <c r="S4938" s="3">
        <v>18.994299999999999</v>
      </c>
      <c r="T4938" s="3">
        <v>37.99</v>
      </c>
      <c r="U4938" s="3">
        <v>7.16</v>
      </c>
      <c r="V4938" s="2" t="s">
        <v>123</v>
      </c>
      <c r="W4938" s="2" t="s">
        <v>124</v>
      </c>
      <c r="X4938" s="2" t="s">
        <v>44</v>
      </c>
      <c r="Y4938" s="19" t="str">
        <f>VLOOKUP(G4938,'Verweis Kd-Gruppe'!$A$2:$B$8,2,FALSE)</f>
        <v>EXP</v>
      </c>
      <c r="Z4938" s="19" t="str">
        <f>VLOOKUP(J4938,'Verweis Art-Gruppe'!$A$2:$B$15,2,FALSE)</f>
        <v>Geräte</v>
      </c>
      <c r="AA4938" s="19" t="str">
        <f>VLOOKUP(W4938,'Verweis Vertreter'!$A$2:$B$24,2,FALSE)</f>
        <v>Antonio Vuolo</v>
      </c>
      <c r="AB4938" s="12">
        <f t="shared" si="693"/>
        <v>2</v>
      </c>
      <c r="AC4938" s="12">
        <f t="shared" si="698"/>
        <v>246.00569999999999</v>
      </c>
      <c r="AD4938" s="12">
        <f t="shared" si="699"/>
        <v>265</v>
      </c>
      <c r="AE4938" s="12">
        <f t="shared" si="694"/>
        <v>530</v>
      </c>
      <c r="AF4938" s="12">
        <f t="shared" si="695"/>
        <v>18.994299999999999</v>
      </c>
      <c r="AG4938" s="12">
        <f t="shared" si="696"/>
        <v>37.99</v>
      </c>
      <c r="AH4938" s="9">
        <f t="shared" si="700"/>
        <v>7.1679245283018875E-2</v>
      </c>
      <c r="AI4938" s="14">
        <f>VLOOKUP(E4938,'Verweis Faktor'!$A:$B,2,FALSE)</f>
        <v>1</v>
      </c>
      <c r="AJ4938" s="14"/>
      <c r="AK4938" s="14" t="str">
        <f>IF(AL4938="Ja","Versandkosten",VLOOKUP(E4938,'Verweis Belegart'!$A$2:$B$9,2,FALSE))</f>
        <v>Hardware</v>
      </c>
      <c r="AL4938" s="14" t="str">
        <f t="shared" si="701"/>
        <v>Nein</v>
      </c>
      <c r="AM4938" s="14" t="str">
        <f t="shared" si="697"/>
        <v>Positiv</v>
      </c>
    </row>
    <row r="4939" spans="1:39" ht="17.25" customHeight="1" x14ac:dyDescent="0.35">
      <c r="A4939" s="17">
        <v>14574276</v>
      </c>
      <c r="B4939" s="2" t="s">
        <v>2487</v>
      </c>
      <c r="C4939" s="1">
        <v>2025001</v>
      </c>
      <c r="D4939" s="1">
        <v>2001253</v>
      </c>
      <c r="E4939" s="2" t="s">
        <v>34</v>
      </c>
      <c r="F4939" s="2" t="s">
        <v>142</v>
      </c>
      <c r="G4939" s="2" t="s">
        <v>66</v>
      </c>
      <c r="H4939" s="2" t="s">
        <v>1239</v>
      </c>
      <c r="I4939" s="2" t="s">
        <v>1240</v>
      </c>
      <c r="J4939" s="2" t="s">
        <v>103</v>
      </c>
      <c r="K4939" s="2" t="s">
        <v>111</v>
      </c>
      <c r="L4939" s="2" t="s">
        <v>458</v>
      </c>
      <c r="M4939" s="2" t="s">
        <v>459</v>
      </c>
      <c r="N4939" s="2" t="s">
        <v>41</v>
      </c>
      <c r="O4939" s="3">
        <v>1</v>
      </c>
      <c r="P4939" s="3">
        <v>227.2817</v>
      </c>
      <c r="Q4939" s="3">
        <v>239</v>
      </c>
      <c r="R4939" s="3">
        <v>239</v>
      </c>
      <c r="S4939" s="3">
        <v>11.718299999999999</v>
      </c>
      <c r="T4939" s="3">
        <v>11.72</v>
      </c>
      <c r="U4939" s="3">
        <v>4.9000000000000004</v>
      </c>
      <c r="V4939" s="2" t="s">
        <v>123</v>
      </c>
      <c r="W4939" s="2" t="s">
        <v>124</v>
      </c>
      <c r="X4939" s="2" t="s">
        <v>44</v>
      </c>
      <c r="Y4939" s="19" t="str">
        <f>VLOOKUP(G4939,'Verweis Kd-Gruppe'!$A$2:$B$8,2,FALSE)</f>
        <v>EXP</v>
      </c>
      <c r="Z4939" s="19" t="str">
        <f>VLOOKUP(J4939,'Verweis Art-Gruppe'!$A$2:$B$15,2,FALSE)</f>
        <v>Geräte</v>
      </c>
      <c r="AA4939" s="19" t="str">
        <f>VLOOKUP(W4939,'Verweis Vertreter'!$A$2:$B$24,2,FALSE)</f>
        <v>Antonio Vuolo</v>
      </c>
      <c r="AB4939" s="12">
        <f t="shared" si="693"/>
        <v>1</v>
      </c>
      <c r="AC4939" s="12">
        <f t="shared" si="698"/>
        <v>227.2817</v>
      </c>
      <c r="AD4939" s="12">
        <f t="shared" si="699"/>
        <v>239</v>
      </c>
      <c r="AE4939" s="12">
        <f t="shared" si="694"/>
        <v>239</v>
      </c>
      <c r="AF4939" s="12">
        <f t="shared" si="695"/>
        <v>11.718299999999999</v>
      </c>
      <c r="AG4939" s="12">
        <f t="shared" si="696"/>
        <v>11.72</v>
      </c>
      <c r="AH4939" s="9">
        <f t="shared" si="700"/>
        <v>4.9037656903765693E-2</v>
      </c>
      <c r="AI4939" s="14">
        <f>VLOOKUP(E4939,'Verweis Faktor'!$A:$B,2,FALSE)</f>
        <v>1</v>
      </c>
      <c r="AJ4939" s="14"/>
      <c r="AK4939" s="14" t="str">
        <f>IF(AL4939="Ja","Versandkosten",VLOOKUP(E4939,'Verweis Belegart'!$A$2:$B$9,2,FALSE))</f>
        <v>Hardware</v>
      </c>
      <c r="AL4939" s="14" t="str">
        <f t="shared" si="701"/>
        <v>Nein</v>
      </c>
      <c r="AM4939" s="14" t="str">
        <f t="shared" si="697"/>
        <v>Positiv</v>
      </c>
    </row>
    <row r="4940" spans="1:39" ht="17.25" customHeight="1" x14ac:dyDescent="0.35">
      <c r="A4940" s="17">
        <v>14574276</v>
      </c>
      <c r="B4940" s="2" t="s">
        <v>2487</v>
      </c>
      <c r="C4940" s="1">
        <v>2025001</v>
      </c>
      <c r="D4940" s="1">
        <v>2001253</v>
      </c>
      <c r="E4940" s="2" t="s">
        <v>34</v>
      </c>
      <c r="F4940" s="2" t="s">
        <v>142</v>
      </c>
      <c r="G4940" s="2" t="s">
        <v>66</v>
      </c>
      <c r="H4940" s="2" t="s">
        <v>1239</v>
      </c>
      <c r="I4940" s="2" t="s">
        <v>1240</v>
      </c>
      <c r="J4940" s="2" t="s">
        <v>103</v>
      </c>
      <c r="K4940" s="2" t="s">
        <v>115</v>
      </c>
      <c r="L4940" s="2" t="s">
        <v>147</v>
      </c>
      <c r="M4940" s="2" t="s">
        <v>148</v>
      </c>
      <c r="N4940" s="2" t="s">
        <v>149</v>
      </c>
      <c r="O4940" s="3">
        <v>1</v>
      </c>
      <c r="P4940" s="3">
        <v>204.57390000000001</v>
      </c>
      <c r="Q4940" s="3">
        <v>214</v>
      </c>
      <c r="R4940" s="3">
        <v>214</v>
      </c>
      <c r="S4940" s="3">
        <v>9.4260999999999999</v>
      </c>
      <c r="T4940" s="3">
        <v>9.43</v>
      </c>
      <c r="U4940" s="3">
        <v>4.4000000000000004</v>
      </c>
      <c r="V4940" s="2" t="s">
        <v>123</v>
      </c>
      <c r="W4940" s="2" t="s">
        <v>124</v>
      </c>
      <c r="X4940" s="2" t="s">
        <v>44</v>
      </c>
      <c r="Y4940" s="19" t="str">
        <f>VLOOKUP(G4940,'Verweis Kd-Gruppe'!$A$2:$B$8,2,FALSE)</f>
        <v>EXP</v>
      </c>
      <c r="Z4940" s="19" t="str">
        <f>VLOOKUP(J4940,'Verweis Art-Gruppe'!$A$2:$B$15,2,FALSE)</f>
        <v>Geräte</v>
      </c>
      <c r="AA4940" s="19" t="str">
        <f>VLOOKUP(W4940,'Verweis Vertreter'!$A$2:$B$24,2,FALSE)</f>
        <v>Antonio Vuolo</v>
      </c>
      <c r="AB4940" s="12">
        <f t="shared" si="693"/>
        <v>1</v>
      </c>
      <c r="AC4940" s="12">
        <f t="shared" si="698"/>
        <v>204.57390000000001</v>
      </c>
      <c r="AD4940" s="12">
        <f t="shared" si="699"/>
        <v>214</v>
      </c>
      <c r="AE4940" s="12">
        <f t="shared" si="694"/>
        <v>214</v>
      </c>
      <c r="AF4940" s="12">
        <f t="shared" si="695"/>
        <v>9.4260999999999999</v>
      </c>
      <c r="AG4940" s="12">
        <f t="shared" si="696"/>
        <v>9.43</v>
      </c>
      <c r="AH4940" s="9">
        <f t="shared" si="700"/>
        <v>4.4065420560747665E-2</v>
      </c>
      <c r="AI4940" s="14">
        <f>VLOOKUP(E4940,'Verweis Faktor'!$A:$B,2,FALSE)</f>
        <v>1</v>
      </c>
      <c r="AJ4940" s="14"/>
      <c r="AK4940" s="14" t="str">
        <f>IF(AL4940="Ja","Versandkosten",VLOOKUP(E4940,'Verweis Belegart'!$A$2:$B$9,2,FALSE))</f>
        <v>Hardware</v>
      </c>
      <c r="AL4940" s="14" t="str">
        <f t="shared" si="701"/>
        <v>Nein</v>
      </c>
      <c r="AM4940" s="14" t="str">
        <f t="shared" si="697"/>
        <v>Positiv</v>
      </c>
    </row>
    <row r="4941" spans="1:39" ht="17.25" customHeight="1" x14ac:dyDescent="0.35">
      <c r="A4941" s="17">
        <v>14574276</v>
      </c>
      <c r="B4941" s="2" t="s">
        <v>2487</v>
      </c>
      <c r="C4941" s="1">
        <v>2025001</v>
      </c>
      <c r="D4941" s="1">
        <v>2001253</v>
      </c>
      <c r="E4941" s="2" t="s">
        <v>34</v>
      </c>
      <c r="F4941" s="2" t="s">
        <v>142</v>
      </c>
      <c r="G4941" s="2" t="s">
        <v>66</v>
      </c>
      <c r="H4941" s="2" t="s">
        <v>1239</v>
      </c>
      <c r="I4941" s="2" t="s">
        <v>1240</v>
      </c>
      <c r="J4941" s="2" t="s">
        <v>103</v>
      </c>
      <c r="K4941" s="2" t="s">
        <v>289</v>
      </c>
      <c r="L4941" s="2" t="s">
        <v>1137</v>
      </c>
      <c r="M4941" s="2" t="s">
        <v>1138</v>
      </c>
      <c r="N4941" s="2" t="s">
        <v>1139</v>
      </c>
      <c r="O4941" s="3">
        <v>1</v>
      </c>
      <c r="P4941" s="3">
        <v>99.490700000000004</v>
      </c>
      <c r="Q4941" s="3">
        <v>91</v>
      </c>
      <c r="R4941" s="3">
        <v>91</v>
      </c>
      <c r="S4941" s="3">
        <v>-8.4907000000000004</v>
      </c>
      <c r="T4941" s="3">
        <v>-8.49</v>
      </c>
      <c r="U4941" s="3">
        <v>-9.33</v>
      </c>
      <c r="V4941" s="2" t="s">
        <v>123</v>
      </c>
      <c r="W4941" s="2" t="s">
        <v>124</v>
      </c>
      <c r="X4941" s="2" t="s">
        <v>44</v>
      </c>
      <c r="Y4941" s="19" t="str">
        <f>VLOOKUP(G4941,'Verweis Kd-Gruppe'!$A$2:$B$8,2,FALSE)</f>
        <v>EXP</v>
      </c>
      <c r="Z4941" s="19" t="str">
        <f>VLOOKUP(J4941,'Verweis Art-Gruppe'!$A$2:$B$15,2,FALSE)</f>
        <v>Geräte</v>
      </c>
      <c r="AA4941" s="19" t="str">
        <f>VLOOKUP(W4941,'Verweis Vertreter'!$A$2:$B$24,2,FALSE)</f>
        <v>Antonio Vuolo</v>
      </c>
      <c r="AB4941" s="12">
        <f t="shared" si="693"/>
        <v>1</v>
      </c>
      <c r="AC4941" s="12">
        <f t="shared" si="698"/>
        <v>99.490700000000004</v>
      </c>
      <c r="AD4941" s="12">
        <f t="shared" si="699"/>
        <v>91</v>
      </c>
      <c r="AE4941" s="12">
        <f t="shared" si="694"/>
        <v>91</v>
      </c>
      <c r="AF4941" s="12">
        <f t="shared" si="695"/>
        <v>-8.4907000000000004</v>
      </c>
      <c r="AG4941" s="12">
        <f t="shared" si="696"/>
        <v>-8.49</v>
      </c>
      <c r="AH4941" s="9">
        <f t="shared" si="700"/>
        <v>-9.3296703296703296E-2</v>
      </c>
      <c r="AI4941" s="14">
        <f>VLOOKUP(E4941,'Verweis Faktor'!$A:$B,2,FALSE)</f>
        <v>1</v>
      </c>
      <c r="AJ4941" s="14"/>
      <c r="AK4941" s="14" t="str">
        <f>IF(AL4941="Ja","Versandkosten",VLOOKUP(E4941,'Verweis Belegart'!$A$2:$B$9,2,FALSE))</f>
        <v>Hardware</v>
      </c>
      <c r="AL4941" s="14" t="str">
        <f t="shared" si="701"/>
        <v>Nein</v>
      </c>
      <c r="AM4941" s="14" t="str">
        <f t="shared" si="697"/>
        <v>Negativ</v>
      </c>
    </row>
    <row r="4942" spans="1:39" ht="17.25" customHeight="1" x14ac:dyDescent="0.35">
      <c r="A4942" s="17">
        <v>14574276</v>
      </c>
      <c r="B4942" s="2" t="s">
        <v>2487</v>
      </c>
      <c r="C4942" s="1">
        <v>2025001</v>
      </c>
      <c r="D4942" s="1">
        <v>2001253</v>
      </c>
      <c r="E4942" s="2" t="s">
        <v>34</v>
      </c>
      <c r="F4942" s="2" t="s">
        <v>142</v>
      </c>
      <c r="G4942" s="2" t="s">
        <v>66</v>
      </c>
      <c r="H4942" s="2" t="s">
        <v>1239</v>
      </c>
      <c r="I4942" s="2" t="s">
        <v>1240</v>
      </c>
      <c r="J4942" s="2" t="s">
        <v>103</v>
      </c>
      <c r="K4942" s="2" t="s">
        <v>293</v>
      </c>
      <c r="L4942" s="2" t="s">
        <v>1056</v>
      </c>
      <c r="M4942" s="2" t="s">
        <v>1057</v>
      </c>
      <c r="N4942" s="2" t="s">
        <v>1058</v>
      </c>
      <c r="O4942" s="3">
        <v>2</v>
      </c>
      <c r="P4942" s="3">
        <v>64</v>
      </c>
      <c r="Q4942" s="3">
        <v>69</v>
      </c>
      <c r="R4942" s="3">
        <v>138</v>
      </c>
      <c r="S4942" s="3">
        <v>5</v>
      </c>
      <c r="T4942" s="3">
        <v>10</v>
      </c>
      <c r="U4942" s="3">
        <v>7.24</v>
      </c>
      <c r="V4942" s="2" t="s">
        <v>123</v>
      </c>
      <c r="W4942" s="2" t="s">
        <v>124</v>
      </c>
      <c r="X4942" s="2" t="s">
        <v>44</v>
      </c>
      <c r="Y4942" s="19" t="str">
        <f>VLOOKUP(G4942,'Verweis Kd-Gruppe'!$A$2:$B$8,2,FALSE)</f>
        <v>EXP</v>
      </c>
      <c r="Z4942" s="19" t="str">
        <f>VLOOKUP(J4942,'Verweis Art-Gruppe'!$A$2:$B$15,2,FALSE)</f>
        <v>Geräte</v>
      </c>
      <c r="AA4942" s="19" t="str">
        <f>VLOOKUP(W4942,'Verweis Vertreter'!$A$2:$B$24,2,FALSE)</f>
        <v>Antonio Vuolo</v>
      </c>
      <c r="AB4942" s="12">
        <f t="shared" si="693"/>
        <v>2</v>
      </c>
      <c r="AC4942" s="12">
        <f t="shared" si="698"/>
        <v>64</v>
      </c>
      <c r="AD4942" s="12">
        <f t="shared" si="699"/>
        <v>69</v>
      </c>
      <c r="AE4942" s="12">
        <f t="shared" si="694"/>
        <v>138</v>
      </c>
      <c r="AF4942" s="12">
        <f t="shared" si="695"/>
        <v>5</v>
      </c>
      <c r="AG4942" s="12">
        <f t="shared" si="696"/>
        <v>10</v>
      </c>
      <c r="AH4942" s="9">
        <f t="shared" si="700"/>
        <v>7.2463768115942032E-2</v>
      </c>
      <c r="AI4942" s="14">
        <f>VLOOKUP(E4942,'Verweis Faktor'!$A:$B,2,FALSE)</f>
        <v>1</v>
      </c>
      <c r="AJ4942" s="14"/>
      <c r="AK4942" s="14" t="str">
        <f>IF(AL4942="Ja","Versandkosten",VLOOKUP(E4942,'Verweis Belegart'!$A$2:$B$9,2,FALSE))</f>
        <v>Hardware</v>
      </c>
      <c r="AL4942" s="14" t="str">
        <f t="shared" si="701"/>
        <v>Nein</v>
      </c>
      <c r="AM4942" s="14" t="str">
        <f t="shared" si="697"/>
        <v>Positiv</v>
      </c>
    </row>
    <row r="4943" spans="1:39" ht="17.25" customHeight="1" x14ac:dyDescent="0.35">
      <c r="A4943" s="17">
        <v>14574276</v>
      </c>
      <c r="B4943" s="2" t="s">
        <v>2487</v>
      </c>
      <c r="C4943" s="1">
        <v>2025001</v>
      </c>
      <c r="D4943" s="1">
        <v>2001253</v>
      </c>
      <c r="E4943" s="2" t="s">
        <v>34</v>
      </c>
      <c r="F4943" s="2" t="s">
        <v>142</v>
      </c>
      <c r="G4943" s="2" t="s">
        <v>66</v>
      </c>
      <c r="H4943" s="2" t="s">
        <v>1239</v>
      </c>
      <c r="I4943" s="2" t="s">
        <v>1240</v>
      </c>
      <c r="J4943" s="2" t="s">
        <v>103</v>
      </c>
      <c r="K4943" s="2" t="s">
        <v>296</v>
      </c>
      <c r="L4943" s="2" t="s">
        <v>631</v>
      </c>
      <c r="M4943" s="2" t="s">
        <v>632</v>
      </c>
      <c r="N4943" s="2" t="s">
        <v>379</v>
      </c>
      <c r="O4943" s="3">
        <v>1</v>
      </c>
      <c r="P4943" s="3">
        <v>417</v>
      </c>
      <c r="Q4943" s="3">
        <v>438</v>
      </c>
      <c r="R4943" s="3">
        <v>438</v>
      </c>
      <c r="S4943" s="3">
        <v>21</v>
      </c>
      <c r="T4943" s="3">
        <v>21</v>
      </c>
      <c r="U4943" s="3">
        <v>4.79</v>
      </c>
      <c r="V4943" s="2" t="s">
        <v>123</v>
      </c>
      <c r="W4943" s="2" t="s">
        <v>124</v>
      </c>
      <c r="X4943" s="2" t="s">
        <v>44</v>
      </c>
      <c r="Y4943" s="19" t="str">
        <f>VLOOKUP(G4943,'Verweis Kd-Gruppe'!$A$2:$B$8,2,FALSE)</f>
        <v>EXP</v>
      </c>
      <c r="Z4943" s="19" t="str">
        <f>VLOOKUP(J4943,'Verweis Art-Gruppe'!$A$2:$B$15,2,FALSE)</f>
        <v>Geräte</v>
      </c>
      <c r="AA4943" s="19" t="str">
        <f>VLOOKUP(W4943,'Verweis Vertreter'!$A$2:$B$24,2,FALSE)</f>
        <v>Antonio Vuolo</v>
      </c>
      <c r="AB4943" s="12">
        <f t="shared" si="693"/>
        <v>1</v>
      </c>
      <c r="AC4943" s="12">
        <f t="shared" si="698"/>
        <v>417</v>
      </c>
      <c r="AD4943" s="12">
        <f t="shared" si="699"/>
        <v>438</v>
      </c>
      <c r="AE4943" s="12">
        <f t="shared" si="694"/>
        <v>438</v>
      </c>
      <c r="AF4943" s="12">
        <f t="shared" si="695"/>
        <v>21</v>
      </c>
      <c r="AG4943" s="12">
        <f t="shared" si="696"/>
        <v>21</v>
      </c>
      <c r="AH4943" s="9">
        <f t="shared" si="700"/>
        <v>4.7945205479452052E-2</v>
      </c>
      <c r="AI4943" s="14">
        <f>VLOOKUP(E4943,'Verweis Faktor'!$A:$B,2,FALSE)</f>
        <v>1</v>
      </c>
      <c r="AJ4943" s="14"/>
      <c r="AK4943" s="14" t="str">
        <f>IF(AL4943="Ja","Versandkosten",VLOOKUP(E4943,'Verweis Belegart'!$A$2:$B$9,2,FALSE))</f>
        <v>Hardware</v>
      </c>
      <c r="AL4943" s="14" t="str">
        <f t="shared" si="701"/>
        <v>Nein</v>
      </c>
      <c r="AM4943" s="14" t="str">
        <f t="shared" si="697"/>
        <v>Positiv</v>
      </c>
    </row>
    <row r="4944" spans="1:39" ht="17.25" customHeight="1" x14ac:dyDescent="0.35">
      <c r="A4944" s="17">
        <v>14574276</v>
      </c>
      <c r="B4944" s="2" t="s">
        <v>2487</v>
      </c>
      <c r="C4944" s="1">
        <v>2025001</v>
      </c>
      <c r="D4944" s="1">
        <v>2001253</v>
      </c>
      <c r="E4944" s="2" t="s">
        <v>34</v>
      </c>
      <c r="F4944" s="2" t="s">
        <v>142</v>
      </c>
      <c r="G4944" s="2" t="s">
        <v>66</v>
      </c>
      <c r="H4944" s="2" t="s">
        <v>1239</v>
      </c>
      <c r="I4944" s="2" t="s">
        <v>1240</v>
      </c>
      <c r="J4944" s="2" t="s">
        <v>103</v>
      </c>
      <c r="K4944" s="2" t="s">
        <v>299</v>
      </c>
      <c r="L4944" s="2" t="s">
        <v>631</v>
      </c>
      <c r="M4944" s="2" t="s">
        <v>632</v>
      </c>
      <c r="N4944" s="2" t="s">
        <v>379</v>
      </c>
      <c r="O4944" s="3">
        <v>1</v>
      </c>
      <c r="P4944" s="3">
        <v>417</v>
      </c>
      <c r="Q4944" s="3">
        <v>438</v>
      </c>
      <c r="R4944" s="3">
        <v>438</v>
      </c>
      <c r="S4944" s="3">
        <v>21</v>
      </c>
      <c r="T4944" s="3">
        <v>21</v>
      </c>
      <c r="U4944" s="3">
        <v>4.79</v>
      </c>
      <c r="V4944" s="2" t="s">
        <v>123</v>
      </c>
      <c r="W4944" s="2" t="s">
        <v>124</v>
      </c>
      <c r="X4944" s="2" t="s">
        <v>44</v>
      </c>
      <c r="Y4944" s="19" t="str">
        <f>VLOOKUP(G4944,'Verweis Kd-Gruppe'!$A$2:$B$8,2,FALSE)</f>
        <v>EXP</v>
      </c>
      <c r="Z4944" s="19" t="str">
        <f>VLOOKUP(J4944,'Verweis Art-Gruppe'!$A$2:$B$15,2,FALSE)</f>
        <v>Geräte</v>
      </c>
      <c r="AA4944" s="19" t="str">
        <f>VLOOKUP(W4944,'Verweis Vertreter'!$A$2:$B$24,2,FALSE)</f>
        <v>Antonio Vuolo</v>
      </c>
      <c r="AB4944" s="12">
        <f t="shared" si="693"/>
        <v>1</v>
      </c>
      <c r="AC4944" s="12">
        <f t="shared" si="698"/>
        <v>417</v>
      </c>
      <c r="AD4944" s="12">
        <f t="shared" si="699"/>
        <v>438</v>
      </c>
      <c r="AE4944" s="12">
        <f t="shared" si="694"/>
        <v>438</v>
      </c>
      <c r="AF4944" s="12">
        <f t="shared" si="695"/>
        <v>21</v>
      </c>
      <c r="AG4944" s="12">
        <f t="shared" si="696"/>
        <v>21</v>
      </c>
      <c r="AH4944" s="9">
        <f t="shared" si="700"/>
        <v>4.7945205479452052E-2</v>
      </c>
      <c r="AI4944" s="14">
        <f>VLOOKUP(E4944,'Verweis Faktor'!$A:$B,2,FALSE)</f>
        <v>1</v>
      </c>
      <c r="AJ4944" s="14"/>
      <c r="AK4944" s="14" t="str">
        <f>IF(AL4944="Ja","Versandkosten",VLOOKUP(E4944,'Verweis Belegart'!$A$2:$B$9,2,FALSE))</f>
        <v>Hardware</v>
      </c>
      <c r="AL4944" s="14" t="str">
        <f t="shared" si="701"/>
        <v>Nein</v>
      </c>
      <c r="AM4944" s="14" t="str">
        <f t="shared" si="697"/>
        <v>Positiv</v>
      </c>
    </row>
    <row r="4945" spans="1:39" ht="17.25" customHeight="1" x14ac:dyDescent="0.35">
      <c r="A4945" s="17">
        <v>14574276</v>
      </c>
      <c r="B4945" s="2" t="s">
        <v>2487</v>
      </c>
      <c r="C4945" s="1">
        <v>2025001</v>
      </c>
      <c r="D4945" s="1">
        <v>2001253</v>
      </c>
      <c r="E4945" s="2" t="s">
        <v>34</v>
      </c>
      <c r="F4945" s="2" t="s">
        <v>142</v>
      </c>
      <c r="G4945" s="2" t="s">
        <v>66</v>
      </c>
      <c r="H4945" s="2" t="s">
        <v>1239</v>
      </c>
      <c r="I4945" s="2" t="s">
        <v>1240</v>
      </c>
      <c r="J4945" s="2" t="s">
        <v>103</v>
      </c>
      <c r="K4945" s="2" t="s">
        <v>300</v>
      </c>
      <c r="L4945" s="2" t="s">
        <v>1698</v>
      </c>
      <c r="M4945" s="2" t="s">
        <v>1699</v>
      </c>
      <c r="N4945" s="2" t="s">
        <v>1040</v>
      </c>
      <c r="O4945" s="3">
        <v>2</v>
      </c>
      <c r="P4945" s="3">
        <v>1127.0915</v>
      </c>
      <c r="Q4945" s="3">
        <v>1103</v>
      </c>
      <c r="R4945" s="3">
        <v>2206</v>
      </c>
      <c r="S4945" s="3">
        <v>-24.0915</v>
      </c>
      <c r="T4945" s="3">
        <v>-48.18</v>
      </c>
      <c r="U4945" s="3">
        <v>-2.1800000000000002</v>
      </c>
      <c r="V4945" s="2" t="s">
        <v>123</v>
      </c>
      <c r="W4945" s="2" t="s">
        <v>124</v>
      </c>
      <c r="X4945" s="2" t="s">
        <v>44</v>
      </c>
      <c r="Y4945" s="19" t="str">
        <f>VLOOKUP(G4945,'Verweis Kd-Gruppe'!$A$2:$B$8,2,FALSE)</f>
        <v>EXP</v>
      </c>
      <c r="Z4945" s="19" t="str">
        <f>VLOOKUP(J4945,'Verweis Art-Gruppe'!$A$2:$B$15,2,FALSE)</f>
        <v>Geräte</v>
      </c>
      <c r="AA4945" s="19" t="str">
        <f>VLOOKUP(W4945,'Verweis Vertreter'!$A$2:$B$24,2,FALSE)</f>
        <v>Antonio Vuolo</v>
      </c>
      <c r="AB4945" s="12">
        <f t="shared" si="693"/>
        <v>2</v>
      </c>
      <c r="AC4945" s="12">
        <f t="shared" si="698"/>
        <v>1127.0915</v>
      </c>
      <c r="AD4945" s="12">
        <f t="shared" si="699"/>
        <v>1103</v>
      </c>
      <c r="AE4945" s="12">
        <f t="shared" si="694"/>
        <v>2206</v>
      </c>
      <c r="AF4945" s="12">
        <f t="shared" si="695"/>
        <v>-24.0915</v>
      </c>
      <c r="AG4945" s="12">
        <f t="shared" si="696"/>
        <v>-48.18</v>
      </c>
      <c r="AH4945" s="9">
        <f t="shared" si="700"/>
        <v>-2.184043517679057E-2</v>
      </c>
      <c r="AI4945" s="14">
        <f>VLOOKUP(E4945,'Verweis Faktor'!$A:$B,2,FALSE)</f>
        <v>1</v>
      </c>
      <c r="AJ4945" s="14"/>
      <c r="AK4945" s="14" t="str">
        <f>IF(AL4945="Ja","Versandkosten",VLOOKUP(E4945,'Verweis Belegart'!$A$2:$B$9,2,FALSE))</f>
        <v>Hardware</v>
      </c>
      <c r="AL4945" s="14" t="str">
        <f t="shared" si="701"/>
        <v>Nein</v>
      </c>
      <c r="AM4945" s="14" t="str">
        <f t="shared" si="697"/>
        <v>Negativ</v>
      </c>
    </row>
    <row r="4946" spans="1:39" ht="17.25" customHeight="1" x14ac:dyDescent="0.35">
      <c r="A4946" s="17">
        <v>14574276</v>
      </c>
      <c r="B4946" s="2" t="s">
        <v>2487</v>
      </c>
      <c r="C4946" s="1">
        <v>2025001</v>
      </c>
      <c r="D4946" s="1">
        <v>2001253</v>
      </c>
      <c r="E4946" s="2" t="s">
        <v>34</v>
      </c>
      <c r="F4946" s="2" t="s">
        <v>142</v>
      </c>
      <c r="G4946" s="2" t="s">
        <v>66</v>
      </c>
      <c r="H4946" s="2" t="s">
        <v>1239</v>
      </c>
      <c r="I4946" s="2" t="s">
        <v>1240</v>
      </c>
      <c r="J4946" s="2" t="s">
        <v>304</v>
      </c>
      <c r="K4946" s="2" t="s">
        <v>301</v>
      </c>
      <c r="L4946" s="2" t="s">
        <v>567</v>
      </c>
      <c r="M4946" s="2" t="s">
        <v>568</v>
      </c>
      <c r="N4946" s="2" t="s">
        <v>561</v>
      </c>
      <c r="O4946" s="3">
        <v>1</v>
      </c>
      <c r="P4946" s="3">
        <v>69.111099999999993</v>
      </c>
      <c r="Q4946" s="3">
        <v>79</v>
      </c>
      <c r="R4946" s="3">
        <v>79</v>
      </c>
      <c r="S4946" s="3">
        <v>9.8888999999999996</v>
      </c>
      <c r="T4946" s="3">
        <v>9.89</v>
      </c>
      <c r="U4946" s="3">
        <v>12.51</v>
      </c>
      <c r="V4946" s="2" t="s">
        <v>123</v>
      </c>
      <c r="W4946" s="2" t="s">
        <v>124</v>
      </c>
      <c r="X4946" s="2" t="s">
        <v>44</v>
      </c>
      <c r="Y4946" s="19" t="str">
        <f>VLOOKUP(G4946,'Verweis Kd-Gruppe'!$A$2:$B$8,2,FALSE)</f>
        <v>EXP</v>
      </c>
      <c r="Z4946" s="19" t="str">
        <f>VLOOKUP(J4946,'Verweis Art-Gruppe'!$A$2:$B$15,2,FALSE)</f>
        <v>Zubehör</v>
      </c>
      <c r="AA4946" s="19" t="str">
        <f>VLOOKUP(W4946,'Verweis Vertreter'!$A$2:$B$24,2,FALSE)</f>
        <v>Antonio Vuolo</v>
      </c>
      <c r="AB4946" s="12">
        <f t="shared" si="693"/>
        <v>1</v>
      </c>
      <c r="AC4946" s="12">
        <f t="shared" si="698"/>
        <v>69.111099999999993</v>
      </c>
      <c r="AD4946" s="12">
        <f t="shared" si="699"/>
        <v>79</v>
      </c>
      <c r="AE4946" s="12">
        <f t="shared" si="694"/>
        <v>79</v>
      </c>
      <c r="AF4946" s="12">
        <f t="shared" si="695"/>
        <v>9.8888999999999996</v>
      </c>
      <c r="AG4946" s="12">
        <f t="shared" si="696"/>
        <v>9.89</v>
      </c>
      <c r="AH4946" s="9">
        <f t="shared" si="700"/>
        <v>0.12518987341772153</v>
      </c>
      <c r="AI4946" s="14">
        <f>VLOOKUP(E4946,'Verweis Faktor'!$A:$B,2,FALSE)</f>
        <v>1</v>
      </c>
      <c r="AJ4946" s="14"/>
      <c r="AK4946" s="14" t="str">
        <f>IF(AL4946="Ja","Versandkosten",VLOOKUP(E4946,'Verweis Belegart'!$A$2:$B$9,2,FALSE))</f>
        <v>Hardware</v>
      </c>
      <c r="AL4946" s="14" t="str">
        <f t="shared" si="701"/>
        <v>Nein</v>
      </c>
      <c r="AM4946" s="14" t="str">
        <f t="shared" si="697"/>
        <v>Positiv</v>
      </c>
    </row>
    <row r="4947" spans="1:39" ht="17.25" customHeight="1" x14ac:dyDescent="0.35">
      <c r="A4947" s="17">
        <v>14574276</v>
      </c>
      <c r="B4947" s="2" t="s">
        <v>2487</v>
      </c>
      <c r="C4947" s="1">
        <v>2025001</v>
      </c>
      <c r="D4947" s="1">
        <v>2001253</v>
      </c>
      <c r="E4947" s="2" t="s">
        <v>34</v>
      </c>
      <c r="F4947" s="2" t="s">
        <v>142</v>
      </c>
      <c r="G4947" s="2" t="s">
        <v>66</v>
      </c>
      <c r="H4947" s="2" t="s">
        <v>1239</v>
      </c>
      <c r="I4947" s="2" t="s">
        <v>1240</v>
      </c>
      <c r="J4947" s="2" t="s">
        <v>103</v>
      </c>
      <c r="K4947" s="2" t="s">
        <v>304</v>
      </c>
      <c r="L4947" s="2" t="s">
        <v>578</v>
      </c>
      <c r="M4947" s="2" t="s">
        <v>579</v>
      </c>
      <c r="N4947" s="2" t="s">
        <v>457</v>
      </c>
      <c r="O4947" s="3">
        <v>1</v>
      </c>
      <c r="P4947" s="3">
        <v>901.34349999999995</v>
      </c>
      <c r="Q4947" s="3">
        <v>835</v>
      </c>
      <c r="R4947" s="3">
        <v>835</v>
      </c>
      <c r="S4947" s="3">
        <v>-66.343500000000006</v>
      </c>
      <c r="T4947" s="3">
        <v>-66.34</v>
      </c>
      <c r="U4947" s="3">
        <v>-7.94</v>
      </c>
      <c r="V4947" s="2" t="s">
        <v>123</v>
      </c>
      <c r="W4947" s="2" t="s">
        <v>124</v>
      </c>
      <c r="X4947" s="2" t="s">
        <v>44</v>
      </c>
      <c r="Y4947" s="19" t="str">
        <f>VLOOKUP(G4947,'Verweis Kd-Gruppe'!$A$2:$B$8,2,FALSE)</f>
        <v>EXP</v>
      </c>
      <c r="Z4947" s="19" t="str">
        <f>VLOOKUP(J4947,'Verweis Art-Gruppe'!$A$2:$B$15,2,FALSE)</f>
        <v>Geräte</v>
      </c>
      <c r="AA4947" s="19" t="str">
        <f>VLOOKUP(W4947,'Verweis Vertreter'!$A$2:$B$24,2,FALSE)</f>
        <v>Antonio Vuolo</v>
      </c>
      <c r="AB4947" s="12">
        <f t="shared" si="693"/>
        <v>1</v>
      </c>
      <c r="AC4947" s="12">
        <f t="shared" si="698"/>
        <v>901.34349999999995</v>
      </c>
      <c r="AD4947" s="12">
        <f t="shared" si="699"/>
        <v>835</v>
      </c>
      <c r="AE4947" s="12">
        <f t="shared" si="694"/>
        <v>835</v>
      </c>
      <c r="AF4947" s="12">
        <f t="shared" si="695"/>
        <v>-66.343500000000006</v>
      </c>
      <c r="AG4947" s="12">
        <f t="shared" si="696"/>
        <v>-66.34</v>
      </c>
      <c r="AH4947" s="9">
        <f t="shared" si="700"/>
        <v>-7.9449101796407184E-2</v>
      </c>
      <c r="AI4947" s="14">
        <f>VLOOKUP(E4947,'Verweis Faktor'!$A:$B,2,FALSE)</f>
        <v>1</v>
      </c>
      <c r="AJ4947" s="14"/>
      <c r="AK4947" s="14" t="str">
        <f>IF(AL4947="Ja","Versandkosten",VLOOKUP(E4947,'Verweis Belegart'!$A$2:$B$9,2,FALSE))</f>
        <v>Hardware</v>
      </c>
      <c r="AL4947" s="14" t="str">
        <f t="shared" si="701"/>
        <v>Nein</v>
      </c>
      <c r="AM4947" s="14" t="str">
        <f t="shared" si="697"/>
        <v>Negativ</v>
      </c>
    </row>
    <row r="4948" spans="1:39" ht="17.25" customHeight="1" x14ac:dyDescent="0.35">
      <c r="A4948" s="17">
        <v>14574276</v>
      </c>
      <c r="B4948" s="2" t="s">
        <v>2487</v>
      </c>
      <c r="C4948" s="1">
        <v>2025001</v>
      </c>
      <c r="D4948" s="1">
        <v>2001253</v>
      </c>
      <c r="E4948" s="2" t="s">
        <v>34</v>
      </c>
      <c r="F4948" s="2" t="s">
        <v>142</v>
      </c>
      <c r="G4948" s="2" t="s">
        <v>66</v>
      </c>
      <c r="H4948" s="2" t="s">
        <v>1239</v>
      </c>
      <c r="I4948" s="2" t="s">
        <v>1240</v>
      </c>
      <c r="J4948" s="2" t="s">
        <v>103</v>
      </c>
      <c r="K4948" s="2" t="s">
        <v>307</v>
      </c>
      <c r="L4948" s="2" t="s">
        <v>578</v>
      </c>
      <c r="M4948" s="2" t="s">
        <v>579</v>
      </c>
      <c r="N4948" s="2" t="s">
        <v>457</v>
      </c>
      <c r="O4948" s="3">
        <v>1</v>
      </c>
      <c r="P4948" s="3">
        <v>901.34349999999995</v>
      </c>
      <c r="Q4948" s="3">
        <v>835</v>
      </c>
      <c r="R4948" s="3">
        <v>835</v>
      </c>
      <c r="S4948" s="3">
        <v>-66.343500000000006</v>
      </c>
      <c r="T4948" s="3">
        <v>-66.34</v>
      </c>
      <c r="U4948" s="3">
        <v>-7.94</v>
      </c>
      <c r="V4948" s="2" t="s">
        <v>123</v>
      </c>
      <c r="W4948" s="2" t="s">
        <v>124</v>
      </c>
      <c r="X4948" s="2" t="s">
        <v>44</v>
      </c>
      <c r="Y4948" s="19" t="str">
        <f>VLOOKUP(G4948,'Verweis Kd-Gruppe'!$A$2:$B$8,2,FALSE)</f>
        <v>EXP</v>
      </c>
      <c r="Z4948" s="19" t="str">
        <f>VLOOKUP(J4948,'Verweis Art-Gruppe'!$A$2:$B$15,2,FALSE)</f>
        <v>Geräte</v>
      </c>
      <c r="AA4948" s="19" t="str">
        <f>VLOOKUP(W4948,'Verweis Vertreter'!$A$2:$B$24,2,FALSE)</f>
        <v>Antonio Vuolo</v>
      </c>
      <c r="AB4948" s="12">
        <f t="shared" si="693"/>
        <v>1</v>
      </c>
      <c r="AC4948" s="12">
        <f t="shared" si="698"/>
        <v>901.34349999999995</v>
      </c>
      <c r="AD4948" s="12">
        <f t="shared" si="699"/>
        <v>835</v>
      </c>
      <c r="AE4948" s="12">
        <f t="shared" si="694"/>
        <v>835</v>
      </c>
      <c r="AF4948" s="12">
        <f t="shared" si="695"/>
        <v>-66.343500000000006</v>
      </c>
      <c r="AG4948" s="12">
        <f t="shared" si="696"/>
        <v>-66.34</v>
      </c>
      <c r="AH4948" s="9">
        <f t="shared" si="700"/>
        <v>-7.9449101796407184E-2</v>
      </c>
      <c r="AI4948" s="14">
        <f>VLOOKUP(E4948,'Verweis Faktor'!$A:$B,2,FALSE)</f>
        <v>1</v>
      </c>
      <c r="AJ4948" s="14"/>
      <c r="AK4948" s="14" t="str">
        <f>IF(AL4948="Ja","Versandkosten",VLOOKUP(E4948,'Verweis Belegart'!$A$2:$B$9,2,FALSE))</f>
        <v>Hardware</v>
      </c>
      <c r="AL4948" s="14" t="str">
        <f t="shared" si="701"/>
        <v>Nein</v>
      </c>
      <c r="AM4948" s="14" t="str">
        <f t="shared" si="697"/>
        <v>Negativ</v>
      </c>
    </row>
    <row r="4949" spans="1:39" ht="17.25" customHeight="1" x14ac:dyDescent="0.35">
      <c r="A4949" s="17">
        <v>14574276</v>
      </c>
      <c r="B4949" s="2" t="s">
        <v>2487</v>
      </c>
      <c r="C4949" s="1">
        <v>2025001</v>
      </c>
      <c r="D4949" s="1">
        <v>2001253</v>
      </c>
      <c r="E4949" s="2" t="s">
        <v>34</v>
      </c>
      <c r="F4949" s="2" t="s">
        <v>142</v>
      </c>
      <c r="G4949" s="2" t="s">
        <v>66</v>
      </c>
      <c r="H4949" s="2" t="s">
        <v>1239</v>
      </c>
      <c r="I4949" s="2" t="s">
        <v>1240</v>
      </c>
      <c r="J4949" s="2" t="s">
        <v>103</v>
      </c>
      <c r="K4949" s="2" t="s">
        <v>311</v>
      </c>
      <c r="L4949" s="2" t="s">
        <v>159</v>
      </c>
      <c r="M4949" s="2" t="s">
        <v>160</v>
      </c>
      <c r="N4949" s="2" t="s">
        <v>161</v>
      </c>
      <c r="O4949" s="3">
        <v>1</v>
      </c>
      <c r="P4949" s="3">
        <v>177</v>
      </c>
      <c r="Q4949" s="3">
        <v>189</v>
      </c>
      <c r="R4949" s="3">
        <v>189</v>
      </c>
      <c r="S4949" s="3">
        <v>12</v>
      </c>
      <c r="T4949" s="3">
        <v>12</v>
      </c>
      <c r="U4949" s="3">
        <v>6.34</v>
      </c>
      <c r="V4949" s="2" t="s">
        <v>123</v>
      </c>
      <c r="W4949" s="2" t="s">
        <v>124</v>
      </c>
      <c r="X4949" s="2" t="s">
        <v>44</v>
      </c>
      <c r="Y4949" s="19" t="str">
        <f>VLOOKUP(G4949,'Verweis Kd-Gruppe'!$A$2:$B$8,2,FALSE)</f>
        <v>EXP</v>
      </c>
      <c r="Z4949" s="19" t="str">
        <f>VLOOKUP(J4949,'Verweis Art-Gruppe'!$A$2:$B$15,2,FALSE)</f>
        <v>Geräte</v>
      </c>
      <c r="AA4949" s="19" t="str">
        <f>VLOOKUP(W4949,'Verweis Vertreter'!$A$2:$B$24,2,FALSE)</f>
        <v>Antonio Vuolo</v>
      </c>
      <c r="AB4949" s="12">
        <f t="shared" si="693"/>
        <v>1</v>
      </c>
      <c r="AC4949" s="12">
        <f t="shared" si="698"/>
        <v>177</v>
      </c>
      <c r="AD4949" s="12">
        <f t="shared" si="699"/>
        <v>189</v>
      </c>
      <c r="AE4949" s="12">
        <f t="shared" si="694"/>
        <v>189</v>
      </c>
      <c r="AF4949" s="12">
        <f t="shared" si="695"/>
        <v>12</v>
      </c>
      <c r="AG4949" s="12">
        <f t="shared" si="696"/>
        <v>12</v>
      </c>
      <c r="AH4949" s="9">
        <f t="shared" si="700"/>
        <v>6.3492063492063489E-2</v>
      </c>
      <c r="AI4949" s="14">
        <f>VLOOKUP(E4949,'Verweis Faktor'!$A:$B,2,FALSE)</f>
        <v>1</v>
      </c>
      <c r="AJ4949" s="14"/>
      <c r="AK4949" s="14" t="str">
        <f>IF(AL4949="Ja","Versandkosten",VLOOKUP(E4949,'Verweis Belegart'!$A$2:$B$9,2,FALSE))</f>
        <v>Hardware</v>
      </c>
      <c r="AL4949" s="14" t="str">
        <f t="shared" si="701"/>
        <v>Nein</v>
      </c>
      <c r="AM4949" s="14" t="str">
        <f t="shared" si="697"/>
        <v>Positiv</v>
      </c>
    </row>
    <row r="4950" spans="1:39" ht="17.25" customHeight="1" x14ac:dyDescent="0.35">
      <c r="A4950" s="17">
        <v>14574276</v>
      </c>
      <c r="B4950" s="2" t="s">
        <v>2487</v>
      </c>
      <c r="C4950" s="1">
        <v>2025001</v>
      </c>
      <c r="D4950" s="1">
        <v>2001253</v>
      </c>
      <c r="E4950" s="2" t="s">
        <v>34</v>
      </c>
      <c r="F4950" s="2" t="s">
        <v>142</v>
      </c>
      <c r="G4950" s="2" t="s">
        <v>66</v>
      </c>
      <c r="H4950" s="2" t="s">
        <v>1239</v>
      </c>
      <c r="I4950" s="2" t="s">
        <v>1240</v>
      </c>
      <c r="J4950" s="2" t="s">
        <v>304</v>
      </c>
      <c r="K4950" s="2" t="s">
        <v>478</v>
      </c>
      <c r="L4950" s="2" t="s">
        <v>211</v>
      </c>
      <c r="M4950" s="2" t="s">
        <v>212</v>
      </c>
      <c r="N4950" s="2" t="s">
        <v>213</v>
      </c>
      <c r="O4950" s="3">
        <v>1</v>
      </c>
      <c r="P4950" s="3">
        <v>16.010000000000002</v>
      </c>
      <c r="Q4950" s="3">
        <v>18.5</v>
      </c>
      <c r="R4950" s="3">
        <v>18.5</v>
      </c>
      <c r="S4950" s="3">
        <v>2.4900000000000002</v>
      </c>
      <c r="T4950" s="3">
        <v>2.4900000000000002</v>
      </c>
      <c r="U4950" s="3">
        <v>13.45</v>
      </c>
      <c r="V4950" s="2" t="s">
        <v>123</v>
      </c>
      <c r="W4950" s="2" t="s">
        <v>124</v>
      </c>
      <c r="X4950" s="2" t="s">
        <v>44</v>
      </c>
      <c r="Y4950" s="19" t="str">
        <f>VLOOKUP(G4950,'Verweis Kd-Gruppe'!$A$2:$B$8,2,FALSE)</f>
        <v>EXP</v>
      </c>
      <c r="Z4950" s="19" t="str">
        <f>VLOOKUP(J4950,'Verweis Art-Gruppe'!$A$2:$B$15,2,FALSE)</f>
        <v>Zubehör</v>
      </c>
      <c r="AA4950" s="19" t="str">
        <f>VLOOKUP(W4950,'Verweis Vertreter'!$A$2:$B$24,2,FALSE)</f>
        <v>Antonio Vuolo</v>
      </c>
      <c r="AB4950" s="12">
        <f t="shared" si="693"/>
        <v>1</v>
      </c>
      <c r="AC4950" s="12">
        <f t="shared" si="698"/>
        <v>16.010000000000002</v>
      </c>
      <c r="AD4950" s="12">
        <f t="shared" si="699"/>
        <v>18.5</v>
      </c>
      <c r="AE4950" s="12">
        <f t="shared" si="694"/>
        <v>18.5</v>
      </c>
      <c r="AF4950" s="12">
        <f t="shared" si="695"/>
        <v>2.4900000000000002</v>
      </c>
      <c r="AG4950" s="12">
        <f t="shared" si="696"/>
        <v>2.4900000000000002</v>
      </c>
      <c r="AH4950" s="9">
        <f t="shared" si="700"/>
        <v>0.13459459459459461</v>
      </c>
      <c r="AI4950" s="14">
        <f>VLOOKUP(E4950,'Verweis Faktor'!$A:$B,2,FALSE)</f>
        <v>1</v>
      </c>
      <c r="AJ4950" s="14"/>
      <c r="AK4950" s="14" t="str">
        <f>IF(AL4950="Ja","Versandkosten",VLOOKUP(E4950,'Verweis Belegart'!$A$2:$B$9,2,FALSE))</f>
        <v>Hardware</v>
      </c>
      <c r="AL4950" s="14" t="str">
        <f t="shared" si="701"/>
        <v>Nein</v>
      </c>
      <c r="AM4950" s="14" t="str">
        <f t="shared" si="697"/>
        <v>Positiv</v>
      </c>
    </row>
    <row r="4951" spans="1:39" ht="17.25" customHeight="1" x14ac:dyDescent="0.35">
      <c r="A4951" s="17">
        <v>14574276</v>
      </c>
      <c r="B4951" s="2" t="s">
        <v>2487</v>
      </c>
      <c r="C4951" s="1">
        <v>2025001</v>
      </c>
      <c r="D4951" s="1">
        <v>2001253</v>
      </c>
      <c r="E4951" s="2" t="s">
        <v>34</v>
      </c>
      <c r="F4951" s="2" t="s">
        <v>142</v>
      </c>
      <c r="G4951" s="2" t="s">
        <v>66</v>
      </c>
      <c r="H4951" s="2" t="s">
        <v>1239</v>
      </c>
      <c r="I4951" s="2" t="s">
        <v>1240</v>
      </c>
      <c r="J4951" s="2" t="s">
        <v>103</v>
      </c>
      <c r="K4951" s="2" t="s">
        <v>482</v>
      </c>
      <c r="L4951" s="2" t="s">
        <v>1051</v>
      </c>
      <c r="M4951" s="2" t="s">
        <v>1052</v>
      </c>
      <c r="N4951" s="2" t="s">
        <v>1053</v>
      </c>
      <c r="O4951" s="3">
        <v>2</v>
      </c>
      <c r="P4951" s="3">
        <v>157</v>
      </c>
      <c r="Q4951" s="3">
        <v>167</v>
      </c>
      <c r="R4951" s="3">
        <v>334</v>
      </c>
      <c r="S4951" s="3">
        <v>10</v>
      </c>
      <c r="T4951" s="3">
        <v>20</v>
      </c>
      <c r="U4951" s="3">
        <v>5.98</v>
      </c>
      <c r="V4951" s="2" t="s">
        <v>123</v>
      </c>
      <c r="W4951" s="2" t="s">
        <v>124</v>
      </c>
      <c r="X4951" s="2" t="s">
        <v>44</v>
      </c>
      <c r="Y4951" s="19" t="str">
        <f>VLOOKUP(G4951,'Verweis Kd-Gruppe'!$A$2:$B$8,2,FALSE)</f>
        <v>EXP</v>
      </c>
      <c r="Z4951" s="19" t="str">
        <f>VLOOKUP(J4951,'Verweis Art-Gruppe'!$A$2:$B$15,2,FALSE)</f>
        <v>Geräte</v>
      </c>
      <c r="AA4951" s="19" t="str">
        <f>VLOOKUP(W4951,'Verweis Vertreter'!$A$2:$B$24,2,FALSE)</f>
        <v>Antonio Vuolo</v>
      </c>
      <c r="AB4951" s="12">
        <f t="shared" si="693"/>
        <v>2</v>
      </c>
      <c r="AC4951" s="12">
        <f t="shared" si="698"/>
        <v>157</v>
      </c>
      <c r="AD4951" s="12">
        <f t="shared" si="699"/>
        <v>167</v>
      </c>
      <c r="AE4951" s="12">
        <f t="shared" si="694"/>
        <v>334</v>
      </c>
      <c r="AF4951" s="12">
        <f t="shared" si="695"/>
        <v>10</v>
      </c>
      <c r="AG4951" s="12">
        <f t="shared" si="696"/>
        <v>20</v>
      </c>
      <c r="AH4951" s="9">
        <f t="shared" si="700"/>
        <v>5.9880239520958084E-2</v>
      </c>
      <c r="AI4951" s="14">
        <f>VLOOKUP(E4951,'Verweis Faktor'!$A:$B,2,FALSE)</f>
        <v>1</v>
      </c>
      <c r="AJ4951" s="14"/>
      <c r="AK4951" s="14" t="str">
        <f>IF(AL4951="Ja","Versandkosten",VLOOKUP(E4951,'Verweis Belegart'!$A$2:$B$9,2,FALSE))</f>
        <v>Hardware</v>
      </c>
      <c r="AL4951" s="14" t="str">
        <f t="shared" si="701"/>
        <v>Nein</v>
      </c>
      <c r="AM4951" s="14" t="str">
        <f t="shared" si="697"/>
        <v>Positiv</v>
      </c>
    </row>
    <row r="4952" spans="1:39" ht="17.25" customHeight="1" x14ac:dyDescent="0.35">
      <c r="A4952" s="17">
        <v>14574276</v>
      </c>
      <c r="B4952" s="2" t="s">
        <v>2487</v>
      </c>
      <c r="C4952" s="1">
        <v>2025001</v>
      </c>
      <c r="D4952" s="1">
        <v>2001253</v>
      </c>
      <c r="E4952" s="2" t="s">
        <v>34</v>
      </c>
      <c r="F4952" s="2" t="s">
        <v>142</v>
      </c>
      <c r="G4952" s="2" t="s">
        <v>66</v>
      </c>
      <c r="H4952" s="2" t="s">
        <v>1239</v>
      </c>
      <c r="I4952" s="2" t="s">
        <v>1240</v>
      </c>
      <c r="J4952" s="2" t="s">
        <v>103</v>
      </c>
      <c r="K4952" s="2" t="s">
        <v>485</v>
      </c>
      <c r="L4952" s="2" t="s">
        <v>1220</v>
      </c>
      <c r="M4952" s="2" t="s">
        <v>1221</v>
      </c>
      <c r="N4952" s="2" t="s">
        <v>457</v>
      </c>
      <c r="O4952" s="3">
        <v>1</v>
      </c>
      <c r="P4952" s="3">
        <v>869.41409999999996</v>
      </c>
      <c r="Q4952" s="3">
        <v>839</v>
      </c>
      <c r="R4952" s="3">
        <v>839</v>
      </c>
      <c r="S4952" s="3">
        <v>-30.414100000000001</v>
      </c>
      <c r="T4952" s="3">
        <v>-30.41</v>
      </c>
      <c r="U4952" s="3">
        <v>-3.62</v>
      </c>
      <c r="V4952" s="2" t="s">
        <v>123</v>
      </c>
      <c r="W4952" s="2" t="s">
        <v>124</v>
      </c>
      <c r="X4952" s="2" t="s">
        <v>44</v>
      </c>
      <c r="Y4952" s="19" t="str">
        <f>VLOOKUP(G4952,'Verweis Kd-Gruppe'!$A$2:$B$8,2,FALSE)</f>
        <v>EXP</v>
      </c>
      <c r="Z4952" s="19" t="str">
        <f>VLOOKUP(J4952,'Verweis Art-Gruppe'!$A$2:$B$15,2,FALSE)</f>
        <v>Geräte</v>
      </c>
      <c r="AA4952" s="19" t="str">
        <f>VLOOKUP(W4952,'Verweis Vertreter'!$A$2:$B$24,2,FALSE)</f>
        <v>Antonio Vuolo</v>
      </c>
      <c r="AB4952" s="12">
        <f t="shared" si="693"/>
        <v>1</v>
      </c>
      <c r="AC4952" s="12">
        <f t="shared" si="698"/>
        <v>869.41409999999996</v>
      </c>
      <c r="AD4952" s="12">
        <f t="shared" si="699"/>
        <v>839</v>
      </c>
      <c r="AE4952" s="12">
        <f t="shared" si="694"/>
        <v>839</v>
      </c>
      <c r="AF4952" s="12">
        <f t="shared" si="695"/>
        <v>-30.414100000000001</v>
      </c>
      <c r="AG4952" s="12">
        <f t="shared" si="696"/>
        <v>-30.41</v>
      </c>
      <c r="AH4952" s="9">
        <f t="shared" si="700"/>
        <v>-3.6245530393325384E-2</v>
      </c>
      <c r="AI4952" s="14">
        <f>VLOOKUP(E4952,'Verweis Faktor'!$A:$B,2,FALSE)</f>
        <v>1</v>
      </c>
      <c r="AJ4952" s="14"/>
      <c r="AK4952" s="14" t="str">
        <f>IF(AL4952="Ja","Versandkosten",VLOOKUP(E4952,'Verweis Belegart'!$A$2:$B$9,2,FALSE))</f>
        <v>Hardware</v>
      </c>
      <c r="AL4952" s="14" t="str">
        <f t="shared" si="701"/>
        <v>Nein</v>
      </c>
      <c r="AM4952" s="14" t="str">
        <f t="shared" si="697"/>
        <v>Negativ</v>
      </c>
    </row>
    <row r="4953" spans="1:39" ht="17.25" customHeight="1" x14ac:dyDescent="0.35">
      <c r="A4953" s="17">
        <v>14574276</v>
      </c>
      <c r="B4953" s="2" t="s">
        <v>2487</v>
      </c>
      <c r="C4953" s="1">
        <v>2025001</v>
      </c>
      <c r="D4953" s="1">
        <v>2001253</v>
      </c>
      <c r="E4953" s="2" t="s">
        <v>34</v>
      </c>
      <c r="F4953" s="2" t="s">
        <v>142</v>
      </c>
      <c r="G4953" s="2" t="s">
        <v>66</v>
      </c>
      <c r="H4953" s="2" t="s">
        <v>1239</v>
      </c>
      <c r="I4953" s="2" t="s">
        <v>1240</v>
      </c>
      <c r="J4953" s="2" t="s">
        <v>304</v>
      </c>
      <c r="K4953" s="2" t="s">
        <v>486</v>
      </c>
      <c r="L4953" s="2" t="s">
        <v>2551</v>
      </c>
      <c r="M4953" s="2" t="s">
        <v>2552</v>
      </c>
      <c r="N4953" s="2" t="s">
        <v>2553</v>
      </c>
      <c r="O4953" s="3">
        <v>2</v>
      </c>
      <c r="P4953" s="3">
        <v>175.87</v>
      </c>
      <c r="Q4953" s="3">
        <v>182</v>
      </c>
      <c r="R4953" s="3">
        <v>364</v>
      </c>
      <c r="S4953" s="3">
        <v>6.13</v>
      </c>
      <c r="T4953" s="3">
        <v>12.26</v>
      </c>
      <c r="U4953" s="3">
        <v>3.36</v>
      </c>
      <c r="V4953" s="2" t="s">
        <v>123</v>
      </c>
      <c r="W4953" s="2" t="s">
        <v>124</v>
      </c>
      <c r="X4953" s="2" t="s">
        <v>44</v>
      </c>
      <c r="Y4953" s="19" t="str">
        <f>VLOOKUP(G4953,'Verweis Kd-Gruppe'!$A$2:$B$8,2,FALSE)</f>
        <v>EXP</v>
      </c>
      <c r="Z4953" s="19" t="str">
        <f>VLOOKUP(J4953,'Verweis Art-Gruppe'!$A$2:$B$15,2,FALSE)</f>
        <v>Zubehör</v>
      </c>
      <c r="AA4953" s="19" t="str">
        <f>VLOOKUP(W4953,'Verweis Vertreter'!$A$2:$B$24,2,FALSE)</f>
        <v>Antonio Vuolo</v>
      </c>
      <c r="AB4953" s="12">
        <f t="shared" si="693"/>
        <v>2</v>
      </c>
      <c r="AC4953" s="12">
        <f t="shared" si="698"/>
        <v>175.87</v>
      </c>
      <c r="AD4953" s="12">
        <f t="shared" si="699"/>
        <v>182</v>
      </c>
      <c r="AE4953" s="12">
        <f t="shared" si="694"/>
        <v>364</v>
      </c>
      <c r="AF4953" s="12">
        <f t="shared" si="695"/>
        <v>6.13</v>
      </c>
      <c r="AG4953" s="12">
        <f t="shared" si="696"/>
        <v>12.26</v>
      </c>
      <c r="AH4953" s="9">
        <f t="shared" si="700"/>
        <v>3.3681318681318684E-2</v>
      </c>
      <c r="AI4953" s="14">
        <f>VLOOKUP(E4953,'Verweis Faktor'!$A:$B,2,FALSE)</f>
        <v>1</v>
      </c>
      <c r="AJ4953" s="14"/>
      <c r="AK4953" s="14" t="str">
        <f>IF(AL4953="Ja","Versandkosten",VLOOKUP(E4953,'Verweis Belegart'!$A$2:$B$9,2,FALSE))</f>
        <v>Hardware</v>
      </c>
      <c r="AL4953" s="14" t="str">
        <f t="shared" si="701"/>
        <v>Nein</v>
      </c>
      <c r="AM4953" s="14" t="str">
        <f t="shared" si="697"/>
        <v>Positiv</v>
      </c>
    </row>
    <row r="4954" spans="1:39" ht="17.25" customHeight="1" x14ac:dyDescent="0.35">
      <c r="A4954" s="17">
        <v>14574276</v>
      </c>
      <c r="B4954" s="2" t="s">
        <v>2487</v>
      </c>
      <c r="C4954" s="1">
        <v>2025001</v>
      </c>
      <c r="D4954" s="1">
        <v>2001253</v>
      </c>
      <c r="E4954" s="2" t="s">
        <v>34</v>
      </c>
      <c r="F4954" s="2" t="s">
        <v>142</v>
      </c>
      <c r="G4954" s="2" t="s">
        <v>66</v>
      </c>
      <c r="H4954" s="2" t="s">
        <v>1239</v>
      </c>
      <c r="I4954" s="2" t="s">
        <v>1240</v>
      </c>
      <c r="J4954" s="2" t="s">
        <v>103</v>
      </c>
      <c r="K4954" s="2" t="s">
        <v>490</v>
      </c>
      <c r="L4954" s="2" t="s">
        <v>911</v>
      </c>
      <c r="M4954" s="2" t="s">
        <v>912</v>
      </c>
      <c r="N4954" s="2" t="s">
        <v>652</v>
      </c>
      <c r="O4954" s="3">
        <v>3</v>
      </c>
      <c r="P4954" s="3">
        <v>202</v>
      </c>
      <c r="Q4954" s="3">
        <v>216</v>
      </c>
      <c r="R4954" s="3">
        <v>648</v>
      </c>
      <c r="S4954" s="3">
        <v>14</v>
      </c>
      <c r="T4954" s="3">
        <v>42</v>
      </c>
      <c r="U4954" s="3">
        <v>6.48</v>
      </c>
      <c r="V4954" s="2" t="s">
        <v>123</v>
      </c>
      <c r="W4954" s="2" t="s">
        <v>124</v>
      </c>
      <c r="X4954" s="2" t="s">
        <v>44</v>
      </c>
      <c r="Y4954" s="19" t="str">
        <f>VLOOKUP(G4954,'Verweis Kd-Gruppe'!$A$2:$B$8,2,FALSE)</f>
        <v>EXP</v>
      </c>
      <c r="Z4954" s="19" t="str">
        <f>VLOOKUP(J4954,'Verweis Art-Gruppe'!$A$2:$B$15,2,FALSE)</f>
        <v>Geräte</v>
      </c>
      <c r="AA4954" s="19" t="str">
        <f>VLOOKUP(W4954,'Verweis Vertreter'!$A$2:$B$24,2,FALSE)</f>
        <v>Antonio Vuolo</v>
      </c>
      <c r="AB4954" s="12">
        <f t="shared" si="693"/>
        <v>3</v>
      </c>
      <c r="AC4954" s="12">
        <f t="shared" si="698"/>
        <v>202</v>
      </c>
      <c r="AD4954" s="12">
        <f t="shared" si="699"/>
        <v>216</v>
      </c>
      <c r="AE4954" s="12">
        <f t="shared" si="694"/>
        <v>648</v>
      </c>
      <c r="AF4954" s="12">
        <f t="shared" si="695"/>
        <v>14</v>
      </c>
      <c r="AG4954" s="12">
        <f t="shared" si="696"/>
        <v>42</v>
      </c>
      <c r="AH4954" s="9">
        <f t="shared" si="700"/>
        <v>6.4814814814814811E-2</v>
      </c>
      <c r="AI4954" s="14">
        <f>VLOOKUP(E4954,'Verweis Faktor'!$A:$B,2,FALSE)</f>
        <v>1</v>
      </c>
      <c r="AJ4954" s="14"/>
      <c r="AK4954" s="14" t="str">
        <f>IF(AL4954="Ja","Versandkosten",VLOOKUP(E4954,'Verweis Belegart'!$A$2:$B$9,2,FALSE))</f>
        <v>Hardware</v>
      </c>
      <c r="AL4954" s="14" t="str">
        <f t="shared" si="701"/>
        <v>Nein</v>
      </c>
      <c r="AM4954" s="14" t="str">
        <f t="shared" si="697"/>
        <v>Positiv</v>
      </c>
    </row>
    <row r="4955" spans="1:39" ht="17.25" customHeight="1" x14ac:dyDescent="0.35">
      <c r="A4955" s="17">
        <v>14574276</v>
      </c>
      <c r="B4955" s="2" t="s">
        <v>2487</v>
      </c>
      <c r="C4955" s="1">
        <v>2025001</v>
      </c>
      <c r="D4955" s="1">
        <v>2001253</v>
      </c>
      <c r="E4955" s="2" t="s">
        <v>34</v>
      </c>
      <c r="F4955" s="2" t="s">
        <v>142</v>
      </c>
      <c r="G4955" s="2" t="s">
        <v>66</v>
      </c>
      <c r="H4955" s="2" t="s">
        <v>1239</v>
      </c>
      <c r="I4955" s="2" t="s">
        <v>1240</v>
      </c>
      <c r="J4955" s="2" t="s">
        <v>304</v>
      </c>
      <c r="K4955" s="2" t="s">
        <v>494</v>
      </c>
      <c r="L4955" s="2" t="s">
        <v>532</v>
      </c>
      <c r="M4955" s="2" t="s">
        <v>533</v>
      </c>
      <c r="N4955" s="2" t="s">
        <v>534</v>
      </c>
      <c r="O4955" s="3">
        <v>1</v>
      </c>
      <c r="P4955" s="3">
        <v>190</v>
      </c>
      <c r="Q4955" s="3">
        <v>195</v>
      </c>
      <c r="R4955" s="3">
        <v>195</v>
      </c>
      <c r="S4955" s="3">
        <v>5</v>
      </c>
      <c r="T4955" s="3">
        <v>5</v>
      </c>
      <c r="U4955" s="3">
        <v>2.56</v>
      </c>
      <c r="V4955" s="2" t="s">
        <v>123</v>
      </c>
      <c r="W4955" s="2" t="s">
        <v>124</v>
      </c>
      <c r="X4955" s="2" t="s">
        <v>44</v>
      </c>
      <c r="Y4955" s="19" t="str">
        <f>VLOOKUP(G4955,'Verweis Kd-Gruppe'!$A$2:$B$8,2,FALSE)</f>
        <v>EXP</v>
      </c>
      <c r="Z4955" s="19" t="str">
        <f>VLOOKUP(J4955,'Verweis Art-Gruppe'!$A$2:$B$15,2,FALSE)</f>
        <v>Zubehör</v>
      </c>
      <c r="AA4955" s="19" t="str">
        <f>VLOOKUP(W4955,'Verweis Vertreter'!$A$2:$B$24,2,FALSE)</f>
        <v>Antonio Vuolo</v>
      </c>
      <c r="AB4955" s="12">
        <f t="shared" si="693"/>
        <v>1</v>
      </c>
      <c r="AC4955" s="12">
        <f t="shared" si="698"/>
        <v>190</v>
      </c>
      <c r="AD4955" s="12">
        <f t="shared" si="699"/>
        <v>195</v>
      </c>
      <c r="AE4955" s="12">
        <f t="shared" si="694"/>
        <v>195</v>
      </c>
      <c r="AF4955" s="12">
        <f t="shared" si="695"/>
        <v>5</v>
      </c>
      <c r="AG4955" s="12">
        <f t="shared" si="696"/>
        <v>5</v>
      </c>
      <c r="AH4955" s="9">
        <f t="shared" si="700"/>
        <v>2.564102564102564E-2</v>
      </c>
      <c r="AI4955" s="14">
        <f>VLOOKUP(E4955,'Verweis Faktor'!$A:$B,2,FALSE)</f>
        <v>1</v>
      </c>
      <c r="AJ4955" s="14"/>
      <c r="AK4955" s="14" t="str">
        <f>IF(AL4955="Ja","Versandkosten",VLOOKUP(E4955,'Verweis Belegart'!$A$2:$B$9,2,FALSE))</f>
        <v>Hardware</v>
      </c>
      <c r="AL4955" s="14" t="str">
        <f t="shared" si="701"/>
        <v>Nein</v>
      </c>
      <c r="AM4955" s="14" t="str">
        <f t="shared" si="697"/>
        <v>Positiv</v>
      </c>
    </row>
    <row r="4956" spans="1:39" ht="17.25" customHeight="1" x14ac:dyDescent="0.35">
      <c r="A4956" s="17">
        <v>14574276</v>
      </c>
      <c r="B4956" s="2" t="s">
        <v>2487</v>
      </c>
      <c r="C4956" s="1">
        <v>2025001</v>
      </c>
      <c r="D4956" s="1">
        <v>2001253</v>
      </c>
      <c r="E4956" s="2" t="s">
        <v>34</v>
      </c>
      <c r="F4956" s="2" t="s">
        <v>142</v>
      </c>
      <c r="G4956" s="2" t="s">
        <v>66</v>
      </c>
      <c r="H4956" s="2" t="s">
        <v>1239</v>
      </c>
      <c r="I4956" s="2" t="s">
        <v>1240</v>
      </c>
      <c r="J4956" s="2" t="s">
        <v>304</v>
      </c>
      <c r="K4956" s="2" t="s">
        <v>498</v>
      </c>
      <c r="L4956" s="2" t="s">
        <v>217</v>
      </c>
      <c r="M4956" s="2" t="s">
        <v>218</v>
      </c>
      <c r="N4956" s="2" t="s">
        <v>219</v>
      </c>
      <c r="O4956" s="3">
        <v>5</v>
      </c>
      <c r="P4956" s="3">
        <v>149.23050000000001</v>
      </c>
      <c r="Q4956" s="3">
        <v>153</v>
      </c>
      <c r="R4956" s="3">
        <v>765</v>
      </c>
      <c r="S4956" s="3">
        <v>3.7694999999999999</v>
      </c>
      <c r="T4956" s="3">
        <v>18.850000000000001</v>
      </c>
      <c r="U4956" s="3">
        <v>2.46</v>
      </c>
      <c r="V4956" s="2" t="s">
        <v>123</v>
      </c>
      <c r="W4956" s="2" t="s">
        <v>124</v>
      </c>
      <c r="X4956" s="2" t="s">
        <v>44</v>
      </c>
      <c r="Y4956" s="19" t="str">
        <f>VLOOKUP(G4956,'Verweis Kd-Gruppe'!$A$2:$B$8,2,FALSE)</f>
        <v>EXP</v>
      </c>
      <c r="Z4956" s="19" t="str">
        <f>VLOOKUP(J4956,'Verweis Art-Gruppe'!$A$2:$B$15,2,FALSE)</f>
        <v>Zubehör</v>
      </c>
      <c r="AA4956" s="19" t="str">
        <f>VLOOKUP(W4956,'Verweis Vertreter'!$A$2:$B$24,2,FALSE)</f>
        <v>Antonio Vuolo</v>
      </c>
      <c r="AB4956" s="12">
        <f t="shared" si="693"/>
        <v>5</v>
      </c>
      <c r="AC4956" s="12">
        <f t="shared" si="698"/>
        <v>149.23050000000001</v>
      </c>
      <c r="AD4956" s="12">
        <f t="shared" si="699"/>
        <v>153</v>
      </c>
      <c r="AE4956" s="12">
        <f t="shared" si="694"/>
        <v>765</v>
      </c>
      <c r="AF4956" s="12">
        <f t="shared" si="695"/>
        <v>3.7694999999999999</v>
      </c>
      <c r="AG4956" s="12">
        <f t="shared" si="696"/>
        <v>18.850000000000001</v>
      </c>
      <c r="AH4956" s="9">
        <f t="shared" si="700"/>
        <v>2.4640522875816997E-2</v>
      </c>
      <c r="AI4956" s="14">
        <f>VLOOKUP(E4956,'Verweis Faktor'!$A:$B,2,FALSE)</f>
        <v>1</v>
      </c>
      <c r="AJ4956" s="14"/>
      <c r="AK4956" s="14" t="str">
        <f>IF(AL4956="Ja","Versandkosten",VLOOKUP(E4956,'Verweis Belegart'!$A$2:$B$9,2,FALSE))</f>
        <v>Hardware</v>
      </c>
      <c r="AL4956" s="14" t="str">
        <f t="shared" si="701"/>
        <v>Nein</v>
      </c>
      <c r="AM4956" s="14" t="str">
        <f t="shared" si="697"/>
        <v>Positiv</v>
      </c>
    </row>
    <row r="4957" spans="1:39" ht="17.25" customHeight="1" x14ac:dyDescent="0.35">
      <c r="A4957" s="17">
        <v>14574276</v>
      </c>
      <c r="B4957" s="2" t="s">
        <v>2487</v>
      </c>
      <c r="C4957" s="1">
        <v>2025001</v>
      </c>
      <c r="D4957" s="1">
        <v>2001253</v>
      </c>
      <c r="E4957" s="2" t="s">
        <v>34</v>
      </c>
      <c r="F4957" s="2" t="s">
        <v>142</v>
      </c>
      <c r="G4957" s="2" t="s">
        <v>66</v>
      </c>
      <c r="H4957" s="2" t="s">
        <v>1239</v>
      </c>
      <c r="I4957" s="2" t="s">
        <v>1240</v>
      </c>
      <c r="J4957" s="2" t="s">
        <v>103</v>
      </c>
      <c r="K4957" s="2" t="s">
        <v>499</v>
      </c>
      <c r="L4957" s="2" t="s">
        <v>429</v>
      </c>
      <c r="M4957" s="2" t="s">
        <v>430</v>
      </c>
      <c r="N4957" s="2" t="s">
        <v>41</v>
      </c>
      <c r="O4957" s="3">
        <v>1</v>
      </c>
      <c r="P4957" s="3">
        <v>223.98009999999999</v>
      </c>
      <c r="Q4957" s="3">
        <v>239</v>
      </c>
      <c r="R4957" s="3">
        <v>239</v>
      </c>
      <c r="S4957" s="3">
        <v>15.0199</v>
      </c>
      <c r="T4957" s="3">
        <v>15.02</v>
      </c>
      <c r="U4957" s="3">
        <v>6.28</v>
      </c>
      <c r="V4957" s="2" t="s">
        <v>123</v>
      </c>
      <c r="W4957" s="2" t="s">
        <v>124</v>
      </c>
      <c r="X4957" s="2" t="s">
        <v>44</v>
      </c>
      <c r="Y4957" s="19" t="str">
        <f>VLOOKUP(G4957,'Verweis Kd-Gruppe'!$A$2:$B$8,2,FALSE)</f>
        <v>EXP</v>
      </c>
      <c r="Z4957" s="19" t="str">
        <f>VLOOKUP(J4957,'Verweis Art-Gruppe'!$A$2:$B$15,2,FALSE)</f>
        <v>Geräte</v>
      </c>
      <c r="AA4957" s="19" t="str">
        <f>VLOOKUP(W4957,'Verweis Vertreter'!$A$2:$B$24,2,FALSE)</f>
        <v>Antonio Vuolo</v>
      </c>
      <c r="AB4957" s="12">
        <f t="shared" si="693"/>
        <v>1</v>
      </c>
      <c r="AC4957" s="12">
        <f t="shared" si="698"/>
        <v>223.98009999999999</v>
      </c>
      <c r="AD4957" s="12">
        <f t="shared" si="699"/>
        <v>239</v>
      </c>
      <c r="AE4957" s="12">
        <f t="shared" si="694"/>
        <v>239</v>
      </c>
      <c r="AF4957" s="12">
        <f t="shared" si="695"/>
        <v>15.0199</v>
      </c>
      <c r="AG4957" s="12">
        <f t="shared" si="696"/>
        <v>15.02</v>
      </c>
      <c r="AH4957" s="9">
        <f t="shared" si="700"/>
        <v>6.2845188284518821E-2</v>
      </c>
      <c r="AI4957" s="14">
        <f>VLOOKUP(E4957,'Verweis Faktor'!$A:$B,2,FALSE)</f>
        <v>1</v>
      </c>
      <c r="AJ4957" s="14"/>
      <c r="AK4957" s="14" t="str">
        <f>IF(AL4957="Ja","Versandkosten",VLOOKUP(E4957,'Verweis Belegart'!$A$2:$B$9,2,FALSE))</f>
        <v>Hardware</v>
      </c>
      <c r="AL4957" s="14" t="str">
        <f t="shared" si="701"/>
        <v>Nein</v>
      </c>
      <c r="AM4957" s="14" t="str">
        <f t="shared" si="697"/>
        <v>Positiv</v>
      </c>
    </row>
    <row r="4958" spans="1:39" ht="17.25" customHeight="1" x14ac:dyDescent="0.35">
      <c r="A4958" s="17">
        <v>14574266</v>
      </c>
      <c r="B4958" s="2" t="s">
        <v>2487</v>
      </c>
      <c r="C4958" s="1">
        <v>2025001</v>
      </c>
      <c r="D4958" s="1">
        <v>2001254</v>
      </c>
      <c r="E4958" s="2" t="s">
        <v>34</v>
      </c>
      <c r="F4958" s="2" t="s">
        <v>53</v>
      </c>
      <c r="G4958" s="2" t="s">
        <v>66</v>
      </c>
      <c r="H4958" s="2" t="s">
        <v>1301</v>
      </c>
      <c r="I4958" s="2" t="s">
        <v>1302</v>
      </c>
      <c r="J4958" s="2" t="s">
        <v>103</v>
      </c>
      <c r="K4958" s="2" t="s">
        <v>28</v>
      </c>
      <c r="L4958" s="2" t="s">
        <v>1008</v>
      </c>
      <c r="M4958" s="2" t="s">
        <v>1009</v>
      </c>
      <c r="N4958" s="2" t="s">
        <v>262</v>
      </c>
      <c r="O4958" s="3">
        <v>1</v>
      </c>
      <c r="P4958" s="3">
        <v>991.36839999999995</v>
      </c>
      <c r="Q4958" s="3">
        <v>1025</v>
      </c>
      <c r="R4958" s="3">
        <v>1025</v>
      </c>
      <c r="S4958" s="3">
        <v>33.631599999999999</v>
      </c>
      <c r="T4958" s="3">
        <v>33.630000000000003</v>
      </c>
      <c r="U4958" s="3">
        <v>3.28</v>
      </c>
      <c r="V4958" s="2" t="s">
        <v>145</v>
      </c>
      <c r="W4958" s="2" t="s">
        <v>146</v>
      </c>
      <c r="X4958" s="2" t="s">
        <v>72</v>
      </c>
      <c r="Y4958" s="19" t="str">
        <f>VLOOKUP(G4958,'Verweis Kd-Gruppe'!$A$2:$B$8,2,FALSE)</f>
        <v>EXP</v>
      </c>
      <c r="Z4958" s="19" t="str">
        <f>VLOOKUP(J4958,'Verweis Art-Gruppe'!$A$2:$B$15,2,FALSE)</f>
        <v>Geräte</v>
      </c>
      <c r="AA4958" s="19" t="str">
        <f>VLOOKUP(W4958,'Verweis Vertreter'!$A$2:$B$24,2,FALSE)</f>
        <v>Muhsin Yortanli</v>
      </c>
      <c r="AB4958" s="12">
        <f t="shared" si="693"/>
        <v>1</v>
      </c>
      <c r="AC4958" s="12">
        <f t="shared" si="698"/>
        <v>991.36839999999995</v>
      </c>
      <c r="AD4958" s="12">
        <f t="shared" si="699"/>
        <v>1025</v>
      </c>
      <c r="AE4958" s="12">
        <f t="shared" si="694"/>
        <v>1025</v>
      </c>
      <c r="AF4958" s="12">
        <f t="shared" si="695"/>
        <v>33.631599999999999</v>
      </c>
      <c r="AG4958" s="12">
        <f t="shared" si="696"/>
        <v>33.630000000000003</v>
      </c>
      <c r="AH4958" s="9">
        <f t="shared" si="700"/>
        <v>3.2809756097560976E-2</v>
      </c>
      <c r="AI4958" s="14">
        <f>VLOOKUP(E4958,'Verweis Faktor'!$A:$B,2,FALSE)</f>
        <v>1</v>
      </c>
      <c r="AJ4958" s="14"/>
      <c r="AK4958" s="14" t="str">
        <f>IF(AL4958="Ja","Versandkosten",VLOOKUP(E4958,'Verweis Belegart'!$A$2:$B$9,2,FALSE))</f>
        <v>Hardware</v>
      </c>
      <c r="AL4958" s="14" t="str">
        <f t="shared" si="701"/>
        <v>Nein</v>
      </c>
      <c r="AM4958" s="14" t="str">
        <f t="shared" si="697"/>
        <v>Positiv</v>
      </c>
    </row>
    <row r="4959" spans="1:39" ht="17.25" customHeight="1" x14ac:dyDescent="0.35">
      <c r="A4959" s="17">
        <v>14574266</v>
      </c>
      <c r="B4959" s="2" t="s">
        <v>2487</v>
      </c>
      <c r="C4959" s="1">
        <v>2025001</v>
      </c>
      <c r="D4959" s="1">
        <v>2001254</v>
      </c>
      <c r="E4959" s="2" t="s">
        <v>34</v>
      </c>
      <c r="F4959" s="2" t="s">
        <v>53</v>
      </c>
      <c r="G4959" s="2" t="s">
        <v>66</v>
      </c>
      <c r="H4959" s="2" t="s">
        <v>1301</v>
      </c>
      <c r="I4959" s="2" t="s">
        <v>1302</v>
      </c>
      <c r="J4959" s="2" t="s">
        <v>103</v>
      </c>
      <c r="K4959" s="2" t="s">
        <v>45</v>
      </c>
      <c r="L4959" s="2" t="s">
        <v>2443</v>
      </c>
      <c r="M4959" s="2" t="s">
        <v>2444</v>
      </c>
      <c r="N4959" s="2" t="s">
        <v>58</v>
      </c>
      <c r="O4959" s="3">
        <v>1</v>
      </c>
      <c r="P4959" s="3">
        <v>610</v>
      </c>
      <c r="Q4959" s="3">
        <v>629</v>
      </c>
      <c r="R4959" s="3">
        <v>629</v>
      </c>
      <c r="S4959" s="3">
        <v>19</v>
      </c>
      <c r="T4959" s="3">
        <v>19</v>
      </c>
      <c r="U4959" s="3">
        <v>3.02</v>
      </c>
      <c r="V4959" s="2" t="s">
        <v>145</v>
      </c>
      <c r="W4959" s="2" t="s">
        <v>146</v>
      </c>
      <c r="X4959" s="2" t="s">
        <v>72</v>
      </c>
      <c r="Y4959" s="19" t="str">
        <f>VLOOKUP(G4959,'Verweis Kd-Gruppe'!$A$2:$B$8,2,FALSE)</f>
        <v>EXP</v>
      </c>
      <c r="Z4959" s="19" t="str">
        <f>VLOOKUP(J4959,'Verweis Art-Gruppe'!$A$2:$B$15,2,FALSE)</f>
        <v>Geräte</v>
      </c>
      <c r="AA4959" s="19" t="str">
        <f>VLOOKUP(W4959,'Verweis Vertreter'!$A$2:$B$24,2,FALSE)</f>
        <v>Muhsin Yortanli</v>
      </c>
      <c r="AB4959" s="12">
        <f t="shared" si="693"/>
        <v>1</v>
      </c>
      <c r="AC4959" s="12">
        <f t="shared" si="698"/>
        <v>610</v>
      </c>
      <c r="AD4959" s="12">
        <f t="shared" si="699"/>
        <v>629</v>
      </c>
      <c r="AE4959" s="12">
        <f t="shared" si="694"/>
        <v>629</v>
      </c>
      <c r="AF4959" s="12">
        <f t="shared" si="695"/>
        <v>19</v>
      </c>
      <c r="AG4959" s="12">
        <f t="shared" si="696"/>
        <v>19</v>
      </c>
      <c r="AH4959" s="9">
        <f t="shared" si="700"/>
        <v>3.0206677265500796E-2</v>
      </c>
      <c r="AI4959" s="14">
        <f>VLOOKUP(E4959,'Verweis Faktor'!$A:$B,2,FALSE)</f>
        <v>1</v>
      </c>
      <c r="AJ4959" s="14"/>
      <c r="AK4959" s="14" t="str">
        <f>IF(AL4959="Ja","Versandkosten",VLOOKUP(E4959,'Verweis Belegart'!$A$2:$B$9,2,FALSE))</f>
        <v>Hardware</v>
      </c>
      <c r="AL4959" s="14" t="str">
        <f t="shared" si="701"/>
        <v>Nein</v>
      </c>
      <c r="AM4959" s="14" t="str">
        <f t="shared" si="697"/>
        <v>Positiv</v>
      </c>
    </row>
    <row r="4960" spans="1:39" ht="17.25" customHeight="1" x14ac:dyDescent="0.35">
      <c r="A4960" s="17">
        <v>14574266</v>
      </c>
      <c r="B4960" s="2" t="s">
        <v>2487</v>
      </c>
      <c r="C4960" s="1">
        <v>2025001</v>
      </c>
      <c r="D4960" s="1">
        <v>2001254</v>
      </c>
      <c r="E4960" s="2" t="s">
        <v>34</v>
      </c>
      <c r="F4960" s="2" t="s">
        <v>53</v>
      </c>
      <c r="G4960" s="2" t="s">
        <v>66</v>
      </c>
      <c r="H4960" s="2" t="s">
        <v>1301</v>
      </c>
      <c r="I4960" s="2" t="s">
        <v>1302</v>
      </c>
      <c r="J4960" s="2" t="s">
        <v>103</v>
      </c>
      <c r="K4960" s="2" t="s">
        <v>49</v>
      </c>
      <c r="L4960" s="2" t="s">
        <v>1195</v>
      </c>
      <c r="M4960" s="2" t="s">
        <v>1196</v>
      </c>
      <c r="N4960" s="2" t="s">
        <v>262</v>
      </c>
      <c r="O4960" s="3">
        <v>3</v>
      </c>
      <c r="P4960" s="3">
        <v>990</v>
      </c>
      <c r="Q4960" s="3">
        <v>1025</v>
      </c>
      <c r="R4960" s="3">
        <v>3075</v>
      </c>
      <c r="S4960" s="3">
        <v>35</v>
      </c>
      <c r="T4960" s="3">
        <v>105</v>
      </c>
      <c r="U4960" s="3">
        <v>3.41</v>
      </c>
      <c r="V4960" s="2" t="s">
        <v>145</v>
      </c>
      <c r="W4960" s="2" t="s">
        <v>146</v>
      </c>
      <c r="X4960" s="2" t="s">
        <v>72</v>
      </c>
      <c r="Y4960" s="19" t="str">
        <f>VLOOKUP(G4960,'Verweis Kd-Gruppe'!$A$2:$B$8,2,FALSE)</f>
        <v>EXP</v>
      </c>
      <c r="Z4960" s="19" t="str">
        <f>VLOOKUP(J4960,'Verweis Art-Gruppe'!$A$2:$B$15,2,FALSE)</f>
        <v>Geräte</v>
      </c>
      <c r="AA4960" s="19" t="str">
        <f>VLOOKUP(W4960,'Verweis Vertreter'!$A$2:$B$24,2,FALSE)</f>
        <v>Muhsin Yortanli</v>
      </c>
      <c r="AB4960" s="12">
        <f t="shared" si="693"/>
        <v>3</v>
      </c>
      <c r="AC4960" s="12">
        <f t="shared" si="698"/>
        <v>990</v>
      </c>
      <c r="AD4960" s="12">
        <f t="shared" si="699"/>
        <v>1025</v>
      </c>
      <c r="AE4960" s="12">
        <f t="shared" si="694"/>
        <v>3075</v>
      </c>
      <c r="AF4960" s="12">
        <f t="shared" si="695"/>
        <v>35</v>
      </c>
      <c r="AG4960" s="12">
        <f t="shared" si="696"/>
        <v>105</v>
      </c>
      <c r="AH4960" s="9">
        <f t="shared" si="700"/>
        <v>3.4146341463414637E-2</v>
      </c>
      <c r="AI4960" s="14">
        <f>VLOOKUP(E4960,'Verweis Faktor'!$A:$B,2,FALSE)</f>
        <v>1</v>
      </c>
      <c r="AJ4960" s="14"/>
      <c r="AK4960" s="14" t="str">
        <f>IF(AL4960="Ja","Versandkosten",VLOOKUP(E4960,'Verweis Belegart'!$A$2:$B$9,2,FALSE))</f>
        <v>Hardware</v>
      </c>
      <c r="AL4960" s="14" t="str">
        <f t="shared" si="701"/>
        <v>Nein</v>
      </c>
      <c r="AM4960" s="14" t="str">
        <f t="shared" si="697"/>
        <v>Positiv</v>
      </c>
    </row>
    <row r="4961" spans="1:39" ht="17.25" customHeight="1" x14ac:dyDescent="0.35">
      <c r="A4961" s="17">
        <v>14574266</v>
      </c>
      <c r="B4961" s="2" t="s">
        <v>2487</v>
      </c>
      <c r="C4961" s="1">
        <v>2025001</v>
      </c>
      <c r="D4961" s="1">
        <v>2001254</v>
      </c>
      <c r="E4961" s="2" t="s">
        <v>34</v>
      </c>
      <c r="F4961" s="2" t="s">
        <v>53</v>
      </c>
      <c r="G4961" s="2" t="s">
        <v>66</v>
      </c>
      <c r="H4961" s="2" t="s">
        <v>1301</v>
      </c>
      <c r="I4961" s="2" t="s">
        <v>1302</v>
      </c>
      <c r="J4961" s="2" t="s">
        <v>103</v>
      </c>
      <c r="K4961" s="2" t="s">
        <v>79</v>
      </c>
      <c r="L4961" s="2" t="s">
        <v>2449</v>
      </c>
      <c r="M4961" s="2" t="s">
        <v>2450</v>
      </c>
      <c r="N4961" s="2" t="s">
        <v>58</v>
      </c>
      <c r="O4961" s="3">
        <v>1</v>
      </c>
      <c r="P4961" s="3">
        <v>610</v>
      </c>
      <c r="Q4961" s="3">
        <v>625</v>
      </c>
      <c r="R4961" s="3">
        <v>625</v>
      </c>
      <c r="S4961" s="3">
        <v>15</v>
      </c>
      <c r="T4961" s="3">
        <v>15</v>
      </c>
      <c r="U4961" s="3">
        <v>2.4</v>
      </c>
      <c r="V4961" s="2" t="s">
        <v>145</v>
      </c>
      <c r="W4961" s="2" t="s">
        <v>146</v>
      </c>
      <c r="X4961" s="2" t="s">
        <v>72</v>
      </c>
      <c r="Y4961" s="19" t="str">
        <f>VLOOKUP(G4961,'Verweis Kd-Gruppe'!$A$2:$B$8,2,FALSE)</f>
        <v>EXP</v>
      </c>
      <c r="Z4961" s="19" t="str">
        <f>VLOOKUP(J4961,'Verweis Art-Gruppe'!$A$2:$B$15,2,FALSE)</f>
        <v>Geräte</v>
      </c>
      <c r="AA4961" s="19" t="str">
        <f>VLOOKUP(W4961,'Verweis Vertreter'!$A$2:$B$24,2,FALSE)</f>
        <v>Muhsin Yortanli</v>
      </c>
      <c r="AB4961" s="12">
        <f t="shared" si="693"/>
        <v>1</v>
      </c>
      <c r="AC4961" s="12">
        <f t="shared" si="698"/>
        <v>610</v>
      </c>
      <c r="AD4961" s="12">
        <f t="shared" si="699"/>
        <v>625</v>
      </c>
      <c r="AE4961" s="12">
        <f t="shared" si="694"/>
        <v>625</v>
      </c>
      <c r="AF4961" s="12">
        <f t="shared" si="695"/>
        <v>15</v>
      </c>
      <c r="AG4961" s="12">
        <f t="shared" si="696"/>
        <v>15</v>
      </c>
      <c r="AH4961" s="9">
        <f t="shared" si="700"/>
        <v>2.4E-2</v>
      </c>
      <c r="AI4961" s="14">
        <f>VLOOKUP(E4961,'Verweis Faktor'!$A:$B,2,FALSE)</f>
        <v>1</v>
      </c>
      <c r="AJ4961" s="14"/>
      <c r="AK4961" s="14" t="str">
        <f>IF(AL4961="Ja","Versandkosten",VLOOKUP(E4961,'Verweis Belegart'!$A$2:$B$9,2,FALSE))</f>
        <v>Hardware</v>
      </c>
      <c r="AL4961" s="14" t="str">
        <f t="shared" si="701"/>
        <v>Nein</v>
      </c>
      <c r="AM4961" s="14" t="str">
        <f t="shared" si="697"/>
        <v>Positiv</v>
      </c>
    </row>
    <row r="4962" spans="1:39" ht="17.25" customHeight="1" x14ac:dyDescent="0.35">
      <c r="A4962" s="17">
        <v>14574266</v>
      </c>
      <c r="B4962" s="2" t="s">
        <v>2487</v>
      </c>
      <c r="C4962" s="1">
        <v>2025001</v>
      </c>
      <c r="D4962" s="1">
        <v>2001254</v>
      </c>
      <c r="E4962" s="2" t="s">
        <v>34</v>
      </c>
      <c r="F4962" s="2" t="s">
        <v>53</v>
      </c>
      <c r="G4962" s="2" t="s">
        <v>66</v>
      </c>
      <c r="H4962" s="2" t="s">
        <v>1301</v>
      </c>
      <c r="I4962" s="2" t="s">
        <v>1302</v>
      </c>
      <c r="J4962" s="2" t="s">
        <v>103</v>
      </c>
      <c r="K4962" s="2" t="s">
        <v>83</v>
      </c>
      <c r="L4962" s="2" t="s">
        <v>2437</v>
      </c>
      <c r="M4962" s="2" t="s">
        <v>2438</v>
      </c>
      <c r="N4962" s="2" t="s">
        <v>1805</v>
      </c>
      <c r="O4962" s="3">
        <v>1</v>
      </c>
      <c r="P4962" s="3">
        <v>819</v>
      </c>
      <c r="Q4962" s="3">
        <v>849</v>
      </c>
      <c r="R4962" s="3">
        <v>849</v>
      </c>
      <c r="S4962" s="3">
        <v>30</v>
      </c>
      <c r="T4962" s="3">
        <v>30</v>
      </c>
      <c r="U4962" s="3">
        <v>3.53</v>
      </c>
      <c r="V4962" s="2" t="s">
        <v>145</v>
      </c>
      <c r="W4962" s="2" t="s">
        <v>146</v>
      </c>
      <c r="X4962" s="2" t="s">
        <v>72</v>
      </c>
      <c r="Y4962" s="19" t="str">
        <f>VLOOKUP(G4962,'Verweis Kd-Gruppe'!$A$2:$B$8,2,FALSE)</f>
        <v>EXP</v>
      </c>
      <c r="Z4962" s="19" t="str">
        <f>VLOOKUP(J4962,'Verweis Art-Gruppe'!$A$2:$B$15,2,FALSE)</f>
        <v>Geräte</v>
      </c>
      <c r="AA4962" s="19" t="str">
        <f>VLOOKUP(W4962,'Verweis Vertreter'!$A$2:$B$24,2,FALSE)</f>
        <v>Muhsin Yortanli</v>
      </c>
      <c r="AB4962" s="12">
        <f t="shared" si="693"/>
        <v>1</v>
      </c>
      <c r="AC4962" s="12">
        <f t="shared" si="698"/>
        <v>819</v>
      </c>
      <c r="AD4962" s="12">
        <f t="shared" si="699"/>
        <v>849</v>
      </c>
      <c r="AE4962" s="12">
        <f t="shared" si="694"/>
        <v>849</v>
      </c>
      <c r="AF4962" s="12">
        <f t="shared" si="695"/>
        <v>30</v>
      </c>
      <c r="AG4962" s="12">
        <f t="shared" si="696"/>
        <v>30</v>
      </c>
      <c r="AH4962" s="9">
        <f t="shared" si="700"/>
        <v>3.5335689045936397E-2</v>
      </c>
      <c r="AI4962" s="14">
        <f>VLOOKUP(E4962,'Verweis Faktor'!$A:$B,2,FALSE)</f>
        <v>1</v>
      </c>
      <c r="AJ4962" s="14"/>
      <c r="AK4962" s="14" t="str">
        <f>IF(AL4962="Ja","Versandkosten",VLOOKUP(E4962,'Verweis Belegart'!$A$2:$B$9,2,FALSE))</f>
        <v>Hardware</v>
      </c>
      <c r="AL4962" s="14" t="str">
        <f t="shared" si="701"/>
        <v>Nein</v>
      </c>
      <c r="AM4962" s="14" t="str">
        <f t="shared" si="697"/>
        <v>Positiv</v>
      </c>
    </row>
    <row r="4963" spans="1:39" ht="17.25" customHeight="1" x14ac:dyDescent="0.35">
      <c r="A4963" s="17">
        <v>14574266</v>
      </c>
      <c r="B4963" s="2" t="s">
        <v>2487</v>
      </c>
      <c r="C4963" s="1">
        <v>2025001</v>
      </c>
      <c r="D4963" s="1">
        <v>2001254</v>
      </c>
      <c r="E4963" s="2" t="s">
        <v>34</v>
      </c>
      <c r="F4963" s="2" t="s">
        <v>53</v>
      </c>
      <c r="G4963" s="2" t="s">
        <v>66</v>
      </c>
      <c r="H4963" s="2" t="s">
        <v>1301</v>
      </c>
      <c r="I4963" s="2" t="s">
        <v>1302</v>
      </c>
      <c r="J4963" s="2" t="s">
        <v>103</v>
      </c>
      <c r="K4963" s="2" t="s">
        <v>87</v>
      </c>
      <c r="L4963" s="2" t="s">
        <v>2437</v>
      </c>
      <c r="M4963" s="2" t="s">
        <v>2438</v>
      </c>
      <c r="N4963" s="2" t="s">
        <v>1805</v>
      </c>
      <c r="O4963" s="3">
        <v>1</v>
      </c>
      <c r="P4963" s="3">
        <v>819</v>
      </c>
      <c r="Q4963" s="3">
        <v>855</v>
      </c>
      <c r="R4963" s="3">
        <v>855</v>
      </c>
      <c r="S4963" s="3">
        <v>36</v>
      </c>
      <c r="T4963" s="3">
        <v>36</v>
      </c>
      <c r="U4963" s="3">
        <v>4.21</v>
      </c>
      <c r="V4963" s="2" t="s">
        <v>145</v>
      </c>
      <c r="W4963" s="2" t="s">
        <v>146</v>
      </c>
      <c r="X4963" s="2" t="s">
        <v>72</v>
      </c>
      <c r="Y4963" s="19" t="str">
        <f>VLOOKUP(G4963,'Verweis Kd-Gruppe'!$A$2:$B$8,2,FALSE)</f>
        <v>EXP</v>
      </c>
      <c r="Z4963" s="19" t="str">
        <f>VLOOKUP(J4963,'Verweis Art-Gruppe'!$A$2:$B$15,2,FALSE)</f>
        <v>Geräte</v>
      </c>
      <c r="AA4963" s="19" t="str">
        <f>VLOOKUP(W4963,'Verweis Vertreter'!$A$2:$B$24,2,FALSE)</f>
        <v>Muhsin Yortanli</v>
      </c>
      <c r="AB4963" s="12">
        <f t="shared" si="693"/>
        <v>1</v>
      </c>
      <c r="AC4963" s="12">
        <f t="shared" si="698"/>
        <v>819</v>
      </c>
      <c r="AD4963" s="12">
        <f t="shared" si="699"/>
        <v>855</v>
      </c>
      <c r="AE4963" s="12">
        <f t="shared" si="694"/>
        <v>855</v>
      </c>
      <c r="AF4963" s="12">
        <f t="shared" si="695"/>
        <v>36</v>
      </c>
      <c r="AG4963" s="12">
        <f t="shared" si="696"/>
        <v>36</v>
      </c>
      <c r="AH4963" s="9">
        <f t="shared" si="700"/>
        <v>4.2105263157894736E-2</v>
      </c>
      <c r="AI4963" s="14">
        <f>VLOOKUP(E4963,'Verweis Faktor'!$A:$B,2,FALSE)</f>
        <v>1</v>
      </c>
      <c r="AJ4963" s="14"/>
      <c r="AK4963" s="14" t="str">
        <f>IF(AL4963="Ja","Versandkosten",VLOOKUP(E4963,'Verweis Belegart'!$A$2:$B$9,2,FALSE))</f>
        <v>Hardware</v>
      </c>
      <c r="AL4963" s="14" t="str">
        <f t="shared" si="701"/>
        <v>Nein</v>
      </c>
      <c r="AM4963" s="14" t="str">
        <f t="shared" si="697"/>
        <v>Positiv</v>
      </c>
    </row>
    <row r="4964" spans="1:39" ht="17.25" customHeight="1" x14ac:dyDescent="0.35">
      <c r="A4964" s="17">
        <v>14574266</v>
      </c>
      <c r="B4964" s="2" t="s">
        <v>2487</v>
      </c>
      <c r="C4964" s="1">
        <v>2025001</v>
      </c>
      <c r="D4964" s="1">
        <v>2001254</v>
      </c>
      <c r="E4964" s="2" t="s">
        <v>34</v>
      </c>
      <c r="F4964" s="2" t="s">
        <v>53</v>
      </c>
      <c r="G4964" s="2" t="s">
        <v>66</v>
      </c>
      <c r="H4964" s="2" t="s">
        <v>1301</v>
      </c>
      <c r="I4964" s="2" t="s">
        <v>1302</v>
      </c>
      <c r="J4964" s="2" t="s">
        <v>103</v>
      </c>
      <c r="K4964" s="2" t="s">
        <v>91</v>
      </c>
      <c r="L4964" s="2" t="s">
        <v>625</v>
      </c>
      <c r="M4964" s="2" t="s">
        <v>626</v>
      </c>
      <c r="N4964" s="2" t="s">
        <v>292</v>
      </c>
      <c r="O4964" s="3">
        <v>1</v>
      </c>
      <c r="P4964" s="3">
        <v>912</v>
      </c>
      <c r="Q4964" s="3">
        <v>915</v>
      </c>
      <c r="R4964" s="3">
        <v>915</v>
      </c>
      <c r="S4964" s="3">
        <v>3</v>
      </c>
      <c r="T4964" s="3">
        <v>3</v>
      </c>
      <c r="U4964" s="3">
        <v>0.32</v>
      </c>
      <c r="V4964" s="2" t="s">
        <v>145</v>
      </c>
      <c r="W4964" s="2" t="s">
        <v>146</v>
      </c>
      <c r="X4964" s="2" t="s">
        <v>72</v>
      </c>
      <c r="Y4964" s="19" t="str">
        <f>VLOOKUP(G4964,'Verweis Kd-Gruppe'!$A$2:$B$8,2,FALSE)</f>
        <v>EXP</v>
      </c>
      <c r="Z4964" s="19" t="str">
        <f>VLOOKUP(J4964,'Verweis Art-Gruppe'!$A$2:$B$15,2,FALSE)</f>
        <v>Geräte</v>
      </c>
      <c r="AA4964" s="19" t="str">
        <f>VLOOKUP(W4964,'Verweis Vertreter'!$A$2:$B$24,2,FALSE)</f>
        <v>Muhsin Yortanli</v>
      </c>
      <c r="AB4964" s="12">
        <f t="shared" si="693"/>
        <v>1</v>
      </c>
      <c r="AC4964" s="12">
        <f t="shared" si="698"/>
        <v>912</v>
      </c>
      <c r="AD4964" s="12">
        <f t="shared" si="699"/>
        <v>915</v>
      </c>
      <c r="AE4964" s="12">
        <f t="shared" si="694"/>
        <v>915</v>
      </c>
      <c r="AF4964" s="12">
        <f t="shared" si="695"/>
        <v>3</v>
      </c>
      <c r="AG4964" s="12">
        <f t="shared" si="696"/>
        <v>3</v>
      </c>
      <c r="AH4964" s="9">
        <f t="shared" si="700"/>
        <v>3.2786885245901639E-3</v>
      </c>
      <c r="AI4964" s="14">
        <f>VLOOKUP(E4964,'Verweis Faktor'!$A:$B,2,FALSE)</f>
        <v>1</v>
      </c>
      <c r="AJ4964" s="14"/>
      <c r="AK4964" s="14" t="str">
        <f>IF(AL4964="Ja","Versandkosten",VLOOKUP(E4964,'Verweis Belegart'!$A$2:$B$9,2,FALSE))</f>
        <v>Hardware</v>
      </c>
      <c r="AL4964" s="14" t="str">
        <f t="shared" si="701"/>
        <v>Nein</v>
      </c>
      <c r="AM4964" s="14" t="str">
        <f t="shared" si="697"/>
        <v>Positiv</v>
      </c>
    </row>
    <row r="4965" spans="1:39" ht="17.25" customHeight="1" x14ac:dyDescent="0.35">
      <c r="A4965" s="17">
        <v>14574266</v>
      </c>
      <c r="B4965" s="2" t="s">
        <v>2487</v>
      </c>
      <c r="C4965" s="1">
        <v>2025001</v>
      </c>
      <c r="D4965" s="1">
        <v>2001254</v>
      </c>
      <c r="E4965" s="2" t="s">
        <v>34</v>
      </c>
      <c r="F4965" s="2" t="s">
        <v>53</v>
      </c>
      <c r="G4965" s="2" t="s">
        <v>66</v>
      </c>
      <c r="H4965" s="2" t="s">
        <v>1301</v>
      </c>
      <c r="I4965" s="2" t="s">
        <v>1302</v>
      </c>
      <c r="J4965" s="2" t="s">
        <v>103</v>
      </c>
      <c r="K4965" s="2" t="s">
        <v>95</v>
      </c>
      <c r="L4965" s="2" t="s">
        <v>1381</v>
      </c>
      <c r="M4965" s="2" t="s">
        <v>1382</v>
      </c>
      <c r="N4965" s="2" t="s">
        <v>292</v>
      </c>
      <c r="O4965" s="3">
        <v>2</v>
      </c>
      <c r="P4965" s="3">
        <v>890.04939999999999</v>
      </c>
      <c r="Q4965" s="3">
        <v>919</v>
      </c>
      <c r="R4965" s="3">
        <v>1838</v>
      </c>
      <c r="S4965" s="3">
        <v>28.950600000000001</v>
      </c>
      <c r="T4965" s="3">
        <v>57.9</v>
      </c>
      <c r="U4965" s="3">
        <v>3.15</v>
      </c>
      <c r="V4965" s="2" t="s">
        <v>145</v>
      </c>
      <c r="W4965" s="2" t="s">
        <v>146</v>
      </c>
      <c r="X4965" s="2" t="s">
        <v>72</v>
      </c>
      <c r="Y4965" s="19" t="str">
        <f>VLOOKUP(G4965,'Verweis Kd-Gruppe'!$A$2:$B$8,2,FALSE)</f>
        <v>EXP</v>
      </c>
      <c r="Z4965" s="19" t="str">
        <f>VLOOKUP(J4965,'Verweis Art-Gruppe'!$A$2:$B$15,2,FALSE)</f>
        <v>Geräte</v>
      </c>
      <c r="AA4965" s="19" t="str">
        <f>VLOOKUP(W4965,'Verweis Vertreter'!$A$2:$B$24,2,FALSE)</f>
        <v>Muhsin Yortanli</v>
      </c>
      <c r="AB4965" s="12">
        <f t="shared" si="693"/>
        <v>2</v>
      </c>
      <c r="AC4965" s="12">
        <f t="shared" si="698"/>
        <v>890.04939999999999</v>
      </c>
      <c r="AD4965" s="12">
        <f t="shared" si="699"/>
        <v>919</v>
      </c>
      <c r="AE4965" s="12">
        <f t="shared" si="694"/>
        <v>1838</v>
      </c>
      <c r="AF4965" s="12">
        <f t="shared" si="695"/>
        <v>28.950600000000001</v>
      </c>
      <c r="AG4965" s="12">
        <f t="shared" si="696"/>
        <v>57.9</v>
      </c>
      <c r="AH4965" s="9">
        <f t="shared" si="700"/>
        <v>3.1501632208922742E-2</v>
      </c>
      <c r="AI4965" s="14">
        <f>VLOOKUP(E4965,'Verweis Faktor'!$A:$B,2,FALSE)</f>
        <v>1</v>
      </c>
      <c r="AJ4965" s="14"/>
      <c r="AK4965" s="14" t="str">
        <f>IF(AL4965="Ja","Versandkosten",VLOOKUP(E4965,'Verweis Belegart'!$A$2:$B$9,2,FALSE))</f>
        <v>Hardware</v>
      </c>
      <c r="AL4965" s="14" t="str">
        <f t="shared" si="701"/>
        <v>Nein</v>
      </c>
      <c r="AM4965" s="14" t="str">
        <f t="shared" si="697"/>
        <v>Positiv</v>
      </c>
    </row>
    <row r="4966" spans="1:39" ht="17.25" customHeight="1" x14ac:dyDescent="0.35">
      <c r="A4966" s="17">
        <v>14574266</v>
      </c>
      <c r="B4966" s="2" t="s">
        <v>2487</v>
      </c>
      <c r="C4966" s="1">
        <v>2025001</v>
      </c>
      <c r="D4966" s="1">
        <v>2001254</v>
      </c>
      <c r="E4966" s="2" t="s">
        <v>34</v>
      </c>
      <c r="F4966" s="2" t="s">
        <v>53</v>
      </c>
      <c r="G4966" s="2" t="s">
        <v>66</v>
      </c>
      <c r="H4966" s="2" t="s">
        <v>1301</v>
      </c>
      <c r="I4966" s="2" t="s">
        <v>1302</v>
      </c>
      <c r="J4966" s="2" t="s">
        <v>103</v>
      </c>
      <c r="K4966" s="2" t="s">
        <v>99</v>
      </c>
      <c r="L4966" s="2" t="s">
        <v>281</v>
      </c>
      <c r="M4966" s="2" t="s">
        <v>282</v>
      </c>
      <c r="N4966" s="2" t="s">
        <v>283</v>
      </c>
      <c r="O4966" s="3">
        <v>1</v>
      </c>
      <c r="P4966" s="3">
        <v>494.59449999999998</v>
      </c>
      <c r="Q4966" s="3">
        <v>519</v>
      </c>
      <c r="R4966" s="3">
        <v>519</v>
      </c>
      <c r="S4966" s="3">
        <v>24.4055</v>
      </c>
      <c r="T4966" s="3">
        <v>24.41</v>
      </c>
      <c r="U4966" s="3">
        <v>4.7</v>
      </c>
      <c r="V4966" s="2" t="s">
        <v>145</v>
      </c>
      <c r="W4966" s="2" t="s">
        <v>146</v>
      </c>
      <c r="X4966" s="2" t="s">
        <v>72</v>
      </c>
      <c r="Y4966" s="19" t="str">
        <f>VLOOKUP(G4966,'Verweis Kd-Gruppe'!$A$2:$B$8,2,FALSE)</f>
        <v>EXP</v>
      </c>
      <c r="Z4966" s="19" t="str">
        <f>VLOOKUP(J4966,'Verweis Art-Gruppe'!$A$2:$B$15,2,FALSE)</f>
        <v>Geräte</v>
      </c>
      <c r="AA4966" s="19" t="str">
        <f>VLOOKUP(W4966,'Verweis Vertreter'!$A$2:$B$24,2,FALSE)</f>
        <v>Muhsin Yortanli</v>
      </c>
      <c r="AB4966" s="12">
        <f t="shared" si="693"/>
        <v>1</v>
      </c>
      <c r="AC4966" s="12">
        <f t="shared" si="698"/>
        <v>494.59449999999998</v>
      </c>
      <c r="AD4966" s="12">
        <f t="shared" si="699"/>
        <v>519</v>
      </c>
      <c r="AE4966" s="12">
        <f t="shared" si="694"/>
        <v>519</v>
      </c>
      <c r="AF4966" s="12">
        <f t="shared" si="695"/>
        <v>24.4055</v>
      </c>
      <c r="AG4966" s="12">
        <f t="shared" si="696"/>
        <v>24.41</v>
      </c>
      <c r="AH4966" s="9">
        <f t="shared" si="700"/>
        <v>4.7032755298651252E-2</v>
      </c>
      <c r="AI4966" s="14">
        <f>VLOOKUP(E4966,'Verweis Faktor'!$A:$B,2,FALSE)</f>
        <v>1</v>
      </c>
      <c r="AJ4966" s="14"/>
      <c r="AK4966" s="14" t="str">
        <f>IF(AL4966="Ja","Versandkosten",VLOOKUP(E4966,'Verweis Belegart'!$A$2:$B$9,2,FALSE))</f>
        <v>Hardware</v>
      </c>
      <c r="AL4966" s="14" t="str">
        <f t="shared" si="701"/>
        <v>Nein</v>
      </c>
      <c r="AM4966" s="14" t="str">
        <f t="shared" si="697"/>
        <v>Positiv</v>
      </c>
    </row>
    <row r="4967" spans="1:39" ht="17.25" customHeight="1" x14ac:dyDescent="0.35">
      <c r="A4967" s="17">
        <v>14574266</v>
      </c>
      <c r="B4967" s="2" t="s">
        <v>2487</v>
      </c>
      <c r="C4967" s="1">
        <v>2025001</v>
      </c>
      <c r="D4967" s="1">
        <v>2001254</v>
      </c>
      <c r="E4967" s="2" t="s">
        <v>34</v>
      </c>
      <c r="F4967" s="2" t="s">
        <v>53</v>
      </c>
      <c r="G4967" s="2" t="s">
        <v>66</v>
      </c>
      <c r="H4967" s="2" t="s">
        <v>1301</v>
      </c>
      <c r="I4967" s="2" t="s">
        <v>1302</v>
      </c>
      <c r="J4967" s="2" t="s">
        <v>103</v>
      </c>
      <c r="K4967" s="2" t="s">
        <v>103</v>
      </c>
      <c r="L4967" s="2" t="s">
        <v>363</v>
      </c>
      <c r="M4967" s="2" t="s">
        <v>364</v>
      </c>
      <c r="N4967" s="2" t="s">
        <v>344</v>
      </c>
      <c r="O4967" s="3">
        <v>1</v>
      </c>
      <c r="P4967" s="3">
        <v>980.38649999999996</v>
      </c>
      <c r="Q4967" s="3">
        <v>1037</v>
      </c>
      <c r="R4967" s="3">
        <v>1037</v>
      </c>
      <c r="S4967" s="3">
        <v>56.613500000000002</v>
      </c>
      <c r="T4967" s="3">
        <v>56.61</v>
      </c>
      <c r="U4967" s="3">
        <v>5.45</v>
      </c>
      <c r="V4967" s="2" t="s">
        <v>145</v>
      </c>
      <c r="W4967" s="2" t="s">
        <v>146</v>
      </c>
      <c r="X4967" s="2" t="s">
        <v>72</v>
      </c>
      <c r="Y4967" s="19" t="str">
        <f>VLOOKUP(G4967,'Verweis Kd-Gruppe'!$A$2:$B$8,2,FALSE)</f>
        <v>EXP</v>
      </c>
      <c r="Z4967" s="19" t="str">
        <f>VLOOKUP(J4967,'Verweis Art-Gruppe'!$A$2:$B$15,2,FALSE)</f>
        <v>Geräte</v>
      </c>
      <c r="AA4967" s="19" t="str">
        <f>VLOOKUP(W4967,'Verweis Vertreter'!$A$2:$B$24,2,FALSE)</f>
        <v>Muhsin Yortanli</v>
      </c>
      <c r="AB4967" s="12">
        <f t="shared" si="693"/>
        <v>1</v>
      </c>
      <c r="AC4967" s="12">
        <f t="shared" si="698"/>
        <v>980.38649999999996</v>
      </c>
      <c r="AD4967" s="12">
        <f t="shared" si="699"/>
        <v>1037</v>
      </c>
      <c r="AE4967" s="12">
        <f t="shared" si="694"/>
        <v>1037</v>
      </c>
      <c r="AF4967" s="12">
        <f t="shared" si="695"/>
        <v>56.613500000000002</v>
      </c>
      <c r="AG4967" s="12">
        <f t="shared" si="696"/>
        <v>56.61</v>
      </c>
      <c r="AH4967" s="9">
        <f t="shared" si="700"/>
        <v>5.4590163934426228E-2</v>
      </c>
      <c r="AI4967" s="14">
        <f>VLOOKUP(E4967,'Verweis Faktor'!$A:$B,2,FALSE)</f>
        <v>1</v>
      </c>
      <c r="AJ4967" s="14"/>
      <c r="AK4967" s="14" t="str">
        <f>IF(AL4967="Ja","Versandkosten",VLOOKUP(E4967,'Verweis Belegart'!$A$2:$B$9,2,FALSE))</f>
        <v>Hardware</v>
      </c>
      <c r="AL4967" s="14" t="str">
        <f t="shared" si="701"/>
        <v>Nein</v>
      </c>
      <c r="AM4967" s="14" t="str">
        <f t="shared" si="697"/>
        <v>Positiv</v>
      </c>
    </row>
    <row r="4968" spans="1:39" ht="17.25" customHeight="1" x14ac:dyDescent="0.35">
      <c r="A4968" s="17">
        <v>14575080</v>
      </c>
      <c r="B4968" s="2" t="s">
        <v>2487</v>
      </c>
      <c r="C4968" s="1">
        <v>2025001</v>
      </c>
      <c r="D4968" s="1">
        <v>2001255</v>
      </c>
      <c r="E4968" s="2" t="s">
        <v>34</v>
      </c>
      <c r="F4968" s="2" t="s">
        <v>53</v>
      </c>
      <c r="G4968" s="2" t="s">
        <v>66</v>
      </c>
      <c r="H4968" s="2" t="s">
        <v>1535</v>
      </c>
      <c r="I4968" s="2" t="s">
        <v>1536</v>
      </c>
      <c r="J4968" s="2" t="s">
        <v>2791</v>
      </c>
      <c r="K4968" s="2" t="s">
        <v>28</v>
      </c>
      <c r="L4968" s="2" t="s">
        <v>120</v>
      </c>
      <c r="M4968" s="2" t="s">
        <v>121</v>
      </c>
      <c r="N4968" s="2" t="s">
        <v>122</v>
      </c>
      <c r="O4968" s="3">
        <v>1</v>
      </c>
      <c r="P4968" s="3">
        <v>0</v>
      </c>
      <c r="Q4968" s="3">
        <v>10</v>
      </c>
      <c r="R4968" s="3">
        <v>10</v>
      </c>
      <c r="S4968" s="3">
        <v>10</v>
      </c>
      <c r="T4968" s="3">
        <v>10</v>
      </c>
      <c r="U4968" s="3"/>
      <c r="V4968" s="2" t="s">
        <v>145</v>
      </c>
      <c r="W4968" s="2" t="s">
        <v>146</v>
      </c>
      <c r="X4968" s="2" t="s">
        <v>72</v>
      </c>
      <c r="Y4968" s="19" t="str">
        <f>VLOOKUP(G4968,'Verweis Kd-Gruppe'!$A$2:$B$8,2,FALSE)</f>
        <v>EXP</v>
      </c>
      <c r="Z4968" s="19" t="str">
        <f>VLOOKUP(J4968,'Verweis Art-Gruppe'!$A$2:$B$15,2,FALSE)</f>
        <v>Sonstige</v>
      </c>
      <c r="AA4968" s="19" t="str">
        <f>VLOOKUP(W4968,'Verweis Vertreter'!$A$2:$B$24,2,FALSE)</f>
        <v>Muhsin Yortanli</v>
      </c>
      <c r="AB4968" s="12">
        <f t="shared" si="693"/>
        <v>1</v>
      </c>
      <c r="AC4968" s="12">
        <f t="shared" si="698"/>
        <v>0</v>
      </c>
      <c r="AD4968" s="12">
        <f t="shared" si="699"/>
        <v>10</v>
      </c>
      <c r="AE4968" s="12">
        <f t="shared" si="694"/>
        <v>10</v>
      </c>
      <c r="AF4968" s="12">
        <f t="shared" si="695"/>
        <v>10</v>
      </c>
      <c r="AG4968" s="12">
        <f t="shared" si="696"/>
        <v>10</v>
      </c>
      <c r="AH4968" s="9">
        <f t="shared" si="700"/>
        <v>1</v>
      </c>
      <c r="AI4968" s="14">
        <f>VLOOKUP(E4968,'Verweis Faktor'!$A:$B,2,FALSE)</f>
        <v>1</v>
      </c>
      <c r="AJ4968" s="14"/>
      <c r="AK4968" s="14" t="str">
        <f>IF(AL4968="Ja","Versandkosten",VLOOKUP(E4968,'Verweis Belegart'!$A$2:$B$9,2,FALSE))</f>
        <v>Versandkosten</v>
      </c>
      <c r="AL4968" s="14" t="str">
        <f t="shared" si="701"/>
        <v>Ja</v>
      </c>
      <c r="AM4968" s="14" t="str">
        <f t="shared" si="697"/>
        <v>Positiv</v>
      </c>
    </row>
    <row r="4969" spans="1:39" ht="17.25" customHeight="1" x14ac:dyDescent="0.35">
      <c r="A4969" s="17">
        <v>14575080</v>
      </c>
      <c r="B4969" s="2" t="s">
        <v>2487</v>
      </c>
      <c r="C4969" s="1">
        <v>2025001</v>
      </c>
      <c r="D4969" s="1">
        <v>2001255</v>
      </c>
      <c r="E4969" s="2" t="s">
        <v>34</v>
      </c>
      <c r="F4969" s="2" t="s">
        <v>53</v>
      </c>
      <c r="G4969" s="2" t="s">
        <v>66</v>
      </c>
      <c r="H4969" s="2" t="s">
        <v>1535</v>
      </c>
      <c r="I4969" s="2" t="s">
        <v>1536</v>
      </c>
      <c r="J4969" s="2" t="s">
        <v>103</v>
      </c>
      <c r="K4969" s="2" t="s">
        <v>45</v>
      </c>
      <c r="L4969" s="2" t="s">
        <v>2437</v>
      </c>
      <c r="M4969" s="2" t="s">
        <v>2438</v>
      </c>
      <c r="N4969" s="2" t="s">
        <v>1805</v>
      </c>
      <c r="O4969" s="3">
        <v>1</v>
      </c>
      <c r="P4969" s="3">
        <v>819</v>
      </c>
      <c r="Q4969" s="3">
        <v>847</v>
      </c>
      <c r="R4969" s="3">
        <v>847</v>
      </c>
      <c r="S4969" s="3">
        <v>28</v>
      </c>
      <c r="T4969" s="3">
        <v>28</v>
      </c>
      <c r="U4969" s="3">
        <v>3.3</v>
      </c>
      <c r="V4969" s="2" t="s">
        <v>145</v>
      </c>
      <c r="W4969" s="2" t="s">
        <v>146</v>
      </c>
      <c r="X4969" s="2" t="s">
        <v>72</v>
      </c>
      <c r="Y4969" s="19" t="str">
        <f>VLOOKUP(G4969,'Verweis Kd-Gruppe'!$A$2:$B$8,2,FALSE)</f>
        <v>EXP</v>
      </c>
      <c r="Z4969" s="19" t="str">
        <f>VLOOKUP(J4969,'Verweis Art-Gruppe'!$A$2:$B$15,2,FALSE)</f>
        <v>Geräte</v>
      </c>
      <c r="AA4969" s="19" t="str">
        <f>VLOOKUP(W4969,'Verweis Vertreter'!$A$2:$B$24,2,FALSE)</f>
        <v>Muhsin Yortanli</v>
      </c>
      <c r="AB4969" s="12">
        <f t="shared" si="693"/>
        <v>1</v>
      </c>
      <c r="AC4969" s="12">
        <f t="shared" si="698"/>
        <v>819</v>
      </c>
      <c r="AD4969" s="12">
        <f t="shared" si="699"/>
        <v>847</v>
      </c>
      <c r="AE4969" s="12">
        <f t="shared" si="694"/>
        <v>847</v>
      </c>
      <c r="AF4969" s="12">
        <f t="shared" si="695"/>
        <v>28</v>
      </c>
      <c r="AG4969" s="12">
        <f t="shared" si="696"/>
        <v>28</v>
      </c>
      <c r="AH4969" s="9">
        <f t="shared" si="700"/>
        <v>3.3057851239669422E-2</v>
      </c>
      <c r="AI4969" s="14">
        <f>VLOOKUP(E4969,'Verweis Faktor'!$A:$B,2,FALSE)</f>
        <v>1</v>
      </c>
      <c r="AJ4969" s="14"/>
      <c r="AK4969" s="14" t="str">
        <f>IF(AL4969="Ja","Versandkosten",VLOOKUP(E4969,'Verweis Belegart'!$A$2:$B$9,2,FALSE))</f>
        <v>Hardware</v>
      </c>
      <c r="AL4969" s="14" t="str">
        <f t="shared" si="701"/>
        <v>Nein</v>
      </c>
      <c r="AM4969" s="14" t="str">
        <f t="shared" si="697"/>
        <v>Positiv</v>
      </c>
    </row>
    <row r="4970" spans="1:39" ht="17.25" customHeight="1" x14ac:dyDescent="0.35">
      <c r="A4970" s="17">
        <v>14575080</v>
      </c>
      <c r="B4970" s="2" t="s">
        <v>2487</v>
      </c>
      <c r="C4970" s="1">
        <v>2025001</v>
      </c>
      <c r="D4970" s="1">
        <v>2001255</v>
      </c>
      <c r="E4970" s="2" t="s">
        <v>34</v>
      </c>
      <c r="F4970" s="2" t="s">
        <v>53</v>
      </c>
      <c r="G4970" s="2" t="s">
        <v>66</v>
      </c>
      <c r="H4970" s="2" t="s">
        <v>1535</v>
      </c>
      <c r="I4970" s="2" t="s">
        <v>1536</v>
      </c>
      <c r="J4970" s="2" t="s">
        <v>103</v>
      </c>
      <c r="K4970" s="2" t="s">
        <v>49</v>
      </c>
      <c r="L4970" s="2" t="s">
        <v>1894</v>
      </c>
      <c r="M4970" s="2" t="s">
        <v>1895</v>
      </c>
      <c r="N4970" s="2" t="s">
        <v>1884</v>
      </c>
      <c r="O4970" s="3">
        <v>1</v>
      </c>
      <c r="P4970" s="3">
        <v>399</v>
      </c>
      <c r="Q4970" s="3">
        <v>435</v>
      </c>
      <c r="R4970" s="3">
        <v>435</v>
      </c>
      <c r="S4970" s="3">
        <v>36</v>
      </c>
      <c r="T4970" s="3">
        <v>36</v>
      </c>
      <c r="U4970" s="3">
        <v>8.27</v>
      </c>
      <c r="V4970" s="2" t="s">
        <v>145</v>
      </c>
      <c r="W4970" s="2" t="s">
        <v>146</v>
      </c>
      <c r="X4970" s="2" t="s">
        <v>72</v>
      </c>
      <c r="Y4970" s="19" t="str">
        <f>VLOOKUP(G4970,'Verweis Kd-Gruppe'!$A$2:$B$8,2,FALSE)</f>
        <v>EXP</v>
      </c>
      <c r="Z4970" s="19" t="str">
        <f>VLOOKUP(J4970,'Verweis Art-Gruppe'!$A$2:$B$15,2,FALSE)</f>
        <v>Geräte</v>
      </c>
      <c r="AA4970" s="19" t="str">
        <f>VLOOKUP(W4970,'Verweis Vertreter'!$A$2:$B$24,2,FALSE)</f>
        <v>Muhsin Yortanli</v>
      </c>
      <c r="AB4970" s="12">
        <f t="shared" si="693"/>
        <v>1</v>
      </c>
      <c r="AC4970" s="12">
        <f t="shared" si="698"/>
        <v>399</v>
      </c>
      <c r="AD4970" s="12">
        <f t="shared" si="699"/>
        <v>435</v>
      </c>
      <c r="AE4970" s="12">
        <f t="shared" si="694"/>
        <v>435</v>
      </c>
      <c r="AF4970" s="12">
        <f t="shared" si="695"/>
        <v>36</v>
      </c>
      <c r="AG4970" s="12">
        <f t="shared" si="696"/>
        <v>36</v>
      </c>
      <c r="AH4970" s="9">
        <f t="shared" si="700"/>
        <v>8.2758620689655171E-2</v>
      </c>
      <c r="AI4970" s="14">
        <f>VLOOKUP(E4970,'Verweis Faktor'!$A:$B,2,FALSE)</f>
        <v>1</v>
      </c>
      <c r="AJ4970" s="14"/>
      <c r="AK4970" s="14" t="str">
        <f>IF(AL4970="Ja","Versandkosten",VLOOKUP(E4970,'Verweis Belegart'!$A$2:$B$9,2,FALSE))</f>
        <v>Hardware</v>
      </c>
      <c r="AL4970" s="14" t="str">
        <f t="shared" si="701"/>
        <v>Nein</v>
      </c>
      <c r="AM4970" s="14" t="str">
        <f t="shared" si="697"/>
        <v>Positiv</v>
      </c>
    </row>
    <row r="4971" spans="1:39" ht="17.25" customHeight="1" x14ac:dyDescent="0.35">
      <c r="A4971" s="17">
        <v>14575067</v>
      </c>
      <c r="B4971" s="2" t="s">
        <v>2487</v>
      </c>
      <c r="C4971" s="1">
        <v>2025001</v>
      </c>
      <c r="D4971" s="1">
        <v>2001256</v>
      </c>
      <c r="E4971" s="2" t="s">
        <v>34</v>
      </c>
      <c r="F4971" s="2" t="s">
        <v>53</v>
      </c>
      <c r="G4971" s="2" t="s">
        <v>66</v>
      </c>
      <c r="H4971" s="2" t="s">
        <v>2554</v>
      </c>
      <c r="I4971" s="2" t="s">
        <v>2555</v>
      </c>
      <c r="J4971" s="2" t="s">
        <v>2791</v>
      </c>
      <c r="K4971" s="2" t="s">
        <v>28</v>
      </c>
      <c r="L4971" s="2" t="s">
        <v>120</v>
      </c>
      <c r="M4971" s="2" t="s">
        <v>121</v>
      </c>
      <c r="N4971" s="2" t="s">
        <v>122</v>
      </c>
      <c r="O4971" s="3">
        <v>1</v>
      </c>
      <c r="P4971" s="3">
        <v>0</v>
      </c>
      <c r="Q4971" s="3">
        <v>15</v>
      </c>
      <c r="R4971" s="3">
        <v>15</v>
      </c>
      <c r="S4971" s="3">
        <v>15</v>
      </c>
      <c r="T4971" s="3">
        <v>15</v>
      </c>
      <c r="U4971" s="3"/>
      <c r="V4971" s="2" t="s">
        <v>675</v>
      </c>
      <c r="W4971" s="2" t="s">
        <v>676</v>
      </c>
      <c r="X4971" s="2" t="s">
        <v>72</v>
      </c>
      <c r="Y4971" s="19" t="str">
        <f>VLOOKUP(G4971,'Verweis Kd-Gruppe'!$A$2:$B$8,2,FALSE)</f>
        <v>EXP</v>
      </c>
      <c r="Z4971" s="19" t="str">
        <f>VLOOKUP(J4971,'Verweis Art-Gruppe'!$A$2:$B$15,2,FALSE)</f>
        <v>Sonstige</v>
      </c>
      <c r="AA4971" s="19" t="str">
        <f>VLOOKUP(W4971,'Verweis Vertreter'!$A$2:$B$24,2,FALSE)</f>
        <v>Corina Wedel</v>
      </c>
      <c r="AB4971" s="12">
        <f t="shared" si="693"/>
        <v>1</v>
      </c>
      <c r="AC4971" s="12">
        <f t="shared" si="698"/>
        <v>0</v>
      </c>
      <c r="AD4971" s="12">
        <f t="shared" si="699"/>
        <v>15</v>
      </c>
      <c r="AE4971" s="12">
        <f t="shared" si="694"/>
        <v>15</v>
      </c>
      <c r="AF4971" s="12">
        <f t="shared" si="695"/>
        <v>15</v>
      </c>
      <c r="AG4971" s="12">
        <f t="shared" si="696"/>
        <v>15</v>
      </c>
      <c r="AH4971" s="9">
        <f t="shared" si="700"/>
        <v>1</v>
      </c>
      <c r="AI4971" s="14">
        <f>VLOOKUP(E4971,'Verweis Faktor'!$A:$B,2,FALSE)</f>
        <v>1</v>
      </c>
      <c r="AJ4971" s="14"/>
      <c r="AK4971" s="14" t="str">
        <f>IF(AL4971="Ja","Versandkosten",VLOOKUP(E4971,'Verweis Belegart'!$A$2:$B$9,2,FALSE))</f>
        <v>Versandkosten</v>
      </c>
      <c r="AL4971" s="14" t="str">
        <f t="shared" si="701"/>
        <v>Ja</v>
      </c>
      <c r="AM4971" s="14" t="str">
        <f t="shared" si="697"/>
        <v>Positiv</v>
      </c>
    </row>
    <row r="4972" spans="1:39" ht="17.25" customHeight="1" x14ac:dyDescent="0.35">
      <c r="A4972" s="17">
        <v>14575067</v>
      </c>
      <c r="B4972" s="2" t="s">
        <v>2487</v>
      </c>
      <c r="C4972" s="1">
        <v>2025001</v>
      </c>
      <c r="D4972" s="1">
        <v>2001256</v>
      </c>
      <c r="E4972" s="2" t="s">
        <v>34</v>
      </c>
      <c r="F4972" s="2" t="s">
        <v>53</v>
      </c>
      <c r="G4972" s="2" t="s">
        <v>66</v>
      </c>
      <c r="H4972" s="2" t="s">
        <v>2554</v>
      </c>
      <c r="I4972" s="2" t="s">
        <v>2555</v>
      </c>
      <c r="J4972" s="2" t="s">
        <v>103</v>
      </c>
      <c r="K4972" s="2" t="s">
        <v>45</v>
      </c>
      <c r="L4972" s="2" t="s">
        <v>714</v>
      </c>
      <c r="M4972" s="2" t="s">
        <v>715</v>
      </c>
      <c r="N4972" s="2" t="s">
        <v>274</v>
      </c>
      <c r="O4972" s="3">
        <v>1</v>
      </c>
      <c r="P4972" s="3">
        <v>1101.0044</v>
      </c>
      <c r="Q4972" s="3">
        <v>1119</v>
      </c>
      <c r="R4972" s="3">
        <v>1119</v>
      </c>
      <c r="S4972" s="3">
        <v>17.9956</v>
      </c>
      <c r="T4972" s="3">
        <v>18</v>
      </c>
      <c r="U4972" s="3">
        <v>1.6</v>
      </c>
      <c r="V4972" s="2" t="s">
        <v>675</v>
      </c>
      <c r="W4972" s="2" t="s">
        <v>676</v>
      </c>
      <c r="X4972" s="2" t="s">
        <v>72</v>
      </c>
      <c r="Y4972" s="19" t="str">
        <f>VLOOKUP(G4972,'Verweis Kd-Gruppe'!$A$2:$B$8,2,FALSE)</f>
        <v>EXP</v>
      </c>
      <c r="Z4972" s="19" t="str">
        <f>VLOOKUP(J4972,'Verweis Art-Gruppe'!$A$2:$B$15,2,FALSE)</f>
        <v>Geräte</v>
      </c>
      <c r="AA4972" s="19" t="str">
        <f>VLOOKUP(W4972,'Verweis Vertreter'!$A$2:$B$24,2,FALSE)</f>
        <v>Corina Wedel</v>
      </c>
      <c r="AB4972" s="12">
        <f t="shared" si="693"/>
        <v>1</v>
      </c>
      <c r="AC4972" s="12">
        <f t="shared" si="698"/>
        <v>1101.0044</v>
      </c>
      <c r="AD4972" s="12">
        <f t="shared" si="699"/>
        <v>1119</v>
      </c>
      <c r="AE4972" s="12">
        <f t="shared" si="694"/>
        <v>1119</v>
      </c>
      <c r="AF4972" s="12">
        <f t="shared" si="695"/>
        <v>17.9956</v>
      </c>
      <c r="AG4972" s="12">
        <f t="shared" si="696"/>
        <v>18</v>
      </c>
      <c r="AH4972" s="9">
        <f t="shared" si="700"/>
        <v>1.6085790884718499E-2</v>
      </c>
      <c r="AI4972" s="14">
        <f>VLOOKUP(E4972,'Verweis Faktor'!$A:$B,2,FALSE)</f>
        <v>1</v>
      </c>
      <c r="AJ4972" s="14"/>
      <c r="AK4972" s="14" t="str">
        <f>IF(AL4972="Ja","Versandkosten",VLOOKUP(E4972,'Verweis Belegart'!$A$2:$B$9,2,FALSE))</f>
        <v>Hardware</v>
      </c>
      <c r="AL4972" s="14" t="str">
        <f t="shared" si="701"/>
        <v>Nein</v>
      </c>
      <c r="AM4972" s="14" t="str">
        <f t="shared" si="697"/>
        <v>Positiv</v>
      </c>
    </row>
    <row r="4973" spans="1:39" ht="17.25" customHeight="1" x14ac:dyDescent="0.35">
      <c r="A4973" s="17">
        <v>14575067</v>
      </c>
      <c r="B4973" s="2" t="s">
        <v>2487</v>
      </c>
      <c r="C4973" s="1">
        <v>2025001</v>
      </c>
      <c r="D4973" s="1">
        <v>2001256</v>
      </c>
      <c r="E4973" s="2" t="s">
        <v>34</v>
      </c>
      <c r="F4973" s="2" t="s">
        <v>53</v>
      </c>
      <c r="G4973" s="2" t="s">
        <v>66</v>
      </c>
      <c r="H4973" s="2" t="s">
        <v>2554</v>
      </c>
      <c r="I4973" s="2" t="s">
        <v>2555</v>
      </c>
      <c r="J4973" s="2" t="s">
        <v>103</v>
      </c>
      <c r="K4973" s="2" t="s">
        <v>49</v>
      </c>
      <c r="L4973" s="2" t="s">
        <v>2006</v>
      </c>
      <c r="M4973" s="2" t="s">
        <v>2007</v>
      </c>
      <c r="N4973" s="2" t="s">
        <v>139</v>
      </c>
      <c r="O4973" s="3">
        <v>2</v>
      </c>
      <c r="P4973" s="3">
        <v>695</v>
      </c>
      <c r="Q4973" s="3">
        <v>714</v>
      </c>
      <c r="R4973" s="3">
        <v>1428</v>
      </c>
      <c r="S4973" s="3">
        <v>19</v>
      </c>
      <c r="T4973" s="3">
        <v>38</v>
      </c>
      <c r="U4973" s="3">
        <v>2.66</v>
      </c>
      <c r="V4973" s="2" t="s">
        <v>675</v>
      </c>
      <c r="W4973" s="2" t="s">
        <v>676</v>
      </c>
      <c r="X4973" s="2" t="s">
        <v>72</v>
      </c>
      <c r="Y4973" s="19" t="str">
        <f>VLOOKUP(G4973,'Verweis Kd-Gruppe'!$A$2:$B$8,2,FALSE)</f>
        <v>EXP</v>
      </c>
      <c r="Z4973" s="19" t="str">
        <f>VLOOKUP(J4973,'Verweis Art-Gruppe'!$A$2:$B$15,2,FALSE)</f>
        <v>Geräte</v>
      </c>
      <c r="AA4973" s="19" t="str">
        <f>VLOOKUP(W4973,'Verweis Vertreter'!$A$2:$B$24,2,FALSE)</f>
        <v>Corina Wedel</v>
      </c>
      <c r="AB4973" s="12">
        <f t="shared" si="693"/>
        <v>2</v>
      </c>
      <c r="AC4973" s="12">
        <f t="shared" si="698"/>
        <v>695</v>
      </c>
      <c r="AD4973" s="12">
        <f t="shared" si="699"/>
        <v>714</v>
      </c>
      <c r="AE4973" s="12">
        <f t="shared" si="694"/>
        <v>1428</v>
      </c>
      <c r="AF4973" s="12">
        <f t="shared" si="695"/>
        <v>19</v>
      </c>
      <c r="AG4973" s="12">
        <f t="shared" si="696"/>
        <v>38</v>
      </c>
      <c r="AH4973" s="9">
        <f t="shared" si="700"/>
        <v>2.661064425770308E-2</v>
      </c>
      <c r="AI4973" s="14">
        <f>VLOOKUP(E4973,'Verweis Faktor'!$A:$B,2,FALSE)</f>
        <v>1</v>
      </c>
      <c r="AJ4973" s="14"/>
      <c r="AK4973" s="14" t="str">
        <f>IF(AL4973="Ja","Versandkosten",VLOOKUP(E4973,'Verweis Belegart'!$A$2:$B$9,2,FALSE))</f>
        <v>Hardware</v>
      </c>
      <c r="AL4973" s="14" t="str">
        <f t="shared" si="701"/>
        <v>Nein</v>
      </c>
      <c r="AM4973" s="14" t="str">
        <f t="shared" si="697"/>
        <v>Positiv</v>
      </c>
    </row>
    <row r="4974" spans="1:39" ht="17.25" customHeight="1" x14ac:dyDescent="0.35">
      <c r="A4974" s="17">
        <v>14575071</v>
      </c>
      <c r="B4974" s="2" t="s">
        <v>2487</v>
      </c>
      <c r="C4974" s="1">
        <v>2025001</v>
      </c>
      <c r="D4974" s="1">
        <v>2001257</v>
      </c>
      <c r="E4974" s="2" t="s">
        <v>34</v>
      </c>
      <c r="F4974" s="2" t="s">
        <v>142</v>
      </c>
      <c r="G4974" s="2" t="s">
        <v>36</v>
      </c>
      <c r="H4974" s="2" t="s">
        <v>1130</v>
      </c>
      <c r="I4974" s="2" t="s">
        <v>1131</v>
      </c>
      <c r="J4974" s="2" t="s">
        <v>103</v>
      </c>
      <c r="K4974" s="2" t="s">
        <v>28</v>
      </c>
      <c r="L4974" s="2" t="s">
        <v>473</v>
      </c>
      <c r="M4974" s="2" t="s">
        <v>474</v>
      </c>
      <c r="N4974" s="2" t="s">
        <v>475</v>
      </c>
      <c r="O4974" s="3">
        <v>21</v>
      </c>
      <c r="P4974" s="3">
        <v>774.13789999999995</v>
      </c>
      <c r="Q4974" s="3">
        <v>809</v>
      </c>
      <c r="R4974" s="3">
        <v>16989</v>
      </c>
      <c r="S4974" s="3">
        <v>34.862099999999998</v>
      </c>
      <c r="T4974" s="3">
        <v>732.1</v>
      </c>
      <c r="U4974" s="3">
        <v>4.3</v>
      </c>
      <c r="V4974" s="2" t="s">
        <v>42</v>
      </c>
      <c r="W4974" s="2" t="s">
        <v>43</v>
      </c>
      <c r="X4974" s="2"/>
      <c r="Y4974" s="19" t="str">
        <f>VLOOKUP(G4974,'Verweis Kd-Gruppe'!$A$2:$B$8,2,FALSE)</f>
        <v>GRK</v>
      </c>
      <c r="Z4974" s="19" t="str">
        <f>VLOOKUP(J4974,'Verweis Art-Gruppe'!$A$2:$B$15,2,FALSE)</f>
        <v>Geräte</v>
      </c>
      <c r="AA4974" s="19" t="str">
        <f>VLOOKUP(W4974,'Verweis Vertreter'!$A$2:$B$24,2,FALSE)</f>
        <v>Sebastian Faber</v>
      </c>
      <c r="AB4974" s="12">
        <f t="shared" si="693"/>
        <v>21</v>
      </c>
      <c r="AC4974" s="12">
        <f t="shared" si="698"/>
        <v>774.13789999999995</v>
      </c>
      <c r="AD4974" s="12">
        <f t="shared" si="699"/>
        <v>809</v>
      </c>
      <c r="AE4974" s="12">
        <f t="shared" si="694"/>
        <v>16989</v>
      </c>
      <c r="AF4974" s="12">
        <f t="shared" si="695"/>
        <v>34.862099999999998</v>
      </c>
      <c r="AG4974" s="12">
        <f t="shared" si="696"/>
        <v>732.1</v>
      </c>
      <c r="AH4974" s="9">
        <f t="shared" si="700"/>
        <v>4.3092589322502796E-2</v>
      </c>
      <c r="AI4974" s="14">
        <f>VLOOKUP(E4974,'Verweis Faktor'!$A:$B,2,FALSE)</f>
        <v>1</v>
      </c>
      <c r="AJ4974" s="14"/>
      <c r="AK4974" s="14" t="str">
        <f>IF(AL4974="Ja","Versandkosten",VLOOKUP(E4974,'Verweis Belegart'!$A$2:$B$9,2,FALSE))</f>
        <v>Hardware</v>
      </c>
      <c r="AL4974" s="14" t="str">
        <f t="shared" si="701"/>
        <v>Nein</v>
      </c>
      <c r="AM4974" s="14" t="str">
        <f t="shared" si="697"/>
        <v>Positiv</v>
      </c>
    </row>
    <row r="4975" spans="1:39" ht="17.25" customHeight="1" x14ac:dyDescent="0.35">
      <c r="A4975" s="17">
        <v>14575105</v>
      </c>
      <c r="B4975" s="2" t="s">
        <v>2487</v>
      </c>
      <c r="C4975" s="1">
        <v>2025001</v>
      </c>
      <c r="D4975" s="1">
        <v>2001258</v>
      </c>
      <c r="E4975" s="2" t="s">
        <v>34</v>
      </c>
      <c r="F4975" s="2" t="s">
        <v>142</v>
      </c>
      <c r="G4975" s="2" t="s">
        <v>36</v>
      </c>
      <c r="H4975" s="2" t="s">
        <v>1130</v>
      </c>
      <c r="I4975" s="2" t="s">
        <v>1131</v>
      </c>
      <c r="J4975" s="2" t="s">
        <v>304</v>
      </c>
      <c r="K4975" s="2" t="s">
        <v>28</v>
      </c>
      <c r="L4975" s="2" t="s">
        <v>460</v>
      </c>
      <c r="M4975" s="2" t="s">
        <v>461</v>
      </c>
      <c r="N4975" s="2" t="s">
        <v>462</v>
      </c>
      <c r="O4975" s="3">
        <v>5</v>
      </c>
      <c r="P4975" s="3">
        <v>164.98</v>
      </c>
      <c r="Q4975" s="3">
        <v>168</v>
      </c>
      <c r="R4975" s="3">
        <v>840</v>
      </c>
      <c r="S4975" s="3">
        <v>3.02</v>
      </c>
      <c r="T4975" s="3">
        <v>15.1</v>
      </c>
      <c r="U4975" s="3">
        <v>1.79</v>
      </c>
      <c r="V4975" s="2" t="s">
        <v>42</v>
      </c>
      <c r="W4975" s="2" t="s">
        <v>43</v>
      </c>
      <c r="X4975" s="2"/>
      <c r="Y4975" s="19" t="str">
        <f>VLOOKUP(G4975,'Verweis Kd-Gruppe'!$A$2:$B$8,2,FALSE)</f>
        <v>GRK</v>
      </c>
      <c r="Z4975" s="19" t="str">
        <f>VLOOKUP(J4975,'Verweis Art-Gruppe'!$A$2:$B$15,2,FALSE)</f>
        <v>Zubehör</v>
      </c>
      <c r="AA4975" s="19" t="str">
        <f>VLOOKUP(W4975,'Verweis Vertreter'!$A$2:$B$24,2,FALSE)</f>
        <v>Sebastian Faber</v>
      </c>
      <c r="AB4975" s="12">
        <f t="shared" si="693"/>
        <v>5</v>
      </c>
      <c r="AC4975" s="12">
        <f t="shared" si="698"/>
        <v>164.98</v>
      </c>
      <c r="AD4975" s="12">
        <f t="shared" si="699"/>
        <v>168</v>
      </c>
      <c r="AE4975" s="12">
        <f t="shared" si="694"/>
        <v>840</v>
      </c>
      <c r="AF4975" s="12">
        <f t="shared" si="695"/>
        <v>3.02</v>
      </c>
      <c r="AG4975" s="12">
        <f t="shared" si="696"/>
        <v>15.1</v>
      </c>
      <c r="AH4975" s="9">
        <f t="shared" si="700"/>
        <v>1.7976190476190475E-2</v>
      </c>
      <c r="AI4975" s="14">
        <f>VLOOKUP(E4975,'Verweis Faktor'!$A:$B,2,FALSE)</f>
        <v>1</v>
      </c>
      <c r="AJ4975" s="14"/>
      <c r="AK4975" s="14" t="str">
        <f>IF(AL4975="Ja","Versandkosten",VLOOKUP(E4975,'Verweis Belegart'!$A$2:$B$9,2,FALSE))</f>
        <v>Hardware</v>
      </c>
      <c r="AL4975" s="14" t="str">
        <f t="shared" si="701"/>
        <v>Nein</v>
      </c>
      <c r="AM4975" s="14" t="str">
        <f t="shared" si="697"/>
        <v>Positiv</v>
      </c>
    </row>
    <row r="4976" spans="1:39" ht="17.25" customHeight="1" x14ac:dyDescent="0.35">
      <c r="A4976" s="17">
        <v>14575105</v>
      </c>
      <c r="B4976" s="2" t="s">
        <v>2487</v>
      </c>
      <c r="C4976" s="1">
        <v>2025001</v>
      </c>
      <c r="D4976" s="1">
        <v>2001258</v>
      </c>
      <c r="E4976" s="2" t="s">
        <v>34</v>
      </c>
      <c r="F4976" s="2" t="s">
        <v>142</v>
      </c>
      <c r="G4976" s="2" t="s">
        <v>36</v>
      </c>
      <c r="H4976" s="2" t="s">
        <v>1130</v>
      </c>
      <c r="I4976" s="2" t="s">
        <v>1131</v>
      </c>
      <c r="J4976" s="2" t="s">
        <v>103</v>
      </c>
      <c r="K4976" s="2" t="s">
        <v>45</v>
      </c>
      <c r="L4976" s="2" t="s">
        <v>339</v>
      </c>
      <c r="M4976" s="2" t="s">
        <v>340</v>
      </c>
      <c r="N4976" s="2" t="s">
        <v>341</v>
      </c>
      <c r="O4976" s="3">
        <v>5</v>
      </c>
      <c r="P4976" s="3">
        <v>304.62150000000003</v>
      </c>
      <c r="Q4976" s="3">
        <v>319</v>
      </c>
      <c r="R4976" s="3">
        <v>1595</v>
      </c>
      <c r="S4976" s="3">
        <v>14.378500000000001</v>
      </c>
      <c r="T4976" s="3">
        <v>71.89</v>
      </c>
      <c r="U4976" s="3">
        <v>4.5</v>
      </c>
      <c r="V4976" s="2" t="s">
        <v>42</v>
      </c>
      <c r="W4976" s="2" t="s">
        <v>43</v>
      </c>
      <c r="X4976" s="2"/>
      <c r="Y4976" s="19" t="str">
        <f>VLOOKUP(G4976,'Verweis Kd-Gruppe'!$A$2:$B$8,2,FALSE)</f>
        <v>GRK</v>
      </c>
      <c r="Z4976" s="19" t="str">
        <f>VLOOKUP(J4976,'Verweis Art-Gruppe'!$A$2:$B$15,2,FALSE)</f>
        <v>Geräte</v>
      </c>
      <c r="AA4976" s="19" t="str">
        <f>VLOOKUP(W4976,'Verweis Vertreter'!$A$2:$B$24,2,FALSE)</f>
        <v>Sebastian Faber</v>
      </c>
      <c r="AB4976" s="12">
        <f t="shared" si="693"/>
        <v>5</v>
      </c>
      <c r="AC4976" s="12">
        <f t="shared" si="698"/>
        <v>304.62150000000003</v>
      </c>
      <c r="AD4976" s="12">
        <f t="shared" si="699"/>
        <v>319</v>
      </c>
      <c r="AE4976" s="12">
        <f t="shared" si="694"/>
        <v>1595</v>
      </c>
      <c r="AF4976" s="12">
        <f t="shared" si="695"/>
        <v>14.378500000000001</v>
      </c>
      <c r="AG4976" s="12">
        <f t="shared" si="696"/>
        <v>71.89</v>
      </c>
      <c r="AH4976" s="9">
        <f t="shared" si="700"/>
        <v>4.5072100313479621E-2</v>
      </c>
      <c r="AI4976" s="14">
        <f>VLOOKUP(E4976,'Verweis Faktor'!$A:$B,2,FALSE)</f>
        <v>1</v>
      </c>
      <c r="AJ4976" s="14"/>
      <c r="AK4976" s="14" t="str">
        <f>IF(AL4976="Ja","Versandkosten",VLOOKUP(E4976,'Verweis Belegart'!$A$2:$B$9,2,FALSE))</f>
        <v>Hardware</v>
      </c>
      <c r="AL4976" s="14" t="str">
        <f t="shared" si="701"/>
        <v>Nein</v>
      </c>
      <c r="AM4976" s="14" t="str">
        <f t="shared" si="697"/>
        <v>Positiv</v>
      </c>
    </row>
    <row r="4977" spans="1:39" ht="17.25" customHeight="1" x14ac:dyDescent="0.35">
      <c r="A4977" s="17">
        <v>14575064</v>
      </c>
      <c r="B4977" s="2" t="s">
        <v>2487</v>
      </c>
      <c r="C4977" s="1">
        <v>2025001</v>
      </c>
      <c r="D4977" s="1">
        <v>2001259</v>
      </c>
      <c r="E4977" s="2" t="s">
        <v>34</v>
      </c>
      <c r="F4977" s="2" t="s">
        <v>142</v>
      </c>
      <c r="G4977" s="2" t="s">
        <v>66</v>
      </c>
      <c r="H4977" s="2" t="s">
        <v>811</v>
      </c>
      <c r="I4977" s="2" t="s">
        <v>812</v>
      </c>
      <c r="J4977" s="2" t="s">
        <v>103</v>
      </c>
      <c r="K4977" s="2" t="s">
        <v>28</v>
      </c>
      <c r="L4977" s="2" t="s">
        <v>205</v>
      </c>
      <c r="M4977" s="2" t="s">
        <v>206</v>
      </c>
      <c r="N4977" s="2" t="s">
        <v>207</v>
      </c>
      <c r="O4977" s="3">
        <v>10</v>
      </c>
      <c r="P4977" s="3">
        <v>112.0598</v>
      </c>
      <c r="Q4977" s="3">
        <v>125</v>
      </c>
      <c r="R4977" s="3">
        <v>1250</v>
      </c>
      <c r="S4977" s="3">
        <v>12.940200000000001</v>
      </c>
      <c r="T4977" s="3">
        <v>129.4</v>
      </c>
      <c r="U4977" s="3">
        <v>10.35</v>
      </c>
      <c r="V4977" s="2" t="s">
        <v>813</v>
      </c>
      <c r="W4977" s="2" t="s">
        <v>814</v>
      </c>
      <c r="X4977" s="2" t="s">
        <v>72</v>
      </c>
      <c r="Y4977" s="19" t="str">
        <f>VLOOKUP(G4977,'Verweis Kd-Gruppe'!$A$2:$B$8,2,FALSE)</f>
        <v>EXP</v>
      </c>
      <c r="Z4977" s="19" t="str">
        <f>VLOOKUP(J4977,'Verweis Art-Gruppe'!$A$2:$B$15,2,FALSE)</f>
        <v>Geräte</v>
      </c>
      <c r="AA4977" s="19" t="str">
        <f>VLOOKUP(W4977,'Verweis Vertreter'!$A$2:$B$24,2,FALSE)</f>
        <v>Sokol Kapaj</v>
      </c>
      <c r="AB4977" s="12">
        <f t="shared" si="693"/>
        <v>10</v>
      </c>
      <c r="AC4977" s="12">
        <f t="shared" si="698"/>
        <v>112.0598</v>
      </c>
      <c r="AD4977" s="12">
        <f t="shared" si="699"/>
        <v>125</v>
      </c>
      <c r="AE4977" s="12">
        <f t="shared" si="694"/>
        <v>1250</v>
      </c>
      <c r="AF4977" s="12">
        <f t="shared" si="695"/>
        <v>12.940200000000001</v>
      </c>
      <c r="AG4977" s="12">
        <f t="shared" si="696"/>
        <v>129.4</v>
      </c>
      <c r="AH4977" s="9">
        <f t="shared" si="700"/>
        <v>0.10352</v>
      </c>
      <c r="AI4977" s="14">
        <f>VLOOKUP(E4977,'Verweis Faktor'!$A:$B,2,FALSE)</f>
        <v>1</v>
      </c>
      <c r="AJ4977" s="14"/>
      <c r="AK4977" s="14" t="str">
        <f>IF(AL4977="Ja","Versandkosten",VLOOKUP(E4977,'Verweis Belegart'!$A$2:$B$9,2,FALSE))</f>
        <v>Hardware</v>
      </c>
      <c r="AL4977" s="14" t="str">
        <f t="shared" si="701"/>
        <v>Nein</v>
      </c>
      <c r="AM4977" s="14" t="str">
        <f t="shared" si="697"/>
        <v>Positiv</v>
      </c>
    </row>
    <row r="4978" spans="1:39" ht="17.25" customHeight="1" x14ac:dyDescent="0.35">
      <c r="A4978" s="17">
        <v>14575064</v>
      </c>
      <c r="B4978" s="2" t="s">
        <v>2487</v>
      </c>
      <c r="C4978" s="1">
        <v>2025001</v>
      </c>
      <c r="D4978" s="1">
        <v>2001259</v>
      </c>
      <c r="E4978" s="2" t="s">
        <v>34</v>
      </c>
      <c r="F4978" s="2" t="s">
        <v>142</v>
      </c>
      <c r="G4978" s="2" t="s">
        <v>66</v>
      </c>
      <c r="H4978" s="2" t="s">
        <v>811</v>
      </c>
      <c r="I4978" s="2" t="s">
        <v>812</v>
      </c>
      <c r="J4978" s="2" t="s">
        <v>103</v>
      </c>
      <c r="K4978" s="2" t="s">
        <v>45</v>
      </c>
      <c r="L4978" s="2" t="s">
        <v>937</v>
      </c>
      <c r="M4978" s="2" t="s">
        <v>938</v>
      </c>
      <c r="N4978" s="2" t="s">
        <v>655</v>
      </c>
      <c r="O4978" s="3">
        <v>15</v>
      </c>
      <c r="P4978" s="3">
        <v>246.00569999999999</v>
      </c>
      <c r="Q4978" s="3">
        <v>264</v>
      </c>
      <c r="R4978" s="3">
        <v>3960</v>
      </c>
      <c r="S4978" s="3">
        <v>17.994299999999999</v>
      </c>
      <c r="T4978" s="3">
        <v>269.91000000000003</v>
      </c>
      <c r="U4978" s="3">
        <v>6.81</v>
      </c>
      <c r="V4978" s="2" t="s">
        <v>813</v>
      </c>
      <c r="W4978" s="2" t="s">
        <v>814</v>
      </c>
      <c r="X4978" s="2" t="s">
        <v>72</v>
      </c>
      <c r="Y4978" s="19" t="str">
        <f>VLOOKUP(G4978,'Verweis Kd-Gruppe'!$A$2:$B$8,2,FALSE)</f>
        <v>EXP</v>
      </c>
      <c r="Z4978" s="19" t="str">
        <f>VLOOKUP(J4978,'Verweis Art-Gruppe'!$A$2:$B$15,2,FALSE)</f>
        <v>Geräte</v>
      </c>
      <c r="AA4978" s="19" t="str">
        <f>VLOOKUP(W4978,'Verweis Vertreter'!$A$2:$B$24,2,FALSE)</f>
        <v>Sokol Kapaj</v>
      </c>
      <c r="AB4978" s="12">
        <f t="shared" si="693"/>
        <v>15</v>
      </c>
      <c r="AC4978" s="12">
        <f t="shared" si="698"/>
        <v>246.00569999999999</v>
      </c>
      <c r="AD4978" s="12">
        <f t="shared" si="699"/>
        <v>264</v>
      </c>
      <c r="AE4978" s="12">
        <f t="shared" si="694"/>
        <v>3960</v>
      </c>
      <c r="AF4978" s="12">
        <f t="shared" si="695"/>
        <v>17.994299999999999</v>
      </c>
      <c r="AG4978" s="12">
        <f t="shared" si="696"/>
        <v>269.91000000000003</v>
      </c>
      <c r="AH4978" s="9">
        <f t="shared" si="700"/>
        <v>6.8159090909090919E-2</v>
      </c>
      <c r="AI4978" s="14">
        <f>VLOOKUP(E4978,'Verweis Faktor'!$A:$B,2,FALSE)</f>
        <v>1</v>
      </c>
      <c r="AJ4978" s="14"/>
      <c r="AK4978" s="14" t="str">
        <f>IF(AL4978="Ja","Versandkosten",VLOOKUP(E4978,'Verweis Belegart'!$A$2:$B$9,2,FALSE))</f>
        <v>Hardware</v>
      </c>
      <c r="AL4978" s="14" t="str">
        <f t="shared" si="701"/>
        <v>Nein</v>
      </c>
      <c r="AM4978" s="14" t="str">
        <f t="shared" si="697"/>
        <v>Positiv</v>
      </c>
    </row>
    <row r="4979" spans="1:39" ht="17.25" customHeight="1" x14ac:dyDescent="0.35">
      <c r="A4979" s="17">
        <v>14575064</v>
      </c>
      <c r="B4979" s="2" t="s">
        <v>2487</v>
      </c>
      <c r="C4979" s="1">
        <v>2025001</v>
      </c>
      <c r="D4979" s="1">
        <v>2001259</v>
      </c>
      <c r="E4979" s="2" t="s">
        <v>34</v>
      </c>
      <c r="F4979" s="2" t="s">
        <v>142</v>
      </c>
      <c r="G4979" s="2" t="s">
        <v>66</v>
      </c>
      <c r="H4979" s="2" t="s">
        <v>811</v>
      </c>
      <c r="I4979" s="2" t="s">
        <v>812</v>
      </c>
      <c r="J4979" s="2" t="s">
        <v>103</v>
      </c>
      <c r="K4979" s="2" t="s">
        <v>49</v>
      </c>
      <c r="L4979" s="2" t="s">
        <v>1056</v>
      </c>
      <c r="M4979" s="2" t="s">
        <v>1057</v>
      </c>
      <c r="N4979" s="2" t="s">
        <v>1058</v>
      </c>
      <c r="O4979" s="3">
        <v>15</v>
      </c>
      <c r="P4979" s="3">
        <v>64</v>
      </c>
      <c r="Q4979" s="3">
        <v>67</v>
      </c>
      <c r="R4979" s="3">
        <v>1005</v>
      </c>
      <c r="S4979" s="3">
        <v>3</v>
      </c>
      <c r="T4979" s="3">
        <v>45</v>
      </c>
      <c r="U4979" s="3">
        <v>4.47</v>
      </c>
      <c r="V4979" s="2" t="s">
        <v>813</v>
      </c>
      <c r="W4979" s="2" t="s">
        <v>814</v>
      </c>
      <c r="X4979" s="2" t="s">
        <v>72</v>
      </c>
      <c r="Y4979" s="19" t="str">
        <f>VLOOKUP(G4979,'Verweis Kd-Gruppe'!$A$2:$B$8,2,FALSE)</f>
        <v>EXP</v>
      </c>
      <c r="Z4979" s="19" t="str">
        <f>VLOOKUP(J4979,'Verweis Art-Gruppe'!$A$2:$B$15,2,FALSE)</f>
        <v>Geräte</v>
      </c>
      <c r="AA4979" s="19" t="str">
        <f>VLOOKUP(W4979,'Verweis Vertreter'!$A$2:$B$24,2,FALSE)</f>
        <v>Sokol Kapaj</v>
      </c>
      <c r="AB4979" s="12">
        <f t="shared" si="693"/>
        <v>15</v>
      </c>
      <c r="AC4979" s="12">
        <f t="shared" si="698"/>
        <v>64</v>
      </c>
      <c r="AD4979" s="12">
        <f t="shared" si="699"/>
        <v>67</v>
      </c>
      <c r="AE4979" s="12">
        <f t="shared" si="694"/>
        <v>1005</v>
      </c>
      <c r="AF4979" s="12">
        <f t="shared" si="695"/>
        <v>3</v>
      </c>
      <c r="AG4979" s="12">
        <f t="shared" si="696"/>
        <v>45</v>
      </c>
      <c r="AH4979" s="9">
        <f t="shared" si="700"/>
        <v>4.4776119402985072E-2</v>
      </c>
      <c r="AI4979" s="14">
        <f>VLOOKUP(E4979,'Verweis Faktor'!$A:$B,2,FALSE)</f>
        <v>1</v>
      </c>
      <c r="AJ4979" s="14"/>
      <c r="AK4979" s="14" t="str">
        <f>IF(AL4979="Ja","Versandkosten",VLOOKUP(E4979,'Verweis Belegart'!$A$2:$B$9,2,FALSE))</f>
        <v>Hardware</v>
      </c>
      <c r="AL4979" s="14" t="str">
        <f t="shared" si="701"/>
        <v>Nein</v>
      </c>
      <c r="AM4979" s="14" t="str">
        <f t="shared" si="697"/>
        <v>Positiv</v>
      </c>
    </row>
    <row r="4980" spans="1:39" ht="17.25" customHeight="1" x14ac:dyDescent="0.35">
      <c r="A4980" s="17">
        <v>14575064</v>
      </c>
      <c r="B4980" s="2" t="s">
        <v>2487</v>
      </c>
      <c r="C4980" s="1">
        <v>2025001</v>
      </c>
      <c r="D4980" s="1">
        <v>2001259</v>
      </c>
      <c r="E4980" s="2" t="s">
        <v>34</v>
      </c>
      <c r="F4980" s="2" t="s">
        <v>142</v>
      </c>
      <c r="G4980" s="2" t="s">
        <v>66</v>
      </c>
      <c r="H4980" s="2" t="s">
        <v>811</v>
      </c>
      <c r="I4980" s="2" t="s">
        <v>812</v>
      </c>
      <c r="J4980" s="2" t="s">
        <v>103</v>
      </c>
      <c r="K4980" s="2" t="s">
        <v>79</v>
      </c>
      <c r="L4980" s="2" t="s">
        <v>591</v>
      </c>
      <c r="M4980" s="2" t="s">
        <v>592</v>
      </c>
      <c r="N4980" s="2" t="s">
        <v>593</v>
      </c>
      <c r="O4980" s="3">
        <v>10</v>
      </c>
      <c r="P4980" s="3">
        <v>78</v>
      </c>
      <c r="Q4980" s="3">
        <v>82</v>
      </c>
      <c r="R4980" s="3">
        <v>820</v>
      </c>
      <c r="S4980" s="3">
        <v>4</v>
      </c>
      <c r="T4980" s="3">
        <v>40</v>
      </c>
      <c r="U4980" s="3">
        <v>4.87</v>
      </c>
      <c r="V4980" s="2" t="s">
        <v>813</v>
      </c>
      <c r="W4980" s="2" t="s">
        <v>814</v>
      </c>
      <c r="X4980" s="2" t="s">
        <v>72</v>
      </c>
      <c r="Y4980" s="19" t="str">
        <f>VLOOKUP(G4980,'Verweis Kd-Gruppe'!$A$2:$B$8,2,FALSE)</f>
        <v>EXP</v>
      </c>
      <c r="Z4980" s="19" t="str">
        <f>VLOOKUP(J4980,'Verweis Art-Gruppe'!$A$2:$B$15,2,FALSE)</f>
        <v>Geräte</v>
      </c>
      <c r="AA4980" s="19" t="str">
        <f>VLOOKUP(W4980,'Verweis Vertreter'!$A$2:$B$24,2,FALSE)</f>
        <v>Sokol Kapaj</v>
      </c>
      <c r="AB4980" s="12">
        <f t="shared" si="693"/>
        <v>10</v>
      </c>
      <c r="AC4980" s="12">
        <f t="shared" si="698"/>
        <v>78</v>
      </c>
      <c r="AD4980" s="12">
        <f t="shared" si="699"/>
        <v>82</v>
      </c>
      <c r="AE4980" s="12">
        <f t="shared" si="694"/>
        <v>820</v>
      </c>
      <c r="AF4980" s="12">
        <f t="shared" si="695"/>
        <v>4</v>
      </c>
      <c r="AG4980" s="12">
        <f t="shared" si="696"/>
        <v>40</v>
      </c>
      <c r="AH4980" s="9">
        <f t="shared" si="700"/>
        <v>4.878048780487805E-2</v>
      </c>
      <c r="AI4980" s="14">
        <f>VLOOKUP(E4980,'Verweis Faktor'!$A:$B,2,FALSE)</f>
        <v>1</v>
      </c>
      <c r="AJ4980" s="14"/>
      <c r="AK4980" s="14" t="str">
        <f>IF(AL4980="Ja","Versandkosten",VLOOKUP(E4980,'Verweis Belegart'!$A$2:$B$9,2,FALSE))</f>
        <v>Hardware</v>
      </c>
      <c r="AL4980" s="14" t="str">
        <f t="shared" si="701"/>
        <v>Nein</v>
      </c>
      <c r="AM4980" s="14" t="str">
        <f t="shared" si="697"/>
        <v>Positiv</v>
      </c>
    </row>
    <row r="4981" spans="1:39" ht="17.25" customHeight="1" x14ac:dyDescent="0.35">
      <c r="A4981" s="17">
        <v>14575064</v>
      </c>
      <c r="B4981" s="2" t="s">
        <v>2487</v>
      </c>
      <c r="C4981" s="1">
        <v>2025001</v>
      </c>
      <c r="D4981" s="1">
        <v>2001259</v>
      </c>
      <c r="E4981" s="2" t="s">
        <v>34</v>
      </c>
      <c r="F4981" s="2" t="s">
        <v>142</v>
      </c>
      <c r="G4981" s="2" t="s">
        <v>66</v>
      </c>
      <c r="H4981" s="2" t="s">
        <v>811</v>
      </c>
      <c r="I4981" s="2" t="s">
        <v>812</v>
      </c>
      <c r="J4981" s="2" t="s">
        <v>103</v>
      </c>
      <c r="K4981" s="2" t="s">
        <v>83</v>
      </c>
      <c r="L4981" s="2" t="s">
        <v>823</v>
      </c>
      <c r="M4981" s="2" t="s">
        <v>824</v>
      </c>
      <c r="N4981" s="2" t="s">
        <v>187</v>
      </c>
      <c r="O4981" s="3">
        <v>10</v>
      </c>
      <c r="P4981" s="3">
        <v>90.364699999999999</v>
      </c>
      <c r="Q4981" s="3">
        <v>102</v>
      </c>
      <c r="R4981" s="3">
        <v>1020</v>
      </c>
      <c r="S4981" s="3">
        <v>11.635300000000001</v>
      </c>
      <c r="T4981" s="3">
        <v>116.35</v>
      </c>
      <c r="U4981" s="3">
        <v>11.4</v>
      </c>
      <c r="V4981" s="2" t="s">
        <v>813</v>
      </c>
      <c r="W4981" s="2" t="s">
        <v>814</v>
      </c>
      <c r="X4981" s="2" t="s">
        <v>72</v>
      </c>
      <c r="Y4981" s="19" t="str">
        <f>VLOOKUP(G4981,'Verweis Kd-Gruppe'!$A$2:$B$8,2,FALSE)</f>
        <v>EXP</v>
      </c>
      <c r="Z4981" s="19" t="str">
        <f>VLOOKUP(J4981,'Verweis Art-Gruppe'!$A$2:$B$15,2,FALSE)</f>
        <v>Geräte</v>
      </c>
      <c r="AA4981" s="19" t="str">
        <f>VLOOKUP(W4981,'Verweis Vertreter'!$A$2:$B$24,2,FALSE)</f>
        <v>Sokol Kapaj</v>
      </c>
      <c r="AB4981" s="12">
        <f t="shared" si="693"/>
        <v>10</v>
      </c>
      <c r="AC4981" s="12">
        <f t="shared" si="698"/>
        <v>90.364699999999999</v>
      </c>
      <c r="AD4981" s="12">
        <f t="shared" si="699"/>
        <v>102</v>
      </c>
      <c r="AE4981" s="12">
        <f t="shared" si="694"/>
        <v>1020</v>
      </c>
      <c r="AF4981" s="12">
        <f t="shared" si="695"/>
        <v>11.635300000000001</v>
      </c>
      <c r="AG4981" s="12">
        <f t="shared" si="696"/>
        <v>116.35</v>
      </c>
      <c r="AH4981" s="9">
        <f t="shared" si="700"/>
        <v>0.11406862745098038</v>
      </c>
      <c r="AI4981" s="14">
        <f>VLOOKUP(E4981,'Verweis Faktor'!$A:$B,2,FALSE)</f>
        <v>1</v>
      </c>
      <c r="AJ4981" s="14"/>
      <c r="AK4981" s="14" t="str">
        <f>IF(AL4981="Ja","Versandkosten",VLOOKUP(E4981,'Verweis Belegart'!$A$2:$B$9,2,FALSE))</f>
        <v>Hardware</v>
      </c>
      <c r="AL4981" s="14" t="str">
        <f t="shared" si="701"/>
        <v>Nein</v>
      </c>
      <c r="AM4981" s="14" t="str">
        <f t="shared" si="697"/>
        <v>Positiv</v>
      </c>
    </row>
    <row r="4982" spans="1:39" ht="17.25" customHeight="1" x14ac:dyDescent="0.35">
      <c r="A4982" s="17">
        <v>14575064</v>
      </c>
      <c r="B4982" s="2" t="s">
        <v>2487</v>
      </c>
      <c r="C4982" s="1">
        <v>2025001</v>
      </c>
      <c r="D4982" s="1">
        <v>2001259</v>
      </c>
      <c r="E4982" s="2" t="s">
        <v>34</v>
      </c>
      <c r="F4982" s="2" t="s">
        <v>142</v>
      </c>
      <c r="G4982" s="2" t="s">
        <v>66</v>
      </c>
      <c r="H4982" s="2" t="s">
        <v>811</v>
      </c>
      <c r="I4982" s="2" t="s">
        <v>812</v>
      </c>
      <c r="J4982" s="2" t="s">
        <v>103</v>
      </c>
      <c r="K4982" s="2" t="s">
        <v>87</v>
      </c>
      <c r="L4982" s="2" t="s">
        <v>188</v>
      </c>
      <c r="M4982" s="2" t="s">
        <v>189</v>
      </c>
      <c r="N4982" s="2" t="s">
        <v>136</v>
      </c>
      <c r="O4982" s="3">
        <v>5</v>
      </c>
      <c r="P4982" s="3">
        <v>195</v>
      </c>
      <c r="Q4982" s="3">
        <v>203</v>
      </c>
      <c r="R4982" s="3">
        <v>1015</v>
      </c>
      <c r="S4982" s="3">
        <v>8</v>
      </c>
      <c r="T4982" s="3">
        <v>40</v>
      </c>
      <c r="U4982" s="3">
        <v>3.94</v>
      </c>
      <c r="V4982" s="2" t="s">
        <v>813</v>
      </c>
      <c r="W4982" s="2" t="s">
        <v>814</v>
      </c>
      <c r="X4982" s="2" t="s">
        <v>72</v>
      </c>
      <c r="Y4982" s="19" t="str">
        <f>VLOOKUP(G4982,'Verweis Kd-Gruppe'!$A$2:$B$8,2,FALSE)</f>
        <v>EXP</v>
      </c>
      <c r="Z4982" s="19" t="str">
        <f>VLOOKUP(J4982,'Verweis Art-Gruppe'!$A$2:$B$15,2,FALSE)</f>
        <v>Geräte</v>
      </c>
      <c r="AA4982" s="19" t="str">
        <f>VLOOKUP(W4982,'Verweis Vertreter'!$A$2:$B$24,2,FALSE)</f>
        <v>Sokol Kapaj</v>
      </c>
      <c r="AB4982" s="12">
        <f t="shared" si="693"/>
        <v>5</v>
      </c>
      <c r="AC4982" s="12">
        <f t="shared" si="698"/>
        <v>195</v>
      </c>
      <c r="AD4982" s="12">
        <f t="shared" si="699"/>
        <v>203</v>
      </c>
      <c r="AE4982" s="12">
        <f t="shared" si="694"/>
        <v>1015</v>
      </c>
      <c r="AF4982" s="12">
        <f t="shared" si="695"/>
        <v>8</v>
      </c>
      <c r="AG4982" s="12">
        <f t="shared" si="696"/>
        <v>40</v>
      </c>
      <c r="AH4982" s="9">
        <f t="shared" si="700"/>
        <v>3.9408866995073892E-2</v>
      </c>
      <c r="AI4982" s="14">
        <f>VLOOKUP(E4982,'Verweis Faktor'!$A:$B,2,FALSE)</f>
        <v>1</v>
      </c>
      <c r="AJ4982" s="14"/>
      <c r="AK4982" s="14" t="str">
        <f>IF(AL4982="Ja","Versandkosten",VLOOKUP(E4982,'Verweis Belegart'!$A$2:$B$9,2,FALSE))</f>
        <v>Hardware</v>
      </c>
      <c r="AL4982" s="14" t="str">
        <f t="shared" si="701"/>
        <v>Nein</v>
      </c>
      <c r="AM4982" s="14" t="str">
        <f t="shared" si="697"/>
        <v>Positiv</v>
      </c>
    </row>
    <row r="4983" spans="1:39" ht="17.25" customHeight="1" x14ac:dyDescent="0.35">
      <c r="A4983" s="17">
        <v>14575064</v>
      </c>
      <c r="B4983" s="2" t="s">
        <v>2487</v>
      </c>
      <c r="C4983" s="1">
        <v>2025001</v>
      </c>
      <c r="D4983" s="1">
        <v>2001259</v>
      </c>
      <c r="E4983" s="2" t="s">
        <v>34</v>
      </c>
      <c r="F4983" s="2" t="s">
        <v>142</v>
      </c>
      <c r="G4983" s="2" t="s">
        <v>66</v>
      </c>
      <c r="H4983" s="2" t="s">
        <v>811</v>
      </c>
      <c r="I4983" s="2" t="s">
        <v>812</v>
      </c>
      <c r="J4983" s="2" t="s">
        <v>304</v>
      </c>
      <c r="K4983" s="2" t="s">
        <v>91</v>
      </c>
      <c r="L4983" s="2" t="s">
        <v>825</v>
      </c>
      <c r="M4983" s="2" t="s">
        <v>826</v>
      </c>
      <c r="N4983" s="2" t="s">
        <v>827</v>
      </c>
      <c r="O4983" s="3">
        <v>6</v>
      </c>
      <c r="P4983" s="3">
        <v>105.0431</v>
      </c>
      <c r="Q4983" s="3">
        <v>112</v>
      </c>
      <c r="R4983" s="3">
        <v>672</v>
      </c>
      <c r="S4983" s="3">
        <v>6.9569000000000001</v>
      </c>
      <c r="T4983" s="3">
        <v>41.74</v>
      </c>
      <c r="U4983" s="3">
        <v>6.21</v>
      </c>
      <c r="V4983" s="2" t="s">
        <v>813</v>
      </c>
      <c r="W4983" s="2" t="s">
        <v>814</v>
      </c>
      <c r="X4983" s="2" t="s">
        <v>72</v>
      </c>
      <c r="Y4983" s="19" t="str">
        <f>VLOOKUP(G4983,'Verweis Kd-Gruppe'!$A$2:$B$8,2,FALSE)</f>
        <v>EXP</v>
      </c>
      <c r="Z4983" s="19" t="str">
        <f>VLOOKUP(J4983,'Verweis Art-Gruppe'!$A$2:$B$15,2,FALSE)</f>
        <v>Zubehör</v>
      </c>
      <c r="AA4983" s="19" t="str">
        <f>VLOOKUP(W4983,'Verweis Vertreter'!$A$2:$B$24,2,FALSE)</f>
        <v>Sokol Kapaj</v>
      </c>
      <c r="AB4983" s="12">
        <f t="shared" si="693"/>
        <v>6</v>
      </c>
      <c r="AC4983" s="12">
        <f t="shared" si="698"/>
        <v>105.0431</v>
      </c>
      <c r="AD4983" s="12">
        <f t="shared" si="699"/>
        <v>112</v>
      </c>
      <c r="AE4983" s="12">
        <f t="shared" si="694"/>
        <v>672</v>
      </c>
      <c r="AF4983" s="12">
        <f t="shared" si="695"/>
        <v>6.9569000000000001</v>
      </c>
      <c r="AG4983" s="12">
        <f t="shared" si="696"/>
        <v>41.74</v>
      </c>
      <c r="AH4983" s="9">
        <f t="shared" si="700"/>
        <v>6.2113095238095238E-2</v>
      </c>
      <c r="AI4983" s="14">
        <f>VLOOKUP(E4983,'Verweis Faktor'!$A:$B,2,FALSE)</f>
        <v>1</v>
      </c>
      <c r="AJ4983" s="14"/>
      <c r="AK4983" s="14" t="str">
        <f>IF(AL4983="Ja","Versandkosten",VLOOKUP(E4983,'Verweis Belegart'!$A$2:$B$9,2,FALSE))</f>
        <v>Hardware</v>
      </c>
      <c r="AL4983" s="14" t="str">
        <f t="shared" si="701"/>
        <v>Nein</v>
      </c>
      <c r="AM4983" s="14" t="str">
        <f t="shared" si="697"/>
        <v>Positiv</v>
      </c>
    </row>
    <row r="4984" spans="1:39" ht="17.25" customHeight="1" x14ac:dyDescent="0.35">
      <c r="A4984" s="17">
        <v>14575064</v>
      </c>
      <c r="B4984" s="2" t="s">
        <v>2487</v>
      </c>
      <c r="C4984" s="1">
        <v>2025001</v>
      </c>
      <c r="D4984" s="1">
        <v>2001259</v>
      </c>
      <c r="E4984" s="2" t="s">
        <v>34</v>
      </c>
      <c r="F4984" s="2" t="s">
        <v>142</v>
      </c>
      <c r="G4984" s="2" t="s">
        <v>66</v>
      </c>
      <c r="H4984" s="2" t="s">
        <v>811</v>
      </c>
      <c r="I4984" s="2" t="s">
        <v>812</v>
      </c>
      <c r="J4984" s="2" t="s">
        <v>103</v>
      </c>
      <c r="K4984" s="2" t="s">
        <v>95</v>
      </c>
      <c r="L4984" s="2" t="s">
        <v>63</v>
      </c>
      <c r="M4984" s="2" t="s">
        <v>64</v>
      </c>
      <c r="N4984" s="2" t="s">
        <v>65</v>
      </c>
      <c r="O4984" s="3">
        <v>1</v>
      </c>
      <c r="P4984" s="3">
        <v>197.0257</v>
      </c>
      <c r="Q4984" s="3">
        <v>216</v>
      </c>
      <c r="R4984" s="3">
        <v>216</v>
      </c>
      <c r="S4984" s="3">
        <v>18.974299999999999</v>
      </c>
      <c r="T4984" s="3">
        <v>18.97</v>
      </c>
      <c r="U4984" s="3">
        <v>8.7799999999999994</v>
      </c>
      <c r="V4984" s="2" t="s">
        <v>813</v>
      </c>
      <c r="W4984" s="2" t="s">
        <v>814</v>
      </c>
      <c r="X4984" s="2" t="s">
        <v>72</v>
      </c>
      <c r="Y4984" s="19" t="str">
        <f>VLOOKUP(G4984,'Verweis Kd-Gruppe'!$A$2:$B$8,2,FALSE)</f>
        <v>EXP</v>
      </c>
      <c r="Z4984" s="19" t="str">
        <f>VLOOKUP(J4984,'Verweis Art-Gruppe'!$A$2:$B$15,2,FALSE)</f>
        <v>Geräte</v>
      </c>
      <c r="AA4984" s="19" t="str">
        <f>VLOOKUP(W4984,'Verweis Vertreter'!$A$2:$B$24,2,FALSE)</f>
        <v>Sokol Kapaj</v>
      </c>
      <c r="AB4984" s="12">
        <f t="shared" si="693"/>
        <v>1</v>
      </c>
      <c r="AC4984" s="12">
        <f t="shared" si="698"/>
        <v>197.0257</v>
      </c>
      <c r="AD4984" s="12">
        <f t="shared" si="699"/>
        <v>216</v>
      </c>
      <c r="AE4984" s="12">
        <f t="shared" si="694"/>
        <v>216</v>
      </c>
      <c r="AF4984" s="12">
        <f t="shared" si="695"/>
        <v>18.974299999999999</v>
      </c>
      <c r="AG4984" s="12">
        <f t="shared" si="696"/>
        <v>18.97</v>
      </c>
      <c r="AH4984" s="9">
        <f t="shared" si="700"/>
        <v>8.7824074074074068E-2</v>
      </c>
      <c r="AI4984" s="14">
        <f>VLOOKUP(E4984,'Verweis Faktor'!$A:$B,2,FALSE)</f>
        <v>1</v>
      </c>
      <c r="AJ4984" s="14"/>
      <c r="AK4984" s="14" t="str">
        <f>IF(AL4984="Ja","Versandkosten",VLOOKUP(E4984,'Verweis Belegart'!$A$2:$B$9,2,FALSE))</f>
        <v>Hardware</v>
      </c>
      <c r="AL4984" s="14" t="str">
        <f t="shared" si="701"/>
        <v>Nein</v>
      </c>
      <c r="AM4984" s="14" t="str">
        <f t="shared" si="697"/>
        <v>Positiv</v>
      </c>
    </row>
    <row r="4985" spans="1:39" ht="17.25" customHeight="1" x14ac:dyDescent="0.35">
      <c r="A4985" s="17">
        <v>14575064</v>
      </c>
      <c r="B4985" s="2" t="s">
        <v>2487</v>
      </c>
      <c r="C4985" s="1">
        <v>2025001</v>
      </c>
      <c r="D4985" s="1">
        <v>2001259</v>
      </c>
      <c r="E4985" s="2" t="s">
        <v>34</v>
      </c>
      <c r="F4985" s="2" t="s">
        <v>142</v>
      </c>
      <c r="G4985" s="2" t="s">
        <v>66</v>
      </c>
      <c r="H4985" s="2" t="s">
        <v>811</v>
      </c>
      <c r="I4985" s="2" t="s">
        <v>812</v>
      </c>
      <c r="J4985" s="2" t="s">
        <v>103</v>
      </c>
      <c r="K4985" s="2" t="s">
        <v>99</v>
      </c>
      <c r="L4985" s="2" t="s">
        <v>1395</v>
      </c>
      <c r="M4985" s="2" t="s">
        <v>1396</v>
      </c>
      <c r="N4985" s="2" t="s">
        <v>618</v>
      </c>
      <c r="O4985" s="3">
        <v>1</v>
      </c>
      <c r="P4985" s="3">
        <v>485</v>
      </c>
      <c r="Q4985" s="3">
        <v>490</v>
      </c>
      <c r="R4985" s="3">
        <v>490</v>
      </c>
      <c r="S4985" s="3">
        <v>5</v>
      </c>
      <c r="T4985" s="3">
        <v>5</v>
      </c>
      <c r="U4985" s="3">
        <v>1.02</v>
      </c>
      <c r="V4985" s="2" t="s">
        <v>813</v>
      </c>
      <c r="W4985" s="2" t="s">
        <v>814</v>
      </c>
      <c r="X4985" s="2" t="s">
        <v>72</v>
      </c>
      <c r="Y4985" s="19" t="str">
        <f>VLOOKUP(G4985,'Verweis Kd-Gruppe'!$A$2:$B$8,2,FALSE)</f>
        <v>EXP</v>
      </c>
      <c r="Z4985" s="19" t="str">
        <f>VLOOKUP(J4985,'Verweis Art-Gruppe'!$A$2:$B$15,2,FALSE)</f>
        <v>Geräte</v>
      </c>
      <c r="AA4985" s="19" t="str">
        <f>VLOOKUP(W4985,'Verweis Vertreter'!$A$2:$B$24,2,FALSE)</f>
        <v>Sokol Kapaj</v>
      </c>
      <c r="AB4985" s="12">
        <f t="shared" si="693"/>
        <v>1</v>
      </c>
      <c r="AC4985" s="12">
        <f t="shared" si="698"/>
        <v>485</v>
      </c>
      <c r="AD4985" s="12">
        <f t="shared" si="699"/>
        <v>490</v>
      </c>
      <c r="AE4985" s="12">
        <f t="shared" si="694"/>
        <v>490</v>
      </c>
      <c r="AF4985" s="12">
        <f t="shared" si="695"/>
        <v>5</v>
      </c>
      <c r="AG4985" s="12">
        <f t="shared" si="696"/>
        <v>5</v>
      </c>
      <c r="AH4985" s="9">
        <f t="shared" si="700"/>
        <v>1.020408163265306E-2</v>
      </c>
      <c r="AI4985" s="14">
        <f>VLOOKUP(E4985,'Verweis Faktor'!$A:$B,2,FALSE)</f>
        <v>1</v>
      </c>
      <c r="AJ4985" s="14"/>
      <c r="AK4985" s="14" t="str">
        <f>IF(AL4985="Ja","Versandkosten",VLOOKUP(E4985,'Verweis Belegart'!$A$2:$B$9,2,FALSE))</f>
        <v>Hardware</v>
      </c>
      <c r="AL4985" s="14" t="str">
        <f t="shared" si="701"/>
        <v>Nein</v>
      </c>
      <c r="AM4985" s="14" t="str">
        <f t="shared" si="697"/>
        <v>Positiv</v>
      </c>
    </row>
    <row r="4986" spans="1:39" ht="17.25" customHeight="1" x14ac:dyDescent="0.35">
      <c r="A4986" s="17">
        <v>14575093</v>
      </c>
      <c r="B4986" s="2" t="s">
        <v>2487</v>
      </c>
      <c r="C4986" s="1">
        <v>2025001</v>
      </c>
      <c r="D4986" s="1">
        <v>2001260</v>
      </c>
      <c r="E4986" s="2" t="s">
        <v>34</v>
      </c>
      <c r="F4986" s="2" t="s">
        <v>53</v>
      </c>
      <c r="G4986" s="2" t="s">
        <v>66</v>
      </c>
      <c r="H4986" s="2" t="s">
        <v>2556</v>
      </c>
      <c r="I4986" s="2" t="s">
        <v>2557</v>
      </c>
      <c r="J4986" s="2" t="s">
        <v>103</v>
      </c>
      <c r="K4986" s="2" t="s">
        <v>28</v>
      </c>
      <c r="L4986" s="2" t="s">
        <v>2437</v>
      </c>
      <c r="M4986" s="2" t="s">
        <v>2438</v>
      </c>
      <c r="N4986" s="2" t="s">
        <v>1805</v>
      </c>
      <c r="O4986" s="3">
        <v>1</v>
      </c>
      <c r="P4986" s="3">
        <v>819</v>
      </c>
      <c r="Q4986" s="3">
        <v>829</v>
      </c>
      <c r="R4986" s="3">
        <v>829</v>
      </c>
      <c r="S4986" s="3">
        <v>10</v>
      </c>
      <c r="T4986" s="3">
        <v>10</v>
      </c>
      <c r="U4986" s="3">
        <v>1.2</v>
      </c>
      <c r="V4986" s="2" t="s">
        <v>813</v>
      </c>
      <c r="W4986" s="2" t="s">
        <v>814</v>
      </c>
      <c r="X4986" s="2" t="s">
        <v>72</v>
      </c>
      <c r="Y4986" s="19" t="str">
        <f>VLOOKUP(G4986,'Verweis Kd-Gruppe'!$A$2:$B$8,2,FALSE)</f>
        <v>EXP</v>
      </c>
      <c r="Z4986" s="19" t="str">
        <f>VLOOKUP(J4986,'Verweis Art-Gruppe'!$A$2:$B$15,2,FALSE)</f>
        <v>Geräte</v>
      </c>
      <c r="AA4986" s="19" t="str">
        <f>VLOOKUP(W4986,'Verweis Vertreter'!$A$2:$B$24,2,FALSE)</f>
        <v>Sokol Kapaj</v>
      </c>
      <c r="AB4986" s="12">
        <f t="shared" si="693"/>
        <v>1</v>
      </c>
      <c r="AC4986" s="12">
        <f t="shared" si="698"/>
        <v>819</v>
      </c>
      <c r="AD4986" s="12">
        <f t="shared" si="699"/>
        <v>829</v>
      </c>
      <c r="AE4986" s="12">
        <f t="shared" si="694"/>
        <v>829</v>
      </c>
      <c r="AF4986" s="12">
        <f t="shared" si="695"/>
        <v>10</v>
      </c>
      <c r="AG4986" s="12">
        <f t="shared" si="696"/>
        <v>10</v>
      </c>
      <c r="AH4986" s="9">
        <f t="shared" si="700"/>
        <v>1.2062726176115802E-2</v>
      </c>
      <c r="AI4986" s="14">
        <f>VLOOKUP(E4986,'Verweis Faktor'!$A:$B,2,FALSE)</f>
        <v>1</v>
      </c>
      <c r="AJ4986" s="14"/>
      <c r="AK4986" s="14" t="str">
        <f>IF(AL4986="Ja","Versandkosten",VLOOKUP(E4986,'Verweis Belegart'!$A$2:$B$9,2,FALSE))</f>
        <v>Hardware</v>
      </c>
      <c r="AL4986" s="14" t="str">
        <f t="shared" si="701"/>
        <v>Nein</v>
      </c>
      <c r="AM4986" s="14" t="str">
        <f t="shared" si="697"/>
        <v>Positiv</v>
      </c>
    </row>
    <row r="4987" spans="1:39" ht="17.25" customHeight="1" x14ac:dyDescent="0.35">
      <c r="A4987" s="17">
        <v>14575093</v>
      </c>
      <c r="B4987" s="2" t="s">
        <v>2487</v>
      </c>
      <c r="C4987" s="1">
        <v>2025001</v>
      </c>
      <c r="D4987" s="1">
        <v>2001260</v>
      </c>
      <c r="E4987" s="2" t="s">
        <v>34</v>
      </c>
      <c r="F4987" s="2" t="s">
        <v>53</v>
      </c>
      <c r="G4987" s="2" t="s">
        <v>66</v>
      </c>
      <c r="H4987" s="2" t="s">
        <v>2556</v>
      </c>
      <c r="I4987" s="2" t="s">
        <v>2557</v>
      </c>
      <c r="J4987" s="2" t="s">
        <v>103</v>
      </c>
      <c r="K4987" s="2" t="s">
        <v>45</v>
      </c>
      <c r="L4987" s="2" t="s">
        <v>589</v>
      </c>
      <c r="M4987" s="2" t="s">
        <v>590</v>
      </c>
      <c r="N4987" s="2" t="s">
        <v>475</v>
      </c>
      <c r="O4987" s="3">
        <v>2</v>
      </c>
      <c r="P4987" s="3">
        <v>770</v>
      </c>
      <c r="Q4987" s="3">
        <v>795</v>
      </c>
      <c r="R4987" s="3">
        <v>1590</v>
      </c>
      <c r="S4987" s="3">
        <v>25</v>
      </c>
      <c r="T4987" s="3">
        <v>50</v>
      </c>
      <c r="U4987" s="3">
        <v>3.14</v>
      </c>
      <c r="V4987" s="2" t="s">
        <v>813</v>
      </c>
      <c r="W4987" s="2" t="s">
        <v>814</v>
      </c>
      <c r="X4987" s="2" t="s">
        <v>72</v>
      </c>
      <c r="Y4987" s="19" t="str">
        <f>VLOOKUP(G4987,'Verweis Kd-Gruppe'!$A$2:$B$8,2,FALSE)</f>
        <v>EXP</v>
      </c>
      <c r="Z4987" s="19" t="str">
        <f>VLOOKUP(J4987,'Verweis Art-Gruppe'!$A$2:$B$15,2,FALSE)</f>
        <v>Geräte</v>
      </c>
      <c r="AA4987" s="19" t="str">
        <f>VLOOKUP(W4987,'Verweis Vertreter'!$A$2:$B$24,2,FALSE)</f>
        <v>Sokol Kapaj</v>
      </c>
      <c r="AB4987" s="12">
        <f t="shared" si="693"/>
        <v>2</v>
      </c>
      <c r="AC4987" s="12">
        <f t="shared" si="698"/>
        <v>770</v>
      </c>
      <c r="AD4987" s="12">
        <f t="shared" si="699"/>
        <v>795</v>
      </c>
      <c r="AE4987" s="12">
        <f t="shared" si="694"/>
        <v>1590</v>
      </c>
      <c r="AF4987" s="12">
        <f t="shared" si="695"/>
        <v>25</v>
      </c>
      <c r="AG4987" s="12">
        <f t="shared" si="696"/>
        <v>50</v>
      </c>
      <c r="AH4987" s="9">
        <f t="shared" si="700"/>
        <v>3.1446540880503145E-2</v>
      </c>
      <c r="AI4987" s="14">
        <f>VLOOKUP(E4987,'Verweis Faktor'!$A:$B,2,FALSE)</f>
        <v>1</v>
      </c>
      <c r="AJ4987" s="14"/>
      <c r="AK4987" s="14" t="str">
        <f>IF(AL4987="Ja","Versandkosten",VLOOKUP(E4987,'Verweis Belegart'!$A$2:$B$9,2,FALSE))</f>
        <v>Hardware</v>
      </c>
      <c r="AL4987" s="14" t="str">
        <f t="shared" si="701"/>
        <v>Nein</v>
      </c>
      <c r="AM4987" s="14" t="str">
        <f t="shared" si="697"/>
        <v>Positiv</v>
      </c>
    </row>
    <row r="4988" spans="1:39" ht="17.25" customHeight="1" x14ac:dyDescent="0.35">
      <c r="A4988" s="17">
        <v>14575093</v>
      </c>
      <c r="B4988" s="2" t="s">
        <v>2487</v>
      </c>
      <c r="C4988" s="1">
        <v>2025001</v>
      </c>
      <c r="D4988" s="1">
        <v>2001260</v>
      </c>
      <c r="E4988" s="2" t="s">
        <v>34</v>
      </c>
      <c r="F4988" s="2" t="s">
        <v>53</v>
      </c>
      <c r="G4988" s="2" t="s">
        <v>66</v>
      </c>
      <c r="H4988" s="2" t="s">
        <v>2556</v>
      </c>
      <c r="I4988" s="2" t="s">
        <v>2557</v>
      </c>
      <c r="J4988" s="2" t="s">
        <v>103</v>
      </c>
      <c r="K4988" s="2" t="s">
        <v>49</v>
      </c>
      <c r="L4988" s="2" t="s">
        <v>402</v>
      </c>
      <c r="M4988" s="2" t="s">
        <v>403</v>
      </c>
      <c r="N4988" s="2" t="s">
        <v>404</v>
      </c>
      <c r="O4988" s="3">
        <v>1</v>
      </c>
      <c r="P4988" s="3">
        <v>233.6053</v>
      </c>
      <c r="Q4988" s="3">
        <v>243</v>
      </c>
      <c r="R4988" s="3">
        <v>243</v>
      </c>
      <c r="S4988" s="3">
        <v>9.3947000000000003</v>
      </c>
      <c r="T4988" s="3">
        <v>9.39</v>
      </c>
      <c r="U4988" s="3">
        <v>3.86</v>
      </c>
      <c r="V4988" s="2" t="s">
        <v>813</v>
      </c>
      <c r="W4988" s="2" t="s">
        <v>814</v>
      </c>
      <c r="X4988" s="2" t="s">
        <v>72</v>
      </c>
      <c r="Y4988" s="19" t="str">
        <f>VLOOKUP(G4988,'Verweis Kd-Gruppe'!$A$2:$B$8,2,FALSE)</f>
        <v>EXP</v>
      </c>
      <c r="Z4988" s="19" t="str">
        <f>VLOOKUP(J4988,'Verweis Art-Gruppe'!$A$2:$B$15,2,FALSE)</f>
        <v>Geräte</v>
      </c>
      <c r="AA4988" s="19" t="str">
        <f>VLOOKUP(W4988,'Verweis Vertreter'!$A$2:$B$24,2,FALSE)</f>
        <v>Sokol Kapaj</v>
      </c>
      <c r="AB4988" s="12">
        <f t="shared" si="693"/>
        <v>1</v>
      </c>
      <c r="AC4988" s="12">
        <f t="shared" si="698"/>
        <v>233.6053</v>
      </c>
      <c r="AD4988" s="12">
        <f t="shared" si="699"/>
        <v>243</v>
      </c>
      <c r="AE4988" s="12">
        <f t="shared" si="694"/>
        <v>243</v>
      </c>
      <c r="AF4988" s="12">
        <f t="shared" si="695"/>
        <v>9.3947000000000003</v>
      </c>
      <c r="AG4988" s="12">
        <f t="shared" si="696"/>
        <v>9.39</v>
      </c>
      <c r="AH4988" s="9">
        <f t="shared" si="700"/>
        <v>3.8641975308641975E-2</v>
      </c>
      <c r="AI4988" s="14">
        <f>VLOOKUP(E4988,'Verweis Faktor'!$A:$B,2,FALSE)</f>
        <v>1</v>
      </c>
      <c r="AJ4988" s="14"/>
      <c r="AK4988" s="14" t="str">
        <f>IF(AL4988="Ja","Versandkosten",VLOOKUP(E4988,'Verweis Belegart'!$A$2:$B$9,2,FALSE))</f>
        <v>Hardware</v>
      </c>
      <c r="AL4988" s="14" t="str">
        <f t="shared" si="701"/>
        <v>Nein</v>
      </c>
      <c r="AM4988" s="14" t="str">
        <f t="shared" si="697"/>
        <v>Positiv</v>
      </c>
    </row>
    <row r="4989" spans="1:39" ht="17.25" customHeight="1" x14ac:dyDescent="0.35">
      <c r="A4989" s="17">
        <v>14575093</v>
      </c>
      <c r="B4989" s="2" t="s">
        <v>2487</v>
      </c>
      <c r="C4989" s="1">
        <v>2025001</v>
      </c>
      <c r="D4989" s="1">
        <v>2001260</v>
      </c>
      <c r="E4989" s="2" t="s">
        <v>34</v>
      </c>
      <c r="F4989" s="2" t="s">
        <v>53</v>
      </c>
      <c r="G4989" s="2" t="s">
        <v>66</v>
      </c>
      <c r="H4989" s="2" t="s">
        <v>2556</v>
      </c>
      <c r="I4989" s="2" t="s">
        <v>2557</v>
      </c>
      <c r="J4989" s="2" t="s">
        <v>103</v>
      </c>
      <c r="K4989" s="2" t="s">
        <v>79</v>
      </c>
      <c r="L4989" s="2" t="s">
        <v>305</v>
      </c>
      <c r="M4989" s="2" t="s">
        <v>306</v>
      </c>
      <c r="N4989" s="2" t="s">
        <v>283</v>
      </c>
      <c r="O4989" s="3">
        <v>3</v>
      </c>
      <c r="P4989" s="3">
        <v>491.02229999999997</v>
      </c>
      <c r="Q4989" s="3">
        <v>509</v>
      </c>
      <c r="R4989" s="3">
        <v>1527</v>
      </c>
      <c r="S4989" s="3">
        <v>17.977699999999999</v>
      </c>
      <c r="T4989" s="3">
        <v>53.93</v>
      </c>
      <c r="U4989" s="3">
        <v>3.53</v>
      </c>
      <c r="V4989" s="2" t="s">
        <v>813</v>
      </c>
      <c r="W4989" s="2" t="s">
        <v>814</v>
      </c>
      <c r="X4989" s="2" t="s">
        <v>72</v>
      </c>
      <c r="Y4989" s="19" t="str">
        <f>VLOOKUP(G4989,'Verweis Kd-Gruppe'!$A$2:$B$8,2,FALSE)</f>
        <v>EXP</v>
      </c>
      <c r="Z4989" s="19" t="str">
        <f>VLOOKUP(J4989,'Verweis Art-Gruppe'!$A$2:$B$15,2,FALSE)</f>
        <v>Geräte</v>
      </c>
      <c r="AA4989" s="19" t="str">
        <f>VLOOKUP(W4989,'Verweis Vertreter'!$A$2:$B$24,2,FALSE)</f>
        <v>Sokol Kapaj</v>
      </c>
      <c r="AB4989" s="12">
        <f t="shared" si="693"/>
        <v>3</v>
      </c>
      <c r="AC4989" s="12">
        <f t="shared" si="698"/>
        <v>491.02229999999997</v>
      </c>
      <c r="AD4989" s="12">
        <f t="shared" si="699"/>
        <v>509</v>
      </c>
      <c r="AE4989" s="12">
        <f t="shared" si="694"/>
        <v>1527</v>
      </c>
      <c r="AF4989" s="12">
        <f t="shared" si="695"/>
        <v>17.977699999999999</v>
      </c>
      <c r="AG4989" s="12">
        <f t="shared" si="696"/>
        <v>53.93</v>
      </c>
      <c r="AH4989" s="9">
        <f t="shared" si="700"/>
        <v>3.5317616240995414E-2</v>
      </c>
      <c r="AI4989" s="14">
        <f>VLOOKUP(E4989,'Verweis Faktor'!$A:$B,2,FALSE)</f>
        <v>1</v>
      </c>
      <c r="AJ4989" s="14"/>
      <c r="AK4989" s="14" t="str">
        <f>IF(AL4989="Ja","Versandkosten",VLOOKUP(E4989,'Verweis Belegart'!$A$2:$B$9,2,FALSE))</f>
        <v>Hardware</v>
      </c>
      <c r="AL4989" s="14" t="str">
        <f t="shared" si="701"/>
        <v>Nein</v>
      </c>
      <c r="AM4989" s="14" t="str">
        <f t="shared" si="697"/>
        <v>Positiv</v>
      </c>
    </row>
    <row r="4990" spans="1:39" ht="17.25" customHeight="1" x14ac:dyDescent="0.35">
      <c r="A4990" s="17">
        <v>14575093</v>
      </c>
      <c r="B4990" s="2" t="s">
        <v>2487</v>
      </c>
      <c r="C4990" s="1">
        <v>2025001</v>
      </c>
      <c r="D4990" s="1">
        <v>2001260</v>
      </c>
      <c r="E4990" s="2" t="s">
        <v>34</v>
      </c>
      <c r="F4990" s="2" t="s">
        <v>53</v>
      </c>
      <c r="G4990" s="2" t="s">
        <v>66</v>
      </c>
      <c r="H4990" s="2" t="s">
        <v>2556</v>
      </c>
      <c r="I4990" s="2" t="s">
        <v>2557</v>
      </c>
      <c r="J4990" s="2" t="s">
        <v>103</v>
      </c>
      <c r="K4990" s="2" t="s">
        <v>83</v>
      </c>
      <c r="L4990" s="2" t="s">
        <v>872</v>
      </c>
      <c r="M4990" s="2" t="s">
        <v>873</v>
      </c>
      <c r="N4990" s="2" t="s">
        <v>404</v>
      </c>
      <c r="O4990" s="3">
        <v>3</v>
      </c>
      <c r="P4990" s="3">
        <v>238</v>
      </c>
      <c r="Q4990" s="3">
        <v>243</v>
      </c>
      <c r="R4990" s="3">
        <v>729</v>
      </c>
      <c r="S4990" s="3">
        <v>5</v>
      </c>
      <c r="T4990" s="3">
        <v>15</v>
      </c>
      <c r="U4990" s="3">
        <v>2.0499999999999998</v>
      </c>
      <c r="V4990" s="2" t="s">
        <v>813</v>
      </c>
      <c r="W4990" s="2" t="s">
        <v>814</v>
      </c>
      <c r="X4990" s="2" t="s">
        <v>72</v>
      </c>
      <c r="Y4990" s="19" t="str">
        <f>VLOOKUP(G4990,'Verweis Kd-Gruppe'!$A$2:$B$8,2,FALSE)</f>
        <v>EXP</v>
      </c>
      <c r="Z4990" s="19" t="str">
        <f>VLOOKUP(J4990,'Verweis Art-Gruppe'!$A$2:$B$15,2,FALSE)</f>
        <v>Geräte</v>
      </c>
      <c r="AA4990" s="19" t="str">
        <f>VLOOKUP(W4990,'Verweis Vertreter'!$A$2:$B$24,2,FALSE)</f>
        <v>Sokol Kapaj</v>
      </c>
      <c r="AB4990" s="12">
        <f t="shared" si="693"/>
        <v>3</v>
      </c>
      <c r="AC4990" s="12">
        <f t="shared" si="698"/>
        <v>238</v>
      </c>
      <c r="AD4990" s="12">
        <f t="shared" si="699"/>
        <v>243</v>
      </c>
      <c r="AE4990" s="12">
        <f t="shared" si="694"/>
        <v>729</v>
      </c>
      <c r="AF4990" s="12">
        <f t="shared" si="695"/>
        <v>5</v>
      </c>
      <c r="AG4990" s="12">
        <f t="shared" si="696"/>
        <v>15</v>
      </c>
      <c r="AH4990" s="9">
        <f t="shared" si="700"/>
        <v>2.0576131687242798E-2</v>
      </c>
      <c r="AI4990" s="14">
        <f>VLOOKUP(E4990,'Verweis Faktor'!$A:$B,2,FALSE)</f>
        <v>1</v>
      </c>
      <c r="AJ4990" s="14"/>
      <c r="AK4990" s="14" t="str">
        <f>IF(AL4990="Ja","Versandkosten",VLOOKUP(E4990,'Verweis Belegart'!$A$2:$B$9,2,FALSE))</f>
        <v>Hardware</v>
      </c>
      <c r="AL4990" s="14" t="str">
        <f t="shared" si="701"/>
        <v>Nein</v>
      </c>
      <c r="AM4990" s="14" t="str">
        <f t="shared" si="697"/>
        <v>Positiv</v>
      </c>
    </row>
    <row r="4991" spans="1:39" ht="17.25" customHeight="1" x14ac:dyDescent="0.35">
      <c r="A4991" s="17">
        <v>14575093</v>
      </c>
      <c r="B4991" s="2" t="s">
        <v>2487</v>
      </c>
      <c r="C4991" s="1">
        <v>2025001</v>
      </c>
      <c r="D4991" s="1">
        <v>2001260</v>
      </c>
      <c r="E4991" s="2" t="s">
        <v>34</v>
      </c>
      <c r="F4991" s="2" t="s">
        <v>53</v>
      </c>
      <c r="G4991" s="2" t="s">
        <v>66</v>
      </c>
      <c r="H4991" s="2" t="s">
        <v>2556</v>
      </c>
      <c r="I4991" s="2" t="s">
        <v>2557</v>
      </c>
      <c r="J4991" s="2" t="s">
        <v>103</v>
      </c>
      <c r="K4991" s="2" t="s">
        <v>87</v>
      </c>
      <c r="L4991" s="2" t="s">
        <v>63</v>
      </c>
      <c r="M4991" s="2" t="s">
        <v>64</v>
      </c>
      <c r="N4991" s="2" t="s">
        <v>65</v>
      </c>
      <c r="O4991" s="3">
        <v>5</v>
      </c>
      <c r="P4991" s="3">
        <v>197.0257</v>
      </c>
      <c r="Q4991" s="3">
        <v>215</v>
      </c>
      <c r="R4991" s="3">
        <v>1075</v>
      </c>
      <c r="S4991" s="3">
        <v>17.974299999999999</v>
      </c>
      <c r="T4991" s="3">
        <v>89.87</v>
      </c>
      <c r="U4991" s="3">
        <v>8.36</v>
      </c>
      <c r="V4991" s="2" t="s">
        <v>813</v>
      </c>
      <c r="W4991" s="2" t="s">
        <v>814</v>
      </c>
      <c r="X4991" s="2" t="s">
        <v>72</v>
      </c>
      <c r="Y4991" s="19" t="str">
        <f>VLOOKUP(G4991,'Verweis Kd-Gruppe'!$A$2:$B$8,2,FALSE)</f>
        <v>EXP</v>
      </c>
      <c r="Z4991" s="19" t="str">
        <f>VLOOKUP(J4991,'Verweis Art-Gruppe'!$A$2:$B$15,2,FALSE)</f>
        <v>Geräte</v>
      </c>
      <c r="AA4991" s="19" t="str">
        <f>VLOOKUP(W4991,'Verweis Vertreter'!$A$2:$B$24,2,FALSE)</f>
        <v>Sokol Kapaj</v>
      </c>
      <c r="AB4991" s="12">
        <f t="shared" si="693"/>
        <v>5</v>
      </c>
      <c r="AC4991" s="12">
        <f t="shared" si="698"/>
        <v>197.0257</v>
      </c>
      <c r="AD4991" s="12">
        <f t="shared" si="699"/>
        <v>215</v>
      </c>
      <c r="AE4991" s="12">
        <f t="shared" si="694"/>
        <v>1075</v>
      </c>
      <c r="AF4991" s="12">
        <f t="shared" si="695"/>
        <v>17.974299999999999</v>
      </c>
      <c r="AG4991" s="12">
        <f t="shared" si="696"/>
        <v>89.87</v>
      </c>
      <c r="AH4991" s="9">
        <f t="shared" si="700"/>
        <v>8.3600000000000008E-2</v>
      </c>
      <c r="AI4991" s="14">
        <f>VLOOKUP(E4991,'Verweis Faktor'!$A:$B,2,FALSE)</f>
        <v>1</v>
      </c>
      <c r="AJ4991" s="14"/>
      <c r="AK4991" s="14" t="str">
        <f>IF(AL4991="Ja","Versandkosten",VLOOKUP(E4991,'Verweis Belegart'!$A$2:$B$9,2,FALSE))</f>
        <v>Hardware</v>
      </c>
      <c r="AL4991" s="14" t="str">
        <f t="shared" si="701"/>
        <v>Nein</v>
      </c>
      <c r="AM4991" s="14" t="str">
        <f t="shared" si="697"/>
        <v>Positiv</v>
      </c>
    </row>
    <row r="4992" spans="1:39" ht="17.25" customHeight="1" x14ac:dyDescent="0.35">
      <c r="A4992" s="17">
        <v>14575096</v>
      </c>
      <c r="B4992" s="2" t="s">
        <v>2487</v>
      </c>
      <c r="C4992" s="1">
        <v>2025001</v>
      </c>
      <c r="D4992" s="1">
        <v>2001261</v>
      </c>
      <c r="E4992" s="2" t="s">
        <v>34</v>
      </c>
      <c r="F4992" s="2" t="s">
        <v>142</v>
      </c>
      <c r="G4992" s="2" t="s">
        <v>66</v>
      </c>
      <c r="H4992" s="2" t="s">
        <v>995</v>
      </c>
      <c r="I4992" s="2" t="s">
        <v>996</v>
      </c>
      <c r="J4992" s="2" t="s">
        <v>103</v>
      </c>
      <c r="K4992" s="2" t="s">
        <v>28</v>
      </c>
      <c r="L4992" s="2" t="s">
        <v>1303</v>
      </c>
      <c r="M4992" s="2" t="s">
        <v>1304</v>
      </c>
      <c r="N4992" s="2" t="s">
        <v>274</v>
      </c>
      <c r="O4992" s="3">
        <v>1</v>
      </c>
      <c r="P4992" s="3">
        <v>1082.0512000000001</v>
      </c>
      <c r="Q4992" s="3">
        <v>1119</v>
      </c>
      <c r="R4992" s="3">
        <v>1119</v>
      </c>
      <c r="S4992" s="3">
        <v>36.948799999999999</v>
      </c>
      <c r="T4992" s="3">
        <v>36.950000000000003</v>
      </c>
      <c r="U4992" s="3">
        <v>3.3</v>
      </c>
      <c r="V4992" s="2" t="s">
        <v>123</v>
      </c>
      <c r="W4992" s="2" t="s">
        <v>124</v>
      </c>
      <c r="X4992" s="2" t="s">
        <v>197</v>
      </c>
      <c r="Y4992" s="19" t="str">
        <f>VLOOKUP(G4992,'Verweis Kd-Gruppe'!$A$2:$B$8,2,FALSE)</f>
        <v>EXP</v>
      </c>
      <c r="Z4992" s="19" t="str">
        <f>VLOOKUP(J4992,'Verweis Art-Gruppe'!$A$2:$B$15,2,FALSE)</f>
        <v>Geräte</v>
      </c>
      <c r="AA4992" s="19" t="str">
        <f>VLOOKUP(W4992,'Verweis Vertreter'!$A$2:$B$24,2,FALSE)</f>
        <v>Antonio Vuolo</v>
      </c>
      <c r="AB4992" s="12">
        <f t="shared" si="693"/>
        <v>1</v>
      </c>
      <c r="AC4992" s="12">
        <f t="shared" si="698"/>
        <v>1082.0512000000001</v>
      </c>
      <c r="AD4992" s="12">
        <f t="shared" si="699"/>
        <v>1119</v>
      </c>
      <c r="AE4992" s="12">
        <f t="shared" si="694"/>
        <v>1119</v>
      </c>
      <c r="AF4992" s="12">
        <f t="shared" si="695"/>
        <v>36.948799999999999</v>
      </c>
      <c r="AG4992" s="12">
        <f t="shared" si="696"/>
        <v>36.950000000000003</v>
      </c>
      <c r="AH4992" s="9">
        <f t="shared" si="700"/>
        <v>3.3020554066130477E-2</v>
      </c>
      <c r="AI4992" s="14">
        <f>VLOOKUP(E4992,'Verweis Faktor'!$A:$B,2,FALSE)</f>
        <v>1</v>
      </c>
      <c r="AJ4992" s="14"/>
      <c r="AK4992" s="14" t="str">
        <f>IF(AL4992="Ja","Versandkosten",VLOOKUP(E4992,'Verweis Belegart'!$A$2:$B$9,2,FALSE))</f>
        <v>Hardware</v>
      </c>
      <c r="AL4992" s="14" t="str">
        <f t="shared" si="701"/>
        <v>Nein</v>
      </c>
      <c r="AM4992" s="14" t="str">
        <f t="shared" si="697"/>
        <v>Positiv</v>
      </c>
    </row>
    <row r="4993" spans="1:39" ht="17.25" customHeight="1" x14ac:dyDescent="0.35">
      <c r="A4993" s="17">
        <v>14575096</v>
      </c>
      <c r="B4993" s="2" t="s">
        <v>2487</v>
      </c>
      <c r="C4993" s="1">
        <v>2025001</v>
      </c>
      <c r="D4993" s="1">
        <v>2001261</v>
      </c>
      <c r="E4993" s="2" t="s">
        <v>34</v>
      </c>
      <c r="F4993" s="2" t="s">
        <v>142</v>
      </c>
      <c r="G4993" s="2" t="s">
        <v>66</v>
      </c>
      <c r="H4993" s="2" t="s">
        <v>995</v>
      </c>
      <c r="I4993" s="2" t="s">
        <v>996</v>
      </c>
      <c r="J4993" s="2" t="s">
        <v>103</v>
      </c>
      <c r="K4993" s="2" t="s">
        <v>45</v>
      </c>
      <c r="L4993" s="2" t="s">
        <v>920</v>
      </c>
      <c r="M4993" s="2" t="s">
        <v>921</v>
      </c>
      <c r="N4993" s="2" t="s">
        <v>922</v>
      </c>
      <c r="O4993" s="3">
        <v>2</v>
      </c>
      <c r="P4993" s="3">
        <v>74.601299999999995</v>
      </c>
      <c r="Q4993" s="3">
        <v>81</v>
      </c>
      <c r="R4993" s="3">
        <v>162</v>
      </c>
      <c r="S4993" s="3">
        <v>6.3986999999999998</v>
      </c>
      <c r="T4993" s="3">
        <v>12.8</v>
      </c>
      <c r="U4993" s="3">
        <v>7.89</v>
      </c>
      <c r="V4993" s="2" t="s">
        <v>123</v>
      </c>
      <c r="W4993" s="2" t="s">
        <v>124</v>
      </c>
      <c r="X4993" s="2" t="s">
        <v>197</v>
      </c>
      <c r="Y4993" s="19" t="str">
        <f>VLOOKUP(G4993,'Verweis Kd-Gruppe'!$A$2:$B$8,2,FALSE)</f>
        <v>EXP</v>
      </c>
      <c r="Z4993" s="19" t="str">
        <f>VLOOKUP(J4993,'Verweis Art-Gruppe'!$A$2:$B$15,2,FALSE)</f>
        <v>Geräte</v>
      </c>
      <c r="AA4993" s="19" t="str">
        <f>VLOOKUP(W4993,'Verweis Vertreter'!$A$2:$B$24,2,FALSE)</f>
        <v>Antonio Vuolo</v>
      </c>
      <c r="AB4993" s="12">
        <f t="shared" si="693"/>
        <v>2</v>
      </c>
      <c r="AC4993" s="12">
        <f t="shared" si="698"/>
        <v>74.601299999999995</v>
      </c>
      <c r="AD4993" s="12">
        <f t="shared" si="699"/>
        <v>81</v>
      </c>
      <c r="AE4993" s="12">
        <f t="shared" si="694"/>
        <v>162</v>
      </c>
      <c r="AF4993" s="12">
        <f t="shared" si="695"/>
        <v>6.3986999999999998</v>
      </c>
      <c r="AG4993" s="12">
        <f t="shared" si="696"/>
        <v>12.8</v>
      </c>
      <c r="AH4993" s="9">
        <f t="shared" si="700"/>
        <v>7.9012345679012344E-2</v>
      </c>
      <c r="AI4993" s="14">
        <f>VLOOKUP(E4993,'Verweis Faktor'!$A:$B,2,FALSE)</f>
        <v>1</v>
      </c>
      <c r="AJ4993" s="14"/>
      <c r="AK4993" s="14" t="str">
        <f>IF(AL4993="Ja","Versandkosten",VLOOKUP(E4993,'Verweis Belegart'!$A$2:$B$9,2,FALSE))</f>
        <v>Hardware</v>
      </c>
      <c r="AL4993" s="14" t="str">
        <f t="shared" si="701"/>
        <v>Nein</v>
      </c>
      <c r="AM4993" s="14" t="str">
        <f t="shared" si="697"/>
        <v>Positiv</v>
      </c>
    </row>
    <row r="4994" spans="1:39" ht="17.25" customHeight="1" x14ac:dyDescent="0.35">
      <c r="A4994" s="17">
        <v>14575096</v>
      </c>
      <c r="B4994" s="2" t="s">
        <v>2487</v>
      </c>
      <c r="C4994" s="1">
        <v>2025001</v>
      </c>
      <c r="D4994" s="1">
        <v>2001261</v>
      </c>
      <c r="E4994" s="2" t="s">
        <v>34</v>
      </c>
      <c r="F4994" s="2" t="s">
        <v>142</v>
      </c>
      <c r="G4994" s="2" t="s">
        <v>66</v>
      </c>
      <c r="H4994" s="2" t="s">
        <v>995</v>
      </c>
      <c r="I4994" s="2" t="s">
        <v>996</v>
      </c>
      <c r="J4994" s="2" t="s">
        <v>103</v>
      </c>
      <c r="K4994" s="2" t="s">
        <v>49</v>
      </c>
      <c r="L4994" s="2" t="s">
        <v>1150</v>
      </c>
      <c r="M4994" s="2" t="s">
        <v>1151</v>
      </c>
      <c r="N4994" s="2" t="s">
        <v>1152</v>
      </c>
      <c r="O4994" s="3">
        <v>2</v>
      </c>
      <c r="P4994" s="3">
        <v>129.98869999999999</v>
      </c>
      <c r="Q4994" s="3">
        <v>142</v>
      </c>
      <c r="R4994" s="3">
        <v>284</v>
      </c>
      <c r="S4994" s="3">
        <v>12.0113</v>
      </c>
      <c r="T4994" s="3">
        <v>24.02</v>
      </c>
      <c r="U4994" s="3">
        <v>8.4499999999999993</v>
      </c>
      <c r="V4994" s="2" t="s">
        <v>123</v>
      </c>
      <c r="W4994" s="2" t="s">
        <v>124</v>
      </c>
      <c r="X4994" s="2" t="s">
        <v>197</v>
      </c>
      <c r="Y4994" s="19" t="str">
        <f>VLOOKUP(G4994,'Verweis Kd-Gruppe'!$A$2:$B$8,2,FALSE)</f>
        <v>EXP</v>
      </c>
      <c r="Z4994" s="19" t="str">
        <f>VLOOKUP(J4994,'Verweis Art-Gruppe'!$A$2:$B$15,2,FALSE)</f>
        <v>Geräte</v>
      </c>
      <c r="AA4994" s="19" t="str">
        <f>VLOOKUP(W4994,'Verweis Vertreter'!$A$2:$B$24,2,FALSE)</f>
        <v>Antonio Vuolo</v>
      </c>
      <c r="AB4994" s="12">
        <f t="shared" si="693"/>
        <v>2</v>
      </c>
      <c r="AC4994" s="12">
        <f t="shared" si="698"/>
        <v>129.98869999999999</v>
      </c>
      <c r="AD4994" s="12">
        <f t="shared" si="699"/>
        <v>142</v>
      </c>
      <c r="AE4994" s="12">
        <f t="shared" si="694"/>
        <v>284</v>
      </c>
      <c r="AF4994" s="12">
        <f t="shared" si="695"/>
        <v>12.0113</v>
      </c>
      <c r="AG4994" s="12">
        <f t="shared" si="696"/>
        <v>24.02</v>
      </c>
      <c r="AH4994" s="9">
        <f t="shared" si="700"/>
        <v>8.457746478873239E-2</v>
      </c>
      <c r="AI4994" s="14">
        <f>VLOOKUP(E4994,'Verweis Faktor'!$A:$B,2,FALSE)</f>
        <v>1</v>
      </c>
      <c r="AJ4994" s="14"/>
      <c r="AK4994" s="14" t="str">
        <f>IF(AL4994="Ja","Versandkosten",VLOOKUP(E4994,'Verweis Belegart'!$A$2:$B$9,2,FALSE))</f>
        <v>Hardware</v>
      </c>
      <c r="AL4994" s="14" t="str">
        <f t="shared" si="701"/>
        <v>Nein</v>
      </c>
      <c r="AM4994" s="14" t="str">
        <f t="shared" si="697"/>
        <v>Positiv</v>
      </c>
    </row>
    <row r="4995" spans="1:39" ht="17.25" customHeight="1" x14ac:dyDescent="0.35">
      <c r="A4995" s="17">
        <v>14575096</v>
      </c>
      <c r="B4995" s="2" t="s">
        <v>2487</v>
      </c>
      <c r="C4995" s="1">
        <v>2025001</v>
      </c>
      <c r="D4995" s="1">
        <v>2001261</v>
      </c>
      <c r="E4995" s="2" t="s">
        <v>34</v>
      </c>
      <c r="F4995" s="2" t="s">
        <v>142</v>
      </c>
      <c r="G4995" s="2" t="s">
        <v>66</v>
      </c>
      <c r="H4995" s="2" t="s">
        <v>995</v>
      </c>
      <c r="I4995" s="2" t="s">
        <v>996</v>
      </c>
      <c r="J4995" s="2" t="s">
        <v>103</v>
      </c>
      <c r="K4995" s="2" t="s">
        <v>79</v>
      </c>
      <c r="L4995" s="2" t="s">
        <v>1900</v>
      </c>
      <c r="M4995" s="2" t="s">
        <v>1901</v>
      </c>
      <c r="N4995" s="2" t="s">
        <v>1047</v>
      </c>
      <c r="O4995" s="3">
        <v>1</v>
      </c>
      <c r="P4995" s="3">
        <v>99.305999999999997</v>
      </c>
      <c r="Q4995" s="3">
        <v>103</v>
      </c>
      <c r="R4995" s="3">
        <v>103</v>
      </c>
      <c r="S4995" s="3">
        <v>3.694</v>
      </c>
      <c r="T4995" s="3">
        <v>3.69</v>
      </c>
      <c r="U4995" s="3">
        <v>3.58</v>
      </c>
      <c r="V4995" s="2" t="s">
        <v>123</v>
      </c>
      <c r="W4995" s="2" t="s">
        <v>124</v>
      </c>
      <c r="X4995" s="2" t="s">
        <v>197</v>
      </c>
      <c r="Y4995" s="19" t="str">
        <f>VLOOKUP(G4995,'Verweis Kd-Gruppe'!$A$2:$B$8,2,FALSE)</f>
        <v>EXP</v>
      </c>
      <c r="Z4995" s="19" t="str">
        <f>VLOOKUP(J4995,'Verweis Art-Gruppe'!$A$2:$B$15,2,FALSE)</f>
        <v>Geräte</v>
      </c>
      <c r="AA4995" s="19" t="str">
        <f>VLOOKUP(W4995,'Verweis Vertreter'!$A$2:$B$24,2,FALSE)</f>
        <v>Antonio Vuolo</v>
      </c>
      <c r="AB4995" s="12">
        <f t="shared" ref="AB4995:AB5058" si="702">$AI4995*O4995</f>
        <v>1</v>
      </c>
      <c r="AC4995" s="12">
        <f t="shared" si="698"/>
        <v>99.305999999999997</v>
      </c>
      <c r="AD4995" s="12">
        <f t="shared" si="699"/>
        <v>103</v>
      </c>
      <c r="AE4995" s="12">
        <f t="shared" ref="AE4995:AE5058" si="703">$AI4995*R4995</f>
        <v>103</v>
      </c>
      <c r="AF4995" s="12">
        <f t="shared" ref="AF4995:AF5058" si="704">$AI4995*S4995</f>
        <v>3.694</v>
      </c>
      <c r="AG4995" s="12">
        <f t="shared" ref="AG4995:AG5058" si="705">$AI4995*T4995</f>
        <v>3.69</v>
      </c>
      <c r="AH4995" s="9">
        <f t="shared" si="700"/>
        <v>3.5825242718446601E-2</v>
      </c>
      <c r="AI4995" s="14">
        <f>VLOOKUP(E4995,'Verweis Faktor'!$A:$B,2,FALSE)</f>
        <v>1</v>
      </c>
      <c r="AJ4995" s="14"/>
      <c r="AK4995" s="14" t="str">
        <f>IF(AL4995="Ja","Versandkosten",VLOOKUP(E4995,'Verweis Belegart'!$A$2:$B$9,2,FALSE))</f>
        <v>Hardware</v>
      </c>
      <c r="AL4995" s="14" t="str">
        <f t="shared" si="701"/>
        <v>Nein</v>
      </c>
      <c r="AM4995" s="14" t="str">
        <f t="shared" ref="AM4995:AM5058" si="706">IF(AG4995&lt;0,"Negativ","Positiv")</f>
        <v>Positiv</v>
      </c>
    </row>
    <row r="4996" spans="1:39" ht="17.25" customHeight="1" x14ac:dyDescent="0.35">
      <c r="A4996" s="17">
        <v>14575096</v>
      </c>
      <c r="B4996" s="2" t="s">
        <v>2487</v>
      </c>
      <c r="C4996" s="1">
        <v>2025001</v>
      </c>
      <c r="D4996" s="1">
        <v>2001261</v>
      </c>
      <c r="E4996" s="2" t="s">
        <v>34</v>
      </c>
      <c r="F4996" s="2" t="s">
        <v>142</v>
      </c>
      <c r="G4996" s="2" t="s">
        <v>66</v>
      </c>
      <c r="H4996" s="2" t="s">
        <v>995</v>
      </c>
      <c r="I4996" s="2" t="s">
        <v>996</v>
      </c>
      <c r="J4996" s="2" t="s">
        <v>103</v>
      </c>
      <c r="K4996" s="2" t="s">
        <v>83</v>
      </c>
      <c r="L4996" s="2" t="s">
        <v>323</v>
      </c>
      <c r="M4996" s="2" t="s">
        <v>324</v>
      </c>
      <c r="N4996" s="2" t="s">
        <v>325</v>
      </c>
      <c r="O4996" s="3">
        <v>4</v>
      </c>
      <c r="P4996" s="3">
        <v>181</v>
      </c>
      <c r="Q4996" s="3">
        <v>190</v>
      </c>
      <c r="R4996" s="3">
        <v>760</v>
      </c>
      <c r="S4996" s="3">
        <v>9</v>
      </c>
      <c r="T4996" s="3">
        <v>36</v>
      </c>
      <c r="U4996" s="3">
        <v>4.7300000000000004</v>
      </c>
      <c r="V4996" s="2" t="s">
        <v>123</v>
      </c>
      <c r="W4996" s="2" t="s">
        <v>124</v>
      </c>
      <c r="X4996" s="2" t="s">
        <v>197</v>
      </c>
      <c r="Y4996" s="19" t="str">
        <f>VLOOKUP(G4996,'Verweis Kd-Gruppe'!$A$2:$B$8,2,FALSE)</f>
        <v>EXP</v>
      </c>
      <c r="Z4996" s="19" t="str">
        <f>VLOOKUP(J4996,'Verweis Art-Gruppe'!$A$2:$B$15,2,FALSE)</f>
        <v>Geräte</v>
      </c>
      <c r="AA4996" s="19" t="str">
        <f>VLOOKUP(W4996,'Verweis Vertreter'!$A$2:$B$24,2,FALSE)</f>
        <v>Antonio Vuolo</v>
      </c>
      <c r="AB4996" s="12">
        <f t="shared" si="702"/>
        <v>4</v>
      </c>
      <c r="AC4996" s="12">
        <f t="shared" ref="AC4996:AC5059" si="707">P4996</f>
        <v>181</v>
      </c>
      <c r="AD4996" s="12">
        <f t="shared" ref="AD4996:AD5059" si="708">Q4996</f>
        <v>190</v>
      </c>
      <c r="AE4996" s="12">
        <f t="shared" si="703"/>
        <v>760</v>
      </c>
      <c r="AF4996" s="12">
        <f t="shared" si="704"/>
        <v>9</v>
      </c>
      <c r="AG4996" s="12">
        <f t="shared" si="705"/>
        <v>36</v>
      </c>
      <c r="AH4996" s="9">
        <f t="shared" ref="AH4996:AH5059" si="709">IF(AF4996=0,0,AG4996/AE4996*AI4996)</f>
        <v>4.736842105263158E-2</v>
      </c>
      <c r="AI4996" s="14">
        <f>VLOOKUP(E4996,'Verweis Faktor'!$A:$B,2,FALSE)</f>
        <v>1</v>
      </c>
      <c r="AJ4996" s="14"/>
      <c r="AK4996" s="14" t="str">
        <f>IF(AL4996="Ja","Versandkosten",VLOOKUP(E4996,'Verweis Belegart'!$A$2:$B$9,2,FALSE))</f>
        <v>Hardware</v>
      </c>
      <c r="AL4996" s="14" t="str">
        <f t="shared" ref="AL4996:AL5059" si="710">IF(ISNUMBER(FIND("Versandkosten",M4996)),"Ja","Nein")</f>
        <v>Nein</v>
      </c>
      <c r="AM4996" s="14" t="str">
        <f t="shared" si="706"/>
        <v>Positiv</v>
      </c>
    </row>
    <row r="4997" spans="1:39" ht="17.25" customHeight="1" x14ac:dyDescent="0.35">
      <c r="A4997" s="17">
        <v>14575096</v>
      </c>
      <c r="B4997" s="2" t="s">
        <v>2487</v>
      </c>
      <c r="C4997" s="1">
        <v>2025001</v>
      </c>
      <c r="D4997" s="1">
        <v>2001261</v>
      </c>
      <c r="E4997" s="2" t="s">
        <v>34</v>
      </c>
      <c r="F4997" s="2" t="s">
        <v>142</v>
      </c>
      <c r="G4997" s="2" t="s">
        <v>66</v>
      </c>
      <c r="H4997" s="2" t="s">
        <v>995</v>
      </c>
      <c r="I4997" s="2" t="s">
        <v>996</v>
      </c>
      <c r="J4997" s="2" t="s">
        <v>103</v>
      </c>
      <c r="K4997" s="2" t="s">
        <v>87</v>
      </c>
      <c r="L4997" s="2" t="s">
        <v>893</v>
      </c>
      <c r="M4997" s="2" t="s">
        <v>894</v>
      </c>
      <c r="N4997" s="2" t="s">
        <v>895</v>
      </c>
      <c r="O4997" s="3">
        <v>2</v>
      </c>
      <c r="P4997" s="3">
        <v>445</v>
      </c>
      <c r="Q4997" s="3">
        <v>465</v>
      </c>
      <c r="R4997" s="3">
        <v>930</v>
      </c>
      <c r="S4997" s="3">
        <v>20</v>
      </c>
      <c r="T4997" s="3">
        <v>40</v>
      </c>
      <c r="U4997" s="3">
        <v>4.3</v>
      </c>
      <c r="V4997" s="2" t="s">
        <v>123</v>
      </c>
      <c r="W4997" s="2" t="s">
        <v>124</v>
      </c>
      <c r="X4997" s="2" t="s">
        <v>197</v>
      </c>
      <c r="Y4997" s="19" t="str">
        <f>VLOOKUP(G4997,'Verweis Kd-Gruppe'!$A$2:$B$8,2,FALSE)</f>
        <v>EXP</v>
      </c>
      <c r="Z4997" s="19" t="str">
        <f>VLOOKUP(J4997,'Verweis Art-Gruppe'!$A$2:$B$15,2,FALSE)</f>
        <v>Geräte</v>
      </c>
      <c r="AA4997" s="19" t="str">
        <f>VLOOKUP(W4997,'Verweis Vertreter'!$A$2:$B$24,2,FALSE)</f>
        <v>Antonio Vuolo</v>
      </c>
      <c r="AB4997" s="12">
        <f t="shared" si="702"/>
        <v>2</v>
      </c>
      <c r="AC4997" s="12">
        <f t="shared" si="707"/>
        <v>445</v>
      </c>
      <c r="AD4997" s="12">
        <f t="shared" si="708"/>
        <v>465</v>
      </c>
      <c r="AE4997" s="12">
        <f t="shared" si="703"/>
        <v>930</v>
      </c>
      <c r="AF4997" s="12">
        <f t="shared" si="704"/>
        <v>20</v>
      </c>
      <c r="AG4997" s="12">
        <f t="shared" si="705"/>
        <v>40</v>
      </c>
      <c r="AH4997" s="9">
        <f t="shared" si="709"/>
        <v>4.3010752688172046E-2</v>
      </c>
      <c r="AI4997" s="14">
        <f>VLOOKUP(E4997,'Verweis Faktor'!$A:$B,2,FALSE)</f>
        <v>1</v>
      </c>
      <c r="AJ4997" s="14"/>
      <c r="AK4997" s="14" t="str">
        <f>IF(AL4997="Ja","Versandkosten",VLOOKUP(E4997,'Verweis Belegart'!$A$2:$B$9,2,FALSE))</f>
        <v>Hardware</v>
      </c>
      <c r="AL4997" s="14" t="str">
        <f t="shared" si="710"/>
        <v>Nein</v>
      </c>
      <c r="AM4997" s="14" t="str">
        <f t="shared" si="706"/>
        <v>Positiv</v>
      </c>
    </row>
    <row r="4998" spans="1:39" ht="17.25" customHeight="1" x14ac:dyDescent="0.35">
      <c r="A4998" s="17">
        <v>14575096</v>
      </c>
      <c r="B4998" s="2" t="s">
        <v>2487</v>
      </c>
      <c r="C4998" s="1">
        <v>2025001</v>
      </c>
      <c r="D4998" s="1">
        <v>2001261</v>
      </c>
      <c r="E4998" s="2" t="s">
        <v>34</v>
      </c>
      <c r="F4998" s="2" t="s">
        <v>142</v>
      </c>
      <c r="G4998" s="2" t="s">
        <v>66</v>
      </c>
      <c r="H4998" s="2" t="s">
        <v>995</v>
      </c>
      <c r="I4998" s="2" t="s">
        <v>996</v>
      </c>
      <c r="J4998" s="2" t="s">
        <v>103</v>
      </c>
      <c r="K4998" s="2" t="s">
        <v>91</v>
      </c>
      <c r="L4998" s="2" t="s">
        <v>970</v>
      </c>
      <c r="M4998" s="2" t="s">
        <v>971</v>
      </c>
      <c r="N4998" s="2" t="s">
        <v>943</v>
      </c>
      <c r="O4998" s="3">
        <v>7</v>
      </c>
      <c r="P4998" s="3">
        <v>235</v>
      </c>
      <c r="Q4998" s="3">
        <v>250</v>
      </c>
      <c r="R4998" s="3">
        <v>1750</v>
      </c>
      <c r="S4998" s="3">
        <v>15</v>
      </c>
      <c r="T4998" s="3">
        <v>105</v>
      </c>
      <c r="U4998" s="3">
        <v>6</v>
      </c>
      <c r="V4998" s="2" t="s">
        <v>123</v>
      </c>
      <c r="W4998" s="2" t="s">
        <v>124</v>
      </c>
      <c r="X4998" s="2" t="s">
        <v>197</v>
      </c>
      <c r="Y4998" s="19" t="str">
        <f>VLOOKUP(G4998,'Verweis Kd-Gruppe'!$A$2:$B$8,2,FALSE)</f>
        <v>EXP</v>
      </c>
      <c r="Z4998" s="19" t="str">
        <f>VLOOKUP(J4998,'Verweis Art-Gruppe'!$A$2:$B$15,2,FALSE)</f>
        <v>Geräte</v>
      </c>
      <c r="AA4998" s="19" t="str">
        <f>VLOOKUP(W4998,'Verweis Vertreter'!$A$2:$B$24,2,FALSE)</f>
        <v>Antonio Vuolo</v>
      </c>
      <c r="AB4998" s="12">
        <f t="shared" si="702"/>
        <v>7</v>
      </c>
      <c r="AC4998" s="12">
        <f t="shared" si="707"/>
        <v>235</v>
      </c>
      <c r="AD4998" s="12">
        <f t="shared" si="708"/>
        <v>250</v>
      </c>
      <c r="AE4998" s="12">
        <f t="shared" si="703"/>
        <v>1750</v>
      </c>
      <c r="AF4998" s="12">
        <f t="shared" si="704"/>
        <v>15</v>
      </c>
      <c r="AG4998" s="12">
        <f t="shared" si="705"/>
        <v>105</v>
      </c>
      <c r="AH4998" s="9">
        <f t="shared" si="709"/>
        <v>0.06</v>
      </c>
      <c r="AI4998" s="14">
        <f>VLOOKUP(E4998,'Verweis Faktor'!$A:$B,2,FALSE)</f>
        <v>1</v>
      </c>
      <c r="AJ4998" s="14"/>
      <c r="AK4998" s="14" t="str">
        <f>IF(AL4998="Ja","Versandkosten",VLOOKUP(E4998,'Verweis Belegart'!$A$2:$B$9,2,FALSE))</f>
        <v>Hardware</v>
      </c>
      <c r="AL4998" s="14" t="str">
        <f t="shared" si="710"/>
        <v>Nein</v>
      </c>
      <c r="AM4998" s="14" t="str">
        <f t="shared" si="706"/>
        <v>Positiv</v>
      </c>
    </row>
    <row r="4999" spans="1:39" ht="17.25" customHeight="1" x14ac:dyDescent="0.35">
      <c r="A4999" s="17">
        <v>14575096</v>
      </c>
      <c r="B4999" s="2" t="s">
        <v>2487</v>
      </c>
      <c r="C4999" s="1">
        <v>2025001</v>
      </c>
      <c r="D4999" s="1">
        <v>2001261</v>
      </c>
      <c r="E4999" s="2" t="s">
        <v>34</v>
      </c>
      <c r="F4999" s="2" t="s">
        <v>142</v>
      </c>
      <c r="G4999" s="2" t="s">
        <v>66</v>
      </c>
      <c r="H4999" s="2" t="s">
        <v>995</v>
      </c>
      <c r="I4999" s="2" t="s">
        <v>996</v>
      </c>
      <c r="J4999" s="2" t="s">
        <v>103</v>
      </c>
      <c r="K4999" s="2" t="s">
        <v>95</v>
      </c>
      <c r="L4999" s="2" t="s">
        <v>1025</v>
      </c>
      <c r="M4999" s="2" t="s">
        <v>1026</v>
      </c>
      <c r="N4999" s="2" t="s">
        <v>670</v>
      </c>
      <c r="O4999" s="3">
        <v>2</v>
      </c>
      <c r="P4999" s="3">
        <v>327</v>
      </c>
      <c r="Q4999" s="3">
        <v>347</v>
      </c>
      <c r="R4999" s="3">
        <v>694</v>
      </c>
      <c r="S4999" s="3">
        <v>20</v>
      </c>
      <c r="T4999" s="3">
        <v>40</v>
      </c>
      <c r="U4999" s="3">
        <v>5.76</v>
      </c>
      <c r="V4999" s="2" t="s">
        <v>123</v>
      </c>
      <c r="W4999" s="2" t="s">
        <v>124</v>
      </c>
      <c r="X4999" s="2" t="s">
        <v>197</v>
      </c>
      <c r="Y4999" s="19" t="str">
        <f>VLOOKUP(G4999,'Verweis Kd-Gruppe'!$A$2:$B$8,2,FALSE)</f>
        <v>EXP</v>
      </c>
      <c r="Z4999" s="19" t="str">
        <f>VLOOKUP(J4999,'Verweis Art-Gruppe'!$A$2:$B$15,2,FALSE)</f>
        <v>Geräte</v>
      </c>
      <c r="AA4999" s="19" t="str">
        <f>VLOOKUP(W4999,'Verweis Vertreter'!$A$2:$B$24,2,FALSE)</f>
        <v>Antonio Vuolo</v>
      </c>
      <c r="AB4999" s="12">
        <f t="shared" si="702"/>
        <v>2</v>
      </c>
      <c r="AC4999" s="12">
        <f t="shared" si="707"/>
        <v>327</v>
      </c>
      <c r="AD4999" s="12">
        <f t="shared" si="708"/>
        <v>347</v>
      </c>
      <c r="AE4999" s="12">
        <f t="shared" si="703"/>
        <v>694</v>
      </c>
      <c r="AF4999" s="12">
        <f t="shared" si="704"/>
        <v>20</v>
      </c>
      <c r="AG4999" s="12">
        <f t="shared" si="705"/>
        <v>40</v>
      </c>
      <c r="AH4999" s="9">
        <f t="shared" si="709"/>
        <v>5.7636887608069162E-2</v>
      </c>
      <c r="AI4999" s="14">
        <f>VLOOKUP(E4999,'Verweis Faktor'!$A:$B,2,FALSE)</f>
        <v>1</v>
      </c>
      <c r="AJ4999" s="14"/>
      <c r="AK4999" s="14" t="str">
        <f>IF(AL4999="Ja","Versandkosten",VLOOKUP(E4999,'Verweis Belegart'!$A$2:$B$9,2,FALSE))</f>
        <v>Hardware</v>
      </c>
      <c r="AL4999" s="14" t="str">
        <f t="shared" si="710"/>
        <v>Nein</v>
      </c>
      <c r="AM4999" s="14" t="str">
        <f t="shared" si="706"/>
        <v>Positiv</v>
      </c>
    </row>
    <row r="5000" spans="1:39" ht="17.25" customHeight="1" x14ac:dyDescent="0.35">
      <c r="A5000" s="17">
        <v>14575096</v>
      </c>
      <c r="B5000" s="2" t="s">
        <v>2487</v>
      </c>
      <c r="C5000" s="1">
        <v>2025001</v>
      </c>
      <c r="D5000" s="1">
        <v>2001261</v>
      </c>
      <c r="E5000" s="2" t="s">
        <v>34</v>
      </c>
      <c r="F5000" s="2" t="s">
        <v>142</v>
      </c>
      <c r="G5000" s="2" t="s">
        <v>66</v>
      </c>
      <c r="H5000" s="2" t="s">
        <v>995</v>
      </c>
      <c r="I5000" s="2" t="s">
        <v>996</v>
      </c>
      <c r="J5000" s="2" t="s">
        <v>103</v>
      </c>
      <c r="K5000" s="2" t="s">
        <v>99</v>
      </c>
      <c r="L5000" s="2" t="s">
        <v>63</v>
      </c>
      <c r="M5000" s="2" t="s">
        <v>64</v>
      </c>
      <c r="N5000" s="2" t="s">
        <v>65</v>
      </c>
      <c r="O5000" s="3">
        <v>4</v>
      </c>
      <c r="P5000" s="3">
        <v>197.0257</v>
      </c>
      <c r="Q5000" s="3">
        <v>215</v>
      </c>
      <c r="R5000" s="3">
        <v>860</v>
      </c>
      <c r="S5000" s="3">
        <v>17.974299999999999</v>
      </c>
      <c r="T5000" s="3">
        <v>71.900000000000006</v>
      </c>
      <c r="U5000" s="3">
        <v>8.36</v>
      </c>
      <c r="V5000" s="2" t="s">
        <v>123</v>
      </c>
      <c r="W5000" s="2" t="s">
        <v>124</v>
      </c>
      <c r="X5000" s="2" t="s">
        <v>197</v>
      </c>
      <c r="Y5000" s="19" t="str">
        <f>VLOOKUP(G5000,'Verweis Kd-Gruppe'!$A$2:$B$8,2,FALSE)</f>
        <v>EXP</v>
      </c>
      <c r="Z5000" s="19" t="str">
        <f>VLOOKUP(J5000,'Verweis Art-Gruppe'!$A$2:$B$15,2,FALSE)</f>
        <v>Geräte</v>
      </c>
      <c r="AA5000" s="19" t="str">
        <f>VLOOKUP(W5000,'Verweis Vertreter'!$A$2:$B$24,2,FALSE)</f>
        <v>Antonio Vuolo</v>
      </c>
      <c r="AB5000" s="12">
        <f t="shared" si="702"/>
        <v>4</v>
      </c>
      <c r="AC5000" s="12">
        <f t="shared" si="707"/>
        <v>197.0257</v>
      </c>
      <c r="AD5000" s="12">
        <f t="shared" si="708"/>
        <v>215</v>
      </c>
      <c r="AE5000" s="12">
        <f t="shared" si="703"/>
        <v>860</v>
      </c>
      <c r="AF5000" s="12">
        <f t="shared" si="704"/>
        <v>17.974299999999999</v>
      </c>
      <c r="AG5000" s="12">
        <f t="shared" si="705"/>
        <v>71.900000000000006</v>
      </c>
      <c r="AH5000" s="9">
        <f t="shared" si="709"/>
        <v>8.36046511627907E-2</v>
      </c>
      <c r="AI5000" s="14">
        <f>VLOOKUP(E5000,'Verweis Faktor'!$A:$B,2,FALSE)</f>
        <v>1</v>
      </c>
      <c r="AJ5000" s="14"/>
      <c r="AK5000" s="14" t="str">
        <f>IF(AL5000="Ja","Versandkosten",VLOOKUP(E5000,'Verweis Belegart'!$A$2:$B$9,2,FALSE))</f>
        <v>Hardware</v>
      </c>
      <c r="AL5000" s="14" t="str">
        <f t="shared" si="710"/>
        <v>Nein</v>
      </c>
      <c r="AM5000" s="14" t="str">
        <f t="shared" si="706"/>
        <v>Positiv</v>
      </c>
    </row>
    <row r="5001" spans="1:39" ht="17.25" customHeight="1" x14ac:dyDescent="0.35">
      <c r="A5001" s="17">
        <v>14574174</v>
      </c>
      <c r="B5001" s="2" t="s">
        <v>2487</v>
      </c>
      <c r="C5001" s="1">
        <v>2025001</v>
      </c>
      <c r="D5001" s="1">
        <v>2001262</v>
      </c>
      <c r="E5001" s="2" t="s">
        <v>34</v>
      </c>
      <c r="F5001" s="2" t="s">
        <v>142</v>
      </c>
      <c r="G5001" s="2" t="s">
        <v>66</v>
      </c>
      <c r="H5001" s="2" t="s">
        <v>1967</v>
      </c>
      <c r="I5001" s="2" t="s">
        <v>1968</v>
      </c>
      <c r="J5001" s="2" t="s">
        <v>103</v>
      </c>
      <c r="K5001" s="2" t="s">
        <v>28</v>
      </c>
      <c r="L5001" s="2" t="s">
        <v>147</v>
      </c>
      <c r="M5001" s="2" t="s">
        <v>148</v>
      </c>
      <c r="N5001" s="2" t="s">
        <v>149</v>
      </c>
      <c r="O5001" s="3">
        <v>10</v>
      </c>
      <c r="P5001" s="3">
        <v>204.57390000000001</v>
      </c>
      <c r="Q5001" s="3">
        <v>212</v>
      </c>
      <c r="R5001" s="3">
        <v>2120</v>
      </c>
      <c r="S5001" s="3">
        <v>7.4260999999999999</v>
      </c>
      <c r="T5001" s="3">
        <v>74.260000000000005</v>
      </c>
      <c r="U5001" s="3">
        <v>3.5</v>
      </c>
      <c r="V5001" s="2" t="s">
        <v>145</v>
      </c>
      <c r="W5001" s="2" t="s">
        <v>146</v>
      </c>
      <c r="X5001" s="2" t="s">
        <v>125</v>
      </c>
      <c r="Y5001" s="19" t="str">
        <f>VLOOKUP(G5001,'Verweis Kd-Gruppe'!$A$2:$B$8,2,FALSE)</f>
        <v>EXP</v>
      </c>
      <c r="Z5001" s="19" t="str">
        <f>VLOOKUP(J5001,'Verweis Art-Gruppe'!$A$2:$B$15,2,FALSE)</f>
        <v>Geräte</v>
      </c>
      <c r="AA5001" s="19" t="str">
        <f>VLOOKUP(W5001,'Verweis Vertreter'!$A$2:$B$24,2,FALSE)</f>
        <v>Muhsin Yortanli</v>
      </c>
      <c r="AB5001" s="12">
        <f t="shared" si="702"/>
        <v>10</v>
      </c>
      <c r="AC5001" s="12">
        <f t="shared" si="707"/>
        <v>204.57390000000001</v>
      </c>
      <c r="AD5001" s="12">
        <f t="shared" si="708"/>
        <v>212</v>
      </c>
      <c r="AE5001" s="12">
        <f t="shared" si="703"/>
        <v>2120</v>
      </c>
      <c r="AF5001" s="12">
        <f t="shared" si="704"/>
        <v>7.4260999999999999</v>
      </c>
      <c r="AG5001" s="12">
        <f t="shared" si="705"/>
        <v>74.260000000000005</v>
      </c>
      <c r="AH5001" s="9">
        <f t="shared" si="709"/>
        <v>3.5028301886792457E-2</v>
      </c>
      <c r="AI5001" s="14">
        <f>VLOOKUP(E5001,'Verweis Faktor'!$A:$B,2,FALSE)</f>
        <v>1</v>
      </c>
      <c r="AJ5001" s="14"/>
      <c r="AK5001" s="14" t="str">
        <f>IF(AL5001="Ja","Versandkosten",VLOOKUP(E5001,'Verweis Belegart'!$A$2:$B$9,2,FALSE))</f>
        <v>Hardware</v>
      </c>
      <c r="AL5001" s="14" t="str">
        <f t="shared" si="710"/>
        <v>Nein</v>
      </c>
      <c r="AM5001" s="14" t="str">
        <f t="shared" si="706"/>
        <v>Positiv</v>
      </c>
    </row>
    <row r="5002" spans="1:39" ht="17.25" customHeight="1" x14ac:dyDescent="0.35">
      <c r="A5002" s="17">
        <v>14574174</v>
      </c>
      <c r="B5002" s="2" t="s">
        <v>2487</v>
      </c>
      <c r="C5002" s="1">
        <v>2025001</v>
      </c>
      <c r="D5002" s="1">
        <v>2001262</v>
      </c>
      <c r="E5002" s="2" t="s">
        <v>34</v>
      </c>
      <c r="F5002" s="2" t="s">
        <v>142</v>
      </c>
      <c r="G5002" s="2" t="s">
        <v>66</v>
      </c>
      <c r="H5002" s="2" t="s">
        <v>1967</v>
      </c>
      <c r="I5002" s="2" t="s">
        <v>1968</v>
      </c>
      <c r="J5002" s="2" t="s">
        <v>103</v>
      </c>
      <c r="K5002" s="2" t="s">
        <v>45</v>
      </c>
      <c r="L5002" s="2" t="s">
        <v>1051</v>
      </c>
      <c r="M5002" s="2" t="s">
        <v>1052</v>
      </c>
      <c r="N5002" s="2" t="s">
        <v>1053</v>
      </c>
      <c r="O5002" s="3">
        <v>20</v>
      </c>
      <c r="P5002" s="3">
        <v>157</v>
      </c>
      <c r="Q5002" s="3">
        <v>169</v>
      </c>
      <c r="R5002" s="3">
        <v>3380</v>
      </c>
      <c r="S5002" s="3">
        <v>12</v>
      </c>
      <c r="T5002" s="3">
        <v>240</v>
      </c>
      <c r="U5002" s="3">
        <v>7.1</v>
      </c>
      <c r="V5002" s="2" t="s">
        <v>145</v>
      </c>
      <c r="W5002" s="2" t="s">
        <v>146</v>
      </c>
      <c r="X5002" s="2" t="s">
        <v>125</v>
      </c>
      <c r="Y5002" s="19" t="str">
        <f>VLOOKUP(G5002,'Verweis Kd-Gruppe'!$A$2:$B$8,2,FALSE)</f>
        <v>EXP</v>
      </c>
      <c r="Z5002" s="19" t="str">
        <f>VLOOKUP(J5002,'Verweis Art-Gruppe'!$A$2:$B$15,2,FALSE)</f>
        <v>Geräte</v>
      </c>
      <c r="AA5002" s="19" t="str">
        <f>VLOOKUP(W5002,'Verweis Vertreter'!$A$2:$B$24,2,FALSE)</f>
        <v>Muhsin Yortanli</v>
      </c>
      <c r="AB5002" s="12">
        <f t="shared" si="702"/>
        <v>20</v>
      </c>
      <c r="AC5002" s="12">
        <f t="shared" si="707"/>
        <v>157</v>
      </c>
      <c r="AD5002" s="12">
        <f t="shared" si="708"/>
        <v>169</v>
      </c>
      <c r="AE5002" s="12">
        <f t="shared" si="703"/>
        <v>3380</v>
      </c>
      <c r="AF5002" s="12">
        <f t="shared" si="704"/>
        <v>12</v>
      </c>
      <c r="AG5002" s="12">
        <f t="shared" si="705"/>
        <v>240</v>
      </c>
      <c r="AH5002" s="9">
        <f t="shared" si="709"/>
        <v>7.1005917159763315E-2</v>
      </c>
      <c r="AI5002" s="14">
        <f>VLOOKUP(E5002,'Verweis Faktor'!$A:$B,2,FALSE)</f>
        <v>1</v>
      </c>
      <c r="AJ5002" s="14"/>
      <c r="AK5002" s="14" t="str">
        <f>IF(AL5002="Ja","Versandkosten",VLOOKUP(E5002,'Verweis Belegart'!$A$2:$B$9,2,FALSE))</f>
        <v>Hardware</v>
      </c>
      <c r="AL5002" s="14" t="str">
        <f t="shared" si="710"/>
        <v>Nein</v>
      </c>
      <c r="AM5002" s="14" t="str">
        <f t="shared" si="706"/>
        <v>Positiv</v>
      </c>
    </row>
    <row r="5003" spans="1:39" ht="17.25" customHeight="1" x14ac:dyDescent="0.35">
      <c r="A5003" s="17">
        <v>14574174</v>
      </c>
      <c r="B5003" s="2" t="s">
        <v>2487</v>
      </c>
      <c r="C5003" s="1">
        <v>2025001</v>
      </c>
      <c r="D5003" s="1">
        <v>2001262</v>
      </c>
      <c r="E5003" s="2" t="s">
        <v>34</v>
      </c>
      <c r="F5003" s="2" t="s">
        <v>142</v>
      </c>
      <c r="G5003" s="2" t="s">
        <v>66</v>
      </c>
      <c r="H5003" s="2" t="s">
        <v>1967</v>
      </c>
      <c r="I5003" s="2" t="s">
        <v>1968</v>
      </c>
      <c r="J5003" s="2" t="s">
        <v>103</v>
      </c>
      <c r="K5003" s="2" t="s">
        <v>49</v>
      </c>
      <c r="L5003" s="2" t="s">
        <v>363</v>
      </c>
      <c r="M5003" s="2" t="s">
        <v>364</v>
      </c>
      <c r="N5003" s="2" t="s">
        <v>344</v>
      </c>
      <c r="O5003" s="3">
        <v>5</v>
      </c>
      <c r="P5003" s="3">
        <v>980.38649999999996</v>
      </c>
      <c r="Q5003" s="3">
        <v>1029</v>
      </c>
      <c r="R5003" s="3">
        <v>5145</v>
      </c>
      <c r="S5003" s="3">
        <v>48.613500000000002</v>
      </c>
      <c r="T5003" s="3">
        <v>243.07</v>
      </c>
      <c r="U5003" s="3">
        <v>4.72</v>
      </c>
      <c r="V5003" s="2" t="s">
        <v>145</v>
      </c>
      <c r="W5003" s="2" t="s">
        <v>146</v>
      </c>
      <c r="X5003" s="2" t="s">
        <v>125</v>
      </c>
      <c r="Y5003" s="19" t="str">
        <f>VLOOKUP(G5003,'Verweis Kd-Gruppe'!$A$2:$B$8,2,FALSE)</f>
        <v>EXP</v>
      </c>
      <c r="Z5003" s="19" t="str">
        <f>VLOOKUP(J5003,'Verweis Art-Gruppe'!$A$2:$B$15,2,FALSE)</f>
        <v>Geräte</v>
      </c>
      <c r="AA5003" s="19" t="str">
        <f>VLOOKUP(W5003,'Verweis Vertreter'!$A$2:$B$24,2,FALSE)</f>
        <v>Muhsin Yortanli</v>
      </c>
      <c r="AB5003" s="12">
        <f t="shared" si="702"/>
        <v>5</v>
      </c>
      <c r="AC5003" s="12">
        <f t="shared" si="707"/>
        <v>980.38649999999996</v>
      </c>
      <c r="AD5003" s="12">
        <f t="shared" si="708"/>
        <v>1029</v>
      </c>
      <c r="AE5003" s="12">
        <f t="shared" si="703"/>
        <v>5145</v>
      </c>
      <c r="AF5003" s="12">
        <f t="shared" si="704"/>
        <v>48.613500000000002</v>
      </c>
      <c r="AG5003" s="12">
        <f t="shared" si="705"/>
        <v>243.07</v>
      </c>
      <c r="AH5003" s="9">
        <f t="shared" si="709"/>
        <v>4.7243926141885322E-2</v>
      </c>
      <c r="AI5003" s="14">
        <f>VLOOKUP(E5003,'Verweis Faktor'!$A:$B,2,FALSE)</f>
        <v>1</v>
      </c>
      <c r="AJ5003" s="14"/>
      <c r="AK5003" s="14" t="str">
        <f>IF(AL5003="Ja","Versandkosten",VLOOKUP(E5003,'Verweis Belegart'!$A$2:$B$9,2,FALSE))</f>
        <v>Hardware</v>
      </c>
      <c r="AL5003" s="14" t="str">
        <f t="shared" si="710"/>
        <v>Nein</v>
      </c>
      <c r="AM5003" s="14" t="str">
        <f t="shared" si="706"/>
        <v>Positiv</v>
      </c>
    </row>
    <row r="5004" spans="1:39" ht="17.25" customHeight="1" x14ac:dyDescent="0.35">
      <c r="A5004" s="17">
        <v>14575078</v>
      </c>
      <c r="B5004" s="2" t="s">
        <v>2487</v>
      </c>
      <c r="C5004" s="1">
        <v>2025001</v>
      </c>
      <c r="D5004" s="1">
        <v>2001263</v>
      </c>
      <c r="E5004" s="2" t="s">
        <v>34</v>
      </c>
      <c r="F5004" s="2" t="s">
        <v>53</v>
      </c>
      <c r="G5004" s="2" t="s">
        <v>36</v>
      </c>
      <c r="H5004" s="2" t="s">
        <v>1099</v>
      </c>
      <c r="I5004" s="2" t="s">
        <v>1100</v>
      </c>
      <c r="J5004" s="2" t="s">
        <v>304</v>
      </c>
      <c r="K5004" s="2" t="s">
        <v>28</v>
      </c>
      <c r="L5004" s="2" t="s">
        <v>1406</v>
      </c>
      <c r="M5004" s="2" t="s">
        <v>1407</v>
      </c>
      <c r="N5004" s="2" t="s">
        <v>1408</v>
      </c>
      <c r="O5004" s="3">
        <v>3</v>
      </c>
      <c r="P5004" s="3">
        <v>16.010000000000002</v>
      </c>
      <c r="Q5004" s="3">
        <v>18</v>
      </c>
      <c r="R5004" s="3">
        <v>54</v>
      </c>
      <c r="S5004" s="3">
        <v>1.99</v>
      </c>
      <c r="T5004" s="3">
        <v>5.97</v>
      </c>
      <c r="U5004" s="3">
        <v>11.05</v>
      </c>
      <c r="V5004" s="2" t="s">
        <v>42</v>
      </c>
      <c r="W5004" s="2" t="s">
        <v>43</v>
      </c>
      <c r="X5004" s="2" t="s">
        <v>197</v>
      </c>
      <c r="Y5004" s="19" t="str">
        <f>VLOOKUP(G5004,'Verweis Kd-Gruppe'!$A$2:$B$8,2,FALSE)</f>
        <v>GRK</v>
      </c>
      <c r="Z5004" s="19" t="str">
        <f>VLOOKUP(J5004,'Verweis Art-Gruppe'!$A$2:$B$15,2,FALSE)</f>
        <v>Zubehör</v>
      </c>
      <c r="AA5004" s="19" t="str">
        <f>VLOOKUP(W5004,'Verweis Vertreter'!$A$2:$B$24,2,FALSE)</f>
        <v>Sebastian Faber</v>
      </c>
      <c r="AB5004" s="12">
        <f t="shared" si="702"/>
        <v>3</v>
      </c>
      <c r="AC5004" s="12">
        <f t="shared" si="707"/>
        <v>16.010000000000002</v>
      </c>
      <c r="AD5004" s="12">
        <f t="shared" si="708"/>
        <v>18</v>
      </c>
      <c r="AE5004" s="12">
        <f t="shared" si="703"/>
        <v>54</v>
      </c>
      <c r="AF5004" s="12">
        <f t="shared" si="704"/>
        <v>1.99</v>
      </c>
      <c r="AG5004" s="12">
        <f t="shared" si="705"/>
        <v>5.97</v>
      </c>
      <c r="AH5004" s="9">
        <f t="shared" si="709"/>
        <v>0.11055555555555555</v>
      </c>
      <c r="AI5004" s="14">
        <f>VLOOKUP(E5004,'Verweis Faktor'!$A:$B,2,FALSE)</f>
        <v>1</v>
      </c>
      <c r="AJ5004" s="14"/>
      <c r="AK5004" s="14" t="str">
        <f>IF(AL5004="Ja","Versandkosten",VLOOKUP(E5004,'Verweis Belegart'!$A$2:$B$9,2,FALSE))</f>
        <v>Hardware</v>
      </c>
      <c r="AL5004" s="14" t="str">
        <f t="shared" si="710"/>
        <v>Nein</v>
      </c>
      <c r="AM5004" s="14" t="str">
        <f t="shared" si="706"/>
        <v>Positiv</v>
      </c>
    </row>
    <row r="5005" spans="1:39" ht="17.25" customHeight="1" x14ac:dyDescent="0.35">
      <c r="A5005" s="17">
        <v>14575078</v>
      </c>
      <c r="B5005" s="2" t="s">
        <v>2487</v>
      </c>
      <c r="C5005" s="1">
        <v>2025001</v>
      </c>
      <c r="D5005" s="1">
        <v>2001263</v>
      </c>
      <c r="E5005" s="2" t="s">
        <v>34</v>
      </c>
      <c r="F5005" s="2" t="s">
        <v>53</v>
      </c>
      <c r="G5005" s="2" t="s">
        <v>36</v>
      </c>
      <c r="H5005" s="2" t="s">
        <v>1099</v>
      </c>
      <c r="I5005" s="2" t="s">
        <v>1100</v>
      </c>
      <c r="J5005" s="2" t="s">
        <v>304</v>
      </c>
      <c r="K5005" s="2" t="s">
        <v>45</v>
      </c>
      <c r="L5005" s="2" t="s">
        <v>2143</v>
      </c>
      <c r="M5005" s="2" t="s">
        <v>2144</v>
      </c>
      <c r="N5005" s="2" t="s">
        <v>1408</v>
      </c>
      <c r="O5005" s="3">
        <v>7</v>
      </c>
      <c r="P5005" s="3">
        <v>16.010000000000002</v>
      </c>
      <c r="Q5005" s="3">
        <v>18</v>
      </c>
      <c r="R5005" s="3">
        <v>126</v>
      </c>
      <c r="S5005" s="3">
        <v>1.99</v>
      </c>
      <c r="T5005" s="3">
        <v>13.93</v>
      </c>
      <c r="U5005" s="3">
        <v>11.05</v>
      </c>
      <c r="V5005" s="2" t="s">
        <v>42</v>
      </c>
      <c r="W5005" s="2" t="s">
        <v>43</v>
      </c>
      <c r="X5005" s="2" t="s">
        <v>197</v>
      </c>
      <c r="Y5005" s="19" t="str">
        <f>VLOOKUP(G5005,'Verweis Kd-Gruppe'!$A$2:$B$8,2,FALSE)</f>
        <v>GRK</v>
      </c>
      <c r="Z5005" s="19" t="str">
        <f>VLOOKUP(J5005,'Verweis Art-Gruppe'!$A$2:$B$15,2,FALSE)</f>
        <v>Zubehör</v>
      </c>
      <c r="AA5005" s="19" t="str">
        <f>VLOOKUP(W5005,'Verweis Vertreter'!$A$2:$B$24,2,FALSE)</f>
        <v>Sebastian Faber</v>
      </c>
      <c r="AB5005" s="12">
        <f t="shared" si="702"/>
        <v>7</v>
      </c>
      <c r="AC5005" s="12">
        <f t="shared" si="707"/>
        <v>16.010000000000002</v>
      </c>
      <c r="AD5005" s="12">
        <f t="shared" si="708"/>
        <v>18</v>
      </c>
      <c r="AE5005" s="12">
        <f t="shared" si="703"/>
        <v>126</v>
      </c>
      <c r="AF5005" s="12">
        <f t="shared" si="704"/>
        <v>1.99</v>
      </c>
      <c r="AG5005" s="12">
        <f t="shared" si="705"/>
        <v>13.93</v>
      </c>
      <c r="AH5005" s="9">
        <f t="shared" si="709"/>
        <v>0.11055555555555556</v>
      </c>
      <c r="AI5005" s="14">
        <f>VLOOKUP(E5005,'Verweis Faktor'!$A:$B,2,FALSE)</f>
        <v>1</v>
      </c>
      <c r="AJ5005" s="14"/>
      <c r="AK5005" s="14" t="str">
        <f>IF(AL5005="Ja","Versandkosten",VLOOKUP(E5005,'Verweis Belegart'!$A$2:$B$9,2,FALSE))</f>
        <v>Hardware</v>
      </c>
      <c r="AL5005" s="14" t="str">
        <f t="shared" si="710"/>
        <v>Nein</v>
      </c>
      <c r="AM5005" s="14" t="str">
        <f t="shared" si="706"/>
        <v>Positiv</v>
      </c>
    </row>
    <row r="5006" spans="1:39" ht="17.25" customHeight="1" x14ac:dyDescent="0.35">
      <c r="A5006" s="17">
        <v>14575085</v>
      </c>
      <c r="B5006" s="2" t="s">
        <v>2487</v>
      </c>
      <c r="C5006" s="1">
        <v>2025001</v>
      </c>
      <c r="D5006" s="1">
        <v>2001264</v>
      </c>
      <c r="E5006" s="2" t="s">
        <v>34</v>
      </c>
      <c r="F5006" s="2" t="s">
        <v>53</v>
      </c>
      <c r="G5006" s="2" t="s">
        <v>36</v>
      </c>
      <c r="H5006" s="2" t="s">
        <v>1099</v>
      </c>
      <c r="I5006" s="2" t="s">
        <v>1100</v>
      </c>
      <c r="J5006" s="2" t="s">
        <v>103</v>
      </c>
      <c r="K5006" s="2" t="s">
        <v>28</v>
      </c>
      <c r="L5006" s="2" t="s">
        <v>1048</v>
      </c>
      <c r="M5006" s="2" t="s">
        <v>1049</v>
      </c>
      <c r="N5006" s="2" t="s">
        <v>1050</v>
      </c>
      <c r="O5006" s="3">
        <v>50</v>
      </c>
      <c r="P5006" s="3">
        <v>495.77140000000003</v>
      </c>
      <c r="Q5006" s="3">
        <v>499</v>
      </c>
      <c r="R5006" s="3">
        <v>24950</v>
      </c>
      <c r="S5006" s="3">
        <v>3.2286000000000001</v>
      </c>
      <c r="T5006" s="3">
        <v>161.43</v>
      </c>
      <c r="U5006" s="3">
        <v>0.64</v>
      </c>
      <c r="V5006" s="2" t="s">
        <v>42</v>
      </c>
      <c r="W5006" s="2" t="s">
        <v>43</v>
      </c>
      <c r="X5006" s="2" t="s">
        <v>197</v>
      </c>
      <c r="Y5006" s="19" t="str">
        <f>VLOOKUP(G5006,'Verweis Kd-Gruppe'!$A$2:$B$8,2,FALSE)</f>
        <v>GRK</v>
      </c>
      <c r="Z5006" s="19" t="str">
        <f>VLOOKUP(J5006,'Verweis Art-Gruppe'!$A$2:$B$15,2,FALSE)</f>
        <v>Geräte</v>
      </c>
      <c r="AA5006" s="19" t="str">
        <f>VLOOKUP(W5006,'Verweis Vertreter'!$A$2:$B$24,2,FALSE)</f>
        <v>Sebastian Faber</v>
      </c>
      <c r="AB5006" s="12">
        <f t="shared" si="702"/>
        <v>50</v>
      </c>
      <c r="AC5006" s="12">
        <f t="shared" si="707"/>
        <v>495.77140000000003</v>
      </c>
      <c r="AD5006" s="12">
        <f t="shared" si="708"/>
        <v>499</v>
      </c>
      <c r="AE5006" s="12">
        <f t="shared" si="703"/>
        <v>24950</v>
      </c>
      <c r="AF5006" s="12">
        <f t="shared" si="704"/>
        <v>3.2286000000000001</v>
      </c>
      <c r="AG5006" s="12">
        <f t="shared" si="705"/>
        <v>161.43</v>
      </c>
      <c r="AH5006" s="9">
        <f t="shared" si="709"/>
        <v>6.4701402805611222E-3</v>
      </c>
      <c r="AI5006" s="14">
        <f>VLOOKUP(E5006,'Verweis Faktor'!$A:$B,2,FALSE)</f>
        <v>1</v>
      </c>
      <c r="AJ5006" s="14"/>
      <c r="AK5006" s="14" t="str">
        <f>IF(AL5006="Ja","Versandkosten",VLOOKUP(E5006,'Verweis Belegart'!$A$2:$B$9,2,FALSE))</f>
        <v>Hardware</v>
      </c>
      <c r="AL5006" s="14" t="str">
        <f t="shared" si="710"/>
        <v>Nein</v>
      </c>
      <c r="AM5006" s="14" t="str">
        <f t="shared" si="706"/>
        <v>Positiv</v>
      </c>
    </row>
    <row r="5007" spans="1:39" ht="17.25" customHeight="1" x14ac:dyDescent="0.35">
      <c r="A5007" s="17">
        <v>14575085</v>
      </c>
      <c r="B5007" s="2" t="s">
        <v>2487</v>
      </c>
      <c r="C5007" s="1">
        <v>2025001</v>
      </c>
      <c r="D5007" s="1">
        <v>2001264</v>
      </c>
      <c r="E5007" s="2" t="s">
        <v>34</v>
      </c>
      <c r="F5007" s="2" t="s">
        <v>53</v>
      </c>
      <c r="G5007" s="2" t="s">
        <v>36</v>
      </c>
      <c r="H5007" s="2" t="s">
        <v>1099</v>
      </c>
      <c r="I5007" s="2" t="s">
        <v>1100</v>
      </c>
      <c r="J5007" s="2" t="s">
        <v>103</v>
      </c>
      <c r="K5007" s="2" t="s">
        <v>45</v>
      </c>
      <c r="L5007" s="2" t="s">
        <v>1061</v>
      </c>
      <c r="M5007" s="2" t="s">
        <v>1062</v>
      </c>
      <c r="N5007" s="2" t="s">
        <v>1063</v>
      </c>
      <c r="O5007" s="3">
        <v>20</v>
      </c>
      <c r="P5007" s="3">
        <v>109.3682</v>
      </c>
      <c r="Q5007" s="3">
        <v>109</v>
      </c>
      <c r="R5007" s="3">
        <v>2180</v>
      </c>
      <c r="S5007" s="3">
        <v>-0.36820000000000003</v>
      </c>
      <c r="T5007" s="3">
        <v>-7.36</v>
      </c>
      <c r="U5007" s="3">
        <v>-0.33</v>
      </c>
      <c r="V5007" s="2" t="s">
        <v>42</v>
      </c>
      <c r="W5007" s="2" t="s">
        <v>43</v>
      </c>
      <c r="X5007" s="2" t="s">
        <v>197</v>
      </c>
      <c r="Y5007" s="19" t="str">
        <f>VLOOKUP(G5007,'Verweis Kd-Gruppe'!$A$2:$B$8,2,FALSE)</f>
        <v>GRK</v>
      </c>
      <c r="Z5007" s="19" t="str">
        <f>VLOOKUP(J5007,'Verweis Art-Gruppe'!$A$2:$B$15,2,FALSE)</f>
        <v>Geräte</v>
      </c>
      <c r="AA5007" s="19" t="str">
        <f>VLOOKUP(W5007,'Verweis Vertreter'!$A$2:$B$24,2,FALSE)</f>
        <v>Sebastian Faber</v>
      </c>
      <c r="AB5007" s="12">
        <f t="shared" si="702"/>
        <v>20</v>
      </c>
      <c r="AC5007" s="12">
        <f t="shared" si="707"/>
        <v>109.3682</v>
      </c>
      <c r="AD5007" s="12">
        <f t="shared" si="708"/>
        <v>109</v>
      </c>
      <c r="AE5007" s="12">
        <f t="shared" si="703"/>
        <v>2180</v>
      </c>
      <c r="AF5007" s="12">
        <f t="shared" si="704"/>
        <v>-0.36820000000000003</v>
      </c>
      <c r="AG5007" s="12">
        <f t="shared" si="705"/>
        <v>-7.36</v>
      </c>
      <c r="AH5007" s="9">
        <f t="shared" si="709"/>
        <v>-3.3761467889908258E-3</v>
      </c>
      <c r="AI5007" s="14">
        <f>VLOOKUP(E5007,'Verweis Faktor'!$A:$B,2,FALSE)</f>
        <v>1</v>
      </c>
      <c r="AJ5007" s="14"/>
      <c r="AK5007" s="14" t="str">
        <f>IF(AL5007="Ja","Versandkosten",VLOOKUP(E5007,'Verweis Belegart'!$A$2:$B$9,2,FALSE))</f>
        <v>Hardware</v>
      </c>
      <c r="AL5007" s="14" t="str">
        <f t="shared" si="710"/>
        <v>Nein</v>
      </c>
      <c r="AM5007" s="14" t="str">
        <f t="shared" si="706"/>
        <v>Negativ</v>
      </c>
    </row>
    <row r="5008" spans="1:39" ht="17.25" customHeight="1" x14ac:dyDescent="0.35">
      <c r="A5008" s="17">
        <v>14575085</v>
      </c>
      <c r="B5008" s="2" t="s">
        <v>2487</v>
      </c>
      <c r="C5008" s="1">
        <v>2025001</v>
      </c>
      <c r="D5008" s="1">
        <v>2001264</v>
      </c>
      <c r="E5008" s="2" t="s">
        <v>34</v>
      </c>
      <c r="F5008" s="2" t="s">
        <v>53</v>
      </c>
      <c r="G5008" s="2" t="s">
        <v>36</v>
      </c>
      <c r="H5008" s="2" t="s">
        <v>1099</v>
      </c>
      <c r="I5008" s="2" t="s">
        <v>1100</v>
      </c>
      <c r="J5008" s="2" t="s">
        <v>103</v>
      </c>
      <c r="K5008" s="2" t="s">
        <v>49</v>
      </c>
      <c r="L5008" s="2" t="s">
        <v>455</v>
      </c>
      <c r="M5008" s="2" t="s">
        <v>456</v>
      </c>
      <c r="N5008" s="2" t="s">
        <v>457</v>
      </c>
      <c r="O5008" s="3">
        <v>40</v>
      </c>
      <c r="P5008" s="3">
        <v>848.8066</v>
      </c>
      <c r="Q5008" s="3">
        <v>839</v>
      </c>
      <c r="R5008" s="3">
        <v>33560</v>
      </c>
      <c r="S5008" s="3">
        <v>-9.8065999999999995</v>
      </c>
      <c r="T5008" s="3">
        <v>-392.26</v>
      </c>
      <c r="U5008" s="3">
        <v>-1.1599999999999999</v>
      </c>
      <c r="V5008" s="2" t="s">
        <v>42</v>
      </c>
      <c r="W5008" s="2" t="s">
        <v>43</v>
      </c>
      <c r="X5008" s="2" t="s">
        <v>197</v>
      </c>
      <c r="Y5008" s="19" t="str">
        <f>VLOOKUP(G5008,'Verweis Kd-Gruppe'!$A$2:$B$8,2,FALSE)</f>
        <v>GRK</v>
      </c>
      <c r="Z5008" s="19" t="str">
        <f>VLOOKUP(J5008,'Verweis Art-Gruppe'!$A$2:$B$15,2,FALSE)</f>
        <v>Geräte</v>
      </c>
      <c r="AA5008" s="19" t="str">
        <f>VLOOKUP(W5008,'Verweis Vertreter'!$A$2:$B$24,2,FALSE)</f>
        <v>Sebastian Faber</v>
      </c>
      <c r="AB5008" s="12">
        <f t="shared" si="702"/>
        <v>40</v>
      </c>
      <c r="AC5008" s="12">
        <f t="shared" si="707"/>
        <v>848.8066</v>
      </c>
      <c r="AD5008" s="12">
        <f t="shared" si="708"/>
        <v>839</v>
      </c>
      <c r="AE5008" s="12">
        <f t="shared" si="703"/>
        <v>33560</v>
      </c>
      <c r="AF5008" s="12">
        <f t="shared" si="704"/>
        <v>-9.8065999999999995</v>
      </c>
      <c r="AG5008" s="12">
        <f t="shared" si="705"/>
        <v>-392.26</v>
      </c>
      <c r="AH5008" s="9">
        <f t="shared" si="709"/>
        <v>-1.1688319427890346E-2</v>
      </c>
      <c r="AI5008" s="14">
        <f>VLOOKUP(E5008,'Verweis Faktor'!$A:$B,2,FALSE)</f>
        <v>1</v>
      </c>
      <c r="AJ5008" s="14"/>
      <c r="AK5008" s="14" t="str">
        <f>IF(AL5008="Ja","Versandkosten",VLOOKUP(E5008,'Verweis Belegart'!$A$2:$B$9,2,FALSE))</f>
        <v>Hardware</v>
      </c>
      <c r="AL5008" s="14" t="str">
        <f t="shared" si="710"/>
        <v>Nein</v>
      </c>
      <c r="AM5008" s="14" t="str">
        <f t="shared" si="706"/>
        <v>Negativ</v>
      </c>
    </row>
    <row r="5009" spans="1:39" ht="17.25" customHeight="1" x14ac:dyDescent="0.35">
      <c r="A5009" s="17">
        <v>14575085</v>
      </c>
      <c r="B5009" s="2" t="s">
        <v>2487</v>
      </c>
      <c r="C5009" s="1">
        <v>2025001</v>
      </c>
      <c r="D5009" s="1">
        <v>2001264</v>
      </c>
      <c r="E5009" s="2" t="s">
        <v>34</v>
      </c>
      <c r="F5009" s="2" t="s">
        <v>53</v>
      </c>
      <c r="G5009" s="2" t="s">
        <v>36</v>
      </c>
      <c r="H5009" s="2" t="s">
        <v>1099</v>
      </c>
      <c r="I5009" s="2" t="s">
        <v>1100</v>
      </c>
      <c r="J5009" s="2" t="s">
        <v>103</v>
      </c>
      <c r="K5009" s="2" t="s">
        <v>79</v>
      </c>
      <c r="L5009" s="2" t="s">
        <v>88</v>
      </c>
      <c r="M5009" s="2" t="s">
        <v>89</v>
      </c>
      <c r="N5009" s="2" t="s">
        <v>90</v>
      </c>
      <c r="O5009" s="3">
        <v>5</v>
      </c>
      <c r="P5009" s="3">
        <v>527.87900000000002</v>
      </c>
      <c r="Q5009" s="3">
        <v>545</v>
      </c>
      <c r="R5009" s="3">
        <v>2725</v>
      </c>
      <c r="S5009" s="3">
        <v>17.120999999999999</v>
      </c>
      <c r="T5009" s="3">
        <v>85.6</v>
      </c>
      <c r="U5009" s="3">
        <v>3.14</v>
      </c>
      <c r="V5009" s="2" t="s">
        <v>42</v>
      </c>
      <c r="W5009" s="2" t="s">
        <v>43</v>
      </c>
      <c r="X5009" s="2" t="s">
        <v>197</v>
      </c>
      <c r="Y5009" s="19" t="str">
        <f>VLOOKUP(G5009,'Verweis Kd-Gruppe'!$A$2:$B$8,2,FALSE)</f>
        <v>GRK</v>
      </c>
      <c r="Z5009" s="19" t="str">
        <f>VLOOKUP(J5009,'Verweis Art-Gruppe'!$A$2:$B$15,2,FALSE)</f>
        <v>Geräte</v>
      </c>
      <c r="AA5009" s="19" t="str">
        <f>VLOOKUP(W5009,'Verweis Vertreter'!$A$2:$B$24,2,FALSE)</f>
        <v>Sebastian Faber</v>
      </c>
      <c r="AB5009" s="12">
        <f t="shared" si="702"/>
        <v>5</v>
      </c>
      <c r="AC5009" s="12">
        <f t="shared" si="707"/>
        <v>527.87900000000002</v>
      </c>
      <c r="AD5009" s="12">
        <f t="shared" si="708"/>
        <v>545</v>
      </c>
      <c r="AE5009" s="12">
        <f t="shared" si="703"/>
        <v>2725</v>
      </c>
      <c r="AF5009" s="12">
        <f t="shared" si="704"/>
        <v>17.120999999999999</v>
      </c>
      <c r="AG5009" s="12">
        <f t="shared" si="705"/>
        <v>85.6</v>
      </c>
      <c r="AH5009" s="9">
        <f t="shared" si="709"/>
        <v>3.1412844036697245E-2</v>
      </c>
      <c r="AI5009" s="14">
        <f>VLOOKUP(E5009,'Verweis Faktor'!$A:$B,2,FALSE)</f>
        <v>1</v>
      </c>
      <c r="AJ5009" s="14"/>
      <c r="AK5009" s="14" t="str">
        <f>IF(AL5009="Ja","Versandkosten",VLOOKUP(E5009,'Verweis Belegart'!$A$2:$B$9,2,FALSE))</f>
        <v>Hardware</v>
      </c>
      <c r="AL5009" s="14" t="str">
        <f t="shared" si="710"/>
        <v>Nein</v>
      </c>
      <c r="AM5009" s="14" t="str">
        <f t="shared" si="706"/>
        <v>Positiv</v>
      </c>
    </row>
    <row r="5010" spans="1:39" ht="17.25" customHeight="1" x14ac:dyDescent="0.35">
      <c r="A5010" s="17">
        <v>14575085</v>
      </c>
      <c r="B5010" s="2" t="s">
        <v>2487</v>
      </c>
      <c r="C5010" s="1">
        <v>2025001</v>
      </c>
      <c r="D5010" s="1">
        <v>2001264</v>
      </c>
      <c r="E5010" s="2" t="s">
        <v>34</v>
      </c>
      <c r="F5010" s="2" t="s">
        <v>53</v>
      </c>
      <c r="G5010" s="2" t="s">
        <v>36</v>
      </c>
      <c r="H5010" s="2" t="s">
        <v>1099</v>
      </c>
      <c r="I5010" s="2" t="s">
        <v>1100</v>
      </c>
      <c r="J5010" s="2" t="s">
        <v>103</v>
      </c>
      <c r="K5010" s="2" t="s">
        <v>83</v>
      </c>
      <c r="L5010" s="2" t="s">
        <v>2492</v>
      </c>
      <c r="M5010" s="2" t="s">
        <v>2493</v>
      </c>
      <c r="N5010" s="2" t="s">
        <v>2494</v>
      </c>
      <c r="O5010" s="3">
        <v>1</v>
      </c>
      <c r="P5010" s="3">
        <v>305</v>
      </c>
      <c r="Q5010" s="3">
        <v>325</v>
      </c>
      <c r="R5010" s="3">
        <v>325</v>
      </c>
      <c r="S5010" s="3">
        <v>20</v>
      </c>
      <c r="T5010" s="3">
        <v>20</v>
      </c>
      <c r="U5010" s="3">
        <v>6.15</v>
      </c>
      <c r="V5010" s="2" t="s">
        <v>42</v>
      </c>
      <c r="W5010" s="2" t="s">
        <v>43</v>
      </c>
      <c r="X5010" s="2" t="s">
        <v>197</v>
      </c>
      <c r="Y5010" s="19" t="str">
        <f>VLOOKUP(G5010,'Verweis Kd-Gruppe'!$A$2:$B$8,2,FALSE)</f>
        <v>GRK</v>
      </c>
      <c r="Z5010" s="19" t="str">
        <f>VLOOKUP(J5010,'Verweis Art-Gruppe'!$A$2:$B$15,2,FALSE)</f>
        <v>Geräte</v>
      </c>
      <c r="AA5010" s="19" t="str">
        <f>VLOOKUP(W5010,'Verweis Vertreter'!$A$2:$B$24,2,FALSE)</f>
        <v>Sebastian Faber</v>
      </c>
      <c r="AB5010" s="12">
        <f t="shared" si="702"/>
        <v>1</v>
      </c>
      <c r="AC5010" s="12">
        <f t="shared" si="707"/>
        <v>305</v>
      </c>
      <c r="AD5010" s="12">
        <f t="shared" si="708"/>
        <v>325</v>
      </c>
      <c r="AE5010" s="12">
        <f t="shared" si="703"/>
        <v>325</v>
      </c>
      <c r="AF5010" s="12">
        <f t="shared" si="704"/>
        <v>20</v>
      </c>
      <c r="AG5010" s="12">
        <f t="shared" si="705"/>
        <v>20</v>
      </c>
      <c r="AH5010" s="9">
        <f t="shared" si="709"/>
        <v>6.1538461538461542E-2</v>
      </c>
      <c r="AI5010" s="14">
        <f>VLOOKUP(E5010,'Verweis Faktor'!$A:$B,2,FALSE)</f>
        <v>1</v>
      </c>
      <c r="AJ5010" s="14"/>
      <c r="AK5010" s="14" t="str">
        <f>IF(AL5010="Ja","Versandkosten",VLOOKUP(E5010,'Verweis Belegart'!$A$2:$B$9,2,FALSE))</f>
        <v>Hardware</v>
      </c>
      <c r="AL5010" s="14" t="str">
        <f t="shared" si="710"/>
        <v>Nein</v>
      </c>
      <c r="AM5010" s="14" t="str">
        <f t="shared" si="706"/>
        <v>Positiv</v>
      </c>
    </row>
    <row r="5011" spans="1:39" ht="17.25" customHeight="1" x14ac:dyDescent="0.35">
      <c r="A5011" s="17">
        <v>14575085</v>
      </c>
      <c r="B5011" s="2" t="s">
        <v>2487</v>
      </c>
      <c r="C5011" s="1">
        <v>2025001</v>
      </c>
      <c r="D5011" s="1">
        <v>2001264</v>
      </c>
      <c r="E5011" s="2" t="s">
        <v>34</v>
      </c>
      <c r="F5011" s="2" t="s">
        <v>53</v>
      </c>
      <c r="G5011" s="2" t="s">
        <v>36</v>
      </c>
      <c r="H5011" s="2" t="s">
        <v>1099</v>
      </c>
      <c r="I5011" s="2" t="s">
        <v>1100</v>
      </c>
      <c r="J5011" s="2" t="s">
        <v>103</v>
      </c>
      <c r="K5011" s="2" t="s">
        <v>87</v>
      </c>
      <c r="L5011" s="2" t="s">
        <v>2546</v>
      </c>
      <c r="M5011" s="2" t="s">
        <v>2547</v>
      </c>
      <c r="N5011" s="2" t="s">
        <v>2548</v>
      </c>
      <c r="O5011" s="3">
        <v>8</v>
      </c>
      <c r="P5011" s="3">
        <v>585</v>
      </c>
      <c r="Q5011" s="3">
        <v>627</v>
      </c>
      <c r="R5011" s="3">
        <v>5016</v>
      </c>
      <c r="S5011" s="3">
        <v>42</v>
      </c>
      <c r="T5011" s="3">
        <v>336</v>
      </c>
      <c r="U5011" s="3">
        <v>6.69</v>
      </c>
      <c r="V5011" s="2" t="s">
        <v>42</v>
      </c>
      <c r="W5011" s="2" t="s">
        <v>43</v>
      </c>
      <c r="X5011" s="2" t="s">
        <v>197</v>
      </c>
      <c r="Y5011" s="19" t="str">
        <f>VLOOKUP(G5011,'Verweis Kd-Gruppe'!$A$2:$B$8,2,FALSE)</f>
        <v>GRK</v>
      </c>
      <c r="Z5011" s="19" t="str">
        <f>VLOOKUP(J5011,'Verweis Art-Gruppe'!$A$2:$B$15,2,FALSE)</f>
        <v>Geräte</v>
      </c>
      <c r="AA5011" s="19" t="str">
        <f>VLOOKUP(W5011,'Verweis Vertreter'!$A$2:$B$24,2,FALSE)</f>
        <v>Sebastian Faber</v>
      </c>
      <c r="AB5011" s="12">
        <f t="shared" si="702"/>
        <v>8</v>
      </c>
      <c r="AC5011" s="12">
        <f t="shared" si="707"/>
        <v>585</v>
      </c>
      <c r="AD5011" s="12">
        <f t="shared" si="708"/>
        <v>627</v>
      </c>
      <c r="AE5011" s="12">
        <f t="shared" si="703"/>
        <v>5016</v>
      </c>
      <c r="AF5011" s="12">
        <f t="shared" si="704"/>
        <v>42</v>
      </c>
      <c r="AG5011" s="12">
        <f t="shared" si="705"/>
        <v>336</v>
      </c>
      <c r="AH5011" s="9">
        <f t="shared" si="709"/>
        <v>6.6985645933014357E-2</v>
      </c>
      <c r="AI5011" s="14">
        <f>VLOOKUP(E5011,'Verweis Faktor'!$A:$B,2,FALSE)</f>
        <v>1</v>
      </c>
      <c r="AJ5011" s="14"/>
      <c r="AK5011" s="14" t="str">
        <f>IF(AL5011="Ja","Versandkosten",VLOOKUP(E5011,'Verweis Belegart'!$A$2:$B$9,2,FALSE))</f>
        <v>Hardware</v>
      </c>
      <c r="AL5011" s="14" t="str">
        <f t="shared" si="710"/>
        <v>Nein</v>
      </c>
      <c r="AM5011" s="14" t="str">
        <f t="shared" si="706"/>
        <v>Positiv</v>
      </c>
    </row>
    <row r="5012" spans="1:39" ht="17.25" customHeight="1" x14ac:dyDescent="0.35">
      <c r="A5012" s="17">
        <v>14575085</v>
      </c>
      <c r="B5012" s="2" t="s">
        <v>2487</v>
      </c>
      <c r="C5012" s="1">
        <v>2025001</v>
      </c>
      <c r="D5012" s="1">
        <v>2001264</v>
      </c>
      <c r="E5012" s="2" t="s">
        <v>34</v>
      </c>
      <c r="F5012" s="2" t="s">
        <v>53</v>
      </c>
      <c r="G5012" s="2" t="s">
        <v>36</v>
      </c>
      <c r="H5012" s="2" t="s">
        <v>1099</v>
      </c>
      <c r="I5012" s="2" t="s">
        <v>1100</v>
      </c>
      <c r="J5012" s="2" t="s">
        <v>103</v>
      </c>
      <c r="K5012" s="2" t="s">
        <v>91</v>
      </c>
      <c r="L5012" s="2" t="s">
        <v>50</v>
      </c>
      <c r="M5012" s="2" t="s">
        <v>51</v>
      </c>
      <c r="N5012" s="2" t="s">
        <v>52</v>
      </c>
      <c r="O5012" s="3">
        <v>20</v>
      </c>
      <c r="P5012" s="3">
        <v>143.50120000000001</v>
      </c>
      <c r="Q5012" s="3">
        <v>148</v>
      </c>
      <c r="R5012" s="3">
        <v>2960</v>
      </c>
      <c r="S5012" s="3">
        <v>4.4988000000000001</v>
      </c>
      <c r="T5012" s="3">
        <v>89.98</v>
      </c>
      <c r="U5012" s="3">
        <v>3.03</v>
      </c>
      <c r="V5012" s="2" t="s">
        <v>42</v>
      </c>
      <c r="W5012" s="2" t="s">
        <v>43</v>
      </c>
      <c r="X5012" s="2" t="s">
        <v>197</v>
      </c>
      <c r="Y5012" s="19" t="str">
        <f>VLOOKUP(G5012,'Verweis Kd-Gruppe'!$A$2:$B$8,2,FALSE)</f>
        <v>GRK</v>
      </c>
      <c r="Z5012" s="19" t="str">
        <f>VLOOKUP(J5012,'Verweis Art-Gruppe'!$A$2:$B$15,2,FALSE)</f>
        <v>Geräte</v>
      </c>
      <c r="AA5012" s="19" t="str">
        <f>VLOOKUP(W5012,'Verweis Vertreter'!$A$2:$B$24,2,FALSE)</f>
        <v>Sebastian Faber</v>
      </c>
      <c r="AB5012" s="12">
        <f t="shared" si="702"/>
        <v>20</v>
      </c>
      <c r="AC5012" s="12">
        <f t="shared" si="707"/>
        <v>143.50120000000001</v>
      </c>
      <c r="AD5012" s="12">
        <f t="shared" si="708"/>
        <v>148</v>
      </c>
      <c r="AE5012" s="12">
        <f t="shared" si="703"/>
        <v>2960</v>
      </c>
      <c r="AF5012" s="12">
        <f t="shared" si="704"/>
        <v>4.4988000000000001</v>
      </c>
      <c r="AG5012" s="12">
        <f t="shared" si="705"/>
        <v>89.98</v>
      </c>
      <c r="AH5012" s="9">
        <f t="shared" si="709"/>
        <v>3.0398648648648649E-2</v>
      </c>
      <c r="AI5012" s="14">
        <f>VLOOKUP(E5012,'Verweis Faktor'!$A:$B,2,FALSE)</f>
        <v>1</v>
      </c>
      <c r="AJ5012" s="14"/>
      <c r="AK5012" s="14" t="str">
        <f>IF(AL5012="Ja","Versandkosten",VLOOKUP(E5012,'Verweis Belegart'!$A$2:$B$9,2,FALSE))</f>
        <v>Hardware</v>
      </c>
      <c r="AL5012" s="14" t="str">
        <f t="shared" si="710"/>
        <v>Nein</v>
      </c>
      <c r="AM5012" s="14" t="str">
        <f t="shared" si="706"/>
        <v>Positiv</v>
      </c>
    </row>
    <row r="5013" spans="1:39" ht="17.25" customHeight="1" x14ac:dyDescent="0.35">
      <c r="A5013" s="17">
        <v>14575129</v>
      </c>
      <c r="B5013" s="2" t="s">
        <v>2487</v>
      </c>
      <c r="C5013" s="1">
        <v>2025001</v>
      </c>
      <c r="D5013" s="1">
        <v>2001265</v>
      </c>
      <c r="E5013" s="2" t="s">
        <v>34</v>
      </c>
      <c r="F5013" s="2" t="s">
        <v>142</v>
      </c>
      <c r="G5013" s="2" t="s">
        <v>66</v>
      </c>
      <c r="H5013" s="2" t="s">
        <v>2242</v>
      </c>
      <c r="I5013" s="2" t="s">
        <v>2243</v>
      </c>
      <c r="J5013" s="2" t="s">
        <v>103</v>
      </c>
      <c r="K5013" s="2" t="s">
        <v>28</v>
      </c>
      <c r="L5013" s="2" t="s">
        <v>132</v>
      </c>
      <c r="M5013" s="2" t="s">
        <v>133</v>
      </c>
      <c r="N5013" s="2" t="s">
        <v>48</v>
      </c>
      <c r="O5013" s="3">
        <v>5</v>
      </c>
      <c r="P5013" s="3">
        <v>254.48859999999999</v>
      </c>
      <c r="Q5013" s="3">
        <v>275</v>
      </c>
      <c r="R5013" s="3">
        <v>1375</v>
      </c>
      <c r="S5013" s="3">
        <v>20.511399999999998</v>
      </c>
      <c r="T5013" s="3">
        <v>102.56</v>
      </c>
      <c r="U5013" s="3">
        <v>7.45</v>
      </c>
      <c r="V5013" s="2" t="s">
        <v>42</v>
      </c>
      <c r="W5013" s="2" t="s">
        <v>43</v>
      </c>
      <c r="X5013" s="2" t="s">
        <v>197</v>
      </c>
      <c r="Y5013" s="19" t="str">
        <f>VLOOKUP(G5013,'Verweis Kd-Gruppe'!$A$2:$B$8,2,FALSE)</f>
        <v>EXP</v>
      </c>
      <c r="Z5013" s="19" t="str">
        <f>VLOOKUP(J5013,'Verweis Art-Gruppe'!$A$2:$B$15,2,FALSE)</f>
        <v>Geräte</v>
      </c>
      <c r="AA5013" s="19" t="str">
        <f>VLOOKUP(W5013,'Verweis Vertreter'!$A$2:$B$24,2,FALSE)</f>
        <v>Sebastian Faber</v>
      </c>
      <c r="AB5013" s="12">
        <f t="shared" si="702"/>
        <v>5</v>
      </c>
      <c r="AC5013" s="12">
        <f t="shared" si="707"/>
        <v>254.48859999999999</v>
      </c>
      <c r="AD5013" s="12">
        <f t="shared" si="708"/>
        <v>275</v>
      </c>
      <c r="AE5013" s="12">
        <f t="shared" si="703"/>
        <v>1375</v>
      </c>
      <c r="AF5013" s="12">
        <f t="shared" si="704"/>
        <v>20.511399999999998</v>
      </c>
      <c r="AG5013" s="12">
        <f t="shared" si="705"/>
        <v>102.56</v>
      </c>
      <c r="AH5013" s="9">
        <f t="shared" si="709"/>
        <v>7.458909090909091E-2</v>
      </c>
      <c r="AI5013" s="14">
        <f>VLOOKUP(E5013,'Verweis Faktor'!$A:$B,2,FALSE)</f>
        <v>1</v>
      </c>
      <c r="AJ5013" s="14"/>
      <c r="AK5013" s="14" t="str">
        <f>IF(AL5013="Ja","Versandkosten",VLOOKUP(E5013,'Verweis Belegart'!$A$2:$B$9,2,FALSE))</f>
        <v>Hardware</v>
      </c>
      <c r="AL5013" s="14" t="str">
        <f t="shared" si="710"/>
        <v>Nein</v>
      </c>
      <c r="AM5013" s="14" t="str">
        <f t="shared" si="706"/>
        <v>Positiv</v>
      </c>
    </row>
    <row r="5014" spans="1:39" ht="17.25" customHeight="1" x14ac:dyDescent="0.35">
      <c r="A5014" s="17">
        <v>14575129</v>
      </c>
      <c r="B5014" s="2" t="s">
        <v>2487</v>
      </c>
      <c r="C5014" s="1">
        <v>2025001</v>
      </c>
      <c r="D5014" s="1">
        <v>2001265</v>
      </c>
      <c r="E5014" s="2" t="s">
        <v>34</v>
      </c>
      <c r="F5014" s="2" t="s">
        <v>142</v>
      </c>
      <c r="G5014" s="2" t="s">
        <v>66</v>
      </c>
      <c r="H5014" s="2" t="s">
        <v>2242</v>
      </c>
      <c r="I5014" s="2" t="s">
        <v>2243</v>
      </c>
      <c r="J5014" s="2" t="s">
        <v>103</v>
      </c>
      <c r="K5014" s="2" t="s">
        <v>45</v>
      </c>
      <c r="L5014" s="2" t="s">
        <v>845</v>
      </c>
      <c r="M5014" s="2" t="s">
        <v>846</v>
      </c>
      <c r="N5014" s="2" t="s">
        <v>128</v>
      </c>
      <c r="O5014" s="3">
        <v>10</v>
      </c>
      <c r="P5014" s="3">
        <v>196</v>
      </c>
      <c r="Q5014" s="3">
        <v>207</v>
      </c>
      <c r="R5014" s="3">
        <v>2070</v>
      </c>
      <c r="S5014" s="3">
        <v>11</v>
      </c>
      <c r="T5014" s="3">
        <v>110</v>
      </c>
      <c r="U5014" s="3">
        <v>5.31</v>
      </c>
      <c r="V5014" s="2" t="s">
        <v>42</v>
      </c>
      <c r="W5014" s="2" t="s">
        <v>43</v>
      </c>
      <c r="X5014" s="2" t="s">
        <v>197</v>
      </c>
      <c r="Y5014" s="19" t="str">
        <f>VLOOKUP(G5014,'Verweis Kd-Gruppe'!$A$2:$B$8,2,FALSE)</f>
        <v>EXP</v>
      </c>
      <c r="Z5014" s="19" t="str">
        <f>VLOOKUP(J5014,'Verweis Art-Gruppe'!$A$2:$B$15,2,FALSE)</f>
        <v>Geräte</v>
      </c>
      <c r="AA5014" s="19" t="str">
        <f>VLOOKUP(W5014,'Verweis Vertreter'!$A$2:$B$24,2,FALSE)</f>
        <v>Sebastian Faber</v>
      </c>
      <c r="AB5014" s="12">
        <f t="shared" si="702"/>
        <v>10</v>
      </c>
      <c r="AC5014" s="12">
        <f t="shared" si="707"/>
        <v>196</v>
      </c>
      <c r="AD5014" s="12">
        <f t="shared" si="708"/>
        <v>207</v>
      </c>
      <c r="AE5014" s="12">
        <f t="shared" si="703"/>
        <v>2070</v>
      </c>
      <c r="AF5014" s="12">
        <f t="shared" si="704"/>
        <v>11</v>
      </c>
      <c r="AG5014" s="12">
        <f t="shared" si="705"/>
        <v>110</v>
      </c>
      <c r="AH5014" s="9">
        <f t="shared" si="709"/>
        <v>5.3140096618357488E-2</v>
      </c>
      <c r="AI5014" s="14">
        <f>VLOOKUP(E5014,'Verweis Faktor'!$A:$B,2,FALSE)</f>
        <v>1</v>
      </c>
      <c r="AJ5014" s="14"/>
      <c r="AK5014" s="14" t="str">
        <f>IF(AL5014="Ja","Versandkosten",VLOOKUP(E5014,'Verweis Belegart'!$A$2:$B$9,2,FALSE))</f>
        <v>Hardware</v>
      </c>
      <c r="AL5014" s="14" t="str">
        <f t="shared" si="710"/>
        <v>Nein</v>
      </c>
      <c r="AM5014" s="14" t="str">
        <f t="shared" si="706"/>
        <v>Positiv</v>
      </c>
    </row>
    <row r="5015" spans="1:39" ht="17.25" customHeight="1" x14ac:dyDescent="0.35">
      <c r="A5015" s="17">
        <v>14575129</v>
      </c>
      <c r="B5015" s="2" t="s">
        <v>2487</v>
      </c>
      <c r="C5015" s="1">
        <v>2025001</v>
      </c>
      <c r="D5015" s="1">
        <v>2001265</v>
      </c>
      <c r="E5015" s="2" t="s">
        <v>34</v>
      </c>
      <c r="F5015" s="2" t="s">
        <v>142</v>
      </c>
      <c r="G5015" s="2" t="s">
        <v>66</v>
      </c>
      <c r="H5015" s="2" t="s">
        <v>2242</v>
      </c>
      <c r="I5015" s="2" t="s">
        <v>2243</v>
      </c>
      <c r="J5015" s="2" t="s">
        <v>103</v>
      </c>
      <c r="K5015" s="2" t="s">
        <v>49</v>
      </c>
      <c r="L5015" s="2" t="s">
        <v>1808</v>
      </c>
      <c r="M5015" s="2" t="s">
        <v>1809</v>
      </c>
      <c r="N5015" s="2" t="s">
        <v>139</v>
      </c>
      <c r="O5015" s="3">
        <v>5</v>
      </c>
      <c r="P5015" s="3">
        <v>699.65219999999999</v>
      </c>
      <c r="Q5015" s="3">
        <v>714</v>
      </c>
      <c r="R5015" s="3">
        <v>3570</v>
      </c>
      <c r="S5015" s="3">
        <v>14.347799999999999</v>
      </c>
      <c r="T5015" s="3">
        <v>71.739999999999995</v>
      </c>
      <c r="U5015" s="3">
        <v>2</v>
      </c>
      <c r="V5015" s="2" t="s">
        <v>42</v>
      </c>
      <c r="W5015" s="2" t="s">
        <v>43</v>
      </c>
      <c r="X5015" s="2" t="s">
        <v>197</v>
      </c>
      <c r="Y5015" s="19" t="str">
        <f>VLOOKUP(G5015,'Verweis Kd-Gruppe'!$A$2:$B$8,2,FALSE)</f>
        <v>EXP</v>
      </c>
      <c r="Z5015" s="19" t="str">
        <f>VLOOKUP(J5015,'Verweis Art-Gruppe'!$A$2:$B$15,2,FALSE)</f>
        <v>Geräte</v>
      </c>
      <c r="AA5015" s="19" t="str">
        <f>VLOOKUP(W5015,'Verweis Vertreter'!$A$2:$B$24,2,FALSE)</f>
        <v>Sebastian Faber</v>
      </c>
      <c r="AB5015" s="12">
        <f t="shared" si="702"/>
        <v>5</v>
      </c>
      <c r="AC5015" s="12">
        <f t="shared" si="707"/>
        <v>699.65219999999999</v>
      </c>
      <c r="AD5015" s="12">
        <f t="shared" si="708"/>
        <v>714</v>
      </c>
      <c r="AE5015" s="12">
        <f t="shared" si="703"/>
        <v>3570</v>
      </c>
      <c r="AF5015" s="12">
        <f t="shared" si="704"/>
        <v>14.347799999999999</v>
      </c>
      <c r="AG5015" s="12">
        <f t="shared" si="705"/>
        <v>71.739999999999995</v>
      </c>
      <c r="AH5015" s="9">
        <f t="shared" si="709"/>
        <v>2.0095238095238093E-2</v>
      </c>
      <c r="AI5015" s="14">
        <f>VLOOKUP(E5015,'Verweis Faktor'!$A:$B,2,FALSE)</f>
        <v>1</v>
      </c>
      <c r="AJ5015" s="14"/>
      <c r="AK5015" s="14" t="str">
        <f>IF(AL5015="Ja","Versandkosten",VLOOKUP(E5015,'Verweis Belegart'!$A$2:$B$9,2,FALSE))</f>
        <v>Hardware</v>
      </c>
      <c r="AL5015" s="14" t="str">
        <f t="shared" si="710"/>
        <v>Nein</v>
      </c>
      <c r="AM5015" s="14" t="str">
        <f t="shared" si="706"/>
        <v>Positiv</v>
      </c>
    </row>
    <row r="5016" spans="1:39" ht="17.25" customHeight="1" x14ac:dyDescent="0.35">
      <c r="A5016" s="17">
        <v>14575129</v>
      </c>
      <c r="B5016" s="2" t="s">
        <v>2487</v>
      </c>
      <c r="C5016" s="1">
        <v>2025001</v>
      </c>
      <c r="D5016" s="1">
        <v>2001265</v>
      </c>
      <c r="E5016" s="2" t="s">
        <v>34</v>
      </c>
      <c r="F5016" s="2" t="s">
        <v>142</v>
      </c>
      <c r="G5016" s="2" t="s">
        <v>66</v>
      </c>
      <c r="H5016" s="2" t="s">
        <v>2242</v>
      </c>
      <c r="I5016" s="2" t="s">
        <v>2243</v>
      </c>
      <c r="J5016" s="2" t="s">
        <v>103</v>
      </c>
      <c r="K5016" s="2" t="s">
        <v>79</v>
      </c>
      <c r="L5016" s="2" t="s">
        <v>677</v>
      </c>
      <c r="M5016" s="2" t="s">
        <v>678</v>
      </c>
      <c r="N5016" s="2" t="s">
        <v>679</v>
      </c>
      <c r="O5016" s="3">
        <v>5</v>
      </c>
      <c r="P5016" s="3">
        <v>90.957800000000006</v>
      </c>
      <c r="Q5016" s="3">
        <v>96</v>
      </c>
      <c r="R5016" s="3">
        <v>480</v>
      </c>
      <c r="S5016" s="3">
        <v>5.0422000000000002</v>
      </c>
      <c r="T5016" s="3">
        <v>25.21</v>
      </c>
      <c r="U5016" s="3">
        <v>5.25</v>
      </c>
      <c r="V5016" s="2" t="s">
        <v>42</v>
      </c>
      <c r="W5016" s="2" t="s">
        <v>43</v>
      </c>
      <c r="X5016" s="2" t="s">
        <v>197</v>
      </c>
      <c r="Y5016" s="19" t="str">
        <f>VLOOKUP(G5016,'Verweis Kd-Gruppe'!$A$2:$B$8,2,FALSE)</f>
        <v>EXP</v>
      </c>
      <c r="Z5016" s="19" t="str">
        <f>VLOOKUP(J5016,'Verweis Art-Gruppe'!$A$2:$B$15,2,FALSE)</f>
        <v>Geräte</v>
      </c>
      <c r="AA5016" s="19" t="str">
        <f>VLOOKUP(W5016,'Verweis Vertreter'!$A$2:$B$24,2,FALSE)</f>
        <v>Sebastian Faber</v>
      </c>
      <c r="AB5016" s="12">
        <f t="shared" si="702"/>
        <v>5</v>
      </c>
      <c r="AC5016" s="12">
        <f t="shared" si="707"/>
        <v>90.957800000000006</v>
      </c>
      <c r="AD5016" s="12">
        <f t="shared" si="708"/>
        <v>96</v>
      </c>
      <c r="AE5016" s="12">
        <f t="shared" si="703"/>
        <v>480</v>
      </c>
      <c r="AF5016" s="12">
        <f t="shared" si="704"/>
        <v>5.0422000000000002</v>
      </c>
      <c r="AG5016" s="12">
        <f t="shared" si="705"/>
        <v>25.21</v>
      </c>
      <c r="AH5016" s="9">
        <f t="shared" si="709"/>
        <v>5.2520833333333336E-2</v>
      </c>
      <c r="AI5016" s="14">
        <f>VLOOKUP(E5016,'Verweis Faktor'!$A:$B,2,FALSE)</f>
        <v>1</v>
      </c>
      <c r="AJ5016" s="14"/>
      <c r="AK5016" s="14" t="str">
        <f>IF(AL5016="Ja","Versandkosten",VLOOKUP(E5016,'Verweis Belegart'!$A$2:$B$9,2,FALSE))</f>
        <v>Hardware</v>
      </c>
      <c r="AL5016" s="14" t="str">
        <f t="shared" si="710"/>
        <v>Nein</v>
      </c>
      <c r="AM5016" s="14" t="str">
        <f t="shared" si="706"/>
        <v>Positiv</v>
      </c>
    </row>
    <row r="5017" spans="1:39" ht="17.25" customHeight="1" x14ac:dyDescent="0.35">
      <c r="A5017" s="17">
        <v>14575129</v>
      </c>
      <c r="B5017" s="2" t="s">
        <v>2487</v>
      </c>
      <c r="C5017" s="1">
        <v>2025001</v>
      </c>
      <c r="D5017" s="1">
        <v>2001265</v>
      </c>
      <c r="E5017" s="2" t="s">
        <v>34</v>
      </c>
      <c r="F5017" s="2" t="s">
        <v>142</v>
      </c>
      <c r="G5017" s="2" t="s">
        <v>66</v>
      </c>
      <c r="H5017" s="2" t="s">
        <v>2242</v>
      </c>
      <c r="I5017" s="2" t="s">
        <v>2243</v>
      </c>
      <c r="J5017" s="2" t="s">
        <v>103</v>
      </c>
      <c r="K5017" s="2" t="s">
        <v>83</v>
      </c>
      <c r="L5017" s="2" t="s">
        <v>479</v>
      </c>
      <c r="M5017" s="2" t="s">
        <v>480</v>
      </c>
      <c r="N5017" s="2" t="s">
        <v>481</v>
      </c>
      <c r="O5017" s="3">
        <v>1</v>
      </c>
      <c r="P5017" s="3">
        <v>110.11790000000001</v>
      </c>
      <c r="Q5017" s="3">
        <v>119</v>
      </c>
      <c r="R5017" s="3">
        <v>119</v>
      </c>
      <c r="S5017" s="3">
        <v>8.8820999999999994</v>
      </c>
      <c r="T5017" s="3">
        <v>8.8800000000000008</v>
      </c>
      <c r="U5017" s="3">
        <v>7.46</v>
      </c>
      <c r="V5017" s="2" t="s">
        <v>42</v>
      </c>
      <c r="W5017" s="2" t="s">
        <v>43</v>
      </c>
      <c r="X5017" s="2" t="s">
        <v>197</v>
      </c>
      <c r="Y5017" s="19" t="str">
        <f>VLOOKUP(G5017,'Verweis Kd-Gruppe'!$A$2:$B$8,2,FALSE)</f>
        <v>EXP</v>
      </c>
      <c r="Z5017" s="19" t="str">
        <f>VLOOKUP(J5017,'Verweis Art-Gruppe'!$A$2:$B$15,2,FALSE)</f>
        <v>Geräte</v>
      </c>
      <c r="AA5017" s="19" t="str">
        <f>VLOOKUP(W5017,'Verweis Vertreter'!$A$2:$B$24,2,FALSE)</f>
        <v>Sebastian Faber</v>
      </c>
      <c r="AB5017" s="12">
        <f t="shared" si="702"/>
        <v>1</v>
      </c>
      <c r="AC5017" s="12">
        <f t="shared" si="707"/>
        <v>110.11790000000001</v>
      </c>
      <c r="AD5017" s="12">
        <f t="shared" si="708"/>
        <v>119</v>
      </c>
      <c r="AE5017" s="12">
        <f t="shared" si="703"/>
        <v>119</v>
      </c>
      <c r="AF5017" s="12">
        <f t="shared" si="704"/>
        <v>8.8820999999999994</v>
      </c>
      <c r="AG5017" s="12">
        <f t="shared" si="705"/>
        <v>8.8800000000000008</v>
      </c>
      <c r="AH5017" s="9">
        <f t="shared" si="709"/>
        <v>7.4621848739495802E-2</v>
      </c>
      <c r="AI5017" s="14">
        <f>VLOOKUP(E5017,'Verweis Faktor'!$A:$B,2,FALSE)</f>
        <v>1</v>
      </c>
      <c r="AJ5017" s="14"/>
      <c r="AK5017" s="14" t="str">
        <f>IF(AL5017="Ja","Versandkosten",VLOOKUP(E5017,'Verweis Belegart'!$A$2:$B$9,2,FALSE))</f>
        <v>Hardware</v>
      </c>
      <c r="AL5017" s="14" t="str">
        <f t="shared" si="710"/>
        <v>Nein</v>
      </c>
      <c r="AM5017" s="14" t="str">
        <f t="shared" si="706"/>
        <v>Positiv</v>
      </c>
    </row>
    <row r="5018" spans="1:39" ht="17.25" customHeight="1" x14ac:dyDescent="0.35">
      <c r="A5018" s="17">
        <v>14575129</v>
      </c>
      <c r="B5018" s="2" t="s">
        <v>2487</v>
      </c>
      <c r="C5018" s="1">
        <v>2025001</v>
      </c>
      <c r="D5018" s="1">
        <v>2001265</v>
      </c>
      <c r="E5018" s="2" t="s">
        <v>34</v>
      </c>
      <c r="F5018" s="2" t="s">
        <v>142</v>
      </c>
      <c r="G5018" s="2" t="s">
        <v>66</v>
      </c>
      <c r="H5018" s="2" t="s">
        <v>2242</v>
      </c>
      <c r="I5018" s="2" t="s">
        <v>2243</v>
      </c>
      <c r="J5018" s="2" t="s">
        <v>103</v>
      </c>
      <c r="K5018" s="2" t="s">
        <v>87</v>
      </c>
      <c r="L5018" s="2" t="s">
        <v>188</v>
      </c>
      <c r="M5018" s="2" t="s">
        <v>189</v>
      </c>
      <c r="N5018" s="2" t="s">
        <v>136</v>
      </c>
      <c r="O5018" s="3">
        <v>1</v>
      </c>
      <c r="P5018" s="3">
        <v>195</v>
      </c>
      <c r="Q5018" s="3">
        <v>202</v>
      </c>
      <c r="R5018" s="3">
        <v>202</v>
      </c>
      <c r="S5018" s="3">
        <v>7</v>
      </c>
      <c r="T5018" s="3">
        <v>7</v>
      </c>
      <c r="U5018" s="3">
        <v>3.46</v>
      </c>
      <c r="V5018" s="2" t="s">
        <v>42</v>
      </c>
      <c r="W5018" s="2" t="s">
        <v>43</v>
      </c>
      <c r="X5018" s="2" t="s">
        <v>197</v>
      </c>
      <c r="Y5018" s="19" t="str">
        <f>VLOOKUP(G5018,'Verweis Kd-Gruppe'!$A$2:$B$8,2,FALSE)</f>
        <v>EXP</v>
      </c>
      <c r="Z5018" s="19" t="str">
        <f>VLOOKUP(J5018,'Verweis Art-Gruppe'!$A$2:$B$15,2,FALSE)</f>
        <v>Geräte</v>
      </c>
      <c r="AA5018" s="19" t="str">
        <f>VLOOKUP(W5018,'Verweis Vertreter'!$A$2:$B$24,2,FALSE)</f>
        <v>Sebastian Faber</v>
      </c>
      <c r="AB5018" s="12">
        <f t="shared" si="702"/>
        <v>1</v>
      </c>
      <c r="AC5018" s="12">
        <f t="shared" si="707"/>
        <v>195</v>
      </c>
      <c r="AD5018" s="12">
        <f t="shared" si="708"/>
        <v>202</v>
      </c>
      <c r="AE5018" s="12">
        <f t="shared" si="703"/>
        <v>202</v>
      </c>
      <c r="AF5018" s="12">
        <f t="shared" si="704"/>
        <v>7</v>
      </c>
      <c r="AG5018" s="12">
        <f t="shared" si="705"/>
        <v>7</v>
      </c>
      <c r="AH5018" s="9">
        <f t="shared" si="709"/>
        <v>3.4653465346534656E-2</v>
      </c>
      <c r="AI5018" s="14">
        <f>VLOOKUP(E5018,'Verweis Faktor'!$A:$B,2,FALSE)</f>
        <v>1</v>
      </c>
      <c r="AJ5018" s="14"/>
      <c r="AK5018" s="14" t="str">
        <f>IF(AL5018="Ja","Versandkosten",VLOOKUP(E5018,'Verweis Belegart'!$A$2:$B$9,2,FALSE))</f>
        <v>Hardware</v>
      </c>
      <c r="AL5018" s="14" t="str">
        <f t="shared" si="710"/>
        <v>Nein</v>
      </c>
      <c r="AM5018" s="14" t="str">
        <f t="shared" si="706"/>
        <v>Positiv</v>
      </c>
    </row>
    <row r="5019" spans="1:39" ht="17.25" customHeight="1" x14ac:dyDescent="0.35">
      <c r="A5019" s="17">
        <v>14575129</v>
      </c>
      <c r="B5019" s="2" t="s">
        <v>2487</v>
      </c>
      <c r="C5019" s="1">
        <v>2025001</v>
      </c>
      <c r="D5019" s="1">
        <v>2001265</v>
      </c>
      <c r="E5019" s="2" t="s">
        <v>34</v>
      </c>
      <c r="F5019" s="2" t="s">
        <v>142</v>
      </c>
      <c r="G5019" s="2" t="s">
        <v>66</v>
      </c>
      <c r="H5019" s="2" t="s">
        <v>2242</v>
      </c>
      <c r="I5019" s="2" t="s">
        <v>2243</v>
      </c>
      <c r="J5019" s="2" t="s">
        <v>103</v>
      </c>
      <c r="K5019" s="2" t="s">
        <v>91</v>
      </c>
      <c r="L5019" s="2" t="s">
        <v>345</v>
      </c>
      <c r="M5019" s="2" t="s">
        <v>346</v>
      </c>
      <c r="N5019" s="2" t="s">
        <v>347</v>
      </c>
      <c r="O5019" s="3">
        <v>5</v>
      </c>
      <c r="P5019" s="3">
        <v>759</v>
      </c>
      <c r="Q5019" s="3">
        <v>769</v>
      </c>
      <c r="R5019" s="3">
        <v>3845</v>
      </c>
      <c r="S5019" s="3">
        <v>10</v>
      </c>
      <c r="T5019" s="3">
        <v>50</v>
      </c>
      <c r="U5019" s="3">
        <v>1.3</v>
      </c>
      <c r="V5019" s="2" t="s">
        <v>42</v>
      </c>
      <c r="W5019" s="2" t="s">
        <v>43</v>
      </c>
      <c r="X5019" s="2" t="s">
        <v>197</v>
      </c>
      <c r="Y5019" s="19" t="str">
        <f>VLOOKUP(G5019,'Verweis Kd-Gruppe'!$A$2:$B$8,2,FALSE)</f>
        <v>EXP</v>
      </c>
      <c r="Z5019" s="19" t="str">
        <f>VLOOKUP(J5019,'Verweis Art-Gruppe'!$A$2:$B$15,2,FALSE)</f>
        <v>Geräte</v>
      </c>
      <c r="AA5019" s="19" t="str">
        <f>VLOOKUP(W5019,'Verweis Vertreter'!$A$2:$B$24,2,FALSE)</f>
        <v>Sebastian Faber</v>
      </c>
      <c r="AB5019" s="12">
        <f t="shared" si="702"/>
        <v>5</v>
      </c>
      <c r="AC5019" s="12">
        <f t="shared" si="707"/>
        <v>759</v>
      </c>
      <c r="AD5019" s="12">
        <f t="shared" si="708"/>
        <v>769</v>
      </c>
      <c r="AE5019" s="12">
        <f t="shared" si="703"/>
        <v>3845</v>
      </c>
      <c r="AF5019" s="12">
        <f t="shared" si="704"/>
        <v>10</v>
      </c>
      <c r="AG5019" s="12">
        <f t="shared" si="705"/>
        <v>50</v>
      </c>
      <c r="AH5019" s="9">
        <f t="shared" si="709"/>
        <v>1.3003901170351105E-2</v>
      </c>
      <c r="AI5019" s="14">
        <f>VLOOKUP(E5019,'Verweis Faktor'!$A:$B,2,FALSE)</f>
        <v>1</v>
      </c>
      <c r="AJ5019" s="14"/>
      <c r="AK5019" s="14" t="str">
        <f>IF(AL5019="Ja","Versandkosten",VLOOKUP(E5019,'Verweis Belegart'!$A$2:$B$9,2,FALSE))</f>
        <v>Hardware</v>
      </c>
      <c r="AL5019" s="14" t="str">
        <f t="shared" si="710"/>
        <v>Nein</v>
      </c>
      <c r="AM5019" s="14" t="str">
        <f t="shared" si="706"/>
        <v>Positiv</v>
      </c>
    </row>
    <row r="5020" spans="1:39" ht="17.25" customHeight="1" x14ac:dyDescent="0.35">
      <c r="A5020" s="17">
        <v>14575129</v>
      </c>
      <c r="B5020" s="2" t="s">
        <v>2487</v>
      </c>
      <c r="C5020" s="1">
        <v>2025001</v>
      </c>
      <c r="D5020" s="1">
        <v>2001265</v>
      </c>
      <c r="E5020" s="2" t="s">
        <v>34</v>
      </c>
      <c r="F5020" s="2" t="s">
        <v>142</v>
      </c>
      <c r="G5020" s="2" t="s">
        <v>66</v>
      </c>
      <c r="H5020" s="2" t="s">
        <v>2242</v>
      </c>
      <c r="I5020" s="2" t="s">
        <v>2243</v>
      </c>
      <c r="J5020" s="2" t="s">
        <v>103</v>
      </c>
      <c r="K5020" s="2" t="s">
        <v>95</v>
      </c>
      <c r="L5020" s="2" t="s">
        <v>1558</v>
      </c>
      <c r="M5020" s="2" t="s">
        <v>1559</v>
      </c>
      <c r="N5020" s="2" t="s">
        <v>481</v>
      </c>
      <c r="O5020" s="3">
        <v>2</v>
      </c>
      <c r="P5020" s="3">
        <v>109</v>
      </c>
      <c r="Q5020" s="3">
        <v>119</v>
      </c>
      <c r="R5020" s="3">
        <v>238</v>
      </c>
      <c r="S5020" s="3">
        <v>10</v>
      </c>
      <c r="T5020" s="3">
        <v>20</v>
      </c>
      <c r="U5020" s="3">
        <v>8.4</v>
      </c>
      <c r="V5020" s="2" t="s">
        <v>42</v>
      </c>
      <c r="W5020" s="2" t="s">
        <v>43</v>
      </c>
      <c r="X5020" s="2" t="s">
        <v>197</v>
      </c>
      <c r="Y5020" s="19" t="str">
        <f>VLOOKUP(G5020,'Verweis Kd-Gruppe'!$A$2:$B$8,2,FALSE)</f>
        <v>EXP</v>
      </c>
      <c r="Z5020" s="19" t="str">
        <f>VLOOKUP(J5020,'Verweis Art-Gruppe'!$A$2:$B$15,2,FALSE)</f>
        <v>Geräte</v>
      </c>
      <c r="AA5020" s="19" t="str">
        <f>VLOOKUP(W5020,'Verweis Vertreter'!$A$2:$B$24,2,FALSE)</f>
        <v>Sebastian Faber</v>
      </c>
      <c r="AB5020" s="12">
        <f t="shared" si="702"/>
        <v>2</v>
      </c>
      <c r="AC5020" s="12">
        <f t="shared" si="707"/>
        <v>109</v>
      </c>
      <c r="AD5020" s="12">
        <f t="shared" si="708"/>
        <v>119</v>
      </c>
      <c r="AE5020" s="12">
        <f t="shared" si="703"/>
        <v>238</v>
      </c>
      <c r="AF5020" s="12">
        <f t="shared" si="704"/>
        <v>10</v>
      </c>
      <c r="AG5020" s="12">
        <f t="shared" si="705"/>
        <v>20</v>
      </c>
      <c r="AH5020" s="9">
        <f t="shared" si="709"/>
        <v>8.4033613445378158E-2</v>
      </c>
      <c r="AI5020" s="14">
        <f>VLOOKUP(E5020,'Verweis Faktor'!$A:$B,2,FALSE)</f>
        <v>1</v>
      </c>
      <c r="AJ5020" s="14"/>
      <c r="AK5020" s="14" t="str">
        <f>IF(AL5020="Ja","Versandkosten",VLOOKUP(E5020,'Verweis Belegart'!$A$2:$B$9,2,FALSE))</f>
        <v>Hardware</v>
      </c>
      <c r="AL5020" s="14" t="str">
        <f t="shared" si="710"/>
        <v>Nein</v>
      </c>
      <c r="AM5020" s="14" t="str">
        <f t="shared" si="706"/>
        <v>Positiv</v>
      </c>
    </row>
    <row r="5021" spans="1:39" ht="17.25" customHeight="1" x14ac:dyDescent="0.35">
      <c r="A5021" s="17">
        <v>14575129</v>
      </c>
      <c r="B5021" s="2" t="s">
        <v>2487</v>
      </c>
      <c r="C5021" s="1">
        <v>2025001</v>
      </c>
      <c r="D5021" s="1">
        <v>2001265</v>
      </c>
      <c r="E5021" s="2" t="s">
        <v>34</v>
      </c>
      <c r="F5021" s="2" t="s">
        <v>142</v>
      </c>
      <c r="G5021" s="2" t="s">
        <v>66</v>
      </c>
      <c r="H5021" s="2" t="s">
        <v>2242</v>
      </c>
      <c r="I5021" s="2" t="s">
        <v>2243</v>
      </c>
      <c r="J5021" s="2" t="s">
        <v>103</v>
      </c>
      <c r="K5021" s="2" t="s">
        <v>99</v>
      </c>
      <c r="L5021" s="2" t="s">
        <v>63</v>
      </c>
      <c r="M5021" s="2" t="s">
        <v>64</v>
      </c>
      <c r="N5021" s="2" t="s">
        <v>65</v>
      </c>
      <c r="O5021" s="3">
        <v>5</v>
      </c>
      <c r="P5021" s="3">
        <v>197.0257</v>
      </c>
      <c r="Q5021" s="3">
        <v>209</v>
      </c>
      <c r="R5021" s="3">
        <v>1045</v>
      </c>
      <c r="S5021" s="3">
        <v>11.974299999999999</v>
      </c>
      <c r="T5021" s="3">
        <v>59.87</v>
      </c>
      <c r="U5021" s="3">
        <v>5.72</v>
      </c>
      <c r="V5021" s="2" t="s">
        <v>42</v>
      </c>
      <c r="W5021" s="2" t="s">
        <v>43</v>
      </c>
      <c r="X5021" s="2" t="s">
        <v>197</v>
      </c>
      <c r="Y5021" s="19" t="str">
        <f>VLOOKUP(G5021,'Verweis Kd-Gruppe'!$A$2:$B$8,2,FALSE)</f>
        <v>EXP</v>
      </c>
      <c r="Z5021" s="19" t="str">
        <f>VLOOKUP(J5021,'Verweis Art-Gruppe'!$A$2:$B$15,2,FALSE)</f>
        <v>Geräte</v>
      </c>
      <c r="AA5021" s="19" t="str">
        <f>VLOOKUP(W5021,'Verweis Vertreter'!$A$2:$B$24,2,FALSE)</f>
        <v>Sebastian Faber</v>
      </c>
      <c r="AB5021" s="12">
        <f t="shared" si="702"/>
        <v>5</v>
      </c>
      <c r="AC5021" s="12">
        <f t="shared" si="707"/>
        <v>197.0257</v>
      </c>
      <c r="AD5021" s="12">
        <f t="shared" si="708"/>
        <v>209</v>
      </c>
      <c r="AE5021" s="12">
        <f t="shared" si="703"/>
        <v>1045</v>
      </c>
      <c r="AF5021" s="12">
        <f t="shared" si="704"/>
        <v>11.974299999999999</v>
      </c>
      <c r="AG5021" s="12">
        <f t="shared" si="705"/>
        <v>59.87</v>
      </c>
      <c r="AH5021" s="9">
        <f t="shared" si="709"/>
        <v>5.729186602870813E-2</v>
      </c>
      <c r="AI5021" s="14">
        <f>VLOOKUP(E5021,'Verweis Faktor'!$A:$B,2,FALSE)</f>
        <v>1</v>
      </c>
      <c r="AJ5021" s="14"/>
      <c r="AK5021" s="14" t="str">
        <f>IF(AL5021="Ja","Versandkosten",VLOOKUP(E5021,'Verweis Belegart'!$A$2:$B$9,2,FALSE))</f>
        <v>Hardware</v>
      </c>
      <c r="AL5021" s="14" t="str">
        <f t="shared" si="710"/>
        <v>Nein</v>
      </c>
      <c r="AM5021" s="14" t="str">
        <f t="shared" si="706"/>
        <v>Positiv</v>
      </c>
    </row>
    <row r="5022" spans="1:39" ht="17.25" customHeight="1" x14ac:dyDescent="0.35">
      <c r="A5022" s="17">
        <v>14575100</v>
      </c>
      <c r="B5022" s="2" t="s">
        <v>2487</v>
      </c>
      <c r="C5022" s="1">
        <v>2025001</v>
      </c>
      <c r="D5022" s="1">
        <v>2001266</v>
      </c>
      <c r="E5022" s="2" t="s">
        <v>34</v>
      </c>
      <c r="F5022" s="2" t="s">
        <v>53</v>
      </c>
      <c r="G5022" s="2" t="s">
        <v>36</v>
      </c>
      <c r="H5022" s="2" t="s">
        <v>1099</v>
      </c>
      <c r="I5022" s="2" t="s">
        <v>1100</v>
      </c>
      <c r="J5022" s="2" t="s">
        <v>304</v>
      </c>
      <c r="K5022" s="2" t="s">
        <v>28</v>
      </c>
      <c r="L5022" s="2" t="s">
        <v>2389</v>
      </c>
      <c r="M5022" s="2" t="s">
        <v>2390</v>
      </c>
      <c r="N5022" s="2" t="s">
        <v>265</v>
      </c>
      <c r="O5022" s="3">
        <v>1</v>
      </c>
      <c r="P5022" s="3">
        <v>302</v>
      </c>
      <c r="Q5022" s="3">
        <v>340</v>
      </c>
      <c r="R5022" s="3">
        <v>340</v>
      </c>
      <c r="S5022" s="3">
        <v>38</v>
      </c>
      <c r="T5022" s="3">
        <v>38</v>
      </c>
      <c r="U5022" s="3">
        <v>11.17</v>
      </c>
      <c r="V5022" s="2" t="s">
        <v>42</v>
      </c>
      <c r="W5022" s="2" t="s">
        <v>43</v>
      </c>
      <c r="X5022" s="2" t="s">
        <v>197</v>
      </c>
      <c r="Y5022" s="19" t="str">
        <f>VLOOKUP(G5022,'Verweis Kd-Gruppe'!$A$2:$B$8,2,FALSE)</f>
        <v>GRK</v>
      </c>
      <c r="Z5022" s="19" t="str">
        <f>VLOOKUP(J5022,'Verweis Art-Gruppe'!$A$2:$B$15,2,FALSE)</f>
        <v>Zubehör</v>
      </c>
      <c r="AA5022" s="19" t="str">
        <f>VLOOKUP(W5022,'Verweis Vertreter'!$A$2:$B$24,2,FALSE)</f>
        <v>Sebastian Faber</v>
      </c>
      <c r="AB5022" s="12">
        <f t="shared" si="702"/>
        <v>1</v>
      </c>
      <c r="AC5022" s="12">
        <f t="shared" si="707"/>
        <v>302</v>
      </c>
      <c r="AD5022" s="12">
        <f t="shared" si="708"/>
        <v>340</v>
      </c>
      <c r="AE5022" s="12">
        <f t="shared" si="703"/>
        <v>340</v>
      </c>
      <c r="AF5022" s="12">
        <f t="shared" si="704"/>
        <v>38</v>
      </c>
      <c r="AG5022" s="12">
        <f t="shared" si="705"/>
        <v>38</v>
      </c>
      <c r="AH5022" s="9">
        <f t="shared" si="709"/>
        <v>0.11176470588235295</v>
      </c>
      <c r="AI5022" s="14">
        <f>VLOOKUP(E5022,'Verweis Faktor'!$A:$B,2,FALSE)</f>
        <v>1</v>
      </c>
      <c r="AJ5022" s="14"/>
      <c r="AK5022" s="14" t="str">
        <f>IF(AL5022="Ja","Versandkosten",VLOOKUP(E5022,'Verweis Belegart'!$A$2:$B$9,2,FALSE))</f>
        <v>Hardware</v>
      </c>
      <c r="AL5022" s="14" t="str">
        <f t="shared" si="710"/>
        <v>Nein</v>
      </c>
      <c r="AM5022" s="14" t="str">
        <f t="shared" si="706"/>
        <v>Positiv</v>
      </c>
    </row>
    <row r="5023" spans="1:39" ht="17.25" customHeight="1" x14ac:dyDescent="0.35">
      <c r="A5023" s="17">
        <v>14575015</v>
      </c>
      <c r="B5023" s="2" t="s">
        <v>2487</v>
      </c>
      <c r="C5023" s="1">
        <v>2025001</v>
      </c>
      <c r="D5023" s="1">
        <v>2001267</v>
      </c>
      <c r="E5023" s="2" t="s">
        <v>34</v>
      </c>
      <c r="F5023" s="2" t="s">
        <v>53</v>
      </c>
      <c r="G5023" s="2" t="s">
        <v>36</v>
      </c>
      <c r="H5023" s="2" t="s">
        <v>437</v>
      </c>
      <c r="I5023" s="2" t="s">
        <v>438</v>
      </c>
      <c r="J5023" s="2" t="s">
        <v>103</v>
      </c>
      <c r="K5023" s="2" t="s">
        <v>28</v>
      </c>
      <c r="L5023" s="2" t="s">
        <v>2306</v>
      </c>
      <c r="M5023" s="2" t="s">
        <v>2307</v>
      </c>
      <c r="N5023" s="2" t="s">
        <v>1480</v>
      </c>
      <c r="O5023" s="3">
        <v>3</v>
      </c>
      <c r="P5023" s="3">
        <v>305</v>
      </c>
      <c r="Q5023" s="3">
        <v>315</v>
      </c>
      <c r="R5023" s="3">
        <v>945</v>
      </c>
      <c r="S5023" s="3">
        <v>10</v>
      </c>
      <c r="T5023" s="3">
        <v>30</v>
      </c>
      <c r="U5023" s="3">
        <v>3.17</v>
      </c>
      <c r="V5023" s="2" t="s">
        <v>235</v>
      </c>
      <c r="W5023" s="2" t="s">
        <v>236</v>
      </c>
      <c r="X5023" s="2" t="s">
        <v>197</v>
      </c>
      <c r="Y5023" s="19" t="str">
        <f>VLOOKUP(G5023,'Verweis Kd-Gruppe'!$A$2:$B$8,2,FALSE)</f>
        <v>GRK</v>
      </c>
      <c r="Z5023" s="19" t="str">
        <f>VLOOKUP(J5023,'Verweis Art-Gruppe'!$A$2:$B$15,2,FALSE)</f>
        <v>Geräte</v>
      </c>
      <c r="AA5023" s="19" t="str">
        <f>VLOOKUP(W5023,'Verweis Vertreter'!$A$2:$B$24,2,FALSE)</f>
        <v>Patrick Verfürth</v>
      </c>
      <c r="AB5023" s="12">
        <f t="shared" si="702"/>
        <v>3</v>
      </c>
      <c r="AC5023" s="12">
        <f t="shared" si="707"/>
        <v>305</v>
      </c>
      <c r="AD5023" s="12">
        <f t="shared" si="708"/>
        <v>315</v>
      </c>
      <c r="AE5023" s="12">
        <f t="shared" si="703"/>
        <v>945</v>
      </c>
      <c r="AF5023" s="12">
        <f t="shared" si="704"/>
        <v>10</v>
      </c>
      <c r="AG5023" s="12">
        <f t="shared" si="705"/>
        <v>30</v>
      </c>
      <c r="AH5023" s="9">
        <f t="shared" si="709"/>
        <v>3.1746031746031744E-2</v>
      </c>
      <c r="AI5023" s="14">
        <f>VLOOKUP(E5023,'Verweis Faktor'!$A:$B,2,FALSE)</f>
        <v>1</v>
      </c>
      <c r="AJ5023" s="14"/>
      <c r="AK5023" s="14" t="str">
        <f>IF(AL5023="Ja","Versandkosten",VLOOKUP(E5023,'Verweis Belegart'!$A$2:$B$9,2,FALSE))</f>
        <v>Hardware</v>
      </c>
      <c r="AL5023" s="14" t="str">
        <f t="shared" si="710"/>
        <v>Nein</v>
      </c>
      <c r="AM5023" s="14" t="str">
        <f t="shared" si="706"/>
        <v>Positiv</v>
      </c>
    </row>
    <row r="5024" spans="1:39" ht="17.25" customHeight="1" x14ac:dyDescent="0.35">
      <c r="A5024" s="17">
        <v>14575015</v>
      </c>
      <c r="B5024" s="2" t="s">
        <v>2487</v>
      </c>
      <c r="C5024" s="1">
        <v>2025001</v>
      </c>
      <c r="D5024" s="1">
        <v>2001267</v>
      </c>
      <c r="E5024" s="2" t="s">
        <v>34</v>
      </c>
      <c r="F5024" s="2" t="s">
        <v>53</v>
      </c>
      <c r="G5024" s="2" t="s">
        <v>36</v>
      </c>
      <c r="H5024" s="2" t="s">
        <v>437</v>
      </c>
      <c r="I5024" s="2" t="s">
        <v>438</v>
      </c>
      <c r="J5024" s="2" t="s">
        <v>103</v>
      </c>
      <c r="K5024" s="2" t="s">
        <v>45</v>
      </c>
      <c r="L5024" s="2" t="s">
        <v>1150</v>
      </c>
      <c r="M5024" s="2" t="s">
        <v>1151</v>
      </c>
      <c r="N5024" s="2" t="s">
        <v>1152</v>
      </c>
      <c r="O5024" s="3">
        <v>1</v>
      </c>
      <c r="P5024" s="3">
        <v>129.98869999999999</v>
      </c>
      <c r="Q5024" s="3">
        <v>147</v>
      </c>
      <c r="R5024" s="3">
        <v>147</v>
      </c>
      <c r="S5024" s="3">
        <v>17.011299999999999</v>
      </c>
      <c r="T5024" s="3">
        <v>17.010000000000002</v>
      </c>
      <c r="U5024" s="3">
        <v>11.57</v>
      </c>
      <c r="V5024" s="2" t="s">
        <v>235</v>
      </c>
      <c r="W5024" s="2" t="s">
        <v>236</v>
      </c>
      <c r="X5024" s="2" t="s">
        <v>197</v>
      </c>
      <c r="Y5024" s="19" t="str">
        <f>VLOOKUP(G5024,'Verweis Kd-Gruppe'!$A$2:$B$8,2,FALSE)</f>
        <v>GRK</v>
      </c>
      <c r="Z5024" s="19" t="str">
        <f>VLOOKUP(J5024,'Verweis Art-Gruppe'!$A$2:$B$15,2,FALSE)</f>
        <v>Geräte</v>
      </c>
      <c r="AA5024" s="19" t="str">
        <f>VLOOKUP(W5024,'Verweis Vertreter'!$A$2:$B$24,2,FALSE)</f>
        <v>Patrick Verfürth</v>
      </c>
      <c r="AB5024" s="12">
        <f t="shared" si="702"/>
        <v>1</v>
      </c>
      <c r="AC5024" s="12">
        <f t="shared" si="707"/>
        <v>129.98869999999999</v>
      </c>
      <c r="AD5024" s="12">
        <f t="shared" si="708"/>
        <v>147</v>
      </c>
      <c r="AE5024" s="12">
        <f t="shared" si="703"/>
        <v>147</v>
      </c>
      <c r="AF5024" s="12">
        <f t="shared" si="704"/>
        <v>17.011299999999999</v>
      </c>
      <c r="AG5024" s="12">
        <f t="shared" si="705"/>
        <v>17.010000000000002</v>
      </c>
      <c r="AH5024" s="9">
        <f t="shared" si="709"/>
        <v>0.11571428571428573</v>
      </c>
      <c r="AI5024" s="14">
        <f>VLOOKUP(E5024,'Verweis Faktor'!$A:$B,2,FALSE)</f>
        <v>1</v>
      </c>
      <c r="AJ5024" s="14"/>
      <c r="AK5024" s="14" t="str">
        <f>IF(AL5024="Ja","Versandkosten",VLOOKUP(E5024,'Verweis Belegart'!$A$2:$B$9,2,FALSE))</f>
        <v>Hardware</v>
      </c>
      <c r="AL5024" s="14" t="str">
        <f t="shared" si="710"/>
        <v>Nein</v>
      </c>
      <c r="AM5024" s="14" t="str">
        <f t="shared" si="706"/>
        <v>Positiv</v>
      </c>
    </row>
    <row r="5025" spans="1:39" ht="17.25" customHeight="1" x14ac:dyDescent="0.35">
      <c r="A5025" s="17">
        <v>14575015</v>
      </c>
      <c r="B5025" s="2" t="s">
        <v>2487</v>
      </c>
      <c r="C5025" s="1">
        <v>2025001</v>
      </c>
      <c r="D5025" s="1">
        <v>2001267</v>
      </c>
      <c r="E5025" s="2" t="s">
        <v>34</v>
      </c>
      <c r="F5025" s="2" t="s">
        <v>53</v>
      </c>
      <c r="G5025" s="2" t="s">
        <v>36</v>
      </c>
      <c r="H5025" s="2" t="s">
        <v>437</v>
      </c>
      <c r="I5025" s="2" t="s">
        <v>438</v>
      </c>
      <c r="J5025" s="2" t="s">
        <v>103</v>
      </c>
      <c r="K5025" s="2" t="s">
        <v>49</v>
      </c>
      <c r="L5025" s="2" t="s">
        <v>458</v>
      </c>
      <c r="M5025" s="2" t="s">
        <v>459</v>
      </c>
      <c r="N5025" s="2" t="s">
        <v>41</v>
      </c>
      <c r="O5025" s="3">
        <v>7</v>
      </c>
      <c r="P5025" s="3">
        <v>227.2817</v>
      </c>
      <c r="Q5025" s="3">
        <v>239</v>
      </c>
      <c r="R5025" s="3">
        <v>1673</v>
      </c>
      <c r="S5025" s="3">
        <v>11.718299999999999</v>
      </c>
      <c r="T5025" s="3">
        <v>82.03</v>
      </c>
      <c r="U5025" s="3">
        <v>4.9000000000000004</v>
      </c>
      <c r="V5025" s="2" t="s">
        <v>235</v>
      </c>
      <c r="W5025" s="2" t="s">
        <v>236</v>
      </c>
      <c r="X5025" s="2" t="s">
        <v>197</v>
      </c>
      <c r="Y5025" s="19" t="str">
        <f>VLOOKUP(G5025,'Verweis Kd-Gruppe'!$A$2:$B$8,2,FALSE)</f>
        <v>GRK</v>
      </c>
      <c r="Z5025" s="19" t="str">
        <f>VLOOKUP(J5025,'Verweis Art-Gruppe'!$A$2:$B$15,2,FALSE)</f>
        <v>Geräte</v>
      </c>
      <c r="AA5025" s="19" t="str">
        <f>VLOOKUP(W5025,'Verweis Vertreter'!$A$2:$B$24,2,FALSE)</f>
        <v>Patrick Verfürth</v>
      </c>
      <c r="AB5025" s="12">
        <f t="shared" si="702"/>
        <v>7</v>
      </c>
      <c r="AC5025" s="12">
        <f t="shared" si="707"/>
        <v>227.2817</v>
      </c>
      <c r="AD5025" s="12">
        <f t="shared" si="708"/>
        <v>239</v>
      </c>
      <c r="AE5025" s="12">
        <f t="shared" si="703"/>
        <v>1673</v>
      </c>
      <c r="AF5025" s="12">
        <f t="shared" si="704"/>
        <v>11.718299999999999</v>
      </c>
      <c r="AG5025" s="12">
        <f t="shared" si="705"/>
        <v>82.03</v>
      </c>
      <c r="AH5025" s="9">
        <f t="shared" si="709"/>
        <v>4.903167961745368E-2</v>
      </c>
      <c r="AI5025" s="14">
        <f>VLOOKUP(E5025,'Verweis Faktor'!$A:$B,2,FALSE)</f>
        <v>1</v>
      </c>
      <c r="AJ5025" s="14"/>
      <c r="AK5025" s="14" t="str">
        <f>IF(AL5025="Ja","Versandkosten",VLOOKUP(E5025,'Verweis Belegart'!$A$2:$B$9,2,FALSE))</f>
        <v>Hardware</v>
      </c>
      <c r="AL5025" s="14" t="str">
        <f t="shared" si="710"/>
        <v>Nein</v>
      </c>
      <c r="AM5025" s="14" t="str">
        <f t="shared" si="706"/>
        <v>Positiv</v>
      </c>
    </row>
    <row r="5026" spans="1:39" ht="17.25" customHeight="1" x14ac:dyDescent="0.35">
      <c r="A5026" s="17">
        <v>14575015</v>
      </c>
      <c r="B5026" s="2" t="s">
        <v>2487</v>
      </c>
      <c r="C5026" s="1">
        <v>2025001</v>
      </c>
      <c r="D5026" s="1">
        <v>2001267</v>
      </c>
      <c r="E5026" s="2" t="s">
        <v>34</v>
      </c>
      <c r="F5026" s="2" t="s">
        <v>53</v>
      </c>
      <c r="G5026" s="2" t="s">
        <v>36</v>
      </c>
      <c r="H5026" s="2" t="s">
        <v>437</v>
      </c>
      <c r="I5026" s="2" t="s">
        <v>438</v>
      </c>
      <c r="J5026" s="2" t="s">
        <v>103</v>
      </c>
      <c r="K5026" s="2" t="s">
        <v>79</v>
      </c>
      <c r="L5026" s="2" t="s">
        <v>2328</v>
      </c>
      <c r="M5026" s="2" t="s">
        <v>2329</v>
      </c>
      <c r="N5026" s="2" t="s">
        <v>2330</v>
      </c>
      <c r="O5026" s="3">
        <v>1</v>
      </c>
      <c r="P5026" s="3">
        <v>117</v>
      </c>
      <c r="Q5026" s="3">
        <v>129</v>
      </c>
      <c r="R5026" s="3">
        <v>129</v>
      </c>
      <c r="S5026" s="3">
        <v>12</v>
      </c>
      <c r="T5026" s="3">
        <v>12</v>
      </c>
      <c r="U5026" s="3">
        <v>9.3000000000000007</v>
      </c>
      <c r="V5026" s="2" t="s">
        <v>235</v>
      </c>
      <c r="W5026" s="2" t="s">
        <v>236</v>
      </c>
      <c r="X5026" s="2" t="s">
        <v>197</v>
      </c>
      <c r="Y5026" s="19" t="str">
        <f>VLOOKUP(G5026,'Verweis Kd-Gruppe'!$A$2:$B$8,2,FALSE)</f>
        <v>GRK</v>
      </c>
      <c r="Z5026" s="19" t="str">
        <f>VLOOKUP(J5026,'Verweis Art-Gruppe'!$A$2:$B$15,2,FALSE)</f>
        <v>Geräte</v>
      </c>
      <c r="AA5026" s="19" t="str">
        <f>VLOOKUP(W5026,'Verweis Vertreter'!$A$2:$B$24,2,FALSE)</f>
        <v>Patrick Verfürth</v>
      </c>
      <c r="AB5026" s="12">
        <f t="shared" si="702"/>
        <v>1</v>
      </c>
      <c r="AC5026" s="12">
        <f t="shared" si="707"/>
        <v>117</v>
      </c>
      <c r="AD5026" s="12">
        <f t="shared" si="708"/>
        <v>129</v>
      </c>
      <c r="AE5026" s="12">
        <f t="shared" si="703"/>
        <v>129</v>
      </c>
      <c r="AF5026" s="12">
        <f t="shared" si="704"/>
        <v>12</v>
      </c>
      <c r="AG5026" s="12">
        <f t="shared" si="705"/>
        <v>12</v>
      </c>
      <c r="AH5026" s="9">
        <f t="shared" si="709"/>
        <v>9.3023255813953487E-2</v>
      </c>
      <c r="AI5026" s="14">
        <f>VLOOKUP(E5026,'Verweis Faktor'!$A:$B,2,FALSE)</f>
        <v>1</v>
      </c>
      <c r="AJ5026" s="14"/>
      <c r="AK5026" s="14" t="str">
        <f>IF(AL5026="Ja","Versandkosten",VLOOKUP(E5026,'Verweis Belegart'!$A$2:$B$9,2,FALSE))</f>
        <v>Hardware</v>
      </c>
      <c r="AL5026" s="14" t="str">
        <f t="shared" si="710"/>
        <v>Nein</v>
      </c>
      <c r="AM5026" s="14" t="str">
        <f t="shared" si="706"/>
        <v>Positiv</v>
      </c>
    </row>
    <row r="5027" spans="1:39" ht="17.25" customHeight="1" x14ac:dyDescent="0.35">
      <c r="A5027" s="17">
        <v>14575015</v>
      </c>
      <c r="B5027" s="2" t="s">
        <v>2487</v>
      </c>
      <c r="C5027" s="1">
        <v>2025001</v>
      </c>
      <c r="D5027" s="1">
        <v>2001267</v>
      </c>
      <c r="E5027" s="2" t="s">
        <v>34</v>
      </c>
      <c r="F5027" s="2" t="s">
        <v>53</v>
      </c>
      <c r="G5027" s="2" t="s">
        <v>36</v>
      </c>
      <c r="H5027" s="2" t="s">
        <v>437</v>
      </c>
      <c r="I5027" s="2" t="s">
        <v>438</v>
      </c>
      <c r="J5027" s="2" t="s">
        <v>103</v>
      </c>
      <c r="K5027" s="2" t="s">
        <v>83</v>
      </c>
      <c r="L5027" s="2" t="s">
        <v>2308</v>
      </c>
      <c r="M5027" s="2" t="s">
        <v>2309</v>
      </c>
      <c r="N5027" s="2" t="s">
        <v>679</v>
      </c>
      <c r="O5027" s="3">
        <v>1</v>
      </c>
      <c r="P5027" s="3">
        <v>91</v>
      </c>
      <c r="Q5027" s="3">
        <v>99</v>
      </c>
      <c r="R5027" s="3">
        <v>99</v>
      </c>
      <c r="S5027" s="3">
        <v>8</v>
      </c>
      <c r="T5027" s="3">
        <v>8</v>
      </c>
      <c r="U5027" s="3">
        <v>8.08</v>
      </c>
      <c r="V5027" s="2" t="s">
        <v>235</v>
      </c>
      <c r="W5027" s="2" t="s">
        <v>236</v>
      </c>
      <c r="X5027" s="2" t="s">
        <v>197</v>
      </c>
      <c r="Y5027" s="19" t="str">
        <f>VLOOKUP(G5027,'Verweis Kd-Gruppe'!$A$2:$B$8,2,FALSE)</f>
        <v>GRK</v>
      </c>
      <c r="Z5027" s="19" t="str">
        <f>VLOOKUP(J5027,'Verweis Art-Gruppe'!$A$2:$B$15,2,FALSE)</f>
        <v>Geräte</v>
      </c>
      <c r="AA5027" s="19" t="str">
        <f>VLOOKUP(W5027,'Verweis Vertreter'!$A$2:$B$24,2,FALSE)</f>
        <v>Patrick Verfürth</v>
      </c>
      <c r="AB5027" s="12">
        <f t="shared" si="702"/>
        <v>1</v>
      </c>
      <c r="AC5027" s="12">
        <f t="shared" si="707"/>
        <v>91</v>
      </c>
      <c r="AD5027" s="12">
        <f t="shared" si="708"/>
        <v>99</v>
      </c>
      <c r="AE5027" s="12">
        <f t="shared" si="703"/>
        <v>99</v>
      </c>
      <c r="AF5027" s="12">
        <f t="shared" si="704"/>
        <v>8</v>
      </c>
      <c r="AG5027" s="12">
        <f t="shared" si="705"/>
        <v>8</v>
      </c>
      <c r="AH5027" s="9">
        <f t="shared" si="709"/>
        <v>8.0808080808080815E-2</v>
      </c>
      <c r="AI5027" s="14">
        <f>VLOOKUP(E5027,'Verweis Faktor'!$A:$B,2,FALSE)</f>
        <v>1</v>
      </c>
      <c r="AJ5027" s="14"/>
      <c r="AK5027" s="14" t="str">
        <f>IF(AL5027="Ja","Versandkosten",VLOOKUP(E5027,'Verweis Belegart'!$A$2:$B$9,2,FALSE))</f>
        <v>Hardware</v>
      </c>
      <c r="AL5027" s="14" t="str">
        <f t="shared" si="710"/>
        <v>Nein</v>
      </c>
      <c r="AM5027" s="14" t="str">
        <f t="shared" si="706"/>
        <v>Positiv</v>
      </c>
    </row>
    <row r="5028" spans="1:39" ht="17.25" customHeight="1" x14ac:dyDescent="0.35">
      <c r="A5028" s="17">
        <v>14575015</v>
      </c>
      <c r="B5028" s="2" t="s">
        <v>2487</v>
      </c>
      <c r="C5028" s="1">
        <v>2025001</v>
      </c>
      <c r="D5028" s="1">
        <v>2001267</v>
      </c>
      <c r="E5028" s="2" t="s">
        <v>34</v>
      </c>
      <c r="F5028" s="2" t="s">
        <v>53</v>
      </c>
      <c r="G5028" s="2" t="s">
        <v>36</v>
      </c>
      <c r="H5028" s="2" t="s">
        <v>437</v>
      </c>
      <c r="I5028" s="2" t="s">
        <v>438</v>
      </c>
      <c r="J5028" s="2" t="s">
        <v>103</v>
      </c>
      <c r="K5028" s="2" t="s">
        <v>87</v>
      </c>
      <c r="L5028" s="2" t="s">
        <v>908</v>
      </c>
      <c r="M5028" s="2" t="s">
        <v>909</v>
      </c>
      <c r="N5028" s="2" t="s">
        <v>910</v>
      </c>
      <c r="O5028" s="3">
        <v>1</v>
      </c>
      <c r="P5028" s="3">
        <v>149</v>
      </c>
      <c r="Q5028" s="3">
        <v>165</v>
      </c>
      <c r="R5028" s="3">
        <v>165</v>
      </c>
      <c r="S5028" s="3">
        <v>16</v>
      </c>
      <c r="T5028" s="3">
        <v>16</v>
      </c>
      <c r="U5028" s="3">
        <v>9.69</v>
      </c>
      <c r="V5028" s="2" t="s">
        <v>235</v>
      </c>
      <c r="W5028" s="2" t="s">
        <v>236</v>
      </c>
      <c r="X5028" s="2" t="s">
        <v>197</v>
      </c>
      <c r="Y5028" s="19" t="str">
        <f>VLOOKUP(G5028,'Verweis Kd-Gruppe'!$A$2:$B$8,2,FALSE)</f>
        <v>GRK</v>
      </c>
      <c r="Z5028" s="19" t="str">
        <f>VLOOKUP(J5028,'Verweis Art-Gruppe'!$A$2:$B$15,2,FALSE)</f>
        <v>Geräte</v>
      </c>
      <c r="AA5028" s="19" t="str">
        <f>VLOOKUP(W5028,'Verweis Vertreter'!$A$2:$B$24,2,FALSE)</f>
        <v>Patrick Verfürth</v>
      </c>
      <c r="AB5028" s="12">
        <f t="shared" si="702"/>
        <v>1</v>
      </c>
      <c r="AC5028" s="12">
        <f t="shared" si="707"/>
        <v>149</v>
      </c>
      <c r="AD5028" s="12">
        <f t="shared" si="708"/>
        <v>165</v>
      </c>
      <c r="AE5028" s="12">
        <f t="shared" si="703"/>
        <v>165</v>
      </c>
      <c r="AF5028" s="12">
        <f t="shared" si="704"/>
        <v>16</v>
      </c>
      <c r="AG5028" s="12">
        <f t="shared" si="705"/>
        <v>16</v>
      </c>
      <c r="AH5028" s="9">
        <f t="shared" si="709"/>
        <v>9.696969696969697E-2</v>
      </c>
      <c r="AI5028" s="14">
        <f>VLOOKUP(E5028,'Verweis Faktor'!$A:$B,2,FALSE)</f>
        <v>1</v>
      </c>
      <c r="AJ5028" s="14"/>
      <c r="AK5028" s="14" t="str">
        <f>IF(AL5028="Ja","Versandkosten",VLOOKUP(E5028,'Verweis Belegart'!$A$2:$B$9,2,FALSE))</f>
        <v>Hardware</v>
      </c>
      <c r="AL5028" s="14" t="str">
        <f t="shared" si="710"/>
        <v>Nein</v>
      </c>
      <c r="AM5028" s="14" t="str">
        <f t="shared" si="706"/>
        <v>Positiv</v>
      </c>
    </row>
    <row r="5029" spans="1:39" ht="17.25" customHeight="1" x14ac:dyDescent="0.35">
      <c r="A5029" s="17">
        <v>14575015</v>
      </c>
      <c r="B5029" s="2" t="s">
        <v>2487</v>
      </c>
      <c r="C5029" s="1">
        <v>2025001</v>
      </c>
      <c r="D5029" s="1">
        <v>2001267</v>
      </c>
      <c r="E5029" s="2" t="s">
        <v>34</v>
      </c>
      <c r="F5029" s="2" t="s">
        <v>53</v>
      </c>
      <c r="G5029" s="2" t="s">
        <v>36</v>
      </c>
      <c r="H5029" s="2" t="s">
        <v>437</v>
      </c>
      <c r="I5029" s="2" t="s">
        <v>438</v>
      </c>
      <c r="J5029" s="2" t="s">
        <v>103</v>
      </c>
      <c r="K5029" s="2" t="s">
        <v>91</v>
      </c>
      <c r="L5029" s="2" t="s">
        <v>1016</v>
      </c>
      <c r="M5029" s="2" t="s">
        <v>1017</v>
      </c>
      <c r="N5029" s="2" t="s">
        <v>506</v>
      </c>
      <c r="O5029" s="3">
        <v>4</v>
      </c>
      <c r="P5029" s="3">
        <v>240.00970000000001</v>
      </c>
      <c r="Q5029" s="3">
        <v>244</v>
      </c>
      <c r="R5029" s="3">
        <v>976</v>
      </c>
      <c r="S5029" s="3">
        <v>3.9903</v>
      </c>
      <c r="T5029" s="3">
        <v>15.96</v>
      </c>
      <c r="U5029" s="3">
        <v>1.63</v>
      </c>
      <c r="V5029" s="2" t="s">
        <v>235</v>
      </c>
      <c r="W5029" s="2" t="s">
        <v>236</v>
      </c>
      <c r="X5029" s="2" t="s">
        <v>197</v>
      </c>
      <c r="Y5029" s="19" t="str">
        <f>VLOOKUP(G5029,'Verweis Kd-Gruppe'!$A$2:$B$8,2,FALSE)</f>
        <v>GRK</v>
      </c>
      <c r="Z5029" s="19" t="str">
        <f>VLOOKUP(J5029,'Verweis Art-Gruppe'!$A$2:$B$15,2,FALSE)</f>
        <v>Geräte</v>
      </c>
      <c r="AA5029" s="19" t="str">
        <f>VLOOKUP(W5029,'Verweis Vertreter'!$A$2:$B$24,2,FALSE)</f>
        <v>Patrick Verfürth</v>
      </c>
      <c r="AB5029" s="12">
        <f t="shared" si="702"/>
        <v>4</v>
      </c>
      <c r="AC5029" s="12">
        <f t="shared" si="707"/>
        <v>240.00970000000001</v>
      </c>
      <c r="AD5029" s="12">
        <f t="shared" si="708"/>
        <v>244</v>
      </c>
      <c r="AE5029" s="12">
        <f t="shared" si="703"/>
        <v>976</v>
      </c>
      <c r="AF5029" s="12">
        <f t="shared" si="704"/>
        <v>3.9903</v>
      </c>
      <c r="AG5029" s="12">
        <f t="shared" si="705"/>
        <v>15.96</v>
      </c>
      <c r="AH5029" s="9">
        <f t="shared" si="709"/>
        <v>1.6352459016393442E-2</v>
      </c>
      <c r="AI5029" s="14">
        <f>VLOOKUP(E5029,'Verweis Faktor'!$A:$B,2,FALSE)</f>
        <v>1</v>
      </c>
      <c r="AJ5029" s="14"/>
      <c r="AK5029" s="14" t="str">
        <f>IF(AL5029="Ja","Versandkosten",VLOOKUP(E5029,'Verweis Belegart'!$A$2:$B$9,2,FALSE))</f>
        <v>Hardware</v>
      </c>
      <c r="AL5029" s="14" t="str">
        <f t="shared" si="710"/>
        <v>Nein</v>
      </c>
      <c r="AM5029" s="14" t="str">
        <f t="shared" si="706"/>
        <v>Positiv</v>
      </c>
    </row>
    <row r="5030" spans="1:39" ht="17.25" customHeight="1" x14ac:dyDescent="0.35">
      <c r="A5030" s="17">
        <v>14575015</v>
      </c>
      <c r="B5030" s="2" t="s">
        <v>2487</v>
      </c>
      <c r="C5030" s="1">
        <v>2025001</v>
      </c>
      <c r="D5030" s="1">
        <v>2001267</v>
      </c>
      <c r="E5030" s="2" t="s">
        <v>34</v>
      </c>
      <c r="F5030" s="2" t="s">
        <v>53</v>
      </c>
      <c r="G5030" s="2" t="s">
        <v>36</v>
      </c>
      <c r="H5030" s="2" t="s">
        <v>437</v>
      </c>
      <c r="I5030" s="2" t="s">
        <v>438</v>
      </c>
      <c r="J5030" s="2" t="s">
        <v>304</v>
      </c>
      <c r="K5030" s="2" t="s">
        <v>95</v>
      </c>
      <c r="L5030" s="2" t="s">
        <v>1578</v>
      </c>
      <c r="M5030" s="2" t="s">
        <v>1579</v>
      </c>
      <c r="N5030" s="2" t="s">
        <v>200</v>
      </c>
      <c r="O5030" s="3">
        <v>1</v>
      </c>
      <c r="P5030" s="3">
        <v>625</v>
      </c>
      <c r="Q5030" s="3">
        <v>638</v>
      </c>
      <c r="R5030" s="3">
        <v>638</v>
      </c>
      <c r="S5030" s="3">
        <v>13</v>
      </c>
      <c r="T5030" s="3">
        <v>13</v>
      </c>
      <c r="U5030" s="3">
        <v>2.0299999999999998</v>
      </c>
      <c r="V5030" s="2" t="s">
        <v>235</v>
      </c>
      <c r="W5030" s="2" t="s">
        <v>236</v>
      </c>
      <c r="X5030" s="2" t="s">
        <v>197</v>
      </c>
      <c r="Y5030" s="19" t="str">
        <f>VLOOKUP(G5030,'Verweis Kd-Gruppe'!$A$2:$B$8,2,FALSE)</f>
        <v>GRK</v>
      </c>
      <c r="Z5030" s="19" t="str">
        <f>VLOOKUP(J5030,'Verweis Art-Gruppe'!$A$2:$B$15,2,FALSE)</f>
        <v>Zubehör</v>
      </c>
      <c r="AA5030" s="19" t="str">
        <f>VLOOKUP(W5030,'Verweis Vertreter'!$A$2:$B$24,2,FALSE)</f>
        <v>Patrick Verfürth</v>
      </c>
      <c r="AB5030" s="12">
        <f t="shared" si="702"/>
        <v>1</v>
      </c>
      <c r="AC5030" s="12">
        <f t="shared" si="707"/>
        <v>625</v>
      </c>
      <c r="AD5030" s="12">
        <f t="shared" si="708"/>
        <v>638</v>
      </c>
      <c r="AE5030" s="12">
        <f t="shared" si="703"/>
        <v>638</v>
      </c>
      <c r="AF5030" s="12">
        <f t="shared" si="704"/>
        <v>13</v>
      </c>
      <c r="AG5030" s="12">
        <f t="shared" si="705"/>
        <v>13</v>
      </c>
      <c r="AH5030" s="9">
        <f t="shared" si="709"/>
        <v>2.037617554858934E-2</v>
      </c>
      <c r="AI5030" s="14">
        <f>VLOOKUP(E5030,'Verweis Faktor'!$A:$B,2,FALSE)</f>
        <v>1</v>
      </c>
      <c r="AJ5030" s="14"/>
      <c r="AK5030" s="14" t="str">
        <f>IF(AL5030="Ja","Versandkosten",VLOOKUP(E5030,'Verweis Belegart'!$A$2:$B$9,2,FALSE))</f>
        <v>Hardware</v>
      </c>
      <c r="AL5030" s="14" t="str">
        <f t="shared" si="710"/>
        <v>Nein</v>
      </c>
      <c r="AM5030" s="14" t="str">
        <f t="shared" si="706"/>
        <v>Positiv</v>
      </c>
    </row>
    <row r="5031" spans="1:39" ht="17.25" customHeight="1" x14ac:dyDescent="0.35">
      <c r="A5031" s="17">
        <v>14575015</v>
      </c>
      <c r="B5031" s="2" t="s">
        <v>2487</v>
      </c>
      <c r="C5031" s="1">
        <v>2025001</v>
      </c>
      <c r="D5031" s="1">
        <v>2001267</v>
      </c>
      <c r="E5031" s="2" t="s">
        <v>34</v>
      </c>
      <c r="F5031" s="2" t="s">
        <v>53</v>
      </c>
      <c r="G5031" s="2" t="s">
        <v>36</v>
      </c>
      <c r="H5031" s="2" t="s">
        <v>437</v>
      </c>
      <c r="I5031" s="2" t="s">
        <v>438</v>
      </c>
      <c r="J5031" s="2" t="s">
        <v>304</v>
      </c>
      <c r="K5031" s="2" t="s">
        <v>99</v>
      </c>
      <c r="L5031" s="2" t="s">
        <v>211</v>
      </c>
      <c r="M5031" s="2" t="s">
        <v>212</v>
      </c>
      <c r="N5031" s="2" t="s">
        <v>213</v>
      </c>
      <c r="O5031" s="3">
        <v>1</v>
      </c>
      <c r="P5031" s="3">
        <v>16.010000000000002</v>
      </c>
      <c r="Q5031" s="3">
        <v>18</v>
      </c>
      <c r="R5031" s="3">
        <v>18</v>
      </c>
      <c r="S5031" s="3">
        <v>1.99</v>
      </c>
      <c r="T5031" s="3">
        <v>1.99</v>
      </c>
      <c r="U5031" s="3">
        <v>11.05</v>
      </c>
      <c r="V5031" s="2" t="s">
        <v>235</v>
      </c>
      <c r="W5031" s="2" t="s">
        <v>236</v>
      </c>
      <c r="X5031" s="2" t="s">
        <v>197</v>
      </c>
      <c r="Y5031" s="19" t="str">
        <f>VLOOKUP(G5031,'Verweis Kd-Gruppe'!$A$2:$B$8,2,FALSE)</f>
        <v>GRK</v>
      </c>
      <c r="Z5031" s="19" t="str">
        <f>VLOOKUP(J5031,'Verweis Art-Gruppe'!$A$2:$B$15,2,FALSE)</f>
        <v>Zubehör</v>
      </c>
      <c r="AA5031" s="19" t="str">
        <f>VLOOKUP(W5031,'Verweis Vertreter'!$A$2:$B$24,2,FALSE)</f>
        <v>Patrick Verfürth</v>
      </c>
      <c r="AB5031" s="12">
        <f t="shared" si="702"/>
        <v>1</v>
      </c>
      <c r="AC5031" s="12">
        <f t="shared" si="707"/>
        <v>16.010000000000002</v>
      </c>
      <c r="AD5031" s="12">
        <f t="shared" si="708"/>
        <v>18</v>
      </c>
      <c r="AE5031" s="12">
        <f t="shared" si="703"/>
        <v>18</v>
      </c>
      <c r="AF5031" s="12">
        <f t="shared" si="704"/>
        <v>1.99</v>
      </c>
      <c r="AG5031" s="12">
        <f t="shared" si="705"/>
        <v>1.99</v>
      </c>
      <c r="AH5031" s="9">
        <f t="shared" si="709"/>
        <v>0.11055555555555556</v>
      </c>
      <c r="AI5031" s="14">
        <f>VLOOKUP(E5031,'Verweis Faktor'!$A:$B,2,FALSE)</f>
        <v>1</v>
      </c>
      <c r="AJ5031" s="14"/>
      <c r="AK5031" s="14" t="str">
        <f>IF(AL5031="Ja","Versandkosten",VLOOKUP(E5031,'Verweis Belegart'!$A$2:$B$9,2,FALSE))</f>
        <v>Hardware</v>
      </c>
      <c r="AL5031" s="14" t="str">
        <f t="shared" si="710"/>
        <v>Nein</v>
      </c>
      <c r="AM5031" s="14" t="str">
        <f t="shared" si="706"/>
        <v>Positiv</v>
      </c>
    </row>
    <row r="5032" spans="1:39" ht="17.25" customHeight="1" x14ac:dyDescent="0.35">
      <c r="A5032" s="17">
        <v>14575015</v>
      </c>
      <c r="B5032" s="2" t="s">
        <v>2487</v>
      </c>
      <c r="C5032" s="1">
        <v>2025001</v>
      </c>
      <c r="D5032" s="1">
        <v>2001267</v>
      </c>
      <c r="E5032" s="2" t="s">
        <v>34</v>
      </c>
      <c r="F5032" s="2" t="s">
        <v>53</v>
      </c>
      <c r="G5032" s="2" t="s">
        <v>36</v>
      </c>
      <c r="H5032" s="2" t="s">
        <v>437</v>
      </c>
      <c r="I5032" s="2" t="s">
        <v>438</v>
      </c>
      <c r="J5032" s="2" t="s">
        <v>304</v>
      </c>
      <c r="K5032" s="2" t="s">
        <v>103</v>
      </c>
      <c r="L5032" s="2" t="s">
        <v>397</v>
      </c>
      <c r="M5032" s="2" t="s">
        <v>398</v>
      </c>
      <c r="N5032" s="2" t="s">
        <v>399</v>
      </c>
      <c r="O5032" s="3">
        <v>1</v>
      </c>
      <c r="P5032" s="3">
        <v>13.5015</v>
      </c>
      <c r="Q5032" s="3">
        <v>14.5</v>
      </c>
      <c r="R5032" s="3">
        <v>14.5</v>
      </c>
      <c r="S5032" s="3">
        <v>0.99850000000000005</v>
      </c>
      <c r="T5032" s="3">
        <v>1</v>
      </c>
      <c r="U5032" s="3">
        <v>6.88</v>
      </c>
      <c r="V5032" s="2" t="s">
        <v>235</v>
      </c>
      <c r="W5032" s="2" t="s">
        <v>236</v>
      </c>
      <c r="X5032" s="2" t="s">
        <v>197</v>
      </c>
      <c r="Y5032" s="19" t="str">
        <f>VLOOKUP(G5032,'Verweis Kd-Gruppe'!$A$2:$B$8,2,FALSE)</f>
        <v>GRK</v>
      </c>
      <c r="Z5032" s="19" t="str">
        <f>VLOOKUP(J5032,'Verweis Art-Gruppe'!$A$2:$B$15,2,FALSE)</f>
        <v>Zubehör</v>
      </c>
      <c r="AA5032" s="19" t="str">
        <f>VLOOKUP(W5032,'Verweis Vertreter'!$A$2:$B$24,2,FALSE)</f>
        <v>Patrick Verfürth</v>
      </c>
      <c r="AB5032" s="12">
        <f t="shared" si="702"/>
        <v>1</v>
      </c>
      <c r="AC5032" s="12">
        <f t="shared" si="707"/>
        <v>13.5015</v>
      </c>
      <c r="AD5032" s="12">
        <f t="shared" si="708"/>
        <v>14.5</v>
      </c>
      <c r="AE5032" s="12">
        <f t="shared" si="703"/>
        <v>14.5</v>
      </c>
      <c r="AF5032" s="12">
        <f t="shared" si="704"/>
        <v>0.99850000000000005</v>
      </c>
      <c r="AG5032" s="12">
        <f t="shared" si="705"/>
        <v>1</v>
      </c>
      <c r="AH5032" s="9">
        <f t="shared" si="709"/>
        <v>6.8965517241379309E-2</v>
      </c>
      <c r="AI5032" s="14">
        <f>VLOOKUP(E5032,'Verweis Faktor'!$A:$B,2,FALSE)</f>
        <v>1</v>
      </c>
      <c r="AJ5032" s="14"/>
      <c r="AK5032" s="14" t="str">
        <f>IF(AL5032="Ja","Versandkosten",VLOOKUP(E5032,'Verweis Belegart'!$A$2:$B$9,2,FALSE))</f>
        <v>Hardware</v>
      </c>
      <c r="AL5032" s="14" t="str">
        <f t="shared" si="710"/>
        <v>Nein</v>
      </c>
      <c r="AM5032" s="14" t="str">
        <f t="shared" si="706"/>
        <v>Positiv</v>
      </c>
    </row>
    <row r="5033" spans="1:39" ht="17.25" customHeight="1" x14ac:dyDescent="0.35">
      <c r="A5033" s="17">
        <v>14575015</v>
      </c>
      <c r="B5033" s="2" t="s">
        <v>2487</v>
      </c>
      <c r="C5033" s="1">
        <v>2025001</v>
      </c>
      <c r="D5033" s="1">
        <v>2001267</v>
      </c>
      <c r="E5033" s="2" t="s">
        <v>34</v>
      </c>
      <c r="F5033" s="2" t="s">
        <v>53</v>
      </c>
      <c r="G5033" s="2" t="s">
        <v>36</v>
      </c>
      <c r="H5033" s="2" t="s">
        <v>437</v>
      </c>
      <c r="I5033" s="2" t="s">
        <v>438</v>
      </c>
      <c r="J5033" s="2" t="s">
        <v>103</v>
      </c>
      <c r="K5033" s="2" t="s">
        <v>107</v>
      </c>
      <c r="L5033" s="2" t="s">
        <v>911</v>
      </c>
      <c r="M5033" s="2" t="s">
        <v>912</v>
      </c>
      <c r="N5033" s="2" t="s">
        <v>652</v>
      </c>
      <c r="O5033" s="3">
        <v>5</v>
      </c>
      <c r="P5033" s="3">
        <v>202</v>
      </c>
      <c r="Q5033" s="3">
        <v>217</v>
      </c>
      <c r="R5033" s="3">
        <v>1085</v>
      </c>
      <c r="S5033" s="3">
        <v>15</v>
      </c>
      <c r="T5033" s="3">
        <v>75</v>
      </c>
      <c r="U5033" s="3">
        <v>6.91</v>
      </c>
      <c r="V5033" s="2" t="s">
        <v>235</v>
      </c>
      <c r="W5033" s="2" t="s">
        <v>236</v>
      </c>
      <c r="X5033" s="2" t="s">
        <v>197</v>
      </c>
      <c r="Y5033" s="19" t="str">
        <f>VLOOKUP(G5033,'Verweis Kd-Gruppe'!$A$2:$B$8,2,FALSE)</f>
        <v>GRK</v>
      </c>
      <c r="Z5033" s="19" t="str">
        <f>VLOOKUP(J5033,'Verweis Art-Gruppe'!$A$2:$B$15,2,FALSE)</f>
        <v>Geräte</v>
      </c>
      <c r="AA5033" s="19" t="str">
        <f>VLOOKUP(W5033,'Verweis Vertreter'!$A$2:$B$24,2,FALSE)</f>
        <v>Patrick Verfürth</v>
      </c>
      <c r="AB5033" s="12">
        <f t="shared" si="702"/>
        <v>5</v>
      </c>
      <c r="AC5033" s="12">
        <f t="shared" si="707"/>
        <v>202</v>
      </c>
      <c r="AD5033" s="12">
        <f t="shared" si="708"/>
        <v>217</v>
      </c>
      <c r="AE5033" s="12">
        <f t="shared" si="703"/>
        <v>1085</v>
      </c>
      <c r="AF5033" s="12">
        <f t="shared" si="704"/>
        <v>15</v>
      </c>
      <c r="AG5033" s="12">
        <f t="shared" si="705"/>
        <v>75</v>
      </c>
      <c r="AH5033" s="9">
        <f t="shared" si="709"/>
        <v>6.9124423963133647E-2</v>
      </c>
      <c r="AI5033" s="14">
        <f>VLOOKUP(E5033,'Verweis Faktor'!$A:$B,2,FALSE)</f>
        <v>1</v>
      </c>
      <c r="AJ5033" s="14"/>
      <c r="AK5033" s="14" t="str">
        <f>IF(AL5033="Ja","Versandkosten",VLOOKUP(E5033,'Verweis Belegart'!$A$2:$B$9,2,FALSE))</f>
        <v>Hardware</v>
      </c>
      <c r="AL5033" s="14" t="str">
        <f t="shared" si="710"/>
        <v>Nein</v>
      </c>
      <c r="AM5033" s="14" t="str">
        <f t="shared" si="706"/>
        <v>Positiv</v>
      </c>
    </row>
    <row r="5034" spans="1:39" ht="17.25" customHeight="1" x14ac:dyDescent="0.35">
      <c r="A5034" s="17">
        <v>14575015</v>
      </c>
      <c r="B5034" s="2" t="s">
        <v>2487</v>
      </c>
      <c r="C5034" s="1">
        <v>2025001</v>
      </c>
      <c r="D5034" s="1">
        <v>2001267</v>
      </c>
      <c r="E5034" s="2" t="s">
        <v>34</v>
      </c>
      <c r="F5034" s="2" t="s">
        <v>53</v>
      </c>
      <c r="G5034" s="2" t="s">
        <v>36</v>
      </c>
      <c r="H5034" s="2" t="s">
        <v>437</v>
      </c>
      <c r="I5034" s="2" t="s">
        <v>438</v>
      </c>
      <c r="J5034" s="2" t="s">
        <v>103</v>
      </c>
      <c r="K5034" s="2" t="s">
        <v>111</v>
      </c>
      <c r="L5034" s="2" t="s">
        <v>682</v>
      </c>
      <c r="M5034" s="2" t="s">
        <v>683</v>
      </c>
      <c r="N5034" s="2" t="s">
        <v>684</v>
      </c>
      <c r="O5034" s="3">
        <v>2</v>
      </c>
      <c r="P5034" s="3">
        <v>80.210499999999996</v>
      </c>
      <c r="Q5034" s="3">
        <v>85</v>
      </c>
      <c r="R5034" s="3">
        <v>170</v>
      </c>
      <c r="S5034" s="3">
        <v>4.7895000000000003</v>
      </c>
      <c r="T5034" s="3">
        <v>9.58</v>
      </c>
      <c r="U5034" s="3">
        <v>5.63</v>
      </c>
      <c r="V5034" s="2" t="s">
        <v>235</v>
      </c>
      <c r="W5034" s="2" t="s">
        <v>236</v>
      </c>
      <c r="X5034" s="2" t="s">
        <v>197</v>
      </c>
      <c r="Y5034" s="19" t="str">
        <f>VLOOKUP(G5034,'Verweis Kd-Gruppe'!$A$2:$B$8,2,FALSE)</f>
        <v>GRK</v>
      </c>
      <c r="Z5034" s="19" t="str">
        <f>VLOOKUP(J5034,'Verweis Art-Gruppe'!$A$2:$B$15,2,FALSE)</f>
        <v>Geräte</v>
      </c>
      <c r="AA5034" s="19" t="str">
        <f>VLOOKUP(W5034,'Verweis Vertreter'!$A$2:$B$24,2,FALSE)</f>
        <v>Patrick Verfürth</v>
      </c>
      <c r="AB5034" s="12">
        <f t="shared" si="702"/>
        <v>2</v>
      </c>
      <c r="AC5034" s="12">
        <f t="shared" si="707"/>
        <v>80.210499999999996</v>
      </c>
      <c r="AD5034" s="12">
        <f t="shared" si="708"/>
        <v>85</v>
      </c>
      <c r="AE5034" s="12">
        <f t="shared" si="703"/>
        <v>170</v>
      </c>
      <c r="AF5034" s="12">
        <f t="shared" si="704"/>
        <v>4.7895000000000003</v>
      </c>
      <c r="AG5034" s="12">
        <f t="shared" si="705"/>
        <v>9.58</v>
      </c>
      <c r="AH5034" s="9">
        <f t="shared" si="709"/>
        <v>5.6352941176470592E-2</v>
      </c>
      <c r="AI5034" s="14">
        <f>VLOOKUP(E5034,'Verweis Faktor'!$A:$B,2,FALSE)</f>
        <v>1</v>
      </c>
      <c r="AJ5034" s="14"/>
      <c r="AK5034" s="14" t="str">
        <f>IF(AL5034="Ja","Versandkosten",VLOOKUP(E5034,'Verweis Belegart'!$A$2:$B$9,2,FALSE))</f>
        <v>Hardware</v>
      </c>
      <c r="AL5034" s="14" t="str">
        <f t="shared" si="710"/>
        <v>Nein</v>
      </c>
      <c r="AM5034" s="14" t="str">
        <f t="shared" si="706"/>
        <v>Positiv</v>
      </c>
    </row>
    <row r="5035" spans="1:39" ht="17.25" customHeight="1" x14ac:dyDescent="0.35">
      <c r="A5035" s="17">
        <v>14573565</v>
      </c>
      <c r="B5035" s="2" t="s">
        <v>2487</v>
      </c>
      <c r="C5035" s="1">
        <v>2025001</v>
      </c>
      <c r="D5035" s="1">
        <v>2001268</v>
      </c>
      <c r="E5035" s="2" t="s">
        <v>34</v>
      </c>
      <c r="F5035" s="2" t="s">
        <v>142</v>
      </c>
      <c r="G5035" s="2" t="s">
        <v>66</v>
      </c>
      <c r="H5035" s="2" t="s">
        <v>2558</v>
      </c>
      <c r="I5035" s="2" t="s">
        <v>2559</v>
      </c>
      <c r="J5035" s="2" t="s">
        <v>2791</v>
      </c>
      <c r="K5035" s="2" t="s">
        <v>28</v>
      </c>
      <c r="L5035" s="2" t="s">
        <v>120</v>
      </c>
      <c r="M5035" s="2" t="s">
        <v>121</v>
      </c>
      <c r="N5035" s="2" t="s">
        <v>122</v>
      </c>
      <c r="O5035" s="3">
        <v>1</v>
      </c>
      <c r="P5035" s="3">
        <v>0</v>
      </c>
      <c r="Q5035" s="3">
        <v>20</v>
      </c>
      <c r="R5035" s="3">
        <v>20</v>
      </c>
      <c r="S5035" s="3">
        <v>20</v>
      </c>
      <c r="T5035" s="3">
        <v>20</v>
      </c>
      <c r="U5035" s="3"/>
      <c r="V5035" s="2" t="s">
        <v>123</v>
      </c>
      <c r="W5035" s="2" t="s">
        <v>124</v>
      </c>
      <c r="X5035" s="2" t="s">
        <v>125</v>
      </c>
      <c r="Y5035" s="19" t="str">
        <f>VLOOKUP(G5035,'Verweis Kd-Gruppe'!$A$2:$B$8,2,FALSE)</f>
        <v>EXP</v>
      </c>
      <c r="Z5035" s="19" t="str">
        <f>VLOOKUP(J5035,'Verweis Art-Gruppe'!$A$2:$B$15,2,FALSE)</f>
        <v>Sonstige</v>
      </c>
      <c r="AA5035" s="19" t="str">
        <f>VLOOKUP(W5035,'Verweis Vertreter'!$A$2:$B$24,2,FALSE)</f>
        <v>Antonio Vuolo</v>
      </c>
      <c r="AB5035" s="12">
        <f t="shared" si="702"/>
        <v>1</v>
      </c>
      <c r="AC5035" s="12">
        <f t="shared" si="707"/>
        <v>0</v>
      </c>
      <c r="AD5035" s="12">
        <f t="shared" si="708"/>
        <v>20</v>
      </c>
      <c r="AE5035" s="12">
        <f t="shared" si="703"/>
        <v>20</v>
      </c>
      <c r="AF5035" s="12">
        <f t="shared" si="704"/>
        <v>20</v>
      </c>
      <c r="AG5035" s="12">
        <f t="shared" si="705"/>
        <v>20</v>
      </c>
      <c r="AH5035" s="9">
        <f t="shared" si="709"/>
        <v>1</v>
      </c>
      <c r="AI5035" s="14">
        <f>VLOOKUP(E5035,'Verweis Faktor'!$A:$B,2,FALSE)</f>
        <v>1</v>
      </c>
      <c r="AJ5035" s="14"/>
      <c r="AK5035" s="14" t="str">
        <f>IF(AL5035="Ja","Versandkosten",VLOOKUP(E5035,'Verweis Belegart'!$A$2:$B$9,2,FALSE))</f>
        <v>Versandkosten</v>
      </c>
      <c r="AL5035" s="14" t="str">
        <f t="shared" si="710"/>
        <v>Ja</v>
      </c>
      <c r="AM5035" s="14" t="str">
        <f t="shared" si="706"/>
        <v>Positiv</v>
      </c>
    </row>
    <row r="5036" spans="1:39" ht="17.25" customHeight="1" x14ac:dyDescent="0.35">
      <c r="A5036" s="17">
        <v>14573565</v>
      </c>
      <c r="B5036" s="2" t="s">
        <v>2487</v>
      </c>
      <c r="C5036" s="1">
        <v>2025001</v>
      </c>
      <c r="D5036" s="1">
        <v>2001268</v>
      </c>
      <c r="E5036" s="2" t="s">
        <v>34</v>
      </c>
      <c r="F5036" s="2" t="s">
        <v>142</v>
      </c>
      <c r="G5036" s="2" t="s">
        <v>66</v>
      </c>
      <c r="H5036" s="2" t="s">
        <v>2558</v>
      </c>
      <c r="I5036" s="2" t="s">
        <v>2559</v>
      </c>
      <c r="J5036" s="2" t="s">
        <v>2791</v>
      </c>
      <c r="K5036" s="2" t="s">
        <v>45</v>
      </c>
      <c r="L5036" s="2" t="s">
        <v>120</v>
      </c>
      <c r="M5036" s="2" t="s">
        <v>121</v>
      </c>
      <c r="N5036" s="2" t="s">
        <v>122</v>
      </c>
      <c r="O5036" s="3">
        <v>1</v>
      </c>
      <c r="P5036" s="3">
        <v>0</v>
      </c>
      <c r="Q5036" s="3">
        <v>20</v>
      </c>
      <c r="R5036" s="3">
        <v>20</v>
      </c>
      <c r="S5036" s="3">
        <v>20</v>
      </c>
      <c r="T5036" s="3">
        <v>20</v>
      </c>
      <c r="U5036" s="3"/>
      <c r="V5036" s="2" t="s">
        <v>123</v>
      </c>
      <c r="W5036" s="2" t="s">
        <v>124</v>
      </c>
      <c r="X5036" s="2" t="s">
        <v>125</v>
      </c>
      <c r="Y5036" s="19" t="str">
        <f>VLOOKUP(G5036,'Verweis Kd-Gruppe'!$A$2:$B$8,2,FALSE)</f>
        <v>EXP</v>
      </c>
      <c r="Z5036" s="19" t="str">
        <f>VLOOKUP(J5036,'Verweis Art-Gruppe'!$A$2:$B$15,2,FALSE)</f>
        <v>Sonstige</v>
      </c>
      <c r="AA5036" s="19" t="str">
        <f>VLOOKUP(W5036,'Verweis Vertreter'!$A$2:$B$24,2,FALSE)</f>
        <v>Antonio Vuolo</v>
      </c>
      <c r="AB5036" s="12">
        <f t="shared" si="702"/>
        <v>1</v>
      </c>
      <c r="AC5036" s="12">
        <f t="shared" si="707"/>
        <v>0</v>
      </c>
      <c r="AD5036" s="12">
        <f t="shared" si="708"/>
        <v>20</v>
      </c>
      <c r="AE5036" s="12">
        <f t="shared" si="703"/>
        <v>20</v>
      </c>
      <c r="AF5036" s="12">
        <f t="shared" si="704"/>
        <v>20</v>
      </c>
      <c r="AG5036" s="12">
        <f t="shared" si="705"/>
        <v>20</v>
      </c>
      <c r="AH5036" s="9">
        <f t="shared" si="709"/>
        <v>1</v>
      </c>
      <c r="AI5036" s="14">
        <f>VLOOKUP(E5036,'Verweis Faktor'!$A:$B,2,FALSE)</f>
        <v>1</v>
      </c>
      <c r="AJ5036" s="14"/>
      <c r="AK5036" s="14" t="str">
        <f>IF(AL5036="Ja","Versandkosten",VLOOKUP(E5036,'Verweis Belegart'!$A$2:$B$9,2,FALSE))</f>
        <v>Versandkosten</v>
      </c>
      <c r="AL5036" s="14" t="str">
        <f t="shared" si="710"/>
        <v>Ja</v>
      </c>
      <c r="AM5036" s="14" t="str">
        <f t="shared" si="706"/>
        <v>Positiv</v>
      </c>
    </row>
    <row r="5037" spans="1:39" ht="17.25" customHeight="1" x14ac:dyDescent="0.35">
      <c r="A5037" s="17">
        <v>14573565</v>
      </c>
      <c r="B5037" s="2" t="s">
        <v>2487</v>
      </c>
      <c r="C5037" s="1">
        <v>2025001</v>
      </c>
      <c r="D5037" s="1">
        <v>2001268</v>
      </c>
      <c r="E5037" s="2" t="s">
        <v>34</v>
      </c>
      <c r="F5037" s="2" t="s">
        <v>142</v>
      </c>
      <c r="G5037" s="2" t="s">
        <v>66</v>
      </c>
      <c r="H5037" s="2" t="s">
        <v>2558</v>
      </c>
      <c r="I5037" s="2" t="s">
        <v>2559</v>
      </c>
      <c r="J5037" s="2" t="s">
        <v>304</v>
      </c>
      <c r="K5037" s="2" t="s">
        <v>49</v>
      </c>
      <c r="L5037" s="2" t="s">
        <v>1208</v>
      </c>
      <c r="M5037" s="2" t="s">
        <v>1209</v>
      </c>
      <c r="N5037" s="2" t="s">
        <v>1210</v>
      </c>
      <c r="O5037" s="3">
        <v>1</v>
      </c>
      <c r="P5037" s="3">
        <v>181.29769999999999</v>
      </c>
      <c r="Q5037" s="3">
        <v>193</v>
      </c>
      <c r="R5037" s="3">
        <v>193</v>
      </c>
      <c r="S5037" s="3">
        <v>11.702299999999999</v>
      </c>
      <c r="T5037" s="3">
        <v>11.7</v>
      </c>
      <c r="U5037" s="3">
        <v>6.06</v>
      </c>
      <c r="V5037" s="2" t="s">
        <v>123</v>
      </c>
      <c r="W5037" s="2" t="s">
        <v>124</v>
      </c>
      <c r="X5037" s="2" t="s">
        <v>125</v>
      </c>
      <c r="Y5037" s="19" t="str">
        <f>VLOOKUP(G5037,'Verweis Kd-Gruppe'!$A$2:$B$8,2,FALSE)</f>
        <v>EXP</v>
      </c>
      <c r="Z5037" s="19" t="str">
        <f>VLOOKUP(J5037,'Verweis Art-Gruppe'!$A$2:$B$15,2,FALSE)</f>
        <v>Zubehör</v>
      </c>
      <c r="AA5037" s="19" t="str">
        <f>VLOOKUP(W5037,'Verweis Vertreter'!$A$2:$B$24,2,FALSE)</f>
        <v>Antonio Vuolo</v>
      </c>
      <c r="AB5037" s="12">
        <f t="shared" si="702"/>
        <v>1</v>
      </c>
      <c r="AC5037" s="12">
        <f t="shared" si="707"/>
        <v>181.29769999999999</v>
      </c>
      <c r="AD5037" s="12">
        <f t="shared" si="708"/>
        <v>193</v>
      </c>
      <c r="AE5037" s="12">
        <f t="shared" si="703"/>
        <v>193</v>
      </c>
      <c r="AF5037" s="12">
        <f t="shared" si="704"/>
        <v>11.702299999999999</v>
      </c>
      <c r="AG5037" s="12">
        <f t="shared" si="705"/>
        <v>11.7</v>
      </c>
      <c r="AH5037" s="9">
        <f t="shared" si="709"/>
        <v>6.0621761658031084E-2</v>
      </c>
      <c r="AI5037" s="14">
        <f>VLOOKUP(E5037,'Verweis Faktor'!$A:$B,2,FALSE)</f>
        <v>1</v>
      </c>
      <c r="AJ5037" s="14"/>
      <c r="AK5037" s="14" t="str">
        <f>IF(AL5037="Ja","Versandkosten",VLOOKUP(E5037,'Verweis Belegart'!$A$2:$B$9,2,FALSE))</f>
        <v>Hardware</v>
      </c>
      <c r="AL5037" s="14" t="str">
        <f t="shared" si="710"/>
        <v>Nein</v>
      </c>
      <c r="AM5037" s="14" t="str">
        <f t="shared" si="706"/>
        <v>Positiv</v>
      </c>
    </row>
    <row r="5038" spans="1:39" ht="17.25" customHeight="1" x14ac:dyDescent="0.35">
      <c r="A5038" s="17">
        <v>14573565</v>
      </c>
      <c r="B5038" s="2" t="s">
        <v>2487</v>
      </c>
      <c r="C5038" s="1">
        <v>2025001</v>
      </c>
      <c r="D5038" s="1">
        <v>2001268</v>
      </c>
      <c r="E5038" s="2" t="s">
        <v>34</v>
      </c>
      <c r="F5038" s="2" t="s">
        <v>142</v>
      </c>
      <c r="G5038" s="2" t="s">
        <v>66</v>
      </c>
      <c r="H5038" s="2" t="s">
        <v>2558</v>
      </c>
      <c r="I5038" s="2" t="s">
        <v>2559</v>
      </c>
      <c r="J5038" s="2" t="s">
        <v>304</v>
      </c>
      <c r="K5038" s="2" t="s">
        <v>79</v>
      </c>
      <c r="L5038" s="2" t="s">
        <v>1208</v>
      </c>
      <c r="M5038" s="2" t="s">
        <v>1209</v>
      </c>
      <c r="N5038" s="2" t="s">
        <v>1210</v>
      </c>
      <c r="O5038" s="3">
        <v>1</v>
      </c>
      <c r="P5038" s="3">
        <v>181.29769999999999</v>
      </c>
      <c r="Q5038" s="3">
        <v>193</v>
      </c>
      <c r="R5038" s="3">
        <v>193</v>
      </c>
      <c r="S5038" s="3">
        <v>11.702299999999999</v>
      </c>
      <c r="T5038" s="3">
        <v>11.7</v>
      </c>
      <c r="U5038" s="3">
        <v>6.06</v>
      </c>
      <c r="V5038" s="2" t="s">
        <v>123</v>
      </c>
      <c r="W5038" s="2" t="s">
        <v>124</v>
      </c>
      <c r="X5038" s="2" t="s">
        <v>125</v>
      </c>
      <c r="Y5038" s="19" t="str">
        <f>VLOOKUP(G5038,'Verweis Kd-Gruppe'!$A$2:$B$8,2,FALSE)</f>
        <v>EXP</v>
      </c>
      <c r="Z5038" s="19" t="str">
        <f>VLOOKUP(J5038,'Verweis Art-Gruppe'!$A$2:$B$15,2,FALSE)</f>
        <v>Zubehör</v>
      </c>
      <c r="AA5038" s="19" t="str">
        <f>VLOOKUP(W5038,'Verweis Vertreter'!$A$2:$B$24,2,FALSE)</f>
        <v>Antonio Vuolo</v>
      </c>
      <c r="AB5038" s="12">
        <f t="shared" si="702"/>
        <v>1</v>
      </c>
      <c r="AC5038" s="12">
        <f t="shared" si="707"/>
        <v>181.29769999999999</v>
      </c>
      <c r="AD5038" s="12">
        <f t="shared" si="708"/>
        <v>193</v>
      </c>
      <c r="AE5038" s="12">
        <f t="shared" si="703"/>
        <v>193</v>
      </c>
      <c r="AF5038" s="12">
        <f t="shared" si="704"/>
        <v>11.702299999999999</v>
      </c>
      <c r="AG5038" s="12">
        <f t="shared" si="705"/>
        <v>11.7</v>
      </c>
      <c r="AH5038" s="9">
        <f t="shared" si="709"/>
        <v>6.0621761658031084E-2</v>
      </c>
      <c r="AI5038" s="14">
        <f>VLOOKUP(E5038,'Verweis Faktor'!$A:$B,2,FALSE)</f>
        <v>1</v>
      </c>
      <c r="AJ5038" s="14"/>
      <c r="AK5038" s="14" t="str">
        <f>IF(AL5038="Ja","Versandkosten",VLOOKUP(E5038,'Verweis Belegart'!$A$2:$B$9,2,FALSE))</f>
        <v>Hardware</v>
      </c>
      <c r="AL5038" s="14" t="str">
        <f t="shared" si="710"/>
        <v>Nein</v>
      </c>
      <c r="AM5038" s="14" t="str">
        <f t="shared" si="706"/>
        <v>Positiv</v>
      </c>
    </row>
    <row r="5039" spans="1:39" ht="17.25" customHeight="1" x14ac:dyDescent="0.35">
      <c r="A5039" s="17">
        <v>14573565</v>
      </c>
      <c r="B5039" s="2" t="s">
        <v>2487</v>
      </c>
      <c r="C5039" s="1">
        <v>2025001</v>
      </c>
      <c r="D5039" s="1">
        <v>2001268</v>
      </c>
      <c r="E5039" s="2" t="s">
        <v>34</v>
      </c>
      <c r="F5039" s="2" t="s">
        <v>142</v>
      </c>
      <c r="G5039" s="2" t="s">
        <v>66</v>
      </c>
      <c r="H5039" s="2" t="s">
        <v>2558</v>
      </c>
      <c r="I5039" s="2" t="s">
        <v>2559</v>
      </c>
      <c r="J5039" s="2" t="s">
        <v>103</v>
      </c>
      <c r="K5039" s="2" t="s">
        <v>83</v>
      </c>
      <c r="L5039" s="2" t="s">
        <v>673</v>
      </c>
      <c r="M5039" s="2" t="s">
        <v>674</v>
      </c>
      <c r="N5039" s="2" t="s">
        <v>48</v>
      </c>
      <c r="O5039" s="3">
        <v>1</v>
      </c>
      <c r="P5039" s="3">
        <v>258.7989</v>
      </c>
      <c r="Q5039" s="3">
        <v>269</v>
      </c>
      <c r="R5039" s="3">
        <v>269</v>
      </c>
      <c r="S5039" s="3">
        <v>10.2011</v>
      </c>
      <c r="T5039" s="3">
        <v>10.199999999999999</v>
      </c>
      <c r="U5039" s="3">
        <v>3.79</v>
      </c>
      <c r="V5039" s="2" t="s">
        <v>123</v>
      </c>
      <c r="W5039" s="2" t="s">
        <v>124</v>
      </c>
      <c r="X5039" s="2" t="s">
        <v>125</v>
      </c>
      <c r="Y5039" s="19" t="str">
        <f>VLOOKUP(G5039,'Verweis Kd-Gruppe'!$A$2:$B$8,2,FALSE)</f>
        <v>EXP</v>
      </c>
      <c r="Z5039" s="19" t="str">
        <f>VLOOKUP(J5039,'Verweis Art-Gruppe'!$A$2:$B$15,2,FALSE)</f>
        <v>Geräte</v>
      </c>
      <c r="AA5039" s="19" t="str">
        <f>VLOOKUP(W5039,'Verweis Vertreter'!$A$2:$B$24,2,FALSE)</f>
        <v>Antonio Vuolo</v>
      </c>
      <c r="AB5039" s="12">
        <f t="shared" si="702"/>
        <v>1</v>
      </c>
      <c r="AC5039" s="12">
        <f t="shared" si="707"/>
        <v>258.7989</v>
      </c>
      <c r="AD5039" s="12">
        <f t="shared" si="708"/>
        <v>269</v>
      </c>
      <c r="AE5039" s="12">
        <f t="shared" si="703"/>
        <v>269</v>
      </c>
      <c r="AF5039" s="12">
        <f t="shared" si="704"/>
        <v>10.2011</v>
      </c>
      <c r="AG5039" s="12">
        <f t="shared" si="705"/>
        <v>10.199999999999999</v>
      </c>
      <c r="AH5039" s="9">
        <f t="shared" si="709"/>
        <v>3.7918215613382898E-2</v>
      </c>
      <c r="AI5039" s="14">
        <f>VLOOKUP(E5039,'Verweis Faktor'!$A:$B,2,FALSE)</f>
        <v>1</v>
      </c>
      <c r="AJ5039" s="14"/>
      <c r="AK5039" s="14" t="str">
        <f>IF(AL5039="Ja","Versandkosten",VLOOKUP(E5039,'Verweis Belegart'!$A$2:$B$9,2,FALSE))</f>
        <v>Hardware</v>
      </c>
      <c r="AL5039" s="14" t="str">
        <f t="shared" si="710"/>
        <v>Nein</v>
      </c>
      <c r="AM5039" s="14" t="str">
        <f t="shared" si="706"/>
        <v>Positiv</v>
      </c>
    </row>
    <row r="5040" spans="1:39" ht="17.25" customHeight="1" x14ac:dyDescent="0.35">
      <c r="A5040" s="17">
        <v>14573565</v>
      </c>
      <c r="B5040" s="2" t="s">
        <v>2487</v>
      </c>
      <c r="C5040" s="1">
        <v>2025001</v>
      </c>
      <c r="D5040" s="1">
        <v>2001268</v>
      </c>
      <c r="E5040" s="2" t="s">
        <v>34</v>
      </c>
      <c r="F5040" s="2" t="s">
        <v>142</v>
      </c>
      <c r="G5040" s="2" t="s">
        <v>66</v>
      </c>
      <c r="H5040" s="2" t="s">
        <v>2558</v>
      </c>
      <c r="I5040" s="2" t="s">
        <v>2559</v>
      </c>
      <c r="J5040" s="2" t="s">
        <v>103</v>
      </c>
      <c r="K5040" s="2" t="s">
        <v>87</v>
      </c>
      <c r="L5040" s="2" t="s">
        <v>1985</v>
      </c>
      <c r="M5040" s="2" t="s">
        <v>1986</v>
      </c>
      <c r="N5040" s="2" t="s">
        <v>922</v>
      </c>
      <c r="O5040" s="3">
        <v>5</v>
      </c>
      <c r="P5040" s="3">
        <v>77.5</v>
      </c>
      <c r="Q5040" s="3">
        <v>83</v>
      </c>
      <c r="R5040" s="3">
        <v>415</v>
      </c>
      <c r="S5040" s="3">
        <v>5.5</v>
      </c>
      <c r="T5040" s="3">
        <v>27.5</v>
      </c>
      <c r="U5040" s="3">
        <v>6.62</v>
      </c>
      <c r="V5040" s="2" t="s">
        <v>123</v>
      </c>
      <c r="W5040" s="2" t="s">
        <v>124</v>
      </c>
      <c r="X5040" s="2" t="s">
        <v>125</v>
      </c>
      <c r="Y5040" s="19" t="str">
        <f>VLOOKUP(G5040,'Verweis Kd-Gruppe'!$A$2:$B$8,2,FALSE)</f>
        <v>EXP</v>
      </c>
      <c r="Z5040" s="19" t="str">
        <f>VLOOKUP(J5040,'Verweis Art-Gruppe'!$A$2:$B$15,2,FALSE)</f>
        <v>Geräte</v>
      </c>
      <c r="AA5040" s="19" t="str">
        <f>VLOOKUP(W5040,'Verweis Vertreter'!$A$2:$B$24,2,FALSE)</f>
        <v>Antonio Vuolo</v>
      </c>
      <c r="AB5040" s="12">
        <f t="shared" si="702"/>
        <v>5</v>
      </c>
      <c r="AC5040" s="12">
        <f t="shared" si="707"/>
        <v>77.5</v>
      </c>
      <c r="AD5040" s="12">
        <f t="shared" si="708"/>
        <v>83</v>
      </c>
      <c r="AE5040" s="12">
        <f t="shared" si="703"/>
        <v>415</v>
      </c>
      <c r="AF5040" s="12">
        <f t="shared" si="704"/>
        <v>5.5</v>
      </c>
      <c r="AG5040" s="12">
        <f t="shared" si="705"/>
        <v>27.5</v>
      </c>
      <c r="AH5040" s="9">
        <f t="shared" si="709"/>
        <v>6.6265060240963861E-2</v>
      </c>
      <c r="AI5040" s="14">
        <f>VLOOKUP(E5040,'Verweis Faktor'!$A:$B,2,FALSE)</f>
        <v>1</v>
      </c>
      <c r="AJ5040" s="14"/>
      <c r="AK5040" s="14" t="str">
        <f>IF(AL5040="Ja","Versandkosten",VLOOKUP(E5040,'Verweis Belegart'!$A$2:$B$9,2,FALSE))</f>
        <v>Hardware</v>
      </c>
      <c r="AL5040" s="14" t="str">
        <f t="shared" si="710"/>
        <v>Nein</v>
      </c>
      <c r="AM5040" s="14" t="str">
        <f t="shared" si="706"/>
        <v>Positiv</v>
      </c>
    </row>
    <row r="5041" spans="1:39" ht="17.25" customHeight="1" x14ac:dyDescent="0.35">
      <c r="A5041" s="17">
        <v>14573565</v>
      </c>
      <c r="B5041" s="2" t="s">
        <v>2487</v>
      </c>
      <c r="C5041" s="1">
        <v>2025001</v>
      </c>
      <c r="D5041" s="1">
        <v>2001268</v>
      </c>
      <c r="E5041" s="2" t="s">
        <v>34</v>
      </c>
      <c r="F5041" s="2" t="s">
        <v>142</v>
      </c>
      <c r="G5041" s="2" t="s">
        <v>66</v>
      </c>
      <c r="H5041" s="2" t="s">
        <v>2558</v>
      </c>
      <c r="I5041" s="2" t="s">
        <v>2559</v>
      </c>
      <c r="J5041" s="2" t="s">
        <v>103</v>
      </c>
      <c r="K5041" s="2" t="s">
        <v>91</v>
      </c>
      <c r="L5041" s="2" t="s">
        <v>2333</v>
      </c>
      <c r="M5041" s="2" t="s">
        <v>2334</v>
      </c>
      <c r="N5041" s="2" t="s">
        <v>131</v>
      </c>
      <c r="O5041" s="3">
        <v>4</v>
      </c>
      <c r="P5041" s="3">
        <v>165.9367</v>
      </c>
      <c r="Q5041" s="3">
        <v>179</v>
      </c>
      <c r="R5041" s="3">
        <v>716</v>
      </c>
      <c r="S5041" s="3">
        <v>13.0633</v>
      </c>
      <c r="T5041" s="3">
        <v>52.25</v>
      </c>
      <c r="U5041" s="3">
        <v>7.29</v>
      </c>
      <c r="V5041" s="2" t="s">
        <v>123</v>
      </c>
      <c r="W5041" s="2" t="s">
        <v>124</v>
      </c>
      <c r="X5041" s="2" t="s">
        <v>125</v>
      </c>
      <c r="Y5041" s="19" t="str">
        <f>VLOOKUP(G5041,'Verweis Kd-Gruppe'!$A$2:$B$8,2,FALSE)</f>
        <v>EXP</v>
      </c>
      <c r="Z5041" s="19" t="str">
        <f>VLOOKUP(J5041,'Verweis Art-Gruppe'!$A$2:$B$15,2,FALSE)</f>
        <v>Geräte</v>
      </c>
      <c r="AA5041" s="19" t="str">
        <f>VLOOKUP(W5041,'Verweis Vertreter'!$A$2:$B$24,2,FALSE)</f>
        <v>Antonio Vuolo</v>
      </c>
      <c r="AB5041" s="12">
        <f t="shared" si="702"/>
        <v>4</v>
      </c>
      <c r="AC5041" s="12">
        <f t="shared" si="707"/>
        <v>165.9367</v>
      </c>
      <c r="AD5041" s="12">
        <f t="shared" si="708"/>
        <v>179</v>
      </c>
      <c r="AE5041" s="12">
        <f t="shared" si="703"/>
        <v>716</v>
      </c>
      <c r="AF5041" s="12">
        <f t="shared" si="704"/>
        <v>13.0633</v>
      </c>
      <c r="AG5041" s="12">
        <f t="shared" si="705"/>
        <v>52.25</v>
      </c>
      <c r="AH5041" s="9">
        <f t="shared" si="709"/>
        <v>7.2974860335195527E-2</v>
      </c>
      <c r="AI5041" s="14">
        <f>VLOOKUP(E5041,'Verweis Faktor'!$A:$B,2,FALSE)</f>
        <v>1</v>
      </c>
      <c r="AJ5041" s="14"/>
      <c r="AK5041" s="14" t="str">
        <f>IF(AL5041="Ja","Versandkosten",VLOOKUP(E5041,'Verweis Belegart'!$A$2:$B$9,2,FALSE))</f>
        <v>Hardware</v>
      </c>
      <c r="AL5041" s="14" t="str">
        <f t="shared" si="710"/>
        <v>Nein</v>
      </c>
      <c r="AM5041" s="14" t="str">
        <f t="shared" si="706"/>
        <v>Positiv</v>
      </c>
    </row>
    <row r="5042" spans="1:39" ht="17.25" customHeight="1" x14ac:dyDescent="0.35">
      <c r="A5042" s="17">
        <v>14573565</v>
      </c>
      <c r="B5042" s="2" t="s">
        <v>2487</v>
      </c>
      <c r="C5042" s="1">
        <v>2025001</v>
      </c>
      <c r="D5042" s="1">
        <v>2001268</v>
      </c>
      <c r="E5042" s="2" t="s">
        <v>34</v>
      </c>
      <c r="F5042" s="2" t="s">
        <v>142</v>
      </c>
      <c r="G5042" s="2" t="s">
        <v>66</v>
      </c>
      <c r="H5042" s="2" t="s">
        <v>2558</v>
      </c>
      <c r="I5042" s="2" t="s">
        <v>2559</v>
      </c>
      <c r="J5042" s="2" t="s">
        <v>103</v>
      </c>
      <c r="K5042" s="2" t="s">
        <v>95</v>
      </c>
      <c r="L5042" s="2" t="s">
        <v>305</v>
      </c>
      <c r="M5042" s="2" t="s">
        <v>306</v>
      </c>
      <c r="N5042" s="2" t="s">
        <v>283</v>
      </c>
      <c r="O5042" s="3">
        <v>1</v>
      </c>
      <c r="P5042" s="3">
        <v>491.02229999999997</v>
      </c>
      <c r="Q5042" s="3">
        <v>517</v>
      </c>
      <c r="R5042" s="3">
        <v>517</v>
      </c>
      <c r="S5042" s="3">
        <v>25.977699999999999</v>
      </c>
      <c r="T5042" s="3">
        <v>25.98</v>
      </c>
      <c r="U5042" s="3">
        <v>5.0199999999999996</v>
      </c>
      <c r="V5042" s="2" t="s">
        <v>123</v>
      </c>
      <c r="W5042" s="2" t="s">
        <v>124</v>
      </c>
      <c r="X5042" s="2" t="s">
        <v>125</v>
      </c>
      <c r="Y5042" s="19" t="str">
        <f>VLOOKUP(G5042,'Verweis Kd-Gruppe'!$A$2:$B$8,2,FALSE)</f>
        <v>EXP</v>
      </c>
      <c r="Z5042" s="19" t="str">
        <f>VLOOKUP(J5042,'Verweis Art-Gruppe'!$A$2:$B$15,2,FALSE)</f>
        <v>Geräte</v>
      </c>
      <c r="AA5042" s="19" t="str">
        <f>VLOOKUP(W5042,'Verweis Vertreter'!$A$2:$B$24,2,FALSE)</f>
        <v>Antonio Vuolo</v>
      </c>
      <c r="AB5042" s="12">
        <f t="shared" si="702"/>
        <v>1</v>
      </c>
      <c r="AC5042" s="12">
        <f t="shared" si="707"/>
        <v>491.02229999999997</v>
      </c>
      <c r="AD5042" s="12">
        <f t="shared" si="708"/>
        <v>517</v>
      </c>
      <c r="AE5042" s="12">
        <f t="shared" si="703"/>
        <v>517</v>
      </c>
      <c r="AF5042" s="12">
        <f t="shared" si="704"/>
        <v>25.977699999999999</v>
      </c>
      <c r="AG5042" s="12">
        <f t="shared" si="705"/>
        <v>25.98</v>
      </c>
      <c r="AH5042" s="9">
        <f t="shared" si="709"/>
        <v>5.0251450676982591E-2</v>
      </c>
      <c r="AI5042" s="14">
        <f>VLOOKUP(E5042,'Verweis Faktor'!$A:$B,2,FALSE)</f>
        <v>1</v>
      </c>
      <c r="AJ5042" s="14"/>
      <c r="AK5042" s="14" t="str">
        <f>IF(AL5042="Ja","Versandkosten",VLOOKUP(E5042,'Verweis Belegart'!$A$2:$B$9,2,FALSE))</f>
        <v>Hardware</v>
      </c>
      <c r="AL5042" s="14" t="str">
        <f t="shared" si="710"/>
        <v>Nein</v>
      </c>
      <c r="AM5042" s="14" t="str">
        <f t="shared" si="706"/>
        <v>Positiv</v>
      </c>
    </row>
    <row r="5043" spans="1:39" ht="17.25" customHeight="1" x14ac:dyDescent="0.35">
      <c r="A5043" s="17">
        <v>14573565</v>
      </c>
      <c r="B5043" s="2" t="s">
        <v>2487</v>
      </c>
      <c r="C5043" s="1">
        <v>2025001</v>
      </c>
      <c r="D5043" s="1">
        <v>2001268</v>
      </c>
      <c r="E5043" s="2" t="s">
        <v>34</v>
      </c>
      <c r="F5043" s="2" t="s">
        <v>142</v>
      </c>
      <c r="G5043" s="2" t="s">
        <v>66</v>
      </c>
      <c r="H5043" s="2" t="s">
        <v>2558</v>
      </c>
      <c r="I5043" s="2" t="s">
        <v>2559</v>
      </c>
      <c r="J5043" s="2" t="s">
        <v>103</v>
      </c>
      <c r="K5043" s="2" t="s">
        <v>99</v>
      </c>
      <c r="L5043" s="2" t="s">
        <v>305</v>
      </c>
      <c r="M5043" s="2" t="s">
        <v>306</v>
      </c>
      <c r="N5043" s="2" t="s">
        <v>283</v>
      </c>
      <c r="O5043" s="3">
        <v>3</v>
      </c>
      <c r="P5043" s="3">
        <v>491.02229999999997</v>
      </c>
      <c r="Q5043" s="3">
        <v>519</v>
      </c>
      <c r="R5043" s="3">
        <v>1557</v>
      </c>
      <c r="S5043" s="3">
        <v>27.977699999999999</v>
      </c>
      <c r="T5043" s="3">
        <v>83.93</v>
      </c>
      <c r="U5043" s="3">
        <v>5.39</v>
      </c>
      <c r="V5043" s="2" t="s">
        <v>123</v>
      </c>
      <c r="W5043" s="2" t="s">
        <v>124</v>
      </c>
      <c r="X5043" s="2" t="s">
        <v>125</v>
      </c>
      <c r="Y5043" s="19" t="str">
        <f>VLOOKUP(G5043,'Verweis Kd-Gruppe'!$A$2:$B$8,2,FALSE)</f>
        <v>EXP</v>
      </c>
      <c r="Z5043" s="19" t="str">
        <f>VLOOKUP(J5043,'Verweis Art-Gruppe'!$A$2:$B$15,2,FALSE)</f>
        <v>Geräte</v>
      </c>
      <c r="AA5043" s="19" t="str">
        <f>VLOOKUP(W5043,'Verweis Vertreter'!$A$2:$B$24,2,FALSE)</f>
        <v>Antonio Vuolo</v>
      </c>
      <c r="AB5043" s="12">
        <f t="shared" si="702"/>
        <v>3</v>
      </c>
      <c r="AC5043" s="12">
        <f t="shared" si="707"/>
        <v>491.02229999999997</v>
      </c>
      <c r="AD5043" s="12">
        <f t="shared" si="708"/>
        <v>519</v>
      </c>
      <c r="AE5043" s="12">
        <f t="shared" si="703"/>
        <v>1557</v>
      </c>
      <c r="AF5043" s="12">
        <f t="shared" si="704"/>
        <v>27.977699999999999</v>
      </c>
      <c r="AG5043" s="12">
        <f t="shared" si="705"/>
        <v>83.93</v>
      </c>
      <c r="AH5043" s="9">
        <f t="shared" si="709"/>
        <v>5.3904945407835587E-2</v>
      </c>
      <c r="AI5043" s="14">
        <f>VLOOKUP(E5043,'Verweis Faktor'!$A:$B,2,FALSE)</f>
        <v>1</v>
      </c>
      <c r="AJ5043" s="14"/>
      <c r="AK5043" s="14" t="str">
        <f>IF(AL5043="Ja","Versandkosten",VLOOKUP(E5043,'Verweis Belegart'!$A$2:$B$9,2,FALSE))</f>
        <v>Hardware</v>
      </c>
      <c r="AL5043" s="14" t="str">
        <f t="shared" si="710"/>
        <v>Nein</v>
      </c>
      <c r="AM5043" s="14" t="str">
        <f t="shared" si="706"/>
        <v>Positiv</v>
      </c>
    </row>
    <row r="5044" spans="1:39" ht="17.25" customHeight="1" x14ac:dyDescent="0.35">
      <c r="A5044" s="17">
        <v>14574987</v>
      </c>
      <c r="B5044" s="2" t="s">
        <v>2487</v>
      </c>
      <c r="C5044" s="1">
        <v>2025001</v>
      </c>
      <c r="D5044" s="1">
        <v>2001269</v>
      </c>
      <c r="E5044" s="2" t="s">
        <v>34</v>
      </c>
      <c r="F5044" s="2" t="s">
        <v>53</v>
      </c>
      <c r="G5044" s="2" t="s">
        <v>66</v>
      </c>
      <c r="H5044" s="2" t="s">
        <v>1399</v>
      </c>
      <c r="I5044" s="2" t="s">
        <v>1400</v>
      </c>
      <c r="J5044" s="2" t="s">
        <v>103</v>
      </c>
      <c r="K5044" s="2" t="s">
        <v>28</v>
      </c>
      <c r="L5044" s="2" t="s">
        <v>1101</v>
      </c>
      <c r="M5044" s="2" t="s">
        <v>1102</v>
      </c>
      <c r="N5044" s="2" t="s">
        <v>457</v>
      </c>
      <c r="O5044" s="3">
        <v>3</v>
      </c>
      <c r="P5044" s="3">
        <v>795</v>
      </c>
      <c r="Q5044" s="3">
        <v>833</v>
      </c>
      <c r="R5044" s="3">
        <v>2499</v>
      </c>
      <c r="S5044" s="3">
        <v>38</v>
      </c>
      <c r="T5044" s="3">
        <v>114</v>
      </c>
      <c r="U5044" s="3">
        <v>4.5599999999999996</v>
      </c>
      <c r="V5044" s="2" t="s">
        <v>675</v>
      </c>
      <c r="W5044" s="2" t="s">
        <v>676</v>
      </c>
      <c r="X5044" s="2" t="s">
        <v>125</v>
      </c>
      <c r="Y5044" s="19" t="str">
        <f>VLOOKUP(G5044,'Verweis Kd-Gruppe'!$A$2:$B$8,2,FALSE)</f>
        <v>EXP</v>
      </c>
      <c r="Z5044" s="19" t="str">
        <f>VLOOKUP(J5044,'Verweis Art-Gruppe'!$A$2:$B$15,2,FALSE)</f>
        <v>Geräte</v>
      </c>
      <c r="AA5044" s="19" t="str">
        <f>VLOOKUP(W5044,'Verweis Vertreter'!$A$2:$B$24,2,FALSE)</f>
        <v>Corina Wedel</v>
      </c>
      <c r="AB5044" s="12">
        <f t="shared" si="702"/>
        <v>3</v>
      </c>
      <c r="AC5044" s="12">
        <f t="shared" si="707"/>
        <v>795</v>
      </c>
      <c r="AD5044" s="12">
        <f t="shared" si="708"/>
        <v>833</v>
      </c>
      <c r="AE5044" s="12">
        <f t="shared" si="703"/>
        <v>2499</v>
      </c>
      <c r="AF5044" s="12">
        <f t="shared" si="704"/>
        <v>38</v>
      </c>
      <c r="AG5044" s="12">
        <f t="shared" si="705"/>
        <v>114</v>
      </c>
      <c r="AH5044" s="9">
        <f t="shared" si="709"/>
        <v>4.561824729891957E-2</v>
      </c>
      <c r="AI5044" s="14">
        <f>VLOOKUP(E5044,'Verweis Faktor'!$A:$B,2,FALSE)</f>
        <v>1</v>
      </c>
      <c r="AJ5044" s="14"/>
      <c r="AK5044" s="14" t="str">
        <f>IF(AL5044="Ja","Versandkosten",VLOOKUP(E5044,'Verweis Belegart'!$A$2:$B$9,2,FALSE))</f>
        <v>Hardware</v>
      </c>
      <c r="AL5044" s="14" t="str">
        <f t="shared" si="710"/>
        <v>Nein</v>
      </c>
      <c r="AM5044" s="14" t="str">
        <f t="shared" si="706"/>
        <v>Positiv</v>
      </c>
    </row>
    <row r="5045" spans="1:39" ht="17.25" customHeight="1" x14ac:dyDescent="0.35">
      <c r="A5045" s="17">
        <v>14574987</v>
      </c>
      <c r="B5045" s="2" t="s">
        <v>2487</v>
      </c>
      <c r="C5045" s="1">
        <v>2025001</v>
      </c>
      <c r="D5045" s="1">
        <v>2001269</v>
      </c>
      <c r="E5045" s="2" t="s">
        <v>34</v>
      </c>
      <c r="F5045" s="2" t="s">
        <v>53</v>
      </c>
      <c r="G5045" s="2" t="s">
        <v>66</v>
      </c>
      <c r="H5045" s="2" t="s">
        <v>1399</v>
      </c>
      <c r="I5045" s="2" t="s">
        <v>1400</v>
      </c>
      <c r="J5045" s="2" t="s">
        <v>103</v>
      </c>
      <c r="K5045" s="2" t="s">
        <v>45</v>
      </c>
      <c r="L5045" s="2" t="s">
        <v>2560</v>
      </c>
      <c r="M5045" s="2" t="s">
        <v>2561</v>
      </c>
      <c r="N5045" s="2" t="s">
        <v>2562</v>
      </c>
      <c r="O5045" s="3">
        <v>3</v>
      </c>
      <c r="P5045" s="3">
        <v>406</v>
      </c>
      <c r="Q5045" s="3">
        <v>425</v>
      </c>
      <c r="R5045" s="3">
        <v>1275</v>
      </c>
      <c r="S5045" s="3">
        <v>19</v>
      </c>
      <c r="T5045" s="3">
        <v>57</v>
      </c>
      <c r="U5045" s="3">
        <v>4.47</v>
      </c>
      <c r="V5045" s="2" t="s">
        <v>675</v>
      </c>
      <c r="W5045" s="2" t="s">
        <v>676</v>
      </c>
      <c r="X5045" s="2" t="s">
        <v>125</v>
      </c>
      <c r="Y5045" s="19" t="str">
        <f>VLOOKUP(G5045,'Verweis Kd-Gruppe'!$A$2:$B$8,2,FALSE)</f>
        <v>EXP</v>
      </c>
      <c r="Z5045" s="19" t="str">
        <f>VLOOKUP(J5045,'Verweis Art-Gruppe'!$A$2:$B$15,2,FALSE)</f>
        <v>Geräte</v>
      </c>
      <c r="AA5045" s="19" t="str">
        <f>VLOOKUP(W5045,'Verweis Vertreter'!$A$2:$B$24,2,FALSE)</f>
        <v>Corina Wedel</v>
      </c>
      <c r="AB5045" s="12">
        <f t="shared" si="702"/>
        <v>3</v>
      </c>
      <c r="AC5045" s="12">
        <f t="shared" si="707"/>
        <v>406</v>
      </c>
      <c r="AD5045" s="12">
        <f t="shared" si="708"/>
        <v>425</v>
      </c>
      <c r="AE5045" s="12">
        <f t="shared" si="703"/>
        <v>1275</v>
      </c>
      <c r="AF5045" s="12">
        <f t="shared" si="704"/>
        <v>19</v>
      </c>
      <c r="AG5045" s="12">
        <f t="shared" si="705"/>
        <v>57</v>
      </c>
      <c r="AH5045" s="9">
        <f t="shared" si="709"/>
        <v>4.4705882352941179E-2</v>
      </c>
      <c r="AI5045" s="14">
        <f>VLOOKUP(E5045,'Verweis Faktor'!$A:$B,2,FALSE)</f>
        <v>1</v>
      </c>
      <c r="AJ5045" s="14"/>
      <c r="AK5045" s="14" t="str">
        <f>IF(AL5045="Ja","Versandkosten",VLOOKUP(E5045,'Verweis Belegart'!$A$2:$B$9,2,FALSE))</f>
        <v>Hardware</v>
      </c>
      <c r="AL5045" s="14" t="str">
        <f t="shared" si="710"/>
        <v>Nein</v>
      </c>
      <c r="AM5045" s="14" t="str">
        <f t="shared" si="706"/>
        <v>Positiv</v>
      </c>
    </row>
    <row r="5046" spans="1:39" ht="17.25" customHeight="1" x14ac:dyDescent="0.35">
      <c r="A5046" s="17">
        <v>14574987</v>
      </c>
      <c r="B5046" s="2" t="s">
        <v>2487</v>
      </c>
      <c r="C5046" s="1">
        <v>2025001</v>
      </c>
      <c r="D5046" s="1">
        <v>2001269</v>
      </c>
      <c r="E5046" s="2" t="s">
        <v>34</v>
      </c>
      <c r="F5046" s="2" t="s">
        <v>53</v>
      </c>
      <c r="G5046" s="2" t="s">
        <v>66</v>
      </c>
      <c r="H5046" s="2" t="s">
        <v>1399</v>
      </c>
      <c r="I5046" s="2" t="s">
        <v>1400</v>
      </c>
      <c r="J5046" s="2" t="s">
        <v>103</v>
      </c>
      <c r="K5046" s="2" t="s">
        <v>49</v>
      </c>
      <c r="L5046" s="2" t="s">
        <v>132</v>
      </c>
      <c r="M5046" s="2" t="s">
        <v>133</v>
      </c>
      <c r="N5046" s="2" t="s">
        <v>48</v>
      </c>
      <c r="O5046" s="3">
        <v>5</v>
      </c>
      <c r="P5046" s="3">
        <v>254.48859999999999</v>
      </c>
      <c r="Q5046" s="3">
        <v>272</v>
      </c>
      <c r="R5046" s="3">
        <v>1360</v>
      </c>
      <c r="S5046" s="3">
        <v>17.511399999999998</v>
      </c>
      <c r="T5046" s="3">
        <v>87.56</v>
      </c>
      <c r="U5046" s="3">
        <v>6.43</v>
      </c>
      <c r="V5046" s="2" t="s">
        <v>675</v>
      </c>
      <c r="W5046" s="2" t="s">
        <v>676</v>
      </c>
      <c r="X5046" s="2" t="s">
        <v>125</v>
      </c>
      <c r="Y5046" s="19" t="str">
        <f>VLOOKUP(G5046,'Verweis Kd-Gruppe'!$A$2:$B$8,2,FALSE)</f>
        <v>EXP</v>
      </c>
      <c r="Z5046" s="19" t="str">
        <f>VLOOKUP(J5046,'Verweis Art-Gruppe'!$A$2:$B$15,2,FALSE)</f>
        <v>Geräte</v>
      </c>
      <c r="AA5046" s="19" t="str">
        <f>VLOOKUP(W5046,'Verweis Vertreter'!$A$2:$B$24,2,FALSE)</f>
        <v>Corina Wedel</v>
      </c>
      <c r="AB5046" s="12">
        <f t="shared" si="702"/>
        <v>5</v>
      </c>
      <c r="AC5046" s="12">
        <f t="shared" si="707"/>
        <v>254.48859999999999</v>
      </c>
      <c r="AD5046" s="12">
        <f t="shared" si="708"/>
        <v>272</v>
      </c>
      <c r="AE5046" s="12">
        <f t="shared" si="703"/>
        <v>1360</v>
      </c>
      <c r="AF5046" s="12">
        <f t="shared" si="704"/>
        <v>17.511399999999998</v>
      </c>
      <c r="AG5046" s="12">
        <f t="shared" si="705"/>
        <v>87.56</v>
      </c>
      <c r="AH5046" s="9">
        <f t="shared" si="709"/>
        <v>6.4382352941176474E-2</v>
      </c>
      <c r="AI5046" s="14">
        <f>VLOOKUP(E5046,'Verweis Faktor'!$A:$B,2,FALSE)</f>
        <v>1</v>
      </c>
      <c r="AJ5046" s="14"/>
      <c r="AK5046" s="14" t="str">
        <f>IF(AL5046="Ja","Versandkosten",VLOOKUP(E5046,'Verweis Belegart'!$A$2:$B$9,2,FALSE))</f>
        <v>Hardware</v>
      </c>
      <c r="AL5046" s="14" t="str">
        <f t="shared" si="710"/>
        <v>Nein</v>
      </c>
      <c r="AM5046" s="14" t="str">
        <f t="shared" si="706"/>
        <v>Positiv</v>
      </c>
    </row>
    <row r="5047" spans="1:39" ht="17.25" customHeight="1" x14ac:dyDescent="0.35">
      <c r="A5047" s="17">
        <v>14574987</v>
      </c>
      <c r="B5047" s="2" t="s">
        <v>2487</v>
      </c>
      <c r="C5047" s="1">
        <v>2025001</v>
      </c>
      <c r="D5047" s="1">
        <v>2001269</v>
      </c>
      <c r="E5047" s="2" t="s">
        <v>34</v>
      </c>
      <c r="F5047" s="2" t="s">
        <v>53</v>
      </c>
      <c r="G5047" s="2" t="s">
        <v>66</v>
      </c>
      <c r="H5047" s="2" t="s">
        <v>1399</v>
      </c>
      <c r="I5047" s="2" t="s">
        <v>1400</v>
      </c>
      <c r="J5047" s="2" t="s">
        <v>103</v>
      </c>
      <c r="K5047" s="2" t="s">
        <v>79</v>
      </c>
      <c r="L5047" s="2" t="s">
        <v>88</v>
      </c>
      <c r="M5047" s="2" t="s">
        <v>89</v>
      </c>
      <c r="N5047" s="2" t="s">
        <v>90</v>
      </c>
      <c r="O5047" s="3">
        <v>5</v>
      </c>
      <c r="P5047" s="3">
        <v>527.87900000000002</v>
      </c>
      <c r="Q5047" s="3">
        <v>550</v>
      </c>
      <c r="R5047" s="3">
        <v>2750</v>
      </c>
      <c r="S5047" s="3">
        <v>22.120999999999999</v>
      </c>
      <c r="T5047" s="3">
        <v>110.6</v>
      </c>
      <c r="U5047" s="3">
        <v>4.0199999999999996</v>
      </c>
      <c r="V5047" s="2" t="s">
        <v>675</v>
      </c>
      <c r="W5047" s="2" t="s">
        <v>676</v>
      </c>
      <c r="X5047" s="2" t="s">
        <v>125</v>
      </c>
      <c r="Y5047" s="19" t="str">
        <f>VLOOKUP(G5047,'Verweis Kd-Gruppe'!$A$2:$B$8,2,FALSE)</f>
        <v>EXP</v>
      </c>
      <c r="Z5047" s="19" t="str">
        <f>VLOOKUP(J5047,'Verweis Art-Gruppe'!$A$2:$B$15,2,FALSE)</f>
        <v>Geräte</v>
      </c>
      <c r="AA5047" s="19" t="str">
        <f>VLOOKUP(W5047,'Verweis Vertreter'!$A$2:$B$24,2,FALSE)</f>
        <v>Corina Wedel</v>
      </c>
      <c r="AB5047" s="12">
        <f t="shared" si="702"/>
        <v>5</v>
      </c>
      <c r="AC5047" s="12">
        <f t="shared" si="707"/>
        <v>527.87900000000002</v>
      </c>
      <c r="AD5047" s="12">
        <f t="shared" si="708"/>
        <v>550</v>
      </c>
      <c r="AE5047" s="12">
        <f t="shared" si="703"/>
        <v>2750</v>
      </c>
      <c r="AF5047" s="12">
        <f t="shared" si="704"/>
        <v>22.120999999999999</v>
      </c>
      <c r="AG5047" s="12">
        <f t="shared" si="705"/>
        <v>110.6</v>
      </c>
      <c r="AH5047" s="9">
        <f t="shared" si="709"/>
        <v>4.0218181818181813E-2</v>
      </c>
      <c r="AI5047" s="14">
        <f>VLOOKUP(E5047,'Verweis Faktor'!$A:$B,2,FALSE)</f>
        <v>1</v>
      </c>
      <c r="AJ5047" s="14"/>
      <c r="AK5047" s="14" t="str">
        <f>IF(AL5047="Ja","Versandkosten",VLOOKUP(E5047,'Verweis Belegart'!$A$2:$B$9,2,FALSE))</f>
        <v>Hardware</v>
      </c>
      <c r="AL5047" s="14" t="str">
        <f t="shared" si="710"/>
        <v>Nein</v>
      </c>
      <c r="AM5047" s="14" t="str">
        <f t="shared" si="706"/>
        <v>Positiv</v>
      </c>
    </row>
    <row r="5048" spans="1:39" ht="17.25" customHeight="1" x14ac:dyDescent="0.35">
      <c r="A5048" s="17">
        <v>14574987</v>
      </c>
      <c r="B5048" s="2" t="s">
        <v>2487</v>
      </c>
      <c r="C5048" s="1">
        <v>2025001</v>
      </c>
      <c r="D5048" s="1">
        <v>2001269</v>
      </c>
      <c r="E5048" s="2" t="s">
        <v>34</v>
      </c>
      <c r="F5048" s="2" t="s">
        <v>53</v>
      </c>
      <c r="G5048" s="2" t="s">
        <v>66</v>
      </c>
      <c r="H5048" s="2" t="s">
        <v>1399</v>
      </c>
      <c r="I5048" s="2" t="s">
        <v>1400</v>
      </c>
      <c r="J5048" s="2" t="s">
        <v>103</v>
      </c>
      <c r="K5048" s="2" t="s">
        <v>83</v>
      </c>
      <c r="L5048" s="2" t="s">
        <v>893</v>
      </c>
      <c r="M5048" s="2" t="s">
        <v>894</v>
      </c>
      <c r="N5048" s="2" t="s">
        <v>895</v>
      </c>
      <c r="O5048" s="3">
        <v>1</v>
      </c>
      <c r="P5048" s="3">
        <v>445</v>
      </c>
      <c r="Q5048" s="3">
        <v>463</v>
      </c>
      <c r="R5048" s="3">
        <v>463</v>
      </c>
      <c r="S5048" s="3">
        <v>18</v>
      </c>
      <c r="T5048" s="3">
        <v>18</v>
      </c>
      <c r="U5048" s="3">
        <v>3.88</v>
      </c>
      <c r="V5048" s="2" t="s">
        <v>675</v>
      </c>
      <c r="W5048" s="2" t="s">
        <v>676</v>
      </c>
      <c r="X5048" s="2" t="s">
        <v>125</v>
      </c>
      <c r="Y5048" s="19" t="str">
        <f>VLOOKUP(G5048,'Verweis Kd-Gruppe'!$A$2:$B$8,2,FALSE)</f>
        <v>EXP</v>
      </c>
      <c r="Z5048" s="19" t="str">
        <f>VLOOKUP(J5048,'Verweis Art-Gruppe'!$A$2:$B$15,2,FALSE)</f>
        <v>Geräte</v>
      </c>
      <c r="AA5048" s="19" t="str">
        <f>VLOOKUP(W5048,'Verweis Vertreter'!$A$2:$B$24,2,FALSE)</f>
        <v>Corina Wedel</v>
      </c>
      <c r="AB5048" s="12">
        <f t="shared" si="702"/>
        <v>1</v>
      </c>
      <c r="AC5048" s="12">
        <f t="shared" si="707"/>
        <v>445</v>
      </c>
      <c r="AD5048" s="12">
        <f t="shared" si="708"/>
        <v>463</v>
      </c>
      <c r="AE5048" s="12">
        <f t="shared" si="703"/>
        <v>463</v>
      </c>
      <c r="AF5048" s="12">
        <f t="shared" si="704"/>
        <v>18</v>
      </c>
      <c r="AG5048" s="12">
        <f t="shared" si="705"/>
        <v>18</v>
      </c>
      <c r="AH5048" s="9">
        <f t="shared" si="709"/>
        <v>3.8876889848812095E-2</v>
      </c>
      <c r="AI5048" s="14">
        <f>VLOOKUP(E5048,'Verweis Faktor'!$A:$B,2,FALSE)</f>
        <v>1</v>
      </c>
      <c r="AJ5048" s="14"/>
      <c r="AK5048" s="14" t="str">
        <f>IF(AL5048="Ja","Versandkosten",VLOOKUP(E5048,'Verweis Belegart'!$A$2:$B$9,2,FALSE))</f>
        <v>Hardware</v>
      </c>
      <c r="AL5048" s="14" t="str">
        <f t="shared" si="710"/>
        <v>Nein</v>
      </c>
      <c r="AM5048" s="14" t="str">
        <f t="shared" si="706"/>
        <v>Positiv</v>
      </c>
    </row>
    <row r="5049" spans="1:39" ht="17.25" customHeight="1" x14ac:dyDescent="0.35">
      <c r="A5049" s="17">
        <v>14575128</v>
      </c>
      <c r="B5049" s="2" t="s">
        <v>2487</v>
      </c>
      <c r="C5049" s="1">
        <v>2025001</v>
      </c>
      <c r="D5049" s="1">
        <v>2001270</v>
      </c>
      <c r="E5049" s="2" t="s">
        <v>34</v>
      </c>
      <c r="F5049" s="2" t="s">
        <v>53</v>
      </c>
      <c r="G5049" s="2" t="s">
        <v>66</v>
      </c>
      <c r="H5049" s="2" t="s">
        <v>671</v>
      </c>
      <c r="I5049" s="2" t="s">
        <v>672</v>
      </c>
      <c r="J5049" s="2" t="s">
        <v>103</v>
      </c>
      <c r="K5049" s="2" t="s">
        <v>28</v>
      </c>
      <c r="L5049" s="2" t="s">
        <v>2170</v>
      </c>
      <c r="M5049" s="2" t="s">
        <v>2171</v>
      </c>
      <c r="N5049" s="2" t="s">
        <v>2172</v>
      </c>
      <c r="O5049" s="3">
        <v>10</v>
      </c>
      <c r="P5049" s="3">
        <v>95.736900000000006</v>
      </c>
      <c r="Q5049" s="3">
        <v>99</v>
      </c>
      <c r="R5049" s="3">
        <v>990</v>
      </c>
      <c r="S5049" s="3">
        <v>3.2631000000000001</v>
      </c>
      <c r="T5049" s="3">
        <v>32.630000000000003</v>
      </c>
      <c r="U5049" s="3">
        <v>3.29</v>
      </c>
      <c r="V5049" s="2" t="s">
        <v>675</v>
      </c>
      <c r="W5049" s="2" t="s">
        <v>676</v>
      </c>
      <c r="X5049" s="2" t="s">
        <v>72</v>
      </c>
      <c r="Y5049" s="19" t="str">
        <f>VLOOKUP(G5049,'Verweis Kd-Gruppe'!$A$2:$B$8,2,FALSE)</f>
        <v>EXP</v>
      </c>
      <c r="Z5049" s="19" t="str">
        <f>VLOOKUP(J5049,'Verweis Art-Gruppe'!$A$2:$B$15,2,FALSE)</f>
        <v>Geräte</v>
      </c>
      <c r="AA5049" s="19" t="str">
        <f>VLOOKUP(W5049,'Verweis Vertreter'!$A$2:$B$24,2,FALSE)</f>
        <v>Corina Wedel</v>
      </c>
      <c r="AB5049" s="12">
        <f t="shared" si="702"/>
        <v>10</v>
      </c>
      <c r="AC5049" s="12">
        <f t="shared" si="707"/>
        <v>95.736900000000006</v>
      </c>
      <c r="AD5049" s="12">
        <f t="shared" si="708"/>
        <v>99</v>
      </c>
      <c r="AE5049" s="12">
        <f t="shared" si="703"/>
        <v>990</v>
      </c>
      <c r="AF5049" s="12">
        <f t="shared" si="704"/>
        <v>3.2631000000000001</v>
      </c>
      <c r="AG5049" s="12">
        <f t="shared" si="705"/>
        <v>32.630000000000003</v>
      </c>
      <c r="AH5049" s="9">
        <f t="shared" si="709"/>
        <v>3.295959595959596E-2</v>
      </c>
      <c r="AI5049" s="14">
        <f>VLOOKUP(E5049,'Verweis Faktor'!$A:$B,2,FALSE)</f>
        <v>1</v>
      </c>
      <c r="AJ5049" s="14"/>
      <c r="AK5049" s="14" t="str">
        <f>IF(AL5049="Ja","Versandkosten",VLOOKUP(E5049,'Verweis Belegart'!$A$2:$B$9,2,FALSE))</f>
        <v>Hardware</v>
      </c>
      <c r="AL5049" s="14" t="str">
        <f t="shared" si="710"/>
        <v>Nein</v>
      </c>
      <c r="AM5049" s="14" t="str">
        <f t="shared" si="706"/>
        <v>Positiv</v>
      </c>
    </row>
    <row r="5050" spans="1:39" ht="17.25" customHeight="1" x14ac:dyDescent="0.35">
      <c r="A5050" s="17">
        <v>14574010</v>
      </c>
      <c r="B5050" s="2" t="s">
        <v>2487</v>
      </c>
      <c r="C5050" s="1">
        <v>2025001</v>
      </c>
      <c r="D5050" s="1">
        <v>2001271</v>
      </c>
      <c r="E5050" s="2" t="s">
        <v>34</v>
      </c>
      <c r="F5050" s="2" t="s">
        <v>53</v>
      </c>
      <c r="G5050" s="2" t="s">
        <v>25</v>
      </c>
      <c r="H5050" s="2" t="s">
        <v>1890</v>
      </c>
      <c r="I5050" s="2" t="s">
        <v>1891</v>
      </c>
      <c r="J5050" s="2" t="s">
        <v>103</v>
      </c>
      <c r="K5050" s="2" t="s">
        <v>28</v>
      </c>
      <c r="L5050" s="2" t="s">
        <v>1195</v>
      </c>
      <c r="M5050" s="2" t="s">
        <v>1196</v>
      </c>
      <c r="N5050" s="2" t="s">
        <v>262</v>
      </c>
      <c r="O5050" s="3">
        <v>1</v>
      </c>
      <c r="P5050" s="3">
        <v>990</v>
      </c>
      <c r="Q5050" s="3">
        <v>1025</v>
      </c>
      <c r="R5050" s="3">
        <v>1025</v>
      </c>
      <c r="S5050" s="3">
        <v>35</v>
      </c>
      <c r="T5050" s="3">
        <v>35</v>
      </c>
      <c r="U5050" s="3">
        <v>3.41</v>
      </c>
      <c r="V5050" s="2" t="s">
        <v>1892</v>
      </c>
      <c r="W5050" s="2" t="s">
        <v>1893</v>
      </c>
      <c r="X5050" s="2" t="s">
        <v>699</v>
      </c>
      <c r="Y5050" s="19" t="str">
        <f>VLOOKUP(G5050,'Verweis Kd-Gruppe'!$A$2:$B$8,2,FALSE)</f>
        <v>FHK</v>
      </c>
      <c r="Z5050" s="19" t="str">
        <f>VLOOKUP(J5050,'Verweis Art-Gruppe'!$A$2:$B$15,2,FALSE)</f>
        <v>Geräte</v>
      </c>
      <c r="AA5050" s="19" t="str">
        <f>VLOOKUP(W5050,'Verweis Vertreter'!$A$2:$B$24,2,FALSE)</f>
        <v>Zentrale</v>
      </c>
      <c r="AB5050" s="12">
        <f t="shared" si="702"/>
        <v>1</v>
      </c>
      <c r="AC5050" s="12">
        <f t="shared" si="707"/>
        <v>990</v>
      </c>
      <c r="AD5050" s="12">
        <f t="shared" si="708"/>
        <v>1025</v>
      </c>
      <c r="AE5050" s="12">
        <f t="shared" si="703"/>
        <v>1025</v>
      </c>
      <c r="AF5050" s="12">
        <f t="shared" si="704"/>
        <v>35</v>
      </c>
      <c r="AG5050" s="12">
        <f t="shared" si="705"/>
        <v>35</v>
      </c>
      <c r="AH5050" s="9">
        <f t="shared" si="709"/>
        <v>3.4146341463414637E-2</v>
      </c>
      <c r="AI5050" s="14">
        <f>VLOOKUP(E5050,'Verweis Faktor'!$A:$B,2,FALSE)</f>
        <v>1</v>
      </c>
      <c r="AJ5050" s="14"/>
      <c r="AK5050" s="14" t="str">
        <f>IF(AL5050="Ja","Versandkosten",VLOOKUP(E5050,'Verweis Belegart'!$A$2:$B$9,2,FALSE))</f>
        <v>Hardware</v>
      </c>
      <c r="AL5050" s="14" t="str">
        <f t="shared" si="710"/>
        <v>Nein</v>
      </c>
      <c r="AM5050" s="14" t="str">
        <f t="shared" si="706"/>
        <v>Positiv</v>
      </c>
    </row>
    <row r="5051" spans="1:39" ht="17.25" customHeight="1" x14ac:dyDescent="0.35">
      <c r="A5051" s="17">
        <v>14575120</v>
      </c>
      <c r="B5051" s="2" t="s">
        <v>2487</v>
      </c>
      <c r="C5051" s="1">
        <v>2025001</v>
      </c>
      <c r="D5051" s="1">
        <v>2001272</v>
      </c>
      <c r="E5051" s="2" t="s">
        <v>34</v>
      </c>
      <c r="F5051" s="2" t="s">
        <v>53</v>
      </c>
      <c r="G5051" s="2" t="s">
        <v>25</v>
      </c>
      <c r="H5051" s="2" t="s">
        <v>1890</v>
      </c>
      <c r="I5051" s="2" t="s">
        <v>1891</v>
      </c>
      <c r="J5051" s="2" t="s">
        <v>103</v>
      </c>
      <c r="K5051" s="2" t="s">
        <v>28</v>
      </c>
      <c r="L5051" s="2" t="s">
        <v>1303</v>
      </c>
      <c r="M5051" s="2" t="s">
        <v>1304</v>
      </c>
      <c r="N5051" s="2" t="s">
        <v>274</v>
      </c>
      <c r="O5051" s="3">
        <v>2</v>
      </c>
      <c r="P5051" s="3">
        <v>1082.0512000000001</v>
      </c>
      <c r="Q5051" s="3">
        <v>1125</v>
      </c>
      <c r="R5051" s="3">
        <v>2250</v>
      </c>
      <c r="S5051" s="3">
        <v>42.948799999999999</v>
      </c>
      <c r="T5051" s="3">
        <v>85.9</v>
      </c>
      <c r="U5051" s="3">
        <v>3.81</v>
      </c>
      <c r="V5051" s="2" t="s">
        <v>1892</v>
      </c>
      <c r="W5051" s="2" t="s">
        <v>1893</v>
      </c>
      <c r="X5051" s="2" t="s">
        <v>699</v>
      </c>
      <c r="Y5051" s="19" t="str">
        <f>VLOOKUP(G5051,'Verweis Kd-Gruppe'!$A$2:$B$8,2,FALSE)</f>
        <v>FHK</v>
      </c>
      <c r="Z5051" s="19" t="str">
        <f>VLOOKUP(J5051,'Verweis Art-Gruppe'!$A$2:$B$15,2,FALSE)</f>
        <v>Geräte</v>
      </c>
      <c r="AA5051" s="19" t="str">
        <f>VLOOKUP(W5051,'Verweis Vertreter'!$A$2:$B$24,2,FALSE)</f>
        <v>Zentrale</v>
      </c>
      <c r="AB5051" s="12">
        <f t="shared" si="702"/>
        <v>2</v>
      </c>
      <c r="AC5051" s="12">
        <f t="shared" si="707"/>
        <v>1082.0512000000001</v>
      </c>
      <c r="AD5051" s="12">
        <f t="shared" si="708"/>
        <v>1125</v>
      </c>
      <c r="AE5051" s="12">
        <f t="shared" si="703"/>
        <v>2250</v>
      </c>
      <c r="AF5051" s="12">
        <f t="shared" si="704"/>
        <v>42.948799999999999</v>
      </c>
      <c r="AG5051" s="12">
        <f t="shared" si="705"/>
        <v>85.9</v>
      </c>
      <c r="AH5051" s="9">
        <f t="shared" si="709"/>
        <v>3.8177777777777783E-2</v>
      </c>
      <c r="AI5051" s="14">
        <f>VLOOKUP(E5051,'Verweis Faktor'!$A:$B,2,FALSE)</f>
        <v>1</v>
      </c>
      <c r="AJ5051" s="14"/>
      <c r="AK5051" s="14" t="str">
        <f>IF(AL5051="Ja","Versandkosten",VLOOKUP(E5051,'Verweis Belegart'!$A$2:$B$9,2,FALSE))</f>
        <v>Hardware</v>
      </c>
      <c r="AL5051" s="14" t="str">
        <f t="shared" si="710"/>
        <v>Nein</v>
      </c>
      <c r="AM5051" s="14" t="str">
        <f t="shared" si="706"/>
        <v>Positiv</v>
      </c>
    </row>
    <row r="5052" spans="1:39" ht="17.25" customHeight="1" x14ac:dyDescent="0.35">
      <c r="A5052" s="17">
        <v>14575092</v>
      </c>
      <c r="B5052" s="2" t="s">
        <v>2487</v>
      </c>
      <c r="C5052" s="1">
        <v>2025001</v>
      </c>
      <c r="D5052" s="1">
        <v>2001273</v>
      </c>
      <c r="E5052" s="2" t="s">
        <v>34</v>
      </c>
      <c r="F5052" s="2" t="s">
        <v>142</v>
      </c>
      <c r="G5052" s="2" t="s">
        <v>66</v>
      </c>
      <c r="H5052" s="2" t="s">
        <v>143</v>
      </c>
      <c r="I5052" s="2" t="s">
        <v>144</v>
      </c>
      <c r="J5052" s="2" t="s">
        <v>103</v>
      </c>
      <c r="K5052" s="2" t="s">
        <v>28</v>
      </c>
      <c r="L5052" s="2" t="s">
        <v>2560</v>
      </c>
      <c r="M5052" s="2" t="s">
        <v>2561</v>
      </c>
      <c r="N5052" s="2" t="s">
        <v>2562</v>
      </c>
      <c r="O5052" s="3">
        <v>1</v>
      </c>
      <c r="P5052" s="3">
        <v>406</v>
      </c>
      <c r="Q5052" s="3">
        <v>420</v>
      </c>
      <c r="R5052" s="3">
        <v>420</v>
      </c>
      <c r="S5052" s="3">
        <v>14</v>
      </c>
      <c r="T5052" s="3">
        <v>14</v>
      </c>
      <c r="U5052" s="3">
        <v>3.33</v>
      </c>
      <c r="V5052" s="2" t="s">
        <v>145</v>
      </c>
      <c r="W5052" s="2" t="s">
        <v>146</v>
      </c>
      <c r="X5052" s="2" t="s">
        <v>72</v>
      </c>
      <c r="Y5052" s="19" t="str">
        <f>VLOOKUP(G5052,'Verweis Kd-Gruppe'!$A$2:$B$8,2,FALSE)</f>
        <v>EXP</v>
      </c>
      <c r="Z5052" s="19" t="str">
        <f>VLOOKUP(J5052,'Verweis Art-Gruppe'!$A$2:$B$15,2,FALSE)</f>
        <v>Geräte</v>
      </c>
      <c r="AA5052" s="19" t="str">
        <f>VLOOKUP(W5052,'Verweis Vertreter'!$A$2:$B$24,2,FALSE)</f>
        <v>Muhsin Yortanli</v>
      </c>
      <c r="AB5052" s="12">
        <f t="shared" si="702"/>
        <v>1</v>
      </c>
      <c r="AC5052" s="12">
        <f t="shared" si="707"/>
        <v>406</v>
      </c>
      <c r="AD5052" s="12">
        <f t="shared" si="708"/>
        <v>420</v>
      </c>
      <c r="AE5052" s="12">
        <f t="shared" si="703"/>
        <v>420</v>
      </c>
      <c r="AF5052" s="12">
        <f t="shared" si="704"/>
        <v>14</v>
      </c>
      <c r="AG5052" s="12">
        <f t="shared" si="705"/>
        <v>14</v>
      </c>
      <c r="AH5052" s="9">
        <f t="shared" si="709"/>
        <v>3.3333333333333333E-2</v>
      </c>
      <c r="AI5052" s="14">
        <f>VLOOKUP(E5052,'Verweis Faktor'!$A:$B,2,FALSE)</f>
        <v>1</v>
      </c>
      <c r="AJ5052" s="14"/>
      <c r="AK5052" s="14" t="str">
        <f>IF(AL5052="Ja","Versandkosten",VLOOKUP(E5052,'Verweis Belegart'!$A$2:$B$9,2,FALSE))</f>
        <v>Hardware</v>
      </c>
      <c r="AL5052" s="14" t="str">
        <f t="shared" si="710"/>
        <v>Nein</v>
      </c>
      <c r="AM5052" s="14" t="str">
        <f t="shared" si="706"/>
        <v>Positiv</v>
      </c>
    </row>
    <row r="5053" spans="1:39" ht="17.25" customHeight="1" x14ac:dyDescent="0.35">
      <c r="A5053" s="17">
        <v>14575092</v>
      </c>
      <c r="B5053" s="2" t="s">
        <v>2487</v>
      </c>
      <c r="C5053" s="1">
        <v>2025001</v>
      </c>
      <c r="D5053" s="1">
        <v>2001273</v>
      </c>
      <c r="E5053" s="2" t="s">
        <v>34</v>
      </c>
      <c r="F5053" s="2" t="s">
        <v>142</v>
      </c>
      <c r="G5053" s="2" t="s">
        <v>66</v>
      </c>
      <c r="H5053" s="2" t="s">
        <v>143</v>
      </c>
      <c r="I5053" s="2" t="s">
        <v>144</v>
      </c>
      <c r="J5053" s="2" t="s">
        <v>103</v>
      </c>
      <c r="K5053" s="2" t="s">
        <v>45</v>
      </c>
      <c r="L5053" s="2" t="s">
        <v>1710</v>
      </c>
      <c r="M5053" s="2" t="s">
        <v>1711</v>
      </c>
      <c r="N5053" s="2" t="s">
        <v>1712</v>
      </c>
      <c r="O5053" s="3">
        <v>20</v>
      </c>
      <c r="P5053" s="3">
        <v>413</v>
      </c>
      <c r="Q5053" s="3">
        <v>435</v>
      </c>
      <c r="R5053" s="3">
        <v>8700</v>
      </c>
      <c r="S5053" s="3">
        <v>22</v>
      </c>
      <c r="T5053" s="3">
        <v>440</v>
      </c>
      <c r="U5053" s="3">
        <v>5.05</v>
      </c>
      <c r="V5053" s="2" t="s">
        <v>145</v>
      </c>
      <c r="W5053" s="2" t="s">
        <v>146</v>
      </c>
      <c r="X5053" s="2" t="s">
        <v>72</v>
      </c>
      <c r="Y5053" s="19" t="str">
        <f>VLOOKUP(G5053,'Verweis Kd-Gruppe'!$A$2:$B$8,2,FALSE)</f>
        <v>EXP</v>
      </c>
      <c r="Z5053" s="19" t="str">
        <f>VLOOKUP(J5053,'Verweis Art-Gruppe'!$A$2:$B$15,2,FALSE)</f>
        <v>Geräte</v>
      </c>
      <c r="AA5053" s="19" t="str">
        <f>VLOOKUP(W5053,'Verweis Vertreter'!$A$2:$B$24,2,FALSE)</f>
        <v>Muhsin Yortanli</v>
      </c>
      <c r="AB5053" s="12">
        <f t="shared" si="702"/>
        <v>20</v>
      </c>
      <c r="AC5053" s="12">
        <f t="shared" si="707"/>
        <v>413</v>
      </c>
      <c r="AD5053" s="12">
        <f t="shared" si="708"/>
        <v>435</v>
      </c>
      <c r="AE5053" s="12">
        <f t="shared" si="703"/>
        <v>8700</v>
      </c>
      <c r="AF5053" s="12">
        <f t="shared" si="704"/>
        <v>22</v>
      </c>
      <c r="AG5053" s="12">
        <f t="shared" si="705"/>
        <v>440</v>
      </c>
      <c r="AH5053" s="9">
        <f t="shared" si="709"/>
        <v>5.057471264367816E-2</v>
      </c>
      <c r="AI5053" s="14">
        <f>VLOOKUP(E5053,'Verweis Faktor'!$A:$B,2,FALSE)</f>
        <v>1</v>
      </c>
      <c r="AJ5053" s="14"/>
      <c r="AK5053" s="14" t="str">
        <f>IF(AL5053="Ja","Versandkosten",VLOOKUP(E5053,'Verweis Belegart'!$A$2:$B$9,2,FALSE))</f>
        <v>Hardware</v>
      </c>
      <c r="AL5053" s="14" t="str">
        <f t="shared" si="710"/>
        <v>Nein</v>
      </c>
      <c r="AM5053" s="14" t="str">
        <f t="shared" si="706"/>
        <v>Positiv</v>
      </c>
    </row>
    <row r="5054" spans="1:39" ht="17.25" customHeight="1" x14ac:dyDescent="0.35">
      <c r="A5054" s="17">
        <v>14575092</v>
      </c>
      <c r="B5054" s="2" t="s">
        <v>2487</v>
      </c>
      <c r="C5054" s="1">
        <v>2025001</v>
      </c>
      <c r="D5054" s="1">
        <v>2001273</v>
      </c>
      <c r="E5054" s="2" t="s">
        <v>34</v>
      </c>
      <c r="F5054" s="2" t="s">
        <v>142</v>
      </c>
      <c r="G5054" s="2" t="s">
        <v>66</v>
      </c>
      <c r="H5054" s="2" t="s">
        <v>143</v>
      </c>
      <c r="I5054" s="2" t="s">
        <v>144</v>
      </c>
      <c r="J5054" s="2" t="s">
        <v>103</v>
      </c>
      <c r="K5054" s="2" t="s">
        <v>49</v>
      </c>
      <c r="L5054" s="2" t="s">
        <v>2469</v>
      </c>
      <c r="M5054" s="2" t="s">
        <v>2470</v>
      </c>
      <c r="N5054" s="2" t="s">
        <v>2468</v>
      </c>
      <c r="O5054" s="3">
        <v>5</v>
      </c>
      <c r="P5054" s="3">
        <v>84.56</v>
      </c>
      <c r="Q5054" s="3">
        <v>90</v>
      </c>
      <c r="R5054" s="3">
        <v>450</v>
      </c>
      <c r="S5054" s="3">
        <v>5.44</v>
      </c>
      <c r="T5054" s="3">
        <v>27.2</v>
      </c>
      <c r="U5054" s="3">
        <v>6.04</v>
      </c>
      <c r="V5054" s="2" t="s">
        <v>145</v>
      </c>
      <c r="W5054" s="2" t="s">
        <v>146</v>
      </c>
      <c r="X5054" s="2" t="s">
        <v>72</v>
      </c>
      <c r="Y5054" s="19" t="str">
        <f>VLOOKUP(G5054,'Verweis Kd-Gruppe'!$A$2:$B$8,2,FALSE)</f>
        <v>EXP</v>
      </c>
      <c r="Z5054" s="19" t="str">
        <f>VLOOKUP(J5054,'Verweis Art-Gruppe'!$A$2:$B$15,2,FALSE)</f>
        <v>Geräte</v>
      </c>
      <c r="AA5054" s="19" t="str">
        <f>VLOOKUP(W5054,'Verweis Vertreter'!$A$2:$B$24,2,FALSE)</f>
        <v>Muhsin Yortanli</v>
      </c>
      <c r="AB5054" s="12">
        <f t="shared" si="702"/>
        <v>5</v>
      </c>
      <c r="AC5054" s="12">
        <f t="shared" si="707"/>
        <v>84.56</v>
      </c>
      <c r="AD5054" s="12">
        <f t="shared" si="708"/>
        <v>90</v>
      </c>
      <c r="AE5054" s="12">
        <f t="shared" si="703"/>
        <v>450</v>
      </c>
      <c r="AF5054" s="12">
        <f t="shared" si="704"/>
        <v>5.44</v>
      </c>
      <c r="AG5054" s="12">
        <f t="shared" si="705"/>
        <v>27.2</v>
      </c>
      <c r="AH5054" s="9">
        <f t="shared" si="709"/>
        <v>6.044444444444444E-2</v>
      </c>
      <c r="AI5054" s="14">
        <f>VLOOKUP(E5054,'Verweis Faktor'!$A:$B,2,FALSE)</f>
        <v>1</v>
      </c>
      <c r="AJ5054" s="14"/>
      <c r="AK5054" s="14" t="str">
        <f>IF(AL5054="Ja","Versandkosten",VLOOKUP(E5054,'Verweis Belegart'!$A$2:$B$9,2,FALSE))</f>
        <v>Hardware</v>
      </c>
      <c r="AL5054" s="14" t="str">
        <f t="shared" si="710"/>
        <v>Nein</v>
      </c>
      <c r="AM5054" s="14" t="str">
        <f t="shared" si="706"/>
        <v>Positiv</v>
      </c>
    </row>
    <row r="5055" spans="1:39" ht="17.25" customHeight="1" x14ac:dyDescent="0.35">
      <c r="A5055" s="17">
        <v>14575092</v>
      </c>
      <c r="B5055" s="2" t="s">
        <v>2487</v>
      </c>
      <c r="C5055" s="1">
        <v>2025001</v>
      </c>
      <c r="D5055" s="1">
        <v>2001273</v>
      </c>
      <c r="E5055" s="2" t="s">
        <v>34</v>
      </c>
      <c r="F5055" s="2" t="s">
        <v>142</v>
      </c>
      <c r="G5055" s="2" t="s">
        <v>66</v>
      </c>
      <c r="H5055" s="2" t="s">
        <v>143</v>
      </c>
      <c r="I5055" s="2" t="s">
        <v>144</v>
      </c>
      <c r="J5055" s="2" t="s">
        <v>103</v>
      </c>
      <c r="K5055" s="2" t="s">
        <v>79</v>
      </c>
      <c r="L5055" s="2" t="s">
        <v>1106</v>
      </c>
      <c r="M5055" s="2" t="s">
        <v>1107</v>
      </c>
      <c r="N5055" s="2" t="s">
        <v>655</v>
      </c>
      <c r="O5055" s="3">
        <v>20</v>
      </c>
      <c r="P5055" s="3">
        <v>246.17310000000001</v>
      </c>
      <c r="Q5055" s="3">
        <v>258</v>
      </c>
      <c r="R5055" s="3">
        <v>5160</v>
      </c>
      <c r="S5055" s="3">
        <v>11.8269</v>
      </c>
      <c r="T5055" s="3">
        <v>236.54</v>
      </c>
      <c r="U5055" s="3">
        <v>4.58</v>
      </c>
      <c r="V5055" s="2" t="s">
        <v>145</v>
      </c>
      <c r="W5055" s="2" t="s">
        <v>146</v>
      </c>
      <c r="X5055" s="2" t="s">
        <v>72</v>
      </c>
      <c r="Y5055" s="19" t="str">
        <f>VLOOKUP(G5055,'Verweis Kd-Gruppe'!$A$2:$B$8,2,FALSE)</f>
        <v>EXP</v>
      </c>
      <c r="Z5055" s="19" t="str">
        <f>VLOOKUP(J5055,'Verweis Art-Gruppe'!$A$2:$B$15,2,FALSE)</f>
        <v>Geräte</v>
      </c>
      <c r="AA5055" s="19" t="str">
        <f>VLOOKUP(W5055,'Verweis Vertreter'!$A$2:$B$24,2,FALSE)</f>
        <v>Muhsin Yortanli</v>
      </c>
      <c r="AB5055" s="12">
        <f t="shared" si="702"/>
        <v>20</v>
      </c>
      <c r="AC5055" s="12">
        <f t="shared" si="707"/>
        <v>246.17310000000001</v>
      </c>
      <c r="AD5055" s="12">
        <f t="shared" si="708"/>
        <v>258</v>
      </c>
      <c r="AE5055" s="12">
        <f t="shared" si="703"/>
        <v>5160</v>
      </c>
      <c r="AF5055" s="12">
        <f t="shared" si="704"/>
        <v>11.8269</v>
      </c>
      <c r="AG5055" s="12">
        <f t="shared" si="705"/>
        <v>236.54</v>
      </c>
      <c r="AH5055" s="9">
        <f t="shared" si="709"/>
        <v>4.5841085271317826E-2</v>
      </c>
      <c r="AI5055" s="14">
        <f>VLOOKUP(E5055,'Verweis Faktor'!$A:$B,2,FALSE)</f>
        <v>1</v>
      </c>
      <c r="AJ5055" s="14"/>
      <c r="AK5055" s="14" t="str">
        <f>IF(AL5055="Ja","Versandkosten",VLOOKUP(E5055,'Verweis Belegart'!$A$2:$B$9,2,FALSE))</f>
        <v>Hardware</v>
      </c>
      <c r="AL5055" s="14" t="str">
        <f t="shared" si="710"/>
        <v>Nein</v>
      </c>
      <c r="AM5055" s="14" t="str">
        <f t="shared" si="706"/>
        <v>Positiv</v>
      </c>
    </row>
    <row r="5056" spans="1:39" ht="17.25" customHeight="1" x14ac:dyDescent="0.35">
      <c r="A5056" s="17">
        <v>14575092</v>
      </c>
      <c r="B5056" s="2" t="s">
        <v>2487</v>
      </c>
      <c r="C5056" s="1">
        <v>2025001</v>
      </c>
      <c r="D5056" s="1">
        <v>2001273</v>
      </c>
      <c r="E5056" s="2" t="s">
        <v>34</v>
      </c>
      <c r="F5056" s="2" t="s">
        <v>142</v>
      </c>
      <c r="G5056" s="2" t="s">
        <v>66</v>
      </c>
      <c r="H5056" s="2" t="s">
        <v>143</v>
      </c>
      <c r="I5056" s="2" t="s">
        <v>144</v>
      </c>
      <c r="J5056" s="2" t="s">
        <v>103</v>
      </c>
      <c r="K5056" s="2" t="s">
        <v>83</v>
      </c>
      <c r="L5056" s="2" t="s">
        <v>1140</v>
      </c>
      <c r="M5056" s="2" t="s">
        <v>1141</v>
      </c>
      <c r="N5056" s="2" t="s">
        <v>1142</v>
      </c>
      <c r="O5056" s="3">
        <v>30</v>
      </c>
      <c r="P5056" s="3">
        <v>93</v>
      </c>
      <c r="Q5056" s="3">
        <v>89</v>
      </c>
      <c r="R5056" s="3">
        <v>2670</v>
      </c>
      <c r="S5056" s="3">
        <v>-4</v>
      </c>
      <c r="T5056" s="3">
        <v>-120</v>
      </c>
      <c r="U5056" s="3">
        <v>-4.49</v>
      </c>
      <c r="V5056" s="2" t="s">
        <v>145</v>
      </c>
      <c r="W5056" s="2" t="s">
        <v>146</v>
      </c>
      <c r="X5056" s="2" t="s">
        <v>72</v>
      </c>
      <c r="Y5056" s="19" t="str">
        <f>VLOOKUP(G5056,'Verweis Kd-Gruppe'!$A$2:$B$8,2,FALSE)</f>
        <v>EXP</v>
      </c>
      <c r="Z5056" s="19" t="str">
        <f>VLOOKUP(J5056,'Verweis Art-Gruppe'!$A$2:$B$15,2,FALSE)</f>
        <v>Geräte</v>
      </c>
      <c r="AA5056" s="19" t="str">
        <f>VLOOKUP(W5056,'Verweis Vertreter'!$A$2:$B$24,2,FALSE)</f>
        <v>Muhsin Yortanli</v>
      </c>
      <c r="AB5056" s="12">
        <f t="shared" si="702"/>
        <v>30</v>
      </c>
      <c r="AC5056" s="12">
        <f t="shared" si="707"/>
        <v>93</v>
      </c>
      <c r="AD5056" s="12">
        <f t="shared" si="708"/>
        <v>89</v>
      </c>
      <c r="AE5056" s="12">
        <f t="shared" si="703"/>
        <v>2670</v>
      </c>
      <c r="AF5056" s="12">
        <f t="shared" si="704"/>
        <v>-4</v>
      </c>
      <c r="AG5056" s="12">
        <f t="shared" si="705"/>
        <v>-120</v>
      </c>
      <c r="AH5056" s="9">
        <f t="shared" si="709"/>
        <v>-4.49438202247191E-2</v>
      </c>
      <c r="AI5056" s="14">
        <f>VLOOKUP(E5056,'Verweis Faktor'!$A:$B,2,FALSE)</f>
        <v>1</v>
      </c>
      <c r="AJ5056" s="14"/>
      <c r="AK5056" s="14" t="str">
        <f>IF(AL5056="Ja","Versandkosten",VLOOKUP(E5056,'Verweis Belegart'!$A$2:$B$9,2,FALSE))</f>
        <v>Hardware</v>
      </c>
      <c r="AL5056" s="14" t="str">
        <f t="shared" si="710"/>
        <v>Nein</v>
      </c>
      <c r="AM5056" s="14" t="str">
        <f t="shared" si="706"/>
        <v>Negativ</v>
      </c>
    </row>
    <row r="5057" spans="1:39" ht="17.25" customHeight="1" x14ac:dyDescent="0.35">
      <c r="A5057" s="17">
        <v>14575092</v>
      </c>
      <c r="B5057" s="2" t="s">
        <v>2487</v>
      </c>
      <c r="C5057" s="1">
        <v>2025001</v>
      </c>
      <c r="D5057" s="1">
        <v>2001273</v>
      </c>
      <c r="E5057" s="2" t="s">
        <v>34</v>
      </c>
      <c r="F5057" s="2" t="s">
        <v>142</v>
      </c>
      <c r="G5057" s="2" t="s">
        <v>66</v>
      </c>
      <c r="H5057" s="2" t="s">
        <v>143</v>
      </c>
      <c r="I5057" s="2" t="s">
        <v>144</v>
      </c>
      <c r="J5057" s="2" t="s">
        <v>103</v>
      </c>
      <c r="K5057" s="2" t="s">
        <v>87</v>
      </c>
      <c r="L5057" s="2" t="s">
        <v>2563</v>
      </c>
      <c r="M5057" s="2" t="s">
        <v>2564</v>
      </c>
      <c r="N5057" s="2" t="s">
        <v>2562</v>
      </c>
      <c r="O5057" s="3">
        <v>10</v>
      </c>
      <c r="P5057" s="3">
        <v>406</v>
      </c>
      <c r="Q5057" s="3">
        <v>420</v>
      </c>
      <c r="R5057" s="3">
        <v>4200</v>
      </c>
      <c r="S5057" s="3">
        <v>14</v>
      </c>
      <c r="T5057" s="3">
        <v>140</v>
      </c>
      <c r="U5057" s="3">
        <v>3.33</v>
      </c>
      <c r="V5057" s="2" t="s">
        <v>145</v>
      </c>
      <c r="W5057" s="2" t="s">
        <v>146</v>
      </c>
      <c r="X5057" s="2" t="s">
        <v>72</v>
      </c>
      <c r="Y5057" s="19" t="str">
        <f>VLOOKUP(G5057,'Verweis Kd-Gruppe'!$A$2:$B$8,2,FALSE)</f>
        <v>EXP</v>
      </c>
      <c r="Z5057" s="19" t="str">
        <f>VLOOKUP(J5057,'Verweis Art-Gruppe'!$A$2:$B$15,2,FALSE)</f>
        <v>Geräte</v>
      </c>
      <c r="AA5057" s="19" t="str">
        <f>VLOOKUP(W5057,'Verweis Vertreter'!$A$2:$B$24,2,FALSE)</f>
        <v>Muhsin Yortanli</v>
      </c>
      <c r="AB5057" s="12">
        <f t="shared" si="702"/>
        <v>10</v>
      </c>
      <c r="AC5057" s="12">
        <f t="shared" si="707"/>
        <v>406</v>
      </c>
      <c r="AD5057" s="12">
        <f t="shared" si="708"/>
        <v>420</v>
      </c>
      <c r="AE5057" s="12">
        <f t="shared" si="703"/>
        <v>4200</v>
      </c>
      <c r="AF5057" s="12">
        <f t="shared" si="704"/>
        <v>14</v>
      </c>
      <c r="AG5057" s="12">
        <f t="shared" si="705"/>
        <v>140</v>
      </c>
      <c r="AH5057" s="9">
        <f t="shared" si="709"/>
        <v>3.3333333333333333E-2</v>
      </c>
      <c r="AI5057" s="14">
        <f>VLOOKUP(E5057,'Verweis Faktor'!$A:$B,2,FALSE)</f>
        <v>1</v>
      </c>
      <c r="AJ5057" s="14"/>
      <c r="AK5057" s="14" t="str">
        <f>IF(AL5057="Ja","Versandkosten",VLOOKUP(E5057,'Verweis Belegart'!$A$2:$B$9,2,FALSE))</f>
        <v>Hardware</v>
      </c>
      <c r="AL5057" s="14" t="str">
        <f t="shared" si="710"/>
        <v>Nein</v>
      </c>
      <c r="AM5057" s="14" t="str">
        <f t="shared" si="706"/>
        <v>Positiv</v>
      </c>
    </row>
    <row r="5058" spans="1:39" ht="17.25" customHeight="1" x14ac:dyDescent="0.35">
      <c r="A5058" s="17">
        <v>14575092</v>
      </c>
      <c r="B5058" s="2" t="s">
        <v>2487</v>
      </c>
      <c r="C5058" s="1">
        <v>2025001</v>
      </c>
      <c r="D5058" s="1">
        <v>2001273</v>
      </c>
      <c r="E5058" s="2" t="s">
        <v>34</v>
      </c>
      <c r="F5058" s="2" t="s">
        <v>142</v>
      </c>
      <c r="G5058" s="2" t="s">
        <v>66</v>
      </c>
      <c r="H5058" s="2" t="s">
        <v>143</v>
      </c>
      <c r="I5058" s="2" t="s">
        <v>144</v>
      </c>
      <c r="J5058" s="2" t="s">
        <v>103</v>
      </c>
      <c r="K5058" s="2" t="s">
        <v>91</v>
      </c>
      <c r="L5058" s="2" t="s">
        <v>2546</v>
      </c>
      <c r="M5058" s="2" t="s">
        <v>2547</v>
      </c>
      <c r="N5058" s="2" t="s">
        <v>2548</v>
      </c>
      <c r="O5058" s="3">
        <v>35</v>
      </c>
      <c r="P5058" s="3">
        <v>585</v>
      </c>
      <c r="Q5058" s="3">
        <v>635</v>
      </c>
      <c r="R5058" s="3">
        <v>22225</v>
      </c>
      <c r="S5058" s="3">
        <v>50</v>
      </c>
      <c r="T5058" s="3">
        <v>1750</v>
      </c>
      <c r="U5058" s="3">
        <v>7.87</v>
      </c>
      <c r="V5058" s="2" t="s">
        <v>145</v>
      </c>
      <c r="W5058" s="2" t="s">
        <v>146</v>
      </c>
      <c r="X5058" s="2" t="s">
        <v>72</v>
      </c>
      <c r="Y5058" s="19" t="str">
        <f>VLOOKUP(G5058,'Verweis Kd-Gruppe'!$A$2:$B$8,2,FALSE)</f>
        <v>EXP</v>
      </c>
      <c r="Z5058" s="19" t="str">
        <f>VLOOKUP(J5058,'Verweis Art-Gruppe'!$A$2:$B$15,2,FALSE)</f>
        <v>Geräte</v>
      </c>
      <c r="AA5058" s="19" t="str">
        <f>VLOOKUP(W5058,'Verweis Vertreter'!$A$2:$B$24,2,FALSE)</f>
        <v>Muhsin Yortanli</v>
      </c>
      <c r="AB5058" s="12">
        <f t="shared" si="702"/>
        <v>35</v>
      </c>
      <c r="AC5058" s="12">
        <f t="shared" si="707"/>
        <v>585</v>
      </c>
      <c r="AD5058" s="12">
        <f t="shared" si="708"/>
        <v>635</v>
      </c>
      <c r="AE5058" s="12">
        <f t="shared" si="703"/>
        <v>22225</v>
      </c>
      <c r="AF5058" s="12">
        <f t="shared" si="704"/>
        <v>50</v>
      </c>
      <c r="AG5058" s="12">
        <f t="shared" si="705"/>
        <v>1750</v>
      </c>
      <c r="AH5058" s="9">
        <f t="shared" si="709"/>
        <v>7.874015748031496E-2</v>
      </c>
      <c r="AI5058" s="14">
        <f>VLOOKUP(E5058,'Verweis Faktor'!$A:$B,2,FALSE)</f>
        <v>1</v>
      </c>
      <c r="AJ5058" s="14"/>
      <c r="AK5058" s="14" t="str">
        <f>IF(AL5058="Ja","Versandkosten",VLOOKUP(E5058,'Verweis Belegart'!$A$2:$B$9,2,FALSE))</f>
        <v>Hardware</v>
      </c>
      <c r="AL5058" s="14" t="str">
        <f t="shared" si="710"/>
        <v>Nein</v>
      </c>
      <c r="AM5058" s="14" t="str">
        <f t="shared" si="706"/>
        <v>Positiv</v>
      </c>
    </row>
    <row r="5059" spans="1:39" ht="17.25" customHeight="1" x14ac:dyDescent="0.35">
      <c r="A5059" s="17">
        <v>14575092</v>
      </c>
      <c r="B5059" s="2" t="s">
        <v>2487</v>
      </c>
      <c r="C5059" s="1">
        <v>2025001</v>
      </c>
      <c r="D5059" s="1">
        <v>2001273</v>
      </c>
      <c r="E5059" s="2" t="s">
        <v>34</v>
      </c>
      <c r="F5059" s="2" t="s">
        <v>142</v>
      </c>
      <c r="G5059" s="2" t="s">
        <v>66</v>
      </c>
      <c r="H5059" s="2" t="s">
        <v>143</v>
      </c>
      <c r="I5059" s="2" t="s">
        <v>144</v>
      </c>
      <c r="J5059" s="2" t="s">
        <v>103</v>
      </c>
      <c r="K5059" s="2" t="s">
        <v>95</v>
      </c>
      <c r="L5059" s="2" t="s">
        <v>305</v>
      </c>
      <c r="M5059" s="2" t="s">
        <v>306</v>
      </c>
      <c r="N5059" s="2" t="s">
        <v>283</v>
      </c>
      <c r="O5059" s="3">
        <v>200</v>
      </c>
      <c r="P5059" s="3">
        <v>491.02229999999997</v>
      </c>
      <c r="Q5059" s="3">
        <v>507</v>
      </c>
      <c r="R5059" s="3">
        <v>101400</v>
      </c>
      <c r="S5059" s="3">
        <v>15.9777</v>
      </c>
      <c r="T5059" s="3">
        <v>3195.54</v>
      </c>
      <c r="U5059" s="3">
        <v>3.15</v>
      </c>
      <c r="V5059" s="2" t="s">
        <v>145</v>
      </c>
      <c r="W5059" s="2" t="s">
        <v>146</v>
      </c>
      <c r="X5059" s="2" t="s">
        <v>72</v>
      </c>
      <c r="Y5059" s="19" t="str">
        <f>VLOOKUP(G5059,'Verweis Kd-Gruppe'!$A$2:$B$8,2,FALSE)</f>
        <v>EXP</v>
      </c>
      <c r="Z5059" s="19" t="str">
        <f>VLOOKUP(J5059,'Verweis Art-Gruppe'!$A$2:$B$15,2,FALSE)</f>
        <v>Geräte</v>
      </c>
      <c r="AA5059" s="19" t="str">
        <f>VLOOKUP(W5059,'Verweis Vertreter'!$A$2:$B$24,2,FALSE)</f>
        <v>Muhsin Yortanli</v>
      </c>
      <c r="AB5059" s="12">
        <f t="shared" ref="AB5059:AB5122" si="711">$AI5059*O5059</f>
        <v>200</v>
      </c>
      <c r="AC5059" s="12">
        <f t="shared" si="707"/>
        <v>491.02229999999997</v>
      </c>
      <c r="AD5059" s="12">
        <f t="shared" si="708"/>
        <v>507</v>
      </c>
      <c r="AE5059" s="12">
        <f t="shared" ref="AE5059:AE5122" si="712">$AI5059*R5059</f>
        <v>101400</v>
      </c>
      <c r="AF5059" s="12">
        <f t="shared" ref="AF5059:AF5122" si="713">$AI5059*S5059</f>
        <v>15.9777</v>
      </c>
      <c r="AG5059" s="12">
        <f t="shared" ref="AG5059:AG5122" si="714">$AI5059*T5059</f>
        <v>3195.54</v>
      </c>
      <c r="AH5059" s="9">
        <f t="shared" si="709"/>
        <v>3.1514201183431956E-2</v>
      </c>
      <c r="AI5059" s="14">
        <f>VLOOKUP(E5059,'Verweis Faktor'!$A:$B,2,FALSE)</f>
        <v>1</v>
      </c>
      <c r="AJ5059" s="14"/>
      <c r="AK5059" s="14" t="str">
        <f>IF(AL5059="Ja","Versandkosten",VLOOKUP(E5059,'Verweis Belegart'!$A$2:$B$9,2,FALSE))</f>
        <v>Hardware</v>
      </c>
      <c r="AL5059" s="14" t="str">
        <f t="shared" si="710"/>
        <v>Nein</v>
      </c>
      <c r="AM5059" s="14" t="str">
        <f t="shared" ref="AM5059:AM5122" si="715">IF(AG5059&lt;0,"Negativ","Positiv")</f>
        <v>Positiv</v>
      </c>
    </row>
    <row r="5060" spans="1:39" ht="17.25" customHeight="1" x14ac:dyDescent="0.35">
      <c r="A5060" s="17">
        <v>14574988</v>
      </c>
      <c r="B5060" s="2" t="s">
        <v>2487</v>
      </c>
      <c r="C5060" s="1">
        <v>2025001</v>
      </c>
      <c r="D5060" s="1">
        <v>2001274</v>
      </c>
      <c r="E5060" s="2" t="s">
        <v>34</v>
      </c>
      <c r="F5060" s="2" t="s">
        <v>182</v>
      </c>
      <c r="G5060" s="2" t="s">
        <v>66</v>
      </c>
      <c r="H5060" s="2" t="s">
        <v>1365</v>
      </c>
      <c r="I5060" s="2" t="s">
        <v>1366</v>
      </c>
      <c r="J5060" s="2" t="s">
        <v>103</v>
      </c>
      <c r="K5060" s="2" t="s">
        <v>28</v>
      </c>
      <c r="L5060" s="2" t="s">
        <v>1403</v>
      </c>
      <c r="M5060" s="2" t="s">
        <v>1404</v>
      </c>
      <c r="N5060" s="2" t="s">
        <v>1405</v>
      </c>
      <c r="O5060" s="3">
        <v>1</v>
      </c>
      <c r="P5060" s="3">
        <v>360.71789999999999</v>
      </c>
      <c r="Q5060" s="3">
        <v>375</v>
      </c>
      <c r="R5060" s="3">
        <v>375</v>
      </c>
      <c r="S5060" s="3">
        <v>14.2821</v>
      </c>
      <c r="T5060" s="3">
        <v>14.28</v>
      </c>
      <c r="U5060" s="3">
        <v>3.8</v>
      </c>
      <c r="V5060" s="2" t="s">
        <v>123</v>
      </c>
      <c r="W5060" s="2" t="s">
        <v>124</v>
      </c>
      <c r="X5060" s="2" t="s">
        <v>72</v>
      </c>
      <c r="Y5060" s="19" t="str">
        <f>VLOOKUP(G5060,'Verweis Kd-Gruppe'!$A$2:$B$8,2,FALSE)</f>
        <v>EXP</v>
      </c>
      <c r="Z5060" s="19" t="str">
        <f>VLOOKUP(J5060,'Verweis Art-Gruppe'!$A$2:$B$15,2,FALSE)</f>
        <v>Geräte</v>
      </c>
      <c r="AA5060" s="19" t="str">
        <f>VLOOKUP(W5060,'Verweis Vertreter'!$A$2:$B$24,2,FALSE)</f>
        <v>Antonio Vuolo</v>
      </c>
      <c r="AB5060" s="12">
        <f t="shared" si="711"/>
        <v>1</v>
      </c>
      <c r="AC5060" s="12">
        <f t="shared" ref="AC5060:AC5123" si="716">P5060</f>
        <v>360.71789999999999</v>
      </c>
      <c r="AD5060" s="12">
        <f t="shared" ref="AD5060:AD5123" si="717">Q5060</f>
        <v>375</v>
      </c>
      <c r="AE5060" s="12">
        <f t="shared" si="712"/>
        <v>375</v>
      </c>
      <c r="AF5060" s="12">
        <f t="shared" si="713"/>
        <v>14.2821</v>
      </c>
      <c r="AG5060" s="12">
        <f t="shared" si="714"/>
        <v>14.28</v>
      </c>
      <c r="AH5060" s="9">
        <f t="shared" ref="AH5060:AH5123" si="718">IF(AF5060=0,0,AG5060/AE5060*AI5060)</f>
        <v>3.8079999999999996E-2</v>
      </c>
      <c r="AI5060" s="14">
        <f>VLOOKUP(E5060,'Verweis Faktor'!$A:$B,2,FALSE)</f>
        <v>1</v>
      </c>
      <c r="AJ5060" s="14"/>
      <c r="AK5060" s="14" t="str">
        <f>IF(AL5060="Ja","Versandkosten",VLOOKUP(E5060,'Verweis Belegart'!$A$2:$B$9,2,FALSE))</f>
        <v>Hardware</v>
      </c>
      <c r="AL5060" s="14" t="str">
        <f t="shared" ref="AL5060:AL5123" si="719">IF(ISNUMBER(FIND("Versandkosten",M5060)),"Ja","Nein")</f>
        <v>Nein</v>
      </c>
      <c r="AM5060" s="14" t="str">
        <f t="shared" si="715"/>
        <v>Positiv</v>
      </c>
    </row>
    <row r="5061" spans="1:39" ht="17.25" customHeight="1" x14ac:dyDescent="0.35">
      <c r="A5061" s="17">
        <v>14574988</v>
      </c>
      <c r="B5061" s="2" t="s">
        <v>2487</v>
      </c>
      <c r="C5061" s="1">
        <v>2025001</v>
      </c>
      <c r="D5061" s="1">
        <v>2001274</v>
      </c>
      <c r="E5061" s="2" t="s">
        <v>34</v>
      </c>
      <c r="F5061" s="2" t="s">
        <v>182</v>
      </c>
      <c r="G5061" s="2" t="s">
        <v>66</v>
      </c>
      <c r="H5061" s="2" t="s">
        <v>1365</v>
      </c>
      <c r="I5061" s="2" t="s">
        <v>1366</v>
      </c>
      <c r="J5061" s="2" t="s">
        <v>103</v>
      </c>
      <c r="K5061" s="2" t="s">
        <v>45</v>
      </c>
      <c r="L5061" s="2" t="s">
        <v>1183</v>
      </c>
      <c r="M5061" s="2" t="s">
        <v>1184</v>
      </c>
      <c r="N5061" s="2" t="s">
        <v>1185</v>
      </c>
      <c r="O5061" s="3">
        <v>1</v>
      </c>
      <c r="P5061" s="3">
        <v>555</v>
      </c>
      <c r="Q5061" s="3">
        <v>595</v>
      </c>
      <c r="R5061" s="3">
        <v>595</v>
      </c>
      <c r="S5061" s="3">
        <v>40</v>
      </c>
      <c r="T5061" s="3">
        <v>40</v>
      </c>
      <c r="U5061" s="3">
        <v>6.72</v>
      </c>
      <c r="V5061" s="2" t="s">
        <v>123</v>
      </c>
      <c r="W5061" s="2" t="s">
        <v>124</v>
      </c>
      <c r="X5061" s="2" t="s">
        <v>72</v>
      </c>
      <c r="Y5061" s="19" t="str">
        <f>VLOOKUP(G5061,'Verweis Kd-Gruppe'!$A$2:$B$8,2,FALSE)</f>
        <v>EXP</v>
      </c>
      <c r="Z5061" s="19" t="str">
        <f>VLOOKUP(J5061,'Verweis Art-Gruppe'!$A$2:$B$15,2,FALSE)</f>
        <v>Geräte</v>
      </c>
      <c r="AA5061" s="19" t="str">
        <f>VLOOKUP(W5061,'Verweis Vertreter'!$A$2:$B$24,2,FALSE)</f>
        <v>Antonio Vuolo</v>
      </c>
      <c r="AB5061" s="12">
        <f t="shared" si="711"/>
        <v>1</v>
      </c>
      <c r="AC5061" s="12">
        <f t="shared" si="716"/>
        <v>555</v>
      </c>
      <c r="AD5061" s="12">
        <f t="shared" si="717"/>
        <v>595</v>
      </c>
      <c r="AE5061" s="12">
        <f t="shared" si="712"/>
        <v>595</v>
      </c>
      <c r="AF5061" s="12">
        <f t="shared" si="713"/>
        <v>40</v>
      </c>
      <c r="AG5061" s="12">
        <f t="shared" si="714"/>
        <v>40</v>
      </c>
      <c r="AH5061" s="9">
        <f t="shared" si="718"/>
        <v>6.7226890756302518E-2</v>
      </c>
      <c r="AI5061" s="14">
        <f>VLOOKUP(E5061,'Verweis Faktor'!$A:$B,2,FALSE)</f>
        <v>1</v>
      </c>
      <c r="AJ5061" s="14"/>
      <c r="AK5061" s="14" t="str">
        <f>IF(AL5061="Ja","Versandkosten",VLOOKUP(E5061,'Verweis Belegart'!$A$2:$B$9,2,FALSE))</f>
        <v>Hardware</v>
      </c>
      <c r="AL5061" s="14" t="str">
        <f t="shared" si="719"/>
        <v>Nein</v>
      </c>
      <c r="AM5061" s="14" t="str">
        <f t="shared" si="715"/>
        <v>Positiv</v>
      </c>
    </row>
    <row r="5062" spans="1:39" ht="17.25" customHeight="1" x14ac:dyDescent="0.35">
      <c r="A5062" s="17">
        <v>14574988</v>
      </c>
      <c r="B5062" s="2" t="s">
        <v>2487</v>
      </c>
      <c r="C5062" s="1">
        <v>2025001</v>
      </c>
      <c r="D5062" s="1">
        <v>2001274</v>
      </c>
      <c r="E5062" s="2" t="s">
        <v>34</v>
      </c>
      <c r="F5062" s="2" t="s">
        <v>182</v>
      </c>
      <c r="G5062" s="2" t="s">
        <v>66</v>
      </c>
      <c r="H5062" s="2" t="s">
        <v>1365</v>
      </c>
      <c r="I5062" s="2" t="s">
        <v>1366</v>
      </c>
      <c r="J5062" s="2" t="s">
        <v>103</v>
      </c>
      <c r="K5062" s="2" t="s">
        <v>49</v>
      </c>
      <c r="L5062" s="2" t="s">
        <v>866</v>
      </c>
      <c r="M5062" s="2" t="s">
        <v>867</v>
      </c>
      <c r="N5062" s="2" t="s">
        <v>868</v>
      </c>
      <c r="O5062" s="3">
        <v>1</v>
      </c>
      <c r="P5062" s="3">
        <v>276.61900000000003</v>
      </c>
      <c r="Q5062" s="3">
        <v>282</v>
      </c>
      <c r="R5062" s="3">
        <v>282</v>
      </c>
      <c r="S5062" s="3">
        <v>5.3810000000000002</v>
      </c>
      <c r="T5062" s="3">
        <v>5.38</v>
      </c>
      <c r="U5062" s="3">
        <v>1.9</v>
      </c>
      <c r="V5062" s="2" t="s">
        <v>123</v>
      </c>
      <c r="W5062" s="2" t="s">
        <v>124</v>
      </c>
      <c r="X5062" s="2" t="s">
        <v>72</v>
      </c>
      <c r="Y5062" s="19" t="str">
        <f>VLOOKUP(G5062,'Verweis Kd-Gruppe'!$A$2:$B$8,2,FALSE)</f>
        <v>EXP</v>
      </c>
      <c r="Z5062" s="19" t="str">
        <f>VLOOKUP(J5062,'Verweis Art-Gruppe'!$A$2:$B$15,2,FALSE)</f>
        <v>Geräte</v>
      </c>
      <c r="AA5062" s="19" t="str">
        <f>VLOOKUP(W5062,'Verweis Vertreter'!$A$2:$B$24,2,FALSE)</f>
        <v>Antonio Vuolo</v>
      </c>
      <c r="AB5062" s="12">
        <f t="shared" si="711"/>
        <v>1</v>
      </c>
      <c r="AC5062" s="12">
        <f t="shared" si="716"/>
        <v>276.61900000000003</v>
      </c>
      <c r="AD5062" s="12">
        <f t="shared" si="717"/>
        <v>282</v>
      </c>
      <c r="AE5062" s="12">
        <f t="shared" si="712"/>
        <v>282</v>
      </c>
      <c r="AF5062" s="12">
        <f t="shared" si="713"/>
        <v>5.3810000000000002</v>
      </c>
      <c r="AG5062" s="12">
        <f t="shared" si="714"/>
        <v>5.38</v>
      </c>
      <c r="AH5062" s="9">
        <f t="shared" si="718"/>
        <v>1.9078014184397162E-2</v>
      </c>
      <c r="AI5062" s="14">
        <f>VLOOKUP(E5062,'Verweis Faktor'!$A:$B,2,FALSE)</f>
        <v>1</v>
      </c>
      <c r="AJ5062" s="14"/>
      <c r="AK5062" s="14" t="str">
        <f>IF(AL5062="Ja","Versandkosten",VLOOKUP(E5062,'Verweis Belegart'!$A$2:$B$9,2,FALSE))</f>
        <v>Hardware</v>
      </c>
      <c r="AL5062" s="14" t="str">
        <f t="shared" si="719"/>
        <v>Nein</v>
      </c>
      <c r="AM5062" s="14" t="str">
        <f t="shared" si="715"/>
        <v>Positiv</v>
      </c>
    </row>
    <row r="5063" spans="1:39" ht="17.25" customHeight="1" x14ac:dyDescent="0.35">
      <c r="A5063" s="17">
        <v>14574988</v>
      </c>
      <c r="B5063" s="2" t="s">
        <v>2487</v>
      </c>
      <c r="C5063" s="1">
        <v>2025001</v>
      </c>
      <c r="D5063" s="1">
        <v>2001274</v>
      </c>
      <c r="E5063" s="2" t="s">
        <v>34</v>
      </c>
      <c r="F5063" s="2" t="s">
        <v>182</v>
      </c>
      <c r="G5063" s="2" t="s">
        <v>66</v>
      </c>
      <c r="H5063" s="2" t="s">
        <v>1365</v>
      </c>
      <c r="I5063" s="2" t="s">
        <v>1366</v>
      </c>
      <c r="J5063" s="2" t="s">
        <v>103</v>
      </c>
      <c r="K5063" s="2" t="s">
        <v>79</v>
      </c>
      <c r="L5063" s="2" t="s">
        <v>631</v>
      </c>
      <c r="M5063" s="2" t="s">
        <v>632</v>
      </c>
      <c r="N5063" s="2" t="s">
        <v>379</v>
      </c>
      <c r="O5063" s="3">
        <v>1</v>
      </c>
      <c r="P5063" s="3">
        <v>417</v>
      </c>
      <c r="Q5063" s="3">
        <v>439</v>
      </c>
      <c r="R5063" s="3">
        <v>439</v>
      </c>
      <c r="S5063" s="3">
        <v>22</v>
      </c>
      <c r="T5063" s="3">
        <v>22</v>
      </c>
      <c r="U5063" s="3">
        <v>5.01</v>
      </c>
      <c r="V5063" s="2" t="s">
        <v>123</v>
      </c>
      <c r="W5063" s="2" t="s">
        <v>124</v>
      </c>
      <c r="X5063" s="2" t="s">
        <v>72</v>
      </c>
      <c r="Y5063" s="19" t="str">
        <f>VLOOKUP(G5063,'Verweis Kd-Gruppe'!$A$2:$B$8,2,FALSE)</f>
        <v>EXP</v>
      </c>
      <c r="Z5063" s="19" t="str">
        <f>VLOOKUP(J5063,'Verweis Art-Gruppe'!$A$2:$B$15,2,FALSE)</f>
        <v>Geräte</v>
      </c>
      <c r="AA5063" s="19" t="str">
        <f>VLOOKUP(W5063,'Verweis Vertreter'!$A$2:$B$24,2,FALSE)</f>
        <v>Antonio Vuolo</v>
      </c>
      <c r="AB5063" s="12">
        <f t="shared" si="711"/>
        <v>1</v>
      </c>
      <c r="AC5063" s="12">
        <f t="shared" si="716"/>
        <v>417</v>
      </c>
      <c r="AD5063" s="12">
        <f t="shared" si="717"/>
        <v>439</v>
      </c>
      <c r="AE5063" s="12">
        <f t="shared" si="712"/>
        <v>439</v>
      </c>
      <c r="AF5063" s="12">
        <f t="shared" si="713"/>
        <v>22</v>
      </c>
      <c r="AG5063" s="12">
        <f t="shared" si="714"/>
        <v>22</v>
      </c>
      <c r="AH5063" s="9">
        <f t="shared" si="718"/>
        <v>5.011389521640091E-2</v>
      </c>
      <c r="AI5063" s="14">
        <f>VLOOKUP(E5063,'Verweis Faktor'!$A:$B,2,FALSE)</f>
        <v>1</v>
      </c>
      <c r="AJ5063" s="14"/>
      <c r="AK5063" s="14" t="str">
        <f>IF(AL5063="Ja","Versandkosten",VLOOKUP(E5063,'Verweis Belegart'!$A$2:$B$9,2,FALSE))</f>
        <v>Hardware</v>
      </c>
      <c r="AL5063" s="14" t="str">
        <f t="shared" si="719"/>
        <v>Nein</v>
      </c>
      <c r="AM5063" s="14" t="str">
        <f t="shared" si="715"/>
        <v>Positiv</v>
      </c>
    </row>
    <row r="5064" spans="1:39" ht="17.25" customHeight="1" x14ac:dyDescent="0.35">
      <c r="A5064" s="17">
        <v>14574988</v>
      </c>
      <c r="B5064" s="2" t="s">
        <v>2487</v>
      </c>
      <c r="C5064" s="1">
        <v>2025001</v>
      </c>
      <c r="D5064" s="1">
        <v>2001274</v>
      </c>
      <c r="E5064" s="2" t="s">
        <v>34</v>
      </c>
      <c r="F5064" s="2" t="s">
        <v>182</v>
      </c>
      <c r="G5064" s="2" t="s">
        <v>66</v>
      </c>
      <c r="H5064" s="2" t="s">
        <v>1365</v>
      </c>
      <c r="I5064" s="2" t="s">
        <v>1366</v>
      </c>
      <c r="J5064" s="2" t="s">
        <v>103</v>
      </c>
      <c r="K5064" s="2" t="s">
        <v>83</v>
      </c>
      <c r="L5064" s="2" t="s">
        <v>479</v>
      </c>
      <c r="M5064" s="2" t="s">
        <v>480</v>
      </c>
      <c r="N5064" s="2" t="s">
        <v>481</v>
      </c>
      <c r="O5064" s="3">
        <v>1</v>
      </c>
      <c r="P5064" s="3">
        <v>110.11790000000001</v>
      </c>
      <c r="Q5064" s="3">
        <v>121</v>
      </c>
      <c r="R5064" s="3">
        <v>121</v>
      </c>
      <c r="S5064" s="3">
        <v>10.882099999999999</v>
      </c>
      <c r="T5064" s="3">
        <v>10.88</v>
      </c>
      <c r="U5064" s="3">
        <v>8.99</v>
      </c>
      <c r="V5064" s="2" t="s">
        <v>123</v>
      </c>
      <c r="W5064" s="2" t="s">
        <v>124</v>
      </c>
      <c r="X5064" s="2" t="s">
        <v>72</v>
      </c>
      <c r="Y5064" s="19" t="str">
        <f>VLOOKUP(G5064,'Verweis Kd-Gruppe'!$A$2:$B$8,2,FALSE)</f>
        <v>EXP</v>
      </c>
      <c r="Z5064" s="19" t="str">
        <f>VLOOKUP(J5064,'Verweis Art-Gruppe'!$A$2:$B$15,2,FALSE)</f>
        <v>Geräte</v>
      </c>
      <c r="AA5064" s="19" t="str">
        <f>VLOOKUP(W5064,'Verweis Vertreter'!$A$2:$B$24,2,FALSE)</f>
        <v>Antonio Vuolo</v>
      </c>
      <c r="AB5064" s="12">
        <f t="shared" si="711"/>
        <v>1</v>
      </c>
      <c r="AC5064" s="12">
        <f t="shared" si="716"/>
        <v>110.11790000000001</v>
      </c>
      <c r="AD5064" s="12">
        <f t="shared" si="717"/>
        <v>121</v>
      </c>
      <c r="AE5064" s="12">
        <f t="shared" si="712"/>
        <v>121</v>
      </c>
      <c r="AF5064" s="12">
        <f t="shared" si="713"/>
        <v>10.882099999999999</v>
      </c>
      <c r="AG5064" s="12">
        <f t="shared" si="714"/>
        <v>10.88</v>
      </c>
      <c r="AH5064" s="9">
        <f t="shared" si="718"/>
        <v>8.9917355371900834E-2</v>
      </c>
      <c r="AI5064" s="14">
        <f>VLOOKUP(E5064,'Verweis Faktor'!$A:$B,2,FALSE)</f>
        <v>1</v>
      </c>
      <c r="AJ5064" s="14"/>
      <c r="AK5064" s="14" t="str">
        <f>IF(AL5064="Ja","Versandkosten",VLOOKUP(E5064,'Verweis Belegart'!$A$2:$B$9,2,FALSE))</f>
        <v>Hardware</v>
      </c>
      <c r="AL5064" s="14" t="str">
        <f t="shared" si="719"/>
        <v>Nein</v>
      </c>
      <c r="AM5064" s="14" t="str">
        <f t="shared" si="715"/>
        <v>Positiv</v>
      </c>
    </row>
    <row r="5065" spans="1:39" ht="17.25" customHeight="1" x14ac:dyDescent="0.35">
      <c r="A5065" s="17">
        <v>14574988</v>
      </c>
      <c r="B5065" s="2" t="s">
        <v>2487</v>
      </c>
      <c r="C5065" s="1">
        <v>2025001</v>
      </c>
      <c r="D5065" s="1">
        <v>2001274</v>
      </c>
      <c r="E5065" s="2" t="s">
        <v>34</v>
      </c>
      <c r="F5065" s="2" t="s">
        <v>182</v>
      </c>
      <c r="G5065" s="2" t="s">
        <v>66</v>
      </c>
      <c r="H5065" s="2" t="s">
        <v>1365</v>
      </c>
      <c r="I5065" s="2" t="s">
        <v>1366</v>
      </c>
      <c r="J5065" s="2" t="s">
        <v>103</v>
      </c>
      <c r="K5065" s="2" t="s">
        <v>87</v>
      </c>
      <c r="L5065" s="2" t="s">
        <v>281</v>
      </c>
      <c r="M5065" s="2" t="s">
        <v>282</v>
      </c>
      <c r="N5065" s="2" t="s">
        <v>283</v>
      </c>
      <c r="O5065" s="3">
        <v>1</v>
      </c>
      <c r="P5065" s="3">
        <v>494.59449999999998</v>
      </c>
      <c r="Q5065" s="3">
        <v>520</v>
      </c>
      <c r="R5065" s="3">
        <v>520</v>
      </c>
      <c r="S5065" s="3">
        <v>25.4055</v>
      </c>
      <c r="T5065" s="3">
        <v>25.41</v>
      </c>
      <c r="U5065" s="3">
        <v>4.88</v>
      </c>
      <c r="V5065" s="2" t="s">
        <v>123</v>
      </c>
      <c r="W5065" s="2" t="s">
        <v>124</v>
      </c>
      <c r="X5065" s="2" t="s">
        <v>72</v>
      </c>
      <c r="Y5065" s="19" t="str">
        <f>VLOOKUP(G5065,'Verweis Kd-Gruppe'!$A$2:$B$8,2,FALSE)</f>
        <v>EXP</v>
      </c>
      <c r="Z5065" s="19" t="str">
        <f>VLOOKUP(J5065,'Verweis Art-Gruppe'!$A$2:$B$15,2,FALSE)</f>
        <v>Geräte</v>
      </c>
      <c r="AA5065" s="19" t="str">
        <f>VLOOKUP(W5065,'Verweis Vertreter'!$A$2:$B$24,2,FALSE)</f>
        <v>Antonio Vuolo</v>
      </c>
      <c r="AB5065" s="12">
        <f t="shared" si="711"/>
        <v>1</v>
      </c>
      <c r="AC5065" s="12">
        <f t="shared" si="716"/>
        <v>494.59449999999998</v>
      </c>
      <c r="AD5065" s="12">
        <f t="shared" si="717"/>
        <v>520</v>
      </c>
      <c r="AE5065" s="12">
        <f t="shared" si="712"/>
        <v>520</v>
      </c>
      <c r="AF5065" s="12">
        <f t="shared" si="713"/>
        <v>25.4055</v>
      </c>
      <c r="AG5065" s="12">
        <f t="shared" si="714"/>
        <v>25.41</v>
      </c>
      <c r="AH5065" s="9">
        <f t="shared" si="718"/>
        <v>4.8865384615384616E-2</v>
      </c>
      <c r="AI5065" s="14">
        <f>VLOOKUP(E5065,'Verweis Faktor'!$A:$B,2,FALSE)</f>
        <v>1</v>
      </c>
      <c r="AJ5065" s="14"/>
      <c r="AK5065" s="14" t="str">
        <f>IF(AL5065="Ja","Versandkosten",VLOOKUP(E5065,'Verweis Belegart'!$A$2:$B$9,2,FALSE))</f>
        <v>Hardware</v>
      </c>
      <c r="AL5065" s="14" t="str">
        <f t="shared" si="719"/>
        <v>Nein</v>
      </c>
      <c r="AM5065" s="14" t="str">
        <f t="shared" si="715"/>
        <v>Positiv</v>
      </c>
    </row>
    <row r="5066" spans="1:39" ht="17.25" customHeight="1" x14ac:dyDescent="0.35">
      <c r="A5066" s="17">
        <v>14574988</v>
      </c>
      <c r="B5066" s="2" t="s">
        <v>2487</v>
      </c>
      <c r="C5066" s="1">
        <v>2025001</v>
      </c>
      <c r="D5066" s="1">
        <v>2001274</v>
      </c>
      <c r="E5066" s="2" t="s">
        <v>34</v>
      </c>
      <c r="F5066" s="2" t="s">
        <v>182</v>
      </c>
      <c r="G5066" s="2" t="s">
        <v>66</v>
      </c>
      <c r="H5066" s="2" t="s">
        <v>1365</v>
      </c>
      <c r="I5066" s="2" t="s">
        <v>1366</v>
      </c>
      <c r="J5066" s="2" t="s">
        <v>103</v>
      </c>
      <c r="K5066" s="2" t="s">
        <v>91</v>
      </c>
      <c r="L5066" s="2" t="s">
        <v>2335</v>
      </c>
      <c r="M5066" s="2" t="s">
        <v>2336</v>
      </c>
      <c r="N5066" s="2" t="s">
        <v>131</v>
      </c>
      <c r="O5066" s="3">
        <v>1</v>
      </c>
      <c r="P5066" s="3">
        <v>165.5</v>
      </c>
      <c r="Q5066" s="3">
        <v>175</v>
      </c>
      <c r="R5066" s="3">
        <v>175</v>
      </c>
      <c r="S5066" s="3">
        <v>9.5</v>
      </c>
      <c r="T5066" s="3">
        <v>9.5</v>
      </c>
      <c r="U5066" s="3">
        <v>5.42</v>
      </c>
      <c r="V5066" s="2" t="s">
        <v>123</v>
      </c>
      <c r="W5066" s="2" t="s">
        <v>124</v>
      </c>
      <c r="X5066" s="2" t="s">
        <v>72</v>
      </c>
      <c r="Y5066" s="19" t="str">
        <f>VLOOKUP(G5066,'Verweis Kd-Gruppe'!$A$2:$B$8,2,FALSE)</f>
        <v>EXP</v>
      </c>
      <c r="Z5066" s="19" t="str">
        <f>VLOOKUP(J5066,'Verweis Art-Gruppe'!$A$2:$B$15,2,FALSE)</f>
        <v>Geräte</v>
      </c>
      <c r="AA5066" s="19" t="str">
        <f>VLOOKUP(W5066,'Verweis Vertreter'!$A$2:$B$24,2,FALSE)</f>
        <v>Antonio Vuolo</v>
      </c>
      <c r="AB5066" s="12">
        <f t="shared" si="711"/>
        <v>1</v>
      </c>
      <c r="AC5066" s="12">
        <f t="shared" si="716"/>
        <v>165.5</v>
      </c>
      <c r="AD5066" s="12">
        <f t="shared" si="717"/>
        <v>175</v>
      </c>
      <c r="AE5066" s="12">
        <f t="shared" si="712"/>
        <v>175</v>
      </c>
      <c r="AF5066" s="12">
        <f t="shared" si="713"/>
        <v>9.5</v>
      </c>
      <c r="AG5066" s="12">
        <f t="shared" si="714"/>
        <v>9.5</v>
      </c>
      <c r="AH5066" s="9">
        <f t="shared" si="718"/>
        <v>5.4285714285714284E-2</v>
      </c>
      <c r="AI5066" s="14">
        <f>VLOOKUP(E5066,'Verweis Faktor'!$A:$B,2,FALSE)</f>
        <v>1</v>
      </c>
      <c r="AJ5066" s="14"/>
      <c r="AK5066" s="14" t="str">
        <f>IF(AL5066="Ja","Versandkosten",VLOOKUP(E5066,'Verweis Belegart'!$A$2:$B$9,2,FALSE))</f>
        <v>Hardware</v>
      </c>
      <c r="AL5066" s="14" t="str">
        <f t="shared" si="719"/>
        <v>Nein</v>
      </c>
      <c r="AM5066" s="14" t="str">
        <f t="shared" si="715"/>
        <v>Positiv</v>
      </c>
    </row>
    <row r="5067" spans="1:39" ht="17.25" customHeight="1" x14ac:dyDescent="0.35">
      <c r="A5067" s="17">
        <v>14574988</v>
      </c>
      <c r="B5067" s="2" t="s">
        <v>2487</v>
      </c>
      <c r="C5067" s="1">
        <v>2025001</v>
      </c>
      <c r="D5067" s="1">
        <v>2001274</v>
      </c>
      <c r="E5067" s="2" t="s">
        <v>34</v>
      </c>
      <c r="F5067" s="2" t="s">
        <v>182</v>
      </c>
      <c r="G5067" s="2" t="s">
        <v>66</v>
      </c>
      <c r="H5067" s="2" t="s">
        <v>1365</v>
      </c>
      <c r="I5067" s="2" t="s">
        <v>1366</v>
      </c>
      <c r="J5067" s="2" t="s">
        <v>103</v>
      </c>
      <c r="K5067" s="2" t="s">
        <v>95</v>
      </c>
      <c r="L5067" s="2" t="s">
        <v>900</v>
      </c>
      <c r="M5067" s="2" t="s">
        <v>901</v>
      </c>
      <c r="N5067" s="2" t="s">
        <v>506</v>
      </c>
      <c r="O5067" s="3">
        <v>1</v>
      </c>
      <c r="P5067" s="3">
        <v>227.03649999999999</v>
      </c>
      <c r="Q5067" s="3">
        <v>235</v>
      </c>
      <c r="R5067" s="3">
        <v>235</v>
      </c>
      <c r="S5067" s="3">
        <v>7.9634999999999998</v>
      </c>
      <c r="T5067" s="3">
        <v>7.96</v>
      </c>
      <c r="U5067" s="3">
        <v>3.38</v>
      </c>
      <c r="V5067" s="2" t="s">
        <v>123</v>
      </c>
      <c r="W5067" s="2" t="s">
        <v>124</v>
      </c>
      <c r="X5067" s="2" t="s">
        <v>72</v>
      </c>
      <c r="Y5067" s="19" t="str">
        <f>VLOOKUP(G5067,'Verweis Kd-Gruppe'!$A$2:$B$8,2,FALSE)</f>
        <v>EXP</v>
      </c>
      <c r="Z5067" s="19" t="str">
        <f>VLOOKUP(J5067,'Verweis Art-Gruppe'!$A$2:$B$15,2,FALSE)</f>
        <v>Geräte</v>
      </c>
      <c r="AA5067" s="19" t="str">
        <f>VLOOKUP(W5067,'Verweis Vertreter'!$A$2:$B$24,2,FALSE)</f>
        <v>Antonio Vuolo</v>
      </c>
      <c r="AB5067" s="12">
        <f t="shared" si="711"/>
        <v>1</v>
      </c>
      <c r="AC5067" s="12">
        <f t="shared" si="716"/>
        <v>227.03649999999999</v>
      </c>
      <c r="AD5067" s="12">
        <f t="shared" si="717"/>
        <v>235</v>
      </c>
      <c r="AE5067" s="12">
        <f t="shared" si="712"/>
        <v>235</v>
      </c>
      <c r="AF5067" s="12">
        <f t="shared" si="713"/>
        <v>7.9634999999999998</v>
      </c>
      <c r="AG5067" s="12">
        <f t="shared" si="714"/>
        <v>7.96</v>
      </c>
      <c r="AH5067" s="9">
        <f t="shared" si="718"/>
        <v>3.3872340425531916E-2</v>
      </c>
      <c r="AI5067" s="14">
        <f>VLOOKUP(E5067,'Verweis Faktor'!$A:$B,2,FALSE)</f>
        <v>1</v>
      </c>
      <c r="AJ5067" s="14"/>
      <c r="AK5067" s="14" t="str">
        <f>IF(AL5067="Ja","Versandkosten",VLOOKUP(E5067,'Verweis Belegart'!$A$2:$B$9,2,FALSE))</f>
        <v>Hardware</v>
      </c>
      <c r="AL5067" s="14" t="str">
        <f t="shared" si="719"/>
        <v>Nein</v>
      </c>
      <c r="AM5067" s="14" t="str">
        <f t="shared" si="715"/>
        <v>Positiv</v>
      </c>
    </row>
    <row r="5068" spans="1:39" ht="17.25" customHeight="1" x14ac:dyDescent="0.35">
      <c r="A5068" s="17">
        <v>14574991</v>
      </c>
      <c r="B5068" s="2" t="s">
        <v>2487</v>
      </c>
      <c r="C5068" s="1">
        <v>2025001</v>
      </c>
      <c r="D5068" s="1">
        <v>2001275</v>
      </c>
      <c r="E5068" s="2" t="s">
        <v>34</v>
      </c>
      <c r="F5068" s="2" t="s">
        <v>182</v>
      </c>
      <c r="G5068" s="2" t="s">
        <v>66</v>
      </c>
      <c r="H5068" s="2" t="s">
        <v>1365</v>
      </c>
      <c r="I5068" s="2" t="s">
        <v>1366</v>
      </c>
      <c r="J5068" s="2" t="s">
        <v>103</v>
      </c>
      <c r="K5068" s="2" t="s">
        <v>28</v>
      </c>
      <c r="L5068" s="2" t="s">
        <v>1179</v>
      </c>
      <c r="M5068" s="2" t="s">
        <v>1180</v>
      </c>
      <c r="N5068" s="2" t="s">
        <v>164</v>
      </c>
      <c r="O5068" s="3">
        <v>15</v>
      </c>
      <c r="P5068" s="3">
        <v>272</v>
      </c>
      <c r="Q5068" s="3">
        <v>279</v>
      </c>
      <c r="R5068" s="3">
        <v>4185</v>
      </c>
      <c r="S5068" s="3">
        <v>7</v>
      </c>
      <c r="T5068" s="3">
        <v>105</v>
      </c>
      <c r="U5068" s="3">
        <v>2.5</v>
      </c>
      <c r="V5068" s="2" t="s">
        <v>123</v>
      </c>
      <c r="W5068" s="2" t="s">
        <v>124</v>
      </c>
      <c r="X5068" s="2" t="s">
        <v>72</v>
      </c>
      <c r="Y5068" s="19" t="str">
        <f>VLOOKUP(G5068,'Verweis Kd-Gruppe'!$A$2:$B$8,2,FALSE)</f>
        <v>EXP</v>
      </c>
      <c r="Z5068" s="19" t="str">
        <f>VLOOKUP(J5068,'Verweis Art-Gruppe'!$A$2:$B$15,2,FALSE)</f>
        <v>Geräte</v>
      </c>
      <c r="AA5068" s="19" t="str">
        <f>VLOOKUP(W5068,'Verweis Vertreter'!$A$2:$B$24,2,FALSE)</f>
        <v>Antonio Vuolo</v>
      </c>
      <c r="AB5068" s="12">
        <f t="shared" si="711"/>
        <v>15</v>
      </c>
      <c r="AC5068" s="12">
        <f t="shared" si="716"/>
        <v>272</v>
      </c>
      <c r="AD5068" s="12">
        <f t="shared" si="717"/>
        <v>279</v>
      </c>
      <c r="AE5068" s="12">
        <f t="shared" si="712"/>
        <v>4185</v>
      </c>
      <c r="AF5068" s="12">
        <f t="shared" si="713"/>
        <v>7</v>
      </c>
      <c r="AG5068" s="12">
        <f t="shared" si="714"/>
        <v>105</v>
      </c>
      <c r="AH5068" s="9">
        <f t="shared" si="718"/>
        <v>2.5089605734767026E-2</v>
      </c>
      <c r="AI5068" s="14">
        <f>VLOOKUP(E5068,'Verweis Faktor'!$A:$B,2,FALSE)</f>
        <v>1</v>
      </c>
      <c r="AJ5068" s="14"/>
      <c r="AK5068" s="14" t="str">
        <f>IF(AL5068="Ja","Versandkosten",VLOOKUP(E5068,'Verweis Belegart'!$A$2:$B$9,2,FALSE))</f>
        <v>Hardware</v>
      </c>
      <c r="AL5068" s="14" t="str">
        <f t="shared" si="719"/>
        <v>Nein</v>
      </c>
      <c r="AM5068" s="14" t="str">
        <f t="shared" si="715"/>
        <v>Positiv</v>
      </c>
    </row>
    <row r="5069" spans="1:39" ht="17.25" customHeight="1" x14ac:dyDescent="0.35">
      <c r="A5069" s="17">
        <v>14574991</v>
      </c>
      <c r="B5069" s="2" t="s">
        <v>2487</v>
      </c>
      <c r="C5069" s="1">
        <v>2025001</v>
      </c>
      <c r="D5069" s="1">
        <v>2001275</v>
      </c>
      <c r="E5069" s="2" t="s">
        <v>34</v>
      </c>
      <c r="F5069" s="2" t="s">
        <v>182</v>
      </c>
      <c r="G5069" s="2" t="s">
        <v>66</v>
      </c>
      <c r="H5069" s="2" t="s">
        <v>1365</v>
      </c>
      <c r="I5069" s="2" t="s">
        <v>1366</v>
      </c>
      <c r="J5069" s="2" t="s">
        <v>103</v>
      </c>
      <c r="K5069" s="2" t="s">
        <v>45</v>
      </c>
      <c r="L5069" s="2" t="s">
        <v>147</v>
      </c>
      <c r="M5069" s="2" t="s">
        <v>148</v>
      </c>
      <c r="N5069" s="2" t="s">
        <v>149</v>
      </c>
      <c r="O5069" s="3">
        <v>20</v>
      </c>
      <c r="P5069" s="3">
        <v>204.57390000000001</v>
      </c>
      <c r="Q5069" s="3">
        <v>214</v>
      </c>
      <c r="R5069" s="3">
        <v>4280</v>
      </c>
      <c r="S5069" s="3">
        <v>9.4260999999999999</v>
      </c>
      <c r="T5069" s="3">
        <v>188.52</v>
      </c>
      <c r="U5069" s="3">
        <v>4.4000000000000004</v>
      </c>
      <c r="V5069" s="2" t="s">
        <v>123</v>
      </c>
      <c r="W5069" s="2" t="s">
        <v>124</v>
      </c>
      <c r="X5069" s="2" t="s">
        <v>72</v>
      </c>
      <c r="Y5069" s="19" t="str">
        <f>VLOOKUP(G5069,'Verweis Kd-Gruppe'!$A$2:$B$8,2,FALSE)</f>
        <v>EXP</v>
      </c>
      <c r="Z5069" s="19" t="str">
        <f>VLOOKUP(J5069,'Verweis Art-Gruppe'!$A$2:$B$15,2,FALSE)</f>
        <v>Geräte</v>
      </c>
      <c r="AA5069" s="19" t="str">
        <f>VLOOKUP(W5069,'Verweis Vertreter'!$A$2:$B$24,2,FALSE)</f>
        <v>Antonio Vuolo</v>
      </c>
      <c r="AB5069" s="12">
        <f t="shared" si="711"/>
        <v>20</v>
      </c>
      <c r="AC5069" s="12">
        <f t="shared" si="716"/>
        <v>204.57390000000001</v>
      </c>
      <c r="AD5069" s="12">
        <f t="shared" si="717"/>
        <v>214</v>
      </c>
      <c r="AE5069" s="12">
        <f t="shared" si="712"/>
        <v>4280</v>
      </c>
      <c r="AF5069" s="12">
        <f t="shared" si="713"/>
        <v>9.4260999999999999</v>
      </c>
      <c r="AG5069" s="12">
        <f t="shared" si="714"/>
        <v>188.52</v>
      </c>
      <c r="AH5069" s="9">
        <f t="shared" si="718"/>
        <v>4.4046728971962622E-2</v>
      </c>
      <c r="AI5069" s="14">
        <f>VLOOKUP(E5069,'Verweis Faktor'!$A:$B,2,FALSE)</f>
        <v>1</v>
      </c>
      <c r="AJ5069" s="14"/>
      <c r="AK5069" s="14" t="str">
        <f>IF(AL5069="Ja","Versandkosten",VLOOKUP(E5069,'Verweis Belegart'!$A$2:$B$9,2,FALSE))</f>
        <v>Hardware</v>
      </c>
      <c r="AL5069" s="14" t="str">
        <f t="shared" si="719"/>
        <v>Nein</v>
      </c>
      <c r="AM5069" s="14" t="str">
        <f t="shared" si="715"/>
        <v>Positiv</v>
      </c>
    </row>
    <row r="5070" spans="1:39" ht="17.25" customHeight="1" x14ac:dyDescent="0.35">
      <c r="A5070" s="17">
        <v>14574991</v>
      </c>
      <c r="B5070" s="2" t="s">
        <v>2487</v>
      </c>
      <c r="C5070" s="1">
        <v>2025001</v>
      </c>
      <c r="D5070" s="1">
        <v>2001275</v>
      </c>
      <c r="E5070" s="2" t="s">
        <v>34</v>
      </c>
      <c r="F5070" s="2" t="s">
        <v>182</v>
      </c>
      <c r="G5070" s="2" t="s">
        <v>66</v>
      </c>
      <c r="H5070" s="2" t="s">
        <v>1365</v>
      </c>
      <c r="I5070" s="2" t="s">
        <v>1366</v>
      </c>
      <c r="J5070" s="2" t="s">
        <v>103</v>
      </c>
      <c r="K5070" s="2" t="s">
        <v>49</v>
      </c>
      <c r="L5070" s="2" t="s">
        <v>1888</v>
      </c>
      <c r="M5070" s="2" t="s">
        <v>1889</v>
      </c>
      <c r="N5070" s="2" t="s">
        <v>404</v>
      </c>
      <c r="O5070" s="3">
        <v>10</v>
      </c>
      <c r="P5070" s="3">
        <v>232</v>
      </c>
      <c r="Q5070" s="3">
        <v>244</v>
      </c>
      <c r="R5070" s="3">
        <v>2440</v>
      </c>
      <c r="S5070" s="3">
        <v>12</v>
      </c>
      <c r="T5070" s="3">
        <v>120</v>
      </c>
      <c r="U5070" s="3">
        <v>4.91</v>
      </c>
      <c r="V5070" s="2" t="s">
        <v>123</v>
      </c>
      <c r="W5070" s="2" t="s">
        <v>124</v>
      </c>
      <c r="X5070" s="2" t="s">
        <v>72</v>
      </c>
      <c r="Y5070" s="19" t="str">
        <f>VLOOKUP(G5070,'Verweis Kd-Gruppe'!$A$2:$B$8,2,FALSE)</f>
        <v>EXP</v>
      </c>
      <c r="Z5070" s="19" t="str">
        <f>VLOOKUP(J5070,'Verweis Art-Gruppe'!$A$2:$B$15,2,FALSE)</f>
        <v>Geräte</v>
      </c>
      <c r="AA5070" s="19" t="str">
        <f>VLOOKUP(W5070,'Verweis Vertreter'!$A$2:$B$24,2,FALSE)</f>
        <v>Antonio Vuolo</v>
      </c>
      <c r="AB5070" s="12">
        <f t="shared" si="711"/>
        <v>10</v>
      </c>
      <c r="AC5070" s="12">
        <f t="shared" si="716"/>
        <v>232</v>
      </c>
      <c r="AD5070" s="12">
        <f t="shared" si="717"/>
        <v>244</v>
      </c>
      <c r="AE5070" s="12">
        <f t="shared" si="712"/>
        <v>2440</v>
      </c>
      <c r="AF5070" s="12">
        <f t="shared" si="713"/>
        <v>12</v>
      </c>
      <c r="AG5070" s="12">
        <f t="shared" si="714"/>
        <v>120</v>
      </c>
      <c r="AH5070" s="9">
        <f t="shared" si="718"/>
        <v>4.9180327868852458E-2</v>
      </c>
      <c r="AI5070" s="14">
        <f>VLOOKUP(E5070,'Verweis Faktor'!$A:$B,2,FALSE)</f>
        <v>1</v>
      </c>
      <c r="AJ5070" s="14"/>
      <c r="AK5070" s="14" t="str">
        <f>IF(AL5070="Ja","Versandkosten",VLOOKUP(E5070,'Verweis Belegart'!$A$2:$B$9,2,FALSE))</f>
        <v>Hardware</v>
      </c>
      <c r="AL5070" s="14" t="str">
        <f t="shared" si="719"/>
        <v>Nein</v>
      </c>
      <c r="AM5070" s="14" t="str">
        <f t="shared" si="715"/>
        <v>Positiv</v>
      </c>
    </row>
    <row r="5071" spans="1:39" ht="17.25" customHeight="1" x14ac:dyDescent="0.35">
      <c r="A5071" s="17">
        <v>14574991</v>
      </c>
      <c r="B5071" s="2" t="s">
        <v>2487</v>
      </c>
      <c r="C5071" s="1">
        <v>2025001</v>
      </c>
      <c r="D5071" s="1">
        <v>2001275</v>
      </c>
      <c r="E5071" s="2" t="s">
        <v>34</v>
      </c>
      <c r="F5071" s="2" t="s">
        <v>182</v>
      </c>
      <c r="G5071" s="2" t="s">
        <v>66</v>
      </c>
      <c r="H5071" s="2" t="s">
        <v>1365</v>
      </c>
      <c r="I5071" s="2" t="s">
        <v>1366</v>
      </c>
      <c r="J5071" s="2" t="s">
        <v>103</v>
      </c>
      <c r="K5071" s="2" t="s">
        <v>79</v>
      </c>
      <c r="L5071" s="2" t="s">
        <v>402</v>
      </c>
      <c r="M5071" s="2" t="s">
        <v>403</v>
      </c>
      <c r="N5071" s="2" t="s">
        <v>404</v>
      </c>
      <c r="O5071" s="3">
        <v>15</v>
      </c>
      <c r="P5071" s="3">
        <v>233.6053</v>
      </c>
      <c r="Q5071" s="3">
        <v>245</v>
      </c>
      <c r="R5071" s="3">
        <v>3675</v>
      </c>
      <c r="S5071" s="3">
        <v>11.3947</v>
      </c>
      <c r="T5071" s="3">
        <v>170.92</v>
      </c>
      <c r="U5071" s="3">
        <v>4.6500000000000004</v>
      </c>
      <c r="V5071" s="2" t="s">
        <v>123</v>
      </c>
      <c r="W5071" s="2" t="s">
        <v>124</v>
      </c>
      <c r="X5071" s="2" t="s">
        <v>72</v>
      </c>
      <c r="Y5071" s="19" t="str">
        <f>VLOOKUP(G5071,'Verweis Kd-Gruppe'!$A$2:$B$8,2,FALSE)</f>
        <v>EXP</v>
      </c>
      <c r="Z5071" s="19" t="str">
        <f>VLOOKUP(J5071,'Verweis Art-Gruppe'!$A$2:$B$15,2,FALSE)</f>
        <v>Geräte</v>
      </c>
      <c r="AA5071" s="19" t="str">
        <f>VLOOKUP(W5071,'Verweis Vertreter'!$A$2:$B$24,2,FALSE)</f>
        <v>Antonio Vuolo</v>
      </c>
      <c r="AB5071" s="12">
        <f t="shared" si="711"/>
        <v>15</v>
      </c>
      <c r="AC5071" s="12">
        <f t="shared" si="716"/>
        <v>233.6053</v>
      </c>
      <c r="AD5071" s="12">
        <f t="shared" si="717"/>
        <v>245</v>
      </c>
      <c r="AE5071" s="12">
        <f t="shared" si="712"/>
        <v>3675</v>
      </c>
      <c r="AF5071" s="12">
        <f t="shared" si="713"/>
        <v>11.3947</v>
      </c>
      <c r="AG5071" s="12">
        <f t="shared" si="714"/>
        <v>170.92</v>
      </c>
      <c r="AH5071" s="9">
        <f t="shared" si="718"/>
        <v>4.6508843537414961E-2</v>
      </c>
      <c r="AI5071" s="14">
        <f>VLOOKUP(E5071,'Verweis Faktor'!$A:$B,2,FALSE)</f>
        <v>1</v>
      </c>
      <c r="AJ5071" s="14"/>
      <c r="AK5071" s="14" t="str">
        <f>IF(AL5071="Ja","Versandkosten",VLOOKUP(E5071,'Verweis Belegart'!$A$2:$B$9,2,FALSE))</f>
        <v>Hardware</v>
      </c>
      <c r="AL5071" s="14" t="str">
        <f t="shared" si="719"/>
        <v>Nein</v>
      </c>
      <c r="AM5071" s="14" t="str">
        <f t="shared" si="715"/>
        <v>Positiv</v>
      </c>
    </row>
    <row r="5072" spans="1:39" ht="17.25" customHeight="1" x14ac:dyDescent="0.35">
      <c r="A5072" s="17">
        <v>14574991</v>
      </c>
      <c r="B5072" s="2" t="s">
        <v>2487</v>
      </c>
      <c r="C5072" s="1">
        <v>2025001</v>
      </c>
      <c r="D5072" s="1">
        <v>2001275</v>
      </c>
      <c r="E5072" s="2" t="s">
        <v>34</v>
      </c>
      <c r="F5072" s="2" t="s">
        <v>182</v>
      </c>
      <c r="G5072" s="2" t="s">
        <v>66</v>
      </c>
      <c r="H5072" s="2" t="s">
        <v>1365</v>
      </c>
      <c r="I5072" s="2" t="s">
        <v>1366</v>
      </c>
      <c r="J5072" s="2" t="s">
        <v>103</v>
      </c>
      <c r="K5072" s="2" t="s">
        <v>83</v>
      </c>
      <c r="L5072" s="2" t="s">
        <v>348</v>
      </c>
      <c r="M5072" s="2" t="s">
        <v>349</v>
      </c>
      <c r="N5072" s="2" t="s">
        <v>350</v>
      </c>
      <c r="O5072" s="3">
        <v>10</v>
      </c>
      <c r="P5072" s="3">
        <v>120.1156</v>
      </c>
      <c r="Q5072" s="3">
        <v>127</v>
      </c>
      <c r="R5072" s="3">
        <v>1270</v>
      </c>
      <c r="S5072" s="3">
        <v>6.8844000000000003</v>
      </c>
      <c r="T5072" s="3">
        <v>68.84</v>
      </c>
      <c r="U5072" s="3">
        <v>5.42</v>
      </c>
      <c r="V5072" s="2" t="s">
        <v>123</v>
      </c>
      <c r="W5072" s="2" t="s">
        <v>124</v>
      </c>
      <c r="X5072" s="2" t="s">
        <v>72</v>
      </c>
      <c r="Y5072" s="19" t="str">
        <f>VLOOKUP(G5072,'Verweis Kd-Gruppe'!$A$2:$B$8,2,FALSE)</f>
        <v>EXP</v>
      </c>
      <c r="Z5072" s="19" t="str">
        <f>VLOOKUP(J5072,'Verweis Art-Gruppe'!$A$2:$B$15,2,FALSE)</f>
        <v>Geräte</v>
      </c>
      <c r="AA5072" s="19" t="str">
        <f>VLOOKUP(W5072,'Verweis Vertreter'!$A$2:$B$24,2,FALSE)</f>
        <v>Antonio Vuolo</v>
      </c>
      <c r="AB5072" s="12">
        <f t="shared" si="711"/>
        <v>10</v>
      </c>
      <c r="AC5072" s="12">
        <f t="shared" si="716"/>
        <v>120.1156</v>
      </c>
      <c r="AD5072" s="12">
        <f t="shared" si="717"/>
        <v>127</v>
      </c>
      <c r="AE5072" s="12">
        <f t="shared" si="712"/>
        <v>1270</v>
      </c>
      <c r="AF5072" s="12">
        <f t="shared" si="713"/>
        <v>6.8844000000000003</v>
      </c>
      <c r="AG5072" s="12">
        <f t="shared" si="714"/>
        <v>68.84</v>
      </c>
      <c r="AH5072" s="9">
        <f t="shared" si="718"/>
        <v>5.4204724409448825E-2</v>
      </c>
      <c r="AI5072" s="14">
        <f>VLOOKUP(E5072,'Verweis Faktor'!$A:$B,2,FALSE)</f>
        <v>1</v>
      </c>
      <c r="AJ5072" s="14"/>
      <c r="AK5072" s="14" t="str">
        <f>IF(AL5072="Ja","Versandkosten",VLOOKUP(E5072,'Verweis Belegart'!$A$2:$B$9,2,FALSE))</f>
        <v>Hardware</v>
      </c>
      <c r="AL5072" s="14" t="str">
        <f t="shared" si="719"/>
        <v>Nein</v>
      </c>
      <c r="AM5072" s="14" t="str">
        <f t="shared" si="715"/>
        <v>Positiv</v>
      </c>
    </row>
    <row r="5073" spans="1:39" ht="17.25" customHeight="1" x14ac:dyDescent="0.35">
      <c r="A5073" s="17">
        <v>14574991</v>
      </c>
      <c r="B5073" s="2" t="s">
        <v>2487</v>
      </c>
      <c r="C5073" s="1">
        <v>2025001</v>
      </c>
      <c r="D5073" s="1">
        <v>2001275</v>
      </c>
      <c r="E5073" s="2" t="s">
        <v>34</v>
      </c>
      <c r="F5073" s="2" t="s">
        <v>182</v>
      </c>
      <c r="G5073" s="2" t="s">
        <v>66</v>
      </c>
      <c r="H5073" s="2" t="s">
        <v>1365</v>
      </c>
      <c r="I5073" s="2" t="s">
        <v>1366</v>
      </c>
      <c r="J5073" s="2" t="s">
        <v>103</v>
      </c>
      <c r="K5073" s="2" t="s">
        <v>87</v>
      </c>
      <c r="L5073" s="2" t="s">
        <v>872</v>
      </c>
      <c r="M5073" s="2" t="s">
        <v>873</v>
      </c>
      <c r="N5073" s="2" t="s">
        <v>404</v>
      </c>
      <c r="O5073" s="3">
        <v>10</v>
      </c>
      <c r="P5073" s="3">
        <v>238</v>
      </c>
      <c r="Q5073" s="3">
        <v>244</v>
      </c>
      <c r="R5073" s="3">
        <v>2440</v>
      </c>
      <c r="S5073" s="3">
        <v>6</v>
      </c>
      <c r="T5073" s="3">
        <v>60</v>
      </c>
      <c r="U5073" s="3">
        <v>2.4500000000000002</v>
      </c>
      <c r="V5073" s="2" t="s">
        <v>123</v>
      </c>
      <c r="W5073" s="2" t="s">
        <v>124</v>
      </c>
      <c r="X5073" s="2" t="s">
        <v>72</v>
      </c>
      <c r="Y5073" s="19" t="str">
        <f>VLOOKUP(G5073,'Verweis Kd-Gruppe'!$A$2:$B$8,2,FALSE)</f>
        <v>EXP</v>
      </c>
      <c r="Z5073" s="19" t="str">
        <f>VLOOKUP(J5073,'Verweis Art-Gruppe'!$A$2:$B$15,2,FALSE)</f>
        <v>Geräte</v>
      </c>
      <c r="AA5073" s="19" t="str">
        <f>VLOOKUP(W5073,'Verweis Vertreter'!$A$2:$B$24,2,FALSE)</f>
        <v>Antonio Vuolo</v>
      </c>
      <c r="AB5073" s="12">
        <f t="shared" si="711"/>
        <v>10</v>
      </c>
      <c r="AC5073" s="12">
        <f t="shared" si="716"/>
        <v>238</v>
      </c>
      <c r="AD5073" s="12">
        <f t="shared" si="717"/>
        <v>244</v>
      </c>
      <c r="AE5073" s="12">
        <f t="shared" si="712"/>
        <v>2440</v>
      </c>
      <c r="AF5073" s="12">
        <f t="shared" si="713"/>
        <v>6</v>
      </c>
      <c r="AG5073" s="12">
        <f t="shared" si="714"/>
        <v>60</v>
      </c>
      <c r="AH5073" s="9">
        <f t="shared" si="718"/>
        <v>2.4590163934426229E-2</v>
      </c>
      <c r="AI5073" s="14">
        <f>VLOOKUP(E5073,'Verweis Faktor'!$A:$B,2,FALSE)</f>
        <v>1</v>
      </c>
      <c r="AJ5073" s="14"/>
      <c r="AK5073" s="14" t="str">
        <f>IF(AL5073="Ja","Versandkosten",VLOOKUP(E5073,'Verweis Belegart'!$A$2:$B$9,2,FALSE))</f>
        <v>Hardware</v>
      </c>
      <c r="AL5073" s="14" t="str">
        <f t="shared" si="719"/>
        <v>Nein</v>
      </c>
      <c r="AM5073" s="14" t="str">
        <f t="shared" si="715"/>
        <v>Positiv</v>
      </c>
    </row>
    <row r="5074" spans="1:39" ht="17.25" customHeight="1" x14ac:dyDescent="0.35">
      <c r="A5074" s="17">
        <v>14575074</v>
      </c>
      <c r="B5074" s="2" t="s">
        <v>2487</v>
      </c>
      <c r="C5074" s="1">
        <v>2025001</v>
      </c>
      <c r="D5074" s="1">
        <v>2001276</v>
      </c>
      <c r="E5074" s="2" t="s">
        <v>34</v>
      </c>
      <c r="F5074" s="2" t="s">
        <v>53</v>
      </c>
      <c r="G5074" s="2" t="s">
        <v>25</v>
      </c>
      <c r="H5074" s="2" t="s">
        <v>740</v>
      </c>
      <c r="I5074" s="2" t="s">
        <v>741</v>
      </c>
      <c r="J5074" s="2" t="s">
        <v>103</v>
      </c>
      <c r="K5074" s="2" t="s">
        <v>28</v>
      </c>
      <c r="L5074" s="2" t="s">
        <v>673</v>
      </c>
      <c r="M5074" s="2" t="s">
        <v>674</v>
      </c>
      <c r="N5074" s="2" t="s">
        <v>48</v>
      </c>
      <c r="O5074" s="3">
        <v>1</v>
      </c>
      <c r="P5074" s="3">
        <v>258.7989</v>
      </c>
      <c r="Q5074" s="3">
        <v>279</v>
      </c>
      <c r="R5074" s="3">
        <v>279</v>
      </c>
      <c r="S5074" s="3">
        <v>20.2011</v>
      </c>
      <c r="T5074" s="3">
        <v>20.2</v>
      </c>
      <c r="U5074" s="3">
        <v>7.24</v>
      </c>
      <c r="V5074" s="2" t="s">
        <v>697</v>
      </c>
      <c r="W5074" s="2" t="s">
        <v>698</v>
      </c>
      <c r="X5074" s="2" t="s">
        <v>702</v>
      </c>
      <c r="Y5074" s="19" t="str">
        <f>VLOOKUP(G5074,'Verweis Kd-Gruppe'!$A$2:$B$8,2,FALSE)</f>
        <v>FHK</v>
      </c>
      <c r="Z5074" s="19" t="str">
        <f>VLOOKUP(J5074,'Verweis Art-Gruppe'!$A$2:$B$15,2,FALSE)</f>
        <v>Geräte</v>
      </c>
      <c r="AA5074" s="19" t="str">
        <f>VLOOKUP(W5074,'Verweis Vertreter'!$A$2:$B$24,2,FALSE)</f>
        <v>Zentrale</v>
      </c>
      <c r="AB5074" s="12">
        <f t="shared" si="711"/>
        <v>1</v>
      </c>
      <c r="AC5074" s="12">
        <f t="shared" si="716"/>
        <v>258.7989</v>
      </c>
      <c r="AD5074" s="12">
        <f t="shared" si="717"/>
        <v>279</v>
      </c>
      <c r="AE5074" s="12">
        <f t="shared" si="712"/>
        <v>279</v>
      </c>
      <c r="AF5074" s="12">
        <f t="shared" si="713"/>
        <v>20.2011</v>
      </c>
      <c r="AG5074" s="12">
        <f t="shared" si="714"/>
        <v>20.2</v>
      </c>
      <c r="AH5074" s="9">
        <f t="shared" si="718"/>
        <v>7.2401433691756265E-2</v>
      </c>
      <c r="AI5074" s="14">
        <f>VLOOKUP(E5074,'Verweis Faktor'!$A:$B,2,FALSE)</f>
        <v>1</v>
      </c>
      <c r="AJ5074" s="14"/>
      <c r="AK5074" s="14" t="str">
        <f>IF(AL5074="Ja","Versandkosten",VLOOKUP(E5074,'Verweis Belegart'!$A$2:$B$9,2,FALSE))</f>
        <v>Hardware</v>
      </c>
      <c r="AL5074" s="14" t="str">
        <f t="shared" si="719"/>
        <v>Nein</v>
      </c>
      <c r="AM5074" s="14" t="str">
        <f t="shared" si="715"/>
        <v>Positiv</v>
      </c>
    </row>
    <row r="5075" spans="1:39" ht="17.25" customHeight="1" x14ac:dyDescent="0.35">
      <c r="A5075" s="17">
        <v>14574992</v>
      </c>
      <c r="B5075" s="2" t="s">
        <v>2487</v>
      </c>
      <c r="C5075" s="1">
        <v>2025001</v>
      </c>
      <c r="D5075" s="1">
        <v>2001277</v>
      </c>
      <c r="E5075" s="2" t="s">
        <v>34</v>
      </c>
      <c r="F5075" s="2" t="s">
        <v>182</v>
      </c>
      <c r="G5075" s="2" t="s">
        <v>66</v>
      </c>
      <c r="H5075" s="2" t="s">
        <v>1365</v>
      </c>
      <c r="I5075" s="2" t="s">
        <v>1366</v>
      </c>
      <c r="J5075" s="2" t="s">
        <v>103</v>
      </c>
      <c r="K5075" s="2" t="s">
        <v>28</v>
      </c>
      <c r="L5075" s="2" t="s">
        <v>2449</v>
      </c>
      <c r="M5075" s="2" t="s">
        <v>2450</v>
      </c>
      <c r="N5075" s="2" t="s">
        <v>58</v>
      </c>
      <c r="O5075" s="3">
        <v>2</v>
      </c>
      <c r="P5075" s="3">
        <v>610</v>
      </c>
      <c r="Q5075" s="3">
        <v>625</v>
      </c>
      <c r="R5075" s="3">
        <v>1250</v>
      </c>
      <c r="S5075" s="3">
        <v>15</v>
      </c>
      <c r="T5075" s="3">
        <v>30</v>
      </c>
      <c r="U5075" s="3">
        <v>2.4</v>
      </c>
      <c r="V5075" s="2" t="s">
        <v>123</v>
      </c>
      <c r="W5075" s="2" t="s">
        <v>124</v>
      </c>
      <c r="X5075" s="2" t="s">
        <v>72</v>
      </c>
      <c r="Y5075" s="19" t="str">
        <f>VLOOKUP(G5075,'Verweis Kd-Gruppe'!$A$2:$B$8,2,FALSE)</f>
        <v>EXP</v>
      </c>
      <c r="Z5075" s="19" t="str">
        <f>VLOOKUP(J5075,'Verweis Art-Gruppe'!$A$2:$B$15,2,FALSE)</f>
        <v>Geräte</v>
      </c>
      <c r="AA5075" s="19" t="str">
        <f>VLOOKUP(W5075,'Verweis Vertreter'!$A$2:$B$24,2,FALSE)</f>
        <v>Antonio Vuolo</v>
      </c>
      <c r="AB5075" s="12">
        <f t="shared" si="711"/>
        <v>2</v>
      </c>
      <c r="AC5075" s="12">
        <f t="shared" si="716"/>
        <v>610</v>
      </c>
      <c r="AD5075" s="12">
        <f t="shared" si="717"/>
        <v>625</v>
      </c>
      <c r="AE5075" s="12">
        <f t="shared" si="712"/>
        <v>1250</v>
      </c>
      <c r="AF5075" s="12">
        <f t="shared" si="713"/>
        <v>15</v>
      </c>
      <c r="AG5075" s="12">
        <f t="shared" si="714"/>
        <v>30</v>
      </c>
      <c r="AH5075" s="9">
        <f t="shared" si="718"/>
        <v>2.4E-2</v>
      </c>
      <c r="AI5075" s="14">
        <f>VLOOKUP(E5075,'Verweis Faktor'!$A:$B,2,FALSE)</f>
        <v>1</v>
      </c>
      <c r="AJ5075" s="14"/>
      <c r="AK5075" s="14" t="str">
        <f>IF(AL5075="Ja","Versandkosten",VLOOKUP(E5075,'Verweis Belegart'!$A$2:$B$9,2,FALSE))</f>
        <v>Hardware</v>
      </c>
      <c r="AL5075" s="14" t="str">
        <f t="shared" si="719"/>
        <v>Nein</v>
      </c>
      <c r="AM5075" s="14" t="str">
        <f t="shared" si="715"/>
        <v>Positiv</v>
      </c>
    </row>
    <row r="5076" spans="1:39" ht="17.25" customHeight="1" x14ac:dyDescent="0.35">
      <c r="A5076" s="17">
        <v>14574992</v>
      </c>
      <c r="B5076" s="2" t="s">
        <v>2487</v>
      </c>
      <c r="C5076" s="1">
        <v>2025001</v>
      </c>
      <c r="D5076" s="1">
        <v>2001277</v>
      </c>
      <c r="E5076" s="2" t="s">
        <v>34</v>
      </c>
      <c r="F5076" s="2" t="s">
        <v>182</v>
      </c>
      <c r="G5076" s="2" t="s">
        <v>66</v>
      </c>
      <c r="H5076" s="2" t="s">
        <v>1365</v>
      </c>
      <c r="I5076" s="2" t="s">
        <v>1366</v>
      </c>
      <c r="J5076" s="2" t="s">
        <v>103</v>
      </c>
      <c r="K5076" s="2" t="s">
        <v>45</v>
      </c>
      <c r="L5076" s="2" t="s">
        <v>1808</v>
      </c>
      <c r="M5076" s="2" t="s">
        <v>1809</v>
      </c>
      <c r="N5076" s="2" t="s">
        <v>139</v>
      </c>
      <c r="O5076" s="3">
        <v>1</v>
      </c>
      <c r="P5076" s="3">
        <v>699.65219999999999</v>
      </c>
      <c r="Q5076" s="3">
        <v>715</v>
      </c>
      <c r="R5076" s="3">
        <v>715</v>
      </c>
      <c r="S5076" s="3">
        <v>15.347799999999999</v>
      </c>
      <c r="T5076" s="3">
        <v>15.35</v>
      </c>
      <c r="U5076" s="3">
        <v>2.14</v>
      </c>
      <c r="V5076" s="2" t="s">
        <v>123</v>
      </c>
      <c r="W5076" s="2" t="s">
        <v>124</v>
      </c>
      <c r="X5076" s="2" t="s">
        <v>72</v>
      </c>
      <c r="Y5076" s="19" t="str">
        <f>VLOOKUP(G5076,'Verweis Kd-Gruppe'!$A$2:$B$8,2,FALSE)</f>
        <v>EXP</v>
      </c>
      <c r="Z5076" s="19" t="str">
        <f>VLOOKUP(J5076,'Verweis Art-Gruppe'!$A$2:$B$15,2,FALSE)</f>
        <v>Geräte</v>
      </c>
      <c r="AA5076" s="19" t="str">
        <f>VLOOKUP(W5076,'Verweis Vertreter'!$A$2:$B$24,2,FALSE)</f>
        <v>Antonio Vuolo</v>
      </c>
      <c r="AB5076" s="12">
        <f t="shared" si="711"/>
        <v>1</v>
      </c>
      <c r="AC5076" s="12">
        <f t="shared" si="716"/>
        <v>699.65219999999999</v>
      </c>
      <c r="AD5076" s="12">
        <f t="shared" si="717"/>
        <v>715</v>
      </c>
      <c r="AE5076" s="12">
        <f t="shared" si="712"/>
        <v>715</v>
      </c>
      <c r="AF5076" s="12">
        <f t="shared" si="713"/>
        <v>15.347799999999999</v>
      </c>
      <c r="AG5076" s="12">
        <f t="shared" si="714"/>
        <v>15.35</v>
      </c>
      <c r="AH5076" s="9">
        <f t="shared" si="718"/>
        <v>2.146853146853147E-2</v>
      </c>
      <c r="AI5076" s="14">
        <f>VLOOKUP(E5076,'Verweis Faktor'!$A:$B,2,FALSE)</f>
        <v>1</v>
      </c>
      <c r="AJ5076" s="14"/>
      <c r="AK5076" s="14" t="str">
        <f>IF(AL5076="Ja","Versandkosten",VLOOKUP(E5076,'Verweis Belegart'!$A$2:$B$9,2,FALSE))</f>
        <v>Hardware</v>
      </c>
      <c r="AL5076" s="14" t="str">
        <f t="shared" si="719"/>
        <v>Nein</v>
      </c>
      <c r="AM5076" s="14" t="str">
        <f t="shared" si="715"/>
        <v>Positiv</v>
      </c>
    </row>
    <row r="5077" spans="1:39" ht="17.25" customHeight="1" x14ac:dyDescent="0.35">
      <c r="A5077" s="17">
        <v>14574992</v>
      </c>
      <c r="B5077" s="2" t="s">
        <v>2487</v>
      </c>
      <c r="C5077" s="1">
        <v>2025001</v>
      </c>
      <c r="D5077" s="1">
        <v>2001277</v>
      </c>
      <c r="E5077" s="2" t="s">
        <v>34</v>
      </c>
      <c r="F5077" s="2" t="s">
        <v>182</v>
      </c>
      <c r="G5077" s="2" t="s">
        <v>66</v>
      </c>
      <c r="H5077" s="2" t="s">
        <v>1365</v>
      </c>
      <c r="I5077" s="2" t="s">
        <v>1366</v>
      </c>
      <c r="J5077" s="2" t="s">
        <v>103</v>
      </c>
      <c r="K5077" s="2" t="s">
        <v>49</v>
      </c>
      <c r="L5077" s="2" t="s">
        <v>911</v>
      </c>
      <c r="M5077" s="2" t="s">
        <v>912</v>
      </c>
      <c r="N5077" s="2" t="s">
        <v>652</v>
      </c>
      <c r="O5077" s="3">
        <v>30</v>
      </c>
      <c r="P5077" s="3">
        <v>202</v>
      </c>
      <c r="Q5077" s="3">
        <v>219</v>
      </c>
      <c r="R5077" s="3">
        <v>6570</v>
      </c>
      <c r="S5077" s="3">
        <v>17</v>
      </c>
      <c r="T5077" s="3">
        <v>510</v>
      </c>
      <c r="U5077" s="3">
        <v>7.76</v>
      </c>
      <c r="V5077" s="2" t="s">
        <v>123</v>
      </c>
      <c r="W5077" s="2" t="s">
        <v>124</v>
      </c>
      <c r="X5077" s="2" t="s">
        <v>72</v>
      </c>
      <c r="Y5077" s="19" t="str">
        <f>VLOOKUP(G5077,'Verweis Kd-Gruppe'!$A$2:$B$8,2,FALSE)</f>
        <v>EXP</v>
      </c>
      <c r="Z5077" s="19" t="str">
        <f>VLOOKUP(J5077,'Verweis Art-Gruppe'!$A$2:$B$15,2,FALSE)</f>
        <v>Geräte</v>
      </c>
      <c r="AA5077" s="19" t="str">
        <f>VLOOKUP(W5077,'Verweis Vertreter'!$A$2:$B$24,2,FALSE)</f>
        <v>Antonio Vuolo</v>
      </c>
      <c r="AB5077" s="12">
        <f t="shared" si="711"/>
        <v>30</v>
      </c>
      <c r="AC5077" s="12">
        <f t="shared" si="716"/>
        <v>202</v>
      </c>
      <c r="AD5077" s="12">
        <f t="shared" si="717"/>
        <v>219</v>
      </c>
      <c r="AE5077" s="12">
        <f t="shared" si="712"/>
        <v>6570</v>
      </c>
      <c r="AF5077" s="12">
        <f t="shared" si="713"/>
        <v>17</v>
      </c>
      <c r="AG5077" s="12">
        <f t="shared" si="714"/>
        <v>510</v>
      </c>
      <c r="AH5077" s="9">
        <f t="shared" si="718"/>
        <v>7.7625570776255703E-2</v>
      </c>
      <c r="AI5077" s="14">
        <f>VLOOKUP(E5077,'Verweis Faktor'!$A:$B,2,FALSE)</f>
        <v>1</v>
      </c>
      <c r="AJ5077" s="14"/>
      <c r="AK5077" s="14" t="str">
        <f>IF(AL5077="Ja","Versandkosten",VLOOKUP(E5077,'Verweis Belegart'!$A$2:$B$9,2,FALSE))</f>
        <v>Hardware</v>
      </c>
      <c r="AL5077" s="14" t="str">
        <f t="shared" si="719"/>
        <v>Nein</v>
      </c>
      <c r="AM5077" s="14" t="str">
        <f t="shared" si="715"/>
        <v>Positiv</v>
      </c>
    </row>
    <row r="5078" spans="1:39" ht="17.25" customHeight="1" x14ac:dyDescent="0.35">
      <c r="A5078" s="17">
        <v>14575126</v>
      </c>
      <c r="B5078" s="2" t="s">
        <v>2487</v>
      </c>
      <c r="C5078" s="1">
        <v>2025001</v>
      </c>
      <c r="D5078" s="1">
        <v>2001278</v>
      </c>
      <c r="E5078" s="2" t="s">
        <v>34</v>
      </c>
      <c r="F5078" s="2" t="s">
        <v>53</v>
      </c>
      <c r="G5078" s="2" t="s">
        <v>25</v>
      </c>
      <c r="H5078" s="2" t="s">
        <v>2565</v>
      </c>
      <c r="I5078" s="2" t="s">
        <v>2566</v>
      </c>
      <c r="J5078" s="2" t="s">
        <v>103</v>
      </c>
      <c r="K5078" s="2" t="s">
        <v>28</v>
      </c>
      <c r="L5078" s="2" t="s">
        <v>279</v>
      </c>
      <c r="M5078" s="2" t="s">
        <v>280</v>
      </c>
      <c r="N5078" s="2" t="s">
        <v>271</v>
      </c>
      <c r="O5078" s="3">
        <v>1</v>
      </c>
      <c r="P5078" s="3">
        <v>411.96159999999998</v>
      </c>
      <c r="Q5078" s="3">
        <v>428</v>
      </c>
      <c r="R5078" s="3">
        <v>428</v>
      </c>
      <c r="S5078" s="3">
        <v>16.038399999999999</v>
      </c>
      <c r="T5078" s="3">
        <v>16.04</v>
      </c>
      <c r="U5078" s="3">
        <v>3.74</v>
      </c>
      <c r="V5078" s="2" t="s">
        <v>697</v>
      </c>
      <c r="W5078" s="2" t="s">
        <v>698</v>
      </c>
      <c r="X5078" s="2" t="s">
        <v>724</v>
      </c>
      <c r="Y5078" s="19" t="str">
        <f>VLOOKUP(G5078,'Verweis Kd-Gruppe'!$A$2:$B$8,2,FALSE)</f>
        <v>FHK</v>
      </c>
      <c r="Z5078" s="19" t="str">
        <f>VLOOKUP(J5078,'Verweis Art-Gruppe'!$A$2:$B$15,2,FALSE)</f>
        <v>Geräte</v>
      </c>
      <c r="AA5078" s="19" t="str">
        <f>VLOOKUP(W5078,'Verweis Vertreter'!$A$2:$B$24,2,FALSE)</f>
        <v>Zentrale</v>
      </c>
      <c r="AB5078" s="12">
        <f t="shared" si="711"/>
        <v>1</v>
      </c>
      <c r="AC5078" s="12">
        <f t="shared" si="716"/>
        <v>411.96159999999998</v>
      </c>
      <c r="AD5078" s="12">
        <f t="shared" si="717"/>
        <v>428</v>
      </c>
      <c r="AE5078" s="12">
        <f t="shared" si="712"/>
        <v>428</v>
      </c>
      <c r="AF5078" s="12">
        <f t="shared" si="713"/>
        <v>16.038399999999999</v>
      </c>
      <c r="AG5078" s="12">
        <f t="shared" si="714"/>
        <v>16.04</v>
      </c>
      <c r="AH5078" s="9">
        <f t="shared" si="718"/>
        <v>3.747663551401869E-2</v>
      </c>
      <c r="AI5078" s="14">
        <f>VLOOKUP(E5078,'Verweis Faktor'!$A:$B,2,FALSE)</f>
        <v>1</v>
      </c>
      <c r="AJ5078" s="14"/>
      <c r="AK5078" s="14" t="str">
        <f>IF(AL5078="Ja","Versandkosten",VLOOKUP(E5078,'Verweis Belegart'!$A$2:$B$9,2,FALSE))</f>
        <v>Hardware</v>
      </c>
      <c r="AL5078" s="14" t="str">
        <f t="shared" si="719"/>
        <v>Nein</v>
      </c>
      <c r="AM5078" s="14" t="str">
        <f t="shared" si="715"/>
        <v>Positiv</v>
      </c>
    </row>
    <row r="5079" spans="1:39" ht="17.25" customHeight="1" x14ac:dyDescent="0.35">
      <c r="A5079" s="17">
        <v>14575104</v>
      </c>
      <c r="B5079" s="2" t="s">
        <v>2487</v>
      </c>
      <c r="C5079" s="1">
        <v>2025001</v>
      </c>
      <c r="D5079" s="1">
        <v>2001279</v>
      </c>
      <c r="E5079" s="2" t="s">
        <v>34</v>
      </c>
      <c r="F5079" s="2" t="s">
        <v>53</v>
      </c>
      <c r="G5079" s="2" t="s">
        <v>25</v>
      </c>
      <c r="H5079" s="2" t="s">
        <v>1357</v>
      </c>
      <c r="I5079" s="2" t="s">
        <v>1358</v>
      </c>
      <c r="J5079" s="2" t="s">
        <v>103</v>
      </c>
      <c r="K5079" s="2" t="s">
        <v>28</v>
      </c>
      <c r="L5079" s="2" t="s">
        <v>2240</v>
      </c>
      <c r="M5079" s="2" t="s">
        <v>2241</v>
      </c>
      <c r="N5079" s="2" t="s">
        <v>347</v>
      </c>
      <c r="O5079" s="3">
        <v>1</v>
      </c>
      <c r="P5079" s="3">
        <v>759</v>
      </c>
      <c r="Q5079" s="3">
        <v>789</v>
      </c>
      <c r="R5079" s="3">
        <v>789</v>
      </c>
      <c r="S5079" s="3">
        <v>30</v>
      </c>
      <c r="T5079" s="3">
        <v>30</v>
      </c>
      <c r="U5079" s="3">
        <v>3.8</v>
      </c>
      <c r="V5079" s="2" t="s">
        <v>689</v>
      </c>
      <c r="W5079" s="2" t="s">
        <v>690</v>
      </c>
      <c r="X5079" s="2" t="s">
        <v>419</v>
      </c>
      <c r="Y5079" s="19" t="str">
        <f>VLOOKUP(G5079,'Verweis Kd-Gruppe'!$A$2:$B$8,2,FALSE)</f>
        <v>FHK</v>
      </c>
      <c r="Z5079" s="19" t="str">
        <f>VLOOKUP(J5079,'Verweis Art-Gruppe'!$A$2:$B$15,2,FALSE)</f>
        <v>Geräte</v>
      </c>
      <c r="AA5079" s="19" t="str">
        <f>VLOOKUP(W5079,'Verweis Vertreter'!$A$2:$B$24,2,FALSE)</f>
        <v>Zentrale</v>
      </c>
      <c r="AB5079" s="12">
        <f t="shared" si="711"/>
        <v>1</v>
      </c>
      <c r="AC5079" s="12">
        <f t="shared" si="716"/>
        <v>759</v>
      </c>
      <c r="AD5079" s="12">
        <f t="shared" si="717"/>
        <v>789</v>
      </c>
      <c r="AE5079" s="12">
        <f t="shared" si="712"/>
        <v>789</v>
      </c>
      <c r="AF5079" s="12">
        <f t="shared" si="713"/>
        <v>30</v>
      </c>
      <c r="AG5079" s="12">
        <f t="shared" si="714"/>
        <v>30</v>
      </c>
      <c r="AH5079" s="9">
        <f t="shared" si="718"/>
        <v>3.8022813688212927E-2</v>
      </c>
      <c r="AI5079" s="14">
        <f>VLOOKUP(E5079,'Verweis Faktor'!$A:$B,2,FALSE)</f>
        <v>1</v>
      </c>
      <c r="AJ5079" s="14"/>
      <c r="AK5079" s="14" t="str">
        <f>IF(AL5079="Ja","Versandkosten",VLOOKUP(E5079,'Verweis Belegart'!$A$2:$B$9,2,FALSE))</f>
        <v>Hardware</v>
      </c>
      <c r="AL5079" s="14" t="str">
        <f t="shared" si="719"/>
        <v>Nein</v>
      </c>
      <c r="AM5079" s="14" t="str">
        <f t="shared" si="715"/>
        <v>Positiv</v>
      </c>
    </row>
    <row r="5080" spans="1:39" ht="17.25" customHeight="1" x14ac:dyDescent="0.35">
      <c r="A5080" s="17">
        <v>14575069</v>
      </c>
      <c r="B5080" s="2" t="s">
        <v>2487</v>
      </c>
      <c r="C5080" s="1">
        <v>2025001</v>
      </c>
      <c r="D5080" s="1">
        <v>2001280</v>
      </c>
      <c r="E5080" s="2" t="s">
        <v>34</v>
      </c>
      <c r="F5080" s="2" t="s">
        <v>53</v>
      </c>
      <c r="G5080" s="2" t="s">
        <v>36</v>
      </c>
      <c r="H5080" s="2" t="s">
        <v>431</v>
      </c>
      <c r="I5080" s="2" t="s">
        <v>432</v>
      </c>
      <c r="J5080" s="2" t="s">
        <v>103</v>
      </c>
      <c r="K5080" s="2" t="s">
        <v>28</v>
      </c>
      <c r="L5080" s="2" t="s">
        <v>1698</v>
      </c>
      <c r="M5080" s="2" t="s">
        <v>1699</v>
      </c>
      <c r="N5080" s="2" t="s">
        <v>1040</v>
      </c>
      <c r="O5080" s="3">
        <v>1</v>
      </c>
      <c r="P5080" s="3">
        <v>1127.0915</v>
      </c>
      <c r="Q5080" s="3">
        <v>1099</v>
      </c>
      <c r="R5080" s="3">
        <v>1099</v>
      </c>
      <c r="S5080" s="3">
        <v>-28.0915</v>
      </c>
      <c r="T5080" s="3">
        <v>-28.09</v>
      </c>
      <c r="U5080" s="3">
        <v>-2.5499999999999998</v>
      </c>
      <c r="V5080" s="2" t="s">
        <v>235</v>
      </c>
      <c r="W5080" s="2" t="s">
        <v>236</v>
      </c>
      <c r="X5080" s="2" t="s">
        <v>197</v>
      </c>
      <c r="Y5080" s="19" t="str">
        <f>VLOOKUP(G5080,'Verweis Kd-Gruppe'!$A$2:$B$8,2,FALSE)</f>
        <v>GRK</v>
      </c>
      <c r="Z5080" s="19" t="str">
        <f>VLOOKUP(J5080,'Verweis Art-Gruppe'!$A$2:$B$15,2,FALSE)</f>
        <v>Geräte</v>
      </c>
      <c r="AA5080" s="19" t="str">
        <f>VLOOKUP(W5080,'Verweis Vertreter'!$A$2:$B$24,2,FALSE)</f>
        <v>Patrick Verfürth</v>
      </c>
      <c r="AB5080" s="12">
        <f t="shared" si="711"/>
        <v>1</v>
      </c>
      <c r="AC5080" s="12">
        <f t="shared" si="716"/>
        <v>1127.0915</v>
      </c>
      <c r="AD5080" s="12">
        <f t="shared" si="717"/>
        <v>1099</v>
      </c>
      <c r="AE5080" s="12">
        <f t="shared" si="712"/>
        <v>1099</v>
      </c>
      <c r="AF5080" s="12">
        <f t="shared" si="713"/>
        <v>-28.0915</v>
      </c>
      <c r="AG5080" s="12">
        <f t="shared" si="714"/>
        <v>-28.09</v>
      </c>
      <c r="AH5080" s="9">
        <f t="shared" si="718"/>
        <v>-2.5559599636032757E-2</v>
      </c>
      <c r="AI5080" s="14">
        <f>VLOOKUP(E5080,'Verweis Faktor'!$A:$B,2,FALSE)</f>
        <v>1</v>
      </c>
      <c r="AJ5080" s="14"/>
      <c r="AK5080" s="14" t="str">
        <f>IF(AL5080="Ja","Versandkosten",VLOOKUP(E5080,'Verweis Belegart'!$A$2:$B$9,2,FALSE))</f>
        <v>Hardware</v>
      </c>
      <c r="AL5080" s="14" t="str">
        <f t="shared" si="719"/>
        <v>Nein</v>
      </c>
      <c r="AM5080" s="14" t="str">
        <f t="shared" si="715"/>
        <v>Negativ</v>
      </c>
    </row>
    <row r="5081" spans="1:39" ht="17.25" customHeight="1" x14ac:dyDescent="0.35">
      <c r="A5081" s="17">
        <v>14575118</v>
      </c>
      <c r="B5081" s="2" t="s">
        <v>2487</v>
      </c>
      <c r="C5081" s="1">
        <v>2025001</v>
      </c>
      <c r="D5081" s="1">
        <v>2001281</v>
      </c>
      <c r="E5081" s="2" t="s">
        <v>34</v>
      </c>
      <c r="F5081" s="2" t="s">
        <v>53</v>
      </c>
      <c r="G5081" s="2" t="s">
        <v>25</v>
      </c>
      <c r="H5081" s="2" t="s">
        <v>700</v>
      </c>
      <c r="I5081" s="2" t="s">
        <v>701</v>
      </c>
      <c r="J5081" s="2" t="s">
        <v>103</v>
      </c>
      <c r="K5081" s="2" t="s">
        <v>28</v>
      </c>
      <c r="L5081" s="2" t="s">
        <v>1808</v>
      </c>
      <c r="M5081" s="2" t="s">
        <v>1809</v>
      </c>
      <c r="N5081" s="2" t="s">
        <v>139</v>
      </c>
      <c r="O5081" s="3">
        <v>1</v>
      </c>
      <c r="P5081" s="3">
        <v>699.65219999999999</v>
      </c>
      <c r="Q5081" s="3">
        <v>719</v>
      </c>
      <c r="R5081" s="3">
        <v>719</v>
      </c>
      <c r="S5081" s="3">
        <v>19.347799999999999</v>
      </c>
      <c r="T5081" s="3">
        <v>19.350000000000001</v>
      </c>
      <c r="U5081" s="3">
        <v>2.69</v>
      </c>
      <c r="V5081" s="2" t="s">
        <v>427</v>
      </c>
      <c r="W5081" s="2" t="s">
        <v>428</v>
      </c>
      <c r="X5081" s="2" t="s">
        <v>702</v>
      </c>
      <c r="Y5081" s="19" t="str">
        <f>VLOOKUP(G5081,'Verweis Kd-Gruppe'!$A$2:$B$8,2,FALSE)</f>
        <v>FHK</v>
      </c>
      <c r="Z5081" s="19" t="str">
        <f>VLOOKUP(J5081,'Verweis Art-Gruppe'!$A$2:$B$15,2,FALSE)</f>
        <v>Geräte</v>
      </c>
      <c r="AA5081" s="19" t="str">
        <f>VLOOKUP(W5081,'Verweis Vertreter'!$A$2:$B$24,2,FALSE)</f>
        <v>Zentrale</v>
      </c>
      <c r="AB5081" s="12">
        <f t="shared" si="711"/>
        <v>1</v>
      </c>
      <c r="AC5081" s="12">
        <f t="shared" si="716"/>
        <v>699.65219999999999</v>
      </c>
      <c r="AD5081" s="12">
        <f t="shared" si="717"/>
        <v>719</v>
      </c>
      <c r="AE5081" s="12">
        <f t="shared" si="712"/>
        <v>719</v>
      </c>
      <c r="AF5081" s="12">
        <f t="shared" si="713"/>
        <v>19.347799999999999</v>
      </c>
      <c r="AG5081" s="12">
        <f t="shared" si="714"/>
        <v>19.350000000000001</v>
      </c>
      <c r="AH5081" s="9">
        <f t="shared" si="718"/>
        <v>2.691237830319889E-2</v>
      </c>
      <c r="AI5081" s="14">
        <f>VLOOKUP(E5081,'Verweis Faktor'!$A:$B,2,FALSE)</f>
        <v>1</v>
      </c>
      <c r="AJ5081" s="14"/>
      <c r="AK5081" s="14" t="str">
        <f>IF(AL5081="Ja","Versandkosten",VLOOKUP(E5081,'Verweis Belegart'!$A$2:$B$9,2,FALSE))</f>
        <v>Hardware</v>
      </c>
      <c r="AL5081" s="14" t="str">
        <f t="shared" si="719"/>
        <v>Nein</v>
      </c>
      <c r="AM5081" s="14" t="str">
        <f t="shared" si="715"/>
        <v>Positiv</v>
      </c>
    </row>
    <row r="5082" spans="1:39" ht="17.25" customHeight="1" x14ac:dyDescent="0.35">
      <c r="A5082" s="17">
        <v>14575089</v>
      </c>
      <c r="B5082" s="2" t="s">
        <v>2487</v>
      </c>
      <c r="C5082" s="1">
        <v>2025001</v>
      </c>
      <c r="D5082" s="1">
        <v>2001282</v>
      </c>
      <c r="E5082" s="2" t="s">
        <v>34</v>
      </c>
      <c r="F5082" s="2" t="s">
        <v>182</v>
      </c>
      <c r="G5082" s="2" t="s">
        <v>66</v>
      </c>
      <c r="H5082" s="2" t="s">
        <v>1365</v>
      </c>
      <c r="I5082" s="2" t="s">
        <v>1366</v>
      </c>
      <c r="J5082" s="2" t="s">
        <v>103</v>
      </c>
      <c r="K5082" s="2" t="s">
        <v>28</v>
      </c>
      <c r="L5082" s="2" t="s">
        <v>402</v>
      </c>
      <c r="M5082" s="2" t="s">
        <v>403</v>
      </c>
      <c r="N5082" s="2" t="s">
        <v>404</v>
      </c>
      <c r="O5082" s="3">
        <v>15</v>
      </c>
      <c r="P5082" s="3">
        <v>233.6053</v>
      </c>
      <c r="Q5082" s="3">
        <v>245</v>
      </c>
      <c r="R5082" s="3">
        <v>3675</v>
      </c>
      <c r="S5082" s="3">
        <v>11.3947</v>
      </c>
      <c r="T5082" s="3">
        <v>170.92</v>
      </c>
      <c r="U5082" s="3">
        <v>4.6500000000000004</v>
      </c>
      <c r="V5082" s="2" t="s">
        <v>123</v>
      </c>
      <c r="W5082" s="2" t="s">
        <v>124</v>
      </c>
      <c r="X5082" s="2" t="s">
        <v>72</v>
      </c>
      <c r="Y5082" s="19" t="str">
        <f>VLOOKUP(G5082,'Verweis Kd-Gruppe'!$A$2:$B$8,2,FALSE)</f>
        <v>EXP</v>
      </c>
      <c r="Z5082" s="19" t="str">
        <f>VLOOKUP(J5082,'Verweis Art-Gruppe'!$A$2:$B$15,2,FALSE)</f>
        <v>Geräte</v>
      </c>
      <c r="AA5082" s="19" t="str">
        <f>VLOOKUP(W5082,'Verweis Vertreter'!$A$2:$B$24,2,FALSE)</f>
        <v>Antonio Vuolo</v>
      </c>
      <c r="AB5082" s="12">
        <f t="shared" si="711"/>
        <v>15</v>
      </c>
      <c r="AC5082" s="12">
        <f t="shared" si="716"/>
        <v>233.6053</v>
      </c>
      <c r="AD5082" s="12">
        <f t="shared" si="717"/>
        <v>245</v>
      </c>
      <c r="AE5082" s="12">
        <f t="shared" si="712"/>
        <v>3675</v>
      </c>
      <c r="AF5082" s="12">
        <f t="shared" si="713"/>
        <v>11.3947</v>
      </c>
      <c r="AG5082" s="12">
        <f t="shared" si="714"/>
        <v>170.92</v>
      </c>
      <c r="AH5082" s="9">
        <f t="shared" si="718"/>
        <v>4.6508843537414961E-2</v>
      </c>
      <c r="AI5082" s="14">
        <f>VLOOKUP(E5082,'Verweis Faktor'!$A:$B,2,FALSE)</f>
        <v>1</v>
      </c>
      <c r="AJ5082" s="14"/>
      <c r="AK5082" s="14" t="str">
        <f>IF(AL5082="Ja","Versandkosten",VLOOKUP(E5082,'Verweis Belegart'!$A$2:$B$9,2,FALSE))</f>
        <v>Hardware</v>
      </c>
      <c r="AL5082" s="14" t="str">
        <f t="shared" si="719"/>
        <v>Nein</v>
      </c>
      <c r="AM5082" s="14" t="str">
        <f t="shared" si="715"/>
        <v>Positiv</v>
      </c>
    </row>
    <row r="5083" spans="1:39" ht="17.25" customHeight="1" x14ac:dyDescent="0.35">
      <c r="A5083" s="17">
        <v>14390447</v>
      </c>
      <c r="B5083" s="2" t="s">
        <v>2487</v>
      </c>
      <c r="C5083" s="1">
        <v>2025001</v>
      </c>
      <c r="D5083" s="1">
        <v>2001283</v>
      </c>
      <c r="E5083" s="2" t="s">
        <v>572</v>
      </c>
      <c r="F5083" s="2" t="s">
        <v>1236</v>
      </c>
      <c r="G5083" s="2" t="s">
        <v>36</v>
      </c>
      <c r="H5083" s="2" t="s">
        <v>1099</v>
      </c>
      <c r="I5083" s="2" t="s">
        <v>1100</v>
      </c>
      <c r="J5083" s="2" t="s">
        <v>103</v>
      </c>
      <c r="K5083" s="2" t="s">
        <v>28</v>
      </c>
      <c r="L5083" s="2" t="s">
        <v>2567</v>
      </c>
      <c r="M5083" s="2" t="s">
        <v>2568</v>
      </c>
      <c r="N5083" s="2" t="s">
        <v>2569</v>
      </c>
      <c r="O5083" s="3">
        <v>1</v>
      </c>
      <c r="P5083" s="3">
        <v>187</v>
      </c>
      <c r="Q5083" s="3">
        <v>252</v>
      </c>
      <c r="R5083" s="3">
        <v>252</v>
      </c>
      <c r="S5083" s="3">
        <v>65</v>
      </c>
      <c r="T5083" s="3">
        <v>65</v>
      </c>
      <c r="U5083" s="3">
        <v>25.79</v>
      </c>
      <c r="V5083" s="2" t="s">
        <v>42</v>
      </c>
      <c r="W5083" s="2" t="s">
        <v>43</v>
      </c>
      <c r="X5083" s="2" t="s">
        <v>197</v>
      </c>
      <c r="Y5083" s="19" t="str">
        <f>VLOOKUP(G5083,'Verweis Kd-Gruppe'!$A$2:$B$8,2,FALSE)</f>
        <v>GRK</v>
      </c>
      <c r="Z5083" s="19" t="str">
        <f>VLOOKUP(J5083,'Verweis Art-Gruppe'!$A$2:$B$15,2,FALSE)</f>
        <v>Geräte</v>
      </c>
      <c r="AA5083" s="19" t="str">
        <f>VLOOKUP(W5083,'Verweis Vertreter'!$A$2:$B$24,2,FALSE)</f>
        <v>Sebastian Faber</v>
      </c>
      <c r="AB5083" s="12">
        <f t="shared" si="711"/>
        <v>-1</v>
      </c>
      <c r="AC5083" s="12">
        <f t="shared" si="716"/>
        <v>187</v>
      </c>
      <c r="AD5083" s="12">
        <f t="shared" si="717"/>
        <v>252</v>
      </c>
      <c r="AE5083" s="12">
        <f t="shared" si="712"/>
        <v>-252</v>
      </c>
      <c r="AF5083" s="12">
        <f t="shared" si="713"/>
        <v>-65</v>
      </c>
      <c r="AG5083" s="12">
        <f t="shared" si="714"/>
        <v>-65</v>
      </c>
      <c r="AH5083" s="9">
        <f t="shared" si="718"/>
        <v>-0.25793650793650796</v>
      </c>
      <c r="AI5083" s="14">
        <f>VLOOKUP(E5083,'Verweis Faktor'!$A:$B,2,FALSE)</f>
        <v>-1</v>
      </c>
      <c r="AJ5083" s="14"/>
      <c r="AK5083" s="14" t="str">
        <f>IF(AL5083="Ja","Versandkosten",VLOOKUP(E5083,'Verweis Belegart'!$A$2:$B$9,2,FALSE))</f>
        <v>Hardware</v>
      </c>
      <c r="AL5083" s="14" t="str">
        <f t="shared" si="719"/>
        <v>Nein</v>
      </c>
      <c r="AM5083" s="14" t="str">
        <f t="shared" si="715"/>
        <v>Negativ</v>
      </c>
    </row>
    <row r="5084" spans="1:39" ht="17.25" customHeight="1" x14ac:dyDescent="0.35">
      <c r="A5084" s="17">
        <v>14575057</v>
      </c>
      <c r="B5084" s="2" t="s">
        <v>2487</v>
      </c>
      <c r="C5084" s="1">
        <v>2025001</v>
      </c>
      <c r="D5084" s="1">
        <v>2001284</v>
      </c>
      <c r="E5084" s="2" t="s">
        <v>34</v>
      </c>
      <c r="F5084" s="2" t="s">
        <v>53</v>
      </c>
      <c r="G5084" s="2" t="s">
        <v>25</v>
      </c>
      <c r="H5084" s="2" t="s">
        <v>2570</v>
      </c>
      <c r="I5084" s="2" t="s">
        <v>2571</v>
      </c>
      <c r="J5084" s="2" t="s">
        <v>103</v>
      </c>
      <c r="K5084" s="2" t="s">
        <v>28</v>
      </c>
      <c r="L5084" s="2" t="s">
        <v>1808</v>
      </c>
      <c r="M5084" s="2" t="s">
        <v>1809</v>
      </c>
      <c r="N5084" s="2" t="s">
        <v>139</v>
      </c>
      <c r="O5084" s="3">
        <v>1</v>
      </c>
      <c r="P5084" s="3">
        <v>699.65219999999999</v>
      </c>
      <c r="Q5084" s="3">
        <v>719</v>
      </c>
      <c r="R5084" s="3">
        <v>719</v>
      </c>
      <c r="S5084" s="3">
        <v>19.347799999999999</v>
      </c>
      <c r="T5084" s="3">
        <v>19.350000000000001</v>
      </c>
      <c r="U5084" s="3">
        <v>2.69</v>
      </c>
      <c r="V5084" s="2" t="s">
        <v>697</v>
      </c>
      <c r="W5084" s="2" t="s">
        <v>698</v>
      </c>
      <c r="X5084" s="2" t="s">
        <v>699</v>
      </c>
      <c r="Y5084" s="19" t="str">
        <f>VLOOKUP(G5084,'Verweis Kd-Gruppe'!$A$2:$B$8,2,FALSE)</f>
        <v>FHK</v>
      </c>
      <c r="Z5084" s="19" t="str">
        <f>VLOOKUP(J5084,'Verweis Art-Gruppe'!$A$2:$B$15,2,FALSE)</f>
        <v>Geräte</v>
      </c>
      <c r="AA5084" s="19" t="str">
        <f>VLOOKUP(W5084,'Verweis Vertreter'!$A$2:$B$24,2,FALSE)</f>
        <v>Zentrale</v>
      </c>
      <c r="AB5084" s="12">
        <f t="shared" si="711"/>
        <v>1</v>
      </c>
      <c r="AC5084" s="12">
        <f t="shared" si="716"/>
        <v>699.65219999999999</v>
      </c>
      <c r="AD5084" s="12">
        <f t="shared" si="717"/>
        <v>719</v>
      </c>
      <c r="AE5084" s="12">
        <f t="shared" si="712"/>
        <v>719</v>
      </c>
      <c r="AF5084" s="12">
        <f t="shared" si="713"/>
        <v>19.347799999999999</v>
      </c>
      <c r="AG5084" s="12">
        <f t="shared" si="714"/>
        <v>19.350000000000001</v>
      </c>
      <c r="AH5084" s="9">
        <f t="shared" si="718"/>
        <v>2.691237830319889E-2</v>
      </c>
      <c r="AI5084" s="14">
        <f>VLOOKUP(E5084,'Verweis Faktor'!$A:$B,2,FALSE)</f>
        <v>1</v>
      </c>
      <c r="AJ5084" s="14"/>
      <c r="AK5084" s="14" t="str">
        <f>IF(AL5084="Ja","Versandkosten",VLOOKUP(E5084,'Verweis Belegart'!$A$2:$B$9,2,FALSE))</f>
        <v>Hardware</v>
      </c>
      <c r="AL5084" s="14" t="str">
        <f t="shared" si="719"/>
        <v>Nein</v>
      </c>
      <c r="AM5084" s="14" t="str">
        <f t="shared" si="715"/>
        <v>Positiv</v>
      </c>
    </row>
    <row r="5085" spans="1:39" ht="17.25" customHeight="1" x14ac:dyDescent="0.35">
      <c r="A5085" s="17">
        <v>14575052</v>
      </c>
      <c r="B5085" s="2" t="s">
        <v>2487</v>
      </c>
      <c r="C5085" s="1">
        <v>2025001</v>
      </c>
      <c r="D5085" s="1">
        <v>2001285</v>
      </c>
      <c r="E5085" s="2" t="s">
        <v>34</v>
      </c>
      <c r="F5085" s="2" t="s">
        <v>53</v>
      </c>
      <c r="G5085" s="2" t="s">
        <v>25</v>
      </c>
      <c r="H5085" s="2" t="s">
        <v>2255</v>
      </c>
      <c r="I5085" s="2" t="s">
        <v>2256</v>
      </c>
      <c r="J5085" s="2" t="s">
        <v>103</v>
      </c>
      <c r="K5085" s="2" t="s">
        <v>28</v>
      </c>
      <c r="L5085" s="2" t="s">
        <v>1808</v>
      </c>
      <c r="M5085" s="2" t="s">
        <v>1809</v>
      </c>
      <c r="N5085" s="2" t="s">
        <v>139</v>
      </c>
      <c r="O5085" s="3">
        <v>1</v>
      </c>
      <c r="P5085" s="3">
        <v>699.65219999999999</v>
      </c>
      <c r="Q5085" s="3">
        <v>719</v>
      </c>
      <c r="R5085" s="3">
        <v>719</v>
      </c>
      <c r="S5085" s="3">
        <v>19.347799999999999</v>
      </c>
      <c r="T5085" s="3">
        <v>19.350000000000001</v>
      </c>
      <c r="U5085" s="3">
        <v>2.69</v>
      </c>
      <c r="V5085" s="2" t="s">
        <v>427</v>
      </c>
      <c r="W5085" s="2" t="s">
        <v>428</v>
      </c>
      <c r="X5085" s="2" t="s">
        <v>724</v>
      </c>
      <c r="Y5085" s="19" t="str">
        <f>VLOOKUP(G5085,'Verweis Kd-Gruppe'!$A$2:$B$8,2,FALSE)</f>
        <v>FHK</v>
      </c>
      <c r="Z5085" s="19" t="str">
        <f>VLOOKUP(J5085,'Verweis Art-Gruppe'!$A$2:$B$15,2,FALSE)</f>
        <v>Geräte</v>
      </c>
      <c r="AA5085" s="19" t="str">
        <f>VLOOKUP(W5085,'Verweis Vertreter'!$A$2:$B$24,2,FALSE)</f>
        <v>Zentrale</v>
      </c>
      <c r="AB5085" s="12">
        <f t="shared" si="711"/>
        <v>1</v>
      </c>
      <c r="AC5085" s="12">
        <f t="shared" si="716"/>
        <v>699.65219999999999</v>
      </c>
      <c r="AD5085" s="12">
        <f t="shared" si="717"/>
        <v>719</v>
      </c>
      <c r="AE5085" s="12">
        <f t="shared" si="712"/>
        <v>719</v>
      </c>
      <c r="AF5085" s="12">
        <f t="shared" si="713"/>
        <v>19.347799999999999</v>
      </c>
      <c r="AG5085" s="12">
        <f t="shared" si="714"/>
        <v>19.350000000000001</v>
      </c>
      <c r="AH5085" s="9">
        <f t="shared" si="718"/>
        <v>2.691237830319889E-2</v>
      </c>
      <c r="AI5085" s="14">
        <f>VLOOKUP(E5085,'Verweis Faktor'!$A:$B,2,FALSE)</f>
        <v>1</v>
      </c>
      <c r="AJ5085" s="14"/>
      <c r="AK5085" s="14" t="str">
        <f>IF(AL5085="Ja","Versandkosten",VLOOKUP(E5085,'Verweis Belegart'!$A$2:$B$9,2,FALSE))</f>
        <v>Hardware</v>
      </c>
      <c r="AL5085" s="14" t="str">
        <f t="shared" si="719"/>
        <v>Nein</v>
      </c>
      <c r="AM5085" s="14" t="str">
        <f t="shared" si="715"/>
        <v>Positiv</v>
      </c>
    </row>
    <row r="5086" spans="1:39" ht="17.25" customHeight="1" x14ac:dyDescent="0.35">
      <c r="A5086" s="17">
        <v>14575112</v>
      </c>
      <c r="B5086" s="2" t="s">
        <v>2487</v>
      </c>
      <c r="C5086" s="1">
        <v>2025001</v>
      </c>
      <c r="D5086" s="1">
        <v>2001286</v>
      </c>
      <c r="E5086" s="2" t="s">
        <v>34</v>
      </c>
      <c r="F5086" s="2" t="s">
        <v>182</v>
      </c>
      <c r="G5086" s="2" t="s">
        <v>66</v>
      </c>
      <c r="H5086" s="2" t="s">
        <v>1365</v>
      </c>
      <c r="I5086" s="2" t="s">
        <v>1366</v>
      </c>
      <c r="J5086" s="2" t="s">
        <v>304</v>
      </c>
      <c r="K5086" s="2" t="s">
        <v>28</v>
      </c>
      <c r="L5086" s="2" t="s">
        <v>1208</v>
      </c>
      <c r="M5086" s="2" t="s">
        <v>1209</v>
      </c>
      <c r="N5086" s="2" t="s">
        <v>1210</v>
      </c>
      <c r="O5086" s="3">
        <v>10</v>
      </c>
      <c r="P5086" s="3">
        <v>181.29769999999999</v>
      </c>
      <c r="Q5086" s="3">
        <v>193</v>
      </c>
      <c r="R5086" s="3">
        <v>1930</v>
      </c>
      <c r="S5086" s="3">
        <v>11.702299999999999</v>
      </c>
      <c r="T5086" s="3">
        <v>117.02</v>
      </c>
      <c r="U5086" s="3">
        <v>6.06</v>
      </c>
      <c r="V5086" s="2" t="s">
        <v>123</v>
      </c>
      <c r="W5086" s="2" t="s">
        <v>124</v>
      </c>
      <c r="X5086" s="2" t="s">
        <v>72</v>
      </c>
      <c r="Y5086" s="19" t="str">
        <f>VLOOKUP(G5086,'Verweis Kd-Gruppe'!$A$2:$B$8,2,FALSE)</f>
        <v>EXP</v>
      </c>
      <c r="Z5086" s="19" t="str">
        <f>VLOOKUP(J5086,'Verweis Art-Gruppe'!$A$2:$B$15,2,FALSE)</f>
        <v>Zubehör</v>
      </c>
      <c r="AA5086" s="19" t="str">
        <f>VLOOKUP(W5086,'Verweis Vertreter'!$A$2:$B$24,2,FALSE)</f>
        <v>Antonio Vuolo</v>
      </c>
      <c r="AB5086" s="12">
        <f t="shared" si="711"/>
        <v>10</v>
      </c>
      <c r="AC5086" s="12">
        <f t="shared" si="716"/>
        <v>181.29769999999999</v>
      </c>
      <c r="AD5086" s="12">
        <f t="shared" si="717"/>
        <v>193</v>
      </c>
      <c r="AE5086" s="12">
        <f t="shared" si="712"/>
        <v>1930</v>
      </c>
      <c r="AF5086" s="12">
        <f t="shared" si="713"/>
        <v>11.702299999999999</v>
      </c>
      <c r="AG5086" s="12">
        <f t="shared" si="714"/>
        <v>117.02</v>
      </c>
      <c r="AH5086" s="9">
        <f t="shared" si="718"/>
        <v>6.0632124352331604E-2</v>
      </c>
      <c r="AI5086" s="14">
        <f>VLOOKUP(E5086,'Verweis Faktor'!$A:$B,2,FALSE)</f>
        <v>1</v>
      </c>
      <c r="AJ5086" s="14"/>
      <c r="AK5086" s="14" t="str">
        <f>IF(AL5086="Ja","Versandkosten",VLOOKUP(E5086,'Verweis Belegart'!$A$2:$B$9,2,FALSE))</f>
        <v>Hardware</v>
      </c>
      <c r="AL5086" s="14" t="str">
        <f t="shared" si="719"/>
        <v>Nein</v>
      </c>
      <c r="AM5086" s="14" t="str">
        <f t="shared" si="715"/>
        <v>Positiv</v>
      </c>
    </row>
    <row r="5087" spans="1:39" ht="17.25" customHeight="1" x14ac:dyDescent="0.35">
      <c r="A5087" s="17">
        <v>14575112</v>
      </c>
      <c r="B5087" s="2" t="s">
        <v>2487</v>
      </c>
      <c r="C5087" s="1">
        <v>2025001</v>
      </c>
      <c r="D5087" s="1">
        <v>2001286</v>
      </c>
      <c r="E5087" s="2" t="s">
        <v>34</v>
      </c>
      <c r="F5087" s="2" t="s">
        <v>182</v>
      </c>
      <c r="G5087" s="2" t="s">
        <v>66</v>
      </c>
      <c r="H5087" s="2" t="s">
        <v>1365</v>
      </c>
      <c r="I5087" s="2" t="s">
        <v>1366</v>
      </c>
      <c r="J5087" s="2" t="s">
        <v>103</v>
      </c>
      <c r="K5087" s="2" t="s">
        <v>45</v>
      </c>
      <c r="L5087" s="2" t="s">
        <v>1179</v>
      </c>
      <c r="M5087" s="2" t="s">
        <v>1180</v>
      </c>
      <c r="N5087" s="2" t="s">
        <v>164</v>
      </c>
      <c r="O5087" s="3">
        <v>7</v>
      </c>
      <c r="P5087" s="3">
        <v>272</v>
      </c>
      <c r="Q5087" s="3">
        <v>279</v>
      </c>
      <c r="R5087" s="3">
        <v>1953</v>
      </c>
      <c r="S5087" s="3">
        <v>7</v>
      </c>
      <c r="T5087" s="3">
        <v>49</v>
      </c>
      <c r="U5087" s="3">
        <v>2.5</v>
      </c>
      <c r="V5087" s="2" t="s">
        <v>123</v>
      </c>
      <c r="W5087" s="2" t="s">
        <v>124</v>
      </c>
      <c r="X5087" s="2" t="s">
        <v>72</v>
      </c>
      <c r="Y5087" s="19" t="str">
        <f>VLOOKUP(G5087,'Verweis Kd-Gruppe'!$A$2:$B$8,2,FALSE)</f>
        <v>EXP</v>
      </c>
      <c r="Z5087" s="19" t="str">
        <f>VLOOKUP(J5087,'Verweis Art-Gruppe'!$A$2:$B$15,2,FALSE)</f>
        <v>Geräte</v>
      </c>
      <c r="AA5087" s="19" t="str">
        <f>VLOOKUP(W5087,'Verweis Vertreter'!$A$2:$B$24,2,FALSE)</f>
        <v>Antonio Vuolo</v>
      </c>
      <c r="AB5087" s="12">
        <f t="shared" si="711"/>
        <v>7</v>
      </c>
      <c r="AC5087" s="12">
        <f t="shared" si="716"/>
        <v>272</v>
      </c>
      <c r="AD5087" s="12">
        <f t="shared" si="717"/>
        <v>279</v>
      </c>
      <c r="AE5087" s="12">
        <f t="shared" si="712"/>
        <v>1953</v>
      </c>
      <c r="AF5087" s="12">
        <f t="shared" si="713"/>
        <v>7</v>
      </c>
      <c r="AG5087" s="12">
        <f t="shared" si="714"/>
        <v>49</v>
      </c>
      <c r="AH5087" s="9">
        <f t="shared" si="718"/>
        <v>2.5089605734767026E-2</v>
      </c>
      <c r="AI5087" s="14">
        <f>VLOOKUP(E5087,'Verweis Faktor'!$A:$B,2,FALSE)</f>
        <v>1</v>
      </c>
      <c r="AJ5087" s="14"/>
      <c r="AK5087" s="14" t="str">
        <f>IF(AL5087="Ja","Versandkosten",VLOOKUP(E5087,'Verweis Belegart'!$A$2:$B$9,2,FALSE))</f>
        <v>Hardware</v>
      </c>
      <c r="AL5087" s="14" t="str">
        <f t="shared" si="719"/>
        <v>Nein</v>
      </c>
      <c r="AM5087" s="14" t="str">
        <f t="shared" si="715"/>
        <v>Positiv</v>
      </c>
    </row>
    <row r="5088" spans="1:39" ht="17.25" customHeight="1" x14ac:dyDescent="0.35">
      <c r="A5088" s="17">
        <v>14575112</v>
      </c>
      <c r="B5088" s="2" t="s">
        <v>2487</v>
      </c>
      <c r="C5088" s="1">
        <v>2025001</v>
      </c>
      <c r="D5088" s="1">
        <v>2001286</v>
      </c>
      <c r="E5088" s="2" t="s">
        <v>34</v>
      </c>
      <c r="F5088" s="2" t="s">
        <v>182</v>
      </c>
      <c r="G5088" s="2" t="s">
        <v>66</v>
      </c>
      <c r="H5088" s="2" t="s">
        <v>1365</v>
      </c>
      <c r="I5088" s="2" t="s">
        <v>1366</v>
      </c>
      <c r="J5088" s="2" t="s">
        <v>304</v>
      </c>
      <c r="K5088" s="2" t="s">
        <v>49</v>
      </c>
      <c r="L5088" s="2" t="s">
        <v>1376</v>
      </c>
      <c r="M5088" s="2" t="s">
        <v>1377</v>
      </c>
      <c r="N5088" s="2" t="s">
        <v>1378</v>
      </c>
      <c r="O5088" s="3">
        <v>3</v>
      </c>
      <c r="P5088" s="3">
        <v>125.39</v>
      </c>
      <c r="Q5088" s="3">
        <v>133</v>
      </c>
      <c r="R5088" s="3">
        <v>399</v>
      </c>
      <c r="S5088" s="3">
        <v>7.61</v>
      </c>
      <c r="T5088" s="3">
        <v>22.83</v>
      </c>
      <c r="U5088" s="3">
        <v>5.72</v>
      </c>
      <c r="V5088" s="2" t="s">
        <v>123</v>
      </c>
      <c r="W5088" s="2" t="s">
        <v>124</v>
      </c>
      <c r="X5088" s="2" t="s">
        <v>72</v>
      </c>
      <c r="Y5088" s="19" t="str">
        <f>VLOOKUP(G5088,'Verweis Kd-Gruppe'!$A$2:$B$8,2,FALSE)</f>
        <v>EXP</v>
      </c>
      <c r="Z5088" s="19" t="str">
        <f>VLOOKUP(J5088,'Verweis Art-Gruppe'!$A$2:$B$15,2,FALSE)</f>
        <v>Zubehör</v>
      </c>
      <c r="AA5088" s="19" t="str">
        <f>VLOOKUP(W5088,'Verweis Vertreter'!$A$2:$B$24,2,FALSE)</f>
        <v>Antonio Vuolo</v>
      </c>
      <c r="AB5088" s="12">
        <f t="shared" si="711"/>
        <v>3</v>
      </c>
      <c r="AC5088" s="12">
        <f t="shared" si="716"/>
        <v>125.39</v>
      </c>
      <c r="AD5088" s="12">
        <f t="shared" si="717"/>
        <v>133</v>
      </c>
      <c r="AE5088" s="12">
        <f t="shared" si="712"/>
        <v>399</v>
      </c>
      <c r="AF5088" s="12">
        <f t="shared" si="713"/>
        <v>7.61</v>
      </c>
      <c r="AG5088" s="12">
        <f t="shared" si="714"/>
        <v>22.83</v>
      </c>
      <c r="AH5088" s="9">
        <f t="shared" si="718"/>
        <v>5.7218045112781953E-2</v>
      </c>
      <c r="AI5088" s="14">
        <f>VLOOKUP(E5088,'Verweis Faktor'!$A:$B,2,FALSE)</f>
        <v>1</v>
      </c>
      <c r="AJ5088" s="14"/>
      <c r="AK5088" s="14" t="str">
        <f>IF(AL5088="Ja","Versandkosten",VLOOKUP(E5088,'Verweis Belegart'!$A$2:$B$9,2,FALSE))</f>
        <v>Hardware</v>
      </c>
      <c r="AL5088" s="14" t="str">
        <f t="shared" si="719"/>
        <v>Nein</v>
      </c>
      <c r="AM5088" s="14" t="str">
        <f t="shared" si="715"/>
        <v>Positiv</v>
      </c>
    </row>
    <row r="5089" spans="1:39" ht="17.25" customHeight="1" x14ac:dyDescent="0.35">
      <c r="A5089" s="17">
        <v>14575112</v>
      </c>
      <c r="B5089" s="2" t="s">
        <v>2487</v>
      </c>
      <c r="C5089" s="1">
        <v>2025001</v>
      </c>
      <c r="D5089" s="1">
        <v>2001286</v>
      </c>
      <c r="E5089" s="2" t="s">
        <v>34</v>
      </c>
      <c r="F5089" s="2" t="s">
        <v>182</v>
      </c>
      <c r="G5089" s="2" t="s">
        <v>66</v>
      </c>
      <c r="H5089" s="2" t="s">
        <v>1365</v>
      </c>
      <c r="I5089" s="2" t="s">
        <v>1366</v>
      </c>
      <c r="J5089" s="2" t="s">
        <v>103</v>
      </c>
      <c r="K5089" s="2" t="s">
        <v>79</v>
      </c>
      <c r="L5089" s="2" t="s">
        <v>1150</v>
      </c>
      <c r="M5089" s="2" t="s">
        <v>1151</v>
      </c>
      <c r="N5089" s="2" t="s">
        <v>1152</v>
      </c>
      <c r="O5089" s="3">
        <v>7</v>
      </c>
      <c r="P5089" s="3">
        <v>129.98869999999999</v>
      </c>
      <c r="Q5089" s="3">
        <v>145</v>
      </c>
      <c r="R5089" s="3">
        <v>1015</v>
      </c>
      <c r="S5089" s="3">
        <v>15.0113</v>
      </c>
      <c r="T5089" s="3">
        <v>105.08</v>
      </c>
      <c r="U5089" s="3">
        <v>10.35</v>
      </c>
      <c r="V5089" s="2" t="s">
        <v>123</v>
      </c>
      <c r="W5089" s="2" t="s">
        <v>124</v>
      </c>
      <c r="X5089" s="2" t="s">
        <v>72</v>
      </c>
      <c r="Y5089" s="19" t="str">
        <f>VLOOKUP(G5089,'Verweis Kd-Gruppe'!$A$2:$B$8,2,FALSE)</f>
        <v>EXP</v>
      </c>
      <c r="Z5089" s="19" t="str">
        <f>VLOOKUP(J5089,'Verweis Art-Gruppe'!$A$2:$B$15,2,FALSE)</f>
        <v>Geräte</v>
      </c>
      <c r="AA5089" s="19" t="str">
        <f>VLOOKUP(W5089,'Verweis Vertreter'!$A$2:$B$24,2,FALSE)</f>
        <v>Antonio Vuolo</v>
      </c>
      <c r="AB5089" s="12">
        <f t="shared" si="711"/>
        <v>7</v>
      </c>
      <c r="AC5089" s="12">
        <f t="shared" si="716"/>
        <v>129.98869999999999</v>
      </c>
      <c r="AD5089" s="12">
        <f t="shared" si="717"/>
        <v>145</v>
      </c>
      <c r="AE5089" s="12">
        <f t="shared" si="712"/>
        <v>1015</v>
      </c>
      <c r="AF5089" s="12">
        <f t="shared" si="713"/>
        <v>15.0113</v>
      </c>
      <c r="AG5089" s="12">
        <f t="shared" si="714"/>
        <v>105.08</v>
      </c>
      <c r="AH5089" s="9">
        <f t="shared" si="718"/>
        <v>0.10352709359605911</v>
      </c>
      <c r="AI5089" s="14">
        <f>VLOOKUP(E5089,'Verweis Faktor'!$A:$B,2,FALSE)</f>
        <v>1</v>
      </c>
      <c r="AJ5089" s="14"/>
      <c r="AK5089" s="14" t="str">
        <f>IF(AL5089="Ja","Versandkosten",VLOOKUP(E5089,'Verweis Belegart'!$A$2:$B$9,2,FALSE))</f>
        <v>Hardware</v>
      </c>
      <c r="AL5089" s="14" t="str">
        <f t="shared" si="719"/>
        <v>Nein</v>
      </c>
      <c r="AM5089" s="14" t="str">
        <f t="shared" si="715"/>
        <v>Positiv</v>
      </c>
    </row>
    <row r="5090" spans="1:39" ht="17.25" customHeight="1" x14ac:dyDescent="0.35">
      <c r="A5090" s="17">
        <v>14575112</v>
      </c>
      <c r="B5090" s="2" t="s">
        <v>2487</v>
      </c>
      <c r="C5090" s="1">
        <v>2025001</v>
      </c>
      <c r="D5090" s="1">
        <v>2001286</v>
      </c>
      <c r="E5090" s="2" t="s">
        <v>34</v>
      </c>
      <c r="F5090" s="2" t="s">
        <v>182</v>
      </c>
      <c r="G5090" s="2" t="s">
        <v>66</v>
      </c>
      <c r="H5090" s="2" t="s">
        <v>1365</v>
      </c>
      <c r="I5090" s="2" t="s">
        <v>1366</v>
      </c>
      <c r="J5090" s="2" t="s">
        <v>304</v>
      </c>
      <c r="K5090" s="2" t="s">
        <v>83</v>
      </c>
      <c r="L5090" s="2" t="s">
        <v>382</v>
      </c>
      <c r="M5090" s="2" t="s">
        <v>383</v>
      </c>
      <c r="N5090" s="2" t="s">
        <v>384</v>
      </c>
      <c r="O5090" s="3">
        <v>20</v>
      </c>
      <c r="P5090" s="3">
        <v>145.5</v>
      </c>
      <c r="Q5090" s="3">
        <v>152</v>
      </c>
      <c r="R5090" s="3">
        <v>3040</v>
      </c>
      <c r="S5090" s="3">
        <v>6.5</v>
      </c>
      <c r="T5090" s="3">
        <v>130</v>
      </c>
      <c r="U5090" s="3">
        <v>4.2699999999999996</v>
      </c>
      <c r="V5090" s="2" t="s">
        <v>123</v>
      </c>
      <c r="W5090" s="2" t="s">
        <v>124</v>
      </c>
      <c r="X5090" s="2" t="s">
        <v>72</v>
      </c>
      <c r="Y5090" s="19" t="str">
        <f>VLOOKUP(G5090,'Verweis Kd-Gruppe'!$A$2:$B$8,2,FALSE)</f>
        <v>EXP</v>
      </c>
      <c r="Z5090" s="19" t="str">
        <f>VLOOKUP(J5090,'Verweis Art-Gruppe'!$A$2:$B$15,2,FALSE)</f>
        <v>Zubehör</v>
      </c>
      <c r="AA5090" s="19" t="str">
        <f>VLOOKUP(W5090,'Verweis Vertreter'!$A$2:$B$24,2,FALSE)</f>
        <v>Antonio Vuolo</v>
      </c>
      <c r="AB5090" s="12">
        <f t="shared" si="711"/>
        <v>20</v>
      </c>
      <c r="AC5090" s="12">
        <f t="shared" si="716"/>
        <v>145.5</v>
      </c>
      <c r="AD5090" s="12">
        <f t="shared" si="717"/>
        <v>152</v>
      </c>
      <c r="AE5090" s="12">
        <f t="shared" si="712"/>
        <v>3040</v>
      </c>
      <c r="AF5090" s="12">
        <f t="shared" si="713"/>
        <v>6.5</v>
      </c>
      <c r="AG5090" s="12">
        <f t="shared" si="714"/>
        <v>130</v>
      </c>
      <c r="AH5090" s="9">
        <f t="shared" si="718"/>
        <v>4.2763157894736843E-2</v>
      </c>
      <c r="AI5090" s="14">
        <f>VLOOKUP(E5090,'Verweis Faktor'!$A:$B,2,FALSE)</f>
        <v>1</v>
      </c>
      <c r="AJ5090" s="14"/>
      <c r="AK5090" s="14" t="str">
        <f>IF(AL5090="Ja","Versandkosten",VLOOKUP(E5090,'Verweis Belegart'!$A$2:$B$9,2,FALSE))</f>
        <v>Hardware</v>
      </c>
      <c r="AL5090" s="14" t="str">
        <f t="shared" si="719"/>
        <v>Nein</v>
      </c>
      <c r="AM5090" s="14" t="str">
        <f t="shared" si="715"/>
        <v>Positiv</v>
      </c>
    </row>
    <row r="5091" spans="1:39" ht="17.25" customHeight="1" x14ac:dyDescent="0.35">
      <c r="A5091" s="17">
        <v>14575112</v>
      </c>
      <c r="B5091" s="2" t="s">
        <v>2487</v>
      </c>
      <c r="C5091" s="1">
        <v>2025001</v>
      </c>
      <c r="D5091" s="1">
        <v>2001286</v>
      </c>
      <c r="E5091" s="2" t="s">
        <v>34</v>
      </c>
      <c r="F5091" s="2" t="s">
        <v>182</v>
      </c>
      <c r="G5091" s="2" t="s">
        <v>66</v>
      </c>
      <c r="H5091" s="2" t="s">
        <v>1365</v>
      </c>
      <c r="I5091" s="2" t="s">
        <v>1366</v>
      </c>
      <c r="J5091" s="2" t="s">
        <v>103</v>
      </c>
      <c r="K5091" s="2" t="s">
        <v>87</v>
      </c>
      <c r="L5091" s="2" t="s">
        <v>147</v>
      </c>
      <c r="M5091" s="2" t="s">
        <v>148</v>
      </c>
      <c r="N5091" s="2" t="s">
        <v>149</v>
      </c>
      <c r="O5091" s="3">
        <v>20</v>
      </c>
      <c r="P5091" s="3">
        <v>204.57390000000001</v>
      </c>
      <c r="Q5091" s="3">
        <v>214</v>
      </c>
      <c r="R5091" s="3">
        <v>4280</v>
      </c>
      <c r="S5091" s="3">
        <v>9.4260999999999999</v>
      </c>
      <c r="T5091" s="3">
        <v>188.52</v>
      </c>
      <c r="U5091" s="3">
        <v>4.4000000000000004</v>
      </c>
      <c r="V5091" s="2" t="s">
        <v>123</v>
      </c>
      <c r="W5091" s="2" t="s">
        <v>124</v>
      </c>
      <c r="X5091" s="2" t="s">
        <v>72</v>
      </c>
      <c r="Y5091" s="19" t="str">
        <f>VLOOKUP(G5091,'Verweis Kd-Gruppe'!$A$2:$B$8,2,FALSE)</f>
        <v>EXP</v>
      </c>
      <c r="Z5091" s="19" t="str">
        <f>VLOOKUP(J5091,'Verweis Art-Gruppe'!$A$2:$B$15,2,FALSE)</f>
        <v>Geräte</v>
      </c>
      <c r="AA5091" s="19" t="str">
        <f>VLOOKUP(W5091,'Verweis Vertreter'!$A$2:$B$24,2,FALSE)</f>
        <v>Antonio Vuolo</v>
      </c>
      <c r="AB5091" s="12">
        <f t="shared" si="711"/>
        <v>20</v>
      </c>
      <c r="AC5091" s="12">
        <f t="shared" si="716"/>
        <v>204.57390000000001</v>
      </c>
      <c r="AD5091" s="12">
        <f t="shared" si="717"/>
        <v>214</v>
      </c>
      <c r="AE5091" s="12">
        <f t="shared" si="712"/>
        <v>4280</v>
      </c>
      <c r="AF5091" s="12">
        <f t="shared" si="713"/>
        <v>9.4260999999999999</v>
      </c>
      <c r="AG5091" s="12">
        <f t="shared" si="714"/>
        <v>188.52</v>
      </c>
      <c r="AH5091" s="9">
        <f t="shared" si="718"/>
        <v>4.4046728971962622E-2</v>
      </c>
      <c r="AI5091" s="14">
        <f>VLOOKUP(E5091,'Verweis Faktor'!$A:$B,2,FALSE)</f>
        <v>1</v>
      </c>
      <c r="AJ5091" s="14"/>
      <c r="AK5091" s="14" t="str">
        <f>IF(AL5091="Ja","Versandkosten",VLOOKUP(E5091,'Verweis Belegart'!$A$2:$B$9,2,FALSE))</f>
        <v>Hardware</v>
      </c>
      <c r="AL5091" s="14" t="str">
        <f t="shared" si="719"/>
        <v>Nein</v>
      </c>
      <c r="AM5091" s="14" t="str">
        <f t="shared" si="715"/>
        <v>Positiv</v>
      </c>
    </row>
    <row r="5092" spans="1:39" ht="17.25" customHeight="1" x14ac:dyDescent="0.35">
      <c r="A5092" s="17">
        <v>14575112</v>
      </c>
      <c r="B5092" s="2" t="s">
        <v>2487</v>
      </c>
      <c r="C5092" s="1">
        <v>2025001</v>
      </c>
      <c r="D5092" s="1">
        <v>2001286</v>
      </c>
      <c r="E5092" s="2" t="s">
        <v>34</v>
      </c>
      <c r="F5092" s="2" t="s">
        <v>182</v>
      </c>
      <c r="G5092" s="2" t="s">
        <v>66</v>
      </c>
      <c r="H5092" s="2" t="s">
        <v>1365</v>
      </c>
      <c r="I5092" s="2" t="s">
        <v>1366</v>
      </c>
      <c r="J5092" s="2" t="s">
        <v>103</v>
      </c>
      <c r="K5092" s="2" t="s">
        <v>91</v>
      </c>
      <c r="L5092" s="2" t="s">
        <v>1888</v>
      </c>
      <c r="M5092" s="2" t="s">
        <v>1889</v>
      </c>
      <c r="N5092" s="2" t="s">
        <v>404</v>
      </c>
      <c r="O5092" s="3">
        <v>3</v>
      </c>
      <c r="P5092" s="3">
        <v>232</v>
      </c>
      <c r="Q5092" s="3">
        <v>244</v>
      </c>
      <c r="R5092" s="3">
        <v>732</v>
      </c>
      <c r="S5092" s="3">
        <v>12</v>
      </c>
      <c r="T5092" s="3">
        <v>36</v>
      </c>
      <c r="U5092" s="3">
        <v>4.91</v>
      </c>
      <c r="V5092" s="2" t="s">
        <v>123</v>
      </c>
      <c r="W5092" s="2" t="s">
        <v>124</v>
      </c>
      <c r="X5092" s="2" t="s">
        <v>72</v>
      </c>
      <c r="Y5092" s="19" t="str">
        <f>VLOOKUP(G5092,'Verweis Kd-Gruppe'!$A$2:$B$8,2,FALSE)</f>
        <v>EXP</v>
      </c>
      <c r="Z5092" s="19" t="str">
        <f>VLOOKUP(J5092,'Verweis Art-Gruppe'!$A$2:$B$15,2,FALSE)</f>
        <v>Geräte</v>
      </c>
      <c r="AA5092" s="19" t="str">
        <f>VLOOKUP(W5092,'Verweis Vertreter'!$A$2:$B$24,2,FALSE)</f>
        <v>Antonio Vuolo</v>
      </c>
      <c r="AB5092" s="12">
        <f t="shared" si="711"/>
        <v>3</v>
      </c>
      <c r="AC5092" s="12">
        <f t="shared" si="716"/>
        <v>232</v>
      </c>
      <c r="AD5092" s="12">
        <f t="shared" si="717"/>
        <v>244</v>
      </c>
      <c r="AE5092" s="12">
        <f t="shared" si="712"/>
        <v>732</v>
      </c>
      <c r="AF5092" s="12">
        <f t="shared" si="713"/>
        <v>12</v>
      </c>
      <c r="AG5092" s="12">
        <f t="shared" si="714"/>
        <v>36</v>
      </c>
      <c r="AH5092" s="9">
        <f t="shared" si="718"/>
        <v>4.9180327868852458E-2</v>
      </c>
      <c r="AI5092" s="14">
        <f>VLOOKUP(E5092,'Verweis Faktor'!$A:$B,2,FALSE)</f>
        <v>1</v>
      </c>
      <c r="AJ5092" s="14"/>
      <c r="AK5092" s="14" t="str">
        <f>IF(AL5092="Ja","Versandkosten",VLOOKUP(E5092,'Verweis Belegart'!$A$2:$B$9,2,FALSE))</f>
        <v>Hardware</v>
      </c>
      <c r="AL5092" s="14" t="str">
        <f t="shared" si="719"/>
        <v>Nein</v>
      </c>
      <c r="AM5092" s="14" t="str">
        <f t="shared" si="715"/>
        <v>Positiv</v>
      </c>
    </row>
    <row r="5093" spans="1:39" ht="17.25" customHeight="1" x14ac:dyDescent="0.35">
      <c r="A5093" s="17">
        <v>14575112</v>
      </c>
      <c r="B5093" s="2" t="s">
        <v>2487</v>
      </c>
      <c r="C5093" s="1">
        <v>2025001</v>
      </c>
      <c r="D5093" s="1">
        <v>2001286</v>
      </c>
      <c r="E5093" s="2" t="s">
        <v>34</v>
      </c>
      <c r="F5093" s="2" t="s">
        <v>182</v>
      </c>
      <c r="G5093" s="2" t="s">
        <v>66</v>
      </c>
      <c r="H5093" s="2" t="s">
        <v>1365</v>
      </c>
      <c r="I5093" s="2" t="s">
        <v>1366</v>
      </c>
      <c r="J5093" s="2" t="s">
        <v>103</v>
      </c>
      <c r="K5093" s="2" t="s">
        <v>95</v>
      </c>
      <c r="L5093" s="2" t="s">
        <v>1774</v>
      </c>
      <c r="M5093" s="2" t="s">
        <v>1775</v>
      </c>
      <c r="N5093" s="2" t="s">
        <v>1053</v>
      </c>
      <c r="O5093" s="3">
        <v>20</v>
      </c>
      <c r="P5093" s="3">
        <v>208.5</v>
      </c>
      <c r="Q5093" s="3">
        <v>214</v>
      </c>
      <c r="R5093" s="3">
        <v>4280</v>
      </c>
      <c r="S5093" s="3">
        <v>5.5</v>
      </c>
      <c r="T5093" s="3">
        <v>110</v>
      </c>
      <c r="U5093" s="3">
        <v>2.57</v>
      </c>
      <c r="V5093" s="2" t="s">
        <v>123</v>
      </c>
      <c r="W5093" s="2" t="s">
        <v>124</v>
      </c>
      <c r="X5093" s="2" t="s">
        <v>72</v>
      </c>
      <c r="Y5093" s="19" t="str">
        <f>VLOOKUP(G5093,'Verweis Kd-Gruppe'!$A$2:$B$8,2,FALSE)</f>
        <v>EXP</v>
      </c>
      <c r="Z5093" s="19" t="str">
        <f>VLOOKUP(J5093,'Verweis Art-Gruppe'!$A$2:$B$15,2,FALSE)</f>
        <v>Geräte</v>
      </c>
      <c r="AA5093" s="19" t="str">
        <f>VLOOKUP(W5093,'Verweis Vertreter'!$A$2:$B$24,2,FALSE)</f>
        <v>Antonio Vuolo</v>
      </c>
      <c r="AB5093" s="12">
        <f t="shared" si="711"/>
        <v>20</v>
      </c>
      <c r="AC5093" s="12">
        <f t="shared" si="716"/>
        <v>208.5</v>
      </c>
      <c r="AD5093" s="12">
        <f t="shared" si="717"/>
        <v>214</v>
      </c>
      <c r="AE5093" s="12">
        <f t="shared" si="712"/>
        <v>4280</v>
      </c>
      <c r="AF5093" s="12">
        <f t="shared" si="713"/>
        <v>5.5</v>
      </c>
      <c r="AG5093" s="12">
        <f t="shared" si="714"/>
        <v>110</v>
      </c>
      <c r="AH5093" s="9">
        <f t="shared" si="718"/>
        <v>2.5700934579439252E-2</v>
      </c>
      <c r="AI5093" s="14">
        <f>VLOOKUP(E5093,'Verweis Faktor'!$A:$B,2,FALSE)</f>
        <v>1</v>
      </c>
      <c r="AJ5093" s="14"/>
      <c r="AK5093" s="14" t="str">
        <f>IF(AL5093="Ja","Versandkosten",VLOOKUP(E5093,'Verweis Belegart'!$A$2:$B$9,2,FALSE))</f>
        <v>Hardware</v>
      </c>
      <c r="AL5093" s="14" t="str">
        <f t="shared" si="719"/>
        <v>Nein</v>
      </c>
      <c r="AM5093" s="14" t="str">
        <f t="shared" si="715"/>
        <v>Positiv</v>
      </c>
    </row>
    <row r="5094" spans="1:39" ht="17.25" customHeight="1" x14ac:dyDescent="0.35">
      <c r="A5094" s="17">
        <v>14575112</v>
      </c>
      <c r="B5094" s="2" t="s">
        <v>2487</v>
      </c>
      <c r="C5094" s="1">
        <v>2025001</v>
      </c>
      <c r="D5094" s="1">
        <v>2001286</v>
      </c>
      <c r="E5094" s="2" t="s">
        <v>34</v>
      </c>
      <c r="F5094" s="2" t="s">
        <v>182</v>
      </c>
      <c r="G5094" s="2" t="s">
        <v>66</v>
      </c>
      <c r="H5094" s="2" t="s">
        <v>1365</v>
      </c>
      <c r="I5094" s="2" t="s">
        <v>1366</v>
      </c>
      <c r="J5094" s="2" t="s">
        <v>103</v>
      </c>
      <c r="K5094" s="2" t="s">
        <v>99</v>
      </c>
      <c r="L5094" s="2" t="s">
        <v>1945</v>
      </c>
      <c r="M5094" s="2" t="s">
        <v>1946</v>
      </c>
      <c r="N5094" s="2" t="s">
        <v>1213</v>
      </c>
      <c r="O5094" s="3">
        <v>20</v>
      </c>
      <c r="P5094" s="3">
        <v>95</v>
      </c>
      <c r="Q5094" s="3">
        <v>107</v>
      </c>
      <c r="R5094" s="3">
        <v>2140</v>
      </c>
      <c r="S5094" s="3">
        <v>12</v>
      </c>
      <c r="T5094" s="3">
        <v>240</v>
      </c>
      <c r="U5094" s="3">
        <v>11.21</v>
      </c>
      <c r="V5094" s="2" t="s">
        <v>123</v>
      </c>
      <c r="W5094" s="2" t="s">
        <v>124</v>
      </c>
      <c r="X5094" s="2" t="s">
        <v>72</v>
      </c>
      <c r="Y5094" s="19" t="str">
        <f>VLOOKUP(G5094,'Verweis Kd-Gruppe'!$A$2:$B$8,2,FALSE)</f>
        <v>EXP</v>
      </c>
      <c r="Z5094" s="19" t="str">
        <f>VLOOKUP(J5094,'Verweis Art-Gruppe'!$A$2:$B$15,2,FALSE)</f>
        <v>Geräte</v>
      </c>
      <c r="AA5094" s="19" t="str">
        <f>VLOOKUP(W5094,'Verweis Vertreter'!$A$2:$B$24,2,FALSE)</f>
        <v>Antonio Vuolo</v>
      </c>
      <c r="AB5094" s="12">
        <f t="shared" si="711"/>
        <v>20</v>
      </c>
      <c r="AC5094" s="12">
        <f t="shared" si="716"/>
        <v>95</v>
      </c>
      <c r="AD5094" s="12">
        <f t="shared" si="717"/>
        <v>107</v>
      </c>
      <c r="AE5094" s="12">
        <f t="shared" si="712"/>
        <v>2140</v>
      </c>
      <c r="AF5094" s="12">
        <f t="shared" si="713"/>
        <v>12</v>
      </c>
      <c r="AG5094" s="12">
        <f t="shared" si="714"/>
        <v>240</v>
      </c>
      <c r="AH5094" s="9">
        <f t="shared" si="718"/>
        <v>0.11214953271028037</v>
      </c>
      <c r="AI5094" s="14">
        <f>VLOOKUP(E5094,'Verweis Faktor'!$A:$B,2,FALSE)</f>
        <v>1</v>
      </c>
      <c r="AJ5094" s="14"/>
      <c r="AK5094" s="14" t="str">
        <f>IF(AL5094="Ja","Versandkosten",VLOOKUP(E5094,'Verweis Belegart'!$A$2:$B$9,2,FALSE))</f>
        <v>Hardware</v>
      </c>
      <c r="AL5094" s="14" t="str">
        <f t="shared" si="719"/>
        <v>Nein</v>
      </c>
      <c r="AM5094" s="14" t="str">
        <f t="shared" si="715"/>
        <v>Positiv</v>
      </c>
    </row>
    <row r="5095" spans="1:39" ht="17.25" customHeight="1" x14ac:dyDescent="0.35">
      <c r="A5095" s="17">
        <v>14575112</v>
      </c>
      <c r="B5095" s="2" t="s">
        <v>2487</v>
      </c>
      <c r="C5095" s="1">
        <v>2025001</v>
      </c>
      <c r="D5095" s="1">
        <v>2001286</v>
      </c>
      <c r="E5095" s="2" t="s">
        <v>34</v>
      </c>
      <c r="F5095" s="2" t="s">
        <v>182</v>
      </c>
      <c r="G5095" s="2" t="s">
        <v>66</v>
      </c>
      <c r="H5095" s="2" t="s">
        <v>1365</v>
      </c>
      <c r="I5095" s="2" t="s">
        <v>1366</v>
      </c>
      <c r="J5095" s="2" t="s">
        <v>103</v>
      </c>
      <c r="K5095" s="2" t="s">
        <v>103</v>
      </c>
      <c r="L5095" s="2" t="s">
        <v>2112</v>
      </c>
      <c r="M5095" s="2" t="s">
        <v>2113</v>
      </c>
      <c r="N5095" s="2" t="s">
        <v>1213</v>
      </c>
      <c r="O5095" s="3">
        <v>20</v>
      </c>
      <c r="P5095" s="3">
        <v>95</v>
      </c>
      <c r="Q5095" s="3">
        <v>107</v>
      </c>
      <c r="R5095" s="3">
        <v>2140</v>
      </c>
      <c r="S5095" s="3">
        <v>12</v>
      </c>
      <c r="T5095" s="3">
        <v>240</v>
      </c>
      <c r="U5095" s="3">
        <v>11.21</v>
      </c>
      <c r="V5095" s="2" t="s">
        <v>123</v>
      </c>
      <c r="W5095" s="2" t="s">
        <v>124</v>
      </c>
      <c r="X5095" s="2" t="s">
        <v>72</v>
      </c>
      <c r="Y5095" s="19" t="str">
        <f>VLOOKUP(G5095,'Verweis Kd-Gruppe'!$A$2:$B$8,2,FALSE)</f>
        <v>EXP</v>
      </c>
      <c r="Z5095" s="19" t="str">
        <f>VLOOKUP(J5095,'Verweis Art-Gruppe'!$A$2:$B$15,2,FALSE)</f>
        <v>Geräte</v>
      </c>
      <c r="AA5095" s="19" t="str">
        <f>VLOOKUP(W5095,'Verweis Vertreter'!$A$2:$B$24,2,FALSE)</f>
        <v>Antonio Vuolo</v>
      </c>
      <c r="AB5095" s="12">
        <f t="shared" si="711"/>
        <v>20</v>
      </c>
      <c r="AC5095" s="12">
        <f t="shared" si="716"/>
        <v>95</v>
      </c>
      <c r="AD5095" s="12">
        <f t="shared" si="717"/>
        <v>107</v>
      </c>
      <c r="AE5095" s="12">
        <f t="shared" si="712"/>
        <v>2140</v>
      </c>
      <c r="AF5095" s="12">
        <f t="shared" si="713"/>
        <v>12</v>
      </c>
      <c r="AG5095" s="12">
        <f t="shared" si="714"/>
        <v>240</v>
      </c>
      <c r="AH5095" s="9">
        <f t="shared" si="718"/>
        <v>0.11214953271028037</v>
      </c>
      <c r="AI5095" s="14">
        <f>VLOOKUP(E5095,'Verweis Faktor'!$A:$B,2,FALSE)</f>
        <v>1</v>
      </c>
      <c r="AJ5095" s="14"/>
      <c r="AK5095" s="14" t="str">
        <f>IF(AL5095="Ja","Versandkosten",VLOOKUP(E5095,'Verweis Belegart'!$A$2:$B$9,2,FALSE))</f>
        <v>Hardware</v>
      </c>
      <c r="AL5095" s="14" t="str">
        <f t="shared" si="719"/>
        <v>Nein</v>
      </c>
      <c r="AM5095" s="14" t="str">
        <f t="shared" si="715"/>
        <v>Positiv</v>
      </c>
    </row>
    <row r="5096" spans="1:39" ht="17.25" customHeight="1" x14ac:dyDescent="0.35">
      <c r="A5096" s="17">
        <v>14395050</v>
      </c>
      <c r="B5096" s="2" t="s">
        <v>2487</v>
      </c>
      <c r="C5096" s="1">
        <v>2025001</v>
      </c>
      <c r="D5096" s="1">
        <v>2001287</v>
      </c>
      <c r="E5096" s="2" t="s">
        <v>572</v>
      </c>
      <c r="F5096" s="2" t="s">
        <v>1236</v>
      </c>
      <c r="G5096" s="2" t="s">
        <v>36</v>
      </c>
      <c r="H5096" s="2" t="s">
        <v>1099</v>
      </c>
      <c r="I5096" s="2" t="s">
        <v>1100</v>
      </c>
      <c r="J5096" s="2" t="s">
        <v>103</v>
      </c>
      <c r="K5096" s="2" t="s">
        <v>45</v>
      </c>
      <c r="L5096" s="2" t="s">
        <v>2572</v>
      </c>
      <c r="M5096" s="2" t="s">
        <v>2573</v>
      </c>
      <c r="N5096" s="2" t="s">
        <v>1284</v>
      </c>
      <c r="O5096" s="3">
        <v>1</v>
      </c>
      <c r="P5096" s="3">
        <v>277.5</v>
      </c>
      <c r="Q5096" s="3">
        <v>292</v>
      </c>
      <c r="R5096" s="3">
        <v>292</v>
      </c>
      <c r="S5096" s="3">
        <v>14.5</v>
      </c>
      <c r="T5096" s="3">
        <v>14.5</v>
      </c>
      <c r="U5096" s="3">
        <v>4.96</v>
      </c>
      <c r="V5096" s="2" t="s">
        <v>42</v>
      </c>
      <c r="W5096" s="2" t="s">
        <v>43</v>
      </c>
      <c r="X5096" s="2" t="s">
        <v>197</v>
      </c>
      <c r="Y5096" s="19" t="str">
        <f>VLOOKUP(G5096,'Verweis Kd-Gruppe'!$A$2:$B$8,2,FALSE)</f>
        <v>GRK</v>
      </c>
      <c r="Z5096" s="19" t="str">
        <f>VLOOKUP(J5096,'Verweis Art-Gruppe'!$A$2:$B$15,2,FALSE)</f>
        <v>Geräte</v>
      </c>
      <c r="AA5096" s="19" t="str">
        <f>VLOOKUP(W5096,'Verweis Vertreter'!$A$2:$B$24,2,FALSE)</f>
        <v>Sebastian Faber</v>
      </c>
      <c r="AB5096" s="12">
        <f t="shared" si="711"/>
        <v>-1</v>
      </c>
      <c r="AC5096" s="12">
        <f t="shared" si="716"/>
        <v>277.5</v>
      </c>
      <c r="AD5096" s="12">
        <f t="shared" si="717"/>
        <v>292</v>
      </c>
      <c r="AE5096" s="12">
        <f t="shared" si="712"/>
        <v>-292</v>
      </c>
      <c r="AF5096" s="12">
        <f t="shared" si="713"/>
        <v>-14.5</v>
      </c>
      <c r="AG5096" s="12">
        <f t="shared" si="714"/>
        <v>-14.5</v>
      </c>
      <c r="AH5096" s="9">
        <f t="shared" si="718"/>
        <v>-4.965753424657534E-2</v>
      </c>
      <c r="AI5096" s="14">
        <f>VLOOKUP(E5096,'Verweis Faktor'!$A:$B,2,FALSE)</f>
        <v>-1</v>
      </c>
      <c r="AJ5096" s="14"/>
      <c r="AK5096" s="14" t="str">
        <f>IF(AL5096="Ja","Versandkosten",VLOOKUP(E5096,'Verweis Belegart'!$A$2:$B$9,2,FALSE))</f>
        <v>Hardware</v>
      </c>
      <c r="AL5096" s="14" t="str">
        <f t="shared" si="719"/>
        <v>Nein</v>
      </c>
      <c r="AM5096" s="14" t="str">
        <f t="shared" si="715"/>
        <v>Negativ</v>
      </c>
    </row>
    <row r="5097" spans="1:39" ht="17.25" customHeight="1" x14ac:dyDescent="0.35">
      <c r="A5097" s="17">
        <v>14575137</v>
      </c>
      <c r="B5097" s="2" t="s">
        <v>2487</v>
      </c>
      <c r="C5097" s="1">
        <v>2025001</v>
      </c>
      <c r="D5097" s="1">
        <v>2001288</v>
      </c>
      <c r="E5097" s="2" t="s">
        <v>34</v>
      </c>
      <c r="F5097" s="2" t="s">
        <v>53</v>
      </c>
      <c r="G5097" s="2" t="s">
        <v>36</v>
      </c>
      <c r="H5097" s="2" t="s">
        <v>54</v>
      </c>
      <c r="I5097" s="2" t="s">
        <v>55</v>
      </c>
      <c r="J5097" s="2" t="s">
        <v>103</v>
      </c>
      <c r="K5097" s="2" t="s">
        <v>28</v>
      </c>
      <c r="L5097" s="2" t="s">
        <v>1894</v>
      </c>
      <c r="M5097" s="2" t="s">
        <v>1895</v>
      </c>
      <c r="N5097" s="2" t="s">
        <v>1884</v>
      </c>
      <c r="O5097" s="3">
        <v>50</v>
      </c>
      <c r="P5097" s="3">
        <v>399</v>
      </c>
      <c r="Q5097" s="3">
        <v>420</v>
      </c>
      <c r="R5097" s="3">
        <v>21000</v>
      </c>
      <c r="S5097" s="3">
        <v>21</v>
      </c>
      <c r="T5097" s="3">
        <v>1050</v>
      </c>
      <c r="U5097" s="3">
        <v>5</v>
      </c>
      <c r="V5097" s="2" t="s">
        <v>42</v>
      </c>
      <c r="W5097" s="2" t="s">
        <v>43</v>
      </c>
      <c r="X5097" s="2" t="s">
        <v>59</v>
      </c>
      <c r="Y5097" s="19" t="str">
        <f>VLOOKUP(G5097,'Verweis Kd-Gruppe'!$A$2:$B$8,2,FALSE)</f>
        <v>GRK</v>
      </c>
      <c r="Z5097" s="19" t="str">
        <f>VLOOKUP(J5097,'Verweis Art-Gruppe'!$A$2:$B$15,2,FALSE)</f>
        <v>Geräte</v>
      </c>
      <c r="AA5097" s="19" t="str">
        <f>VLOOKUP(W5097,'Verweis Vertreter'!$A$2:$B$24,2,FALSE)</f>
        <v>Sebastian Faber</v>
      </c>
      <c r="AB5097" s="12">
        <f t="shared" si="711"/>
        <v>50</v>
      </c>
      <c r="AC5097" s="12">
        <f t="shared" si="716"/>
        <v>399</v>
      </c>
      <c r="AD5097" s="12">
        <f t="shared" si="717"/>
        <v>420</v>
      </c>
      <c r="AE5097" s="12">
        <f t="shared" si="712"/>
        <v>21000</v>
      </c>
      <c r="AF5097" s="12">
        <f t="shared" si="713"/>
        <v>21</v>
      </c>
      <c r="AG5097" s="12">
        <f t="shared" si="714"/>
        <v>1050</v>
      </c>
      <c r="AH5097" s="9">
        <f t="shared" si="718"/>
        <v>0.05</v>
      </c>
      <c r="AI5097" s="14">
        <f>VLOOKUP(E5097,'Verweis Faktor'!$A:$B,2,FALSE)</f>
        <v>1</v>
      </c>
      <c r="AJ5097" s="14"/>
      <c r="AK5097" s="14" t="str">
        <f>IF(AL5097="Ja","Versandkosten",VLOOKUP(E5097,'Verweis Belegart'!$A$2:$B$9,2,FALSE))</f>
        <v>Hardware</v>
      </c>
      <c r="AL5097" s="14" t="str">
        <f t="shared" si="719"/>
        <v>Nein</v>
      </c>
      <c r="AM5097" s="14" t="str">
        <f t="shared" si="715"/>
        <v>Positiv</v>
      </c>
    </row>
    <row r="5098" spans="1:39" ht="17.25" customHeight="1" x14ac:dyDescent="0.35">
      <c r="A5098" s="17">
        <v>14575137</v>
      </c>
      <c r="B5098" s="2" t="s">
        <v>2487</v>
      </c>
      <c r="C5098" s="1">
        <v>2025001</v>
      </c>
      <c r="D5098" s="1">
        <v>2001288</v>
      </c>
      <c r="E5098" s="2" t="s">
        <v>34</v>
      </c>
      <c r="F5098" s="2" t="s">
        <v>53</v>
      </c>
      <c r="G5098" s="2" t="s">
        <v>36</v>
      </c>
      <c r="H5098" s="2" t="s">
        <v>54</v>
      </c>
      <c r="I5098" s="2" t="s">
        <v>55</v>
      </c>
      <c r="J5098" s="2" t="s">
        <v>103</v>
      </c>
      <c r="K5098" s="2" t="s">
        <v>45</v>
      </c>
      <c r="L5098" s="2" t="s">
        <v>50</v>
      </c>
      <c r="M5098" s="2" t="s">
        <v>51</v>
      </c>
      <c r="N5098" s="2" t="s">
        <v>52</v>
      </c>
      <c r="O5098" s="3">
        <v>40</v>
      </c>
      <c r="P5098" s="3">
        <v>143.50120000000001</v>
      </c>
      <c r="Q5098" s="3">
        <v>148</v>
      </c>
      <c r="R5098" s="3">
        <v>5920</v>
      </c>
      <c r="S5098" s="3">
        <v>4.4988000000000001</v>
      </c>
      <c r="T5098" s="3">
        <v>179.95</v>
      </c>
      <c r="U5098" s="3">
        <v>3.03</v>
      </c>
      <c r="V5098" s="2" t="s">
        <v>42</v>
      </c>
      <c r="W5098" s="2" t="s">
        <v>43</v>
      </c>
      <c r="X5098" s="2" t="s">
        <v>59</v>
      </c>
      <c r="Y5098" s="19" t="str">
        <f>VLOOKUP(G5098,'Verweis Kd-Gruppe'!$A$2:$B$8,2,FALSE)</f>
        <v>GRK</v>
      </c>
      <c r="Z5098" s="19" t="str">
        <f>VLOOKUP(J5098,'Verweis Art-Gruppe'!$A$2:$B$15,2,FALSE)</f>
        <v>Geräte</v>
      </c>
      <c r="AA5098" s="19" t="str">
        <f>VLOOKUP(W5098,'Verweis Vertreter'!$A$2:$B$24,2,FALSE)</f>
        <v>Sebastian Faber</v>
      </c>
      <c r="AB5098" s="12">
        <f t="shared" si="711"/>
        <v>40</v>
      </c>
      <c r="AC5098" s="12">
        <f t="shared" si="716"/>
        <v>143.50120000000001</v>
      </c>
      <c r="AD5098" s="12">
        <f t="shared" si="717"/>
        <v>148</v>
      </c>
      <c r="AE5098" s="12">
        <f t="shared" si="712"/>
        <v>5920</v>
      </c>
      <c r="AF5098" s="12">
        <f t="shared" si="713"/>
        <v>4.4988000000000001</v>
      </c>
      <c r="AG5098" s="12">
        <f t="shared" si="714"/>
        <v>179.95</v>
      </c>
      <c r="AH5098" s="9">
        <f t="shared" si="718"/>
        <v>3.0396959459459458E-2</v>
      </c>
      <c r="AI5098" s="14">
        <f>VLOOKUP(E5098,'Verweis Faktor'!$A:$B,2,FALSE)</f>
        <v>1</v>
      </c>
      <c r="AJ5098" s="14"/>
      <c r="AK5098" s="14" t="str">
        <f>IF(AL5098="Ja","Versandkosten",VLOOKUP(E5098,'Verweis Belegart'!$A$2:$B$9,2,FALSE))</f>
        <v>Hardware</v>
      </c>
      <c r="AL5098" s="14" t="str">
        <f t="shared" si="719"/>
        <v>Nein</v>
      </c>
      <c r="AM5098" s="14" t="str">
        <f t="shared" si="715"/>
        <v>Positiv</v>
      </c>
    </row>
    <row r="5099" spans="1:39" ht="17.25" customHeight="1" x14ac:dyDescent="0.35">
      <c r="A5099" s="17">
        <v>14575088</v>
      </c>
      <c r="B5099" s="2" t="s">
        <v>2487</v>
      </c>
      <c r="C5099" s="1">
        <v>2025001</v>
      </c>
      <c r="D5099" s="1">
        <v>2001289</v>
      </c>
      <c r="E5099" s="2" t="s">
        <v>34</v>
      </c>
      <c r="F5099" s="2" t="s">
        <v>182</v>
      </c>
      <c r="G5099" s="2" t="s">
        <v>66</v>
      </c>
      <c r="H5099" s="2" t="s">
        <v>1365</v>
      </c>
      <c r="I5099" s="2" t="s">
        <v>1366</v>
      </c>
      <c r="J5099" s="2" t="s">
        <v>103</v>
      </c>
      <c r="K5099" s="2" t="s">
        <v>28</v>
      </c>
      <c r="L5099" s="2" t="s">
        <v>1008</v>
      </c>
      <c r="M5099" s="2" t="s">
        <v>1009</v>
      </c>
      <c r="N5099" s="2" t="s">
        <v>262</v>
      </c>
      <c r="O5099" s="3">
        <v>3</v>
      </c>
      <c r="P5099" s="3">
        <v>991.36839999999995</v>
      </c>
      <c r="Q5099" s="3">
        <v>1025</v>
      </c>
      <c r="R5099" s="3">
        <v>3075</v>
      </c>
      <c r="S5099" s="3">
        <v>33.631599999999999</v>
      </c>
      <c r="T5099" s="3">
        <v>100.89</v>
      </c>
      <c r="U5099" s="3">
        <v>3.28</v>
      </c>
      <c r="V5099" s="2" t="s">
        <v>123</v>
      </c>
      <c r="W5099" s="2" t="s">
        <v>124</v>
      </c>
      <c r="X5099" s="2" t="s">
        <v>72</v>
      </c>
      <c r="Y5099" s="19" t="str">
        <f>VLOOKUP(G5099,'Verweis Kd-Gruppe'!$A$2:$B$8,2,FALSE)</f>
        <v>EXP</v>
      </c>
      <c r="Z5099" s="19" t="str">
        <f>VLOOKUP(J5099,'Verweis Art-Gruppe'!$A$2:$B$15,2,FALSE)</f>
        <v>Geräte</v>
      </c>
      <c r="AA5099" s="19" t="str">
        <f>VLOOKUP(W5099,'Verweis Vertreter'!$A$2:$B$24,2,FALSE)</f>
        <v>Antonio Vuolo</v>
      </c>
      <c r="AB5099" s="12">
        <f t="shared" si="711"/>
        <v>3</v>
      </c>
      <c r="AC5099" s="12">
        <f t="shared" si="716"/>
        <v>991.36839999999995</v>
      </c>
      <c r="AD5099" s="12">
        <f t="shared" si="717"/>
        <v>1025</v>
      </c>
      <c r="AE5099" s="12">
        <f t="shared" si="712"/>
        <v>3075</v>
      </c>
      <c r="AF5099" s="12">
        <f t="shared" si="713"/>
        <v>33.631599999999999</v>
      </c>
      <c r="AG5099" s="12">
        <f t="shared" si="714"/>
        <v>100.89</v>
      </c>
      <c r="AH5099" s="9">
        <f t="shared" si="718"/>
        <v>3.2809756097560976E-2</v>
      </c>
      <c r="AI5099" s="14">
        <f>VLOOKUP(E5099,'Verweis Faktor'!$A:$B,2,FALSE)</f>
        <v>1</v>
      </c>
      <c r="AJ5099" s="14"/>
      <c r="AK5099" s="14" t="str">
        <f>IF(AL5099="Ja","Versandkosten",VLOOKUP(E5099,'Verweis Belegart'!$A$2:$B$9,2,FALSE))</f>
        <v>Hardware</v>
      </c>
      <c r="AL5099" s="14" t="str">
        <f t="shared" si="719"/>
        <v>Nein</v>
      </c>
      <c r="AM5099" s="14" t="str">
        <f t="shared" si="715"/>
        <v>Positiv</v>
      </c>
    </row>
    <row r="5100" spans="1:39" ht="17.25" customHeight="1" x14ac:dyDescent="0.35">
      <c r="A5100" s="17">
        <v>14575088</v>
      </c>
      <c r="B5100" s="2" t="s">
        <v>2487</v>
      </c>
      <c r="C5100" s="1">
        <v>2025001</v>
      </c>
      <c r="D5100" s="1">
        <v>2001289</v>
      </c>
      <c r="E5100" s="2" t="s">
        <v>34</v>
      </c>
      <c r="F5100" s="2" t="s">
        <v>182</v>
      </c>
      <c r="G5100" s="2" t="s">
        <v>66</v>
      </c>
      <c r="H5100" s="2" t="s">
        <v>1365</v>
      </c>
      <c r="I5100" s="2" t="s">
        <v>1366</v>
      </c>
      <c r="J5100" s="2" t="s">
        <v>103</v>
      </c>
      <c r="K5100" s="2" t="s">
        <v>45</v>
      </c>
      <c r="L5100" s="2" t="s">
        <v>2066</v>
      </c>
      <c r="M5100" s="2" t="s">
        <v>2067</v>
      </c>
      <c r="N5100" s="2" t="s">
        <v>670</v>
      </c>
      <c r="O5100" s="3">
        <v>3</v>
      </c>
      <c r="P5100" s="3">
        <v>327</v>
      </c>
      <c r="Q5100" s="3">
        <v>347</v>
      </c>
      <c r="R5100" s="3">
        <v>1041</v>
      </c>
      <c r="S5100" s="3">
        <v>20</v>
      </c>
      <c r="T5100" s="3">
        <v>60</v>
      </c>
      <c r="U5100" s="3">
        <v>5.76</v>
      </c>
      <c r="V5100" s="2" t="s">
        <v>123</v>
      </c>
      <c r="W5100" s="2" t="s">
        <v>124</v>
      </c>
      <c r="X5100" s="2" t="s">
        <v>72</v>
      </c>
      <c r="Y5100" s="19" t="str">
        <f>VLOOKUP(G5100,'Verweis Kd-Gruppe'!$A$2:$B$8,2,FALSE)</f>
        <v>EXP</v>
      </c>
      <c r="Z5100" s="19" t="str">
        <f>VLOOKUP(J5100,'Verweis Art-Gruppe'!$A$2:$B$15,2,FALSE)</f>
        <v>Geräte</v>
      </c>
      <c r="AA5100" s="19" t="str">
        <f>VLOOKUP(W5100,'Verweis Vertreter'!$A$2:$B$24,2,FALSE)</f>
        <v>Antonio Vuolo</v>
      </c>
      <c r="AB5100" s="12">
        <f t="shared" si="711"/>
        <v>3</v>
      </c>
      <c r="AC5100" s="12">
        <f t="shared" si="716"/>
        <v>327</v>
      </c>
      <c r="AD5100" s="12">
        <f t="shared" si="717"/>
        <v>347</v>
      </c>
      <c r="AE5100" s="12">
        <f t="shared" si="712"/>
        <v>1041</v>
      </c>
      <c r="AF5100" s="12">
        <f t="shared" si="713"/>
        <v>20</v>
      </c>
      <c r="AG5100" s="12">
        <f t="shared" si="714"/>
        <v>60</v>
      </c>
      <c r="AH5100" s="9">
        <f t="shared" si="718"/>
        <v>5.7636887608069162E-2</v>
      </c>
      <c r="AI5100" s="14">
        <f>VLOOKUP(E5100,'Verweis Faktor'!$A:$B,2,FALSE)</f>
        <v>1</v>
      </c>
      <c r="AJ5100" s="14"/>
      <c r="AK5100" s="14" t="str">
        <f>IF(AL5100="Ja","Versandkosten",VLOOKUP(E5100,'Verweis Belegart'!$A$2:$B$9,2,FALSE))</f>
        <v>Hardware</v>
      </c>
      <c r="AL5100" s="14" t="str">
        <f t="shared" si="719"/>
        <v>Nein</v>
      </c>
      <c r="AM5100" s="14" t="str">
        <f t="shared" si="715"/>
        <v>Positiv</v>
      </c>
    </row>
    <row r="5101" spans="1:39" ht="17.25" customHeight="1" x14ac:dyDescent="0.35">
      <c r="A5101" s="17">
        <v>14575088</v>
      </c>
      <c r="B5101" s="2" t="s">
        <v>2487</v>
      </c>
      <c r="C5101" s="1">
        <v>2025001</v>
      </c>
      <c r="D5101" s="1">
        <v>2001289</v>
      </c>
      <c r="E5101" s="2" t="s">
        <v>34</v>
      </c>
      <c r="F5101" s="2" t="s">
        <v>182</v>
      </c>
      <c r="G5101" s="2" t="s">
        <v>66</v>
      </c>
      <c r="H5101" s="2" t="s">
        <v>1365</v>
      </c>
      <c r="I5101" s="2" t="s">
        <v>1366</v>
      </c>
      <c r="J5101" s="2" t="s">
        <v>103</v>
      </c>
      <c r="K5101" s="2" t="s">
        <v>49</v>
      </c>
      <c r="L5101" s="2" t="s">
        <v>685</v>
      </c>
      <c r="M5101" s="2" t="s">
        <v>686</v>
      </c>
      <c r="N5101" s="2" t="s">
        <v>131</v>
      </c>
      <c r="O5101" s="3">
        <v>10</v>
      </c>
      <c r="P5101" s="3">
        <v>160.5256</v>
      </c>
      <c r="Q5101" s="3">
        <v>169</v>
      </c>
      <c r="R5101" s="3">
        <v>1690</v>
      </c>
      <c r="S5101" s="3">
        <v>8.4743999999999993</v>
      </c>
      <c r="T5101" s="3">
        <v>84.74</v>
      </c>
      <c r="U5101" s="3">
        <v>5.01</v>
      </c>
      <c r="V5101" s="2" t="s">
        <v>123</v>
      </c>
      <c r="W5101" s="2" t="s">
        <v>124</v>
      </c>
      <c r="X5101" s="2" t="s">
        <v>72</v>
      </c>
      <c r="Y5101" s="19" t="str">
        <f>VLOOKUP(G5101,'Verweis Kd-Gruppe'!$A$2:$B$8,2,FALSE)</f>
        <v>EXP</v>
      </c>
      <c r="Z5101" s="19" t="str">
        <f>VLOOKUP(J5101,'Verweis Art-Gruppe'!$A$2:$B$15,2,FALSE)</f>
        <v>Geräte</v>
      </c>
      <c r="AA5101" s="19" t="str">
        <f>VLOOKUP(W5101,'Verweis Vertreter'!$A$2:$B$24,2,FALSE)</f>
        <v>Antonio Vuolo</v>
      </c>
      <c r="AB5101" s="12">
        <f t="shared" si="711"/>
        <v>10</v>
      </c>
      <c r="AC5101" s="12">
        <f t="shared" si="716"/>
        <v>160.5256</v>
      </c>
      <c r="AD5101" s="12">
        <f t="shared" si="717"/>
        <v>169</v>
      </c>
      <c r="AE5101" s="12">
        <f t="shared" si="712"/>
        <v>1690</v>
      </c>
      <c r="AF5101" s="12">
        <f t="shared" si="713"/>
        <v>8.4743999999999993</v>
      </c>
      <c r="AG5101" s="12">
        <f t="shared" si="714"/>
        <v>84.74</v>
      </c>
      <c r="AH5101" s="9">
        <f t="shared" si="718"/>
        <v>5.0142011834319523E-2</v>
      </c>
      <c r="AI5101" s="14">
        <f>VLOOKUP(E5101,'Verweis Faktor'!$A:$B,2,FALSE)</f>
        <v>1</v>
      </c>
      <c r="AJ5101" s="14"/>
      <c r="AK5101" s="14" t="str">
        <f>IF(AL5101="Ja","Versandkosten",VLOOKUP(E5101,'Verweis Belegart'!$A$2:$B$9,2,FALSE))</f>
        <v>Hardware</v>
      </c>
      <c r="AL5101" s="14" t="str">
        <f t="shared" si="719"/>
        <v>Nein</v>
      </c>
      <c r="AM5101" s="14" t="str">
        <f t="shared" si="715"/>
        <v>Positiv</v>
      </c>
    </row>
    <row r="5102" spans="1:39" ht="17.25" customHeight="1" x14ac:dyDescent="0.35">
      <c r="A5102" s="17">
        <v>14575088</v>
      </c>
      <c r="B5102" s="2" t="s">
        <v>2487</v>
      </c>
      <c r="C5102" s="1">
        <v>2025001</v>
      </c>
      <c r="D5102" s="1">
        <v>2001289</v>
      </c>
      <c r="E5102" s="2" t="s">
        <v>34</v>
      </c>
      <c r="F5102" s="2" t="s">
        <v>182</v>
      </c>
      <c r="G5102" s="2" t="s">
        <v>66</v>
      </c>
      <c r="H5102" s="2" t="s">
        <v>1365</v>
      </c>
      <c r="I5102" s="2" t="s">
        <v>1366</v>
      </c>
      <c r="J5102" s="2" t="s">
        <v>103</v>
      </c>
      <c r="K5102" s="2" t="s">
        <v>79</v>
      </c>
      <c r="L5102" s="2" t="s">
        <v>2443</v>
      </c>
      <c r="M5102" s="2" t="s">
        <v>2444</v>
      </c>
      <c r="N5102" s="2" t="s">
        <v>58</v>
      </c>
      <c r="O5102" s="3">
        <v>3</v>
      </c>
      <c r="P5102" s="3">
        <v>610</v>
      </c>
      <c r="Q5102" s="3">
        <v>629</v>
      </c>
      <c r="R5102" s="3">
        <v>1887</v>
      </c>
      <c r="S5102" s="3">
        <v>19</v>
      </c>
      <c r="T5102" s="3">
        <v>57</v>
      </c>
      <c r="U5102" s="3">
        <v>3.02</v>
      </c>
      <c r="V5102" s="2" t="s">
        <v>123</v>
      </c>
      <c r="W5102" s="2" t="s">
        <v>124</v>
      </c>
      <c r="X5102" s="2" t="s">
        <v>72</v>
      </c>
      <c r="Y5102" s="19" t="str">
        <f>VLOOKUP(G5102,'Verweis Kd-Gruppe'!$A$2:$B$8,2,FALSE)</f>
        <v>EXP</v>
      </c>
      <c r="Z5102" s="19" t="str">
        <f>VLOOKUP(J5102,'Verweis Art-Gruppe'!$A$2:$B$15,2,FALSE)</f>
        <v>Geräte</v>
      </c>
      <c r="AA5102" s="19" t="str">
        <f>VLOOKUP(W5102,'Verweis Vertreter'!$A$2:$B$24,2,FALSE)</f>
        <v>Antonio Vuolo</v>
      </c>
      <c r="AB5102" s="12">
        <f t="shared" si="711"/>
        <v>3</v>
      </c>
      <c r="AC5102" s="12">
        <f t="shared" si="716"/>
        <v>610</v>
      </c>
      <c r="AD5102" s="12">
        <f t="shared" si="717"/>
        <v>629</v>
      </c>
      <c r="AE5102" s="12">
        <f t="shared" si="712"/>
        <v>1887</v>
      </c>
      <c r="AF5102" s="12">
        <f t="shared" si="713"/>
        <v>19</v>
      </c>
      <c r="AG5102" s="12">
        <f t="shared" si="714"/>
        <v>57</v>
      </c>
      <c r="AH5102" s="9">
        <f t="shared" si="718"/>
        <v>3.0206677265500796E-2</v>
      </c>
      <c r="AI5102" s="14">
        <f>VLOOKUP(E5102,'Verweis Faktor'!$A:$B,2,FALSE)</f>
        <v>1</v>
      </c>
      <c r="AJ5102" s="14"/>
      <c r="AK5102" s="14" t="str">
        <f>IF(AL5102="Ja","Versandkosten",VLOOKUP(E5102,'Verweis Belegart'!$A$2:$B$9,2,FALSE))</f>
        <v>Hardware</v>
      </c>
      <c r="AL5102" s="14" t="str">
        <f t="shared" si="719"/>
        <v>Nein</v>
      </c>
      <c r="AM5102" s="14" t="str">
        <f t="shared" si="715"/>
        <v>Positiv</v>
      </c>
    </row>
    <row r="5103" spans="1:39" ht="17.25" customHeight="1" x14ac:dyDescent="0.35">
      <c r="A5103" s="17">
        <v>14575088</v>
      </c>
      <c r="B5103" s="2" t="s">
        <v>2487</v>
      </c>
      <c r="C5103" s="1">
        <v>2025001</v>
      </c>
      <c r="D5103" s="1">
        <v>2001289</v>
      </c>
      <c r="E5103" s="2" t="s">
        <v>34</v>
      </c>
      <c r="F5103" s="2" t="s">
        <v>182</v>
      </c>
      <c r="G5103" s="2" t="s">
        <v>66</v>
      </c>
      <c r="H5103" s="2" t="s">
        <v>1365</v>
      </c>
      <c r="I5103" s="2" t="s">
        <v>1366</v>
      </c>
      <c r="J5103" s="2" t="s">
        <v>103</v>
      </c>
      <c r="K5103" s="2" t="s">
        <v>83</v>
      </c>
      <c r="L5103" s="2" t="s">
        <v>260</v>
      </c>
      <c r="M5103" s="2" t="s">
        <v>261</v>
      </c>
      <c r="N5103" s="2" t="s">
        <v>262</v>
      </c>
      <c r="O5103" s="3">
        <v>3</v>
      </c>
      <c r="P5103" s="3">
        <v>991.82240000000002</v>
      </c>
      <c r="Q5103" s="3">
        <v>1025</v>
      </c>
      <c r="R5103" s="3">
        <v>3075</v>
      </c>
      <c r="S5103" s="3">
        <v>33.177599999999998</v>
      </c>
      <c r="T5103" s="3">
        <v>99.53</v>
      </c>
      <c r="U5103" s="3">
        <v>3.23</v>
      </c>
      <c r="V5103" s="2" t="s">
        <v>123</v>
      </c>
      <c r="W5103" s="2" t="s">
        <v>124</v>
      </c>
      <c r="X5103" s="2" t="s">
        <v>72</v>
      </c>
      <c r="Y5103" s="19" t="str">
        <f>VLOOKUP(G5103,'Verweis Kd-Gruppe'!$A$2:$B$8,2,FALSE)</f>
        <v>EXP</v>
      </c>
      <c r="Z5103" s="19" t="str">
        <f>VLOOKUP(J5103,'Verweis Art-Gruppe'!$A$2:$B$15,2,FALSE)</f>
        <v>Geräte</v>
      </c>
      <c r="AA5103" s="19" t="str">
        <f>VLOOKUP(W5103,'Verweis Vertreter'!$A$2:$B$24,2,FALSE)</f>
        <v>Antonio Vuolo</v>
      </c>
      <c r="AB5103" s="12">
        <f t="shared" si="711"/>
        <v>3</v>
      </c>
      <c r="AC5103" s="12">
        <f t="shared" si="716"/>
        <v>991.82240000000002</v>
      </c>
      <c r="AD5103" s="12">
        <f t="shared" si="717"/>
        <v>1025</v>
      </c>
      <c r="AE5103" s="12">
        <f t="shared" si="712"/>
        <v>3075</v>
      </c>
      <c r="AF5103" s="12">
        <f t="shared" si="713"/>
        <v>33.177599999999998</v>
      </c>
      <c r="AG5103" s="12">
        <f t="shared" si="714"/>
        <v>99.53</v>
      </c>
      <c r="AH5103" s="9">
        <f t="shared" si="718"/>
        <v>3.2367479674796751E-2</v>
      </c>
      <c r="AI5103" s="14">
        <f>VLOOKUP(E5103,'Verweis Faktor'!$A:$B,2,FALSE)</f>
        <v>1</v>
      </c>
      <c r="AJ5103" s="14"/>
      <c r="AK5103" s="14" t="str">
        <f>IF(AL5103="Ja","Versandkosten",VLOOKUP(E5103,'Verweis Belegart'!$A$2:$B$9,2,FALSE))</f>
        <v>Hardware</v>
      </c>
      <c r="AL5103" s="14" t="str">
        <f t="shared" si="719"/>
        <v>Nein</v>
      </c>
      <c r="AM5103" s="14" t="str">
        <f t="shared" si="715"/>
        <v>Positiv</v>
      </c>
    </row>
    <row r="5104" spans="1:39" ht="17.25" customHeight="1" x14ac:dyDescent="0.35">
      <c r="A5104" s="17">
        <v>14575088</v>
      </c>
      <c r="B5104" s="2" t="s">
        <v>2487</v>
      </c>
      <c r="C5104" s="1">
        <v>2025001</v>
      </c>
      <c r="D5104" s="1">
        <v>2001289</v>
      </c>
      <c r="E5104" s="2" t="s">
        <v>34</v>
      </c>
      <c r="F5104" s="2" t="s">
        <v>182</v>
      </c>
      <c r="G5104" s="2" t="s">
        <v>66</v>
      </c>
      <c r="H5104" s="2" t="s">
        <v>1365</v>
      </c>
      <c r="I5104" s="2" t="s">
        <v>1366</v>
      </c>
      <c r="J5104" s="2" t="s">
        <v>103</v>
      </c>
      <c r="K5104" s="2" t="s">
        <v>87</v>
      </c>
      <c r="L5104" s="2" t="s">
        <v>2449</v>
      </c>
      <c r="M5104" s="2" t="s">
        <v>2450</v>
      </c>
      <c r="N5104" s="2" t="s">
        <v>58</v>
      </c>
      <c r="O5104" s="3">
        <v>10</v>
      </c>
      <c r="P5104" s="3">
        <v>610</v>
      </c>
      <c r="Q5104" s="3">
        <v>625</v>
      </c>
      <c r="R5104" s="3">
        <v>6250</v>
      </c>
      <c r="S5104" s="3">
        <v>15</v>
      </c>
      <c r="T5104" s="3">
        <v>150</v>
      </c>
      <c r="U5104" s="3">
        <v>2.4</v>
      </c>
      <c r="V5104" s="2" t="s">
        <v>123</v>
      </c>
      <c r="W5104" s="2" t="s">
        <v>124</v>
      </c>
      <c r="X5104" s="2" t="s">
        <v>72</v>
      </c>
      <c r="Y5104" s="19" t="str">
        <f>VLOOKUP(G5104,'Verweis Kd-Gruppe'!$A$2:$B$8,2,FALSE)</f>
        <v>EXP</v>
      </c>
      <c r="Z5104" s="19" t="str">
        <f>VLOOKUP(J5104,'Verweis Art-Gruppe'!$A$2:$B$15,2,FALSE)</f>
        <v>Geräte</v>
      </c>
      <c r="AA5104" s="19" t="str">
        <f>VLOOKUP(W5104,'Verweis Vertreter'!$A$2:$B$24,2,FALSE)</f>
        <v>Antonio Vuolo</v>
      </c>
      <c r="AB5104" s="12">
        <f t="shared" si="711"/>
        <v>10</v>
      </c>
      <c r="AC5104" s="12">
        <f t="shared" si="716"/>
        <v>610</v>
      </c>
      <c r="AD5104" s="12">
        <f t="shared" si="717"/>
        <v>625</v>
      </c>
      <c r="AE5104" s="12">
        <f t="shared" si="712"/>
        <v>6250</v>
      </c>
      <c r="AF5104" s="12">
        <f t="shared" si="713"/>
        <v>15</v>
      </c>
      <c r="AG5104" s="12">
        <f t="shared" si="714"/>
        <v>150</v>
      </c>
      <c r="AH5104" s="9">
        <f t="shared" si="718"/>
        <v>2.4E-2</v>
      </c>
      <c r="AI5104" s="14">
        <f>VLOOKUP(E5104,'Verweis Faktor'!$A:$B,2,FALSE)</f>
        <v>1</v>
      </c>
      <c r="AJ5104" s="14"/>
      <c r="AK5104" s="14" t="str">
        <f>IF(AL5104="Ja","Versandkosten",VLOOKUP(E5104,'Verweis Belegart'!$A$2:$B$9,2,FALSE))</f>
        <v>Hardware</v>
      </c>
      <c r="AL5104" s="14" t="str">
        <f t="shared" si="719"/>
        <v>Nein</v>
      </c>
      <c r="AM5104" s="14" t="str">
        <f t="shared" si="715"/>
        <v>Positiv</v>
      </c>
    </row>
    <row r="5105" spans="1:39" ht="17.25" customHeight="1" x14ac:dyDescent="0.35">
      <c r="A5105" s="17">
        <v>14575088</v>
      </c>
      <c r="B5105" s="2" t="s">
        <v>2487</v>
      </c>
      <c r="C5105" s="1">
        <v>2025001</v>
      </c>
      <c r="D5105" s="1">
        <v>2001289</v>
      </c>
      <c r="E5105" s="2" t="s">
        <v>34</v>
      </c>
      <c r="F5105" s="2" t="s">
        <v>182</v>
      </c>
      <c r="G5105" s="2" t="s">
        <v>66</v>
      </c>
      <c r="H5105" s="2" t="s">
        <v>1365</v>
      </c>
      <c r="I5105" s="2" t="s">
        <v>1366</v>
      </c>
      <c r="J5105" s="2" t="s">
        <v>103</v>
      </c>
      <c r="K5105" s="2" t="s">
        <v>91</v>
      </c>
      <c r="L5105" s="2" t="s">
        <v>1045</v>
      </c>
      <c r="M5105" s="2" t="s">
        <v>1046</v>
      </c>
      <c r="N5105" s="2" t="s">
        <v>1047</v>
      </c>
      <c r="O5105" s="3">
        <v>5</v>
      </c>
      <c r="P5105" s="3">
        <v>101</v>
      </c>
      <c r="Q5105" s="3">
        <v>105</v>
      </c>
      <c r="R5105" s="3">
        <v>525</v>
      </c>
      <c r="S5105" s="3">
        <v>4</v>
      </c>
      <c r="T5105" s="3">
        <v>20</v>
      </c>
      <c r="U5105" s="3">
        <v>3.8</v>
      </c>
      <c r="V5105" s="2" t="s">
        <v>123</v>
      </c>
      <c r="W5105" s="2" t="s">
        <v>124</v>
      </c>
      <c r="X5105" s="2" t="s">
        <v>72</v>
      </c>
      <c r="Y5105" s="19" t="str">
        <f>VLOOKUP(G5105,'Verweis Kd-Gruppe'!$A$2:$B$8,2,FALSE)</f>
        <v>EXP</v>
      </c>
      <c r="Z5105" s="19" t="str">
        <f>VLOOKUP(J5105,'Verweis Art-Gruppe'!$A$2:$B$15,2,FALSE)</f>
        <v>Geräte</v>
      </c>
      <c r="AA5105" s="19" t="str">
        <f>VLOOKUP(W5105,'Verweis Vertreter'!$A$2:$B$24,2,FALSE)</f>
        <v>Antonio Vuolo</v>
      </c>
      <c r="AB5105" s="12">
        <f t="shared" si="711"/>
        <v>5</v>
      </c>
      <c r="AC5105" s="12">
        <f t="shared" si="716"/>
        <v>101</v>
      </c>
      <c r="AD5105" s="12">
        <f t="shared" si="717"/>
        <v>105</v>
      </c>
      <c r="AE5105" s="12">
        <f t="shared" si="712"/>
        <v>525</v>
      </c>
      <c r="AF5105" s="12">
        <f t="shared" si="713"/>
        <v>4</v>
      </c>
      <c r="AG5105" s="12">
        <f t="shared" si="714"/>
        <v>20</v>
      </c>
      <c r="AH5105" s="9">
        <f t="shared" si="718"/>
        <v>3.8095238095238099E-2</v>
      </c>
      <c r="AI5105" s="14">
        <f>VLOOKUP(E5105,'Verweis Faktor'!$A:$B,2,FALSE)</f>
        <v>1</v>
      </c>
      <c r="AJ5105" s="14"/>
      <c r="AK5105" s="14" t="str">
        <f>IF(AL5105="Ja","Versandkosten",VLOOKUP(E5105,'Verweis Belegart'!$A$2:$B$9,2,FALSE))</f>
        <v>Hardware</v>
      </c>
      <c r="AL5105" s="14" t="str">
        <f t="shared" si="719"/>
        <v>Nein</v>
      </c>
      <c r="AM5105" s="14" t="str">
        <f t="shared" si="715"/>
        <v>Positiv</v>
      </c>
    </row>
    <row r="5106" spans="1:39" ht="17.25" customHeight="1" x14ac:dyDescent="0.35">
      <c r="A5106" s="17">
        <v>14575088</v>
      </c>
      <c r="B5106" s="2" t="s">
        <v>2487</v>
      </c>
      <c r="C5106" s="1">
        <v>2025001</v>
      </c>
      <c r="D5106" s="1">
        <v>2001289</v>
      </c>
      <c r="E5106" s="2" t="s">
        <v>34</v>
      </c>
      <c r="F5106" s="2" t="s">
        <v>182</v>
      </c>
      <c r="G5106" s="2" t="s">
        <v>66</v>
      </c>
      <c r="H5106" s="2" t="s">
        <v>1365</v>
      </c>
      <c r="I5106" s="2" t="s">
        <v>1366</v>
      </c>
      <c r="J5106" s="2" t="s">
        <v>103</v>
      </c>
      <c r="K5106" s="2" t="s">
        <v>95</v>
      </c>
      <c r="L5106" s="2" t="s">
        <v>1403</v>
      </c>
      <c r="M5106" s="2" t="s">
        <v>1404</v>
      </c>
      <c r="N5106" s="2" t="s">
        <v>1405</v>
      </c>
      <c r="O5106" s="3">
        <v>3</v>
      </c>
      <c r="P5106" s="3">
        <v>360.71789999999999</v>
      </c>
      <c r="Q5106" s="3">
        <v>375</v>
      </c>
      <c r="R5106" s="3">
        <v>1125</v>
      </c>
      <c r="S5106" s="3">
        <v>14.2821</v>
      </c>
      <c r="T5106" s="3">
        <v>42.85</v>
      </c>
      <c r="U5106" s="3">
        <v>3.8</v>
      </c>
      <c r="V5106" s="2" t="s">
        <v>123</v>
      </c>
      <c r="W5106" s="2" t="s">
        <v>124</v>
      </c>
      <c r="X5106" s="2" t="s">
        <v>72</v>
      </c>
      <c r="Y5106" s="19" t="str">
        <f>VLOOKUP(G5106,'Verweis Kd-Gruppe'!$A$2:$B$8,2,FALSE)</f>
        <v>EXP</v>
      </c>
      <c r="Z5106" s="19" t="str">
        <f>VLOOKUP(J5106,'Verweis Art-Gruppe'!$A$2:$B$15,2,FALSE)</f>
        <v>Geräte</v>
      </c>
      <c r="AA5106" s="19" t="str">
        <f>VLOOKUP(W5106,'Verweis Vertreter'!$A$2:$B$24,2,FALSE)</f>
        <v>Antonio Vuolo</v>
      </c>
      <c r="AB5106" s="12">
        <f t="shared" si="711"/>
        <v>3</v>
      </c>
      <c r="AC5106" s="12">
        <f t="shared" si="716"/>
        <v>360.71789999999999</v>
      </c>
      <c r="AD5106" s="12">
        <f t="shared" si="717"/>
        <v>375</v>
      </c>
      <c r="AE5106" s="12">
        <f t="shared" si="712"/>
        <v>1125</v>
      </c>
      <c r="AF5106" s="12">
        <f t="shared" si="713"/>
        <v>14.2821</v>
      </c>
      <c r="AG5106" s="12">
        <f t="shared" si="714"/>
        <v>42.85</v>
      </c>
      <c r="AH5106" s="9">
        <f t="shared" si="718"/>
        <v>3.8088888888888887E-2</v>
      </c>
      <c r="AI5106" s="14">
        <f>VLOOKUP(E5106,'Verweis Faktor'!$A:$B,2,FALSE)</f>
        <v>1</v>
      </c>
      <c r="AJ5106" s="14"/>
      <c r="AK5106" s="14" t="str">
        <f>IF(AL5106="Ja","Versandkosten",VLOOKUP(E5106,'Verweis Belegart'!$A$2:$B$9,2,FALSE))</f>
        <v>Hardware</v>
      </c>
      <c r="AL5106" s="14" t="str">
        <f t="shared" si="719"/>
        <v>Nein</v>
      </c>
      <c r="AM5106" s="14" t="str">
        <f t="shared" si="715"/>
        <v>Positiv</v>
      </c>
    </row>
    <row r="5107" spans="1:39" ht="17.25" customHeight="1" x14ac:dyDescent="0.35">
      <c r="A5107" s="17">
        <v>14575088</v>
      </c>
      <c r="B5107" s="2" t="s">
        <v>2487</v>
      </c>
      <c r="C5107" s="1">
        <v>2025001</v>
      </c>
      <c r="D5107" s="1">
        <v>2001289</v>
      </c>
      <c r="E5107" s="2" t="s">
        <v>34</v>
      </c>
      <c r="F5107" s="2" t="s">
        <v>182</v>
      </c>
      <c r="G5107" s="2" t="s">
        <v>66</v>
      </c>
      <c r="H5107" s="2" t="s">
        <v>1365</v>
      </c>
      <c r="I5107" s="2" t="s">
        <v>1366</v>
      </c>
      <c r="J5107" s="2" t="s">
        <v>103</v>
      </c>
      <c r="K5107" s="2" t="s">
        <v>99</v>
      </c>
      <c r="L5107" s="2" t="s">
        <v>714</v>
      </c>
      <c r="M5107" s="2" t="s">
        <v>715</v>
      </c>
      <c r="N5107" s="2" t="s">
        <v>274</v>
      </c>
      <c r="O5107" s="3">
        <v>2</v>
      </c>
      <c r="P5107" s="3">
        <v>1101.0044</v>
      </c>
      <c r="Q5107" s="3">
        <v>1119</v>
      </c>
      <c r="R5107" s="3">
        <v>2238</v>
      </c>
      <c r="S5107" s="3">
        <v>17.9956</v>
      </c>
      <c r="T5107" s="3">
        <v>35.99</v>
      </c>
      <c r="U5107" s="3">
        <v>1.6</v>
      </c>
      <c r="V5107" s="2" t="s">
        <v>123</v>
      </c>
      <c r="W5107" s="2" t="s">
        <v>124</v>
      </c>
      <c r="X5107" s="2" t="s">
        <v>72</v>
      </c>
      <c r="Y5107" s="19" t="str">
        <f>VLOOKUP(G5107,'Verweis Kd-Gruppe'!$A$2:$B$8,2,FALSE)</f>
        <v>EXP</v>
      </c>
      <c r="Z5107" s="19" t="str">
        <f>VLOOKUP(J5107,'Verweis Art-Gruppe'!$A$2:$B$15,2,FALSE)</f>
        <v>Geräte</v>
      </c>
      <c r="AA5107" s="19" t="str">
        <f>VLOOKUP(W5107,'Verweis Vertreter'!$A$2:$B$24,2,FALSE)</f>
        <v>Antonio Vuolo</v>
      </c>
      <c r="AB5107" s="12">
        <f t="shared" si="711"/>
        <v>2</v>
      </c>
      <c r="AC5107" s="12">
        <f t="shared" si="716"/>
        <v>1101.0044</v>
      </c>
      <c r="AD5107" s="12">
        <f t="shared" si="717"/>
        <v>1119</v>
      </c>
      <c r="AE5107" s="12">
        <f t="shared" si="712"/>
        <v>2238</v>
      </c>
      <c r="AF5107" s="12">
        <f t="shared" si="713"/>
        <v>17.9956</v>
      </c>
      <c r="AG5107" s="12">
        <f t="shared" si="714"/>
        <v>35.99</v>
      </c>
      <c r="AH5107" s="9">
        <f t="shared" si="718"/>
        <v>1.6081322609472745E-2</v>
      </c>
      <c r="AI5107" s="14">
        <f>VLOOKUP(E5107,'Verweis Faktor'!$A:$B,2,FALSE)</f>
        <v>1</v>
      </c>
      <c r="AJ5107" s="14"/>
      <c r="AK5107" s="14" t="str">
        <f>IF(AL5107="Ja","Versandkosten",VLOOKUP(E5107,'Verweis Belegart'!$A$2:$B$9,2,FALSE))</f>
        <v>Hardware</v>
      </c>
      <c r="AL5107" s="14" t="str">
        <f t="shared" si="719"/>
        <v>Nein</v>
      </c>
      <c r="AM5107" s="14" t="str">
        <f t="shared" si="715"/>
        <v>Positiv</v>
      </c>
    </row>
    <row r="5108" spans="1:39" ht="17.25" customHeight="1" x14ac:dyDescent="0.35">
      <c r="A5108" s="17">
        <v>14575088</v>
      </c>
      <c r="B5108" s="2" t="s">
        <v>2487</v>
      </c>
      <c r="C5108" s="1">
        <v>2025001</v>
      </c>
      <c r="D5108" s="1">
        <v>2001289</v>
      </c>
      <c r="E5108" s="2" t="s">
        <v>34</v>
      </c>
      <c r="F5108" s="2" t="s">
        <v>182</v>
      </c>
      <c r="G5108" s="2" t="s">
        <v>66</v>
      </c>
      <c r="H5108" s="2" t="s">
        <v>1365</v>
      </c>
      <c r="I5108" s="2" t="s">
        <v>1366</v>
      </c>
      <c r="J5108" s="2" t="s">
        <v>103</v>
      </c>
      <c r="K5108" s="2" t="s">
        <v>103</v>
      </c>
      <c r="L5108" s="2" t="s">
        <v>1430</v>
      </c>
      <c r="M5108" s="2" t="s">
        <v>1431</v>
      </c>
      <c r="N5108" s="2" t="s">
        <v>1086</v>
      </c>
      <c r="O5108" s="3">
        <v>10</v>
      </c>
      <c r="P5108" s="3">
        <v>80.665300000000002</v>
      </c>
      <c r="Q5108" s="3">
        <v>90</v>
      </c>
      <c r="R5108" s="3">
        <v>900</v>
      </c>
      <c r="S5108" s="3">
        <v>9.3346999999999998</v>
      </c>
      <c r="T5108" s="3">
        <v>93.35</v>
      </c>
      <c r="U5108" s="3">
        <v>10.37</v>
      </c>
      <c r="V5108" s="2" t="s">
        <v>123</v>
      </c>
      <c r="W5108" s="2" t="s">
        <v>124</v>
      </c>
      <c r="X5108" s="2" t="s">
        <v>72</v>
      </c>
      <c r="Y5108" s="19" t="str">
        <f>VLOOKUP(G5108,'Verweis Kd-Gruppe'!$A$2:$B$8,2,FALSE)</f>
        <v>EXP</v>
      </c>
      <c r="Z5108" s="19" t="str">
        <f>VLOOKUP(J5108,'Verweis Art-Gruppe'!$A$2:$B$15,2,FALSE)</f>
        <v>Geräte</v>
      </c>
      <c r="AA5108" s="19" t="str">
        <f>VLOOKUP(W5108,'Verweis Vertreter'!$A$2:$B$24,2,FALSE)</f>
        <v>Antonio Vuolo</v>
      </c>
      <c r="AB5108" s="12">
        <f t="shared" si="711"/>
        <v>10</v>
      </c>
      <c r="AC5108" s="12">
        <f t="shared" si="716"/>
        <v>80.665300000000002</v>
      </c>
      <c r="AD5108" s="12">
        <f t="shared" si="717"/>
        <v>90</v>
      </c>
      <c r="AE5108" s="12">
        <f t="shared" si="712"/>
        <v>900</v>
      </c>
      <c r="AF5108" s="12">
        <f t="shared" si="713"/>
        <v>9.3346999999999998</v>
      </c>
      <c r="AG5108" s="12">
        <f t="shared" si="714"/>
        <v>93.35</v>
      </c>
      <c r="AH5108" s="9">
        <f t="shared" si="718"/>
        <v>0.10372222222222222</v>
      </c>
      <c r="AI5108" s="14">
        <f>VLOOKUP(E5108,'Verweis Faktor'!$A:$B,2,FALSE)</f>
        <v>1</v>
      </c>
      <c r="AJ5108" s="14"/>
      <c r="AK5108" s="14" t="str">
        <f>IF(AL5108="Ja","Versandkosten",VLOOKUP(E5108,'Verweis Belegart'!$A$2:$B$9,2,FALSE))</f>
        <v>Hardware</v>
      </c>
      <c r="AL5108" s="14" t="str">
        <f t="shared" si="719"/>
        <v>Nein</v>
      </c>
      <c r="AM5108" s="14" t="str">
        <f t="shared" si="715"/>
        <v>Positiv</v>
      </c>
    </row>
    <row r="5109" spans="1:39" ht="17.25" customHeight="1" x14ac:dyDescent="0.35">
      <c r="A5109" s="17">
        <v>14575088</v>
      </c>
      <c r="B5109" s="2" t="s">
        <v>2487</v>
      </c>
      <c r="C5109" s="1">
        <v>2025001</v>
      </c>
      <c r="D5109" s="1">
        <v>2001289</v>
      </c>
      <c r="E5109" s="2" t="s">
        <v>34</v>
      </c>
      <c r="F5109" s="2" t="s">
        <v>182</v>
      </c>
      <c r="G5109" s="2" t="s">
        <v>66</v>
      </c>
      <c r="H5109" s="2" t="s">
        <v>1365</v>
      </c>
      <c r="I5109" s="2" t="s">
        <v>1366</v>
      </c>
      <c r="J5109" s="2" t="s">
        <v>103</v>
      </c>
      <c r="K5109" s="2" t="s">
        <v>107</v>
      </c>
      <c r="L5109" s="2" t="s">
        <v>920</v>
      </c>
      <c r="M5109" s="2" t="s">
        <v>921</v>
      </c>
      <c r="N5109" s="2" t="s">
        <v>922</v>
      </c>
      <c r="O5109" s="3">
        <v>20</v>
      </c>
      <c r="P5109" s="3">
        <v>74.601299999999995</v>
      </c>
      <c r="Q5109" s="3">
        <v>81</v>
      </c>
      <c r="R5109" s="3">
        <v>1620</v>
      </c>
      <c r="S5109" s="3">
        <v>6.3986999999999998</v>
      </c>
      <c r="T5109" s="3">
        <v>127.97</v>
      </c>
      <c r="U5109" s="3">
        <v>7.89</v>
      </c>
      <c r="V5109" s="2" t="s">
        <v>123</v>
      </c>
      <c r="W5109" s="2" t="s">
        <v>124</v>
      </c>
      <c r="X5109" s="2" t="s">
        <v>72</v>
      </c>
      <c r="Y5109" s="19" t="str">
        <f>VLOOKUP(G5109,'Verweis Kd-Gruppe'!$A$2:$B$8,2,FALSE)</f>
        <v>EXP</v>
      </c>
      <c r="Z5109" s="19" t="str">
        <f>VLOOKUP(J5109,'Verweis Art-Gruppe'!$A$2:$B$15,2,FALSE)</f>
        <v>Geräte</v>
      </c>
      <c r="AA5109" s="19" t="str">
        <f>VLOOKUP(W5109,'Verweis Vertreter'!$A$2:$B$24,2,FALSE)</f>
        <v>Antonio Vuolo</v>
      </c>
      <c r="AB5109" s="12">
        <f t="shared" si="711"/>
        <v>20</v>
      </c>
      <c r="AC5109" s="12">
        <f t="shared" si="716"/>
        <v>74.601299999999995</v>
      </c>
      <c r="AD5109" s="12">
        <f t="shared" si="717"/>
        <v>81</v>
      </c>
      <c r="AE5109" s="12">
        <f t="shared" si="712"/>
        <v>1620</v>
      </c>
      <c r="AF5109" s="12">
        <f t="shared" si="713"/>
        <v>6.3986999999999998</v>
      </c>
      <c r="AG5109" s="12">
        <f t="shared" si="714"/>
        <v>127.97</v>
      </c>
      <c r="AH5109" s="9">
        <f t="shared" si="718"/>
        <v>7.8993827160493829E-2</v>
      </c>
      <c r="AI5109" s="14">
        <f>VLOOKUP(E5109,'Verweis Faktor'!$A:$B,2,FALSE)</f>
        <v>1</v>
      </c>
      <c r="AJ5109" s="14"/>
      <c r="AK5109" s="14" t="str">
        <f>IF(AL5109="Ja","Versandkosten",VLOOKUP(E5109,'Verweis Belegart'!$A$2:$B$9,2,FALSE))</f>
        <v>Hardware</v>
      </c>
      <c r="AL5109" s="14" t="str">
        <f t="shared" si="719"/>
        <v>Nein</v>
      </c>
      <c r="AM5109" s="14" t="str">
        <f t="shared" si="715"/>
        <v>Positiv</v>
      </c>
    </row>
    <row r="5110" spans="1:39" ht="17.25" customHeight="1" x14ac:dyDescent="0.35">
      <c r="A5110" s="17">
        <v>14575088</v>
      </c>
      <c r="B5110" s="2" t="s">
        <v>2487</v>
      </c>
      <c r="C5110" s="1">
        <v>2025001</v>
      </c>
      <c r="D5110" s="1">
        <v>2001289</v>
      </c>
      <c r="E5110" s="2" t="s">
        <v>34</v>
      </c>
      <c r="F5110" s="2" t="s">
        <v>182</v>
      </c>
      <c r="G5110" s="2" t="s">
        <v>66</v>
      </c>
      <c r="H5110" s="2" t="s">
        <v>1365</v>
      </c>
      <c r="I5110" s="2" t="s">
        <v>1366</v>
      </c>
      <c r="J5110" s="2" t="s">
        <v>103</v>
      </c>
      <c r="K5110" s="2" t="s">
        <v>111</v>
      </c>
      <c r="L5110" s="2" t="s">
        <v>668</v>
      </c>
      <c r="M5110" s="2" t="s">
        <v>669</v>
      </c>
      <c r="N5110" s="2" t="s">
        <v>670</v>
      </c>
      <c r="O5110" s="3">
        <v>3</v>
      </c>
      <c r="P5110" s="3">
        <v>350</v>
      </c>
      <c r="Q5110" s="3">
        <v>347</v>
      </c>
      <c r="R5110" s="3">
        <v>1041</v>
      </c>
      <c r="S5110" s="3">
        <v>-3</v>
      </c>
      <c r="T5110" s="3">
        <v>-9</v>
      </c>
      <c r="U5110" s="3">
        <v>-0.86</v>
      </c>
      <c r="V5110" s="2" t="s">
        <v>123</v>
      </c>
      <c r="W5110" s="2" t="s">
        <v>124</v>
      </c>
      <c r="X5110" s="2" t="s">
        <v>72</v>
      </c>
      <c r="Y5110" s="19" t="str">
        <f>VLOOKUP(G5110,'Verweis Kd-Gruppe'!$A$2:$B$8,2,FALSE)</f>
        <v>EXP</v>
      </c>
      <c r="Z5110" s="19" t="str">
        <f>VLOOKUP(J5110,'Verweis Art-Gruppe'!$A$2:$B$15,2,FALSE)</f>
        <v>Geräte</v>
      </c>
      <c r="AA5110" s="19" t="str">
        <f>VLOOKUP(W5110,'Verweis Vertreter'!$A$2:$B$24,2,FALSE)</f>
        <v>Antonio Vuolo</v>
      </c>
      <c r="AB5110" s="12">
        <f t="shared" si="711"/>
        <v>3</v>
      </c>
      <c r="AC5110" s="12">
        <f t="shared" si="716"/>
        <v>350</v>
      </c>
      <c r="AD5110" s="12">
        <f t="shared" si="717"/>
        <v>347</v>
      </c>
      <c r="AE5110" s="12">
        <f t="shared" si="712"/>
        <v>1041</v>
      </c>
      <c r="AF5110" s="12">
        <f t="shared" si="713"/>
        <v>-3</v>
      </c>
      <c r="AG5110" s="12">
        <f t="shared" si="714"/>
        <v>-9</v>
      </c>
      <c r="AH5110" s="9">
        <f t="shared" si="718"/>
        <v>-8.6455331412103754E-3</v>
      </c>
      <c r="AI5110" s="14">
        <f>VLOOKUP(E5110,'Verweis Faktor'!$A:$B,2,FALSE)</f>
        <v>1</v>
      </c>
      <c r="AJ5110" s="14"/>
      <c r="AK5110" s="14" t="str">
        <f>IF(AL5110="Ja","Versandkosten",VLOOKUP(E5110,'Verweis Belegart'!$A$2:$B$9,2,FALSE))</f>
        <v>Hardware</v>
      </c>
      <c r="AL5110" s="14" t="str">
        <f t="shared" si="719"/>
        <v>Nein</v>
      </c>
      <c r="AM5110" s="14" t="str">
        <f t="shared" si="715"/>
        <v>Negativ</v>
      </c>
    </row>
    <row r="5111" spans="1:39" ht="17.25" customHeight="1" x14ac:dyDescent="0.35">
      <c r="A5111" s="17">
        <v>14575088</v>
      </c>
      <c r="B5111" s="2" t="s">
        <v>2487</v>
      </c>
      <c r="C5111" s="1">
        <v>2025001</v>
      </c>
      <c r="D5111" s="1">
        <v>2001289</v>
      </c>
      <c r="E5111" s="2" t="s">
        <v>34</v>
      </c>
      <c r="F5111" s="2" t="s">
        <v>182</v>
      </c>
      <c r="G5111" s="2" t="s">
        <v>66</v>
      </c>
      <c r="H5111" s="2" t="s">
        <v>1365</v>
      </c>
      <c r="I5111" s="2" t="s">
        <v>1366</v>
      </c>
      <c r="J5111" s="2" t="s">
        <v>103</v>
      </c>
      <c r="K5111" s="2" t="s">
        <v>115</v>
      </c>
      <c r="L5111" s="2" t="s">
        <v>39</v>
      </c>
      <c r="M5111" s="2" t="s">
        <v>40</v>
      </c>
      <c r="N5111" s="2" t="s">
        <v>41</v>
      </c>
      <c r="O5111" s="3">
        <v>10</v>
      </c>
      <c r="P5111" s="3">
        <v>220</v>
      </c>
      <c r="Q5111" s="3">
        <v>239</v>
      </c>
      <c r="R5111" s="3">
        <v>2390</v>
      </c>
      <c r="S5111" s="3">
        <v>19</v>
      </c>
      <c r="T5111" s="3">
        <v>190</v>
      </c>
      <c r="U5111" s="3">
        <v>7.94</v>
      </c>
      <c r="V5111" s="2" t="s">
        <v>123</v>
      </c>
      <c r="W5111" s="2" t="s">
        <v>124</v>
      </c>
      <c r="X5111" s="2" t="s">
        <v>72</v>
      </c>
      <c r="Y5111" s="19" t="str">
        <f>VLOOKUP(G5111,'Verweis Kd-Gruppe'!$A$2:$B$8,2,FALSE)</f>
        <v>EXP</v>
      </c>
      <c r="Z5111" s="19" t="str">
        <f>VLOOKUP(J5111,'Verweis Art-Gruppe'!$A$2:$B$15,2,FALSE)</f>
        <v>Geräte</v>
      </c>
      <c r="AA5111" s="19" t="str">
        <f>VLOOKUP(W5111,'Verweis Vertreter'!$A$2:$B$24,2,FALSE)</f>
        <v>Antonio Vuolo</v>
      </c>
      <c r="AB5111" s="12">
        <f t="shared" si="711"/>
        <v>10</v>
      </c>
      <c r="AC5111" s="12">
        <f t="shared" si="716"/>
        <v>220</v>
      </c>
      <c r="AD5111" s="12">
        <f t="shared" si="717"/>
        <v>239</v>
      </c>
      <c r="AE5111" s="12">
        <f t="shared" si="712"/>
        <v>2390</v>
      </c>
      <c r="AF5111" s="12">
        <f t="shared" si="713"/>
        <v>19</v>
      </c>
      <c r="AG5111" s="12">
        <f t="shared" si="714"/>
        <v>190</v>
      </c>
      <c r="AH5111" s="9">
        <f t="shared" si="718"/>
        <v>7.9497907949790794E-2</v>
      </c>
      <c r="AI5111" s="14">
        <f>VLOOKUP(E5111,'Verweis Faktor'!$A:$B,2,FALSE)</f>
        <v>1</v>
      </c>
      <c r="AJ5111" s="14"/>
      <c r="AK5111" s="14" t="str">
        <f>IF(AL5111="Ja","Versandkosten",VLOOKUP(E5111,'Verweis Belegart'!$A$2:$B$9,2,FALSE))</f>
        <v>Hardware</v>
      </c>
      <c r="AL5111" s="14" t="str">
        <f t="shared" si="719"/>
        <v>Nein</v>
      </c>
      <c r="AM5111" s="14" t="str">
        <f t="shared" si="715"/>
        <v>Positiv</v>
      </c>
    </row>
    <row r="5112" spans="1:39" ht="17.25" customHeight="1" x14ac:dyDescent="0.35">
      <c r="A5112" s="17">
        <v>14575088</v>
      </c>
      <c r="B5112" s="2" t="s">
        <v>2487</v>
      </c>
      <c r="C5112" s="1">
        <v>2025001</v>
      </c>
      <c r="D5112" s="1">
        <v>2001289</v>
      </c>
      <c r="E5112" s="2" t="s">
        <v>34</v>
      </c>
      <c r="F5112" s="2" t="s">
        <v>182</v>
      </c>
      <c r="G5112" s="2" t="s">
        <v>66</v>
      </c>
      <c r="H5112" s="2" t="s">
        <v>1365</v>
      </c>
      <c r="I5112" s="2" t="s">
        <v>1366</v>
      </c>
      <c r="J5112" s="2" t="s">
        <v>103</v>
      </c>
      <c r="K5112" s="2" t="s">
        <v>289</v>
      </c>
      <c r="L5112" s="2" t="s">
        <v>269</v>
      </c>
      <c r="M5112" s="2" t="s">
        <v>270</v>
      </c>
      <c r="N5112" s="2" t="s">
        <v>271</v>
      </c>
      <c r="O5112" s="3">
        <v>5</v>
      </c>
      <c r="P5112" s="3">
        <v>416.31569999999999</v>
      </c>
      <c r="Q5112" s="3">
        <v>428</v>
      </c>
      <c r="R5112" s="3">
        <v>2140</v>
      </c>
      <c r="S5112" s="3">
        <v>11.6843</v>
      </c>
      <c r="T5112" s="3">
        <v>58.42</v>
      </c>
      <c r="U5112" s="3">
        <v>2.72</v>
      </c>
      <c r="V5112" s="2" t="s">
        <v>123</v>
      </c>
      <c r="W5112" s="2" t="s">
        <v>124</v>
      </c>
      <c r="X5112" s="2" t="s">
        <v>72</v>
      </c>
      <c r="Y5112" s="19" t="str">
        <f>VLOOKUP(G5112,'Verweis Kd-Gruppe'!$A$2:$B$8,2,FALSE)</f>
        <v>EXP</v>
      </c>
      <c r="Z5112" s="19" t="str">
        <f>VLOOKUP(J5112,'Verweis Art-Gruppe'!$A$2:$B$15,2,FALSE)</f>
        <v>Geräte</v>
      </c>
      <c r="AA5112" s="19" t="str">
        <f>VLOOKUP(W5112,'Verweis Vertreter'!$A$2:$B$24,2,FALSE)</f>
        <v>Antonio Vuolo</v>
      </c>
      <c r="AB5112" s="12">
        <f t="shared" si="711"/>
        <v>5</v>
      </c>
      <c r="AC5112" s="12">
        <f t="shared" si="716"/>
        <v>416.31569999999999</v>
      </c>
      <c r="AD5112" s="12">
        <f t="shared" si="717"/>
        <v>428</v>
      </c>
      <c r="AE5112" s="12">
        <f t="shared" si="712"/>
        <v>2140</v>
      </c>
      <c r="AF5112" s="12">
        <f t="shared" si="713"/>
        <v>11.6843</v>
      </c>
      <c r="AG5112" s="12">
        <f t="shared" si="714"/>
        <v>58.42</v>
      </c>
      <c r="AH5112" s="9">
        <f t="shared" si="718"/>
        <v>2.7299065420560747E-2</v>
      </c>
      <c r="AI5112" s="14">
        <f>VLOOKUP(E5112,'Verweis Faktor'!$A:$B,2,FALSE)</f>
        <v>1</v>
      </c>
      <c r="AJ5112" s="14"/>
      <c r="AK5112" s="14" t="str">
        <f>IF(AL5112="Ja","Versandkosten",VLOOKUP(E5112,'Verweis Belegart'!$A$2:$B$9,2,FALSE))</f>
        <v>Hardware</v>
      </c>
      <c r="AL5112" s="14" t="str">
        <f t="shared" si="719"/>
        <v>Nein</v>
      </c>
      <c r="AM5112" s="14" t="str">
        <f t="shared" si="715"/>
        <v>Positiv</v>
      </c>
    </row>
    <row r="5113" spans="1:39" ht="17.25" customHeight="1" x14ac:dyDescent="0.35">
      <c r="A5113" s="17">
        <v>14575088</v>
      </c>
      <c r="B5113" s="2" t="s">
        <v>2487</v>
      </c>
      <c r="C5113" s="1">
        <v>2025001</v>
      </c>
      <c r="D5113" s="1">
        <v>2001289</v>
      </c>
      <c r="E5113" s="2" t="s">
        <v>34</v>
      </c>
      <c r="F5113" s="2" t="s">
        <v>182</v>
      </c>
      <c r="G5113" s="2" t="s">
        <v>66</v>
      </c>
      <c r="H5113" s="2" t="s">
        <v>1365</v>
      </c>
      <c r="I5113" s="2" t="s">
        <v>1366</v>
      </c>
      <c r="J5113" s="2" t="s">
        <v>103</v>
      </c>
      <c r="K5113" s="2" t="s">
        <v>293</v>
      </c>
      <c r="L5113" s="2" t="s">
        <v>608</v>
      </c>
      <c r="M5113" s="2" t="s">
        <v>609</v>
      </c>
      <c r="N5113" s="2" t="s">
        <v>610</v>
      </c>
      <c r="O5113" s="3">
        <v>5</v>
      </c>
      <c r="P5113" s="3">
        <v>181</v>
      </c>
      <c r="Q5113" s="3">
        <v>195</v>
      </c>
      <c r="R5113" s="3">
        <v>975</v>
      </c>
      <c r="S5113" s="3">
        <v>14</v>
      </c>
      <c r="T5113" s="3">
        <v>70</v>
      </c>
      <c r="U5113" s="3">
        <v>7.17</v>
      </c>
      <c r="V5113" s="2" t="s">
        <v>123</v>
      </c>
      <c r="W5113" s="2" t="s">
        <v>124</v>
      </c>
      <c r="X5113" s="2" t="s">
        <v>72</v>
      </c>
      <c r="Y5113" s="19" t="str">
        <f>VLOOKUP(G5113,'Verweis Kd-Gruppe'!$A$2:$B$8,2,FALSE)</f>
        <v>EXP</v>
      </c>
      <c r="Z5113" s="19" t="str">
        <f>VLOOKUP(J5113,'Verweis Art-Gruppe'!$A$2:$B$15,2,FALSE)</f>
        <v>Geräte</v>
      </c>
      <c r="AA5113" s="19" t="str">
        <f>VLOOKUP(W5113,'Verweis Vertreter'!$A$2:$B$24,2,FALSE)</f>
        <v>Antonio Vuolo</v>
      </c>
      <c r="AB5113" s="12">
        <f t="shared" si="711"/>
        <v>5</v>
      </c>
      <c r="AC5113" s="12">
        <f t="shared" si="716"/>
        <v>181</v>
      </c>
      <c r="AD5113" s="12">
        <f t="shared" si="717"/>
        <v>195</v>
      </c>
      <c r="AE5113" s="12">
        <f t="shared" si="712"/>
        <v>975</v>
      </c>
      <c r="AF5113" s="12">
        <f t="shared" si="713"/>
        <v>14</v>
      </c>
      <c r="AG5113" s="12">
        <f t="shared" si="714"/>
        <v>70</v>
      </c>
      <c r="AH5113" s="9">
        <f t="shared" si="718"/>
        <v>7.179487179487179E-2</v>
      </c>
      <c r="AI5113" s="14">
        <f>VLOOKUP(E5113,'Verweis Faktor'!$A:$B,2,FALSE)</f>
        <v>1</v>
      </c>
      <c r="AJ5113" s="14"/>
      <c r="AK5113" s="14" t="str">
        <f>IF(AL5113="Ja","Versandkosten",VLOOKUP(E5113,'Verweis Belegart'!$A$2:$B$9,2,FALSE))</f>
        <v>Hardware</v>
      </c>
      <c r="AL5113" s="14" t="str">
        <f t="shared" si="719"/>
        <v>Nein</v>
      </c>
      <c r="AM5113" s="14" t="str">
        <f t="shared" si="715"/>
        <v>Positiv</v>
      </c>
    </row>
    <row r="5114" spans="1:39" ht="17.25" customHeight="1" x14ac:dyDescent="0.35">
      <c r="A5114" s="17">
        <v>14575088</v>
      </c>
      <c r="B5114" s="2" t="s">
        <v>2487</v>
      </c>
      <c r="C5114" s="1">
        <v>2025001</v>
      </c>
      <c r="D5114" s="1">
        <v>2001289</v>
      </c>
      <c r="E5114" s="2" t="s">
        <v>34</v>
      </c>
      <c r="F5114" s="2" t="s">
        <v>182</v>
      </c>
      <c r="G5114" s="2" t="s">
        <v>66</v>
      </c>
      <c r="H5114" s="2" t="s">
        <v>1365</v>
      </c>
      <c r="I5114" s="2" t="s">
        <v>1366</v>
      </c>
      <c r="J5114" s="2" t="s">
        <v>103</v>
      </c>
      <c r="K5114" s="2" t="s">
        <v>296</v>
      </c>
      <c r="L5114" s="2" t="s">
        <v>1900</v>
      </c>
      <c r="M5114" s="2" t="s">
        <v>1901</v>
      </c>
      <c r="N5114" s="2" t="s">
        <v>1047</v>
      </c>
      <c r="O5114" s="3">
        <v>5</v>
      </c>
      <c r="P5114" s="3">
        <v>99.305999999999997</v>
      </c>
      <c r="Q5114" s="3">
        <v>105</v>
      </c>
      <c r="R5114" s="3">
        <v>525</v>
      </c>
      <c r="S5114" s="3">
        <v>5.694</v>
      </c>
      <c r="T5114" s="3">
        <v>28.47</v>
      </c>
      <c r="U5114" s="3">
        <v>5.42</v>
      </c>
      <c r="V5114" s="2" t="s">
        <v>123</v>
      </c>
      <c r="W5114" s="2" t="s">
        <v>124</v>
      </c>
      <c r="X5114" s="2" t="s">
        <v>72</v>
      </c>
      <c r="Y5114" s="19" t="str">
        <f>VLOOKUP(G5114,'Verweis Kd-Gruppe'!$A$2:$B$8,2,FALSE)</f>
        <v>EXP</v>
      </c>
      <c r="Z5114" s="19" t="str">
        <f>VLOOKUP(J5114,'Verweis Art-Gruppe'!$A$2:$B$15,2,FALSE)</f>
        <v>Geräte</v>
      </c>
      <c r="AA5114" s="19" t="str">
        <f>VLOOKUP(W5114,'Verweis Vertreter'!$A$2:$B$24,2,FALSE)</f>
        <v>Antonio Vuolo</v>
      </c>
      <c r="AB5114" s="12">
        <f t="shared" si="711"/>
        <v>5</v>
      </c>
      <c r="AC5114" s="12">
        <f t="shared" si="716"/>
        <v>99.305999999999997</v>
      </c>
      <c r="AD5114" s="12">
        <f t="shared" si="717"/>
        <v>105</v>
      </c>
      <c r="AE5114" s="12">
        <f t="shared" si="712"/>
        <v>525</v>
      </c>
      <c r="AF5114" s="12">
        <f t="shared" si="713"/>
        <v>5.694</v>
      </c>
      <c r="AG5114" s="12">
        <f t="shared" si="714"/>
        <v>28.47</v>
      </c>
      <c r="AH5114" s="9">
        <f t="shared" si="718"/>
        <v>5.4228571428571425E-2</v>
      </c>
      <c r="AI5114" s="14">
        <f>VLOOKUP(E5114,'Verweis Faktor'!$A:$B,2,FALSE)</f>
        <v>1</v>
      </c>
      <c r="AJ5114" s="14"/>
      <c r="AK5114" s="14" t="str">
        <f>IF(AL5114="Ja","Versandkosten",VLOOKUP(E5114,'Verweis Belegart'!$A$2:$B$9,2,FALSE))</f>
        <v>Hardware</v>
      </c>
      <c r="AL5114" s="14" t="str">
        <f t="shared" si="719"/>
        <v>Nein</v>
      </c>
      <c r="AM5114" s="14" t="str">
        <f t="shared" si="715"/>
        <v>Positiv</v>
      </c>
    </row>
    <row r="5115" spans="1:39" ht="17.25" customHeight="1" x14ac:dyDescent="0.35">
      <c r="A5115" s="17">
        <v>14575088</v>
      </c>
      <c r="B5115" s="2" t="s">
        <v>2487</v>
      </c>
      <c r="C5115" s="1">
        <v>2025001</v>
      </c>
      <c r="D5115" s="1">
        <v>2001289</v>
      </c>
      <c r="E5115" s="2" t="s">
        <v>34</v>
      </c>
      <c r="F5115" s="2" t="s">
        <v>182</v>
      </c>
      <c r="G5115" s="2" t="s">
        <v>66</v>
      </c>
      <c r="H5115" s="2" t="s">
        <v>1365</v>
      </c>
      <c r="I5115" s="2" t="s">
        <v>1366</v>
      </c>
      <c r="J5115" s="2" t="s">
        <v>103</v>
      </c>
      <c r="K5115" s="2" t="s">
        <v>299</v>
      </c>
      <c r="L5115" s="2" t="s">
        <v>1925</v>
      </c>
      <c r="M5115" s="2" t="s">
        <v>1926</v>
      </c>
      <c r="N5115" s="2" t="s">
        <v>1799</v>
      </c>
      <c r="O5115" s="3">
        <v>2</v>
      </c>
      <c r="P5115" s="3">
        <v>153</v>
      </c>
      <c r="Q5115" s="3">
        <v>149</v>
      </c>
      <c r="R5115" s="3">
        <v>298</v>
      </c>
      <c r="S5115" s="3">
        <v>-4</v>
      </c>
      <c r="T5115" s="3">
        <v>-8</v>
      </c>
      <c r="U5115" s="3">
        <v>-2.68</v>
      </c>
      <c r="V5115" s="2" t="s">
        <v>123</v>
      </c>
      <c r="W5115" s="2" t="s">
        <v>124</v>
      </c>
      <c r="X5115" s="2" t="s">
        <v>72</v>
      </c>
      <c r="Y5115" s="19" t="str">
        <f>VLOOKUP(G5115,'Verweis Kd-Gruppe'!$A$2:$B$8,2,FALSE)</f>
        <v>EXP</v>
      </c>
      <c r="Z5115" s="19" t="str">
        <f>VLOOKUP(J5115,'Verweis Art-Gruppe'!$A$2:$B$15,2,FALSE)</f>
        <v>Geräte</v>
      </c>
      <c r="AA5115" s="19" t="str">
        <f>VLOOKUP(W5115,'Verweis Vertreter'!$A$2:$B$24,2,FALSE)</f>
        <v>Antonio Vuolo</v>
      </c>
      <c r="AB5115" s="12">
        <f t="shared" si="711"/>
        <v>2</v>
      </c>
      <c r="AC5115" s="12">
        <f t="shared" si="716"/>
        <v>153</v>
      </c>
      <c r="AD5115" s="12">
        <f t="shared" si="717"/>
        <v>149</v>
      </c>
      <c r="AE5115" s="12">
        <f t="shared" si="712"/>
        <v>298</v>
      </c>
      <c r="AF5115" s="12">
        <f t="shared" si="713"/>
        <v>-4</v>
      </c>
      <c r="AG5115" s="12">
        <f t="shared" si="714"/>
        <v>-8</v>
      </c>
      <c r="AH5115" s="9">
        <f t="shared" si="718"/>
        <v>-2.6845637583892617E-2</v>
      </c>
      <c r="AI5115" s="14">
        <f>VLOOKUP(E5115,'Verweis Faktor'!$A:$B,2,FALSE)</f>
        <v>1</v>
      </c>
      <c r="AJ5115" s="14"/>
      <c r="AK5115" s="14" t="str">
        <f>IF(AL5115="Ja","Versandkosten",VLOOKUP(E5115,'Verweis Belegart'!$A$2:$B$9,2,FALSE))</f>
        <v>Hardware</v>
      </c>
      <c r="AL5115" s="14" t="str">
        <f t="shared" si="719"/>
        <v>Nein</v>
      </c>
      <c r="AM5115" s="14" t="str">
        <f t="shared" si="715"/>
        <v>Negativ</v>
      </c>
    </row>
    <row r="5116" spans="1:39" ht="17.25" customHeight="1" x14ac:dyDescent="0.35">
      <c r="A5116" s="17">
        <v>14575088</v>
      </c>
      <c r="B5116" s="2" t="s">
        <v>2487</v>
      </c>
      <c r="C5116" s="1">
        <v>2025001</v>
      </c>
      <c r="D5116" s="1">
        <v>2001289</v>
      </c>
      <c r="E5116" s="2" t="s">
        <v>34</v>
      </c>
      <c r="F5116" s="2" t="s">
        <v>182</v>
      </c>
      <c r="G5116" s="2" t="s">
        <v>66</v>
      </c>
      <c r="H5116" s="2" t="s">
        <v>1365</v>
      </c>
      <c r="I5116" s="2" t="s">
        <v>1366</v>
      </c>
      <c r="J5116" s="2" t="s">
        <v>103</v>
      </c>
      <c r="K5116" s="2" t="s">
        <v>300</v>
      </c>
      <c r="L5116" s="2" t="s">
        <v>458</v>
      </c>
      <c r="M5116" s="2" t="s">
        <v>459</v>
      </c>
      <c r="N5116" s="2" t="s">
        <v>41</v>
      </c>
      <c r="O5116" s="3">
        <v>10</v>
      </c>
      <c r="P5116" s="3">
        <v>227.2817</v>
      </c>
      <c r="Q5116" s="3">
        <v>239</v>
      </c>
      <c r="R5116" s="3">
        <v>2390</v>
      </c>
      <c r="S5116" s="3">
        <v>11.718299999999999</v>
      </c>
      <c r="T5116" s="3">
        <v>117.18</v>
      </c>
      <c r="U5116" s="3">
        <v>4.9000000000000004</v>
      </c>
      <c r="V5116" s="2" t="s">
        <v>123</v>
      </c>
      <c r="W5116" s="2" t="s">
        <v>124</v>
      </c>
      <c r="X5116" s="2" t="s">
        <v>72</v>
      </c>
      <c r="Y5116" s="19" t="str">
        <f>VLOOKUP(G5116,'Verweis Kd-Gruppe'!$A$2:$B$8,2,FALSE)</f>
        <v>EXP</v>
      </c>
      <c r="Z5116" s="19" t="str">
        <f>VLOOKUP(J5116,'Verweis Art-Gruppe'!$A$2:$B$15,2,FALSE)</f>
        <v>Geräte</v>
      </c>
      <c r="AA5116" s="19" t="str">
        <f>VLOOKUP(W5116,'Verweis Vertreter'!$A$2:$B$24,2,FALSE)</f>
        <v>Antonio Vuolo</v>
      </c>
      <c r="AB5116" s="12">
        <f t="shared" si="711"/>
        <v>10</v>
      </c>
      <c r="AC5116" s="12">
        <f t="shared" si="716"/>
        <v>227.2817</v>
      </c>
      <c r="AD5116" s="12">
        <f t="shared" si="717"/>
        <v>239</v>
      </c>
      <c r="AE5116" s="12">
        <f t="shared" si="712"/>
        <v>2390</v>
      </c>
      <c r="AF5116" s="12">
        <f t="shared" si="713"/>
        <v>11.718299999999999</v>
      </c>
      <c r="AG5116" s="12">
        <f t="shared" si="714"/>
        <v>117.18</v>
      </c>
      <c r="AH5116" s="9">
        <f t="shared" si="718"/>
        <v>4.9029288702928872E-2</v>
      </c>
      <c r="AI5116" s="14">
        <f>VLOOKUP(E5116,'Verweis Faktor'!$A:$B,2,FALSE)</f>
        <v>1</v>
      </c>
      <c r="AJ5116" s="14"/>
      <c r="AK5116" s="14" t="str">
        <f>IF(AL5116="Ja","Versandkosten",VLOOKUP(E5116,'Verweis Belegart'!$A$2:$B$9,2,FALSE))</f>
        <v>Hardware</v>
      </c>
      <c r="AL5116" s="14" t="str">
        <f t="shared" si="719"/>
        <v>Nein</v>
      </c>
      <c r="AM5116" s="14" t="str">
        <f t="shared" si="715"/>
        <v>Positiv</v>
      </c>
    </row>
    <row r="5117" spans="1:39" ht="17.25" customHeight="1" x14ac:dyDescent="0.35">
      <c r="A5117" s="17">
        <v>14575088</v>
      </c>
      <c r="B5117" s="2" t="s">
        <v>2487</v>
      </c>
      <c r="C5117" s="1">
        <v>2025001</v>
      </c>
      <c r="D5117" s="1">
        <v>2001289</v>
      </c>
      <c r="E5117" s="2" t="s">
        <v>34</v>
      </c>
      <c r="F5117" s="2" t="s">
        <v>182</v>
      </c>
      <c r="G5117" s="2" t="s">
        <v>66</v>
      </c>
      <c r="H5117" s="2" t="s">
        <v>1365</v>
      </c>
      <c r="I5117" s="2" t="s">
        <v>1366</v>
      </c>
      <c r="J5117" s="2" t="s">
        <v>103</v>
      </c>
      <c r="K5117" s="2" t="s">
        <v>301</v>
      </c>
      <c r="L5117" s="2" t="s">
        <v>1029</v>
      </c>
      <c r="M5117" s="2" t="s">
        <v>1030</v>
      </c>
      <c r="N5117" s="2" t="s">
        <v>310</v>
      </c>
      <c r="O5117" s="3">
        <v>2</v>
      </c>
      <c r="P5117" s="3">
        <v>484.77780000000001</v>
      </c>
      <c r="Q5117" s="3">
        <v>495</v>
      </c>
      <c r="R5117" s="3">
        <v>990</v>
      </c>
      <c r="S5117" s="3">
        <v>10.222200000000001</v>
      </c>
      <c r="T5117" s="3">
        <v>20.440000000000001</v>
      </c>
      <c r="U5117" s="3">
        <v>2.06</v>
      </c>
      <c r="V5117" s="2" t="s">
        <v>123</v>
      </c>
      <c r="W5117" s="2" t="s">
        <v>124</v>
      </c>
      <c r="X5117" s="2" t="s">
        <v>72</v>
      </c>
      <c r="Y5117" s="19" t="str">
        <f>VLOOKUP(G5117,'Verweis Kd-Gruppe'!$A$2:$B$8,2,FALSE)</f>
        <v>EXP</v>
      </c>
      <c r="Z5117" s="19" t="str">
        <f>VLOOKUP(J5117,'Verweis Art-Gruppe'!$A$2:$B$15,2,FALSE)</f>
        <v>Geräte</v>
      </c>
      <c r="AA5117" s="19" t="str">
        <f>VLOOKUP(W5117,'Verweis Vertreter'!$A$2:$B$24,2,FALSE)</f>
        <v>Antonio Vuolo</v>
      </c>
      <c r="AB5117" s="12">
        <f t="shared" si="711"/>
        <v>2</v>
      </c>
      <c r="AC5117" s="12">
        <f t="shared" si="716"/>
        <v>484.77780000000001</v>
      </c>
      <c r="AD5117" s="12">
        <f t="shared" si="717"/>
        <v>495</v>
      </c>
      <c r="AE5117" s="12">
        <f t="shared" si="712"/>
        <v>990</v>
      </c>
      <c r="AF5117" s="12">
        <f t="shared" si="713"/>
        <v>10.222200000000001</v>
      </c>
      <c r="AG5117" s="12">
        <f t="shared" si="714"/>
        <v>20.440000000000001</v>
      </c>
      <c r="AH5117" s="9">
        <f t="shared" si="718"/>
        <v>2.0646464646464649E-2</v>
      </c>
      <c r="AI5117" s="14">
        <f>VLOOKUP(E5117,'Verweis Faktor'!$A:$B,2,FALSE)</f>
        <v>1</v>
      </c>
      <c r="AJ5117" s="14"/>
      <c r="AK5117" s="14" t="str">
        <f>IF(AL5117="Ja","Versandkosten",VLOOKUP(E5117,'Verweis Belegart'!$A$2:$B$9,2,FALSE))</f>
        <v>Hardware</v>
      </c>
      <c r="AL5117" s="14" t="str">
        <f t="shared" si="719"/>
        <v>Nein</v>
      </c>
      <c r="AM5117" s="14" t="str">
        <f t="shared" si="715"/>
        <v>Positiv</v>
      </c>
    </row>
    <row r="5118" spans="1:39" ht="17.25" customHeight="1" x14ac:dyDescent="0.35">
      <c r="A5118" s="17">
        <v>14575088</v>
      </c>
      <c r="B5118" s="2" t="s">
        <v>2487</v>
      </c>
      <c r="C5118" s="1">
        <v>2025001</v>
      </c>
      <c r="D5118" s="1">
        <v>2001289</v>
      </c>
      <c r="E5118" s="2" t="s">
        <v>34</v>
      </c>
      <c r="F5118" s="2" t="s">
        <v>182</v>
      </c>
      <c r="G5118" s="2" t="s">
        <v>66</v>
      </c>
      <c r="H5118" s="2" t="s">
        <v>1365</v>
      </c>
      <c r="I5118" s="2" t="s">
        <v>1366</v>
      </c>
      <c r="J5118" s="2" t="s">
        <v>103</v>
      </c>
      <c r="K5118" s="2" t="s">
        <v>304</v>
      </c>
      <c r="L5118" s="2" t="s">
        <v>1495</v>
      </c>
      <c r="M5118" s="2" t="s">
        <v>1496</v>
      </c>
      <c r="N5118" s="2" t="s">
        <v>1497</v>
      </c>
      <c r="O5118" s="3">
        <v>20</v>
      </c>
      <c r="P5118" s="3">
        <v>91.187200000000004</v>
      </c>
      <c r="Q5118" s="3">
        <v>96</v>
      </c>
      <c r="R5118" s="3">
        <v>1920</v>
      </c>
      <c r="S5118" s="3">
        <v>4.8128000000000002</v>
      </c>
      <c r="T5118" s="3">
        <v>96.26</v>
      </c>
      <c r="U5118" s="3">
        <v>5.01</v>
      </c>
      <c r="V5118" s="2" t="s">
        <v>123</v>
      </c>
      <c r="W5118" s="2" t="s">
        <v>124</v>
      </c>
      <c r="X5118" s="2" t="s">
        <v>72</v>
      </c>
      <c r="Y5118" s="19" t="str">
        <f>VLOOKUP(G5118,'Verweis Kd-Gruppe'!$A$2:$B$8,2,FALSE)</f>
        <v>EXP</v>
      </c>
      <c r="Z5118" s="19" t="str">
        <f>VLOOKUP(J5118,'Verweis Art-Gruppe'!$A$2:$B$15,2,FALSE)</f>
        <v>Geräte</v>
      </c>
      <c r="AA5118" s="19" t="str">
        <f>VLOOKUP(W5118,'Verweis Vertreter'!$A$2:$B$24,2,FALSE)</f>
        <v>Antonio Vuolo</v>
      </c>
      <c r="AB5118" s="12">
        <f t="shared" si="711"/>
        <v>20</v>
      </c>
      <c r="AC5118" s="12">
        <f t="shared" si="716"/>
        <v>91.187200000000004</v>
      </c>
      <c r="AD5118" s="12">
        <f t="shared" si="717"/>
        <v>96</v>
      </c>
      <c r="AE5118" s="12">
        <f t="shared" si="712"/>
        <v>1920</v>
      </c>
      <c r="AF5118" s="12">
        <f t="shared" si="713"/>
        <v>4.8128000000000002</v>
      </c>
      <c r="AG5118" s="12">
        <f t="shared" si="714"/>
        <v>96.26</v>
      </c>
      <c r="AH5118" s="9">
        <f t="shared" si="718"/>
        <v>5.0135416666666668E-2</v>
      </c>
      <c r="AI5118" s="14">
        <f>VLOOKUP(E5118,'Verweis Faktor'!$A:$B,2,FALSE)</f>
        <v>1</v>
      </c>
      <c r="AJ5118" s="14"/>
      <c r="AK5118" s="14" t="str">
        <f>IF(AL5118="Ja","Versandkosten",VLOOKUP(E5118,'Verweis Belegart'!$A$2:$B$9,2,FALSE))</f>
        <v>Hardware</v>
      </c>
      <c r="AL5118" s="14" t="str">
        <f t="shared" si="719"/>
        <v>Nein</v>
      </c>
      <c r="AM5118" s="14" t="str">
        <f t="shared" si="715"/>
        <v>Positiv</v>
      </c>
    </row>
    <row r="5119" spans="1:39" ht="17.25" customHeight="1" x14ac:dyDescent="0.35">
      <c r="A5119" s="17">
        <v>14575088</v>
      </c>
      <c r="B5119" s="2" t="s">
        <v>2487</v>
      </c>
      <c r="C5119" s="1">
        <v>2025001</v>
      </c>
      <c r="D5119" s="1">
        <v>2001289</v>
      </c>
      <c r="E5119" s="2" t="s">
        <v>34</v>
      </c>
      <c r="F5119" s="2" t="s">
        <v>182</v>
      </c>
      <c r="G5119" s="2" t="s">
        <v>66</v>
      </c>
      <c r="H5119" s="2" t="s">
        <v>1365</v>
      </c>
      <c r="I5119" s="2" t="s">
        <v>1366</v>
      </c>
      <c r="J5119" s="2" t="s">
        <v>103</v>
      </c>
      <c r="K5119" s="2" t="s">
        <v>307</v>
      </c>
      <c r="L5119" s="2" t="s">
        <v>1840</v>
      </c>
      <c r="M5119" s="2" t="s">
        <v>1841</v>
      </c>
      <c r="N5119" s="2" t="s">
        <v>1497</v>
      </c>
      <c r="O5119" s="3">
        <v>20</v>
      </c>
      <c r="P5119" s="3">
        <v>90.689700000000002</v>
      </c>
      <c r="Q5119" s="3">
        <v>96</v>
      </c>
      <c r="R5119" s="3">
        <v>1920</v>
      </c>
      <c r="S5119" s="3">
        <v>5.3102999999999998</v>
      </c>
      <c r="T5119" s="3">
        <v>106.21</v>
      </c>
      <c r="U5119" s="3">
        <v>5.53</v>
      </c>
      <c r="V5119" s="2" t="s">
        <v>123</v>
      </c>
      <c r="W5119" s="2" t="s">
        <v>124</v>
      </c>
      <c r="X5119" s="2" t="s">
        <v>72</v>
      </c>
      <c r="Y5119" s="19" t="str">
        <f>VLOOKUP(G5119,'Verweis Kd-Gruppe'!$A$2:$B$8,2,FALSE)</f>
        <v>EXP</v>
      </c>
      <c r="Z5119" s="19" t="str">
        <f>VLOOKUP(J5119,'Verweis Art-Gruppe'!$A$2:$B$15,2,FALSE)</f>
        <v>Geräte</v>
      </c>
      <c r="AA5119" s="19" t="str">
        <f>VLOOKUP(W5119,'Verweis Vertreter'!$A$2:$B$24,2,FALSE)</f>
        <v>Antonio Vuolo</v>
      </c>
      <c r="AB5119" s="12">
        <f t="shared" si="711"/>
        <v>20</v>
      </c>
      <c r="AC5119" s="12">
        <f t="shared" si="716"/>
        <v>90.689700000000002</v>
      </c>
      <c r="AD5119" s="12">
        <f t="shared" si="717"/>
        <v>96</v>
      </c>
      <c r="AE5119" s="12">
        <f t="shared" si="712"/>
        <v>1920</v>
      </c>
      <c r="AF5119" s="12">
        <f t="shared" si="713"/>
        <v>5.3102999999999998</v>
      </c>
      <c r="AG5119" s="12">
        <f t="shared" si="714"/>
        <v>106.21</v>
      </c>
      <c r="AH5119" s="9">
        <f t="shared" si="718"/>
        <v>5.5317708333333333E-2</v>
      </c>
      <c r="AI5119" s="14">
        <f>VLOOKUP(E5119,'Verweis Faktor'!$A:$B,2,FALSE)</f>
        <v>1</v>
      </c>
      <c r="AJ5119" s="14"/>
      <c r="AK5119" s="14" t="str">
        <f>IF(AL5119="Ja","Versandkosten",VLOOKUP(E5119,'Verweis Belegart'!$A$2:$B$9,2,FALSE))</f>
        <v>Hardware</v>
      </c>
      <c r="AL5119" s="14" t="str">
        <f t="shared" si="719"/>
        <v>Nein</v>
      </c>
      <c r="AM5119" s="14" t="str">
        <f t="shared" si="715"/>
        <v>Positiv</v>
      </c>
    </row>
    <row r="5120" spans="1:39" ht="17.25" customHeight="1" x14ac:dyDescent="0.35">
      <c r="A5120" s="17">
        <v>14575088</v>
      </c>
      <c r="B5120" s="2" t="s">
        <v>2487</v>
      </c>
      <c r="C5120" s="1">
        <v>2025001</v>
      </c>
      <c r="D5120" s="1">
        <v>2001289</v>
      </c>
      <c r="E5120" s="2" t="s">
        <v>34</v>
      </c>
      <c r="F5120" s="2" t="s">
        <v>182</v>
      </c>
      <c r="G5120" s="2" t="s">
        <v>66</v>
      </c>
      <c r="H5120" s="2" t="s">
        <v>1365</v>
      </c>
      <c r="I5120" s="2" t="s">
        <v>1366</v>
      </c>
      <c r="J5120" s="2" t="s">
        <v>103</v>
      </c>
      <c r="K5120" s="2" t="s">
        <v>311</v>
      </c>
      <c r="L5120" s="2" t="s">
        <v>275</v>
      </c>
      <c r="M5120" s="2" t="s">
        <v>276</v>
      </c>
      <c r="N5120" s="2" t="s">
        <v>271</v>
      </c>
      <c r="O5120" s="3">
        <v>5</v>
      </c>
      <c r="P5120" s="3">
        <v>416</v>
      </c>
      <c r="Q5120" s="3">
        <v>428</v>
      </c>
      <c r="R5120" s="3">
        <v>2140</v>
      </c>
      <c r="S5120" s="3">
        <v>12</v>
      </c>
      <c r="T5120" s="3">
        <v>60</v>
      </c>
      <c r="U5120" s="3">
        <v>2.8</v>
      </c>
      <c r="V5120" s="2" t="s">
        <v>123</v>
      </c>
      <c r="W5120" s="2" t="s">
        <v>124</v>
      </c>
      <c r="X5120" s="2" t="s">
        <v>72</v>
      </c>
      <c r="Y5120" s="19" t="str">
        <f>VLOOKUP(G5120,'Verweis Kd-Gruppe'!$A$2:$B$8,2,FALSE)</f>
        <v>EXP</v>
      </c>
      <c r="Z5120" s="19" t="str">
        <f>VLOOKUP(J5120,'Verweis Art-Gruppe'!$A$2:$B$15,2,FALSE)</f>
        <v>Geräte</v>
      </c>
      <c r="AA5120" s="19" t="str">
        <f>VLOOKUP(W5120,'Verweis Vertreter'!$A$2:$B$24,2,FALSE)</f>
        <v>Antonio Vuolo</v>
      </c>
      <c r="AB5120" s="12">
        <f t="shared" si="711"/>
        <v>5</v>
      </c>
      <c r="AC5120" s="12">
        <f t="shared" si="716"/>
        <v>416</v>
      </c>
      <c r="AD5120" s="12">
        <f t="shared" si="717"/>
        <v>428</v>
      </c>
      <c r="AE5120" s="12">
        <f t="shared" si="712"/>
        <v>2140</v>
      </c>
      <c r="AF5120" s="12">
        <f t="shared" si="713"/>
        <v>12</v>
      </c>
      <c r="AG5120" s="12">
        <f t="shared" si="714"/>
        <v>60</v>
      </c>
      <c r="AH5120" s="9">
        <f t="shared" si="718"/>
        <v>2.8037383177570093E-2</v>
      </c>
      <c r="AI5120" s="14">
        <f>VLOOKUP(E5120,'Verweis Faktor'!$A:$B,2,FALSE)</f>
        <v>1</v>
      </c>
      <c r="AJ5120" s="14"/>
      <c r="AK5120" s="14" t="str">
        <f>IF(AL5120="Ja","Versandkosten",VLOOKUP(E5120,'Verweis Belegart'!$A$2:$B$9,2,FALSE))</f>
        <v>Hardware</v>
      </c>
      <c r="AL5120" s="14" t="str">
        <f t="shared" si="719"/>
        <v>Nein</v>
      </c>
      <c r="AM5120" s="14" t="str">
        <f t="shared" si="715"/>
        <v>Positiv</v>
      </c>
    </row>
    <row r="5121" spans="1:39" ht="17.25" customHeight="1" x14ac:dyDescent="0.35">
      <c r="A5121" s="17">
        <v>14575088</v>
      </c>
      <c r="B5121" s="2" t="s">
        <v>2487</v>
      </c>
      <c r="C5121" s="1">
        <v>2025001</v>
      </c>
      <c r="D5121" s="1">
        <v>2001289</v>
      </c>
      <c r="E5121" s="2" t="s">
        <v>34</v>
      </c>
      <c r="F5121" s="2" t="s">
        <v>182</v>
      </c>
      <c r="G5121" s="2" t="s">
        <v>66</v>
      </c>
      <c r="H5121" s="2" t="s">
        <v>1365</v>
      </c>
      <c r="I5121" s="2" t="s">
        <v>1366</v>
      </c>
      <c r="J5121" s="2" t="s">
        <v>103</v>
      </c>
      <c r="K5121" s="2" t="s">
        <v>478</v>
      </c>
      <c r="L5121" s="2" t="s">
        <v>1808</v>
      </c>
      <c r="M5121" s="2" t="s">
        <v>1809</v>
      </c>
      <c r="N5121" s="2" t="s">
        <v>139</v>
      </c>
      <c r="O5121" s="3">
        <v>10</v>
      </c>
      <c r="P5121" s="3">
        <v>699.65219999999999</v>
      </c>
      <c r="Q5121" s="3">
        <v>715</v>
      </c>
      <c r="R5121" s="3">
        <v>7150</v>
      </c>
      <c r="S5121" s="3">
        <v>15.347799999999999</v>
      </c>
      <c r="T5121" s="3">
        <v>153.47999999999999</v>
      </c>
      <c r="U5121" s="3">
        <v>2.14</v>
      </c>
      <c r="V5121" s="2" t="s">
        <v>123</v>
      </c>
      <c r="W5121" s="2" t="s">
        <v>124</v>
      </c>
      <c r="X5121" s="2" t="s">
        <v>72</v>
      </c>
      <c r="Y5121" s="19" t="str">
        <f>VLOOKUP(G5121,'Verweis Kd-Gruppe'!$A$2:$B$8,2,FALSE)</f>
        <v>EXP</v>
      </c>
      <c r="Z5121" s="19" t="str">
        <f>VLOOKUP(J5121,'Verweis Art-Gruppe'!$A$2:$B$15,2,FALSE)</f>
        <v>Geräte</v>
      </c>
      <c r="AA5121" s="19" t="str">
        <f>VLOOKUP(W5121,'Verweis Vertreter'!$A$2:$B$24,2,FALSE)</f>
        <v>Antonio Vuolo</v>
      </c>
      <c r="AB5121" s="12">
        <f t="shared" si="711"/>
        <v>10</v>
      </c>
      <c r="AC5121" s="12">
        <f t="shared" si="716"/>
        <v>699.65219999999999</v>
      </c>
      <c r="AD5121" s="12">
        <f t="shared" si="717"/>
        <v>715</v>
      </c>
      <c r="AE5121" s="12">
        <f t="shared" si="712"/>
        <v>7150</v>
      </c>
      <c r="AF5121" s="12">
        <f t="shared" si="713"/>
        <v>15.347799999999999</v>
      </c>
      <c r="AG5121" s="12">
        <f t="shared" si="714"/>
        <v>153.47999999999999</v>
      </c>
      <c r="AH5121" s="9">
        <f t="shared" si="718"/>
        <v>2.1465734265734265E-2</v>
      </c>
      <c r="AI5121" s="14">
        <f>VLOOKUP(E5121,'Verweis Faktor'!$A:$B,2,FALSE)</f>
        <v>1</v>
      </c>
      <c r="AJ5121" s="14"/>
      <c r="AK5121" s="14" t="str">
        <f>IF(AL5121="Ja","Versandkosten",VLOOKUP(E5121,'Verweis Belegart'!$A$2:$B$9,2,FALSE))</f>
        <v>Hardware</v>
      </c>
      <c r="AL5121" s="14" t="str">
        <f t="shared" si="719"/>
        <v>Nein</v>
      </c>
      <c r="AM5121" s="14" t="str">
        <f t="shared" si="715"/>
        <v>Positiv</v>
      </c>
    </row>
    <row r="5122" spans="1:39" ht="17.25" customHeight="1" x14ac:dyDescent="0.35">
      <c r="A5122" s="17">
        <v>14575088</v>
      </c>
      <c r="B5122" s="2" t="s">
        <v>2487</v>
      </c>
      <c r="C5122" s="1">
        <v>2025001</v>
      </c>
      <c r="D5122" s="1">
        <v>2001289</v>
      </c>
      <c r="E5122" s="2" t="s">
        <v>34</v>
      </c>
      <c r="F5122" s="2" t="s">
        <v>182</v>
      </c>
      <c r="G5122" s="2" t="s">
        <v>66</v>
      </c>
      <c r="H5122" s="2" t="s">
        <v>1365</v>
      </c>
      <c r="I5122" s="2" t="s">
        <v>1366</v>
      </c>
      <c r="J5122" s="2" t="s">
        <v>103</v>
      </c>
      <c r="K5122" s="2" t="s">
        <v>482</v>
      </c>
      <c r="L5122" s="2" t="s">
        <v>631</v>
      </c>
      <c r="M5122" s="2" t="s">
        <v>632</v>
      </c>
      <c r="N5122" s="2" t="s">
        <v>379</v>
      </c>
      <c r="O5122" s="3">
        <v>10</v>
      </c>
      <c r="P5122" s="3">
        <v>417</v>
      </c>
      <c r="Q5122" s="3">
        <v>439</v>
      </c>
      <c r="R5122" s="3">
        <v>4390</v>
      </c>
      <c r="S5122" s="3">
        <v>22</v>
      </c>
      <c r="T5122" s="3">
        <v>220</v>
      </c>
      <c r="U5122" s="3">
        <v>5.01</v>
      </c>
      <c r="V5122" s="2" t="s">
        <v>123</v>
      </c>
      <c r="W5122" s="2" t="s">
        <v>124</v>
      </c>
      <c r="X5122" s="2" t="s">
        <v>72</v>
      </c>
      <c r="Y5122" s="19" t="str">
        <f>VLOOKUP(G5122,'Verweis Kd-Gruppe'!$A$2:$B$8,2,FALSE)</f>
        <v>EXP</v>
      </c>
      <c r="Z5122" s="19" t="str">
        <f>VLOOKUP(J5122,'Verweis Art-Gruppe'!$A$2:$B$15,2,FALSE)</f>
        <v>Geräte</v>
      </c>
      <c r="AA5122" s="19" t="str">
        <f>VLOOKUP(W5122,'Verweis Vertreter'!$A$2:$B$24,2,FALSE)</f>
        <v>Antonio Vuolo</v>
      </c>
      <c r="AB5122" s="12">
        <f t="shared" si="711"/>
        <v>10</v>
      </c>
      <c r="AC5122" s="12">
        <f t="shared" si="716"/>
        <v>417</v>
      </c>
      <c r="AD5122" s="12">
        <f t="shared" si="717"/>
        <v>439</v>
      </c>
      <c r="AE5122" s="12">
        <f t="shared" si="712"/>
        <v>4390</v>
      </c>
      <c r="AF5122" s="12">
        <f t="shared" si="713"/>
        <v>22</v>
      </c>
      <c r="AG5122" s="12">
        <f t="shared" si="714"/>
        <v>220</v>
      </c>
      <c r="AH5122" s="9">
        <f t="shared" si="718"/>
        <v>5.011389521640091E-2</v>
      </c>
      <c r="AI5122" s="14">
        <f>VLOOKUP(E5122,'Verweis Faktor'!$A:$B,2,FALSE)</f>
        <v>1</v>
      </c>
      <c r="AJ5122" s="14"/>
      <c r="AK5122" s="14" t="str">
        <f>IF(AL5122="Ja","Versandkosten",VLOOKUP(E5122,'Verweis Belegart'!$A$2:$B$9,2,FALSE))</f>
        <v>Hardware</v>
      </c>
      <c r="AL5122" s="14" t="str">
        <f t="shared" si="719"/>
        <v>Nein</v>
      </c>
      <c r="AM5122" s="14" t="str">
        <f t="shared" si="715"/>
        <v>Positiv</v>
      </c>
    </row>
    <row r="5123" spans="1:39" ht="17.25" customHeight="1" x14ac:dyDescent="0.35">
      <c r="A5123" s="17">
        <v>14575088</v>
      </c>
      <c r="B5123" s="2" t="s">
        <v>2487</v>
      </c>
      <c r="C5123" s="1">
        <v>2025001</v>
      </c>
      <c r="D5123" s="1">
        <v>2001289</v>
      </c>
      <c r="E5123" s="2" t="s">
        <v>34</v>
      </c>
      <c r="F5123" s="2" t="s">
        <v>182</v>
      </c>
      <c r="G5123" s="2" t="s">
        <v>66</v>
      </c>
      <c r="H5123" s="2" t="s">
        <v>1365</v>
      </c>
      <c r="I5123" s="2" t="s">
        <v>1366</v>
      </c>
      <c r="J5123" s="2" t="s">
        <v>103</v>
      </c>
      <c r="K5123" s="2" t="s">
        <v>485</v>
      </c>
      <c r="L5123" s="2" t="s">
        <v>277</v>
      </c>
      <c r="M5123" s="2" t="s">
        <v>278</v>
      </c>
      <c r="N5123" s="2" t="s">
        <v>48</v>
      </c>
      <c r="O5123" s="3">
        <v>10</v>
      </c>
      <c r="P5123" s="3">
        <v>253.2636</v>
      </c>
      <c r="Q5123" s="3">
        <v>275</v>
      </c>
      <c r="R5123" s="3">
        <v>2750</v>
      </c>
      <c r="S5123" s="3">
        <v>21.7364</v>
      </c>
      <c r="T5123" s="3">
        <v>217.36</v>
      </c>
      <c r="U5123" s="3">
        <v>7.9</v>
      </c>
      <c r="V5123" s="2" t="s">
        <v>123</v>
      </c>
      <c r="W5123" s="2" t="s">
        <v>124</v>
      </c>
      <c r="X5123" s="2" t="s">
        <v>72</v>
      </c>
      <c r="Y5123" s="19" t="str">
        <f>VLOOKUP(G5123,'Verweis Kd-Gruppe'!$A$2:$B$8,2,FALSE)</f>
        <v>EXP</v>
      </c>
      <c r="Z5123" s="19" t="str">
        <f>VLOOKUP(J5123,'Verweis Art-Gruppe'!$A$2:$B$15,2,FALSE)</f>
        <v>Geräte</v>
      </c>
      <c r="AA5123" s="19" t="str">
        <f>VLOOKUP(W5123,'Verweis Vertreter'!$A$2:$B$24,2,FALSE)</f>
        <v>Antonio Vuolo</v>
      </c>
      <c r="AB5123" s="12">
        <f t="shared" ref="AB5123:AB5186" si="720">$AI5123*O5123</f>
        <v>10</v>
      </c>
      <c r="AC5123" s="12">
        <f t="shared" si="716"/>
        <v>253.2636</v>
      </c>
      <c r="AD5123" s="12">
        <f t="shared" si="717"/>
        <v>275</v>
      </c>
      <c r="AE5123" s="12">
        <f t="shared" ref="AE5123:AE5186" si="721">$AI5123*R5123</f>
        <v>2750</v>
      </c>
      <c r="AF5123" s="12">
        <f t="shared" ref="AF5123:AF5186" si="722">$AI5123*S5123</f>
        <v>21.7364</v>
      </c>
      <c r="AG5123" s="12">
        <f t="shared" ref="AG5123:AG5186" si="723">$AI5123*T5123</f>
        <v>217.36</v>
      </c>
      <c r="AH5123" s="9">
        <f t="shared" si="718"/>
        <v>7.9039999999999999E-2</v>
      </c>
      <c r="AI5123" s="14">
        <f>VLOOKUP(E5123,'Verweis Faktor'!$A:$B,2,FALSE)</f>
        <v>1</v>
      </c>
      <c r="AJ5123" s="14"/>
      <c r="AK5123" s="14" t="str">
        <f>IF(AL5123="Ja","Versandkosten",VLOOKUP(E5123,'Verweis Belegart'!$A$2:$B$9,2,FALSE))</f>
        <v>Hardware</v>
      </c>
      <c r="AL5123" s="14" t="str">
        <f t="shared" si="719"/>
        <v>Nein</v>
      </c>
      <c r="AM5123" s="14" t="str">
        <f t="shared" ref="AM5123:AM5186" si="724">IF(AG5123&lt;0,"Negativ","Positiv")</f>
        <v>Positiv</v>
      </c>
    </row>
    <row r="5124" spans="1:39" ht="17.25" customHeight="1" x14ac:dyDescent="0.35">
      <c r="A5124" s="17">
        <v>14575088</v>
      </c>
      <c r="B5124" s="2" t="s">
        <v>2487</v>
      </c>
      <c r="C5124" s="1">
        <v>2025001</v>
      </c>
      <c r="D5124" s="1">
        <v>2001289</v>
      </c>
      <c r="E5124" s="2" t="s">
        <v>34</v>
      </c>
      <c r="F5124" s="2" t="s">
        <v>182</v>
      </c>
      <c r="G5124" s="2" t="s">
        <v>66</v>
      </c>
      <c r="H5124" s="2" t="s">
        <v>1365</v>
      </c>
      <c r="I5124" s="2" t="s">
        <v>1366</v>
      </c>
      <c r="J5124" s="2" t="s">
        <v>103</v>
      </c>
      <c r="K5124" s="2" t="s">
        <v>486</v>
      </c>
      <c r="L5124" s="2" t="s">
        <v>2308</v>
      </c>
      <c r="M5124" s="2" t="s">
        <v>2309</v>
      </c>
      <c r="N5124" s="2" t="s">
        <v>679</v>
      </c>
      <c r="O5124" s="3">
        <v>5</v>
      </c>
      <c r="P5124" s="3">
        <v>91</v>
      </c>
      <c r="Q5124" s="3">
        <v>98</v>
      </c>
      <c r="R5124" s="3">
        <v>490</v>
      </c>
      <c r="S5124" s="3">
        <v>7</v>
      </c>
      <c r="T5124" s="3">
        <v>35</v>
      </c>
      <c r="U5124" s="3">
        <v>7.14</v>
      </c>
      <c r="V5124" s="2" t="s">
        <v>123</v>
      </c>
      <c r="W5124" s="2" t="s">
        <v>124</v>
      </c>
      <c r="X5124" s="2" t="s">
        <v>72</v>
      </c>
      <c r="Y5124" s="19" t="str">
        <f>VLOOKUP(G5124,'Verweis Kd-Gruppe'!$A$2:$B$8,2,FALSE)</f>
        <v>EXP</v>
      </c>
      <c r="Z5124" s="19" t="str">
        <f>VLOOKUP(J5124,'Verweis Art-Gruppe'!$A$2:$B$15,2,FALSE)</f>
        <v>Geräte</v>
      </c>
      <c r="AA5124" s="19" t="str">
        <f>VLOOKUP(W5124,'Verweis Vertreter'!$A$2:$B$24,2,FALSE)</f>
        <v>Antonio Vuolo</v>
      </c>
      <c r="AB5124" s="12">
        <f t="shared" si="720"/>
        <v>5</v>
      </c>
      <c r="AC5124" s="12">
        <f t="shared" ref="AC5124:AC5187" si="725">P5124</f>
        <v>91</v>
      </c>
      <c r="AD5124" s="12">
        <f t="shared" ref="AD5124:AD5187" si="726">Q5124</f>
        <v>98</v>
      </c>
      <c r="AE5124" s="12">
        <f t="shared" si="721"/>
        <v>490</v>
      </c>
      <c r="AF5124" s="12">
        <f t="shared" si="722"/>
        <v>7</v>
      </c>
      <c r="AG5124" s="12">
        <f t="shared" si="723"/>
        <v>35</v>
      </c>
      <c r="AH5124" s="9">
        <f t="shared" ref="AH5124:AH5187" si="727">IF(AF5124=0,0,AG5124/AE5124*AI5124)</f>
        <v>7.1428571428571425E-2</v>
      </c>
      <c r="AI5124" s="14">
        <f>VLOOKUP(E5124,'Verweis Faktor'!$A:$B,2,FALSE)</f>
        <v>1</v>
      </c>
      <c r="AJ5124" s="14"/>
      <c r="AK5124" s="14" t="str">
        <f>IF(AL5124="Ja","Versandkosten",VLOOKUP(E5124,'Verweis Belegart'!$A$2:$B$9,2,FALSE))</f>
        <v>Hardware</v>
      </c>
      <c r="AL5124" s="14" t="str">
        <f t="shared" ref="AL5124:AL5187" si="728">IF(ISNUMBER(FIND("Versandkosten",M5124)),"Ja","Nein")</f>
        <v>Nein</v>
      </c>
      <c r="AM5124" s="14" t="str">
        <f t="shared" si="724"/>
        <v>Positiv</v>
      </c>
    </row>
    <row r="5125" spans="1:39" ht="17.25" customHeight="1" x14ac:dyDescent="0.35">
      <c r="A5125" s="17">
        <v>14575088</v>
      </c>
      <c r="B5125" s="2" t="s">
        <v>2487</v>
      </c>
      <c r="C5125" s="1">
        <v>2025001</v>
      </c>
      <c r="D5125" s="1">
        <v>2001289</v>
      </c>
      <c r="E5125" s="2" t="s">
        <v>34</v>
      </c>
      <c r="F5125" s="2" t="s">
        <v>182</v>
      </c>
      <c r="G5125" s="2" t="s">
        <v>66</v>
      </c>
      <c r="H5125" s="2" t="s">
        <v>1365</v>
      </c>
      <c r="I5125" s="2" t="s">
        <v>1366</v>
      </c>
      <c r="J5125" s="2" t="s">
        <v>103</v>
      </c>
      <c r="K5125" s="2" t="s">
        <v>490</v>
      </c>
      <c r="L5125" s="2" t="s">
        <v>677</v>
      </c>
      <c r="M5125" s="2" t="s">
        <v>678</v>
      </c>
      <c r="N5125" s="2" t="s">
        <v>679</v>
      </c>
      <c r="O5125" s="3">
        <v>5</v>
      </c>
      <c r="P5125" s="3">
        <v>90.957800000000006</v>
      </c>
      <c r="Q5125" s="3">
        <v>98</v>
      </c>
      <c r="R5125" s="3">
        <v>490</v>
      </c>
      <c r="S5125" s="3">
        <v>7.0422000000000002</v>
      </c>
      <c r="T5125" s="3">
        <v>35.21</v>
      </c>
      <c r="U5125" s="3">
        <v>7.18</v>
      </c>
      <c r="V5125" s="2" t="s">
        <v>123</v>
      </c>
      <c r="W5125" s="2" t="s">
        <v>124</v>
      </c>
      <c r="X5125" s="2" t="s">
        <v>72</v>
      </c>
      <c r="Y5125" s="19" t="str">
        <f>VLOOKUP(G5125,'Verweis Kd-Gruppe'!$A$2:$B$8,2,FALSE)</f>
        <v>EXP</v>
      </c>
      <c r="Z5125" s="19" t="str">
        <f>VLOOKUP(J5125,'Verweis Art-Gruppe'!$A$2:$B$15,2,FALSE)</f>
        <v>Geräte</v>
      </c>
      <c r="AA5125" s="19" t="str">
        <f>VLOOKUP(W5125,'Verweis Vertreter'!$A$2:$B$24,2,FALSE)</f>
        <v>Antonio Vuolo</v>
      </c>
      <c r="AB5125" s="12">
        <f t="shared" si="720"/>
        <v>5</v>
      </c>
      <c r="AC5125" s="12">
        <f t="shared" si="725"/>
        <v>90.957800000000006</v>
      </c>
      <c r="AD5125" s="12">
        <f t="shared" si="726"/>
        <v>98</v>
      </c>
      <c r="AE5125" s="12">
        <f t="shared" si="721"/>
        <v>490</v>
      </c>
      <c r="AF5125" s="12">
        <f t="shared" si="722"/>
        <v>7.0422000000000002</v>
      </c>
      <c r="AG5125" s="12">
        <f t="shared" si="723"/>
        <v>35.21</v>
      </c>
      <c r="AH5125" s="9">
        <f t="shared" si="727"/>
        <v>7.1857142857142856E-2</v>
      </c>
      <c r="AI5125" s="14">
        <f>VLOOKUP(E5125,'Verweis Faktor'!$A:$B,2,FALSE)</f>
        <v>1</v>
      </c>
      <c r="AJ5125" s="14"/>
      <c r="AK5125" s="14" t="str">
        <f>IF(AL5125="Ja","Versandkosten",VLOOKUP(E5125,'Verweis Belegart'!$A$2:$B$9,2,FALSE))</f>
        <v>Hardware</v>
      </c>
      <c r="AL5125" s="14" t="str">
        <f t="shared" si="728"/>
        <v>Nein</v>
      </c>
      <c r="AM5125" s="14" t="str">
        <f t="shared" si="724"/>
        <v>Positiv</v>
      </c>
    </row>
    <row r="5126" spans="1:39" ht="17.25" customHeight="1" x14ac:dyDescent="0.35">
      <c r="A5126" s="17">
        <v>14575088</v>
      </c>
      <c r="B5126" s="2" t="s">
        <v>2487</v>
      </c>
      <c r="C5126" s="1">
        <v>2025001</v>
      </c>
      <c r="D5126" s="1">
        <v>2001289</v>
      </c>
      <c r="E5126" s="2" t="s">
        <v>34</v>
      </c>
      <c r="F5126" s="2" t="s">
        <v>182</v>
      </c>
      <c r="G5126" s="2" t="s">
        <v>66</v>
      </c>
      <c r="H5126" s="2" t="s">
        <v>1365</v>
      </c>
      <c r="I5126" s="2" t="s">
        <v>1366</v>
      </c>
      <c r="J5126" s="2" t="s">
        <v>103</v>
      </c>
      <c r="K5126" s="2" t="s">
        <v>494</v>
      </c>
      <c r="L5126" s="2" t="s">
        <v>2313</v>
      </c>
      <c r="M5126" s="2" t="s">
        <v>2314</v>
      </c>
      <c r="N5126" s="2" t="s">
        <v>679</v>
      </c>
      <c r="O5126" s="3">
        <v>5</v>
      </c>
      <c r="P5126" s="3">
        <v>91</v>
      </c>
      <c r="Q5126" s="3">
        <v>98</v>
      </c>
      <c r="R5126" s="3">
        <v>490</v>
      </c>
      <c r="S5126" s="3">
        <v>7</v>
      </c>
      <c r="T5126" s="3">
        <v>35</v>
      </c>
      <c r="U5126" s="3">
        <v>7.14</v>
      </c>
      <c r="V5126" s="2" t="s">
        <v>123</v>
      </c>
      <c r="W5126" s="2" t="s">
        <v>124</v>
      </c>
      <c r="X5126" s="2" t="s">
        <v>72</v>
      </c>
      <c r="Y5126" s="19" t="str">
        <f>VLOOKUP(G5126,'Verweis Kd-Gruppe'!$A$2:$B$8,2,FALSE)</f>
        <v>EXP</v>
      </c>
      <c r="Z5126" s="19" t="str">
        <f>VLOOKUP(J5126,'Verweis Art-Gruppe'!$A$2:$B$15,2,FALSE)</f>
        <v>Geräte</v>
      </c>
      <c r="AA5126" s="19" t="str">
        <f>VLOOKUP(W5126,'Verweis Vertreter'!$A$2:$B$24,2,FALSE)</f>
        <v>Antonio Vuolo</v>
      </c>
      <c r="AB5126" s="12">
        <f t="shared" si="720"/>
        <v>5</v>
      </c>
      <c r="AC5126" s="12">
        <f t="shared" si="725"/>
        <v>91</v>
      </c>
      <c r="AD5126" s="12">
        <f t="shared" si="726"/>
        <v>98</v>
      </c>
      <c r="AE5126" s="12">
        <f t="shared" si="721"/>
        <v>490</v>
      </c>
      <c r="AF5126" s="12">
        <f t="shared" si="722"/>
        <v>7</v>
      </c>
      <c r="AG5126" s="12">
        <f t="shared" si="723"/>
        <v>35</v>
      </c>
      <c r="AH5126" s="9">
        <f t="shared" si="727"/>
        <v>7.1428571428571425E-2</v>
      </c>
      <c r="AI5126" s="14">
        <f>VLOOKUP(E5126,'Verweis Faktor'!$A:$B,2,FALSE)</f>
        <v>1</v>
      </c>
      <c r="AJ5126" s="14"/>
      <c r="AK5126" s="14" t="str">
        <f>IF(AL5126="Ja","Versandkosten",VLOOKUP(E5126,'Verweis Belegart'!$A$2:$B$9,2,FALSE))</f>
        <v>Hardware</v>
      </c>
      <c r="AL5126" s="14" t="str">
        <f t="shared" si="728"/>
        <v>Nein</v>
      </c>
      <c r="AM5126" s="14" t="str">
        <f t="shared" si="724"/>
        <v>Positiv</v>
      </c>
    </row>
    <row r="5127" spans="1:39" ht="17.25" customHeight="1" x14ac:dyDescent="0.35">
      <c r="A5127" s="17">
        <v>14575088</v>
      </c>
      <c r="B5127" s="2" t="s">
        <v>2487</v>
      </c>
      <c r="C5127" s="1">
        <v>2025001</v>
      </c>
      <c r="D5127" s="1">
        <v>2001289</v>
      </c>
      <c r="E5127" s="2" t="s">
        <v>34</v>
      </c>
      <c r="F5127" s="2" t="s">
        <v>182</v>
      </c>
      <c r="G5127" s="2" t="s">
        <v>66</v>
      </c>
      <c r="H5127" s="2" t="s">
        <v>1365</v>
      </c>
      <c r="I5127" s="2" t="s">
        <v>1366</v>
      </c>
      <c r="J5127" s="2" t="s">
        <v>103</v>
      </c>
      <c r="K5127" s="2" t="s">
        <v>498</v>
      </c>
      <c r="L5127" s="2" t="s">
        <v>279</v>
      </c>
      <c r="M5127" s="2" t="s">
        <v>280</v>
      </c>
      <c r="N5127" s="2" t="s">
        <v>271</v>
      </c>
      <c r="O5127" s="3">
        <v>5</v>
      </c>
      <c r="P5127" s="3">
        <v>411.96159999999998</v>
      </c>
      <c r="Q5127" s="3">
        <v>424</v>
      </c>
      <c r="R5127" s="3">
        <v>2120</v>
      </c>
      <c r="S5127" s="3">
        <v>12.038399999999999</v>
      </c>
      <c r="T5127" s="3">
        <v>60.19</v>
      </c>
      <c r="U5127" s="3">
        <v>2.83</v>
      </c>
      <c r="V5127" s="2" t="s">
        <v>123</v>
      </c>
      <c r="W5127" s="2" t="s">
        <v>124</v>
      </c>
      <c r="X5127" s="2" t="s">
        <v>72</v>
      </c>
      <c r="Y5127" s="19" t="str">
        <f>VLOOKUP(G5127,'Verweis Kd-Gruppe'!$A$2:$B$8,2,FALSE)</f>
        <v>EXP</v>
      </c>
      <c r="Z5127" s="19" t="str">
        <f>VLOOKUP(J5127,'Verweis Art-Gruppe'!$A$2:$B$15,2,FALSE)</f>
        <v>Geräte</v>
      </c>
      <c r="AA5127" s="19" t="str">
        <f>VLOOKUP(W5127,'Verweis Vertreter'!$A$2:$B$24,2,FALSE)</f>
        <v>Antonio Vuolo</v>
      </c>
      <c r="AB5127" s="12">
        <f t="shared" si="720"/>
        <v>5</v>
      </c>
      <c r="AC5127" s="12">
        <f t="shared" si="725"/>
        <v>411.96159999999998</v>
      </c>
      <c r="AD5127" s="12">
        <f t="shared" si="726"/>
        <v>424</v>
      </c>
      <c r="AE5127" s="12">
        <f t="shared" si="721"/>
        <v>2120</v>
      </c>
      <c r="AF5127" s="12">
        <f t="shared" si="722"/>
        <v>12.038399999999999</v>
      </c>
      <c r="AG5127" s="12">
        <f t="shared" si="723"/>
        <v>60.19</v>
      </c>
      <c r="AH5127" s="9">
        <f t="shared" si="727"/>
        <v>2.8391509433962264E-2</v>
      </c>
      <c r="AI5127" s="14">
        <f>VLOOKUP(E5127,'Verweis Faktor'!$A:$B,2,FALSE)</f>
        <v>1</v>
      </c>
      <c r="AJ5127" s="14"/>
      <c r="AK5127" s="14" t="str">
        <f>IF(AL5127="Ja","Versandkosten",VLOOKUP(E5127,'Verweis Belegart'!$A$2:$B$9,2,FALSE))</f>
        <v>Hardware</v>
      </c>
      <c r="AL5127" s="14" t="str">
        <f t="shared" si="728"/>
        <v>Nein</v>
      </c>
      <c r="AM5127" s="14" t="str">
        <f t="shared" si="724"/>
        <v>Positiv</v>
      </c>
    </row>
    <row r="5128" spans="1:39" ht="17.25" customHeight="1" x14ac:dyDescent="0.35">
      <c r="A5128" s="17">
        <v>14575088</v>
      </c>
      <c r="B5128" s="2" t="s">
        <v>2487</v>
      </c>
      <c r="C5128" s="1">
        <v>2025001</v>
      </c>
      <c r="D5128" s="1">
        <v>2001289</v>
      </c>
      <c r="E5128" s="2" t="s">
        <v>34</v>
      </c>
      <c r="F5128" s="2" t="s">
        <v>182</v>
      </c>
      <c r="G5128" s="2" t="s">
        <v>66</v>
      </c>
      <c r="H5128" s="2" t="s">
        <v>1365</v>
      </c>
      <c r="I5128" s="2" t="s">
        <v>1366</v>
      </c>
      <c r="J5128" s="2" t="s">
        <v>103</v>
      </c>
      <c r="K5128" s="2" t="s">
        <v>499</v>
      </c>
      <c r="L5128" s="2" t="s">
        <v>281</v>
      </c>
      <c r="M5128" s="2" t="s">
        <v>282</v>
      </c>
      <c r="N5128" s="2" t="s">
        <v>283</v>
      </c>
      <c r="O5128" s="3">
        <v>5</v>
      </c>
      <c r="P5128" s="3">
        <v>494.59449999999998</v>
      </c>
      <c r="Q5128" s="3">
        <v>520</v>
      </c>
      <c r="R5128" s="3">
        <v>2600</v>
      </c>
      <c r="S5128" s="3">
        <v>25.4055</v>
      </c>
      <c r="T5128" s="3">
        <v>127.03</v>
      </c>
      <c r="U5128" s="3">
        <v>4.88</v>
      </c>
      <c r="V5128" s="2" t="s">
        <v>123</v>
      </c>
      <c r="W5128" s="2" t="s">
        <v>124</v>
      </c>
      <c r="X5128" s="2" t="s">
        <v>72</v>
      </c>
      <c r="Y5128" s="19" t="str">
        <f>VLOOKUP(G5128,'Verweis Kd-Gruppe'!$A$2:$B$8,2,FALSE)</f>
        <v>EXP</v>
      </c>
      <c r="Z5128" s="19" t="str">
        <f>VLOOKUP(J5128,'Verweis Art-Gruppe'!$A$2:$B$15,2,FALSE)</f>
        <v>Geräte</v>
      </c>
      <c r="AA5128" s="19" t="str">
        <f>VLOOKUP(W5128,'Verweis Vertreter'!$A$2:$B$24,2,FALSE)</f>
        <v>Antonio Vuolo</v>
      </c>
      <c r="AB5128" s="12">
        <f t="shared" si="720"/>
        <v>5</v>
      </c>
      <c r="AC5128" s="12">
        <f t="shared" si="725"/>
        <v>494.59449999999998</v>
      </c>
      <c r="AD5128" s="12">
        <f t="shared" si="726"/>
        <v>520</v>
      </c>
      <c r="AE5128" s="12">
        <f t="shared" si="721"/>
        <v>2600</v>
      </c>
      <c r="AF5128" s="12">
        <f t="shared" si="722"/>
        <v>25.4055</v>
      </c>
      <c r="AG5128" s="12">
        <f t="shared" si="723"/>
        <v>127.03</v>
      </c>
      <c r="AH5128" s="9">
        <f t="shared" si="727"/>
        <v>4.885769230769231E-2</v>
      </c>
      <c r="AI5128" s="14">
        <f>VLOOKUP(E5128,'Verweis Faktor'!$A:$B,2,FALSE)</f>
        <v>1</v>
      </c>
      <c r="AJ5128" s="14"/>
      <c r="AK5128" s="14" t="str">
        <f>IF(AL5128="Ja","Versandkosten",VLOOKUP(E5128,'Verweis Belegart'!$A$2:$B$9,2,FALSE))</f>
        <v>Hardware</v>
      </c>
      <c r="AL5128" s="14" t="str">
        <f t="shared" si="728"/>
        <v>Nein</v>
      </c>
      <c r="AM5128" s="14" t="str">
        <f t="shared" si="724"/>
        <v>Positiv</v>
      </c>
    </row>
    <row r="5129" spans="1:39" ht="17.25" customHeight="1" x14ac:dyDescent="0.35">
      <c r="A5129" s="17">
        <v>14575088</v>
      </c>
      <c r="B5129" s="2" t="s">
        <v>2487</v>
      </c>
      <c r="C5129" s="1">
        <v>2025001</v>
      </c>
      <c r="D5129" s="1">
        <v>2001289</v>
      </c>
      <c r="E5129" s="2" t="s">
        <v>34</v>
      </c>
      <c r="F5129" s="2" t="s">
        <v>182</v>
      </c>
      <c r="G5129" s="2" t="s">
        <v>66</v>
      </c>
      <c r="H5129" s="2" t="s">
        <v>1365</v>
      </c>
      <c r="I5129" s="2" t="s">
        <v>1366</v>
      </c>
      <c r="J5129" s="2" t="s">
        <v>103</v>
      </c>
      <c r="K5129" s="2" t="s">
        <v>503</v>
      </c>
      <c r="L5129" s="2" t="s">
        <v>1684</v>
      </c>
      <c r="M5129" s="2" t="s">
        <v>1685</v>
      </c>
      <c r="N5129" s="2" t="s">
        <v>684</v>
      </c>
      <c r="O5129" s="3">
        <v>3</v>
      </c>
      <c r="P5129" s="3">
        <v>76</v>
      </c>
      <c r="Q5129" s="3">
        <v>82</v>
      </c>
      <c r="R5129" s="3">
        <v>246</v>
      </c>
      <c r="S5129" s="3">
        <v>6</v>
      </c>
      <c r="T5129" s="3">
        <v>18</v>
      </c>
      <c r="U5129" s="3">
        <v>7.31</v>
      </c>
      <c r="V5129" s="2" t="s">
        <v>123</v>
      </c>
      <c r="W5129" s="2" t="s">
        <v>124</v>
      </c>
      <c r="X5129" s="2" t="s">
        <v>72</v>
      </c>
      <c r="Y5129" s="19" t="str">
        <f>VLOOKUP(G5129,'Verweis Kd-Gruppe'!$A$2:$B$8,2,FALSE)</f>
        <v>EXP</v>
      </c>
      <c r="Z5129" s="19" t="str">
        <f>VLOOKUP(J5129,'Verweis Art-Gruppe'!$A$2:$B$15,2,FALSE)</f>
        <v>Geräte</v>
      </c>
      <c r="AA5129" s="19" t="str">
        <f>VLOOKUP(W5129,'Verweis Vertreter'!$A$2:$B$24,2,FALSE)</f>
        <v>Antonio Vuolo</v>
      </c>
      <c r="AB5129" s="12">
        <f t="shared" si="720"/>
        <v>3</v>
      </c>
      <c r="AC5129" s="12">
        <f t="shared" si="725"/>
        <v>76</v>
      </c>
      <c r="AD5129" s="12">
        <f t="shared" si="726"/>
        <v>82</v>
      </c>
      <c r="AE5129" s="12">
        <f t="shared" si="721"/>
        <v>246</v>
      </c>
      <c r="AF5129" s="12">
        <f t="shared" si="722"/>
        <v>6</v>
      </c>
      <c r="AG5129" s="12">
        <f t="shared" si="723"/>
        <v>18</v>
      </c>
      <c r="AH5129" s="9">
        <f t="shared" si="727"/>
        <v>7.3170731707317069E-2</v>
      </c>
      <c r="AI5129" s="14">
        <f>VLOOKUP(E5129,'Verweis Faktor'!$A:$B,2,FALSE)</f>
        <v>1</v>
      </c>
      <c r="AJ5129" s="14"/>
      <c r="AK5129" s="14" t="str">
        <f>IF(AL5129="Ja","Versandkosten",VLOOKUP(E5129,'Verweis Belegart'!$A$2:$B$9,2,FALSE))</f>
        <v>Hardware</v>
      </c>
      <c r="AL5129" s="14" t="str">
        <f t="shared" si="728"/>
        <v>Nein</v>
      </c>
      <c r="AM5129" s="14" t="str">
        <f t="shared" si="724"/>
        <v>Positiv</v>
      </c>
    </row>
    <row r="5130" spans="1:39" ht="17.25" customHeight="1" x14ac:dyDescent="0.35">
      <c r="A5130" s="17">
        <v>14575088</v>
      </c>
      <c r="B5130" s="2" t="s">
        <v>2487</v>
      </c>
      <c r="C5130" s="1">
        <v>2025001</v>
      </c>
      <c r="D5130" s="1">
        <v>2001289</v>
      </c>
      <c r="E5130" s="2" t="s">
        <v>34</v>
      </c>
      <c r="F5130" s="2" t="s">
        <v>182</v>
      </c>
      <c r="G5130" s="2" t="s">
        <v>66</v>
      </c>
      <c r="H5130" s="2" t="s">
        <v>1365</v>
      </c>
      <c r="I5130" s="2" t="s">
        <v>1366</v>
      </c>
      <c r="J5130" s="2" t="s">
        <v>103</v>
      </c>
      <c r="K5130" s="2" t="s">
        <v>507</v>
      </c>
      <c r="L5130" s="2" t="s">
        <v>1894</v>
      </c>
      <c r="M5130" s="2" t="s">
        <v>1895</v>
      </c>
      <c r="N5130" s="2" t="s">
        <v>1884</v>
      </c>
      <c r="O5130" s="3">
        <v>5</v>
      </c>
      <c r="P5130" s="3">
        <v>399</v>
      </c>
      <c r="Q5130" s="3">
        <v>439</v>
      </c>
      <c r="R5130" s="3">
        <v>2195</v>
      </c>
      <c r="S5130" s="3">
        <v>40</v>
      </c>
      <c r="T5130" s="3">
        <v>200</v>
      </c>
      <c r="U5130" s="3">
        <v>9.11</v>
      </c>
      <c r="V5130" s="2" t="s">
        <v>123</v>
      </c>
      <c r="W5130" s="2" t="s">
        <v>124</v>
      </c>
      <c r="X5130" s="2" t="s">
        <v>72</v>
      </c>
      <c r="Y5130" s="19" t="str">
        <f>VLOOKUP(G5130,'Verweis Kd-Gruppe'!$A$2:$B$8,2,FALSE)</f>
        <v>EXP</v>
      </c>
      <c r="Z5130" s="19" t="str">
        <f>VLOOKUP(J5130,'Verweis Art-Gruppe'!$A$2:$B$15,2,FALSE)</f>
        <v>Geräte</v>
      </c>
      <c r="AA5130" s="19" t="str">
        <f>VLOOKUP(W5130,'Verweis Vertreter'!$A$2:$B$24,2,FALSE)</f>
        <v>Antonio Vuolo</v>
      </c>
      <c r="AB5130" s="12">
        <f t="shared" si="720"/>
        <v>5</v>
      </c>
      <c r="AC5130" s="12">
        <f t="shared" si="725"/>
        <v>399</v>
      </c>
      <c r="AD5130" s="12">
        <f t="shared" si="726"/>
        <v>439</v>
      </c>
      <c r="AE5130" s="12">
        <f t="shared" si="721"/>
        <v>2195</v>
      </c>
      <c r="AF5130" s="12">
        <f t="shared" si="722"/>
        <v>40</v>
      </c>
      <c r="AG5130" s="12">
        <f t="shared" si="723"/>
        <v>200</v>
      </c>
      <c r="AH5130" s="9">
        <f t="shared" si="727"/>
        <v>9.1116173120728935E-2</v>
      </c>
      <c r="AI5130" s="14">
        <f>VLOOKUP(E5130,'Verweis Faktor'!$A:$B,2,FALSE)</f>
        <v>1</v>
      </c>
      <c r="AJ5130" s="14"/>
      <c r="AK5130" s="14" t="str">
        <f>IF(AL5130="Ja","Versandkosten",VLOOKUP(E5130,'Verweis Belegart'!$A$2:$B$9,2,FALSE))</f>
        <v>Hardware</v>
      </c>
      <c r="AL5130" s="14" t="str">
        <f t="shared" si="728"/>
        <v>Nein</v>
      </c>
      <c r="AM5130" s="14" t="str">
        <f t="shared" si="724"/>
        <v>Positiv</v>
      </c>
    </row>
    <row r="5131" spans="1:39" ht="17.25" customHeight="1" x14ac:dyDescent="0.35">
      <c r="A5131" s="17">
        <v>14575088</v>
      </c>
      <c r="B5131" s="2" t="s">
        <v>2487</v>
      </c>
      <c r="C5131" s="1">
        <v>2025001</v>
      </c>
      <c r="D5131" s="1">
        <v>2001289</v>
      </c>
      <c r="E5131" s="2" t="s">
        <v>34</v>
      </c>
      <c r="F5131" s="2" t="s">
        <v>182</v>
      </c>
      <c r="G5131" s="2" t="s">
        <v>66</v>
      </c>
      <c r="H5131" s="2" t="s">
        <v>1365</v>
      </c>
      <c r="I5131" s="2" t="s">
        <v>1366</v>
      </c>
      <c r="J5131" s="2" t="s">
        <v>103</v>
      </c>
      <c r="K5131" s="2" t="s">
        <v>511</v>
      </c>
      <c r="L5131" s="2" t="s">
        <v>2574</v>
      </c>
      <c r="M5131" s="2" t="s">
        <v>2575</v>
      </c>
      <c r="N5131" s="2" t="s">
        <v>1086</v>
      </c>
      <c r="O5131" s="3">
        <v>1</v>
      </c>
      <c r="P5131" s="3">
        <v>81</v>
      </c>
      <c r="Q5131" s="3">
        <v>93</v>
      </c>
      <c r="R5131" s="3">
        <v>93</v>
      </c>
      <c r="S5131" s="3">
        <v>12</v>
      </c>
      <c r="T5131" s="3">
        <v>12</v>
      </c>
      <c r="U5131" s="3">
        <v>12.9</v>
      </c>
      <c r="V5131" s="2" t="s">
        <v>123</v>
      </c>
      <c r="W5131" s="2" t="s">
        <v>124</v>
      </c>
      <c r="X5131" s="2" t="s">
        <v>72</v>
      </c>
      <c r="Y5131" s="19" t="str">
        <f>VLOOKUP(G5131,'Verweis Kd-Gruppe'!$A$2:$B$8,2,FALSE)</f>
        <v>EXP</v>
      </c>
      <c r="Z5131" s="19" t="str">
        <f>VLOOKUP(J5131,'Verweis Art-Gruppe'!$A$2:$B$15,2,FALSE)</f>
        <v>Geräte</v>
      </c>
      <c r="AA5131" s="19" t="str">
        <f>VLOOKUP(W5131,'Verweis Vertreter'!$A$2:$B$24,2,FALSE)</f>
        <v>Antonio Vuolo</v>
      </c>
      <c r="AB5131" s="12">
        <f t="shared" si="720"/>
        <v>1</v>
      </c>
      <c r="AC5131" s="12">
        <f t="shared" si="725"/>
        <v>81</v>
      </c>
      <c r="AD5131" s="12">
        <f t="shared" si="726"/>
        <v>93</v>
      </c>
      <c r="AE5131" s="12">
        <f t="shared" si="721"/>
        <v>93</v>
      </c>
      <c r="AF5131" s="12">
        <f t="shared" si="722"/>
        <v>12</v>
      </c>
      <c r="AG5131" s="12">
        <f t="shared" si="723"/>
        <v>12</v>
      </c>
      <c r="AH5131" s="9">
        <f t="shared" si="727"/>
        <v>0.12903225806451613</v>
      </c>
      <c r="AI5131" s="14">
        <f>VLOOKUP(E5131,'Verweis Faktor'!$A:$B,2,FALSE)</f>
        <v>1</v>
      </c>
      <c r="AJ5131" s="14"/>
      <c r="AK5131" s="14" t="str">
        <f>IF(AL5131="Ja","Versandkosten",VLOOKUP(E5131,'Verweis Belegart'!$A$2:$B$9,2,FALSE))</f>
        <v>Hardware</v>
      </c>
      <c r="AL5131" s="14" t="str">
        <f t="shared" si="728"/>
        <v>Nein</v>
      </c>
      <c r="AM5131" s="14" t="str">
        <f t="shared" si="724"/>
        <v>Positiv</v>
      </c>
    </row>
    <row r="5132" spans="1:39" ht="17.25" customHeight="1" x14ac:dyDescent="0.35">
      <c r="A5132" s="17">
        <v>14575088</v>
      </c>
      <c r="B5132" s="2" t="s">
        <v>2487</v>
      </c>
      <c r="C5132" s="1">
        <v>2025001</v>
      </c>
      <c r="D5132" s="1">
        <v>2001289</v>
      </c>
      <c r="E5132" s="2" t="s">
        <v>34</v>
      </c>
      <c r="F5132" s="2" t="s">
        <v>182</v>
      </c>
      <c r="G5132" s="2" t="s">
        <v>66</v>
      </c>
      <c r="H5132" s="2" t="s">
        <v>1365</v>
      </c>
      <c r="I5132" s="2" t="s">
        <v>1366</v>
      </c>
      <c r="J5132" s="2" t="s">
        <v>103</v>
      </c>
      <c r="K5132" s="2" t="s">
        <v>512</v>
      </c>
      <c r="L5132" s="2" t="s">
        <v>2006</v>
      </c>
      <c r="M5132" s="2" t="s">
        <v>2007</v>
      </c>
      <c r="N5132" s="2" t="s">
        <v>139</v>
      </c>
      <c r="O5132" s="3">
        <v>3</v>
      </c>
      <c r="P5132" s="3">
        <v>695</v>
      </c>
      <c r="Q5132" s="3">
        <v>715</v>
      </c>
      <c r="R5132" s="3">
        <v>2145</v>
      </c>
      <c r="S5132" s="3">
        <v>20</v>
      </c>
      <c r="T5132" s="3">
        <v>60</v>
      </c>
      <c r="U5132" s="3">
        <v>2.79</v>
      </c>
      <c r="V5132" s="2" t="s">
        <v>123</v>
      </c>
      <c r="W5132" s="2" t="s">
        <v>124</v>
      </c>
      <c r="X5132" s="2" t="s">
        <v>72</v>
      </c>
      <c r="Y5132" s="19" t="str">
        <f>VLOOKUP(G5132,'Verweis Kd-Gruppe'!$A$2:$B$8,2,FALSE)</f>
        <v>EXP</v>
      </c>
      <c r="Z5132" s="19" t="str">
        <f>VLOOKUP(J5132,'Verweis Art-Gruppe'!$A$2:$B$15,2,FALSE)</f>
        <v>Geräte</v>
      </c>
      <c r="AA5132" s="19" t="str">
        <f>VLOOKUP(W5132,'Verweis Vertreter'!$A$2:$B$24,2,FALSE)</f>
        <v>Antonio Vuolo</v>
      </c>
      <c r="AB5132" s="12">
        <f t="shared" si="720"/>
        <v>3</v>
      </c>
      <c r="AC5132" s="12">
        <f t="shared" si="725"/>
        <v>695</v>
      </c>
      <c r="AD5132" s="12">
        <f t="shared" si="726"/>
        <v>715</v>
      </c>
      <c r="AE5132" s="12">
        <f t="shared" si="721"/>
        <v>2145</v>
      </c>
      <c r="AF5132" s="12">
        <f t="shared" si="722"/>
        <v>20</v>
      </c>
      <c r="AG5132" s="12">
        <f t="shared" si="723"/>
        <v>60</v>
      </c>
      <c r="AH5132" s="9">
        <f t="shared" si="727"/>
        <v>2.7972027972027972E-2</v>
      </c>
      <c r="AI5132" s="14">
        <f>VLOOKUP(E5132,'Verweis Faktor'!$A:$B,2,FALSE)</f>
        <v>1</v>
      </c>
      <c r="AJ5132" s="14"/>
      <c r="AK5132" s="14" t="str">
        <f>IF(AL5132="Ja","Versandkosten",VLOOKUP(E5132,'Verweis Belegart'!$A$2:$B$9,2,FALSE))</f>
        <v>Hardware</v>
      </c>
      <c r="AL5132" s="14" t="str">
        <f t="shared" si="728"/>
        <v>Nein</v>
      </c>
      <c r="AM5132" s="14" t="str">
        <f t="shared" si="724"/>
        <v>Positiv</v>
      </c>
    </row>
    <row r="5133" spans="1:39" ht="17.25" customHeight="1" x14ac:dyDescent="0.35">
      <c r="A5133" s="17">
        <v>14575088</v>
      </c>
      <c r="B5133" s="2" t="s">
        <v>2487</v>
      </c>
      <c r="C5133" s="1">
        <v>2025001</v>
      </c>
      <c r="D5133" s="1">
        <v>2001289</v>
      </c>
      <c r="E5133" s="2" t="s">
        <v>34</v>
      </c>
      <c r="F5133" s="2" t="s">
        <v>182</v>
      </c>
      <c r="G5133" s="2" t="s">
        <v>66</v>
      </c>
      <c r="H5133" s="2" t="s">
        <v>1365</v>
      </c>
      <c r="I5133" s="2" t="s">
        <v>1366</v>
      </c>
      <c r="J5133" s="2" t="s">
        <v>103</v>
      </c>
      <c r="K5133" s="2" t="s">
        <v>516</v>
      </c>
      <c r="L5133" s="2" t="s">
        <v>1307</v>
      </c>
      <c r="M5133" s="2" t="s">
        <v>1308</v>
      </c>
      <c r="N5133" s="2" t="s">
        <v>274</v>
      </c>
      <c r="O5133" s="3">
        <v>1</v>
      </c>
      <c r="P5133" s="3">
        <v>1082.098</v>
      </c>
      <c r="Q5133" s="3">
        <v>1115</v>
      </c>
      <c r="R5133" s="3">
        <v>1115</v>
      </c>
      <c r="S5133" s="3">
        <v>32.902000000000001</v>
      </c>
      <c r="T5133" s="3">
        <v>32.9</v>
      </c>
      <c r="U5133" s="3">
        <v>2.95</v>
      </c>
      <c r="V5133" s="2" t="s">
        <v>123</v>
      </c>
      <c r="W5133" s="2" t="s">
        <v>124</v>
      </c>
      <c r="X5133" s="2" t="s">
        <v>72</v>
      </c>
      <c r="Y5133" s="19" t="str">
        <f>VLOOKUP(G5133,'Verweis Kd-Gruppe'!$A$2:$B$8,2,FALSE)</f>
        <v>EXP</v>
      </c>
      <c r="Z5133" s="19" t="str">
        <f>VLOOKUP(J5133,'Verweis Art-Gruppe'!$A$2:$B$15,2,FALSE)</f>
        <v>Geräte</v>
      </c>
      <c r="AA5133" s="19" t="str">
        <f>VLOOKUP(W5133,'Verweis Vertreter'!$A$2:$B$24,2,FALSE)</f>
        <v>Antonio Vuolo</v>
      </c>
      <c r="AB5133" s="12">
        <f t="shared" si="720"/>
        <v>1</v>
      </c>
      <c r="AC5133" s="12">
        <f t="shared" si="725"/>
        <v>1082.098</v>
      </c>
      <c r="AD5133" s="12">
        <f t="shared" si="726"/>
        <v>1115</v>
      </c>
      <c r="AE5133" s="12">
        <f t="shared" si="721"/>
        <v>1115</v>
      </c>
      <c r="AF5133" s="12">
        <f t="shared" si="722"/>
        <v>32.902000000000001</v>
      </c>
      <c r="AG5133" s="12">
        <f t="shared" si="723"/>
        <v>32.9</v>
      </c>
      <c r="AH5133" s="9">
        <f t="shared" si="727"/>
        <v>2.9506726457399102E-2</v>
      </c>
      <c r="AI5133" s="14">
        <f>VLOOKUP(E5133,'Verweis Faktor'!$A:$B,2,FALSE)</f>
        <v>1</v>
      </c>
      <c r="AJ5133" s="14"/>
      <c r="AK5133" s="14" t="str">
        <f>IF(AL5133="Ja","Versandkosten",VLOOKUP(E5133,'Verweis Belegart'!$A$2:$B$9,2,FALSE))</f>
        <v>Hardware</v>
      </c>
      <c r="AL5133" s="14" t="str">
        <f t="shared" si="728"/>
        <v>Nein</v>
      </c>
      <c r="AM5133" s="14" t="str">
        <f t="shared" si="724"/>
        <v>Positiv</v>
      </c>
    </row>
    <row r="5134" spans="1:39" ht="17.25" customHeight="1" x14ac:dyDescent="0.35">
      <c r="A5134" s="17">
        <v>14575088</v>
      </c>
      <c r="B5134" s="2" t="s">
        <v>2487</v>
      </c>
      <c r="C5134" s="1">
        <v>2025001</v>
      </c>
      <c r="D5134" s="1">
        <v>2001289</v>
      </c>
      <c r="E5134" s="2" t="s">
        <v>34</v>
      </c>
      <c r="F5134" s="2" t="s">
        <v>182</v>
      </c>
      <c r="G5134" s="2" t="s">
        <v>66</v>
      </c>
      <c r="H5134" s="2" t="s">
        <v>1365</v>
      </c>
      <c r="I5134" s="2" t="s">
        <v>1366</v>
      </c>
      <c r="J5134" s="2" t="s">
        <v>103</v>
      </c>
      <c r="K5134" s="2" t="s">
        <v>517</v>
      </c>
      <c r="L5134" s="2" t="s">
        <v>1797</v>
      </c>
      <c r="M5134" s="2" t="s">
        <v>1798</v>
      </c>
      <c r="N5134" s="2" t="s">
        <v>1799</v>
      </c>
      <c r="O5134" s="3">
        <v>2</v>
      </c>
      <c r="P5134" s="3">
        <v>153</v>
      </c>
      <c r="Q5134" s="3">
        <v>149</v>
      </c>
      <c r="R5134" s="3">
        <v>298</v>
      </c>
      <c r="S5134" s="3">
        <v>-4</v>
      </c>
      <c r="T5134" s="3">
        <v>-8</v>
      </c>
      <c r="U5134" s="3">
        <v>-2.68</v>
      </c>
      <c r="V5134" s="2" t="s">
        <v>123</v>
      </c>
      <c r="W5134" s="2" t="s">
        <v>124</v>
      </c>
      <c r="X5134" s="2" t="s">
        <v>72</v>
      </c>
      <c r="Y5134" s="19" t="str">
        <f>VLOOKUP(G5134,'Verweis Kd-Gruppe'!$A$2:$B$8,2,FALSE)</f>
        <v>EXP</v>
      </c>
      <c r="Z5134" s="19" t="str">
        <f>VLOOKUP(J5134,'Verweis Art-Gruppe'!$A$2:$B$15,2,FALSE)</f>
        <v>Geräte</v>
      </c>
      <c r="AA5134" s="19" t="str">
        <f>VLOOKUP(W5134,'Verweis Vertreter'!$A$2:$B$24,2,FALSE)</f>
        <v>Antonio Vuolo</v>
      </c>
      <c r="AB5134" s="12">
        <f t="shared" si="720"/>
        <v>2</v>
      </c>
      <c r="AC5134" s="12">
        <f t="shared" si="725"/>
        <v>153</v>
      </c>
      <c r="AD5134" s="12">
        <f t="shared" si="726"/>
        <v>149</v>
      </c>
      <c r="AE5134" s="12">
        <f t="shared" si="721"/>
        <v>298</v>
      </c>
      <c r="AF5134" s="12">
        <f t="shared" si="722"/>
        <v>-4</v>
      </c>
      <c r="AG5134" s="12">
        <f t="shared" si="723"/>
        <v>-8</v>
      </c>
      <c r="AH5134" s="9">
        <f t="shared" si="727"/>
        <v>-2.6845637583892617E-2</v>
      </c>
      <c r="AI5134" s="14">
        <f>VLOOKUP(E5134,'Verweis Faktor'!$A:$B,2,FALSE)</f>
        <v>1</v>
      </c>
      <c r="AJ5134" s="14"/>
      <c r="AK5134" s="14" t="str">
        <f>IF(AL5134="Ja","Versandkosten",VLOOKUP(E5134,'Verweis Belegart'!$A$2:$B$9,2,FALSE))</f>
        <v>Hardware</v>
      </c>
      <c r="AL5134" s="14" t="str">
        <f t="shared" si="728"/>
        <v>Nein</v>
      </c>
      <c r="AM5134" s="14" t="str">
        <f t="shared" si="724"/>
        <v>Negativ</v>
      </c>
    </row>
    <row r="5135" spans="1:39" ht="17.25" customHeight="1" x14ac:dyDescent="0.35">
      <c r="A5135" s="17">
        <v>14575088</v>
      </c>
      <c r="B5135" s="2" t="s">
        <v>2487</v>
      </c>
      <c r="C5135" s="1">
        <v>2025001</v>
      </c>
      <c r="D5135" s="1">
        <v>2001289</v>
      </c>
      <c r="E5135" s="2" t="s">
        <v>34</v>
      </c>
      <c r="F5135" s="2" t="s">
        <v>182</v>
      </c>
      <c r="G5135" s="2" t="s">
        <v>66</v>
      </c>
      <c r="H5135" s="2" t="s">
        <v>1365</v>
      </c>
      <c r="I5135" s="2" t="s">
        <v>1366</v>
      </c>
      <c r="J5135" s="2" t="s">
        <v>103</v>
      </c>
      <c r="K5135" s="2" t="s">
        <v>518</v>
      </c>
      <c r="L5135" s="2" t="s">
        <v>682</v>
      </c>
      <c r="M5135" s="2" t="s">
        <v>683</v>
      </c>
      <c r="N5135" s="2" t="s">
        <v>684</v>
      </c>
      <c r="O5135" s="3">
        <v>6</v>
      </c>
      <c r="P5135" s="3">
        <v>80.210499999999996</v>
      </c>
      <c r="Q5135" s="3">
        <v>82</v>
      </c>
      <c r="R5135" s="3">
        <v>492</v>
      </c>
      <c r="S5135" s="3">
        <v>1.7895000000000001</v>
      </c>
      <c r="T5135" s="3">
        <v>10.74</v>
      </c>
      <c r="U5135" s="3">
        <v>2.1800000000000002</v>
      </c>
      <c r="V5135" s="2" t="s">
        <v>123</v>
      </c>
      <c r="W5135" s="2" t="s">
        <v>124</v>
      </c>
      <c r="X5135" s="2" t="s">
        <v>72</v>
      </c>
      <c r="Y5135" s="19" t="str">
        <f>VLOOKUP(G5135,'Verweis Kd-Gruppe'!$A$2:$B$8,2,FALSE)</f>
        <v>EXP</v>
      </c>
      <c r="Z5135" s="19" t="str">
        <f>VLOOKUP(J5135,'Verweis Art-Gruppe'!$A$2:$B$15,2,FALSE)</f>
        <v>Geräte</v>
      </c>
      <c r="AA5135" s="19" t="str">
        <f>VLOOKUP(W5135,'Verweis Vertreter'!$A$2:$B$24,2,FALSE)</f>
        <v>Antonio Vuolo</v>
      </c>
      <c r="AB5135" s="12">
        <f t="shared" si="720"/>
        <v>6</v>
      </c>
      <c r="AC5135" s="12">
        <f t="shared" si="725"/>
        <v>80.210499999999996</v>
      </c>
      <c r="AD5135" s="12">
        <f t="shared" si="726"/>
        <v>82</v>
      </c>
      <c r="AE5135" s="12">
        <f t="shared" si="721"/>
        <v>492</v>
      </c>
      <c r="AF5135" s="12">
        <f t="shared" si="722"/>
        <v>1.7895000000000001</v>
      </c>
      <c r="AG5135" s="12">
        <f t="shared" si="723"/>
        <v>10.74</v>
      </c>
      <c r="AH5135" s="9">
        <f t="shared" si="727"/>
        <v>2.1829268292682929E-2</v>
      </c>
      <c r="AI5135" s="14">
        <f>VLOOKUP(E5135,'Verweis Faktor'!$A:$B,2,FALSE)</f>
        <v>1</v>
      </c>
      <c r="AJ5135" s="14"/>
      <c r="AK5135" s="14" t="str">
        <f>IF(AL5135="Ja","Versandkosten",VLOOKUP(E5135,'Verweis Belegart'!$A$2:$B$9,2,FALSE))</f>
        <v>Hardware</v>
      </c>
      <c r="AL5135" s="14" t="str">
        <f t="shared" si="728"/>
        <v>Nein</v>
      </c>
      <c r="AM5135" s="14" t="str">
        <f t="shared" si="724"/>
        <v>Positiv</v>
      </c>
    </row>
    <row r="5136" spans="1:39" ht="17.25" customHeight="1" x14ac:dyDescent="0.35">
      <c r="A5136" s="17">
        <v>14575088</v>
      </c>
      <c r="B5136" s="2" t="s">
        <v>2487</v>
      </c>
      <c r="C5136" s="1">
        <v>2025001</v>
      </c>
      <c r="D5136" s="1">
        <v>2001289</v>
      </c>
      <c r="E5136" s="2" t="s">
        <v>34</v>
      </c>
      <c r="F5136" s="2" t="s">
        <v>182</v>
      </c>
      <c r="G5136" s="2" t="s">
        <v>66</v>
      </c>
      <c r="H5136" s="2" t="s">
        <v>1365</v>
      </c>
      <c r="I5136" s="2" t="s">
        <v>1366</v>
      </c>
      <c r="J5136" s="2" t="s">
        <v>103</v>
      </c>
      <c r="K5136" s="2" t="s">
        <v>519</v>
      </c>
      <c r="L5136" s="2" t="s">
        <v>2576</v>
      </c>
      <c r="M5136" s="2" t="s">
        <v>2577</v>
      </c>
      <c r="N5136" s="2" t="s">
        <v>2578</v>
      </c>
      <c r="O5136" s="3">
        <v>3</v>
      </c>
      <c r="P5136" s="3">
        <v>425</v>
      </c>
      <c r="Q5136" s="3">
        <v>439</v>
      </c>
      <c r="R5136" s="3">
        <v>1317</v>
      </c>
      <c r="S5136" s="3">
        <v>14</v>
      </c>
      <c r="T5136" s="3">
        <v>42</v>
      </c>
      <c r="U5136" s="3">
        <v>3.18</v>
      </c>
      <c r="V5136" s="2" t="s">
        <v>123</v>
      </c>
      <c r="W5136" s="2" t="s">
        <v>124</v>
      </c>
      <c r="X5136" s="2" t="s">
        <v>72</v>
      </c>
      <c r="Y5136" s="19" t="str">
        <f>VLOOKUP(G5136,'Verweis Kd-Gruppe'!$A$2:$B$8,2,FALSE)</f>
        <v>EXP</v>
      </c>
      <c r="Z5136" s="19" t="str">
        <f>VLOOKUP(J5136,'Verweis Art-Gruppe'!$A$2:$B$15,2,FALSE)</f>
        <v>Geräte</v>
      </c>
      <c r="AA5136" s="19" t="str">
        <f>VLOOKUP(W5136,'Verweis Vertreter'!$A$2:$B$24,2,FALSE)</f>
        <v>Antonio Vuolo</v>
      </c>
      <c r="AB5136" s="12">
        <f t="shared" si="720"/>
        <v>3</v>
      </c>
      <c r="AC5136" s="12">
        <f t="shared" si="725"/>
        <v>425</v>
      </c>
      <c r="AD5136" s="12">
        <f t="shared" si="726"/>
        <v>439</v>
      </c>
      <c r="AE5136" s="12">
        <f t="shared" si="721"/>
        <v>1317</v>
      </c>
      <c r="AF5136" s="12">
        <f t="shared" si="722"/>
        <v>14</v>
      </c>
      <c r="AG5136" s="12">
        <f t="shared" si="723"/>
        <v>42</v>
      </c>
      <c r="AH5136" s="9">
        <f t="shared" si="727"/>
        <v>3.1890660592255128E-2</v>
      </c>
      <c r="AI5136" s="14">
        <f>VLOOKUP(E5136,'Verweis Faktor'!$A:$B,2,FALSE)</f>
        <v>1</v>
      </c>
      <c r="AJ5136" s="14"/>
      <c r="AK5136" s="14" t="str">
        <f>IF(AL5136="Ja","Versandkosten",VLOOKUP(E5136,'Verweis Belegart'!$A$2:$B$9,2,FALSE))</f>
        <v>Hardware</v>
      </c>
      <c r="AL5136" s="14" t="str">
        <f t="shared" si="728"/>
        <v>Nein</v>
      </c>
      <c r="AM5136" s="14" t="str">
        <f t="shared" si="724"/>
        <v>Positiv</v>
      </c>
    </row>
    <row r="5137" spans="1:39" ht="17.25" customHeight="1" x14ac:dyDescent="0.35">
      <c r="A5137" s="17">
        <v>14575088</v>
      </c>
      <c r="B5137" s="2" t="s">
        <v>2487</v>
      </c>
      <c r="C5137" s="1">
        <v>2025001</v>
      </c>
      <c r="D5137" s="1">
        <v>2001289</v>
      </c>
      <c r="E5137" s="2" t="s">
        <v>34</v>
      </c>
      <c r="F5137" s="2" t="s">
        <v>182</v>
      </c>
      <c r="G5137" s="2" t="s">
        <v>66</v>
      </c>
      <c r="H5137" s="2" t="s">
        <v>1365</v>
      </c>
      <c r="I5137" s="2" t="s">
        <v>1366</v>
      </c>
      <c r="J5137" s="2" t="s">
        <v>103</v>
      </c>
      <c r="K5137" s="2" t="s">
        <v>523</v>
      </c>
      <c r="L5137" s="2" t="s">
        <v>305</v>
      </c>
      <c r="M5137" s="2" t="s">
        <v>306</v>
      </c>
      <c r="N5137" s="2" t="s">
        <v>283</v>
      </c>
      <c r="O5137" s="3">
        <v>5</v>
      </c>
      <c r="P5137" s="3">
        <v>491.02229999999997</v>
      </c>
      <c r="Q5137" s="3">
        <v>519</v>
      </c>
      <c r="R5137" s="3">
        <v>2595</v>
      </c>
      <c r="S5137" s="3">
        <v>27.977699999999999</v>
      </c>
      <c r="T5137" s="3">
        <v>139.88999999999999</v>
      </c>
      <c r="U5137" s="3">
        <v>5.39</v>
      </c>
      <c r="V5137" s="2" t="s">
        <v>123</v>
      </c>
      <c r="W5137" s="2" t="s">
        <v>124</v>
      </c>
      <c r="X5137" s="2" t="s">
        <v>72</v>
      </c>
      <c r="Y5137" s="19" t="str">
        <f>VLOOKUP(G5137,'Verweis Kd-Gruppe'!$A$2:$B$8,2,FALSE)</f>
        <v>EXP</v>
      </c>
      <c r="Z5137" s="19" t="str">
        <f>VLOOKUP(J5137,'Verweis Art-Gruppe'!$A$2:$B$15,2,FALSE)</f>
        <v>Geräte</v>
      </c>
      <c r="AA5137" s="19" t="str">
        <f>VLOOKUP(W5137,'Verweis Vertreter'!$A$2:$B$24,2,FALSE)</f>
        <v>Antonio Vuolo</v>
      </c>
      <c r="AB5137" s="12">
        <f t="shared" si="720"/>
        <v>5</v>
      </c>
      <c r="AC5137" s="12">
        <f t="shared" si="725"/>
        <v>491.02229999999997</v>
      </c>
      <c r="AD5137" s="12">
        <f t="shared" si="726"/>
        <v>519</v>
      </c>
      <c r="AE5137" s="12">
        <f t="shared" si="721"/>
        <v>2595</v>
      </c>
      <c r="AF5137" s="12">
        <f t="shared" si="722"/>
        <v>27.977699999999999</v>
      </c>
      <c r="AG5137" s="12">
        <f t="shared" si="723"/>
        <v>139.88999999999999</v>
      </c>
      <c r="AH5137" s="9">
        <f t="shared" si="727"/>
        <v>5.3907514450867049E-2</v>
      </c>
      <c r="AI5137" s="14">
        <f>VLOOKUP(E5137,'Verweis Faktor'!$A:$B,2,FALSE)</f>
        <v>1</v>
      </c>
      <c r="AJ5137" s="14"/>
      <c r="AK5137" s="14" t="str">
        <f>IF(AL5137="Ja","Versandkosten",VLOOKUP(E5137,'Verweis Belegart'!$A$2:$B$9,2,FALSE))</f>
        <v>Hardware</v>
      </c>
      <c r="AL5137" s="14" t="str">
        <f t="shared" si="728"/>
        <v>Nein</v>
      </c>
      <c r="AM5137" s="14" t="str">
        <f t="shared" si="724"/>
        <v>Positiv</v>
      </c>
    </row>
    <row r="5138" spans="1:39" ht="17.25" customHeight="1" x14ac:dyDescent="0.35">
      <c r="A5138" s="17">
        <v>14575088</v>
      </c>
      <c r="B5138" s="2" t="s">
        <v>2487</v>
      </c>
      <c r="C5138" s="1">
        <v>2025001</v>
      </c>
      <c r="D5138" s="1">
        <v>2001289</v>
      </c>
      <c r="E5138" s="2" t="s">
        <v>34</v>
      </c>
      <c r="F5138" s="2" t="s">
        <v>182</v>
      </c>
      <c r="G5138" s="2" t="s">
        <v>66</v>
      </c>
      <c r="H5138" s="2" t="s">
        <v>1365</v>
      </c>
      <c r="I5138" s="2" t="s">
        <v>1366</v>
      </c>
      <c r="J5138" s="2" t="s">
        <v>103</v>
      </c>
      <c r="K5138" s="2" t="s">
        <v>527</v>
      </c>
      <c r="L5138" s="2" t="s">
        <v>900</v>
      </c>
      <c r="M5138" s="2" t="s">
        <v>901</v>
      </c>
      <c r="N5138" s="2" t="s">
        <v>506</v>
      </c>
      <c r="O5138" s="3">
        <v>10</v>
      </c>
      <c r="P5138" s="3">
        <v>227.03649999999999</v>
      </c>
      <c r="Q5138" s="3">
        <v>235</v>
      </c>
      <c r="R5138" s="3">
        <v>2350</v>
      </c>
      <c r="S5138" s="3">
        <v>7.9634999999999998</v>
      </c>
      <c r="T5138" s="3">
        <v>79.63</v>
      </c>
      <c r="U5138" s="3">
        <v>3.38</v>
      </c>
      <c r="V5138" s="2" t="s">
        <v>123</v>
      </c>
      <c r="W5138" s="2" t="s">
        <v>124</v>
      </c>
      <c r="X5138" s="2" t="s">
        <v>72</v>
      </c>
      <c r="Y5138" s="19" t="str">
        <f>VLOOKUP(G5138,'Verweis Kd-Gruppe'!$A$2:$B$8,2,FALSE)</f>
        <v>EXP</v>
      </c>
      <c r="Z5138" s="19" t="str">
        <f>VLOOKUP(J5138,'Verweis Art-Gruppe'!$A$2:$B$15,2,FALSE)</f>
        <v>Geräte</v>
      </c>
      <c r="AA5138" s="19" t="str">
        <f>VLOOKUP(W5138,'Verweis Vertreter'!$A$2:$B$24,2,FALSE)</f>
        <v>Antonio Vuolo</v>
      </c>
      <c r="AB5138" s="12">
        <f t="shared" si="720"/>
        <v>10</v>
      </c>
      <c r="AC5138" s="12">
        <f t="shared" si="725"/>
        <v>227.03649999999999</v>
      </c>
      <c r="AD5138" s="12">
        <f t="shared" si="726"/>
        <v>235</v>
      </c>
      <c r="AE5138" s="12">
        <f t="shared" si="721"/>
        <v>2350</v>
      </c>
      <c r="AF5138" s="12">
        <f t="shared" si="722"/>
        <v>7.9634999999999998</v>
      </c>
      <c r="AG5138" s="12">
        <f t="shared" si="723"/>
        <v>79.63</v>
      </c>
      <c r="AH5138" s="9">
        <f t="shared" si="727"/>
        <v>3.3885106382978723E-2</v>
      </c>
      <c r="AI5138" s="14">
        <f>VLOOKUP(E5138,'Verweis Faktor'!$A:$B,2,FALSE)</f>
        <v>1</v>
      </c>
      <c r="AJ5138" s="14"/>
      <c r="AK5138" s="14" t="str">
        <f>IF(AL5138="Ja","Versandkosten",VLOOKUP(E5138,'Verweis Belegart'!$A$2:$B$9,2,FALSE))</f>
        <v>Hardware</v>
      </c>
      <c r="AL5138" s="14" t="str">
        <f t="shared" si="728"/>
        <v>Nein</v>
      </c>
      <c r="AM5138" s="14" t="str">
        <f t="shared" si="724"/>
        <v>Positiv</v>
      </c>
    </row>
    <row r="5139" spans="1:39" ht="17.25" customHeight="1" x14ac:dyDescent="0.35">
      <c r="A5139" s="17">
        <v>14575088</v>
      </c>
      <c r="B5139" s="2" t="s">
        <v>2487</v>
      </c>
      <c r="C5139" s="1">
        <v>2025001</v>
      </c>
      <c r="D5139" s="1">
        <v>2001289</v>
      </c>
      <c r="E5139" s="2" t="s">
        <v>34</v>
      </c>
      <c r="F5139" s="2" t="s">
        <v>182</v>
      </c>
      <c r="G5139" s="2" t="s">
        <v>66</v>
      </c>
      <c r="H5139" s="2" t="s">
        <v>1365</v>
      </c>
      <c r="I5139" s="2" t="s">
        <v>1366</v>
      </c>
      <c r="J5139" s="2" t="s">
        <v>103</v>
      </c>
      <c r="K5139" s="2" t="s">
        <v>531</v>
      </c>
      <c r="L5139" s="2" t="s">
        <v>63</v>
      </c>
      <c r="M5139" s="2" t="s">
        <v>64</v>
      </c>
      <c r="N5139" s="2" t="s">
        <v>65</v>
      </c>
      <c r="O5139" s="3">
        <v>10</v>
      </c>
      <c r="P5139" s="3">
        <v>197.0257</v>
      </c>
      <c r="Q5139" s="3">
        <v>219</v>
      </c>
      <c r="R5139" s="3">
        <v>2190</v>
      </c>
      <c r="S5139" s="3">
        <v>21.974299999999999</v>
      </c>
      <c r="T5139" s="3">
        <v>219.74</v>
      </c>
      <c r="U5139" s="3">
        <v>10.029999999999999</v>
      </c>
      <c r="V5139" s="2" t="s">
        <v>123</v>
      </c>
      <c r="W5139" s="2" t="s">
        <v>124</v>
      </c>
      <c r="X5139" s="2" t="s">
        <v>72</v>
      </c>
      <c r="Y5139" s="19" t="str">
        <f>VLOOKUP(G5139,'Verweis Kd-Gruppe'!$A$2:$B$8,2,FALSE)</f>
        <v>EXP</v>
      </c>
      <c r="Z5139" s="19" t="str">
        <f>VLOOKUP(J5139,'Verweis Art-Gruppe'!$A$2:$B$15,2,FALSE)</f>
        <v>Geräte</v>
      </c>
      <c r="AA5139" s="19" t="str">
        <f>VLOOKUP(W5139,'Verweis Vertreter'!$A$2:$B$24,2,FALSE)</f>
        <v>Antonio Vuolo</v>
      </c>
      <c r="AB5139" s="12">
        <f t="shared" si="720"/>
        <v>10</v>
      </c>
      <c r="AC5139" s="12">
        <f t="shared" si="725"/>
        <v>197.0257</v>
      </c>
      <c r="AD5139" s="12">
        <f t="shared" si="726"/>
        <v>219</v>
      </c>
      <c r="AE5139" s="12">
        <f t="shared" si="721"/>
        <v>2190</v>
      </c>
      <c r="AF5139" s="12">
        <f t="shared" si="722"/>
        <v>21.974299999999999</v>
      </c>
      <c r="AG5139" s="12">
        <f t="shared" si="723"/>
        <v>219.74</v>
      </c>
      <c r="AH5139" s="9">
        <f t="shared" si="727"/>
        <v>0.100337899543379</v>
      </c>
      <c r="AI5139" s="14">
        <f>VLOOKUP(E5139,'Verweis Faktor'!$A:$B,2,FALSE)</f>
        <v>1</v>
      </c>
      <c r="AJ5139" s="14"/>
      <c r="AK5139" s="14" t="str">
        <f>IF(AL5139="Ja","Versandkosten",VLOOKUP(E5139,'Verweis Belegart'!$A$2:$B$9,2,FALSE))</f>
        <v>Hardware</v>
      </c>
      <c r="AL5139" s="14" t="str">
        <f t="shared" si="728"/>
        <v>Nein</v>
      </c>
      <c r="AM5139" s="14" t="str">
        <f t="shared" si="724"/>
        <v>Positiv</v>
      </c>
    </row>
    <row r="5140" spans="1:39" ht="17.25" customHeight="1" x14ac:dyDescent="0.35">
      <c r="A5140" s="17">
        <v>14575088</v>
      </c>
      <c r="B5140" s="2" t="s">
        <v>2487</v>
      </c>
      <c r="C5140" s="1">
        <v>2025001</v>
      </c>
      <c r="D5140" s="1">
        <v>2001289</v>
      </c>
      <c r="E5140" s="2" t="s">
        <v>34</v>
      </c>
      <c r="F5140" s="2" t="s">
        <v>182</v>
      </c>
      <c r="G5140" s="2" t="s">
        <v>66</v>
      </c>
      <c r="H5140" s="2" t="s">
        <v>1365</v>
      </c>
      <c r="I5140" s="2" t="s">
        <v>1366</v>
      </c>
      <c r="J5140" s="2" t="s">
        <v>103</v>
      </c>
      <c r="K5140" s="2" t="s">
        <v>535</v>
      </c>
      <c r="L5140" s="2" t="s">
        <v>1004</v>
      </c>
      <c r="M5140" s="2" t="s">
        <v>1005</v>
      </c>
      <c r="N5140" s="2" t="s">
        <v>128</v>
      </c>
      <c r="O5140" s="3">
        <v>10</v>
      </c>
      <c r="P5140" s="3">
        <v>196.0857</v>
      </c>
      <c r="Q5140" s="3">
        <v>209</v>
      </c>
      <c r="R5140" s="3">
        <v>2090</v>
      </c>
      <c r="S5140" s="3">
        <v>12.914300000000001</v>
      </c>
      <c r="T5140" s="3">
        <v>129.13999999999999</v>
      </c>
      <c r="U5140" s="3">
        <v>6.17</v>
      </c>
      <c r="V5140" s="2" t="s">
        <v>123</v>
      </c>
      <c r="W5140" s="2" t="s">
        <v>124</v>
      </c>
      <c r="X5140" s="2" t="s">
        <v>72</v>
      </c>
      <c r="Y5140" s="19" t="str">
        <f>VLOOKUP(G5140,'Verweis Kd-Gruppe'!$A$2:$B$8,2,FALSE)</f>
        <v>EXP</v>
      </c>
      <c r="Z5140" s="19" t="str">
        <f>VLOOKUP(J5140,'Verweis Art-Gruppe'!$A$2:$B$15,2,FALSE)</f>
        <v>Geräte</v>
      </c>
      <c r="AA5140" s="19" t="str">
        <f>VLOOKUP(W5140,'Verweis Vertreter'!$A$2:$B$24,2,FALSE)</f>
        <v>Antonio Vuolo</v>
      </c>
      <c r="AB5140" s="12">
        <f t="shared" si="720"/>
        <v>10</v>
      </c>
      <c r="AC5140" s="12">
        <f t="shared" si="725"/>
        <v>196.0857</v>
      </c>
      <c r="AD5140" s="12">
        <f t="shared" si="726"/>
        <v>209</v>
      </c>
      <c r="AE5140" s="12">
        <f t="shared" si="721"/>
        <v>2090</v>
      </c>
      <c r="AF5140" s="12">
        <f t="shared" si="722"/>
        <v>12.914300000000001</v>
      </c>
      <c r="AG5140" s="12">
        <f t="shared" si="723"/>
        <v>129.13999999999999</v>
      </c>
      <c r="AH5140" s="9">
        <f t="shared" si="727"/>
        <v>6.1789473684210519E-2</v>
      </c>
      <c r="AI5140" s="14">
        <f>VLOOKUP(E5140,'Verweis Faktor'!$A:$B,2,FALSE)</f>
        <v>1</v>
      </c>
      <c r="AJ5140" s="14"/>
      <c r="AK5140" s="14" t="str">
        <f>IF(AL5140="Ja","Versandkosten",VLOOKUP(E5140,'Verweis Belegart'!$A$2:$B$9,2,FALSE))</f>
        <v>Hardware</v>
      </c>
      <c r="AL5140" s="14" t="str">
        <f t="shared" si="728"/>
        <v>Nein</v>
      </c>
      <c r="AM5140" s="14" t="str">
        <f t="shared" si="724"/>
        <v>Positiv</v>
      </c>
    </row>
    <row r="5141" spans="1:39" ht="17.25" customHeight="1" x14ac:dyDescent="0.35">
      <c r="A5141" s="17">
        <v>14511978</v>
      </c>
      <c r="B5141" s="2" t="s">
        <v>2487</v>
      </c>
      <c r="C5141" s="1">
        <v>2025001</v>
      </c>
      <c r="D5141" s="1">
        <v>2001290</v>
      </c>
      <c r="E5141" s="2" t="s">
        <v>572</v>
      </c>
      <c r="F5141" s="2" t="s">
        <v>1236</v>
      </c>
      <c r="G5141" s="2" t="s">
        <v>36</v>
      </c>
      <c r="H5141" s="2" t="s">
        <v>1099</v>
      </c>
      <c r="I5141" s="2" t="s">
        <v>1100</v>
      </c>
      <c r="J5141" s="2" t="s">
        <v>103</v>
      </c>
      <c r="K5141" s="2" t="s">
        <v>28</v>
      </c>
      <c r="L5141" s="2" t="s">
        <v>2579</v>
      </c>
      <c r="M5141" s="2" t="s">
        <v>2580</v>
      </c>
      <c r="N5141" s="2" t="s">
        <v>2411</v>
      </c>
      <c r="O5141" s="3">
        <v>1</v>
      </c>
      <c r="P5141" s="3">
        <v>159</v>
      </c>
      <c r="Q5141" s="3">
        <v>176</v>
      </c>
      <c r="R5141" s="3">
        <v>176</v>
      </c>
      <c r="S5141" s="3">
        <v>17</v>
      </c>
      <c r="T5141" s="3">
        <v>17</v>
      </c>
      <c r="U5141" s="3">
        <v>9.65</v>
      </c>
      <c r="V5141" s="2" t="s">
        <v>42</v>
      </c>
      <c r="W5141" s="2" t="s">
        <v>43</v>
      </c>
      <c r="X5141" s="2" t="s">
        <v>197</v>
      </c>
      <c r="Y5141" s="19" t="str">
        <f>VLOOKUP(G5141,'Verweis Kd-Gruppe'!$A$2:$B$8,2,FALSE)</f>
        <v>GRK</v>
      </c>
      <c r="Z5141" s="19" t="str">
        <f>VLOOKUP(J5141,'Verweis Art-Gruppe'!$A$2:$B$15,2,FALSE)</f>
        <v>Geräte</v>
      </c>
      <c r="AA5141" s="19" t="str">
        <f>VLOOKUP(W5141,'Verweis Vertreter'!$A$2:$B$24,2,FALSE)</f>
        <v>Sebastian Faber</v>
      </c>
      <c r="AB5141" s="12">
        <f t="shared" si="720"/>
        <v>-1</v>
      </c>
      <c r="AC5141" s="12">
        <f t="shared" si="725"/>
        <v>159</v>
      </c>
      <c r="AD5141" s="12">
        <f t="shared" si="726"/>
        <v>176</v>
      </c>
      <c r="AE5141" s="12">
        <f t="shared" si="721"/>
        <v>-176</v>
      </c>
      <c r="AF5141" s="12">
        <f t="shared" si="722"/>
        <v>-17</v>
      </c>
      <c r="AG5141" s="12">
        <f t="shared" si="723"/>
        <v>-17</v>
      </c>
      <c r="AH5141" s="9">
        <f t="shared" si="727"/>
        <v>-9.6590909090909088E-2</v>
      </c>
      <c r="AI5141" s="14">
        <f>VLOOKUP(E5141,'Verweis Faktor'!$A:$B,2,FALSE)</f>
        <v>-1</v>
      </c>
      <c r="AJ5141" s="14"/>
      <c r="AK5141" s="14" t="str">
        <f>IF(AL5141="Ja","Versandkosten",VLOOKUP(E5141,'Verweis Belegart'!$A$2:$B$9,2,FALSE))</f>
        <v>Hardware</v>
      </c>
      <c r="AL5141" s="14" t="str">
        <f t="shared" si="728"/>
        <v>Nein</v>
      </c>
      <c r="AM5141" s="14" t="str">
        <f t="shared" si="724"/>
        <v>Negativ</v>
      </c>
    </row>
    <row r="5142" spans="1:39" ht="17.25" customHeight="1" x14ac:dyDescent="0.35">
      <c r="A5142" s="17">
        <v>14575152</v>
      </c>
      <c r="B5142" s="2" t="s">
        <v>2487</v>
      </c>
      <c r="C5142" s="1">
        <v>2025001</v>
      </c>
      <c r="D5142" s="1">
        <v>2001291</v>
      </c>
      <c r="E5142" s="2" t="s">
        <v>34</v>
      </c>
      <c r="F5142" s="2" t="s">
        <v>53</v>
      </c>
      <c r="G5142" s="2" t="s">
        <v>25</v>
      </c>
      <c r="H5142" s="2" t="s">
        <v>1769</v>
      </c>
      <c r="I5142" s="2" t="s">
        <v>1770</v>
      </c>
      <c r="J5142" s="2" t="s">
        <v>103</v>
      </c>
      <c r="K5142" s="2" t="s">
        <v>28</v>
      </c>
      <c r="L5142" s="2" t="s">
        <v>1894</v>
      </c>
      <c r="M5142" s="2" t="s">
        <v>1895</v>
      </c>
      <c r="N5142" s="2" t="s">
        <v>1884</v>
      </c>
      <c r="O5142" s="3">
        <v>1</v>
      </c>
      <c r="P5142" s="3">
        <v>399</v>
      </c>
      <c r="Q5142" s="3">
        <v>444</v>
      </c>
      <c r="R5142" s="3">
        <v>444</v>
      </c>
      <c r="S5142" s="3">
        <v>45</v>
      </c>
      <c r="T5142" s="3">
        <v>45</v>
      </c>
      <c r="U5142" s="3">
        <v>10.130000000000001</v>
      </c>
      <c r="V5142" s="2" t="s">
        <v>427</v>
      </c>
      <c r="W5142" s="2" t="s">
        <v>428</v>
      </c>
      <c r="X5142" s="2" t="s">
        <v>724</v>
      </c>
      <c r="Y5142" s="19" t="str">
        <f>VLOOKUP(G5142,'Verweis Kd-Gruppe'!$A$2:$B$8,2,FALSE)</f>
        <v>FHK</v>
      </c>
      <c r="Z5142" s="19" t="str">
        <f>VLOOKUP(J5142,'Verweis Art-Gruppe'!$A$2:$B$15,2,FALSE)</f>
        <v>Geräte</v>
      </c>
      <c r="AA5142" s="19" t="str">
        <f>VLOOKUP(W5142,'Verweis Vertreter'!$A$2:$B$24,2,FALSE)</f>
        <v>Zentrale</v>
      </c>
      <c r="AB5142" s="12">
        <f t="shared" si="720"/>
        <v>1</v>
      </c>
      <c r="AC5142" s="12">
        <f t="shared" si="725"/>
        <v>399</v>
      </c>
      <c r="AD5142" s="12">
        <f t="shared" si="726"/>
        <v>444</v>
      </c>
      <c r="AE5142" s="12">
        <f t="shared" si="721"/>
        <v>444</v>
      </c>
      <c r="AF5142" s="12">
        <f t="shared" si="722"/>
        <v>45</v>
      </c>
      <c r="AG5142" s="12">
        <f t="shared" si="723"/>
        <v>45</v>
      </c>
      <c r="AH5142" s="9">
        <f t="shared" si="727"/>
        <v>0.10135135135135136</v>
      </c>
      <c r="AI5142" s="14">
        <f>VLOOKUP(E5142,'Verweis Faktor'!$A:$B,2,FALSE)</f>
        <v>1</v>
      </c>
      <c r="AJ5142" s="14"/>
      <c r="AK5142" s="14" t="str">
        <f>IF(AL5142="Ja","Versandkosten",VLOOKUP(E5142,'Verweis Belegart'!$A$2:$B$9,2,FALSE))</f>
        <v>Hardware</v>
      </c>
      <c r="AL5142" s="14" t="str">
        <f t="shared" si="728"/>
        <v>Nein</v>
      </c>
      <c r="AM5142" s="14" t="str">
        <f t="shared" si="724"/>
        <v>Positiv</v>
      </c>
    </row>
    <row r="5143" spans="1:39" ht="17.25" customHeight="1" x14ac:dyDescent="0.35">
      <c r="A5143" s="17">
        <v>14574944</v>
      </c>
      <c r="B5143" s="2" t="s">
        <v>2487</v>
      </c>
      <c r="C5143" s="1">
        <v>2025001</v>
      </c>
      <c r="D5143" s="1">
        <v>2001292</v>
      </c>
      <c r="E5143" s="2" t="s">
        <v>34</v>
      </c>
      <c r="F5143" s="2" t="s">
        <v>53</v>
      </c>
      <c r="G5143" s="2" t="s">
        <v>66</v>
      </c>
      <c r="H5143" s="2" t="s">
        <v>904</v>
      </c>
      <c r="I5143" s="2" t="s">
        <v>905</v>
      </c>
      <c r="J5143" s="2" t="s">
        <v>103</v>
      </c>
      <c r="K5143" s="2" t="s">
        <v>28</v>
      </c>
      <c r="L5143" s="2" t="s">
        <v>1303</v>
      </c>
      <c r="M5143" s="2" t="s">
        <v>1304</v>
      </c>
      <c r="N5143" s="2" t="s">
        <v>274</v>
      </c>
      <c r="O5143" s="3">
        <v>5</v>
      </c>
      <c r="P5143" s="3">
        <v>1082.0512000000001</v>
      </c>
      <c r="Q5143" s="3">
        <v>1114</v>
      </c>
      <c r="R5143" s="3">
        <v>5570</v>
      </c>
      <c r="S5143" s="3">
        <v>31.948799999999999</v>
      </c>
      <c r="T5143" s="3">
        <v>159.74</v>
      </c>
      <c r="U5143" s="3">
        <v>2.86</v>
      </c>
      <c r="V5143" s="2" t="s">
        <v>813</v>
      </c>
      <c r="W5143" s="2" t="s">
        <v>814</v>
      </c>
      <c r="X5143" s="2" t="s">
        <v>72</v>
      </c>
      <c r="Y5143" s="19" t="str">
        <f>VLOOKUP(G5143,'Verweis Kd-Gruppe'!$A$2:$B$8,2,FALSE)</f>
        <v>EXP</v>
      </c>
      <c r="Z5143" s="19" t="str">
        <f>VLOOKUP(J5143,'Verweis Art-Gruppe'!$A$2:$B$15,2,FALSE)</f>
        <v>Geräte</v>
      </c>
      <c r="AA5143" s="19" t="str">
        <f>VLOOKUP(W5143,'Verweis Vertreter'!$A$2:$B$24,2,FALSE)</f>
        <v>Sokol Kapaj</v>
      </c>
      <c r="AB5143" s="12">
        <f t="shared" si="720"/>
        <v>5</v>
      </c>
      <c r="AC5143" s="12">
        <f t="shared" si="725"/>
        <v>1082.0512000000001</v>
      </c>
      <c r="AD5143" s="12">
        <f t="shared" si="726"/>
        <v>1114</v>
      </c>
      <c r="AE5143" s="12">
        <f t="shared" si="721"/>
        <v>5570</v>
      </c>
      <c r="AF5143" s="12">
        <f t="shared" si="722"/>
        <v>31.948799999999999</v>
      </c>
      <c r="AG5143" s="12">
        <f t="shared" si="723"/>
        <v>159.74</v>
      </c>
      <c r="AH5143" s="9">
        <f t="shared" si="727"/>
        <v>2.8678635547576305E-2</v>
      </c>
      <c r="AI5143" s="14">
        <f>VLOOKUP(E5143,'Verweis Faktor'!$A:$B,2,FALSE)</f>
        <v>1</v>
      </c>
      <c r="AJ5143" s="14"/>
      <c r="AK5143" s="14" t="str">
        <f>IF(AL5143="Ja","Versandkosten",VLOOKUP(E5143,'Verweis Belegart'!$A$2:$B$9,2,FALSE))</f>
        <v>Hardware</v>
      </c>
      <c r="AL5143" s="14" t="str">
        <f t="shared" si="728"/>
        <v>Nein</v>
      </c>
      <c r="AM5143" s="14" t="str">
        <f t="shared" si="724"/>
        <v>Positiv</v>
      </c>
    </row>
    <row r="5144" spans="1:39" ht="17.25" customHeight="1" x14ac:dyDescent="0.35">
      <c r="A5144" s="17">
        <v>14574944</v>
      </c>
      <c r="B5144" s="2" t="s">
        <v>2487</v>
      </c>
      <c r="C5144" s="1">
        <v>2025001</v>
      </c>
      <c r="D5144" s="1">
        <v>2001292</v>
      </c>
      <c r="E5144" s="2" t="s">
        <v>34</v>
      </c>
      <c r="F5144" s="2" t="s">
        <v>53</v>
      </c>
      <c r="G5144" s="2" t="s">
        <v>66</v>
      </c>
      <c r="H5144" s="2" t="s">
        <v>904</v>
      </c>
      <c r="I5144" s="2" t="s">
        <v>905</v>
      </c>
      <c r="J5144" s="2" t="s">
        <v>103</v>
      </c>
      <c r="K5144" s="2" t="s">
        <v>45</v>
      </c>
      <c r="L5144" s="2" t="s">
        <v>260</v>
      </c>
      <c r="M5144" s="2" t="s">
        <v>261</v>
      </c>
      <c r="N5144" s="2" t="s">
        <v>262</v>
      </c>
      <c r="O5144" s="3">
        <v>10</v>
      </c>
      <c r="P5144" s="3">
        <v>991.82240000000002</v>
      </c>
      <c r="Q5144" s="3">
        <v>1014</v>
      </c>
      <c r="R5144" s="3">
        <v>10140</v>
      </c>
      <c r="S5144" s="3">
        <v>22.177600000000002</v>
      </c>
      <c r="T5144" s="3">
        <v>221.78</v>
      </c>
      <c r="U5144" s="3">
        <v>2.1800000000000002</v>
      </c>
      <c r="V5144" s="2" t="s">
        <v>813</v>
      </c>
      <c r="W5144" s="2" t="s">
        <v>814</v>
      </c>
      <c r="X5144" s="2" t="s">
        <v>72</v>
      </c>
      <c r="Y5144" s="19" t="str">
        <f>VLOOKUP(G5144,'Verweis Kd-Gruppe'!$A$2:$B$8,2,FALSE)</f>
        <v>EXP</v>
      </c>
      <c r="Z5144" s="19" t="str">
        <f>VLOOKUP(J5144,'Verweis Art-Gruppe'!$A$2:$B$15,2,FALSE)</f>
        <v>Geräte</v>
      </c>
      <c r="AA5144" s="19" t="str">
        <f>VLOOKUP(W5144,'Verweis Vertreter'!$A$2:$B$24,2,FALSE)</f>
        <v>Sokol Kapaj</v>
      </c>
      <c r="AB5144" s="12">
        <f t="shared" si="720"/>
        <v>10</v>
      </c>
      <c r="AC5144" s="12">
        <f t="shared" si="725"/>
        <v>991.82240000000002</v>
      </c>
      <c r="AD5144" s="12">
        <f t="shared" si="726"/>
        <v>1014</v>
      </c>
      <c r="AE5144" s="12">
        <f t="shared" si="721"/>
        <v>10140</v>
      </c>
      <c r="AF5144" s="12">
        <f t="shared" si="722"/>
        <v>22.177600000000002</v>
      </c>
      <c r="AG5144" s="12">
        <f t="shared" si="723"/>
        <v>221.78</v>
      </c>
      <c r="AH5144" s="9">
        <f t="shared" si="727"/>
        <v>2.1871794871794872E-2</v>
      </c>
      <c r="AI5144" s="14">
        <f>VLOOKUP(E5144,'Verweis Faktor'!$A:$B,2,FALSE)</f>
        <v>1</v>
      </c>
      <c r="AJ5144" s="14"/>
      <c r="AK5144" s="14" t="str">
        <f>IF(AL5144="Ja","Versandkosten",VLOOKUP(E5144,'Verweis Belegart'!$A$2:$B$9,2,FALSE))</f>
        <v>Hardware</v>
      </c>
      <c r="AL5144" s="14" t="str">
        <f t="shared" si="728"/>
        <v>Nein</v>
      </c>
      <c r="AM5144" s="14" t="str">
        <f t="shared" si="724"/>
        <v>Positiv</v>
      </c>
    </row>
    <row r="5145" spans="1:39" ht="17.25" customHeight="1" x14ac:dyDescent="0.35">
      <c r="A5145" s="17">
        <v>14574944</v>
      </c>
      <c r="B5145" s="2" t="s">
        <v>2487</v>
      </c>
      <c r="C5145" s="1">
        <v>2025001</v>
      </c>
      <c r="D5145" s="1">
        <v>2001292</v>
      </c>
      <c r="E5145" s="2" t="s">
        <v>34</v>
      </c>
      <c r="F5145" s="2" t="s">
        <v>53</v>
      </c>
      <c r="G5145" s="2" t="s">
        <v>66</v>
      </c>
      <c r="H5145" s="2" t="s">
        <v>904</v>
      </c>
      <c r="I5145" s="2" t="s">
        <v>905</v>
      </c>
      <c r="J5145" s="2" t="s">
        <v>103</v>
      </c>
      <c r="K5145" s="2" t="s">
        <v>49</v>
      </c>
      <c r="L5145" s="2" t="s">
        <v>1195</v>
      </c>
      <c r="M5145" s="2" t="s">
        <v>1196</v>
      </c>
      <c r="N5145" s="2" t="s">
        <v>262</v>
      </c>
      <c r="O5145" s="3">
        <v>3</v>
      </c>
      <c r="P5145" s="3">
        <v>990</v>
      </c>
      <c r="Q5145" s="3">
        <v>1018</v>
      </c>
      <c r="R5145" s="3">
        <v>3054</v>
      </c>
      <c r="S5145" s="3">
        <v>28</v>
      </c>
      <c r="T5145" s="3">
        <v>84</v>
      </c>
      <c r="U5145" s="3">
        <v>2.75</v>
      </c>
      <c r="V5145" s="2" t="s">
        <v>813</v>
      </c>
      <c r="W5145" s="2" t="s">
        <v>814</v>
      </c>
      <c r="X5145" s="2" t="s">
        <v>72</v>
      </c>
      <c r="Y5145" s="19" t="str">
        <f>VLOOKUP(G5145,'Verweis Kd-Gruppe'!$A$2:$B$8,2,FALSE)</f>
        <v>EXP</v>
      </c>
      <c r="Z5145" s="19" t="str">
        <f>VLOOKUP(J5145,'Verweis Art-Gruppe'!$A$2:$B$15,2,FALSE)</f>
        <v>Geräte</v>
      </c>
      <c r="AA5145" s="19" t="str">
        <f>VLOOKUP(W5145,'Verweis Vertreter'!$A$2:$B$24,2,FALSE)</f>
        <v>Sokol Kapaj</v>
      </c>
      <c r="AB5145" s="12">
        <f t="shared" si="720"/>
        <v>3</v>
      </c>
      <c r="AC5145" s="12">
        <f t="shared" si="725"/>
        <v>990</v>
      </c>
      <c r="AD5145" s="12">
        <f t="shared" si="726"/>
        <v>1018</v>
      </c>
      <c r="AE5145" s="12">
        <f t="shared" si="721"/>
        <v>3054</v>
      </c>
      <c r="AF5145" s="12">
        <f t="shared" si="722"/>
        <v>28</v>
      </c>
      <c r="AG5145" s="12">
        <f t="shared" si="723"/>
        <v>84</v>
      </c>
      <c r="AH5145" s="9">
        <f t="shared" si="727"/>
        <v>2.75049115913556E-2</v>
      </c>
      <c r="AI5145" s="14">
        <f>VLOOKUP(E5145,'Verweis Faktor'!$A:$B,2,FALSE)</f>
        <v>1</v>
      </c>
      <c r="AJ5145" s="14"/>
      <c r="AK5145" s="14" t="str">
        <f>IF(AL5145="Ja","Versandkosten",VLOOKUP(E5145,'Verweis Belegart'!$A$2:$B$9,2,FALSE))</f>
        <v>Hardware</v>
      </c>
      <c r="AL5145" s="14" t="str">
        <f t="shared" si="728"/>
        <v>Nein</v>
      </c>
      <c r="AM5145" s="14" t="str">
        <f t="shared" si="724"/>
        <v>Positiv</v>
      </c>
    </row>
    <row r="5146" spans="1:39" ht="17.25" customHeight="1" x14ac:dyDescent="0.35">
      <c r="A5146" s="17">
        <v>14574944</v>
      </c>
      <c r="B5146" s="2" t="s">
        <v>2487</v>
      </c>
      <c r="C5146" s="1">
        <v>2025001</v>
      </c>
      <c r="D5146" s="1">
        <v>2001292</v>
      </c>
      <c r="E5146" s="2" t="s">
        <v>34</v>
      </c>
      <c r="F5146" s="2" t="s">
        <v>53</v>
      </c>
      <c r="G5146" s="2" t="s">
        <v>66</v>
      </c>
      <c r="H5146" s="2" t="s">
        <v>904</v>
      </c>
      <c r="I5146" s="2" t="s">
        <v>905</v>
      </c>
      <c r="J5146" s="2" t="s">
        <v>103</v>
      </c>
      <c r="K5146" s="2" t="s">
        <v>79</v>
      </c>
      <c r="L5146" s="2" t="s">
        <v>737</v>
      </c>
      <c r="M5146" s="2" t="s">
        <v>738</v>
      </c>
      <c r="N5146" s="2" t="s">
        <v>274</v>
      </c>
      <c r="O5146" s="3">
        <v>10</v>
      </c>
      <c r="P5146" s="3">
        <v>1082</v>
      </c>
      <c r="Q5146" s="3">
        <v>1105</v>
      </c>
      <c r="R5146" s="3">
        <v>11050</v>
      </c>
      <c r="S5146" s="3">
        <v>23</v>
      </c>
      <c r="T5146" s="3">
        <v>230</v>
      </c>
      <c r="U5146" s="3">
        <v>2.08</v>
      </c>
      <c r="V5146" s="2" t="s">
        <v>813</v>
      </c>
      <c r="W5146" s="2" t="s">
        <v>814</v>
      </c>
      <c r="X5146" s="2" t="s">
        <v>72</v>
      </c>
      <c r="Y5146" s="19" t="str">
        <f>VLOOKUP(G5146,'Verweis Kd-Gruppe'!$A$2:$B$8,2,FALSE)</f>
        <v>EXP</v>
      </c>
      <c r="Z5146" s="19" t="str">
        <f>VLOOKUP(J5146,'Verweis Art-Gruppe'!$A$2:$B$15,2,FALSE)</f>
        <v>Geräte</v>
      </c>
      <c r="AA5146" s="19" t="str">
        <f>VLOOKUP(W5146,'Verweis Vertreter'!$A$2:$B$24,2,FALSE)</f>
        <v>Sokol Kapaj</v>
      </c>
      <c r="AB5146" s="12">
        <f t="shared" si="720"/>
        <v>10</v>
      </c>
      <c r="AC5146" s="12">
        <f t="shared" si="725"/>
        <v>1082</v>
      </c>
      <c r="AD5146" s="12">
        <f t="shared" si="726"/>
        <v>1105</v>
      </c>
      <c r="AE5146" s="12">
        <f t="shared" si="721"/>
        <v>11050</v>
      </c>
      <c r="AF5146" s="12">
        <f t="shared" si="722"/>
        <v>23</v>
      </c>
      <c r="AG5146" s="12">
        <f t="shared" si="723"/>
        <v>230</v>
      </c>
      <c r="AH5146" s="9">
        <f t="shared" si="727"/>
        <v>2.0814479638009049E-2</v>
      </c>
      <c r="AI5146" s="14">
        <f>VLOOKUP(E5146,'Verweis Faktor'!$A:$B,2,FALSE)</f>
        <v>1</v>
      </c>
      <c r="AJ5146" s="14"/>
      <c r="AK5146" s="14" t="str">
        <f>IF(AL5146="Ja","Versandkosten",VLOOKUP(E5146,'Verweis Belegart'!$A$2:$B$9,2,FALSE))</f>
        <v>Hardware</v>
      </c>
      <c r="AL5146" s="14" t="str">
        <f t="shared" si="728"/>
        <v>Nein</v>
      </c>
      <c r="AM5146" s="14" t="str">
        <f t="shared" si="724"/>
        <v>Positiv</v>
      </c>
    </row>
    <row r="5147" spans="1:39" ht="17.25" customHeight="1" x14ac:dyDescent="0.35">
      <c r="A5147" s="17">
        <v>14574944</v>
      </c>
      <c r="B5147" s="2" t="s">
        <v>2487</v>
      </c>
      <c r="C5147" s="1">
        <v>2025001</v>
      </c>
      <c r="D5147" s="1">
        <v>2001292</v>
      </c>
      <c r="E5147" s="2" t="s">
        <v>34</v>
      </c>
      <c r="F5147" s="2" t="s">
        <v>53</v>
      </c>
      <c r="G5147" s="2" t="s">
        <v>66</v>
      </c>
      <c r="H5147" s="2" t="s">
        <v>904</v>
      </c>
      <c r="I5147" s="2" t="s">
        <v>905</v>
      </c>
      <c r="J5147" s="2" t="s">
        <v>103</v>
      </c>
      <c r="K5147" s="2" t="s">
        <v>83</v>
      </c>
      <c r="L5147" s="2" t="s">
        <v>345</v>
      </c>
      <c r="M5147" s="2" t="s">
        <v>346</v>
      </c>
      <c r="N5147" s="2" t="s">
        <v>347</v>
      </c>
      <c r="O5147" s="3">
        <v>3</v>
      </c>
      <c r="P5147" s="3">
        <v>759</v>
      </c>
      <c r="Q5147" s="3">
        <v>759</v>
      </c>
      <c r="R5147" s="3">
        <v>2277</v>
      </c>
      <c r="S5147" s="3">
        <v>0</v>
      </c>
      <c r="T5147" s="3">
        <v>0</v>
      </c>
      <c r="U5147" s="3">
        <v>0</v>
      </c>
      <c r="V5147" s="2" t="s">
        <v>813</v>
      </c>
      <c r="W5147" s="2" t="s">
        <v>814</v>
      </c>
      <c r="X5147" s="2" t="s">
        <v>72</v>
      </c>
      <c r="Y5147" s="19" t="str">
        <f>VLOOKUP(G5147,'Verweis Kd-Gruppe'!$A$2:$B$8,2,FALSE)</f>
        <v>EXP</v>
      </c>
      <c r="Z5147" s="19" t="str">
        <f>VLOOKUP(J5147,'Verweis Art-Gruppe'!$A$2:$B$15,2,FALSE)</f>
        <v>Geräte</v>
      </c>
      <c r="AA5147" s="19" t="str">
        <f>VLOOKUP(W5147,'Verweis Vertreter'!$A$2:$B$24,2,FALSE)</f>
        <v>Sokol Kapaj</v>
      </c>
      <c r="AB5147" s="12">
        <f t="shared" si="720"/>
        <v>3</v>
      </c>
      <c r="AC5147" s="12">
        <f t="shared" si="725"/>
        <v>759</v>
      </c>
      <c r="AD5147" s="12">
        <f t="shared" si="726"/>
        <v>759</v>
      </c>
      <c r="AE5147" s="12">
        <f t="shared" si="721"/>
        <v>2277</v>
      </c>
      <c r="AF5147" s="12">
        <f t="shared" si="722"/>
        <v>0</v>
      </c>
      <c r="AG5147" s="12">
        <f t="shared" si="723"/>
        <v>0</v>
      </c>
      <c r="AH5147" s="9">
        <f t="shared" si="727"/>
        <v>0</v>
      </c>
      <c r="AI5147" s="14">
        <f>VLOOKUP(E5147,'Verweis Faktor'!$A:$B,2,FALSE)</f>
        <v>1</v>
      </c>
      <c r="AJ5147" s="14"/>
      <c r="AK5147" s="14" t="str">
        <f>IF(AL5147="Ja","Versandkosten",VLOOKUP(E5147,'Verweis Belegart'!$A$2:$B$9,2,FALSE))</f>
        <v>Hardware</v>
      </c>
      <c r="AL5147" s="14" t="str">
        <f t="shared" si="728"/>
        <v>Nein</v>
      </c>
      <c r="AM5147" s="14" t="str">
        <f t="shared" si="724"/>
        <v>Positiv</v>
      </c>
    </row>
    <row r="5148" spans="1:39" ht="17.25" customHeight="1" x14ac:dyDescent="0.35">
      <c r="A5148" s="17">
        <v>14574944</v>
      </c>
      <c r="B5148" s="2" t="s">
        <v>2487</v>
      </c>
      <c r="C5148" s="1">
        <v>2025001</v>
      </c>
      <c r="D5148" s="1">
        <v>2001292</v>
      </c>
      <c r="E5148" s="2" t="s">
        <v>34</v>
      </c>
      <c r="F5148" s="2" t="s">
        <v>53</v>
      </c>
      <c r="G5148" s="2" t="s">
        <v>66</v>
      </c>
      <c r="H5148" s="2" t="s">
        <v>904</v>
      </c>
      <c r="I5148" s="2" t="s">
        <v>905</v>
      </c>
      <c r="J5148" s="2" t="s">
        <v>103</v>
      </c>
      <c r="K5148" s="2" t="s">
        <v>87</v>
      </c>
      <c r="L5148" s="2" t="s">
        <v>188</v>
      </c>
      <c r="M5148" s="2" t="s">
        <v>189</v>
      </c>
      <c r="N5148" s="2" t="s">
        <v>136</v>
      </c>
      <c r="O5148" s="3">
        <v>5</v>
      </c>
      <c r="P5148" s="3">
        <v>195</v>
      </c>
      <c r="Q5148" s="3">
        <v>202</v>
      </c>
      <c r="R5148" s="3">
        <v>1010</v>
      </c>
      <c r="S5148" s="3">
        <v>7</v>
      </c>
      <c r="T5148" s="3">
        <v>35</v>
      </c>
      <c r="U5148" s="3">
        <v>3.46</v>
      </c>
      <c r="V5148" s="2" t="s">
        <v>813</v>
      </c>
      <c r="W5148" s="2" t="s">
        <v>814</v>
      </c>
      <c r="X5148" s="2" t="s">
        <v>72</v>
      </c>
      <c r="Y5148" s="19" t="str">
        <f>VLOOKUP(G5148,'Verweis Kd-Gruppe'!$A$2:$B$8,2,FALSE)</f>
        <v>EXP</v>
      </c>
      <c r="Z5148" s="19" t="str">
        <f>VLOOKUP(J5148,'Verweis Art-Gruppe'!$A$2:$B$15,2,FALSE)</f>
        <v>Geräte</v>
      </c>
      <c r="AA5148" s="19" t="str">
        <f>VLOOKUP(W5148,'Verweis Vertreter'!$A$2:$B$24,2,FALSE)</f>
        <v>Sokol Kapaj</v>
      </c>
      <c r="AB5148" s="12">
        <f t="shared" si="720"/>
        <v>5</v>
      </c>
      <c r="AC5148" s="12">
        <f t="shared" si="725"/>
        <v>195</v>
      </c>
      <c r="AD5148" s="12">
        <f t="shared" si="726"/>
        <v>202</v>
      </c>
      <c r="AE5148" s="12">
        <f t="shared" si="721"/>
        <v>1010</v>
      </c>
      <c r="AF5148" s="12">
        <f t="shared" si="722"/>
        <v>7</v>
      </c>
      <c r="AG5148" s="12">
        <f t="shared" si="723"/>
        <v>35</v>
      </c>
      <c r="AH5148" s="9">
        <f t="shared" si="727"/>
        <v>3.4653465346534656E-2</v>
      </c>
      <c r="AI5148" s="14">
        <f>VLOOKUP(E5148,'Verweis Faktor'!$A:$B,2,FALSE)</f>
        <v>1</v>
      </c>
      <c r="AJ5148" s="14"/>
      <c r="AK5148" s="14" t="str">
        <f>IF(AL5148="Ja","Versandkosten",VLOOKUP(E5148,'Verweis Belegart'!$A$2:$B$9,2,FALSE))</f>
        <v>Hardware</v>
      </c>
      <c r="AL5148" s="14" t="str">
        <f t="shared" si="728"/>
        <v>Nein</v>
      </c>
      <c r="AM5148" s="14" t="str">
        <f t="shared" si="724"/>
        <v>Positiv</v>
      </c>
    </row>
    <row r="5149" spans="1:39" ht="17.25" customHeight="1" x14ac:dyDescent="0.35">
      <c r="A5149" s="17">
        <v>14574944</v>
      </c>
      <c r="B5149" s="2" t="s">
        <v>2487</v>
      </c>
      <c r="C5149" s="1">
        <v>2025001</v>
      </c>
      <c r="D5149" s="1">
        <v>2001292</v>
      </c>
      <c r="E5149" s="2" t="s">
        <v>34</v>
      </c>
      <c r="F5149" s="2" t="s">
        <v>53</v>
      </c>
      <c r="G5149" s="2" t="s">
        <v>66</v>
      </c>
      <c r="H5149" s="2" t="s">
        <v>904</v>
      </c>
      <c r="I5149" s="2" t="s">
        <v>905</v>
      </c>
      <c r="J5149" s="2" t="s">
        <v>103</v>
      </c>
      <c r="K5149" s="2" t="s">
        <v>91</v>
      </c>
      <c r="L5149" s="2" t="s">
        <v>305</v>
      </c>
      <c r="M5149" s="2" t="s">
        <v>306</v>
      </c>
      <c r="N5149" s="2" t="s">
        <v>283</v>
      </c>
      <c r="O5149" s="3">
        <v>5</v>
      </c>
      <c r="P5149" s="3">
        <v>491.02229999999997</v>
      </c>
      <c r="Q5149" s="3">
        <v>509</v>
      </c>
      <c r="R5149" s="3">
        <v>2545</v>
      </c>
      <c r="S5149" s="3">
        <v>17.977699999999999</v>
      </c>
      <c r="T5149" s="3">
        <v>89.89</v>
      </c>
      <c r="U5149" s="3">
        <v>3.53</v>
      </c>
      <c r="V5149" s="2" t="s">
        <v>813</v>
      </c>
      <c r="W5149" s="2" t="s">
        <v>814</v>
      </c>
      <c r="X5149" s="2" t="s">
        <v>72</v>
      </c>
      <c r="Y5149" s="19" t="str">
        <f>VLOOKUP(G5149,'Verweis Kd-Gruppe'!$A$2:$B$8,2,FALSE)</f>
        <v>EXP</v>
      </c>
      <c r="Z5149" s="19" t="str">
        <f>VLOOKUP(J5149,'Verweis Art-Gruppe'!$A$2:$B$15,2,FALSE)</f>
        <v>Geräte</v>
      </c>
      <c r="AA5149" s="19" t="str">
        <f>VLOOKUP(W5149,'Verweis Vertreter'!$A$2:$B$24,2,FALSE)</f>
        <v>Sokol Kapaj</v>
      </c>
      <c r="AB5149" s="12">
        <f t="shared" si="720"/>
        <v>5</v>
      </c>
      <c r="AC5149" s="12">
        <f t="shared" si="725"/>
        <v>491.02229999999997</v>
      </c>
      <c r="AD5149" s="12">
        <f t="shared" si="726"/>
        <v>509</v>
      </c>
      <c r="AE5149" s="12">
        <f t="shared" si="721"/>
        <v>2545</v>
      </c>
      <c r="AF5149" s="12">
        <f t="shared" si="722"/>
        <v>17.977699999999999</v>
      </c>
      <c r="AG5149" s="12">
        <f t="shared" si="723"/>
        <v>89.89</v>
      </c>
      <c r="AH5149" s="9">
        <f t="shared" si="727"/>
        <v>3.5320235756385071E-2</v>
      </c>
      <c r="AI5149" s="14">
        <f>VLOOKUP(E5149,'Verweis Faktor'!$A:$B,2,FALSE)</f>
        <v>1</v>
      </c>
      <c r="AJ5149" s="14"/>
      <c r="AK5149" s="14" t="str">
        <f>IF(AL5149="Ja","Versandkosten",VLOOKUP(E5149,'Verweis Belegart'!$A$2:$B$9,2,FALSE))</f>
        <v>Hardware</v>
      </c>
      <c r="AL5149" s="14" t="str">
        <f t="shared" si="728"/>
        <v>Nein</v>
      </c>
      <c r="AM5149" s="14" t="str">
        <f t="shared" si="724"/>
        <v>Positiv</v>
      </c>
    </row>
    <row r="5150" spans="1:39" ht="17.25" customHeight="1" x14ac:dyDescent="0.35">
      <c r="A5150" s="17">
        <v>14574944</v>
      </c>
      <c r="B5150" s="2" t="s">
        <v>2487</v>
      </c>
      <c r="C5150" s="1">
        <v>2025001</v>
      </c>
      <c r="D5150" s="1">
        <v>2001292</v>
      </c>
      <c r="E5150" s="2" t="s">
        <v>34</v>
      </c>
      <c r="F5150" s="2" t="s">
        <v>53</v>
      </c>
      <c r="G5150" s="2" t="s">
        <v>66</v>
      </c>
      <c r="H5150" s="2" t="s">
        <v>904</v>
      </c>
      <c r="I5150" s="2" t="s">
        <v>905</v>
      </c>
      <c r="J5150" s="2" t="s">
        <v>103</v>
      </c>
      <c r="K5150" s="2" t="s">
        <v>95</v>
      </c>
      <c r="L5150" s="2" t="s">
        <v>1200</v>
      </c>
      <c r="M5150" s="2" t="s">
        <v>1201</v>
      </c>
      <c r="N5150" s="2" t="s">
        <v>262</v>
      </c>
      <c r="O5150" s="3">
        <v>3</v>
      </c>
      <c r="P5150" s="3">
        <v>990.39639999999997</v>
      </c>
      <c r="Q5150" s="3">
        <v>1018</v>
      </c>
      <c r="R5150" s="3">
        <v>3054</v>
      </c>
      <c r="S5150" s="3">
        <v>27.6036</v>
      </c>
      <c r="T5150" s="3">
        <v>82.81</v>
      </c>
      <c r="U5150" s="3">
        <v>2.71</v>
      </c>
      <c r="V5150" s="2" t="s">
        <v>813</v>
      </c>
      <c r="W5150" s="2" t="s">
        <v>814</v>
      </c>
      <c r="X5150" s="2" t="s">
        <v>72</v>
      </c>
      <c r="Y5150" s="19" t="str">
        <f>VLOOKUP(G5150,'Verweis Kd-Gruppe'!$A$2:$B$8,2,FALSE)</f>
        <v>EXP</v>
      </c>
      <c r="Z5150" s="19" t="str">
        <f>VLOOKUP(J5150,'Verweis Art-Gruppe'!$A$2:$B$15,2,FALSE)</f>
        <v>Geräte</v>
      </c>
      <c r="AA5150" s="19" t="str">
        <f>VLOOKUP(W5150,'Verweis Vertreter'!$A$2:$B$24,2,FALSE)</f>
        <v>Sokol Kapaj</v>
      </c>
      <c r="AB5150" s="12">
        <f t="shared" si="720"/>
        <v>3</v>
      </c>
      <c r="AC5150" s="12">
        <f t="shared" si="725"/>
        <v>990.39639999999997</v>
      </c>
      <c r="AD5150" s="12">
        <f t="shared" si="726"/>
        <v>1018</v>
      </c>
      <c r="AE5150" s="12">
        <f t="shared" si="721"/>
        <v>3054</v>
      </c>
      <c r="AF5150" s="12">
        <f t="shared" si="722"/>
        <v>27.6036</v>
      </c>
      <c r="AG5150" s="12">
        <f t="shared" si="723"/>
        <v>82.81</v>
      </c>
      <c r="AH5150" s="9">
        <f t="shared" si="727"/>
        <v>2.7115258677144729E-2</v>
      </c>
      <c r="AI5150" s="14">
        <f>VLOOKUP(E5150,'Verweis Faktor'!$A:$B,2,FALSE)</f>
        <v>1</v>
      </c>
      <c r="AJ5150" s="14"/>
      <c r="AK5150" s="14" t="str">
        <f>IF(AL5150="Ja","Versandkosten",VLOOKUP(E5150,'Verweis Belegart'!$A$2:$B$9,2,FALSE))</f>
        <v>Hardware</v>
      </c>
      <c r="AL5150" s="14" t="str">
        <f t="shared" si="728"/>
        <v>Nein</v>
      </c>
      <c r="AM5150" s="14" t="str">
        <f t="shared" si="724"/>
        <v>Positiv</v>
      </c>
    </row>
    <row r="5151" spans="1:39" ht="17.25" customHeight="1" x14ac:dyDescent="0.35">
      <c r="A5151" s="17">
        <v>14575119</v>
      </c>
      <c r="B5151" s="2" t="s">
        <v>2487</v>
      </c>
      <c r="C5151" s="1">
        <v>2025001</v>
      </c>
      <c r="D5151" s="1">
        <v>2001293</v>
      </c>
      <c r="E5151" s="2" t="s">
        <v>34</v>
      </c>
      <c r="F5151" s="2" t="s">
        <v>142</v>
      </c>
      <c r="G5151" s="2" t="s">
        <v>25</v>
      </c>
      <c r="H5151" s="2" t="s">
        <v>2351</v>
      </c>
      <c r="I5151" s="2" t="s">
        <v>2352</v>
      </c>
      <c r="J5151" s="2" t="s">
        <v>103</v>
      </c>
      <c r="K5151" s="2" t="s">
        <v>28</v>
      </c>
      <c r="L5151" s="2" t="s">
        <v>463</v>
      </c>
      <c r="M5151" s="2" t="s">
        <v>464</v>
      </c>
      <c r="N5151" s="2" t="s">
        <v>41</v>
      </c>
      <c r="O5151" s="3">
        <v>2</v>
      </c>
      <c r="P5151" s="3">
        <v>224</v>
      </c>
      <c r="Q5151" s="3">
        <v>239</v>
      </c>
      <c r="R5151" s="3">
        <v>478</v>
      </c>
      <c r="S5151" s="3">
        <v>15</v>
      </c>
      <c r="T5151" s="3">
        <v>30</v>
      </c>
      <c r="U5151" s="3">
        <v>6.27</v>
      </c>
      <c r="V5151" s="2" t="s">
        <v>427</v>
      </c>
      <c r="W5151" s="2" t="s">
        <v>428</v>
      </c>
      <c r="X5151" s="2" t="s">
        <v>419</v>
      </c>
      <c r="Y5151" s="19" t="str">
        <f>VLOOKUP(G5151,'Verweis Kd-Gruppe'!$A$2:$B$8,2,FALSE)</f>
        <v>FHK</v>
      </c>
      <c r="Z5151" s="19" t="str">
        <f>VLOOKUP(J5151,'Verweis Art-Gruppe'!$A$2:$B$15,2,FALSE)</f>
        <v>Geräte</v>
      </c>
      <c r="AA5151" s="19" t="str">
        <f>VLOOKUP(W5151,'Verweis Vertreter'!$A$2:$B$24,2,FALSE)</f>
        <v>Zentrale</v>
      </c>
      <c r="AB5151" s="12">
        <f t="shared" si="720"/>
        <v>2</v>
      </c>
      <c r="AC5151" s="12">
        <f t="shared" si="725"/>
        <v>224</v>
      </c>
      <c r="AD5151" s="12">
        <f t="shared" si="726"/>
        <v>239</v>
      </c>
      <c r="AE5151" s="12">
        <f t="shared" si="721"/>
        <v>478</v>
      </c>
      <c r="AF5151" s="12">
        <f t="shared" si="722"/>
        <v>15</v>
      </c>
      <c r="AG5151" s="12">
        <f t="shared" si="723"/>
        <v>30</v>
      </c>
      <c r="AH5151" s="9">
        <f t="shared" si="727"/>
        <v>6.2761506276150625E-2</v>
      </c>
      <c r="AI5151" s="14">
        <f>VLOOKUP(E5151,'Verweis Faktor'!$A:$B,2,FALSE)</f>
        <v>1</v>
      </c>
      <c r="AJ5151" s="14"/>
      <c r="AK5151" s="14" t="str">
        <f>IF(AL5151="Ja","Versandkosten",VLOOKUP(E5151,'Verweis Belegart'!$A$2:$B$9,2,FALSE))</f>
        <v>Hardware</v>
      </c>
      <c r="AL5151" s="14" t="str">
        <f t="shared" si="728"/>
        <v>Nein</v>
      </c>
      <c r="AM5151" s="14" t="str">
        <f t="shared" si="724"/>
        <v>Positiv</v>
      </c>
    </row>
    <row r="5152" spans="1:39" ht="17.25" customHeight="1" x14ac:dyDescent="0.35">
      <c r="A5152" s="17">
        <v>14575119</v>
      </c>
      <c r="B5152" s="2" t="s">
        <v>2487</v>
      </c>
      <c r="C5152" s="1">
        <v>2025001</v>
      </c>
      <c r="D5152" s="1">
        <v>2001293</v>
      </c>
      <c r="E5152" s="2" t="s">
        <v>34</v>
      </c>
      <c r="F5152" s="2" t="s">
        <v>142</v>
      </c>
      <c r="G5152" s="2" t="s">
        <v>25</v>
      </c>
      <c r="H5152" s="2" t="s">
        <v>2351</v>
      </c>
      <c r="I5152" s="2" t="s">
        <v>2352</v>
      </c>
      <c r="J5152" s="2" t="s">
        <v>103</v>
      </c>
      <c r="K5152" s="2" t="s">
        <v>45</v>
      </c>
      <c r="L5152" s="2" t="s">
        <v>1558</v>
      </c>
      <c r="M5152" s="2" t="s">
        <v>1559</v>
      </c>
      <c r="N5152" s="2" t="s">
        <v>481</v>
      </c>
      <c r="O5152" s="3">
        <v>1</v>
      </c>
      <c r="P5152" s="3">
        <v>109</v>
      </c>
      <c r="Q5152" s="3">
        <v>129</v>
      </c>
      <c r="R5152" s="3">
        <v>129</v>
      </c>
      <c r="S5152" s="3">
        <v>20</v>
      </c>
      <c r="T5152" s="3">
        <v>20</v>
      </c>
      <c r="U5152" s="3">
        <v>15.5</v>
      </c>
      <c r="V5152" s="2" t="s">
        <v>427</v>
      </c>
      <c r="W5152" s="2" t="s">
        <v>428</v>
      </c>
      <c r="X5152" s="2" t="s">
        <v>419</v>
      </c>
      <c r="Y5152" s="19" t="str">
        <f>VLOOKUP(G5152,'Verweis Kd-Gruppe'!$A$2:$B$8,2,FALSE)</f>
        <v>FHK</v>
      </c>
      <c r="Z5152" s="19" t="str">
        <f>VLOOKUP(J5152,'Verweis Art-Gruppe'!$A$2:$B$15,2,FALSE)</f>
        <v>Geräte</v>
      </c>
      <c r="AA5152" s="19" t="str">
        <f>VLOOKUP(W5152,'Verweis Vertreter'!$A$2:$B$24,2,FALSE)</f>
        <v>Zentrale</v>
      </c>
      <c r="AB5152" s="12">
        <f t="shared" si="720"/>
        <v>1</v>
      </c>
      <c r="AC5152" s="12">
        <f t="shared" si="725"/>
        <v>109</v>
      </c>
      <c r="AD5152" s="12">
        <f t="shared" si="726"/>
        <v>129</v>
      </c>
      <c r="AE5152" s="12">
        <f t="shared" si="721"/>
        <v>129</v>
      </c>
      <c r="AF5152" s="12">
        <f t="shared" si="722"/>
        <v>20</v>
      </c>
      <c r="AG5152" s="12">
        <f t="shared" si="723"/>
        <v>20</v>
      </c>
      <c r="AH5152" s="9">
        <f t="shared" si="727"/>
        <v>0.15503875968992248</v>
      </c>
      <c r="AI5152" s="14">
        <f>VLOOKUP(E5152,'Verweis Faktor'!$A:$B,2,FALSE)</f>
        <v>1</v>
      </c>
      <c r="AJ5152" s="14"/>
      <c r="AK5152" s="14" t="str">
        <f>IF(AL5152="Ja","Versandkosten",VLOOKUP(E5152,'Verweis Belegart'!$A$2:$B$9,2,FALSE))</f>
        <v>Hardware</v>
      </c>
      <c r="AL5152" s="14" t="str">
        <f t="shared" si="728"/>
        <v>Nein</v>
      </c>
      <c r="AM5152" s="14" t="str">
        <f t="shared" si="724"/>
        <v>Positiv</v>
      </c>
    </row>
    <row r="5153" spans="1:39" ht="17.25" customHeight="1" x14ac:dyDescent="0.35">
      <c r="A5153" s="17">
        <v>14574945</v>
      </c>
      <c r="B5153" s="2" t="s">
        <v>2487</v>
      </c>
      <c r="C5153" s="1">
        <v>2025001</v>
      </c>
      <c r="D5153" s="1">
        <v>2001294</v>
      </c>
      <c r="E5153" s="2" t="s">
        <v>34</v>
      </c>
      <c r="F5153" s="2" t="s">
        <v>53</v>
      </c>
      <c r="G5153" s="2" t="s">
        <v>66</v>
      </c>
      <c r="H5153" s="2" t="s">
        <v>925</v>
      </c>
      <c r="I5153" s="2" t="s">
        <v>926</v>
      </c>
      <c r="J5153" s="2" t="s">
        <v>103</v>
      </c>
      <c r="K5153" s="2" t="s">
        <v>28</v>
      </c>
      <c r="L5153" s="2" t="s">
        <v>2430</v>
      </c>
      <c r="M5153" s="2" t="s">
        <v>2431</v>
      </c>
      <c r="N5153" s="2" t="s">
        <v>2432</v>
      </c>
      <c r="O5153" s="3">
        <v>1</v>
      </c>
      <c r="P5153" s="3">
        <v>890</v>
      </c>
      <c r="Q5153" s="3">
        <v>947</v>
      </c>
      <c r="R5153" s="3">
        <v>947</v>
      </c>
      <c r="S5153" s="3">
        <v>57</v>
      </c>
      <c r="T5153" s="3">
        <v>57</v>
      </c>
      <c r="U5153" s="3">
        <v>6.01</v>
      </c>
      <c r="V5153" s="2" t="s">
        <v>927</v>
      </c>
      <c r="W5153" s="2" t="s">
        <v>928</v>
      </c>
      <c r="X5153" s="2" t="s">
        <v>44</v>
      </c>
      <c r="Y5153" s="19" t="str">
        <f>VLOOKUP(G5153,'Verweis Kd-Gruppe'!$A$2:$B$8,2,FALSE)</f>
        <v>EXP</v>
      </c>
      <c r="Z5153" s="19" t="str">
        <f>VLOOKUP(J5153,'Verweis Art-Gruppe'!$A$2:$B$15,2,FALSE)</f>
        <v>Geräte</v>
      </c>
      <c r="AA5153" s="19" t="str">
        <f>VLOOKUP(W5153,'Verweis Vertreter'!$A$2:$B$24,2,FALSE)</f>
        <v>Ximena Morales</v>
      </c>
      <c r="AB5153" s="12">
        <f t="shared" si="720"/>
        <v>1</v>
      </c>
      <c r="AC5153" s="12">
        <f t="shared" si="725"/>
        <v>890</v>
      </c>
      <c r="AD5153" s="12">
        <f t="shared" si="726"/>
        <v>947</v>
      </c>
      <c r="AE5153" s="12">
        <f t="shared" si="721"/>
        <v>947</v>
      </c>
      <c r="AF5153" s="12">
        <f t="shared" si="722"/>
        <v>57</v>
      </c>
      <c r="AG5153" s="12">
        <f t="shared" si="723"/>
        <v>57</v>
      </c>
      <c r="AH5153" s="9">
        <f t="shared" si="727"/>
        <v>6.0190073917634639E-2</v>
      </c>
      <c r="AI5153" s="14">
        <f>VLOOKUP(E5153,'Verweis Faktor'!$A:$B,2,FALSE)</f>
        <v>1</v>
      </c>
      <c r="AJ5153" s="14"/>
      <c r="AK5153" s="14" t="str">
        <f>IF(AL5153="Ja","Versandkosten",VLOOKUP(E5153,'Verweis Belegart'!$A$2:$B$9,2,FALSE))</f>
        <v>Hardware</v>
      </c>
      <c r="AL5153" s="14" t="str">
        <f t="shared" si="728"/>
        <v>Nein</v>
      </c>
      <c r="AM5153" s="14" t="str">
        <f t="shared" si="724"/>
        <v>Positiv</v>
      </c>
    </row>
    <row r="5154" spans="1:39" ht="17.25" customHeight="1" x14ac:dyDescent="0.35">
      <c r="A5154" s="17">
        <v>14574945</v>
      </c>
      <c r="B5154" s="2" t="s">
        <v>2487</v>
      </c>
      <c r="C5154" s="1">
        <v>2025001</v>
      </c>
      <c r="D5154" s="1">
        <v>2001294</v>
      </c>
      <c r="E5154" s="2" t="s">
        <v>34</v>
      </c>
      <c r="F5154" s="2" t="s">
        <v>53</v>
      </c>
      <c r="G5154" s="2" t="s">
        <v>66</v>
      </c>
      <c r="H5154" s="2" t="s">
        <v>925</v>
      </c>
      <c r="I5154" s="2" t="s">
        <v>926</v>
      </c>
      <c r="J5154" s="2" t="s">
        <v>103</v>
      </c>
      <c r="K5154" s="2" t="s">
        <v>45</v>
      </c>
      <c r="L5154" s="2" t="s">
        <v>433</v>
      </c>
      <c r="M5154" s="2" t="s">
        <v>434</v>
      </c>
      <c r="N5154" s="2" t="s">
        <v>369</v>
      </c>
      <c r="O5154" s="3">
        <v>1</v>
      </c>
      <c r="P5154" s="3">
        <v>1010</v>
      </c>
      <c r="Q5154" s="3">
        <v>1095</v>
      </c>
      <c r="R5154" s="3">
        <v>1095</v>
      </c>
      <c r="S5154" s="3">
        <v>85</v>
      </c>
      <c r="T5154" s="3">
        <v>85</v>
      </c>
      <c r="U5154" s="3">
        <v>7.76</v>
      </c>
      <c r="V5154" s="2" t="s">
        <v>927</v>
      </c>
      <c r="W5154" s="2" t="s">
        <v>928</v>
      </c>
      <c r="X5154" s="2" t="s">
        <v>44</v>
      </c>
      <c r="Y5154" s="19" t="str">
        <f>VLOOKUP(G5154,'Verweis Kd-Gruppe'!$A$2:$B$8,2,FALSE)</f>
        <v>EXP</v>
      </c>
      <c r="Z5154" s="19" t="str">
        <f>VLOOKUP(J5154,'Verweis Art-Gruppe'!$A$2:$B$15,2,FALSE)</f>
        <v>Geräte</v>
      </c>
      <c r="AA5154" s="19" t="str">
        <f>VLOOKUP(W5154,'Verweis Vertreter'!$A$2:$B$24,2,FALSE)</f>
        <v>Ximena Morales</v>
      </c>
      <c r="AB5154" s="12">
        <f t="shared" si="720"/>
        <v>1</v>
      </c>
      <c r="AC5154" s="12">
        <f t="shared" si="725"/>
        <v>1010</v>
      </c>
      <c r="AD5154" s="12">
        <f t="shared" si="726"/>
        <v>1095</v>
      </c>
      <c r="AE5154" s="12">
        <f t="shared" si="721"/>
        <v>1095</v>
      </c>
      <c r="AF5154" s="12">
        <f t="shared" si="722"/>
        <v>85</v>
      </c>
      <c r="AG5154" s="12">
        <f t="shared" si="723"/>
        <v>85</v>
      </c>
      <c r="AH5154" s="9">
        <f t="shared" si="727"/>
        <v>7.7625570776255703E-2</v>
      </c>
      <c r="AI5154" s="14">
        <f>VLOOKUP(E5154,'Verweis Faktor'!$A:$B,2,FALSE)</f>
        <v>1</v>
      </c>
      <c r="AJ5154" s="14"/>
      <c r="AK5154" s="14" t="str">
        <f>IF(AL5154="Ja","Versandkosten",VLOOKUP(E5154,'Verweis Belegart'!$A$2:$B$9,2,FALSE))</f>
        <v>Hardware</v>
      </c>
      <c r="AL5154" s="14" t="str">
        <f t="shared" si="728"/>
        <v>Nein</v>
      </c>
      <c r="AM5154" s="14" t="str">
        <f t="shared" si="724"/>
        <v>Positiv</v>
      </c>
    </row>
    <row r="5155" spans="1:39" ht="17.25" customHeight="1" x14ac:dyDescent="0.35">
      <c r="A5155" s="17">
        <v>14574945</v>
      </c>
      <c r="B5155" s="2" t="s">
        <v>2487</v>
      </c>
      <c r="C5155" s="1">
        <v>2025001</v>
      </c>
      <c r="D5155" s="1">
        <v>2001294</v>
      </c>
      <c r="E5155" s="2" t="s">
        <v>34</v>
      </c>
      <c r="F5155" s="2" t="s">
        <v>53</v>
      </c>
      <c r="G5155" s="2" t="s">
        <v>66</v>
      </c>
      <c r="H5155" s="2" t="s">
        <v>925</v>
      </c>
      <c r="I5155" s="2" t="s">
        <v>926</v>
      </c>
      <c r="J5155" s="2" t="s">
        <v>103</v>
      </c>
      <c r="K5155" s="2" t="s">
        <v>49</v>
      </c>
      <c r="L5155" s="2" t="s">
        <v>2581</v>
      </c>
      <c r="M5155" s="2" t="s">
        <v>2582</v>
      </c>
      <c r="N5155" s="2" t="s">
        <v>1904</v>
      </c>
      <c r="O5155" s="3">
        <v>2</v>
      </c>
      <c r="P5155" s="3">
        <v>580</v>
      </c>
      <c r="Q5155" s="3">
        <v>597</v>
      </c>
      <c r="R5155" s="3">
        <v>1194</v>
      </c>
      <c r="S5155" s="3">
        <v>17</v>
      </c>
      <c r="T5155" s="3">
        <v>34</v>
      </c>
      <c r="U5155" s="3">
        <v>2.84</v>
      </c>
      <c r="V5155" s="2" t="s">
        <v>927</v>
      </c>
      <c r="W5155" s="2" t="s">
        <v>928</v>
      </c>
      <c r="X5155" s="2" t="s">
        <v>44</v>
      </c>
      <c r="Y5155" s="19" t="str">
        <f>VLOOKUP(G5155,'Verweis Kd-Gruppe'!$A$2:$B$8,2,FALSE)</f>
        <v>EXP</v>
      </c>
      <c r="Z5155" s="19" t="str">
        <f>VLOOKUP(J5155,'Verweis Art-Gruppe'!$A$2:$B$15,2,FALSE)</f>
        <v>Geräte</v>
      </c>
      <c r="AA5155" s="19" t="str">
        <f>VLOOKUP(W5155,'Verweis Vertreter'!$A$2:$B$24,2,FALSE)</f>
        <v>Ximena Morales</v>
      </c>
      <c r="AB5155" s="12">
        <f t="shared" si="720"/>
        <v>2</v>
      </c>
      <c r="AC5155" s="12">
        <f t="shared" si="725"/>
        <v>580</v>
      </c>
      <c r="AD5155" s="12">
        <f t="shared" si="726"/>
        <v>597</v>
      </c>
      <c r="AE5155" s="12">
        <f t="shared" si="721"/>
        <v>1194</v>
      </c>
      <c r="AF5155" s="12">
        <f t="shared" si="722"/>
        <v>17</v>
      </c>
      <c r="AG5155" s="12">
        <f t="shared" si="723"/>
        <v>34</v>
      </c>
      <c r="AH5155" s="9">
        <f t="shared" si="727"/>
        <v>2.8475711892797319E-2</v>
      </c>
      <c r="AI5155" s="14">
        <f>VLOOKUP(E5155,'Verweis Faktor'!$A:$B,2,FALSE)</f>
        <v>1</v>
      </c>
      <c r="AJ5155" s="14"/>
      <c r="AK5155" s="14" t="str">
        <f>IF(AL5155="Ja","Versandkosten",VLOOKUP(E5155,'Verweis Belegart'!$A$2:$B$9,2,FALSE))</f>
        <v>Hardware</v>
      </c>
      <c r="AL5155" s="14" t="str">
        <f t="shared" si="728"/>
        <v>Nein</v>
      </c>
      <c r="AM5155" s="14" t="str">
        <f t="shared" si="724"/>
        <v>Positiv</v>
      </c>
    </row>
    <row r="5156" spans="1:39" ht="17.25" customHeight="1" x14ac:dyDescent="0.35">
      <c r="A5156" s="17">
        <v>14574945</v>
      </c>
      <c r="B5156" s="2" t="s">
        <v>2487</v>
      </c>
      <c r="C5156" s="1">
        <v>2025001</v>
      </c>
      <c r="D5156" s="1">
        <v>2001294</v>
      </c>
      <c r="E5156" s="2" t="s">
        <v>34</v>
      </c>
      <c r="F5156" s="2" t="s">
        <v>53</v>
      </c>
      <c r="G5156" s="2" t="s">
        <v>66</v>
      </c>
      <c r="H5156" s="2" t="s">
        <v>925</v>
      </c>
      <c r="I5156" s="2" t="s">
        <v>926</v>
      </c>
      <c r="J5156" s="2" t="s">
        <v>103</v>
      </c>
      <c r="K5156" s="2" t="s">
        <v>79</v>
      </c>
      <c r="L5156" s="2" t="s">
        <v>455</v>
      </c>
      <c r="M5156" s="2" t="s">
        <v>456</v>
      </c>
      <c r="N5156" s="2" t="s">
        <v>457</v>
      </c>
      <c r="O5156" s="3">
        <v>2</v>
      </c>
      <c r="P5156" s="3">
        <v>848.8066</v>
      </c>
      <c r="Q5156" s="3">
        <v>842</v>
      </c>
      <c r="R5156" s="3">
        <v>1684</v>
      </c>
      <c r="S5156" s="3">
        <v>-6.8066000000000004</v>
      </c>
      <c r="T5156" s="3">
        <v>-13.61</v>
      </c>
      <c r="U5156" s="3">
        <v>-0.8</v>
      </c>
      <c r="V5156" s="2" t="s">
        <v>927</v>
      </c>
      <c r="W5156" s="2" t="s">
        <v>928</v>
      </c>
      <c r="X5156" s="2" t="s">
        <v>44</v>
      </c>
      <c r="Y5156" s="19" t="str">
        <f>VLOOKUP(G5156,'Verweis Kd-Gruppe'!$A$2:$B$8,2,FALSE)</f>
        <v>EXP</v>
      </c>
      <c r="Z5156" s="19" t="str">
        <f>VLOOKUP(J5156,'Verweis Art-Gruppe'!$A$2:$B$15,2,FALSE)</f>
        <v>Geräte</v>
      </c>
      <c r="AA5156" s="19" t="str">
        <f>VLOOKUP(W5156,'Verweis Vertreter'!$A$2:$B$24,2,FALSE)</f>
        <v>Ximena Morales</v>
      </c>
      <c r="AB5156" s="12">
        <f t="shared" si="720"/>
        <v>2</v>
      </c>
      <c r="AC5156" s="12">
        <f t="shared" si="725"/>
        <v>848.8066</v>
      </c>
      <c r="AD5156" s="12">
        <f t="shared" si="726"/>
        <v>842</v>
      </c>
      <c r="AE5156" s="12">
        <f t="shared" si="721"/>
        <v>1684</v>
      </c>
      <c r="AF5156" s="12">
        <f t="shared" si="722"/>
        <v>-6.8066000000000004</v>
      </c>
      <c r="AG5156" s="12">
        <f t="shared" si="723"/>
        <v>-13.61</v>
      </c>
      <c r="AH5156" s="9">
        <f t="shared" si="727"/>
        <v>-8.0819477434679338E-3</v>
      </c>
      <c r="AI5156" s="14">
        <f>VLOOKUP(E5156,'Verweis Faktor'!$A:$B,2,FALSE)</f>
        <v>1</v>
      </c>
      <c r="AJ5156" s="14"/>
      <c r="AK5156" s="14" t="str">
        <f>IF(AL5156="Ja","Versandkosten",VLOOKUP(E5156,'Verweis Belegart'!$A$2:$B$9,2,FALSE))</f>
        <v>Hardware</v>
      </c>
      <c r="AL5156" s="14" t="str">
        <f t="shared" si="728"/>
        <v>Nein</v>
      </c>
      <c r="AM5156" s="14" t="str">
        <f t="shared" si="724"/>
        <v>Negativ</v>
      </c>
    </row>
    <row r="5157" spans="1:39" ht="17.25" customHeight="1" x14ac:dyDescent="0.35">
      <c r="A5157" s="17">
        <v>14574945</v>
      </c>
      <c r="B5157" s="2" t="s">
        <v>2487</v>
      </c>
      <c r="C5157" s="1">
        <v>2025001</v>
      </c>
      <c r="D5157" s="1">
        <v>2001294</v>
      </c>
      <c r="E5157" s="2" t="s">
        <v>34</v>
      </c>
      <c r="F5157" s="2" t="s">
        <v>53</v>
      </c>
      <c r="G5157" s="2" t="s">
        <v>66</v>
      </c>
      <c r="H5157" s="2" t="s">
        <v>925</v>
      </c>
      <c r="I5157" s="2" t="s">
        <v>926</v>
      </c>
      <c r="J5157" s="2" t="s">
        <v>103</v>
      </c>
      <c r="K5157" s="2" t="s">
        <v>83</v>
      </c>
      <c r="L5157" s="2" t="s">
        <v>147</v>
      </c>
      <c r="M5157" s="2" t="s">
        <v>148</v>
      </c>
      <c r="N5157" s="2" t="s">
        <v>149</v>
      </c>
      <c r="O5157" s="3">
        <v>12</v>
      </c>
      <c r="P5157" s="3">
        <v>204.57390000000001</v>
      </c>
      <c r="Q5157" s="3">
        <v>211</v>
      </c>
      <c r="R5157" s="3">
        <v>2532</v>
      </c>
      <c r="S5157" s="3">
        <v>6.4260999999999999</v>
      </c>
      <c r="T5157" s="3">
        <v>77.11</v>
      </c>
      <c r="U5157" s="3">
        <v>3.04</v>
      </c>
      <c r="V5157" s="2" t="s">
        <v>927</v>
      </c>
      <c r="W5157" s="2" t="s">
        <v>928</v>
      </c>
      <c r="X5157" s="2" t="s">
        <v>44</v>
      </c>
      <c r="Y5157" s="19" t="str">
        <f>VLOOKUP(G5157,'Verweis Kd-Gruppe'!$A$2:$B$8,2,FALSE)</f>
        <v>EXP</v>
      </c>
      <c r="Z5157" s="19" t="str">
        <f>VLOOKUP(J5157,'Verweis Art-Gruppe'!$A$2:$B$15,2,FALSE)</f>
        <v>Geräte</v>
      </c>
      <c r="AA5157" s="19" t="str">
        <f>VLOOKUP(W5157,'Verweis Vertreter'!$A$2:$B$24,2,FALSE)</f>
        <v>Ximena Morales</v>
      </c>
      <c r="AB5157" s="12">
        <f t="shared" si="720"/>
        <v>12</v>
      </c>
      <c r="AC5157" s="12">
        <f t="shared" si="725"/>
        <v>204.57390000000001</v>
      </c>
      <c r="AD5157" s="12">
        <f t="shared" si="726"/>
        <v>211</v>
      </c>
      <c r="AE5157" s="12">
        <f t="shared" si="721"/>
        <v>2532</v>
      </c>
      <c r="AF5157" s="12">
        <f t="shared" si="722"/>
        <v>6.4260999999999999</v>
      </c>
      <c r="AG5157" s="12">
        <f t="shared" si="723"/>
        <v>77.11</v>
      </c>
      <c r="AH5157" s="9">
        <f t="shared" si="727"/>
        <v>3.0454186413902053E-2</v>
      </c>
      <c r="AI5157" s="14">
        <f>VLOOKUP(E5157,'Verweis Faktor'!$A:$B,2,FALSE)</f>
        <v>1</v>
      </c>
      <c r="AJ5157" s="14"/>
      <c r="AK5157" s="14" t="str">
        <f>IF(AL5157="Ja","Versandkosten",VLOOKUP(E5157,'Verweis Belegart'!$A$2:$B$9,2,FALSE))</f>
        <v>Hardware</v>
      </c>
      <c r="AL5157" s="14" t="str">
        <f t="shared" si="728"/>
        <v>Nein</v>
      </c>
      <c r="AM5157" s="14" t="str">
        <f t="shared" si="724"/>
        <v>Positiv</v>
      </c>
    </row>
    <row r="5158" spans="1:39" ht="17.25" customHeight="1" x14ac:dyDescent="0.35">
      <c r="A5158" s="17">
        <v>14574945</v>
      </c>
      <c r="B5158" s="2" t="s">
        <v>2487</v>
      </c>
      <c r="C5158" s="1">
        <v>2025001</v>
      </c>
      <c r="D5158" s="1">
        <v>2001294</v>
      </c>
      <c r="E5158" s="2" t="s">
        <v>34</v>
      </c>
      <c r="F5158" s="2" t="s">
        <v>53</v>
      </c>
      <c r="G5158" s="2" t="s">
        <v>66</v>
      </c>
      <c r="H5158" s="2" t="s">
        <v>925</v>
      </c>
      <c r="I5158" s="2" t="s">
        <v>926</v>
      </c>
      <c r="J5158" s="2" t="s">
        <v>103</v>
      </c>
      <c r="K5158" s="2" t="s">
        <v>87</v>
      </c>
      <c r="L5158" s="2" t="s">
        <v>1339</v>
      </c>
      <c r="M5158" s="2" t="s">
        <v>1340</v>
      </c>
      <c r="N5158" s="2" t="s">
        <v>922</v>
      </c>
      <c r="O5158" s="3">
        <v>6</v>
      </c>
      <c r="P5158" s="3">
        <v>77.5</v>
      </c>
      <c r="Q5158" s="3">
        <v>81</v>
      </c>
      <c r="R5158" s="3">
        <v>486</v>
      </c>
      <c r="S5158" s="3">
        <v>3.5</v>
      </c>
      <c r="T5158" s="3">
        <v>21</v>
      </c>
      <c r="U5158" s="3">
        <v>4.32</v>
      </c>
      <c r="V5158" s="2" t="s">
        <v>927</v>
      </c>
      <c r="W5158" s="2" t="s">
        <v>928</v>
      </c>
      <c r="X5158" s="2" t="s">
        <v>44</v>
      </c>
      <c r="Y5158" s="19" t="str">
        <f>VLOOKUP(G5158,'Verweis Kd-Gruppe'!$A$2:$B$8,2,FALSE)</f>
        <v>EXP</v>
      </c>
      <c r="Z5158" s="19" t="str">
        <f>VLOOKUP(J5158,'Verweis Art-Gruppe'!$A$2:$B$15,2,FALSE)</f>
        <v>Geräte</v>
      </c>
      <c r="AA5158" s="19" t="str">
        <f>VLOOKUP(W5158,'Verweis Vertreter'!$A$2:$B$24,2,FALSE)</f>
        <v>Ximena Morales</v>
      </c>
      <c r="AB5158" s="12">
        <f t="shared" si="720"/>
        <v>6</v>
      </c>
      <c r="AC5158" s="12">
        <f t="shared" si="725"/>
        <v>77.5</v>
      </c>
      <c r="AD5158" s="12">
        <f t="shared" si="726"/>
        <v>81</v>
      </c>
      <c r="AE5158" s="12">
        <f t="shared" si="721"/>
        <v>486</v>
      </c>
      <c r="AF5158" s="12">
        <f t="shared" si="722"/>
        <v>3.5</v>
      </c>
      <c r="AG5158" s="12">
        <f t="shared" si="723"/>
        <v>21</v>
      </c>
      <c r="AH5158" s="9">
        <f t="shared" si="727"/>
        <v>4.3209876543209874E-2</v>
      </c>
      <c r="AI5158" s="14">
        <f>VLOOKUP(E5158,'Verweis Faktor'!$A:$B,2,FALSE)</f>
        <v>1</v>
      </c>
      <c r="AJ5158" s="14"/>
      <c r="AK5158" s="14" t="str">
        <f>IF(AL5158="Ja","Versandkosten",VLOOKUP(E5158,'Verweis Belegart'!$A$2:$B$9,2,FALSE))</f>
        <v>Hardware</v>
      </c>
      <c r="AL5158" s="14" t="str">
        <f t="shared" si="728"/>
        <v>Nein</v>
      </c>
      <c r="AM5158" s="14" t="str">
        <f t="shared" si="724"/>
        <v>Positiv</v>
      </c>
    </row>
    <row r="5159" spans="1:39" ht="17.25" customHeight="1" x14ac:dyDescent="0.35">
      <c r="A5159" s="17">
        <v>14574945</v>
      </c>
      <c r="B5159" s="2" t="s">
        <v>2487</v>
      </c>
      <c r="C5159" s="1">
        <v>2025001</v>
      </c>
      <c r="D5159" s="1">
        <v>2001294</v>
      </c>
      <c r="E5159" s="2" t="s">
        <v>34</v>
      </c>
      <c r="F5159" s="2" t="s">
        <v>53</v>
      </c>
      <c r="G5159" s="2" t="s">
        <v>66</v>
      </c>
      <c r="H5159" s="2" t="s">
        <v>925</v>
      </c>
      <c r="I5159" s="2" t="s">
        <v>926</v>
      </c>
      <c r="J5159" s="2" t="s">
        <v>304</v>
      </c>
      <c r="K5159" s="2" t="s">
        <v>91</v>
      </c>
      <c r="L5159" s="2" t="s">
        <v>752</v>
      </c>
      <c r="M5159" s="2" t="s">
        <v>753</v>
      </c>
      <c r="N5159" s="2" t="s">
        <v>200</v>
      </c>
      <c r="O5159" s="3">
        <v>1</v>
      </c>
      <c r="P5159" s="3">
        <v>660</v>
      </c>
      <c r="Q5159" s="3">
        <v>677</v>
      </c>
      <c r="R5159" s="3">
        <v>677</v>
      </c>
      <c r="S5159" s="3">
        <v>17</v>
      </c>
      <c r="T5159" s="3">
        <v>17</v>
      </c>
      <c r="U5159" s="3">
        <v>2.5099999999999998</v>
      </c>
      <c r="V5159" s="2" t="s">
        <v>927</v>
      </c>
      <c r="W5159" s="2" t="s">
        <v>928</v>
      </c>
      <c r="X5159" s="2" t="s">
        <v>44</v>
      </c>
      <c r="Y5159" s="19" t="str">
        <f>VLOOKUP(G5159,'Verweis Kd-Gruppe'!$A$2:$B$8,2,FALSE)</f>
        <v>EXP</v>
      </c>
      <c r="Z5159" s="19" t="str">
        <f>VLOOKUP(J5159,'Verweis Art-Gruppe'!$A$2:$B$15,2,FALSE)</f>
        <v>Zubehör</v>
      </c>
      <c r="AA5159" s="19" t="str">
        <f>VLOOKUP(W5159,'Verweis Vertreter'!$A$2:$B$24,2,FALSE)</f>
        <v>Ximena Morales</v>
      </c>
      <c r="AB5159" s="12">
        <f t="shared" si="720"/>
        <v>1</v>
      </c>
      <c r="AC5159" s="12">
        <f t="shared" si="725"/>
        <v>660</v>
      </c>
      <c r="AD5159" s="12">
        <f t="shared" si="726"/>
        <v>677</v>
      </c>
      <c r="AE5159" s="12">
        <f t="shared" si="721"/>
        <v>677</v>
      </c>
      <c r="AF5159" s="12">
        <f t="shared" si="722"/>
        <v>17</v>
      </c>
      <c r="AG5159" s="12">
        <f t="shared" si="723"/>
        <v>17</v>
      </c>
      <c r="AH5159" s="9">
        <f t="shared" si="727"/>
        <v>2.5110782865583457E-2</v>
      </c>
      <c r="AI5159" s="14">
        <f>VLOOKUP(E5159,'Verweis Faktor'!$A:$B,2,FALSE)</f>
        <v>1</v>
      </c>
      <c r="AJ5159" s="14"/>
      <c r="AK5159" s="14" t="str">
        <f>IF(AL5159="Ja","Versandkosten",VLOOKUP(E5159,'Verweis Belegart'!$A$2:$B$9,2,FALSE))</f>
        <v>Hardware</v>
      </c>
      <c r="AL5159" s="14" t="str">
        <f t="shared" si="728"/>
        <v>Nein</v>
      </c>
      <c r="AM5159" s="14" t="str">
        <f t="shared" si="724"/>
        <v>Positiv</v>
      </c>
    </row>
    <row r="5160" spans="1:39" ht="17.25" customHeight="1" x14ac:dyDescent="0.35">
      <c r="A5160" s="17">
        <v>14574945</v>
      </c>
      <c r="B5160" s="2" t="s">
        <v>2487</v>
      </c>
      <c r="C5160" s="1">
        <v>2025001</v>
      </c>
      <c r="D5160" s="1">
        <v>2001294</v>
      </c>
      <c r="E5160" s="2" t="s">
        <v>34</v>
      </c>
      <c r="F5160" s="2" t="s">
        <v>53</v>
      </c>
      <c r="G5160" s="2" t="s">
        <v>66</v>
      </c>
      <c r="H5160" s="2" t="s">
        <v>925</v>
      </c>
      <c r="I5160" s="2" t="s">
        <v>926</v>
      </c>
      <c r="J5160" s="2" t="s">
        <v>103</v>
      </c>
      <c r="K5160" s="2" t="s">
        <v>95</v>
      </c>
      <c r="L5160" s="2" t="s">
        <v>2490</v>
      </c>
      <c r="M5160" s="2" t="s">
        <v>2491</v>
      </c>
      <c r="N5160" s="2" t="s">
        <v>931</v>
      </c>
      <c r="O5160" s="3">
        <v>2</v>
      </c>
      <c r="P5160" s="3">
        <v>1095</v>
      </c>
      <c r="Q5160" s="3">
        <v>1107</v>
      </c>
      <c r="R5160" s="3">
        <v>2214</v>
      </c>
      <c r="S5160" s="3">
        <v>12</v>
      </c>
      <c r="T5160" s="3">
        <v>24</v>
      </c>
      <c r="U5160" s="3">
        <v>1.08</v>
      </c>
      <c r="V5160" s="2" t="s">
        <v>927</v>
      </c>
      <c r="W5160" s="2" t="s">
        <v>928</v>
      </c>
      <c r="X5160" s="2" t="s">
        <v>44</v>
      </c>
      <c r="Y5160" s="19" t="str">
        <f>VLOOKUP(G5160,'Verweis Kd-Gruppe'!$A$2:$B$8,2,FALSE)</f>
        <v>EXP</v>
      </c>
      <c r="Z5160" s="19" t="str">
        <f>VLOOKUP(J5160,'Verweis Art-Gruppe'!$A$2:$B$15,2,FALSE)</f>
        <v>Geräte</v>
      </c>
      <c r="AA5160" s="19" t="str">
        <f>VLOOKUP(W5160,'Verweis Vertreter'!$A$2:$B$24,2,FALSE)</f>
        <v>Ximena Morales</v>
      </c>
      <c r="AB5160" s="12">
        <f t="shared" si="720"/>
        <v>2</v>
      </c>
      <c r="AC5160" s="12">
        <f t="shared" si="725"/>
        <v>1095</v>
      </c>
      <c r="AD5160" s="12">
        <f t="shared" si="726"/>
        <v>1107</v>
      </c>
      <c r="AE5160" s="12">
        <f t="shared" si="721"/>
        <v>2214</v>
      </c>
      <c r="AF5160" s="12">
        <f t="shared" si="722"/>
        <v>12</v>
      </c>
      <c r="AG5160" s="12">
        <f t="shared" si="723"/>
        <v>24</v>
      </c>
      <c r="AH5160" s="9">
        <f t="shared" si="727"/>
        <v>1.0840108401084011E-2</v>
      </c>
      <c r="AI5160" s="14">
        <f>VLOOKUP(E5160,'Verweis Faktor'!$A:$B,2,FALSE)</f>
        <v>1</v>
      </c>
      <c r="AJ5160" s="14"/>
      <c r="AK5160" s="14" t="str">
        <f>IF(AL5160="Ja","Versandkosten",VLOOKUP(E5160,'Verweis Belegart'!$A$2:$B$9,2,FALSE))</f>
        <v>Hardware</v>
      </c>
      <c r="AL5160" s="14" t="str">
        <f t="shared" si="728"/>
        <v>Nein</v>
      </c>
      <c r="AM5160" s="14" t="str">
        <f t="shared" si="724"/>
        <v>Positiv</v>
      </c>
    </row>
    <row r="5161" spans="1:39" ht="17.25" customHeight="1" x14ac:dyDescent="0.35">
      <c r="A5161" s="17">
        <v>14574945</v>
      </c>
      <c r="B5161" s="2" t="s">
        <v>2487</v>
      </c>
      <c r="C5161" s="1">
        <v>2025001</v>
      </c>
      <c r="D5161" s="1">
        <v>2001294</v>
      </c>
      <c r="E5161" s="2" t="s">
        <v>34</v>
      </c>
      <c r="F5161" s="2" t="s">
        <v>53</v>
      </c>
      <c r="G5161" s="2" t="s">
        <v>66</v>
      </c>
      <c r="H5161" s="2" t="s">
        <v>925</v>
      </c>
      <c r="I5161" s="2" t="s">
        <v>926</v>
      </c>
      <c r="J5161" s="2" t="s">
        <v>103</v>
      </c>
      <c r="K5161" s="2" t="s">
        <v>99</v>
      </c>
      <c r="L5161" s="2" t="s">
        <v>159</v>
      </c>
      <c r="M5161" s="2" t="s">
        <v>160</v>
      </c>
      <c r="N5161" s="2" t="s">
        <v>161</v>
      </c>
      <c r="O5161" s="3">
        <v>4</v>
      </c>
      <c r="P5161" s="3">
        <v>177</v>
      </c>
      <c r="Q5161" s="3">
        <v>187</v>
      </c>
      <c r="R5161" s="3">
        <v>748</v>
      </c>
      <c r="S5161" s="3">
        <v>10</v>
      </c>
      <c r="T5161" s="3">
        <v>40</v>
      </c>
      <c r="U5161" s="3">
        <v>5.34</v>
      </c>
      <c r="V5161" s="2" t="s">
        <v>927</v>
      </c>
      <c r="W5161" s="2" t="s">
        <v>928</v>
      </c>
      <c r="X5161" s="2" t="s">
        <v>44</v>
      </c>
      <c r="Y5161" s="19" t="str">
        <f>VLOOKUP(G5161,'Verweis Kd-Gruppe'!$A$2:$B$8,2,FALSE)</f>
        <v>EXP</v>
      </c>
      <c r="Z5161" s="19" t="str">
        <f>VLOOKUP(J5161,'Verweis Art-Gruppe'!$A$2:$B$15,2,FALSE)</f>
        <v>Geräte</v>
      </c>
      <c r="AA5161" s="19" t="str">
        <f>VLOOKUP(W5161,'Verweis Vertreter'!$A$2:$B$24,2,FALSE)</f>
        <v>Ximena Morales</v>
      </c>
      <c r="AB5161" s="12">
        <f t="shared" si="720"/>
        <v>4</v>
      </c>
      <c r="AC5161" s="12">
        <f t="shared" si="725"/>
        <v>177</v>
      </c>
      <c r="AD5161" s="12">
        <f t="shared" si="726"/>
        <v>187</v>
      </c>
      <c r="AE5161" s="12">
        <f t="shared" si="721"/>
        <v>748</v>
      </c>
      <c r="AF5161" s="12">
        <f t="shared" si="722"/>
        <v>10</v>
      </c>
      <c r="AG5161" s="12">
        <f t="shared" si="723"/>
        <v>40</v>
      </c>
      <c r="AH5161" s="9">
        <f t="shared" si="727"/>
        <v>5.3475935828877004E-2</v>
      </c>
      <c r="AI5161" s="14">
        <f>VLOOKUP(E5161,'Verweis Faktor'!$A:$B,2,FALSE)</f>
        <v>1</v>
      </c>
      <c r="AJ5161" s="14"/>
      <c r="AK5161" s="14" t="str">
        <f>IF(AL5161="Ja","Versandkosten",VLOOKUP(E5161,'Verweis Belegart'!$A$2:$B$9,2,FALSE))</f>
        <v>Hardware</v>
      </c>
      <c r="AL5161" s="14" t="str">
        <f t="shared" si="728"/>
        <v>Nein</v>
      </c>
      <c r="AM5161" s="14" t="str">
        <f t="shared" si="724"/>
        <v>Positiv</v>
      </c>
    </row>
    <row r="5162" spans="1:39" ht="17.25" customHeight="1" x14ac:dyDescent="0.35">
      <c r="A5162" s="17">
        <v>14574945</v>
      </c>
      <c r="B5162" s="2" t="s">
        <v>2487</v>
      </c>
      <c r="C5162" s="1">
        <v>2025001</v>
      </c>
      <c r="D5162" s="1">
        <v>2001294</v>
      </c>
      <c r="E5162" s="2" t="s">
        <v>34</v>
      </c>
      <c r="F5162" s="2" t="s">
        <v>53</v>
      </c>
      <c r="G5162" s="2" t="s">
        <v>66</v>
      </c>
      <c r="H5162" s="2" t="s">
        <v>925</v>
      </c>
      <c r="I5162" s="2" t="s">
        <v>926</v>
      </c>
      <c r="J5162" s="2" t="s">
        <v>103</v>
      </c>
      <c r="K5162" s="2" t="s">
        <v>103</v>
      </c>
      <c r="L5162" s="2" t="s">
        <v>345</v>
      </c>
      <c r="M5162" s="2" t="s">
        <v>346</v>
      </c>
      <c r="N5162" s="2" t="s">
        <v>347</v>
      </c>
      <c r="O5162" s="3">
        <v>30</v>
      </c>
      <c r="P5162" s="3">
        <v>759</v>
      </c>
      <c r="Q5162" s="3">
        <v>767</v>
      </c>
      <c r="R5162" s="3">
        <v>23010</v>
      </c>
      <c r="S5162" s="3">
        <v>8</v>
      </c>
      <c r="T5162" s="3">
        <v>240</v>
      </c>
      <c r="U5162" s="3">
        <v>1.04</v>
      </c>
      <c r="V5162" s="2" t="s">
        <v>927</v>
      </c>
      <c r="W5162" s="2" t="s">
        <v>928</v>
      </c>
      <c r="X5162" s="2" t="s">
        <v>44</v>
      </c>
      <c r="Y5162" s="19" t="str">
        <f>VLOOKUP(G5162,'Verweis Kd-Gruppe'!$A$2:$B$8,2,FALSE)</f>
        <v>EXP</v>
      </c>
      <c r="Z5162" s="19" t="str">
        <f>VLOOKUP(J5162,'Verweis Art-Gruppe'!$A$2:$B$15,2,FALSE)</f>
        <v>Geräte</v>
      </c>
      <c r="AA5162" s="19" t="str">
        <f>VLOOKUP(W5162,'Verweis Vertreter'!$A$2:$B$24,2,FALSE)</f>
        <v>Ximena Morales</v>
      </c>
      <c r="AB5162" s="12">
        <f t="shared" si="720"/>
        <v>30</v>
      </c>
      <c r="AC5162" s="12">
        <f t="shared" si="725"/>
        <v>759</v>
      </c>
      <c r="AD5162" s="12">
        <f t="shared" si="726"/>
        <v>767</v>
      </c>
      <c r="AE5162" s="12">
        <f t="shared" si="721"/>
        <v>23010</v>
      </c>
      <c r="AF5162" s="12">
        <f t="shared" si="722"/>
        <v>8</v>
      </c>
      <c r="AG5162" s="12">
        <f t="shared" si="723"/>
        <v>240</v>
      </c>
      <c r="AH5162" s="9">
        <f t="shared" si="727"/>
        <v>1.0430247718383311E-2</v>
      </c>
      <c r="AI5162" s="14">
        <f>VLOOKUP(E5162,'Verweis Faktor'!$A:$B,2,FALSE)</f>
        <v>1</v>
      </c>
      <c r="AJ5162" s="14"/>
      <c r="AK5162" s="14" t="str">
        <f>IF(AL5162="Ja","Versandkosten",VLOOKUP(E5162,'Verweis Belegart'!$A$2:$B$9,2,FALSE))</f>
        <v>Hardware</v>
      </c>
      <c r="AL5162" s="14" t="str">
        <f t="shared" si="728"/>
        <v>Nein</v>
      </c>
      <c r="AM5162" s="14" t="str">
        <f t="shared" si="724"/>
        <v>Positiv</v>
      </c>
    </row>
    <row r="5163" spans="1:39" ht="17.25" customHeight="1" x14ac:dyDescent="0.35">
      <c r="A5163" s="17">
        <v>14574945</v>
      </c>
      <c r="B5163" s="2" t="s">
        <v>2487</v>
      </c>
      <c r="C5163" s="1">
        <v>2025001</v>
      </c>
      <c r="D5163" s="1">
        <v>2001294</v>
      </c>
      <c r="E5163" s="2" t="s">
        <v>34</v>
      </c>
      <c r="F5163" s="2" t="s">
        <v>53</v>
      </c>
      <c r="G5163" s="2" t="s">
        <v>66</v>
      </c>
      <c r="H5163" s="2" t="s">
        <v>925</v>
      </c>
      <c r="I5163" s="2" t="s">
        <v>926</v>
      </c>
      <c r="J5163" s="2" t="s">
        <v>304</v>
      </c>
      <c r="K5163" s="2" t="s">
        <v>107</v>
      </c>
      <c r="L5163" s="2" t="s">
        <v>217</v>
      </c>
      <c r="M5163" s="2" t="s">
        <v>218</v>
      </c>
      <c r="N5163" s="2" t="s">
        <v>219</v>
      </c>
      <c r="O5163" s="3">
        <v>5</v>
      </c>
      <c r="P5163" s="3">
        <v>149.23050000000001</v>
      </c>
      <c r="Q5163" s="3">
        <v>154</v>
      </c>
      <c r="R5163" s="3">
        <v>770</v>
      </c>
      <c r="S5163" s="3">
        <v>4.7694999999999999</v>
      </c>
      <c r="T5163" s="3">
        <v>23.85</v>
      </c>
      <c r="U5163" s="3">
        <v>3.09</v>
      </c>
      <c r="V5163" s="2" t="s">
        <v>927</v>
      </c>
      <c r="W5163" s="2" t="s">
        <v>928</v>
      </c>
      <c r="X5163" s="2" t="s">
        <v>44</v>
      </c>
      <c r="Y5163" s="19" t="str">
        <f>VLOOKUP(G5163,'Verweis Kd-Gruppe'!$A$2:$B$8,2,FALSE)</f>
        <v>EXP</v>
      </c>
      <c r="Z5163" s="19" t="str">
        <f>VLOOKUP(J5163,'Verweis Art-Gruppe'!$A$2:$B$15,2,FALSE)</f>
        <v>Zubehör</v>
      </c>
      <c r="AA5163" s="19" t="str">
        <f>VLOOKUP(W5163,'Verweis Vertreter'!$A$2:$B$24,2,FALSE)</f>
        <v>Ximena Morales</v>
      </c>
      <c r="AB5163" s="12">
        <f t="shared" si="720"/>
        <v>5</v>
      </c>
      <c r="AC5163" s="12">
        <f t="shared" si="725"/>
        <v>149.23050000000001</v>
      </c>
      <c r="AD5163" s="12">
        <f t="shared" si="726"/>
        <v>154</v>
      </c>
      <c r="AE5163" s="12">
        <f t="shared" si="721"/>
        <v>770</v>
      </c>
      <c r="AF5163" s="12">
        <f t="shared" si="722"/>
        <v>4.7694999999999999</v>
      </c>
      <c r="AG5163" s="12">
        <f t="shared" si="723"/>
        <v>23.85</v>
      </c>
      <c r="AH5163" s="9">
        <f t="shared" si="727"/>
        <v>3.0974025974025977E-2</v>
      </c>
      <c r="AI5163" s="14">
        <f>VLOOKUP(E5163,'Verweis Faktor'!$A:$B,2,FALSE)</f>
        <v>1</v>
      </c>
      <c r="AJ5163" s="14"/>
      <c r="AK5163" s="14" t="str">
        <f>IF(AL5163="Ja","Versandkosten",VLOOKUP(E5163,'Verweis Belegart'!$A$2:$B$9,2,FALSE))</f>
        <v>Hardware</v>
      </c>
      <c r="AL5163" s="14" t="str">
        <f t="shared" si="728"/>
        <v>Nein</v>
      </c>
      <c r="AM5163" s="14" t="str">
        <f t="shared" si="724"/>
        <v>Positiv</v>
      </c>
    </row>
    <row r="5164" spans="1:39" ht="17.25" customHeight="1" x14ac:dyDescent="0.35">
      <c r="A5164" s="17">
        <v>14575000</v>
      </c>
      <c r="B5164" s="2" t="s">
        <v>2487</v>
      </c>
      <c r="C5164" s="1">
        <v>2025001</v>
      </c>
      <c r="D5164" s="1">
        <v>2001295</v>
      </c>
      <c r="E5164" s="2" t="s">
        <v>34</v>
      </c>
      <c r="F5164" s="2" t="s">
        <v>142</v>
      </c>
      <c r="G5164" s="2" t="s">
        <v>25</v>
      </c>
      <c r="H5164" s="2" t="s">
        <v>703</v>
      </c>
      <c r="I5164" s="2" t="s">
        <v>704</v>
      </c>
      <c r="J5164" s="2" t="s">
        <v>103</v>
      </c>
      <c r="K5164" s="2" t="s">
        <v>28</v>
      </c>
      <c r="L5164" s="2" t="s">
        <v>823</v>
      </c>
      <c r="M5164" s="2" t="s">
        <v>824</v>
      </c>
      <c r="N5164" s="2" t="s">
        <v>187</v>
      </c>
      <c r="O5164" s="3">
        <v>1</v>
      </c>
      <c r="P5164" s="3">
        <v>90.364699999999999</v>
      </c>
      <c r="Q5164" s="3">
        <v>105</v>
      </c>
      <c r="R5164" s="3">
        <v>105</v>
      </c>
      <c r="S5164" s="3">
        <v>14.635300000000001</v>
      </c>
      <c r="T5164" s="3">
        <v>14.64</v>
      </c>
      <c r="U5164" s="3">
        <v>13.93</v>
      </c>
      <c r="V5164" s="2" t="s">
        <v>697</v>
      </c>
      <c r="W5164" s="2" t="s">
        <v>698</v>
      </c>
      <c r="X5164" s="2" t="s">
        <v>699</v>
      </c>
      <c r="Y5164" s="19" t="str">
        <f>VLOOKUP(G5164,'Verweis Kd-Gruppe'!$A$2:$B$8,2,FALSE)</f>
        <v>FHK</v>
      </c>
      <c r="Z5164" s="19" t="str">
        <f>VLOOKUP(J5164,'Verweis Art-Gruppe'!$A$2:$B$15,2,FALSE)</f>
        <v>Geräte</v>
      </c>
      <c r="AA5164" s="19" t="str">
        <f>VLOOKUP(W5164,'Verweis Vertreter'!$A$2:$B$24,2,FALSE)</f>
        <v>Zentrale</v>
      </c>
      <c r="AB5164" s="12">
        <f t="shared" si="720"/>
        <v>1</v>
      </c>
      <c r="AC5164" s="12">
        <f t="shared" si="725"/>
        <v>90.364699999999999</v>
      </c>
      <c r="AD5164" s="12">
        <f t="shared" si="726"/>
        <v>105</v>
      </c>
      <c r="AE5164" s="12">
        <f t="shared" si="721"/>
        <v>105</v>
      </c>
      <c r="AF5164" s="12">
        <f t="shared" si="722"/>
        <v>14.635300000000001</v>
      </c>
      <c r="AG5164" s="12">
        <f t="shared" si="723"/>
        <v>14.64</v>
      </c>
      <c r="AH5164" s="9">
        <f t="shared" si="727"/>
        <v>0.13942857142857143</v>
      </c>
      <c r="AI5164" s="14">
        <f>VLOOKUP(E5164,'Verweis Faktor'!$A:$B,2,FALSE)</f>
        <v>1</v>
      </c>
      <c r="AJ5164" s="14"/>
      <c r="AK5164" s="14" t="str">
        <f>IF(AL5164="Ja","Versandkosten",VLOOKUP(E5164,'Verweis Belegart'!$A$2:$B$9,2,FALSE))</f>
        <v>Hardware</v>
      </c>
      <c r="AL5164" s="14" t="str">
        <f t="shared" si="728"/>
        <v>Nein</v>
      </c>
      <c r="AM5164" s="14" t="str">
        <f t="shared" si="724"/>
        <v>Positiv</v>
      </c>
    </row>
    <row r="5165" spans="1:39" ht="17.25" customHeight="1" x14ac:dyDescent="0.35">
      <c r="A5165" s="17">
        <v>14575148</v>
      </c>
      <c r="B5165" s="2" t="s">
        <v>2487</v>
      </c>
      <c r="C5165" s="1">
        <v>2025001</v>
      </c>
      <c r="D5165" s="1">
        <v>2001296</v>
      </c>
      <c r="E5165" s="2" t="s">
        <v>34</v>
      </c>
      <c r="F5165" s="2" t="s">
        <v>142</v>
      </c>
      <c r="G5165" s="2" t="s">
        <v>36</v>
      </c>
      <c r="H5165" s="2" t="s">
        <v>237</v>
      </c>
      <c r="I5165" s="2" t="s">
        <v>238</v>
      </c>
      <c r="J5165" s="2" t="s">
        <v>103</v>
      </c>
      <c r="K5165" s="2" t="s">
        <v>28</v>
      </c>
      <c r="L5165" s="2" t="s">
        <v>1947</v>
      </c>
      <c r="M5165" s="2" t="s">
        <v>1948</v>
      </c>
      <c r="N5165" s="2" t="s">
        <v>1949</v>
      </c>
      <c r="O5165" s="3">
        <v>5</v>
      </c>
      <c r="P5165" s="3">
        <v>750</v>
      </c>
      <c r="Q5165" s="3">
        <v>765</v>
      </c>
      <c r="R5165" s="3">
        <v>3825</v>
      </c>
      <c r="S5165" s="3">
        <v>15</v>
      </c>
      <c r="T5165" s="3">
        <v>75</v>
      </c>
      <c r="U5165" s="3">
        <v>1.96</v>
      </c>
      <c r="V5165" s="2" t="s">
        <v>241</v>
      </c>
      <c r="W5165" s="2" t="s">
        <v>242</v>
      </c>
      <c r="X5165" s="2" t="s">
        <v>44</v>
      </c>
      <c r="Y5165" s="19" t="str">
        <f>VLOOKUP(G5165,'Verweis Kd-Gruppe'!$A$2:$B$8,2,FALSE)</f>
        <v>GRK</v>
      </c>
      <c r="Z5165" s="19" t="str">
        <f>VLOOKUP(J5165,'Verweis Art-Gruppe'!$A$2:$B$15,2,FALSE)</f>
        <v>Geräte</v>
      </c>
      <c r="AA5165" s="19" t="str">
        <f>VLOOKUP(W5165,'Verweis Vertreter'!$A$2:$B$24,2,FALSE)</f>
        <v>Bernd Schönbrunn</v>
      </c>
      <c r="AB5165" s="12">
        <f t="shared" si="720"/>
        <v>5</v>
      </c>
      <c r="AC5165" s="12">
        <f t="shared" si="725"/>
        <v>750</v>
      </c>
      <c r="AD5165" s="12">
        <f t="shared" si="726"/>
        <v>765</v>
      </c>
      <c r="AE5165" s="12">
        <f t="shared" si="721"/>
        <v>3825</v>
      </c>
      <c r="AF5165" s="12">
        <f t="shared" si="722"/>
        <v>15</v>
      </c>
      <c r="AG5165" s="12">
        <f t="shared" si="723"/>
        <v>75</v>
      </c>
      <c r="AH5165" s="9">
        <f t="shared" si="727"/>
        <v>1.9607843137254902E-2</v>
      </c>
      <c r="AI5165" s="14">
        <f>VLOOKUP(E5165,'Verweis Faktor'!$A:$B,2,FALSE)</f>
        <v>1</v>
      </c>
      <c r="AJ5165" s="14"/>
      <c r="AK5165" s="14" t="str">
        <f>IF(AL5165="Ja","Versandkosten",VLOOKUP(E5165,'Verweis Belegart'!$A$2:$B$9,2,FALSE))</f>
        <v>Hardware</v>
      </c>
      <c r="AL5165" s="14" t="str">
        <f t="shared" si="728"/>
        <v>Nein</v>
      </c>
      <c r="AM5165" s="14" t="str">
        <f t="shared" si="724"/>
        <v>Positiv</v>
      </c>
    </row>
    <row r="5166" spans="1:39" ht="17.25" customHeight="1" x14ac:dyDescent="0.35">
      <c r="A5166" s="17">
        <v>14575066</v>
      </c>
      <c r="B5166" s="2" t="s">
        <v>2487</v>
      </c>
      <c r="C5166" s="1">
        <v>2025001</v>
      </c>
      <c r="D5166" s="1">
        <v>2001297</v>
      </c>
      <c r="E5166" s="2" t="s">
        <v>34</v>
      </c>
      <c r="F5166" s="2" t="s">
        <v>142</v>
      </c>
      <c r="G5166" s="2" t="s">
        <v>25</v>
      </c>
      <c r="H5166" s="2" t="s">
        <v>843</v>
      </c>
      <c r="I5166" s="2" t="s">
        <v>844</v>
      </c>
      <c r="J5166" s="2" t="s">
        <v>103</v>
      </c>
      <c r="K5166" s="2" t="s">
        <v>28</v>
      </c>
      <c r="L5166" s="2" t="s">
        <v>673</v>
      </c>
      <c r="M5166" s="2" t="s">
        <v>674</v>
      </c>
      <c r="N5166" s="2" t="s">
        <v>48</v>
      </c>
      <c r="O5166" s="3">
        <v>1</v>
      </c>
      <c r="P5166" s="3">
        <v>258.7989</v>
      </c>
      <c r="Q5166" s="3">
        <v>279</v>
      </c>
      <c r="R5166" s="3">
        <v>279</v>
      </c>
      <c r="S5166" s="3">
        <v>20.2011</v>
      </c>
      <c r="T5166" s="3">
        <v>20.2</v>
      </c>
      <c r="U5166" s="3">
        <v>7.24</v>
      </c>
      <c r="V5166" s="2" t="s">
        <v>697</v>
      </c>
      <c r="W5166" s="2" t="s">
        <v>698</v>
      </c>
      <c r="X5166" s="2" t="s">
        <v>419</v>
      </c>
      <c r="Y5166" s="19" t="str">
        <f>VLOOKUP(G5166,'Verweis Kd-Gruppe'!$A$2:$B$8,2,FALSE)</f>
        <v>FHK</v>
      </c>
      <c r="Z5166" s="19" t="str">
        <f>VLOOKUP(J5166,'Verweis Art-Gruppe'!$A$2:$B$15,2,FALSE)</f>
        <v>Geräte</v>
      </c>
      <c r="AA5166" s="19" t="str">
        <f>VLOOKUP(W5166,'Verweis Vertreter'!$A$2:$B$24,2,FALSE)</f>
        <v>Zentrale</v>
      </c>
      <c r="AB5166" s="12">
        <f t="shared" si="720"/>
        <v>1</v>
      </c>
      <c r="AC5166" s="12">
        <f t="shared" si="725"/>
        <v>258.7989</v>
      </c>
      <c r="AD5166" s="12">
        <f t="shared" si="726"/>
        <v>279</v>
      </c>
      <c r="AE5166" s="12">
        <f t="shared" si="721"/>
        <v>279</v>
      </c>
      <c r="AF5166" s="12">
        <f t="shared" si="722"/>
        <v>20.2011</v>
      </c>
      <c r="AG5166" s="12">
        <f t="shared" si="723"/>
        <v>20.2</v>
      </c>
      <c r="AH5166" s="9">
        <f t="shared" si="727"/>
        <v>7.2401433691756265E-2</v>
      </c>
      <c r="AI5166" s="14">
        <f>VLOOKUP(E5166,'Verweis Faktor'!$A:$B,2,FALSE)</f>
        <v>1</v>
      </c>
      <c r="AJ5166" s="14"/>
      <c r="AK5166" s="14" t="str">
        <f>IF(AL5166="Ja","Versandkosten",VLOOKUP(E5166,'Verweis Belegart'!$A$2:$B$9,2,FALSE))</f>
        <v>Hardware</v>
      </c>
      <c r="AL5166" s="14" t="str">
        <f t="shared" si="728"/>
        <v>Nein</v>
      </c>
      <c r="AM5166" s="14" t="str">
        <f t="shared" si="724"/>
        <v>Positiv</v>
      </c>
    </row>
    <row r="5167" spans="1:39" ht="17.25" customHeight="1" x14ac:dyDescent="0.35">
      <c r="A5167" s="17">
        <v>14575066</v>
      </c>
      <c r="B5167" s="2" t="s">
        <v>2487</v>
      </c>
      <c r="C5167" s="1">
        <v>2025001</v>
      </c>
      <c r="D5167" s="1">
        <v>2001297</v>
      </c>
      <c r="E5167" s="2" t="s">
        <v>34</v>
      </c>
      <c r="F5167" s="2" t="s">
        <v>142</v>
      </c>
      <c r="G5167" s="2" t="s">
        <v>25</v>
      </c>
      <c r="H5167" s="2" t="s">
        <v>843</v>
      </c>
      <c r="I5167" s="2" t="s">
        <v>844</v>
      </c>
      <c r="J5167" s="2" t="s">
        <v>103</v>
      </c>
      <c r="K5167" s="2" t="s">
        <v>45</v>
      </c>
      <c r="L5167" s="2" t="s">
        <v>1558</v>
      </c>
      <c r="M5167" s="2" t="s">
        <v>1559</v>
      </c>
      <c r="N5167" s="2" t="s">
        <v>481</v>
      </c>
      <c r="O5167" s="3">
        <v>3</v>
      </c>
      <c r="P5167" s="3">
        <v>109</v>
      </c>
      <c r="Q5167" s="3">
        <v>129</v>
      </c>
      <c r="R5167" s="3">
        <v>387</v>
      </c>
      <c r="S5167" s="3">
        <v>20</v>
      </c>
      <c r="T5167" s="3">
        <v>60</v>
      </c>
      <c r="U5167" s="3">
        <v>15.5</v>
      </c>
      <c r="V5167" s="2" t="s">
        <v>697</v>
      </c>
      <c r="W5167" s="2" t="s">
        <v>698</v>
      </c>
      <c r="X5167" s="2" t="s">
        <v>419</v>
      </c>
      <c r="Y5167" s="19" t="str">
        <f>VLOOKUP(G5167,'Verweis Kd-Gruppe'!$A$2:$B$8,2,FALSE)</f>
        <v>FHK</v>
      </c>
      <c r="Z5167" s="19" t="str">
        <f>VLOOKUP(J5167,'Verweis Art-Gruppe'!$A$2:$B$15,2,FALSE)</f>
        <v>Geräte</v>
      </c>
      <c r="AA5167" s="19" t="str">
        <f>VLOOKUP(W5167,'Verweis Vertreter'!$A$2:$B$24,2,FALSE)</f>
        <v>Zentrale</v>
      </c>
      <c r="AB5167" s="12">
        <f t="shared" si="720"/>
        <v>3</v>
      </c>
      <c r="AC5167" s="12">
        <f t="shared" si="725"/>
        <v>109</v>
      </c>
      <c r="AD5167" s="12">
        <f t="shared" si="726"/>
        <v>129</v>
      </c>
      <c r="AE5167" s="12">
        <f t="shared" si="721"/>
        <v>387</v>
      </c>
      <c r="AF5167" s="12">
        <f t="shared" si="722"/>
        <v>20</v>
      </c>
      <c r="AG5167" s="12">
        <f t="shared" si="723"/>
        <v>60</v>
      </c>
      <c r="AH5167" s="9">
        <f t="shared" si="727"/>
        <v>0.15503875968992248</v>
      </c>
      <c r="AI5167" s="14">
        <f>VLOOKUP(E5167,'Verweis Faktor'!$A:$B,2,FALSE)</f>
        <v>1</v>
      </c>
      <c r="AJ5167" s="14"/>
      <c r="AK5167" s="14" t="str">
        <f>IF(AL5167="Ja","Versandkosten",VLOOKUP(E5167,'Verweis Belegart'!$A$2:$B$9,2,FALSE))</f>
        <v>Hardware</v>
      </c>
      <c r="AL5167" s="14" t="str">
        <f t="shared" si="728"/>
        <v>Nein</v>
      </c>
      <c r="AM5167" s="14" t="str">
        <f t="shared" si="724"/>
        <v>Positiv</v>
      </c>
    </row>
    <row r="5168" spans="1:39" ht="17.25" customHeight="1" x14ac:dyDescent="0.35">
      <c r="A5168" s="17">
        <v>14575108</v>
      </c>
      <c r="B5168" s="2" t="s">
        <v>2487</v>
      </c>
      <c r="C5168" s="1">
        <v>2025001</v>
      </c>
      <c r="D5168" s="1">
        <v>2001298</v>
      </c>
      <c r="E5168" s="2" t="s">
        <v>34</v>
      </c>
      <c r="F5168" s="2" t="s">
        <v>142</v>
      </c>
      <c r="G5168" s="2" t="s">
        <v>25</v>
      </c>
      <c r="H5168" s="2" t="s">
        <v>843</v>
      </c>
      <c r="I5168" s="2" t="s">
        <v>844</v>
      </c>
      <c r="J5168" s="2" t="s">
        <v>103</v>
      </c>
      <c r="K5168" s="2" t="s">
        <v>28</v>
      </c>
      <c r="L5168" s="2" t="s">
        <v>1423</v>
      </c>
      <c r="M5168" s="2" t="s">
        <v>1424</v>
      </c>
      <c r="N5168" s="2" t="s">
        <v>522</v>
      </c>
      <c r="O5168" s="3">
        <v>1</v>
      </c>
      <c r="P5168" s="3">
        <v>492</v>
      </c>
      <c r="Q5168" s="3">
        <v>509</v>
      </c>
      <c r="R5168" s="3">
        <v>509</v>
      </c>
      <c r="S5168" s="3">
        <v>17</v>
      </c>
      <c r="T5168" s="3">
        <v>17</v>
      </c>
      <c r="U5168" s="3">
        <v>3.33</v>
      </c>
      <c r="V5168" s="2" t="s">
        <v>697</v>
      </c>
      <c r="W5168" s="2" t="s">
        <v>698</v>
      </c>
      <c r="X5168" s="2" t="s">
        <v>419</v>
      </c>
      <c r="Y5168" s="19" t="str">
        <f>VLOOKUP(G5168,'Verweis Kd-Gruppe'!$A$2:$B$8,2,FALSE)</f>
        <v>FHK</v>
      </c>
      <c r="Z5168" s="19" t="str">
        <f>VLOOKUP(J5168,'Verweis Art-Gruppe'!$A$2:$B$15,2,FALSE)</f>
        <v>Geräte</v>
      </c>
      <c r="AA5168" s="19" t="str">
        <f>VLOOKUP(W5168,'Verweis Vertreter'!$A$2:$B$24,2,FALSE)</f>
        <v>Zentrale</v>
      </c>
      <c r="AB5168" s="12">
        <f t="shared" si="720"/>
        <v>1</v>
      </c>
      <c r="AC5168" s="12">
        <f t="shared" si="725"/>
        <v>492</v>
      </c>
      <c r="AD5168" s="12">
        <f t="shared" si="726"/>
        <v>509</v>
      </c>
      <c r="AE5168" s="12">
        <f t="shared" si="721"/>
        <v>509</v>
      </c>
      <c r="AF5168" s="12">
        <f t="shared" si="722"/>
        <v>17</v>
      </c>
      <c r="AG5168" s="12">
        <f t="shared" si="723"/>
        <v>17</v>
      </c>
      <c r="AH5168" s="9">
        <f t="shared" si="727"/>
        <v>3.3398821218074658E-2</v>
      </c>
      <c r="AI5168" s="14">
        <f>VLOOKUP(E5168,'Verweis Faktor'!$A:$B,2,FALSE)</f>
        <v>1</v>
      </c>
      <c r="AJ5168" s="14"/>
      <c r="AK5168" s="14" t="str">
        <f>IF(AL5168="Ja","Versandkosten",VLOOKUP(E5168,'Verweis Belegart'!$A$2:$B$9,2,FALSE))</f>
        <v>Hardware</v>
      </c>
      <c r="AL5168" s="14" t="str">
        <f t="shared" si="728"/>
        <v>Nein</v>
      </c>
      <c r="AM5168" s="14" t="str">
        <f t="shared" si="724"/>
        <v>Positiv</v>
      </c>
    </row>
    <row r="5169" spans="1:39" ht="17.25" customHeight="1" x14ac:dyDescent="0.35">
      <c r="A5169" s="17">
        <v>14574223</v>
      </c>
      <c r="B5169" s="2" t="s">
        <v>2487</v>
      </c>
      <c r="C5169" s="1">
        <v>2025001</v>
      </c>
      <c r="D5169" s="1">
        <v>2001299</v>
      </c>
      <c r="E5169" s="2" t="s">
        <v>34</v>
      </c>
      <c r="F5169" s="2" t="s">
        <v>53</v>
      </c>
      <c r="G5169" s="2" t="s">
        <v>66</v>
      </c>
      <c r="H5169" s="2" t="s">
        <v>923</v>
      </c>
      <c r="I5169" s="2" t="s">
        <v>924</v>
      </c>
      <c r="J5169" s="2" t="s">
        <v>103</v>
      </c>
      <c r="K5169" s="2" t="s">
        <v>28</v>
      </c>
      <c r="L5169" s="2" t="s">
        <v>2362</v>
      </c>
      <c r="M5169" s="2" t="s">
        <v>2363</v>
      </c>
      <c r="N5169" s="2" t="s">
        <v>131</v>
      </c>
      <c r="O5169" s="3">
        <v>1</v>
      </c>
      <c r="P5169" s="3">
        <v>166</v>
      </c>
      <c r="Q5169" s="3">
        <v>179</v>
      </c>
      <c r="R5169" s="3">
        <v>179</v>
      </c>
      <c r="S5169" s="3">
        <v>13</v>
      </c>
      <c r="T5169" s="3">
        <v>13</v>
      </c>
      <c r="U5169" s="3">
        <v>7.26</v>
      </c>
      <c r="V5169" s="2" t="s">
        <v>145</v>
      </c>
      <c r="W5169" s="2" t="s">
        <v>146</v>
      </c>
      <c r="X5169" s="2" t="s">
        <v>72</v>
      </c>
      <c r="Y5169" s="19" t="str">
        <f>VLOOKUP(G5169,'Verweis Kd-Gruppe'!$A$2:$B$8,2,FALSE)</f>
        <v>EXP</v>
      </c>
      <c r="Z5169" s="19" t="str">
        <f>VLOOKUP(J5169,'Verweis Art-Gruppe'!$A$2:$B$15,2,FALSE)</f>
        <v>Geräte</v>
      </c>
      <c r="AA5169" s="19" t="str">
        <f>VLOOKUP(W5169,'Verweis Vertreter'!$A$2:$B$24,2,FALSE)</f>
        <v>Muhsin Yortanli</v>
      </c>
      <c r="AB5169" s="12">
        <f t="shared" si="720"/>
        <v>1</v>
      </c>
      <c r="AC5169" s="12">
        <f t="shared" si="725"/>
        <v>166</v>
      </c>
      <c r="AD5169" s="12">
        <f t="shared" si="726"/>
        <v>179</v>
      </c>
      <c r="AE5169" s="12">
        <f t="shared" si="721"/>
        <v>179</v>
      </c>
      <c r="AF5169" s="12">
        <f t="shared" si="722"/>
        <v>13</v>
      </c>
      <c r="AG5169" s="12">
        <f t="shared" si="723"/>
        <v>13</v>
      </c>
      <c r="AH5169" s="9">
        <f t="shared" si="727"/>
        <v>7.2625698324022353E-2</v>
      </c>
      <c r="AI5169" s="14">
        <f>VLOOKUP(E5169,'Verweis Faktor'!$A:$B,2,FALSE)</f>
        <v>1</v>
      </c>
      <c r="AJ5169" s="14"/>
      <c r="AK5169" s="14" t="str">
        <f>IF(AL5169="Ja","Versandkosten",VLOOKUP(E5169,'Verweis Belegart'!$A$2:$B$9,2,FALSE))</f>
        <v>Hardware</v>
      </c>
      <c r="AL5169" s="14" t="str">
        <f t="shared" si="728"/>
        <v>Nein</v>
      </c>
      <c r="AM5169" s="14" t="str">
        <f t="shared" si="724"/>
        <v>Positiv</v>
      </c>
    </row>
    <row r="5170" spans="1:39" ht="17.25" customHeight="1" x14ac:dyDescent="0.35">
      <c r="A5170" s="17">
        <v>14574223</v>
      </c>
      <c r="B5170" s="2" t="s">
        <v>2487</v>
      </c>
      <c r="C5170" s="1">
        <v>2025001</v>
      </c>
      <c r="D5170" s="1">
        <v>2001299</v>
      </c>
      <c r="E5170" s="2" t="s">
        <v>34</v>
      </c>
      <c r="F5170" s="2" t="s">
        <v>53</v>
      </c>
      <c r="G5170" s="2" t="s">
        <v>66</v>
      </c>
      <c r="H5170" s="2" t="s">
        <v>923</v>
      </c>
      <c r="I5170" s="2" t="s">
        <v>924</v>
      </c>
      <c r="J5170" s="2" t="s">
        <v>103</v>
      </c>
      <c r="K5170" s="2" t="s">
        <v>45</v>
      </c>
      <c r="L5170" s="2" t="s">
        <v>63</v>
      </c>
      <c r="M5170" s="2" t="s">
        <v>64</v>
      </c>
      <c r="N5170" s="2" t="s">
        <v>65</v>
      </c>
      <c r="O5170" s="3">
        <v>2</v>
      </c>
      <c r="P5170" s="3">
        <v>197.0257</v>
      </c>
      <c r="Q5170" s="3">
        <v>219</v>
      </c>
      <c r="R5170" s="3">
        <v>438</v>
      </c>
      <c r="S5170" s="3">
        <v>21.974299999999999</v>
      </c>
      <c r="T5170" s="3">
        <v>43.95</v>
      </c>
      <c r="U5170" s="3">
        <v>10.029999999999999</v>
      </c>
      <c r="V5170" s="2" t="s">
        <v>145</v>
      </c>
      <c r="W5170" s="2" t="s">
        <v>146</v>
      </c>
      <c r="X5170" s="2" t="s">
        <v>72</v>
      </c>
      <c r="Y5170" s="19" t="str">
        <f>VLOOKUP(G5170,'Verweis Kd-Gruppe'!$A$2:$B$8,2,FALSE)</f>
        <v>EXP</v>
      </c>
      <c r="Z5170" s="19" t="str">
        <f>VLOOKUP(J5170,'Verweis Art-Gruppe'!$A$2:$B$15,2,FALSE)</f>
        <v>Geräte</v>
      </c>
      <c r="AA5170" s="19" t="str">
        <f>VLOOKUP(W5170,'Verweis Vertreter'!$A$2:$B$24,2,FALSE)</f>
        <v>Muhsin Yortanli</v>
      </c>
      <c r="AB5170" s="12">
        <f t="shared" si="720"/>
        <v>2</v>
      </c>
      <c r="AC5170" s="12">
        <f t="shared" si="725"/>
        <v>197.0257</v>
      </c>
      <c r="AD5170" s="12">
        <f t="shared" si="726"/>
        <v>219</v>
      </c>
      <c r="AE5170" s="12">
        <f t="shared" si="721"/>
        <v>438</v>
      </c>
      <c r="AF5170" s="12">
        <f t="shared" si="722"/>
        <v>21.974299999999999</v>
      </c>
      <c r="AG5170" s="12">
        <f t="shared" si="723"/>
        <v>43.95</v>
      </c>
      <c r="AH5170" s="9">
        <f t="shared" si="727"/>
        <v>0.10034246575342466</v>
      </c>
      <c r="AI5170" s="14">
        <f>VLOOKUP(E5170,'Verweis Faktor'!$A:$B,2,FALSE)</f>
        <v>1</v>
      </c>
      <c r="AJ5170" s="14"/>
      <c r="AK5170" s="14" t="str">
        <f>IF(AL5170="Ja","Versandkosten",VLOOKUP(E5170,'Verweis Belegart'!$A$2:$B$9,2,FALSE))</f>
        <v>Hardware</v>
      </c>
      <c r="AL5170" s="14" t="str">
        <f t="shared" si="728"/>
        <v>Nein</v>
      </c>
      <c r="AM5170" s="14" t="str">
        <f t="shared" si="724"/>
        <v>Positiv</v>
      </c>
    </row>
    <row r="5171" spans="1:39" ht="17.25" customHeight="1" x14ac:dyDescent="0.35">
      <c r="A5171" s="17">
        <v>14574288</v>
      </c>
      <c r="B5171" s="2" t="s">
        <v>2487</v>
      </c>
      <c r="C5171" s="1">
        <v>2025001</v>
      </c>
      <c r="D5171" s="1">
        <v>2001300</v>
      </c>
      <c r="E5171" s="2" t="s">
        <v>34</v>
      </c>
      <c r="F5171" s="2" t="s">
        <v>53</v>
      </c>
      <c r="G5171" s="2" t="s">
        <v>66</v>
      </c>
      <c r="H5171" s="2" t="s">
        <v>923</v>
      </c>
      <c r="I5171" s="2" t="s">
        <v>924</v>
      </c>
      <c r="J5171" s="2" t="s">
        <v>304</v>
      </c>
      <c r="K5171" s="2" t="s">
        <v>28</v>
      </c>
      <c r="L5171" s="2" t="s">
        <v>638</v>
      </c>
      <c r="M5171" s="2" t="s">
        <v>639</v>
      </c>
      <c r="N5171" s="2" t="s">
        <v>639</v>
      </c>
      <c r="O5171" s="3">
        <v>1</v>
      </c>
      <c r="P5171" s="3">
        <v>12</v>
      </c>
      <c r="Q5171" s="3">
        <v>14</v>
      </c>
      <c r="R5171" s="3">
        <v>14</v>
      </c>
      <c r="S5171" s="3">
        <v>2</v>
      </c>
      <c r="T5171" s="3">
        <v>2</v>
      </c>
      <c r="U5171" s="3">
        <v>14.28</v>
      </c>
      <c r="V5171" s="2" t="s">
        <v>145</v>
      </c>
      <c r="W5171" s="2" t="s">
        <v>146</v>
      </c>
      <c r="X5171" s="2" t="s">
        <v>72</v>
      </c>
      <c r="Y5171" s="19" t="str">
        <f>VLOOKUP(G5171,'Verweis Kd-Gruppe'!$A$2:$B$8,2,FALSE)</f>
        <v>EXP</v>
      </c>
      <c r="Z5171" s="19" t="str">
        <f>VLOOKUP(J5171,'Verweis Art-Gruppe'!$A$2:$B$15,2,FALSE)</f>
        <v>Zubehör</v>
      </c>
      <c r="AA5171" s="19" t="str">
        <f>VLOOKUP(W5171,'Verweis Vertreter'!$A$2:$B$24,2,FALSE)</f>
        <v>Muhsin Yortanli</v>
      </c>
      <c r="AB5171" s="12">
        <f t="shared" si="720"/>
        <v>1</v>
      </c>
      <c r="AC5171" s="12">
        <f t="shared" si="725"/>
        <v>12</v>
      </c>
      <c r="AD5171" s="12">
        <f t="shared" si="726"/>
        <v>14</v>
      </c>
      <c r="AE5171" s="12">
        <f t="shared" si="721"/>
        <v>14</v>
      </c>
      <c r="AF5171" s="12">
        <f t="shared" si="722"/>
        <v>2</v>
      </c>
      <c r="AG5171" s="12">
        <f t="shared" si="723"/>
        <v>2</v>
      </c>
      <c r="AH5171" s="9">
        <f t="shared" si="727"/>
        <v>0.14285714285714285</v>
      </c>
      <c r="AI5171" s="14">
        <f>VLOOKUP(E5171,'Verweis Faktor'!$A:$B,2,FALSE)</f>
        <v>1</v>
      </c>
      <c r="AJ5171" s="14"/>
      <c r="AK5171" s="14" t="str">
        <f>IF(AL5171="Ja","Versandkosten",VLOOKUP(E5171,'Verweis Belegart'!$A$2:$B$9,2,FALSE))</f>
        <v>Hardware</v>
      </c>
      <c r="AL5171" s="14" t="str">
        <f t="shared" si="728"/>
        <v>Nein</v>
      </c>
      <c r="AM5171" s="14" t="str">
        <f t="shared" si="724"/>
        <v>Positiv</v>
      </c>
    </row>
    <row r="5172" spans="1:39" ht="17.25" customHeight="1" x14ac:dyDescent="0.35">
      <c r="A5172" s="17">
        <v>14574951</v>
      </c>
      <c r="B5172" s="2" t="s">
        <v>2487</v>
      </c>
      <c r="C5172" s="1">
        <v>2025001</v>
      </c>
      <c r="D5172" s="1">
        <v>2001301</v>
      </c>
      <c r="E5172" s="2" t="s">
        <v>34</v>
      </c>
      <c r="F5172" s="2" t="s">
        <v>53</v>
      </c>
      <c r="G5172" s="2" t="s">
        <v>66</v>
      </c>
      <c r="H5172" s="2" t="s">
        <v>923</v>
      </c>
      <c r="I5172" s="2" t="s">
        <v>924</v>
      </c>
      <c r="J5172" s="2" t="s">
        <v>304</v>
      </c>
      <c r="K5172" s="2" t="s">
        <v>28</v>
      </c>
      <c r="L5172" s="2" t="s">
        <v>932</v>
      </c>
      <c r="M5172" s="2" t="s">
        <v>933</v>
      </c>
      <c r="N5172" s="2" t="s">
        <v>322</v>
      </c>
      <c r="O5172" s="3">
        <v>1</v>
      </c>
      <c r="P5172" s="3">
        <v>78.2</v>
      </c>
      <c r="Q5172" s="3">
        <v>81.5</v>
      </c>
      <c r="R5172" s="3">
        <v>81.5</v>
      </c>
      <c r="S5172" s="3">
        <v>3.3</v>
      </c>
      <c r="T5172" s="3">
        <v>3.3</v>
      </c>
      <c r="U5172" s="3">
        <v>4.04</v>
      </c>
      <c r="V5172" s="2" t="s">
        <v>145</v>
      </c>
      <c r="W5172" s="2" t="s">
        <v>146</v>
      </c>
      <c r="X5172" s="2" t="s">
        <v>72</v>
      </c>
      <c r="Y5172" s="19" t="str">
        <f>VLOOKUP(G5172,'Verweis Kd-Gruppe'!$A$2:$B$8,2,FALSE)</f>
        <v>EXP</v>
      </c>
      <c r="Z5172" s="19" t="str">
        <f>VLOOKUP(J5172,'Verweis Art-Gruppe'!$A$2:$B$15,2,FALSE)</f>
        <v>Zubehör</v>
      </c>
      <c r="AA5172" s="19" t="str">
        <f>VLOOKUP(W5172,'Verweis Vertreter'!$A$2:$B$24,2,FALSE)</f>
        <v>Muhsin Yortanli</v>
      </c>
      <c r="AB5172" s="12">
        <f t="shared" si="720"/>
        <v>1</v>
      </c>
      <c r="AC5172" s="12">
        <f t="shared" si="725"/>
        <v>78.2</v>
      </c>
      <c r="AD5172" s="12">
        <f t="shared" si="726"/>
        <v>81.5</v>
      </c>
      <c r="AE5172" s="12">
        <f t="shared" si="721"/>
        <v>81.5</v>
      </c>
      <c r="AF5172" s="12">
        <f t="shared" si="722"/>
        <v>3.3</v>
      </c>
      <c r="AG5172" s="12">
        <f t="shared" si="723"/>
        <v>3.3</v>
      </c>
      <c r="AH5172" s="9">
        <f t="shared" si="727"/>
        <v>4.0490797546012265E-2</v>
      </c>
      <c r="AI5172" s="14">
        <f>VLOOKUP(E5172,'Verweis Faktor'!$A:$B,2,FALSE)</f>
        <v>1</v>
      </c>
      <c r="AJ5172" s="14"/>
      <c r="AK5172" s="14" t="str">
        <f>IF(AL5172="Ja","Versandkosten",VLOOKUP(E5172,'Verweis Belegart'!$A$2:$B$9,2,FALSE))</f>
        <v>Hardware</v>
      </c>
      <c r="AL5172" s="14" t="str">
        <f t="shared" si="728"/>
        <v>Nein</v>
      </c>
      <c r="AM5172" s="14" t="str">
        <f t="shared" si="724"/>
        <v>Positiv</v>
      </c>
    </row>
    <row r="5173" spans="1:39" ht="17.25" customHeight="1" x14ac:dyDescent="0.35">
      <c r="A5173" s="17">
        <v>14574951</v>
      </c>
      <c r="B5173" s="2" t="s">
        <v>2487</v>
      </c>
      <c r="C5173" s="1">
        <v>2025001</v>
      </c>
      <c r="D5173" s="1">
        <v>2001301</v>
      </c>
      <c r="E5173" s="2" t="s">
        <v>34</v>
      </c>
      <c r="F5173" s="2" t="s">
        <v>53</v>
      </c>
      <c r="G5173" s="2" t="s">
        <v>66</v>
      </c>
      <c r="H5173" s="2" t="s">
        <v>923</v>
      </c>
      <c r="I5173" s="2" t="s">
        <v>924</v>
      </c>
      <c r="J5173" s="2" t="s">
        <v>103</v>
      </c>
      <c r="K5173" s="2" t="s">
        <v>45</v>
      </c>
      <c r="L5173" s="2" t="s">
        <v>203</v>
      </c>
      <c r="M5173" s="2" t="s">
        <v>204</v>
      </c>
      <c r="N5173" s="2" t="s">
        <v>62</v>
      </c>
      <c r="O5173" s="3">
        <v>1</v>
      </c>
      <c r="P5173" s="3">
        <v>149</v>
      </c>
      <c r="Q5173" s="3">
        <v>155</v>
      </c>
      <c r="R5173" s="3">
        <v>155</v>
      </c>
      <c r="S5173" s="3">
        <v>6</v>
      </c>
      <c r="T5173" s="3">
        <v>6</v>
      </c>
      <c r="U5173" s="3">
        <v>3.87</v>
      </c>
      <c r="V5173" s="2" t="s">
        <v>145</v>
      </c>
      <c r="W5173" s="2" t="s">
        <v>146</v>
      </c>
      <c r="X5173" s="2" t="s">
        <v>72</v>
      </c>
      <c r="Y5173" s="19" t="str">
        <f>VLOOKUP(G5173,'Verweis Kd-Gruppe'!$A$2:$B$8,2,FALSE)</f>
        <v>EXP</v>
      </c>
      <c r="Z5173" s="19" t="str">
        <f>VLOOKUP(J5173,'Verweis Art-Gruppe'!$A$2:$B$15,2,FALSE)</f>
        <v>Geräte</v>
      </c>
      <c r="AA5173" s="19" t="str">
        <f>VLOOKUP(W5173,'Verweis Vertreter'!$A$2:$B$24,2,FALSE)</f>
        <v>Muhsin Yortanli</v>
      </c>
      <c r="AB5173" s="12">
        <f t="shared" si="720"/>
        <v>1</v>
      </c>
      <c r="AC5173" s="12">
        <f t="shared" si="725"/>
        <v>149</v>
      </c>
      <c r="AD5173" s="12">
        <f t="shared" si="726"/>
        <v>155</v>
      </c>
      <c r="AE5173" s="12">
        <f t="shared" si="721"/>
        <v>155</v>
      </c>
      <c r="AF5173" s="12">
        <f t="shared" si="722"/>
        <v>6</v>
      </c>
      <c r="AG5173" s="12">
        <f t="shared" si="723"/>
        <v>6</v>
      </c>
      <c r="AH5173" s="9">
        <f t="shared" si="727"/>
        <v>3.870967741935484E-2</v>
      </c>
      <c r="AI5173" s="14">
        <f>VLOOKUP(E5173,'Verweis Faktor'!$A:$B,2,FALSE)</f>
        <v>1</v>
      </c>
      <c r="AJ5173" s="14"/>
      <c r="AK5173" s="14" t="str">
        <f>IF(AL5173="Ja","Versandkosten",VLOOKUP(E5173,'Verweis Belegart'!$A$2:$B$9,2,FALSE))</f>
        <v>Hardware</v>
      </c>
      <c r="AL5173" s="14" t="str">
        <f t="shared" si="728"/>
        <v>Nein</v>
      </c>
      <c r="AM5173" s="14" t="str">
        <f t="shared" si="724"/>
        <v>Positiv</v>
      </c>
    </row>
    <row r="5174" spans="1:39" ht="17.25" customHeight="1" x14ac:dyDescent="0.35">
      <c r="A5174" s="17">
        <v>14574951</v>
      </c>
      <c r="B5174" s="2" t="s">
        <v>2487</v>
      </c>
      <c r="C5174" s="1">
        <v>2025001</v>
      </c>
      <c r="D5174" s="1">
        <v>2001301</v>
      </c>
      <c r="E5174" s="2" t="s">
        <v>34</v>
      </c>
      <c r="F5174" s="2" t="s">
        <v>53</v>
      </c>
      <c r="G5174" s="2" t="s">
        <v>66</v>
      </c>
      <c r="H5174" s="2" t="s">
        <v>923</v>
      </c>
      <c r="I5174" s="2" t="s">
        <v>924</v>
      </c>
      <c r="J5174" s="2" t="s">
        <v>103</v>
      </c>
      <c r="K5174" s="2" t="s">
        <v>49</v>
      </c>
      <c r="L5174" s="2" t="s">
        <v>2485</v>
      </c>
      <c r="M5174" s="2" t="s">
        <v>2486</v>
      </c>
      <c r="N5174" s="2" t="s">
        <v>94</v>
      </c>
      <c r="O5174" s="3">
        <v>3</v>
      </c>
      <c r="P5174" s="3">
        <v>332</v>
      </c>
      <c r="Q5174" s="3">
        <v>349</v>
      </c>
      <c r="R5174" s="3">
        <v>1047</v>
      </c>
      <c r="S5174" s="3">
        <v>17</v>
      </c>
      <c r="T5174" s="3">
        <v>51</v>
      </c>
      <c r="U5174" s="3">
        <v>4.87</v>
      </c>
      <c r="V5174" s="2" t="s">
        <v>145</v>
      </c>
      <c r="W5174" s="2" t="s">
        <v>146</v>
      </c>
      <c r="X5174" s="2" t="s">
        <v>72</v>
      </c>
      <c r="Y5174" s="19" t="str">
        <f>VLOOKUP(G5174,'Verweis Kd-Gruppe'!$A$2:$B$8,2,FALSE)</f>
        <v>EXP</v>
      </c>
      <c r="Z5174" s="19" t="str">
        <f>VLOOKUP(J5174,'Verweis Art-Gruppe'!$A$2:$B$15,2,FALSE)</f>
        <v>Geräte</v>
      </c>
      <c r="AA5174" s="19" t="str">
        <f>VLOOKUP(W5174,'Verweis Vertreter'!$A$2:$B$24,2,FALSE)</f>
        <v>Muhsin Yortanli</v>
      </c>
      <c r="AB5174" s="12">
        <f t="shared" si="720"/>
        <v>3</v>
      </c>
      <c r="AC5174" s="12">
        <f t="shared" si="725"/>
        <v>332</v>
      </c>
      <c r="AD5174" s="12">
        <f t="shared" si="726"/>
        <v>349</v>
      </c>
      <c r="AE5174" s="12">
        <f t="shared" si="721"/>
        <v>1047</v>
      </c>
      <c r="AF5174" s="12">
        <f t="shared" si="722"/>
        <v>17</v>
      </c>
      <c r="AG5174" s="12">
        <f t="shared" si="723"/>
        <v>51</v>
      </c>
      <c r="AH5174" s="9">
        <f t="shared" si="727"/>
        <v>4.8710601719197708E-2</v>
      </c>
      <c r="AI5174" s="14">
        <f>VLOOKUP(E5174,'Verweis Faktor'!$A:$B,2,FALSE)</f>
        <v>1</v>
      </c>
      <c r="AJ5174" s="14"/>
      <c r="AK5174" s="14" t="str">
        <f>IF(AL5174="Ja","Versandkosten",VLOOKUP(E5174,'Verweis Belegart'!$A$2:$B$9,2,FALSE))</f>
        <v>Hardware</v>
      </c>
      <c r="AL5174" s="14" t="str">
        <f t="shared" si="728"/>
        <v>Nein</v>
      </c>
      <c r="AM5174" s="14" t="str">
        <f t="shared" si="724"/>
        <v>Positiv</v>
      </c>
    </row>
    <row r="5175" spans="1:39" ht="17.25" customHeight="1" x14ac:dyDescent="0.35">
      <c r="A5175" s="17">
        <v>14574951</v>
      </c>
      <c r="B5175" s="2" t="s">
        <v>2487</v>
      </c>
      <c r="C5175" s="1">
        <v>2025001</v>
      </c>
      <c r="D5175" s="1">
        <v>2001301</v>
      </c>
      <c r="E5175" s="2" t="s">
        <v>34</v>
      </c>
      <c r="F5175" s="2" t="s">
        <v>53</v>
      </c>
      <c r="G5175" s="2" t="s">
        <v>66</v>
      </c>
      <c r="H5175" s="2" t="s">
        <v>923</v>
      </c>
      <c r="I5175" s="2" t="s">
        <v>924</v>
      </c>
      <c r="J5175" s="2" t="s">
        <v>304</v>
      </c>
      <c r="K5175" s="2" t="s">
        <v>79</v>
      </c>
      <c r="L5175" s="2" t="s">
        <v>544</v>
      </c>
      <c r="M5175" s="2" t="s">
        <v>545</v>
      </c>
      <c r="N5175" s="2" t="s">
        <v>542</v>
      </c>
      <c r="O5175" s="3">
        <v>1</v>
      </c>
      <c r="P5175" s="3">
        <v>29.5</v>
      </c>
      <c r="Q5175" s="3">
        <v>31</v>
      </c>
      <c r="R5175" s="3">
        <v>31</v>
      </c>
      <c r="S5175" s="3">
        <v>1.5</v>
      </c>
      <c r="T5175" s="3">
        <v>1.5</v>
      </c>
      <c r="U5175" s="3">
        <v>4.83</v>
      </c>
      <c r="V5175" s="2" t="s">
        <v>145</v>
      </c>
      <c r="W5175" s="2" t="s">
        <v>146</v>
      </c>
      <c r="X5175" s="2" t="s">
        <v>72</v>
      </c>
      <c r="Y5175" s="19" t="str">
        <f>VLOOKUP(G5175,'Verweis Kd-Gruppe'!$A$2:$B$8,2,FALSE)</f>
        <v>EXP</v>
      </c>
      <c r="Z5175" s="19" t="str">
        <f>VLOOKUP(J5175,'Verweis Art-Gruppe'!$A$2:$B$15,2,FALSE)</f>
        <v>Zubehör</v>
      </c>
      <c r="AA5175" s="19" t="str">
        <f>VLOOKUP(W5175,'Verweis Vertreter'!$A$2:$B$24,2,FALSE)</f>
        <v>Muhsin Yortanli</v>
      </c>
      <c r="AB5175" s="12">
        <f t="shared" si="720"/>
        <v>1</v>
      </c>
      <c r="AC5175" s="12">
        <f t="shared" si="725"/>
        <v>29.5</v>
      </c>
      <c r="AD5175" s="12">
        <f t="shared" si="726"/>
        <v>31</v>
      </c>
      <c r="AE5175" s="12">
        <f t="shared" si="721"/>
        <v>31</v>
      </c>
      <c r="AF5175" s="12">
        <f t="shared" si="722"/>
        <v>1.5</v>
      </c>
      <c r="AG5175" s="12">
        <f t="shared" si="723"/>
        <v>1.5</v>
      </c>
      <c r="AH5175" s="9">
        <f t="shared" si="727"/>
        <v>4.8387096774193547E-2</v>
      </c>
      <c r="AI5175" s="14">
        <f>VLOOKUP(E5175,'Verweis Faktor'!$A:$B,2,FALSE)</f>
        <v>1</v>
      </c>
      <c r="AJ5175" s="14"/>
      <c r="AK5175" s="14" t="str">
        <f>IF(AL5175="Ja","Versandkosten",VLOOKUP(E5175,'Verweis Belegart'!$A$2:$B$9,2,FALSE))</f>
        <v>Hardware</v>
      </c>
      <c r="AL5175" s="14" t="str">
        <f t="shared" si="728"/>
        <v>Nein</v>
      </c>
      <c r="AM5175" s="14" t="str">
        <f t="shared" si="724"/>
        <v>Positiv</v>
      </c>
    </row>
    <row r="5176" spans="1:39" ht="17.25" customHeight="1" x14ac:dyDescent="0.35">
      <c r="A5176" s="17">
        <v>14575091</v>
      </c>
      <c r="B5176" s="2" t="s">
        <v>2487</v>
      </c>
      <c r="C5176" s="1">
        <v>2025001</v>
      </c>
      <c r="D5176" s="1">
        <v>2001302</v>
      </c>
      <c r="E5176" s="2" t="s">
        <v>34</v>
      </c>
      <c r="F5176" s="2" t="s">
        <v>142</v>
      </c>
      <c r="G5176" s="2" t="s">
        <v>25</v>
      </c>
      <c r="H5176" s="2" t="s">
        <v>1931</v>
      </c>
      <c r="I5176" s="2" t="s">
        <v>1932</v>
      </c>
      <c r="J5176" s="2" t="s">
        <v>103</v>
      </c>
      <c r="K5176" s="2" t="s">
        <v>28</v>
      </c>
      <c r="L5176" s="2" t="s">
        <v>1395</v>
      </c>
      <c r="M5176" s="2" t="s">
        <v>1396</v>
      </c>
      <c r="N5176" s="2" t="s">
        <v>618</v>
      </c>
      <c r="O5176" s="3">
        <v>1</v>
      </c>
      <c r="P5176" s="3">
        <v>485</v>
      </c>
      <c r="Q5176" s="3">
        <v>509</v>
      </c>
      <c r="R5176" s="3">
        <v>509</v>
      </c>
      <c r="S5176" s="3">
        <v>24</v>
      </c>
      <c r="T5176" s="3">
        <v>24</v>
      </c>
      <c r="U5176" s="3">
        <v>4.71</v>
      </c>
      <c r="V5176" s="2" t="s">
        <v>697</v>
      </c>
      <c r="W5176" s="2" t="s">
        <v>698</v>
      </c>
      <c r="X5176" s="2" t="s">
        <v>724</v>
      </c>
      <c r="Y5176" s="19" t="str">
        <f>VLOOKUP(G5176,'Verweis Kd-Gruppe'!$A$2:$B$8,2,FALSE)</f>
        <v>FHK</v>
      </c>
      <c r="Z5176" s="19" t="str">
        <f>VLOOKUP(J5176,'Verweis Art-Gruppe'!$A$2:$B$15,2,FALSE)</f>
        <v>Geräte</v>
      </c>
      <c r="AA5176" s="19" t="str">
        <f>VLOOKUP(W5176,'Verweis Vertreter'!$A$2:$B$24,2,FALSE)</f>
        <v>Zentrale</v>
      </c>
      <c r="AB5176" s="12">
        <f t="shared" si="720"/>
        <v>1</v>
      </c>
      <c r="AC5176" s="12">
        <f t="shared" si="725"/>
        <v>485</v>
      </c>
      <c r="AD5176" s="12">
        <f t="shared" si="726"/>
        <v>509</v>
      </c>
      <c r="AE5176" s="12">
        <f t="shared" si="721"/>
        <v>509</v>
      </c>
      <c r="AF5176" s="12">
        <f t="shared" si="722"/>
        <v>24</v>
      </c>
      <c r="AG5176" s="12">
        <f t="shared" si="723"/>
        <v>24</v>
      </c>
      <c r="AH5176" s="9">
        <f t="shared" si="727"/>
        <v>4.7151277013752456E-2</v>
      </c>
      <c r="AI5176" s="14">
        <f>VLOOKUP(E5176,'Verweis Faktor'!$A:$B,2,FALSE)</f>
        <v>1</v>
      </c>
      <c r="AJ5176" s="14"/>
      <c r="AK5176" s="14" t="str">
        <f>IF(AL5176="Ja","Versandkosten",VLOOKUP(E5176,'Verweis Belegart'!$A$2:$B$9,2,FALSE))</f>
        <v>Hardware</v>
      </c>
      <c r="AL5176" s="14" t="str">
        <f t="shared" si="728"/>
        <v>Nein</v>
      </c>
      <c r="AM5176" s="14" t="str">
        <f t="shared" si="724"/>
        <v>Positiv</v>
      </c>
    </row>
    <row r="5177" spans="1:39" ht="17.25" customHeight="1" x14ac:dyDescent="0.35">
      <c r="A5177" s="17">
        <v>14575059</v>
      </c>
      <c r="B5177" s="2" t="s">
        <v>2487</v>
      </c>
      <c r="C5177" s="1">
        <v>2025001</v>
      </c>
      <c r="D5177" s="1">
        <v>2001303</v>
      </c>
      <c r="E5177" s="2" t="s">
        <v>34</v>
      </c>
      <c r="F5177" s="2" t="s">
        <v>53</v>
      </c>
      <c r="G5177" s="2" t="s">
        <v>66</v>
      </c>
      <c r="H5177" s="2" t="s">
        <v>923</v>
      </c>
      <c r="I5177" s="2" t="s">
        <v>924</v>
      </c>
      <c r="J5177" s="2" t="s">
        <v>103</v>
      </c>
      <c r="K5177" s="2" t="s">
        <v>28</v>
      </c>
      <c r="L5177" s="2" t="s">
        <v>1671</v>
      </c>
      <c r="M5177" s="2" t="s">
        <v>1672</v>
      </c>
      <c r="N5177" s="2" t="s">
        <v>1413</v>
      </c>
      <c r="O5177" s="3">
        <v>1</v>
      </c>
      <c r="P5177" s="3">
        <v>71</v>
      </c>
      <c r="Q5177" s="3">
        <v>75</v>
      </c>
      <c r="R5177" s="3">
        <v>75</v>
      </c>
      <c r="S5177" s="3">
        <v>4</v>
      </c>
      <c r="T5177" s="3">
        <v>4</v>
      </c>
      <c r="U5177" s="3">
        <v>5.33</v>
      </c>
      <c r="V5177" s="2" t="s">
        <v>145</v>
      </c>
      <c r="W5177" s="2" t="s">
        <v>146</v>
      </c>
      <c r="X5177" s="2" t="s">
        <v>72</v>
      </c>
      <c r="Y5177" s="19" t="str">
        <f>VLOOKUP(G5177,'Verweis Kd-Gruppe'!$A$2:$B$8,2,FALSE)</f>
        <v>EXP</v>
      </c>
      <c r="Z5177" s="19" t="str">
        <f>VLOOKUP(J5177,'Verweis Art-Gruppe'!$A$2:$B$15,2,FALSE)</f>
        <v>Geräte</v>
      </c>
      <c r="AA5177" s="19" t="str">
        <f>VLOOKUP(W5177,'Verweis Vertreter'!$A$2:$B$24,2,FALSE)</f>
        <v>Muhsin Yortanli</v>
      </c>
      <c r="AB5177" s="12">
        <f t="shared" si="720"/>
        <v>1</v>
      </c>
      <c r="AC5177" s="12">
        <f t="shared" si="725"/>
        <v>71</v>
      </c>
      <c r="AD5177" s="12">
        <f t="shared" si="726"/>
        <v>75</v>
      </c>
      <c r="AE5177" s="12">
        <f t="shared" si="721"/>
        <v>75</v>
      </c>
      <c r="AF5177" s="12">
        <f t="shared" si="722"/>
        <v>4</v>
      </c>
      <c r="AG5177" s="12">
        <f t="shared" si="723"/>
        <v>4</v>
      </c>
      <c r="AH5177" s="9">
        <f t="shared" si="727"/>
        <v>5.3333333333333337E-2</v>
      </c>
      <c r="AI5177" s="14">
        <f>VLOOKUP(E5177,'Verweis Faktor'!$A:$B,2,FALSE)</f>
        <v>1</v>
      </c>
      <c r="AJ5177" s="14"/>
      <c r="AK5177" s="14" t="str">
        <f>IF(AL5177="Ja","Versandkosten",VLOOKUP(E5177,'Verweis Belegart'!$A$2:$B$9,2,FALSE))</f>
        <v>Hardware</v>
      </c>
      <c r="AL5177" s="14" t="str">
        <f t="shared" si="728"/>
        <v>Nein</v>
      </c>
      <c r="AM5177" s="14" t="str">
        <f t="shared" si="724"/>
        <v>Positiv</v>
      </c>
    </row>
    <row r="5178" spans="1:39" ht="17.25" customHeight="1" x14ac:dyDescent="0.35">
      <c r="A5178" s="17">
        <v>14575059</v>
      </c>
      <c r="B5178" s="2" t="s">
        <v>2487</v>
      </c>
      <c r="C5178" s="1">
        <v>2025001</v>
      </c>
      <c r="D5178" s="1">
        <v>2001303</v>
      </c>
      <c r="E5178" s="2" t="s">
        <v>34</v>
      </c>
      <c r="F5178" s="2" t="s">
        <v>53</v>
      </c>
      <c r="G5178" s="2" t="s">
        <v>66</v>
      </c>
      <c r="H5178" s="2" t="s">
        <v>923</v>
      </c>
      <c r="I5178" s="2" t="s">
        <v>924</v>
      </c>
      <c r="J5178" s="2" t="s">
        <v>103</v>
      </c>
      <c r="K5178" s="2" t="s">
        <v>45</v>
      </c>
      <c r="L5178" s="2" t="s">
        <v>937</v>
      </c>
      <c r="M5178" s="2" t="s">
        <v>938</v>
      </c>
      <c r="N5178" s="2" t="s">
        <v>655</v>
      </c>
      <c r="O5178" s="3">
        <v>1</v>
      </c>
      <c r="P5178" s="3">
        <v>246.00569999999999</v>
      </c>
      <c r="Q5178" s="3">
        <v>267</v>
      </c>
      <c r="R5178" s="3">
        <v>267</v>
      </c>
      <c r="S5178" s="3">
        <v>20.994299999999999</v>
      </c>
      <c r="T5178" s="3">
        <v>20.99</v>
      </c>
      <c r="U5178" s="3">
        <v>7.86</v>
      </c>
      <c r="V5178" s="2" t="s">
        <v>145</v>
      </c>
      <c r="W5178" s="2" t="s">
        <v>146</v>
      </c>
      <c r="X5178" s="2" t="s">
        <v>72</v>
      </c>
      <c r="Y5178" s="19" t="str">
        <f>VLOOKUP(G5178,'Verweis Kd-Gruppe'!$A$2:$B$8,2,FALSE)</f>
        <v>EXP</v>
      </c>
      <c r="Z5178" s="19" t="str">
        <f>VLOOKUP(J5178,'Verweis Art-Gruppe'!$A$2:$B$15,2,FALSE)</f>
        <v>Geräte</v>
      </c>
      <c r="AA5178" s="19" t="str">
        <f>VLOOKUP(W5178,'Verweis Vertreter'!$A$2:$B$24,2,FALSE)</f>
        <v>Muhsin Yortanli</v>
      </c>
      <c r="AB5178" s="12">
        <f t="shared" si="720"/>
        <v>1</v>
      </c>
      <c r="AC5178" s="12">
        <f t="shared" si="725"/>
        <v>246.00569999999999</v>
      </c>
      <c r="AD5178" s="12">
        <f t="shared" si="726"/>
        <v>267</v>
      </c>
      <c r="AE5178" s="12">
        <f t="shared" si="721"/>
        <v>267</v>
      </c>
      <c r="AF5178" s="12">
        <f t="shared" si="722"/>
        <v>20.994299999999999</v>
      </c>
      <c r="AG5178" s="12">
        <f t="shared" si="723"/>
        <v>20.99</v>
      </c>
      <c r="AH5178" s="9">
        <f t="shared" si="727"/>
        <v>7.8614232209737817E-2</v>
      </c>
      <c r="AI5178" s="14">
        <f>VLOOKUP(E5178,'Verweis Faktor'!$A:$B,2,FALSE)</f>
        <v>1</v>
      </c>
      <c r="AJ5178" s="14"/>
      <c r="AK5178" s="14" t="str">
        <f>IF(AL5178="Ja","Versandkosten",VLOOKUP(E5178,'Verweis Belegart'!$A$2:$B$9,2,FALSE))</f>
        <v>Hardware</v>
      </c>
      <c r="AL5178" s="14" t="str">
        <f t="shared" si="728"/>
        <v>Nein</v>
      </c>
      <c r="AM5178" s="14" t="str">
        <f t="shared" si="724"/>
        <v>Positiv</v>
      </c>
    </row>
    <row r="5179" spans="1:39" ht="17.25" customHeight="1" x14ac:dyDescent="0.35">
      <c r="A5179" s="17">
        <v>14575059</v>
      </c>
      <c r="B5179" s="2" t="s">
        <v>2487</v>
      </c>
      <c r="C5179" s="1">
        <v>2025001</v>
      </c>
      <c r="D5179" s="1">
        <v>2001303</v>
      </c>
      <c r="E5179" s="2" t="s">
        <v>34</v>
      </c>
      <c r="F5179" s="2" t="s">
        <v>53</v>
      </c>
      <c r="G5179" s="2" t="s">
        <v>66</v>
      </c>
      <c r="H5179" s="2" t="s">
        <v>923</v>
      </c>
      <c r="I5179" s="2" t="s">
        <v>924</v>
      </c>
      <c r="J5179" s="2" t="s">
        <v>103</v>
      </c>
      <c r="K5179" s="2" t="s">
        <v>49</v>
      </c>
      <c r="L5179" s="2" t="s">
        <v>2464</v>
      </c>
      <c r="M5179" s="2" t="s">
        <v>2465</v>
      </c>
      <c r="N5179" s="2" t="s">
        <v>2463</v>
      </c>
      <c r="O5179" s="3">
        <v>1</v>
      </c>
      <c r="P5179" s="3">
        <v>118</v>
      </c>
      <c r="Q5179" s="3">
        <v>127</v>
      </c>
      <c r="R5179" s="3">
        <v>127</v>
      </c>
      <c r="S5179" s="3">
        <v>9</v>
      </c>
      <c r="T5179" s="3">
        <v>9</v>
      </c>
      <c r="U5179" s="3">
        <v>7.08</v>
      </c>
      <c r="V5179" s="2" t="s">
        <v>145</v>
      </c>
      <c r="W5179" s="2" t="s">
        <v>146</v>
      </c>
      <c r="X5179" s="2" t="s">
        <v>72</v>
      </c>
      <c r="Y5179" s="19" t="str">
        <f>VLOOKUP(G5179,'Verweis Kd-Gruppe'!$A$2:$B$8,2,FALSE)</f>
        <v>EXP</v>
      </c>
      <c r="Z5179" s="19" t="str">
        <f>VLOOKUP(J5179,'Verweis Art-Gruppe'!$A$2:$B$15,2,FALSE)</f>
        <v>Geräte</v>
      </c>
      <c r="AA5179" s="19" t="str">
        <f>VLOOKUP(W5179,'Verweis Vertreter'!$A$2:$B$24,2,FALSE)</f>
        <v>Muhsin Yortanli</v>
      </c>
      <c r="AB5179" s="12">
        <f t="shared" si="720"/>
        <v>1</v>
      </c>
      <c r="AC5179" s="12">
        <f t="shared" si="725"/>
        <v>118</v>
      </c>
      <c r="AD5179" s="12">
        <f t="shared" si="726"/>
        <v>127</v>
      </c>
      <c r="AE5179" s="12">
        <f t="shared" si="721"/>
        <v>127</v>
      </c>
      <c r="AF5179" s="12">
        <f t="shared" si="722"/>
        <v>9</v>
      </c>
      <c r="AG5179" s="12">
        <f t="shared" si="723"/>
        <v>9</v>
      </c>
      <c r="AH5179" s="9">
        <f t="shared" si="727"/>
        <v>7.0866141732283464E-2</v>
      </c>
      <c r="AI5179" s="14">
        <f>VLOOKUP(E5179,'Verweis Faktor'!$A:$B,2,FALSE)</f>
        <v>1</v>
      </c>
      <c r="AJ5179" s="14"/>
      <c r="AK5179" s="14" t="str">
        <f>IF(AL5179="Ja","Versandkosten",VLOOKUP(E5179,'Verweis Belegart'!$A$2:$B$9,2,FALSE))</f>
        <v>Hardware</v>
      </c>
      <c r="AL5179" s="14" t="str">
        <f t="shared" si="728"/>
        <v>Nein</v>
      </c>
      <c r="AM5179" s="14" t="str">
        <f t="shared" si="724"/>
        <v>Positiv</v>
      </c>
    </row>
    <row r="5180" spans="1:39" ht="17.25" customHeight="1" x14ac:dyDescent="0.35">
      <c r="A5180" s="17">
        <v>14575059</v>
      </c>
      <c r="B5180" s="2" t="s">
        <v>2487</v>
      </c>
      <c r="C5180" s="1">
        <v>2025001</v>
      </c>
      <c r="D5180" s="1">
        <v>2001303</v>
      </c>
      <c r="E5180" s="2" t="s">
        <v>34</v>
      </c>
      <c r="F5180" s="2" t="s">
        <v>53</v>
      </c>
      <c r="G5180" s="2" t="s">
        <v>66</v>
      </c>
      <c r="H5180" s="2" t="s">
        <v>923</v>
      </c>
      <c r="I5180" s="2" t="s">
        <v>924</v>
      </c>
      <c r="J5180" s="2" t="s">
        <v>103</v>
      </c>
      <c r="K5180" s="2" t="s">
        <v>79</v>
      </c>
      <c r="L5180" s="2" t="s">
        <v>88</v>
      </c>
      <c r="M5180" s="2" t="s">
        <v>89</v>
      </c>
      <c r="N5180" s="2" t="s">
        <v>90</v>
      </c>
      <c r="O5180" s="3">
        <v>1</v>
      </c>
      <c r="P5180" s="3">
        <v>527.87900000000002</v>
      </c>
      <c r="Q5180" s="3">
        <v>555</v>
      </c>
      <c r="R5180" s="3">
        <v>555</v>
      </c>
      <c r="S5180" s="3">
        <v>27.120999999999999</v>
      </c>
      <c r="T5180" s="3">
        <v>27.12</v>
      </c>
      <c r="U5180" s="3">
        <v>4.88</v>
      </c>
      <c r="V5180" s="2" t="s">
        <v>145</v>
      </c>
      <c r="W5180" s="2" t="s">
        <v>146</v>
      </c>
      <c r="X5180" s="2" t="s">
        <v>72</v>
      </c>
      <c r="Y5180" s="19" t="str">
        <f>VLOOKUP(G5180,'Verweis Kd-Gruppe'!$A$2:$B$8,2,FALSE)</f>
        <v>EXP</v>
      </c>
      <c r="Z5180" s="19" t="str">
        <f>VLOOKUP(J5180,'Verweis Art-Gruppe'!$A$2:$B$15,2,FALSE)</f>
        <v>Geräte</v>
      </c>
      <c r="AA5180" s="19" t="str">
        <f>VLOOKUP(W5180,'Verweis Vertreter'!$A$2:$B$24,2,FALSE)</f>
        <v>Muhsin Yortanli</v>
      </c>
      <c r="AB5180" s="12">
        <f t="shared" si="720"/>
        <v>1</v>
      </c>
      <c r="AC5180" s="12">
        <f t="shared" si="725"/>
        <v>527.87900000000002</v>
      </c>
      <c r="AD5180" s="12">
        <f t="shared" si="726"/>
        <v>555</v>
      </c>
      <c r="AE5180" s="12">
        <f t="shared" si="721"/>
        <v>555</v>
      </c>
      <c r="AF5180" s="12">
        <f t="shared" si="722"/>
        <v>27.120999999999999</v>
      </c>
      <c r="AG5180" s="12">
        <f t="shared" si="723"/>
        <v>27.12</v>
      </c>
      <c r="AH5180" s="9">
        <f t="shared" si="727"/>
        <v>4.8864864864864868E-2</v>
      </c>
      <c r="AI5180" s="14">
        <f>VLOOKUP(E5180,'Verweis Faktor'!$A:$B,2,FALSE)</f>
        <v>1</v>
      </c>
      <c r="AJ5180" s="14"/>
      <c r="AK5180" s="14" t="str">
        <f>IF(AL5180="Ja","Versandkosten",VLOOKUP(E5180,'Verweis Belegart'!$A$2:$B$9,2,FALSE))</f>
        <v>Hardware</v>
      </c>
      <c r="AL5180" s="14" t="str">
        <f t="shared" si="728"/>
        <v>Nein</v>
      </c>
      <c r="AM5180" s="14" t="str">
        <f t="shared" si="724"/>
        <v>Positiv</v>
      </c>
    </row>
    <row r="5181" spans="1:39" ht="17.25" customHeight="1" x14ac:dyDescent="0.35">
      <c r="A5181" s="17">
        <v>14575059</v>
      </c>
      <c r="B5181" s="2" t="s">
        <v>2487</v>
      </c>
      <c r="C5181" s="1">
        <v>2025001</v>
      </c>
      <c r="D5181" s="1">
        <v>2001303</v>
      </c>
      <c r="E5181" s="2" t="s">
        <v>34</v>
      </c>
      <c r="F5181" s="2" t="s">
        <v>53</v>
      </c>
      <c r="G5181" s="2" t="s">
        <v>66</v>
      </c>
      <c r="H5181" s="2" t="s">
        <v>923</v>
      </c>
      <c r="I5181" s="2" t="s">
        <v>924</v>
      </c>
      <c r="J5181" s="2" t="s">
        <v>103</v>
      </c>
      <c r="K5181" s="2" t="s">
        <v>83</v>
      </c>
      <c r="L5181" s="2" t="s">
        <v>591</v>
      </c>
      <c r="M5181" s="2" t="s">
        <v>592</v>
      </c>
      <c r="N5181" s="2" t="s">
        <v>593</v>
      </c>
      <c r="O5181" s="3">
        <v>1</v>
      </c>
      <c r="P5181" s="3">
        <v>78</v>
      </c>
      <c r="Q5181" s="3">
        <v>85</v>
      </c>
      <c r="R5181" s="3">
        <v>85</v>
      </c>
      <c r="S5181" s="3">
        <v>7</v>
      </c>
      <c r="T5181" s="3">
        <v>7</v>
      </c>
      <c r="U5181" s="3">
        <v>8.23</v>
      </c>
      <c r="V5181" s="2" t="s">
        <v>145</v>
      </c>
      <c r="W5181" s="2" t="s">
        <v>146</v>
      </c>
      <c r="X5181" s="2" t="s">
        <v>72</v>
      </c>
      <c r="Y5181" s="19" t="str">
        <f>VLOOKUP(G5181,'Verweis Kd-Gruppe'!$A$2:$B$8,2,FALSE)</f>
        <v>EXP</v>
      </c>
      <c r="Z5181" s="19" t="str">
        <f>VLOOKUP(J5181,'Verweis Art-Gruppe'!$A$2:$B$15,2,FALSE)</f>
        <v>Geräte</v>
      </c>
      <c r="AA5181" s="19" t="str">
        <f>VLOOKUP(W5181,'Verweis Vertreter'!$A$2:$B$24,2,FALSE)</f>
        <v>Muhsin Yortanli</v>
      </c>
      <c r="AB5181" s="12">
        <f t="shared" si="720"/>
        <v>1</v>
      </c>
      <c r="AC5181" s="12">
        <f t="shared" si="725"/>
        <v>78</v>
      </c>
      <c r="AD5181" s="12">
        <f t="shared" si="726"/>
        <v>85</v>
      </c>
      <c r="AE5181" s="12">
        <f t="shared" si="721"/>
        <v>85</v>
      </c>
      <c r="AF5181" s="12">
        <f t="shared" si="722"/>
        <v>7</v>
      </c>
      <c r="AG5181" s="12">
        <f t="shared" si="723"/>
        <v>7</v>
      </c>
      <c r="AH5181" s="9">
        <f t="shared" si="727"/>
        <v>8.2352941176470587E-2</v>
      </c>
      <c r="AI5181" s="14">
        <f>VLOOKUP(E5181,'Verweis Faktor'!$A:$B,2,FALSE)</f>
        <v>1</v>
      </c>
      <c r="AJ5181" s="14"/>
      <c r="AK5181" s="14" t="str">
        <f>IF(AL5181="Ja","Versandkosten",VLOOKUP(E5181,'Verweis Belegart'!$A$2:$B$9,2,FALSE))</f>
        <v>Hardware</v>
      </c>
      <c r="AL5181" s="14" t="str">
        <f t="shared" si="728"/>
        <v>Nein</v>
      </c>
      <c r="AM5181" s="14" t="str">
        <f t="shared" si="724"/>
        <v>Positiv</v>
      </c>
    </row>
    <row r="5182" spans="1:39" ht="17.25" customHeight="1" x14ac:dyDescent="0.35">
      <c r="A5182" s="17">
        <v>14575059</v>
      </c>
      <c r="B5182" s="2" t="s">
        <v>2487</v>
      </c>
      <c r="C5182" s="1">
        <v>2025001</v>
      </c>
      <c r="D5182" s="1">
        <v>2001303</v>
      </c>
      <c r="E5182" s="2" t="s">
        <v>34</v>
      </c>
      <c r="F5182" s="2" t="s">
        <v>53</v>
      </c>
      <c r="G5182" s="2" t="s">
        <v>66</v>
      </c>
      <c r="H5182" s="2" t="s">
        <v>923</v>
      </c>
      <c r="I5182" s="2" t="s">
        <v>924</v>
      </c>
      <c r="J5182" s="2" t="s">
        <v>103</v>
      </c>
      <c r="K5182" s="2" t="s">
        <v>87</v>
      </c>
      <c r="L5182" s="2" t="s">
        <v>92</v>
      </c>
      <c r="M5182" s="2" t="s">
        <v>93</v>
      </c>
      <c r="N5182" s="2" t="s">
        <v>94</v>
      </c>
      <c r="O5182" s="3">
        <v>1</v>
      </c>
      <c r="P5182" s="3">
        <v>332</v>
      </c>
      <c r="Q5182" s="3">
        <v>359</v>
      </c>
      <c r="R5182" s="3">
        <v>359</v>
      </c>
      <c r="S5182" s="3">
        <v>27</v>
      </c>
      <c r="T5182" s="3">
        <v>27</v>
      </c>
      <c r="U5182" s="3">
        <v>7.52</v>
      </c>
      <c r="V5182" s="2" t="s">
        <v>145</v>
      </c>
      <c r="W5182" s="2" t="s">
        <v>146</v>
      </c>
      <c r="X5182" s="2" t="s">
        <v>72</v>
      </c>
      <c r="Y5182" s="19" t="str">
        <f>VLOOKUP(G5182,'Verweis Kd-Gruppe'!$A$2:$B$8,2,FALSE)</f>
        <v>EXP</v>
      </c>
      <c r="Z5182" s="19" t="str">
        <f>VLOOKUP(J5182,'Verweis Art-Gruppe'!$A$2:$B$15,2,FALSE)</f>
        <v>Geräte</v>
      </c>
      <c r="AA5182" s="19" t="str">
        <f>VLOOKUP(W5182,'Verweis Vertreter'!$A$2:$B$24,2,FALSE)</f>
        <v>Muhsin Yortanli</v>
      </c>
      <c r="AB5182" s="12">
        <f t="shared" si="720"/>
        <v>1</v>
      </c>
      <c r="AC5182" s="12">
        <f t="shared" si="725"/>
        <v>332</v>
      </c>
      <c r="AD5182" s="12">
        <f t="shared" si="726"/>
        <v>359</v>
      </c>
      <c r="AE5182" s="12">
        <f t="shared" si="721"/>
        <v>359</v>
      </c>
      <c r="AF5182" s="12">
        <f t="shared" si="722"/>
        <v>27</v>
      </c>
      <c r="AG5182" s="12">
        <f t="shared" si="723"/>
        <v>27</v>
      </c>
      <c r="AH5182" s="9">
        <f t="shared" si="727"/>
        <v>7.5208913649025072E-2</v>
      </c>
      <c r="AI5182" s="14">
        <f>VLOOKUP(E5182,'Verweis Faktor'!$A:$B,2,FALSE)</f>
        <v>1</v>
      </c>
      <c r="AJ5182" s="14"/>
      <c r="AK5182" s="14" t="str">
        <f>IF(AL5182="Ja","Versandkosten",VLOOKUP(E5182,'Verweis Belegart'!$A$2:$B$9,2,FALSE))</f>
        <v>Hardware</v>
      </c>
      <c r="AL5182" s="14" t="str">
        <f t="shared" si="728"/>
        <v>Nein</v>
      </c>
      <c r="AM5182" s="14" t="str">
        <f t="shared" si="724"/>
        <v>Positiv</v>
      </c>
    </row>
    <row r="5183" spans="1:39" ht="17.25" customHeight="1" x14ac:dyDescent="0.35">
      <c r="A5183" s="17">
        <v>14575059</v>
      </c>
      <c r="B5183" s="2" t="s">
        <v>2487</v>
      </c>
      <c r="C5183" s="1">
        <v>2025001</v>
      </c>
      <c r="D5183" s="1">
        <v>2001303</v>
      </c>
      <c r="E5183" s="2" t="s">
        <v>34</v>
      </c>
      <c r="F5183" s="2" t="s">
        <v>53</v>
      </c>
      <c r="G5183" s="2" t="s">
        <v>66</v>
      </c>
      <c r="H5183" s="2" t="s">
        <v>923</v>
      </c>
      <c r="I5183" s="2" t="s">
        <v>924</v>
      </c>
      <c r="J5183" s="2" t="s">
        <v>103</v>
      </c>
      <c r="K5183" s="2" t="s">
        <v>91</v>
      </c>
      <c r="L5183" s="2" t="s">
        <v>108</v>
      </c>
      <c r="M5183" s="2" t="s">
        <v>109</v>
      </c>
      <c r="N5183" s="2" t="s">
        <v>110</v>
      </c>
      <c r="O5183" s="3">
        <v>2</v>
      </c>
      <c r="P5183" s="3">
        <v>226</v>
      </c>
      <c r="Q5183" s="3">
        <v>235</v>
      </c>
      <c r="R5183" s="3">
        <v>470</v>
      </c>
      <c r="S5183" s="3">
        <v>9</v>
      </c>
      <c r="T5183" s="3">
        <v>18</v>
      </c>
      <c r="U5183" s="3">
        <v>3.82</v>
      </c>
      <c r="V5183" s="2" t="s">
        <v>145</v>
      </c>
      <c r="W5183" s="2" t="s">
        <v>146</v>
      </c>
      <c r="X5183" s="2" t="s">
        <v>72</v>
      </c>
      <c r="Y5183" s="19" t="str">
        <f>VLOOKUP(G5183,'Verweis Kd-Gruppe'!$A$2:$B$8,2,FALSE)</f>
        <v>EXP</v>
      </c>
      <c r="Z5183" s="19" t="str">
        <f>VLOOKUP(J5183,'Verweis Art-Gruppe'!$A$2:$B$15,2,FALSE)</f>
        <v>Geräte</v>
      </c>
      <c r="AA5183" s="19" t="str">
        <f>VLOOKUP(W5183,'Verweis Vertreter'!$A$2:$B$24,2,FALSE)</f>
        <v>Muhsin Yortanli</v>
      </c>
      <c r="AB5183" s="12">
        <f t="shared" si="720"/>
        <v>2</v>
      </c>
      <c r="AC5183" s="12">
        <f t="shared" si="725"/>
        <v>226</v>
      </c>
      <c r="AD5183" s="12">
        <f t="shared" si="726"/>
        <v>235</v>
      </c>
      <c r="AE5183" s="12">
        <f t="shared" si="721"/>
        <v>470</v>
      </c>
      <c r="AF5183" s="12">
        <f t="shared" si="722"/>
        <v>9</v>
      </c>
      <c r="AG5183" s="12">
        <f t="shared" si="723"/>
        <v>18</v>
      </c>
      <c r="AH5183" s="9">
        <f t="shared" si="727"/>
        <v>3.8297872340425532E-2</v>
      </c>
      <c r="AI5183" s="14">
        <f>VLOOKUP(E5183,'Verweis Faktor'!$A:$B,2,FALSE)</f>
        <v>1</v>
      </c>
      <c r="AJ5183" s="14"/>
      <c r="AK5183" s="14" t="str">
        <f>IF(AL5183="Ja","Versandkosten",VLOOKUP(E5183,'Verweis Belegart'!$A$2:$B$9,2,FALSE))</f>
        <v>Hardware</v>
      </c>
      <c r="AL5183" s="14" t="str">
        <f t="shared" si="728"/>
        <v>Nein</v>
      </c>
      <c r="AM5183" s="14" t="str">
        <f t="shared" si="724"/>
        <v>Positiv</v>
      </c>
    </row>
    <row r="5184" spans="1:39" ht="17.25" customHeight="1" x14ac:dyDescent="0.35">
      <c r="A5184" s="17">
        <v>14575059</v>
      </c>
      <c r="B5184" s="2" t="s">
        <v>2487</v>
      </c>
      <c r="C5184" s="1">
        <v>2025001</v>
      </c>
      <c r="D5184" s="1">
        <v>2001303</v>
      </c>
      <c r="E5184" s="2" t="s">
        <v>34</v>
      </c>
      <c r="F5184" s="2" t="s">
        <v>53</v>
      </c>
      <c r="G5184" s="2" t="s">
        <v>66</v>
      </c>
      <c r="H5184" s="2" t="s">
        <v>923</v>
      </c>
      <c r="I5184" s="2" t="s">
        <v>924</v>
      </c>
      <c r="J5184" s="2" t="s">
        <v>103</v>
      </c>
      <c r="K5184" s="2" t="s">
        <v>95</v>
      </c>
      <c r="L5184" s="2" t="s">
        <v>900</v>
      </c>
      <c r="M5184" s="2" t="s">
        <v>901</v>
      </c>
      <c r="N5184" s="2" t="s">
        <v>506</v>
      </c>
      <c r="O5184" s="3">
        <v>1</v>
      </c>
      <c r="P5184" s="3">
        <v>227.03649999999999</v>
      </c>
      <c r="Q5184" s="3">
        <v>235</v>
      </c>
      <c r="R5184" s="3">
        <v>235</v>
      </c>
      <c r="S5184" s="3">
        <v>7.9634999999999998</v>
      </c>
      <c r="T5184" s="3">
        <v>7.96</v>
      </c>
      <c r="U5184" s="3">
        <v>3.38</v>
      </c>
      <c r="V5184" s="2" t="s">
        <v>145</v>
      </c>
      <c r="W5184" s="2" t="s">
        <v>146</v>
      </c>
      <c r="X5184" s="2" t="s">
        <v>72</v>
      </c>
      <c r="Y5184" s="19" t="str">
        <f>VLOOKUP(G5184,'Verweis Kd-Gruppe'!$A$2:$B$8,2,FALSE)</f>
        <v>EXP</v>
      </c>
      <c r="Z5184" s="19" t="str">
        <f>VLOOKUP(J5184,'Verweis Art-Gruppe'!$A$2:$B$15,2,FALSE)</f>
        <v>Geräte</v>
      </c>
      <c r="AA5184" s="19" t="str">
        <f>VLOOKUP(W5184,'Verweis Vertreter'!$A$2:$B$24,2,FALSE)</f>
        <v>Muhsin Yortanli</v>
      </c>
      <c r="AB5184" s="12">
        <f t="shared" si="720"/>
        <v>1</v>
      </c>
      <c r="AC5184" s="12">
        <f t="shared" si="725"/>
        <v>227.03649999999999</v>
      </c>
      <c r="AD5184" s="12">
        <f t="shared" si="726"/>
        <v>235</v>
      </c>
      <c r="AE5184" s="12">
        <f t="shared" si="721"/>
        <v>235</v>
      </c>
      <c r="AF5184" s="12">
        <f t="shared" si="722"/>
        <v>7.9634999999999998</v>
      </c>
      <c r="AG5184" s="12">
        <f t="shared" si="723"/>
        <v>7.96</v>
      </c>
      <c r="AH5184" s="9">
        <f t="shared" si="727"/>
        <v>3.3872340425531916E-2</v>
      </c>
      <c r="AI5184" s="14">
        <f>VLOOKUP(E5184,'Verweis Faktor'!$A:$B,2,FALSE)</f>
        <v>1</v>
      </c>
      <c r="AJ5184" s="14"/>
      <c r="AK5184" s="14" t="str">
        <f>IF(AL5184="Ja","Versandkosten",VLOOKUP(E5184,'Verweis Belegart'!$A$2:$B$9,2,FALSE))</f>
        <v>Hardware</v>
      </c>
      <c r="AL5184" s="14" t="str">
        <f t="shared" si="728"/>
        <v>Nein</v>
      </c>
      <c r="AM5184" s="14" t="str">
        <f t="shared" si="724"/>
        <v>Positiv</v>
      </c>
    </row>
    <row r="5185" spans="1:39" ht="17.25" customHeight="1" x14ac:dyDescent="0.35">
      <c r="A5185" s="17">
        <v>14575127</v>
      </c>
      <c r="B5185" s="2" t="s">
        <v>2487</v>
      </c>
      <c r="C5185" s="1">
        <v>2025001</v>
      </c>
      <c r="D5185" s="1">
        <v>2001304</v>
      </c>
      <c r="E5185" s="2" t="s">
        <v>34</v>
      </c>
      <c r="F5185" s="2" t="s">
        <v>142</v>
      </c>
      <c r="G5185" s="2" t="s">
        <v>25</v>
      </c>
      <c r="H5185" s="2" t="s">
        <v>1931</v>
      </c>
      <c r="I5185" s="2" t="s">
        <v>1932</v>
      </c>
      <c r="J5185" s="2" t="s">
        <v>103</v>
      </c>
      <c r="K5185" s="2" t="s">
        <v>28</v>
      </c>
      <c r="L5185" s="2" t="s">
        <v>56</v>
      </c>
      <c r="M5185" s="2" t="s">
        <v>57</v>
      </c>
      <c r="N5185" s="2" t="s">
        <v>58</v>
      </c>
      <c r="O5185" s="3">
        <v>1</v>
      </c>
      <c r="P5185" s="3">
        <v>617.76790000000005</v>
      </c>
      <c r="Q5185" s="3">
        <v>633</v>
      </c>
      <c r="R5185" s="3">
        <v>633</v>
      </c>
      <c r="S5185" s="3">
        <v>15.232100000000001</v>
      </c>
      <c r="T5185" s="3">
        <v>15.23</v>
      </c>
      <c r="U5185" s="3">
        <v>2.4</v>
      </c>
      <c r="V5185" s="2" t="s">
        <v>697</v>
      </c>
      <c r="W5185" s="2" t="s">
        <v>698</v>
      </c>
      <c r="X5185" s="2" t="s">
        <v>724</v>
      </c>
      <c r="Y5185" s="19" t="str">
        <f>VLOOKUP(G5185,'Verweis Kd-Gruppe'!$A$2:$B$8,2,FALSE)</f>
        <v>FHK</v>
      </c>
      <c r="Z5185" s="19" t="str">
        <f>VLOOKUP(J5185,'Verweis Art-Gruppe'!$A$2:$B$15,2,FALSE)</f>
        <v>Geräte</v>
      </c>
      <c r="AA5185" s="19" t="str">
        <f>VLOOKUP(W5185,'Verweis Vertreter'!$A$2:$B$24,2,FALSE)</f>
        <v>Zentrale</v>
      </c>
      <c r="AB5185" s="12">
        <f t="shared" si="720"/>
        <v>1</v>
      </c>
      <c r="AC5185" s="12">
        <f t="shared" si="725"/>
        <v>617.76790000000005</v>
      </c>
      <c r="AD5185" s="12">
        <f t="shared" si="726"/>
        <v>633</v>
      </c>
      <c r="AE5185" s="12">
        <f t="shared" si="721"/>
        <v>633</v>
      </c>
      <c r="AF5185" s="12">
        <f t="shared" si="722"/>
        <v>15.232100000000001</v>
      </c>
      <c r="AG5185" s="12">
        <f t="shared" si="723"/>
        <v>15.23</v>
      </c>
      <c r="AH5185" s="9">
        <f t="shared" si="727"/>
        <v>2.4060031595576618E-2</v>
      </c>
      <c r="AI5185" s="14">
        <f>VLOOKUP(E5185,'Verweis Faktor'!$A:$B,2,FALSE)</f>
        <v>1</v>
      </c>
      <c r="AJ5185" s="14"/>
      <c r="AK5185" s="14" t="str">
        <f>IF(AL5185="Ja","Versandkosten",VLOOKUP(E5185,'Verweis Belegart'!$A$2:$B$9,2,FALSE))</f>
        <v>Hardware</v>
      </c>
      <c r="AL5185" s="14" t="str">
        <f t="shared" si="728"/>
        <v>Nein</v>
      </c>
      <c r="AM5185" s="14" t="str">
        <f t="shared" si="724"/>
        <v>Positiv</v>
      </c>
    </row>
    <row r="5186" spans="1:39" ht="17.25" customHeight="1" x14ac:dyDescent="0.35">
      <c r="A5186" s="17">
        <v>14573480</v>
      </c>
      <c r="B5186" s="2" t="s">
        <v>2487</v>
      </c>
      <c r="C5186" s="1">
        <v>2025001</v>
      </c>
      <c r="D5186" s="1">
        <v>2001305</v>
      </c>
      <c r="E5186" s="2" t="s">
        <v>34</v>
      </c>
      <c r="F5186" s="2" t="s">
        <v>53</v>
      </c>
      <c r="G5186" s="2" t="s">
        <v>66</v>
      </c>
      <c r="H5186" s="2" t="s">
        <v>1012</v>
      </c>
      <c r="I5186" s="2" t="s">
        <v>1013</v>
      </c>
      <c r="J5186" s="2" t="s">
        <v>103</v>
      </c>
      <c r="K5186" s="2" t="s">
        <v>28</v>
      </c>
      <c r="L5186" s="2" t="s">
        <v>385</v>
      </c>
      <c r="M5186" s="2" t="s">
        <v>386</v>
      </c>
      <c r="N5186" s="2" t="s">
        <v>292</v>
      </c>
      <c r="O5186" s="3">
        <v>1</v>
      </c>
      <c r="P5186" s="3">
        <v>906.88019999999995</v>
      </c>
      <c r="Q5186" s="3">
        <v>915</v>
      </c>
      <c r="R5186" s="3">
        <v>915</v>
      </c>
      <c r="S5186" s="3">
        <v>8.1197999999999997</v>
      </c>
      <c r="T5186" s="3">
        <v>8.1199999999999992</v>
      </c>
      <c r="U5186" s="3">
        <v>0.88</v>
      </c>
      <c r="V5186" s="2" t="s">
        <v>145</v>
      </c>
      <c r="W5186" s="2" t="s">
        <v>146</v>
      </c>
      <c r="X5186" s="2" t="s">
        <v>125</v>
      </c>
      <c r="Y5186" s="19" t="str">
        <f>VLOOKUP(G5186,'Verweis Kd-Gruppe'!$A$2:$B$8,2,FALSE)</f>
        <v>EXP</v>
      </c>
      <c r="Z5186" s="19" t="str">
        <f>VLOOKUP(J5186,'Verweis Art-Gruppe'!$A$2:$B$15,2,FALSE)</f>
        <v>Geräte</v>
      </c>
      <c r="AA5186" s="19" t="str">
        <f>VLOOKUP(W5186,'Verweis Vertreter'!$A$2:$B$24,2,FALSE)</f>
        <v>Muhsin Yortanli</v>
      </c>
      <c r="AB5186" s="12">
        <f t="shared" si="720"/>
        <v>1</v>
      </c>
      <c r="AC5186" s="12">
        <f t="shared" si="725"/>
        <v>906.88019999999995</v>
      </c>
      <c r="AD5186" s="12">
        <f t="shared" si="726"/>
        <v>915</v>
      </c>
      <c r="AE5186" s="12">
        <f t="shared" si="721"/>
        <v>915</v>
      </c>
      <c r="AF5186" s="12">
        <f t="shared" si="722"/>
        <v>8.1197999999999997</v>
      </c>
      <c r="AG5186" s="12">
        <f t="shared" si="723"/>
        <v>8.1199999999999992</v>
      </c>
      <c r="AH5186" s="9">
        <f t="shared" si="727"/>
        <v>8.8743169398907088E-3</v>
      </c>
      <c r="AI5186" s="14">
        <f>VLOOKUP(E5186,'Verweis Faktor'!$A:$B,2,FALSE)</f>
        <v>1</v>
      </c>
      <c r="AJ5186" s="14"/>
      <c r="AK5186" s="14" t="str">
        <f>IF(AL5186="Ja","Versandkosten",VLOOKUP(E5186,'Verweis Belegart'!$A$2:$B$9,2,FALSE))</f>
        <v>Hardware</v>
      </c>
      <c r="AL5186" s="14" t="str">
        <f t="shared" si="728"/>
        <v>Nein</v>
      </c>
      <c r="AM5186" s="14" t="str">
        <f t="shared" si="724"/>
        <v>Positiv</v>
      </c>
    </row>
    <row r="5187" spans="1:39" ht="17.25" customHeight="1" x14ac:dyDescent="0.35">
      <c r="A5187" s="17">
        <v>14573480</v>
      </c>
      <c r="B5187" s="2" t="s">
        <v>2487</v>
      </c>
      <c r="C5187" s="1">
        <v>2025001</v>
      </c>
      <c r="D5187" s="1">
        <v>2001305</v>
      </c>
      <c r="E5187" s="2" t="s">
        <v>34</v>
      </c>
      <c r="F5187" s="2" t="s">
        <v>53</v>
      </c>
      <c r="G5187" s="2" t="s">
        <v>66</v>
      </c>
      <c r="H5187" s="2" t="s">
        <v>1012</v>
      </c>
      <c r="I5187" s="2" t="s">
        <v>1013</v>
      </c>
      <c r="J5187" s="2" t="s">
        <v>103</v>
      </c>
      <c r="K5187" s="2" t="s">
        <v>45</v>
      </c>
      <c r="L5187" s="2" t="s">
        <v>272</v>
      </c>
      <c r="M5187" s="2" t="s">
        <v>273</v>
      </c>
      <c r="N5187" s="2" t="s">
        <v>274</v>
      </c>
      <c r="O5187" s="3">
        <v>1</v>
      </c>
      <c r="P5187" s="3">
        <v>1065.5192</v>
      </c>
      <c r="Q5187" s="3">
        <v>1099</v>
      </c>
      <c r="R5187" s="3">
        <v>1099</v>
      </c>
      <c r="S5187" s="3">
        <v>33.480800000000002</v>
      </c>
      <c r="T5187" s="3">
        <v>33.479999999999997</v>
      </c>
      <c r="U5187" s="3">
        <v>3.04</v>
      </c>
      <c r="V5187" s="2" t="s">
        <v>145</v>
      </c>
      <c r="W5187" s="2" t="s">
        <v>146</v>
      </c>
      <c r="X5187" s="2" t="s">
        <v>125</v>
      </c>
      <c r="Y5187" s="19" t="str">
        <f>VLOOKUP(G5187,'Verweis Kd-Gruppe'!$A$2:$B$8,2,FALSE)</f>
        <v>EXP</v>
      </c>
      <c r="Z5187" s="19" t="str">
        <f>VLOOKUP(J5187,'Verweis Art-Gruppe'!$A$2:$B$15,2,FALSE)</f>
        <v>Geräte</v>
      </c>
      <c r="AA5187" s="19" t="str">
        <f>VLOOKUP(W5187,'Verweis Vertreter'!$A$2:$B$24,2,FALSE)</f>
        <v>Muhsin Yortanli</v>
      </c>
      <c r="AB5187" s="12">
        <f t="shared" ref="AB5187:AB5250" si="729">$AI5187*O5187</f>
        <v>1</v>
      </c>
      <c r="AC5187" s="12">
        <f t="shared" si="725"/>
        <v>1065.5192</v>
      </c>
      <c r="AD5187" s="12">
        <f t="shared" si="726"/>
        <v>1099</v>
      </c>
      <c r="AE5187" s="12">
        <f t="shared" ref="AE5187:AE5250" si="730">$AI5187*R5187</f>
        <v>1099</v>
      </c>
      <c r="AF5187" s="12">
        <f t="shared" ref="AF5187:AF5250" si="731">$AI5187*S5187</f>
        <v>33.480800000000002</v>
      </c>
      <c r="AG5187" s="12">
        <f t="shared" ref="AG5187:AG5250" si="732">$AI5187*T5187</f>
        <v>33.479999999999997</v>
      </c>
      <c r="AH5187" s="9">
        <f t="shared" si="727"/>
        <v>3.0464058234758867E-2</v>
      </c>
      <c r="AI5187" s="14">
        <f>VLOOKUP(E5187,'Verweis Faktor'!$A:$B,2,FALSE)</f>
        <v>1</v>
      </c>
      <c r="AJ5187" s="14"/>
      <c r="AK5187" s="14" t="str">
        <f>IF(AL5187="Ja","Versandkosten",VLOOKUP(E5187,'Verweis Belegart'!$A$2:$B$9,2,FALSE))</f>
        <v>Hardware</v>
      </c>
      <c r="AL5187" s="14" t="str">
        <f t="shared" si="728"/>
        <v>Nein</v>
      </c>
      <c r="AM5187" s="14" t="str">
        <f t="shared" ref="AM5187:AM5250" si="733">IF(AG5187&lt;0,"Negativ","Positiv")</f>
        <v>Positiv</v>
      </c>
    </row>
    <row r="5188" spans="1:39" ht="17.25" customHeight="1" x14ac:dyDescent="0.35">
      <c r="A5188" s="17">
        <v>14573480</v>
      </c>
      <c r="B5188" s="2" t="s">
        <v>2487</v>
      </c>
      <c r="C5188" s="1">
        <v>2025001</v>
      </c>
      <c r="D5188" s="1">
        <v>2001305</v>
      </c>
      <c r="E5188" s="2" t="s">
        <v>34</v>
      </c>
      <c r="F5188" s="2" t="s">
        <v>53</v>
      </c>
      <c r="G5188" s="2" t="s">
        <v>66</v>
      </c>
      <c r="H5188" s="2" t="s">
        <v>1012</v>
      </c>
      <c r="I5188" s="2" t="s">
        <v>1013</v>
      </c>
      <c r="J5188" s="2" t="s">
        <v>103</v>
      </c>
      <c r="K5188" s="2" t="s">
        <v>49</v>
      </c>
      <c r="L5188" s="2" t="s">
        <v>731</v>
      </c>
      <c r="M5188" s="2" t="s">
        <v>732</v>
      </c>
      <c r="N5188" s="2" t="s">
        <v>733</v>
      </c>
      <c r="O5188" s="3">
        <v>1</v>
      </c>
      <c r="P5188" s="3">
        <v>780.90909999999997</v>
      </c>
      <c r="Q5188" s="3">
        <v>785</v>
      </c>
      <c r="R5188" s="3">
        <v>785</v>
      </c>
      <c r="S5188" s="3">
        <v>4.0909000000000004</v>
      </c>
      <c r="T5188" s="3">
        <v>4.09</v>
      </c>
      <c r="U5188" s="3">
        <v>0.52</v>
      </c>
      <c r="V5188" s="2" t="s">
        <v>145</v>
      </c>
      <c r="W5188" s="2" t="s">
        <v>146</v>
      </c>
      <c r="X5188" s="2" t="s">
        <v>125</v>
      </c>
      <c r="Y5188" s="19" t="str">
        <f>VLOOKUP(G5188,'Verweis Kd-Gruppe'!$A$2:$B$8,2,FALSE)</f>
        <v>EXP</v>
      </c>
      <c r="Z5188" s="19" t="str">
        <f>VLOOKUP(J5188,'Verweis Art-Gruppe'!$A$2:$B$15,2,FALSE)</f>
        <v>Geräte</v>
      </c>
      <c r="AA5188" s="19" t="str">
        <f>VLOOKUP(W5188,'Verweis Vertreter'!$A$2:$B$24,2,FALSE)</f>
        <v>Muhsin Yortanli</v>
      </c>
      <c r="AB5188" s="12">
        <f t="shared" si="729"/>
        <v>1</v>
      </c>
      <c r="AC5188" s="12">
        <f t="shared" ref="AC5188:AC5251" si="734">P5188</f>
        <v>780.90909999999997</v>
      </c>
      <c r="AD5188" s="12">
        <f t="shared" ref="AD5188:AD5251" si="735">Q5188</f>
        <v>785</v>
      </c>
      <c r="AE5188" s="12">
        <f t="shared" si="730"/>
        <v>785</v>
      </c>
      <c r="AF5188" s="12">
        <f t="shared" si="731"/>
        <v>4.0909000000000004</v>
      </c>
      <c r="AG5188" s="12">
        <f t="shared" si="732"/>
        <v>4.09</v>
      </c>
      <c r="AH5188" s="9">
        <f t="shared" ref="AH5188:AH5251" si="736">IF(AF5188=0,0,AG5188/AE5188*AI5188)</f>
        <v>5.2101910828025472E-3</v>
      </c>
      <c r="AI5188" s="14">
        <f>VLOOKUP(E5188,'Verweis Faktor'!$A:$B,2,FALSE)</f>
        <v>1</v>
      </c>
      <c r="AJ5188" s="14"/>
      <c r="AK5188" s="14" t="str">
        <f>IF(AL5188="Ja","Versandkosten",VLOOKUP(E5188,'Verweis Belegart'!$A$2:$B$9,2,FALSE))</f>
        <v>Hardware</v>
      </c>
      <c r="AL5188" s="14" t="str">
        <f t="shared" ref="AL5188:AL5251" si="737">IF(ISNUMBER(FIND("Versandkosten",M5188)),"Ja","Nein")</f>
        <v>Nein</v>
      </c>
      <c r="AM5188" s="14" t="str">
        <f t="shared" si="733"/>
        <v>Positiv</v>
      </c>
    </row>
    <row r="5189" spans="1:39" ht="17.25" customHeight="1" x14ac:dyDescent="0.35">
      <c r="A5189" s="17">
        <v>14573860</v>
      </c>
      <c r="B5189" s="2" t="s">
        <v>2487</v>
      </c>
      <c r="C5189" s="1">
        <v>2025001</v>
      </c>
      <c r="D5189" s="1">
        <v>2001306</v>
      </c>
      <c r="E5189" s="2" t="s">
        <v>34</v>
      </c>
      <c r="F5189" s="2" t="s">
        <v>53</v>
      </c>
      <c r="G5189" s="2" t="s">
        <v>66</v>
      </c>
      <c r="H5189" s="2" t="s">
        <v>1012</v>
      </c>
      <c r="I5189" s="2" t="s">
        <v>1013</v>
      </c>
      <c r="J5189" s="2" t="s">
        <v>103</v>
      </c>
      <c r="K5189" s="2" t="s">
        <v>28</v>
      </c>
      <c r="L5189" s="2" t="s">
        <v>385</v>
      </c>
      <c r="M5189" s="2" t="s">
        <v>386</v>
      </c>
      <c r="N5189" s="2" t="s">
        <v>292</v>
      </c>
      <c r="O5189" s="3">
        <v>1</v>
      </c>
      <c r="P5189" s="3">
        <v>906.88019999999995</v>
      </c>
      <c r="Q5189" s="3">
        <v>915</v>
      </c>
      <c r="R5189" s="3">
        <v>915</v>
      </c>
      <c r="S5189" s="3">
        <v>8.1197999999999997</v>
      </c>
      <c r="T5189" s="3">
        <v>8.1199999999999992</v>
      </c>
      <c r="U5189" s="3">
        <v>0.88</v>
      </c>
      <c r="V5189" s="2" t="s">
        <v>145</v>
      </c>
      <c r="W5189" s="2" t="s">
        <v>146</v>
      </c>
      <c r="X5189" s="2" t="s">
        <v>125</v>
      </c>
      <c r="Y5189" s="19" t="str">
        <f>VLOOKUP(G5189,'Verweis Kd-Gruppe'!$A$2:$B$8,2,FALSE)</f>
        <v>EXP</v>
      </c>
      <c r="Z5189" s="19" t="str">
        <f>VLOOKUP(J5189,'Verweis Art-Gruppe'!$A$2:$B$15,2,FALSE)</f>
        <v>Geräte</v>
      </c>
      <c r="AA5189" s="19" t="str">
        <f>VLOOKUP(W5189,'Verweis Vertreter'!$A$2:$B$24,2,FALSE)</f>
        <v>Muhsin Yortanli</v>
      </c>
      <c r="AB5189" s="12">
        <f t="shared" si="729"/>
        <v>1</v>
      </c>
      <c r="AC5189" s="12">
        <f t="shared" si="734"/>
        <v>906.88019999999995</v>
      </c>
      <c r="AD5189" s="12">
        <f t="shared" si="735"/>
        <v>915</v>
      </c>
      <c r="AE5189" s="12">
        <f t="shared" si="730"/>
        <v>915</v>
      </c>
      <c r="AF5189" s="12">
        <f t="shared" si="731"/>
        <v>8.1197999999999997</v>
      </c>
      <c r="AG5189" s="12">
        <f t="shared" si="732"/>
        <v>8.1199999999999992</v>
      </c>
      <c r="AH5189" s="9">
        <f t="shared" si="736"/>
        <v>8.8743169398907088E-3</v>
      </c>
      <c r="AI5189" s="14">
        <f>VLOOKUP(E5189,'Verweis Faktor'!$A:$B,2,FALSE)</f>
        <v>1</v>
      </c>
      <c r="AJ5189" s="14"/>
      <c r="AK5189" s="14" t="str">
        <f>IF(AL5189="Ja","Versandkosten",VLOOKUP(E5189,'Verweis Belegart'!$A$2:$B$9,2,FALSE))</f>
        <v>Hardware</v>
      </c>
      <c r="AL5189" s="14" t="str">
        <f t="shared" si="737"/>
        <v>Nein</v>
      </c>
      <c r="AM5189" s="14" t="str">
        <f t="shared" si="733"/>
        <v>Positiv</v>
      </c>
    </row>
    <row r="5190" spans="1:39" ht="17.25" customHeight="1" x14ac:dyDescent="0.35">
      <c r="A5190" s="17">
        <v>14573183</v>
      </c>
      <c r="B5190" s="2" t="s">
        <v>2487</v>
      </c>
      <c r="C5190" s="1">
        <v>2025001</v>
      </c>
      <c r="D5190" s="1">
        <v>2001307</v>
      </c>
      <c r="E5190" s="2" t="s">
        <v>34</v>
      </c>
      <c r="F5190" s="2" t="s">
        <v>53</v>
      </c>
      <c r="G5190" s="2" t="s">
        <v>66</v>
      </c>
      <c r="H5190" s="2" t="s">
        <v>1697</v>
      </c>
      <c r="I5190" s="2" t="s">
        <v>2783</v>
      </c>
      <c r="J5190" s="2" t="s">
        <v>103</v>
      </c>
      <c r="K5190" s="2" t="s">
        <v>28</v>
      </c>
      <c r="L5190" s="2" t="s">
        <v>269</v>
      </c>
      <c r="M5190" s="2" t="s">
        <v>270</v>
      </c>
      <c r="N5190" s="2" t="s">
        <v>271</v>
      </c>
      <c r="O5190" s="3">
        <v>1</v>
      </c>
      <c r="P5190" s="3">
        <v>416.31569999999999</v>
      </c>
      <c r="Q5190" s="3">
        <v>422</v>
      </c>
      <c r="R5190" s="3">
        <v>422</v>
      </c>
      <c r="S5190" s="3">
        <v>5.6843000000000004</v>
      </c>
      <c r="T5190" s="3">
        <v>5.68</v>
      </c>
      <c r="U5190" s="3">
        <v>1.34</v>
      </c>
      <c r="V5190" s="2" t="s">
        <v>145</v>
      </c>
      <c r="W5190" s="2" t="s">
        <v>146</v>
      </c>
      <c r="X5190" s="2" t="s">
        <v>125</v>
      </c>
      <c r="Y5190" s="19" t="str">
        <f>VLOOKUP(G5190,'Verweis Kd-Gruppe'!$A$2:$B$8,2,FALSE)</f>
        <v>EXP</v>
      </c>
      <c r="Z5190" s="19" t="str">
        <f>VLOOKUP(J5190,'Verweis Art-Gruppe'!$A$2:$B$15,2,FALSE)</f>
        <v>Geräte</v>
      </c>
      <c r="AA5190" s="19" t="str">
        <f>VLOOKUP(W5190,'Verweis Vertreter'!$A$2:$B$24,2,FALSE)</f>
        <v>Muhsin Yortanli</v>
      </c>
      <c r="AB5190" s="12">
        <f t="shared" si="729"/>
        <v>1</v>
      </c>
      <c r="AC5190" s="12">
        <f t="shared" si="734"/>
        <v>416.31569999999999</v>
      </c>
      <c r="AD5190" s="12">
        <f t="shared" si="735"/>
        <v>422</v>
      </c>
      <c r="AE5190" s="12">
        <f t="shared" si="730"/>
        <v>422</v>
      </c>
      <c r="AF5190" s="12">
        <f t="shared" si="731"/>
        <v>5.6843000000000004</v>
      </c>
      <c r="AG5190" s="12">
        <f t="shared" si="732"/>
        <v>5.68</v>
      </c>
      <c r="AH5190" s="9">
        <f t="shared" si="736"/>
        <v>1.3459715639810426E-2</v>
      </c>
      <c r="AI5190" s="14">
        <f>VLOOKUP(E5190,'Verweis Faktor'!$A:$B,2,FALSE)</f>
        <v>1</v>
      </c>
      <c r="AJ5190" s="14"/>
      <c r="AK5190" s="14" t="str">
        <f>IF(AL5190="Ja","Versandkosten",VLOOKUP(E5190,'Verweis Belegart'!$A$2:$B$9,2,FALSE))</f>
        <v>Hardware</v>
      </c>
      <c r="AL5190" s="14" t="str">
        <f t="shared" si="737"/>
        <v>Nein</v>
      </c>
      <c r="AM5190" s="14" t="str">
        <f t="shared" si="733"/>
        <v>Positiv</v>
      </c>
    </row>
    <row r="5191" spans="1:39" ht="17.25" customHeight="1" x14ac:dyDescent="0.35">
      <c r="A5191" s="17">
        <v>14573183</v>
      </c>
      <c r="B5191" s="2" t="s">
        <v>2487</v>
      </c>
      <c r="C5191" s="1">
        <v>2025001</v>
      </c>
      <c r="D5191" s="1">
        <v>2001307</v>
      </c>
      <c r="E5191" s="2" t="s">
        <v>34</v>
      </c>
      <c r="F5191" s="2" t="s">
        <v>53</v>
      </c>
      <c r="G5191" s="2" t="s">
        <v>66</v>
      </c>
      <c r="H5191" s="2" t="s">
        <v>1697</v>
      </c>
      <c r="I5191" s="2" t="s">
        <v>2783</v>
      </c>
      <c r="J5191" s="2" t="s">
        <v>304</v>
      </c>
      <c r="K5191" s="2" t="s">
        <v>45</v>
      </c>
      <c r="L5191" s="2" t="s">
        <v>752</v>
      </c>
      <c r="M5191" s="2" t="s">
        <v>753</v>
      </c>
      <c r="N5191" s="2" t="s">
        <v>200</v>
      </c>
      <c r="O5191" s="3">
        <v>2</v>
      </c>
      <c r="P5191" s="3">
        <v>660</v>
      </c>
      <c r="Q5191" s="3">
        <v>675</v>
      </c>
      <c r="R5191" s="3">
        <v>1350</v>
      </c>
      <c r="S5191" s="3">
        <v>15</v>
      </c>
      <c r="T5191" s="3">
        <v>30</v>
      </c>
      <c r="U5191" s="3">
        <v>2.2200000000000002</v>
      </c>
      <c r="V5191" s="2" t="s">
        <v>145</v>
      </c>
      <c r="W5191" s="2" t="s">
        <v>146</v>
      </c>
      <c r="X5191" s="2" t="s">
        <v>125</v>
      </c>
      <c r="Y5191" s="19" t="str">
        <f>VLOOKUP(G5191,'Verweis Kd-Gruppe'!$A$2:$B$8,2,FALSE)</f>
        <v>EXP</v>
      </c>
      <c r="Z5191" s="19" t="str">
        <f>VLOOKUP(J5191,'Verweis Art-Gruppe'!$A$2:$B$15,2,FALSE)</f>
        <v>Zubehör</v>
      </c>
      <c r="AA5191" s="19" t="str">
        <f>VLOOKUP(W5191,'Verweis Vertreter'!$A$2:$B$24,2,FALSE)</f>
        <v>Muhsin Yortanli</v>
      </c>
      <c r="AB5191" s="12">
        <f t="shared" si="729"/>
        <v>2</v>
      </c>
      <c r="AC5191" s="12">
        <f t="shared" si="734"/>
        <v>660</v>
      </c>
      <c r="AD5191" s="12">
        <f t="shared" si="735"/>
        <v>675</v>
      </c>
      <c r="AE5191" s="12">
        <f t="shared" si="730"/>
        <v>1350</v>
      </c>
      <c r="AF5191" s="12">
        <f t="shared" si="731"/>
        <v>15</v>
      </c>
      <c r="AG5191" s="12">
        <f t="shared" si="732"/>
        <v>30</v>
      </c>
      <c r="AH5191" s="9">
        <f t="shared" si="736"/>
        <v>2.2222222222222223E-2</v>
      </c>
      <c r="AI5191" s="14">
        <f>VLOOKUP(E5191,'Verweis Faktor'!$A:$B,2,FALSE)</f>
        <v>1</v>
      </c>
      <c r="AJ5191" s="14"/>
      <c r="AK5191" s="14" t="str">
        <f>IF(AL5191="Ja","Versandkosten",VLOOKUP(E5191,'Verweis Belegart'!$A$2:$B$9,2,FALSE))</f>
        <v>Hardware</v>
      </c>
      <c r="AL5191" s="14" t="str">
        <f t="shared" si="737"/>
        <v>Nein</v>
      </c>
      <c r="AM5191" s="14" t="str">
        <f t="shared" si="733"/>
        <v>Positiv</v>
      </c>
    </row>
    <row r="5192" spans="1:39" ht="17.25" customHeight="1" x14ac:dyDescent="0.35">
      <c r="A5192" s="17">
        <v>14575079</v>
      </c>
      <c r="B5192" s="2" t="s">
        <v>2487</v>
      </c>
      <c r="C5192" s="1">
        <v>2025001</v>
      </c>
      <c r="D5192" s="1">
        <v>2001308</v>
      </c>
      <c r="E5192" s="2" t="s">
        <v>34</v>
      </c>
      <c r="F5192" s="2" t="s">
        <v>53</v>
      </c>
      <c r="G5192" s="2" t="s">
        <v>36</v>
      </c>
      <c r="H5192" s="2" t="s">
        <v>37</v>
      </c>
      <c r="I5192" s="2" t="s">
        <v>38</v>
      </c>
      <c r="J5192" s="2" t="s">
        <v>103</v>
      </c>
      <c r="K5192" s="2" t="s">
        <v>28</v>
      </c>
      <c r="L5192" s="2" t="s">
        <v>1101</v>
      </c>
      <c r="M5192" s="2" t="s">
        <v>1102</v>
      </c>
      <c r="N5192" s="2" t="s">
        <v>457</v>
      </c>
      <c r="O5192" s="3">
        <v>10</v>
      </c>
      <c r="P5192" s="3">
        <v>795</v>
      </c>
      <c r="Q5192" s="3">
        <v>835</v>
      </c>
      <c r="R5192" s="3">
        <v>8350</v>
      </c>
      <c r="S5192" s="3">
        <v>40</v>
      </c>
      <c r="T5192" s="3">
        <v>400</v>
      </c>
      <c r="U5192" s="3">
        <v>4.79</v>
      </c>
      <c r="V5192" s="2" t="s">
        <v>42</v>
      </c>
      <c r="W5192" s="2" t="s">
        <v>43</v>
      </c>
      <c r="X5192" s="2" t="s">
        <v>44</v>
      </c>
      <c r="Y5192" s="19" t="str">
        <f>VLOOKUP(G5192,'Verweis Kd-Gruppe'!$A$2:$B$8,2,FALSE)</f>
        <v>GRK</v>
      </c>
      <c r="Z5192" s="19" t="str">
        <f>VLOOKUP(J5192,'Verweis Art-Gruppe'!$A$2:$B$15,2,FALSE)</f>
        <v>Geräte</v>
      </c>
      <c r="AA5192" s="19" t="str">
        <f>VLOOKUP(W5192,'Verweis Vertreter'!$A$2:$B$24,2,FALSE)</f>
        <v>Sebastian Faber</v>
      </c>
      <c r="AB5192" s="12">
        <f t="shared" si="729"/>
        <v>10</v>
      </c>
      <c r="AC5192" s="12">
        <f t="shared" si="734"/>
        <v>795</v>
      </c>
      <c r="AD5192" s="12">
        <f t="shared" si="735"/>
        <v>835</v>
      </c>
      <c r="AE5192" s="12">
        <f t="shared" si="730"/>
        <v>8350</v>
      </c>
      <c r="AF5192" s="12">
        <f t="shared" si="731"/>
        <v>40</v>
      </c>
      <c r="AG5192" s="12">
        <f t="shared" si="732"/>
        <v>400</v>
      </c>
      <c r="AH5192" s="9">
        <f t="shared" si="736"/>
        <v>4.790419161676647E-2</v>
      </c>
      <c r="AI5192" s="14">
        <f>VLOOKUP(E5192,'Verweis Faktor'!$A:$B,2,FALSE)</f>
        <v>1</v>
      </c>
      <c r="AJ5192" s="14"/>
      <c r="AK5192" s="14" t="str">
        <f>IF(AL5192="Ja","Versandkosten",VLOOKUP(E5192,'Verweis Belegart'!$A$2:$B$9,2,FALSE))</f>
        <v>Hardware</v>
      </c>
      <c r="AL5192" s="14" t="str">
        <f t="shared" si="737"/>
        <v>Nein</v>
      </c>
      <c r="AM5192" s="14" t="str">
        <f t="shared" si="733"/>
        <v>Positiv</v>
      </c>
    </row>
    <row r="5193" spans="1:39" ht="17.25" customHeight="1" x14ac:dyDescent="0.35">
      <c r="A5193" s="17">
        <v>14575079</v>
      </c>
      <c r="B5193" s="2" t="s">
        <v>2487</v>
      </c>
      <c r="C5193" s="1">
        <v>2025001</v>
      </c>
      <c r="D5193" s="1">
        <v>2001308</v>
      </c>
      <c r="E5193" s="2" t="s">
        <v>34</v>
      </c>
      <c r="F5193" s="2" t="s">
        <v>53</v>
      </c>
      <c r="G5193" s="2" t="s">
        <v>36</v>
      </c>
      <c r="H5193" s="2" t="s">
        <v>37</v>
      </c>
      <c r="I5193" s="2" t="s">
        <v>38</v>
      </c>
      <c r="J5193" s="2" t="s">
        <v>103</v>
      </c>
      <c r="K5193" s="2" t="s">
        <v>45</v>
      </c>
      <c r="L5193" s="2" t="s">
        <v>2583</v>
      </c>
      <c r="M5193" s="2" t="s">
        <v>2584</v>
      </c>
      <c r="N5193" s="2" t="s">
        <v>502</v>
      </c>
      <c r="O5193" s="3">
        <v>20</v>
      </c>
      <c r="P5193" s="3">
        <v>485</v>
      </c>
      <c r="Q5193" s="3">
        <v>504</v>
      </c>
      <c r="R5193" s="3">
        <v>10080</v>
      </c>
      <c r="S5193" s="3">
        <v>19</v>
      </c>
      <c r="T5193" s="3">
        <v>380</v>
      </c>
      <c r="U5193" s="3">
        <v>3.76</v>
      </c>
      <c r="V5193" s="2" t="s">
        <v>42</v>
      </c>
      <c r="W5193" s="2" t="s">
        <v>43</v>
      </c>
      <c r="X5193" s="2" t="s">
        <v>44</v>
      </c>
      <c r="Y5193" s="19" t="str">
        <f>VLOOKUP(G5193,'Verweis Kd-Gruppe'!$A$2:$B$8,2,FALSE)</f>
        <v>GRK</v>
      </c>
      <c r="Z5193" s="19" t="str">
        <f>VLOOKUP(J5193,'Verweis Art-Gruppe'!$A$2:$B$15,2,FALSE)</f>
        <v>Geräte</v>
      </c>
      <c r="AA5193" s="19" t="str">
        <f>VLOOKUP(W5193,'Verweis Vertreter'!$A$2:$B$24,2,FALSE)</f>
        <v>Sebastian Faber</v>
      </c>
      <c r="AB5193" s="12">
        <f t="shared" si="729"/>
        <v>20</v>
      </c>
      <c r="AC5193" s="12">
        <f t="shared" si="734"/>
        <v>485</v>
      </c>
      <c r="AD5193" s="12">
        <f t="shared" si="735"/>
        <v>504</v>
      </c>
      <c r="AE5193" s="12">
        <f t="shared" si="730"/>
        <v>10080</v>
      </c>
      <c r="AF5193" s="12">
        <f t="shared" si="731"/>
        <v>19</v>
      </c>
      <c r="AG5193" s="12">
        <f t="shared" si="732"/>
        <v>380</v>
      </c>
      <c r="AH5193" s="9">
        <f t="shared" si="736"/>
        <v>3.7698412698412696E-2</v>
      </c>
      <c r="AI5193" s="14">
        <f>VLOOKUP(E5193,'Verweis Faktor'!$A:$B,2,FALSE)</f>
        <v>1</v>
      </c>
      <c r="AJ5193" s="14"/>
      <c r="AK5193" s="14" t="str">
        <f>IF(AL5193="Ja","Versandkosten",VLOOKUP(E5193,'Verweis Belegart'!$A$2:$B$9,2,FALSE))</f>
        <v>Hardware</v>
      </c>
      <c r="AL5193" s="14" t="str">
        <f t="shared" si="737"/>
        <v>Nein</v>
      </c>
      <c r="AM5193" s="14" t="str">
        <f t="shared" si="733"/>
        <v>Positiv</v>
      </c>
    </row>
    <row r="5194" spans="1:39" ht="17.25" customHeight="1" x14ac:dyDescent="0.35">
      <c r="A5194" s="17">
        <v>14575026</v>
      </c>
      <c r="B5194" s="2" t="s">
        <v>2487</v>
      </c>
      <c r="C5194" s="1">
        <v>2025001</v>
      </c>
      <c r="D5194" s="1">
        <v>2001309</v>
      </c>
      <c r="E5194" s="2" t="s">
        <v>34</v>
      </c>
      <c r="F5194" s="2" t="s">
        <v>53</v>
      </c>
      <c r="G5194" s="2" t="s">
        <v>36</v>
      </c>
      <c r="H5194" s="2" t="s">
        <v>1043</v>
      </c>
      <c r="I5194" s="2" t="s">
        <v>1044</v>
      </c>
      <c r="J5194" s="2" t="s">
        <v>103</v>
      </c>
      <c r="K5194" s="2" t="s">
        <v>28</v>
      </c>
      <c r="L5194" s="2" t="s">
        <v>1888</v>
      </c>
      <c r="M5194" s="2" t="s">
        <v>1889</v>
      </c>
      <c r="N5194" s="2" t="s">
        <v>404</v>
      </c>
      <c r="O5194" s="3">
        <v>1</v>
      </c>
      <c r="P5194" s="3">
        <v>232</v>
      </c>
      <c r="Q5194" s="3">
        <v>246</v>
      </c>
      <c r="R5194" s="3">
        <v>246</v>
      </c>
      <c r="S5194" s="3">
        <v>14</v>
      </c>
      <c r="T5194" s="3">
        <v>14</v>
      </c>
      <c r="U5194" s="3">
        <v>5.69</v>
      </c>
      <c r="V5194" s="2" t="s">
        <v>42</v>
      </c>
      <c r="W5194" s="2" t="s">
        <v>43</v>
      </c>
      <c r="X5194" s="2" t="s">
        <v>724</v>
      </c>
      <c r="Y5194" s="19" t="str">
        <f>VLOOKUP(G5194,'Verweis Kd-Gruppe'!$A$2:$B$8,2,FALSE)</f>
        <v>GRK</v>
      </c>
      <c r="Z5194" s="19" t="str">
        <f>VLOOKUP(J5194,'Verweis Art-Gruppe'!$A$2:$B$15,2,FALSE)</f>
        <v>Geräte</v>
      </c>
      <c r="AA5194" s="19" t="str">
        <f>VLOOKUP(W5194,'Verweis Vertreter'!$A$2:$B$24,2,FALSE)</f>
        <v>Sebastian Faber</v>
      </c>
      <c r="AB5194" s="12">
        <f t="shared" si="729"/>
        <v>1</v>
      </c>
      <c r="AC5194" s="12">
        <f t="shared" si="734"/>
        <v>232</v>
      </c>
      <c r="AD5194" s="12">
        <f t="shared" si="735"/>
        <v>246</v>
      </c>
      <c r="AE5194" s="12">
        <f t="shared" si="730"/>
        <v>246</v>
      </c>
      <c r="AF5194" s="12">
        <f t="shared" si="731"/>
        <v>14</v>
      </c>
      <c r="AG5194" s="12">
        <f t="shared" si="732"/>
        <v>14</v>
      </c>
      <c r="AH5194" s="9">
        <f t="shared" si="736"/>
        <v>5.6910569105691054E-2</v>
      </c>
      <c r="AI5194" s="14">
        <f>VLOOKUP(E5194,'Verweis Faktor'!$A:$B,2,FALSE)</f>
        <v>1</v>
      </c>
      <c r="AJ5194" s="14"/>
      <c r="AK5194" s="14" t="str">
        <f>IF(AL5194="Ja","Versandkosten",VLOOKUP(E5194,'Verweis Belegart'!$A$2:$B$9,2,FALSE))</f>
        <v>Hardware</v>
      </c>
      <c r="AL5194" s="14" t="str">
        <f t="shared" si="737"/>
        <v>Nein</v>
      </c>
      <c r="AM5194" s="14" t="str">
        <f t="shared" si="733"/>
        <v>Positiv</v>
      </c>
    </row>
    <row r="5195" spans="1:39" ht="17.25" customHeight="1" x14ac:dyDescent="0.35">
      <c r="A5195" s="17">
        <v>14575026</v>
      </c>
      <c r="B5195" s="2" t="s">
        <v>2487</v>
      </c>
      <c r="C5195" s="1">
        <v>2025001</v>
      </c>
      <c r="D5195" s="1">
        <v>2001309</v>
      </c>
      <c r="E5195" s="2" t="s">
        <v>34</v>
      </c>
      <c r="F5195" s="2" t="s">
        <v>53</v>
      </c>
      <c r="G5195" s="2" t="s">
        <v>36</v>
      </c>
      <c r="H5195" s="2" t="s">
        <v>1043</v>
      </c>
      <c r="I5195" s="2" t="s">
        <v>1044</v>
      </c>
      <c r="J5195" s="2" t="s">
        <v>103</v>
      </c>
      <c r="K5195" s="2" t="s">
        <v>45</v>
      </c>
      <c r="L5195" s="2" t="s">
        <v>1787</v>
      </c>
      <c r="M5195" s="2" t="s">
        <v>1788</v>
      </c>
      <c r="N5195" s="2" t="s">
        <v>1789</v>
      </c>
      <c r="O5195" s="3">
        <v>1</v>
      </c>
      <c r="P5195" s="3">
        <v>233.99080000000001</v>
      </c>
      <c r="Q5195" s="3">
        <v>196</v>
      </c>
      <c r="R5195" s="3">
        <v>196</v>
      </c>
      <c r="S5195" s="3">
        <v>-37.9908</v>
      </c>
      <c r="T5195" s="3">
        <v>-37.99</v>
      </c>
      <c r="U5195" s="3">
        <v>-19.38</v>
      </c>
      <c r="V5195" s="2" t="s">
        <v>42</v>
      </c>
      <c r="W5195" s="2" t="s">
        <v>43</v>
      </c>
      <c r="X5195" s="2" t="s">
        <v>724</v>
      </c>
      <c r="Y5195" s="19" t="str">
        <f>VLOOKUP(G5195,'Verweis Kd-Gruppe'!$A$2:$B$8,2,FALSE)</f>
        <v>GRK</v>
      </c>
      <c r="Z5195" s="19" t="str">
        <f>VLOOKUP(J5195,'Verweis Art-Gruppe'!$A$2:$B$15,2,FALSE)</f>
        <v>Geräte</v>
      </c>
      <c r="AA5195" s="19" t="str">
        <f>VLOOKUP(W5195,'Verweis Vertreter'!$A$2:$B$24,2,FALSE)</f>
        <v>Sebastian Faber</v>
      </c>
      <c r="AB5195" s="12">
        <f t="shared" si="729"/>
        <v>1</v>
      </c>
      <c r="AC5195" s="12">
        <f t="shared" si="734"/>
        <v>233.99080000000001</v>
      </c>
      <c r="AD5195" s="12">
        <f t="shared" si="735"/>
        <v>196</v>
      </c>
      <c r="AE5195" s="12">
        <f t="shared" si="730"/>
        <v>196</v>
      </c>
      <c r="AF5195" s="12">
        <f t="shared" si="731"/>
        <v>-37.9908</v>
      </c>
      <c r="AG5195" s="12">
        <f t="shared" si="732"/>
        <v>-37.99</v>
      </c>
      <c r="AH5195" s="9">
        <f t="shared" si="736"/>
        <v>-0.19382653061224492</v>
      </c>
      <c r="AI5195" s="14">
        <f>VLOOKUP(E5195,'Verweis Faktor'!$A:$B,2,FALSE)</f>
        <v>1</v>
      </c>
      <c r="AJ5195" s="14"/>
      <c r="AK5195" s="14" t="str">
        <f>IF(AL5195="Ja","Versandkosten",VLOOKUP(E5195,'Verweis Belegart'!$A$2:$B$9,2,FALSE))</f>
        <v>Hardware</v>
      </c>
      <c r="AL5195" s="14" t="str">
        <f t="shared" si="737"/>
        <v>Nein</v>
      </c>
      <c r="AM5195" s="14" t="str">
        <f t="shared" si="733"/>
        <v>Negativ</v>
      </c>
    </row>
    <row r="5196" spans="1:39" ht="17.25" customHeight="1" x14ac:dyDescent="0.35">
      <c r="A5196" s="17">
        <v>14575026</v>
      </c>
      <c r="B5196" s="2" t="s">
        <v>2487</v>
      </c>
      <c r="C5196" s="1">
        <v>2025001</v>
      </c>
      <c r="D5196" s="1">
        <v>2001309</v>
      </c>
      <c r="E5196" s="2" t="s">
        <v>34</v>
      </c>
      <c r="F5196" s="2" t="s">
        <v>53</v>
      </c>
      <c r="G5196" s="2" t="s">
        <v>36</v>
      </c>
      <c r="H5196" s="2" t="s">
        <v>1043</v>
      </c>
      <c r="I5196" s="2" t="s">
        <v>1044</v>
      </c>
      <c r="J5196" s="2" t="s">
        <v>103</v>
      </c>
      <c r="K5196" s="2" t="s">
        <v>49</v>
      </c>
      <c r="L5196" s="2" t="s">
        <v>188</v>
      </c>
      <c r="M5196" s="2" t="s">
        <v>189</v>
      </c>
      <c r="N5196" s="2" t="s">
        <v>136</v>
      </c>
      <c r="O5196" s="3">
        <v>1</v>
      </c>
      <c r="P5196" s="3">
        <v>195</v>
      </c>
      <c r="Q5196" s="3">
        <v>202</v>
      </c>
      <c r="R5196" s="3">
        <v>202</v>
      </c>
      <c r="S5196" s="3">
        <v>7</v>
      </c>
      <c r="T5196" s="3">
        <v>7</v>
      </c>
      <c r="U5196" s="3">
        <v>3.46</v>
      </c>
      <c r="V5196" s="2" t="s">
        <v>42</v>
      </c>
      <c r="W5196" s="2" t="s">
        <v>43</v>
      </c>
      <c r="X5196" s="2" t="s">
        <v>724</v>
      </c>
      <c r="Y5196" s="19" t="str">
        <f>VLOOKUP(G5196,'Verweis Kd-Gruppe'!$A$2:$B$8,2,FALSE)</f>
        <v>GRK</v>
      </c>
      <c r="Z5196" s="19" t="str">
        <f>VLOOKUP(J5196,'Verweis Art-Gruppe'!$A$2:$B$15,2,FALSE)</f>
        <v>Geräte</v>
      </c>
      <c r="AA5196" s="19" t="str">
        <f>VLOOKUP(W5196,'Verweis Vertreter'!$A$2:$B$24,2,FALSE)</f>
        <v>Sebastian Faber</v>
      </c>
      <c r="AB5196" s="12">
        <f t="shared" si="729"/>
        <v>1</v>
      </c>
      <c r="AC5196" s="12">
        <f t="shared" si="734"/>
        <v>195</v>
      </c>
      <c r="AD5196" s="12">
        <f t="shared" si="735"/>
        <v>202</v>
      </c>
      <c r="AE5196" s="12">
        <f t="shared" si="730"/>
        <v>202</v>
      </c>
      <c r="AF5196" s="12">
        <f t="shared" si="731"/>
        <v>7</v>
      </c>
      <c r="AG5196" s="12">
        <f t="shared" si="732"/>
        <v>7</v>
      </c>
      <c r="AH5196" s="9">
        <f t="shared" si="736"/>
        <v>3.4653465346534656E-2</v>
      </c>
      <c r="AI5196" s="14">
        <f>VLOOKUP(E5196,'Verweis Faktor'!$A:$B,2,FALSE)</f>
        <v>1</v>
      </c>
      <c r="AJ5196" s="14"/>
      <c r="AK5196" s="14" t="str">
        <f>IF(AL5196="Ja","Versandkosten",VLOOKUP(E5196,'Verweis Belegart'!$A$2:$B$9,2,FALSE))</f>
        <v>Hardware</v>
      </c>
      <c r="AL5196" s="14" t="str">
        <f t="shared" si="737"/>
        <v>Nein</v>
      </c>
      <c r="AM5196" s="14" t="str">
        <f t="shared" si="733"/>
        <v>Positiv</v>
      </c>
    </row>
    <row r="5197" spans="1:39" ht="17.25" customHeight="1" x14ac:dyDescent="0.35">
      <c r="A5197" s="17">
        <v>14575026</v>
      </c>
      <c r="B5197" s="2" t="s">
        <v>2487</v>
      </c>
      <c r="C5197" s="1">
        <v>2025001</v>
      </c>
      <c r="D5197" s="1">
        <v>2001309</v>
      </c>
      <c r="E5197" s="2" t="s">
        <v>34</v>
      </c>
      <c r="F5197" s="2" t="s">
        <v>53</v>
      </c>
      <c r="G5197" s="2" t="s">
        <v>36</v>
      </c>
      <c r="H5197" s="2" t="s">
        <v>1043</v>
      </c>
      <c r="I5197" s="2" t="s">
        <v>1044</v>
      </c>
      <c r="J5197" s="2" t="s">
        <v>103</v>
      </c>
      <c r="K5197" s="2" t="s">
        <v>79</v>
      </c>
      <c r="L5197" s="2" t="s">
        <v>953</v>
      </c>
      <c r="M5197" s="2" t="s">
        <v>954</v>
      </c>
      <c r="N5197" s="2" t="s">
        <v>955</v>
      </c>
      <c r="O5197" s="3">
        <v>5</v>
      </c>
      <c r="P5197" s="3">
        <v>56.11</v>
      </c>
      <c r="Q5197" s="3">
        <v>59</v>
      </c>
      <c r="R5197" s="3">
        <v>295</v>
      </c>
      <c r="S5197" s="3">
        <v>2.89</v>
      </c>
      <c r="T5197" s="3">
        <v>14.45</v>
      </c>
      <c r="U5197" s="3">
        <v>4.8899999999999997</v>
      </c>
      <c r="V5197" s="2" t="s">
        <v>42</v>
      </c>
      <c r="W5197" s="2" t="s">
        <v>43</v>
      </c>
      <c r="X5197" s="2" t="s">
        <v>724</v>
      </c>
      <c r="Y5197" s="19" t="str">
        <f>VLOOKUP(G5197,'Verweis Kd-Gruppe'!$A$2:$B$8,2,FALSE)</f>
        <v>GRK</v>
      </c>
      <c r="Z5197" s="19" t="str">
        <f>VLOOKUP(J5197,'Verweis Art-Gruppe'!$A$2:$B$15,2,FALSE)</f>
        <v>Geräte</v>
      </c>
      <c r="AA5197" s="19" t="str">
        <f>VLOOKUP(W5197,'Verweis Vertreter'!$A$2:$B$24,2,FALSE)</f>
        <v>Sebastian Faber</v>
      </c>
      <c r="AB5197" s="12">
        <f t="shared" si="729"/>
        <v>5</v>
      </c>
      <c r="AC5197" s="12">
        <f t="shared" si="734"/>
        <v>56.11</v>
      </c>
      <c r="AD5197" s="12">
        <f t="shared" si="735"/>
        <v>59</v>
      </c>
      <c r="AE5197" s="12">
        <f t="shared" si="730"/>
        <v>295</v>
      </c>
      <c r="AF5197" s="12">
        <f t="shared" si="731"/>
        <v>2.89</v>
      </c>
      <c r="AG5197" s="12">
        <f t="shared" si="732"/>
        <v>14.45</v>
      </c>
      <c r="AH5197" s="9">
        <f t="shared" si="736"/>
        <v>4.8983050847457625E-2</v>
      </c>
      <c r="AI5197" s="14">
        <f>VLOOKUP(E5197,'Verweis Faktor'!$A:$B,2,FALSE)</f>
        <v>1</v>
      </c>
      <c r="AJ5197" s="14"/>
      <c r="AK5197" s="14" t="str">
        <f>IF(AL5197="Ja","Versandkosten",VLOOKUP(E5197,'Verweis Belegart'!$A$2:$B$9,2,FALSE))</f>
        <v>Hardware</v>
      </c>
      <c r="AL5197" s="14" t="str">
        <f t="shared" si="737"/>
        <v>Nein</v>
      </c>
      <c r="AM5197" s="14" t="str">
        <f t="shared" si="733"/>
        <v>Positiv</v>
      </c>
    </row>
    <row r="5198" spans="1:39" ht="17.25" customHeight="1" x14ac:dyDescent="0.35">
      <c r="A5198" s="17">
        <v>14575154</v>
      </c>
      <c r="B5198" s="2" t="s">
        <v>2487</v>
      </c>
      <c r="C5198" s="1">
        <v>2025001</v>
      </c>
      <c r="D5198" s="1">
        <v>2001310</v>
      </c>
      <c r="E5198" s="2" t="s">
        <v>34</v>
      </c>
      <c r="F5198" s="2" t="s">
        <v>53</v>
      </c>
      <c r="G5198" s="2" t="s">
        <v>36</v>
      </c>
      <c r="H5198" s="2" t="s">
        <v>1043</v>
      </c>
      <c r="I5198" s="2" t="s">
        <v>1044</v>
      </c>
      <c r="J5198" s="2" t="s">
        <v>103</v>
      </c>
      <c r="K5198" s="2" t="s">
        <v>28</v>
      </c>
      <c r="L5198" s="2" t="s">
        <v>1438</v>
      </c>
      <c r="M5198" s="2" t="s">
        <v>1439</v>
      </c>
      <c r="N5198" s="2" t="s">
        <v>1440</v>
      </c>
      <c r="O5198" s="3">
        <v>4</v>
      </c>
      <c r="P5198" s="3">
        <v>164.9</v>
      </c>
      <c r="Q5198" s="3">
        <v>182</v>
      </c>
      <c r="R5198" s="3">
        <v>728</v>
      </c>
      <c r="S5198" s="3">
        <v>17.100000000000001</v>
      </c>
      <c r="T5198" s="3">
        <v>68.400000000000006</v>
      </c>
      <c r="U5198" s="3">
        <v>9.39</v>
      </c>
      <c r="V5198" s="2" t="s">
        <v>42</v>
      </c>
      <c r="W5198" s="2" t="s">
        <v>43</v>
      </c>
      <c r="X5198" s="2" t="s">
        <v>724</v>
      </c>
      <c r="Y5198" s="19" t="str">
        <f>VLOOKUP(G5198,'Verweis Kd-Gruppe'!$A$2:$B$8,2,FALSE)</f>
        <v>GRK</v>
      </c>
      <c r="Z5198" s="19" t="str">
        <f>VLOOKUP(J5198,'Verweis Art-Gruppe'!$A$2:$B$15,2,FALSE)</f>
        <v>Geräte</v>
      </c>
      <c r="AA5198" s="19" t="str">
        <f>VLOOKUP(W5198,'Verweis Vertreter'!$A$2:$B$24,2,FALSE)</f>
        <v>Sebastian Faber</v>
      </c>
      <c r="AB5198" s="12">
        <f t="shared" si="729"/>
        <v>4</v>
      </c>
      <c r="AC5198" s="12">
        <f t="shared" si="734"/>
        <v>164.9</v>
      </c>
      <c r="AD5198" s="12">
        <f t="shared" si="735"/>
        <v>182</v>
      </c>
      <c r="AE5198" s="12">
        <f t="shared" si="730"/>
        <v>728</v>
      </c>
      <c r="AF5198" s="12">
        <f t="shared" si="731"/>
        <v>17.100000000000001</v>
      </c>
      <c r="AG5198" s="12">
        <f t="shared" si="732"/>
        <v>68.400000000000006</v>
      </c>
      <c r="AH5198" s="9">
        <f t="shared" si="736"/>
        <v>9.3956043956043969E-2</v>
      </c>
      <c r="AI5198" s="14">
        <f>VLOOKUP(E5198,'Verweis Faktor'!$A:$B,2,FALSE)</f>
        <v>1</v>
      </c>
      <c r="AJ5198" s="14"/>
      <c r="AK5198" s="14" t="str">
        <f>IF(AL5198="Ja","Versandkosten",VLOOKUP(E5198,'Verweis Belegart'!$A$2:$B$9,2,FALSE))</f>
        <v>Hardware</v>
      </c>
      <c r="AL5198" s="14" t="str">
        <f t="shared" si="737"/>
        <v>Nein</v>
      </c>
      <c r="AM5198" s="14" t="str">
        <f t="shared" si="733"/>
        <v>Positiv</v>
      </c>
    </row>
    <row r="5199" spans="1:39" ht="17.25" customHeight="1" x14ac:dyDescent="0.35">
      <c r="A5199" s="17">
        <v>14575175</v>
      </c>
      <c r="B5199" s="2" t="s">
        <v>2487</v>
      </c>
      <c r="C5199" s="1">
        <v>2025001</v>
      </c>
      <c r="D5199" s="1">
        <v>2001311</v>
      </c>
      <c r="E5199" s="2" t="s">
        <v>34</v>
      </c>
      <c r="F5199" s="2" t="s">
        <v>53</v>
      </c>
      <c r="G5199" s="2" t="s">
        <v>66</v>
      </c>
      <c r="H5199" s="2" t="s">
        <v>1486</v>
      </c>
      <c r="I5199" s="2" t="s">
        <v>1487</v>
      </c>
      <c r="J5199" s="2" t="s">
        <v>103</v>
      </c>
      <c r="K5199" s="2" t="s">
        <v>28</v>
      </c>
      <c r="L5199" s="2" t="s">
        <v>845</v>
      </c>
      <c r="M5199" s="2" t="s">
        <v>846</v>
      </c>
      <c r="N5199" s="2" t="s">
        <v>128</v>
      </c>
      <c r="O5199" s="3">
        <v>50</v>
      </c>
      <c r="P5199" s="3">
        <v>196</v>
      </c>
      <c r="Q5199" s="3">
        <v>206</v>
      </c>
      <c r="R5199" s="3">
        <v>10300</v>
      </c>
      <c r="S5199" s="3">
        <v>10</v>
      </c>
      <c r="T5199" s="3">
        <v>500</v>
      </c>
      <c r="U5199" s="3">
        <v>4.8499999999999996</v>
      </c>
      <c r="V5199" s="2" t="s">
        <v>855</v>
      </c>
      <c r="W5199" s="2" t="s">
        <v>856</v>
      </c>
      <c r="X5199" s="2" t="s">
        <v>72</v>
      </c>
      <c r="Y5199" s="19" t="str">
        <f>VLOOKUP(G5199,'Verweis Kd-Gruppe'!$A$2:$B$8,2,FALSE)</f>
        <v>EXP</v>
      </c>
      <c r="Z5199" s="19" t="str">
        <f>VLOOKUP(J5199,'Verweis Art-Gruppe'!$A$2:$B$15,2,FALSE)</f>
        <v>Geräte</v>
      </c>
      <c r="AA5199" s="19" t="str">
        <f>VLOOKUP(W5199,'Verweis Vertreter'!$A$2:$B$24,2,FALSE)</f>
        <v>Chahid Drimani</v>
      </c>
      <c r="AB5199" s="12">
        <f t="shared" si="729"/>
        <v>50</v>
      </c>
      <c r="AC5199" s="12">
        <f t="shared" si="734"/>
        <v>196</v>
      </c>
      <c r="AD5199" s="12">
        <f t="shared" si="735"/>
        <v>206</v>
      </c>
      <c r="AE5199" s="12">
        <f t="shared" si="730"/>
        <v>10300</v>
      </c>
      <c r="AF5199" s="12">
        <f t="shared" si="731"/>
        <v>10</v>
      </c>
      <c r="AG5199" s="12">
        <f t="shared" si="732"/>
        <v>500</v>
      </c>
      <c r="AH5199" s="9">
        <f t="shared" si="736"/>
        <v>4.8543689320388349E-2</v>
      </c>
      <c r="AI5199" s="14">
        <f>VLOOKUP(E5199,'Verweis Faktor'!$A:$B,2,FALSE)</f>
        <v>1</v>
      </c>
      <c r="AJ5199" s="14"/>
      <c r="AK5199" s="14" t="str">
        <f>IF(AL5199="Ja","Versandkosten",VLOOKUP(E5199,'Verweis Belegart'!$A$2:$B$9,2,FALSE))</f>
        <v>Hardware</v>
      </c>
      <c r="AL5199" s="14" t="str">
        <f t="shared" si="737"/>
        <v>Nein</v>
      </c>
      <c r="AM5199" s="14" t="str">
        <f t="shared" si="733"/>
        <v>Positiv</v>
      </c>
    </row>
    <row r="5200" spans="1:39" ht="17.25" customHeight="1" x14ac:dyDescent="0.35">
      <c r="A5200" s="17">
        <v>14575088</v>
      </c>
      <c r="B5200" s="2" t="s">
        <v>2487</v>
      </c>
      <c r="C5200" s="1">
        <v>2025001</v>
      </c>
      <c r="D5200" s="1">
        <v>2001312</v>
      </c>
      <c r="E5200" s="2" t="s">
        <v>34</v>
      </c>
      <c r="F5200" s="2" t="s">
        <v>53</v>
      </c>
      <c r="G5200" s="2" t="s">
        <v>66</v>
      </c>
      <c r="H5200" s="2" t="s">
        <v>1365</v>
      </c>
      <c r="I5200" s="2" t="s">
        <v>1366</v>
      </c>
      <c r="J5200" s="2" t="s">
        <v>103</v>
      </c>
      <c r="K5200" s="2" t="s">
        <v>28</v>
      </c>
      <c r="L5200" s="2" t="s">
        <v>1702</v>
      </c>
      <c r="M5200" s="2" t="s">
        <v>1703</v>
      </c>
      <c r="N5200" s="2" t="s">
        <v>1093</v>
      </c>
      <c r="O5200" s="3">
        <v>4</v>
      </c>
      <c r="P5200" s="3">
        <v>131</v>
      </c>
      <c r="Q5200" s="3">
        <v>137</v>
      </c>
      <c r="R5200" s="3">
        <v>548</v>
      </c>
      <c r="S5200" s="3">
        <v>6</v>
      </c>
      <c r="T5200" s="3">
        <v>24</v>
      </c>
      <c r="U5200" s="3">
        <v>4.37</v>
      </c>
      <c r="V5200" s="2" t="s">
        <v>123</v>
      </c>
      <c r="W5200" s="2" t="s">
        <v>124</v>
      </c>
      <c r="X5200" s="2" t="s">
        <v>72</v>
      </c>
      <c r="Y5200" s="19" t="str">
        <f>VLOOKUP(G5200,'Verweis Kd-Gruppe'!$A$2:$B$8,2,FALSE)</f>
        <v>EXP</v>
      </c>
      <c r="Z5200" s="19" t="str">
        <f>VLOOKUP(J5200,'Verweis Art-Gruppe'!$A$2:$B$15,2,FALSE)</f>
        <v>Geräte</v>
      </c>
      <c r="AA5200" s="19" t="str">
        <f>VLOOKUP(W5200,'Verweis Vertreter'!$A$2:$B$24,2,FALSE)</f>
        <v>Antonio Vuolo</v>
      </c>
      <c r="AB5200" s="12">
        <f t="shared" si="729"/>
        <v>4</v>
      </c>
      <c r="AC5200" s="12">
        <f t="shared" si="734"/>
        <v>131</v>
      </c>
      <c r="AD5200" s="12">
        <f t="shared" si="735"/>
        <v>137</v>
      </c>
      <c r="AE5200" s="12">
        <f t="shared" si="730"/>
        <v>548</v>
      </c>
      <c r="AF5200" s="12">
        <f t="shared" si="731"/>
        <v>6</v>
      </c>
      <c r="AG5200" s="12">
        <f t="shared" si="732"/>
        <v>24</v>
      </c>
      <c r="AH5200" s="9">
        <f t="shared" si="736"/>
        <v>4.3795620437956206E-2</v>
      </c>
      <c r="AI5200" s="14">
        <f>VLOOKUP(E5200,'Verweis Faktor'!$A:$B,2,FALSE)</f>
        <v>1</v>
      </c>
      <c r="AJ5200" s="14"/>
      <c r="AK5200" s="14" t="str">
        <f>IF(AL5200="Ja","Versandkosten",VLOOKUP(E5200,'Verweis Belegart'!$A$2:$B$9,2,FALSE))</f>
        <v>Hardware</v>
      </c>
      <c r="AL5200" s="14" t="str">
        <f t="shared" si="737"/>
        <v>Nein</v>
      </c>
      <c r="AM5200" s="14" t="str">
        <f t="shared" si="733"/>
        <v>Positiv</v>
      </c>
    </row>
    <row r="5201" spans="1:39" ht="17.25" customHeight="1" x14ac:dyDescent="0.35">
      <c r="A5201" s="17">
        <v>14575166</v>
      </c>
      <c r="B5201" s="2" t="s">
        <v>2487</v>
      </c>
      <c r="C5201" s="1">
        <v>2025001</v>
      </c>
      <c r="D5201" s="1">
        <v>2001313</v>
      </c>
      <c r="E5201" s="2" t="s">
        <v>34</v>
      </c>
      <c r="F5201" s="2" t="s">
        <v>53</v>
      </c>
      <c r="G5201" s="2" t="s">
        <v>66</v>
      </c>
      <c r="H5201" s="2" t="s">
        <v>2585</v>
      </c>
      <c r="I5201" s="2" t="s">
        <v>2586</v>
      </c>
      <c r="J5201" s="2" t="s">
        <v>2791</v>
      </c>
      <c r="K5201" s="2" t="s">
        <v>28</v>
      </c>
      <c r="L5201" s="2" t="s">
        <v>120</v>
      </c>
      <c r="M5201" s="2" t="s">
        <v>121</v>
      </c>
      <c r="N5201" s="2" t="s">
        <v>122</v>
      </c>
      <c r="O5201" s="3">
        <v>1</v>
      </c>
      <c r="P5201" s="3">
        <v>0</v>
      </c>
      <c r="Q5201" s="3">
        <v>15</v>
      </c>
      <c r="R5201" s="3">
        <v>15</v>
      </c>
      <c r="S5201" s="3">
        <v>15</v>
      </c>
      <c r="T5201" s="3">
        <v>15</v>
      </c>
      <c r="U5201" s="3"/>
      <c r="V5201" s="2" t="s">
        <v>42</v>
      </c>
      <c r="W5201" s="2" t="s">
        <v>43</v>
      </c>
      <c r="X5201" s="2" t="s">
        <v>72</v>
      </c>
      <c r="Y5201" s="19" t="str">
        <f>VLOOKUP(G5201,'Verweis Kd-Gruppe'!$A$2:$B$8,2,FALSE)</f>
        <v>EXP</v>
      </c>
      <c r="Z5201" s="19" t="str">
        <f>VLOOKUP(J5201,'Verweis Art-Gruppe'!$A$2:$B$15,2,FALSE)</f>
        <v>Sonstige</v>
      </c>
      <c r="AA5201" s="19" t="str">
        <f>VLOOKUP(W5201,'Verweis Vertreter'!$A$2:$B$24,2,FALSE)</f>
        <v>Sebastian Faber</v>
      </c>
      <c r="AB5201" s="12">
        <f t="shared" si="729"/>
        <v>1</v>
      </c>
      <c r="AC5201" s="12">
        <f t="shared" si="734"/>
        <v>0</v>
      </c>
      <c r="AD5201" s="12">
        <f t="shared" si="735"/>
        <v>15</v>
      </c>
      <c r="AE5201" s="12">
        <f t="shared" si="730"/>
        <v>15</v>
      </c>
      <c r="AF5201" s="12">
        <f t="shared" si="731"/>
        <v>15</v>
      </c>
      <c r="AG5201" s="12">
        <f t="shared" si="732"/>
        <v>15</v>
      </c>
      <c r="AH5201" s="9">
        <f t="shared" si="736"/>
        <v>1</v>
      </c>
      <c r="AI5201" s="14">
        <f>VLOOKUP(E5201,'Verweis Faktor'!$A:$B,2,FALSE)</f>
        <v>1</v>
      </c>
      <c r="AJ5201" s="14"/>
      <c r="AK5201" s="14" t="str">
        <f>IF(AL5201="Ja","Versandkosten",VLOOKUP(E5201,'Verweis Belegart'!$A$2:$B$9,2,FALSE))</f>
        <v>Versandkosten</v>
      </c>
      <c r="AL5201" s="14" t="str">
        <f t="shared" si="737"/>
        <v>Ja</v>
      </c>
      <c r="AM5201" s="14" t="str">
        <f t="shared" si="733"/>
        <v>Positiv</v>
      </c>
    </row>
    <row r="5202" spans="1:39" ht="17.25" customHeight="1" x14ac:dyDescent="0.35">
      <c r="A5202" s="17">
        <v>14575166</v>
      </c>
      <c r="B5202" s="2" t="s">
        <v>2487</v>
      </c>
      <c r="C5202" s="1">
        <v>2025001</v>
      </c>
      <c r="D5202" s="1">
        <v>2001313</v>
      </c>
      <c r="E5202" s="2" t="s">
        <v>34</v>
      </c>
      <c r="F5202" s="2" t="s">
        <v>53</v>
      </c>
      <c r="G5202" s="2" t="s">
        <v>66</v>
      </c>
      <c r="H5202" s="2" t="s">
        <v>2585</v>
      </c>
      <c r="I5202" s="2" t="s">
        <v>2586</v>
      </c>
      <c r="J5202" s="2" t="s">
        <v>103</v>
      </c>
      <c r="K5202" s="2" t="s">
        <v>45</v>
      </c>
      <c r="L5202" s="2" t="s">
        <v>2306</v>
      </c>
      <c r="M5202" s="2" t="s">
        <v>2307</v>
      </c>
      <c r="N5202" s="2" t="s">
        <v>1480</v>
      </c>
      <c r="O5202" s="3">
        <v>2</v>
      </c>
      <c r="P5202" s="3">
        <v>305</v>
      </c>
      <c r="Q5202" s="3">
        <v>312</v>
      </c>
      <c r="R5202" s="3">
        <v>624</v>
      </c>
      <c r="S5202" s="3">
        <v>7</v>
      </c>
      <c r="T5202" s="3">
        <v>14</v>
      </c>
      <c r="U5202" s="3">
        <v>2.2400000000000002</v>
      </c>
      <c r="V5202" s="2" t="s">
        <v>42</v>
      </c>
      <c r="W5202" s="2" t="s">
        <v>43</v>
      </c>
      <c r="X5202" s="2" t="s">
        <v>72</v>
      </c>
      <c r="Y5202" s="19" t="str">
        <f>VLOOKUP(G5202,'Verweis Kd-Gruppe'!$A$2:$B$8,2,FALSE)</f>
        <v>EXP</v>
      </c>
      <c r="Z5202" s="19" t="str">
        <f>VLOOKUP(J5202,'Verweis Art-Gruppe'!$A$2:$B$15,2,FALSE)</f>
        <v>Geräte</v>
      </c>
      <c r="AA5202" s="19" t="str">
        <f>VLOOKUP(W5202,'Verweis Vertreter'!$A$2:$B$24,2,FALSE)</f>
        <v>Sebastian Faber</v>
      </c>
      <c r="AB5202" s="12">
        <f t="shared" si="729"/>
        <v>2</v>
      </c>
      <c r="AC5202" s="12">
        <f t="shared" si="734"/>
        <v>305</v>
      </c>
      <c r="AD5202" s="12">
        <f t="shared" si="735"/>
        <v>312</v>
      </c>
      <c r="AE5202" s="12">
        <f t="shared" si="730"/>
        <v>624</v>
      </c>
      <c r="AF5202" s="12">
        <f t="shared" si="731"/>
        <v>7</v>
      </c>
      <c r="AG5202" s="12">
        <f t="shared" si="732"/>
        <v>14</v>
      </c>
      <c r="AH5202" s="9">
        <f t="shared" si="736"/>
        <v>2.2435897435897436E-2</v>
      </c>
      <c r="AI5202" s="14">
        <f>VLOOKUP(E5202,'Verweis Faktor'!$A:$B,2,FALSE)</f>
        <v>1</v>
      </c>
      <c r="AJ5202" s="14"/>
      <c r="AK5202" s="14" t="str">
        <f>IF(AL5202="Ja","Versandkosten",VLOOKUP(E5202,'Verweis Belegart'!$A$2:$B$9,2,FALSE))</f>
        <v>Hardware</v>
      </c>
      <c r="AL5202" s="14" t="str">
        <f t="shared" si="737"/>
        <v>Nein</v>
      </c>
      <c r="AM5202" s="14" t="str">
        <f t="shared" si="733"/>
        <v>Positiv</v>
      </c>
    </row>
    <row r="5203" spans="1:39" ht="17.25" customHeight="1" x14ac:dyDescent="0.35">
      <c r="A5203" s="17">
        <v>14575166</v>
      </c>
      <c r="B5203" s="2" t="s">
        <v>2487</v>
      </c>
      <c r="C5203" s="1">
        <v>2025001</v>
      </c>
      <c r="D5203" s="1">
        <v>2001313</v>
      </c>
      <c r="E5203" s="2" t="s">
        <v>34</v>
      </c>
      <c r="F5203" s="2" t="s">
        <v>53</v>
      </c>
      <c r="G5203" s="2" t="s">
        <v>66</v>
      </c>
      <c r="H5203" s="2" t="s">
        <v>2585</v>
      </c>
      <c r="I5203" s="2" t="s">
        <v>2586</v>
      </c>
      <c r="J5203" s="2" t="s">
        <v>103</v>
      </c>
      <c r="K5203" s="2" t="s">
        <v>49</v>
      </c>
      <c r="L5203" s="2" t="s">
        <v>1756</v>
      </c>
      <c r="M5203" s="2" t="s">
        <v>1757</v>
      </c>
      <c r="N5203" s="2" t="s">
        <v>1480</v>
      </c>
      <c r="O5203" s="3">
        <v>2</v>
      </c>
      <c r="P5203" s="3">
        <v>305</v>
      </c>
      <c r="Q5203" s="3">
        <v>312</v>
      </c>
      <c r="R5203" s="3">
        <v>624</v>
      </c>
      <c r="S5203" s="3">
        <v>7</v>
      </c>
      <c r="T5203" s="3">
        <v>14</v>
      </c>
      <c r="U5203" s="3">
        <v>2.2400000000000002</v>
      </c>
      <c r="V5203" s="2" t="s">
        <v>42</v>
      </c>
      <c r="W5203" s="2" t="s">
        <v>43</v>
      </c>
      <c r="X5203" s="2" t="s">
        <v>72</v>
      </c>
      <c r="Y5203" s="19" t="str">
        <f>VLOOKUP(G5203,'Verweis Kd-Gruppe'!$A$2:$B$8,2,FALSE)</f>
        <v>EXP</v>
      </c>
      <c r="Z5203" s="19" t="str">
        <f>VLOOKUP(J5203,'Verweis Art-Gruppe'!$A$2:$B$15,2,FALSE)</f>
        <v>Geräte</v>
      </c>
      <c r="AA5203" s="19" t="str">
        <f>VLOOKUP(W5203,'Verweis Vertreter'!$A$2:$B$24,2,FALSE)</f>
        <v>Sebastian Faber</v>
      </c>
      <c r="AB5203" s="12">
        <f t="shared" si="729"/>
        <v>2</v>
      </c>
      <c r="AC5203" s="12">
        <f t="shared" si="734"/>
        <v>305</v>
      </c>
      <c r="AD5203" s="12">
        <f t="shared" si="735"/>
        <v>312</v>
      </c>
      <c r="AE5203" s="12">
        <f t="shared" si="730"/>
        <v>624</v>
      </c>
      <c r="AF5203" s="12">
        <f t="shared" si="731"/>
        <v>7</v>
      </c>
      <c r="AG5203" s="12">
        <f t="shared" si="732"/>
        <v>14</v>
      </c>
      <c r="AH5203" s="9">
        <f t="shared" si="736"/>
        <v>2.2435897435897436E-2</v>
      </c>
      <c r="AI5203" s="14">
        <f>VLOOKUP(E5203,'Verweis Faktor'!$A:$B,2,FALSE)</f>
        <v>1</v>
      </c>
      <c r="AJ5203" s="14"/>
      <c r="AK5203" s="14" t="str">
        <f>IF(AL5203="Ja","Versandkosten",VLOOKUP(E5203,'Verweis Belegart'!$A$2:$B$9,2,FALSE))</f>
        <v>Hardware</v>
      </c>
      <c r="AL5203" s="14" t="str">
        <f t="shared" si="737"/>
        <v>Nein</v>
      </c>
      <c r="AM5203" s="14" t="str">
        <f t="shared" si="733"/>
        <v>Positiv</v>
      </c>
    </row>
    <row r="5204" spans="1:39" ht="17.25" customHeight="1" x14ac:dyDescent="0.35">
      <c r="A5204" s="17">
        <v>14574941</v>
      </c>
      <c r="B5204" s="2" t="s">
        <v>2487</v>
      </c>
      <c r="C5204" s="1">
        <v>2025001</v>
      </c>
      <c r="D5204" s="1">
        <v>2001314</v>
      </c>
      <c r="E5204" s="2" t="s">
        <v>34</v>
      </c>
      <c r="F5204" s="2" t="s">
        <v>142</v>
      </c>
      <c r="G5204" s="2" t="s">
        <v>66</v>
      </c>
      <c r="H5204" s="2" t="s">
        <v>1239</v>
      </c>
      <c r="I5204" s="2" t="s">
        <v>1240</v>
      </c>
      <c r="J5204" s="2" t="s">
        <v>2791</v>
      </c>
      <c r="K5204" s="2" t="s">
        <v>28</v>
      </c>
      <c r="L5204" s="2" t="s">
        <v>120</v>
      </c>
      <c r="M5204" s="2" t="s">
        <v>121</v>
      </c>
      <c r="N5204" s="2" t="s">
        <v>122</v>
      </c>
      <c r="O5204" s="3">
        <v>1</v>
      </c>
      <c r="P5204" s="3">
        <v>0</v>
      </c>
      <c r="Q5204" s="3">
        <v>15</v>
      </c>
      <c r="R5204" s="3">
        <v>15</v>
      </c>
      <c r="S5204" s="3">
        <v>15</v>
      </c>
      <c r="T5204" s="3">
        <v>15</v>
      </c>
      <c r="U5204" s="3"/>
      <c r="V5204" s="2" t="s">
        <v>123</v>
      </c>
      <c r="W5204" s="2" t="s">
        <v>124</v>
      </c>
      <c r="X5204" s="2" t="s">
        <v>44</v>
      </c>
      <c r="Y5204" s="19" t="str">
        <f>VLOOKUP(G5204,'Verweis Kd-Gruppe'!$A$2:$B$8,2,FALSE)</f>
        <v>EXP</v>
      </c>
      <c r="Z5204" s="19" t="str">
        <f>VLOOKUP(J5204,'Verweis Art-Gruppe'!$A$2:$B$15,2,FALSE)</f>
        <v>Sonstige</v>
      </c>
      <c r="AA5204" s="19" t="str">
        <f>VLOOKUP(W5204,'Verweis Vertreter'!$A$2:$B$24,2,FALSE)</f>
        <v>Antonio Vuolo</v>
      </c>
      <c r="AB5204" s="12">
        <f t="shared" si="729"/>
        <v>1</v>
      </c>
      <c r="AC5204" s="12">
        <f t="shared" si="734"/>
        <v>0</v>
      </c>
      <c r="AD5204" s="12">
        <f t="shared" si="735"/>
        <v>15</v>
      </c>
      <c r="AE5204" s="12">
        <f t="shared" si="730"/>
        <v>15</v>
      </c>
      <c r="AF5204" s="12">
        <f t="shared" si="731"/>
        <v>15</v>
      </c>
      <c r="AG5204" s="12">
        <f t="shared" si="732"/>
        <v>15</v>
      </c>
      <c r="AH5204" s="9">
        <f t="shared" si="736"/>
        <v>1</v>
      </c>
      <c r="AI5204" s="14">
        <f>VLOOKUP(E5204,'Verweis Faktor'!$A:$B,2,FALSE)</f>
        <v>1</v>
      </c>
      <c r="AJ5204" s="14"/>
      <c r="AK5204" s="14" t="str">
        <f>IF(AL5204="Ja","Versandkosten",VLOOKUP(E5204,'Verweis Belegart'!$A$2:$B$9,2,FALSE))</f>
        <v>Versandkosten</v>
      </c>
      <c r="AL5204" s="14" t="str">
        <f t="shared" si="737"/>
        <v>Ja</v>
      </c>
      <c r="AM5204" s="14" t="str">
        <f t="shared" si="733"/>
        <v>Positiv</v>
      </c>
    </row>
    <row r="5205" spans="1:39" ht="17.25" customHeight="1" x14ac:dyDescent="0.35">
      <c r="A5205" s="17">
        <v>14574941</v>
      </c>
      <c r="B5205" s="2" t="s">
        <v>2487</v>
      </c>
      <c r="C5205" s="1">
        <v>2025001</v>
      </c>
      <c r="D5205" s="1">
        <v>2001314</v>
      </c>
      <c r="E5205" s="2" t="s">
        <v>34</v>
      </c>
      <c r="F5205" s="2" t="s">
        <v>142</v>
      </c>
      <c r="G5205" s="2" t="s">
        <v>66</v>
      </c>
      <c r="H5205" s="2" t="s">
        <v>1239</v>
      </c>
      <c r="I5205" s="2" t="s">
        <v>1240</v>
      </c>
      <c r="J5205" s="2" t="s">
        <v>103</v>
      </c>
      <c r="K5205" s="2" t="s">
        <v>45</v>
      </c>
      <c r="L5205" s="2" t="s">
        <v>1059</v>
      </c>
      <c r="M5205" s="2" t="s">
        <v>1060</v>
      </c>
      <c r="N5205" s="2" t="s">
        <v>152</v>
      </c>
      <c r="O5205" s="3">
        <v>1</v>
      </c>
      <c r="P5205" s="3">
        <v>182.7586</v>
      </c>
      <c r="Q5205" s="3">
        <v>205</v>
      </c>
      <c r="R5205" s="3">
        <v>205</v>
      </c>
      <c r="S5205" s="3">
        <v>22.241399999999999</v>
      </c>
      <c r="T5205" s="3">
        <v>22.24</v>
      </c>
      <c r="U5205" s="3">
        <v>10.84</v>
      </c>
      <c r="V5205" s="2" t="s">
        <v>123</v>
      </c>
      <c r="W5205" s="2" t="s">
        <v>124</v>
      </c>
      <c r="X5205" s="2" t="s">
        <v>44</v>
      </c>
      <c r="Y5205" s="19" t="str">
        <f>VLOOKUP(G5205,'Verweis Kd-Gruppe'!$A$2:$B$8,2,FALSE)</f>
        <v>EXP</v>
      </c>
      <c r="Z5205" s="19" t="str">
        <f>VLOOKUP(J5205,'Verweis Art-Gruppe'!$A$2:$B$15,2,FALSE)</f>
        <v>Geräte</v>
      </c>
      <c r="AA5205" s="19" t="str">
        <f>VLOOKUP(W5205,'Verweis Vertreter'!$A$2:$B$24,2,FALSE)</f>
        <v>Antonio Vuolo</v>
      </c>
      <c r="AB5205" s="12">
        <f t="shared" si="729"/>
        <v>1</v>
      </c>
      <c r="AC5205" s="12">
        <f t="shared" si="734"/>
        <v>182.7586</v>
      </c>
      <c r="AD5205" s="12">
        <f t="shared" si="735"/>
        <v>205</v>
      </c>
      <c r="AE5205" s="12">
        <f t="shared" si="730"/>
        <v>205</v>
      </c>
      <c r="AF5205" s="12">
        <f t="shared" si="731"/>
        <v>22.241399999999999</v>
      </c>
      <c r="AG5205" s="12">
        <f t="shared" si="732"/>
        <v>22.24</v>
      </c>
      <c r="AH5205" s="9">
        <f t="shared" si="736"/>
        <v>0.10848780487804878</v>
      </c>
      <c r="AI5205" s="14">
        <f>VLOOKUP(E5205,'Verweis Faktor'!$A:$B,2,FALSE)</f>
        <v>1</v>
      </c>
      <c r="AJ5205" s="14"/>
      <c r="AK5205" s="14" t="str">
        <f>IF(AL5205="Ja","Versandkosten",VLOOKUP(E5205,'Verweis Belegart'!$A$2:$B$9,2,FALSE))</f>
        <v>Hardware</v>
      </c>
      <c r="AL5205" s="14" t="str">
        <f t="shared" si="737"/>
        <v>Nein</v>
      </c>
      <c r="AM5205" s="14" t="str">
        <f t="shared" si="733"/>
        <v>Positiv</v>
      </c>
    </row>
    <row r="5206" spans="1:39" ht="17.25" customHeight="1" x14ac:dyDescent="0.35">
      <c r="A5206" s="17">
        <v>14574941</v>
      </c>
      <c r="B5206" s="2" t="s">
        <v>2487</v>
      </c>
      <c r="C5206" s="1">
        <v>2025001</v>
      </c>
      <c r="D5206" s="1">
        <v>2001314</v>
      </c>
      <c r="E5206" s="2" t="s">
        <v>34</v>
      </c>
      <c r="F5206" s="2" t="s">
        <v>142</v>
      </c>
      <c r="G5206" s="2" t="s">
        <v>66</v>
      </c>
      <c r="H5206" s="2" t="s">
        <v>1239</v>
      </c>
      <c r="I5206" s="2" t="s">
        <v>1240</v>
      </c>
      <c r="J5206" s="2" t="s">
        <v>304</v>
      </c>
      <c r="K5206" s="2" t="s">
        <v>49</v>
      </c>
      <c r="L5206" s="2" t="s">
        <v>389</v>
      </c>
      <c r="M5206" s="2" t="s">
        <v>390</v>
      </c>
      <c r="N5206" s="2" t="s">
        <v>391</v>
      </c>
      <c r="O5206" s="3">
        <v>1</v>
      </c>
      <c r="P5206" s="3">
        <v>19.79</v>
      </c>
      <c r="Q5206" s="3">
        <v>23</v>
      </c>
      <c r="R5206" s="3">
        <v>23</v>
      </c>
      <c r="S5206" s="3">
        <v>3.21</v>
      </c>
      <c r="T5206" s="3">
        <v>3.21</v>
      </c>
      <c r="U5206" s="3">
        <v>13.95</v>
      </c>
      <c r="V5206" s="2" t="s">
        <v>123</v>
      </c>
      <c r="W5206" s="2" t="s">
        <v>124</v>
      </c>
      <c r="X5206" s="2" t="s">
        <v>44</v>
      </c>
      <c r="Y5206" s="19" t="str">
        <f>VLOOKUP(G5206,'Verweis Kd-Gruppe'!$A$2:$B$8,2,FALSE)</f>
        <v>EXP</v>
      </c>
      <c r="Z5206" s="19" t="str">
        <f>VLOOKUP(J5206,'Verweis Art-Gruppe'!$A$2:$B$15,2,FALSE)</f>
        <v>Zubehör</v>
      </c>
      <c r="AA5206" s="19" t="str">
        <f>VLOOKUP(W5206,'Verweis Vertreter'!$A$2:$B$24,2,FALSE)</f>
        <v>Antonio Vuolo</v>
      </c>
      <c r="AB5206" s="12">
        <f t="shared" si="729"/>
        <v>1</v>
      </c>
      <c r="AC5206" s="12">
        <f t="shared" si="734"/>
        <v>19.79</v>
      </c>
      <c r="AD5206" s="12">
        <f t="shared" si="735"/>
        <v>23</v>
      </c>
      <c r="AE5206" s="12">
        <f t="shared" si="730"/>
        <v>23</v>
      </c>
      <c r="AF5206" s="12">
        <f t="shared" si="731"/>
        <v>3.21</v>
      </c>
      <c r="AG5206" s="12">
        <f t="shared" si="732"/>
        <v>3.21</v>
      </c>
      <c r="AH5206" s="9">
        <f t="shared" si="736"/>
        <v>0.13956521739130434</v>
      </c>
      <c r="AI5206" s="14">
        <f>VLOOKUP(E5206,'Verweis Faktor'!$A:$B,2,FALSE)</f>
        <v>1</v>
      </c>
      <c r="AJ5206" s="14"/>
      <c r="AK5206" s="14" t="str">
        <f>IF(AL5206="Ja","Versandkosten",VLOOKUP(E5206,'Verweis Belegart'!$A$2:$B$9,2,FALSE))</f>
        <v>Hardware</v>
      </c>
      <c r="AL5206" s="14" t="str">
        <f t="shared" si="737"/>
        <v>Nein</v>
      </c>
      <c r="AM5206" s="14" t="str">
        <f t="shared" si="733"/>
        <v>Positiv</v>
      </c>
    </row>
    <row r="5207" spans="1:39" ht="17.25" customHeight="1" x14ac:dyDescent="0.35">
      <c r="A5207" s="17">
        <v>14574941</v>
      </c>
      <c r="B5207" s="2" t="s">
        <v>2487</v>
      </c>
      <c r="C5207" s="1">
        <v>2025001</v>
      </c>
      <c r="D5207" s="1">
        <v>2001314</v>
      </c>
      <c r="E5207" s="2" t="s">
        <v>34</v>
      </c>
      <c r="F5207" s="2" t="s">
        <v>142</v>
      </c>
      <c r="G5207" s="2" t="s">
        <v>66</v>
      </c>
      <c r="H5207" s="2" t="s">
        <v>1239</v>
      </c>
      <c r="I5207" s="2" t="s">
        <v>1240</v>
      </c>
      <c r="J5207" s="2" t="s">
        <v>103</v>
      </c>
      <c r="K5207" s="2" t="s">
        <v>79</v>
      </c>
      <c r="L5207" s="2" t="s">
        <v>167</v>
      </c>
      <c r="M5207" s="2" t="s">
        <v>168</v>
      </c>
      <c r="N5207" s="2" t="s">
        <v>169</v>
      </c>
      <c r="O5207" s="3">
        <v>1</v>
      </c>
      <c r="P5207" s="3">
        <v>830</v>
      </c>
      <c r="Q5207" s="3">
        <v>849</v>
      </c>
      <c r="R5207" s="3">
        <v>849</v>
      </c>
      <c r="S5207" s="3">
        <v>19</v>
      </c>
      <c r="T5207" s="3">
        <v>19</v>
      </c>
      <c r="U5207" s="3">
        <v>2.23</v>
      </c>
      <c r="V5207" s="2" t="s">
        <v>123</v>
      </c>
      <c r="W5207" s="2" t="s">
        <v>124</v>
      </c>
      <c r="X5207" s="2" t="s">
        <v>44</v>
      </c>
      <c r="Y5207" s="19" t="str">
        <f>VLOOKUP(G5207,'Verweis Kd-Gruppe'!$A$2:$B$8,2,FALSE)</f>
        <v>EXP</v>
      </c>
      <c r="Z5207" s="19" t="str">
        <f>VLOOKUP(J5207,'Verweis Art-Gruppe'!$A$2:$B$15,2,FALSE)</f>
        <v>Geräte</v>
      </c>
      <c r="AA5207" s="19" t="str">
        <f>VLOOKUP(W5207,'Verweis Vertreter'!$A$2:$B$24,2,FALSE)</f>
        <v>Antonio Vuolo</v>
      </c>
      <c r="AB5207" s="12">
        <f t="shared" si="729"/>
        <v>1</v>
      </c>
      <c r="AC5207" s="12">
        <f t="shared" si="734"/>
        <v>830</v>
      </c>
      <c r="AD5207" s="12">
        <f t="shared" si="735"/>
        <v>849</v>
      </c>
      <c r="AE5207" s="12">
        <f t="shared" si="730"/>
        <v>849</v>
      </c>
      <c r="AF5207" s="12">
        <f t="shared" si="731"/>
        <v>19</v>
      </c>
      <c r="AG5207" s="12">
        <f t="shared" si="732"/>
        <v>19</v>
      </c>
      <c r="AH5207" s="9">
        <f t="shared" si="736"/>
        <v>2.237926972909305E-2</v>
      </c>
      <c r="AI5207" s="14">
        <f>VLOOKUP(E5207,'Verweis Faktor'!$A:$B,2,FALSE)</f>
        <v>1</v>
      </c>
      <c r="AJ5207" s="14"/>
      <c r="AK5207" s="14" t="str">
        <f>IF(AL5207="Ja","Versandkosten",VLOOKUP(E5207,'Verweis Belegart'!$A$2:$B$9,2,FALSE))</f>
        <v>Hardware</v>
      </c>
      <c r="AL5207" s="14" t="str">
        <f t="shared" si="737"/>
        <v>Nein</v>
      </c>
      <c r="AM5207" s="14" t="str">
        <f t="shared" si="733"/>
        <v>Positiv</v>
      </c>
    </row>
    <row r="5208" spans="1:39" ht="17.25" customHeight="1" x14ac:dyDescent="0.35">
      <c r="A5208" s="17">
        <v>14574941</v>
      </c>
      <c r="B5208" s="2" t="s">
        <v>2487</v>
      </c>
      <c r="C5208" s="1">
        <v>2025001</v>
      </c>
      <c r="D5208" s="1">
        <v>2001314</v>
      </c>
      <c r="E5208" s="2" t="s">
        <v>34</v>
      </c>
      <c r="F5208" s="2" t="s">
        <v>142</v>
      </c>
      <c r="G5208" s="2" t="s">
        <v>66</v>
      </c>
      <c r="H5208" s="2" t="s">
        <v>1239</v>
      </c>
      <c r="I5208" s="2" t="s">
        <v>1240</v>
      </c>
      <c r="J5208" s="2" t="s">
        <v>304</v>
      </c>
      <c r="K5208" s="2" t="s">
        <v>83</v>
      </c>
      <c r="L5208" s="2" t="s">
        <v>583</v>
      </c>
      <c r="M5208" s="2" t="s">
        <v>584</v>
      </c>
      <c r="N5208" s="2" t="s">
        <v>585</v>
      </c>
      <c r="O5208" s="3">
        <v>1</v>
      </c>
      <c r="P5208" s="3">
        <v>18.688199999999998</v>
      </c>
      <c r="Q5208" s="3">
        <v>22</v>
      </c>
      <c r="R5208" s="3">
        <v>22</v>
      </c>
      <c r="S5208" s="3">
        <v>3.3117999999999999</v>
      </c>
      <c r="T5208" s="3">
        <v>3.31</v>
      </c>
      <c r="U5208" s="3">
        <v>15.05</v>
      </c>
      <c r="V5208" s="2" t="s">
        <v>123</v>
      </c>
      <c r="W5208" s="2" t="s">
        <v>124</v>
      </c>
      <c r="X5208" s="2" t="s">
        <v>44</v>
      </c>
      <c r="Y5208" s="19" t="str">
        <f>VLOOKUP(G5208,'Verweis Kd-Gruppe'!$A$2:$B$8,2,FALSE)</f>
        <v>EXP</v>
      </c>
      <c r="Z5208" s="19" t="str">
        <f>VLOOKUP(J5208,'Verweis Art-Gruppe'!$A$2:$B$15,2,FALSE)</f>
        <v>Zubehör</v>
      </c>
      <c r="AA5208" s="19" t="str">
        <f>VLOOKUP(W5208,'Verweis Vertreter'!$A$2:$B$24,2,FALSE)</f>
        <v>Antonio Vuolo</v>
      </c>
      <c r="AB5208" s="12">
        <f t="shared" si="729"/>
        <v>1</v>
      </c>
      <c r="AC5208" s="12">
        <f t="shared" si="734"/>
        <v>18.688199999999998</v>
      </c>
      <c r="AD5208" s="12">
        <f t="shared" si="735"/>
        <v>22</v>
      </c>
      <c r="AE5208" s="12">
        <f t="shared" si="730"/>
        <v>22</v>
      </c>
      <c r="AF5208" s="12">
        <f t="shared" si="731"/>
        <v>3.3117999999999999</v>
      </c>
      <c r="AG5208" s="12">
        <f t="shared" si="732"/>
        <v>3.31</v>
      </c>
      <c r="AH5208" s="9">
        <f t="shared" si="736"/>
        <v>0.15045454545454545</v>
      </c>
      <c r="AI5208" s="14">
        <f>VLOOKUP(E5208,'Verweis Faktor'!$A:$B,2,FALSE)</f>
        <v>1</v>
      </c>
      <c r="AJ5208" s="14"/>
      <c r="AK5208" s="14" t="str">
        <f>IF(AL5208="Ja","Versandkosten",VLOOKUP(E5208,'Verweis Belegart'!$A$2:$B$9,2,FALSE))</f>
        <v>Hardware</v>
      </c>
      <c r="AL5208" s="14" t="str">
        <f t="shared" si="737"/>
        <v>Nein</v>
      </c>
      <c r="AM5208" s="14" t="str">
        <f t="shared" si="733"/>
        <v>Positiv</v>
      </c>
    </row>
    <row r="5209" spans="1:39" ht="17.25" customHeight="1" x14ac:dyDescent="0.35">
      <c r="A5209" s="17">
        <v>14574941</v>
      </c>
      <c r="B5209" s="2" t="s">
        <v>2487</v>
      </c>
      <c r="C5209" s="1">
        <v>2025001</v>
      </c>
      <c r="D5209" s="1">
        <v>2001314</v>
      </c>
      <c r="E5209" s="2" t="s">
        <v>34</v>
      </c>
      <c r="F5209" s="2" t="s">
        <v>142</v>
      </c>
      <c r="G5209" s="2" t="s">
        <v>66</v>
      </c>
      <c r="H5209" s="2" t="s">
        <v>1239</v>
      </c>
      <c r="I5209" s="2" t="s">
        <v>1240</v>
      </c>
      <c r="J5209" s="2" t="s">
        <v>103</v>
      </c>
      <c r="K5209" s="2" t="s">
        <v>87</v>
      </c>
      <c r="L5209" s="2" t="s">
        <v>433</v>
      </c>
      <c r="M5209" s="2" t="s">
        <v>434</v>
      </c>
      <c r="N5209" s="2" t="s">
        <v>369</v>
      </c>
      <c r="O5209" s="3">
        <v>1</v>
      </c>
      <c r="P5209" s="3">
        <v>1010</v>
      </c>
      <c r="Q5209" s="3">
        <v>1099</v>
      </c>
      <c r="R5209" s="3">
        <v>1099</v>
      </c>
      <c r="S5209" s="3">
        <v>89</v>
      </c>
      <c r="T5209" s="3">
        <v>89</v>
      </c>
      <c r="U5209" s="3">
        <v>8.09</v>
      </c>
      <c r="V5209" s="2" t="s">
        <v>123</v>
      </c>
      <c r="W5209" s="2" t="s">
        <v>124</v>
      </c>
      <c r="X5209" s="2" t="s">
        <v>44</v>
      </c>
      <c r="Y5209" s="19" t="str">
        <f>VLOOKUP(G5209,'Verweis Kd-Gruppe'!$A$2:$B$8,2,FALSE)</f>
        <v>EXP</v>
      </c>
      <c r="Z5209" s="19" t="str">
        <f>VLOOKUP(J5209,'Verweis Art-Gruppe'!$A$2:$B$15,2,FALSE)</f>
        <v>Geräte</v>
      </c>
      <c r="AA5209" s="19" t="str">
        <f>VLOOKUP(W5209,'Verweis Vertreter'!$A$2:$B$24,2,FALSE)</f>
        <v>Antonio Vuolo</v>
      </c>
      <c r="AB5209" s="12">
        <f t="shared" si="729"/>
        <v>1</v>
      </c>
      <c r="AC5209" s="12">
        <f t="shared" si="734"/>
        <v>1010</v>
      </c>
      <c r="AD5209" s="12">
        <f t="shared" si="735"/>
        <v>1099</v>
      </c>
      <c r="AE5209" s="12">
        <f t="shared" si="730"/>
        <v>1099</v>
      </c>
      <c r="AF5209" s="12">
        <f t="shared" si="731"/>
        <v>89</v>
      </c>
      <c r="AG5209" s="12">
        <f t="shared" si="732"/>
        <v>89</v>
      </c>
      <c r="AH5209" s="9">
        <f t="shared" si="736"/>
        <v>8.0982711555959958E-2</v>
      </c>
      <c r="AI5209" s="14">
        <f>VLOOKUP(E5209,'Verweis Faktor'!$A:$B,2,FALSE)</f>
        <v>1</v>
      </c>
      <c r="AJ5209" s="14"/>
      <c r="AK5209" s="14" t="str">
        <f>IF(AL5209="Ja","Versandkosten",VLOOKUP(E5209,'Verweis Belegart'!$A$2:$B$9,2,FALSE))</f>
        <v>Hardware</v>
      </c>
      <c r="AL5209" s="14" t="str">
        <f t="shared" si="737"/>
        <v>Nein</v>
      </c>
      <c r="AM5209" s="14" t="str">
        <f t="shared" si="733"/>
        <v>Positiv</v>
      </c>
    </row>
    <row r="5210" spans="1:39" ht="17.25" customHeight="1" x14ac:dyDescent="0.35">
      <c r="A5210" s="17">
        <v>14574941</v>
      </c>
      <c r="B5210" s="2" t="s">
        <v>2487</v>
      </c>
      <c r="C5210" s="1">
        <v>2025001</v>
      </c>
      <c r="D5210" s="1">
        <v>2001314</v>
      </c>
      <c r="E5210" s="2" t="s">
        <v>34</v>
      </c>
      <c r="F5210" s="2" t="s">
        <v>142</v>
      </c>
      <c r="G5210" s="2" t="s">
        <v>66</v>
      </c>
      <c r="H5210" s="2" t="s">
        <v>1239</v>
      </c>
      <c r="I5210" s="2" t="s">
        <v>1240</v>
      </c>
      <c r="J5210" s="2" t="s">
        <v>304</v>
      </c>
      <c r="K5210" s="2" t="s">
        <v>91</v>
      </c>
      <c r="L5210" s="2" t="s">
        <v>1376</v>
      </c>
      <c r="M5210" s="2" t="s">
        <v>1377</v>
      </c>
      <c r="N5210" s="2" t="s">
        <v>1378</v>
      </c>
      <c r="O5210" s="3">
        <v>5</v>
      </c>
      <c r="P5210" s="3">
        <v>125.39</v>
      </c>
      <c r="Q5210" s="3">
        <v>132</v>
      </c>
      <c r="R5210" s="3">
        <v>660</v>
      </c>
      <c r="S5210" s="3">
        <v>6.61</v>
      </c>
      <c r="T5210" s="3">
        <v>33.049999999999997</v>
      </c>
      <c r="U5210" s="3">
        <v>5</v>
      </c>
      <c r="V5210" s="2" t="s">
        <v>123</v>
      </c>
      <c r="W5210" s="2" t="s">
        <v>124</v>
      </c>
      <c r="X5210" s="2" t="s">
        <v>44</v>
      </c>
      <c r="Y5210" s="19" t="str">
        <f>VLOOKUP(G5210,'Verweis Kd-Gruppe'!$A$2:$B$8,2,FALSE)</f>
        <v>EXP</v>
      </c>
      <c r="Z5210" s="19" t="str">
        <f>VLOOKUP(J5210,'Verweis Art-Gruppe'!$A$2:$B$15,2,FALSE)</f>
        <v>Zubehör</v>
      </c>
      <c r="AA5210" s="19" t="str">
        <f>VLOOKUP(W5210,'Verweis Vertreter'!$A$2:$B$24,2,FALSE)</f>
        <v>Antonio Vuolo</v>
      </c>
      <c r="AB5210" s="12">
        <f t="shared" si="729"/>
        <v>5</v>
      </c>
      <c r="AC5210" s="12">
        <f t="shared" si="734"/>
        <v>125.39</v>
      </c>
      <c r="AD5210" s="12">
        <f t="shared" si="735"/>
        <v>132</v>
      </c>
      <c r="AE5210" s="12">
        <f t="shared" si="730"/>
        <v>660</v>
      </c>
      <c r="AF5210" s="12">
        <f t="shared" si="731"/>
        <v>6.61</v>
      </c>
      <c r="AG5210" s="12">
        <f t="shared" si="732"/>
        <v>33.049999999999997</v>
      </c>
      <c r="AH5210" s="9">
        <f t="shared" si="736"/>
        <v>5.0075757575757572E-2</v>
      </c>
      <c r="AI5210" s="14">
        <f>VLOOKUP(E5210,'Verweis Faktor'!$A:$B,2,FALSE)</f>
        <v>1</v>
      </c>
      <c r="AJ5210" s="14"/>
      <c r="AK5210" s="14" t="str">
        <f>IF(AL5210="Ja","Versandkosten",VLOOKUP(E5210,'Verweis Belegart'!$A$2:$B$9,2,FALSE))</f>
        <v>Hardware</v>
      </c>
      <c r="AL5210" s="14" t="str">
        <f t="shared" si="737"/>
        <v>Nein</v>
      </c>
      <c r="AM5210" s="14" t="str">
        <f t="shared" si="733"/>
        <v>Positiv</v>
      </c>
    </row>
    <row r="5211" spans="1:39" ht="17.25" customHeight="1" x14ac:dyDescent="0.35">
      <c r="A5211" s="17">
        <v>14574941</v>
      </c>
      <c r="B5211" s="2" t="s">
        <v>2487</v>
      </c>
      <c r="C5211" s="1">
        <v>2025001</v>
      </c>
      <c r="D5211" s="1">
        <v>2001314</v>
      </c>
      <c r="E5211" s="2" t="s">
        <v>34</v>
      </c>
      <c r="F5211" s="2" t="s">
        <v>142</v>
      </c>
      <c r="G5211" s="2" t="s">
        <v>66</v>
      </c>
      <c r="H5211" s="2" t="s">
        <v>1239</v>
      </c>
      <c r="I5211" s="2" t="s">
        <v>1240</v>
      </c>
      <c r="J5211" s="2" t="s">
        <v>304</v>
      </c>
      <c r="K5211" s="2" t="s">
        <v>95</v>
      </c>
      <c r="L5211" s="2" t="s">
        <v>2116</v>
      </c>
      <c r="M5211" s="2" t="s">
        <v>2117</v>
      </c>
      <c r="N5211" s="2" t="s">
        <v>2118</v>
      </c>
      <c r="O5211" s="3">
        <v>1</v>
      </c>
      <c r="P5211" s="3">
        <v>68.231499999999997</v>
      </c>
      <c r="Q5211" s="3">
        <v>78</v>
      </c>
      <c r="R5211" s="3">
        <v>78</v>
      </c>
      <c r="S5211" s="3">
        <v>9.7684999999999995</v>
      </c>
      <c r="T5211" s="3">
        <v>9.77</v>
      </c>
      <c r="U5211" s="3">
        <v>12.52</v>
      </c>
      <c r="V5211" s="2" t="s">
        <v>123</v>
      </c>
      <c r="W5211" s="2" t="s">
        <v>124</v>
      </c>
      <c r="X5211" s="2" t="s">
        <v>44</v>
      </c>
      <c r="Y5211" s="19" t="str">
        <f>VLOOKUP(G5211,'Verweis Kd-Gruppe'!$A$2:$B$8,2,FALSE)</f>
        <v>EXP</v>
      </c>
      <c r="Z5211" s="19" t="str">
        <f>VLOOKUP(J5211,'Verweis Art-Gruppe'!$A$2:$B$15,2,FALSE)</f>
        <v>Zubehör</v>
      </c>
      <c r="AA5211" s="19" t="str">
        <f>VLOOKUP(W5211,'Verweis Vertreter'!$A$2:$B$24,2,FALSE)</f>
        <v>Antonio Vuolo</v>
      </c>
      <c r="AB5211" s="12">
        <f t="shared" si="729"/>
        <v>1</v>
      </c>
      <c r="AC5211" s="12">
        <f t="shared" si="734"/>
        <v>68.231499999999997</v>
      </c>
      <c r="AD5211" s="12">
        <f t="shared" si="735"/>
        <v>78</v>
      </c>
      <c r="AE5211" s="12">
        <f t="shared" si="730"/>
        <v>78</v>
      </c>
      <c r="AF5211" s="12">
        <f t="shared" si="731"/>
        <v>9.7684999999999995</v>
      </c>
      <c r="AG5211" s="12">
        <f t="shared" si="732"/>
        <v>9.77</v>
      </c>
      <c r="AH5211" s="9">
        <f t="shared" si="736"/>
        <v>0.12525641025641024</v>
      </c>
      <c r="AI5211" s="14">
        <f>VLOOKUP(E5211,'Verweis Faktor'!$A:$B,2,FALSE)</f>
        <v>1</v>
      </c>
      <c r="AJ5211" s="14"/>
      <c r="AK5211" s="14" t="str">
        <f>IF(AL5211="Ja","Versandkosten",VLOOKUP(E5211,'Verweis Belegart'!$A$2:$B$9,2,FALSE))</f>
        <v>Hardware</v>
      </c>
      <c r="AL5211" s="14" t="str">
        <f t="shared" si="737"/>
        <v>Nein</v>
      </c>
      <c r="AM5211" s="14" t="str">
        <f t="shared" si="733"/>
        <v>Positiv</v>
      </c>
    </row>
    <row r="5212" spans="1:39" ht="17.25" customHeight="1" x14ac:dyDescent="0.35">
      <c r="A5212" s="17">
        <v>14574941</v>
      </c>
      <c r="B5212" s="2" t="s">
        <v>2487</v>
      </c>
      <c r="C5212" s="1">
        <v>2025001</v>
      </c>
      <c r="D5212" s="1">
        <v>2001314</v>
      </c>
      <c r="E5212" s="2" t="s">
        <v>34</v>
      </c>
      <c r="F5212" s="2" t="s">
        <v>142</v>
      </c>
      <c r="G5212" s="2" t="s">
        <v>66</v>
      </c>
      <c r="H5212" s="2" t="s">
        <v>1239</v>
      </c>
      <c r="I5212" s="2" t="s">
        <v>1240</v>
      </c>
      <c r="J5212" s="2" t="s">
        <v>103</v>
      </c>
      <c r="K5212" s="2" t="s">
        <v>99</v>
      </c>
      <c r="L5212" s="2" t="s">
        <v>1150</v>
      </c>
      <c r="M5212" s="2" t="s">
        <v>1151</v>
      </c>
      <c r="N5212" s="2" t="s">
        <v>1152</v>
      </c>
      <c r="O5212" s="3">
        <v>1</v>
      </c>
      <c r="P5212" s="3">
        <v>129.98869999999999</v>
      </c>
      <c r="Q5212" s="3">
        <v>145</v>
      </c>
      <c r="R5212" s="3">
        <v>145</v>
      </c>
      <c r="S5212" s="3">
        <v>15.0113</v>
      </c>
      <c r="T5212" s="3">
        <v>15.01</v>
      </c>
      <c r="U5212" s="3">
        <v>10.35</v>
      </c>
      <c r="V5212" s="2" t="s">
        <v>123</v>
      </c>
      <c r="W5212" s="2" t="s">
        <v>124</v>
      </c>
      <c r="X5212" s="2" t="s">
        <v>44</v>
      </c>
      <c r="Y5212" s="19" t="str">
        <f>VLOOKUP(G5212,'Verweis Kd-Gruppe'!$A$2:$B$8,2,FALSE)</f>
        <v>EXP</v>
      </c>
      <c r="Z5212" s="19" t="str">
        <f>VLOOKUP(J5212,'Verweis Art-Gruppe'!$A$2:$B$15,2,FALSE)</f>
        <v>Geräte</v>
      </c>
      <c r="AA5212" s="19" t="str">
        <f>VLOOKUP(W5212,'Verweis Vertreter'!$A$2:$B$24,2,FALSE)</f>
        <v>Antonio Vuolo</v>
      </c>
      <c r="AB5212" s="12">
        <f t="shared" si="729"/>
        <v>1</v>
      </c>
      <c r="AC5212" s="12">
        <f t="shared" si="734"/>
        <v>129.98869999999999</v>
      </c>
      <c r="AD5212" s="12">
        <f t="shared" si="735"/>
        <v>145</v>
      </c>
      <c r="AE5212" s="12">
        <f t="shared" si="730"/>
        <v>145</v>
      </c>
      <c r="AF5212" s="12">
        <f t="shared" si="731"/>
        <v>15.0113</v>
      </c>
      <c r="AG5212" s="12">
        <f t="shared" si="732"/>
        <v>15.01</v>
      </c>
      <c r="AH5212" s="9">
        <f t="shared" si="736"/>
        <v>0.10351724137931034</v>
      </c>
      <c r="AI5212" s="14">
        <f>VLOOKUP(E5212,'Verweis Faktor'!$A:$B,2,FALSE)</f>
        <v>1</v>
      </c>
      <c r="AJ5212" s="14"/>
      <c r="AK5212" s="14" t="str">
        <f>IF(AL5212="Ja","Versandkosten",VLOOKUP(E5212,'Verweis Belegart'!$A$2:$B$9,2,FALSE))</f>
        <v>Hardware</v>
      </c>
      <c r="AL5212" s="14" t="str">
        <f t="shared" si="737"/>
        <v>Nein</v>
      </c>
      <c r="AM5212" s="14" t="str">
        <f t="shared" si="733"/>
        <v>Positiv</v>
      </c>
    </row>
    <row r="5213" spans="1:39" ht="17.25" customHeight="1" x14ac:dyDescent="0.35">
      <c r="A5213" s="17">
        <v>14574941</v>
      </c>
      <c r="B5213" s="2" t="s">
        <v>2487</v>
      </c>
      <c r="C5213" s="1">
        <v>2025001</v>
      </c>
      <c r="D5213" s="1">
        <v>2001314</v>
      </c>
      <c r="E5213" s="2" t="s">
        <v>34</v>
      </c>
      <c r="F5213" s="2" t="s">
        <v>142</v>
      </c>
      <c r="G5213" s="2" t="s">
        <v>66</v>
      </c>
      <c r="H5213" s="2" t="s">
        <v>1239</v>
      </c>
      <c r="I5213" s="2" t="s">
        <v>1240</v>
      </c>
      <c r="J5213" s="2" t="s">
        <v>103</v>
      </c>
      <c r="K5213" s="2" t="s">
        <v>103</v>
      </c>
      <c r="L5213" s="2" t="s">
        <v>1150</v>
      </c>
      <c r="M5213" s="2" t="s">
        <v>1151</v>
      </c>
      <c r="N5213" s="2" t="s">
        <v>1152</v>
      </c>
      <c r="O5213" s="3">
        <v>1</v>
      </c>
      <c r="P5213" s="3">
        <v>129.98869999999999</v>
      </c>
      <c r="Q5213" s="3">
        <v>145</v>
      </c>
      <c r="R5213" s="3">
        <v>145</v>
      </c>
      <c r="S5213" s="3">
        <v>15.0113</v>
      </c>
      <c r="T5213" s="3">
        <v>15.01</v>
      </c>
      <c r="U5213" s="3">
        <v>10.35</v>
      </c>
      <c r="V5213" s="2" t="s">
        <v>123</v>
      </c>
      <c r="W5213" s="2" t="s">
        <v>124</v>
      </c>
      <c r="X5213" s="2" t="s">
        <v>44</v>
      </c>
      <c r="Y5213" s="19" t="str">
        <f>VLOOKUP(G5213,'Verweis Kd-Gruppe'!$A$2:$B$8,2,FALSE)</f>
        <v>EXP</v>
      </c>
      <c r="Z5213" s="19" t="str">
        <f>VLOOKUP(J5213,'Verweis Art-Gruppe'!$A$2:$B$15,2,FALSE)</f>
        <v>Geräte</v>
      </c>
      <c r="AA5213" s="19" t="str">
        <f>VLOOKUP(W5213,'Verweis Vertreter'!$A$2:$B$24,2,FALSE)</f>
        <v>Antonio Vuolo</v>
      </c>
      <c r="AB5213" s="12">
        <f t="shared" si="729"/>
        <v>1</v>
      </c>
      <c r="AC5213" s="12">
        <f t="shared" si="734"/>
        <v>129.98869999999999</v>
      </c>
      <c r="AD5213" s="12">
        <f t="shared" si="735"/>
        <v>145</v>
      </c>
      <c r="AE5213" s="12">
        <f t="shared" si="730"/>
        <v>145</v>
      </c>
      <c r="AF5213" s="12">
        <f t="shared" si="731"/>
        <v>15.0113</v>
      </c>
      <c r="AG5213" s="12">
        <f t="shared" si="732"/>
        <v>15.01</v>
      </c>
      <c r="AH5213" s="9">
        <f t="shared" si="736"/>
        <v>0.10351724137931034</v>
      </c>
      <c r="AI5213" s="14">
        <f>VLOOKUP(E5213,'Verweis Faktor'!$A:$B,2,FALSE)</f>
        <v>1</v>
      </c>
      <c r="AJ5213" s="14"/>
      <c r="AK5213" s="14" t="str">
        <f>IF(AL5213="Ja","Versandkosten",VLOOKUP(E5213,'Verweis Belegart'!$A$2:$B$9,2,FALSE))</f>
        <v>Hardware</v>
      </c>
      <c r="AL5213" s="14" t="str">
        <f t="shared" si="737"/>
        <v>Nein</v>
      </c>
      <c r="AM5213" s="14" t="str">
        <f t="shared" si="733"/>
        <v>Positiv</v>
      </c>
    </row>
    <row r="5214" spans="1:39" ht="17.25" customHeight="1" x14ac:dyDescent="0.35">
      <c r="A5214" s="17">
        <v>14574941</v>
      </c>
      <c r="B5214" s="2" t="s">
        <v>2487</v>
      </c>
      <c r="C5214" s="1">
        <v>2025001</v>
      </c>
      <c r="D5214" s="1">
        <v>2001314</v>
      </c>
      <c r="E5214" s="2" t="s">
        <v>34</v>
      </c>
      <c r="F5214" s="2" t="s">
        <v>142</v>
      </c>
      <c r="G5214" s="2" t="s">
        <v>66</v>
      </c>
      <c r="H5214" s="2" t="s">
        <v>1239</v>
      </c>
      <c r="I5214" s="2" t="s">
        <v>1240</v>
      </c>
      <c r="J5214" s="2" t="s">
        <v>103</v>
      </c>
      <c r="K5214" s="2" t="s">
        <v>107</v>
      </c>
      <c r="L5214" s="2" t="s">
        <v>1671</v>
      </c>
      <c r="M5214" s="2" t="s">
        <v>1672</v>
      </c>
      <c r="N5214" s="2" t="s">
        <v>1413</v>
      </c>
      <c r="O5214" s="3">
        <v>1</v>
      </c>
      <c r="P5214" s="3">
        <v>71</v>
      </c>
      <c r="Q5214" s="3">
        <v>75</v>
      </c>
      <c r="R5214" s="3">
        <v>75</v>
      </c>
      <c r="S5214" s="3">
        <v>4</v>
      </c>
      <c r="T5214" s="3">
        <v>4</v>
      </c>
      <c r="U5214" s="3">
        <v>5.33</v>
      </c>
      <c r="V5214" s="2" t="s">
        <v>123</v>
      </c>
      <c r="W5214" s="2" t="s">
        <v>124</v>
      </c>
      <c r="X5214" s="2" t="s">
        <v>44</v>
      </c>
      <c r="Y5214" s="19" t="str">
        <f>VLOOKUP(G5214,'Verweis Kd-Gruppe'!$A$2:$B$8,2,FALSE)</f>
        <v>EXP</v>
      </c>
      <c r="Z5214" s="19" t="str">
        <f>VLOOKUP(J5214,'Verweis Art-Gruppe'!$A$2:$B$15,2,FALSE)</f>
        <v>Geräte</v>
      </c>
      <c r="AA5214" s="19" t="str">
        <f>VLOOKUP(W5214,'Verweis Vertreter'!$A$2:$B$24,2,FALSE)</f>
        <v>Antonio Vuolo</v>
      </c>
      <c r="AB5214" s="12">
        <f t="shared" si="729"/>
        <v>1</v>
      </c>
      <c r="AC5214" s="12">
        <f t="shared" si="734"/>
        <v>71</v>
      </c>
      <c r="AD5214" s="12">
        <f t="shared" si="735"/>
        <v>75</v>
      </c>
      <c r="AE5214" s="12">
        <f t="shared" si="730"/>
        <v>75</v>
      </c>
      <c r="AF5214" s="12">
        <f t="shared" si="731"/>
        <v>4</v>
      </c>
      <c r="AG5214" s="12">
        <f t="shared" si="732"/>
        <v>4</v>
      </c>
      <c r="AH5214" s="9">
        <f t="shared" si="736"/>
        <v>5.3333333333333337E-2</v>
      </c>
      <c r="AI5214" s="14">
        <f>VLOOKUP(E5214,'Verweis Faktor'!$A:$B,2,FALSE)</f>
        <v>1</v>
      </c>
      <c r="AJ5214" s="14"/>
      <c r="AK5214" s="14" t="str">
        <f>IF(AL5214="Ja","Versandkosten",VLOOKUP(E5214,'Verweis Belegart'!$A$2:$B$9,2,FALSE))</f>
        <v>Hardware</v>
      </c>
      <c r="AL5214" s="14" t="str">
        <f t="shared" si="737"/>
        <v>Nein</v>
      </c>
      <c r="AM5214" s="14" t="str">
        <f t="shared" si="733"/>
        <v>Positiv</v>
      </c>
    </row>
    <row r="5215" spans="1:39" ht="17.25" customHeight="1" x14ac:dyDescent="0.35">
      <c r="A5215" s="17">
        <v>14574941</v>
      </c>
      <c r="B5215" s="2" t="s">
        <v>2487</v>
      </c>
      <c r="C5215" s="1">
        <v>2025001</v>
      </c>
      <c r="D5215" s="1">
        <v>2001314</v>
      </c>
      <c r="E5215" s="2" t="s">
        <v>34</v>
      </c>
      <c r="F5215" s="2" t="s">
        <v>142</v>
      </c>
      <c r="G5215" s="2" t="s">
        <v>66</v>
      </c>
      <c r="H5215" s="2" t="s">
        <v>1239</v>
      </c>
      <c r="I5215" s="2" t="s">
        <v>1240</v>
      </c>
      <c r="J5215" s="2" t="s">
        <v>103</v>
      </c>
      <c r="K5215" s="2" t="s">
        <v>111</v>
      </c>
      <c r="L5215" s="2" t="s">
        <v>608</v>
      </c>
      <c r="M5215" s="2" t="s">
        <v>609</v>
      </c>
      <c r="N5215" s="2" t="s">
        <v>610</v>
      </c>
      <c r="O5215" s="3">
        <v>3</v>
      </c>
      <c r="P5215" s="3">
        <v>181</v>
      </c>
      <c r="Q5215" s="3">
        <v>193</v>
      </c>
      <c r="R5215" s="3">
        <v>579</v>
      </c>
      <c r="S5215" s="3">
        <v>12</v>
      </c>
      <c r="T5215" s="3">
        <v>36</v>
      </c>
      <c r="U5215" s="3">
        <v>6.21</v>
      </c>
      <c r="V5215" s="2" t="s">
        <v>123</v>
      </c>
      <c r="W5215" s="2" t="s">
        <v>124</v>
      </c>
      <c r="X5215" s="2" t="s">
        <v>44</v>
      </c>
      <c r="Y5215" s="19" t="str">
        <f>VLOOKUP(G5215,'Verweis Kd-Gruppe'!$A$2:$B$8,2,FALSE)</f>
        <v>EXP</v>
      </c>
      <c r="Z5215" s="19" t="str">
        <f>VLOOKUP(J5215,'Verweis Art-Gruppe'!$A$2:$B$15,2,FALSE)</f>
        <v>Geräte</v>
      </c>
      <c r="AA5215" s="19" t="str">
        <f>VLOOKUP(W5215,'Verweis Vertreter'!$A$2:$B$24,2,FALSE)</f>
        <v>Antonio Vuolo</v>
      </c>
      <c r="AB5215" s="12">
        <f t="shared" si="729"/>
        <v>3</v>
      </c>
      <c r="AC5215" s="12">
        <f t="shared" si="734"/>
        <v>181</v>
      </c>
      <c r="AD5215" s="12">
        <f t="shared" si="735"/>
        <v>193</v>
      </c>
      <c r="AE5215" s="12">
        <f t="shared" si="730"/>
        <v>579</v>
      </c>
      <c r="AF5215" s="12">
        <f t="shared" si="731"/>
        <v>12</v>
      </c>
      <c r="AG5215" s="12">
        <f t="shared" si="732"/>
        <v>36</v>
      </c>
      <c r="AH5215" s="9">
        <f t="shared" si="736"/>
        <v>6.2176165803108807E-2</v>
      </c>
      <c r="AI5215" s="14">
        <f>VLOOKUP(E5215,'Verweis Faktor'!$A:$B,2,FALSE)</f>
        <v>1</v>
      </c>
      <c r="AJ5215" s="14"/>
      <c r="AK5215" s="14" t="str">
        <f>IF(AL5215="Ja","Versandkosten",VLOOKUP(E5215,'Verweis Belegart'!$A$2:$B$9,2,FALSE))</f>
        <v>Hardware</v>
      </c>
      <c r="AL5215" s="14" t="str">
        <f t="shared" si="737"/>
        <v>Nein</v>
      </c>
      <c r="AM5215" s="14" t="str">
        <f t="shared" si="733"/>
        <v>Positiv</v>
      </c>
    </row>
    <row r="5216" spans="1:39" ht="17.25" customHeight="1" x14ac:dyDescent="0.35">
      <c r="A5216" s="17">
        <v>14574941</v>
      </c>
      <c r="B5216" s="2" t="s">
        <v>2487</v>
      </c>
      <c r="C5216" s="1">
        <v>2025001</v>
      </c>
      <c r="D5216" s="1">
        <v>2001314</v>
      </c>
      <c r="E5216" s="2" t="s">
        <v>34</v>
      </c>
      <c r="F5216" s="2" t="s">
        <v>142</v>
      </c>
      <c r="G5216" s="2" t="s">
        <v>66</v>
      </c>
      <c r="H5216" s="2" t="s">
        <v>1239</v>
      </c>
      <c r="I5216" s="2" t="s">
        <v>1240</v>
      </c>
      <c r="J5216" s="2" t="s">
        <v>103</v>
      </c>
      <c r="K5216" s="2" t="s">
        <v>115</v>
      </c>
      <c r="L5216" s="2" t="s">
        <v>937</v>
      </c>
      <c r="M5216" s="2" t="s">
        <v>938</v>
      </c>
      <c r="N5216" s="2" t="s">
        <v>655</v>
      </c>
      <c r="O5216" s="3">
        <v>2</v>
      </c>
      <c r="P5216" s="3">
        <v>246.00569999999999</v>
      </c>
      <c r="Q5216" s="3">
        <v>267</v>
      </c>
      <c r="R5216" s="3">
        <v>534</v>
      </c>
      <c r="S5216" s="3">
        <v>20.994299999999999</v>
      </c>
      <c r="T5216" s="3">
        <v>41.99</v>
      </c>
      <c r="U5216" s="3">
        <v>7.86</v>
      </c>
      <c r="V5216" s="2" t="s">
        <v>123</v>
      </c>
      <c r="W5216" s="2" t="s">
        <v>124</v>
      </c>
      <c r="X5216" s="2" t="s">
        <v>44</v>
      </c>
      <c r="Y5216" s="19" t="str">
        <f>VLOOKUP(G5216,'Verweis Kd-Gruppe'!$A$2:$B$8,2,FALSE)</f>
        <v>EXP</v>
      </c>
      <c r="Z5216" s="19" t="str">
        <f>VLOOKUP(J5216,'Verweis Art-Gruppe'!$A$2:$B$15,2,FALSE)</f>
        <v>Geräte</v>
      </c>
      <c r="AA5216" s="19" t="str">
        <f>VLOOKUP(W5216,'Verweis Vertreter'!$A$2:$B$24,2,FALSE)</f>
        <v>Antonio Vuolo</v>
      </c>
      <c r="AB5216" s="12">
        <f t="shared" si="729"/>
        <v>2</v>
      </c>
      <c r="AC5216" s="12">
        <f t="shared" si="734"/>
        <v>246.00569999999999</v>
      </c>
      <c r="AD5216" s="12">
        <f t="shared" si="735"/>
        <v>267</v>
      </c>
      <c r="AE5216" s="12">
        <f t="shared" si="730"/>
        <v>534</v>
      </c>
      <c r="AF5216" s="12">
        <f t="shared" si="731"/>
        <v>20.994299999999999</v>
      </c>
      <c r="AG5216" s="12">
        <f t="shared" si="732"/>
        <v>41.99</v>
      </c>
      <c r="AH5216" s="9">
        <f t="shared" si="736"/>
        <v>7.8632958801498135E-2</v>
      </c>
      <c r="AI5216" s="14">
        <f>VLOOKUP(E5216,'Verweis Faktor'!$A:$B,2,FALSE)</f>
        <v>1</v>
      </c>
      <c r="AJ5216" s="14"/>
      <c r="AK5216" s="14" t="str">
        <f>IF(AL5216="Ja","Versandkosten",VLOOKUP(E5216,'Verweis Belegart'!$A$2:$B$9,2,FALSE))</f>
        <v>Hardware</v>
      </c>
      <c r="AL5216" s="14" t="str">
        <f t="shared" si="737"/>
        <v>Nein</v>
      </c>
      <c r="AM5216" s="14" t="str">
        <f t="shared" si="733"/>
        <v>Positiv</v>
      </c>
    </row>
    <row r="5217" spans="1:39" ht="17.25" customHeight="1" x14ac:dyDescent="0.35">
      <c r="A5217" s="17">
        <v>14574941</v>
      </c>
      <c r="B5217" s="2" t="s">
        <v>2487</v>
      </c>
      <c r="C5217" s="1">
        <v>2025001</v>
      </c>
      <c r="D5217" s="1">
        <v>2001314</v>
      </c>
      <c r="E5217" s="2" t="s">
        <v>34</v>
      </c>
      <c r="F5217" s="2" t="s">
        <v>142</v>
      </c>
      <c r="G5217" s="2" t="s">
        <v>66</v>
      </c>
      <c r="H5217" s="2" t="s">
        <v>1239</v>
      </c>
      <c r="I5217" s="2" t="s">
        <v>1240</v>
      </c>
      <c r="J5217" s="2" t="s">
        <v>103</v>
      </c>
      <c r="K5217" s="2" t="s">
        <v>289</v>
      </c>
      <c r="L5217" s="2" t="s">
        <v>937</v>
      </c>
      <c r="M5217" s="2" t="s">
        <v>938</v>
      </c>
      <c r="N5217" s="2" t="s">
        <v>655</v>
      </c>
      <c r="O5217" s="3">
        <v>1</v>
      </c>
      <c r="P5217" s="3">
        <v>246.00569999999999</v>
      </c>
      <c r="Q5217" s="3">
        <v>267</v>
      </c>
      <c r="R5217" s="3">
        <v>267</v>
      </c>
      <c r="S5217" s="3">
        <v>20.994299999999999</v>
      </c>
      <c r="T5217" s="3">
        <v>20.99</v>
      </c>
      <c r="U5217" s="3">
        <v>7.86</v>
      </c>
      <c r="V5217" s="2" t="s">
        <v>123</v>
      </c>
      <c r="W5217" s="2" t="s">
        <v>124</v>
      </c>
      <c r="X5217" s="2" t="s">
        <v>44</v>
      </c>
      <c r="Y5217" s="19" t="str">
        <f>VLOOKUP(G5217,'Verweis Kd-Gruppe'!$A$2:$B$8,2,FALSE)</f>
        <v>EXP</v>
      </c>
      <c r="Z5217" s="19" t="str">
        <f>VLOOKUP(J5217,'Verweis Art-Gruppe'!$A$2:$B$15,2,FALSE)</f>
        <v>Geräte</v>
      </c>
      <c r="AA5217" s="19" t="str">
        <f>VLOOKUP(W5217,'Verweis Vertreter'!$A$2:$B$24,2,FALSE)</f>
        <v>Antonio Vuolo</v>
      </c>
      <c r="AB5217" s="12">
        <f t="shared" si="729"/>
        <v>1</v>
      </c>
      <c r="AC5217" s="12">
        <f t="shared" si="734"/>
        <v>246.00569999999999</v>
      </c>
      <c r="AD5217" s="12">
        <f t="shared" si="735"/>
        <v>267</v>
      </c>
      <c r="AE5217" s="12">
        <f t="shared" si="730"/>
        <v>267</v>
      </c>
      <c r="AF5217" s="12">
        <f t="shared" si="731"/>
        <v>20.994299999999999</v>
      </c>
      <c r="AG5217" s="12">
        <f t="shared" si="732"/>
        <v>20.99</v>
      </c>
      <c r="AH5217" s="9">
        <f t="shared" si="736"/>
        <v>7.8614232209737817E-2</v>
      </c>
      <c r="AI5217" s="14">
        <f>VLOOKUP(E5217,'Verweis Faktor'!$A:$B,2,FALSE)</f>
        <v>1</v>
      </c>
      <c r="AJ5217" s="14"/>
      <c r="AK5217" s="14" t="str">
        <f>IF(AL5217="Ja","Versandkosten",VLOOKUP(E5217,'Verweis Belegart'!$A$2:$B$9,2,FALSE))</f>
        <v>Hardware</v>
      </c>
      <c r="AL5217" s="14" t="str">
        <f t="shared" si="737"/>
        <v>Nein</v>
      </c>
      <c r="AM5217" s="14" t="str">
        <f t="shared" si="733"/>
        <v>Positiv</v>
      </c>
    </row>
    <row r="5218" spans="1:39" ht="17.25" customHeight="1" x14ac:dyDescent="0.35">
      <c r="A5218" s="17">
        <v>14574941</v>
      </c>
      <c r="B5218" s="2" t="s">
        <v>2487</v>
      </c>
      <c r="C5218" s="1">
        <v>2025001</v>
      </c>
      <c r="D5218" s="1">
        <v>2001314</v>
      </c>
      <c r="E5218" s="2" t="s">
        <v>34</v>
      </c>
      <c r="F5218" s="2" t="s">
        <v>142</v>
      </c>
      <c r="G5218" s="2" t="s">
        <v>66</v>
      </c>
      <c r="H5218" s="2" t="s">
        <v>1239</v>
      </c>
      <c r="I5218" s="2" t="s">
        <v>1240</v>
      </c>
      <c r="J5218" s="2" t="s">
        <v>103</v>
      </c>
      <c r="K5218" s="2" t="s">
        <v>293</v>
      </c>
      <c r="L5218" s="2" t="s">
        <v>616</v>
      </c>
      <c r="M5218" s="2" t="s">
        <v>617</v>
      </c>
      <c r="N5218" s="2" t="s">
        <v>618</v>
      </c>
      <c r="O5218" s="3">
        <v>1</v>
      </c>
      <c r="P5218" s="3">
        <v>495</v>
      </c>
      <c r="Q5218" s="3">
        <v>509</v>
      </c>
      <c r="R5218" s="3">
        <v>509</v>
      </c>
      <c r="S5218" s="3">
        <v>14</v>
      </c>
      <c r="T5218" s="3">
        <v>14</v>
      </c>
      <c r="U5218" s="3">
        <v>2.75</v>
      </c>
      <c r="V5218" s="2" t="s">
        <v>123</v>
      </c>
      <c r="W5218" s="2" t="s">
        <v>124</v>
      </c>
      <c r="X5218" s="2" t="s">
        <v>44</v>
      </c>
      <c r="Y5218" s="19" t="str">
        <f>VLOOKUP(G5218,'Verweis Kd-Gruppe'!$A$2:$B$8,2,FALSE)</f>
        <v>EXP</v>
      </c>
      <c r="Z5218" s="19" t="str">
        <f>VLOOKUP(J5218,'Verweis Art-Gruppe'!$A$2:$B$15,2,FALSE)</f>
        <v>Geräte</v>
      </c>
      <c r="AA5218" s="19" t="str">
        <f>VLOOKUP(W5218,'Verweis Vertreter'!$A$2:$B$24,2,FALSE)</f>
        <v>Antonio Vuolo</v>
      </c>
      <c r="AB5218" s="12">
        <f t="shared" si="729"/>
        <v>1</v>
      </c>
      <c r="AC5218" s="12">
        <f t="shared" si="734"/>
        <v>495</v>
      </c>
      <c r="AD5218" s="12">
        <f t="shared" si="735"/>
        <v>509</v>
      </c>
      <c r="AE5218" s="12">
        <f t="shared" si="730"/>
        <v>509</v>
      </c>
      <c r="AF5218" s="12">
        <f t="shared" si="731"/>
        <v>14</v>
      </c>
      <c r="AG5218" s="12">
        <f t="shared" si="732"/>
        <v>14</v>
      </c>
      <c r="AH5218" s="9">
        <f t="shared" si="736"/>
        <v>2.75049115913556E-2</v>
      </c>
      <c r="AI5218" s="14">
        <f>VLOOKUP(E5218,'Verweis Faktor'!$A:$B,2,FALSE)</f>
        <v>1</v>
      </c>
      <c r="AJ5218" s="14"/>
      <c r="AK5218" s="14" t="str">
        <f>IF(AL5218="Ja","Versandkosten",VLOOKUP(E5218,'Verweis Belegart'!$A$2:$B$9,2,FALSE))</f>
        <v>Hardware</v>
      </c>
      <c r="AL5218" s="14" t="str">
        <f t="shared" si="737"/>
        <v>Nein</v>
      </c>
      <c r="AM5218" s="14" t="str">
        <f t="shared" si="733"/>
        <v>Positiv</v>
      </c>
    </row>
    <row r="5219" spans="1:39" ht="17.25" customHeight="1" x14ac:dyDescent="0.35">
      <c r="A5219" s="17">
        <v>14574941</v>
      </c>
      <c r="B5219" s="2" t="s">
        <v>2487</v>
      </c>
      <c r="C5219" s="1">
        <v>2025001</v>
      </c>
      <c r="D5219" s="1">
        <v>2001314</v>
      </c>
      <c r="E5219" s="2" t="s">
        <v>34</v>
      </c>
      <c r="F5219" s="2" t="s">
        <v>142</v>
      </c>
      <c r="G5219" s="2" t="s">
        <v>66</v>
      </c>
      <c r="H5219" s="2" t="s">
        <v>1239</v>
      </c>
      <c r="I5219" s="2" t="s">
        <v>1240</v>
      </c>
      <c r="J5219" s="2" t="s">
        <v>103</v>
      </c>
      <c r="K5219" s="2" t="s">
        <v>296</v>
      </c>
      <c r="L5219" s="2" t="s">
        <v>323</v>
      </c>
      <c r="M5219" s="2" t="s">
        <v>324</v>
      </c>
      <c r="N5219" s="2" t="s">
        <v>325</v>
      </c>
      <c r="O5219" s="3">
        <v>1</v>
      </c>
      <c r="P5219" s="3">
        <v>181</v>
      </c>
      <c r="Q5219" s="3">
        <v>195</v>
      </c>
      <c r="R5219" s="3">
        <v>195</v>
      </c>
      <c r="S5219" s="3">
        <v>14</v>
      </c>
      <c r="T5219" s="3">
        <v>14</v>
      </c>
      <c r="U5219" s="3">
        <v>7.17</v>
      </c>
      <c r="V5219" s="2" t="s">
        <v>123</v>
      </c>
      <c r="W5219" s="2" t="s">
        <v>124</v>
      </c>
      <c r="X5219" s="2" t="s">
        <v>44</v>
      </c>
      <c r="Y5219" s="19" t="str">
        <f>VLOOKUP(G5219,'Verweis Kd-Gruppe'!$A$2:$B$8,2,FALSE)</f>
        <v>EXP</v>
      </c>
      <c r="Z5219" s="19" t="str">
        <f>VLOOKUP(J5219,'Verweis Art-Gruppe'!$A$2:$B$15,2,FALSE)</f>
        <v>Geräte</v>
      </c>
      <c r="AA5219" s="19" t="str">
        <f>VLOOKUP(W5219,'Verweis Vertreter'!$A$2:$B$24,2,FALSE)</f>
        <v>Antonio Vuolo</v>
      </c>
      <c r="AB5219" s="12">
        <f t="shared" si="729"/>
        <v>1</v>
      </c>
      <c r="AC5219" s="12">
        <f t="shared" si="734"/>
        <v>181</v>
      </c>
      <c r="AD5219" s="12">
        <f t="shared" si="735"/>
        <v>195</v>
      </c>
      <c r="AE5219" s="12">
        <f t="shared" si="730"/>
        <v>195</v>
      </c>
      <c r="AF5219" s="12">
        <f t="shared" si="731"/>
        <v>14</v>
      </c>
      <c r="AG5219" s="12">
        <f t="shared" si="732"/>
        <v>14</v>
      </c>
      <c r="AH5219" s="9">
        <f t="shared" si="736"/>
        <v>7.179487179487179E-2</v>
      </c>
      <c r="AI5219" s="14">
        <f>VLOOKUP(E5219,'Verweis Faktor'!$A:$B,2,FALSE)</f>
        <v>1</v>
      </c>
      <c r="AJ5219" s="14"/>
      <c r="AK5219" s="14" t="str">
        <f>IF(AL5219="Ja","Versandkosten",VLOOKUP(E5219,'Verweis Belegart'!$A$2:$B$9,2,FALSE))</f>
        <v>Hardware</v>
      </c>
      <c r="AL5219" s="14" t="str">
        <f t="shared" si="737"/>
        <v>Nein</v>
      </c>
      <c r="AM5219" s="14" t="str">
        <f t="shared" si="733"/>
        <v>Positiv</v>
      </c>
    </row>
    <row r="5220" spans="1:39" ht="17.25" customHeight="1" x14ac:dyDescent="0.35">
      <c r="A5220" s="17">
        <v>14574941</v>
      </c>
      <c r="B5220" s="2" t="s">
        <v>2487</v>
      </c>
      <c r="C5220" s="1">
        <v>2025001</v>
      </c>
      <c r="D5220" s="1">
        <v>2001314</v>
      </c>
      <c r="E5220" s="2" t="s">
        <v>34</v>
      </c>
      <c r="F5220" s="2" t="s">
        <v>142</v>
      </c>
      <c r="G5220" s="2" t="s">
        <v>66</v>
      </c>
      <c r="H5220" s="2" t="s">
        <v>1239</v>
      </c>
      <c r="I5220" s="2" t="s">
        <v>1240</v>
      </c>
      <c r="J5220" s="2" t="s">
        <v>103</v>
      </c>
      <c r="K5220" s="2" t="s">
        <v>299</v>
      </c>
      <c r="L5220" s="2" t="s">
        <v>1411</v>
      </c>
      <c r="M5220" s="2" t="s">
        <v>1412</v>
      </c>
      <c r="N5220" s="2" t="s">
        <v>1413</v>
      </c>
      <c r="O5220" s="3">
        <v>3</v>
      </c>
      <c r="P5220" s="3">
        <v>71</v>
      </c>
      <c r="Q5220" s="3">
        <v>74</v>
      </c>
      <c r="R5220" s="3">
        <v>222</v>
      </c>
      <c r="S5220" s="3">
        <v>3</v>
      </c>
      <c r="T5220" s="3">
        <v>9</v>
      </c>
      <c r="U5220" s="3">
        <v>4.05</v>
      </c>
      <c r="V5220" s="2" t="s">
        <v>123</v>
      </c>
      <c r="W5220" s="2" t="s">
        <v>124</v>
      </c>
      <c r="X5220" s="2" t="s">
        <v>44</v>
      </c>
      <c r="Y5220" s="19" t="str">
        <f>VLOOKUP(G5220,'Verweis Kd-Gruppe'!$A$2:$B$8,2,FALSE)</f>
        <v>EXP</v>
      </c>
      <c r="Z5220" s="19" t="str">
        <f>VLOOKUP(J5220,'Verweis Art-Gruppe'!$A$2:$B$15,2,FALSE)</f>
        <v>Geräte</v>
      </c>
      <c r="AA5220" s="19" t="str">
        <f>VLOOKUP(W5220,'Verweis Vertreter'!$A$2:$B$24,2,FALSE)</f>
        <v>Antonio Vuolo</v>
      </c>
      <c r="AB5220" s="12">
        <f t="shared" si="729"/>
        <v>3</v>
      </c>
      <c r="AC5220" s="12">
        <f t="shared" si="734"/>
        <v>71</v>
      </c>
      <c r="AD5220" s="12">
        <f t="shared" si="735"/>
        <v>74</v>
      </c>
      <c r="AE5220" s="12">
        <f t="shared" si="730"/>
        <v>222</v>
      </c>
      <c r="AF5220" s="12">
        <f t="shared" si="731"/>
        <v>3</v>
      </c>
      <c r="AG5220" s="12">
        <f t="shared" si="732"/>
        <v>9</v>
      </c>
      <c r="AH5220" s="9">
        <f t="shared" si="736"/>
        <v>4.0540540540540543E-2</v>
      </c>
      <c r="AI5220" s="14">
        <f>VLOOKUP(E5220,'Verweis Faktor'!$A:$B,2,FALSE)</f>
        <v>1</v>
      </c>
      <c r="AJ5220" s="14"/>
      <c r="AK5220" s="14" t="str">
        <f>IF(AL5220="Ja","Versandkosten",VLOOKUP(E5220,'Verweis Belegart'!$A$2:$B$9,2,FALSE))</f>
        <v>Hardware</v>
      </c>
      <c r="AL5220" s="14" t="str">
        <f t="shared" si="737"/>
        <v>Nein</v>
      </c>
      <c r="AM5220" s="14" t="str">
        <f t="shared" si="733"/>
        <v>Positiv</v>
      </c>
    </row>
    <row r="5221" spans="1:39" ht="17.25" customHeight="1" x14ac:dyDescent="0.35">
      <c r="A5221" s="17">
        <v>14574941</v>
      </c>
      <c r="B5221" s="2" t="s">
        <v>2487</v>
      </c>
      <c r="C5221" s="1">
        <v>2025001</v>
      </c>
      <c r="D5221" s="1">
        <v>2001314</v>
      </c>
      <c r="E5221" s="2" t="s">
        <v>34</v>
      </c>
      <c r="F5221" s="2" t="s">
        <v>142</v>
      </c>
      <c r="G5221" s="2" t="s">
        <v>66</v>
      </c>
      <c r="H5221" s="2" t="s">
        <v>1239</v>
      </c>
      <c r="I5221" s="2" t="s">
        <v>1240</v>
      </c>
      <c r="J5221" s="2" t="s">
        <v>103</v>
      </c>
      <c r="K5221" s="2" t="s">
        <v>300</v>
      </c>
      <c r="L5221" s="2" t="s">
        <v>1137</v>
      </c>
      <c r="M5221" s="2" t="s">
        <v>1138</v>
      </c>
      <c r="N5221" s="2" t="s">
        <v>1139</v>
      </c>
      <c r="O5221" s="3">
        <v>1</v>
      </c>
      <c r="P5221" s="3">
        <v>99.490700000000004</v>
      </c>
      <c r="Q5221" s="3">
        <v>91</v>
      </c>
      <c r="R5221" s="3">
        <v>91</v>
      </c>
      <c r="S5221" s="3">
        <v>-8.4907000000000004</v>
      </c>
      <c r="T5221" s="3">
        <v>-8.49</v>
      </c>
      <c r="U5221" s="3">
        <v>-9.33</v>
      </c>
      <c r="V5221" s="2" t="s">
        <v>123</v>
      </c>
      <c r="W5221" s="2" t="s">
        <v>124</v>
      </c>
      <c r="X5221" s="2" t="s">
        <v>44</v>
      </c>
      <c r="Y5221" s="19" t="str">
        <f>VLOOKUP(G5221,'Verweis Kd-Gruppe'!$A$2:$B$8,2,FALSE)</f>
        <v>EXP</v>
      </c>
      <c r="Z5221" s="19" t="str">
        <f>VLOOKUP(J5221,'Verweis Art-Gruppe'!$A$2:$B$15,2,FALSE)</f>
        <v>Geräte</v>
      </c>
      <c r="AA5221" s="19" t="str">
        <f>VLOOKUP(W5221,'Verweis Vertreter'!$A$2:$B$24,2,FALSE)</f>
        <v>Antonio Vuolo</v>
      </c>
      <c r="AB5221" s="12">
        <f t="shared" si="729"/>
        <v>1</v>
      </c>
      <c r="AC5221" s="12">
        <f t="shared" si="734"/>
        <v>99.490700000000004</v>
      </c>
      <c r="AD5221" s="12">
        <f t="shared" si="735"/>
        <v>91</v>
      </c>
      <c r="AE5221" s="12">
        <f t="shared" si="730"/>
        <v>91</v>
      </c>
      <c r="AF5221" s="12">
        <f t="shared" si="731"/>
        <v>-8.4907000000000004</v>
      </c>
      <c r="AG5221" s="12">
        <f t="shared" si="732"/>
        <v>-8.49</v>
      </c>
      <c r="AH5221" s="9">
        <f t="shared" si="736"/>
        <v>-9.3296703296703296E-2</v>
      </c>
      <c r="AI5221" s="14">
        <f>VLOOKUP(E5221,'Verweis Faktor'!$A:$B,2,FALSE)</f>
        <v>1</v>
      </c>
      <c r="AJ5221" s="14"/>
      <c r="AK5221" s="14" t="str">
        <f>IF(AL5221="Ja","Versandkosten",VLOOKUP(E5221,'Verweis Belegart'!$A$2:$B$9,2,FALSE))</f>
        <v>Hardware</v>
      </c>
      <c r="AL5221" s="14" t="str">
        <f t="shared" si="737"/>
        <v>Nein</v>
      </c>
      <c r="AM5221" s="14" t="str">
        <f t="shared" si="733"/>
        <v>Negativ</v>
      </c>
    </row>
    <row r="5222" spans="1:39" ht="17.25" customHeight="1" x14ac:dyDescent="0.35">
      <c r="A5222" s="17">
        <v>14574941</v>
      </c>
      <c r="B5222" s="2" t="s">
        <v>2487</v>
      </c>
      <c r="C5222" s="1">
        <v>2025001</v>
      </c>
      <c r="D5222" s="1">
        <v>2001314</v>
      </c>
      <c r="E5222" s="2" t="s">
        <v>34</v>
      </c>
      <c r="F5222" s="2" t="s">
        <v>142</v>
      </c>
      <c r="G5222" s="2" t="s">
        <v>66</v>
      </c>
      <c r="H5222" s="2" t="s">
        <v>1239</v>
      </c>
      <c r="I5222" s="2" t="s">
        <v>1240</v>
      </c>
      <c r="J5222" s="2" t="s">
        <v>103</v>
      </c>
      <c r="K5222" s="2" t="s">
        <v>301</v>
      </c>
      <c r="L5222" s="2" t="s">
        <v>1339</v>
      </c>
      <c r="M5222" s="2" t="s">
        <v>1340</v>
      </c>
      <c r="N5222" s="2" t="s">
        <v>922</v>
      </c>
      <c r="O5222" s="3">
        <v>1</v>
      </c>
      <c r="P5222" s="3">
        <v>77.5</v>
      </c>
      <c r="Q5222" s="3">
        <v>81</v>
      </c>
      <c r="R5222" s="3">
        <v>81</v>
      </c>
      <c r="S5222" s="3">
        <v>3.5</v>
      </c>
      <c r="T5222" s="3">
        <v>3.5</v>
      </c>
      <c r="U5222" s="3">
        <v>4.32</v>
      </c>
      <c r="V5222" s="2" t="s">
        <v>123</v>
      </c>
      <c r="W5222" s="2" t="s">
        <v>124</v>
      </c>
      <c r="X5222" s="2" t="s">
        <v>44</v>
      </c>
      <c r="Y5222" s="19" t="str">
        <f>VLOOKUP(G5222,'Verweis Kd-Gruppe'!$A$2:$B$8,2,FALSE)</f>
        <v>EXP</v>
      </c>
      <c r="Z5222" s="19" t="str">
        <f>VLOOKUP(J5222,'Verweis Art-Gruppe'!$A$2:$B$15,2,FALSE)</f>
        <v>Geräte</v>
      </c>
      <c r="AA5222" s="19" t="str">
        <f>VLOOKUP(W5222,'Verweis Vertreter'!$A$2:$B$24,2,FALSE)</f>
        <v>Antonio Vuolo</v>
      </c>
      <c r="AB5222" s="12">
        <f t="shared" si="729"/>
        <v>1</v>
      </c>
      <c r="AC5222" s="12">
        <f t="shared" si="734"/>
        <v>77.5</v>
      </c>
      <c r="AD5222" s="12">
        <f t="shared" si="735"/>
        <v>81</v>
      </c>
      <c r="AE5222" s="12">
        <f t="shared" si="730"/>
        <v>81</v>
      </c>
      <c r="AF5222" s="12">
        <f t="shared" si="731"/>
        <v>3.5</v>
      </c>
      <c r="AG5222" s="12">
        <f t="shared" si="732"/>
        <v>3.5</v>
      </c>
      <c r="AH5222" s="9">
        <f t="shared" si="736"/>
        <v>4.3209876543209874E-2</v>
      </c>
      <c r="AI5222" s="14">
        <f>VLOOKUP(E5222,'Verweis Faktor'!$A:$B,2,FALSE)</f>
        <v>1</v>
      </c>
      <c r="AJ5222" s="14"/>
      <c r="AK5222" s="14" t="str">
        <f>IF(AL5222="Ja","Versandkosten",VLOOKUP(E5222,'Verweis Belegart'!$A$2:$B$9,2,FALSE))</f>
        <v>Hardware</v>
      </c>
      <c r="AL5222" s="14" t="str">
        <f t="shared" si="737"/>
        <v>Nein</v>
      </c>
      <c r="AM5222" s="14" t="str">
        <f t="shared" si="733"/>
        <v>Positiv</v>
      </c>
    </row>
    <row r="5223" spans="1:39" ht="17.25" customHeight="1" x14ac:dyDescent="0.35">
      <c r="A5223" s="17">
        <v>14574941</v>
      </c>
      <c r="B5223" s="2" t="s">
        <v>2487</v>
      </c>
      <c r="C5223" s="1">
        <v>2025001</v>
      </c>
      <c r="D5223" s="1">
        <v>2001314</v>
      </c>
      <c r="E5223" s="2" t="s">
        <v>34</v>
      </c>
      <c r="F5223" s="2" t="s">
        <v>142</v>
      </c>
      <c r="G5223" s="2" t="s">
        <v>66</v>
      </c>
      <c r="H5223" s="2" t="s">
        <v>1239</v>
      </c>
      <c r="I5223" s="2" t="s">
        <v>1240</v>
      </c>
      <c r="J5223" s="2" t="s">
        <v>103</v>
      </c>
      <c r="K5223" s="2" t="s">
        <v>304</v>
      </c>
      <c r="L5223" s="2" t="s">
        <v>1339</v>
      </c>
      <c r="M5223" s="2" t="s">
        <v>1340</v>
      </c>
      <c r="N5223" s="2" t="s">
        <v>922</v>
      </c>
      <c r="O5223" s="3">
        <v>4</v>
      </c>
      <c r="P5223" s="3">
        <v>77.5</v>
      </c>
      <c r="Q5223" s="3">
        <v>81</v>
      </c>
      <c r="R5223" s="3">
        <v>324</v>
      </c>
      <c r="S5223" s="3">
        <v>3.5</v>
      </c>
      <c r="T5223" s="3">
        <v>14</v>
      </c>
      <c r="U5223" s="3">
        <v>4.32</v>
      </c>
      <c r="V5223" s="2" t="s">
        <v>123</v>
      </c>
      <c r="W5223" s="2" t="s">
        <v>124</v>
      </c>
      <c r="X5223" s="2" t="s">
        <v>44</v>
      </c>
      <c r="Y5223" s="19" t="str">
        <f>VLOOKUP(G5223,'Verweis Kd-Gruppe'!$A$2:$B$8,2,FALSE)</f>
        <v>EXP</v>
      </c>
      <c r="Z5223" s="19" t="str">
        <f>VLOOKUP(J5223,'Verweis Art-Gruppe'!$A$2:$B$15,2,FALSE)</f>
        <v>Geräte</v>
      </c>
      <c r="AA5223" s="19" t="str">
        <f>VLOOKUP(W5223,'Verweis Vertreter'!$A$2:$B$24,2,FALSE)</f>
        <v>Antonio Vuolo</v>
      </c>
      <c r="AB5223" s="12">
        <f t="shared" si="729"/>
        <v>4</v>
      </c>
      <c r="AC5223" s="12">
        <f t="shared" si="734"/>
        <v>77.5</v>
      </c>
      <c r="AD5223" s="12">
        <f t="shared" si="735"/>
        <v>81</v>
      </c>
      <c r="AE5223" s="12">
        <f t="shared" si="730"/>
        <v>324</v>
      </c>
      <c r="AF5223" s="12">
        <f t="shared" si="731"/>
        <v>3.5</v>
      </c>
      <c r="AG5223" s="12">
        <f t="shared" si="732"/>
        <v>14</v>
      </c>
      <c r="AH5223" s="9">
        <f t="shared" si="736"/>
        <v>4.3209876543209874E-2</v>
      </c>
      <c r="AI5223" s="14">
        <f>VLOOKUP(E5223,'Verweis Faktor'!$A:$B,2,FALSE)</f>
        <v>1</v>
      </c>
      <c r="AJ5223" s="14"/>
      <c r="AK5223" s="14" t="str">
        <f>IF(AL5223="Ja","Versandkosten",VLOOKUP(E5223,'Verweis Belegart'!$A$2:$B$9,2,FALSE))</f>
        <v>Hardware</v>
      </c>
      <c r="AL5223" s="14" t="str">
        <f t="shared" si="737"/>
        <v>Nein</v>
      </c>
      <c r="AM5223" s="14" t="str">
        <f t="shared" si="733"/>
        <v>Positiv</v>
      </c>
    </row>
    <row r="5224" spans="1:39" ht="17.25" customHeight="1" x14ac:dyDescent="0.35">
      <c r="A5224" s="17">
        <v>14574941</v>
      </c>
      <c r="B5224" s="2" t="s">
        <v>2487</v>
      </c>
      <c r="C5224" s="1">
        <v>2025001</v>
      </c>
      <c r="D5224" s="1">
        <v>2001314</v>
      </c>
      <c r="E5224" s="2" t="s">
        <v>34</v>
      </c>
      <c r="F5224" s="2" t="s">
        <v>142</v>
      </c>
      <c r="G5224" s="2" t="s">
        <v>66</v>
      </c>
      <c r="H5224" s="2" t="s">
        <v>1239</v>
      </c>
      <c r="I5224" s="2" t="s">
        <v>1240</v>
      </c>
      <c r="J5224" s="2" t="s">
        <v>103</v>
      </c>
      <c r="K5224" s="2" t="s">
        <v>307</v>
      </c>
      <c r="L5224" s="2" t="s">
        <v>1056</v>
      </c>
      <c r="M5224" s="2" t="s">
        <v>1057</v>
      </c>
      <c r="N5224" s="2" t="s">
        <v>1058</v>
      </c>
      <c r="O5224" s="3">
        <v>15</v>
      </c>
      <c r="P5224" s="3">
        <v>64</v>
      </c>
      <c r="Q5224" s="3">
        <v>68</v>
      </c>
      <c r="R5224" s="3">
        <v>1020</v>
      </c>
      <c r="S5224" s="3">
        <v>4</v>
      </c>
      <c r="T5224" s="3">
        <v>60</v>
      </c>
      <c r="U5224" s="3">
        <v>5.88</v>
      </c>
      <c r="V5224" s="2" t="s">
        <v>123</v>
      </c>
      <c r="W5224" s="2" t="s">
        <v>124</v>
      </c>
      <c r="X5224" s="2" t="s">
        <v>44</v>
      </c>
      <c r="Y5224" s="19" t="str">
        <f>VLOOKUP(G5224,'Verweis Kd-Gruppe'!$A$2:$B$8,2,FALSE)</f>
        <v>EXP</v>
      </c>
      <c r="Z5224" s="19" t="str">
        <f>VLOOKUP(J5224,'Verweis Art-Gruppe'!$A$2:$B$15,2,FALSE)</f>
        <v>Geräte</v>
      </c>
      <c r="AA5224" s="19" t="str">
        <f>VLOOKUP(W5224,'Verweis Vertreter'!$A$2:$B$24,2,FALSE)</f>
        <v>Antonio Vuolo</v>
      </c>
      <c r="AB5224" s="12">
        <f t="shared" si="729"/>
        <v>15</v>
      </c>
      <c r="AC5224" s="12">
        <f t="shared" si="734"/>
        <v>64</v>
      </c>
      <c r="AD5224" s="12">
        <f t="shared" si="735"/>
        <v>68</v>
      </c>
      <c r="AE5224" s="12">
        <f t="shared" si="730"/>
        <v>1020</v>
      </c>
      <c r="AF5224" s="12">
        <f t="shared" si="731"/>
        <v>4</v>
      </c>
      <c r="AG5224" s="12">
        <f t="shared" si="732"/>
        <v>60</v>
      </c>
      <c r="AH5224" s="9">
        <f t="shared" si="736"/>
        <v>5.8823529411764705E-2</v>
      </c>
      <c r="AI5224" s="14">
        <f>VLOOKUP(E5224,'Verweis Faktor'!$A:$B,2,FALSE)</f>
        <v>1</v>
      </c>
      <c r="AJ5224" s="14"/>
      <c r="AK5224" s="14" t="str">
        <f>IF(AL5224="Ja","Versandkosten",VLOOKUP(E5224,'Verweis Belegart'!$A$2:$B$9,2,FALSE))</f>
        <v>Hardware</v>
      </c>
      <c r="AL5224" s="14" t="str">
        <f t="shared" si="737"/>
        <v>Nein</v>
      </c>
      <c r="AM5224" s="14" t="str">
        <f t="shared" si="733"/>
        <v>Positiv</v>
      </c>
    </row>
    <row r="5225" spans="1:39" ht="17.25" customHeight="1" x14ac:dyDescent="0.35">
      <c r="A5225" s="17">
        <v>14574941</v>
      </c>
      <c r="B5225" s="2" t="s">
        <v>2487</v>
      </c>
      <c r="C5225" s="1">
        <v>2025001</v>
      </c>
      <c r="D5225" s="1">
        <v>2001314</v>
      </c>
      <c r="E5225" s="2" t="s">
        <v>34</v>
      </c>
      <c r="F5225" s="2" t="s">
        <v>142</v>
      </c>
      <c r="G5225" s="2" t="s">
        <v>66</v>
      </c>
      <c r="H5225" s="2" t="s">
        <v>1239</v>
      </c>
      <c r="I5225" s="2" t="s">
        <v>1240</v>
      </c>
      <c r="J5225" s="2" t="s">
        <v>103</v>
      </c>
      <c r="K5225" s="2" t="s">
        <v>311</v>
      </c>
      <c r="L5225" s="2" t="s">
        <v>275</v>
      </c>
      <c r="M5225" s="2" t="s">
        <v>276</v>
      </c>
      <c r="N5225" s="2" t="s">
        <v>271</v>
      </c>
      <c r="O5225" s="3">
        <v>1</v>
      </c>
      <c r="P5225" s="3">
        <v>416</v>
      </c>
      <c r="Q5225" s="3">
        <v>428</v>
      </c>
      <c r="R5225" s="3">
        <v>428</v>
      </c>
      <c r="S5225" s="3">
        <v>12</v>
      </c>
      <c r="T5225" s="3">
        <v>12</v>
      </c>
      <c r="U5225" s="3">
        <v>2.8</v>
      </c>
      <c r="V5225" s="2" t="s">
        <v>123</v>
      </c>
      <c r="W5225" s="2" t="s">
        <v>124</v>
      </c>
      <c r="X5225" s="2" t="s">
        <v>44</v>
      </c>
      <c r="Y5225" s="19" t="str">
        <f>VLOOKUP(G5225,'Verweis Kd-Gruppe'!$A$2:$B$8,2,FALSE)</f>
        <v>EXP</v>
      </c>
      <c r="Z5225" s="19" t="str">
        <f>VLOOKUP(J5225,'Verweis Art-Gruppe'!$A$2:$B$15,2,FALSE)</f>
        <v>Geräte</v>
      </c>
      <c r="AA5225" s="19" t="str">
        <f>VLOOKUP(W5225,'Verweis Vertreter'!$A$2:$B$24,2,FALSE)</f>
        <v>Antonio Vuolo</v>
      </c>
      <c r="AB5225" s="12">
        <f t="shared" si="729"/>
        <v>1</v>
      </c>
      <c r="AC5225" s="12">
        <f t="shared" si="734"/>
        <v>416</v>
      </c>
      <c r="AD5225" s="12">
        <f t="shared" si="735"/>
        <v>428</v>
      </c>
      <c r="AE5225" s="12">
        <f t="shared" si="730"/>
        <v>428</v>
      </c>
      <c r="AF5225" s="12">
        <f t="shared" si="731"/>
        <v>12</v>
      </c>
      <c r="AG5225" s="12">
        <f t="shared" si="732"/>
        <v>12</v>
      </c>
      <c r="AH5225" s="9">
        <f t="shared" si="736"/>
        <v>2.8037383177570093E-2</v>
      </c>
      <c r="AI5225" s="14">
        <f>VLOOKUP(E5225,'Verweis Faktor'!$A:$B,2,FALSE)</f>
        <v>1</v>
      </c>
      <c r="AJ5225" s="14"/>
      <c r="AK5225" s="14" t="str">
        <f>IF(AL5225="Ja","Versandkosten",VLOOKUP(E5225,'Verweis Belegart'!$A$2:$B$9,2,FALSE))</f>
        <v>Hardware</v>
      </c>
      <c r="AL5225" s="14" t="str">
        <f t="shared" si="737"/>
        <v>Nein</v>
      </c>
      <c r="AM5225" s="14" t="str">
        <f t="shared" si="733"/>
        <v>Positiv</v>
      </c>
    </row>
    <row r="5226" spans="1:39" ht="17.25" customHeight="1" x14ac:dyDescent="0.35">
      <c r="A5226" s="17">
        <v>14574941</v>
      </c>
      <c r="B5226" s="2" t="s">
        <v>2487</v>
      </c>
      <c r="C5226" s="1">
        <v>2025001</v>
      </c>
      <c r="D5226" s="1">
        <v>2001314</v>
      </c>
      <c r="E5226" s="2" t="s">
        <v>34</v>
      </c>
      <c r="F5226" s="2" t="s">
        <v>142</v>
      </c>
      <c r="G5226" s="2" t="s">
        <v>66</v>
      </c>
      <c r="H5226" s="2" t="s">
        <v>1239</v>
      </c>
      <c r="I5226" s="2" t="s">
        <v>1240</v>
      </c>
      <c r="J5226" s="2" t="s">
        <v>103</v>
      </c>
      <c r="K5226" s="2" t="s">
        <v>478</v>
      </c>
      <c r="L5226" s="2" t="s">
        <v>2147</v>
      </c>
      <c r="M5226" s="2" t="s">
        <v>2148</v>
      </c>
      <c r="N5226" s="2" t="s">
        <v>94</v>
      </c>
      <c r="O5226" s="3">
        <v>1</v>
      </c>
      <c r="P5226" s="3">
        <v>332</v>
      </c>
      <c r="Q5226" s="3">
        <v>349</v>
      </c>
      <c r="R5226" s="3">
        <v>349</v>
      </c>
      <c r="S5226" s="3">
        <v>17</v>
      </c>
      <c r="T5226" s="3">
        <v>17</v>
      </c>
      <c r="U5226" s="3">
        <v>4.87</v>
      </c>
      <c r="V5226" s="2" t="s">
        <v>123</v>
      </c>
      <c r="W5226" s="2" t="s">
        <v>124</v>
      </c>
      <c r="X5226" s="2" t="s">
        <v>44</v>
      </c>
      <c r="Y5226" s="19" t="str">
        <f>VLOOKUP(G5226,'Verweis Kd-Gruppe'!$A$2:$B$8,2,FALSE)</f>
        <v>EXP</v>
      </c>
      <c r="Z5226" s="19" t="str">
        <f>VLOOKUP(J5226,'Verweis Art-Gruppe'!$A$2:$B$15,2,FALSE)</f>
        <v>Geräte</v>
      </c>
      <c r="AA5226" s="19" t="str">
        <f>VLOOKUP(W5226,'Verweis Vertreter'!$A$2:$B$24,2,FALSE)</f>
        <v>Antonio Vuolo</v>
      </c>
      <c r="AB5226" s="12">
        <f t="shared" si="729"/>
        <v>1</v>
      </c>
      <c r="AC5226" s="12">
        <f t="shared" si="734"/>
        <v>332</v>
      </c>
      <c r="AD5226" s="12">
        <f t="shared" si="735"/>
        <v>349</v>
      </c>
      <c r="AE5226" s="12">
        <f t="shared" si="730"/>
        <v>349</v>
      </c>
      <c r="AF5226" s="12">
        <f t="shared" si="731"/>
        <v>17</v>
      </c>
      <c r="AG5226" s="12">
        <f t="shared" si="732"/>
        <v>17</v>
      </c>
      <c r="AH5226" s="9">
        <f t="shared" si="736"/>
        <v>4.8710601719197708E-2</v>
      </c>
      <c r="AI5226" s="14">
        <f>VLOOKUP(E5226,'Verweis Faktor'!$A:$B,2,FALSE)</f>
        <v>1</v>
      </c>
      <c r="AJ5226" s="14"/>
      <c r="AK5226" s="14" t="str">
        <f>IF(AL5226="Ja","Versandkosten",VLOOKUP(E5226,'Verweis Belegart'!$A$2:$B$9,2,FALSE))</f>
        <v>Hardware</v>
      </c>
      <c r="AL5226" s="14" t="str">
        <f t="shared" si="737"/>
        <v>Nein</v>
      </c>
      <c r="AM5226" s="14" t="str">
        <f t="shared" si="733"/>
        <v>Positiv</v>
      </c>
    </row>
    <row r="5227" spans="1:39" ht="17.25" customHeight="1" x14ac:dyDescent="0.35">
      <c r="A5227" s="17">
        <v>14574941</v>
      </c>
      <c r="B5227" s="2" t="s">
        <v>2487</v>
      </c>
      <c r="C5227" s="1">
        <v>2025001</v>
      </c>
      <c r="D5227" s="1">
        <v>2001314</v>
      </c>
      <c r="E5227" s="2" t="s">
        <v>34</v>
      </c>
      <c r="F5227" s="2" t="s">
        <v>142</v>
      </c>
      <c r="G5227" s="2" t="s">
        <v>66</v>
      </c>
      <c r="H5227" s="2" t="s">
        <v>1239</v>
      </c>
      <c r="I5227" s="2" t="s">
        <v>1240</v>
      </c>
      <c r="J5227" s="2" t="s">
        <v>103</v>
      </c>
      <c r="K5227" s="2" t="s">
        <v>482</v>
      </c>
      <c r="L5227" s="2" t="s">
        <v>631</v>
      </c>
      <c r="M5227" s="2" t="s">
        <v>632</v>
      </c>
      <c r="N5227" s="2" t="s">
        <v>379</v>
      </c>
      <c r="O5227" s="3">
        <v>1</v>
      </c>
      <c r="P5227" s="3">
        <v>417</v>
      </c>
      <c r="Q5227" s="3">
        <v>438</v>
      </c>
      <c r="R5227" s="3">
        <v>438</v>
      </c>
      <c r="S5227" s="3">
        <v>21</v>
      </c>
      <c r="T5227" s="3">
        <v>21</v>
      </c>
      <c r="U5227" s="3">
        <v>4.79</v>
      </c>
      <c r="V5227" s="2" t="s">
        <v>123</v>
      </c>
      <c r="W5227" s="2" t="s">
        <v>124</v>
      </c>
      <c r="X5227" s="2" t="s">
        <v>44</v>
      </c>
      <c r="Y5227" s="19" t="str">
        <f>VLOOKUP(G5227,'Verweis Kd-Gruppe'!$A$2:$B$8,2,FALSE)</f>
        <v>EXP</v>
      </c>
      <c r="Z5227" s="19" t="str">
        <f>VLOOKUP(J5227,'Verweis Art-Gruppe'!$A$2:$B$15,2,FALSE)</f>
        <v>Geräte</v>
      </c>
      <c r="AA5227" s="19" t="str">
        <f>VLOOKUP(W5227,'Verweis Vertreter'!$A$2:$B$24,2,FALSE)</f>
        <v>Antonio Vuolo</v>
      </c>
      <c r="AB5227" s="12">
        <f t="shared" si="729"/>
        <v>1</v>
      </c>
      <c r="AC5227" s="12">
        <f t="shared" si="734"/>
        <v>417</v>
      </c>
      <c r="AD5227" s="12">
        <f t="shared" si="735"/>
        <v>438</v>
      </c>
      <c r="AE5227" s="12">
        <f t="shared" si="730"/>
        <v>438</v>
      </c>
      <c r="AF5227" s="12">
        <f t="shared" si="731"/>
        <v>21</v>
      </c>
      <c r="AG5227" s="12">
        <f t="shared" si="732"/>
        <v>21</v>
      </c>
      <c r="AH5227" s="9">
        <f t="shared" si="736"/>
        <v>4.7945205479452052E-2</v>
      </c>
      <c r="AI5227" s="14">
        <f>VLOOKUP(E5227,'Verweis Faktor'!$A:$B,2,FALSE)</f>
        <v>1</v>
      </c>
      <c r="AJ5227" s="14"/>
      <c r="AK5227" s="14" t="str">
        <f>IF(AL5227="Ja","Versandkosten",VLOOKUP(E5227,'Verweis Belegart'!$A$2:$B$9,2,FALSE))</f>
        <v>Hardware</v>
      </c>
      <c r="AL5227" s="14" t="str">
        <f t="shared" si="737"/>
        <v>Nein</v>
      </c>
      <c r="AM5227" s="14" t="str">
        <f t="shared" si="733"/>
        <v>Positiv</v>
      </c>
    </row>
    <row r="5228" spans="1:39" ht="17.25" customHeight="1" x14ac:dyDescent="0.35">
      <c r="A5228" s="17">
        <v>14574941</v>
      </c>
      <c r="B5228" s="2" t="s">
        <v>2487</v>
      </c>
      <c r="C5228" s="1">
        <v>2025001</v>
      </c>
      <c r="D5228" s="1">
        <v>2001314</v>
      </c>
      <c r="E5228" s="2" t="s">
        <v>34</v>
      </c>
      <c r="F5228" s="2" t="s">
        <v>142</v>
      </c>
      <c r="G5228" s="2" t="s">
        <v>66</v>
      </c>
      <c r="H5228" s="2" t="s">
        <v>1239</v>
      </c>
      <c r="I5228" s="2" t="s">
        <v>1240</v>
      </c>
      <c r="J5228" s="2" t="s">
        <v>103</v>
      </c>
      <c r="K5228" s="2" t="s">
        <v>485</v>
      </c>
      <c r="L5228" s="2" t="s">
        <v>1698</v>
      </c>
      <c r="M5228" s="2" t="s">
        <v>1699</v>
      </c>
      <c r="N5228" s="2" t="s">
        <v>1040</v>
      </c>
      <c r="O5228" s="3">
        <v>5</v>
      </c>
      <c r="P5228" s="3">
        <v>1127.0915</v>
      </c>
      <c r="Q5228" s="3">
        <v>1095</v>
      </c>
      <c r="R5228" s="3">
        <v>5475</v>
      </c>
      <c r="S5228" s="3">
        <v>-32.091500000000003</v>
      </c>
      <c r="T5228" s="3">
        <v>-160.46</v>
      </c>
      <c r="U5228" s="3">
        <v>-2.93</v>
      </c>
      <c r="V5228" s="2" t="s">
        <v>123</v>
      </c>
      <c r="W5228" s="2" t="s">
        <v>124</v>
      </c>
      <c r="X5228" s="2" t="s">
        <v>44</v>
      </c>
      <c r="Y5228" s="19" t="str">
        <f>VLOOKUP(G5228,'Verweis Kd-Gruppe'!$A$2:$B$8,2,FALSE)</f>
        <v>EXP</v>
      </c>
      <c r="Z5228" s="19" t="str">
        <f>VLOOKUP(J5228,'Verweis Art-Gruppe'!$A$2:$B$15,2,FALSE)</f>
        <v>Geräte</v>
      </c>
      <c r="AA5228" s="19" t="str">
        <f>VLOOKUP(W5228,'Verweis Vertreter'!$A$2:$B$24,2,FALSE)</f>
        <v>Antonio Vuolo</v>
      </c>
      <c r="AB5228" s="12">
        <f t="shared" si="729"/>
        <v>5</v>
      </c>
      <c r="AC5228" s="12">
        <f t="shared" si="734"/>
        <v>1127.0915</v>
      </c>
      <c r="AD5228" s="12">
        <f t="shared" si="735"/>
        <v>1095</v>
      </c>
      <c r="AE5228" s="12">
        <f t="shared" si="730"/>
        <v>5475</v>
      </c>
      <c r="AF5228" s="12">
        <f t="shared" si="731"/>
        <v>-32.091500000000003</v>
      </c>
      <c r="AG5228" s="12">
        <f t="shared" si="732"/>
        <v>-160.46</v>
      </c>
      <c r="AH5228" s="9">
        <f t="shared" si="736"/>
        <v>-2.9307762557077628E-2</v>
      </c>
      <c r="AI5228" s="14">
        <f>VLOOKUP(E5228,'Verweis Faktor'!$A:$B,2,FALSE)</f>
        <v>1</v>
      </c>
      <c r="AJ5228" s="14"/>
      <c r="AK5228" s="14" t="str">
        <f>IF(AL5228="Ja","Versandkosten",VLOOKUP(E5228,'Verweis Belegart'!$A$2:$B$9,2,FALSE))</f>
        <v>Hardware</v>
      </c>
      <c r="AL5228" s="14" t="str">
        <f t="shared" si="737"/>
        <v>Nein</v>
      </c>
      <c r="AM5228" s="14" t="str">
        <f t="shared" si="733"/>
        <v>Negativ</v>
      </c>
    </row>
    <row r="5229" spans="1:39" ht="17.25" customHeight="1" x14ac:dyDescent="0.35">
      <c r="A5229" s="17">
        <v>14574941</v>
      </c>
      <c r="B5229" s="2" t="s">
        <v>2487</v>
      </c>
      <c r="C5229" s="1">
        <v>2025001</v>
      </c>
      <c r="D5229" s="1">
        <v>2001314</v>
      </c>
      <c r="E5229" s="2" t="s">
        <v>34</v>
      </c>
      <c r="F5229" s="2" t="s">
        <v>142</v>
      </c>
      <c r="G5229" s="2" t="s">
        <v>66</v>
      </c>
      <c r="H5229" s="2" t="s">
        <v>1239</v>
      </c>
      <c r="I5229" s="2" t="s">
        <v>1240</v>
      </c>
      <c r="J5229" s="2" t="s">
        <v>103</v>
      </c>
      <c r="K5229" s="2" t="s">
        <v>486</v>
      </c>
      <c r="L5229" s="2" t="s">
        <v>1787</v>
      </c>
      <c r="M5229" s="2" t="s">
        <v>1788</v>
      </c>
      <c r="N5229" s="2" t="s">
        <v>1789</v>
      </c>
      <c r="O5229" s="3">
        <v>2</v>
      </c>
      <c r="P5229" s="3">
        <v>233.99080000000001</v>
      </c>
      <c r="Q5229" s="3">
        <v>185</v>
      </c>
      <c r="R5229" s="3">
        <v>370</v>
      </c>
      <c r="S5229" s="3">
        <v>-48.9908</v>
      </c>
      <c r="T5229" s="3">
        <v>-97.98</v>
      </c>
      <c r="U5229" s="3">
        <v>-26.48</v>
      </c>
      <c r="V5229" s="2" t="s">
        <v>123</v>
      </c>
      <c r="W5229" s="2" t="s">
        <v>124</v>
      </c>
      <c r="X5229" s="2" t="s">
        <v>44</v>
      </c>
      <c r="Y5229" s="19" t="str">
        <f>VLOOKUP(G5229,'Verweis Kd-Gruppe'!$A$2:$B$8,2,FALSE)</f>
        <v>EXP</v>
      </c>
      <c r="Z5229" s="19" t="str">
        <f>VLOOKUP(J5229,'Verweis Art-Gruppe'!$A$2:$B$15,2,FALSE)</f>
        <v>Geräte</v>
      </c>
      <c r="AA5229" s="19" t="str">
        <f>VLOOKUP(W5229,'Verweis Vertreter'!$A$2:$B$24,2,FALSE)</f>
        <v>Antonio Vuolo</v>
      </c>
      <c r="AB5229" s="12">
        <f t="shared" si="729"/>
        <v>2</v>
      </c>
      <c r="AC5229" s="12">
        <f t="shared" si="734"/>
        <v>233.99080000000001</v>
      </c>
      <c r="AD5229" s="12">
        <f t="shared" si="735"/>
        <v>185</v>
      </c>
      <c r="AE5229" s="12">
        <f t="shared" si="730"/>
        <v>370</v>
      </c>
      <c r="AF5229" s="12">
        <f t="shared" si="731"/>
        <v>-48.9908</v>
      </c>
      <c r="AG5229" s="12">
        <f t="shared" si="732"/>
        <v>-97.98</v>
      </c>
      <c r="AH5229" s="9">
        <f t="shared" si="736"/>
        <v>-0.26481081081081081</v>
      </c>
      <c r="AI5229" s="14">
        <f>VLOOKUP(E5229,'Verweis Faktor'!$A:$B,2,FALSE)</f>
        <v>1</v>
      </c>
      <c r="AJ5229" s="14"/>
      <c r="AK5229" s="14" t="str">
        <f>IF(AL5229="Ja","Versandkosten",VLOOKUP(E5229,'Verweis Belegart'!$A$2:$B$9,2,FALSE))</f>
        <v>Hardware</v>
      </c>
      <c r="AL5229" s="14" t="str">
        <f t="shared" si="737"/>
        <v>Nein</v>
      </c>
      <c r="AM5229" s="14" t="str">
        <f t="shared" si="733"/>
        <v>Negativ</v>
      </c>
    </row>
    <row r="5230" spans="1:39" ht="17.25" customHeight="1" x14ac:dyDescent="0.35">
      <c r="A5230" s="17">
        <v>14574941</v>
      </c>
      <c r="B5230" s="2" t="s">
        <v>2487</v>
      </c>
      <c r="C5230" s="1">
        <v>2025001</v>
      </c>
      <c r="D5230" s="1">
        <v>2001314</v>
      </c>
      <c r="E5230" s="2" t="s">
        <v>34</v>
      </c>
      <c r="F5230" s="2" t="s">
        <v>142</v>
      </c>
      <c r="G5230" s="2" t="s">
        <v>66</v>
      </c>
      <c r="H5230" s="2" t="s">
        <v>1239</v>
      </c>
      <c r="I5230" s="2" t="s">
        <v>1240</v>
      </c>
      <c r="J5230" s="2" t="s">
        <v>103</v>
      </c>
      <c r="K5230" s="2" t="s">
        <v>490</v>
      </c>
      <c r="L5230" s="2" t="s">
        <v>410</v>
      </c>
      <c r="M5230" s="2" t="s">
        <v>411</v>
      </c>
      <c r="N5230" s="2" t="s">
        <v>412</v>
      </c>
      <c r="O5230" s="3">
        <v>2</v>
      </c>
      <c r="P5230" s="3">
        <v>218.56469999999999</v>
      </c>
      <c r="Q5230" s="3">
        <v>259</v>
      </c>
      <c r="R5230" s="3">
        <v>518</v>
      </c>
      <c r="S5230" s="3">
        <v>40.435299999999998</v>
      </c>
      <c r="T5230" s="3">
        <v>80.87</v>
      </c>
      <c r="U5230" s="3">
        <v>15.61</v>
      </c>
      <c r="V5230" s="2" t="s">
        <v>123</v>
      </c>
      <c r="W5230" s="2" t="s">
        <v>124</v>
      </c>
      <c r="X5230" s="2" t="s">
        <v>44</v>
      </c>
      <c r="Y5230" s="19" t="str">
        <f>VLOOKUP(G5230,'Verweis Kd-Gruppe'!$A$2:$B$8,2,FALSE)</f>
        <v>EXP</v>
      </c>
      <c r="Z5230" s="19" t="str">
        <f>VLOOKUP(J5230,'Verweis Art-Gruppe'!$A$2:$B$15,2,FALSE)</f>
        <v>Geräte</v>
      </c>
      <c r="AA5230" s="19" t="str">
        <f>VLOOKUP(W5230,'Verweis Vertreter'!$A$2:$B$24,2,FALSE)</f>
        <v>Antonio Vuolo</v>
      </c>
      <c r="AB5230" s="12">
        <f t="shared" si="729"/>
        <v>2</v>
      </c>
      <c r="AC5230" s="12">
        <f t="shared" si="734"/>
        <v>218.56469999999999</v>
      </c>
      <c r="AD5230" s="12">
        <f t="shared" si="735"/>
        <v>259</v>
      </c>
      <c r="AE5230" s="12">
        <f t="shared" si="730"/>
        <v>518</v>
      </c>
      <c r="AF5230" s="12">
        <f t="shared" si="731"/>
        <v>40.435299999999998</v>
      </c>
      <c r="AG5230" s="12">
        <f t="shared" si="732"/>
        <v>80.87</v>
      </c>
      <c r="AH5230" s="9">
        <f t="shared" si="736"/>
        <v>0.15611969111969112</v>
      </c>
      <c r="AI5230" s="14">
        <f>VLOOKUP(E5230,'Verweis Faktor'!$A:$B,2,FALSE)</f>
        <v>1</v>
      </c>
      <c r="AJ5230" s="14"/>
      <c r="AK5230" s="14" t="str">
        <f>IF(AL5230="Ja","Versandkosten",VLOOKUP(E5230,'Verweis Belegart'!$A$2:$B$9,2,FALSE))</f>
        <v>Hardware</v>
      </c>
      <c r="AL5230" s="14" t="str">
        <f t="shared" si="737"/>
        <v>Nein</v>
      </c>
      <c r="AM5230" s="14" t="str">
        <f t="shared" si="733"/>
        <v>Positiv</v>
      </c>
    </row>
    <row r="5231" spans="1:39" ht="17.25" customHeight="1" x14ac:dyDescent="0.35">
      <c r="A5231" s="17">
        <v>14574941</v>
      </c>
      <c r="B5231" s="2" t="s">
        <v>2487</v>
      </c>
      <c r="C5231" s="1">
        <v>2025001</v>
      </c>
      <c r="D5231" s="1">
        <v>2001314</v>
      </c>
      <c r="E5231" s="2" t="s">
        <v>34</v>
      </c>
      <c r="F5231" s="2" t="s">
        <v>142</v>
      </c>
      <c r="G5231" s="2" t="s">
        <v>66</v>
      </c>
      <c r="H5231" s="2" t="s">
        <v>1239</v>
      </c>
      <c r="I5231" s="2" t="s">
        <v>1240</v>
      </c>
      <c r="J5231" s="2" t="s">
        <v>103</v>
      </c>
      <c r="K5231" s="2" t="s">
        <v>494</v>
      </c>
      <c r="L5231" s="2" t="s">
        <v>410</v>
      </c>
      <c r="M5231" s="2" t="s">
        <v>411</v>
      </c>
      <c r="N5231" s="2" t="s">
        <v>412</v>
      </c>
      <c r="O5231" s="3">
        <v>1</v>
      </c>
      <c r="P5231" s="3">
        <v>218.56469999999999</v>
      </c>
      <c r="Q5231" s="3">
        <v>259</v>
      </c>
      <c r="R5231" s="3">
        <v>259</v>
      </c>
      <c r="S5231" s="3">
        <v>40.435299999999998</v>
      </c>
      <c r="T5231" s="3">
        <v>40.44</v>
      </c>
      <c r="U5231" s="3">
        <v>15.61</v>
      </c>
      <c r="V5231" s="2" t="s">
        <v>123</v>
      </c>
      <c r="W5231" s="2" t="s">
        <v>124</v>
      </c>
      <c r="X5231" s="2" t="s">
        <v>44</v>
      </c>
      <c r="Y5231" s="19" t="str">
        <f>VLOOKUP(G5231,'Verweis Kd-Gruppe'!$A$2:$B$8,2,FALSE)</f>
        <v>EXP</v>
      </c>
      <c r="Z5231" s="19" t="str">
        <f>VLOOKUP(J5231,'Verweis Art-Gruppe'!$A$2:$B$15,2,FALSE)</f>
        <v>Geräte</v>
      </c>
      <c r="AA5231" s="19" t="str">
        <f>VLOOKUP(W5231,'Verweis Vertreter'!$A$2:$B$24,2,FALSE)</f>
        <v>Antonio Vuolo</v>
      </c>
      <c r="AB5231" s="12">
        <f t="shared" si="729"/>
        <v>1</v>
      </c>
      <c r="AC5231" s="12">
        <f t="shared" si="734"/>
        <v>218.56469999999999</v>
      </c>
      <c r="AD5231" s="12">
        <f t="shared" si="735"/>
        <v>259</v>
      </c>
      <c r="AE5231" s="12">
        <f t="shared" si="730"/>
        <v>259</v>
      </c>
      <c r="AF5231" s="12">
        <f t="shared" si="731"/>
        <v>40.435299999999998</v>
      </c>
      <c r="AG5231" s="12">
        <f t="shared" si="732"/>
        <v>40.44</v>
      </c>
      <c r="AH5231" s="9">
        <f t="shared" si="736"/>
        <v>0.15613899613899612</v>
      </c>
      <c r="AI5231" s="14">
        <f>VLOOKUP(E5231,'Verweis Faktor'!$A:$B,2,FALSE)</f>
        <v>1</v>
      </c>
      <c r="AJ5231" s="14"/>
      <c r="AK5231" s="14" t="str">
        <f>IF(AL5231="Ja","Versandkosten",VLOOKUP(E5231,'Verweis Belegart'!$A$2:$B$9,2,FALSE))</f>
        <v>Hardware</v>
      </c>
      <c r="AL5231" s="14" t="str">
        <f t="shared" si="737"/>
        <v>Nein</v>
      </c>
      <c r="AM5231" s="14" t="str">
        <f t="shared" si="733"/>
        <v>Positiv</v>
      </c>
    </row>
    <row r="5232" spans="1:39" ht="17.25" customHeight="1" x14ac:dyDescent="0.35">
      <c r="A5232" s="17">
        <v>14574941</v>
      </c>
      <c r="B5232" s="2" t="s">
        <v>2487</v>
      </c>
      <c r="C5232" s="1">
        <v>2025001</v>
      </c>
      <c r="D5232" s="1">
        <v>2001314</v>
      </c>
      <c r="E5232" s="2" t="s">
        <v>34</v>
      </c>
      <c r="F5232" s="2" t="s">
        <v>142</v>
      </c>
      <c r="G5232" s="2" t="s">
        <v>66</v>
      </c>
      <c r="H5232" s="2" t="s">
        <v>1239</v>
      </c>
      <c r="I5232" s="2" t="s">
        <v>1240</v>
      </c>
      <c r="J5232" s="2" t="s">
        <v>103</v>
      </c>
      <c r="K5232" s="2" t="s">
        <v>498</v>
      </c>
      <c r="L5232" s="2" t="s">
        <v>1556</v>
      </c>
      <c r="M5232" s="2" t="s">
        <v>1557</v>
      </c>
      <c r="N5232" s="2" t="s">
        <v>481</v>
      </c>
      <c r="O5232" s="3">
        <v>3</v>
      </c>
      <c r="P5232" s="3">
        <v>109</v>
      </c>
      <c r="Q5232" s="3">
        <v>120</v>
      </c>
      <c r="R5232" s="3">
        <v>360</v>
      </c>
      <c r="S5232" s="3">
        <v>11</v>
      </c>
      <c r="T5232" s="3">
        <v>33</v>
      </c>
      <c r="U5232" s="3">
        <v>9.16</v>
      </c>
      <c r="V5232" s="2" t="s">
        <v>123</v>
      </c>
      <c r="W5232" s="2" t="s">
        <v>124</v>
      </c>
      <c r="X5232" s="2" t="s">
        <v>44</v>
      </c>
      <c r="Y5232" s="19" t="str">
        <f>VLOOKUP(G5232,'Verweis Kd-Gruppe'!$A$2:$B$8,2,FALSE)</f>
        <v>EXP</v>
      </c>
      <c r="Z5232" s="19" t="str">
        <f>VLOOKUP(J5232,'Verweis Art-Gruppe'!$A$2:$B$15,2,FALSE)</f>
        <v>Geräte</v>
      </c>
      <c r="AA5232" s="19" t="str">
        <f>VLOOKUP(W5232,'Verweis Vertreter'!$A$2:$B$24,2,FALSE)</f>
        <v>Antonio Vuolo</v>
      </c>
      <c r="AB5232" s="12">
        <f t="shared" si="729"/>
        <v>3</v>
      </c>
      <c r="AC5232" s="12">
        <f t="shared" si="734"/>
        <v>109</v>
      </c>
      <c r="AD5232" s="12">
        <f t="shared" si="735"/>
        <v>120</v>
      </c>
      <c r="AE5232" s="12">
        <f t="shared" si="730"/>
        <v>360</v>
      </c>
      <c r="AF5232" s="12">
        <f t="shared" si="731"/>
        <v>11</v>
      </c>
      <c r="AG5232" s="12">
        <f t="shared" si="732"/>
        <v>33</v>
      </c>
      <c r="AH5232" s="9">
        <f t="shared" si="736"/>
        <v>9.166666666666666E-2</v>
      </c>
      <c r="AI5232" s="14">
        <f>VLOOKUP(E5232,'Verweis Faktor'!$A:$B,2,FALSE)</f>
        <v>1</v>
      </c>
      <c r="AJ5232" s="14"/>
      <c r="AK5232" s="14" t="str">
        <f>IF(AL5232="Ja","Versandkosten",VLOOKUP(E5232,'Verweis Belegart'!$A$2:$B$9,2,FALSE))</f>
        <v>Hardware</v>
      </c>
      <c r="AL5232" s="14" t="str">
        <f t="shared" si="737"/>
        <v>Nein</v>
      </c>
      <c r="AM5232" s="14" t="str">
        <f t="shared" si="733"/>
        <v>Positiv</v>
      </c>
    </row>
    <row r="5233" spans="1:39" ht="17.25" customHeight="1" x14ac:dyDescent="0.35">
      <c r="A5233" s="17">
        <v>14574941</v>
      </c>
      <c r="B5233" s="2" t="s">
        <v>2487</v>
      </c>
      <c r="C5233" s="1">
        <v>2025001</v>
      </c>
      <c r="D5233" s="1">
        <v>2001314</v>
      </c>
      <c r="E5233" s="2" t="s">
        <v>34</v>
      </c>
      <c r="F5233" s="2" t="s">
        <v>142</v>
      </c>
      <c r="G5233" s="2" t="s">
        <v>66</v>
      </c>
      <c r="H5233" s="2" t="s">
        <v>1239</v>
      </c>
      <c r="I5233" s="2" t="s">
        <v>1240</v>
      </c>
      <c r="J5233" s="2" t="s">
        <v>103</v>
      </c>
      <c r="K5233" s="2" t="s">
        <v>499</v>
      </c>
      <c r="L5233" s="2" t="s">
        <v>470</v>
      </c>
      <c r="M5233" s="2" t="s">
        <v>471</v>
      </c>
      <c r="N5233" s="2" t="s">
        <v>472</v>
      </c>
      <c r="O5233" s="3">
        <v>1</v>
      </c>
      <c r="P5233" s="3">
        <v>479</v>
      </c>
      <c r="Q5233" s="3">
        <v>489</v>
      </c>
      <c r="R5233" s="3">
        <v>489</v>
      </c>
      <c r="S5233" s="3">
        <v>10</v>
      </c>
      <c r="T5233" s="3">
        <v>10</v>
      </c>
      <c r="U5233" s="3">
        <v>2.04</v>
      </c>
      <c r="V5233" s="2" t="s">
        <v>123</v>
      </c>
      <c r="W5233" s="2" t="s">
        <v>124</v>
      </c>
      <c r="X5233" s="2" t="s">
        <v>44</v>
      </c>
      <c r="Y5233" s="19" t="str">
        <f>VLOOKUP(G5233,'Verweis Kd-Gruppe'!$A$2:$B$8,2,FALSE)</f>
        <v>EXP</v>
      </c>
      <c r="Z5233" s="19" t="str">
        <f>VLOOKUP(J5233,'Verweis Art-Gruppe'!$A$2:$B$15,2,FALSE)</f>
        <v>Geräte</v>
      </c>
      <c r="AA5233" s="19" t="str">
        <f>VLOOKUP(W5233,'Verweis Vertreter'!$A$2:$B$24,2,FALSE)</f>
        <v>Antonio Vuolo</v>
      </c>
      <c r="AB5233" s="12">
        <f t="shared" si="729"/>
        <v>1</v>
      </c>
      <c r="AC5233" s="12">
        <f t="shared" si="734"/>
        <v>479</v>
      </c>
      <c r="AD5233" s="12">
        <f t="shared" si="735"/>
        <v>489</v>
      </c>
      <c r="AE5233" s="12">
        <f t="shared" si="730"/>
        <v>489</v>
      </c>
      <c r="AF5233" s="12">
        <f t="shared" si="731"/>
        <v>10</v>
      </c>
      <c r="AG5233" s="12">
        <f t="shared" si="732"/>
        <v>10</v>
      </c>
      <c r="AH5233" s="9">
        <f t="shared" si="736"/>
        <v>2.0449897750511249E-2</v>
      </c>
      <c r="AI5233" s="14">
        <f>VLOOKUP(E5233,'Verweis Faktor'!$A:$B,2,FALSE)</f>
        <v>1</v>
      </c>
      <c r="AJ5233" s="14"/>
      <c r="AK5233" s="14" t="str">
        <f>IF(AL5233="Ja","Versandkosten",VLOOKUP(E5233,'Verweis Belegart'!$A$2:$B$9,2,FALSE))</f>
        <v>Hardware</v>
      </c>
      <c r="AL5233" s="14" t="str">
        <f t="shared" si="737"/>
        <v>Nein</v>
      </c>
      <c r="AM5233" s="14" t="str">
        <f t="shared" si="733"/>
        <v>Positiv</v>
      </c>
    </row>
    <row r="5234" spans="1:39" ht="17.25" customHeight="1" x14ac:dyDescent="0.35">
      <c r="A5234" s="17">
        <v>14574941</v>
      </c>
      <c r="B5234" s="2" t="s">
        <v>2487</v>
      </c>
      <c r="C5234" s="1">
        <v>2025001</v>
      </c>
      <c r="D5234" s="1">
        <v>2001314</v>
      </c>
      <c r="E5234" s="2" t="s">
        <v>34</v>
      </c>
      <c r="F5234" s="2" t="s">
        <v>142</v>
      </c>
      <c r="G5234" s="2" t="s">
        <v>66</v>
      </c>
      <c r="H5234" s="2" t="s">
        <v>1239</v>
      </c>
      <c r="I5234" s="2" t="s">
        <v>1240</v>
      </c>
      <c r="J5234" s="2" t="s">
        <v>103</v>
      </c>
      <c r="K5234" s="2" t="s">
        <v>503</v>
      </c>
      <c r="L5234" s="2" t="s">
        <v>479</v>
      </c>
      <c r="M5234" s="2" t="s">
        <v>480</v>
      </c>
      <c r="N5234" s="2" t="s">
        <v>481</v>
      </c>
      <c r="O5234" s="3">
        <v>1</v>
      </c>
      <c r="P5234" s="3">
        <v>110.11790000000001</v>
      </c>
      <c r="Q5234" s="3">
        <v>121</v>
      </c>
      <c r="R5234" s="3">
        <v>121</v>
      </c>
      <c r="S5234" s="3">
        <v>10.882099999999999</v>
      </c>
      <c r="T5234" s="3">
        <v>10.88</v>
      </c>
      <c r="U5234" s="3">
        <v>8.99</v>
      </c>
      <c r="V5234" s="2" t="s">
        <v>123</v>
      </c>
      <c r="W5234" s="2" t="s">
        <v>124</v>
      </c>
      <c r="X5234" s="2" t="s">
        <v>44</v>
      </c>
      <c r="Y5234" s="19" t="str">
        <f>VLOOKUP(G5234,'Verweis Kd-Gruppe'!$A$2:$B$8,2,FALSE)</f>
        <v>EXP</v>
      </c>
      <c r="Z5234" s="19" t="str">
        <f>VLOOKUP(J5234,'Verweis Art-Gruppe'!$A$2:$B$15,2,FALSE)</f>
        <v>Geräte</v>
      </c>
      <c r="AA5234" s="19" t="str">
        <f>VLOOKUP(W5234,'Verweis Vertreter'!$A$2:$B$24,2,FALSE)</f>
        <v>Antonio Vuolo</v>
      </c>
      <c r="AB5234" s="12">
        <f t="shared" si="729"/>
        <v>1</v>
      </c>
      <c r="AC5234" s="12">
        <f t="shared" si="734"/>
        <v>110.11790000000001</v>
      </c>
      <c r="AD5234" s="12">
        <f t="shared" si="735"/>
        <v>121</v>
      </c>
      <c r="AE5234" s="12">
        <f t="shared" si="730"/>
        <v>121</v>
      </c>
      <c r="AF5234" s="12">
        <f t="shared" si="731"/>
        <v>10.882099999999999</v>
      </c>
      <c r="AG5234" s="12">
        <f t="shared" si="732"/>
        <v>10.88</v>
      </c>
      <c r="AH5234" s="9">
        <f t="shared" si="736"/>
        <v>8.9917355371900834E-2</v>
      </c>
      <c r="AI5234" s="14">
        <f>VLOOKUP(E5234,'Verweis Faktor'!$A:$B,2,FALSE)</f>
        <v>1</v>
      </c>
      <c r="AJ5234" s="14"/>
      <c r="AK5234" s="14" t="str">
        <f>IF(AL5234="Ja","Versandkosten",VLOOKUP(E5234,'Verweis Belegart'!$A$2:$B$9,2,FALSE))</f>
        <v>Hardware</v>
      </c>
      <c r="AL5234" s="14" t="str">
        <f t="shared" si="737"/>
        <v>Nein</v>
      </c>
      <c r="AM5234" s="14" t="str">
        <f t="shared" si="733"/>
        <v>Positiv</v>
      </c>
    </row>
    <row r="5235" spans="1:39" ht="17.25" customHeight="1" x14ac:dyDescent="0.35">
      <c r="A5235" s="17">
        <v>14574941</v>
      </c>
      <c r="B5235" s="2" t="s">
        <v>2487</v>
      </c>
      <c r="C5235" s="1">
        <v>2025001</v>
      </c>
      <c r="D5235" s="1">
        <v>2001314</v>
      </c>
      <c r="E5235" s="2" t="s">
        <v>34</v>
      </c>
      <c r="F5235" s="2" t="s">
        <v>142</v>
      </c>
      <c r="G5235" s="2" t="s">
        <v>66</v>
      </c>
      <c r="H5235" s="2" t="s">
        <v>1239</v>
      </c>
      <c r="I5235" s="2" t="s">
        <v>1240</v>
      </c>
      <c r="J5235" s="2" t="s">
        <v>103</v>
      </c>
      <c r="K5235" s="2" t="s">
        <v>507</v>
      </c>
      <c r="L5235" s="2" t="s">
        <v>1255</v>
      </c>
      <c r="M5235" s="2" t="s">
        <v>1256</v>
      </c>
      <c r="N5235" s="2" t="s">
        <v>1257</v>
      </c>
      <c r="O5235" s="3">
        <v>2</v>
      </c>
      <c r="P5235" s="3">
        <v>88</v>
      </c>
      <c r="Q5235" s="3">
        <v>98</v>
      </c>
      <c r="R5235" s="3">
        <v>196</v>
      </c>
      <c r="S5235" s="3">
        <v>10</v>
      </c>
      <c r="T5235" s="3">
        <v>20</v>
      </c>
      <c r="U5235" s="3">
        <v>10.199999999999999</v>
      </c>
      <c r="V5235" s="2" t="s">
        <v>123</v>
      </c>
      <c r="W5235" s="2" t="s">
        <v>124</v>
      </c>
      <c r="X5235" s="2" t="s">
        <v>44</v>
      </c>
      <c r="Y5235" s="19" t="str">
        <f>VLOOKUP(G5235,'Verweis Kd-Gruppe'!$A$2:$B$8,2,FALSE)</f>
        <v>EXP</v>
      </c>
      <c r="Z5235" s="19" t="str">
        <f>VLOOKUP(J5235,'Verweis Art-Gruppe'!$A$2:$B$15,2,FALSE)</f>
        <v>Geräte</v>
      </c>
      <c r="AA5235" s="19" t="str">
        <f>VLOOKUP(W5235,'Verweis Vertreter'!$A$2:$B$24,2,FALSE)</f>
        <v>Antonio Vuolo</v>
      </c>
      <c r="AB5235" s="12">
        <f t="shared" si="729"/>
        <v>2</v>
      </c>
      <c r="AC5235" s="12">
        <f t="shared" si="734"/>
        <v>88</v>
      </c>
      <c r="AD5235" s="12">
        <f t="shared" si="735"/>
        <v>98</v>
      </c>
      <c r="AE5235" s="12">
        <f t="shared" si="730"/>
        <v>196</v>
      </c>
      <c r="AF5235" s="12">
        <f t="shared" si="731"/>
        <v>10</v>
      </c>
      <c r="AG5235" s="12">
        <f t="shared" si="732"/>
        <v>20</v>
      </c>
      <c r="AH5235" s="9">
        <f t="shared" si="736"/>
        <v>0.10204081632653061</v>
      </c>
      <c r="AI5235" s="14">
        <f>VLOOKUP(E5235,'Verweis Faktor'!$A:$B,2,FALSE)</f>
        <v>1</v>
      </c>
      <c r="AJ5235" s="14"/>
      <c r="AK5235" s="14" t="str">
        <f>IF(AL5235="Ja","Versandkosten",VLOOKUP(E5235,'Verweis Belegart'!$A$2:$B$9,2,FALSE))</f>
        <v>Hardware</v>
      </c>
      <c r="AL5235" s="14" t="str">
        <f t="shared" si="737"/>
        <v>Nein</v>
      </c>
      <c r="AM5235" s="14" t="str">
        <f t="shared" si="733"/>
        <v>Positiv</v>
      </c>
    </row>
    <row r="5236" spans="1:39" ht="17.25" customHeight="1" x14ac:dyDescent="0.35">
      <c r="A5236" s="17">
        <v>14574941</v>
      </c>
      <c r="B5236" s="2" t="s">
        <v>2487</v>
      </c>
      <c r="C5236" s="1">
        <v>2025001</v>
      </c>
      <c r="D5236" s="1">
        <v>2001314</v>
      </c>
      <c r="E5236" s="2" t="s">
        <v>34</v>
      </c>
      <c r="F5236" s="2" t="s">
        <v>142</v>
      </c>
      <c r="G5236" s="2" t="s">
        <v>66</v>
      </c>
      <c r="H5236" s="2" t="s">
        <v>1239</v>
      </c>
      <c r="I5236" s="2" t="s">
        <v>1240</v>
      </c>
      <c r="J5236" s="2" t="s">
        <v>304</v>
      </c>
      <c r="K5236" s="2" t="s">
        <v>511</v>
      </c>
      <c r="L5236" s="2" t="s">
        <v>567</v>
      </c>
      <c r="M5236" s="2" t="s">
        <v>568</v>
      </c>
      <c r="N5236" s="2" t="s">
        <v>561</v>
      </c>
      <c r="O5236" s="3">
        <v>1</v>
      </c>
      <c r="P5236" s="3">
        <v>69.111099999999993</v>
      </c>
      <c r="Q5236" s="3">
        <v>79</v>
      </c>
      <c r="R5236" s="3">
        <v>79</v>
      </c>
      <c r="S5236" s="3">
        <v>9.8888999999999996</v>
      </c>
      <c r="T5236" s="3">
        <v>9.89</v>
      </c>
      <c r="U5236" s="3">
        <v>12.51</v>
      </c>
      <c r="V5236" s="2" t="s">
        <v>123</v>
      </c>
      <c r="W5236" s="2" t="s">
        <v>124</v>
      </c>
      <c r="X5236" s="2" t="s">
        <v>44</v>
      </c>
      <c r="Y5236" s="19" t="str">
        <f>VLOOKUP(G5236,'Verweis Kd-Gruppe'!$A$2:$B$8,2,FALSE)</f>
        <v>EXP</v>
      </c>
      <c r="Z5236" s="19" t="str">
        <f>VLOOKUP(J5236,'Verweis Art-Gruppe'!$A$2:$B$15,2,FALSE)</f>
        <v>Zubehör</v>
      </c>
      <c r="AA5236" s="19" t="str">
        <f>VLOOKUP(W5236,'Verweis Vertreter'!$A$2:$B$24,2,FALSE)</f>
        <v>Antonio Vuolo</v>
      </c>
      <c r="AB5236" s="12">
        <f t="shared" si="729"/>
        <v>1</v>
      </c>
      <c r="AC5236" s="12">
        <f t="shared" si="734"/>
        <v>69.111099999999993</v>
      </c>
      <c r="AD5236" s="12">
        <f t="shared" si="735"/>
        <v>79</v>
      </c>
      <c r="AE5236" s="12">
        <f t="shared" si="730"/>
        <v>79</v>
      </c>
      <c r="AF5236" s="12">
        <f t="shared" si="731"/>
        <v>9.8888999999999996</v>
      </c>
      <c r="AG5236" s="12">
        <f t="shared" si="732"/>
        <v>9.89</v>
      </c>
      <c r="AH5236" s="9">
        <f t="shared" si="736"/>
        <v>0.12518987341772153</v>
      </c>
      <c r="AI5236" s="14">
        <f>VLOOKUP(E5236,'Verweis Faktor'!$A:$B,2,FALSE)</f>
        <v>1</v>
      </c>
      <c r="AJ5236" s="14"/>
      <c r="AK5236" s="14" t="str">
        <f>IF(AL5236="Ja","Versandkosten",VLOOKUP(E5236,'Verweis Belegart'!$A$2:$B$9,2,FALSE))</f>
        <v>Hardware</v>
      </c>
      <c r="AL5236" s="14" t="str">
        <f t="shared" si="737"/>
        <v>Nein</v>
      </c>
      <c r="AM5236" s="14" t="str">
        <f t="shared" si="733"/>
        <v>Positiv</v>
      </c>
    </row>
    <row r="5237" spans="1:39" ht="17.25" customHeight="1" x14ac:dyDescent="0.35">
      <c r="A5237" s="17">
        <v>14574941</v>
      </c>
      <c r="B5237" s="2" t="s">
        <v>2487</v>
      </c>
      <c r="C5237" s="1">
        <v>2025001</v>
      </c>
      <c r="D5237" s="1">
        <v>2001314</v>
      </c>
      <c r="E5237" s="2" t="s">
        <v>34</v>
      </c>
      <c r="F5237" s="2" t="s">
        <v>142</v>
      </c>
      <c r="G5237" s="2" t="s">
        <v>66</v>
      </c>
      <c r="H5237" s="2" t="s">
        <v>1239</v>
      </c>
      <c r="I5237" s="2" t="s">
        <v>1240</v>
      </c>
      <c r="J5237" s="2" t="s">
        <v>103</v>
      </c>
      <c r="K5237" s="2" t="s">
        <v>512</v>
      </c>
      <c r="L5237" s="2" t="s">
        <v>1038</v>
      </c>
      <c r="M5237" s="2" t="s">
        <v>1039</v>
      </c>
      <c r="N5237" s="2" t="s">
        <v>1040</v>
      </c>
      <c r="O5237" s="3">
        <v>1</v>
      </c>
      <c r="P5237" s="3">
        <v>1106.2745</v>
      </c>
      <c r="Q5237" s="3">
        <v>1099</v>
      </c>
      <c r="R5237" s="3">
        <v>1099</v>
      </c>
      <c r="S5237" s="3">
        <v>-7.2744999999999997</v>
      </c>
      <c r="T5237" s="3">
        <v>-7.27</v>
      </c>
      <c r="U5237" s="3">
        <v>-0.66</v>
      </c>
      <c r="V5237" s="2" t="s">
        <v>123</v>
      </c>
      <c r="W5237" s="2" t="s">
        <v>124</v>
      </c>
      <c r="X5237" s="2" t="s">
        <v>44</v>
      </c>
      <c r="Y5237" s="19" t="str">
        <f>VLOOKUP(G5237,'Verweis Kd-Gruppe'!$A$2:$B$8,2,FALSE)</f>
        <v>EXP</v>
      </c>
      <c r="Z5237" s="19" t="str">
        <f>VLOOKUP(J5237,'Verweis Art-Gruppe'!$A$2:$B$15,2,FALSE)</f>
        <v>Geräte</v>
      </c>
      <c r="AA5237" s="19" t="str">
        <f>VLOOKUP(W5237,'Verweis Vertreter'!$A$2:$B$24,2,FALSE)</f>
        <v>Antonio Vuolo</v>
      </c>
      <c r="AB5237" s="12">
        <f t="shared" si="729"/>
        <v>1</v>
      </c>
      <c r="AC5237" s="12">
        <f t="shared" si="734"/>
        <v>1106.2745</v>
      </c>
      <c r="AD5237" s="12">
        <f t="shared" si="735"/>
        <v>1099</v>
      </c>
      <c r="AE5237" s="12">
        <f t="shared" si="730"/>
        <v>1099</v>
      </c>
      <c r="AF5237" s="12">
        <f t="shared" si="731"/>
        <v>-7.2744999999999997</v>
      </c>
      <c r="AG5237" s="12">
        <f t="shared" si="732"/>
        <v>-7.27</v>
      </c>
      <c r="AH5237" s="9">
        <f t="shared" si="736"/>
        <v>-6.6151046405823468E-3</v>
      </c>
      <c r="AI5237" s="14">
        <f>VLOOKUP(E5237,'Verweis Faktor'!$A:$B,2,FALSE)</f>
        <v>1</v>
      </c>
      <c r="AJ5237" s="14"/>
      <c r="AK5237" s="14" t="str">
        <f>IF(AL5237="Ja","Versandkosten",VLOOKUP(E5237,'Verweis Belegart'!$A$2:$B$9,2,FALSE))</f>
        <v>Hardware</v>
      </c>
      <c r="AL5237" s="14" t="str">
        <f t="shared" si="737"/>
        <v>Nein</v>
      </c>
      <c r="AM5237" s="14" t="str">
        <f t="shared" si="733"/>
        <v>Negativ</v>
      </c>
    </row>
    <row r="5238" spans="1:39" ht="17.25" customHeight="1" x14ac:dyDescent="0.35">
      <c r="A5238" s="17">
        <v>14574941</v>
      </c>
      <c r="B5238" s="2" t="s">
        <v>2487</v>
      </c>
      <c r="C5238" s="1">
        <v>2025001</v>
      </c>
      <c r="D5238" s="1">
        <v>2001314</v>
      </c>
      <c r="E5238" s="2" t="s">
        <v>34</v>
      </c>
      <c r="F5238" s="2" t="s">
        <v>142</v>
      </c>
      <c r="G5238" s="2" t="s">
        <v>66</v>
      </c>
      <c r="H5238" s="2" t="s">
        <v>1239</v>
      </c>
      <c r="I5238" s="2" t="s">
        <v>1240</v>
      </c>
      <c r="J5238" s="2" t="s">
        <v>103</v>
      </c>
      <c r="K5238" s="2" t="s">
        <v>516</v>
      </c>
      <c r="L5238" s="2" t="s">
        <v>578</v>
      </c>
      <c r="M5238" s="2" t="s">
        <v>579</v>
      </c>
      <c r="N5238" s="2" t="s">
        <v>457</v>
      </c>
      <c r="O5238" s="3">
        <v>6</v>
      </c>
      <c r="P5238" s="3">
        <v>901.34349999999995</v>
      </c>
      <c r="Q5238" s="3">
        <v>833</v>
      </c>
      <c r="R5238" s="3">
        <v>4998</v>
      </c>
      <c r="S5238" s="3">
        <v>-68.343500000000006</v>
      </c>
      <c r="T5238" s="3">
        <v>-410.06</v>
      </c>
      <c r="U5238" s="3">
        <v>-8.1999999999999993</v>
      </c>
      <c r="V5238" s="2" t="s">
        <v>123</v>
      </c>
      <c r="W5238" s="2" t="s">
        <v>124</v>
      </c>
      <c r="X5238" s="2" t="s">
        <v>44</v>
      </c>
      <c r="Y5238" s="19" t="str">
        <f>VLOOKUP(G5238,'Verweis Kd-Gruppe'!$A$2:$B$8,2,FALSE)</f>
        <v>EXP</v>
      </c>
      <c r="Z5238" s="19" t="str">
        <f>VLOOKUP(J5238,'Verweis Art-Gruppe'!$A$2:$B$15,2,FALSE)</f>
        <v>Geräte</v>
      </c>
      <c r="AA5238" s="19" t="str">
        <f>VLOOKUP(W5238,'Verweis Vertreter'!$A$2:$B$24,2,FALSE)</f>
        <v>Antonio Vuolo</v>
      </c>
      <c r="AB5238" s="12">
        <f t="shared" si="729"/>
        <v>6</v>
      </c>
      <c r="AC5238" s="12">
        <f t="shared" si="734"/>
        <v>901.34349999999995</v>
      </c>
      <c r="AD5238" s="12">
        <f t="shared" si="735"/>
        <v>833</v>
      </c>
      <c r="AE5238" s="12">
        <f t="shared" si="730"/>
        <v>4998</v>
      </c>
      <c r="AF5238" s="12">
        <f t="shared" si="731"/>
        <v>-68.343500000000006</v>
      </c>
      <c r="AG5238" s="12">
        <f t="shared" si="732"/>
        <v>-410.06</v>
      </c>
      <c r="AH5238" s="9">
        <f t="shared" si="736"/>
        <v>-8.2044817927170874E-2</v>
      </c>
      <c r="AI5238" s="14">
        <f>VLOOKUP(E5238,'Verweis Faktor'!$A:$B,2,FALSE)</f>
        <v>1</v>
      </c>
      <c r="AJ5238" s="14"/>
      <c r="AK5238" s="14" t="str">
        <f>IF(AL5238="Ja","Versandkosten",VLOOKUP(E5238,'Verweis Belegart'!$A$2:$B$9,2,FALSE))</f>
        <v>Hardware</v>
      </c>
      <c r="AL5238" s="14" t="str">
        <f t="shared" si="737"/>
        <v>Nein</v>
      </c>
      <c r="AM5238" s="14" t="str">
        <f t="shared" si="733"/>
        <v>Negativ</v>
      </c>
    </row>
    <row r="5239" spans="1:39" ht="17.25" customHeight="1" x14ac:dyDescent="0.35">
      <c r="A5239" s="17">
        <v>14574941</v>
      </c>
      <c r="B5239" s="2" t="s">
        <v>2487</v>
      </c>
      <c r="C5239" s="1">
        <v>2025001</v>
      </c>
      <c r="D5239" s="1">
        <v>2001314</v>
      </c>
      <c r="E5239" s="2" t="s">
        <v>34</v>
      </c>
      <c r="F5239" s="2" t="s">
        <v>142</v>
      </c>
      <c r="G5239" s="2" t="s">
        <v>66</v>
      </c>
      <c r="H5239" s="2" t="s">
        <v>1239</v>
      </c>
      <c r="I5239" s="2" t="s">
        <v>1240</v>
      </c>
      <c r="J5239" s="2" t="s">
        <v>103</v>
      </c>
      <c r="K5239" s="2" t="s">
        <v>517</v>
      </c>
      <c r="L5239" s="2" t="s">
        <v>279</v>
      </c>
      <c r="M5239" s="2" t="s">
        <v>280</v>
      </c>
      <c r="N5239" s="2" t="s">
        <v>271</v>
      </c>
      <c r="O5239" s="3">
        <v>1</v>
      </c>
      <c r="P5239" s="3">
        <v>411.96159999999998</v>
      </c>
      <c r="Q5239" s="3">
        <v>424</v>
      </c>
      <c r="R5239" s="3">
        <v>424</v>
      </c>
      <c r="S5239" s="3">
        <v>12.038399999999999</v>
      </c>
      <c r="T5239" s="3">
        <v>12.04</v>
      </c>
      <c r="U5239" s="3">
        <v>2.83</v>
      </c>
      <c r="V5239" s="2" t="s">
        <v>123</v>
      </c>
      <c r="W5239" s="2" t="s">
        <v>124</v>
      </c>
      <c r="X5239" s="2" t="s">
        <v>44</v>
      </c>
      <c r="Y5239" s="19" t="str">
        <f>VLOOKUP(G5239,'Verweis Kd-Gruppe'!$A$2:$B$8,2,FALSE)</f>
        <v>EXP</v>
      </c>
      <c r="Z5239" s="19" t="str">
        <f>VLOOKUP(J5239,'Verweis Art-Gruppe'!$A$2:$B$15,2,FALSE)</f>
        <v>Geräte</v>
      </c>
      <c r="AA5239" s="19" t="str">
        <f>VLOOKUP(W5239,'Verweis Vertreter'!$A$2:$B$24,2,FALSE)</f>
        <v>Antonio Vuolo</v>
      </c>
      <c r="AB5239" s="12">
        <f t="shared" si="729"/>
        <v>1</v>
      </c>
      <c r="AC5239" s="12">
        <f t="shared" si="734"/>
        <v>411.96159999999998</v>
      </c>
      <c r="AD5239" s="12">
        <f t="shared" si="735"/>
        <v>424</v>
      </c>
      <c r="AE5239" s="12">
        <f t="shared" si="730"/>
        <v>424</v>
      </c>
      <c r="AF5239" s="12">
        <f t="shared" si="731"/>
        <v>12.038399999999999</v>
      </c>
      <c r="AG5239" s="12">
        <f t="shared" si="732"/>
        <v>12.04</v>
      </c>
      <c r="AH5239" s="9">
        <f t="shared" si="736"/>
        <v>2.8396226415094337E-2</v>
      </c>
      <c r="AI5239" s="14">
        <f>VLOOKUP(E5239,'Verweis Faktor'!$A:$B,2,FALSE)</f>
        <v>1</v>
      </c>
      <c r="AJ5239" s="14"/>
      <c r="AK5239" s="14" t="str">
        <f>IF(AL5239="Ja","Versandkosten",VLOOKUP(E5239,'Verweis Belegart'!$A$2:$B$9,2,FALSE))</f>
        <v>Hardware</v>
      </c>
      <c r="AL5239" s="14" t="str">
        <f t="shared" si="737"/>
        <v>Nein</v>
      </c>
      <c r="AM5239" s="14" t="str">
        <f t="shared" si="733"/>
        <v>Positiv</v>
      </c>
    </row>
    <row r="5240" spans="1:39" ht="17.25" customHeight="1" x14ac:dyDescent="0.35">
      <c r="A5240" s="17">
        <v>14574941</v>
      </c>
      <c r="B5240" s="2" t="s">
        <v>2487</v>
      </c>
      <c r="C5240" s="1">
        <v>2025001</v>
      </c>
      <c r="D5240" s="1">
        <v>2001314</v>
      </c>
      <c r="E5240" s="2" t="s">
        <v>34</v>
      </c>
      <c r="F5240" s="2" t="s">
        <v>142</v>
      </c>
      <c r="G5240" s="2" t="s">
        <v>66</v>
      </c>
      <c r="H5240" s="2" t="s">
        <v>1239</v>
      </c>
      <c r="I5240" s="2" t="s">
        <v>1240</v>
      </c>
      <c r="J5240" s="2" t="s">
        <v>103</v>
      </c>
      <c r="K5240" s="2" t="s">
        <v>518</v>
      </c>
      <c r="L5240" s="2" t="s">
        <v>970</v>
      </c>
      <c r="M5240" s="2" t="s">
        <v>971</v>
      </c>
      <c r="N5240" s="2" t="s">
        <v>943</v>
      </c>
      <c r="O5240" s="3">
        <v>3</v>
      </c>
      <c r="P5240" s="3">
        <v>235</v>
      </c>
      <c r="Q5240" s="3">
        <v>255</v>
      </c>
      <c r="R5240" s="3">
        <v>765</v>
      </c>
      <c r="S5240" s="3">
        <v>20</v>
      </c>
      <c r="T5240" s="3">
        <v>60</v>
      </c>
      <c r="U5240" s="3">
        <v>7.84</v>
      </c>
      <c r="V5240" s="2" t="s">
        <v>123</v>
      </c>
      <c r="W5240" s="2" t="s">
        <v>124</v>
      </c>
      <c r="X5240" s="2" t="s">
        <v>44</v>
      </c>
      <c r="Y5240" s="19" t="str">
        <f>VLOOKUP(G5240,'Verweis Kd-Gruppe'!$A$2:$B$8,2,FALSE)</f>
        <v>EXP</v>
      </c>
      <c r="Z5240" s="19" t="str">
        <f>VLOOKUP(J5240,'Verweis Art-Gruppe'!$A$2:$B$15,2,FALSE)</f>
        <v>Geräte</v>
      </c>
      <c r="AA5240" s="19" t="str">
        <f>VLOOKUP(W5240,'Verweis Vertreter'!$A$2:$B$24,2,FALSE)</f>
        <v>Antonio Vuolo</v>
      </c>
      <c r="AB5240" s="12">
        <f t="shared" si="729"/>
        <v>3</v>
      </c>
      <c r="AC5240" s="12">
        <f t="shared" si="734"/>
        <v>235</v>
      </c>
      <c r="AD5240" s="12">
        <f t="shared" si="735"/>
        <v>255</v>
      </c>
      <c r="AE5240" s="12">
        <f t="shared" si="730"/>
        <v>765</v>
      </c>
      <c r="AF5240" s="12">
        <f t="shared" si="731"/>
        <v>20</v>
      </c>
      <c r="AG5240" s="12">
        <f t="shared" si="732"/>
        <v>60</v>
      </c>
      <c r="AH5240" s="9">
        <f t="shared" si="736"/>
        <v>7.8431372549019607E-2</v>
      </c>
      <c r="AI5240" s="14">
        <f>VLOOKUP(E5240,'Verweis Faktor'!$A:$B,2,FALSE)</f>
        <v>1</v>
      </c>
      <c r="AJ5240" s="14"/>
      <c r="AK5240" s="14" t="str">
        <f>IF(AL5240="Ja","Versandkosten",VLOOKUP(E5240,'Verweis Belegart'!$A$2:$B$9,2,FALSE))</f>
        <v>Hardware</v>
      </c>
      <c r="AL5240" s="14" t="str">
        <f t="shared" si="737"/>
        <v>Nein</v>
      </c>
      <c r="AM5240" s="14" t="str">
        <f t="shared" si="733"/>
        <v>Positiv</v>
      </c>
    </row>
    <row r="5241" spans="1:39" ht="17.25" customHeight="1" x14ac:dyDescent="0.35">
      <c r="A5241" s="17">
        <v>14574941</v>
      </c>
      <c r="B5241" s="2" t="s">
        <v>2487</v>
      </c>
      <c r="C5241" s="1">
        <v>2025001</v>
      </c>
      <c r="D5241" s="1">
        <v>2001314</v>
      </c>
      <c r="E5241" s="2" t="s">
        <v>34</v>
      </c>
      <c r="F5241" s="2" t="s">
        <v>142</v>
      </c>
      <c r="G5241" s="2" t="s">
        <v>66</v>
      </c>
      <c r="H5241" s="2" t="s">
        <v>1239</v>
      </c>
      <c r="I5241" s="2" t="s">
        <v>1240</v>
      </c>
      <c r="J5241" s="2" t="s">
        <v>304</v>
      </c>
      <c r="K5241" s="2" t="s">
        <v>519</v>
      </c>
      <c r="L5241" s="2" t="s">
        <v>2143</v>
      </c>
      <c r="M5241" s="2" t="s">
        <v>2144</v>
      </c>
      <c r="N5241" s="2" t="s">
        <v>1408</v>
      </c>
      <c r="O5241" s="3">
        <v>3</v>
      </c>
      <c r="P5241" s="3">
        <v>16.010000000000002</v>
      </c>
      <c r="Q5241" s="3">
        <v>18.5</v>
      </c>
      <c r="R5241" s="3">
        <v>55.5</v>
      </c>
      <c r="S5241" s="3">
        <v>2.4900000000000002</v>
      </c>
      <c r="T5241" s="3">
        <v>7.47</v>
      </c>
      <c r="U5241" s="3">
        <v>13.45</v>
      </c>
      <c r="V5241" s="2" t="s">
        <v>123</v>
      </c>
      <c r="W5241" s="2" t="s">
        <v>124</v>
      </c>
      <c r="X5241" s="2" t="s">
        <v>44</v>
      </c>
      <c r="Y5241" s="19" t="str">
        <f>VLOOKUP(G5241,'Verweis Kd-Gruppe'!$A$2:$B$8,2,FALSE)</f>
        <v>EXP</v>
      </c>
      <c r="Z5241" s="19" t="str">
        <f>VLOOKUP(J5241,'Verweis Art-Gruppe'!$A$2:$B$15,2,FALSE)</f>
        <v>Zubehör</v>
      </c>
      <c r="AA5241" s="19" t="str">
        <f>VLOOKUP(W5241,'Verweis Vertreter'!$A$2:$B$24,2,FALSE)</f>
        <v>Antonio Vuolo</v>
      </c>
      <c r="AB5241" s="12">
        <f t="shared" si="729"/>
        <v>3</v>
      </c>
      <c r="AC5241" s="12">
        <f t="shared" si="734"/>
        <v>16.010000000000002</v>
      </c>
      <c r="AD5241" s="12">
        <f t="shared" si="735"/>
        <v>18.5</v>
      </c>
      <c r="AE5241" s="12">
        <f t="shared" si="730"/>
        <v>55.5</v>
      </c>
      <c r="AF5241" s="12">
        <f t="shared" si="731"/>
        <v>2.4900000000000002</v>
      </c>
      <c r="AG5241" s="12">
        <f t="shared" si="732"/>
        <v>7.47</v>
      </c>
      <c r="AH5241" s="9">
        <f t="shared" si="736"/>
        <v>0.13459459459459458</v>
      </c>
      <c r="AI5241" s="14">
        <f>VLOOKUP(E5241,'Verweis Faktor'!$A:$B,2,FALSE)</f>
        <v>1</v>
      </c>
      <c r="AJ5241" s="14"/>
      <c r="AK5241" s="14" t="str">
        <f>IF(AL5241="Ja","Versandkosten",VLOOKUP(E5241,'Verweis Belegart'!$A$2:$B$9,2,FALSE))</f>
        <v>Hardware</v>
      </c>
      <c r="AL5241" s="14" t="str">
        <f t="shared" si="737"/>
        <v>Nein</v>
      </c>
      <c r="AM5241" s="14" t="str">
        <f t="shared" si="733"/>
        <v>Positiv</v>
      </c>
    </row>
    <row r="5242" spans="1:39" ht="17.25" customHeight="1" x14ac:dyDescent="0.35">
      <c r="A5242" s="17">
        <v>14574941</v>
      </c>
      <c r="B5242" s="2" t="s">
        <v>2487</v>
      </c>
      <c r="C5242" s="1">
        <v>2025001</v>
      </c>
      <c r="D5242" s="1">
        <v>2001314</v>
      </c>
      <c r="E5242" s="2" t="s">
        <v>34</v>
      </c>
      <c r="F5242" s="2" t="s">
        <v>142</v>
      </c>
      <c r="G5242" s="2" t="s">
        <v>66</v>
      </c>
      <c r="H5242" s="2" t="s">
        <v>1239</v>
      </c>
      <c r="I5242" s="2" t="s">
        <v>1240</v>
      </c>
      <c r="J5242" s="2" t="s">
        <v>304</v>
      </c>
      <c r="K5242" s="2" t="s">
        <v>523</v>
      </c>
      <c r="L5242" s="2" t="s">
        <v>2000</v>
      </c>
      <c r="M5242" s="2" t="s">
        <v>2001</v>
      </c>
      <c r="N5242" s="2" t="s">
        <v>2002</v>
      </c>
      <c r="O5242" s="3">
        <v>1</v>
      </c>
      <c r="P5242" s="3">
        <v>105.3721</v>
      </c>
      <c r="Q5242" s="3">
        <v>120</v>
      </c>
      <c r="R5242" s="3">
        <v>120</v>
      </c>
      <c r="S5242" s="3">
        <v>14.6279</v>
      </c>
      <c r="T5242" s="3">
        <v>14.63</v>
      </c>
      <c r="U5242" s="3">
        <v>12.18</v>
      </c>
      <c r="V5242" s="2" t="s">
        <v>123</v>
      </c>
      <c r="W5242" s="2" t="s">
        <v>124</v>
      </c>
      <c r="X5242" s="2" t="s">
        <v>44</v>
      </c>
      <c r="Y5242" s="19" t="str">
        <f>VLOOKUP(G5242,'Verweis Kd-Gruppe'!$A$2:$B$8,2,FALSE)</f>
        <v>EXP</v>
      </c>
      <c r="Z5242" s="19" t="str">
        <f>VLOOKUP(J5242,'Verweis Art-Gruppe'!$A$2:$B$15,2,FALSE)</f>
        <v>Zubehör</v>
      </c>
      <c r="AA5242" s="19" t="str">
        <f>VLOOKUP(W5242,'Verweis Vertreter'!$A$2:$B$24,2,FALSE)</f>
        <v>Antonio Vuolo</v>
      </c>
      <c r="AB5242" s="12">
        <f t="shared" si="729"/>
        <v>1</v>
      </c>
      <c r="AC5242" s="12">
        <f t="shared" si="734"/>
        <v>105.3721</v>
      </c>
      <c r="AD5242" s="12">
        <f t="shared" si="735"/>
        <v>120</v>
      </c>
      <c r="AE5242" s="12">
        <f t="shared" si="730"/>
        <v>120</v>
      </c>
      <c r="AF5242" s="12">
        <f t="shared" si="731"/>
        <v>14.6279</v>
      </c>
      <c r="AG5242" s="12">
        <f t="shared" si="732"/>
        <v>14.63</v>
      </c>
      <c r="AH5242" s="9">
        <f t="shared" si="736"/>
        <v>0.12191666666666667</v>
      </c>
      <c r="AI5242" s="14">
        <f>VLOOKUP(E5242,'Verweis Faktor'!$A:$B,2,FALSE)</f>
        <v>1</v>
      </c>
      <c r="AJ5242" s="14"/>
      <c r="AK5242" s="14" t="str">
        <f>IF(AL5242="Ja","Versandkosten",VLOOKUP(E5242,'Verweis Belegart'!$A$2:$B$9,2,FALSE))</f>
        <v>Hardware</v>
      </c>
      <c r="AL5242" s="14" t="str">
        <f t="shared" si="737"/>
        <v>Nein</v>
      </c>
      <c r="AM5242" s="14" t="str">
        <f t="shared" si="733"/>
        <v>Positiv</v>
      </c>
    </row>
    <row r="5243" spans="1:39" ht="17.25" customHeight="1" x14ac:dyDescent="0.35">
      <c r="A5243" s="17">
        <v>14574941</v>
      </c>
      <c r="B5243" s="2" t="s">
        <v>2487</v>
      </c>
      <c r="C5243" s="1">
        <v>2025001</v>
      </c>
      <c r="D5243" s="1">
        <v>2001314</v>
      </c>
      <c r="E5243" s="2" t="s">
        <v>34</v>
      </c>
      <c r="F5243" s="2" t="s">
        <v>142</v>
      </c>
      <c r="G5243" s="2" t="s">
        <v>66</v>
      </c>
      <c r="H5243" s="2" t="s">
        <v>1239</v>
      </c>
      <c r="I5243" s="2" t="s">
        <v>1240</v>
      </c>
      <c r="J5243" s="2" t="s">
        <v>103</v>
      </c>
      <c r="K5243" s="2" t="s">
        <v>527</v>
      </c>
      <c r="L5243" s="2" t="s">
        <v>2173</v>
      </c>
      <c r="M5243" s="2" t="s">
        <v>2174</v>
      </c>
      <c r="N5243" s="2" t="s">
        <v>1139</v>
      </c>
      <c r="O5243" s="3">
        <v>1</v>
      </c>
      <c r="P5243" s="3">
        <v>99.490700000000004</v>
      </c>
      <c r="Q5243" s="3">
        <v>91</v>
      </c>
      <c r="R5243" s="3">
        <v>91</v>
      </c>
      <c r="S5243" s="3">
        <v>-8.4907000000000004</v>
      </c>
      <c r="T5243" s="3">
        <v>-8.49</v>
      </c>
      <c r="U5243" s="3">
        <v>-9.33</v>
      </c>
      <c r="V5243" s="2" t="s">
        <v>123</v>
      </c>
      <c r="W5243" s="2" t="s">
        <v>124</v>
      </c>
      <c r="X5243" s="2" t="s">
        <v>44</v>
      </c>
      <c r="Y5243" s="19" t="str">
        <f>VLOOKUP(G5243,'Verweis Kd-Gruppe'!$A$2:$B$8,2,FALSE)</f>
        <v>EXP</v>
      </c>
      <c r="Z5243" s="19" t="str">
        <f>VLOOKUP(J5243,'Verweis Art-Gruppe'!$A$2:$B$15,2,FALSE)</f>
        <v>Geräte</v>
      </c>
      <c r="AA5243" s="19" t="str">
        <f>VLOOKUP(W5243,'Verweis Vertreter'!$A$2:$B$24,2,FALSE)</f>
        <v>Antonio Vuolo</v>
      </c>
      <c r="AB5243" s="12">
        <f t="shared" si="729"/>
        <v>1</v>
      </c>
      <c r="AC5243" s="12">
        <f t="shared" si="734"/>
        <v>99.490700000000004</v>
      </c>
      <c r="AD5243" s="12">
        <f t="shared" si="735"/>
        <v>91</v>
      </c>
      <c r="AE5243" s="12">
        <f t="shared" si="730"/>
        <v>91</v>
      </c>
      <c r="AF5243" s="12">
        <f t="shared" si="731"/>
        <v>-8.4907000000000004</v>
      </c>
      <c r="AG5243" s="12">
        <f t="shared" si="732"/>
        <v>-8.49</v>
      </c>
      <c r="AH5243" s="9">
        <f t="shared" si="736"/>
        <v>-9.3296703296703296E-2</v>
      </c>
      <c r="AI5243" s="14">
        <f>VLOOKUP(E5243,'Verweis Faktor'!$A:$B,2,FALSE)</f>
        <v>1</v>
      </c>
      <c r="AJ5243" s="14"/>
      <c r="AK5243" s="14" t="str">
        <f>IF(AL5243="Ja","Versandkosten",VLOOKUP(E5243,'Verweis Belegart'!$A$2:$B$9,2,FALSE))</f>
        <v>Hardware</v>
      </c>
      <c r="AL5243" s="14" t="str">
        <f t="shared" si="737"/>
        <v>Nein</v>
      </c>
      <c r="AM5243" s="14" t="str">
        <f t="shared" si="733"/>
        <v>Negativ</v>
      </c>
    </row>
    <row r="5244" spans="1:39" ht="17.25" customHeight="1" x14ac:dyDescent="0.35">
      <c r="A5244" s="17">
        <v>14574941</v>
      </c>
      <c r="B5244" s="2" t="s">
        <v>2487</v>
      </c>
      <c r="C5244" s="1">
        <v>2025001</v>
      </c>
      <c r="D5244" s="1">
        <v>2001314</v>
      </c>
      <c r="E5244" s="2" t="s">
        <v>34</v>
      </c>
      <c r="F5244" s="2" t="s">
        <v>142</v>
      </c>
      <c r="G5244" s="2" t="s">
        <v>66</v>
      </c>
      <c r="H5244" s="2" t="s">
        <v>1239</v>
      </c>
      <c r="I5244" s="2" t="s">
        <v>1240</v>
      </c>
      <c r="J5244" s="2" t="s">
        <v>103</v>
      </c>
      <c r="K5244" s="2" t="s">
        <v>531</v>
      </c>
      <c r="L5244" s="2" t="s">
        <v>2240</v>
      </c>
      <c r="M5244" s="2" t="s">
        <v>2241</v>
      </c>
      <c r="N5244" s="2" t="s">
        <v>347</v>
      </c>
      <c r="O5244" s="3">
        <v>1</v>
      </c>
      <c r="P5244" s="3">
        <v>759</v>
      </c>
      <c r="Q5244" s="3">
        <v>769</v>
      </c>
      <c r="R5244" s="3">
        <v>769</v>
      </c>
      <c r="S5244" s="3">
        <v>10</v>
      </c>
      <c r="T5244" s="3">
        <v>10</v>
      </c>
      <c r="U5244" s="3">
        <v>1.3</v>
      </c>
      <c r="V5244" s="2" t="s">
        <v>123</v>
      </c>
      <c r="W5244" s="2" t="s">
        <v>124</v>
      </c>
      <c r="X5244" s="2" t="s">
        <v>44</v>
      </c>
      <c r="Y5244" s="19" t="str">
        <f>VLOOKUP(G5244,'Verweis Kd-Gruppe'!$A$2:$B$8,2,FALSE)</f>
        <v>EXP</v>
      </c>
      <c r="Z5244" s="19" t="str">
        <f>VLOOKUP(J5244,'Verweis Art-Gruppe'!$A$2:$B$15,2,FALSE)</f>
        <v>Geräte</v>
      </c>
      <c r="AA5244" s="19" t="str">
        <f>VLOOKUP(W5244,'Verweis Vertreter'!$A$2:$B$24,2,FALSE)</f>
        <v>Antonio Vuolo</v>
      </c>
      <c r="AB5244" s="12">
        <f t="shared" si="729"/>
        <v>1</v>
      </c>
      <c r="AC5244" s="12">
        <f t="shared" si="734"/>
        <v>759</v>
      </c>
      <c r="AD5244" s="12">
        <f t="shared" si="735"/>
        <v>769</v>
      </c>
      <c r="AE5244" s="12">
        <f t="shared" si="730"/>
        <v>769</v>
      </c>
      <c r="AF5244" s="12">
        <f t="shared" si="731"/>
        <v>10</v>
      </c>
      <c r="AG5244" s="12">
        <f t="shared" si="732"/>
        <v>10</v>
      </c>
      <c r="AH5244" s="9">
        <f t="shared" si="736"/>
        <v>1.3003901170351105E-2</v>
      </c>
      <c r="AI5244" s="14">
        <f>VLOOKUP(E5244,'Verweis Faktor'!$A:$B,2,FALSE)</f>
        <v>1</v>
      </c>
      <c r="AJ5244" s="14"/>
      <c r="AK5244" s="14" t="str">
        <f>IF(AL5244="Ja","Versandkosten",VLOOKUP(E5244,'Verweis Belegart'!$A$2:$B$9,2,FALSE))</f>
        <v>Hardware</v>
      </c>
      <c r="AL5244" s="14" t="str">
        <f t="shared" si="737"/>
        <v>Nein</v>
      </c>
      <c r="AM5244" s="14" t="str">
        <f t="shared" si="733"/>
        <v>Positiv</v>
      </c>
    </row>
    <row r="5245" spans="1:39" ht="17.25" customHeight="1" x14ac:dyDescent="0.35">
      <c r="A5245" s="17">
        <v>14574941</v>
      </c>
      <c r="B5245" s="2" t="s">
        <v>2487</v>
      </c>
      <c r="C5245" s="1">
        <v>2025001</v>
      </c>
      <c r="D5245" s="1">
        <v>2001314</v>
      </c>
      <c r="E5245" s="2" t="s">
        <v>34</v>
      </c>
      <c r="F5245" s="2" t="s">
        <v>142</v>
      </c>
      <c r="G5245" s="2" t="s">
        <v>66</v>
      </c>
      <c r="H5245" s="2" t="s">
        <v>1239</v>
      </c>
      <c r="I5245" s="2" t="s">
        <v>1240</v>
      </c>
      <c r="J5245" s="2" t="s">
        <v>103</v>
      </c>
      <c r="K5245" s="2" t="s">
        <v>535</v>
      </c>
      <c r="L5245" s="2" t="s">
        <v>2563</v>
      </c>
      <c r="M5245" s="2" t="s">
        <v>2564</v>
      </c>
      <c r="N5245" s="2" t="s">
        <v>2562</v>
      </c>
      <c r="O5245" s="3">
        <v>1</v>
      </c>
      <c r="P5245" s="3">
        <v>406</v>
      </c>
      <c r="Q5245" s="3">
        <v>427</v>
      </c>
      <c r="R5245" s="3">
        <v>427</v>
      </c>
      <c r="S5245" s="3">
        <v>21</v>
      </c>
      <c r="T5245" s="3">
        <v>21</v>
      </c>
      <c r="U5245" s="3">
        <v>4.91</v>
      </c>
      <c r="V5245" s="2" t="s">
        <v>123</v>
      </c>
      <c r="W5245" s="2" t="s">
        <v>124</v>
      </c>
      <c r="X5245" s="2" t="s">
        <v>44</v>
      </c>
      <c r="Y5245" s="19" t="str">
        <f>VLOOKUP(G5245,'Verweis Kd-Gruppe'!$A$2:$B$8,2,FALSE)</f>
        <v>EXP</v>
      </c>
      <c r="Z5245" s="19" t="str">
        <f>VLOOKUP(J5245,'Verweis Art-Gruppe'!$A$2:$B$15,2,FALSE)</f>
        <v>Geräte</v>
      </c>
      <c r="AA5245" s="19" t="str">
        <f>VLOOKUP(W5245,'Verweis Vertreter'!$A$2:$B$24,2,FALSE)</f>
        <v>Antonio Vuolo</v>
      </c>
      <c r="AB5245" s="12">
        <f t="shared" si="729"/>
        <v>1</v>
      </c>
      <c r="AC5245" s="12">
        <f t="shared" si="734"/>
        <v>406</v>
      </c>
      <c r="AD5245" s="12">
        <f t="shared" si="735"/>
        <v>427</v>
      </c>
      <c r="AE5245" s="12">
        <f t="shared" si="730"/>
        <v>427</v>
      </c>
      <c r="AF5245" s="12">
        <f t="shared" si="731"/>
        <v>21</v>
      </c>
      <c r="AG5245" s="12">
        <f t="shared" si="732"/>
        <v>21</v>
      </c>
      <c r="AH5245" s="9">
        <f t="shared" si="736"/>
        <v>4.9180327868852458E-2</v>
      </c>
      <c r="AI5245" s="14">
        <f>VLOOKUP(E5245,'Verweis Faktor'!$A:$B,2,FALSE)</f>
        <v>1</v>
      </c>
      <c r="AJ5245" s="14"/>
      <c r="AK5245" s="14" t="str">
        <f>IF(AL5245="Ja","Versandkosten",VLOOKUP(E5245,'Verweis Belegart'!$A$2:$B$9,2,FALSE))</f>
        <v>Hardware</v>
      </c>
      <c r="AL5245" s="14" t="str">
        <f t="shared" si="737"/>
        <v>Nein</v>
      </c>
      <c r="AM5245" s="14" t="str">
        <f t="shared" si="733"/>
        <v>Positiv</v>
      </c>
    </row>
    <row r="5246" spans="1:39" ht="17.25" customHeight="1" x14ac:dyDescent="0.35">
      <c r="A5246" s="17">
        <v>14574941</v>
      </c>
      <c r="B5246" s="2" t="s">
        <v>2487</v>
      </c>
      <c r="C5246" s="1">
        <v>2025001</v>
      </c>
      <c r="D5246" s="1">
        <v>2001314</v>
      </c>
      <c r="E5246" s="2" t="s">
        <v>34</v>
      </c>
      <c r="F5246" s="2" t="s">
        <v>142</v>
      </c>
      <c r="G5246" s="2" t="s">
        <v>66</v>
      </c>
      <c r="H5246" s="2" t="s">
        <v>1239</v>
      </c>
      <c r="I5246" s="2" t="s">
        <v>1240</v>
      </c>
      <c r="J5246" s="2" t="s">
        <v>304</v>
      </c>
      <c r="K5246" s="2" t="s">
        <v>539</v>
      </c>
      <c r="L5246" s="2" t="s">
        <v>211</v>
      </c>
      <c r="M5246" s="2" t="s">
        <v>212</v>
      </c>
      <c r="N5246" s="2" t="s">
        <v>213</v>
      </c>
      <c r="O5246" s="3">
        <v>2</v>
      </c>
      <c r="P5246" s="3">
        <v>16.010000000000002</v>
      </c>
      <c r="Q5246" s="3">
        <v>18.5</v>
      </c>
      <c r="R5246" s="3">
        <v>37</v>
      </c>
      <c r="S5246" s="3">
        <v>2.4900000000000002</v>
      </c>
      <c r="T5246" s="3">
        <v>4.9800000000000004</v>
      </c>
      <c r="U5246" s="3">
        <v>13.45</v>
      </c>
      <c r="V5246" s="2" t="s">
        <v>123</v>
      </c>
      <c r="W5246" s="2" t="s">
        <v>124</v>
      </c>
      <c r="X5246" s="2" t="s">
        <v>44</v>
      </c>
      <c r="Y5246" s="19" t="str">
        <f>VLOOKUP(G5246,'Verweis Kd-Gruppe'!$A$2:$B$8,2,FALSE)</f>
        <v>EXP</v>
      </c>
      <c r="Z5246" s="19" t="str">
        <f>VLOOKUP(J5246,'Verweis Art-Gruppe'!$A$2:$B$15,2,FALSE)</f>
        <v>Zubehör</v>
      </c>
      <c r="AA5246" s="19" t="str">
        <f>VLOOKUP(W5246,'Verweis Vertreter'!$A$2:$B$24,2,FALSE)</f>
        <v>Antonio Vuolo</v>
      </c>
      <c r="AB5246" s="12">
        <f t="shared" si="729"/>
        <v>2</v>
      </c>
      <c r="AC5246" s="12">
        <f t="shared" si="734"/>
        <v>16.010000000000002</v>
      </c>
      <c r="AD5246" s="12">
        <f t="shared" si="735"/>
        <v>18.5</v>
      </c>
      <c r="AE5246" s="12">
        <f t="shared" si="730"/>
        <v>37</v>
      </c>
      <c r="AF5246" s="12">
        <f t="shared" si="731"/>
        <v>2.4900000000000002</v>
      </c>
      <c r="AG5246" s="12">
        <f t="shared" si="732"/>
        <v>4.9800000000000004</v>
      </c>
      <c r="AH5246" s="9">
        <f t="shared" si="736"/>
        <v>0.13459459459459461</v>
      </c>
      <c r="AI5246" s="14">
        <f>VLOOKUP(E5246,'Verweis Faktor'!$A:$B,2,FALSE)</f>
        <v>1</v>
      </c>
      <c r="AJ5246" s="14"/>
      <c r="AK5246" s="14" t="str">
        <f>IF(AL5246="Ja","Versandkosten",VLOOKUP(E5246,'Verweis Belegart'!$A$2:$B$9,2,FALSE))</f>
        <v>Hardware</v>
      </c>
      <c r="AL5246" s="14" t="str">
        <f t="shared" si="737"/>
        <v>Nein</v>
      </c>
      <c r="AM5246" s="14" t="str">
        <f t="shared" si="733"/>
        <v>Positiv</v>
      </c>
    </row>
    <row r="5247" spans="1:39" ht="17.25" customHeight="1" x14ac:dyDescent="0.35">
      <c r="A5247" s="17">
        <v>14574941</v>
      </c>
      <c r="B5247" s="2" t="s">
        <v>2487</v>
      </c>
      <c r="C5247" s="1">
        <v>2025001</v>
      </c>
      <c r="D5247" s="1">
        <v>2001314</v>
      </c>
      <c r="E5247" s="2" t="s">
        <v>34</v>
      </c>
      <c r="F5247" s="2" t="s">
        <v>142</v>
      </c>
      <c r="G5247" s="2" t="s">
        <v>66</v>
      </c>
      <c r="H5247" s="2" t="s">
        <v>1239</v>
      </c>
      <c r="I5247" s="2" t="s">
        <v>1240</v>
      </c>
      <c r="J5247" s="2" t="s">
        <v>304</v>
      </c>
      <c r="K5247" s="2" t="s">
        <v>543</v>
      </c>
      <c r="L5247" s="2" t="s">
        <v>214</v>
      </c>
      <c r="M5247" s="2" t="s">
        <v>215</v>
      </c>
      <c r="N5247" s="2" t="s">
        <v>216</v>
      </c>
      <c r="O5247" s="3">
        <v>1</v>
      </c>
      <c r="P5247" s="3">
        <v>375.86</v>
      </c>
      <c r="Q5247" s="3">
        <v>399</v>
      </c>
      <c r="R5247" s="3">
        <v>399</v>
      </c>
      <c r="S5247" s="3">
        <v>23.14</v>
      </c>
      <c r="T5247" s="3">
        <v>23.14</v>
      </c>
      <c r="U5247" s="3">
        <v>5.79</v>
      </c>
      <c r="V5247" s="2" t="s">
        <v>123</v>
      </c>
      <c r="W5247" s="2" t="s">
        <v>124</v>
      </c>
      <c r="X5247" s="2" t="s">
        <v>44</v>
      </c>
      <c r="Y5247" s="19" t="str">
        <f>VLOOKUP(G5247,'Verweis Kd-Gruppe'!$A$2:$B$8,2,FALSE)</f>
        <v>EXP</v>
      </c>
      <c r="Z5247" s="19" t="str">
        <f>VLOOKUP(J5247,'Verweis Art-Gruppe'!$A$2:$B$15,2,FALSE)</f>
        <v>Zubehör</v>
      </c>
      <c r="AA5247" s="19" t="str">
        <f>VLOOKUP(W5247,'Verweis Vertreter'!$A$2:$B$24,2,FALSE)</f>
        <v>Antonio Vuolo</v>
      </c>
      <c r="AB5247" s="12">
        <f t="shared" si="729"/>
        <v>1</v>
      </c>
      <c r="AC5247" s="12">
        <f t="shared" si="734"/>
        <v>375.86</v>
      </c>
      <c r="AD5247" s="12">
        <f t="shared" si="735"/>
        <v>399</v>
      </c>
      <c r="AE5247" s="12">
        <f t="shared" si="730"/>
        <v>399</v>
      </c>
      <c r="AF5247" s="12">
        <f t="shared" si="731"/>
        <v>23.14</v>
      </c>
      <c r="AG5247" s="12">
        <f t="shared" si="732"/>
        <v>23.14</v>
      </c>
      <c r="AH5247" s="9">
        <f t="shared" si="736"/>
        <v>5.7994987468671683E-2</v>
      </c>
      <c r="AI5247" s="14">
        <f>VLOOKUP(E5247,'Verweis Faktor'!$A:$B,2,FALSE)</f>
        <v>1</v>
      </c>
      <c r="AJ5247" s="14"/>
      <c r="AK5247" s="14" t="str">
        <f>IF(AL5247="Ja","Versandkosten",VLOOKUP(E5247,'Verweis Belegart'!$A$2:$B$9,2,FALSE))</f>
        <v>Hardware</v>
      </c>
      <c r="AL5247" s="14" t="str">
        <f t="shared" si="737"/>
        <v>Nein</v>
      </c>
      <c r="AM5247" s="14" t="str">
        <f t="shared" si="733"/>
        <v>Positiv</v>
      </c>
    </row>
    <row r="5248" spans="1:39" ht="17.25" customHeight="1" x14ac:dyDescent="0.35">
      <c r="A5248" s="17">
        <v>14574941</v>
      </c>
      <c r="B5248" s="2" t="s">
        <v>2487</v>
      </c>
      <c r="C5248" s="1">
        <v>2025001</v>
      </c>
      <c r="D5248" s="1">
        <v>2001314</v>
      </c>
      <c r="E5248" s="2" t="s">
        <v>34</v>
      </c>
      <c r="F5248" s="2" t="s">
        <v>142</v>
      </c>
      <c r="G5248" s="2" t="s">
        <v>66</v>
      </c>
      <c r="H5248" s="2" t="s">
        <v>1239</v>
      </c>
      <c r="I5248" s="2" t="s">
        <v>1240</v>
      </c>
      <c r="J5248" s="2" t="s">
        <v>304</v>
      </c>
      <c r="K5248" s="2" t="s">
        <v>546</v>
      </c>
      <c r="L5248" s="2" t="s">
        <v>1954</v>
      </c>
      <c r="M5248" s="2" t="s">
        <v>1955</v>
      </c>
      <c r="N5248" s="2" t="s">
        <v>1956</v>
      </c>
      <c r="O5248" s="3">
        <v>1</v>
      </c>
      <c r="P5248" s="3">
        <v>91.571399999999997</v>
      </c>
      <c r="Q5248" s="3">
        <v>105</v>
      </c>
      <c r="R5248" s="3">
        <v>105</v>
      </c>
      <c r="S5248" s="3">
        <v>13.428599999999999</v>
      </c>
      <c r="T5248" s="3">
        <v>13.43</v>
      </c>
      <c r="U5248" s="3">
        <v>12.78</v>
      </c>
      <c r="V5248" s="2" t="s">
        <v>123</v>
      </c>
      <c r="W5248" s="2" t="s">
        <v>124</v>
      </c>
      <c r="X5248" s="2" t="s">
        <v>44</v>
      </c>
      <c r="Y5248" s="19" t="str">
        <f>VLOOKUP(G5248,'Verweis Kd-Gruppe'!$A$2:$B$8,2,FALSE)</f>
        <v>EXP</v>
      </c>
      <c r="Z5248" s="19" t="str">
        <f>VLOOKUP(J5248,'Verweis Art-Gruppe'!$A$2:$B$15,2,FALSE)</f>
        <v>Zubehör</v>
      </c>
      <c r="AA5248" s="19" t="str">
        <f>VLOOKUP(W5248,'Verweis Vertreter'!$A$2:$B$24,2,FALSE)</f>
        <v>Antonio Vuolo</v>
      </c>
      <c r="AB5248" s="12">
        <f t="shared" si="729"/>
        <v>1</v>
      </c>
      <c r="AC5248" s="12">
        <f t="shared" si="734"/>
        <v>91.571399999999997</v>
      </c>
      <c r="AD5248" s="12">
        <f t="shared" si="735"/>
        <v>105</v>
      </c>
      <c r="AE5248" s="12">
        <f t="shared" si="730"/>
        <v>105</v>
      </c>
      <c r="AF5248" s="12">
        <f t="shared" si="731"/>
        <v>13.428599999999999</v>
      </c>
      <c r="AG5248" s="12">
        <f t="shared" si="732"/>
        <v>13.43</v>
      </c>
      <c r="AH5248" s="9">
        <f t="shared" si="736"/>
        <v>0.12790476190476191</v>
      </c>
      <c r="AI5248" s="14">
        <f>VLOOKUP(E5248,'Verweis Faktor'!$A:$B,2,FALSE)</f>
        <v>1</v>
      </c>
      <c r="AJ5248" s="14"/>
      <c r="AK5248" s="14" t="str">
        <f>IF(AL5248="Ja","Versandkosten",VLOOKUP(E5248,'Verweis Belegart'!$A$2:$B$9,2,FALSE))</f>
        <v>Hardware</v>
      </c>
      <c r="AL5248" s="14" t="str">
        <f t="shared" si="737"/>
        <v>Nein</v>
      </c>
      <c r="AM5248" s="14" t="str">
        <f t="shared" si="733"/>
        <v>Positiv</v>
      </c>
    </row>
    <row r="5249" spans="1:39" ht="17.25" customHeight="1" x14ac:dyDescent="0.35">
      <c r="A5249" s="17">
        <v>14574941</v>
      </c>
      <c r="B5249" s="2" t="s">
        <v>2487</v>
      </c>
      <c r="C5249" s="1">
        <v>2025001</v>
      </c>
      <c r="D5249" s="1">
        <v>2001314</v>
      </c>
      <c r="E5249" s="2" t="s">
        <v>34</v>
      </c>
      <c r="F5249" s="2" t="s">
        <v>142</v>
      </c>
      <c r="G5249" s="2" t="s">
        <v>66</v>
      </c>
      <c r="H5249" s="2" t="s">
        <v>1239</v>
      </c>
      <c r="I5249" s="2" t="s">
        <v>1240</v>
      </c>
      <c r="J5249" s="2" t="s">
        <v>103</v>
      </c>
      <c r="K5249" s="2" t="s">
        <v>547</v>
      </c>
      <c r="L5249" s="2" t="s">
        <v>2587</v>
      </c>
      <c r="M5249" s="2" t="s">
        <v>2588</v>
      </c>
      <c r="N5249" s="2" t="s">
        <v>2589</v>
      </c>
      <c r="O5249" s="3">
        <v>1</v>
      </c>
      <c r="P5249" s="3">
        <v>91</v>
      </c>
      <c r="Q5249" s="3">
        <v>98</v>
      </c>
      <c r="R5249" s="3">
        <v>98</v>
      </c>
      <c r="S5249" s="3">
        <v>7</v>
      </c>
      <c r="T5249" s="3">
        <v>7</v>
      </c>
      <c r="U5249" s="3">
        <v>7.14</v>
      </c>
      <c r="V5249" s="2" t="s">
        <v>123</v>
      </c>
      <c r="W5249" s="2" t="s">
        <v>124</v>
      </c>
      <c r="X5249" s="2" t="s">
        <v>44</v>
      </c>
      <c r="Y5249" s="19" t="str">
        <f>VLOOKUP(G5249,'Verweis Kd-Gruppe'!$A$2:$B$8,2,FALSE)</f>
        <v>EXP</v>
      </c>
      <c r="Z5249" s="19" t="str">
        <f>VLOOKUP(J5249,'Verweis Art-Gruppe'!$A$2:$B$15,2,FALSE)</f>
        <v>Geräte</v>
      </c>
      <c r="AA5249" s="19" t="str">
        <f>VLOOKUP(W5249,'Verweis Vertreter'!$A$2:$B$24,2,FALSE)</f>
        <v>Antonio Vuolo</v>
      </c>
      <c r="AB5249" s="12">
        <f t="shared" si="729"/>
        <v>1</v>
      </c>
      <c r="AC5249" s="12">
        <f t="shared" si="734"/>
        <v>91</v>
      </c>
      <c r="AD5249" s="12">
        <f t="shared" si="735"/>
        <v>98</v>
      </c>
      <c r="AE5249" s="12">
        <f t="shared" si="730"/>
        <v>98</v>
      </c>
      <c r="AF5249" s="12">
        <f t="shared" si="731"/>
        <v>7</v>
      </c>
      <c r="AG5249" s="12">
        <f t="shared" si="732"/>
        <v>7</v>
      </c>
      <c r="AH5249" s="9">
        <f t="shared" si="736"/>
        <v>7.1428571428571425E-2</v>
      </c>
      <c r="AI5249" s="14">
        <f>VLOOKUP(E5249,'Verweis Faktor'!$A:$B,2,FALSE)</f>
        <v>1</v>
      </c>
      <c r="AJ5249" s="14"/>
      <c r="AK5249" s="14" t="str">
        <f>IF(AL5249="Ja","Versandkosten",VLOOKUP(E5249,'Verweis Belegart'!$A$2:$B$9,2,FALSE))</f>
        <v>Hardware</v>
      </c>
      <c r="AL5249" s="14" t="str">
        <f t="shared" si="737"/>
        <v>Nein</v>
      </c>
      <c r="AM5249" s="14" t="str">
        <f t="shared" si="733"/>
        <v>Positiv</v>
      </c>
    </row>
    <row r="5250" spans="1:39" ht="17.25" customHeight="1" x14ac:dyDescent="0.35">
      <c r="A5250" s="17">
        <v>14574941</v>
      </c>
      <c r="B5250" s="2" t="s">
        <v>2487</v>
      </c>
      <c r="C5250" s="1">
        <v>2025001</v>
      </c>
      <c r="D5250" s="1">
        <v>2001314</v>
      </c>
      <c r="E5250" s="2" t="s">
        <v>34</v>
      </c>
      <c r="F5250" s="2" t="s">
        <v>142</v>
      </c>
      <c r="G5250" s="2" t="s">
        <v>66</v>
      </c>
      <c r="H5250" s="2" t="s">
        <v>1239</v>
      </c>
      <c r="I5250" s="2" t="s">
        <v>1240</v>
      </c>
      <c r="J5250" s="2" t="s">
        <v>103</v>
      </c>
      <c r="K5250" s="2" t="s">
        <v>550</v>
      </c>
      <c r="L5250" s="2" t="s">
        <v>911</v>
      </c>
      <c r="M5250" s="2" t="s">
        <v>912</v>
      </c>
      <c r="N5250" s="2" t="s">
        <v>652</v>
      </c>
      <c r="O5250" s="3">
        <v>3</v>
      </c>
      <c r="P5250" s="3">
        <v>202</v>
      </c>
      <c r="Q5250" s="3">
        <v>218</v>
      </c>
      <c r="R5250" s="3">
        <v>654</v>
      </c>
      <c r="S5250" s="3">
        <v>16</v>
      </c>
      <c r="T5250" s="3">
        <v>48</v>
      </c>
      <c r="U5250" s="3">
        <v>7.33</v>
      </c>
      <c r="V5250" s="2" t="s">
        <v>123</v>
      </c>
      <c r="W5250" s="2" t="s">
        <v>124</v>
      </c>
      <c r="X5250" s="2" t="s">
        <v>44</v>
      </c>
      <c r="Y5250" s="19" t="str">
        <f>VLOOKUP(G5250,'Verweis Kd-Gruppe'!$A$2:$B$8,2,FALSE)</f>
        <v>EXP</v>
      </c>
      <c r="Z5250" s="19" t="str">
        <f>VLOOKUP(J5250,'Verweis Art-Gruppe'!$A$2:$B$15,2,FALSE)</f>
        <v>Geräte</v>
      </c>
      <c r="AA5250" s="19" t="str">
        <f>VLOOKUP(W5250,'Verweis Vertreter'!$A$2:$B$24,2,FALSE)</f>
        <v>Antonio Vuolo</v>
      </c>
      <c r="AB5250" s="12">
        <f t="shared" si="729"/>
        <v>3</v>
      </c>
      <c r="AC5250" s="12">
        <f t="shared" si="734"/>
        <v>202</v>
      </c>
      <c r="AD5250" s="12">
        <f t="shared" si="735"/>
        <v>218</v>
      </c>
      <c r="AE5250" s="12">
        <f t="shared" si="730"/>
        <v>654</v>
      </c>
      <c r="AF5250" s="12">
        <f t="shared" si="731"/>
        <v>16</v>
      </c>
      <c r="AG5250" s="12">
        <f t="shared" si="732"/>
        <v>48</v>
      </c>
      <c r="AH5250" s="9">
        <f t="shared" si="736"/>
        <v>7.3394495412844041E-2</v>
      </c>
      <c r="AI5250" s="14">
        <f>VLOOKUP(E5250,'Verweis Faktor'!$A:$B,2,FALSE)</f>
        <v>1</v>
      </c>
      <c r="AJ5250" s="14"/>
      <c r="AK5250" s="14" t="str">
        <f>IF(AL5250="Ja","Versandkosten",VLOOKUP(E5250,'Verweis Belegart'!$A$2:$B$9,2,FALSE))</f>
        <v>Hardware</v>
      </c>
      <c r="AL5250" s="14" t="str">
        <f t="shared" si="737"/>
        <v>Nein</v>
      </c>
      <c r="AM5250" s="14" t="str">
        <f t="shared" si="733"/>
        <v>Positiv</v>
      </c>
    </row>
    <row r="5251" spans="1:39" ht="17.25" customHeight="1" x14ac:dyDescent="0.35">
      <c r="A5251" s="17">
        <v>14574941</v>
      </c>
      <c r="B5251" s="2" t="s">
        <v>2487</v>
      </c>
      <c r="C5251" s="1">
        <v>2025001</v>
      </c>
      <c r="D5251" s="1">
        <v>2001314</v>
      </c>
      <c r="E5251" s="2" t="s">
        <v>34</v>
      </c>
      <c r="F5251" s="2" t="s">
        <v>142</v>
      </c>
      <c r="G5251" s="2" t="s">
        <v>66</v>
      </c>
      <c r="H5251" s="2" t="s">
        <v>1239</v>
      </c>
      <c r="I5251" s="2" t="s">
        <v>1240</v>
      </c>
      <c r="J5251" s="2" t="s">
        <v>103</v>
      </c>
      <c r="K5251" s="2" t="s">
        <v>1216</v>
      </c>
      <c r="L5251" s="2" t="s">
        <v>911</v>
      </c>
      <c r="M5251" s="2" t="s">
        <v>912</v>
      </c>
      <c r="N5251" s="2" t="s">
        <v>652</v>
      </c>
      <c r="O5251" s="3">
        <v>2</v>
      </c>
      <c r="P5251" s="3">
        <v>202</v>
      </c>
      <c r="Q5251" s="3">
        <v>219</v>
      </c>
      <c r="R5251" s="3">
        <v>438</v>
      </c>
      <c r="S5251" s="3">
        <v>17</v>
      </c>
      <c r="T5251" s="3">
        <v>34</v>
      </c>
      <c r="U5251" s="3">
        <v>7.76</v>
      </c>
      <c r="V5251" s="2" t="s">
        <v>123</v>
      </c>
      <c r="W5251" s="2" t="s">
        <v>124</v>
      </c>
      <c r="X5251" s="2" t="s">
        <v>44</v>
      </c>
      <c r="Y5251" s="19" t="str">
        <f>VLOOKUP(G5251,'Verweis Kd-Gruppe'!$A$2:$B$8,2,FALSE)</f>
        <v>EXP</v>
      </c>
      <c r="Z5251" s="19" t="str">
        <f>VLOOKUP(J5251,'Verweis Art-Gruppe'!$A$2:$B$15,2,FALSE)</f>
        <v>Geräte</v>
      </c>
      <c r="AA5251" s="19" t="str">
        <f>VLOOKUP(W5251,'Verweis Vertreter'!$A$2:$B$24,2,FALSE)</f>
        <v>Antonio Vuolo</v>
      </c>
      <c r="AB5251" s="12">
        <f t="shared" ref="AB5251:AB5314" si="738">$AI5251*O5251</f>
        <v>2</v>
      </c>
      <c r="AC5251" s="12">
        <f t="shared" si="734"/>
        <v>202</v>
      </c>
      <c r="AD5251" s="12">
        <f t="shared" si="735"/>
        <v>219</v>
      </c>
      <c r="AE5251" s="12">
        <f t="shared" ref="AE5251:AE5314" si="739">$AI5251*R5251</f>
        <v>438</v>
      </c>
      <c r="AF5251" s="12">
        <f t="shared" ref="AF5251:AF5314" si="740">$AI5251*S5251</f>
        <v>17</v>
      </c>
      <c r="AG5251" s="12">
        <f t="shared" ref="AG5251:AG5314" si="741">$AI5251*T5251</f>
        <v>34</v>
      </c>
      <c r="AH5251" s="9">
        <f t="shared" si="736"/>
        <v>7.7625570776255703E-2</v>
      </c>
      <c r="AI5251" s="14">
        <f>VLOOKUP(E5251,'Verweis Faktor'!$A:$B,2,FALSE)</f>
        <v>1</v>
      </c>
      <c r="AJ5251" s="14"/>
      <c r="AK5251" s="14" t="str">
        <f>IF(AL5251="Ja","Versandkosten",VLOOKUP(E5251,'Verweis Belegart'!$A$2:$B$9,2,FALSE))</f>
        <v>Hardware</v>
      </c>
      <c r="AL5251" s="14" t="str">
        <f t="shared" si="737"/>
        <v>Nein</v>
      </c>
      <c r="AM5251" s="14" t="str">
        <f t="shared" ref="AM5251:AM5314" si="742">IF(AG5251&lt;0,"Negativ","Positiv")</f>
        <v>Positiv</v>
      </c>
    </row>
    <row r="5252" spans="1:39" ht="17.25" customHeight="1" x14ac:dyDescent="0.35">
      <c r="A5252" s="17">
        <v>14574941</v>
      </c>
      <c r="B5252" s="2" t="s">
        <v>2487</v>
      </c>
      <c r="C5252" s="1">
        <v>2025001</v>
      </c>
      <c r="D5252" s="1">
        <v>2001314</v>
      </c>
      <c r="E5252" s="2" t="s">
        <v>34</v>
      </c>
      <c r="F5252" s="2" t="s">
        <v>142</v>
      </c>
      <c r="G5252" s="2" t="s">
        <v>66</v>
      </c>
      <c r="H5252" s="2" t="s">
        <v>1239</v>
      </c>
      <c r="I5252" s="2" t="s">
        <v>1240</v>
      </c>
      <c r="J5252" s="2" t="s">
        <v>103</v>
      </c>
      <c r="K5252" s="2" t="s">
        <v>1217</v>
      </c>
      <c r="L5252" s="2" t="s">
        <v>108</v>
      </c>
      <c r="M5252" s="2" t="s">
        <v>109</v>
      </c>
      <c r="N5252" s="2" t="s">
        <v>110</v>
      </c>
      <c r="O5252" s="3">
        <v>2</v>
      </c>
      <c r="P5252" s="3">
        <v>226</v>
      </c>
      <c r="Q5252" s="3">
        <v>233</v>
      </c>
      <c r="R5252" s="3">
        <v>466</v>
      </c>
      <c r="S5252" s="3">
        <v>7</v>
      </c>
      <c r="T5252" s="3">
        <v>14</v>
      </c>
      <c r="U5252" s="3">
        <v>3</v>
      </c>
      <c r="V5252" s="2" t="s">
        <v>123</v>
      </c>
      <c r="W5252" s="2" t="s">
        <v>124</v>
      </c>
      <c r="X5252" s="2" t="s">
        <v>44</v>
      </c>
      <c r="Y5252" s="19" t="str">
        <f>VLOOKUP(G5252,'Verweis Kd-Gruppe'!$A$2:$B$8,2,FALSE)</f>
        <v>EXP</v>
      </c>
      <c r="Z5252" s="19" t="str">
        <f>VLOOKUP(J5252,'Verweis Art-Gruppe'!$A$2:$B$15,2,FALSE)</f>
        <v>Geräte</v>
      </c>
      <c r="AA5252" s="19" t="str">
        <f>VLOOKUP(W5252,'Verweis Vertreter'!$A$2:$B$24,2,FALSE)</f>
        <v>Antonio Vuolo</v>
      </c>
      <c r="AB5252" s="12">
        <f t="shared" si="738"/>
        <v>2</v>
      </c>
      <c r="AC5252" s="12">
        <f t="shared" ref="AC5252:AC5315" si="743">P5252</f>
        <v>226</v>
      </c>
      <c r="AD5252" s="12">
        <f t="shared" ref="AD5252:AD5315" si="744">Q5252</f>
        <v>233</v>
      </c>
      <c r="AE5252" s="12">
        <f t="shared" si="739"/>
        <v>466</v>
      </c>
      <c r="AF5252" s="12">
        <f t="shared" si="740"/>
        <v>7</v>
      </c>
      <c r="AG5252" s="12">
        <f t="shared" si="741"/>
        <v>14</v>
      </c>
      <c r="AH5252" s="9">
        <f t="shared" ref="AH5252:AH5315" si="745">IF(AF5252=0,0,AG5252/AE5252*AI5252)</f>
        <v>3.0042918454935622E-2</v>
      </c>
      <c r="AI5252" s="14">
        <f>VLOOKUP(E5252,'Verweis Faktor'!$A:$B,2,FALSE)</f>
        <v>1</v>
      </c>
      <c r="AJ5252" s="14"/>
      <c r="AK5252" s="14" t="str">
        <f>IF(AL5252="Ja","Versandkosten",VLOOKUP(E5252,'Verweis Belegart'!$A$2:$B$9,2,FALSE))</f>
        <v>Hardware</v>
      </c>
      <c r="AL5252" s="14" t="str">
        <f t="shared" ref="AL5252:AL5315" si="746">IF(ISNUMBER(FIND("Versandkosten",M5252)),"Ja","Nein")</f>
        <v>Nein</v>
      </c>
      <c r="AM5252" s="14" t="str">
        <f t="shared" si="742"/>
        <v>Positiv</v>
      </c>
    </row>
    <row r="5253" spans="1:39" ht="17.25" customHeight="1" x14ac:dyDescent="0.35">
      <c r="A5253" s="17">
        <v>14574941</v>
      </c>
      <c r="B5253" s="2" t="s">
        <v>2487</v>
      </c>
      <c r="C5253" s="1">
        <v>2025001</v>
      </c>
      <c r="D5253" s="1">
        <v>2001314</v>
      </c>
      <c r="E5253" s="2" t="s">
        <v>34</v>
      </c>
      <c r="F5253" s="2" t="s">
        <v>142</v>
      </c>
      <c r="G5253" s="2" t="s">
        <v>66</v>
      </c>
      <c r="H5253" s="2" t="s">
        <v>1239</v>
      </c>
      <c r="I5253" s="2" t="s">
        <v>1240</v>
      </c>
      <c r="J5253" s="2" t="s">
        <v>103</v>
      </c>
      <c r="K5253" s="2" t="s">
        <v>1218</v>
      </c>
      <c r="L5253" s="2" t="s">
        <v>108</v>
      </c>
      <c r="M5253" s="2" t="s">
        <v>109</v>
      </c>
      <c r="N5253" s="2" t="s">
        <v>110</v>
      </c>
      <c r="O5253" s="3">
        <v>1</v>
      </c>
      <c r="P5253" s="3">
        <v>226</v>
      </c>
      <c r="Q5253" s="3">
        <v>235</v>
      </c>
      <c r="R5253" s="3">
        <v>235</v>
      </c>
      <c r="S5253" s="3">
        <v>9</v>
      </c>
      <c r="T5253" s="3">
        <v>9</v>
      </c>
      <c r="U5253" s="3">
        <v>3.82</v>
      </c>
      <c r="V5253" s="2" t="s">
        <v>123</v>
      </c>
      <c r="W5253" s="2" t="s">
        <v>124</v>
      </c>
      <c r="X5253" s="2" t="s">
        <v>44</v>
      </c>
      <c r="Y5253" s="19" t="str">
        <f>VLOOKUP(G5253,'Verweis Kd-Gruppe'!$A$2:$B$8,2,FALSE)</f>
        <v>EXP</v>
      </c>
      <c r="Z5253" s="19" t="str">
        <f>VLOOKUP(J5253,'Verweis Art-Gruppe'!$A$2:$B$15,2,FALSE)</f>
        <v>Geräte</v>
      </c>
      <c r="AA5253" s="19" t="str">
        <f>VLOOKUP(W5253,'Verweis Vertreter'!$A$2:$B$24,2,FALSE)</f>
        <v>Antonio Vuolo</v>
      </c>
      <c r="AB5253" s="12">
        <f t="shared" si="738"/>
        <v>1</v>
      </c>
      <c r="AC5253" s="12">
        <f t="shared" si="743"/>
        <v>226</v>
      </c>
      <c r="AD5253" s="12">
        <f t="shared" si="744"/>
        <v>235</v>
      </c>
      <c r="AE5253" s="12">
        <f t="shared" si="739"/>
        <v>235</v>
      </c>
      <c r="AF5253" s="12">
        <f t="shared" si="740"/>
        <v>9</v>
      </c>
      <c r="AG5253" s="12">
        <f t="shared" si="741"/>
        <v>9</v>
      </c>
      <c r="AH5253" s="9">
        <f t="shared" si="745"/>
        <v>3.8297872340425532E-2</v>
      </c>
      <c r="AI5253" s="14">
        <f>VLOOKUP(E5253,'Verweis Faktor'!$A:$B,2,FALSE)</f>
        <v>1</v>
      </c>
      <c r="AJ5253" s="14"/>
      <c r="AK5253" s="14" t="str">
        <f>IF(AL5253="Ja","Versandkosten",VLOOKUP(E5253,'Verweis Belegart'!$A$2:$B$9,2,FALSE))</f>
        <v>Hardware</v>
      </c>
      <c r="AL5253" s="14" t="str">
        <f t="shared" si="746"/>
        <v>Nein</v>
      </c>
      <c r="AM5253" s="14" t="str">
        <f t="shared" si="742"/>
        <v>Positiv</v>
      </c>
    </row>
    <row r="5254" spans="1:39" ht="17.25" customHeight="1" x14ac:dyDescent="0.35">
      <c r="A5254" s="17">
        <v>14574941</v>
      </c>
      <c r="B5254" s="2" t="s">
        <v>2487</v>
      </c>
      <c r="C5254" s="1">
        <v>2025001</v>
      </c>
      <c r="D5254" s="1">
        <v>2001314</v>
      </c>
      <c r="E5254" s="2" t="s">
        <v>34</v>
      </c>
      <c r="F5254" s="2" t="s">
        <v>142</v>
      </c>
      <c r="G5254" s="2" t="s">
        <v>66</v>
      </c>
      <c r="H5254" s="2" t="s">
        <v>1239</v>
      </c>
      <c r="I5254" s="2" t="s">
        <v>1240</v>
      </c>
      <c r="J5254" s="2" t="s">
        <v>103</v>
      </c>
      <c r="K5254" s="2" t="s">
        <v>1219</v>
      </c>
      <c r="L5254" s="2" t="s">
        <v>682</v>
      </c>
      <c r="M5254" s="2" t="s">
        <v>683</v>
      </c>
      <c r="N5254" s="2" t="s">
        <v>684</v>
      </c>
      <c r="O5254" s="3">
        <v>1</v>
      </c>
      <c r="P5254" s="3">
        <v>80.210499999999996</v>
      </c>
      <c r="Q5254" s="3">
        <v>82</v>
      </c>
      <c r="R5254" s="3">
        <v>82</v>
      </c>
      <c r="S5254" s="3">
        <v>1.7895000000000001</v>
      </c>
      <c r="T5254" s="3">
        <v>1.79</v>
      </c>
      <c r="U5254" s="3">
        <v>2.1800000000000002</v>
      </c>
      <c r="V5254" s="2" t="s">
        <v>123</v>
      </c>
      <c r="W5254" s="2" t="s">
        <v>124</v>
      </c>
      <c r="X5254" s="2" t="s">
        <v>44</v>
      </c>
      <c r="Y5254" s="19" t="str">
        <f>VLOOKUP(G5254,'Verweis Kd-Gruppe'!$A$2:$B$8,2,FALSE)</f>
        <v>EXP</v>
      </c>
      <c r="Z5254" s="19" t="str">
        <f>VLOOKUP(J5254,'Verweis Art-Gruppe'!$A$2:$B$15,2,FALSE)</f>
        <v>Geräte</v>
      </c>
      <c r="AA5254" s="19" t="str">
        <f>VLOOKUP(W5254,'Verweis Vertreter'!$A$2:$B$24,2,FALSE)</f>
        <v>Antonio Vuolo</v>
      </c>
      <c r="AB5254" s="12">
        <f t="shared" si="738"/>
        <v>1</v>
      </c>
      <c r="AC5254" s="12">
        <f t="shared" si="743"/>
        <v>80.210499999999996</v>
      </c>
      <c r="AD5254" s="12">
        <f t="shared" si="744"/>
        <v>82</v>
      </c>
      <c r="AE5254" s="12">
        <f t="shared" si="739"/>
        <v>82</v>
      </c>
      <c r="AF5254" s="12">
        <f t="shared" si="740"/>
        <v>1.7895000000000001</v>
      </c>
      <c r="AG5254" s="12">
        <f t="shared" si="741"/>
        <v>1.79</v>
      </c>
      <c r="AH5254" s="9">
        <f t="shared" si="745"/>
        <v>2.1829268292682929E-2</v>
      </c>
      <c r="AI5254" s="14">
        <f>VLOOKUP(E5254,'Verweis Faktor'!$A:$B,2,FALSE)</f>
        <v>1</v>
      </c>
      <c r="AJ5254" s="14"/>
      <c r="AK5254" s="14" t="str">
        <f>IF(AL5254="Ja","Versandkosten",VLOOKUP(E5254,'Verweis Belegart'!$A$2:$B$9,2,FALSE))</f>
        <v>Hardware</v>
      </c>
      <c r="AL5254" s="14" t="str">
        <f t="shared" si="746"/>
        <v>Nein</v>
      </c>
      <c r="AM5254" s="14" t="str">
        <f t="shared" si="742"/>
        <v>Positiv</v>
      </c>
    </row>
    <row r="5255" spans="1:39" ht="17.25" customHeight="1" x14ac:dyDescent="0.35">
      <c r="A5255" s="17">
        <v>14574941</v>
      </c>
      <c r="B5255" s="2" t="s">
        <v>2487</v>
      </c>
      <c r="C5255" s="1">
        <v>2025001</v>
      </c>
      <c r="D5255" s="1">
        <v>2001314</v>
      </c>
      <c r="E5255" s="2" t="s">
        <v>34</v>
      </c>
      <c r="F5255" s="2" t="s">
        <v>142</v>
      </c>
      <c r="G5255" s="2" t="s">
        <v>66</v>
      </c>
      <c r="H5255" s="2" t="s">
        <v>1239</v>
      </c>
      <c r="I5255" s="2" t="s">
        <v>1240</v>
      </c>
      <c r="J5255" s="2" t="s">
        <v>304</v>
      </c>
      <c r="K5255" s="2" t="s">
        <v>1222</v>
      </c>
      <c r="L5255" s="2" t="s">
        <v>217</v>
      </c>
      <c r="M5255" s="2" t="s">
        <v>218</v>
      </c>
      <c r="N5255" s="2" t="s">
        <v>219</v>
      </c>
      <c r="O5255" s="3">
        <v>15</v>
      </c>
      <c r="P5255" s="3">
        <v>149.23050000000001</v>
      </c>
      <c r="Q5255" s="3">
        <v>153</v>
      </c>
      <c r="R5255" s="3">
        <v>2295</v>
      </c>
      <c r="S5255" s="3">
        <v>3.7694999999999999</v>
      </c>
      <c r="T5255" s="3">
        <v>56.54</v>
      </c>
      <c r="U5255" s="3">
        <v>2.46</v>
      </c>
      <c r="V5255" s="2" t="s">
        <v>123</v>
      </c>
      <c r="W5255" s="2" t="s">
        <v>124</v>
      </c>
      <c r="X5255" s="2" t="s">
        <v>44</v>
      </c>
      <c r="Y5255" s="19" t="str">
        <f>VLOOKUP(G5255,'Verweis Kd-Gruppe'!$A$2:$B$8,2,FALSE)</f>
        <v>EXP</v>
      </c>
      <c r="Z5255" s="19" t="str">
        <f>VLOOKUP(J5255,'Verweis Art-Gruppe'!$A$2:$B$15,2,FALSE)</f>
        <v>Zubehör</v>
      </c>
      <c r="AA5255" s="19" t="str">
        <f>VLOOKUP(W5255,'Verweis Vertreter'!$A$2:$B$24,2,FALSE)</f>
        <v>Antonio Vuolo</v>
      </c>
      <c r="AB5255" s="12">
        <f t="shared" si="738"/>
        <v>15</v>
      </c>
      <c r="AC5255" s="12">
        <f t="shared" si="743"/>
        <v>149.23050000000001</v>
      </c>
      <c r="AD5255" s="12">
        <f t="shared" si="744"/>
        <v>153</v>
      </c>
      <c r="AE5255" s="12">
        <f t="shared" si="739"/>
        <v>2295</v>
      </c>
      <c r="AF5255" s="12">
        <f t="shared" si="740"/>
        <v>3.7694999999999999</v>
      </c>
      <c r="AG5255" s="12">
        <f t="shared" si="741"/>
        <v>56.54</v>
      </c>
      <c r="AH5255" s="9">
        <f t="shared" si="745"/>
        <v>2.4636165577342047E-2</v>
      </c>
      <c r="AI5255" s="14">
        <f>VLOOKUP(E5255,'Verweis Faktor'!$A:$B,2,FALSE)</f>
        <v>1</v>
      </c>
      <c r="AJ5255" s="14"/>
      <c r="AK5255" s="14" t="str">
        <f>IF(AL5255="Ja","Versandkosten",VLOOKUP(E5255,'Verweis Belegart'!$A$2:$B$9,2,FALSE))</f>
        <v>Hardware</v>
      </c>
      <c r="AL5255" s="14" t="str">
        <f t="shared" si="746"/>
        <v>Nein</v>
      </c>
      <c r="AM5255" s="14" t="str">
        <f t="shared" si="742"/>
        <v>Positiv</v>
      </c>
    </row>
    <row r="5256" spans="1:39" ht="17.25" customHeight="1" x14ac:dyDescent="0.35">
      <c r="A5256" s="17">
        <v>14574941</v>
      </c>
      <c r="B5256" s="2" t="s">
        <v>2487</v>
      </c>
      <c r="C5256" s="1">
        <v>2025001</v>
      </c>
      <c r="D5256" s="1">
        <v>2001314</v>
      </c>
      <c r="E5256" s="2" t="s">
        <v>34</v>
      </c>
      <c r="F5256" s="2" t="s">
        <v>142</v>
      </c>
      <c r="G5256" s="2" t="s">
        <v>66</v>
      </c>
      <c r="H5256" s="2" t="s">
        <v>1239</v>
      </c>
      <c r="I5256" s="2" t="s">
        <v>1240</v>
      </c>
      <c r="J5256" s="2" t="s">
        <v>103</v>
      </c>
      <c r="K5256" s="2" t="s">
        <v>1223</v>
      </c>
      <c r="L5256" s="2" t="s">
        <v>165</v>
      </c>
      <c r="M5256" s="2" t="s">
        <v>166</v>
      </c>
      <c r="N5256" s="2" t="s">
        <v>161</v>
      </c>
      <c r="O5256" s="3">
        <v>1</v>
      </c>
      <c r="P5256" s="3">
        <v>177</v>
      </c>
      <c r="Q5256" s="3">
        <v>189</v>
      </c>
      <c r="R5256" s="3">
        <v>189</v>
      </c>
      <c r="S5256" s="3">
        <v>12</v>
      </c>
      <c r="T5256" s="3">
        <v>12</v>
      </c>
      <c r="U5256" s="3">
        <v>6.34</v>
      </c>
      <c r="V5256" s="2" t="s">
        <v>123</v>
      </c>
      <c r="W5256" s="2" t="s">
        <v>124</v>
      </c>
      <c r="X5256" s="2" t="s">
        <v>44</v>
      </c>
      <c r="Y5256" s="19" t="str">
        <f>VLOOKUP(G5256,'Verweis Kd-Gruppe'!$A$2:$B$8,2,FALSE)</f>
        <v>EXP</v>
      </c>
      <c r="Z5256" s="19" t="str">
        <f>VLOOKUP(J5256,'Verweis Art-Gruppe'!$A$2:$B$15,2,FALSE)</f>
        <v>Geräte</v>
      </c>
      <c r="AA5256" s="19" t="str">
        <f>VLOOKUP(W5256,'Verweis Vertreter'!$A$2:$B$24,2,FALSE)</f>
        <v>Antonio Vuolo</v>
      </c>
      <c r="AB5256" s="12">
        <f t="shared" si="738"/>
        <v>1</v>
      </c>
      <c r="AC5256" s="12">
        <f t="shared" si="743"/>
        <v>177</v>
      </c>
      <c r="AD5256" s="12">
        <f t="shared" si="744"/>
        <v>189</v>
      </c>
      <c r="AE5256" s="12">
        <f t="shared" si="739"/>
        <v>189</v>
      </c>
      <c r="AF5256" s="12">
        <f t="shared" si="740"/>
        <v>12</v>
      </c>
      <c r="AG5256" s="12">
        <f t="shared" si="741"/>
        <v>12</v>
      </c>
      <c r="AH5256" s="9">
        <f t="shared" si="745"/>
        <v>6.3492063492063489E-2</v>
      </c>
      <c r="AI5256" s="14">
        <f>VLOOKUP(E5256,'Verweis Faktor'!$A:$B,2,FALSE)</f>
        <v>1</v>
      </c>
      <c r="AJ5256" s="14"/>
      <c r="AK5256" s="14" t="str">
        <f>IF(AL5256="Ja","Versandkosten",VLOOKUP(E5256,'Verweis Belegart'!$A$2:$B$9,2,FALSE))</f>
        <v>Hardware</v>
      </c>
      <c r="AL5256" s="14" t="str">
        <f t="shared" si="746"/>
        <v>Nein</v>
      </c>
      <c r="AM5256" s="14" t="str">
        <f t="shared" si="742"/>
        <v>Positiv</v>
      </c>
    </row>
    <row r="5257" spans="1:39" ht="17.25" customHeight="1" x14ac:dyDescent="0.35">
      <c r="A5257" s="17">
        <v>14574941</v>
      </c>
      <c r="B5257" s="2" t="s">
        <v>2487</v>
      </c>
      <c r="C5257" s="1">
        <v>2025001</v>
      </c>
      <c r="D5257" s="1">
        <v>2001314</v>
      </c>
      <c r="E5257" s="2" t="s">
        <v>34</v>
      </c>
      <c r="F5257" s="2" t="s">
        <v>142</v>
      </c>
      <c r="G5257" s="2" t="s">
        <v>66</v>
      </c>
      <c r="H5257" s="2" t="s">
        <v>1239</v>
      </c>
      <c r="I5257" s="2" t="s">
        <v>1240</v>
      </c>
      <c r="J5257" s="2" t="s">
        <v>304</v>
      </c>
      <c r="K5257" s="2" t="s">
        <v>1224</v>
      </c>
      <c r="L5257" s="2" t="s">
        <v>2124</v>
      </c>
      <c r="M5257" s="2" t="s">
        <v>2125</v>
      </c>
      <c r="N5257" s="2" t="s">
        <v>2126</v>
      </c>
      <c r="O5257" s="3">
        <v>1</v>
      </c>
      <c r="P5257" s="3">
        <v>24.026199999999999</v>
      </c>
      <c r="Q5257" s="3">
        <v>27</v>
      </c>
      <c r="R5257" s="3">
        <v>27</v>
      </c>
      <c r="S5257" s="3">
        <v>2.9738000000000002</v>
      </c>
      <c r="T5257" s="3">
        <v>2.97</v>
      </c>
      <c r="U5257" s="3">
        <v>11.01</v>
      </c>
      <c r="V5257" s="2" t="s">
        <v>123</v>
      </c>
      <c r="W5257" s="2" t="s">
        <v>124</v>
      </c>
      <c r="X5257" s="2" t="s">
        <v>44</v>
      </c>
      <c r="Y5257" s="19" t="str">
        <f>VLOOKUP(G5257,'Verweis Kd-Gruppe'!$A$2:$B$8,2,FALSE)</f>
        <v>EXP</v>
      </c>
      <c r="Z5257" s="19" t="str">
        <f>VLOOKUP(J5257,'Verweis Art-Gruppe'!$A$2:$B$15,2,FALSE)</f>
        <v>Zubehör</v>
      </c>
      <c r="AA5257" s="19" t="str">
        <f>VLOOKUP(W5257,'Verweis Vertreter'!$A$2:$B$24,2,FALSE)</f>
        <v>Antonio Vuolo</v>
      </c>
      <c r="AB5257" s="12">
        <f t="shared" si="738"/>
        <v>1</v>
      </c>
      <c r="AC5257" s="12">
        <f t="shared" si="743"/>
        <v>24.026199999999999</v>
      </c>
      <c r="AD5257" s="12">
        <f t="shared" si="744"/>
        <v>27</v>
      </c>
      <c r="AE5257" s="12">
        <f t="shared" si="739"/>
        <v>27</v>
      </c>
      <c r="AF5257" s="12">
        <f t="shared" si="740"/>
        <v>2.9738000000000002</v>
      </c>
      <c r="AG5257" s="12">
        <f t="shared" si="741"/>
        <v>2.97</v>
      </c>
      <c r="AH5257" s="9">
        <f t="shared" si="745"/>
        <v>0.11</v>
      </c>
      <c r="AI5257" s="14">
        <f>VLOOKUP(E5257,'Verweis Faktor'!$A:$B,2,FALSE)</f>
        <v>1</v>
      </c>
      <c r="AJ5257" s="14"/>
      <c r="AK5257" s="14" t="str">
        <f>IF(AL5257="Ja","Versandkosten",VLOOKUP(E5257,'Verweis Belegart'!$A$2:$B$9,2,FALSE))</f>
        <v>Hardware</v>
      </c>
      <c r="AL5257" s="14" t="str">
        <f t="shared" si="746"/>
        <v>Nein</v>
      </c>
      <c r="AM5257" s="14" t="str">
        <f t="shared" si="742"/>
        <v>Positiv</v>
      </c>
    </row>
    <row r="5258" spans="1:39" ht="17.25" customHeight="1" x14ac:dyDescent="0.35">
      <c r="A5258" s="17">
        <v>14575181</v>
      </c>
      <c r="B5258" s="2" t="s">
        <v>2487</v>
      </c>
      <c r="C5258" s="1">
        <v>2025001</v>
      </c>
      <c r="D5258" s="1">
        <v>2001315</v>
      </c>
      <c r="E5258" s="2" t="s">
        <v>34</v>
      </c>
      <c r="F5258" s="2" t="s">
        <v>182</v>
      </c>
      <c r="G5258" s="2" t="s">
        <v>66</v>
      </c>
      <c r="H5258" s="2" t="s">
        <v>1157</v>
      </c>
      <c r="I5258" s="2" t="s">
        <v>1158</v>
      </c>
      <c r="J5258" s="2" t="s">
        <v>103</v>
      </c>
      <c r="K5258" s="2" t="s">
        <v>28</v>
      </c>
      <c r="L5258" s="2" t="s">
        <v>1097</v>
      </c>
      <c r="M5258" s="2" t="s">
        <v>1098</v>
      </c>
      <c r="N5258" s="2" t="s">
        <v>41</v>
      </c>
      <c r="O5258" s="3">
        <v>5</v>
      </c>
      <c r="P5258" s="3">
        <v>225.5</v>
      </c>
      <c r="Q5258" s="3">
        <v>235</v>
      </c>
      <c r="R5258" s="3">
        <v>1175</v>
      </c>
      <c r="S5258" s="3">
        <v>9.5</v>
      </c>
      <c r="T5258" s="3">
        <v>47.5</v>
      </c>
      <c r="U5258" s="3">
        <v>4.04</v>
      </c>
      <c r="V5258" s="2" t="s">
        <v>145</v>
      </c>
      <c r="W5258" s="2" t="s">
        <v>146</v>
      </c>
      <c r="X5258" s="2" t="s">
        <v>72</v>
      </c>
      <c r="Y5258" s="19" t="str">
        <f>VLOOKUP(G5258,'Verweis Kd-Gruppe'!$A$2:$B$8,2,FALSE)</f>
        <v>EXP</v>
      </c>
      <c r="Z5258" s="19" t="str">
        <f>VLOOKUP(J5258,'Verweis Art-Gruppe'!$A$2:$B$15,2,FALSE)</f>
        <v>Geräte</v>
      </c>
      <c r="AA5258" s="19" t="str">
        <f>VLOOKUP(W5258,'Verweis Vertreter'!$A$2:$B$24,2,FALSE)</f>
        <v>Muhsin Yortanli</v>
      </c>
      <c r="AB5258" s="12">
        <f t="shared" si="738"/>
        <v>5</v>
      </c>
      <c r="AC5258" s="12">
        <f t="shared" si="743"/>
        <v>225.5</v>
      </c>
      <c r="AD5258" s="12">
        <f t="shared" si="744"/>
        <v>235</v>
      </c>
      <c r="AE5258" s="12">
        <f t="shared" si="739"/>
        <v>1175</v>
      </c>
      <c r="AF5258" s="12">
        <f t="shared" si="740"/>
        <v>9.5</v>
      </c>
      <c r="AG5258" s="12">
        <f t="shared" si="741"/>
        <v>47.5</v>
      </c>
      <c r="AH5258" s="9">
        <f t="shared" si="745"/>
        <v>4.042553191489362E-2</v>
      </c>
      <c r="AI5258" s="14">
        <f>VLOOKUP(E5258,'Verweis Faktor'!$A:$B,2,FALSE)</f>
        <v>1</v>
      </c>
      <c r="AJ5258" s="14"/>
      <c r="AK5258" s="14" t="str">
        <f>IF(AL5258="Ja","Versandkosten",VLOOKUP(E5258,'Verweis Belegart'!$A$2:$B$9,2,FALSE))</f>
        <v>Hardware</v>
      </c>
      <c r="AL5258" s="14" t="str">
        <f t="shared" si="746"/>
        <v>Nein</v>
      </c>
      <c r="AM5258" s="14" t="str">
        <f t="shared" si="742"/>
        <v>Positiv</v>
      </c>
    </row>
    <row r="5259" spans="1:39" ht="17.25" customHeight="1" x14ac:dyDescent="0.35">
      <c r="A5259" s="17">
        <v>14575181</v>
      </c>
      <c r="B5259" s="2" t="s">
        <v>2487</v>
      </c>
      <c r="C5259" s="1">
        <v>2025001</v>
      </c>
      <c r="D5259" s="1">
        <v>2001315</v>
      </c>
      <c r="E5259" s="2" t="s">
        <v>34</v>
      </c>
      <c r="F5259" s="2" t="s">
        <v>182</v>
      </c>
      <c r="G5259" s="2" t="s">
        <v>66</v>
      </c>
      <c r="H5259" s="2" t="s">
        <v>1157</v>
      </c>
      <c r="I5259" s="2" t="s">
        <v>1158</v>
      </c>
      <c r="J5259" s="2" t="s">
        <v>103</v>
      </c>
      <c r="K5259" s="2" t="s">
        <v>45</v>
      </c>
      <c r="L5259" s="2" t="s">
        <v>88</v>
      </c>
      <c r="M5259" s="2" t="s">
        <v>89</v>
      </c>
      <c r="N5259" s="2" t="s">
        <v>90</v>
      </c>
      <c r="O5259" s="3">
        <v>10</v>
      </c>
      <c r="P5259" s="3">
        <v>527.87900000000002</v>
      </c>
      <c r="Q5259" s="3">
        <v>544</v>
      </c>
      <c r="R5259" s="3">
        <v>5440</v>
      </c>
      <c r="S5259" s="3">
        <v>16.120999999999999</v>
      </c>
      <c r="T5259" s="3">
        <v>161.21</v>
      </c>
      <c r="U5259" s="3">
        <v>2.96</v>
      </c>
      <c r="V5259" s="2" t="s">
        <v>145</v>
      </c>
      <c r="W5259" s="2" t="s">
        <v>146</v>
      </c>
      <c r="X5259" s="2" t="s">
        <v>72</v>
      </c>
      <c r="Y5259" s="19" t="str">
        <f>VLOOKUP(G5259,'Verweis Kd-Gruppe'!$A$2:$B$8,2,FALSE)</f>
        <v>EXP</v>
      </c>
      <c r="Z5259" s="19" t="str">
        <f>VLOOKUP(J5259,'Verweis Art-Gruppe'!$A$2:$B$15,2,FALSE)</f>
        <v>Geräte</v>
      </c>
      <c r="AA5259" s="19" t="str">
        <f>VLOOKUP(W5259,'Verweis Vertreter'!$A$2:$B$24,2,FALSE)</f>
        <v>Muhsin Yortanli</v>
      </c>
      <c r="AB5259" s="12">
        <f t="shared" si="738"/>
        <v>10</v>
      </c>
      <c r="AC5259" s="12">
        <f t="shared" si="743"/>
        <v>527.87900000000002</v>
      </c>
      <c r="AD5259" s="12">
        <f t="shared" si="744"/>
        <v>544</v>
      </c>
      <c r="AE5259" s="12">
        <f t="shared" si="739"/>
        <v>5440</v>
      </c>
      <c r="AF5259" s="12">
        <f t="shared" si="740"/>
        <v>16.120999999999999</v>
      </c>
      <c r="AG5259" s="12">
        <f t="shared" si="741"/>
        <v>161.21</v>
      </c>
      <c r="AH5259" s="9">
        <f t="shared" si="745"/>
        <v>2.9634191176470589E-2</v>
      </c>
      <c r="AI5259" s="14">
        <f>VLOOKUP(E5259,'Verweis Faktor'!$A:$B,2,FALSE)</f>
        <v>1</v>
      </c>
      <c r="AJ5259" s="14"/>
      <c r="AK5259" s="14" t="str">
        <f>IF(AL5259="Ja","Versandkosten",VLOOKUP(E5259,'Verweis Belegart'!$A$2:$B$9,2,FALSE))</f>
        <v>Hardware</v>
      </c>
      <c r="AL5259" s="14" t="str">
        <f t="shared" si="746"/>
        <v>Nein</v>
      </c>
      <c r="AM5259" s="14" t="str">
        <f t="shared" si="742"/>
        <v>Positiv</v>
      </c>
    </row>
    <row r="5260" spans="1:39" ht="17.25" customHeight="1" x14ac:dyDescent="0.35">
      <c r="A5260" s="17">
        <v>14575181</v>
      </c>
      <c r="B5260" s="2" t="s">
        <v>2487</v>
      </c>
      <c r="C5260" s="1">
        <v>2025001</v>
      </c>
      <c r="D5260" s="1">
        <v>2001315</v>
      </c>
      <c r="E5260" s="2" t="s">
        <v>34</v>
      </c>
      <c r="F5260" s="2" t="s">
        <v>182</v>
      </c>
      <c r="G5260" s="2" t="s">
        <v>66</v>
      </c>
      <c r="H5260" s="2" t="s">
        <v>1157</v>
      </c>
      <c r="I5260" s="2" t="s">
        <v>1158</v>
      </c>
      <c r="J5260" s="2" t="s">
        <v>103</v>
      </c>
      <c r="K5260" s="2" t="s">
        <v>49</v>
      </c>
      <c r="L5260" s="2" t="s">
        <v>2240</v>
      </c>
      <c r="M5260" s="2" t="s">
        <v>2241</v>
      </c>
      <c r="N5260" s="2" t="s">
        <v>347</v>
      </c>
      <c r="O5260" s="3">
        <v>2</v>
      </c>
      <c r="P5260" s="3">
        <v>759</v>
      </c>
      <c r="Q5260" s="3">
        <v>765</v>
      </c>
      <c r="R5260" s="3">
        <v>1530</v>
      </c>
      <c r="S5260" s="3">
        <v>6</v>
      </c>
      <c r="T5260" s="3">
        <v>12</v>
      </c>
      <c r="U5260" s="3">
        <v>0.78</v>
      </c>
      <c r="V5260" s="2" t="s">
        <v>145</v>
      </c>
      <c r="W5260" s="2" t="s">
        <v>146</v>
      </c>
      <c r="X5260" s="2" t="s">
        <v>72</v>
      </c>
      <c r="Y5260" s="19" t="str">
        <f>VLOOKUP(G5260,'Verweis Kd-Gruppe'!$A$2:$B$8,2,FALSE)</f>
        <v>EXP</v>
      </c>
      <c r="Z5260" s="19" t="str">
        <f>VLOOKUP(J5260,'Verweis Art-Gruppe'!$A$2:$B$15,2,FALSE)</f>
        <v>Geräte</v>
      </c>
      <c r="AA5260" s="19" t="str">
        <f>VLOOKUP(W5260,'Verweis Vertreter'!$A$2:$B$24,2,FALSE)</f>
        <v>Muhsin Yortanli</v>
      </c>
      <c r="AB5260" s="12">
        <f t="shared" si="738"/>
        <v>2</v>
      </c>
      <c r="AC5260" s="12">
        <f t="shared" si="743"/>
        <v>759</v>
      </c>
      <c r="AD5260" s="12">
        <f t="shared" si="744"/>
        <v>765</v>
      </c>
      <c r="AE5260" s="12">
        <f t="shared" si="739"/>
        <v>1530</v>
      </c>
      <c r="AF5260" s="12">
        <f t="shared" si="740"/>
        <v>6</v>
      </c>
      <c r="AG5260" s="12">
        <f t="shared" si="741"/>
        <v>12</v>
      </c>
      <c r="AH5260" s="9">
        <f t="shared" si="745"/>
        <v>7.8431372549019607E-3</v>
      </c>
      <c r="AI5260" s="14">
        <f>VLOOKUP(E5260,'Verweis Faktor'!$A:$B,2,FALSE)</f>
        <v>1</v>
      </c>
      <c r="AJ5260" s="14"/>
      <c r="AK5260" s="14" t="str">
        <f>IF(AL5260="Ja","Versandkosten",VLOOKUP(E5260,'Verweis Belegart'!$A$2:$B$9,2,FALSE))</f>
        <v>Hardware</v>
      </c>
      <c r="AL5260" s="14" t="str">
        <f t="shared" si="746"/>
        <v>Nein</v>
      </c>
      <c r="AM5260" s="14" t="str">
        <f t="shared" si="742"/>
        <v>Positiv</v>
      </c>
    </row>
    <row r="5261" spans="1:39" ht="17.25" customHeight="1" x14ac:dyDescent="0.35">
      <c r="A5261" s="17">
        <v>14575181</v>
      </c>
      <c r="B5261" s="2" t="s">
        <v>2487</v>
      </c>
      <c r="C5261" s="1">
        <v>2025001</v>
      </c>
      <c r="D5261" s="1">
        <v>2001315</v>
      </c>
      <c r="E5261" s="2" t="s">
        <v>34</v>
      </c>
      <c r="F5261" s="2" t="s">
        <v>182</v>
      </c>
      <c r="G5261" s="2" t="s">
        <v>66</v>
      </c>
      <c r="H5261" s="2" t="s">
        <v>1157</v>
      </c>
      <c r="I5261" s="2" t="s">
        <v>1158</v>
      </c>
      <c r="J5261" s="2" t="s">
        <v>103</v>
      </c>
      <c r="K5261" s="2" t="s">
        <v>79</v>
      </c>
      <c r="L5261" s="2" t="s">
        <v>188</v>
      </c>
      <c r="M5261" s="2" t="s">
        <v>189</v>
      </c>
      <c r="N5261" s="2" t="s">
        <v>136</v>
      </c>
      <c r="O5261" s="3">
        <v>7</v>
      </c>
      <c r="P5261" s="3">
        <v>195</v>
      </c>
      <c r="Q5261" s="3">
        <v>199</v>
      </c>
      <c r="R5261" s="3">
        <v>1393</v>
      </c>
      <c r="S5261" s="3">
        <v>4</v>
      </c>
      <c r="T5261" s="3">
        <v>28</v>
      </c>
      <c r="U5261" s="3">
        <v>2.0099999999999998</v>
      </c>
      <c r="V5261" s="2" t="s">
        <v>145</v>
      </c>
      <c r="W5261" s="2" t="s">
        <v>146</v>
      </c>
      <c r="X5261" s="2" t="s">
        <v>72</v>
      </c>
      <c r="Y5261" s="19" t="str">
        <f>VLOOKUP(G5261,'Verweis Kd-Gruppe'!$A$2:$B$8,2,FALSE)</f>
        <v>EXP</v>
      </c>
      <c r="Z5261" s="19" t="str">
        <f>VLOOKUP(J5261,'Verweis Art-Gruppe'!$A$2:$B$15,2,FALSE)</f>
        <v>Geräte</v>
      </c>
      <c r="AA5261" s="19" t="str">
        <f>VLOOKUP(W5261,'Verweis Vertreter'!$A$2:$B$24,2,FALSE)</f>
        <v>Muhsin Yortanli</v>
      </c>
      <c r="AB5261" s="12">
        <f t="shared" si="738"/>
        <v>7</v>
      </c>
      <c r="AC5261" s="12">
        <f t="shared" si="743"/>
        <v>195</v>
      </c>
      <c r="AD5261" s="12">
        <f t="shared" si="744"/>
        <v>199</v>
      </c>
      <c r="AE5261" s="12">
        <f t="shared" si="739"/>
        <v>1393</v>
      </c>
      <c r="AF5261" s="12">
        <f t="shared" si="740"/>
        <v>4</v>
      </c>
      <c r="AG5261" s="12">
        <f t="shared" si="741"/>
        <v>28</v>
      </c>
      <c r="AH5261" s="9">
        <f t="shared" si="745"/>
        <v>2.0100502512562814E-2</v>
      </c>
      <c r="AI5261" s="14">
        <f>VLOOKUP(E5261,'Verweis Faktor'!$A:$B,2,FALSE)</f>
        <v>1</v>
      </c>
      <c r="AJ5261" s="14"/>
      <c r="AK5261" s="14" t="str">
        <f>IF(AL5261="Ja","Versandkosten",VLOOKUP(E5261,'Verweis Belegart'!$A$2:$B$9,2,FALSE))</f>
        <v>Hardware</v>
      </c>
      <c r="AL5261" s="14" t="str">
        <f t="shared" si="746"/>
        <v>Nein</v>
      </c>
      <c r="AM5261" s="14" t="str">
        <f t="shared" si="742"/>
        <v>Positiv</v>
      </c>
    </row>
    <row r="5262" spans="1:39" ht="17.25" customHeight="1" x14ac:dyDescent="0.35">
      <c r="A5262" s="17">
        <v>14575181</v>
      </c>
      <c r="B5262" s="2" t="s">
        <v>2487</v>
      </c>
      <c r="C5262" s="1">
        <v>2025001</v>
      </c>
      <c r="D5262" s="1">
        <v>2001315</v>
      </c>
      <c r="E5262" s="2" t="s">
        <v>34</v>
      </c>
      <c r="F5262" s="2" t="s">
        <v>182</v>
      </c>
      <c r="G5262" s="2" t="s">
        <v>66</v>
      </c>
      <c r="H5262" s="2" t="s">
        <v>1157</v>
      </c>
      <c r="I5262" s="2" t="s">
        <v>1158</v>
      </c>
      <c r="J5262" s="2" t="s">
        <v>103</v>
      </c>
      <c r="K5262" s="2" t="s">
        <v>83</v>
      </c>
      <c r="L5262" s="2" t="s">
        <v>63</v>
      </c>
      <c r="M5262" s="2" t="s">
        <v>64</v>
      </c>
      <c r="N5262" s="2" t="s">
        <v>65</v>
      </c>
      <c r="O5262" s="3">
        <v>20</v>
      </c>
      <c r="P5262" s="3">
        <v>197.0257</v>
      </c>
      <c r="Q5262" s="3">
        <v>209</v>
      </c>
      <c r="R5262" s="3">
        <v>4180</v>
      </c>
      <c r="S5262" s="3">
        <v>11.974299999999999</v>
      </c>
      <c r="T5262" s="3">
        <v>239.49</v>
      </c>
      <c r="U5262" s="3">
        <v>5.72</v>
      </c>
      <c r="V5262" s="2" t="s">
        <v>145</v>
      </c>
      <c r="W5262" s="2" t="s">
        <v>146</v>
      </c>
      <c r="X5262" s="2" t="s">
        <v>72</v>
      </c>
      <c r="Y5262" s="19" t="str">
        <f>VLOOKUP(G5262,'Verweis Kd-Gruppe'!$A$2:$B$8,2,FALSE)</f>
        <v>EXP</v>
      </c>
      <c r="Z5262" s="19" t="str">
        <f>VLOOKUP(J5262,'Verweis Art-Gruppe'!$A$2:$B$15,2,FALSE)</f>
        <v>Geräte</v>
      </c>
      <c r="AA5262" s="19" t="str">
        <f>VLOOKUP(W5262,'Verweis Vertreter'!$A$2:$B$24,2,FALSE)</f>
        <v>Muhsin Yortanli</v>
      </c>
      <c r="AB5262" s="12">
        <f t="shared" si="738"/>
        <v>20</v>
      </c>
      <c r="AC5262" s="12">
        <f t="shared" si="743"/>
        <v>197.0257</v>
      </c>
      <c r="AD5262" s="12">
        <f t="shared" si="744"/>
        <v>209</v>
      </c>
      <c r="AE5262" s="12">
        <f t="shared" si="739"/>
        <v>4180</v>
      </c>
      <c r="AF5262" s="12">
        <f t="shared" si="740"/>
        <v>11.974299999999999</v>
      </c>
      <c r="AG5262" s="12">
        <f t="shared" si="741"/>
        <v>239.49</v>
      </c>
      <c r="AH5262" s="9">
        <f t="shared" si="745"/>
        <v>5.7294258373205745E-2</v>
      </c>
      <c r="AI5262" s="14">
        <f>VLOOKUP(E5262,'Verweis Faktor'!$A:$B,2,FALSE)</f>
        <v>1</v>
      </c>
      <c r="AJ5262" s="14"/>
      <c r="AK5262" s="14" t="str">
        <f>IF(AL5262="Ja","Versandkosten",VLOOKUP(E5262,'Verweis Belegart'!$A$2:$B$9,2,FALSE))</f>
        <v>Hardware</v>
      </c>
      <c r="AL5262" s="14" t="str">
        <f t="shared" si="746"/>
        <v>Nein</v>
      </c>
      <c r="AM5262" s="14" t="str">
        <f t="shared" si="742"/>
        <v>Positiv</v>
      </c>
    </row>
    <row r="5263" spans="1:39" ht="17.25" customHeight="1" x14ac:dyDescent="0.35">
      <c r="A5263" s="17">
        <v>14575181</v>
      </c>
      <c r="B5263" s="2" t="s">
        <v>2487</v>
      </c>
      <c r="C5263" s="1">
        <v>2025001</v>
      </c>
      <c r="D5263" s="1">
        <v>2001315</v>
      </c>
      <c r="E5263" s="2" t="s">
        <v>34</v>
      </c>
      <c r="F5263" s="2" t="s">
        <v>182</v>
      </c>
      <c r="G5263" s="2" t="s">
        <v>66</v>
      </c>
      <c r="H5263" s="2" t="s">
        <v>1157</v>
      </c>
      <c r="I5263" s="2" t="s">
        <v>1158</v>
      </c>
      <c r="J5263" s="2" t="s">
        <v>103</v>
      </c>
      <c r="K5263" s="2" t="s">
        <v>87</v>
      </c>
      <c r="L5263" s="2" t="s">
        <v>1004</v>
      </c>
      <c r="M5263" s="2" t="s">
        <v>1005</v>
      </c>
      <c r="N5263" s="2" t="s">
        <v>128</v>
      </c>
      <c r="O5263" s="3">
        <v>2</v>
      </c>
      <c r="P5263" s="3">
        <v>196.0857</v>
      </c>
      <c r="Q5263" s="3">
        <v>199</v>
      </c>
      <c r="R5263" s="3">
        <v>398</v>
      </c>
      <c r="S5263" s="3">
        <v>2.9142999999999999</v>
      </c>
      <c r="T5263" s="3">
        <v>5.83</v>
      </c>
      <c r="U5263" s="3">
        <v>1.46</v>
      </c>
      <c r="V5263" s="2" t="s">
        <v>145</v>
      </c>
      <c r="W5263" s="2" t="s">
        <v>146</v>
      </c>
      <c r="X5263" s="2" t="s">
        <v>72</v>
      </c>
      <c r="Y5263" s="19" t="str">
        <f>VLOOKUP(G5263,'Verweis Kd-Gruppe'!$A$2:$B$8,2,FALSE)</f>
        <v>EXP</v>
      </c>
      <c r="Z5263" s="19" t="str">
        <f>VLOOKUP(J5263,'Verweis Art-Gruppe'!$A$2:$B$15,2,FALSE)</f>
        <v>Geräte</v>
      </c>
      <c r="AA5263" s="19" t="str">
        <f>VLOOKUP(W5263,'Verweis Vertreter'!$A$2:$B$24,2,FALSE)</f>
        <v>Muhsin Yortanli</v>
      </c>
      <c r="AB5263" s="12">
        <f t="shared" si="738"/>
        <v>2</v>
      </c>
      <c r="AC5263" s="12">
        <f t="shared" si="743"/>
        <v>196.0857</v>
      </c>
      <c r="AD5263" s="12">
        <f t="shared" si="744"/>
        <v>199</v>
      </c>
      <c r="AE5263" s="12">
        <f t="shared" si="739"/>
        <v>398</v>
      </c>
      <c r="AF5263" s="12">
        <f t="shared" si="740"/>
        <v>2.9142999999999999</v>
      </c>
      <c r="AG5263" s="12">
        <f t="shared" si="741"/>
        <v>5.83</v>
      </c>
      <c r="AH5263" s="9">
        <f t="shared" si="745"/>
        <v>1.4648241206030151E-2</v>
      </c>
      <c r="AI5263" s="14">
        <f>VLOOKUP(E5263,'Verweis Faktor'!$A:$B,2,FALSE)</f>
        <v>1</v>
      </c>
      <c r="AJ5263" s="14"/>
      <c r="AK5263" s="14" t="str">
        <f>IF(AL5263="Ja","Versandkosten",VLOOKUP(E5263,'Verweis Belegart'!$A$2:$B$9,2,FALSE))</f>
        <v>Hardware</v>
      </c>
      <c r="AL5263" s="14" t="str">
        <f t="shared" si="746"/>
        <v>Nein</v>
      </c>
      <c r="AM5263" s="14" t="str">
        <f t="shared" si="742"/>
        <v>Positiv</v>
      </c>
    </row>
    <row r="5264" spans="1:39" ht="17.25" customHeight="1" x14ac:dyDescent="0.35">
      <c r="A5264" s="17">
        <v>14575158</v>
      </c>
      <c r="B5264" s="2" t="s">
        <v>2487</v>
      </c>
      <c r="C5264" s="1">
        <v>2025001</v>
      </c>
      <c r="D5264" s="1">
        <v>2001316</v>
      </c>
      <c r="E5264" s="2" t="s">
        <v>34</v>
      </c>
      <c r="F5264" s="2" t="s">
        <v>142</v>
      </c>
      <c r="G5264" s="2" t="s">
        <v>66</v>
      </c>
      <c r="H5264" s="2" t="s">
        <v>2590</v>
      </c>
      <c r="I5264" s="2" t="s">
        <v>2591</v>
      </c>
      <c r="J5264" s="2" t="s">
        <v>103</v>
      </c>
      <c r="K5264" s="2" t="s">
        <v>28</v>
      </c>
      <c r="L5264" s="2" t="s">
        <v>1303</v>
      </c>
      <c r="M5264" s="2" t="s">
        <v>1304</v>
      </c>
      <c r="N5264" s="2" t="s">
        <v>274</v>
      </c>
      <c r="O5264" s="3">
        <v>40</v>
      </c>
      <c r="P5264" s="3">
        <v>1082.0512000000001</v>
      </c>
      <c r="Q5264" s="3">
        <v>1105</v>
      </c>
      <c r="R5264" s="3">
        <v>44200</v>
      </c>
      <c r="S5264" s="3">
        <v>22.948799999999999</v>
      </c>
      <c r="T5264" s="3">
        <v>917.95</v>
      </c>
      <c r="U5264" s="3">
        <v>2.0699999999999998</v>
      </c>
      <c r="V5264" s="2" t="s">
        <v>813</v>
      </c>
      <c r="W5264" s="2" t="s">
        <v>814</v>
      </c>
      <c r="X5264" s="2" t="s">
        <v>44</v>
      </c>
      <c r="Y5264" s="19" t="str">
        <f>VLOOKUP(G5264,'Verweis Kd-Gruppe'!$A$2:$B$8,2,FALSE)</f>
        <v>EXP</v>
      </c>
      <c r="Z5264" s="19" t="str">
        <f>VLOOKUP(J5264,'Verweis Art-Gruppe'!$A$2:$B$15,2,FALSE)</f>
        <v>Geräte</v>
      </c>
      <c r="AA5264" s="19" t="str">
        <f>VLOOKUP(W5264,'Verweis Vertreter'!$A$2:$B$24,2,FALSE)</f>
        <v>Sokol Kapaj</v>
      </c>
      <c r="AB5264" s="12">
        <f t="shared" si="738"/>
        <v>40</v>
      </c>
      <c r="AC5264" s="12">
        <f t="shared" si="743"/>
        <v>1082.0512000000001</v>
      </c>
      <c r="AD5264" s="12">
        <f t="shared" si="744"/>
        <v>1105</v>
      </c>
      <c r="AE5264" s="12">
        <f t="shared" si="739"/>
        <v>44200</v>
      </c>
      <c r="AF5264" s="12">
        <f t="shared" si="740"/>
        <v>22.948799999999999</v>
      </c>
      <c r="AG5264" s="12">
        <f t="shared" si="741"/>
        <v>917.95</v>
      </c>
      <c r="AH5264" s="9">
        <f t="shared" si="745"/>
        <v>2.0768099547511312E-2</v>
      </c>
      <c r="AI5264" s="14">
        <f>VLOOKUP(E5264,'Verweis Faktor'!$A:$B,2,FALSE)</f>
        <v>1</v>
      </c>
      <c r="AJ5264" s="14"/>
      <c r="AK5264" s="14" t="str">
        <f>IF(AL5264="Ja","Versandkosten",VLOOKUP(E5264,'Verweis Belegart'!$A$2:$B$9,2,FALSE))</f>
        <v>Hardware</v>
      </c>
      <c r="AL5264" s="14" t="str">
        <f t="shared" si="746"/>
        <v>Nein</v>
      </c>
      <c r="AM5264" s="14" t="str">
        <f t="shared" si="742"/>
        <v>Positiv</v>
      </c>
    </row>
    <row r="5265" spans="1:39" ht="17.25" customHeight="1" x14ac:dyDescent="0.35">
      <c r="A5265" s="17">
        <v>14575158</v>
      </c>
      <c r="B5265" s="2" t="s">
        <v>2487</v>
      </c>
      <c r="C5265" s="1">
        <v>2025001</v>
      </c>
      <c r="D5265" s="1">
        <v>2001316</v>
      </c>
      <c r="E5265" s="2" t="s">
        <v>34</v>
      </c>
      <c r="F5265" s="2" t="s">
        <v>142</v>
      </c>
      <c r="G5265" s="2" t="s">
        <v>66</v>
      </c>
      <c r="H5265" s="2" t="s">
        <v>2590</v>
      </c>
      <c r="I5265" s="2" t="s">
        <v>2591</v>
      </c>
      <c r="J5265" s="2" t="s">
        <v>103</v>
      </c>
      <c r="K5265" s="2" t="s">
        <v>45</v>
      </c>
      <c r="L5265" s="2" t="s">
        <v>272</v>
      </c>
      <c r="M5265" s="2" t="s">
        <v>273</v>
      </c>
      <c r="N5265" s="2" t="s">
        <v>274</v>
      </c>
      <c r="O5265" s="3">
        <v>30</v>
      </c>
      <c r="P5265" s="3">
        <v>1065.5192</v>
      </c>
      <c r="Q5265" s="3">
        <v>1090</v>
      </c>
      <c r="R5265" s="3">
        <v>32700</v>
      </c>
      <c r="S5265" s="3">
        <v>24.480799999999999</v>
      </c>
      <c r="T5265" s="3">
        <v>734.42</v>
      </c>
      <c r="U5265" s="3">
        <v>2.2400000000000002</v>
      </c>
      <c r="V5265" s="2" t="s">
        <v>813</v>
      </c>
      <c r="W5265" s="2" t="s">
        <v>814</v>
      </c>
      <c r="X5265" s="2" t="s">
        <v>44</v>
      </c>
      <c r="Y5265" s="19" t="str">
        <f>VLOOKUP(G5265,'Verweis Kd-Gruppe'!$A$2:$B$8,2,FALSE)</f>
        <v>EXP</v>
      </c>
      <c r="Z5265" s="19" t="str">
        <f>VLOOKUP(J5265,'Verweis Art-Gruppe'!$A$2:$B$15,2,FALSE)</f>
        <v>Geräte</v>
      </c>
      <c r="AA5265" s="19" t="str">
        <f>VLOOKUP(W5265,'Verweis Vertreter'!$A$2:$B$24,2,FALSE)</f>
        <v>Sokol Kapaj</v>
      </c>
      <c r="AB5265" s="12">
        <f t="shared" si="738"/>
        <v>30</v>
      </c>
      <c r="AC5265" s="12">
        <f t="shared" si="743"/>
        <v>1065.5192</v>
      </c>
      <c r="AD5265" s="12">
        <f t="shared" si="744"/>
        <v>1090</v>
      </c>
      <c r="AE5265" s="12">
        <f t="shared" si="739"/>
        <v>32700</v>
      </c>
      <c r="AF5265" s="12">
        <f t="shared" si="740"/>
        <v>24.480799999999999</v>
      </c>
      <c r="AG5265" s="12">
        <f t="shared" si="741"/>
        <v>734.42</v>
      </c>
      <c r="AH5265" s="9">
        <f t="shared" si="745"/>
        <v>2.2459327217125381E-2</v>
      </c>
      <c r="AI5265" s="14">
        <f>VLOOKUP(E5265,'Verweis Faktor'!$A:$B,2,FALSE)</f>
        <v>1</v>
      </c>
      <c r="AJ5265" s="14"/>
      <c r="AK5265" s="14" t="str">
        <f>IF(AL5265="Ja","Versandkosten",VLOOKUP(E5265,'Verweis Belegart'!$A$2:$B$9,2,FALSE))</f>
        <v>Hardware</v>
      </c>
      <c r="AL5265" s="14" t="str">
        <f t="shared" si="746"/>
        <v>Nein</v>
      </c>
      <c r="AM5265" s="14" t="str">
        <f t="shared" si="742"/>
        <v>Positiv</v>
      </c>
    </row>
    <row r="5266" spans="1:39" ht="17.25" customHeight="1" x14ac:dyDescent="0.35">
      <c r="A5266" s="17">
        <v>14575158</v>
      </c>
      <c r="B5266" s="2" t="s">
        <v>2487</v>
      </c>
      <c r="C5266" s="1">
        <v>2025001</v>
      </c>
      <c r="D5266" s="1">
        <v>2001316</v>
      </c>
      <c r="E5266" s="2" t="s">
        <v>34</v>
      </c>
      <c r="F5266" s="2" t="s">
        <v>142</v>
      </c>
      <c r="G5266" s="2" t="s">
        <v>66</v>
      </c>
      <c r="H5266" s="2" t="s">
        <v>2590</v>
      </c>
      <c r="I5266" s="2" t="s">
        <v>2591</v>
      </c>
      <c r="J5266" s="2" t="s">
        <v>103</v>
      </c>
      <c r="K5266" s="2" t="s">
        <v>49</v>
      </c>
      <c r="L5266" s="2" t="s">
        <v>1307</v>
      </c>
      <c r="M5266" s="2" t="s">
        <v>1308</v>
      </c>
      <c r="N5266" s="2" t="s">
        <v>274</v>
      </c>
      <c r="O5266" s="3">
        <v>30</v>
      </c>
      <c r="P5266" s="3">
        <v>1082.098</v>
      </c>
      <c r="Q5266" s="3">
        <v>1110</v>
      </c>
      <c r="R5266" s="3">
        <v>33300</v>
      </c>
      <c r="S5266" s="3">
        <v>27.902000000000001</v>
      </c>
      <c r="T5266" s="3">
        <v>837.06</v>
      </c>
      <c r="U5266" s="3">
        <v>2.5099999999999998</v>
      </c>
      <c r="V5266" s="2" t="s">
        <v>813</v>
      </c>
      <c r="W5266" s="2" t="s">
        <v>814</v>
      </c>
      <c r="X5266" s="2" t="s">
        <v>44</v>
      </c>
      <c r="Y5266" s="19" t="str">
        <f>VLOOKUP(G5266,'Verweis Kd-Gruppe'!$A$2:$B$8,2,FALSE)</f>
        <v>EXP</v>
      </c>
      <c r="Z5266" s="19" t="str">
        <f>VLOOKUP(J5266,'Verweis Art-Gruppe'!$A$2:$B$15,2,FALSE)</f>
        <v>Geräte</v>
      </c>
      <c r="AA5266" s="19" t="str">
        <f>VLOOKUP(W5266,'Verweis Vertreter'!$A$2:$B$24,2,FALSE)</f>
        <v>Sokol Kapaj</v>
      </c>
      <c r="AB5266" s="12">
        <f t="shared" si="738"/>
        <v>30</v>
      </c>
      <c r="AC5266" s="12">
        <f t="shared" si="743"/>
        <v>1082.098</v>
      </c>
      <c r="AD5266" s="12">
        <f t="shared" si="744"/>
        <v>1110</v>
      </c>
      <c r="AE5266" s="12">
        <f t="shared" si="739"/>
        <v>33300</v>
      </c>
      <c r="AF5266" s="12">
        <f t="shared" si="740"/>
        <v>27.902000000000001</v>
      </c>
      <c r="AG5266" s="12">
        <f t="shared" si="741"/>
        <v>837.06</v>
      </c>
      <c r="AH5266" s="9">
        <f t="shared" si="745"/>
        <v>2.5136936936936936E-2</v>
      </c>
      <c r="AI5266" s="14">
        <f>VLOOKUP(E5266,'Verweis Faktor'!$A:$B,2,FALSE)</f>
        <v>1</v>
      </c>
      <c r="AJ5266" s="14"/>
      <c r="AK5266" s="14" t="str">
        <f>IF(AL5266="Ja","Versandkosten",VLOOKUP(E5266,'Verweis Belegart'!$A$2:$B$9,2,FALSE))</f>
        <v>Hardware</v>
      </c>
      <c r="AL5266" s="14" t="str">
        <f t="shared" si="746"/>
        <v>Nein</v>
      </c>
      <c r="AM5266" s="14" t="str">
        <f t="shared" si="742"/>
        <v>Positiv</v>
      </c>
    </row>
    <row r="5267" spans="1:39" ht="17.25" customHeight="1" x14ac:dyDescent="0.35">
      <c r="A5267" s="17">
        <v>14575049</v>
      </c>
      <c r="B5267" s="2" t="s">
        <v>2487</v>
      </c>
      <c r="C5267" s="1">
        <v>2025001</v>
      </c>
      <c r="D5267" s="1">
        <v>2001317</v>
      </c>
      <c r="E5267" s="2" t="s">
        <v>34</v>
      </c>
      <c r="F5267" s="2" t="s">
        <v>182</v>
      </c>
      <c r="G5267" s="2" t="s">
        <v>66</v>
      </c>
      <c r="H5267" s="2" t="s">
        <v>1290</v>
      </c>
      <c r="I5267" s="2" t="s">
        <v>1291</v>
      </c>
      <c r="J5267" s="2" t="s">
        <v>103</v>
      </c>
      <c r="K5267" s="2" t="s">
        <v>28</v>
      </c>
      <c r="L5267" s="2" t="s">
        <v>1756</v>
      </c>
      <c r="M5267" s="2" t="s">
        <v>1757</v>
      </c>
      <c r="N5267" s="2" t="s">
        <v>1480</v>
      </c>
      <c r="O5267" s="3">
        <v>40</v>
      </c>
      <c r="P5267" s="3">
        <v>305</v>
      </c>
      <c r="Q5267" s="3">
        <v>312</v>
      </c>
      <c r="R5267" s="3">
        <v>12480</v>
      </c>
      <c r="S5267" s="3">
        <v>7</v>
      </c>
      <c r="T5267" s="3">
        <v>280</v>
      </c>
      <c r="U5267" s="3">
        <v>2.2400000000000002</v>
      </c>
      <c r="V5267" s="2" t="s">
        <v>241</v>
      </c>
      <c r="W5267" s="2" t="s">
        <v>242</v>
      </c>
      <c r="X5267" s="2" t="s">
        <v>72</v>
      </c>
      <c r="Y5267" s="19" t="str">
        <f>VLOOKUP(G5267,'Verweis Kd-Gruppe'!$A$2:$B$8,2,FALSE)</f>
        <v>EXP</v>
      </c>
      <c r="Z5267" s="19" t="str">
        <f>VLOOKUP(J5267,'Verweis Art-Gruppe'!$A$2:$B$15,2,FALSE)</f>
        <v>Geräte</v>
      </c>
      <c r="AA5267" s="19" t="str">
        <f>VLOOKUP(W5267,'Verweis Vertreter'!$A$2:$B$24,2,FALSE)</f>
        <v>Bernd Schönbrunn</v>
      </c>
      <c r="AB5267" s="12">
        <f t="shared" si="738"/>
        <v>40</v>
      </c>
      <c r="AC5267" s="12">
        <f t="shared" si="743"/>
        <v>305</v>
      </c>
      <c r="AD5267" s="12">
        <f t="shared" si="744"/>
        <v>312</v>
      </c>
      <c r="AE5267" s="12">
        <f t="shared" si="739"/>
        <v>12480</v>
      </c>
      <c r="AF5267" s="12">
        <f t="shared" si="740"/>
        <v>7</v>
      </c>
      <c r="AG5267" s="12">
        <f t="shared" si="741"/>
        <v>280</v>
      </c>
      <c r="AH5267" s="9">
        <f t="shared" si="745"/>
        <v>2.2435897435897436E-2</v>
      </c>
      <c r="AI5267" s="14">
        <f>VLOOKUP(E5267,'Verweis Faktor'!$A:$B,2,FALSE)</f>
        <v>1</v>
      </c>
      <c r="AJ5267" s="14"/>
      <c r="AK5267" s="14" t="str">
        <f>IF(AL5267="Ja","Versandkosten",VLOOKUP(E5267,'Verweis Belegart'!$A$2:$B$9,2,FALSE))</f>
        <v>Hardware</v>
      </c>
      <c r="AL5267" s="14" t="str">
        <f t="shared" si="746"/>
        <v>Nein</v>
      </c>
      <c r="AM5267" s="14" t="str">
        <f t="shared" si="742"/>
        <v>Positiv</v>
      </c>
    </row>
    <row r="5268" spans="1:39" ht="17.25" customHeight="1" x14ac:dyDescent="0.35">
      <c r="A5268" s="17">
        <v>14575049</v>
      </c>
      <c r="B5268" s="2" t="s">
        <v>2487</v>
      </c>
      <c r="C5268" s="1">
        <v>2025001</v>
      </c>
      <c r="D5268" s="1">
        <v>2001317</v>
      </c>
      <c r="E5268" s="2" t="s">
        <v>34</v>
      </c>
      <c r="F5268" s="2" t="s">
        <v>182</v>
      </c>
      <c r="G5268" s="2" t="s">
        <v>66</v>
      </c>
      <c r="H5268" s="2" t="s">
        <v>1290</v>
      </c>
      <c r="I5268" s="2" t="s">
        <v>1291</v>
      </c>
      <c r="J5268" s="2" t="s">
        <v>304</v>
      </c>
      <c r="K5268" s="2" t="s">
        <v>45</v>
      </c>
      <c r="L5268" s="2" t="s">
        <v>1590</v>
      </c>
      <c r="M5268" s="2" t="s">
        <v>1591</v>
      </c>
      <c r="N5268" s="2" t="s">
        <v>827</v>
      </c>
      <c r="O5268" s="3">
        <v>10</v>
      </c>
      <c r="P5268" s="3">
        <v>113</v>
      </c>
      <c r="Q5268" s="3">
        <v>115</v>
      </c>
      <c r="R5268" s="3">
        <v>1150</v>
      </c>
      <c r="S5268" s="3">
        <v>2</v>
      </c>
      <c r="T5268" s="3">
        <v>20</v>
      </c>
      <c r="U5268" s="3">
        <v>1.73</v>
      </c>
      <c r="V5268" s="2" t="s">
        <v>241</v>
      </c>
      <c r="W5268" s="2" t="s">
        <v>242</v>
      </c>
      <c r="X5268" s="2" t="s">
        <v>72</v>
      </c>
      <c r="Y5268" s="19" t="str">
        <f>VLOOKUP(G5268,'Verweis Kd-Gruppe'!$A$2:$B$8,2,FALSE)</f>
        <v>EXP</v>
      </c>
      <c r="Z5268" s="19" t="str">
        <f>VLOOKUP(J5268,'Verweis Art-Gruppe'!$A$2:$B$15,2,FALSE)</f>
        <v>Zubehör</v>
      </c>
      <c r="AA5268" s="19" t="str">
        <f>VLOOKUP(W5268,'Verweis Vertreter'!$A$2:$B$24,2,FALSE)</f>
        <v>Bernd Schönbrunn</v>
      </c>
      <c r="AB5268" s="12">
        <f t="shared" si="738"/>
        <v>10</v>
      </c>
      <c r="AC5268" s="12">
        <f t="shared" si="743"/>
        <v>113</v>
      </c>
      <c r="AD5268" s="12">
        <f t="shared" si="744"/>
        <v>115</v>
      </c>
      <c r="AE5268" s="12">
        <f t="shared" si="739"/>
        <v>1150</v>
      </c>
      <c r="AF5268" s="12">
        <f t="shared" si="740"/>
        <v>2</v>
      </c>
      <c r="AG5268" s="12">
        <f t="shared" si="741"/>
        <v>20</v>
      </c>
      <c r="AH5268" s="9">
        <f t="shared" si="745"/>
        <v>1.7391304347826087E-2</v>
      </c>
      <c r="AI5268" s="14">
        <f>VLOOKUP(E5268,'Verweis Faktor'!$A:$B,2,FALSE)</f>
        <v>1</v>
      </c>
      <c r="AJ5268" s="14"/>
      <c r="AK5268" s="14" t="str">
        <f>IF(AL5268="Ja","Versandkosten",VLOOKUP(E5268,'Verweis Belegart'!$A$2:$B$9,2,FALSE))</f>
        <v>Hardware</v>
      </c>
      <c r="AL5268" s="14" t="str">
        <f t="shared" si="746"/>
        <v>Nein</v>
      </c>
      <c r="AM5268" s="14" t="str">
        <f t="shared" si="742"/>
        <v>Positiv</v>
      </c>
    </row>
    <row r="5269" spans="1:39" ht="17.25" customHeight="1" x14ac:dyDescent="0.35">
      <c r="A5269" s="17">
        <v>14573585</v>
      </c>
      <c r="B5269" s="2" t="s">
        <v>2487</v>
      </c>
      <c r="C5269" s="1">
        <v>2025001</v>
      </c>
      <c r="D5269" s="1">
        <v>2001318</v>
      </c>
      <c r="E5269" s="2" t="s">
        <v>34</v>
      </c>
      <c r="F5269" s="2" t="s">
        <v>142</v>
      </c>
      <c r="G5269" s="2" t="s">
        <v>66</v>
      </c>
      <c r="H5269" s="2" t="s">
        <v>2592</v>
      </c>
      <c r="I5269" s="2" t="s">
        <v>2593</v>
      </c>
      <c r="J5269" s="2" t="s">
        <v>2791</v>
      </c>
      <c r="K5269" s="2" t="s">
        <v>28</v>
      </c>
      <c r="L5269" s="2" t="s">
        <v>120</v>
      </c>
      <c r="M5269" s="2" t="s">
        <v>121</v>
      </c>
      <c r="N5269" s="2" t="s">
        <v>122</v>
      </c>
      <c r="O5269" s="3">
        <v>1</v>
      </c>
      <c r="P5269" s="3">
        <v>0</v>
      </c>
      <c r="Q5269" s="3">
        <v>25</v>
      </c>
      <c r="R5269" s="3">
        <v>25</v>
      </c>
      <c r="S5269" s="3">
        <v>25</v>
      </c>
      <c r="T5269" s="3">
        <v>25</v>
      </c>
      <c r="U5269" s="3"/>
      <c r="V5269" s="2" t="s">
        <v>927</v>
      </c>
      <c r="W5269" s="2" t="s">
        <v>928</v>
      </c>
      <c r="X5269" s="2" t="s">
        <v>72</v>
      </c>
      <c r="Y5269" s="19" t="str">
        <f>VLOOKUP(G5269,'Verweis Kd-Gruppe'!$A$2:$B$8,2,FALSE)</f>
        <v>EXP</v>
      </c>
      <c r="Z5269" s="19" t="str">
        <f>VLOOKUP(J5269,'Verweis Art-Gruppe'!$A$2:$B$15,2,FALSE)</f>
        <v>Sonstige</v>
      </c>
      <c r="AA5269" s="19" t="str">
        <f>VLOOKUP(W5269,'Verweis Vertreter'!$A$2:$B$24,2,FALSE)</f>
        <v>Ximena Morales</v>
      </c>
      <c r="AB5269" s="12">
        <f t="shared" si="738"/>
        <v>1</v>
      </c>
      <c r="AC5269" s="12">
        <f t="shared" si="743"/>
        <v>0</v>
      </c>
      <c r="AD5269" s="12">
        <f t="shared" si="744"/>
        <v>25</v>
      </c>
      <c r="AE5269" s="12">
        <f t="shared" si="739"/>
        <v>25</v>
      </c>
      <c r="AF5269" s="12">
        <f t="shared" si="740"/>
        <v>25</v>
      </c>
      <c r="AG5269" s="12">
        <f t="shared" si="741"/>
        <v>25</v>
      </c>
      <c r="AH5269" s="9">
        <f t="shared" si="745"/>
        <v>1</v>
      </c>
      <c r="AI5269" s="14">
        <f>VLOOKUP(E5269,'Verweis Faktor'!$A:$B,2,FALSE)</f>
        <v>1</v>
      </c>
      <c r="AJ5269" s="14"/>
      <c r="AK5269" s="14" t="str">
        <f>IF(AL5269="Ja","Versandkosten",VLOOKUP(E5269,'Verweis Belegart'!$A$2:$B$9,2,FALSE))</f>
        <v>Versandkosten</v>
      </c>
      <c r="AL5269" s="14" t="str">
        <f t="shared" si="746"/>
        <v>Ja</v>
      </c>
      <c r="AM5269" s="14" t="str">
        <f t="shared" si="742"/>
        <v>Positiv</v>
      </c>
    </row>
    <row r="5270" spans="1:39" ht="17.25" customHeight="1" x14ac:dyDescent="0.35">
      <c r="A5270" s="17">
        <v>14573585</v>
      </c>
      <c r="B5270" s="2" t="s">
        <v>2487</v>
      </c>
      <c r="C5270" s="1">
        <v>2025001</v>
      </c>
      <c r="D5270" s="1">
        <v>2001318</v>
      </c>
      <c r="E5270" s="2" t="s">
        <v>34</v>
      </c>
      <c r="F5270" s="2" t="s">
        <v>142</v>
      </c>
      <c r="G5270" s="2" t="s">
        <v>66</v>
      </c>
      <c r="H5270" s="2" t="s">
        <v>2592</v>
      </c>
      <c r="I5270" s="2" t="s">
        <v>2593</v>
      </c>
      <c r="J5270" s="2" t="s">
        <v>103</v>
      </c>
      <c r="K5270" s="2" t="s">
        <v>45</v>
      </c>
      <c r="L5270" s="2" t="s">
        <v>1702</v>
      </c>
      <c r="M5270" s="2" t="s">
        <v>1703</v>
      </c>
      <c r="N5270" s="2" t="s">
        <v>1093</v>
      </c>
      <c r="O5270" s="3">
        <v>1</v>
      </c>
      <c r="P5270" s="3">
        <v>131</v>
      </c>
      <c r="Q5270" s="3">
        <v>137</v>
      </c>
      <c r="R5270" s="3">
        <v>137</v>
      </c>
      <c r="S5270" s="3">
        <v>6</v>
      </c>
      <c r="T5270" s="3">
        <v>6</v>
      </c>
      <c r="U5270" s="3">
        <v>4.37</v>
      </c>
      <c r="V5270" s="2" t="s">
        <v>927</v>
      </c>
      <c r="W5270" s="2" t="s">
        <v>928</v>
      </c>
      <c r="X5270" s="2" t="s">
        <v>72</v>
      </c>
      <c r="Y5270" s="19" t="str">
        <f>VLOOKUP(G5270,'Verweis Kd-Gruppe'!$A$2:$B$8,2,FALSE)</f>
        <v>EXP</v>
      </c>
      <c r="Z5270" s="19" t="str">
        <f>VLOOKUP(J5270,'Verweis Art-Gruppe'!$A$2:$B$15,2,FALSE)</f>
        <v>Geräte</v>
      </c>
      <c r="AA5270" s="19" t="str">
        <f>VLOOKUP(W5270,'Verweis Vertreter'!$A$2:$B$24,2,FALSE)</f>
        <v>Ximena Morales</v>
      </c>
      <c r="AB5270" s="12">
        <f t="shared" si="738"/>
        <v>1</v>
      </c>
      <c r="AC5270" s="12">
        <f t="shared" si="743"/>
        <v>131</v>
      </c>
      <c r="AD5270" s="12">
        <f t="shared" si="744"/>
        <v>137</v>
      </c>
      <c r="AE5270" s="12">
        <f t="shared" si="739"/>
        <v>137</v>
      </c>
      <c r="AF5270" s="12">
        <f t="shared" si="740"/>
        <v>6</v>
      </c>
      <c r="AG5270" s="12">
        <f t="shared" si="741"/>
        <v>6</v>
      </c>
      <c r="AH5270" s="9">
        <f t="shared" si="745"/>
        <v>4.3795620437956206E-2</v>
      </c>
      <c r="AI5270" s="14">
        <f>VLOOKUP(E5270,'Verweis Faktor'!$A:$B,2,FALSE)</f>
        <v>1</v>
      </c>
      <c r="AJ5270" s="14"/>
      <c r="AK5270" s="14" t="str">
        <f>IF(AL5270="Ja","Versandkosten",VLOOKUP(E5270,'Verweis Belegart'!$A$2:$B$9,2,FALSE))</f>
        <v>Hardware</v>
      </c>
      <c r="AL5270" s="14" t="str">
        <f t="shared" si="746"/>
        <v>Nein</v>
      </c>
      <c r="AM5270" s="14" t="str">
        <f t="shared" si="742"/>
        <v>Positiv</v>
      </c>
    </row>
    <row r="5271" spans="1:39" ht="17.25" customHeight="1" x14ac:dyDescent="0.35">
      <c r="A5271" s="17">
        <v>14573585</v>
      </c>
      <c r="B5271" s="2" t="s">
        <v>2487</v>
      </c>
      <c r="C5271" s="1">
        <v>2025001</v>
      </c>
      <c r="D5271" s="1">
        <v>2001318</v>
      </c>
      <c r="E5271" s="2" t="s">
        <v>34</v>
      </c>
      <c r="F5271" s="2" t="s">
        <v>142</v>
      </c>
      <c r="G5271" s="2" t="s">
        <v>66</v>
      </c>
      <c r="H5271" s="2" t="s">
        <v>2592</v>
      </c>
      <c r="I5271" s="2" t="s">
        <v>2593</v>
      </c>
      <c r="J5271" s="2" t="s">
        <v>103</v>
      </c>
      <c r="K5271" s="2" t="s">
        <v>49</v>
      </c>
      <c r="L5271" s="2" t="s">
        <v>920</v>
      </c>
      <c r="M5271" s="2" t="s">
        <v>921</v>
      </c>
      <c r="N5271" s="2" t="s">
        <v>922</v>
      </c>
      <c r="O5271" s="3">
        <v>1</v>
      </c>
      <c r="P5271" s="3">
        <v>74.601299999999995</v>
      </c>
      <c r="Q5271" s="3">
        <v>81</v>
      </c>
      <c r="R5271" s="3">
        <v>81</v>
      </c>
      <c r="S5271" s="3">
        <v>6.3986999999999998</v>
      </c>
      <c r="T5271" s="3">
        <v>6.4</v>
      </c>
      <c r="U5271" s="3">
        <v>7.89</v>
      </c>
      <c r="V5271" s="2" t="s">
        <v>927</v>
      </c>
      <c r="W5271" s="2" t="s">
        <v>928</v>
      </c>
      <c r="X5271" s="2" t="s">
        <v>72</v>
      </c>
      <c r="Y5271" s="19" t="str">
        <f>VLOOKUP(G5271,'Verweis Kd-Gruppe'!$A$2:$B$8,2,FALSE)</f>
        <v>EXP</v>
      </c>
      <c r="Z5271" s="19" t="str">
        <f>VLOOKUP(J5271,'Verweis Art-Gruppe'!$A$2:$B$15,2,FALSE)</f>
        <v>Geräte</v>
      </c>
      <c r="AA5271" s="19" t="str">
        <f>VLOOKUP(W5271,'Verweis Vertreter'!$A$2:$B$24,2,FALSE)</f>
        <v>Ximena Morales</v>
      </c>
      <c r="AB5271" s="12">
        <f t="shared" si="738"/>
        <v>1</v>
      </c>
      <c r="AC5271" s="12">
        <f t="shared" si="743"/>
        <v>74.601299999999995</v>
      </c>
      <c r="AD5271" s="12">
        <f t="shared" si="744"/>
        <v>81</v>
      </c>
      <c r="AE5271" s="12">
        <f t="shared" si="739"/>
        <v>81</v>
      </c>
      <c r="AF5271" s="12">
        <f t="shared" si="740"/>
        <v>6.3986999999999998</v>
      </c>
      <c r="AG5271" s="12">
        <f t="shared" si="741"/>
        <v>6.4</v>
      </c>
      <c r="AH5271" s="9">
        <f t="shared" si="745"/>
        <v>7.9012345679012344E-2</v>
      </c>
      <c r="AI5271" s="14">
        <f>VLOOKUP(E5271,'Verweis Faktor'!$A:$B,2,FALSE)</f>
        <v>1</v>
      </c>
      <c r="AJ5271" s="14"/>
      <c r="AK5271" s="14" t="str">
        <f>IF(AL5271="Ja","Versandkosten",VLOOKUP(E5271,'Verweis Belegart'!$A$2:$B$9,2,FALSE))</f>
        <v>Hardware</v>
      </c>
      <c r="AL5271" s="14" t="str">
        <f t="shared" si="746"/>
        <v>Nein</v>
      </c>
      <c r="AM5271" s="14" t="str">
        <f t="shared" si="742"/>
        <v>Positiv</v>
      </c>
    </row>
    <row r="5272" spans="1:39" ht="17.25" customHeight="1" x14ac:dyDescent="0.35">
      <c r="A5272" s="17">
        <v>14573585</v>
      </c>
      <c r="B5272" s="2" t="s">
        <v>2487</v>
      </c>
      <c r="C5272" s="1">
        <v>2025001</v>
      </c>
      <c r="D5272" s="1">
        <v>2001318</v>
      </c>
      <c r="E5272" s="2" t="s">
        <v>34</v>
      </c>
      <c r="F5272" s="2" t="s">
        <v>142</v>
      </c>
      <c r="G5272" s="2" t="s">
        <v>66</v>
      </c>
      <c r="H5272" s="2" t="s">
        <v>2592</v>
      </c>
      <c r="I5272" s="2" t="s">
        <v>2593</v>
      </c>
      <c r="J5272" s="2" t="s">
        <v>103</v>
      </c>
      <c r="K5272" s="2" t="s">
        <v>79</v>
      </c>
      <c r="L5272" s="2" t="s">
        <v>1900</v>
      </c>
      <c r="M5272" s="2" t="s">
        <v>1901</v>
      </c>
      <c r="N5272" s="2" t="s">
        <v>1047</v>
      </c>
      <c r="O5272" s="3">
        <v>1</v>
      </c>
      <c r="P5272" s="3">
        <v>99.305999999999997</v>
      </c>
      <c r="Q5272" s="3">
        <v>105</v>
      </c>
      <c r="R5272" s="3">
        <v>105</v>
      </c>
      <c r="S5272" s="3">
        <v>5.694</v>
      </c>
      <c r="T5272" s="3">
        <v>5.69</v>
      </c>
      <c r="U5272" s="3">
        <v>5.42</v>
      </c>
      <c r="V5272" s="2" t="s">
        <v>927</v>
      </c>
      <c r="W5272" s="2" t="s">
        <v>928</v>
      </c>
      <c r="X5272" s="2" t="s">
        <v>72</v>
      </c>
      <c r="Y5272" s="19" t="str">
        <f>VLOOKUP(G5272,'Verweis Kd-Gruppe'!$A$2:$B$8,2,FALSE)</f>
        <v>EXP</v>
      </c>
      <c r="Z5272" s="19" t="str">
        <f>VLOOKUP(J5272,'Verweis Art-Gruppe'!$A$2:$B$15,2,FALSE)</f>
        <v>Geräte</v>
      </c>
      <c r="AA5272" s="19" t="str">
        <f>VLOOKUP(W5272,'Verweis Vertreter'!$A$2:$B$24,2,FALSE)</f>
        <v>Ximena Morales</v>
      </c>
      <c r="AB5272" s="12">
        <f t="shared" si="738"/>
        <v>1</v>
      </c>
      <c r="AC5272" s="12">
        <f t="shared" si="743"/>
        <v>99.305999999999997</v>
      </c>
      <c r="AD5272" s="12">
        <f t="shared" si="744"/>
        <v>105</v>
      </c>
      <c r="AE5272" s="12">
        <f t="shared" si="739"/>
        <v>105</v>
      </c>
      <c r="AF5272" s="12">
        <f t="shared" si="740"/>
        <v>5.694</v>
      </c>
      <c r="AG5272" s="12">
        <f t="shared" si="741"/>
        <v>5.69</v>
      </c>
      <c r="AH5272" s="9">
        <f t="shared" si="745"/>
        <v>5.4190476190476192E-2</v>
      </c>
      <c r="AI5272" s="14">
        <f>VLOOKUP(E5272,'Verweis Faktor'!$A:$B,2,FALSE)</f>
        <v>1</v>
      </c>
      <c r="AJ5272" s="14"/>
      <c r="AK5272" s="14" t="str">
        <f>IF(AL5272="Ja","Versandkosten",VLOOKUP(E5272,'Verweis Belegart'!$A$2:$B$9,2,FALSE))</f>
        <v>Hardware</v>
      </c>
      <c r="AL5272" s="14" t="str">
        <f t="shared" si="746"/>
        <v>Nein</v>
      </c>
      <c r="AM5272" s="14" t="str">
        <f t="shared" si="742"/>
        <v>Positiv</v>
      </c>
    </row>
    <row r="5273" spans="1:39" ht="17.25" customHeight="1" x14ac:dyDescent="0.35">
      <c r="A5273" s="17">
        <v>14573585</v>
      </c>
      <c r="B5273" s="2" t="s">
        <v>2487</v>
      </c>
      <c r="C5273" s="1">
        <v>2025001</v>
      </c>
      <c r="D5273" s="1">
        <v>2001318</v>
      </c>
      <c r="E5273" s="2" t="s">
        <v>34</v>
      </c>
      <c r="F5273" s="2" t="s">
        <v>142</v>
      </c>
      <c r="G5273" s="2" t="s">
        <v>66</v>
      </c>
      <c r="H5273" s="2" t="s">
        <v>2592</v>
      </c>
      <c r="I5273" s="2" t="s">
        <v>2593</v>
      </c>
      <c r="J5273" s="2" t="s">
        <v>103</v>
      </c>
      <c r="K5273" s="2" t="s">
        <v>83</v>
      </c>
      <c r="L5273" s="2" t="s">
        <v>1137</v>
      </c>
      <c r="M5273" s="2" t="s">
        <v>1138</v>
      </c>
      <c r="N5273" s="2" t="s">
        <v>1139</v>
      </c>
      <c r="O5273" s="3">
        <v>1</v>
      </c>
      <c r="P5273" s="3">
        <v>99.490700000000004</v>
      </c>
      <c r="Q5273" s="3">
        <v>91</v>
      </c>
      <c r="R5273" s="3">
        <v>91</v>
      </c>
      <c r="S5273" s="3">
        <v>-8.4907000000000004</v>
      </c>
      <c r="T5273" s="3">
        <v>-8.49</v>
      </c>
      <c r="U5273" s="3">
        <v>-9.33</v>
      </c>
      <c r="V5273" s="2" t="s">
        <v>927</v>
      </c>
      <c r="W5273" s="2" t="s">
        <v>928</v>
      </c>
      <c r="X5273" s="2" t="s">
        <v>72</v>
      </c>
      <c r="Y5273" s="19" t="str">
        <f>VLOOKUP(G5273,'Verweis Kd-Gruppe'!$A$2:$B$8,2,FALSE)</f>
        <v>EXP</v>
      </c>
      <c r="Z5273" s="19" t="str">
        <f>VLOOKUP(J5273,'Verweis Art-Gruppe'!$A$2:$B$15,2,FALSE)</f>
        <v>Geräte</v>
      </c>
      <c r="AA5273" s="19" t="str">
        <f>VLOOKUP(W5273,'Verweis Vertreter'!$A$2:$B$24,2,FALSE)</f>
        <v>Ximena Morales</v>
      </c>
      <c r="AB5273" s="12">
        <f t="shared" si="738"/>
        <v>1</v>
      </c>
      <c r="AC5273" s="12">
        <f t="shared" si="743"/>
        <v>99.490700000000004</v>
      </c>
      <c r="AD5273" s="12">
        <f t="shared" si="744"/>
        <v>91</v>
      </c>
      <c r="AE5273" s="12">
        <f t="shared" si="739"/>
        <v>91</v>
      </c>
      <c r="AF5273" s="12">
        <f t="shared" si="740"/>
        <v>-8.4907000000000004</v>
      </c>
      <c r="AG5273" s="12">
        <f t="shared" si="741"/>
        <v>-8.49</v>
      </c>
      <c r="AH5273" s="9">
        <f t="shared" si="745"/>
        <v>-9.3296703296703296E-2</v>
      </c>
      <c r="AI5273" s="14">
        <f>VLOOKUP(E5273,'Verweis Faktor'!$A:$B,2,FALSE)</f>
        <v>1</v>
      </c>
      <c r="AJ5273" s="14"/>
      <c r="AK5273" s="14" t="str">
        <f>IF(AL5273="Ja","Versandkosten",VLOOKUP(E5273,'Verweis Belegart'!$A$2:$B$9,2,FALSE))</f>
        <v>Hardware</v>
      </c>
      <c r="AL5273" s="14" t="str">
        <f t="shared" si="746"/>
        <v>Nein</v>
      </c>
      <c r="AM5273" s="14" t="str">
        <f t="shared" si="742"/>
        <v>Negativ</v>
      </c>
    </row>
    <row r="5274" spans="1:39" ht="17.25" customHeight="1" x14ac:dyDescent="0.35">
      <c r="A5274" s="17">
        <v>14573585</v>
      </c>
      <c r="B5274" s="2" t="s">
        <v>2487</v>
      </c>
      <c r="C5274" s="1">
        <v>2025001</v>
      </c>
      <c r="D5274" s="1">
        <v>2001318</v>
      </c>
      <c r="E5274" s="2" t="s">
        <v>34</v>
      </c>
      <c r="F5274" s="2" t="s">
        <v>142</v>
      </c>
      <c r="G5274" s="2" t="s">
        <v>66</v>
      </c>
      <c r="H5274" s="2" t="s">
        <v>2592</v>
      </c>
      <c r="I5274" s="2" t="s">
        <v>2593</v>
      </c>
      <c r="J5274" s="2" t="s">
        <v>103</v>
      </c>
      <c r="K5274" s="2" t="s">
        <v>87</v>
      </c>
      <c r="L5274" s="2" t="s">
        <v>1495</v>
      </c>
      <c r="M5274" s="2" t="s">
        <v>1496</v>
      </c>
      <c r="N5274" s="2" t="s">
        <v>1497</v>
      </c>
      <c r="O5274" s="3">
        <v>1</v>
      </c>
      <c r="P5274" s="3">
        <v>91.187200000000004</v>
      </c>
      <c r="Q5274" s="3">
        <v>96</v>
      </c>
      <c r="R5274" s="3">
        <v>96</v>
      </c>
      <c r="S5274" s="3">
        <v>4.8128000000000002</v>
      </c>
      <c r="T5274" s="3">
        <v>4.8099999999999996</v>
      </c>
      <c r="U5274" s="3">
        <v>5.01</v>
      </c>
      <c r="V5274" s="2" t="s">
        <v>927</v>
      </c>
      <c r="W5274" s="2" t="s">
        <v>928</v>
      </c>
      <c r="X5274" s="2" t="s">
        <v>72</v>
      </c>
      <c r="Y5274" s="19" t="str">
        <f>VLOOKUP(G5274,'Verweis Kd-Gruppe'!$A$2:$B$8,2,FALSE)</f>
        <v>EXP</v>
      </c>
      <c r="Z5274" s="19" t="str">
        <f>VLOOKUP(J5274,'Verweis Art-Gruppe'!$A$2:$B$15,2,FALSE)</f>
        <v>Geräte</v>
      </c>
      <c r="AA5274" s="19" t="str">
        <f>VLOOKUP(W5274,'Verweis Vertreter'!$A$2:$B$24,2,FALSE)</f>
        <v>Ximena Morales</v>
      </c>
      <c r="AB5274" s="12">
        <f t="shared" si="738"/>
        <v>1</v>
      </c>
      <c r="AC5274" s="12">
        <f t="shared" si="743"/>
        <v>91.187200000000004</v>
      </c>
      <c r="AD5274" s="12">
        <f t="shared" si="744"/>
        <v>96</v>
      </c>
      <c r="AE5274" s="12">
        <f t="shared" si="739"/>
        <v>96</v>
      </c>
      <c r="AF5274" s="12">
        <f t="shared" si="740"/>
        <v>4.8128000000000002</v>
      </c>
      <c r="AG5274" s="12">
        <f t="shared" si="741"/>
        <v>4.8099999999999996</v>
      </c>
      <c r="AH5274" s="9">
        <f t="shared" si="745"/>
        <v>5.0104166666666665E-2</v>
      </c>
      <c r="AI5274" s="14">
        <f>VLOOKUP(E5274,'Verweis Faktor'!$A:$B,2,FALSE)</f>
        <v>1</v>
      </c>
      <c r="AJ5274" s="14"/>
      <c r="AK5274" s="14" t="str">
        <f>IF(AL5274="Ja","Versandkosten",VLOOKUP(E5274,'Verweis Belegart'!$A$2:$B$9,2,FALSE))</f>
        <v>Hardware</v>
      </c>
      <c r="AL5274" s="14" t="str">
        <f t="shared" si="746"/>
        <v>Nein</v>
      </c>
      <c r="AM5274" s="14" t="str">
        <f t="shared" si="742"/>
        <v>Positiv</v>
      </c>
    </row>
    <row r="5275" spans="1:39" ht="17.25" customHeight="1" x14ac:dyDescent="0.35">
      <c r="A5275" s="17">
        <v>14573585</v>
      </c>
      <c r="B5275" s="2" t="s">
        <v>2487</v>
      </c>
      <c r="C5275" s="1">
        <v>2025001</v>
      </c>
      <c r="D5275" s="1">
        <v>2001318</v>
      </c>
      <c r="E5275" s="2" t="s">
        <v>34</v>
      </c>
      <c r="F5275" s="2" t="s">
        <v>142</v>
      </c>
      <c r="G5275" s="2" t="s">
        <v>66</v>
      </c>
      <c r="H5275" s="2" t="s">
        <v>2592</v>
      </c>
      <c r="I5275" s="2" t="s">
        <v>2593</v>
      </c>
      <c r="J5275" s="2" t="s">
        <v>103</v>
      </c>
      <c r="K5275" s="2" t="s">
        <v>91</v>
      </c>
      <c r="L5275" s="2" t="s">
        <v>1056</v>
      </c>
      <c r="M5275" s="2" t="s">
        <v>1057</v>
      </c>
      <c r="N5275" s="2" t="s">
        <v>1058</v>
      </c>
      <c r="O5275" s="3">
        <v>5</v>
      </c>
      <c r="P5275" s="3">
        <v>64</v>
      </c>
      <c r="Q5275" s="3">
        <v>69</v>
      </c>
      <c r="R5275" s="3">
        <v>345</v>
      </c>
      <c r="S5275" s="3">
        <v>5</v>
      </c>
      <c r="T5275" s="3">
        <v>25</v>
      </c>
      <c r="U5275" s="3">
        <v>7.24</v>
      </c>
      <c r="V5275" s="2" t="s">
        <v>927</v>
      </c>
      <c r="W5275" s="2" t="s">
        <v>928</v>
      </c>
      <c r="X5275" s="2" t="s">
        <v>72</v>
      </c>
      <c r="Y5275" s="19" t="str">
        <f>VLOOKUP(G5275,'Verweis Kd-Gruppe'!$A$2:$B$8,2,FALSE)</f>
        <v>EXP</v>
      </c>
      <c r="Z5275" s="19" t="str">
        <f>VLOOKUP(J5275,'Verweis Art-Gruppe'!$A$2:$B$15,2,FALSE)</f>
        <v>Geräte</v>
      </c>
      <c r="AA5275" s="19" t="str">
        <f>VLOOKUP(W5275,'Verweis Vertreter'!$A$2:$B$24,2,FALSE)</f>
        <v>Ximena Morales</v>
      </c>
      <c r="AB5275" s="12">
        <f t="shared" si="738"/>
        <v>5</v>
      </c>
      <c r="AC5275" s="12">
        <f t="shared" si="743"/>
        <v>64</v>
      </c>
      <c r="AD5275" s="12">
        <f t="shared" si="744"/>
        <v>69</v>
      </c>
      <c r="AE5275" s="12">
        <f t="shared" si="739"/>
        <v>345</v>
      </c>
      <c r="AF5275" s="12">
        <f t="shared" si="740"/>
        <v>5</v>
      </c>
      <c r="AG5275" s="12">
        <f t="shared" si="741"/>
        <v>25</v>
      </c>
      <c r="AH5275" s="9">
        <f t="shared" si="745"/>
        <v>7.2463768115942032E-2</v>
      </c>
      <c r="AI5275" s="14">
        <f>VLOOKUP(E5275,'Verweis Faktor'!$A:$B,2,FALSE)</f>
        <v>1</v>
      </c>
      <c r="AJ5275" s="14"/>
      <c r="AK5275" s="14" t="str">
        <f>IF(AL5275="Ja","Versandkosten",VLOOKUP(E5275,'Verweis Belegart'!$A$2:$B$9,2,FALSE))</f>
        <v>Hardware</v>
      </c>
      <c r="AL5275" s="14" t="str">
        <f t="shared" si="746"/>
        <v>Nein</v>
      </c>
      <c r="AM5275" s="14" t="str">
        <f t="shared" si="742"/>
        <v>Positiv</v>
      </c>
    </row>
    <row r="5276" spans="1:39" ht="17.25" customHeight="1" x14ac:dyDescent="0.35">
      <c r="A5276" s="17">
        <v>14573585</v>
      </c>
      <c r="B5276" s="2" t="s">
        <v>2487</v>
      </c>
      <c r="C5276" s="1">
        <v>2025001</v>
      </c>
      <c r="D5276" s="1">
        <v>2001318</v>
      </c>
      <c r="E5276" s="2" t="s">
        <v>34</v>
      </c>
      <c r="F5276" s="2" t="s">
        <v>142</v>
      </c>
      <c r="G5276" s="2" t="s">
        <v>66</v>
      </c>
      <c r="H5276" s="2" t="s">
        <v>2592</v>
      </c>
      <c r="I5276" s="2" t="s">
        <v>2593</v>
      </c>
      <c r="J5276" s="2" t="s">
        <v>103</v>
      </c>
      <c r="K5276" s="2" t="s">
        <v>95</v>
      </c>
      <c r="L5276" s="2" t="s">
        <v>272</v>
      </c>
      <c r="M5276" s="2" t="s">
        <v>273</v>
      </c>
      <c r="N5276" s="2" t="s">
        <v>274</v>
      </c>
      <c r="O5276" s="3">
        <v>1</v>
      </c>
      <c r="P5276" s="3">
        <v>1065.5192</v>
      </c>
      <c r="Q5276" s="3">
        <v>1109</v>
      </c>
      <c r="R5276" s="3">
        <v>1109</v>
      </c>
      <c r="S5276" s="3">
        <v>43.480800000000002</v>
      </c>
      <c r="T5276" s="3">
        <v>43.48</v>
      </c>
      <c r="U5276" s="3">
        <v>3.92</v>
      </c>
      <c r="V5276" s="2" t="s">
        <v>927</v>
      </c>
      <c r="W5276" s="2" t="s">
        <v>928</v>
      </c>
      <c r="X5276" s="2" t="s">
        <v>72</v>
      </c>
      <c r="Y5276" s="19" t="str">
        <f>VLOOKUP(G5276,'Verweis Kd-Gruppe'!$A$2:$B$8,2,FALSE)</f>
        <v>EXP</v>
      </c>
      <c r="Z5276" s="19" t="str">
        <f>VLOOKUP(J5276,'Verweis Art-Gruppe'!$A$2:$B$15,2,FALSE)</f>
        <v>Geräte</v>
      </c>
      <c r="AA5276" s="19" t="str">
        <f>VLOOKUP(W5276,'Verweis Vertreter'!$A$2:$B$24,2,FALSE)</f>
        <v>Ximena Morales</v>
      </c>
      <c r="AB5276" s="12">
        <f t="shared" si="738"/>
        <v>1</v>
      </c>
      <c r="AC5276" s="12">
        <f t="shared" si="743"/>
        <v>1065.5192</v>
      </c>
      <c r="AD5276" s="12">
        <f t="shared" si="744"/>
        <v>1109</v>
      </c>
      <c r="AE5276" s="12">
        <f t="shared" si="739"/>
        <v>1109</v>
      </c>
      <c r="AF5276" s="12">
        <f t="shared" si="740"/>
        <v>43.480800000000002</v>
      </c>
      <c r="AG5276" s="12">
        <f t="shared" si="741"/>
        <v>43.48</v>
      </c>
      <c r="AH5276" s="9">
        <f t="shared" si="745"/>
        <v>3.9206492335437326E-2</v>
      </c>
      <c r="AI5276" s="14">
        <f>VLOOKUP(E5276,'Verweis Faktor'!$A:$B,2,FALSE)</f>
        <v>1</v>
      </c>
      <c r="AJ5276" s="14"/>
      <c r="AK5276" s="14" t="str">
        <f>IF(AL5276="Ja","Versandkosten",VLOOKUP(E5276,'Verweis Belegart'!$A$2:$B$9,2,FALSE))</f>
        <v>Hardware</v>
      </c>
      <c r="AL5276" s="14" t="str">
        <f t="shared" si="746"/>
        <v>Nein</v>
      </c>
      <c r="AM5276" s="14" t="str">
        <f t="shared" si="742"/>
        <v>Positiv</v>
      </c>
    </row>
    <row r="5277" spans="1:39" ht="17.25" customHeight="1" x14ac:dyDescent="0.35">
      <c r="A5277" s="17">
        <v>14573585</v>
      </c>
      <c r="B5277" s="2" t="s">
        <v>2487</v>
      </c>
      <c r="C5277" s="1">
        <v>2025001</v>
      </c>
      <c r="D5277" s="1">
        <v>2001318</v>
      </c>
      <c r="E5277" s="2" t="s">
        <v>34</v>
      </c>
      <c r="F5277" s="2" t="s">
        <v>142</v>
      </c>
      <c r="G5277" s="2" t="s">
        <v>66</v>
      </c>
      <c r="H5277" s="2" t="s">
        <v>2592</v>
      </c>
      <c r="I5277" s="2" t="s">
        <v>2593</v>
      </c>
      <c r="J5277" s="2" t="s">
        <v>103</v>
      </c>
      <c r="K5277" s="2" t="s">
        <v>99</v>
      </c>
      <c r="L5277" s="2" t="s">
        <v>1911</v>
      </c>
      <c r="M5277" s="2" t="s">
        <v>1912</v>
      </c>
      <c r="N5277" s="2" t="s">
        <v>271</v>
      </c>
      <c r="O5277" s="3">
        <v>1</v>
      </c>
      <c r="P5277" s="3">
        <v>409.5</v>
      </c>
      <c r="Q5277" s="3">
        <v>427</v>
      </c>
      <c r="R5277" s="3">
        <v>427</v>
      </c>
      <c r="S5277" s="3">
        <v>17.5</v>
      </c>
      <c r="T5277" s="3">
        <v>17.5</v>
      </c>
      <c r="U5277" s="3">
        <v>4.09</v>
      </c>
      <c r="V5277" s="2" t="s">
        <v>927</v>
      </c>
      <c r="W5277" s="2" t="s">
        <v>928</v>
      </c>
      <c r="X5277" s="2" t="s">
        <v>72</v>
      </c>
      <c r="Y5277" s="19" t="str">
        <f>VLOOKUP(G5277,'Verweis Kd-Gruppe'!$A$2:$B$8,2,FALSE)</f>
        <v>EXP</v>
      </c>
      <c r="Z5277" s="19" t="str">
        <f>VLOOKUP(J5277,'Verweis Art-Gruppe'!$A$2:$B$15,2,FALSE)</f>
        <v>Geräte</v>
      </c>
      <c r="AA5277" s="19" t="str">
        <f>VLOOKUP(W5277,'Verweis Vertreter'!$A$2:$B$24,2,FALSE)</f>
        <v>Ximena Morales</v>
      </c>
      <c r="AB5277" s="12">
        <f t="shared" si="738"/>
        <v>1</v>
      </c>
      <c r="AC5277" s="12">
        <f t="shared" si="743"/>
        <v>409.5</v>
      </c>
      <c r="AD5277" s="12">
        <f t="shared" si="744"/>
        <v>427</v>
      </c>
      <c r="AE5277" s="12">
        <f t="shared" si="739"/>
        <v>427</v>
      </c>
      <c r="AF5277" s="12">
        <f t="shared" si="740"/>
        <v>17.5</v>
      </c>
      <c r="AG5277" s="12">
        <f t="shared" si="741"/>
        <v>17.5</v>
      </c>
      <c r="AH5277" s="9">
        <f t="shared" si="745"/>
        <v>4.0983606557377046E-2</v>
      </c>
      <c r="AI5277" s="14">
        <f>VLOOKUP(E5277,'Verweis Faktor'!$A:$B,2,FALSE)</f>
        <v>1</v>
      </c>
      <c r="AJ5277" s="14"/>
      <c r="AK5277" s="14" t="str">
        <f>IF(AL5277="Ja","Versandkosten",VLOOKUP(E5277,'Verweis Belegart'!$A$2:$B$9,2,FALSE))</f>
        <v>Hardware</v>
      </c>
      <c r="AL5277" s="14" t="str">
        <f t="shared" si="746"/>
        <v>Nein</v>
      </c>
      <c r="AM5277" s="14" t="str">
        <f t="shared" si="742"/>
        <v>Positiv</v>
      </c>
    </row>
    <row r="5278" spans="1:39" ht="17.25" customHeight="1" x14ac:dyDescent="0.35">
      <c r="A5278" s="17">
        <v>14573585</v>
      </c>
      <c r="B5278" s="2" t="s">
        <v>2487</v>
      </c>
      <c r="C5278" s="1">
        <v>2025001</v>
      </c>
      <c r="D5278" s="1">
        <v>2001318</v>
      </c>
      <c r="E5278" s="2" t="s">
        <v>34</v>
      </c>
      <c r="F5278" s="2" t="s">
        <v>142</v>
      </c>
      <c r="G5278" s="2" t="s">
        <v>66</v>
      </c>
      <c r="H5278" s="2" t="s">
        <v>2592</v>
      </c>
      <c r="I5278" s="2" t="s">
        <v>2593</v>
      </c>
      <c r="J5278" s="2" t="s">
        <v>103</v>
      </c>
      <c r="K5278" s="2" t="s">
        <v>103</v>
      </c>
      <c r="L5278" s="2" t="s">
        <v>277</v>
      </c>
      <c r="M5278" s="2" t="s">
        <v>278</v>
      </c>
      <c r="N5278" s="2" t="s">
        <v>48</v>
      </c>
      <c r="O5278" s="3">
        <v>1</v>
      </c>
      <c r="P5278" s="3">
        <v>253.2636</v>
      </c>
      <c r="Q5278" s="3">
        <v>275</v>
      </c>
      <c r="R5278" s="3">
        <v>275</v>
      </c>
      <c r="S5278" s="3">
        <v>21.7364</v>
      </c>
      <c r="T5278" s="3">
        <v>21.74</v>
      </c>
      <c r="U5278" s="3">
        <v>7.9</v>
      </c>
      <c r="V5278" s="2" t="s">
        <v>927</v>
      </c>
      <c r="W5278" s="2" t="s">
        <v>928</v>
      </c>
      <c r="X5278" s="2" t="s">
        <v>72</v>
      </c>
      <c r="Y5278" s="19" t="str">
        <f>VLOOKUP(G5278,'Verweis Kd-Gruppe'!$A$2:$B$8,2,FALSE)</f>
        <v>EXP</v>
      </c>
      <c r="Z5278" s="19" t="str">
        <f>VLOOKUP(J5278,'Verweis Art-Gruppe'!$A$2:$B$15,2,FALSE)</f>
        <v>Geräte</v>
      </c>
      <c r="AA5278" s="19" t="str">
        <f>VLOOKUP(W5278,'Verweis Vertreter'!$A$2:$B$24,2,FALSE)</f>
        <v>Ximena Morales</v>
      </c>
      <c r="AB5278" s="12">
        <f t="shared" si="738"/>
        <v>1</v>
      </c>
      <c r="AC5278" s="12">
        <f t="shared" si="743"/>
        <v>253.2636</v>
      </c>
      <c r="AD5278" s="12">
        <f t="shared" si="744"/>
        <v>275</v>
      </c>
      <c r="AE5278" s="12">
        <f t="shared" si="739"/>
        <v>275</v>
      </c>
      <c r="AF5278" s="12">
        <f t="shared" si="740"/>
        <v>21.7364</v>
      </c>
      <c r="AG5278" s="12">
        <f t="shared" si="741"/>
        <v>21.74</v>
      </c>
      <c r="AH5278" s="9">
        <f t="shared" si="745"/>
        <v>7.9054545454545447E-2</v>
      </c>
      <c r="AI5278" s="14">
        <f>VLOOKUP(E5278,'Verweis Faktor'!$A:$B,2,FALSE)</f>
        <v>1</v>
      </c>
      <c r="AJ5278" s="14"/>
      <c r="AK5278" s="14" t="str">
        <f>IF(AL5278="Ja","Versandkosten",VLOOKUP(E5278,'Verweis Belegart'!$A$2:$B$9,2,FALSE))</f>
        <v>Hardware</v>
      </c>
      <c r="AL5278" s="14" t="str">
        <f t="shared" si="746"/>
        <v>Nein</v>
      </c>
      <c r="AM5278" s="14" t="str">
        <f t="shared" si="742"/>
        <v>Positiv</v>
      </c>
    </row>
    <row r="5279" spans="1:39" ht="17.25" customHeight="1" x14ac:dyDescent="0.35">
      <c r="A5279" s="17">
        <v>14573585</v>
      </c>
      <c r="B5279" s="2" t="s">
        <v>2487</v>
      </c>
      <c r="C5279" s="1">
        <v>2025001</v>
      </c>
      <c r="D5279" s="1">
        <v>2001318</v>
      </c>
      <c r="E5279" s="2" t="s">
        <v>34</v>
      </c>
      <c r="F5279" s="2" t="s">
        <v>142</v>
      </c>
      <c r="G5279" s="2" t="s">
        <v>66</v>
      </c>
      <c r="H5279" s="2" t="s">
        <v>2592</v>
      </c>
      <c r="I5279" s="2" t="s">
        <v>2593</v>
      </c>
      <c r="J5279" s="2" t="s">
        <v>103</v>
      </c>
      <c r="K5279" s="2" t="s">
        <v>107</v>
      </c>
      <c r="L5279" s="2" t="s">
        <v>1556</v>
      </c>
      <c r="M5279" s="2" t="s">
        <v>1557</v>
      </c>
      <c r="N5279" s="2" t="s">
        <v>481</v>
      </c>
      <c r="O5279" s="3">
        <v>1</v>
      </c>
      <c r="P5279" s="3">
        <v>109</v>
      </c>
      <c r="Q5279" s="3">
        <v>121</v>
      </c>
      <c r="R5279" s="3">
        <v>121</v>
      </c>
      <c r="S5279" s="3">
        <v>12</v>
      </c>
      <c r="T5279" s="3">
        <v>12</v>
      </c>
      <c r="U5279" s="3">
        <v>9.91</v>
      </c>
      <c r="V5279" s="2" t="s">
        <v>927</v>
      </c>
      <c r="W5279" s="2" t="s">
        <v>928</v>
      </c>
      <c r="X5279" s="2" t="s">
        <v>72</v>
      </c>
      <c r="Y5279" s="19" t="str">
        <f>VLOOKUP(G5279,'Verweis Kd-Gruppe'!$A$2:$B$8,2,FALSE)</f>
        <v>EXP</v>
      </c>
      <c r="Z5279" s="19" t="str">
        <f>VLOOKUP(J5279,'Verweis Art-Gruppe'!$A$2:$B$15,2,FALSE)</f>
        <v>Geräte</v>
      </c>
      <c r="AA5279" s="19" t="str">
        <f>VLOOKUP(W5279,'Verweis Vertreter'!$A$2:$B$24,2,FALSE)</f>
        <v>Ximena Morales</v>
      </c>
      <c r="AB5279" s="12">
        <f t="shared" si="738"/>
        <v>1</v>
      </c>
      <c r="AC5279" s="12">
        <f t="shared" si="743"/>
        <v>109</v>
      </c>
      <c r="AD5279" s="12">
        <f t="shared" si="744"/>
        <v>121</v>
      </c>
      <c r="AE5279" s="12">
        <f t="shared" si="739"/>
        <v>121</v>
      </c>
      <c r="AF5279" s="12">
        <f t="shared" si="740"/>
        <v>12</v>
      </c>
      <c r="AG5279" s="12">
        <f t="shared" si="741"/>
        <v>12</v>
      </c>
      <c r="AH5279" s="9">
        <f t="shared" si="745"/>
        <v>9.9173553719008267E-2</v>
      </c>
      <c r="AI5279" s="14">
        <f>VLOOKUP(E5279,'Verweis Faktor'!$A:$B,2,FALSE)</f>
        <v>1</v>
      </c>
      <c r="AJ5279" s="14"/>
      <c r="AK5279" s="14" t="str">
        <f>IF(AL5279="Ja","Versandkosten",VLOOKUP(E5279,'Verweis Belegart'!$A$2:$B$9,2,FALSE))</f>
        <v>Hardware</v>
      </c>
      <c r="AL5279" s="14" t="str">
        <f t="shared" si="746"/>
        <v>Nein</v>
      </c>
      <c r="AM5279" s="14" t="str">
        <f t="shared" si="742"/>
        <v>Positiv</v>
      </c>
    </row>
    <row r="5280" spans="1:39" ht="17.25" customHeight="1" x14ac:dyDescent="0.35">
      <c r="A5280" s="17">
        <v>14573585</v>
      </c>
      <c r="B5280" s="2" t="s">
        <v>2487</v>
      </c>
      <c r="C5280" s="1">
        <v>2025001</v>
      </c>
      <c r="D5280" s="1">
        <v>2001318</v>
      </c>
      <c r="E5280" s="2" t="s">
        <v>34</v>
      </c>
      <c r="F5280" s="2" t="s">
        <v>142</v>
      </c>
      <c r="G5280" s="2" t="s">
        <v>66</v>
      </c>
      <c r="H5280" s="2" t="s">
        <v>2592</v>
      </c>
      <c r="I5280" s="2" t="s">
        <v>2593</v>
      </c>
      <c r="J5280" s="2" t="s">
        <v>103</v>
      </c>
      <c r="K5280" s="2" t="s">
        <v>111</v>
      </c>
      <c r="L5280" s="2" t="s">
        <v>479</v>
      </c>
      <c r="M5280" s="2" t="s">
        <v>480</v>
      </c>
      <c r="N5280" s="2" t="s">
        <v>481</v>
      </c>
      <c r="O5280" s="3">
        <v>1</v>
      </c>
      <c r="P5280" s="3">
        <v>110.11790000000001</v>
      </c>
      <c r="Q5280" s="3">
        <v>121</v>
      </c>
      <c r="R5280" s="3">
        <v>121</v>
      </c>
      <c r="S5280" s="3">
        <v>10.882099999999999</v>
      </c>
      <c r="T5280" s="3">
        <v>10.88</v>
      </c>
      <c r="U5280" s="3">
        <v>8.99</v>
      </c>
      <c r="V5280" s="2" t="s">
        <v>927</v>
      </c>
      <c r="W5280" s="2" t="s">
        <v>928</v>
      </c>
      <c r="X5280" s="2" t="s">
        <v>72</v>
      </c>
      <c r="Y5280" s="19" t="str">
        <f>VLOOKUP(G5280,'Verweis Kd-Gruppe'!$A$2:$B$8,2,FALSE)</f>
        <v>EXP</v>
      </c>
      <c r="Z5280" s="19" t="str">
        <f>VLOOKUP(J5280,'Verweis Art-Gruppe'!$A$2:$B$15,2,FALSE)</f>
        <v>Geräte</v>
      </c>
      <c r="AA5280" s="19" t="str">
        <f>VLOOKUP(W5280,'Verweis Vertreter'!$A$2:$B$24,2,FALSE)</f>
        <v>Ximena Morales</v>
      </c>
      <c r="AB5280" s="12">
        <f t="shared" si="738"/>
        <v>1</v>
      </c>
      <c r="AC5280" s="12">
        <f t="shared" si="743"/>
        <v>110.11790000000001</v>
      </c>
      <c r="AD5280" s="12">
        <f t="shared" si="744"/>
        <v>121</v>
      </c>
      <c r="AE5280" s="12">
        <f t="shared" si="739"/>
        <v>121</v>
      </c>
      <c r="AF5280" s="12">
        <f t="shared" si="740"/>
        <v>10.882099999999999</v>
      </c>
      <c r="AG5280" s="12">
        <f t="shared" si="741"/>
        <v>10.88</v>
      </c>
      <c r="AH5280" s="9">
        <f t="shared" si="745"/>
        <v>8.9917355371900834E-2</v>
      </c>
      <c r="AI5280" s="14">
        <f>VLOOKUP(E5280,'Verweis Faktor'!$A:$B,2,FALSE)</f>
        <v>1</v>
      </c>
      <c r="AJ5280" s="14"/>
      <c r="AK5280" s="14" t="str">
        <f>IF(AL5280="Ja","Versandkosten",VLOOKUP(E5280,'Verweis Belegart'!$A$2:$B$9,2,FALSE))</f>
        <v>Hardware</v>
      </c>
      <c r="AL5280" s="14" t="str">
        <f t="shared" si="746"/>
        <v>Nein</v>
      </c>
      <c r="AM5280" s="14" t="str">
        <f t="shared" si="742"/>
        <v>Positiv</v>
      </c>
    </row>
    <row r="5281" spans="1:39" ht="17.25" customHeight="1" x14ac:dyDescent="0.35">
      <c r="A5281" s="17">
        <v>14573585</v>
      </c>
      <c r="B5281" s="2" t="s">
        <v>2487</v>
      </c>
      <c r="C5281" s="1">
        <v>2025001</v>
      </c>
      <c r="D5281" s="1">
        <v>2001318</v>
      </c>
      <c r="E5281" s="2" t="s">
        <v>34</v>
      </c>
      <c r="F5281" s="2" t="s">
        <v>142</v>
      </c>
      <c r="G5281" s="2" t="s">
        <v>66</v>
      </c>
      <c r="H5281" s="2" t="s">
        <v>2592</v>
      </c>
      <c r="I5281" s="2" t="s">
        <v>2593</v>
      </c>
      <c r="J5281" s="2" t="s">
        <v>103</v>
      </c>
      <c r="K5281" s="2" t="s">
        <v>115</v>
      </c>
      <c r="L5281" s="2" t="s">
        <v>953</v>
      </c>
      <c r="M5281" s="2" t="s">
        <v>954</v>
      </c>
      <c r="N5281" s="2" t="s">
        <v>955</v>
      </c>
      <c r="O5281" s="3">
        <v>2</v>
      </c>
      <c r="P5281" s="3">
        <v>56.11</v>
      </c>
      <c r="Q5281" s="3">
        <v>57</v>
      </c>
      <c r="R5281" s="3">
        <v>114</v>
      </c>
      <c r="S5281" s="3">
        <v>0.89</v>
      </c>
      <c r="T5281" s="3">
        <v>1.78</v>
      </c>
      <c r="U5281" s="3">
        <v>1.56</v>
      </c>
      <c r="V5281" s="2" t="s">
        <v>927</v>
      </c>
      <c r="W5281" s="2" t="s">
        <v>928</v>
      </c>
      <c r="X5281" s="2" t="s">
        <v>72</v>
      </c>
      <c r="Y5281" s="19" t="str">
        <f>VLOOKUP(G5281,'Verweis Kd-Gruppe'!$A$2:$B$8,2,FALSE)</f>
        <v>EXP</v>
      </c>
      <c r="Z5281" s="19" t="str">
        <f>VLOOKUP(J5281,'Verweis Art-Gruppe'!$A$2:$B$15,2,FALSE)</f>
        <v>Geräte</v>
      </c>
      <c r="AA5281" s="19" t="str">
        <f>VLOOKUP(W5281,'Verweis Vertreter'!$A$2:$B$24,2,FALSE)</f>
        <v>Ximena Morales</v>
      </c>
      <c r="AB5281" s="12">
        <f t="shared" si="738"/>
        <v>2</v>
      </c>
      <c r="AC5281" s="12">
        <f t="shared" si="743"/>
        <v>56.11</v>
      </c>
      <c r="AD5281" s="12">
        <f t="shared" si="744"/>
        <v>57</v>
      </c>
      <c r="AE5281" s="12">
        <f t="shared" si="739"/>
        <v>114</v>
      </c>
      <c r="AF5281" s="12">
        <f t="shared" si="740"/>
        <v>0.89</v>
      </c>
      <c r="AG5281" s="12">
        <f t="shared" si="741"/>
        <v>1.78</v>
      </c>
      <c r="AH5281" s="9">
        <f t="shared" si="745"/>
        <v>1.5614035087719299E-2</v>
      </c>
      <c r="AI5281" s="14">
        <f>VLOOKUP(E5281,'Verweis Faktor'!$A:$B,2,FALSE)</f>
        <v>1</v>
      </c>
      <c r="AJ5281" s="14"/>
      <c r="AK5281" s="14" t="str">
        <f>IF(AL5281="Ja","Versandkosten",VLOOKUP(E5281,'Verweis Belegart'!$A$2:$B$9,2,FALSE))</f>
        <v>Hardware</v>
      </c>
      <c r="AL5281" s="14" t="str">
        <f t="shared" si="746"/>
        <v>Nein</v>
      </c>
      <c r="AM5281" s="14" t="str">
        <f t="shared" si="742"/>
        <v>Positiv</v>
      </c>
    </row>
    <row r="5282" spans="1:39" ht="17.25" customHeight="1" x14ac:dyDescent="0.35">
      <c r="A5282" s="17">
        <v>14573585</v>
      </c>
      <c r="B5282" s="2" t="s">
        <v>2487</v>
      </c>
      <c r="C5282" s="1">
        <v>2025001</v>
      </c>
      <c r="D5282" s="1">
        <v>2001318</v>
      </c>
      <c r="E5282" s="2" t="s">
        <v>34</v>
      </c>
      <c r="F5282" s="2" t="s">
        <v>142</v>
      </c>
      <c r="G5282" s="2" t="s">
        <v>66</v>
      </c>
      <c r="H5282" s="2" t="s">
        <v>2592</v>
      </c>
      <c r="I5282" s="2" t="s">
        <v>2593</v>
      </c>
      <c r="J5282" s="2" t="s">
        <v>103</v>
      </c>
      <c r="K5282" s="2" t="s">
        <v>289</v>
      </c>
      <c r="L5282" s="2" t="s">
        <v>1558</v>
      </c>
      <c r="M5282" s="2" t="s">
        <v>1559</v>
      </c>
      <c r="N5282" s="2" t="s">
        <v>481</v>
      </c>
      <c r="O5282" s="3">
        <v>1</v>
      </c>
      <c r="P5282" s="3">
        <v>109</v>
      </c>
      <c r="Q5282" s="3">
        <v>121</v>
      </c>
      <c r="R5282" s="3">
        <v>121</v>
      </c>
      <c r="S5282" s="3">
        <v>12</v>
      </c>
      <c r="T5282" s="3">
        <v>12</v>
      </c>
      <c r="U5282" s="3">
        <v>9.91</v>
      </c>
      <c r="V5282" s="2" t="s">
        <v>927</v>
      </c>
      <c r="W5282" s="2" t="s">
        <v>928</v>
      </c>
      <c r="X5282" s="2" t="s">
        <v>72</v>
      </c>
      <c r="Y5282" s="19" t="str">
        <f>VLOOKUP(G5282,'Verweis Kd-Gruppe'!$A$2:$B$8,2,FALSE)</f>
        <v>EXP</v>
      </c>
      <c r="Z5282" s="19" t="str">
        <f>VLOOKUP(J5282,'Verweis Art-Gruppe'!$A$2:$B$15,2,FALSE)</f>
        <v>Geräte</v>
      </c>
      <c r="AA5282" s="19" t="str">
        <f>VLOOKUP(W5282,'Verweis Vertreter'!$A$2:$B$24,2,FALSE)</f>
        <v>Ximena Morales</v>
      </c>
      <c r="AB5282" s="12">
        <f t="shared" si="738"/>
        <v>1</v>
      </c>
      <c r="AC5282" s="12">
        <f t="shared" si="743"/>
        <v>109</v>
      </c>
      <c r="AD5282" s="12">
        <f t="shared" si="744"/>
        <v>121</v>
      </c>
      <c r="AE5282" s="12">
        <f t="shared" si="739"/>
        <v>121</v>
      </c>
      <c r="AF5282" s="12">
        <f t="shared" si="740"/>
        <v>12</v>
      </c>
      <c r="AG5282" s="12">
        <f t="shared" si="741"/>
        <v>12</v>
      </c>
      <c r="AH5282" s="9">
        <f t="shared" si="745"/>
        <v>9.9173553719008267E-2</v>
      </c>
      <c r="AI5282" s="14">
        <f>VLOOKUP(E5282,'Verweis Faktor'!$A:$B,2,FALSE)</f>
        <v>1</v>
      </c>
      <c r="AJ5282" s="14"/>
      <c r="AK5282" s="14" t="str">
        <f>IF(AL5282="Ja","Versandkosten",VLOOKUP(E5282,'Verweis Belegart'!$A$2:$B$9,2,FALSE))</f>
        <v>Hardware</v>
      </c>
      <c r="AL5282" s="14" t="str">
        <f t="shared" si="746"/>
        <v>Nein</v>
      </c>
      <c r="AM5282" s="14" t="str">
        <f t="shared" si="742"/>
        <v>Positiv</v>
      </c>
    </row>
    <row r="5283" spans="1:39" ht="17.25" customHeight="1" x14ac:dyDescent="0.35">
      <c r="A5283" s="17">
        <v>14573585</v>
      </c>
      <c r="B5283" s="2" t="s">
        <v>2487</v>
      </c>
      <c r="C5283" s="1">
        <v>2025001</v>
      </c>
      <c r="D5283" s="1">
        <v>2001318</v>
      </c>
      <c r="E5283" s="2" t="s">
        <v>34</v>
      </c>
      <c r="F5283" s="2" t="s">
        <v>142</v>
      </c>
      <c r="G5283" s="2" t="s">
        <v>66</v>
      </c>
      <c r="H5283" s="2" t="s">
        <v>2592</v>
      </c>
      <c r="I5283" s="2" t="s">
        <v>2593</v>
      </c>
      <c r="J5283" s="2" t="s">
        <v>103</v>
      </c>
      <c r="K5283" s="2" t="s">
        <v>293</v>
      </c>
      <c r="L5283" s="2" t="s">
        <v>1490</v>
      </c>
      <c r="M5283" s="2" t="s">
        <v>1491</v>
      </c>
      <c r="N5283" s="2" t="s">
        <v>1492</v>
      </c>
      <c r="O5283" s="3">
        <v>1</v>
      </c>
      <c r="P5283" s="3">
        <v>169.4264</v>
      </c>
      <c r="Q5283" s="3">
        <v>175</v>
      </c>
      <c r="R5283" s="3">
        <v>175</v>
      </c>
      <c r="S5283" s="3">
        <v>5.5735999999999999</v>
      </c>
      <c r="T5283" s="3">
        <v>5.57</v>
      </c>
      <c r="U5283" s="3">
        <v>3.18</v>
      </c>
      <c r="V5283" s="2" t="s">
        <v>927</v>
      </c>
      <c r="W5283" s="2" t="s">
        <v>928</v>
      </c>
      <c r="X5283" s="2" t="s">
        <v>72</v>
      </c>
      <c r="Y5283" s="19" t="str">
        <f>VLOOKUP(G5283,'Verweis Kd-Gruppe'!$A$2:$B$8,2,FALSE)</f>
        <v>EXP</v>
      </c>
      <c r="Z5283" s="19" t="str">
        <f>VLOOKUP(J5283,'Verweis Art-Gruppe'!$A$2:$B$15,2,FALSE)</f>
        <v>Geräte</v>
      </c>
      <c r="AA5283" s="19" t="str">
        <f>VLOOKUP(W5283,'Verweis Vertreter'!$A$2:$B$24,2,FALSE)</f>
        <v>Ximena Morales</v>
      </c>
      <c r="AB5283" s="12">
        <f t="shared" si="738"/>
        <v>1</v>
      </c>
      <c r="AC5283" s="12">
        <f t="shared" si="743"/>
        <v>169.4264</v>
      </c>
      <c r="AD5283" s="12">
        <f t="shared" si="744"/>
        <v>175</v>
      </c>
      <c r="AE5283" s="12">
        <f t="shared" si="739"/>
        <v>175</v>
      </c>
      <c r="AF5283" s="12">
        <f t="shared" si="740"/>
        <v>5.5735999999999999</v>
      </c>
      <c r="AG5283" s="12">
        <f t="shared" si="741"/>
        <v>5.57</v>
      </c>
      <c r="AH5283" s="9">
        <f t="shared" si="745"/>
        <v>3.1828571428571428E-2</v>
      </c>
      <c r="AI5283" s="14">
        <f>VLOOKUP(E5283,'Verweis Faktor'!$A:$B,2,FALSE)</f>
        <v>1</v>
      </c>
      <c r="AJ5283" s="14"/>
      <c r="AK5283" s="14" t="str">
        <f>IF(AL5283="Ja","Versandkosten",VLOOKUP(E5283,'Verweis Belegart'!$A$2:$B$9,2,FALSE))</f>
        <v>Hardware</v>
      </c>
      <c r="AL5283" s="14" t="str">
        <f t="shared" si="746"/>
        <v>Nein</v>
      </c>
      <c r="AM5283" s="14" t="str">
        <f t="shared" si="742"/>
        <v>Positiv</v>
      </c>
    </row>
    <row r="5284" spans="1:39" ht="17.25" customHeight="1" x14ac:dyDescent="0.35">
      <c r="A5284" s="17">
        <v>14573585</v>
      </c>
      <c r="B5284" s="2" t="s">
        <v>2487</v>
      </c>
      <c r="C5284" s="1">
        <v>2025001</v>
      </c>
      <c r="D5284" s="1">
        <v>2001318</v>
      </c>
      <c r="E5284" s="2" t="s">
        <v>34</v>
      </c>
      <c r="F5284" s="2" t="s">
        <v>142</v>
      </c>
      <c r="G5284" s="2" t="s">
        <v>66</v>
      </c>
      <c r="H5284" s="2" t="s">
        <v>2592</v>
      </c>
      <c r="I5284" s="2" t="s">
        <v>2593</v>
      </c>
      <c r="J5284" s="2" t="s">
        <v>304</v>
      </c>
      <c r="K5284" s="2" t="s">
        <v>296</v>
      </c>
      <c r="L5284" s="2" t="s">
        <v>638</v>
      </c>
      <c r="M5284" s="2" t="s">
        <v>639</v>
      </c>
      <c r="N5284" s="2" t="s">
        <v>639</v>
      </c>
      <c r="O5284" s="3">
        <v>2</v>
      </c>
      <c r="P5284" s="3">
        <v>12</v>
      </c>
      <c r="Q5284" s="3">
        <v>14</v>
      </c>
      <c r="R5284" s="3">
        <v>28</v>
      </c>
      <c r="S5284" s="3">
        <v>2</v>
      </c>
      <c r="T5284" s="3">
        <v>4</v>
      </c>
      <c r="U5284" s="3">
        <v>14.28</v>
      </c>
      <c r="V5284" s="2" t="s">
        <v>927</v>
      </c>
      <c r="W5284" s="2" t="s">
        <v>928</v>
      </c>
      <c r="X5284" s="2" t="s">
        <v>72</v>
      </c>
      <c r="Y5284" s="19" t="str">
        <f>VLOOKUP(G5284,'Verweis Kd-Gruppe'!$A$2:$B$8,2,FALSE)</f>
        <v>EXP</v>
      </c>
      <c r="Z5284" s="19" t="str">
        <f>VLOOKUP(J5284,'Verweis Art-Gruppe'!$A$2:$B$15,2,FALSE)</f>
        <v>Zubehör</v>
      </c>
      <c r="AA5284" s="19" t="str">
        <f>VLOOKUP(W5284,'Verweis Vertreter'!$A$2:$B$24,2,FALSE)</f>
        <v>Ximena Morales</v>
      </c>
      <c r="AB5284" s="12">
        <f t="shared" si="738"/>
        <v>2</v>
      </c>
      <c r="AC5284" s="12">
        <f t="shared" si="743"/>
        <v>12</v>
      </c>
      <c r="AD5284" s="12">
        <f t="shared" si="744"/>
        <v>14</v>
      </c>
      <c r="AE5284" s="12">
        <f t="shared" si="739"/>
        <v>28</v>
      </c>
      <c r="AF5284" s="12">
        <f t="shared" si="740"/>
        <v>2</v>
      </c>
      <c r="AG5284" s="12">
        <f t="shared" si="741"/>
        <v>4</v>
      </c>
      <c r="AH5284" s="9">
        <f t="shared" si="745"/>
        <v>0.14285714285714285</v>
      </c>
      <c r="AI5284" s="14">
        <f>VLOOKUP(E5284,'Verweis Faktor'!$A:$B,2,FALSE)</f>
        <v>1</v>
      </c>
      <c r="AJ5284" s="14"/>
      <c r="AK5284" s="14" t="str">
        <f>IF(AL5284="Ja","Versandkosten",VLOOKUP(E5284,'Verweis Belegart'!$A$2:$B$9,2,FALSE))</f>
        <v>Hardware</v>
      </c>
      <c r="AL5284" s="14" t="str">
        <f t="shared" si="746"/>
        <v>Nein</v>
      </c>
      <c r="AM5284" s="14" t="str">
        <f t="shared" si="742"/>
        <v>Positiv</v>
      </c>
    </row>
    <row r="5285" spans="1:39" ht="17.25" customHeight="1" x14ac:dyDescent="0.35">
      <c r="A5285" s="17">
        <v>14575030</v>
      </c>
      <c r="B5285" s="2" t="s">
        <v>2487</v>
      </c>
      <c r="C5285" s="1">
        <v>2025001</v>
      </c>
      <c r="D5285" s="1">
        <v>2001319</v>
      </c>
      <c r="E5285" s="2" t="s">
        <v>34</v>
      </c>
      <c r="F5285" s="2" t="s">
        <v>182</v>
      </c>
      <c r="G5285" s="2" t="s">
        <v>25</v>
      </c>
      <c r="H5285" s="2" t="s">
        <v>725</v>
      </c>
      <c r="I5285" s="2" t="s">
        <v>726</v>
      </c>
      <c r="J5285" s="2" t="s">
        <v>103</v>
      </c>
      <c r="K5285" s="2" t="s">
        <v>28</v>
      </c>
      <c r="L5285" s="2" t="s">
        <v>275</v>
      </c>
      <c r="M5285" s="2" t="s">
        <v>276</v>
      </c>
      <c r="N5285" s="2" t="s">
        <v>271</v>
      </c>
      <c r="O5285" s="3">
        <v>1</v>
      </c>
      <c r="P5285" s="3">
        <v>416</v>
      </c>
      <c r="Q5285" s="3">
        <v>428</v>
      </c>
      <c r="R5285" s="3">
        <v>428</v>
      </c>
      <c r="S5285" s="3">
        <v>12</v>
      </c>
      <c r="T5285" s="3">
        <v>12</v>
      </c>
      <c r="U5285" s="3">
        <v>2.8</v>
      </c>
      <c r="V5285" s="2" t="s">
        <v>413</v>
      </c>
      <c r="W5285" s="2" t="s">
        <v>414</v>
      </c>
      <c r="X5285" s="2" t="s">
        <v>419</v>
      </c>
      <c r="Y5285" s="19" t="str">
        <f>VLOOKUP(G5285,'Verweis Kd-Gruppe'!$A$2:$B$8,2,FALSE)</f>
        <v>FHK</v>
      </c>
      <c r="Z5285" s="19" t="str">
        <f>VLOOKUP(J5285,'Verweis Art-Gruppe'!$A$2:$B$15,2,FALSE)</f>
        <v>Geräte</v>
      </c>
      <c r="AA5285" s="19" t="str">
        <f>VLOOKUP(W5285,'Verweis Vertreter'!$A$2:$B$24,2,FALSE)</f>
        <v>Zentrale</v>
      </c>
      <c r="AB5285" s="12">
        <f t="shared" si="738"/>
        <v>1</v>
      </c>
      <c r="AC5285" s="12">
        <f t="shared" si="743"/>
        <v>416</v>
      </c>
      <c r="AD5285" s="12">
        <f t="shared" si="744"/>
        <v>428</v>
      </c>
      <c r="AE5285" s="12">
        <f t="shared" si="739"/>
        <v>428</v>
      </c>
      <c r="AF5285" s="12">
        <f t="shared" si="740"/>
        <v>12</v>
      </c>
      <c r="AG5285" s="12">
        <f t="shared" si="741"/>
        <v>12</v>
      </c>
      <c r="AH5285" s="9">
        <f t="shared" si="745"/>
        <v>2.8037383177570093E-2</v>
      </c>
      <c r="AI5285" s="14">
        <f>VLOOKUP(E5285,'Verweis Faktor'!$A:$B,2,FALSE)</f>
        <v>1</v>
      </c>
      <c r="AJ5285" s="14"/>
      <c r="AK5285" s="14" t="str">
        <f>IF(AL5285="Ja","Versandkosten",VLOOKUP(E5285,'Verweis Belegart'!$A$2:$B$9,2,FALSE))</f>
        <v>Hardware</v>
      </c>
      <c r="AL5285" s="14" t="str">
        <f t="shared" si="746"/>
        <v>Nein</v>
      </c>
      <c r="AM5285" s="14" t="str">
        <f t="shared" si="742"/>
        <v>Positiv</v>
      </c>
    </row>
    <row r="5286" spans="1:39" ht="17.25" customHeight="1" x14ac:dyDescent="0.35">
      <c r="A5286" s="17">
        <v>14575030</v>
      </c>
      <c r="B5286" s="2" t="s">
        <v>2487</v>
      </c>
      <c r="C5286" s="1">
        <v>2025001</v>
      </c>
      <c r="D5286" s="1">
        <v>2001319</v>
      </c>
      <c r="E5286" s="2" t="s">
        <v>34</v>
      </c>
      <c r="F5286" s="2" t="s">
        <v>182</v>
      </c>
      <c r="G5286" s="2" t="s">
        <v>25</v>
      </c>
      <c r="H5286" s="2" t="s">
        <v>725</v>
      </c>
      <c r="I5286" s="2" t="s">
        <v>726</v>
      </c>
      <c r="J5286" s="2" t="s">
        <v>103</v>
      </c>
      <c r="K5286" s="2" t="s">
        <v>45</v>
      </c>
      <c r="L5286" s="2" t="s">
        <v>1725</v>
      </c>
      <c r="M5286" s="2" t="s">
        <v>1726</v>
      </c>
      <c r="N5286" s="2" t="s">
        <v>139</v>
      </c>
      <c r="O5286" s="3">
        <v>1</v>
      </c>
      <c r="P5286" s="3">
        <v>699.95960000000002</v>
      </c>
      <c r="Q5286" s="3">
        <v>719</v>
      </c>
      <c r="R5286" s="3">
        <v>719</v>
      </c>
      <c r="S5286" s="3">
        <v>19.040400000000002</v>
      </c>
      <c r="T5286" s="3">
        <v>19.04</v>
      </c>
      <c r="U5286" s="3">
        <v>2.64</v>
      </c>
      <c r="V5286" s="2" t="s">
        <v>413</v>
      </c>
      <c r="W5286" s="2" t="s">
        <v>414</v>
      </c>
      <c r="X5286" s="2" t="s">
        <v>419</v>
      </c>
      <c r="Y5286" s="19" t="str">
        <f>VLOOKUP(G5286,'Verweis Kd-Gruppe'!$A$2:$B$8,2,FALSE)</f>
        <v>FHK</v>
      </c>
      <c r="Z5286" s="19" t="str">
        <f>VLOOKUP(J5286,'Verweis Art-Gruppe'!$A$2:$B$15,2,FALSE)</f>
        <v>Geräte</v>
      </c>
      <c r="AA5286" s="19" t="str">
        <f>VLOOKUP(W5286,'Verweis Vertreter'!$A$2:$B$24,2,FALSE)</f>
        <v>Zentrale</v>
      </c>
      <c r="AB5286" s="12">
        <f t="shared" si="738"/>
        <v>1</v>
      </c>
      <c r="AC5286" s="12">
        <f t="shared" si="743"/>
        <v>699.95960000000002</v>
      </c>
      <c r="AD5286" s="12">
        <f t="shared" si="744"/>
        <v>719</v>
      </c>
      <c r="AE5286" s="12">
        <f t="shared" si="739"/>
        <v>719</v>
      </c>
      <c r="AF5286" s="12">
        <f t="shared" si="740"/>
        <v>19.040400000000002</v>
      </c>
      <c r="AG5286" s="12">
        <f t="shared" si="741"/>
        <v>19.04</v>
      </c>
      <c r="AH5286" s="9">
        <f t="shared" si="745"/>
        <v>2.6481223922114046E-2</v>
      </c>
      <c r="AI5286" s="14">
        <f>VLOOKUP(E5286,'Verweis Faktor'!$A:$B,2,FALSE)</f>
        <v>1</v>
      </c>
      <c r="AJ5286" s="14"/>
      <c r="AK5286" s="14" t="str">
        <f>IF(AL5286="Ja","Versandkosten",VLOOKUP(E5286,'Verweis Belegart'!$A$2:$B$9,2,FALSE))</f>
        <v>Hardware</v>
      </c>
      <c r="AL5286" s="14" t="str">
        <f t="shared" si="746"/>
        <v>Nein</v>
      </c>
      <c r="AM5286" s="14" t="str">
        <f t="shared" si="742"/>
        <v>Positiv</v>
      </c>
    </row>
    <row r="5287" spans="1:39" ht="17.25" customHeight="1" x14ac:dyDescent="0.35">
      <c r="A5287" s="17">
        <v>14575030</v>
      </c>
      <c r="B5287" s="2" t="s">
        <v>2487</v>
      </c>
      <c r="C5287" s="1">
        <v>2025001</v>
      </c>
      <c r="D5287" s="1">
        <v>2001319</v>
      </c>
      <c r="E5287" s="2" t="s">
        <v>34</v>
      </c>
      <c r="F5287" s="2" t="s">
        <v>182</v>
      </c>
      <c r="G5287" s="2" t="s">
        <v>25</v>
      </c>
      <c r="H5287" s="2" t="s">
        <v>725</v>
      </c>
      <c r="I5287" s="2" t="s">
        <v>726</v>
      </c>
      <c r="J5287" s="2" t="s">
        <v>103</v>
      </c>
      <c r="K5287" s="2" t="s">
        <v>49</v>
      </c>
      <c r="L5287" s="2" t="s">
        <v>63</v>
      </c>
      <c r="M5287" s="2" t="s">
        <v>64</v>
      </c>
      <c r="N5287" s="2" t="s">
        <v>65</v>
      </c>
      <c r="O5287" s="3">
        <v>1</v>
      </c>
      <c r="P5287" s="3">
        <v>197.0257</v>
      </c>
      <c r="Q5287" s="3">
        <v>219</v>
      </c>
      <c r="R5287" s="3">
        <v>219</v>
      </c>
      <c r="S5287" s="3">
        <v>21.974299999999999</v>
      </c>
      <c r="T5287" s="3">
        <v>21.97</v>
      </c>
      <c r="U5287" s="3">
        <v>10.029999999999999</v>
      </c>
      <c r="V5287" s="2" t="s">
        <v>413</v>
      </c>
      <c r="W5287" s="2" t="s">
        <v>414</v>
      </c>
      <c r="X5287" s="2" t="s">
        <v>419</v>
      </c>
      <c r="Y5287" s="19" t="str">
        <f>VLOOKUP(G5287,'Verweis Kd-Gruppe'!$A$2:$B$8,2,FALSE)</f>
        <v>FHK</v>
      </c>
      <c r="Z5287" s="19" t="str">
        <f>VLOOKUP(J5287,'Verweis Art-Gruppe'!$A$2:$B$15,2,FALSE)</f>
        <v>Geräte</v>
      </c>
      <c r="AA5287" s="19" t="str">
        <f>VLOOKUP(W5287,'Verweis Vertreter'!$A$2:$B$24,2,FALSE)</f>
        <v>Zentrale</v>
      </c>
      <c r="AB5287" s="12">
        <f t="shared" si="738"/>
        <v>1</v>
      </c>
      <c r="AC5287" s="12">
        <f t="shared" si="743"/>
        <v>197.0257</v>
      </c>
      <c r="AD5287" s="12">
        <f t="shared" si="744"/>
        <v>219</v>
      </c>
      <c r="AE5287" s="12">
        <f t="shared" si="739"/>
        <v>219</v>
      </c>
      <c r="AF5287" s="12">
        <f t="shared" si="740"/>
        <v>21.974299999999999</v>
      </c>
      <c r="AG5287" s="12">
        <f t="shared" si="741"/>
        <v>21.97</v>
      </c>
      <c r="AH5287" s="9">
        <f t="shared" si="745"/>
        <v>0.10031963470319634</v>
      </c>
      <c r="AI5287" s="14">
        <f>VLOOKUP(E5287,'Verweis Faktor'!$A:$B,2,FALSE)</f>
        <v>1</v>
      </c>
      <c r="AJ5287" s="14"/>
      <c r="AK5287" s="14" t="str">
        <f>IF(AL5287="Ja","Versandkosten",VLOOKUP(E5287,'Verweis Belegart'!$A$2:$B$9,2,FALSE))</f>
        <v>Hardware</v>
      </c>
      <c r="AL5287" s="14" t="str">
        <f t="shared" si="746"/>
        <v>Nein</v>
      </c>
      <c r="AM5287" s="14" t="str">
        <f t="shared" si="742"/>
        <v>Positiv</v>
      </c>
    </row>
    <row r="5288" spans="1:39" ht="17.25" customHeight="1" x14ac:dyDescent="0.35">
      <c r="A5288" s="17">
        <v>14575030</v>
      </c>
      <c r="B5288" s="2" t="s">
        <v>2487</v>
      </c>
      <c r="C5288" s="1">
        <v>2025001</v>
      </c>
      <c r="D5288" s="1">
        <v>2001319</v>
      </c>
      <c r="E5288" s="2" t="s">
        <v>34</v>
      </c>
      <c r="F5288" s="2" t="s">
        <v>182</v>
      </c>
      <c r="G5288" s="2" t="s">
        <v>25</v>
      </c>
      <c r="H5288" s="2" t="s">
        <v>725</v>
      </c>
      <c r="I5288" s="2" t="s">
        <v>726</v>
      </c>
      <c r="J5288" s="2" t="s">
        <v>2228</v>
      </c>
      <c r="K5288" s="2" t="s">
        <v>79</v>
      </c>
      <c r="L5288" s="2" t="s">
        <v>1386</v>
      </c>
      <c r="M5288" s="2" t="s">
        <v>1387</v>
      </c>
      <c r="N5288" s="2"/>
      <c r="O5288" s="3">
        <v>1</v>
      </c>
      <c r="P5288" s="3">
        <v>0</v>
      </c>
      <c r="Q5288" s="3">
        <v>0</v>
      </c>
      <c r="R5288" s="3">
        <v>0</v>
      </c>
      <c r="S5288" s="3"/>
      <c r="T5288" s="3">
        <v>0</v>
      </c>
      <c r="U5288" s="3"/>
      <c r="V5288" s="2" t="s">
        <v>413</v>
      </c>
      <c r="W5288" s="2" t="s">
        <v>414</v>
      </c>
      <c r="X5288" s="2" t="s">
        <v>419</v>
      </c>
      <c r="Y5288" s="19" t="str">
        <f>VLOOKUP(G5288,'Verweis Kd-Gruppe'!$A$2:$B$8,2,FALSE)</f>
        <v>FHK</v>
      </c>
      <c r="Z5288" s="19" t="str">
        <f>VLOOKUP(J5288,'Verweis Art-Gruppe'!$A$2:$B$15,2,FALSE)</f>
        <v>Marketing</v>
      </c>
      <c r="AA5288" s="19" t="str">
        <f>VLOOKUP(W5288,'Verweis Vertreter'!$A$2:$B$24,2,FALSE)</f>
        <v>Zentrale</v>
      </c>
      <c r="AB5288" s="12">
        <f t="shared" si="738"/>
        <v>1</v>
      </c>
      <c r="AC5288" s="12">
        <f t="shared" si="743"/>
        <v>0</v>
      </c>
      <c r="AD5288" s="12">
        <f t="shared" si="744"/>
        <v>0</v>
      </c>
      <c r="AE5288" s="12">
        <f t="shared" si="739"/>
        <v>0</v>
      </c>
      <c r="AF5288" s="12">
        <f t="shared" si="740"/>
        <v>0</v>
      </c>
      <c r="AG5288" s="12">
        <f t="shared" si="741"/>
        <v>0</v>
      </c>
      <c r="AH5288" s="9">
        <f t="shared" si="745"/>
        <v>0</v>
      </c>
      <c r="AI5288" s="14">
        <f>VLOOKUP(E5288,'Verweis Faktor'!$A:$B,2,FALSE)</f>
        <v>1</v>
      </c>
      <c r="AJ5288" s="14"/>
      <c r="AK5288" s="14" t="str">
        <f>IF(AL5288="Ja","Versandkosten",VLOOKUP(E5288,'Verweis Belegart'!$A$2:$B$9,2,FALSE))</f>
        <v>Hardware</v>
      </c>
      <c r="AL5288" s="14" t="str">
        <f t="shared" si="746"/>
        <v>Nein</v>
      </c>
      <c r="AM5288" s="14" t="str">
        <f t="shared" si="742"/>
        <v>Positiv</v>
      </c>
    </row>
    <row r="5289" spans="1:39" ht="17.25" customHeight="1" x14ac:dyDescent="0.35">
      <c r="A5289" s="17">
        <v>14575003</v>
      </c>
      <c r="B5289" s="2" t="s">
        <v>2487</v>
      </c>
      <c r="C5289" s="1">
        <v>2025001</v>
      </c>
      <c r="D5289" s="1">
        <v>2001320</v>
      </c>
      <c r="E5289" s="2" t="s">
        <v>34</v>
      </c>
      <c r="F5289" s="2" t="s">
        <v>142</v>
      </c>
      <c r="G5289" s="2" t="s">
        <v>66</v>
      </c>
      <c r="H5289" s="2" t="s">
        <v>1390</v>
      </c>
      <c r="I5289" s="2" t="s">
        <v>1391</v>
      </c>
      <c r="J5289" s="2" t="s">
        <v>103</v>
      </c>
      <c r="K5289" s="2" t="s">
        <v>28</v>
      </c>
      <c r="L5289" s="2" t="s">
        <v>2560</v>
      </c>
      <c r="M5289" s="2" t="s">
        <v>2561</v>
      </c>
      <c r="N5289" s="2" t="s">
        <v>2562</v>
      </c>
      <c r="O5289" s="3">
        <v>1</v>
      </c>
      <c r="P5289" s="3">
        <v>406</v>
      </c>
      <c r="Q5289" s="3">
        <v>427</v>
      </c>
      <c r="R5289" s="3">
        <v>427</v>
      </c>
      <c r="S5289" s="3">
        <v>21</v>
      </c>
      <c r="T5289" s="3">
        <v>21</v>
      </c>
      <c r="U5289" s="3">
        <v>4.91</v>
      </c>
      <c r="V5289" s="2" t="s">
        <v>927</v>
      </c>
      <c r="W5289" s="2" t="s">
        <v>928</v>
      </c>
      <c r="X5289" s="2" t="s">
        <v>72</v>
      </c>
      <c r="Y5289" s="19" t="str">
        <f>VLOOKUP(G5289,'Verweis Kd-Gruppe'!$A$2:$B$8,2,FALSE)</f>
        <v>EXP</v>
      </c>
      <c r="Z5289" s="19" t="str">
        <f>VLOOKUP(J5289,'Verweis Art-Gruppe'!$A$2:$B$15,2,FALSE)</f>
        <v>Geräte</v>
      </c>
      <c r="AA5289" s="19" t="str">
        <f>VLOOKUP(W5289,'Verweis Vertreter'!$A$2:$B$24,2,FALSE)</f>
        <v>Ximena Morales</v>
      </c>
      <c r="AB5289" s="12">
        <f t="shared" si="738"/>
        <v>1</v>
      </c>
      <c r="AC5289" s="12">
        <f t="shared" si="743"/>
        <v>406</v>
      </c>
      <c r="AD5289" s="12">
        <f t="shared" si="744"/>
        <v>427</v>
      </c>
      <c r="AE5289" s="12">
        <f t="shared" si="739"/>
        <v>427</v>
      </c>
      <c r="AF5289" s="12">
        <f t="shared" si="740"/>
        <v>21</v>
      </c>
      <c r="AG5289" s="12">
        <f t="shared" si="741"/>
        <v>21</v>
      </c>
      <c r="AH5289" s="9">
        <f t="shared" si="745"/>
        <v>4.9180327868852458E-2</v>
      </c>
      <c r="AI5289" s="14">
        <f>VLOOKUP(E5289,'Verweis Faktor'!$A:$B,2,FALSE)</f>
        <v>1</v>
      </c>
      <c r="AJ5289" s="14"/>
      <c r="AK5289" s="14" t="str">
        <f>IF(AL5289="Ja","Versandkosten",VLOOKUP(E5289,'Verweis Belegart'!$A$2:$B$9,2,FALSE))</f>
        <v>Hardware</v>
      </c>
      <c r="AL5289" s="14" t="str">
        <f t="shared" si="746"/>
        <v>Nein</v>
      </c>
      <c r="AM5289" s="14" t="str">
        <f t="shared" si="742"/>
        <v>Positiv</v>
      </c>
    </row>
    <row r="5290" spans="1:39" ht="17.25" customHeight="1" x14ac:dyDescent="0.35">
      <c r="A5290" s="17">
        <v>14575003</v>
      </c>
      <c r="B5290" s="2" t="s">
        <v>2487</v>
      </c>
      <c r="C5290" s="1">
        <v>2025001</v>
      </c>
      <c r="D5290" s="1">
        <v>2001320</v>
      </c>
      <c r="E5290" s="2" t="s">
        <v>34</v>
      </c>
      <c r="F5290" s="2" t="s">
        <v>142</v>
      </c>
      <c r="G5290" s="2" t="s">
        <v>66</v>
      </c>
      <c r="H5290" s="2" t="s">
        <v>1390</v>
      </c>
      <c r="I5290" s="2" t="s">
        <v>1391</v>
      </c>
      <c r="J5290" s="2" t="s">
        <v>103</v>
      </c>
      <c r="K5290" s="2" t="s">
        <v>45</v>
      </c>
      <c r="L5290" s="2" t="s">
        <v>2594</v>
      </c>
      <c r="M5290" s="2" t="s">
        <v>2595</v>
      </c>
      <c r="N5290" s="2" t="s">
        <v>2596</v>
      </c>
      <c r="O5290" s="3">
        <v>1</v>
      </c>
      <c r="P5290" s="3">
        <v>323</v>
      </c>
      <c r="Q5290" s="3">
        <v>339</v>
      </c>
      <c r="R5290" s="3">
        <v>339</v>
      </c>
      <c r="S5290" s="3">
        <v>16</v>
      </c>
      <c r="T5290" s="3">
        <v>16</v>
      </c>
      <c r="U5290" s="3">
        <v>4.71</v>
      </c>
      <c r="V5290" s="2" t="s">
        <v>927</v>
      </c>
      <c r="W5290" s="2" t="s">
        <v>928</v>
      </c>
      <c r="X5290" s="2" t="s">
        <v>72</v>
      </c>
      <c r="Y5290" s="19" t="str">
        <f>VLOOKUP(G5290,'Verweis Kd-Gruppe'!$A$2:$B$8,2,FALSE)</f>
        <v>EXP</v>
      </c>
      <c r="Z5290" s="19" t="str">
        <f>VLOOKUP(J5290,'Verweis Art-Gruppe'!$A$2:$B$15,2,FALSE)</f>
        <v>Geräte</v>
      </c>
      <c r="AA5290" s="19" t="str">
        <f>VLOOKUP(W5290,'Verweis Vertreter'!$A$2:$B$24,2,FALSE)</f>
        <v>Ximena Morales</v>
      </c>
      <c r="AB5290" s="12">
        <f t="shared" si="738"/>
        <v>1</v>
      </c>
      <c r="AC5290" s="12">
        <f t="shared" si="743"/>
        <v>323</v>
      </c>
      <c r="AD5290" s="12">
        <f t="shared" si="744"/>
        <v>339</v>
      </c>
      <c r="AE5290" s="12">
        <f t="shared" si="739"/>
        <v>339</v>
      </c>
      <c r="AF5290" s="12">
        <f t="shared" si="740"/>
        <v>16</v>
      </c>
      <c r="AG5290" s="12">
        <f t="shared" si="741"/>
        <v>16</v>
      </c>
      <c r="AH5290" s="9">
        <f t="shared" si="745"/>
        <v>4.71976401179941E-2</v>
      </c>
      <c r="AI5290" s="14">
        <f>VLOOKUP(E5290,'Verweis Faktor'!$A:$B,2,FALSE)</f>
        <v>1</v>
      </c>
      <c r="AJ5290" s="14"/>
      <c r="AK5290" s="14" t="str">
        <f>IF(AL5290="Ja","Versandkosten",VLOOKUP(E5290,'Verweis Belegart'!$A$2:$B$9,2,FALSE))</f>
        <v>Hardware</v>
      </c>
      <c r="AL5290" s="14" t="str">
        <f t="shared" si="746"/>
        <v>Nein</v>
      </c>
      <c r="AM5290" s="14" t="str">
        <f t="shared" si="742"/>
        <v>Positiv</v>
      </c>
    </row>
    <row r="5291" spans="1:39" ht="17.25" customHeight="1" x14ac:dyDescent="0.35">
      <c r="A5291" s="17">
        <v>14575003</v>
      </c>
      <c r="B5291" s="2" t="s">
        <v>2487</v>
      </c>
      <c r="C5291" s="1">
        <v>2025001</v>
      </c>
      <c r="D5291" s="1">
        <v>2001320</v>
      </c>
      <c r="E5291" s="2" t="s">
        <v>34</v>
      </c>
      <c r="F5291" s="2" t="s">
        <v>142</v>
      </c>
      <c r="G5291" s="2" t="s">
        <v>66</v>
      </c>
      <c r="H5291" s="2" t="s">
        <v>1390</v>
      </c>
      <c r="I5291" s="2" t="s">
        <v>1391</v>
      </c>
      <c r="J5291" s="2" t="s">
        <v>103</v>
      </c>
      <c r="K5291" s="2" t="s">
        <v>49</v>
      </c>
      <c r="L5291" s="2" t="s">
        <v>2490</v>
      </c>
      <c r="M5291" s="2" t="s">
        <v>2491</v>
      </c>
      <c r="N5291" s="2" t="s">
        <v>931</v>
      </c>
      <c r="O5291" s="3">
        <v>1</v>
      </c>
      <c r="P5291" s="3">
        <v>1095</v>
      </c>
      <c r="Q5291" s="3">
        <v>1109</v>
      </c>
      <c r="R5291" s="3">
        <v>1109</v>
      </c>
      <c r="S5291" s="3">
        <v>14</v>
      </c>
      <c r="T5291" s="3">
        <v>14</v>
      </c>
      <c r="U5291" s="3">
        <v>1.26</v>
      </c>
      <c r="V5291" s="2" t="s">
        <v>927</v>
      </c>
      <c r="W5291" s="2" t="s">
        <v>928</v>
      </c>
      <c r="X5291" s="2" t="s">
        <v>72</v>
      </c>
      <c r="Y5291" s="19" t="str">
        <f>VLOOKUP(G5291,'Verweis Kd-Gruppe'!$A$2:$B$8,2,FALSE)</f>
        <v>EXP</v>
      </c>
      <c r="Z5291" s="19" t="str">
        <f>VLOOKUP(J5291,'Verweis Art-Gruppe'!$A$2:$B$15,2,FALSE)</f>
        <v>Geräte</v>
      </c>
      <c r="AA5291" s="19" t="str">
        <f>VLOOKUP(W5291,'Verweis Vertreter'!$A$2:$B$24,2,FALSE)</f>
        <v>Ximena Morales</v>
      </c>
      <c r="AB5291" s="12">
        <f t="shared" si="738"/>
        <v>1</v>
      </c>
      <c r="AC5291" s="12">
        <f t="shared" si="743"/>
        <v>1095</v>
      </c>
      <c r="AD5291" s="12">
        <f t="shared" si="744"/>
        <v>1109</v>
      </c>
      <c r="AE5291" s="12">
        <f t="shared" si="739"/>
        <v>1109</v>
      </c>
      <c r="AF5291" s="12">
        <f t="shared" si="740"/>
        <v>14</v>
      </c>
      <c r="AG5291" s="12">
        <f t="shared" si="741"/>
        <v>14</v>
      </c>
      <c r="AH5291" s="9">
        <f t="shared" si="745"/>
        <v>1.2623985572587917E-2</v>
      </c>
      <c r="AI5291" s="14">
        <f>VLOOKUP(E5291,'Verweis Faktor'!$A:$B,2,FALSE)</f>
        <v>1</v>
      </c>
      <c r="AJ5291" s="14"/>
      <c r="AK5291" s="14" t="str">
        <f>IF(AL5291="Ja","Versandkosten",VLOOKUP(E5291,'Verweis Belegart'!$A$2:$B$9,2,FALSE))</f>
        <v>Hardware</v>
      </c>
      <c r="AL5291" s="14" t="str">
        <f t="shared" si="746"/>
        <v>Nein</v>
      </c>
      <c r="AM5291" s="14" t="str">
        <f t="shared" si="742"/>
        <v>Positiv</v>
      </c>
    </row>
    <row r="5292" spans="1:39" ht="17.25" customHeight="1" x14ac:dyDescent="0.35">
      <c r="A5292" s="17">
        <v>14575003</v>
      </c>
      <c r="B5292" s="2" t="s">
        <v>2487</v>
      </c>
      <c r="C5292" s="1">
        <v>2025001</v>
      </c>
      <c r="D5292" s="1">
        <v>2001320</v>
      </c>
      <c r="E5292" s="2" t="s">
        <v>34</v>
      </c>
      <c r="F5292" s="2" t="s">
        <v>142</v>
      </c>
      <c r="G5292" s="2" t="s">
        <v>66</v>
      </c>
      <c r="H5292" s="2" t="s">
        <v>1390</v>
      </c>
      <c r="I5292" s="2" t="s">
        <v>1391</v>
      </c>
      <c r="J5292" s="2" t="s">
        <v>103</v>
      </c>
      <c r="K5292" s="2" t="s">
        <v>79</v>
      </c>
      <c r="L5292" s="2" t="s">
        <v>2492</v>
      </c>
      <c r="M5292" s="2" t="s">
        <v>2493</v>
      </c>
      <c r="N5292" s="2" t="s">
        <v>2494</v>
      </c>
      <c r="O5292" s="3">
        <v>1</v>
      </c>
      <c r="P5292" s="3">
        <v>305</v>
      </c>
      <c r="Q5292" s="3">
        <v>329</v>
      </c>
      <c r="R5292" s="3">
        <v>329</v>
      </c>
      <c r="S5292" s="3">
        <v>24</v>
      </c>
      <c r="T5292" s="3">
        <v>24</v>
      </c>
      <c r="U5292" s="3">
        <v>7.29</v>
      </c>
      <c r="V5292" s="2" t="s">
        <v>927</v>
      </c>
      <c r="W5292" s="2" t="s">
        <v>928</v>
      </c>
      <c r="X5292" s="2" t="s">
        <v>72</v>
      </c>
      <c r="Y5292" s="19" t="str">
        <f>VLOOKUP(G5292,'Verweis Kd-Gruppe'!$A$2:$B$8,2,FALSE)</f>
        <v>EXP</v>
      </c>
      <c r="Z5292" s="19" t="str">
        <f>VLOOKUP(J5292,'Verweis Art-Gruppe'!$A$2:$B$15,2,FALSE)</f>
        <v>Geräte</v>
      </c>
      <c r="AA5292" s="19" t="str">
        <f>VLOOKUP(W5292,'Verweis Vertreter'!$A$2:$B$24,2,FALSE)</f>
        <v>Ximena Morales</v>
      </c>
      <c r="AB5292" s="12">
        <f t="shared" si="738"/>
        <v>1</v>
      </c>
      <c r="AC5292" s="12">
        <f t="shared" si="743"/>
        <v>305</v>
      </c>
      <c r="AD5292" s="12">
        <f t="shared" si="744"/>
        <v>329</v>
      </c>
      <c r="AE5292" s="12">
        <f t="shared" si="739"/>
        <v>329</v>
      </c>
      <c r="AF5292" s="12">
        <f t="shared" si="740"/>
        <v>24</v>
      </c>
      <c r="AG5292" s="12">
        <f t="shared" si="741"/>
        <v>24</v>
      </c>
      <c r="AH5292" s="9">
        <f t="shared" si="745"/>
        <v>7.29483282674772E-2</v>
      </c>
      <c r="AI5292" s="14">
        <f>VLOOKUP(E5292,'Verweis Faktor'!$A:$B,2,FALSE)</f>
        <v>1</v>
      </c>
      <c r="AJ5292" s="14"/>
      <c r="AK5292" s="14" t="str">
        <f>IF(AL5292="Ja","Versandkosten",VLOOKUP(E5292,'Verweis Belegart'!$A$2:$B$9,2,FALSE))</f>
        <v>Hardware</v>
      </c>
      <c r="AL5292" s="14" t="str">
        <f t="shared" si="746"/>
        <v>Nein</v>
      </c>
      <c r="AM5292" s="14" t="str">
        <f t="shared" si="742"/>
        <v>Positiv</v>
      </c>
    </row>
    <row r="5293" spans="1:39" ht="17.25" customHeight="1" x14ac:dyDescent="0.35">
      <c r="A5293" s="17">
        <v>14575003</v>
      </c>
      <c r="B5293" s="2" t="s">
        <v>2487</v>
      </c>
      <c r="C5293" s="1">
        <v>2025001</v>
      </c>
      <c r="D5293" s="1">
        <v>2001320</v>
      </c>
      <c r="E5293" s="2" t="s">
        <v>34</v>
      </c>
      <c r="F5293" s="2" t="s">
        <v>142</v>
      </c>
      <c r="G5293" s="2" t="s">
        <v>66</v>
      </c>
      <c r="H5293" s="2" t="s">
        <v>1390</v>
      </c>
      <c r="I5293" s="2" t="s">
        <v>1391</v>
      </c>
      <c r="J5293" s="2" t="s">
        <v>304</v>
      </c>
      <c r="K5293" s="2" t="s">
        <v>83</v>
      </c>
      <c r="L5293" s="2" t="s">
        <v>1833</v>
      </c>
      <c r="M5293" s="2" t="s">
        <v>1834</v>
      </c>
      <c r="N5293" s="2" t="s">
        <v>1835</v>
      </c>
      <c r="O5293" s="3">
        <v>2</v>
      </c>
      <c r="P5293" s="3">
        <v>218.75</v>
      </c>
      <c r="Q5293" s="3">
        <v>226</v>
      </c>
      <c r="R5293" s="3">
        <v>452</v>
      </c>
      <c r="S5293" s="3">
        <v>7.25</v>
      </c>
      <c r="T5293" s="3">
        <v>14.5</v>
      </c>
      <c r="U5293" s="3">
        <v>3.2</v>
      </c>
      <c r="V5293" s="2" t="s">
        <v>927</v>
      </c>
      <c r="W5293" s="2" t="s">
        <v>928</v>
      </c>
      <c r="X5293" s="2" t="s">
        <v>72</v>
      </c>
      <c r="Y5293" s="19" t="str">
        <f>VLOOKUP(G5293,'Verweis Kd-Gruppe'!$A$2:$B$8,2,FALSE)</f>
        <v>EXP</v>
      </c>
      <c r="Z5293" s="19" t="str">
        <f>VLOOKUP(J5293,'Verweis Art-Gruppe'!$A$2:$B$15,2,FALSE)</f>
        <v>Zubehör</v>
      </c>
      <c r="AA5293" s="19" t="str">
        <f>VLOOKUP(W5293,'Verweis Vertreter'!$A$2:$B$24,2,FALSE)</f>
        <v>Ximena Morales</v>
      </c>
      <c r="AB5293" s="12">
        <f t="shared" si="738"/>
        <v>2</v>
      </c>
      <c r="AC5293" s="12">
        <f t="shared" si="743"/>
        <v>218.75</v>
      </c>
      <c r="AD5293" s="12">
        <f t="shared" si="744"/>
        <v>226</v>
      </c>
      <c r="AE5293" s="12">
        <f t="shared" si="739"/>
        <v>452</v>
      </c>
      <c r="AF5293" s="12">
        <f t="shared" si="740"/>
        <v>7.25</v>
      </c>
      <c r="AG5293" s="12">
        <f t="shared" si="741"/>
        <v>14.5</v>
      </c>
      <c r="AH5293" s="9">
        <f t="shared" si="745"/>
        <v>3.2079646017699116E-2</v>
      </c>
      <c r="AI5293" s="14">
        <f>VLOOKUP(E5293,'Verweis Faktor'!$A:$B,2,FALSE)</f>
        <v>1</v>
      </c>
      <c r="AJ5293" s="14"/>
      <c r="AK5293" s="14" t="str">
        <f>IF(AL5293="Ja","Versandkosten",VLOOKUP(E5293,'Verweis Belegart'!$A$2:$B$9,2,FALSE))</f>
        <v>Hardware</v>
      </c>
      <c r="AL5293" s="14" t="str">
        <f t="shared" si="746"/>
        <v>Nein</v>
      </c>
      <c r="AM5293" s="14" t="str">
        <f t="shared" si="742"/>
        <v>Positiv</v>
      </c>
    </row>
    <row r="5294" spans="1:39" ht="17.25" customHeight="1" x14ac:dyDescent="0.35">
      <c r="A5294" s="17">
        <v>14575003</v>
      </c>
      <c r="B5294" s="2" t="s">
        <v>2487</v>
      </c>
      <c r="C5294" s="1">
        <v>2025001</v>
      </c>
      <c r="D5294" s="1">
        <v>2001320</v>
      </c>
      <c r="E5294" s="2" t="s">
        <v>34</v>
      </c>
      <c r="F5294" s="2" t="s">
        <v>142</v>
      </c>
      <c r="G5294" s="2" t="s">
        <v>66</v>
      </c>
      <c r="H5294" s="2" t="s">
        <v>1390</v>
      </c>
      <c r="I5294" s="2" t="s">
        <v>1391</v>
      </c>
      <c r="J5294" s="2" t="s">
        <v>103</v>
      </c>
      <c r="K5294" s="2" t="s">
        <v>87</v>
      </c>
      <c r="L5294" s="2" t="s">
        <v>2583</v>
      </c>
      <c r="M5294" s="2" t="s">
        <v>2584</v>
      </c>
      <c r="N5294" s="2" t="s">
        <v>502</v>
      </c>
      <c r="O5294" s="3">
        <v>1</v>
      </c>
      <c r="P5294" s="3">
        <v>485</v>
      </c>
      <c r="Q5294" s="3">
        <v>525</v>
      </c>
      <c r="R5294" s="3">
        <v>525</v>
      </c>
      <c r="S5294" s="3">
        <v>40</v>
      </c>
      <c r="T5294" s="3">
        <v>40</v>
      </c>
      <c r="U5294" s="3">
        <v>7.61</v>
      </c>
      <c r="V5294" s="2" t="s">
        <v>927</v>
      </c>
      <c r="W5294" s="2" t="s">
        <v>928</v>
      </c>
      <c r="X5294" s="2" t="s">
        <v>72</v>
      </c>
      <c r="Y5294" s="19" t="str">
        <f>VLOOKUP(G5294,'Verweis Kd-Gruppe'!$A$2:$B$8,2,FALSE)</f>
        <v>EXP</v>
      </c>
      <c r="Z5294" s="19" t="str">
        <f>VLOOKUP(J5294,'Verweis Art-Gruppe'!$A$2:$B$15,2,FALSE)</f>
        <v>Geräte</v>
      </c>
      <c r="AA5294" s="19" t="str">
        <f>VLOOKUP(W5294,'Verweis Vertreter'!$A$2:$B$24,2,FALSE)</f>
        <v>Ximena Morales</v>
      </c>
      <c r="AB5294" s="12">
        <f t="shared" si="738"/>
        <v>1</v>
      </c>
      <c r="AC5294" s="12">
        <f t="shared" si="743"/>
        <v>485</v>
      </c>
      <c r="AD5294" s="12">
        <f t="shared" si="744"/>
        <v>525</v>
      </c>
      <c r="AE5294" s="12">
        <f t="shared" si="739"/>
        <v>525</v>
      </c>
      <c r="AF5294" s="12">
        <f t="shared" si="740"/>
        <v>40</v>
      </c>
      <c r="AG5294" s="12">
        <f t="shared" si="741"/>
        <v>40</v>
      </c>
      <c r="AH5294" s="9">
        <f t="shared" si="745"/>
        <v>7.6190476190476197E-2</v>
      </c>
      <c r="AI5294" s="14">
        <f>VLOOKUP(E5294,'Verweis Faktor'!$A:$B,2,FALSE)</f>
        <v>1</v>
      </c>
      <c r="AJ5294" s="14"/>
      <c r="AK5294" s="14" t="str">
        <f>IF(AL5294="Ja","Versandkosten",VLOOKUP(E5294,'Verweis Belegart'!$A$2:$B$9,2,FALSE))</f>
        <v>Hardware</v>
      </c>
      <c r="AL5294" s="14" t="str">
        <f t="shared" si="746"/>
        <v>Nein</v>
      </c>
      <c r="AM5294" s="14" t="str">
        <f t="shared" si="742"/>
        <v>Positiv</v>
      </c>
    </row>
    <row r="5295" spans="1:39" ht="17.25" customHeight="1" x14ac:dyDescent="0.35">
      <c r="A5295" s="17">
        <v>14575003</v>
      </c>
      <c r="B5295" s="2" t="s">
        <v>2487</v>
      </c>
      <c r="C5295" s="1">
        <v>2025001</v>
      </c>
      <c r="D5295" s="1">
        <v>2001320</v>
      </c>
      <c r="E5295" s="2" t="s">
        <v>34</v>
      </c>
      <c r="F5295" s="2" t="s">
        <v>142</v>
      </c>
      <c r="G5295" s="2" t="s">
        <v>66</v>
      </c>
      <c r="H5295" s="2" t="s">
        <v>1390</v>
      </c>
      <c r="I5295" s="2" t="s">
        <v>1391</v>
      </c>
      <c r="J5295" s="2" t="s">
        <v>103</v>
      </c>
      <c r="K5295" s="2" t="s">
        <v>91</v>
      </c>
      <c r="L5295" s="2" t="s">
        <v>308</v>
      </c>
      <c r="M5295" s="2" t="s">
        <v>309</v>
      </c>
      <c r="N5295" s="2" t="s">
        <v>310</v>
      </c>
      <c r="O5295" s="3">
        <v>1</v>
      </c>
      <c r="P5295" s="3">
        <v>478.80900000000003</v>
      </c>
      <c r="Q5295" s="3">
        <v>489</v>
      </c>
      <c r="R5295" s="3">
        <v>489</v>
      </c>
      <c r="S5295" s="3">
        <v>10.191000000000001</v>
      </c>
      <c r="T5295" s="3">
        <v>10.19</v>
      </c>
      <c r="U5295" s="3">
        <v>2.08</v>
      </c>
      <c r="V5295" s="2" t="s">
        <v>927</v>
      </c>
      <c r="W5295" s="2" t="s">
        <v>928</v>
      </c>
      <c r="X5295" s="2" t="s">
        <v>72</v>
      </c>
      <c r="Y5295" s="19" t="str">
        <f>VLOOKUP(G5295,'Verweis Kd-Gruppe'!$A$2:$B$8,2,FALSE)</f>
        <v>EXP</v>
      </c>
      <c r="Z5295" s="19" t="str">
        <f>VLOOKUP(J5295,'Verweis Art-Gruppe'!$A$2:$B$15,2,FALSE)</f>
        <v>Geräte</v>
      </c>
      <c r="AA5295" s="19" t="str">
        <f>VLOOKUP(W5295,'Verweis Vertreter'!$A$2:$B$24,2,FALSE)</f>
        <v>Ximena Morales</v>
      </c>
      <c r="AB5295" s="12">
        <f t="shared" si="738"/>
        <v>1</v>
      </c>
      <c r="AC5295" s="12">
        <f t="shared" si="743"/>
        <v>478.80900000000003</v>
      </c>
      <c r="AD5295" s="12">
        <f t="shared" si="744"/>
        <v>489</v>
      </c>
      <c r="AE5295" s="12">
        <f t="shared" si="739"/>
        <v>489</v>
      </c>
      <c r="AF5295" s="12">
        <f t="shared" si="740"/>
        <v>10.191000000000001</v>
      </c>
      <c r="AG5295" s="12">
        <f t="shared" si="741"/>
        <v>10.19</v>
      </c>
      <c r="AH5295" s="9">
        <f t="shared" si="745"/>
        <v>2.0838445807770962E-2</v>
      </c>
      <c r="AI5295" s="14">
        <f>VLOOKUP(E5295,'Verweis Faktor'!$A:$B,2,FALSE)</f>
        <v>1</v>
      </c>
      <c r="AJ5295" s="14"/>
      <c r="AK5295" s="14" t="str">
        <f>IF(AL5295="Ja","Versandkosten",VLOOKUP(E5295,'Verweis Belegart'!$A$2:$B$9,2,FALSE))</f>
        <v>Hardware</v>
      </c>
      <c r="AL5295" s="14" t="str">
        <f t="shared" si="746"/>
        <v>Nein</v>
      </c>
      <c r="AM5295" s="14" t="str">
        <f t="shared" si="742"/>
        <v>Positiv</v>
      </c>
    </row>
    <row r="5296" spans="1:39" ht="17.25" customHeight="1" x14ac:dyDescent="0.35">
      <c r="A5296" s="17">
        <v>14575160</v>
      </c>
      <c r="B5296" s="2" t="s">
        <v>2487</v>
      </c>
      <c r="C5296" s="1">
        <v>2025001</v>
      </c>
      <c r="D5296" s="1">
        <v>2001321</v>
      </c>
      <c r="E5296" s="2" t="s">
        <v>34</v>
      </c>
      <c r="F5296" s="2" t="s">
        <v>142</v>
      </c>
      <c r="G5296" s="2" t="s">
        <v>25</v>
      </c>
      <c r="H5296" s="2" t="s">
        <v>764</v>
      </c>
      <c r="I5296" s="2" t="s">
        <v>765</v>
      </c>
      <c r="J5296" s="2" t="s">
        <v>103</v>
      </c>
      <c r="K5296" s="2" t="s">
        <v>28</v>
      </c>
      <c r="L5296" s="2" t="s">
        <v>1303</v>
      </c>
      <c r="M5296" s="2" t="s">
        <v>1304</v>
      </c>
      <c r="N5296" s="2" t="s">
        <v>274</v>
      </c>
      <c r="O5296" s="3">
        <v>1</v>
      </c>
      <c r="P5296" s="3">
        <v>1082.0512000000001</v>
      </c>
      <c r="Q5296" s="3">
        <v>1125</v>
      </c>
      <c r="R5296" s="3">
        <v>1125</v>
      </c>
      <c r="S5296" s="3">
        <v>42.948799999999999</v>
      </c>
      <c r="T5296" s="3">
        <v>42.95</v>
      </c>
      <c r="U5296" s="3">
        <v>3.81</v>
      </c>
      <c r="V5296" s="2" t="s">
        <v>427</v>
      </c>
      <c r="W5296" s="2" t="s">
        <v>428</v>
      </c>
      <c r="X5296" s="2" t="s">
        <v>724</v>
      </c>
      <c r="Y5296" s="19" t="str">
        <f>VLOOKUP(G5296,'Verweis Kd-Gruppe'!$A$2:$B$8,2,FALSE)</f>
        <v>FHK</v>
      </c>
      <c r="Z5296" s="19" t="str">
        <f>VLOOKUP(J5296,'Verweis Art-Gruppe'!$A$2:$B$15,2,FALSE)</f>
        <v>Geräte</v>
      </c>
      <c r="AA5296" s="19" t="str">
        <f>VLOOKUP(W5296,'Verweis Vertreter'!$A$2:$B$24,2,FALSE)</f>
        <v>Zentrale</v>
      </c>
      <c r="AB5296" s="12">
        <f t="shared" si="738"/>
        <v>1</v>
      </c>
      <c r="AC5296" s="12">
        <f t="shared" si="743"/>
        <v>1082.0512000000001</v>
      </c>
      <c r="AD5296" s="12">
        <f t="shared" si="744"/>
        <v>1125</v>
      </c>
      <c r="AE5296" s="12">
        <f t="shared" si="739"/>
        <v>1125</v>
      </c>
      <c r="AF5296" s="12">
        <f t="shared" si="740"/>
        <v>42.948799999999999</v>
      </c>
      <c r="AG5296" s="12">
        <f t="shared" si="741"/>
        <v>42.95</v>
      </c>
      <c r="AH5296" s="9">
        <f t="shared" si="745"/>
        <v>3.8177777777777783E-2</v>
      </c>
      <c r="AI5296" s="14">
        <f>VLOOKUP(E5296,'Verweis Faktor'!$A:$B,2,FALSE)</f>
        <v>1</v>
      </c>
      <c r="AJ5296" s="14"/>
      <c r="AK5296" s="14" t="str">
        <f>IF(AL5296="Ja","Versandkosten",VLOOKUP(E5296,'Verweis Belegart'!$A$2:$B$9,2,FALSE))</f>
        <v>Hardware</v>
      </c>
      <c r="AL5296" s="14" t="str">
        <f t="shared" si="746"/>
        <v>Nein</v>
      </c>
      <c r="AM5296" s="14" t="str">
        <f t="shared" si="742"/>
        <v>Positiv</v>
      </c>
    </row>
    <row r="5297" spans="1:39" ht="17.25" customHeight="1" x14ac:dyDescent="0.35">
      <c r="A5297" s="17">
        <v>14575171</v>
      </c>
      <c r="B5297" s="2" t="s">
        <v>2487</v>
      </c>
      <c r="C5297" s="1">
        <v>2025001</v>
      </c>
      <c r="D5297" s="1">
        <v>2001322</v>
      </c>
      <c r="E5297" s="2" t="s">
        <v>34</v>
      </c>
      <c r="F5297" s="2" t="s">
        <v>142</v>
      </c>
      <c r="G5297" s="2" t="s">
        <v>25</v>
      </c>
      <c r="H5297" s="2" t="s">
        <v>687</v>
      </c>
      <c r="I5297" s="2" t="s">
        <v>688</v>
      </c>
      <c r="J5297" s="2" t="s">
        <v>304</v>
      </c>
      <c r="K5297" s="2" t="s">
        <v>28</v>
      </c>
      <c r="L5297" s="2" t="s">
        <v>1208</v>
      </c>
      <c r="M5297" s="2" t="s">
        <v>1209</v>
      </c>
      <c r="N5297" s="2" t="s">
        <v>1210</v>
      </c>
      <c r="O5297" s="3">
        <v>3</v>
      </c>
      <c r="P5297" s="3">
        <v>181.29769999999999</v>
      </c>
      <c r="Q5297" s="3">
        <v>193</v>
      </c>
      <c r="R5297" s="3">
        <v>579</v>
      </c>
      <c r="S5297" s="3">
        <v>11.702299999999999</v>
      </c>
      <c r="T5297" s="3">
        <v>35.11</v>
      </c>
      <c r="U5297" s="3">
        <v>6.06</v>
      </c>
      <c r="V5297" s="2" t="s">
        <v>689</v>
      </c>
      <c r="W5297" s="2" t="s">
        <v>690</v>
      </c>
      <c r="X5297" s="2" t="s">
        <v>691</v>
      </c>
      <c r="Y5297" s="19" t="str">
        <f>VLOOKUP(G5297,'Verweis Kd-Gruppe'!$A$2:$B$8,2,FALSE)</f>
        <v>FHK</v>
      </c>
      <c r="Z5297" s="19" t="str">
        <f>VLOOKUP(J5297,'Verweis Art-Gruppe'!$A$2:$B$15,2,FALSE)</f>
        <v>Zubehör</v>
      </c>
      <c r="AA5297" s="19" t="str">
        <f>VLOOKUP(W5297,'Verweis Vertreter'!$A$2:$B$24,2,FALSE)</f>
        <v>Zentrale</v>
      </c>
      <c r="AB5297" s="12">
        <f t="shared" si="738"/>
        <v>3</v>
      </c>
      <c r="AC5297" s="12">
        <f t="shared" si="743"/>
        <v>181.29769999999999</v>
      </c>
      <c r="AD5297" s="12">
        <f t="shared" si="744"/>
        <v>193</v>
      </c>
      <c r="AE5297" s="12">
        <f t="shared" si="739"/>
        <v>579</v>
      </c>
      <c r="AF5297" s="12">
        <f t="shared" si="740"/>
        <v>11.702299999999999</v>
      </c>
      <c r="AG5297" s="12">
        <f t="shared" si="741"/>
        <v>35.11</v>
      </c>
      <c r="AH5297" s="9">
        <f t="shared" si="745"/>
        <v>6.0639032815198619E-2</v>
      </c>
      <c r="AI5297" s="14">
        <f>VLOOKUP(E5297,'Verweis Faktor'!$A:$B,2,FALSE)</f>
        <v>1</v>
      </c>
      <c r="AJ5297" s="14"/>
      <c r="AK5297" s="14" t="str">
        <f>IF(AL5297="Ja","Versandkosten",VLOOKUP(E5297,'Verweis Belegart'!$A$2:$B$9,2,FALSE))</f>
        <v>Hardware</v>
      </c>
      <c r="AL5297" s="14" t="str">
        <f t="shared" si="746"/>
        <v>Nein</v>
      </c>
      <c r="AM5297" s="14" t="str">
        <f t="shared" si="742"/>
        <v>Positiv</v>
      </c>
    </row>
    <row r="5298" spans="1:39" ht="17.25" customHeight="1" x14ac:dyDescent="0.35">
      <c r="A5298" s="17">
        <v>14575171</v>
      </c>
      <c r="B5298" s="2" t="s">
        <v>2487</v>
      </c>
      <c r="C5298" s="1">
        <v>2025001</v>
      </c>
      <c r="D5298" s="1">
        <v>2001322</v>
      </c>
      <c r="E5298" s="2" t="s">
        <v>34</v>
      </c>
      <c r="F5298" s="2" t="s">
        <v>142</v>
      </c>
      <c r="G5298" s="2" t="s">
        <v>25</v>
      </c>
      <c r="H5298" s="2" t="s">
        <v>687</v>
      </c>
      <c r="I5298" s="2" t="s">
        <v>688</v>
      </c>
      <c r="J5298" s="2" t="s">
        <v>304</v>
      </c>
      <c r="K5298" s="2" t="s">
        <v>45</v>
      </c>
      <c r="L5298" s="2" t="s">
        <v>825</v>
      </c>
      <c r="M5298" s="2" t="s">
        <v>826</v>
      </c>
      <c r="N5298" s="2" t="s">
        <v>827</v>
      </c>
      <c r="O5298" s="3">
        <v>3</v>
      </c>
      <c r="P5298" s="3">
        <v>105.0431</v>
      </c>
      <c r="Q5298" s="3">
        <v>119</v>
      </c>
      <c r="R5298" s="3">
        <v>357</v>
      </c>
      <c r="S5298" s="3">
        <v>13.956899999999999</v>
      </c>
      <c r="T5298" s="3">
        <v>41.87</v>
      </c>
      <c r="U5298" s="3">
        <v>11.72</v>
      </c>
      <c r="V5298" s="2" t="s">
        <v>689</v>
      </c>
      <c r="W5298" s="2" t="s">
        <v>690</v>
      </c>
      <c r="X5298" s="2" t="s">
        <v>691</v>
      </c>
      <c r="Y5298" s="19" t="str">
        <f>VLOOKUP(G5298,'Verweis Kd-Gruppe'!$A$2:$B$8,2,FALSE)</f>
        <v>FHK</v>
      </c>
      <c r="Z5298" s="19" t="str">
        <f>VLOOKUP(J5298,'Verweis Art-Gruppe'!$A$2:$B$15,2,FALSE)</f>
        <v>Zubehör</v>
      </c>
      <c r="AA5298" s="19" t="str">
        <f>VLOOKUP(W5298,'Verweis Vertreter'!$A$2:$B$24,2,FALSE)</f>
        <v>Zentrale</v>
      </c>
      <c r="AB5298" s="12">
        <f t="shared" si="738"/>
        <v>3</v>
      </c>
      <c r="AC5298" s="12">
        <f t="shared" si="743"/>
        <v>105.0431</v>
      </c>
      <c r="AD5298" s="12">
        <f t="shared" si="744"/>
        <v>119</v>
      </c>
      <c r="AE5298" s="12">
        <f t="shared" si="739"/>
        <v>357</v>
      </c>
      <c r="AF5298" s="12">
        <f t="shared" si="740"/>
        <v>13.956899999999999</v>
      </c>
      <c r="AG5298" s="12">
        <f t="shared" si="741"/>
        <v>41.87</v>
      </c>
      <c r="AH5298" s="9">
        <f t="shared" si="745"/>
        <v>0.1172829131652661</v>
      </c>
      <c r="AI5298" s="14">
        <f>VLOOKUP(E5298,'Verweis Faktor'!$A:$B,2,FALSE)</f>
        <v>1</v>
      </c>
      <c r="AJ5298" s="14"/>
      <c r="AK5298" s="14" t="str">
        <f>IF(AL5298="Ja","Versandkosten",VLOOKUP(E5298,'Verweis Belegart'!$A$2:$B$9,2,FALSE))</f>
        <v>Hardware</v>
      </c>
      <c r="AL5298" s="14" t="str">
        <f t="shared" si="746"/>
        <v>Nein</v>
      </c>
      <c r="AM5298" s="14" t="str">
        <f t="shared" si="742"/>
        <v>Positiv</v>
      </c>
    </row>
    <row r="5299" spans="1:39" ht="17.25" customHeight="1" x14ac:dyDescent="0.35">
      <c r="A5299" s="17">
        <v>14575185</v>
      </c>
      <c r="B5299" s="2" t="s">
        <v>2487</v>
      </c>
      <c r="C5299" s="1">
        <v>2025001</v>
      </c>
      <c r="D5299" s="1">
        <v>2001323</v>
      </c>
      <c r="E5299" s="2" t="s">
        <v>34</v>
      </c>
      <c r="F5299" s="2" t="s">
        <v>142</v>
      </c>
      <c r="G5299" s="2" t="s">
        <v>25</v>
      </c>
      <c r="H5299" s="2" t="s">
        <v>2597</v>
      </c>
      <c r="I5299" s="2" t="s">
        <v>2598</v>
      </c>
      <c r="J5299" s="2" t="s">
        <v>103</v>
      </c>
      <c r="K5299" s="2" t="s">
        <v>28</v>
      </c>
      <c r="L5299" s="2" t="s">
        <v>1808</v>
      </c>
      <c r="M5299" s="2" t="s">
        <v>1809</v>
      </c>
      <c r="N5299" s="2" t="s">
        <v>139</v>
      </c>
      <c r="O5299" s="3">
        <v>1</v>
      </c>
      <c r="P5299" s="3">
        <v>699.65219999999999</v>
      </c>
      <c r="Q5299" s="3">
        <v>719</v>
      </c>
      <c r="R5299" s="3">
        <v>719</v>
      </c>
      <c r="S5299" s="3">
        <v>19.347799999999999</v>
      </c>
      <c r="T5299" s="3">
        <v>19.350000000000001</v>
      </c>
      <c r="U5299" s="3">
        <v>2.69</v>
      </c>
      <c r="V5299" s="2" t="s">
        <v>697</v>
      </c>
      <c r="W5299" s="2" t="s">
        <v>698</v>
      </c>
      <c r="X5299" s="2" t="s">
        <v>724</v>
      </c>
      <c r="Y5299" s="19" t="str">
        <f>VLOOKUP(G5299,'Verweis Kd-Gruppe'!$A$2:$B$8,2,FALSE)</f>
        <v>FHK</v>
      </c>
      <c r="Z5299" s="19" t="str">
        <f>VLOOKUP(J5299,'Verweis Art-Gruppe'!$A$2:$B$15,2,FALSE)</f>
        <v>Geräte</v>
      </c>
      <c r="AA5299" s="19" t="str">
        <f>VLOOKUP(W5299,'Verweis Vertreter'!$A$2:$B$24,2,FALSE)</f>
        <v>Zentrale</v>
      </c>
      <c r="AB5299" s="12">
        <f t="shared" si="738"/>
        <v>1</v>
      </c>
      <c r="AC5299" s="12">
        <f t="shared" si="743"/>
        <v>699.65219999999999</v>
      </c>
      <c r="AD5299" s="12">
        <f t="shared" si="744"/>
        <v>719</v>
      </c>
      <c r="AE5299" s="12">
        <f t="shared" si="739"/>
        <v>719</v>
      </c>
      <c r="AF5299" s="12">
        <f t="shared" si="740"/>
        <v>19.347799999999999</v>
      </c>
      <c r="AG5299" s="12">
        <f t="shared" si="741"/>
        <v>19.350000000000001</v>
      </c>
      <c r="AH5299" s="9">
        <f t="shared" si="745"/>
        <v>2.691237830319889E-2</v>
      </c>
      <c r="AI5299" s="14">
        <f>VLOOKUP(E5299,'Verweis Faktor'!$A:$B,2,FALSE)</f>
        <v>1</v>
      </c>
      <c r="AJ5299" s="14"/>
      <c r="AK5299" s="14" t="str">
        <f>IF(AL5299="Ja","Versandkosten",VLOOKUP(E5299,'Verweis Belegart'!$A$2:$B$9,2,FALSE))</f>
        <v>Hardware</v>
      </c>
      <c r="AL5299" s="14" t="str">
        <f t="shared" si="746"/>
        <v>Nein</v>
      </c>
      <c r="AM5299" s="14" t="str">
        <f t="shared" si="742"/>
        <v>Positiv</v>
      </c>
    </row>
    <row r="5300" spans="1:39" ht="17.25" customHeight="1" x14ac:dyDescent="0.35">
      <c r="A5300" s="17">
        <v>14575185</v>
      </c>
      <c r="B5300" s="2" t="s">
        <v>2487</v>
      </c>
      <c r="C5300" s="1">
        <v>2025001</v>
      </c>
      <c r="D5300" s="1">
        <v>2001323</v>
      </c>
      <c r="E5300" s="2" t="s">
        <v>34</v>
      </c>
      <c r="F5300" s="2" t="s">
        <v>142</v>
      </c>
      <c r="G5300" s="2" t="s">
        <v>25</v>
      </c>
      <c r="H5300" s="2" t="s">
        <v>2597</v>
      </c>
      <c r="I5300" s="2" t="s">
        <v>2598</v>
      </c>
      <c r="J5300" s="2" t="s">
        <v>103</v>
      </c>
      <c r="K5300" s="2" t="s">
        <v>45</v>
      </c>
      <c r="L5300" s="2" t="s">
        <v>2240</v>
      </c>
      <c r="M5300" s="2" t="s">
        <v>2241</v>
      </c>
      <c r="N5300" s="2" t="s">
        <v>347</v>
      </c>
      <c r="O5300" s="3">
        <v>1</v>
      </c>
      <c r="P5300" s="3">
        <v>759</v>
      </c>
      <c r="Q5300" s="3">
        <v>789</v>
      </c>
      <c r="R5300" s="3">
        <v>789</v>
      </c>
      <c r="S5300" s="3">
        <v>30</v>
      </c>
      <c r="T5300" s="3">
        <v>30</v>
      </c>
      <c r="U5300" s="3">
        <v>3.8</v>
      </c>
      <c r="V5300" s="2" t="s">
        <v>697</v>
      </c>
      <c r="W5300" s="2" t="s">
        <v>698</v>
      </c>
      <c r="X5300" s="2" t="s">
        <v>724</v>
      </c>
      <c r="Y5300" s="19" t="str">
        <f>VLOOKUP(G5300,'Verweis Kd-Gruppe'!$A$2:$B$8,2,FALSE)</f>
        <v>FHK</v>
      </c>
      <c r="Z5300" s="19" t="str">
        <f>VLOOKUP(J5300,'Verweis Art-Gruppe'!$A$2:$B$15,2,FALSE)</f>
        <v>Geräte</v>
      </c>
      <c r="AA5300" s="19" t="str">
        <f>VLOOKUP(W5300,'Verweis Vertreter'!$A$2:$B$24,2,FALSE)</f>
        <v>Zentrale</v>
      </c>
      <c r="AB5300" s="12">
        <f t="shared" si="738"/>
        <v>1</v>
      </c>
      <c r="AC5300" s="12">
        <f t="shared" si="743"/>
        <v>759</v>
      </c>
      <c r="AD5300" s="12">
        <f t="shared" si="744"/>
        <v>789</v>
      </c>
      <c r="AE5300" s="12">
        <f t="shared" si="739"/>
        <v>789</v>
      </c>
      <c r="AF5300" s="12">
        <f t="shared" si="740"/>
        <v>30</v>
      </c>
      <c r="AG5300" s="12">
        <f t="shared" si="741"/>
        <v>30</v>
      </c>
      <c r="AH5300" s="9">
        <f t="shared" si="745"/>
        <v>3.8022813688212927E-2</v>
      </c>
      <c r="AI5300" s="14">
        <f>VLOOKUP(E5300,'Verweis Faktor'!$A:$B,2,FALSE)</f>
        <v>1</v>
      </c>
      <c r="AJ5300" s="14"/>
      <c r="AK5300" s="14" t="str">
        <f>IF(AL5300="Ja","Versandkosten",VLOOKUP(E5300,'Verweis Belegart'!$A$2:$B$9,2,FALSE))</f>
        <v>Hardware</v>
      </c>
      <c r="AL5300" s="14" t="str">
        <f t="shared" si="746"/>
        <v>Nein</v>
      </c>
      <c r="AM5300" s="14" t="str">
        <f t="shared" si="742"/>
        <v>Positiv</v>
      </c>
    </row>
    <row r="5301" spans="1:39" ht="17.25" customHeight="1" x14ac:dyDescent="0.35">
      <c r="A5301" s="17">
        <v>14575178</v>
      </c>
      <c r="B5301" s="2" t="s">
        <v>2487</v>
      </c>
      <c r="C5301" s="1">
        <v>2025001</v>
      </c>
      <c r="D5301" s="1">
        <v>2001324</v>
      </c>
      <c r="E5301" s="2" t="s">
        <v>34</v>
      </c>
      <c r="F5301" s="2" t="s">
        <v>142</v>
      </c>
      <c r="G5301" s="2" t="s">
        <v>25</v>
      </c>
      <c r="H5301" s="2" t="s">
        <v>1931</v>
      </c>
      <c r="I5301" s="2" t="s">
        <v>1932</v>
      </c>
      <c r="J5301" s="2" t="s">
        <v>103</v>
      </c>
      <c r="K5301" s="2" t="s">
        <v>28</v>
      </c>
      <c r="L5301" s="2" t="s">
        <v>2240</v>
      </c>
      <c r="M5301" s="2" t="s">
        <v>2241</v>
      </c>
      <c r="N5301" s="2" t="s">
        <v>347</v>
      </c>
      <c r="O5301" s="3">
        <v>1</v>
      </c>
      <c r="P5301" s="3">
        <v>759</v>
      </c>
      <c r="Q5301" s="3">
        <v>789</v>
      </c>
      <c r="R5301" s="3">
        <v>789</v>
      </c>
      <c r="S5301" s="3">
        <v>30</v>
      </c>
      <c r="T5301" s="3">
        <v>30</v>
      </c>
      <c r="U5301" s="3">
        <v>3.8</v>
      </c>
      <c r="V5301" s="2" t="s">
        <v>697</v>
      </c>
      <c r="W5301" s="2" t="s">
        <v>698</v>
      </c>
      <c r="X5301" s="2" t="s">
        <v>724</v>
      </c>
      <c r="Y5301" s="19" t="str">
        <f>VLOOKUP(G5301,'Verweis Kd-Gruppe'!$A$2:$B$8,2,FALSE)</f>
        <v>FHK</v>
      </c>
      <c r="Z5301" s="19" t="str">
        <f>VLOOKUP(J5301,'Verweis Art-Gruppe'!$A$2:$B$15,2,FALSE)</f>
        <v>Geräte</v>
      </c>
      <c r="AA5301" s="19" t="str">
        <f>VLOOKUP(W5301,'Verweis Vertreter'!$A$2:$B$24,2,FALSE)</f>
        <v>Zentrale</v>
      </c>
      <c r="AB5301" s="12">
        <f t="shared" si="738"/>
        <v>1</v>
      </c>
      <c r="AC5301" s="12">
        <f t="shared" si="743"/>
        <v>759</v>
      </c>
      <c r="AD5301" s="12">
        <f t="shared" si="744"/>
        <v>789</v>
      </c>
      <c r="AE5301" s="12">
        <f t="shared" si="739"/>
        <v>789</v>
      </c>
      <c r="AF5301" s="12">
        <f t="shared" si="740"/>
        <v>30</v>
      </c>
      <c r="AG5301" s="12">
        <f t="shared" si="741"/>
        <v>30</v>
      </c>
      <c r="AH5301" s="9">
        <f t="shared" si="745"/>
        <v>3.8022813688212927E-2</v>
      </c>
      <c r="AI5301" s="14">
        <f>VLOOKUP(E5301,'Verweis Faktor'!$A:$B,2,FALSE)</f>
        <v>1</v>
      </c>
      <c r="AJ5301" s="14"/>
      <c r="AK5301" s="14" t="str">
        <f>IF(AL5301="Ja","Versandkosten",VLOOKUP(E5301,'Verweis Belegart'!$A$2:$B$9,2,FALSE))</f>
        <v>Hardware</v>
      </c>
      <c r="AL5301" s="14" t="str">
        <f t="shared" si="746"/>
        <v>Nein</v>
      </c>
      <c r="AM5301" s="14" t="str">
        <f t="shared" si="742"/>
        <v>Positiv</v>
      </c>
    </row>
    <row r="5302" spans="1:39" ht="17.25" customHeight="1" x14ac:dyDescent="0.35">
      <c r="A5302" s="17">
        <v>14575161</v>
      </c>
      <c r="B5302" s="2" t="s">
        <v>2487</v>
      </c>
      <c r="C5302" s="1">
        <v>2025001</v>
      </c>
      <c r="D5302" s="1">
        <v>2001325</v>
      </c>
      <c r="E5302" s="2" t="s">
        <v>34</v>
      </c>
      <c r="F5302" s="2" t="s">
        <v>142</v>
      </c>
      <c r="G5302" s="2" t="s">
        <v>36</v>
      </c>
      <c r="H5302" s="2" t="s">
        <v>972</v>
      </c>
      <c r="I5302" s="2" t="s">
        <v>973</v>
      </c>
      <c r="J5302" s="2" t="s">
        <v>103</v>
      </c>
      <c r="K5302" s="2" t="s">
        <v>28</v>
      </c>
      <c r="L5302" s="2" t="s">
        <v>1504</v>
      </c>
      <c r="M5302" s="2" t="s">
        <v>1505</v>
      </c>
      <c r="N5302" s="2" t="s">
        <v>652</v>
      </c>
      <c r="O5302" s="3">
        <v>1</v>
      </c>
      <c r="P5302" s="3">
        <v>261.30360000000002</v>
      </c>
      <c r="Q5302" s="3">
        <v>269</v>
      </c>
      <c r="R5302" s="3">
        <v>269</v>
      </c>
      <c r="S5302" s="3">
        <v>7.6963999999999997</v>
      </c>
      <c r="T5302" s="3">
        <v>7.7</v>
      </c>
      <c r="U5302" s="3">
        <v>2.86</v>
      </c>
      <c r="V5302" s="2" t="s">
        <v>235</v>
      </c>
      <c r="W5302" s="2" t="s">
        <v>236</v>
      </c>
      <c r="X5302" s="2"/>
      <c r="Y5302" s="19" t="str">
        <f>VLOOKUP(G5302,'Verweis Kd-Gruppe'!$A$2:$B$8,2,FALSE)</f>
        <v>GRK</v>
      </c>
      <c r="Z5302" s="19" t="str">
        <f>VLOOKUP(J5302,'Verweis Art-Gruppe'!$A$2:$B$15,2,FALSE)</f>
        <v>Geräte</v>
      </c>
      <c r="AA5302" s="19" t="str">
        <f>VLOOKUP(W5302,'Verweis Vertreter'!$A$2:$B$24,2,FALSE)</f>
        <v>Patrick Verfürth</v>
      </c>
      <c r="AB5302" s="12">
        <f t="shared" si="738"/>
        <v>1</v>
      </c>
      <c r="AC5302" s="12">
        <f t="shared" si="743"/>
        <v>261.30360000000002</v>
      </c>
      <c r="AD5302" s="12">
        <f t="shared" si="744"/>
        <v>269</v>
      </c>
      <c r="AE5302" s="12">
        <f t="shared" si="739"/>
        <v>269</v>
      </c>
      <c r="AF5302" s="12">
        <f t="shared" si="740"/>
        <v>7.6963999999999997</v>
      </c>
      <c r="AG5302" s="12">
        <f t="shared" si="741"/>
        <v>7.7</v>
      </c>
      <c r="AH5302" s="9">
        <f t="shared" si="745"/>
        <v>2.862453531598513E-2</v>
      </c>
      <c r="AI5302" s="14">
        <f>VLOOKUP(E5302,'Verweis Faktor'!$A:$B,2,FALSE)</f>
        <v>1</v>
      </c>
      <c r="AJ5302" s="14"/>
      <c r="AK5302" s="14" t="str">
        <f>IF(AL5302="Ja","Versandkosten",VLOOKUP(E5302,'Verweis Belegart'!$A$2:$B$9,2,FALSE))</f>
        <v>Hardware</v>
      </c>
      <c r="AL5302" s="14" t="str">
        <f t="shared" si="746"/>
        <v>Nein</v>
      </c>
      <c r="AM5302" s="14" t="str">
        <f t="shared" si="742"/>
        <v>Positiv</v>
      </c>
    </row>
    <row r="5303" spans="1:39" ht="17.25" customHeight="1" x14ac:dyDescent="0.35">
      <c r="A5303" s="17">
        <v>14575161</v>
      </c>
      <c r="B5303" s="2" t="s">
        <v>2487</v>
      </c>
      <c r="C5303" s="1">
        <v>2025001</v>
      </c>
      <c r="D5303" s="1">
        <v>2001325</v>
      </c>
      <c r="E5303" s="2" t="s">
        <v>34</v>
      </c>
      <c r="F5303" s="2" t="s">
        <v>142</v>
      </c>
      <c r="G5303" s="2" t="s">
        <v>36</v>
      </c>
      <c r="H5303" s="2" t="s">
        <v>972</v>
      </c>
      <c r="I5303" s="2" t="s">
        <v>973</v>
      </c>
      <c r="J5303" s="2" t="s">
        <v>103</v>
      </c>
      <c r="K5303" s="2" t="s">
        <v>45</v>
      </c>
      <c r="L5303" s="2" t="s">
        <v>1808</v>
      </c>
      <c r="M5303" s="2" t="s">
        <v>1809</v>
      </c>
      <c r="N5303" s="2" t="s">
        <v>139</v>
      </c>
      <c r="O5303" s="3">
        <v>2</v>
      </c>
      <c r="P5303" s="3">
        <v>699.65219999999999</v>
      </c>
      <c r="Q5303" s="3">
        <v>714</v>
      </c>
      <c r="R5303" s="3">
        <v>1428</v>
      </c>
      <c r="S5303" s="3">
        <v>14.347799999999999</v>
      </c>
      <c r="T5303" s="3">
        <v>28.7</v>
      </c>
      <c r="U5303" s="3">
        <v>2</v>
      </c>
      <c r="V5303" s="2" t="s">
        <v>235</v>
      </c>
      <c r="W5303" s="2" t="s">
        <v>236</v>
      </c>
      <c r="X5303" s="2"/>
      <c r="Y5303" s="19" t="str">
        <f>VLOOKUP(G5303,'Verweis Kd-Gruppe'!$A$2:$B$8,2,FALSE)</f>
        <v>GRK</v>
      </c>
      <c r="Z5303" s="19" t="str">
        <f>VLOOKUP(J5303,'Verweis Art-Gruppe'!$A$2:$B$15,2,FALSE)</f>
        <v>Geräte</v>
      </c>
      <c r="AA5303" s="19" t="str">
        <f>VLOOKUP(W5303,'Verweis Vertreter'!$A$2:$B$24,2,FALSE)</f>
        <v>Patrick Verfürth</v>
      </c>
      <c r="AB5303" s="12">
        <f t="shared" si="738"/>
        <v>2</v>
      </c>
      <c r="AC5303" s="12">
        <f t="shared" si="743"/>
        <v>699.65219999999999</v>
      </c>
      <c r="AD5303" s="12">
        <f t="shared" si="744"/>
        <v>714</v>
      </c>
      <c r="AE5303" s="12">
        <f t="shared" si="739"/>
        <v>1428</v>
      </c>
      <c r="AF5303" s="12">
        <f t="shared" si="740"/>
        <v>14.347799999999999</v>
      </c>
      <c r="AG5303" s="12">
        <f t="shared" si="741"/>
        <v>28.7</v>
      </c>
      <c r="AH5303" s="9">
        <f t="shared" si="745"/>
        <v>2.0098039215686272E-2</v>
      </c>
      <c r="AI5303" s="14">
        <f>VLOOKUP(E5303,'Verweis Faktor'!$A:$B,2,FALSE)</f>
        <v>1</v>
      </c>
      <c r="AJ5303" s="14"/>
      <c r="AK5303" s="14" t="str">
        <f>IF(AL5303="Ja","Versandkosten",VLOOKUP(E5303,'Verweis Belegart'!$A$2:$B$9,2,FALSE))</f>
        <v>Hardware</v>
      </c>
      <c r="AL5303" s="14" t="str">
        <f t="shared" si="746"/>
        <v>Nein</v>
      </c>
      <c r="AM5303" s="14" t="str">
        <f t="shared" si="742"/>
        <v>Positiv</v>
      </c>
    </row>
    <row r="5304" spans="1:39" ht="17.25" customHeight="1" x14ac:dyDescent="0.35">
      <c r="A5304" s="17">
        <v>14575161</v>
      </c>
      <c r="B5304" s="2" t="s">
        <v>2487</v>
      </c>
      <c r="C5304" s="1">
        <v>2025001</v>
      </c>
      <c r="D5304" s="1">
        <v>2001325</v>
      </c>
      <c r="E5304" s="2" t="s">
        <v>34</v>
      </c>
      <c r="F5304" s="2" t="s">
        <v>142</v>
      </c>
      <c r="G5304" s="2" t="s">
        <v>36</v>
      </c>
      <c r="H5304" s="2" t="s">
        <v>972</v>
      </c>
      <c r="I5304" s="2" t="s">
        <v>973</v>
      </c>
      <c r="J5304" s="2" t="s">
        <v>103</v>
      </c>
      <c r="K5304" s="2" t="s">
        <v>49</v>
      </c>
      <c r="L5304" s="2" t="s">
        <v>1771</v>
      </c>
      <c r="M5304" s="2" t="s">
        <v>1772</v>
      </c>
      <c r="N5304" s="2" t="s">
        <v>506</v>
      </c>
      <c r="O5304" s="3">
        <v>1</v>
      </c>
      <c r="P5304" s="3">
        <v>220</v>
      </c>
      <c r="Q5304" s="3">
        <v>244</v>
      </c>
      <c r="R5304" s="3">
        <v>244</v>
      </c>
      <c r="S5304" s="3">
        <v>24</v>
      </c>
      <c r="T5304" s="3">
        <v>24</v>
      </c>
      <c r="U5304" s="3">
        <v>9.83</v>
      </c>
      <c r="V5304" s="2" t="s">
        <v>235</v>
      </c>
      <c r="W5304" s="2" t="s">
        <v>236</v>
      </c>
      <c r="X5304" s="2"/>
      <c r="Y5304" s="19" t="str">
        <f>VLOOKUP(G5304,'Verweis Kd-Gruppe'!$A$2:$B$8,2,FALSE)</f>
        <v>GRK</v>
      </c>
      <c r="Z5304" s="19" t="str">
        <f>VLOOKUP(J5304,'Verweis Art-Gruppe'!$A$2:$B$15,2,FALSE)</f>
        <v>Geräte</v>
      </c>
      <c r="AA5304" s="19" t="str">
        <f>VLOOKUP(W5304,'Verweis Vertreter'!$A$2:$B$24,2,FALSE)</f>
        <v>Patrick Verfürth</v>
      </c>
      <c r="AB5304" s="12">
        <f t="shared" si="738"/>
        <v>1</v>
      </c>
      <c r="AC5304" s="12">
        <f t="shared" si="743"/>
        <v>220</v>
      </c>
      <c r="AD5304" s="12">
        <f t="shared" si="744"/>
        <v>244</v>
      </c>
      <c r="AE5304" s="12">
        <f t="shared" si="739"/>
        <v>244</v>
      </c>
      <c r="AF5304" s="12">
        <f t="shared" si="740"/>
        <v>24</v>
      </c>
      <c r="AG5304" s="12">
        <f t="shared" si="741"/>
        <v>24</v>
      </c>
      <c r="AH5304" s="9">
        <f t="shared" si="745"/>
        <v>9.8360655737704916E-2</v>
      </c>
      <c r="AI5304" s="14">
        <f>VLOOKUP(E5304,'Verweis Faktor'!$A:$B,2,FALSE)</f>
        <v>1</v>
      </c>
      <c r="AJ5304" s="14"/>
      <c r="AK5304" s="14" t="str">
        <f>IF(AL5304="Ja","Versandkosten",VLOOKUP(E5304,'Verweis Belegart'!$A$2:$B$9,2,FALSE))</f>
        <v>Hardware</v>
      </c>
      <c r="AL5304" s="14" t="str">
        <f t="shared" si="746"/>
        <v>Nein</v>
      </c>
      <c r="AM5304" s="14" t="str">
        <f t="shared" si="742"/>
        <v>Positiv</v>
      </c>
    </row>
    <row r="5305" spans="1:39" ht="17.25" customHeight="1" x14ac:dyDescent="0.35">
      <c r="A5305" s="17">
        <v>14574933</v>
      </c>
      <c r="B5305" s="2" t="s">
        <v>2487</v>
      </c>
      <c r="C5305" s="1">
        <v>2025001</v>
      </c>
      <c r="D5305" s="1">
        <v>2001326</v>
      </c>
      <c r="E5305" s="2" t="s">
        <v>34</v>
      </c>
      <c r="F5305" s="2" t="s">
        <v>182</v>
      </c>
      <c r="G5305" s="2" t="s">
        <v>66</v>
      </c>
      <c r="H5305" s="2" t="s">
        <v>1132</v>
      </c>
      <c r="I5305" s="2" t="s">
        <v>1133</v>
      </c>
      <c r="J5305" s="2" t="s">
        <v>103</v>
      </c>
      <c r="K5305" s="2" t="s">
        <v>28</v>
      </c>
      <c r="L5305" s="2" t="s">
        <v>1008</v>
      </c>
      <c r="M5305" s="2" t="s">
        <v>1009</v>
      </c>
      <c r="N5305" s="2" t="s">
        <v>262</v>
      </c>
      <c r="O5305" s="3">
        <v>10</v>
      </c>
      <c r="P5305" s="3">
        <v>991.36839999999995</v>
      </c>
      <c r="Q5305" s="3">
        <v>1015</v>
      </c>
      <c r="R5305" s="3">
        <v>10150</v>
      </c>
      <c r="S5305" s="3">
        <v>23.631599999999999</v>
      </c>
      <c r="T5305" s="3">
        <v>236.32</v>
      </c>
      <c r="U5305" s="3">
        <v>2.3199999999999998</v>
      </c>
      <c r="V5305" s="2" t="s">
        <v>855</v>
      </c>
      <c r="W5305" s="2" t="s">
        <v>856</v>
      </c>
      <c r="X5305" s="2" t="s">
        <v>72</v>
      </c>
      <c r="Y5305" s="19" t="str">
        <f>VLOOKUP(G5305,'Verweis Kd-Gruppe'!$A$2:$B$8,2,FALSE)</f>
        <v>EXP</v>
      </c>
      <c r="Z5305" s="19" t="str">
        <f>VLOOKUP(J5305,'Verweis Art-Gruppe'!$A$2:$B$15,2,FALSE)</f>
        <v>Geräte</v>
      </c>
      <c r="AA5305" s="19" t="str">
        <f>VLOOKUP(W5305,'Verweis Vertreter'!$A$2:$B$24,2,FALSE)</f>
        <v>Chahid Drimani</v>
      </c>
      <c r="AB5305" s="12">
        <f t="shared" si="738"/>
        <v>10</v>
      </c>
      <c r="AC5305" s="12">
        <f t="shared" si="743"/>
        <v>991.36839999999995</v>
      </c>
      <c r="AD5305" s="12">
        <f t="shared" si="744"/>
        <v>1015</v>
      </c>
      <c r="AE5305" s="12">
        <f t="shared" si="739"/>
        <v>10150</v>
      </c>
      <c r="AF5305" s="12">
        <f t="shared" si="740"/>
        <v>23.631599999999999</v>
      </c>
      <c r="AG5305" s="12">
        <f t="shared" si="741"/>
        <v>236.32</v>
      </c>
      <c r="AH5305" s="9">
        <f t="shared" si="745"/>
        <v>2.3282758620689653E-2</v>
      </c>
      <c r="AI5305" s="14">
        <f>VLOOKUP(E5305,'Verweis Faktor'!$A:$B,2,FALSE)</f>
        <v>1</v>
      </c>
      <c r="AJ5305" s="14"/>
      <c r="AK5305" s="14" t="str">
        <f>IF(AL5305="Ja","Versandkosten",VLOOKUP(E5305,'Verweis Belegart'!$A$2:$B$9,2,FALSE))</f>
        <v>Hardware</v>
      </c>
      <c r="AL5305" s="14" t="str">
        <f t="shared" si="746"/>
        <v>Nein</v>
      </c>
      <c r="AM5305" s="14" t="str">
        <f t="shared" si="742"/>
        <v>Positiv</v>
      </c>
    </row>
    <row r="5306" spans="1:39" ht="17.25" customHeight="1" x14ac:dyDescent="0.35">
      <c r="A5306" s="17">
        <v>14574933</v>
      </c>
      <c r="B5306" s="2" t="s">
        <v>2487</v>
      </c>
      <c r="C5306" s="1">
        <v>2025001</v>
      </c>
      <c r="D5306" s="1">
        <v>2001326</v>
      </c>
      <c r="E5306" s="2" t="s">
        <v>34</v>
      </c>
      <c r="F5306" s="2" t="s">
        <v>182</v>
      </c>
      <c r="G5306" s="2" t="s">
        <v>66</v>
      </c>
      <c r="H5306" s="2" t="s">
        <v>1132</v>
      </c>
      <c r="I5306" s="2" t="s">
        <v>1133</v>
      </c>
      <c r="J5306" s="2" t="s">
        <v>103</v>
      </c>
      <c r="K5306" s="2" t="s">
        <v>45</v>
      </c>
      <c r="L5306" s="2" t="s">
        <v>1303</v>
      </c>
      <c r="M5306" s="2" t="s">
        <v>1304</v>
      </c>
      <c r="N5306" s="2" t="s">
        <v>274</v>
      </c>
      <c r="O5306" s="3">
        <v>1</v>
      </c>
      <c r="P5306" s="3">
        <v>1082.0512000000001</v>
      </c>
      <c r="Q5306" s="3">
        <v>1125</v>
      </c>
      <c r="R5306" s="3">
        <v>1125</v>
      </c>
      <c r="S5306" s="3">
        <v>42.948799999999999</v>
      </c>
      <c r="T5306" s="3">
        <v>42.95</v>
      </c>
      <c r="U5306" s="3">
        <v>3.81</v>
      </c>
      <c r="V5306" s="2" t="s">
        <v>855</v>
      </c>
      <c r="W5306" s="2" t="s">
        <v>856</v>
      </c>
      <c r="X5306" s="2" t="s">
        <v>72</v>
      </c>
      <c r="Y5306" s="19" t="str">
        <f>VLOOKUP(G5306,'Verweis Kd-Gruppe'!$A$2:$B$8,2,FALSE)</f>
        <v>EXP</v>
      </c>
      <c r="Z5306" s="19" t="str">
        <f>VLOOKUP(J5306,'Verweis Art-Gruppe'!$A$2:$B$15,2,FALSE)</f>
        <v>Geräte</v>
      </c>
      <c r="AA5306" s="19" t="str">
        <f>VLOOKUP(W5306,'Verweis Vertreter'!$A$2:$B$24,2,FALSE)</f>
        <v>Chahid Drimani</v>
      </c>
      <c r="AB5306" s="12">
        <f t="shared" si="738"/>
        <v>1</v>
      </c>
      <c r="AC5306" s="12">
        <f t="shared" si="743"/>
        <v>1082.0512000000001</v>
      </c>
      <c r="AD5306" s="12">
        <f t="shared" si="744"/>
        <v>1125</v>
      </c>
      <c r="AE5306" s="12">
        <f t="shared" si="739"/>
        <v>1125</v>
      </c>
      <c r="AF5306" s="12">
        <f t="shared" si="740"/>
        <v>42.948799999999999</v>
      </c>
      <c r="AG5306" s="12">
        <f t="shared" si="741"/>
        <v>42.95</v>
      </c>
      <c r="AH5306" s="9">
        <f t="shared" si="745"/>
        <v>3.8177777777777783E-2</v>
      </c>
      <c r="AI5306" s="14">
        <f>VLOOKUP(E5306,'Verweis Faktor'!$A:$B,2,FALSE)</f>
        <v>1</v>
      </c>
      <c r="AJ5306" s="14"/>
      <c r="AK5306" s="14" t="str">
        <f>IF(AL5306="Ja","Versandkosten",VLOOKUP(E5306,'Verweis Belegart'!$A$2:$B$9,2,FALSE))</f>
        <v>Hardware</v>
      </c>
      <c r="AL5306" s="14" t="str">
        <f t="shared" si="746"/>
        <v>Nein</v>
      </c>
      <c r="AM5306" s="14" t="str">
        <f t="shared" si="742"/>
        <v>Positiv</v>
      </c>
    </row>
    <row r="5307" spans="1:39" ht="17.25" customHeight="1" x14ac:dyDescent="0.35">
      <c r="A5307" s="17">
        <v>14574933</v>
      </c>
      <c r="B5307" s="2" t="s">
        <v>2487</v>
      </c>
      <c r="C5307" s="1">
        <v>2025001</v>
      </c>
      <c r="D5307" s="1">
        <v>2001326</v>
      </c>
      <c r="E5307" s="2" t="s">
        <v>34</v>
      </c>
      <c r="F5307" s="2" t="s">
        <v>182</v>
      </c>
      <c r="G5307" s="2" t="s">
        <v>66</v>
      </c>
      <c r="H5307" s="2" t="s">
        <v>1132</v>
      </c>
      <c r="I5307" s="2" t="s">
        <v>1133</v>
      </c>
      <c r="J5307" s="2" t="s">
        <v>103</v>
      </c>
      <c r="K5307" s="2" t="s">
        <v>49</v>
      </c>
      <c r="L5307" s="2" t="s">
        <v>1633</v>
      </c>
      <c r="M5307" s="2" t="s">
        <v>1634</v>
      </c>
      <c r="N5307" s="2" t="s">
        <v>268</v>
      </c>
      <c r="O5307" s="3">
        <v>2</v>
      </c>
      <c r="P5307" s="3">
        <v>1320</v>
      </c>
      <c r="Q5307" s="3">
        <v>1320</v>
      </c>
      <c r="R5307" s="3">
        <v>2640</v>
      </c>
      <c r="S5307" s="3">
        <v>0</v>
      </c>
      <c r="T5307" s="3">
        <v>0</v>
      </c>
      <c r="U5307" s="3">
        <v>0</v>
      </c>
      <c r="V5307" s="2" t="s">
        <v>855</v>
      </c>
      <c r="W5307" s="2" t="s">
        <v>856</v>
      </c>
      <c r="X5307" s="2" t="s">
        <v>72</v>
      </c>
      <c r="Y5307" s="19" t="str">
        <f>VLOOKUP(G5307,'Verweis Kd-Gruppe'!$A$2:$B$8,2,FALSE)</f>
        <v>EXP</v>
      </c>
      <c r="Z5307" s="19" t="str">
        <f>VLOOKUP(J5307,'Verweis Art-Gruppe'!$A$2:$B$15,2,FALSE)</f>
        <v>Geräte</v>
      </c>
      <c r="AA5307" s="19" t="str">
        <f>VLOOKUP(W5307,'Verweis Vertreter'!$A$2:$B$24,2,FALSE)</f>
        <v>Chahid Drimani</v>
      </c>
      <c r="AB5307" s="12">
        <f t="shared" si="738"/>
        <v>2</v>
      </c>
      <c r="AC5307" s="12">
        <f t="shared" si="743"/>
        <v>1320</v>
      </c>
      <c r="AD5307" s="12">
        <f t="shared" si="744"/>
        <v>1320</v>
      </c>
      <c r="AE5307" s="12">
        <f t="shared" si="739"/>
        <v>2640</v>
      </c>
      <c r="AF5307" s="12">
        <f t="shared" si="740"/>
        <v>0</v>
      </c>
      <c r="AG5307" s="12">
        <f t="shared" si="741"/>
        <v>0</v>
      </c>
      <c r="AH5307" s="9">
        <f t="shared" si="745"/>
        <v>0</v>
      </c>
      <c r="AI5307" s="14">
        <f>VLOOKUP(E5307,'Verweis Faktor'!$A:$B,2,FALSE)</f>
        <v>1</v>
      </c>
      <c r="AJ5307" s="14"/>
      <c r="AK5307" s="14" t="str">
        <f>IF(AL5307="Ja","Versandkosten",VLOOKUP(E5307,'Verweis Belegart'!$A$2:$B$9,2,FALSE))</f>
        <v>Hardware</v>
      </c>
      <c r="AL5307" s="14" t="str">
        <f t="shared" si="746"/>
        <v>Nein</v>
      </c>
      <c r="AM5307" s="14" t="str">
        <f t="shared" si="742"/>
        <v>Positiv</v>
      </c>
    </row>
    <row r="5308" spans="1:39" ht="17.25" customHeight="1" x14ac:dyDescent="0.35">
      <c r="A5308" s="17">
        <v>14574933</v>
      </c>
      <c r="B5308" s="2" t="s">
        <v>2487</v>
      </c>
      <c r="C5308" s="1">
        <v>2025001</v>
      </c>
      <c r="D5308" s="1">
        <v>2001326</v>
      </c>
      <c r="E5308" s="2" t="s">
        <v>34</v>
      </c>
      <c r="F5308" s="2" t="s">
        <v>182</v>
      </c>
      <c r="G5308" s="2" t="s">
        <v>66</v>
      </c>
      <c r="H5308" s="2" t="s">
        <v>1132</v>
      </c>
      <c r="I5308" s="2" t="s">
        <v>1133</v>
      </c>
      <c r="J5308" s="2" t="s">
        <v>103</v>
      </c>
      <c r="K5308" s="2" t="s">
        <v>79</v>
      </c>
      <c r="L5308" s="2" t="s">
        <v>714</v>
      </c>
      <c r="M5308" s="2" t="s">
        <v>715</v>
      </c>
      <c r="N5308" s="2" t="s">
        <v>274</v>
      </c>
      <c r="O5308" s="3">
        <v>10</v>
      </c>
      <c r="P5308" s="3">
        <v>1101.0044</v>
      </c>
      <c r="Q5308" s="3">
        <v>1115</v>
      </c>
      <c r="R5308" s="3">
        <v>11150</v>
      </c>
      <c r="S5308" s="3">
        <v>13.9956</v>
      </c>
      <c r="T5308" s="3">
        <v>139.96</v>
      </c>
      <c r="U5308" s="3">
        <v>1.25</v>
      </c>
      <c r="V5308" s="2" t="s">
        <v>855</v>
      </c>
      <c r="W5308" s="2" t="s">
        <v>856</v>
      </c>
      <c r="X5308" s="2" t="s">
        <v>72</v>
      </c>
      <c r="Y5308" s="19" t="str">
        <f>VLOOKUP(G5308,'Verweis Kd-Gruppe'!$A$2:$B$8,2,FALSE)</f>
        <v>EXP</v>
      </c>
      <c r="Z5308" s="19" t="str">
        <f>VLOOKUP(J5308,'Verweis Art-Gruppe'!$A$2:$B$15,2,FALSE)</f>
        <v>Geräte</v>
      </c>
      <c r="AA5308" s="19" t="str">
        <f>VLOOKUP(W5308,'Verweis Vertreter'!$A$2:$B$24,2,FALSE)</f>
        <v>Chahid Drimani</v>
      </c>
      <c r="AB5308" s="12">
        <f t="shared" si="738"/>
        <v>10</v>
      </c>
      <c r="AC5308" s="12">
        <f t="shared" si="743"/>
        <v>1101.0044</v>
      </c>
      <c r="AD5308" s="12">
        <f t="shared" si="744"/>
        <v>1115</v>
      </c>
      <c r="AE5308" s="12">
        <f t="shared" si="739"/>
        <v>11150</v>
      </c>
      <c r="AF5308" s="12">
        <f t="shared" si="740"/>
        <v>13.9956</v>
      </c>
      <c r="AG5308" s="12">
        <f t="shared" si="741"/>
        <v>139.96</v>
      </c>
      <c r="AH5308" s="9">
        <f t="shared" si="745"/>
        <v>1.2552466367713006E-2</v>
      </c>
      <c r="AI5308" s="14">
        <f>VLOOKUP(E5308,'Verweis Faktor'!$A:$B,2,FALSE)</f>
        <v>1</v>
      </c>
      <c r="AJ5308" s="14"/>
      <c r="AK5308" s="14" t="str">
        <f>IF(AL5308="Ja","Versandkosten",VLOOKUP(E5308,'Verweis Belegart'!$A$2:$B$9,2,FALSE))</f>
        <v>Hardware</v>
      </c>
      <c r="AL5308" s="14" t="str">
        <f t="shared" si="746"/>
        <v>Nein</v>
      </c>
      <c r="AM5308" s="14" t="str">
        <f t="shared" si="742"/>
        <v>Positiv</v>
      </c>
    </row>
    <row r="5309" spans="1:39" ht="17.25" customHeight="1" x14ac:dyDescent="0.35">
      <c r="A5309" s="17">
        <v>14574933</v>
      </c>
      <c r="B5309" s="2" t="s">
        <v>2487</v>
      </c>
      <c r="C5309" s="1">
        <v>2025001</v>
      </c>
      <c r="D5309" s="1">
        <v>2001326</v>
      </c>
      <c r="E5309" s="2" t="s">
        <v>34</v>
      </c>
      <c r="F5309" s="2" t="s">
        <v>182</v>
      </c>
      <c r="G5309" s="2" t="s">
        <v>66</v>
      </c>
      <c r="H5309" s="2" t="s">
        <v>1132</v>
      </c>
      <c r="I5309" s="2" t="s">
        <v>1133</v>
      </c>
      <c r="J5309" s="2" t="s">
        <v>103</v>
      </c>
      <c r="K5309" s="2" t="s">
        <v>83</v>
      </c>
      <c r="L5309" s="2" t="s">
        <v>1430</v>
      </c>
      <c r="M5309" s="2" t="s">
        <v>1431</v>
      </c>
      <c r="N5309" s="2" t="s">
        <v>1086</v>
      </c>
      <c r="O5309" s="3">
        <v>2</v>
      </c>
      <c r="P5309" s="3">
        <v>80.665300000000002</v>
      </c>
      <c r="Q5309" s="3">
        <v>90</v>
      </c>
      <c r="R5309" s="3">
        <v>180</v>
      </c>
      <c r="S5309" s="3">
        <v>9.3346999999999998</v>
      </c>
      <c r="T5309" s="3">
        <v>18.670000000000002</v>
      </c>
      <c r="U5309" s="3">
        <v>10.37</v>
      </c>
      <c r="V5309" s="2" t="s">
        <v>855</v>
      </c>
      <c r="W5309" s="2" t="s">
        <v>856</v>
      </c>
      <c r="X5309" s="2" t="s">
        <v>72</v>
      </c>
      <c r="Y5309" s="19" t="str">
        <f>VLOOKUP(G5309,'Verweis Kd-Gruppe'!$A$2:$B$8,2,FALSE)</f>
        <v>EXP</v>
      </c>
      <c r="Z5309" s="19" t="str">
        <f>VLOOKUP(J5309,'Verweis Art-Gruppe'!$A$2:$B$15,2,FALSE)</f>
        <v>Geräte</v>
      </c>
      <c r="AA5309" s="19" t="str">
        <f>VLOOKUP(W5309,'Verweis Vertreter'!$A$2:$B$24,2,FALSE)</f>
        <v>Chahid Drimani</v>
      </c>
      <c r="AB5309" s="12">
        <f t="shared" si="738"/>
        <v>2</v>
      </c>
      <c r="AC5309" s="12">
        <f t="shared" si="743"/>
        <v>80.665300000000002</v>
      </c>
      <c r="AD5309" s="12">
        <f t="shared" si="744"/>
        <v>90</v>
      </c>
      <c r="AE5309" s="12">
        <f t="shared" si="739"/>
        <v>180</v>
      </c>
      <c r="AF5309" s="12">
        <f t="shared" si="740"/>
        <v>9.3346999999999998</v>
      </c>
      <c r="AG5309" s="12">
        <f t="shared" si="741"/>
        <v>18.670000000000002</v>
      </c>
      <c r="AH5309" s="9">
        <f t="shared" si="745"/>
        <v>0.10372222222222223</v>
      </c>
      <c r="AI5309" s="14">
        <f>VLOOKUP(E5309,'Verweis Faktor'!$A:$B,2,FALSE)</f>
        <v>1</v>
      </c>
      <c r="AJ5309" s="14"/>
      <c r="AK5309" s="14" t="str">
        <f>IF(AL5309="Ja","Versandkosten",VLOOKUP(E5309,'Verweis Belegart'!$A$2:$B$9,2,FALSE))</f>
        <v>Hardware</v>
      </c>
      <c r="AL5309" s="14" t="str">
        <f t="shared" si="746"/>
        <v>Nein</v>
      </c>
      <c r="AM5309" s="14" t="str">
        <f t="shared" si="742"/>
        <v>Positiv</v>
      </c>
    </row>
    <row r="5310" spans="1:39" ht="17.25" customHeight="1" x14ac:dyDescent="0.35">
      <c r="A5310" s="17">
        <v>14574933</v>
      </c>
      <c r="B5310" s="2" t="s">
        <v>2487</v>
      </c>
      <c r="C5310" s="1">
        <v>2025001</v>
      </c>
      <c r="D5310" s="1">
        <v>2001326</v>
      </c>
      <c r="E5310" s="2" t="s">
        <v>34</v>
      </c>
      <c r="F5310" s="2" t="s">
        <v>182</v>
      </c>
      <c r="G5310" s="2" t="s">
        <v>66</v>
      </c>
      <c r="H5310" s="2" t="s">
        <v>1132</v>
      </c>
      <c r="I5310" s="2" t="s">
        <v>1133</v>
      </c>
      <c r="J5310" s="2" t="s">
        <v>103</v>
      </c>
      <c r="K5310" s="2" t="s">
        <v>87</v>
      </c>
      <c r="L5310" s="2" t="s">
        <v>269</v>
      </c>
      <c r="M5310" s="2" t="s">
        <v>270</v>
      </c>
      <c r="N5310" s="2" t="s">
        <v>271</v>
      </c>
      <c r="O5310" s="3">
        <v>10</v>
      </c>
      <c r="P5310" s="3">
        <v>416.31569999999999</v>
      </c>
      <c r="Q5310" s="3">
        <v>425</v>
      </c>
      <c r="R5310" s="3">
        <v>4250</v>
      </c>
      <c r="S5310" s="3">
        <v>8.6843000000000004</v>
      </c>
      <c r="T5310" s="3">
        <v>86.84</v>
      </c>
      <c r="U5310" s="3">
        <v>2.04</v>
      </c>
      <c r="V5310" s="2" t="s">
        <v>855</v>
      </c>
      <c r="W5310" s="2" t="s">
        <v>856</v>
      </c>
      <c r="X5310" s="2" t="s">
        <v>72</v>
      </c>
      <c r="Y5310" s="19" t="str">
        <f>VLOOKUP(G5310,'Verweis Kd-Gruppe'!$A$2:$B$8,2,FALSE)</f>
        <v>EXP</v>
      </c>
      <c r="Z5310" s="19" t="str">
        <f>VLOOKUP(J5310,'Verweis Art-Gruppe'!$A$2:$B$15,2,FALSE)</f>
        <v>Geräte</v>
      </c>
      <c r="AA5310" s="19" t="str">
        <f>VLOOKUP(W5310,'Verweis Vertreter'!$A$2:$B$24,2,FALSE)</f>
        <v>Chahid Drimani</v>
      </c>
      <c r="AB5310" s="12">
        <f t="shared" si="738"/>
        <v>10</v>
      </c>
      <c r="AC5310" s="12">
        <f t="shared" si="743"/>
        <v>416.31569999999999</v>
      </c>
      <c r="AD5310" s="12">
        <f t="shared" si="744"/>
        <v>425</v>
      </c>
      <c r="AE5310" s="12">
        <f t="shared" si="739"/>
        <v>4250</v>
      </c>
      <c r="AF5310" s="12">
        <f t="shared" si="740"/>
        <v>8.6843000000000004</v>
      </c>
      <c r="AG5310" s="12">
        <f t="shared" si="741"/>
        <v>86.84</v>
      </c>
      <c r="AH5310" s="9">
        <f t="shared" si="745"/>
        <v>2.0432941176470588E-2</v>
      </c>
      <c r="AI5310" s="14">
        <f>VLOOKUP(E5310,'Verweis Faktor'!$A:$B,2,FALSE)</f>
        <v>1</v>
      </c>
      <c r="AJ5310" s="14"/>
      <c r="AK5310" s="14" t="str">
        <f>IF(AL5310="Ja","Versandkosten",VLOOKUP(E5310,'Verweis Belegart'!$A$2:$B$9,2,FALSE))</f>
        <v>Hardware</v>
      </c>
      <c r="AL5310" s="14" t="str">
        <f t="shared" si="746"/>
        <v>Nein</v>
      </c>
      <c r="AM5310" s="14" t="str">
        <f t="shared" si="742"/>
        <v>Positiv</v>
      </c>
    </row>
    <row r="5311" spans="1:39" ht="17.25" customHeight="1" x14ac:dyDescent="0.35">
      <c r="A5311" s="17">
        <v>14574933</v>
      </c>
      <c r="B5311" s="2" t="s">
        <v>2487</v>
      </c>
      <c r="C5311" s="1">
        <v>2025001</v>
      </c>
      <c r="D5311" s="1">
        <v>2001326</v>
      </c>
      <c r="E5311" s="2" t="s">
        <v>34</v>
      </c>
      <c r="F5311" s="2" t="s">
        <v>182</v>
      </c>
      <c r="G5311" s="2" t="s">
        <v>66</v>
      </c>
      <c r="H5311" s="2" t="s">
        <v>1132</v>
      </c>
      <c r="I5311" s="2" t="s">
        <v>1133</v>
      </c>
      <c r="J5311" s="2" t="s">
        <v>103</v>
      </c>
      <c r="K5311" s="2" t="s">
        <v>91</v>
      </c>
      <c r="L5311" s="2" t="s">
        <v>132</v>
      </c>
      <c r="M5311" s="2" t="s">
        <v>133</v>
      </c>
      <c r="N5311" s="2" t="s">
        <v>48</v>
      </c>
      <c r="O5311" s="3">
        <v>10</v>
      </c>
      <c r="P5311" s="3">
        <v>254.48859999999999</v>
      </c>
      <c r="Q5311" s="3">
        <v>269</v>
      </c>
      <c r="R5311" s="3">
        <v>2690</v>
      </c>
      <c r="S5311" s="3">
        <v>14.5114</v>
      </c>
      <c r="T5311" s="3">
        <v>145.11000000000001</v>
      </c>
      <c r="U5311" s="3">
        <v>5.39</v>
      </c>
      <c r="V5311" s="2" t="s">
        <v>855</v>
      </c>
      <c r="W5311" s="2" t="s">
        <v>856</v>
      </c>
      <c r="X5311" s="2" t="s">
        <v>72</v>
      </c>
      <c r="Y5311" s="19" t="str">
        <f>VLOOKUP(G5311,'Verweis Kd-Gruppe'!$A$2:$B$8,2,FALSE)</f>
        <v>EXP</v>
      </c>
      <c r="Z5311" s="19" t="str">
        <f>VLOOKUP(J5311,'Verweis Art-Gruppe'!$A$2:$B$15,2,FALSE)</f>
        <v>Geräte</v>
      </c>
      <c r="AA5311" s="19" t="str">
        <f>VLOOKUP(W5311,'Verweis Vertreter'!$A$2:$B$24,2,FALSE)</f>
        <v>Chahid Drimani</v>
      </c>
      <c r="AB5311" s="12">
        <f t="shared" si="738"/>
        <v>10</v>
      </c>
      <c r="AC5311" s="12">
        <f t="shared" si="743"/>
        <v>254.48859999999999</v>
      </c>
      <c r="AD5311" s="12">
        <f t="shared" si="744"/>
        <v>269</v>
      </c>
      <c r="AE5311" s="12">
        <f t="shared" si="739"/>
        <v>2690</v>
      </c>
      <c r="AF5311" s="12">
        <f t="shared" si="740"/>
        <v>14.5114</v>
      </c>
      <c r="AG5311" s="12">
        <f t="shared" si="741"/>
        <v>145.11000000000001</v>
      </c>
      <c r="AH5311" s="9">
        <f t="shared" si="745"/>
        <v>5.3944237918215621E-2</v>
      </c>
      <c r="AI5311" s="14">
        <f>VLOOKUP(E5311,'Verweis Faktor'!$A:$B,2,FALSE)</f>
        <v>1</v>
      </c>
      <c r="AJ5311" s="14"/>
      <c r="AK5311" s="14" t="str">
        <f>IF(AL5311="Ja","Versandkosten",VLOOKUP(E5311,'Verweis Belegart'!$A$2:$B$9,2,FALSE))</f>
        <v>Hardware</v>
      </c>
      <c r="AL5311" s="14" t="str">
        <f t="shared" si="746"/>
        <v>Nein</v>
      </c>
      <c r="AM5311" s="14" t="str">
        <f t="shared" si="742"/>
        <v>Positiv</v>
      </c>
    </row>
    <row r="5312" spans="1:39" ht="17.25" customHeight="1" x14ac:dyDescent="0.35">
      <c r="A5312" s="17">
        <v>14574933</v>
      </c>
      <c r="B5312" s="2" t="s">
        <v>2487</v>
      </c>
      <c r="C5312" s="1">
        <v>2025001</v>
      </c>
      <c r="D5312" s="1">
        <v>2001326</v>
      </c>
      <c r="E5312" s="2" t="s">
        <v>34</v>
      </c>
      <c r="F5312" s="2" t="s">
        <v>182</v>
      </c>
      <c r="G5312" s="2" t="s">
        <v>66</v>
      </c>
      <c r="H5312" s="2" t="s">
        <v>1132</v>
      </c>
      <c r="I5312" s="2" t="s">
        <v>1133</v>
      </c>
      <c r="J5312" s="2" t="s">
        <v>103</v>
      </c>
      <c r="K5312" s="2" t="s">
        <v>95</v>
      </c>
      <c r="L5312" s="2" t="s">
        <v>1150</v>
      </c>
      <c r="M5312" s="2" t="s">
        <v>1151</v>
      </c>
      <c r="N5312" s="2" t="s">
        <v>1152</v>
      </c>
      <c r="O5312" s="3">
        <v>1</v>
      </c>
      <c r="P5312" s="3">
        <v>129.98869999999999</v>
      </c>
      <c r="Q5312" s="3">
        <v>145</v>
      </c>
      <c r="R5312" s="3">
        <v>145</v>
      </c>
      <c r="S5312" s="3">
        <v>15.0113</v>
      </c>
      <c r="T5312" s="3">
        <v>15.01</v>
      </c>
      <c r="U5312" s="3">
        <v>10.35</v>
      </c>
      <c r="V5312" s="2" t="s">
        <v>855</v>
      </c>
      <c r="W5312" s="2" t="s">
        <v>856</v>
      </c>
      <c r="X5312" s="2" t="s">
        <v>72</v>
      </c>
      <c r="Y5312" s="19" t="str">
        <f>VLOOKUP(G5312,'Verweis Kd-Gruppe'!$A$2:$B$8,2,FALSE)</f>
        <v>EXP</v>
      </c>
      <c r="Z5312" s="19" t="str">
        <f>VLOOKUP(J5312,'Verweis Art-Gruppe'!$A$2:$B$15,2,FALSE)</f>
        <v>Geräte</v>
      </c>
      <c r="AA5312" s="19" t="str">
        <f>VLOOKUP(W5312,'Verweis Vertreter'!$A$2:$B$24,2,FALSE)</f>
        <v>Chahid Drimani</v>
      </c>
      <c r="AB5312" s="12">
        <f t="shared" si="738"/>
        <v>1</v>
      </c>
      <c r="AC5312" s="12">
        <f t="shared" si="743"/>
        <v>129.98869999999999</v>
      </c>
      <c r="AD5312" s="12">
        <f t="shared" si="744"/>
        <v>145</v>
      </c>
      <c r="AE5312" s="12">
        <f t="shared" si="739"/>
        <v>145</v>
      </c>
      <c r="AF5312" s="12">
        <f t="shared" si="740"/>
        <v>15.0113</v>
      </c>
      <c r="AG5312" s="12">
        <f t="shared" si="741"/>
        <v>15.01</v>
      </c>
      <c r="AH5312" s="9">
        <f t="shared" si="745"/>
        <v>0.10351724137931034</v>
      </c>
      <c r="AI5312" s="14">
        <f>VLOOKUP(E5312,'Verweis Faktor'!$A:$B,2,FALSE)</f>
        <v>1</v>
      </c>
      <c r="AJ5312" s="14"/>
      <c r="AK5312" s="14" t="str">
        <f>IF(AL5312="Ja","Versandkosten",VLOOKUP(E5312,'Verweis Belegart'!$A$2:$B$9,2,FALSE))</f>
        <v>Hardware</v>
      </c>
      <c r="AL5312" s="14" t="str">
        <f t="shared" si="746"/>
        <v>Nein</v>
      </c>
      <c r="AM5312" s="14" t="str">
        <f t="shared" si="742"/>
        <v>Positiv</v>
      </c>
    </row>
    <row r="5313" spans="1:39" ht="17.25" customHeight="1" x14ac:dyDescent="0.35">
      <c r="A5313" s="17">
        <v>14574933</v>
      </c>
      <c r="B5313" s="2" t="s">
        <v>2487</v>
      </c>
      <c r="C5313" s="1">
        <v>2025001</v>
      </c>
      <c r="D5313" s="1">
        <v>2001326</v>
      </c>
      <c r="E5313" s="2" t="s">
        <v>34</v>
      </c>
      <c r="F5313" s="2" t="s">
        <v>182</v>
      </c>
      <c r="G5313" s="2" t="s">
        <v>66</v>
      </c>
      <c r="H5313" s="2" t="s">
        <v>1132</v>
      </c>
      <c r="I5313" s="2" t="s">
        <v>1133</v>
      </c>
      <c r="J5313" s="2" t="s">
        <v>103</v>
      </c>
      <c r="K5313" s="2" t="s">
        <v>99</v>
      </c>
      <c r="L5313" s="2" t="s">
        <v>673</v>
      </c>
      <c r="M5313" s="2" t="s">
        <v>674</v>
      </c>
      <c r="N5313" s="2" t="s">
        <v>48</v>
      </c>
      <c r="O5313" s="3">
        <v>10</v>
      </c>
      <c r="P5313" s="3">
        <v>258.7989</v>
      </c>
      <c r="Q5313" s="3">
        <v>272</v>
      </c>
      <c r="R5313" s="3">
        <v>2720</v>
      </c>
      <c r="S5313" s="3">
        <v>13.2011</v>
      </c>
      <c r="T5313" s="3">
        <v>132.01</v>
      </c>
      <c r="U5313" s="3">
        <v>4.8499999999999996</v>
      </c>
      <c r="V5313" s="2" t="s">
        <v>855</v>
      </c>
      <c r="W5313" s="2" t="s">
        <v>856</v>
      </c>
      <c r="X5313" s="2" t="s">
        <v>72</v>
      </c>
      <c r="Y5313" s="19" t="str">
        <f>VLOOKUP(G5313,'Verweis Kd-Gruppe'!$A$2:$B$8,2,FALSE)</f>
        <v>EXP</v>
      </c>
      <c r="Z5313" s="19" t="str">
        <f>VLOOKUP(J5313,'Verweis Art-Gruppe'!$A$2:$B$15,2,FALSE)</f>
        <v>Geräte</v>
      </c>
      <c r="AA5313" s="19" t="str">
        <f>VLOOKUP(W5313,'Verweis Vertreter'!$A$2:$B$24,2,FALSE)</f>
        <v>Chahid Drimani</v>
      </c>
      <c r="AB5313" s="12">
        <f t="shared" si="738"/>
        <v>10</v>
      </c>
      <c r="AC5313" s="12">
        <f t="shared" si="743"/>
        <v>258.7989</v>
      </c>
      <c r="AD5313" s="12">
        <f t="shared" si="744"/>
        <v>272</v>
      </c>
      <c r="AE5313" s="12">
        <f t="shared" si="739"/>
        <v>2720</v>
      </c>
      <c r="AF5313" s="12">
        <f t="shared" si="740"/>
        <v>13.2011</v>
      </c>
      <c r="AG5313" s="12">
        <f t="shared" si="741"/>
        <v>132.01</v>
      </c>
      <c r="AH5313" s="9">
        <f t="shared" si="745"/>
        <v>4.8533088235294113E-2</v>
      </c>
      <c r="AI5313" s="14">
        <f>VLOOKUP(E5313,'Verweis Faktor'!$A:$B,2,FALSE)</f>
        <v>1</v>
      </c>
      <c r="AJ5313" s="14"/>
      <c r="AK5313" s="14" t="str">
        <f>IF(AL5313="Ja","Versandkosten",VLOOKUP(E5313,'Verweis Belegart'!$A$2:$B$9,2,FALSE))</f>
        <v>Hardware</v>
      </c>
      <c r="AL5313" s="14" t="str">
        <f t="shared" si="746"/>
        <v>Nein</v>
      </c>
      <c r="AM5313" s="14" t="str">
        <f t="shared" si="742"/>
        <v>Positiv</v>
      </c>
    </row>
    <row r="5314" spans="1:39" ht="17.25" customHeight="1" x14ac:dyDescent="0.35">
      <c r="A5314" s="17">
        <v>14574933</v>
      </c>
      <c r="B5314" s="2" t="s">
        <v>2487</v>
      </c>
      <c r="C5314" s="1">
        <v>2025001</v>
      </c>
      <c r="D5314" s="1">
        <v>2001326</v>
      </c>
      <c r="E5314" s="2" t="s">
        <v>34</v>
      </c>
      <c r="F5314" s="2" t="s">
        <v>182</v>
      </c>
      <c r="G5314" s="2" t="s">
        <v>66</v>
      </c>
      <c r="H5314" s="2" t="s">
        <v>1132</v>
      </c>
      <c r="I5314" s="2" t="s">
        <v>1133</v>
      </c>
      <c r="J5314" s="2" t="s">
        <v>103</v>
      </c>
      <c r="K5314" s="2" t="s">
        <v>103</v>
      </c>
      <c r="L5314" s="2" t="s">
        <v>458</v>
      </c>
      <c r="M5314" s="2" t="s">
        <v>459</v>
      </c>
      <c r="N5314" s="2" t="s">
        <v>41</v>
      </c>
      <c r="O5314" s="3">
        <v>2</v>
      </c>
      <c r="P5314" s="3">
        <v>227.2817</v>
      </c>
      <c r="Q5314" s="3">
        <v>239</v>
      </c>
      <c r="R5314" s="3">
        <v>478</v>
      </c>
      <c r="S5314" s="3">
        <v>11.718299999999999</v>
      </c>
      <c r="T5314" s="3">
        <v>23.44</v>
      </c>
      <c r="U5314" s="3">
        <v>4.9000000000000004</v>
      </c>
      <c r="V5314" s="2" t="s">
        <v>855</v>
      </c>
      <c r="W5314" s="2" t="s">
        <v>856</v>
      </c>
      <c r="X5314" s="2" t="s">
        <v>72</v>
      </c>
      <c r="Y5314" s="19" t="str">
        <f>VLOOKUP(G5314,'Verweis Kd-Gruppe'!$A$2:$B$8,2,FALSE)</f>
        <v>EXP</v>
      </c>
      <c r="Z5314" s="19" t="str">
        <f>VLOOKUP(J5314,'Verweis Art-Gruppe'!$A$2:$B$15,2,FALSE)</f>
        <v>Geräte</v>
      </c>
      <c r="AA5314" s="19" t="str">
        <f>VLOOKUP(W5314,'Verweis Vertreter'!$A$2:$B$24,2,FALSE)</f>
        <v>Chahid Drimani</v>
      </c>
      <c r="AB5314" s="12">
        <f t="shared" si="738"/>
        <v>2</v>
      </c>
      <c r="AC5314" s="12">
        <f t="shared" si="743"/>
        <v>227.2817</v>
      </c>
      <c r="AD5314" s="12">
        <f t="shared" si="744"/>
        <v>239</v>
      </c>
      <c r="AE5314" s="12">
        <f t="shared" si="739"/>
        <v>478</v>
      </c>
      <c r="AF5314" s="12">
        <f t="shared" si="740"/>
        <v>11.718299999999999</v>
      </c>
      <c r="AG5314" s="12">
        <f t="shared" si="741"/>
        <v>23.44</v>
      </c>
      <c r="AH5314" s="9">
        <f t="shared" si="745"/>
        <v>4.9037656903765693E-2</v>
      </c>
      <c r="AI5314" s="14">
        <f>VLOOKUP(E5314,'Verweis Faktor'!$A:$B,2,FALSE)</f>
        <v>1</v>
      </c>
      <c r="AJ5314" s="14"/>
      <c r="AK5314" s="14" t="str">
        <f>IF(AL5314="Ja","Versandkosten",VLOOKUP(E5314,'Verweis Belegart'!$A$2:$B$9,2,FALSE))</f>
        <v>Hardware</v>
      </c>
      <c r="AL5314" s="14" t="str">
        <f t="shared" si="746"/>
        <v>Nein</v>
      </c>
      <c r="AM5314" s="14" t="str">
        <f t="shared" si="742"/>
        <v>Positiv</v>
      </c>
    </row>
    <row r="5315" spans="1:39" ht="17.25" customHeight="1" x14ac:dyDescent="0.35">
      <c r="A5315" s="17">
        <v>14574933</v>
      </c>
      <c r="B5315" s="2" t="s">
        <v>2487</v>
      </c>
      <c r="C5315" s="1">
        <v>2025001</v>
      </c>
      <c r="D5315" s="1">
        <v>2001326</v>
      </c>
      <c r="E5315" s="2" t="s">
        <v>34</v>
      </c>
      <c r="F5315" s="2" t="s">
        <v>182</v>
      </c>
      <c r="G5315" s="2" t="s">
        <v>66</v>
      </c>
      <c r="H5315" s="2" t="s">
        <v>1132</v>
      </c>
      <c r="I5315" s="2" t="s">
        <v>1133</v>
      </c>
      <c r="J5315" s="2" t="s">
        <v>103</v>
      </c>
      <c r="K5315" s="2" t="s">
        <v>107</v>
      </c>
      <c r="L5315" s="2" t="s">
        <v>147</v>
      </c>
      <c r="M5315" s="2" t="s">
        <v>148</v>
      </c>
      <c r="N5315" s="2" t="s">
        <v>149</v>
      </c>
      <c r="O5315" s="3">
        <v>7</v>
      </c>
      <c r="P5315" s="3">
        <v>204.57390000000001</v>
      </c>
      <c r="Q5315" s="3">
        <v>210</v>
      </c>
      <c r="R5315" s="3">
        <v>1470</v>
      </c>
      <c r="S5315" s="3">
        <v>5.4260999999999999</v>
      </c>
      <c r="T5315" s="3">
        <v>37.979999999999997</v>
      </c>
      <c r="U5315" s="3">
        <v>2.58</v>
      </c>
      <c r="V5315" s="2" t="s">
        <v>855</v>
      </c>
      <c r="W5315" s="2" t="s">
        <v>856</v>
      </c>
      <c r="X5315" s="2" t="s">
        <v>72</v>
      </c>
      <c r="Y5315" s="19" t="str">
        <f>VLOOKUP(G5315,'Verweis Kd-Gruppe'!$A$2:$B$8,2,FALSE)</f>
        <v>EXP</v>
      </c>
      <c r="Z5315" s="19" t="str">
        <f>VLOOKUP(J5315,'Verweis Art-Gruppe'!$A$2:$B$15,2,FALSE)</f>
        <v>Geräte</v>
      </c>
      <c r="AA5315" s="19" t="str">
        <f>VLOOKUP(W5315,'Verweis Vertreter'!$A$2:$B$24,2,FALSE)</f>
        <v>Chahid Drimani</v>
      </c>
      <c r="AB5315" s="12">
        <f t="shared" ref="AB5315:AB5378" si="747">$AI5315*O5315</f>
        <v>7</v>
      </c>
      <c r="AC5315" s="12">
        <f t="shared" si="743"/>
        <v>204.57390000000001</v>
      </c>
      <c r="AD5315" s="12">
        <f t="shared" si="744"/>
        <v>210</v>
      </c>
      <c r="AE5315" s="12">
        <f t="shared" ref="AE5315:AE5378" si="748">$AI5315*R5315</f>
        <v>1470</v>
      </c>
      <c r="AF5315" s="12">
        <f t="shared" ref="AF5315:AF5378" si="749">$AI5315*S5315</f>
        <v>5.4260999999999999</v>
      </c>
      <c r="AG5315" s="12">
        <f t="shared" ref="AG5315:AG5378" si="750">$AI5315*T5315</f>
        <v>37.979999999999997</v>
      </c>
      <c r="AH5315" s="9">
        <f t="shared" si="745"/>
        <v>2.5836734693877549E-2</v>
      </c>
      <c r="AI5315" s="14">
        <f>VLOOKUP(E5315,'Verweis Faktor'!$A:$B,2,FALSE)</f>
        <v>1</v>
      </c>
      <c r="AJ5315" s="14"/>
      <c r="AK5315" s="14" t="str">
        <f>IF(AL5315="Ja","Versandkosten",VLOOKUP(E5315,'Verweis Belegart'!$A$2:$B$9,2,FALSE))</f>
        <v>Hardware</v>
      </c>
      <c r="AL5315" s="14" t="str">
        <f t="shared" si="746"/>
        <v>Nein</v>
      </c>
      <c r="AM5315" s="14" t="str">
        <f t="shared" ref="AM5315:AM5378" si="751">IF(AG5315&lt;0,"Negativ","Positiv")</f>
        <v>Positiv</v>
      </c>
    </row>
    <row r="5316" spans="1:39" ht="17.25" customHeight="1" x14ac:dyDescent="0.35">
      <c r="A5316" s="17">
        <v>14574933</v>
      </c>
      <c r="B5316" s="2" t="s">
        <v>2487</v>
      </c>
      <c r="C5316" s="1">
        <v>2025001</v>
      </c>
      <c r="D5316" s="1">
        <v>2001326</v>
      </c>
      <c r="E5316" s="2" t="s">
        <v>34</v>
      </c>
      <c r="F5316" s="2" t="s">
        <v>182</v>
      </c>
      <c r="G5316" s="2" t="s">
        <v>66</v>
      </c>
      <c r="H5316" s="2" t="s">
        <v>1132</v>
      </c>
      <c r="I5316" s="2" t="s">
        <v>1133</v>
      </c>
      <c r="J5316" s="2" t="s">
        <v>103</v>
      </c>
      <c r="K5316" s="2" t="s">
        <v>111</v>
      </c>
      <c r="L5316" s="2" t="s">
        <v>866</v>
      </c>
      <c r="M5316" s="2" t="s">
        <v>867</v>
      </c>
      <c r="N5316" s="2" t="s">
        <v>868</v>
      </c>
      <c r="O5316" s="3">
        <v>2</v>
      </c>
      <c r="P5316" s="3">
        <v>276.61900000000003</v>
      </c>
      <c r="Q5316" s="3">
        <v>279</v>
      </c>
      <c r="R5316" s="3">
        <v>558</v>
      </c>
      <c r="S5316" s="3">
        <v>2.3809999999999998</v>
      </c>
      <c r="T5316" s="3">
        <v>4.76</v>
      </c>
      <c r="U5316" s="3">
        <v>0.85</v>
      </c>
      <c r="V5316" s="2" t="s">
        <v>855</v>
      </c>
      <c r="W5316" s="2" t="s">
        <v>856</v>
      </c>
      <c r="X5316" s="2" t="s">
        <v>72</v>
      </c>
      <c r="Y5316" s="19" t="str">
        <f>VLOOKUP(G5316,'Verweis Kd-Gruppe'!$A$2:$B$8,2,FALSE)</f>
        <v>EXP</v>
      </c>
      <c r="Z5316" s="19" t="str">
        <f>VLOOKUP(J5316,'Verweis Art-Gruppe'!$A$2:$B$15,2,FALSE)</f>
        <v>Geräte</v>
      </c>
      <c r="AA5316" s="19" t="str">
        <f>VLOOKUP(W5316,'Verweis Vertreter'!$A$2:$B$24,2,FALSE)</f>
        <v>Chahid Drimani</v>
      </c>
      <c r="AB5316" s="12">
        <f t="shared" si="747"/>
        <v>2</v>
      </c>
      <c r="AC5316" s="12">
        <f t="shared" ref="AC5316:AC5379" si="752">P5316</f>
        <v>276.61900000000003</v>
      </c>
      <c r="AD5316" s="12">
        <f t="shared" ref="AD5316:AD5379" si="753">Q5316</f>
        <v>279</v>
      </c>
      <c r="AE5316" s="12">
        <f t="shared" si="748"/>
        <v>558</v>
      </c>
      <c r="AF5316" s="12">
        <f t="shared" si="749"/>
        <v>2.3809999999999998</v>
      </c>
      <c r="AG5316" s="12">
        <f t="shared" si="750"/>
        <v>4.76</v>
      </c>
      <c r="AH5316" s="9">
        <f t="shared" ref="AH5316:AH5379" si="754">IF(AF5316=0,0,AG5316/AE5316*AI5316)</f>
        <v>8.530465949820789E-3</v>
      </c>
      <c r="AI5316" s="14">
        <f>VLOOKUP(E5316,'Verweis Faktor'!$A:$B,2,FALSE)</f>
        <v>1</v>
      </c>
      <c r="AJ5316" s="14"/>
      <c r="AK5316" s="14" t="str">
        <f>IF(AL5316="Ja","Versandkosten",VLOOKUP(E5316,'Verweis Belegart'!$A$2:$B$9,2,FALSE))</f>
        <v>Hardware</v>
      </c>
      <c r="AL5316" s="14" t="str">
        <f t="shared" ref="AL5316:AL5379" si="755">IF(ISNUMBER(FIND("Versandkosten",M5316)),"Ja","Nein")</f>
        <v>Nein</v>
      </c>
      <c r="AM5316" s="14" t="str">
        <f t="shared" si="751"/>
        <v>Positiv</v>
      </c>
    </row>
    <row r="5317" spans="1:39" ht="17.25" customHeight="1" x14ac:dyDescent="0.35">
      <c r="A5317" s="17">
        <v>14574933</v>
      </c>
      <c r="B5317" s="2" t="s">
        <v>2487</v>
      </c>
      <c r="C5317" s="1">
        <v>2025001</v>
      </c>
      <c r="D5317" s="1">
        <v>2001326</v>
      </c>
      <c r="E5317" s="2" t="s">
        <v>34</v>
      </c>
      <c r="F5317" s="2" t="s">
        <v>182</v>
      </c>
      <c r="G5317" s="2" t="s">
        <v>66</v>
      </c>
      <c r="H5317" s="2" t="s">
        <v>1132</v>
      </c>
      <c r="I5317" s="2" t="s">
        <v>1133</v>
      </c>
      <c r="J5317" s="2" t="s">
        <v>103</v>
      </c>
      <c r="K5317" s="2" t="s">
        <v>115</v>
      </c>
      <c r="L5317" s="2" t="s">
        <v>591</v>
      </c>
      <c r="M5317" s="2" t="s">
        <v>592</v>
      </c>
      <c r="N5317" s="2" t="s">
        <v>593</v>
      </c>
      <c r="O5317" s="3">
        <v>1</v>
      </c>
      <c r="P5317" s="3">
        <v>78</v>
      </c>
      <c r="Q5317" s="3">
        <v>85</v>
      </c>
      <c r="R5317" s="3">
        <v>85</v>
      </c>
      <c r="S5317" s="3">
        <v>7</v>
      </c>
      <c r="T5317" s="3">
        <v>7</v>
      </c>
      <c r="U5317" s="3">
        <v>8.23</v>
      </c>
      <c r="V5317" s="2" t="s">
        <v>855</v>
      </c>
      <c r="W5317" s="2" t="s">
        <v>856</v>
      </c>
      <c r="X5317" s="2" t="s">
        <v>72</v>
      </c>
      <c r="Y5317" s="19" t="str">
        <f>VLOOKUP(G5317,'Verweis Kd-Gruppe'!$A$2:$B$8,2,FALSE)</f>
        <v>EXP</v>
      </c>
      <c r="Z5317" s="19" t="str">
        <f>VLOOKUP(J5317,'Verweis Art-Gruppe'!$A$2:$B$15,2,FALSE)</f>
        <v>Geräte</v>
      </c>
      <c r="AA5317" s="19" t="str">
        <f>VLOOKUP(W5317,'Verweis Vertreter'!$A$2:$B$24,2,FALSE)</f>
        <v>Chahid Drimani</v>
      </c>
      <c r="AB5317" s="12">
        <f t="shared" si="747"/>
        <v>1</v>
      </c>
      <c r="AC5317" s="12">
        <f t="shared" si="752"/>
        <v>78</v>
      </c>
      <c r="AD5317" s="12">
        <f t="shared" si="753"/>
        <v>85</v>
      </c>
      <c r="AE5317" s="12">
        <f t="shared" si="748"/>
        <v>85</v>
      </c>
      <c r="AF5317" s="12">
        <f t="shared" si="749"/>
        <v>7</v>
      </c>
      <c r="AG5317" s="12">
        <f t="shared" si="750"/>
        <v>7</v>
      </c>
      <c r="AH5317" s="9">
        <f t="shared" si="754"/>
        <v>8.2352941176470587E-2</v>
      </c>
      <c r="AI5317" s="14">
        <f>VLOOKUP(E5317,'Verweis Faktor'!$A:$B,2,FALSE)</f>
        <v>1</v>
      </c>
      <c r="AJ5317" s="14"/>
      <c r="AK5317" s="14" t="str">
        <f>IF(AL5317="Ja","Versandkosten",VLOOKUP(E5317,'Verweis Belegart'!$A$2:$B$9,2,FALSE))</f>
        <v>Hardware</v>
      </c>
      <c r="AL5317" s="14" t="str">
        <f t="shared" si="755"/>
        <v>Nein</v>
      </c>
      <c r="AM5317" s="14" t="str">
        <f t="shared" si="751"/>
        <v>Positiv</v>
      </c>
    </row>
    <row r="5318" spans="1:39" ht="17.25" customHeight="1" x14ac:dyDescent="0.35">
      <c r="A5318" s="17">
        <v>14574933</v>
      </c>
      <c r="B5318" s="2" t="s">
        <v>2487</v>
      </c>
      <c r="C5318" s="1">
        <v>2025001</v>
      </c>
      <c r="D5318" s="1">
        <v>2001326</v>
      </c>
      <c r="E5318" s="2" t="s">
        <v>34</v>
      </c>
      <c r="F5318" s="2" t="s">
        <v>182</v>
      </c>
      <c r="G5318" s="2" t="s">
        <v>66</v>
      </c>
      <c r="H5318" s="2" t="s">
        <v>1132</v>
      </c>
      <c r="I5318" s="2" t="s">
        <v>1133</v>
      </c>
      <c r="J5318" s="2" t="s">
        <v>304</v>
      </c>
      <c r="K5318" s="2" t="s">
        <v>289</v>
      </c>
      <c r="L5318" s="2" t="s">
        <v>752</v>
      </c>
      <c r="M5318" s="2" t="s">
        <v>753</v>
      </c>
      <c r="N5318" s="2" t="s">
        <v>200</v>
      </c>
      <c r="O5318" s="3">
        <v>1</v>
      </c>
      <c r="P5318" s="3">
        <v>660</v>
      </c>
      <c r="Q5318" s="3">
        <v>679</v>
      </c>
      <c r="R5318" s="3">
        <v>679</v>
      </c>
      <c r="S5318" s="3">
        <v>19</v>
      </c>
      <c r="T5318" s="3">
        <v>19</v>
      </c>
      <c r="U5318" s="3">
        <v>2.79</v>
      </c>
      <c r="V5318" s="2" t="s">
        <v>855</v>
      </c>
      <c r="W5318" s="2" t="s">
        <v>856</v>
      </c>
      <c r="X5318" s="2" t="s">
        <v>72</v>
      </c>
      <c r="Y5318" s="19" t="str">
        <f>VLOOKUP(G5318,'Verweis Kd-Gruppe'!$A$2:$B$8,2,FALSE)</f>
        <v>EXP</v>
      </c>
      <c r="Z5318" s="19" t="str">
        <f>VLOOKUP(J5318,'Verweis Art-Gruppe'!$A$2:$B$15,2,FALSE)</f>
        <v>Zubehör</v>
      </c>
      <c r="AA5318" s="19" t="str">
        <f>VLOOKUP(W5318,'Verweis Vertreter'!$A$2:$B$24,2,FALSE)</f>
        <v>Chahid Drimani</v>
      </c>
      <c r="AB5318" s="12">
        <f t="shared" si="747"/>
        <v>1</v>
      </c>
      <c r="AC5318" s="12">
        <f t="shared" si="752"/>
        <v>660</v>
      </c>
      <c r="AD5318" s="12">
        <f t="shared" si="753"/>
        <v>679</v>
      </c>
      <c r="AE5318" s="12">
        <f t="shared" si="748"/>
        <v>679</v>
      </c>
      <c r="AF5318" s="12">
        <f t="shared" si="749"/>
        <v>19</v>
      </c>
      <c r="AG5318" s="12">
        <f t="shared" si="750"/>
        <v>19</v>
      </c>
      <c r="AH5318" s="9">
        <f t="shared" si="754"/>
        <v>2.7982326951399118E-2</v>
      </c>
      <c r="AI5318" s="14">
        <f>VLOOKUP(E5318,'Verweis Faktor'!$A:$B,2,FALSE)</f>
        <v>1</v>
      </c>
      <c r="AJ5318" s="14"/>
      <c r="AK5318" s="14" t="str">
        <f>IF(AL5318="Ja","Versandkosten",VLOOKUP(E5318,'Verweis Belegart'!$A$2:$B$9,2,FALSE))</f>
        <v>Hardware</v>
      </c>
      <c r="AL5318" s="14" t="str">
        <f t="shared" si="755"/>
        <v>Nein</v>
      </c>
      <c r="AM5318" s="14" t="str">
        <f t="shared" si="751"/>
        <v>Positiv</v>
      </c>
    </row>
    <row r="5319" spans="1:39" ht="17.25" customHeight="1" x14ac:dyDescent="0.35">
      <c r="A5319" s="17">
        <v>14574933</v>
      </c>
      <c r="B5319" s="2" t="s">
        <v>2487</v>
      </c>
      <c r="C5319" s="1">
        <v>2025001</v>
      </c>
      <c r="D5319" s="1">
        <v>2001326</v>
      </c>
      <c r="E5319" s="2" t="s">
        <v>34</v>
      </c>
      <c r="F5319" s="2" t="s">
        <v>182</v>
      </c>
      <c r="G5319" s="2" t="s">
        <v>66</v>
      </c>
      <c r="H5319" s="2" t="s">
        <v>1132</v>
      </c>
      <c r="I5319" s="2" t="s">
        <v>1133</v>
      </c>
      <c r="J5319" s="2" t="s">
        <v>103</v>
      </c>
      <c r="K5319" s="2" t="s">
        <v>293</v>
      </c>
      <c r="L5319" s="2" t="s">
        <v>823</v>
      </c>
      <c r="M5319" s="2" t="s">
        <v>824</v>
      </c>
      <c r="N5319" s="2" t="s">
        <v>187</v>
      </c>
      <c r="O5319" s="3">
        <v>1</v>
      </c>
      <c r="P5319" s="3">
        <v>90.364699999999999</v>
      </c>
      <c r="Q5319" s="3">
        <v>103</v>
      </c>
      <c r="R5319" s="3">
        <v>103</v>
      </c>
      <c r="S5319" s="3">
        <v>12.635300000000001</v>
      </c>
      <c r="T5319" s="3">
        <v>12.64</v>
      </c>
      <c r="U5319" s="3">
        <v>12.26</v>
      </c>
      <c r="V5319" s="2" t="s">
        <v>855</v>
      </c>
      <c r="W5319" s="2" t="s">
        <v>856</v>
      </c>
      <c r="X5319" s="2" t="s">
        <v>72</v>
      </c>
      <c r="Y5319" s="19" t="str">
        <f>VLOOKUP(G5319,'Verweis Kd-Gruppe'!$A$2:$B$8,2,FALSE)</f>
        <v>EXP</v>
      </c>
      <c r="Z5319" s="19" t="str">
        <f>VLOOKUP(J5319,'Verweis Art-Gruppe'!$A$2:$B$15,2,FALSE)</f>
        <v>Geräte</v>
      </c>
      <c r="AA5319" s="19" t="str">
        <f>VLOOKUP(W5319,'Verweis Vertreter'!$A$2:$B$24,2,FALSE)</f>
        <v>Chahid Drimani</v>
      </c>
      <c r="AB5319" s="12">
        <f t="shared" si="747"/>
        <v>1</v>
      </c>
      <c r="AC5319" s="12">
        <f t="shared" si="752"/>
        <v>90.364699999999999</v>
      </c>
      <c r="AD5319" s="12">
        <f t="shared" si="753"/>
        <v>103</v>
      </c>
      <c r="AE5319" s="12">
        <f t="shared" si="748"/>
        <v>103</v>
      </c>
      <c r="AF5319" s="12">
        <f t="shared" si="749"/>
        <v>12.635300000000001</v>
      </c>
      <c r="AG5319" s="12">
        <f t="shared" si="750"/>
        <v>12.64</v>
      </c>
      <c r="AH5319" s="9">
        <f t="shared" si="754"/>
        <v>0.12271844660194176</v>
      </c>
      <c r="AI5319" s="14">
        <f>VLOOKUP(E5319,'Verweis Faktor'!$A:$B,2,FALSE)</f>
        <v>1</v>
      </c>
      <c r="AJ5319" s="14"/>
      <c r="AK5319" s="14" t="str">
        <f>IF(AL5319="Ja","Versandkosten",VLOOKUP(E5319,'Verweis Belegart'!$A$2:$B$9,2,FALSE))</f>
        <v>Hardware</v>
      </c>
      <c r="AL5319" s="14" t="str">
        <f t="shared" si="755"/>
        <v>Nein</v>
      </c>
      <c r="AM5319" s="14" t="str">
        <f t="shared" si="751"/>
        <v>Positiv</v>
      </c>
    </row>
    <row r="5320" spans="1:39" ht="17.25" customHeight="1" x14ac:dyDescent="0.35">
      <c r="A5320" s="17">
        <v>14574933</v>
      </c>
      <c r="B5320" s="2" t="s">
        <v>2487</v>
      </c>
      <c r="C5320" s="1">
        <v>2025001</v>
      </c>
      <c r="D5320" s="1">
        <v>2001326</v>
      </c>
      <c r="E5320" s="2" t="s">
        <v>34</v>
      </c>
      <c r="F5320" s="2" t="s">
        <v>182</v>
      </c>
      <c r="G5320" s="2" t="s">
        <v>66</v>
      </c>
      <c r="H5320" s="2" t="s">
        <v>1132</v>
      </c>
      <c r="I5320" s="2" t="s">
        <v>1133</v>
      </c>
      <c r="J5320" s="2" t="s">
        <v>103</v>
      </c>
      <c r="K5320" s="2" t="s">
        <v>296</v>
      </c>
      <c r="L5320" s="2" t="s">
        <v>631</v>
      </c>
      <c r="M5320" s="2" t="s">
        <v>632</v>
      </c>
      <c r="N5320" s="2" t="s">
        <v>379</v>
      </c>
      <c r="O5320" s="3">
        <v>2</v>
      </c>
      <c r="P5320" s="3">
        <v>417</v>
      </c>
      <c r="Q5320" s="3">
        <v>438</v>
      </c>
      <c r="R5320" s="3">
        <v>876</v>
      </c>
      <c r="S5320" s="3">
        <v>21</v>
      </c>
      <c r="T5320" s="3">
        <v>42</v>
      </c>
      <c r="U5320" s="3">
        <v>4.79</v>
      </c>
      <c r="V5320" s="2" t="s">
        <v>855</v>
      </c>
      <c r="W5320" s="2" t="s">
        <v>856</v>
      </c>
      <c r="X5320" s="2" t="s">
        <v>72</v>
      </c>
      <c r="Y5320" s="19" t="str">
        <f>VLOOKUP(G5320,'Verweis Kd-Gruppe'!$A$2:$B$8,2,FALSE)</f>
        <v>EXP</v>
      </c>
      <c r="Z5320" s="19" t="str">
        <f>VLOOKUP(J5320,'Verweis Art-Gruppe'!$A$2:$B$15,2,FALSE)</f>
        <v>Geräte</v>
      </c>
      <c r="AA5320" s="19" t="str">
        <f>VLOOKUP(W5320,'Verweis Vertreter'!$A$2:$B$24,2,FALSE)</f>
        <v>Chahid Drimani</v>
      </c>
      <c r="AB5320" s="12">
        <f t="shared" si="747"/>
        <v>2</v>
      </c>
      <c r="AC5320" s="12">
        <f t="shared" si="752"/>
        <v>417</v>
      </c>
      <c r="AD5320" s="12">
        <f t="shared" si="753"/>
        <v>438</v>
      </c>
      <c r="AE5320" s="12">
        <f t="shared" si="748"/>
        <v>876</v>
      </c>
      <c r="AF5320" s="12">
        <f t="shared" si="749"/>
        <v>21</v>
      </c>
      <c r="AG5320" s="12">
        <f t="shared" si="750"/>
        <v>42</v>
      </c>
      <c r="AH5320" s="9">
        <f t="shared" si="754"/>
        <v>4.7945205479452052E-2</v>
      </c>
      <c r="AI5320" s="14">
        <f>VLOOKUP(E5320,'Verweis Faktor'!$A:$B,2,FALSE)</f>
        <v>1</v>
      </c>
      <c r="AJ5320" s="14"/>
      <c r="AK5320" s="14" t="str">
        <f>IF(AL5320="Ja","Versandkosten",VLOOKUP(E5320,'Verweis Belegart'!$A$2:$B$9,2,FALSE))</f>
        <v>Hardware</v>
      </c>
      <c r="AL5320" s="14" t="str">
        <f t="shared" si="755"/>
        <v>Nein</v>
      </c>
      <c r="AM5320" s="14" t="str">
        <f t="shared" si="751"/>
        <v>Positiv</v>
      </c>
    </row>
    <row r="5321" spans="1:39" ht="17.25" customHeight="1" x14ac:dyDescent="0.35">
      <c r="A5321" s="17">
        <v>14574933</v>
      </c>
      <c r="B5321" s="2" t="s">
        <v>2487</v>
      </c>
      <c r="C5321" s="1">
        <v>2025001</v>
      </c>
      <c r="D5321" s="1">
        <v>2001326</v>
      </c>
      <c r="E5321" s="2" t="s">
        <v>34</v>
      </c>
      <c r="F5321" s="2" t="s">
        <v>182</v>
      </c>
      <c r="G5321" s="2" t="s">
        <v>66</v>
      </c>
      <c r="H5321" s="2" t="s">
        <v>1132</v>
      </c>
      <c r="I5321" s="2" t="s">
        <v>1133</v>
      </c>
      <c r="J5321" s="2" t="s">
        <v>103</v>
      </c>
      <c r="K5321" s="2" t="s">
        <v>299</v>
      </c>
      <c r="L5321" s="2" t="s">
        <v>277</v>
      </c>
      <c r="M5321" s="2" t="s">
        <v>278</v>
      </c>
      <c r="N5321" s="2" t="s">
        <v>48</v>
      </c>
      <c r="O5321" s="3">
        <v>2</v>
      </c>
      <c r="P5321" s="3">
        <v>253.2636</v>
      </c>
      <c r="Q5321" s="3">
        <v>269</v>
      </c>
      <c r="R5321" s="3">
        <v>538</v>
      </c>
      <c r="S5321" s="3">
        <v>15.7364</v>
      </c>
      <c r="T5321" s="3">
        <v>31.47</v>
      </c>
      <c r="U5321" s="3">
        <v>5.84</v>
      </c>
      <c r="V5321" s="2" t="s">
        <v>855</v>
      </c>
      <c r="W5321" s="2" t="s">
        <v>856</v>
      </c>
      <c r="X5321" s="2" t="s">
        <v>72</v>
      </c>
      <c r="Y5321" s="19" t="str">
        <f>VLOOKUP(G5321,'Verweis Kd-Gruppe'!$A$2:$B$8,2,FALSE)</f>
        <v>EXP</v>
      </c>
      <c r="Z5321" s="19" t="str">
        <f>VLOOKUP(J5321,'Verweis Art-Gruppe'!$A$2:$B$15,2,FALSE)</f>
        <v>Geräte</v>
      </c>
      <c r="AA5321" s="19" t="str">
        <f>VLOOKUP(W5321,'Verweis Vertreter'!$A$2:$B$24,2,FALSE)</f>
        <v>Chahid Drimani</v>
      </c>
      <c r="AB5321" s="12">
        <f t="shared" si="747"/>
        <v>2</v>
      </c>
      <c r="AC5321" s="12">
        <f t="shared" si="752"/>
        <v>253.2636</v>
      </c>
      <c r="AD5321" s="12">
        <f t="shared" si="753"/>
        <v>269</v>
      </c>
      <c r="AE5321" s="12">
        <f t="shared" si="748"/>
        <v>538</v>
      </c>
      <c r="AF5321" s="12">
        <f t="shared" si="749"/>
        <v>15.7364</v>
      </c>
      <c r="AG5321" s="12">
        <f t="shared" si="750"/>
        <v>31.47</v>
      </c>
      <c r="AH5321" s="9">
        <f t="shared" si="754"/>
        <v>5.8494423791821556E-2</v>
      </c>
      <c r="AI5321" s="14">
        <f>VLOOKUP(E5321,'Verweis Faktor'!$A:$B,2,FALSE)</f>
        <v>1</v>
      </c>
      <c r="AJ5321" s="14"/>
      <c r="AK5321" s="14" t="str">
        <f>IF(AL5321="Ja","Versandkosten",VLOOKUP(E5321,'Verweis Belegart'!$A$2:$B$9,2,FALSE))</f>
        <v>Hardware</v>
      </c>
      <c r="AL5321" s="14" t="str">
        <f t="shared" si="755"/>
        <v>Nein</v>
      </c>
      <c r="AM5321" s="14" t="str">
        <f t="shared" si="751"/>
        <v>Positiv</v>
      </c>
    </row>
    <row r="5322" spans="1:39" ht="17.25" customHeight="1" x14ac:dyDescent="0.35">
      <c r="A5322" s="17">
        <v>14574933</v>
      </c>
      <c r="B5322" s="2" t="s">
        <v>2487</v>
      </c>
      <c r="C5322" s="1">
        <v>2025001</v>
      </c>
      <c r="D5322" s="1">
        <v>2001326</v>
      </c>
      <c r="E5322" s="2" t="s">
        <v>34</v>
      </c>
      <c r="F5322" s="2" t="s">
        <v>182</v>
      </c>
      <c r="G5322" s="2" t="s">
        <v>66</v>
      </c>
      <c r="H5322" s="2" t="s">
        <v>1132</v>
      </c>
      <c r="I5322" s="2" t="s">
        <v>1133</v>
      </c>
      <c r="J5322" s="2" t="s">
        <v>103</v>
      </c>
      <c r="K5322" s="2" t="s">
        <v>300</v>
      </c>
      <c r="L5322" s="2" t="s">
        <v>1556</v>
      </c>
      <c r="M5322" s="2" t="s">
        <v>1557</v>
      </c>
      <c r="N5322" s="2" t="s">
        <v>481</v>
      </c>
      <c r="O5322" s="3">
        <v>1</v>
      </c>
      <c r="P5322" s="3">
        <v>109</v>
      </c>
      <c r="Q5322" s="3">
        <v>123</v>
      </c>
      <c r="R5322" s="3">
        <v>123</v>
      </c>
      <c r="S5322" s="3">
        <v>14</v>
      </c>
      <c r="T5322" s="3">
        <v>14</v>
      </c>
      <c r="U5322" s="3">
        <v>11.38</v>
      </c>
      <c r="V5322" s="2" t="s">
        <v>855</v>
      </c>
      <c r="W5322" s="2" t="s">
        <v>856</v>
      </c>
      <c r="X5322" s="2" t="s">
        <v>72</v>
      </c>
      <c r="Y5322" s="19" t="str">
        <f>VLOOKUP(G5322,'Verweis Kd-Gruppe'!$A$2:$B$8,2,FALSE)</f>
        <v>EXP</v>
      </c>
      <c r="Z5322" s="19" t="str">
        <f>VLOOKUP(J5322,'Verweis Art-Gruppe'!$A$2:$B$15,2,FALSE)</f>
        <v>Geräte</v>
      </c>
      <c r="AA5322" s="19" t="str">
        <f>VLOOKUP(W5322,'Verweis Vertreter'!$A$2:$B$24,2,FALSE)</f>
        <v>Chahid Drimani</v>
      </c>
      <c r="AB5322" s="12">
        <f t="shared" si="747"/>
        <v>1</v>
      </c>
      <c r="AC5322" s="12">
        <f t="shared" si="752"/>
        <v>109</v>
      </c>
      <c r="AD5322" s="12">
        <f t="shared" si="753"/>
        <v>123</v>
      </c>
      <c r="AE5322" s="12">
        <f t="shared" si="748"/>
        <v>123</v>
      </c>
      <c r="AF5322" s="12">
        <f t="shared" si="749"/>
        <v>14</v>
      </c>
      <c r="AG5322" s="12">
        <f t="shared" si="750"/>
        <v>14</v>
      </c>
      <c r="AH5322" s="9">
        <f t="shared" si="754"/>
        <v>0.11382113821138211</v>
      </c>
      <c r="AI5322" s="14">
        <f>VLOOKUP(E5322,'Verweis Faktor'!$A:$B,2,FALSE)</f>
        <v>1</v>
      </c>
      <c r="AJ5322" s="14"/>
      <c r="AK5322" s="14" t="str">
        <f>IF(AL5322="Ja","Versandkosten",VLOOKUP(E5322,'Verweis Belegart'!$A$2:$B$9,2,FALSE))</f>
        <v>Hardware</v>
      </c>
      <c r="AL5322" s="14" t="str">
        <f t="shared" si="755"/>
        <v>Nein</v>
      </c>
      <c r="AM5322" s="14" t="str">
        <f t="shared" si="751"/>
        <v>Positiv</v>
      </c>
    </row>
    <row r="5323" spans="1:39" ht="17.25" customHeight="1" x14ac:dyDescent="0.35">
      <c r="A5323" s="17">
        <v>14574933</v>
      </c>
      <c r="B5323" s="2" t="s">
        <v>2487</v>
      </c>
      <c r="C5323" s="1">
        <v>2025001</v>
      </c>
      <c r="D5323" s="1">
        <v>2001326</v>
      </c>
      <c r="E5323" s="2" t="s">
        <v>34</v>
      </c>
      <c r="F5323" s="2" t="s">
        <v>182</v>
      </c>
      <c r="G5323" s="2" t="s">
        <v>66</v>
      </c>
      <c r="H5323" s="2" t="s">
        <v>1132</v>
      </c>
      <c r="I5323" s="2" t="s">
        <v>1133</v>
      </c>
      <c r="J5323" s="2" t="s">
        <v>103</v>
      </c>
      <c r="K5323" s="2" t="s">
        <v>301</v>
      </c>
      <c r="L5323" s="2" t="s">
        <v>1774</v>
      </c>
      <c r="M5323" s="2" t="s">
        <v>1775</v>
      </c>
      <c r="N5323" s="2" t="s">
        <v>1053</v>
      </c>
      <c r="O5323" s="3">
        <v>7</v>
      </c>
      <c r="P5323" s="3">
        <v>208.5</v>
      </c>
      <c r="Q5323" s="3">
        <v>210</v>
      </c>
      <c r="R5323" s="3">
        <v>1470</v>
      </c>
      <c r="S5323" s="3">
        <v>1.5</v>
      </c>
      <c r="T5323" s="3">
        <v>10.5</v>
      </c>
      <c r="U5323" s="3">
        <v>0.71</v>
      </c>
      <c r="V5323" s="2" t="s">
        <v>855</v>
      </c>
      <c r="W5323" s="2" t="s">
        <v>856</v>
      </c>
      <c r="X5323" s="2" t="s">
        <v>72</v>
      </c>
      <c r="Y5323" s="19" t="str">
        <f>VLOOKUP(G5323,'Verweis Kd-Gruppe'!$A$2:$B$8,2,FALSE)</f>
        <v>EXP</v>
      </c>
      <c r="Z5323" s="19" t="str">
        <f>VLOOKUP(J5323,'Verweis Art-Gruppe'!$A$2:$B$15,2,FALSE)</f>
        <v>Geräte</v>
      </c>
      <c r="AA5323" s="19" t="str">
        <f>VLOOKUP(W5323,'Verweis Vertreter'!$A$2:$B$24,2,FALSE)</f>
        <v>Chahid Drimani</v>
      </c>
      <c r="AB5323" s="12">
        <f t="shared" si="747"/>
        <v>7</v>
      </c>
      <c r="AC5323" s="12">
        <f t="shared" si="752"/>
        <v>208.5</v>
      </c>
      <c r="AD5323" s="12">
        <f t="shared" si="753"/>
        <v>210</v>
      </c>
      <c r="AE5323" s="12">
        <f t="shared" si="748"/>
        <v>1470</v>
      </c>
      <c r="AF5323" s="12">
        <f t="shared" si="749"/>
        <v>1.5</v>
      </c>
      <c r="AG5323" s="12">
        <f t="shared" si="750"/>
        <v>10.5</v>
      </c>
      <c r="AH5323" s="9">
        <f t="shared" si="754"/>
        <v>7.1428571428571426E-3</v>
      </c>
      <c r="AI5323" s="14">
        <f>VLOOKUP(E5323,'Verweis Faktor'!$A:$B,2,FALSE)</f>
        <v>1</v>
      </c>
      <c r="AJ5323" s="14"/>
      <c r="AK5323" s="14" t="str">
        <f>IF(AL5323="Ja","Versandkosten",VLOOKUP(E5323,'Verweis Belegart'!$A$2:$B$9,2,FALSE))</f>
        <v>Hardware</v>
      </c>
      <c r="AL5323" s="14" t="str">
        <f t="shared" si="755"/>
        <v>Nein</v>
      </c>
      <c r="AM5323" s="14" t="str">
        <f t="shared" si="751"/>
        <v>Positiv</v>
      </c>
    </row>
    <row r="5324" spans="1:39" ht="17.25" customHeight="1" x14ac:dyDescent="0.35">
      <c r="A5324" s="17">
        <v>14574933</v>
      </c>
      <c r="B5324" s="2" t="s">
        <v>2487</v>
      </c>
      <c r="C5324" s="1">
        <v>2025001</v>
      </c>
      <c r="D5324" s="1">
        <v>2001326</v>
      </c>
      <c r="E5324" s="2" t="s">
        <v>34</v>
      </c>
      <c r="F5324" s="2" t="s">
        <v>182</v>
      </c>
      <c r="G5324" s="2" t="s">
        <v>66</v>
      </c>
      <c r="H5324" s="2" t="s">
        <v>1132</v>
      </c>
      <c r="I5324" s="2" t="s">
        <v>1133</v>
      </c>
      <c r="J5324" s="2" t="s">
        <v>103</v>
      </c>
      <c r="K5324" s="2" t="s">
        <v>304</v>
      </c>
      <c r="L5324" s="2" t="s">
        <v>281</v>
      </c>
      <c r="M5324" s="2" t="s">
        <v>282</v>
      </c>
      <c r="N5324" s="2" t="s">
        <v>283</v>
      </c>
      <c r="O5324" s="3">
        <v>5</v>
      </c>
      <c r="P5324" s="3">
        <v>494.59449999999998</v>
      </c>
      <c r="Q5324" s="3">
        <v>515</v>
      </c>
      <c r="R5324" s="3">
        <v>2575</v>
      </c>
      <c r="S5324" s="3">
        <v>20.4055</v>
      </c>
      <c r="T5324" s="3">
        <v>102.03</v>
      </c>
      <c r="U5324" s="3">
        <v>3.96</v>
      </c>
      <c r="V5324" s="2" t="s">
        <v>855</v>
      </c>
      <c r="W5324" s="2" t="s">
        <v>856</v>
      </c>
      <c r="X5324" s="2" t="s">
        <v>72</v>
      </c>
      <c r="Y5324" s="19" t="str">
        <f>VLOOKUP(G5324,'Verweis Kd-Gruppe'!$A$2:$B$8,2,FALSE)</f>
        <v>EXP</v>
      </c>
      <c r="Z5324" s="19" t="str">
        <f>VLOOKUP(J5324,'Verweis Art-Gruppe'!$A$2:$B$15,2,FALSE)</f>
        <v>Geräte</v>
      </c>
      <c r="AA5324" s="19" t="str">
        <f>VLOOKUP(W5324,'Verweis Vertreter'!$A$2:$B$24,2,FALSE)</f>
        <v>Chahid Drimani</v>
      </c>
      <c r="AB5324" s="12">
        <f t="shared" si="747"/>
        <v>5</v>
      </c>
      <c r="AC5324" s="12">
        <f t="shared" si="752"/>
        <v>494.59449999999998</v>
      </c>
      <c r="AD5324" s="12">
        <f t="shared" si="753"/>
        <v>515</v>
      </c>
      <c r="AE5324" s="12">
        <f t="shared" si="748"/>
        <v>2575</v>
      </c>
      <c r="AF5324" s="12">
        <f t="shared" si="749"/>
        <v>20.4055</v>
      </c>
      <c r="AG5324" s="12">
        <f t="shared" si="750"/>
        <v>102.03</v>
      </c>
      <c r="AH5324" s="9">
        <f t="shared" si="754"/>
        <v>3.9623300970873784E-2</v>
      </c>
      <c r="AI5324" s="14">
        <f>VLOOKUP(E5324,'Verweis Faktor'!$A:$B,2,FALSE)</f>
        <v>1</v>
      </c>
      <c r="AJ5324" s="14"/>
      <c r="AK5324" s="14" t="str">
        <f>IF(AL5324="Ja","Versandkosten",VLOOKUP(E5324,'Verweis Belegart'!$A$2:$B$9,2,FALSE))</f>
        <v>Hardware</v>
      </c>
      <c r="AL5324" s="14" t="str">
        <f t="shared" si="755"/>
        <v>Nein</v>
      </c>
      <c r="AM5324" s="14" t="str">
        <f t="shared" si="751"/>
        <v>Positiv</v>
      </c>
    </row>
    <row r="5325" spans="1:39" ht="17.25" customHeight="1" x14ac:dyDescent="0.35">
      <c r="A5325" s="17">
        <v>14574933</v>
      </c>
      <c r="B5325" s="2" t="s">
        <v>2487</v>
      </c>
      <c r="C5325" s="1">
        <v>2025001</v>
      </c>
      <c r="D5325" s="1">
        <v>2001326</v>
      </c>
      <c r="E5325" s="2" t="s">
        <v>34</v>
      </c>
      <c r="F5325" s="2" t="s">
        <v>182</v>
      </c>
      <c r="G5325" s="2" t="s">
        <v>66</v>
      </c>
      <c r="H5325" s="2" t="s">
        <v>1132</v>
      </c>
      <c r="I5325" s="2" t="s">
        <v>1133</v>
      </c>
      <c r="J5325" s="2" t="s">
        <v>103</v>
      </c>
      <c r="K5325" s="2" t="s">
        <v>307</v>
      </c>
      <c r="L5325" s="2" t="s">
        <v>1140</v>
      </c>
      <c r="M5325" s="2" t="s">
        <v>1141</v>
      </c>
      <c r="N5325" s="2" t="s">
        <v>1142</v>
      </c>
      <c r="O5325" s="3">
        <v>2</v>
      </c>
      <c r="P5325" s="3">
        <v>93</v>
      </c>
      <c r="Q5325" s="3">
        <v>89</v>
      </c>
      <c r="R5325" s="3">
        <v>178</v>
      </c>
      <c r="S5325" s="3">
        <v>-4</v>
      </c>
      <c r="T5325" s="3">
        <v>-8</v>
      </c>
      <c r="U5325" s="3">
        <v>-4.49</v>
      </c>
      <c r="V5325" s="2" t="s">
        <v>855</v>
      </c>
      <c r="W5325" s="2" t="s">
        <v>856</v>
      </c>
      <c r="X5325" s="2" t="s">
        <v>72</v>
      </c>
      <c r="Y5325" s="19" t="str">
        <f>VLOOKUP(G5325,'Verweis Kd-Gruppe'!$A$2:$B$8,2,FALSE)</f>
        <v>EXP</v>
      </c>
      <c r="Z5325" s="19" t="str">
        <f>VLOOKUP(J5325,'Verweis Art-Gruppe'!$A$2:$B$15,2,FALSE)</f>
        <v>Geräte</v>
      </c>
      <c r="AA5325" s="19" t="str">
        <f>VLOOKUP(W5325,'Verweis Vertreter'!$A$2:$B$24,2,FALSE)</f>
        <v>Chahid Drimani</v>
      </c>
      <c r="AB5325" s="12">
        <f t="shared" si="747"/>
        <v>2</v>
      </c>
      <c r="AC5325" s="12">
        <f t="shared" si="752"/>
        <v>93</v>
      </c>
      <c r="AD5325" s="12">
        <f t="shared" si="753"/>
        <v>89</v>
      </c>
      <c r="AE5325" s="12">
        <f t="shared" si="748"/>
        <v>178</v>
      </c>
      <c r="AF5325" s="12">
        <f t="shared" si="749"/>
        <v>-4</v>
      </c>
      <c r="AG5325" s="12">
        <f t="shared" si="750"/>
        <v>-8</v>
      </c>
      <c r="AH5325" s="9">
        <f t="shared" si="754"/>
        <v>-4.49438202247191E-2</v>
      </c>
      <c r="AI5325" s="14">
        <f>VLOOKUP(E5325,'Verweis Faktor'!$A:$B,2,FALSE)</f>
        <v>1</v>
      </c>
      <c r="AJ5325" s="14"/>
      <c r="AK5325" s="14" t="str">
        <f>IF(AL5325="Ja","Versandkosten",VLOOKUP(E5325,'Verweis Belegart'!$A$2:$B$9,2,FALSE))</f>
        <v>Hardware</v>
      </c>
      <c r="AL5325" s="14" t="str">
        <f t="shared" si="755"/>
        <v>Nein</v>
      </c>
      <c r="AM5325" s="14" t="str">
        <f t="shared" si="751"/>
        <v>Negativ</v>
      </c>
    </row>
    <row r="5326" spans="1:39" ht="17.25" customHeight="1" x14ac:dyDescent="0.35">
      <c r="A5326" s="17">
        <v>14574933</v>
      </c>
      <c r="B5326" s="2" t="s">
        <v>2487</v>
      </c>
      <c r="C5326" s="1">
        <v>2025001</v>
      </c>
      <c r="D5326" s="1">
        <v>2001326</v>
      </c>
      <c r="E5326" s="2" t="s">
        <v>34</v>
      </c>
      <c r="F5326" s="2" t="s">
        <v>182</v>
      </c>
      <c r="G5326" s="2" t="s">
        <v>66</v>
      </c>
      <c r="H5326" s="2" t="s">
        <v>1132</v>
      </c>
      <c r="I5326" s="2" t="s">
        <v>1133</v>
      </c>
      <c r="J5326" s="2" t="s">
        <v>103</v>
      </c>
      <c r="K5326" s="2" t="s">
        <v>311</v>
      </c>
      <c r="L5326" s="2" t="s">
        <v>970</v>
      </c>
      <c r="M5326" s="2" t="s">
        <v>971</v>
      </c>
      <c r="N5326" s="2" t="s">
        <v>943</v>
      </c>
      <c r="O5326" s="3">
        <v>1</v>
      </c>
      <c r="P5326" s="3">
        <v>235</v>
      </c>
      <c r="Q5326" s="3">
        <v>255</v>
      </c>
      <c r="R5326" s="3">
        <v>255</v>
      </c>
      <c r="S5326" s="3">
        <v>20</v>
      </c>
      <c r="T5326" s="3">
        <v>20</v>
      </c>
      <c r="U5326" s="3">
        <v>7.84</v>
      </c>
      <c r="V5326" s="2" t="s">
        <v>855</v>
      </c>
      <c r="W5326" s="2" t="s">
        <v>856</v>
      </c>
      <c r="X5326" s="2" t="s">
        <v>72</v>
      </c>
      <c r="Y5326" s="19" t="str">
        <f>VLOOKUP(G5326,'Verweis Kd-Gruppe'!$A$2:$B$8,2,FALSE)</f>
        <v>EXP</v>
      </c>
      <c r="Z5326" s="19" t="str">
        <f>VLOOKUP(J5326,'Verweis Art-Gruppe'!$A$2:$B$15,2,FALSE)</f>
        <v>Geräte</v>
      </c>
      <c r="AA5326" s="19" t="str">
        <f>VLOOKUP(W5326,'Verweis Vertreter'!$A$2:$B$24,2,FALSE)</f>
        <v>Chahid Drimani</v>
      </c>
      <c r="AB5326" s="12">
        <f t="shared" si="747"/>
        <v>1</v>
      </c>
      <c r="AC5326" s="12">
        <f t="shared" si="752"/>
        <v>235</v>
      </c>
      <c r="AD5326" s="12">
        <f t="shared" si="753"/>
        <v>255</v>
      </c>
      <c r="AE5326" s="12">
        <f t="shared" si="748"/>
        <v>255</v>
      </c>
      <c r="AF5326" s="12">
        <f t="shared" si="749"/>
        <v>20</v>
      </c>
      <c r="AG5326" s="12">
        <f t="shared" si="750"/>
        <v>20</v>
      </c>
      <c r="AH5326" s="9">
        <f t="shared" si="754"/>
        <v>7.8431372549019607E-2</v>
      </c>
      <c r="AI5326" s="14">
        <f>VLOOKUP(E5326,'Verweis Faktor'!$A:$B,2,FALSE)</f>
        <v>1</v>
      </c>
      <c r="AJ5326" s="14"/>
      <c r="AK5326" s="14" t="str">
        <f>IF(AL5326="Ja","Versandkosten",VLOOKUP(E5326,'Verweis Belegart'!$A$2:$B$9,2,FALSE))</f>
        <v>Hardware</v>
      </c>
      <c r="AL5326" s="14" t="str">
        <f t="shared" si="755"/>
        <v>Nein</v>
      </c>
      <c r="AM5326" s="14" t="str">
        <f t="shared" si="751"/>
        <v>Positiv</v>
      </c>
    </row>
    <row r="5327" spans="1:39" ht="17.25" customHeight="1" x14ac:dyDescent="0.35">
      <c r="A5327" s="17">
        <v>14574933</v>
      </c>
      <c r="B5327" s="2" t="s">
        <v>2487</v>
      </c>
      <c r="C5327" s="1">
        <v>2025001</v>
      </c>
      <c r="D5327" s="1">
        <v>2001326</v>
      </c>
      <c r="E5327" s="2" t="s">
        <v>34</v>
      </c>
      <c r="F5327" s="2" t="s">
        <v>182</v>
      </c>
      <c r="G5327" s="2" t="s">
        <v>66</v>
      </c>
      <c r="H5327" s="2" t="s">
        <v>1132</v>
      </c>
      <c r="I5327" s="2" t="s">
        <v>1133</v>
      </c>
      <c r="J5327" s="2" t="s">
        <v>103</v>
      </c>
      <c r="K5327" s="2" t="s">
        <v>478</v>
      </c>
      <c r="L5327" s="2" t="s">
        <v>997</v>
      </c>
      <c r="M5327" s="2" t="s">
        <v>998</v>
      </c>
      <c r="N5327" s="2" t="s">
        <v>999</v>
      </c>
      <c r="O5327" s="3">
        <v>2</v>
      </c>
      <c r="P5327" s="3">
        <v>158.58330000000001</v>
      </c>
      <c r="Q5327" s="3">
        <v>165</v>
      </c>
      <c r="R5327" s="3">
        <v>330</v>
      </c>
      <c r="S5327" s="3">
        <v>6.4166999999999996</v>
      </c>
      <c r="T5327" s="3">
        <v>12.83</v>
      </c>
      <c r="U5327" s="3">
        <v>3.88</v>
      </c>
      <c r="V5327" s="2" t="s">
        <v>855</v>
      </c>
      <c r="W5327" s="2" t="s">
        <v>856</v>
      </c>
      <c r="X5327" s="2" t="s">
        <v>72</v>
      </c>
      <c r="Y5327" s="19" t="str">
        <f>VLOOKUP(G5327,'Verweis Kd-Gruppe'!$A$2:$B$8,2,FALSE)</f>
        <v>EXP</v>
      </c>
      <c r="Z5327" s="19" t="str">
        <f>VLOOKUP(J5327,'Verweis Art-Gruppe'!$A$2:$B$15,2,FALSE)</f>
        <v>Geräte</v>
      </c>
      <c r="AA5327" s="19" t="str">
        <f>VLOOKUP(W5327,'Verweis Vertreter'!$A$2:$B$24,2,FALSE)</f>
        <v>Chahid Drimani</v>
      </c>
      <c r="AB5327" s="12">
        <f t="shared" si="747"/>
        <v>2</v>
      </c>
      <c r="AC5327" s="12">
        <f t="shared" si="752"/>
        <v>158.58330000000001</v>
      </c>
      <c r="AD5327" s="12">
        <f t="shared" si="753"/>
        <v>165</v>
      </c>
      <c r="AE5327" s="12">
        <f t="shared" si="748"/>
        <v>330</v>
      </c>
      <c r="AF5327" s="12">
        <f t="shared" si="749"/>
        <v>6.4166999999999996</v>
      </c>
      <c r="AG5327" s="12">
        <f t="shared" si="750"/>
        <v>12.83</v>
      </c>
      <c r="AH5327" s="9">
        <f t="shared" si="754"/>
        <v>3.8878787878787881E-2</v>
      </c>
      <c r="AI5327" s="14">
        <f>VLOOKUP(E5327,'Verweis Faktor'!$A:$B,2,FALSE)</f>
        <v>1</v>
      </c>
      <c r="AJ5327" s="14"/>
      <c r="AK5327" s="14" t="str">
        <f>IF(AL5327="Ja","Versandkosten",VLOOKUP(E5327,'Verweis Belegart'!$A$2:$B$9,2,FALSE))</f>
        <v>Hardware</v>
      </c>
      <c r="AL5327" s="14" t="str">
        <f t="shared" si="755"/>
        <v>Nein</v>
      </c>
      <c r="AM5327" s="14" t="str">
        <f t="shared" si="751"/>
        <v>Positiv</v>
      </c>
    </row>
    <row r="5328" spans="1:39" ht="17.25" customHeight="1" x14ac:dyDescent="0.35">
      <c r="A5328" s="17">
        <v>14574933</v>
      </c>
      <c r="B5328" s="2" t="s">
        <v>2487</v>
      </c>
      <c r="C5328" s="1">
        <v>2025001</v>
      </c>
      <c r="D5328" s="1">
        <v>2001326</v>
      </c>
      <c r="E5328" s="2" t="s">
        <v>34</v>
      </c>
      <c r="F5328" s="2" t="s">
        <v>182</v>
      </c>
      <c r="G5328" s="2" t="s">
        <v>66</v>
      </c>
      <c r="H5328" s="2" t="s">
        <v>1132</v>
      </c>
      <c r="I5328" s="2" t="s">
        <v>1133</v>
      </c>
      <c r="J5328" s="2" t="s">
        <v>103</v>
      </c>
      <c r="K5328" s="2" t="s">
        <v>482</v>
      </c>
      <c r="L5328" s="2" t="s">
        <v>345</v>
      </c>
      <c r="M5328" s="2" t="s">
        <v>346</v>
      </c>
      <c r="N5328" s="2" t="s">
        <v>347</v>
      </c>
      <c r="O5328" s="3">
        <v>4</v>
      </c>
      <c r="P5328" s="3">
        <v>759</v>
      </c>
      <c r="Q5328" s="3">
        <v>775</v>
      </c>
      <c r="R5328" s="3">
        <v>3100</v>
      </c>
      <c r="S5328" s="3">
        <v>16</v>
      </c>
      <c r="T5328" s="3">
        <v>64</v>
      </c>
      <c r="U5328" s="3">
        <v>2.06</v>
      </c>
      <c r="V5328" s="2" t="s">
        <v>855</v>
      </c>
      <c r="W5328" s="2" t="s">
        <v>856</v>
      </c>
      <c r="X5328" s="2" t="s">
        <v>72</v>
      </c>
      <c r="Y5328" s="19" t="str">
        <f>VLOOKUP(G5328,'Verweis Kd-Gruppe'!$A$2:$B$8,2,FALSE)</f>
        <v>EXP</v>
      </c>
      <c r="Z5328" s="19" t="str">
        <f>VLOOKUP(J5328,'Verweis Art-Gruppe'!$A$2:$B$15,2,FALSE)</f>
        <v>Geräte</v>
      </c>
      <c r="AA5328" s="19" t="str">
        <f>VLOOKUP(W5328,'Verweis Vertreter'!$A$2:$B$24,2,FALSE)</f>
        <v>Chahid Drimani</v>
      </c>
      <c r="AB5328" s="12">
        <f t="shared" si="747"/>
        <v>4</v>
      </c>
      <c r="AC5328" s="12">
        <f t="shared" si="752"/>
        <v>759</v>
      </c>
      <c r="AD5328" s="12">
        <f t="shared" si="753"/>
        <v>775</v>
      </c>
      <c r="AE5328" s="12">
        <f t="shared" si="748"/>
        <v>3100</v>
      </c>
      <c r="AF5328" s="12">
        <f t="shared" si="749"/>
        <v>16</v>
      </c>
      <c r="AG5328" s="12">
        <f t="shared" si="750"/>
        <v>64</v>
      </c>
      <c r="AH5328" s="9">
        <f t="shared" si="754"/>
        <v>2.0645161290322581E-2</v>
      </c>
      <c r="AI5328" s="14">
        <f>VLOOKUP(E5328,'Verweis Faktor'!$A:$B,2,FALSE)</f>
        <v>1</v>
      </c>
      <c r="AJ5328" s="14"/>
      <c r="AK5328" s="14" t="str">
        <f>IF(AL5328="Ja","Versandkosten",VLOOKUP(E5328,'Verweis Belegart'!$A$2:$B$9,2,FALSE))</f>
        <v>Hardware</v>
      </c>
      <c r="AL5328" s="14" t="str">
        <f t="shared" si="755"/>
        <v>Nein</v>
      </c>
      <c r="AM5328" s="14" t="str">
        <f t="shared" si="751"/>
        <v>Positiv</v>
      </c>
    </row>
    <row r="5329" spans="1:39" ht="17.25" customHeight="1" x14ac:dyDescent="0.35">
      <c r="A5329" s="17">
        <v>14574933</v>
      </c>
      <c r="B5329" s="2" t="s">
        <v>2487</v>
      </c>
      <c r="C5329" s="1">
        <v>2025001</v>
      </c>
      <c r="D5329" s="1">
        <v>2001326</v>
      </c>
      <c r="E5329" s="2" t="s">
        <v>34</v>
      </c>
      <c r="F5329" s="2" t="s">
        <v>182</v>
      </c>
      <c r="G5329" s="2" t="s">
        <v>66</v>
      </c>
      <c r="H5329" s="2" t="s">
        <v>1132</v>
      </c>
      <c r="I5329" s="2" t="s">
        <v>1133</v>
      </c>
      <c r="J5329" s="2" t="s">
        <v>304</v>
      </c>
      <c r="K5329" s="2" t="s">
        <v>485</v>
      </c>
      <c r="L5329" s="2" t="s">
        <v>825</v>
      </c>
      <c r="M5329" s="2" t="s">
        <v>826</v>
      </c>
      <c r="N5329" s="2" t="s">
        <v>827</v>
      </c>
      <c r="O5329" s="3">
        <v>1</v>
      </c>
      <c r="P5329" s="3">
        <v>105.0431</v>
      </c>
      <c r="Q5329" s="3">
        <v>114</v>
      </c>
      <c r="R5329" s="3">
        <v>114</v>
      </c>
      <c r="S5329" s="3">
        <v>8.9568999999999992</v>
      </c>
      <c r="T5329" s="3">
        <v>8.9600000000000009</v>
      </c>
      <c r="U5329" s="3">
        <v>7.85</v>
      </c>
      <c r="V5329" s="2" t="s">
        <v>855</v>
      </c>
      <c r="W5329" s="2" t="s">
        <v>856</v>
      </c>
      <c r="X5329" s="2" t="s">
        <v>72</v>
      </c>
      <c r="Y5329" s="19" t="str">
        <f>VLOOKUP(G5329,'Verweis Kd-Gruppe'!$A$2:$B$8,2,FALSE)</f>
        <v>EXP</v>
      </c>
      <c r="Z5329" s="19" t="str">
        <f>VLOOKUP(J5329,'Verweis Art-Gruppe'!$A$2:$B$15,2,FALSE)</f>
        <v>Zubehör</v>
      </c>
      <c r="AA5329" s="19" t="str">
        <f>VLOOKUP(W5329,'Verweis Vertreter'!$A$2:$B$24,2,FALSE)</f>
        <v>Chahid Drimani</v>
      </c>
      <c r="AB5329" s="12">
        <f t="shared" si="747"/>
        <v>1</v>
      </c>
      <c r="AC5329" s="12">
        <f t="shared" si="752"/>
        <v>105.0431</v>
      </c>
      <c r="AD5329" s="12">
        <f t="shared" si="753"/>
        <v>114</v>
      </c>
      <c r="AE5329" s="12">
        <f t="shared" si="748"/>
        <v>114</v>
      </c>
      <c r="AF5329" s="12">
        <f t="shared" si="749"/>
        <v>8.9568999999999992</v>
      </c>
      <c r="AG5329" s="12">
        <f t="shared" si="750"/>
        <v>8.9600000000000009</v>
      </c>
      <c r="AH5329" s="9">
        <f t="shared" si="754"/>
        <v>7.8596491228070178E-2</v>
      </c>
      <c r="AI5329" s="14">
        <f>VLOOKUP(E5329,'Verweis Faktor'!$A:$B,2,FALSE)</f>
        <v>1</v>
      </c>
      <c r="AJ5329" s="14"/>
      <c r="AK5329" s="14" t="str">
        <f>IF(AL5329="Ja","Versandkosten",VLOOKUP(E5329,'Verweis Belegart'!$A$2:$B$9,2,FALSE))</f>
        <v>Hardware</v>
      </c>
      <c r="AL5329" s="14" t="str">
        <f t="shared" si="755"/>
        <v>Nein</v>
      </c>
      <c r="AM5329" s="14" t="str">
        <f t="shared" si="751"/>
        <v>Positiv</v>
      </c>
    </row>
    <row r="5330" spans="1:39" ht="17.25" customHeight="1" x14ac:dyDescent="0.35">
      <c r="A5330" s="17">
        <v>14574933</v>
      </c>
      <c r="B5330" s="2" t="s">
        <v>2487</v>
      </c>
      <c r="C5330" s="1">
        <v>2025001</v>
      </c>
      <c r="D5330" s="1">
        <v>2001326</v>
      </c>
      <c r="E5330" s="2" t="s">
        <v>34</v>
      </c>
      <c r="F5330" s="2" t="s">
        <v>182</v>
      </c>
      <c r="G5330" s="2" t="s">
        <v>66</v>
      </c>
      <c r="H5330" s="2" t="s">
        <v>1132</v>
      </c>
      <c r="I5330" s="2" t="s">
        <v>1133</v>
      </c>
      <c r="J5330" s="2" t="s">
        <v>103</v>
      </c>
      <c r="K5330" s="2" t="s">
        <v>486</v>
      </c>
      <c r="L5330" s="2" t="s">
        <v>1797</v>
      </c>
      <c r="M5330" s="2" t="s">
        <v>1798</v>
      </c>
      <c r="N5330" s="2" t="s">
        <v>1799</v>
      </c>
      <c r="O5330" s="3">
        <v>1</v>
      </c>
      <c r="P5330" s="3">
        <v>153</v>
      </c>
      <c r="Q5330" s="3">
        <v>149</v>
      </c>
      <c r="R5330" s="3">
        <v>149</v>
      </c>
      <c r="S5330" s="3">
        <v>-4</v>
      </c>
      <c r="T5330" s="3">
        <v>-4</v>
      </c>
      <c r="U5330" s="3">
        <v>-2.68</v>
      </c>
      <c r="V5330" s="2" t="s">
        <v>855</v>
      </c>
      <c r="W5330" s="2" t="s">
        <v>856</v>
      </c>
      <c r="X5330" s="2" t="s">
        <v>72</v>
      </c>
      <c r="Y5330" s="19" t="str">
        <f>VLOOKUP(G5330,'Verweis Kd-Gruppe'!$A$2:$B$8,2,FALSE)</f>
        <v>EXP</v>
      </c>
      <c r="Z5330" s="19" t="str">
        <f>VLOOKUP(J5330,'Verweis Art-Gruppe'!$A$2:$B$15,2,FALSE)</f>
        <v>Geräte</v>
      </c>
      <c r="AA5330" s="19" t="str">
        <f>VLOOKUP(W5330,'Verweis Vertreter'!$A$2:$B$24,2,FALSE)</f>
        <v>Chahid Drimani</v>
      </c>
      <c r="AB5330" s="12">
        <f t="shared" si="747"/>
        <v>1</v>
      </c>
      <c r="AC5330" s="12">
        <f t="shared" si="752"/>
        <v>153</v>
      </c>
      <c r="AD5330" s="12">
        <f t="shared" si="753"/>
        <v>149</v>
      </c>
      <c r="AE5330" s="12">
        <f t="shared" si="748"/>
        <v>149</v>
      </c>
      <c r="AF5330" s="12">
        <f t="shared" si="749"/>
        <v>-4</v>
      </c>
      <c r="AG5330" s="12">
        <f t="shared" si="750"/>
        <v>-4</v>
      </c>
      <c r="AH5330" s="9">
        <f t="shared" si="754"/>
        <v>-2.6845637583892617E-2</v>
      </c>
      <c r="AI5330" s="14">
        <f>VLOOKUP(E5330,'Verweis Faktor'!$A:$B,2,FALSE)</f>
        <v>1</v>
      </c>
      <c r="AJ5330" s="14"/>
      <c r="AK5330" s="14" t="str">
        <f>IF(AL5330="Ja","Versandkosten",VLOOKUP(E5330,'Verweis Belegart'!$A$2:$B$9,2,FALSE))</f>
        <v>Hardware</v>
      </c>
      <c r="AL5330" s="14" t="str">
        <f t="shared" si="755"/>
        <v>Nein</v>
      </c>
      <c r="AM5330" s="14" t="str">
        <f t="shared" si="751"/>
        <v>Negativ</v>
      </c>
    </row>
    <row r="5331" spans="1:39" ht="17.25" customHeight="1" x14ac:dyDescent="0.35">
      <c r="A5331" s="17">
        <v>14574933</v>
      </c>
      <c r="B5331" s="2" t="s">
        <v>2487</v>
      </c>
      <c r="C5331" s="1">
        <v>2025001</v>
      </c>
      <c r="D5331" s="1">
        <v>2001326</v>
      </c>
      <c r="E5331" s="2" t="s">
        <v>34</v>
      </c>
      <c r="F5331" s="2" t="s">
        <v>182</v>
      </c>
      <c r="G5331" s="2" t="s">
        <v>66</v>
      </c>
      <c r="H5331" s="2" t="s">
        <v>1132</v>
      </c>
      <c r="I5331" s="2" t="s">
        <v>1133</v>
      </c>
      <c r="J5331" s="2" t="s">
        <v>304</v>
      </c>
      <c r="K5331" s="2" t="s">
        <v>490</v>
      </c>
      <c r="L5331" s="2" t="s">
        <v>532</v>
      </c>
      <c r="M5331" s="2" t="s">
        <v>533</v>
      </c>
      <c r="N5331" s="2" t="s">
        <v>534</v>
      </c>
      <c r="O5331" s="3">
        <v>5</v>
      </c>
      <c r="P5331" s="3">
        <v>190</v>
      </c>
      <c r="Q5331" s="3">
        <v>193</v>
      </c>
      <c r="R5331" s="3">
        <v>965</v>
      </c>
      <c r="S5331" s="3">
        <v>3</v>
      </c>
      <c r="T5331" s="3">
        <v>15</v>
      </c>
      <c r="U5331" s="3">
        <v>1.55</v>
      </c>
      <c r="V5331" s="2" t="s">
        <v>855</v>
      </c>
      <c r="W5331" s="2" t="s">
        <v>856</v>
      </c>
      <c r="X5331" s="2" t="s">
        <v>72</v>
      </c>
      <c r="Y5331" s="19" t="str">
        <f>VLOOKUP(G5331,'Verweis Kd-Gruppe'!$A$2:$B$8,2,FALSE)</f>
        <v>EXP</v>
      </c>
      <c r="Z5331" s="19" t="str">
        <f>VLOOKUP(J5331,'Verweis Art-Gruppe'!$A$2:$B$15,2,FALSE)</f>
        <v>Zubehör</v>
      </c>
      <c r="AA5331" s="19" t="str">
        <f>VLOOKUP(W5331,'Verweis Vertreter'!$A$2:$B$24,2,FALSE)</f>
        <v>Chahid Drimani</v>
      </c>
      <c r="AB5331" s="12">
        <f t="shared" si="747"/>
        <v>5</v>
      </c>
      <c r="AC5331" s="12">
        <f t="shared" si="752"/>
        <v>190</v>
      </c>
      <c r="AD5331" s="12">
        <f t="shared" si="753"/>
        <v>193</v>
      </c>
      <c r="AE5331" s="12">
        <f t="shared" si="748"/>
        <v>965</v>
      </c>
      <c r="AF5331" s="12">
        <f t="shared" si="749"/>
        <v>3</v>
      </c>
      <c r="AG5331" s="12">
        <f t="shared" si="750"/>
        <v>15</v>
      </c>
      <c r="AH5331" s="9">
        <f t="shared" si="754"/>
        <v>1.5544041450777202E-2</v>
      </c>
      <c r="AI5331" s="14">
        <f>VLOOKUP(E5331,'Verweis Faktor'!$A:$B,2,FALSE)</f>
        <v>1</v>
      </c>
      <c r="AJ5331" s="14"/>
      <c r="AK5331" s="14" t="str">
        <f>IF(AL5331="Ja","Versandkosten",VLOOKUP(E5331,'Verweis Belegart'!$A$2:$B$9,2,FALSE))</f>
        <v>Hardware</v>
      </c>
      <c r="AL5331" s="14" t="str">
        <f t="shared" si="755"/>
        <v>Nein</v>
      </c>
      <c r="AM5331" s="14" t="str">
        <f t="shared" si="751"/>
        <v>Positiv</v>
      </c>
    </row>
    <row r="5332" spans="1:39" ht="17.25" customHeight="1" x14ac:dyDescent="0.35">
      <c r="A5332" s="17">
        <v>14574933</v>
      </c>
      <c r="B5332" s="2" t="s">
        <v>2487</v>
      </c>
      <c r="C5332" s="1">
        <v>2025001</v>
      </c>
      <c r="D5332" s="1">
        <v>2001326</v>
      </c>
      <c r="E5332" s="2" t="s">
        <v>34</v>
      </c>
      <c r="F5332" s="2" t="s">
        <v>182</v>
      </c>
      <c r="G5332" s="2" t="s">
        <v>66</v>
      </c>
      <c r="H5332" s="2" t="s">
        <v>1132</v>
      </c>
      <c r="I5332" s="2" t="s">
        <v>1133</v>
      </c>
      <c r="J5332" s="2" t="s">
        <v>103</v>
      </c>
      <c r="K5332" s="2" t="s">
        <v>494</v>
      </c>
      <c r="L5332" s="2" t="s">
        <v>305</v>
      </c>
      <c r="M5332" s="2" t="s">
        <v>306</v>
      </c>
      <c r="N5332" s="2" t="s">
        <v>283</v>
      </c>
      <c r="O5332" s="3">
        <v>5</v>
      </c>
      <c r="P5332" s="3">
        <v>491.02229999999997</v>
      </c>
      <c r="Q5332" s="3">
        <v>515</v>
      </c>
      <c r="R5332" s="3">
        <v>2575</v>
      </c>
      <c r="S5332" s="3">
        <v>23.977699999999999</v>
      </c>
      <c r="T5332" s="3">
        <v>119.89</v>
      </c>
      <c r="U5332" s="3">
        <v>4.6500000000000004</v>
      </c>
      <c r="V5332" s="2" t="s">
        <v>855</v>
      </c>
      <c r="W5332" s="2" t="s">
        <v>856</v>
      </c>
      <c r="X5332" s="2" t="s">
        <v>72</v>
      </c>
      <c r="Y5332" s="19" t="str">
        <f>VLOOKUP(G5332,'Verweis Kd-Gruppe'!$A$2:$B$8,2,FALSE)</f>
        <v>EXP</v>
      </c>
      <c r="Z5332" s="19" t="str">
        <f>VLOOKUP(J5332,'Verweis Art-Gruppe'!$A$2:$B$15,2,FALSE)</f>
        <v>Geräte</v>
      </c>
      <c r="AA5332" s="19" t="str">
        <f>VLOOKUP(W5332,'Verweis Vertreter'!$A$2:$B$24,2,FALSE)</f>
        <v>Chahid Drimani</v>
      </c>
      <c r="AB5332" s="12">
        <f t="shared" si="747"/>
        <v>5</v>
      </c>
      <c r="AC5332" s="12">
        <f t="shared" si="752"/>
        <v>491.02229999999997</v>
      </c>
      <c r="AD5332" s="12">
        <f t="shared" si="753"/>
        <v>515</v>
      </c>
      <c r="AE5332" s="12">
        <f t="shared" si="748"/>
        <v>2575</v>
      </c>
      <c r="AF5332" s="12">
        <f t="shared" si="749"/>
        <v>23.977699999999999</v>
      </c>
      <c r="AG5332" s="12">
        <f t="shared" si="750"/>
        <v>119.89</v>
      </c>
      <c r="AH5332" s="9">
        <f t="shared" si="754"/>
        <v>4.6559223300970877E-2</v>
      </c>
      <c r="AI5332" s="14">
        <f>VLOOKUP(E5332,'Verweis Faktor'!$A:$B,2,FALSE)</f>
        <v>1</v>
      </c>
      <c r="AJ5332" s="14"/>
      <c r="AK5332" s="14" t="str">
        <f>IF(AL5332="Ja","Versandkosten",VLOOKUP(E5332,'Verweis Belegart'!$A$2:$B$9,2,FALSE))</f>
        <v>Hardware</v>
      </c>
      <c r="AL5332" s="14" t="str">
        <f t="shared" si="755"/>
        <v>Nein</v>
      </c>
      <c r="AM5332" s="14" t="str">
        <f t="shared" si="751"/>
        <v>Positiv</v>
      </c>
    </row>
    <row r="5333" spans="1:39" ht="17.25" customHeight="1" x14ac:dyDescent="0.35">
      <c r="A5333" s="17">
        <v>14574933</v>
      </c>
      <c r="B5333" s="2" t="s">
        <v>2487</v>
      </c>
      <c r="C5333" s="1">
        <v>2025001</v>
      </c>
      <c r="D5333" s="1">
        <v>2001326</v>
      </c>
      <c r="E5333" s="2" t="s">
        <v>34</v>
      </c>
      <c r="F5333" s="2" t="s">
        <v>182</v>
      </c>
      <c r="G5333" s="2" t="s">
        <v>66</v>
      </c>
      <c r="H5333" s="2" t="s">
        <v>1132</v>
      </c>
      <c r="I5333" s="2" t="s">
        <v>1133</v>
      </c>
      <c r="J5333" s="2" t="s">
        <v>103</v>
      </c>
      <c r="K5333" s="2" t="s">
        <v>498</v>
      </c>
      <c r="L5333" s="2" t="s">
        <v>872</v>
      </c>
      <c r="M5333" s="2" t="s">
        <v>873</v>
      </c>
      <c r="N5333" s="2" t="s">
        <v>404</v>
      </c>
      <c r="O5333" s="3">
        <v>3</v>
      </c>
      <c r="P5333" s="3">
        <v>238</v>
      </c>
      <c r="Q5333" s="3">
        <v>244</v>
      </c>
      <c r="R5333" s="3">
        <v>732</v>
      </c>
      <c r="S5333" s="3">
        <v>6</v>
      </c>
      <c r="T5333" s="3">
        <v>18</v>
      </c>
      <c r="U5333" s="3">
        <v>2.4500000000000002</v>
      </c>
      <c r="V5333" s="2" t="s">
        <v>855</v>
      </c>
      <c r="W5333" s="2" t="s">
        <v>856</v>
      </c>
      <c r="X5333" s="2" t="s">
        <v>72</v>
      </c>
      <c r="Y5333" s="19" t="str">
        <f>VLOOKUP(G5333,'Verweis Kd-Gruppe'!$A$2:$B$8,2,FALSE)</f>
        <v>EXP</v>
      </c>
      <c r="Z5333" s="19" t="str">
        <f>VLOOKUP(J5333,'Verweis Art-Gruppe'!$A$2:$B$15,2,FALSE)</f>
        <v>Geräte</v>
      </c>
      <c r="AA5333" s="19" t="str">
        <f>VLOOKUP(W5333,'Verweis Vertreter'!$A$2:$B$24,2,FALSE)</f>
        <v>Chahid Drimani</v>
      </c>
      <c r="AB5333" s="12">
        <f t="shared" si="747"/>
        <v>3</v>
      </c>
      <c r="AC5333" s="12">
        <f t="shared" si="752"/>
        <v>238</v>
      </c>
      <c r="AD5333" s="12">
        <f t="shared" si="753"/>
        <v>244</v>
      </c>
      <c r="AE5333" s="12">
        <f t="shared" si="748"/>
        <v>732</v>
      </c>
      <c r="AF5333" s="12">
        <f t="shared" si="749"/>
        <v>6</v>
      </c>
      <c r="AG5333" s="12">
        <f t="shared" si="750"/>
        <v>18</v>
      </c>
      <c r="AH5333" s="9">
        <f t="shared" si="754"/>
        <v>2.4590163934426229E-2</v>
      </c>
      <c r="AI5333" s="14">
        <f>VLOOKUP(E5333,'Verweis Faktor'!$A:$B,2,FALSE)</f>
        <v>1</v>
      </c>
      <c r="AJ5333" s="14"/>
      <c r="AK5333" s="14" t="str">
        <f>IF(AL5333="Ja","Versandkosten",VLOOKUP(E5333,'Verweis Belegart'!$A$2:$B$9,2,FALSE))</f>
        <v>Hardware</v>
      </c>
      <c r="AL5333" s="14" t="str">
        <f t="shared" si="755"/>
        <v>Nein</v>
      </c>
      <c r="AM5333" s="14" t="str">
        <f t="shared" si="751"/>
        <v>Positiv</v>
      </c>
    </row>
    <row r="5334" spans="1:39" ht="17.25" customHeight="1" x14ac:dyDescent="0.35">
      <c r="A5334" s="17">
        <v>14574933</v>
      </c>
      <c r="B5334" s="2" t="s">
        <v>2487</v>
      </c>
      <c r="C5334" s="1">
        <v>2025001</v>
      </c>
      <c r="D5334" s="1">
        <v>2001326</v>
      </c>
      <c r="E5334" s="2" t="s">
        <v>34</v>
      </c>
      <c r="F5334" s="2" t="s">
        <v>182</v>
      </c>
      <c r="G5334" s="2" t="s">
        <v>66</v>
      </c>
      <c r="H5334" s="2" t="s">
        <v>1132</v>
      </c>
      <c r="I5334" s="2" t="s">
        <v>1133</v>
      </c>
      <c r="J5334" s="2" t="s">
        <v>103</v>
      </c>
      <c r="K5334" s="2" t="s">
        <v>499</v>
      </c>
      <c r="L5334" s="2" t="s">
        <v>429</v>
      </c>
      <c r="M5334" s="2" t="s">
        <v>430</v>
      </c>
      <c r="N5334" s="2" t="s">
        <v>41</v>
      </c>
      <c r="O5334" s="3">
        <v>5</v>
      </c>
      <c r="P5334" s="3">
        <v>223.98009999999999</v>
      </c>
      <c r="Q5334" s="3">
        <v>236</v>
      </c>
      <c r="R5334" s="3">
        <v>1180</v>
      </c>
      <c r="S5334" s="3">
        <v>12.0199</v>
      </c>
      <c r="T5334" s="3">
        <v>60.1</v>
      </c>
      <c r="U5334" s="3">
        <v>5.09</v>
      </c>
      <c r="V5334" s="2" t="s">
        <v>855</v>
      </c>
      <c r="W5334" s="2" t="s">
        <v>856</v>
      </c>
      <c r="X5334" s="2" t="s">
        <v>72</v>
      </c>
      <c r="Y5334" s="19" t="str">
        <f>VLOOKUP(G5334,'Verweis Kd-Gruppe'!$A$2:$B$8,2,FALSE)</f>
        <v>EXP</v>
      </c>
      <c r="Z5334" s="19" t="str">
        <f>VLOOKUP(J5334,'Verweis Art-Gruppe'!$A$2:$B$15,2,FALSE)</f>
        <v>Geräte</v>
      </c>
      <c r="AA5334" s="19" t="str">
        <f>VLOOKUP(W5334,'Verweis Vertreter'!$A$2:$B$24,2,FALSE)</f>
        <v>Chahid Drimani</v>
      </c>
      <c r="AB5334" s="12">
        <f t="shared" si="747"/>
        <v>5</v>
      </c>
      <c r="AC5334" s="12">
        <f t="shared" si="752"/>
        <v>223.98009999999999</v>
      </c>
      <c r="AD5334" s="12">
        <f t="shared" si="753"/>
        <v>236</v>
      </c>
      <c r="AE5334" s="12">
        <f t="shared" si="748"/>
        <v>1180</v>
      </c>
      <c r="AF5334" s="12">
        <f t="shared" si="749"/>
        <v>12.0199</v>
      </c>
      <c r="AG5334" s="12">
        <f t="shared" si="750"/>
        <v>60.1</v>
      </c>
      <c r="AH5334" s="9">
        <f t="shared" si="754"/>
        <v>5.093220338983051E-2</v>
      </c>
      <c r="AI5334" s="14">
        <f>VLOOKUP(E5334,'Verweis Faktor'!$A:$B,2,FALSE)</f>
        <v>1</v>
      </c>
      <c r="AJ5334" s="14"/>
      <c r="AK5334" s="14" t="str">
        <f>IF(AL5334="Ja","Versandkosten",VLOOKUP(E5334,'Verweis Belegart'!$A$2:$B$9,2,FALSE))</f>
        <v>Hardware</v>
      </c>
      <c r="AL5334" s="14" t="str">
        <f t="shared" si="755"/>
        <v>Nein</v>
      </c>
      <c r="AM5334" s="14" t="str">
        <f t="shared" si="751"/>
        <v>Positiv</v>
      </c>
    </row>
    <row r="5335" spans="1:39" ht="17.25" customHeight="1" x14ac:dyDescent="0.35">
      <c r="A5335" s="17">
        <v>14575134</v>
      </c>
      <c r="B5335" s="2" t="s">
        <v>2487</v>
      </c>
      <c r="C5335" s="1">
        <v>2025001</v>
      </c>
      <c r="D5335" s="1">
        <v>2001327</v>
      </c>
      <c r="E5335" s="2" t="s">
        <v>34</v>
      </c>
      <c r="F5335" s="2" t="s">
        <v>142</v>
      </c>
      <c r="G5335" s="2" t="s">
        <v>707</v>
      </c>
      <c r="H5335" s="2" t="s">
        <v>708</v>
      </c>
      <c r="I5335" s="2" t="s">
        <v>2599</v>
      </c>
      <c r="J5335" s="2" t="s">
        <v>304</v>
      </c>
      <c r="K5335" s="2" t="s">
        <v>28</v>
      </c>
      <c r="L5335" s="2" t="s">
        <v>1635</v>
      </c>
      <c r="M5335" s="2" t="s">
        <v>1636</v>
      </c>
      <c r="N5335" s="2" t="s">
        <v>1210</v>
      </c>
      <c r="O5335" s="3">
        <v>1</v>
      </c>
      <c r="P5335" s="3">
        <v>182</v>
      </c>
      <c r="Q5335" s="3">
        <v>258.95999999999998</v>
      </c>
      <c r="R5335" s="3">
        <v>258.95999999999998</v>
      </c>
      <c r="S5335" s="3">
        <v>76.959999999999994</v>
      </c>
      <c r="T5335" s="3">
        <v>35.61</v>
      </c>
      <c r="U5335" s="3">
        <v>29.71</v>
      </c>
      <c r="V5335" s="2" t="s">
        <v>710</v>
      </c>
      <c r="W5335" s="2" t="s">
        <v>711</v>
      </c>
      <c r="X5335" s="2" t="s">
        <v>712</v>
      </c>
      <c r="Y5335" s="19" t="str">
        <f>VLOOKUP(G5335,'Verweis Kd-Gruppe'!$A$2:$B$8,2,FALSE)</f>
        <v>FHK</v>
      </c>
      <c r="Z5335" s="19" t="str">
        <f>VLOOKUP(J5335,'Verweis Art-Gruppe'!$A$2:$B$15,2,FALSE)</f>
        <v>Zubehör</v>
      </c>
      <c r="AA5335" s="19" t="str">
        <f>VLOOKUP(W5335,'Verweis Vertreter'!$A$2:$B$24,2,FALSE)</f>
        <v>Zentrale</v>
      </c>
      <c r="AB5335" s="12">
        <f t="shared" si="747"/>
        <v>1</v>
      </c>
      <c r="AC5335" s="12">
        <f t="shared" si="752"/>
        <v>182</v>
      </c>
      <c r="AD5335" s="12">
        <f t="shared" si="753"/>
        <v>258.95999999999998</v>
      </c>
      <c r="AE5335" s="12">
        <f t="shared" si="748"/>
        <v>258.95999999999998</v>
      </c>
      <c r="AF5335" s="12">
        <f t="shared" si="749"/>
        <v>76.959999999999994</v>
      </c>
      <c r="AG5335" s="12">
        <f t="shared" si="750"/>
        <v>35.61</v>
      </c>
      <c r="AH5335" s="9">
        <f t="shared" si="754"/>
        <v>0.13751158480074144</v>
      </c>
      <c r="AI5335" s="14">
        <f>VLOOKUP(E5335,'Verweis Faktor'!$A:$B,2,FALSE)</f>
        <v>1</v>
      </c>
      <c r="AJ5335" s="14"/>
      <c r="AK5335" s="14" t="str">
        <f>IF(AL5335="Ja","Versandkosten",VLOOKUP(E5335,'Verweis Belegart'!$A$2:$B$9,2,FALSE))</f>
        <v>Hardware</v>
      </c>
      <c r="AL5335" s="14" t="str">
        <f t="shared" si="755"/>
        <v>Nein</v>
      </c>
      <c r="AM5335" s="14" t="str">
        <f t="shared" si="751"/>
        <v>Positiv</v>
      </c>
    </row>
    <row r="5336" spans="1:39" ht="17.25" customHeight="1" x14ac:dyDescent="0.35">
      <c r="A5336" s="17">
        <v>14575138</v>
      </c>
      <c r="B5336" s="2" t="s">
        <v>2487</v>
      </c>
      <c r="C5336" s="1">
        <v>2025001</v>
      </c>
      <c r="D5336" s="1">
        <v>2001328</v>
      </c>
      <c r="E5336" s="2" t="s">
        <v>34</v>
      </c>
      <c r="F5336" s="2" t="s">
        <v>142</v>
      </c>
      <c r="G5336" s="2" t="s">
        <v>707</v>
      </c>
      <c r="H5336" s="2" t="s">
        <v>708</v>
      </c>
      <c r="I5336" s="2" t="s">
        <v>2600</v>
      </c>
      <c r="J5336" s="2" t="s">
        <v>103</v>
      </c>
      <c r="K5336" s="2" t="s">
        <v>28</v>
      </c>
      <c r="L5336" s="2" t="s">
        <v>762</v>
      </c>
      <c r="M5336" s="2" t="s">
        <v>763</v>
      </c>
      <c r="N5336" s="2" t="s">
        <v>347</v>
      </c>
      <c r="O5336" s="3">
        <v>1</v>
      </c>
      <c r="P5336" s="3">
        <v>821.67439999999999</v>
      </c>
      <c r="Q5336" s="3">
        <v>1128.96</v>
      </c>
      <c r="R5336" s="3">
        <v>1128.96</v>
      </c>
      <c r="S5336" s="3">
        <v>307.28559999999999</v>
      </c>
      <c r="T5336" s="3">
        <v>127.04</v>
      </c>
      <c r="U5336" s="3">
        <v>27.21</v>
      </c>
      <c r="V5336" s="2" t="s">
        <v>710</v>
      </c>
      <c r="W5336" s="2" t="s">
        <v>711</v>
      </c>
      <c r="X5336" s="2" t="s">
        <v>712</v>
      </c>
      <c r="Y5336" s="19" t="str">
        <f>VLOOKUP(G5336,'Verweis Kd-Gruppe'!$A$2:$B$8,2,FALSE)</f>
        <v>FHK</v>
      </c>
      <c r="Z5336" s="19" t="str">
        <f>VLOOKUP(J5336,'Verweis Art-Gruppe'!$A$2:$B$15,2,FALSE)</f>
        <v>Geräte</v>
      </c>
      <c r="AA5336" s="19" t="str">
        <f>VLOOKUP(W5336,'Verweis Vertreter'!$A$2:$B$24,2,FALSE)</f>
        <v>Zentrale</v>
      </c>
      <c r="AB5336" s="12">
        <f t="shared" si="747"/>
        <v>1</v>
      </c>
      <c r="AC5336" s="12">
        <f t="shared" si="752"/>
        <v>821.67439999999999</v>
      </c>
      <c r="AD5336" s="12">
        <f t="shared" si="753"/>
        <v>1128.96</v>
      </c>
      <c r="AE5336" s="12">
        <f t="shared" si="748"/>
        <v>1128.96</v>
      </c>
      <c r="AF5336" s="12">
        <f t="shared" si="749"/>
        <v>307.28559999999999</v>
      </c>
      <c r="AG5336" s="12">
        <f t="shared" si="750"/>
        <v>127.04</v>
      </c>
      <c r="AH5336" s="9">
        <f t="shared" si="754"/>
        <v>0.11252834467120182</v>
      </c>
      <c r="AI5336" s="14">
        <f>VLOOKUP(E5336,'Verweis Faktor'!$A:$B,2,FALSE)</f>
        <v>1</v>
      </c>
      <c r="AJ5336" s="14"/>
      <c r="AK5336" s="14" t="str">
        <f>IF(AL5336="Ja","Versandkosten",VLOOKUP(E5336,'Verweis Belegart'!$A$2:$B$9,2,FALSE))</f>
        <v>Hardware</v>
      </c>
      <c r="AL5336" s="14" t="str">
        <f t="shared" si="755"/>
        <v>Nein</v>
      </c>
      <c r="AM5336" s="14" t="str">
        <f t="shared" si="751"/>
        <v>Positiv</v>
      </c>
    </row>
    <row r="5337" spans="1:39" ht="17.25" customHeight="1" x14ac:dyDescent="0.35">
      <c r="A5337" s="17">
        <v>14575081</v>
      </c>
      <c r="B5337" s="2" t="s">
        <v>2487</v>
      </c>
      <c r="C5337" s="1">
        <v>2025001</v>
      </c>
      <c r="D5337" s="1">
        <v>2001329</v>
      </c>
      <c r="E5337" s="2" t="s">
        <v>34</v>
      </c>
      <c r="F5337" s="2" t="s">
        <v>182</v>
      </c>
      <c r="G5337" s="2" t="s">
        <v>66</v>
      </c>
      <c r="H5337" s="2" t="s">
        <v>1132</v>
      </c>
      <c r="I5337" s="2" t="s">
        <v>1133</v>
      </c>
      <c r="J5337" s="2" t="s">
        <v>103</v>
      </c>
      <c r="K5337" s="2" t="s">
        <v>28</v>
      </c>
      <c r="L5337" s="2" t="s">
        <v>1059</v>
      </c>
      <c r="M5337" s="2" t="s">
        <v>1060</v>
      </c>
      <c r="N5337" s="2" t="s">
        <v>152</v>
      </c>
      <c r="O5337" s="3">
        <v>1</v>
      </c>
      <c r="P5337" s="3">
        <v>182.7586</v>
      </c>
      <c r="Q5337" s="3">
        <v>205</v>
      </c>
      <c r="R5337" s="3">
        <v>205</v>
      </c>
      <c r="S5337" s="3">
        <v>22.241399999999999</v>
      </c>
      <c r="T5337" s="3">
        <v>22.24</v>
      </c>
      <c r="U5337" s="3">
        <v>10.84</v>
      </c>
      <c r="V5337" s="2" t="s">
        <v>855</v>
      </c>
      <c r="W5337" s="2" t="s">
        <v>856</v>
      </c>
      <c r="X5337" s="2" t="s">
        <v>72</v>
      </c>
      <c r="Y5337" s="19" t="str">
        <f>VLOOKUP(G5337,'Verweis Kd-Gruppe'!$A$2:$B$8,2,FALSE)</f>
        <v>EXP</v>
      </c>
      <c r="Z5337" s="19" t="str">
        <f>VLOOKUP(J5337,'Verweis Art-Gruppe'!$A$2:$B$15,2,FALSE)</f>
        <v>Geräte</v>
      </c>
      <c r="AA5337" s="19" t="str">
        <f>VLOOKUP(W5337,'Verweis Vertreter'!$A$2:$B$24,2,FALSE)</f>
        <v>Chahid Drimani</v>
      </c>
      <c r="AB5337" s="12">
        <f t="shared" si="747"/>
        <v>1</v>
      </c>
      <c r="AC5337" s="12">
        <f t="shared" si="752"/>
        <v>182.7586</v>
      </c>
      <c r="AD5337" s="12">
        <f t="shared" si="753"/>
        <v>205</v>
      </c>
      <c r="AE5337" s="12">
        <f t="shared" si="748"/>
        <v>205</v>
      </c>
      <c r="AF5337" s="12">
        <f t="shared" si="749"/>
        <v>22.241399999999999</v>
      </c>
      <c r="AG5337" s="12">
        <f t="shared" si="750"/>
        <v>22.24</v>
      </c>
      <c r="AH5337" s="9">
        <f t="shared" si="754"/>
        <v>0.10848780487804878</v>
      </c>
      <c r="AI5337" s="14">
        <f>VLOOKUP(E5337,'Verweis Faktor'!$A:$B,2,FALSE)</f>
        <v>1</v>
      </c>
      <c r="AJ5337" s="14"/>
      <c r="AK5337" s="14" t="str">
        <f>IF(AL5337="Ja","Versandkosten",VLOOKUP(E5337,'Verweis Belegart'!$A$2:$B$9,2,FALSE))</f>
        <v>Hardware</v>
      </c>
      <c r="AL5337" s="14" t="str">
        <f t="shared" si="755"/>
        <v>Nein</v>
      </c>
      <c r="AM5337" s="14" t="str">
        <f t="shared" si="751"/>
        <v>Positiv</v>
      </c>
    </row>
    <row r="5338" spans="1:39" ht="17.25" customHeight="1" x14ac:dyDescent="0.35">
      <c r="A5338" s="17">
        <v>14575081</v>
      </c>
      <c r="B5338" s="2" t="s">
        <v>2487</v>
      </c>
      <c r="C5338" s="1">
        <v>2025001</v>
      </c>
      <c r="D5338" s="1">
        <v>2001329</v>
      </c>
      <c r="E5338" s="2" t="s">
        <v>34</v>
      </c>
      <c r="F5338" s="2" t="s">
        <v>182</v>
      </c>
      <c r="G5338" s="2" t="s">
        <v>66</v>
      </c>
      <c r="H5338" s="2" t="s">
        <v>1132</v>
      </c>
      <c r="I5338" s="2" t="s">
        <v>1133</v>
      </c>
      <c r="J5338" s="2" t="s">
        <v>103</v>
      </c>
      <c r="K5338" s="2" t="s">
        <v>45</v>
      </c>
      <c r="L5338" s="2" t="s">
        <v>714</v>
      </c>
      <c r="M5338" s="2" t="s">
        <v>715</v>
      </c>
      <c r="N5338" s="2" t="s">
        <v>274</v>
      </c>
      <c r="O5338" s="3">
        <v>2</v>
      </c>
      <c r="P5338" s="3">
        <v>1101.0044</v>
      </c>
      <c r="Q5338" s="3">
        <v>1119</v>
      </c>
      <c r="R5338" s="3">
        <v>2238</v>
      </c>
      <c r="S5338" s="3">
        <v>17.9956</v>
      </c>
      <c r="T5338" s="3">
        <v>35.99</v>
      </c>
      <c r="U5338" s="3">
        <v>1.6</v>
      </c>
      <c r="V5338" s="2" t="s">
        <v>855</v>
      </c>
      <c r="W5338" s="2" t="s">
        <v>856</v>
      </c>
      <c r="X5338" s="2" t="s">
        <v>72</v>
      </c>
      <c r="Y5338" s="19" t="str">
        <f>VLOOKUP(G5338,'Verweis Kd-Gruppe'!$A$2:$B$8,2,FALSE)</f>
        <v>EXP</v>
      </c>
      <c r="Z5338" s="19" t="str">
        <f>VLOOKUP(J5338,'Verweis Art-Gruppe'!$A$2:$B$15,2,FALSE)</f>
        <v>Geräte</v>
      </c>
      <c r="AA5338" s="19" t="str">
        <f>VLOOKUP(W5338,'Verweis Vertreter'!$A$2:$B$24,2,FALSE)</f>
        <v>Chahid Drimani</v>
      </c>
      <c r="AB5338" s="12">
        <f t="shared" si="747"/>
        <v>2</v>
      </c>
      <c r="AC5338" s="12">
        <f t="shared" si="752"/>
        <v>1101.0044</v>
      </c>
      <c r="AD5338" s="12">
        <f t="shared" si="753"/>
        <v>1119</v>
      </c>
      <c r="AE5338" s="12">
        <f t="shared" si="748"/>
        <v>2238</v>
      </c>
      <c r="AF5338" s="12">
        <f t="shared" si="749"/>
        <v>17.9956</v>
      </c>
      <c r="AG5338" s="12">
        <f t="shared" si="750"/>
        <v>35.99</v>
      </c>
      <c r="AH5338" s="9">
        <f t="shared" si="754"/>
        <v>1.6081322609472745E-2</v>
      </c>
      <c r="AI5338" s="14">
        <f>VLOOKUP(E5338,'Verweis Faktor'!$A:$B,2,FALSE)</f>
        <v>1</v>
      </c>
      <c r="AJ5338" s="14"/>
      <c r="AK5338" s="14" t="str">
        <f>IF(AL5338="Ja","Versandkosten",VLOOKUP(E5338,'Verweis Belegart'!$A$2:$B$9,2,FALSE))</f>
        <v>Hardware</v>
      </c>
      <c r="AL5338" s="14" t="str">
        <f t="shared" si="755"/>
        <v>Nein</v>
      </c>
      <c r="AM5338" s="14" t="str">
        <f t="shared" si="751"/>
        <v>Positiv</v>
      </c>
    </row>
    <row r="5339" spans="1:39" ht="17.25" customHeight="1" x14ac:dyDescent="0.35">
      <c r="A5339" s="17">
        <v>14575081</v>
      </c>
      <c r="B5339" s="2" t="s">
        <v>2487</v>
      </c>
      <c r="C5339" s="1">
        <v>2025001</v>
      </c>
      <c r="D5339" s="1">
        <v>2001329</v>
      </c>
      <c r="E5339" s="2" t="s">
        <v>34</v>
      </c>
      <c r="F5339" s="2" t="s">
        <v>182</v>
      </c>
      <c r="G5339" s="2" t="s">
        <v>66</v>
      </c>
      <c r="H5339" s="2" t="s">
        <v>1132</v>
      </c>
      <c r="I5339" s="2" t="s">
        <v>1133</v>
      </c>
      <c r="J5339" s="2" t="s">
        <v>103</v>
      </c>
      <c r="K5339" s="2" t="s">
        <v>49</v>
      </c>
      <c r="L5339" s="2" t="s">
        <v>56</v>
      </c>
      <c r="M5339" s="2" t="s">
        <v>57</v>
      </c>
      <c r="N5339" s="2" t="s">
        <v>58</v>
      </c>
      <c r="O5339" s="3">
        <v>3</v>
      </c>
      <c r="P5339" s="3">
        <v>617.76790000000005</v>
      </c>
      <c r="Q5339" s="3">
        <v>625</v>
      </c>
      <c r="R5339" s="3">
        <v>1875</v>
      </c>
      <c r="S5339" s="3">
        <v>7.2321</v>
      </c>
      <c r="T5339" s="3">
        <v>21.7</v>
      </c>
      <c r="U5339" s="3">
        <v>1.1499999999999999</v>
      </c>
      <c r="V5339" s="2" t="s">
        <v>855</v>
      </c>
      <c r="W5339" s="2" t="s">
        <v>856</v>
      </c>
      <c r="X5339" s="2" t="s">
        <v>72</v>
      </c>
      <c r="Y5339" s="19" t="str">
        <f>VLOOKUP(G5339,'Verweis Kd-Gruppe'!$A$2:$B$8,2,FALSE)</f>
        <v>EXP</v>
      </c>
      <c r="Z5339" s="19" t="str">
        <f>VLOOKUP(J5339,'Verweis Art-Gruppe'!$A$2:$B$15,2,FALSE)</f>
        <v>Geräte</v>
      </c>
      <c r="AA5339" s="19" t="str">
        <f>VLOOKUP(W5339,'Verweis Vertreter'!$A$2:$B$24,2,FALSE)</f>
        <v>Chahid Drimani</v>
      </c>
      <c r="AB5339" s="12">
        <f t="shared" si="747"/>
        <v>3</v>
      </c>
      <c r="AC5339" s="12">
        <f t="shared" si="752"/>
        <v>617.76790000000005</v>
      </c>
      <c r="AD5339" s="12">
        <f t="shared" si="753"/>
        <v>625</v>
      </c>
      <c r="AE5339" s="12">
        <f t="shared" si="748"/>
        <v>1875</v>
      </c>
      <c r="AF5339" s="12">
        <f t="shared" si="749"/>
        <v>7.2321</v>
      </c>
      <c r="AG5339" s="12">
        <f t="shared" si="750"/>
        <v>21.7</v>
      </c>
      <c r="AH5339" s="9">
        <f t="shared" si="754"/>
        <v>1.1573333333333333E-2</v>
      </c>
      <c r="AI5339" s="14">
        <f>VLOOKUP(E5339,'Verweis Faktor'!$A:$B,2,FALSE)</f>
        <v>1</v>
      </c>
      <c r="AJ5339" s="14"/>
      <c r="AK5339" s="14" t="str">
        <f>IF(AL5339="Ja","Versandkosten",VLOOKUP(E5339,'Verweis Belegart'!$A$2:$B$9,2,FALSE))</f>
        <v>Hardware</v>
      </c>
      <c r="AL5339" s="14" t="str">
        <f t="shared" si="755"/>
        <v>Nein</v>
      </c>
      <c r="AM5339" s="14" t="str">
        <f t="shared" si="751"/>
        <v>Positiv</v>
      </c>
    </row>
    <row r="5340" spans="1:39" ht="17.25" customHeight="1" x14ac:dyDescent="0.35">
      <c r="A5340" s="17">
        <v>14575081</v>
      </c>
      <c r="B5340" s="2" t="s">
        <v>2487</v>
      </c>
      <c r="C5340" s="1">
        <v>2025001</v>
      </c>
      <c r="D5340" s="1">
        <v>2001329</v>
      </c>
      <c r="E5340" s="2" t="s">
        <v>34</v>
      </c>
      <c r="F5340" s="2" t="s">
        <v>182</v>
      </c>
      <c r="G5340" s="2" t="s">
        <v>66</v>
      </c>
      <c r="H5340" s="2" t="s">
        <v>1132</v>
      </c>
      <c r="I5340" s="2" t="s">
        <v>1133</v>
      </c>
      <c r="J5340" s="2" t="s">
        <v>103</v>
      </c>
      <c r="K5340" s="2" t="s">
        <v>79</v>
      </c>
      <c r="L5340" s="2" t="s">
        <v>1150</v>
      </c>
      <c r="M5340" s="2" t="s">
        <v>1151</v>
      </c>
      <c r="N5340" s="2" t="s">
        <v>1152</v>
      </c>
      <c r="O5340" s="3">
        <v>2</v>
      </c>
      <c r="P5340" s="3">
        <v>129.98869999999999</v>
      </c>
      <c r="Q5340" s="3">
        <v>145</v>
      </c>
      <c r="R5340" s="3">
        <v>290</v>
      </c>
      <c r="S5340" s="3">
        <v>15.0113</v>
      </c>
      <c r="T5340" s="3">
        <v>30.02</v>
      </c>
      <c r="U5340" s="3">
        <v>10.35</v>
      </c>
      <c r="V5340" s="2" t="s">
        <v>855</v>
      </c>
      <c r="W5340" s="2" t="s">
        <v>856</v>
      </c>
      <c r="X5340" s="2" t="s">
        <v>72</v>
      </c>
      <c r="Y5340" s="19" t="str">
        <f>VLOOKUP(G5340,'Verweis Kd-Gruppe'!$A$2:$B$8,2,FALSE)</f>
        <v>EXP</v>
      </c>
      <c r="Z5340" s="19" t="str">
        <f>VLOOKUP(J5340,'Verweis Art-Gruppe'!$A$2:$B$15,2,FALSE)</f>
        <v>Geräte</v>
      </c>
      <c r="AA5340" s="19" t="str">
        <f>VLOOKUP(W5340,'Verweis Vertreter'!$A$2:$B$24,2,FALSE)</f>
        <v>Chahid Drimani</v>
      </c>
      <c r="AB5340" s="12">
        <f t="shared" si="747"/>
        <v>2</v>
      </c>
      <c r="AC5340" s="12">
        <f t="shared" si="752"/>
        <v>129.98869999999999</v>
      </c>
      <c r="AD5340" s="12">
        <f t="shared" si="753"/>
        <v>145</v>
      </c>
      <c r="AE5340" s="12">
        <f t="shared" si="748"/>
        <v>290</v>
      </c>
      <c r="AF5340" s="12">
        <f t="shared" si="749"/>
        <v>15.0113</v>
      </c>
      <c r="AG5340" s="12">
        <f t="shared" si="750"/>
        <v>30.02</v>
      </c>
      <c r="AH5340" s="9">
        <f t="shared" si="754"/>
        <v>0.10351724137931034</v>
      </c>
      <c r="AI5340" s="14">
        <f>VLOOKUP(E5340,'Verweis Faktor'!$A:$B,2,FALSE)</f>
        <v>1</v>
      </c>
      <c r="AJ5340" s="14"/>
      <c r="AK5340" s="14" t="str">
        <f>IF(AL5340="Ja","Versandkosten",VLOOKUP(E5340,'Verweis Belegart'!$A$2:$B$9,2,FALSE))</f>
        <v>Hardware</v>
      </c>
      <c r="AL5340" s="14" t="str">
        <f t="shared" si="755"/>
        <v>Nein</v>
      </c>
      <c r="AM5340" s="14" t="str">
        <f t="shared" si="751"/>
        <v>Positiv</v>
      </c>
    </row>
    <row r="5341" spans="1:39" ht="17.25" customHeight="1" x14ac:dyDescent="0.35">
      <c r="A5341" s="17">
        <v>14575081</v>
      </c>
      <c r="B5341" s="2" t="s">
        <v>2487</v>
      </c>
      <c r="C5341" s="1">
        <v>2025001</v>
      </c>
      <c r="D5341" s="1">
        <v>2001329</v>
      </c>
      <c r="E5341" s="2" t="s">
        <v>34</v>
      </c>
      <c r="F5341" s="2" t="s">
        <v>182</v>
      </c>
      <c r="G5341" s="2" t="s">
        <v>66</v>
      </c>
      <c r="H5341" s="2" t="s">
        <v>1132</v>
      </c>
      <c r="I5341" s="2" t="s">
        <v>1133</v>
      </c>
      <c r="J5341" s="2" t="s">
        <v>103</v>
      </c>
      <c r="K5341" s="2" t="s">
        <v>83</v>
      </c>
      <c r="L5341" s="2" t="s">
        <v>455</v>
      </c>
      <c r="M5341" s="2" t="s">
        <v>456</v>
      </c>
      <c r="N5341" s="2" t="s">
        <v>457</v>
      </c>
      <c r="O5341" s="3">
        <v>11</v>
      </c>
      <c r="P5341" s="3">
        <v>848.8066</v>
      </c>
      <c r="Q5341" s="3">
        <v>839</v>
      </c>
      <c r="R5341" s="3">
        <v>9229</v>
      </c>
      <c r="S5341" s="3">
        <v>-9.8065999999999995</v>
      </c>
      <c r="T5341" s="3">
        <v>-107.87</v>
      </c>
      <c r="U5341" s="3">
        <v>-1.1599999999999999</v>
      </c>
      <c r="V5341" s="2" t="s">
        <v>855</v>
      </c>
      <c r="W5341" s="2" t="s">
        <v>856</v>
      </c>
      <c r="X5341" s="2" t="s">
        <v>72</v>
      </c>
      <c r="Y5341" s="19" t="str">
        <f>VLOOKUP(G5341,'Verweis Kd-Gruppe'!$A$2:$B$8,2,FALSE)</f>
        <v>EXP</v>
      </c>
      <c r="Z5341" s="19" t="str">
        <f>VLOOKUP(J5341,'Verweis Art-Gruppe'!$A$2:$B$15,2,FALSE)</f>
        <v>Geräte</v>
      </c>
      <c r="AA5341" s="19" t="str">
        <f>VLOOKUP(W5341,'Verweis Vertreter'!$A$2:$B$24,2,FALSE)</f>
        <v>Chahid Drimani</v>
      </c>
      <c r="AB5341" s="12">
        <f t="shared" si="747"/>
        <v>11</v>
      </c>
      <c r="AC5341" s="12">
        <f t="shared" si="752"/>
        <v>848.8066</v>
      </c>
      <c r="AD5341" s="12">
        <f t="shared" si="753"/>
        <v>839</v>
      </c>
      <c r="AE5341" s="12">
        <f t="shared" si="748"/>
        <v>9229</v>
      </c>
      <c r="AF5341" s="12">
        <f t="shared" si="749"/>
        <v>-9.8065999999999995</v>
      </c>
      <c r="AG5341" s="12">
        <f t="shared" si="750"/>
        <v>-107.87</v>
      </c>
      <c r="AH5341" s="9">
        <f t="shared" si="754"/>
        <v>-1.1688156896738543E-2</v>
      </c>
      <c r="AI5341" s="14">
        <f>VLOOKUP(E5341,'Verweis Faktor'!$A:$B,2,FALSE)</f>
        <v>1</v>
      </c>
      <c r="AJ5341" s="14"/>
      <c r="AK5341" s="14" t="str">
        <f>IF(AL5341="Ja","Versandkosten",VLOOKUP(E5341,'Verweis Belegart'!$A$2:$B$9,2,FALSE))</f>
        <v>Hardware</v>
      </c>
      <c r="AL5341" s="14" t="str">
        <f t="shared" si="755"/>
        <v>Nein</v>
      </c>
      <c r="AM5341" s="14" t="str">
        <f t="shared" si="751"/>
        <v>Negativ</v>
      </c>
    </row>
    <row r="5342" spans="1:39" ht="17.25" customHeight="1" x14ac:dyDescent="0.35">
      <c r="A5342" s="17">
        <v>14575081</v>
      </c>
      <c r="B5342" s="2" t="s">
        <v>2487</v>
      </c>
      <c r="C5342" s="1">
        <v>2025001</v>
      </c>
      <c r="D5342" s="1">
        <v>2001329</v>
      </c>
      <c r="E5342" s="2" t="s">
        <v>34</v>
      </c>
      <c r="F5342" s="2" t="s">
        <v>182</v>
      </c>
      <c r="G5342" s="2" t="s">
        <v>66</v>
      </c>
      <c r="H5342" s="2" t="s">
        <v>1132</v>
      </c>
      <c r="I5342" s="2" t="s">
        <v>1133</v>
      </c>
      <c r="J5342" s="2" t="s">
        <v>103</v>
      </c>
      <c r="K5342" s="2" t="s">
        <v>87</v>
      </c>
      <c r="L5342" s="2" t="s">
        <v>458</v>
      </c>
      <c r="M5342" s="2" t="s">
        <v>459</v>
      </c>
      <c r="N5342" s="2" t="s">
        <v>41</v>
      </c>
      <c r="O5342" s="3">
        <v>3</v>
      </c>
      <c r="P5342" s="3">
        <v>227.2817</v>
      </c>
      <c r="Q5342" s="3">
        <v>236</v>
      </c>
      <c r="R5342" s="3">
        <v>708</v>
      </c>
      <c r="S5342" s="3">
        <v>8.7182999999999993</v>
      </c>
      <c r="T5342" s="3">
        <v>26.15</v>
      </c>
      <c r="U5342" s="3">
        <v>3.69</v>
      </c>
      <c r="V5342" s="2" t="s">
        <v>855</v>
      </c>
      <c r="W5342" s="2" t="s">
        <v>856</v>
      </c>
      <c r="X5342" s="2" t="s">
        <v>72</v>
      </c>
      <c r="Y5342" s="19" t="str">
        <f>VLOOKUP(G5342,'Verweis Kd-Gruppe'!$A$2:$B$8,2,FALSE)</f>
        <v>EXP</v>
      </c>
      <c r="Z5342" s="19" t="str">
        <f>VLOOKUP(J5342,'Verweis Art-Gruppe'!$A$2:$B$15,2,FALSE)</f>
        <v>Geräte</v>
      </c>
      <c r="AA5342" s="19" t="str">
        <f>VLOOKUP(W5342,'Verweis Vertreter'!$A$2:$B$24,2,FALSE)</f>
        <v>Chahid Drimani</v>
      </c>
      <c r="AB5342" s="12">
        <f t="shared" si="747"/>
        <v>3</v>
      </c>
      <c r="AC5342" s="12">
        <f t="shared" si="752"/>
        <v>227.2817</v>
      </c>
      <c r="AD5342" s="12">
        <f t="shared" si="753"/>
        <v>236</v>
      </c>
      <c r="AE5342" s="12">
        <f t="shared" si="748"/>
        <v>708</v>
      </c>
      <c r="AF5342" s="12">
        <f t="shared" si="749"/>
        <v>8.7182999999999993</v>
      </c>
      <c r="AG5342" s="12">
        <f t="shared" si="750"/>
        <v>26.15</v>
      </c>
      <c r="AH5342" s="9">
        <f t="shared" si="754"/>
        <v>3.6935028248587569E-2</v>
      </c>
      <c r="AI5342" s="14">
        <f>VLOOKUP(E5342,'Verweis Faktor'!$A:$B,2,FALSE)</f>
        <v>1</v>
      </c>
      <c r="AJ5342" s="14"/>
      <c r="AK5342" s="14" t="str">
        <f>IF(AL5342="Ja","Versandkosten",VLOOKUP(E5342,'Verweis Belegart'!$A$2:$B$9,2,FALSE))</f>
        <v>Hardware</v>
      </c>
      <c r="AL5342" s="14" t="str">
        <f t="shared" si="755"/>
        <v>Nein</v>
      </c>
      <c r="AM5342" s="14" t="str">
        <f t="shared" si="751"/>
        <v>Positiv</v>
      </c>
    </row>
    <row r="5343" spans="1:39" ht="17.25" customHeight="1" x14ac:dyDescent="0.35">
      <c r="A5343" s="17">
        <v>14575081</v>
      </c>
      <c r="B5343" s="2" t="s">
        <v>2487</v>
      </c>
      <c r="C5343" s="1">
        <v>2025001</v>
      </c>
      <c r="D5343" s="1">
        <v>2001329</v>
      </c>
      <c r="E5343" s="2" t="s">
        <v>34</v>
      </c>
      <c r="F5343" s="2" t="s">
        <v>182</v>
      </c>
      <c r="G5343" s="2" t="s">
        <v>66</v>
      </c>
      <c r="H5343" s="2" t="s">
        <v>1132</v>
      </c>
      <c r="I5343" s="2" t="s">
        <v>1133</v>
      </c>
      <c r="J5343" s="2" t="s">
        <v>103</v>
      </c>
      <c r="K5343" s="2" t="s">
        <v>91</v>
      </c>
      <c r="L5343" s="2" t="s">
        <v>88</v>
      </c>
      <c r="M5343" s="2" t="s">
        <v>89</v>
      </c>
      <c r="N5343" s="2" t="s">
        <v>90</v>
      </c>
      <c r="O5343" s="3">
        <v>1</v>
      </c>
      <c r="P5343" s="3">
        <v>527.87900000000002</v>
      </c>
      <c r="Q5343" s="3">
        <v>555</v>
      </c>
      <c r="R5343" s="3">
        <v>555</v>
      </c>
      <c r="S5343" s="3">
        <v>27.120999999999999</v>
      </c>
      <c r="T5343" s="3">
        <v>27.12</v>
      </c>
      <c r="U5343" s="3">
        <v>4.88</v>
      </c>
      <c r="V5343" s="2" t="s">
        <v>855</v>
      </c>
      <c r="W5343" s="2" t="s">
        <v>856</v>
      </c>
      <c r="X5343" s="2" t="s">
        <v>72</v>
      </c>
      <c r="Y5343" s="19" t="str">
        <f>VLOOKUP(G5343,'Verweis Kd-Gruppe'!$A$2:$B$8,2,FALSE)</f>
        <v>EXP</v>
      </c>
      <c r="Z5343" s="19" t="str">
        <f>VLOOKUP(J5343,'Verweis Art-Gruppe'!$A$2:$B$15,2,FALSE)</f>
        <v>Geräte</v>
      </c>
      <c r="AA5343" s="19" t="str">
        <f>VLOOKUP(W5343,'Verweis Vertreter'!$A$2:$B$24,2,FALSE)</f>
        <v>Chahid Drimani</v>
      </c>
      <c r="AB5343" s="12">
        <f t="shared" si="747"/>
        <v>1</v>
      </c>
      <c r="AC5343" s="12">
        <f t="shared" si="752"/>
        <v>527.87900000000002</v>
      </c>
      <c r="AD5343" s="12">
        <f t="shared" si="753"/>
        <v>555</v>
      </c>
      <c r="AE5343" s="12">
        <f t="shared" si="748"/>
        <v>555</v>
      </c>
      <c r="AF5343" s="12">
        <f t="shared" si="749"/>
        <v>27.120999999999999</v>
      </c>
      <c r="AG5343" s="12">
        <f t="shared" si="750"/>
        <v>27.12</v>
      </c>
      <c r="AH5343" s="9">
        <f t="shared" si="754"/>
        <v>4.8864864864864868E-2</v>
      </c>
      <c r="AI5343" s="14">
        <f>VLOOKUP(E5343,'Verweis Faktor'!$A:$B,2,FALSE)</f>
        <v>1</v>
      </c>
      <c r="AJ5343" s="14"/>
      <c r="AK5343" s="14" t="str">
        <f>IF(AL5343="Ja","Versandkosten",VLOOKUP(E5343,'Verweis Belegart'!$A$2:$B$9,2,FALSE))</f>
        <v>Hardware</v>
      </c>
      <c r="AL5343" s="14" t="str">
        <f t="shared" si="755"/>
        <v>Nein</v>
      </c>
      <c r="AM5343" s="14" t="str">
        <f t="shared" si="751"/>
        <v>Positiv</v>
      </c>
    </row>
    <row r="5344" spans="1:39" ht="17.25" customHeight="1" x14ac:dyDescent="0.35">
      <c r="A5344" s="17">
        <v>14575081</v>
      </c>
      <c r="B5344" s="2" t="s">
        <v>2487</v>
      </c>
      <c r="C5344" s="1">
        <v>2025001</v>
      </c>
      <c r="D5344" s="1">
        <v>2001329</v>
      </c>
      <c r="E5344" s="2" t="s">
        <v>34</v>
      </c>
      <c r="F5344" s="2" t="s">
        <v>182</v>
      </c>
      <c r="G5344" s="2" t="s">
        <v>66</v>
      </c>
      <c r="H5344" s="2" t="s">
        <v>1132</v>
      </c>
      <c r="I5344" s="2" t="s">
        <v>1133</v>
      </c>
      <c r="J5344" s="2" t="s">
        <v>103</v>
      </c>
      <c r="K5344" s="2" t="s">
        <v>95</v>
      </c>
      <c r="L5344" s="2" t="s">
        <v>941</v>
      </c>
      <c r="M5344" s="2" t="s">
        <v>942</v>
      </c>
      <c r="N5344" s="2" t="s">
        <v>943</v>
      </c>
      <c r="O5344" s="3">
        <v>1</v>
      </c>
      <c r="P5344" s="3">
        <v>235</v>
      </c>
      <c r="Q5344" s="3">
        <v>255</v>
      </c>
      <c r="R5344" s="3">
        <v>255</v>
      </c>
      <c r="S5344" s="3">
        <v>20</v>
      </c>
      <c r="T5344" s="3">
        <v>20</v>
      </c>
      <c r="U5344" s="3">
        <v>7.84</v>
      </c>
      <c r="V5344" s="2" t="s">
        <v>855</v>
      </c>
      <c r="W5344" s="2" t="s">
        <v>856</v>
      </c>
      <c r="X5344" s="2" t="s">
        <v>72</v>
      </c>
      <c r="Y5344" s="19" t="str">
        <f>VLOOKUP(G5344,'Verweis Kd-Gruppe'!$A$2:$B$8,2,FALSE)</f>
        <v>EXP</v>
      </c>
      <c r="Z5344" s="19" t="str">
        <f>VLOOKUP(J5344,'Verweis Art-Gruppe'!$A$2:$B$15,2,FALSE)</f>
        <v>Geräte</v>
      </c>
      <c r="AA5344" s="19" t="str">
        <f>VLOOKUP(W5344,'Verweis Vertreter'!$A$2:$B$24,2,FALSE)</f>
        <v>Chahid Drimani</v>
      </c>
      <c r="AB5344" s="12">
        <f t="shared" si="747"/>
        <v>1</v>
      </c>
      <c r="AC5344" s="12">
        <f t="shared" si="752"/>
        <v>235</v>
      </c>
      <c r="AD5344" s="12">
        <f t="shared" si="753"/>
        <v>255</v>
      </c>
      <c r="AE5344" s="12">
        <f t="shared" si="748"/>
        <v>255</v>
      </c>
      <c r="AF5344" s="12">
        <f t="shared" si="749"/>
        <v>20</v>
      </c>
      <c r="AG5344" s="12">
        <f t="shared" si="750"/>
        <v>20</v>
      </c>
      <c r="AH5344" s="9">
        <f t="shared" si="754"/>
        <v>7.8431372549019607E-2</v>
      </c>
      <c r="AI5344" s="14">
        <f>VLOOKUP(E5344,'Verweis Faktor'!$A:$B,2,FALSE)</f>
        <v>1</v>
      </c>
      <c r="AJ5344" s="14"/>
      <c r="AK5344" s="14" t="str">
        <f>IF(AL5344="Ja","Versandkosten",VLOOKUP(E5344,'Verweis Belegart'!$A$2:$B$9,2,FALSE))</f>
        <v>Hardware</v>
      </c>
      <c r="AL5344" s="14" t="str">
        <f t="shared" si="755"/>
        <v>Nein</v>
      </c>
      <c r="AM5344" s="14" t="str">
        <f t="shared" si="751"/>
        <v>Positiv</v>
      </c>
    </row>
    <row r="5345" spans="1:39" ht="17.25" customHeight="1" x14ac:dyDescent="0.35">
      <c r="A5345" s="17">
        <v>14575081</v>
      </c>
      <c r="B5345" s="2" t="s">
        <v>2487</v>
      </c>
      <c r="C5345" s="1">
        <v>2025001</v>
      </c>
      <c r="D5345" s="1">
        <v>2001329</v>
      </c>
      <c r="E5345" s="2" t="s">
        <v>34</v>
      </c>
      <c r="F5345" s="2" t="s">
        <v>182</v>
      </c>
      <c r="G5345" s="2" t="s">
        <v>66</v>
      </c>
      <c r="H5345" s="2" t="s">
        <v>1132</v>
      </c>
      <c r="I5345" s="2" t="s">
        <v>1133</v>
      </c>
      <c r="J5345" s="2" t="s">
        <v>304</v>
      </c>
      <c r="K5345" s="2" t="s">
        <v>99</v>
      </c>
      <c r="L5345" s="2" t="s">
        <v>752</v>
      </c>
      <c r="M5345" s="2" t="s">
        <v>753</v>
      </c>
      <c r="N5345" s="2" t="s">
        <v>200</v>
      </c>
      <c r="O5345" s="3">
        <v>5</v>
      </c>
      <c r="P5345" s="3">
        <v>660</v>
      </c>
      <c r="Q5345" s="3">
        <v>676</v>
      </c>
      <c r="R5345" s="3">
        <v>3380</v>
      </c>
      <c r="S5345" s="3">
        <v>16</v>
      </c>
      <c r="T5345" s="3">
        <v>80</v>
      </c>
      <c r="U5345" s="3">
        <v>2.36</v>
      </c>
      <c r="V5345" s="2" t="s">
        <v>855</v>
      </c>
      <c r="W5345" s="2" t="s">
        <v>856</v>
      </c>
      <c r="X5345" s="2" t="s">
        <v>72</v>
      </c>
      <c r="Y5345" s="19" t="str">
        <f>VLOOKUP(G5345,'Verweis Kd-Gruppe'!$A$2:$B$8,2,FALSE)</f>
        <v>EXP</v>
      </c>
      <c r="Z5345" s="19" t="str">
        <f>VLOOKUP(J5345,'Verweis Art-Gruppe'!$A$2:$B$15,2,FALSE)</f>
        <v>Zubehör</v>
      </c>
      <c r="AA5345" s="19" t="str">
        <f>VLOOKUP(W5345,'Verweis Vertreter'!$A$2:$B$24,2,FALSE)</f>
        <v>Chahid Drimani</v>
      </c>
      <c r="AB5345" s="12">
        <f t="shared" si="747"/>
        <v>5</v>
      </c>
      <c r="AC5345" s="12">
        <f t="shared" si="752"/>
        <v>660</v>
      </c>
      <c r="AD5345" s="12">
        <f t="shared" si="753"/>
        <v>676</v>
      </c>
      <c r="AE5345" s="12">
        <f t="shared" si="748"/>
        <v>3380</v>
      </c>
      <c r="AF5345" s="12">
        <f t="shared" si="749"/>
        <v>16</v>
      </c>
      <c r="AG5345" s="12">
        <f t="shared" si="750"/>
        <v>80</v>
      </c>
      <c r="AH5345" s="9">
        <f t="shared" si="754"/>
        <v>2.3668639053254437E-2</v>
      </c>
      <c r="AI5345" s="14">
        <f>VLOOKUP(E5345,'Verweis Faktor'!$A:$B,2,FALSE)</f>
        <v>1</v>
      </c>
      <c r="AJ5345" s="14"/>
      <c r="AK5345" s="14" t="str">
        <f>IF(AL5345="Ja","Versandkosten",VLOOKUP(E5345,'Verweis Belegart'!$A$2:$B$9,2,FALSE))</f>
        <v>Hardware</v>
      </c>
      <c r="AL5345" s="14" t="str">
        <f t="shared" si="755"/>
        <v>Nein</v>
      </c>
      <c r="AM5345" s="14" t="str">
        <f t="shared" si="751"/>
        <v>Positiv</v>
      </c>
    </row>
    <row r="5346" spans="1:39" ht="17.25" customHeight="1" x14ac:dyDescent="0.35">
      <c r="A5346" s="17">
        <v>14575081</v>
      </c>
      <c r="B5346" s="2" t="s">
        <v>2487</v>
      </c>
      <c r="C5346" s="1">
        <v>2025001</v>
      </c>
      <c r="D5346" s="1">
        <v>2001329</v>
      </c>
      <c r="E5346" s="2" t="s">
        <v>34</v>
      </c>
      <c r="F5346" s="2" t="s">
        <v>182</v>
      </c>
      <c r="G5346" s="2" t="s">
        <v>66</v>
      </c>
      <c r="H5346" s="2" t="s">
        <v>1132</v>
      </c>
      <c r="I5346" s="2" t="s">
        <v>1133</v>
      </c>
      <c r="J5346" s="2" t="s">
        <v>103</v>
      </c>
      <c r="K5346" s="2" t="s">
        <v>103</v>
      </c>
      <c r="L5346" s="2" t="s">
        <v>631</v>
      </c>
      <c r="M5346" s="2" t="s">
        <v>632</v>
      </c>
      <c r="N5346" s="2" t="s">
        <v>379</v>
      </c>
      <c r="O5346" s="3">
        <v>1</v>
      </c>
      <c r="P5346" s="3">
        <v>417</v>
      </c>
      <c r="Q5346" s="3">
        <v>439</v>
      </c>
      <c r="R5346" s="3">
        <v>439</v>
      </c>
      <c r="S5346" s="3">
        <v>22</v>
      </c>
      <c r="T5346" s="3">
        <v>22</v>
      </c>
      <c r="U5346" s="3">
        <v>5.01</v>
      </c>
      <c r="V5346" s="2" t="s">
        <v>855</v>
      </c>
      <c r="W5346" s="2" t="s">
        <v>856</v>
      </c>
      <c r="X5346" s="2" t="s">
        <v>72</v>
      </c>
      <c r="Y5346" s="19" t="str">
        <f>VLOOKUP(G5346,'Verweis Kd-Gruppe'!$A$2:$B$8,2,FALSE)</f>
        <v>EXP</v>
      </c>
      <c r="Z5346" s="19" t="str">
        <f>VLOOKUP(J5346,'Verweis Art-Gruppe'!$A$2:$B$15,2,FALSE)</f>
        <v>Geräte</v>
      </c>
      <c r="AA5346" s="19" t="str">
        <f>VLOOKUP(W5346,'Verweis Vertreter'!$A$2:$B$24,2,FALSE)</f>
        <v>Chahid Drimani</v>
      </c>
      <c r="AB5346" s="12">
        <f t="shared" si="747"/>
        <v>1</v>
      </c>
      <c r="AC5346" s="12">
        <f t="shared" si="752"/>
        <v>417</v>
      </c>
      <c r="AD5346" s="12">
        <f t="shared" si="753"/>
        <v>439</v>
      </c>
      <c r="AE5346" s="12">
        <f t="shared" si="748"/>
        <v>439</v>
      </c>
      <c r="AF5346" s="12">
        <f t="shared" si="749"/>
        <v>22</v>
      </c>
      <c r="AG5346" s="12">
        <f t="shared" si="750"/>
        <v>22</v>
      </c>
      <c r="AH5346" s="9">
        <f t="shared" si="754"/>
        <v>5.011389521640091E-2</v>
      </c>
      <c r="AI5346" s="14">
        <f>VLOOKUP(E5346,'Verweis Faktor'!$A:$B,2,FALSE)</f>
        <v>1</v>
      </c>
      <c r="AJ5346" s="14"/>
      <c r="AK5346" s="14" t="str">
        <f>IF(AL5346="Ja","Versandkosten",VLOOKUP(E5346,'Verweis Belegart'!$A$2:$B$9,2,FALSE))</f>
        <v>Hardware</v>
      </c>
      <c r="AL5346" s="14" t="str">
        <f t="shared" si="755"/>
        <v>Nein</v>
      </c>
      <c r="AM5346" s="14" t="str">
        <f t="shared" si="751"/>
        <v>Positiv</v>
      </c>
    </row>
    <row r="5347" spans="1:39" ht="17.25" customHeight="1" x14ac:dyDescent="0.35">
      <c r="A5347" s="17">
        <v>14575081</v>
      </c>
      <c r="B5347" s="2" t="s">
        <v>2487</v>
      </c>
      <c r="C5347" s="1">
        <v>2025001</v>
      </c>
      <c r="D5347" s="1">
        <v>2001329</v>
      </c>
      <c r="E5347" s="2" t="s">
        <v>34</v>
      </c>
      <c r="F5347" s="2" t="s">
        <v>182</v>
      </c>
      <c r="G5347" s="2" t="s">
        <v>66</v>
      </c>
      <c r="H5347" s="2" t="s">
        <v>1132</v>
      </c>
      <c r="I5347" s="2" t="s">
        <v>1133</v>
      </c>
      <c r="J5347" s="2" t="s">
        <v>103</v>
      </c>
      <c r="K5347" s="2" t="s">
        <v>107</v>
      </c>
      <c r="L5347" s="2" t="s">
        <v>342</v>
      </c>
      <c r="M5347" s="2" t="s">
        <v>343</v>
      </c>
      <c r="N5347" s="2" t="s">
        <v>344</v>
      </c>
      <c r="O5347" s="3">
        <v>1</v>
      </c>
      <c r="P5347" s="3">
        <v>991.57889999999998</v>
      </c>
      <c r="Q5347" s="3">
        <v>1039</v>
      </c>
      <c r="R5347" s="3">
        <v>1039</v>
      </c>
      <c r="S5347" s="3">
        <v>47.421100000000003</v>
      </c>
      <c r="T5347" s="3">
        <v>47.42</v>
      </c>
      <c r="U5347" s="3">
        <v>4.5599999999999996</v>
      </c>
      <c r="V5347" s="2" t="s">
        <v>855</v>
      </c>
      <c r="W5347" s="2" t="s">
        <v>856</v>
      </c>
      <c r="X5347" s="2" t="s">
        <v>72</v>
      </c>
      <c r="Y5347" s="19" t="str">
        <f>VLOOKUP(G5347,'Verweis Kd-Gruppe'!$A$2:$B$8,2,FALSE)</f>
        <v>EXP</v>
      </c>
      <c r="Z5347" s="19" t="str">
        <f>VLOOKUP(J5347,'Verweis Art-Gruppe'!$A$2:$B$15,2,FALSE)</f>
        <v>Geräte</v>
      </c>
      <c r="AA5347" s="19" t="str">
        <f>VLOOKUP(W5347,'Verweis Vertreter'!$A$2:$B$24,2,FALSE)</f>
        <v>Chahid Drimani</v>
      </c>
      <c r="AB5347" s="12">
        <f t="shared" si="747"/>
        <v>1</v>
      </c>
      <c r="AC5347" s="12">
        <f t="shared" si="752"/>
        <v>991.57889999999998</v>
      </c>
      <c r="AD5347" s="12">
        <f t="shared" si="753"/>
        <v>1039</v>
      </c>
      <c r="AE5347" s="12">
        <f t="shared" si="748"/>
        <v>1039</v>
      </c>
      <c r="AF5347" s="12">
        <f t="shared" si="749"/>
        <v>47.421100000000003</v>
      </c>
      <c r="AG5347" s="12">
        <f t="shared" si="750"/>
        <v>47.42</v>
      </c>
      <c r="AH5347" s="9">
        <f t="shared" si="754"/>
        <v>4.5640038498556308E-2</v>
      </c>
      <c r="AI5347" s="14">
        <f>VLOOKUP(E5347,'Verweis Faktor'!$A:$B,2,FALSE)</f>
        <v>1</v>
      </c>
      <c r="AJ5347" s="14"/>
      <c r="AK5347" s="14" t="str">
        <f>IF(AL5347="Ja","Versandkosten",VLOOKUP(E5347,'Verweis Belegart'!$A$2:$B$9,2,FALSE))</f>
        <v>Hardware</v>
      </c>
      <c r="AL5347" s="14" t="str">
        <f t="shared" si="755"/>
        <v>Nein</v>
      </c>
      <c r="AM5347" s="14" t="str">
        <f t="shared" si="751"/>
        <v>Positiv</v>
      </c>
    </row>
    <row r="5348" spans="1:39" ht="17.25" customHeight="1" x14ac:dyDescent="0.35">
      <c r="A5348" s="17">
        <v>14575081</v>
      </c>
      <c r="B5348" s="2" t="s">
        <v>2487</v>
      </c>
      <c r="C5348" s="1">
        <v>2025001</v>
      </c>
      <c r="D5348" s="1">
        <v>2001329</v>
      </c>
      <c r="E5348" s="2" t="s">
        <v>34</v>
      </c>
      <c r="F5348" s="2" t="s">
        <v>182</v>
      </c>
      <c r="G5348" s="2" t="s">
        <v>66</v>
      </c>
      <c r="H5348" s="2" t="s">
        <v>1132</v>
      </c>
      <c r="I5348" s="2" t="s">
        <v>1133</v>
      </c>
      <c r="J5348" s="2" t="s">
        <v>103</v>
      </c>
      <c r="K5348" s="2" t="s">
        <v>111</v>
      </c>
      <c r="L5348" s="2" t="s">
        <v>345</v>
      </c>
      <c r="M5348" s="2" t="s">
        <v>346</v>
      </c>
      <c r="N5348" s="2" t="s">
        <v>347</v>
      </c>
      <c r="O5348" s="3">
        <v>5</v>
      </c>
      <c r="P5348" s="3">
        <v>759</v>
      </c>
      <c r="Q5348" s="3">
        <v>773</v>
      </c>
      <c r="R5348" s="3">
        <v>3865</v>
      </c>
      <c r="S5348" s="3">
        <v>14</v>
      </c>
      <c r="T5348" s="3">
        <v>70</v>
      </c>
      <c r="U5348" s="3">
        <v>1.81</v>
      </c>
      <c r="V5348" s="2" t="s">
        <v>855</v>
      </c>
      <c r="W5348" s="2" t="s">
        <v>856</v>
      </c>
      <c r="X5348" s="2" t="s">
        <v>72</v>
      </c>
      <c r="Y5348" s="19" t="str">
        <f>VLOOKUP(G5348,'Verweis Kd-Gruppe'!$A$2:$B$8,2,FALSE)</f>
        <v>EXP</v>
      </c>
      <c r="Z5348" s="19" t="str">
        <f>VLOOKUP(J5348,'Verweis Art-Gruppe'!$A$2:$B$15,2,FALSE)</f>
        <v>Geräte</v>
      </c>
      <c r="AA5348" s="19" t="str">
        <f>VLOOKUP(W5348,'Verweis Vertreter'!$A$2:$B$24,2,FALSE)</f>
        <v>Chahid Drimani</v>
      </c>
      <c r="AB5348" s="12">
        <f t="shared" si="747"/>
        <v>5</v>
      </c>
      <c r="AC5348" s="12">
        <f t="shared" si="752"/>
        <v>759</v>
      </c>
      <c r="AD5348" s="12">
        <f t="shared" si="753"/>
        <v>773</v>
      </c>
      <c r="AE5348" s="12">
        <f t="shared" si="748"/>
        <v>3865</v>
      </c>
      <c r="AF5348" s="12">
        <f t="shared" si="749"/>
        <v>14</v>
      </c>
      <c r="AG5348" s="12">
        <f t="shared" si="750"/>
        <v>70</v>
      </c>
      <c r="AH5348" s="9">
        <f t="shared" si="754"/>
        <v>1.8111254851228976E-2</v>
      </c>
      <c r="AI5348" s="14">
        <f>VLOOKUP(E5348,'Verweis Faktor'!$A:$B,2,FALSE)</f>
        <v>1</v>
      </c>
      <c r="AJ5348" s="14"/>
      <c r="AK5348" s="14" t="str">
        <f>IF(AL5348="Ja","Versandkosten",VLOOKUP(E5348,'Verweis Belegart'!$A$2:$B$9,2,FALSE))</f>
        <v>Hardware</v>
      </c>
      <c r="AL5348" s="14" t="str">
        <f t="shared" si="755"/>
        <v>Nein</v>
      </c>
      <c r="AM5348" s="14" t="str">
        <f t="shared" si="751"/>
        <v>Positiv</v>
      </c>
    </row>
    <row r="5349" spans="1:39" ht="17.25" customHeight="1" x14ac:dyDescent="0.35">
      <c r="A5349" s="17">
        <v>14575081</v>
      </c>
      <c r="B5349" s="2" t="s">
        <v>2487</v>
      </c>
      <c r="C5349" s="1">
        <v>2025001</v>
      </c>
      <c r="D5349" s="1">
        <v>2001329</v>
      </c>
      <c r="E5349" s="2" t="s">
        <v>34</v>
      </c>
      <c r="F5349" s="2" t="s">
        <v>182</v>
      </c>
      <c r="G5349" s="2" t="s">
        <v>66</v>
      </c>
      <c r="H5349" s="2" t="s">
        <v>1132</v>
      </c>
      <c r="I5349" s="2" t="s">
        <v>1133</v>
      </c>
      <c r="J5349" s="2" t="s">
        <v>103</v>
      </c>
      <c r="K5349" s="2" t="s">
        <v>115</v>
      </c>
      <c r="L5349" s="2" t="s">
        <v>2546</v>
      </c>
      <c r="M5349" s="2" t="s">
        <v>2547</v>
      </c>
      <c r="N5349" s="2" t="s">
        <v>2548</v>
      </c>
      <c r="O5349" s="3">
        <v>1</v>
      </c>
      <c r="P5349" s="3">
        <v>585</v>
      </c>
      <c r="Q5349" s="3">
        <v>649</v>
      </c>
      <c r="R5349" s="3">
        <v>649</v>
      </c>
      <c r="S5349" s="3">
        <v>64</v>
      </c>
      <c r="T5349" s="3">
        <v>64</v>
      </c>
      <c r="U5349" s="3">
        <v>9.86</v>
      </c>
      <c r="V5349" s="2" t="s">
        <v>855</v>
      </c>
      <c r="W5349" s="2" t="s">
        <v>856</v>
      </c>
      <c r="X5349" s="2" t="s">
        <v>72</v>
      </c>
      <c r="Y5349" s="19" t="str">
        <f>VLOOKUP(G5349,'Verweis Kd-Gruppe'!$A$2:$B$8,2,FALSE)</f>
        <v>EXP</v>
      </c>
      <c r="Z5349" s="19" t="str">
        <f>VLOOKUP(J5349,'Verweis Art-Gruppe'!$A$2:$B$15,2,FALSE)</f>
        <v>Geräte</v>
      </c>
      <c r="AA5349" s="19" t="str">
        <f>VLOOKUP(W5349,'Verweis Vertreter'!$A$2:$B$24,2,FALSE)</f>
        <v>Chahid Drimani</v>
      </c>
      <c r="AB5349" s="12">
        <f t="shared" si="747"/>
        <v>1</v>
      </c>
      <c r="AC5349" s="12">
        <f t="shared" si="752"/>
        <v>585</v>
      </c>
      <c r="AD5349" s="12">
        <f t="shared" si="753"/>
        <v>649</v>
      </c>
      <c r="AE5349" s="12">
        <f t="shared" si="748"/>
        <v>649</v>
      </c>
      <c r="AF5349" s="12">
        <f t="shared" si="749"/>
        <v>64</v>
      </c>
      <c r="AG5349" s="12">
        <f t="shared" si="750"/>
        <v>64</v>
      </c>
      <c r="AH5349" s="9">
        <f t="shared" si="754"/>
        <v>9.861325115562404E-2</v>
      </c>
      <c r="AI5349" s="14">
        <f>VLOOKUP(E5349,'Verweis Faktor'!$A:$B,2,FALSE)</f>
        <v>1</v>
      </c>
      <c r="AJ5349" s="14"/>
      <c r="AK5349" s="14" t="str">
        <f>IF(AL5349="Ja","Versandkosten",VLOOKUP(E5349,'Verweis Belegart'!$A$2:$B$9,2,FALSE))</f>
        <v>Hardware</v>
      </c>
      <c r="AL5349" s="14" t="str">
        <f t="shared" si="755"/>
        <v>Nein</v>
      </c>
      <c r="AM5349" s="14" t="str">
        <f t="shared" si="751"/>
        <v>Positiv</v>
      </c>
    </row>
    <row r="5350" spans="1:39" ht="17.25" customHeight="1" x14ac:dyDescent="0.35">
      <c r="A5350" s="17">
        <v>14575081</v>
      </c>
      <c r="B5350" s="2" t="s">
        <v>2487</v>
      </c>
      <c r="C5350" s="1">
        <v>2025001</v>
      </c>
      <c r="D5350" s="1">
        <v>2001329</v>
      </c>
      <c r="E5350" s="2" t="s">
        <v>34</v>
      </c>
      <c r="F5350" s="2" t="s">
        <v>182</v>
      </c>
      <c r="G5350" s="2" t="s">
        <v>66</v>
      </c>
      <c r="H5350" s="2" t="s">
        <v>1132</v>
      </c>
      <c r="I5350" s="2" t="s">
        <v>1133</v>
      </c>
      <c r="J5350" s="2" t="s">
        <v>103</v>
      </c>
      <c r="K5350" s="2" t="s">
        <v>289</v>
      </c>
      <c r="L5350" s="2" t="s">
        <v>108</v>
      </c>
      <c r="M5350" s="2" t="s">
        <v>109</v>
      </c>
      <c r="N5350" s="2" t="s">
        <v>110</v>
      </c>
      <c r="O5350" s="3">
        <v>3</v>
      </c>
      <c r="P5350" s="3">
        <v>226</v>
      </c>
      <c r="Q5350" s="3">
        <v>234</v>
      </c>
      <c r="R5350" s="3">
        <v>702</v>
      </c>
      <c r="S5350" s="3">
        <v>8</v>
      </c>
      <c r="T5350" s="3">
        <v>24</v>
      </c>
      <c r="U5350" s="3">
        <v>3.41</v>
      </c>
      <c r="V5350" s="2" t="s">
        <v>855</v>
      </c>
      <c r="W5350" s="2" t="s">
        <v>856</v>
      </c>
      <c r="X5350" s="2" t="s">
        <v>72</v>
      </c>
      <c r="Y5350" s="19" t="str">
        <f>VLOOKUP(G5350,'Verweis Kd-Gruppe'!$A$2:$B$8,2,FALSE)</f>
        <v>EXP</v>
      </c>
      <c r="Z5350" s="19" t="str">
        <f>VLOOKUP(J5350,'Verweis Art-Gruppe'!$A$2:$B$15,2,FALSE)</f>
        <v>Geräte</v>
      </c>
      <c r="AA5350" s="19" t="str">
        <f>VLOOKUP(W5350,'Verweis Vertreter'!$A$2:$B$24,2,FALSE)</f>
        <v>Chahid Drimani</v>
      </c>
      <c r="AB5350" s="12">
        <f t="shared" si="747"/>
        <v>3</v>
      </c>
      <c r="AC5350" s="12">
        <f t="shared" si="752"/>
        <v>226</v>
      </c>
      <c r="AD5350" s="12">
        <f t="shared" si="753"/>
        <v>234</v>
      </c>
      <c r="AE5350" s="12">
        <f t="shared" si="748"/>
        <v>702</v>
      </c>
      <c r="AF5350" s="12">
        <f t="shared" si="749"/>
        <v>8</v>
      </c>
      <c r="AG5350" s="12">
        <f t="shared" si="750"/>
        <v>24</v>
      </c>
      <c r="AH5350" s="9">
        <f t="shared" si="754"/>
        <v>3.4188034188034191E-2</v>
      </c>
      <c r="AI5350" s="14">
        <f>VLOOKUP(E5350,'Verweis Faktor'!$A:$B,2,FALSE)</f>
        <v>1</v>
      </c>
      <c r="AJ5350" s="14"/>
      <c r="AK5350" s="14" t="str">
        <f>IF(AL5350="Ja","Versandkosten",VLOOKUP(E5350,'Verweis Belegart'!$A$2:$B$9,2,FALSE))</f>
        <v>Hardware</v>
      </c>
      <c r="AL5350" s="14" t="str">
        <f t="shared" si="755"/>
        <v>Nein</v>
      </c>
      <c r="AM5350" s="14" t="str">
        <f t="shared" si="751"/>
        <v>Positiv</v>
      </c>
    </row>
    <row r="5351" spans="1:39" ht="17.25" customHeight="1" x14ac:dyDescent="0.35">
      <c r="A5351" s="17">
        <v>14575081</v>
      </c>
      <c r="B5351" s="2" t="s">
        <v>2487</v>
      </c>
      <c r="C5351" s="1">
        <v>2025001</v>
      </c>
      <c r="D5351" s="1">
        <v>2001329</v>
      </c>
      <c r="E5351" s="2" t="s">
        <v>34</v>
      </c>
      <c r="F5351" s="2" t="s">
        <v>182</v>
      </c>
      <c r="G5351" s="2" t="s">
        <v>66</v>
      </c>
      <c r="H5351" s="2" t="s">
        <v>1132</v>
      </c>
      <c r="I5351" s="2" t="s">
        <v>1133</v>
      </c>
      <c r="J5351" s="2" t="s">
        <v>103</v>
      </c>
      <c r="K5351" s="2" t="s">
        <v>293</v>
      </c>
      <c r="L5351" s="2" t="s">
        <v>1395</v>
      </c>
      <c r="M5351" s="2" t="s">
        <v>1396</v>
      </c>
      <c r="N5351" s="2" t="s">
        <v>618</v>
      </c>
      <c r="O5351" s="3">
        <v>10</v>
      </c>
      <c r="P5351" s="3">
        <v>485</v>
      </c>
      <c r="Q5351" s="3">
        <v>491</v>
      </c>
      <c r="R5351" s="3">
        <v>4910</v>
      </c>
      <c r="S5351" s="3">
        <v>6</v>
      </c>
      <c r="T5351" s="3">
        <v>60</v>
      </c>
      <c r="U5351" s="3">
        <v>1.22</v>
      </c>
      <c r="V5351" s="2" t="s">
        <v>855</v>
      </c>
      <c r="W5351" s="2" t="s">
        <v>856</v>
      </c>
      <c r="X5351" s="2" t="s">
        <v>72</v>
      </c>
      <c r="Y5351" s="19" t="str">
        <f>VLOOKUP(G5351,'Verweis Kd-Gruppe'!$A$2:$B$8,2,FALSE)</f>
        <v>EXP</v>
      </c>
      <c r="Z5351" s="19" t="str">
        <f>VLOOKUP(J5351,'Verweis Art-Gruppe'!$A$2:$B$15,2,FALSE)</f>
        <v>Geräte</v>
      </c>
      <c r="AA5351" s="19" t="str">
        <f>VLOOKUP(W5351,'Verweis Vertreter'!$A$2:$B$24,2,FALSE)</f>
        <v>Chahid Drimani</v>
      </c>
      <c r="AB5351" s="12">
        <f t="shared" si="747"/>
        <v>10</v>
      </c>
      <c r="AC5351" s="12">
        <f t="shared" si="752"/>
        <v>485</v>
      </c>
      <c r="AD5351" s="12">
        <f t="shared" si="753"/>
        <v>491</v>
      </c>
      <c r="AE5351" s="12">
        <f t="shared" si="748"/>
        <v>4910</v>
      </c>
      <c r="AF5351" s="12">
        <f t="shared" si="749"/>
        <v>6</v>
      </c>
      <c r="AG5351" s="12">
        <f t="shared" si="750"/>
        <v>60</v>
      </c>
      <c r="AH5351" s="9">
        <f t="shared" si="754"/>
        <v>1.2219959266802444E-2</v>
      </c>
      <c r="AI5351" s="14">
        <f>VLOOKUP(E5351,'Verweis Faktor'!$A:$B,2,FALSE)</f>
        <v>1</v>
      </c>
      <c r="AJ5351" s="14"/>
      <c r="AK5351" s="14" t="str">
        <f>IF(AL5351="Ja","Versandkosten",VLOOKUP(E5351,'Verweis Belegart'!$A$2:$B$9,2,FALSE))</f>
        <v>Hardware</v>
      </c>
      <c r="AL5351" s="14" t="str">
        <f t="shared" si="755"/>
        <v>Nein</v>
      </c>
      <c r="AM5351" s="14" t="str">
        <f t="shared" si="751"/>
        <v>Positiv</v>
      </c>
    </row>
    <row r="5352" spans="1:39" ht="17.25" customHeight="1" x14ac:dyDescent="0.35">
      <c r="A5352" s="17">
        <v>14575142</v>
      </c>
      <c r="B5352" s="2" t="s">
        <v>2487</v>
      </c>
      <c r="C5352" s="1">
        <v>2025001</v>
      </c>
      <c r="D5352" s="1">
        <v>2001330</v>
      </c>
      <c r="E5352" s="2" t="s">
        <v>34</v>
      </c>
      <c r="F5352" s="2" t="s">
        <v>142</v>
      </c>
      <c r="G5352" s="2" t="s">
        <v>707</v>
      </c>
      <c r="H5352" s="2" t="s">
        <v>708</v>
      </c>
      <c r="I5352" s="2" t="s">
        <v>2601</v>
      </c>
      <c r="J5352" s="2" t="s">
        <v>304</v>
      </c>
      <c r="K5352" s="2" t="s">
        <v>28</v>
      </c>
      <c r="L5352" s="2" t="s">
        <v>692</v>
      </c>
      <c r="M5352" s="2" t="s">
        <v>693</v>
      </c>
      <c r="N5352" s="2" t="s">
        <v>694</v>
      </c>
      <c r="O5352" s="3">
        <v>1</v>
      </c>
      <c r="P5352" s="3">
        <v>405.41669999999999</v>
      </c>
      <c r="Q5352" s="3">
        <v>579</v>
      </c>
      <c r="R5352" s="3">
        <v>579</v>
      </c>
      <c r="S5352" s="3">
        <v>173.58330000000001</v>
      </c>
      <c r="T5352" s="3">
        <v>81.13</v>
      </c>
      <c r="U5352" s="3">
        <v>29.97</v>
      </c>
      <c r="V5352" s="2" t="s">
        <v>710</v>
      </c>
      <c r="W5352" s="2" t="s">
        <v>711</v>
      </c>
      <c r="X5352" s="2" t="s">
        <v>712</v>
      </c>
      <c r="Y5352" s="19" t="str">
        <f>VLOOKUP(G5352,'Verweis Kd-Gruppe'!$A$2:$B$8,2,FALSE)</f>
        <v>FHK</v>
      </c>
      <c r="Z5352" s="19" t="str">
        <f>VLOOKUP(J5352,'Verweis Art-Gruppe'!$A$2:$B$15,2,FALSE)</f>
        <v>Zubehör</v>
      </c>
      <c r="AA5352" s="19" t="str">
        <f>VLOOKUP(W5352,'Verweis Vertreter'!$A$2:$B$24,2,FALSE)</f>
        <v>Zentrale</v>
      </c>
      <c r="AB5352" s="12">
        <f t="shared" si="747"/>
        <v>1</v>
      </c>
      <c r="AC5352" s="12">
        <f t="shared" si="752"/>
        <v>405.41669999999999</v>
      </c>
      <c r="AD5352" s="12">
        <f t="shared" si="753"/>
        <v>579</v>
      </c>
      <c r="AE5352" s="12">
        <f t="shared" si="748"/>
        <v>579</v>
      </c>
      <c r="AF5352" s="12">
        <f t="shared" si="749"/>
        <v>173.58330000000001</v>
      </c>
      <c r="AG5352" s="12">
        <f t="shared" si="750"/>
        <v>81.13</v>
      </c>
      <c r="AH5352" s="9">
        <f t="shared" si="754"/>
        <v>0.1401208981001727</v>
      </c>
      <c r="AI5352" s="14">
        <f>VLOOKUP(E5352,'Verweis Faktor'!$A:$B,2,FALSE)</f>
        <v>1</v>
      </c>
      <c r="AJ5352" s="14"/>
      <c r="AK5352" s="14" t="str">
        <f>IF(AL5352="Ja","Versandkosten",VLOOKUP(E5352,'Verweis Belegart'!$A$2:$B$9,2,FALSE))</f>
        <v>Hardware</v>
      </c>
      <c r="AL5352" s="14" t="str">
        <f t="shared" si="755"/>
        <v>Nein</v>
      </c>
      <c r="AM5352" s="14" t="str">
        <f t="shared" si="751"/>
        <v>Positiv</v>
      </c>
    </row>
    <row r="5353" spans="1:39" ht="17.25" customHeight="1" x14ac:dyDescent="0.35">
      <c r="A5353" s="17">
        <v>14575132</v>
      </c>
      <c r="B5353" s="2" t="s">
        <v>2487</v>
      </c>
      <c r="C5353" s="1">
        <v>2025001</v>
      </c>
      <c r="D5353" s="1">
        <v>2001331</v>
      </c>
      <c r="E5353" s="2" t="s">
        <v>34</v>
      </c>
      <c r="F5353" s="2" t="s">
        <v>142</v>
      </c>
      <c r="G5353" s="2" t="s">
        <v>25</v>
      </c>
      <c r="H5353" s="2" t="s">
        <v>2602</v>
      </c>
      <c r="I5353" s="2" t="s">
        <v>2603</v>
      </c>
      <c r="J5353" s="2" t="s">
        <v>304</v>
      </c>
      <c r="K5353" s="2" t="s">
        <v>28</v>
      </c>
      <c r="L5353" s="2" t="s">
        <v>1735</v>
      </c>
      <c r="M5353" s="2" t="s">
        <v>1736</v>
      </c>
      <c r="N5353" s="2" t="s">
        <v>1737</v>
      </c>
      <c r="O5353" s="3">
        <v>3</v>
      </c>
      <c r="P5353" s="3">
        <v>0</v>
      </c>
      <c r="Q5353" s="3">
        <v>12</v>
      </c>
      <c r="R5353" s="3">
        <v>36</v>
      </c>
      <c r="S5353" s="3">
        <v>12</v>
      </c>
      <c r="T5353" s="3">
        <v>36</v>
      </c>
      <c r="U5353" s="3"/>
      <c r="V5353" s="2" t="s">
        <v>697</v>
      </c>
      <c r="W5353" s="2" t="s">
        <v>698</v>
      </c>
      <c r="X5353" s="2" t="s">
        <v>419</v>
      </c>
      <c r="Y5353" s="19" t="str">
        <f>VLOOKUP(G5353,'Verweis Kd-Gruppe'!$A$2:$B$8,2,FALSE)</f>
        <v>FHK</v>
      </c>
      <c r="Z5353" s="19" t="str">
        <f>VLOOKUP(J5353,'Verweis Art-Gruppe'!$A$2:$B$15,2,FALSE)</f>
        <v>Zubehör</v>
      </c>
      <c r="AA5353" s="19" t="str">
        <f>VLOOKUP(W5353,'Verweis Vertreter'!$A$2:$B$24,2,FALSE)</f>
        <v>Zentrale</v>
      </c>
      <c r="AB5353" s="12">
        <f t="shared" si="747"/>
        <v>3</v>
      </c>
      <c r="AC5353" s="12">
        <f t="shared" si="752"/>
        <v>0</v>
      </c>
      <c r="AD5353" s="12">
        <f t="shared" si="753"/>
        <v>12</v>
      </c>
      <c r="AE5353" s="12">
        <f t="shared" si="748"/>
        <v>36</v>
      </c>
      <c r="AF5353" s="12">
        <f t="shared" si="749"/>
        <v>12</v>
      </c>
      <c r="AG5353" s="12">
        <f t="shared" si="750"/>
        <v>36</v>
      </c>
      <c r="AH5353" s="9">
        <f t="shared" si="754"/>
        <v>1</v>
      </c>
      <c r="AI5353" s="14">
        <f>VLOOKUP(E5353,'Verweis Faktor'!$A:$B,2,FALSE)</f>
        <v>1</v>
      </c>
      <c r="AJ5353" s="14"/>
      <c r="AK5353" s="14" t="str">
        <f>IF(AL5353="Ja","Versandkosten",VLOOKUP(E5353,'Verweis Belegart'!$A$2:$B$9,2,FALSE))</f>
        <v>Hardware</v>
      </c>
      <c r="AL5353" s="14" t="str">
        <f t="shared" si="755"/>
        <v>Nein</v>
      </c>
      <c r="AM5353" s="14" t="str">
        <f t="shared" si="751"/>
        <v>Positiv</v>
      </c>
    </row>
    <row r="5354" spans="1:39" ht="17.25" customHeight="1" x14ac:dyDescent="0.35">
      <c r="A5354" s="17">
        <v>14575132</v>
      </c>
      <c r="B5354" s="2" t="s">
        <v>2487</v>
      </c>
      <c r="C5354" s="1">
        <v>2025001</v>
      </c>
      <c r="D5354" s="1">
        <v>2001331</v>
      </c>
      <c r="E5354" s="2" t="s">
        <v>34</v>
      </c>
      <c r="F5354" s="2" t="s">
        <v>142</v>
      </c>
      <c r="G5354" s="2" t="s">
        <v>25</v>
      </c>
      <c r="H5354" s="2" t="s">
        <v>2602</v>
      </c>
      <c r="I5354" s="2" t="s">
        <v>2603</v>
      </c>
      <c r="J5354" s="2" t="s">
        <v>103</v>
      </c>
      <c r="K5354" s="2" t="s">
        <v>45</v>
      </c>
      <c r="L5354" s="2" t="s">
        <v>147</v>
      </c>
      <c r="M5354" s="2" t="s">
        <v>148</v>
      </c>
      <c r="N5354" s="2" t="s">
        <v>149</v>
      </c>
      <c r="O5354" s="3">
        <v>1</v>
      </c>
      <c r="P5354" s="3">
        <v>204.57390000000001</v>
      </c>
      <c r="Q5354" s="3">
        <v>222</v>
      </c>
      <c r="R5354" s="3">
        <v>222</v>
      </c>
      <c r="S5354" s="3">
        <v>17.426100000000002</v>
      </c>
      <c r="T5354" s="3">
        <v>17.43</v>
      </c>
      <c r="U5354" s="3">
        <v>7.84</v>
      </c>
      <c r="V5354" s="2" t="s">
        <v>697</v>
      </c>
      <c r="W5354" s="2" t="s">
        <v>698</v>
      </c>
      <c r="X5354" s="2" t="s">
        <v>419</v>
      </c>
      <c r="Y5354" s="19" t="str">
        <f>VLOOKUP(G5354,'Verweis Kd-Gruppe'!$A$2:$B$8,2,FALSE)</f>
        <v>FHK</v>
      </c>
      <c r="Z5354" s="19" t="str">
        <f>VLOOKUP(J5354,'Verweis Art-Gruppe'!$A$2:$B$15,2,FALSE)</f>
        <v>Geräte</v>
      </c>
      <c r="AA5354" s="19" t="str">
        <f>VLOOKUP(W5354,'Verweis Vertreter'!$A$2:$B$24,2,FALSE)</f>
        <v>Zentrale</v>
      </c>
      <c r="AB5354" s="12">
        <f t="shared" si="747"/>
        <v>1</v>
      </c>
      <c r="AC5354" s="12">
        <f t="shared" si="752"/>
        <v>204.57390000000001</v>
      </c>
      <c r="AD5354" s="12">
        <f t="shared" si="753"/>
        <v>222</v>
      </c>
      <c r="AE5354" s="12">
        <f t="shared" si="748"/>
        <v>222</v>
      </c>
      <c r="AF5354" s="12">
        <f t="shared" si="749"/>
        <v>17.426100000000002</v>
      </c>
      <c r="AG5354" s="12">
        <f t="shared" si="750"/>
        <v>17.43</v>
      </c>
      <c r="AH5354" s="9">
        <f t="shared" si="754"/>
        <v>7.8513513513513516E-2</v>
      </c>
      <c r="AI5354" s="14">
        <f>VLOOKUP(E5354,'Verweis Faktor'!$A:$B,2,FALSE)</f>
        <v>1</v>
      </c>
      <c r="AJ5354" s="14"/>
      <c r="AK5354" s="14" t="str">
        <f>IF(AL5354="Ja","Versandkosten",VLOOKUP(E5354,'Verweis Belegart'!$A$2:$B$9,2,FALSE))</f>
        <v>Hardware</v>
      </c>
      <c r="AL5354" s="14" t="str">
        <f t="shared" si="755"/>
        <v>Nein</v>
      </c>
      <c r="AM5354" s="14" t="str">
        <f t="shared" si="751"/>
        <v>Positiv</v>
      </c>
    </row>
    <row r="5355" spans="1:39" ht="17.25" customHeight="1" x14ac:dyDescent="0.35">
      <c r="A5355" s="17">
        <v>14575132</v>
      </c>
      <c r="B5355" s="2" t="s">
        <v>2487</v>
      </c>
      <c r="C5355" s="1">
        <v>2025001</v>
      </c>
      <c r="D5355" s="1">
        <v>2001331</v>
      </c>
      <c r="E5355" s="2" t="s">
        <v>34</v>
      </c>
      <c r="F5355" s="2" t="s">
        <v>142</v>
      </c>
      <c r="G5355" s="2" t="s">
        <v>25</v>
      </c>
      <c r="H5355" s="2" t="s">
        <v>2602</v>
      </c>
      <c r="I5355" s="2" t="s">
        <v>2603</v>
      </c>
      <c r="J5355" s="2" t="s">
        <v>103</v>
      </c>
      <c r="K5355" s="2" t="s">
        <v>49</v>
      </c>
      <c r="L5355" s="2" t="s">
        <v>334</v>
      </c>
      <c r="M5355" s="2" t="s">
        <v>335</v>
      </c>
      <c r="N5355" s="2" t="s">
        <v>310</v>
      </c>
      <c r="O5355" s="3">
        <v>1</v>
      </c>
      <c r="P5355" s="3">
        <v>483.93950000000001</v>
      </c>
      <c r="Q5355" s="3">
        <v>499</v>
      </c>
      <c r="R5355" s="3">
        <v>499</v>
      </c>
      <c r="S5355" s="3">
        <v>15.060499999999999</v>
      </c>
      <c r="T5355" s="3">
        <v>15.06</v>
      </c>
      <c r="U5355" s="3">
        <v>3.01</v>
      </c>
      <c r="V5355" s="2" t="s">
        <v>697</v>
      </c>
      <c r="W5355" s="2" t="s">
        <v>698</v>
      </c>
      <c r="X5355" s="2" t="s">
        <v>419</v>
      </c>
      <c r="Y5355" s="19" t="str">
        <f>VLOOKUP(G5355,'Verweis Kd-Gruppe'!$A$2:$B$8,2,FALSE)</f>
        <v>FHK</v>
      </c>
      <c r="Z5355" s="19" t="str">
        <f>VLOOKUP(J5355,'Verweis Art-Gruppe'!$A$2:$B$15,2,FALSE)</f>
        <v>Geräte</v>
      </c>
      <c r="AA5355" s="19" t="str">
        <f>VLOOKUP(W5355,'Verweis Vertreter'!$A$2:$B$24,2,FALSE)</f>
        <v>Zentrale</v>
      </c>
      <c r="AB5355" s="12">
        <f t="shared" si="747"/>
        <v>1</v>
      </c>
      <c r="AC5355" s="12">
        <f t="shared" si="752"/>
        <v>483.93950000000001</v>
      </c>
      <c r="AD5355" s="12">
        <f t="shared" si="753"/>
        <v>499</v>
      </c>
      <c r="AE5355" s="12">
        <f t="shared" si="748"/>
        <v>499</v>
      </c>
      <c r="AF5355" s="12">
        <f t="shared" si="749"/>
        <v>15.060499999999999</v>
      </c>
      <c r="AG5355" s="12">
        <f t="shared" si="750"/>
        <v>15.06</v>
      </c>
      <c r="AH5355" s="9">
        <f t="shared" si="754"/>
        <v>3.0180360721442888E-2</v>
      </c>
      <c r="AI5355" s="14">
        <f>VLOOKUP(E5355,'Verweis Faktor'!$A:$B,2,FALSE)</f>
        <v>1</v>
      </c>
      <c r="AJ5355" s="14"/>
      <c r="AK5355" s="14" t="str">
        <f>IF(AL5355="Ja","Versandkosten",VLOOKUP(E5355,'Verweis Belegart'!$A$2:$B$9,2,FALSE))</f>
        <v>Hardware</v>
      </c>
      <c r="AL5355" s="14" t="str">
        <f t="shared" si="755"/>
        <v>Nein</v>
      </c>
      <c r="AM5355" s="14" t="str">
        <f t="shared" si="751"/>
        <v>Positiv</v>
      </c>
    </row>
    <row r="5356" spans="1:39" ht="17.25" customHeight="1" x14ac:dyDescent="0.35">
      <c r="A5356" s="17">
        <v>14575132</v>
      </c>
      <c r="B5356" s="2" t="s">
        <v>2487</v>
      </c>
      <c r="C5356" s="1">
        <v>2025001</v>
      </c>
      <c r="D5356" s="1">
        <v>2001331</v>
      </c>
      <c r="E5356" s="2" t="s">
        <v>34</v>
      </c>
      <c r="F5356" s="2" t="s">
        <v>142</v>
      </c>
      <c r="G5356" s="2" t="s">
        <v>25</v>
      </c>
      <c r="H5356" s="2" t="s">
        <v>2602</v>
      </c>
      <c r="I5356" s="2" t="s">
        <v>2603</v>
      </c>
      <c r="J5356" s="2" t="s">
        <v>103</v>
      </c>
      <c r="K5356" s="2" t="s">
        <v>79</v>
      </c>
      <c r="L5356" s="2" t="s">
        <v>1558</v>
      </c>
      <c r="M5356" s="2" t="s">
        <v>1559</v>
      </c>
      <c r="N5356" s="2" t="s">
        <v>481</v>
      </c>
      <c r="O5356" s="3">
        <v>2</v>
      </c>
      <c r="P5356" s="3">
        <v>109</v>
      </c>
      <c r="Q5356" s="3">
        <v>129</v>
      </c>
      <c r="R5356" s="3">
        <v>258</v>
      </c>
      <c r="S5356" s="3">
        <v>20</v>
      </c>
      <c r="T5356" s="3">
        <v>40</v>
      </c>
      <c r="U5356" s="3">
        <v>15.5</v>
      </c>
      <c r="V5356" s="2" t="s">
        <v>697</v>
      </c>
      <c r="W5356" s="2" t="s">
        <v>698</v>
      </c>
      <c r="X5356" s="2" t="s">
        <v>419</v>
      </c>
      <c r="Y5356" s="19" t="str">
        <f>VLOOKUP(G5356,'Verweis Kd-Gruppe'!$A$2:$B$8,2,FALSE)</f>
        <v>FHK</v>
      </c>
      <c r="Z5356" s="19" t="str">
        <f>VLOOKUP(J5356,'Verweis Art-Gruppe'!$A$2:$B$15,2,FALSE)</f>
        <v>Geräte</v>
      </c>
      <c r="AA5356" s="19" t="str">
        <f>VLOOKUP(W5356,'Verweis Vertreter'!$A$2:$B$24,2,FALSE)</f>
        <v>Zentrale</v>
      </c>
      <c r="AB5356" s="12">
        <f t="shared" si="747"/>
        <v>2</v>
      </c>
      <c r="AC5356" s="12">
        <f t="shared" si="752"/>
        <v>109</v>
      </c>
      <c r="AD5356" s="12">
        <f t="shared" si="753"/>
        <v>129</v>
      </c>
      <c r="AE5356" s="12">
        <f t="shared" si="748"/>
        <v>258</v>
      </c>
      <c r="AF5356" s="12">
        <f t="shared" si="749"/>
        <v>20</v>
      </c>
      <c r="AG5356" s="12">
        <f t="shared" si="750"/>
        <v>40</v>
      </c>
      <c r="AH5356" s="9">
        <f t="shared" si="754"/>
        <v>0.15503875968992248</v>
      </c>
      <c r="AI5356" s="14">
        <f>VLOOKUP(E5356,'Verweis Faktor'!$A:$B,2,FALSE)</f>
        <v>1</v>
      </c>
      <c r="AJ5356" s="14"/>
      <c r="AK5356" s="14" t="str">
        <f>IF(AL5356="Ja","Versandkosten",VLOOKUP(E5356,'Verweis Belegart'!$A$2:$B$9,2,FALSE))</f>
        <v>Hardware</v>
      </c>
      <c r="AL5356" s="14" t="str">
        <f t="shared" si="755"/>
        <v>Nein</v>
      </c>
      <c r="AM5356" s="14" t="str">
        <f t="shared" si="751"/>
        <v>Positiv</v>
      </c>
    </row>
    <row r="5357" spans="1:39" ht="17.25" customHeight="1" x14ac:dyDescent="0.35">
      <c r="A5357" s="17">
        <v>14575132</v>
      </c>
      <c r="B5357" s="2" t="s">
        <v>2487</v>
      </c>
      <c r="C5357" s="1">
        <v>2025001</v>
      </c>
      <c r="D5357" s="1">
        <v>2001331</v>
      </c>
      <c r="E5357" s="2" t="s">
        <v>34</v>
      </c>
      <c r="F5357" s="2" t="s">
        <v>142</v>
      </c>
      <c r="G5357" s="2" t="s">
        <v>25</v>
      </c>
      <c r="H5357" s="2" t="s">
        <v>2602</v>
      </c>
      <c r="I5357" s="2" t="s">
        <v>2603</v>
      </c>
      <c r="J5357" s="2" t="s">
        <v>2228</v>
      </c>
      <c r="K5357" s="2" t="s">
        <v>83</v>
      </c>
      <c r="L5357" s="2" t="s">
        <v>1386</v>
      </c>
      <c r="M5357" s="2" t="s">
        <v>1387</v>
      </c>
      <c r="N5357" s="2"/>
      <c r="O5357" s="3">
        <v>2</v>
      </c>
      <c r="P5357" s="3">
        <v>0</v>
      </c>
      <c r="Q5357" s="3">
        <v>0</v>
      </c>
      <c r="R5357" s="3">
        <v>0</v>
      </c>
      <c r="S5357" s="3"/>
      <c r="T5357" s="3">
        <v>0</v>
      </c>
      <c r="U5357" s="3"/>
      <c r="V5357" s="2" t="s">
        <v>697</v>
      </c>
      <c r="W5357" s="2" t="s">
        <v>698</v>
      </c>
      <c r="X5357" s="2" t="s">
        <v>419</v>
      </c>
      <c r="Y5357" s="19" t="str">
        <f>VLOOKUP(G5357,'Verweis Kd-Gruppe'!$A$2:$B$8,2,FALSE)</f>
        <v>FHK</v>
      </c>
      <c r="Z5357" s="19" t="str">
        <f>VLOOKUP(J5357,'Verweis Art-Gruppe'!$A$2:$B$15,2,FALSE)</f>
        <v>Marketing</v>
      </c>
      <c r="AA5357" s="19" t="str">
        <f>VLOOKUP(W5357,'Verweis Vertreter'!$A$2:$B$24,2,FALSE)</f>
        <v>Zentrale</v>
      </c>
      <c r="AB5357" s="12">
        <f t="shared" si="747"/>
        <v>2</v>
      </c>
      <c r="AC5357" s="12">
        <f t="shared" si="752"/>
        <v>0</v>
      </c>
      <c r="AD5357" s="12">
        <f t="shared" si="753"/>
        <v>0</v>
      </c>
      <c r="AE5357" s="12">
        <f t="shared" si="748"/>
        <v>0</v>
      </c>
      <c r="AF5357" s="12">
        <f t="shared" si="749"/>
        <v>0</v>
      </c>
      <c r="AG5357" s="12">
        <f t="shared" si="750"/>
        <v>0</v>
      </c>
      <c r="AH5357" s="9">
        <f t="shared" si="754"/>
        <v>0</v>
      </c>
      <c r="AI5357" s="14">
        <f>VLOOKUP(E5357,'Verweis Faktor'!$A:$B,2,FALSE)</f>
        <v>1</v>
      </c>
      <c r="AJ5357" s="14"/>
      <c r="AK5357" s="14" t="str">
        <f>IF(AL5357="Ja","Versandkosten",VLOOKUP(E5357,'Verweis Belegart'!$A$2:$B$9,2,FALSE))</f>
        <v>Hardware</v>
      </c>
      <c r="AL5357" s="14" t="str">
        <f t="shared" si="755"/>
        <v>Nein</v>
      </c>
      <c r="AM5357" s="14" t="str">
        <f t="shared" si="751"/>
        <v>Positiv</v>
      </c>
    </row>
    <row r="5358" spans="1:39" ht="17.25" customHeight="1" x14ac:dyDescent="0.35">
      <c r="A5358" s="17">
        <v>14573835</v>
      </c>
      <c r="B5358" s="2" t="s">
        <v>2487</v>
      </c>
      <c r="C5358" s="1">
        <v>2025001</v>
      </c>
      <c r="D5358" s="1">
        <v>2001332</v>
      </c>
      <c r="E5358" s="2" t="s">
        <v>34</v>
      </c>
      <c r="F5358" s="2" t="s">
        <v>142</v>
      </c>
      <c r="G5358" s="2" t="s">
        <v>66</v>
      </c>
      <c r="H5358" s="2" t="s">
        <v>1054</v>
      </c>
      <c r="I5358" s="2" t="s">
        <v>1055</v>
      </c>
      <c r="J5358" s="2" t="s">
        <v>103</v>
      </c>
      <c r="K5358" s="2" t="s">
        <v>28</v>
      </c>
      <c r="L5358" s="2" t="s">
        <v>2594</v>
      </c>
      <c r="M5358" s="2" t="s">
        <v>2595</v>
      </c>
      <c r="N5358" s="2" t="s">
        <v>2596</v>
      </c>
      <c r="O5358" s="3">
        <v>20</v>
      </c>
      <c r="P5358" s="3">
        <v>323</v>
      </c>
      <c r="Q5358" s="3">
        <v>329</v>
      </c>
      <c r="R5358" s="3">
        <v>6580</v>
      </c>
      <c r="S5358" s="3">
        <v>6</v>
      </c>
      <c r="T5358" s="3">
        <v>120</v>
      </c>
      <c r="U5358" s="3">
        <v>1.82</v>
      </c>
      <c r="V5358" s="2" t="s">
        <v>42</v>
      </c>
      <c r="W5358" s="2" t="s">
        <v>43</v>
      </c>
      <c r="X5358" s="2" t="s">
        <v>44</v>
      </c>
      <c r="Y5358" s="19" t="str">
        <f>VLOOKUP(G5358,'Verweis Kd-Gruppe'!$A$2:$B$8,2,FALSE)</f>
        <v>EXP</v>
      </c>
      <c r="Z5358" s="19" t="str">
        <f>VLOOKUP(J5358,'Verweis Art-Gruppe'!$A$2:$B$15,2,FALSE)</f>
        <v>Geräte</v>
      </c>
      <c r="AA5358" s="19" t="str">
        <f>VLOOKUP(W5358,'Verweis Vertreter'!$A$2:$B$24,2,FALSE)</f>
        <v>Sebastian Faber</v>
      </c>
      <c r="AB5358" s="12">
        <f t="shared" si="747"/>
        <v>20</v>
      </c>
      <c r="AC5358" s="12">
        <f t="shared" si="752"/>
        <v>323</v>
      </c>
      <c r="AD5358" s="12">
        <f t="shared" si="753"/>
        <v>329</v>
      </c>
      <c r="AE5358" s="12">
        <f t="shared" si="748"/>
        <v>6580</v>
      </c>
      <c r="AF5358" s="12">
        <f t="shared" si="749"/>
        <v>6</v>
      </c>
      <c r="AG5358" s="12">
        <f t="shared" si="750"/>
        <v>120</v>
      </c>
      <c r="AH5358" s="9">
        <f t="shared" si="754"/>
        <v>1.82370820668693E-2</v>
      </c>
      <c r="AI5358" s="14">
        <f>VLOOKUP(E5358,'Verweis Faktor'!$A:$B,2,FALSE)</f>
        <v>1</v>
      </c>
      <c r="AJ5358" s="14"/>
      <c r="AK5358" s="14" t="str">
        <f>IF(AL5358="Ja","Versandkosten",VLOOKUP(E5358,'Verweis Belegart'!$A$2:$B$9,2,FALSE))</f>
        <v>Hardware</v>
      </c>
      <c r="AL5358" s="14" t="str">
        <f t="shared" si="755"/>
        <v>Nein</v>
      </c>
      <c r="AM5358" s="14" t="str">
        <f t="shared" si="751"/>
        <v>Positiv</v>
      </c>
    </row>
    <row r="5359" spans="1:39" ht="17.25" customHeight="1" x14ac:dyDescent="0.35">
      <c r="A5359" s="17">
        <v>14573835</v>
      </c>
      <c r="B5359" s="2" t="s">
        <v>2487</v>
      </c>
      <c r="C5359" s="1">
        <v>2025001</v>
      </c>
      <c r="D5359" s="1">
        <v>2001332</v>
      </c>
      <c r="E5359" s="2" t="s">
        <v>34</v>
      </c>
      <c r="F5359" s="2" t="s">
        <v>142</v>
      </c>
      <c r="G5359" s="2" t="s">
        <v>66</v>
      </c>
      <c r="H5359" s="2" t="s">
        <v>1054</v>
      </c>
      <c r="I5359" s="2" t="s">
        <v>1055</v>
      </c>
      <c r="J5359" s="2" t="s">
        <v>103</v>
      </c>
      <c r="K5359" s="2" t="s">
        <v>45</v>
      </c>
      <c r="L5359" s="2" t="s">
        <v>2170</v>
      </c>
      <c r="M5359" s="2" t="s">
        <v>2171</v>
      </c>
      <c r="N5359" s="2" t="s">
        <v>2172</v>
      </c>
      <c r="O5359" s="3">
        <v>1</v>
      </c>
      <c r="P5359" s="3">
        <v>95.736900000000006</v>
      </c>
      <c r="Q5359" s="3">
        <v>98</v>
      </c>
      <c r="R5359" s="3">
        <v>98</v>
      </c>
      <c r="S5359" s="3">
        <v>2.2631000000000001</v>
      </c>
      <c r="T5359" s="3">
        <v>2.2599999999999998</v>
      </c>
      <c r="U5359" s="3">
        <v>2.2999999999999998</v>
      </c>
      <c r="V5359" s="2" t="s">
        <v>42</v>
      </c>
      <c r="W5359" s="2" t="s">
        <v>43</v>
      </c>
      <c r="X5359" s="2" t="s">
        <v>44</v>
      </c>
      <c r="Y5359" s="19" t="str">
        <f>VLOOKUP(G5359,'Verweis Kd-Gruppe'!$A$2:$B$8,2,FALSE)</f>
        <v>EXP</v>
      </c>
      <c r="Z5359" s="19" t="str">
        <f>VLOOKUP(J5359,'Verweis Art-Gruppe'!$A$2:$B$15,2,FALSE)</f>
        <v>Geräte</v>
      </c>
      <c r="AA5359" s="19" t="str">
        <f>VLOOKUP(W5359,'Verweis Vertreter'!$A$2:$B$24,2,FALSE)</f>
        <v>Sebastian Faber</v>
      </c>
      <c r="AB5359" s="12">
        <f t="shared" si="747"/>
        <v>1</v>
      </c>
      <c r="AC5359" s="12">
        <f t="shared" si="752"/>
        <v>95.736900000000006</v>
      </c>
      <c r="AD5359" s="12">
        <f t="shared" si="753"/>
        <v>98</v>
      </c>
      <c r="AE5359" s="12">
        <f t="shared" si="748"/>
        <v>98</v>
      </c>
      <c r="AF5359" s="12">
        <f t="shared" si="749"/>
        <v>2.2631000000000001</v>
      </c>
      <c r="AG5359" s="12">
        <f t="shared" si="750"/>
        <v>2.2599999999999998</v>
      </c>
      <c r="AH5359" s="9">
        <f t="shared" si="754"/>
        <v>2.3061224489795917E-2</v>
      </c>
      <c r="AI5359" s="14">
        <f>VLOOKUP(E5359,'Verweis Faktor'!$A:$B,2,FALSE)</f>
        <v>1</v>
      </c>
      <c r="AJ5359" s="14"/>
      <c r="AK5359" s="14" t="str">
        <f>IF(AL5359="Ja","Versandkosten",VLOOKUP(E5359,'Verweis Belegart'!$A$2:$B$9,2,FALSE))</f>
        <v>Hardware</v>
      </c>
      <c r="AL5359" s="14" t="str">
        <f t="shared" si="755"/>
        <v>Nein</v>
      </c>
      <c r="AM5359" s="14" t="str">
        <f t="shared" si="751"/>
        <v>Positiv</v>
      </c>
    </row>
    <row r="5360" spans="1:39" ht="17.25" customHeight="1" x14ac:dyDescent="0.35">
      <c r="A5360" s="17">
        <v>14573835</v>
      </c>
      <c r="B5360" s="2" t="s">
        <v>2487</v>
      </c>
      <c r="C5360" s="1">
        <v>2025001</v>
      </c>
      <c r="D5360" s="1">
        <v>2001332</v>
      </c>
      <c r="E5360" s="2" t="s">
        <v>34</v>
      </c>
      <c r="F5360" s="2" t="s">
        <v>142</v>
      </c>
      <c r="G5360" s="2" t="s">
        <v>66</v>
      </c>
      <c r="H5360" s="2" t="s">
        <v>1054</v>
      </c>
      <c r="I5360" s="2" t="s">
        <v>1055</v>
      </c>
      <c r="J5360" s="2" t="s">
        <v>103</v>
      </c>
      <c r="K5360" s="2" t="s">
        <v>49</v>
      </c>
      <c r="L5360" s="2" t="s">
        <v>677</v>
      </c>
      <c r="M5360" s="2" t="s">
        <v>678</v>
      </c>
      <c r="N5360" s="2" t="s">
        <v>679</v>
      </c>
      <c r="O5360" s="3">
        <v>10</v>
      </c>
      <c r="P5360" s="3">
        <v>90.957800000000006</v>
      </c>
      <c r="Q5360" s="3">
        <v>96</v>
      </c>
      <c r="R5360" s="3">
        <v>960</v>
      </c>
      <c r="S5360" s="3">
        <v>5.0422000000000002</v>
      </c>
      <c r="T5360" s="3">
        <v>50.42</v>
      </c>
      <c r="U5360" s="3">
        <v>5.25</v>
      </c>
      <c r="V5360" s="2" t="s">
        <v>42</v>
      </c>
      <c r="W5360" s="2" t="s">
        <v>43</v>
      </c>
      <c r="X5360" s="2" t="s">
        <v>44</v>
      </c>
      <c r="Y5360" s="19" t="str">
        <f>VLOOKUP(G5360,'Verweis Kd-Gruppe'!$A$2:$B$8,2,FALSE)</f>
        <v>EXP</v>
      </c>
      <c r="Z5360" s="19" t="str">
        <f>VLOOKUP(J5360,'Verweis Art-Gruppe'!$A$2:$B$15,2,FALSE)</f>
        <v>Geräte</v>
      </c>
      <c r="AA5360" s="19" t="str">
        <f>VLOOKUP(W5360,'Verweis Vertreter'!$A$2:$B$24,2,FALSE)</f>
        <v>Sebastian Faber</v>
      </c>
      <c r="AB5360" s="12">
        <f t="shared" si="747"/>
        <v>10</v>
      </c>
      <c r="AC5360" s="12">
        <f t="shared" si="752"/>
        <v>90.957800000000006</v>
      </c>
      <c r="AD5360" s="12">
        <f t="shared" si="753"/>
        <v>96</v>
      </c>
      <c r="AE5360" s="12">
        <f t="shared" si="748"/>
        <v>960</v>
      </c>
      <c r="AF5360" s="12">
        <f t="shared" si="749"/>
        <v>5.0422000000000002</v>
      </c>
      <c r="AG5360" s="12">
        <f t="shared" si="750"/>
        <v>50.42</v>
      </c>
      <c r="AH5360" s="9">
        <f t="shared" si="754"/>
        <v>5.2520833333333336E-2</v>
      </c>
      <c r="AI5360" s="14">
        <f>VLOOKUP(E5360,'Verweis Faktor'!$A:$B,2,FALSE)</f>
        <v>1</v>
      </c>
      <c r="AJ5360" s="14"/>
      <c r="AK5360" s="14" t="str">
        <f>IF(AL5360="Ja","Versandkosten",VLOOKUP(E5360,'Verweis Belegart'!$A$2:$B$9,2,FALSE))</f>
        <v>Hardware</v>
      </c>
      <c r="AL5360" s="14" t="str">
        <f t="shared" si="755"/>
        <v>Nein</v>
      </c>
      <c r="AM5360" s="14" t="str">
        <f t="shared" si="751"/>
        <v>Positiv</v>
      </c>
    </row>
    <row r="5361" spans="1:39" ht="17.25" customHeight="1" x14ac:dyDescent="0.35">
      <c r="A5361" s="17">
        <v>14573835</v>
      </c>
      <c r="B5361" s="2" t="s">
        <v>2487</v>
      </c>
      <c r="C5361" s="1">
        <v>2025001</v>
      </c>
      <c r="D5361" s="1">
        <v>2001332</v>
      </c>
      <c r="E5361" s="2" t="s">
        <v>34</v>
      </c>
      <c r="F5361" s="2" t="s">
        <v>142</v>
      </c>
      <c r="G5361" s="2" t="s">
        <v>66</v>
      </c>
      <c r="H5361" s="2" t="s">
        <v>1054</v>
      </c>
      <c r="I5361" s="2" t="s">
        <v>1055</v>
      </c>
      <c r="J5361" s="2" t="s">
        <v>103</v>
      </c>
      <c r="K5361" s="2" t="s">
        <v>79</v>
      </c>
      <c r="L5361" s="2" t="s">
        <v>900</v>
      </c>
      <c r="M5361" s="2" t="s">
        <v>901</v>
      </c>
      <c r="N5361" s="2" t="s">
        <v>506</v>
      </c>
      <c r="O5361" s="3">
        <v>40</v>
      </c>
      <c r="P5361" s="3">
        <v>227.03649999999999</v>
      </c>
      <c r="Q5361" s="3">
        <v>229</v>
      </c>
      <c r="R5361" s="3">
        <v>9160</v>
      </c>
      <c r="S5361" s="3">
        <v>1.9635</v>
      </c>
      <c r="T5361" s="3">
        <v>78.540000000000006</v>
      </c>
      <c r="U5361" s="3">
        <v>0.85</v>
      </c>
      <c r="V5361" s="2" t="s">
        <v>42</v>
      </c>
      <c r="W5361" s="2" t="s">
        <v>43</v>
      </c>
      <c r="X5361" s="2" t="s">
        <v>44</v>
      </c>
      <c r="Y5361" s="19" t="str">
        <f>VLOOKUP(G5361,'Verweis Kd-Gruppe'!$A$2:$B$8,2,FALSE)</f>
        <v>EXP</v>
      </c>
      <c r="Z5361" s="19" t="str">
        <f>VLOOKUP(J5361,'Verweis Art-Gruppe'!$A$2:$B$15,2,FALSE)</f>
        <v>Geräte</v>
      </c>
      <c r="AA5361" s="19" t="str">
        <f>VLOOKUP(W5361,'Verweis Vertreter'!$A$2:$B$24,2,FALSE)</f>
        <v>Sebastian Faber</v>
      </c>
      <c r="AB5361" s="12">
        <f t="shared" si="747"/>
        <v>40</v>
      </c>
      <c r="AC5361" s="12">
        <f t="shared" si="752"/>
        <v>227.03649999999999</v>
      </c>
      <c r="AD5361" s="12">
        <f t="shared" si="753"/>
        <v>229</v>
      </c>
      <c r="AE5361" s="12">
        <f t="shared" si="748"/>
        <v>9160</v>
      </c>
      <c r="AF5361" s="12">
        <f t="shared" si="749"/>
        <v>1.9635</v>
      </c>
      <c r="AG5361" s="12">
        <f t="shared" si="750"/>
        <v>78.540000000000006</v>
      </c>
      <c r="AH5361" s="9">
        <f t="shared" si="754"/>
        <v>8.5742358078602626E-3</v>
      </c>
      <c r="AI5361" s="14">
        <f>VLOOKUP(E5361,'Verweis Faktor'!$A:$B,2,FALSE)</f>
        <v>1</v>
      </c>
      <c r="AJ5361" s="14"/>
      <c r="AK5361" s="14" t="str">
        <f>IF(AL5361="Ja","Versandkosten",VLOOKUP(E5361,'Verweis Belegart'!$A$2:$B$9,2,FALSE))</f>
        <v>Hardware</v>
      </c>
      <c r="AL5361" s="14" t="str">
        <f t="shared" si="755"/>
        <v>Nein</v>
      </c>
      <c r="AM5361" s="14" t="str">
        <f t="shared" si="751"/>
        <v>Positiv</v>
      </c>
    </row>
    <row r="5362" spans="1:39" ht="17.25" customHeight="1" x14ac:dyDescent="0.35">
      <c r="A5362" s="17">
        <v>14573835</v>
      </c>
      <c r="B5362" s="2" t="s">
        <v>2487</v>
      </c>
      <c r="C5362" s="1">
        <v>2025001</v>
      </c>
      <c r="D5362" s="1">
        <v>2001332</v>
      </c>
      <c r="E5362" s="2" t="s">
        <v>34</v>
      </c>
      <c r="F5362" s="2" t="s">
        <v>142</v>
      </c>
      <c r="G5362" s="2" t="s">
        <v>66</v>
      </c>
      <c r="H5362" s="2" t="s">
        <v>1054</v>
      </c>
      <c r="I5362" s="2" t="s">
        <v>1055</v>
      </c>
      <c r="J5362" s="2" t="s">
        <v>103</v>
      </c>
      <c r="K5362" s="2" t="s">
        <v>83</v>
      </c>
      <c r="L5362" s="2" t="s">
        <v>2604</v>
      </c>
      <c r="M5362" s="2" t="s">
        <v>2605</v>
      </c>
      <c r="N5362" s="2" t="s">
        <v>2385</v>
      </c>
      <c r="O5362" s="3">
        <v>100</v>
      </c>
      <c r="P5362" s="3">
        <v>164.9</v>
      </c>
      <c r="Q5362" s="3">
        <v>175</v>
      </c>
      <c r="R5362" s="3">
        <v>17500</v>
      </c>
      <c r="S5362" s="3">
        <v>10.1</v>
      </c>
      <c r="T5362" s="3">
        <v>1010</v>
      </c>
      <c r="U5362" s="3">
        <v>5.77</v>
      </c>
      <c r="V5362" s="2" t="s">
        <v>42</v>
      </c>
      <c r="W5362" s="2" t="s">
        <v>43</v>
      </c>
      <c r="X5362" s="2" t="s">
        <v>44</v>
      </c>
      <c r="Y5362" s="19" t="str">
        <f>VLOOKUP(G5362,'Verweis Kd-Gruppe'!$A$2:$B$8,2,FALSE)</f>
        <v>EXP</v>
      </c>
      <c r="Z5362" s="19" t="str">
        <f>VLOOKUP(J5362,'Verweis Art-Gruppe'!$A$2:$B$15,2,FALSE)</f>
        <v>Geräte</v>
      </c>
      <c r="AA5362" s="19" t="str">
        <f>VLOOKUP(W5362,'Verweis Vertreter'!$A$2:$B$24,2,FALSE)</f>
        <v>Sebastian Faber</v>
      </c>
      <c r="AB5362" s="12">
        <f t="shared" si="747"/>
        <v>100</v>
      </c>
      <c r="AC5362" s="12">
        <f t="shared" si="752"/>
        <v>164.9</v>
      </c>
      <c r="AD5362" s="12">
        <f t="shared" si="753"/>
        <v>175</v>
      </c>
      <c r="AE5362" s="12">
        <f t="shared" si="748"/>
        <v>17500</v>
      </c>
      <c r="AF5362" s="12">
        <f t="shared" si="749"/>
        <v>10.1</v>
      </c>
      <c r="AG5362" s="12">
        <f t="shared" si="750"/>
        <v>1010</v>
      </c>
      <c r="AH5362" s="9">
        <f t="shared" si="754"/>
        <v>5.7714285714285711E-2</v>
      </c>
      <c r="AI5362" s="14">
        <f>VLOOKUP(E5362,'Verweis Faktor'!$A:$B,2,FALSE)</f>
        <v>1</v>
      </c>
      <c r="AJ5362" s="14"/>
      <c r="AK5362" s="14" t="str">
        <f>IF(AL5362="Ja","Versandkosten",VLOOKUP(E5362,'Verweis Belegart'!$A$2:$B$9,2,FALSE))</f>
        <v>Hardware</v>
      </c>
      <c r="AL5362" s="14" t="str">
        <f t="shared" si="755"/>
        <v>Nein</v>
      </c>
      <c r="AM5362" s="14" t="str">
        <f t="shared" si="751"/>
        <v>Positiv</v>
      </c>
    </row>
    <row r="5363" spans="1:39" ht="17.25" customHeight="1" x14ac:dyDescent="0.35">
      <c r="A5363" s="17">
        <v>14575217</v>
      </c>
      <c r="B5363" s="2" t="s">
        <v>2487</v>
      </c>
      <c r="C5363" s="1">
        <v>2025001</v>
      </c>
      <c r="D5363" s="1">
        <v>2001333</v>
      </c>
      <c r="E5363" s="2" t="s">
        <v>772</v>
      </c>
      <c r="F5363" s="2" t="s">
        <v>773</v>
      </c>
      <c r="G5363" s="2" t="s">
        <v>25</v>
      </c>
      <c r="H5363" s="2" t="s">
        <v>2606</v>
      </c>
      <c r="I5363" s="2" t="s">
        <v>2607</v>
      </c>
      <c r="J5363" s="2" t="s">
        <v>527</v>
      </c>
      <c r="K5363" s="2" t="s">
        <v>28</v>
      </c>
      <c r="L5363" s="2" t="s">
        <v>781</v>
      </c>
      <c r="M5363" s="2" t="s">
        <v>782</v>
      </c>
      <c r="N5363" s="2" t="s">
        <v>778</v>
      </c>
      <c r="O5363" s="3">
        <v>1</v>
      </c>
      <c r="P5363" s="3">
        <v>0</v>
      </c>
      <c r="Q5363" s="3">
        <v>60</v>
      </c>
      <c r="R5363" s="3">
        <v>60</v>
      </c>
      <c r="S5363" s="3">
        <v>60</v>
      </c>
      <c r="T5363" s="3">
        <v>60</v>
      </c>
      <c r="U5363" s="3"/>
      <c r="V5363" s="2" t="s">
        <v>427</v>
      </c>
      <c r="W5363" s="2" t="s">
        <v>428</v>
      </c>
      <c r="X5363" s="2" t="s">
        <v>724</v>
      </c>
      <c r="Y5363" s="19" t="str">
        <f>VLOOKUP(G5363,'Verweis Kd-Gruppe'!$A$2:$B$8,2,FALSE)</f>
        <v>FHK</v>
      </c>
      <c r="Z5363" s="19" t="str">
        <f>VLOOKUP(J5363,'Verweis Art-Gruppe'!$A$2:$B$15,2,FALSE)</f>
        <v>Provisionen</v>
      </c>
      <c r="AA5363" s="19" t="str">
        <f>VLOOKUP(W5363,'Verweis Vertreter'!$A$2:$B$24,2,FALSE)</f>
        <v>Zentrale</v>
      </c>
      <c r="AB5363" s="12">
        <f t="shared" si="747"/>
        <v>-1</v>
      </c>
      <c r="AC5363" s="12">
        <f t="shared" si="752"/>
        <v>0</v>
      </c>
      <c r="AD5363" s="12">
        <f t="shared" si="753"/>
        <v>60</v>
      </c>
      <c r="AE5363" s="12">
        <f t="shared" si="748"/>
        <v>-60</v>
      </c>
      <c r="AF5363" s="12">
        <f t="shared" si="749"/>
        <v>-60</v>
      </c>
      <c r="AG5363" s="12">
        <f t="shared" si="750"/>
        <v>-60</v>
      </c>
      <c r="AH5363" s="9">
        <f t="shared" si="754"/>
        <v>-1</v>
      </c>
      <c r="AI5363" s="14">
        <f>VLOOKUP(E5363,'Verweis Faktor'!$A:$B,2,FALSE)</f>
        <v>-1</v>
      </c>
      <c r="AJ5363" s="14"/>
      <c r="AK5363" s="14" t="str">
        <f>IF(AL5363="Ja","Versandkosten",VLOOKUP(E5363,'Verweis Belegart'!$A$2:$B$9,2,FALSE))</f>
        <v>Provisionen</v>
      </c>
      <c r="AL5363" s="14" t="str">
        <f t="shared" si="755"/>
        <v>Nein</v>
      </c>
      <c r="AM5363" s="14" t="str">
        <f t="shared" si="751"/>
        <v>Negativ</v>
      </c>
    </row>
    <row r="5364" spans="1:39" ht="17.25" customHeight="1" x14ac:dyDescent="0.35">
      <c r="A5364" s="17">
        <v>14575218</v>
      </c>
      <c r="B5364" s="2" t="s">
        <v>2487</v>
      </c>
      <c r="C5364" s="1">
        <v>2025001</v>
      </c>
      <c r="D5364" s="1">
        <v>2001334</v>
      </c>
      <c r="E5364" s="2" t="s">
        <v>772</v>
      </c>
      <c r="F5364" s="2" t="s">
        <v>773</v>
      </c>
      <c r="G5364" s="2" t="s">
        <v>25</v>
      </c>
      <c r="H5364" s="2" t="s">
        <v>774</v>
      </c>
      <c r="I5364" s="2" t="s">
        <v>775</v>
      </c>
      <c r="J5364" s="2" t="s">
        <v>527</v>
      </c>
      <c r="K5364" s="2" t="s">
        <v>28</v>
      </c>
      <c r="L5364" s="2" t="s">
        <v>776</v>
      </c>
      <c r="M5364" s="2" t="s">
        <v>777</v>
      </c>
      <c r="N5364" s="2" t="s">
        <v>778</v>
      </c>
      <c r="O5364" s="3">
        <v>1</v>
      </c>
      <c r="P5364" s="3">
        <v>0</v>
      </c>
      <c r="Q5364" s="3">
        <v>735</v>
      </c>
      <c r="R5364" s="3">
        <v>735</v>
      </c>
      <c r="S5364" s="3">
        <v>735</v>
      </c>
      <c r="T5364" s="3">
        <v>735</v>
      </c>
      <c r="U5364" s="3"/>
      <c r="V5364" s="2" t="s">
        <v>689</v>
      </c>
      <c r="W5364" s="2" t="s">
        <v>690</v>
      </c>
      <c r="X5364" s="2" t="s">
        <v>724</v>
      </c>
      <c r="Y5364" s="19" t="str">
        <f>VLOOKUP(G5364,'Verweis Kd-Gruppe'!$A$2:$B$8,2,FALSE)</f>
        <v>FHK</v>
      </c>
      <c r="Z5364" s="19" t="str">
        <f>VLOOKUP(J5364,'Verweis Art-Gruppe'!$A$2:$B$15,2,FALSE)</f>
        <v>Provisionen</v>
      </c>
      <c r="AA5364" s="19" t="str">
        <f>VLOOKUP(W5364,'Verweis Vertreter'!$A$2:$B$24,2,FALSE)</f>
        <v>Zentrale</v>
      </c>
      <c r="AB5364" s="12">
        <f t="shared" si="747"/>
        <v>-1</v>
      </c>
      <c r="AC5364" s="12">
        <f t="shared" si="752"/>
        <v>0</v>
      </c>
      <c r="AD5364" s="12">
        <f t="shared" si="753"/>
        <v>735</v>
      </c>
      <c r="AE5364" s="12">
        <f t="shared" si="748"/>
        <v>-735</v>
      </c>
      <c r="AF5364" s="12">
        <f t="shared" si="749"/>
        <v>-735</v>
      </c>
      <c r="AG5364" s="12">
        <f t="shared" si="750"/>
        <v>-735</v>
      </c>
      <c r="AH5364" s="9">
        <f t="shared" si="754"/>
        <v>-1</v>
      </c>
      <c r="AI5364" s="14">
        <f>VLOOKUP(E5364,'Verweis Faktor'!$A:$B,2,FALSE)</f>
        <v>-1</v>
      </c>
      <c r="AJ5364" s="14"/>
      <c r="AK5364" s="14" t="str">
        <f>IF(AL5364="Ja","Versandkosten",VLOOKUP(E5364,'Verweis Belegart'!$A$2:$B$9,2,FALSE))</f>
        <v>Provisionen</v>
      </c>
      <c r="AL5364" s="14" t="str">
        <f t="shared" si="755"/>
        <v>Nein</v>
      </c>
      <c r="AM5364" s="14" t="str">
        <f t="shared" si="751"/>
        <v>Negativ</v>
      </c>
    </row>
    <row r="5365" spans="1:39" ht="17.25" customHeight="1" x14ac:dyDescent="0.35">
      <c r="A5365" s="17">
        <v>14575219</v>
      </c>
      <c r="B5365" s="2" t="s">
        <v>2487</v>
      </c>
      <c r="C5365" s="1">
        <v>2025001</v>
      </c>
      <c r="D5365" s="1">
        <v>2001335</v>
      </c>
      <c r="E5365" s="2" t="s">
        <v>772</v>
      </c>
      <c r="F5365" s="2" t="s">
        <v>773</v>
      </c>
      <c r="G5365" s="2" t="s">
        <v>25</v>
      </c>
      <c r="H5365" s="2" t="s">
        <v>1108</v>
      </c>
      <c r="I5365" s="2" t="s">
        <v>1109</v>
      </c>
      <c r="J5365" s="2" t="s">
        <v>527</v>
      </c>
      <c r="K5365" s="2" t="s">
        <v>28</v>
      </c>
      <c r="L5365" s="2" t="s">
        <v>776</v>
      </c>
      <c r="M5365" s="2" t="s">
        <v>777</v>
      </c>
      <c r="N5365" s="2" t="s">
        <v>778</v>
      </c>
      <c r="O5365" s="3">
        <v>1</v>
      </c>
      <c r="P5365" s="3">
        <v>0</v>
      </c>
      <c r="Q5365" s="3">
        <v>385</v>
      </c>
      <c r="R5365" s="3">
        <v>385</v>
      </c>
      <c r="S5365" s="3">
        <v>385</v>
      </c>
      <c r="T5365" s="3">
        <v>385</v>
      </c>
      <c r="U5365" s="3"/>
      <c r="V5365" s="2" t="s">
        <v>697</v>
      </c>
      <c r="W5365" s="2" t="s">
        <v>698</v>
      </c>
      <c r="X5365" s="2" t="s">
        <v>724</v>
      </c>
      <c r="Y5365" s="19" t="str">
        <f>VLOOKUP(G5365,'Verweis Kd-Gruppe'!$A$2:$B$8,2,FALSE)</f>
        <v>FHK</v>
      </c>
      <c r="Z5365" s="19" t="str">
        <f>VLOOKUP(J5365,'Verweis Art-Gruppe'!$A$2:$B$15,2,FALSE)</f>
        <v>Provisionen</v>
      </c>
      <c r="AA5365" s="19" t="str">
        <f>VLOOKUP(W5365,'Verweis Vertreter'!$A$2:$B$24,2,FALSE)</f>
        <v>Zentrale</v>
      </c>
      <c r="AB5365" s="12">
        <f t="shared" si="747"/>
        <v>-1</v>
      </c>
      <c r="AC5365" s="12">
        <f t="shared" si="752"/>
        <v>0</v>
      </c>
      <c r="AD5365" s="12">
        <f t="shared" si="753"/>
        <v>385</v>
      </c>
      <c r="AE5365" s="12">
        <f t="shared" si="748"/>
        <v>-385</v>
      </c>
      <c r="AF5365" s="12">
        <f t="shared" si="749"/>
        <v>-385</v>
      </c>
      <c r="AG5365" s="12">
        <f t="shared" si="750"/>
        <v>-385</v>
      </c>
      <c r="AH5365" s="9">
        <f t="shared" si="754"/>
        <v>-1</v>
      </c>
      <c r="AI5365" s="14">
        <f>VLOOKUP(E5365,'Verweis Faktor'!$A:$B,2,FALSE)</f>
        <v>-1</v>
      </c>
      <c r="AJ5365" s="14"/>
      <c r="AK5365" s="14" t="str">
        <f>IF(AL5365="Ja","Versandkosten",VLOOKUP(E5365,'Verweis Belegart'!$A$2:$B$9,2,FALSE))</f>
        <v>Provisionen</v>
      </c>
      <c r="AL5365" s="14" t="str">
        <f t="shared" si="755"/>
        <v>Nein</v>
      </c>
      <c r="AM5365" s="14" t="str">
        <f t="shared" si="751"/>
        <v>Negativ</v>
      </c>
    </row>
    <row r="5366" spans="1:39" ht="17.25" customHeight="1" x14ac:dyDescent="0.35">
      <c r="A5366" s="17">
        <v>14575055</v>
      </c>
      <c r="B5366" s="2" t="s">
        <v>2608</v>
      </c>
      <c r="C5366" s="1">
        <v>2025001</v>
      </c>
      <c r="D5366" s="1">
        <v>2001336</v>
      </c>
      <c r="E5366" s="2" t="s">
        <v>34</v>
      </c>
      <c r="F5366" s="2" t="s">
        <v>2063</v>
      </c>
      <c r="G5366" s="2" t="s">
        <v>36</v>
      </c>
      <c r="H5366" s="2" t="s">
        <v>2609</v>
      </c>
      <c r="I5366" s="2" t="s">
        <v>2610</v>
      </c>
      <c r="J5366" s="2" t="s">
        <v>103</v>
      </c>
      <c r="K5366" s="2" t="s">
        <v>28</v>
      </c>
      <c r="L5366" s="2" t="s">
        <v>2611</v>
      </c>
      <c r="M5366" s="2" t="s">
        <v>2612</v>
      </c>
      <c r="N5366" s="2" t="s">
        <v>2612</v>
      </c>
      <c r="O5366" s="3">
        <v>1</v>
      </c>
      <c r="P5366" s="3">
        <v>18031.68</v>
      </c>
      <c r="Q5366" s="3">
        <v>24000</v>
      </c>
      <c r="R5366" s="3">
        <v>24000</v>
      </c>
      <c r="S5366" s="3">
        <v>5968.32</v>
      </c>
      <c r="T5366" s="3">
        <v>5968.32</v>
      </c>
      <c r="U5366" s="3">
        <v>24.86</v>
      </c>
      <c r="V5366" s="2" t="s">
        <v>241</v>
      </c>
      <c r="W5366" s="2" t="s">
        <v>242</v>
      </c>
      <c r="X5366" s="2"/>
      <c r="Y5366" s="19" t="str">
        <f>VLOOKUP(G5366,'Verweis Kd-Gruppe'!$A$2:$B$8,2,FALSE)</f>
        <v>GRK</v>
      </c>
      <c r="Z5366" s="19" t="str">
        <f>VLOOKUP(J5366,'Verweis Art-Gruppe'!$A$2:$B$15,2,FALSE)</f>
        <v>Geräte</v>
      </c>
      <c r="AA5366" s="19" t="str">
        <f>VLOOKUP(W5366,'Verweis Vertreter'!$A$2:$B$24,2,FALSE)</f>
        <v>Bernd Schönbrunn</v>
      </c>
      <c r="AB5366" s="12">
        <f t="shared" si="747"/>
        <v>1</v>
      </c>
      <c r="AC5366" s="12">
        <f t="shared" si="752"/>
        <v>18031.68</v>
      </c>
      <c r="AD5366" s="12">
        <f t="shared" si="753"/>
        <v>24000</v>
      </c>
      <c r="AE5366" s="12">
        <f t="shared" si="748"/>
        <v>24000</v>
      </c>
      <c r="AF5366" s="12">
        <f t="shared" si="749"/>
        <v>5968.32</v>
      </c>
      <c r="AG5366" s="12">
        <f t="shared" si="750"/>
        <v>5968.32</v>
      </c>
      <c r="AH5366" s="9">
        <f t="shared" si="754"/>
        <v>0.24867999999999998</v>
      </c>
      <c r="AI5366" s="14">
        <f>VLOOKUP(E5366,'Verweis Faktor'!$A:$B,2,FALSE)</f>
        <v>1</v>
      </c>
      <c r="AJ5366" s="14"/>
      <c r="AK5366" s="14" t="str">
        <f>IF(AL5366="Ja","Versandkosten",VLOOKUP(E5366,'Verweis Belegart'!$A$2:$B$9,2,FALSE))</f>
        <v>Hardware</v>
      </c>
      <c r="AL5366" s="14" t="str">
        <f t="shared" si="755"/>
        <v>Nein</v>
      </c>
      <c r="AM5366" s="14" t="str">
        <f t="shared" si="751"/>
        <v>Positiv</v>
      </c>
    </row>
    <row r="5367" spans="1:39" ht="17.25" customHeight="1" x14ac:dyDescent="0.35">
      <c r="A5367" s="17">
        <v>14575077</v>
      </c>
      <c r="B5367" s="2" t="s">
        <v>2608</v>
      </c>
      <c r="C5367" s="1">
        <v>2025001</v>
      </c>
      <c r="D5367" s="1">
        <v>2001337</v>
      </c>
      <c r="E5367" s="2" t="s">
        <v>34</v>
      </c>
      <c r="F5367" s="2" t="s">
        <v>35</v>
      </c>
      <c r="G5367" s="2" t="s">
        <v>36</v>
      </c>
      <c r="H5367" s="2" t="s">
        <v>190</v>
      </c>
      <c r="I5367" s="2" t="s">
        <v>191</v>
      </c>
      <c r="J5367" s="2" t="s">
        <v>304</v>
      </c>
      <c r="K5367" s="2" t="s">
        <v>28</v>
      </c>
      <c r="L5367" s="2" t="s">
        <v>439</v>
      </c>
      <c r="M5367" s="2" t="s">
        <v>440</v>
      </c>
      <c r="N5367" s="2" t="s">
        <v>440</v>
      </c>
      <c r="O5367" s="3">
        <v>1</v>
      </c>
      <c r="P5367" s="3">
        <v>56.911099999999998</v>
      </c>
      <c r="Q5367" s="3">
        <v>63.31</v>
      </c>
      <c r="R5367" s="3">
        <v>63.31</v>
      </c>
      <c r="S5367" s="3">
        <v>6.3989000000000003</v>
      </c>
      <c r="T5367" s="3">
        <v>6.4</v>
      </c>
      <c r="U5367" s="3">
        <v>10.1</v>
      </c>
      <c r="V5367" s="2" t="s">
        <v>195</v>
      </c>
      <c r="W5367" s="2" t="s">
        <v>196</v>
      </c>
      <c r="X5367" s="2" t="s">
        <v>197</v>
      </c>
      <c r="Y5367" s="19" t="str">
        <f>VLOOKUP(G5367,'Verweis Kd-Gruppe'!$A$2:$B$8,2,FALSE)</f>
        <v>GRK</v>
      </c>
      <c r="Z5367" s="19" t="str">
        <f>VLOOKUP(J5367,'Verweis Art-Gruppe'!$A$2:$B$15,2,FALSE)</f>
        <v>Zubehör</v>
      </c>
      <c r="AA5367" s="19" t="str">
        <f>VLOOKUP(W5367,'Verweis Vertreter'!$A$2:$B$24,2,FALSE)</f>
        <v>Akin Erdem</v>
      </c>
      <c r="AB5367" s="12">
        <f t="shared" si="747"/>
        <v>1</v>
      </c>
      <c r="AC5367" s="12">
        <f t="shared" si="752"/>
        <v>56.911099999999998</v>
      </c>
      <c r="AD5367" s="12">
        <f t="shared" si="753"/>
        <v>63.31</v>
      </c>
      <c r="AE5367" s="12">
        <f t="shared" si="748"/>
        <v>63.31</v>
      </c>
      <c r="AF5367" s="12">
        <f t="shared" si="749"/>
        <v>6.3989000000000003</v>
      </c>
      <c r="AG5367" s="12">
        <f t="shared" si="750"/>
        <v>6.4</v>
      </c>
      <c r="AH5367" s="9">
        <f t="shared" si="754"/>
        <v>0.10108987521718528</v>
      </c>
      <c r="AI5367" s="14">
        <f>VLOOKUP(E5367,'Verweis Faktor'!$A:$B,2,FALSE)</f>
        <v>1</v>
      </c>
      <c r="AJ5367" s="14"/>
      <c r="AK5367" s="14" t="str">
        <f>IF(AL5367="Ja","Versandkosten",VLOOKUP(E5367,'Verweis Belegart'!$A$2:$B$9,2,FALSE))</f>
        <v>Hardware</v>
      </c>
      <c r="AL5367" s="14" t="str">
        <f t="shared" si="755"/>
        <v>Nein</v>
      </c>
      <c r="AM5367" s="14" t="str">
        <f t="shared" si="751"/>
        <v>Positiv</v>
      </c>
    </row>
    <row r="5368" spans="1:39" ht="17.25" customHeight="1" x14ac:dyDescent="0.35">
      <c r="A5368" s="17">
        <v>14575077</v>
      </c>
      <c r="B5368" s="2" t="s">
        <v>2608</v>
      </c>
      <c r="C5368" s="1">
        <v>2025001</v>
      </c>
      <c r="D5368" s="1">
        <v>2001337</v>
      </c>
      <c r="E5368" s="2" t="s">
        <v>34</v>
      </c>
      <c r="F5368" s="2" t="s">
        <v>35</v>
      </c>
      <c r="G5368" s="2" t="s">
        <v>36</v>
      </c>
      <c r="H5368" s="2" t="s">
        <v>190</v>
      </c>
      <c r="I5368" s="2" t="s">
        <v>191</v>
      </c>
      <c r="J5368" s="2" t="s">
        <v>103</v>
      </c>
      <c r="K5368" s="2" t="s">
        <v>45</v>
      </c>
      <c r="L5368" s="2" t="s">
        <v>2091</v>
      </c>
      <c r="M5368" s="2" t="s">
        <v>2092</v>
      </c>
      <c r="N5368" s="2" t="s">
        <v>2093</v>
      </c>
      <c r="O5368" s="3">
        <v>1</v>
      </c>
      <c r="P5368" s="3">
        <v>377.28570000000002</v>
      </c>
      <c r="Q5368" s="3">
        <v>427.12</v>
      </c>
      <c r="R5368" s="3">
        <v>427.12</v>
      </c>
      <c r="S5368" s="3">
        <v>49.834299999999999</v>
      </c>
      <c r="T5368" s="3">
        <v>49.83</v>
      </c>
      <c r="U5368" s="3">
        <v>11.66</v>
      </c>
      <c r="V5368" s="2" t="s">
        <v>195</v>
      </c>
      <c r="W5368" s="2" t="s">
        <v>196</v>
      </c>
      <c r="X5368" s="2" t="s">
        <v>197</v>
      </c>
      <c r="Y5368" s="19" t="str">
        <f>VLOOKUP(G5368,'Verweis Kd-Gruppe'!$A$2:$B$8,2,FALSE)</f>
        <v>GRK</v>
      </c>
      <c r="Z5368" s="19" t="str">
        <f>VLOOKUP(J5368,'Verweis Art-Gruppe'!$A$2:$B$15,2,FALSE)</f>
        <v>Geräte</v>
      </c>
      <c r="AA5368" s="19" t="str">
        <f>VLOOKUP(W5368,'Verweis Vertreter'!$A$2:$B$24,2,FALSE)</f>
        <v>Akin Erdem</v>
      </c>
      <c r="AB5368" s="12">
        <f t="shared" si="747"/>
        <v>1</v>
      </c>
      <c r="AC5368" s="12">
        <f t="shared" si="752"/>
        <v>377.28570000000002</v>
      </c>
      <c r="AD5368" s="12">
        <f t="shared" si="753"/>
        <v>427.12</v>
      </c>
      <c r="AE5368" s="12">
        <f t="shared" si="748"/>
        <v>427.12</v>
      </c>
      <c r="AF5368" s="12">
        <f t="shared" si="749"/>
        <v>49.834299999999999</v>
      </c>
      <c r="AG5368" s="12">
        <f t="shared" si="750"/>
        <v>49.83</v>
      </c>
      <c r="AH5368" s="9">
        <f t="shared" si="754"/>
        <v>0.11666510582506087</v>
      </c>
      <c r="AI5368" s="14">
        <f>VLOOKUP(E5368,'Verweis Faktor'!$A:$B,2,FALSE)</f>
        <v>1</v>
      </c>
      <c r="AJ5368" s="14"/>
      <c r="AK5368" s="14" t="str">
        <f>IF(AL5368="Ja","Versandkosten",VLOOKUP(E5368,'Verweis Belegart'!$A$2:$B$9,2,FALSE))</f>
        <v>Hardware</v>
      </c>
      <c r="AL5368" s="14" t="str">
        <f t="shared" si="755"/>
        <v>Nein</v>
      </c>
      <c r="AM5368" s="14" t="str">
        <f t="shared" si="751"/>
        <v>Positiv</v>
      </c>
    </row>
    <row r="5369" spans="1:39" ht="17.25" customHeight="1" x14ac:dyDescent="0.35">
      <c r="A5369" s="17">
        <v>14575077</v>
      </c>
      <c r="B5369" s="2" t="s">
        <v>2608</v>
      </c>
      <c r="C5369" s="1">
        <v>2025001</v>
      </c>
      <c r="D5369" s="1">
        <v>2001337</v>
      </c>
      <c r="E5369" s="2" t="s">
        <v>34</v>
      </c>
      <c r="F5369" s="2" t="s">
        <v>35</v>
      </c>
      <c r="G5369" s="2" t="s">
        <v>36</v>
      </c>
      <c r="H5369" s="2" t="s">
        <v>190</v>
      </c>
      <c r="I5369" s="2" t="s">
        <v>191</v>
      </c>
      <c r="J5369" s="2" t="s">
        <v>304</v>
      </c>
      <c r="K5369" s="2" t="s">
        <v>49</v>
      </c>
      <c r="L5369" s="2" t="s">
        <v>389</v>
      </c>
      <c r="M5369" s="2" t="s">
        <v>390</v>
      </c>
      <c r="N5369" s="2" t="s">
        <v>391</v>
      </c>
      <c r="O5369" s="3">
        <v>3</v>
      </c>
      <c r="P5369" s="3">
        <v>19.79</v>
      </c>
      <c r="Q5369" s="3">
        <v>23.12</v>
      </c>
      <c r="R5369" s="3">
        <v>69.36</v>
      </c>
      <c r="S5369" s="3">
        <v>3.33</v>
      </c>
      <c r="T5369" s="3">
        <v>9.99</v>
      </c>
      <c r="U5369" s="3">
        <v>14.4</v>
      </c>
      <c r="V5369" s="2" t="s">
        <v>195</v>
      </c>
      <c r="W5369" s="2" t="s">
        <v>196</v>
      </c>
      <c r="X5369" s="2" t="s">
        <v>197</v>
      </c>
      <c r="Y5369" s="19" t="str">
        <f>VLOOKUP(G5369,'Verweis Kd-Gruppe'!$A$2:$B$8,2,FALSE)</f>
        <v>GRK</v>
      </c>
      <c r="Z5369" s="19" t="str">
        <f>VLOOKUP(J5369,'Verweis Art-Gruppe'!$A$2:$B$15,2,FALSE)</f>
        <v>Zubehör</v>
      </c>
      <c r="AA5369" s="19" t="str">
        <f>VLOOKUP(W5369,'Verweis Vertreter'!$A$2:$B$24,2,FALSE)</f>
        <v>Akin Erdem</v>
      </c>
      <c r="AB5369" s="12">
        <f t="shared" si="747"/>
        <v>3</v>
      </c>
      <c r="AC5369" s="12">
        <f t="shared" si="752"/>
        <v>19.79</v>
      </c>
      <c r="AD5369" s="12">
        <f t="shared" si="753"/>
        <v>23.12</v>
      </c>
      <c r="AE5369" s="12">
        <f t="shared" si="748"/>
        <v>69.36</v>
      </c>
      <c r="AF5369" s="12">
        <f t="shared" si="749"/>
        <v>3.33</v>
      </c>
      <c r="AG5369" s="12">
        <f t="shared" si="750"/>
        <v>9.99</v>
      </c>
      <c r="AH5369" s="9">
        <f t="shared" si="754"/>
        <v>0.14403114186851212</v>
      </c>
      <c r="AI5369" s="14">
        <f>VLOOKUP(E5369,'Verweis Faktor'!$A:$B,2,FALSE)</f>
        <v>1</v>
      </c>
      <c r="AJ5369" s="14"/>
      <c r="AK5369" s="14" t="str">
        <f>IF(AL5369="Ja","Versandkosten",VLOOKUP(E5369,'Verweis Belegart'!$A$2:$B$9,2,FALSE))</f>
        <v>Hardware</v>
      </c>
      <c r="AL5369" s="14" t="str">
        <f t="shared" si="755"/>
        <v>Nein</v>
      </c>
      <c r="AM5369" s="14" t="str">
        <f t="shared" si="751"/>
        <v>Positiv</v>
      </c>
    </row>
    <row r="5370" spans="1:39" ht="17.25" customHeight="1" x14ac:dyDescent="0.35">
      <c r="A5370" s="17">
        <v>14575077</v>
      </c>
      <c r="B5370" s="2" t="s">
        <v>2608</v>
      </c>
      <c r="C5370" s="1">
        <v>2025001</v>
      </c>
      <c r="D5370" s="1">
        <v>2001337</v>
      </c>
      <c r="E5370" s="2" t="s">
        <v>34</v>
      </c>
      <c r="F5370" s="2" t="s">
        <v>35</v>
      </c>
      <c r="G5370" s="2" t="s">
        <v>36</v>
      </c>
      <c r="H5370" s="2" t="s">
        <v>190</v>
      </c>
      <c r="I5370" s="2" t="s">
        <v>191</v>
      </c>
      <c r="J5370" s="2" t="s">
        <v>103</v>
      </c>
      <c r="K5370" s="2" t="s">
        <v>79</v>
      </c>
      <c r="L5370" s="2" t="s">
        <v>1446</v>
      </c>
      <c r="M5370" s="2" t="s">
        <v>1447</v>
      </c>
      <c r="N5370" s="2" t="s">
        <v>1448</v>
      </c>
      <c r="O5370" s="3">
        <v>1</v>
      </c>
      <c r="P5370" s="3">
        <v>385</v>
      </c>
      <c r="Q5370" s="3">
        <v>417.07</v>
      </c>
      <c r="R5370" s="3">
        <v>417.07</v>
      </c>
      <c r="S5370" s="3">
        <v>32.07</v>
      </c>
      <c r="T5370" s="3">
        <v>32.07</v>
      </c>
      <c r="U5370" s="3">
        <v>7.68</v>
      </c>
      <c r="V5370" s="2" t="s">
        <v>195</v>
      </c>
      <c r="W5370" s="2" t="s">
        <v>196</v>
      </c>
      <c r="X5370" s="2" t="s">
        <v>197</v>
      </c>
      <c r="Y5370" s="19" t="str">
        <f>VLOOKUP(G5370,'Verweis Kd-Gruppe'!$A$2:$B$8,2,FALSE)</f>
        <v>GRK</v>
      </c>
      <c r="Z5370" s="19" t="str">
        <f>VLOOKUP(J5370,'Verweis Art-Gruppe'!$A$2:$B$15,2,FALSE)</f>
        <v>Geräte</v>
      </c>
      <c r="AA5370" s="19" t="str">
        <f>VLOOKUP(W5370,'Verweis Vertreter'!$A$2:$B$24,2,FALSE)</f>
        <v>Akin Erdem</v>
      </c>
      <c r="AB5370" s="12">
        <f t="shared" si="747"/>
        <v>1</v>
      </c>
      <c r="AC5370" s="12">
        <f t="shared" si="752"/>
        <v>385</v>
      </c>
      <c r="AD5370" s="12">
        <f t="shared" si="753"/>
        <v>417.07</v>
      </c>
      <c r="AE5370" s="12">
        <f t="shared" si="748"/>
        <v>417.07</v>
      </c>
      <c r="AF5370" s="12">
        <f t="shared" si="749"/>
        <v>32.07</v>
      </c>
      <c r="AG5370" s="12">
        <f t="shared" si="750"/>
        <v>32.07</v>
      </c>
      <c r="AH5370" s="9">
        <f t="shared" si="754"/>
        <v>7.6893567027117748E-2</v>
      </c>
      <c r="AI5370" s="14">
        <f>VLOOKUP(E5370,'Verweis Faktor'!$A:$B,2,FALSE)</f>
        <v>1</v>
      </c>
      <c r="AJ5370" s="14"/>
      <c r="AK5370" s="14" t="str">
        <f>IF(AL5370="Ja","Versandkosten",VLOOKUP(E5370,'Verweis Belegart'!$A$2:$B$9,2,FALSE))</f>
        <v>Hardware</v>
      </c>
      <c r="AL5370" s="14" t="str">
        <f t="shared" si="755"/>
        <v>Nein</v>
      </c>
      <c r="AM5370" s="14" t="str">
        <f t="shared" si="751"/>
        <v>Positiv</v>
      </c>
    </row>
    <row r="5371" spans="1:39" ht="17.25" customHeight="1" x14ac:dyDescent="0.35">
      <c r="A5371" s="17">
        <v>14575077</v>
      </c>
      <c r="B5371" s="2" t="s">
        <v>2608</v>
      </c>
      <c r="C5371" s="1">
        <v>2025001</v>
      </c>
      <c r="D5371" s="1">
        <v>2001337</v>
      </c>
      <c r="E5371" s="2" t="s">
        <v>34</v>
      </c>
      <c r="F5371" s="2" t="s">
        <v>35</v>
      </c>
      <c r="G5371" s="2" t="s">
        <v>36</v>
      </c>
      <c r="H5371" s="2" t="s">
        <v>190</v>
      </c>
      <c r="I5371" s="2" t="s">
        <v>191</v>
      </c>
      <c r="J5371" s="2" t="s">
        <v>304</v>
      </c>
      <c r="K5371" s="2" t="s">
        <v>83</v>
      </c>
      <c r="L5371" s="2" t="s">
        <v>2319</v>
      </c>
      <c r="M5371" s="2" t="s">
        <v>2320</v>
      </c>
      <c r="N5371" s="2" t="s">
        <v>2321</v>
      </c>
      <c r="O5371" s="3">
        <v>1</v>
      </c>
      <c r="P5371" s="3">
        <v>127.46</v>
      </c>
      <c r="Q5371" s="3">
        <v>135.66999999999999</v>
      </c>
      <c r="R5371" s="3">
        <v>135.66999999999999</v>
      </c>
      <c r="S5371" s="3">
        <v>8.2100000000000009</v>
      </c>
      <c r="T5371" s="3">
        <v>8.2100000000000009</v>
      </c>
      <c r="U5371" s="3">
        <v>6.05</v>
      </c>
      <c r="V5371" s="2" t="s">
        <v>195</v>
      </c>
      <c r="W5371" s="2" t="s">
        <v>196</v>
      </c>
      <c r="X5371" s="2" t="s">
        <v>197</v>
      </c>
      <c r="Y5371" s="19" t="str">
        <f>VLOOKUP(G5371,'Verweis Kd-Gruppe'!$A$2:$B$8,2,FALSE)</f>
        <v>GRK</v>
      </c>
      <c r="Z5371" s="19" t="str">
        <f>VLOOKUP(J5371,'Verweis Art-Gruppe'!$A$2:$B$15,2,FALSE)</f>
        <v>Zubehör</v>
      </c>
      <c r="AA5371" s="19" t="str">
        <f>VLOOKUP(W5371,'Verweis Vertreter'!$A$2:$B$24,2,FALSE)</f>
        <v>Akin Erdem</v>
      </c>
      <c r="AB5371" s="12">
        <f t="shared" si="747"/>
        <v>1</v>
      </c>
      <c r="AC5371" s="12">
        <f t="shared" si="752"/>
        <v>127.46</v>
      </c>
      <c r="AD5371" s="12">
        <f t="shared" si="753"/>
        <v>135.66999999999999</v>
      </c>
      <c r="AE5371" s="12">
        <f t="shared" si="748"/>
        <v>135.66999999999999</v>
      </c>
      <c r="AF5371" s="12">
        <f t="shared" si="749"/>
        <v>8.2100000000000009</v>
      </c>
      <c r="AG5371" s="12">
        <f t="shared" si="750"/>
        <v>8.2100000000000009</v>
      </c>
      <c r="AH5371" s="9">
        <f t="shared" si="754"/>
        <v>6.0514483673619827E-2</v>
      </c>
      <c r="AI5371" s="14">
        <f>VLOOKUP(E5371,'Verweis Faktor'!$A:$B,2,FALSE)</f>
        <v>1</v>
      </c>
      <c r="AJ5371" s="14"/>
      <c r="AK5371" s="14" t="str">
        <f>IF(AL5371="Ja","Versandkosten",VLOOKUP(E5371,'Verweis Belegart'!$A$2:$B$9,2,FALSE))</f>
        <v>Hardware</v>
      </c>
      <c r="AL5371" s="14" t="str">
        <f t="shared" si="755"/>
        <v>Nein</v>
      </c>
      <c r="AM5371" s="14" t="str">
        <f t="shared" si="751"/>
        <v>Positiv</v>
      </c>
    </row>
    <row r="5372" spans="1:39" ht="17.25" customHeight="1" x14ac:dyDescent="0.35">
      <c r="A5372" s="17">
        <v>14575077</v>
      </c>
      <c r="B5372" s="2" t="s">
        <v>2608</v>
      </c>
      <c r="C5372" s="1">
        <v>2025001</v>
      </c>
      <c r="D5372" s="1">
        <v>2001337</v>
      </c>
      <c r="E5372" s="2" t="s">
        <v>34</v>
      </c>
      <c r="F5372" s="2" t="s">
        <v>35</v>
      </c>
      <c r="G5372" s="2" t="s">
        <v>36</v>
      </c>
      <c r="H5372" s="2" t="s">
        <v>190</v>
      </c>
      <c r="I5372" s="2" t="s">
        <v>191</v>
      </c>
      <c r="J5372" s="2" t="s">
        <v>304</v>
      </c>
      <c r="K5372" s="2" t="s">
        <v>87</v>
      </c>
      <c r="L5372" s="2" t="s">
        <v>1625</v>
      </c>
      <c r="M5372" s="2" t="s">
        <v>1626</v>
      </c>
      <c r="N5372" s="2" t="s">
        <v>322</v>
      </c>
      <c r="O5372" s="3">
        <v>2</v>
      </c>
      <c r="P5372" s="3">
        <v>80</v>
      </c>
      <c r="Q5372" s="3">
        <v>83.42</v>
      </c>
      <c r="R5372" s="3">
        <v>166.84</v>
      </c>
      <c r="S5372" s="3">
        <v>3.42</v>
      </c>
      <c r="T5372" s="3">
        <v>6.84</v>
      </c>
      <c r="U5372" s="3">
        <v>4.09</v>
      </c>
      <c r="V5372" s="2" t="s">
        <v>195</v>
      </c>
      <c r="W5372" s="2" t="s">
        <v>196</v>
      </c>
      <c r="X5372" s="2" t="s">
        <v>197</v>
      </c>
      <c r="Y5372" s="19" t="str">
        <f>VLOOKUP(G5372,'Verweis Kd-Gruppe'!$A$2:$B$8,2,FALSE)</f>
        <v>GRK</v>
      </c>
      <c r="Z5372" s="19" t="str">
        <f>VLOOKUP(J5372,'Verweis Art-Gruppe'!$A$2:$B$15,2,FALSE)</f>
        <v>Zubehör</v>
      </c>
      <c r="AA5372" s="19" t="str">
        <f>VLOOKUP(W5372,'Verweis Vertreter'!$A$2:$B$24,2,FALSE)</f>
        <v>Akin Erdem</v>
      </c>
      <c r="AB5372" s="12">
        <f t="shared" si="747"/>
        <v>2</v>
      </c>
      <c r="AC5372" s="12">
        <f t="shared" si="752"/>
        <v>80</v>
      </c>
      <c r="AD5372" s="12">
        <f t="shared" si="753"/>
        <v>83.42</v>
      </c>
      <c r="AE5372" s="12">
        <f t="shared" si="748"/>
        <v>166.84</v>
      </c>
      <c r="AF5372" s="12">
        <f t="shared" si="749"/>
        <v>3.42</v>
      </c>
      <c r="AG5372" s="12">
        <f t="shared" si="750"/>
        <v>6.84</v>
      </c>
      <c r="AH5372" s="9">
        <f t="shared" si="754"/>
        <v>4.099736274274754E-2</v>
      </c>
      <c r="AI5372" s="14">
        <f>VLOOKUP(E5372,'Verweis Faktor'!$A:$B,2,FALSE)</f>
        <v>1</v>
      </c>
      <c r="AJ5372" s="14"/>
      <c r="AK5372" s="14" t="str">
        <f>IF(AL5372="Ja","Versandkosten",VLOOKUP(E5372,'Verweis Belegart'!$A$2:$B$9,2,FALSE))</f>
        <v>Hardware</v>
      </c>
      <c r="AL5372" s="14" t="str">
        <f t="shared" si="755"/>
        <v>Nein</v>
      </c>
      <c r="AM5372" s="14" t="str">
        <f t="shared" si="751"/>
        <v>Positiv</v>
      </c>
    </row>
    <row r="5373" spans="1:39" ht="17.25" customHeight="1" x14ac:dyDescent="0.35">
      <c r="A5373" s="17">
        <v>14575077</v>
      </c>
      <c r="B5373" s="2" t="s">
        <v>2608</v>
      </c>
      <c r="C5373" s="1">
        <v>2025001</v>
      </c>
      <c r="D5373" s="1">
        <v>2001337</v>
      </c>
      <c r="E5373" s="2" t="s">
        <v>34</v>
      </c>
      <c r="F5373" s="2" t="s">
        <v>35</v>
      </c>
      <c r="G5373" s="2" t="s">
        <v>36</v>
      </c>
      <c r="H5373" s="2" t="s">
        <v>190</v>
      </c>
      <c r="I5373" s="2" t="s">
        <v>191</v>
      </c>
      <c r="J5373" s="2" t="s">
        <v>304</v>
      </c>
      <c r="K5373" s="2" t="s">
        <v>91</v>
      </c>
      <c r="L5373" s="2" t="s">
        <v>201</v>
      </c>
      <c r="M5373" s="2" t="s">
        <v>202</v>
      </c>
      <c r="N5373" s="2" t="s">
        <v>78</v>
      </c>
      <c r="O5373" s="3">
        <v>3</v>
      </c>
      <c r="P5373" s="3">
        <v>14.01</v>
      </c>
      <c r="Q5373" s="3">
        <v>14.07</v>
      </c>
      <c r="R5373" s="3">
        <v>42.21</v>
      </c>
      <c r="S5373" s="3">
        <v>0.06</v>
      </c>
      <c r="T5373" s="3">
        <v>0.18</v>
      </c>
      <c r="U5373" s="3">
        <v>0.42</v>
      </c>
      <c r="V5373" s="2" t="s">
        <v>195</v>
      </c>
      <c r="W5373" s="2" t="s">
        <v>196</v>
      </c>
      <c r="X5373" s="2" t="s">
        <v>197</v>
      </c>
      <c r="Y5373" s="19" t="str">
        <f>VLOOKUP(G5373,'Verweis Kd-Gruppe'!$A$2:$B$8,2,FALSE)</f>
        <v>GRK</v>
      </c>
      <c r="Z5373" s="19" t="str">
        <f>VLOOKUP(J5373,'Verweis Art-Gruppe'!$A$2:$B$15,2,FALSE)</f>
        <v>Zubehör</v>
      </c>
      <c r="AA5373" s="19" t="str">
        <f>VLOOKUP(W5373,'Verweis Vertreter'!$A$2:$B$24,2,FALSE)</f>
        <v>Akin Erdem</v>
      </c>
      <c r="AB5373" s="12">
        <f t="shared" si="747"/>
        <v>3</v>
      </c>
      <c r="AC5373" s="12">
        <f t="shared" si="752"/>
        <v>14.01</v>
      </c>
      <c r="AD5373" s="12">
        <f t="shared" si="753"/>
        <v>14.07</v>
      </c>
      <c r="AE5373" s="12">
        <f t="shared" si="748"/>
        <v>42.21</v>
      </c>
      <c r="AF5373" s="12">
        <f t="shared" si="749"/>
        <v>0.06</v>
      </c>
      <c r="AG5373" s="12">
        <f t="shared" si="750"/>
        <v>0.18</v>
      </c>
      <c r="AH5373" s="9">
        <f t="shared" si="754"/>
        <v>4.2643923240938165E-3</v>
      </c>
      <c r="AI5373" s="14">
        <f>VLOOKUP(E5373,'Verweis Faktor'!$A:$B,2,FALSE)</f>
        <v>1</v>
      </c>
      <c r="AJ5373" s="14"/>
      <c r="AK5373" s="14" t="str">
        <f>IF(AL5373="Ja","Versandkosten",VLOOKUP(E5373,'Verweis Belegart'!$A$2:$B$9,2,FALSE))</f>
        <v>Hardware</v>
      </c>
      <c r="AL5373" s="14" t="str">
        <f t="shared" si="755"/>
        <v>Nein</v>
      </c>
      <c r="AM5373" s="14" t="str">
        <f t="shared" si="751"/>
        <v>Positiv</v>
      </c>
    </row>
    <row r="5374" spans="1:39" ht="17.25" customHeight="1" x14ac:dyDescent="0.35">
      <c r="A5374" s="17">
        <v>14575077</v>
      </c>
      <c r="B5374" s="2" t="s">
        <v>2608</v>
      </c>
      <c r="C5374" s="1">
        <v>2025001</v>
      </c>
      <c r="D5374" s="1">
        <v>2001337</v>
      </c>
      <c r="E5374" s="2" t="s">
        <v>34</v>
      </c>
      <c r="F5374" s="2" t="s">
        <v>35</v>
      </c>
      <c r="G5374" s="2" t="s">
        <v>36</v>
      </c>
      <c r="H5374" s="2" t="s">
        <v>190</v>
      </c>
      <c r="I5374" s="2" t="s">
        <v>191</v>
      </c>
      <c r="J5374" s="2" t="s">
        <v>103</v>
      </c>
      <c r="K5374" s="2" t="s">
        <v>95</v>
      </c>
      <c r="L5374" s="2" t="s">
        <v>1698</v>
      </c>
      <c r="M5374" s="2" t="s">
        <v>1699</v>
      </c>
      <c r="N5374" s="2" t="s">
        <v>1040</v>
      </c>
      <c r="O5374" s="3">
        <v>1</v>
      </c>
      <c r="P5374" s="3">
        <v>1127.0915</v>
      </c>
      <c r="Q5374" s="3">
        <v>1104.49</v>
      </c>
      <c r="R5374" s="3">
        <v>1104.49</v>
      </c>
      <c r="S5374" s="3">
        <v>-22.601500000000001</v>
      </c>
      <c r="T5374" s="3">
        <v>-22.6</v>
      </c>
      <c r="U5374" s="3">
        <v>-2.04</v>
      </c>
      <c r="V5374" s="2" t="s">
        <v>195</v>
      </c>
      <c r="W5374" s="2" t="s">
        <v>196</v>
      </c>
      <c r="X5374" s="2" t="s">
        <v>197</v>
      </c>
      <c r="Y5374" s="19" t="str">
        <f>VLOOKUP(G5374,'Verweis Kd-Gruppe'!$A$2:$B$8,2,FALSE)</f>
        <v>GRK</v>
      </c>
      <c r="Z5374" s="19" t="str">
        <f>VLOOKUP(J5374,'Verweis Art-Gruppe'!$A$2:$B$15,2,FALSE)</f>
        <v>Geräte</v>
      </c>
      <c r="AA5374" s="19" t="str">
        <f>VLOOKUP(W5374,'Verweis Vertreter'!$A$2:$B$24,2,FALSE)</f>
        <v>Akin Erdem</v>
      </c>
      <c r="AB5374" s="12">
        <f t="shared" si="747"/>
        <v>1</v>
      </c>
      <c r="AC5374" s="12">
        <f t="shared" si="752"/>
        <v>1127.0915</v>
      </c>
      <c r="AD5374" s="12">
        <f t="shared" si="753"/>
        <v>1104.49</v>
      </c>
      <c r="AE5374" s="12">
        <f t="shared" si="748"/>
        <v>1104.49</v>
      </c>
      <c r="AF5374" s="12">
        <f t="shared" si="749"/>
        <v>-22.601500000000001</v>
      </c>
      <c r="AG5374" s="12">
        <f t="shared" si="750"/>
        <v>-22.6</v>
      </c>
      <c r="AH5374" s="9">
        <f t="shared" si="754"/>
        <v>-2.0461932656701286E-2</v>
      </c>
      <c r="AI5374" s="14">
        <f>VLOOKUP(E5374,'Verweis Faktor'!$A:$B,2,FALSE)</f>
        <v>1</v>
      </c>
      <c r="AJ5374" s="14"/>
      <c r="AK5374" s="14" t="str">
        <f>IF(AL5374="Ja","Versandkosten",VLOOKUP(E5374,'Verweis Belegart'!$A$2:$B$9,2,FALSE))</f>
        <v>Hardware</v>
      </c>
      <c r="AL5374" s="14" t="str">
        <f t="shared" si="755"/>
        <v>Nein</v>
      </c>
      <c r="AM5374" s="14" t="str">
        <f t="shared" si="751"/>
        <v>Negativ</v>
      </c>
    </row>
    <row r="5375" spans="1:39" ht="17.25" customHeight="1" x14ac:dyDescent="0.35">
      <c r="A5375" s="17">
        <v>14575077</v>
      </c>
      <c r="B5375" s="2" t="s">
        <v>2608</v>
      </c>
      <c r="C5375" s="1">
        <v>2025001</v>
      </c>
      <c r="D5375" s="1">
        <v>2001337</v>
      </c>
      <c r="E5375" s="2" t="s">
        <v>34</v>
      </c>
      <c r="F5375" s="2" t="s">
        <v>35</v>
      </c>
      <c r="G5375" s="2" t="s">
        <v>36</v>
      </c>
      <c r="H5375" s="2" t="s">
        <v>190</v>
      </c>
      <c r="I5375" s="2" t="s">
        <v>191</v>
      </c>
      <c r="J5375" s="2" t="s">
        <v>103</v>
      </c>
      <c r="K5375" s="2" t="s">
        <v>99</v>
      </c>
      <c r="L5375" s="2" t="s">
        <v>883</v>
      </c>
      <c r="M5375" s="2" t="s">
        <v>884</v>
      </c>
      <c r="N5375" s="2" t="s">
        <v>131</v>
      </c>
      <c r="O5375" s="3">
        <v>2</v>
      </c>
      <c r="P5375" s="3">
        <v>160.77459999999999</v>
      </c>
      <c r="Q5375" s="3">
        <v>174.87</v>
      </c>
      <c r="R5375" s="3">
        <v>349.74</v>
      </c>
      <c r="S5375" s="3">
        <v>14.0954</v>
      </c>
      <c r="T5375" s="3">
        <v>28.19</v>
      </c>
      <c r="U5375" s="3">
        <v>8.06</v>
      </c>
      <c r="V5375" s="2" t="s">
        <v>195</v>
      </c>
      <c r="W5375" s="2" t="s">
        <v>196</v>
      </c>
      <c r="X5375" s="2" t="s">
        <v>197</v>
      </c>
      <c r="Y5375" s="19" t="str">
        <f>VLOOKUP(G5375,'Verweis Kd-Gruppe'!$A$2:$B$8,2,FALSE)</f>
        <v>GRK</v>
      </c>
      <c r="Z5375" s="19" t="str">
        <f>VLOOKUP(J5375,'Verweis Art-Gruppe'!$A$2:$B$15,2,FALSE)</f>
        <v>Geräte</v>
      </c>
      <c r="AA5375" s="19" t="str">
        <f>VLOOKUP(W5375,'Verweis Vertreter'!$A$2:$B$24,2,FALSE)</f>
        <v>Akin Erdem</v>
      </c>
      <c r="AB5375" s="12">
        <f t="shared" si="747"/>
        <v>2</v>
      </c>
      <c r="AC5375" s="12">
        <f t="shared" si="752"/>
        <v>160.77459999999999</v>
      </c>
      <c r="AD5375" s="12">
        <f t="shared" si="753"/>
        <v>174.87</v>
      </c>
      <c r="AE5375" s="12">
        <f t="shared" si="748"/>
        <v>349.74</v>
      </c>
      <c r="AF5375" s="12">
        <f t="shared" si="749"/>
        <v>14.0954</v>
      </c>
      <c r="AG5375" s="12">
        <f t="shared" si="750"/>
        <v>28.19</v>
      </c>
      <c r="AH5375" s="9">
        <f t="shared" si="754"/>
        <v>8.0602733459141082E-2</v>
      </c>
      <c r="AI5375" s="14">
        <f>VLOOKUP(E5375,'Verweis Faktor'!$A:$B,2,FALSE)</f>
        <v>1</v>
      </c>
      <c r="AJ5375" s="14"/>
      <c r="AK5375" s="14" t="str">
        <f>IF(AL5375="Ja","Versandkosten",VLOOKUP(E5375,'Verweis Belegart'!$A$2:$B$9,2,FALSE))</f>
        <v>Hardware</v>
      </c>
      <c r="AL5375" s="14" t="str">
        <f t="shared" si="755"/>
        <v>Nein</v>
      </c>
      <c r="AM5375" s="14" t="str">
        <f t="shared" si="751"/>
        <v>Positiv</v>
      </c>
    </row>
    <row r="5376" spans="1:39" ht="17.25" customHeight="1" x14ac:dyDescent="0.35">
      <c r="A5376" s="17">
        <v>14575077</v>
      </c>
      <c r="B5376" s="2" t="s">
        <v>2608</v>
      </c>
      <c r="C5376" s="1">
        <v>2025001</v>
      </c>
      <c r="D5376" s="1">
        <v>2001337</v>
      </c>
      <c r="E5376" s="2" t="s">
        <v>34</v>
      </c>
      <c r="F5376" s="2" t="s">
        <v>35</v>
      </c>
      <c r="G5376" s="2" t="s">
        <v>36</v>
      </c>
      <c r="H5376" s="2" t="s">
        <v>190</v>
      </c>
      <c r="I5376" s="2" t="s">
        <v>191</v>
      </c>
      <c r="J5376" s="2" t="s">
        <v>103</v>
      </c>
      <c r="K5376" s="2" t="s">
        <v>103</v>
      </c>
      <c r="L5376" s="2" t="s">
        <v>2613</v>
      </c>
      <c r="M5376" s="2" t="s">
        <v>2614</v>
      </c>
      <c r="N5376" s="2" t="s">
        <v>1448</v>
      </c>
      <c r="O5376" s="3">
        <v>1</v>
      </c>
      <c r="P5376" s="3">
        <v>395</v>
      </c>
      <c r="Q5376" s="3">
        <v>417.07</v>
      </c>
      <c r="R5376" s="3">
        <v>417.07</v>
      </c>
      <c r="S5376" s="3">
        <v>22.07</v>
      </c>
      <c r="T5376" s="3">
        <v>22.07</v>
      </c>
      <c r="U5376" s="3">
        <v>5.29</v>
      </c>
      <c r="V5376" s="2" t="s">
        <v>195</v>
      </c>
      <c r="W5376" s="2" t="s">
        <v>196</v>
      </c>
      <c r="X5376" s="2" t="s">
        <v>197</v>
      </c>
      <c r="Y5376" s="19" t="str">
        <f>VLOOKUP(G5376,'Verweis Kd-Gruppe'!$A$2:$B$8,2,FALSE)</f>
        <v>GRK</v>
      </c>
      <c r="Z5376" s="19" t="str">
        <f>VLOOKUP(J5376,'Verweis Art-Gruppe'!$A$2:$B$15,2,FALSE)</f>
        <v>Geräte</v>
      </c>
      <c r="AA5376" s="19" t="str">
        <f>VLOOKUP(W5376,'Verweis Vertreter'!$A$2:$B$24,2,FALSE)</f>
        <v>Akin Erdem</v>
      </c>
      <c r="AB5376" s="12">
        <f t="shared" si="747"/>
        <v>1</v>
      </c>
      <c r="AC5376" s="12">
        <f t="shared" si="752"/>
        <v>395</v>
      </c>
      <c r="AD5376" s="12">
        <f t="shared" si="753"/>
        <v>417.07</v>
      </c>
      <c r="AE5376" s="12">
        <f t="shared" si="748"/>
        <v>417.07</v>
      </c>
      <c r="AF5376" s="12">
        <f t="shared" si="749"/>
        <v>22.07</v>
      </c>
      <c r="AG5376" s="12">
        <f t="shared" si="750"/>
        <v>22.07</v>
      </c>
      <c r="AH5376" s="9">
        <f t="shared" si="754"/>
        <v>5.291677656028964E-2</v>
      </c>
      <c r="AI5376" s="14">
        <f>VLOOKUP(E5376,'Verweis Faktor'!$A:$B,2,FALSE)</f>
        <v>1</v>
      </c>
      <c r="AJ5376" s="14"/>
      <c r="AK5376" s="14" t="str">
        <f>IF(AL5376="Ja","Versandkosten",VLOOKUP(E5376,'Verweis Belegart'!$A$2:$B$9,2,FALSE))</f>
        <v>Hardware</v>
      </c>
      <c r="AL5376" s="14" t="str">
        <f t="shared" si="755"/>
        <v>Nein</v>
      </c>
      <c r="AM5376" s="14" t="str">
        <f t="shared" si="751"/>
        <v>Positiv</v>
      </c>
    </row>
    <row r="5377" spans="1:39" ht="17.25" customHeight="1" x14ac:dyDescent="0.35">
      <c r="A5377" s="17">
        <v>14575077</v>
      </c>
      <c r="B5377" s="2" t="s">
        <v>2608</v>
      </c>
      <c r="C5377" s="1">
        <v>2025001</v>
      </c>
      <c r="D5377" s="1">
        <v>2001337</v>
      </c>
      <c r="E5377" s="2" t="s">
        <v>34</v>
      </c>
      <c r="F5377" s="2" t="s">
        <v>35</v>
      </c>
      <c r="G5377" s="2" t="s">
        <v>36</v>
      </c>
      <c r="H5377" s="2" t="s">
        <v>190</v>
      </c>
      <c r="I5377" s="2" t="s">
        <v>191</v>
      </c>
      <c r="J5377" s="2" t="s">
        <v>304</v>
      </c>
      <c r="K5377" s="2" t="s">
        <v>107</v>
      </c>
      <c r="L5377" s="2" t="s">
        <v>1641</v>
      </c>
      <c r="M5377" s="2" t="s">
        <v>1642</v>
      </c>
      <c r="N5377" s="2" t="s">
        <v>394</v>
      </c>
      <c r="O5377" s="3">
        <v>4</v>
      </c>
      <c r="P5377" s="3">
        <v>91.93</v>
      </c>
      <c r="Q5377" s="3">
        <v>99.49</v>
      </c>
      <c r="R5377" s="3">
        <v>397.96</v>
      </c>
      <c r="S5377" s="3">
        <v>7.56</v>
      </c>
      <c r="T5377" s="3">
        <v>30.24</v>
      </c>
      <c r="U5377" s="3">
        <v>7.59</v>
      </c>
      <c r="V5377" s="2" t="s">
        <v>195</v>
      </c>
      <c r="W5377" s="2" t="s">
        <v>196</v>
      </c>
      <c r="X5377" s="2" t="s">
        <v>197</v>
      </c>
      <c r="Y5377" s="19" t="str">
        <f>VLOOKUP(G5377,'Verweis Kd-Gruppe'!$A$2:$B$8,2,FALSE)</f>
        <v>GRK</v>
      </c>
      <c r="Z5377" s="19" t="str">
        <f>VLOOKUP(J5377,'Verweis Art-Gruppe'!$A$2:$B$15,2,FALSE)</f>
        <v>Zubehör</v>
      </c>
      <c r="AA5377" s="19" t="str">
        <f>VLOOKUP(W5377,'Verweis Vertreter'!$A$2:$B$24,2,FALSE)</f>
        <v>Akin Erdem</v>
      </c>
      <c r="AB5377" s="12">
        <f t="shared" si="747"/>
        <v>4</v>
      </c>
      <c r="AC5377" s="12">
        <f t="shared" si="752"/>
        <v>91.93</v>
      </c>
      <c r="AD5377" s="12">
        <f t="shared" si="753"/>
        <v>99.49</v>
      </c>
      <c r="AE5377" s="12">
        <f t="shared" si="748"/>
        <v>397.96</v>
      </c>
      <c r="AF5377" s="12">
        <f t="shared" si="749"/>
        <v>7.56</v>
      </c>
      <c r="AG5377" s="12">
        <f t="shared" si="750"/>
        <v>30.24</v>
      </c>
      <c r="AH5377" s="9">
        <f t="shared" si="754"/>
        <v>7.5987536435822692E-2</v>
      </c>
      <c r="AI5377" s="14">
        <f>VLOOKUP(E5377,'Verweis Faktor'!$A:$B,2,FALSE)</f>
        <v>1</v>
      </c>
      <c r="AJ5377" s="14"/>
      <c r="AK5377" s="14" t="str">
        <f>IF(AL5377="Ja","Versandkosten",VLOOKUP(E5377,'Verweis Belegart'!$A$2:$B$9,2,FALSE))</f>
        <v>Hardware</v>
      </c>
      <c r="AL5377" s="14" t="str">
        <f t="shared" si="755"/>
        <v>Nein</v>
      </c>
      <c r="AM5377" s="14" t="str">
        <f t="shared" si="751"/>
        <v>Positiv</v>
      </c>
    </row>
    <row r="5378" spans="1:39" ht="17.25" customHeight="1" x14ac:dyDescent="0.35">
      <c r="A5378" s="17">
        <v>14575077</v>
      </c>
      <c r="B5378" s="2" t="s">
        <v>2608</v>
      </c>
      <c r="C5378" s="1">
        <v>2025001</v>
      </c>
      <c r="D5378" s="1">
        <v>2001337</v>
      </c>
      <c r="E5378" s="2" t="s">
        <v>34</v>
      </c>
      <c r="F5378" s="2" t="s">
        <v>35</v>
      </c>
      <c r="G5378" s="2" t="s">
        <v>36</v>
      </c>
      <c r="H5378" s="2" t="s">
        <v>190</v>
      </c>
      <c r="I5378" s="2" t="s">
        <v>191</v>
      </c>
      <c r="J5378" s="2" t="s">
        <v>304</v>
      </c>
      <c r="K5378" s="2" t="s">
        <v>111</v>
      </c>
      <c r="L5378" s="2" t="s">
        <v>214</v>
      </c>
      <c r="M5378" s="2" t="s">
        <v>215</v>
      </c>
      <c r="N5378" s="2" t="s">
        <v>216</v>
      </c>
      <c r="O5378" s="3">
        <v>1</v>
      </c>
      <c r="P5378" s="3">
        <v>375.86</v>
      </c>
      <c r="Q5378" s="3">
        <v>400.99</v>
      </c>
      <c r="R5378" s="3">
        <v>400.99</v>
      </c>
      <c r="S5378" s="3">
        <v>25.13</v>
      </c>
      <c r="T5378" s="3">
        <v>25.13</v>
      </c>
      <c r="U5378" s="3">
        <v>6.26</v>
      </c>
      <c r="V5378" s="2" t="s">
        <v>195</v>
      </c>
      <c r="W5378" s="2" t="s">
        <v>196</v>
      </c>
      <c r="X5378" s="2" t="s">
        <v>197</v>
      </c>
      <c r="Y5378" s="19" t="str">
        <f>VLOOKUP(G5378,'Verweis Kd-Gruppe'!$A$2:$B$8,2,FALSE)</f>
        <v>GRK</v>
      </c>
      <c r="Z5378" s="19" t="str">
        <f>VLOOKUP(J5378,'Verweis Art-Gruppe'!$A$2:$B$15,2,FALSE)</f>
        <v>Zubehör</v>
      </c>
      <c r="AA5378" s="19" t="str">
        <f>VLOOKUP(W5378,'Verweis Vertreter'!$A$2:$B$24,2,FALSE)</f>
        <v>Akin Erdem</v>
      </c>
      <c r="AB5378" s="12">
        <f t="shared" si="747"/>
        <v>1</v>
      </c>
      <c r="AC5378" s="12">
        <f t="shared" si="752"/>
        <v>375.86</v>
      </c>
      <c r="AD5378" s="12">
        <f t="shared" si="753"/>
        <v>400.99</v>
      </c>
      <c r="AE5378" s="12">
        <f t="shared" si="748"/>
        <v>400.99</v>
      </c>
      <c r="AF5378" s="12">
        <f t="shared" si="749"/>
        <v>25.13</v>
      </c>
      <c r="AG5378" s="12">
        <f t="shared" si="750"/>
        <v>25.13</v>
      </c>
      <c r="AH5378" s="9">
        <f t="shared" si="754"/>
        <v>6.2669892017257284E-2</v>
      </c>
      <c r="AI5378" s="14">
        <f>VLOOKUP(E5378,'Verweis Faktor'!$A:$B,2,FALSE)</f>
        <v>1</v>
      </c>
      <c r="AJ5378" s="14"/>
      <c r="AK5378" s="14" t="str">
        <f>IF(AL5378="Ja","Versandkosten",VLOOKUP(E5378,'Verweis Belegart'!$A$2:$B$9,2,FALSE))</f>
        <v>Hardware</v>
      </c>
      <c r="AL5378" s="14" t="str">
        <f t="shared" si="755"/>
        <v>Nein</v>
      </c>
      <c r="AM5378" s="14" t="str">
        <f t="shared" si="751"/>
        <v>Positiv</v>
      </c>
    </row>
    <row r="5379" spans="1:39" ht="17.25" customHeight="1" x14ac:dyDescent="0.35">
      <c r="A5379" s="17">
        <v>14575077</v>
      </c>
      <c r="B5379" s="2" t="s">
        <v>2608</v>
      </c>
      <c r="C5379" s="1">
        <v>2025001</v>
      </c>
      <c r="D5379" s="1">
        <v>2001337</v>
      </c>
      <c r="E5379" s="2" t="s">
        <v>34</v>
      </c>
      <c r="F5379" s="2" t="s">
        <v>35</v>
      </c>
      <c r="G5379" s="2" t="s">
        <v>36</v>
      </c>
      <c r="H5379" s="2" t="s">
        <v>190</v>
      </c>
      <c r="I5379" s="2" t="s">
        <v>191</v>
      </c>
      <c r="J5379" s="2" t="s">
        <v>304</v>
      </c>
      <c r="K5379" s="2" t="s">
        <v>115</v>
      </c>
      <c r="L5379" s="2" t="s">
        <v>540</v>
      </c>
      <c r="M5379" s="2" t="s">
        <v>541</v>
      </c>
      <c r="N5379" s="2" t="s">
        <v>542</v>
      </c>
      <c r="O5379" s="3">
        <v>4</v>
      </c>
      <c r="P5379" s="3">
        <v>28.57</v>
      </c>
      <c r="Q5379" s="3">
        <v>32.159999999999997</v>
      </c>
      <c r="R5379" s="3">
        <v>128.63999999999999</v>
      </c>
      <c r="S5379" s="3">
        <v>3.59</v>
      </c>
      <c r="T5379" s="3">
        <v>14.36</v>
      </c>
      <c r="U5379" s="3">
        <v>11.16</v>
      </c>
      <c r="V5379" s="2" t="s">
        <v>195</v>
      </c>
      <c r="W5379" s="2" t="s">
        <v>196</v>
      </c>
      <c r="X5379" s="2" t="s">
        <v>197</v>
      </c>
      <c r="Y5379" s="19" t="str">
        <f>VLOOKUP(G5379,'Verweis Kd-Gruppe'!$A$2:$B$8,2,FALSE)</f>
        <v>GRK</v>
      </c>
      <c r="Z5379" s="19" t="str">
        <f>VLOOKUP(J5379,'Verweis Art-Gruppe'!$A$2:$B$15,2,FALSE)</f>
        <v>Zubehör</v>
      </c>
      <c r="AA5379" s="19" t="str">
        <f>VLOOKUP(W5379,'Verweis Vertreter'!$A$2:$B$24,2,FALSE)</f>
        <v>Akin Erdem</v>
      </c>
      <c r="AB5379" s="12">
        <f t="shared" ref="AB5379:AB5442" si="756">$AI5379*O5379</f>
        <v>4</v>
      </c>
      <c r="AC5379" s="12">
        <f t="shared" si="752"/>
        <v>28.57</v>
      </c>
      <c r="AD5379" s="12">
        <f t="shared" si="753"/>
        <v>32.159999999999997</v>
      </c>
      <c r="AE5379" s="12">
        <f t="shared" ref="AE5379:AE5442" si="757">$AI5379*R5379</f>
        <v>128.63999999999999</v>
      </c>
      <c r="AF5379" s="12">
        <f t="shared" ref="AF5379:AF5442" si="758">$AI5379*S5379</f>
        <v>3.59</v>
      </c>
      <c r="AG5379" s="12">
        <f t="shared" ref="AG5379:AG5442" si="759">$AI5379*T5379</f>
        <v>14.36</v>
      </c>
      <c r="AH5379" s="9">
        <f t="shared" si="754"/>
        <v>0.11162935323383086</v>
      </c>
      <c r="AI5379" s="14">
        <f>VLOOKUP(E5379,'Verweis Faktor'!$A:$B,2,FALSE)</f>
        <v>1</v>
      </c>
      <c r="AJ5379" s="14"/>
      <c r="AK5379" s="14" t="str">
        <f>IF(AL5379="Ja","Versandkosten",VLOOKUP(E5379,'Verweis Belegart'!$A$2:$B$9,2,FALSE))</f>
        <v>Hardware</v>
      </c>
      <c r="AL5379" s="14" t="str">
        <f t="shared" si="755"/>
        <v>Nein</v>
      </c>
      <c r="AM5379" s="14" t="str">
        <f t="shared" ref="AM5379:AM5442" si="760">IF(AG5379&lt;0,"Negativ","Positiv")</f>
        <v>Positiv</v>
      </c>
    </row>
    <row r="5380" spans="1:39" ht="17.25" customHeight="1" x14ac:dyDescent="0.35">
      <c r="A5380" s="17">
        <v>14575077</v>
      </c>
      <c r="B5380" s="2" t="s">
        <v>2608</v>
      </c>
      <c r="C5380" s="1">
        <v>2025001</v>
      </c>
      <c r="D5380" s="1">
        <v>2001337</v>
      </c>
      <c r="E5380" s="2" t="s">
        <v>34</v>
      </c>
      <c r="F5380" s="2" t="s">
        <v>35</v>
      </c>
      <c r="G5380" s="2" t="s">
        <v>36</v>
      </c>
      <c r="H5380" s="2" t="s">
        <v>190</v>
      </c>
      <c r="I5380" s="2" t="s">
        <v>191</v>
      </c>
      <c r="J5380" s="2" t="s">
        <v>103</v>
      </c>
      <c r="K5380" s="2" t="s">
        <v>289</v>
      </c>
      <c r="L5380" s="2" t="s">
        <v>1181</v>
      </c>
      <c r="M5380" s="2" t="s">
        <v>1182</v>
      </c>
      <c r="N5380" s="2" t="s">
        <v>719</v>
      </c>
      <c r="O5380" s="3">
        <v>1</v>
      </c>
      <c r="P5380" s="3">
        <v>581</v>
      </c>
      <c r="Q5380" s="3">
        <v>642.19000000000005</v>
      </c>
      <c r="R5380" s="3">
        <v>642.19000000000005</v>
      </c>
      <c r="S5380" s="3">
        <v>61.19</v>
      </c>
      <c r="T5380" s="3">
        <v>61.19</v>
      </c>
      <c r="U5380" s="3">
        <v>9.52</v>
      </c>
      <c r="V5380" s="2" t="s">
        <v>195</v>
      </c>
      <c r="W5380" s="2" t="s">
        <v>196</v>
      </c>
      <c r="X5380" s="2" t="s">
        <v>197</v>
      </c>
      <c r="Y5380" s="19" t="str">
        <f>VLOOKUP(G5380,'Verweis Kd-Gruppe'!$A$2:$B$8,2,FALSE)</f>
        <v>GRK</v>
      </c>
      <c r="Z5380" s="19" t="str">
        <f>VLOOKUP(J5380,'Verweis Art-Gruppe'!$A$2:$B$15,2,FALSE)</f>
        <v>Geräte</v>
      </c>
      <c r="AA5380" s="19" t="str">
        <f>VLOOKUP(W5380,'Verweis Vertreter'!$A$2:$B$24,2,FALSE)</f>
        <v>Akin Erdem</v>
      </c>
      <c r="AB5380" s="12">
        <f t="shared" si="756"/>
        <v>1</v>
      </c>
      <c r="AC5380" s="12">
        <f t="shared" ref="AC5380:AC5443" si="761">P5380</f>
        <v>581</v>
      </c>
      <c r="AD5380" s="12">
        <f t="shared" ref="AD5380:AD5443" si="762">Q5380</f>
        <v>642.19000000000005</v>
      </c>
      <c r="AE5380" s="12">
        <f t="shared" si="757"/>
        <v>642.19000000000005</v>
      </c>
      <c r="AF5380" s="12">
        <f t="shared" si="758"/>
        <v>61.19</v>
      </c>
      <c r="AG5380" s="12">
        <f t="shared" si="759"/>
        <v>61.19</v>
      </c>
      <c r="AH5380" s="9">
        <f t="shared" ref="AH5380:AH5443" si="763">IF(AF5380=0,0,AG5380/AE5380*AI5380)</f>
        <v>9.5283327364175704E-2</v>
      </c>
      <c r="AI5380" s="14">
        <f>VLOOKUP(E5380,'Verweis Faktor'!$A:$B,2,FALSE)</f>
        <v>1</v>
      </c>
      <c r="AJ5380" s="14"/>
      <c r="AK5380" s="14" t="str">
        <f>IF(AL5380="Ja","Versandkosten",VLOOKUP(E5380,'Verweis Belegart'!$A$2:$B$9,2,FALSE))</f>
        <v>Hardware</v>
      </c>
      <c r="AL5380" s="14" t="str">
        <f t="shared" ref="AL5380:AL5443" si="764">IF(ISNUMBER(FIND("Versandkosten",M5380)),"Ja","Nein")</f>
        <v>Nein</v>
      </c>
      <c r="AM5380" s="14" t="str">
        <f t="shared" si="760"/>
        <v>Positiv</v>
      </c>
    </row>
    <row r="5381" spans="1:39" ht="17.25" customHeight="1" x14ac:dyDescent="0.35">
      <c r="A5381" s="17">
        <v>14575077</v>
      </c>
      <c r="B5381" s="2" t="s">
        <v>2608</v>
      </c>
      <c r="C5381" s="1">
        <v>2025001</v>
      </c>
      <c r="D5381" s="1">
        <v>2001337</v>
      </c>
      <c r="E5381" s="2" t="s">
        <v>34</v>
      </c>
      <c r="F5381" s="2" t="s">
        <v>35</v>
      </c>
      <c r="G5381" s="2" t="s">
        <v>36</v>
      </c>
      <c r="H5381" s="2" t="s">
        <v>190</v>
      </c>
      <c r="I5381" s="2" t="s">
        <v>191</v>
      </c>
      <c r="J5381" s="2" t="s">
        <v>304</v>
      </c>
      <c r="K5381" s="2" t="s">
        <v>293</v>
      </c>
      <c r="L5381" s="2" t="s">
        <v>2145</v>
      </c>
      <c r="M5381" s="2" t="s">
        <v>2146</v>
      </c>
      <c r="N5381" s="2" t="s">
        <v>194</v>
      </c>
      <c r="O5381" s="3">
        <v>2</v>
      </c>
      <c r="P5381" s="3">
        <v>40.409999999999997</v>
      </c>
      <c r="Q5381" s="3">
        <v>44.22</v>
      </c>
      <c r="R5381" s="3">
        <v>88.44</v>
      </c>
      <c r="S5381" s="3">
        <v>3.81</v>
      </c>
      <c r="T5381" s="3">
        <v>7.62</v>
      </c>
      <c r="U5381" s="3">
        <v>8.61</v>
      </c>
      <c r="V5381" s="2" t="s">
        <v>195</v>
      </c>
      <c r="W5381" s="2" t="s">
        <v>196</v>
      </c>
      <c r="X5381" s="2" t="s">
        <v>197</v>
      </c>
      <c r="Y5381" s="19" t="str">
        <f>VLOOKUP(G5381,'Verweis Kd-Gruppe'!$A$2:$B$8,2,FALSE)</f>
        <v>GRK</v>
      </c>
      <c r="Z5381" s="19" t="str">
        <f>VLOOKUP(J5381,'Verweis Art-Gruppe'!$A$2:$B$15,2,FALSE)</f>
        <v>Zubehör</v>
      </c>
      <c r="AA5381" s="19" t="str">
        <f>VLOOKUP(W5381,'Verweis Vertreter'!$A$2:$B$24,2,FALSE)</f>
        <v>Akin Erdem</v>
      </c>
      <c r="AB5381" s="12">
        <f t="shared" si="756"/>
        <v>2</v>
      </c>
      <c r="AC5381" s="12">
        <f t="shared" si="761"/>
        <v>40.409999999999997</v>
      </c>
      <c r="AD5381" s="12">
        <f t="shared" si="762"/>
        <v>44.22</v>
      </c>
      <c r="AE5381" s="12">
        <f t="shared" si="757"/>
        <v>88.44</v>
      </c>
      <c r="AF5381" s="12">
        <f t="shared" si="758"/>
        <v>3.81</v>
      </c>
      <c r="AG5381" s="12">
        <f t="shared" si="759"/>
        <v>7.62</v>
      </c>
      <c r="AH5381" s="9">
        <f t="shared" si="763"/>
        <v>8.616010854816826E-2</v>
      </c>
      <c r="AI5381" s="14">
        <f>VLOOKUP(E5381,'Verweis Faktor'!$A:$B,2,FALSE)</f>
        <v>1</v>
      </c>
      <c r="AJ5381" s="14"/>
      <c r="AK5381" s="14" t="str">
        <f>IF(AL5381="Ja","Versandkosten",VLOOKUP(E5381,'Verweis Belegart'!$A$2:$B$9,2,FALSE))</f>
        <v>Hardware</v>
      </c>
      <c r="AL5381" s="14" t="str">
        <f t="shared" si="764"/>
        <v>Nein</v>
      </c>
      <c r="AM5381" s="14" t="str">
        <f t="shared" si="760"/>
        <v>Positiv</v>
      </c>
    </row>
    <row r="5382" spans="1:39" ht="17.25" customHeight="1" x14ac:dyDescent="0.35">
      <c r="A5382" s="17">
        <v>14575169</v>
      </c>
      <c r="B5382" s="2" t="s">
        <v>2608</v>
      </c>
      <c r="C5382" s="1">
        <v>2025001</v>
      </c>
      <c r="D5382" s="1">
        <v>2001338</v>
      </c>
      <c r="E5382" s="2" t="s">
        <v>34</v>
      </c>
      <c r="F5382" s="2" t="s">
        <v>53</v>
      </c>
      <c r="G5382" s="2" t="s">
        <v>66</v>
      </c>
      <c r="H5382" s="2" t="s">
        <v>640</v>
      </c>
      <c r="I5382" s="2" t="s">
        <v>641</v>
      </c>
      <c r="J5382" s="2" t="s">
        <v>304</v>
      </c>
      <c r="K5382" s="2" t="s">
        <v>28</v>
      </c>
      <c r="L5382" s="2" t="s">
        <v>1800</v>
      </c>
      <c r="M5382" s="2" t="s">
        <v>1801</v>
      </c>
      <c r="N5382" s="2" t="s">
        <v>1802</v>
      </c>
      <c r="O5382" s="3">
        <v>4</v>
      </c>
      <c r="P5382" s="3">
        <v>114.1</v>
      </c>
      <c r="Q5382" s="3">
        <v>170.85</v>
      </c>
      <c r="R5382" s="3">
        <v>683.4</v>
      </c>
      <c r="S5382" s="3">
        <v>56.75</v>
      </c>
      <c r="T5382" s="3">
        <v>227</v>
      </c>
      <c r="U5382" s="3">
        <v>33.21</v>
      </c>
      <c r="V5382" s="2" t="s">
        <v>195</v>
      </c>
      <c r="W5382" s="2" t="s">
        <v>196</v>
      </c>
      <c r="X5382" s="2" t="s">
        <v>197</v>
      </c>
      <c r="Y5382" s="19" t="str">
        <f>VLOOKUP(G5382,'Verweis Kd-Gruppe'!$A$2:$B$8,2,FALSE)</f>
        <v>EXP</v>
      </c>
      <c r="Z5382" s="19" t="str">
        <f>VLOOKUP(J5382,'Verweis Art-Gruppe'!$A$2:$B$15,2,FALSE)</f>
        <v>Zubehör</v>
      </c>
      <c r="AA5382" s="19" t="str">
        <f>VLOOKUP(W5382,'Verweis Vertreter'!$A$2:$B$24,2,FALSE)</f>
        <v>Akin Erdem</v>
      </c>
      <c r="AB5382" s="12">
        <f t="shared" si="756"/>
        <v>4</v>
      </c>
      <c r="AC5382" s="12">
        <f t="shared" si="761"/>
        <v>114.1</v>
      </c>
      <c r="AD5382" s="12">
        <f t="shared" si="762"/>
        <v>170.85</v>
      </c>
      <c r="AE5382" s="12">
        <f t="shared" si="757"/>
        <v>683.4</v>
      </c>
      <c r="AF5382" s="12">
        <f t="shared" si="758"/>
        <v>56.75</v>
      </c>
      <c r="AG5382" s="12">
        <f t="shared" si="759"/>
        <v>227</v>
      </c>
      <c r="AH5382" s="9">
        <f t="shared" si="763"/>
        <v>0.33216271583260171</v>
      </c>
      <c r="AI5382" s="14">
        <f>VLOOKUP(E5382,'Verweis Faktor'!$A:$B,2,FALSE)</f>
        <v>1</v>
      </c>
      <c r="AJ5382" s="14"/>
      <c r="AK5382" s="14" t="str">
        <f>IF(AL5382="Ja","Versandkosten",VLOOKUP(E5382,'Verweis Belegart'!$A$2:$B$9,2,FALSE))</f>
        <v>Hardware</v>
      </c>
      <c r="AL5382" s="14" t="str">
        <f t="shared" si="764"/>
        <v>Nein</v>
      </c>
      <c r="AM5382" s="14" t="str">
        <f t="shared" si="760"/>
        <v>Positiv</v>
      </c>
    </row>
    <row r="5383" spans="1:39" ht="17.25" customHeight="1" x14ac:dyDescent="0.35">
      <c r="A5383" s="17">
        <v>14575170</v>
      </c>
      <c r="B5383" s="2" t="s">
        <v>2608</v>
      </c>
      <c r="C5383" s="1">
        <v>2025001</v>
      </c>
      <c r="D5383" s="1">
        <v>2001339</v>
      </c>
      <c r="E5383" s="2" t="s">
        <v>34</v>
      </c>
      <c r="F5383" s="2" t="s">
        <v>53</v>
      </c>
      <c r="G5383" s="2" t="s">
        <v>66</v>
      </c>
      <c r="H5383" s="2" t="s">
        <v>640</v>
      </c>
      <c r="I5383" s="2" t="s">
        <v>641</v>
      </c>
      <c r="J5383" s="2" t="s">
        <v>304</v>
      </c>
      <c r="K5383" s="2" t="s">
        <v>28</v>
      </c>
      <c r="L5383" s="2" t="s">
        <v>1735</v>
      </c>
      <c r="M5383" s="2" t="s">
        <v>1736</v>
      </c>
      <c r="N5383" s="2" t="s">
        <v>1737</v>
      </c>
      <c r="O5383" s="3">
        <v>1</v>
      </c>
      <c r="P5383" s="3">
        <v>0</v>
      </c>
      <c r="Q5383" s="3">
        <v>12.06</v>
      </c>
      <c r="R5383" s="3">
        <v>12.06</v>
      </c>
      <c r="S5383" s="3">
        <v>12.06</v>
      </c>
      <c r="T5383" s="3">
        <v>12.06</v>
      </c>
      <c r="U5383" s="3"/>
      <c r="V5383" s="2" t="s">
        <v>195</v>
      </c>
      <c r="W5383" s="2" t="s">
        <v>196</v>
      </c>
      <c r="X5383" s="2" t="s">
        <v>197</v>
      </c>
      <c r="Y5383" s="19" t="str">
        <f>VLOOKUP(G5383,'Verweis Kd-Gruppe'!$A$2:$B$8,2,FALSE)</f>
        <v>EXP</v>
      </c>
      <c r="Z5383" s="19" t="str">
        <f>VLOOKUP(J5383,'Verweis Art-Gruppe'!$A$2:$B$15,2,FALSE)</f>
        <v>Zubehör</v>
      </c>
      <c r="AA5383" s="19" t="str">
        <f>VLOOKUP(W5383,'Verweis Vertreter'!$A$2:$B$24,2,FALSE)</f>
        <v>Akin Erdem</v>
      </c>
      <c r="AB5383" s="12">
        <f t="shared" si="756"/>
        <v>1</v>
      </c>
      <c r="AC5383" s="12">
        <f t="shared" si="761"/>
        <v>0</v>
      </c>
      <c r="AD5383" s="12">
        <f t="shared" si="762"/>
        <v>12.06</v>
      </c>
      <c r="AE5383" s="12">
        <f t="shared" si="757"/>
        <v>12.06</v>
      </c>
      <c r="AF5383" s="12">
        <f t="shared" si="758"/>
        <v>12.06</v>
      </c>
      <c r="AG5383" s="12">
        <f t="shared" si="759"/>
        <v>12.06</v>
      </c>
      <c r="AH5383" s="9">
        <f t="shared" si="763"/>
        <v>1</v>
      </c>
      <c r="AI5383" s="14">
        <f>VLOOKUP(E5383,'Verweis Faktor'!$A:$B,2,FALSE)</f>
        <v>1</v>
      </c>
      <c r="AJ5383" s="14"/>
      <c r="AK5383" s="14" t="str">
        <f>IF(AL5383="Ja","Versandkosten",VLOOKUP(E5383,'Verweis Belegart'!$A$2:$B$9,2,FALSE))</f>
        <v>Hardware</v>
      </c>
      <c r="AL5383" s="14" t="str">
        <f t="shared" si="764"/>
        <v>Nein</v>
      </c>
      <c r="AM5383" s="14" t="str">
        <f t="shared" si="760"/>
        <v>Positiv</v>
      </c>
    </row>
    <row r="5384" spans="1:39" ht="17.25" customHeight="1" x14ac:dyDescent="0.35">
      <c r="A5384" s="17">
        <v>14575170</v>
      </c>
      <c r="B5384" s="2" t="s">
        <v>2608</v>
      </c>
      <c r="C5384" s="1">
        <v>2025001</v>
      </c>
      <c r="D5384" s="1">
        <v>2001339</v>
      </c>
      <c r="E5384" s="2" t="s">
        <v>34</v>
      </c>
      <c r="F5384" s="2" t="s">
        <v>53</v>
      </c>
      <c r="G5384" s="2" t="s">
        <v>66</v>
      </c>
      <c r="H5384" s="2" t="s">
        <v>640</v>
      </c>
      <c r="I5384" s="2" t="s">
        <v>641</v>
      </c>
      <c r="J5384" s="2" t="s">
        <v>103</v>
      </c>
      <c r="K5384" s="2" t="s">
        <v>45</v>
      </c>
      <c r="L5384" s="2" t="s">
        <v>2091</v>
      </c>
      <c r="M5384" s="2" t="s">
        <v>2092</v>
      </c>
      <c r="N5384" s="2" t="s">
        <v>2093</v>
      </c>
      <c r="O5384" s="3">
        <v>7</v>
      </c>
      <c r="P5384" s="3">
        <v>377.28570000000002</v>
      </c>
      <c r="Q5384" s="3">
        <v>427.12</v>
      </c>
      <c r="R5384" s="3">
        <v>2989.84</v>
      </c>
      <c r="S5384" s="3">
        <v>49.834299999999999</v>
      </c>
      <c r="T5384" s="3">
        <v>348.84</v>
      </c>
      <c r="U5384" s="3">
        <v>11.66</v>
      </c>
      <c r="V5384" s="2" t="s">
        <v>195</v>
      </c>
      <c r="W5384" s="2" t="s">
        <v>196</v>
      </c>
      <c r="X5384" s="2" t="s">
        <v>197</v>
      </c>
      <c r="Y5384" s="19" t="str">
        <f>VLOOKUP(G5384,'Verweis Kd-Gruppe'!$A$2:$B$8,2,FALSE)</f>
        <v>EXP</v>
      </c>
      <c r="Z5384" s="19" t="str">
        <f>VLOOKUP(J5384,'Verweis Art-Gruppe'!$A$2:$B$15,2,FALSE)</f>
        <v>Geräte</v>
      </c>
      <c r="AA5384" s="19" t="str">
        <f>VLOOKUP(W5384,'Verweis Vertreter'!$A$2:$B$24,2,FALSE)</f>
        <v>Akin Erdem</v>
      </c>
      <c r="AB5384" s="12">
        <f t="shared" si="756"/>
        <v>7</v>
      </c>
      <c r="AC5384" s="12">
        <f t="shared" si="761"/>
        <v>377.28570000000002</v>
      </c>
      <c r="AD5384" s="12">
        <f t="shared" si="762"/>
        <v>427.12</v>
      </c>
      <c r="AE5384" s="12">
        <f t="shared" si="757"/>
        <v>2989.84</v>
      </c>
      <c r="AF5384" s="12">
        <f t="shared" si="758"/>
        <v>49.834299999999999</v>
      </c>
      <c r="AG5384" s="12">
        <f t="shared" si="759"/>
        <v>348.84</v>
      </c>
      <c r="AH5384" s="9">
        <f t="shared" si="763"/>
        <v>0.11667513980681239</v>
      </c>
      <c r="AI5384" s="14">
        <f>VLOOKUP(E5384,'Verweis Faktor'!$A:$B,2,FALSE)</f>
        <v>1</v>
      </c>
      <c r="AJ5384" s="14"/>
      <c r="AK5384" s="14" t="str">
        <f>IF(AL5384="Ja","Versandkosten",VLOOKUP(E5384,'Verweis Belegart'!$A$2:$B$9,2,FALSE))</f>
        <v>Hardware</v>
      </c>
      <c r="AL5384" s="14" t="str">
        <f t="shared" si="764"/>
        <v>Nein</v>
      </c>
      <c r="AM5384" s="14" t="str">
        <f t="shared" si="760"/>
        <v>Positiv</v>
      </c>
    </row>
    <row r="5385" spans="1:39" ht="17.25" customHeight="1" x14ac:dyDescent="0.35">
      <c r="A5385" s="17">
        <v>14575170</v>
      </c>
      <c r="B5385" s="2" t="s">
        <v>2608</v>
      </c>
      <c r="C5385" s="1">
        <v>2025001</v>
      </c>
      <c r="D5385" s="1">
        <v>2001339</v>
      </c>
      <c r="E5385" s="2" t="s">
        <v>34</v>
      </c>
      <c r="F5385" s="2" t="s">
        <v>53</v>
      </c>
      <c r="G5385" s="2" t="s">
        <v>66</v>
      </c>
      <c r="H5385" s="2" t="s">
        <v>640</v>
      </c>
      <c r="I5385" s="2" t="s">
        <v>641</v>
      </c>
      <c r="J5385" s="2" t="s">
        <v>304</v>
      </c>
      <c r="K5385" s="2" t="s">
        <v>49</v>
      </c>
      <c r="L5385" s="2" t="s">
        <v>320</v>
      </c>
      <c r="M5385" s="2" t="s">
        <v>321</v>
      </c>
      <c r="N5385" s="2" t="s">
        <v>322</v>
      </c>
      <c r="O5385" s="3">
        <v>4</v>
      </c>
      <c r="P5385" s="3">
        <v>80</v>
      </c>
      <c r="Q5385" s="3">
        <v>83.42</v>
      </c>
      <c r="R5385" s="3">
        <v>333.68</v>
      </c>
      <c r="S5385" s="3">
        <v>3.42</v>
      </c>
      <c r="T5385" s="3">
        <v>13.68</v>
      </c>
      <c r="U5385" s="3">
        <v>4.09</v>
      </c>
      <c r="V5385" s="2" t="s">
        <v>195</v>
      </c>
      <c r="W5385" s="2" t="s">
        <v>196</v>
      </c>
      <c r="X5385" s="2" t="s">
        <v>197</v>
      </c>
      <c r="Y5385" s="19" t="str">
        <f>VLOOKUP(G5385,'Verweis Kd-Gruppe'!$A$2:$B$8,2,FALSE)</f>
        <v>EXP</v>
      </c>
      <c r="Z5385" s="19" t="str">
        <f>VLOOKUP(J5385,'Verweis Art-Gruppe'!$A$2:$B$15,2,FALSE)</f>
        <v>Zubehör</v>
      </c>
      <c r="AA5385" s="19" t="str">
        <f>VLOOKUP(W5385,'Verweis Vertreter'!$A$2:$B$24,2,FALSE)</f>
        <v>Akin Erdem</v>
      </c>
      <c r="AB5385" s="12">
        <f t="shared" si="756"/>
        <v>4</v>
      </c>
      <c r="AC5385" s="12">
        <f t="shared" si="761"/>
        <v>80</v>
      </c>
      <c r="AD5385" s="12">
        <f t="shared" si="762"/>
        <v>83.42</v>
      </c>
      <c r="AE5385" s="12">
        <f t="shared" si="757"/>
        <v>333.68</v>
      </c>
      <c r="AF5385" s="12">
        <f t="shared" si="758"/>
        <v>3.42</v>
      </c>
      <c r="AG5385" s="12">
        <f t="shared" si="759"/>
        <v>13.68</v>
      </c>
      <c r="AH5385" s="9">
        <f t="shared" si="763"/>
        <v>4.099736274274754E-2</v>
      </c>
      <c r="AI5385" s="14">
        <f>VLOOKUP(E5385,'Verweis Faktor'!$A:$B,2,FALSE)</f>
        <v>1</v>
      </c>
      <c r="AJ5385" s="14"/>
      <c r="AK5385" s="14" t="str">
        <f>IF(AL5385="Ja","Versandkosten",VLOOKUP(E5385,'Verweis Belegart'!$A$2:$B$9,2,FALSE))</f>
        <v>Hardware</v>
      </c>
      <c r="AL5385" s="14" t="str">
        <f t="shared" si="764"/>
        <v>Nein</v>
      </c>
      <c r="AM5385" s="14" t="str">
        <f t="shared" si="760"/>
        <v>Positiv</v>
      </c>
    </row>
    <row r="5386" spans="1:39" ht="17.25" customHeight="1" x14ac:dyDescent="0.35">
      <c r="A5386" s="17">
        <v>14575170</v>
      </c>
      <c r="B5386" s="2" t="s">
        <v>2608</v>
      </c>
      <c r="C5386" s="1">
        <v>2025001</v>
      </c>
      <c r="D5386" s="1">
        <v>2001339</v>
      </c>
      <c r="E5386" s="2" t="s">
        <v>34</v>
      </c>
      <c r="F5386" s="2" t="s">
        <v>53</v>
      </c>
      <c r="G5386" s="2" t="s">
        <v>66</v>
      </c>
      <c r="H5386" s="2" t="s">
        <v>640</v>
      </c>
      <c r="I5386" s="2" t="s">
        <v>641</v>
      </c>
      <c r="J5386" s="2" t="s">
        <v>103</v>
      </c>
      <c r="K5386" s="2" t="s">
        <v>79</v>
      </c>
      <c r="L5386" s="2" t="s">
        <v>203</v>
      </c>
      <c r="M5386" s="2" t="s">
        <v>204</v>
      </c>
      <c r="N5386" s="2" t="s">
        <v>62</v>
      </c>
      <c r="O5386" s="3">
        <v>1</v>
      </c>
      <c r="P5386" s="3">
        <v>149</v>
      </c>
      <c r="Q5386" s="3">
        <v>159.79</v>
      </c>
      <c r="R5386" s="3">
        <v>159.79</v>
      </c>
      <c r="S5386" s="3">
        <v>10.79</v>
      </c>
      <c r="T5386" s="3">
        <v>10.79</v>
      </c>
      <c r="U5386" s="3">
        <v>6.75</v>
      </c>
      <c r="V5386" s="2" t="s">
        <v>195</v>
      </c>
      <c r="W5386" s="2" t="s">
        <v>196</v>
      </c>
      <c r="X5386" s="2" t="s">
        <v>197</v>
      </c>
      <c r="Y5386" s="19" t="str">
        <f>VLOOKUP(G5386,'Verweis Kd-Gruppe'!$A$2:$B$8,2,FALSE)</f>
        <v>EXP</v>
      </c>
      <c r="Z5386" s="19" t="str">
        <f>VLOOKUP(J5386,'Verweis Art-Gruppe'!$A$2:$B$15,2,FALSE)</f>
        <v>Geräte</v>
      </c>
      <c r="AA5386" s="19" t="str">
        <f>VLOOKUP(W5386,'Verweis Vertreter'!$A$2:$B$24,2,FALSE)</f>
        <v>Akin Erdem</v>
      </c>
      <c r="AB5386" s="12">
        <f t="shared" si="756"/>
        <v>1</v>
      </c>
      <c r="AC5386" s="12">
        <f t="shared" si="761"/>
        <v>149</v>
      </c>
      <c r="AD5386" s="12">
        <f t="shared" si="762"/>
        <v>159.79</v>
      </c>
      <c r="AE5386" s="12">
        <f t="shared" si="757"/>
        <v>159.79</v>
      </c>
      <c r="AF5386" s="12">
        <f t="shared" si="758"/>
        <v>10.79</v>
      </c>
      <c r="AG5386" s="12">
        <f t="shared" si="759"/>
        <v>10.79</v>
      </c>
      <c r="AH5386" s="9">
        <f t="shared" si="763"/>
        <v>6.7526128043056508E-2</v>
      </c>
      <c r="AI5386" s="14">
        <f>VLOOKUP(E5386,'Verweis Faktor'!$A:$B,2,FALSE)</f>
        <v>1</v>
      </c>
      <c r="AJ5386" s="14"/>
      <c r="AK5386" s="14" t="str">
        <f>IF(AL5386="Ja","Versandkosten",VLOOKUP(E5386,'Verweis Belegart'!$A$2:$B$9,2,FALSE))</f>
        <v>Hardware</v>
      </c>
      <c r="AL5386" s="14" t="str">
        <f t="shared" si="764"/>
        <v>Nein</v>
      </c>
      <c r="AM5386" s="14" t="str">
        <f t="shared" si="760"/>
        <v>Positiv</v>
      </c>
    </row>
    <row r="5387" spans="1:39" ht="17.25" customHeight="1" x14ac:dyDescent="0.35">
      <c r="A5387" s="17">
        <v>14575170</v>
      </c>
      <c r="B5387" s="2" t="s">
        <v>2608</v>
      </c>
      <c r="C5387" s="1">
        <v>2025001</v>
      </c>
      <c r="D5387" s="1">
        <v>2001339</v>
      </c>
      <c r="E5387" s="2" t="s">
        <v>34</v>
      </c>
      <c r="F5387" s="2" t="s">
        <v>53</v>
      </c>
      <c r="G5387" s="2" t="s">
        <v>66</v>
      </c>
      <c r="H5387" s="2" t="s">
        <v>640</v>
      </c>
      <c r="I5387" s="2" t="s">
        <v>641</v>
      </c>
      <c r="J5387" s="2" t="s">
        <v>304</v>
      </c>
      <c r="K5387" s="2" t="s">
        <v>83</v>
      </c>
      <c r="L5387" s="2" t="s">
        <v>2615</v>
      </c>
      <c r="M5387" s="2" t="s">
        <v>2616</v>
      </c>
      <c r="N5387" s="2" t="s">
        <v>2617</v>
      </c>
      <c r="O5387" s="3">
        <v>1</v>
      </c>
      <c r="P5387" s="3">
        <v>175</v>
      </c>
      <c r="Q5387" s="3">
        <v>195.97</v>
      </c>
      <c r="R5387" s="3">
        <v>195.97</v>
      </c>
      <c r="S5387" s="3">
        <v>20.97</v>
      </c>
      <c r="T5387" s="3">
        <v>20.97</v>
      </c>
      <c r="U5387" s="3">
        <v>10.7</v>
      </c>
      <c r="V5387" s="2" t="s">
        <v>195</v>
      </c>
      <c r="W5387" s="2" t="s">
        <v>196</v>
      </c>
      <c r="X5387" s="2" t="s">
        <v>197</v>
      </c>
      <c r="Y5387" s="19" t="str">
        <f>VLOOKUP(G5387,'Verweis Kd-Gruppe'!$A$2:$B$8,2,FALSE)</f>
        <v>EXP</v>
      </c>
      <c r="Z5387" s="19" t="str">
        <f>VLOOKUP(J5387,'Verweis Art-Gruppe'!$A$2:$B$15,2,FALSE)</f>
        <v>Zubehör</v>
      </c>
      <c r="AA5387" s="19" t="str">
        <f>VLOOKUP(W5387,'Verweis Vertreter'!$A$2:$B$24,2,FALSE)</f>
        <v>Akin Erdem</v>
      </c>
      <c r="AB5387" s="12">
        <f t="shared" si="756"/>
        <v>1</v>
      </c>
      <c r="AC5387" s="12">
        <f t="shared" si="761"/>
        <v>175</v>
      </c>
      <c r="AD5387" s="12">
        <f t="shared" si="762"/>
        <v>195.97</v>
      </c>
      <c r="AE5387" s="12">
        <f t="shared" si="757"/>
        <v>195.97</v>
      </c>
      <c r="AF5387" s="12">
        <f t="shared" si="758"/>
        <v>20.97</v>
      </c>
      <c r="AG5387" s="12">
        <f t="shared" si="759"/>
        <v>20.97</v>
      </c>
      <c r="AH5387" s="9">
        <f t="shared" si="763"/>
        <v>0.10700617441445119</v>
      </c>
      <c r="AI5387" s="14">
        <f>VLOOKUP(E5387,'Verweis Faktor'!$A:$B,2,FALSE)</f>
        <v>1</v>
      </c>
      <c r="AJ5387" s="14"/>
      <c r="AK5387" s="14" t="str">
        <f>IF(AL5387="Ja","Versandkosten",VLOOKUP(E5387,'Verweis Belegart'!$A$2:$B$9,2,FALSE))</f>
        <v>Hardware</v>
      </c>
      <c r="AL5387" s="14" t="str">
        <f t="shared" si="764"/>
        <v>Nein</v>
      </c>
      <c r="AM5387" s="14" t="str">
        <f t="shared" si="760"/>
        <v>Positiv</v>
      </c>
    </row>
    <row r="5388" spans="1:39" ht="17.25" customHeight="1" x14ac:dyDescent="0.35">
      <c r="A5388" s="17">
        <v>14575170</v>
      </c>
      <c r="B5388" s="2" t="s">
        <v>2608</v>
      </c>
      <c r="C5388" s="1">
        <v>2025001</v>
      </c>
      <c r="D5388" s="1">
        <v>2001339</v>
      </c>
      <c r="E5388" s="2" t="s">
        <v>34</v>
      </c>
      <c r="F5388" s="2" t="s">
        <v>53</v>
      </c>
      <c r="G5388" s="2" t="s">
        <v>66</v>
      </c>
      <c r="H5388" s="2" t="s">
        <v>640</v>
      </c>
      <c r="I5388" s="2" t="s">
        <v>641</v>
      </c>
      <c r="J5388" s="2" t="s">
        <v>103</v>
      </c>
      <c r="K5388" s="2" t="s">
        <v>87</v>
      </c>
      <c r="L5388" s="2" t="s">
        <v>2308</v>
      </c>
      <c r="M5388" s="2" t="s">
        <v>2309</v>
      </c>
      <c r="N5388" s="2" t="s">
        <v>679</v>
      </c>
      <c r="O5388" s="3">
        <v>6</v>
      </c>
      <c r="P5388" s="3">
        <v>91</v>
      </c>
      <c r="Q5388" s="3">
        <v>99.49</v>
      </c>
      <c r="R5388" s="3">
        <v>596.94000000000005</v>
      </c>
      <c r="S5388" s="3">
        <v>8.49</v>
      </c>
      <c r="T5388" s="3">
        <v>50.94</v>
      </c>
      <c r="U5388" s="3">
        <v>8.5299999999999994</v>
      </c>
      <c r="V5388" s="2" t="s">
        <v>195</v>
      </c>
      <c r="W5388" s="2" t="s">
        <v>196</v>
      </c>
      <c r="X5388" s="2" t="s">
        <v>197</v>
      </c>
      <c r="Y5388" s="19" t="str">
        <f>VLOOKUP(G5388,'Verweis Kd-Gruppe'!$A$2:$B$8,2,FALSE)</f>
        <v>EXP</v>
      </c>
      <c r="Z5388" s="19" t="str">
        <f>VLOOKUP(J5388,'Verweis Art-Gruppe'!$A$2:$B$15,2,FALSE)</f>
        <v>Geräte</v>
      </c>
      <c r="AA5388" s="19" t="str">
        <f>VLOOKUP(W5388,'Verweis Vertreter'!$A$2:$B$24,2,FALSE)</f>
        <v>Akin Erdem</v>
      </c>
      <c r="AB5388" s="12">
        <f t="shared" si="756"/>
        <v>6</v>
      </c>
      <c r="AC5388" s="12">
        <f t="shared" si="761"/>
        <v>91</v>
      </c>
      <c r="AD5388" s="12">
        <f t="shared" si="762"/>
        <v>99.49</v>
      </c>
      <c r="AE5388" s="12">
        <f t="shared" si="757"/>
        <v>596.94000000000005</v>
      </c>
      <c r="AF5388" s="12">
        <f t="shared" si="758"/>
        <v>8.49</v>
      </c>
      <c r="AG5388" s="12">
        <f t="shared" si="759"/>
        <v>50.94</v>
      </c>
      <c r="AH5388" s="9">
        <f t="shared" si="763"/>
        <v>8.5335209568800877E-2</v>
      </c>
      <c r="AI5388" s="14">
        <f>VLOOKUP(E5388,'Verweis Faktor'!$A:$B,2,FALSE)</f>
        <v>1</v>
      </c>
      <c r="AJ5388" s="14"/>
      <c r="AK5388" s="14" t="str">
        <f>IF(AL5388="Ja","Versandkosten",VLOOKUP(E5388,'Verweis Belegart'!$A$2:$B$9,2,FALSE))</f>
        <v>Hardware</v>
      </c>
      <c r="AL5388" s="14" t="str">
        <f t="shared" si="764"/>
        <v>Nein</v>
      </c>
      <c r="AM5388" s="14" t="str">
        <f t="shared" si="760"/>
        <v>Positiv</v>
      </c>
    </row>
    <row r="5389" spans="1:39" ht="17.25" customHeight="1" x14ac:dyDescent="0.35">
      <c r="A5389" s="17">
        <v>14575170</v>
      </c>
      <c r="B5389" s="2" t="s">
        <v>2608</v>
      </c>
      <c r="C5389" s="1">
        <v>2025001</v>
      </c>
      <c r="D5389" s="1">
        <v>2001339</v>
      </c>
      <c r="E5389" s="2" t="s">
        <v>34</v>
      </c>
      <c r="F5389" s="2" t="s">
        <v>53</v>
      </c>
      <c r="G5389" s="2" t="s">
        <v>66</v>
      </c>
      <c r="H5389" s="2" t="s">
        <v>640</v>
      </c>
      <c r="I5389" s="2" t="s">
        <v>641</v>
      </c>
      <c r="J5389" s="2" t="s">
        <v>304</v>
      </c>
      <c r="K5389" s="2" t="s">
        <v>91</v>
      </c>
      <c r="L5389" s="2" t="s">
        <v>2143</v>
      </c>
      <c r="M5389" s="2" t="s">
        <v>2144</v>
      </c>
      <c r="N5389" s="2" t="s">
        <v>1408</v>
      </c>
      <c r="O5389" s="3">
        <v>14</v>
      </c>
      <c r="P5389" s="3">
        <v>16.010000000000002</v>
      </c>
      <c r="Q5389" s="3">
        <v>18.09</v>
      </c>
      <c r="R5389" s="3">
        <v>253.26</v>
      </c>
      <c r="S5389" s="3">
        <v>2.08</v>
      </c>
      <c r="T5389" s="3">
        <v>29.12</v>
      </c>
      <c r="U5389" s="3">
        <v>11.49</v>
      </c>
      <c r="V5389" s="2" t="s">
        <v>195</v>
      </c>
      <c r="W5389" s="2" t="s">
        <v>196</v>
      </c>
      <c r="X5389" s="2" t="s">
        <v>197</v>
      </c>
      <c r="Y5389" s="19" t="str">
        <f>VLOOKUP(G5389,'Verweis Kd-Gruppe'!$A$2:$B$8,2,FALSE)</f>
        <v>EXP</v>
      </c>
      <c r="Z5389" s="19" t="str">
        <f>VLOOKUP(J5389,'Verweis Art-Gruppe'!$A$2:$B$15,2,FALSE)</f>
        <v>Zubehör</v>
      </c>
      <c r="AA5389" s="19" t="str">
        <f>VLOOKUP(W5389,'Verweis Vertreter'!$A$2:$B$24,2,FALSE)</f>
        <v>Akin Erdem</v>
      </c>
      <c r="AB5389" s="12">
        <f t="shared" si="756"/>
        <v>14</v>
      </c>
      <c r="AC5389" s="12">
        <f t="shared" si="761"/>
        <v>16.010000000000002</v>
      </c>
      <c r="AD5389" s="12">
        <f t="shared" si="762"/>
        <v>18.09</v>
      </c>
      <c r="AE5389" s="12">
        <f t="shared" si="757"/>
        <v>253.26</v>
      </c>
      <c r="AF5389" s="12">
        <f t="shared" si="758"/>
        <v>2.08</v>
      </c>
      <c r="AG5389" s="12">
        <f t="shared" si="759"/>
        <v>29.12</v>
      </c>
      <c r="AH5389" s="9">
        <f t="shared" si="763"/>
        <v>0.11498065229408513</v>
      </c>
      <c r="AI5389" s="14">
        <f>VLOOKUP(E5389,'Verweis Faktor'!$A:$B,2,FALSE)</f>
        <v>1</v>
      </c>
      <c r="AJ5389" s="14"/>
      <c r="AK5389" s="14" t="str">
        <f>IF(AL5389="Ja","Versandkosten",VLOOKUP(E5389,'Verweis Belegart'!$A$2:$B$9,2,FALSE))</f>
        <v>Hardware</v>
      </c>
      <c r="AL5389" s="14" t="str">
        <f t="shared" si="764"/>
        <v>Nein</v>
      </c>
      <c r="AM5389" s="14" t="str">
        <f t="shared" si="760"/>
        <v>Positiv</v>
      </c>
    </row>
    <row r="5390" spans="1:39" ht="17.25" customHeight="1" x14ac:dyDescent="0.35">
      <c r="A5390" s="17">
        <v>14575170</v>
      </c>
      <c r="B5390" s="2" t="s">
        <v>2608</v>
      </c>
      <c r="C5390" s="1">
        <v>2025001</v>
      </c>
      <c r="D5390" s="1">
        <v>2001339</v>
      </c>
      <c r="E5390" s="2" t="s">
        <v>34</v>
      </c>
      <c r="F5390" s="2" t="s">
        <v>53</v>
      </c>
      <c r="G5390" s="2" t="s">
        <v>66</v>
      </c>
      <c r="H5390" s="2" t="s">
        <v>640</v>
      </c>
      <c r="I5390" s="2" t="s">
        <v>641</v>
      </c>
      <c r="J5390" s="2" t="s">
        <v>304</v>
      </c>
      <c r="K5390" s="2" t="s">
        <v>95</v>
      </c>
      <c r="L5390" s="2" t="s">
        <v>1819</v>
      </c>
      <c r="M5390" s="2" t="s">
        <v>1820</v>
      </c>
      <c r="N5390" s="2" t="s">
        <v>1821</v>
      </c>
      <c r="O5390" s="3">
        <v>2</v>
      </c>
      <c r="P5390" s="3">
        <v>0</v>
      </c>
      <c r="Q5390" s="3">
        <v>99.49</v>
      </c>
      <c r="R5390" s="3">
        <v>198.98</v>
      </c>
      <c r="S5390" s="3">
        <v>99.49</v>
      </c>
      <c r="T5390" s="3">
        <v>198.98</v>
      </c>
      <c r="U5390" s="3"/>
      <c r="V5390" s="2" t="s">
        <v>195</v>
      </c>
      <c r="W5390" s="2" t="s">
        <v>196</v>
      </c>
      <c r="X5390" s="2" t="s">
        <v>197</v>
      </c>
      <c r="Y5390" s="19" t="str">
        <f>VLOOKUP(G5390,'Verweis Kd-Gruppe'!$A$2:$B$8,2,FALSE)</f>
        <v>EXP</v>
      </c>
      <c r="Z5390" s="19" t="str">
        <f>VLOOKUP(J5390,'Verweis Art-Gruppe'!$A$2:$B$15,2,FALSE)</f>
        <v>Zubehör</v>
      </c>
      <c r="AA5390" s="19" t="str">
        <f>VLOOKUP(W5390,'Verweis Vertreter'!$A$2:$B$24,2,FALSE)</f>
        <v>Akin Erdem</v>
      </c>
      <c r="AB5390" s="12">
        <f t="shared" si="756"/>
        <v>2</v>
      </c>
      <c r="AC5390" s="12">
        <f t="shared" si="761"/>
        <v>0</v>
      </c>
      <c r="AD5390" s="12">
        <f t="shared" si="762"/>
        <v>99.49</v>
      </c>
      <c r="AE5390" s="12">
        <f t="shared" si="757"/>
        <v>198.98</v>
      </c>
      <c r="AF5390" s="12">
        <f t="shared" si="758"/>
        <v>99.49</v>
      </c>
      <c r="AG5390" s="12">
        <f t="shared" si="759"/>
        <v>198.98</v>
      </c>
      <c r="AH5390" s="9">
        <f t="shared" si="763"/>
        <v>1</v>
      </c>
      <c r="AI5390" s="14">
        <f>VLOOKUP(E5390,'Verweis Faktor'!$A:$B,2,FALSE)</f>
        <v>1</v>
      </c>
      <c r="AJ5390" s="14"/>
      <c r="AK5390" s="14" t="str">
        <f>IF(AL5390="Ja","Versandkosten",VLOOKUP(E5390,'Verweis Belegart'!$A$2:$B$9,2,FALSE))</f>
        <v>Hardware</v>
      </c>
      <c r="AL5390" s="14" t="str">
        <f t="shared" si="764"/>
        <v>Nein</v>
      </c>
      <c r="AM5390" s="14" t="str">
        <f t="shared" si="760"/>
        <v>Positiv</v>
      </c>
    </row>
    <row r="5391" spans="1:39" ht="17.25" customHeight="1" x14ac:dyDescent="0.35">
      <c r="A5391" s="17">
        <v>14575170</v>
      </c>
      <c r="B5391" s="2" t="s">
        <v>2608</v>
      </c>
      <c r="C5391" s="1">
        <v>2025001</v>
      </c>
      <c r="D5391" s="1">
        <v>2001339</v>
      </c>
      <c r="E5391" s="2" t="s">
        <v>34</v>
      </c>
      <c r="F5391" s="2" t="s">
        <v>53</v>
      </c>
      <c r="G5391" s="2" t="s">
        <v>66</v>
      </c>
      <c r="H5391" s="2" t="s">
        <v>640</v>
      </c>
      <c r="I5391" s="2" t="s">
        <v>641</v>
      </c>
      <c r="J5391" s="2" t="s">
        <v>304</v>
      </c>
      <c r="K5391" s="2" t="s">
        <v>99</v>
      </c>
      <c r="L5391" s="2" t="s">
        <v>2618</v>
      </c>
      <c r="M5391" s="2" t="s">
        <v>2619</v>
      </c>
      <c r="N5391" s="2" t="s">
        <v>2620</v>
      </c>
      <c r="O5391" s="3">
        <v>3</v>
      </c>
      <c r="P5391" s="3">
        <v>43</v>
      </c>
      <c r="Q5391" s="3">
        <v>60.3</v>
      </c>
      <c r="R5391" s="3">
        <v>180.9</v>
      </c>
      <c r="S5391" s="3">
        <v>17.3</v>
      </c>
      <c r="T5391" s="3">
        <v>51.9</v>
      </c>
      <c r="U5391" s="3">
        <v>28.68</v>
      </c>
      <c r="V5391" s="2" t="s">
        <v>195</v>
      </c>
      <c r="W5391" s="2" t="s">
        <v>196</v>
      </c>
      <c r="X5391" s="2" t="s">
        <v>197</v>
      </c>
      <c r="Y5391" s="19" t="str">
        <f>VLOOKUP(G5391,'Verweis Kd-Gruppe'!$A$2:$B$8,2,FALSE)</f>
        <v>EXP</v>
      </c>
      <c r="Z5391" s="19" t="str">
        <f>VLOOKUP(J5391,'Verweis Art-Gruppe'!$A$2:$B$15,2,FALSE)</f>
        <v>Zubehör</v>
      </c>
      <c r="AA5391" s="19" t="str">
        <f>VLOOKUP(W5391,'Verweis Vertreter'!$A$2:$B$24,2,FALSE)</f>
        <v>Akin Erdem</v>
      </c>
      <c r="AB5391" s="12">
        <f t="shared" si="756"/>
        <v>3</v>
      </c>
      <c r="AC5391" s="12">
        <f t="shared" si="761"/>
        <v>43</v>
      </c>
      <c r="AD5391" s="12">
        <f t="shared" si="762"/>
        <v>60.3</v>
      </c>
      <c r="AE5391" s="12">
        <f t="shared" si="757"/>
        <v>180.9</v>
      </c>
      <c r="AF5391" s="12">
        <f t="shared" si="758"/>
        <v>17.3</v>
      </c>
      <c r="AG5391" s="12">
        <f t="shared" si="759"/>
        <v>51.9</v>
      </c>
      <c r="AH5391" s="9">
        <f t="shared" si="763"/>
        <v>0.28689883913764508</v>
      </c>
      <c r="AI5391" s="14">
        <f>VLOOKUP(E5391,'Verweis Faktor'!$A:$B,2,FALSE)</f>
        <v>1</v>
      </c>
      <c r="AJ5391" s="14"/>
      <c r="AK5391" s="14" t="str">
        <f>IF(AL5391="Ja","Versandkosten",VLOOKUP(E5391,'Verweis Belegart'!$A$2:$B$9,2,FALSE))</f>
        <v>Hardware</v>
      </c>
      <c r="AL5391" s="14" t="str">
        <f t="shared" si="764"/>
        <v>Nein</v>
      </c>
      <c r="AM5391" s="14" t="str">
        <f t="shared" si="760"/>
        <v>Positiv</v>
      </c>
    </row>
    <row r="5392" spans="1:39" ht="17.25" customHeight="1" x14ac:dyDescent="0.35">
      <c r="A5392" s="17">
        <v>14575170</v>
      </c>
      <c r="B5392" s="2" t="s">
        <v>2608</v>
      </c>
      <c r="C5392" s="1">
        <v>2025001</v>
      </c>
      <c r="D5392" s="1">
        <v>2001339</v>
      </c>
      <c r="E5392" s="2" t="s">
        <v>34</v>
      </c>
      <c r="F5392" s="2" t="s">
        <v>53</v>
      </c>
      <c r="G5392" s="2" t="s">
        <v>66</v>
      </c>
      <c r="H5392" s="2" t="s">
        <v>640</v>
      </c>
      <c r="I5392" s="2" t="s">
        <v>641</v>
      </c>
      <c r="J5392" s="2" t="s">
        <v>304</v>
      </c>
      <c r="K5392" s="2" t="s">
        <v>103</v>
      </c>
      <c r="L5392" s="2" t="s">
        <v>2145</v>
      </c>
      <c r="M5392" s="2" t="s">
        <v>2146</v>
      </c>
      <c r="N5392" s="2" t="s">
        <v>194</v>
      </c>
      <c r="O5392" s="3">
        <v>4</v>
      </c>
      <c r="P5392" s="3">
        <v>40.409999999999997</v>
      </c>
      <c r="Q5392" s="3">
        <v>44.22</v>
      </c>
      <c r="R5392" s="3">
        <v>176.88</v>
      </c>
      <c r="S5392" s="3">
        <v>3.81</v>
      </c>
      <c r="T5392" s="3">
        <v>15.24</v>
      </c>
      <c r="U5392" s="3">
        <v>8.61</v>
      </c>
      <c r="V5392" s="2" t="s">
        <v>195</v>
      </c>
      <c r="W5392" s="2" t="s">
        <v>196</v>
      </c>
      <c r="X5392" s="2" t="s">
        <v>197</v>
      </c>
      <c r="Y5392" s="19" t="str">
        <f>VLOOKUP(G5392,'Verweis Kd-Gruppe'!$A$2:$B$8,2,FALSE)</f>
        <v>EXP</v>
      </c>
      <c r="Z5392" s="19" t="str">
        <f>VLOOKUP(J5392,'Verweis Art-Gruppe'!$A$2:$B$15,2,FALSE)</f>
        <v>Zubehör</v>
      </c>
      <c r="AA5392" s="19" t="str">
        <f>VLOOKUP(W5392,'Verweis Vertreter'!$A$2:$B$24,2,FALSE)</f>
        <v>Akin Erdem</v>
      </c>
      <c r="AB5392" s="12">
        <f t="shared" si="756"/>
        <v>4</v>
      </c>
      <c r="AC5392" s="12">
        <f t="shared" si="761"/>
        <v>40.409999999999997</v>
      </c>
      <c r="AD5392" s="12">
        <f t="shared" si="762"/>
        <v>44.22</v>
      </c>
      <c r="AE5392" s="12">
        <f t="shared" si="757"/>
        <v>176.88</v>
      </c>
      <c r="AF5392" s="12">
        <f t="shared" si="758"/>
        <v>3.81</v>
      </c>
      <c r="AG5392" s="12">
        <f t="shared" si="759"/>
        <v>15.24</v>
      </c>
      <c r="AH5392" s="9">
        <f t="shared" si="763"/>
        <v>8.616010854816826E-2</v>
      </c>
      <c r="AI5392" s="14">
        <f>VLOOKUP(E5392,'Verweis Faktor'!$A:$B,2,FALSE)</f>
        <v>1</v>
      </c>
      <c r="AJ5392" s="14"/>
      <c r="AK5392" s="14" t="str">
        <f>IF(AL5392="Ja","Versandkosten",VLOOKUP(E5392,'Verweis Belegart'!$A$2:$B$9,2,FALSE))</f>
        <v>Hardware</v>
      </c>
      <c r="AL5392" s="14" t="str">
        <f t="shared" si="764"/>
        <v>Nein</v>
      </c>
      <c r="AM5392" s="14" t="str">
        <f t="shared" si="760"/>
        <v>Positiv</v>
      </c>
    </row>
    <row r="5393" spans="1:39" ht="17.25" customHeight="1" x14ac:dyDescent="0.35">
      <c r="A5393" s="17">
        <v>14574279</v>
      </c>
      <c r="B5393" s="2" t="s">
        <v>2608</v>
      </c>
      <c r="C5393" s="1">
        <v>2025001</v>
      </c>
      <c r="D5393" s="1">
        <v>2001340</v>
      </c>
      <c r="E5393" s="2" t="s">
        <v>34</v>
      </c>
      <c r="F5393" s="2" t="s">
        <v>142</v>
      </c>
      <c r="G5393" s="2" t="s">
        <v>36</v>
      </c>
      <c r="H5393" s="2" t="s">
        <v>1637</v>
      </c>
      <c r="I5393" s="2" t="s">
        <v>1638</v>
      </c>
      <c r="J5393" s="2" t="s">
        <v>103</v>
      </c>
      <c r="K5393" s="2" t="s">
        <v>28</v>
      </c>
      <c r="L5393" s="2" t="s">
        <v>1438</v>
      </c>
      <c r="M5393" s="2" t="s">
        <v>1439</v>
      </c>
      <c r="N5393" s="2" t="s">
        <v>1440</v>
      </c>
      <c r="O5393" s="3">
        <v>100</v>
      </c>
      <c r="P5393" s="3">
        <v>164.9</v>
      </c>
      <c r="Q5393" s="3">
        <v>174</v>
      </c>
      <c r="R5393" s="3">
        <v>17400</v>
      </c>
      <c r="S5393" s="3">
        <v>9.1</v>
      </c>
      <c r="T5393" s="3">
        <v>910</v>
      </c>
      <c r="U5393" s="3">
        <v>5.22</v>
      </c>
      <c r="V5393" s="2" t="s">
        <v>813</v>
      </c>
      <c r="W5393" s="2" t="s">
        <v>814</v>
      </c>
      <c r="X5393" s="2" t="s">
        <v>197</v>
      </c>
      <c r="Y5393" s="19" t="str">
        <f>VLOOKUP(G5393,'Verweis Kd-Gruppe'!$A$2:$B$8,2,FALSE)</f>
        <v>GRK</v>
      </c>
      <c r="Z5393" s="19" t="str">
        <f>VLOOKUP(J5393,'Verweis Art-Gruppe'!$A$2:$B$15,2,FALSE)</f>
        <v>Geräte</v>
      </c>
      <c r="AA5393" s="19" t="str">
        <f>VLOOKUP(W5393,'Verweis Vertreter'!$A$2:$B$24,2,FALSE)</f>
        <v>Sokol Kapaj</v>
      </c>
      <c r="AB5393" s="12">
        <f t="shared" si="756"/>
        <v>100</v>
      </c>
      <c r="AC5393" s="12">
        <f t="shared" si="761"/>
        <v>164.9</v>
      </c>
      <c r="AD5393" s="12">
        <f t="shared" si="762"/>
        <v>174</v>
      </c>
      <c r="AE5393" s="12">
        <f t="shared" si="757"/>
        <v>17400</v>
      </c>
      <c r="AF5393" s="12">
        <f t="shared" si="758"/>
        <v>9.1</v>
      </c>
      <c r="AG5393" s="12">
        <f t="shared" si="759"/>
        <v>910</v>
      </c>
      <c r="AH5393" s="9">
        <f t="shared" si="763"/>
        <v>5.2298850574712646E-2</v>
      </c>
      <c r="AI5393" s="14">
        <f>VLOOKUP(E5393,'Verweis Faktor'!$A:$B,2,FALSE)</f>
        <v>1</v>
      </c>
      <c r="AJ5393" s="14"/>
      <c r="AK5393" s="14" t="str">
        <f>IF(AL5393="Ja","Versandkosten",VLOOKUP(E5393,'Verweis Belegart'!$A$2:$B$9,2,FALSE))</f>
        <v>Hardware</v>
      </c>
      <c r="AL5393" s="14" t="str">
        <f t="shared" si="764"/>
        <v>Nein</v>
      </c>
      <c r="AM5393" s="14" t="str">
        <f t="shared" si="760"/>
        <v>Positiv</v>
      </c>
    </row>
    <row r="5394" spans="1:39" ht="17.25" customHeight="1" x14ac:dyDescent="0.35">
      <c r="A5394" s="17">
        <v>14574958</v>
      </c>
      <c r="B5394" s="2" t="s">
        <v>2608</v>
      </c>
      <c r="C5394" s="1">
        <v>2025001</v>
      </c>
      <c r="D5394" s="1">
        <v>2001341</v>
      </c>
      <c r="E5394" s="2" t="s">
        <v>34</v>
      </c>
      <c r="F5394" s="2" t="s">
        <v>35</v>
      </c>
      <c r="G5394" s="2" t="s">
        <v>66</v>
      </c>
      <c r="H5394" s="2" t="s">
        <v>2101</v>
      </c>
      <c r="I5394" s="2" t="s">
        <v>2102</v>
      </c>
      <c r="J5394" s="2" t="s">
        <v>103</v>
      </c>
      <c r="K5394" s="2" t="s">
        <v>28</v>
      </c>
      <c r="L5394" s="2" t="s">
        <v>2362</v>
      </c>
      <c r="M5394" s="2" t="s">
        <v>2363</v>
      </c>
      <c r="N5394" s="2" t="s">
        <v>131</v>
      </c>
      <c r="O5394" s="3">
        <v>1</v>
      </c>
      <c r="P5394" s="3">
        <v>166</v>
      </c>
      <c r="Q5394" s="3">
        <v>174</v>
      </c>
      <c r="R5394" s="3">
        <v>174</v>
      </c>
      <c r="S5394" s="3">
        <v>8</v>
      </c>
      <c r="T5394" s="3">
        <v>8</v>
      </c>
      <c r="U5394" s="3">
        <v>4.59</v>
      </c>
      <c r="V5394" s="2" t="s">
        <v>675</v>
      </c>
      <c r="W5394" s="2" t="s">
        <v>676</v>
      </c>
      <c r="X5394" s="2" t="s">
        <v>125</v>
      </c>
      <c r="Y5394" s="19" t="str">
        <f>VLOOKUP(G5394,'Verweis Kd-Gruppe'!$A$2:$B$8,2,FALSE)</f>
        <v>EXP</v>
      </c>
      <c r="Z5394" s="19" t="str">
        <f>VLOOKUP(J5394,'Verweis Art-Gruppe'!$A$2:$B$15,2,FALSE)</f>
        <v>Geräte</v>
      </c>
      <c r="AA5394" s="19" t="str">
        <f>VLOOKUP(W5394,'Verweis Vertreter'!$A$2:$B$24,2,FALSE)</f>
        <v>Corina Wedel</v>
      </c>
      <c r="AB5394" s="12">
        <f t="shared" si="756"/>
        <v>1</v>
      </c>
      <c r="AC5394" s="12">
        <f t="shared" si="761"/>
        <v>166</v>
      </c>
      <c r="AD5394" s="12">
        <f t="shared" si="762"/>
        <v>174</v>
      </c>
      <c r="AE5394" s="12">
        <f t="shared" si="757"/>
        <v>174</v>
      </c>
      <c r="AF5394" s="12">
        <f t="shared" si="758"/>
        <v>8</v>
      </c>
      <c r="AG5394" s="12">
        <f t="shared" si="759"/>
        <v>8</v>
      </c>
      <c r="AH5394" s="9">
        <f t="shared" si="763"/>
        <v>4.5977011494252873E-2</v>
      </c>
      <c r="AI5394" s="14">
        <f>VLOOKUP(E5394,'Verweis Faktor'!$A:$B,2,FALSE)</f>
        <v>1</v>
      </c>
      <c r="AJ5394" s="14"/>
      <c r="AK5394" s="14" t="str">
        <f>IF(AL5394="Ja","Versandkosten",VLOOKUP(E5394,'Verweis Belegart'!$A$2:$B$9,2,FALSE))</f>
        <v>Hardware</v>
      </c>
      <c r="AL5394" s="14" t="str">
        <f t="shared" si="764"/>
        <v>Nein</v>
      </c>
      <c r="AM5394" s="14" t="str">
        <f t="shared" si="760"/>
        <v>Positiv</v>
      </c>
    </row>
    <row r="5395" spans="1:39" ht="17.25" customHeight="1" x14ac:dyDescent="0.35">
      <c r="A5395" s="17">
        <v>14574958</v>
      </c>
      <c r="B5395" s="2" t="s">
        <v>2608</v>
      </c>
      <c r="C5395" s="1">
        <v>2025001</v>
      </c>
      <c r="D5395" s="1">
        <v>2001341</v>
      </c>
      <c r="E5395" s="2" t="s">
        <v>34</v>
      </c>
      <c r="F5395" s="2" t="s">
        <v>35</v>
      </c>
      <c r="G5395" s="2" t="s">
        <v>66</v>
      </c>
      <c r="H5395" s="2" t="s">
        <v>2101</v>
      </c>
      <c r="I5395" s="2" t="s">
        <v>2102</v>
      </c>
      <c r="J5395" s="2" t="s">
        <v>103</v>
      </c>
      <c r="K5395" s="2" t="s">
        <v>45</v>
      </c>
      <c r="L5395" s="2" t="s">
        <v>2443</v>
      </c>
      <c r="M5395" s="2" t="s">
        <v>2444</v>
      </c>
      <c r="N5395" s="2" t="s">
        <v>58</v>
      </c>
      <c r="O5395" s="3">
        <v>1</v>
      </c>
      <c r="P5395" s="3">
        <v>610</v>
      </c>
      <c r="Q5395" s="3">
        <v>628</v>
      </c>
      <c r="R5395" s="3">
        <v>628</v>
      </c>
      <c r="S5395" s="3">
        <v>18</v>
      </c>
      <c r="T5395" s="3">
        <v>18</v>
      </c>
      <c r="U5395" s="3">
        <v>2.86</v>
      </c>
      <c r="V5395" s="2" t="s">
        <v>675</v>
      </c>
      <c r="W5395" s="2" t="s">
        <v>676</v>
      </c>
      <c r="X5395" s="2" t="s">
        <v>125</v>
      </c>
      <c r="Y5395" s="19" t="str">
        <f>VLOOKUP(G5395,'Verweis Kd-Gruppe'!$A$2:$B$8,2,FALSE)</f>
        <v>EXP</v>
      </c>
      <c r="Z5395" s="19" t="str">
        <f>VLOOKUP(J5395,'Verweis Art-Gruppe'!$A$2:$B$15,2,FALSE)</f>
        <v>Geräte</v>
      </c>
      <c r="AA5395" s="19" t="str">
        <f>VLOOKUP(W5395,'Verweis Vertreter'!$A$2:$B$24,2,FALSE)</f>
        <v>Corina Wedel</v>
      </c>
      <c r="AB5395" s="12">
        <f t="shared" si="756"/>
        <v>1</v>
      </c>
      <c r="AC5395" s="12">
        <f t="shared" si="761"/>
        <v>610</v>
      </c>
      <c r="AD5395" s="12">
        <f t="shared" si="762"/>
        <v>628</v>
      </c>
      <c r="AE5395" s="12">
        <f t="shared" si="757"/>
        <v>628</v>
      </c>
      <c r="AF5395" s="12">
        <f t="shared" si="758"/>
        <v>18</v>
      </c>
      <c r="AG5395" s="12">
        <f t="shared" si="759"/>
        <v>18</v>
      </c>
      <c r="AH5395" s="9">
        <f t="shared" si="763"/>
        <v>2.8662420382165606E-2</v>
      </c>
      <c r="AI5395" s="14">
        <f>VLOOKUP(E5395,'Verweis Faktor'!$A:$B,2,FALSE)</f>
        <v>1</v>
      </c>
      <c r="AJ5395" s="14"/>
      <c r="AK5395" s="14" t="str">
        <f>IF(AL5395="Ja","Versandkosten",VLOOKUP(E5395,'Verweis Belegart'!$A$2:$B$9,2,FALSE))</f>
        <v>Hardware</v>
      </c>
      <c r="AL5395" s="14" t="str">
        <f t="shared" si="764"/>
        <v>Nein</v>
      </c>
      <c r="AM5395" s="14" t="str">
        <f t="shared" si="760"/>
        <v>Positiv</v>
      </c>
    </row>
    <row r="5396" spans="1:39" ht="17.25" customHeight="1" x14ac:dyDescent="0.35">
      <c r="A5396" s="17">
        <v>14574958</v>
      </c>
      <c r="B5396" s="2" t="s">
        <v>2608</v>
      </c>
      <c r="C5396" s="1">
        <v>2025001</v>
      </c>
      <c r="D5396" s="1">
        <v>2001341</v>
      </c>
      <c r="E5396" s="2" t="s">
        <v>34</v>
      </c>
      <c r="F5396" s="2" t="s">
        <v>35</v>
      </c>
      <c r="G5396" s="2" t="s">
        <v>66</v>
      </c>
      <c r="H5396" s="2" t="s">
        <v>2101</v>
      </c>
      <c r="I5396" s="2" t="s">
        <v>2102</v>
      </c>
      <c r="J5396" s="2" t="s">
        <v>103</v>
      </c>
      <c r="K5396" s="2" t="s">
        <v>49</v>
      </c>
      <c r="L5396" s="2" t="s">
        <v>1702</v>
      </c>
      <c r="M5396" s="2" t="s">
        <v>1703</v>
      </c>
      <c r="N5396" s="2" t="s">
        <v>1093</v>
      </c>
      <c r="O5396" s="3">
        <v>2</v>
      </c>
      <c r="P5396" s="3">
        <v>131</v>
      </c>
      <c r="Q5396" s="3">
        <v>136</v>
      </c>
      <c r="R5396" s="3">
        <v>272</v>
      </c>
      <c r="S5396" s="3">
        <v>5</v>
      </c>
      <c r="T5396" s="3">
        <v>10</v>
      </c>
      <c r="U5396" s="3">
        <v>3.67</v>
      </c>
      <c r="V5396" s="2" t="s">
        <v>675</v>
      </c>
      <c r="W5396" s="2" t="s">
        <v>676</v>
      </c>
      <c r="X5396" s="2" t="s">
        <v>125</v>
      </c>
      <c r="Y5396" s="19" t="str">
        <f>VLOOKUP(G5396,'Verweis Kd-Gruppe'!$A$2:$B$8,2,FALSE)</f>
        <v>EXP</v>
      </c>
      <c r="Z5396" s="19" t="str">
        <f>VLOOKUP(J5396,'Verweis Art-Gruppe'!$A$2:$B$15,2,FALSE)</f>
        <v>Geräte</v>
      </c>
      <c r="AA5396" s="19" t="str">
        <f>VLOOKUP(W5396,'Verweis Vertreter'!$A$2:$B$24,2,FALSE)</f>
        <v>Corina Wedel</v>
      </c>
      <c r="AB5396" s="12">
        <f t="shared" si="756"/>
        <v>2</v>
      </c>
      <c r="AC5396" s="12">
        <f t="shared" si="761"/>
        <v>131</v>
      </c>
      <c r="AD5396" s="12">
        <f t="shared" si="762"/>
        <v>136</v>
      </c>
      <c r="AE5396" s="12">
        <f t="shared" si="757"/>
        <v>272</v>
      </c>
      <c r="AF5396" s="12">
        <f t="shared" si="758"/>
        <v>5</v>
      </c>
      <c r="AG5396" s="12">
        <f t="shared" si="759"/>
        <v>10</v>
      </c>
      <c r="AH5396" s="9">
        <f t="shared" si="763"/>
        <v>3.6764705882352942E-2</v>
      </c>
      <c r="AI5396" s="14">
        <f>VLOOKUP(E5396,'Verweis Faktor'!$A:$B,2,FALSE)</f>
        <v>1</v>
      </c>
      <c r="AJ5396" s="14"/>
      <c r="AK5396" s="14" t="str">
        <f>IF(AL5396="Ja","Versandkosten",VLOOKUP(E5396,'Verweis Belegart'!$A$2:$B$9,2,FALSE))</f>
        <v>Hardware</v>
      </c>
      <c r="AL5396" s="14" t="str">
        <f t="shared" si="764"/>
        <v>Nein</v>
      </c>
      <c r="AM5396" s="14" t="str">
        <f t="shared" si="760"/>
        <v>Positiv</v>
      </c>
    </row>
    <row r="5397" spans="1:39" ht="17.25" customHeight="1" x14ac:dyDescent="0.35">
      <c r="A5397" s="17">
        <v>14574958</v>
      </c>
      <c r="B5397" s="2" t="s">
        <v>2608</v>
      </c>
      <c r="C5397" s="1">
        <v>2025001</v>
      </c>
      <c r="D5397" s="1">
        <v>2001341</v>
      </c>
      <c r="E5397" s="2" t="s">
        <v>34</v>
      </c>
      <c r="F5397" s="2" t="s">
        <v>35</v>
      </c>
      <c r="G5397" s="2" t="s">
        <v>66</v>
      </c>
      <c r="H5397" s="2" t="s">
        <v>2101</v>
      </c>
      <c r="I5397" s="2" t="s">
        <v>2102</v>
      </c>
      <c r="J5397" s="2" t="s">
        <v>103</v>
      </c>
      <c r="K5397" s="2" t="s">
        <v>79</v>
      </c>
      <c r="L5397" s="2" t="s">
        <v>714</v>
      </c>
      <c r="M5397" s="2" t="s">
        <v>715</v>
      </c>
      <c r="N5397" s="2" t="s">
        <v>274</v>
      </c>
      <c r="O5397" s="3">
        <v>1</v>
      </c>
      <c r="P5397" s="3">
        <v>1101.0044</v>
      </c>
      <c r="Q5397" s="3">
        <v>1118</v>
      </c>
      <c r="R5397" s="3">
        <v>1118</v>
      </c>
      <c r="S5397" s="3">
        <v>16.9956</v>
      </c>
      <c r="T5397" s="3">
        <v>17</v>
      </c>
      <c r="U5397" s="3">
        <v>1.52</v>
      </c>
      <c r="V5397" s="2" t="s">
        <v>675</v>
      </c>
      <c r="W5397" s="2" t="s">
        <v>676</v>
      </c>
      <c r="X5397" s="2" t="s">
        <v>125</v>
      </c>
      <c r="Y5397" s="19" t="str">
        <f>VLOOKUP(G5397,'Verweis Kd-Gruppe'!$A$2:$B$8,2,FALSE)</f>
        <v>EXP</v>
      </c>
      <c r="Z5397" s="19" t="str">
        <f>VLOOKUP(J5397,'Verweis Art-Gruppe'!$A$2:$B$15,2,FALSE)</f>
        <v>Geräte</v>
      </c>
      <c r="AA5397" s="19" t="str">
        <f>VLOOKUP(W5397,'Verweis Vertreter'!$A$2:$B$24,2,FALSE)</f>
        <v>Corina Wedel</v>
      </c>
      <c r="AB5397" s="12">
        <f t="shared" si="756"/>
        <v>1</v>
      </c>
      <c r="AC5397" s="12">
        <f t="shared" si="761"/>
        <v>1101.0044</v>
      </c>
      <c r="AD5397" s="12">
        <f t="shared" si="762"/>
        <v>1118</v>
      </c>
      <c r="AE5397" s="12">
        <f t="shared" si="757"/>
        <v>1118</v>
      </c>
      <c r="AF5397" s="12">
        <f t="shared" si="758"/>
        <v>16.9956</v>
      </c>
      <c r="AG5397" s="12">
        <f t="shared" si="759"/>
        <v>17</v>
      </c>
      <c r="AH5397" s="9">
        <f t="shared" si="763"/>
        <v>1.520572450805009E-2</v>
      </c>
      <c r="AI5397" s="14">
        <f>VLOOKUP(E5397,'Verweis Faktor'!$A:$B,2,FALSE)</f>
        <v>1</v>
      </c>
      <c r="AJ5397" s="14"/>
      <c r="AK5397" s="14" t="str">
        <f>IF(AL5397="Ja","Versandkosten",VLOOKUP(E5397,'Verweis Belegart'!$A$2:$B$9,2,FALSE))</f>
        <v>Hardware</v>
      </c>
      <c r="AL5397" s="14" t="str">
        <f t="shared" si="764"/>
        <v>Nein</v>
      </c>
      <c r="AM5397" s="14" t="str">
        <f t="shared" si="760"/>
        <v>Positiv</v>
      </c>
    </row>
    <row r="5398" spans="1:39" ht="17.25" customHeight="1" x14ac:dyDescent="0.35">
      <c r="A5398" s="17">
        <v>14574958</v>
      </c>
      <c r="B5398" s="2" t="s">
        <v>2608</v>
      </c>
      <c r="C5398" s="1">
        <v>2025001</v>
      </c>
      <c r="D5398" s="1">
        <v>2001341</v>
      </c>
      <c r="E5398" s="2" t="s">
        <v>34</v>
      </c>
      <c r="F5398" s="2" t="s">
        <v>35</v>
      </c>
      <c r="G5398" s="2" t="s">
        <v>66</v>
      </c>
      <c r="H5398" s="2" t="s">
        <v>2101</v>
      </c>
      <c r="I5398" s="2" t="s">
        <v>2102</v>
      </c>
      <c r="J5398" s="2" t="s">
        <v>103</v>
      </c>
      <c r="K5398" s="2" t="s">
        <v>83</v>
      </c>
      <c r="L5398" s="2" t="s">
        <v>132</v>
      </c>
      <c r="M5398" s="2" t="s">
        <v>133</v>
      </c>
      <c r="N5398" s="2" t="s">
        <v>48</v>
      </c>
      <c r="O5398" s="3">
        <v>2</v>
      </c>
      <c r="P5398" s="3">
        <v>254.48859999999999</v>
      </c>
      <c r="Q5398" s="3">
        <v>276</v>
      </c>
      <c r="R5398" s="3">
        <v>552</v>
      </c>
      <c r="S5398" s="3">
        <v>21.511399999999998</v>
      </c>
      <c r="T5398" s="3">
        <v>43.02</v>
      </c>
      <c r="U5398" s="3">
        <v>7.79</v>
      </c>
      <c r="V5398" s="2" t="s">
        <v>675</v>
      </c>
      <c r="W5398" s="2" t="s">
        <v>676</v>
      </c>
      <c r="X5398" s="2" t="s">
        <v>125</v>
      </c>
      <c r="Y5398" s="19" t="str">
        <f>VLOOKUP(G5398,'Verweis Kd-Gruppe'!$A$2:$B$8,2,FALSE)</f>
        <v>EXP</v>
      </c>
      <c r="Z5398" s="19" t="str">
        <f>VLOOKUP(J5398,'Verweis Art-Gruppe'!$A$2:$B$15,2,FALSE)</f>
        <v>Geräte</v>
      </c>
      <c r="AA5398" s="19" t="str">
        <f>VLOOKUP(W5398,'Verweis Vertreter'!$A$2:$B$24,2,FALSE)</f>
        <v>Corina Wedel</v>
      </c>
      <c r="AB5398" s="12">
        <f t="shared" si="756"/>
        <v>2</v>
      </c>
      <c r="AC5398" s="12">
        <f t="shared" si="761"/>
        <v>254.48859999999999</v>
      </c>
      <c r="AD5398" s="12">
        <f t="shared" si="762"/>
        <v>276</v>
      </c>
      <c r="AE5398" s="12">
        <f t="shared" si="757"/>
        <v>552</v>
      </c>
      <c r="AF5398" s="12">
        <f t="shared" si="758"/>
        <v>21.511399999999998</v>
      </c>
      <c r="AG5398" s="12">
        <f t="shared" si="759"/>
        <v>43.02</v>
      </c>
      <c r="AH5398" s="9">
        <f t="shared" si="763"/>
        <v>7.7934782608695657E-2</v>
      </c>
      <c r="AI5398" s="14">
        <f>VLOOKUP(E5398,'Verweis Faktor'!$A:$B,2,FALSE)</f>
        <v>1</v>
      </c>
      <c r="AJ5398" s="14"/>
      <c r="AK5398" s="14" t="str">
        <f>IF(AL5398="Ja","Versandkosten",VLOOKUP(E5398,'Verweis Belegart'!$A$2:$B$9,2,FALSE))</f>
        <v>Hardware</v>
      </c>
      <c r="AL5398" s="14" t="str">
        <f t="shared" si="764"/>
        <v>Nein</v>
      </c>
      <c r="AM5398" s="14" t="str">
        <f t="shared" si="760"/>
        <v>Positiv</v>
      </c>
    </row>
    <row r="5399" spans="1:39" ht="17.25" customHeight="1" x14ac:dyDescent="0.35">
      <c r="A5399" s="17">
        <v>14574958</v>
      </c>
      <c r="B5399" s="2" t="s">
        <v>2608</v>
      </c>
      <c r="C5399" s="1">
        <v>2025001</v>
      </c>
      <c r="D5399" s="1">
        <v>2001341</v>
      </c>
      <c r="E5399" s="2" t="s">
        <v>34</v>
      </c>
      <c r="F5399" s="2" t="s">
        <v>35</v>
      </c>
      <c r="G5399" s="2" t="s">
        <v>66</v>
      </c>
      <c r="H5399" s="2" t="s">
        <v>2101</v>
      </c>
      <c r="I5399" s="2" t="s">
        <v>2102</v>
      </c>
      <c r="J5399" s="2" t="s">
        <v>103</v>
      </c>
      <c r="K5399" s="2" t="s">
        <v>87</v>
      </c>
      <c r="L5399" s="2" t="s">
        <v>1717</v>
      </c>
      <c r="M5399" s="2" t="s">
        <v>1718</v>
      </c>
      <c r="N5399" s="2" t="s">
        <v>917</v>
      </c>
      <c r="O5399" s="3">
        <v>2</v>
      </c>
      <c r="P5399" s="3">
        <v>197.0719</v>
      </c>
      <c r="Q5399" s="3">
        <v>214</v>
      </c>
      <c r="R5399" s="3">
        <v>428</v>
      </c>
      <c r="S5399" s="3">
        <v>16.928100000000001</v>
      </c>
      <c r="T5399" s="3">
        <v>33.86</v>
      </c>
      <c r="U5399" s="3">
        <v>7.91</v>
      </c>
      <c r="V5399" s="2" t="s">
        <v>675</v>
      </c>
      <c r="W5399" s="2" t="s">
        <v>676</v>
      </c>
      <c r="X5399" s="2" t="s">
        <v>125</v>
      </c>
      <c r="Y5399" s="19" t="str">
        <f>VLOOKUP(G5399,'Verweis Kd-Gruppe'!$A$2:$B$8,2,FALSE)</f>
        <v>EXP</v>
      </c>
      <c r="Z5399" s="19" t="str">
        <f>VLOOKUP(J5399,'Verweis Art-Gruppe'!$A$2:$B$15,2,FALSE)</f>
        <v>Geräte</v>
      </c>
      <c r="AA5399" s="19" t="str">
        <f>VLOOKUP(W5399,'Verweis Vertreter'!$A$2:$B$24,2,FALSE)</f>
        <v>Corina Wedel</v>
      </c>
      <c r="AB5399" s="12">
        <f t="shared" si="756"/>
        <v>2</v>
      </c>
      <c r="AC5399" s="12">
        <f t="shared" si="761"/>
        <v>197.0719</v>
      </c>
      <c r="AD5399" s="12">
        <f t="shared" si="762"/>
        <v>214</v>
      </c>
      <c r="AE5399" s="12">
        <f t="shared" si="757"/>
        <v>428</v>
      </c>
      <c r="AF5399" s="12">
        <f t="shared" si="758"/>
        <v>16.928100000000001</v>
      </c>
      <c r="AG5399" s="12">
        <f t="shared" si="759"/>
        <v>33.86</v>
      </c>
      <c r="AH5399" s="9">
        <f t="shared" si="763"/>
        <v>7.9112149532710285E-2</v>
      </c>
      <c r="AI5399" s="14">
        <f>VLOOKUP(E5399,'Verweis Faktor'!$A:$B,2,FALSE)</f>
        <v>1</v>
      </c>
      <c r="AJ5399" s="14"/>
      <c r="AK5399" s="14" t="str">
        <f>IF(AL5399="Ja","Versandkosten",VLOOKUP(E5399,'Verweis Belegart'!$A$2:$B$9,2,FALSE))</f>
        <v>Hardware</v>
      </c>
      <c r="AL5399" s="14" t="str">
        <f t="shared" si="764"/>
        <v>Nein</v>
      </c>
      <c r="AM5399" s="14" t="str">
        <f t="shared" si="760"/>
        <v>Positiv</v>
      </c>
    </row>
    <row r="5400" spans="1:39" ht="17.25" customHeight="1" x14ac:dyDescent="0.35">
      <c r="A5400" s="17">
        <v>14574958</v>
      </c>
      <c r="B5400" s="2" t="s">
        <v>2608</v>
      </c>
      <c r="C5400" s="1">
        <v>2025001</v>
      </c>
      <c r="D5400" s="1">
        <v>2001341</v>
      </c>
      <c r="E5400" s="2" t="s">
        <v>34</v>
      </c>
      <c r="F5400" s="2" t="s">
        <v>35</v>
      </c>
      <c r="G5400" s="2" t="s">
        <v>66</v>
      </c>
      <c r="H5400" s="2" t="s">
        <v>2101</v>
      </c>
      <c r="I5400" s="2" t="s">
        <v>2102</v>
      </c>
      <c r="J5400" s="2" t="s">
        <v>103</v>
      </c>
      <c r="K5400" s="2" t="s">
        <v>91</v>
      </c>
      <c r="L5400" s="2" t="s">
        <v>2539</v>
      </c>
      <c r="M5400" s="2" t="s">
        <v>2540</v>
      </c>
      <c r="N5400" s="2" t="s">
        <v>52</v>
      </c>
      <c r="O5400" s="3">
        <v>1</v>
      </c>
      <c r="P5400" s="3">
        <v>140</v>
      </c>
      <c r="Q5400" s="3">
        <v>148</v>
      </c>
      <c r="R5400" s="3">
        <v>148</v>
      </c>
      <c r="S5400" s="3">
        <v>8</v>
      </c>
      <c r="T5400" s="3">
        <v>8</v>
      </c>
      <c r="U5400" s="3">
        <v>5.4</v>
      </c>
      <c r="V5400" s="2" t="s">
        <v>675</v>
      </c>
      <c r="W5400" s="2" t="s">
        <v>676</v>
      </c>
      <c r="X5400" s="2" t="s">
        <v>125</v>
      </c>
      <c r="Y5400" s="19" t="str">
        <f>VLOOKUP(G5400,'Verweis Kd-Gruppe'!$A$2:$B$8,2,FALSE)</f>
        <v>EXP</v>
      </c>
      <c r="Z5400" s="19" t="str">
        <f>VLOOKUP(J5400,'Verweis Art-Gruppe'!$A$2:$B$15,2,FALSE)</f>
        <v>Geräte</v>
      </c>
      <c r="AA5400" s="19" t="str">
        <f>VLOOKUP(W5400,'Verweis Vertreter'!$A$2:$B$24,2,FALSE)</f>
        <v>Corina Wedel</v>
      </c>
      <c r="AB5400" s="12">
        <f t="shared" si="756"/>
        <v>1</v>
      </c>
      <c r="AC5400" s="12">
        <f t="shared" si="761"/>
        <v>140</v>
      </c>
      <c r="AD5400" s="12">
        <f t="shared" si="762"/>
        <v>148</v>
      </c>
      <c r="AE5400" s="12">
        <f t="shared" si="757"/>
        <v>148</v>
      </c>
      <c r="AF5400" s="12">
        <f t="shared" si="758"/>
        <v>8</v>
      </c>
      <c r="AG5400" s="12">
        <f t="shared" si="759"/>
        <v>8</v>
      </c>
      <c r="AH5400" s="9">
        <f t="shared" si="763"/>
        <v>5.4054054054054057E-2</v>
      </c>
      <c r="AI5400" s="14">
        <f>VLOOKUP(E5400,'Verweis Faktor'!$A:$B,2,FALSE)</f>
        <v>1</v>
      </c>
      <c r="AJ5400" s="14"/>
      <c r="AK5400" s="14" t="str">
        <f>IF(AL5400="Ja","Versandkosten",VLOOKUP(E5400,'Verweis Belegart'!$A$2:$B$9,2,FALSE))</f>
        <v>Hardware</v>
      </c>
      <c r="AL5400" s="14" t="str">
        <f t="shared" si="764"/>
        <v>Nein</v>
      </c>
      <c r="AM5400" s="14" t="str">
        <f t="shared" si="760"/>
        <v>Positiv</v>
      </c>
    </row>
    <row r="5401" spans="1:39" ht="17.25" customHeight="1" x14ac:dyDescent="0.35">
      <c r="A5401" s="17">
        <v>14574958</v>
      </c>
      <c r="B5401" s="2" t="s">
        <v>2608</v>
      </c>
      <c r="C5401" s="1">
        <v>2025001</v>
      </c>
      <c r="D5401" s="1">
        <v>2001341</v>
      </c>
      <c r="E5401" s="2" t="s">
        <v>34</v>
      </c>
      <c r="F5401" s="2" t="s">
        <v>35</v>
      </c>
      <c r="G5401" s="2" t="s">
        <v>66</v>
      </c>
      <c r="H5401" s="2" t="s">
        <v>2101</v>
      </c>
      <c r="I5401" s="2" t="s">
        <v>2102</v>
      </c>
      <c r="J5401" s="2" t="s">
        <v>103</v>
      </c>
      <c r="K5401" s="2" t="s">
        <v>95</v>
      </c>
      <c r="L5401" s="2" t="s">
        <v>883</v>
      </c>
      <c r="M5401" s="2" t="s">
        <v>884</v>
      </c>
      <c r="N5401" s="2" t="s">
        <v>131</v>
      </c>
      <c r="O5401" s="3">
        <v>2</v>
      </c>
      <c r="P5401" s="3">
        <v>160.77459999999999</v>
      </c>
      <c r="Q5401" s="3">
        <v>168</v>
      </c>
      <c r="R5401" s="3">
        <v>336</v>
      </c>
      <c r="S5401" s="3">
        <v>7.2253999999999996</v>
      </c>
      <c r="T5401" s="3">
        <v>14.45</v>
      </c>
      <c r="U5401" s="3">
        <v>4.3</v>
      </c>
      <c r="V5401" s="2" t="s">
        <v>675</v>
      </c>
      <c r="W5401" s="2" t="s">
        <v>676</v>
      </c>
      <c r="X5401" s="2" t="s">
        <v>125</v>
      </c>
      <c r="Y5401" s="19" t="str">
        <f>VLOOKUP(G5401,'Verweis Kd-Gruppe'!$A$2:$B$8,2,FALSE)</f>
        <v>EXP</v>
      </c>
      <c r="Z5401" s="19" t="str">
        <f>VLOOKUP(J5401,'Verweis Art-Gruppe'!$A$2:$B$15,2,FALSE)</f>
        <v>Geräte</v>
      </c>
      <c r="AA5401" s="19" t="str">
        <f>VLOOKUP(W5401,'Verweis Vertreter'!$A$2:$B$24,2,FALSE)</f>
        <v>Corina Wedel</v>
      </c>
      <c r="AB5401" s="12">
        <f t="shared" si="756"/>
        <v>2</v>
      </c>
      <c r="AC5401" s="12">
        <f t="shared" si="761"/>
        <v>160.77459999999999</v>
      </c>
      <c r="AD5401" s="12">
        <f t="shared" si="762"/>
        <v>168</v>
      </c>
      <c r="AE5401" s="12">
        <f t="shared" si="757"/>
        <v>336</v>
      </c>
      <c r="AF5401" s="12">
        <f t="shared" si="758"/>
        <v>7.2253999999999996</v>
      </c>
      <c r="AG5401" s="12">
        <f t="shared" si="759"/>
        <v>14.45</v>
      </c>
      <c r="AH5401" s="9">
        <f t="shared" si="763"/>
        <v>4.3005952380952381E-2</v>
      </c>
      <c r="AI5401" s="14">
        <f>VLOOKUP(E5401,'Verweis Faktor'!$A:$B,2,FALSE)</f>
        <v>1</v>
      </c>
      <c r="AJ5401" s="14"/>
      <c r="AK5401" s="14" t="str">
        <f>IF(AL5401="Ja","Versandkosten",VLOOKUP(E5401,'Verweis Belegart'!$A$2:$B$9,2,FALSE))</f>
        <v>Hardware</v>
      </c>
      <c r="AL5401" s="14" t="str">
        <f t="shared" si="764"/>
        <v>Nein</v>
      </c>
      <c r="AM5401" s="14" t="str">
        <f t="shared" si="760"/>
        <v>Positiv</v>
      </c>
    </row>
    <row r="5402" spans="1:39" ht="17.25" customHeight="1" x14ac:dyDescent="0.35">
      <c r="A5402" s="17">
        <v>14574958</v>
      </c>
      <c r="B5402" s="2" t="s">
        <v>2608</v>
      </c>
      <c r="C5402" s="1">
        <v>2025001</v>
      </c>
      <c r="D5402" s="1">
        <v>2001341</v>
      </c>
      <c r="E5402" s="2" t="s">
        <v>34</v>
      </c>
      <c r="F5402" s="2" t="s">
        <v>35</v>
      </c>
      <c r="G5402" s="2" t="s">
        <v>66</v>
      </c>
      <c r="H5402" s="2" t="s">
        <v>2101</v>
      </c>
      <c r="I5402" s="2" t="s">
        <v>2102</v>
      </c>
      <c r="J5402" s="2" t="s">
        <v>103</v>
      </c>
      <c r="K5402" s="2" t="s">
        <v>99</v>
      </c>
      <c r="L5402" s="2" t="s">
        <v>2335</v>
      </c>
      <c r="M5402" s="2" t="s">
        <v>2336</v>
      </c>
      <c r="N5402" s="2" t="s">
        <v>131</v>
      </c>
      <c r="O5402" s="3">
        <v>1</v>
      </c>
      <c r="P5402" s="3">
        <v>165.5</v>
      </c>
      <c r="Q5402" s="3">
        <v>174</v>
      </c>
      <c r="R5402" s="3">
        <v>174</v>
      </c>
      <c r="S5402" s="3">
        <v>8.5</v>
      </c>
      <c r="T5402" s="3">
        <v>8.5</v>
      </c>
      <c r="U5402" s="3">
        <v>4.88</v>
      </c>
      <c r="V5402" s="2" t="s">
        <v>675</v>
      </c>
      <c r="W5402" s="2" t="s">
        <v>676</v>
      </c>
      <c r="X5402" s="2" t="s">
        <v>125</v>
      </c>
      <c r="Y5402" s="19" t="str">
        <f>VLOOKUP(G5402,'Verweis Kd-Gruppe'!$A$2:$B$8,2,FALSE)</f>
        <v>EXP</v>
      </c>
      <c r="Z5402" s="19" t="str">
        <f>VLOOKUP(J5402,'Verweis Art-Gruppe'!$A$2:$B$15,2,FALSE)</f>
        <v>Geräte</v>
      </c>
      <c r="AA5402" s="19" t="str">
        <f>VLOOKUP(W5402,'Verweis Vertreter'!$A$2:$B$24,2,FALSE)</f>
        <v>Corina Wedel</v>
      </c>
      <c r="AB5402" s="12">
        <f t="shared" si="756"/>
        <v>1</v>
      </c>
      <c r="AC5402" s="12">
        <f t="shared" si="761"/>
        <v>165.5</v>
      </c>
      <c r="AD5402" s="12">
        <f t="shared" si="762"/>
        <v>174</v>
      </c>
      <c r="AE5402" s="12">
        <f t="shared" si="757"/>
        <v>174</v>
      </c>
      <c r="AF5402" s="12">
        <f t="shared" si="758"/>
        <v>8.5</v>
      </c>
      <c r="AG5402" s="12">
        <f t="shared" si="759"/>
        <v>8.5</v>
      </c>
      <c r="AH5402" s="9">
        <f t="shared" si="763"/>
        <v>4.8850574712643681E-2</v>
      </c>
      <c r="AI5402" s="14">
        <f>VLOOKUP(E5402,'Verweis Faktor'!$A:$B,2,FALSE)</f>
        <v>1</v>
      </c>
      <c r="AJ5402" s="14"/>
      <c r="AK5402" s="14" t="str">
        <f>IF(AL5402="Ja","Versandkosten",VLOOKUP(E5402,'Verweis Belegart'!$A$2:$B$9,2,FALSE))</f>
        <v>Hardware</v>
      </c>
      <c r="AL5402" s="14" t="str">
        <f t="shared" si="764"/>
        <v>Nein</v>
      </c>
      <c r="AM5402" s="14" t="str">
        <f t="shared" si="760"/>
        <v>Positiv</v>
      </c>
    </row>
    <row r="5403" spans="1:39" ht="17.25" customHeight="1" x14ac:dyDescent="0.35">
      <c r="A5403" s="17">
        <v>14574958</v>
      </c>
      <c r="B5403" s="2" t="s">
        <v>2608</v>
      </c>
      <c r="C5403" s="1">
        <v>2025001</v>
      </c>
      <c r="D5403" s="1">
        <v>2001341</v>
      </c>
      <c r="E5403" s="2" t="s">
        <v>34</v>
      </c>
      <c r="F5403" s="2" t="s">
        <v>35</v>
      </c>
      <c r="G5403" s="2" t="s">
        <v>66</v>
      </c>
      <c r="H5403" s="2" t="s">
        <v>2101</v>
      </c>
      <c r="I5403" s="2" t="s">
        <v>2102</v>
      </c>
      <c r="J5403" s="2" t="s">
        <v>103</v>
      </c>
      <c r="K5403" s="2" t="s">
        <v>103</v>
      </c>
      <c r="L5403" s="2" t="s">
        <v>1678</v>
      </c>
      <c r="M5403" s="2" t="s">
        <v>1679</v>
      </c>
      <c r="N5403" s="2" t="s">
        <v>999</v>
      </c>
      <c r="O5403" s="3">
        <v>2</v>
      </c>
      <c r="P5403" s="3">
        <v>159</v>
      </c>
      <c r="Q5403" s="3">
        <v>164</v>
      </c>
      <c r="R5403" s="3">
        <v>328</v>
      </c>
      <c r="S5403" s="3">
        <v>5</v>
      </c>
      <c r="T5403" s="3">
        <v>10</v>
      </c>
      <c r="U5403" s="3">
        <v>3.04</v>
      </c>
      <c r="V5403" s="2" t="s">
        <v>675</v>
      </c>
      <c r="W5403" s="2" t="s">
        <v>676</v>
      </c>
      <c r="X5403" s="2" t="s">
        <v>125</v>
      </c>
      <c r="Y5403" s="19" t="str">
        <f>VLOOKUP(G5403,'Verweis Kd-Gruppe'!$A$2:$B$8,2,FALSE)</f>
        <v>EXP</v>
      </c>
      <c r="Z5403" s="19" t="str">
        <f>VLOOKUP(J5403,'Verweis Art-Gruppe'!$A$2:$B$15,2,FALSE)</f>
        <v>Geräte</v>
      </c>
      <c r="AA5403" s="19" t="str">
        <f>VLOOKUP(W5403,'Verweis Vertreter'!$A$2:$B$24,2,FALSE)</f>
        <v>Corina Wedel</v>
      </c>
      <c r="AB5403" s="12">
        <f t="shared" si="756"/>
        <v>2</v>
      </c>
      <c r="AC5403" s="12">
        <f t="shared" si="761"/>
        <v>159</v>
      </c>
      <c r="AD5403" s="12">
        <f t="shared" si="762"/>
        <v>164</v>
      </c>
      <c r="AE5403" s="12">
        <f t="shared" si="757"/>
        <v>328</v>
      </c>
      <c r="AF5403" s="12">
        <f t="shared" si="758"/>
        <v>5</v>
      </c>
      <c r="AG5403" s="12">
        <f t="shared" si="759"/>
        <v>10</v>
      </c>
      <c r="AH5403" s="9">
        <f t="shared" si="763"/>
        <v>3.048780487804878E-2</v>
      </c>
      <c r="AI5403" s="14">
        <f>VLOOKUP(E5403,'Verweis Faktor'!$A:$B,2,FALSE)</f>
        <v>1</v>
      </c>
      <c r="AJ5403" s="14"/>
      <c r="AK5403" s="14" t="str">
        <f>IF(AL5403="Ja","Versandkosten",VLOOKUP(E5403,'Verweis Belegart'!$A$2:$B$9,2,FALSE))</f>
        <v>Hardware</v>
      </c>
      <c r="AL5403" s="14" t="str">
        <f t="shared" si="764"/>
        <v>Nein</v>
      </c>
      <c r="AM5403" s="14" t="str">
        <f t="shared" si="760"/>
        <v>Positiv</v>
      </c>
    </row>
    <row r="5404" spans="1:39" ht="17.25" customHeight="1" x14ac:dyDescent="0.35">
      <c r="A5404" s="17">
        <v>14574958</v>
      </c>
      <c r="B5404" s="2" t="s">
        <v>2608</v>
      </c>
      <c r="C5404" s="1">
        <v>2025001</v>
      </c>
      <c r="D5404" s="1">
        <v>2001341</v>
      </c>
      <c r="E5404" s="2" t="s">
        <v>34</v>
      </c>
      <c r="F5404" s="2" t="s">
        <v>35</v>
      </c>
      <c r="G5404" s="2" t="s">
        <v>66</v>
      </c>
      <c r="H5404" s="2" t="s">
        <v>2101</v>
      </c>
      <c r="I5404" s="2" t="s">
        <v>2102</v>
      </c>
      <c r="J5404" s="2" t="s">
        <v>103</v>
      </c>
      <c r="K5404" s="2" t="s">
        <v>107</v>
      </c>
      <c r="L5404" s="2" t="s">
        <v>2240</v>
      </c>
      <c r="M5404" s="2" t="s">
        <v>2241</v>
      </c>
      <c r="N5404" s="2" t="s">
        <v>347</v>
      </c>
      <c r="O5404" s="3">
        <v>1</v>
      </c>
      <c r="P5404" s="3">
        <v>759</v>
      </c>
      <c r="Q5404" s="3">
        <v>769</v>
      </c>
      <c r="R5404" s="3">
        <v>769</v>
      </c>
      <c r="S5404" s="3">
        <v>10</v>
      </c>
      <c r="T5404" s="3">
        <v>10</v>
      </c>
      <c r="U5404" s="3">
        <v>1.3</v>
      </c>
      <c r="V5404" s="2" t="s">
        <v>675</v>
      </c>
      <c r="W5404" s="2" t="s">
        <v>676</v>
      </c>
      <c r="X5404" s="2" t="s">
        <v>125</v>
      </c>
      <c r="Y5404" s="19" t="str">
        <f>VLOOKUP(G5404,'Verweis Kd-Gruppe'!$A$2:$B$8,2,FALSE)</f>
        <v>EXP</v>
      </c>
      <c r="Z5404" s="19" t="str">
        <f>VLOOKUP(J5404,'Verweis Art-Gruppe'!$A$2:$B$15,2,FALSE)</f>
        <v>Geräte</v>
      </c>
      <c r="AA5404" s="19" t="str">
        <f>VLOOKUP(W5404,'Verweis Vertreter'!$A$2:$B$24,2,FALSE)</f>
        <v>Corina Wedel</v>
      </c>
      <c r="AB5404" s="12">
        <f t="shared" si="756"/>
        <v>1</v>
      </c>
      <c r="AC5404" s="12">
        <f t="shared" si="761"/>
        <v>759</v>
      </c>
      <c r="AD5404" s="12">
        <f t="shared" si="762"/>
        <v>769</v>
      </c>
      <c r="AE5404" s="12">
        <f t="shared" si="757"/>
        <v>769</v>
      </c>
      <c r="AF5404" s="12">
        <f t="shared" si="758"/>
        <v>10</v>
      </c>
      <c r="AG5404" s="12">
        <f t="shared" si="759"/>
        <v>10</v>
      </c>
      <c r="AH5404" s="9">
        <f t="shared" si="763"/>
        <v>1.3003901170351105E-2</v>
      </c>
      <c r="AI5404" s="14">
        <f>VLOOKUP(E5404,'Verweis Faktor'!$A:$B,2,FALSE)</f>
        <v>1</v>
      </c>
      <c r="AJ5404" s="14"/>
      <c r="AK5404" s="14" t="str">
        <f>IF(AL5404="Ja","Versandkosten",VLOOKUP(E5404,'Verweis Belegart'!$A$2:$B$9,2,FALSE))</f>
        <v>Hardware</v>
      </c>
      <c r="AL5404" s="14" t="str">
        <f t="shared" si="764"/>
        <v>Nein</v>
      </c>
      <c r="AM5404" s="14" t="str">
        <f t="shared" si="760"/>
        <v>Positiv</v>
      </c>
    </row>
    <row r="5405" spans="1:39" ht="17.25" customHeight="1" x14ac:dyDescent="0.35">
      <c r="A5405" s="17">
        <v>14574958</v>
      </c>
      <c r="B5405" s="2" t="s">
        <v>2608</v>
      </c>
      <c r="C5405" s="1">
        <v>2025001</v>
      </c>
      <c r="D5405" s="1">
        <v>2001341</v>
      </c>
      <c r="E5405" s="2" t="s">
        <v>34</v>
      </c>
      <c r="F5405" s="2" t="s">
        <v>35</v>
      </c>
      <c r="G5405" s="2" t="s">
        <v>66</v>
      </c>
      <c r="H5405" s="2" t="s">
        <v>2101</v>
      </c>
      <c r="I5405" s="2" t="s">
        <v>2102</v>
      </c>
      <c r="J5405" s="2" t="s">
        <v>103</v>
      </c>
      <c r="K5405" s="2" t="s">
        <v>111</v>
      </c>
      <c r="L5405" s="2" t="s">
        <v>722</v>
      </c>
      <c r="M5405" s="2" t="s">
        <v>723</v>
      </c>
      <c r="N5405" s="2" t="s">
        <v>234</v>
      </c>
      <c r="O5405" s="3">
        <v>2</v>
      </c>
      <c r="P5405" s="3">
        <v>260</v>
      </c>
      <c r="Q5405" s="3">
        <v>276</v>
      </c>
      <c r="R5405" s="3">
        <v>552</v>
      </c>
      <c r="S5405" s="3">
        <v>16</v>
      </c>
      <c r="T5405" s="3">
        <v>32</v>
      </c>
      <c r="U5405" s="3">
        <v>5.79</v>
      </c>
      <c r="V5405" s="2" t="s">
        <v>675</v>
      </c>
      <c r="W5405" s="2" t="s">
        <v>676</v>
      </c>
      <c r="X5405" s="2" t="s">
        <v>125</v>
      </c>
      <c r="Y5405" s="19" t="str">
        <f>VLOOKUP(G5405,'Verweis Kd-Gruppe'!$A$2:$B$8,2,FALSE)</f>
        <v>EXP</v>
      </c>
      <c r="Z5405" s="19" t="str">
        <f>VLOOKUP(J5405,'Verweis Art-Gruppe'!$A$2:$B$15,2,FALSE)</f>
        <v>Geräte</v>
      </c>
      <c r="AA5405" s="19" t="str">
        <f>VLOOKUP(W5405,'Verweis Vertreter'!$A$2:$B$24,2,FALSE)</f>
        <v>Corina Wedel</v>
      </c>
      <c r="AB5405" s="12">
        <f t="shared" si="756"/>
        <v>2</v>
      </c>
      <c r="AC5405" s="12">
        <f t="shared" si="761"/>
        <v>260</v>
      </c>
      <c r="AD5405" s="12">
        <f t="shared" si="762"/>
        <v>276</v>
      </c>
      <c r="AE5405" s="12">
        <f t="shared" si="757"/>
        <v>552</v>
      </c>
      <c r="AF5405" s="12">
        <f t="shared" si="758"/>
        <v>16</v>
      </c>
      <c r="AG5405" s="12">
        <f t="shared" si="759"/>
        <v>32</v>
      </c>
      <c r="AH5405" s="9">
        <f t="shared" si="763"/>
        <v>5.7971014492753624E-2</v>
      </c>
      <c r="AI5405" s="14">
        <f>VLOOKUP(E5405,'Verweis Faktor'!$A:$B,2,FALSE)</f>
        <v>1</v>
      </c>
      <c r="AJ5405" s="14"/>
      <c r="AK5405" s="14" t="str">
        <f>IF(AL5405="Ja","Versandkosten",VLOOKUP(E5405,'Verweis Belegart'!$A$2:$B$9,2,FALSE))</f>
        <v>Hardware</v>
      </c>
      <c r="AL5405" s="14" t="str">
        <f t="shared" si="764"/>
        <v>Nein</v>
      </c>
      <c r="AM5405" s="14" t="str">
        <f t="shared" si="760"/>
        <v>Positiv</v>
      </c>
    </row>
    <row r="5406" spans="1:39" ht="17.25" customHeight="1" x14ac:dyDescent="0.35">
      <c r="A5406" s="17">
        <v>14574958</v>
      </c>
      <c r="B5406" s="2" t="s">
        <v>2608</v>
      </c>
      <c r="C5406" s="1">
        <v>2025001</v>
      </c>
      <c r="D5406" s="1">
        <v>2001341</v>
      </c>
      <c r="E5406" s="2" t="s">
        <v>34</v>
      </c>
      <c r="F5406" s="2" t="s">
        <v>35</v>
      </c>
      <c r="G5406" s="2" t="s">
        <v>66</v>
      </c>
      <c r="H5406" s="2" t="s">
        <v>2101</v>
      </c>
      <c r="I5406" s="2" t="s">
        <v>2102</v>
      </c>
      <c r="J5406" s="2" t="s">
        <v>103</v>
      </c>
      <c r="K5406" s="2" t="s">
        <v>115</v>
      </c>
      <c r="L5406" s="2" t="s">
        <v>188</v>
      </c>
      <c r="M5406" s="2" t="s">
        <v>189</v>
      </c>
      <c r="N5406" s="2" t="s">
        <v>136</v>
      </c>
      <c r="O5406" s="3">
        <v>2</v>
      </c>
      <c r="P5406" s="3">
        <v>195</v>
      </c>
      <c r="Q5406" s="3">
        <v>204</v>
      </c>
      <c r="R5406" s="3">
        <v>408</v>
      </c>
      <c r="S5406" s="3">
        <v>9</v>
      </c>
      <c r="T5406" s="3">
        <v>18</v>
      </c>
      <c r="U5406" s="3">
        <v>4.41</v>
      </c>
      <c r="V5406" s="2" t="s">
        <v>675</v>
      </c>
      <c r="W5406" s="2" t="s">
        <v>676</v>
      </c>
      <c r="X5406" s="2" t="s">
        <v>125</v>
      </c>
      <c r="Y5406" s="19" t="str">
        <f>VLOOKUP(G5406,'Verweis Kd-Gruppe'!$A$2:$B$8,2,FALSE)</f>
        <v>EXP</v>
      </c>
      <c r="Z5406" s="19" t="str">
        <f>VLOOKUP(J5406,'Verweis Art-Gruppe'!$A$2:$B$15,2,FALSE)</f>
        <v>Geräte</v>
      </c>
      <c r="AA5406" s="19" t="str">
        <f>VLOOKUP(W5406,'Verweis Vertreter'!$A$2:$B$24,2,FALSE)</f>
        <v>Corina Wedel</v>
      </c>
      <c r="AB5406" s="12">
        <f t="shared" si="756"/>
        <v>2</v>
      </c>
      <c r="AC5406" s="12">
        <f t="shared" si="761"/>
        <v>195</v>
      </c>
      <c r="AD5406" s="12">
        <f t="shared" si="762"/>
        <v>204</v>
      </c>
      <c r="AE5406" s="12">
        <f t="shared" si="757"/>
        <v>408</v>
      </c>
      <c r="AF5406" s="12">
        <f t="shared" si="758"/>
        <v>9</v>
      </c>
      <c r="AG5406" s="12">
        <f t="shared" si="759"/>
        <v>18</v>
      </c>
      <c r="AH5406" s="9">
        <f t="shared" si="763"/>
        <v>4.4117647058823532E-2</v>
      </c>
      <c r="AI5406" s="14">
        <f>VLOOKUP(E5406,'Verweis Faktor'!$A:$B,2,FALSE)</f>
        <v>1</v>
      </c>
      <c r="AJ5406" s="14"/>
      <c r="AK5406" s="14" t="str">
        <f>IF(AL5406="Ja","Versandkosten",VLOOKUP(E5406,'Verweis Belegart'!$A$2:$B$9,2,FALSE))</f>
        <v>Hardware</v>
      </c>
      <c r="AL5406" s="14" t="str">
        <f t="shared" si="764"/>
        <v>Nein</v>
      </c>
      <c r="AM5406" s="14" t="str">
        <f t="shared" si="760"/>
        <v>Positiv</v>
      </c>
    </row>
    <row r="5407" spans="1:39" ht="17.25" customHeight="1" x14ac:dyDescent="0.35">
      <c r="A5407" s="17">
        <v>14574958</v>
      </c>
      <c r="B5407" s="2" t="s">
        <v>2608</v>
      </c>
      <c r="C5407" s="1">
        <v>2025001</v>
      </c>
      <c r="D5407" s="1">
        <v>2001341</v>
      </c>
      <c r="E5407" s="2" t="s">
        <v>34</v>
      </c>
      <c r="F5407" s="2" t="s">
        <v>35</v>
      </c>
      <c r="G5407" s="2" t="s">
        <v>66</v>
      </c>
      <c r="H5407" s="2" t="s">
        <v>2101</v>
      </c>
      <c r="I5407" s="2" t="s">
        <v>2102</v>
      </c>
      <c r="J5407" s="2" t="s">
        <v>103</v>
      </c>
      <c r="K5407" s="2" t="s">
        <v>289</v>
      </c>
      <c r="L5407" s="2" t="s">
        <v>1200</v>
      </c>
      <c r="M5407" s="2" t="s">
        <v>1201</v>
      </c>
      <c r="N5407" s="2" t="s">
        <v>262</v>
      </c>
      <c r="O5407" s="3">
        <v>1</v>
      </c>
      <c r="P5407" s="3">
        <v>990.39639999999997</v>
      </c>
      <c r="Q5407" s="3">
        <v>1024</v>
      </c>
      <c r="R5407" s="3">
        <v>1024</v>
      </c>
      <c r="S5407" s="3">
        <v>33.6036</v>
      </c>
      <c r="T5407" s="3">
        <v>33.6</v>
      </c>
      <c r="U5407" s="3">
        <v>3.28</v>
      </c>
      <c r="V5407" s="2" t="s">
        <v>675</v>
      </c>
      <c r="W5407" s="2" t="s">
        <v>676</v>
      </c>
      <c r="X5407" s="2" t="s">
        <v>125</v>
      </c>
      <c r="Y5407" s="19" t="str">
        <f>VLOOKUP(G5407,'Verweis Kd-Gruppe'!$A$2:$B$8,2,FALSE)</f>
        <v>EXP</v>
      </c>
      <c r="Z5407" s="19" t="str">
        <f>VLOOKUP(J5407,'Verweis Art-Gruppe'!$A$2:$B$15,2,FALSE)</f>
        <v>Geräte</v>
      </c>
      <c r="AA5407" s="19" t="str">
        <f>VLOOKUP(W5407,'Verweis Vertreter'!$A$2:$B$24,2,FALSE)</f>
        <v>Corina Wedel</v>
      </c>
      <c r="AB5407" s="12">
        <f t="shared" si="756"/>
        <v>1</v>
      </c>
      <c r="AC5407" s="12">
        <f t="shared" si="761"/>
        <v>990.39639999999997</v>
      </c>
      <c r="AD5407" s="12">
        <f t="shared" si="762"/>
        <v>1024</v>
      </c>
      <c r="AE5407" s="12">
        <f t="shared" si="757"/>
        <v>1024</v>
      </c>
      <c r="AF5407" s="12">
        <f t="shared" si="758"/>
        <v>33.6036</v>
      </c>
      <c r="AG5407" s="12">
        <f t="shared" si="759"/>
        <v>33.6</v>
      </c>
      <c r="AH5407" s="9">
        <f t="shared" si="763"/>
        <v>3.2812500000000001E-2</v>
      </c>
      <c r="AI5407" s="14">
        <f>VLOOKUP(E5407,'Verweis Faktor'!$A:$B,2,FALSE)</f>
        <v>1</v>
      </c>
      <c r="AJ5407" s="14"/>
      <c r="AK5407" s="14" t="str">
        <f>IF(AL5407="Ja","Versandkosten",VLOOKUP(E5407,'Verweis Belegart'!$A$2:$B$9,2,FALSE))</f>
        <v>Hardware</v>
      </c>
      <c r="AL5407" s="14" t="str">
        <f t="shared" si="764"/>
        <v>Nein</v>
      </c>
      <c r="AM5407" s="14" t="str">
        <f t="shared" si="760"/>
        <v>Positiv</v>
      </c>
    </row>
    <row r="5408" spans="1:39" ht="17.25" customHeight="1" x14ac:dyDescent="0.35">
      <c r="A5408" s="17">
        <v>14575347</v>
      </c>
      <c r="B5408" s="2" t="s">
        <v>2608</v>
      </c>
      <c r="C5408" s="1">
        <v>2025001</v>
      </c>
      <c r="D5408" s="1">
        <v>2001342</v>
      </c>
      <c r="E5408" s="2" t="s">
        <v>34</v>
      </c>
      <c r="F5408" s="2" t="s">
        <v>53</v>
      </c>
      <c r="G5408" s="2" t="s">
        <v>25</v>
      </c>
      <c r="H5408" s="2" t="s">
        <v>847</v>
      </c>
      <c r="I5408" s="2" t="s">
        <v>848</v>
      </c>
      <c r="J5408" s="2" t="s">
        <v>103</v>
      </c>
      <c r="K5408" s="2" t="s">
        <v>28</v>
      </c>
      <c r="L5408" s="2" t="s">
        <v>2383</v>
      </c>
      <c r="M5408" s="2" t="s">
        <v>2384</v>
      </c>
      <c r="N5408" s="2" t="s">
        <v>2385</v>
      </c>
      <c r="O5408" s="3">
        <v>1</v>
      </c>
      <c r="P5408" s="3">
        <v>158</v>
      </c>
      <c r="Q5408" s="3">
        <v>177</v>
      </c>
      <c r="R5408" s="3">
        <v>177</v>
      </c>
      <c r="S5408" s="3">
        <v>19</v>
      </c>
      <c r="T5408" s="3">
        <v>19</v>
      </c>
      <c r="U5408" s="3">
        <v>10.73</v>
      </c>
      <c r="V5408" s="2" t="s">
        <v>697</v>
      </c>
      <c r="W5408" s="2" t="s">
        <v>698</v>
      </c>
      <c r="X5408" s="2" t="s">
        <v>724</v>
      </c>
      <c r="Y5408" s="19" t="str">
        <f>VLOOKUP(G5408,'Verweis Kd-Gruppe'!$A$2:$B$8,2,FALSE)</f>
        <v>FHK</v>
      </c>
      <c r="Z5408" s="19" t="str">
        <f>VLOOKUP(J5408,'Verweis Art-Gruppe'!$A$2:$B$15,2,FALSE)</f>
        <v>Geräte</v>
      </c>
      <c r="AA5408" s="19" t="str">
        <f>VLOOKUP(W5408,'Verweis Vertreter'!$A$2:$B$24,2,FALSE)</f>
        <v>Zentrale</v>
      </c>
      <c r="AB5408" s="12">
        <f t="shared" si="756"/>
        <v>1</v>
      </c>
      <c r="AC5408" s="12">
        <f t="shared" si="761"/>
        <v>158</v>
      </c>
      <c r="AD5408" s="12">
        <f t="shared" si="762"/>
        <v>177</v>
      </c>
      <c r="AE5408" s="12">
        <f t="shared" si="757"/>
        <v>177</v>
      </c>
      <c r="AF5408" s="12">
        <f t="shared" si="758"/>
        <v>19</v>
      </c>
      <c r="AG5408" s="12">
        <f t="shared" si="759"/>
        <v>19</v>
      </c>
      <c r="AH5408" s="9">
        <f t="shared" si="763"/>
        <v>0.10734463276836158</v>
      </c>
      <c r="AI5408" s="14">
        <f>VLOOKUP(E5408,'Verweis Faktor'!$A:$B,2,FALSE)</f>
        <v>1</v>
      </c>
      <c r="AJ5408" s="14"/>
      <c r="AK5408" s="14" t="str">
        <f>IF(AL5408="Ja","Versandkosten",VLOOKUP(E5408,'Verweis Belegart'!$A$2:$B$9,2,FALSE))</f>
        <v>Hardware</v>
      </c>
      <c r="AL5408" s="14" t="str">
        <f t="shared" si="764"/>
        <v>Nein</v>
      </c>
      <c r="AM5408" s="14" t="str">
        <f t="shared" si="760"/>
        <v>Positiv</v>
      </c>
    </row>
    <row r="5409" spans="1:39" ht="17.25" customHeight="1" x14ac:dyDescent="0.35">
      <c r="A5409" s="17">
        <v>14574955</v>
      </c>
      <c r="B5409" s="2" t="s">
        <v>2608</v>
      </c>
      <c r="C5409" s="1">
        <v>2025001</v>
      </c>
      <c r="D5409" s="1">
        <v>2001343</v>
      </c>
      <c r="E5409" s="2" t="s">
        <v>34</v>
      </c>
      <c r="F5409" s="2" t="s">
        <v>142</v>
      </c>
      <c r="G5409" s="2" t="s">
        <v>36</v>
      </c>
      <c r="H5409" s="2" t="s">
        <v>574</v>
      </c>
      <c r="I5409" s="2" t="s">
        <v>575</v>
      </c>
      <c r="J5409" s="2" t="s">
        <v>103</v>
      </c>
      <c r="K5409" s="2" t="s">
        <v>28</v>
      </c>
      <c r="L5409" s="2" t="s">
        <v>1664</v>
      </c>
      <c r="M5409" s="2" t="s">
        <v>1665</v>
      </c>
      <c r="N5409" s="2" t="s">
        <v>114</v>
      </c>
      <c r="O5409" s="3">
        <v>1</v>
      </c>
      <c r="P5409" s="3">
        <v>625</v>
      </c>
      <c r="Q5409" s="3">
        <v>659</v>
      </c>
      <c r="R5409" s="3">
        <v>659</v>
      </c>
      <c r="S5409" s="3">
        <v>34</v>
      </c>
      <c r="T5409" s="3">
        <v>34</v>
      </c>
      <c r="U5409" s="3">
        <v>5.15</v>
      </c>
      <c r="V5409" s="2" t="s">
        <v>235</v>
      </c>
      <c r="W5409" s="2" t="s">
        <v>236</v>
      </c>
      <c r="X5409" s="2" t="s">
        <v>59</v>
      </c>
      <c r="Y5409" s="19" t="str">
        <f>VLOOKUP(G5409,'Verweis Kd-Gruppe'!$A$2:$B$8,2,FALSE)</f>
        <v>GRK</v>
      </c>
      <c r="Z5409" s="19" t="str">
        <f>VLOOKUP(J5409,'Verweis Art-Gruppe'!$A$2:$B$15,2,FALSE)</f>
        <v>Geräte</v>
      </c>
      <c r="AA5409" s="19" t="str">
        <f>VLOOKUP(W5409,'Verweis Vertreter'!$A$2:$B$24,2,FALSE)</f>
        <v>Patrick Verfürth</v>
      </c>
      <c r="AB5409" s="12">
        <f t="shared" si="756"/>
        <v>1</v>
      </c>
      <c r="AC5409" s="12">
        <f t="shared" si="761"/>
        <v>625</v>
      </c>
      <c r="AD5409" s="12">
        <f t="shared" si="762"/>
        <v>659</v>
      </c>
      <c r="AE5409" s="12">
        <f t="shared" si="757"/>
        <v>659</v>
      </c>
      <c r="AF5409" s="12">
        <f t="shared" si="758"/>
        <v>34</v>
      </c>
      <c r="AG5409" s="12">
        <f t="shared" si="759"/>
        <v>34</v>
      </c>
      <c r="AH5409" s="9">
        <f t="shared" si="763"/>
        <v>5.1593323216995446E-2</v>
      </c>
      <c r="AI5409" s="14">
        <f>VLOOKUP(E5409,'Verweis Faktor'!$A:$B,2,FALSE)</f>
        <v>1</v>
      </c>
      <c r="AJ5409" s="14"/>
      <c r="AK5409" s="14" t="str">
        <f>IF(AL5409="Ja","Versandkosten",VLOOKUP(E5409,'Verweis Belegart'!$A$2:$B$9,2,FALSE))</f>
        <v>Hardware</v>
      </c>
      <c r="AL5409" s="14" t="str">
        <f t="shared" si="764"/>
        <v>Nein</v>
      </c>
      <c r="AM5409" s="14" t="str">
        <f t="shared" si="760"/>
        <v>Positiv</v>
      </c>
    </row>
    <row r="5410" spans="1:39" ht="17.25" customHeight="1" x14ac:dyDescent="0.35">
      <c r="A5410" s="17">
        <v>14574782</v>
      </c>
      <c r="B5410" s="2" t="s">
        <v>2608</v>
      </c>
      <c r="C5410" s="1">
        <v>2025001</v>
      </c>
      <c r="D5410" s="1">
        <v>2001344</v>
      </c>
      <c r="E5410" s="2" t="s">
        <v>34</v>
      </c>
      <c r="F5410" s="2" t="s">
        <v>53</v>
      </c>
      <c r="G5410" s="2" t="s">
        <v>36</v>
      </c>
      <c r="H5410" s="2" t="s">
        <v>417</v>
      </c>
      <c r="I5410" s="2" t="s">
        <v>418</v>
      </c>
      <c r="J5410" s="2" t="s">
        <v>2791</v>
      </c>
      <c r="K5410" s="2" t="s">
        <v>28</v>
      </c>
      <c r="L5410" s="2" t="s">
        <v>249</v>
      </c>
      <c r="M5410" s="2" t="s">
        <v>250</v>
      </c>
      <c r="N5410" s="2" t="s">
        <v>122</v>
      </c>
      <c r="O5410" s="3">
        <v>1</v>
      </c>
      <c r="P5410" s="3">
        <v>0</v>
      </c>
      <c r="Q5410" s="3">
        <v>4.9000000000000004</v>
      </c>
      <c r="R5410" s="3">
        <v>4.9000000000000004</v>
      </c>
      <c r="S5410" s="3">
        <v>4.9000000000000004</v>
      </c>
      <c r="T5410" s="3">
        <v>4.9000000000000004</v>
      </c>
      <c r="U5410" s="3"/>
      <c r="V5410" s="2" t="s">
        <v>235</v>
      </c>
      <c r="W5410" s="2" t="s">
        <v>236</v>
      </c>
      <c r="X5410" s="2" t="s">
        <v>419</v>
      </c>
      <c r="Y5410" s="19" t="str">
        <f>VLOOKUP(G5410,'Verweis Kd-Gruppe'!$A$2:$B$8,2,FALSE)</f>
        <v>GRK</v>
      </c>
      <c r="Z5410" s="19" t="str">
        <f>VLOOKUP(J5410,'Verweis Art-Gruppe'!$A$2:$B$15,2,FALSE)</f>
        <v>Sonstige</v>
      </c>
      <c r="AA5410" s="19" t="str">
        <f>VLOOKUP(W5410,'Verweis Vertreter'!$A$2:$B$24,2,FALSE)</f>
        <v>Patrick Verfürth</v>
      </c>
      <c r="AB5410" s="12">
        <f t="shared" si="756"/>
        <v>1</v>
      </c>
      <c r="AC5410" s="12">
        <f t="shared" si="761"/>
        <v>0</v>
      </c>
      <c r="AD5410" s="12">
        <f t="shared" si="762"/>
        <v>4.9000000000000004</v>
      </c>
      <c r="AE5410" s="12">
        <f t="shared" si="757"/>
        <v>4.9000000000000004</v>
      </c>
      <c r="AF5410" s="12">
        <f t="shared" si="758"/>
        <v>4.9000000000000004</v>
      </c>
      <c r="AG5410" s="12">
        <f t="shared" si="759"/>
        <v>4.9000000000000004</v>
      </c>
      <c r="AH5410" s="9">
        <f t="shared" si="763"/>
        <v>1</v>
      </c>
      <c r="AI5410" s="14">
        <f>VLOOKUP(E5410,'Verweis Faktor'!$A:$B,2,FALSE)</f>
        <v>1</v>
      </c>
      <c r="AJ5410" s="14"/>
      <c r="AK5410" s="14" t="str">
        <f>IF(AL5410="Ja","Versandkosten",VLOOKUP(E5410,'Verweis Belegart'!$A$2:$B$9,2,FALSE))</f>
        <v>Versandkosten</v>
      </c>
      <c r="AL5410" s="14" t="str">
        <f t="shared" si="764"/>
        <v>Ja</v>
      </c>
      <c r="AM5410" s="14" t="str">
        <f t="shared" si="760"/>
        <v>Positiv</v>
      </c>
    </row>
    <row r="5411" spans="1:39" ht="17.25" customHeight="1" x14ac:dyDescent="0.35">
      <c r="A5411" s="17">
        <v>14574782</v>
      </c>
      <c r="B5411" s="2" t="s">
        <v>2608</v>
      </c>
      <c r="C5411" s="1">
        <v>2025001</v>
      </c>
      <c r="D5411" s="1">
        <v>2001344</v>
      </c>
      <c r="E5411" s="2" t="s">
        <v>34</v>
      </c>
      <c r="F5411" s="2" t="s">
        <v>53</v>
      </c>
      <c r="G5411" s="2" t="s">
        <v>36</v>
      </c>
      <c r="H5411" s="2" t="s">
        <v>417</v>
      </c>
      <c r="I5411" s="2" t="s">
        <v>418</v>
      </c>
      <c r="J5411" s="2" t="s">
        <v>304</v>
      </c>
      <c r="K5411" s="2" t="s">
        <v>45</v>
      </c>
      <c r="L5411" s="2" t="s">
        <v>1833</v>
      </c>
      <c r="M5411" s="2" t="s">
        <v>1834</v>
      </c>
      <c r="N5411" s="2" t="s">
        <v>1835</v>
      </c>
      <c r="O5411" s="3">
        <v>1</v>
      </c>
      <c r="P5411" s="3">
        <v>218.75</v>
      </c>
      <c r="Q5411" s="3">
        <v>226</v>
      </c>
      <c r="R5411" s="3">
        <v>226</v>
      </c>
      <c r="S5411" s="3">
        <v>7.25</v>
      </c>
      <c r="T5411" s="3">
        <v>7.25</v>
      </c>
      <c r="U5411" s="3">
        <v>3.2</v>
      </c>
      <c r="V5411" s="2" t="s">
        <v>235</v>
      </c>
      <c r="W5411" s="2" t="s">
        <v>236</v>
      </c>
      <c r="X5411" s="2" t="s">
        <v>419</v>
      </c>
      <c r="Y5411" s="19" t="str">
        <f>VLOOKUP(G5411,'Verweis Kd-Gruppe'!$A$2:$B$8,2,FALSE)</f>
        <v>GRK</v>
      </c>
      <c r="Z5411" s="19" t="str">
        <f>VLOOKUP(J5411,'Verweis Art-Gruppe'!$A$2:$B$15,2,FALSE)</f>
        <v>Zubehör</v>
      </c>
      <c r="AA5411" s="19" t="str">
        <f>VLOOKUP(W5411,'Verweis Vertreter'!$A$2:$B$24,2,FALSE)</f>
        <v>Patrick Verfürth</v>
      </c>
      <c r="AB5411" s="12">
        <f t="shared" si="756"/>
        <v>1</v>
      </c>
      <c r="AC5411" s="12">
        <f t="shared" si="761"/>
        <v>218.75</v>
      </c>
      <c r="AD5411" s="12">
        <f t="shared" si="762"/>
        <v>226</v>
      </c>
      <c r="AE5411" s="12">
        <f t="shared" si="757"/>
        <v>226</v>
      </c>
      <c r="AF5411" s="12">
        <f t="shared" si="758"/>
        <v>7.25</v>
      </c>
      <c r="AG5411" s="12">
        <f t="shared" si="759"/>
        <v>7.25</v>
      </c>
      <c r="AH5411" s="9">
        <f t="shared" si="763"/>
        <v>3.2079646017699116E-2</v>
      </c>
      <c r="AI5411" s="14">
        <f>VLOOKUP(E5411,'Verweis Faktor'!$A:$B,2,FALSE)</f>
        <v>1</v>
      </c>
      <c r="AJ5411" s="14"/>
      <c r="AK5411" s="14" t="str">
        <f>IF(AL5411="Ja","Versandkosten",VLOOKUP(E5411,'Verweis Belegart'!$A$2:$B$9,2,FALSE))</f>
        <v>Hardware</v>
      </c>
      <c r="AL5411" s="14" t="str">
        <f t="shared" si="764"/>
        <v>Nein</v>
      </c>
      <c r="AM5411" s="14" t="str">
        <f t="shared" si="760"/>
        <v>Positiv</v>
      </c>
    </row>
    <row r="5412" spans="1:39" ht="17.25" customHeight="1" x14ac:dyDescent="0.35">
      <c r="A5412" s="17">
        <v>14574783</v>
      </c>
      <c r="B5412" s="2" t="s">
        <v>2608</v>
      </c>
      <c r="C5412" s="1">
        <v>2025001</v>
      </c>
      <c r="D5412" s="1">
        <v>2001345</v>
      </c>
      <c r="E5412" s="2" t="s">
        <v>34</v>
      </c>
      <c r="F5412" s="2" t="s">
        <v>53</v>
      </c>
      <c r="G5412" s="2" t="s">
        <v>36</v>
      </c>
      <c r="H5412" s="2" t="s">
        <v>417</v>
      </c>
      <c r="I5412" s="2" t="s">
        <v>418</v>
      </c>
      <c r="J5412" s="2" t="s">
        <v>2791</v>
      </c>
      <c r="K5412" s="2" t="s">
        <v>28</v>
      </c>
      <c r="L5412" s="2" t="s">
        <v>249</v>
      </c>
      <c r="M5412" s="2" t="s">
        <v>250</v>
      </c>
      <c r="N5412" s="2" t="s">
        <v>122</v>
      </c>
      <c r="O5412" s="3">
        <v>1</v>
      </c>
      <c r="P5412" s="3">
        <v>0</v>
      </c>
      <c r="Q5412" s="3">
        <v>4.9000000000000004</v>
      </c>
      <c r="R5412" s="3">
        <v>4.9000000000000004</v>
      </c>
      <c r="S5412" s="3">
        <v>4.9000000000000004</v>
      </c>
      <c r="T5412" s="3">
        <v>4.9000000000000004</v>
      </c>
      <c r="U5412" s="3"/>
      <c r="V5412" s="2" t="s">
        <v>235</v>
      </c>
      <c r="W5412" s="2" t="s">
        <v>236</v>
      </c>
      <c r="X5412" s="2" t="s">
        <v>419</v>
      </c>
      <c r="Y5412" s="19" t="str">
        <f>VLOOKUP(G5412,'Verweis Kd-Gruppe'!$A$2:$B$8,2,FALSE)</f>
        <v>GRK</v>
      </c>
      <c r="Z5412" s="19" t="str">
        <f>VLOOKUP(J5412,'Verweis Art-Gruppe'!$A$2:$B$15,2,FALSE)</f>
        <v>Sonstige</v>
      </c>
      <c r="AA5412" s="19" t="str">
        <f>VLOOKUP(W5412,'Verweis Vertreter'!$A$2:$B$24,2,FALSE)</f>
        <v>Patrick Verfürth</v>
      </c>
      <c r="AB5412" s="12">
        <f t="shared" si="756"/>
        <v>1</v>
      </c>
      <c r="AC5412" s="12">
        <f t="shared" si="761"/>
        <v>0</v>
      </c>
      <c r="AD5412" s="12">
        <f t="shared" si="762"/>
        <v>4.9000000000000004</v>
      </c>
      <c r="AE5412" s="12">
        <f t="shared" si="757"/>
        <v>4.9000000000000004</v>
      </c>
      <c r="AF5412" s="12">
        <f t="shared" si="758"/>
        <v>4.9000000000000004</v>
      </c>
      <c r="AG5412" s="12">
        <f t="shared" si="759"/>
        <v>4.9000000000000004</v>
      </c>
      <c r="AH5412" s="9">
        <f t="shared" si="763"/>
        <v>1</v>
      </c>
      <c r="AI5412" s="14">
        <f>VLOOKUP(E5412,'Verweis Faktor'!$A:$B,2,FALSE)</f>
        <v>1</v>
      </c>
      <c r="AJ5412" s="14"/>
      <c r="AK5412" s="14" t="str">
        <f>IF(AL5412="Ja","Versandkosten",VLOOKUP(E5412,'Verweis Belegart'!$A$2:$B$9,2,FALSE))</f>
        <v>Versandkosten</v>
      </c>
      <c r="AL5412" s="14" t="str">
        <f t="shared" si="764"/>
        <v>Ja</v>
      </c>
      <c r="AM5412" s="14" t="str">
        <f t="shared" si="760"/>
        <v>Positiv</v>
      </c>
    </row>
    <row r="5413" spans="1:39" ht="17.25" customHeight="1" x14ac:dyDescent="0.35">
      <c r="A5413" s="17">
        <v>14574783</v>
      </c>
      <c r="B5413" s="2" t="s">
        <v>2608</v>
      </c>
      <c r="C5413" s="1">
        <v>2025001</v>
      </c>
      <c r="D5413" s="1">
        <v>2001345</v>
      </c>
      <c r="E5413" s="2" t="s">
        <v>34</v>
      </c>
      <c r="F5413" s="2" t="s">
        <v>53</v>
      </c>
      <c r="G5413" s="2" t="s">
        <v>36</v>
      </c>
      <c r="H5413" s="2" t="s">
        <v>417</v>
      </c>
      <c r="I5413" s="2" t="s">
        <v>418</v>
      </c>
      <c r="J5413" s="2" t="s">
        <v>304</v>
      </c>
      <c r="K5413" s="2" t="s">
        <v>45</v>
      </c>
      <c r="L5413" s="2" t="s">
        <v>1833</v>
      </c>
      <c r="M5413" s="2" t="s">
        <v>1834</v>
      </c>
      <c r="N5413" s="2" t="s">
        <v>1835</v>
      </c>
      <c r="O5413" s="3">
        <v>1</v>
      </c>
      <c r="P5413" s="3">
        <v>218.75</v>
      </c>
      <c r="Q5413" s="3">
        <v>226</v>
      </c>
      <c r="R5413" s="3">
        <v>226</v>
      </c>
      <c r="S5413" s="3">
        <v>7.25</v>
      </c>
      <c r="T5413" s="3">
        <v>7.25</v>
      </c>
      <c r="U5413" s="3">
        <v>3.2</v>
      </c>
      <c r="V5413" s="2" t="s">
        <v>235</v>
      </c>
      <c r="W5413" s="2" t="s">
        <v>236</v>
      </c>
      <c r="X5413" s="2" t="s">
        <v>419</v>
      </c>
      <c r="Y5413" s="19" t="str">
        <f>VLOOKUP(G5413,'Verweis Kd-Gruppe'!$A$2:$B$8,2,FALSE)</f>
        <v>GRK</v>
      </c>
      <c r="Z5413" s="19" t="str">
        <f>VLOOKUP(J5413,'Verweis Art-Gruppe'!$A$2:$B$15,2,FALSE)</f>
        <v>Zubehör</v>
      </c>
      <c r="AA5413" s="19" t="str">
        <f>VLOOKUP(W5413,'Verweis Vertreter'!$A$2:$B$24,2,FALSE)</f>
        <v>Patrick Verfürth</v>
      </c>
      <c r="AB5413" s="12">
        <f t="shared" si="756"/>
        <v>1</v>
      </c>
      <c r="AC5413" s="12">
        <f t="shared" si="761"/>
        <v>218.75</v>
      </c>
      <c r="AD5413" s="12">
        <f t="shared" si="762"/>
        <v>226</v>
      </c>
      <c r="AE5413" s="12">
        <f t="shared" si="757"/>
        <v>226</v>
      </c>
      <c r="AF5413" s="12">
        <f t="shared" si="758"/>
        <v>7.25</v>
      </c>
      <c r="AG5413" s="12">
        <f t="shared" si="759"/>
        <v>7.25</v>
      </c>
      <c r="AH5413" s="9">
        <f t="shared" si="763"/>
        <v>3.2079646017699116E-2</v>
      </c>
      <c r="AI5413" s="14">
        <f>VLOOKUP(E5413,'Verweis Faktor'!$A:$B,2,FALSE)</f>
        <v>1</v>
      </c>
      <c r="AJ5413" s="14"/>
      <c r="AK5413" s="14" t="str">
        <f>IF(AL5413="Ja","Versandkosten",VLOOKUP(E5413,'Verweis Belegart'!$A$2:$B$9,2,FALSE))</f>
        <v>Hardware</v>
      </c>
      <c r="AL5413" s="14" t="str">
        <f t="shared" si="764"/>
        <v>Nein</v>
      </c>
      <c r="AM5413" s="14" t="str">
        <f t="shared" si="760"/>
        <v>Positiv</v>
      </c>
    </row>
    <row r="5414" spans="1:39" ht="17.25" customHeight="1" x14ac:dyDescent="0.35">
      <c r="A5414" s="17">
        <v>14574786</v>
      </c>
      <c r="B5414" s="2" t="s">
        <v>2608</v>
      </c>
      <c r="C5414" s="1">
        <v>2025001</v>
      </c>
      <c r="D5414" s="1">
        <v>2001346</v>
      </c>
      <c r="E5414" s="2" t="s">
        <v>34</v>
      </c>
      <c r="F5414" s="2" t="s">
        <v>53</v>
      </c>
      <c r="G5414" s="2" t="s">
        <v>36</v>
      </c>
      <c r="H5414" s="2" t="s">
        <v>417</v>
      </c>
      <c r="I5414" s="2" t="s">
        <v>418</v>
      </c>
      <c r="J5414" s="2" t="s">
        <v>2791</v>
      </c>
      <c r="K5414" s="2" t="s">
        <v>28</v>
      </c>
      <c r="L5414" s="2" t="s">
        <v>249</v>
      </c>
      <c r="M5414" s="2" t="s">
        <v>250</v>
      </c>
      <c r="N5414" s="2" t="s">
        <v>122</v>
      </c>
      <c r="O5414" s="3">
        <v>1</v>
      </c>
      <c r="P5414" s="3">
        <v>0</v>
      </c>
      <c r="Q5414" s="3">
        <v>4.9000000000000004</v>
      </c>
      <c r="R5414" s="3">
        <v>4.9000000000000004</v>
      </c>
      <c r="S5414" s="3">
        <v>4.9000000000000004</v>
      </c>
      <c r="T5414" s="3">
        <v>4.9000000000000004</v>
      </c>
      <c r="U5414" s="3"/>
      <c r="V5414" s="2" t="s">
        <v>235</v>
      </c>
      <c r="W5414" s="2" t="s">
        <v>236</v>
      </c>
      <c r="X5414" s="2" t="s">
        <v>419</v>
      </c>
      <c r="Y5414" s="19" t="str">
        <f>VLOOKUP(G5414,'Verweis Kd-Gruppe'!$A$2:$B$8,2,FALSE)</f>
        <v>GRK</v>
      </c>
      <c r="Z5414" s="19" t="str">
        <f>VLOOKUP(J5414,'Verweis Art-Gruppe'!$A$2:$B$15,2,FALSE)</f>
        <v>Sonstige</v>
      </c>
      <c r="AA5414" s="19" t="str">
        <f>VLOOKUP(W5414,'Verweis Vertreter'!$A$2:$B$24,2,FALSE)</f>
        <v>Patrick Verfürth</v>
      </c>
      <c r="AB5414" s="12">
        <f t="shared" si="756"/>
        <v>1</v>
      </c>
      <c r="AC5414" s="12">
        <f t="shared" si="761"/>
        <v>0</v>
      </c>
      <c r="AD5414" s="12">
        <f t="shared" si="762"/>
        <v>4.9000000000000004</v>
      </c>
      <c r="AE5414" s="12">
        <f t="shared" si="757"/>
        <v>4.9000000000000004</v>
      </c>
      <c r="AF5414" s="12">
        <f t="shared" si="758"/>
        <v>4.9000000000000004</v>
      </c>
      <c r="AG5414" s="12">
        <f t="shared" si="759"/>
        <v>4.9000000000000004</v>
      </c>
      <c r="AH5414" s="9">
        <f t="shared" si="763"/>
        <v>1</v>
      </c>
      <c r="AI5414" s="14">
        <f>VLOOKUP(E5414,'Verweis Faktor'!$A:$B,2,FALSE)</f>
        <v>1</v>
      </c>
      <c r="AJ5414" s="14"/>
      <c r="AK5414" s="14" t="str">
        <f>IF(AL5414="Ja","Versandkosten",VLOOKUP(E5414,'Verweis Belegart'!$A$2:$B$9,2,FALSE))</f>
        <v>Versandkosten</v>
      </c>
      <c r="AL5414" s="14" t="str">
        <f t="shared" si="764"/>
        <v>Ja</v>
      </c>
      <c r="AM5414" s="14" t="str">
        <f t="shared" si="760"/>
        <v>Positiv</v>
      </c>
    </row>
    <row r="5415" spans="1:39" ht="17.25" customHeight="1" x14ac:dyDescent="0.35">
      <c r="A5415" s="17">
        <v>14574786</v>
      </c>
      <c r="B5415" s="2" t="s">
        <v>2608</v>
      </c>
      <c r="C5415" s="1">
        <v>2025001</v>
      </c>
      <c r="D5415" s="1">
        <v>2001346</v>
      </c>
      <c r="E5415" s="2" t="s">
        <v>34</v>
      </c>
      <c r="F5415" s="2" t="s">
        <v>53</v>
      </c>
      <c r="G5415" s="2" t="s">
        <v>36</v>
      </c>
      <c r="H5415" s="2" t="s">
        <v>417</v>
      </c>
      <c r="I5415" s="2" t="s">
        <v>418</v>
      </c>
      <c r="J5415" s="2" t="s">
        <v>304</v>
      </c>
      <c r="K5415" s="2" t="s">
        <v>45</v>
      </c>
      <c r="L5415" s="2" t="s">
        <v>1833</v>
      </c>
      <c r="M5415" s="2" t="s">
        <v>1834</v>
      </c>
      <c r="N5415" s="2" t="s">
        <v>1835</v>
      </c>
      <c r="O5415" s="3">
        <v>1</v>
      </c>
      <c r="P5415" s="3">
        <v>218.75</v>
      </c>
      <c r="Q5415" s="3">
        <v>226</v>
      </c>
      <c r="R5415" s="3">
        <v>226</v>
      </c>
      <c r="S5415" s="3">
        <v>7.25</v>
      </c>
      <c r="T5415" s="3">
        <v>7.25</v>
      </c>
      <c r="U5415" s="3">
        <v>3.2</v>
      </c>
      <c r="V5415" s="2" t="s">
        <v>235</v>
      </c>
      <c r="W5415" s="2" t="s">
        <v>236</v>
      </c>
      <c r="X5415" s="2" t="s">
        <v>419</v>
      </c>
      <c r="Y5415" s="19" t="str">
        <f>VLOOKUP(G5415,'Verweis Kd-Gruppe'!$A$2:$B$8,2,FALSE)</f>
        <v>GRK</v>
      </c>
      <c r="Z5415" s="19" t="str">
        <f>VLOOKUP(J5415,'Verweis Art-Gruppe'!$A$2:$B$15,2,FALSE)</f>
        <v>Zubehör</v>
      </c>
      <c r="AA5415" s="19" t="str">
        <f>VLOOKUP(W5415,'Verweis Vertreter'!$A$2:$B$24,2,FALSE)</f>
        <v>Patrick Verfürth</v>
      </c>
      <c r="AB5415" s="12">
        <f t="shared" si="756"/>
        <v>1</v>
      </c>
      <c r="AC5415" s="12">
        <f t="shared" si="761"/>
        <v>218.75</v>
      </c>
      <c r="AD5415" s="12">
        <f t="shared" si="762"/>
        <v>226</v>
      </c>
      <c r="AE5415" s="12">
        <f t="shared" si="757"/>
        <v>226</v>
      </c>
      <c r="AF5415" s="12">
        <f t="shared" si="758"/>
        <v>7.25</v>
      </c>
      <c r="AG5415" s="12">
        <f t="shared" si="759"/>
        <v>7.25</v>
      </c>
      <c r="AH5415" s="9">
        <f t="shared" si="763"/>
        <v>3.2079646017699116E-2</v>
      </c>
      <c r="AI5415" s="14">
        <f>VLOOKUP(E5415,'Verweis Faktor'!$A:$B,2,FALSE)</f>
        <v>1</v>
      </c>
      <c r="AJ5415" s="14"/>
      <c r="AK5415" s="14" t="str">
        <f>IF(AL5415="Ja","Versandkosten",VLOOKUP(E5415,'Verweis Belegart'!$A$2:$B$9,2,FALSE))</f>
        <v>Hardware</v>
      </c>
      <c r="AL5415" s="14" t="str">
        <f t="shared" si="764"/>
        <v>Nein</v>
      </c>
      <c r="AM5415" s="14" t="str">
        <f t="shared" si="760"/>
        <v>Positiv</v>
      </c>
    </row>
    <row r="5416" spans="1:39" ht="17.25" customHeight="1" x14ac:dyDescent="0.35">
      <c r="A5416" s="17">
        <v>14574985</v>
      </c>
      <c r="B5416" s="2" t="s">
        <v>2608</v>
      </c>
      <c r="C5416" s="1">
        <v>2025001</v>
      </c>
      <c r="D5416" s="1">
        <v>2001347</v>
      </c>
      <c r="E5416" s="2" t="s">
        <v>34</v>
      </c>
      <c r="F5416" s="2" t="s">
        <v>142</v>
      </c>
      <c r="G5416" s="2" t="s">
        <v>36</v>
      </c>
      <c r="H5416" s="2" t="s">
        <v>574</v>
      </c>
      <c r="I5416" s="2" t="s">
        <v>575</v>
      </c>
      <c r="J5416" s="2" t="s">
        <v>103</v>
      </c>
      <c r="K5416" s="2" t="s">
        <v>28</v>
      </c>
      <c r="L5416" s="2" t="s">
        <v>2544</v>
      </c>
      <c r="M5416" s="2" t="s">
        <v>2545</v>
      </c>
      <c r="N5416" s="2" t="s">
        <v>522</v>
      </c>
      <c r="O5416" s="3">
        <v>1</v>
      </c>
      <c r="P5416" s="3">
        <v>490.33330000000001</v>
      </c>
      <c r="Q5416" s="3">
        <v>509</v>
      </c>
      <c r="R5416" s="3">
        <v>509</v>
      </c>
      <c r="S5416" s="3">
        <v>18.666699999999999</v>
      </c>
      <c r="T5416" s="3">
        <v>18.670000000000002</v>
      </c>
      <c r="U5416" s="3">
        <v>3.66</v>
      </c>
      <c r="V5416" s="2" t="s">
        <v>235</v>
      </c>
      <c r="W5416" s="2" t="s">
        <v>236</v>
      </c>
      <c r="X5416" s="2" t="s">
        <v>59</v>
      </c>
      <c r="Y5416" s="19" t="str">
        <f>VLOOKUP(G5416,'Verweis Kd-Gruppe'!$A$2:$B$8,2,FALSE)</f>
        <v>GRK</v>
      </c>
      <c r="Z5416" s="19" t="str">
        <f>VLOOKUP(J5416,'Verweis Art-Gruppe'!$A$2:$B$15,2,FALSE)</f>
        <v>Geräte</v>
      </c>
      <c r="AA5416" s="19" t="str">
        <f>VLOOKUP(W5416,'Verweis Vertreter'!$A$2:$B$24,2,FALSE)</f>
        <v>Patrick Verfürth</v>
      </c>
      <c r="AB5416" s="12">
        <f t="shared" si="756"/>
        <v>1</v>
      </c>
      <c r="AC5416" s="12">
        <f t="shared" si="761"/>
        <v>490.33330000000001</v>
      </c>
      <c r="AD5416" s="12">
        <f t="shared" si="762"/>
        <v>509</v>
      </c>
      <c r="AE5416" s="12">
        <f t="shared" si="757"/>
        <v>509</v>
      </c>
      <c r="AF5416" s="12">
        <f t="shared" si="758"/>
        <v>18.666699999999999</v>
      </c>
      <c r="AG5416" s="12">
        <f t="shared" si="759"/>
        <v>18.670000000000002</v>
      </c>
      <c r="AH5416" s="9">
        <f t="shared" si="763"/>
        <v>3.6679764243614937E-2</v>
      </c>
      <c r="AI5416" s="14">
        <f>VLOOKUP(E5416,'Verweis Faktor'!$A:$B,2,FALSE)</f>
        <v>1</v>
      </c>
      <c r="AJ5416" s="14"/>
      <c r="AK5416" s="14" t="str">
        <f>IF(AL5416="Ja","Versandkosten",VLOOKUP(E5416,'Verweis Belegart'!$A$2:$B$9,2,FALSE))</f>
        <v>Hardware</v>
      </c>
      <c r="AL5416" s="14" t="str">
        <f t="shared" si="764"/>
        <v>Nein</v>
      </c>
      <c r="AM5416" s="14" t="str">
        <f t="shared" si="760"/>
        <v>Positiv</v>
      </c>
    </row>
    <row r="5417" spans="1:39" ht="17.25" customHeight="1" x14ac:dyDescent="0.35">
      <c r="A5417" s="17">
        <v>14574822</v>
      </c>
      <c r="B5417" s="2" t="s">
        <v>2608</v>
      </c>
      <c r="C5417" s="1">
        <v>2025001</v>
      </c>
      <c r="D5417" s="1">
        <v>2001348</v>
      </c>
      <c r="E5417" s="2" t="s">
        <v>34</v>
      </c>
      <c r="F5417" s="2" t="s">
        <v>53</v>
      </c>
      <c r="G5417" s="2" t="s">
        <v>36</v>
      </c>
      <c r="H5417" s="2" t="s">
        <v>417</v>
      </c>
      <c r="I5417" s="2" t="s">
        <v>418</v>
      </c>
      <c r="J5417" s="2" t="s">
        <v>2791</v>
      </c>
      <c r="K5417" s="2" t="s">
        <v>28</v>
      </c>
      <c r="L5417" s="2" t="s">
        <v>249</v>
      </c>
      <c r="M5417" s="2" t="s">
        <v>250</v>
      </c>
      <c r="N5417" s="2" t="s">
        <v>122</v>
      </c>
      <c r="O5417" s="3">
        <v>1</v>
      </c>
      <c r="P5417" s="3">
        <v>0</v>
      </c>
      <c r="Q5417" s="3">
        <v>4.9000000000000004</v>
      </c>
      <c r="R5417" s="3">
        <v>4.9000000000000004</v>
      </c>
      <c r="S5417" s="3">
        <v>4.9000000000000004</v>
      </c>
      <c r="T5417" s="3">
        <v>4.9000000000000004</v>
      </c>
      <c r="U5417" s="3"/>
      <c r="V5417" s="2" t="s">
        <v>235</v>
      </c>
      <c r="W5417" s="2" t="s">
        <v>236</v>
      </c>
      <c r="X5417" s="2" t="s">
        <v>419</v>
      </c>
      <c r="Y5417" s="19" t="str">
        <f>VLOOKUP(G5417,'Verweis Kd-Gruppe'!$A$2:$B$8,2,FALSE)</f>
        <v>GRK</v>
      </c>
      <c r="Z5417" s="19" t="str">
        <f>VLOOKUP(J5417,'Verweis Art-Gruppe'!$A$2:$B$15,2,FALSE)</f>
        <v>Sonstige</v>
      </c>
      <c r="AA5417" s="19" t="str">
        <f>VLOOKUP(W5417,'Verweis Vertreter'!$A$2:$B$24,2,FALSE)</f>
        <v>Patrick Verfürth</v>
      </c>
      <c r="AB5417" s="12">
        <f t="shared" si="756"/>
        <v>1</v>
      </c>
      <c r="AC5417" s="12">
        <f t="shared" si="761"/>
        <v>0</v>
      </c>
      <c r="AD5417" s="12">
        <f t="shared" si="762"/>
        <v>4.9000000000000004</v>
      </c>
      <c r="AE5417" s="12">
        <f t="shared" si="757"/>
        <v>4.9000000000000004</v>
      </c>
      <c r="AF5417" s="12">
        <f t="shared" si="758"/>
        <v>4.9000000000000004</v>
      </c>
      <c r="AG5417" s="12">
        <f t="shared" si="759"/>
        <v>4.9000000000000004</v>
      </c>
      <c r="AH5417" s="9">
        <f t="shared" si="763"/>
        <v>1</v>
      </c>
      <c r="AI5417" s="14">
        <f>VLOOKUP(E5417,'Verweis Faktor'!$A:$B,2,FALSE)</f>
        <v>1</v>
      </c>
      <c r="AJ5417" s="14"/>
      <c r="AK5417" s="14" t="str">
        <f>IF(AL5417="Ja","Versandkosten",VLOOKUP(E5417,'Verweis Belegart'!$A$2:$B$9,2,FALSE))</f>
        <v>Versandkosten</v>
      </c>
      <c r="AL5417" s="14" t="str">
        <f t="shared" si="764"/>
        <v>Ja</v>
      </c>
      <c r="AM5417" s="14" t="str">
        <f t="shared" si="760"/>
        <v>Positiv</v>
      </c>
    </row>
    <row r="5418" spans="1:39" ht="17.25" customHeight="1" x14ac:dyDescent="0.35">
      <c r="A5418" s="17">
        <v>14574822</v>
      </c>
      <c r="B5418" s="2" t="s">
        <v>2608</v>
      </c>
      <c r="C5418" s="1">
        <v>2025001</v>
      </c>
      <c r="D5418" s="1">
        <v>2001348</v>
      </c>
      <c r="E5418" s="2" t="s">
        <v>34</v>
      </c>
      <c r="F5418" s="2" t="s">
        <v>53</v>
      </c>
      <c r="G5418" s="2" t="s">
        <v>36</v>
      </c>
      <c r="H5418" s="2" t="s">
        <v>417</v>
      </c>
      <c r="I5418" s="2" t="s">
        <v>418</v>
      </c>
      <c r="J5418" s="2" t="s">
        <v>103</v>
      </c>
      <c r="K5418" s="2" t="s">
        <v>45</v>
      </c>
      <c r="L5418" s="2" t="s">
        <v>1018</v>
      </c>
      <c r="M5418" s="2" t="s">
        <v>1019</v>
      </c>
      <c r="N5418" s="2" t="s">
        <v>1020</v>
      </c>
      <c r="O5418" s="3">
        <v>1</v>
      </c>
      <c r="P5418" s="3">
        <v>212</v>
      </c>
      <c r="Q5418" s="3">
        <v>239</v>
      </c>
      <c r="R5418" s="3">
        <v>239</v>
      </c>
      <c r="S5418" s="3">
        <v>27</v>
      </c>
      <c r="T5418" s="3">
        <v>27</v>
      </c>
      <c r="U5418" s="3">
        <v>11.29</v>
      </c>
      <c r="V5418" s="2" t="s">
        <v>235</v>
      </c>
      <c r="W5418" s="2" t="s">
        <v>236</v>
      </c>
      <c r="X5418" s="2" t="s">
        <v>419</v>
      </c>
      <c r="Y5418" s="19" t="str">
        <f>VLOOKUP(G5418,'Verweis Kd-Gruppe'!$A$2:$B$8,2,FALSE)</f>
        <v>GRK</v>
      </c>
      <c r="Z5418" s="19" t="str">
        <f>VLOOKUP(J5418,'Verweis Art-Gruppe'!$A$2:$B$15,2,FALSE)</f>
        <v>Geräte</v>
      </c>
      <c r="AA5418" s="19" t="str">
        <f>VLOOKUP(W5418,'Verweis Vertreter'!$A$2:$B$24,2,FALSE)</f>
        <v>Patrick Verfürth</v>
      </c>
      <c r="AB5418" s="12">
        <f t="shared" si="756"/>
        <v>1</v>
      </c>
      <c r="AC5418" s="12">
        <f t="shared" si="761"/>
        <v>212</v>
      </c>
      <c r="AD5418" s="12">
        <f t="shared" si="762"/>
        <v>239</v>
      </c>
      <c r="AE5418" s="12">
        <f t="shared" si="757"/>
        <v>239</v>
      </c>
      <c r="AF5418" s="12">
        <f t="shared" si="758"/>
        <v>27</v>
      </c>
      <c r="AG5418" s="12">
        <f t="shared" si="759"/>
        <v>27</v>
      </c>
      <c r="AH5418" s="9">
        <f t="shared" si="763"/>
        <v>0.11297071129707113</v>
      </c>
      <c r="AI5418" s="14">
        <f>VLOOKUP(E5418,'Verweis Faktor'!$A:$B,2,FALSE)</f>
        <v>1</v>
      </c>
      <c r="AJ5418" s="14"/>
      <c r="AK5418" s="14" t="str">
        <f>IF(AL5418="Ja","Versandkosten",VLOOKUP(E5418,'Verweis Belegart'!$A$2:$B$9,2,FALSE))</f>
        <v>Hardware</v>
      </c>
      <c r="AL5418" s="14" t="str">
        <f t="shared" si="764"/>
        <v>Nein</v>
      </c>
      <c r="AM5418" s="14" t="str">
        <f t="shared" si="760"/>
        <v>Positiv</v>
      </c>
    </row>
    <row r="5419" spans="1:39" ht="17.25" customHeight="1" x14ac:dyDescent="0.35">
      <c r="A5419" s="17">
        <v>14575095</v>
      </c>
      <c r="B5419" s="2" t="s">
        <v>2608</v>
      </c>
      <c r="C5419" s="1">
        <v>2025001</v>
      </c>
      <c r="D5419" s="1">
        <v>2001349</v>
      </c>
      <c r="E5419" s="2" t="s">
        <v>34</v>
      </c>
      <c r="F5419" s="2" t="s">
        <v>142</v>
      </c>
      <c r="G5419" s="2" t="s">
        <v>36</v>
      </c>
      <c r="H5419" s="2" t="s">
        <v>574</v>
      </c>
      <c r="I5419" s="2" t="s">
        <v>575</v>
      </c>
      <c r="J5419" s="2" t="s">
        <v>103</v>
      </c>
      <c r="K5419" s="2" t="s">
        <v>28</v>
      </c>
      <c r="L5419" s="2" t="s">
        <v>2621</v>
      </c>
      <c r="M5419" s="2" t="s">
        <v>2622</v>
      </c>
      <c r="N5419" s="2" t="s">
        <v>2623</v>
      </c>
      <c r="O5419" s="3">
        <v>1</v>
      </c>
      <c r="P5419" s="3">
        <v>638</v>
      </c>
      <c r="Q5419" s="3">
        <v>699</v>
      </c>
      <c r="R5419" s="3">
        <v>699</v>
      </c>
      <c r="S5419" s="3">
        <v>61</v>
      </c>
      <c r="T5419" s="3">
        <v>61</v>
      </c>
      <c r="U5419" s="3">
        <v>8.7200000000000006</v>
      </c>
      <c r="V5419" s="2" t="s">
        <v>235</v>
      </c>
      <c r="W5419" s="2" t="s">
        <v>236</v>
      </c>
      <c r="X5419" s="2" t="s">
        <v>59</v>
      </c>
      <c r="Y5419" s="19" t="str">
        <f>VLOOKUP(G5419,'Verweis Kd-Gruppe'!$A$2:$B$8,2,FALSE)</f>
        <v>GRK</v>
      </c>
      <c r="Z5419" s="19" t="str">
        <f>VLOOKUP(J5419,'Verweis Art-Gruppe'!$A$2:$B$15,2,FALSE)</f>
        <v>Geräte</v>
      </c>
      <c r="AA5419" s="19" t="str">
        <f>VLOOKUP(W5419,'Verweis Vertreter'!$A$2:$B$24,2,FALSE)</f>
        <v>Patrick Verfürth</v>
      </c>
      <c r="AB5419" s="12">
        <f t="shared" si="756"/>
        <v>1</v>
      </c>
      <c r="AC5419" s="12">
        <f t="shared" si="761"/>
        <v>638</v>
      </c>
      <c r="AD5419" s="12">
        <f t="shared" si="762"/>
        <v>699</v>
      </c>
      <c r="AE5419" s="12">
        <f t="shared" si="757"/>
        <v>699</v>
      </c>
      <c r="AF5419" s="12">
        <f t="shared" si="758"/>
        <v>61</v>
      </c>
      <c r="AG5419" s="12">
        <f t="shared" si="759"/>
        <v>61</v>
      </c>
      <c r="AH5419" s="9">
        <f t="shared" si="763"/>
        <v>8.7267525035765375E-2</v>
      </c>
      <c r="AI5419" s="14">
        <f>VLOOKUP(E5419,'Verweis Faktor'!$A:$B,2,FALSE)</f>
        <v>1</v>
      </c>
      <c r="AJ5419" s="14"/>
      <c r="AK5419" s="14" t="str">
        <f>IF(AL5419="Ja","Versandkosten",VLOOKUP(E5419,'Verweis Belegart'!$A$2:$B$9,2,FALSE))</f>
        <v>Hardware</v>
      </c>
      <c r="AL5419" s="14" t="str">
        <f t="shared" si="764"/>
        <v>Nein</v>
      </c>
      <c r="AM5419" s="14" t="str">
        <f t="shared" si="760"/>
        <v>Positiv</v>
      </c>
    </row>
    <row r="5420" spans="1:39" ht="17.25" customHeight="1" x14ac:dyDescent="0.35">
      <c r="A5420" s="17">
        <v>14574825</v>
      </c>
      <c r="B5420" s="2" t="s">
        <v>2608</v>
      </c>
      <c r="C5420" s="1">
        <v>2025001</v>
      </c>
      <c r="D5420" s="1">
        <v>2001350</v>
      </c>
      <c r="E5420" s="2" t="s">
        <v>34</v>
      </c>
      <c r="F5420" s="2" t="s">
        <v>53</v>
      </c>
      <c r="G5420" s="2" t="s">
        <v>36</v>
      </c>
      <c r="H5420" s="2" t="s">
        <v>417</v>
      </c>
      <c r="I5420" s="2" t="s">
        <v>418</v>
      </c>
      <c r="J5420" s="2" t="s">
        <v>2791</v>
      </c>
      <c r="K5420" s="2" t="s">
        <v>28</v>
      </c>
      <c r="L5420" s="2" t="s">
        <v>249</v>
      </c>
      <c r="M5420" s="2" t="s">
        <v>250</v>
      </c>
      <c r="N5420" s="2" t="s">
        <v>122</v>
      </c>
      <c r="O5420" s="3">
        <v>1</v>
      </c>
      <c r="P5420" s="3">
        <v>0</v>
      </c>
      <c r="Q5420" s="3">
        <v>4.9000000000000004</v>
      </c>
      <c r="R5420" s="3">
        <v>4.9000000000000004</v>
      </c>
      <c r="S5420" s="3">
        <v>4.9000000000000004</v>
      </c>
      <c r="T5420" s="3">
        <v>4.9000000000000004</v>
      </c>
      <c r="U5420" s="3"/>
      <c r="V5420" s="2" t="s">
        <v>235</v>
      </c>
      <c r="W5420" s="2" t="s">
        <v>236</v>
      </c>
      <c r="X5420" s="2" t="s">
        <v>419</v>
      </c>
      <c r="Y5420" s="19" t="str">
        <f>VLOOKUP(G5420,'Verweis Kd-Gruppe'!$A$2:$B$8,2,FALSE)</f>
        <v>GRK</v>
      </c>
      <c r="Z5420" s="19" t="str">
        <f>VLOOKUP(J5420,'Verweis Art-Gruppe'!$A$2:$B$15,2,FALSE)</f>
        <v>Sonstige</v>
      </c>
      <c r="AA5420" s="19" t="str">
        <f>VLOOKUP(W5420,'Verweis Vertreter'!$A$2:$B$24,2,FALSE)</f>
        <v>Patrick Verfürth</v>
      </c>
      <c r="AB5420" s="12">
        <f t="shared" si="756"/>
        <v>1</v>
      </c>
      <c r="AC5420" s="12">
        <f t="shared" si="761"/>
        <v>0</v>
      </c>
      <c r="AD5420" s="12">
        <f t="shared" si="762"/>
        <v>4.9000000000000004</v>
      </c>
      <c r="AE5420" s="12">
        <f t="shared" si="757"/>
        <v>4.9000000000000004</v>
      </c>
      <c r="AF5420" s="12">
        <f t="shared" si="758"/>
        <v>4.9000000000000004</v>
      </c>
      <c r="AG5420" s="12">
        <f t="shared" si="759"/>
        <v>4.9000000000000004</v>
      </c>
      <c r="AH5420" s="9">
        <f t="shared" si="763"/>
        <v>1</v>
      </c>
      <c r="AI5420" s="14">
        <f>VLOOKUP(E5420,'Verweis Faktor'!$A:$B,2,FALSE)</f>
        <v>1</v>
      </c>
      <c r="AJ5420" s="14"/>
      <c r="AK5420" s="14" t="str">
        <f>IF(AL5420="Ja","Versandkosten",VLOOKUP(E5420,'Verweis Belegart'!$A$2:$B$9,2,FALSE))</f>
        <v>Versandkosten</v>
      </c>
      <c r="AL5420" s="14" t="str">
        <f t="shared" si="764"/>
        <v>Ja</v>
      </c>
      <c r="AM5420" s="14" t="str">
        <f t="shared" si="760"/>
        <v>Positiv</v>
      </c>
    </row>
    <row r="5421" spans="1:39" ht="17.25" customHeight="1" x14ac:dyDescent="0.35">
      <c r="A5421" s="17">
        <v>14574825</v>
      </c>
      <c r="B5421" s="2" t="s">
        <v>2608</v>
      </c>
      <c r="C5421" s="1">
        <v>2025001</v>
      </c>
      <c r="D5421" s="1">
        <v>2001350</v>
      </c>
      <c r="E5421" s="2" t="s">
        <v>34</v>
      </c>
      <c r="F5421" s="2" t="s">
        <v>53</v>
      </c>
      <c r="G5421" s="2" t="s">
        <v>36</v>
      </c>
      <c r="H5421" s="2" t="s">
        <v>417</v>
      </c>
      <c r="I5421" s="2" t="s">
        <v>418</v>
      </c>
      <c r="J5421" s="2" t="s">
        <v>103</v>
      </c>
      <c r="K5421" s="2" t="s">
        <v>45</v>
      </c>
      <c r="L5421" s="2" t="s">
        <v>2328</v>
      </c>
      <c r="M5421" s="2" t="s">
        <v>2329</v>
      </c>
      <c r="N5421" s="2" t="s">
        <v>2330</v>
      </c>
      <c r="O5421" s="3">
        <v>1</v>
      </c>
      <c r="P5421" s="3">
        <v>117</v>
      </c>
      <c r="Q5421" s="3">
        <v>129</v>
      </c>
      <c r="R5421" s="3">
        <v>129</v>
      </c>
      <c r="S5421" s="3">
        <v>12</v>
      </c>
      <c r="T5421" s="3">
        <v>12</v>
      </c>
      <c r="U5421" s="3">
        <v>9.3000000000000007</v>
      </c>
      <c r="V5421" s="2" t="s">
        <v>235</v>
      </c>
      <c r="W5421" s="2" t="s">
        <v>236</v>
      </c>
      <c r="X5421" s="2" t="s">
        <v>419</v>
      </c>
      <c r="Y5421" s="19" t="str">
        <f>VLOOKUP(G5421,'Verweis Kd-Gruppe'!$A$2:$B$8,2,FALSE)</f>
        <v>GRK</v>
      </c>
      <c r="Z5421" s="19" t="str">
        <f>VLOOKUP(J5421,'Verweis Art-Gruppe'!$A$2:$B$15,2,FALSE)</f>
        <v>Geräte</v>
      </c>
      <c r="AA5421" s="19" t="str">
        <f>VLOOKUP(W5421,'Verweis Vertreter'!$A$2:$B$24,2,FALSE)</f>
        <v>Patrick Verfürth</v>
      </c>
      <c r="AB5421" s="12">
        <f t="shared" si="756"/>
        <v>1</v>
      </c>
      <c r="AC5421" s="12">
        <f t="shared" si="761"/>
        <v>117</v>
      </c>
      <c r="AD5421" s="12">
        <f t="shared" si="762"/>
        <v>129</v>
      </c>
      <c r="AE5421" s="12">
        <f t="shared" si="757"/>
        <v>129</v>
      </c>
      <c r="AF5421" s="12">
        <f t="shared" si="758"/>
        <v>12</v>
      </c>
      <c r="AG5421" s="12">
        <f t="shared" si="759"/>
        <v>12</v>
      </c>
      <c r="AH5421" s="9">
        <f t="shared" si="763"/>
        <v>9.3023255813953487E-2</v>
      </c>
      <c r="AI5421" s="14">
        <f>VLOOKUP(E5421,'Verweis Faktor'!$A:$B,2,FALSE)</f>
        <v>1</v>
      </c>
      <c r="AJ5421" s="14"/>
      <c r="AK5421" s="14" t="str">
        <f>IF(AL5421="Ja","Versandkosten",VLOOKUP(E5421,'Verweis Belegart'!$A$2:$B$9,2,FALSE))</f>
        <v>Hardware</v>
      </c>
      <c r="AL5421" s="14" t="str">
        <f t="shared" si="764"/>
        <v>Nein</v>
      </c>
      <c r="AM5421" s="14" t="str">
        <f t="shared" si="760"/>
        <v>Positiv</v>
      </c>
    </row>
    <row r="5422" spans="1:39" ht="17.25" customHeight="1" x14ac:dyDescent="0.35">
      <c r="A5422" s="17">
        <v>14574962</v>
      </c>
      <c r="B5422" s="2" t="s">
        <v>2608</v>
      </c>
      <c r="C5422" s="1">
        <v>2025001</v>
      </c>
      <c r="D5422" s="1">
        <v>2001351</v>
      </c>
      <c r="E5422" s="2" t="s">
        <v>34</v>
      </c>
      <c r="F5422" s="2" t="s">
        <v>182</v>
      </c>
      <c r="G5422" s="2" t="s">
        <v>66</v>
      </c>
      <c r="H5422" s="2" t="s">
        <v>315</v>
      </c>
      <c r="I5422" s="2" t="s">
        <v>316</v>
      </c>
      <c r="J5422" s="2" t="s">
        <v>103</v>
      </c>
      <c r="K5422" s="2" t="s">
        <v>28</v>
      </c>
      <c r="L5422" s="2" t="s">
        <v>2443</v>
      </c>
      <c r="M5422" s="2" t="s">
        <v>2444</v>
      </c>
      <c r="N5422" s="2" t="s">
        <v>58</v>
      </c>
      <c r="O5422" s="3">
        <v>2</v>
      </c>
      <c r="P5422" s="3">
        <v>610</v>
      </c>
      <c r="Q5422" s="3">
        <v>625</v>
      </c>
      <c r="R5422" s="3">
        <v>1250</v>
      </c>
      <c r="S5422" s="3">
        <v>15</v>
      </c>
      <c r="T5422" s="3">
        <v>30</v>
      </c>
      <c r="U5422" s="3">
        <v>2.4</v>
      </c>
      <c r="V5422" s="2" t="s">
        <v>123</v>
      </c>
      <c r="W5422" s="2" t="s">
        <v>124</v>
      </c>
      <c r="X5422" s="2" t="s">
        <v>72</v>
      </c>
      <c r="Y5422" s="19" t="str">
        <f>VLOOKUP(G5422,'Verweis Kd-Gruppe'!$A$2:$B$8,2,FALSE)</f>
        <v>EXP</v>
      </c>
      <c r="Z5422" s="19" t="str">
        <f>VLOOKUP(J5422,'Verweis Art-Gruppe'!$A$2:$B$15,2,FALSE)</f>
        <v>Geräte</v>
      </c>
      <c r="AA5422" s="19" t="str">
        <f>VLOOKUP(W5422,'Verweis Vertreter'!$A$2:$B$24,2,FALSE)</f>
        <v>Antonio Vuolo</v>
      </c>
      <c r="AB5422" s="12">
        <f t="shared" si="756"/>
        <v>2</v>
      </c>
      <c r="AC5422" s="12">
        <f t="shared" si="761"/>
        <v>610</v>
      </c>
      <c r="AD5422" s="12">
        <f t="shared" si="762"/>
        <v>625</v>
      </c>
      <c r="AE5422" s="12">
        <f t="shared" si="757"/>
        <v>1250</v>
      </c>
      <c r="AF5422" s="12">
        <f t="shared" si="758"/>
        <v>15</v>
      </c>
      <c r="AG5422" s="12">
        <f t="shared" si="759"/>
        <v>30</v>
      </c>
      <c r="AH5422" s="9">
        <f t="shared" si="763"/>
        <v>2.4E-2</v>
      </c>
      <c r="AI5422" s="14">
        <f>VLOOKUP(E5422,'Verweis Faktor'!$A:$B,2,FALSE)</f>
        <v>1</v>
      </c>
      <c r="AJ5422" s="14"/>
      <c r="AK5422" s="14" t="str">
        <f>IF(AL5422="Ja","Versandkosten",VLOOKUP(E5422,'Verweis Belegart'!$A$2:$B$9,2,FALSE))</f>
        <v>Hardware</v>
      </c>
      <c r="AL5422" s="14" t="str">
        <f t="shared" si="764"/>
        <v>Nein</v>
      </c>
      <c r="AM5422" s="14" t="str">
        <f t="shared" si="760"/>
        <v>Positiv</v>
      </c>
    </row>
    <row r="5423" spans="1:39" ht="17.25" customHeight="1" x14ac:dyDescent="0.35">
      <c r="A5423" s="17">
        <v>14574962</v>
      </c>
      <c r="B5423" s="2" t="s">
        <v>2608</v>
      </c>
      <c r="C5423" s="1">
        <v>2025001</v>
      </c>
      <c r="D5423" s="1">
        <v>2001351</v>
      </c>
      <c r="E5423" s="2" t="s">
        <v>34</v>
      </c>
      <c r="F5423" s="2" t="s">
        <v>182</v>
      </c>
      <c r="G5423" s="2" t="s">
        <v>66</v>
      </c>
      <c r="H5423" s="2" t="s">
        <v>315</v>
      </c>
      <c r="I5423" s="2" t="s">
        <v>316</v>
      </c>
      <c r="J5423" s="2" t="s">
        <v>103</v>
      </c>
      <c r="K5423" s="2" t="s">
        <v>45</v>
      </c>
      <c r="L5423" s="2" t="s">
        <v>2416</v>
      </c>
      <c r="M5423" s="2" t="s">
        <v>2417</v>
      </c>
      <c r="N5423" s="2" t="s">
        <v>58</v>
      </c>
      <c r="O5423" s="3">
        <v>1</v>
      </c>
      <c r="P5423" s="3">
        <v>610</v>
      </c>
      <c r="Q5423" s="3">
        <v>625</v>
      </c>
      <c r="R5423" s="3">
        <v>625</v>
      </c>
      <c r="S5423" s="3">
        <v>15</v>
      </c>
      <c r="T5423" s="3">
        <v>15</v>
      </c>
      <c r="U5423" s="3">
        <v>2.4</v>
      </c>
      <c r="V5423" s="2" t="s">
        <v>123</v>
      </c>
      <c r="W5423" s="2" t="s">
        <v>124</v>
      </c>
      <c r="X5423" s="2" t="s">
        <v>72</v>
      </c>
      <c r="Y5423" s="19" t="str">
        <f>VLOOKUP(G5423,'Verweis Kd-Gruppe'!$A$2:$B$8,2,FALSE)</f>
        <v>EXP</v>
      </c>
      <c r="Z5423" s="19" t="str">
        <f>VLOOKUP(J5423,'Verweis Art-Gruppe'!$A$2:$B$15,2,FALSE)</f>
        <v>Geräte</v>
      </c>
      <c r="AA5423" s="19" t="str">
        <f>VLOOKUP(W5423,'Verweis Vertreter'!$A$2:$B$24,2,FALSE)</f>
        <v>Antonio Vuolo</v>
      </c>
      <c r="AB5423" s="12">
        <f t="shared" si="756"/>
        <v>1</v>
      </c>
      <c r="AC5423" s="12">
        <f t="shared" si="761"/>
        <v>610</v>
      </c>
      <c r="AD5423" s="12">
        <f t="shared" si="762"/>
        <v>625</v>
      </c>
      <c r="AE5423" s="12">
        <f t="shared" si="757"/>
        <v>625</v>
      </c>
      <c r="AF5423" s="12">
        <f t="shared" si="758"/>
        <v>15</v>
      </c>
      <c r="AG5423" s="12">
        <f t="shared" si="759"/>
        <v>15</v>
      </c>
      <c r="AH5423" s="9">
        <f t="shared" si="763"/>
        <v>2.4E-2</v>
      </c>
      <c r="AI5423" s="14">
        <f>VLOOKUP(E5423,'Verweis Faktor'!$A:$B,2,FALSE)</f>
        <v>1</v>
      </c>
      <c r="AJ5423" s="14"/>
      <c r="AK5423" s="14" t="str">
        <f>IF(AL5423="Ja","Versandkosten",VLOOKUP(E5423,'Verweis Belegart'!$A$2:$B$9,2,FALSE))</f>
        <v>Hardware</v>
      </c>
      <c r="AL5423" s="14" t="str">
        <f t="shared" si="764"/>
        <v>Nein</v>
      </c>
      <c r="AM5423" s="14" t="str">
        <f t="shared" si="760"/>
        <v>Positiv</v>
      </c>
    </row>
    <row r="5424" spans="1:39" ht="17.25" customHeight="1" x14ac:dyDescent="0.35">
      <c r="A5424" s="17">
        <v>14574962</v>
      </c>
      <c r="B5424" s="2" t="s">
        <v>2608</v>
      </c>
      <c r="C5424" s="1">
        <v>2025001</v>
      </c>
      <c r="D5424" s="1">
        <v>2001351</v>
      </c>
      <c r="E5424" s="2" t="s">
        <v>34</v>
      </c>
      <c r="F5424" s="2" t="s">
        <v>182</v>
      </c>
      <c r="G5424" s="2" t="s">
        <v>66</v>
      </c>
      <c r="H5424" s="2" t="s">
        <v>315</v>
      </c>
      <c r="I5424" s="2" t="s">
        <v>316</v>
      </c>
      <c r="J5424" s="2" t="s">
        <v>103</v>
      </c>
      <c r="K5424" s="2" t="s">
        <v>49</v>
      </c>
      <c r="L5424" s="2" t="s">
        <v>2449</v>
      </c>
      <c r="M5424" s="2" t="s">
        <v>2450</v>
      </c>
      <c r="N5424" s="2" t="s">
        <v>58</v>
      </c>
      <c r="O5424" s="3">
        <v>2</v>
      </c>
      <c r="P5424" s="3">
        <v>610</v>
      </c>
      <c r="Q5424" s="3">
        <v>620</v>
      </c>
      <c r="R5424" s="3">
        <v>1240</v>
      </c>
      <c r="S5424" s="3">
        <v>10</v>
      </c>
      <c r="T5424" s="3">
        <v>20</v>
      </c>
      <c r="U5424" s="3">
        <v>1.61</v>
      </c>
      <c r="V5424" s="2" t="s">
        <v>123</v>
      </c>
      <c r="W5424" s="2" t="s">
        <v>124</v>
      </c>
      <c r="X5424" s="2" t="s">
        <v>72</v>
      </c>
      <c r="Y5424" s="19" t="str">
        <f>VLOOKUP(G5424,'Verweis Kd-Gruppe'!$A$2:$B$8,2,FALSE)</f>
        <v>EXP</v>
      </c>
      <c r="Z5424" s="19" t="str">
        <f>VLOOKUP(J5424,'Verweis Art-Gruppe'!$A$2:$B$15,2,FALSE)</f>
        <v>Geräte</v>
      </c>
      <c r="AA5424" s="19" t="str">
        <f>VLOOKUP(W5424,'Verweis Vertreter'!$A$2:$B$24,2,FALSE)</f>
        <v>Antonio Vuolo</v>
      </c>
      <c r="AB5424" s="12">
        <f t="shared" si="756"/>
        <v>2</v>
      </c>
      <c r="AC5424" s="12">
        <f t="shared" si="761"/>
        <v>610</v>
      </c>
      <c r="AD5424" s="12">
        <f t="shared" si="762"/>
        <v>620</v>
      </c>
      <c r="AE5424" s="12">
        <f t="shared" si="757"/>
        <v>1240</v>
      </c>
      <c r="AF5424" s="12">
        <f t="shared" si="758"/>
        <v>10</v>
      </c>
      <c r="AG5424" s="12">
        <f t="shared" si="759"/>
        <v>20</v>
      </c>
      <c r="AH5424" s="9">
        <f t="shared" si="763"/>
        <v>1.6129032258064516E-2</v>
      </c>
      <c r="AI5424" s="14">
        <f>VLOOKUP(E5424,'Verweis Faktor'!$A:$B,2,FALSE)</f>
        <v>1</v>
      </c>
      <c r="AJ5424" s="14"/>
      <c r="AK5424" s="14" t="str">
        <f>IF(AL5424="Ja","Versandkosten",VLOOKUP(E5424,'Verweis Belegart'!$A$2:$B$9,2,FALSE))</f>
        <v>Hardware</v>
      </c>
      <c r="AL5424" s="14" t="str">
        <f t="shared" si="764"/>
        <v>Nein</v>
      </c>
      <c r="AM5424" s="14" t="str">
        <f t="shared" si="760"/>
        <v>Positiv</v>
      </c>
    </row>
    <row r="5425" spans="1:39" ht="17.25" customHeight="1" x14ac:dyDescent="0.35">
      <c r="A5425" s="17">
        <v>14574962</v>
      </c>
      <c r="B5425" s="2" t="s">
        <v>2608</v>
      </c>
      <c r="C5425" s="1">
        <v>2025001</v>
      </c>
      <c r="D5425" s="1">
        <v>2001351</v>
      </c>
      <c r="E5425" s="2" t="s">
        <v>34</v>
      </c>
      <c r="F5425" s="2" t="s">
        <v>182</v>
      </c>
      <c r="G5425" s="2" t="s">
        <v>66</v>
      </c>
      <c r="H5425" s="2" t="s">
        <v>315</v>
      </c>
      <c r="I5425" s="2" t="s">
        <v>316</v>
      </c>
      <c r="J5425" s="2" t="s">
        <v>304</v>
      </c>
      <c r="K5425" s="2" t="s">
        <v>79</v>
      </c>
      <c r="L5425" s="2" t="s">
        <v>932</v>
      </c>
      <c r="M5425" s="2" t="s">
        <v>933</v>
      </c>
      <c r="N5425" s="2" t="s">
        <v>322</v>
      </c>
      <c r="O5425" s="3">
        <v>1</v>
      </c>
      <c r="P5425" s="3">
        <v>78.2</v>
      </c>
      <c r="Q5425" s="3">
        <v>80</v>
      </c>
      <c r="R5425" s="3">
        <v>80</v>
      </c>
      <c r="S5425" s="3">
        <v>1.8</v>
      </c>
      <c r="T5425" s="3">
        <v>1.8</v>
      </c>
      <c r="U5425" s="3">
        <v>2.25</v>
      </c>
      <c r="V5425" s="2" t="s">
        <v>123</v>
      </c>
      <c r="W5425" s="2" t="s">
        <v>124</v>
      </c>
      <c r="X5425" s="2" t="s">
        <v>72</v>
      </c>
      <c r="Y5425" s="19" t="str">
        <f>VLOOKUP(G5425,'Verweis Kd-Gruppe'!$A$2:$B$8,2,FALSE)</f>
        <v>EXP</v>
      </c>
      <c r="Z5425" s="19" t="str">
        <f>VLOOKUP(J5425,'Verweis Art-Gruppe'!$A$2:$B$15,2,FALSE)</f>
        <v>Zubehör</v>
      </c>
      <c r="AA5425" s="19" t="str">
        <f>VLOOKUP(W5425,'Verweis Vertreter'!$A$2:$B$24,2,FALSE)</f>
        <v>Antonio Vuolo</v>
      </c>
      <c r="AB5425" s="12">
        <f t="shared" si="756"/>
        <v>1</v>
      </c>
      <c r="AC5425" s="12">
        <f t="shared" si="761"/>
        <v>78.2</v>
      </c>
      <c r="AD5425" s="12">
        <f t="shared" si="762"/>
        <v>80</v>
      </c>
      <c r="AE5425" s="12">
        <f t="shared" si="757"/>
        <v>80</v>
      </c>
      <c r="AF5425" s="12">
        <f t="shared" si="758"/>
        <v>1.8</v>
      </c>
      <c r="AG5425" s="12">
        <f t="shared" si="759"/>
        <v>1.8</v>
      </c>
      <c r="AH5425" s="9">
        <f t="shared" si="763"/>
        <v>2.2499999999999999E-2</v>
      </c>
      <c r="AI5425" s="14">
        <f>VLOOKUP(E5425,'Verweis Faktor'!$A:$B,2,FALSE)</f>
        <v>1</v>
      </c>
      <c r="AJ5425" s="14"/>
      <c r="AK5425" s="14" t="str">
        <f>IF(AL5425="Ja","Versandkosten",VLOOKUP(E5425,'Verweis Belegart'!$A$2:$B$9,2,FALSE))</f>
        <v>Hardware</v>
      </c>
      <c r="AL5425" s="14" t="str">
        <f t="shared" si="764"/>
        <v>Nein</v>
      </c>
      <c r="AM5425" s="14" t="str">
        <f t="shared" si="760"/>
        <v>Positiv</v>
      </c>
    </row>
    <row r="5426" spans="1:39" ht="17.25" customHeight="1" x14ac:dyDescent="0.35">
      <c r="A5426" s="17">
        <v>14574962</v>
      </c>
      <c r="B5426" s="2" t="s">
        <v>2608</v>
      </c>
      <c r="C5426" s="1">
        <v>2025001</v>
      </c>
      <c r="D5426" s="1">
        <v>2001351</v>
      </c>
      <c r="E5426" s="2" t="s">
        <v>34</v>
      </c>
      <c r="F5426" s="2" t="s">
        <v>182</v>
      </c>
      <c r="G5426" s="2" t="s">
        <v>66</v>
      </c>
      <c r="H5426" s="2" t="s">
        <v>315</v>
      </c>
      <c r="I5426" s="2" t="s">
        <v>316</v>
      </c>
      <c r="J5426" s="2" t="s">
        <v>103</v>
      </c>
      <c r="K5426" s="2" t="s">
        <v>83</v>
      </c>
      <c r="L5426" s="2" t="s">
        <v>284</v>
      </c>
      <c r="M5426" s="2" t="s">
        <v>285</v>
      </c>
      <c r="N5426" s="2" t="s">
        <v>286</v>
      </c>
      <c r="O5426" s="3">
        <v>2</v>
      </c>
      <c r="P5426" s="3">
        <v>703</v>
      </c>
      <c r="Q5426" s="3">
        <v>720</v>
      </c>
      <c r="R5426" s="3">
        <v>1440</v>
      </c>
      <c r="S5426" s="3">
        <v>17</v>
      </c>
      <c r="T5426" s="3">
        <v>34</v>
      </c>
      <c r="U5426" s="3">
        <v>2.36</v>
      </c>
      <c r="V5426" s="2" t="s">
        <v>123</v>
      </c>
      <c r="W5426" s="2" t="s">
        <v>124</v>
      </c>
      <c r="X5426" s="2" t="s">
        <v>72</v>
      </c>
      <c r="Y5426" s="19" t="str">
        <f>VLOOKUP(G5426,'Verweis Kd-Gruppe'!$A$2:$B$8,2,FALSE)</f>
        <v>EXP</v>
      </c>
      <c r="Z5426" s="19" t="str">
        <f>VLOOKUP(J5426,'Verweis Art-Gruppe'!$A$2:$B$15,2,FALSE)</f>
        <v>Geräte</v>
      </c>
      <c r="AA5426" s="19" t="str">
        <f>VLOOKUP(W5426,'Verweis Vertreter'!$A$2:$B$24,2,FALSE)</f>
        <v>Antonio Vuolo</v>
      </c>
      <c r="AB5426" s="12">
        <f t="shared" si="756"/>
        <v>2</v>
      </c>
      <c r="AC5426" s="12">
        <f t="shared" si="761"/>
        <v>703</v>
      </c>
      <c r="AD5426" s="12">
        <f t="shared" si="762"/>
        <v>720</v>
      </c>
      <c r="AE5426" s="12">
        <f t="shared" si="757"/>
        <v>1440</v>
      </c>
      <c r="AF5426" s="12">
        <f t="shared" si="758"/>
        <v>17</v>
      </c>
      <c r="AG5426" s="12">
        <f t="shared" si="759"/>
        <v>34</v>
      </c>
      <c r="AH5426" s="9">
        <f t="shared" si="763"/>
        <v>2.361111111111111E-2</v>
      </c>
      <c r="AI5426" s="14">
        <f>VLOOKUP(E5426,'Verweis Faktor'!$A:$B,2,FALSE)</f>
        <v>1</v>
      </c>
      <c r="AJ5426" s="14"/>
      <c r="AK5426" s="14" t="str">
        <f>IF(AL5426="Ja","Versandkosten",VLOOKUP(E5426,'Verweis Belegart'!$A$2:$B$9,2,FALSE))</f>
        <v>Hardware</v>
      </c>
      <c r="AL5426" s="14" t="str">
        <f t="shared" si="764"/>
        <v>Nein</v>
      </c>
      <c r="AM5426" s="14" t="str">
        <f t="shared" si="760"/>
        <v>Positiv</v>
      </c>
    </row>
    <row r="5427" spans="1:39" ht="17.25" customHeight="1" x14ac:dyDescent="0.35">
      <c r="A5427" s="17">
        <v>14574962</v>
      </c>
      <c r="B5427" s="2" t="s">
        <v>2608</v>
      </c>
      <c r="C5427" s="1">
        <v>2025001</v>
      </c>
      <c r="D5427" s="1">
        <v>2001351</v>
      </c>
      <c r="E5427" s="2" t="s">
        <v>34</v>
      </c>
      <c r="F5427" s="2" t="s">
        <v>182</v>
      </c>
      <c r="G5427" s="2" t="s">
        <v>66</v>
      </c>
      <c r="H5427" s="2" t="s">
        <v>315</v>
      </c>
      <c r="I5427" s="2" t="s">
        <v>316</v>
      </c>
      <c r="J5427" s="2" t="s">
        <v>103</v>
      </c>
      <c r="K5427" s="2" t="s">
        <v>87</v>
      </c>
      <c r="L5427" s="2" t="s">
        <v>2624</v>
      </c>
      <c r="M5427" s="2" t="s">
        <v>2625</v>
      </c>
      <c r="N5427" s="2" t="s">
        <v>2626</v>
      </c>
      <c r="O5427" s="3">
        <v>4</v>
      </c>
      <c r="P5427" s="3">
        <v>529</v>
      </c>
      <c r="Q5427" s="3">
        <v>545</v>
      </c>
      <c r="R5427" s="3">
        <v>2180</v>
      </c>
      <c r="S5427" s="3">
        <v>16</v>
      </c>
      <c r="T5427" s="3">
        <v>64</v>
      </c>
      <c r="U5427" s="3">
        <v>2.93</v>
      </c>
      <c r="V5427" s="2" t="s">
        <v>123</v>
      </c>
      <c r="W5427" s="2" t="s">
        <v>124</v>
      </c>
      <c r="X5427" s="2" t="s">
        <v>72</v>
      </c>
      <c r="Y5427" s="19" t="str">
        <f>VLOOKUP(G5427,'Verweis Kd-Gruppe'!$A$2:$B$8,2,FALSE)</f>
        <v>EXP</v>
      </c>
      <c r="Z5427" s="19" t="str">
        <f>VLOOKUP(J5427,'Verweis Art-Gruppe'!$A$2:$B$15,2,FALSE)</f>
        <v>Geräte</v>
      </c>
      <c r="AA5427" s="19" t="str">
        <f>VLOOKUP(W5427,'Verweis Vertreter'!$A$2:$B$24,2,FALSE)</f>
        <v>Antonio Vuolo</v>
      </c>
      <c r="AB5427" s="12">
        <f t="shared" si="756"/>
        <v>4</v>
      </c>
      <c r="AC5427" s="12">
        <f t="shared" si="761"/>
        <v>529</v>
      </c>
      <c r="AD5427" s="12">
        <f t="shared" si="762"/>
        <v>545</v>
      </c>
      <c r="AE5427" s="12">
        <f t="shared" si="757"/>
        <v>2180</v>
      </c>
      <c r="AF5427" s="12">
        <f t="shared" si="758"/>
        <v>16</v>
      </c>
      <c r="AG5427" s="12">
        <f t="shared" si="759"/>
        <v>64</v>
      </c>
      <c r="AH5427" s="9">
        <f t="shared" si="763"/>
        <v>2.9357798165137616E-2</v>
      </c>
      <c r="AI5427" s="14">
        <f>VLOOKUP(E5427,'Verweis Faktor'!$A:$B,2,FALSE)</f>
        <v>1</v>
      </c>
      <c r="AJ5427" s="14"/>
      <c r="AK5427" s="14" t="str">
        <f>IF(AL5427="Ja","Versandkosten",VLOOKUP(E5427,'Verweis Belegart'!$A$2:$B$9,2,FALSE))</f>
        <v>Hardware</v>
      </c>
      <c r="AL5427" s="14" t="str">
        <f t="shared" si="764"/>
        <v>Nein</v>
      </c>
      <c r="AM5427" s="14" t="str">
        <f t="shared" si="760"/>
        <v>Positiv</v>
      </c>
    </row>
    <row r="5428" spans="1:39" ht="17.25" customHeight="1" x14ac:dyDescent="0.35">
      <c r="A5428" s="17">
        <v>14574962</v>
      </c>
      <c r="B5428" s="2" t="s">
        <v>2608</v>
      </c>
      <c r="C5428" s="1">
        <v>2025001</v>
      </c>
      <c r="D5428" s="1">
        <v>2001351</v>
      </c>
      <c r="E5428" s="2" t="s">
        <v>34</v>
      </c>
      <c r="F5428" s="2" t="s">
        <v>182</v>
      </c>
      <c r="G5428" s="2" t="s">
        <v>66</v>
      </c>
      <c r="H5428" s="2" t="s">
        <v>315</v>
      </c>
      <c r="I5428" s="2" t="s">
        <v>316</v>
      </c>
      <c r="J5428" s="2" t="s">
        <v>103</v>
      </c>
      <c r="K5428" s="2" t="s">
        <v>91</v>
      </c>
      <c r="L5428" s="2" t="s">
        <v>100</v>
      </c>
      <c r="M5428" s="2" t="s">
        <v>101</v>
      </c>
      <c r="N5428" s="2" t="s">
        <v>102</v>
      </c>
      <c r="O5428" s="3">
        <v>1</v>
      </c>
      <c r="P5428" s="3">
        <v>814</v>
      </c>
      <c r="Q5428" s="3">
        <v>840</v>
      </c>
      <c r="R5428" s="3">
        <v>840</v>
      </c>
      <c r="S5428" s="3">
        <v>26</v>
      </c>
      <c r="T5428" s="3">
        <v>26</v>
      </c>
      <c r="U5428" s="3">
        <v>3.09</v>
      </c>
      <c r="V5428" s="2" t="s">
        <v>123</v>
      </c>
      <c r="W5428" s="2" t="s">
        <v>124</v>
      </c>
      <c r="X5428" s="2" t="s">
        <v>72</v>
      </c>
      <c r="Y5428" s="19" t="str">
        <f>VLOOKUP(G5428,'Verweis Kd-Gruppe'!$A$2:$B$8,2,FALSE)</f>
        <v>EXP</v>
      </c>
      <c r="Z5428" s="19" t="str">
        <f>VLOOKUP(J5428,'Verweis Art-Gruppe'!$A$2:$B$15,2,FALSE)</f>
        <v>Geräte</v>
      </c>
      <c r="AA5428" s="19" t="str">
        <f>VLOOKUP(W5428,'Verweis Vertreter'!$A$2:$B$24,2,FALSE)</f>
        <v>Antonio Vuolo</v>
      </c>
      <c r="AB5428" s="12">
        <f t="shared" si="756"/>
        <v>1</v>
      </c>
      <c r="AC5428" s="12">
        <f t="shared" si="761"/>
        <v>814</v>
      </c>
      <c r="AD5428" s="12">
        <f t="shared" si="762"/>
        <v>840</v>
      </c>
      <c r="AE5428" s="12">
        <f t="shared" si="757"/>
        <v>840</v>
      </c>
      <c r="AF5428" s="12">
        <f t="shared" si="758"/>
        <v>26</v>
      </c>
      <c r="AG5428" s="12">
        <f t="shared" si="759"/>
        <v>26</v>
      </c>
      <c r="AH5428" s="9">
        <f t="shared" si="763"/>
        <v>3.0952380952380953E-2</v>
      </c>
      <c r="AI5428" s="14">
        <f>VLOOKUP(E5428,'Verweis Faktor'!$A:$B,2,FALSE)</f>
        <v>1</v>
      </c>
      <c r="AJ5428" s="14"/>
      <c r="AK5428" s="14" t="str">
        <f>IF(AL5428="Ja","Versandkosten",VLOOKUP(E5428,'Verweis Belegart'!$A$2:$B$9,2,FALSE))</f>
        <v>Hardware</v>
      </c>
      <c r="AL5428" s="14" t="str">
        <f t="shared" si="764"/>
        <v>Nein</v>
      </c>
      <c r="AM5428" s="14" t="str">
        <f t="shared" si="760"/>
        <v>Positiv</v>
      </c>
    </row>
    <row r="5429" spans="1:39" ht="17.25" customHeight="1" x14ac:dyDescent="0.35">
      <c r="A5429" s="17">
        <v>14574962</v>
      </c>
      <c r="B5429" s="2" t="s">
        <v>2608</v>
      </c>
      <c r="C5429" s="1">
        <v>2025001</v>
      </c>
      <c r="D5429" s="1">
        <v>2001351</v>
      </c>
      <c r="E5429" s="2" t="s">
        <v>34</v>
      </c>
      <c r="F5429" s="2" t="s">
        <v>182</v>
      </c>
      <c r="G5429" s="2" t="s">
        <v>66</v>
      </c>
      <c r="H5429" s="2" t="s">
        <v>315</v>
      </c>
      <c r="I5429" s="2" t="s">
        <v>316</v>
      </c>
      <c r="J5429" s="2" t="s">
        <v>103</v>
      </c>
      <c r="K5429" s="2" t="s">
        <v>95</v>
      </c>
      <c r="L5429" s="2" t="s">
        <v>1808</v>
      </c>
      <c r="M5429" s="2" t="s">
        <v>1809</v>
      </c>
      <c r="N5429" s="2" t="s">
        <v>139</v>
      </c>
      <c r="O5429" s="3">
        <v>3</v>
      </c>
      <c r="P5429" s="3">
        <v>699.65219999999999</v>
      </c>
      <c r="Q5429" s="3">
        <v>710</v>
      </c>
      <c r="R5429" s="3">
        <v>2130</v>
      </c>
      <c r="S5429" s="3">
        <v>10.347799999999999</v>
      </c>
      <c r="T5429" s="3">
        <v>31.04</v>
      </c>
      <c r="U5429" s="3">
        <v>1.45</v>
      </c>
      <c r="V5429" s="2" t="s">
        <v>123</v>
      </c>
      <c r="W5429" s="2" t="s">
        <v>124</v>
      </c>
      <c r="X5429" s="2" t="s">
        <v>72</v>
      </c>
      <c r="Y5429" s="19" t="str">
        <f>VLOOKUP(G5429,'Verweis Kd-Gruppe'!$A$2:$B$8,2,FALSE)</f>
        <v>EXP</v>
      </c>
      <c r="Z5429" s="19" t="str">
        <f>VLOOKUP(J5429,'Verweis Art-Gruppe'!$A$2:$B$15,2,FALSE)</f>
        <v>Geräte</v>
      </c>
      <c r="AA5429" s="19" t="str">
        <f>VLOOKUP(W5429,'Verweis Vertreter'!$A$2:$B$24,2,FALSE)</f>
        <v>Antonio Vuolo</v>
      </c>
      <c r="AB5429" s="12">
        <f t="shared" si="756"/>
        <v>3</v>
      </c>
      <c r="AC5429" s="12">
        <f t="shared" si="761"/>
        <v>699.65219999999999</v>
      </c>
      <c r="AD5429" s="12">
        <f t="shared" si="762"/>
        <v>710</v>
      </c>
      <c r="AE5429" s="12">
        <f t="shared" si="757"/>
        <v>2130</v>
      </c>
      <c r="AF5429" s="12">
        <f t="shared" si="758"/>
        <v>10.347799999999999</v>
      </c>
      <c r="AG5429" s="12">
        <f t="shared" si="759"/>
        <v>31.04</v>
      </c>
      <c r="AH5429" s="9">
        <f t="shared" si="763"/>
        <v>1.4572769953051642E-2</v>
      </c>
      <c r="AI5429" s="14">
        <f>VLOOKUP(E5429,'Verweis Faktor'!$A:$B,2,FALSE)</f>
        <v>1</v>
      </c>
      <c r="AJ5429" s="14"/>
      <c r="AK5429" s="14" t="str">
        <f>IF(AL5429="Ja","Versandkosten",VLOOKUP(E5429,'Verweis Belegart'!$A$2:$B$9,2,FALSE))</f>
        <v>Hardware</v>
      </c>
      <c r="AL5429" s="14" t="str">
        <f t="shared" si="764"/>
        <v>Nein</v>
      </c>
      <c r="AM5429" s="14" t="str">
        <f t="shared" si="760"/>
        <v>Positiv</v>
      </c>
    </row>
    <row r="5430" spans="1:39" ht="17.25" customHeight="1" x14ac:dyDescent="0.35">
      <c r="A5430" s="17">
        <v>14574962</v>
      </c>
      <c r="B5430" s="2" t="s">
        <v>2608</v>
      </c>
      <c r="C5430" s="1">
        <v>2025001</v>
      </c>
      <c r="D5430" s="1">
        <v>2001351</v>
      </c>
      <c r="E5430" s="2" t="s">
        <v>34</v>
      </c>
      <c r="F5430" s="2" t="s">
        <v>182</v>
      </c>
      <c r="G5430" s="2" t="s">
        <v>66</v>
      </c>
      <c r="H5430" s="2" t="s">
        <v>315</v>
      </c>
      <c r="I5430" s="2" t="s">
        <v>316</v>
      </c>
      <c r="J5430" s="2" t="s">
        <v>103</v>
      </c>
      <c r="K5430" s="2" t="s">
        <v>99</v>
      </c>
      <c r="L5430" s="2" t="s">
        <v>631</v>
      </c>
      <c r="M5430" s="2" t="s">
        <v>632</v>
      </c>
      <c r="N5430" s="2" t="s">
        <v>379</v>
      </c>
      <c r="O5430" s="3">
        <v>1</v>
      </c>
      <c r="P5430" s="3">
        <v>417</v>
      </c>
      <c r="Q5430" s="3">
        <v>435</v>
      </c>
      <c r="R5430" s="3">
        <v>435</v>
      </c>
      <c r="S5430" s="3">
        <v>18</v>
      </c>
      <c r="T5430" s="3">
        <v>18</v>
      </c>
      <c r="U5430" s="3">
        <v>4.13</v>
      </c>
      <c r="V5430" s="2" t="s">
        <v>123</v>
      </c>
      <c r="W5430" s="2" t="s">
        <v>124</v>
      </c>
      <c r="X5430" s="2" t="s">
        <v>72</v>
      </c>
      <c r="Y5430" s="19" t="str">
        <f>VLOOKUP(G5430,'Verweis Kd-Gruppe'!$A$2:$B$8,2,FALSE)</f>
        <v>EXP</v>
      </c>
      <c r="Z5430" s="19" t="str">
        <f>VLOOKUP(J5430,'Verweis Art-Gruppe'!$A$2:$B$15,2,FALSE)</f>
        <v>Geräte</v>
      </c>
      <c r="AA5430" s="19" t="str">
        <f>VLOOKUP(W5430,'Verweis Vertreter'!$A$2:$B$24,2,FALSE)</f>
        <v>Antonio Vuolo</v>
      </c>
      <c r="AB5430" s="12">
        <f t="shared" si="756"/>
        <v>1</v>
      </c>
      <c r="AC5430" s="12">
        <f t="shared" si="761"/>
        <v>417</v>
      </c>
      <c r="AD5430" s="12">
        <f t="shared" si="762"/>
        <v>435</v>
      </c>
      <c r="AE5430" s="12">
        <f t="shared" si="757"/>
        <v>435</v>
      </c>
      <c r="AF5430" s="12">
        <f t="shared" si="758"/>
        <v>18</v>
      </c>
      <c r="AG5430" s="12">
        <f t="shared" si="759"/>
        <v>18</v>
      </c>
      <c r="AH5430" s="9">
        <f t="shared" si="763"/>
        <v>4.1379310344827586E-2</v>
      </c>
      <c r="AI5430" s="14">
        <f>VLOOKUP(E5430,'Verweis Faktor'!$A:$B,2,FALSE)</f>
        <v>1</v>
      </c>
      <c r="AJ5430" s="14"/>
      <c r="AK5430" s="14" t="str">
        <f>IF(AL5430="Ja","Versandkosten",VLOOKUP(E5430,'Verweis Belegart'!$A$2:$B$9,2,FALSE))</f>
        <v>Hardware</v>
      </c>
      <c r="AL5430" s="14" t="str">
        <f t="shared" si="764"/>
        <v>Nein</v>
      </c>
      <c r="AM5430" s="14" t="str">
        <f t="shared" si="760"/>
        <v>Positiv</v>
      </c>
    </row>
    <row r="5431" spans="1:39" ht="17.25" customHeight="1" x14ac:dyDescent="0.35">
      <c r="A5431" s="17">
        <v>14574962</v>
      </c>
      <c r="B5431" s="2" t="s">
        <v>2608</v>
      </c>
      <c r="C5431" s="1">
        <v>2025001</v>
      </c>
      <c r="D5431" s="1">
        <v>2001351</v>
      </c>
      <c r="E5431" s="2" t="s">
        <v>34</v>
      </c>
      <c r="F5431" s="2" t="s">
        <v>182</v>
      </c>
      <c r="G5431" s="2" t="s">
        <v>66</v>
      </c>
      <c r="H5431" s="2" t="s">
        <v>315</v>
      </c>
      <c r="I5431" s="2" t="s">
        <v>316</v>
      </c>
      <c r="J5431" s="2" t="s">
        <v>103</v>
      </c>
      <c r="K5431" s="2" t="s">
        <v>103</v>
      </c>
      <c r="L5431" s="2" t="s">
        <v>1556</v>
      </c>
      <c r="M5431" s="2" t="s">
        <v>1557</v>
      </c>
      <c r="N5431" s="2" t="s">
        <v>481</v>
      </c>
      <c r="O5431" s="3">
        <v>5</v>
      </c>
      <c r="P5431" s="3">
        <v>109</v>
      </c>
      <c r="Q5431" s="3">
        <v>119</v>
      </c>
      <c r="R5431" s="3">
        <v>595</v>
      </c>
      <c r="S5431" s="3">
        <v>10</v>
      </c>
      <c r="T5431" s="3">
        <v>50</v>
      </c>
      <c r="U5431" s="3">
        <v>8.4</v>
      </c>
      <c r="V5431" s="2" t="s">
        <v>123</v>
      </c>
      <c r="W5431" s="2" t="s">
        <v>124</v>
      </c>
      <c r="X5431" s="2" t="s">
        <v>72</v>
      </c>
      <c r="Y5431" s="19" t="str">
        <f>VLOOKUP(G5431,'Verweis Kd-Gruppe'!$A$2:$B$8,2,FALSE)</f>
        <v>EXP</v>
      </c>
      <c r="Z5431" s="19" t="str">
        <f>VLOOKUP(J5431,'Verweis Art-Gruppe'!$A$2:$B$15,2,FALSE)</f>
        <v>Geräte</v>
      </c>
      <c r="AA5431" s="19" t="str">
        <f>VLOOKUP(W5431,'Verweis Vertreter'!$A$2:$B$24,2,FALSE)</f>
        <v>Antonio Vuolo</v>
      </c>
      <c r="AB5431" s="12">
        <f t="shared" si="756"/>
        <v>5</v>
      </c>
      <c r="AC5431" s="12">
        <f t="shared" si="761"/>
        <v>109</v>
      </c>
      <c r="AD5431" s="12">
        <f t="shared" si="762"/>
        <v>119</v>
      </c>
      <c r="AE5431" s="12">
        <f t="shared" si="757"/>
        <v>595</v>
      </c>
      <c r="AF5431" s="12">
        <f t="shared" si="758"/>
        <v>10</v>
      </c>
      <c r="AG5431" s="12">
        <f t="shared" si="759"/>
        <v>50</v>
      </c>
      <c r="AH5431" s="9">
        <f t="shared" si="763"/>
        <v>8.4033613445378158E-2</v>
      </c>
      <c r="AI5431" s="14">
        <f>VLOOKUP(E5431,'Verweis Faktor'!$A:$B,2,FALSE)</f>
        <v>1</v>
      </c>
      <c r="AJ5431" s="14"/>
      <c r="AK5431" s="14" t="str">
        <f>IF(AL5431="Ja","Versandkosten",VLOOKUP(E5431,'Verweis Belegart'!$A$2:$B$9,2,FALSE))</f>
        <v>Hardware</v>
      </c>
      <c r="AL5431" s="14" t="str">
        <f t="shared" si="764"/>
        <v>Nein</v>
      </c>
      <c r="AM5431" s="14" t="str">
        <f t="shared" si="760"/>
        <v>Positiv</v>
      </c>
    </row>
    <row r="5432" spans="1:39" ht="17.25" customHeight="1" x14ac:dyDescent="0.35">
      <c r="A5432" s="17">
        <v>14574962</v>
      </c>
      <c r="B5432" s="2" t="s">
        <v>2608</v>
      </c>
      <c r="C5432" s="1">
        <v>2025001</v>
      </c>
      <c r="D5432" s="1">
        <v>2001351</v>
      </c>
      <c r="E5432" s="2" t="s">
        <v>34</v>
      </c>
      <c r="F5432" s="2" t="s">
        <v>182</v>
      </c>
      <c r="G5432" s="2" t="s">
        <v>66</v>
      </c>
      <c r="H5432" s="2" t="s">
        <v>315</v>
      </c>
      <c r="I5432" s="2" t="s">
        <v>316</v>
      </c>
      <c r="J5432" s="2" t="s">
        <v>103</v>
      </c>
      <c r="K5432" s="2" t="s">
        <v>107</v>
      </c>
      <c r="L5432" s="2" t="s">
        <v>479</v>
      </c>
      <c r="M5432" s="2" t="s">
        <v>480</v>
      </c>
      <c r="N5432" s="2" t="s">
        <v>481</v>
      </c>
      <c r="O5432" s="3">
        <v>5</v>
      </c>
      <c r="P5432" s="3">
        <v>110.11790000000001</v>
      </c>
      <c r="Q5432" s="3">
        <v>119</v>
      </c>
      <c r="R5432" s="3">
        <v>595</v>
      </c>
      <c r="S5432" s="3">
        <v>8.8820999999999994</v>
      </c>
      <c r="T5432" s="3">
        <v>44.41</v>
      </c>
      <c r="U5432" s="3">
        <v>7.46</v>
      </c>
      <c r="V5432" s="2" t="s">
        <v>123</v>
      </c>
      <c r="W5432" s="2" t="s">
        <v>124</v>
      </c>
      <c r="X5432" s="2" t="s">
        <v>72</v>
      </c>
      <c r="Y5432" s="19" t="str">
        <f>VLOOKUP(G5432,'Verweis Kd-Gruppe'!$A$2:$B$8,2,FALSE)</f>
        <v>EXP</v>
      </c>
      <c r="Z5432" s="19" t="str">
        <f>VLOOKUP(J5432,'Verweis Art-Gruppe'!$A$2:$B$15,2,FALSE)</f>
        <v>Geräte</v>
      </c>
      <c r="AA5432" s="19" t="str">
        <f>VLOOKUP(W5432,'Verweis Vertreter'!$A$2:$B$24,2,FALSE)</f>
        <v>Antonio Vuolo</v>
      </c>
      <c r="AB5432" s="12">
        <f t="shared" si="756"/>
        <v>5</v>
      </c>
      <c r="AC5432" s="12">
        <f t="shared" si="761"/>
        <v>110.11790000000001</v>
      </c>
      <c r="AD5432" s="12">
        <f t="shared" si="762"/>
        <v>119</v>
      </c>
      <c r="AE5432" s="12">
        <f t="shared" si="757"/>
        <v>595</v>
      </c>
      <c r="AF5432" s="12">
        <f t="shared" si="758"/>
        <v>8.8820999999999994</v>
      </c>
      <c r="AG5432" s="12">
        <f t="shared" si="759"/>
        <v>44.41</v>
      </c>
      <c r="AH5432" s="9">
        <f t="shared" si="763"/>
        <v>7.4638655462184872E-2</v>
      </c>
      <c r="AI5432" s="14">
        <f>VLOOKUP(E5432,'Verweis Faktor'!$A:$B,2,FALSE)</f>
        <v>1</v>
      </c>
      <c r="AJ5432" s="14"/>
      <c r="AK5432" s="14" t="str">
        <f>IF(AL5432="Ja","Versandkosten",VLOOKUP(E5432,'Verweis Belegart'!$A$2:$B$9,2,FALSE))</f>
        <v>Hardware</v>
      </c>
      <c r="AL5432" s="14" t="str">
        <f t="shared" si="764"/>
        <v>Nein</v>
      </c>
      <c r="AM5432" s="14" t="str">
        <f t="shared" si="760"/>
        <v>Positiv</v>
      </c>
    </row>
    <row r="5433" spans="1:39" ht="17.25" customHeight="1" x14ac:dyDescent="0.35">
      <c r="A5433" s="17">
        <v>14574962</v>
      </c>
      <c r="B5433" s="2" t="s">
        <v>2608</v>
      </c>
      <c r="C5433" s="1">
        <v>2025001</v>
      </c>
      <c r="D5433" s="1">
        <v>2001351</v>
      </c>
      <c r="E5433" s="2" t="s">
        <v>34</v>
      </c>
      <c r="F5433" s="2" t="s">
        <v>182</v>
      </c>
      <c r="G5433" s="2" t="s">
        <v>66</v>
      </c>
      <c r="H5433" s="2" t="s">
        <v>315</v>
      </c>
      <c r="I5433" s="2" t="s">
        <v>316</v>
      </c>
      <c r="J5433" s="2" t="s">
        <v>304</v>
      </c>
      <c r="K5433" s="2" t="s">
        <v>111</v>
      </c>
      <c r="L5433" s="2" t="s">
        <v>656</v>
      </c>
      <c r="M5433" s="2" t="s">
        <v>657</v>
      </c>
      <c r="N5433" s="2" t="s">
        <v>200</v>
      </c>
      <c r="O5433" s="3">
        <v>1</v>
      </c>
      <c r="P5433" s="3">
        <v>660</v>
      </c>
      <c r="Q5433" s="3">
        <v>670</v>
      </c>
      <c r="R5433" s="3">
        <v>670</v>
      </c>
      <c r="S5433" s="3">
        <v>10</v>
      </c>
      <c r="T5433" s="3">
        <v>10</v>
      </c>
      <c r="U5433" s="3">
        <v>1.49</v>
      </c>
      <c r="V5433" s="2" t="s">
        <v>123</v>
      </c>
      <c r="W5433" s="2" t="s">
        <v>124</v>
      </c>
      <c r="X5433" s="2" t="s">
        <v>72</v>
      </c>
      <c r="Y5433" s="19" t="str">
        <f>VLOOKUP(G5433,'Verweis Kd-Gruppe'!$A$2:$B$8,2,FALSE)</f>
        <v>EXP</v>
      </c>
      <c r="Z5433" s="19" t="str">
        <f>VLOOKUP(J5433,'Verweis Art-Gruppe'!$A$2:$B$15,2,FALSE)</f>
        <v>Zubehör</v>
      </c>
      <c r="AA5433" s="19" t="str">
        <f>VLOOKUP(W5433,'Verweis Vertreter'!$A$2:$B$24,2,FALSE)</f>
        <v>Antonio Vuolo</v>
      </c>
      <c r="AB5433" s="12">
        <f t="shared" si="756"/>
        <v>1</v>
      </c>
      <c r="AC5433" s="12">
        <f t="shared" si="761"/>
        <v>660</v>
      </c>
      <c r="AD5433" s="12">
        <f t="shared" si="762"/>
        <v>670</v>
      </c>
      <c r="AE5433" s="12">
        <f t="shared" si="757"/>
        <v>670</v>
      </c>
      <c r="AF5433" s="12">
        <f t="shared" si="758"/>
        <v>10</v>
      </c>
      <c r="AG5433" s="12">
        <f t="shared" si="759"/>
        <v>10</v>
      </c>
      <c r="AH5433" s="9">
        <f t="shared" si="763"/>
        <v>1.4925373134328358E-2</v>
      </c>
      <c r="AI5433" s="14">
        <f>VLOOKUP(E5433,'Verweis Faktor'!$A:$B,2,FALSE)</f>
        <v>1</v>
      </c>
      <c r="AJ5433" s="14"/>
      <c r="AK5433" s="14" t="str">
        <f>IF(AL5433="Ja","Versandkosten",VLOOKUP(E5433,'Verweis Belegart'!$A$2:$B$9,2,FALSE))</f>
        <v>Hardware</v>
      </c>
      <c r="AL5433" s="14" t="str">
        <f t="shared" si="764"/>
        <v>Nein</v>
      </c>
      <c r="AM5433" s="14" t="str">
        <f t="shared" si="760"/>
        <v>Positiv</v>
      </c>
    </row>
    <row r="5434" spans="1:39" ht="17.25" customHeight="1" x14ac:dyDescent="0.35">
      <c r="A5434" s="17">
        <v>14574962</v>
      </c>
      <c r="B5434" s="2" t="s">
        <v>2608</v>
      </c>
      <c r="C5434" s="1">
        <v>2025001</v>
      </c>
      <c r="D5434" s="1">
        <v>2001351</v>
      </c>
      <c r="E5434" s="2" t="s">
        <v>34</v>
      </c>
      <c r="F5434" s="2" t="s">
        <v>182</v>
      </c>
      <c r="G5434" s="2" t="s">
        <v>66</v>
      </c>
      <c r="H5434" s="2" t="s">
        <v>315</v>
      </c>
      <c r="I5434" s="2" t="s">
        <v>316</v>
      </c>
      <c r="J5434" s="2" t="s">
        <v>304</v>
      </c>
      <c r="K5434" s="2" t="s">
        <v>115</v>
      </c>
      <c r="L5434" s="2" t="s">
        <v>1153</v>
      </c>
      <c r="M5434" s="2" t="s">
        <v>1154</v>
      </c>
      <c r="N5434" s="2" t="s">
        <v>607</v>
      </c>
      <c r="O5434" s="3">
        <v>6</v>
      </c>
      <c r="P5434" s="3">
        <v>66.728300000000004</v>
      </c>
      <c r="Q5434" s="3">
        <v>79</v>
      </c>
      <c r="R5434" s="3">
        <v>474</v>
      </c>
      <c r="S5434" s="3">
        <v>12.271699999999999</v>
      </c>
      <c r="T5434" s="3">
        <v>73.63</v>
      </c>
      <c r="U5434" s="3">
        <v>15.53</v>
      </c>
      <c r="V5434" s="2" t="s">
        <v>123</v>
      </c>
      <c r="W5434" s="2" t="s">
        <v>124</v>
      </c>
      <c r="X5434" s="2" t="s">
        <v>72</v>
      </c>
      <c r="Y5434" s="19" t="str">
        <f>VLOOKUP(G5434,'Verweis Kd-Gruppe'!$A$2:$B$8,2,FALSE)</f>
        <v>EXP</v>
      </c>
      <c r="Z5434" s="19" t="str">
        <f>VLOOKUP(J5434,'Verweis Art-Gruppe'!$A$2:$B$15,2,FALSE)</f>
        <v>Zubehör</v>
      </c>
      <c r="AA5434" s="19" t="str">
        <f>VLOOKUP(W5434,'Verweis Vertreter'!$A$2:$B$24,2,FALSE)</f>
        <v>Antonio Vuolo</v>
      </c>
      <c r="AB5434" s="12">
        <f t="shared" si="756"/>
        <v>6</v>
      </c>
      <c r="AC5434" s="12">
        <f t="shared" si="761"/>
        <v>66.728300000000004</v>
      </c>
      <c r="AD5434" s="12">
        <f t="shared" si="762"/>
        <v>79</v>
      </c>
      <c r="AE5434" s="12">
        <f t="shared" si="757"/>
        <v>474</v>
      </c>
      <c r="AF5434" s="12">
        <f t="shared" si="758"/>
        <v>12.271699999999999</v>
      </c>
      <c r="AG5434" s="12">
        <f t="shared" si="759"/>
        <v>73.63</v>
      </c>
      <c r="AH5434" s="9">
        <f t="shared" si="763"/>
        <v>0.15533755274261601</v>
      </c>
      <c r="AI5434" s="14">
        <f>VLOOKUP(E5434,'Verweis Faktor'!$A:$B,2,FALSE)</f>
        <v>1</v>
      </c>
      <c r="AJ5434" s="14"/>
      <c r="AK5434" s="14" t="str">
        <f>IF(AL5434="Ja","Versandkosten",VLOOKUP(E5434,'Verweis Belegart'!$A$2:$B$9,2,FALSE))</f>
        <v>Hardware</v>
      </c>
      <c r="AL5434" s="14" t="str">
        <f t="shared" si="764"/>
        <v>Nein</v>
      </c>
      <c r="AM5434" s="14" t="str">
        <f t="shared" si="760"/>
        <v>Positiv</v>
      </c>
    </row>
    <row r="5435" spans="1:39" ht="17.25" customHeight="1" x14ac:dyDescent="0.35">
      <c r="A5435" s="17">
        <v>14574962</v>
      </c>
      <c r="B5435" s="2" t="s">
        <v>2608</v>
      </c>
      <c r="C5435" s="1">
        <v>2025001</v>
      </c>
      <c r="D5435" s="1">
        <v>2001351</v>
      </c>
      <c r="E5435" s="2" t="s">
        <v>34</v>
      </c>
      <c r="F5435" s="2" t="s">
        <v>182</v>
      </c>
      <c r="G5435" s="2" t="s">
        <v>66</v>
      </c>
      <c r="H5435" s="2" t="s">
        <v>315</v>
      </c>
      <c r="I5435" s="2" t="s">
        <v>316</v>
      </c>
      <c r="J5435" s="2" t="s">
        <v>103</v>
      </c>
      <c r="K5435" s="2" t="s">
        <v>289</v>
      </c>
      <c r="L5435" s="2" t="s">
        <v>1558</v>
      </c>
      <c r="M5435" s="2" t="s">
        <v>1559</v>
      </c>
      <c r="N5435" s="2" t="s">
        <v>481</v>
      </c>
      <c r="O5435" s="3">
        <v>5</v>
      </c>
      <c r="P5435" s="3">
        <v>109</v>
      </c>
      <c r="Q5435" s="3">
        <v>119</v>
      </c>
      <c r="R5435" s="3">
        <v>595</v>
      </c>
      <c r="S5435" s="3">
        <v>10</v>
      </c>
      <c r="T5435" s="3">
        <v>50</v>
      </c>
      <c r="U5435" s="3">
        <v>8.4</v>
      </c>
      <c r="V5435" s="2" t="s">
        <v>123</v>
      </c>
      <c r="W5435" s="2" t="s">
        <v>124</v>
      </c>
      <c r="X5435" s="2" t="s">
        <v>72</v>
      </c>
      <c r="Y5435" s="19" t="str">
        <f>VLOOKUP(G5435,'Verweis Kd-Gruppe'!$A$2:$B$8,2,FALSE)</f>
        <v>EXP</v>
      </c>
      <c r="Z5435" s="19" t="str">
        <f>VLOOKUP(J5435,'Verweis Art-Gruppe'!$A$2:$B$15,2,FALSE)</f>
        <v>Geräte</v>
      </c>
      <c r="AA5435" s="19" t="str">
        <f>VLOOKUP(W5435,'Verweis Vertreter'!$A$2:$B$24,2,FALSE)</f>
        <v>Antonio Vuolo</v>
      </c>
      <c r="AB5435" s="12">
        <f t="shared" si="756"/>
        <v>5</v>
      </c>
      <c r="AC5435" s="12">
        <f t="shared" si="761"/>
        <v>109</v>
      </c>
      <c r="AD5435" s="12">
        <f t="shared" si="762"/>
        <v>119</v>
      </c>
      <c r="AE5435" s="12">
        <f t="shared" si="757"/>
        <v>595</v>
      </c>
      <c r="AF5435" s="12">
        <f t="shared" si="758"/>
        <v>10</v>
      </c>
      <c r="AG5435" s="12">
        <f t="shared" si="759"/>
        <v>50</v>
      </c>
      <c r="AH5435" s="9">
        <f t="shared" si="763"/>
        <v>8.4033613445378158E-2</v>
      </c>
      <c r="AI5435" s="14">
        <f>VLOOKUP(E5435,'Verweis Faktor'!$A:$B,2,FALSE)</f>
        <v>1</v>
      </c>
      <c r="AJ5435" s="14"/>
      <c r="AK5435" s="14" t="str">
        <f>IF(AL5435="Ja","Versandkosten",VLOOKUP(E5435,'Verweis Belegart'!$A$2:$B$9,2,FALSE))</f>
        <v>Hardware</v>
      </c>
      <c r="AL5435" s="14" t="str">
        <f t="shared" si="764"/>
        <v>Nein</v>
      </c>
      <c r="AM5435" s="14" t="str">
        <f t="shared" si="760"/>
        <v>Positiv</v>
      </c>
    </row>
    <row r="5436" spans="1:39" ht="17.25" customHeight="1" x14ac:dyDescent="0.35">
      <c r="A5436" s="17">
        <v>14574962</v>
      </c>
      <c r="B5436" s="2" t="s">
        <v>2608</v>
      </c>
      <c r="C5436" s="1">
        <v>2025001</v>
      </c>
      <c r="D5436" s="1">
        <v>2001351</v>
      </c>
      <c r="E5436" s="2" t="s">
        <v>34</v>
      </c>
      <c r="F5436" s="2" t="s">
        <v>182</v>
      </c>
      <c r="G5436" s="2" t="s">
        <v>66</v>
      </c>
      <c r="H5436" s="2" t="s">
        <v>315</v>
      </c>
      <c r="I5436" s="2" t="s">
        <v>316</v>
      </c>
      <c r="J5436" s="2" t="s">
        <v>103</v>
      </c>
      <c r="K5436" s="2" t="s">
        <v>293</v>
      </c>
      <c r="L5436" s="2" t="s">
        <v>2006</v>
      </c>
      <c r="M5436" s="2" t="s">
        <v>2007</v>
      </c>
      <c r="N5436" s="2" t="s">
        <v>139</v>
      </c>
      <c r="O5436" s="3">
        <v>1</v>
      </c>
      <c r="P5436" s="3">
        <v>695</v>
      </c>
      <c r="Q5436" s="3">
        <v>710</v>
      </c>
      <c r="R5436" s="3">
        <v>710</v>
      </c>
      <c r="S5436" s="3">
        <v>15</v>
      </c>
      <c r="T5436" s="3">
        <v>15</v>
      </c>
      <c r="U5436" s="3">
        <v>2.11</v>
      </c>
      <c r="V5436" s="2" t="s">
        <v>123</v>
      </c>
      <c r="W5436" s="2" t="s">
        <v>124</v>
      </c>
      <c r="X5436" s="2" t="s">
        <v>72</v>
      </c>
      <c r="Y5436" s="19" t="str">
        <f>VLOOKUP(G5436,'Verweis Kd-Gruppe'!$A$2:$B$8,2,FALSE)</f>
        <v>EXP</v>
      </c>
      <c r="Z5436" s="19" t="str">
        <f>VLOOKUP(J5436,'Verweis Art-Gruppe'!$A$2:$B$15,2,FALSE)</f>
        <v>Geräte</v>
      </c>
      <c r="AA5436" s="19" t="str">
        <f>VLOOKUP(W5436,'Verweis Vertreter'!$A$2:$B$24,2,FALSE)</f>
        <v>Antonio Vuolo</v>
      </c>
      <c r="AB5436" s="12">
        <f t="shared" si="756"/>
        <v>1</v>
      </c>
      <c r="AC5436" s="12">
        <f t="shared" si="761"/>
        <v>695</v>
      </c>
      <c r="AD5436" s="12">
        <f t="shared" si="762"/>
        <v>710</v>
      </c>
      <c r="AE5436" s="12">
        <f t="shared" si="757"/>
        <v>710</v>
      </c>
      <c r="AF5436" s="12">
        <f t="shared" si="758"/>
        <v>15</v>
      </c>
      <c r="AG5436" s="12">
        <f t="shared" si="759"/>
        <v>15</v>
      </c>
      <c r="AH5436" s="9">
        <f t="shared" si="763"/>
        <v>2.1126760563380281E-2</v>
      </c>
      <c r="AI5436" s="14">
        <f>VLOOKUP(E5436,'Verweis Faktor'!$A:$B,2,FALSE)</f>
        <v>1</v>
      </c>
      <c r="AJ5436" s="14"/>
      <c r="AK5436" s="14" t="str">
        <f>IF(AL5436="Ja","Versandkosten",VLOOKUP(E5436,'Verweis Belegart'!$A$2:$B$9,2,FALSE))</f>
        <v>Hardware</v>
      </c>
      <c r="AL5436" s="14" t="str">
        <f t="shared" si="764"/>
        <v>Nein</v>
      </c>
      <c r="AM5436" s="14" t="str">
        <f t="shared" si="760"/>
        <v>Positiv</v>
      </c>
    </row>
    <row r="5437" spans="1:39" ht="17.25" customHeight="1" x14ac:dyDescent="0.35">
      <c r="A5437" s="17">
        <v>14574962</v>
      </c>
      <c r="B5437" s="2" t="s">
        <v>2608</v>
      </c>
      <c r="C5437" s="1">
        <v>2025001</v>
      </c>
      <c r="D5437" s="1">
        <v>2001351</v>
      </c>
      <c r="E5437" s="2" t="s">
        <v>34</v>
      </c>
      <c r="F5437" s="2" t="s">
        <v>182</v>
      </c>
      <c r="G5437" s="2" t="s">
        <v>66</v>
      </c>
      <c r="H5437" s="2" t="s">
        <v>315</v>
      </c>
      <c r="I5437" s="2" t="s">
        <v>316</v>
      </c>
      <c r="J5437" s="2" t="s">
        <v>103</v>
      </c>
      <c r="K5437" s="2" t="s">
        <v>296</v>
      </c>
      <c r="L5437" s="2" t="s">
        <v>305</v>
      </c>
      <c r="M5437" s="2" t="s">
        <v>306</v>
      </c>
      <c r="N5437" s="2" t="s">
        <v>283</v>
      </c>
      <c r="O5437" s="3">
        <v>3</v>
      </c>
      <c r="P5437" s="3">
        <v>491.02229999999997</v>
      </c>
      <c r="Q5437" s="3">
        <v>510</v>
      </c>
      <c r="R5437" s="3">
        <v>1530</v>
      </c>
      <c r="S5437" s="3">
        <v>18.977699999999999</v>
      </c>
      <c r="T5437" s="3">
        <v>56.93</v>
      </c>
      <c r="U5437" s="3">
        <v>3.72</v>
      </c>
      <c r="V5437" s="2" t="s">
        <v>123</v>
      </c>
      <c r="W5437" s="2" t="s">
        <v>124</v>
      </c>
      <c r="X5437" s="2" t="s">
        <v>72</v>
      </c>
      <c r="Y5437" s="19" t="str">
        <f>VLOOKUP(G5437,'Verweis Kd-Gruppe'!$A$2:$B$8,2,FALSE)</f>
        <v>EXP</v>
      </c>
      <c r="Z5437" s="19" t="str">
        <f>VLOOKUP(J5437,'Verweis Art-Gruppe'!$A$2:$B$15,2,FALSE)</f>
        <v>Geräte</v>
      </c>
      <c r="AA5437" s="19" t="str">
        <f>VLOOKUP(W5437,'Verweis Vertreter'!$A$2:$B$24,2,FALSE)</f>
        <v>Antonio Vuolo</v>
      </c>
      <c r="AB5437" s="12">
        <f t="shared" si="756"/>
        <v>3</v>
      </c>
      <c r="AC5437" s="12">
        <f t="shared" si="761"/>
        <v>491.02229999999997</v>
      </c>
      <c r="AD5437" s="12">
        <f t="shared" si="762"/>
        <v>510</v>
      </c>
      <c r="AE5437" s="12">
        <f t="shared" si="757"/>
        <v>1530</v>
      </c>
      <c r="AF5437" s="12">
        <f t="shared" si="758"/>
        <v>18.977699999999999</v>
      </c>
      <c r="AG5437" s="12">
        <f t="shared" si="759"/>
        <v>56.93</v>
      </c>
      <c r="AH5437" s="9">
        <f t="shared" si="763"/>
        <v>3.7209150326797384E-2</v>
      </c>
      <c r="AI5437" s="14">
        <f>VLOOKUP(E5437,'Verweis Faktor'!$A:$B,2,FALSE)</f>
        <v>1</v>
      </c>
      <c r="AJ5437" s="14"/>
      <c r="AK5437" s="14" t="str">
        <f>IF(AL5437="Ja","Versandkosten",VLOOKUP(E5437,'Verweis Belegart'!$A$2:$B$9,2,FALSE))</f>
        <v>Hardware</v>
      </c>
      <c r="AL5437" s="14" t="str">
        <f t="shared" si="764"/>
        <v>Nein</v>
      </c>
      <c r="AM5437" s="14" t="str">
        <f t="shared" si="760"/>
        <v>Positiv</v>
      </c>
    </row>
    <row r="5438" spans="1:39" ht="17.25" customHeight="1" x14ac:dyDescent="0.35">
      <c r="A5438" s="17">
        <v>14574962</v>
      </c>
      <c r="B5438" s="2" t="s">
        <v>2608</v>
      </c>
      <c r="C5438" s="1">
        <v>2025001</v>
      </c>
      <c r="D5438" s="1">
        <v>2001351</v>
      </c>
      <c r="E5438" s="2" t="s">
        <v>34</v>
      </c>
      <c r="F5438" s="2" t="s">
        <v>182</v>
      </c>
      <c r="G5438" s="2" t="s">
        <v>66</v>
      </c>
      <c r="H5438" s="2" t="s">
        <v>315</v>
      </c>
      <c r="I5438" s="2" t="s">
        <v>316</v>
      </c>
      <c r="J5438" s="2" t="s">
        <v>103</v>
      </c>
      <c r="K5438" s="2" t="s">
        <v>299</v>
      </c>
      <c r="L5438" s="2" t="s">
        <v>1200</v>
      </c>
      <c r="M5438" s="2" t="s">
        <v>1201</v>
      </c>
      <c r="N5438" s="2" t="s">
        <v>262</v>
      </c>
      <c r="O5438" s="3">
        <v>2</v>
      </c>
      <c r="P5438" s="3">
        <v>990.39639999999997</v>
      </c>
      <c r="Q5438" s="3">
        <v>1019</v>
      </c>
      <c r="R5438" s="3">
        <v>2038</v>
      </c>
      <c r="S5438" s="3">
        <v>28.6036</v>
      </c>
      <c r="T5438" s="3">
        <v>57.21</v>
      </c>
      <c r="U5438" s="3">
        <v>2.8</v>
      </c>
      <c r="V5438" s="2" t="s">
        <v>123</v>
      </c>
      <c r="W5438" s="2" t="s">
        <v>124</v>
      </c>
      <c r="X5438" s="2" t="s">
        <v>72</v>
      </c>
      <c r="Y5438" s="19" t="str">
        <f>VLOOKUP(G5438,'Verweis Kd-Gruppe'!$A$2:$B$8,2,FALSE)</f>
        <v>EXP</v>
      </c>
      <c r="Z5438" s="19" t="str">
        <f>VLOOKUP(J5438,'Verweis Art-Gruppe'!$A$2:$B$15,2,FALSE)</f>
        <v>Geräte</v>
      </c>
      <c r="AA5438" s="19" t="str">
        <f>VLOOKUP(W5438,'Verweis Vertreter'!$A$2:$B$24,2,FALSE)</f>
        <v>Antonio Vuolo</v>
      </c>
      <c r="AB5438" s="12">
        <f t="shared" si="756"/>
        <v>2</v>
      </c>
      <c r="AC5438" s="12">
        <f t="shared" si="761"/>
        <v>990.39639999999997</v>
      </c>
      <c r="AD5438" s="12">
        <f t="shared" si="762"/>
        <v>1019</v>
      </c>
      <c r="AE5438" s="12">
        <f t="shared" si="757"/>
        <v>2038</v>
      </c>
      <c r="AF5438" s="12">
        <f t="shared" si="758"/>
        <v>28.6036</v>
      </c>
      <c r="AG5438" s="12">
        <f t="shared" si="759"/>
        <v>57.21</v>
      </c>
      <c r="AH5438" s="9">
        <f t="shared" si="763"/>
        <v>2.8071638861629049E-2</v>
      </c>
      <c r="AI5438" s="14">
        <f>VLOOKUP(E5438,'Verweis Faktor'!$A:$B,2,FALSE)</f>
        <v>1</v>
      </c>
      <c r="AJ5438" s="14"/>
      <c r="AK5438" s="14" t="str">
        <f>IF(AL5438="Ja","Versandkosten",VLOOKUP(E5438,'Verweis Belegart'!$A$2:$B$9,2,FALSE))</f>
        <v>Hardware</v>
      </c>
      <c r="AL5438" s="14" t="str">
        <f t="shared" si="764"/>
        <v>Nein</v>
      </c>
      <c r="AM5438" s="14" t="str">
        <f t="shared" si="760"/>
        <v>Positiv</v>
      </c>
    </row>
    <row r="5439" spans="1:39" ht="17.25" customHeight="1" x14ac:dyDescent="0.35">
      <c r="A5439" s="17">
        <v>14575133</v>
      </c>
      <c r="B5439" s="2" t="s">
        <v>2608</v>
      </c>
      <c r="C5439" s="1">
        <v>2025001</v>
      </c>
      <c r="D5439" s="1">
        <v>2001352</v>
      </c>
      <c r="E5439" s="2" t="s">
        <v>34</v>
      </c>
      <c r="F5439" s="2" t="s">
        <v>142</v>
      </c>
      <c r="G5439" s="2" t="s">
        <v>36</v>
      </c>
      <c r="H5439" s="2" t="s">
        <v>574</v>
      </c>
      <c r="I5439" s="2" t="s">
        <v>575</v>
      </c>
      <c r="J5439" s="2" t="s">
        <v>103</v>
      </c>
      <c r="K5439" s="2" t="s">
        <v>28</v>
      </c>
      <c r="L5439" s="2" t="s">
        <v>1134</v>
      </c>
      <c r="M5439" s="2" t="s">
        <v>1135</v>
      </c>
      <c r="N5439" s="2" t="s">
        <v>1136</v>
      </c>
      <c r="O5439" s="3">
        <v>1</v>
      </c>
      <c r="P5439" s="3">
        <v>148</v>
      </c>
      <c r="Q5439" s="3">
        <v>169</v>
      </c>
      <c r="R5439" s="3">
        <v>169</v>
      </c>
      <c r="S5439" s="3">
        <v>21</v>
      </c>
      <c r="T5439" s="3">
        <v>21</v>
      </c>
      <c r="U5439" s="3">
        <v>12.42</v>
      </c>
      <c r="V5439" s="2" t="s">
        <v>235</v>
      </c>
      <c r="W5439" s="2" t="s">
        <v>236</v>
      </c>
      <c r="X5439" s="2" t="s">
        <v>59</v>
      </c>
      <c r="Y5439" s="19" t="str">
        <f>VLOOKUP(G5439,'Verweis Kd-Gruppe'!$A$2:$B$8,2,FALSE)</f>
        <v>GRK</v>
      </c>
      <c r="Z5439" s="19" t="str">
        <f>VLOOKUP(J5439,'Verweis Art-Gruppe'!$A$2:$B$15,2,FALSE)</f>
        <v>Geräte</v>
      </c>
      <c r="AA5439" s="19" t="str">
        <f>VLOOKUP(W5439,'Verweis Vertreter'!$A$2:$B$24,2,FALSE)</f>
        <v>Patrick Verfürth</v>
      </c>
      <c r="AB5439" s="12">
        <f t="shared" si="756"/>
        <v>1</v>
      </c>
      <c r="AC5439" s="12">
        <f t="shared" si="761"/>
        <v>148</v>
      </c>
      <c r="AD5439" s="12">
        <f t="shared" si="762"/>
        <v>169</v>
      </c>
      <c r="AE5439" s="12">
        <f t="shared" si="757"/>
        <v>169</v>
      </c>
      <c r="AF5439" s="12">
        <f t="shared" si="758"/>
        <v>21</v>
      </c>
      <c r="AG5439" s="12">
        <f t="shared" si="759"/>
        <v>21</v>
      </c>
      <c r="AH5439" s="9">
        <f t="shared" si="763"/>
        <v>0.1242603550295858</v>
      </c>
      <c r="AI5439" s="14">
        <f>VLOOKUP(E5439,'Verweis Faktor'!$A:$B,2,FALSE)</f>
        <v>1</v>
      </c>
      <c r="AJ5439" s="14"/>
      <c r="AK5439" s="14" t="str">
        <f>IF(AL5439="Ja","Versandkosten",VLOOKUP(E5439,'Verweis Belegart'!$A$2:$B$9,2,FALSE))</f>
        <v>Hardware</v>
      </c>
      <c r="AL5439" s="14" t="str">
        <f t="shared" si="764"/>
        <v>Nein</v>
      </c>
      <c r="AM5439" s="14" t="str">
        <f t="shared" si="760"/>
        <v>Positiv</v>
      </c>
    </row>
    <row r="5440" spans="1:39" ht="17.25" customHeight="1" x14ac:dyDescent="0.35">
      <c r="A5440" s="17">
        <v>14575133</v>
      </c>
      <c r="B5440" s="2" t="s">
        <v>2608</v>
      </c>
      <c r="C5440" s="1">
        <v>2025001</v>
      </c>
      <c r="D5440" s="1">
        <v>2001352</v>
      </c>
      <c r="E5440" s="2" t="s">
        <v>34</v>
      </c>
      <c r="F5440" s="2" t="s">
        <v>142</v>
      </c>
      <c r="G5440" s="2" t="s">
        <v>36</v>
      </c>
      <c r="H5440" s="2" t="s">
        <v>574</v>
      </c>
      <c r="I5440" s="2" t="s">
        <v>575</v>
      </c>
      <c r="J5440" s="2" t="s">
        <v>103</v>
      </c>
      <c r="K5440" s="2" t="s">
        <v>45</v>
      </c>
      <c r="L5440" s="2" t="s">
        <v>893</v>
      </c>
      <c r="M5440" s="2" t="s">
        <v>894</v>
      </c>
      <c r="N5440" s="2" t="s">
        <v>895</v>
      </c>
      <c r="O5440" s="3">
        <v>2</v>
      </c>
      <c r="P5440" s="3">
        <v>445</v>
      </c>
      <c r="Q5440" s="3">
        <v>465</v>
      </c>
      <c r="R5440" s="3">
        <v>930</v>
      </c>
      <c r="S5440" s="3">
        <v>20</v>
      </c>
      <c r="T5440" s="3">
        <v>40</v>
      </c>
      <c r="U5440" s="3">
        <v>4.3</v>
      </c>
      <c r="V5440" s="2" t="s">
        <v>235</v>
      </c>
      <c r="W5440" s="2" t="s">
        <v>236</v>
      </c>
      <c r="X5440" s="2" t="s">
        <v>59</v>
      </c>
      <c r="Y5440" s="19" t="str">
        <f>VLOOKUP(G5440,'Verweis Kd-Gruppe'!$A$2:$B$8,2,FALSE)</f>
        <v>GRK</v>
      </c>
      <c r="Z5440" s="19" t="str">
        <f>VLOOKUP(J5440,'Verweis Art-Gruppe'!$A$2:$B$15,2,FALSE)</f>
        <v>Geräte</v>
      </c>
      <c r="AA5440" s="19" t="str">
        <f>VLOOKUP(W5440,'Verweis Vertreter'!$A$2:$B$24,2,FALSE)</f>
        <v>Patrick Verfürth</v>
      </c>
      <c r="AB5440" s="12">
        <f t="shared" si="756"/>
        <v>2</v>
      </c>
      <c r="AC5440" s="12">
        <f t="shared" si="761"/>
        <v>445</v>
      </c>
      <c r="AD5440" s="12">
        <f t="shared" si="762"/>
        <v>465</v>
      </c>
      <c r="AE5440" s="12">
        <f t="shared" si="757"/>
        <v>930</v>
      </c>
      <c r="AF5440" s="12">
        <f t="shared" si="758"/>
        <v>20</v>
      </c>
      <c r="AG5440" s="12">
        <f t="shared" si="759"/>
        <v>40</v>
      </c>
      <c r="AH5440" s="9">
        <f t="shared" si="763"/>
        <v>4.3010752688172046E-2</v>
      </c>
      <c r="AI5440" s="14">
        <f>VLOOKUP(E5440,'Verweis Faktor'!$A:$B,2,FALSE)</f>
        <v>1</v>
      </c>
      <c r="AJ5440" s="14"/>
      <c r="AK5440" s="14" t="str">
        <f>IF(AL5440="Ja","Versandkosten",VLOOKUP(E5440,'Verweis Belegart'!$A$2:$B$9,2,FALSE))</f>
        <v>Hardware</v>
      </c>
      <c r="AL5440" s="14" t="str">
        <f t="shared" si="764"/>
        <v>Nein</v>
      </c>
      <c r="AM5440" s="14" t="str">
        <f t="shared" si="760"/>
        <v>Positiv</v>
      </c>
    </row>
    <row r="5441" spans="1:39" ht="17.25" customHeight="1" x14ac:dyDescent="0.35">
      <c r="A5441" s="17">
        <v>14575133</v>
      </c>
      <c r="B5441" s="2" t="s">
        <v>2608</v>
      </c>
      <c r="C5441" s="1">
        <v>2025001</v>
      </c>
      <c r="D5441" s="1">
        <v>2001352</v>
      </c>
      <c r="E5441" s="2" t="s">
        <v>34</v>
      </c>
      <c r="F5441" s="2" t="s">
        <v>142</v>
      </c>
      <c r="G5441" s="2" t="s">
        <v>36</v>
      </c>
      <c r="H5441" s="2" t="s">
        <v>574</v>
      </c>
      <c r="I5441" s="2" t="s">
        <v>575</v>
      </c>
      <c r="J5441" s="2" t="s">
        <v>103</v>
      </c>
      <c r="K5441" s="2" t="s">
        <v>49</v>
      </c>
      <c r="L5441" s="2" t="s">
        <v>970</v>
      </c>
      <c r="M5441" s="2" t="s">
        <v>971</v>
      </c>
      <c r="N5441" s="2" t="s">
        <v>943</v>
      </c>
      <c r="O5441" s="3">
        <v>1</v>
      </c>
      <c r="P5441" s="3">
        <v>235</v>
      </c>
      <c r="Q5441" s="3">
        <v>255</v>
      </c>
      <c r="R5441" s="3">
        <v>255</v>
      </c>
      <c r="S5441" s="3">
        <v>20</v>
      </c>
      <c r="T5441" s="3">
        <v>20</v>
      </c>
      <c r="U5441" s="3">
        <v>7.84</v>
      </c>
      <c r="V5441" s="2" t="s">
        <v>235</v>
      </c>
      <c r="W5441" s="2" t="s">
        <v>236</v>
      </c>
      <c r="X5441" s="2" t="s">
        <v>59</v>
      </c>
      <c r="Y5441" s="19" t="str">
        <f>VLOOKUP(G5441,'Verweis Kd-Gruppe'!$A$2:$B$8,2,FALSE)</f>
        <v>GRK</v>
      </c>
      <c r="Z5441" s="19" t="str">
        <f>VLOOKUP(J5441,'Verweis Art-Gruppe'!$A$2:$B$15,2,FALSE)</f>
        <v>Geräte</v>
      </c>
      <c r="AA5441" s="19" t="str">
        <f>VLOOKUP(W5441,'Verweis Vertreter'!$A$2:$B$24,2,FALSE)</f>
        <v>Patrick Verfürth</v>
      </c>
      <c r="AB5441" s="12">
        <f t="shared" si="756"/>
        <v>1</v>
      </c>
      <c r="AC5441" s="12">
        <f t="shared" si="761"/>
        <v>235</v>
      </c>
      <c r="AD5441" s="12">
        <f t="shared" si="762"/>
        <v>255</v>
      </c>
      <c r="AE5441" s="12">
        <f t="shared" si="757"/>
        <v>255</v>
      </c>
      <c r="AF5441" s="12">
        <f t="shared" si="758"/>
        <v>20</v>
      </c>
      <c r="AG5441" s="12">
        <f t="shared" si="759"/>
        <v>20</v>
      </c>
      <c r="AH5441" s="9">
        <f t="shared" si="763"/>
        <v>7.8431372549019607E-2</v>
      </c>
      <c r="AI5441" s="14">
        <f>VLOOKUP(E5441,'Verweis Faktor'!$A:$B,2,FALSE)</f>
        <v>1</v>
      </c>
      <c r="AJ5441" s="14"/>
      <c r="AK5441" s="14" t="str">
        <f>IF(AL5441="Ja","Versandkosten",VLOOKUP(E5441,'Verweis Belegart'!$A$2:$B$9,2,FALSE))</f>
        <v>Hardware</v>
      </c>
      <c r="AL5441" s="14" t="str">
        <f t="shared" si="764"/>
        <v>Nein</v>
      </c>
      <c r="AM5441" s="14" t="str">
        <f t="shared" si="760"/>
        <v>Positiv</v>
      </c>
    </row>
    <row r="5442" spans="1:39" ht="17.25" customHeight="1" x14ac:dyDescent="0.35">
      <c r="A5442" s="17">
        <v>14575018</v>
      </c>
      <c r="B5442" s="2" t="s">
        <v>2608</v>
      </c>
      <c r="C5442" s="1">
        <v>2025001</v>
      </c>
      <c r="D5442" s="1">
        <v>2001353</v>
      </c>
      <c r="E5442" s="2" t="s">
        <v>34</v>
      </c>
      <c r="F5442" s="2" t="s">
        <v>53</v>
      </c>
      <c r="G5442" s="2" t="s">
        <v>36</v>
      </c>
      <c r="H5442" s="2" t="s">
        <v>417</v>
      </c>
      <c r="I5442" s="2" t="s">
        <v>418</v>
      </c>
      <c r="J5442" s="2" t="s">
        <v>2791</v>
      </c>
      <c r="K5442" s="2" t="s">
        <v>28</v>
      </c>
      <c r="L5442" s="2" t="s">
        <v>249</v>
      </c>
      <c r="M5442" s="2" t="s">
        <v>250</v>
      </c>
      <c r="N5442" s="2" t="s">
        <v>122</v>
      </c>
      <c r="O5442" s="3">
        <v>1</v>
      </c>
      <c r="P5442" s="3">
        <v>0</v>
      </c>
      <c r="Q5442" s="3">
        <v>4.9000000000000004</v>
      </c>
      <c r="R5442" s="3">
        <v>4.9000000000000004</v>
      </c>
      <c r="S5442" s="3">
        <v>4.9000000000000004</v>
      </c>
      <c r="T5442" s="3">
        <v>4.9000000000000004</v>
      </c>
      <c r="U5442" s="3"/>
      <c r="V5442" s="2" t="s">
        <v>235</v>
      </c>
      <c r="W5442" s="2" t="s">
        <v>236</v>
      </c>
      <c r="X5442" s="2" t="s">
        <v>419</v>
      </c>
      <c r="Y5442" s="19" t="str">
        <f>VLOOKUP(G5442,'Verweis Kd-Gruppe'!$A$2:$B$8,2,FALSE)</f>
        <v>GRK</v>
      </c>
      <c r="Z5442" s="19" t="str">
        <f>VLOOKUP(J5442,'Verweis Art-Gruppe'!$A$2:$B$15,2,FALSE)</f>
        <v>Sonstige</v>
      </c>
      <c r="AA5442" s="19" t="str">
        <f>VLOOKUP(W5442,'Verweis Vertreter'!$A$2:$B$24,2,FALSE)</f>
        <v>Patrick Verfürth</v>
      </c>
      <c r="AB5442" s="12">
        <f t="shared" si="756"/>
        <v>1</v>
      </c>
      <c r="AC5442" s="12">
        <f t="shared" si="761"/>
        <v>0</v>
      </c>
      <c r="AD5442" s="12">
        <f t="shared" si="762"/>
        <v>4.9000000000000004</v>
      </c>
      <c r="AE5442" s="12">
        <f t="shared" si="757"/>
        <v>4.9000000000000004</v>
      </c>
      <c r="AF5442" s="12">
        <f t="shared" si="758"/>
        <v>4.9000000000000004</v>
      </c>
      <c r="AG5442" s="12">
        <f t="shared" si="759"/>
        <v>4.9000000000000004</v>
      </c>
      <c r="AH5442" s="9">
        <f t="shared" si="763"/>
        <v>1</v>
      </c>
      <c r="AI5442" s="14">
        <f>VLOOKUP(E5442,'Verweis Faktor'!$A:$B,2,FALSE)</f>
        <v>1</v>
      </c>
      <c r="AJ5442" s="14"/>
      <c r="AK5442" s="14" t="str">
        <f>IF(AL5442="Ja","Versandkosten",VLOOKUP(E5442,'Verweis Belegart'!$A$2:$B$9,2,FALSE))</f>
        <v>Versandkosten</v>
      </c>
      <c r="AL5442" s="14" t="str">
        <f t="shared" si="764"/>
        <v>Ja</v>
      </c>
      <c r="AM5442" s="14" t="str">
        <f t="shared" si="760"/>
        <v>Positiv</v>
      </c>
    </row>
    <row r="5443" spans="1:39" ht="17.25" customHeight="1" x14ac:dyDescent="0.35">
      <c r="A5443" s="17">
        <v>14575018</v>
      </c>
      <c r="B5443" s="2" t="s">
        <v>2608</v>
      </c>
      <c r="C5443" s="1">
        <v>2025001</v>
      </c>
      <c r="D5443" s="1">
        <v>2001353</v>
      </c>
      <c r="E5443" s="2" t="s">
        <v>34</v>
      </c>
      <c r="F5443" s="2" t="s">
        <v>53</v>
      </c>
      <c r="G5443" s="2" t="s">
        <v>36</v>
      </c>
      <c r="H5443" s="2" t="s">
        <v>417</v>
      </c>
      <c r="I5443" s="2" t="s">
        <v>418</v>
      </c>
      <c r="J5443" s="2" t="s">
        <v>103</v>
      </c>
      <c r="K5443" s="2" t="s">
        <v>45</v>
      </c>
      <c r="L5443" s="2" t="s">
        <v>1885</v>
      </c>
      <c r="M5443" s="2" t="s">
        <v>1886</v>
      </c>
      <c r="N5443" s="2" t="s">
        <v>1887</v>
      </c>
      <c r="O5443" s="3">
        <v>1</v>
      </c>
      <c r="P5443" s="3">
        <v>368</v>
      </c>
      <c r="Q5443" s="3">
        <v>399</v>
      </c>
      <c r="R5443" s="3">
        <v>399</v>
      </c>
      <c r="S5443" s="3">
        <v>31</v>
      </c>
      <c r="T5443" s="3">
        <v>31</v>
      </c>
      <c r="U5443" s="3">
        <v>7.76</v>
      </c>
      <c r="V5443" s="2" t="s">
        <v>235</v>
      </c>
      <c r="W5443" s="2" t="s">
        <v>236</v>
      </c>
      <c r="X5443" s="2" t="s">
        <v>419</v>
      </c>
      <c r="Y5443" s="19" t="str">
        <f>VLOOKUP(G5443,'Verweis Kd-Gruppe'!$A$2:$B$8,2,FALSE)</f>
        <v>GRK</v>
      </c>
      <c r="Z5443" s="19" t="str">
        <f>VLOOKUP(J5443,'Verweis Art-Gruppe'!$A$2:$B$15,2,FALSE)</f>
        <v>Geräte</v>
      </c>
      <c r="AA5443" s="19" t="str">
        <f>VLOOKUP(W5443,'Verweis Vertreter'!$A$2:$B$24,2,FALSE)</f>
        <v>Patrick Verfürth</v>
      </c>
      <c r="AB5443" s="12">
        <f t="shared" ref="AB5443:AB5506" si="765">$AI5443*O5443</f>
        <v>1</v>
      </c>
      <c r="AC5443" s="12">
        <f t="shared" si="761"/>
        <v>368</v>
      </c>
      <c r="AD5443" s="12">
        <f t="shared" si="762"/>
        <v>399</v>
      </c>
      <c r="AE5443" s="12">
        <f t="shared" ref="AE5443:AE5506" si="766">$AI5443*R5443</f>
        <v>399</v>
      </c>
      <c r="AF5443" s="12">
        <f t="shared" ref="AF5443:AF5506" si="767">$AI5443*S5443</f>
        <v>31</v>
      </c>
      <c r="AG5443" s="12">
        <f t="shared" ref="AG5443:AG5506" si="768">$AI5443*T5443</f>
        <v>31</v>
      </c>
      <c r="AH5443" s="9">
        <f t="shared" si="763"/>
        <v>7.7694235588972427E-2</v>
      </c>
      <c r="AI5443" s="14">
        <f>VLOOKUP(E5443,'Verweis Faktor'!$A:$B,2,FALSE)</f>
        <v>1</v>
      </c>
      <c r="AJ5443" s="14"/>
      <c r="AK5443" s="14" t="str">
        <f>IF(AL5443="Ja","Versandkosten",VLOOKUP(E5443,'Verweis Belegart'!$A$2:$B$9,2,FALSE))</f>
        <v>Hardware</v>
      </c>
      <c r="AL5443" s="14" t="str">
        <f t="shared" si="764"/>
        <v>Nein</v>
      </c>
      <c r="AM5443" s="14" t="str">
        <f t="shared" ref="AM5443:AM5506" si="769">IF(AG5443&lt;0,"Negativ","Positiv")</f>
        <v>Positiv</v>
      </c>
    </row>
    <row r="5444" spans="1:39" ht="17.25" customHeight="1" x14ac:dyDescent="0.35">
      <c r="A5444" s="17">
        <v>14575136</v>
      </c>
      <c r="B5444" s="2" t="s">
        <v>2608</v>
      </c>
      <c r="C5444" s="1">
        <v>2025001</v>
      </c>
      <c r="D5444" s="1">
        <v>2001354</v>
      </c>
      <c r="E5444" s="2" t="s">
        <v>34</v>
      </c>
      <c r="F5444" s="2" t="s">
        <v>35</v>
      </c>
      <c r="G5444" s="2" t="s">
        <v>66</v>
      </c>
      <c r="H5444" s="2" t="s">
        <v>2627</v>
      </c>
      <c r="I5444" s="2" t="s">
        <v>2628</v>
      </c>
      <c r="J5444" s="2" t="s">
        <v>103</v>
      </c>
      <c r="K5444" s="2" t="s">
        <v>28</v>
      </c>
      <c r="L5444" s="2" t="s">
        <v>920</v>
      </c>
      <c r="M5444" s="2" t="s">
        <v>921</v>
      </c>
      <c r="N5444" s="2" t="s">
        <v>922</v>
      </c>
      <c r="O5444" s="3">
        <v>9</v>
      </c>
      <c r="P5444" s="3">
        <v>74.601299999999995</v>
      </c>
      <c r="Q5444" s="3">
        <v>81</v>
      </c>
      <c r="R5444" s="3">
        <v>729</v>
      </c>
      <c r="S5444" s="3">
        <v>6.3986999999999998</v>
      </c>
      <c r="T5444" s="3">
        <v>57.59</v>
      </c>
      <c r="U5444" s="3">
        <v>7.89</v>
      </c>
      <c r="V5444" s="2" t="s">
        <v>927</v>
      </c>
      <c r="W5444" s="2" t="s">
        <v>928</v>
      </c>
      <c r="X5444" s="2" t="s">
        <v>72</v>
      </c>
      <c r="Y5444" s="19" t="str">
        <f>VLOOKUP(G5444,'Verweis Kd-Gruppe'!$A$2:$B$8,2,FALSE)</f>
        <v>EXP</v>
      </c>
      <c r="Z5444" s="19" t="str">
        <f>VLOOKUP(J5444,'Verweis Art-Gruppe'!$A$2:$B$15,2,FALSE)</f>
        <v>Geräte</v>
      </c>
      <c r="AA5444" s="19" t="str">
        <f>VLOOKUP(W5444,'Verweis Vertreter'!$A$2:$B$24,2,FALSE)</f>
        <v>Ximena Morales</v>
      </c>
      <c r="AB5444" s="12">
        <f t="shared" si="765"/>
        <v>9</v>
      </c>
      <c r="AC5444" s="12">
        <f t="shared" ref="AC5444:AC5507" si="770">P5444</f>
        <v>74.601299999999995</v>
      </c>
      <c r="AD5444" s="12">
        <f t="shared" ref="AD5444:AD5507" si="771">Q5444</f>
        <v>81</v>
      </c>
      <c r="AE5444" s="12">
        <f t="shared" si="766"/>
        <v>729</v>
      </c>
      <c r="AF5444" s="12">
        <f t="shared" si="767"/>
        <v>6.3986999999999998</v>
      </c>
      <c r="AG5444" s="12">
        <f t="shared" si="768"/>
        <v>57.59</v>
      </c>
      <c r="AH5444" s="9">
        <f t="shared" ref="AH5444:AH5507" si="772">IF(AF5444=0,0,AG5444/AE5444*AI5444)</f>
        <v>7.8998628257887518E-2</v>
      </c>
      <c r="AI5444" s="14">
        <f>VLOOKUP(E5444,'Verweis Faktor'!$A:$B,2,FALSE)</f>
        <v>1</v>
      </c>
      <c r="AJ5444" s="14"/>
      <c r="AK5444" s="14" t="str">
        <f>IF(AL5444="Ja","Versandkosten",VLOOKUP(E5444,'Verweis Belegart'!$A$2:$B$9,2,FALSE))</f>
        <v>Hardware</v>
      </c>
      <c r="AL5444" s="14" t="str">
        <f t="shared" ref="AL5444:AL5507" si="773">IF(ISNUMBER(FIND("Versandkosten",M5444)),"Ja","Nein")</f>
        <v>Nein</v>
      </c>
      <c r="AM5444" s="14" t="str">
        <f t="shared" si="769"/>
        <v>Positiv</v>
      </c>
    </row>
    <row r="5445" spans="1:39" ht="17.25" customHeight="1" x14ac:dyDescent="0.35">
      <c r="A5445" s="17">
        <v>14575136</v>
      </c>
      <c r="B5445" s="2" t="s">
        <v>2608</v>
      </c>
      <c r="C5445" s="1">
        <v>2025001</v>
      </c>
      <c r="D5445" s="1">
        <v>2001354</v>
      </c>
      <c r="E5445" s="2" t="s">
        <v>34</v>
      </c>
      <c r="F5445" s="2" t="s">
        <v>35</v>
      </c>
      <c r="G5445" s="2" t="s">
        <v>66</v>
      </c>
      <c r="H5445" s="2" t="s">
        <v>2627</v>
      </c>
      <c r="I5445" s="2" t="s">
        <v>2628</v>
      </c>
      <c r="J5445" s="2" t="s">
        <v>103</v>
      </c>
      <c r="K5445" s="2" t="s">
        <v>45</v>
      </c>
      <c r="L5445" s="2" t="s">
        <v>129</v>
      </c>
      <c r="M5445" s="2" t="s">
        <v>130</v>
      </c>
      <c r="N5445" s="2" t="s">
        <v>131</v>
      </c>
      <c r="O5445" s="3">
        <v>3</v>
      </c>
      <c r="P5445" s="3">
        <v>166.95079999999999</v>
      </c>
      <c r="Q5445" s="3">
        <v>179</v>
      </c>
      <c r="R5445" s="3">
        <v>537</v>
      </c>
      <c r="S5445" s="3">
        <v>12.049200000000001</v>
      </c>
      <c r="T5445" s="3">
        <v>36.15</v>
      </c>
      <c r="U5445" s="3">
        <v>6.73</v>
      </c>
      <c r="V5445" s="2" t="s">
        <v>927</v>
      </c>
      <c r="W5445" s="2" t="s">
        <v>928</v>
      </c>
      <c r="X5445" s="2" t="s">
        <v>72</v>
      </c>
      <c r="Y5445" s="19" t="str">
        <f>VLOOKUP(G5445,'Verweis Kd-Gruppe'!$A$2:$B$8,2,FALSE)</f>
        <v>EXP</v>
      </c>
      <c r="Z5445" s="19" t="str">
        <f>VLOOKUP(J5445,'Verweis Art-Gruppe'!$A$2:$B$15,2,FALSE)</f>
        <v>Geräte</v>
      </c>
      <c r="AA5445" s="19" t="str">
        <f>VLOOKUP(W5445,'Verweis Vertreter'!$A$2:$B$24,2,FALSE)</f>
        <v>Ximena Morales</v>
      </c>
      <c r="AB5445" s="12">
        <f t="shared" si="765"/>
        <v>3</v>
      </c>
      <c r="AC5445" s="12">
        <f t="shared" si="770"/>
        <v>166.95079999999999</v>
      </c>
      <c r="AD5445" s="12">
        <f t="shared" si="771"/>
        <v>179</v>
      </c>
      <c r="AE5445" s="12">
        <f t="shared" si="766"/>
        <v>537</v>
      </c>
      <c r="AF5445" s="12">
        <f t="shared" si="767"/>
        <v>12.049200000000001</v>
      </c>
      <c r="AG5445" s="12">
        <f t="shared" si="768"/>
        <v>36.15</v>
      </c>
      <c r="AH5445" s="9">
        <f t="shared" si="772"/>
        <v>6.7318435754189943E-2</v>
      </c>
      <c r="AI5445" s="14">
        <f>VLOOKUP(E5445,'Verweis Faktor'!$A:$B,2,FALSE)</f>
        <v>1</v>
      </c>
      <c r="AJ5445" s="14"/>
      <c r="AK5445" s="14" t="str">
        <f>IF(AL5445="Ja","Versandkosten",VLOOKUP(E5445,'Verweis Belegart'!$A$2:$B$9,2,FALSE))</f>
        <v>Hardware</v>
      </c>
      <c r="AL5445" s="14" t="str">
        <f t="shared" si="773"/>
        <v>Nein</v>
      </c>
      <c r="AM5445" s="14" t="str">
        <f t="shared" si="769"/>
        <v>Positiv</v>
      </c>
    </row>
    <row r="5446" spans="1:39" ht="17.25" customHeight="1" x14ac:dyDescent="0.35">
      <c r="A5446" s="17">
        <v>14575136</v>
      </c>
      <c r="B5446" s="2" t="s">
        <v>2608</v>
      </c>
      <c r="C5446" s="1">
        <v>2025001</v>
      </c>
      <c r="D5446" s="1">
        <v>2001354</v>
      </c>
      <c r="E5446" s="2" t="s">
        <v>34</v>
      </c>
      <c r="F5446" s="2" t="s">
        <v>35</v>
      </c>
      <c r="G5446" s="2" t="s">
        <v>66</v>
      </c>
      <c r="H5446" s="2" t="s">
        <v>2627</v>
      </c>
      <c r="I5446" s="2" t="s">
        <v>2628</v>
      </c>
      <c r="J5446" s="2" t="s">
        <v>103</v>
      </c>
      <c r="K5446" s="2" t="s">
        <v>49</v>
      </c>
      <c r="L5446" s="2" t="s">
        <v>1985</v>
      </c>
      <c r="M5446" s="2" t="s">
        <v>1986</v>
      </c>
      <c r="N5446" s="2" t="s">
        <v>922</v>
      </c>
      <c r="O5446" s="3">
        <v>6</v>
      </c>
      <c r="P5446" s="3">
        <v>77.5</v>
      </c>
      <c r="Q5446" s="3">
        <v>83</v>
      </c>
      <c r="R5446" s="3">
        <v>498</v>
      </c>
      <c r="S5446" s="3">
        <v>5.5</v>
      </c>
      <c r="T5446" s="3">
        <v>33</v>
      </c>
      <c r="U5446" s="3">
        <v>6.62</v>
      </c>
      <c r="V5446" s="2" t="s">
        <v>927</v>
      </c>
      <c r="W5446" s="2" t="s">
        <v>928</v>
      </c>
      <c r="X5446" s="2" t="s">
        <v>72</v>
      </c>
      <c r="Y5446" s="19" t="str">
        <f>VLOOKUP(G5446,'Verweis Kd-Gruppe'!$A$2:$B$8,2,FALSE)</f>
        <v>EXP</v>
      </c>
      <c r="Z5446" s="19" t="str">
        <f>VLOOKUP(J5446,'Verweis Art-Gruppe'!$A$2:$B$15,2,FALSE)</f>
        <v>Geräte</v>
      </c>
      <c r="AA5446" s="19" t="str">
        <f>VLOOKUP(W5446,'Verweis Vertreter'!$A$2:$B$24,2,FALSE)</f>
        <v>Ximena Morales</v>
      </c>
      <c r="AB5446" s="12">
        <f t="shared" si="765"/>
        <v>6</v>
      </c>
      <c r="AC5446" s="12">
        <f t="shared" si="770"/>
        <v>77.5</v>
      </c>
      <c r="AD5446" s="12">
        <f t="shared" si="771"/>
        <v>83</v>
      </c>
      <c r="AE5446" s="12">
        <f t="shared" si="766"/>
        <v>498</v>
      </c>
      <c r="AF5446" s="12">
        <f t="shared" si="767"/>
        <v>5.5</v>
      </c>
      <c r="AG5446" s="12">
        <f t="shared" si="768"/>
        <v>33</v>
      </c>
      <c r="AH5446" s="9">
        <f t="shared" si="772"/>
        <v>6.6265060240963861E-2</v>
      </c>
      <c r="AI5446" s="14">
        <f>VLOOKUP(E5446,'Verweis Faktor'!$A:$B,2,FALSE)</f>
        <v>1</v>
      </c>
      <c r="AJ5446" s="14"/>
      <c r="AK5446" s="14" t="str">
        <f>IF(AL5446="Ja","Versandkosten",VLOOKUP(E5446,'Verweis Belegart'!$A$2:$B$9,2,FALSE))</f>
        <v>Hardware</v>
      </c>
      <c r="AL5446" s="14" t="str">
        <f t="shared" si="773"/>
        <v>Nein</v>
      </c>
      <c r="AM5446" s="14" t="str">
        <f t="shared" si="769"/>
        <v>Positiv</v>
      </c>
    </row>
    <row r="5447" spans="1:39" ht="17.25" customHeight="1" x14ac:dyDescent="0.35">
      <c r="A5447" s="17">
        <v>14575136</v>
      </c>
      <c r="B5447" s="2" t="s">
        <v>2608</v>
      </c>
      <c r="C5447" s="1">
        <v>2025001</v>
      </c>
      <c r="D5447" s="1">
        <v>2001354</v>
      </c>
      <c r="E5447" s="2" t="s">
        <v>34</v>
      </c>
      <c r="F5447" s="2" t="s">
        <v>35</v>
      </c>
      <c r="G5447" s="2" t="s">
        <v>66</v>
      </c>
      <c r="H5447" s="2" t="s">
        <v>2627</v>
      </c>
      <c r="I5447" s="2" t="s">
        <v>2628</v>
      </c>
      <c r="J5447" s="2" t="s">
        <v>103</v>
      </c>
      <c r="K5447" s="2" t="s">
        <v>79</v>
      </c>
      <c r="L5447" s="2" t="s">
        <v>147</v>
      </c>
      <c r="M5447" s="2" t="s">
        <v>148</v>
      </c>
      <c r="N5447" s="2" t="s">
        <v>149</v>
      </c>
      <c r="O5447" s="3">
        <v>10</v>
      </c>
      <c r="P5447" s="3">
        <v>204.57390000000001</v>
      </c>
      <c r="Q5447" s="3">
        <v>214</v>
      </c>
      <c r="R5447" s="3">
        <v>2140</v>
      </c>
      <c r="S5447" s="3">
        <v>9.4260999999999999</v>
      </c>
      <c r="T5447" s="3">
        <v>94.26</v>
      </c>
      <c r="U5447" s="3">
        <v>4.4000000000000004</v>
      </c>
      <c r="V5447" s="2" t="s">
        <v>927</v>
      </c>
      <c r="W5447" s="2" t="s">
        <v>928</v>
      </c>
      <c r="X5447" s="2" t="s">
        <v>72</v>
      </c>
      <c r="Y5447" s="19" t="str">
        <f>VLOOKUP(G5447,'Verweis Kd-Gruppe'!$A$2:$B$8,2,FALSE)</f>
        <v>EXP</v>
      </c>
      <c r="Z5447" s="19" t="str">
        <f>VLOOKUP(J5447,'Verweis Art-Gruppe'!$A$2:$B$15,2,FALSE)</f>
        <v>Geräte</v>
      </c>
      <c r="AA5447" s="19" t="str">
        <f>VLOOKUP(W5447,'Verweis Vertreter'!$A$2:$B$24,2,FALSE)</f>
        <v>Ximena Morales</v>
      </c>
      <c r="AB5447" s="12">
        <f t="shared" si="765"/>
        <v>10</v>
      </c>
      <c r="AC5447" s="12">
        <f t="shared" si="770"/>
        <v>204.57390000000001</v>
      </c>
      <c r="AD5447" s="12">
        <f t="shared" si="771"/>
        <v>214</v>
      </c>
      <c r="AE5447" s="12">
        <f t="shared" si="766"/>
        <v>2140</v>
      </c>
      <c r="AF5447" s="12">
        <f t="shared" si="767"/>
        <v>9.4260999999999999</v>
      </c>
      <c r="AG5447" s="12">
        <f t="shared" si="768"/>
        <v>94.26</v>
      </c>
      <c r="AH5447" s="9">
        <f t="shared" si="772"/>
        <v>4.4046728971962622E-2</v>
      </c>
      <c r="AI5447" s="14">
        <f>VLOOKUP(E5447,'Verweis Faktor'!$A:$B,2,FALSE)</f>
        <v>1</v>
      </c>
      <c r="AJ5447" s="14"/>
      <c r="AK5447" s="14" t="str">
        <f>IF(AL5447="Ja","Versandkosten",VLOOKUP(E5447,'Verweis Belegart'!$A$2:$B$9,2,FALSE))</f>
        <v>Hardware</v>
      </c>
      <c r="AL5447" s="14" t="str">
        <f t="shared" si="773"/>
        <v>Nein</v>
      </c>
      <c r="AM5447" s="14" t="str">
        <f t="shared" si="769"/>
        <v>Positiv</v>
      </c>
    </row>
    <row r="5448" spans="1:39" ht="17.25" customHeight="1" x14ac:dyDescent="0.35">
      <c r="A5448" s="17">
        <v>14575136</v>
      </c>
      <c r="B5448" s="2" t="s">
        <v>2608</v>
      </c>
      <c r="C5448" s="1">
        <v>2025001</v>
      </c>
      <c r="D5448" s="1">
        <v>2001354</v>
      </c>
      <c r="E5448" s="2" t="s">
        <v>34</v>
      </c>
      <c r="F5448" s="2" t="s">
        <v>35</v>
      </c>
      <c r="G5448" s="2" t="s">
        <v>66</v>
      </c>
      <c r="H5448" s="2" t="s">
        <v>2627</v>
      </c>
      <c r="I5448" s="2" t="s">
        <v>2628</v>
      </c>
      <c r="J5448" s="2" t="s">
        <v>103</v>
      </c>
      <c r="K5448" s="2" t="s">
        <v>83</v>
      </c>
      <c r="L5448" s="2" t="s">
        <v>2170</v>
      </c>
      <c r="M5448" s="2" t="s">
        <v>2171</v>
      </c>
      <c r="N5448" s="2" t="s">
        <v>2172</v>
      </c>
      <c r="O5448" s="3">
        <v>5</v>
      </c>
      <c r="P5448" s="3">
        <v>95.736900000000006</v>
      </c>
      <c r="Q5448" s="3">
        <v>99</v>
      </c>
      <c r="R5448" s="3">
        <v>495</v>
      </c>
      <c r="S5448" s="3">
        <v>3.2631000000000001</v>
      </c>
      <c r="T5448" s="3">
        <v>16.32</v>
      </c>
      <c r="U5448" s="3">
        <v>3.29</v>
      </c>
      <c r="V5448" s="2" t="s">
        <v>927</v>
      </c>
      <c r="W5448" s="2" t="s">
        <v>928</v>
      </c>
      <c r="X5448" s="2" t="s">
        <v>72</v>
      </c>
      <c r="Y5448" s="19" t="str">
        <f>VLOOKUP(G5448,'Verweis Kd-Gruppe'!$A$2:$B$8,2,FALSE)</f>
        <v>EXP</v>
      </c>
      <c r="Z5448" s="19" t="str">
        <f>VLOOKUP(J5448,'Verweis Art-Gruppe'!$A$2:$B$15,2,FALSE)</f>
        <v>Geräte</v>
      </c>
      <c r="AA5448" s="19" t="str">
        <f>VLOOKUP(W5448,'Verweis Vertreter'!$A$2:$B$24,2,FALSE)</f>
        <v>Ximena Morales</v>
      </c>
      <c r="AB5448" s="12">
        <f t="shared" si="765"/>
        <v>5</v>
      </c>
      <c r="AC5448" s="12">
        <f t="shared" si="770"/>
        <v>95.736900000000006</v>
      </c>
      <c r="AD5448" s="12">
        <f t="shared" si="771"/>
        <v>99</v>
      </c>
      <c r="AE5448" s="12">
        <f t="shared" si="766"/>
        <v>495</v>
      </c>
      <c r="AF5448" s="12">
        <f t="shared" si="767"/>
        <v>3.2631000000000001</v>
      </c>
      <c r="AG5448" s="12">
        <f t="shared" si="768"/>
        <v>16.32</v>
      </c>
      <c r="AH5448" s="9">
        <f t="shared" si="772"/>
        <v>3.2969696969696968E-2</v>
      </c>
      <c r="AI5448" s="14">
        <f>VLOOKUP(E5448,'Verweis Faktor'!$A:$B,2,FALSE)</f>
        <v>1</v>
      </c>
      <c r="AJ5448" s="14"/>
      <c r="AK5448" s="14" t="str">
        <f>IF(AL5448="Ja","Versandkosten",VLOOKUP(E5448,'Verweis Belegart'!$A$2:$B$9,2,FALSE))</f>
        <v>Hardware</v>
      </c>
      <c r="AL5448" s="14" t="str">
        <f t="shared" si="773"/>
        <v>Nein</v>
      </c>
      <c r="AM5448" s="14" t="str">
        <f t="shared" si="769"/>
        <v>Positiv</v>
      </c>
    </row>
    <row r="5449" spans="1:39" ht="17.25" customHeight="1" x14ac:dyDescent="0.35">
      <c r="A5449" s="17">
        <v>14575136</v>
      </c>
      <c r="B5449" s="2" t="s">
        <v>2608</v>
      </c>
      <c r="C5449" s="1">
        <v>2025001</v>
      </c>
      <c r="D5449" s="1">
        <v>2001354</v>
      </c>
      <c r="E5449" s="2" t="s">
        <v>34</v>
      </c>
      <c r="F5449" s="2" t="s">
        <v>35</v>
      </c>
      <c r="G5449" s="2" t="s">
        <v>66</v>
      </c>
      <c r="H5449" s="2" t="s">
        <v>2627</v>
      </c>
      <c r="I5449" s="2" t="s">
        <v>2628</v>
      </c>
      <c r="J5449" s="2" t="s">
        <v>103</v>
      </c>
      <c r="K5449" s="2" t="s">
        <v>87</v>
      </c>
      <c r="L5449" s="2" t="s">
        <v>1774</v>
      </c>
      <c r="M5449" s="2" t="s">
        <v>1775</v>
      </c>
      <c r="N5449" s="2" t="s">
        <v>1053</v>
      </c>
      <c r="O5449" s="3">
        <v>10</v>
      </c>
      <c r="P5449" s="3">
        <v>208.5</v>
      </c>
      <c r="Q5449" s="3">
        <v>214</v>
      </c>
      <c r="R5449" s="3">
        <v>2140</v>
      </c>
      <c r="S5449" s="3">
        <v>5.5</v>
      </c>
      <c r="T5449" s="3">
        <v>55</v>
      </c>
      <c r="U5449" s="3">
        <v>2.57</v>
      </c>
      <c r="V5449" s="2" t="s">
        <v>927</v>
      </c>
      <c r="W5449" s="2" t="s">
        <v>928</v>
      </c>
      <c r="X5449" s="2" t="s">
        <v>72</v>
      </c>
      <c r="Y5449" s="19" t="str">
        <f>VLOOKUP(G5449,'Verweis Kd-Gruppe'!$A$2:$B$8,2,FALSE)</f>
        <v>EXP</v>
      </c>
      <c r="Z5449" s="19" t="str">
        <f>VLOOKUP(J5449,'Verweis Art-Gruppe'!$A$2:$B$15,2,FALSE)</f>
        <v>Geräte</v>
      </c>
      <c r="AA5449" s="19" t="str">
        <f>VLOOKUP(W5449,'Verweis Vertreter'!$A$2:$B$24,2,FALSE)</f>
        <v>Ximena Morales</v>
      </c>
      <c r="AB5449" s="12">
        <f t="shared" si="765"/>
        <v>10</v>
      </c>
      <c r="AC5449" s="12">
        <f t="shared" si="770"/>
        <v>208.5</v>
      </c>
      <c r="AD5449" s="12">
        <f t="shared" si="771"/>
        <v>214</v>
      </c>
      <c r="AE5449" s="12">
        <f t="shared" si="766"/>
        <v>2140</v>
      </c>
      <c r="AF5449" s="12">
        <f t="shared" si="767"/>
        <v>5.5</v>
      </c>
      <c r="AG5449" s="12">
        <f t="shared" si="768"/>
        <v>55</v>
      </c>
      <c r="AH5449" s="9">
        <f t="shared" si="772"/>
        <v>2.5700934579439252E-2</v>
      </c>
      <c r="AI5449" s="14">
        <f>VLOOKUP(E5449,'Verweis Faktor'!$A:$B,2,FALSE)</f>
        <v>1</v>
      </c>
      <c r="AJ5449" s="14"/>
      <c r="AK5449" s="14" t="str">
        <f>IF(AL5449="Ja","Versandkosten",VLOOKUP(E5449,'Verweis Belegart'!$A$2:$B$9,2,FALSE))</f>
        <v>Hardware</v>
      </c>
      <c r="AL5449" s="14" t="str">
        <f t="shared" si="773"/>
        <v>Nein</v>
      </c>
      <c r="AM5449" s="14" t="str">
        <f t="shared" si="769"/>
        <v>Positiv</v>
      </c>
    </row>
    <row r="5450" spans="1:39" ht="17.25" customHeight="1" x14ac:dyDescent="0.35">
      <c r="A5450" s="17">
        <v>14575136</v>
      </c>
      <c r="B5450" s="2" t="s">
        <v>2608</v>
      </c>
      <c r="C5450" s="1">
        <v>2025001</v>
      </c>
      <c r="D5450" s="1">
        <v>2001354</v>
      </c>
      <c r="E5450" s="2" t="s">
        <v>34</v>
      </c>
      <c r="F5450" s="2" t="s">
        <v>35</v>
      </c>
      <c r="G5450" s="2" t="s">
        <v>66</v>
      </c>
      <c r="H5450" s="2" t="s">
        <v>2627</v>
      </c>
      <c r="I5450" s="2" t="s">
        <v>2628</v>
      </c>
      <c r="J5450" s="2" t="s">
        <v>103</v>
      </c>
      <c r="K5450" s="2" t="s">
        <v>91</v>
      </c>
      <c r="L5450" s="2" t="s">
        <v>1945</v>
      </c>
      <c r="M5450" s="2" t="s">
        <v>1946</v>
      </c>
      <c r="N5450" s="2" t="s">
        <v>1213</v>
      </c>
      <c r="O5450" s="3">
        <v>5</v>
      </c>
      <c r="P5450" s="3">
        <v>95</v>
      </c>
      <c r="Q5450" s="3">
        <v>107</v>
      </c>
      <c r="R5450" s="3">
        <v>535</v>
      </c>
      <c r="S5450" s="3">
        <v>12</v>
      </c>
      <c r="T5450" s="3">
        <v>60</v>
      </c>
      <c r="U5450" s="3">
        <v>11.21</v>
      </c>
      <c r="V5450" s="2" t="s">
        <v>927</v>
      </c>
      <c r="W5450" s="2" t="s">
        <v>928</v>
      </c>
      <c r="X5450" s="2" t="s">
        <v>72</v>
      </c>
      <c r="Y5450" s="19" t="str">
        <f>VLOOKUP(G5450,'Verweis Kd-Gruppe'!$A$2:$B$8,2,FALSE)</f>
        <v>EXP</v>
      </c>
      <c r="Z5450" s="19" t="str">
        <f>VLOOKUP(J5450,'Verweis Art-Gruppe'!$A$2:$B$15,2,FALSE)</f>
        <v>Geräte</v>
      </c>
      <c r="AA5450" s="19" t="str">
        <f>VLOOKUP(W5450,'Verweis Vertreter'!$A$2:$B$24,2,FALSE)</f>
        <v>Ximena Morales</v>
      </c>
      <c r="AB5450" s="12">
        <f t="shared" si="765"/>
        <v>5</v>
      </c>
      <c r="AC5450" s="12">
        <f t="shared" si="770"/>
        <v>95</v>
      </c>
      <c r="AD5450" s="12">
        <f t="shared" si="771"/>
        <v>107</v>
      </c>
      <c r="AE5450" s="12">
        <f t="shared" si="766"/>
        <v>535</v>
      </c>
      <c r="AF5450" s="12">
        <f t="shared" si="767"/>
        <v>12</v>
      </c>
      <c r="AG5450" s="12">
        <f t="shared" si="768"/>
        <v>60</v>
      </c>
      <c r="AH5450" s="9">
        <f t="shared" si="772"/>
        <v>0.11214953271028037</v>
      </c>
      <c r="AI5450" s="14">
        <f>VLOOKUP(E5450,'Verweis Faktor'!$A:$B,2,FALSE)</f>
        <v>1</v>
      </c>
      <c r="AJ5450" s="14"/>
      <c r="AK5450" s="14" t="str">
        <f>IF(AL5450="Ja","Versandkosten",VLOOKUP(E5450,'Verweis Belegart'!$A$2:$B$9,2,FALSE))</f>
        <v>Hardware</v>
      </c>
      <c r="AL5450" s="14" t="str">
        <f t="shared" si="773"/>
        <v>Nein</v>
      </c>
      <c r="AM5450" s="14" t="str">
        <f t="shared" si="769"/>
        <v>Positiv</v>
      </c>
    </row>
    <row r="5451" spans="1:39" ht="17.25" customHeight="1" x14ac:dyDescent="0.35">
      <c r="A5451" s="17">
        <v>14575136</v>
      </c>
      <c r="B5451" s="2" t="s">
        <v>2608</v>
      </c>
      <c r="C5451" s="1">
        <v>2025001</v>
      </c>
      <c r="D5451" s="1">
        <v>2001354</v>
      </c>
      <c r="E5451" s="2" t="s">
        <v>34</v>
      </c>
      <c r="F5451" s="2" t="s">
        <v>35</v>
      </c>
      <c r="G5451" s="2" t="s">
        <v>66</v>
      </c>
      <c r="H5451" s="2" t="s">
        <v>2627</v>
      </c>
      <c r="I5451" s="2" t="s">
        <v>2628</v>
      </c>
      <c r="J5451" s="2" t="s">
        <v>103</v>
      </c>
      <c r="K5451" s="2" t="s">
        <v>95</v>
      </c>
      <c r="L5451" s="2" t="s">
        <v>2112</v>
      </c>
      <c r="M5451" s="2" t="s">
        <v>2113</v>
      </c>
      <c r="N5451" s="2" t="s">
        <v>1213</v>
      </c>
      <c r="O5451" s="3">
        <v>5</v>
      </c>
      <c r="P5451" s="3">
        <v>95</v>
      </c>
      <c r="Q5451" s="3">
        <v>107</v>
      </c>
      <c r="R5451" s="3">
        <v>535</v>
      </c>
      <c r="S5451" s="3">
        <v>12</v>
      </c>
      <c r="T5451" s="3">
        <v>60</v>
      </c>
      <c r="U5451" s="3">
        <v>11.21</v>
      </c>
      <c r="V5451" s="2" t="s">
        <v>927</v>
      </c>
      <c r="W5451" s="2" t="s">
        <v>928</v>
      </c>
      <c r="X5451" s="2" t="s">
        <v>72</v>
      </c>
      <c r="Y5451" s="19" t="str">
        <f>VLOOKUP(G5451,'Verweis Kd-Gruppe'!$A$2:$B$8,2,FALSE)</f>
        <v>EXP</v>
      </c>
      <c r="Z5451" s="19" t="str">
        <f>VLOOKUP(J5451,'Verweis Art-Gruppe'!$A$2:$B$15,2,FALSE)</f>
        <v>Geräte</v>
      </c>
      <c r="AA5451" s="19" t="str">
        <f>VLOOKUP(W5451,'Verweis Vertreter'!$A$2:$B$24,2,FALSE)</f>
        <v>Ximena Morales</v>
      </c>
      <c r="AB5451" s="12">
        <f t="shared" si="765"/>
        <v>5</v>
      </c>
      <c r="AC5451" s="12">
        <f t="shared" si="770"/>
        <v>95</v>
      </c>
      <c r="AD5451" s="12">
        <f t="shared" si="771"/>
        <v>107</v>
      </c>
      <c r="AE5451" s="12">
        <f t="shared" si="766"/>
        <v>535</v>
      </c>
      <c r="AF5451" s="12">
        <f t="shared" si="767"/>
        <v>12</v>
      </c>
      <c r="AG5451" s="12">
        <f t="shared" si="768"/>
        <v>60</v>
      </c>
      <c r="AH5451" s="9">
        <f t="shared" si="772"/>
        <v>0.11214953271028037</v>
      </c>
      <c r="AI5451" s="14">
        <f>VLOOKUP(E5451,'Verweis Faktor'!$A:$B,2,FALSE)</f>
        <v>1</v>
      </c>
      <c r="AJ5451" s="14"/>
      <c r="AK5451" s="14" t="str">
        <f>IF(AL5451="Ja","Versandkosten",VLOOKUP(E5451,'Verweis Belegart'!$A$2:$B$9,2,FALSE))</f>
        <v>Hardware</v>
      </c>
      <c r="AL5451" s="14" t="str">
        <f t="shared" si="773"/>
        <v>Nein</v>
      </c>
      <c r="AM5451" s="14" t="str">
        <f t="shared" si="769"/>
        <v>Positiv</v>
      </c>
    </row>
    <row r="5452" spans="1:39" ht="17.25" customHeight="1" x14ac:dyDescent="0.35">
      <c r="A5452" s="17">
        <v>14575186</v>
      </c>
      <c r="B5452" s="2" t="s">
        <v>2608</v>
      </c>
      <c r="C5452" s="1">
        <v>2025001</v>
      </c>
      <c r="D5452" s="1">
        <v>2001355</v>
      </c>
      <c r="E5452" s="2" t="s">
        <v>34</v>
      </c>
      <c r="F5452" s="2" t="s">
        <v>142</v>
      </c>
      <c r="G5452" s="2" t="s">
        <v>36</v>
      </c>
      <c r="H5452" s="2" t="s">
        <v>574</v>
      </c>
      <c r="I5452" s="2" t="s">
        <v>575</v>
      </c>
      <c r="J5452" s="2" t="s">
        <v>2791</v>
      </c>
      <c r="K5452" s="2" t="s">
        <v>28</v>
      </c>
      <c r="L5452" s="2" t="s">
        <v>249</v>
      </c>
      <c r="M5452" s="2" t="s">
        <v>250</v>
      </c>
      <c r="N5452" s="2" t="s">
        <v>122</v>
      </c>
      <c r="O5452" s="3">
        <v>1</v>
      </c>
      <c r="P5452" s="3">
        <v>0</v>
      </c>
      <c r="Q5452" s="3">
        <v>19.899999999999999</v>
      </c>
      <c r="R5452" s="3">
        <v>19.899999999999999</v>
      </c>
      <c r="S5452" s="3">
        <v>19.899999999999999</v>
      </c>
      <c r="T5452" s="3">
        <v>19.899999999999999</v>
      </c>
      <c r="U5452" s="3"/>
      <c r="V5452" s="2" t="s">
        <v>235</v>
      </c>
      <c r="W5452" s="2" t="s">
        <v>236</v>
      </c>
      <c r="X5452" s="2" t="s">
        <v>59</v>
      </c>
      <c r="Y5452" s="19" t="str">
        <f>VLOOKUP(G5452,'Verweis Kd-Gruppe'!$A$2:$B$8,2,FALSE)</f>
        <v>GRK</v>
      </c>
      <c r="Z5452" s="19" t="str">
        <f>VLOOKUP(J5452,'Verweis Art-Gruppe'!$A$2:$B$15,2,FALSE)</f>
        <v>Sonstige</v>
      </c>
      <c r="AA5452" s="19" t="str">
        <f>VLOOKUP(W5452,'Verweis Vertreter'!$A$2:$B$24,2,FALSE)</f>
        <v>Patrick Verfürth</v>
      </c>
      <c r="AB5452" s="12">
        <f t="shared" si="765"/>
        <v>1</v>
      </c>
      <c r="AC5452" s="12">
        <f t="shared" si="770"/>
        <v>0</v>
      </c>
      <c r="AD5452" s="12">
        <f t="shared" si="771"/>
        <v>19.899999999999999</v>
      </c>
      <c r="AE5452" s="12">
        <f t="shared" si="766"/>
        <v>19.899999999999999</v>
      </c>
      <c r="AF5452" s="12">
        <f t="shared" si="767"/>
        <v>19.899999999999999</v>
      </c>
      <c r="AG5452" s="12">
        <f t="shared" si="768"/>
        <v>19.899999999999999</v>
      </c>
      <c r="AH5452" s="9">
        <f t="shared" si="772"/>
        <v>1</v>
      </c>
      <c r="AI5452" s="14">
        <f>VLOOKUP(E5452,'Verweis Faktor'!$A:$B,2,FALSE)</f>
        <v>1</v>
      </c>
      <c r="AJ5452" s="14"/>
      <c r="AK5452" s="14" t="str">
        <f>IF(AL5452="Ja","Versandkosten",VLOOKUP(E5452,'Verweis Belegart'!$A$2:$B$9,2,FALSE))</f>
        <v>Versandkosten</v>
      </c>
      <c r="AL5452" s="14" t="str">
        <f t="shared" si="773"/>
        <v>Ja</v>
      </c>
      <c r="AM5452" s="14" t="str">
        <f t="shared" si="769"/>
        <v>Positiv</v>
      </c>
    </row>
    <row r="5453" spans="1:39" ht="17.25" customHeight="1" x14ac:dyDescent="0.35">
      <c r="A5453" s="17">
        <v>14575186</v>
      </c>
      <c r="B5453" s="2" t="s">
        <v>2608</v>
      </c>
      <c r="C5453" s="1">
        <v>2025001</v>
      </c>
      <c r="D5453" s="1">
        <v>2001355</v>
      </c>
      <c r="E5453" s="2" t="s">
        <v>34</v>
      </c>
      <c r="F5453" s="2" t="s">
        <v>142</v>
      </c>
      <c r="G5453" s="2" t="s">
        <v>36</v>
      </c>
      <c r="H5453" s="2" t="s">
        <v>574</v>
      </c>
      <c r="I5453" s="2" t="s">
        <v>575</v>
      </c>
      <c r="J5453" s="2" t="s">
        <v>103</v>
      </c>
      <c r="K5453" s="2" t="s">
        <v>45</v>
      </c>
      <c r="L5453" s="2" t="s">
        <v>1710</v>
      </c>
      <c r="M5453" s="2" t="s">
        <v>1711</v>
      </c>
      <c r="N5453" s="2" t="s">
        <v>1712</v>
      </c>
      <c r="O5453" s="3">
        <v>1</v>
      </c>
      <c r="P5453" s="3">
        <v>413</v>
      </c>
      <c r="Q5453" s="3">
        <v>439</v>
      </c>
      <c r="R5453" s="3">
        <v>439</v>
      </c>
      <c r="S5453" s="3">
        <v>26</v>
      </c>
      <c r="T5453" s="3">
        <v>26</v>
      </c>
      <c r="U5453" s="3">
        <v>5.92</v>
      </c>
      <c r="V5453" s="2" t="s">
        <v>235</v>
      </c>
      <c r="W5453" s="2" t="s">
        <v>236</v>
      </c>
      <c r="X5453" s="2" t="s">
        <v>59</v>
      </c>
      <c r="Y5453" s="19" t="str">
        <f>VLOOKUP(G5453,'Verweis Kd-Gruppe'!$A$2:$B$8,2,FALSE)</f>
        <v>GRK</v>
      </c>
      <c r="Z5453" s="19" t="str">
        <f>VLOOKUP(J5453,'Verweis Art-Gruppe'!$A$2:$B$15,2,FALSE)</f>
        <v>Geräte</v>
      </c>
      <c r="AA5453" s="19" t="str">
        <f>VLOOKUP(W5453,'Verweis Vertreter'!$A$2:$B$24,2,FALSE)</f>
        <v>Patrick Verfürth</v>
      </c>
      <c r="AB5453" s="12">
        <f t="shared" si="765"/>
        <v>1</v>
      </c>
      <c r="AC5453" s="12">
        <f t="shared" si="770"/>
        <v>413</v>
      </c>
      <c r="AD5453" s="12">
        <f t="shared" si="771"/>
        <v>439</v>
      </c>
      <c r="AE5453" s="12">
        <f t="shared" si="766"/>
        <v>439</v>
      </c>
      <c r="AF5453" s="12">
        <f t="shared" si="767"/>
        <v>26</v>
      </c>
      <c r="AG5453" s="12">
        <f t="shared" si="768"/>
        <v>26</v>
      </c>
      <c r="AH5453" s="9">
        <f t="shared" si="772"/>
        <v>5.9225512528473807E-2</v>
      </c>
      <c r="AI5453" s="14">
        <f>VLOOKUP(E5453,'Verweis Faktor'!$A:$B,2,FALSE)</f>
        <v>1</v>
      </c>
      <c r="AJ5453" s="14"/>
      <c r="AK5453" s="14" t="str">
        <f>IF(AL5453="Ja","Versandkosten",VLOOKUP(E5453,'Verweis Belegart'!$A$2:$B$9,2,FALSE))</f>
        <v>Hardware</v>
      </c>
      <c r="AL5453" s="14" t="str">
        <f t="shared" si="773"/>
        <v>Nein</v>
      </c>
      <c r="AM5453" s="14" t="str">
        <f t="shared" si="769"/>
        <v>Positiv</v>
      </c>
    </row>
    <row r="5454" spans="1:39" ht="17.25" customHeight="1" x14ac:dyDescent="0.35">
      <c r="A5454" s="17">
        <v>14574982</v>
      </c>
      <c r="B5454" s="2" t="s">
        <v>2608</v>
      </c>
      <c r="C5454" s="1">
        <v>2025001</v>
      </c>
      <c r="D5454" s="1">
        <v>2001356</v>
      </c>
      <c r="E5454" s="2" t="s">
        <v>34</v>
      </c>
      <c r="F5454" s="2" t="s">
        <v>142</v>
      </c>
      <c r="G5454" s="2" t="s">
        <v>36</v>
      </c>
      <c r="H5454" s="2" t="s">
        <v>574</v>
      </c>
      <c r="I5454" s="2" t="s">
        <v>575</v>
      </c>
      <c r="J5454" s="2" t="s">
        <v>304</v>
      </c>
      <c r="K5454" s="2" t="s">
        <v>28</v>
      </c>
      <c r="L5454" s="2" t="s">
        <v>2319</v>
      </c>
      <c r="M5454" s="2" t="s">
        <v>2320</v>
      </c>
      <c r="N5454" s="2" t="s">
        <v>2321</v>
      </c>
      <c r="O5454" s="3">
        <v>1</v>
      </c>
      <c r="P5454" s="3">
        <v>127.46</v>
      </c>
      <c r="Q5454" s="3">
        <v>135</v>
      </c>
      <c r="R5454" s="3">
        <v>135</v>
      </c>
      <c r="S5454" s="3">
        <v>7.54</v>
      </c>
      <c r="T5454" s="3">
        <v>7.54</v>
      </c>
      <c r="U5454" s="3">
        <v>5.58</v>
      </c>
      <c r="V5454" s="2" t="s">
        <v>235</v>
      </c>
      <c r="W5454" s="2" t="s">
        <v>236</v>
      </c>
      <c r="X5454" s="2" t="s">
        <v>59</v>
      </c>
      <c r="Y5454" s="19" t="str">
        <f>VLOOKUP(G5454,'Verweis Kd-Gruppe'!$A$2:$B$8,2,FALSE)</f>
        <v>GRK</v>
      </c>
      <c r="Z5454" s="19" t="str">
        <f>VLOOKUP(J5454,'Verweis Art-Gruppe'!$A$2:$B$15,2,FALSE)</f>
        <v>Zubehör</v>
      </c>
      <c r="AA5454" s="19" t="str">
        <f>VLOOKUP(W5454,'Verweis Vertreter'!$A$2:$B$24,2,FALSE)</f>
        <v>Patrick Verfürth</v>
      </c>
      <c r="AB5454" s="12">
        <f t="shared" si="765"/>
        <v>1</v>
      </c>
      <c r="AC5454" s="12">
        <f t="shared" si="770"/>
        <v>127.46</v>
      </c>
      <c r="AD5454" s="12">
        <f t="shared" si="771"/>
        <v>135</v>
      </c>
      <c r="AE5454" s="12">
        <f t="shared" si="766"/>
        <v>135</v>
      </c>
      <c r="AF5454" s="12">
        <f t="shared" si="767"/>
        <v>7.54</v>
      </c>
      <c r="AG5454" s="12">
        <f t="shared" si="768"/>
        <v>7.54</v>
      </c>
      <c r="AH5454" s="9">
        <f t="shared" si="772"/>
        <v>5.5851851851851854E-2</v>
      </c>
      <c r="AI5454" s="14">
        <f>VLOOKUP(E5454,'Verweis Faktor'!$A:$B,2,FALSE)</f>
        <v>1</v>
      </c>
      <c r="AJ5454" s="14"/>
      <c r="AK5454" s="14" t="str">
        <f>IF(AL5454="Ja","Versandkosten",VLOOKUP(E5454,'Verweis Belegart'!$A$2:$B$9,2,FALSE))</f>
        <v>Hardware</v>
      </c>
      <c r="AL5454" s="14" t="str">
        <f t="shared" si="773"/>
        <v>Nein</v>
      </c>
      <c r="AM5454" s="14" t="str">
        <f t="shared" si="769"/>
        <v>Positiv</v>
      </c>
    </row>
    <row r="5455" spans="1:39" ht="17.25" customHeight="1" x14ac:dyDescent="0.35">
      <c r="A5455" s="17">
        <v>14574982</v>
      </c>
      <c r="B5455" s="2" t="s">
        <v>2608</v>
      </c>
      <c r="C5455" s="1">
        <v>2025001</v>
      </c>
      <c r="D5455" s="1">
        <v>2001356</v>
      </c>
      <c r="E5455" s="2" t="s">
        <v>34</v>
      </c>
      <c r="F5455" s="2" t="s">
        <v>142</v>
      </c>
      <c r="G5455" s="2" t="s">
        <v>36</v>
      </c>
      <c r="H5455" s="2" t="s">
        <v>574</v>
      </c>
      <c r="I5455" s="2" t="s">
        <v>575</v>
      </c>
      <c r="J5455" s="2" t="s">
        <v>103</v>
      </c>
      <c r="K5455" s="2" t="s">
        <v>45</v>
      </c>
      <c r="L5455" s="2" t="s">
        <v>205</v>
      </c>
      <c r="M5455" s="2" t="s">
        <v>206</v>
      </c>
      <c r="N5455" s="2" t="s">
        <v>207</v>
      </c>
      <c r="O5455" s="3">
        <v>1</v>
      </c>
      <c r="P5455" s="3">
        <v>112.0598</v>
      </c>
      <c r="Q5455" s="3">
        <v>129</v>
      </c>
      <c r="R5455" s="3">
        <v>129</v>
      </c>
      <c r="S5455" s="3">
        <v>16.940200000000001</v>
      </c>
      <c r="T5455" s="3">
        <v>16.940000000000001</v>
      </c>
      <c r="U5455" s="3">
        <v>13.13</v>
      </c>
      <c r="V5455" s="2" t="s">
        <v>235</v>
      </c>
      <c r="W5455" s="2" t="s">
        <v>236</v>
      </c>
      <c r="X5455" s="2" t="s">
        <v>59</v>
      </c>
      <c r="Y5455" s="19" t="str">
        <f>VLOOKUP(G5455,'Verweis Kd-Gruppe'!$A$2:$B$8,2,FALSE)</f>
        <v>GRK</v>
      </c>
      <c r="Z5455" s="19" t="str">
        <f>VLOOKUP(J5455,'Verweis Art-Gruppe'!$A$2:$B$15,2,FALSE)</f>
        <v>Geräte</v>
      </c>
      <c r="AA5455" s="19" t="str">
        <f>VLOOKUP(W5455,'Verweis Vertreter'!$A$2:$B$24,2,FALSE)</f>
        <v>Patrick Verfürth</v>
      </c>
      <c r="AB5455" s="12">
        <f t="shared" si="765"/>
        <v>1</v>
      </c>
      <c r="AC5455" s="12">
        <f t="shared" si="770"/>
        <v>112.0598</v>
      </c>
      <c r="AD5455" s="12">
        <f t="shared" si="771"/>
        <v>129</v>
      </c>
      <c r="AE5455" s="12">
        <f t="shared" si="766"/>
        <v>129</v>
      </c>
      <c r="AF5455" s="12">
        <f t="shared" si="767"/>
        <v>16.940200000000001</v>
      </c>
      <c r="AG5455" s="12">
        <f t="shared" si="768"/>
        <v>16.940000000000001</v>
      </c>
      <c r="AH5455" s="9">
        <f t="shared" si="772"/>
        <v>0.13131782945736434</v>
      </c>
      <c r="AI5455" s="14">
        <f>VLOOKUP(E5455,'Verweis Faktor'!$A:$B,2,FALSE)</f>
        <v>1</v>
      </c>
      <c r="AJ5455" s="14"/>
      <c r="AK5455" s="14" t="str">
        <f>IF(AL5455="Ja","Versandkosten",VLOOKUP(E5455,'Verweis Belegart'!$A$2:$B$9,2,FALSE))</f>
        <v>Hardware</v>
      </c>
      <c r="AL5455" s="14" t="str">
        <f t="shared" si="773"/>
        <v>Nein</v>
      </c>
      <c r="AM5455" s="14" t="str">
        <f t="shared" si="769"/>
        <v>Positiv</v>
      </c>
    </row>
    <row r="5456" spans="1:39" ht="17.25" customHeight="1" x14ac:dyDescent="0.35">
      <c r="A5456" s="17">
        <v>14574982</v>
      </c>
      <c r="B5456" s="2" t="s">
        <v>2608</v>
      </c>
      <c r="C5456" s="1">
        <v>2025001</v>
      </c>
      <c r="D5456" s="1">
        <v>2001356</v>
      </c>
      <c r="E5456" s="2" t="s">
        <v>34</v>
      </c>
      <c r="F5456" s="2" t="s">
        <v>142</v>
      </c>
      <c r="G5456" s="2" t="s">
        <v>36</v>
      </c>
      <c r="H5456" s="2" t="s">
        <v>574</v>
      </c>
      <c r="I5456" s="2" t="s">
        <v>575</v>
      </c>
      <c r="J5456" s="2" t="s">
        <v>103</v>
      </c>
      <c r="K5456" s="2" t="s">
        <v>49</v>
      </c>
      <c r="L5456" s="2" t="s">
        <v>1094</v>
      </c>
      <c r="M5456" s="2" t="s">
        <v>1095</v>
      </c>
      <c r="N5456" s="2" t="s">
        <v>1096</v>
      </c>
      <c r="O5456" s="3">
        <v>1</v>
      </c>
      <c r="P5456" s="3">
        <v>300.59789999999998</v>
      </c>
      <c r="Q5456" s="3">
        <v>315</v>
      </c>
      <c r="R5456" s="3">
        <v>315</v>
      </c>
      <c r="S5456" s="3">
        <v>14.402100000000001</v>
      </c>
      <c r="T5456" s="3">
        <v>14.4</v>
      </c>
      <c r="U5456" s="3">
        <v>4.57</v>
      </c>
      <c r="V5456" s="2" t="s">
        <v>235</v>
      </c>
      <c r="W5456" s="2" t="s">
        <v>236</v>
      </c>
      <c r="X5456" s="2" t="s">
        <v>59</v>
      </c>
      <c r="Y5456" s="19" t="str">
        <f>VLOOKUP(G5456,'Verweis Kd-Gruppe'!$A$2:$B$8,2,FALSE)</f>
        <v>GRK</v>
      </c>
      <c r="Z5456" s="19" t="str">
        <f>VLOOKUP(J5456,'Verweis Art-Gruppe'!$A$2:$B$15,2,FALSE)</f>
        <v>Geräte</v>
      </c>
      <c r="AA5456" s="19" t="str">
        <f>VLOOKUP(W5456,'Verweis Vertreter'!$A$2:$B$24,2,FALSE)</f>
        <v>Patrick Verfürth</v>
      </c>
      <c r="AB5456" s="12">
        <f t="shared" si="765"/>
        <v>1</v>
      </c>
      <c r="AC5456" s="12">
        <f t="shared" si="770"/>
        <v>300.59789999999998</v>
      </c>
      <c r="AD5456" s="12">
        <f t="shared" si="771"/>
        <v>315</v>
      </c>
      <c r="AE5456" s="12">
        <f t="shared" si="766"/>
        <v>315</v>
      </c>
      <c r="AF5456" s="12">
        <f t="shared" si="767"/>
        <v>14.402100000000001</v>
      </c>
      <c r="AG5456" s="12">
        <f t="shared" si="768"/>
        <v>14.4</v>
      </c>
      <c r="AH5456" s="9">
        <f t="shared" si="772"/>
        <v>4.5714285714285714E-2</v>
      </c>
      <c r="AI5456" s="14">
        <f>VLOOKUP(E5456,'Verweis Faktor'!$A:$B,2,FALSE)</f>
        <v>1</v>
      </c>
      <c r="AJ5456" s="14"/>
      <c r="AK5456" s="14" t="str">
        <f>IF(AL5456="Ja","Versandkosten",VLOOKUP(E5456,'Verweis Belegart'!$A$2:$B$9,2,FALSE))</f>
        <v>Hardware</v>
      </c>
      <c r="AL5456" s="14" t="str">
        <f t="shared" si="773"/>
        <v>Nein</v>
      </c>
      <c r="AM5456" s="14" t="str">
        <f t="shared" si="769"/>
        <v>Positiv</v>
      </c>
    </row>
    <row r="5457" spans="1:39" ht="17.25" customHeight="1" x14ac:dyDescent="0.35">
      <c r="A5457" s="17">
        <v>14574982</v>
      </c>
      <c r="B5457" s="2" t="s">
        <v>2608</v>
      </c>
      <c r="C5457" s="1">
        <v>2025001</v>
      </c>
      <c r="D5457" s="1">
        <v>2001356</v>
      </c>
      <c r="E5457" s="2" t="s">
        <v>34</v>
      </c>
      <c r="F5457" s="2" t="s">
        <v>142</v>
      </c>
      <c r="G5457" s="2" t="s">
        <v>36</v>
      </c>
      <c r="H5457" s="2" t="s">
        <v>574</v>
      </c>
      <c r="I5457" s="2" t="s">
        <v>575</v>
      </c>
      <c r="J5457" s="2" t="s">
        <v>103</v>
      </c>
      <c r="K5457" s="2" t="s">
        <v>79</v>
      </c>
      <c r="L5457" s="2" t="s">
        <v>2133</v>
      </c>
      <c r="M5457" s="2" t="s">
        <v>2134</v>
      </c>
      <c r="N5457" s="2" t="s">
        <v>1887</v>
      </c>
      <c r="O5457" s="3">
        <v>1</v>
      </c>
      <c r="P5457" s="3">
        <v>368</v>
      </c>
      <c r="Q5457" s="3">
        <v>399</v>
      </c>
      <c r="R5457" s="3">
        <v>399</v>
      </c>
      <c r="S5457" s="3">
        <v>31</v>
      </c>
      <c r="T5457" s="3">
        <v>31</v>
      </c>
      <c r="U5457" s="3">
        <v>7.76</v>
      </c>
      <c r="V5457" s="2" t="s">
        <v>235</v>
      </c>
      <c r="W5457" s="2" t="s">
        <v>236</v>
      </c>
      <c r="X5457" s="2" t="s">
        <v>59</v>
      </c>
      <c r="Y5457" s="19" t="str">
        <f>VLOOKUP(G5457,'Verweis Kd-Gruppe'!$A$2:$B$8,2,FALSE)</f>
        <v>GRK</v>
      </c>
      <c r="Z5457" s="19" t="str">
        <f>VLOOKUP(J5457,'Verweis Art-Gruppe'!$A$2:$B$15,2,FALSE)</f>
        <v>Geräte</v>
      </c>
      <c r="AA5457" s="19" t="str">
        <f>VLOOKUP(W5457,'Verweis Vertreter'!$A$2:$B$24,2,FALSE)</f>
        <v>Patrick Verfürth</v>
      </c>
      <c r="AB5457" s="12">
        <f t="shared" si="765"/>
        <v>1</v>
      </c>
      <c r="AC5457" s="12">
        <f t="shared" si="770"/>
        <v>368</v>
      </c>
      <c r="AD5457" s="12">
        <f t="shared" si="771"/>
        <v>399</v>
      </c>
      <c r="AE5457" s="12">
        <f t="shared" si="766"/>
        <v>399</v>
      </c>
      <c r="AF5457" s="12">
        <f t="shared" si="767"/>
        <v>31</v>
      </c>
      <c r="AG5457" s="12">
        <f t="shared" si="768"/>
        <v>31</v>
      </c>
      <c r="AH5457" s="9">
        <f t="shared" si="772"/>
        <v>7.7694235588972427E-2</v>
      </c>
      <c r="AI5457" s="14">
        <f>VLOOKUP(E5457,'Verweis Faktor'!$A:$B,2,FALSE)</f>
        <v>1</v>
      </c>
      <c r="AJ5457" s="14"/>
      <c r="AK5457" s="14" t="str">
        <f>IF(AL5457="Ja","Versandkosten",VLOOKUP(E5457,'Verweis Belegart'!$A$2:$B$9,2,FALSE))</f>
        <v>Hardware</v>
      </c>
      <c r="AL5457" s="14" t="str">
        <f t="shared" si="773"/>
        <v>Nein</v>
      </c>
      <c r="AM5457" s="14" t="str">
        <f t="shared" si="769"/>
        <v>Positiv</v>
      </c>
    </row>
    <row r="5458" spans="1:39" ht="17.25" customHeight="1" x14ac:dyDescent="0.35">
      <c r="A5458" s="17">
        <v>14574982</v>
      </c>
      <c r="B5458" s="2" t="s">
        <v>2608</v>
      </c>
      <c r="C5458" s="1">
        <v>2025001</v>
      </c>
      <c r="D5458" s="1">
        <v>2001356</v>
      </c>
      <c r="E5458" s="2" t="s">
        <v>34</v>
      </c>
      <c r="F5458" s="2" t="s">
        <v>142</v>
      </c>
      <c r="G5458" s="2" t="s">
        <v>36</v>
      </c>
      <c r="H5458" s="2" t="s">
        <v>574</v>
      </c>
      <c r="I5458" s="2" t="s">
        <v>575</v>
      </c>
      <c r="J5458" s="2" t="s">
        <v>103</v>
      </c>
      <c r="K5458" s="2" t="s">
        <v>83</v>
      </c>
      <c r="L5458" s="2" t="s">
        <v>2349</v>
      </c>
      <c r="M5458" s="2" t="s">
        <v>2350</v>
      </c>
      <c r="N5458" s="2" t="s">
        <v>94</v>
      </c>
      <c r="O5458" s="3">
        <v>3</v>
      </c>
      <c r="P5458" s="3">
        <v>332</v>
      </c>
      <c r="Q5458" s="3">
        <v>349</v>
      </c>
      <c r="R5458" s="3">
        <v>1047</v>
      </c>
      <c r="S5458" s="3">
        <v>17</v>
      </c>
      <c r="T5458" s="3">
        <v>51</v>
      </c>
      <c r="U5458" s="3">
        <v>4.87</v>
      </c>
      <c r="V5458" s="2" t="s">
        <v>235</v>
      </c>
      <c r="W5458" s="2" t="s">
        <v>236</v>
      </c>
      <c r="X5458" s="2" t="s">
        <v>59</v>
      </c>
      <c r="Y5458" s="19" t="str">
        <f>VLOOKUP(G5458,'Verweis Kd-Gruppe'!$A$2:$B$8,2,FALSE)</f>
        <v>GRK</v>
      </c>
      <c r="Z5458" s="19" t="str">
        <f>VLOOKUP(J5458,'Verweis Art-Gruppe'!$A$2:$B$15,2,FALSE)</f>
        <v>Geräte</v>
      </c>
      <c r="AA5458" s="19" t="str">
        <f>VLOOKUP(W5458,'Verweis Vertreter'!$A$2:$B$24,2,FALSE)</f>
        <v>Patrick Verfürth</v>
      </c>
      <c r="AB5458" s="12">
        <f t="shared" si="765"/>
        <v>3</v>
      </c>
      <c r="AC5458" s="12">
        <f t="shared" si="770"/>
        <v>332</v>
      </c>
      <c r="AD5458" s="12">
        <f t="shared" si="771"/>
        <v>349</v>
      </c>
      <c r="AE5458" s="12">
        <f t="shared" si="766"/>
        <v>1047</v>
      </c>
      <c r="AF5458" s="12">
        <f t="shared" si="767"/>
        <v>17</v>
      </c>
      <c r="AG5458" s="12">
        <f t="shared" si="768"/>
        <v>51</v>
      </c>
      <c r="AH5458" s="9">
        <f t="shared" si="772"/>
        <v>4.8710601719197708E-2</v>
      </c>
      <c r="AI5458" s="14">
        <f>VLOOKUP(E5458,'Verweis Faktor'!$A:$B,2,FALSE)</f>
        <v>1</v>
      </c>
      <c r="AJ5458" s="14"/>
      <c r="AK5458" s="14" t="str">
        <f>IF(AL5458="Ja","Versandkosten",VLOOKUP(E5458,'Verweis Belegart'!$A$2:$B$9,2,FALSE))</f>
        <v>Hardware</v>
      </c>
      <c r="AL5458" s="14" t="str">
        <f t="shared" si="773"/>
        <v>Nein</v>
      </c>
      <c r="AM5458" s="14" t="str">
        <f t="shared" si="769"/>
        <v>Positiv</v>
      </c>
    </row>
    <row r="5459" spans="1:39" ht="17.25" customHeight="1" x14ac:dyDescent="0.35">
      <c r="A5459" s="17">
        <v>14575032</v>
      </c>
      <c r="B5459" s="2" t="s">
        <v>2608</v>
      </c>
      <c r="C5459" s="1">
        <v>2025001</v>
      </c>
      <c r="D5459" s="1">
        <v>2001357</v>
      </c>
      <c r="E5459" s="2" t="s">
        <v>34</v>
      </c>
      <c r="F5459" s="2" t="s">
        <v>53</v>
      </c>
      <c r="G5459" s="2" t="s">
        <v>25</v>
      </c>
      <c r="H5459" s="2" t="s">
        <v>1523</v>
      </c>
      <c r="I5459" s="2" t="s">
        <v>1524</v>
      </c>
      <c r="J5459" s="2" t="s">
        <v>103</v>
      </c>
      <c r="K5459" s="2" t="s">
        <v>28</v>
      </c>
      <c r="L5459" s="2" t="s">
        <v>56</v>
      </c>
      <c r="M5459" s="2" t="s">
        <v>57</v>
      </c>
      <c r="N5459" s="2" t="s">
        <v>58</v>
      </c>
      <c r="O5459" s="3">
        <v>1</v>
      </c>
      <c r="P5459" s="3">
        <v>617.99360000000001</v>
      </c>
      <c r="Q5459" s="3">
        <v>633</v>
      </c>
      <c r="R5459" s="3">
        <v>633</v>
      </c>
      <c r="S5459" s="3">
        <v>15.006399999999999</v>
      </c>
      <c r="T5459" s="3">
        <v>15.01</v>
      </c>
      <c r="U5459" s="3">
        <v>2.37</v>
      </c>
      <c r="V5459" s="2" t="s">
        <v>1527</v>
      </c>
      <c r="W5459" s="2" t="s">
        <v>1528</v>
      </c>
      <c r="X5459" s="2" t="s">
        <v>197</v>
      </c>
      <c r="Y5459" s="19" t="str">
        <f>VLOOKUP(G5459,'Verweis Kd-Gruppe'!$A$2:$B$8,2,FALSE)</f>
        <v>FHK</v>
      </c>
      <c r="Z5459" s="19" t="str">
        <f>VLOOKUP(J5459,'Verweis Art-Gruppe'!$A$2:$B$15,2,FALSE)</f>
        <v>Geräte</v>
      </c>
      <c r="AA5459" s="19" t="str">
        <f>VLOOKUP(W5459,'Verweis Vertreter'!$A$2:$B$24,2,FALSE)</f>
        <v>Alexander Haas</v>
      </c>
      <c r="AB5459" s="12">
        <f t="shared" si="765"/>
        <v>1</v>
      </c>
      <c r="AC5459" s="12">
        <f t="shared" si="770"/>
        <v>617.99360000000001</v>
      </c>
      <c r="AD5459" s="12">
        <f t="shared" si="771"/>
        <v>633</v>
      </c>
      <c r="AE5459" s="12">
        <f t="shared" si="766"/>
        <v>633</v>
      </c>
      <c r="AF5459" s="12">
        <f t="shared" si="767"/>
        <v>15.006399999999999</v>
      </c>
      <c r="AG5459" s="12">
        <f t="shared" si="768"/>
        <v>15.01</v>
      </c>
      <c r="AH5459" s="9">
        <f t="shared" si="772"/>
        <v>2.3712480252764612E-2</v>
      </c>
      <c r="AI5459" s="14">
        <f>VLOOKUP(E5459,'Verweis Faktor'!$A:$B,2,FALSE)</f>
        <v>1</v>
      </c>
      <c r="AJ5459" s="14"/>
      <c r="AK5459" s="14" t="str">
        <f>IF(AL5459="Ja","Versandkosten",VLOOKUP(E5459,'Verweis Belegart'!$A$2:$B$9,2,FALSE))</f>
        <v>Hardware</v>
      </c>
      <c r="AL5459" s="14" t="str">
        <f t="shared" si="773"/>
        <v>Nein</v>
      </c>
      <c r="AM5459" s="14" t="str">
        <f t="shared" si="769"/>
        <v>Positiv</v>
      </c>
    </row>
    <row r="5460" spans="1:39" ht="17.25" customHeight="1" x14ac:dyDescent="0.35">
      <c r="A5460" s="17">
        <v>14575032</v>
      </c>
      <c r="B5460" s="2" t="s">
        <v>2608</v>
      </c>
      <c r="C5460" s="1">
        <v>2025001</v>
      </c>
      <c r="D5460" s="1">
        <v>2001357</v>
      </c>
      <c r="E5460" s="2" t="s">
        <v>34</v>
      </c>
      <c r="F5460" s="2" t="s">
        <v>53</v>
      </c>
      <c r="G5460" s="2" t="s">
        <v>25</v>
      </c>
      <c r="H5460" s="2" t="s">
        <v>1523</v>
      </c>
      <c r="I5460" s="2" t="s">
        <v>1524</v>
      </c>
      <c r="J5460" s="2" t="s">
        <v>103</v>
      </c>
      <c r="K5460" s="2" t="s">
        <v>45</v>
      </c>
      <c r="L5460" s="2" t="s">
        <v>132</v>
      </c>
      <c r="M5460" s="2" t="s">
        <v>133</v>
      </c>
      <c r="N5460" s="2" t="s">
        <v>48</v>
      </c>
      <c r="O5460" s="3">
        <v>1</v>
      </c>
      <c r="P5460" s="3">
        <v>254.48859999999999</v>
      </c>
      <c r="Q5460" s="3">
        <v>279</v>
      </c>
      <c r="R5460" s="3">
        <v>279</v>
      </c>
      <c r="S5460" s="3">
        <v>24.511399999999998</v>
      </c>
      <c r="T5460" s="3">
        <v>24.51</v>
      </c>
      <c r="U5460" s="3">
        <v>8.7799999999999994</v>
      </c>
      <c r="V5460" s="2" t="s">
        <v>1527</v>
      </c>
      <c r="W5460" s="2" t="s">
        <v>1528</v>
      </c>
      <c r="X5460" s="2" t="s">
        <v>197</v>
      </c>
      <c r="Y5460" s="19" t="str">
        <f>VLOOKUP(G5460,'Verweis Kd-Gruppe'!$A$2:$B$8,2,FALSE)</f>
        <v>FHK</v>
      </c>
      <c r="Z5460" s="19" t="str">
        <f>VLOOKUP(J5460,'Verweis Art-Gruppe'!$A$2:$B$15,2,FALSE)</f>
        <v>Geräte</v>
      </c>
      <c r="AA5460" s="19" t="str">
        <f>VLOOKUP(W5460,'Verweis Vertreter'!$A$2:$B$24,2,FALSE)</f>
        <v>Alexander Haas</v>
      </c>
      <c r="AB5460" s="12">
        <f t="shared" si="765"/>
        <v>1</v>
      </c>
      <c r="AC5460" s="12">
        <f t="shared" si="770"/>
        <v>254.48859999999999</v>
      </c>
      <c r="AD5460" s="12">
        <f t="shared" si="771"/>
        <v>279</v>
      </c>
      <c r="AE5460" s="12">
        <f t="shared" si="766"/>
        <v>279</v>
      </c>
      <c r="AF5460" s="12">
        <f t="shared" si="767"/>
        <v>24.511399999999998</v>
      </c>
      <c r="AG5460" s="12">
        <f t="shared" si="768"/>
        <v>24.51</v>
      </c>
      <c r="AH5460" s="9">
        <f t="shared" si="772"/>
        <v>8.7849462365591408E-2</v>
      </c>
      <c r="AI5460" s="14">
        <f>VLOOKUP(E5460,'Verweis Faktor'!$A:$B,2,FALSE)</f>
        <v>1</v>
      </c>
      <c r="AJ5460" s="14"/>
      <c r="AK5460" s="14" t="str">
        <f>IF(AL5460="Ja","Versandkosten",VLOOKUP(E5460,'Verweis Belegart'!$A$2:$B$9,2,FALSE))</f>
        <v>Hardware</v>
      </c>
      <c r="AL5460" s="14" t="str">
        <f t="shared" si="773"/>
        <v>Nein</v>
      </c>
      <c r="AM5460" s="14" t="str">
        <f t="shared" si="769"/>
        <v>Positiv</v>
      </c>
    </row>
    <row r="5461" spans="1:39" ht="17.25" customHeight="1" x14ac:dyDescent="0.35">
      <c r="A5461" s="17">
        <v>14575144</v>
      </c>
      <c r="B5461" s="2" t="s">
        <v>2608</v>
      </c>
      <c r="C5461" s="1">
        <v>2025001</v>
      </c>
      <c r="D5461" s="1">
        <v>2001358</v>
      </c>
      <c r="E5461" s="2" t="s">
        <v>34</v>
      </c>
      <c r="F5461" s="2" t="s">
        <v>142</v>
      </c>
      <c r="G5461" s="2" t="s">
        <v>25</v>
      </c>
      <c r="H5461" s="2" t="s">
        <v>2141</v>
      </c>
      <c r="I5461" s="2" t="s">
        <v>2142</v>
      </c>
      <c r="J5461" s="2" t="s">
        <v>103</v>
      </c>
      <c r="K5461" s="2" t="s">
        <v>28</v>
      </c>
      <c r="L5461" s="2" t="s">
        <v>1894</v>
      </c>
      <c r="M5461" s="2" t="s">
        <v>1895</v>
      </c>
      <c r="N5461" s="2" t="s">
        <v>1884</v>
      </c>
      <c r="O5461" s="3">
        <v>1</v>
      </c>
      <c r="P5461" s="3">
        <v>399</v>
      </c>
      <c r="Q5461" s="3">
        <v>439</v>
      </c>
      <c r="R5461" s="3">
        <v>439</v>
      </c>
      <c r="S5461" s="3">
        <v>40</v>
      </c>
      <c r="T5461" s="3">
        <v>40</v>
      </c>
      <c r="U5461" s="3">
        <v>9.11</v>
      </c>
      <c r="V5461" s="2" t="s">
        <v>697</v>
      </c>
      <c r="W5461" s="2" t="s">
        <v>698</v>
      </c>
      <c r="X5461" s="2" t="s">
        <v>724</v>
      </c>
      <c r="Y5461" s="19" t="str">
        <f>VLOOKUP(G5461,'Verweis Kd-Gruppe'!$A$2:$B$8,2,FALSE)</f>
        <v>FHK</v>
      </c>
      <c r="Z5461" s="19" t="str">
        <f>VLOOKUP(J5461,'Verweis Art-Gruppe'!$A$2:$B$15,2,FALSE)</f>
        <v>Geräte</v>
      </c>
      <c r="AA5461" s="19" t="str">
        <f>VLOOKUP(W5461,'Verweis Vertreter'!$A$2:$B$24,2,FALSE)</f>
        <v>Zentrale</v>
      </c>
      <c r="AB5461" s="12">
        <f t="shared" si="765"/>
        <v>1</v>
      </c>
      <c r="AC5461" s="12">
        <f t="shared" si="770"/>
        <v>399</v>
      </c>
      <c r="AD5461" s="12">
        <f t="shared" si="771"/>
        <v>439</v>
      </c>
      <c r="AE5461" s="12">
        <f t="shared" si="766"/>
        <v>439</v>
      </c>
      <c r="AF5461" s="12">
        <f t="shared" si="767"/>
        <v>40</v>
      </c>
      <c r="AG5461" s="12">
        <f t="shared" si="768"/>
        <v>40</v>
      </c>
      <c r="AH5461" s="9">
        <f t="shared" si="772"/>
        <v>9.1116173120728935E-2</v>
      </c>
      <c r="AI5461" s="14">
        <f>VLOOKUP(E5461,'Verweis Faktor'!$A:$B,2,FALSE)</f>
        <v>1</v>
      </c>
      <c r="AJ5461" s="14"/>
      <c r="AK5461" s="14" t="str">
        <f>IF(AL5461="Ja","Versandkosten",VLOOKUP(E5461,'Verweis Belegart'!$A$2:$B$9,2,FALSE))</f>
        <v>Hardware</v>
      </c>
      <c r="AL5461" s="14" t="str">
        <f t="shared" si="773"/>
        <v>Nein</v>
      </c>
      <c r="AM5461" s="14" t="str">
        <f t="shared" si="769"/>
        <v>Positiv</v>
      </c>
    </row>
    <row r="5462" spans="1:39" ht="17.25" customHeight="1" x14ac:dyDescent="0.35">
      <c r="A5462" s="17">
        <v>14575144</v>
      </c>
      <c r="B5462" s="2" t="s">
        <v>2608</v>
      </c>
      <c r="C5462" s="1">
        <v>2025001</v>
      </c>
      <c r="D5462" s="1">
        <v>2001358</v>
      </c>
      <c r="E5462" s="2" t="s">
        <v>34</v>
      </c>
      <c r="F5462" s="2" t="s">
        <v>142</v>
      </c>
      <c r="G5462" s="2" t="s">
        <v>25</v>
      </c>
      <c r="H5462" s="2" t="s">
        <v>2141</v>
      </c>
      <c r="I5462" s="2" t="s">
        <v>2142</v>
      </c>
      <c r="J5462" s="2" t="s">
        <v>103</v>
      </c>
      <c r="K5462" s="2" t="s">
        <v>45</v>
      </c>
      <c r="L5462" s="2" t="s">
        <v>305</v>
      </c>
      <c r="M5462" s="2" t="s">
        <v>306</v>
      </c>
      <c r="N5462" s="2" t="s">
        <v>283</v>
      </c>
      <c r="O5462" s="3">
        <v>1</v>
      </c>
      <c r="P5462" s="3">
        <v>491.02229999999997</v>
      </c>
      <c r="Q5462" s="3">
        <v>518</v>
      </c>
      <c r="R5462" s="3">
        <v>518</v>
      </c>
      <c r="S5462" s="3">
        <v>26.977699999999999</v>
      </c>
      <c r="T5462" s="3">
        <v>26.98</v>
      </c>
      <c r="U5462" s="3">
        <v>5.2</v>
      </c>
      <c r="V5462" s="2" t="s">
        <v>697</v>
      </c>
      <c r="W5462" s="2" t="s">
        <v>698</v>
      </c>
      <c r="X5462" s="2" t="s">
        <v>724</v>
      </c>
      <c r="Y5462" s="19" t="str">
        <f>VLOOKUP(G5462,'Verweis Kd-Gruppe'!$A$2:$B$8,2,FALSE)</f>
        <v>FHK</v>
      </c>
      <c r="Z5462" s="19" t="str">
        <f>VLOOKUP(J5462,'Verweis Art-Gruppe'!$A$2:$B$15,2,FALSE)</f>
        <v>Geräte</v>
      </c>
      <c r="AA5462" s="19" t="str">
        <f>VLOOKUP(W5462,'Verweis Vertreter'!$A$2:$B$24,2,FALSE)</f>
        <v>Zentrale</v>
      </c>
      <c r="AB5462" s="12">
        <f t="shared" si="765"/>
        <v>1</v>
      </c>
      <c r="AC5462" s="12">
        <f t="shared" si="770"/>
        <v>491.02229999999997</v>
      </c>
      <c r="AD5462" s="12">
        <f t="shared" si="771"/>
        <v>518</v>
      </c>
      <c r="AE5462" s="12">
        <f t="shared" si="766"/>
        <v>518</v>
      </c>
      <c r="AF5462" s="12">
        <f t="shared" si="767"/>
        <v>26.977699999999999</v>
      </c>
      <c r="AG5462" s="12">
        <f t="shared" si="768"/>
        <v>26.98</v>
      </c>
      <c r="AH5462" s="9">
        <f t="shared" si="772"/>
        <v>5.2084942084942083E-2</v>
      </c>
      <c r="AI5462" s="14">
        <f>VLOOKUP(E5462,'Verweis Faktor'!$A:$B,2,FALSE)</f>
        <v>1</v>
      </c>
      <c r="AJ5462" s="14"/>
      <c r="AK5462" s="14" t="str">
        <f>IF(AL5462="Ja","Versandkosten",VLOOKUP(E5462,'Verweis Belegart'!$A$2:$B$9,2,FALSE))</f>
        <v>Hardware</v>
      </c>
      <c r="AL5462" s="14" t="str">
        <f t="shared" si="773"/>
        <v>Nein</v>
      </c>
      <c r="AM5462" s="14" t="str">
        <f t="shared" si="769"/>
        <v>Positiv</v>
      </c>
    </row>
    <row r="5463" spans="1:39" ht="17.25" customHeight="1" x14ac:dyDescent="0.35">
      <c r="A5463" s="17">
        <v>14574917</v>
      </c>
      <c r="B5463" s="2" t="s">
        <v>2608</v>
      </c>
      <c r="C5463" s="1">
        <v>2025001</v>
      </c>
      <c r="D5463" s="1">
        <v>2001359</v>
      </c>
      <c r="E5463" s="2" t="s">
        <v>34</v>
      </c>
      <c r="F5463" s="2" t="s">
        <v>53</v>
      </c>
      <c r="G5463" s="2" t="s">
        <v>25</v>
      </c>
      <c r="H5463" s="2" t="s">
        <v>1112</v>
      </c>
      <c r="I5463" s="2" t="s">
        <v>1113</v>
      </c>
      <c r="J5463" s="2" t="s">
        <v>103</v>
      </c>
      <c r="K5463" s="2" t="s">
        <v>28</v>
      </c>
      <c r="L5463" s="2" t="s">
        <v>714</v>
      </c>
      <c r="M5463" s="2" t="s">
        <v>715</v>
      </c>
      <c r="N5463" s="2" t="s">
        <v>274</v>
      </c>
      <c r="O5463" s="3">
        <v>2</v>
      </c>
      <c r="P5463" s="3">
        <v>1101.0044</v>
      </c>
      <c r="Q5463" s="3">
        <v>1119</v>
      </c>
      <c r="R5463" s="3">
        <v>2238</v>
      </c>
      <c r="S5463" s="3">
        <v>17.9956</v>
      </c>
      <c r="T5463" s="3">
        <v>35.99</v>
      </c>
      <c r="U5463" s="3">
        <v>1.6</v>
      </c>
      <c r="V5463" s="2" t="s">
        <v>427</v>
      </c>
      <c r="W5463" s="2" t="s">
        <v>428</v>
      </c>
      <c r="X5463" s="2" t="s">
        <v>702</v>
      </c>
      <c r="Y5463" s="19" t="str">
        <f>VLOOKUP(G5463,'Verweis Kd-Gruppe'!$A$2:$B$8,2,FALSE)</f>
        <v>FHK</v>
      </c>
      <c r="Z5463" s="19" t="str">
        <f>VLOOKUP(J5463,'Verweis Art-Gruppe'!$A$2:$B$15,2,FALSE)</f>
        <v>Geräte</v>
      </c>
      <c r="AA5463" s="19" t="str">
        <f>VLOOKUP(W5463,'Verweis Vertreter'!$A$2:$B$24,2,FALSE)</f>
        <v>Zentrale</v>
      </c>
      <c r="AB5463" s="12">
        <f t="shared" si="765"/>
        <v>2</v>
      </c>
      <c r="AC5463" s="12">
        <f t="shared" si="770"/>
        <v>1101.0044</v>
      </c>
      <c r="AD5463" s="12">
        <f t="shared" si="771"/>
        <v>1119</v>
      </c>
      <c r="AE5463" s="12">
        <f t="shared" si="766"/>
        <v>2238</v>
      </c>
      <c r="AF5463" s="12">
        <f t="shared" si="767"/>
        <v>17.9956</v>
      </c>
      <c r="AG5463" s="12">
        <f t="shared" si="768"/>
        <v>35.99</v>
      </c>
      <c r="AH5463" s="9">
        <f t="shared" si="772"/>
        <v>1.6081322609472745E-2</v>
      </c>
      <c r="AI5463" s="14">
        <f>VLOOKUP(E5463,'Verweis Faktor'!$A:$B,2,FALSE)</f>
        <v>1</v>
      </c>
      <c r="AJ5463" s="14"/>
      <c r="AK5463" s="14" t="str">
        <f>IF(AL5463="Ja","Versandkosten",VLOOKUP(E5463,'Verweis Belegart'!$A$2:$B$9,2,FALSE))</f>
        <v>Hardware</v>
      </c>
      <c r="AL5463" s="14" t="str">
        <f t="shared" si="773"/>
        <v>Nein</v>
      </c>
      <c r="AM5463" s="14" t="str">
        <f t="shared" si="769"/>
        <v>Positiv</v>
      </c>
    </row>
    <row r="5464" spans="1:39" ht="17.25" customHeight="1" x14ac:dyDescent="0.35">
      <c r="A5464" s="17">
        <v>14574503</v>
      </c>
      <c r="B5464" s="2" t="s">
        <v>2608</v>
      </c>
      <c r="C5464" s="1">
        <v>2025001</v>
      </c>
      <c r="D5464" s="1">
        <v>2001360</v>
      </c>
      <c r="E5464" s="2" t="s">
        <v>34</v>
      </c>
      <c r="F5464" s="2" t="s">
        <v>53</v>
      </c>
      <c r="G5464" s="2" t="s">
        <v>25</v>
      </c>
      <c r="H5464" s="2" t="s">
        <v>801</v>
      </c>
      <c r="I5464" s="2" t="s">
        <v>802</v>
      </c>
      <c r="J5464" s="2" t="s">
        <v>103</v>
      </c>
      <c r="K5464" s="2" t="s">
        <v>28</v>
      </c>
      <c r="L5464" s="2" t="s">
        <v>1558</v>
      </c>
      <c r="M5464" s="2" t="s">
        <v>1559</v>
      </c>
      <c r="N5464" s="2" t="s">
        <v>481</v>
      </c>
      <c r="O5464" s="3">
        <v>3</v>
      </c>
      <c r="P5464" s="3">
        <v>109</v>
      </c>
      <c r="Q5464" s="3">
        <v>129</v>
      </c>
      <c r="R5464" s="3">
        <v>387</v>
      </c>
      <c r="S5464" s="3">
        <v>20</v>
      </c>
      <c r="T5464" s="3">
        <v>60</v>
      </c>
      <c r="U5464" s="3">
        <v>15.5</v>
      </c>
      <c r="V5464" s="2" t="s">
        <v>427</v>
      </c>
      <c r="W5464" s="2" t="s">
        <v>428</v>
      </c>
      <c r="X5464" s="2" t="s">
        <v>197</v>
      </c>
      <c r="Y5464" s="19" t="str">
        <f>VLOOKUP(G5464,'Verweis Kd-Gruppe'!$A$2:$B$8,2,FALSE)</f>
        <v>FHK</v>
      </c>
      <c r="Z5464" s="19" t="str">
        <f>VLOOKUP(J5464,'Verweis Art-Gruppe'!$A$2:$B$15,2,FALSE)</f>
        <v>Geräte</v>
      </c>
      <c r="AA5464" s="19" t="str">
        <f>VLOOKUP(W5464,'Verweis Vertreter'!$A$2:$B$24,2,FALSE)</f>
        <v>Zentrale</v>
      </c>
      <c r="AB5464" s="12">
        <f t="shared" si="765"/>
        <v>3</v>
      </c>
      <c r="AC5464" s="12">
        <f t="shared" si="770"/>
        <v>109</v>
      </c>
      <c r="AD5464" s="12">
        <f t="shared" si="771"/>
        <v>129</v>
      </c>
      <c r="AE5464" s="12">
        <f t="shared" si="766"/>
        <v>387</v>
      </c>
      <c r="AF5464" s="12">
        <f t="shared" si="767"/>
        <v>20</v>
      </c>
      <c r="AG5464" s="12">
        <f t="shared" si="768"/>
        <v>60</v>
      </c>
      <c r="AH5464" s="9">
        <f t="shared" si="772"/>
        <v>0.15503875968992248</v>
      </c>
      <c r="AI5464" s="14">
        <f>VLOOKUP(E5464,'Verweis Faktor'!$A:$B,2,FALSE)</f>
        <v>1</v>
      </c>
      <c r="AJ5464" s="14"/>
      <c r="AK5464" s="14" t="str">
        <f>IF(AL5464="Ja","Versandkosten",VLOOKUP(E5464,'Verweis Belegart'!$A$2:$B$9,2,FALSE))</f>
        <v>Hardware</v>
      </c>
      <c r="AL5464" s="14" t="str">
        <f t="shared" si="773"/>
        <v>Nein</v>
      </c>
      <c r="AM5464" s="14" t="str">
        <f t="shared" si="769"/>
        <v>Positiv</v>
      </c>
    </row>
    <row r="5465" spans="1:39" ht="17.25" customHeight="1" x14ac:dyDescent="0.35">
      <c r="A5465" s="17">
        <v>14575137</v>
      </c>
      <c r="B5465" s="2" t="s">
        <v>2608</v>
      </c>
      <c r="C5465" s="1">
        <v>2025001</v>
      </c>
      <c r="D5465" s="1">
        <v>2001361</v>
      </c>
      <c r="E5465" s="2" t="s">
        <v>34</v>
      </c>
      <c r="F5465" s="2" t="s">
        <v>182</v>
      </c>
      <c r="G5465" s="2" t="s">
        <v>36</v>
      </c>
      <c r="H5465" s="2" t="s">
        <v>54</v>
      </c>
      <c r="I5465" s="2" t="s">
        <v>55</v>
      </c>
      <c r="J5465" s="2" t="s">
        <v>103</v>
      </c>
      <c r="K5465" s="2" t="s">
        <v>28</v>
      </c>
      <c r="L5465" s="2" t="s">
        <v>1882</v>
      </c>
      <c r="M5465" s="2" t="s">
        <v>1883</v>
      </c>
      <c r="N5465" s="2" t="s">
        <v>1884</v>
      </c>
      <c r="O5465" s="3">
        <v>11</v>
      </c>
      <c r="P5465" s="3">
        <v>399</v>
      </c>
      <c r="Q5465" s="3">
        <v>420</v>
      </c>
      <c r="R5465" s="3">
        <v>4620</v>
      </c>
      <c r="S5465" s="3">
        <v>21</v>
      </c>
      <c r="T5465" s="3">
        <v>231</v>
      </c>
      <c r="U5465" s="3">
        <v>5</v>
      </c>
      <c r="V5465" s="2" t="s">
        <v>42</v>
      </c>
      <c r="W5465" s="2" t="s">
        <v>43</v>
      </c>
      <c r="X5465" s="2" t="s">
        <v>59</v>
      </c>
      <c r="Y5465" s="19" t="str">
        <f>VLOOKUP(G5465,'Verweis Kd-Gruppe'!$A$2:$B$8,2,FALSE)</f>
        <v>GRK</v>
      </c>
      <c r="Z5465" s="19" t="str">
        <f>VLOOKUP(J5465,'Verweis Art-Gruppe'!$A$2:$B$15,2,FALSE)</f>
        <v>Geräte</v>
      </c>
      <c r="AA5465" s="19" t="str">
        <f>VLOOKUP(W5465,'Verweis Vertreter'!$A$2:$B$24,2,FALSE)</f>
        <v>Sebastian Faber</v>
      </c>
      <c r="AB5465" s="12">
        <f t="shared" si="765"/>
        <v>11</v>
      </c>
      <c r="AC5465" s="12">
        <f t="shared" si="770"/>
        <v>399</v>
      </c>
      <c r="AD5465" s="12">
        <f t="shared" si="771"/>
        <v>420</v>
      </c>
      <c r="AE5465" s="12">
        <f t="shared" si="766"/>
        <v>4620</v>
      </c>
      <c r="AF5465" s="12">
        <f t="shared" si="767"/>
        <v>21</v>
      </c>
      <c r="AG5465" s="12">
        <f t="shared" si="768"/>
        <v>231</v>
      </c>
      <c r="AH5465" s="9">
        <f t="shared" si="772"/>
        <v>0.05</v>
      </c>
      <c r="AI5465" s="14">
        <f>VLOOKUP(E5465,'Verweis Faktor'!$A:$B,2,FALSE)</f>
        <v>1</v>
      </c>
      <c r="AJ5465" s="14"/>
      <c r="AK5465" s="14" t="str">
        <f>IF(AL5465="Ja","Versandkosten",VLOOKUP(E5465,'Verweis Belegart'!$A$2:$B$9,2,FALSE))</f>
        <v>Hardware</v>
      </c>
      <c r="AL5465" s="14" t="str">
        <f t="shared" si="773"/>
        <v>Nein</v>
      </c>
      <c r="AM5465" s="14" t="str">
        <f t="shared" si="769"/>
        <v>Positiv</v>
      </c>
    </row>
    <row r="5466" spans="1:39" ht="17.25" customHeight="1" x14ac:dyDescent="0.35">
      <c r="A5466" s="17">
        <v>14574351</v>
      </c>
      <c r="B5466" s="2" t="s">
        <v>2608</v>
      </c>
      <c r="C5466" s="1">
        <v>2025001</v>
      </c>
      <c r="D5466" s="1">
        <v>2001362</v>
      </c>
      <c r="E5466" s="2" t="s">
        <v>34</v>
      </c>
      <c r="F5466" s="2" t="s">
        <v>53</v>
      </c>
      <c r="G5466" s="2" t="s">
        <v>25</v>
      </c>
      <c r="H5466" s="2" t="s">
        <v>1277</v>
      </c>
      <c r="I5466" s="2" t="s">
        <v>1278</v>
      </c>
      <c r="J5466" s="2" t="s">
        <v>103</v>
      </c>
      <c r="K5466" s="2" t="s">
        <v>28</v>
      </c>
      <c r="L5466" s="2" t="s">
        <v>2443</v>
      </c>
      <c r="M5466" s="2" t="s">
        <v>2444</v>
      </c>
      <c r="N5466" s="2" t="s">
        <v>58</v>
      </c>
      <c r="O5466" s="3">
        <v>1</v>
      </c>
      <c r="P5466" s="3">
        <v>610</v>
      </c>
      <c r="Q5466" s="3">
        <v>635</v>
      </c>
      <c r="R5466" s="3">
        <v>635</v>
      </c>
      <c r="S5466" s="3">
        <v>25</v>
      </c>
      <c r="T5466" s="3">
        <v>25</v>
      </c>
      <c r="U5466" s="3">
        <v>3.93</v>
      </c>
      <c r="V5466" s="2" t="s">
        <v>697</v>
      </c>
      <c r="W5466" s="2" t="s">
        <v>698</v>
      </c>
      <c r="X5466" s="2" t="s">
        <v>699</v>
      </c>
      <c r="Y5466" s="19" t="str">
        <f>VLOOKUP(G5466,'Verweis Kd-Gruppe'!$A$2:$B$8,2,FALSE)</f>
        <v>FHK</v>
      </c>
      <c r="Z5466" s="19" t="str">
        <f>VLOOKUP(J5466,'Verweis Art-Gruppe'!$A$2:$B$15,2,FALSE)</f>
        <v>Geräte</v>
      </c>
      <c r="AA5466" s="19" t="str">
        <f>VLOOKUP(W5466,'Verweis Vertreter'!$A$2:$B$24,2,FALSE)</f>
        <v>Zentrale</v>
      </c>
      <c r="AB5466" s="12">
        <f t="shared" si="765"/>
        <v>1</v>
      </c>
      <c r="AC5466" s="12">
        <f t="shared" si="770"/>
        <v>610</v>
      </c>
      <c r="AD5466" s="12">
        <f t="shared" si="771"/>
        <v>635</v>
      </c>
      <c r="AE5466" s="12">
        <f t="shared" si="766"/>
        <v>635</v>
      </c>
      <c r="AF5466" s="12">
        <f t="shared" si="767"/>
        <v>25</v>
      </c>
      <c r="AG5466" s="12">
        <f t="shared" si="768"/>
        <v>25</v>
      </c>
      <c r="AH5466" s="9">
        <f t="shared" si="772"/>
        <v>3.937007874015748E-2</v>
      </c>
      <c r="AI5466" s="14">
        <f>VLOOKUP(E5466,'Verweis Faktor'!$A:$B,2,FALSE)</f>
        <v>1</v>
      </c>
      <c r="AJ5466" s="14"/>
      <c r="AK5466" s="14" t="str">
        <f>IF(AL5466="Ja","Versandkosten",VLOOKUP(E5466,'Verweis Belegart'!$A$2:$B$9,2,FALSE))</f>
        <v>Hardware</v>
      </c>
      <c r="AL5466" s="14" t="str">
        <f t="shared" si="773"/>
        <v>Nein</v>
      </c>
      <c r="AM5466" s="14" t="str">
        <f t="shared" si="769"/>
        <v>Positiv</v>
      </c>
    </row>
    <row r="5467" spans="1:39" ht="17.25" customHeight="1" x14ac:dyDescent="0.35">
      <c r="A5467" s="17">
        <v>14573855</v>
      </c>
      <c r="B5467" s="2" t="s">
        <v>2608</v>
      </c>
      <c r="C5467" s="1">
        <v>2025001</v>
      </c>
      <c r="D5467" s="1">
        <v>2001363</v>
      </c>
      <c r="E5467" s="2" t="s">
        <v>34</v>
      </c>
      <c r="F5467" s="2" t="s">
        <v>142</v>
      </c>
      <c r="G5467" s="2" t="s">
        <v>66</v>
      </c>
      <c r="H5467" s="2" t="s">
        <v>1959</v>
      </c>
      <c r="I5467" s="2" t="s">
        <v>1960</v>
      </c>
      <c r="J5467" s="2" t="s">
        <v>103</v>
      </c>
      <c r="K5467" s="2" t="s">
        <v>28</v>
      </c>
      <c r="L5467" s="2" t="s">
        <v>580</v>
      </c>
      <c r="M5467" s="2" t="s">
        <v>581</v>
      </c>
      <c r="N5467" s="2" t="s">
        <v>582</v>
      </c>
      <c r="O5467" s="3">
        <v>1</v>
      </c>
      <c r="P5467" s="3">
        <v>180</v>
      </c>
      <c r="Q5467" s="3">
        <v>199</v>
      </c>
      <c r="R5467" s="3">
        <v>199</v>
      </c>
      <c r="S5467" s="3">
        <v>19</v>
      </c>
      <c r="T5467" s="3">
        <v>19</v>
      </c>
      <c r="U5467" s="3">
        <v>9.5399999999999991</v>
      </c>
      <c r="V5467" s="2" t="s">
        <v>927</v>
      </c>
      <c r="W5467" s="2" t="s">
        <v>928</v>
      </c>
      <c r="X5467" s="2" t="s">
        <v>72</v>
      </c>
      <c r="Y5467" s="19" t="str">
        <f>VLOOKUP(G5467,'Verweis Kd-Gruppe'!$A$2:$B$8,2,FALSE)</f>
        <v>EXP</v>
      </c>
      <c r="Z5467" s="19" t="str">
        <f>VLOOKUP(J5467,'Verweis Art-Gruppe'!$A$2:$B$15,2,FALSE)</f>
        <v>Geräte</v>
      </c>
      <c r="AA5467" s="19" t="str">
        <f>VLOOKUP(W5467,'Verweis Vertreter'!$A$2:$B$24,2,FALSE)</f>
        <v>Ximena Morales</v>
      </c>
      <c r="AB5467" s="12">
        <f t="shared" si="765"/>
        <v>1</v>
      </c>
      <c r="AC5467" s="12">
        <f t="shared" si="770"/>
        <v>180</v>
      </c>
      <c r="AD5467" s="12">
        <f t="shared" si="771"/>
        <v>199</v>
      </c>
      <c r="AE5467" s="12">
        <f t="shared" si="766"/>
        <v>199</v>
      </c>
      <c r="AF5467" s="12">
        <f t="shared" si="767"/>
        <v>19</v>
      </c>
      <c r="AG5467" s="12">
        <f t="shared" si="768"/>
        <v>19</v>
      </c>
      <c r="AH5467" s="9">
        <f t="shared" si="772"/>
        <v>9.5477386934673364E-2</v>
      </c>
      <c r="AI5467" s="14">
        <f>VLOOKUP(E5467,'Verweis Faktor'!$A:$B,2,FALSE)</f>
        <v>1</v>
      </c>
      <c r="AJ5467" s="14"/>
      <c r="AK5467" s="14" t="str">
        <f>IF(AL5467="Ja","Versandkosten",VLOOKUP(E5467,'Verweis Belegart'!$A$2:$B$9,2,FALSE))</f>
        <v>Hardware</v>
      </c>
      <c r="AL5467" s="14" t="str">
        <f t="shared" si="773"/>
        <v>Nein</v>
      </c>
      <c r="AM5467" s="14" t="str">
        <f t="shared" si="769"/>
        <v>Positiv</v>
      </c>
    </row>
    <row r="5468" spans="1:39" ht="17.25" customHeight="1" x14ac:dyDescent="0.35">
      <c r="A5468" s="17">
        <v>14573855</v>
      </c>
      <c r="B5468" s="2" t="s">
        <v>2608</v>
      </c>
      <c r="C5468" s="1">
        <v>2025001</v>
      </c>
      <c r="D5468" s="1">
        <v>2001363</v>
      </c>
      <c r="E5468" s="2" t="s">
        <v>34</v>
      </c>
      <c r="F5468" s="2" t="s">
        <v>142</v>
      </c>
      <c r="G5468" s="2" t="s">
        <v>66</v>
      </c>
      <c r="H5468" s="2" t="s">
        <v>1959</v>
      </c>
      <c r="I5468" s="2" t="s">
        <v>1960</v>
      </c>
      <c r="J5468" s="2" t="s">
        <v>103</v>
      </c>
      <c r="K5468" s="2" t="s">
        <v>45</v>
      </c>
      <c r="L5468" s="2" t="s">
        <v>2137</v>
      </c>
      <c r="M5468" s="2" t="s">
        <v>2138</v>
      </c>
      <c r="N5468" s="2" t="s">
        <v>644</v>
      </c>
      <c r="O5468" s="3">
        <v>3</v>
      </c>
      <c r="P5468" s="3">
        <v>1076</v>
      </c>
      <c r="Q5468" s="3">
        <v>1175</v>
      </c>
      <c r="R5468" s="3">
        <v>3525</v>
      </c>
      <c r="S5468" s="3">
        <v>99</v>
      </c>
      <c r="T5468" s="3">
        <v>297</v>
      </c>
      <c r="U5468" s="3">
        <v>8.42</v>
      </c>
      <c r="V5468" s="2" t="s">
        <v>927</v>
      </c>
      <c r="W5468" s="2" t="s">
        <v>928</v>
      </c>
      <c r="X5468" s="2" t="s">
        <v>72</v>
      </c>
      <c r="Y5468" s="19" t="str">
        <f>VLOOKUP(G5468,'Verweis Kd-Gruppe'!$A$2:$B$8,2,FALSE)</f>
        <v>EXP</v>
      </c>
      <c r="Z5468" s="19" t="str">
        <f>VLOOKUP(J5468,'Verweis Art-Gruppe'!$A$2:$B$15,2,FALSE)</f>
        <v>Geräte</v>
      </c>
      <c r="AA5468" s="19" t="str">
        <f>VLOOKUP(W5468,'Verweis Vertreter'!$A$2:$B$24,2,FALSE)</f>
        <v>Ximena Morales</v>
      </c>
      <c r="AB5468" s="12">
        <f t="shared" si="765"/>
        <v>3</v>
      </c>
      <c r="AC5468" s="12">
        <f t="shared" si="770"/>
        <v>1076</v>
      </c>
      <c r="AD5468" s="12">
        <f t="shared" si="771"/>
        <v>1175</v>
      </c>
      <c r="AE5468" s="12">
        <f t="shared" si="766"/>
        <v>3525</v>
      </c>
      <c r="AF5468" s="12">
        <f t="shared" si="767"/>
        <v>99</v>
      </c>
      <c r="AG5468" s="12">
        <f t="shared" si="768"/>
        <v>297</v>
      </c>
      <c r="AH5468" s="9">
        <f t="shared" si="772"/>
        <v>8.4255319148936164E-2</v>
      </c>
      <c r="AI5468" s="14">
        <f>VLOOKUP(E5468,'Verweis Faktor'!$A:$B,2,FALSE)</f>
        <v>1</v>
      </c>
      <c r="AJ5468" s="14"/>
      <c r="AK5468" s="14" t="str">
        <f>IF(AL5468="Ja","Versandkosten",VLOOKUP(E5468,'Verweis Belegart'!$A$2:$B$9,2,FALSE))</f>
        <v>Hardware</v>
      </c>
      <c r="AL5468" s="14" t="str">
        <f t="shared" si="773"/>
        <v>Nein</v>
      </c>
      <c r="AM5468" s="14" t="str">
        <f t="shared" si="769"/>
        <v>Positiv</v>
      </c>
    </row>
    <row r="5469" spans="1:39" ht="17.25" customHeight="1" x14ac:dyDescent="0.35">
      <c r="A5469" s="17">
        <v>14573855</v>
      </c>
      <c r="B5469" s="2" t="s">
        <v>2608</v>
      </c>
      <c r="C5469" s="1">
        <v>2025001</v>
      </c>
      <c r="D5469" s="1">
        <v>2001363</v>
      </c>
      <c r="E5469" s="2" t="s">
        <v>34</v>
      </c>
      <c r="F5469" s="2" t="s">
        <v>142</v>
      </c>
      <c r="G5469" s="2" t="s">
        <v>66</v>
      </c>
      <c r="H5469" s="2" t="s">
        <v>1959</v>
      </c>
      <c r="I5469" s="2" t="s">
        <v>1960</v>
      </c>
      <c r="J5469" s="2" t="s">
        <v>103</v>
      </c>
      <c r="K5469" s="2" t="s">
        <v>49</v>
      </c>
      <c r="L5469" s="2" t="s">
        <v>970</v>
      </c>
      <c r="M5469" s="2" t="s">
        <v>971</v>
      </c>
      <c r="N5469" s="2" t="s">
        <v>943</v>
      </c>
      <c r="O5469" s="3">
        <v>50</v>
      </c>
      <c r="P5469" s="3">
        <v>235</v>
      </c>
      <c r="Q5469" s="3">
        <v>250</v>
      </c>
      <c r="R5469" s="3">
        <v>12500</v>
      </c>
      <c r="S5469" s="3">
        <v>15</v>
      </c>
      <c r="T5469" s="3">
        <v>750</v>
      </c>
      <c r="U5469" s="3">
        <v>6</v>
      </c>
      <c r="V5469" s="2" t="s">
        <v>927</v>
      </c>
      <c r="W5469" s="2" t="s">
        <v>928</v>
      </c>
      <c r="X5469" s="2" t="s">
        <v>72</v>
      </c>
      <c r="Y5469" s="19" t="str">
        <f>VLOOKUP(G5469,'Verweis Kd-Gruppe'!$A$2:$B$8,2,FALSE)</f>
        <v>EXP</v>
      </c>
      <c r="Z5469" s="19" t="str">
        <f>VLOOKUP(J5469,'Verweis Art-Gruppe'!$A$2:$B$15,2,FALSE)</f>
        <v>Geräte</v>
      </c>
      <c r="AA5469" s="19" t="str">
        <f>VLOOKUP(W5469,'Verweis Vertreter'!$A$2:$B$24,2,FALSE)</f>
        <v>Ximena Morales</v>
      </c>
      <c r="AB5469" s="12">
        <f t="shared" si="765"/>
        <v>50</v>
      </c>
      <c r="AC5469" s="12">
        <f t="shared" si="770"/>
        <v>235</v>
      </c>
      <c r="AD5469" s="12">
        <f t="shared" si="771"/>
        <v>250</v>
      </c>
      <c r="AE5469" s="12">
        <f t="shared" si="766"/>
        <v>12500</v>
      </c>
      <c r="AF5469" s="12">
        <f t="shared" si="767"/>
        <v>15</v>
      </c>
      <c r="AG5469" s="12">
        <f t="shared" si="768"/>
        <v>750</v>
      </c>
      <c r="AH5469" s="9">
        <f t="shared" si="772"/>
        <v>0.06</v>
      </c>
      <c r="AI5469" s="14">
        <f>VLOOKUP(E5469,'Verweis Faktor'!$A:$B,2,FALSE)</f>
        <v>1</v>
      </c>
      <c r="AJ5469" s="14"/>
      <c r="AK5469" s="14" t="str">
        <f>IF(AL5469="Ja","Versandkosten",VLOOKUP(E5469,'Verweis Belegart'!$A$2:$B$9,2,FALSE))</f>
        <v>Hardware</v>
      </c>
      <c r="AL5469" s="14" t="str">
        <f t="shared" si="773"/>
        <v>Nein</v>
      </c>
      <c r="AM5469" s="14" t="str">
        <f t="shared" si="769"/>
        <v>Positiv</v>
      </c>
    </row>
    <row r="5470" spans="1:39" ht="17.25" customHeight="1" x14ac:dyDescent="0.35">
      <c r="A5470" s="17">
        <v>14573855</v>
      </c>
      <c r="B5470" s="2" t="s">
        <v>2608</v>
      </c>
      <c r="C5470" s="1">
        <v>2025001</v>
      </c>
      <c r="D5470" s="1">
        <v>2001363</v>
      </c>
      <c r="E5470" s="2" t="s">
        <v>34</v>
      </c>
      <c r="F5470" s="2" t="s">
        <v>142</v>
      </c>
      <c r="G5470" s="2" t="s">
        <v>66</v>
      </c>
      <c r="H5470" s="2" t="s">
        <v>1959</v>
      </c>
      <c r="I5470" s="2" t="s">
        <v>1960</v>
      </c>
      <c r="J5470" s="2" t="s">
        <v>103</v>
      </c>
      <c r="K5470" s="2" t="s">
        <v>79</v>
      </c>
      <c r="L5470" s="2" t="s">
        <v>642</v>
      </c>
      <c r="M5470" s="2" t="s">
        <v>643</v>
      </c>
      <c r="N5470" s="2" t="s">
        <v>644</v>
      </c>
      <c r="O5470" s="3">
        <v>3</v>
      </c>
      <c r="P5470" s="3">
        <v>1076</v>
      </c>
      <c r="Q5470" s="3">
        <v>1175</v>
      </c>
      <c r="R5470" s="3">
        <v>3525</v>
      </c>
      <c r="S5470" s="3">
        <v>99</v>
      </c>
      <c r="T5470" s="3">
        <v>297</v>
      </c>
      <c r="U5470" s="3">
        <v>8.42</v>
      </c>
      <c r="V5470" s="2" t="s">
        <v>927</v>
      </c>
      <c r="W5470" s="2" t="s">
        <v>928</v>
      </c>
      <c r="X5470" s="2" t="s">
        <v>72</v>
      </c>
      <c r="Y5470" s="19" t="str">
        <f>VLOOKUP(G5470,'Verweis Kd-Gruppe'!$A$2:$B$8,2,FALSE)</f>
        <v>EXP</v>
      </c>
      <c r="Z5470" s="19" t="str">
        <f>VLOOKUP(J5470,'Verweis Art-Gruppe'!$A$2:$B$15,2,FALSE)</f>
        <v>Geräte</v>
      </c>
      <c r="AA5470" s="19" t="str">
        <f>VLOOKUP(W5470,'Verweis Vertreter'!$A$2:$B$24,2,FALSE)</f>
        <v>Ximena Morales</v>
      </c>
      <c r="AB5470" s="12">
        <f t="shared" si="765"/>
        <v>3</v>
      </c>
      <c r="AC5470" s="12">
        <f t="shared" si="770"/>
        <v>1076</v>
      </c>
      <c r="AD5470" s="12">
        <f t="shared" si="771"/>
        <v>1175</v>
      </c>
      <c r="AE5470" s="12">
        <f t="shared" si="766"/>
        <v>3525</v>
      </c>
      <c r="AF5470" s="12">
        <f t="shared" si="767"/>
        <v>99</v>
      </c>
      <c r="AG5470" s="12">
        <f t="shared" si="768"/>
        <v>297</v>
      </c>
      <c r="AH5470" s="9">
        <f t="shared" si="772"/>
        <v>8.4255319148936164E-2</v>
      </c>
      <c r="AI5470" s="14">
        <f>VLOOKUP(E5470,'Verweis Faktor'!$A:$B,2,FALSE)</f>
        <v>1</v>
      </c>
      <c r="AJ5470" s="14"/>
      <c r="AK5470" s="14" t="str">
        <f>IF(AL5470="Ja","Versandkosten",VLOOKUP(E5470,'Verweis Belegart'!$A$2:$B$9,2,FALSE))</f>
        <v>Hardware</v>
      </c>
      <c r="AL5470" s="14" t="str">
        <f t="shared" si="773"/>
        <v>Nein</v>
      </c>
      <c r="AM5470" s="14" t="str">
        <f t="shared" si="769"/>
        <v>Positiv</v>
      </c>
    </row>
    <row r="5471" spans="1:39" ht="17.25" customHeight="1" x14ac:dyDescent="0.35">
      <c r="A5471" s="17">
        <v>14574937</v>
      </c>
      <c r="B5471" s="2" t="s">
        <v>2608</v>
      </c>
      <c r="C5471" s="1">
        <v>2025001</v>
      </c>
      <c r="D5471" s="1">
        <v>2001364</v>
      </c>
      <c r="E5471" s="2" t="s">
        <v>34</v>
      </c>
      <c r="F5471" s="2" t="s">
        <v>53</v>
      </c>
      <c r="G5471" s="2" t="s">
        <v>66</v>
      </c>
      <c r="H5471" s="2" t="s">
        <v>2265</v>
      </c>
      <c r="I5471" s="2" t="s">
        <v>2266</v>
      </c>
      <c r="J5471" s="2" t="s">
        <v>103</v>
      </c>
      <c r="K5471" s="2" t="s">
        <v>28</v>
      </c>
      <c r="L5471" s="2" t="s">
        <v>1148</v>
      </c>
      <c r="M5471" s="2" t="s">
        <v>1149</v>
      </c>
      <c r="N5471" s="2" t="s">
        <v>274</v>
      </c>
      <c r="O5471" s="3">
        <v>4</v>
      </c>
      <c r="P5471" s="3">
        <v>1114</v>
      </c>
      <c r="Q5471" s="3">
        <v>1115</v>
      </c>
      <c r="R5471" s="3">
        <v>4460</v>
      </c>
      <c r="S5471" s="3">
        <v>1</v>
      </c>
      <c r="T5471" s="3">
        <v>4</v>
      </c>
      <c r="U5471" s="3">
        <v>0.08</v>
      </c>
      <c r="V5471" s="2" t="s">
        <v>675</v>
      </c>
      <c r="W5471" s="2" t="s">
        <v>676</v>
      </c>
      <c r="X5471" s="2" t="s">
        <v>125</v>
      </c>
      <c r="Y5471" s="19" t="str">
        <f>VLOOKUP(G5471,'Verweis Kd-Gruppe'!$A$2:$B$8,2,FALSE)</f>
        <v>EXP</v>
      </c>
      <c r="Z5471" s="19" t="str">
        <f>VLOOKUP(J5471,'Verweis Art-Gruppe'!$A$2:$B$15,2,FALSE)</f>
        <v>Geräte</v>
      </c>
      <c r="AA5471" s="19" t="str">
        <f>VLOOKUP(W5471,'Verweis Vertreter'!$A$2:$B$24,2,FALSE)</f>
        <v>Corina Wedel</v>
      </c>
      <c r="AB5471" s="12">
        <f t="shared" si="765"/>
        <v>4</v>
      </c>
      <c r="AC5471" s="12">
        <f t="shared" si="770"/>
        <v>1114</v>
      </c>
      <c r="AD5471" s="12">
        <f t="shared" si="771"/>
        <v>1115</v>
      </c>
      <c r="AE5471" s="12">
        <f t="shared" si="766"/>
        <v>4460</v>
      </c>
      <c r="AF5471" s="12">
        <f t="shared" si="767"/>
        <v>1</v>
      </c>
      <c r="AG5471" s="12">
        <f t="shared" si="768"/>
        <v>4</v>
      </c>
      <c r="AH5471" s="9">
        <f t="shared" si="772"/>
        <v>8.9686098654708521E-4</v>
      </c>
      <c r="AI5471" s="14">
        <f>VLOOKUP(E5471,'Verweis Faktor'!$A:$B,2,FALSE)</f>
        <v>1</v>
      </c>
      <c r="AJ5471" s="14"/>
      <c r="AK5471" s="14" t="str">
        <f>IF(AL5471="Ja","Versandkosten",VLOOKUP(E5471,'Verweis Belegart'!$A$2:$B$9,2,FALSE))</f>
        <v>Hardware</v>
      </c>
      <c r="AL5471" s="14" t="str">
        <f t="shared" si="773"/>
        <v>Nein</v>
      </c>
      <c r="AM5471" s="14" t="str">
        <f t="shared" si="769"/>
        <v>Positiv</v>
      </c>
    </row>
    <row r="5472" spans="1:39" ht="17.25" customHeight="1" x14ac:dyDescent="0.35">
      <c r="A5472" s="17">
        <v>14575010</v>
      </c>
      <c r="B5472" s="2" t="s">
        <v>2608</v>
      </c>
      <c r="C5472" s="1">
        <v>2025001</v>
      </c>
      <c r="D5472" s="1">
        <v>2001365</v>
      </c>
      <c r="E5472" s="2" t="s">
        <v>34</v>
      </c>
      <c r="F5472" s="2" t="s">
        <v>142</v>
      </c>
      <c r="G5472" s="2" t="s">
        <v>36</v>
      </c>
      <c r="H5472" s="2" t="s">
        <v>1836</v>
      </c>
      <c r="I5472" s="2" t="s">
        <v>1837</v>
      </c>
      <c r="J5472" s="2" t="s">
        <v>304</v>
      </c>
      <c r="K5472" s="2" t="s">
        <v>28</v>
      </c>
      <c r="L5472" s="2" t="s">
        <v>389</v>
      </c>
      <c r="M5472" s="2" t="s">
        <v>390</v>
      </c>
      <c r="N5472" s="2" t="s">
        <v>391</v>
      </c>
      <c r="O5472" s="3">
        <v>10</v>
      </c>
      <c r="P5472" s="3">
        <v>19.79</v>
      </c>
      <c r="Q5472" s="3">
        <v>23</v>
      </c>
      <c r="R5472" s="3">
        <v>230</v>
      </c>
      <c r="S5472" s="3">
        <v>3.21</v>
      </c>
      <c r="T5472" s="3">
        <v>32.1</v>
      </c>
      <c r="U5472" s="3">
        <v>13.95</v>
      </c>
      <c r="V5472" s="2" t="s">
        <v>235</v>
      </c>
      <c r="W5472" s="2" t="s">
        <v>236</v>
      </c>
      <c r="X5472" s="2" t="s">
        <v>33</v>
      </c>
      <c r="Y5472" s="19" t="str">
        <f>VLOOKUP(G5472,'Verweis Kd-Gruppe'!$A$2:$B$8,2,FALSE)</f>
        <v>GRK</v>
      </c>
      <c r="Z5472" s="19" t="str">
        <f>VLOOKUP(J5472,'Verweis Art-Gruppe'!$A$2:$B$15,2,FALSE)</f>
        <v>Zubehör</v>
      </c>
      <c r="AA5472" s="19" t="str">
        <f>VLOOKUP(W5472,'Verweis Vertreter'!$A$2:$B$24,2,FALSE)</f>
        <v>Patrick Verfürth</v>
      </c>
      <c r="AB5472" s="12">
        <f t="shared" si="765"/>
        <v>10</v>
      </c>
      <c r="AC5472" s="12">
        <f t="shared" si="770"/>
        <v>19.79</v>
      </c>
      <c r="AD5472" s="12">
        <f t="shared" si="771"/>
        <v>23</v>
      </c>
      <c r="AE5472" s="12">
        <f t="shared" si="766"/>
        <v>230</v>
      </c>
      <c r="AF5472" s="12">
        <f t="shared" si="767"/>
        <v>3.21</v>
      </c>
      <c r="AG5472" s="12">
        <f t="shared" si="768"/>
        <v>32.1</v>
      </c>
      <c r="AH5472" s="9">
        <f t="shared" si="772"/>
        <v>0.13956521739130434</v>
      </c>
      <c r="AI5472" s="14">
        <f>VLOOKUP(E5472,'Verweis Faktor'!$A:$B,2,FALSE)</f>
        <v>1</v>
      </c>
      <c r="AJ5472" s="14"/>
      <c r="AK5472" s="14" t="str">
        <f>IF(AL5472="Ja","Versandkosten",VLOOKUP(E5472,'Verweis Belegart'!$A$2:$B$9,2,FALSE))</f>
        <v>Hardware</v>
      </c>
      <c r="AL5472" s="14" t="str">
        <f t="shared" si="773"/>
        <v>Nein</v>
      </c>
      <c r="AM5472" s="14" t="str">
        <f t="shared" si="769"/>
        <v>Positiv</v>
      </c>
    </row>
    <row r="5473" spans="1:39" ht="17.25" customHeight="1" x14ac:dyDescent="0.35">
      <c r="A5473" s="17">
        <v>14575010</v>
      </c>
      <c r="B5473" s="2" t="s">
        <v>2608</v>
      </c>
      <c r="C5473" s="1">
        <v>2025001</v>
      </c>
      <c r="D5473" s="1">
        <v>2001365</v>
      </c>
      <c r="E5473" s="2" t="s">
        <v>34</v>
      </c>
      <c r="F5473" s="2" t="s">
        <v>142</v>
      </c>
      <c r="G5473" s="2" t="s">
        <v>36</v>
      </c>
      <c r="H5473" s="2" t="s">
        <v>1836</v>
      </c>
      <c r="I5473" s="2" t="s">
        <v>1837</v>
      </c>
      <c r="J5473" s="2" t="s">
        <v>304</v>
      </c>
      <c r="K5473" s="2" t="s">
        <v>45</v>
      </c>
      <c r="L5473" s="2" t="s">
        <v>1425</v>
      </c>
      <c r="M5473" s="2" t="s">
        <v>1426</v>
      </c>
      <c r="N5473" s="2" t="s">
        <v>391</v>
      </c>
      <c r="O5473" s="3">
        <v>10</v>
      </c>
      <c r="P5473" s="3">
        <v>19.79</v>
      </c>
      <c r="Q5473" s="3">
        <v>23</v>
      </c>
      <c r="R5473" s="3">
        <v>230</v>
      </c>
      <c r="S5473" s="3">
        <v>3.21</v>
      </c>
      <c r="T5473" s="3">
        <v>32.1</v>
      </c>
      <c r="U5473" s="3">
        <v>13.95</v>
      </c>
      <c r="V5473" s="2" t="s">
        <v>235</v>
      </c>
      <c r="W5473" s="2" t="s">
        <v>236</v>
      </c>
      <c r="X5473" s="2" t="s">
        <v>33</v>
      </c>
      <c r="Y5473" s="19" t="str">
        <f>VLOOKUP(G5473,'Verweis Kd-Gruppe'!$A$2:$B$8,2,FALSE)</f>
        <v>GRK</v>
      </c>
      <c r="Z5473" s="19" t="str">
        <f>VLOOKUP(J5473,'Verweis Art-Gruppe'!$A$2:$B$15,2,FALSE)</f>
        <v>Zubehör</v>
      </c>
      <c r="AA5473" s="19" t="str">
        <f>VLOOKUP(W5473,'Verweis Vertreter'!$A$2:$B$24,2,FALSE)</f>
        <v>Patrick Verfürth</v>
      </c>
      <c r="AB5473" s="12">
        <f t="shared" si="765"/>
        <v>10</v>
      </c>
      <c r="AC5473" s="12">
        <f t="shared" si="770"/>
        <v>19.79</v>
      </c>
      <c r="AD5473" s="12">
        <f t="shared" si="771"/>
        <v>23</v>
      </c>
      <c r="AE5473" s="12">
        <f t="shared" si="766"/>
        <v>230</v>
      </c>
      <c r="AF5473" s="12">
        <f t="shared" si="767"/>
        <v>3.21</v>
      </c>
      <c r="AG5473" s="12">
        <f t="shared" si="768"/>
        <v>32.1</v>
      </c>
      <c r="AH5473" s="9">
        <f t="shared" si="772"/>
        <v>0.13956521739130434</v>
      </c>
      <c r="AI5473" s="14">
        <f>VLOOKUP(E5473,'Verweis Faktor'!$A:$B,2,FALSE)</f>
        <v>1</v>
      </c>
      <c r="AJ5473" s="14"/>
      <c r="AK5473" s="14" t="str">
        <f>IF(AL5473="Ja","Versandkosten",VLOOKUP(E5473,'Verweis Belegart'!$A$2:$B$9,2,FALSE))</f>
        <v>Hardware</v>
      </c>
      <c r="AL5473" s="14" t="str">
        <f t="shared" si="773"/>
        <v>Nein</v>
      </c>
      <c r="AM5473" s="14" t="str">
        <f t="shared" si="769"/>
        <v>Positiv</v>
      </c>
    </row>
    <row r="5474" spans="1:39" ht="17.25" customHeight="1" x14ac:dyDescent="0.35">
      <c r="A5474" s="17">
        <v>14575010</v>
      </c>
      <c r="B5474" s="2" t="s">
        <v>2608</v>
      </c>
      <c r="C5474" s="1">
        <v>2025001</v>
      </c>
      <c r="D5474" s="1">
        <v>2001365</v>
      </c>
      <c r="E5474" s="2" t="s">
        <v>34</v>
      </c>
      <c r="F5474" s="2" t="s">
        <v>142</v>
      </c>
      <c r="G5474" s="2" t="s">
        <v>36</v>
      </c>
      <c r="H5474" s="2" t="s">
        <v>1836</v>
      </c>
      <c r="I5474" s="2" t="s">
        <v>1837</v>
      </c>
      <c r="J5474" s="2" t="s">
        <v>304</v>
      </c>
      <c r="K5474" s="2" t="s">
        <v>49</v>
      </c>
      <c r="L5474" s="2" t="s">
        <v>1749</v>
      </c>
      <c r="M5474" s="2" t="s">
        <v>1750</v>
      </c>
      <c r="N5474" s="2" t="s">
        <v>1276</v>
      </c>
      <c r="O5474" s="3">
        <v>4</v>
      </c>
      <c r="P5474" s="3">
        <v>15.21</v>
      </c>
      <c r="Q5474" s="3">
        <v>18</v>
      </c>
      <c r="R5474" s="3">
        <v>72</v>
      </c>
      <c r="S5474" s="3">
        <v>2.79</v>
      </c>
      <c r="T5474" s="3">
        <v>11.16</v>
      </c>
      <c r="U5474" s="3">
        <v>15.5</v>
      </c>
      <c r="V5474" s="2" t="s">
        <v>235</v>
      </c>
      <c r="W5474" s="2" t="s">
        <v>236</v>
      </c>
      <c r="X5474" s="2" t="s">
        <v>33</v>
      </c>
      <c r="Y5474" s="19" t="str">
        <f>VLOOKUP(G5474,'Verweis Kd-Gruppe'!$A$2:$B$8,2,FALSE)</f>
        <v>GRK</v>
      </c>
      <c r="Z5474" s="19" t="str">
        <f>VLOOKUP(J5474,'Verweis Art-Gruppe'!$A$2:$B$15,2,FALSE)</f>
        <v>Zubehör</v>
      </c>
      <c r="AA5474" s="19" t="str">
        <f>VLOOKUP(W5474,'Verweis Vertreter'!$A$2:$B$24,2,FALSE)</f>
        <v>Patrick Verfürth</v>
      </c>
      <c r="AB5474" s="12">
        <f t="shared" si="765"/>
        <v>4</v>
      </c>
      <c r="AC5474" s="12">
        <f t="shared" si="770"/>
        <v>15.21</v>
      </c>
      <c r="AD5474" s="12">
        <f t="shared" si="771"/>
        <v>18</v>
      </c>
      <c r="AE5474" s="12">
        <f t="shared" si="766"/>
        <v>72</v>
      </c>
      <c r="AF5474" s="12">
        <f t="shared" si="767"/>
        <v>2.79</v>
      </c>
      <c r="AG5474" s="12">
        <f t="shared" si="768"/>
        <v>11.16</v>
      </c>
      <c r="AH5474" s="9">
        <f t="shared" si="772"/>
        <v>0.155</v>
      </c>
      <c r="AI5474" s="14">
        <f>VLOOKUP(E5474,'Verweis Faktor'!$A:$B,2,FALSE)</f>
        <v>1</v>
      </c>
      <c r="AJ5474" s="14"/>
      <c r="AK5474" s="14" t="str">
        <f>IF(AL5474="Ja","Versandkosten",VLOOKUP(E5474,'Verweis Belegart'!$A$2:$B$9,2,FALSE))</f>
        <v>Hardware</v>
      </c>
      <c r="AL5474" s="14" t="str">
        <f t="shared" si="773"/>
        <v>Nein</v>
      </c>
      <c r="AM5474" s="14" t="str">
        <f t="shared" si="769"/>
        <v>Positiv</v>
      </c>
    </row>
    <row r="5475" spans="1:39" ht="17.25" customHeight="1" x14ac:dyDescent="0.35">
      <c r="A5475" s="17">
        <v>14575010</v>
      </c>
      <c r="B5475" s="2" t="s">
        <v>2608</v>
      </c>
      <c r="C5475" s="1">
        <v>2025001</v>
      </c>
      <c r="D5475" s="1">
        <v>2001365</v>
      </c>
      <c r="E5475" s="2" t="s">
        <v>34</v>
      </c>
      <c r="F5475" s="2" t="s">
        <v>142</v>
      </c>
      <c r="G5475" s="2" t="s">
        <v>36</v>
      </c>
      <c r="H5475" s="2" t="s">
        <v>1836</v>
      </c>
      <c r="I5475" s="2" t="s">
        <v>1837</v>
      </c>
      <c r="J5475" s="2" t="s">
        <v>304</v>
      </c>
      <c r="K5475" s="2" t="s">
        <v>79</v>
      </c>
      <c r="L5475" s="2" t="s">
        <v>1274</v>
      </c>
      <c r="M5475" s="2" t="s">
        <v>1275</v>
      </c>
      <c r="N5475" s="2" t="s">
        <v>1276</v>
      </c>
      <c r="O5475" s="3">
        <v>10</v>
      </c>
      <c r="P5475" s="3">
        <v>15.21</v>
      </c>
      <c r="Q5475" s="3">
        <v>18</v>
      </c>
      <c r="R5475" s="3">
        <v>180</v>
      </c>
      <c r="S5475" s="3">
        <v>2.79</v>
      </c>
      <c r="T5475" s="3">
        <v>27.9</v>
      </c>
      <c r="U5475" s="3">
        <v>15.5</v>
      </c>
      <c r="V5475" s="2" t="s">
        <v>235</v>
      </c>
      <c r="W5475" s="2" t="s">
        <v>236</v>
      </c>
      <c r="X5475" s="2" t="s">
        <v>33</v>
      </c>
      <c r="Y5475" s="19" t="str">
        <f>VLOOKUP(G5475,'Verweis Kd-Gruppe'!$A$2:$B$8,2,FALSE)</f>
        <v>GRK</v>
      </c>
      <c r="Z5475" s="19" t="str">
        <f>VLOOKUP(J5475,'Verweis Art-Gruppe'!$A$2:$B$15,2,FALSE)</f>
        <v>Zubehör</v>
      </c>
      <c r="AA5475" s="19" t="str">
        <f>VLOOKUP(W5475,'Verweis Vertreter'!$A$2:$B$24,2,FALSE)</f>
        <v>Patrick Verfürth</v>
      </c>
      <c r="AB5475" s="12">
        <f t="shared" si="765"/>
        <v>10</v>
      </c>
      <c r="AC5475" s="12">
        <f t="shared" si="770"/>
        <v>15.21</v>
      </c>
      <c r="AD5475" s="12">
        <f t="shared" si="771"/>
        <v>18</v>
      </c>
      <c r="AE5475" s="12">
        <f t="shared" si="766"/>
        <v>180</v>
      </c>
      <c r="AF5475" s="12">
        <f t="shared" si="767"/>
        <v>2.79</v>
      </c>
      <c r="AG5475" s="12">
        <f t="shared" si="768"/>
        <v>27.9</v>
      </c>
      <c r="AH5475" s="9">
        <f t="shared" si="772"/>
        <v>0.155</v>
      </c>
      <c r="AI5475" s="14">
        <f>VLOOKUP(E5475,'Verweis Faktor'!$A:$B,2,FALSE)</f>
        <v>1</v>
      </c>
      <c r="AJ5475" s="14"/>
      <c r="AK5475" s="14" t="str">
        <f>IF(AL5475="Ja","Versandkosten",VLOOKUP(E5475,'Verweis Belegart'!$A$2:$B$9,2,FALSE))</f>
        <v>Hardware</v>
      </c>
      <c r="AL5475" s="14" t="str">
        <f t="shared" si="773"/>
        <v>Nein</v>
      </c>
      <c r="AM5475" s="14" t="str">
        <f t="shared" si="769"/>
        <v>Positiv</v>
      </c>
    </row>
    <row r="5476" spans="1:39" ht="17.25" customHeight="1" x14ac:dyDescent="0.35">
      <c r="A5476" s="17">
        <v>14575010</v>
      </c>
      <c r="B5476" s="2" t="s">
        <v>2608</v>
      </c>
      <c r="C5476" s="1">
        <v>2025001</v>
      </c>
      <c r="D5476" s="1">
        <v>2001365</v>
      </c>
      <c r="E5476" s="2" t="s">
        <v>34</v>
      </c>
      <c r="F5476" s="2" t="s">
        <v>142</v>
      </c>
      <c r="G5476" s="2" t="s">
        <v>36</v>
      </c>
      <c r="H5476" s="2" t="s">
        <v>1836</v>
      </c>
      <c r="I5476" s="2" t="s">
        <v>1837</v>
      </c>
      <c r="J5476" s="2" t="s">
        <v>304</v>
      </c>
      <c r="K5476" s="2" t="s">
        <v>83</v>
      </c>
      <c r="L5476" s="2" t="s">
        <v>2124</v>
      </c>
      <c r="M5476" s="2" t="s">
        <v>2125</v>
      </c>
      <c r="N5476" s="2" t="s">
        <v>2126</v>
      </c>
      <c r="O5476" s="3">
        <v>10</v>
      </c>
      <c r="P5476" s="3">
        <v>24.026199999999999</v>
      </c>
      <c r="Q5476" s="3">
        <v>26.5</v>
      </c>
      <c r="R5476" s="3">
        <v>265</v>
      </c>
      <c r="S5476" s="3">
        <v>2.4738000000000002</v>
      </c>
      <c r="T5476" s="3">
        <v>24.74</v>
      </c>
      <c r="U5476" s="3">
        <v>9.33</v>
      </c>
      <c r="V5476" s="2" t="s">
        <v>235</v>
      </c>
      <c r="W5476" s="2" t="s">
        <v>236</v>
      </c>
      <c r="X5476" s="2" t="s">
        <v>33</v>
      </c>
      <c r="Y5476" s="19" t="str">
        <f>VLOOKUP(G5476,'Verweis Kd-Gruppe'!$A$2:$B$8,2,FALSE)</f>
        <v>GRK</v>
      </c>
      <c r="Z5476" s="19" t="str">
        <f>VLOOKUP(J5476,'Verweis Art-Gruppe'!$A$2:$B$15,2,FALSE)</f>
        <v>Zubehör</v>
      </c>
      <c r="AA5476" s="19" t="str">
        <f>VLOOKUP(W5476,'Verweis Vertreter'!$A$2:$B$24,2,FALSE)</f>
        <v>Patrick Verfürth</v>
      </c>
      <c r="AB5476" s="12">
        <f t="shared" si="765"/>
        <v>10</v>
      </c>
      <c r="AC5476" s="12">
        <f t="shared" si="770"/>
        <v>24.026199999999999</v>
      </c>
      <c r="AD5476" s="12">
        <f t="shared" si="771"/>
        <v>26.5</v>
      </c>
      <c r="AE5476" s="12">
        <f t="shared" si="766"/>
        <v>265</v>
      </c>
      <c r="AF5476" s="12">
        <f t="shared" si="767"/>
        <v>2.4738000000000002</v>
      </c>
      <c r="AG5476" s="12">
        <f t="shared" si="768"/>
        <v>24.74</v>
      </c>
      <c r="AH5476" s="9">
        <f t="shared" si="772"/>
        <v>9.3358490566037733E-2</v>
      </c>
      <c r="AI5476" s="14">
        <f>VLOOKUP(E5476,'Verweis Faktor'!$A:$B,2,FALSE)</f>
        <v>1</v>
      </c>
      <c r="AJ5476" s="14"/>
      <c r="AK5476" s="14" t="str">
        <f>IF(AL5476="Ja","Versandkosten",VLOOKUP(E5476,'Verweis Belegart'!$A$2:$B$9,2,FALSE))</f>
        <v>Hardware</v>
      </c>
      <c r="AL5476" s="14" t="str">
        <f t="shared" si="773"/>
        <v>Nein</v>
      </c>
      <c r="AM5476" s="14" t="str">
        <f t="shared" si="769"/>
        <v>Positiv</v>
      </c>
    </row>
    <row r="5477" spans="1:39" ht="17.25" customHeight="1" x14ac:dyDescent="0.35">
      <c r="A5477" s="17">
        <v>14574995</v>
      </c>
      <c r="B5477" s="2" t="s">
        <v>2608</v>
      </c>
      <c r="C5477" s="1">
        <v>2025001</v>
      </c>
      <c r="D5477" s="1">
        <v>2001366</v>
      </c>
      <c r="E5477" s="2" t="s">
        <v>34</v>
      </c>
      <c r="F5477" s="2" t="s">
        <v>35</v>
      </c>
      <c r="G5477" s="2" t="s">
        <v>66</v>
      </c>
      <c r="H5477" s="2" t="s">
        <v>2073</v>
      </c>
      <c r="I5477" s="2" t="s">
        <v>2074</v>
      </c>
      <c r="J5477" s="2" t="s">
        <v>2791</v>
      </c>
      <c r="K5477" s="2" t="s">
        <v>28</v>
      </c>
      <c r="L5477" s="2" t="s">
        <v>120</v>
      </c>
      <c r="M5477" s="2" t="s">
        <v>121</v>
      </c>
      <c r="N5477" s="2" t="s">
        <v>122</v>
      </c>
      <c r="O5477" s="3">
        <v>1</v>
      </c>
      <c r="P5477" s="3">
        <v>0</v>
      </c>
      <c r="Q5477" s="3">
        <v>7.9</v>
      </c>
      <c r="R5477" s="3">
        <v>7.9</v>
      </c>
      <c r="S5477" s="3">
        <v>7.9</v>
      </c>
      <c r="T5477" s="3">
        <v>7.9</v>
      </c>
      <c r="U5477" s="3"/>
      <c r="V5477" s="2" t="s">
        <v>927</v>
      </c>
      <c r="W5477" s="2" t="s">
        <v>928</v>
      </c>
      <c r="X5477" s="2" t="s">
        <v>72</v>
      </c>
      <c r="Y5477" s="19" t="str">
        <f>VLOOKUP(G5477,'Verweis Kd-Gruppe'!$A$2:$B$8,2,FALSE)</f>
        <v>EXP</v>
      </c>
      <c r="Z5477" s="19" t="str">
        <f>VLOOKUP(J5477,'Verweis Art-Gruppe'!$A$2:$B$15,2,FALSE)</f>
        <v>Sonstige</v>
      </c>
      <c r="AA5477" s="19" t="str">
        <f>VLOOKUP(W5477,'Verweis Vertreter'!$A$2:$B$24,2,FALSE)</f>
        <v>Ximena Morales</v>
      </c>
      <c r="AB5477" s="12">
        <f t="shared" si="765"/>
        <v>1</v>
      </c>
      <c r="AC5477" s="12">
        <f t="shared" si="770"/>
        <v>0</v>
      </c>
      <c r="AD5477" s="12">
        <f t="shared" si="771"/>
        <v>7.9</v>
      </c>
      <c r="AE5477" s="12">
        <f t="shared" si="766"/>
        <v>7.9</v>
      </c>
      <c r="AF5477" s="12">
        <f t="shared" si="767"/>
        <v>7.9</v>
      </c>
      <c r="AG5477" s="12">
        <f t="shared" si="768"/>
        <v>7.9</v>
      </c>
      <c r="AH5477" s="9">
        <f t="shared" si="772"/>
        <v>1</v>
      </c>
      <c r="AI5477" s="14">
        <f>VLOOKUP(E5477,'Verweis Faktor'!$A:$B,2,FALSE)</f>
        <v>1</v>
      </c>
      <c r="AJ5477" s="14"/>
      <c r="AK5477" s="14" t="str">
        <f>IF(AL5477="Ja","Versandkosten",VLOOKUP(E5477,'Verweis Belegart'!$A$2:$B$9,2,FALSE))</f>
        <v>Versandkosten</v>
      </c>
      <c r="AL5477" s="14" t="str">
        <f t="shared" si="773"/>
        <v>Ja</v>
      </c>
      <c r="AM5477" s="14" t="str">
        <f t="shared" si="769"/>
        <v>Positiv</v>
      </c>
    </row>
    <row r="5478" spans="1:39" ht="17.25" customHeight="1" x14ac:dyDescent="0.35">
      <c r="A5478" s="17">
        <v>14574995</v>
      </c>
      <c r="B5478" s="2" t="s">
        <v>2608</v>
      </c>
      <c r="C5478" s="1">
        <v>2025001</v>
      </c>
      <c r="D5478" s="1">
        <v>2001366</v>
      </c>
      <c r="E5478" s="2" t="s">
        <v>34</v>
      </c>
      <c r="F5478" s="2" t="s">
        <v>35</v>
      </c>
      <c r="G5478" s="2" t="s">
        <v>66</v>
      </c>
      <c r="H5478" s="2" t="s">
        <v>2073</v>
      </c>
      <c r="I5478" s="2" t="s">
        <v>2074</v>
      </c>
      <c r="J5478" s="2" t="s">
        <v>103</v>
      </c>
      <c r="K5478" s="2" t="s">
        <v>45</v>
      </c>
      <c r="L5478" s="2" t="s">
        <v>2629</v>
      </c>
      <c r="M5478" s="2" t="s">
        <v>2630</v>
      </c>
      <c r="N5478" s="2" t="s">
        <v>310</v>
      </c>
      <c r="O5478" s="3">
        <v>1</v>
      </c>
      <c r="P5478" s="3">
        <v>465.85</v>
      </c>
      <c r="Q5478" s="3">
        <v>475</v>
      </c>
      <c r="R5478" s="3">
        <v>475</v>
      </c>
      <c r="S5478" s="3">
        <v>9.15</v>
      </c>
      <c r="T5478" s="3">
        <v>9.15</v>
      </c>
      <c r="U5478" s="3">
        <v>1.92</v>
      </c>
      <c r="V5478" s="2" t="s">
        <v>927</v>
      </c>
      <c r="W5478" s="2" t="s">
        <v>928</v>
      </c>
      <c r="X5478" s="2" t="s">
        <v>72</v>
      </c>
      <c r="Y5478" s="19" t="str">
        <f>VLOOKUP(G5478,'Verweis Kd-Gruppe'!$A$2:$B$8,2,FALSE)</f>
        <v>EXP</v>
      </c>
      <c r="Z5478" s="19" t="str">
        <f>VLOOKUP(J5478,'Verweis Art-Gruppe'!$A$2:$B$15,2,FALSE)</f>
        <v>Geräte</v>
      </c>
      <c r="AA5478" s="19" t="str">
        <f>VLOOKUP(W5478,'Verweis Vertreter'!$A$2:$B$24,2,FALSE)</f>
        <v>Ximena Morales</v>
      </c>
      <c r="AB5478" s="12">
        <f t="shared" si="765"/>
        <v>1</v>
      </c>
      <c r="AC5478" s="12">
        <f t="shared" si="770"/>
        <v>465.85</v>
      </c>
      <c r="AD5478" s="12">
        <f t="shared" si="771"/>
        <v>475</v>
      </c>
      <c r="AE5478" s="12">
        <f t="shared" si="766"/>
        <v>475</v>
      </c>
      <c r="AF5478" s="12">
        <f t="shared" si="767"/>
        <v>9.15</v>
      </c>
      <c r="AG5478" s="12">
        <f t="shared" si="768"/>
        <v>9.15</v>
      </c>
      <c r="AH5478" s="9">
        <f t="shared" si="772"/>
        <v>1.9263157894736843E-2</v>
      </c>
      <c r="AI5478" s="14">
        <f>VLOOKUP(E5478,'Verweis Faktor'!$A:$B,2,FALSE)</f>
        <v>1</v>
      </c>
      <c r="AJ5478" s="14"/>
      <c r="AK5478" s="14" t="str">
        <f>IF(AL5478="Ja","Versandkosten",VLOOKUP(E5478,'Verweis Belegart'!$A$2:$B$9,2,FALSE))</f>
        <v>Hardware</v>
      </c>
      <c r="AL5478" s="14" t="str">
        <f t="shared" si="773"/>
        <v>Nein</v>
      </c>
      <c r="AM5478" s="14" t="str">
        <f t="shared" si="769"/>
        <v>Positiv</v>
      </c>
    </row>
    <row r="5479" spans="1:39" ht="17.25" customHeight="1" x14ac:dyDescent="0.35">
      <c r="A5479" s="17">
        <v>14574995</v>
      </c>
      <c r="B5479" s="2" t="s">
        <v>2608</v>
      </c>
      <c r="C5479" s="1">
        <v>2025001</v>
      </c>
      <c r="D5479" s="1">
        <v>2001366</v>
      </c>
      <c r="E5479" s="2" t="s">
        <v>34</v>
      </c>
      <c r="F5479" s="2" t="s">
        <v>35</v>
      </c>
      <c r="G5479" s="2" t="s">
        <v>66</v>
      </c>
      <c r="H5479" s="2" t="s">
        <v>2073</v>
      </c>
      <c r="I5479" s="2" t="s">
        <v>2074</v>
      </c>
      <c r="J5479" s="2" t="s">
        <v>103</v>
      </c>
      <c r="K5479" s="2" t="s">
        <v>49</v>
      </c>
      <c r="L5479" s="2" t="s">
        <v>269</v>
      </c>
      <c r="M5479" s="2" t="s">
        <v>270</v>
      </c>
      <c r="N5479" s="2" t="s">
        <v>271</v>
      </c>
      <c r="O5479" s="3">
        <v>1</v>
      </c>
      <c r="P5479" s="3">
        <v>416.31569999999999</v>
      </c>
      <c r="Q5479" s="3">
        <v>427</v>
      </c>
      <c r="R5479" s="3">
        <v>427</v>
      </c>
      <c r="S5479" s="3">
        <v>10.6843</v>
      </c>
      <c r="T5479" s="3">
        <v>10.68</v>
      </c>
      <c r="U5479" s="3">
        <v>2.5</v>
      </c>
      <c r="V5479" s="2" t="s">
        <v>927</v>
      </c>
      <c r="W5479" s="2" t="s">
        <v>928</v>
      </c>
      <c r="X5479" s="2" t="s">
        <v>72</v>
      </c>
      <c r="Y5479" s="19" t="str">
        <f>VLOOKUP(G5479,'Verweis Kd-Gruppe'!$A$2:$B$8,2,FALSE)</f>
        <v>EXP</v>
      </c>
      <c r="Z5479" s="19" t="str">
        <f>VLOOKUP(J5479,'Verweis Art-Gruppe'!$A$2:$B$15,2,FALSE)</f>
        <v>Geräte</v>
      </c>
      <c r="AA5479" s="19" t="str">
        <f>VLOOKUP(W5479,'Verweis Vertreter'!$A$2:$B$24,2,FALSE)</f>
        <v>Ximena Morales</v>
      </c>
      <c r="AB5479" s="12">
        <f t="shared" si="765"/>
        <v>1</v>
      </c>
      <c r="AC5479" s="12">
        <f t="shared" si="770"/>
        <v>416.31569999999999</v>
      </c>
      <c r="AD5479" s="12">
        <f t="shared" si="771"/>
        <v>427</v>
      </c>
      <c r="AE5479" s="12">
        <f t="shared" si="766"/>
        <v>427</v>
      </c>
      <c r="AF5479" s="12">
        <f t="shared" si="767"/>
        <v>10.6843</v>
      </c>
      <c r="AG5479" s="12">
        <f t="shared" si="768"/>
        <v>10.68</v>
      </c>
      <c r="AH5479" s="9">
        <f t="shared" si="772"/>
        <v>2.5011709601873537E-2</v>
      </c>
      <c r="AI5479" s="14">
        <f>VLOOKUP(E5479,'Verweis Faktor'!$A:$B,2,FALSE)</f>
        <v>1</v>
      </c>
      <c r="AJ5479" s="14"/>
      <c r="AK5479" s="14" t="str">
        <f>IF(AL5479="Ja","Versandkosten",VLOOKUP(E5479,'Verweis Belegart'!$A$2:$B$9,2,FALSE))</f>
        <v>Hardware</v>
      </c>
      <c r="AL5479" s="14" t="str">
        <f t="shared" si="773"/>
        <v>Nein</v>
      </c>
      <c r="AM5479" s="14" t="str">
        <f t="shared" si="769"/>
        <v>Positiv</v>
      </c>
    </row>
    <row r="5480" spans="1:39" ht="17.25" customHeight="1" x14ac:dyDescent="0.35">
      <c r="A5480" s="17">
        <v>14574995</v>
      </c>
      <c r="B5480" s="2" t="s">
        <v>2608</v>
      </c>
      <c r="C5480" s="1">
        <v>2025001</v>
      </c>
      <c r="D5480" s="1">
        <v>2001366</v>
      </c>
      <c r="E5480" s="2" t="s">
        <v>34</v>
      </c>
      <c r="F5480" s="2" t="s">
        <v>35</v>
      </c>
      <c r="G5480" s="2" t="s">
        <v>66</v>
      </c>
      <c r="H5480" s="2" t="s">
        <v>2073</v>
      </c>
      <c r="I5480" s="2" t="s">
        <v>2074</v>
      </c>
      <c r="J5480" s="2" t="s">
        <v>103</v>
      </c>
      <c r="K5480" s="2" t="s">
        <v>79</v>
      </c>
      <c r="L5480" s="2" t="s">
        <v>1808</v>
      </c>
      <c r="M5480" s="2" t="s">
        <v>1809</v>
      </c>
      <c r="N5480" s="2" t="s">
        <v>139</v>
      </c>
      <c r="O5480" s="3">
        <v>4</v>
      </c>
      <c r="P5480" s="3">
        <v>699.65219999999999</v>
      </c>
      <c r="Q5480" s="3">
        <v>712</v>
      </c>
      <c r="R5480" s="3">
        <v>2848</v>
      </c>
      <c r="S5480" s="3">
        <v>12.347799999999999</v>
      </c>
      <c r="T5480" s="3">
        <v>49.39</v>
      </c>
      <c r="U5480" s="3">
        <v>1.73</v>
      </c>
      <c r="V5480" s="2" t="s">
        <v>927</v>
      </c>
      <c r="W5480" s="2" t="s">
        <v>928</v>
      </c>
      <c r="X5480" s="2" t="s">
        <v>72</v>
      </c>
      <c r="Y5480" s="19" t="str">
        <f>VLOOKUP(G5480,'Verweis Kd-Gruppe'!$A$2:$B$8,2,FALSE)</f>
        <v>EXP</v>
      </c>
      <c r="Z5480" s="19" t="str">
        <f>VLOOKUP(J5480,'Verweis Art-Gruppe'!$A$2:$B$15,2,FALSE)</f>
        <v>Geräte</v>
      </c>
      <c r="AA5480" s="19" t="str">
        <f>VLOOKUP(W5480,'Verweis Vertreter'!$A$2:$B$24,2,FALSE)</f>
        <v>Ximena Morales</v>
      </c>
      <c r="AB5480" s="12">
        <f t="shared" si="765"/>
        <v>4</v>
      </c>
      <c r="AC5480" s="12">
        <f t="shared" si="770"/>
        <v>699.65219999999999</v>
      </c>
      <c r="AD5480" s="12">
        <f t="shared" si="771"/>
        <v>712</v>
      </c>
      <c r="AE5480" s="12">
        <f t="shared" si="766"/>
        <v>2848</v>
      </c>
      <c r="AF5480" s="12">
        <f t="shared" si="767"/>
        <v>12.347799999999999</v>
      </c>
      <c r="AG5480" s="12">
        <f t="shared" si="768"/>
        <v>49.39</v>
      </c>
      <c r="AH5480" s="9">
        <f t="shared" si="772"/>
        <v>1.7341994382022472E-2</v>
      </c>
      <c r="AI5480" s="14">
        <f>VLOOKUP(E5480,'Verweis Faktor'!$A:$B,2,FALSE)</f>
        <v>1</v>
      </c>
      <c r="AJ5480" s="14"/>
      <c r="AK5480" s="14" t="str">
        <f>IF(AL5480="Ja","Versandkosten",VLOOKUP(E5480,'Verweis Belegart'!$A$2:$B$9,2,FALSE))</f>
        <v>Hardware</v>
      </c>
      <c r="AL5480" s="14" t="str">
        <f t="shared" si="773"/>
        <v>Nein</v>
      </c>
      <c r="AM5480" s="14" t="str">
        <f t="shared" si="769"/>
        <v>Positiv</v>
      </c>
    </row>
    <row r="5481" spans="1:39" ht="17.25" customHeight="1" x14ac:dyDescent="0.35">
      <c r="A5481" s="17">
        <v>14574995</v>
      </c>
      <c r="B5481" s="2" t="s">
        <v>2608</v>
      </c>
      <c r="C5481" s="1">
        <v>2025001</v>
      </c>
      <c r="D5481" s="1">
        <v>2001366</v>
      </c>
      <c r="E5481" s="2" t="s">
        <v>34</v>
      </c>
      <c r="F5481" s="2" t="s">
        <v>35</v>
      </c>
      <c r="G5481" s="2" t="s">
        <v>66</v>
      </c>
      <c r="H5481" s="2" t="s">
        <v>2073</v>
      </c>
      <c r="I5481" s="2" t="s">
        <v>2074</v>
      </c>
      <c r="J5481" s="2" t="s">
        <v>103</v>
      </c>
      <c r="K5481" s="2" t="s">
        <v>83</v>
      </c>
      <c r="L5481" s="2" t="s">
        <v>1200</v>
      </c>
      <c r="M5481" s="2" t="s">
        <v>1201</v>
      </c>
      <c r="N5481" s="2" t="s">
        <v>262</v>
      </c>
      <c r="O5481" s="3">
        <v>1</v>
      </c>
      <c r="P5481" s="3">
        <v>990.39639999999997</v>
      </c>
      <c r="Q5481" s="3">
        <v>1025</v>
      </c>
      <c r="R5481" s="3">
        <v>1025</v>
      </c>
      <c r="S5481" s="3">
        <v>34.6036</v>
      </c>
      <c r="T5481" s="3">
        <v>34.6</v>
      </c>
      <c r="U5481" s="3">
        <v>3.37</v>
      </c>
      <c r="V5481" s="2" t="s">
        <v>927</v>
      </c>
      <c r="W5481" s="2" t="s">
        <v>928</v>
      </c>
      <c r="X5481" s="2" t="s">
        <v>72</v>
      </c>
      <c r="Y5481" s="19" t="str">
        <f>VLOOKUP(G5481,'Verweis Kd-Gruppe'!$A$2:$B$8,2,FALSE)</f>
        <v>EXP</v>
      </c>
      <c r="Z5481" s="19" t="str">
        <f>VLOOKUP(J5481,'Verweis Art-Gruppe'!$A$2:$B$15,2,FALSE)</f>
        <v>Geräte</v>
      </c>
      <c r="AA5481" s="19" t="str">
        <f>VLOOKUP(W5481,'Verweis Vertreter'!$A$2:$B$24,2,FALSE)</f>
        <v>Ximena Morales</v>
      </c>
      <c r="AB5481" s="12">
        <f t="shared" si="765"/>
        <v>1</v>
      </c>
      <c r="AC5481" s="12">
        <f t="shared" si="770"/>
        <v>990.39639999999997</v>
      </c>
      <c r="AD5481" s="12">
        <f t="shared" si="771"/>
        <v>1025</v>
      </c>
      <c r="AE5481" s="12">
        <f t="shared" si="766"/>
        <v>1025</v>
      </c>
      <c r="AF5481" s="12">
        <f t="shared" si="767"/>
        <v>34.6036</v>
      </c>
      <c r="AG5481" s="12">
        <f t="shared" si="768"/>
        <v>34.6</v>
      </c>
      <c r="AH5481" s="9">
        <f t="shared" si="772"/>
        <v>3.3756097560975612E-2</v>
      </c>
      <c r="AI5481" s="14">
        <f>VLOOKUP(E5481,'Verweis Faktor'!$A:$B,2,FALSE)</f>
        <v>1</v>
      </c>
      <c r="AJ5481" s="14"/>
      <c r="AK5481" s="14" t="str">
        <f>IF(AL5481="Ja","Versandkosten",VLOOKUP(E5481,'Verweis Belegart'!$A$2:$B$9,2,FALSE))</f>
        <v>Hardware</v>
      </c>
      <c r="AL5481" s="14" t="str">
        <f t="shared" si="773"/>
        <v>Nein</v>
      </c>
      <c r="AM5481" s="14" t="str">
        <f t="shared" si="769"/>
        <v>Positiv</v>
      </c>
    </row>
    <row r="5482" spans="1:39" ht="17.25" customHeight="1" x14ac:dyDescent="0.35">
      <c r="A5482" s="17">
        <v>14575097</v>
      </c>
      <c r="B5482" s="2" t="s">
        <v>2608</v>
      </c>
      <c r="C5482" s="1">
        <v>2025001</v>
      </c>
      <c r="D5482" s="1">
        <v>2001367</v>
      </c>
      <c r="E5482" s="2" t="s">
        <v>34</v>
      </c>
      <c r="F5482" s="2" t="s">
        <v>182</v>
      </c>
      <c r="G5482" s="2" t="s">
        <v>66</v>
      </c>
      <c r="H5482" s="2" t="s">
        <v>2631</v>
      </c>
      <c r="I5482" s="2" t="s">
        <v>2632</v>
      </c>
      <c r="J5482" s="2" t="s">
        <v>103</v>
      </c>
      <c r="K5482" s="2" t="s">
        <v>28</v>
      </c>
      <c r="L5482" s="2" t="s">
        <v>2443</v>
      </c>
      <c r="M5482" s="2" t="s">
        <v>2444</v>
      </c>
      <c r="N5482" s="2" t="s">
        <v>58</v>
      </c>
      <c r="O5482" s="3">
        <v>1</v>
      </c>
      <c r="P5482" s="3">
        <v>610</v>
      </c>
      <c r="Q5482" s="3">
        <v>622</v>
      </c>
      <c r="R5482" s="3">
        <v>622</v>
      </c>
      <c r="S5482" s="3">
        <v>12</v>
      </c>
      <c r="T5482" s="3">
        <v>12</v>
      </c>
      <c r="U5482" s="3">
        <v>1.92</v>
      </c>
      <c r="V5482" s="2" t="s">
        <v>145</v>
      </c>
      <c r="W5482" s="2" t="s">
        <v>146</v>
      </c>
      <c r="X5482" s="2" t="s">
        <v>72</v>
      </c>
      <c r="Y5482" s="19" t="str">
        <f>VLOOKUP(G5482,'Verweis Kd-Gruppe'!$A$2:$B$8,2,FALSE)</f>
        <v>EXP</v>
      </c>
      <c r="Z5482" s="19" t="str">
        <f>VLOOKUP(J5482,'Verweis Art-Gruppe'!$A$2:$B$15,2,FALSE)</f>
        <v>Geräte</v>
      </c>
      <c r="AA5482" s="19" t="str">
        <f>VLOOKUP(W5482,'Verweis Vertreter'!$A$2:$B$24,2,FALSE)</f>
        <v>Muhsin Yortanli</v>
      </c>
      <c r="AB5482" s="12">
        <f t="shared" si="765"/>
        <v>1</v>
      </c>
      <c r="AC5482" s="12">
        <f t="shared" si="770"/>
        <v>610</v>
      </c>
      <c r="AD5482" s="12">
        <f t="shared" si="771"/>
        <v>622</v>
      </c>
      <c r="AE5482" s="12">
        <f t="shared" si="766"/>
        <v>622</v>
      </c>
      <c r="AF5482" s="12">
        <f t="shared" si="767"/>
        <v>12</v>
      </c>
      <c r="AG5482" s="12">
        <f t="shared" si="768"/>
        <v>12</v>
      </c>
      <c r="AH5482" s="9">
        <f t="shared" si="772"/>
        <v>1.9292604501607719E-2</v>
      </c>
      <c r="AI5482" s="14">
        <f>VLOOKUP(E5482,'Verweis Faktor'!$A:$B,2,FALSE)</f>
        <v>1</v>
      </c>
      <c r="AJ5482" s="14"/>
      <c r="AK5482" s="14" t="str">
        <f>IF(AL5482="Ja","Versandkosten",VLOOKUP(E5482,'Verweis Belegart'!$A$2:$B$9,2,FALSE))</f>
        <v>Hardware</v>
      </c>
      <c r="AL5482" s="14" t="str">
        <f t="shared" si="773"/>
        <v>Nein</v>
      </c>
      <c r="AM5482" s="14" t="str">
        <f t="shared" si="769"/>
        <v>Positiv</v>
      </c>
    </row>
    <row r="5483" spans="1:39" ht="17.25" customHeight="1" x14ac:dyDescent="0.35">
      <c r="A5483" s="17">
        <v>14575097</v>
      </c>
      <c r="B5483" s="2" t="s">
        <v>2608</v>
      </c>
      <c r="C5483" s="1">
        <v>2025001</v>
      </c>
      <c r="D5483" s="1">
        <v>2001367</v>
      </c>
      <c r="E5483" s="2" t="s">
        <v>34</v>
      </c>
      <c r="F5483" s="2" t="s">
        <v>182</v>
      </c>
      <c r="G5483" s="2" t="s">
        <v>66</v>
      </c>
      <c r="H5483" s="2" t="s">
        <v>2631</v>
      </c>
      <c r="I5483" s="2" t="s">
        <v>2632</v>
      </c>
      <c r="J5483" s="2" t="s">
        <v>103</v>
      </c>
      <c r="K5483" s="2" t="s">
        <v>45</v>
      </c>
      <c r="L5483" s="2" t="s">
        <v>1303</v>
      </c>
      <c r="M5483" s="2" t="s">
        <v>1304</v>
      </c>
      <c r="N5483" s="2" t="s">
        <v>274</v>
      </c>
      <c r="O5483" s="3">
        <v>1</v>
      </c>
      <c r="P5483" s="3">
        <v>1082.0512000000001</v>
      </c>
      <c r="Q5483" s="3">
        <v>1109</v>
      </c>
      <c r="R5483" s="3">
        <v>1109</v>
      </c>
      <c r="S5483" s="3">
        <v>26.948799999999999</v>
      </c>
      <c r="T5483" s="3">
        <v>26.95</v>
      </c>
      <c r="U5483" s="3">
        <v>2.4300000000000002</v>
      </c>
      <c r="V5483" s="2" t="s">
        <v>145</v>
      </c>
      <c r="W5483" s="2" t="s">
        <v>146</v>
      </c>
      <c r="X5483" s="2" t="s">
        <v>72</v>
      </c>
      <c r="Y5483" s="19" t="str">
        <f>VLOOKUP(G5483,'Verweis Kd-Gruppe'!$A$2:$B$8,2,FALSE)</f>
        <v>EXP</v>
      </c>
      <c r="Z5483" s="19" t="str">
        <f>VLOOKUP(J5483,'Verweis Art-Gruppe'!$A$2:$B$15,2,FALSE)</f>
        <v>Geräte</v>
      </c>
      <c r="AA5483" s="19" t="str">
        <f>VLOOKUP(W5483,'Verweis Vertreter'!$A$2:$B$24,2,FALSE)</f>
        <v>Muhsin Yortanli</v>
      </c>
      <c r="AB5483" s="12">
        <f t="shared" si="765"/>
        <v>1</v>
      </c>
      <c r="AC5483" s="12">
        <f t="shared" si="770"/>
        <v>1082.0512000000001</v>
      </c>
      <c r="AD5483" s="12">
        <f t="shared" si="771"/>
        <v>1109</v>
      </c>
      <c r="AE5483" s="12">
        <f t="shared" si="766"/>
        <v>1109</v>
      </c>
      <c r="AF5483" s="12">
        <f t="shared" si="767"/>
        <v>26.948799999999999</v>
      </c>
      <c r="AG5483" s="12">
        <f t="shared" si="768"/>
        <v>26.95</v>
      </c>
      <c r="AH5483" s="9">
        <f t="shared" si="772"/>
        <v>2.430117222723174E-2</v>
      </c>
      <c r="AI5483" s="14">
        <f>VLOOKUP(E5483,'Verweis Faktor'!$A:$B,2,FALSE)</f>
        <v>1</v>
      </c>
      <c r="AJ5483" s="14"/>
      <c r="AK5483" s="14" t="str">
        <f>IF(AL5483="Ja","Versandkosten",VLOOKUP(E5483,'Verweis Belegart'!$A$2:$B$9,2,FALSE))</f>
        <v>Hardware</v>
      </c>
      <c r="AL5483" s="14" t="str">
        <f t="shared" si="773"/>
        <v>Nein</v>
      </c>
      <c r="AM5483" s="14" t="str">
        <f t="shared" si="769"/>
        <v>Positiv</v>
      </c>
    </row>
    <row r="5484" spans="1:39" ht="17.25" customHeight="1" x14ac:dyDescent="0.35">
      <c r="A5484" s="17">
        <v>14575097</v>
      </c>
      <c r="B5484" s="2" t="s">
        <v>2608</v>
      </c>
      <c r="C5484" s="1">
        <v>2025001</v>
      </c>
      <c r="D5484" s="1">
        <v>2001367</v>
      </c>
      <c r="E5484" s="2" t="s">
        <v>34</v>
      </c>
      <c r="F5484" s="2" t="s">
        <v>182</v>
      </c>
      <c r="G5484" s="2" t="s">
        <v>66</v>
      </c>
      <c r="H5484" s="2" t="s">
        <v>2631</v>
      </c>
      <c r="I5484" s="2" t="s">
        <v>2632</v>
      </c>
      <c r="J5484" s="2" t="s">
        <v>103</v>
      </c>
      <c r="K5484" s="2" t="s">
        <v>49</v>
      </c>
      <c r="L5484" s="2" t="s">
        <v>714</v>
      </c>
      <c r="M5484" s="2" t="s">
        <v>715</v>
      </c>
      <c r="N5484" s="2" t="s">
        <v>274</v>
      </c>
      <c r="O5484" s="3">
        <v>1</v>
      </c>
      <c r="P5484" s="3">
        <v>1101.0044</v>
      </c>
      <c r="Q5484" s="3">
        <v>1105</v>
      </c>
      <c r="R5484" s="3">
        <v>1105</v>
      </c>
      <c r="S5484" s="3">
        <v>3.9956</v>
      </c>
      <c r="T5484" s="3">
        <v>4</v>
      </c>
      <c r="U5484" s="3">
        <v>0.36</v>
      </c>
      <c r="V5484" s="2" t="s">
        <v>145</v>
      </c>
      <c r="W5484" s="2" t="s">
        <v>146</v>
      </c>
      <c r="X5484" s="2" t="s">
        <v>72</v>
      </c>
      <c r="Y5484" s="19" t="str">
        <f>VLOOKUP(G5484,'Verweis Kd-Gruppe'!$A$2:$B$8,2,FALSE)</f>
        <v>EXP</v>
      </c>
      <c r="Z5484" s="19" t="str">
        <f>VLOOKUP(J5484,'Verweis Art-Gruppe'!$A$2:$B$15,2,FALSE)</f>
        <v>Geräte</v>
      </c>
      <c r="AA5484" s="19" t="str">
        <f>VLOOKUP(W5484,'Verweis Vertreter'!$A$2:$B$24,2,FALSE)</f>
        <v>Muhsin Yortanli</v>
      </c>
      <c r="AB5484" s="12">
        <f t="shared" si="765"/>
        <v>1</v>
      </c>
      <c r="AC5484" s="12">
        <f t="shared" si="770"/>
        <v>1101.0044</v>
      </c>
      <c r="AD5484" s="12">
        <f t="shared" si="771"/>
        <v>1105</v>
      </c>
      <c r="AE5484" s="12">
        <f t="shared" si="766"/>
        <v>1105</v>
      </c>
      <c r="AF5484" s="12">
        <f t="shared" si="767"/>
        <v>3.9956</v>
      </c>
      <c r="AG5484" s="12">
        <f t="shared" si="768"/>
        <v>4</v>
      </c>
      <c r="AH5484" s="9">
        <f t="shared" si="772"/>
        <v>3.6199095022624436E-3</v>
      </c>
      <c r="AI5484" s="14">
        <f>VLOOKUP(E5484,'Verweis Faktor'!$A:$B,2,FALSE)</f>
        <v>1</v>
      </c>
      <c r="AJ5484" s="14"/>
      <c r="AK5484" s="14" t="str">
        <f>IF(AL5484="Ja","Versandkosten",VLOOKUP(E5484,'Verweis Belegart'!$A$2:$B$9,2,FALSE))</f>
        <v>Hardware</v>
      </c>
      <c r="AL5484" s="14" t="str">
        <f t="shared" si="773"/>
        <v>Nein</v>
      </c>
      <c r="AM5484" s="14" t="str">
        <f t="shared" si="769"/>
        <v>Positiv</v>
      </c>
    </row>
    <row r="5485" spans="1:39" ht="17.25" customHeight="1" x14ac:dyDescent="0.35">
      <c r="A5485" s="17">
        <v>14575097</v>
      </c>
      <c r="B5485" s="2" t="s">
        <v>2608</v>
      </c>
      <c r="C5485" s="1">
        <v>2025001</v>
      </c>
      <c r="D5485" s="1">
        <v>2001367</v>
      </c>
      <c r="E5485" s="2" t="s">
        <v>34</v>
      </c>
      <c r="F5485" s="2" t="s">
        <v>182</v>
      </c>
      <c r="G5485" s="2" t="s">
        <v>66</v>
      </c>
      <c r="H5485" s="2" t="s">
        <v>2631</v>
      </c>
      <c r="I5485" s="2" t="s">
        <v>2632</v>
      </c>
      <c r="J5485" s="2" t="s">
        <v>103</v>
      </c>
      <c r="K5485" s="2" t="s">
        <v>79</v>
      </c>
      <c r="L5485" s="2" t="s">
        <v>714</v>
      </c>
      <c r="M5485" s="2" t="s">
        <v>715</v>
      </c>
      <c r="N5485" s="2" t="s">
        <v>274</v>
      </c>
      <c r="O5485" s="3">
        <v>1</v>
      </c>
      <c r="P5485" s="3">
        <v>1101.0044</v>
      </c>
      <c r="Q5485" s="3">
        <v>1109</v>
      </c>
      <c r="R5485" s="3">
        <v>1109</v>
      </c>
      <c r="S5485" s="3">
        <v>7.9955999999999996</v>
      </c>
      <c r="T5485" s="3">
        <v>8</v>
      </c>
      <c r="U5485" s="3">
        <v>0.72</v>
      </c>
      <c r="V5485" s="2" t="s">
        <v>145</v>
      </c>
      <c r="W5485" s="2" t="s">
        <v>146</v>
      </c>
      <c r="X5485" s="2" t="s">
        <v>72</v>
      </c>
      <c r="Y5485" s="19" t="str">
        <f>VLOOKUP(G5485,'Verweis Kd-Gruppe'!$A$2:$B$8,2,FALSE)</f>
        <v>EXP</v>
      </c>
      <c r="Z5485" s="19" t="str">
        <f>VLOOKUP(J5485,'Verweis Art-Gruppe'!$A$2:$B$15,2,FALSE)</f>
        <v>Geräte</v>
      </c>
      <c r="AA5485" s="19" t="str">
        <f>VLOOKUP(W5485,'Verweis Vertreter'!$A$2:$B$24,2,FALSE)</f>
        <v>Muhsin Yortanli</v>
      </c>
      <c r="AB5485" s="12">
        <f t="shared" si="765"/>
        <v>1</v>
      </c>
      <c r="AC5485" s="12">
        <f t="shared" si="770"/>
        <v>1101.0044</v>
      </c>
      <c r="AD5485" s="12">
        <f t="shared" si="771"/>
        <v>1109</v>
      </c>
      <c r="AE5485" s="12">
        <f t="shared" si="766"/>
        <v>1109</v>
      </c>
      <c r="AF5485" s="12">
        <f t="shared" si="767"/>
        <v>7.9955999999999996</v>
      </c>
      <c r="AG5485" s="12">
        <f t="shared" si="768"/>
        <v>8</v>
      </c>
      <c r="AH5485" s="9">
        <f t="shared" si="772"/>
        <v>7.2137060414788094E-3</v>
      </c>
      <c r="AI5485" s="14">
        <f>VLOOKUP(E5485,'Verweis Faktor'!$A:$B,2,FALSE)</f>
        <v>1</v>
      </c>
      <c r="AJ5485" s="14"/>
      <c r="AK5485" s="14" t="str">
        <f>IF(AL5485="Ja","Versandkosten",VLOOKUP(E5485,'Verweis Belegart'!$A$2:$B$9,2,FALSE))</f>
        <v>Hardware</v>
      </c>
      <c r="AL5485" s="14" t="str">
        <f t="shared" si="773"/>
        <v>Nein</v>
      </c>
      <c r="AM5485" s="14" t="str">
        <f t="shared" si="769"/>
        <v>Positiv</v>
      </c>
    </row>
    <row r="5486" spans="1:39" ht="17.25" customHeight="1" x14ac:dyDescent="0.35">
      <c r="A5486" s="17">
        <v>14575097</v>
      </c>
      <c r="B5486" s="2" t="s">
        <v>2608</v>
      </c>
      <c r="C5486" s="1">
        <v>2025001</v>
      </c>
      <c r="D5486" s="1">
        <v>2001367</v>
      </c>
      <c r="E5486" s="2" t="s">
        <v>34</v>
      </c>
      <c r="F5486" s="2" t="s">
        <v>182</v>
      </c>
      <c r="G5486" s="2" t="s">
        <v>66</v>
      </c>
      <c r="H5486" s="2" t="s">
        <v>2631</v>
      </c>
      <c r="I5486" s="2" t="s">
        <v>2632</v>
      </c>
      <c r="J5486" s="2" t="s">
        <v>103</v>
      </c>
      <c r="K5486" s="2" t="s">
        <v>83</v>
      </c>
      <c r="L5486" s="2" t="s">
        <v>976</v>
      </c>
      <c r="M5486" s="2" t="s">
        <v>977</v>
      </c>
      <c r="N5486" s="2" t="s">
        <v>978</v>
      </c>
      <c r="O5486" s="3">
        <v>1</v>
      </c>
      <c r="P5486" s="3">
        <v>171.95509999999999</v>
      </c>
      <c r="Q5486" s="3">
        <v>180</v>
      </c>
      <c r="R5486" s="3">
        <v>180</v>
      </c>
      <c r="S5486" s="3">
        <v>8.0449000000000002</v>
      </c>
      <c r="T5486" s="3">
        <v>8.0399999999999991</v>
      </c>
      <c r="U5486" s="3">
        <v>4.46</v>
      </c>
      <c r="V5486" s="2" t="s">
        <v>145</v>
      </c>
      <c r="W5486" s="2" t="s">
        <v>146</v>
      </c>
      <c r="X5486" s="2" t="s">
        <v>72</v>
      </c>
      <c r="Y5486" s="19" t="str">
        <f>VLOOKUP(G5486,'Verweis Kd-Gruppe'!$A$2:$B$8,2,FALSE)</f>
        <v>EXP</v>
      </c>
      <c r="Z5486" s="19" t="str">
        <f>VLOOKUP(J5486,'Verweis Art-Gruppe'!$A$2:$B$15,2,FALSE)</f>
        <v>Geräte</v>
      </c>
      <c r="AA5486" s="19" t="str">
        <f>VLOOKUP(W5486,'Verweis Vertreter'!$A$2:$B$24,2,FALSE)</f>
        <v>Muhsin Yortanli</v>
      </c>
      <c r="AB5486" s="12">
        <f t="shared" si="765"/>
        <v>1</v>
      </c>
      <c r="AC5486" s="12">
        <f t="shared" si="770"/>
        <v>171.95509999999999</v>
      </c>
      <c r="AD5486" s="12">
        <f t="shared" si="771"/>
        <v>180</v>
      </c>
      <c r="AE5486" s="12">
        <f t="shared" si="766"/>
        <v>180</v>
      </c>
      <c r="AF5486" s="12">
        <f t="shared" si="767"/>
        <v>8.0449000000000002</v>
      </c>
      <c r="AG5486" s="12">
        <f t="shared" si="768"/>
        <v>8.0399999999999991</v>
      </c>
      <c r="AH5486" s="9">
        <f t="shared" si="772"/>
        <v>4.466666666666666E-2</v>
      </c>
      <c r="AI5486" s="14">
        <f>VLOOKUP(E5486,'Verweis Faktor'!$A:$B,2,FALSE)</f>
        <v>1</v>
      </c>
      <c r="AJ5486" s="14"/>
      <c r="AK5486" s="14" t="str">
        <f>IF(AL5486="Ja","Versandkosten",VLOOKUP(E5486,'Verweis Belegart'!$A$2:$B$9,2,FALSE))</f>
        <v>Hardware</v>
      </c>
      <c r="AL5486" s="14" t="str">
        <f t="shared" si="773"/>
        <v>Nein</v>
      </c>
      <c r="AM5486" s="14" t="str">
        <f t="shared" si="769"/>
        <v>Positiv</v>
      </c>
    </row>
    <row r="5487" spans="1:39" ht="17.25" customHeight="1" x14ac:dyDescent="0.35">
      <c r="A5487" s="17">
        <v>14575097</v>
      </c>
      <c r="B5487" s="2" t="s">
        <v>2608</v>
      </c>
      <c r="C5487" s="1">
        <v>2025001</v>
      </c>
      <c r="D5487" s="1">
        <v>2001367</v>
      </c>
      <c r="E5487" s="2" t="s">
        <v>34</v>
      </c>
      <c r="F5487" s="2" t="s">
        <v>182</v>
      </c>
      <c r="G5487" s="2" t="s">
        <v>66</v>
      </c>
      <c r="H5487" s="2" t="s">
        <v>2631</v>
      </c>
      <c r="I5487" s="2" t="s">
        <v>2632</v>
      </c>
      <c r="J5487" s="2" t="s">
        <v>304</v>
      </c>
      <c r="K5487" s="2" t="s">
        <v>87</v>
      </c>
      <c r="L5487" s="2" t="s">
        <v>752</v>
      </c>
      <c r="M5487" s="2" t="s">
        <v>753</v>
      </c>
      <c r="N5487" s="2" t="s">
        <v>200</v>
      </c>
      <c r="O5487" s="3">
        <v>1</v>
      </c>
      <c r="P5487" s="3">
        <v>660</v>
      </c>
      <c r="Q5487" s="3">
        <v>675</v>
      </c>
      <c r="R5487" s="3">
        <v>675</v>
      </c>
      <c r="S5487" s="3">
        <v>15</v>
      </c>
      <c r="T5487" s="3">
        <v>15</v>
      </c>
      <c r="U5487" s="3">
        <v>2.2200000000000002</v>
      </c>
      <c r="V5487" s="2" t="s">
        <v>145</v>
      </c>
      <c r="W5487" s="2" t="s">
        <v>146</v>
      </c>
      <c r="X5487" s="2" t="s">
        <v>72</v>
      </c>
      <c r="Y5487" s="19" t="str">
        <f>VLOOKUP(G5487,'Verweis Kd-Gruppe'!$A$2:$B$8,2,FALSE)</f>
        <v>EXP</v>
      </c>
      <c r="Z5487" s="19" t="str">
        <f>VLOOKUP(J5487,'Verweis Art-Gruppe'!$A$2:$B$15,2,FALSE)</f>
        <v>Zubehör</v>
      </c>
      <c r="AA5487" s="19" t="str">
        <f>VLOOKUP(W5487,'Verweis Vertreter'!$A$2:$B$24,2,FALSE)</f>
        <v>Muhsin Yortanli</v>
      </c>
      <c r="AB5487" s="12">
        <f t="shared" si="765"/>
        <v>1</v>
      </c>
      <c r="AC5487" s="12">
        <f t="shared" si="770"/>
        <v>660</v>
      </c>
      <c r="AD5487" s="12">
        <f t="shared" si="771"/>
        <v>675</v>
      </c>
      <c r="AE5487" s="12">
        <f t="shared" si="766"/>
        <v>675</v>
      </c>
      <c r="AF5487" s="12">
        <f t="shared" si="767"/>
        <v>15</v>
      </c>
      <c r="AG5487" s="12">
        <f t="shared" si="768"/>
        <v>15</v>
      </c>
      <c r="AH5487" s="9">
        <f t="shared" si="772"/>
        <v>2.2222222222222223E-2</v>
      </c>
      <c r="AI5487" s="14">
        <f>VLOOKUP(E5487,'Verweis Faktor'!$A:$B,2,FALSE)</f>
        <v>1</v>
      </c>
      <c r="AJ5487" s="14"/>
      <c r="AK5487" s="14" t="str">
        <f>IF(AL5487="Ja","Versandkosten",VLOOKUP(E5487,'Verweis Belegart'!$A$2:$B$9,2,FALSE))</f>
        <v>Hardware</v>
      </c>
      <c r="AL5487" s="14" t="str">
        <f t="shared" si="773"/>
        <v>Nein</v>
      </c>
      <c r="AM5487" s="14" t="str">
        <f t="shared" si="769"/>
        <v>Positiv</v>
      </c>
    </row>
    <row r="5488" spans="1:39" ht="17.25" customHeight="1" x14ac:dyDescent="0.35">
      <c r="A5488" s="17">
        <v>14575097</v>
      </c>
      <c r="B5488" s="2" t="s">
        <v>2608</v>
      </c>
      <c r="C5488" s="1">
        <v>2025001</v>
      </c>
      <c r="D5488" s="1">
        <v>2001367</v>
      </c>
      <c r="E5488" s="2" t="s">
        <v>34</v>
      </c>
      <c r="F5488" s="2" t="s">
        <v>182</v>
      </c>
      <c r="G5488" s="2" t="s">
        <v>66</v>
      </c>
      <c r="H5488" s="2" t="s">
        <v>2631</v>
      </c>
      <c r="I5488" s="2" t="s">
        <v>2632</v>
      </c>
      <c r="J5488" s="2" t="s">
        <v>103</v>
      </c>
      <c r="K5488" s="2" t="s">
        <v>91</v>
      </c>
      <c r="L5488" s="2" t="s">
        <v>100</v>
      </c>
      <c r="M5488" s="2" t="s">
        <v>101</v>
      </c>
      <c r="N5488" s="2" t="s">
        <v>102</v>
      </c>
      <c r="O5488" s="3">
        <v>1</v>
      </c>
      <c r="P5488" s="3">
        <v>814</v>
      </c>
      <c r="Q5488" s="3">
        <v>845</v>
      </c>
      <c r="R5488" s="3">
        <v>845</v>
      </c>
      <c r="S5488" s="3">
        <v>31</v>
      </c>
      <c r="T5488" s="3">
        <v>31</v>
      </c>
      <c r="U5488" s="3">
        <v>3.66</v>
      </c>
      <c r="V5488" s="2" t="s">
        <v>145</v>
      </c>
      <c r="W5488" s="2" t="s">
        <v>146</v>
      </c>
      <c r="X5488" s="2" t="s">
        <v>72</v>
      </c>
      <c r="Y5488" s="19" t="str">
        <f>VLOOKUP(G5488,'Verweis Kd-Gruppe'!$A$2:$B$8,2,FALSE)</f>
        <v>EXP</v>
      </c>
      <c r="Z5488" s="19" t="str">
        <f>VLOOKUP(J5488,'Verweis Art-Gruppe'!$A$2:$B$15,2,FALSE)</f>
        <v>Geräte</v>
      </c>
      <c r="AA5488" s="19" t="str">
        <f>VLOOKUP(W5488,'Verweis Vertreter'!$A$2:$B$24,2,FALSE)</f>
        <v>Muhsin Yortanli</v>
      </c>
      <c r="AB5488" s="12">
        <f t="shared" si="765"/>
        <v>1</v>
      </c>
      <c r="AC5488" s="12">
        <f t="shared" si="770"/>
        <v>814</v>
      </c>
      <c r="AD5488" s="12">
        <f t="shared" si="771"/>
        <v>845</v>
      </c>
      <c r="AE5488" s="12">
        <f t="shared" si="766"/>
        <v>845</v>
      </c>
      <c r="AF5488" s="12">
        <f t="shared" si="767"/>
        <v>31</v>
      </c>
      <c r="AG5488" s="12">
        <f t="shared" si="768"/>
        <v>31</v>
      </c>
      <c r="AH5488" s="9">
        <f t="shared" si="772"/>
        <v>3.6686390532544376E-2</v>
      </c>
      <c r="AI5488" s="14">
        <f>VLOOKUP(E5488,'Verweis Faktor'!$A:$B,2,FALSE)</f>
        <v>1</v>
      </c>
      <c r="AJ5488" s="14"/>
      <c r="AK5488" s="14" t="str">
        <f>IF(AL5488="Ja","Versandkosten",VLOOKUP(E5488,'Verweis Belegart'!$A$2:$B$9,2,FALSE))</f>
        <v>Hardware</v>
      </c>
      <c r="AL5488" s="14" t="str">
        <f t="shared" si="773"/>
        <v>Nein</v>
      </c>
      <c r="AM5488" s="14" t="str">
        <f t="shared" si="769"/>
        <v>Positiv</v>
      </c>
    </row>
    <row r="5489" spans="1:39" ht="17.25" customHeight="1" x14ac:dyDescent="0.35">
      <c r="A5489" s="17">
        <v>14575097</v>
      </c>
      <c r="B5489" s="2" t="s">
        <v>2608</v>
      </c>
      <c r="C5489" s="1">
        <v>2025001</v>
      </c>
      <c r="D5489" s="1">
        <v>2001367</v>
      </c>
      <c r="E5489" s="2" t="s">
        <v>34</v>
      </c>
      <c r="F5489" s="2" t="s">
        <v>182</v>
      </c>
      <c r="G5489" s="2" t="s">
        <v>66</v>
      </c>
      <c r="H5489" s="2" t="s">
        <v>2631</v>
      </c>
      <c r="I5489" s="2" t="s">
        <v>2632</v>
      </c>
      <c r="J5489" s="2" t="s">
        <v>103</v>
      </c>
      <c r="K5489" s="2" t="s">
        <v>95</v>
      </c>
      <c r="L5489" s="2" t="s">
        <v>754</v>
      </c>
      <c r="M5489" s="2" t="s">
        <v>755</v>
      </c>
      <c r="N5489" s="2" t="s">
        <v>268</v>
      </c>
      <c r="O5489" s="3">
        <v>1</v>
      </c>
      <c r="P5489" s="3">
        <v>1207</v>
      </c>
      <c r="Q5489" s="3">
        <v>1275</v>
      </c>
      <c r="R5489" s="3">
        <v>1275</v>
      </c>
      <c r="S5489" s="3">
        <v>68</v>
      </c>
      <c r="T5489" s="3">
        <v>68</v>
      </c>
      <c r="U5489" s="3">
        <v>5.33</v>
      </c>
      <c r="V5489" s="2" t="s">
        <v>145</v>
      </c>
      <c r="W5489" s="2" t="s">
        <v>146</v>
      </c>
      <c r="X5489" s="2" t="s">
        <v>72</v>
      </c>
      <c r="Y5489" s="19" t="str">
        <f>VLOOKUP(G5489,'Verweis Kd-Gruppe'!$A$2:$B$8,2,FALSE)</f>
        <v>EXP</v>
      </c>
      <c r="Z5489" s="19" t="str">
        <f>VLOOKUP(J5489,'Verweis Art-Gruppe'!$A$2:$B$15,2,FALSE)</f>
        <v>Geräte</v>
      </c>
      <c r="AA5489" s="19" t="str">
        <f>VLOOKUP(W5489,'Verweis Vertreter'!$A$2:$B$24,2,FALSE)</f>
        <v>Muhsin Yortanli</v>
      </c>
      <c r="AB5489" s="12">
        <f t="shared" si="765"/>
        <v>1</v>
      </c>
      <c r="AC5489" s="12">
        <f t="shared" si="770"/>
        <v>1207</v>
      </c>
      <c r="AD5489" s="12">
        <f t="shared" si="771"/>
        <v>1275</v>
      </c>
      <c r="AE5489" s="12">
        <f t="shared" si="766"/>
        <v>1275</v>
      </c>
      <c r="AF5489" s="12">
        <f t="shared" si="767"/>
        <v>68</v>
      </c>
      <c r="AG5489" s="12">
        <f t="shared" si="768"/>
        <v>68</v>
      </c>
      <c r="AH5489" s="9">
        <f t="shared" si="772"/>
        <v>5.3333333333333337E-2</v>
      </c>
      <c r="AI5489" s="14">
        <f>VLOOKUP(E5489,'Verweis Faktor'!$A:$B,2,FALSE)</f>
        <v>1</v>
      </c>
      <c r="AJ5489" s="14"/>
      <c r="AK5489" s="14" t="str">
        <f>IF(AL5489="Ja","Versandkosten",VLOOKUP(E5489,'Verweis Belegart'!$A$2:$B$9,2,FALSE))</f>
        <v>Hardware</v>
      </c>
      <c r="AL5489" s="14" t="str">
        <f t="shared" si="773"/>
        <v>Nein</v>
      </c>
      <c r="AM5489" s="14" t="str">
        <f t="shared" si="769"/>
        <v>Positiv</v>
      </c>
    </row>
    <row r="5490" spans="1:39" ht="17.25" customHeight="1" x14ac:dyDescent="0.35">
      <c r="A5490" s="17">
        <v>14575097</v>
      </c>
      <c r="B5490" s="2" t="s">
        <v>2608</v>
      </c>
      <c r="C5490" s="1">
        <v>2025001</v>
      </c>
      <c r="D5490" s="1">
        <v>2001367</v>
      </c>
      <c r="E5490" s="2" t="s">
        <v>34</v>
      </c>
      <c r="F5490" s="2" t="s">
        <v>182</v>
      </c>
      <c r="G5490" s="2" t="s">
        <v>66</v>
      </c>
      <c r="H5490" s="2" t="s">
        <v>2631</v>
      </c>
      <c r="I5490" s="2" t="s">
        <v>2632</v>
      </c>
      <c r="J5490" s="2" t="s">
        <v>103</v>
      </c>
      <c r="K5490" s="2" t="s">
        <v>99</v>
      </c>
      <c r="L5490" s="2" t="s">
        <v>1381</v>
      </c>
      <c r="M5490" s="2" t="s">
        <v>1382</v>
      </c>
      <c r="N5490" s="2" t="s">
        <v>292</v>
      </c>
      <c r="O5490" s="3">
        <v>1</v>
      </c>
      <c r="P5490" s="3">
        <v>890.04939999999999</v>
      </c>
      <c r="Q5490" s="3">
        <v>905</v>
      </c>
      <c r="R5490" s="3">
        <v>905</v>
      </c>
      <c r="S5490" s="3">
        <v>14.9506</v>
      </c>
      <c r="T5490" s="3">
        <v>14.95</v>
      </c>
      <c r="U5490" s="3">
        <v>1.65</v>
      </c>
      <c r="V5490" s="2" t="s">
        <v>145</v>
      </c>
      <c r="W5490" s="2" t="s">
        <v>146</v>
      </c>
      <c r="X5490" s="2" t="s">
        <v>72</v>
      </c>
      <c r="Y5490" s="19" t="str">
        <f>VLOOKUP(G5490,'Verweis Kd-Gruppe'!$A$2:$B$8,2,FALSE)</f>
        <v>EXP</v>
      </c>
      <c r="Z5490" s="19" t="str">
        <f>VLOOKUP(J5490,'Verweis Art-Gruppe'!$A$2:$B$15,2,FALSE)</f>
        <v>Geräte</v>
      </c>
      <c r="AA5490" s="19" t="str">
        <f>VLOOKUP(W5490,'Verweis Vertreter'!$A$2:$B$24,2,FALSE)</f>
        <v>Muhsin Yortanli</v>
      </c>
      <c r="AB5490" s="12">
        <f t="shared" si="765"/>
        <v>1</v>
      </c>
      <c r="AC5490" s="12">
        <f t="shared" si="770"/>
        <v>890.04939999999999</v>
      </c>
      <c r="AD5490" s="12">
        <f t="shared" si="771"/>
        <v>905</v>
      </c>
      <c r="AE5490" s="12">
        <f t="shared" si="766"/>
        <v>905</v>
      </c>
      <c r="AF5490" s="12">
        <f t="shared" si="767"/>
        <v>14.9506</v>
      </c>
      <c r="AG5490" s="12">
        <f t="shared" si="768"/>
        <v>14.95</v>
      </c>
      <c r="AH5490" s="9">
        <f t="shared" si="772"/>
        <v>1.6519337016574584E-2</v>
      </c>
      <c r="AI5490" s="14">
        <f>VLOOKUP(E5490,'Verweis Faktor'!$A:$B,2,FALSE)</f>
        <v>1</v>
      </c>
      <c r="AJ5490" s="14"/>
      <c r="AK5490" s="14" t="str">
        <f>IF(AL5490="Ja","Versandkosten",VLOOKUP(E5490,'Verweis Belegart'!$A$2:$B$9,2,FALSE))</f>
        <v>Hardware</v>
      </c>
      <c r="AL5490" s="14" t="str">
        <f t="shared" si="773"/>
        <v>Nein</v>
      </c>
      <c r="AM5490" s="14" t="str">
        <f t="shared" si="769"/>
        <v>Positiv</v>
      </c>
    </row>
    <row r="5491" spans="1:39" ht="17.25" customHeight="1" x14ac:dyDescent="0.35">
      <c r="A5491" s="17">
        <v>14575097</v>
      </c>
      <c r="B5491" s="2" t="s">
        <v>2608</v>
      </c>
      <c r="C5491" s="1">
        <v>2025001</v>
      </c>
      <c r="D5491" s="1">
        <v>2001367</v>
      </c>
      <c r="E5491" s="2" t="s">
        <v>34</v>
      </c>
      <c r="F5491" s="2" t="s">
        <v>182</v>
      </c>
      <c r="G5491" s="2" t="s">
        <v>66</v>
      </c>
      <c r="H5491" s="2" t="s">
        <v>2631</v>
      </c>
      <c r="I5491" s="2" t="s">
        <v>2632</v>
      </c>
      <c r="J5491" s="2" t="s">
        <v>103</v>
      </c>
      <c r="K5491" s="2" t="s">
        <v>103</v>
      </c>
      <c r="L5491" s="2" t="s">
        <v>631</v>
      </c>
      <c r="M5491" s="2" t="s">
        <v>632</v>
      </c>
      <c r="N5491" s="2" t="s">
        <v>379</v>
      </c>
      <c r="O5491" s="3">
        <v>1</v>
      </c>
      <c r="P5491" s="3">
        <v>417</v>
      </c>
      <c r="Q5491" s="3">
        <v>429</v>
      </c>
      <c r="R5491" s="3">
        <v>429</v>
      </c>
      <c r="S5491" s="3">
        <v>12</v>
      </c>
      <c r="T5491" s="3">
        <v>12</v>
      </c>
      <c r="U5491" s="3">
        <v>2.79</v>
      </c>
      <c r="V5491" s="2" t="s">
        <v>145</v>
      </c>
      <c r="W5491" s="2" t="s">
        <v>146</v>
      </c>
      <c r="X5491" s="2" t="s">
        <v>72</v>
      </c>
      <c r="Y5491" s="19" t="str">
        <f>VLOOKUP(G5491,'Verweis Kd-Gruppe'!$A$2:$B$8,2,FALSE)</f>
        <v>EXP</v>
      </c>
      <c r="Z5491" s="19" t="str">
        <f>VLOOKUP(J5491,'Verweis Art-Gruppe'!$A$2:$B$15,2,FALSE)</f>
        <v>Geräte</v>
      </c>
      <c r="AA5491" s="19" t="str">
        <f>VLOOKUP(W5491,'Verweis Vertreter'!$A$2:$B$24,2,FALSE)</f>
        <v>Muhsin Yortanli</v>
      </c>
      <c r="AB5491" s="12">
        <f t="shared" si="765"/>
        <v>1</v>
      </c>
      <c r="AC5491" s="12">
        <f t="shared" si="770"/>
        <v>417</v>
      </c>
      <c r="AD5491" s="12">
        <f t="shared" si="771"/>
        <v>429</v>
      </c>
      <c r="AE5491" s="12">
        <f t="shared" si="766"/>
        <v>429</v>
      </c>
      <c r="AF5491" s="12">
        <f t="shared" si="767"/>
        <v>12</v>
      </c>
      <c r="AG5491" s="12">
        <f t="shared" si="768"/>
        <v>12</v>
      </c>
      <c r="AH5491" s="9">
        <f t="shared" si="772"/>
        <v>2.7972027972027972E-2</v>
      </c>
      <c r="AI5491" s="14">
        <f>VLOOKUP(E5491,'Verweis Faktor'!$A:$B,2,FALSE)</f>
        <v>1</v>
      </c>
      <c r="AJ5491" s="14"/>
      <c r="AK5491" s="14" t="str">
        <f>IF(AL5491="Ja","Versandkosten",VLOOKUP(E5491,'Verweis Belegart'!$A$2:$B$9,2,FALSE))</f>
        <v>Hardware</v>
      </c>
      <c r="AL5491" s="14" t="str">
        <f t="shared" si="773"/>
        <v>Nein</v>
      </c>
      <c r="AM5491" s="14" t="str">
        <f t="shared" si="769"/>
        <v>Positiv</v>
      </c>
    </row>
    <row r="5492" spans="1:39" ht="17.25" customHeight="1" x14ac:dyDescent="0.35">
      <c r="A5492" s="17">
        <v>14575097</v>
      </c>
      <c r="B5492" s="2" t="s">
        <v>2608</v>
      </c>
      <c r="C5492" s="1">
        <v>2025001</v>
      </c>
      <c r="D5492" s="1">
        <v>2001367</v>
      </c>
      <c r="E5492" s="2" t="s">
        <v>34</v>
      </c>
      <c r="F5492" s="2" t="s">
        <v>182</v>
      </c>
      <c r="G5492" s="2" t="s">
        <v>66</v>
      </c>
      <c r="H5492" s="2" t="s">
        <v>2631</v>
      </c>
      <c r="I5492" s="2" t="s">
        <v>2632</v>
      </c>
      <c r="J5492" s="2" t="s">
        <v>103</v>
      </c>
      <c r="K5492" s="2" t="s">
        <v>107</v>
      </c>
      <c r="L5492" s="2" t="s">
        <v>1666</v>
      </c>
      <c r="M5492" s="2" t="s">
        <v>1667</v>
      </c>
      <c r="N5492" s="2" t="s">
        <v>457</v>
      </c>
      <c r="O5492" s="3">
        <v>1</v>
      </c>
      <c r="P5492" s="3">
        <v>910.47659999999996</v>
      </c>
      <c r="Q5492" s="3">
        <v>840</v>
      </c>
      <c r="R5492" s="3">
        <v>840</v>
      </c>
      <c r="S5492" s="3">
        <v>-70.476600000000005</v>
      </c>
      <c r="T5492" s="3">
        <v>-70.48</v>
      </c>
      <c r="U5492" s="3">
        <v>-8.39</v>
      </c>
      <c r="V5492" s="2" t="s">
        <v>145</v>
      </c>
      <c r="W5492" s="2" t="s">
        <v>146</v>
      </c>
      <c r="X5492" s="2" t="s">
        <v>72</v>
      </c>
      <c r="Y5492" s="19" t="str">
        <f>VLOOKUP(G5492,'Verweis Kd-Gruppe'!$A$2:$B$8,2,FALSE)</f>
        <v>EXP</v>
      </c>
      <c r="Z5492" s="19" t="str">
        <f>VLOOKUP(J5492,'Verweis Art-Gruppe'!$A$2:$B$15,2,FALSE)</f>
        <v>Geräte</v>
      </c>
      <c r="AA5492" s="19" t="str">
        <f>VLOOKUP(W5492,'Verweis Vertreter'!$A$2:$B$24,2,FALSE)</f>
        <v>Muhsin Yortanli</v>
      </c>
      <c r="AB5492" s="12">
        <f t="shared" si="765"/>
        <v>1</v>
      </c>
      <c r="AC5492" s="12">
        <f t="shared" si="770"/>
        <v>910.47659999999996</v>
      </c>
      <c r="AD5492" s="12">
        <f t="shared" si="771"/>
        <v>840</v>
      </c>
      <c r="AE5492" s="12">
        <f t="shared" si="766"/>
        <v>840</v>
      </c>
      <c r="AF5492" s="12">
        <f t="shared" si="767"/>
        <v>-70.476600000000005</v>
      </c>
      <c r="AG5492" s="12">
        <f t="shared" si="768"/>
        <v>-70.48</v>
      </c>
      <c r="AH5492" s="9">
        <f t="shared" si="772"/>
        <v>-8.3904761904761913E-2</v>
      </c>
      <c r="AI5492" s="14">
        <f>VLOOKUP(E5492,'Verweis Faktor'!$A:$B,2,FALSE)</f>
        <v>1</v>
      </c>
      <c r="AJ5492" s="14"/>
      <c r="AK5492" s="14" t="str">
        <f>IF(AL5492="Ja","Versandkosten",VLOOKUP(E5492,'Verweis Belegart'!$A$2:$B$9,2,FALSE))</f>
        <v>Hardware</v>
      </c>
      <c r="AL5492" s="14" t="str">
        <f t="shared" si="773"/>
        <v>Nein</v>
      </c>
      <c r="AM5492" s="14" t="str">
        <f t="shared" si="769"/>
        <v>Negativ</v>
      </c>
    </row>
    <row r="5493" spans="1:39" ht="17.25" customHeight="1" x14ac:dyDescent="0.35">
      <c r="A5493" s="17">
        <v>14575097</v>
      </c>
      <c r="B5493" s="2" t="s">
        <v>2608</v>
      </c>
      <c r="C5493" s="1">
        <v>2025001</v>
      </c>
      <c r="D5493" s="1">
        <v>2001367</v>
      </c>
      <c r="E5493" s="2" t="s">
        <v>34</v>
      </c>
      <c r="F5493" s="2" t="s">
        <v>182</v>
      </c>
      <c r="G5493" s="2" t="s">
        <v>66</v>
      </c>
      <c r="H5493" s="2" t="s">
        <v>2631</v>
      </c>
      <c r="I5493" s="2" t="s">
        <v>2632</v>
      </c>
      <c r="J5493" s="2" t="s">
        <v>304</v>
      </c>
      <c r="K5493" s="2" t="s">
        <v>111</v>
      </c>
      <c r="L5493" s="2" t="s">
        <v>1704</v>
      </c>
      <c r="M5493" s="2" t="s">
        <v>1705</v>
      </c>
      <c r="N5493" s="2" t="s">
        <v>200</v>
      </c>
      <c r="O5493" s="3">
        <v>1</v>
      </c>
      <c r="P5493" s="3">
        <v>369</v>
      </c>
      <c r="Q5493" s="3">
        <v>375</v>
      </c>
      <c r="R5493" s="3">
        <v>375</v>
      </c>
      <c r="S5493" s="3">
        <v>6</v>
      </c>
      <c r="T5493" s="3">
        <v>6</v>
      </c>
      <c r="U5493" s="3">
        <v>1.6</v>
      </c>
      <c r="V5493" s="2" t="s">
        <v>145</v>
      </c>
      <c r="W5493" s="2" t="s">
        <v>146</v>
      </c>
      <c r="X5493" s="2" t="s">
        <v>72</v>
      </c>
      <c r="Y5493" s="19" t="str">
        <f>VLOOKUP(G5493,'Verweis Kd-Gruppe'!$A$2:$B$8,2,FALSE)</f>
        <v>EXP</v>
      </c>
      <c r="Z5493" s="19" t="str">
        <f>VLOOKUP(J5493,'Verweis Art-Gruppe'!$A$2:$B$15,2,FALSE)</f>
        <v>Zubehör</v>
      </c>
      <c r="AA5493" s="19" t="str">
        <f>VLOOKUP(W5493,'Verweis Vertreter'!$A$2:$B$24,2,FALSE)</f>
        <v>Muhsin Yortanli</v>
      </c>
      <c r="AB5493" s="12">
        <f t="shared" si="765"/>
        <v>1</v>
      </c>
      <c r="AC5493" s="12">
        <f t="shared" si="770"/>
        <v>369</v>
      </c>
      <c r="AD5493" s="12">
        <f t="shared" si="771"/>
        <v>375</v>
      </c>
      <c r="AE5493" s="12">
        <f t="shared" si="766"/>
        <v>375</v>
      </c>
      <c r="AF5493" s="12">
        <f t="shared" si="767"/>
        <v>6</v>
      </c>
      <c r="AG5493" s="12">
        <f t="shared" si="768"/>
        <v>6</v>
      </c>
      <c r="AH5493" s="9">
        <f t="shared" si="772"/>
        <v>1.6E-2</v>
      </c>
      <c r="AI5493" s="14">
        <f>VLOOKUP(E5493,'Verweis Faktor'!$A:$B,2,FALSE)</f>
        <v>1</v>
      </c>
      <c r="AJ5493" s="14"/>
      <c r="AK5493" s="14" t="str">
        <f>IF(AL5493="Ja","Versandkosten",VLOOKUP(E5493,'Verweis Belegart'!$A$2:$B$9,2,FALSE))</f>
        <v>Hardware</v>
      </c>
      <c r="AL5493" s="14" t="str">
        <f t="shared" si="773"/>
        <v>Nein</v>
      </c>
      <c r="AM5493" s="14" t="str">
        <f t="shared" si="769"/>
        <v>Positiv</v>
      </c>
    </row>
    <row r="5494" spans="1:39" ht="17.25" customHeight="1" x14ac:dyDescent="0.35">
      <c r="A5494" s="17">
        <v>14575097</v>
      </c>
      <c r="B5494" s="2" t="s">
        <v>2608</v>
      </c>
      <c r="C5494" s="1">
        <v>2025001</v>
      </c>
      <c r="D5494" s="1">
        <v>2001367</v>
      </c>
      <c r="E5494" s="2" t="s">
        <v>34</v>
      </c>
      <c r="F5494" s="2" t="s">
        <v>182</v>
      </c>
      <c r="G5494" s="2" t="s">
        <v>66</v>
      </c>
      <c r="H5494" s="2" t="s">
        <v>2631</v>
      </c>
      <c r="I5494" s="2" t="s">
        <v>2632</v>
      </c>
      <c r="J5494" s="2" t="s">
        <v>103</v>
      </c>
      <c r="K5494" s="2" t="s">
        <v>115</v>
      </c>
      <c r="L5494" s="2" t="s">
        <v>395</v>
      </c>
      <c r="M5494" s="2" t="s">
        <v>396</v>
      </c>
      <c r="N5494" s="2" t="s">
        <v>292</v>
      </c>
      <c r="O5494" s="3">
        <v>1</v>
      </c>
      <c r="P5494" s="3">
        <v>898.15139999999997</v>
      </c>
      <c r="Q5494" s="3">
        <v>905</v>
      </c>
      <c r="R5494" s="3">
        <v>905</v>
      </c>
      <c r="S5494" s="3">
        <v>6.8486000000000002</v>
      </c>
      <c r="T5494" s="3">
        <v>6.85</v>
      </c>
      <c r="U5494" s="3">
        <v>0.75</v>
      </c>
      <c r="V5494" s="2" t="s">
        <v>145</v>
      </c>
      <c r="W5494" s="2" t="s">
        <v>146</v>
      </c>
      <c r="X5494" s="2" t="s">
        <v>72</v>
      </c>
      <c r="Y5494" s="19" t="str">
        <f>VLOOKUP(G5494,'Verweis Kd-Gruppe'!$A$2:$B$8,2,FALSE)</f>
        <v>EXP</v>
      </c>
      <c r="Z5494" s="19" t="str">
        <f>VLOOKUP(J5494,'Verweis Art-Gruppe'!$A$2:$B$15,2,FALSE)</f>
        <v>Geräte</v>
      </c>
      <c r="AA5494" s="19" t="str">
        <f>VLOOKUP(W5494,'Verweis Vertreter'!$A$2:$B$24,2,FALSE)</f>
        <v>Muhsin Yortanli</v>
      </c>
      <c r="AB5494" s="12">
        <f t="shared" si="765"/>
        <v>1</v>
      </c>
      <c r="AC5494" s="12">
        <f t="shared" si="770"/>
        <v>898.15139999999997</v>
      </c>
      <c r="AD5494" s="12">
        <f t="shared" si="771"/>
        <v>905</v>
      </c>
      <c r="AE5494" s="12">
        <f t="shared" si="766"/>
        <v>905</v>
      </c>
      <c r="AF5494" s="12">
        <f t="shared" si="767"/>
        <v>6.8486000000000002</v>
      </c>
      <c r="AG5494" s="12">
        <f t="shared" si="768"/>
        <v>6.85</v>
      </c>
      <c r="AH5494" s="9">
        <f t="shared" si="772"/>
        <v>7.5690607734806622E-3</v>
      </c>
      <c r="AI5494" s="14">
        <f>VLOOKUP(E5494,'Verweis Faktor'!$A:$B,2,FALSE)</f>
        <v>1</v>
      </c>
      <c r="AJ5494" s="14"/>
      <c r="AK5494" s="14" t="str">
        <f>IF(AL5494="Ja","Versandkosten",VLOOKUP(E5494,'Verweis Belegart'!$A$2:$B$9,2,FALSE))</f>
        <v>Hardware</v>
      </c>
      <c r="AL5494" s="14" t="str">
        <f t="shared" si="773"/>
        <v>Nein</v>
      </c>
      <c r="AM5494" s="14" t="str">
        <f t="shared" si="769"/>
        <v>Positiv</v>
      </c>
    </row>
    <row r="5495" spans="1:39" ht="17.25" customHeight="1" x14ac:dyDescent="0.35">
      <c r="A5495" s="17">
        <v>14575097</v>
      </c>
      <c r="B5495" s="2" t="s">
        <v>2608</v>
      </c>
      <c r="C5495" s="1">
        <v>2025001</v>
      </c>
      <c r="D5495" s="1">
        <v>2001367</v>
      </c>
      <c r="E5495" s="2" t="s">
        <v>34</v>
      </c>
      <c r="F5495" s="2" t="s">
        <v>182</v>
      </c>
      <c r="G5495" s="2" t="s">
        <v>66</v>
      </c>
      <c r="H5495" s="2" t="s">
        <v>2631</v>
      </c>
      <c r="I5495" s="2" t="s">
        <v>2632</v>
      </c>
      <c r="J5495" s="2" t="s">
        <v>103</v>
      </c>
      <c r="K5495" s="2" t="s">
        <v>289</v>
      </c>
      <c r="L5495" s="2" t="s">
        <v>737</v>
      </c>
      <c r="M5495" s="2" t="s">
        <v>738</v>
      </c>
      <c r="N5495" s="2" t="s">
        <v>274</v>
      </c>
      <c r="O5495" s="3">
        <v>1</v>
      </c>
      <c r="P5495" s="3">
        <v>1082</v>
      </c>
      <c r="Q5495" s="3">
        <v>1105</v>
      </c>
      <c r="R5495" s="3">
        <v>1105</v>
      </c>
      <c r="S5495" s="3">
        <v>23</v>
      </c>
      <c r="T5495" s="3">
        <v>23</v>
      </c>
      <c r="U5495" s="3">
        <v>2.08</v>
      </c>
      <c r="V5495" s="2" t="s">
        <v>145</v>
      </c>
      <c r="W5495" s="2" t="s">
        <v>146</v>
      </c>
      <c r="X5495" s="2" t="s">
        <v>72</v>
      </c>
      <c r="Y5495" s="19" t="str">
        <f>VLOOKUP(G5495,'Verweis Kd-Gruppe'!$A$2:$B$8,2,FALSE)</f>
        <v>EXP</v>
      </c>
      <c r="Z5495" s="19" t="str">
        <f>VLOOKUP(J5495,'Verweis Art-Gruppe'!$A$2:$B$15,2,FALSE)</f>
        <v>Geräte</v>
      </c>
      <c r="AA5495" s="19" t="str">
        <f>VLOOKUP(W5495,'Verweis Vertreter'!$A$2:$B$24,2,FALSE)</f>
        <v>Muhsin Yortanli</v>
      </c>
      <c r="AB5495" s="12">
        <f t="shared" si="765"/>
        <v>1</v>
      </c>
      <c r="AC5495" s="12">
        <f t="shared" si="770"/>
        <v>1082</v>
      </c>
      <c r="AD5495" s="12">
        <f t="shared" si="771"/>
        <v>1105</v>
      </c>
      <c r="AE5495" s="12">
        <f t="shared" si="766"/>
        <v>1105</v>
      </c>
      <c r="AF5495" s="12">
        <f t="shared" si="767"/>
        <v>23</v>
      </c>
      <c r="AG5495" s="12">
        <f t="shared" si="768"/>
        <v>23</v>
      </c>
      <c r="AH5495" s="9">
        <f t="shared" si="772"/>
        <v>2.0814479638009049E-2</v>
      </c>
      <c r="AI5495" s="14">
        <f>VLOOKUP(E5495,'Verweis Faktor'!$A:$B,2,FALSE)</f>
        <v>1</v>
      </c>
      <c r="AJ5495" s="14"/>
      <c r="AK5495" s="14" t="str">
        <f>IF(AL5495="Ja","Versandkosten",VLOOKUP(E5495,'Verweis Belegart'!$A$2:$B$9,2,FALSE))</f>
        <v>Hardware</v>
      </c>
      <c r="AL5495" s="14" t="str">
        <f t="shared" si="773"/>
        <v>Nein</v>
      </c>
      <c r="AM5495" s="14" t="str">
        <f t="shared" si="769"/>
        <v>Positiv</v>
      </c>
    </row>
    <row r="5496" spans="1:39" ht="17.25" customHeight="1" x14ac:dyDescent="0.35">
      <c r="A5496" s="17">
        <v>14575097</v>
      </c>
      <c r="B5496" s="2" t="s">
        <v>2608</v>
      </c>
      <c r="C5496" s="1">
        <v>2025001</v>
      </c>
      <c r="D5496" s="1">
        <v>2001367</v>
      </c>
      <c r="E5496" s="2" t="s">
        <v>34</v>
      </c>
      <c r="F5496" s="2" t="s">
        <v>182</v>
      </c>
      <c r="G5496" s="2" t="s">
        <v>66</v>
      </c>
      <c r="H5496" s="2" t="s">
        <v>2631</v>
      </c>
      <c r="I5496" s="2" t="s">
        <v>2632</v>
      </c>
      <c r="J5496" s="2" t="s">
        <v>103</v>
      </c>
      <c r="K5496" s="2" t="s">
        <v>293</v>
      </c>
      <c r="L5496" s="2" t="s">
        <v>279</v>
      </c>
      <c r="M5496" s="2" t="s">
        <v>280</v>
      </c>
      <c r="N5496" s="2" t="s">
        <v>271</v>
      </c>
      <c r="O5496" s="3">
        <v>1</v>
      </c>
      <c r="P5496" s="3">
        <v>411.96159999999998</v>
      </c>
      <c r="Q5496" s="3">
        <v>420</v>
      </c>
      <c r="R5496" s="3">
        <v>420</v>
      </c>
      <c r="S5496" s="3">
        <v>8.0383999999999993</v>
      </c>
      <c r="T5496" s="3">
        <v>8.0399999999999991</v>
      </c>
      <c r="U5496" s="3">
        <v>1.91</v>
      </c>
      <c r="V5496" s="2" t="s">
        <v>145</v>
      </c>
      <c r="W5496" s="2" t="s">
        <v>146</v>
      </c>
      <c r="X5496" s="2" t="s">
        <v>72</v>
      </c>
      <c r="Y5496" s="19" t="str">
        <f>VLOOKUP(G5496,'Verweis Kd-Gruppe'!$A$2:$B$8,2,FALSE)</f>
        <v>EXP</v>
      </c>
      <c r="Z5496" s="19" t="str">
        <f>VLOOKUP(J5496,'Verweis Art-Gruppe'!$A$2:$B$15,2,FALSE)</f>
        <v>Geräte</v>
      </c>
      <c r="AA5496" s="19" t="str">
        <f>VLOOKUP(W5496,'Verweis Vertreter'!$A$2:$B$24,2,FALSE)</f>
        <v>Muhsin Yortanli</v>
      </c>
      <c r="AB5496" s="12">
        <f t="shared" si="765"/>
        <v>1</v>
      </c>
      <c r="AC5496" s="12">
        <f t="shared" si="770"/>
        <v>411.96159999999998</v>
      </c>
      <c r="AD5496" s="12">
        <f t="shared" si="771"/>
        <v>420</v>
      </c>
      <c r="AE5496" s="12">
        <f t="shared" si="766"/>
        <v>420</v>
      </c>
      <c r="AF5496" s="12">
        <f t="shared" si="767"/>
        <v>8.0383999999999993</v>
      </c>
      <c r="AG5496" s="12">
        <f t="shared" si="768"/>
        <v>8.0399999999999991</v>
      </c>
      <c r="AH5496" s="9">
        <f t="shared" si="772"/>
        <v>1.9142857142857142E-2</v>
      </c>
      <c r="AI5496" s="14">
        <f>VLOOKUP(E5496,'Verweis Faktor'!$A:$B,2,FALSE)</f>
        <v>1</v>
      </c>
      <c r="AJ5496" s="14"/>
      <c r="AK5496" s="14" t="str">
        <f>IF(AL5496="Ja","Versandkosten",VLOOKUP(E5496,'Verweis Belegart'!$A$2:$B$9,2,FALSE))</f>
        <v>Hardware</v>
      </c>
      <c r="AL5496" s="14" t="str">
        <f t="shared" si="773"/>
        <v>Nein</v>
      </c>
      <c r="AM5496" s="14" t="str">
        <f t="shared" si="769"/>
        <v>Positiv</v>
      </c>
    </row>
    <row r="5497" spans="1:39" ht="17.25" customHeight="1" x14ac:dyDescent="0.35">
      <c r="A5497" s="17">
        <v>14575097</v>
      </c>
      <c r="B5497" s="2" t="s">
        <v>2608</v>
      </c>
      <c r="C5497" s="1">
        <v>2025001</v>
      </c>
      <c r="D5497" s="1">
        <v>2001367</v>
      </c>
      <c r="E5497" s="2" t="s">
        <v>34</v>
      </c>
      <c r="F5497" s="2" t="s">
        <v>182</v>
      </c>
      <c r="G5497" s="2" t="s">
        <v>66</v>
      </c>
      <c r="H5497" s="2" t="s">
        <v>2631</v>
      </c>
      <c r="I5497" s="2" t="s">
        <v>2632</v>
      </c>
      <c r="J5497" s="2" t="s">
        <v>103</v>
      </c>
      <c r="K5497" s="2" t="s">
        <v>296</v>
      </c>
      <c r="L5497" s="2" t="s">
        <v>1894</v>
      </c>
      <c r="M5497" s="2" t="s">
        <v>1895</v>
      </c>
      <c r="N5497" s="2" t="s">
        <v>1884</v>
      </c>
      <c r="O5497" s="3">
        <v>1</v>
      </c>
      <c r="P5497" s="3">
        <v>399</v>
      </c>
      <c r="Q5497" s="3">
        <v>429</v>
      </c>
      <c r="R5497" s="3">
        <v>429</v>
      </c>
      <c r="S5497" s="3">
        <v>30</v>
      </c>
      <c r="T5497" s="3">
        <v>30</v>
      </c>
      <c r="U5497" s="3">
        <v>6.99</v>
      </c>
      <c r="V5497" s="2" t="s">
        <v>145</v>
      </c>
      <c r="W5497" s="2" t="s">
        <v>146</v>
      </c>
      <c r="X5497" s="2" t="s">
        <v>72</v>
      </c>
      <c r="Y5497" s="19" t="str">
        <f>VLOOKUP(G5497,'Verweis Kd-Gruppe'!$A$2:$B$8,2,FALSE)</f>
        <v>EXP</v>
      </c>
      <c r="Z5497" s="19" t="str">
        <f>VLOOKUP(J5497,'Verweis Art-Gruppe'!$A$2:$B$15,2,FALSE)</f>
        <v>Geräte</v>
      </c>
      <c r="AA5497" s="19" t="str">
        <f>VLOOKUP(W5497,'Verweis Vertreter'!$A$2:$B$24,2,FALSE)</f>
        <v>Muhsin Yortanli</v>
      </c>
      <c r="AB5497" s="12">
        <f t="shared" si="765"/>
        <v>1</v>
      </c>
      <c r="AC5497" s="12">
        <f t="shared" si="770"/>
        <v>399</v>
      </c>
      <c r="AD5497" s="12">
        <f t="shared" si="771"/>
        <v>429</v>
      </c>
      <c r="AE5497" s="12">
        <f t="shared" si="766"/>
        <v>429</v>
      </c>
      <c r="AF5497" s="12">
        <f t="shared" si="767"/>
        <v>30</v>
      </c>
      <c r="AG5497" s="12">
        <f t="shared" si="768"/>
        <v>30</v>
      </c>
      <c r="AH5497" s="9">
        <f t="shared" si="772"/>
        <v>6.9930069930069935E-2</v>
      </c>
      <c r="AI5497" s="14">
        <f>VLOOKUP(E5497,'Verweis Faktor'!$A:$B,2,FALSE)</f>
        <v>1</v>
      </c>
      <c r="AJ5497" s="14"/>
      <c r="AK5497" s="14" t="str">
        <f>IF(AL5497="Ja","Versandkosten",VLOOKUP(E5497,'Verweis Belegart'!$A$2:$B$9,2,FALSE))</f>
        <v>Hardware</v>
      </c>
      <c r="AL5497" s="14" t="str">
        <f t="shared" si="773"/>
        <v>Nein</v>
      </c>
      <c r="AM5497" s="14" t="str">
        <f t="shared" si="769"/>
        <v>Positiv</v>
      </c>
    </row>
    <row r="5498" spans="1:39" ht="17.25" customHeight="1" x14ac:dyDescent="0.35">
      <c r="A5498" s="17">
        <v>14575097</v>
      </c>
      <c r="B5498" s="2" t="s">
        <v>2608</v>
      </c>
      <c r="C5498" s="1">
        <v>2025001</v>
      </c>
      <c r="D5498" s="1">
        <v>2001367</v>
      </c>
      <c r="E5498" s="2" t="s">
        <v>34</v>
      </c>
      <c r="F5498" s="2" t="s">
        <v>182</v>
      </c>
      <c r="G5498" s="2" t="s">
        <v>66</v>
      </c>
      <c r="H5498" s="2" t="s">
        <v>2631</v>
      </c>
      <c r="I5498" s="2" t="s">
        <v>2632</v>
      </c>
      <c r="J5498" s="2" t="s">
        <v>103</v>
      </c>
      <c r="K5498" s="2" t="s">
        <v>299</v>
      </c>
      <c r="L5498" s="2" t="s">
        <v>1010</v>
      </c>
      <c r="M5498" s="2" t="s">
        <v>1011</v>
      </c>
      <c r="N5498" s="2" t="s">
        <v>286</v>
      </c>
      <c r="O5498" s="3">
        <v>1</v>
      </c>
      <c r="P5498" s="3">
        <v>703.91589999999997</v>
      </c>
      <c r="Q5498" s="3">
        <v>719</v>
      </c>
      <c r="R5498" s="3">
        <v>719</v>
      </c>
      <c r="S5498" s="3">
        <v>15.084099999999999</v>
      </c>
      <c r="T5498" s="3">
        <v>15.08</v>
      </c>
      <c r="U5498" s="3">
        <v>2.09</v>
      </c>
      <c r="V5498" s="2" t="s">
        <v>145</v>
      </c>
      <c r="W5498" s="2" t="s">
        <v>146</v>
      </c>
      <c r="X5498" s="2" t="s">
        <v>72</v>
      </c>
      <c r="Y5498" s="19" t="str">
        <f>VLOOKUP(G5498,'Verweis Kd-Gruppe'!$A$2:$B$8,2,FALSE)</f>
        <v>EXP</v>
      </c>
      <c r="Z5498" s="19" t="str">
        <f>VLOOKUP(J5498,'Verweis Art-Gruppe'!$A$2:$B$15,2,FALSE)</f>
        <v>Geräte</v>
      </c>
      <c r="AA5498" s="19" t="str">
        <f>VLOOKUP(W5498,'Verweis Vertreter'!$A$2:$B$24,2,FALSE)</f>
        <v>Muhsin Yortanli</v>
      </c>
      <c r="AB5498" s="12">
        <f t="shared" si="765"/>
        <v>1</v>
      </c>
      <c r="AC5498" s="12">
        <f t="shared" si="770"/>
        <v>703.91589999999997</v>
      </c>
      <c r="AD5498" s="12">
        <f t="shared" si="771"/>
        <v>719</v>
      </c>
      <c r="AE5498" s="12">
        <f t="shared" si="766"/>
        <v>719</v>
      </c>
      <c r="AF5498" s="12">
        <f t="shared" si="767"/>
        <v>15.084099999999999</v>
      </c>
      <c r="AG5498" s="12">
        <f t="shared" si="768"/>
        <v>15.08</v>
      </c>
      <c r="AH5498" s="9">
        <f t="shared" si="772"/>
        <v>2.0973574408901251E-2</v>
      </c>
      <c r="AI5498" s="14">
        <f>VLOOKUP(E5498,'Verweis Faktor'!$A:$B,2,FALSE)</f>
        <v>1</v>
      </c>
      <c r="AJ5498" s="14"/>
      <c r="AK5498" s="14" t="str">
        <f>IF(AL5498="Ja","Versandkosten",VLOOKUP(E5498,'Verweis Belegart'!$A$2:$B$9,2,FALSE))</f>
        <v>Hardware</v>
      </c>
      <c r="AL5498" s="14" t="str">
        <f t="shared" si="773"/>
        <v>Nein</v>
      </c>
      <c r="AM5498" s="14" t="str">
        <f t="shared" si="769"/>
        <v>Positiv</v>
      </c>
    </row>
    <row r="5499" spans="1:39" ht="17.25" customHeight="1" x14ac:dyDescent="0.35">
      <c r="A5499" s="17">
        <v>14575097</v>
      </c>
      <c r="B5499" s="2" t="s">
        <v>2608</v>
      </c>
      <c r="C5499" s="1">
        <v>2025001</v>
      </c>
      <c r="D5499" s="1">
        <v>2001367</v>
      </c>
      <c r="E5499" s="2" t="s">
        <v>34</v>
      </c>
      <c r="F5499" s="2" t="s">
        <v>182</v>
      </c>
      <c r="G5499" s="2" t="s">
        <v>66</v>
      </c>
      <c r="H5499" s="2" t="s">
        <v>2631</v>
      </c>
      <c r="I5499" s="2" t="s">
        <v>2632</v>
      </c>
      <c r="J5499" s="2" t="s">
        <v>103</v>
      </c>
      <c r="K5499" s="2" t="s">
        <v>300</v>
      </c>
      <c r="L5499" s="2" t="s">
        <v>305</v>
      </c>
      <c r="M5499" s="2" t="s">
        <v>306</v>
      </c>
      <c r="N5499" s="2" t="s">
        <v>283</v>
      </c>
      <c r="O5499" s="3">
        <v>1</v>
      </c>
      <c r="P5499" s="3">
        <v>491.02229999999997</v>
      </c>
      <c r="Q5499" s="3">
        <v>515</v>
      </c>
      <c r="R5499" s="3">
        <v>515</v>
      </c>
      <c r="S5499" s="3">
        <v>23.977699999999999</v>
      </c>
      <c r="T5499" s="3">
        <v>23.98</v>
      </c>
      <c r="U5499" s="3">
        <v>4.6500000000000004</v>
      </c>
      <c r="V5499" s="2" t="s">
        <v>145</v>
      </c>
      <c r="W5499" s="2" t="s">
        <v>146</v>
      </c>
      <c r="X5499" s="2" t="s">
        <v>72</v>
      </c>
      <c r="Y5499" s="19" t="str">
        <f>VLOOKUP(G5499,'Verweis Kd-Gruppe'!$A$2:$B$8,2,FALSE)</f>
        <v>EXP</v>
      </c>
      <c r="Z5499" s="19" t="str">
        <f>VLOOKUP(J5499,'Verweis Art-Gruppe'!$A$2:$B$15,2,FALSE)</f>
        <v>Geräte</v>
      </c>
      <c r="AA5499" s="19" t="str">
        <f>VLOOKUP(W5499,'Verweis Vertreter'!$A$2:$B$24,2,FALSE)</f>
        <v>Muhsin Yortanli</v>
      </c>
      <c r="AB5499" s="12">
        <f t="shared" si="765"/>
        <v>1</v>
      </c>
      <c r="AC5499" s="12">
        <f t="shared" si="770"/>
        <v>491.02229999999997</v>
      </c>
      <c r="AD5499" s="12">
        <f t="shared" si="771"/>
        <v>515</v>
      </c>
      <c r="AE5499" s="12">
        <f t="shared" si="766"/>
        <v>515</v>
      </c>
      <c r="AF5499" s="12">
        <f t="shared" si="767"/>
        <v>23.977699999999999</v>
      </c>
      <c r="AG5499" s="12">
        <f t="shared" si="768"/>
        <v>23.98</v>
      </c>
      <c r="AH5499" s="9">
        <f t="shared" si="772"/>
        <v>4.6563106796116506E-2</v>
      </c>
      <c r="AI5499" s="14">
        <f>VLOOKUP(E5499,'Verweis Faktor'!$A:$B,2,FALSE)</f>
        <v>1</v>
      </c>
      <c r="AJ5499" s="14"/>
      <c r="AK5499" s="14" t="str">
        <f>IF(AL5499="Ja","Versandkosten",VLOOKUP(E5499,'Verweis Belegart'!$A$2:$B$9,2,FALSE))</f>
        <v>Hardware</v>
      </c>
      <c r="AL5499" s="14" t="str">
        <f t="shared" si="773"/>
        <v>Nein</v>
      </c>
      <c r="AM5499" s="14" t="str">
        <f t="shared" si="769"/>
        <v>Positiv</v>
      </c>
    </row>
    <row r="5500" spans="1:39" ht="17.25" customHeight="1" x14ac:dyDescent="0.35">
      <c r="A5500" s="17">
        <v>14575097</v>
      </c>
      <c r="B5500" s="2" t="s">
        <v>2608</v>
      </c>
      <c r="C5500" s="1">
        <v>2025001</v>
      </c>
      <c r="D5500" s="1">
        <v>2001367</v>
      </c>
      <c r="E5500" s="2" t="s">
        <v>34</v>
      </c>
      <c r="F5500" s="2" t="s">
        <v>182</v>
      </c>
      <c r="G5500" s="2" t="s">
        <v>66</v>
      </c>
      <c r="H5500" s="2" t="s">
        <v>2631</v>
      </c>
      <c r="I5500" s="2" t="s">
        <v>2632</v>
      </c>
      <c r="J5500" s="2" t="s">
        <v>103</v>
      </c>
      <c r="K5500" s="2" t="s">
        <v>301</v>
      </c>
      <c r="L5500" s="2" t="s">
        <v>1725</v>
      </c>
      <c r="M5500" s="2" t="s">
        <v>1726</v>
      </c>
      <c r="N5500" s="2" t="s">
        <v>139</v>
      </c>
      <c r="O5500" s="3">
        <v>1</v>
      </c>
      <c r="P5500" s="3">
        <v>699.95960000000002</v>
      </c>
      <c r="Q5500" s="3">
        <v>710</v>
      </c>
      <c r="R5500" s="3">
        <v>710</v>
      </c>
      <c r="S5500" s="3">
        <v>10.0404</v>
      </c>
      <c r="T5500" s="3">
        <v>10.039999999999999</v>
      </c>
      <c r="U5500" s="3">
        <v>1.41</v>
      </c>
      <c r="V5500" s="2" t="s">
        <v>145</v>
      </c>
      <c r="W5500" s="2" t="s">
        <v>146</v>
      </c>
      <c r="X5500" s="2" t="s">
        <v>72</v>
      </c>
      <c r="Y5500" s="19" t="str">
        <f>VLOOKUP(G5500,'Verweis Kd-Gruppe'!$A$2:$B$8,2,FALSE)</f>
        <v>EXP</v>
      </c>
      <c r="Z5500" s="19" t="str">
        <f>VLOOKUP(J5500,'Verweis Art-Gruppe'!$A$2:$B$15,2,FALSE)</f>
        <v>Geräte</v>
      </c>
      <c r="AA5500" s="19" t="str">
        <f>VLOOKUP(W5500,'Verweis Vertreter'!$A$2:$B$24,2,FALSE)</f>
        <v>Muhsin Yortanli</v>
      </c>
      <c r="AB5500" s="12">
        <f t="shared" si="765"/>
        <v>1</v>
      </c>
      <c r="AC5500" s="12">
        <f t="shared" si="770"/>
        <v>699.95960000000002</v>
      </c>
      <c r="AD5500" s="12">
        <f t="shared" si="771"/>
        <v>710</v>
      </c>
      <c r="AE5500" s="12">
        <f t="shared" si="766"/>
        <v>710</v>
      </c>
      <c r="AF5500" s="12">
        <f t="shared" si="767"/>
        <v>10.0404</v>
      </c>
      <c r="AG5500" s="12">
        <f t="shared" si="768"/>
        <v>10.039999999999999</v>
      </c>
      <c r="AH5500" s="9">
        <f t="shared" si="772"/>
        <v>1.4140845070422533E-2</v>
      </c>
      <c r="AI5500" s="14">
        <f>VLOOKUP(E5500,'Verweis Faktor'!$A:$B,2,FALSE)</f>
        <v>1</v>
      </c>
      <c r="AJ5500" s="14"/>
      <c r="AK5500" s="14" t="str">
        <f>IF(AL5500="Ja","Versandkosten",VLOOKUP(E5500,'Verweis Belegart'!$A$2:$B$9,2,FALSE))</f>
        <v>Hardware</v>
      </c>
      <c r="AL5500" s="14" t="str">
        <f t="shared" si="773"/>
        <v>Nein</v>
      </c>
      <c r="AM5500" s="14" t="str">
        <f t="shared" si="769"/>
        <v>Positiv</v>
      </c>
    </row>
    <row r="5501" spans="1:39" ht="17.25" customHeight="1" x14ac:dyDescent="0.35">
      <c r="A5501" s="17">
        <v>14574378</v>
      </c>
      <c r="B5501" s="2" t="s">
        <v>2608</v>
      </c>
      <c r="C5501" s="1">
        <v>2025001</v>
      </c>
      <c r="D5501" s="1">
        <v>2001368</v>
      </c>
      <c r="E5501" s="2" t="s">
        <v>34</v>
      </c>
      <c r="F5501" s="2" t="s">
        <v>53</v>
      </c>
      <c r="G5501" s="2" t="s">
        <v>36</v>
      </c>
      <c r="H5501" s="2" t="s">
        <v>600</v>
      </c>
      <c r="I5501" s="2" t="s">
        <v>601</v>
      </c>
      <c r="J5501" s="2" t="s">
        <v>2791</v>
      </c>
      <c r="K5501" s="2" t="s">
        <v>28</v>
      </c>
      <c r="L5501" s="2" t="s">
        <v>249</v>
      </c>
      <c r="M5501" s="2" t="s">
        <v>250</v>
      </c>
      <c r="N5501" s="2" t="s">
        <v>122</v>
      </c>
      <c r="O5501" s="3">
        <v>1</v>
      </c>
      <c r="P5501" s="3">
        <v>0</v>
      </c>
      <c r="Q5501" s="3">
        <v>6.35</v>
      </c>
      <c r="R5501" s="3">
        <v>6.35</v>
      </c>
      <c r="S5501" s="3">
        <v>6.35</v>
      </c>
      <c r="T5501" s="3">
        <v>6.35</v>
      </c>
      <c r="U5501" s="3"/>
      <c r="V5501" s="2" t="s">
        <v>235</v>
      </c>
      <c r="W5501" s="2" t="s">
        <v>236</v>
      </c>
      <c r="X5501" s="2" t="s">
        <v>33</v>
      </c>
      <c r="Y5501" s="19" t="str">
        <f>VLOOKUP(G5501,'Verweis Kd-Gruppe'!$A$2:$B$8,2,FALSE)</f>
        <v>GRK</v>
      </c>
      <c r="Z5501" s="19" t="str">
        <f>VLOOKUP(J5501,'Verweis Art-Gruppe'!$A$2:$B$15,2,FALSE)</f>
        <v>Sonstige</v>
      </c>
      <c r="AA5501" s="19" t="str">
        <f>VLOOKUP(W5501,'Verweis Vertreter'!$A$2:$B$24,2,FALSE)</f>
        <v>Patrick Verfürth</v>
      </c>
      <c r="AB5501" s="12">
        <f t="shared" si="765"/>
        <v>1</v>
      </c>
      <c r="AC5501" s="12">
        <f t="shared" si="770"/>
        <v>0</v>
      </c>
      <c r="AD5501" s="12">
        <f t="shared" si="771"/>
        <v>6.35</v>
      </c>
      <c r="AE5501" s="12">
        <f t="shared" si="766"/>
        <v>6.35</v>
      </c>
      <c r="AF5501" s="12">
        <f t="shared" si="767"/>
        <v>6.35</v>
      </c>
      <c r="AG5501" s="12">
        <f t="shared" si="768"/>
        <v>6.35</v>
      </c>
      <c r="AH5501" s="9">
        <f t="shared" si="772"/>
        <v>1</v>
      </c>
      <c r="AI5501" s="14">
        <f>VLOOKUP(E5501,'Verweis Faktor'!$A:$B,2,FALSE)</f>
        <v>1</v>
      </c>
      <c r="AJ5501" s="14"/>
      <c r="AK5501" s="14" t="str">
        <f>IF(AL5501="Ja","Versandkosten",VLOOKUP(E5501,'Verweis Belegart'!$A$2:$B$9,2,FALSE))</f>
        <v>Versandkosten</v>
      </c>
      <c r="AL5501" s="14" t="str">
        <f t="shared" si="773"/>
        <v>Ja</v>
      </c>
      <c r="AM5501" s="14" t="str">
        <f t="shared" si="769"/>
        <v>Positiv</v>
      </c>
    </row>
    <row r="5502" spans="1:39" ht="17.25" customHeight="1" x14ac:dyDescent="0.35">
      <c r="A5502" s="17">
        <v>14574378</v>
      </c>
      <c r="B5502" s="2" t="s">
        <v>2608</v>
      </c>
      <c r="C5502" s="1">
        <v>2025001</v>
      </c>
      <c r="D5502" s="1">
        <v>2001368</v>
      </c>
      <c r="E5502" s="2" t="s">
        <v>34</v>
      </c>
      <c r="F5502" s="2" t="s">
        <v>53</v>
      </c>
      <c r="G5502" s="2" t="s">
        <v>36</v>
      </c>
      <c r="H5502" s="2" t="s">
        <v>600</v>
      </c>
      <c r="I5502" s="2" t="s">
        <v>601</v>
      </c>
      <c r="J5502" s="2" t="s">
        <v>103</v>
      </c>
      <c r="K5502" s="2" t="s">
        <v>45</v>
      </c>
      <c r="L5502" s="2" t="s">
        <v>2328</v>
      </c>
      <c r="M5502" s="2" t="s">
        <v>2329</v>
      </c>
      <c r="N5502" s="2" t="s">
        <v>2330</v>
      </c>
      <c r="O5502" s="3">
        <v>1</v>
      </c>
      <c r="P5502" s="3">
        <v>117</v>
      </c>
      <c r="Q5502" s="3">
        <v>129</v>
      </c>
      <c r="R5502" s="3">
        <v>129</v>
      </c>
      <c r="S5502" s="3">
        <v>12</v>
      </c>
      <c r="T5502" s="3">
        <v>12</v>
      </c>
      <c r="U5502" s="3">
        <v>9.3000000000000007</v>
      </c>
      <c r="V5502" s="2" t="s">
        <v>235</v>
      </c>
      <c r="W5502" s="2" t="s">
        <v>236</v>
      </c>
      <c r="X5502" s="2" t="s">
        <v>33</v>
      </c>
      <c r="Y5502" s="19" t="str">
        <f>VLOOKUP(G5502,'Verweis Kd-Gruppe'!$A$2:$B$8,2,FALSE)</f>
        <v>GRK</v>
      </c>
      <c r="Z5502" s="19" t="str">
        <f>VLOOKUP(J5502,'Verweis Art-Gruppe'!$A$2:$B$15,2,FALSE)</f>
        <v>Geräte</v>
      </c>
      <c r="AA5502" s="19" t="str">
        <f>VLOOKUP(W5502,'Verweis Vertreter'!$A$2:$B$24,2,FALSE)</f>
        <v>Patrick Verfürth</v>
      </c>
      <c r="AB5502" s="12">
        <f t="shared" si="765"/>
        <v>1</v>
      </c>
      <c r="AC5502" s="12">
        <f t="shared" si="770"/>
        <v>117</v>
      </c>
      <c r="AD5502" s="12">
        <f t="shared" si="771"/>
        <v>129</v>
      </c>
      <c r="AE5502" s="12">
        <f t="shared" si="766"/>
        <v>129</v>
      </c>
      <c r="AF5502" s="12">
        <f t="shared" si="767"/>
        <v>12</v>
      </c>
      <c r="AG5502" s="12">
        <f t="shared" si="768"/>
        <v>12</v>
      </c>
      <c r="AH5502" s="9">
        <f t="shared" si="772"/>
        <v>9.3023255813953487E-2</v>
      </c>
      <c r="AI5502" s="14">
        <f>VLOOKUP(E5502,'Verweis Faktor'!$A:$B,2,FALSE)</f>
        <v>1</v>
      </c>
      <c r="AJ5502" s="14"/>
      <c r="AK5502" s="14" t="str">
        <f>IF(AL5502="Ja","Versandkosten",VLOOKUP(E5502,'Verweis Belegart'!$A$2:$B$9,2,FALSE))</f>
        <v>Hardware</v>
      </c>
      <c r="AL5502" s="14" t="str">
        <f t="shared" si="773"/>
        <v>Nein</v>
      </c>
      <c r="AM5502" s="14" t="str">
        <f t="shared" si="769"/>
        <v>Positiv</v>
      </c>
    </row>
    <row r="5503" spans="1:39" ht="17.25" customHeight="1" x14ac:dyDescent="0.35">
      <c r="A5503" s="17">
        <v>14574575</v>
      </c>
      <c r="B5503" s="2" t="s">
        <v>2608</v>
      </c>
      <c r="C5503" s="1">
        <v>2025001</v>
      </c>
      <c r="D5503" s="1">
        <v>2001369</v>
      </c>
      <c r="E5503" s="2" t="s">
        <v>34</v>
      </c>
      <c r="F5503" s="2" t="s">
        <v>53</v>
      </c>
      <c r="G5503" s="2" t="s">
        <v>36</v>
      </c>
      <c r="H5503" s="2" t="s">
        <v>600</v>
      </c>
      <c r="I5503" s="2" t="s">
        <v>601</v>
      </c>
      <c r="J5503" s="2" t="s">
        <v>2791</v>
      </c>
      <c r="K5503" s="2" t="s">
        <v>28</v>
      </c>
      <c r="L5503" s="2" t="s">
        <v>249</v>
      </c>
      <c r="M5503" s="2" t="s">
        <v>250</v>
      </c>
      <c r="N5503" s="2" t="s">
        <v>122</v>
      </c>
      <c r="O5503" s="3">
        <v>1</v>
      </c>
      <c r="P5503" s="3">
        <v>0</v>
      </c>
      <c r="Q5503" s="3">
        <v>6.35</v>
      </c>
      <c r="R5503" s="3">
        <v>6.35</v>
      </c>
      <c r="S5503" s="3">
        <v>6.35</v>
      </c>
      <c r="T5503" s="3">
        <v>6.35</v>
      </c>
      <c r="U5503" s="3"/>
      <c r="V5503" s="2" t="s">
        <v>235</v>
      </c>
      <c r="W5503" s="2" t="s">
        <v>236</v>
      </c>
      <c r="X5503" s="2" t="s">
        <v>33</v>
      </c>
      <c r="Y5503" s="19" t="str">
        <f>VLOOKUP(G5503,'Verweis Kd-Gruppe'!$A$2:$B$8,2,FALSE)</f>
        <v>GRK</v>
      </c>
      <c r="Z5503" s="19" t="str">
        <f>VLOOKUP(J5503,'Verweis Art-Gruppe'!$A$2:$B$15,2,FALSE)</f>
        <v>Sonstige</v>
      </c>
      <c r="AA5503" s="19" t="str">
        <f>VLOOKUP(W5503,'Verweis Vertreter'!$A$2:$B$24,2,FALSE)</f>
        <v>Patrick Verfürth</v>
      </c>
      <c r="AB5503" s="12">
        <f t="shared" si="765"/>
        <v>1</v>
      </c>
      <c r="AC5503" s="12">
        <f t="shared" si="770"/>
        <v>0</v>
      </c>
      <c r="AD5503" s="12">
        <f t="shared" si="771"/>
        <v>6.35</v>
      </c>
      <c r="AE5503" s="12">
        <f t="shared" si="766"/>
        <v>6.35</v>
      </c>
      <c r="AF5503" s="12">
        <f t="shared" si="767"/>
        <v>6.35</v>
      </c>
      <c r="AG5503" s="12">
        <f t="shared" si="768"/>
        <v>6.35</v>
      </c>
      <c r="AH5503" s="9">
        <f t="shared" si="772"/>
        <v>1</v>
      </c>
      <c r="AI5503" s="14">
        <f>VLOOKUP(E5503,'Verweis Faktor'!$A:$B,2,FALSE)</f>
        <v>1</v>
      </c>
      <c r="AJ5503" s="14"/>
      <c r="AK5503" s="14" t="str">
        <f>IF(AL5503="Ja","Versandkosten",VLOOKUP(E5503,'Verweis Belegart'!$A$2:$B$9,2,FALSE))</f>
        <v>Versandkosten</v>
      </c>
      <c r="AL5503" s="14" t="str">
        <f t="shared" si="773"/>
        <v>Ja</v>
      </c>
      <c r="AM5503" s="14" t="str">
        <f t="shared" si="769"/>
        <v>Positiv</v>
      </c>
    </row>
    <row r="5504" spans="1:39" ht="17.25" customHeight="1" x14ac:dyDescent="0.35">
      <c r="A5504" s="17">
        <v>14574575</v>
      </c>
      <c r="B5504" s="2" t="s">
        <v>2608</v>
      </c>
      <c r="C5504" s="1">
        <v>2025001</v>
      </c>
      <c r="D5504" s="1">
        <v>2001369</v>
      </c>
      <c r="E5504" s="2" t="s">
        <v>34</v>
      </c>
      <c r="F5504" s="2" t="s">
        <v>53</v>
      </c>
      <c r="G5504" s="2" t="s">
        <v>36</v>
      </c>
      <c r="H5504" s="2" t="s">
        <v>600</v>
      </c>
      <c r="I5504" s="2" t="s">
        <v>601</v>
      </c>
      <c r="J5504" s="2" t="s">
        <v>103</v>
      </c>
      <c r="K5504" s="2" t="s">
        <v>45</v>
      </c>
      <c r="L5504" s="2" t="s">
        <v>970</v>
      </c>
      <c r="M5504" s="2" t="s">
        <v>971</v>
      </c>
      <c r="N5504" s="2" t="s">
        <v>943</v>
      </c>
      <c r="O5504" s="3">
        <v>1</v>
      </c>
      <c r="P5504" s="3">
        <v>235</v>
      </c>
      <c r="Q5504" s="3">
        <v>255</v>
      </c>
      <c r="R5504" s="3">
        <v>255</v>
      </c>
      <c r="S5504" s="3">
        <v>20</v>
      </c>
      <c r="T5504" s="3">
        <v>20</v>
      </c>
      <c r="U5504" s="3">
        <v>7.84</v>
      </c>
      <c r="V5504" s="2" t="s">
        <v>235</v>
      </c>
      <c r="W5504" s="2" t="s">
        <v>236</v>
      </c>
      <c r="X5504" s="2" t="s">
        <v>33</v>
      </c>
      <c r="Y5504" s="19" t="str">
        <f>VLOOKUP(G5504,'Verweis Kd-Gruppe'!$A$2:$B$8,2,FALSE)</f>
        <v>GRK</v>
      </c>
      <c r="Z5504" s="19" t="str">
        <f>VLOOKUP(J5504,'Verweis Art-Gruppe'!$A$2:$B$15,2,FALSE)</f>
        <v>Geräte</v>
      </c>
      <c r="AA5504" s="19" t="str">
        <f>VLOOKUP(W5504,'Verweis Vertreter'!$A$2:$B$24,2,FALSE)</f>
        <v>Patrick Verfürth</v>
      </c>
      <c r="AB5504" s="12">
        <f t="shared" si="765"/>
        <v>1</v>
      </c>
      <c r="AC5504" s="12">
        <f t="shared" si="770"/>
        <v>235</v>
      </c>
      <c r="AD5504" s="12">
        <f t="shared" si="771"/>
        <v>255</v>
      </c>
      <c r="AE5504" s="12">
        <f t="shared" si="766"/>
        <v>255</v>
      </c>
      <c r="AF5504" s="12">
        <f t="shared" si="767"/>
        <v>20</v>
      </c>
      <c r="AG5504" s="12">
        <f t="shared" si="768"/>
        <v>20</v>
      </c>
      <c r="AH5504" s="9">
        <f t="shared" si="772"/>
        <v>7.8431372549019607E-2</v>
      </c>
      <c r="AI5504" s="14">
        <f>VLOOKUP(E5504,'Verweis Faktor'!$A:$B,2,FALSE)</f>
        <v>1</v>
      </c>
      <c r="AJ5504" s="14"/>
      <c r="AK5504" s="14" t="str">
        <f>IF(AL5504="Ja","Versandkosten",VLOOKUP(E5504,'Verweis Belegart'!$A$2:$B$9,2,FALSE))</f>
        <v>Hardware</v>
      </c>
      <c r="AL5504" s="14" t="str">
        <f t="shared" si="773"/>
        <v>Nein</v>
      </c>
      <c r="AM5504" s="14" t="str">
        <f t="shared" si="769"/>
        <v>Positiv</v>
      </c>
    </row>
    <row r="5505" spans="1:39" ht="17.25" customHeight="1" x14ac:dyDescent="0.35">
      <c r="A5505" s="17">
        <v>14574718</v>
      </c>
      <c r="B5505" s="2" t="s">
        <v>2608</v>
      </c>
      <c r="C5505" s="1">
        <v>2025001</v>
      </c>
      <c r="D5505" s="1">
        <v>2001370</v>
      </c>
      <c r="E5505" s="2" t="s">
        <v>34</v>
      </c>
      <c r="F5505" s="2" t="s">
        <v>53</v>
      </c>
      <c r="G5505" s="2" t="s">
        <v>36</v>
      </c>
      <c r="H5505" s="2" t="s">
        <v>600</v>
      </c>
      <c r="I5505" s="2" t="s">
        <v>601</v>
      </c>
      <c r="J5505" s="2" t="s">
        <v>2791</v>
      </c>
      <c r="K5505" s="2" t="s">
        <v>28</v>
      </c>
      <c r="L5505" s="2" t="s">
        <v>249</v>
      </c>
      <c r="M5505" s="2" t="s">
        <v>250</v>
      </c>
      <c r="N5505" s="2" t="s">
        <v>122</v>
      </c>
      <c r="O5505" s="3">
        <v>1</v>
      </c>
      <c r="P5505" s="3">
        <v>0</v>
      </c>
      <c r="Q5505" s="3">
        <v>6.35</v>
      </c>
      <c r="R5505" s="3">
        <v>6.35</v>
      </c>
      <c r="S5505" s="3">
        <v>6.35</v>
      </c>
      <c r="T5505" s="3">
        <v>6.35</v>
      </c>
      <c r="U5505" s="3"/>
      <c r="V5505" s="2" t="s">
        <v>235</v>
      </c>
      <c r="W5505" s="2" t="s">
        <v>236</v>
      </c>
      <c r="X5505" s="2" t="s">
        <v>33</v>
      </c>
      <c r="Y5505" s="19" t="str">
        <f>VLOOKUP(G5505,'Verweis Kd-Gruppe'!$A$2:$B$8,2,FALSE)</f>
        <v>GRK</v>
      </c>
      <c r="Z5505" s="19" t="str">
        <f>VLOOKUP(J5505,'Verweis Art-Gruppe'!$A$2:$B$15,2,FALSE)</f>
        <v>Sonstige</v>
      </c>
      <c r="AA5505" s="19" t="str">
        <f>VLOOKUP(W5505,'Verweis Vertreter'!$A$2:$B$24,2,FALSE)</f>
        <v>Patrick Verfürth</v>
      </c>
      <c r="AB5505" s="12">
        <f t="shared" si="765"/>
        <v>1</v>
      </c>
      <c r="AC5505" s="12">
        <f t="shared" si="770"/>
        <v>0</v>
      </c>
      <c r="AD5505" s="12">
        <f t="shared" si="771"/>
        <v>6.35</v>
      </c>
      <c r="AE5505" s="12">
        <f t="shared" si="766"/>
        <v>6.35</v>
      </c>
      <c r="AF5505" s="12">
        <f t="shared" si="767"/>
        <v>6.35</v>
      </c>
      <c r="AG5505" s="12">
        <f t="shared" si="768"/>
        <v>6.35</v>
      </c>
      <c r="AH5505" s="9">
        <f t="shared" si="772"/>
        <v>1</v>
      </c>
      <c r="AI5505" s="14">
        <f>VLOOKUP(E5505,'Verweis Faktor'!$A:$B,2,FALSE)</f>
        <v>1</v>
      </c>
      <c r="AJ5505" s="14"/>
      <c r="AK5505" s="14" t="str">
        <f>IF(AL5505="Ja","Versandkosten",VLOOKUP(E5505,'Verweis Belegart'!$A$2:$B$9,2,FALSE))</f>
        <v>Versandkosten</v>
      </c>
      <c r="AL5505" s="14" t="str">
        <f t="shared" si="773"/>
        <v>Ja</v>
      </c>
      <c r="AM5505" s="14" t="str">
        <f t="shared" si="769"/>
        <v>Positiv</v>
      </c>
    </row>
    <row r="5506" spans="1:39" ht="17.25" customHeight="1" x14ac:dyDescent="0.35">
      <c r="A5506" s="17">
        <v>14574718</v>
      </c>
      <c r="B5506" s="2" t="s">
        <v>2608</v>
      </c>
      <c r="C5506" s="1">
        <v>2025001</v>
      </c>
      <c r="D5506" s="1">
        <v>2001370</v>
      </c>
      <c r="E5506" s="2" t="s">
        <v>34</v>
      </c>
      <c r="F5506" s="2" t="s">
        <v>53</v>
      </c>
      <c r="G5506" s="2" t="s">
        <v>36</v>
      </c>
      <c r="H5506" s="2" t="s">
        <v>600</v>
      </c>
      <c r="I5506" s="2" t="s">
        <v>601</v>
      </c>
      <c r="J5506" s="2" t="s">
        <v>103</v>
      </c>
      <c r="K5506" s="2" t="s">
        <v>45</v>
      </c>
      <c r="L5506" s="2" t="s">
        <v>970</v>
      </c>
      <c r="M5506" s="2" t="s">
        <v>971</v>
      </c>
      <c r="N5506" s="2" t="s">
        <v>943</v>
      </c>
      <c r="O5506" s="3">
        <v>1</v>
      </c>
      <c r="P5506" s="3">
        <v>235</v>
      </c>
      <c r="Q5506" s="3">
        <v>255</v>
      </c>
      <c r="R5506" s="3">
        <v>255</v>
      </c>
      <c r="S5506" s="3">
        <v>20</v>
      </c>
      <c r="T5506" s="3">
        <v>20</v>
      </c>
      <c r="U5506" s="3">
        <v>7.84</v>
      </c>
      <c r="V5506" s="2" t="s">
        <v>235</v>
      </c>
      <c r="W5506" s="2" t="s">
        <v>236</v>
      </c>
      <c r="X5506" s="2" t="s">
        <v>33</v>
      </c>
      <c r="Y5506" s="19" t="str">
        <f>VLOOKUP(G5506,'Verweis Kd-Gruppe'!$A$2:$B$8,2,FALSE)</f>
        <v>GRK</v>
      </c>
      <c r="Z5506" s="19" t="str">
        <f>VLOOKUP(J5506,'Verweis Art-Gruppe'!$A$2:$B$15,2,FALSE)</f>
        <v>Geräte</v>
      </c>
      <c r="AA5506" s="19" t="str">
        <f>VLOOKUP(W5506,'Verweis Vertreter'!$A$2:$B$24,2,FALSE)</f>
        <v>Patrick Verfürth</v>
      </c>
      <c r="AB5506" s="12">
        <f t="shared" si="765"/>
        <v>1</v>
      </c>
      <c r="AC5506" s="12">
        <f t="shared" si="770"/>
        <v>235</v>
      </c>
      <c r="AD5506" s="12">
        <f t="shared" si="771"/>
        <v>255</v>
      </c>
      <c r="AE5506" s="12">
        <f t="shared" si="766"/>
        <v>255</v>
      </c>
      <c r="AF5506" s="12">
        <f t="shared" si="767"/>
        <v>20</v>
      </c>
      <c r="AG5506" s="12">
        <f t="shared" si="768"/>
        <v>20</v>
      </c>
      <c r="AH5506" s="9">
        <f t="shared" si="772"/>
        <v>7.8431372549019607E-2</v>
      </c>
      <c r="AI5506" s="14">
        <f>VLOOKUP(E5506,'Verweis Faktor'!$A:$B,2,FALSE)</f>
        <v>1</v>
      </c>
      <c r="AJ5506" s="14"/>
      <c r="AK5506" s="14" t="str">
        <f>IF(AL5506="Ja","Versandkosten",VLOOKUP(E5506,'Verweis Belegart'!$A$2:$B$9,2,FALSE))</f>
        <v>Hardware</v>
      </c>
      <c r="AL5506" s="14" t="str">
        <f t="shared" si="773"/>
        <v>Nein</v>
      </c>
      <c r="AM5506" s="14" t="str">
        <f t="shared" si="769"/>
        <v>Positiv</v>
      </c>
    </row>
    <row r="5507" spans="1:39" ht="17.25" customHeight="1" x14ac:dyDescent="0.35">
      <c r="A5507" s="17">
        <v>14574791</v>
      </c>
      <c r="B5507" s="2" t="s">
        <v>2608</v>
      </c>
      <c r="C5507" s="1">
        <v>2025001</v>
      </c>
      <c r="D5507" s="1">
        <v>2001371</v>
      </c>
      <c r="E5507" s="2" t="s">
        <v>34</v>
      </c>
      <c r="F5507" s="2" t="s">
        <v>53</v>
      </c>
      <c r="G5507" s="2" t="s">
        <v>36</v>
      </c>
      <c r="H5507" s="2" t="s">
        <v>600</v>
      </c>
      <c r="I5507" s="2" t="s">
        <v>601</v>
      </c>
      <c r="J5507" s="2" t="s">
        <v>2791</v>
      </c>
      <c r="K5507" s="2" t="s">
        <v>28</v>
      </c>
      <c r="L5507" s="2" t="s">
        <v>249</v>
      </c>
      <c r="M5507" s="2" t="s">
        <v>250</v>
      </c>
      <c r="N5507" s="2" t="s">
        <v>122</v>
      </c>
      <c r="O5507" s="3">
        <v>1</v>
      </c>
      <c r="P5507" s="3">
        <v>0</v>
      </c>
      <c r="Q5507" s="3">
        <v>6.35</v>
      </c>
      <c r="R5507" s="3">
        <v>6.35</v>
      </c>
      <c r="S5507" s="3">
        <v>6.35</v>
      </c>
      <c r="T5507" s="3">
        <v>6.35</v>
      </c>
      <c r="U5507" s="3"/>
      <c r="V5507" s="2" t="s">
        <v>235</v>
      </c>
      <c r="W5507" s="2" t="s">
        <v>236</v>
      </c>
      <c r="X5507" s="2" t="s">
        <v>33</v>
      </c>
      <c r="Y5507" s="19" t="str">
        <f>VLOOKUP(G5507,'Verweis Kd-Gruppe'!$A$2:$B$8,2,FALSE)</f>
        <v>GRK</v>
      </c>
      <c r="Z5507" s="19" t="str">
        <f>VLOOKUP(J5507,'Verweis Art-Gruppe'!$A$2:$B$15,2,FALSE)</f>
        <v>Sonstige</v>
      </c>
      <c r="AA5507" s="19" t="str">
        <f>VLOOKUP(W5507,'Verweis Vertreter'!$A$2:$B$24,2,FALSE)</f>
        <v>Patrick Verfürth</v>
      </c>
      <c r="AB5507" s="12">
        <f t="shared" ref="AB5507:AB5570" si="774">$AI5507*O5507</f>
        <v>1</v>
      </c>
      <c r="AC5507" s="12">
        <f t="shared" si="770"/>
        <v>0</v>
      </c>
      <c r="AD5507" s="12">
        <f t="shared" si="771"/>
        <v>6.35</v>
      </c>
      <c r="AE5507" s="12">
        <f t="shared" ref="AE5507:AE5570" si="775">$AI5507*R5507</f>
        <v>6.35</v>
      </c>
      <c r="AF5507" s="12">
        <f t="shared" ref="AF5507:AF5570" si="776">$AI5507*S5507</f>
        <v>6.35</v>
      </c>
      <c r="AG5507" s="12">
        <f t="shared" ref="AG5507:AG5570" si="777">$AI5507*T5507</f>
        <v>6.35</v>
      </c>
      <c r="AH5507" s="9">
        <f t="shared" si="772"/>
        <v>1</v>
      </c>
      <c r="AI5507" s="14">
        <f>VLOOKUP(E5507,'Verweis Faktor'!$A:$B,2,FALSE)</f>
        <v>1</v>
      </c>
      <c r="AJ5507" s="14"/>
      <c r="AK5507" s="14" t="str">
        <f>IF(AL5507="Ja","Versandkosten",VLOOKUP(E5507,'Verweis Belegart'!$A$2:$B$9,2,FALSE))</f>
        <v>Versandkosten</v>
      </c>
      <c r="AL5507" s="14" t="str">
        <f t="shared" si="773"/>
        <v>Ja</v>
      </c>
      <c r="AM5507" s="14" t="str">
        <f t="shared" ref="AM5507:AM5570" si="778">IF(AG5507&lt;0,"Negativ","Positiv")</f>
        <v>Positiv</v>
      </c>
    </row>
    <row r="5508" spans="1:39" ht="17.25" customHeight="1" x14ac:dyDescent="0.35">
      <c r="A5508" s="17">
        <v>14574791</v>
      </c>
      <c r="B5508" s="2" t="s">
        <v>2608</v>
      </c>
      <c r="C5508" s="1">
        <v>2025001</v>
      </c>
      <c r="D5508" s="1">
        <v>2001371</v>
      </c>
      <c r="E5508" s="2" t="s">
        <v>34</v>
      </c>
      <c r="F5508" s="2" t="s">
        <v>53</v>
      </c>
      <c r="G5508" s="2" t="s">
        <v>36</v>
      </c>
      <c r="H5508" s="2" t="s">
        <v>600</v>
      </c>
      <c r="I5508" s="2" t="s">
        <v>601</v>
      </c>
      <c r="J5508" s="2" t="s">
        <v>103</v>
      </c>
      <c r="K5508" s="2" t="s">
        <v>45</v>
      </c>
      <c r="L5508" s="2" t="s">
        <v>608</v>
      </c>
      <c r="M5508" s="2" t="s">
        <v>609</v>
      </c>
      <c r="N5508" s="2" t="s">
        <v>610</v>
      </c>
      <c r="O5508" s="3">
        <v>1</v>
      </c>
      <c r="P5508" s="3">
        <v>181</v>
      </c>
      <c r="Q5508" s="3">
        <v>195</v>
      </c>
      <c r="R5508" s="3">
        <v>195</v>
      </c>
      <c r="S5508" s="3">
        <v>14</v>
      </c>
      <c r="T5508" s="3">
        <v>14</v>
      </c>
      <c r="U5508" s="3">
        <v>7.17</v>
      </c>
      <c r="V5508" s="2" t="s">
        <v>235</v>
      </c>
      <c r="W5508" s="2" t="s">
        <v>236</v>
      </c>
      <c r="X5508" s="2" t="s">
        <v>33</v>
      </c>
      <c r="Y5508" s="19" t="str">
        <f>VLOOKUP(G5508,'Verweis Kd-Gruppe'!$A$2:$B$8,2,FALSE)</f>
        <v>GRK</v>
      </c>
      <c r="Z5508" s="19" t="str">
        <f>VLOOKUP(J5508,'Verweis Art-Gruppe'!$A$2:$B$15,2,FALSE)</f>
        <v>Geräte</v>
      </c>
      <c r="AA5508" s="19" t="str">
        <f>VLOOKUP(W5508,'Verweis Vertreter'!$A$2:$B$24,2,FALSE)</f>
        <v>Patrick Verfürth</v>
      </c>
      <c r="AB5508" s="12">
        <f t="shared" si="774"/>
        <v>1</v>
      </c>
      <c r="AC5508" s="12">
        <f t="shared" ref="AC5508:AC5571" si="779">P5508</f>
        <v>181</v>
      </c>
      <c r="AD5508" s="12">
        <f t="shared" ref="AD5508:AD5571" si="780">Q5508</f>
        <v>195</v>
      </c>
      <c r="AE5508" s="12">
        <f t="shared" si="775"/>
        <v>195</v>
      </c>
      <c r="AF5508" s="12">
        <f t="shared" si="776"/>
        <v>14</v>
      </c>
      <c r="AG5508" s="12">
        <f t="shared" si="777"/>
        <v>14</v>
      </c>
      <c r="AH5508" s="9">
        <f t="shared" ref="AH5508:AH5571" si="781">IF(AF5508=0,0,AG5508/AE5508*AI5508)</f>
        <v>7.179487179487179E-2</v>
      </c>
      <c r="AI5508" s="14">
        <f>VLOOKUP(E5508,'Verweis Faktor'!$A:$B,2,FALSE)</f>
        <v>1</v>
      </c>
      <c r="AJ5508" s="14"/>
      <c r="AK5508" s="14" t="str">
        <f>IF(AL5508="Ja","Versandkosten",VLOOKUP(E5508,'Verweis Belegart'!$A$2:$B$9,2,FALSE))</f>
        <v>Hardware</v>
      </c>
      <c r="AL5508" s="14" t="str">
        <f t="shared" ref="AL5508:AL5571" si="782">IF(ISNUMBER(FIND("Versandkosten",M5508)),"Ja","Nein")</f>
        <v>Nein</v>
      </c>
      <c r="AM5508" s="14" t="str">
        <f t="shared" si="778"/>
        <v>Positiv</v>
      </c>
    </row>
    <row r="5509" spans="1:39" ht="17.25" customHeight="1" x14ac:dyDescent="0.35">
      <c r="A5509" s="17">
        <v>14574801</v>
      </c>
      <c r="B5509" s="2" t="s">
        <v>2608</v>
      </c>
      <c r="C5509" s="1">
        <v>2025001</v>
      </c>
      <c r="D5509" s="1">
        <v>2001372</v>
      </c>
      <c r="E5509" s="2" t="s">
        <v>34</v>
      </c>
      <c r="F5509" s="2" t="s">
        <v>53</v>
      </c>
      <c r="G5509" s="2" t="s">
        <v>36</v>
      </c>
      <c r="H5509" s="2" t="s">
        <v>600</v>
      </c>
      <c r="I5509" s="2" t="s">
        <v>601</v>
      </c>
      <c r="J5509" s="2" t="s">
        <v>2791</v>
      </c>
      <c r="K5509" s="2" t="s">
        <v>28</v>
      </c>
      <c r="L5509" s="2" t="s">
        <v>249</v>
      </c>
      <c r="M5509" s="2" t="s">
        <v>250</v>
      </c>
      <c r="N5509" s="2" t="s">
        <v>122</v>
      </c>
      <c r="O5509" s="3">
        <v>1</v>
      </c>
      <c r="P5509" s="3">
        <v>0</v>
      </c>
      <c r="Q5509" s="3">
        <v>6.35</v>
      </c>
      <c r="R5509" s="3">
        <v>6.35</v>
      </c>
      <c r="S5509" s="3">
        <v>6.35</v>
      </c>
      <c r="T5509" s="3">
        <v>6.35</v>
      </c>
      <c r="U5509" s="3"/>
      <c r="V5509" s="2" t="s">
        <v>235</v>
      </c>
      <c r="W5509" s="2" t="s">
        <v>236</v>
      </c>
      <c r="X5509" s="2" t="s">
        <v>33</v>
      </c>
      <c r="Y5509" s="19" t="str">
        <f>VLOOKUP(G5509,'Verweis Kd-Gruppe'!$A$2:$B$8,2,FALSE)</f>
        <v>GRK</v>
      </c>
      <c r="Z5509" s="19" t="str">
        <f>VLOOKUP(J5509,'Verweis Art-Gruppe'!$A$2:$B$15,2,FALSE)</f>
        <v>Sonstige</v>
      </c>
      <c r="AA5509" s="19" t="str">
        <f>VLOOKUP(W5509,'Verweis Vertreter'!$A$2:$B$24,2,FALSE)</f>
        <v>Patrick Verfürth</v>
      </c>
      <c r="AB5509" s="12">
        <f t="shared" si="774"/>
        <v>1</v>
      </c>
      <c r="AC5509" s="12">
        <f t="shared" si="779"/>
        <v>0</v>
      </c>
      <c r="AD5509" s="12">
        <f t="shared" si="780"/>
        <v>6.35</v>
      </c>
      <c r="AE5509" s="12">
        <f t="shared" si="775"/>
        <v>6.35</v>
      </c>
      <c r="AF5509" s="12">
        <f t="shared" si="776"/>
        <v>6.35</v>
      </c>
      <c r="AG5509" s="12">
        <f t="shared" si="777"/>
        <v>6.35</v>
      </c>
      <c r="AH5509" s="9">
        <f t="shared" si="781"/>
        <v>1</v>
      </c>
      <c r="AI5509" s="14">
        <f>VLOOKUP(E5509,'Verweis Faktor'!$A:$B,2,FALSE)</f>
        <v>1</v>
      </c>
      <c r="AJ5509" s="14"/>
      <c r="AK5509" s="14" t="str">
        <f>IF(AL5509="Ja","Versandkosten",VLOOKUP(E5509,'Verweis Belegart'!$A$2:$B$9,2,FALSE))</f>
        <v>Versandkosten</v>
      </c>
      <c r="AL5509" s="14" t="str">
        <f t="shared" si="782"/>
        <v>Ja</v>
      </c>
      <c r="AM5509" s="14" t="str">
        <f t="shared" si="778"/>
        <v>Positiv</v>
      </c>
    </row>
    <row r="5510" spans="1:39" ht="17.25" customHeight="1" x14ac:dyDescent="0.35">
      <c r="A5510" s="17">
        <v>14574801</v>
      </c>
      <c r="B5510" s="2" t="s">
        <v>2608</v>
      </c>
      <c r="C5510" s="1">
        <v>2025001</v>
      </c>
      <c r="D5510" s="1">
        <v>2001372</v>
      </c>
      <c r="E5510" s="2" t="s">
        <v>34</v>
      </c>
      <c r="F5510" s="2" t="s">
        <v>53</v>
      </c>
      <c r="G5510" s="2" t="s">
        <v>36</v>
      </c>
      <c r="H5510" s="2" t="s">
        <v>600</v>
      </c>
      <c r="I5510" s="2" t="s">
        <v>601</v>
      </c>
      <c r="J5510" s="2" t="s">
        <v>103</v>
      </c>
      <c r="K5510" s="2" t="s">
        <v>45</v>
      </c>
      <c r="L5510" s="2" t="s">
        <v>608</v>
      </c>
      <c r="M5510" s="2" t="s">
        <v>609</v>
      </c>
      <c r="N5510" s="2" t="s">
        <v>610</v>
      </c>
      <c r="O5510" s="3">
        <v>1</v>
      </c>
      <c r="P5510" s="3">
        <v>181</v>
      </c>
      <c r="Q5510" s="3">
        <v>195</v>
      </c>
      <c r="R5510" s="3">
        <v>195</v>
      </c>
      <c r="S5510" s="3">
        <v>14</v>
      </c>
      <c r="T5510" s="3">
        <v>14</v>
      </c>
      <c r="U5510" s="3">
        <v>7.17</v>
      </c>
      <c r="V5510" s="2" t="s">
        <v>235</v>
      </c>
      <c r="W5510" s="2" t="s">
        <v>236</v>
      </c>
      <c r="X5510" s="2" t="s">
        <v>33</v>
      </c>
      <c r="Y5510" s="19" t="str">
        <f>VLOOKUP(G5510,'Verweis Kd-Gruppe'!$A$2:$B$8,2,FALSE)</f>
        <v>GRK</v>
      </c>
      <c r="Z5510" s="19" t="str">
        <f>VLOOKUP(J5510,'Verweis Art-Gruppe'!$A$2:$B$15,2,FALSE)</f>
        <v>Geräte</v>
      </c>
      <c r="AA5510" s="19" t="str">
        <f>VLOOKUP(W5510,'Verweis Vertreter'!$A$2:$B$24,2,FALSE)</f>
        <v>Patrick Verfürth</v>
      </c>
      <c r="AB5510" s="12">
        <f t="shared" si="774"/>
        <v>1</v>
      </c>
      <c r="AC5510" s="12">
        <f t="shared" si="779"/>
        <v>181</v>
      </c>
      <c r="AD5510" s="12">
        <f t="shared" si="780"/>
        <v>195</v>
      </c>
      <c r="AE5510" s="12">
        <f t="shared" si="775"/>
        <v>195</v>
      </c>
      <c r="AF5510" s="12">
        <f t="shared" si="776"/>
        <v>14</v>
      </c>
      <c r="AG5510" s="12">
        <f t="shared" si="777"/>
        <v>14</v>
      </c>
      <c r="AH5510" s="9">
        <f t="shared" si="781"/>
        <v>7.179487179487179E-2</v>
      </c>
      <c r="AI5510" s="14">
        <f>VLOOKUP(E5510,'Verweis Faktor'!$A:$B,2,FALSE)</f>
        <v>1</v>
      </c>
      <c r="AJ5510" s="14"/>
      <c r="AK5510" s="14" t="str">
        <f>IF(AL5510="Ja","Versandkosten",VLOOKUP(E5510,'Verweis Belegart'!$A$2:$B$9,2,FALSE))</f>
        <v>Hardware</v>
      </c>
      <c r="AL5510" s="14" t="str">
        <f t="shared" si="782"/>
        <v>Nein</v>
      </c>
      <c r="AM5510" s="14" t="str">
        <f t="shared" si="778"/>
        <v>Positiv</v>
      </c>
    </row>
    <row r="5511" spans="1:39" ht="17.25" customHeight="1" x14ac:dyDescent="0.35">
      <c r="A5511" s="17">
        <v>14574809</v>
      </c>
      <c r="B5511" s="2" t="s">
        <v>2608</v>
      </c>
      <c r="C5511" s="1">
        <v>2025001</v>
      </c>
      <c r="D5511" s="1">
        <v>2001373</v>
      </c>
      <c r="E5511" s="2" t="s">
        <v>34</v>
      </c>
      <c r="F5511" s="2" t="s">
        <v>53</v>
      </c>
      <c r="G5511" s="2" t="s">
        <v>36</v>
      </c>
      <c r="H5511" s="2" t="s">
        <v>600</v>
      </c>
      <c r="I5511" s="2" t="s">
        <v>601</v>
      </c>
      <c r="J5511" s="2" t="s">
        <v>2791</v>
      </c>
      <c r="K5511" s="2" t="s">
        <v>28</v>
      </c>
      <c r="L5511" s="2" t="s">
        <v>249</v>
      </c>
      <c r="M5511" s="2" t="s">
        <v>250</v>
      </c>
      <c r="N5511" s="2" t="s">
        <v>122</v>
      </c>
      <c r="O5511" s="3">
        <v>1</v>
      </c>
      <c r="P5511" s="3">
        <v>0</v>
      </c>
      <c r="Q5511" s="3">
        <v>6.35</v>
      </c>
      <c r="R5511" s="3">
        <v>6.35</v>
      </c>
      <c r="S5511" s="3">
        <v>6.35</v>
      </c>
      <c r="T5511" s="3">
        <v>6.35</v>
      </c>
      <c r="U5511" s="3"/>
      <c r="V5511" s="2" t="s">
        <v>235</v>
      </c>
      <c r="W5511" s="2" t="s">
        <v>236</v>
      </c>
      <c r="X5511" s="2" t="s">
        <v>33</v>
      </c>
      <c r="Y5511" s="19" t="str">
        <f>VLOOKUP(G5511,'Verweis Kd-Gruppe'!$A$2:$B$8,2,FALSE)</f>
        <v>GRK</v>
      </c>
      <c r="Z5511" s="19" t="str">
        <f>VLOOKUP(J5511,'Verweis Art-Gruppe'!$A$2:$B$15,2,FALSE)</f>
        <v>Sonstige</v>
      </c>
      <c r="AA5511" s="19" t="str">
        <f>VLOOKUP(W5511,'Verweis Vertreter'!$A$2:$B$24,2,FALSE)</f>
        <v>Patrick Verfürth</v>
      </c>
      <c r="AB5511" s="12">
        <f t="shared" si="774"/>
        <v>1</v>
      </c>
      <c r="AC5511" s="12">
        <f t="shared" si="779"/>
        <v>0</v>
      </c>
      <c r="AD5511" s="12">
        <f t="shared" si="780"/>
        <v>6.35</v>
      </c>
      <c r="AE5511" s="12">
        <f t="shared" si="775"/>
        <v>6.35</v>
      </c>
      <c r="AF5511" s="12">
        <f t="shared" si="776"/>
        <v>6.35</v>
      </c>
      <c r="AG5511" s="12">
        <f t="shared" si="777"/>
        <v>6.35</v>
      </c>
      <c r="AH5511" s="9">
        <f t="shared" si="781"/>
        <v>1</v>
      </c>
      <c r="AI5511" s="14">
        <f>VLOOKUP(E5511,'Verweis Faktor'!$A:$B,2,FALSE)</f>
        <v>1</v>
      </c>
      <c r="AJ5511" s="14"/>
      <c r="AK5511" s="14" t="str">
        <f>IF(AL5511="Ja","Versandkosten",VLOOKUP(E5511,'Verweis Belegart'!$A$2:$B$9,2,FALSE))</f>
        <v>Versandkosten</v>
      </c>
      <c r="AL5511" s="14" t="str">
        <f t="shared" si="782"/>
        <v>Ja</v>
      </c>
      <c r="AM5511" s="14" t="str">
        <f t="shared" si="778"/>
        <v>Positiv</v>
      </c>
    </row>
    <row r="5512" spans="1:39" ht="17.25" customHeight="1" x14ac:dyDescent="0.35">
      <c r="A5512" s="17">
        <v>14574809</v>
      </c>
      <c r="B5512" s="2" t="s">
        <v>2608</v>
      </c>
      <c r="C5512" s="1">
        <v>2025001</v>
      </c>
      <c r="D5512" s="1">
        <v>2001373</v>
      </c>
      <c r="E5512" s="2" t="s">
        <v>34</v>
      </c>
      <c r="F5512" s="2" t="s">
        <v>53</v>
      </c>
      <c r="G5512" s="2" t="s">
        <v>36</v>
      </c>
      <c r="H5512" s="2" t="s">
        <v>600</v>
      </c>
      <c r="I5512" s="2" t="s">
        <v>601</v>
      </c>
      <c r="J5512" s="2" t="s">
        <v>103</v>
      </c>
      <c r="K5512" s="2" t="s">
        <v>45</v>
      </c>
      <c r="L5512" s="2" t="s">
        <v>608</v>
      </c>
      <c r="M5512" s="2" t="s">
        <v>609</v>
      </c>
      <c r="N5512" s="2" t="s">
        <v>610</v>
      </c>
      <c r="O5512" s="3">
        <v>1</v>
      </c>
      <c r="P5512" s="3">
        <v>181</v>
      </c>
      <c r="Q5512" s="3">
        <v>195</v>
      </c>
      <c r="R5512" s="3">
        <v>195</v>
      </c>
      <c r="S5512" s="3">
        <v>14</v>
      </c>
      <c r="T5512" s="3">
        <v>14</v>
      </c>
      <c r="U5512" s="3">
        <v>7.17</v>
      </c>
      <c r="V5512" s="2" t="s">
        <v>235</v>
      </c>
      <c r="W5512" s="2" t="s">
        <v>236</v>
      </c>
      <c r="X5512" s="2" t="s">
        <v>33</v>
      </c>
      <c r="Y5512" s="19" t="str">
        <f>VLOOKUP(G5512,'Verweis Kd-Gruppe'!$A$2:$B$8,2,FALSE)</f>
        <v>GRK</v>
      </c>
      <c r="Z5512" s="19" t="str">
        <f>VLOOKUP(J5512,'Verweis Art-Gruppe'!$A$2:$B$15,2,FALSE)</f>
        <v>Geräte</v>
      </c>
      <c r="AA5512" s="19" t="str">
        <f>VLOOKUP(W5512,'Verweis Vertreter'!$A$2:$B$24,2,FALSE)</f>
        <v>Patrick Verfürth</v>
      </c>
      <c r="AB5512" s="12">
        <f t="shared" si="774"/>
        <v>1</v>
      </c>
      <c r="AC5512" s="12">
        <f t="shared" si="779"/>
        <v>181</v>
      </c>
      <c r="AD5512" s="12">
        <f t="shared" si="780"/>
        <v>195</v>
      </c>
      <c r="AE5512" s="12">
        <f t="shared" si="775"/>
        <v>195</v>
      </c>
      <c r="AF5512" s="12">
        <f t="shared" si="776"/>
        <v>14</v>
      </c>
      <c r="AG5512" s="12">
        <f t="shared" si="777"/>
        <v>14</v>
      </c>
      <c r="AH5512" s="9">
        <f t="shared" si="781"/>
        <v>7.179487179487179E-2</v>
      </c>
      <c r="AI5512" s="14">
        <f>VLOOKUP(E5512,'Verweis Faktor'!$A:$B,2,FALSE)</f>
        <v>1</v>
      </c>
      <c r="AJ5512" s="14"/>
      <c r="AK5512" s="14" t="str">
        <f>IF(AL5512="Ja","Versandkosten",VLOOKUP(E5512,'Verweis Belegart'!$A$2:$B$9,2,FALSE))</f>
        <v>Hardware</v>
      </c>
      <c r="AL5512" s="14" t="str">
        <f t="shared" si="782"/>
        <v>Nein</v>
      </c>
      <c r="AM5512" s="14" t="str">
        <f t="shared" si="778"/>
        <v>Positiv</v>
      </c>
    </row>
    <row r="5513" spans="1:39" ht="17.25" customHeight="1" x14ac:dyDescent="0.35">
      <c r="A5513" s="17">
        <v>14574913</v>
      </c>
      <c r="B5513" s="2" t="s">
        <v>2608</v>
      </c>
      <c r="C5513" s="1">
        <v>2025001</v>
      </c>
      <c r="D5513" s="1">
        <v>2001374</v>
      </c>
      <c r="E5513" s="2" t="s">
        <v>34</v>
      </c>
      <c r="F5513" s="2" t="s">
        <v>53</v>
      </c>
      <c r="G5513" s="2" t="s">
        <v>36</v>
      </c>
      <c r="H5513" s="2" t="s">
        <v>600</v>
      </c>
      <c r="I5513" s="2" t="s">
        <v>601</v>
      </c>
      <c r="J5513" s="2" t="s">
        <v>2791</v>
      </c>
      <c r="K5513" s="2" t="s">
        <v>28</v>
      </c>
      <c r="L5513" s="2" t="s">
        <v>249</v>
      </c>
      <c r="M5513" s="2" t="s">
        <v>250</v>
      </c>
      <c r="N5513" s="2" t="s">
        <v>122</v>
      </c>
      <c r="O5513" s="3">
        <v>1</v>
      </c>
      <c r="P5513" s="3">
        <v>0</v>
      </c>
      <c r="Q5513" s="3">
        <v>6.35</v>
      </c>
      <c r="R5513" s="3">
        <v>6.35</v>
      </c>
      <c r="S5513" s="3">
        <v>6.35</v>
      </c>
      <c r="T5513" s="3">
        <v>6.35</v>
      </c>
      <c r="U5513" s="3"/>
      <c r="V5513" s="2" t="s">
        <v>235</v>
      </c>
      <c r="W5513" s="2" t="s">
        <v>236</v>
      </c>
      <c r="X5513" s="2" t="s">
        <v>33</v>
      </c>
      <c r="Y5513" s="19" t="str">
        <f>VLOOKUP(G5513,'Verweis Kd-Gruppe'!$A$2:$B$8,2,FALSE)</f>
        <v>GRK</v>
      </c>
      <c r="Z5513" s="19" t="str">
        <f>VLOOKUP(J5513,'Verweis Art-Gruppe'!$A$2:$B$15,2,FALSE)</f>
        <v>Sonstige</v>
      </c>
      <c r="AA5513" s="19" t="str">
        <f>VLOOKUP(W5513,'Verweis Vertreter'!$A$2:$B$24,2,FALSE)</f>
        <v>Patrick Verfürth</v>
      </c>
      <c r="AB5513" s="12">
        <f t="shared" si="774"/>
        <v>1</v>
      </c>
      <c r="AC5513" s="12">
        <f t="shared" si="779"/>
        <v>0</v>
      </c>
      <c r="AD5513" s="12">
        <f t="shared" si="780"/>
        <v>6.35</v>
      </c>
      <c r="AE5513" s="12">
        <f t="shared" si="775"/>
        <v>6.35</v>
      </c>
      <c r="AF5513" s="12">
        <f t="shared" si="776"/>
        <v>6.35</v>
      </c>
      <c r="AG5513" s="12">
        <f t="shared" si="777"/>
        <v>6.35</v>
      </c>
      <c r="AH5513" s="9">
        <f t="shared" si="781"/>
        <v>1</v>
      </c>
      <c r="AI5513" s="14">
        <f>VLOOKUP(E5513,'Verweis Faktor'!$A:$B,2,FALSE)</f>
        <v>1</v>
      </c>
      <c r="AJ5513" s="14"/>
      <c r="AK5513" s="14" t="str">
        <f>IF(AL5513="Ja","Versandkosten",VLOOKUP(E5513,'Verweis Belegart'!$A$2:$B$9,2,FALSE))</f>
        <v>Versandkosten</v>
      </c>
      <c r="AL5513" s="14" t="str">
        <f t="shared" si="782"/>
        <v>Ja</v>
      </c>
      <c r="AM5513" s="14" t="str">
        <f t="shared" si="778"/>
        <v>Positiv</v>
      </c>
    </row>
    <row r="5514" spans="1:39" ht="17.25" customHeight="1" x14ac:dyDescent="0.35">
      <c r="A5514" s="17">
        <v>14574913</v>
      </c>
      <c r="B5514" s="2" t="s">
        <v>2608</v>
      </c>
      <c r="C5514" s="1">
        <v>2025001</v>
      </c>
      <c r="D5514" s="1">
        <v>2001374</v>
      </c>
      <c r="E5514" s="2" t="s">
        <v>34</v>
      </c>
      <c r="F5514" s="2" t="s">
        <v>53</v>
      </c>
      <c r="G5514" s="2" t="s">
        <v>36</v>
      </c>
      <c r="H5514" s="2" t="s">
        <v>600</v>
      </c>
      <c r="I5514" s="2" t="s">
        <v>601</v>
      </c>
      <c r="J5514" s="2" t="s">
        <v>103</v>
      </c>
      <c r="K5514" s="2" t="s">
        <v>45</v>
      </c>
      <c r="L5514" s="2" t="s">
        <v>970</v>
      </c>
      <c r="M5514" s="2" t="s">
        <v>971</v>
      </c>
      <c r="N5514" s="2" t="s">
        <v>943</v>
      </c>
      <c r="O5514" s="3">
        <v>1</v>
      </c>
      <c r="P5514" s="3">
        <v>235</v>
      </c>
      <c r="Q5514" s="3">
        <v>255</v>
      </c>
      <c r="R5514" s="3">
        <v>255</v>
      </c>
      <c r="S5514" s="3">
        <v>20</v>
      </c>
      <c r="T5514" s="3">
        <v>20</v>
      </c>
      <c r="U5514" s="3">
        <v>7.84</v>
      </c>
      <c r="V5514" s="2" t="s">
        <v>235</v>
      </c>
      <c r="W5514" s="2" t="s">
        <v>236</v>
      </c>
      <c r="X5514" s="2" t="s">
        <v>33</v>
      </c>
      <c r="Y5514" s="19" t="str">
        <f>VLOOKUP(G5514,'Verweis Kd-Gruppe'!$A$2:$B$8,2,FALSE)</f>
        <v>GRK</v>
      </c>
      <c r="Z5514" s="19" t="str">
        <f>VLOOKUP(J5514,'Verweis Art-Gruppe'!$A$2:$B$15,2,FALSE)</f>
        <v>Geräte</v>
      </c>
      <c r="AA5514" s="19" t="str">
        <f>VLOOKUP(W5514,'Verweis Vertreter'!$A$2:$B$24,2,FALSE)</f>
        <v>Patrick Verfürth</v>
      </c>
      <c r="AB5514" s="12">
        <f t="shared" si="774"/>
        <v>1</v>
      </c>
      <c r="AC5514" s="12">
        <f t="shared" si="779"/>
        <v>235</v>
      </c>
      <c r="AD5514" s="12">
        <f t="shared" si="780"/>
        <v>255</v>
      </c>
      <c r="AE5514" s="12">
        <f t="shared" si="775"/>
        <v>255</v>
      </c>
      <c r="AF5514" s="12">
        <f t="shared" si="776"/>
        <v>20</v>
      </c>
      <c r="AG5514" s="12">
        <f t="shared" si="777"/>
        <v>20</v>
      </c>
      <c r="AH5514" s="9">
        <f t="shared" si="781"/>
        <v>7.8431372549019607E-2</v>
      </c>
      <c r="AI5514" s="14">
        <f>VLOOKUP(E5514,'Verweis Faktor'!$A:$B,2,FALSE)</f>
        <v>1</v>
      </c>
      <c r="AJ5514" s="14"/>
      <c r="AK5514" s="14" t="str">
        <f>IF(AL5514="Ja","Versandkosten",VLOOKUP(E5514,'Verweis Belegart'!$A$2:$B$9,2,FALSE))</f>
        <v>Hardware</v>
      </c>
      <c r="AL5514" s="14" t="str">
        <f t="shared" si="782"/>
        <v>Nein</v>
      </c>
      <c r="AM5514" s="14" t="str">
        <f t="shared" si="778"/>
        <v>Positiv</v>
      </c>
    </row>
    <row r="5515" spans="1:39" ht="17.25" customHeight="1" x14ac:dyDescent="0.35">
      <c r="A5515" s="17">
        <v>14574929</v>
      </c>
      <c r="B5515" s="2" t="s">
        <v>2608</v>
      </c>
      <c r="C5515" s="1">
        <v>2025001</v>
      </c>
      <c r="D5515" s="1">
        <v>2001375</v>
      </c>
      <c r="E5515" s="2" t="s">
        <v>34</v>
      </c>
      <c r="F5515" s="2" t="s">
        <v>53</v>
      </c>
      <c r="G5515" s="2" t="s">
        <v>36</v>
      </c>
      <c r="H5515" s="2" t="s">
        <v>600</v>
      </c>
      <c r="I5515" s="2" t="s">
        <v>601</v>
      </c>
      <c r="J5515" s="2" t="s">
        <v>2791</v>
      </c>
      <c r="K5515" s="2" t="s">
        <v>28</v>
      </c>
      <c r="L5515" s="2" t="s">
        <v>249</v>
      </c>
      <c r="M5515" s="2" t="s">
        <v>250</v>
      </c>
      <c r="N5515" s="2" t="s">
        <v>122</v>
      </c>
      <c r="O5515" s="3">
        <v>1</v>
      </c>
      <c r="P5515" s="3">
        <v>0</v>
      </c>
      <c r="Q5515" s="3">
        <v>6.35</v>
      </c>
      <c r="R5515" s="3">
        <v>6.35</v>
      </c>
      <c r="S5515" s="3">
        <v>6.35</v>
      </c>
      <c r="T5515" s="3">
        <v>6.35</v>
      </c>
      <c r="U5515" s="3"/>
      <c r="V5515" s="2" t="s">
        <v>235</v>
      </c>
      <c r="W5515" s="2" t="s">
        <v>236</v>
      </c>
      <c r="X5515" s="2" t="s">
        <v>33</v>
      </c>
      <c r="Y5515" s="19" t="str">
        <f>VLOOKUP(G5515,'Verweis Kd-Gruppe'!$A$2:$B$8,2,FALSE)</f>
        <v>GRK</v>
      </c>
      <c r="Z5515" s="19" t="str">
        <f>VLOOKUP(J5515,'Verweis Art-Gruppe'!$A$2:$B$15,2,FALSE)</f>
        <v>Sonstige</v>
      </c>
      <c r="AA5515" s="19" t="str">
        <f>VLOOKUP(W5515,'Verweis Vertreter'!$A$2:$B$24,2,FALSE)</f>
        <v>Patrick Verfürth</v>
      </c>
      <c r="AB5515" s="12">
        <f t="shared" si="774"/>
        <v>1</v>
      </c>
      <c r="AC5515" s="12">
        <f t="shared" si="779"/>
        <v>0</v>
      </c>
      <c r="AD5515" s="12">
        <f t="shared" si="780"/>
        <v>6.35</v>
      </c>
      <c r="AE5515" s="12">
        <f t="shared" si="775"/>
        <v>6.35</v>
      </c>
      <c r="AF5515" s="12">
        <f t="shared" si="776"/>
        <v>6.35</v>
      </c>
      <c r="AG5515" s="12">
        <f t="shared" si="777"/>
        <v>6.35</v>
      </c>
      <c r="AH5515" s="9">
        <f t="shared" si="781"/>
        <v>1</v>
      </c>
      <c r="AI5515" s="14">
        <f>VLOOKUP(E5515,'Verweis Faktor'!$A:$B,2,FALSE)</f>
        <v>1</v>
      </c>
      <c r="AJ5515" s="14"/>
      <c r="AK5515" s="14" t="str">
        <f>IF(AL5515="Ja","Versandkosten",VLOOKUP(E5515,'Verweis Belegart'!$A$2:$B$9,2,FALSE))</f>
        <v>Versandkosten</v>
      </c>
      <c r="AL5515" s="14" t="str">
        <f t="shared" si="782"/>
        <v>Ja</v>
      </c>
      <c r="AM5515" s="14" t="str">
        <f t="shared" si="778"/>
        <v>Positiv</v>
      </c>
    </row>
    <row r="5516" spans="1:39" ht="17.25" customHeight="1" x14ac:dyDescent="0.35">
      <c r="A5516" s="17">
        <v>14574929</v>
      </c>
      <c r="B5516" s="2" t="s">
        <v>2608</v>
      </c>
      <c r="C5516" s="1">
        <v>2025001</v>
      </c>
      <c r="D5516" s="1">
        <v>2001375</v>
      </c>
      <c r="E5516" s="2" t="s">
        <v>34</v>
      </c>
      <c r="F5516" s="2" t="s">
        <v>53</v>
      </c>
      <c r="G5516" s="2" t="s">
        <v>36</v>
      </c>
      <c r="H5516" s="2" t="s">
        <v>600</v>
      </c>
      <c r="I5516" s="2" t="s">
        <v>601</v>
      </c>
      <c r="J5516" s="2" t="s">
        <v>103</v>
      </c>
      <c r="K5516" s="2" t="s">
        <v>45</v>
      </c>
      <c r="L5516" s="2" t="s">
        <v>866</v>
      </c>
      <c r="M5516" s="2" t="s">
        <v>867</v>
      </c>
      <c r="N5516" s="2" t="s">
        <v>868</v>
      </c>
      <c r="O5516" s="3">
        <v>1</v>
      </c>
      <c r="P5516" s="3">
        <v>276.61900000000003</v>
      </c>
      <c r="Q5516" s="3">
        <v>287</v>
      </c>
      <c r="R5516" s="3">
        <v>287</v>
      </c>
      <c r="S5516" s="3">
        <v>10.381</v>
      </c>
      <c r="T5516" s="3">
        <v>10.38</v>
      </c>
      <c r="U5516" s="3">
        <v>3.61</v>
      </c>
      <c r="V5516" s="2" t="s">
        <v>235</v>
      </c>
      <c r="W5516" s="2" t="s">
        <v>236</v>
      </c>
      <c r="X5516" s="2" t="s">
        <v>33</v>
      </c>
      <c r="Y5516" s="19" t="str">
        <f>VLOOKUP(G5516,'Verweis Kd-Gruppe'!$A$2:$B$8,2,FALSE)</f>
        <v>GRK</v>
      </c>
      <c r="Z5516" s="19" t="str">
        <f>VLOOKUP(J5516,'Verweis Art-Gruppe'!$A$2:$B$15,2,FALSE)</f>
        <v>Geräte</v>
      </c>
      <c r="AA5516" s="19" t="str">
        <f>VLOOKUP(W5516,'Verweis Vertreter'!$A$2:$B$24,2,FALSE)</f>
        <v>Patrick Verfürth</v>
      </c>
      <c r="AB5516" s="12">
        <f t="shared" si="774"/>
        <v>1</v>
      </c>
      <c r="AC5516" s="12">
        <f t="shared" si="779"/>
        <v>276.61900000000003</v>
      </c>
      <c r="AD5516" s="12">
        <f t="shared" si="780"/>
        <v>287</v>
      </c>
      <c r="AE5516" s="12">
        <f t="shared" si="775"/>
        <v>287</v>
      </c>
      <c r="AF5516" s="12">
        <f t="shared" si="776"/>
        <v>10.381</v>
      </c>
      <c r="AG5516" s="12">
        <f t="shared" si="777"/>
        <v>10.38</v>
      </c>
      <c r="AH5516" s="9">
        <f t="shared" si="781"/>
        <v>3.6167247386759582E-2</v>
      </c>
      <c r="AI5516" s="14">
        <f>VLOOKUP(E5516,'Verweis Faktor'!$A:$B,2,FALSE)</f>
        <v>1</v>
      </c>
      <c r="AJ5516" s="14"/>
      <c r="AK5516" s="14" t="str">
        <f>IF(AL5516="Ja","Versandkosten",VLOOKUP(E5516,'Verweis Belegart'!$A$2:$B$9,2,FALSE))</f>
        <v>Hardware</v>
      </c>
      <c r="AL5516" s="14" t="str">
        <f t="shared" si="782"/>
        <v>Nein</v>
      </c>
      <c r="AM5516" s="14" t="str">
        <f t="shared" si="778"/>
        <v>Positiv</v>
      </c>
    </row>
    <row r="5517" spans="1:39" ht="17.25" customHeight="1" x14ac:dyDescent="0.35">
      <c r="A5517" s="17">
        <v>14574943</v>
      </c>
      <c r="B5517" s="2" t="s">
        <v>2608</v>
      </c>
      <c r="C5517" s="1">
        <v>2025001</v>
      </c>
      <c r="D5517" s="1">
        <v>2001376</v>
      </c>
      <c r="E5517" s="2" t="s">
        <v>34</v>
      </c>
      <c r="F5517" s="2" t="s">
        <v>53</v>
      </c>
      <c r="G5517" s="2" t="s">
        <v>36</v>
      </c>
      <c r="H5517" s="2" t="s">
        <v>600</v>
      </c>
      <c r="I5517" s="2" t="s">
        <v>601</v>
      </c>
      <c r="J5517" s="2" t="s">
        <v>2791</v>
      </c>
      <c r="K5517" s="2" t="s">
        <v>28</v>
      </c>
      <c r="L5517" s="2" t="s">
        <v>249</v>
      </c>
      <c r="M5517" s="2" t="s">
        <v>250</v>
      </c>
      <c r="N5517" s="2" t="s">
        <v>122</v>
      </c>
      <c r="O5517" s="3">
        <v>1</v>
      </c>
      <c r="P5517" s="3">
        <v>0</v>
      </c>
      <c r="Q5517" s="3">
        <v>6.35</v>
      </c>
      <c r="R5517" s="3">
        <v>6.35</v>
      </c>
      <c r="S5517" s="3">
        <v>6.35</v>
      </c>
      <c r="T5517" s="3">
        <v>6.35</v>
      </c>
      <c r="U5517" s="3"/>
      <c r="V5517" s="2" t="s">
        <v>235</v>
      </c>
      <c r="W5517" s="2" t="s">
        <v>236</v>
      </c>
      <c r="X5517" s="2" t="s">
        <v>33</v>
      </c>
      <c r="Y5517" s="19" t="str">
        <f>VLOOKUP(G5517,'Verweis Kd-Gruppe'!$A$2:$B$8,2,FALSE)</f>
        <v>GRK</v>
      </c>
      <c r="Z5517" s="19" t="str">
        <f>VLOOKUP(J5517,'Verweis Art-Gruppe'!$A$2:$B$15,2,FALSE)</f>
        <v>Sonstige</v>
      </c>
      <c r="AA5517" s="19" t="str">
        <f>VLOOKUP(W5517,'Verweis Vertreter'!$A$2:$B$24,2,FALSE)</f>
        <v>Patrick Verfürth</v>
      </c>
      <c r="AB5517" s="12">
        <f t="shared" si="774"/>
        <v>1</v>
      </c>
      <c r="AC5517" s="12">
        <f t="shared" si="779"/>
        <v>0</v>
      </c>
      <c r="AD5517" s="12">
        <f t="shared" si="780"/>
        <v>6.35</v>
      </c>
      <c r="AE5517" s="12">
        <f t="shared" si="775"/>
        <v>6.35</v>
      </c>
      <c r="AF5517" s="12">
        <f t="shared" si="776"/>
        <v>6.35</v>
      </c>
      <c r="AG5517" s="12">
        <f t="shared" si="777"/>
        <v>6.35</v>
      </c>
      <c r="AH5517" s="9">
        <f t="shared" si="781"/>
        <v>1</v>
      </c>
      <c r="AI5517" s="14">
        <f>VLOOKUP(E5517,'Verweis Faktor'!$A:$B,2,FALSE)</f>
        <v>1</v>
      </c>
      <c r="AJ5517" s="14"/>
      <c r="AK5517" s="14" t="str">
        <f>IF(AL5517="Ja","Versandkosten",VLOOKUP(E5517,'Verweis Belegart'!$A$2:$B$9,2,FALSE))</f>
        <v>Versandkosten</v>
      </c>
      <c r="AL5517" s="14" t="str">
        <f t="shared" si="782"/>
        <v>Ja</v>
      </c>
      <c r="AM5517" s="14" t="str">
        <f t="shared" si="778"/>
        <v>Positiv</v>
      </c>
    </row>
    <row r="5518" spans="1:39" ht="17.25" customHeight="1" x14ac:dyDescent="0.35">
      <c r="A5518" s="17">
        <v>14574943</v>
      </c>
      <c r="B5518" s="2" t="s">
        <v>2608</v>
      </c>
      <c r="C5518" s="1">
        <v>2025001</v>
      </c>
      <c r="D5518" s="1">
        <v>2001376</v>
      </c>
      <c r="E5518" s="2" t="s">
        <v>34</v>
      </c>
      <c r="F5518" s="2" t="s">
        <v>53</v>
      </c>
      <c r="G5518" s="2" t="s">
        <v>36</v>
      </c>
      <c r="H5518" s="2" t="s">
        <v>600</v>
      </c>
      <c r="I5518" s="2" t="s">
        <v>601</v>
      </c>
      <c r="J5518" s="2" t="s">
        <v>103</v>
      </c>
      <c r="K5518" s="2" t="s">
        <v>45</v>
      </c>
      <c r="L5518" s="2" t="s">
        <v>970</v>
      </c>
      <c r="M5518" s="2" t="s">
        <v>971</v>
      </c>
      <c r="N5518" s="2" t="s">
        <v>943</v>
      </c>
      <c r="O5518" s="3">
        <v>1</v>
      </c>
      <c r="P5518" s="3">
        <v>235</v>
      </c>
      <c r="Q5518" s="3">
        <v>255</v>
      </c>
      <c r="R5518" s="3">
        <v>255</v>
      </c>
      <c r="S5518" s="3">
        <v>20</v>
      </c>
      <c r="T5518" s="3">
        <v>20</v>
      </c>
      <c r="U5518" s="3">
        <v>7.84</v>
      </c>
      <c r="V5518" s="2" t="s">
        <v>235</v>
      </c>
      <c r="W5518" s="2" t="s">
        <v>236</v>
      </c>
      <c r="X5518" s="2" t="s">
        <v>33</v>
      </c>
      <c r="Y5518" s="19" t="str">
        <f>VLOOKUP(G5518,'Verweis Kd-Gruppe'!$A$2:$B$8,2,FALSE)</f>
        <v>GRK</v>
      </c>
      <c r="Z5518" s="19" t="str">
        <f>VLOOKUP(J5518,'Verweis Art-Gruppe'!$A$2:$B$15,2,FALSE)</f>
        <v>Geräte</v>
      </c>
      <c r="AA5518" s="19" t="str">
        <f>VLOOKUP(W5518,'Verweis Vertreter'!$A$2:$B$24,2,FALSE)</f>
        <v>Patrick Verfürth</v>
      </c>
      <c r="AB5518" s="12">
        <f t="shared" si="774"/>
        <v>1</v>
      </c>
      <c r="AC5518" s="12">
        <f t="shared" si="779"/>
        <v>235</v>
      </c>
      <c r="AD5518" s="12">
        <f t="shared" si="780"/>
        <v>255</v>
      </c>
      <c r="AE5518" s="12">
        <f t="shared" si="775"/>
        <v>255</v>
      </c>
      <c r="AF5518" s="12">
        <f t="shared" si="776"/>
        <v>20</v>
      </c>
      <c r="AG5518" s="12">
        <f t="shared" si="777"/>
        <v>20</v>
      </c>
      <c r="AH5518" s="9">
        <f t="shared" si="781"/>
        <v>7.8431372549019607E-2</v>
      </c>
      <c r="AI5518" s="14">
        <f>VLOOKUP(E5518,'Verweis Faktor'!$A:$B,2,FALSE)</f>
        <v>1</v>
      </c>
      <c r="AJ5518" s="14"/>
      <c r="AK5518" s="14" t="str">
        <f>IF(AL5518="Ja","Versandkosten",VLOOKUP(E5518,'Verweis Belegart'!$A$2:$B$9,2,FALSE))</f>
        <v>Hardware</v>
      </c>
      <c r="AL5518" s="14" t="str">
        <f t="shared" si="782"/>
        <v>Nein</v>
      </c>
      <c r="AM5518" s="14" t="str">
        <f t="shared" si="778"/>
        <v>Positiv</v>
      </c>
    </row>
    <row r="5519" spans="1:39" ht="17.25" customHeight="1" x14ac:dyDescent="0.35">
      <c r="A5519" s="17">
        <v>14574964</v>
      </c>
      <c r="B5519" s="2" t="s">
        <v>2608</v>
      </c>
      <c r="C5519" s="1">
        <v>2025001</v>
      </c>
      <c r="D5519" s="1">
        <v>2001377</v>
      </c>
      <c r="E5519" s="2" t="s">
        <v>34</v>
      </c>
      <c r="F5519" s="2" t="s">
        <v>53</v>
      </c>
      <c r="G5519" s="2" t="s">
        <v>36</v>
      </c>
      <c r="H5519" s="2" t="s">
        <v>600</v>
      </c>
      <c r="I5519" s="2" t="s">
        <v>601</v>
      </c>
      <c r="J5519" s="2" t="s">
        <v>2791</v>
      </c>
      <c r="K5519" s="2" t="s">
        <v>28</v>
      </c>
      <c r="L5519" s="2" t="s">
        <v>249</v>
      </c>
      <c r="M5519" s="2" t="s">
        <v>250</v>
      </c>
      <c r="N5519" s="2" t="s">
        <v>122</v>
      </c>
      <c r="O5519" s="3">
        <v>1</v>
      </c>
      <c r="P5519" s="3">
        <v>0</v>
      </c>
      <c r="Q5519" s="3">
        <v>6.35</v>
      </c>
      <c r="R5519" s="3">
        <v>6.35</v>
      </c>
      <c r="S5519" s="3">
        <v>6.35</v>
      </c>
      <c r="T5519" s="3">
        <v>6.35</v>
      </c>
      <c r="U5519" s="3"/>
      <c r="V5519" s="2" t="s">
        <v>235</v>
      </c>
      <c r="W5519" s="2" t="s">
        <v>236</v>
      </c>
      <c r="X5519" s="2" t="s">
        <v>33</v>
      </c>
      <c r="Y5519" s="19" t="str">
        <f>VLOOKUP(G5519,'Verweis Kd-Gruppe'!$A$2:$B$8,2,FALSE)</f>
        <v>GRK</v>
      </c>
      <c r="Z5519" s="19" t="str">
        <f>VLOOKUP(J5519,'Verweis Art-Gruppe'!$A$2:$B$15,2,FALSE)</f>
        <v>Sonstige</v>
      </c>
      <c r="AA5519" s="19" t="str">
        <f>VLOOKUP(W5519,'Verweis Vertreter'!$A$2:$B$24,2,FALSE)</f>
        <v>Patrick Verfürth</v>
      </c>
      <c r="AB5519" s="12">
        <f t="shared" si="774"/>
        <v>1</v>
      </c>
      <c r="AC5519" s="12">
        <f t="shared" si="779"/>
        <v>0</v>
      </c>
      <c r="AD5519" s="12">
        <f t="shared" si="780"/>
        <v>6.35</v>
      </c>
      <c r="AE5519" s="12">
        <f t="shared" si="775"/>
        <v>6.35</v>
      </c>
      <c r="AF5519" s="12">
        <f t="shared" si="776"/>
        <v>6.35</v>
      </c>
      <c r="AG5519" s="12">
        <f t="shared" si="777"/>
        <v>6.35</v>
      </c>
      <c r="AH5519" s="9">
        <f t="shared" si="781"/>
        <v>1</v>
      </c>
      <c r="AI5519" s="14">
        <f>VLOOKUP(E5519,'Verweis Faktor'!$A:$B,2,FALSE)</f>
        <v>1</v>
      </c>
      <c r="AJ5519" s="14"/>
      <c r="AK5519" s="14" t="str">
        <f>IF(AL5519="Ja","Versandkosten",VLOOKUP(E5519,'Verweis Belegart'!$A$2:$B$9,2,FALSE))</f>
        <v>Versandkosten</v>
      </c>
      <c r="AL5519" s="14" t="str">
        <f t="shared" si="782"/>
        <v>Ja</v>
      </c>
      <c r="AM5519" s="14" t="str">
        <f t="shared" si="778"/>
        <v>Positiv</v>
      </c>
    </row>
    <row r="5520" spans="1:39" ht="17.25" customHeight="1" x14ac:dyDescent="0.35">
      <c r="A5520" s="17">
        <v>14574964</v>
      </c>
      <c r="B5520" s="2" t="s">
        <v>2608</v>
      </c>
      <c r="C5520" s="1">
        <v>2025001</v>
      </c>
      <c r="D5520" s="1">
        <v>2001377</v>
      </c>
      <c r="E5520" s="2" t="s">
        <v>34</v>
      </c>
      <c r="F5520" s="2" t="s">
        <v>53</v>
      </c>
      <c r="G5520" s="2" t="s">
        <v>36</v>
      </c>
      <c r="H5520" s="2" t="s">
        <v>600</v>
      </c>
      <c r="I5520" s="2" t="s">
        <v>601</v>
      </c>
      <c r="J5520" s="2" t="s">
        <v>103</v>
      </c>
      <c r="K5520" s="2" t="s">
        <v>45</v>
      </c>
      <c r="L5520" s="2" t="s">
        <v>473</v>
      </c>
      <c r="M5520" s="2" t="s">
        <v>474</v>
      </c>
      <c r="N5520" s="2" t="s">
        <v>475</v>
      </c>
      <c r="O5520" s="3">
        <v>1</v>
      </c>
      <c r="P5520" s="3">
        <v>774.13789999999995</v>
      </c>
      <c r="Q5520" s="3">
        <v>815</v>
      </c>
      <c r="R5520" s="3">
        <v>815</v>
      </c>
      <c r="S5520" s="3">
        <v>40.862099999999998</v>
      </c>
      <c r="T5520" s="3">
        <v>40.86</v>
      </c>
      <c r="U5520" s="3">
        <v>5.01</v>
      </c>
      <c r="V5520" s="2" t="s">
        <v>235</v>
      </c>
      <c r="W5520" s="2" t="s">
        <v>236</v>
      </c>
      <c r="X5520" s="2" t="s">
        <v>33</v>
      </c>
      <c r="Y5520" s="19" t="str">
        <f>VLOOKUP(G5520,'Verweis Kd-Gruppe'!$A$2:$B$8,2,FALSE)</f>
        <v>GRK</v>
      </c>
      <c r="Z5520" s="19" t="str">
        <f>VLOOKUP(J5520,'Verweis Art-Gruppe'!$A$2:$B$15,2,FALSE)</f>
        <v>Geräte</v>
      </c>
      <c r="AA5520" s="19" t="str">
        <f>VLOOKUP(W5520,'Verweis Vertreter'!$A$2:$B$24,2,FALSE)</f>
        <v>Patrick Verfürth</v>
      </c>
      <c r="AB5520" s="12">
        <f t="shared" si="774"/>
        <v>1</v>
      </c>
      <c r="AC5520" s="12">
        <f t="shared" si="779"/>
        <v>774.13789999999995</v>
      </c>
      <c r="AD5520" s="12">
        <f t="shared" si="780"/>
        <v>815</v>
      </c>
      <c r="AE5520" s="12">
        <f t="shared" si="775"/>
        <v>815</v>
      </c>
      <c r="AF5520" s="12">
        <f t="shared" si="776"/>
        <v>40.862099999999998</v>
      </c>
      <c r="AG5520" s="12">
        <f t="shared" si="777"/>
        <v>40.86</v>
      </c>
      <c r="AH5520" s="9">
        <f t="shared" si="781"/>
        <v>5.0134969325153371E-2</v>
      </c>
      <c r="AI5520" s="14">
        <f>VLOOKUP(E5520,'Verweis Faktor'!$A:$B,2,FALSE)</f>
        <v>1</v>
      </c>
      <c r="AJ5520" s="14"/>
      <c r="AK5520" s="14" t="str">
        <f>IF(AL5520="Ja","Versandkosten",VLOOKUP(E5520,'Verweis Belegart'!$A$2:$B$9,2,FALSE))</f>
        <v>Hardware</v>
      </c>
      <c r="AL5520" s="14" t="str">
        <f t="shared" si="782"/>
        <v>Nein</v>
      </c>
      <c r="AM5520" s="14" t="str">
        <f t="shared" si="778"/>
        <v>Positiv</v>
      </c>
    </row>
    <row r="5521" spans="1:39" ht="17.25" customHeight="1" x14ac:dyDescent="0.35">
      <c r="A5521" s="17">
        <v>14574977</v>
      </c>
      <c r="B5521" s="2" t="s">
        <v>2608</v>
      </c>
      <c r="C5521" s="1">
        <v>2025001</v>
      </c>
      <c r="D5521" s="1">
        <v>2001378</v>
      </c>
      <c r="E5521" s="2" t="s">
        <v>34</v>
      </c>
      <c r="F5521" s="2" t="s">
        <v>53</v>
      </c>
      <c r="G5521" s="2" t="s">
        <v>36</v>
      </c>
      <c r="H5521" s="2" t="s">
        <v>600</v>
      </c>
      <c r="I5521" s="2" t="s">
        <v>601</v>
      </c>
      <c r="J5521" s="2" t="s">
        <v>103</v>
      </c>
      <c r="K5521" s="2" t="s">
        <v>28</v>
      </c>
      <c r="L5521" s="2" t="s">
        <v>167</v>
      </c>
      <c r="M5521" s="2" t="s">
        <v>168</v>
      </c>
      <c r="N5521" s="2" t="s">
        <v>169</v>
      </c>
      <c r="O5521" s="3">
        <v>1</v>
      </c>
      <c r="P5521" s="3">
        <v>830</v>
      </c>
      <c r="Q5521" s="3">
        <v>849</v>
      </c>
      <c r="R5521" s="3">
        <v>849</v>
      </c>
      <c r="S5521" s="3">
        <v>19</v>
      </c>
      <c r="T5521" s="3">
        <v>19</v>
      </c>
      <c r="U5521" s="3">
        <v>2.23</v>
      </c>
      <c r="V5521" s="2" t="s">
        <v>235</v>
      </c>
      <c r="W5521" s="2" t="s">
        <v>236</v>
      </c>
      <c r="X5521" s="2" t="s">
        <v>33</v>
      </c>
      <c r="Y5521" s="19" t="str">
        <f>VLOOKUP(G5521,'Verweis Kd-Gruppe'!$A$2:$B$8,2,FALSE)</f>
        <v>GRK</v>
      </c>
      <c r="Z5521" s="19" t="str">
        <f>VLOOKUP(J5521,'Verweis Art-Gruppe'!$A$2:$B$15,2,FALSE)</f>
        <v>Geräte</v>
      </c>
      <c r="AA5521" s="19" t="str">
        <f>VLOOKUP(W5521,'Verweis Vertreter'!$A$2:$B$24,2,FALSE)</f>
        <v>Patrick Verfürth</v>
      </c>
      <c r="AB5521" s="12">
        <f t="shared" si="774"/>
        <v>1</v>
      </c>
      <c r="AC5521" s="12">
        <f t="shared" si="779"/>
        <v>830</v>
      </c>
      <c r="AD5521" s="12">
        <f t="shared" si="780"/>
        <v>849</v>
      </c>
      <c r="AE5521" s="12">
        <f t="shared" si="775"/>
        <v>849</v>
      </c>
      <c r="AF5521" s="12">
        <f t="shared" si="776"/>
        <v>19</v>
      </c>
      <c r="AG5521" s="12">
        <f t="shared" si="777"/>
        <v>19</v>
      </c>
      <c r="AH5521" s="9">
        <f t="shared" si="781"/>
        <v>2.237926972909305E-2</v>
      </c>
      <c r="AI5521" s="14">
        <f>VLOOKUP(E5521,'Verweis Faktor'!$A:$B,2,FALSE)</f>
        <v>1</v>
      </c>
      <c r="AJ5521" s="14"/>
      <c r="AK5521" s="14" t="str">
        <f>IF(AL5521="Ja","Versandkosten",VLOOKUP(E5521,'Verweis Belegart'!$A$2:$B$9,2,FALSE))</f>
        <v>Hardware</v>
      </c>
      <c r="AL5521" s="14" t="str">
        <f t="shared" si="782"/>
        <v>Nein</v>
      </c>
      <c r="AM5521" s="14" t="str">
        <f t="shared" si="778"/>
        <v>Positiv</v>
      </c>
    </row>
    <row r="5522" spans="1:39" ht="17.25" customHeight="1" x14ac:dyDescent="0.35">
      <c r="A5522" s="17">
        <v>14575027</v>
      </c>
      <c r="B5522" s="2" t="s">
        <v>2608</v>
      </c>
      <c r="C5522" s="1">
        <v>2025001</v>
      </c>
      <c r="D5522" s="1">
        <v>2001379</v>
      </c>
      <c r="E5522" s="2" t="s">
        <v>34</v>
      </c>
      <c r="F5522" s="2" t="s">
        <v>53</v>
      </c>
      <c r="G5522" s="2" t="s">
        <v>36</v>
      </c>
      <c r="H5522" s="2" t="s">
        <v>600</v>
      </c>
      <c r="I5522" s="2" t="s">
        <v>601</v>
      </c>
      <c r="J5522" s="2" t="s">
        <v>2791</v>
      </c>
      <c r="K5522" s="2" t="s">
        <v>28</v>
      </c>
      <c r="L5522" s="2" t="s">
        <v>249</v>
      </c>
      <c r="M5522" s="2" t="s">
        <v>250</v>
      </c>
      <c r="N5522" s="2" t="s">
        <v>122</v>
      </c>
      <c r="O5522" s="3">
        <v>1</v>
      </c>
      <c r="P5522" s="3">
        <v>0</v>
      </c>
      <c r="Q5522" s="3">
        <v>6.35</v>
      </c>
      <c r="R5522" s="3">
        <v>6.35</v>
      </c>
      <c r="S5522" s="3">
        <v>6.35</v>
      </c>
      <c r="T5522" s="3">
        <v>6.35</v>
      </c>
      <c r="U5522" s="3"/>
      <c r="V5522" s="2" t="s">
        <v>235</v>
      </c>
      <c r="W5522" s="2" t="s">
        <v>236</v>
      </c>
      <c r="X5522" s="2" t="s">
        <v>33</v>
      </c>
      <c r="Y5522" s="19" t="str">
        <f>VLOOKUP(G5522,'Verweis Kd-Gruppe'!$A$2:$B$8,2,FALSE)</f>
        <v>GRK</v>
      </c>
      <c r="Z5522" s="19" t="str">
        <f>VLOOKUP(J5522,'Verweis Art-Gruppe'!$A$2:$B$15,2,FALSE)</f>
        <v>Sonstige</v>
      </c>
      <c r="AA5522" s="19" t="str">
        <f>VLOOKUP(W5522,'Verweis Vertreter'!$A$2:$B$24,2,FALSE)</f>
        <v>Patrick Verfürth</v>
      </c>
      <c r="AB5522" s="12">
        <f t="shared" si="774"/>
        <v>1</v>
      </c>
      <c r="AC5522" s="12">
        <f t="shared" si="779"/>
        <v>0</v>
      </c>
      <c r="AD5522" s="12">
        <f t="shared" si="780"/>
        <v>6.35</v>
      </c>
      <c r="AE5522" s="12">
        <f t="shared" si="775"/>
        <v>6.35</v>
      </c>
      <c r="AF5522" s="12">
        <f t="shared" si="776"/>
        <v>6.35</v>
      </c>
      <c r="AG5522" s="12">
        <f t="shared" si="777"/>
        <v>6.35</v>
      </c>
      <c r="AH5522" s="9">
        <f t="shared" si="781"/>
        <v>1</v>
      </c>
      <c r="AI5522" s="14">
        <f>VLOOKUP(E5522,'Verweis Faktor'!$A:$B,2,FALSE)</f>
        <v>1</v>
      </c>
      <c r="AJ5522" s="14"/>
      <c r="AK5522" s="14" t="str">
        <f>IF(AL5522="Ja","Versandkosten",VLOOKUP(E5522,'Verweis Belegart'!$A$2:$B$9,2,FALSE))</f>
        <v>Versandkosten</v>
      </c>
      <c r="AL5522" s="14" t="str">
        <f t="shared" si="782"/>
        <v>Ja</v>
      </c>
      <c r="AM5522" s="14" t="str">
        <f t="shared" si="778"/>
        <v>Positiv</v>
      </c>
    </row>
    <row r="5523" spans="1:39" ht="17.25" customHeight="1" x14ac:dyDescent="0.35">
      <c r="A5523" s="17">
        <v>14575027</v>
      </c>
      <c r="B5523" s="2" t="s">
        <v>2608</v>
      </c>
      <c r="C5523" s="1">
        <v>2025001</v>
      </c>
      <c r="D5523" s="1">
        <v>2001379</v>
      </c>
      <c r="E5523" s="2" t="s">
        <v>34</v>
      </c>
      <c r="F5523" s="2" t="s">
        <v>53</v>
      </c>
      <c r="G5523" s="2" t="s">
        <v>36</v>
      </c>
      <c r="H5523" s="2" t="s">
        <v>600</v>
      </c>
      <c r="I5523" s="2" t="s">
        <v>601</v>
      </c>
      <c r="J5523" s="2" t="s">
        <v>103</v>
      </c>
      <c r="K5523" s="2" t="s">
        <v>45</v>
      </c>
      <c r="L5523" s="2" t="s">
        <v>2490</v>
      </c>
      <c r="M5523" s="2" t="s">
        <v>2491</v>
      </c>
      <c r="N5523" s="2" t="s">
        <v>931</v>
      </c>
      <c r="O5523" s="3">
        <v>1</v>
      </c>
      <c r="P5523" s="3">
        <v>1095</v>
      </c>
      <c r="Q5523" s="3">
        <v>1109</v>
      </c>
      <c r="R5523" s="3">
        <v>1109</v>
      </c>
      <c r="S5523" s="3">
        <v>14</v>
      </c>
      <c r="T5523" s="3">
        <v>14</v>
      </c>
      <c r="U5523" s="3">
        <v>1.26</v>
      </c>
      <c r="V5523" s="2" t="s">
        <v>235</v>
      </c>
      <c r="W5523" s="2" t="s">
        <v>236</v>
      </c>
      <c r="X5523" s="2" t="s">
        <v>33</v>
      </c>
      <c r="Y5523" s="19" t="str">
        <f>VLOOKUP(G5523,'Verweis Kd-Gruppe'!$A$2:$B$8,2,FALSE)</f>
        <v>GRK</v>
      </c>
      <c r="Z5523" s="19" t="str">
        <f>VLOOKUP(J5523,'Verweis Art-Gruppe'!$A$2:$B$15,2,FALSE)</f>
        <v>Geräte</v>
      </c>
      <c r="AA5523" s="19" t="str">
        <f>VLOOKUP(W5523,'Verweis Vertreter'!$A$2:$B$24,2,FALSE)</f>
        <v>Patrick Verfürth</v>
      </c>
      <c r="AB5523" s="12">
        <f t="shared" si="774"/>
        <v>1</v>
      </c>
      <c r="AC5523" s="12">
        <f t="shared" si="779"/>
        <v>1095</v>
      </c>
      <c r="AD5523" s="12">
        <f t="shared" si="780"/>
        <v>1109</v>
      </c>
      <c r="AE5523" s="12">
        <f t="shared" si="775"/>
        <v>1109</v>
      </c>
      <c r="AF5523" s="12">
        <f t="shared" si="776"/>
        <v>14</v>
      </c>
      <c r="AG5523" s="12">
        <f t="shared" si="777"/>
        <v>14</v>
      </c>
      <c r="AH5523" s="9">
        <f t="shared" si="781"/>
        <v>1.2623985572587917E-2</v>
      </c>
      <c r="AI5523" s="14">
        <f>VLOOKUP(E5523,'Verweis Faktor'!$A:$B,2,FALSE)</f>
        <v>1</v>
      </c>
      <c r="AJ5523" s="14"/>
      <c r="AK5523" s="14" t="str">
        <f>IF(AL5523="Ja","Versandkosten",VLOOKUP(E5523,'Verweis Belegart'!$A$2:$B$9,2,FALSE))</f>
        <v>Hardware</v>
      </c>
      <c r="AL5523" s="14" t="str">
        <f t="shared" si="782"/>
        <v>Nein</v>
      </c>
      <c r="AM5523" s="14" t="str">
        <f t="shared" si="778"/>
        <v>Positiv</v>
      </c>
    </row>
    <row r="5524" spans="1:39" ht="17.25" customHeight="1" x14ac:dyDescent="0.35">
      <c r="A5524" s="17">
        <v>14575098</v>
      </c>
      <c r="B5524" s="2" t="s">
        <v>2608</v>
      </c>
      <c r="C5524" s="1">
        <v>2025001</v>
      </c>
      <c r="D5524" s="1">
        <v>2001380</v>
      </c>
      <c r="E5524" s="2" t="s">
        <v>34</v>
      </c>
      <c r="F5524" s="2" t="s">
        <v>53</v>
      </c>
      <c r="G5524" s="2" t="s">
        <v>36</v>
      </c>
      <c r="H5524" s="2" t="s">
        <v>600</v>
      </c>
      <c r="I5524" s="2" t="s">
        <v>601</v>
      </c>
      <c r="J5524" s="2" t="s">
        <v>2791</v>
      </c>
      <c r="K5524" s="2" t="s">
        <v>28</v>
      </c>
      <c r="L5524" s="2" t="s">
        <v>249</v>
      </c>
      <c r="M5524" s="2" t="s">
        <v>250</v>
      </c>
      <c r="N5524" s="2" t="s">
        <v>122</v>
      </c>
      <c r="O5524" s="3">
        <v>1</v>
      </c>
      <c r="P5524" s="3">
        <v>0</v>
      </c>
      <c r="Q5524" s="3">
        <v>6.35</v>
      </c>
      <c r="R5524" s="3">
        <v>6.35</v>
      </c>
      <c r="S5524" s="3">
        <v>6.35</v>
      </c>
      <c r="T5524" s="3">
        <v>6.35</v>
      </c>
      <c r="U5524" s="3"/>
      <c r="V5524" s="2" t="s">
        <v>235</v>
      </c>
      <c r="W5524" s="2" t="s">
        <v>236</v>
      </c>
      <c r="X5524" s="2" t="s">
        <v>33</v>
      </c>
      <c r="Y5524" s="19" t="str">
        <f>VLOOKUP(G5524,'Verweis Kd-Gruppe'!$A$2:$B$8,2,FALSE)</f>
        <v>GRK</v>
      </c>
      <c r="Z5524" s="19" t="str">
        <f>VLOOKUP(J5524,'Verweis Art-Gruppe'!$A$2:$B$15,2,FALSE)</f>
        <v>Sonstige</v>
      </c>
      <c r="AA5524" s="19" t="str">
        <f>VLOOKUP(W5524,'Verweis Vertreter'!$A$2:$B$24,2,FALSE)</f>
        <v>Patrick Verfürth</v>
      </c>
      <c r="AB5524" s="12">
        <f t="shared" si="774"/>
        <v>1</v>
      </c>
      <c r="AC5524" s="12">
        <f t="shared" si="779"/>
        <v>0</v>
      </c>
      <c r="AD5524" s="12">
        <f t="shared" si="780"/>
        <v>6.35</v>
      </c>
      <c r="AE5524" s="12">
        <f t="shared" si="775"/>
        <v>6.35</v>
      </c>
      <c r="AF5524" s="12">
        <f t="shared" si="776"/>
        <v>6.35</v>
      </c>
      <c r="AG5524" s="12">
        <f t="shared" si="777"/>
        <v>6.35</v>
      </c>
      <c r="AH5524" s="9">
        <f t="shared" si="781"/>
        <v>1</v>
      </c>
      <c r="AI5524" s="14">
        <f>VLOOKUP(E5524,'Verweis Faktor'!$A:$B,2,FALSE)</f>
        <v>1</v>
      </c>
      <c r="AJ5524" s="14"/>
      <c r="AK5524" s="14" t="str">
        <f>IF(AL5524="Ja","Versandkosten",VLOOKUP(E5524,'Verweis Belegart'!$A$2:$B$9,2,FALSE))</f>
        <v>Versandkosten</v>
      </c>
      <c r="AL5524" s="14" t="str">
        <f t="shared" si="782"/>
        <v>Ja</v>
      </c>
      <c r="AM5524" s="14" t="str">
        <f t="shared" si="778"/>
        <v>Positiv</v>
      </c>
    </row>
    <row r="5525" spans="1:39" ht="17.25" customHeight="1" x14ac:dyDescent="0.35">
      <c r="A5525" s="17">
        <v>14575098</v>
      </c>
      <c r="B5525" s="2" t="s">
        <v>2608</v>
      </c>
      <c r="C5525" s="1">
        <v>2025001</v>
      </c>
      <c r="D5525" s="1">
        <v>2001380</v>
      </c>
      <c r="E5525" s="2" t="s">
        <v>34</v>
      </c>
      <c r="F5525" s="2" t="s">
        <v>53</v>
      </c>
      <c r="G5525" s="2" t="s">
        <v>36</v>
      </c>
      <c r="H5525" s="2" t="s">
        <v>600</v>
      </c>
      <c r="I5525" s="2" t="s">
        <v>601</v>
      </c>
      <c r="J5525" s="2" t="s">
        <v>103</v>
      </c>
      <c r="K5525" s="2" t="s">
        <v>45</v>
      </c>
      <c r="L5525" s="2" t="s">
        <v>2563</v>
      </c>
      <c r="M5525" s="2" t="s">
        <v>2564</v>
      </c>
      <c r="N5525" s="2" t="s">
        <v>2562</v>
      </c>
      <c r="O5525" s="3">
        <v>1</v>
      </c>
      <c r="P5525" s="3">
        <v>406</v>
      </c>
      <c r="Q5525" s="3">
        <v>427</v>
      </c>
      <c r="R5525" s="3">
        <v>427</v>
      </c>
      <c r="S5525" s="3">
        <v>21</v>
      </c>
      <c r="T5525" s="3">
        <v>21</v>
      </c>
      <c r="U5525" s="3">
        <v>4.91</v>
      </c>
      <c r="V5525" s="2" t="s">
        <v>235</v>
      </c>
      <c r="W5525" s="2" t="s">
        <v>236</v>
      </c>
      <c r="X5525" s="2" t="s">
        <v>33</v>
      </c>
      <c r="Y5525" s="19" t="str">
        <f>VLOOKUP(G5525,'Verweis Kd-Gruppe'!$A$2:$B$8,2,FALSE)</f>
        <v>GRK</v>
      </c>
      <c r="Z5525" s="19" t="str">
        <f>VLOOKUP(J5525,'Verweis Art-Gruppe'!$A$2:$B$15,2,FALSE)</f>
        <v>Geräte</v>
      </c>
      <c r="AA5525" s="19" t="str">
        <f>VLOOKUP(W5525,'Verweis Vertreter'!$A$2:$B$24,2,FALSE)</f>
        <v>Patrick Verfürth</v>
      </c>
      <c r="AB5525" s="12">
        <f t="shared" si="774"/>
        <v>1</v>
      </c>
      <c r="AC5525" s="12">
        <f t="shared" si="779"/>
        <v>406</v>
      </c>
      <c r="AD5525" s="12">
        <f t="shared" si="780"/>
        <v>427</v>
      </c>
      <c r="AE5525" s="12">
        <f t="shared" si="775"/>
        <v>427</v>
      </c>
      <c r="AF5525" s="12">
        <f t="shared" si="776"/>
        <v>21</v>
      </c>
      <c r="AG5525" s="12">
        <f t="shared" si="777"/>
        <v>21</v>
      </c>
      <c r="AH5525" s="9">
        <f t="shared" si="781"/>
        <v>4.9180327868852458E-2</v>
      </c>
      <c r="AI5525" s="14">
        <f>VLOOKUP(E5525,'Verweis Faktor'!$A:$B,2,FALSE)</f>
        <v>1</v>
      </c>
      <c r="AJ5525" s="14"/>
      <c r="AK5525" s="14" t="str">
        <f>IF(AL5525="Ja","Versandkosten",VLOOKUP(E5525,'Verweis Belegart'!$A$2:$B$9,2,FALSE))</f>
        <v>Hardware</v>
      </c>
      <c r="AL5525" s="14" t="str">
        <f t="shared" si="782"/>
        <v>Nein</v>
      </c>
      <c r="AM5525" s="14" t="str">
        <f t="shared" si="778"/>
        <v>Positiv</v>
      </c>
    </row>
    <row r="5526" spans="1:39" ht="17.25" customHeight="1" x14ac:dyDescent="0.35">
      <c r="A5526" s="17">
        <v>14575102</v>
      </c>
      <c r="B5526" s="2" t="s">
        <v>2608</v>
      </c>
      <c r="C5526" s="1">
        <v>2025001</v>
      </c>
      <c r="D5526" s="1">
        <v>2001381</v>
      </c>
      <c r="E5526" s="2" t="s">
        <v>34</v>
      </c>
      <c r="F5526" s="2" t="s">
        <v>53</v>
      </c>
      <c r="G5526" s="2" t="s">
        <v>36</v>
      </c>
      <c r="H5526" s="2" t="s">
        <v>600</v>
      </c>
      <c r="I5526" s="2" t="s">
        <v>601</v>
      </c>
      <c r="J5526" s="2" t="s">
        <v>2791</v>
      </c>
      <c r="K5526" s="2" t="s">
        <v>28</v>
      </c>
      <c r="L5526" s="2" t="s">
        <v>249</v>
      </c>
      <c r="M5526" s="2" t="s">
        <v>250</v>
      </c>
      <c r="N5526" s="2" t="s">
        <v>122</v>
      </c>
      <c r="O5526" s="3">
        <v>1</v>
      </c>
      <c r="P5526" s="3">
        <v>0</v>
      </c>
      <c r="Q5526" s="3">
        <v>6.35</v>
      </c>
      <c r="R5526" s="3">
        <v>6.35</v>
      </c>
      <c r="S5526" s="3">
        <v>6.35</v>
      </c>
      <c r="T5526" s="3">
        <v>6.35</v>
      </c>
      <c r="U5526" s="3"/>
      <c r="V5526" s="2" t="s">
        <v>235</v>
      </c>
      <c r="W5526" s="2" t="s">
        <v>236</v>
      </c>
      <c r="X5526" s="2" t="s">
        <v>33</v>
      </c>
      <c r="Y5526" s="19" t="str">
        <f>VLOOKUP(G5526,'Verweis Kd-Gruppe'!$A$2:$B$8,2,FALSE)</f>
        <v>GRK</v>
      </c>
      <c r="Z5526" s="19" t="str">
        <f>VLOOKUP(J5526,'Verweis Art-Gruppe'!$A$2:$B$15,2,FALSE)</f>
        <v>Sonstige</v>
      </c>
      <c r="AA5526" s="19" t="str">
        <f>VLOOKUP(W5526,'Verweis Vertreter'!$A$2:$B$24,2,FALSE)</f>
        <v>Patrick Verfürth</v>
      </c>
      <c r="AB5526" s="12">
        <f t="shared" si="774"/>
        <v>1</v>
      </c>
      <c r="AC5526" s="12">
        <f t="shared" si="779"/>
        <v>0</v>
      </c>
      <c r="AD5526" s="12">
        <f t="shared" si="780"/>
        <v>6.35</v>
      </c>
      <c r="AE5526" s="12">
        <f t="shared" si="775"/>
        <v>6.35</v>
      </c>
      <c r="AF5526" s="12">
        <f t="shared" si="776"/>
        <v>6.35</v>
      </c>
      <c r="AG5526" s="12">
        <f t="shared" si="777"/>
        <v>6.35</v>
      </c>
      <c r="AH5526" s="9">
        <f t="shared" si="781"/>
        <v>1</v>
      </c>
      <c r="AI5526" s="14">
        <f>VLOOKUP(E5526,'Verweis Faktor'!$A:$B,2,FALSE)</f>
        <v>1</v>
      </c>
      <c r="AJ5526" s="14"/>
      <c r="AK5526" s="14" t="str">
        <f>IF(AL5526="Ja","Versandkosten",VLOOKUP(E5526,'Verweis Belegart'!$A$2:$B$9,2,FALSE))</f>
        <v>Versandkosten</v>
      </c>
      <c r="AL5526" s="14" t="str">
        <f t="shared" si="782"/>
        <v>Ja</v>
      </c>
      <c r="AM5526" s="14" t="str">
        <f t="shared" si="778"/>
        <v>Positiv</v>
      </c>
    </row>
    <row r="5527" spans="1:39" ht="17.25" customHeight="1" x14ac:dyDescent="0.35">
      <c r="A5527" s="17">
        <v>14575102</v>
      </c>
      <c r="B5527" s="2" t="s">
        <v>2608</v>
      </c>
      <c r="C5527" s="1">
        <v>2025001</v>
      </c>
      <c r="D5527" s="1">
        <v>2001381</v>
      </c>
      <c r="E5527" s="2" t="s">
        <v>34</v>
      </c>
      <c r="F5527" s="2" t="s">
        <v>53</v>
      </c>
      <c r="G5527" s="2" t="s">
        <v>36</v>
      </c>
      <c r="H5527" s="2" t="s">
        <v>600</v>
      </c>
      <c r="I5527" s="2" t="s">
        <v>601</v>
      </c>
      <c r="J5527" s="2" t="s">
        <v>103</v>
      </c>
      <c r="K5527" s="2" t="s">
        <v>45</v>
      </c>
      <c r="L5527" s="2" t="s">
        <v>1061</v>
      </c>
      <c r="M5527" s="2" t="s">
        <v>1062</v>
      </c>
      <c r="N5527" s="2" t="s">
        <v>1063</v>
      </c>
      <c r="O5527" s="3">
        <v>5</v>
      </c>
      <c r="P5527" s="3">
        <v>109.3682</v>
      </c>
      <c r="Q5527" s="3">
        <v>115</v>
      </c>
      <c r="R5527" s="3">
        <v>575</v>
      </c>
      <c r="S5527" s="3">
        <v>5.6318000000000001</v>
      </c>
      <c r="T5527" s="3">
        <v>28.16</v>
      </c>
      <c r="U5527" s="3">
        <v>4.8899999999999997</v>
      </c>
      <c r="V5527" s="2" t="s">
        <v>235</v>
      </c>
      <c r="W5527" s="2" t="s">
        <v>236</v>
      </c>
      <c r="X5527" s="2" t="s">
        <v>33</v>
      </c>
      <c r="Y5527" s="19" t="str">
        <f>VLOOKUP(G5527,'Verweis Kd-Gruppe'!$A$2:$B$8,2,FALSE)</f>
        <v>GRK</v>
      </c>
      <c r="Z5527" s="19" t="str">
        <f>VLOOKUP(J5527,'Verweis Art-Gruppe'!$A$2:$B$15,2,FALSE)</f>
        <v>Geräte</v>
      </c>
      <c r="AA5527" s="19" t="str">
        <f>VLOOKUP(W5527,'Verweis Vertreter'!$A$2:$B$24,2,FALSE)</f>
        <v>Patrick Verfürth</v>
      </c>
      <c r="AB5527" s="12">
        <f t="shared" si="774"/>
        <v>5</v>
      </c>
      <c r="AC5527" s="12">
        <f t="shared" si="779"/>
        <v>109.3682</v>
      </c>
      <c r="AD5527" s="12">
        <f t="shared" si="780"/>
        <v>115</v>
      </c>
      <c r="AE5527" s="12">
        <f t="shared" si="775"/>
        <v>575</v>
      </c>
      <c r="AF5527" s="12">
        <f t="shared" si="776"/>
        <v>5.6318000000000001</v>
      </c>
      <c r="AG5527" s="12">
        <f t="shared" si="777"/>
        <v>28.16</v>
      </c>
      <c r="AH5527" s="9">
        <f t="shared" si="781"/>
        <v>4.8973913043478264E-2</v>
      </c>
      <c r="AI5527" s="14">
        <f>VLOOKUP(E5527,'Verweis Faktor'!$A:$B,2,FALSE)</f>
        <v>1</v>
      </c>
      <c r="AJ5527" s="14"/>
      <c r="AK5527" s="14" t="str">
        <f>IF(AL5527="Ja","Versandkosten",VLOOKUP(E5527,'Verweis Belegart'!$A$2:$B$9,2,FALSE))</f>
        <v>Hardware</v>
      </c>
      <c r="AL5527" s="14" t="str">
        <f t="shared" si="782"/>
        <v>Nein</v>
      </c>
      <c r="AM5527" s="14" t="str">
        <f t="shared" si="778"/>
        <v>Positiv</v>
      </c>
    </row>
    <row r="5528" spans="1:39" ht="17.25" customHeight="1" x14ac:dyDescent="0.35">
      <c r="A5528" s="17">
        <v>14575109</v>
      </c>
      <c r="B5528" s="2" t="s">
        <v>2608</v>
      </c>
      <c r="C5528" s="1">
        <v>2025001</v>
      </c>
      <c r="D5528" s="1">
        <v>2001382</v>
      </c>
      <c r="E5528" s="2" t="s">
        <v>34</v>
      </c>
      <c r="F5528" s="2" t="s">
        <v>53</v>
      </c>
      <c r="G5528" s="2" t="s">
        <v>36</v>
      </c>
      <c r="H5528" s="2" t="s">
        <v>600</v>
      </c>
      <c r="I5528" s="2" t="s">
        <v>601</v>
      </c>
      <c r="J5528" s="2" t="s">
        <v>2791</v>
      </c>
      <c r="K5528" s="2" t="s">
        <v>28</v>
      </c>
      <c r="L5528" s="2" t="s">
        <v>249</v>
      </c>
      <c r="M5528" s="2" t="s">
        <v>250</v>
      </c>
      <c r="N5528" s="2" t="s">
        <v>122</v>
      </c>
      <c r="O5528" s="3">
        <v>1</v>
      </c>
      <c r="P5528" s="3">
        <v>0</v>
      </c>
      <c r="Q5528" s="3">
        <v>6.35</v>
      </c>
      <c r="R5528" s="3">
        <v>6.35</v>
      </c>
      <c r="S5528" s="3">
        <v>6.35</v>
      </c>
      <c r="T5528" s="3">
        <v>6.35</v>
      </c>
      <c r="U5528" s="3"/>
      <c r="V5528" s="2" t="s">
        <v>235</v>
      </c>
      <c r="W5528" s="2" t="s">
        <v>236</v>
      </c>
      <c r="X5528" s="2" t="s">
        <v>33</v>
      </c>
      <c r="Y5528" s="19" t="str">
        <f>VLOOKUP(G5528,'Verweis Kd-Gruppe'!$A$2:$B$8,2,FALSE)</f>
        <v>GRK</v>
      </c>
      <c r="Z5528" s="19" t="str">
        <f>VLOOKUP(J5528,'Verweis Art-Gruppe'!$A$2:$B$15,2,FALSE)</f>
        <v>Sonstige</v>
      </c>
      <c r="AA5528" s="19" t="str">
        <f>VLOOKUP(W5528,'Verweis Vertreter'!$A$2:$B$24,2,FALSE)</f>
        <v>Patrick Verfürth</v>
      </c>
      <c r="AB5528" s="12">
        <f t="shared" si="774"/>
        <v>1</v>
      </c>
      <c r="AC5528" s="12">
        <f t="shared" si="779"/>
        <v>0</v>
      </c>
      <c r="AD5528" s="12">
        <f t="shared" si="780"/>
        <v>6.35</v>
      </c>
      <c r="AE5528" s="12">
        <f t="shared" si="775"/>
        <v>6.35</v>
      </c>
      <c r="AF5528" s="12">
        <f t="shared" si="776"/>
        <v>6.35</v>
      </c>
      <c r="AG5528" s="12">
        <f t="shared" si="777"/>
        <v>6.35</v>
      </c>
      <c r="AH5528" s="9">
        <f t="shared" si="781"/>
        <v>1</v>
      </c>
      <c r="AI5528" s="14">
        <f>VLOOKUP(E5528,'Verweis Faktor'!$A:$B,2,FALSE)</f>
        <v>1</v>
      </c>
      <c r="AJ5528" s="14"/>
      <c r="AK5528" s="14" t="str">
        <f>IF(AL5528="Ja","Versandkosten",VLOOKUP(E5528,'Verweis Belegart'!$A$2:$B$9,2,FALSE))</f>
        <v>Versandkosten</v>
      </c>
      <c r="AL5528" s="14" t="str">
        <f t="shared" si="782"/>
        <v>Ja</v>
      </c>
      <c r="AM5528" s="14" t="str">
        <f t="shared" si="778"/>
        <v>Positiv</v>
      </c>
    </row>
    <row r="5529" spans="1:39" ht="17.25" customHeight="1" x14ac:dyDescent="0.35">
      <c r="A5529" s="17">
        <v>14575109</v>
      </c>
      <c r="B5529" s="2" t="s">
        <v>2608</v>
      </c>
      <c r="C5529" s="1">
        <v>2025001</v>
      </c>
      <c r="D5529" s="1">
        <v>2001382</v>
      </c>
      <c r="E5529" s="2" t="s">
        <v>34</v>
      </c>
      <c r="F5529" s="2" t="s">
        <v>53</v>
      </c>
      <c r="G5529" s="2" t="s">
        <v>36</v>
      </c>
      <c r="H5529" s="2" t="s">
        <v>600</v>
      </c>
      <c r="I5529" s="2" t="s">
        <v>601</v>
      </c>
      <c r="J5529" s="2" t="s">
        <v>103</v>
      </c>
      <c r="K5529" s="2" t="s">
        <v>45</v>
      </c>
      <c r="L5529" s="2" t="s">
        <v>908</v>
      </c>
      <c r="M5529" s="2" t="s">
        <v>909</v>
      </c>
      <c r="N5529" s="2" t="s">
        <v>910</v>
      </c>
      <c r="O5529" s="3">
        <v>3</v>
      </c>
      <c r="P5529" s="3">
        <v>149</v>
      </c>
      <c r="Q5529" s="3">
        <v>165</v>
      </c>
      <c r="R5529" s="3">
        <v>495</v>
      </c>
      <c r="S5529" s="3">
        <v>16</v>
      </c>
      <c r="T5529" s="3">
        <v>48</v>
      </c>
      <c r="U5529" s="3">
        <v>9.69</v>
      </c>
      <c r="V5529" s="2" t="s">
        <v>235</v>
      </c>
      <c r="W5529" s="2" t="s">
        <v>236</v>
      </c>
      <c r="X5529" s="2" t="s">
        <v>33</v>
      </c>
      <c r="Y5529" s="19" t="str">
        <f>VLOOKUP(G5529,'Verweis Kd-Gruppe'!$A$2:$B$8,2,FALSE)</f>
        <v>GRK</v>
      </c>
      <c r="Z5529" s="19" t="str">
        <f>VLOOKUP(J5529,'Verweis Art-Gruppe'!$A$2:$B$15,2,FALSE)</f>
        <v>Geräte</v>
      </c>
      <c r="AA5529" s="19" t="str">
        <f>VLOOKUP(W5529,'Verweis Vertreter'!$A$2:$B$24,2,FALSE)</f>
        <v>Patrick Verfürth</v>
      </c>
      <c r="AB5529" s="12">
        <f t="shared" si="774"/>
        <v>3</v>
      </c>
      <c r="AC5529" s="12">
        <f t="shared" si="779"/>
        <v>149</v>
      </c>
      <c r="AD5529" s="12">
        <f t="shared" si="780"/>
        <v>165</v>
      </c>
      <c r="AE5529" s="12">
        <f t="shared" si="775"/>
        <v>495</v>
      </c>
      <c r="AF5529" s="12">
        <f t="shared" si="776"/>
        <v>16</v>
      </c>
      <c r="AG5529" s="12">
        <f t="shared" si="777"/>
        <v>48</v>
      </c>
      <c r="AH5529" s="9">
        <f t="shared" si="781"/>
        <v>9.696969696969697E-2</v>
      </c>
      <c r="AI5529" s="14">
        <f>VLOOKUP(E5529,'Verweis Faktor'!$A:$B,2,FALSE)</f>
        <v>1</v>
      </c>
      <c r="AJ5529" s="14"/>
      <c r="AK5529" s="14" t="str">
        <f>IF(AL5529="Ja","Versandkosten",VLOOKUP(E5529,'Verweis Belegart'!$A$2:$B$9,2,FALSE))</f>
        <v>Hardware</v>
      </c>
      <c r="AL5529" s="14" t="str">
        <f t="shared" si="782"/>
        <v>Nein</v>
      </c>
      <c r="AM5529" s="14" t="str">
        <f t="shared" si="778"/>
        <v>Positiv</v>
      </c>
    </row>
    <row r="5530" spans="1:39" ht="17.25" customHeight="1" x14ac:dyDescent="0.35">
      <c r="A5530" s="17">
        <v>14575141</v>
      </c>
      <c r="B5530" s="2" t="s">
        <v>2608</v>
      </c>
      <c r="C5530" s="1">
        <v>2025001</v>
      </c>
      <c r="D5530" s="1">
        <v>2001383</v>
      </c>
      <c r="E5530" s="2" t="s">
        <v>34</v>
      </c>
      <c r="F5530" s="2" t="s">
        <v>53</v>
      </c>
      <c r="G5530" s="2" t="s">
        <v>36</v>
      </c>
      <c r="H5530" s="2" t="s">
        <v>600</v>
      </c>
      <c r="I5530" s="2" t="s">
        <v>601</v>
      </c>
      <c r="J5530" s="2" t="s">
        <v>2791</v>
      </c>
      <c r="K5530" s="2" t="s">
        <v>28</v>
      </c>
      <c r="L5530" s="2" t="s">
        <v>249</v>
      </c>
      <c r="M5530" s="2" t="s">
        <v>250</v>
      </c>
      <c r="N5530" s="2" t="s">
        <v>122</v>
      </c>
      <c r="O5530" s="3">
        <v>1</v>
      </c>
      <c r="P5530" s="3">
        <v>0</v>
      </c>
      <c r="Q5530" s="3">
        <v>6.35</v>
      </c>
      <c r="R5530" s="3">
        <v>6.35</v>
      </c>
      <c r="S5530" s="3">
        <v>6.35</v>
      </c>
      <c r="T5530" s="3">
        <v>6.35</v>
      </c>
      <c r="U5530" s="3"/>
      <c r="V5530" s="2" t="s">
        <v>235</v>
      </c>
      <c r="W5530" s="2" t="s">
        <v>236</v>
      </c>
      <c r="X5530" s="2" t="s">
        <v>33</v>
      </c>
      <c r="Y5530" s="19" t="str">
        <f>VLOOKUP(G5530,'Verweis Kd-Gruppe'!$A$2:$B$8,2,FALSE)</f>
        <v>GRK</v>
      </c>
      <c r="Z5530" s="19" t="str">
        <f>VLOOKUP(J5530,'Verweis Art-Gruppe'!$A$2:$B$15,2,FALSE)</f>
        <v>Sonstige</v>
      </c>
      <c r="AA5530" s="19" t="str">
        <f>VLOOKUP(W5530,'Verweis Vertreter'!$A$2:$B$24,2,FALSE)</f>
        <v>Patrick Verfürth</v>
      </c>
      <c r="AB5530" s="12">
        <f t="shared" si="774"/>
        <v>1</v>
      </c>
      <c r="AC5530" s="12">
        <f t="shared" si="779"/>
        <v>0</v>
      </c>
      <c r="AD5530" s="12">
        <f t="shared" si="780"/>
        <v>6.35</v>
      </c>
      <c r="AE5530" s="12">
        <f t="shared" si="775"/>
        <v>6.35</v>
      </c>
      <c r="AF5530" s="12">
        <f t="shared" si="776"/>
        <v>6.35</v>
      </c>
      <c r="AG5530" s="12">
        <f t="shared" si="777"/>
        <v>6.35</v>
      </c>
      <c r="AH5530" s="9">
        <f t="shared" si="781"/>
        <v>1</v>
      </c>
      <c r="AI5530" s="14">
        <f>VLOOKUP(E5530,'Verweis Faktor'!$A:$B,2,FALSE)</f>
        <v>1</v>
      </c>
      <c r="AJ5530" s="14"/>
      <c r="AK5530" s="14" t="str">
        <f>IF(AL5530="Ja","Versandkosten",VLOOKUP(E5530,'Verweis Belegart'!$A$2:$B$9,2,FALSE))</f>
        <v>Versandkosten</v>
      </c>
      <c r="AL5530" s="14" t="str">
        <f t="shared" si="782"/>
        <v>Ja</v>
      </c>
      <c r="AM5530" s="14" t="str">
        <f t="shared" si="778"/>
        <v>Positiv</v>
      </c>
    </row>
    <row r="5531" spans="1:39" ht="17.25" customHeight="1" x14ac:dyDescent="0.35">
      <c r="A5531" s="17">
        <v>14575141</v>
      </c>
      <c r="B5531" s="2" t="s">
        <v>2608</v>
      </c>
      <c r="C5531" s="1">
        <v>2025001</v>
      </c>
      <c r="D5531" s="1">
        <v>2001383</v>
      </c>
      <c r="E5531" s="2" t="s">
        <v>34</v>
      </c>
      <c r="F5531" s="2" t="s">
        <v>53</v>
      </c>
      <c r="G5531" s="2" t="s">
        <v>36</v>
      </c>
      <c r="H5531" s="2" t="s">
        <v>600</v>
      </c>
      <c r="I5531" s="2" t="s">
        <v>601</v>
      </c>
      <c r="J5531" s="2" t="s">
        <v>103</v>
      </c>
      <c r="K5531" s="2" t="s">
        <v>45</v>
      </c>
      <c r="L5531" s="2" t="s">
        <v>2328</v>
      </c>
      <c r="M5531" s="2" t="s">
        <v>2329</v>
      </c>
      <c r="N5531" s="2" t="s">
        <v>2330</v>
      </c>
      <c r="O5531" s="3">
        <v>1</v>
      </c>
      <c r="P5531" s="3">
        <v>117</v>
      </c>
      <c r="Q5531" s="3">
        <v>129</v>
      </c>
      <c r="R5531" s="3">
        <v>129</v>
      </c>
      <c r="S5531" s="3">
        <v>12</v>
      </c>
      <c r="T5531" s="3">
        <v>12</v>
      </c>
      <c r="U5531" s="3">
        <v>9.3000000000000007</v>
      </c>
      <c r="V5531" s="2" t="s">
        <v>235</v>
      </c>
      <c r="W5531" s="2" t="s">
        <v>236</v>
      </c>
      <c r="X5531" s="2" t="s">
        <v>33</v>
      </c>
      <c r="Y5531" s="19" t="str">
        <f>VLOOKUP(G5531,'Verweis Kd-Gruppe'!$A$2:$B$8,2,FALSE)</f>
        <v>GRK</v>
      </c>
      <c r="Z5531" s="19" t="str">
        <f>VLOOKUP(J5531,'Verweis Art-Gruppe'!$A$2:$B$15,2,FALSE)</f>
        <v>Geräte</v>
      </c>
      <c r="AA5531" s="19" t="str">
        <f>VLOOKUP(W5531,'Verweis Vertreter'!$A$2:$B$24,2,FALSE)</f>
        <v>Patrick Verfürth</v>
      </c>
      <c r="AB5531" s="12">
        <f t="shared" si="774"/>
        <v>1</v>
      </c>
      <c r="AC5531" s="12">
        <f t="shared" si="779"/>
        <v>117</v>
      </c>
      <c r="AD5531" s="12">
        <f t="shared" si="780"/>
        <v>129</v>
      </c>
      <c r="AE5531" s="12">
        <f t="shared" si="775"/>
        <v>129</v>
      </c>
      <c r="AF5531" s="12">
        <f t="shared" si="776"/>
        <v>12</v>
      </c>
      <c r="AG5531" s="12">
        <f t="shared" si="777"/>
        <v>12</v>
      </c>
      <c r="AH5531" s="9">
        <f t="shared" si="781"/>
        <v>9.3023255813953487E-2</v>
      </c>
      <c r="AI5531" s="14">
        <f>VLOOKUP(E5531,'Verweis Faktor'!$A:$B,2,FALSE)</f>
        <v>1</v>
      </c>
      <c r="AJ5531" s="14"/>
      <c r="AK5531" s="14" t="str">
        <f>IF(AL5531="Ja","Versandkosten",VLOOKUP(E5531,'Verweis Belegart'!$A$2:$B$9,2,FALSE))</f>
        <v>Hardware</v>
      </c>
      <c r="AL5531" s="14" t="str">
        <f t="shared" si="782"/>
        <v>Nein</v>
      </c>
      <c r="AM5531" s="14" t="str">
        <f t="shared" si="778"/>
        <v>Positiv</v>
      </c>
    </row>
    <row r="5532" spans="1:39" ht="17.25" customHeight="1" x14ac:dyDescent="0.35">
      <c r="A5532" s="17">
        <v>14573212</v>
      </c>
      <c r="B5532" s="2" t="s">
        <v>2608</v>
      </c>
      <c r="C5532" s="1">
        <v>2025001</v>
      </c>
      <c r="D5532" s="1">
        <v>2001384</v>
      </c>
      <c r="E5532" s="2" t="s">
        <v>34</v>
      </c>
      <c r="F5532" s="2" t="s">
        <v>35</v>
      </c>
      <c r="G5532" s="2" t="s">
        <v>36</v>
      </c>
      <c r="H5532" s="2" t="s">
        <v>830</v>
      </c>
      <c r="I5532" s="2" t="s">
        <v>831</v>
      </c>
      <c r="J5532" s="2" t="s">
        <v>304</v>
      </c>
      <c r="K5532" s="2" t="s">
        <v>28</v>
      </c>
      <c r="L5532" s="2" t="s">
        <v>2633</v>
      </c>
      <c r="M5532" s="2" t="s">
        <v>2634</v>
      </c>
      <c r="N5532" s="2" t="s">
        <v>2634</v>
      </c>
      <c r="O5532" s="3">
        <v>500</v>
      </c>
      <c r="P5532" s="3">
        <v>3.39</v>
      </c>
      <c r="Q5532" s="3">
        <v>4.2</v>
      </c>
      <c r="R5532" s="3">
        <v>2100</v>
      </c>
      <c r="S5532" s="3">
        <v>0.81</v>
      </c>
      <c r="T5532" s="3">
        <v>405</v>
      </c>
      <c r="U5532" s="3">
        <v>19.28</v>
      </c>
      <c r="V5532" s="2" t="s">
        <v>835</v>
      </c>
      <c r="W5532" s="2" t="s">
        <v>836</v>
      </c>
      <c r="X5532" s="2" t="s">
        <v>699</v>
      </c>
      <c r="Y5532" s="19" t="str">
        <f>VLOOKUP(G5532,'Verweis Kd-Gruppe'!$A$2:$B$8,2,FALSE)</f>
        <v>GRK</v>
      </c>
      <c r="Z5532" s="19" t="str">
        <f>VLOOKUP(J5532,'Verweis Art-Gruppe'!$A$2:$B$15,2,FALSE)</f>
        <v>Zubehör</v>
      </c>
      <c r="AA5532" s="19" t="str">
        <f>VLOOKUP(W5532,'Verweis Vertreter'!$A$2:$B$24,2,FALSE)</f>
        <v>Andreas Michels</v>
      </c>
      <c r="AB5532" s="12">
        <f t="shared" si="774"/>
        <v>500</v>
      </c>
      <c r="AC5532" s="12">
        <f t="shared" si="779"/>
        <v>3.39</v>
      </c>
      <c r="AD5532" s="12">
        <f t="shared" si="780"/>
        <v>4.2</v>
      </c>
      <c r="AE5532" s="12">
        <f t="shared" si="775"/>
        <v>2100</v>
      </c>
      <c r="AF5532" s="12">
        <f t="shared" si="776"/>
        <v>0.81</v>
      </c>
      <c r="AG5532" s="12">
        <f t="shared" si="777"/>
        <v>405</v>
      </c>
      <c r="AH5532" s="9">
        <f t="shared" si="781"/>
        <v>0.19285714285714287</v>
      </c>
      <c r="AI5532" s="14">
        <f>VLOOKUP(E5532,'Verweis Faktor'!$A:$B,2,FALSE)</f>
        <v>1</v>
      </c>
      <c r="AJ5532" s="14"/>
      <c r="AK5532" s="14" t="str">
        <f>IF(AL5532="Ja","Versandkosten",VLOOKUP(E5532,'Verweis Belegart'!$A$2:$B$9,2,FALSE))</f>
        <v>Hardware</v>
      </c>
      <c r="AL5532" s="14" t="str">
        <f t="shared" si="782"/>
        <v>Nein</v>
      </c>
      <c r="AM5532" s="14" t="str">
        <f t="shared" si="778"/>
        <v>Positiv</v>
      </c>
    </row>
    <row r="5533" spans="1:39" ht="17.25" customHeight="1" x14ac:dyDescent="0.35">
      <c r="A5533" s="17">
        <v>14574193</v>
      </c>
      <c r="B5533" s="2" t="s">
        <v>2608</v>
      </c>
      <c r="C5533" s="1">
        <v>2025001</v>
      </c>
      <c r="D5533" s="1">
        <v>2001385</v>
      </c>
      <c r="E5533" s="2" t="s">
        <v>34</v>
      </c>
      <c r="F5533" s="2" t="s">
        <v>35</v>
      </c>
      <c r="G5533" s="2" t="s">
        <v>36</v>
      </c>
      <c r="H5533" s="2" t="s">
        <v>830</v>
      </c>
      <c r="I5533" s="2" t="s">
        <v>831</v>
      </c>
      <c r="J5533" s="2" t="s">
        <v>304</v>
      </c>
      <c r="K5533" s="2" t="s">
        <v>28</v>
      </c>
      <c r="L5533" s="2" t="s">
        <v>837</v>
      </c>
      <c r="M5533" s="2" t="s">
        <v>838</v>
      </c>
      <c r="N5533" s="2" t="s">
        <v>839</v>
      </c>
      <c r="O5533" s="3">
        <v>420</v>
      </c>
      <c r="P5533" s="3">
        <v>61.066200000000002</v>
      </c>
      <c r="Q5533" s="3">
        <v>62.5</v>
      </c>
      <c r="R5533" s="3">
        <v>26250</v>
      </c>
      <c r="S5533" s="3">
        <v>1.4338</v>
      </c>
      <c r="T5533" s="3">
        <v>602.20000000000005</v>
      </c>
      <c r="U5533" s="3">
        <v>2.29</v>
      </c>
      <c r="V5533" s="2" t="s">
        <v>835</v>
      </c>
      <c r="W5533" s="2" t="s">
        <v>836</v>
      </c>
      <c r="X5533" s="2" t="s">
        <v>699</v>
      </c>
      <c r="Y5533" s="19" t="str">
        <f>VLOOKUP(G5533,'Verweis Kd-Gruppe'!$A$2:$B$8,2,FALSE)</f>
        <v>GRK</v>
      </c>
      <c r="Z5533" s="19" t="str">
        <f>VLOOKUP(J5533,'Verweis Art-Gruppe'!$A$2:$B$15,2,FALSE)</f>
        <v>Zubehör</v>
      </c>
      <c r="AA5533" s="19" t="str">
        <f>VLOOKUP(W5533,'Verweis Vertreter'!$A$2:$B$24,2,FALSE)</f>
        <v>Andreas Michels</v>
      </c>
      <c r="AB5533" s="12">
        <f t="shared" si="774"/>
        <v>420</v>
      </c>
      <c r="AC5533" s="12">
        <f t="shared" si="779"/>
        <v>61.066200000000002</v>
      </c>
      <c r="AD5533" s="12">
        <f t="shared" si="780"/>
        <v>62.5</v>
      </c>
      <c r="AE5533" s="12">
        <f t="shared" si="775"/>
        <v>26250</v>
      </c>
      <c r="AF5533" s="12">
        <f t="shared" si="776"/>
        <v>1.4338</v>
      </c>
      <c r="AG5533" s="12">
        <f t="shared" si="777"/>
        <v>602.20000000000005</v>
      </c>
      <c r="AH5533" s="9">
        <f t="shared" si="781"/>
        <v>2.2940952380952381E-2</v>
      </c>
      <c r="AI5533" s="14">
        <f>VLOOKUP(E5533,'Verweis Faktor'!$A:$B,2,FALSE)</f>
        <v>1</v>
      </c>
      <c r="AJ5533" s="14"/>
      <c r="AK5533" s="14" t="str">
        <f>IF(AL5533="Ja","Versandkosten",VLOOKUP(E5533,'Verweis Belegart'!$A$2:$B$9,2,FALSE))</f>
        <v>Hardware</v>
      </c>
      <c r="AL5533" s="14" t="str">
        <f t="shared" si="782"/>
        <v>Nein</v>
      </c>
      <c r="AM5533" s="14" t="str">
        <f t="shared" si="778"/>
        <v>Positiv</v>
      </c>
    </row>
    <row r="5534" spans="1:39" ht="17.25" customHeight="1" x14ac:dyDescent="0.35">
      <c r="A5534" s="17">
        <v>14574193</v>
      </c>
      <c r="B5534" s="2" t="s">
        <v>2608</v>
      </c>
      <c r="C5534" s="1">
        <v>2025001</v>
      </c>
      <c r="D5534" s="1">
        <v>2001385</v>
      </c>
      <c r="E5534" s="2" t="s">
        <v>34</v>
      </c>
      <c r="F5534" s="2" t="s">
        <v>35</v>
      </c>
      <c r="G5534" s="2" t="s">
        <v>36</v>
      </c>
      <c r="H5534" s="2" t="s">
        <v>830</v>
      </c>
      <c r="I5534" s="2" t="s">
        <v>831</v>
      </c>
      <c r="J5534" s="2" t="s">
        <v>304</v>
      </c>
      <c r="K5534" s="2" t="s">
        <v>45</v>
      </c>
      <c r="L5534" s="2" t="s">
        <v>1311</v>
      </c>
      <c r="M5534" s="2" t="s">
        <v>1312</v>
      </c>
      <c r="N5534" s="2" t="s">
        <v>1313</v>
      </c>
      <c r="O5534" s="3">
        <v>50</v>
      </c>
      <c r="P5534" s="3">
        <v>32.430900000000001</v>
      </c>
      <c r="Q5534" s="3">
        <v>34</v>
      </c>
      <c r="R5534" s="3">
        <v>1700</v>
      </c>
      <c r="S5534" s="3">
        <v>1.5690999999999999</v>
      </c>
      <c r="T5534" s="3">
        <v>78.45</v>
      </c>
      <c r="U5534" s="3">
        <v>4.6100000000000003</v>
      </c>
      <c r="V5534" s="2" t="s">
        <v>835</v>
      </c>
      <c r="W5534" s="2" t="s">
        <v>836</v>
      </c>
      <c r="X5534" s="2" t="s">
        <v>699</v>
      </c>
      <c r="Y5534" s="19" t="str">
        <f>VLOOKUP(G5534,'Verweis Kd-Gruppe'!$A$2:$B$8,2,FALSE)</f>
        <v>GRK</v>
      </c>
      <c r="Z5534" s="19" t="str">
        <f>VLOOKUP(J5534,'Verweis Art-Gruppe'!$A$2:$B$15,2,FALSE)</f>
        <v>Zubehör</v>
      </c>
      <c r="AA5534" s="19" t="str">
        <f>VLOOKUP(W5534,'Verweis Vertreter'!$A$2:$B$24,2,FALSE)</f>
        <v>Andreas Michels</v>
      </c>
      <c r="AB5534" s="12">
        <f t="shared" si="774"/>
        <v>50</v>
      </c>
      <c r="AC5534" s="12">
        <f t="shared" si="779"/>
        <v>32.430900000000001</v>
      </c>
      <c r="AD5534" s="12">
        <f t="shared" si="780"/>
        <v>34</v>
      </c>
      <c r="AE5534" s="12">
        <f t="shared" si="775"/>
        <v>1700</v>
      </c>
      <c r="AF5534" s="12">
        <f t="shared" si="776"/>
        <v>1.5690999999999999</v>
      </c>
      <c r="AG5534" s="12">
        <f t="shared" si="777"/>
        <v>78.45</v>
      </c>
      <c r="AH5534" s="9">
        <f t="shared" si="781"/>
        <v>4.6147058823529416E-2</v>
      </c>
      <c r="AI5534" s="14">
        <f>VLOOKUP(E5534,'Verweis Faktor'!$A:$B,2,FALSE)</f>
        <v>1</v>
      </c>
      <c r="AJ5534" s="14"/>
      <c r="AK5534" s="14" t="str">
        <f>IF(AL5534="Ja","Versandkosten",VLOOKUP(E5534,'Verweis Belegart'!$A$2:$B$9,2,FALSE))</f>
        <v>Hardware</v>
      </c>
      <c r="AL5534" s="14" t="str">
        <f t="shared" si="782"/>
        <v>Nein</v>
      </c>
      <c r="AM5534" s="14" t="str">
        <f t="shared" si="778"/>
        <v>Positiv</v>
      </c>
    </row>
    <row r="5535" spans="1:39" ht="17.25" customHeight="1" x14ac:dyDescent="0.35">
      <c r="A5535" s="17">
        <v>14574193</v>
      </c>
      <c r="B5535" s="2" t="s">
        <v>2608</v>
      </c>
      <c r="C5535" s="1">
        <v>2025001</v>
      </c>
      <c r="D5535" s="1">
        <v>2001385</v>
      </c>
      <c r="E5535" s="2" t="s">
        <v>34</v>
      </c>
      <c r="F5535" s="2" t="s">
        <v>35</v>
      </c>
      <c r="G5535" s="2" t="s">
        <v>36</v>
      </c>
      <c r="H5535" s="2" t="s">
        <v>830</v>
      </c>
      <c r="I5535" s="2" t="s">
        <v>831</v>
      </c>
      <c r="J5535" s="2" t="s">
        <v>304</v>
      </c>
      <c r="K5535" s="2" t="s">
        <v>49</v>
      </c>
      <c r="L5535" s="2" t="s">
        <v>832</v>
      </c>
      <c r="M5535" s="2" t="s">
        <v>833</v>
      </c>
      <c r="N5535" s="2" t="s">
        <v>834</v>
      </c>
      <c r="O5535" s="3">
        <v>120</v>
      </c>
      <c r="P5535" s="3">
        <v>20.079999999999998</v>
      </c>
      <c r="Q5535" s="3">
        <v>21.58</v>
      </c>
      <c r="R5535" s="3">
        <v>2589.6</v>
      </c>
      <c r="S5535" s="3">
        <v>1.5</v>
      </c>
      <c r="T5535" s="3">
        <v>180</v>
      </c>
      <c r="U5535" s="3">
        <v>6.95</v>
      </c>
      <c r="V5535" s="2" t="s">
        <v>835</v>
      </c>
      <c r="W5535" s="2" t="s">
        <v>836</v>
      </c>
      <c r="X5535" s="2" t="s">
        <v>699</v>
      </c>
      <c r="Y5535" s="19" t="str">
        <f>VLOOKUP(G5535,'Verweis Kd-Gruppe'!$A$2:$B$8,2,FALSE)</f>
        <v>GRK</v>
      </c>
      <c r="Z5535" s="19" t="str">
        <f>VLOOKUP(J5535,'Verweis Art-Gruppe'!$A$2:$B$15,2,FALSE)</f>
        <v>Zubehör</v>
      </c>
      <c r="AA5535" s="19" t="str">
        <f>VLOOKUP(W5535,'Verweis Vertreter'!$A$2:$B$24,2,FALSE)</f>
        <v>Andreas Michels</v>
      </c>
      <c r="AB5535" s="12">
        <f t="shared" si="774"/>
        <v>120</v>
      </c>
      <c r="AC5535" s="12">
        <f t="shared" si="779"/>
        <v>20.079999999999998</v>
      </c>
      <c r="AD5535" s="12">
        <f t="shared" si="780"/>
        <v>21.58</v>
      </c>
      <c r="AE5535" s="12">
        <f t="shared" si="775"/>
        <v>2589.6</v>
      </c>
      <c r="AF5535" s="12">
        <f t="shared" si="776"/>
        <v>1.5</v>
      </c>
      <c r="AG5535" s="12">
        <f t="shared" si="777"/>
        <v>180</v>
      </c>
      <c r="AH5535" s="9">
        <f t="shared" si="781"/>
        <v>6.9508804448563485E-2</v>
      </c>
      <c r="AI5535" s="14">
        <f>VLOOKUP(E5535,'Verweis Faktor'!$A:$B,2,FALSE)</f>
        <v>1</v>
      </c>
      <c r="AJ5535" s="14"/>
      <c r="AK5535" s="14" t="str">
        <f>IF(AL5535="Ja","Versandkosten",VLOOKUP(E5535,'Verweis Belegart'!$A$2:$B$9,2,FALSE))</f>
        <v>Hardware</v>
      </c>
      <c r="AL5535" s="14" t="str">
        <f t="shared" si="782"/>
        <v>Nein</v>
      </c>
      <c r="AM5535" s="14" t="str">
        <f t="shared" si="778"/>
        <v>Positiv</v>
      </c>
    </row>
    <row r="5536" spans="1:39" ht="17.25" customHeight="1" x14ac:dyDescent="0.35">
      <c r="A5536" s="17">
        <v>14574193</v>
      </c>
      <c r="B5536" s="2" t="s">
        <v>2608</v>
      </c>
      <c r="C5536" s="1">
        <v>2025001</v>
      </c>
      <c r="D5536" s="1">
        <v>2001385</v>
      </c>
      <c r="E5536" s="2" t="s">
        <v>34</v>
      </c>
      <c r="F5536" s="2" t="s">
        <v>35</v>
      </c>
      <c r="G5536" s="2" t="s">
        <v>36</v>
      </c>
      <c r="H5536" s="2" t="s">
        <v>830</v>
      </c>
      <c r="I5536" s="2" t="s">
        <v>831</v>
      </c>
      <c r="J5536" s="2" t="s">
        <v>304</v>
      </c>
      <c r="K5536" s="2" t="s">
        <v>79</v>
      </c>
      <c r="L5536" s="2" t="s">
        <v>1990</v>
      </c>
      <c r="M5536" s="2" t="s">
        <v>1991</v>
      </c>
      <c r="N5536" s="2" t="s">
        <v>1992</v>
      </c>
      <c r="O5536" s="3">
        <v>4</v>
      </c>
      <c r="P5536" s="3">
        <v>272.49</v>
      </c>
      <c r="Q5536" s="3">
        <v>276.05</v>
      </c>
      <c r="R5536" s="3">
        <v>1104.2</v>
      </c>
      <c r="S5536" s="3">
        <v>3.56</v>
      </c>
      <c r="T5536" s="3">
        <v>14.24</v>
      </c>
      <c r="U5536" s="3">
        <v>1.28</v>
      </c>
      <c r="V5536" s="2" t="s">
        <v>835</v>
      </c>
      <c r="W5536" s="2" t="s">
        <v>836</v>
      </c>
      <c r="X5536" s="2" t="s">
        <v>699</v>
      </c>
      <c r="Y5536" s="19" t="str">
        <f>VLOOKUP(G5536,'Verweis Kd-Gruppe'!$A$2:$B$8,2,FALSE)</f>
        <v>GRK</v>
      </c>
      <c r="Z5536" s="19" t="str">
        <f>VLOOKUP(J5536,'Verweis Art-Gruppe'!$A$2:$B$15,2,FALSE)</f>
        <v>Zubehör</v>
      </c>
      <c r="AA5536" s="19" t="str">
        <f>VLOOKUP(W5536,'Verweis Vertreter'!$A$2:$B$24,2,FALSE)</f>
        <v>Andreas Michels</v>
      </c>
      <c r="AB5536" s="12">
        <f t="shared" si="774"/>
        <v>4</v>
      </c>
      <c r="AC5536" s="12">
        <f t="shared" si="779"/>
        <v>272.49</v>
      </c>
      <c r="AD5536" s="12">
        <f t="shared" si="780"/>
        <v>276.05</v>
      </c>
      <c r="AE5536" s="12">
        <f t="shared" si="775"/>
        <v>1104.2</v>
      </c>
      <c r="AF5536" s="12">
        <f t="shared" si="776"/>
        <v>3.56</v>
      </c>
      <c r="AG5536" s="12">
        <f t="shared" si="777"/>
        <v>14.24</v>
      </c>
      <c r="AH5536" s="9">
        <f t="shared" si="781"/>
        <v>1.2896214453903277E-2</v>
      </c>
      <c r="AI5536" s="14">
        <f>VLOOKUP(E5536,'Verweis Faktor'!$A:$B,2,FALSE)</f>
        <v>1</v>
      </c>
      <c r="AJ5536" s="14"/>
      <c r="AK5536" s="14" t="str">
        <f>IF(AL5536="Ja","Versandkosten",VLOOKUP(E5536,'Verweis Belegart'!$A$2:$B$9,2,FALSE))</f>
        <v>Hardware</v>
      </c>
      <c r="AL5536" s="14" t="str">
        <f t="shared" si="782"/>
        <v>Nein</v>
      </c>
      <c r="AM5536" s="14" t="str">
        <f t="shared" si="778"/>
        <v>Positiv</v>
      </c>
    </row>
    <row r="5537" spans="1:39" ht="17.25" customHeight="1" x14ac:dyDescent="0.35">
      <c r="A5537" s="17">
        <v>14575043</v>
      </c>
      <c r="B5537" s="2" t="s">
        <v>2608</v>
      </c>
      <c r="C5537" s="1">
        <v>2025001</v>
      </c>
      <c r="D5537" s="1">
        <v>2001386</v>
      </c>
      <c r="E5537" s="2" t="s">
        <v>34</v>
      </c>
      <c r="F5537" s="2" t="s">
        <v>35</v>
      </c>
      <c r="G5537" s="2" t="s">
        <v>36</v>
      </c>
      <c r="H5537" s="2" t="s">
        <v>830</v>
      </c>
      <c r="I5537" s="2" t="s">
        <v>831</v>
      </c>
      <c r="J5537" s="2" t="s">
        <v>304</v>
      </c>
      <c r="K5537" s="2" t="s">
        <v>28</v>
      </c>
      <c r="L5537" s="2" t="s">
        <v>439</v>
      </c>
      <c r="M5537" s="2" t="s">
        <v>440</v>
      </c>
      <c r="N5537" s="2" t="s">
        <v>440</v>
      </c>
      <c r="O5537" s="3">
        <v>4</v>
      </c>
      <c r="P5537" s="3">
        <v>56.911099999999998</v>
      </c>
      <c r="Q5537" s="3">
        <v>59.41</v>
      </c>
      <c r="R5537" s="3">
        <v>237.64</v>
      </c>
      <c r="S5537" s="3">
        <v>2.4988999999999999</v>
      </c>
      <c r="T5537" s="3">
        <v>10</v>
      </c>
      <c r="U5537" s="3">
        <v>4.2</v>
      </c>
      <c r="V5537" s="2" t="s">
        <v>835</v>
      </c>
      <c r="W5537" s="2" t="s">
        <v>836</v>
      </c>
      <c r="X5537" s="2" t="s">
        <v>699</v>
      </c>
      <c r="Y5537" s="19" t="str">
        <f>VLOOKUP(G5537,'Verweis Kd-Gruppe'!$A$2:$B$8,2,FALSE)</f>
        <v>GRK</v>
      </c>
      <c r="Z5537" s="19" t="str">
        <f>VLOOKUP(J5537,'Verweis Art-Gruppe'!$A$2:$B$15,2,FALSE)</f>
        <v>Zubehör</v>
      </c>
      <c r="AA5537" s="19" t="str">
        <f>VLOOKUP(W5537,'Verweis Vertreter'!$A$2:$B$24,2,FALSE)</f>
        <v>Andreas Michels</v>
      </c>
      <c r="AB5537" s="12">
        <f t="shared" si="774"/>
        <v>4</v>
      </c>
      <c r="AC5537" s="12">
        <f t="shared" si="779"/>
        <v>56.911099999999998</v>
      </c>
      <c r="AD5537" s="12">
        <f t="shared" si="780"/>
        <v>59.41</v>
      </c>
      <c r="AE5537" s="12">
        <f t="shared" si="775"/>
        <v>237.64</v>
      </c>
      <c r="AF5537" s="12">
        <f t="shared" si="776"/>
        <v>2.4988999999999999</v>
      </c>
      <c r="AG5537" s="12">
        <f t="shared" si="777"/>
        <v>10</v>
      </c>
      <c r="AH5537" s="9">
        <f t="shared" si="781"/>
        <v>4.2080457835381252E-2</v>
      </c>
      <c r="AI5537" s="14">
        <f>VLOOKUP(E5537,'Verweis Faktor'!$A:$B,2,FALSE)</f>
        <v>1</v>
      </c>
      <c r="AJ5537" s="14"/>
      <c r="AK5537" s="14" t="str">
        <f>IF(AL5537="Ja","Versandkosten",VLOOKUP(E5537,'Verweis Belegart'!$A$2:$B$9,2,FALSE))</f>
        <v>Hardware</v>
      </c>
      <c r="AL5537" s="14" t="str">
        <f t="shared" si="782"/>
        <v>Nein</v>
      </c>
      <c r="AM5537" s="14" t="str">
        <f t="shared" si="778"/>
        <v>Positiv</v>
      </c>
    </row>
    <row r="5538" spans="1:39" ht="17.25" customHeight="1" x14ac:dyDescent="0.35">
      <c r="A5538" s="17">
        <v>14575043</v>
      </c>
      <c r="B5538" s="2" t="s">
        <v>2608</v>
      </c>
      <c r="C5538" s="1">
        <v>2025001</v>
      </c>
      <c r="D5538" s="1">
        <v>2001386</v>
      </c>
      <c r="E5538" s="2" t="s">
        <v>34</v>
      </c>
      <c r="F5538" s="2" t="s">
        <v>35</v>
      </c>
      <c r="G5538" s="2" t="s">
        <v>36</v>
      </c>
      <c r="H5538" s="2" t="s">
        <v>830</v>
      </c>
      <c r="I5538" s="2" t="s">
        <v>831</v>
      </c>
      <c r="J5538" s="2" t="s">
        <v>304</v>
      </c>
      <c r="K5538" s="2" t="s">
        <v>45</v>
      </c>
      <c r="L5538" s="2" t="s">
        <v>2635</v>
      </c>
      <c r="M5538" s="2" t="s">
        <v>2636</v>
      </c>
      <c r="N5538" s="2" t="s">
        <v>2636</v>
      </c>
      <c r="O5538" s="3">
        <v>10</v>
      </c>
      <c r="P5538" s="3">
        <v>55.47</v>
      </c>
      <c r="Q5538" s="3">
        <v>56.47</v>
      </c>
      <c r="R5538" s="3">
        <v>564.70000000000005</v>
      </c>
      <c r="S5538" s="3">
        <v>1</v>
      </c>
      <c r="T5538" s="3">
        <v>10</v>
      </c>
      <c r="U5538" s="3">
        <v>1.77</v>
      </c>
      <c r="V5538" s="2" t="s">
        <v>835</v>
      </c>
      <c r="W5538" s="2" t="s">
        <v>836</v>
      </c>
      <c r="X5538" s="2" t="s">
        <v>699</v>
      </c>
      <c r="Y5538" s="19" t="str">
        <f>VLOOKUP(G5538,'Verweis Kd-Gruppe'!$A$2:$B$8,2,FALSE)</f>
        <v>GRK</v>
      </c>
      <c r="Z5538" s="19" t="str">
        <f>VLOOKUP(J5538,'Verweis Art-Gruppe'!$A$2:$B$15,2,FALSE)</f>
        <v>Zubehör</v>
      </c>
      <c r="AA5538" s="19" t="str">
        <f>VLOOKUP(W5538,'Verweis Vertreter'!$A$2:$B$24,2,FALSE)</f>
        <v>Andreas Michels</v>
      </c>
      <c r="AB5538" s="12">
        <f t="shared" si="774"/>
        <v>10</v>
      </c>
      <c r="AC5538" s="12">
        <f t="shared" si="779"/>
        <v>55.47</v>
      </c>
      <c r="AD5538" s="12">
        <f t="shared" si="780"/>
        <v>56.47</v>
      </c>
      <c r="AE5538" s="12">
        <f t="shared" si="775"/>
        <v>564.70000000000005</v>
      </c>
      <c r="AF5538" s="12">
        <f t="shared" si="776"/>
        <v>1</v>
      </c>
      <c r="AG5538" s="12">
        <f t="shared" si="777"/>
        <v>10</v>
      </c>
      <c r="AH5538" s="9">
        <f t="shared" si="781"/>
        <v>1.7708517797060383E-2</v>
      </c>
      <c r="AI5538" s="14">
        <f>VLOOKUP(E5538,'Verweis Faktor'!$A:$B,2,FALSE)</f>
        <v>1</v>
      </c>
      <c r="AJ5538" s="14"/>
      <c r="AK5538" s="14" t="str">
        <f>IF(AL5538="Ja","Versandkosten",VLOOKUP(E5538,'Verweis Belegart'!$A$2:$B$9,2,FALSE))</f>
        <v>Hardware</v>
      </c>
      <c r="AL5538" s="14" t="str">
        <f t="shared" si="782"/>
        <v>Nein</v>
      </c>
      <c r="AM5538" s="14" t="str">
        <f t="shared" si="778"/>
        <v>Positiv</v>
      </c>
    </row>
    <row r="5539" spans="1:39" ht="17.25" customHeight="1" x14ac:dyDescent="0.35">
      <c r="A5539" s="17">
        <v>14575043</v>
      </c>
      <c r="B5539" s="2" t="s">
        <v>2608</v>
      </c>
      <c r="C5539" s="1">
        <v>2025001</v>
      </c>
      <c r="D5539" s="1">
        <v>2001386</v>
      </c>
      <c r="E5539" s="2" t="s">
        <v>34</v>
      </c>
      <c r="F5539" s="2" t="s">
        <v>35</v>
      </c>
      <c r="G5539" s="2" t="s">
        <v>36</v>
      </c>
      <c r="H5539" s="2" t="s">
        <v>830</v>
      </c>
      <c r="I5539" s="2" t="s">
        <v>831</v>
      </c>
      <c r="J5539" s="2" t="s">
        <v>103</v>
      </c>
      <c r="K5539" s="2" t="s">
        <v>49</v>
      </c>
      <c r="L5539" s="2" t="s">
        <v>455</v>
      </c>
      <c r="M5539" s="2" t="s">
        <v>456</v>
      </c>
      <c r="N5539" s="2" t="s">
        <v>457</v>
      </c>
      <c r="O5539" s="3">
        <v>1</v>
      </c>
      <c r="P5539" s="3">
        <v>848.8066</v>
      </c>
      <c r="Q5539" s="3">
        <v>845</v>
      </c>
      <c r="R5539" s="3">
        <v>845</v>
      </c>
      <c r="S5539" s="3">
        <v>-3.8066</v>
      </c>
      <c r="T5539" s="3">
        <v>-3.81</v>
      </c>
      <c r="U5539" s="3">
        <v>-0.45</v>
      </c>
      <c r="V5539" s="2" t="s">
        <v>835</v>
      </c>
      <c r="W5539" s="2" t="s">
        <v>836</v>
      </c>
      <c r="X5539" s="2" t="s">
        <v>699</v>
      </c>
      <c r="Y5539" s="19" t="str">
        <f>VLOOKUP(G5539,'Verweis Kd-Gruppe'!$A$2:$B$8,2,FALSE)</f>
        <v>GRK</v>
      </c>
      <c r="Z5539" s="19" t="str">
        <f>VLOOKUP(J5539,'Verweis Art-Gruppe'!$A$2:$B$15,2,FALSE)</f>
        <v>Geräte</v>
      </c>
      <c r="AA5539" s="19" t="str">
        <f>VLOOKUP(W5539,'Verweis Vertreter'!$A$2:$B$24,2,FALSE)</f>
        <v>Andreas Michels</v>
      </c>
      <c r="AB5539" s="12">
        <f t="shared" si="774"/>
        <v>1</v>
      </c>
      <c r="AC5539" s="12">
        <f t="shared" si="779"/>
        <v>848.8066</v>
      </c>
      <c r="AD5539" s="12">
        <f t="shared" si="780"/>
        <v>845</v>
      </c>
      <c r="AE5539" s="12">
        <f t="shared" si="775"/>
        <v>845</v>
      </c>
      <c r="AF5539" s="12">
        <f t="shared" si="776"/>
        <v>-3.8066</v>
      </c>
      <c r="AG5539" s="12">
        <f t="shared" si="777"/>
        <v>-3.81</v>
      </c>
      <c r="AH5539" s="9">
        <f t="shared" si="781"/>
        <v>-4.5088757396449701E-3</v>
      </c>
      <c r="AI5539" s="14">
        <f>VLOOKUP(E5539,'Verweis Faktor'!$A:$B,2,FALSE)</f>
        <v>1</v>
      </c>
      <c r="AJ5539" s="14"/>
      <c r="AK5539" s="14" t="str">
        <f>IF(AL5539="Ja","Versandkosten",VLOOKUP(E5539,'Verweis Belegart'!$A$2:$B$9,2,FALSE))</f>
        <v>Hardware</v>
      </c>
      <c r="AL5539" s="14" t="str">
        <f t="shared" si="782"/>
        <v>Nein</v>
      </c>
      <c r="AM5539" s="14" t="str">
        <f t="shared" si="778"/>
        <v>Negativ</v>
      </c>
    </row>
    <row r="5540" spans="1:39" ht="17.25" customHeight="1" x14ac:dyDescent="0.35">
      <c r="A5540" s="17">
        <v>14575043</v>
      </c>
      <c r="B5540" s="2" t="s">
        <v>2608</v>
      </c>
      <c r="C5540" s="1">
        <v>2025001</v>
      </c>
      <c r="D5540" s="1">
        <v>2001386</v>
      </c>
      <c r="E5540" s="2" t="s">
        <v>34</v>
      </c>
      <c r="F5540" s="2" t="s">
        <v>35</v>
      </c>
      <c r="G5540" s="2" t="s">
        <v>36</v>
      </c>
      <c r="H5540" s="2" t="s">
        <v>830</v>
      </c>
      <c r="I5540" s="2" t="s">
        <v>831</v>
      </c>
      <c r="J5540" s="2" t="s">
        <v>304</v>
      </c>
      <c r="K5540" s="2" t="s">
        <v>79</v>
      </c>
      <c r="L5540" s="2" t="s">
        <v>2637</v>
      </c>
      <c r="M5540" s="2" t="s">
        <v>2638</v>
      </c>
      <c r="N5540" s="2" t="s">
        <v>2639</v>
      </c>
      <c r="O5540" s="3">
        <v>1</v>
      </c>
      <c r="P5540" s="3">
        <v>668.07</v>
      </c>
      <c r="Q5540" s="3">
        <v>673.07</v>
      </c>
      <c r="R5540" s="3">
        <v>673.07</v>
      </c>
      <c r="S5540" s="3">
        <v>5</v>
      </c>
      <c r="T5540" s="3">
        <v>5</v>
      </c>
      <c r="U5540" s="3">
        <v>0.74</v>
      </c>
      <c r="V5540" s="2" t="s">
        <v>835</v>
      </c>
      <c r="W5540" s="2" t="s">
        <v>836</v>
      </c>
      <c r="X5540" s="2" t="s">
        <v>699</v>
      </c>
      <c r="Y5540" s="19" t="str">
        <f>VLOOKUP(G5540,'Verweis Kd-Gruppe'!$A$2:$B$8,2,FALSE)</f>
        <v>GRK</v>
      </c>
      <c r="Z5540" s="19" t="str">
        <f>VLOOKUP(J5540,'Verweis Art-Gruppe'!$A$2:$B$15,2,FALSE)</f>
        <v>Zubehör</v>
      </c>
      <c r="AA5540" s="19" t="str">
        <f>VLOOKUP(W5540,'Verweis Vertreter'!$A$2:$B$24,2,FALSE)</f>
        <v>Andreas Michels</v>
      </c>
      <c r="AB5540" s="12">
        <f t="shared" si="774"/>
        <v>1</v>
      </c>
      <c r="AC5540" s="12">
        <f t="shared" si="779"/>
        <v>668.07</v>
      </c>
      <c r="AD5540" s="12">
        <f t="shared" si="780"/>
        <v>673.07</v>
      </c>
      <c r="AE5540" s="12">
        <f t="shared" si="775"/>
        <v>673.07</v>
      </c>
      <c r="AF5540" s="12">
        <f t="shared" si="776"/>
        <v>5</v>
      </c>
      <c r="AG5540" s="12">
        <f t="shared" si="777"/>
        <v>5</v>
      </c>
      <c r="AH5540" s="9">
        <f t="shared" si="781"/>
        <v>7.4286478375206137E-3</v>
      </c>
      <c r="AI5540" s="14">
        <f>VLOOKUP(E5540,'Verweis Faktor'!$A:$B,2,FALSE)</f>
        <v>1</v>
      </c>
      <c r="AJ5540" s="14"/>
      <c r="AK5540" s="14" t="str">
        <f>IF(AL5540="Ja","Versandkosten",VLOOKUP(E5540,'Verweis Belegart'!$A$2:$B$9,2,FALSE))</f>
        <v>Hardware</v>
      </c>
      <c r="AL5540" s="14" t="str">
        <f t="shared" si="782"/>
        <v>Nein</v>
      </c>
      <c r="AM5540" s="14" t="str">
        <f t="shared" si="778"/>
        <v>Positiv</v>
      </c>
    </row>
    <row r="5541" spans="1:39" ht="17.25" customHeight="1" x14ac:dyDescent="0.35">
      <c r="A5541" s="17">
        <v>14575043</v>
      </c>
      <c r="B5541" s="2" t="s">
        <v>2608</v>
      </c>
      <c r="C5541" s="1">
        <v>2025001</v>
      </c>
      <c r="D5541" s="1">
        <v>2001386</v>
      </c>
      <c r="E5541" s="2" t="s">
        <v>34</v>
      </c>
      <c r="F5541" s="2" t="s">
        <v>35</v>
      </c>
      <c r="G5541" s="2" t="s">
        <v>36</v>
      </c>
      <c r="H5541" s="2" t="s">
        <v>830</v>
      </c>
      <c r="I5541" s="2" t="s">
        <v>831</v>
      </c>
      <c r="J5541" s="2" t="s">
        <v>103</v>
      </c>
      <c r="K5541" s="2" t="s">
        <v>83</v>
      </c>
      <c r="L5541" s="2" t="s">
        <v>2563</v>
      </c>
      <c r="M5541" s="2" t="s">
        <v>2564</v>
      </c>
      <c r="N5541" s="2" t="s">
        <v>2562</v>
      </c>
      <c r="O5541" s="3">
        <v>1</v>
      </c>
      <c r="P5541" s="3">
        <v>406</v>
      </c>
      <c r="Q5541" s="3">
        <v>412</v>
      </c>
      <c r="R5541" s="3">
        <v>412</v>
      </c>
      <c r="S5541" s="3">
        <v>6</v>
      </c>
      <c r="T5541" s="3">
        <v>6</v>
      </c>
      <c r="U5541" s="3">
        <v>1.45</v>
      </c>
      <c r="V5541" s="2" t="s">
        <v>835</v>
      </c>
      <c r="W5541" s="2" t="s">
        <v>836</v>
      </c>
      <c r="X5541" s="2" t="s">
        <v>699</v>
      </c>
      <c r="Y5541" s="19" t="str">
        <f>VLOOKUP(G5541,'Verweis Kd-Gruppe'!$A$2:$B$8,2,FALSE)</f>
        <v>GRK</v>
      </c>
      <c r="Z5541" s="19" t="str">
        <f>VLOOKUP(J5541,'Verweis Art-Gruppe'!$A$2:$B$15,2,FALSE)</f>
        <v>Geräte</v>
      </c>
      <c r="AA5541" s="19" t="str">
        <f>VLOOKUP(W5541,'Verweis Vertreter'!$A$2:$B$24,2,FALSE)</f>
        <v>Andreas Michels</v>
      </c>
      <c r="AB5541" s="12">
        <f t="shared" si="774"/>
        <v>1</v>
      </c>
      <c r="AC5541" s="12">
        <f t="shared" si="779"/>
        <v>406</v>
      </c>
      <c r="AD5541" s="12">
        <f t="shared" si="780"/>
        <v>412</v>
      </c>
      <c r="AE5541" s="12">
        <f t="shared" si="775"/>
        <v>412</v>
      </c>
      <c r="AF5541" s="12">
        <f t="shared" si="776"/>
        <v>6</v>
      </c>
      <c r="AG5541" s="12">
        <f t="shared" si="777"/>
        <v>6</v>
      </c>
      <c r="AH5541" s="9">
        <f t="shared" si="781"/>
        <v>1.4563106796116505E-2</v>
      </c>
      <c r="AI5541" s="14">
        <f>VLOOKUP(E5541,'Verweis Faktor'!$A:$B,2,FALSE)</f>
        <v>1</v>
      </c>
      <c r="AJ5541" s="14"/>
      <c r="AK5541" s="14" t="str">
        <f>IF(AL5541="Ja","Versandkosten",VLOOKUP(E5541,'Verweis Belegart'!$A$2:$B$9,2,FALSE))</f>
        <v>Hardware</v>
      </c>
      <c r="AL5541" s="14" t="str">
        <f t="shared" si="782"/>
        <v>Nein</v>
      </c>
      <c r="AM5541" s="14" t="str">
        <f t="shared" si="778"/>
        <v>Positiv</v>
      </c>
    </row>
    <row r="5542" spans="1:39" ht="17.25" customHeight="1" x14ac:dyDescent="0.35">
      <c r="A5542" s="17">
        <v>14575043</v>
      </c>
      <c r="B5542" s="2" t="s">
        <v>2608</v>
      </c>
      <c r="C5542" s="1">
        <v>2025001</v>
      </c>
      <c r="D5542" s="1">
        <v>2001386</v>
      </c>
      <c r="E5542" s="2" t="s">
        <v>34</v>
      </c>
      <c r="F5542" s="2" t="s">
        <v>35</v>
      </c>
      <c r="G5542" s="2" t="s">
        <v>36</v>
      </c>
      <c r="H5542" s="2" t="s">
        <v>830</v>
      </c>
      <c r="I5542" s="2" t="s">
        <v>831</v>
      </c>
      <c r="J5542" s="2" t="s">
        <v>103</v>
      </c>
      <c r="K5542" s="2" t="s">
        <v>87</v>
      </c>
      <c r="L5542" s="2" t="s">
        <v>345</v>
      </c>
      <c r="M5542" s="2" t="s">
        <v>346</v>
      </c>
      <c r="N5542" s="2" t="s">
        <v>347</v>
      </c>
      <c r="O5542" s="3">
        <v>6</v>
      </c>
      <c r="P5542" s="3">
        <v>759</v>
      </c>
      <c r="Q5542" s="3">
        <v>765</v>
      </c>
      <c r="R5542" s="3">
        <v>4590</v>
      </c>
      <c r="S5542" s="3">
        <v>6</v>
      </c>
      <c r="T5542" s="3">
        <v>36</v>
      </c>
      <c r="U5542" s="3">
        <v>0.78</v>
      </c>
      <c r="V5542" s="2" t="s">
        <v>835</v>
      </c>
      <c r="W5542" s="2" t="s">
        <v>836</v>
      </c>
      <c r="X5542" s="2" t="s">
        <v>699</v>
      </c>
      <c r="Y5542" s="19" t="str">
        <f>VLOOKUP(G5542,'Verweis Kd-Gruppe'!$A$2:$B$8,2,FALSE)</f>
        <v>GRK</v>
      </c>
      <c r="Z5542" s="19" t="str">
        <f>VLOOKUP(J5542,'Verweis Art-Gruppe'!$A$2:$B$15,2,FALSE)</f>
        <v>Geräte</v>
      </c>
      <c r="AA5542" s="19" t="str">
        <f>VLOOKUP(W5542,'Verweis Vertreter'!$A$2:$B$24,2,FALSE)</f>
        <v>Andreas Michels</v>
      </c>
      <c r="AB5542" s="12">
        <f t="shared" si="774"/>
        <v>6</v>
      </c>
      <c r="AC5542" s="12">
        <f t="shared" si="779"/>
        <v>759</v>
      </c>
      <c r="AD5542" s="12">
        <f t="shared" si="780"/>
        <v>765</v>
      </c>
      <c r="AE5542" s="12">
        <f t="shared" si="775"/>
        <v>4590</v>
      </c>
      <c r="AF5542" s="12">
        <f t="shared" si="776"/>
        <v>6</v>
      </c>
      <c r="AG5542" s="12">
        <f t="shared" si="777"/>
        <v>36</v>
      </c>
      <c r="AH5542" s="9">
        <f t="shared" si="781"/>
        <v>7.8431372549019607E-3</v>
      </c>
      <c r="AI5542" s="14">
        <f>VLOOKUP(E5542,'Verweis Faktor'!$A:$B,2,FALSE)</f>
        <v>1</v>
      </c>
      <c r="AJ5542" s="14"/>
      <c r="AK5542" s="14" t="str">
        <f>IF(AL5542="Ja","Versandkosten",VLOOKUP(E5542,'Verweis Belegart'!$A$2:$B$9,2,FALSE))</f>
        <v>Hardware</v>
      </c>
      <c r="AL5542" s="14" t="str">
        <f t="shared" si="782"/>
        <v>Nein</v>
      </c>
      <c r="AM5542" s="14" t="str">
        <f t="shared" si="778"/>
        <v>Positiv</v>
      </c>
    </row>
    <row r="5543" spans="1:39" ht="17.25" customHeight="1" x14ac:dyDescent="0.35">
      <c r="A5543" s="17">
        <v>14575043</v>
      </c>
      <c r="B5543" s="2" t="s">
        <v>2608</v>
      </c>
      <c r="C5543" s="1">
        <v>2025001</v>
      </c>
      <c r="D5543" s="1">
        <v>2001386</v>
      </c>
      <c r="E5543" s="2" t="s">
        <v>34</v>
      </c>
      <c r="F5543" s="2" t="s">
        <v>35</v>
      </c>
      <c r="G5543" s="2" t="s">
        <v>36</v>
      </c>
      <c r="H5543" s="2" t="s">
        <v>830</v>
      </c>
      <c r="I5543" s="2" t="s">
        <v>831</v>
      </c>
      <c r="J5543" s="2" t="s">
        <v>103</v>
      </c>
      <c r="K5543" s="2" t="s">
        <v>91</v>
      </c>
      <c r="L5543" s="2" t="s">
        <v>2546</v>
      </c>
      <c r="M5543" s="2" t="s">
        <v>2547</v>
      </c>
      <c r="N5543" s="2" t="s">
        <v>2548</v>
      </c>
      <c r="O5543" s="3">
        <v>2</v>
      </c>
      <c r="P5543" s="3">
        <v>585</v>
      </c>
      <c r="Q5543" s="3">
        <v>591</v>
      </c>
      <c r="R5543" s="3">
        <v>1182</v>
      </c>
      <c r="S5543" s="3">
        <v>6</v>
      </c>
      <c r="T5543" s="3">
        <v>12</v>
      </c>
      <c r="U5543" s="3">
        <v>1.01</v>
      </c>
      <c r="V5543" s="2" t="s">
        <v>835</v>
      </c>
      <c r="W5543" s="2" t="s">
        <v>836</v>
      </c>
      <c r="X5543" s="2" t="s">
        <v>699</v>
      </c>
      <c r="Y5543" s="19" t="str">
        <f>VLOOKUP(G5543,'Verweis Kd-Gruppe'!$A$2:$B$8,2,FALSE)</f>
        <v>GRK</v>
      </c>
      <c r="Z5543" s="19" t="str">
        <f>VLOOKUP(J5543,'Verweis Art-Gruppe'!$A$2:$B$15,2,FALSE)</f>
        <v>Geräte</v>
      </c>
      <c r="AA5543" s="19" t="str">
        <f>VLOOKUP(W5543,'Verweis Vertreter'!$A$2:$B$24,2,FALSE)</f>
        <v>Andreas Michels</v>
      </c>
      <c r="AB5543" s="12">
        <f t="shared" si="774"/>
        <v>2</v>
      </c>
      <c r="AC5543" s="12">
        <f t="shared" si="779"/>
        <v>585</v>
      </c>
      <c r="AD5543" s="12">
        <f t="shared" si="780"/>
        <v>591</v>
      </c>
      <c r="AE5543" s="12">
        <f t="shared" si="775"/>
        <v>1182</v>
      </c>
      <c r="AF5543" s="12">
        <f t="shared" si="776"/>
        <v>6</v>
      </c>
      <c r="AG5543" s="12">
        <f t="shared" si="777"/>
        <v>12</v>
      </c>
      <c r="AH5543" s="9">
        <f t="shared" si="781"/>
        <v>1.015228426395939E-2</v>
      </c>
      <c r="AI5543" s="14">
        <f>VLOOKUP(E5543,'Verweis Faktor'!$A:$B,2,FALSE)</f>
        <v>1</v>
      </c>
      <c r="AJ5543" s="14"/>
      <c r="AK5543" s="14" t="str">
        <f>IF(AL5543="Ja","Versandkosten",VLOOKUP(E5543,'Verweis Belegart'!$A$2:$B$9,2,FALSE))</f>
        <v>Hardware</v>
      </c>
      <c r="AL5543" s="14" t="str">
        <f t="shared" si="782"/>
        <v>Nein</v>
      </c>
      <c r="AM5543" s="14" t="str">
        <f t="shared" si="778"/>
        <v>Positiv</v>
      </c>
    </row>
    <row r="5544" spans="1:39" ht="17.25" customHeight="1" x14ac:dyDescent="0.35">
      <c r="A5544" s="17">
        <v>14575043</v>
      </c>
      <c r="B5544" s="2" t="s">
        <v>2608</v>
      </c>
      <c r="C5544" s="1">
        <v>2025001</v>
      </c>
      <c r="D5544" s="1">
        <v>2001386</v>
      </c>
      <c r="E5544" s="2" t="s">
        <v>34</v>
      </c>
      <c r="F5544" s="2" t="s">
        <v>35</v>
      </c>
      <c r="G5544" s="2" t="s">
        <v>36</v>
      </c>
      <c r="H5544" s="2" t="s">
        <v>830</v>
      </c>
      <c r="I5544" s="2" t="s">
        <v>831</v>
      </c>
      <c r="J5544" s="2" t="s">
        <v>304</v>
      </c>
      <c r="K5544" s="2" t="s">
        <v>95</v>
      </c>
      <c r="L5544" s="2" t="s">
        <v>1995</v>
      </c>
      <c r="M5544" s="2" t="s">
        <v>1996</v>
      </c>
      <c r="N5544" s="2" t="s">
        <v>1373</v>
      </c>
      <c r="O5544" s="3">
        <v>4</v>
      </c>
      <c r="P5544" s="3">
        <v>412.2636</v>
      </c>
      <c r="Q5544" s="3">
        <v>425</v>
      </c>
      <c r="R5544" s="3">
        <v>1700</v>
      </c>
      <c r="S5544" s="3">
        <v>12.7364</v>
      </c>
      <c r="T5544" s="3">
        <v>50.95</v>
      </c>
      <c r="U5544" s="3">
        <v>2.99</v>
      </c>
      <c r="V5544" s="2" t="s">
        <v>835</v>
      </c>
      <c r="W5544" s="2" t="s">
        <v>836</v>
      </c>
      <c r="X5544" s="2" t="s">
        <v>699</v>
      </c>
      <c r="Y5544" s="19" t="str">
        <f>VLOOKUP(G5544,'Verweis Kd-Gruppe'!$A$2:$B$8,2,FALSE)</f>
        <v>GRK</v>
      </c>
      <c r="Z5544" s="19" t="str">
        <f>VLOOKUP(J5544,'Verweis Art-Gruppe'!$A$2:$B$15,2,FALSE)</f>
        <v>Zubehör</v>
      </c>
      <c r="AA5544" s="19" t="str">
        <f>VLOOKUP(W5544,'Verweis Vertreter'!$A$2:$B$24,2,FALSE)</f>
        <v>Andreas Michels</v>
      </c>
      <c r="AB5544" s="12">
        <f t="shared" si="774"/>
        <v>4</v>
      </c>
      <c r="AC5544" s="12">
        <f t="shared" si="779"/>
        <v>412.2636</v>
      </c>
      <c r="AD5544" s="12">
        <f t="shared" si="780"/>
        <v>425</v>
      </c>
      <c r="AE5544" s="12">
        <f t="shared" si="775"/>
        <v>1700</v>
      </c>
      <c r="AF5544" s="12">
        <f t="shared" si="776"/>
        <v>12.7364</v>
      </c>
      <c r="AG5544" s="12">
        <f t="shared" si="777"/>
        <v>50.95</v>
      </c>
      <c r="AH5544" s="9">
        <f t="shared" si="781"/>
        <v>2.997058823529412E-2</v>
      </c>
      <c r="AI5544" s="14">
        <f>VLOOKUP(E5544,'Verweis Faktor'!$A:$B,2,FALSE)</f>
        <v>1</v>
      </c>
      <c r="AJ5544" s="14"/>
      <c r="AK5544" s="14" t="str">
        <f>IF(AL5544="Ja","Versandkosten",VLOOKUP(E5544,'Verweis Belegart'!$A$2:$B$9,2,FALSE))</f>
        <v>Hardware</v>
      </c>
      <c r="AL5544" s="14" t="str">
        <f t="shared" si="782"/>
        <v>Nein</v>
      </c>
      <c r="AM5544" s="14" t="str">
        <f t="shared" si="778"/>
        <v>Positiv</v>
      </c>
    </row>
    <row r="5545" spans="1:39" ht="17.25" customHeight="1" x14ac:dyDescent="0.35">
      <c r="A5545" s="17">
        <v>14575043</v>
      </c>
      <c r="B5545" s="2" t="s">
        <v>2608</v>
      </c>
      <c r="C5545" s="1">
        <v>2025001</v>
      </c>
      <c r="D5545" s="1">
        <v>2001386</v>
      </c>
      <c r="E5545" s="2" t="s">
        <v>34</v>
      </c>
      <c r="F5545" s="2" t="s">
        <v>35</v>
      </c>
      <c r="G5545" s="2" t="s">
        <v>36</v>
      </c>
      <c r="H5545" s="2" t="s">
        <v>830</v>
      </c>
      <c r="I5545" s="2" t="s">
        <v>831</v>
      </c>
      <c r="J5545" s="2" t="s">
        <v>304</v>
      </c>
      <c r="K5545" s="2" t="s">
        <v>99</v>
      </c>
      <c r="L5545" s="2" t="s">
        <v>1371</v>
      </c>
      <c r="M5545" s="2" t="s">
        <v>1372</v>
      </c>
      <c r="N5545" s="2" t="s">
        <v>1373</v>
      </c>
      <c r="O5545" s="3">
        <v>4</v>
      </c>
      <c r="P5545" s="3">
        <v>414.06549999999999</v>
      </c>
      <c r="Q5545" s="3">
        <v>489</v>
      </c>
      <c r="R5545" s="3">
        <v>1956</v>
      </c>
      <c r="S5545" s="3">
        <v>74.9345</v>
      </c>
      <c r="T5545" s="3">
        <v>299.74</v>
      </c>
      <c r="U5545" s="3">
        <v>15.32</v>
      </c>
      <c r="V5545" s="2" t="s">
        <v>835</v>
      </c>
      <c r="W5545" s="2" t="s">
        <v>836</v>
      </c>
      <c r="X5545" s="2" t="s">
        <v>699</v>
      </c>
      <c r="Y5545" s="19" t="str">
        <f>VLOOKUP(G5545,'Verweis Kd-Gruppe'!$A$2:$B$8,2,FALSE)</f>
        <v>GRK</v>
      </c>
      <c r="Z5545" s="19" t="str">
        <f>VLOOKUP(J5545,'Verweis Art-Gruppe'!$A$2:$B$15,2,FALSE)</f>
        <v>Zubehör</v>
      </c>
      <c r="AA5545" s="19" t="str">
        <f>VLOOKUP(W5545,'Verweis Vertreter'!$A$2:$B$24,2,FALSE)</f>
        <v>Andreas Michels</v>
      </c>
      <c r="AB5545" s="12">
        <f t="shared" si="774"/>
        <v>4</v>
      </c>
      <c r="AC5545" s="12">
        <f t="shared" si="779"/>
        <v>414.06549999999999</v>
      </c>
      <c r="AD5545" s="12">
        <f t="shared" si="780"/>
        <v>489</v>
      </c>
      <c r="AE5545" s="12">
        <f t="shared" si="775"/>
        <v>1956</v>
      </c>
      <c r="AF5545" s="12">
        <f t="shared" si="776"/>
        <v>74.9345</v>
      </c>
      <c r="AG5545" s="12">
        <f t="shared" si="777"/>
        <v>299.74</v>
      </c>
      <c r="AH5545" s="9">
        <f t="shared" si="781"/>
        <v>0.15324130879345604</v>
      </c>
      <c r="AI5545" s="14">
        <f>VLOOKUP(E5545,'Verweis Faktor'!$A:$B,2,FALSE)</f>
        <v>1</v>
      </c>
      <c r="AJ5545" s="14"/>
      <c r="AK5545" s="14" t="str">
        <f>IF(AL5545="Ja","Versandkosten",VLOOKUP(E5545,'Verweis Belegart'!$A$2:$B$9,2,FALSE))</f>
        <v>Hardware</v>
      </c>
      <c r="AL5545" s="14" t="str">
        <f t="shared" si="782"/>
        <v>Nein</v>
      </c>
      <c r="AM5545" s="14" t="str">
        <f t="shared" si="778"/>
        <v>Positiv</v>
      </c>
    </row>
    <row r="5546" spans="1:39" ht="17.25" customHeight="1" x14ac:dyDescent="0.35">
      <c r="A5546" s="17">
        <v>14575013</v>
      </c>
      <c r="B5546" s="2" t="s">
        <v>2608</v>
      </c>
      <c r="C5546" s="1">
        <v>2025001</v>
      </c>
      <c r="D5546" s="1">
        <v>2001387</v>
      </c>
      <c r="E5546" s="2" t="s">
        <v>34</v>
      </c>
      <c r="F5546" s="2" t="s">
        <v>142</v>
      </c>
      <c r="G5546" s="2" t="s">
        <v>66</v>
      </c>
      <c r="H5546" s="2" t="s">
        <v>1680</v>
      </c>
      <c r="I5546" s="2" t="s">
        <v>1681</v>
      </c>
      <c r="J5546" s="2" t="s">
        <v>103</v>
      </c>
      <c r="K5546" s="2" t="s">
        <v>28</v>
      </c>
      <c r="L5546" s="2" t="s">
        <v>1008</v>
      </c>
      <c r="M5546" s="2" t="s">
        <v>1009</v>
      </c>
      <c r="N5546" s="2" t="s">
        <v>262</v>
      </c>
      <c r="O5546" s="3">
        <v>3</v>
      </c>
      <c r="P5546" s="3">
        <v>991.36839999999995</v>
      </c>
      <c r="Q5546" s="3">
        <v>1019</v>
      </c>
      <c r="R5546" s="3">
        <v>3057</v>
      </c>
      <c r="S5546" s="3">
        <v>27.631599999999999</v>
      </c>
      <c r="T5546" s="3">
        <v>82.89</v>
      </c>
      <c r="U5546" s="3">
        <v>2.71</v>
      </c>
      <c r="V5546" s="2" t="s">
        <v>855</v>
      </c>
      <c r="W5546" s="2" t="s">
        <v>856</v>
      </c>
      <c r="X5546" s="2" t="s">
        <v>72</v>
      </c>
      <c r="Y5546" s="19" t="str">
        <f>VLOOKUP(G5546,'Verweis Kd-Gruppe'!$A$2:$B$8,2,FALSE)</f>
        <v>EXP</v>
      </c>
      <c r="Z5546" s="19" t="str">
        <f>VLOOKUP(J5546,'Verweis Art-Gruppe'!$A$2:$B$15,2,FALSE)</f>
        <v>Geräte</v>
      </c>
      <c r="AA5546" s="19" t="str">
        <f>VLOOKUP(W5546,'Verweis Vertreter'!$A$2:$B$24,2,FALSE)</f>
        <v>Chahid Drimani</v>
      </c>
      <c r="AB5546" s="12">
        <f t="shared" si="774"/>
        <v>3</v>
      </c>
      <c r="AC5546" s="12">
        <f t="shared" si="779"/>
        <v>991.36839999999995</v>
      </c>
      <c r="AD5546" s="12">
        <f t="shared" si="780"/>
        <v>1019</v>
      </c>
      <c r="AE5546" s="12">
        <f t="shared" si="775"/>
        <v>3057</v>
      </c>
      <c r="AF5546" s="12">
        <f t="shared" si="776"/>
        <v>27.631599999999999</v>
      </c>
      <c r="AG5546" s="12">
        <f t="shared" si="777"/>
        <v>82.89</v>
      </c>
      <c r="AH5546" s="9">
        <f t="shared" si="781"/>
        <v>2.7114818449460256E-2</v>
      </c>
      <c r="AI5546" s="14">
        <f>VLOOKUP(E5546,'Verweis Faktor'!$A:$B,2,FALSE)</f>
        <v>1</v>
      </c>
      <c r="AJ5546" s="14"/>
      <c r="AK5546" s="14" t="str">
        <f>IF(AL5546="Ja","Versandkosten",VLOOKUP(E5546,'Verweis Belegart'!$A$2:$B$9,2,FALSE))</f>
        <v>Hardware</v>
      </c>
      <c r="AL5546" s="14" t="str">
        <f t="shared" si="782"/>
        <v>Nein</v>
      </c>
      <c r="AM5546" s="14" t="str">
        <f t="shared" si="778"/>
        <v>Positiv</v>
      </c>
    </row>
    <row r="5547" spans="1:39" ht="17.25" customHeight="1" x14ac:dyDescent="0.35">
      <c r="A5547" s="17">
        <v>14575013</v>
      </c>
      <c r="B5547" s="2" t="s">
        <v>2608</v>
      </c>
      <c r="C5547" s="1">
        <v>2025001</v>
      </c>
      <c r="D5547" s="1">
        <v>2001387</v>
      </c>
      <c r="E5547" s="2" t="s">
        <v>34</v>
      </c>
      <c r="F5547" s="2" t="s">
        <v>142</v>
      </c>
      <c r="G5547" s="2" t="s">
        <v>66</v>
      </c>
      <c r="H5547" s="2" t="s">
        <v>1680</v>
      </c>
      <c r="I5547" s="2" t="s">
        <v>1681</v>
      </c>
      <c r="J5547" s="2" t="s">
        <v>103</v>
      </c>
      <c r="K5547" s="2" t="s">
        <v>45</v>
      </c>
      <c r="L5547" s="2" t="s">
        <v>2443</v>
      </c>
      <c r="M5547" s="2" t="s">
        <v>2444</v>
      </c>
      <c r="N5547" s="2" t="s">
        <v>58</v>
      </c>
      <c r="O5547" s="3">
        <v>5</v>
      </c>
      <c r="P5547" s="3">
        <v>610</v>
      </c>
      <c r="Q5547" s="3">
        <v>626</v>
      </c>
      <c r="R5547" s="3">
        <v>3130</v>
      </c>
      <c r="S5547" s="3">
        <v>16</v>
      </c>
      <c r="T5547" s="3">
        <v>80</v>
      </c>
      <c r="U5547" s="3">
        <v>2.5499999999999998</v>
      </c>
      <c r="V5547" s="2" t="s">
        <v>855</v>
      </c>
      <c r="W5547" s="2" t="s">
        <v>856</v>
      </c>
      <c r="X5547" s="2" t="s">
        <v>72</v>
      </c>
      <c r="Y5547" s="19" t="str">
        <f>VLOOKUP(G5547,'Verweis Kd-Gruppe'!$A$2:$B$8,2,FALSE)</f>
        <v>EXP</v>
      </c>
      <c r="Z5547" s="19" t="str">
        <f>VLOOKUP(J5547,'Verweis Art-Gruppe'!$A$2:$B$15,2,FALSE)</f>
        <v>Geräte</v>
      </c>
      <c r="AA5547" s="19" t="str">
        <f>VLOOKUP(W5547,'Verweis Vertreter'!$A$2:$B$24,2,FALSE)</f>
        <v>Chahid Drimani</v>
      </c>
      <c r="AB5547" s="12">
        <f t="shared" si="774"/>
        <v>5</v>
      </c>
      <c r="AC5547" s="12">
        <f t="shared" si="779"/>
        <v>610</v>
      </c>
      <c r="AD5547" s="12">
        <f t="shared" si="780"/>
        <v>626</v>
      </c>
      <c r="AE5547" s="12">
        <f t="shared" si="775"/>
        <v>3130</v>
      </c>
      <c r="AF5547" s="12">
        <f t="shared" si="776"/>
        <v>16</v>
      </c>
      <c r="AG5547" s="12">
        <f t="shared" si="777"/>
        <v>80</v>
      </c>
      <c r="AH5547" s="9">
        <f t="shared" si="781"/>
        <v>2.5559105431309903E-2</v>
      </c>
      <c r="AI5547" s="14">
        <f>VLOOKUP(E5547,'Verweis Faktor'!$A:$B,2,FALSE)</f>
        <v>1</v>
      </c>
      <c r="AJ5547" s="14"/>
      <c r="AK5547" s="14" t="str">
        <f>IF(AL5547="Ja","Versandkosten",VLOOKUP(E5547,'Verweis Belegart'!$A$2:$B$9,2,FALSE))</f>
        <v>Hardware</v>
      </c>
      <c r="AL5547" s="14" t="str">
        <f t="shared" si="782"/>
        <v>Nein</v>
      </c>
      <c r="AM5547" s="14" t="str">
        <f t="shared" si="778"/>
        <v>Positiv</v>
      </c>
    </row>
    <row r="5548" spans="1:39" ht="17.25" customHeight="1" x14ac:dyDescent="0.35">
      <c r="A5548" s="17">
        <v>14575013</v>
      </c>
      <c r="B5548" s="2" t="s">
        <v>2608</v>
      </c>
      <c r="C5548" s="1">
        <v>2025001</v>
      </c>
      <c r="D5548" s="1">
        <v>2001387</v>
      </c>
      <c r="E5548" s="2" t="s">
        <v>34</v>
      </c>
      <c r="F5548" s="2" t="s">
        <v>142</v>
      </c>
      <c r="G5548" s="2" t="s">
        <v>66</v>
      </c>
      <c r="H5548" s="2" t="s">
        <v>1680</v>
      </c>
      <c r="I5548" s="2" t="s">
        <v>1681</v>
      </c>
      <c r="J5548" s="2" t="s">
        <v>103</v>
      </c>
      <c r="K5548" s="2" t="s">
        <v>49</v>
      </c>
      <c r="L5548" s="2" t="s">
        <v>1303</v>
      </c>
      <c r="M5548" s="2" t="s">
        <v>1304</v>
      </c>
      <c r="N5548" s="2" t="s">
        <v>274</v>
      </c>
      <c r="O5548" s="3">
        <v>10</v>
      </c>
      <c r="P5548" s="3">
        <v>1082.0512000000001</v>
      </c>
      <c r="Q5548" s="3">
        <v>1112</v>
      </c>
      <c r="R5548" s="3">
        <v>11120</v>
      </c>
      <c r="S5548" s="3">
        <v>29.948799999999999</v>
      </c>
      <c r="T5548" s="3">
        <v>299.49</v>
      </c>
      <c r="U5548" s="3">
        <v>2.69</v>
      </c>
      <c r="V5548" s="2" t="s">
        <v>855</v>
      </c>
      <c r="W5548" s="2" t="s">
        <v>856</v>
      </c>
      <c r="X5548" s="2" t="s">
        <v>72</v>
      </c>
      <c r="Y5548" s="19" t="str">
        <f>VLOOKUP(G5548,'Verweis Kd-Gruppe'!$A$2:$B$8,2,FALSE)</f>
        <v>EXP</v>
      </c>
      <c r="Z5548" s="19" t="str">
        <f>VLOOKUP(J5548,'Verweis Art-Gruppe'!$A$2:$B$15,2,FALSE)</f>
        <v>Geräte</v>
      </c>
      <c r="AA5548" s="19" t="str">
        <f>VLOOKUP(W5548,'Verweis Vertreter'!$A$2:$B$24,2,FALSE)</f>
        <v>Chahid Drimani</v>
      </c>
      <c r="AB5548" s="12">
        <f t="shared" si="774"/>
        <v>10</v>
      </c>
      <c r="AC5548" s="12">
        <f t="shared" si="779"/>
        <v>1082.0512000000001</v>
      </c>
      <c r="AD5548" s="12">
        <f t="shared" si="780"/>
        <v>1112</v>
      </c>
      <c r="AE5548" s="12">
        <f t="shared" si="775"/>
        <v>11120</v>
      </c>
      <c r="AF5548" s="12">
        <f t="shared" si="776"/>
        <v>29.948799999999999</v>
      </c>
      <c r="AG5548" s="12">
        <f t="shared" si="777"/>
        <v>299.49</v>
      </c>
      <c r="AH5548" s="9">
        <f t="shared" si="781"/>
        <v>2.6932553956834533E-2</v>
      </c>
      <c r="AI5548" s="14">
        <f>VLOOKUP(E5548,'Verweis Faktor'!$A:$B,2,FALSE)</f>
        <v>1</v>
      </c>
      <c r="AJ5548" s="14"/>
      <c r="AK5548" s="14" t="str">
        <f>IF(AL5548="Ja","Versandkosten",VLOOKUP(E5548,'Verweis Belegart'!$A$2:$B$9,2,FALSE))</f>
        <v>Hardware</v>
      </c>
      <c r="AL5548" s="14" t="str">
        <f t="shared" si="782"/>
        <v>Nein</v>
      </c>
      <c r="AM5548" s="14" t="str">
        <f t="shared" si="778"/>
        <v>Positiv</v>
      </c>
    </row>
    <row r="5549" spans="1:39" ht="17.25" customHeight="1" x14ac:dyDescent="0.35">
      <c r="A5549" s="17">
        <v>14575013</v>
      </c>
      <c r="B5549" s="2" t="s">
        <v>2608</v>
      </c>
      <c r="C5549" s="1">
        <v>2025001</v>
      </c>
      <c r="D5549" s="1">
        <v>2001387</v>
      </c>
      <c r="E5549" s="2" t="s">
        <v>34</v>
      </c>
      <c r="F5549" s="2" t="s">
        <v>142</v>
      </c>
      <c r="G5549" s="2" t="s">
        <v>66</v>
      </c>
      <c r="H5549" s="2" t="s">
        <v>1680</v>
      </c>
      <c r="I5549" s="2" t="s">
        <v>1681</v>
      </c>
      <c r="J5549" s="2" t="s">
        <v>103</v>
      </c>
      <c r="K5549" s="2" t="s">
        <v>79</v>
      </c>
      <c r="L5549" s="2" t="s">
        <v>2449</v>
      </c>
      <c r="M5549" s="2" t="s">
        <v>2450</v>
      </c>
      <c r="N5549" s="2" t="s">
        <v>58</v>
      </c>
      <c r="O5549" s="3">
        <v>5</v>
      </c>
      <c r="P5549" s="3">
        <v>610</v>
      </c>
      <c r="Q5549" s="3">
        <v>626</v>
      </c>
      <c r="R5549" s="3">
        <v>3130</v>
      </c>
      <c r="S5549" s="3">
        <v>16</v>
      </c>
      <c r="T5549" s="3">
        <v>80</v>
      </c>
      <c r="U5549" s="3">
        <v>2.5499999999999998</v>
      </c>
      <c r="V5549" s="2" t="s">
        <v>855</v>
      </c>
      <c r="W5549" s="2" t="s">
        <v>856</v>
      </c>
      <c r="X5549" s="2" t="s">
        <v>72</v>
      </c>
      <c r="Y5549" s="19" t="str">
        <f>VLOOKUP(G5549,'Verweis Kd-Gruppe'!$A$2:$B$8,2,FALSE)</f>
        <v>EXP</v>
      </c>
      <c r="Z5549" s="19" t="str">
        <f>VLOOKUP(J5549,'Verweis Art-Gruppe'!$A$2:$B$15,2,FALSE)</f>
        <v>Geräte</v>
      </c>
      <c r="AA5549" s="19" t="str">
        <f>VLOOKUP(W5549,'Verweis Vertreter'!$A$2:$B$24,2,FALSE)</f>
        <v>Chahid Drimani</v>
      </c>
      <c r="AB5549" s="12">
        <f t="shared" si="774"/>
        <v>5</v>
      </c>
      <c r="AC5549" s="12">
        <f t="shared" si="779"/>
        <v>610</v>
      </c>
      <c r="AD5549" s="12">
        <f t="shared" si="780"/>
        <v>626</v>
      </c>
      <c r="AE5549" s="12">
        <f t="shared" si="775"/>
        <v>3130</v>
      </c>
      <c r="AF5549" s="12">
        <f t="shared" si="776"/>
        <v>16</v>
      </c>
      <c r="AG5549" s="12">
        <f t="shared" si="777"/>
        <v>80</v>
      </c>
      <c r="AH5549" s="9">
        <f t="shared" si="781"/>
        <v>2.5559105431309903E-2</v>
      </c>
      <c r="AI5549" s="14">
        <f>VLOOKUP(E5549,'Verweis Faktor'!$A:$B,2,FALSE)</f>
        <v>1</v>
      </c>
      <c r="AJ5549" s="14"/>
      <c r="AK5549" s="14" t="str">
        <f>IF(AL5549="Ja","Versandkosten",VLOOKUP(E5549,'Verweis Belegart'!$A$2:$B$9,2,FALSE))</f>
        <v>Hardware</v>
      </c>
      <c r="AL5549" s="14" t="str">
        <f t="shared" si="782"/>
        <v>Nein</v>
      </c>
      <c r="AM5549" s="14" t="str">
        <f t="shared" si="778"/>
        <v>Positiv</v>
      </c>
    </row>
    <row r="5550" spans="1:39" ht="17.25" customHeight="1" x14ac:dyDescent="0.35">
      <c r="A5550" s="17">
        <v>14575013</v>
      </c>
      <c r="B5550" s="2" t="s">
        <v>2608</v>
      </c>
      <c r="C5550" s="1">
        <v>2025001</v>
      </c>
      <c r="D5550" s="1">
        <v>2001387</v>
      </c>
      <c r="E5550" s="2" t="s">
        <v>34</v>
      </c>
      <c r="F5550" s="2" t="s">
        <v>142</v>
      </c>
      <c r="G5550" s="2" t="s">
        <v>66</v>
      </c>
      <c r="H5550" s="2" t="s">
        <v>1680</v>
      </c>
      <c r="I5550" s="2" t="s">
        <v>1681</v>
      </c>
      <c r="J5550" s="2" t="s">
        <v>103</v>
      </c>
      <c r="K5550" s="2" t="s">
        <v>83</v>
      </c>
      <c r="L5550" s="2" t="s">
        <v>714</v>
      </c>
      <c r="M5550" s="2" t="s">
        <v>715</v>
      </c>
      <c r="N5550" s="2" t="s">
        <v>274</v>
      </c>
      <c r="O5550" s="3">
        <v>5</v>
      </c>
      <c r="P5550" s="3">
        <v>1101.0044</v>
      </c>
      <c r="Q5550" s="3">
        <v>1104</v>
      </c>
      <c r="R5550" s="3">
        <v>5520</v>
      </c>
      <c r="S5550" s="3">
        <v>2.9956</v>
      </c>
      <c r="T5550" s="3">
        <v>14.98</v>
      </c>
      <c r="U5550" s="3">
        <v>0.27</v>
      </c>
      <c r="V5550" s="2" t="s">
        <v>855</v>
      </c>
      <c r="W5550" s="2" t="s">
        <v>856</v>
      </c>
      <c r="X5550" s="2" t="s">
        <v>72</v>
      </c>
      <c r="Y5550" s="19" t="str">
        <f>VLOOKUP(G5550,'Verweis Kd-Gruppe'!$A$2:$B$8,2,FALSE)</f>
        <v>EXP</v>
      </c>
      <c r="Z5550" s="19" t="str">
        <f>VLOOKUP(J5550,'Verweis Art-Gruppe'!$A$2:$B$15,2,FALSE)</f>
        <v>Geräte</v>
      </c>
      <c r="AA5550" s="19" t="str">
        <f>VLOOKUP(W5550,'Verweis Vertreter'!$A$2:$B$24,2,FALSE)</f>
        <v>Chahid Drimani</v>
      </c>
      <c r="AB5550" s="12">
        <f t="shared" si="774"/>
        <v>5</v>
      </c>
      <c r="AC5550" s="12">
        <f t="shared" si="779"/>
        <v>1101.0044</v>
      </c>
      <c r="AD5550" s="12">
        <f t="shared" si="780"/>
        <v>1104</v>
      </c>
      <c r="AE5550" s="12">
        <f t="shared" si="775"/>
        <v>5520</v>
      </c>
      <c r="AF5550" s="12">
        <f t="shared" si="776"/>
        <v>2.9956</v>
      </c>
      <c r="AG5550" s="12">
        <f t="shared" si="777"/>
        <v>14.98</v>
      </c>
      <c r="AH5550" s="9">
        <f t="shared" si="781"/>
        <v>2.7137681159420291E-3</v>
      </c>
      <c r="AI5550" s="14">
        <f>VLOOKUP(E5550,'Verweis Faktor'!$A:$B,2,FALSE)</f>
        <v>1</v>
      </c>
      <c r="AJ5550" s="14"/>
      <c r="AK5550" s="14" t="str">
        <f>IF(AL5550="Ja","Versandkosten",VLOOKUP(E5550,'Verweis Belegart'!$A$2:$B$9,2,FALSE))</f>
        <v>Hardware</v>
      </c>
      <c r="AL5550" s="14" t="str">
        <f t="shared" si="782"/>
        <v>Nein</v>
      </c>
      <c r="AM5550" s="14" t="str">
        <f t="shared" si="778"/>
        <v>Positiv</v>
      </c>
    </row>
    <row r="5551" spans="1:39" ht="17.25" customHeight="1" x14ac:dyDescent="0.35">
      <c r="A5551" s="17">
        <v>14575013</v>
      </c>
      <c r="B5551" s="2" t="s">
        <v>2608</v>
      </c>
      <c r="C5551" s="1">
        <v>2025001</v>
      </c>
      <c r="D5551" s="1">
        <v>2001387</v>
      </c>
      <c r="E5551" s="2" t="s">
        <v>34</v>
      </c>
      <c r="F5551" s="2" t="s">
        <v>142</v>
      </c>
      <c r="G5551" s="2" t="s">
        <v>66</v>
      </c>
      <c r="H5551" s="2" t="s">
        <v>1680</v>
      </c>
      <c r="I5551" s="2" t="s">
        <v>1681</v>
      </c>
      <c r="J5551" s="2" t="s">
        <v>103</v>
      </c>
      <c r="K5551" s="2" t="s">
        <v>87</v>
      </c>
      <c r="L5551" s="2" t="s">
        <v>272</v>
      </c>
      <c r="M5551" s="2" t="s">
        <v>273</v>
      </c>
      <c r="N5551" s="2" t="s">
        <v>274</v>
      </c>
      <c r="O5551" s="3">
        <v>10</v>
      </c>
      <c r="P5551" s="3">
        <v>1065.5192</v>
      </c>
      <c r="Q5551" s="3">
        <v>1104</v>
      </c>
      <c r="R5551" s="3">
        <v>11040</v>
      </c>
      <c r="S5551" s="3">
        <v>38.480800000000002</v>
      </c>
      <c r="T5551" s="3">
        <v>384.81</v>
      </c>
      <c r="U5551" s="3">
        <v>3.48</v>
      </c>
      <c r="V5551" s="2" t="s">
        <v>855</v>
      </c>
      <c r="W5551" s="2" t="s">
        <v>856</v>
      </c>
      <c r="X5551" s="2" t="s">
        <v>72</v>
      </c>
      <c r="Y5551" s="19" t="str">
        <f>VLOOKUP(G5551,'Verweis Kd-Gruppe'!$A$2:$B$8,2,FALSE)</f>
        <v>EXP</v>
      </c>
      <c r="Z5551" s="19" t="str">
        <f>VLOOKUP(J5551,'Verweis Art-Gruppe'!$A$2:$B$15,2,FALSE)</f>
        <v>Geräte</v>
      </c>
      <c r="AA5551" s="19" t="str">
        <f>VLOOKUP(W5551,'Verweis Vertreter'!$A$2:$B$24,2,FALSE)</f>
        <v>Chahid Drimani</v>
      </c>
      <c r="AB5551" s="12">
        <f t="shared" si="774"/>
        <v>10</v>
      </c>
      <c r="AC5551" s="12">
        <f t="shared" si="779"/>
        <v>1065.5192</v>
      </c>
      <c r="AD5551" s="12">
        <f t="shared" si="780"/>
        <v>1104</v>
      </c>
      <c r="AE5551" s="12">
        <f t="shared" si="775"/>
        <v>11040</v>
      </c>
      <c r="AF5551" s="12">
        <f t="shared" si="776"/>
        <v>38.480800000000002</v>
      </c>
      <c r="AG5551" s="12">
        <f t="shared" si="777"/>
        <v>384.81</v>
      </c>
      <c r="AH5551" s="9">
        <f t="shared" si="781"/>
        <v>3.4855978260869565E-2</v>
      </c>
      <c r="AI5551" s="14">
        <f>VLOOKUP(E5551,'Verweis Faktor'!$A:$B,2,FALSE)</f>
        <v>1</v>
      </c>
      <c r="AJ5551" s="14"/>
      <c r="AK5551" s="14" t="str">
        <f>IF(AL5551="Ja","Versandkosten",VLOOKUP(E5551,'Verweis Belegart'!$A$2:$B$9,2,FALSE))</f>
        <v>Hardware</v>
      </c>
      <c r="AL5551" s="14" t="str">
        <f t="shared" si="782"/>
        <v>Nein</v>
      </c>
      <c r="AM5551" s="14" t="str">
        <f t="shared" si="778"/>
        <v>Positiv</v>
      </c>
    </row>
    <row r="5552" spans="1:39" ht="17.25" customHeight="1" x14ac:dyDescent="0.35">
      <c r="A5552" s="17">
        <v>14575013</v>
      </c>
      <c r="B5552" s="2" t="s">
        <v>2608</v>
      </c>
      <c r="C5552" s="1">
        <v>2025001</v>
      </c>
      <c r="D5552" s="1">
        <v>2001387</v>
      </c>
      <c r="E5552" s="2" t="s">
        <v>34</v>
      </c>
      <c r="F5552" s="2" t="s">
        <v>142</v>
      </c>
      <c r="G5552" s="2" t="s">
        <v>66</v>
      </c>
      <c r="H5552" s="2" t="s">
        <v>1680</v>
      </c>
      <c r="I5552" s="2" t="s">
        <v>1681</v>
      </c>
      <c r="J5552" s="2" t="s">
        <v>103</v>
      </c>
      <c r="K5552" s="2" t="s">
        <v>91</v>
      </c>
      <c r="L5552" s="2" t="s">
        <v>754</v>
      </c>
      <c r="M5552" s="2" t="s">
        <v>755</v>
      </c>
      <c r="N5552" s="2" t="s">
        <v>268</v>
      </c>
      <c r="O5552" s="3">
        <v>2</v>
      </c>
      <c r="P5552" s="3">
        <v>1207</v>
      </c>
      <c r="Q5552" s="3">
        <v>1295</v>
      </c>
      <c r="R5552" s="3">
        <v>2590</v>
      </c>
      <c r="S5552" s="3">
        <v>88</v>
      </c>
      <c r="T5552" s="3">
        <v>176</v>
      </c>
      <c r="U5552" s="3">
        <v>6.79</v>
      </c>
      <c r="V5552" s="2" t="s">
        <v>855</v>
      </c>
      <c r="W5552" s="2" t="s">
        <v>856</v>
      </c>
      <c r="X5552" s="2" t="s">
        <v>72</v>
      </c>
      <c r="Y5552" s="19" t="str">
        <f>VLOOKUP(G5552,'Verweis Kd-Gruppe'!$A$2:$B$8,2,FALSE)</f>
        <v>EXP</v>
      </c>
      <c r="Z5552" s="19" t="str">
        <f>VLOOKUP(J5552,'Verweis Art-Gruppe'!$A$2:$B$15,2,FALSE)</f>
        <v>Geräte</v>
      </c>
      <c r="AA5552" s="19" t="str">
        <f>VLOOKUP(W5552,'Verweis Vertreter'!$A$2:$B$24,2,FALSE)</f>
        <v>Chahid Drimani</v>
      </c>
      <c r="AB5552" s="12">
        <f t="shared" si="774"/>
        <v>2</v>
      </c>
      <c r="AC5552" s="12">
        <f t="shared" si="779"/>
        <v>1207</v>
      </c>
      <c r="AD5552" s="12">
        <f t="shared" si="780"/>
        <v>1295</v>
      </c>
      <c r="AE5552" s="12">
        <f t="shared" si="775"/>
        <v>2590</v>
      </c>
      <c r="AF5552" s="12">
        <f t="shared" si="776"/>
        <v>88</v>
      </c>
      <c r="AG5552" s="12">
        <f t="shared" si="777"/>
        <v>176</v>
      </c>
      <c r="AH5552" s="9">
        <f t="shared" si="781"/>
        <v>6.7953667953667959E-2</v>
      </c>
      <c r="AI5552" s="14">
        <f>VLOOKUP(E5552,'Verweis Faktor'!$A:$B,2,FALSE)</f>
        <v>1</v>
      </c>
      <c r="AJ5552" s="14"/>
      <c r="AK5552" s="14" t="str">
        <f>IF(AL5552="Ja","Versandkosten",VLOOKUP(E5552,'Verweis Belegart'!$A$2:$B$9,2,FALSE))</f>
        <v>Hardware</v>
      </c>
      <c r="AL5552" s="14" t="str">
        <f t="shared" si="782"/>
        <v>Nein</v>
      </c>
      <c r="AM5552" s="14" t="str">
        <f t="shared" si="778"/>
        <v>Positiv</v>
      </c>
    </row>
    <row r="5553" spans="1:39" ht="17.25" customHeight="1" x14ac:dyDescent="0.35">
      <c r="A5553" s="17">
        <v>14575013</v>
      </c>
      <c r="B5553" s="2" t="s">
        <v>2608</v>
      </c>
      <c r="C5553" s="1">
        <v>2025001</v>
      </c>
      <c r="D5553" s="1">
        <v>2001387</v>
      </c>
      <c r="E5553" s="2" t="s">
        <v>34</v>
      </c>
      <c r="F5553" s="2" t="s">
        <v>142</v>
      </c>
      <c r="G5553" s="2" t="s">
        <v>66</v>
      </c>
      <c r="H5553" s="2" t="s">
        <v>1680</v>
      </c>
      <c r="I5553" s="2" t="s">
        <v>1681</v>
      </c>
      <c r="J5553" s="2" t="s">
        <v>103</v>
      </c>
      <c r="K5553" s="2" t="s">
        <v>95</v>
      </c>
      <c r="L5553" s="2" t="s">
        <v>1381</v>
      </c>
      <c r="M5553" s="2" t="s">
        <v>1382</v>
      </c>
      <c r="N5553" s="2" t="s">
        <v>292</v>
      </c>
      <c r="O5553" s="3">
        <v>15</v>
      </c>
      <c r="P5553" s="3">
        <v>890.04939999999999</v>
      </c>
      <c r="Q5553" s="3">
        <v>904</v>
      </c>
      <c r="R5553" s="3">
        <v>13560</v>
      </c>
      <c r="S5553" s="3">
        <v>13.9506</v>
      </c>
      <c r="T5553" s="3">
        <v>209.26</v>
      </c>
      <c r="U5553" s="3">
        <v>1.54</v>
      </c>
      <c r="V5553" s="2" t="s">
        <v>855</v>
      </c>
      <c r="W5553" s="2" t="s">
        <v>856</v>
      </c>
      <c r="X5553" s="2" t="s">
        <v>72</v>
      </c>
      <c r="Y5553" s="19" t="str">
        <f>VLOOKUP(G5553,'Verweis Kd-Gruppe'!$A$2:$B$8,2,FALSE)</f>
        <v>EXP</v>
      </c>
      <c r="Z5553" s="19" t="str">
        <f>VLOOKUP(J5553,'Verweis Art-Gruppe'!$A$2:$B$15,2,FALSE)</f>
        <v>Geräte</v>
      </c>
      <c r="AA5553" s="19" t="str">
        <f>VLOOKUP(W5553,'Verweis Vertreter'!$A$2:$B$24,2,FALSE)</f>
        <v>Chahid Drimani</v>
      </c>
      <c r="AB5553" s="12">
        <f t="shared" si="774"/>
        <v>15</v>
      </c>
      <c r="AC5553" s="12">
        <f t="shared" si="779"/>
        <v>890.04939999999999</v>
      </c>
      <c r="AD5553" s="12">
        <f t="shared" si="780"/>
        <v>904</v>
      </c>
      <c r="AE5553" s="12">
        <f t="shared" si="775"/>
        <v>13560</v>
      </c>
      <c r="AF5553" s="12">
        <f t="shared" si="776"/>
        <v>13.9506</v>
      </c>
      <c r="AG5553" s="12">
        <f t="shared" si="777"/>
        <v>209.26</v>
      </c>
      <c r="AH5553" s="9">
        <f t="shared" si="781"/>
        <v>1.5432153392330382E-2</v>
      </c>
      <c r="AI5553" s="14">
        <f>VLOOKUP(E5553,'Verweis Faktor'!$A:$B,2,FALSE)</f>
        <v>1</v>
      </c>
      <c r="AJ5553" s="14"/>
      <c r="AK5553" s="14" t="str">
        <f>IF(AL5553="Ja","Versandkosten",VLOOKUP(E5553,'Verweis Belegart'!$A$2:$B$9,2,FALSE))</f>
        <v>Hardware</v>
      </c>
      <c r="AL5553" s="14" t="str">
        <f t="shared" si="782"/>
        <v>Nein</v>
      </c>
      <c r="AM5553" s="14" t="str">
        <f t="shared" si="778"/>
        <v>Positiv</v>
      </c>
    </row>
    <row r="5554" spans="1:39" ht="17.25" customHeight="1" x14ac:dyDescent="0.35">
      <c r="A5554" s="17">
        <v>14575013</v>
      </c>
      <c r="B5554" s="2" t="s">
        <v>2608</v>
      </c>
      <c r="C5554" s="1">
        <v>2025001</v>
      </c>
      <c r="D5554" s="1">
        <v>2001387</v>
      </c>
      <c r="E5554" s="2" t="s">
        <v>34</v>
      </c>
      <c r="F5554" s="2" t="s">
        <v>142</v>
      </c>
      <c r="G5554" s="2" t="s">
        <v>66</v>
      </c>
      <c r="H5554" s="2" t="s">
        <v>1680</v>
      </c>
      <c r="I5554" s="2" t="s">
        <v>1681</v>
      </c>
      <c r="J5554" s="2" t="s">
        <v>103</v>
      </c>
      <c r="K5554" s="2" t="s">
        <v>99</v>
      </c>
      <c r="L5554" s="2" t="s">
        <v>1808</v>
      </c>
      <c r="M5554" s="2" t="s">
        <v>1809</v>
      </c>
      <c r="N5554" s="2" t="s">
        <v>139</v>
      </c>
      <c r="O5554" s="3">
        <v>5</v>
      </c>
      <c r="P5554" s="3">
        <v>699.65219999999999</v>
      </c>
      <c r="Q5554" s="3">
        <v>711</v>
      </c>
      <c r="R5554" s="3">
        <v>3555</v>
      </c>
      <c r="S5554" s="3">
        <v>11.347799999999999</v>
      </c>
      <c r="T5554" s="3">
        <v>56.74</v>
      </c>
      <c r="U5554" s="3">
        <v>1.59</v>
      </c>
      <c r="V5554" s="2" t="s">
        <v>855</v>
      </c>
      <c r="W5554" s="2" t="s">
        <v>856</v>
      </c>
      <c r="X5554" s="2" t="s">
        <v>72</v>
      </c>
      <c r="Y5554" s="19" t="str">
        <f>VLOOKUP(G5554,'Verweis Kd-Gruppe'!$A$2:$B$8,2,FALSE)</f>
        <v>EXP</v>
      </c>
      <c r="Z5554" s="19" t="str">
        <f>VLOOKUP(J5554,'Verweis Art-Gruppe'!$A$2:$B$15,2,FALSE)</f>
        <v>Geräte</v>
      </c>
      <c r="AA5554" s="19" t="str">
        <f>VLOOKUP(W5554,'Verweis Vertreter'!$A$2:$B$24,2,FALSE)</f>
        <v>Chahid Drimani</v>
      </c>
      <c r="AB5554" s="12">
        <f t="shared" si="774"/>
        <v>5</v>
      </c>
      <c r="AC5554" s="12">
        <f t="shared" si="779"/>
        <v>699.65219999999999</v>
      </c>
      <c r="AD5554" s="12">
        <f t="shared" si="780"/>
        <v>711</v>
      </c>
      <c r="AE5554" s="12">
        <f t="shared" si="775"/>
        <v>3555</v>
      </c>
      <c r="AF5554" s="12">
        <f t="shared" si="776"/>
        <v>11.347799999999999</v>
      </c>
      <c r="AG5554" s="12">
        <f t="shared" si="777"/>
        <v>56.74</v>
      </c>
      <c r="AH5554" s="9">
        <f t="shared" si="781"/>
        <v>1.5960618846694797E-2</v>
      </c>
      <c r="AI5554" s="14">
        <f>VLOOKUP(E5554,'Verweis Faktor'!$A:$B,2,FALSE)</f>
        <v>1</v>
      </c>
      <c r="AJ5554" s="14"/>
      <c r="AK5554" s="14" t="str">
        <f>IF(AL5554="Ja","Versandkosten",VLOOKUP(E5554,'Verweis Belegart'!$A$2:$B$9,2,FALSE))</f>
        <v>Hardware</v>
      </c>
      <c r="AL5554" s="14" t="str">
        <f t="shared" si="782"/>
        <v>Nein</v>
      </c>
      <c r="AM5554" s="14" t="str">
        <f t="shared" si="778"/>
        <v>Positiv</v>
      </c>
    </row>
    <row r="5555" spans="1:39" ht="17.25" customHeight="1" x14ac:dyDescent="0.35">
      <c r="A5555" s="17">
        <v>14575013</v>
      </c>
      <c r="B5555" s="2" t="s">
        <v>2608</v>
      </c>
      <c r="C5555" s="1">
        <v>2025001</v>
      </c>
      <c r="D5555" s="1">
        <v>2001387</v>
      </c>
      <c r="E5555" s="2" t="s">
        <v>34</v>
      </c>
      <c r="F5555" s="2" t="s">
        <v>142</v>
      </c>
      <c r="G5555" s="2" t="s">
        <v>66</v>
      </c>
      <c r="H5555" s="2" t="s">
        <v>1680</v>
      </c>
      <c r="I5555" s="2" t="s">
        <v>1681</v>
      </c>
      <c r="J5555" s="2" t="s">
        <v>103</v>
      </c>
      <c r="K5555" s="2" t="s">
        <v>103</v>
      </c>
      <c r="L5555" s="2" t="s">
        <v>2640</v>
      </c>
      <c r="M5555" s="2" t="s">
        <v>2641</v>
      </c>
      <c r="N5555" s="2" t="s">
        <v>314</v>
      </c>
      <c r="O5555" s="3">
        <v>3</v>
      </c>
      <c r="P5555" s="3">
        <v>799</v>
      </c>
      <c r="Q5555" s="3">
        <v>825</v>
      </c>
      <c r="R5555" s="3">
        <v>2475</v>
      </c>
      <c r="S5555" s="3">
        <v>26</v>
      </c>
      <c r="T5555" s="3">
        <v>78</v>
      </c>
      <c r="U5555" s="3">
        <v>3.15</v>
      </c>
      <c r="V5555" s="2" t="s">
        <v>855</v>
      </c>
      <c r="W5555" s="2" t="s">
        <v>856</v>
      </c>
      <c r="X5555" s="2" t="s">
        <v>72</v>
      </c>
      <c r="Y5555" s="19" t="str">
        <f>VLOOKUP(G5555,'Verweis Kd-Gruppe'!$A$2:$B$8,2,FALSE)</f>
        <v>EXP</v>
      </c>
      <c r="Z5555" s="19" t="str">
        <f>VLOOKUP(J5555,'Verweis Art-Gruppe'!$A$2:$B$15,2,FALSE)</f>
        <v>Geräte</v>
      </c>
      <c r="AA5555" s="19" t="str">
        <f>VLOOKUP(W5555,'Verweis Vertreter'!$A$2:$B$24,2,FALSE)</f>
        <v>Chahid Drimani</v>
      </c>
      <c r="AB5555" s="12">
        <f t="shared" si="774"/>
        <v>3</v>
      </c>
      <c r="AC5555" s="12">
        <f t="shared" si="779"/>
        <v>799</v>
      </c>
      <c r="AD5555" s="12">
        <f t="shared" si="780"/>
        <v>825</v>
      </c>
      <c r="AE5555" s="12">
        <f t="shared" si="775"/>
        <v>2475</v>
      </c>
      <c r="AF5555" s="12">
        <f t="shared" si="776"/>
        <v>26</v>
      </c>
      <c r="AG5555" s="12">
        <f t="shared" si="777"/>
        <v>78</v>
      </c>
      <c r="AH5555" s="9">
        <f t="shared" si="781"/>
        <v>3.1515151515151517E-2</v>
      </c>
      <c r="AI5555" s="14">
        <f>VLOOKUP(E5555,'Verweis Faktor'!$A:$B,2,FALSE)</f>
        <v>1</v>
      </c>
      <c r="AJ5555" s="14"/>
      <c r="AK5555" s="14" t="str">
        <f>IF(AL5555="Ja","Versandkosten",VLOOKUP(E5555,'Verweis Belegart'!$A$2:$B$9,2,FALSE))</f>
        <v>Hardware</v>
      </c>
      <c r="AL5555" s="14" t="str">
        <f t="shared" si="782"/>
        <v>Nein</v>
      </c>
      <c r="AM5555" s="14" t="str">
        <f t="shared" si="778"/>
        <v>Positiv</v>
      </c>
    </row>
    <row r="5556" spans="1:39" ht="17.25" customHeight="1" x14ac:dyDescent="0.35">
      <c r="A5556" s="17">
        <v>14575013</v>
      </c>
      <c r="B5556" s="2" t="s">
        <v>2608</v>
      </c>
      <c r="C5556" s="1">
        <v>2025001</v>
      </c>
      <c r="D5556" s="1">
        <v>2001387</v>
      </c>
      <c r="E5556" s="2" t="s">
        <v>34</v>
      </c>
      <c r="F5556" s="2" t="s">
        <v>142</v>
      </c>
      <c r="G5556" s="2" t="s">
        <v>66</v>
      </c>
      <c r="H5556" s="2" t="s">
        <v>1680</v>
      </c>
      <c r="I5556" s="2" t="s">
        <v>1681</v>
      </c>
      <c r="J5556" s="2" t="s">
        <v>103</v>
      </c>
      <c r="K5556" s="2" t="s">
        <v>107</v>
      </c>
      <c r="L5556" s="2" t="s">
        <v>1010</v>
      </c>
      <c r="M5556" s="2" t="s">
        <v>1011</v>
      </c>
      <c r="N5556" s="2" t="s">
        <v>286</v>
      </c>
      <c r="O5556" s="3">
        <v>5</v>
      </c>
      <c r="P5556" s="3">
        <v>703.91589999999997</v>
      </c>
      <c r="Q5556" s="3">
        <v>722</v>
      </c>
      <c r="R5556" s="3">
        <v>3610</v>
      </c>
      <c r="S5556" s="3">
        <v>18.084099999999999</v>
      </c>
      <c r="T5556" s="3">
        <v>90.42</v>
      </c>
      <c r="U5556" s="3">
        <v>2.5</v>
      </c>
      <c r="V5556" s="2" t="s">
        <v>855</v>
      </c>
      <c r="W5556" s="2" t="s">
        <v>856</v>
      </c>
      <c r="X5556" s="2" t="s">
        <v>72</v>
      </c>
      <c r="Y5556" s="19" t="str">
        <f>VLOOKUP(G5556,'Verweis Kd-Gruppe'!$A$2:$B$8,2,FALSE)</f>
        <v>EXP</v>
      </c>
      <c r="Z5556" s="19" t="str">
        <f>VLOOKUP(J5556,'Verweis Art-Gruppe'!$A$2:$B$15,2,FALSE)</f>
        <v>Geräte</v>
      </c>
      <c r="AA5556" s="19" t="str">
        <f>VLOOKUP(W5556,'Verweis Vertreter'!$A$2:$B$24,2,FALSE)</f>
        <v>Chahid Drimani</v>
      </c>
      <c r="AB5556" s="12">
        <f t="shared" si="774"/>
        <v>5</v>
      </c>
      <c r="AC5556" s="12">
        <f t="shared" si="779"/>
        <v>703.91589999999997</v>
      </c>
      <c r="AD5556" s="12">
        <f t="shared" si="780"/>
        <v>722</v>
      </c>
      <c r="AE5556" s="12">
        <f t="shared" si="775"/>
        <v>3610</v>
      </c>
      <c r="AF5556" s="12">
        <f t="shared" si="776"/>
        <v>18.084099999999999</v>
      </c>
      <c r="AG5556" s="12">
        <f t="shared" si="777"/>
        <v>90.42</v>
      </c>
      <c r="AH5556" s="9">
        <f t="shared" si="781"/>
        <v>2.5047091412742382E-2</v>
      </c>
      <c r="AI5556" s="14">
        <f>VLOOKUP(E5556,'Verweis Faktor'!$A:$B,2,FALSE)</f>
        <v>1</v>
      </c>
      <c r="AJ5556" s="14"/>
      <c r="AK5556" s="14" t="str">
        <f>IF(AL5556="Ja","Versandkosten",VLOOKUP(E5556,'Verweis Belegart'!$A$2:$B$9,2,FALSE))</f>
        <v>Hardware</v>
      </c>
      <c r="AL5556" s="14" t="str">
        <f t="shared" si="782"/>
        <v>Nein</v>
      </c>
      <c r="AM5556" s="14" t="str">
        <f t="shared" si="778"/>
        <v>Positiv</v>
      </c>
    </row>
    <row r="5557" spans="1:39" ht="17.25" customHeight="1" x14ac:dyDescent="0.35">
      <c r="A5557" s="17">
        <v>14575013</v>
      </c>
      <c r="B5557" s="2" t="s">
        <v>2608</v>
      </c>
      <c r="C5557" s="1">
        <v>2025001</v>
      </c>
      <c r="D5557" s="1">
        <v>2001387</v>
      </c>
      <c r="E5557" s="2" t="s">
        <v>34</v>
      </c>
      <c r="F5557" s="2" t="s">
        <v>142</v>
      </c>
      <c r="G5557" s="2" t="s">
        <v>66</v>
      </c>
      <c r="H5557" s="2" t="s">
        <v>1680</v>
      </c>
      <c r="I5557" s="2" t="s">
        <v>1681</v>
      </c>
      <c r="J5557" s="2" t="s">
        <v>103</v>
      </c>
      <c r="K5557" s="2" t="s">
        <v>111</v>
      </c>
      <c r="L5557" s="2" t="s">
        <v>305</v>
      </c>
      <c r="M5557" s="2" t="s">
        <v>306</v>
      </c>
      <c r="N5557" s="2" t="s">
        <v>283</v>
      </c>
      <c r="O5557" s="3">
        <v>10</v>
      </c>
      <c r="P5557" s="3">
        <v>491.02229999999997</v>
      </c>
      <c r="Q5557" s="3">
        <v>514</v>
      </c>
      <c r="R5557" s="3">
        <v>5140</v>
      </c>
      <c r="S5557" s="3">
        <v>22.977699999999999</v>
      </c>
      <c r="T5557" s="3">
        <v>229.78</v>
      </c>
      <c r="U5557" s="3">
        <v>4.47</v>
      </c>
      <c r="V5557" s="2" t="s">
        <v>855</v>
      </c>
      <c r="W5557" s="2" t="s">
        <v>856</v>
      </c>
      <c r="X5557" s="2" t="s">
        <v>72</v>
      </c>
      <c r="Y5557" s="19" t="str">
        <f>VLOOKUP(G5557,'Verweis Kd-Gruppe'!$A$2:$B$8,2,FALSE)</f>
        <v>EXP</v>
      </c>
      <c r="Z5557" s="19" t="str">
        <f>VLOOKUP(J5557,'Verweis Art-Gruppe'!$A$2:$B$15,2,FALSE)</f>
        <v>Geräte</v>
      </c>
      <c r="AA5557" s="19" t="str">
        <f>VLOOKUP(W5557,'Verweis Vertreter'!$A$2:$B$24,2,FALSE)</f>
        <v>Chahid Drimani</v>
      </c>
      <c r="AB5557" s="12">
        <f t="shared" si="774"/>
        <v>10</v>
      </c>
      <c r="AC5557" s="12">
        <f t="shared" si="779"/>
        <v>491.02229999999997</v>
      </c>
      <c r="AD5557" s="12">
        <f t="shared" si="780"/>
        <v>514</v>
      </c>
      <c r="AE5557" s="12">
        <f t="shared" si="775"/>
        <v>5140</v>
      </c>
      <c r="AF5557" s="12">
        <f t="shared" si="776"/>
        <v>22.977699999999999</v>
      </c>
      <c r="AG5557" s="12">
        <f t="shared" si="777"/>
        <v>229.78</v>
      </c>
      <c r="AH5557" s="9">
        <f t="shared" si="781"/>
        <v>4.4704280155642026E-2</v>
      </c>
      <c r="AI5557" s="14">
        <f>VLOOKUP(E5557,'Verweis Faktor'!$A:$B,2,FALSE)</f>
        <v>1</v>
      </c>
      <c r="AJ5557" s="14"/>
      <c r="AK5557" s="14" t="str">
        <f>IF(AL5557="Ja","Versandkosten",VLOOKUP(E5557,'Verweis Belegart'!$A$2:$B$9,2,FALSE))</f>
        <v>Hardware</v>
      </c>
      <c r="AL5557" s="14" t="str">
        <f t="shared" si="782"/>
        <v>Nein</v>
      </c>
      <c r="AM5557" s="14" t="str">
        <f t="shared" si="778"/>
        <v>Positiv</v>
      </c>
    </row>
    <row r="5558" spans="1:39" ht="17.25" customHeight="1" x14ac:dyDescent="0.35">
      <c r="A5558" s="17">
        <v>14575013</v>
      </c>
      <c r="B5558" s="2" t="s">
        <v>2608</v>
      </c>
      <c r="C5558" s="1">
        <v>2025001</v>
      </c>
      <c r="D5558" s="1">
        <v>2001387</v>
      </c>
      <c r="E5558" s="2" t="s">
        <v>34</v>
      </c>
      <c r="F5558" s="2" t="s">
        <v>142</v>
      </c>
      <c r="G5558" s="2" t="s">
        <v>66</v>
      </c>
      <c r="H5558" s="2" t="s">
        <v>1680</v>
      </c>
      <c r="I5558" s="2" t="s">
        <v>1681</v>
      </c>
      <c r="J5558" s="2" t="s">
        <v>103</v>
      </c>
      <c r="K5558" s="2" t="s">
        <v>115</v>
      </c>
      <c r="L5558" s="2" t="s">
        <v>1725</v>
      </c>
      <c r="M5558" s="2" t="s">
        <v>1726</v>
      </c>
      <c r="N5558" s="2" t="s">
        <v>139</v>
      </c>
      <c r="O5558" s="3">
        <v>5</v>
      </c>
      <c r="P5558" s="3">
        <v>699.95960000000002</v>
      </c>
      <c r="Q5558" s="3">
        <v>711</v>
      </c>
      <c r="R5558" s="3">
        <v>3555</v>
      </c>
      <c r="S5558" s="3">
        <v>11.0404</v>
      </c>
      <c r="T5558" s="3">
        <v>55.2</v>
      </c>
      <c r="U5558" s="3">
        <v>1.55</v>
      </c>
      <c r="V5558" s="2" t="s">
        <v>855</v>
      </c>
      <c r="W5558" s="2" t="s">
        <v>856</v>
      </c>
      <c r="X5558" s="2" t="s">
        <v>72</v>
      </c>
      <c r="Y5558" s="19" t="str">
        <f>VLOOKUP(G5558,'Verweis Kd-Gruppe'!$A$2:$B$8,2,FALSE)</f>
        <v>EXP</v>
      </c>
      <c r="Z5558" s="19" t="str">
        <f>VLOOKUP(J5558,'Verweis Art-Gruppe'!$A$2:$B$15,2,FALSE)</f>
        <v>Geräte</v>
      </c>
      <c r="AA5558" s="19" t="str">
        <f>VLOOKUP(W5558,'Verweis Vertreter'!$A$2:$B$24,2,FALSE)</f>
        <v>Chahid Drimani</v>
      </c>
      <c r="AB5558" s="12">
        <f t="shared" si="774"/>
        <v>5</v>
      </c>
      <c r="AC5558" s="12">
        <f t="shared" si="779"/>
        <v>699.95960000000002</v>
      </c>
      <c r="AD5558" s="12">
        <f t="shared" si="780"/>
        <v>711</v>
      </c>
      <c r="AE5558" s="12">
        <f t="shared" si="775"/>
        <v>3555</v>
      </c>
      <c r="AF5558" s="12">
        <f t="shared" si="776"/>
        <v>11.0404</v>
      </c>
      <c r="AG5558" s="12">
        <f t="shared" si="777"/>
        <v>55.2</v>
      </c>
      <c r="AH5558" s="9">
        <f t="shared" si="781"/>
        <v>1.5527426160337553E-2</v>
      </c>
      <c r="AI5558" s="14">
        <f>VLOOKUP(E5558,'Verweis Faktor'!$A:$B,2,FALSE)</f>
        <v>1</v>
      </c>
      <c r="AJ5558" s="14"/>
      <c r="AK5558" s="14" t="str">
        <f>IF(AL5558="Ja","Versandkosten",VLOOKUP(E5558,'Verweis Belegart'!$A$2:$B$9,2,FALSE))</f>
        <v>Hardware</v>
      </c>
      <c r="AL5558" s="14" t="str">
        <f t="shared" si="782"/>
        <v>Nein</v>
      </c>
      <c r="AM5558" s="14" t="str">
        <f t="shared" si="778"/>
        <v>Positiv</v>
      </c>
    </row>
    <row r="5559" spans="1:39" ht="17.25" customHeight="1" x14ac:dyDescent="0.35">
      <c r="A5559" s="17">
        <v>14575013</v>
      </c>
      <c r="B5559" s="2" t="s">
        <v>2608</v>
      </c>
      <c r="C5559" s="1">
        <v>2025001</v>
      </c>
      <c r="D5559" s="1">
        <v>2001387</v>
      </c>
      <c r="E5559" s="2" t="s">
        <v>34</v>
      </c>
      <c r="F5559" s="2" t="s">
        <v>142</v>
      </c>
      <c r="G5559" s="2" t="s">
        <v>66</v>
      </c>
      <c r="H5559" s="2" t="s">
        <v>1680</v>
      </c>
      <c r="I5559" s="2" t="s">
        <v>1681</v>
      </c>
      <c r="J5559" s="2" t="s">
        <v>103</v>
      </c>
      <c r="K5559" s="2" t="s">
        <v>289</v>
      </c>
      <c r="L5559" s="2" t="s">
        <v>1200</v>
      </c>
      <c r="M5559" s="2" t="s">
        <v>1201</v>
      </c>
      <c r="N5559" s="2" t="s">
        <v>262</v>
      </c>
      <c r="O5559" s="3">
        <v>3</v>
      </c>
      <c r="P5559" s="3">
        <v>990.39639999999997</v>
      </c>
      <c r="Q5559" s="3">
        <v>1019</v>
      </c>
      <c r="R5559" s="3">
        <v>3057</v>
      </c>
      <c r="S5559" s="3">
        <v>28.6036</v>
      </c>
      <c r="T5559" s="3">
        <v>85.81</v>
      </c>
      <c r="U5559" s="3">
        <v>2.8</v>
      </c>
      <c r="V5559" s="2" t="s">
        <v>855</v>
      </c>
      <c r="W5559" s="2" t="s">
        <v>856</v>
      </c>
      <c r="X5559" s="2" t="s">
        <v>72</v>
      </c>
      <c r="Y5559" s="19" t="str">
        <f>VLOOKUP(G5559,'Verweis Kd-Gruppe'!$A$2:$B$8,2,FALSE)</f>
        <v>EXP</v>
      </c>
      <c r="Z5559" s="19" t="str">
        <f>VLOOKUP(J5559,'Verweis Art-Gruppe'!$A$2:$B$15,2,FALSE)</f>
        <v>Geräte</v>
      </c>
      <c r="AA5559" s="19" t="str">
        <f>VLOOKUP(W5559,'Verweis Vertreter'!$A$2:$B$24,2,FALSE)</f>
        <v>Chahid Drimani</v>
      </c>
      <c r="AB5559" s="12">
        <f t="shared" si="774"/>
        <v>3</v>
      </c>
      <c r="AC5559" s="12">
        <f t="shared" si="779"/>
        <v>990.39639999999997</v>
      </c>
      <c r="AD5559" s="12">
        <f t="shared" si="780"/>
        <v>1019</v>
      </c>
      <c r="AE5559" s="12">
        <f t="shared" si="775"/>
        <v>3057</v>
      </c>
      <c r="AF5559" s="12">
        <f t="shared" si="776"/>
        <v>28.6036</v>
      </c>
      <c r="AG5559" s="12">
        <f t="shared" si="777"/>
        <v>85.81</v>
      </c>
      <c r="AH5559" s="9">
        <f t="shared" si="781"/>
        <v>2.8070003271180897E-2</v>
      </c>
      <c r="AI5559" s="14">
        <f>VLOOKUP(E5559,'Verweis Faktor'!$A:$B,2,FALSE)</f>
        <v>1</v>
      </c>
      <c r="AJ5559" s="14"/>
      <c r="AK5559" s="14" t="str">
        <f>IF(AL5559="Ja","Versandkosten",VLOOKUP(E5559,'Verweis Belegart'!$A$2:$B$9,2,FALSE))</f>
        <v>Hardware</v>
      </c>
      <c r="AL5559" s="14" t="str">
        <f t="shared" si="782"/>
        <v>Nein</v>
      </c>
      <c r="AM5559" s="14" t="str">
        <f t="shared" si="778"/>
        <v>Positiv</v>
      </c>
    </row>
    <row r="5560" spans="1:39" ht="17.25" customHeight="1" x14ac:dyDescent="0.35">
      <c r="A5560" s="17">
        <v>14575053</v>
      </c>
      <c r="B5560" s="2" t="s">
        <v>2608</v>
      </c>
      <c r="C5560" s="1">
        <v>2025001</v>
      </c>
      <c r="D5560" s="1">
        <v>2001388</v>
      </c>
      <c r="E5560" s="2" t="s">
        <v>34</v>
      </c>
      <c r="F5560" s="2" t="s">
        <v>35</v>
      </c>
      <c r="G5560" s="2" t="s">
        <v>36</v>
      </c>
      <c r="H5560" s="2" t="s">
        <v>830</v>
      </c>
      <c r="I5560" s="2" t="s">
        <v>831</v>
      </c>
      <c r="J5560" s="2" t="s">
        <v>304</v>
      </c>
      <c r="K5560" s="2" t="s">
        <v>28</v>
      </c>
      <c r="L5560" s="2" t="s">
        <v>1311</v>
      </c>
      <c r="M5560" s="2" t="s">
        <v>1312</v>
      </c>
      <c r="N5560" s="2" t="s">
        <v>1313</v>
      </c>
      <c r="O5560" s="3">
        <v>10</v>
      </c>
      <c r="P5560" s="3">
        <v>32.430900000000001</v>
      </c>
      <c r="Q5560" s="3">
        <v>34.090000000000003</v>
      </c>
      <c r="R5560" s="3">
        <v>340.9</v>
      </c>
      <c r="S5560" s="3">
        <v>1.6591</v>
      </c>
      <c r="T5560" s="3">
        <v>16.59</v>
      </c>
      <c r="U5560" s="3">
        <v>4.8600000000000003</v>
      </c>
      <c r="V5560" s="2" t="s">
        <v>835</v>
      </c>
      <c r="W5560" s="2" t="s">
        <v>836</v>
      </c>
      <c r="X5560" s="2" t="s">
        <v>699</v>
      </c>
      <c r="Y5560" s="19" t="str">
        <f>VLOOKUP(G5560,'Verweis Kd-Gruppe'!$A$2:$B$8,2,FALSE)</f>
        <v>GRK</v>
      </c>
      <c r="Z5560" s="19" t="str">
        <f>VLOOKUP(J5560,'Verweis Art-Gruppe'!$A$2:$B$15,2,FALSE)</f>
        <v>Zubehör</v>
      </c>
      <c r="AA5560" s="19" t="str">
        <f>VLOOKUP(W5560,'Verweis Vertreter'!$A$2:$B$24,2,FALSE)</f>
        <v>Andreas Michels</v>
      </c>
      <c r="AB5560" s="12">
        <f t="shared" si="774"/>
        <v>10</v>
      </c>
      <c r="AC5560" s="12">
        <f t="shared" si="779"/>
        <v>32.430900000000001</v>
      </c>
      <c r="AD5560" s="12">
        <f t="shared" si="780"/>
        <v>34.090000000000003</v>
      </c>
      <c r="AE5560" s="12">
        <f t="shared" si="775"/>
        <v>340.9</v>
      </c>
      <c r="AF5560" s="12">
        <f t="shared" si="776"/>
        <v>1.6591</v>
      </c>
      <c r="AG5560" s="12">
        <f t="shared" si="777"/>
        <v>16.59</v>
      </c>
      <c r="AH5560" s="9">
        <f t="shared" si="781"/>
        <v>4.8665297741273102E-2</v>
      </c>
      <c r="AI5560" s="14">
        <f>VLOOKUP(E5560,'Verweis Faktor'!$A:$B,2,FALSE)</f>
        <v>1</v>
      </c>
      <c r="AJ5560" s="14"/>
      <c r="AK5560" s="14" t="str">
        <f>IF(AL5560="Ja","Versandkosten",VLOOKUP(E5560,'Verweis Belegart'!$A$2:$B$9,2,FALSE))</f>
        <v>Hardware</v>
      </c>
      <c r="AL5560" s="14" t="str">
        <f t="shared" si="782"/>
        <v>Nein</v>
      </c>
      <c r="AM5560" s="14" t="str">
        <f t="shared" si="778"/>
        <v>Positiv</v>
      </c>
    </row>
    <row r="5561" spans="1:39" ht="17.25" customHeight="1" x14ac:dyDescent="0.35">
      <c r="A5561" s="17">
        <v>14575053</v>
      </c>
      <c r="B5561" s="2" t="s">
        <v>2608</v>
      </c>
      <c r="C5561" s="1">
        <v>2025001</v>
      </c>
      <c r="D5561" s="1">
        <v>2001388</v>
      </c>
      <c r="E5561" s="2" t="s">
        <v>34</v>
      </c>
      <c r="F5561" s="2" t="s">
        <v>35</v>
      </c>
      <c r="G5561" s="2" t="s">
        <v>36</v>
      </c>
      <c r="H5561" s="2" t="s">
        <v>830</v>
      </c>
      <c r="I5561" s="2" t="s">
        <v>831</v>
      </c>
      <c r="J5561" s="2" t="s">
        <v>304</v>
      </c>
      <c r="K5561" s="2" t="s">
        <v>45</v>
      </c>
      <c r="L5561" s="2" t="s">
        <v>2049</v>
      </c>
      <c r="M5561" s="2" t="s">
        <v>2050</v>
      </c>
      <c r="N5561" s="2" t="s">
        <v>2051</v>
      </c>
      <c r="O5561" s="3">
        <v>7</v>
      </c>
      <c r="P5561" s="3">
        <v>26.740100000000002</v>
      </c>
      <c r="Q5561" s="3">
        <v>27.4</v>
      </c>
      <c r="R5561" s="3">
        <v>191.8</v>
      </c>
      <c r="S5561" s="3">
        <v>0.65990000000000004</v>
      </c>
      <c r="T5561" s="3">
        <v>4.62</v>
      </c>
      <c r="U5561" s="3">
        <v>2.4</v>
      </c>
      <c r="V5561" s="2" t="s">
        <v>835</v>
      </c>
      <c r="W5561" s="2" t="s">
        <v>836</v>
      </c>
      <c r="X5561" s="2" t="s">
        <v>699</v>
      </c>
      <c r="Y5561" s="19" t="str">
        <f>VLOOKUP(G5561,'Verweis Kd-Gruppe'!$A$2:$B$8,2,FALSE)</f>
        <v>GRK</v>
      </c>
      <c r="Z5561" s="19" t="str">
        <f>VLOOKUP(J5561,'Verweis Art-Gruppe'!$A$2:$B$15,2,FALSE)</f>
        <v>Zubehör</v>
      </c>
      <c r="AA5561" s="19" t="str">
        <f>VLOOKUP(W5561,'Verweis Vertreter'!$A$2:$B$24,2,FALSE)</f>
        <v>Andreas Michels</v>
      </c>
      <c r="AB5561" s="12">
        <f t="shared" si="774"/>
        <v>7</v>
      </c>
      <c r="AC5561" s="12">
        <f t="shared" si="779"/>
        <v>26.740100000000002</v>
      </c>
      <c r="AD5561" s="12">
        <f t="shared" si="780"/>
        <v>27.4</v>
      </c>
      <c r="AE5561" s="12">
        <f t="shared" si="775"/>
        <v>191.8</v>
      </c>
      <c r="AF5561" s="12">
        <f t="shared" si="776"/>
        <v>0.65990000000000004</v>
      </c>
      <c r="AG5561" s="12">
        <f t="shared" si="777"/>
        <v>4.62</v>
      </c>
      <c r="AH5561" s="9">
        <f t="shared" si="781"/>
        <v>2.4087591240875911E-2</v>
      </c>
      <c r="AI5561" s="14">
        <f>VLOOKUP(E5561,'Verweis Faktor'!$A:$B,2,FALSE)</f>
        <v>1</v>
      </c>
      <c r="AJ5561" s="14"/>
      <c r="AK5561" s="14" t="str">
        <f>IF(AL5561="Ja","Versandkosten",VLOOKUP(E5561,'Verweis Belegart'!$A$2:$B$9,2,FALSE))</f>
        <v>Hardware</v>
      </c>
      <c r="AL5561" s="14" t="str">
        <f t="shared" si="782"/>
        <v>Nein</v>
      </c>
      <c r="AM5561" s="14" t="str">
        <f t="shared" si="778"/>
        <v>Positiv</v>
      </c>
    </row>
    <row r="5562" spans="1:39" ht="17.25" customHeight="1" x14ac:dyDescent="0.35">
      <c r="A5562" s="17">
        <v>14575053</v>
      </c>
      <c r="B5562" s="2" t="s">
        <v>2608</v>
      </c>
      <c r="C5562" s="1">
        <v>2025001</v>
      </c>
      <c r="D5562" s="1">
        <v>2001388</v>
      </c>
      <c r="E5562" s="2" t="s">
        <v>34</v>
      </c>
      <c r="F5562" s="2" t="s">
        <v>35</v>
      </c>
      <c r="G5562" s="2" t="s">
        <v>36</v>
      </c>
      <c r="H5562" s="2" t="s">
        <v>830</v>
      </c>
      <c r="I5562" s="2" t="s">
        <v>831</v>
      </c>
      <c r="J5562" s="2" t="s">
        <v>304</v>
      </c>
      <c r="K5562" s="2" t="s">
        <v>49</v>
      </c>
      <c r="L5562" s="2" t="s">
        <v>832</v>
      </c>
      <c r="M5562" s="2" t="s">
        <v>833</v>
      </c>
      <c r="N5562" s="2" t="s">
        <v>834</v>
      </c>
      <c r="O5562" s="3">
        <v>15</v>
      </c>
      <c r="P5562" s="3">
        <v>20.079999999999998</v>
      </c>
      <c r="Q5562" s="3">
        <v>21.58</v>
      </c>
      <c r="R5562" s="3">
        <v>323.7</v>
      </c>
      <c r="S5562" s="3">
        <v>1.5</v>
      </c>
      <c r="T5562" s="3">
        <v>22.5</v>
      </c>
      <c r="U5562" s="3">
        <v>6.95</v>
      </c>
      <c r="V5562" s="2" t="s">
        <v>835</v>
      </c>
      <c r="W5562" s="2" t="s">
        <v>836</v>
      </c>
      <c r="X5562" s="2" t="s">
        <v>699</v>
      </c>
      <c r="Y5562" s="19" t="str">
        <f>VLOOKUP(G5562,'Verweis Kd-Gruppe'!$A$2:$B$8,2,FALSE)</f>
        <v>GRK</v>
      </c>
      <c r="Z5562" s="19" t="str">
        <f>VLOOKUP(J5562,'Verweis Art-Gruppe'!$A$2:$B$15,2,FALSE)</f>
        <v>Zubehör</v>
      </c>
      <c r="AA5562" s="19" t="str">
        <f>VLOOKUP(W5562,'Verweis Vertreter'!$A$2:$B$24,2,FALSE)</f>
        <v>Andreas Michels</v>
      </c>
      <c r="AB5562" s="12">
        <f t="shared" si="774"/>
        <v>15</v>
      </c>
      <c r="AC5562" s="12">
        <f t="shared" si="779"/>
        <v>20.079999999999998</v>
      </c>
      <c r="AD5562" s="12">
        <f t="shared" si="780"/>
        <v>21.58</v>
      </c>
      <c r="AE5562" s="12">
        <f t="shared" si="775"/>
        <v>323.7</v>
      </c>
      <c r="AF5562" s="12">
        <f t="shared" si="776"/>
        <v>1.5</v>
      </c>
      <c r="AG5562" s="12">
        <f t="shared" si="777"/>
        <v>22.5</v>
      </c>
      <c r="AH5562" s="9">
        <f t="shared" si="781"/>
        <v>6.9508804448563485E-2</v>
      </c>
      <c r="AI5562" s="14">
        <f>VLOOKUP(E5562,'Verweis Faktor'!$A:$B,2,FALSE)</f>
        <v>1</v>
      </c>
      <c r="AJ5562" s="14"/>
      <c r="AK5562" s="14" t="str">
        <f>IF(AL5562="Ja","Versandkosten",VLOOKUP(E5562,'Verweis Belegart'!$A$2:$B$9,2,FALSE))</f>
        <v>Hardware</v>
      </c>
      <c r="AL5562" s="14" t="str">
        <f t="shared" si="782"/>
        <v>Nein</v>
      </c>
      <c r="AM5562" s="14" t="str">
        <f t="shared" si="778"/>
        <v>Positiv</v>
      </c>
    </row>
    <row r="5563" spans="1:39" ht="17.25" customHeight="1" x14ac:dyDescent="0.35">
      <c r="A5563" s="17">
        <v>14575053</v>
      </c>
      <c r="B5563" s="2" t="s">
        <v>2608</v>
      </c>
      <c r="C5563" s="1">
        <v>2025001</v>
      </c>
      <c r="D5563" s="1">
        <v>2001388</v>
      </c>
      <c r="E5563" s="2" t="s">
        <v>34</v>
      </c>
      <c r="F5563" s="2" t="s">
        <v>35</v>
      </c>
      <c r="G5563" s="2" t="s">
        <v>36</v>
      </c>
      <c r="H5563" s="2" t="s">
        <v>830</v>
      </c>
      <c r="I5563" s="2" t="s">
        <v>831</v>
      </c>
      <c r="J5563" s="2" t="s">
        <v>304</v>
      </c>
      <c r="K5563" s="2" t="s">
        <v>79</v>
      </c>
      <c r="L5563" s="2" t="s">
        <v>252</v>
      </c>
      <c r="M5563" s="2" t="s">
        <v>253</v>
      </c>
      <c r="N5563" s="2" t="s">
        <v>254</v>
      </c>
      <c r="O5563" s="3">
        <v>3</v>
      </c>
      <c r="P5563" s="3">
        <v>110.054</v>
      </c>
      <c r="Q5563" s="3">
        <v>112.55</v>
      </c>
      <c r="R5563" s="3">
        <v>337.65</v>
      </c>
      <c r="S5563" s="3">
        <v>2.496</v>
      </c>
      <c r="T5563" s="3">
        <v>7.49</v>
      </c>
      <c r="U5563" s="3">
        <v>2.21</v>
      </c>
      <c r="V5563" s="2" t="s">
        <v>835</v>
      </c>
      <c r="W5563" s="2" t="s">
        <v>836</v>
      </c>
      <c r="X5563" s="2" t="s">
        <v>699</v>
      </c>
      <c r="Y5563" s="19" t="str">
        <f>VLOOKUP(G5563,'Verweis Kd-Gruppe'!$A$2:$B$8,2,FALSE)</f>
        <v>GRK</v>
      </c>
      <c r="Z5563" s="19" t="str">
        <f>VLOOKUP(J5563,'Verweis Art-Gruppe'!$A$2:$B$15,2,FALSE)</f>
        <v>Zubehör</v>
      </c>
      <c r="AA5563" s="19" t="str">
        <f>VLOOKUP(W5563,'Verweis Vertreter'!$A$2:$B$24,2,FALSE)</f>
        <v>Andreas Michels</v>
      </c>
      <c r="AB5563" s="12">
        <f t="shared" si="774"/>
        <v>3</v>
      </c>
      <c r="AC5563" s="12">
        <f t="shared" si="779"/>
        <v>110.054</v>
      </c>
      <c r="AD5563" s="12">
        <f t="shared" si="780"/>
        <v>112.55</v>
      </c>
      <c r="AE5563" s="12">
        <f t="shared" si="775"/>
        <v>337.65</v>
      </c>
      <c r="AF5563" s="12">
        <f t="shared" si="776"/>
        <v>2.496</v>
      </c>
      <c r="AG5563" s="12">
        <f t="shared" si="777"/>
        <v>7.49</v>
      </c>
      <c r="AH5563" s="9">
        <f t="shared" si="781"/>
        <v>2.2182733599881536E-2</v>
      </c>
      <c r="AI5563" s="14">
        <f>VLOOKUP(E5563,'Verweis Faktor'!$A:$B,2,FALSE)</f>
        <v>1</v>
      </c>
      <c r="AJ5563" s="14"/>
      <c r="AK5563" s="14" t="str">
        <f>IF(AL5563="Ja","Versandkosten",VLOOKUP(E5563,'Verweis Belegart'!$A$2:$B$9,2,FALSE))</f>
        <v>Hardware</v>
      </c>
      <c r="AL5563" s="14" t="str">
        <f t="shared" si="782"/>
        <v>Nein</v>
      </c>
      <c r="AM5563" s="14" t="str">
        <f t="shared" si="778"/>
        <v>Positiv</v>
      </c>
    </row>
    <row r="5564" spans="1:39" ht="17.25" customHeight="1" x14ac:dyDescent="0.35">
      <c r="A5564" s="17">
        <v>14575053</v>
      </c>
      <c r="B5564" s="2" t="s">
        <v>2608</v>
      </c>
      <c r="C5564" s="1">
        <v>2025001</v>
      </c>
      <c r="D5564" s="1">
        <v>2001388</v>
      </c>
      <c r="E5564" s="2" t="s">
        <v>34</v>
      </c>
      <c r="F5564" s="2" t="s">
        <v>35</v>
      </c>
      <c r="G5564" s="2" t="s">
        <v>36</v>
      </c>
      <c r="H5564" s="2" t="s">
        <v>830</v>
      </c>
      <c r="I5564" s="2" t="s">
        <v>831</v>
      </c>
      <c r="J5564" s="2" t="s">
        <v>304</v>
      </c>
      <c r="K5564" s="2" t="s">
        <v>83</v>
      </c>
      <c r="L5564" s="2" t="s">
        <v>2058</v>
      </c>
      <c r="M5564" s="2" t="s">
        <v>2059</v>
      </c>
      <c r="N5564" s="2" t="s">
        <v>2051</v>
      </c>
      <c r="O5564" s="3">
        <v>13</v>
      </c>
      <c r="P5564" s="3">
        <v>26.697399999999998</v>
      </c>
      <c r="Q5564" s="3">
        <v>27.4</v>
      </c>
      <c r="R5564" s="3">
        <v>356.2</v>
      </c>
      <c r="S5564" s="3">
        <v>0.7026</v>
      </c>
      <c r="T5564" s="3">
        <v>9.1300000000000008</v>
      </c>
      <c r="U5564" s="3">
        <v>2.56</v>
      </c>
      <c r="V5564" s="2" t="s">
        <v>835</v>
      </c>
      <c r="W5564" s="2" t="s">
        <v>836</v>
      </c>
      <c r="X5564" s="2" t="s">
        <v>699</v>
      </c>
      <c r="Y5564" s="19" t="str">
        <f>VLOOKUP(G5564,'Verweis Kd-Gruppe'!$A$2:$B$8,2,FALSE)</f>
        <v>GRK</v>
      </c>
      <c r="Z5564" s="19" t="str">
        <f>VLOOKUP(J5564,'Verweis Art-Gruppe'!$A$2:$B$15,2,FALSE)</f>
        <v>Zubehör</v>
      </c>
      <c r="AA5564" s="19" t="str">
        <f>VLOOKUP(W5564,'Verweis Vertreter'!$A$2:$B$24,2,FALSE)</f>
        <v>Andreas Michels</v>
      </c>
      <c r="AB5564" s="12">
        <f t="shared" si="774"/>
        <v>13</v>
      </c>
      <c r="AC5564" s="12">
        <f t="shared" si="779"/>
        <v>26.697399999999998</v>
      </c>
      <c r="AD5564" s="12">
        <f t="shared" si="780"/>
        <v>27.4</v>
      </c>
      <c r="AE5564" s="12">
        <f t="shared" si="775"/>
        <v>356.2</v>
      </c>
      <c r="AF5564" s="12">
        <f t="shared" si="776"/>
        <v>0.7026</v>
      </c>
      <c r="AG5564" s="12">
        <f t="shared" si="777"/>
        <v>9.1300000000000008</v>
      </c>
      <c r="AH5564" s="9">
        <f t="shared" si="781"/>
        <v>2.5631667602470525E-2</v>
      </c>
      <c r="AI5564" s="14">
        <f>VLOOKUP(E5564,'Verweis Faktor'!$A:$B,2,FALSE)</f>
        <v>1</v>
      </c>
      <c r="AJ5564" s="14"/>
      <c r="AK5564" s="14" t="str">
        <f>IF(AL5564="Ja","Versandkosten",VLOOKUP(E5564,'Verweis Belegart'!$A$2:$B$9,2,FALSE))</f>
        <v>Hardware</v>
      </c>
      <c r="AL5564" s="14" t="str">
        <f t="shared" si="782"/>
        <v>Nein</v>
      </c>
      <c r="AM5564" s="14" t="str">
        <f t="shared" si="778"/>
        <v>Positiv</v>
      </c>
    </row>
    <row r="5565" spans="1:39" ht="17.25" customHeight="1" x14ac:dyDescent="0.35">
      <c r="A5565" s="17">
        <v>14573435</v>
      </c>
      <c r="B5565" s="2" t="s">
        <v>2608</v>
      </c>
      <c r="C5565" s="1">
        <v>2025001</v>
      </c>
      <c r="D5565" s="1">
        <v>2001389</v>
      </c>
      <c r="E5565" s="2" t="s">
        <v>34</v>
      </c>
      <c r="F5565" s="2" t="s">
        <v>53</v>
      </c>
      <c r="G5565" s="2" t="s">
        <v>66</v>
      </c>
      <c r="H5565" s="2" t="s">
        <v>1089</v>
      </c>
      <c r="I5565" s="2" t="s">
        <v>1090</v>
      </c>
      <c r="J5565" s="2" t="s">
        <v>103</v>
      </c>
      <c r="K5565" s="2" t="s">
        <v>28</v>
      </c>
      <c r="L5565" s="2" t="s">
        <v>1806</v>
      </c>
      <c r="M5565" s="2" t="s">
        <v>1807</v>
      </c>
      <c r="N5565" s="2" t="s">
        <v>139</v>
      </c>
      <c r="O5565" s="3">
        <v>20</v>
      </c>
      <c r="P5565" s="3">
        <v>704</v>
      </c>
      <c r="Q5565" s="3">
        <v>714</v>
      </c>
      <c r="R5565" s="3">
        <v>14280</v>
      </c>
      <c r="S5565" s="3">
        <v>10</v>
      </c>
      <c r="T5565" s="3">
        <v>200</v>
      </c>
      <c r="U5565" s="3">
        <v>1.4</v>
      </c>
      <c r="V5565" s="2" t="s">
        <v>145</v>
      </c>
      <c r="W5565" s="2" t="s">
        <v>146</v>
      </c>
      <c r="X5565" s="2" t="s">
        <v>72</v>
      </c>
      <c r="Y5565" s="19" t="str">
        <f>VLOOKUP(G5565,'Verweis Kd-Gruppe'!$A$2:$B$8,2,FALSE)</f>
        <v>EXP</v>
      </c>
      <c r="Z5565" s="19" t="str">
        <f>VLOOKUP(J5565,'Verweis Art-Gruppe'!$A$2:$B$15,2,FALSE)</f>
        <v>Geräte</v>
      </c>
      <c r="AA5565" s="19" t="str">
        <f>VLOOKUP(W5565,'Verweis Vertreter'!$A$2:$B$24,2,FALSE)</f>
        <v>Muhsin Yortanli</v>
      </c>
      <c r="AB5565" s="12">
        <f t="shared" si="774"/>
        <v>20</v>
      </c>
      <c r="AC5565" s="12">
        <f t="shared" si="779"/>
        <v>704</v>
      </c>
      <c r="AD5565" s="12">
        <f t="shared" si="780"/>
        <v>714</v>
      </c>
      <c r="AE5565" s="12">
        <f t="shared" si="775"/>
        <v>14280</v>
      </c>
      <c r="AF5565" s="12">
        <f t="shared" si="776"/>
        <v>10</v>
      </c>
      <c r="AG5565" s="12">
        <f t="shared" si="777"/>
        <v>200</v>
      </c>
      <c r="AH5565" s="9">
        <f t="shared" si="781"/>
        <v>1.4005602240896359E-2</v>
      </c>
      <c r="AI5565" s="14">
        <f>VLOOKUP(E5565,'Verweis Faktor'!$A:$B,2,FALSE)</f>
        <v>1</v>
      </c>
      <c r="AJ5565" s="14"/>
      <c r="AK5565" s="14" t="str">
        <f>IF(AL5565="Ja","Versandkosten",VLOOKUP(E5565,'Verweis Belegart'!$A$2:$B$9,2,FALSE))</f>
        <v>Hardware</v>
      </c>
      <c r="AL5565" s="14" t="str">
        <f t="shared" si="782"/>
        <v>Nein</v>
      </c>
      <c r="AM5565" s="14" t="str">
        <f t="shared" si="778"/>
        <v>Positiv</v>
      </c>
    </row>
    <row r="5566" spans="1:39" ht="17.25" customHeight="1" x14ac:dyDescent="0.35">
      <c r="A5566" s="17">
        <v>14575107</v>
      </c>
      <c r="B5566" s="2" t="s">
        <v>2608</v>
      </c>
      <c r="C5566" s="1">
        <v>2025001</v>
      </c>
      <c r="D5566" s="1">
        <v>2001390</v>
      </c>
      <c r="E5566" s="2" t="s">
        <v>34</v>
      </c>
      <c r="F5566" s="2" t="s">
        <v>53</v>
      </c>
      <c r="G5566" s="2" t="s">
        <v>36</v>
      </c>
      <c r="H5566" s="2" t="s">
        <v>600</v>
      </c>
      <c r="I5566" s="2" t="s">
        <v>601</v>
      </c>
      <c r="J5566" s="2" t="s">
        <v>103</v>
      </c>
      <c r="K5566" s="2" t="s">
        <v>28</v>
      </c>
      <c r="L5566" s="2" t="s">
        <v>1702</v>
      </c>
      <c r="M5566" s="2" t="s">
        <v>1703</v>
      </c>
      <c r="N5566" s="2" t="s">
        <v>1093</v>
      </c>
      <c r="O5566" s="3">
        <v>2</v>
      </c>
      <c r="P5566" s="3">
        <v>131</v>
      </c>
      <c r="Q5566" s="3">
        <v>135</v>
      </c>
      <c r="R5566" s="3">
        <v>270</v>
      </c>
      <c r="S5566" s="3">
        <v>4</v>
      </c>
      <c r="T5566" s="3">
        <v>8</v>
      </c>
      <c r="U5566" s="3">
        <v>2.96</v>
      </c>
      <c r="V5566" s="2" t="s">
        <v>235</v>
      </c>
      <c r="W5566" s="2" t="s">
        <v>236</v>
      </c>
      <c r="X5566" s="2" t="s">
        <v>33</v>
      </c>
      <c r="Y5566" s="19" t="str">
        <f>VLOOKUP(G5566,'Verweis Kd-Gruppe'!$A$2:$B$8,2,FALSE)</f>
        <v>GRK</v>
      </c>
      <c r="Z5566" s="19" t="str">
        <f>VLOOKUP(J5566,'Verweis Art-Gruppe'!$A$2:$B$15,2,FALSE)</f>
        <v>Geräte</v>
      </c>
      <c r="AA5566" s="19" t="str">
        <f>VLOOKUP(W5566,'Verweis Vertreter'!$A$2:$B$24,2,FALSE)</f>
        <v>Patrick Verfürth</v>
      </c>
      <c r="AB5566" s="12">
        <f t="shared" si="774"/>
        <v>2</v>
      </c>
      <c r="AC5566" s="12">
        <f t="shared" si="779"/>
        <v>131</v>
      </c>
      <c r="AD5566" s="12">
        <f t="shared" si="780"/>
        <v>135</v>
      </c>
      <c r="AE5566" s="12">
        <f t="shared" si="775"/>
        <v>270</v>
      </c>
      <c r="AF5566" s="12">
        <f t="shared" si="776"/>
        <v>4</v>
      </c>
      <c r="AG5566" s="12">
        <f t="shared" si="777"/>
        <v>8</v>
      </c>
      <c r="AH5566" s="9">
        <f t="shared" si="781"/>
        <v>2.9629629629629631E-2</v>
      </c>
      <c r="AI5566" s="14">
        <f>VLOOKUP(E5566,'Verweis Faktor'!$A:$B,2,FALSE)</f>
        <v>1</v>
      </c>
      <c r="AJ5566" s="14"/>
      <c r="AK5566" s="14" t="str">
        <f>IF(AL5566="Ja","Versandkosten",VLOOKUP(E5566,'Verweis Belegart'!$A$2:$B$9,2,FALSE))</f>
        <v>Hardware</v>
      </c>
      <c r="AL5566" s="14" t="str">
        <f t="shared" si="782"/>
        <v>Nein</v>
      </c>
      <c r="AM5566" s="14" t="str">
        <f t="shared" si="778"/>
        <v>Positiv</v>
      </c>
    </row>
    <row r="5567" spans="1:39" ht="17.25" customHeight="1" x14ac:dyDescent="0.35">
      <c r="A5567" s="17">
        <v>14573837</v>
      </c>
      <c r="B5567" s="2" t="s">
        <v>2608</v>
      </c>
      <c r="C5567" s="1">
        <v>2025001</v>
      </c>
      <c r="D5567" s="1">
        <v>2001391</v>
      </c>
      <c r="E5567" s="2" t="s">
        <v>34</v>
      </c>
      <c r="F5567" s="2" t="s">
        <v>142</v>
      </c>
      <c r="G5567" s="2" t="s">
        <v>66</v>
      </c>
      <c r="H5567" s="2" t="s">
        <v>1957</v>
      </c>
      <c r="I5567" s="2" t="s">
        <v>1958</v>
      </c>
      <c r="J5567" s="2" t="s">
        <v>103</v>
      </c>
      <c r="K5567" s="2" t="s">
        <v>28</v>
      </c>
      <c r="L5567" s="2" t="s">
        <v>1702</v>
      </c>
      <c r="M5567" s="2" t="s">
        <v>1703</v>
      </c>
      <c r="N5567" s="2" t="s">
        <v>1093</v>
      </c>
      <c r="O5567" s="3">
        <v>60</v>
      </c>
      <c r="P5567" s="3">
        <v>131</v>
      </c>
      <c r="Q5567" s="3">
        <v>135.5</v>
      </c>
      <c r="R5567" s="3">
        <v>8130</v>
      </c>
      <c r="S5567" s="3">
        <v>4.5</v>
      </c>
      <c r="T5567" s="3">
        <v>270</v>
      </c>
      <c r="U5567" s="3">
        <v>3.32</v>
      </c>
      <c r="V5567" s="2" t="s">
        <v>855</v>
      </c>
      <c r="W5567" s="2" t="s">
        <v>856</v>
      </c>
      <c r="X5567" s="2" t="s">
        <v>72</v>
      </c>
      <c r="Y5567" s="19" t="str">
        <f>VLOOKUP(G5567,'Verweis Kd-Gruppe'!$A$2:$B$8,2,FALSE)</f>
        <v>EXP</v>
      </c>
      <c r="Z5567" s="19" t="str">
        <f>VLOOKUP(J5567,'Verweis Art-Gruppe'!$A$2:$B$15,2,FALSE)</f>
        <v>Geräte</v>
      </c>
      <c r="AA5567" s="19" t="str">
        <f>VLOOKUP(W5567,'Verweis Vertreter'!$A$2:$B$24,2,FALSE)</f>
        <v>Chahid Drimani</v>
      </c>
      <c r="AB5567" s="12">
        <f t="shared" si="774"/>
        <v>60</v>
      </c>
      <c r="AC5567" s="12">
        <f t="shared" si="779"/>
        <v>131</v>
      </c>
      <c r="AD5567" s="12">
        <f t="shared" si="780"/>
        <v>135.5</v>
      </c>
      <c r="AE5567" s="12">
        <f t="shared" si="775"/>
        <v>8130</v>
      </c>
      <c r="AF5567" s="12">
        <f t="shared" si="776"/>
        <v>4.5</v>
      </c>
      <c r="AG5567" s="12">
        <f t="shared" si="777"/>
        <v>270</v>
      </c>
      <c r="AH5567" s="9">
        <f t="shared" si="781"/>
        <v>3.3210332103321034E-2</v>
      </c>
      <c r="AI5567" s="14">
        <f>VLOOKUP(E5567,'Verweis Faktor'!$A:$B,2,FALSE)</f>
        <v>1</v>
      </c>
      <c r="AJ5567" s="14"/>
      <c r="AK5567" s="14" t="str">
        <f>IF(AL5567="Ja","Versandkosten",VLOOKUP(E5567,'Verweis Belegart'!$A$2:$B$9,2,FALSE))</f>
        <v>Hardware</v>
      </c>
      <c r="AL5567" s="14" t="str">
        <f t="shared" si="782"/>
        <v>Nein</v>
      </c>
      <c r="AM5567" s="14" t="str">
        <f t="shared" si="778"/>
        <v>Positiv</v>
      </c>
    </row>
    <row r="5568" spans="1:39" ht="17.25" customHeight="1" x14ac:dyDescent="0.35">
      <c r="A5568" s="17">
        <v>14573837</v>
      </c>
      <c r="B5568" s="2" t="s">
        <v>2608</v>
      </c>
      <c r="C5568" s="1">
        <v>2025001</v>
      </c>
      <c r="D5568" s="1">
        <v>2001391</v>
      </c>
      <c r="E5568" s="2" t="s">
        <v>34</v>
      </c>
      <c r="F5568" s="2" t="s">
        <v>142</v>
      </c>
      <c r="G5568" s="2" t="s">
        <v>66</v>
      </c>
      <c r="H5568" s="2" t="s">
        <v>1957</v>
      </c>
      <c r="I5568" s="2" t="s">
        <v>1958</v>
      </c>
      <c r="J5568" s="2" t="s">
        <v>103</v>
      </c>
      <c r="K5568" s="2" t="s">
        <v>45</v>
      </c>
      <c r="L5568" s="2" t="s">
        <v>2488</v>
      </c>
      <c r="M5568" s="2" t="s">
        <v>2489</v>
      </c>
      <c r="N5568" s="2" t="s">
        <v>931</v>
      </c>
      <c r="O5568" s="3">
        <v>7</v>
      </c>
      <c r="P5568" s="3">
        <v>1085</v>
      </c>
      <c r="Q5568" s="3">
        <v>1139</v>
      </c>
      <c r="R5568" s="3">
        <v>7973</v>
      </c>
      <c r="S5568" s="3">
        <v>54</v>
      </c>
      <c r="T5568" s="3">
        <v>378</v>
      </c>
      <c r="U5568" s="3">
        <v>4.74</v>
      </c>
      <c r="V5568" s="2" t="s">
        <v>855</v>
      </c>
      <c r="W5568" s="2" t="s">
        <v>856</v>
      </c>
      <c r="X5568" s="2" t="s">
        <v>72</v>
      </c>
      <c r="Y5568" s="19" t="str">
        <f>VLOOKUP(G5568,'Verweis Kd-Gruppe'!$A$2:$B$8,2,FALSE)</f>
        <v>EXP</v>
      </c>
      <c r="Z5568" s="19" t="str">
        <f>VLOOKUP(J5568,'Verweis Art-Gruppe'!$A$2:$B$15,2,FALSE)</f>
        <v>Geräte</v>
      </c>
      <c r="AA5568" s="19" t="str">
        <f>VLOOKUP(W5568,'Verweis Vertreter'!$A$2:$B$24,2,FALSE)</f>
        <v>Chahid Drimani</v>
      </c>
      <c r="AB5568" s="12">
        <f t="shared" si="774"/>
        <v>7</v>
      </c>
      <c r="AC5568" s="12">
        <f t="shared" si="779"/>
        <v>1085</v>
      </c>
      <c r="AD5568" s="12">
        <f t="shared" si="780"/>
        <v>1139</v>
      </c>
      <c r="AE5568" s="12">
        <f t="shared" si="775"/>
        <v>7973</v>
      </c>
      <c r="AF5568" s="12">
        <f t="shared" si="776"/>
        <v>54</v>
      </c>
      <c r="AG5568" s="12">
        <f t="shared" si="777"/>
        <v>378</v>
      </c>
      <c r="AH5568" s="9">
        <f t="shared" si="781"/>
        <v>4.7410008779631259E-2</v>
      </c>
      <c r="AI5568" s="14">
        <f>VLOOKUP(E5568,'Verweis Faktor'!$A:$B,2,FALSE)</f>
        <v>1</v>
      </c>
      <c r="AJ5568" s="14"/>
      <c r="AK5568" s="14" t="str">
        <f>IF(AL5568="Ja","Versandkosten",VLOOKUP(E5568,'Verweis Belegart'!$A$2:$B$9,2,FALSE))</f>
        <v>Hardware</v>
      </c>
      <c r="AL5568" s="14" t="str">
        <f t="shared" si="782"/>
        <v>Nein</v>
      </c>
      <c r="AM5568" s="14" t="str">
        <f t="shared" si="778"/>
        <v>Positiv</v>
      </c>
    </row>
    <row r="5569" spans="1:39" ht="17.25" customHeight="1" x14ac:dyDescent="0.35">
      <c r="A5569" s="17">
        <v>14573837</v>
      </c>
      <c r="B5569" s="2" t="s">
        <v>2608</v>
      </c>
      <c r="C5569" s="1">
        <v>2025001</v>
      </c>
      <c r="D5569" s="1">
        <v>2001391</v>
      </c>
      <c r="E5569" s="2" t="s">
        <v>34</v>
      </c>
      <c r="F5569" s="2" t="s">
        <v>142</v>
      </c>
      <c r="G5569" s="2" t="s">
        <v>66</v>
      </c>
      <c r="H5569" s="2" t="s">
        <v>1957</v>
      </c>
      <c r="I5569" s="2" t="s">
        <v>1958</v>
      </c>
      <c r="J5569" s="2" t="s">
        <v>103</v>
      </c>
      <c r="K5569" s="2" t="s">
        <v>49</v>
      </c>
      <c r="L5569" s="2" t="s">
        <v>2642</v>
      </c>
      <c r="M5569" s="2" t="s">
        <v>2643</v>
      </c>
      <c r="N5569" s="2" t="s">
        <v>2644</v>
      </c>
      <c r="O5569" s="3">
        <v>2</v>
      </c>
      <c r="P5569" s="3">
        <v>985</v>
      </c>
      <c r="Q5569" s="3">
        <v>1039</v>
      </c>
      <c r="R5569" s="3">
        <v>2078</v>
      </c>
      <c r="S5569" s="3">
        <v>54</v>
      </c>
      <c r="T5569" s="3">
        <v>108</v>
      </c>
      <c r="U5569" s="3">
        <v>5.19</v>
      </c>
      <c r="V5569" s="2" t="s">
        <v>855</v>
      </c>
      <c r="W5569" s="2" t="s">
        <v>856</v>
      </c>
      <c r="X5569" s="2" t="s">
        <v>72</v>
      </c>
      <c r="Y5569" s="19" t="str">
        <f>VLOOKUP(G5569,'Verweis Kd-Gruppe'!$A$2:$B$8,2,FALSE)</f>
        <v>EXP</v>
      </c>
      <c r="Z5569" s="19" t="str">
        <f>VLOOKUP(J5569,'Verweis Art-Gruppe'!$A$2:$B$15,2,FALSE)</f>
        <v>Geräte</v>
      </c>
      <c r="AA5569" s="19" t="str">
        <f>VLOOKUP(W5569,'Verweis Vertreter'!$A$2:$B$24,2,FALSE)</f>
        <v>Chahid Drimani</v>
      </c>
      <c r="AB5569" s="12">
        <f t="shared" si="774"/>
        <v>2</v>
      </c>
      <c r="AC5569" s="12">
        <f t="shared" si="779"/>
        <v>985</v>
      </c>
      <c r="AD5569" s="12">
        <f t="shared" si="780"/>
        <v>1039</v>
      </c>
      <c r="AE5569" s="12">
        <f t="shared" si="775"/>
        <v>2078</v>
      </c>
      <c r="AF5569" s="12">
        <f t="shared" si="776"/>
        <v>54</v>
      </c>
      <c r="AG5569" s="12">
        <f t="shared" si="777"/>
        <v>108</v>
      </c>
      <c r="AH5569" s="9">
        <f t="shared" si="781"/>
        <v>5.19730510105871E-2</v>
      </c>
      <c r="AI5569" s="14">
        <f>VLOOKUP(E5569,'Verweis Faktor'!$A:$B,2,FALSE)</f>
        <v>1</v>
      </c>
      <c r="AJ5569" s="14"/>
      <c r="AK5569" s="14" t="str">
        <f>IF(AL5569="Ja","Versandkosten",VLOOKUP(E5569,'Verweis Belegart'!$A$2:$B$9,2,FALSE))</f>
        <v>Hardware</v>
      </c>
      <c r="AL5569" s="14" t="str">
        <f t="shared" si="782"/>
        <v>Nein</v>
      </c>
      <c r="AM5569" s="14" t="str">
        <f t="shared" si="778"/>
        <v>Positiv</v>
      </c>
    </row>
    <row r="5570" spans="1:39" ht="17.25" customHeight="1" x14ac:dyDescent="0.35">
      <c r="A5570" s="17">
        <v>14573837</v>
      </c>
      <c r="B5570" s="2" t="s">
        <v>2608</v>
      </c>
      <c r="C5570" s="1">
        <v>2025001</v>
      </c>
      <c r="D5570" s="1">
        <v>2001391</v>
      </c>
      <c r="E5570" s="2" t="s">
        <v>34</v>
      </c>
      <c r="F5570" s="2" t="s">
        <v>142</v>
      </c>
      <c r="G5570" s="2" t="s">
        <v>66</v>
      </c>
      <c r="H5570" s="2" t="s">
        <v>1957</v>
      </c>
      <c r="I5570" s="2" t="s">
        <v>1958</v>
      </c>
      <c r="J5570" s="2" t="s">
        <v>103</v>
      </c>
      <c r="K5570" s="2" t="s">
        <v>79</v>
      </c>
      <c r="L5570" s="2" t="s">
        <v>2645</v>
      </c>
      <c r="M5570" s="2" t="s">
        <v>2646</v>
      </c>
      <c r="N5570" s="2" t="s">
        <v>2644</v>
      </c>
      <c r="O5570" s="3">
        <v>2</v>
      </c>
      <c r="P5570" s="3">
        <v>985</v>
      </c>
      <c r="Q5570" s="3">
        <v>1039</v>
      </c>
      <c r="R5570" s="3">
        <v>2078</v>
      </c>
      <c r="S5570" s="3">
        <v>54</v>
      </c>
      <c r="T5570" s="3">
        <v>108</v>
      </c>
      <c r="U5570" s="3">
        <v>5.19</v>
      </c>
      <c r="V5570" s="2" t="s">
        <v>855</v>
      </c>
      <c r="W5570" s="2" t="s">
        <v>856</v>
      </c>
      <c r="X5570" s="2" t="s">
        <v>72</v>
      </c>
      <c r="Y5570" s="19" t="str">
        <f>VLOOKUP(G5570,'Verweis Kd-Gruppe'!$A$2:$B$8,2,FALSE)</f>
        <v>EXP</v>
      </c>
      <c r="Z5570" s="19" t="str">
        <f>VLOOKUP(J5570,'Verweis Art-Gruppe'!$A$2:$B$15,2,FALSE)</f>
        <v>Geräte</v>
      </c>
      <c r="AA5570" s="19" t="str">
        <f>VLOOKUP(W5570,'Verweis Vertreter'!$A$2:$B$24,2,FALSE)</f>
        <v>Chahid Drimani</v>
      </c>
      <c r="AB5570" s="12">
        <f t="shared" si="774"/>
        <v>2</v>
      </c>
      <c r="AC5570" s="12">
        <f t="shared" si="779"/>
        <v>985</v>
      </c>
      <c r="AD5570" s="12">
        <f t="shared" si="780"/>
        <v>1039</v>
      </c>
      <c r="AE5570" s="12">
        <f t="shared" si="775"/>
        <v>2078</v>
      </c>
      <c r="AF5570" s="12">
        <f t="shared" si="776"/>
        <v>54</v>
      </c>
      <c r="AG5570" s="12">
        <f t="shared" si="777"/>
        <v>108</v>
      </c>
      <c r="AH5570" s="9">
        <f t="shared" si="781"/>
        <v>5.19730510105871E-2</v>
      </c>
      <c r="AI5570" s="14">
        <f>VLOOKUP(E5570,'Verweis Faktor'!$A:$B,2,FALSE)</f>
        <v>1</v>
      </c>
      <c r="AJ5570" s="14"/>
      <c r="AK5570" s="14" t="str">
        <f>IF(AL5570="Ja","Versandkosten",VLOOKUP(E5570,'Verweis Belegart'!$A$2:$B$9,2,FALSE))</f>
        <v>Hardware</v>
      </c>
      <c r="AL5570" s="14" t="str">
        <f t="shared" si="782"/>
        <v>Nein</v>
      </c>
      <c r="AM5570" s="14" t="str">
        <f t="shared" si="778"/>
        <v>Positiv</v>
      </c>
    </row>
    <row r="5571" spans="1:39" ht="17.25" customHeight="1" x14ac:dyDescent="0.35">
      <c r="A5571" s="17">
        <v>14575153</v>
      </c>
      <c r="B5571" s="2" t="s">
        <v>2608</v>
      </c>
      <c r="C5571" s="1">
        <v>2025001</v>
      </c>
      <c r="D5571" s="1">
        <v>2001392</v>
      </c>
      <c r="E5571" s="2" t="s">
        <v>34</v>
      </c>
      <c r="F5571" s="2" t="s">
        <v>142</v>
      </c>
      <c r="G5571" s="2" t="s">
        <v>66</v>
      </c>
      <c r="H5571" s="2" t="s">
        <v>1549</v>
      </c>
      <c r="I5571" s="2" t="s">
        <v>1550</v>
      </c>
      <c r="J5571" s="2" t="s">
        <v>103</v>
      </c>
      <c r="K5571" s="2" t="s">
        <v>28</v>
      </c>
      <c r="L5571" s="2" t="s">
        <v>1008</v>
      </c>
      <c r="M5571" s="2" t="s">
        <v>1009</v>
      </c>
      <c r="N5571" s="2" t="s">
        <v>262</v>
      </c>
      <c r="O5571" s="3">
        <v>10</v>
      </c>
      <c r="P5571" s="3">
        <v>991.36839999999995</v>
      </c>
      <c r="Q5571" s="3">
        <v>1023</v>
      </c>
      <c r="R5571" s="3">
        <v>10230</v>
      </c>
      <c r="S5571" s="3">
        <v>31.631599999999999</v>
      </c>
      <c r="T5571" s="3">
        <v>316.32</v>
      </c>
      <c r="U5571" s="3">
        <v>3.09</v>
      </c>
      <c r="V5571" s="2" t="s">
        <v>123</v>
      </c>
      <c r="W5571" s="2" t="s">
        <v>124</v>
      </c>
      <c r="X5571" s="2" t="s">
        <v>125</v>
      </c>
      <c r="Y5571" s="19" t="str">
        <f>VLOOKUP(G5571,'Verweis Kd-Gruppe'!$A$2:$B$8,2,FALSE)</f>
        <v>EXP</v>
      </c>
      <c r="Z5571" s="19" t="str">
        <f>VLOOKUP(J5571,'Verweis Art-Gruppe'!$A$2:$B$15,2,FALSE)</f>
        <v>Geräte</v>
      </c>
      <c r="AA5571" s="19" t="str">
        <f>VLOOKUP(W5571,'Verweis Vertreter'!$A$2:$B$24,2,FALSE)</f>
        <v>Antonio Vuolo</v>
      </c>
      <c r="AB5571" s="12">
        <f t="shared" ref="AB5571:AB5634" si="783">$AI5571*O5571</f>
        <v>10</v>
      </c>
      <c r="AC5571" s="12">
        <f t="shared" si="779"/>
        <v>991.36839999999995</v>
      </c>
      <c r="AD5571" s="12">
        <f t="shared" si="780"/>
        <v>1023</v>
      </c>
      <c r="AE5571" s="12">
        <f t="shared" ref="AE5571:AE5634" si="784">$AI5571*R5571</f>
        <v>10230</v>
      </c>
      <c r="AF5571" s="12">
        <f t="shared" ref="AF5571:AF5634" si="785">$AI5571*S5571</f>
        <v>31.631599999999999</v>
      </c>
      <c r="AG5571" s="12">
        <f t="shared" ref="AG5571:AG5634" si="786">$AI5571*T5571</f>
        <v>316.32</v>
      </c>
      <c r="AH5571" s="9">
        <f t="shared" si="781"/>
        <v>3.0920821114369501E-2</v>
      </c>
      <c r="AI5571" s="14">
        <f>VLOOKUP(E5571,'Verweis Faktor'!$A:$B,2,FALSE)</f>
        <v>1</v>
      </c>
      <c r="AJ5571" s="14"/>
      <c r="AK5571" s="14" t="str">
        <f>IF(AL5571="Ja","Versandkosten",VLOOKUP(E5571,'Verweis Belegart'!$A$2:$B$9,2,FALSE))</f>
        <v>Hardware</v>
      </c>
      <c r="AL5571" s="14" t="str">
        <f t="shared" si="782"/>
        <v>Nein</v>
      </c>
      <c r="AM5571" s="14" t="str">
        <f t="shared" ref="AM5571:AM5634" si="787">IF(AG5571&lt;0,"Negativ","Positiv")</f>
        <v>Positiv</v>
      </c>
    </row>
    <row r="5572" spans="1:39" ht="17.25" customHeight="1" x14ac:dyDescent="0.35">
      <c r="A5572" s="17">
        <v>14575153</v>
      </c>
      <c r="B5572" s="2" t="s">
        <v>2608</v>
      </c>
      <c r="C5572" s="1">
        <v>2025001</v>
      </c>
      <c r="D5572" s="1">
        <v>2001392</v>
      </c>
      <c r="E5572" s="2" t="s">
        <v>34</v>
      </c>
      <c r="F5572" s="2" t="s">
        <v>142</v>
      </c>
      <c r="G5572" s="2" t="s">
        <v>66</v>
      </c>
      <c r="H5572" s="2" t="s">
        <v>1549</v>
      </c>
      <c r="I5572" s="2" t="s">
        <v>1550</v>
      </c>
      <c r="J5572" s="2" t="s">
        <v>103</v>
      </c>
      <c r="K5572" s="2" t="s">
        <v>45</v>
      </c>
      <c r="L5572" s="2" t="s">
        <v>260</v>
      </c>
      <c r="M5572" s="2" t="s">
        <v>261</v>
      </c>
      <c r="N5572" s="2" t="s">
        <v>262</v>
      </c>
      <c r="O5572" s="3">
        <v>5</v>
      </c>
      <c r="P5572" s="3">
        <v>991.82240000000002</v>
      </c>
      <c r="Q5572" s="3">
        <v>1023</v>
      </c>
      <c r="R5572" s="3">
        <v>5115</v>
      </c>
      <c r="S5572" s="3">
        <v>31.177600000000002</v>
      </c>
      <c r="T5572" s="3">
        <v>155.88999999999999</v>
      </c>
      <c r="U5572" s="3">
        <v>3.04</v>
      </c>
      <c r="V5572" s="2" t="s">
        <v>123</v>
      </c>
      <c r="W5572" s="2" t="s">
        <v>124</v>
      </c>
      <c r="X5572" s="2" t="s">
        <v>125</v>
      </c>
      <c r="Y5572" s="19" t="str">
        <f>VLOOKUP(G5572,'Verweis Kd-Gruppe'!$A$2:$B$8,2,FALSE)</f>
        <v>EXP</v>
      </c>
      <c r="Z5572" s="19" t="str">
        <f>VLOOKUP(J5572,'Verweis Art-Gruppe'!$A$2:$B$15,2,FALSE)</f>
        <v>Geräte</v>
      </c>
      <c r="AA5572" s="19" t="str">
        <f>VLOOKUP(W5572,'Verweis Vertreter'!$A$2:$B$24,2,FALSE)</f>
        <v>Antonio Vuolo</v>
      </c>
      <c r="AB5572" s="12">
        <f t="shared" si="783"/>
        <v>5</v>
      </c>
      <c r="AC5572" s="12">
        <f t="shared" ref="AC5572:AC5635" si="788">P5572</f>
        <v>991.82240000000002</v>
      </c>
      <c r="AD5572" s="12">
        <f t="shared" ref="AD5572:AD5635" si="789">Q5572</f>
        <v>1023</v>
      </c>
      <c r="AE5572" s="12">
        <f t="shared" si="784"/>
        <v>5115</v>
      </c>
      <c r="AF5572" s="12">
        <f t="shared" si="785"/>
        <v>31.177600000000002</v>
      </c>
      <c r="AG5572" s="12">
        <f t="shared" si="786"/>
        <v>155.88999999999999</v>
      </c>
      <c r="AH5572" s="9">
        <f t="shared" ref="AH5572:AH5635" si="790">IF(AF5572=0,0,AG5572/AE5572*AI5572)</f>
        <v>3.0477028347996087E-2</v>
      </c>
      <c r="AI5572" s="14">
        <f>VLOOKUP(E5572,'Verweis Faktor'!$A:$B,2,FALSE)</f>
        <v>1</v>
      </c>
      <c r="AJ5572" s="14"/>
      <c r="AK5572" s="14" t="str">
        <f>IF(AL5572="Ja","Versandkosten",VLOOKUP(E5572,'Verweis Belegart'!$A$2:$B$9,2,FALSE))</f>
        <v>Hardware</v>
      </c>
      <c r="AL5572" s="14" t="str">
        <f t="shared" ref="AL5572:AL5635" si="791">IF(ISNUMBER(FIND("Versandkosten",M5572)),"Ja","Nein")</f>
        <v>Nein</v>
      </c>
      <c r="AM5572" s="14" t="str">
        <f t="shared" si="787"/>
        <v>Positiv</v>
      </c>
    </row>
    <row r="5573" spans="1:39" ht="17.25" customHeight="1" x14ac:dyDescent="0.35">
      <c r="A5573" s="17">
        <v>14575153</v>
      </c>
      <c r="B5573" s="2" t="s">
        <v>2608</v>
      </c>
      <c r="C5573" s="1">
        <v>2025001</v>
      </c>
      <c r="D5573" s="1">
        <v>2001392</v>
      </c>
      <c r="E5573" s="2" t="s">
        <v>34</v>
      </c>
      <c r="F5573" s="2" t="s">
        <v>142</v>
      </c>
      <c r="G5573" s="2" t="s">
        <v>66</v>
      </c>
      <c r="H5573" s="2" t="s">
        <v>1549</v>
      </c>
      <c r="I5573" s="2" t="s">
        <v>1550</v>
      </c>
      <c r="J5573" s="2" t="s">
        <v>103</v>
      </c>
      <c r="K5573" s="2" t="s">
        <v>49</v>
      </c>
      <c r="L5573" s="2" t="s">
        <v>1195</v>
      </c>
      <c r="M5573" s="2" t="s">
        <v>1196</v>
      </c>
      <c r="N5573" s="2" t="s">
        <v>262</v>
      </c>
      <c r="O5573" s="3">
        <v>20</v>
      </c>
      <c r="P5573" s="3">
        <v>990</v>
      </c>
      <c r="Q5573" s="3">
        <v>1023</v>
      </c>
      <c r="R5573" s="3">
        <v>20460</v>
      </c>
      <c r="S5573" s="3">
        <v>33</v>
      </c>
      <c r="T5573" s="3">
        <v>660</v>
      </c>
      <c r="U5573" s="3">
        <v>3.22</v>
      </c>
      <c r="V5573" s="2" t="s">
        <v>123</v>
      </c>
      <c r="W5573" s="2" t="s">
        <v>124</v>
      </c>
      <c r="X5573" s="2" t="s">
        <v>125</v>
      </c>
      <c r="Y5573" s="19" t="str">
        <f>VLOOKUP(G5573,'Verweis Kd-Gruppe'!$A$2:$B$8,2,FALSE)</f>
        <v>EXP</v>
      </c>
      <c r="Z5573" s="19" t="str">
        <f>VLOOKUP(J5573,'Verweis Art-Gruppe'!$A$2:$B$15,2,FALSE)</f>
        <v>Geräte</v>
      </c>
      <c r="AA5573" s="19" t="str">
        <f>VLOOKUP(W5573,'Verweis Vertreter'!$A$2:$B$24,2,FALSE)</f>
        <v>Antonio Vuolo</v>
      </c>
      <c r="AB5573" s="12">
        <f t="shared" si="783"/>
        <v>20</v>
      </c>
      <c r="AC5573" s="12">
        <f t="shared" si="788"/>
        <v>990</v>
      </c>
      <c r="AD5573" s="12">
        <f t="shared" si="789"/>
        <v>1023</v>
      </c>
      <c r="AE5573" s="12">
        <f t="shared" si="784"/>
        <v>20460</v>
      </c>
      <c r="AF5573" s="12">
        <f t="shared" si="785"/>
        <v>33</v>
      </c>
      <c r="AG5573" s="12">
        <f t="shared" si="786"/>
        <v>660</v>
      </c>
      <c r="AH5573" s="9">
        <f t="shared" si="790"/>
        <v>3.2258064516129031E-2</v>
      </c>
      <c r="AI5573" s="14">
        <f>VLOOKUP(E5573,'Verweis Faktor'!$A:$B,2,FALSE)</f>
        <v>1</v>
      </c>
      <c r="AJ5573" s="14"/>
      <c r="AK5573" s="14" t="str">
        <f>IF(AL5573="Ja","Versandkosten",VLOOKUP(E5573,'Verweis Belegart'!$A$2:$B$9,2,FALSE))</f>
        <v>Hardware</v>
      </c>
      <c r="AL5573" s="14" t="str">
        <f t="shared" si="791"/>
        <v>Nein</v>
      </c>
      <c r="AM5573" s="14" t="str">
        <f t="shared" si="787"/>
        <v>Positiv</v>
      </c>
    </row>
    <row r="5574" spans="1:39" ht="17.25" customHeight="1" x14ac:dyDescent="0.35">
      <c r="A5574" s="17">
        <v>14557333</v>
      </c>
      <c r="B5574" s="2" t="s">
        <v>2608</v>
      </c>
      <c r="C5574" s="1">
        <v>2025001</v>
      </c>
      <c r="D5574" s="1">
        <v>2001393</v>
      </c>
      <c r="E5574" s="2" t="s">
        <v>572</v>
      </c>
      <c r="F5574" s="2" t="s">
        <v>2111</v>
      </c>
      <c r="G5574" s="2" t="s">
        <v>36</v>
      </c>
      <c r="H5574" s="2" t="s">
        <v>247</v>
      </c>
      <c r="I5574" s="2" t="s">
        <v>248</v>
      </c>
      <c r="J5574" s="2" t="s">
        <v>103</v>
      </c>
      <c r="K5574" s="2" t="s">
        <v>28</v>
      </c>
      <c r="L5574" s="2" t="s">
        <v>377</v>
      </c>
      <c r="M5574" s="2" t="s">
        <v>378</v>
      </c>
      <c r="N5574" s="2" t="s">
        <v>379</v>
      </c>
      <c r="O5574" s="3">
        <v>1</v>
      </c>
      <c r="P5574" s="3">
        <v>414.75200000000001</v>
      </c>
      <c r="Q5574" s="3">
        <v>449</v>
      </c>
      <c r="R5574" s="3">
        <v>449</v>
      </c>
      <c r="S5574" s="3">
        <v>34.247999999999998</v>
      </c>
      <c r="T5574" s="3">
        <v>34.25</v>
      </c>
      <c r="U5574" s="3">
        <v>7.62</v>
      </c>
      <c r="V5574" s="2" t="s">
        <v>235</v>
      </c>
      <c r="W5574" s="2" t="s">
        <v>236</v>
      </c>
      <c r="X5574" s="2" t="s">
        <v>251</v>
      </c>
      <c r="Y5574" s="19" t="str">
        <f>VLOOKUP(G5574,'Verweis Kd-Gruppe'!$A$2:$B$8,2,FALSE)</f>
        <v>GRK</v>
      </c>
      <c r="Z5574" s="19" t="str">
        <f>VLOOKUP(J5574,'Verweis Art-Gruppe'!$A$2:$B$15,2,FALSE)</f>
        <v>Geräte</v>
      </c>
      <c r="AA5574" s="19" t="str">
        <f>VLOOKUP(W5574,'Verweis Vertreter'!$A$2:$B$24,2,FALSE)</f>
        <v>Patrick Verfürth</v>
      </c>
      <c r="AB5574" s="12">
        <f t="shared" si="783"/>
        <v>-1</v>
      </c>
      <c r="AC5574" s="12">
        <f t="shared" si="788"/>
        <v>414.75200000000001</v>
      </c>
      <c r="AD5574" s="12">
        <f t="shared" si="789"/>
        <v>449</v>
      </c>
      <c r="AE5574" s="12">
        <f t="shared" si="784"/>
        <v>-449</v>
      </c>
      <c r="AF5574" s="12">
        <f t="shared" si="785"/>
        <v>-34.247999999999998</v>
      </c>
      <c r="AG5574" s="12">
        <f t="shared" si="786"/>
        <v>-34.25</v>
      </c>
      <c r="AH5574" s="9">
        <f t="shared" si="790"/>
        <v>-7.6280623608017822E-2</v>
      </c>
      <c r="AI5574" s="14">
        <f>VLOOKUP(E5574,'Verweis Faktor'!$A:$B,2,FALSE)</f>
        <v>-1</v>
      </c>
      <c r="AJ5574" s="14"/>
      <c r="AK5574" s="14" t="str">
        <f>IF(AL5574="Ja","Versandkosten",VLOOKUP(E5574,'Verweis Belegart'!$A$2:$B$9,2,FALSE))</f>
        <v>Hardware</v>
      </c>
      <c r="AL5574" s="14" t="str">
        <f t="shared" si="791"/>
        <v>Nein</v>
      </c>
      <c r="AM5574" s="14" t="str">
        <f t="shared" si="787"/>
        <v>Negativ</v>
      </c>
    </row>
    <row r="5575" spans="1:39" ht="17.25" customHeight="1" x14ac:dyDescent="0.35">
      <c r="A5575" s="17">
        <v>14575076</v>
      </c>
      <c r="B5575" s="2" t="s">
        <v>2608</v>
      </c>
      <c r="C5575" s="1">
        <v>2025001</v>
      </c>
      <c r="D5575" s="1">
        <v>2001394</v>
      </c>
      <c r="E5575" s="2" t="s">
        <v>34</v>
      </c>
      <c r="F5575" s="2" t="s">
        <v>53</v>
      </c>
      <c r="G5575" s="2" t="s">
        <v>25</v>
      </c>
      <c r="H5575" s="2" t="s">
        <v>1359</v>
      </c>
      <c r="I5575" s="2" t="s">
        <v>1360</v>
      </c>
      <c r="J5575" s="2" t="s">
        <v>304</v>
      </c>
      <c r="K5575" s="2" t="s">
        <v>28</v>
      </c>
      <c r="L5575" s="2" t="s">
        <v>1529</v>
      </c>
      <c r="M5575" s="2" t="s">
        <v>1530</v>
      </c>
      <c r="N5575" s="2" t="s">
        <v>1531</v>
      </c>
      <c r="O5575" s="3">
        <v>10</v>
      </c>
      <c r="P5575" s="3">
        <v>52.86</v>
      </c>
      <c r="Q5575" s="3">
        <v>60</v>
      </c>
      <c r="R5575" s="3">
        <v>600</v>
      </c>
      <c r="S5575" s="3">
        <v>7.14</v>
      </c>
      <c r="T5575" s="3">
        <v>71.400000000000006</v>
      </c>
      <c r="U5575" s="3">
        <v>11.9</v>
      </c>
      <c r="V5575" s="2" t="s">
        <v>413</v>
      </c>
      <c r="W5575" s="2" t="s">
        <v>414</v>
      </c>
      <c r="X5575" s="2" t="s">
        <v>702</v>
      </c>
      <c r="Y5575" s="19" t="str">
        <f>VLOOKUP(G5575,'Verweis Kd-Gruppe'!$A$2:$B$8,2,FALSE)</f>
        <v>FHK</v>
      </c>
      <c r="Z5575" s="19" t="str">
        <f>VLOOKUP(J5575,'Verweis Art-Gruppe'!$A$2:$B$15,2,FALSE)</f>
        <v>Zubehör</v>
      </c>
      <c r="AA5575" s="19" t="str">
        <f>VLOOKUP(W5575,'Verweis Vertreter'!$A$2:$B$24,2,FALSE)</f>
        <v>Zentrale</v>
      </c>
      <c r="AB5575" s="12">
        <f t="shared" si="783"/>
        <v>10</v>
      </c>
      <c r="AC5575" s="12">
        <f t="shared" si="788"/>
        <v>52.86</v>
      </c>
      <c r="AD5575" s="12">
        <f t="shared" si="789"/>
        <v>60</v>
      </c>
      <c r="AE5575" s="12">
        <f t="shared" si="784"/>
        <v>600</v>
      </c>
      <c r="AF5575" s="12">
        <f t="shared" si="785"/>
        <v>7.14</v>
      </c>
      <c r="AG5575" s="12">
        <f t="shared" si="786"/>
        <v>71.400000000000006</v>
      </c>
      <c r="AH5575" s="9">
        <f t="shared" si="790"/>
        <v>0.11900000000000001</v>
      </c>
      <c r="AI5575" s="14">
        <f>VLOOKUP(E5575,'Verweis Faktor'!$A:$B,2,FALSE)</f>
        <v>1</v>
      </c>
      <c r="AJ5575" s="14"/>
      <c r="AK5575" s="14" t="str">
        <f>IF(AL5575="Ja","Versandkosten",VLOOKUP(E5575,'Verweis Belegart'!$A$2:$B$9,2,FALSE))</f>
        <v>Hardware</v>
      </c>
      <c r="AL5575" s="14" t="str">
        <f t="shared" si="791"/>
        <v>Nein</v>
      </c>
      <c r="AM5575" s="14" t="str">
        <f t="shared" si="787"/>
        <v>Positiv</v>
      </c>
    </row>
    <row r="5576" spans="1:39" ht="17.25" customHeight="1" x14ac:dyDescent="0.35">
      <c r="A5576" s="17">
        <v>14572766</v>
      </c>
      <c r="B5576" s="2" t="s">
        <v>2608</v>
      </c>
      <c r="C5576" s="1">
        <v>2025001</v>
      </c>
      <c r="D5576" s="1">
        <v>2001395</v>
      </c>
      <c r="E5576" s="2" t="s">
        <v>34</v>
      </c>
      <c r="F5576" s="2" t="s">
        <v>53</v>
      </c>
      <c r="G5576" s="2" t="s">
        <v>25</v>
      </c>
      <c r="H5576" s="2" t="s">
        <v>1359</v>
      </c>
      <c r="I5576" s="2" t="s">
        <v>1360</v>
      </c>
      <c r="J5576" s="2" t="s">
        <v>103</v>
      </c>
      <c r="K5576" s="2" t="s">
        <v>28</v>
      </c>
      <c r="L5576" s="2" t="s">
        <v>1195</v>
      </c>
      <c r="M5576" s="2" t="s">
        <v>1196</v>
      </c>
      <c r="N5576" s="2" t="s">
        <v>262</v>
      </c>
      <c r="O5576" s="3">
        <v>1</v>
      </c>
      <c r="P5576" s="3">
        <v>990</v>
      </c>
      <c r="Q5576" s="3">
        <v>1025</v>
      </c>
      <c r="R5576" s="3">
        <v>1025</v>
      </c>
      <c r="S5576" s="3">
        <v>35</v>
      </c>
      <c r="T5576" s="3">
        <v>35</v>
      </c>
      <c r="U5576" s="3">
        <v>3.41</v>
      </c>
      <c r="V5576" s="2" t="s">
        <v>413</v>
      </c>
      <c r="W5576" s="2" t="s">
        <v>414</v>
      </c>
      <c r="X5576" s="2" t="s">
        <v>702</v>
      </c>
      <c r="Y5576" s="19" t="str">
        <f>VLOOKUP(G5576,'Verweis Kd-Gruppe'!$A$2:$B$8,2,FALSE)</f>
        <v>FHK</v>
      </c>
      <c r="Z5576" s="19" t="str">
        <f>VLOOKUP(J5576,'Verweis Art-Gruppe'!$A$2:$B$15,2,FALSE)</f>
        <v>Geräte</v>
      </c>
      <c r="AA5576" s="19" t="str">
        <f>VLOOKUP(W5576,'Verweis Vertreter'!$A$2:$B$24,2,FALSE)</f>
        <v>Zentrale</v>
      </c>
      <c r="AB5576" s="12">
        <f t="shared" si="783"/>
        <v>1</v>
      </c>
      <c r="AC5576" s="12">
        <f t="shared" si="788"/>
        <v>990</v>
      </c>
      <c r="AD5576" s="12">
        <f t="shared" si="789"/>
        <v>1025</v>
      </c>
      <c r="AE5576" s="12">
        <f t="shared" si="784"/>
        <v>1025</v>
      </c>
      <c r="AF5576" s="12">
        <f t="shared" si="785"/>
        <v>35</v>
      </c>
      <c r="AG5576" s="12">
        <f t="shared" si="786"/>
        <v>35</v>
      </c>
      <c r="AH5576" s="9">
        <f t="shared" si="790"/>
        <v>3.4146341463414637E-2</v>
      </c>
      <c r="AI5576" s="14">
        <f>VLOOKUP(E5576,'Verweis Faktor'!$A:$B,2,FALSE)</f>
        <v>1</v>
      </c>
      <c r="AJ5576" s="14"/>
      <c r="AK5576" s="14" t="str">
        <f>IF(AL5576="Ja","Versandkosten",VLOOKUP(E5576,'Verweis Belegart'!$A$2:$B$9,2,FALSE))</f>
        <v>Hardware</v>
      </c>
      <c r="AL5576" s="14" t="str">
        <f t="shared" si="791"/>
        <v>Nein</v>
      </c>
      <c r="AM5576" s="14" t="str">
        <f t="shared" si="787"/>
        <v>Positiv</v>
      </c>
    </row>
    <row r="5577" spans="1:39" ht="17.25" customHeight="1" x14ac:dyDescent="0.35">
      <c r="A5577" s="17">
        <v>14572766</v>
      </c>
      <c r="B5577" s="2" t="s">
        <v>2608</v>
      </c>
      <c r="C5577" s="1">
        <v>2025001</v>
      </c>
      <c r="D5577" s="1">
        <v>2001395</v>
      </c>
      <c r="E5577" s="2" t="s">
        <v>34</v>
      </c>
      <c r="F5577" s="2" t="s">
        <v>53</v>
      </c>
      <c r="G5577" s="2" t="s">
        <v>25</v>
      </c>
      <c r="H5577" s="2" t="s">
        <v>1359</v>
      </c>
      <c r="I5577" s="2" t="s">
        <v>1360</v>
      </c>
      <c r="J5577" s="2" t="s">
        <v>2228</v>
      </c>
      <c r="K5577" s="2" t="s">
        <v>45</v>
      </c>
      <c r="L5577" s="2" t="s">
        <v>1386</v>
      </c>
      <c r="M5577" s="2" t="s">
        <v>1387</v>
      </c>
      <c r="N5577" s="2"/>
      <c r="O5577" s="3">
        <v>1</v>
      </c>
      <c r="P5577" s="3">
        <v>0</v>
      </c>
      <c r="Q5577" s="3">
        <v>0</v>
      </c>
      <c r="R5577" s="3">
        <v>0</v>
      </c>
      <c r="S5577" s="3"/>
      <c r="T5577" s="3">
        <v>0</v>
      </c>
      <c r="U5577" s="3"/>
      <c r="V5577" s="2" t="s">
        <v>413</v>
      </c>
      <c r="W5577" s="2" t="s">
        <v>414</v>
      </c>
      <c r="X5577" s="2" t="s">
        <v>702</v>
      </c>
      <c r="Y5577" s="19" t="str">
        <f>VLOOKUP(G5577,'Verweis Kd-Gruppe'!$A$2:$B$8,2,FALSE)</f>
        <v>FHK</v>
      </c>
      <c r="Z5577" s="19" t="str">
        <f>VLOOKUP(J5577,'Verweis Art-Gruppe'!$A$2:$B$15,2,FALSE)</f>
        <v>Marketing</v>
      </c>
      <c r="AA5577" s="19" t="str">
        <f>VLOOKUP(W5577,'Verweis Vertreter'!$A$2:$B$24,2,FALSE)</f>
        <v>Zentrale</v>
      </c>
      <c r="AB5577" s="12">
        <f t="shared" si="783"/>
        <v>1</v>
      </c>
      <c r="AC5577" s="12">
        <f t="shared" si="788"/>
        <v>0</v>
      </c>
      <c r="AD5577" s="12">
        <f t="shared" si="789"/>
        <v>0</v>
      </c>
      <c r="AE5577" s="12">
        <f t="shared" si="784"/>
        <v>0</v>
      </c>
      <c r="AF5577" s="12">
        <f t="shared" si="785"/>
        <v>0</v>
      </c>
      <c r="AG5577" s="12">
        <f t="shared" si="786"/>
        <v>0</v>
      </c>
      <c r="AH5577" s="9">
        <f t="shared" si="790"/>
        <v>0</v>
      </c>
      <c r="AI5577" s="14">
        <f>VLOOKUP(E5577,'Verweis Faktor'!$A:$B,2,FALSE)</f>
        <v>1</v>
      </c>
      <c r="AJ5577" s="14"/>
      <c r="AK5577" s="14" t="str">
        <f>IF(AL5577="Ja","Versandkosten",VLOOKUP(E5577,'Verweis Belegart'!$A$2:$B$9,2,FALSE))</f>
        <v>Hardware</v>
      </c>
      <c r="AL5577" s="14" t="str">
        <f t="shared" si="791"/>
        <v>Nein</v>
      </c>
      <c r="AM5577" s="14" t="str">
        <f t="shared" si="787"/>
        <v>Positiv</v>
      </c>
    </row>
    <row r="5578" spans="1:39" ht="17.25" customHeight="1" x14ac:dyDescent="0.35">
      <c r="A5578" s="17">
        <v>14575359</v>
      </c>
      <c r="B5578" s="2" t="s">
        <v>2608</v>
      </c>
      <c r="C5578" s="1">
        <v>2025001</v>
      </c>
      <c r="D5578" s="1">
        <v>2001396</v>
      </c>
      <c r="E5578" s="2" t="s">
        <v>34</v>
      </c>
      <c r="F5578" s="2" t="s">
        <v>142</v>
      </c>
      <c r="G5578" s="2" t="s">
        <v>36</v>
      </c>
      <c r="H5578" s="2" t="s">
        <v>2647</v>
      </c>
      <c r="I5578" s="2" t="s">
        <v>1732</v>
      </c>
      <c r="J5578" s="2" t="s">
        <v>103</v>
      </c>
      <c r="K5578" s="2" t="s">
        <v>28</v>
      </c>
      <c r="L5578" s="2" t="s">
        <v>883</v>
      </c>
      <c r="M5578" s="2" t="s">
        <v>884</v>
      </c>
      <c r="N5578" s="2" t="s">
        <v>131</v>
      </c>
      <c r="O5578" s="3">
        <v>20</v>
      </c>
      <c r="P5578" s="3">
        <v>160.77459999999999</v>
      </c>
      <c r="Q5578" s="3">
        <v>165</v>
      </c>
      <c r="R5578" s="3">
        <v>3300</v>
      </c>
      <c r="S5578" s="3">
        <v>4.2253999999999996</v>
      </c>
      <c r="T5578" s="3">
        <v>84.51</v>
      </c>
      <c r="U5578" s="3">
        <v>2.56</v>
      </c>
      <c r="V5578" s="2" t="s">
        <v>241</v>
      </c>
      <c r="W5578" s="2" t="s">
        <v>242</v>
      </c>
      <c r="X5578" s="2" t="s">
        <v>59</v>
      </c>
      <c r="Y5578" s="19" t="str">
        <f>VLOOKUP(G5578,'Verweis Kd-Gruppe'!$A$2:$B$8,2,FALSE)</f>
        <v>GRK</v>
      </c>
      <c r="Z5578" s="19" t="str">
        <f>VLOOKUP(J5578,'Verweis Art-Gruppe'!$A$2:$B$15,2,FALSE)</f>
        <v>Geräte</v>
      </c>
      <c r="AA5578" s="19" t="str">
        <f>VLOOKUP(W5578,'Verweis Vertreter'!$A$2:$B$24,2,FALSE)</f>
        <v>Bernd Schönbrunn</v>
      </c>
      <c r="AB5578" s="12">
        <f t="shared" si="783"/>
        <v>20</v>
      </c>
      <c r="AC5578" s="12">
        <f t="shared" si="788"/>
        <v>160.77459999999999</v>
      </c>
      <c r="AD5578" s="12">
        <f t="shared" si="789"/>
        <v>165</v>
      </c>
      <c r="AE5578" s="12">
        <f t="shared" si="784"/>
        <v>3300</v>
      </c>
      <c r="AF5578" s="12">
        <f t="shared" si="785"/>
        <v>4.2253999999999996</v>
      </c>
      <c r="AG5578" s="12">
        <f t="shared" si="786"/>
        <v>84.51</v>
      </c>
      <c r="AH5578" s="9">
        <f t="shared" si="790"/>
        <v>2.5609090909090911E-2</v>
      </c>
      <c r="AI5578" s="14">
        <f>VLOOKUP(E5578,'Verweis Faktor'!$A:$B,2,FALSE)</f>
        <v>1</v>
      </c>
      <c r="AJ5578" s="14"/>
      <c r="AK5578" s="14" t="str">
        <f>IF(AL5578="Ja","Versandkosten",VLOOKUP(E5578,'Verweis Belegart'!$A$2:$B$9,2,FALSE))</f>
        <v>Hardware</v>
      </c>
      <c r="AL5578" s="14" t="str">
        <f t="shared" si="791"/>
        <v>Nein</v>
      </c>
      <c r="AM5578" s="14" t="str">
        <f t="shared" si="787"/>
        <v>Positiv</v>
      </c>
    </row>
    <row r="5579" spans="1:39" ht="17.25" customHeight="1" x14ac:dyDescent="0.35">
      <c r="A5579" s="17">
        <v>14575038</v>
      </c>
      <c r="B5579" s="2" t="s">
        <v>2608</v>
      </c>
      <c r="C5579" s="1">
        <v>2025001</v>
      </c>
      <c r="D5579" s="1">
        <v>2001397</v>
      </c>
      <c r="E5579" s="2" t="s">
        <v>34</v>
      </c>
      <c r="F5579" s="2" t="s">
        <v>53</v>
      </c>
      <c r="G5579" s="2" t="s">
        <v>25</v>
      </c>
      <c r="H5579" s="2" t="s">
        <v>1359</v>
      </c>
      <c r="I5579" s="2" t="s">
        <v>1360</v>
      </c>
      <c r="J5579" s="2" t="s">
        <v>103</v>
      </c>
      <c r="K5579" s="2" t="s">
        <v>28</v>
      </c>
      <c r="L5579" s="2" t="s">
        <v>1200</v>
      </c>
      <c r="M5579" s="2" t="s">
        <v>1201</v>
      </c>
      <c r="N5579" s="2" t="s">
        <v>262</v>
      </c>
      <c r="O5579" s="3">
        <v>1</v>
      </c>
      <c r="P5579" s="3">
        <v>990.39639999999997</v>
      </c>
      <c r="Q5579" s="3">
        <v>1025</v>
      </c>
      <c r="R5579" s="3">
        <v>1025</v>
      </c>
      <c r="S5579" s="3">
        <v>34.6036</v>
      </c>
      <c r="T5579" s="3">
        <v>34.6</v>
      </c>
      <c r="U5579" s="3">
        <v>3.37</v>
      </c>
      <c r="V5579" s="2" t="s">
        <v>413</v>
      </c>
      <c r="W5579" s="2" t="s">
        <v>414</v>
      </c>
      <c r="X5579" s="2" t="s">
        <v>702</v>
      </c>
      <c r="Y5579" s="19" t="str">
        <f>VLOOKUP(G5579,'Verweis Kd-Gruppe'!$A$2:$B$8,2,FALSE)</f>
        <v>FHK</v>
      </c>
      <c r="Z5579" s="19" t="str">
        <f>VLOOKUP(J5579,'Verweis Art-Gruppe'!$A$2:$B$15,2,FALSE)</f>
        <v>Geräte</v>
      </c>
      <c r="AA5579" s="19" t="str">
        <f>VLOOKUP(W5579,'Verweis Vertreter'!$A$2:$B$24,2,FALSE)</f>
        <v>Zentrale</v>
      </c>
      <c r="AB5579" s="12">
        <f t="shared" si="783"/>
        <v>1</v>
      </c>
      <c r="AC5579" s="12">
        <f t="shared" si="788"/>
        <v>990.39639999999997</v>
      </c>
      <c r="AD5579" s="12">
        <f t="shared" si="789"/>
        <v>1025</v>
      </c>
      <c r="AE5579" s="12">
        <f t="shared" si="784"/>
        <v>1025</v>
      </c>
      <c r="AF5579" s="12">
        <f t="shared" si="785"/>
        <v>34.6036</v>
      </c>
      <c r="AG5579" s="12">
        <f t="shared" si="786"/>
        <v>34.6</v>
      </c>
      <c r="AH5579" s="9">
        <f t="shared" si="790"/>
        <v>3.3756097560975612E-2</v>
      </c>
      <c r="AI5579" s="14">
        <f>VLOOKUP(E5579,'Verweis Faktor'!$A:$B,2,FALSE)</f>
        <v>1</v>
      </c>
      <c r="AJ5579" s="14"/>
      <c r="AK5579" s="14" t="str">
        <f>IF(AL5579="Ja","Versandkosten",VLOOKUP(E5579,'Verweis Belegart'!$A$2:$B$9,2,FALSE))</f>
        <v>Hardware</v>
      </c>
      <c r="AL5579" s="14" t="str">
        <f t="shared" si="791"/>
        <v>Nein</v>
      </c>
      <c r="AM5579" s="14" t="str">
        <f t="shared" si="787"/>
        <v>Positiv</v>
      </c>
    </row>
    <row r="5580" spans="1:39" ht="17.25" customHeight="1" x14ac:dyDescent="0.35">
      <c r="A5580" s="17">
        <v>14575038</v>
      </c>
      <c r="B5580" s="2" t="s">
        <v>2608</v>
      </c>
      <c r="C5580" s="1">
        <v>2025001</v>
      </c>
      <c r="D5580" s="1">
        <v>2001397</v>
      </c>
      <c r="E5580" s="2" t="s">
        <v>34</v>
      </c>
      <c r="F5580" s="2" t="s">
        <v>53</v>
      </c>
      <c r="G5580" s="2" t="s">
        <v>25</v>
      </c>
      <c r="H5580" s="2" t="s">
        <v>1359</v>
      </c>
      <c r="I5580" s="2" t="s">
        <v>1360</v>
      </c>
      <c r="J5580" s="2" t="s">
        <v>2228</v>
      </c>
      <c r="K5580" s="2" t="s">
        <v>45</v>
      </c>
      <c r="L5580" s="2" t="s">
        <v>1386</v>
      </c>
      <c r="M5580" s="2" t="s">
        <v>1387</v>
      </c>
      <c r="N5580" s="2"/>
      <c r="O5580" s="3">
        <v>1</v>
      </c>
      <c r="P5580" s="3">
        <v>0</v>
      </c>
      <c r="Q5580" s="3">
        <v>0</v>
      </c>
      <c r="R5580" s="3">
        <v>0</v>
      </c>
      <c r="S5580" s="3"/>
      <c r="T5580" s="3">
        <v>0</v>
      </c>
      <c r="U5580" s="3"/>
      <c r="V5580" s="2" t="s">
        <v>413</v>
      </c>
      <c r="W5580" s="2" t="s">
        <v>414</v>
      </c>
      <c r="X5580" s="2" t="s">
        <v>702</v>
      </c>
      <c r="Y5580" s="19" t="str">
        <f>VLOOKUP(G5580,'Verweis Kd-Gruppe'!$A$2:$B$8,2,FALSE)</f>
        <v>FHK</v>
      </c>
      <c r="Z5580" s="19" t="str">
        <f>VLOOKUP(J5580,'Verweis Art-Gruppe'!$A$2:$B$15,2,FALSE)</f>
        <v>Marketing</v>
      </c>
      <c r="AA5580" s="19" t="str">
        <f>VLOOKUP(W5580,'Verweis Vertreter'!$A$2:$B$24,2,FALSE)</f>
        <v>Zentrale</v>
      </c>
      <c r="AB5580" s="12">
        <f t="shared" si="783"/>
        <v>1</v>
      </c>
      <c r="AC5580" s="12">
        <f t="shared" si="788"/>
        <v>0</v>
      </c>
      <c r="AD5580" s="12">
        <f t="shared" si="789"/>
        <v>0</v>
      </c>
      <c r="AE5580" s="12">
        <f t="shared" si="784"/>
        <v>0</v>
      </c>
      <c r="AF5580" s="12">
        <f t="shared" si="785"/>
        <v>0</v>
      </c>
      <c r="AG5580" s="12">
        <f t="shared" si="786"/>
        <v>0</v>
      </c>
      <c r="AH5580" s="9">
        <f t="shared" si="790"/>
        <v>0</v>
      </c>
      <c r="AI5580" s="14">
        <f>VLOOKUP(E5580,'Verweis Faktor'!$A:$B,2,FALSE)</f>
        <v>1</v>
      </c>
      <c r="AJ5580" s="14"/>
      <c r="AK5580" s="14" t="str">
        <f>IF(AL5580="Ja","Versandkosten",VLOOKUP(E5580,'Verweis Belegart'!$A$2:$B$9,2,FALSE))</f>
        <v>Hardware</v>
      </c>
      <c r="AL5580" s="14" t="str">
        <f t="shared" si="791"/>
        <v>Nein</v>
      </c>
      <c r="AM5580" s="14" t="str">
        <f t="shared" si="787"/>
        <v>Positiv</v>
      </c>
    </row>
    <row r="5581" spans="1:39" ht="17.25" customHeight="1" x14ac:dyDescent="0.35">
      <c r="A5581" s="17">
        <v>14574182</v>
      </c>
      <c r="B5581" s="2" t="s">
        <v>2608</v>
      </c>
      <c r="C5581" s="1">
        <v>2025001</v>
      </c>
      <c r="D5581" s="1">
        <v>2001398</v>
      </c>
      <c r="E5581" s="2" t="s">
        <v>34</v>
      </c>
      <c r="F5581" s="2" t="s">
        <v>35</v>
      </c>
      <c r="G5581" s="2" t="s">
        <v>66</v>
      </c>
      <c r="H5581" s="2" t="s">
        <v>1326</v>
      </c>
      <c r="I5581" s="2" t="s">
        <v>1327</v>
      </c>
      <c r="J5581" s="2" t="s">
        <v>103</v>
      </c>
      <c r="K5581" s="2" t="s">
        <v>28</v>
      </c>
      <c r="L5581" s="2" t="s">
        <v>714</v>
      </c>
      <c r="M5581" s="2" t="s">
        <v>715</v>
      </c>
      <c r="N5581" s="2" t="s">
        <v>274</v>
      </c>
      <c r="O5581" s="3">
        <v>3</v>
      </c>
      <c r="P5581" s="3">
        <v>1101.0044</v>
      </c>
      <c r="Q5581" s="3">
        <v>1112</v>
      </c>
      <c r="R5581" s="3">
        <v>3336</v>
      </c>
      <c r="S5581" s="3">
        <v>10.9956</v>
      </c>
      <c r="T5581" s="3">
        <v>32.99</v>
      </c>
      <c r="U5581" s="3">
        <v>0.98</v>
      </c>
      <c r="V5581" s="2" t="s">
        <v>42</v>
      </c>
      <c r="W5581" s="2" t="s">
        <v>43</v>
      </c>
      <c r="X5581" s="2" t="s">
        <v>72</v>
      </c>
      <c r="Y5581" s="19" t="str">
        <f>VLOOKUP(G5581,'Verweis Kd-Gruppe'!$A$2:$B$8,2,FALSE)</f>
        <v>EXP</v>
      </c>
      <c r="Z5581" s="19" t="str">
        <f>VLOOKUP(J5581,'Verweis Art-Gruppe'!$A$2:$B$15,2,FALSE)</f>
        <v>Geräte</v>
      </c>
      <c r="AA5581" s="19" t="str">
        <f>VLOOKUP(W5581,'Verweis Vertreter'!$A$2:$B$24,2,FALSE)</f>
        <v>Sebastian Faber</v>
      </c>
      <c r="AB5581" s="12">
        <f t="shared" si="783"/>
        <v>3</v>
      </c>
      <c r="AC5581" s="12">
        <f t="shared" si="788"/>
        <v>1101.0044</v>
      </c>
      <c r="AD5581" s="12">
        <f t="shared" si="789"/>
        <v>1112</v>
      </c>
      <c r="AE5581" s="12">
        <f t="shared" si="784"/>
        <v>3336</v>
      </c>
      <c r="AF5581" s="12">
        <f t="shared" si="785"/>
        <v>10.9956</v>
      </c>
      <c r="AG5581" s="12">
        <f t="shared" si="786"/>
        <v>32.99</v>
      </c>
      <c r="AH5581" s="9">
        <f t="shared" si="790"/>
        <v>9.8890887290167869E-3</v>
      </c>
      <c r="AI5581" s="14">
        <f>VLOOKUP(E5581,'Verweis Faktor'!$A:$B,2,FALSE)</f>
        <v>1</v>
      </c>
      <c r="AJ5581" s="14"/>
      <c r="AK5581" s="14" t="str">
        <f>IF(AL5581="Ja","Versandkosten",VLOOKUP(E5581,'Verweis Belegart'!$A$2:$B$9,2,FALSE))</f>
        <v>Hardware</v>
      </c>
      <c r="AL5581" s="14" t="str">
        <f t="shared" si="791"/>
        <v>Nein</v>
      </c>
      <c r="AM5581" s="14" t="str">
        <f t="shared" si="787"/>
        <v>Positiv</v>
      </c>
    </row>
    <row r="5582" spans="1:39" ht="17.25" customHeight="1" x14ac:dyDescent="0.35">
      <c r="A5582" s="17">
        <v>14574182</v>
      </c>
      <c r="B5582" s="2" t="s">
        <v>2608</v>
      </c>
      <c r="C5582" s="1">
        <v>2025001</v>
      </c>
      <c r="D5582" s="1">
        <v>2001398</v>
      </c>
      <c r="E5582" s="2" t="s">
        <v>34</v>
      </c>
      <c r="F5582" s="2" t="s">
        <v>35</v>
      </c>
      <c r="G5582" s="2" t="s">
        <v>66</v>
      </c>
      <c r="H5582" s="2" t="s">
        <v>1326</v>
      </c>
      <c r="I5582" s="2" t="s">
        <v>1327</v>
      </c>
      <c r="J5582" s="2" t="s">
        <v>103</v>
      </c>
      <c r="K5582" s="2" t="s">
        <v>45</v>
      </c>
      <c r="L5582" s="2" t="s">
        <v>150</v>
      </c>
      <c r="M5582" s="2" t="s">
        <v>151</v>
      </c>
      <c r="N5582" s="2" t="s">
        <v>152</v>
      </c>
      <c r="O5582" s="3">
        <v>1</v>
      </c>
      <c r="P5582" s="3">
        <v>179</v>
      </c>
      <c r="Q5582" s="3">
        <v>202</v>
      </c>
      <c r="R5582" s="3">
        <v>202</v>
      </c>
      <c r="S5582" s="3">
        <v>23</v>
      </c>
      <c r="T5582" s="3">
        <v>23</v>
      </c>
      <c r="U5582" s="3">
        <v>11.38</v>
      </c>
      <c r="V5582" s="2" t="s">
        <v>42</v>
      </c>
      <c r="W5582" s="2" t="s">
        <v>43</v>
      </c>
      <c r="X5582" s="2" t="s">
        <v>72</v>
      </c>
      <c r="Y5582" s="19" t="str">
        <f>VLOOKUP(G5582,'Verweis Kd-Gruppe'!$A$2:$B$8,2,FALSE)</f>
        <v>EXP</v>
      </c>
      <c r="Z5582" s="19" t="str">
        <f>VLOOKUP(J5582,'Verweis Art-Gruppe'!$A$2:$B$15,2,FALSE)</f>
        <v>Geräte</v>
      </c>
      <c r="AA5582" s="19" t="str">
        <f>VLOOKUP(W5582,'Verweis Vertreter'!$A$2:$B$24,2,FALSE)</f>
        <v>Sebastian Faber</v>
      </c>
      <c r="AB5582" s="12">
        <f t="shared" si="783"/>
        <v>1</v>
      </c>
      <c r="AC5582" s="12">
        <f t="shared" si="788"/>
        <v>179</v>
      </c>
      <c r="AD5582" s="12">
        <f t="shared" si="789"/>
        <v>202</v>
      </c>
      <c r="AE5582" s="12">
        <f t="shared" si="784"/>
        <v>202</v>
      </c>
      <c r="AF5582" s="12">
        <f t="shared" si="785"/>
        <v>23</v>
      </c>
      <c r="AG5582" s="12">
        <f t="shared" si="786"/>
        <v>23</v>
      </c>
      <c r="AH5582" s="9">
        <f t="shared" si="790"/>
        <v>0.11386138613861387</v>
      </c>
      <c r="AI5582" s="14">
        <f>VLOOKUP(E5582,'Verweis Faktor'!$A:$B,2,FALSE)</f>
        <v>1</v>
      </c>
      <c r="AJ5582" s="14"/>
      <c r="AK5582" s="14" t="str">
        <f>IF(AL5582="Ja","Versandkosten",VLOOKUP(E5582,'Verweis Belegart'!$A$2:$B$9,2,FALSE))</f>
        <v>Hardware</v>
      </c>
      <c r="AL5582" s="14" t="str">
        <f t="shared" si="791"/>
        <v>Nein</v>
      </c>
      <c r="AM5582" s="14" t="str">
        <f t="shared" si="787"/>
        <v>Positiv</v>
      </c>
    </row>
    <row r="5583" spans="1:39" ht="17.25" customHeight="1" x14ac:dyDescent="0.35">
      <c r="A5583" s="17">
        <v>14574182</v>
      </c>
      <c r="B5583" s="2" t="s">
        <v>2608</v>
      </c>
      <c r="C5583" s="1">
        <v>2025001</v>
      </c>
      <c r="D5583" s="1">
        <v>2001398</v>
      </c>
      <c r="E5583" s="2" t="s">
        <v>34</v>
      </c>
      <c r="F5583" s="2" t="s">
        <v>35</v>
      </c>
      <c r="G5583" s="2" t="s">
        <v>66</v>
      </c>
      <c r="H5583" s="2" t="s">
        <v>1326</v>
      </c>
      <c r="I5583" s="2" t="s">
        <v>1327</v>
      </c>
      <c r="J5583" s="2" t="s">
        <v>304</v>
      </c>
      <c r="K5583" s="2" t="s">
        <v>49</v>
      </c>
      <c r="L5583" s="2" t="s">
        <v>752</v>
      </c>
      <c r="M5583" s="2" t="s">
        <v>753</v>
      </c>
      <c r="N5583" s="2" t="s">
        <v>200</v>
      </c>
      <c r="O5583" s="3">
        <v>2</v>
      </c>
      <c r="P5583" s="3">
        <v>660</v>
      </c>
      <c r="Q5583" s="3">
        <v>676</v>
      </c>
      <c r="R5583" s="3">
        <v>1352</v>
      </c>
      <c r="S5583" s="3">
        <v>16</v>
      </c>
      <c r="T5583" s="3">
        <v>32</v>
      </c>
      <c r="U5583" s="3">
        <v>2.36</v>
      </c>
      <c r="V5583" s="2" t="s">
        <v>42</v>
      </c>
      <c r="W5583" s="2" t="s">
        <v>43</v>
      </c>
      <c r="X5583" s="2" t="s">
        <v>72</v>
      </c>
      <c r="Y5583" s="19" t="str">
        <f>VLOOKUP(G5583,'Verweis Kd-Gruppe'!$A$2:$B$8,2,FALSE)</f>
        <v>EXP</v>
      </c>
      <c r="Z5583" s="19" t="str">
        <f>VLOOKUP(J5583,'Verweis Art-Gruppe'!$A$2:$B$15,2,FALSE)</f>
        <v>Zubehör</v>
      </c>
      <c r="AA5583" s="19" t="str">
        <f>VLOOKUP(W5583,'Verweis Vertreter'!$A$2:$B$24,2,FALSE)</f>
        <v>Sebastian Faber</v>
      </c>
      <c r="AB5583" s="12">
        <f t="shared" si="783"/>
        <v>2</v>
      </c>
      <c r="AC5583" s="12">
        <f t="shared" si="788"/>
        <v>660</v>
      </c>
      <c r="AD5583" s="12">
        <f t="shared" si="789"/>
        <v>676</v>
      </c>
      <c r="AE5583" s="12">
        <f t="shared" si="784"/>
        <v>1352</v>
      </c>
      <c r="AF5583" s="12">
        <f t="shared" si="785"/>
        <v>16</v>
      </c>
      <c r="AG5583" s="12">
        <f t="shared" si="786"/>
        <v>32</v>
      </c>
      <c r="AH5583" s="9">
        <f t="shared" si="790"/>
        <v>2.3668639053254437E-2</v>
      </c>
      <c r="AI5583" s="14">
        <f>VLOOKUP(E5583,'Verweis Faktor'!$A:$B,2,FALSE)</f>
        <v>1</v>
      </c>
      <c r="AJ5583" s="14"/>
      <c r="AK5583" s="14" t="str">
        <f>IF(AL5583="Ja","Versandkosten",VLOOKUP(E5583,'Verweis Belegart'!$A$2:$B$9,2,FALSE))</f>
        <v>Hardware</v>
      </c>
      <c r="AL5583" s="14" t="str">
        <f t="shared" si="791"/>
        <v>Nein</v>
      </c>
      <c r="AM5583" s="14" t="str">
        <f t="shared" si="787"/>
        <v>Positiv</v>
      </c>
    </row>
    <row r="5584" spans="1:39" ht="17.25" customHeight="1" x14ac:dyDescent="0.35">
      <c r="A5584" s="17">
        <v>14574182</v>
      </c>
      <c r="B5584" s="2" t="s">
        <v>2608</v>
      </c>
      <c r="C5584" s="1">
        <v>2025001</v>
      </c>
      <c r="D5584" s="1">
        <v>2001398</v>
      </c>
      <c r="E5584" s="2" t="s">
        <v>34</v>
      </c>
      <c r="F5584" s="2" t="s">
        <v>35</v>
      </c>
      <c r="G5584" s="2" t="s">
        <v>66</v>
      </c>
      <c r="H5584" s="2" t="s">
        <v>1326</v>
      </c>
      <c r="I5584" s="2" t="s">
        <v>1327</v>
      </c>
      <c r="J5584" s="2" t="s">
        <v>103</v>
      </c>
      <c r="K5584" s="2" t="s">
        <v>79</v>
      </c>
      <c r="L5584" s="2" t="s">
        <v>754</v>
      </c>
      <c r="M5584" s="2" t="s">
        <v>755</v>
      </c>
      <c r="N5584" s="2" t="s">
        <v>268</v>
      </c>
      <c r="O5584" s="3">
        <v>1</v>
      </c>
      <c r="P5584" s="3">
        <v>1207</v>
      </c>
      <c r="Q5584" s="3">
        <v>1292</v>
      </c>
      <c r="R5584" s="3">
        <v>1292</v>
      </c>
      <c r="S5584" s="3">
        <v>85</v>
      </c>
      <c r="T5584" s="3">
        <v>85</v>
      </c>
      <c r="U5584" s="3">
        <v>6.57</v>
      </c>
      <c r="V5584" s="2" t="s">
        <v>42</v>
      </c>
      <c r="W5584" s="2" t="s">
        <v>43</v>
      </c>
      <c r="X5584" s="2" t="s">
        <v>72</v>
      </c>
      <c r="Y5584" s="19" t="str">
        <f>VLOOKUP(G5584,'Verweis Kd-Gruppe'!$A$2:$B$8,2,FALSE)</f>
        <v>EXP</v>
      </c>
      <c r="Z5584" s="19" t="str">
        <f>VLOOKUP(J5584,'Verweis Art-Gruppe'!$A$2:$B$15,2,FALSE)</f>
        <v>Geräte</v>
      </c>
      <c r="AA5584" s="19" t="str">
        <f>VLOOKUP(W5584,'Verweis Vertreter'!$A$2:$B$24,2,FALSE)</f>
        <v>Sebastian Faber</v>
      </c>
      <c r="AB5584" s="12">
        <f t="shared" si="783"/>
        <v>1</v>
      </c>
      <c r="AC5584" s="12">
        <f t="shared" si="788"/>
        <v>1207</v>
      </c>
      <c r="AD5584" s="12">
        <f t="shared" si="789"/>
        <v>1292</v>
      </c>
      <c r="AE5584" s="12">
        <f t="shared" si="784"/>
        <v>1292</v>
      </c>
      <c r="AF5584" s="12">
        <f t="shared" si="785"/>
        <v>85</v>
      </c>
      <c r="AG5584" s="12">
        <f t="shared" si="786"/>
        <v>85</v>
      </c>
      <c r="AH5584" s="9">
        <f t="shared" si="790"/>
        <v>6.5789473684210523E-2</v>
      </c>
      <c r="AI5584" s="14">
        <f>VLOOKUP(E5584,'Verweis Faktor'!$A:$B,2,FALSE)</f>
        <v>1</v>
      </c>
      <c r="AJ5584" s="14"/>
      <c r="AK5584" s="14" t="str">
        <f>IF(AL5584="Ja","Versandkosten",VLOOKUP(E5584,'Verweis Belegart'!$A$2:$B$9,2,FALSE))</f>
        <v>Hardware</v>
      </c>
      <c r="AL5584" s="14" t="str">
        <f t="shared" si="791"/>
        <v>Nein</v>
      </c>
      <c r="AM5584" s="14" t="str">
        <f t="shared" si="787"/>
        <v>Positiv</v>
      </c>
    </row>
    <row r="5585" spans="1:39" ht="17.25" customHeight="1" x14ac:dyDescent="0.35">
      <c r="A5585" s="17">
        <v>14574182</v>
      </c>
      <c r="B5585" s="2" t="s">
        <v>2608</v>
      </c>
      <c r="C5585" s="1">
        <v>2025001</v>
      </c>
      <c r="D5585" s="1">
        <v>2001398</v>
      </c>
      <c r="E5585" s="2" t="s">
        <v>34</v>
      </c>
      <c r="F5585" s="2" t="s">
        <v>35</v>
      </c>
      <c r="G5585" s="2" t="s">
        <v>66</v>
      </c>
      <c r="H5585" s="2" t="s">
        <v>1326</v>
      </c>
      <c r="I5585" s="2" t="s">
        <v>1327</v>
      </c>
      <c r="J5585" s="2" t="s">
        <v>103</v>
      </c>
      <c r="K5585" s="2" t="s">
        <v>83</v>
      </c>
      <c r="L5585" s="2" t="s">
        <v>395</v>
      </c>
      <c r="M5585" s="2" t="s">
        <v>396</v>
      </c>
      <c r="N5585" s="2" t="s">
        <v>292</v>
      </c>
      <c r="O5585" s="3">
        <v>2</v>
      </c>
      <c r="P5585" s="3">
        <v>898.15139999999997</v>
      </c>
      <c r="Q5585" s="3">
        <v>906</v>
      </c>
      <c r="R5585" s="3">
        <v>1812</v>
      </c>
      <c r="S5585" s="3">
        <v>7.8486000000000002</v>
      </c>
      <c r="T5585" s="3">
        <v>15.7</v>
      </c>
      <c r="U5585" s="3">
        <v>0.86</v>
      </c>
      <c r="V5585" s="2" t="s">
        <v>42</v>
      </c>
      <c r="W5585" s="2" t="s">
        <v>43</v>
      </c>
      <c r="X5585" s="2" t="s">
        <v>72</v>
      </c>
      <c r="Y5585" s="19" t="str">
        <f>VLOOKUP(G5585,'Verweis Kd-Gruppe'!$A$2:$B$8,2,FALSE)</f>
        <v>EXP</v>
      </c>
      <c r="Z5585" s="19" t="str">
        <f>VLOOKUP(J5585,'Verweis Art-Gruppe'!$A$2:$B$15,2,FALSE)</f>
        <v>Geräte</v>
      </c>
      <c r="AA5585" s="19" t="str">
        <f>VLOOKUP(W5585,'Verweis Vertreter'!$A$2:$B$24,2,FALSE)</f>
        <v>Sebastian Faber</v>
      </c>
      <c r="AB5585" s="12">
        <f t="shared" si="783"/>
        <v>2</v>
      </c>
      <c r="AC5585" s="12">
        <f t="shared" si="788"/>
        <v>898.15139999999997</v>
      </c>
      <c r="AD5585" s="12">
        <f t="shared" si="789"/>
        <v>906</v>
      </c>
      <c r="AE5585" s="12">
        <f t="shared" si="784"/>
        <v>1812</v>
      </c>
      <c r="AF5585" s="12">
        <f t="shared" si="785"/>
        <v>7.8486000000000002</v>
      </c>
      <c r="AG5585" s="12">
        <f t="shared" si="786"/>
        <v>15.7</v>
      </c>
      <c r="AH5585" s="9">
        <f t="shared" si="790"/>
        <v>8.6644591611479017E-3</v>
      </c>
      <c r="AI5585" s="14">
        <f>VLOOKUP(E5585,'Verweis Faktor'!$A:$B,2,FALSE)</f>
        <v>1</v>
      </c>
      <c r="AJ5585" s="14"/>
      <c r="AK5585" s="14" t="str">
        <f>IF(AL5585="Ja","Versandkosten",VLOOKUP(E5585,'Verweis Belegart'!$A$2:$B$9,2,FALSE))</f>
        <v>Hardware</v>
      </c>
      <c r="AL5585" s="14" t="str">
        <f t="shared" si="791"/>
        <v>Nein</v>
      </c>
      <c r="AM5585" s="14" t="str">
        <f t="shared" si="787"/>
        <v>Positiv</v>
      </c>
    </row>
    <row r="5586" spans="1:39" ht="17.25" customHeight="1" x14ac:dyDescent="0.35">
      <c r="A5586" s="17">
        <v>14574182</v>
      </c>
      <c r="B5586" s="2" t="s">
        <v>2608</v>
      </c>
      <c r="C5586" s="1">
        <v>2025001</v>
      </c>
      <c r="D5586" s="1">
        <v>2001398</v>
      </c>
      <c r="E5586" s="2" t="s">
        <v>34</v>
      </c>
      <c r="F5586" s="2" t="s">
        <v>35</v>
      </c>
      <c r="G5586" s="2" t="s">
        <v>66</v>
      </c>
      <c r="H5586" s="2" t="s">
        <v>1326</v>
      </c>
      <c r="I5586" s="2" t="s">
        <v>1327</v>
      </c>
      <c r="J5586" s="2" t="s">
        <v>103</v>
      </c>
      <c r="K5586" s="2" t="s">
        <v>87</v>
      </c>
      <c r="L5586" s="2" t="s">
        <v>737</v>
      </c>
      <c r="M5586" s="2" t="s">
        <v>738</v>
      </c>
      <c r="N5586" s="2" t="s">
        <v>274</v>
      </c>
      <c r="O5586" s="3">
        <v>2</v>
      </c>
      <c r="P5586" s="3">
        <v>1082</v>
      </c>
      <c r="Q5586" s="3">
        <v>1112</v>
      </c>
      <c r="R5586" s="3">
        <v>2224</v>
      </c>
      <c r="S5586" s="3">
        <v>30</v>
      </c>
      <c r="T5586" s="3">
        <v>60</v>
      </c>
      <c r="U5586" s="3">
        <v>2.69</v>
      </c>
      <c r="V5586" s="2" t="s">
        <v>42</v>
      </c>
      <c r="W5586" s="2" t="s">
        <v>43</v>
      </c>
      <c r="X5586" s="2" t="s">
        <v>72</v>
      </c>
      <c r="Y5586" s="19" t="str">
        <f>VLOOKUP(G5586,'Verweis Kd-Gruppe'!$A$2:$B$8,2,FALSE)</f>
        <v>EXP</v>
      </c>
      <c r="Z5586" s="19" t="str">
        <f>VLOOKUP(J5586,'Verweis Art-Gruppe'!$A$2:$B$15,2,FALSE)</f>
        <v>Geräte</v>
      </c>
      <c r="AA5586" s="19" t="str">
        <f>VLOOKUP(W5586,'Verweis Vertreter'!$A$2:$B$24,2,FALSE)</f>
        <v>Sebastian Faber</v>
      </c>
      <c r="AB5586" s="12">
        <f t="shared" si="783"/>
        <v>2</v>
      </c>
      <c r="AC5586" s="12">
        <f t="shared" si="788"/>
        <v>1082</v>
      </c>
      <c r="AD5586" s="12">
        <f t="shared" si="789"/>
        <v>1112</v>
      </c>
      <c r="AE5586" s="12">
        <f t="shared" si="784"/>
        <v>2224</v>
      </c>
      <c r="AF5586" s="12">
        <f t="shared" si="785"/>
        <v>30</v>
      </c>
      <c r="AG5586" s="12">
        <f t="shared" si="786"/>
        <v>60</v>
      </c>
      <c r="AH5586" s="9">
        <f t="shared" si="790"/>
        <v>2.6978417266187049E-2</v>
      </c>
      <c r="AI5586" s="14">
        <f>VLOOKUP(E5586,'Verweis Faktor'!$A:$B,2,FALSE)</f>
        <v>1</v>
      </c>
      <c r="AJ5586" s="14"/>
      <c r="AK5586" s="14" t="str">
        <f>IF(AL5586="Ja","Versandkosten",VLOOKUP(E5586,'Verweis Belegart'!$A$2:$B$9,2,FALSE))</f>
        <v>Hardware</v>
      </c>
      <c r="AL5586" s="14" t="str">
        <f t="shared" si="791"/>
        <v>Nein</v>
      </c>
      <c r="AM5586" s="14" t="str">
        <f t="shared" si="787"/>
        <v>Positiv</v>
      </c>
    </row>
    <row r="5587" spans="1:39" ht="17.25" customHeight="1" x14ac:dyDescent="0.35">
      <c r="A5587" s="17">
        <v>14574182</v>
      </c>
      <c r="B5587" s="2" t="s">
        <v>2608</v>
      </c>
      <c r="C5587" s="1">
        <v>2025001</v>
      </c>
      <c r="D5587" s="1">
        <v>2001398</v>
      </c>
      <c r="E5587" s="2" t="s">
        <v>34</v>
      </c>
      <c r="F5587" s="2" t="s">
        <v>35</v>
      </c>
      <c r="G5587" s="2" t="s">
        <v>66</v>
      </c>
      <c r="H5587" s="2" t="s">
        <v>1326</v>
      </c>
      <c r="I5587" s="2" t="s">
        <v>1327</v>
      </c>
      <c r="J5587" s="2" t="s">
        <v>103</v>
      </c>
      <c r="K5587" s="2" t="s">
        <v>91</v>
      </c>
      <c r="L5587" s="2" t="s">
        <v>305</v>
      </c>
      <c r="M5587" s="2" t="s">
        <v>306</v>
      </c>
      <c r="N5587" s="2" t="s">
        <v>283</v>
      </c>
      <c r="O5587" s="3">
        <v>1</v>
      </c>
      <c r="P5587" s="3">
        <v>491.02229999999997</v>
      </c>
      <c r="Q5587" s="3">
        <v>516</v>
      </c>
      <c r="R5587" s="3">
        <v>516</v>
      </c>
      <c r="S5587" s="3">
        <v>24.977699999999999</v>
      </c>
      <c r="T5587" s="3">
        <v>24.98</v>
      </c>
      <c r="U5587" s="3">
        <v>4.84</v>
      </c>
      <c r="V5587" s="2" t="s">
        <v>42</v>
      </c>
      <c r="W5587" s="2" t="s">
        <v>43</v>
      </c>
      <c r="X5587" s="2" t="s">
        <v>72</v>
      </c>
      <c r="Y5587" s="19" t="str">
        <f>VLOOKUP(G5587,'Verweis Kd-Gruppe'!$A$2:$B$8,2,FALSE)</f>
        <v>EXP</v>
      </c>
      <c r="Z5587" s="19" t="str">
        <f>VLOOKUP(J5587,'Verweis Art-Gruppe'!$A$2:$B$15,2,FALSE)</f>
        <v>Geräte</v>
      </c>
      <c r="AA5587" s="19" t="str">
        <f>VLOOKUP(W5587,'Verweis Vertreter'!$A$2:$B$24,2,FALSE)</f>
        <v>Sebastian Faber</v>
      </c>
      <c r="AB5587" s="12">
        <f t="shared" si="783"/>
        <v>1</v>
      </c>
      <c r="AC5587" s="12">
        <f t="shared" si="788"/>
        <v>491.02229999999997</v>
      </c>
      <c r="AD5587" s="12">
        <f t="shared" si="789"/>
        <v>516</v>
      </c>
      <c r="AE5587" s="12">
        <f t="shared" si="784"/>
        <v>516</v>
      </c>
      <c r="AF5587" s="12">
        <f t="shared" si="785"/>
        <v>24.977699999999999</v>
      </c>
      <c r="AG5587" s="12">
        <f t="shared" si="786"/>
        <v>24.98</v>
      </c>
      <c r="AH5587" s="9">
        <f t="shared" si="790"/>
        <v>4.8410852713178298E-2</v>
      </c>
      <c r="AI5587" s="14">
        <f>VLOOKUP(E5587,'Verweis Faktor'!$A:$B,2,FALSE)</f>
        <v>1</v>
      </c>
      <c r="AJ5587" s="14"/>
      <c r="AK5587" s="14" t="str">
        <f>IF(AL5587="Ja","Versandkosten",VLOOKUP(E5587,'Verweis Belegart'!$A$2:$B$9,2,FALSE))</f>
        <v>Hardware</v>
      </c>
      <c r="AL5587" s="14" t="str">
        <f t="shared" si="791"/>
        <v>Nein</v>
      </c>
      <c r="AM5587" s="14" t="str">
        <f t="shared" si="787"/>
        <v>Positiv</v>
      </c>
    </row>
    <row r="5588" spans="1:39" ht="17.25" customHeight="1" x14ac:dyDescent="0.35">
      <c r="A5588" s="17">
        <v>14575088</v>
      </c>
      <c r="B5588" s="2" t="s">
        <v>2608</v>
      </c>
      <c r="C5588" s="1">
        <v>2025001</v>
      </c>
      <c r="D5588" s="1">
        <v>2001399</v>
      </c>
      <c r="E5588" s="2" t="s">
        <v>34</v>
      </c>
      <c r="F5588" s="2" t="s">
        <v>35</v>
      </c>
      <c r="G5588" s="2" t="s">
        <v>66</v>
      </c>
      <c r="H5588" s="2" t="s">
        <v>1365</v>
      </c>
      <c r="I5588" s="2" t="s">
        <v>1366</v>
      </c>
      <c r="J5588" s="2" t="s">
        <v>103</v>
      </c>
      <c r="K5588" s="2" t="s">
        <v>28</v>
      </c>
      <c r="L5588" s="2" t="s">
        <v>1702</v>
      </c>
      <c r="M5588" s="2" t="s">
        <v>1703</v>
      </c>
      <c r="N5588" s="2" t="s">
        <v>1093</v>
      </c>
      <c r="O5588" s="3">
        <v>1</v>
      </c>
      <c r="P5588" s="3">
        <v>131</v>
      </c>
      <c r="Q5588" s="3">
        <v>137</v>
      </c>
      <c r="R5588" s="3">
        <v>137</v>
      </c>
      <c r="S5588" s="3">
        <v>6</v>
      </c>
      <c r="T5588" s="3">
        <v>6</v>
      </c>
      <c r="U5588" s="3">
        <v>4.37</v>
      </c>
      <c r="V5588" s="2" t="s">
        <v>123</v>
      </c>
      <c r="W5588" s="2" t="s">
        <v>124</v>
      </c>
      <c r="X5588" s="2" t="s">
        <v>72</v>
      </c>
      <c r="Y5588" s="19" t="str">
        <f>VLOOKUP(G5588,'Verweis Kd-Gruppe'!$A$2:$B$8,2,FALSE)</f>
        <v>EXP</v>
      </c>
      <c r="Z5588" s="19" t="str">
        <f>VLOOKUP(J5588,'Verweis Art-Gruppe'!$A$2:$B$15,2,FALSE)</f>
        <v>Geräte</v>
      </c>
      <c r="AA5588" s="19" t="str">
        <f>VLOOKUP(W5588,'Verweis Vertreter'!$A$2:$B$24,2,FALSE)</f>
        <v>Antonio Vuolo</v>
      </c>
      <c r="AB5588" s="12">
        <f t="shared" si="783"/>
        <v>1</v>
      </c>
      <c r="AC5588" s="12">
        <f t="shared" si="788"/>
        <v>131</v>
      </c>
      <c r="AD5588" s="12">
        <f t="shared" si="789"/>
        <v>137</v>
      </c>
      <c r="AE5588" s="12">
        <f t="shared" si="784"/>
        <v>137</v>
      </c>
      <c r="AF5588" s="12">
        <f t="shared" si="785"/>
        <v>6</v>
      </c>
      <c r="AG5588" s="12">
        <f t="shared" si="786"/>
        <v>6</v>
      </c>
      <c r="AH5588" s="9">
        <f t="shared" si="790"/>
        <v>4.3795620437956206E-2</v>
      </c>
      <c r="AI5588" s="14">
        <f>VLOOKUP(E5588,'Verweis Faktor'!$A:$B,2,FALSE)</f>
        <v>1</v>
      </c>
      <c r="AJ5588" s="14"/>
      <c r="AK5588" s="14" t="str">
        <f>IF(AL5588="Ja","Versandkosten",VLOOKUP(E5588,'Verweis Belegart'!$A$2:$B$9,2,FALSE))</f>
        <v>Hardware</v>
      </c>
      <c r="AL5588" s="14" t="str">
        <f t="shared" si="791"/>
        <v>Nein</v>
      </c>
      <c r="AM5588" s="14" t="str">
        <f t="shared" si="787"/>
        <v>Positiv</v>
      </c>
    </row>
    <row r="5589" spans="1:39" ht="17.25" customHeight="1" x14ac:dyDescent="0.35">
      <c r="A5589" s="17">
        <v>14575051</v>
      </c>
      <c r="B5589" s="2" t="s">
        <v>2608</v>
      </c>
      <c r="C5589" s="1">
        <v>2025001</v>
      </c>
      <c r="D5589" s="1">
        <v>2001400</v>
      </c>
      <c r="E5589" s="2" t="s">
        <v>34</v>
      </c>
      <c r="F5589" s="2" t="s">
        <v>53</v>
      </c>
      <c r="G5589" s="2" t="s">
        <v>25</v>
      </c>
      <c r="H5589" s="2" t="s">
        <v>1359</v>
      </c>
      <c r="I5589" s="2" t="s">
        <v>1360</v>
      </c>
      <c r="J5589" s="2" t="s">
        <v>2791</v>
      </c>
      <c r="K5589" s="2" t="s">
        <v>28</v>
      </c>
      <c r="L5589" s="2" t="s">
        <v>1913</v>
      </c>
      <c r="M5589" s="2" t="s">
        <v>1914</v>
      </c>
      <c r="N5589" s="2"/>
      <c r="O5589" s="3">
        <v>50</v>
      </c>
      <c r="P5589" s="3">
        <v>0</v>
      </c>
      <c r="Q5589" s="3">
        <v>0</v>
      </c>
      <c r="R5589" s="3">
        <v>0</v>
      </c>
      <c r="S5589" s="3"/>
      <c r="T5589" s="3">
        <v>0</v>
      </c>
      <c r="U5589" s="3"/>
      <c r="V5589" s="2" t="s">
        <v>413</v>
      </c>
      <c r="W5589" s="2" t="s">
        <v>414</v>
      </c>
      <c r="X5589" s="2" t="s">
        <v>702</v>
      </c>
      <c r="Y5589" s="19" t="str">
        <f>VLOOKUP(G5589,'Verweis Kd-Gruppe'!$A$2:$B$8,2,FALSE)</f>
        <v>FHK</v>
      </c>
      <c r="Z5589" s="19" t="str">
        <f>VLOOKUP(J5589,'Verweis Art-Gruppe'!$A$2:$B$15,2,FALSE)</f>
        <v>Sonstige</v>
      </c>
      <c r="AA5589" s="19" t="str">
        <f>VLOOKUP(W5589,'Verweis Vertreter'!$A$2:$B$24,2,FALSE)</f>
        <v>Zentrale</v>
      </c>
      <c r="AB5589" s="12">
        <f t="shared" si="783"/>
        <v>50</v>
      </c>
      <c r="AC5589" s="12">
        <f t="shared" si="788"/>
        <v>0</v>
      </c>
      <c r="AD5589" s="12">
        <f t="shared" si="789"/>
        <v>0</v>
      </c>
      <c r="AE5589" s="12">
        <f t="shared" si="784"/>
        <v>0</v>
      </c>
      <c r="AF5589" s="12">
        <f t="shared" si="785"/>
        <v>0</v>
      </c>
      <c r="AG5589" s="12">
        <f t="shared" si="786"/>
        <v>0</v>
      </c>
      <c r="AH5589" s="9">
        <f t="shared" si="790"/>
        <v>0</v>
      </c>
      <c r="AI5589" s="14">
        <f>VLOOKUP(E5589,'Verweis Faktor'!$A:$B,2,FALSE)</f>
        <v>1</v>
      </c>
      <c r="AJ5589" s="14"/>
      <c r="AK5589" s="14" t="str">
        <f>IF(AL5589="Ja","Versandkosten",VLOOKUP(E5589,'Verweis Belegart'!$A$2:$B$9,2,FALSE))</f>
        <v>Hardware</v>
      </c>
      <c r="AL5589" s="14" t="str">
        <f t="shared" si="791"/>
        <v>Nein</v>
      </c>
      <c r="AM5589" s="14" t="str">
        <f t="shared" si="787"/>
        <v>Positiv</v>
      </c>
    </row>
    <row r="5590" spans="1:39" ht="17.25" customHeight="1" x14ac:dyDescent="0.35">
      <c r="A5590" s="17">
        <v>14575051</v>
      </c>
      <c r="B5590" s="2" t="s">
        <v>2608</v>
      </c>
      <c r="C5590" s="1">
        <v>2025001</v>
      </c>
      <c r="D5590" s="1">
        <v>2001400</v>
      </c>
      <c r="E5590" s="2" t="s">
        <v>34</v>
      </c>
      <c r="F5590" s="2" t="s">
        <v>53</v>
      </c>
      <c r="G5590" s="2" t="s">
        <v>25</v>
      </c>
      <c r="H5590" s="2" t="s">
        <v>1359</v>
      </c>
      <c r="I5590" s="2" t="s">
        <v>1360</v>
      </c>
      <c r="J5590" s="2" t="s">
        <v>2791</v>
      </c>
      <c r="K5590" s="2" t="s">
        <v>45</v>
      </c>
      <c r="L5590" s="2" t="s">
        <v>2191</v>
      </c>
      <c r="M5590" s="2" t="s">
        <v>2192</v>
      </c>
      <c r="N5590" s="2"/>
      <c r="O5590" s="3">
        <v>100</v>
      </c>
      <c r="P5590" s="3">
        <v>0</v>
      </c>
      <c r="Q5590" s="3">
        <v>0</v>
      </c>
      <c r="R5590" s="3">
        <v>0</v>
      </c>
      <c r="S5590" s="3"/>
      <c r="T5590" s="3">
        <v>0</v>
      </c>
      <c r="U5590" s="3"/>
      <c r="V5590" s="2" t="s">
        <v>413</v>
      </c>
      <c r="W5590" s="2" t="s">
        <v>414</v>
      </c>
      <c r="X5590" s="2" t="s">
        <v>702</v>
      </c>
      <c r="Y5590" s="19" t="str">
        <f>VLOOKUP(G5590,'Verweis Kd-Gruppe'!$A$2:$B$8,2,FALSE)</f>
        <v>FHK</v>
      </c>
      <c r="Z5590" s="19" t="str">
        <f>VLOOKUP(J5590,'Verweis Art-Gruppe'!$A$2:$B$15,2,FALSE)</f>
        <v>Sonstige</v>
      </c>
      <c r="AA5590" s="19" t="str">
        <f>VLOOKUP(W5590,'Verweis Vertreter'!$A$2:$B$24,2,FALSE)</f>
        <v>Zentrale</v>
      </c>
      <c r="AB5590" s="12">
        <f t="shared" si="783"/>
        <v>100</v>
      </c>
      <c r="AC5590" s="12">
        <f t="shared" si="788"/>
        <v>0</v>
      </c>
      <c r="AD5590" s="12">
        <f t="shared" si="789"/>
        <v>0</v>
      </c>
      <c r="AE5590" s="12">
        <f t="shared" si="784"/>
        <v>0</v>
      </c>
      <c r="AF5590" s="12">
        <f t="shared" si="785"/>
        <v>0</v>
      </c>
      <c r="AG5590" s="12">
        <f t="shared" si="786"/>
        <v>0</v>
      </c>
      <c r="AH5590" s="9">
        <f t="shared" si="790"/>
        <v>0</v>
      </c>
      <c r="AI5590" s="14">
        <f>VLOOKUP(E5590,'Verweis Faktor'!$A:$B,2,FALSE)</f>
        <v>1</v>
      </c>
      <c r="AJ5590" s="14"/>
      <c r="AK5590" s="14" t="str">
        <f>IF(AL5590="Ja","Versandkosten",VLOOKUP(E5590,'Verweis Belegart'!$A$2:$B$9,2,FALSE))</f>
        <v>Hardware</v>
      </c>
      <c r="AL5590" s="14" t="str">
        <f t="shared" si="791"/>
        <v>Nein</v>
      </c>
      <c r="AM5590" s="14" t="str">
        <f t="shared" si="787"/>
        <v>Positiv</v>
      </c>
    </row>
    <row r="5591" spans="1:39" ht="17.25" customHeight="1" x14ac:dyDescent="0.35">
      <c r="A5591" s="17">
        <v>14575051</v>
      </c>
      <c r="B5591" s="2" t="s">
        <v>2608</v>
      </c>
      <c r="C5591" s="1">
        <v>2025001</v>
      </c>
      <c r="D5591" s="1">
        <v>2001400</v>
      </c>
      <c r="E5591" s="2" t="s">
        <v>34</v>
      </c>
      <c r="F5591" s="2" t="s">
        <v>53</v>
      </c>
      <c r="G5591" s="2" t="s">
        <v>25</v>
      </c>
      <c r="H5591" s="2" t="s">
        <v>1359</v>
      </c>
      <c r="I5591" s="2" t="s">
        <v>1360</v>
      </c>
      <c r="J5591" s="2" t="s">
        <v>103</v>
      </c>
      <c r="K5591" s="2" t="s">
        <v>49</v>
      </c>
      <c r="L5591" s="2" t="s">
        <v>1666</v>
      </c>
      <c r="M5591" s="2" t="s">
        <v>1667</v>
      </c>
      <c r="N5591" s="2" t="s">
        <v>457</v>
      </c>
      <c r="O5591" s="3">
        <v>1</v>
      </c>
      <c r="P5591" s="3">
        <v>910.47659999999996</v>
      </c>
      <c r="Q5591" s="3">
        <v>845</v>
      </c>
      <c r="R5591" s="3">
        <v>845</v>
      </c>
      <c r="S5591" s="3">
        <v>-65.476600000000005</v>
      </c>
      <c r="T5591" s="3">
        <v>-65.48</v>
      </c>
      <c r="U5591" s="3">
        <v>-7.74</v>
      </c>
      <c r="V5591" s="2" t="s">
        <v>413</v>
      </c>
      <c r="W5591" s="2" t="s">
        <v>414</v>
      </c>
      <c r="X5591" s="2" t="s">
        <v>702</v>
      </c>
      <c r="Y5591" s="19" t="str">
        <f>VLOOKUP(G5591,'Verweis Kd-Gruppe'!$A$2:$B$8,2,FALSE)</f>
        <v>FHK</v>
      </c>
      <c r="Z5591" s="19" t="str">
        <f>VLOOKUP(J5591,'Verweis Art-Gruppe'!$A$2:$B$15,2,FALSE)</f>
        <v>Geräte</v>
      </c>
      <c r="AA5591" s="19" t="str">
        <f>VLOOKUP(W5591,'Verweis Vertreter'!$A$2:$B$24,2,FALSE)</f>
        <v>Zentrale</v>
      </c>
      <c r="AB5591" s="12">
        <f t="shared" si="783"/>
        <v>1</v>
      </c>
      <c r="AC5591" s="12">
        <f t="shared" si="788"/>
        <v>910.47659999999996</v>
      </c>
      <c r="AD5591" s="12">
        <f t="shared" si="789"/>
        <v>845</v>
      </c>
      <c r="AE5591" s="12">
        <f t="shared" si="784"/>
        <v>845</v>
      </c>
      <c r="AF5591" s="12">
        <f t="shared" si="785"/>
        <v>-65.476600000000005</v>
      </c>
      <c r="AG5591" s="12">
        <f t="shared" si="786"/>
        <v>-65.48</v>
      </c>
      <c r="AH5591" s="9">
        <f t="shared" si="790"/>
        <v>-7.7491124260355038E-2</v>
      </c>
      <c r="AI5591" s="14">
        <f>VLOOKUP(E5591,'Verweis Faktor'!$A:$B,2,FALSE)</f>
        <v>1</v>
      </c>
      <c r="AJ5591" s="14"/>
      <c r="AK5591" s="14" t="str">
        <f>IF(AL5591="Ja","Versandkosten",VLOOKUP(E5591,'Verweis Belegart'!$A$2:$B$9,2,FALSE))</f>
        <v>Hardware</v>
      </c>
      <c r="AL5591" s="14" t="str">
        <f t="shared" si="791"/>
        <v>Nein</v>
      </c>
      <c r="AM5591" s="14" t="str">
        <f t="shared" si="787"/>
        <v>Negativ</v>
      </c>
    </row>
    <row r="5592" spans="1:39" ht="17.25" customHeight="1" x14ac:dyDescent="0.35">
      <c r="A5592" s="17">
        <v>14575112</v>
      </c>
      <c r="B5592" s="2" t="s">
        <v>2608</v>
      </c>
      <c r="C5592" s="1">
        <v>2025001</v>
      </c>
      <c r="D5592" s="1">
        <v>2001401</v>
      </c>
      <c r="E5592" s="2" t="s">
        <v>34</v>
      </c>
      <c r="F5592" s="2" t="s">
        <v>35</v>
      </c>
      <c r="G5592" s="2" t="s">
        <v>66</v>
      </c>
      <c r="H5592" s="2" t="s">
        <v>1365</v>
      </c>
      <c r="I5592" s="2" t="s">
        <v>1366</v>
      </c>
      <c r="J5592" s="2" t="s">
        <v>304</v>
      </c>
      <c r="K5592" s="2" t="s">
        <v>28</v>
      </c>
      <c r="L5592" s="2" t="s">
        <v>2457</v>
      </c>
      <c r="M5592" s="2" t="s">
        <v>2458</v>
      </c>
      <c r="N5592" s="2" t="s">
        <v>1786</v>
      </c>
      <c r="O5592" s="3">
        <v>3</v>
      </c>
      <c r="P5592" s="3">
        <v>265.73</v>
      </c>
      <c r="Q5592" s="3">
        <v>270</v>
      </c>
      <c r="R5592" s="3">
        <v>810</v>
      </c>
      <c r="S5592" s="3">
        <v>4.2699999999999996</v>
      </c>
      <c r="T5592" s="3">
        <v>12.81</v>
      </c>
      <c r="U5592" s="3">
        <v>1.58</v>
      </c>
      <c r="V5592" s="2" t="s">
        <v>123</v>
      </c>
      <c r="W5592" s="2" t="s">
        <v>124</v>
      </c>
      <c r="X5592" s="2" t="s">
        <v>72</v>
      </c>
      <c r="Y5592" s="19" t="str">
        <f>VLOOKUP(G5592,'Verweis Kd-Gruppe'!$A$2:$B$8,2,FALSE)</f>
        <v>EXP</v>
      </c>
      <c r="Z5592" s="19" t="str">
        <f>VLOOKUP(J5592,'Verweis Art-Gruppe'!$A$2:$B$15,2,FALSE)</f>
        <v>Zubehör</v>
      </c>
      <c r="AA5592" s="19" t="str">
        <f>VLOOKUP(W5592,'Verweis Vertreter'!$A$2:$B$24,2,FALSE)</f>
        <v>Antonio Vuolo</v>
      </c>
      <c r="AB5592" s="12">
        <f t="shared" si="783"/>
        <v>3</v>
      </c>
      <c r="AC5592" s="12">
        <f t="shared" si="788"/>
        <v>265.73</v>
      </c>
      <c r="AD5592" s="12">
        <f t="shared" si="789"/>
        <v>270</v>
      </c>
      <c r="AE5592" s="12">
        <f t="shared" si="784"/>
        <v>810</v>
      </c>
      <c r="AF5592" s="12">
        <f t="shared" si="785"/>
        <v>4.2699999999999996</v>
      </c>
      <c r="AG5592" s="12">
        <f t="shared" si="786"/>
        <v>12.81</v>
      </c>
      <c r="AH5592" s="9">
        <f t="shared" si="790"/>
        <v>1.5814814814814816E-2</v>
      </c>
      <c r="AI5592" s="14">
        <f>VLOOKUP(E5592,'Verweis Faktor'!$A:$B,2,FALSE)</f>
        <v>1</v>
      </c>
      <c r="AJ5592" s="14"/>
      <c r="AK5592" s="14" t="str">
        <f>IF(AL5592="Ja","Versandkosten",VLOOKUP(E5592,'Verweis Belegart'!$A$2:$B$9,2,FALSE))</f>
        <v>Hardware</v>
      </c>
      <c r="AL5592" s="14" t="str">
        <f t="shared" si="791"/>
        <v>Nein</v>
      </c>
      <c r="AM5592" s="14" t="str">
        <f t="shared" si="787"/>
        <v>Positiv</v>
      </c>
    </row>
    <row r="5593" spans="1:39" ht="17.25" customHeight="1" x14ac:dyDescent="0.35">
      <c r="A5593" s="17">
        <v>14575112</v>
      </c>
      <c r="B5593" s="2" t="s">
        <v>2608</v>
      </c>
      <c r="C5593" s="1">
        <v>2025001</v>
      </c>
      <c r="D5593" s="1">
        <v>2001401</v>
      </c>
      <c r="E5593" s="2" t="s">
        <v>34</v>
      </c>
      <c r="F5593" s="2" t="s">
        <v>35</v>
      </c>
      <c r="G5593" s="2" t="s">
        <v>66</v>
      </c>
      <c r="H5593" s="2" t="s">
        <v>1365</v>
      </c>
      <c r="I5593" s="2" t="s">
        <v>1366</v>
      </c>
      <c r="J5593" s="2" t="s">
        <v>304</v>
      </c>
      <c r="K5593" s="2" t="s">
        <v>45</v>
      </c>
      <c r="L5593" s="2" t="s">
        <v>752</v>
      </c>
      <c r="M5593" s="2" t="s">
        <v>753</v>
      </c>
      <c r="N5593" s="2" t="s">
        <v>200</v>
      </c>
      <c r="O5593" s="3">
        <v>5</v>
      </c>
      <c r="P5593" s="3">
        <v>660</v>
      </c>
      <c r="Q5593" s="3">
        <v>679</v>
      </c>
      <c r="R5593" s="3">
        <v>3395</v>
      </c>
      <c r="S5593" s="3">
        <v>19</v>
      </c>
      <c r="T5593" s="3">
        <v>95</v>
      </c>
      <c r="U5593" s="3">
        <v>2.79</v>
      </c>
      <c r="V5593" s="2" t="s">
        <v>123</v>
      </c>
      <c r="W5593" s="2" t="s">
        <v>124</v>
      </c>
      <c r="X5593" s="2" t="s">
        <v>72</v>
      </c>
      <c r="Y5593" s="19" t="str">
        <f>VLOOKUP(G5593,'Verweis Kd-Gruppe'!$A$2:$B$8,2,FALSE)</f>
        <v>EXP</v>
      </c>
      <c r="Z5593" s="19" t="str">
        <f>VLOOKUP(J5593,'Verweis Art-Gruppe'!$A$2:$B$15,2,FALSE)</f>
        <v>Zubehör</v>
      </c>
      <c r="AA5593" s="19" t="str">
        <f>VLOOKUP(W5593,'Verweis Vertreter'!$A$2:$B$24,2,FALSE)</f>
        <v>Antonio Vuolo</v>
      </c>
      <c r="AB5593" s="12">
        <f t="shared" si="783"/>
        <v>5</v>
      </c>
      <c r="AC5593" s="12">
        <f t="shared" si="788"/>
        <v>660</v>
      </c>
      <c r="AD5593" s="12">
        <f t="shared" si="789"/>
        <v>679</v>
      </c>
      <c r="AE5593" s="12">
        <f t="shared" si="784"/>
        <v>3395</v>
      </c>
      <c r="AF5593" s="12">
        <f t="shared" si="785"/>
        <v>19</v>
      </c>
      <c r="AG5593" s="12">
        <f t="shared" si="786"/>
        <v>95</v>
      </c>
      <c r="AH5593" s="9">
        <f t="shared" si="790"/>
        <v>2.7982326951399118E-2</v>
      </c>
      <c r="AI5593" s="14">
        <f>VLOOKUP(E5593,'Verweis Faktor'!$A:$B,2,FALSE)</f>
        <v>1</v>
      </c>
      <c r="AJ5593" s="14"/>
      <c r="AK5593" s="14" t="str">
        <f>IF(AL5593="Ja","Versandkosten",VLOOKUP(E5593,'Verweis Belegart'!$A$2:$B$9,2,FALSE))</f>
        <v>Hardware</v>
      </c>
      <c r="AL5593" s="14" t="str">
        <f t="shared" si="791"/>
        <v>Nein</v>
      </c>
      <c r="AM5593" s="14" t="str">
        <f t="shared" si="787"/>
        <v>Positiv</v>
      </c>
    </row>
    <row r="5594" spans="1:39" ht="17.25" customHeight="1" x14ac:dyDescent="0.35">
      <c r="A5594" s="17">
        <v>14575112</v>
      </c>
      <c r="B5594" s="2" t="s">
        <v>2608</v>
      </c>
      <c r="C5594" s="1">
        <v>2025001</v>
      </c>
      <c r="D5594" s="1">
        <v>2001401</v>
      </c>
      <c r="E5594" s="2" t="s">
        <v>34</v>
      </c>
      <c r="F5594" s="2" t="s">
        <v>35</v>
      </c>
      <c r="G5594" s="2" t="s">
        <v>66</v>
      </c>
      <c r="H5594" s="2" t="s">
        <v>1365</v>
      </c>
      <c r="I5594" s="2" t="s">
        <v>1366</v>
      </c>
      <c r="J5594" s="2" t="s">
        <v>304</v>
      </c>
      <c r="K5594" s="2" t="s">
        <v>49</v>
      </c>
      <c r="L5594" s="2" t="s">
        <v>1738</v>
      </c>
      <c r="M5594" s="2" t="s">
        <v>1739</v>
      </c>
      <c r="N5594" s="2" t="s">
        <v>1740</v>
      </c>
      <c r="O5594" s="3">
        <v>3</v>
      </c>
      <c r="P5594" s="3">
        <v>167.54900000000001</v>
      </c>
      <c r="Q5594" s="3">
        <v>185</v>
      </c>
      <c r="R5594" s="3">
        <v>555</v>
      </c>
      <c r="S5594" s="3">
        <v>17.451000000000001</v>
      </c>
      <c r="T5594" s="3">
        <v>52.35</v>
      </c>
      <c r="U5594" s="3">
        <v>9.43</v>
      </c>
      <c r="V5594" s="2" t="s">
        <v>123</v>
      </c>
      <c r="W5594" s="2" t="s">
        <v>124</v>
      </c>
      <c r="X5594" s="2" t="s">
        <v>72</v>
      </c>
      <c r="Y5594" s="19" t="str">
        <f>VLOOKUP(G5594,'Verweis Kd-Gruppe'!$A$2:$B$8,2,FALSE)</f>
        <v>EXP</v>
      </c>
      <c r="Z5594" s="19" t="str">
        <f>VLOOKUP(J5594,'Verweis Art-Gruppe'!$A$2:$B$15,2,FALSE)</f>
        <v>Zubehör</v>
      </c>
      <c r="AA5594" s="19" t="str">
        <f>VLOOKUP(W5594,'Verweis Vertreter'!$A$2:$B$24,2,FALSE)</f>
        <v>Antonio Vuolo</v>
      </c>
      <c r="AB5594" s="12">
        <f t="shared" si="783"/>
        <v>3</v>
      </c>
      <c r="AC5594" s="12">
        <f t="shared" si="788"/>
        <v>167.54900000000001</v>
      </c>
      <c r="AD5594" s="12">
        <f t="shared" si="789"/>
        <v>185</v>
      </c>
      <c r="AE5594" s="12">
        <f t="shared" si="784"/>
        <v>555</v>
      </c>
      <c r="AF5594" s="12">
        <f t="shared" si="785"/>
        <v>17.451000000000001</v>
      </c>
      <c r="AG5594" s="12">
        <f t="shared" si="786"/>
        <v>52.35</v>
      </c>
      <c r="AH5594" s="9">
        <f t="shared" si="790"/>
        <v>9.4324324324324332E-2</v>
      </c>
      <c r="AI5594" s="14">
        <f>VLOOKUP(E5594,'Verweis Faktor'!$A:$B,2,FALSE)</f>
        <v>1</v>
      </c>
      <c r="AJ5594" s="14"/>
      <c r="AK5594" s="14" t="str">
        <f>IF(AL5594="Ja","Versandkosten",VLOOKUP(E5594,'Verweis Belegart'!$A$2:$B$9,2,FALSE))</f>
        <v>Hardware</v>
      </c>
      <c r="AL5594" s="14" t="str">
        <f t="shared" si="791"/>
        <v>Nein</v>
      </c>
      <c r="AM5594" s="14" t="str">
        <f t="shared" si="787"/>
        <v>Positiv</v>
      </c>
    </row>
    <row r="5595" spans="1:39" ht="17.25" customHeight="1" x14ac:dyDescent="0.35">
      <c r="A5595" s="17">
        <v>14575350</v>
      </c>
      <c r="B5595" s="2" t="s">
        <v>2608</v>
      </c>
      <c r="C5595" s="1">
        <v>2025001</v>
      </c>
      <c r="D5595" s="1">
        <v>2001402</v>
      </c>
      <c r="E5595" s="2" t="s">
        <v>34</v>
      </c>
      <c r="F5595" s="2" t="s">
        <v>182</v>
      </c>
      <c r="G5595" s="2" t="s">
        <v>36</v>
      </c>
      <c r="H5595" s="2" t="s">
        <v>1202</v>
      </c>
      <c r="I5595" s="2" t="s">
        <v>1203</v>
      </c>
      <c r="J5595" s="2" t="s">
        <v>2791</v>
      </c>
      <c r="K5595" s="2" t="s">
        <v>28</v>
      </c>
      <c r="L5595" s="2" t="s">
        <v>249</v>
      </c>
      <c r="M5595" s="2" t="s">
        <v>250</v>
      </c>
      <c r="N5595" s="2" t="s">
        <v>122</v>
      </c>
      <c r="O5595" s="3">
        <v>1</v>
      </c>
      <c r="P5595" s="3">
        <v>0</v>
      </c>
      <c r="Q5595" s="3">
        <v>4.9000000000000004</v>
      </c>
      <c r="R5595" s="3">
        <v>4.9000000000000004</v>
      </c>
      <c r="S5595" s="3">
        <v>4.9000000000000004</v>
      </c>
      <c r="T5595" s="3">
        <v>4.9000000000000004</v>
      </c>
      <c r="U5595" s="3"/>
      <c r="V5595" s="2" t="s">
        <v>42</v>
      </c>
      <c r="W5595" s="2" t="s">
        <v>43</v>
      </c>
      <c r="X5595" s="2" t="s">
        <v>59</v>
      </c>
      <c r="Y5595" s="19" t="str">
        <f>VLOOKUP(G5595,'Verweis Kd-Gruppe'!$A$2:$B$8,2,FALSE)</f>
        <v>GRK</v>
      </c>
      <c r="Z5595" s="19" t="str">
        <f>VLOOKUP(J5595,'Verweis Art-Gruppe'!$A$2:$B$15,2,FALSE)</f>
        <v>Sonstige</v>
      </c>
      <c r="AA5595" s="19" t="str">
        <f>VLOOKUP(W5595,'Verweis Vertreter'!$A$2:$B$24,2,FALSE)</f>
        <v>Sebastian Faber</v>
      </c>
      <c r="AB5595" s="12">
        <f t="shared" si="783"/>
        <v>1</v>
      </c>
      <c r="AC5595" s="12">
        <f t="shared" si="788"/>
        <v>0</v>
      </c>
      <c r="AD5595" s="12">
        <f t="shared" si="789"/>
        <v>4.9000000000000004</v>
      </c>
      <c r="AE5595" s="12">
        <f t="shared" si="784"/>
        <v>4.9000000000000004</v>
      </c>
      <c r="AF5595" s="12">
        <f t="shared" si="785"/>
        <v>4.9000000000000004</v>
      </c>
      <c r="AG5595" s="12">
        <f t="shared" si="786"/>
        <v>4.9000000000000004</v>
      </c>
      <c r="AH5595" s="9">
        <f t="shared" si="790"/>
        <v>1</v>
      </c>
      <c r="AI5595" s="14">
        <f>VLOOKUP(E5595,'Verweis Faktor'!$A:$B,2,FALSE)</f>
        <v>1</v>
      </c>
      <c r="AJ5595" s="14"/>
      <c r="AK5595" s="14" t="str">
        <f>IF(AL5595="Ja","Versandkosten",VLOOKUP(E5595,'Verweis Belegart'!$A$2:$B$9,2,FALSE))</f>
        <v>Versandkosten</v>
      </c>
      <c r="AL5595" s="14" t="str">
        <f t="shared" si="791"/>
        <v>Ja</v>
      </c>
      <c r="AM5595" s="14" t="str">
        <f t="shared" si="787"/>
        <v>Positiv</v>
      </c>
    </row>
    <row r="5596" spans="1:39" ht="17.25" customHeight="1" x14ac:dyDescent="0.35">
      <c r="A5596" s="17">
        <v>14575350</v>
      </c>
      <c r="B5596" s="2" t="s">
        <v>2608</v>
      </c>
      <c r="C5596" s="1">
        <v>2025001</v>
      </c>
      <c r="D5596" s="1">
        <v>2001402</v>
      </c>
      <c r="E5596" s="2" t="s">
        <v>34</v>
      </c>
      <c r="F5596" s="2" t="s">
        <v>182</v>
      </c>
      <c r="G5596" s="2" t="s">
        <v>36</v>
      </c>
      <c r="H5596" s="2" t="s">
        <v>1202</v>
      </c>
      <c r="I5596" s="2" t="s">
        <v>1203</v>
      </c>
      <c r="J5596" s="2" t="s">
        <v>304</v>
      </c>
      <c r="K5596" s="2" t="s">
        <v>45</v>
      </c>
      <c r="L5596" s="2" t="s">
        <v>964</v>
      </c>
      <c r="M5596" s="2" t="s">
        <v>965</v>
      </c>
      <c r="N5596" s="2" t="s">
        <v>966</v>
      </c>
      <c r="O5596" s="3">
        <v>2</v>
      </c>
      <c r="P5596" s="3">
        <v>31.31</v>
      </c>
      <c r="Q5596" s="3">
        <v>33</v>
      </c>
      <c r="R5596" s="3">
        <v>66</v>
      </c>
      <c r="S5596" s="3">
        <v>1.69</v>
      </c>
      <c r="T5596" s="3">
        <v>3.38</v>
      </c>
      <c r="U5596" s="3">
        <v>5.12</v>
      </c>
      <c r="V5596" s="2" t="s">
        <v>42</v>
      </c>
      <c r="W5596" s="2" t="s">
        <v>43</v>
      </c>
      <c r="X5596" s="2" t="s">
        <v>59</v>
      </c>
      <c r="Y5596" s="19" t="str">
        <f>VLOOKUP(G5596,'Verweis Kd-Gruppe'!$A$2:$B$8,2,FALSE)</f>
        <v>GRK</v>
      </c>
      <c r="Z5596" s="19" t="str">
        <f>VLOOKUP(J5596,'Verweis Art-Gruppe'!$A$2:$B$15,2,FALSE)</f>
        <v>Zubehör</v>
      </c>
      <c r="AA5596" s="19" t="str">
        <f>VLOOKUP(W5596,'Verweis Vertreter'!$A$2:$B$24,2,FALSE)</f>
        <v>Sebastian Faber</v>
      </c>
      <c r="AB5596" s="12">
        <f t="shared" si="783"/>
        <v>2</v>
      </c>
      <c r="AC5596" s="12">
        <f t="shared" si="788"/>
        <v>31.31</v>
      </c>
      <c r="AD5596" s="12">
        <f t="shared" si="789"/>
        <v>33</v>
      </c>
      <c r="AE5596" s="12">
        <f t="shared" si="784"/>
        <v>66</v>
      </c>
      <c r="AF5596" s="12">
        <f t="shared" si="785"/>
        <v>1.69</v>
      </c>
      <c r="AG5596" s="12">
        <f t="shared" si="786"/>
        <v>3.38</v>
      </c>
      <c r="AH5596" s="9">
        <f t="shared" si="790"/>
        <v>5.1212121212121209E-2</v>
      </c>
      <c r="AI5596" s="14">
        <f>VLOOKUP(E5596,'Verweis Faktor'!$A:$B,2,FALSE)</f>
        <v>1</v>
      </c>
      <c r="AJ5596" s="14"/>
      <c r="AK5596" s="14" t="str">
        <f>IF(AL5596="Ja","Versandkosten",VLOOKUP(E5596,'Verweis Belegart'!$A$2:$B$9,2,FALSE))</f>
        <v>Hardware</v>
      </c>
      <c r="AL5596" s="14" t="str">
        <f t="shared" si="791"/>
        <v>Nein</v>
      </c>
      <c r="AM5596" s="14" t="str">
        <f t="shared" si="787"/>
        <v>Positiv</v>
      </c>
    </row>
    <row r="5597" spans="1:39" ht="17.25" customHeight="1" x14ac:dyDescent="0.35">
      <c r="A5597" s="17">
        <v>14575350</v>
      </c>
      <c r="B5597" s="2" t="s">
        <v>2608</v>
      </c>
      <c r="C5597" s="1">
        <v>2025001</v>
      </c>
      <c r="D5597" s="1">
        <v>2001402</v>
      </c>
      <c r="E5597" s="2" t="s">
        <v>34</v>
      </c>
      <c r="F5597" s="2" t="s">
        <v>182</v>
      </c>
      <c r="G5597" s="2" t="s">
        <v>36</v>
      </c>
      <c r="H5597" s="2" t="s">
        <v>1202</v>
      </c>
      <c r="I5597" s="2" t="s">
        <v>1203</v>
      </c>
      <c r="J5597" s="2" t="s">
        <v>304</v>
      </c>
      <c r="K5597" s="2" t="s">
        <v>49</v>
      </c>
      <c r="L5597" s="2" t="s">
        <v>1763</v>
      </c>
      <c r="M5597" s="2" t="s">
        <v>1764</v>
      </c>
      <c r="N5597" s="2" t="s">
        <v>1765</v>
      </c>
      <c r="O5597" s="3">
        <v>1</v>
      </c>
      <c r="P5597" s="3">
        <v>106</v>
      </c>
      <c r="Q5597" s="3">
        <v>113</v>
      </c>
      <c r="R5597" s="3">
        <v>113</v>
      </c>
      <c r="S5597" s="3">
        <v>7</v>
      </c>
      <c r="T5597" s="3">
        <v>7</v>
      </c>
      <c r="U5597" s="3">
        <v>6.19</v>
      </c>
      <c r="V5597" s="2" t="s">
        <v>42</v>
      </c>
      <c r="W5597" s="2" t="s">
        <v>43</v>
      </c>
      <c r="X5597" s="2" t="s">
        <v>59</v>
      </c>
      <c r="Y5597" s="19" t="str">
        <f>VLOOKUP(G5597,'Verweis Kd-Gruppe'!$A$2:$B$8,2,FALSE)</f>
        <v>GRK</v>
      </c>
      <c r="Z5597" s="19" t="str">
        <f>VLOOKUP(J5597,'Verweis Art-Gruppe'!$A$2:$B$15,2,FALSE)</f>
        <v>Zubehör</v>
      </c>
      <c r="AA5597" s="19" t="str">
        <f>VLOOKUP(W5597,'Verweis Vertreter'!$A$2:$B$24,2,FALSE)</f>
        <v>Sebastian Faber</v>
      </c>
      <c r="AB5597" s="12">
        <f t="shared" si="783"/>
        <v>1</v>
      </c>
      <c r="AC5597" s="12">
        <f t="shared" si="788"/>
        <v>106</v>
      </c>
      <c r="AD5597" s="12">
        <f t="shared" si="789"/>
        <v>113</v>
      </c>
      <c r="AE5597" s="12">
        <f t="shared" si="784"/>
        <v>113</v>
      </c>
      <c r="AF5597" s="12">
        <f t="shared" si="785"/>
        <v>7</v>
      </c>
      <c r="AG5597" s="12">
        <f t="shared" si="786"/>
        <v>7</v>
      </c>
      <c r="AH5597" s="9">
        <f t="shared" si="790"/>
        <v>6.1946902654867256E-2</v>
      </c>
      <c r="AI5597" s="14">
        <f>VLOOKUP(E5597,'Verweis Faktor'!$A:$B,2,FALSE)</f>
        <v>1</v>
      </c>
      <c r="AJ5597" s="14"/>
      <c r="AK5597" s="14" t="str">
        <f>IF(AL5597="Ja","Versandkosten",VLOOKUP(E5597,'Verweis Belegart'!$A$2:$B$9,2,FALSE))</f>
        <v>Hardware</v>
      </c>
      <c r="AL5597" s="14" t="str">
        <f t="shared" si="791"/>
        <v>Nein</v>
      </c>
      <c r="AM5597" s="14" t="str">
        <f t="shared" si="787"/>
        <v>Positiv</v>
      </c>
    </row>
    <row r="5598" spans="1:39" ht="17.25" customHeight="1" x14ac:dyDescent="0.35">
      <c r="A5598" s="17">
        <v>14575350</v>
      </c>
      <c r="B5598" s="2" t="s">
        <v>2608</v>
      </c>
      <c r="C5598" s="1">
        <v>2025001</v>
      </c>
      <c r="D5598" s="1">
        <v>2001402</v>
      </c>
      <c r="E5598" s="2" t="s">
        <v>34</v>
      </c>
      <c r="F5598" s="2" t="s">
        <v>182</v>
      </c>
      <c r="G5598" s="2" t="s">
        <v>36</v>
      </c>
      <c r="H5598" s="2" t="s">
        <v>1202</v>
      </c>
      <c r="I5598" s="2" t="s">
        <v>1203</v>
      </c>
      <c r="J5598" s="2" t="s">
        <v>103</v>
      </c>
      <c r="K5598" s="2" t="s">
        <v>79</v>
      </c>
      <c r="L5598" s="2" t="s">
        <v>970</v>
      </c>
      <c r="M5598" s="2" t="s">
        <v>971</v>
      </c>
      <c r="N5598" s="2" t="s">
        <v>943</v>
      </c>
      <c r="O5598" s="3">
        <v>1</v>
      </c>
      <c r="P5598" s="3">
        <v>235</v>
      </c>
      <c r="Q5598" s="3">
        <v>255</v>
      </c>
      <c r="R5598" s="3">
        <v>255</v>
      </c>
      <c r="S5598" s="3">
        <v>20</v>
      </c>
      <c r="T5598" s="3">
        <v>20</v>
      </c>
      <c r="U5598" s="3">
        <v>7.84</v>
      </c>
      <c r="V5598" s="2" t="s">
        <v>42</v>
      </c>
      <c r="W5598" s="2" t="s">
        <v>43</v>
      </c>
      <c r="X5598" s="2" t="s">
        <v>59</v>
      </c>
      <c r="Y5598" s="19" t="str">
        <f>VLOOKUP(G5598,'Verweis Kd-Gruppe'!$A$2:$B$8,2,FALSE)</f>
        <v>GRK</v>
      </c>
      <c r="Z5598" s="19" t="str">
        <f>VLOOKUP(J5598,'Verweis Art-Gruppe'!$A$2:$B$15,2,FALSE)</f>
        <v>Geräte</v>
      </c>
      <c r="AA5598" s="19" t="str">
        <f>VLOOKUP(W5598,'Verweis Vertreter'!$A$2:$B$24,2,FALSE)</f>
        <v>Sebastian Faber</v>
      </c>
      <c r="AB5598" s="12">
        <f t="shared" si="783"/>
        <v>1</v>
      </c>
      <c r="AC5598" s="12">
        <f t="shared" si="788"/>
        <v>235</v>
      </c>
      <c r="AD5598" s="12">
        <f t="shared" si="789"/>
        <v>255</v>
      </c>
      <c r="AE5598" s="12">
        <f t="shared" si="784"/>
        <v>255</v>
      </c>
      <c r="AF5598" s="12">
        <f t="shared" si="785"/>
        <v>20</v>
      </c>
      <c r="AG5598" s="12">
        <f t="shared" si="786"/>
        <v>20</v>
      </c>
      <c r="AH5598" s="9">
        <f t="shared" si="790"/>
        <v>7.8431372549019607E-2</v>
      </c>
      <c r="AI5598" s="14">
        <f>VLOOKUP(E5598,'Verweis Faktor'!$A:$B,2,FALSE)</f>
        <v>1</v>
      </c>
      <c r="AJ5598" s="14"/>
      <c r="AK5598" s="14" t="str">
        <f>IF(AL5598="Ja","Versandkosten",VLOOKUP(E5598,'Verweis Belegart'!$A$2:$B$9,2,FALSE))</f>
        <v>Hardware</v>
      </c>
      <c r="AL5598" s="14" t="str">
        <f t="shared" si="791"/>
        <v>Nein</v>
      </c>
      <c r="AM5598" s="14" t="str">
        <f t="shared" si="787"/>
        <v>Positiv</v>
      </c>
    </row>
    <row r="5599" spans="1:39" ht="17.25" customHeight="1" x14ac:dyDescent="0.35">
      <c r="A5599" s="17">
        <v>14575387</v>
      </c>
      <c r="B5599" s="2" t="s">
        <v>2608</v>
      </c>
      <c r="C5599" s="1">
        <v>2025001</v>
      </c>
      <c r="D5599" s="1">
        <v>2001403</v>
      </c>
      <c r="E5599" s="2" t="s">
        <v>34</v>
      </c>
      <c r="F5599" s="2" t="s">
        <v>53</v>
      </c>
      <c r="G5599" s="2" t="s">
        <v>66</v>
      </c>
      <c r="H5599" s="2" t="s">
        <v>898</v>
      </c>
      <c r="I5599" s="2" t="s">
        <v>899</v>
      </c>
      <c r="J5599" s="2" t="s">
        <v>103</v>
      </c>
      <c r="K5599" s="2" t="s">
        <v>28</v>
      </c>
      <c r="L5599" s="2" t="s">
        <v>1097</v>
      </c>
      <c r="M5599" s="2" t="s">
        <v>1098</v>
      </c>
      <c r="N5599" s="2" t="s">
        <v>41</v>
      </c>
      <c r="O5599" s="3">
        <v>30</v>
      </c>
      <c r="P5599" s="3">
        <v>225.5</v>
      </c>
      <c r="Q5599" s="3">
        <v>235</v>
      </c>
      <c r="R5599" s="3">
        <v>7050</v>
      </c>
      <c r="S5599" s="3">
        <v>9.5</v>
      </c>
      <c r="T5599" s="3">
        <v>285</v>
      </c>
      <c r="U5599" s="3">
        <v>4.04</v>
      </c>
      <c r="V5599" s="2" t="s">
        <v>123</v>
      </c>
      <c r="W5599" s="2" t="s">
        <v>124</v>
      </c>
      <c r="X5599" s="2" t="s">
        <v>125</v>
      </c>
      <c r="Y5599" s="19" t="str">
        <f>VLOOKUP(G5599,'Verweis Kd-Gruppe'!$A$2:$B$8,2,FALSE)</f>
        <v>EXP</v>
      </c>
      <c r="Z5599" s="19" t="str">
        <f>VLOOKUP(J5599,'Verweis Art-Gruppe'!$A$2:$B$15,2,FALSE)</f>
        <v>Geräte</v>
      </c>
      <c r="AA5599" s="19" t="str">
        <f>VLOOKUP(W5599,'Verweis Vertreter'!$A$2:$B$24,2,FALSE)</f>
        <v>Antonio Vuolo</v>
      </c>
      <c r="AB5599" s="12">
        <f t="shared" si="783"/>
        <v>30</v>
      </c>
      <c r="AC5599" s="12">
        <f t="shared" si="788"/>
        <v>225.5</v>
      </c>
      <c r="AD5599" s="12">
        <f t="shared" si="789"/>
        <v>235</v>
      </c>
      <c r="AE5599" s="12">
        <f t="shared" si="784"/>
        <v>7050</v>
      </c>
      <c r="AF5599" s="12">
        <f t="shared" si="785"/>
        <v>9.5</v>
      </c>
      <c r="AG5599" s="12">
        <f t="shared" si="786"/>
        <v>285</v>
      </c>
      <c r="AH5599" s="9">
        <f t="shared" si="790"/>
        <v>4.042553191489362E-2</v>
      </c>
      <c r="AI5599" s="14">
        <f>VLOOKUP(E5599,'Verweis Faktor'!$A:$B,2,FALSE)</f>
        <v>1</v>
      </c>
      <c r="AJ5599" s="14"/>
      <c r="AK5599" s="14" t="str">
        <f>IF(AL5599="Ja","Versandkosten",VLOOKUP(E5599,'Verweis Belegart'!$A$2:$B$9,2,FALSE))</f>
        <v>Hardware</v>
      </c>
      <c r="AL5599" s="14" t="str">
        <f t="shared" si="791"/>
        <v>Nein</v>
      </c>
      <c r="AM5599" s="14" t="str">
        <f t="shared" si="787"/>
        <v>Positiv</v>
      </c>
    </row>
    <row r="5600" spans="1:39" ht="17.25" customHeight="1" x14ac:dyDescent="0.35">
      <c r="A5600" s="17">
        <v>14575387</v>
      </c>
      <c r="B5600" s="2" t="s">
        <v>2608</v>
      </c>
      <c r="C5600" s="1">
        <v>2025001</v>
      </c>
      <c r="D5600" s="1">
        <v>2001403</v>
      </c>
      <c r="E5600" s="2" t="s">
        <v>34</v>
      </c>
      <c r="F5600" s="2" t="s">
        <v>53</v>
      </c>
      <c r="G5600" s="2" t="s">
        <v>66</v>
      </c>
      <c r="H5600" s="2" t="s">
        <v>898</v>
      </c>
      <c r="I5600" s="2" t="s">
        <v>899</v>
      </c>
      <c r="J5600" s="2" t="s">
        <v>103</v>
      </c>
      <c r="K5600" s="2" t="s">
        <v>45</v>
      </c>
      <c r="L5600" s="2" t="s">
        <v>39</v>
      </c>
      <c r="M5600" s="2" t="s">
        <v>40</v>
      </c>
      <c r="N5600" s="2" t="s">
        <v>41</v>
      </c>
      <c r="O5600" s="3">
        <v>20</v>
      </c>
      <c r="P5600" s="3">
        <v>220</v>
      </c>
      <c r="Q5600" s="3">
        <v>235</v>
      </c>
      <c r="R5600" s="3">
        <v>4700</v>
      </c>
      <c r="S5600" s="3">
        <v>15</v>
      </c>
      <c r="T5600" s="3">
        <v>300</v>
      </c>
      <c r="U5600" s="3">
        <v>6.38</v>
      </c>
      <c r="V5600" s="2" t="s">
        <v>123</v>
      </c>
      <c r="W5600" s="2" t="s">
        <v>124</v>
      </c>
      <c r="X5600" s="2" t="s">
        <v>125</v>
      </c>
      <c r="Y5600" s="19" t="str">
        <f>VLOOKUP(G5600,'Verweis Kd-Gruppe'!$A$2:$B$8,2,FALSE)</f>
        <v>EXP</v>
      </c>
      <c r="Z5600" s="19" t="str">
        <f>VLOOKUP(J5600,'Verweis Art-Gruppe'!$A$2:$B$15,2,FALSE)</f>
        <v>Geräte</v>
      </c>
      <c r="AA5600" s="19" t="str">
        <f>VLOOKUP(W5600,'Verweis Vertreter'!$A$2:$B$24,2,FALSE)</f>
        <v>Antonio Vuolo</v>
      </c>
      <c r="AB5600" s="12">
        <f t="shared" si="783"/>
        <v>20</v>
      </c>
      <c r="AC5600" s="12">
        <f t="shared" si="788"/>
        <v>220</v>
      </c>
      <c r="AD5600" s="12">
        <f t="shared" si="789"/>
        <v>235</v>
      </c>
      <c r="AE5600" s="12">
        <f t="shared" si="784"/>
        <v>4700</v>
      </c>
      <c r="AF5600" s="12">
        <f t="shared" si="785"/>
        <v>15</v>
      </c>
      <c r="AG5600" s="12">
        <f t="shared" si="786"/>
        <v>300</v>
      </c>
      <c r="AH5600" s="9">
        <f t="shared" si="790"/>
        <v>6.3829787234042548E-2</v>
      </c>
      <c r="AI5600" s="14">
        <f>VLOOKUP(E5600,'Verweis Faktor'!$A:$B,2,FALSE)</f>
        <v>1</v>
      </c>
      <c r="AJ5600" s="14"/>
      <c r="AK5600" s="14" t="str">
        <f>IF(AL5600="Ja","Versandkosten",VLOOKUP(E5600,'Verweis Belegart'!$A$2:$B$9,2,FALSE))</f>
        <v>Hardware</v>
      </c>
      <c r="AL5600" s="14" t="str">
        <f t="shared" si="791"/>
        <v>Nein</v>
      </c>
      <c r="AM5600" s="14" t="str">
        <f t="shared" si="787"/>
        <v>Positiv</v>
      </c>
    </row>
    <row r="5601" spans="1:39" ht="17.25" customHeight="1" x14ac:dyDescent="0.35">
      <c r="A5601" s="17">
        <v>14575387</v>
      </c>
      <c r="B5601" s="2" t="s">
        <v>2608</v>
      </c>
      <c r="C5601" s="1">
        <v>2025001</v>
      </c>
      <c r="D5601" s="1">
        <v>2001403</v>
      </c>
      <c r="E5601" s="2" t="s">
        <v>34</v>
      </c>
      <c r="F5601" s="2" t="s">
        <v>53</v>
      </c>
      <c r="G5601" s="2" t="s">
        <v>66</v>
      </c>
      <c r="H5601" s="2" t="s">
        <v>898</v>
      </c>
      <c r="I5601" s="2" t="s">
        <v>899</v>
      </c>
      <c r="J5601" s="2" t="s">
        <v>103</v>
      </c>
      <c r="K5601" s="2" t="s">
        <v>49</v>
      </c>
      <c r="L5601" s="2" t="s">
        <v>458</v>
      </c>
      <c r="M5601" s="2" t="s">
        <v>459</v>
      </c>
      <c r="N5601" s="2" t="s">
        <v>41</v>
      </c>
      <c r="O5601" s="3">
        <v>30</v>
      </c>
      <c r="P5601" s="3">
        <v>227.2817</v>
      </c>
      <c r="Q5601" s="3">
        <v>235</v>
      </c>
      <c r="R5601" s="3">
        <v>7050</v>
      </c>
      <c r="S5601" s="3">
        <v>7.7183000000000002</v>
      </c>
      <c r="T5601" s="3">
        <v>231.55</v>
      </c>
      <c r="U5601" s="3">
        <v>3.28</v>
      </c>
      <c r="V5601" s="2" t="s">
        <v>123</v>
      </c>
      <c r="W5601" s="2" t="s">
        <v>124</v>
      </c>
      <c r="X5601" s="2" t="s">
        <v>125</v>
      </c>
      <c r="Y5601" s="19" t="str">
        <f>VLOOKUP(G5601,'Verweis Kd-Gruppe'!$A$2:$B$8,2,FALSE)</f>
        <v>EXP</v>
      </c>
      <c r="Z5601" s="19" t="str">
        <f>VLOOKUP(J5601,'Verweis Art-Gruppe'!$A$2:$B$15,2,FALSE)</f>
        <v>Geräte</v>
      </c>
      <c r="AA5601" s="19" t="str">
        <f>VLOOKUP(W5601,'Verweis Vertreter'!$A$2:$B$24,2,FALSE)</f>
        <v>Antonio Vuolo</v>
      </c>
      <c r="AB5601" s="12">
        <f t="shared" si="783"/>
        <v>30</v>
      </c>
      <c r="AC5601" s="12">
        <f t="shared" si="788"/>
        <v>227.2817</v>
      </c>
      <c r="AD5601" s="12">
        <f t="shared" si="789"/>
        <v>235</v>
      </c>
      <c r="AE5601" s="12">
        <f t="shared" si="784"/>
        <v>7050</v>
      </c>
      <c r="AF5601" s="12">
        <f t="shared" si="785"/>
        <v>7.7183000000000002</v>
      </c>
      <c r="AG5601" s="12">
        <f t="shared" si="786"/>
        <v>231.55</v>
      </c>
      <c r="AH5601" s="9">
        <f t="shared" si="790"/>
        <v>3.2843971631205678E-2</v>
      </c>
      <c r="AI5601" s="14">
        <f>VLOOKUP(E5601,'Verweis Faktor'!$A:$B,2,FALSE)</f>
        <v>1</v>
      </c>
      <c r="AJ5601" s="14"/>
      <c r="AK5601" s="14" t="str">
        <f>IF(AL5601="Ja","Versandkosten",VLOOKUP(E5601,'Verweis Belegart'!$A$2:$B$9,2,FALSE))</f>
        <v>Hardware</v>
      </c>
      <c r="AL5601" s="14" t="str">
        <f t="shared" si="791"/>
        <v>Nein</v>
      </c>
      <c r="AM5601" s="14" t="str">
        <f t="shared" si="787"/>
        <v>Positiv</v>
      </c>
    </row>
    <row r="5602" spans="1:39" ht="17.25" customHeight="1" x14ac:dyDescent="0.35">
      <c r="A5602" s="17">
        <v>14575408</v>
      </c>
      <c r="B5602" s="2" t="s">
        <v>2608</v>
      </c>
      <c r="C5602" s="1">
        <v>2025001</v>
      </c>
      <c r="D5602" s="1">
        <v>2001404</v>
      </c>
      <c r="E5602" s="2" t="s">
        <v>34</v>
      </c>
      <c r="F5602" s="2" t="s">
        <v>182</v>
      </c>
      <c r="G5602" s="2" t="s">
        <v>66</v>
      </c>
      <c r="H5602" s="2" t="s">
        <v>1844</v>
      </c>
      <c r="I5602" s="2" t="s">
        <v>1845</v>
      </c>
      <c r="J5602" s="2" t="s">
        <v>103</v>
      </c>
      <c r="K5602" s="2" t="s">
        <v>28</v>
      </c>
      <c r="L5602" s="2" t="s">
        <v>1787</v>
      </c>
      <c r="M5602" s="2" t="s">
        <v>1788</v>
      </c>
      <c r="N5602" s="2" t="s">
        <v>1789</v>
      </c>
      <c r="O5602" s="3">
        <v>100</v>
      </c>
      <c r="P5602" s="3">
        <v>233.99080000000001</v>
      </c>
      <c r="Q5602" s="3">
        <v>181</v>
      </c>
      <c r="R5602" s="3">
        <v>18100</v>
      </c>
      <c r="S5602" s="3">
        <v>-52.9908</v>
      </c>
      <c r="T5602" s="3">
        <v>-5299.08</v>
      </c>
      <c r="U5602" s="3">
        <v>-29.27</v>
      </c>
      <c r="V5602" s="2" t="s">
        <v>813</v>
      </c>
      <c r="W5602" s="2" t="s">
        <v>814</v>
      </c>
      <c r="X5602" s="2" t="s">
        <v>72</v>
      </c>
      <c r="Y5602" s="19" t="str">
        <f>VLOOKUP(G5602,'Verweis Kd-Gruppe'!$A$2:$B$8,2,FALSE)</f>
        <v>EXP</v>
      </c>
      <c r="Z5602" s="19" t="str">
        <f>VLOOKUP(J5602,'Verweis Art-Gruppe'!$A$2:$B$15,2,FALSE)</f>
        <v>Geräte</v>
      </c>
      <c r="AA5602" s="19" t="str">
        <f>VLOOKUP(W5602,'Verweis Vertreter'!$A$2:$B$24,2,FALSE)</f>
        <v>Sokol Kapaj</v>
      </c>
      <c r="AB5602" s="12">
        <f t="shared" si="783"/>
        <v>100</v>
      </c>
      <c r="AC5602" s="12">
        <f t="shared" si="788"/>
        <v>233.99080000000001</v>
      </c>
      <c r="AD5602" s="12">
        <f t="shared" si="789"/>
        <v>181</v>
      </c>
      <c r="AE5602" s="12">
        <f t="shared" si="784"/>
        <v>18100</v>
      </c>
      <c r="AF5602" s="12">
        <f t="shared" si="785"/>
        <v>-52.9908</v>
      </c>
      <c r="AG5602" s="12">
        <f t="shared" si="786"/>
        <v>-5299.08</v>
      </c>
      <c r="AH5602" s="9">
        <f t="shared" si="790"/>
        <v>-0.29276685082872927</v>
      </c>
      <c r="AI5602" s="14">
        <f>VLOOKUP(E5602,'Verweis Faktor'!$A:$B,2,FALSE)</f>
        <v>1</v>
      </c>
      <c r="AJ5602" s="14"/>
      <c r="AK5602" s="14" t="str">
        <f>IF(AL5602="Ja","Versandkosten",VLOOKUP(E5602,'Verweis Belegart'!$A$2:$B$9,2,FALSE))</f>
        <v>Hardware</v>
      </c>
      <c r="AL5602" s="14" t="str">
        <f t="shared" si="791"/>
        <v>Nein</v>
      </c>
      <c r="AM5602" s="14" t="str">
        <f t="shared" si="787"/>
        <v>Negativ</v>
      </c>
    </row>
    <row r="5603" spans="1:39" ht="17.25" customHeight="1" x14ac:dyDescent="0.35">
      <c r="A5603" s="17">
        <v>14575020</v>
      </c>
      <c r="B5603" s="2" t="s">
        <v>2608</v>
      </c>
      <c r="C5603" s="1">
        <v>2025001</v>
      </c>
      <c r="D5603" s="1">
        <v>2001405</v>
      </c>
      <c r="E5603" s="2" t="s">
        <v>34</v>
      </c>
      <c r="F5603" s="2" t="s">
        <v>53</v>
      </c>
      <c r="G5603" s="2" t="s">
        <v>707</v>
      </c>
      <c r="H5603" s="2" t="s">
        <v>708</v>
      </c>
      <c r="I5603" s="2" t="s">
        <v>2648</v>
      </c>
      <c r="J5603" s="2" t="s">
        <v>304</v>
      </c>
      <c r="K5603" s="2" t="s">
        <v>28</v>
      </c>
      <c r="L5603" s="2" t="s">
        <v>2649</v>
      </c>
      <c r="M5603" s="2" t="s">
        <v>2650</v>
      </c>
      <c r="N5603" s="2" t="s">
        <v>2651</v>
      </c>
      <c r="O5603" s="3">
        <v>1</v>
      </c>
      <c r="P5603" s="3">
        <v>268.07</v>
      </c>
      <c r="Q5603" s="3">
        <v>348.96</v>
      </c>
      <c r="R5603" s="3">
        <v>348.96</v>
      </c>
      <c r="S5603" s="3">
        <v>80.89</v>
      </c>
      <c r="T5603" s="3">
        <v>25.17</v>
      </c>
      <c r="U5603" s="3">
        <v>23.18</v>
      </c>
      <c r="V5603" s="2" t="s">
        <v>710</v>
      </c>
      <c r="W5603" s="2" t="s">
        <v>711</v>
      </c>
      <c r="X5603" s="2" t="s">
        <v>712</v>
      </c>
      <c r="Y5603" s="19" t="str">
        <f>VLOOKUP(G5603,'Verweis Kd-Gruppe'!$A$2:$B$8,2,FALSE)</f>
        <v>FHK</v>
      </c>
      <c r="Z5603" s="19" t="str">
        <f>VLOOKUP(J5603,'Verweis Art-Gruppe'!$A$2:$B$15,2,FALSE)</f>
        <v>Zubehör</v>
      </c>
      <c r="AA5603" s="19" t="str">
        <f>VLOOKUP(W5603,'Verweis Vertreter'!$A$2:$B$24,2,FALSE)</f>
        <v>Zentrale</v>
      </c>
      <c r="AB5603" s="12">
        <f t="shared" si="783"/>
        <v>1</v>
      </c>
      <c r="AC5603" s="12">
        <f t="shared" si="788"/>
        <v>268.07</v>
      </c>
      <c r="AD5603" s="12">
        <f t="shared" si="789"/>
        <v>348.96</v>
      </c>
      <c r="AE5603" s="12">
        <f t="shared" si="784"/>
        <v>348.96</v>
      </c>
      <c r="AF5603" s="12">
        <f t="shared" si="785"/>
        <v>80.89</v>
      </c>
      <c r="AG5603" s="12">
        <f t="shared" si="786"/>
        <v>25.17</v>
      </c>
      <c r="AH5603" s="9">
        <f t="shared" si="790"/>
        <v>7.2128610729023393E-2</v>
      </c>
      <c r="AI5603" s="14">
        <f>VLOOKUP(E5603,'Verweis Faktor'!$A:$B,2,FALSE)</f>
        <v>1</v>
      </c>
      <c r="AJ5603" s="14"/>
      <c r="AK5603" s="14" t="str">
        <f>IF(AL5603="Ja","Versandkosten",VLOOKUP(E5603,'Verweis Belegart'!$A$2:$B$9,2,FALSE))</f>
        <v>Hardware</v>
      </c>
      <c r="AL5603" s="14" t="str">
        <f t="shared" si="791"/>
        <v>Nein</v>
      </c>
      <c r="AM5603" s="14" t="str">
        <f t="shared" si="787"/>
        <v>Positiv</v>
      </c>
    </row>
    <row r="5604" spans="1:39" ht="17.25" customHeight="1" x14ac:dyDescent="0.35">
      <c r="A5604" s="17">
        <v>14575418</v>
      </c>
      <c r="B5604" s="2" t="s">
        <v>2608</v>
      </c>
      <c r="C5604" s="1">
        <v>2025001</v>
      </c>
      <c r="D5604" s="1">
        <v>2001406</v>
      </c>
      <c r="E5604" s="2" t="s">
        <v>34</v>
      </c>
      <c r="F5604" s="2" t="s">
        <v>53</v>
      </c>
      <c r="G5604" s="2" t="s">
        <v>36</v>
      </c>
      <c r="H5604" s="2" t="s">
        <v>1842</v>
      </c>
      <c r="I5604" s="2" t="s">
        <v>1843</v>
      </c>
      <c r="J5604" s="2" t="s">
        <v>103</v>
      </c>
      <c r="K5604" s="2" t="s">
        <v>28</v>
      </c>
      <c r="L5604" s="2" t="s">
        <v>1094</v>
      </c>
      <c r="M5604" s="2" t="s">
        <v>1095</v>
      </c>
      <c r="N5604" s="2" t="s">
        <v>1096</v>
      </c>
      <c r="O5604" s="3">
        <v>2</v>
      </c>
      <c r="P5604" s="3">
        <v>300.59789999999998</v>
      </c>
      <c r="Q5604" s="3">
        <v>315</v>
      </c>
      <c r="R5604" s="3">
        <v>630</v>
      </c>
      <c r="S5604" s="3">
        <v>14.402100000000001</v>
      </c>
      <c r="T5604" s="3">
        <v>28.8</v>
      </c>
      <c r="U5604" s="3">
        <v>4.57</v>
      </c>
      <c r="V5604" s="2" t="s">
        <v>235</v>
      </c>
      <c r="W5604" s="2" t="s">
        <v>236</v>
      </c>
      <c r="X5604" s="2" t="s">
        <v>197</v>
      </c>
      <c r="Y5604" s="19" t="str">
        <f>VLOOKUP(G5604,'Verweis Kd-Gruppe'!$A$2:$B$8,2,FALSE)</f>
        <v>GRK</v>
      </c>
      <c r="Z5604" s="19" t="str">
        <f>VLOOKUP(J5604,'Verweis Art-Gruppe'!$A$2:$B$15,2,FALSE)</f>
        <v>Geräte</v>
      </c>
      <c r="AA5604" s="19" t="str">
        <f>VLOOKUP(W5604,'Verweis Vertreter'!$A$2:$B$24,2,FALSE)</f>
        <v>Patrick Verfürth</v>
      </c>
      <c r="AB5604" s="12">
        <f t="shared" si="783"/>
        <v>2</v>
      </c>
      <c r="AC5604" s="12">
        <f t="shared" si="788"/>
        <v>300.59789999999998</v>
      </c>
      <c r="AD5604" s="12">
        <f t="shared" si="789"/>
        <v>315</v>
      </c>
      <c r="AE5604" s="12">
        <f t="shared" si="784"/>
        <v>630</v>
      </c>
      <c r="AF5604" s="12">
        <f t="shared" si="785"/>
        <v>14.402100000000001</v>
      </c>
      <c r="AG5604" s="12">
        <f t="shared" si="786"/>
        <v>28.8</v>
      </c>
      <c r="AH5604" s="9">
        <f t="shared" si="790"/>
        <v>4.5714285714285714E-2</v>
      </c>
      <c r="AI5604" s="14">
        <f>VLOOKUP(E5604,'Verweis Faktor'!$A:$B,2,FALSE)</f>
        <v>1</v>
      </c>
      <c r="AJ5604" s="14"/>
      <c r="AK5604" s="14" t="str">
        <f>IF(AL5604="Ja","Versandkosten",VLOOKUP(E5604,'Verweis Belegart'!$A$2:$B$9,2,FALSE))</f>
        <v>Hardware</v>
      </c>
      <c r="AL5604" s="14" t="str">
        <f t="shared" si="791"/>
        <v>Nein</v>
      </c>
      <c r="AM5604" s="14" t="str">
        <f t="shared" si="787"/>
        <v>Positiv</v>
      </c>
    </row>
    <row r="5605" spans="1:39" ht="17.25" customHeight="1" x14ac:dyDescent="0.35">
      <c r="A5605" s="17">
        <v>14573997</v>
      </c>
      <c r="B5605" s="2" t="s">
        <v>2608</v>
      </c>
      <c r="C5605" s="1">
        <v>2025001</v>
      </c>
      <c r="D5605" s="1">
        <v>2001407</v>
      </c>
      <c r="E5605" s="2" t="s">
        <v>34</v>
      </c>
      <c r="F5605" s="2" t="s">
        <v>182</v>
      </c>
      <c r="G5605" s="2" t="s">
        <v>25</v>
      </c>
      <c r="H5605" s="2" t="s">
        <v>1611</v>
      </c>
      <c r="I5605" s="2" t="s">
        <v>1612</v>
      </c>
      <c r="J5605" s="2" t="s">
        <v>103</v>
      </c>
      <c r="K5605" s="2" t="s">
        <v>28</v>
      </c>
      <c r="L5605" s="2" t="s">
        <v>2240</v>
      </c>
      <c r="M5605" s="2" t="s">
        <v>2241</v>
      </c>
      <c r="N5605" s="2" t="s">
        <v>347</v>
      </c>
      <c r="O5605" s="3">
        <v>1</v>
      </c>
      <c r="P5605" s="3">
        <v>759</v>
      </c>
      <c r="Q5605" s="3">
        <v>775</v>
      </c>
      <c r="R5605" s="3">
        <v>775</v>
      </c>
      <c r="S5605" s="3">
        <v>16</v>
      </c>
      <c r="T5605" s="3">
        <v>16</v>
      </c>
      <c r="U5605" s="3">
        <v>2.06</v>
      </c>
      <c r="V5605" s="2" t="s">
        <v>697</v>
      </c>
      <c r="W5605" s="2" t="s">
        <v>698</v>
      </c>
      <c r="X5605" s="2" t="s">
        <v>125</v>
      </c>
      <c r="Y5605" s="19" t="str">
        <f>VLOOKUP(G5605,'Verweis Kd-Gruppe'!$A$2:$B$8,2,FALSE)</f>
        <v>FHK</v>
      </c>
      <c r="Z5605" s="19" t="str">
        <f>VLOOKUP(J5605,'Verweis Art-Gruppe'!$A$2:$B$15,2,FALSE)</f>
        <v>Geräte</v>
      </c>
      <c r="AA5605" s="19" t="str">
        <f>VLOOKUP(W5605,'Verweis Vertreter'!$A$2:$B$24,2,FALSE)</f>
        <v>Zentrale</v>
      </c>
      <c r="AB5605" s="12">
        <f t="shared" si="783"/>
        <v>1</v>
      </c>
      <c r="AC5605" s="12">
        <f t="shared" si="788"/>
        <v>759</v>
      </c>
      <c r="AD5605" s="12">
        <f t="shared" si="789"/>
        <v>775</v>
      </c>
      <c r="AE5605" s="12">
        <f t="shared" si="784"/>
        <v>775</v>
      </c>
      <c r="AF5605" s="12">
        <f t="shared" si="785"/>
        <v>16</v>
      </c>
      <c r="AG5605" s="12">
        <f t="shared" si="786"/>
        <v>16</v>
      </c>
      <c r="AH5605" s="9">
        <f t="shared" si="790"/>
        <v>2.0645161290322581E-2</v>
      </c>
      <c r="AI5605" s="14">
        <f>VLOOKUP(E5605,'Verweis Faktor'!$A:$B,2,FALSE)</f>
        <v>1</v>
      </c>
      <c r="AJ5605" s="14"/>
      <c r="AK5605" s="14" t="str">
        <f>IF(AL5605="Ja","Versandkosten",VLOOKUP(E5605,'Verweis Belegart'!$A$2:$B$9,2,FALSE))</f>
        <v>Hardware</v>
      </c>
      <c r="AL5605" s="14" t="str">
        <f t="shared" si="791"/>
        <v>Nein</v>
      </c>
      <c r="AM5605" s="14" t="str">
        <f t="shared" si="787"/>
        <v>Positiv</v>
      </c>
    </row>
    <row r="5606" spans="1:39" ht="17.25" customHeight="1" x14ac:dyDescent="0.35">
      <c r="A5606" s="17">
        <v>14575123</v>
      </c>
      <c r="B5606" s="2" t="s">
        <v>2608</v>
      </c>
      <c r="C5606" s="1">
        <v>2025001</v>
      </c>
      <c r="D5606" s="1">
        <v>2001408</v>
      </c>
      <c r="E5606" s="2" t="s">
        <v>34</v>
      </c>
      <c r="F5606" s="2" t="s">
        <v>182</v>
      </c>
      <c r="G5606" s="2" t="s">
        <v>25</v>
      </c>
      <c r="H5606" s="2" t="s">
        <v>2652</v>
      </c>
      <c r="I5606" s="2" t="s">
        <v>2653</v>
      </c>
      <c r="J5606" s="2" t="s">
        <v>103</v>
      </c>
      <c r="K5606" s="2" t="s">
        <v>28</v>
      </c>
      <c r="L5606" s="2" t="s">
        <v>1438</v>
      </c>
      <c r="M5606" s="2" t="s">
        <v>1439</v>
      </c>
      <c r="N5606" s="2" t="s">
        <v>1440</v>
      </c>
      <c r="O5606" s="3">
        <v>1</v>
      </c>
      <c r="P5606" s="3">
        <v>164.9</v>
      </c>
      <c r="Q5606" s="3">
        <v>184</v>
      </c>
      <c r="R5606" s="3">
        <v>184</v>
      </c>
      <c r="S5606" s="3">
        <v>19.100000000000001</v>
      </c>
      <c r="T5606" s="3">
        <v>19.100000000000001</v>
      </c>
      <c r="U5606" s="3">
        <v>10.38</v>
      </c>
      <c r="V5606" s="2" t="s">
        <v>2654</v>
      </c>
      <c r="W5606" s="2" t="s">
        <v>2655</v>
      </c>
      <c r="X5606" s="2" t="s">
        <v>125</v>
      </c>
      <c r="Y5606" s="19" t="str">
        <f>VLOOKUP(G5606,'Verweis Kd-Gruppe'!$A$2:$B$8,2,FALSE)</f>
        <v>FHK</v>
      </c>
      <c r="Z5606" s="19" t="str">
        <f>VLOOKUP(J5606,'Verweis Art-Gruppe'!$A$2:$B$15,2,FALSE)</f>
        <v>Geräte</v>
      </c>
      <c r="AA5606" s="19" t="str">
        <f>VLOOKUP(W5606,'Verweis Vertreter'!$A$2:$B$24,2,FALSE)</f>
        <v>Zentrale</v>
      </c>
      <c r="AB5606" s="12">
        <f t="shared" si="783"/>
        <v>1</v>
      </c>
      <c r="AC5606" s="12">
        <f t="shared" si="788"/>
        <v>164.9</v>
      </c>
      <c r="AD5606" s="12">
        <f t="shared" si="789"/>
        <v>184</v>
      </c>
      <c r="AE5606" s="12">
        <f t="shared" si="784"/>
        <v>184</v>
      </c>
      <c r="AF5606" s="12">
        <f t="shared" si="785"/>
        <v>19.100000000000001</v>
      </c>
      <c r="AG5606" s="12">
        <f t="shared" si="786"/>
        <v>19.100000000000001</v>
      </c>
      <c r="AH5606" s="9">
        <f t="shared" si="790"/>
        <v>0.10380434782608697</v>
      </c>
      <c r="AI5606" s="14">
        <f>VLOOKUP(E5606,'Verweis Faktor'!$A:$B,2,FALSE)</f>
        <v>1</v>
      </c>
      <c r="AJ5606" s="14"/>
      <c r="AK5606" s="14" t="str">
        <f>IF(AL5606="Ja","Versandkosten",VLOOKUP(E5606,'Verweis Belegart'!$A$2:$B$9,2,FALSE))</f>
        <v>Hardware</v>
      </c>
      <c r="AL5606" s="14" t="str">
        <f t="shared" si="791"/>
        <v>Nein</v>
      </c>
      <c r="AM5606" s="14" t="str">
        <f t="shared" si="787"/>
        <v>Positiv</v>
      </c>
    </row>
    <row r="5607" spans="1:39" ht="17.25" customHeight="1" x14ac:dyDescent="0.35">
      <c r="A5607" s="17">
        <v>14575381</v>
      </c>
      <c r="B5607" s="2" t="s">
        <v>2608</v>
      </c>
      <c r="C5607" s="1">
        <v>2025001</v>
      </c>
      <c r="D5607" s="1">
        <v>2001409</v>
      </c>
      <c r="E5607" s="2" t="s">
        <v>34</v>
      </c>
      <c r="F5607" s="2" t="s">
        <v>142</v>
      </c>
      <c r="G5607" s="2" t="s">
        <v>36</v>
      </c>
      <c r="H5607" s="2" t="s">
        <v>230</v>
      </c>
      <c r="I5607" s="2" t="s">
        <v>231</v>
      </c>
      <c r="J5607" s="2" t="s">
        <v>103</v>
      </c>
      <c r="K5607" s="2" t="s">
        <v>28</v>
      </c>
      <c r="L5607" s="2" t="s">
        <v>2656</v>
      </c>
      <c r="M5607" s="2" t="s">
        <v>2657</v>
      </c>
      <c r="N5607" s="2" t="s">
        <v>2596</v>
      </c>
      <c r="O5607" s="3">
        <v>40</v>
      </c>
      <c r="P5607" s="3">
        <v>295</v>
      </c>
      <c r="Q5607" s="3">
        <v>339</v>
      </c>
      <c r="R5607" s="3">
        <v>13560</v>
      </c>
      <c r="S5607" s="3">
        <v>44</v>
      </c>
      <c r="T5607" s="3">
        <v>1760</v>
      </c>
      <c r="U5607" s="3">
        <v>12.97</v>
      </c>
      <c r="V5607" s="2" t="s">
        <v>235</v>
      </c>
      <c r="W5607" s="2" t="s">
        <v>236</v>
      </c>
      <c r="X5607" s="2" t="s">
        <v>33</v>
      </c>
      <c r="Y5607" s="19" t="str">
        <f>VLOOKUP(G5607,'Verweis Kd-Gruppe'!$A$2:$B$8,2,FALSE)</f>
        <v>GRK</v>
      </c>
      <c r="Z5607" s="19" t="str">
        <f>VLOOKUP(J5607,'Verweis Art-Gruppe'!$A$2:$B$15,2,FALSE)</f>
        <v>Geräte</v>
      </c>
      <c r="AA5607" s="19" t="str">
        <f>VLOOKUP(W5607,'Verweis Vertreter'!$A$2:$B$24,2,FALSE)</f>
        <v>Patrick Verfürth</v>
      </c>
      <c r="AB5607" s="12">
        <f t="shared" si="783"/>
        <v>40</v>
      </c>
      <c r="AC5607" s="12">
        <f t="shared" si="788"/>
        <v>295</v>
      </c>
      <c r="AD5607" s="12">
        <f t="shared" si="789"/>
        <v>339</v>
      </c>
      <c r="AE5607" s="12">
        <f t="shared" si="784"/>
        <v>13560</v>
      </c>
      <c r="AF5607" s="12">
        <f t="shared" si="785"/>
        <v>44</v>
      </c>
      <c r="AG5607" s="12">
        <f t="shared" si="786"/>
        <v>1760</v>
      </c>
      <c r="AH5607" s="9">
        <f t="shared" si="790"/>
        <v>0.12979351032448377</v>
      </c>
      <c r="AI5607" s="14">
        <f>VLOOKUP(E5607,'Verweis Faktor'!$A:$B,2,FALSE)</f>
        <v>1</v>
      </c>
      <c r="AJ5607" s="14"/>
      <c r="AK5607" s="14" t="str">
        <f>IF(AL5607="Ja","Versandkosten",VLOOKUP(E5607,'Verweis Belegart'!$A$2:$B$9,2,FALSE))</f>
        <v>Hardware</v>
      </c>
      <c r="AL5607" s="14" t="str">
        <f t="shared" si="791"/>
        <v>Nein</v>
      </c>
      <c r="AM5607" s="14" t="str">
        <f t="shared" si="787"/>
        <v>Positiv</v>
      </c>
    </row>
    <row r="5608" spans="1:39" ht="17.25" customHeight="1" x14ac:dyDescent="0.35">
      <c r="A5608" s="17">
        <v>14575381</v>
      </c>
      <c r="B5608" s="2" t="s">
        <v>2608</v>
      </c>
      <c r="C5608" s="1">
        <v>2025001</v>
      </c>
      <c r="D5608" s="1">
        <v>2001409</v>
      </c>
      <c r="E5608" s="2" t="s">
        <v>34</v>
      </c>
      <c r="F5608" s="2" t="s">
        <v>142</v>
      </c>
      <c r="G5608" s="2" t="s">
        <v>36</v>
      </c>
      <c r="H5608" s="2" t="s">
        <v>230</v>
      </c>
      <c r="I5608" s="2" t="s">
        <v>231</v>
      </c>
      <c r="J5608" s="2" t="s">
        <v>103</v>
      </c>
      <c r="K5608" s="2" t="s">
        <v>45</v>
      </c>
      <c r="L5608" s="2" t="s">
        <v>900</v>
      </c>
      <c r="M5608" s="2" t="s">
        <v>901</v>
      </c>
      <c r="N5608" s="2" t="s">
        <v>506</v>
      </c>
      <c r="O5608" s="3">
        <v>60</v>
      </c>
      <c r="P5608" s="3">
        <v>227.03649999999999</v>
      </c>
      <c r="Q5608" s="3">
        <v>239</v>
      </c>
      <c r="R5608" s="3">
        <v>14340</v>
      </c>
      <c r="S5608" s="3">
        <v>11.9635</v>
      </c>
      <c r="T5608" s="3">
        <v>717.81</v>
      </c>
      <c r="U5608" s="3">
        <v>5</v>
      </c>
      <c r="V5608" s="2" t="s">
        <v>235</v>
      </c>
      <c r="W5608" s="2" t="s">
        <v>236</v>
      </c>
      <c r="X5608" s="2" t="s">
        <v>33</v>
      </c>
      <c r="Y5608" s="19" t="str">
        <f>VLOOKUP(G5608,'Verweis Kd-Gruppe'!$A$2:$B$8,2,FALSE)</f>
        <v>GRK</v>
      </c>
      <c r="Z5608" s="19" t="str">
        <f>VLOOKUP(J5608,'Verweis Art-Gruppe'!$A$2:$B$15,2,FALSE)</f>
        <v>Geräte</v>
      </c>
      <c r="AA5608" s="19" t="str">
        <f>VLOOKUP(W5608,'Verweis Vertreter'!$A$2:$B$24,2,FALSE)</f>
        <v>Patrick Verfürth</v>
      </c>
      <c r="AB5608" s="12">
        <f t="shared" si="783"/>
        <v>60</v>
      </c>
      <c r="AC5608" s="12">
        <f t="shared" si="788"/>
        <v>227.03649999999999</v>
      </c>
      <c r="AD5608" s="12">
        <f t="shared" si="789"/>
        <v>239</v>
      </c>
      <c r="AE5608" s="12">
        <f t="shared" si="784"/>
        <v>14340</v>
      </c>
      <c r="AF5608" s="12">
        <f t="shared" si="785"/>
        <v>11.9635</v>
      </c>
      <c r="AG5608" s="12">
        <f t="shared" si="786"/>
        <v>717.81</v>
      </c>
      <c r="AH5608" s="9">
        <f t="shared" si="790"/>
        <v>5.0056485355648529E-2</v>
      </c>
      <c r="AI5608" s="14">
        <f>VLOOKUP(E5608,'Verweis Faktor'!$A:$B,2,FALSE)</f>
        <v>1</v>
      </c>
      <c r="AJ5608" s="14"/>
      <c r="AK5608" s="14" t="str">
        <f>IF(AL5608="Ja","Versandkosten",VLOOKUP(E5608,'Verweis Belegart'!$A$2:$B$9,2,FALSE))</f>
        <v>Hardware</v>
      </c>
      <c r="AL5608" s="14" t="str">
        <f t="shared" si="791"/>
        <v>Nein</v>
      </c>
      <c r="AM5608" s="14" t="str">
        <f t="shared" si="787"/>
        <v>Positiv</v>
      </c>
    </row>
    <row r="5609" spans="1:39" ht="17.25" customHeight="1" x14ac:dyDescent="0.35">
      <c r="A5609" s="17">
        <v>14575124</v>
      </c>
      <c r="B5609" s="2" t="s">
        <v>2608</v>
      </c>
      <c r="C5609" s="1">
        <v>2025001</v>
      </c>
      <c r="D5609" s="1">
        <v>2001410</v>
      </c>
      <c r="E5609" s="2" t="s">
        <v>34</v>
      </c>
      <c r="F5609" s="2" t="s">
        <v>182</v>
      </c>
      <c r="G5609" s="2" t="s">
        <v>25</v>
      </c>
      <c r="H5609" s="2" t="s">
        <v>2652</v>
      </c>
      <c r="I5609" s="2" t="s">
        <v>2653</v>
      </c>
      <c r="J5609" s="2" t="s">
        <v>103</v>
      </c>
      <c r="K5609" s="2" t="s">
        <v>28</v>
      </c>
      <c r="L5609" s="2" t="s">
        <v>722</v>
      </c>
      <c r="M5609" s="2" t="s">
        <v>723</v>
      </c>
      <c r="N5609" s="2" t="s">
        <v>234</v>
      </c>
      <c r="O5609" s="3">
        <v>1</v>
      </c>
      <c r="P5609" s="3">
        <v>260</v>
      </c>
      <c r="Q5609" s="3">
        <v>279</v>
      </c>
      <c r="R5609" s="3">
        <v>279</v>
      </c>
      <c r="S5609" s="3">
        <v>19</v>
      </c>
      <c r="T5609" s="3">
        <v>19</v>
      </c>
      <c r="U5609" s="3">
        <v>6.81</v>
      </c>
      <c r="V5609" s="2" t="s">
        <v>2654</v>
      </c>
      <c r="W5609" s="2" t="s">
        <v>2655</v>
      </c>
      <c r="X5609" s="2" t="s">
        <v>125</v>
      </c>
      <c r="Y5609" s="19" t="str">
        <f>VLOOKUP(G5609,'Verweis Kd-Gruppe'!$A$2:$B$8,2,FALSE)</f>
        <v>FHK</v>
      </c>
      <c r="Z5609" s="19" t="str">
        <f>VLOOKUP(J5609,'Verweis Art-Gruppe'!$A$2:$B$15,2,FALSE)</f>
        <v>Geräte</v>
      </c>
      <c r="AA5609" s="19" t="str">
        <f>VLOOKUP(W5609,'Verweis Vertreter'!$A$2:$B$24,2,FALSE)</f>
        <v>Zentrale</v>
      </c>
      <c r="AB5609" s="12">
        <f t="shared" si="783"/>
        <v>1</v>
      </c>
      <c r="AC5609" s="12">
        <f t="shared" si="788"/>
        <v>260</v>
      </c>
      <c r="AD5609" s="12">
        <f t="shared" si="789"/>
        <v>279</v>
      </c>
      <c r="AE5609" s="12">
        <f t="shared" si="784"/>
        <v>279</v>
      </c>
      <c r="AF5609" s="12">
        <f t="shared" si="785"/>
        <v>19</v>
      </c>
      <c r="AG5609" s="12">
        <f t="shared" si="786"/>
        <v>19</v>
      </c>
      <c r="AH5609" s="9">
        <f t="shared" si="790"/>
        <v>6.8100358422939072E-2</v>
      </c>
      <c r="AI5609" s="14">
        <f>VLOOKUP(E5609,'Verweis Faktor'!$A:$B,2,FALSE)</f>
        <v>1</v>
      </c>
      <c r="AJ5609" s="14"/>
      <c r="AK5609" s="14" t="str">
        <f>IF(AL5609="Ja","Versandkosten",VLOOKUP(E5609,'Verweis Belegart'!$A$2:$B$9,2,FALSE))</f>
        <v>Hardware</v>
      </c>
      <c r="AL5609" s="14" t="str">
        <f t="shared" si="791"/>
        <v>Nein</v>
      </c>
      <c r="AM5609" s="14" t="str">
        <f t="shared" si="787"/>
        <v>Positiv</v>
      </c>
    </row>
    <row r="5610" spans="1:39" ht="17.25" customHeight="1" x14ac:dyDescent="0.35">
      <c r="A5610" s="17">
        <v>14575354</v>
      </c>
      <c r="B5610" s="2" t="s">
        <v>2608</v>
      </c>
      <c r="C5610" s="1">
        <v>2025001</v>
      </c>
      <c r="D5610" s="1">
        <v>2001411</v>
      </c>
      <c r="E5610" s="2" t="s">
        <v>34</v>
      </c>
      <c r="F5610" s="2" t="s">
        <v>182</v>
      </c>
      <c r="G5610" s="2" t="s">
        <v>36</v>
      </c>
      <c r="H5610" s="2" t="s">
        <v>574</v>
      </c>
      <c r="I5610" s="2" t="s">
        <v>575</v>
      </c>
      <c r="J5610" s="2" t="s">
        <v>304</v>
      </c>
      <c r="K5610" s="2" t="s">
        <v>28</v>
      </c>
      <c r="L5610" s="2" t="s">
        <v>198</v>
      </c>
      <c r="M5610" s="2" t="s">
        <v>199</v>
      </c>
      <c r="N5610" s="2" t="s">
        <v>200</v>
      </c>
      <c r="O5610" s="3">
        <v>1</v>
      </c>
      <c r="P5610" s="3">
        <v>590</v>
      </c>
      <c r="Q5610" s="3">
        <v>595</v>
      </c>
      <c r="R5610" s="3">
        <v>595</v>
      </c>
      <c r="S5610" s="3">
        <v>5</v>
      </c>
      <c r="T5610" s="3">
        <v>5</v>
      </c>
      <c r="U5610" s="3">
        <v>0.84</v>
      </c>
      <c r="V5610" s="2" t="s">
        <v>235</v>
      </c>
      <c r="W5610" s="2" t="s">
        <v>236</v>
      </c>
      <c r="X5610" s="2" t="s">
        <v>59</v>
      </c>
      <c r="Y5610" s="19" t="str">
        <f>VLOOKUP(G5610,'Verweis Kd-Gruppe'!$A$2:$B$8,2,FALSE)</f>
        <v>GRK</v>
      </c>
      <c r="Z5610" s="19" t="str">
        <f>VLOOKUP(J5610,'Verweis Art-Gruppe'!$A$2:$B$15,2,FALSE)</f>
        <v>Zubehör</v>
      </c>
      <c r="AA5610" s="19" t="str">
        <f>VLOOKUP(W5610,'Verweis Vertreter'!$A$2:$B$24,2,FALSE)</f>
        <v>Patrick Verfürth</v>
      </c>
      <c r="AB5610" s="12">
        <f t="shared" si="783"/>
        <v>1</v>
      </c>
      <c r="AC5610" s="12">
        <f t="shared" si="788"/>
        <v>590</v>
      </c>
      <c r="AD5610" s="12">
        <f t="shared" si="789"/>
        <v>595</v>
      </c>
      <c r="AE5610" s="12">
        <f t="shared" si="784"/>
        <v>595</v>
      </c>
      <c r="AF5610" s="12">
        <f t="shared" si="785"/>
        <v>5</v>
      </c>
      <c r="AG5610" s="12">
        <f t="shared" si="786"/>
        <v>5</v>
      </c>
      <c r="AH5610" s="9">
        <f t="shared" si="790"/>
        <v>8.4033613445378148E-3</v>
      </c>
      <c r="AI5610" s="14">
        <f>VLOOKUP(E5610,'Verweis Faktor'!$A:$B,2,FALSE)</f>
        <v>1</v>
      </c>
      <c r="AJ5610" s="14"/>
      <c r="AK5610" s="14" t="str">
        <f>IF(AL5610="Ja","Versandkosten",VLOOKUP(E5610,'Verweis Belegart'!$A$2:$B$9,2,FALSE))</f>
        <v>Hardware</v>
      </c>
      <c r="AL5610" s="14" t="str">
        <f t="shared" si="791"/>
        <v>Nein</v>
      </c>
      <c r="AM5610" s="14" t="str">
        <f t="shared" si="787"/>
        <v>Positiv</v>
      </c>
    </row>
    <row r="5611" spans="1:39" ht="17.25" customHeight="1" x14ac:dyDescent="0.35">
      <c r="A5611" s="17">
        <v>14575355</v>
      </c>
      <c r="B5611" s="2" t="s">
        <v>2608</v>
      </c>
      <c r="C5611" s="1">
        <v>2025001</v>
      </c>
      <c r="D5611" s="1">
        <v>2001412</v>
      </c>
      <c r="E5611" s="2" t="s">
        <v>34</v>
      </c>
      <c r="F5611" s="2" t="s">
        <v>182</v>
      </c>
      <c r="G5611" s="2" t="s">
        <v>36</v>
      </c>
      <c r="H5611" s="2" t="s">
        <v>574</v>
      </c>
      <c r="I5611" s="2" t="s">
        <v>575</v>
      </c>
      <c r="J5611" s="2" t="s">
        <v>103</v>
      </c>
      <c r="K5611" s="2" t="s">
        <v>28</v>
      </c>
      <c r="L5611" s="2" t="s">
        <v>941</v>
      </c>
      <c r="M5611" s="2" t="s">
        <v>942</v>
      </c>
      <c r="N5611" s="2" t="s">
        <v>943</v>
      </c>
      <c r="O5611" s="3">
        <v>2</v>
      </c>
      <c r="P5611" s="3">
        <v>235</v>
      </c>
      <c r="Q5611" s="3">
        <v>255</v>
      </c>
      <c r="R5611" s="3">
        <v>510</v>
      </c>
      <c r="S5611" s="3">
        <v>20</v>
      </c>
      <c r="T5611" s="3">
        <v>40</v>
      </c>
      <c r="U5611" s="3">
        <v>7.84</v>
      </c>
      <c r="V5611" s="2" t="s">
        <v>235</v>
      </c>
      <c r="W5611" s="2" t="s">
        <v>236</v>
      </c>
      <c r="X5611" s="2" t="s">
        <v>59</v>
      </c>
      <c r="Y5611" s="19" t="str">
        <f>VLOOKUP(G5611,'Verweis Kd-Gruppe'!$A$2:$B$8,2,FALSE)</f>
        <v>GRK</v>
      </c>
      <c r="Z5611" s="19" t="str">
        <f>VLOOKUP(J5611,'Verweis Art-Gruppe'!$A$2:$B$15,2,FALSE)</f>
        <v>Geräte</v>
      </c>
      <c r="AA5611" s="19" t="str">
        <f>VLOOKUP(W5611,'Verweis Vertreter'!$A$2:$B$24,2,FALSE)</f>
        <v>Patrick Verfürth</v>
      </c>
      <c r="AB5611" s="12">
        <f t="shared" si="783"/>
        <v>2</v>
      </c>
      <c r="AC5611" s="12">
        <f t="shared" si="788"/>
        <v>235</v>
      </c>
      <c r="AD5611" s="12">
        <f t="shared" si="789"/>
        <v>255</v>
      </c>
      <c r="AE5611" s="12">
        <f t="shared" si="784"/>
        <v>510</v>
      </c>
      <c r="AF5611" s="12">
        <f t="shared" si="785"/>
        <v>20</v>
      </c>
      <c r="AG5611" s="12">
        <f t="shared" si="786"/>
        <v>40</v>
      </c>
      <c r="AH5611" s="9">
        <f t="shared" si="790"/>
        <v>7.8431372549019607E-2</v>
      </c>
      <c r="AI5611" s="14">
        <f>VLOOKUP(E5611,'Verweis Faktor'!$A:$B,2,FALSE)</f>
        <v>1</v>
      </c>
      <c r="AJ5611" s="14"/>
      <c r="AK5611" s="14" t="str">
        <f>IF(AL5611="Ja","Versandkosten",VLOOKUP(E5611,'Verweis Belegart'!$A$2:$B$9,2,FALSE))</f>
        <v>Hardware</v>
      </c>
      <c r="AL5611" s="14" t="str">
        <f t="shared" si="791"/>
        <v>Nein</v>
      </c>
      <c r="AM5611" s="14" t="str">
        <f t="shared" si="787"/>
        <v>Positiv</v>
      </c>
    </row>
    <row r="5612" spans="1:39" ht="17.25" customHeight="1" x14ac:dyDescent="0.35">
      <c r="A5612" s="17">
        <v>14575375</v>
      </c>
      <c r="B5612" s="2" t="s">
        <v>2608</v>
      </c>
      <c r="C5612" s="1">
        <v>2025001</v>
      </c>
      <c r="D5612" s="1">
        <v>2001413</v>
      </c>
      <c r="E5612" s="2" t="s">
        <v>34</v>
      </c>
      <c r="F5612" s="2" t="s">
        <v>182</v>
      </c>
      <c r="G5612" s="2" t="s">
        <v>36</v>
      </c>
      <c r="H5612" s="2" t="s">
        <v>574</v>
      </c>
      <c r="I5612" s="2" t="s">
        <v>575</v>
      </c>
      <c r="J5612" s="2" t="s">
        <v>103</v>
      </c>
      <c r="K5612" s="2" t="s">
        <v>28</v>
      </c>
      <c r="L5612" s="2" t="s">
        <v>1094</v>
      </c>
      <c r="M5612" s="2" t="s">
        <v>1095</v>
      </c>
      <c r="N5612" s="2" t="s">
        <v>1096</v>
      </c>
      <c r="O5612" s="3">
        <v>3</v>
      </c>
      <c r="P5612" s="3">
        <v>300.59789999999998</v>
      </c>
      <c r="Q5612" s="3">
        <v>315</v>
      </c>
      <c r="R5612" s="3">
        <v>945</v>
      </c>
      <c r="S5612" s="3">
        <v>14.402100000000001</v>
      </c>
      <c r="T5612" s="3">
        <v>43.21</v>
      </c>
      <c r="U5612" s="3">
        <v>4.57</v>
      </c>
      <c r="V5612" s="2" t="s">
        <v>235</v>
      </c>
      <c r="W5612" s="2" t="s">
        <v>236</v>
      </c>
      <c r="X5612" s="2" t="s">
        <v>59</v>
      </c>
      <c r="Y5612" s="19" t="str">
        <f>VLOOKUP(G5612,'Verweis Kd-Gruppe'!$A$2:$B$8,2,FALSE)</f>
        <v>GRK</v>
      </c>
      <c r="Z5612" s="19" t="str">
        <f>VLOOKUP(J5612,'Verweis Art-Gruppe'!$A$2:$B$15,2,FALSE)</f>
        <v>Geräte</v>
      </c>
      <c r="AA5612" s="19" t="str">
        <f>VLOOKUP(W5612,'Verweis Vertreter'!$A$2:$B$24,2,FALSE)</f>
        <v>Patrick Verfürth</v>
      </c>
      <c r="AB5612" s="12">
        <f t="shared" si="783"/>
        <v>3</v>
      </c>
      <c r="AC5612" s="12">
        <f t="shared" si="788"/>
        <v>300.59789999999998</v>
      </c>
      <c r="AD5612" s="12">
        <f t="shared" si="789"/>
        <v>315</v>
      </c>
      <c r="AE5612" s="12">
        <f t="shared" si="784"/>
        <v>945</v>
      </c>
      <c r="AF5612" s="12">
        <f t="shared" si="785"/>
        <v>14.402100000000001</v>
      </c>
      <c r="AG5612" s="12">
        <f t="shared" si="786"/>
        <v>43.21</v>
      </c>
      <c r="AH5612" s="9">
        <f t="shared" si="790"/>
        <v>4.5724867724867724E-2</v>
      </c>
      <c r="AI5612" s="14">
        <f>VLOOKUP(E5612,'Verweis Faktor'!$A:$B,2,FALSE)</f>
        <v>1</v>
      </c>
      <c r="AJ5612" s="14"/>
      <c r="AK5612" s="14" t="str">
        <f>IF(AL5612="Ja","Versandkosten",VLOOKUP(E5612,'Verweis Belegart'!$A$2:$B$9,2,FALSE))</f>
        <v>Hardware</v>
      </c>
      <c r="AL5612" s="14" t="str">
        <f t="shared" si="791"/>
        <v>Nein</v>
      </c>
      <c r="AM5612" s="14" t="str">
        <f t="shared" si="787"/>
        <v>Positiv</v>
      </c>
    </row>
    <row r="5613" spans="1:39" ht="17.25" customHeight="1" x14ac:dyDescent="0.35">
      <c r="A5613" s="17">
        <v>14575375</v>
      </c>
      <c r="B5613" s="2" t="s">
        <v>2608</v>
      </c>
      <c r="C5613" s="1">
        <v>2025001</v>
      </c>
      <c r="D5613" s="1">
        <v>2001413</v>
      </c>
      <c r="E5613" s="2" t="s">
        <v>34</v>
      </c>
      <c r="F5613" s="2" t="s">
        <v>182</v>
      </c>
      <c r="G5613" s="2" t="s">
        <v>36</v>
      </c>
      <c r="H5613" s="2" t="s">
        <v>574</v>
      </c>
      <c r="I5613" s="2" t="s">
        <v>575</v>
      </c>
      <c r="J5613" s="2" t="s">
        <v>103</v>
      </c>
      <c r="K5613" s="2" t="s">
        <v>45</v>
      </c>
      <c r="L5613" s="2" t="s">
        <v>92</v>
      </c>
      <c r="M5613" s="2" t="s">
        <v>93</v>
      </c>
      <c r="N5613" s="2" t="s">
        <v>94</v>
      </c>
      <c r="O5613" s="3">
        <v>2</v>
      </c>
      <c r="P5613" s="3">
        <v>332</v>
      </c>
      <c r="Q5613" s="3">
        <v>349</v>
      </c>
      <c r="R5613" s="3">
        <v>698</v>
      </c>
      <c r="S5613" s="3">
        <v>17</v>
      </c>
      <c r="T5613" s="3">
        <v>34</v>
      </c>
      <c r="U5613" s="3">
        <v>4.87</v>
      </c>
      <c r="V5613" s="2" t="s">
        <v>235</v>
      </c>
      <c r="W5613" s="2" t="s">
        <v>236</v>
      </c>
      <c r="X5613" s="2" t="s">
        <v>59</v>
      </c>
      <c r="Y5613" s="19" t="str">
        <f>VLOOKUP(G5613,'Verweis Kd-Gruppe'!$A$2:$B$8,2,FALSE)</f>
        <v>GRK</v>
      </c>
      <c r="Z5613" s="19" t="str">
        <f>VLOOKUP(J5613,'Verweis Art-Gruppe'!$A$2:$B$15,2,FALSE)</f>
        <v>Geräte</v>
      </c>
      <c r="AA5613" s="19" t="str">
        <f>VLOOKUP(W5613,'Verweis Vertreter'!$A$2:$B$24,2,FALSE)</f>
        <v>Patrick Verfürth</v>
      </c>
      <c r="AB5613" s="12">
        <f t="shared" si="783"/>
        <v>2</v>
      </c>
      <c r="AC5613" s="12">
        <f t="shared" si="788"/>
        <v>332</v>
      </c>
      <c r="AD5613" s="12">
        <f t="shared" si="789"/>
        <v>349</v>
      </c>
      <c r="AE5613" s="12">
        <f t="shared" si="784"/>
        <v>698</v>
      </c>
      <c r="AF5613" s="12">
        <f t="shared" si="785"/>
        <v>17</v>
      </c>
      <c r="AG5613" s="12">
        <f t="shared" si="786"/>
        <v>34</v>
      </c>
      <c r="AH5613" s="9">
        <f t="shared" si="790"/>
        <v>4.8710601719197708E-2</v>
      </c>
      <c r="AI5613" s="14">
        <f>VLOOKUP(E5613,'Verweis Faktor'!$A:$B,2,FALSE)</f>
        <v>1</v>
      </c>
      <c r="AJ5613" s="14"/>
      <c r="AK5613" s="14" t="str">
        <f>IF(AL5613="Ja","Versandkosten",VLOOKUP(E5613,'Verweis Belegart'!$A$2:$B$9,2,FALSE))</f>
        <v>Hardware</v>
      </c>
      <c r="AL5613" s="14" t="str">
        <f t="shared" si="791"/>
        <v>Nein</v>
      </c>
      <c r="AM5613" s="14" t="str">
        <f t="shared" si="787"/>
        <v>Positiv</v>
      </c>
    </row>
    <row r="5614" spans="1:39" ht="17.25" customHeight="1" x14ac:dyDescent="0.35">
      <c r="A5614" s="17">
        <v>14575375</v>
      </c>
      <c r="B5614" s="2" t="s">
        <v>2608</v>
      </c>
      <c r="C5614" s="1">
        <v>2025001</v>
      </c>
      <c r="D5614" s="1">
        <v>2001413</v>
      </c>
      <c r="E5614" s="2" t="s">
        <v>34</v>
      </c>
      <c r="F5614" s="2" t="s">
        <v>182</v>
      </c>
      <c r="G5614" s="2" t="s">
        <v>36</v>
      </c>
      <c r="H5614" s="2" t="s">
        <v>574</v>
      </c>
      <c r="I5614" s="2" t="s">
        <v>575</v>
      </c>
      <c r="J5614" s="2" t="s">
        <v>103</v>
      </c>
      <c r="K5614" s="2" t="s">
        <v>49</v>
      </c>
      <c r="L5614" s="2" t="s">
        <v>970</v>
      </c>
      <c r="M5614" s="2" t="s">
        <v>971</v>
      </c>
      <c r="N5614" s="2" t="s">
        <v>943</v>
      </c>
      <c r="O5614" s="3">
        <v>1</v>
      </c>
      <c r="P5614" s="3">
        <v>235</v>
      </c>
      <c r="Q5614" s="3">
        <v>255</v>
      </c>
      <c r="R5614" s="3">
        <v>255</v>
      </c>
      <c r="S5614" s="3">
        <v>20</v>
      </c>
      <c r="T5614" s="3">
        <v>20</v>
      </c>
      <c r="U5614" s="3">
        <v>7.84</v>
      </c>
      <c r="V5614" s="2" t="s">
        <v>235</v>
      </c>
      <c r="W5614" s="2" t="s">
        <v>236</v>
      </c>
      <c r="X5614" s="2" t="s">
        <v>59</v>
      </c>
      <c r="Y5614" s="19" t="str">
        <f>VLOOKUP(G5614,'Verweis Kd-Gruppe'!$A$2:$B$8,2,FALSE)</f>
        <v>GRK</v>
      </c>
      <c r="Z5614" s="19" t="str">
        <f>VLOOKUP(J5614,'Verweis Art-Gruppe'!$A$2:$B$15,2,FALSE)</f>
        <v>Geräte</v>
      </c>
      <c r="AA5614" s="19" t="str">
        <f>VLOOKUP(W5614,'Verweis Vertreter'!$A$2:$B$24,2,FALSE)</f>
        <v>Patrick Verfürth</v>
      </c>
      <c r="AB5614" s="12">
        <f t="shared" si="783"/>
        <v>1</v>
      </c>
      <c r="AC5614" s="12">
        <f t="shared" si="788"/>
        <v>235</v>
      </c>
      <c r="AD5614" s="12">
        <f t="shared" si="789"/>
        <v>255</v>
      </c>
      <c r="AE5614" s="12">
        <f t="shared" si="784"/>
        <v>255</v>
      </c>
      <c r="AF5614" s="12">
        <f t="shared" si="785"/>
        <v>20</v>
      </c>
      <c r="AG5614" s="12">
        <f t="shared" si="786"/>
        <v>20</v>
      </c>
      <c r="AH5614" s="9">
        <f t="shared" si="790"/>
        <v>7.8431372549019607E-2</v>
      </c>
      <c r="AI5614" s="14">
        <f>VLOOKUP(E5614,'Verweis Faktor'!$A:$B,2,FALSE)</f>
        <v>1</v>
      </c>
      <c r="AJ5614" s="14"/>
      <c r="AK5614" s="14" t="str">
        <f>IF(AL5614="Ja","Versandkosten",VLOOKUP(E5614,'Verweis Belegart'!$A$2:$B$9,2,FALSE))</f>
        <v>Hardware</v>
      </c>
      <c r="AL5614" s="14" t="str">
        <f t="shared" si="791"/>
        <v>Nein</v>
      </c>
      <c r="AM5614" s="14" t="str">
        <f t="shared" si="787"/>
        <v>Positiv</v>
      </c>
    </row>
    <row r="5615" spans="1:39" ht="17.25" customHeight="1" x14ac:dyDescent="0.35">
      <c r="A5615" s="17">
        <v>14575390</v>
      </c>
      <c r="B5615" s="2" t="s">
        <v>2608</v>
      </c>
      <c r="C5615" s="1">
        <v>2025001</v>
      </c>
      <c r="D5615" s="1">
        <v>2001414</v>
      </c>
      <c r="E5615" s="2" t="s">
        <v>34</v>
      </c>
      <c r="F5615" s="2" t="s">
        <v>53</v>
      </c>
      <c r="G5615" s="2" t="s">
        <v>25</v>
      </c>
      <c r="H5615" s="2" t="s">
        <v>1359</v>
      </c>
      <c r="I5615" s="2" t="s">
        <v>1360</v>
      </c>
      <c r="J5615" s="2" t="s">
        <v>304</v>
      </c>
      <c r="K5615" s="2" t="s">
        <v>28</v>
      </c>
      <c r="L5615" s="2" t="s">
        <v>1529</v>
      </c>
      <c r="M5615" s="2" t="s">
        <v>1530</v>
      </c>
      <c r="N5615" s="2" t="s">
        <v>1531</v>
      </c>
      <c r="O5615" s="3">
        <v>10</v>
      </c>
      <c r="P5615" s="3">
        <v>52.86</v>
      </c>
      <c r="Q5615" s="3">
        <v>60</v>
      </c>
      <c r="R5615" s="3">
        <v>600</v>
      </c>
      <c r="S5615" s="3">
        <v>7.14</v>
      </c>
      <c r="T5615" s="3">
        <v>71.400000000000006</v>
      </c>
      <c r="U5615" s="3">
        <v>11.9</v>
      </c>
      <c r="V5615" s="2" t="s">
        <v>413</v>
      </c>
      <c r="W5615" s="2" t="s">
        <v>414</v>
      </c>
      <c r="X5615" s="2" t="s">
        <v>702</v>
      </c>
      <c r="Y5615" s="19" t="str">
        <f>VLOOKUP(G5615,'Verweis Kd-Gruppe'!$A$2:$B$8,2,FALSE)</f>
        <v>FHK</v>
      </c>
      <c r="Z5615" s="19" t="str">
        <f>VLOOKUP(J5615,'Verweis Art-Gruppe'!$A$2:$B$15,2,FALSE)</f>
        <v>Zubehör</v>
      </c>
      <c r="AA5615" s="19" t="str">
        <f>VLOOKUP(W5615,'Verweis Vertreter'!$A$2:$B$24,2,FALSE)</f>
        <v>Zentrale</v>
      </c>
      <c r="AB5615" s="12">
        <f t="shared" si="783"/>
        <v>10</v>
      </c>
      <c r="AC5615" s="12">
        <f t="shared" si="788"/>
        <v>52.86</v>
      </c>
      <c r="AD5615" s="12">
        <f t="shared" si="789"/>
        <v>60</v>
      </c>
      <c r="AE5615" s="12">
        <f t="shared" si="784"/>
        <v>600</v>
      </c>
      <c r="AF5615" s="12">
        <f t="shared" si="785"/>
        <v>7.14</v>
      </c>
      <c r="AG5615" s="12">
        <f t="shared" si="786"/>
        <v>71.400000000000006</v>
      </c>
      <c r="AH5615" s="9">
        <f t="shared" si="790"/>
        <v>0.11900000000000001</v>
      </c>
      <c r="AI5615" s="14">
        <f>VLOOKUP(E5615,'Verweis Faktor'!$A:$B,2,FALSE)</f>
        <v>1</v>
      </c>
      <c r="AJ5615" s="14"/>
      <c r="AK5615" s="14" t="str">
        <f>IF(AL5615="Ja","Versandkosten",VLOOKUP(E5615,'Verweis Belegart'!$A$2:$B$9,2,FALSE))</f>
        <v>Hardware</v>
      </c>
      <c r="AL5615" s="14" t="str">
        <f t="shared" si="791"/>
        <v>Nein</v>
      </c>
      <c r="AM5615" s="14" t="str">
        <f t="shared" si="787"/>
        <v>Positiv</v>
      </c>
    </row>
    <row r="5616" spans="1:39" ht="17.25" customHeight="1" x14ac:dyDescent="0.35">
      <c r="A5616" s="17">
        <v>14575393</v>
      </c>
      <c r="B5616" s="2" t="s">
        <v>2608</v>
      </c>
      <c r="C5616" s="1">
        <v>2025001</v>
      </c>
      <c r="D5616" s="1">
        <v>2001415</v>
      </c>
      <c r="E5616" s="2" t="s">
        <v>34</v>
      </c>
      <c r="F5616" s="2" t="s">
        <v>53</v>
      </c>
      <c r="G5616" s="2" t="s">
        <v>25</v>
      </c>
      <c r="H5616" s="2" t="s">
        <v>1359</v>
      </c>
      <c r="I5616" s="2" t="s">
        <v>1360</v>
      </c>
      <c r="J5616" s="2" t="s">
        <v>304</v>
      </c>
      <c r="K5616" s="2" t="s">
        <v>28</v>
      </c>
      <c r="L5616" s="2" t="s">
        <v>1529</v>
      </c>
      <c r="M5616" s="2" t="s">
        <v>1530</v>
      </c>
      <c r="N5616" s="2" t="s">
        <v>1531</v>
      </c>
      <c r="O5616" s="3">
        <v>10</v>
      </c>
      <c r="P5616" s="3">
        <v>52.86</v>
      </c>
      <c r="Q5616" s="3">
        <v>60</v>
      </c>
      <c r="R5616" s="3">
        <v>600</v>
      </c>
      <c r="S5616" s="3">
        <v>7.14</v>
      </c>
      <c r="T5616" s="3">
        <v>71.400000000000006</v>
      </c>
      <c r="U5616" s="3">
        <v>11.9</v>
      </c>
      <c r="V5616" s="2" t="s">
        <v>413</v>
      </c>
      <c r="W5616" s="2" t="s">
        <v>414</v>
      </c>
      <c r="X5616" s="2" t="s">
        <v>702</v>
      </c>
      <c r="Y5616" s="19" t="str">
        <f>VLOOKUP(G5616,'Verweis Kd-Gruppe'!$A$2:$B$8,2,FALSE)</f>
        <v>FHK</v>
      </c>
      <c r="Z5616" s="19" t="str">
        <f>VLOOKUP(J5616,'Verweis Art-Gruppe'!$A$2:$B$15,2,FALSE)</f>
        <v>Zubehör</v>
      </c>
      <c r="AA5616" s="19" t="str">
        <f>VLOOKUP(W5616,'Verweis Vertreter'!$A$2:$B$24,2,FALSE)</f>
        <v>Zentrale</v>
      </c>
      <c r="AB5616" s="12">
        <f t="shared" si="783"/>
        <v>10</v>
      </c>
      <c r="AC5616" s="12">
        <f t="shared" si="788"/>
        <v>52.86</v>
      </c>
      <c r="AD5616" s="12">
        <f t="shared" si="789"/>
        <v>60</v>
      </c>
      <c r="AE5616" s="12">
        <f t="shared" si="784"/>
        <v>600</v>
      </c>
      <c r="AF5616" s="12">
        <f t="shared" si="785"/>
        <v>7.14</v>
      </c>
      <c r="AG5616" s="12">
        <f t="shared" si="786"/>
        <v>71.400000000000006</v>
      </c>
      <c r="AH5616" s="9">
        <f t="shared" si="790"/>
        <v>0.11900000000000001</v>
      </c>
      <c r="AI5616" s="14">
        <f>VLOOKUP(E5616,'Verweis Faktor'!$A:$B,2,FALSE)</f>
        <v>1</v>
      </c>
      <c r="AJ5616" s="14"/>
      <c r="AK5616" s="14" t="str">
        <f>IF(AL5616="Ja","Versandkosten",VLOOKUP(E5616,'Verweis Belegart'!$A$2:$B$9,2,FALSE))</f>
        <v>Hardware</v>
      </c>
      <c r="AL5616" s="14" t="str">
        <f t="shared" si="791"/>
        <v>Nein</v>
      </c>
      <c r="AM5616" s="14" t="str">
        <f t="shared" si="787"/>
        <v>Positiv</v>
      </c>
    </row>
    <row r="5617" spans="1:39" ht="17.25" customHeight="1" x14ac:dyDescent="0.35">
      <c r="A5617" s="17">
        <v>14575422</v>
      </c>
      <c r="B5617" s="2" t="s">
        <v>2608</v>
      </c>
      <c r="C5617" s="1">
        <v>2025001</v>
      </c>
      <c r="D5617" s="1">
        <v>2001416</v>
      </c>
      <c r="E5617" s="2" t="s">
        <v>34</v>
      </c>
      <c r="F5617" s="2" t="s">
        <v>53</v>
      </c>
      <c r="G5617" s="2" t="s">
        <v>25</v>
      </c>
      <c r="H5617" s="2" t="s">
        <v>1359</v>
      </c>
      <c r="I5617" s="2" t="s">
        <v>1360</v>
      </c>
      <c r="J5617" s="2" t="s">
        <v>103</v>
      </c>
      <c r="K5617" s="2" t="s">
        <v>28</v>
      </c>
      <c r="L5617" s="2" t="s">
        <v>345</v>
      </c>
      <c r="M5617" s="2" t="s">
        <v>346</v>
      </c>
      <c r="N5617" s="2" t="s">
        <v>347</v>
      </c>
      <c r="O5617" s="3">
        <v>1</v>
      </c>
      <c r="P5617" s="3">
        <v>759</v>
      </c>
      <c r="Q5617" s="3">
        <v>775</v>
      </c>
      <c r="R5617" s="3">
        <v>775</v>
      </c>
      <c r="S5617" s="3">
        <v>16</v>
      </c>
      <c r="T5617" s="3">
        <v>16</v>
      </c>
      <c r="U5617" s="3">
        <v>2.06</v>
      </c>
      <c r="V5617" s="2" t="s">
        <v>413</v>
      </c>
      <c r="W5617" s="2" t="s">
        <v>414</v>
      </c>
      <c r="X5617" s="2" t="s">
        <v>702</v>
      </c>
      <c r="Y5617" s="19" t="str">
        <f>VLOOKUP(G5617,'Verweis Kd-Gruppe'!$A$2:$B$8,2,FALSE)</f>
        <v>FHK</v>
      </c>
      <c r="Z5617" s="19" t="str">
        <f>VLOOKUP(J5617,'Verweis Art-Gruppe'!$A$2:$B$15,2,FALSE)</f>
        <v>Geräte</v>
      </c>
      <c r="AA5617" s="19" t="str">
        <f>VLOOKUP(W5617,'Verweis Vertreter'!$A$2:$B$24,2,FALSE)</f>
        <v>Zentrale</v>
      </c>
      <c r="AB5617" s="12">
        <f t="shared" si="783"/>
        <v>1</v>
      </c>
      <c r="AC5617" s="12">
        <f t="shared" si="788"/>
        <v>759</v>
      </c>
      <c r="AD5617" s="12">
        <f t="shared" si="789"/>
        <v>775</v>
      </c>
      <c r="AE5617" s="12">
        <f t="shared" si="784"/>
        <v>775</v>
      </c>
      <c r="AF5617" s="12">
        <f t="shared" si="785"/>
        <v>16</v>
      </c>
      <c r="AG5617" s="12">
        <f t="shared" si="786"/>
        <v>16</v>
      </c>
      <c r="AH5617" s="9">
        <f t="shared" si="790"/>
        <v>2.0645161290322581E-2</v>
      </c>
      <c r="AI5617" s="14">
        <f>VLOOKUP(E5617,'Verweis Faktor'!$A:$B,2,FALSE)</f>
        <v>1</v>
      </c>
      <c r="AJ5617" s="14"/>
      <c r="AK5617" s="14" t="str">
        <f>IF(AL5617="Ja","Versandkosten",VLOOKUP(E5617,'Verweis Belegart'!$A$2:$B$9,2,FALSE))</f>
        <v>Hardware</v>
      </c>
      <c r="AL5617" s="14" t="str">
        <f t="shared" si="791"/>
        <v>Nein</v>
      </c>
      <c r="AM5617" s="14" t="str">
        <f t="shared" si="787"/>
        <v>Positiv</v>
      </c>
    </row>
    <row r="5618" spans="1:39" ht="17.25" customHeight="1" x14ac:dyDescent="0.35">
      <c r="A5618" s="17">
        <v>14575413</v>
      </c>
      <c r="B5618" s="2" t="s">
        <v>2608</v>
      </c>
      <c r="C5618" s="1">
        <v>2025001</v>
      </c>
      <c r="D5618" s="1">
        <v>2001417</v>
      </c>
      <c r="E5618" s="2" t="s">
        <v>34</v>
      </c>
      <c r="F5618" s="2" t="s">
        <v>2111</v>
      </c>
      <c r="G5618" s="2" t="s">
        <v>25</v>
      </c>
      <c r="H5618" s="2" t="s">
        <v>1523</v>
      </c>
      <c r="I5618" s="2" t="s">
        <v>1524</v>
      </c>
      <c r="J5618" s="2" t="s">
        <v>115</v>
      </c>
      <c r="K5618" s="2" t="s">
        <v>28</v>
      </c>
      <c r="L5618" s="2" t="s">
        <v>1723</v>
      </c>
      <c r="M5618" s="2" t="s">
        <v>1724</v>
      </c>
      <c r="N5618" s="2" t="s">
        <v>122</v>
      </c>
      <c r="O5618" s="3">
        <v>1</v>
      </c>
      <c r="P5618" s="3">
        <v>0</v>
      </c>
      <c r="Q5618" s="3">
        <v>105</v>
      </c>
      <c r="R5618" s="3">
        <v>105</v>
      </c>
      <c r="S5618" s="3">
        <v>105</v>
      </c>
      <c r="T5618" s="3">
        <v>105</v>
      </c>
      <c r="U5618" s="3"/>
      <c r="V5618" s="2" t="s">
        <v>1527</v>
      </c>
      <c r="W5618" s="2" t="s">
        <v>1528</v>
      </c>
      <c r="X5618" s="2" t="s">
        <v>197</v>
      </c>
      <c r="Y5618" s="19" t="str">
        <f>VLOOKUP(G5618,'Verweis Kd-Gruppe'!$A$2:$B$8,2,FALSE)</f>
        <v>FHK</v>
      </c>
      <c r="Z5618" s="19" t="str">
        <f>VLOOKUP(J5618,'Verweis Art-Gruppe'!$A$2:$B$15,2,FALSE)</f>
        <v>Weiterbelastungen</v>
      </c>
      <c r="AA5618" s="19" t="str">
        <f>VLOOKUP(W5618,'Verweis Vertreter'!$A$2:$B$24,2,FALSE)</f>
        <v>Alexander Haas</v>
      </c>
      <c r="AB5618" s="12">
        <f t="shared" si="783"/>
        <v>1</v>
      </c>
      <c r="AC5618" s="12">
        <f t="shared" si="788"/>
        <v>0</v>
      </c>
      <c r="AD5618" s="12">
        <f t="shared" si="789"/>
        <v>105</v>
      </c>
      <c r="AE5618" s="12">
        <f t="shared" si="784"/>
        <v>105</v>
      </c>
      <c r="AF5618" s="12">
        <f t="shared" si="785"/>
        <v>105</v>
      </c>
      <c r="AG5618" s="12">
        <f t="shared" si="786"/>
        <v>105</v>
      </c>
      <c r="AH5618" s="9">
        <f t="shared" si="790"/>
        <v>1</v>
      </c>
      <c r="AI5618" s="14">
        <f>VLOOKUP(E5618,'Verweis Faktor'!$A:$B,2,FALSE)</f>
        <v>1</v>
      </c>
      <c r="AJ5618" s="14"/>
      <c r="AK5618" s="14" t="str">
        <f>IF(AL5618="Ja","Versandkosten",VLOOKUP(E5618,'Verweis Belegart'!$A$2:$B$9,2,FALSE))</f>
        <v>Hardware</v>
      </c>
      <c r="AL5618" s="14" t="str">
        <f t="shared" si="791"/>
        <v>Nein</v>
      </c>
      <c r="AM5618" s="14" t="str">
        <f t="shared" si="787"/>
        <v>Positiv</v>
      </c>
    </row>
    <row r="5619" spans="1:39" ht="17.25" customHeight="1" x14ac:dyDescent="0.35">
      <c r="A5619" s="17">
        <v>14575345</v>
      </c>
      <c r="B5619" s="2" t="s">
        <v>2608</v>
      </c>
      <c r="C5619" s="1">
        <v>2025001</v>
      </c>
      <c r="D5619" s="1">
        <v>2001418</v>
      </c>
      <c r="E5619" s="2" t="s">
        <v>34</v>
      </c>
      <c r="F5619" s="2" t="s">
        <v>53</v>
      </c>
      <c r="G5619" s="2" t="s">
        <v>66</v>
      </c>
      <c r="H5619" s="2" t="s">
        <v>2265</v>
      </c>
      <c r="I5619" s="2" t="s">
        <v>2266</v>
      </c>
      <c r="J5619" s="2" t="s">
        <v>103</v>
      </c>
      <c r="K5619" s="2" t="s">
        <v>28</v>
      </c>
      <c r="L5619" s="2" t="s">
        <v>1303</v>
      </c>
      <c r="M5619" s="2" t="s">
        <v>1304</v>
      </c>
      <c r="N5619" s="2" t="s">
        <v>274</v>
      </c>
      <c r="O5619" s="3">
        <v>3</v>
      </c>
      <c r="P5619" s="3">
        <v>1082.0512000000001</v>
      </c>
      <c r="Q5619" s="3">
        <v>1117</v>
      </c>
      <c r="R5619" s="3">
        <v>3351</v>
      </c>
      <c r="S5619" s="3">
        <v>34.948799999999999</v>
      </c>
      <c r="T5619" s="3">
        <v>104.85</v>
      </c>
      <c r="U5619" s="3">
        <v>3.12</v>
      </c>
      <c r="V5619" s="2" t="s">
        <v>675</v>
      </c>
      <c r="W5619" s="2" t="s">
        <v>676</v>
      </c>
      <c r="X5619" s="2" t="s">
        <v>125</v>
      </c>
      <c r="Y5619" s="19" t="str">
        <f>VLOOKUP(G5619,'Verweis Kd-Gruppe'!$A$2:$B$8,2,FALSE)</f>
        <v>EXP</v>
      </c>
      <c r="Z5619" s="19" t="str">
        <f>VLOOKUP(J5619,'Verweis Art-Gruppe'!$A$2:$B$15,2,FALSE)</f>
        <v>Geräte</v>
      </c>
      <c r="AA5619" s="19" t="str">
        <f>VLOOKUP(W5619,'Verweis Vertreter'!$A$2:$B$24,2,FALSE)</f>
        <v>Corina Wedel</v>
      </c>
      <c r="AB5619" s="12">
        <f t="shared" si="783"/>
        <v>3</v>
      </c>
      <c r="AC5619" s="12">
        <f t="shared" si="788"/>
        <v>1082.0512000000001</v>
      </c>
      <c r="AD5619" s="12">
        <f t="shared" si="789"/>
        <v>1117</v>
      </c>
      <c r="AE5619" s="12">
        <f t="shared" si="784"/>
        <v>3351</v>
      </c>
      <c r="AF5619" s="12">
        <f t="shared" si="785"/>
        <v>34.948799999999999</v>
      </c>
      <c r="AG5619" s="12">
        <f t="shared" si="786"/>
        <v>104.85</v>
      </c>
      <c r="AH5619" s="9">
        <f t="shared" si="790"/>
        <v>3.1289167412712621E-2</v>
      </c>
      <c r="AI5619" s="14">
        <f>VLOOKUP(E5619,'Verweis Faktor'!$A:$B,2,FALSE)</f>
        <v>1</v>
      </c>
      <c r="AJ5619" s="14"/>
      <c r="AK5619" s="14" t="str">
        <f>IF(AL5619="Ja","Versandkosten",VLOOKUP(E5619,'Verweis Belegart'!$A$2:$B$9,2,FALSE))</f>
        <v>Hardware</v>
      </c>
      <c r="AL5619" s="14" t="str">
        <f t="shared" si="791"/>
        <v>Nein</v>
      </c>
      <c r="AM5619" s="14" t="str">
        <f t="shared" si="787"/>
        <v>Positiv</v>
      </c>
    </row>
    <row r="5620" spans="1:39" ht="17.25" customHeight="1" x14ac:dyDescent="0.35">
      <c r="A5620" s="17">
        <v>14575345</v>
      </c>
      <c r="B5620" s="2" t="s">
        <v>2608</v>
      </c>
      <c r="C5620" s="1">
        <v>2025001</v>
      </c>
      <c r="D5620" s="1">
        <v>2001418</v>
      </c>
      <c r="E5620" s="2" t="s">
        <v>34</v>
      </c>
      <c r="F5620" s="2" t="s">
        <v>53</v>
      </c>
      <c r="G5620" s="2" t="s">
        <v>66</v>
      </c>
      <c r="H5620" s="2" t="s">
        <v>2265</v>
      </c>
      <c r="I5620" s="2" t="s">
        <v>2266</v>
      </c>
      <c r="J5620" s="2" t="s">
        <v>103</v>
      </c>
      <c r="K5620" s="2" t="s">
        <v>45</v>
      </c>
      <c r="L5620" s="2" t="s">
        <v>714</v>
      </c>
      <c r="M5620" s="2" t="s">
        <v>715</v>
      </c>
      <c r="N5620" s="2" t="s">
        <v>274</v>
      </c>
      <c r="O5620" s="3">
        <v>1</v>
      </c>
      <c r="P5620" s="3">
        <v>1101.0044</v>
      </c>
      <c r="Q5620" s="3">
        <v>1114</v>
      </c>
      <c r="R5620" s="3">
        <v>1114</v>
      </c>
      <c r="S5620" s="3">
        <v>12.9956</v>
      </c>
      <c r="T5620" s="3">
        <v>13</v>
      </c>
      <c r="U5620" s="3">
        <v>1.1599999999999999</v>
      </c>
      <c r="V5620" s="2" t="s">
        <v>675</v>
      </c>
      <c r="W5620" s="2" t="s">
        <v>676</v>
      </c>
      <c r="X5620" s="2" t="s">
        <v>125</v>
      </c>
      <c r="Y5620" s="19" t="str">
        <f>VLOOKUP(G5620,'Verweis Kd-Gruppe'!$A$2:$B$8,2,FALSE)</f>
        <v>EXP</v>
      </c>
      <c r="Z5620" s="19" t="str">
        <f>VLOOKUP(J5620,'Verweis Art-Gruppe'!$A$2:$B$15,2,FALSE)</f>
        <v>Geräte</v>
      </c>
      <c r="AA5620" s="19" t="str">
        <f>VLOOKUP(W5620,'Verweis Vertreter'!$A$2:$B$24,2,FALSE)</f>
        <v>Corina Wedel</v>
      </c>
      <c r="AB5620" s="12">
        <f t="shared" si="783"/>
        <v>1</v>
      </c>
      <c r="AC5620" s="12">
        <f t="shared" si="788"/>
        <v>1101.0044</v>
      </c>
      <c r="AD5620" s="12">
        <f t="shared" si="789"/>
        <v>1114</v>
      </c>
      <c r="AE5620" s="12">
        <f t="shared" si="784"/>
        <v>1114</v>
      </c>
      <c r="AF5620" s="12">
        <f t="shared" si="785"/>
        <v>12.9956</v>
      </c>
      <c r="AG5620" s="12">
        <f t="shared" si="786"/>
        <v>13</v>
      </c>
      <c r="AH5620" s="9">
        <f t="shared" si="790"/>
        <v>1.1669658886894075E-2</v>
      </c>
      <c r="AI5620" s="14">
        <f>VLOOKUP(E5620,'Verweis Faktor'!$A:$B,2,FALSE)</f>
        <v>1</v>
      </c>
      <c r="AJ5620" s="14"/>
      <c r="AK5620" s="14" t="str">
        <f>IF(AL5620="Ja","Versandkosten",VLOOKUP(E5620,'Verweis Belegart'!$A$2:$B$9,2,FALSE))</f>
        <v>Hardware</v>
      </c>
      <c r="AL5620" s="14" t="str">
        <f t="shared" si="791"/>
        <v>Nein</v>
      </c>
      <c r="AM5620" s="14" t="str">
        <f t="shared" si="787"/>
        <v>Positiv</v>
      </c>
    </row>
    <row r="5621" spans="1:39" ht="17.25" customHeight="1" x14ac:dyDescent="0.35">
      <c r="A5621" s="17">
        <v>14575345</v>
      </c>
      <c r="B5621" s="2" t="s">
        <v>2608</v>
      </c>
      <c r="C5621" s="1">
        <v>2025001</v>
      </c>
      <c r="D5621" s="1">
        <v>2001418</v>
      </c>
      <c r="E5621" s="2" t="s">
        <v>34</v>
      </c>
      <c r="F5621" s="2" t="s">
        <v>53</v>
      </c>
      <c r="G5621" s="2" t="s">
        <v>66</v>
      </c>
      <c r="H5621" s="2" t="s">
        <v>2265</v>
      </c>
      <c r="I5621" s="2" t="s">
        <v>2266</v>
      </c>
      <c r="J5621" s="2" t="s">
        <v>103</v>
      </c>
      <c r="K5621" s="2" t="s">
        <v>49</v>
      </c>
      <c r="L5621" s="2" t="s">
        <v>147</v>
      </c>
      <c r="M5621" s="2" t="s">
        <v>148</v>
      </c>
      <c r="N5621" s="2" t="s">
        <v>149</v>
      </c>
      <c r="O5621" s="3">
        <v>1</v>
      </c>
      <c r="P5621" s="3">
        <v>204.57390000000001</v>
      </c>
      <c r="Q5621" s="3">
        <v>214</v>
      </c>
      <c r="R5621" s="3">
        <v>214</v>
      </c>
      <c r="S5621" s="3">
        <v>9.4260999999999999</v>
      </c>
      <c r="T5621" s="3">
        <v>9.43</v>
      </c>
      <c r="U5621" s="3">
        <v>4.4000000000000004</v>
      </c>
      <c r="V5621" s="2" t="s">
        <v>675</v>
      </c>
      <c r="W5621" s="2" t="s">
        <v>676</v>
      </c>
      <c r="X5621" s="2" t="s">
        <v>125</v>
      </c>
      <c r="Y5621" s="19" t="str">
        <f>VLOOKUP(G5621,'Verweis Kd-Gruppe'!$A$2:$B$8,2,FALSE)</f>
        <v>EXP</v>
      </c>
      <c r="Z5621" s="19" t="str">
        <f>VLOOKUP(J5621,'Verweis Art-Gruppe'!$A$2:$B$15,2,FALSE)</f>
        <v>Geräte</v>
      </c>
      <c r="AA5621" s="19" t="str">
        <f>VLOOKUP(W5621,'Verweis Vertreter'!$A$2:$B$24,2,FALSE)</f>
        <v>Corina Wedel</v>
      </c>
      <c r="AB5621" s="12">
        <f t="shared" si="783"/>
        <v>1</v>
      </c>
      <c r="AC5621" s="12">
        <f t="shared" si="788"/>
        <v>204.57390000000001</v>
      </c>
      <c r="AD5621" s="12">
        <f t="shared" si="789"/>
        <v>214</v>
      </c>
      <c r="AE5621" s="12">
        <f t="shared" si="784"/>
        <v>214</v>
      </c>
      <c r="AF5621" s="12">
        <f t="shared" si="785"/>
        <v>9.4260999999999999</v>
      </c>
      <c r="AG5621" s="12">
        <f t="shared" si="786"/>
        <v>9.43</v>
      </c>
      <c r="AH5621" s="9">
        <f t="shared" si="790"/>
        <v>4.4065420560747665E-2</v>
      </c>
      <c r="AI5621" s="14">
        <f>VLOOKUP(E5621,'Verweis Faktor'!$A:$B,2,FALSE)</f>
        <v>1</v>
      </c>
      <c r="AJ5621" s="14"/>
      <c r="AK5621" s="14" t="str">
        <f>IF(AL5621="Ja","Versandkosten",VLOOKUP(E5621,'Verweis Belegart'!$A$2:$B$9,2,FALSE))</f>
        <v>Hardware</v>
      </c>
      <c r="AL5621" s="14" t="str">
        <f t="shared" si="791"/>
        <v>Nein</v>
      </c>
      <c r="AM5621" s="14" t="str">
        <f t="shared" si="787"/>
        <v>Positiv</v>
      </c>
    </row>
    <row r="5622" spans="1:39" ht="17.25" customHeight="1" x14ac:dyDescent="0.35">
      <c r="A5622" s="17">
        <v>14575345</v>
      </c>
      <c r="B5622" s="2" t="s">
        <v>2608</v>
      </c>
      <c r="C5622" s="1">
        <v>2025001</v>
      </c>
      <c r="D5622" s="1">
        <v>2001418</v>
      </c>
      <c r="E5622" s="2" t="s">
        <v>34</v>
      </c>
      <c r="F5622" s="2" t="s">
        <v>53</v>
      </c>
      <c r="G5622" s="2" t="s">
        <v>66</v>
      </c>
      <c r="H5622" s="2" t="s">
        <v>2265</v>
      </c>
      <c r="I5622" s="2" t="s">
        <v>2266</v>
      </c>
      <c r="J5622" s="2" t="s">
        <v>103</v>
      </c>
      <c r="K5622" s="2" t="s">
        <v>79</v>
      </c>
      <c r="L5622" s="2" t="s">
        <v>621</v>
      </c>
      <c r="M5622" s="2" t="s">
        <v>622</v>
      </c>
      <c r="N5622" s="2" t="s">
        <v>268</v>
      </c>
      <c r="O5622" s="3">
        <v>1</v>
      </c>
      <c r="P5622" s="3">
        <v>1207</v>
      </c>
      <c r="Q5622" s="3">
        <v>1292</v>
      </c>
      <c r="R5622" s="3">
        <v>1292</v>
      </c>
      <c r="S5622" s="3">
        <v>85</v>
      </c>
      <c r="T5622" s="3">
        <v>85</v>
      </c>
      <c r="U5622" s="3">
        <v>6.57</v>
      </c>
      <c r="V5622" s="2" t="s">
        <v>675</v>
      </c>
      <c r="W5622" s="2" t="s">
        <v>676</v>
      </c>
      <c r="X5622" s="2" t="s">
        <v>125</v>
      </c>
      <c r="Y5622" s="19" t="str">
        <f>VLOOKUP(G5622,'Verweis Kd-Gruppe'!$A$2:$B$8,2,FALSE)</f>
        <v>EXP</v>
      </c>
      <c r="Z5622" s="19" t="str">
        <f>VLOOKUP(J5622,'Verweis Art-Gruppe'!$A$2:$B$15,2,FALSE)</f>
        <v>Geräte</v>
      </c>
      <c r="AA5622" s="19" t="str">
        <f>VLOOKUP(W5622,'Verweis Vertreter'!$A$2:$B$24,2,FALSE)</f>
        <v>Corina Wedel</v>
      </c>
      <c r="AB5622" s="12">
        <f t="shared" si="783"/>
        <v>1</v>
      </c>
      <c r="AC5622" s="12">
        <f t="shared" si="788"/>
        <v>1207</v>
      </c>
      <c r="AD5622" s="12">
        <f t="shared" si="789"/>
        <v>1292</v>
      </c>
      <c r="AE5622" s="12">
        <f t="shared" si="784"/>
        <v>1292</v>
      </c>
      <c r="AF5622" s="12">
        <f t="shared" si="785"/>
        <v>85</v>
      </c>
      <c r="AG5622" s="12">
        <f t="shared" si="786"/>
        <v>85</v>
      </c>
      <c r="AH5622" s="9">
        <f t="shared" si="790"/>
        <v>6.5789473684210523E-2</v>
      </c>
      <c r="AI5622" s="14">
        <f>VLOOKUP(E5622,'Verweis Faktor'!$A:$B,2,FALSE)</f>
        <v>1</v>
      </c>
      <c r="AJ5622" s="14"/>
      <c r="AK5622" s="14" t="str">
        <f>IF(AL5622="Ja","Versandkosten",VLOOKUP(E5622,'Verweis Belegart'!$A$2:$B$9,2,FALSE))</f>
        <v>Hardware</v>
      </c>
      <c r="AL5622" s="14" t="str">
        <f t="shared" si="791"/>
        <v>Nein</v>
      </c>
      <c r="AM5622" s="14" t="str">
        <f t="shared" si="787"/>
        <v>Positiv</v>
      </c>
    </row>
    <row r="5623" spans="1:39" ht="17.25" customHeight="1" x14ac:dyDescent="0.35">
      <c r="A5623" s="17">
        <v>14575345</v>
      </c>
      <c r="B5623" s="2" t="s">
        <v>2608</v>
      </c>
      <c r="C5623" s="1">
        <v>2025001</v>
      </c>
      <c r="D5623" s="1">
        <v>2001418</v>
      </c>
      <c r="E5623" s="2" t="s">
        <v>34</v>
      </c>
      <c r="F5623" s="2" t="s">
        <v>53</v>
      </c>
      <c r="G5623" s="2" t="s">
        <v>66</v>
      </c>
      <c r="H5623" s="2" t="s">
        <v>2265</v>
      </c>
      <c r="I5623" s="2" t="s">
        <v>2266</v>
      </c>
      <c r="J5623" s="2" t="s">
        <v>103</v>
      </c>
      <c r="K5623" s="2" t="s">
        <v>83</v>
      </c>
      <c r="L5623" s="2" t="s">
        <v>1381</v>
      </c>
      <c r="M5623" s="2" t="s">
        <v>1382</v>
      </c>
      <c r="N5623" s="2" t="s">
        <v>292</v>
      </c>
      <c r="O5623" s="3">
        <v>3</v>
      </c>
      <c r="P5623" s="3">
        <v>890.04939999999999</v>
      </c>
      <c r="Q5623" s="3">
        <v>908</v>
      </c>
      <c r="R5623" s="3">
        <v>2724</v>
      </c>
      <c r="S5623" s="3">
        <v>17.950600000000001</v>
      </c>
      <c r="T5623" s="3">
        <v>53.85</v>
      </c>
      <c r="U5623" s="3">
        <v>1.97</v>
      </c>
      <c r="V5623" s="2" t="s">
        <v>675</v>
      </c>
      <c r="W5623" s="2" t="s">
        <v>676</v>
      </c>
      <c r="X5623" s="2" t="s">
        <v>125</v>
      </c>
      <c r="Y5623" s="19" t="str">
        <f>VLOOKUP(G5623,'Verweis Kd-Gruppe'!$A$2:$B$8,2,FALSE)</f>
        <v>EXP</v>
      </c>
      <c r="Z5623" s="19" t="str">
        <f>VLOOKUP(J5623,'Verweis Art-Gruppe'!$A$2:$B$15,2,FALSE)</f>
        <v>Geräte</v>
      </c>
      <c r="AA5623" s="19" t="str">
        <f>VLOOKUP(W5623,'Verweis Vertreter'!$A$2:$B$24,2,FALSE)</f>
        <v>Corina Wedel</v>
      </c>
      <c r="AB5623" s="12">
        <f t="shared" si="783"/>
        <v>3</v>
      </c>
      <c r="AC5623" s="12">
        <f t="shared" si="788"/>
        <v>890.04939999999999</v>
      </c>
      <c r="AD5623" s="12">
        <f t="shared" si="789"/>
        <v>908</v>
      </c>
      <c r="AE5623" s="12">
        <f t="shared" si="784"/>
        <v>2724</v>
      </c>
      <c r="AF5623" s="12">
        <f t="shared" si="785"/>
        <v>17.950600000000001</v>
      </c>
      <c r="AG5623" s="12">
        <f t="shared" si="786"/>
        <v>53.85</v>
      </c>
      <c r="AH5623" s="9">
        <f t="shared" si="790"/>
        <v>1.9768722466960351E-2</v>
      </c>
      <c r="AI5623" s="14">
        <f>VLOOKUP(E5623,'Verweis Faktor'!$A:$B,2,FALSE)</f>
        <v>1</v>
      </c>
      <c r="AJ5623" s="14"/>
      <c r="AK5623" s="14" t="str">
        <f>IF(AL5623="Ja","Versandkosten",VLOOKUP(E5623,'Verweis Belegart'!$A$2:$B$9,2,FALSE))</f>
        <v>Hardware</v>
      </c>
      <c r="AL5623" s="14" t="str">
        <f t="shared" si="791"/>
        <v>Nein</v>
      </c>
      <c r="AM5623" s="14" t="str">
        <f t="shared" si="787"/>
        <v>Positiv</v>
      </c>
    </row>
    <row r="5624" spans="1:39" ht="17.25" customHeight="1" x14ac:dyDescent="0.35">
      <c r="A5624" s="17">
        <v>14575345</v>
      </c>
      <c r="B5624" s="2" t="s">
        <v>2608</v>
      </c>
      <c r="C5624" s="1">
        <v>2025001</v>
      </c>
      <c r="D5624" s="1">
        <v>2001418</v>
      </c>
      <c r="E5624" s="2" t="s">
        <v>34</v>
      </c>
      <c r="F5624" s="2" t="s">
        <v>53</v>
      </c>
      <c r="G5624" s="2" t="s">
        <v>66</v>
      </c>
      <c r="H5624" s="2" t="s">
        <v>2265</v>
      </c>
      <c r="I5624" s="2" t="s">
        <v>2266</v>
      </c>
      <c r="J5624" s="2" t="s">
        <v>103</v>
      </c>
      <c r="K5624" s="2" t="s">
        <v>87</v>
      </c>
      <c r="L5624" s="2" t="s">
        <v>342</v>
      </c>
      <c r="M5624" s="2" t="s">
        <v>343</v>
      </c>
      <c r="N5624" s="2" t="s">
        <v>344</v>
      </c>
      <c r="O5624" s="3">
        <v>2</v>
      </c>
      <c r="P5624" s="3">
        <v>991.57889999999998</v>
      </c>
      <c r="Q5624" s="3">
        <v>1037</v>
      </c>
      <c r="R5624" s="3">
        <v>2074</v>
      </c>
      <c r="S5624" s="3">
        <v>45.421100000000003</v>
      </c>
      <c r="T5624" s="3">
        <v>90.84</v>
      </c>
      <c r="U5624" s="3">
        <v>4.38</v>
      </c>
      <c r="V5624" s="2" t="s">
        <v>675</v>
      </c>
      <c r="W5624" s="2" t="s">
        <v>676</v>
      </c>
      <c r="X5624" s="2" t="s">
        <v>125</v>
      </c>
      <c r="Y5624" s="19" t="str">
        <f>VLOOKUP(G5624,'Verweis Kd-Gruppe'!$A$2:$B$8,2,FALSE)</f>
        <v>EXP</v>
      </c>
      <c r="Z5624" s="19" t="str">
        <f>VLOOKUP(J5624,'Verweis Art-Gruppe'!$A$2:$B$15,2,FALSE)</f>
        <v>Geräte</v>
      </c>
      <c r="AA5624" s="19" t="str">
        <f>VLOOKUP(W5624,'Verweis Vertreter'!$A$2:$B$24,2,FALSE)</f>
        <v>Corina Wedel</v>
      </c>
      <c r="AB5624" s="12">
        <f t="shared" si="783"/>
        <v>2</v>
      </c>
      <c r="AC5624" s="12">
        <f t="shared" si="788"/>
        <v>991.57889999999998</v>
      </c>
      <c r="AD5624" s="12">
        <f t="shared" si="789"/>
        <v>1037</v>
      </c>
      <c r="AE5624" s="12">
        <f t="shared" si="784"/>
        <v>2074</v>
      </c>
      <c r="AF5624" s="12">
        <f t="shared" si="785"/>
        <v>45.421100000000003</v>
      </c>
      <c r="AG5624" s="12">
        <f t="shared" si="786"/>
        <v>90.84</v>
      </c>
      <c r="AH5624" s="9">
        <f t="shared" si="790"/>
        <v>4.3799421407907428E-2</v>
      </c>
      <c r="AI5624" s="14">
        <f>VLOOKUP(E5624,'Verweis Faktor'!$A:$B,2,FALSE)</f>
        <v>1</v>
      </c>
      <c r="AJ5624" s="14"/>
      <c r="AK5624" s="14" t="str">
        <f>IF(AL5624="Ja","Versandkosten",VLOOKUP(E5624,'Verweis Belegart'!$A$2:$B$9,2,FALSE))</f>
        <v>Hardware</v>
      </c>
      <c r="AL5624" s="14" t="str">
        <f t="shared" si="791"/>
        <v>Nein</v>
      </c>
      <c r="AM5624" s="14" t="str">
        <f t="shared" si="787"/>
        <v>Positiv</v>
      </c>
    </row>
    <row r="5625" spans="1:39" ht="17.25" customHeight="1" x14ac:dyDescent="0.35">
      <c r="A5625" s="17">
        <v>14575345</v>
      </c>
      <c r="B5625" s="2" t="s">
        <v>2608</v>
      </c>
      <c r="C5625" s="1">
        <v>2025001</v>
      </c>
      <c r="D5625" s="1">
        <v>2001418</v>
      </c>
      <c r="E5625" s="2" t="s">
        <v>34</v>
      </c>
      <c r="F5625" s="2" t="s">
        <v>53</v>
      </c>
      <c r="G5625" s="2" t="s">
        <v>66</v>
      </c>
      <c r="H5625" s="2" t="s">
        <v>2265</v>
      </c>
      <c r="I5625" s="2" t="s">
        <v>2266</v>
      </c>
      <c r="J5625" s="2" t="s">
        <v>103</v>
      </c>
      <c r="K5625" s="2" t="s">
        <v>91</v>
      </c>
      <c r="L5625" s="2" t="s">
        <v>395</v>
      </c>
      <c r="M5625" s="2" t="s">
        <v>396</v>
      </c>
      <c r="N5625" s="2" t="s">
        <v>292</v>
      </c>
      <c r="O5625" s="3">
        <v>4</v>
      </c>
      <c r="P5625" s="3">
        <v>898.15139999999997</v>
      </c>
      <c r="Q5625" s="3">
        <v>908</v>
      </c>
      <c r="R5625" s="3">
        <v>3632</v>
      </c>
      <c r="S5625" s="3">
        <v>9.8485999999999994</v>
      </c>
      <c r="T5625" s="3">
        <v>39.39</v>
      </c>
      <c r="U5625" s="3">
        <v>1.08</v>
      </c>
      <c r="V5625" s="2" t="s">
        <v>675</v>
      </c>
      <c r="W5625" s="2" t="s">
        <v>676</v>
      </c>
      <c r="X5625" s="2" t="s">
        <v>125</v>
      </c>
      <c r="Y5625" s="19" t="str">
        <f>VLOOKUP(G5625,'Verweis Kd-Gruppe'!$A$2:$B$8,2,FALSE)</f>
        <v>EXP</v>
      </c>
      <c r="Z5625" s="19" t="str">
        <f>VLOOKUP(J5625,'Verweis Art-Gruppe'!$A$2:$B$15,2,FALSE)</f>
        <v>Geräte</v>
      </c>
      <c r="AA5625" s="19" t="str">
        <f>VLOOKUP(W5625,'Verweis Vertreter'!$A$2:$B$24,2,FALSE)</f>
        <v>Corina Wedel</v>
      </c>
      <c r="AB5625" s="12">
        <f t="shared" si="783"/>
        <v>4</v>
      </c>
      <c r="AC5625" s="12">
        <f t="shared" si="788"/>
        <v>898.15139999999997</v>
      </c>
      <c r="AD5625" s="12">
        <f t="shared" si="789"/>
        <v>908</v>
      </c>
      <c r="AE5625" s="12">
        <f t="shared" si="784"/>
        <v>3632</v>
      </c>
      <c r="AF5625" s="12">
        <f t="shared" si="785"/>
        <v>9.8485999999999994</v>
      </c>
      <c r="AG5625" s="12">
        <f t="shared" si="786"/>
        <v>39.39</v>
      </c>
      <c r="AH5625" s="9">
        <f t="shared" si="790"/>
        <v>1.0845264317180617E-2</v>
      </c>
      <c r="AI5625" s="14">
        <f>VLOOKUP(E5625,'Verweis Faktor'!$A:$B,2,FALSE)</f>
        <v>1</v>
      </c>
      <c r="AJ5625" s="14"/>
      <c r="AK5625" s="14" t="str">
        <f>IF(AL5625="Ja","Versandkosten",VLOOKUP(E5625,'Verweis Belegart'!$A$2:$B$9,2,FALSE))</f>
        <v>Hardware</v>
      </c>
      <c r="AL5625" s="14" t="str">
        <f t="shared" si="791"/>
        <v>Nein</v>
      </c>
      <c r="AM5625" s="14" t="str">
        <f t="shared" si="787"/>
        <v>Positiv</v>
      </c>
    </row>
    <row r="5626" spans="1:39" ht="17.25" customHeight="1" x14ac:dyDescent="0.35">
      <c r="A5626" s="17">
        <v>14575345</v>
      </c>
      <c r="B5626" s="2" t="s">
        <v>2608</v>
      </c>
      <c r="C5626" s="1">
        <v>2025001</v>
      </c>
      <c r="D5626" s="1">
        <v>2001418</v>
      </c>
      <c r="E5626" s="2" t="s">
        <v>34</v>
      </c>
      <c r="F5626" s="2" t="s">
        <v>53</v>
      </c>
      <c r="G5626" s="2" t="s">
        <v>66</v>
      </c>
      <c r="H5626" s="2" t="s">
        <v>2265</v>
      </c>
      <c r="I5626" s="2" t="s">
        <v>2266</v>
      </c>
      <c r="J5626" s="2" t="s">
        <v>103</v>
      </c>
      <c r="K5626" s="2" t="s">
        <v>95</v>
      </c>
      <c r="L5626" s="2" t="s">
        <v>737</v>
      </c>
      <c r="M5626" s="2" t="s">
        <v>738</v>
      </c>
      <c r="N5626" s="2" t="s">
        <v>274</v>
      </c>
      <c r="O5626" s="3">
        <v>1</v>
      </c>
      <c r="P5626" s="3">
        <v>1082</v>
      </c>
      <c r="Q5626" s="3">
        <v>1113</v>
      </c>
      <c r="R5626" s="3">
        <v>1113</v>
      </c>
      <c r="S5626" s="3">
        <v>31</v>
      </c>
      <c r="T5626" s="3">
        <v>31</v>
      </c>
      <c r="U5626" s="3">
        <v>2.78</v>
      </c>
      <c r="V5626" s="2" t="s">
        <v>675</v>
      </c>
      <c r="W5626" s="2" t="s">
        <v>676</v>
      </c>
      <c r="X5626" s="2" t="s">
        <v>125</v>
      </c>
      <c r="Y5626" s="19" t="str">
        <f>VLOOKUP(G5626,'Verweis Kd-Gruppe'!$A$2:$B$8,2,FALSE)</f>
        <v>EXP</v>
      </c>
      <c r="Z5626" s="19" t="str">
        <f>VLOOKUP(J5626,'Verweis Art-Gruppe'!$A$2:$B$15,2,FALSE)</f>
        <v>Geräte</v>
      </c>
      <c r="AA5626" s="19" t="str">
        <f>VLOOKUP(W5626,'Verweis Vertreter'!$A$2:$B$24,2,FALSE)</f>
        <v>Corina Wedel</v>
      </c>
      <c r="AB5626" s="12">
        <f t="shared" si="783"/>
        <v>1</v>
      </c>
      <c r="AC5626" s="12">
        <f t="shared" si="788"/>
        <v>1082</v>
      </c>
      <c r="AD5626" s="12">
        <f t="shared" si="789"/>
        <v>1113</v>
      </c>
      <c r="AE5626" s="12">
        <f t="shared" si="784"/>
        <v>1113</v>
      </c>
      <c r="AF5626" s="12">
        <f t="shared" si="785"/>
        <v>31</v>
      </c>
      <c r="AG5626" s="12">
        <f t="shared" si="786"/>
        <v>31</v>
      </c>
      <c r="AH5626" s="9">
        <f t="shared" si="790"/>
        <v>2.7852650494159928E-2</v>
      </c>
      <c r="AI5626" s="14">
        <f>VLOOKUP(E5626,'Verweis Faktor'!$A:$B,2,FALSE)</f>
        <v>1</v>
      </c>
      <c r="AJ5626" s="14"/>
      <c r="AK5626" s="14" t="str">
        <f>IF(AL5626="Ja","Versandkosten",VLOOKUP(E5626,'Verweis Belegart'!$A$2:$B$9,2,FALSE))</f>
        <v>Hardware</v>
      </c>
      <c r="AL5626" s="14" t="str">
        <f t="shared" si="791"/>
        <v>Nein</v>
      </c>
      <c r="AM5626" s="14" t="str">
        <f t="shared" si="787"/>
        <v>Positiv</v>
      </c>
    </row>
    <row r="5627" spans="1:39" ht="17.25" customHeight="1" x14ac:dyDescent="0.35">
      <c r="A5627" s="17">
        <v>14575345</v>
      </c>
      <c r="B5627" s="2" t="s">
        <v>2608</v>
      </c>
      <c r="C5627" s="1">
        <v>2025001</v>
      </c>
      <c r="D5627" s="1">
        <v>2001418</v>
      </c>
      <c r="E5627" s="2" t="s">
        <v>34</v>
      </c>
      <c r="F5627" s="2" t="s">
        <v>53</v>
      </c>
      <c r="G5627" s="2" t="s">
        <v>66</v>
      </c>
      <c r="H5627" s="2" t="s">
        <v>2265</v>
      </c>
      <c r="I5627" s="2" t="s">
        <v>2266</v>
      </c>
      <c r="J5627" s="2" t="s">
        <v>103</v>
      </c>
      <c r="K5627" s="2" t="s">
        <v>99</v>
      </c>
      <c r="L5627" s="2" t="s">
        <v>1774</v>
      </c>
      <c r="M5627" s="2" t="s">
        <v>1775</v>
      </c>
      <c r="N5627" s="2" t="s">
        <v>1053</v>
      </c>
      <c r="O5627" s="3">
        <v>2</v>
      </c>
      <c r="P5627" s="3">
        <v>208.5</v>
      </c>
      <c r="Q5627" s="3">
        <v>214</v>
      </c>
      <c r="R5627" s="3">
        <v>428</v>
      </c>
      <c r="S5627" s="3">
        <v>5.5</v>
      </c>
      <c r="T5627" s="3">
        <v>11</v>
      </c>
      <c r="U5627" s="3">
        <v>2.57</v>
      </c>
      <c r="V5627" s="2" t="s">
        <v>675</v>
      </c>
      <c r="W5627" s="2" t="s">
        <v>676</v>
      </c>
      <c r="X5627" s="2" t="s">
        <v>125</v>
      </c>
      <c r="Y5627" s="19" t="str">
        <f>VLOOKUP(G5627,'Verweis Kd-Gruppe'!$A$2:$B$8,2,FALSE)</f>
        <v>EXP</v>
      </c>
      <c r="Z5627" s="19" t="str">
        <f>VLOOKUP(J5627,'Verweis Art-Gruppe'!$A$2:$B$15,2,FALSE)</f>
        <v>Geräte</v>
      </c>
      <c r="AA5627" s="19" t="str">
        <f>VLOOKUP(W5627,'Verweis Vertreter'!$A$2:$B$24,2,FALSE)</f>
        <v>Corina Wedel</v>
      </c>
      <c r="AB5627" s="12">
        <f t="shared" si="783"/>
        <v>2</v>
      </c>
      <c r="AC5627" s="12">
        <f t="shared" si="788"/>
        <v>208.5</v>
      </c>
      <c r="AD5627" s="12">
        <f t="shared" si="789"/>
        <v>214</v>
      </c>
      <c r="AE5627" s="12">
        <f t="shared" si="784"/>
        <v>428</v>
      </c>
      <c r="AF5627" s="12">
        <f t="shared" si="785"/>
        <v>5.5</v>
      </c>
      <c r="AG5627" s="12">
        <f t="shared" si="786"/>
        <v>11</v>
      </c>
      <c r="AH5627" s="9">
        <f t="shared" si="790"/>
        <v>2.5700934579439252E-2</v>
      </c>
      <c r="AI5627" s="14">
        <f>VLOOKUP(E5627,'Verweis Faktor'!$A:$B,2,FALSE)</f>
        <v>1</v>
      </c>
      <c r="AJ5627" s="14"/>
      <c r="AK5627" s="14" t="str">
        <f>IF(AL5627="Ja","Versandkosten",VLOOKUP(E5627,'Verweis Belegart'!$A$2:$B$9,2,FALSE))</f>
        <v>Hardware</v>
      </c>
      <c r="AL5627" s="14" t="str">
        <f t="shared" si="791"/>
        <v>Nein</v>
      </c>
      <c r="AM5627" s="14" t="str">
        <f t="shared" si="787"/>
        <v>Positiv</v>
      </c>
    </row>
    <row r="5628" spans="1:39" ht="17.25" customHeight="1" x14ac:dyDescent="0.35">
      <c r="A5628" s="17">
        <v>14575345</v>
      </c>
      <c r="B5628" s="2" t="s">
        <v>2608</v>
      </c>
      <c r="C5628" s="1">
        <v>2025001</v>
      </c>
      <c r="D5628" s="1">
        <v>2001418</v>
      </c>
      <c r="E5628" s="2" t="s">
        <v>34</v>
      </c>
      <c r="F5628" s="2" t="s">
        <v>53</v>
      </c>
      <c r="G5628" s="2" t="s">
        <v>66</v>
      </c>
      <c r="H5628" s="2" t="s">
        <v>2265</v>
      </c>
      <c r="I5628" s="2" t="s">
        <v>2266</v>
      </c>
      <c r="J5628" s="2" t="s">
        <v>103</v>
      </c>
      <c r="K5628" s="2" t="s">
        <v>103</v>
      </c>
      <c r="L5628" s="2" t="s">
        <v>1038</v>
      </c>
      <c r="M5628" s="2" t="s">
        <v>1039</v>
      </c>
      <c r="N5628" s="2" t="s">
        <v>1040</v>
      </c>
      <c r="O5628" s="3">
        <v>1</v>
      </c>
      <c r="P5628" s="3">
        <v>1106.2745</v>
      </c>
      <c r="Q5628" s="3">
        <v>1099</v>
      </c>
      <c r="R5628" s="3">
        <v>1099</v>
      </c>
      <c r="S5628" s="3">
        <v>-7.2744999999999997</v>
      </c>
      <c r="T5628" s="3">
        <v>-7.27</v>
      </c>
      <c r="U5628" s="3">
        <v>-0.66</v>
      </c>
      <c r="V5628" s="2" t="s">
        <v>675</v>
      </c>
      <c r="W5628" s="2" t="s">
        <v>676</v>
      </c>
      <c r="X5628" s="2" t="s">
        <v>125</v>
      </c>
      <c r="Y5628" s="19" t="str">
        <f>VLOOKUP(G5628,'Verweis Kd-Gruppe'!$A$2:$B$8,2,FALSE)</f>
        <v>EXP</v>
      </c>
      <c r="Z5628" s="19" t="str">
        <f>VLOOKUP(J5628,'Verweis Art-Gruppe'!$A$2:$B$15,2,FALSE)</f>
        <v>Geräte</v>
      </c>
      <c r="AA5628" s="19" t="str">
        <f>VLOOKUP(W5628,'Verweis Vertreter'!$A$2:$B$24,2,FALSE)</f>
        <v>Corina Wedel</v>
      </c>
      <c r="AB5628" s="12">
        <f t="shared" si="783"/>
        <v>1</v>
      </c>
      <c r="AC5628" s="12">
        <f t="shared" si="788"/>
        <v>1106.2745</v>
      </c>
      <c r="AD5628" s="12">
        <f t="shared" si="789"/>
        <v>1099</v>
      </c>
      <c r="AE5628" s="12">
        <f t="shared" si="784"/>
        <v>1099</v>
      </c>
      <c r="AF5628" s="12">
        <f t="shared" si="785"/>
        <v>-7.2744999999999997</v>
      </c>
      <c r="AG5628" s="12">
        <f t="shared" si="786"/>
        <v>-7.27</v>
      </c>
      <c r="AH5628" s="9">
        <f t="shared" si="790"/>
        <v>-6.6151046405823468E-3</v>
      </c>
      <c r="AI5628" s="14">
        <f>VLOOKUP(E5628,'Verweis Faktor'!$A:$B,2,FALSE)</f>
        <v>1</v>
      </c>
      <c r="AJ5628" s="14"/>
      <c r="AK5628" s="14" t="str">
        <f>IF(AL5628="Ja","Versandkosten",VLOOKUP(E5628,'Verweis Belegart'!$A$2:$B$9,2,FALSE))</f>
        <v>Hardware</v>
      </c>
      <c r="AL5628" s="14" t="str">
        <f t="shared" si="791"/>
        <v>Nein</v>
      </c>
      <c r="AM5628" s="14" t="str">
        <f t="shared" si="787"/>
        <v>Negativ</v>
      </c>
    </row>
    <row r="5629" spans="1:39" ht="17.25" customHeight="1" x14ac:dyDescent="0.35">
      <c r="A5629" s="17">
        <v>14575345</v>
      </c>
      <c r="B5629" s="2" t="s">
        <v>2608</v>
      </c>
      <c r="C5629" s="1">
        <v>2025001</v>
      </c>
      <c r="D5629" s="1">
        <v>2001418</v>
      </c>
      <c r="E5629" s="2" t="s">
        <v>34</v>
      </c>
      <c r="F5629" s="2" t="s">
        <v>53</v>
      </c>
      <c r="G5629" s="2" t="s">
        <v>66</v>
      </c>
      <c r="H5629" s="2" t="s">
        <v>2265</v>
      </c>
      <c r="I5629" s="2" t="s">
        <v>2266</v>
      </c>
      <c r="J5629" s="2" t="s">
        <v>103</v>
      </c>
      <c r="K5629" s="2" t="s">
        <v>107</v>
      </c>
      <c r="L5629" s="2" t="s">
        <v>1678</v>
      </c>
      <c r="M5629" s="2" t="s">
        <v>1679</v>
      </c>
      <c r="N5629" s="2" t="s">
        <v>999</v>
      </c>
      <c r="O5629" s="3">
        <v>1</v>
      </c>
      <c r="P5629" s="3">
        <v>159</v>
      </c>
      <c r="Q5629" s="3">
        <v>164</v>
      </c>
      <c r="R5629" s="3">
        <v>164</v>
      </c>
      <c r="S5629" s="3">
        <v>5</v>
      </c>
      <c r="T5629" s="3">
        <v>5</v>
      </c>
      <c r="U5629" s="3">
        <v>3.04</v>
      </c>
      <c r="V5629" s="2" t="s">
        <v>675</v>
      </c>
      <c r="W5629" s="2" t="s">
        <v>676</v>
      </c>
      <c r="X5629" s="2" t="s">
        <v>125</v>
      </c>
      <c r="Y5629" s="19" t="str">
        <f>VLOOKUP(G5629,'Verweis Kd-Gruppe'!$A$2:$B$8,2,FALSE)</f>
        <v>EXP</v>
      </c>
      <c r="Z5629" s="19" t="str">
        <f>VLOOKUP(J5629,'Verweis Art-Gruppe'!$A$2:$B$15,2,FALSE)</f>
        <v>Geräte</v>
      </c>
      <c r="AA5629" s="19" t="str">
        <f>VLOOKUP(W5629,'Verweis Vertreter'!$A$2:$B$24,2,FALSE)</f>
        <v>Corina Wedel</v>
      </c>
      <c r="AB5629" s="12">
        <f t="shared" si="783"/>
        <v>1</v>
      </c>
      <c r="AC5629" s="12">
        <f t="shared" si="788"/>
        <v>159</v>
      </c>
      <c r="AD5629" s="12">
        <f t="shared" si="789"/>
        <v>164</v>
      </c>
      <c r="AE5629" s="12">
        <f t="shared" si="784"/>
        <v>164</v>
      </c>
      <c r="AF5629" s="12">
        <f t="shared" si="785"/>
        <v>5</v>
      </c>
      <c r="AG5629" s="12">
        <f t="shared" si="786"/>
        <v>5</v>
      </c>
      <c r="AH5629" s="9">
        <f t="shared" si="790"/>
        <v>3.048780487804878E-2</v>
      </c>
      <c r="AI5629" s="14">
        <f>VLOOKUP(E5629,'Verweis Faktor'!$A:$B,2,FALSE)</f>
        <v>1</v>
      </c>
      <c r="AJ5629" s="14"/>
      <c r="AK5629" s="14" t="str">
        <f>IF(AL5629="Ja","Versandkosten",VLOOKUP(E5629,'Verweis Belegart'!$A$2:$B$9,2,FALSE))</f>
        <v>Hardware</v>
      </c>
      <c r="AL5629" s="14" t="str">
        <f t="shared" si="791"/>
        <v>Nein</v>
      </c>
      <c r="AM5629" s="14" t="str">
        <f t="shared" si="787"/>
        <v>Positiv</v>
      </c>
    </row>
    <row r="5630" spans="1:39" ht="17.25" customHeight="1" x14ac:dyDescent="0.35">
      <c r="A5630" s="17">
        <v>14575345</v>
      </c>
      <c r="B5630" s="2" t="s">
        <v>2608</v>
      </c>
      <c r="C5630" s="1">
        <v>2025001</v>
      </c>
      <c r="D5630" s="1">
        <v>2001418</v>
      </c>
      <c r="E5630" s="2" t="s">
        <v>34</v>
      </c>
      <c r="F5630" s="2" t="s">
        <v>53</v>
      </c>
      <c r="G5630" s="2" t="s">
        <v>66</v>
      </c>
      <c r="H5630" s="2" t="s">
        <v>2265</v>
      </c>
      <c r="I5630" s="2" t="s">
        <v>2266</v>
      </c>
      <c r="J5630" s="2" t="s">
        <v>103</v>
      </c>
      <c r="K5630" s="2" t="s">
        <v>111</v>
      </c>
      <c r="L5630" s="2" t="s">
        <v>1866</v>
      </c>
      <c r="M5630" s="2" t="s">
        <v>1867</v>
      </c>
      <c r="N5630" s="2" t="s">
        <v>139</v>
      </c>
      <c r="O5630" s="3">
        <v>1</v>
      </c>
      <c r="P5630" s="3">
        <v>699.61400000000003</v>
      </c>
      <c r="Q5630" s="3">
        <v>714</v>
      </c>
      <c r="R5630" s="3">
        <v>714</v>
      </c>
      <c r="S5630" s="3">
        <v>14.385999999999999</v>
      </c>
      <c r="T5630" s="3">
        <v>14.39</v>
      </c>
      <c r="U5630" s="3">
        <v>2.0099999999999998</v>
      </c>
      <c r="V5630" s="2" t="s">
        <v>675</v>
      </c>
      <c r="W5630" s="2" t="s">
        <v>676</v>
      </c>
      <c r="X5630" s="2" t="s">
        <v>125</v>
      </c>
      <c r="Y5630" s="19" t="str">
        <f>VLOOKUP(G5630,'Verweis Kd-Gruppe'!$A$2:$B$8,2,FALSE)</f>
        <v>EXP</v>
      </c>
      <c r="Z5630" s="19" t="str">
        <f>VLOOKUP(J5630,'Verweis Art-Gruppe'!$A$2:$B$15,2,FALSE)</f>
        <v>Geräte</v>
      </c>
      <c r="AA5630" s="19" t="str">
        <f>VLOOKUP(W5630,'Verweis Vertreter'!$A$2:$B$24,2,FALSE)</f>
        <v>Corina Wedel</v>
      </c>
      <c r="AB5630" s="12">
        <f t="shared" si="783"/>
        <v>1</v>
      </c>
      <c r="AC5630" s="12">
        <f t="shared" si="788"/>
        <v>699.61400000000003</v>
      </c>
      <c r="AD5630" s="12">
        <f t="shared" si="789"/>
        <v>714</v>
      </c>
      <c r="AE5630" s="12">
        <f t="shared" si="784"/>
        <v>714</v>
      </c>
      <c r="AF5630" s="12">
        <f t="shared" si="785"/>
        <v>14.385999999999999</v>
      </c>
      <c r="AG5630" s="12">
        <f t="shared" si="786"/>
        <v>14.39</v>
      </c>
      <c r="AH5630" s="9">
        <f t="shared" si="790"/>
        <v>2.0154061624649861E-2</v>
      </c>
      <c r="AI5630" s="14">
        <f>VLOOKUP(E5630,'Verweis Faktor'!$A:$B,2,FALSE)</f>
        <v>1</v>
      </c>
      <c r="AJ5630" s="14"/>
      <c r="AK5630" s="14" t="str">
        <f>IF(AL5630="Ja","Versandkosten",VLOOKUP(E5630,'Verweis Belegart'!$A$2:$B$9,2,FALSE))</f>
        <v>Hardware</v>
      </c>
      <c r="AL5630" s="14" t="str">
        <f t="shared" si="791"/>
        <v>Nein</v>
      </c>
      <c r="AM5630" s="14" t="str">
        <f t="shared" si="787"/>
        <v>Positiv</v>
      </c>
    </row>
    <row r="5631" spans="1:39" ht="17.25" customHeight="1" x14ac:dyDescent="0.35">
      <c r="A5631" s="17">
        <v>14575345</v>
      </c>
      <c r="B5631" s="2" t="s">
        <v>2608</v>
      </c>
      <c r="C5631" s="1">
        <v>2025001</v>
      </c>
      <c r="D5631" s="1">
        <v>2001418</v>
      </c>
      <c r="E5631" s="2" t="s">
        <v>34</v>
      </c>
      <c r="F5631" s="2" t="s">
        <v>53</v>
      </c>
      <c r="G5631" s="2" t="s">
        <v>66</v>
      </c>
      <c r="H5631" s="2" t="s">
        <v>2265</v>
      </c>
      <c r="I5631" s="2" t="s">
        <v>2266</v>
      </c>
      <c r="J5631" s="2" t="s">
        <v>103</v>
      </c>
      <c r="K5631" s="2" t="s">
        <v>115</v>
      </c>
      <c r="L5631" s="2" t="s">
        <v>308</v>
      </c>
      <c r="M5631" s="2" t="s">
        <v>309</v>
      </c>
      <c r="N5631" s="2" t="s">
        <v>310</v>
      </c>
      <c r="O5631" s="3">
        <v>1</v>
      </c>
      <c r="P5631" s="3">
        <v>478.80900000000003</v>
      </c>
      <c r="Q5631" s="3">
        <v>488</v>
      </c>
      <c r="R5631" s="3">
        <v>488</v>
      </c>
      <c r="S5631" s="3">
        <v>9.1910000000000007</v>
      </c>
      <c r="T5631" s="3">
        <v>9.19</v>
      </c>
      <c r="U5631" s="3">
        <v>1.88</v>
      </c>
      <c r="V5631" s="2" t="s">
        <v>675</v>
      </c>
      <c r="W5631" s="2" t="s">
        <v>676</v>
      </c>
      <c r="X5631" s="2" t="s">
        <v>125</v>
      </c>
      <c r="Y5631" s="19" t="str">
        <f>VLOOKUP(G5631,'Verweis Kd-Gruppe'!$A$2:$B$8,2,FALSE)</f>
        <v>EXP</v>
      </c>
      <c r="Z5631" s="19" t="str">
        <f>VLOOKUP(J5631,'Verweis Art-Gruppe'!$A$2:$B$15,2,FALSE)</f>
        <v>Geräte</v>
      </c>
      <c r="AA5631" s="19" t="str">
        <f>VLOOKUP(W5631,'Verweis Vertreter'!$A$2:$B$24,2,FALSE)</f>
        <v>Corina Wedel</v>
      </c>
      <c r="AB5631" s="12">
        <f t="shared" si="783"/>
        <v>1</v>
      </c>
      <c r="AC5631" s="12">
        <f t="shared" si="788"/>
        <v>478.80900000000003</v>
      </c>
      <c r="AD5631" s="12">
        <f t="shared" si="789"/>
        <v>488</v>
      </c>
      <c r="AE5631" s="12">
        <f t="shared" si="784"/>
        <v>488</v>
      </c>
      <c r="AF5631" s="12">
        <f t="shared" si="785"/>
        <v>9.1910000000000007</v>
      </c>
      <c r="AG5631" s="12">
        <f t="shared" si="786"/>
        <v>9.19</v>
      </c>
      <c r="AH5631" s="9">
        <f t="shared" si="790"/>
        <v>1.8831967213114753E-2</v>
      </c>
      <c r="AI5631" s="14">
        <f>VLOOKUP(E5631,'Verweis Faktor'!$A:$B,2,FALSE)</f>
        <v>1</v>
      </c>
      <c r="AJ5631" s="14"/>
      <c r="AK5631" s="14" t="str">
        <f>IF(AL5631="Ja","Versandkosten",VLOOKUP(E5631,'Verweis Belegart'!$A$2:$B$9,2,FALSE))</f>
        <v>Hardware</v>
      </c>
      <c r="AL5631" s="14" t="str">
        <f t="shared" si="791"/>
        <v>Nein</v>
      </c>
      <c r="AM5631" s="14" t="str">
        <f t="shared" si="787"/>
        <v>Positiv</v>
      </c>
    </row>
    <row r="5632" spans="1:39" ht="17.25" customHeight="1" x14ac:dyDescent="0.35">
      <c r="A5632" s="17">
        <v>14575345</v>
      </c>
      <c r="B5632" s="2" t="s">
        <v>2608</v>
      </c>
      <c r="C5632" s="1">
        <v>2025001</v>
      </c>
      <c r="D5632" s="1">
        <v>2001418</v>
      </c>
      <c r="E5632" s="2" t="s">
        <v>34</v>
      </c>
      <c r="F5632" s="2" t="s">
        <v>53</v>
      </c>
      <c r="G5632" s="2" t="s">
        <v>66</v>
      </c>
      <c r="H5632" s="2" t="s">
        <v>2265</v>
      </c>
      <c r="I5632" s="2" t="s">
        <v>2266</v>
      </c>
      <c r="J5632" s="2" t="s">
        <v>103</v>
      </c>
      <c r="K5632" s="2" t="s">
        <v>289</v>
      </c>
      <c r="L5632" s="2" t="s">
        <v>1395</v>
      </c>
      <c r="M5632" s="2" t="s">
        <v>1396</v>
      </c>
      <c r="N5632" s="2" t="s">
        <v>618</v>
      </c>
      <c r="O5632" s="3">
        <v>1</v>
      </c>
      <c r="P5632" s="3">
        <v>485</v>
      </c>
      <c r="Q5632" s="3">
        <v>494</v>
      </c>
      <c r="R5632" s="3">
        <v>494</v>
      </c>
      <c r="S5632" s="3">
        <v>9</v>
      </c>
      <c r="T5632" s="3">
        <v>9</v>
      </c>
      <c r="U5632" s="3">
        <v>1.82</v>
      </c>
      <c r="V5632" s="2" t="s">
        <v>675</v>
      </c>
      <c r="W5632" s="2" t="s">
        <v>676</v>
      </c>
      <c r="X5632" s="2" t="s">
        <v>125</v>
      </c>
      <c r="Y5632" s="19" t="str">
        <f>VLOOKUP(G5632,'Verweis Kd-Gruppe'!$A$2:$B$8,2,FALSE)</f>
        <v>EXP</v>
      </c>
      <c r="Z5632" s="19" t="str">
        <f>VLOOKUP(J5632,'Verweis Art-Gruppe'!$A$2:$B$15,2,FALSE)</f>
        <v>Geräte</v>
      </c>
      <c r="AA5632" s="19" t="str">
        <f>VLOOKUP(W5632,'Verweis Vertreter'!$A$2:$B$24,2,FALSE)</f>
        <v>Corina Wedel</v>
      </c>
      <c r="AB5632" s="12">
        <f t="shared" si="783"/>
        <v>1</v>
      </c>
      <c r="AC5632" s="12">
        <f t="shared" si="788"/>
        <v>485</v>
      </c>
      <c r="AD5632" s="12">
        <f t="shared" si="789"/>
        <v>494</v>
      </c>
      <c r="AE5632" s="12">
        <f t="shared" si="784"/>
        <v>494</v>
      </c>
      <c r="AF5632" s="12">
        <f t="shared" si="785"/>
        <v>9</v>
      </c>
      <c r="AG5632" s="12">
        <f t="shared" si="786"/>
        <v>9</v>
      </c>
      <c r="AH5632" s="9">
        <f t="shared" si="790"/>
        <v>1.8218623481781375E-2</v>
      </c>
      <c r="AI5632" s="14">
        <f>VLOOKUP(E5632,'Verweis Faktor'!$A:$B,2,FALSE)</f>
        <v>1</v>
      </c>
      <c r="AJ5632" s="14"/>
      <c r="AK5632" s="14" t="str">
        <f>IF(AL5632="Ja","Versandkosten",VLOOKUP(E5632,'Verweis Belegart'!$A$2:$B$9,2,FALSE))</f>
        <v>Hardware</v>
      </c>
      <c r="AL5632" s="14" t="str">
        <f t="shared" si="791"/>
        <v>Nein</v>
      </c>
      <c r="AM5632" s="14" t="str">
        <f t="shared" si="787"/>
        <v>Positiv</v>
      </c>
    </row>
    <row r="5633" spans="1:39" ht="17.25" customHeight="1" x14ac:dyDescent="0.35">
      <c r="A5633" s="17">
        <v>14571693</v>
      </c>
      <c r="B5633" s="2" t="s">
        <v>2608</v>
      </c>
      <c r="C5633" s="1">
        <v>2025001</v>
      </c>
      <c r="D5633" s="1">
        <v>2001419</v>
      </c>
      <c r="E5633" s="2" t="s">
        <v>2658</v>
      </c>
      <c r="F5633" s="2" t="s">
        <v>2111</v>
      </c>
      <c r="G5633" s="2" t="s">
        <v>36</v>
      </c>
      <c r="H5633" s="2" t="s">
        <v>1041</v>
      </c>
      <c r="I5633" s="2" t="s">
        <v>1042</v>
      </c>
      <c r="J5633" s="2" t="s">
        <v>103</v>
      </c>
      <c r="K5633" s="2" t="s">
        <v>28</v>
      </c>
      <c r="L5633" s="2" t="s">
        <v>983</v>
      </c>
      <c r="M5633" s="2" t="s">
        <v>984</v>
      </c>
      <c r="N5633" s="2" t="s">
        <v>985</v>
      </c>
      <c r="O5633" s="3">
        <v>5</v>
      </c>
      <c r="P5633" s="3">
        <v>829.95</v>
      </c>
      <c r="Q5633" s="3">
        <v>839</v>
      </c>
      <c r="R5633" s="3">
        <v>4195</v>
      </c>
      <c r="S5633" s="3">
        <v>9.0500000000000007</v>
      </c>
      <c r="T5633" s="3">
        <v>45.25</v>
      </c>
      <c r="U5633" s="3">
        <v>1.07</v>
      </c>
      <c r="V5633" s="2" t="s">
        <v>42</v>
      </c>
      <c r="W5633" s="2" t="s">
        <v>43</v>
      </c>
      <c r="X5633" s="2" t="s">
        <v>419</v>
      </c>
      <c r="Y5633" s="19" t="str">
        <f>VLOOKUP(G5633,'Verweis Kd-Gruppe'!$A$2:$B$8,2,FALSE)</f>
        <v>GRK</v>
      </c>
      <c r="Z5633" s="19" t="str">
        <f>VLOOKUP(J5633,'Verweis Art-Gruppe'!$A$2:$B$15,2,FALSE)</f>
        <v>Geräte</v>
      </c>
      <c r="AA5633" s="19" t="str">
        <f>VLOOKUP(W5633,'Verweis Vertreter'!$A$2:$B$24,2,FALSE)</f>
        <v>Sebastian Faber</v>
      </c>
      <c r="AB5633" s="12">
        <f t="shared" si="783"/>
        <v>-5</v>
      </c>
      <c r="AC5633" s="12">
        <f t="shared" si="788"/>
        <v>829.95</v>
      </c>
      <c r="AD5633" s="12">
        <f t="shared" si="789"/>
        <v>839</v>
      </c>
      <c r="AE5633" s="12">
        <f t="shared" si="784"/>
        <v>-4195</v>
      </c>
      <c r="AF5633" s="12">
        <f t="shared" si="785"/>
        <v>-9.0500000000000007</v>
      </c>
      <c r="AG5633" s="12">
        <f t="shared" si="786"/>
        <v>-45.25</v>
      </c>
      <c r="AH5633" s="9">
        <f t="shared" si="790"/>
        <v>-1.0786650774731824E-2</v>
      </c>
      <c r="AI5633" s="14">
        <f>VLOOKUP(E5633,'Verweis Faktor'!$A:$B,2,FALSE)</f>
        <v>-1</v>
      </c>
      <c r="AJ5633" s="14"/>
      <c r="AK5633" s="14" t="str">
        <f>IF(AL5633="Ja","Versandkosten",VLOOKUP(E5633,'Verweis Belegart'!$A$2:$B$9,2,FALSE))</f>
        <v>Hardware</v>
      </c>
      <c r="AL5633" s="14" t="str">
        <f t="shared" si="791"/>
        <v>Nein</v>
      </c>
      <c r="AM5633" s="14" t="str">
        <f t="shared" si="787"/>
        <v>Negativ</v>
      </c>
    </row>
    <row r="5634" spans="1:39" ht="17.25" customHeight="1" x14ac:dyDescent="0.35">
      <c r="A5634" s="17">
        <v>14575411</v>
      </c>
      <c r="B5634" s="2" t="s">
        <v>2608</v>
      </c>
      <c r="C5634" s="1">
        <v>2025001</v>
      </c>
      <c r="D5634" s="1">
        <v>2001420</v>
      </c>
      <c r="E5634" s="2" t="s">
        <v>34</v>
      </c>
      <c r="F5634" s="2" t="s">
        <v>53</v>
      </c>
      <c r="G5634" s="2" t="s">
        <v>2473</v>
      </c>
      <c r="H5634" s="2" t="s">
        <v>2659</v>
      </c>
      <c r="I5634" s="2" t="s">
        <v>2660</v>
      </c>
      <c r="J5634" s="2" t="s">
        <v>2228</v>
      </c>
      <c r="K5634" s="2" t="s">
        <v>28</v>
      </c>
      <c r="L5634" s="2" t="s">
        <v>2661</v>
      </c>
      <c r="M5634" s="2" t="s">
        <v>2662</v>
      </c>
      <c r="N5634" s="2" t="s">
        <v>2663</v>
      </c>
      <c r="O5634" s="3">
        <v>2</v>
      </c>
      <c r="P5634" s="3">
        <v>9.4635999999999996</v>
      </c>
      <c r="Q5634" s="3">
        <v>20.82</v>
      </c>
      <c r="R5634" s="3">
        <v>41.64</v>
      </c>
      <c r="S5634" s="3">
        <v>11.356400000000001</v>
      </c>
      <c r="T5634" s="3">
        <v>22.71</v>
      </c>
      <c r="U5634" s="3">
        <v>54.54</v>
      </c>
      <c r="V5634" s="2" t="s">
        <v>1527</v>
      </c>
      <c r="W5634" s="2" t="s">
        <v>1528</v>
      </c>
      <c r="X5634" s="2" t="s">
        <v>197</v>
      </c>
      <c r="Y5634" s="19" t="str">
        <f>VLOOKUP(G5634,'Verweis Kd-Gruppe'!$A$2:$B$8,2,FALSE)</f>
        <v>FHK</v>
      </c>
      <c r="Z5634" s="19" t="str">
        <f>VLOOKUP(J5634,'Verweis Art-Gruppe'!$A$2:$B$15,2,FALSE)</f>
        <v>Marketing</v>
      </c>
      <c r="AA5634" s="19" t="str">
        <f>VLOOKUP(W5634,'Verweis Vertreter'!$A$2:$B$24,2,FALSE)</f>
        <v>Alexander Haas</v>
      </c>
      <c r="AB5634" s="12">
        <f t="shared" si="783"/>
        <v>2</v>
      </c>
      <c r="AC5634" s="12">
        <f t="shared" si="788"/>
        <v>9.4635999999999996</v>
      </c>
      <c r="AD5634" s="12">
        <f t="shared" si="789"/>
        <v>20.82</v>
      </c>
      <c r="AE5634" s="12">
        <f t="shared" si="784"/>
        <v>41.64</v>
      </c>
      <c r="AF5634" s="12">
        <f t="shared" si="785"/>
        <v>11.356400000000001</v>
      </c>
      <c r="AG5634" s="12">
        <f t="shared" si="786"/>
        <v>22.71</v>
      </c>
      <c r="AH5634" s="9">
        <f t="shared" si="790"/>
        <v>0.54538904899135443</v>
      </c>
      <c r="AI5634" s="14">
        <f>VLOOKUP(E5634,'Verweis Faktor'!$A:$B,2,FALSE)</f>
        <v>1</v>
      </c>
      <c r="AJ5634" s="14"/>
      <c r="AK5634" s="14" t="str">
        <f>IF(AL5634="Ja","Versandkosten",VLOOKUP(E5634,'Verweis Belegart'!$A$2:$B$9,2,FALSE))</f>
        <v>Hardware</v>
      </c>
      <c r="AL5634" s="14" t="str">
        <f t="shared" si="791"/>
        <v>Nein</v>
      </c>
      <c r="AM5634" s="14" t="str">
        <f t="shared" si="787"/>
        <v>Positiv</v>
      </c>
    </row>
    <row r="5635" spans="1:39" ht="17.25" customHeight="1" x14ac:dyDescent="0.35">
      <c r="A5635" s="17">
        <v>14575411</v>
      </c>
      <c r="B5635" s="2" t="s">
        <v>2608</v>
      </c>
      <c r="C5635" s="1">
        <v>2025001</v>
      </c>
      <c r="D5635" s="1">
        <v>2001420</v>
      </c>
      <c r="E5635" s="2" t="s">
        <v>34</v>
      </c>
      <c r="F5635" s="2" t="s">
        <v>53</v>
      </c>
      <c r="G5635" s="2" t="s">
        <v>2473</v>
      </c>
      <c r="H5635" s="2" t="s">
        <v>2659</v>
      </c>
      <c r="I5635" s="2" t="s">
        <v>2660</v>
      </c>
      <c r="J5635" s="2" t="s">
        <v>2228</v>
      </c>
      <c r="K5635" s="2" t="s">
        <v>45</v>
      </c>
      <c r="L5635" s="2" t="s">
        <v>2476</v>
      </c>
      <c r="M5635" s="2" t="s">
        <v>2477</v>
      </c>
      <c r="N5635" s="2" t="s">
        <v>2477</v>
      </c>
      <c r="O5635" s="3">
        <v>2</v>
      </c>
      <c r="P5635" s="3">
        <v>4.5199999999999997E-2</v>
      </c>
      <c r="Q5635" s="3">
        <v>0.75</v>
      </c>
      <c r="R5635" s="3">
        <v>1.5</v>
      </c>
      <c r="S5635" s="3">
        <v>0.70479999999999998</v>
      </c>
      <c r="T5635" s="3">
        <v>1.41</v>
      </c>
      <c r="U5635" s="3">
        <v>93.97</v>
      </c>
      <c r="V5635" s="2" t="s">
        <v>1527</v>
      </c>
      <c r="W5635" s="2" t="s">
        <v>1528</v>
      </c>
      <c r="X5635" s="2" t="s">
        <v>197</v>
      </c>
      <c r="Y5635" s="19" t="str">
        <f>VLOOKUP(G5635,'Verweis Kd-Gruppe'!$A$2:$B$8,2,FALSE)</f>
        <v>FHK</v>
      </c>
      <c r="Z5635" s="19" t="str">
        <f>VLOOKUP(J5635,'Verweis Art-Gruppe'!$A$2:$B$15,2,FALSE)</f>
        <v>Marketing</v>
      </c>
      <c r="AA5635" s="19" t="str">
        <f>VLOOKUP(W5635,'Verweis Vertreter'!$A$2:$B$24,2,FALSE)</f>
        <v>Alexander Haas</v>
      </c>
      <c r="AB5635" s="12">
        <f t="shared" ref="AB5635:AB5698" si="792">$AI5635*O5635</f>
        <v>2</v>
      </c>
      <c r="AC5635" s="12">
        <f t="shared" si="788"/>
        <v>4.5199999999999997E-2</v>
      </c>
      <c r="AD5635" s="12">
        <f t="shared" si="789"/>
        <v>0.75</v>
      </c>
      <c r="AE5635" s="12">
        <f t="shared" ref="AE5635:AE5698" si="793">$AI5635*R5635</f>
        <v>1.5</v>
      </c>
      <c r="AF5635" s="12">
        <f t="shared" ref="AF5635:AF5698" si="794">$AI5635*S5635</f>
        <v>0.70479999999999998</v>
      </c>
      <c r="AG5635" s="12">
        <f t="shared" ref="AG5635:AG5698" si="795">$AI5635*T5635</f>
        <v>1.41</v>
      </c>
      <c r="AH5635" s="9">
        <f t="shared" si="790"/>
        <v>0.94</v>
      </c>
      <c r="AI5635" s="14">
        <f>VLOOKUP(E5635,'Verweis Faktor'!$A:$B,2,FALSE)</f>
        <v>1</v>
      </c>
      <c r="AJ5635" s="14"/>
      <c r="AK5635" s="14" t="str">
        <f>IF(AL5635="Ja","Versandkosten",VLOOKUP(E5635,'Verweis Belegart'!$A$2:$B$9,2,FALSE))</f>
        <v>Hardware</v>
      </c>
      <c r="AL5635" s="14" t="str">
        <f t="shared" si="791"/>
        <v>Nein</v>
      </c>
      <c r="AM5635" s="14" t="str">
        <f t="shared" ref="AM5635:AM5698" si="796">IF(AG5635&lt;0,"Negativ","Positiv")</f>
        <v>Positiv</v>
      </c>
    </row>
    <row r="5636" spans="1:39" ht="17.25" customHeight="1" x14ac:dyDescent="0.35">
      <c r="A5636" s="17">
        <v>14575411</v>
      </c>
      <c r="B5636" s="2" t="s">
        <v>2608</v>
      </c>
      <c r="C5636" s="1">
        <v>2025001</v>
      </c>
      <c r="D5636" s="1">
        <v>2001420</v>
      </c>
      <c r="E5636" s="2" t="s">
        <v>34</v>
      </c>
      <c r="F5636" s="2" t="s">
        <v>53</v>
      </c>
      <c r="G5636" s="2" t="s">
        <v>2473</v>
      </c>
      <c r="H5636" s="2" t="s">
        <v>2659</v>
      </c>
      <c r="I5636" s="2" t="s">
        <v>2660</v>
      </c>
      <c r="J5636" s="2" t="s">
        <v>2791</v>
      </c>
      <c r="K5636" s="2" t="s">
        <v>49</v>
      </c>
      <c r="L5636" s="2" t="s">
        <v>2191</v>
      </c>
      <c r="M5636" s="2" t="s">
        <v>2192</v>
      </c>
      <c r="N5636" s="2"/>
      <c r="O5636" s="3">
        <v>20</v>
      </c>
      <c r="P5636" s="3">
        <v>0</v>
      </c>
      <c r="Q5636" s="3">
        <v>0</v>
      </c>
      <c r="R5636" s="3">
        <v>0</v>
      </c>
      <c r="S5636" s="3"/>
      <c r="T5636" s="3">
        <v>0</v>
      </c>
      <c r="U5636" s="3"/>
      <c r="V5636" s="2" t="s">
        <v>1527</v>
      </c>
      <c r="W5636" s="2" t="s">
        <v>1528</v>
      </c>
      <c r="X5636" s="2" t="s">
        <v>197</v>
      </c>
      <c r="Y5636" s="19" t="str">
        <f>VLOOKUP(G5636,'Verweis Kd-Gruppe'!$A$2:$B$8,2,FALSE)</f>
        <v>FHK</v>
      </c>
      <c r="Z5636" s="19" t="str">
        <f>VLOOKUP(J5636,'Verweis Art-Gruppe'!$A$2:$B$15,2,FALSE)</f>
        <v>Sonstige</v>
      </c>
      <c r="AA5636" s="19" t="str">
        <f>VLOOKUP(W5636,'Verweis Vertreter'!$A$2:$B$24,2,FALSE)</f>
        <v>Alexander Haas</v>
      </c>
      <c r="AB5636" s="12">
        <f t="shared" si="792"/>
        <v>20</v>
      </c>
      <c r="AC5636" s="12">
        <f t="shared" ref="AC5636:AC5699" si="797">P5636</f>
        <v>0</v>
      </c>
      <c r="AD5636" s="12">
        <f t="shared" ref="AD5636:AD5699" si="798">Q5636</f>
        <v>0</v>
      </c>
      <c r="AE5636" s="12">
        <f t="shared" si="793"/>
        <v>0</v>
      </c>
      <c r="AF5636" s="12">
        <f t="shared" si="794"/>
        <v>0</v>
      </c>
      <c r="AG5636" s="12">
        <f t="shared" si="795"/>
        <v>0</v>
      </c>
      <c r="AH5636" s="9">
        <f t="shared" ref="AH5636:AH5699" si="799">IF(AF5636=0,0,AG5636/AE5636*AI5636)</f>
        <v>0</v>
      </c>
      <c r="AI5636" s="14">
        <f>VLOOKUP(E5636,'Verweis Faktor'!$A:$B,2,FALSE)</f>
        <v>1</v>
      </c>
      <c r="AJ5636" s="14"/>
      <c r="AK5636" s="14" t="str">
        <f>IF(AL5636="Ja","Versandkosten",VLOOKUP(E5636,'Verweis Belegart'!$A$2:$B$9,2,FALSE))</f>
        <v>Hardware</v>
      </c>
      <c r="AL5636" s="14" t="str">
        <f t="shared" ref="AL5636:AL5699" si="800">IF(ISNUMBER(FIND("Versandkosten",M5636)),"Ja","Nein")</f>
        <v>Nein</v>
      </c>
      <c r="AM5636" s="14" t="str">
        <f t="shared" si="796"/>
        <v>Positiv</v>
      </c>
    </row>
    <row r="5637" spans="1:39" ht="17.25" customHeight="1" x14ac:dyDescent="0.35">
      <c r="A5637" s="17">
        <v>14575411</v>
      </c>
      <c r="B5637" s="2" t="s">
        <v>2608</v>
      </c>
      <c r="C5637" s="1">
        <v>2025001</v>
      </c>
      <c r="D5637" s="1">
        <v>2001420</v>
      </c>
      <c r="E5637" s="2" t="s">
        <v>34</v>
      </c>
      <c r="F5637" s="2" t="s">
        <v>53</v>
      </c>
      <c r="G5637" s="2" t="s">
        <v>2473</v>
      </c>
      <c r="H5637" s="2" t="s">
        <v>2659</v>
      </c>
      <c r="I5637" s="2" t="s">
        <v>2660</v>
      </c>
      <c r="J5637" s="2" t="s">
        <v>304</v>
      </c>
      <c r="K5637" s="2" t="s">
        <v>79</v>
      </c>
      <c r="L5637" s="2" t="s">
        <v>2478</v>
      </c>
      <c r="M5637" s="2" t="s">
        <v>2479</v>
      </c>
      <c r="N5637" s="2" t="s">
        <v>2480</v>
      </c>
      <c r="O5637" s="3">
        <v>2</v>
      </c>
      <c r="P5637" s="3">
        <v>0.16800000000000001</v>
      </c>
      <c r="Q5637" s="3">
        <v>0.17</v>
      </c>
      <c r="R5637" s="3">
        <v>0.34</v>
      </c>
      <c r="S5637" s="3">
        <v>2E-3</v>
      </c>
      <c r="T5637" s="3">
        <v>0</v>
      </c>
      <c r="U5637" s="3">
        <v>1.17</v>
      </c>
      <c r="V5637" s="2" t="s">
        <v>1527</v>
      </c>
      <c r="W5637" s="2" t="s">
        <v>1528</v>
      </c>
      <c r="X5637" s="2" t="s">
        <v>197</v>
      </c>
      <c r="Y5637" s="19" t="str">
        <f>VLOOKUP(G5637,'Verweis Kd-Gruppe'!$A$2:$B$8,2,FALSE)</f>
        <v>FHK</v>
      </c>
      <c r="Z5637" s="19" t="str">
        <f>VLOOKUP(J5637,'Verweis Art-Gruppe'!$A$2:$B$15,2,FALSE)</f>
        <v>Zubehör</v>
      </c>
      <c r="AA5637" s="19" t="str">
        <f>VLOOKUP(W5637,'Verweis Vertreter'!$A$2:$B$24,2,FALSE)</f>
        <v>Alexander Haas</v>
      </c>
      <c r="AB5637" s="12">
        <f t="shared" si="792"/>
        <v>2</v>
      </c>
      <c r="AC5637" s="12">
        <f t="shared" si="797"/>
        <v>0.16800000000000001</v>
      </c>
      <c r="AD5637" s="12">
        <f t="shared" si="798"/>
        <v>0.17</v>
      </c>
      <c r="AE5637" s="12">
        <f t="shared" si="793"/>
        <v>0.34</v>
      </c>
      <c r="AF5637" s="12">
        <f t="shared" si="794"/>
        <v>2E-3</v>
      </c>
      <c r="AG5637" s="12">
        <f t="shared" si="795"/>
        <v>0</v>
      </c>
      <c r="AH5637" s="9">
        <f t="shared" si="799"/>
        <v>0</v>
      </c>
      <c r="AI5637" s="14">
        <f>VLOOKUP(E5637,'Verweis Faktor'!$A:$B,2,FALSE)</f>
        <v>1</v>
      </c>
      <c r="AJ5637" s="14"/>
      <c r="AK5637" s="14" t="str">
        <f>IF(AL5637="Ja","Versandkosten",VLOOKUP(E5637,'Verweis Belegart'!$A$2:$B$9,2,FALSE))</f>
        <v>Hardware</v>
      </c>
      <c r="AL5637" s="14" t="str">
        <f t="shared" si="800"/>
        <v>Nein</v>
      </c>
      <c r="AM5637" s="14" t="str">
        <f t="shared" si="796"/>
        <v>Positiv</v>
      </c>
    </row>
    <row r="5638" spans="1:39" ht="17.25" customHeight="1" x14ac:dyDescent="0.35">
      <c r="A5638" s="17">
        <v>14571693</v>
      </c>
      <c r="B5638" s="2" t="s">
        <v>2608</v>
      </c>
      <c r="C5638" s="1">
        <v>2025001</v>
      </c>
      <c r="D5638" s="1">
        <v>2001421</v>
      </c>
      <c r="E5638" s="2" t="s">
        <v>1719</v>
      </c>
      <c r="F5638" s="2" t="s">
        <v>2111</v>
      </c>
      <c r="G5638" s="2" t="s">
        <v>36</v>
      </c>
      <c r="H5638" s="2" t="s">
        <v>1041</v>
      </c>
      <c r="I5638" s="2" t="s">
        <v>1042</v>
      </c>
      <c r="J5638" s="2" t="s">
        <v>103</v>
      </c>
      <c r="K5638" s="2" t="s">
        <v>28</v>
      </c>
      <c r="L5638" s="2" t="s">
        <v>983</v>
      </c>
      <c r="M5638" s="2" t="s">
        <v>984</v>
      </c>
      <c r="N5638" s="2" t="s">
        <v>985</v>
      </c>
      <c r="O5638" s="3">
        <v>5</v>
      </c>
      <c r="P5638" s="3">
        <v>829.95</v>
      </c>
      <c r="Q5638" s="3">
        <v>809</v>
      </c>
      <c r="R5638" s="3">
        <v>4045</v>
      </c>
      <c r="S5638" s="3">
        <v>-20.95</v>
      </c>
      <c r="T5638" s="3">
        <v>-104.75</v>
      </c>
      <c r="U5638" s="3">
        <v>-2.58</v>
      </c>
      <c r="V5638" s="2" t="s">
        <v>42</v>
      </c>
      <c r="W5638" s="2" t="s">
        <v>43</v>
      </c>
      <c r="X5638" s="2" t="s">
        <v>419</v>
      </c>
      <c r="Y5638" s="19" t="str">
        <f>VLOOKUP(G5638,'Verweis Kd-Gruppe'!$A$2:$B$8,2,FALSE)</f>
        <v>GRK</v>
      </c>
      <c r="Z5638" s="19" t="str">
        <f>VLOOKUP(J5638,'Verweis Art-Gruppe'!$A$2:$B$15,2,FALSE)</f>
        <v>Geräte</v>
      </c>
      <c r="AA5638" s="19" t="str">
        <f>VLOOKUP(W5638,'Verweis Vertreter'!$A$2:$B$24,2,FALSE)</f>
        <v>Sebastian Faber</v>
      </c>
      <c r="AB5638" s="12">
        <f t="shared" si="792"/>
        <v>5</v>
      </c>
      <c r="AC5638" s="12">
        <f t="shared" si="797"/>
        <v>829.95</v>
      </c>
      <c r="AD5638" s="12">
        <f t="shared" si="798"/>
        <v>809</v>
      </c>
      <c r="AE5638" s="12">
        <f t="shared" si="793"/>
        <v>4045</v>
      </c>
      <c r="AF5638" s="12">
        <f t="shared" si="794"/>
        <v>-20.95</v>
      </c>
      <c r="AG5638" s="12">
        <f t="shared" si="795"/>
        <v>-104.75</v>
      </c>
      <c r="AH5638" s="9">
        <f t="shared" si="799"/>
        <v>-2.5896168108776266E-2</v>
      </c>
      <c r="AI5638" s="14">
        <f>VLOOKUP(E5638,'Verweis Faktor'!$A:$B,2,FALSE)</f>
        <v>1</v>
      </c>
      <c r="AJ5638" s="14"/>
      <c r="AK5638" s="14" t="str">
        <f>IF(AL5638="Ja","Versandkosten",VLOOKUP(E5638,'Verweis Belegart'!$A$2:$B$9,2,FALSE))</f>
        <v>Hardware</v>
      </c>
      <c r="AL5638" s="14" t="str">
        <f t="shared" si="800"/>
        <v>Nein</v>
      </c>
      <c r="AM5638" s="14" t="str">
        <f t="shared" si="796"/>
        <v>Negativ</v>
      </c>
    </row>
    <row r="5639" spans="1:39" ht="17.25" customHeight="1" x14ac:dyDescent="0.35">
      <c r="A5639" s="17">
        <v>14557642</v>
      </c>
      <c r="B5639" s="2" t="s">
        <v>2608</v>
      </c>
      <c r="C5639" s="1">
        <v>2025001</v>
      </c>
      <c r="D5639" s="1">
        <v>2001422</v>
      </c>
      <c r="E5639" s="2" t="s">
        <v>2658</v>
      </c>
      <c r="F5639" s="2" t="s">
        <v>2111</v>
      </c>
      <c r="G5639" s="2" t="s">
        <v>66</v>
      </c>
      <c r="H5639" s="2" t="s">
        <v>1602</v>
      </c>
      <c r="I5639" s="2" t="s">
        <v>1603</v>
      </c>
      <c r="J5639" s="2" t="s">
        <v>103</v>
      </c>
      <c r="K5639" s="2" t="s">
        <v>28</v>
      </c>
      <c r="L5639" s="2" t="s">
        <v>339</v>
      </c>
      <c r="M5639" s="2" t="s">
        <v>340</v>
      </c>
      <c r="N5639" s="2" t="s">
        <v>341</v>
      </c>
      <c r="O5639" s="3">
        <v>1</v>
      </c>
      <c r="P5639" s="3">
        <v>319</v>
      </c>
      <c r="Q5639" s="3">
        <v>319</v>
      </c>
      <c r="R5639" s="3">
        <v>319</v>
      </c>
      <c r="S5639" s="3">
        <v>0</v>
      </c>
      <c r="T5639" s="3">
        <v>0</v>
      </c>
      <c r="U5639" s="3">
        <v>0</v>
      </c>
      <c r="V5639" s="2" t="s">
        <v>855</v>
      </c>
      <c r="W5639" s="2" t="s">
        <v>856</v>
      </c>
      <c r="X5639" s="2" t="s">
        <v>72</v>
      </c>
      <c r="Y5639" s="19" t="str">
        <f>VLOOKUP(G5639,'Verweis Kd-Gruppe'!$A$2:$B$8,2,FALSE)</f>
        <v>EXP</v>
      </c>
      <c r="Z5639" s="19" t="str">
        <f>VLOOKUP(J5639,'Verweis Art-Gruppe'!$A$2:$B$15,2,FALSE)</f>
        <v>Geräte</v>
      </c>
      <c r="AA5639" s="19" t="str">
        <f>VLOOKUP(W5639,'Verweis Vertreter'!$A$2:$B$24,2,FALSE)</f>
        <v>Chahid Drimani</v>
      </c>
      <c r="AB5639" s="12">
        <f t="shared" si="792"/>
        <v>-1</v>
      </c>
      <c r="AC5639" s="12">
        <f t="shared" si="797"/>
        <v>319</v>
      </c>
      <c r="AD5639" s="12">
        <f t="shared" si="798"/>
        <v>319</v>
      </c>
      <c r="AE5639" s="12">
        <f t="shared" si="793"/>
        <v>-319</v>
      </c>
      <c r="AF5639" s="12">
        <f t="shared" si="794"/>
        <v>0</v>
      </c>
      <c r="AG5639" s="12">
        <f t="shared" si="795"/>
        <v>0</v>
      </c>
      <c r="AH5639" s="9">
        <f t="shared" si="799"/>
        <v>0</v>
      </c>
      <c r="AI5639" s="14">
        <f>VLOOKUP(E5639,'Verweis Faktor'!$A:$B,2,FALSE)</f>
        <v>-1</v>
      </c>
      <c r="AJ5639" s="14"/>
      <c r="AK5639" s="14" t="str">
        <f>IF(AL5639="Ja","Versandkosten",VLOOKUP(E5639,'Verweis Belegart'!$A$2:$B$9,2,FALSE))</f>
        <v>Hardware</v>
      </c>
      <c r="AL5639" s="14" t="str">
        <f t="shared" si="800"/>
        <v>Nein</v>
      </c>
      <c r="AM5639" s="14" t="str">
        <f t="shared" si="796"/>
        <v>Positiv</v>
      </c>
    </row>
    <row r="5640" spans="1:39" ht="17.25" customHeight="1" x14ac:dyDescent="0.35">
      <c r="A5640" s="17">
        <v>14557642</v>
      </c>
      <c r="B5640" s="2" t="s">
        <v>2608</v>
      </c>
      <c r="C5640" s="1">
        <v>2025001</v>
      </c>
      <c r="D5640" s="1">
        <v>2001423</v>
      </c>
      <c r="E5640" s="2" t="s">
        <v>1719</v>
      </c>
      <c r="F5640" s="2" t="s">
        <v>2111</v>
      </c>
      <c r="G5640" s="2" t="s">
        <v>66</v>
      </c>
      <c r="H5640" s="2" t="s">
        <v>1602</v>
      </c>
      <c r="I5640" s="2" t="s">
        <v>1603</v>
      </c>
      <c r="J5640" s="2" t="s">
        <v>103</v>
      </c>
      <c r="K5640" s="2" t="s">
        <v>28</v>
      </c>
      <c r="L5640" s="2" t="s">
        <v>339</v>
      </c>
      <c r="M5640" s="2" t="s">
        <v>340</v>
      </c>
      <c r="N5640" s="2" t="s">
        <v>341</v>
      </c>
      <c r="O5640" s="3">
        <v>1</v>
      </c>
      <c r="P5640" s="3">
        <v>304.62150000000003</v>
      </c>
      <c r="Q5640" s="3">
        <v>318</v>
      </c>
      <c r="R5640" s="3">
        <v>318</v>
      </c>
      <c r="S5640" s="3">
        <v>13.378500000000001</v>
      </c>
      <c r="T5640" s="3">
        <v>13.38</v>
      </c>
      <c r="U5640" s="3">
        <v>4.2</v>
      </c>
      <c r="V5640" s="2" t="s">
        <v>855</v>
      </c>
      <c r="W5640" s="2" t="s">
        <v>856</v>
      </c>
      <c r="X5640" s="2" t="s">
        <v>72</v>
      </c>
      <c r="Y5640" s="19" t="str">
        <f>VLOOKUP(G5640,'Verweis Kd-Gruppe'!$A$2:$B$8,2,FALSE)</f>
        <v>EXP</v>
      </c>
      <c r="Z5640" s="19" t="str">
        <f>VLOOKUP(J5640,'Verweis Art-Gruppe'!$A$2:$B$15,2,FALSE)</f>
        <v>Geräte</v>
      </c>
      <c r="AA5640" s="19" t="str">
        <f>VLOOKUP(W5640,'Verweis Vertreter'!$A$2:$B$24,2,FALSE)</f>
        <v>Chahid Drimani</v>
      </c>
      <c r="AB5640" s="12">
        <f t="shared" si="792"/>
        <v>1</v>
      </c>
      <c r="AC5640" s="12">
        <f t="shared" si="797"/>
        <v>304.62150000000003</v>
      </c>
      <c r="AD5640" s="12">
        <f t="shared" si="798"/>
        <v>318</v>
      </c>
      <c r="AE5640" s="12">
        <f t="shared" si="793"/>
        <v>318</v>
      </c>
      <c r="AF5640" s="12">
        <f t="shared" si="794"/>
        <v>13.378500000000001</v>
      </c>
      <c r="AG5640" s="12">
        <f t="shared" si="795"/>
        <v>13.38</v>
      </c>
      <c r="AH5640" s="9">
        <f t="shared" si="799"/>
        <v>4.2075471698113209E-2</v>
      </c>
      <c r="AI5640" s="14">
        <f>VLOOKUP(E5640,'Verweis Faktor'!$A:$B,2,FALSE)</f>
        <v>1</v>
      </c>
      <c r="AJ5640" s="14"/>
      <c r="AK5640" s="14" t="str">
        <f>IF(AL5640="Ja","Versandkosten",VLOOKUP(E5640,'Verweis Belegart'!$A$2:$B$9,2,FALSE))</f>
        <v>Hardware</v>
      </c>
      <c r="AL5640" s="14" t="str">
        <f t="shared" si="800"/>
        <v>Nein</v>
      </c>
      <c r="AM5640" s="14" t="str">
        <f t="shared" si="796"/>
        <v>Positiv</v>
      </c>
    </row>
    <row r="5641" spans="1:39" ht="17.25" customHeight="1" x14ac:dyDescent="0.35">
      <c r="A5641" s="17">
        <v>14575353</v>
      </c>
      <c r="B5641" s="2" t="s">
        <v>2608</v>
      </c>
      <c r="C5641" s="1">
        <v>2025001</v>
      </c>
      <c r="D5641" s="1">
        <v>2001424</v>
      </c>
      <c r="E5641" s="2" t="s">
        <v>34</v>
      </c>
      <c r="F5641" s="2" t="s">
        <v>142</v>
      </c>
      <c r="G5641" s="2" t="s">
        <v>36</v>
      </c>
      <c r="H5641" s="2" t="s">
        <v>54</v>
      </c>
      <c r="I5641" s="2" t="s">
        <v>55</v>
      </c>
      <c r="J5641" s="2" t="s">
        <v>103</v>
      </c>
      <c r="K5641" s="2" t="s">
        <v>28</v>
      </c>
      <c r="L5641" s="2" t="s">
        <v>260</v>
      </c>
      <c r="M5641" s="2" t="s">
        <v>261</v>
      </c>
      <c r="N5641" s="2" t="s">
        <v>262</v>
      </c>
      <c r="O5641" s="3">
        <v>10</v>
      </c>
      <c r="P5641" s="3">
        <v>991.82240000000002</v>
      </c>
      <c r="Q5641" s="3">
        <v>1009</v>
      </c>
      <c r="R5641" s="3">
        <v>10090</v>
      </c>
      <c r="S5641" s="3">
        <v>17.177600000000002</v>
      </c>
      <c r="T5641" s="3">
        <v>171.78</v>
      </c>
      <c r="U5641" s="3">
        <v>1.7</v>
      </c>
      <c r="V5641" s="2" t="s">
        <v>42</v>
      </c>
      <c r="W5641" s="2" t="s">
        <v>43</v>
      </c>
      <c r="X5641" s="2" t="s">
        <v>59</v>
      </c>
      <c r="Y5641" s="19" t="str">
        <f>VLOOKUP(G5641,'Verweis Kd-Gruppe'!$A$2:$B$8,2,FALSE)</f>
        <v>GRK</v>
      </c>
      <c r="Z5641" s="19" t="str">
        <f>VLOOKUP(J5641,'Verweis Art-Gruppe'!$A$2:$B$15,2,FALSE)</f>
        <v>Geräte</v>
      </c>
      <c r="AA5641" s="19" t="str">
        <f>VLOOKUP(W5641,'Verweis Vertreter'!$A$2:$B$24,2,FALSE)</f>
        <v>Sebastian Faber</v>
      </c>
      <c r="AB5641" s="12">
        <f t="shared" si="792"/>
        <v>10</v>
      </c>
      <c r="AC5641" s="12">
        <f t="shared" si="797"/>
        <v>991.82240000000002</v>
      </c>
      <c r="AD5641" s="12">
        <f t="shared" si="798"/>
        <v>1009</v>
      </c>
      <c r="AE5641" s="12">
        <f t="shared" si="793"/>
        <v>10090</v>
      </c>
      <c r="AF5641" s="12">
        <f t="shared" si="794"/>
        <v>17.177600000000002</v>
      </c>
      <c r="AG5641" s="12">
        <f t="shared" si="795"/>
        <v>171.78</v>
      </c>
      <c r="AH5641" s="9">
        <f t="shared" si="799"/>
        <v>1.7024777006937563E-2</v>
      </c>
      <c r="AI5641" s="14">
        <f>VLOOKUP(E5641,'Verweis Faktor'!$A:$B,2,FALSE)</f>
        <v>1</v>
      </c>
      <c r="AJ5641" s="14"/>
      <c r="AK5641" s="14" t="str">
        <f>IF(AL5641="Ja","Versandkosten",VLOOKUP(E5641,'Verweis Belegart'!$A$2:$B$9,2,FALSE))</f>
        <v>Hardware</v>
      </c>
      <c r="AL5641" s="14" t="str">
        <f t="shared" si="800"/>
        <v>Nein</v>
      </c>
      <c r="AM5641" s="14" t="str">
        <f t="shared" si="796"/>
        <v>Positiv</v>
      </c>
    </row>
    <row r="5642" spans="1:39" ht="17.25" customHeight="1" x14ac:dyDescent="0.35">
      <c r="A5642" s="17">
        <v>14575440</v>
      </c>
      <c r="B5642" s="2" t="s">
        <v>2608</v>
      </c>
      <c r="C5642" s="1">
        <v>2025001</v>
      </c>
      <c r="D5642" s="1">
        <v>2001425</v>
      </c>
      <c r="E5642" s="2" t="s">
        <v>34</v>
      </c>
      <c r="F5642" s="2" t="s">
        <v>182</v>
      </c>
      <c r="G5642" s="2" t="s">
        <v>66</v>
      </c>
      <c r="H5642" s="2" t="s">
        <v>1077</v>
      </c>
      <c r="I5642" s="2" t="s">
        <v>1078</v>
      </c>
      <c r="J5642" s="2" t="s">
        <v>103</v>
      </c>
      <c r="K5642" s="2" t="s">
        <v>28</v>
      </c>
      <c r="L5642" s="2" t="s">
        <v>1781</v>
      </c>
      <c r="M5642" s="2" t="s">
        <v>1782</v>
      </c>
      <c r="N5642" s="2" t="s">
        <v>1783</v>
      </c>
      <c r="O5642" s="3">
        <v>5</v>
      </c>
      <c r="P5642" s="3">
        <v>235.66669999999999</v>
      </c>
      <c r="Q5642" s="3">
        <v>244</v>
      </c>
      <c r="R5642" s="3">
        <v>1220</v>
      </c>
      <c r="S5642" s="3">
        <v>8.3332999999999995</v>
      </c>
      <c r="T5642" s="3">
        <v>41.67</v>
      </c>
      <c r="U5642" s="3">
        <v>3.41</v>
      </c>
      <c r="V5642" s="2" t="s">
        <v>145</v>
      </c>
      <c r="W5642" s="2" t="s">
        <v>146</v>
      </c>
      <c r="X5642" s="2" t="s">
        <v>72</v>
      </c>
      <c r="Y5642" s="19" t="str">
        <f>VLOOKUP(G5642,'Verweis Kd-Gruppe'!$A$2:$B$8,2,FALSE)</f>
        <v>EXP</v>
      </c>
      <c r="Z5642" s="19" t="str">
        <f>VLOOKUP(J5642,'Verweis Art-Gruppe'!$A$2:$B$15,2,FALSE)</f>
        <v>Geräte</v>
      </c>
      <c r="AA5642" s="19" t="str">
        <f>VLOOKUP(W5642,'Verweis Vertreter'!$A$2:$B$24,2,FALSE)</f>
        <v>Muhsin Yortanli</v>
      </c>
      <c r="AB5642" s="12">
        <f t="shared" si="792"/>
        <v>5</v>
      </c>
      <c r="AC5642" s="12">
        <f t="shared" si="797"/>
        <v>235.66669999999999</v>
      </c>
      <c r="AD5642" s="12">
        <f t="shared" si="798"/>
        <v>244</v>
      </c>
      <c r="AE5642" s="12">
        <f t="shared" si="793"/>
        <v>1220</v>
      </c>
      <c r="AF5642" s="12">
        <f t="shared" si="794"/>
        <v>8.3332999999999995</v>
      </c>
      <c r="AG5642" s="12">
        <f t="shared" si="795"/>
        <v>41.67</v>
      </c>
      <c r="AH5642" s="9">
        <f t="shared" si="799"/>
        <v>3.4155737704918032E-2</v>
      </c>
      <c r="AI5642" s="14">
        <f>VLOOKUP(E5642,'Verweis Faktor'!$A:$B,2,FALSE)</f>
        <v>1</v>
      </c>
      <c r="AJ5642" s="14"/>
      <c r="AK5642" s="14" t="str">
        <f>IF(AL5642="Ja","Versandkosten",VLOOKUP(E5642,'Verweis Belegart'!$A$2:$B$9,2,FALSE))</f>
        <v>Hardware</v>
      </c>
      <c r="AL5642" s="14" t="str">
        <f t="shared" si="800"/>
        <v>Nein</v>
      </c>
      <c r="AM5642" s="14" t="str">
        <f t="shared" si="796"/>
        <v>Positiv</v>
      </c>
    </row>
    <row r="5643" spans="1:39" ht="17.25" customHeight="1" x14ac:dyDescent="0.35">
      <c r="A5643" s="17">
        <v>14575440</v>
      </c>
      <c r="B5643" s="2" t="s">
        <v>2608</v>
      </c>
      <c r="C5643" s="1">
        <v>2025001</v>
      </c>
      <c r="D5643" s="1">
        <v>2001425</v>
      </c>
      <c r="E5643" s="2" t="s">
        <v>34</v>
      </c>
      <c r="F5643" s="2" t="s">
        <v>182</v>
      </c>
      <c r="G5643" s="2" t="s">
        <v>66</v>
      </c>
      <c r="H5643" s="2" t="s">
        <v>1077</v>
      </c>
      <c r="I5643" s="2" t="s">
        <v>1078</v>
      </c>
      <c r="J5643" s="2" t="s">
        <v>103</v>
      </c>
      <c r="K5643" s="2" t="s">
        <v>45</v>
      </c>
      <c r="L5643" s="2" t="s">
        <v>129</v>
      </c>
      <c r="M5643" s="2" t="s">
        <v>130</v>
      </c>
      <c r="N5643" s="2" t="s">
        <v>131</v>
      </c>
      <c r="O5643" s="3">
        <v>20</v>
      </c>
      <c r="P5643" s="3">
        <v>166.95079999999999</v>
      </c>
      <c r="Q5643" s="3">
        <v>175</v>
      </c>
      <c r="R5643" s="3">
        <v>3500</v>
      </c>
      <c r="S5643" s="3">
        <v>8.0492000000000008</v>
      </c>
      <c r="T5643" s="3">
        <v>160.97999999999999</v>
      </c>
      <c r="U5643" s="3">
        <v>4.59</v>
      </c>
      <c r="V5643" s="2" t="s">
        <v>145</v>
      </c>
      <c r="W5643" s="2" t="s">
        <v>146</v>
      </c>
      <c r="X5643" s="2" t="s">
        <v>72</v>
      </c>
      <c r="Y5643" s="19" t="str">
        <f>VLOOKUP(G5643,'Verweis Kd-Gruppe'!$A$2:$B$8,2,FALSE)</f>
        <v>EXP</v>
      </c>
      <c r="Z5643" s="19" t="str">
        <f>VLOOKUP(J5643,'Verweis Art-Gruppe'!$A$2:$B$15,2,FALSE)</f>
        <v>Geräte</v>
      </c>
      <c r="AA5643" s="19" t="str">
        <f>VLOOKUP(W5643,'Verweis Vertreter'!$A$2:$B$24,2,FALSE)</f>
        <v>Muhsin Yortanli</v>
      </c>
      <c r="AB5643" s="12">
        <f t="shared" si="792"/>
        <v>20</v>
      </c>
      <c r="AC5643" s="12">
        <f t="shared" si="797"/>
        <v>166.95079999999999</v>
      </c>
      <c r="AD5643" s="12">
        <f t="shared" si="798"/>
        <v>175</v>
      </c>
      <c r="AE5643" s="12">
        <f t="shared" si="793"/>
        <v>3500</v>
      </c>
      <c r="AF5643" s="12">
        <f t="shared" si="794"/>
        <v>8.0492000000000008</v>
      </c>
      <c r="AG5643" s="12">
        <f t="shared" si="795"/>
        <v>160.97999999999999</v>
      </c>
      <c r="AH5643" s="9">
        <f t="shared" si="799"/>
        <v>4.599428571428571E-2</v>
      </c>
      <c r="AI5643" s="14">
        <f>VLOOKUP(E5643,'Verweis Faktor'!$A:$B,2,FALSE)</f>
        <v>1</v>
      </c>
      <c r="AJ5643" s="14"/>
      <c r="AK5643" s="14" t="str">
        <f>IF(AL5643="Ja","Versandkosten",VLOOKUP(E5643,'Verweis Belegart'!$A$2:$B$9,2,FALSE))</f>
        <v>Hardware</v>
      </c>
      <c r="AL5643" s="14" t="str">
        <f t="shared" si="800"/>
        <v>Nein</v>
      </c>
      <c r="AM5643" s="14" t="str">
        <f t="shared" si="796"/>
        <v>Positiv</v>
      </c>
    </row>
    <row r="5644" spans="1:39" ht="17.25" customHeight="1" x14ac:dyDescent="0.35">
      <c r="A5644" s="17">
        <v>14575440</v>
      </c>
      <c r="B5644" s="2" t="s">
        <v>2608</v>
      </c>
      <c r="C5644" s="1">
        <v>2025001</v>
      </c>
      <c r="D5644" s="1">
        <v>2001425</v>
      </c>
      <c r="E5644" s="2" t="s">
        <v>34</v>
      </c>
      <c r="F5644" s="2" t="s">
        <v>182</v>
      </c>
      <c r="G5644" s="2" t="s">
        <v>66</v>
      </c>
      <c r="H5644" s="2" t="s">
        <v>1077</v>
      </c>
      <c r="I5644" s="2" t="s">
        <v>1078</v>
      </c>
      <c r="J5644" s="2" t="s">
        <v>103</v>
      </c>
      <c r="K5644" s="2" t="s">
        <v>49</v>
      </c>
      <c r="L5644" s="2" t="s">
        <v>56</v>
      </c>
      <c r="M5644" s="2" t="s">
        <v>57</v>
      </c>
      <c r="N5644" s="2" t="s">
        <v>58</v>
      </c>
      <c r="O5644" s="3">
        <v>17</v>
      </c>
      <c r="P5644" s="3">
        <v>618.79930000000002</v>
      </c>
      <c r="Q5644" s="3">
        <v>625</v>
      </c>
      <c r="R5644" s="3">
        <v>10625</v>
      </c>
      <c r="S5644" s="3">
        <v>6.2007000000000003</v>
      </c>
      <c r="T5644" s="3">
        <v>105.41</v>
      </c>
      <c r="U5644" s="3">
        <v>0.99</v>
      </c>
      <c r="V5644" s="2" t="s">
        <v>145</v>
      </c>
      <c r="W5644" s="2" t="s">
        <v>146</v>
      </c>
      <c r="X5644" s="2" t="s">
        <v>72</v>
      </c>
      <c r="Y5644" s="19" t="str">
        <f>VLOOKUP(G5644,'Verweis Kd-Gruppe'!$A$2:$B$8,2,FALSE)</f>
        <v>EXP</v>
      </c>
      <c r="Z5644" s="19" t="str">
        <f>VLOOKUP(J5644,'Verweis Art-Gruppe'!$A$2:$B$15,2,FALSE)</f>
        <v>Geräte</v>
      </c>
      <c r="AA5644" s="19" t="str">
        <f>VLOOKUP(W5644,'Verweis Vertreter'!$A$2:$B$24,2,FALSE)</f>
        <v>Muhsin Yortanli</v>
      </c>
      <c r="AB5644" s="12">
        <f t="shared" si="792"/>
        <v>17</v>
      </c>
      <c r="AC5644" s="12">
        <f t="shared" si="797"/>
        <v>618.79930000000002</v>
      </c>
      <c r="AD5644" s="12">
        <f t="shared" si="798"/>
        <v>625</v>
      </c>
      <c r="AE5644" s="12">
        <f t="shared" si="793"/>
        <v>10625</v>
      </c>
      <c r="AF5644" s="12">
        <f t="shared" si="794"/>
        <v>6.2007000000000003</v>
      </c>
      <c r="AG5644" s="12">
        <f t="shared" si="795"/>
        <v>105.41</v>
      </c>
      <c r="AH5644" s="9">
        <f t="shared" si="799"/>
        <v>9.9209411764705872E-3</v>
      </c>
      <c r="AI5644" s="14">
        <f>VLOOKUP(E5644,'Verweis Faktor'!$A:$B,2,FALSE)</f>
        <v>1</v>
      </c>
      <c r="AJ5644" s="14"/>
      <c r="AK5644" s="14" t="str">
        <f>IF(AL5644="Ja","Versandkosten",VLOOKUP(E5644,'Verweis Belegart'!$A$2:$B$9,2,FALSE))</f>
        <v>Hardware</v>
      </c>
      <c r="AL5644" s="14" t="str">
        <f t="shared" si="800"/>
        <v>Nein</v>
      </c>
      <c r="AM5644" s="14" t="str">
        <f t="shared" si="796"/>
        <v>Positiv</v>
      </c>
    </row>
    <row r="5645" spans="1:39" ht="17.25" customHeight="1" x14ac:dyDescent="0.35">
      <c r="A5645" s="17">
        <v>14575440</v>
      </c>
      <c r="B5645" s="2" t="s">
        <v>2608</v>
      </c>
      <c r="C5645" s="1">
        <v>2025001</v>
      </c>
      <c r="D5645" s="1">
        <v>2001425</v>
      </c>
      <c r="E5645" s="2" t="s">
        <v>34</v>
      </c>
      <c r="F5645" s="2" t="s">
        <v>182</v>
      </c>
      <c r="G5645" s="2" t="s">
        <v>66</v>
      </c>
      <c r="H5645" s="2" t="s">
        <v>1077</v>
      </c>
      <c r="I5645" s="2" t="s">
        <v>1078</v>
      </c>
      <c r="J5645" s="2" t="s">
        <v>103</v>
      </c>
      <c r="K5645" s="2" t="s">
        <v>79</v>
      </c>
      <c r="L5645" s="2" t="s">
        <v>2664</v>
      </c>
      <c r="M5645" s="2" t="s">
        <v>2665</v>
      </c>
      <c r="N5645" s="2" t="s">
        <v>2666</v>
      </c>
      <c r="O5645" s="3">
        <v>10</v>
      </c>
      <c r="P5645" s="3">
        <v>315</v>
      </c>
      <c r="Q5645" s="3">
        <v>324</v>
      </c>
      <c r="R5645" s="3">
        <v>3240</v>
      </c>
      <c r="S5645" s="3">
        <v>9</v>
      </c>
      <c r="T5645" s="3">
        <v>90</v>
      </c>
      <c r="U5645" s="3">
        <v>2.77</v>
      </c>
      <c r="V5645" s="2" t="s">
        <v>145</v>
      </c>
      <c r="W5645" s="2" t="s">
        <v>146</v>
      </c>
      <c r="X5645" s="2" t="s">
        <v>72</v>
      </c>
      <c r="Y5645" s="19" t="str">
        <f>VLOOKUP(G5645,'Verweis Kd-Gruppe'!$A$2:$B$8,2,FALSE)</f>
        <v>EXP</v>
      </c>
      <c r="Z5645" s="19" t="str">
        <f>VLOOKUP(J5645,'Verweis Art-Gruppe'!$A$2:$B$15,2,FALSE)</f>
        <v>Geräte</v>
      </c>
      <c r="AA5645" s="19" t="str">
        <f>VLOOKUP(W5645,'Verweis Vertreter'!$A$2:$B$24,2,FALSE)</f>
        <v>Muhsin Yortanli</v>
      </c>
      <c r="AB5645" s="12">
        <f t="shared" si="792"/>
        <v>10</v>
      </c>
      <c r="AC5645" s="12">
        <f t="shared" si="797"/>
        <v>315</v>
      </c>
      <c r="AD5645" s="12">
        <f t="shared" si="798"/>
        <v>324</v>
      </c>
      <c r="AE5645" s="12">
        <f t="shared" si="793"/>
        <v>3240</v>
      </c>
      <c r="AF5645" s="12">
        <f t="shared" si="794"/>
        <v>9</v>
      </c>
      <c r="AG5645" s="12">
        <f t="shared" si="795"/>
        <v>90</v>
      </c>
      <c r="AH5645" s="9">
        <f t="shared" si="799"/>
        <v>2.7777777777777776E-2</v>
      </c>
      <c r="AI5645" s="14">
        <f>VLOOKUP(E5645,'Verweis Faktor'!$A:$B,2,FALSE)</f>
        <v>1</v>
      </c>
      <c r="AJ5645" s="14"/>
      <c r="AK5645" s="14" t="str">
        <f>IF(AL5645="Ja","Versandkosten",VLOOKUP(E5645,'Verweis Belegart'!$A$2:$B$9,2,FALSE))</f>
        <v>Hardware</v>
      </c>
      <c r="AL5645" s="14" t="str">
        <f t="shared" si="800"/>
        <v>Nein</v>
      </c>
      <c r="AM5645" s="14" t="str">
        <f t="shared" si="796"/>
        <v>Positiv</v>
      </c>
    </row>
    <row r="5646" spans="1:39" ht="17.25" customHeight="1" x14ac:dyDescent="0.35">
      <c r="A5646" s="17">
        <v>14560529</v>
      </c>
      <c r="B5646" s="2" t="s">
        <v>2608</v>
      </c>
      <c r="C5646" s="1">
        <v>2025001</v>
      </c>
      <c r="D5646" s="1">
        <v>2001426</v>
      </c>
      <c r="E5646" s="2" t="s">
        <v>2658</v>
      </c>
      <c r="F5646" s="2" t="s">
        <v>2111</v>
      </c>
      <c r="G5646" s="2" t="s">
        <v>66</v>
      </c>
      <c r="H5646" s="2" t="s">
        <v>1602</v>
      </c>
      <c r="I5646" s="2" t="s">
        <v>1603</v>
      </c>
      <c r="J5646" s="2" t="s">
        <v>103</v>
      </c>
      <c r="K5646" s="2" t="s">
        <v>28</v>
      </c>
      <c r="L5646" s="2" t="s">
        <v>56</v>
      </c>
      <c r="M5646" s="2" t="s">
        <v>57</v>
      </c>
      <c r="N5646" s="2" t="s">
        <v>58</v>
      </c>
      <c r="O5646" s="3">
        <v>50</v>
      </c>
      <c r="P5646" s="3">
        <v>619.9289</v>
      </c>
      <c r="Q5646" s="3">
        <v>628</v>
      </c>
      <c r="R5646" s="3">
        <v>31400</v>
      </c>
      <c r="S5646" s="3">
        <v>8.0710999999999995</v>
      </c>
      <c r="T5646" s="3">
        <v>403.55</v>
      </c>
      <c r="U5646" s="3">
        <v>1.28</v>
      </c>
      <c r="V5646" s="2" t="s">
        <v>855</v>
      </c>
      <c r="W5646" s="2" t="s">
        <v>856</v>
      </c>
      <c r="X5646" s="2" t="s">
        <v>72</v>
      </c>
      <c r="Y5646" s="19" t="str">
        <f>VLOOKUP(G5646,'Verweis Kd-Gruppe'!$A$2:$B$8,2,FALSE)</f>
        <v>EXP</v>
      </c>
      <c r="Z5646" s="19" t="str">
        <f>VLOOKUP(J5646,'Verweis Art-Gruppe'!$A$2:$B$15,2,FALSE)</f>
        <v>Geräte</v>
      </c>
      <c r="AA5646" s="19" t="str">
        <f>VLOOKUP(W5646,'Verweis Vertreter'!$A$2:$B$24,2,FALSE)</f>
        <v>Chahid Drimani</v>
      </c>
      <c r="AB5646" s="12">
        <f t="shared" si="792"/>
        <v>-50</v>
      </c>
      <c r="AC5646" s="12">
        <f t="shared" si="797"/>
        <v>619.9289</v>
      </c>
      <c r="AD5646" s="12">
        <f t="shared" si="798"/>
        <v>628</v>
      </c>
      <c r="AE5646" s="12">
        <f t="shared" si="793"/>
        <v>-31400</v>
      </c>
      <c r="AF5646" s="12">
        <f t="shared" si="794"/>
        <v>-8.0710999999999995</v>
      </c>
      <c r="AG5646" s="12">
        <f t="shared" si="795"/>
        <v>-403.55</v>
      </c>
      <c r="AH5646" s="9">
        <f t="shared" si="799"/>
        <v>-1.2851910828025477E-2</v>
      </c>
      <c r="AI5646" s="14">
        <f>VLOOKUP(E5646,'Verweis Faktor'!$A:$B,2,FALSE)</f>
        <v>-1</v>
      </c>
      <c r="AJ5646" s="14"/>
      <c r="AK5646" s="14" t="str">
        <f>IF(AL5646="Ja","Versandkosten",VLOOKUP(E5646,'Verweis Belegart'!$A$2:$B$9,2,FALSE))</f>
        <v>Hardware</v>
      </c>
      <c r="AL5646" s="14" t="str">
        <f t="shared" si="800"/>
        <v>Nein</v>
      </c>
      <c r="AM5646" s="14" t="str">
        <f t="shared" si="796"/>
        <v>Negativ</v>
      </c>
    </row>
    <row r="5647" spans="1:39" ht="17.25" customHeight="1" x14ac:dyDescent="0.35">
      <c r="A5647" s="17">
        <v>14560529</v>
      </c>
      <c r="B5647" s="2" t="s">
        <v>2608</v>
      </c>
      <c r="C5647" s="1">
        <v>2025001</v>
      </c>
      <c r="D5647" s="1">
        <v>2001427</v>
      </c>
      <c r="E5647" s="2" t="s">
        <v>1719</v>
      </c>
      <c r="F5647" s="2" t="s">
        <v>2111</v>
      </c>
      <c r="G5647" s="2" t="s">
        <v>66</v>
      </c>
      <c r="H5647" s="2" t="s">
        <v>1602</v>
      </c>
      <c r="I5647" s="2" t="s">
        <v>1603</v>
      </c>
      <c r="J5647" s="2" t="s">
        <v>103</v>
      </c>
      <c r="K5647" s="2" t="s">
        <v>28</v>
      </c>
      <c r="L5647" s="2" t="s">
        <v>56</v>
      </c>
      <c r="M5647" s="2" t="s">
        <v>57</v>
      </c>
      <c r="N5647" s="2" t="s">
        <v>58</v>
      </c>
      <c r="O5647" s="3">
        <v>50</v>
      </c>
      <c r="P5647" s="3">
        <v>618.79930000000002</v>
      </c>
      <c r="Q5647" s="3">
        <v>626</v>
      </c>
      <c r="R5647" s="3">
        <v>31300</v>
      </c>
      <c r="S5647" s="3">
        <v>7.2007000000000003</v>
      </c>
      <c r="T5647" s="3">
        <v>360.03</v>
      </c>
      <c r="U5647" s="3">
        <v>1.1499999999999999</v>
      </c>
      <c r="V5647" s="2" t="s">
        <v>855</v>
      </c>
      <c r="W5647" s="2" t="s">
        <v>856</v>
      </c>
      <c r="X5647" s="2" t="s">
        <v>72</v>
      </c>
      <c r="Y5647" s="19" t="str">
        <f>VLOOKUP(G5647,'Verweis Kd-Gruppe'!$A$2:$B$8,2,FALSE)</f>
        <v>EXP</v>
      </c>
      <c r="Z5647" s="19" t="str">
        <f>VLOOKUP(J5647,'Verweis Art-Gruppe'!$A$2:$B$15,2,FALSE)</f>
        <v>Geräte</v>
      </c>
      <c r="AA5647" s="19" t="str">
        <f>VLOOKUP(W5647,'Verweis Vertreter'!$A$2:$B$24,2,FALSE)</f>
        <v>Chahid Drimani</v>
      </c>
      <c r="AB5647" s="12">
        <f t="shared" si="792"/>
        <v>50</v>
      </c>
      <c r="AC5647" s="12">
        <f t="shared" si="797"/>
        <v>618.79930000000002</v>
      </c>
      <c r="AD5647" s="12">
        <f t="shared" si="798"/>
        <v>626</v>
      </c>
      <c r="AE5647" s="12">
        <f t="shared" si="793"/>
        <v>31300</v>
      </c>
      <c r="AF5647" s="12">
        <f t="shared" si="794"/>
        <v>7.2007000000000003</v>
      </c>
      <c r="AG5647" s="12">
        <f t="shared" si="795"/>
        <v>360.03</v>
      </c>
      <c r="AH5647" s="9">
        <f t="shared" si="799"/>
        <v>1.150255591054313E-2</v>
      </c>
      <c r="AI5647" s="14">
        <f>VLOOKUP(E5647,'Verweis Faktor'!$A:$B,2,FALSE)</f>
        <v>1</v>
      </c>
      <c r="AJ5647" s="14"/>
      <c r="AK5647" s="14" t="str">
        <f>IF(AL5647="Ja","Versandkosten",VLOOKUP(E5647,'Verweis Belegart'!$A$2:$B$9,2,FALSE))</f>
        <v>Hardware</v>
      </c>
      <c r="AL5647" s="14" t="str">
        <f t="shared" si="800"/>
        <v>Nein</v>
      </c>
      <c r="AM5647" s="14" t="str">
        <f t="shared" si="796"/>
        <v>Positiv</v>
      </c>
    </row>
    <row r="5648" spans="1:39" ht="17.25" customHeight="1" x14ac:dyDescent="0.35">
      <c r="A5648" s="17">
        <v>14575438</v>
      </c>
      <c r="B5648" s="2" t="s">
        <v>2608</v>
      </c>
      <c r="C5648" s="1">
        <v>2025001</v>
      </c>
      <c r="D5648" s="1">
        <v>2001428</v>
      </c>
      <c r="E5648" s="2" t="s">
        <v>34</v>
      </c>
      <c r="F5648" s="2" t="s">
        <v>142</v>
      </c>
      <c r="G5648" s="2" t="s">
        <v>25</v>
      </c>
      <c r="H5648" s="2" t="s">
        <v>2667</v>
      </c>
      <c r="I5648" s="2" t="s">
        <v>2668</v>
      </c>
      <c r="J5648" s="2" t="s">
        <v>103</v>
      </c>
      <c r="K5648" s="2" t="s">
        <v>28</v>
      </c>
      <c r="L5648" s="2" t="s">
        <v>1558</v>
      </c>
      <c r="M5648" s="2" t="s">
        <v>1559</v>
      </c>
      <c r="N5648" s="2" t="s">
        <v>481</v>
      </c>
      <c r="O5648" s="3">
        <v>1</v>
      </c>
      <c r="P5648" s="3">
        <v>109</v>
      </c>
      <c r="Q5648" s="3">
        <v>129</v>
      </c>
      <c r="R5648" s="3">
        <v>129</v>
      </c>
      <c r="S5648" s="3">
        <v>20</v>
      </c>
      <c r="T5648" s="3">
        <v>20</v>
      </c>
      <c r="U5648" s="3">
        <v>15.5</v>
      </c>
      <c r="V5648" s="2" t="s">
        <v>697</v>
      </c>
      <c r="W5648" s="2" t="s">
        <v>698</v>
      </c>
      <c r="X5648" s="2" t="s">
        <v>724</v>
      </c>
      <c r="Y5648" s="19" t="str">
        <f>VLOOKUP(G5648,'Verweis Kd-Gruppe'!$A$2:$B$8,2,FALSE)</f>
        <v>FHK</v>
      </c>
      <c r="Z5648" s="19" t="str">
        <f>VLOOKUP(J5648,'Verweis Art-Gruppe'!$A$2:$B$15,2,FALSE)</f>
        <v>Geräte</v>
      </c>
      <c r="AA5648" s="19" t="str">
        <f>VLOOKUP(W5648,'Verweis Vertreter'!$A$2:$B$24,2,FALSE)</f>
        <v>Zentrale</v>
      </c>
      <c r="AB5648" s="12">
        <f t="shared" si="792"/>
        <v>1</v>
      </c>
      <c r="AC5648" s="12">
        <f t="shared" si="797"/>
        <v>109</v>
      </c>
      <c r="AD5648" s="12">
        <f t="shared" si="798"/>
        <v>129</v>
      </c>
      <c r="AE5648" s="12">
        <f t="shared" si="793"/>
        <v>129</v>
      </c>
      <c r="AF5648" s="12">
        <f t="shared" si="794"/>
        <v>20</v>
      </c>
      <c r="AG5648" s="12">
        <f t="shared" si="795"/>
        <v>20</v>
      </c>
      <c r="AH5648" s="9">
        <f t="shared" si="799"/>
        <v>0.15503875968992248</v>
      </c>
      <c r="AI5648" s="14">
        <f>VLOOKUP(E5648,'Verweis Faktor'!$A:$B,2,FALSE)</f>
        <v>1</v>
      </c>
      <c r="AJ5648" s="14"/>
      <c r="AK5648" s="14" t="str">
        <f>IF(AL5648="Ja","Versandkosten",VLOOKUP(E5648,'Verweis Belegart'!$A$2:$B$9,2,FALSE))</f>
        <v>Hardware</v>
      </c>
      <c r="AL5648" s="14" t="str">
        <f t="shared" si="800"/>
        <v>Nein</v>
      </c>
      <c r="AM5648" s="14" t="str">
        <f t="shared" si="796"/>
        <v>Positiv</v>
      </c>
    </row>
    <row r="5649" spans="1:39" ht="17.25" customHeight="1" x14ac:dyDescent="0.35">
      <c r="A5649" s="17">
        <v>14575085</v>
      </c>
      <c r="B5649" s="2" t="s">
        <v>2608</v>
      </c>
      <c r="C5649" s="1">
        <v>2025001</v>
      </c>
      <c r="D5649" s="1">
        <v>2001429</v>
      </c>
      <c r="E5649" s="2" t="s">
        <v>34</v>
      </c>
      <c r="F5649" s="2" t="s">
        <v>142</v>
      </c>
      <c r="G5649" s="2" t="s">
        <v>36</v>
      </c>
      <c r="H5649" s="2" t="s">
        <v>1099</v>
      </c>
      <c r="I5649" s="2" t="s">
        <v>1100</v>
      </c>
      <c r="J5649" s="2" t="s">
        <v>103</v>
      </c>
      <c r="K5649" s="2" t="s">
        <v>28</v>
      </c>
      <c r="L5649" s="2" t="s">
        <v>2669</v>
      </c>
      <c r="M5649" s="2" t="s">
        <v>2670</v>
      </c>
      <c r="N5649" s="2" t="s">
        <v>210</v>
      </c>
      <c r="O5649" s="3">
        <v>2</v>
      </c>
      <c r="P5649" s="3">
        <v>560</v>
      </c>
      <c r="Q5649" s="3">
        <v>669</v>
      </c>
      <c r="R5649" s="3">
        <v>1338</v>
      </c>
      <c r="S5649" s="3">
        <v>109</v>
      </c>
      <c r="T5649" s="3">
        <v>218</v>
      </c>
      <c r="U5649" s="3">
        <v>16.29</v>
      </c>
      <c r="V5649" s="2" t="s">
        <v>42</v>
      </c>
      <c r="W5649" s="2" t="s">
        <v>43</v>
      </c>
      <c r="X5649" s="2" t="s">
        <v>197</v>
      </c>
      <c r="Y5649" s="19" t="str">
        <f>VLOOKUP(G5649,'Verweis Kd-Gruppe'!$A$2:$B$8,2,FALSE)</f>
        <v>GRK</v>
      </c>
      <c r="Z5649" s="19" t="str">
        <f>VLOOKUP(J5649,'Verweis Art-Gruppe'!$A$2:$B$15,2,FALSE)</f>
        <v>Geräte</v>
      </c>
      <c r="AA5649" s="19" t="str">
        <f>VLOOKUP(W5649,'Verweis Vertreter'!$A$2:$B$24,2,FALSE)</f>
        <v>Sebastian Faber</v>
      </c>
      <c r="AB5649" s="12">
        <f t="shared" si="792"/>
        <v>2</v>
      </c>
      <c r="AC5649" s="12">
        <f t="shared" si="797"/>
        <v>560</v>
      </c>
      <c r="AD5649" s="12">
        <f t="shared" si="798"/>
        <v>669</v>
      </c>
      <c r="AE5649" s="12">
        <f t="shared" si="793"/>
        <v>1338</v>
      </c>
      <c r="AF5649" s="12">
        <f t="shared" si="794"/>
        <v>109</v>
      </c>
      <c r="AG5649" s="12">
        <f t="shared" si="795"/>
        <v>218</v>
      </c>
      <c r="AH5649" s="9">
        <f t="shared" si="799"/>
        <v>0.16292974588938713</v>
      </c>
      <c r="AI5649" s="14">
        <f>VLOOKUP(E5649,'Verweis Faktor'!$A:$B,2,FALSE)</f>
        <v>1</v>
      </c>
      <c r="AJ5649" s="14"/>
      <c r="AK5649" s="14" t="str">
        <f>IF(AL5649="Ja","Versandkosten",VLOOKUP(E5649,'Verweis Belegart'!$A$2:$B$9,2,FALSE))</f>
        <v>Hardware</v>
      </c>
      <c r="AL5649" s="14" t="str">
        <f t="shared" si="800"/>
        <v>Nein</v>
      </c>
      <c r="AM5649" s="14" t="str">
        <f t="shared" si="796"/>
        <v>Positiv</v>
      </c>
    </row>
    <row r="5650" spans="1:39" ht="17.25" customHeight="1" x14ac:dyDescent="0.35">
      <c r="A5650" s="17">
        <v>14574484</v>
      </c>
      <c r="B5650" s="2" t="s">
        <v>2608</v>
      </c>
      <c r="C5650" s="1">
        <v>2025001</v>
      </c>
      <c r="D5650" s="1">
        <v>2001430</v>
      </c>
      <c r="E5650" s="2" t="s">
        <v>34</v>
      </c>
      <c r="F5650" s="2" t="s">
        <v>182</v>
      </c>
      <c r="G5650" s="2" t="s">
        <v>66</v>
      </c>
      <c r="H5650" s="2" t="s">
        <v>258</v>
      </c>
      <c r="I5650" s="2" t="s">
        <v>259</v>
      </c>
      <c r="J5650" s="2" t="s">
        <v>103</v>
      </c>
      <c r="K5650" s="2" t="s">
        <v>28</v>
      </c>
      <c r="L5650" s="2" t="s">
        <v>1008</v>
      </c>
      <c r="M5650" s="2" t="s">
        <v>1009</v>
      </c>
      <c r="N5650" s="2" t="s">
        <v>262</v>
      </c>
      <c r="O5650" s="3">
        <v>1</v>
      </c>
      <c r="P5650" s="3">
        <v>991.36839999999995</v>
      </c>
      <c r="Q5650" s="3">
        <v>1015</v>
      </c>
      <c r="R5650" s="3">
        <v>1015</v>
      </c>
      <c r="S5650" s="3">
        <v>23.631599999999999</v>
      </c>
      <c r="T5650" s="3">
        <v>23.63</v>
      </c>
      <c r="U5650" s="3">
        <v>2.3199999999999998</v>
      </c>
      <c r="V5650" s="2" t="s">
        <v>145</v>
      </c>
      <c r="W5650" s="2" t="s">
        <v>146</v>
      </c>
      <c r="X5650" s="2" t="s">
        <v>72</v>
      </c>
      <c r="Y5650" s="19" t="str">
        <f>VLOOKUP(G5650,'Verweis Kd-Gruppe'!$A$2:$B$8,2,FALSE)</f>
        <v>EXP</v>
      </c>
      <c r="Z5650" s="19" t="str">
        <f>VLOOKUP(J5650,'Verweis Art-Gruppe'!$A$2:$B$15,2,FALSE)</f>
        <v>Geräte</v>
      </c>
      <c r="AA5650" s="19" t="str">
        <f>VLOOKUP(W5650,'Verweis Vertreter'!$A$2:$B$24,2,FALSE)</f>
        <v>Muhsin Yortanli</v>
      </c>
      <c r="AB5650" s="12">
        <f t="shared" si="792"/>
        <v>1</v>
      </c>
      <c r="AC5650" s="12">
        <f t="shared" si="797"/>
        <v>991.36839999999995</v>
      </c>
      <c r="AD5650" s="12">
        <f t="shared" si="798"/>
        <v>1015</v>
      </c>
      <c r="AE5650" s="12">
        <f t="shared" si="793"/>
        <v>1015</v>
      </c>
      <c r="AF5650" s="12">
        <f t="shared" si="794"/>
        <v>23.631599999999999</v>
      </c>
      <c r="AG5650" s="12">
        <f t="shared" si="795"/>
        <v>23.63</v>
      </c>
      <c r="AH5650" s="9">
        <f t="shared" si="799"/>
        <v>2.32807881773399E-2</v>
      </c>
      <c r="AI5650" s="14">
        <f>VLOOKUP(E5650,'Verweis Faktor'!$A:$B,2,FALSE)</f>
        <v>1</v>
      </c>
      <c r="AJ5650" s="14"/>
      <c r="AK5650" s="14" t="str">
        <f>IF(AL5650="Ja","Versandkosten",VLOOKUP(E5650,'Verweis Belegart'!$A$2:$B$9,2,FALSE))</f>
        <v>Hardware</v>
      </c>
      <c r="AL5650" s="14" t="str">
        <f t="shared" si="800"/>
        <v>Nein</v>
      </c>
      <c r="AM5650" s="14" t="str">
        <f t="shared" si="796"/>
        <v>Positiv</v>
      </c>
    </row>
    <row r="5651" spans="1:39" ht="17.25" customHeight="1" x14ac:dyDescent="0.35">
      <c r="A5651" s="17">
        <v>14574484</v>
      </c>
      <c r="B5651" s="2" t="s">
        <v>2608</v>
      </c>
      <c r="C5651" s="1">
        <v>2025001</v>
      </c>
      <c r="D5651" s="1">
        <v>2001430</v>
      </c>
      <c r="E5651" s="2" t="s">
        <v>34</v>
      </c>
      <c r="F5651" s="2" t="s">
        <v>182</v>
      </c>
      <c r="G5651" s="2" t="s">
        <v>66</v>
      </c>
      <c r="H5651" s="2" t="s">
        <v>258</v>
      </c>
      <c r="I5651" s="2" t="s">
        <v>259</v>
      </c>
      <c r="J5651" s="2" t="s">
        <v>103</v>
      </c>
      <c r="K5651" s="2" t="s">
        <v>45</v>
      </c>
      <c r="L5651" s="2" t="s">
        <v>2443</v>
      </c>
      <c r="M5651" s="2" t="s">
        <v>2444</v>
      </c>
      <c r="N5651" s="2" t="s">
        <v>58</v>
      </c>
      <c r="O5651" s="3">
        <v>3</v>
      </c>
      <c r="P5651" s="3">
        <v>610</v>
      </c>
      <c r="Q5651" s="3">
        <v>622</v>
      </c>
      <c r="R5651" s="3">
        <v>1866</v>
      </c>
      <c r="S5651" s="3">
        <v>12</v>
      </c>
      <c r="T5651" s="3">
        <v>36</v>
      </c>
      <c r="U5651" s="3">
        <v>1.92</v>
      </c>
      <c r="V5651" s="2" t="s">
        <v>145</v>
      </c>
      <c r="W5651" s="2" t="s">
        <v>146</v>
      </c>
      <c r="X5651" s="2" t="s">
        <v>72</v>
      </c>
      <c r="Y5651" s="19" t="str">
        <f>VLOOKUP(G5651,'Verweis Kd-Gruppe'!$A$2:$B$8,2,FALSE)</f>
        <v>EXP</v>
      </c>
      <c r="Z5651" s="19" t="str">
        <f>VLOOKUP(J5651,'Verweis Art-Gruppe'!$A$2:$B$15,2,FALSE)</f>
        <v>Geräte</v>
      </c>
      <c r="AA5651" s="19" t="str">
        <f>VLOOKUP(W5651,'Verweis Vertreter'!$A$2:$B$24,2,FALSE)</f>
        <v>Muhsin Yortanli</v>
      </c>
      <c r="AB5651" s="12">
        <f t="shared" si="792"/>
        <v>3</v>
      </c>
      <c r="AC5651" s="12">
        <f t="shared" si="797"/>
        <v>610</v>
      </c>
      <c r="AD5651" s="12">
        <f t="shared" si="798"/>
        <v>622</v>
      </c>
      <c r="AE5651" s="12">
        <f t="shared" si="793"/>
        <v>1866</v>
      </c>
      <c r="AF5651" s="12">
        <f t="shared" si="794"/>
        <v>12</v>
      </c>
      <c r="AG5651" s="12">
        <f t="shared" si="795"/>
        <v>36</v>
      </c>
      <c r="AH5651" s="9">
        <f t="shared" si="799"/>
        <v>1.9292604501607719E-2</v>
      </c>
      <c r="AI5651" s="14">
        <f>VLOOKUP(E5651,'Verweis Faktor'!$A:$B,2,FALSE)</f>
        <v>1</v>
      </c>
      <c r="AJ5651" s="14"/>
      <c r="AK5651" s="14" t="str">
        <f>IF(AL5651="Ja","Versandkosten",VLOOKUP(E5651,'Verweis Belegart'!$A$2:$B$9,2,FALSE))</f>
        <v>Hardware</v>
      </c>
      <c r="AL5651" s="14" t="str">
        <f t="shared" si="800"/>
        <v>Nein</v>
      </c>
      <c r="AM5651" s="14" t="str">
        <f t="shared" si="796"/>
        <v>Positiv</v>
      </c>
    </row>
    <row r="5652" spans="1:39" ht="17.25" customHeight="1" x14ac:dyDescent="0.35">
      <c r="A5652" s="17">
        <v>14574484</v>
      </c>
      <c r="B5652" s="2" t="s">
        <v>2608</v>
      </c>
      <c r="C5652" s="1">
        <v>2025001</v>
      </c>
      <c r="D5652" s="1">
        <v>2001430</v>
      </c>
      <c r="E5652" s="2" t="s">
        <v>34</v>
      </c>
      <c r="F5652" s="2" t="s">
        <v>182</v>
      </c>
      <c r="G5652" s="2" t="s">
        <v>66</v>
      </c>
      <c r="H5652" s="2" t="s">
        <v>258</v>
      </c>
      <c r="I5652" s="2" t="s">
        <v>259</v>
      </c>
      <c r="J5652" s="2" t="s">
        <v>103</v>
      </c>
      <c r="K5652" s="2" t="s">
        <v>49</v>
      </c>
      <c r="L5652" s="2" t="s">
        <v>2443</v>
      </c>
      <c r="M5652" s="2" t="s">
        <v>2444</v>
      </c>
      <c r="N5652" s="2" t="s">
        <v>58</v>
      </c>
      <c r="O5652" s="3">
        <v>1</v>
      </c>
      <c r="P5652" s="3">
        <v>610</v>
      </c>
      <c r="Q5652" s="3">
        <v>622</v>
      </c>
      <c r="R5652" s="3">
        <v>622</v>
      </c>
      <c r="S5652" s="3">
        <v>12</v>
      </c>
      <c r="T5652" s="3">
        <v>12</v>
      </c>
      <c r="U5652" s="3">
        <v>1.92</v>
      </c>
      <c r="V5652" s="2" t="s">
        <v>145</v>
      </c>
      <c r="W5652" s="2" t="s">
        <v>146</v>
      </c>
      <c r="X5652" s="2" t="s">
        <v>72</v>
      </c>
      <c r="Y5652" s="19" t="str">
        <f>VLOOKUP(G5652,'Verweis Kd-Gruppe'!$A$2:$B$8,2,FALSE)</f>
        <v>EXP</v>
      </c>
      <c r="Z5652" s="19" t="str">
        <f>VLOOKUP(J5652,'Verweis Art-Gruppe'!$A$2:$B$15,2,FALSE)</f>
        <v>Geräte</v>
      </c>
      <c r="AA5652" s="19" t="str">
        <f>VLOOKUP(W5652,'Verweis Vertreter'!$A$2:$B$24,2,FALSE)</f>
        <v>Muhsin Yortanli</v>
      </c>
      <c r="AB5652" s="12">
        <f t="shared" si="792"/>
        <v>1</v>
      </c>
      <c r="AC5652" s="12">
        <f t="shared" si="797"/>
        <v>610</v>
      </c>
      <c r="AD5652" s="12">
        <f t="shared" si="798"/>
        <v>622</v>
      </c>
      <c r="AE5652" s="12">
        <f t="shared" si="793"/>
        <v>622</v>
      </c>
      <c r="AF5652" s="12">
        <f t="shared" si="794"/>
        <v>12</v>
      </c>
      <c r="AG5652" s="12">
        <f t="shared" si="795"/>
        <v>12</v>
      </c>
      <c r="AH5652" s="9">
        <f t="shared" si="799"/>
        <v>1.9292604501607719E-2</v>
      </c>
      <c r="AI5652" s="14">
        <f>VLOOKUP(E5652,'Verweis Faktor'!$A:$B,2,FALSE)</f>
        <v>1</v>
      </c>
      <c r="AJ5652" s="14"/>
      <c r="AK5652" s="14" t="str">
        <f>IF(AL5652="Ja","Versandkosten",VLOOKUP(E5652,'Verweis Belegart'!$A$2:$B$9,2,FALSE))</f>
        <v>Hardware</v>
      </c>
      <c r="AL5652" s="14" t="str">
        <f t="shared" si="800"/>
        <v>Nein</v>
      </c>
      <c r="AM5652" s="14" t="str">
        <f t="shared" si="796"/>
        <v>Positiv</v>
      </c>
    </row>
    <row r="5653" spans="1:39" ht="17.25" customHeight="1" x14ac:dyDescent="0.35">
      <c r="A5653" s="17">
        <v>14574484</v>
      </c>
      <c r="B5653" s="2" t="s">
        <v>2608</v>
      </c>
      <c r="C5653" s="1">
        <v>2025001</v>
      </c>
      <c r="D5653" s="1">
        <v>2001430</v>
      </c>
      <c r="E5653" s="2" t="s">
        <v>34</v>
      </c>
      <c r="F5653" s="2" t="s">
        <v>182</v>
      </c>
      <c r="G5653" s="2" t="s">
        <v>66</v>
      </c>
      <c r="H5653" s="2" t="s">
        <v>258</v>
      </c>
      <c r="I5653" s="2" t="s">
        <v>259</v>
      </c>
      <c r="J5653" s="2" t="s">
        <v>103</v>
      </c>
      <c r="K5653" s="2" t="s">
        <v>79</v>
      </c>
      <c r="L5653" s="2" t="s">
        <v>1303</v>
      </c>
      <c r="M5653" s="2" t="s">
        <v>1304</v>
      </c>
      <c r="N5653" s="2" t="s">
        <v>274</v>
      </c>
      <c r="O5653" s="3">
        <v>1</v>
      </c>
      <c r="P5653" s="3">
        <v>1082.0512000000001</v>
      </c>
      <c r="Q5653" s="3">
        <v>1115</v>
      </c>
      <c r="R5653" s="3">
        <v>1115</v>
      </c>
      <c r="S5653" s="3">
        <v>32.948799999999999</v>
      </c>
      <c r="T5653" s="3">
        <v>32.950000000000003</v>
      </c>
      <c r="U5653" s="3">
        <v>2.95</v>
      </c>
      <c r="V5653" s="2" t="s">
        <v>145</v>
      </c>
      <c r="W5653" s="2" t="s">
        <v>146</v>
      </c>
      <c r="X5653" s="2" t="s">
        <v>72</v>
      </c>
      <c r="Y5653" s="19" t="str">
        <f>VLOOKUP(G5653,'Verweis Kd-Gruppe'!$A$2:$B$8,2,FALSE)</f>
        <v>EXP</v>
      </c>
      <c r="Z5653" s="19" t="str">
        <f>VLOOKUP(J5653,'Verweis Art-Gruppe'!$A$2:$B$15,2,FALSE)</f>
        <v>Geräte</v>
      </c>
      <c r="AA5653" s="19" t="str">
        <f>VLOOKUP(W5653,'Verweis Vertreter'!$A$2:$B$24,2,FALSE)</f>
        <v>Muhsin Yortanli</v>
      </c>
      <c r="AB5653" s="12">
        <f t="shared" si="792"/>
        <v>1</v>
      </c>
      <c r="AC5653" s="12">
        <f t="shared" si="797"/>
        <v>1082.0512000000001</v>
      </c>
      <c r="AD5653" s="12">
        <f t="shared" si="798"/>
        <v>1115</v>
      </c>
      <c r="AE5653" s="12">
        <f t="shared" si="793"/>
        <v>1115</v>
      </c>
      <c r="AF5653" s="12">
        <f t="shared" si="794"/>
        <v>32.948799999999999</v>
      </c>
      <c r="AG5653" s="12">
        <f t="shared" si="795"/>
        <v>32.950000000000003</v>
      </c>
      <c r="AH5653" s="9">
        <f t="shared" si="799"/>
        <v>2.9551569506726459E-2</v>
      </c>
      <c r="AI5653" s="14">
        <f>VLOOKUP(E5653,'Verweis Faktor'!$A:$B,2,FALSE)</f>
        <v>1</v>
      </c>
      <c r="AJ5653" s="14"/>
      <c r="AK5653" s="14" t="str">
        <f>IF(AL5653="Ja","Versandkosten",VLOOKUP(E5653,'Verweis Belegart'!$A$2:$B$9,2,FALSE))</f>
        <v>Hardware</v>
      </c>
      <c r="AL5653" s="14" t="str">
        <f t="shared" si="800"/>
        <v>Nein</v>
      </c>
      <c r="AM5653" s="14" t="str">
        <f t="shared" si="796"/>
        <v>Positiv</v>
      </c>
    </row>
    <row r="5654" spans="1:39" ht="17.25" customHeight="1" x14ac:dyDescent="0.35">
      <c r="A5654" s="17">
        <v>14574484</v>
      </c>
      <c r="B5654" s="2" t="s">
        <v>2608</v>
      </c>
      <c r="C5654" s="1">
        <v>2025001</v>
      </c>
      <c r="D5654" s="1">
        <v>2001430</v>
      </c>
      <c r="E5654" s="2" t="s">
        <v>34</v>
      </c>
      <c r="F5654" s="2" t="s">
        <v>182</v>
      </c>
      <c r="G5654" s="2" t="s">
        <v>66</v>
      </c>
      <c r="H5654" s="2" t="s">
        <v>258</v>
      </c>
      <c r="I5654" s="2" t="s">
        <v>259</v>
      </c>
      <c r="J5654" s="2" t="s">
        <v>103</v>
      </c>
      <c r="K5654" s="2" t="s">
        <v>83</v>
      </c>
      <c r="L5654" s="2" t="s">
        <v>260</v>
      </c>
      <c r="M5654" s="2" t="s">
        <v>261</v>
      </c>
      <c r="N5654" s="2" t="s">
        <v>262</v>
      </c>
      <c r="O5654" s="3">
        <v>2</v>
      </c>
      <c r="P5654" s="3">
        <v>991.82240000000002</v>
      </c>
      <c r="Q5654" s="3">
        <v>1015</v>
      </c>
      <c r="R5654" s="3">
        <v>2030</v>
      </c>
      <c r="S5654" s="3">
        <v>23.177600000000002</v>
      </c>
      <c r="T5654" s="3">
        <v>46.36</v>
      </c>
      <c r="U5654" s="3">
        <v>2.2799999999999998</v>
      </c>
      <c r="V5654" s="2" t="s">
        <v>145</v>
      </c>
      <c r="W5654" s="2" t="s">
        <v>146</v>
      </c>
      <c r="X5654" s="2" t="s">
        <v>72</v>
      </c>
      <c r="Y5654" s="19" t="str">
        <f>VLOOKUP(G5654,'Verweis Kd-Gruppe'!$A$2:$B$8,2,FALSE)</f>
        <v>EXP</v>
      </c>
      <c r="Z5654" s="19" t="str">
        <f>VLOOKUP(J5654,'Verweis Art-Gruppe'!$A$2:$B$15,2,FALSE)</f>
        <v>Geräte</v>
      </c>
      <c r="AA5654" s="19" t="str">
        <f>VLOOKUP(W5654,'Verweis Vertreter'!$A$2:$B$24,2,FALSE)</f>
        <v>Muhsin Yortanli</v>
      </c>
      <c r="AB5654" s="12">
        <f t="shared" si="792"/>
        <v>2</v>
      </c>
      <c r="AC5654" s="12">
        <f t="shared" si="797"/>
        <v>991.82240000000002</v>
      </c>
      <c r="AD5654" s="12">
        <f t="shared" si="798"/>
        <v>1015</v>
      </c>
      <c r="AE5654" s="12">
        <f t="shared" si="793"/>
        <v>2030</v>
      </c>
      <c r="AF5654" s="12">
        <f t="shared" si="794"/>
        <v>23.177600000000002</v>
      </c>
      <c r="AG5654" s="12">
        <f t="shared" si="795"/>
        <v>46.36</v>
      </c>
      <c r="AH5654" s="9">
        <f t="shared" si="799"/>
        <v>2.2837438423645318E-2</v>
      </c>
      <c r="AI5654" s="14">
        <f>VLOOKUP(E5654,'Verweis Faktor'!$A:$B,2,FALSE)</f>
        <v>1</v>
      </c>
      <c r="AJ5654" s="14"/>
      <c r="AK5654" s="14" t="str">
        <f>IF(AL5654="Ja","Versandkosten",VLOOKUP(E5654,'Verweis Belegart'!$A$2:$B$9,2,FALSE))</f>
        <v>Hardware</v>
      </c>
      <c r="AL5654" s="14" t="str">
        <f t="shared" si="800"/>
        <v>Nein</v>
      </c>
      <c r="AM5654" s="14" t="str">
        <f t="shared" si="796"/>
        <v>Positiv</v>
      </c>
    </row>
    <row r="5655" spans="1:39" ht="17.25" customHeight="1" x14ac:dyDescent="0.35">
      <c r="A5655" s="17">
        <v>14574484</v>
      </c>
      <c r="B5655" s="2" t="s">
        <v>2608</v>
      </c>
      <c r="C5655" s="1">
        <v>2025001</v>
      </c>
      <c r="D5655" s="1">
        <v>2001430</v>
      </c>
      <c r="E5655" s="2" t="s">
        <v>34</v>
      </c>
      <c r="F5655" s="2" t="s">
        <v>182</v>
      </c>
      <c r="G5655" s="2" t="s">
        <v>66</v>
      </c>
      <c r="H5655" s="2" t="s">
        <v>258</v>
      </c>
      <c r="I5655" s="2" t="s">
        <v>259</v>
      </c>
      <c r="J5655" s="2" t="s">
        <v>103</v>
      </c>
      <c r="K5655" s="2" t="s">
        <v>87</v>
      </c>
      <c r="L5655" s="2" t="s">
        <v>260</v>
      </c>
      <c r="M5655" s="2" t="s">
        <v>261</v>
      </c>
      <c r="N5655" s="2" t="s">
        <v>262</v>
      </c>
      <c r="O5655" s="3">
        <v>2</v>
      </c>
      <c r="P5655" s="3">
        <v>991.82240000000002</v>
      </c>
      <c r="Q5655" s="3">
        <v>1015</v>
      </c>
      <c r="R5655" s="3">
        <v>2030</v>
      </c>
      <c r="S5655" s="3">
        <v>23.177600000000002</v>
      </c>
      <c r="T5655" s="3">
        <v>46.36</v>
      </c>
      <c r="U5655" s="3">
        <v>2.2799999999999998</v>
      </c>
      <c r="V5655" s="2" t="s">
        <v>145</v>
      </c>
      <c r="W5655" s="2" t="s">
        <v>146</v>
      </c>
      <c r="X5655" s="2" t="s">
        <v>72</v>
      </c>
      <c r="Y5655" s="19" t="str">
        <f>VLOOKUP(G5655,'Verweis Kd-Gruppe'!$A$2:$B$8,2,FALSE)</f>
        <v>EXP</v>
      </c>
      <c r="Z5655" s="19" t="str">
        <f>VLOOKUP(J5655,'Verweis Art-Gruppe'!$A$2:$B$15,2,FALSE)</f>
        <v>Geräte</v>
      </c>
      <c r="AA5655" s="19" t="str">
        <f>VLOOKUP(W5655,'Verweis Vertreter'!$A$2:$B$24,2,FALSE)</f>
        <v>Muhsin Yortanli</v>
      </c>
      <c r="AB5655" s="12">
        <f t="shared" si="792"/>
        <v>2</v>
      </c>
      <c r="AC5655" s="12">
        <f t="shared" si="797"/>
        <v>991.82240000000002</v>
      </c>
      <c r="AD5655" s="12">
        <f t="shared" si="798"/>
        <v>1015</v>
      </c>
      <c r="AE5655" s="12">
        <f t="shared" si="793"/>
        <v>2030</v>
      </c>
      <c r="AF5655" s="12">
        <f t="shared" si="794"/>
        <v>23.177600000000002</v>
      </c>
      <c r="AG5655" s="12">
        <f t="shared" si="795"/>
        <v>46.36</v>
      </c>
      <c r="AH5655" s="9">
        <f t="shared" si="799"/>
        <v>2.2837438423645318E-2</v>
      </c>
      <c r="AI5655" s="14">
        <f>VLOOKUP(E5655,'Verweis Faktor'!$A:$B,2,FALSE)</f>
        <v>1</v>
      </c>
      <c r="AJ5655" s="14"/>
      <c r="AK5655" s="14" t="str">
        <f>IF(AL5655="Ja","Versandkosten",VLOOKUP(E5655,'Verweis Belegart'!$A$2:$B$9,2,FALSE))</f>
        <v>Hardware</v>
      </c>
      <c r="AL5655" s="14" t="str">
        <f t="shared" si="800"/>
        <v>Nein</v>
      </c>
      <c r="AM5655" s="14" t="str">
        <f t="shared" si="796"/>
        <v>Positiv</v>
      </c>
    </row>
    <row r="5656" spans="1:39" ht="17.25" customHeight="1" x14ac:dyDescent="0.35">
      <c r="A5656" s="17">
        <v>14574484</v>
      </c>
      <c r="B5656" s="2" t="s">
        <v>2608</v>
      </c>
      <c r="C5656" s="1">
        <v>2025001</v>
      </c>
      <c r="D5656" s="1">
        <v>2001430</v>
      </c>
      <c r="E5656" s="2" t="s">
        <v>34</v>
      </c>
      <c r="F5656" s="2" t="s">
        <v>182</v>
      </c>
      <c r="G5656" s="2" t="s">
        <v>66</v>
      </c>
      <c r="H5656" s="2" t="s">
        <v>258</v>
      </c>
      <c r="I5656" s="2" t="s">
        <v>259</v>
      </c>
      <c r="J5656" s="2" t="s">
        <v>103</v>
      </c>
      <c r="K5656" s="2" t="s">
        <v>91</v>
      </c>
      <c r="L5656" s="2" t="s">
        <v>2449</v>
      </c>
      <c r="M5656" s="2" t="s">
        <v>2450</v>
      </c>
      <c r="N5656" s="2" t="s">
        <v>58</v>
      </c>
      <c r="O5656" s="3">
        <v>1</v>
      </c>
      <c r="P5656" s="3">
        <v>610</v>
      </c>
      <c r="Q5656" s="3">
        <v>619</v>
      </c>
      <c r="R5656" s="3">
        <v>619</v>
      </c>
      <c r="S5656" s="3">
        <v>9</v>
      </c>
      <c r="T5656" s="3">
        <v>9</v>
      </c>
      <c r="U5656" s="3">
        <v>1.45</v>
      </c>
      <c r="V5656" s="2" t="s">
        <v>145</v>
      </c>
      <c r="W5656" s="2" t="s">
        <v>146</v>
      </c>
      <c r="X5656" s="2" t="s">
        <v>72</v>
      </c>
      <c r="Y5656" s="19" t="str">
        <f>VLOOKUP(G5656,'Verweis Kd-Gruppe'!$A$2:$B$8,2,FALSE)</f>
        <v>EXP</v>
      </c>
      <c r="Z5656" s="19" t="str">
        <f>VLOOKUP(J5656,'Verweis Art-Gruppe'!$A$2:$B$15,2,FALSE)</f>
        <v>Geräte</v>
      </c>
      <c r="AA5656" s="19" t="str">
        <f>VLOOKUP(W5656,'Verweis Vertreter'!$A$2:$B$24,2,FALSE)</f>
        <v>Muhsin Yortanli</v>
      </c>
      <c r="AB5656" s="12">
        <f t="shared" si="792"/>
        <v>1</v>
      </c>
      <c r="AC5656" s="12">
        <f t="shared" si="797"/>
        <v>610</v>
      </c>
      <c r="AD5656" s="12">
        <f t="shared" si="798"/>
        <v>619</v>
      </c>
      <c r="AE5656" s="12">
        <f t="shared" si="793"/>
        <v>619</v>
      </c>
      <c r="AF5656" s="12">
        <f t="shared" si="794"/>
        <v>9</v>
      </c>
      <c r="AG5656" s="12">
        <f t="shared" si="795"/>
        <v>9</v>
      </c>
      <c r="AH5656" s="9">
        <f t="shared" si="799"/>
        <v>1.4539579967689823E-2</v>
      </c>
      <c r="AI5656" s="14">
        <f>VLOOKUP(E5656,'Verweis Faktor'!$A:$B,2,FALSE)</f>
        <v>1</v>
      </c>
      <c r="AJ5656" s="14"/>
      <c r="AK5656" s="14" t="str">
        <f>IF(AL5656="Ja","Versandkosten",VLOOKUP(E5656,'Verweis Belegart'!$A$2:$B$9,2,FALSE))</f>
        <v>Hardware</v>
      </c>
      <c r="AL5656" s="14" t="str">
        <f t="shared" si="800"/>
        <v>Nein</v>
      </c>
      <c r="AM5656" s="14" t="str">
        <f t="shared" si="796"/>
        <v>Positiv</v>
      </c>
    </row>
    <row r="5657" spans="1:39" ht="17.25" customHeight="1" x14ac:dyDescent="0.35">
      <c r="A5657" s="17">
        <v>14574484</v>
      </c>
      <c r="B5657" s="2" t="s">
        <v>2608</v>
      </c>
      <c r="C5657" s="1">
        <v>2025001</v>
      </c>
      <c r="D5657" s="1">
        <v>2001430</v>
      </c>
      <c r="E5657" s="2" t="s">
        <v>34</v>
      </c>
      <c r="F5657" s="2" t="s">
        <v>182</v>
      </c>
      <c r="G5657" s="2" t="s">
        <v>66</v>
      </c>
      <c r="H5657" s="2" t="s">
        <v>258</v>
      </c>
      <c r="I5657" s="2" t="s">
        <v>259</v>
      </c>
      <c r="J5657" s="2" t="s">
        <v>103</v>
      </c>
      <c r="K5657" s="2" t="s">
        <v>95</v>
      </c>
      <c r="L5657" s="2" t="s">
        <v>2449</v>
      </c>
      <c r="M5657" s="2" t="s">
        <v>2450</v>
      </c>
      <c r="N5657" s="2" t="s">
        <v>58</v>
      </c>
      <c r="O5657" s="3">
        <v>1</v>
      </c>
      <c r="P5657" s="3">
        <v>610</v>
      </c>
      <c r="Q5657" s="3">
        <v>619</v>
      </c>
      <c r="R5657" s="3">
        <v>619</v>
      </c>
      <c r="S5657" s="3">
        <v>9</v>
      </c>
      <c r="T5657" s="3">
        <v>9</v>
      </c>
      <c r="U5657" s="3">
        <v>1.45</v>
      </c>
      <c r="V5657" s="2" t="s">
        <v>145</v>
      </c>
      <c r="W5657" s="2" t="s">
        <v>146</v>
      </c>
      <c r="X5657" s="2" t="s">
        <v>72</v>
      </c>
      <c r="Y5657" s="19" t="str">
        <f>VLOOKUP(G5657,'Verweis Kd-Gruppe'!$A$2:$B$8,2,FALSE)</f>
        <v>EXP</v>
      </c>
      <c r="Z5657" s="19" t="str">
        <f>VLOOKUP(J5657,'Verweis Art-Gruppe'!$A$2:$B$15,2,FALSE)</f>
        <v>Geräte</v>
      </c>
      <c r="AA5657" s="19" t="str">
        <f>VLOOKUP(W5657,'Verweis Vertreter'!$A$2:$B$24,2,FALSE)</f>
        <v>Muhsin Yortanli</v>
      </c>
      <c r="AB5657" s="12">
        <f t="shared" si="792"/>
        <v>1</v>
      </c>
      <c r="AC5657" s="12">
        <f t="shared" si="797"/>
        <v>610</v>
      </c>
      <c r="AD5657" s="12">
        <f t="shared" si="798"/>
        <v>619</v>
      </c>
      <c r="AE5657" s="12">
        <f t="shared" si="793"/>
        <v>619</v>
      </c>
      <c r="AF5657" s="12">
        <f t="shared" si="794"/>
        <v>9</v>
      </c>
      <c r="AG5657" s="12">
        <f t="shared" si="795"/>
        <v>9</v>
      </c>
      <c r="AH5657" s="9">
        <f t="shared" si="799"/>
        <v>1.4539579967689823E-2</v>
      </c>
      <c r="AI5657" s="14">
        <f>VLOOKUP(E5657,'Verweis Faktor'!$A:$B,2,FALSE)</f>
        <v>1</v>
      </c>
      <c r="AJ5657" s="14"/>
      <c r="AK5657" s="14" t="str">
        <f>IF(AL5657="Ja","Versandkosten",VLOOKUP(E5657,'Verweis Belegart'!$A$2:$B$9,2,FALSE))</f>
        <v>Hardware</v>
      </c>
      <c r="AL5657" s="14" t="str">
        <f t="shared" si="800"/>
        <v>Nein</v>
      </c>
      <c r="AM5657" s="14" t="str">
        <f t="shared" si="796"/>
        <v>Positiv</v>
      </c>
    </row>
    <row r="5658" spans="1:39" ht="17.25" customHeight="1" x14ac:dyDescent="0.35">
      <c r="A5658" s="17">
        <v>14574484</v>
      </c>
      <c r="B5658" s="2" t="s">
        <v>2608</v>
      </c>
      <c r="C5658" s="1">
        <v>2025001</v>
      </c>
      <c r="D5658" s="1">
        <v>2001430</v>
      </c>
      <c r="E5658" s="2" t="s">
        <v>34</v>
      </c>
      <c r="F5658" s="2" t="s">
        <v>182</v>
      </c>
      <c r="G5658" s="2" t="s">
        <v>66</v>
      </c>
      <c r="H5658" s="2" t="s">
        <v>258</v>
      </c>
      <c r="I5658" s="2" t="s">
        <v>259</v>
      </c>
      <c r="J5658" s="2" t="s">
        <v>304</v>
      </c>
      <c r="K5658" s="2" t="s">
        <v>99</v>
      </c>
      <c r="L5658" s="2" t="s">
        <v>1208</v>
      </c>
      <c r="M5658" s="2" t="s">
        <v>1209</v>
      </c>
      <c r="N5658" s="2" t="s">
        <v>1210</v>
      </c>
      <c r="O5658" s="3">
        <v>1</v>
      </c>
      <c r="P5658" s="3">
        <v>181.29769999999999</v>
      </c>
      <c r="Q5658" s="3">
        <v>189</v>
      </c>
      <c r="R5658" s="3">
        <v>189</v>
      </c>
      <c r="S5658" s="3">
        <v>7.7023000000000001</v>
      </c>
      <c r="T5658" s="3">
        <v>7.7</v>
      </c>
      <c r="U5658" s="3">
        <v>4.07</v>
      </c>
      <c r="V5658" s="2" t="s">
        <v>145</v>
      </c>
      <c r="W5658" s="2" t="s">
        <v>146</v>
      </c>
      <c r="X5658" s="2" t="s">
        <v>72</v>
      </c>
      <c r="Y5658" s="19" t="str">
        <f>VLOOKUP(G5658,'Verweis Kd-Gruppe'!$A$2:$B$8,2,FALSE)</f>
        <v>EXP</v>
      </c>
      <c r="Z5658" s="19" t="str">
        <f>VLOOKUP(J5658,'Verweis Art-Gruppe'!$A$2:$B$15,2,FALSE)</f>
        <v>Zubehör</v>
      </c>
      <c r="AA5658" s="19" t="str">
        <f>VLOOKUP(W5658,'Verweis Vertreter'!$A$2:$B$24,2,FALSE)</f>
        <v>Muhsin Yortanli</v>
      </c>
      <c r="AB5658" s="12">
        <f t="shared" si="792"/>
        <v>1</v>
      </c>
      <c r="AC5658" s="12">
        <f t="shared" si="797"/>
        <v>181.29769999999999</v>
      </c>
      <c r="AD5658" s="12">
        <f t="shared" si="798"/>
        <v>189</v>
      </c>
      <c r="AE5658" s="12">
        <f t="shared" si="793"/>
        <v>189</v>
      </c>
      <c r="AF5658" s="12">
        <f t="shared" si="794"/>
        <v>7.7023000000000001</v>
      </c>
      <c r="AG5658" s="12">
        <f t="shared" si="795"/>
        <v>7.7</v>
      </c>
      <c r="AH5658" s="9">
        <f t="shared" si="799"/>
        <v>4.0740740740740744E-2</v>
      </c>
      <c r="AI5658" s="14">
        <f>VLOOKUP(E5658,'Verweis Faktor'!$A:$B,2,FALSE)</f>
        <v>1</v>
      </c>
      <c r="AJ5658" s="14"/>
      <c r="AK5658" s="14" t="str">
        <f>IF(AL5658="Ja","Versandkosten",VLOOKUP(E5658,'Verweis Belegart'!$A$2:$B$9,2,FALSE))</f>
        <v>Hardware</v>
      </c>
      <c r="AL5658" s="14" t="str">
        <f t="shared" si="800"/>
        <v>Nein</v>
      </c>
      <c r="AM5658" s="14" t="str">
        <f t="shared" si="796"/>
        <v>Positiv</v>
      </c>
    </row>
    <row r="5659" spans="1:39" ht="17.25" customHeight="1" x14ac:dyDescent="0.35">
      <c r="A5659" s="17">
        <v>14574484</v>
      </c>
      <c r="B5659" s="2" t="s">
        <v>2608</v>
      </c>
      <c r="C5659" s="1">
        <v>2025001</v>
      </c>
      <c r="D5659" s="1">
        <v>2001430</v>
      </c>
      <c r="E5659" s="2" t="s">
        <v>34</v>
      </c>
      <c r="F5659" s="2" t="s">
        <v>182</v>
      </c>
      <c r="G5659" s="2" t="s">
        <v>66</v>
      </c>
      <c r="H5659" s="2" t="s">
        <v>258</v>
      </c>
      <c r="I5659" s="2" t="s">
        <v>259</v>
      </c>
      <c r="J5659" s="2" t="s">
        <v>103</v>
      </c>
      <c r="K5659" s="2" t="s">
        <v>103</v>
      </c>
      <c r="L5659" s="2" t="s">
        <v>1246</v>
      </c>
      <c r="M5659" s="2" t="s">
        <v>1247</v>
      </c>
      <c r="N5659" s="2" t="s">
        <v>1248</v>
      </c>
      <c r="O5659" s="3">
        <v>1</v>
      </c>
      <c r="P5659" s="3">
        <v>209</v>
      </c>
      <c r="Q5659" s="3">
        <v>212</v>
      </c>
      <c r="R5659" s="3">
        <v>212</v>
      </c>
      <c r="S5659" s="3">
        <v>3</v>
      </c>
      <c r="T5659" s="3">
        <v>3</v>
      </c>
      <c r="U5659" s="3">
        <v>1.41</v>
      </c>
      <c r="V5659" s="2" t="s">
        <v>145</v>
      </c>
      <c r="W5659" s="2" t="s">
        <v>146</v>
      </c>
      <c r="X5659" s="2" t="s">
        <v>72</v>
      </c>
      <c r="Y5659" s="19" t="str">
        <f>VLOOKUP(G5659,'Verweis Kd-Gruppe'!$A$2:$B$8,2,FALSE)</f>
        <v>EXP</v>
      </c>
      <c r="Z5659" s="19" t="str">
        <f>VLOOKUP(J5659,'Verweis Art-Gruppe'!$A$2:$B$15,2,FALSE)</f>
        <v>Geräte</v>
      </c>
      <c r="AA5659" s="19" t="str">
        <f>VLOOKUP(W5659,'Verweis Vertreter'!$A$2:$B$24,2,FALSE)</f>
        <v>Muhsin Yortanli</v>
      </c>
      <c r="AB5659" s="12">
        <f t="shared" si="792"/>
        <v>1</v>
      </c>
      <c r="AC5659" s="12">
        <f t="shared" si="797"/>
        <v>209</v>
      </c>
      <c r="AD5659" s="12">
        <f t="shared" si="798"/>
        <v>212</v>
      </c>
      <c r="AE5659" s="12">
        <f t="shared" si="793"/>
        <v>212</v>
      </c>
      <c r="AF5659" s="12">
        <f t="shared" si="794"/>
        <v>3</v>
      </c>
      <c r="AG5659" s="12">
        <f t="shared" si="795"/>
        <v>3</v>
      </c>
      <c r="AH5659" s="9">
        <f t="shared" si="799"/>
        <v>1.4150943396226415E-2</v>
      </c>
      <c r="AI5659" s="14">
        <f>VLOOKUP(E5659,'Verweis Faktor'!$A:$B,2,FALSE)</f>
        <v>1</v>
      </c>
      <c r="AJ5659" s="14"/>
      <c r="AK5659" s="14" t="str">
        <f>IF(AL5659="Ja","Versandkosten",VLOOKUP(E5659,'Verweis Belegart'!$A$2:$B$9,2,FALSE))</f>
        <v>Hardware</v>
      </c>
      <c r="AL5659" s="14" t="str">
        <f t="shared" si="800"/>
        <v>Nein</v>
      </c>
      <c r="AM5659" s="14" t="str">
        <f t="shared" si="796"/>
        <v>Positiv</v>
      </c>
    </row>
    <row r="5660" spans="1:39" ht="17.25" customHeight="1" x14ac:dyDescent="0.35">
      <c r="A5660" s="17">
        <v>14574484</v>
      </c>
      <c r="B5660" s="2" t="s">
        <v>2608</v>
      </c>
      <c r="C5660" s="1">
        <v>2025001</v>
      </c>
      <c r="D5660" s="1">
        <v>2001430</v>
      </c>
      <c r="E5660" s="2" t="s">
        <v>34</v>
      </c>
      <c r="F5660" s="2" t="s">
        <v>182</v>
      </c>
      <c r="G5660" s="2" t="s">
        <v>66</v>
      </c>
      <c r="H5660" s="2" t="s">
        <v>258</v>
      </c>
      <c r="I5660" s="2" t="s">
        <v>259</v>
      </c>
      <c r="J5660" s="2" t="s">
        <v>103</v>
      </c>
      <c r="K5660" s="2" t="s">
        <v>107</v>
      </c>
      <c r="L5660" s="2" t="s">
        <v>88</v>
      </c>
      <c r="M5660" s="2" t="s">
        <v>89</v>
      </c>
      <c r="N5660" s="2" t="s">
        <v>90</v>
      </c>
      <c r="O5660" s="3">
        <v>1</v>
      </c>
      <c r="P5660" s="3">
        <v>527.87900000000002</v>
      </c>
      <c r="Q5660" s="3">
        <v>545</v>
      </c>
      <c r="R5660" s="3">
        <v>545</v>
      </c>
      <c r="S5660" s="3">
        <v>17.120999999999999</v>
      </c>
      <c r="T5660" s="3">
        <v>17.12</v>
      </c>
      <c r="U5660" s="3">
        <v>3.14</v>
      </c>
      <c r="V5660" s="2" t="s">
        <v>145</v>
      </c>
      <c r="W5660" s="2" t="s">
        <v>146</v>
      </c>
      <c r="X5660" s="2" t="s">
        <v>72</v>
      </c>
      <c r="Y5660" s="19" t="str">
        <f>VLOOKUP(G5660,'Verweis Kd-Gruppe'!$A$2:$B$8,2,FALSE)</f>
        <v>EXP</v>
      </c>
      <c r="Z5660" s="19" t="str">
        <f>VLOOKUP(J5660,'Verweis Art-Gruppe'!$A$2:$B$15,2,FALSE)</f>
        <v>Geräte</v>
      </c>
      <c r="AA5660" s="19" t="str">
        <f>VLOOKUP(W5660,'Verweis Vertreter'!$A$2:$B$24,2,FALSE)</f>
        <v>Muhsin Yortanli</v>
      </c>
      <c r="AB5660" s="12">
        <f t="shared" si="792"/>
        <v>1</v>
      </c>
      <c r="AC5660" s="12">
        <f t="shared" si="797"/>
        <v>527.87900000000002</v>
      </c>
      <c r="AD5660" s="12">
        <f t="shared" si="798"/>
        <v>545</v>
      </c>
      <c r="AE5660" s="12">
        <f t="shared" si="793"/>
        <v>545</v>
      </c>
      <c r="AF5660" s="12">
        <f t="shared" si="794"/>
        <v>17.120999999999999</v>
      </c>
      <c r="AG5660" s="12">
        <f t="shared" si="795"/>
        <v>17.12</v>
      </c>
      <c r="AH5660" s="9">
        <f t="shared" si="799"/>
        <v>3.1412844036697252E-2</v>
      </c>
      <c r="AI5660" s="14">
        <f>VLOOKUP(E5660,'Verweis Faktor'!$A:$B,2,FALSE)</f>
        <v>1</v>
      </c>
      <c r="AJ5660" s="14"/>
      <c r="AK5660" s="14" t="str">
        <f>IF(AL5660="Ja","Versandkosten",VLOOKUP(E5660,'Verweis Belegart'!$A$2:$B$9,2,FALSE))</f>
        <v>Hardware</v>
      </c>
      <c r="AL5660" s="14" t="str">
        <f t="shared" si="800"/>
        <v>Nein</v>
      </c>
      <c r="AM5660" s="14" t="str">
        <f t="shared" si="796"/>
        <v>Positiv</v>
      </c>
    </row>
    <row r="5661" spans="1:39" ht="17.25" customHeight="1" x14ac:dyDescent="0.35">
      <c r="A5661" s="17">
        <v>14574484</v>
      </c>
      <c r="B5661" s="2" t="s">
        <v>2608</v>
      </c>
      <c r="C5661" s="1">
        <v>2025001</v>
      </c>
      <c r="D5661" s="1">
        <v>2001430</v>
      </c>
      <c r="E5661" s="2" t="s">
        <v>34</v>
      </c>
      <c r="F5661" s="2" t="s">
        <v>182</v>
      </c>
      <c r="G5661" s="2" t="s">
        <v>66</v>
      </c>
      <c r="H5661" s="2" t="s">
        <v>258</v>
      </c>
      <c r="I5661" s="2" t="s">
        <v>259</v>
      </c>
      <c r="J5661" s="2" t="s">
        <v>103</v>
      </c>
      <c r="K5661" s="2" t="s">
        <v>111</v>
      </c>
      <c r="L5661" s="2" t="s">
        <v>272</v>
      </c>
      <c r="M5661" s="2" t="s">
        <v>273</v>
      </c>
      <c r="N5661" s="2" t="s">
        <v>274</v>
      </c>
      <c r="O5661" s="3">
        <v>2</v>
      </c>
      <c r="P5661" s="3">
        <v>1065.5192</v>
      </c>
      <c r="Q5661" s="3">
        <v>1105</v>
      </c>
      <c r="R5661" s="3">
        <v>2210</v>
      </c>
      <c r="S5661" s="3">
        <v>39.480800000000002</v>
      </c>
      <c r="T5661" s="3">
        <v>78.959999999999994</v>
      </c>
      <c r="U5661" s="3">
        <v>3.57</v>
      </c>
      <c r="V5661" s="2" t="s">
        <v>145</v>
      </c>
      <c r="W5661" s="2" t="s">
        <v>146</v>
      </c>
      <c r="X5661" s="2" t="s">
        <v>72</v>
      </c>
      <c r="Y5661" s="19" t="str">
        <f>VLOOKUP(G5661,'Verweis Kd-Gruppe'!$A$2:$B$8,2,FALSE)</f>
        <v>EXP</v>
      </c>
      <c r="Z5661" s="19" t="str">
        <f>VLOOKUP(J5661,'Verweis Art-Gruppe'!$A$2:$B$15,2,FALSE)</f>
        <v>Geräte</v>
      </c>
      <c r="AA5661" s="19" t="str">
        <f>VLOOKUP(W5661,'Verweis Vertreter'!$A$2:$B$24,2,FALSE)</f>
        <v>Muhsin Yortanli</v>
      </c>
      <c r="AB5661" s="12">
        <f t="shared" si="792"/>
        <v>2</v>
      </c>
      <c r="AC5661" s="12">
        <f t="shared" si="797"/>
        <v>1065.5192</v>
      </c>
      <c r="AD5661" s="12">
        <f t="shared" si="798"/>
        <v>1105</v>
      </c>
      <c r="AE5661" s="12">
        <f t="shared" si="793"/>
        <v>2210</v>
      </c>
      <c r="AF5661" s="12">
        <f t="shared" si="794"/>
        <v>39.480800000000002</v>
      </c>
      <c r="AG5661" s="12">
        <f t="shared" si="795"/>
        <v>78.959999999999994</v>
      </c>
      <c r="AH5661" s="9">
        <f t="shared" si="799"/>
        <v>3.5728506787330312E-2</v>
      </c>
      <c r="AI5661" s="14">
        <f>VLOOKUP(E5661,'Verweis Faktor'!$A:$B,2,FALSE)</f>
        <v>1</v>
      </c>
      <c r="AJ5661" s="14"/>
      <c r="AK5661" s="14" t="str">
        <f>IF(AL5661="Ja","Versandkosten",VLOOKUP(E5661,'Verweis Belegart'!$A$2:$B$9,2,FALSE))</f>
        <v>Hardware</v>
      </c>
      <c r="AL5661" s="14" t="str">
        <f t="shared" si="800"/>
        <v>Nein</v>
      </c>
      <c r="AM5661" s="14" t="str">
        <f t="shared" si="796"/>
        <v>Positiv</v>
      </c>
    </row>
    <row r="5662" spans="1:39" ht="17.25" customHeight="1" x14ac:dyDescent="0.35">
      <c r="A5662" s="17">
        <v>14574484</v>
      </c>
      <c r="B5662" s="2" t="s">
        <v>2608</v>
      </c>
      <c r="C5662" s="1">
        <v>2025001</v>
      </c>
      <c r="D5662" s="1">
        <v>2001430</v>
      </c>
      <c r="E5662" s="2" t="s">
        <v>34</v>
      </c>
      <c r="F5662" s="2" t="s">
        <v>182</v>
      </c>
      <c r="G5662" s="2" t="s">
        <v>66</v>
      </c>
      <c r="H5662" s="2" t="s">
        <v>258</v>
      </c>
      <c r="I5662" s="2" t="s">
        <v>259</v>
      </c>
      <c r="J5662" s="2" t="s">
        <v>103</v>
      </c>
      <c r="K5662" s="2" t="s">
        <v>115</v>
      </c>
      <c r="L5662" s="2" t="s">
        <v>275</v>
      </c>
      <c r="M5662" s="2" t="s">
        <v>276</v>
      </c>
      <c r="N5662" s="2" t="s">
        <v>271</v>
      </c>
      <c r="O5662" s="3">
        <v>2</v>
      </c>
      <c r="P5662" s="3">
        <v>416</v>
      </c>
      <c r="Q5662" s="3">
        <v>422</v>
      </c>
      <c r="R5662" s="3">
        <v>844</v>
      </c>
      <c r="S5662" s="3">
        <v>6</v>
      </c>
      <c r="T5662" s="3">
        <v>12</v>
      </c>
      <c r="U5662" s="3">
        <v>1.42</v>
      </c>
      <c r="V5662" s="2" t="s">
        <v>145</v>
      </c>
      <c r="W5662" s="2" t="s">
        <v>146</v>
      </c>
      <c r="X5662" s="2" t="s">
        <v>72</v>
      </c>
      <c r="Y5662" s="19" t="str">
        <f>VLOOKUP(G5662,'Verweis Kd-Gruppe'!$A$2:$B$8,2,FALSE)</f>
        <v>EXP</v>
      </c>
      <c r="Z5662" s="19" t="str">
        <f>VLOOKUP(J5662,'Verweis Art-Gruppe'!$A$2:$B$15,2,FALSE)</f>
        <v>Geräte</v>
      </c>
      <c r="AA5662" s="19" t="str">
        <f>VLOOKUP(W5662,'Verweis Vertreter'!$A$2:$B$24,2,FALSE)</f>
        <v>Muhsin Yortanli</v>
      </c>
      <c r="AB5662" s="12">
        <f t="shared" si="792"/>
        <v>2</v>
      </c>
      <c r="AC5662" s="12">
        <f t="shared" si="797"/>
        <v>416</v>
      </c>
      <c r="AD5662" s="12">
        <f t="shared" si="798"/>
        <v>422</v>
      </c>
      <c r="AE5662" s="12">
        <f t="shared" si="793"/>
        <v>844</v>
      </c>
      <c r="AF5662" s="12">
        <f t="shared" si="794"/>
        <v>6</v>
      </c>
      <c r="AG5662" s="12">
        <f t="shared" si="795"/>
        <v>12</v>
      </c>
      <c r="AH5662" s="9">
        <f t="shared" si="799"/>
        <v>1.4218009478672985E-2</v>
      </c>
      <c r="AI5662" s="14">
        <f>VLOOKUP(E5662,'Verweis Faktor'!$A:$B,2,FALSE)</f>
        <v>1</v>
      </c>
      <c r="AJ5662" s="14"/>
      <c r="AK5662" s="14" t="str">
        <f>IF(AL5662="Ja","Versandkosten",VLOOKUP(E5662,'Verweis Belegart'!$A$2:$B$9,2,FALSE))</f>
        <v>Hardware</v>
      </c>
      <c r="AL5662" s="14" t="str">
        <f t="shared" si="800"/>
        <v>Nein</v>
      </c>
      <c r="AM5662" s="14" t="str">
        <f t="shared" si="796"/>
        <v>Positiv</v>
      </c>
    </row>
    <row r="5663" spans="1:39" ht="17.25" customHeight="1" x14ac:dyDescent="0.35">
      <c r="A5663" s="17">
        <v>14574484</v>
      </c>
      <c r="B5663" s="2" t="s">
        <v>2608</v>
      </c>
      <c r="C5663" s="1">
        <v>2025001</v>
      </c>
      <c r="D5663" s="1">
        <v>2001430</v>
      </c>
      <c r="E5663" s="2" t="s">
        <v>34</v>
      </c>
      <c r="F5663" s="2" t="s">
        <v>182</v>
      </c>
      <c r="G5663" s="2" t="s">
        <v>66</v>
      </c>
      <c r="H5663" s="2" t="s">
        <v>258</v>
      </c>
      <c r="I5663" s="2" t="s">
        <v>259</v>
      </c>
      <c r="J5663" s="2" t="s">
        <v>103</v>
      </c>
      <c r="K5663" s="2" t="s">
        <v>289</v>
      </c>
      <c r="L5663" s="2" t="s">
        <v>625</v>
      </c>
      <c r="M5663" s="2" t="s">
        <v>626</v>
      </c>
      <c r="N5663" s="2" t="s">
        <v>292</v>
      </c>
      <c r="O5663" s="3">
        <v>1</v>
      </c>
      <c r="P5663" s="3">
        <v>912</v>
      </c>
      <c r="Q5663" s="3">
        <v>905</v>
      </c>
      <c r="R5663" s="3">
        <v>905</v>
      </c>
      <c r="S5663" s="3">
        <v>-7</v>
      </c>
      <c r="T5663" s="3">
        <v>-7</v>
      </c>
      <c r="U5663" s="3">
        <v>-0.77</v>
      </c>
      <c r="V5663" s="2" t="s">
        <v>145</v>
      </c>
      <c r="W5663" s="2" t="s">
        <v>146</v>
      </c>
      <c r="X5663" s="2" t="s">
        <v>72</v>
      </c>
      <c r="Y5663" s="19" t="str">
        <f>VLOOKUP(G5663,'Verweis Kd-Gruppe'!$A$2:$B$8,2,FALSE)</f>
        <v>EXP</v>
      </c>
      <c r="Z5663" s="19" t="str">
        <f>VLOOKUP(J5663,'Verweis Art-Gruppe'!$A$2:$B$15,2,FALSE)</f>
        <v>Geräte</v>
      </c>
      <c r="AA5663" s="19" t="str">
        <f>VLOOKUP(W5663,'Verweis Vertreter'!$A$2:$B$24,2,FALSE)</f>
        <v>Muhsin Yortanli</v>
      </c>
      <c r="AB5663" s="12">
        <f t="shared" si="792"/>
        <v>1</v>
      </c>
      <c r="AC5663" s="12">
        <f t="shared" si="797"/>
        <v>912</v>
      </c>
      <c r="AD5663" s="12">
        <f t="shared" si="798"/>
        <v>905</v>
      </c>
      <c r="AE5663" s="12">
        <f t="shared" si="793"/>
        <v>905</v>
      </c>
      <c r="AF5663" s="12">
        <f t="shared" si="794"/>
        <v>-7</v>
      </c>
      <c r="AG5663" s="12">
        <f t="shared" si="795"/>
        <v>-7</v>
      </c>
      <c r="AH5663" s="9">
        <f t="shared" si="799"/>
        <v>-7.7348066298342545E-3</v>
      </c>
      <c r="AI5663" s="14">
        <f>VLOOKUP(E5663,'Verweis Faktor'!$A:$B,2,FALSE)</f>
        <v>1</v>
      </c>
      <c r="AJ5663" s="14"/>
      <c r="AK5663" s="14" t="str">
        <f>IF(AL5663="Ja","Versandkosten",VLOOKUP(E5663,'Verweis Belegart'!$A$2:$B$9,2,FALSE))</f>
        <v>Hardware</v>
      </c>
      <c r="AL5663" s="14" t="str">
        <f t="shared" si="800"/>
        <v>Nein</v>
      </c>
      <c r="AM5663" s="14" t="str">
        <f t="shared" si="796"/>
        <v>Negativ</v>
      </c>
    </row>
    <row r="5664" spans="1:39" ht="17.25" customHeight="1" x14ac:dyDescent="0.35">
      <c r="A5664" s="17">
        <v>14574484</v>
      </c>
      <c r="B5664" s="2" t="s">
        <v>2608</v>
      </c>
      <c r="C5664" s="1">
        <v>2025001</v>
      </c>
      <c r="D5664" s="1">
        <v>2001430</v>
      </c>
      <c r="E5664" s="2" t="s">
        <v>34</v>
      </c>
      <c r="F5664" s="2" t="s">
        <v>182</v>
      </c>
      <c r="G5664" s="2" t="s">
        <v>66</v>
      </c>
      <c r="H5664" s="2" t="s">
        <v>258</v>
      </c>
      <c r="I5664" s="2" t="s">
        <v>259</v>
      </c>
      <c r="J5664" s="2" t="s">
        <v>103</v>
      </c>
      <c r="K5664" s="2" t="s">
        <v>293</v>
      </c>
      <c r="L5664" s="2" t="s">
        <v>1381</v>
      </c>
      <c r="M5664" s="2" t="s">
        <v>1382</v>
      </c>
      <c r="N5664" s="2" t="s">
        <v>292</v>
      </c>
      <c r="O5664" s="3">
        <v>1</v>
      </c>
      <c r="P5664" s="3">
        <v>890.04939999999999</v>
      </c>
      <c r="Q5664" s="3">
        <v>905</v>
      </c>
      <c r="R5664" s="3">
        <v>905</v>
      </c>
      <c r="S5664" s="3">
        <v>14.9506</v>
      </c>
      <c r="T5664" s="3">
        <v>14.95</v>
      </c>
      <c r="U5664" s="3">
        <v>1.65</v>
      </c>
      <c r="V5664" s="2" t="s">
        <v>145</v>
      </c>
      <c r="W5664" s="2" t="s">
        <v>146</v>
      </c>
      <c r="X5664" s="2" t="s">
        <v>72</v>
      </c>
      <c r="Y5664" s="19" t="str">
        <f>VLOOKUP(G5664,'Verweis Kd-Gruppe'!$A$2:$B$8,2,FALSE)</f>
        <v>EXP</v>
      </c>
      <c r="Z5664" s="19" t="str">
        <f>VLOOKUP(J5664,'Verweis Art-Gruppe'!$A$2:$B$15,2,FALSE)</f>
        <v>Geräte</v>
      </c>
      <c r="AA5664" s="19" t="str">
        <f>VLOOKUP(W5664,'Verweis Vertreter'!$A$2:$B$24,2,FALSE)</f>
        <v>Muhsin Yortanli</v>
      </c>
      <c r="AB5664" s="12">
        <f t="shared" si="792"/>
        <v>1</v>
      </c>
      <c r="AC5664" s="12">
        <f t="shared" si="797"/>
        <v>890.04939999999999</v>
      </c>
      <c r="AD5664" s="12">
        <f t="shared" si="798"/>
        <v>905</v>
      </c>
      <c r="AE5664" s="12">
        <f t="shared" si="793"/>
        <v>905</v>
      </c>
      <c r="AF5664" s="12">
        <f t="shared" si="794"/>
        <v>14.9506</v>
      </c>
      <c r="AG5664" s="12">
        <f t="shared" si="795"/>
        <v>14.95</v>
      </c>
      <c r="AH5664" s="9">
        <f t="shared" si="799"/>
        <v>1.6519337016574584E-2</v>
      </c>
      <c r="AI5664" s="14">
        <f>VLOOKUP(E5664,'Verweis Faktor'!$A:$B,2,FALSE)</f>
        <v>1</v>
      </c>
      <c r="AJ5664" s="14"/>
      <c r="AK5664" s="14" t="str">
        <f>IF(AL5664="Ja","Versandkosten",VLOOKUP(E5664,'Verweis Belegart'!$A$2:$B$9,2,FALSE))</f>
        <v>Hardware</v>
      </c>
      <c r="AL5664" s="14" t="str">
        <f t="shared" si="800"/>
        <v>Nein</v>
      </c>
      <c r="AM5664" s="14" t="str">
        <f t="shared" si="796"/>
        <v>Positiv</v>
      </c>
    </row>
    <row r="5665" spans="1:39" ht="17.25" customHeight="1" x14ac:dyDescent="0.35">
      <c r="A5665" s="17">
        <v>14574484</v>
      </c>
      <c r="B5665" s="2" t="s">
        <v>2608</v>
      </c>
      <c r="C5665" s="1">
        <v>2025001</v>
      </c>
      <c r="D5665" s="1">
        <v>2001430</v>
      </c>
      <c r="E5665" s="2" t="s">
        <v>34</v>
      </c>
      <c r="F5665" s="2" t="s">
        <v>182</v>
      </c>
      <c r="G5665" s="2" t="s">
        <v>66</v>
      </c>
      <c r="H5665" s="2" t="s">
        <v>258</v>
      </c>
      <c r="I5665" s="2" t="s">
        <v>259</v>
      </c>
      <c r="J5665" s="2" t="s">
        <v>103</v>
      </c>
      <c r="K5665" s="2" t="s">
        <v>296</v>
      </c>
      <c r="L5665" s="2" t="s">
        <v>1381</v>
      </c>
      <c r="M5665" s="2" t="s">
        <v>1382</v>
      </c>
      <c r="N5665" s="2" t="s">
        <v>292</v>
      </c>
      <c r="O5665" s="3">
        <v>1</v>
      </c>
      <c r="P5665" s="3">
        <v>890.04939999999999</v>
      </c>
      <c r="Q5665" s="3">
        <v>905</v>
      </c>
      <c r="R5665" s="3">
        <v>905</v>
      </c>
      <c r="S5665" s="3">
        <v>14.9506</v>
      </c>
      <c r="T5665" s="3">
        <v>14.95</v>
      </c>
      <c r="U5665" s="3">
        <v>1.65</v>
      </c>
      <c r="V5665" s="2" t="s">
        <v>145</v>
      </c>
      <c r="W5665" s="2" t="s">
        <v>146</v>
      </c>
      <c r="X5665" s="2" t="s">
        <v>72</v>
      </c>
      <c r="Y5665" s="19" t="str">
        <f>VLOOKUP(G5665,'Verweis Kd-Gruppe'!$A$2:$B$8,2,FALSE)</f>
        <v>EXP</v>
      </c>
      <c r="Z5665" s="19" t="str">
        <f>VLOOKUP(J5665,'Verweis Art-Gruppe'!$A$2:$B$15,2,FALSE)</f>
        <v>Geräte</v>
      </c>
      <c r="AA5665" s="19" t="str">
        <f>VLOOKUP(W5665,'Verweis Vertreter'!$A$2:$B$24,2,FALSE)</f>
        <v>Muhsin Yortanli</v>
      </c>
      <c r="AB5665" s="12">
        <f t="shared" si="792"/>
        <v>1</v>
      </c>
      <c r="AC5665" s="12">
        <f t="shared" si="797"/>
        <v>890.04939999999999</v>
      </c>
      <c r="AD5665" s="12">
        <f t="shared" si="798"/>
        <v>905</v>
      </c>
      <c r="AE5665" s="12">
        <f t="shared" si="793"/>
        <v>905</v>
      </c>
      <c r="AF5665" s="12">
        <f t="shared" si="794"/>
        <v>14.9506</v>
      </c>
      <c r="AG5665" s="12">
        <f t="shared" si="795"/>
        <v>14.95</v>
      </c>
      <c r="AH5665" s="9">
        <f t="shared" si="799"/>
        <v>1.6519337016574584E-2</v>
      </c>
      <c r="AI5665" s="14">
        <f>VLOOKUP(E5665,'Verweis Faktor'!$A:$B,2,FALSE)</f>
        <v>1</v>
      </c>
      <c r="AJ5665" s="14"/>
      <c r="AK5665" s="14" t="str">
        <f>IF(AL5665="Ja","Versandkosten",VLOOKUP(E5665,'Verweis Belegart'!$A$2:$B$9,2,FALSE))</f>
        <v>Hardware</v>
      </c>
      <c r="AL5665" s="14" t="str">
        <f t="shared" si="800"/>
        <v>Nein</v>
      </c>
      <c r="AM5665" s="14" t="str">
        <f t="shared" si="796"/>
        <v>Positiv</v>
      </c>
    </row>
    <row r="5666" spans="1:39" ht="17.25" customHeight="1" x14ac:dyDescent="0.35">
      <c r="A5666" s="17">
        <v>14574484</v>
      </c>
      <c r="B5666" s="2" t="s">
        <v>2608</v>
      </c>
      <c r="C5666" s="1">
        <v>2025001</v>
      </c>
      <c r="D5666" s="1">
        <v>2001430</v>
      </c>
      <c r="E5666" s="2" t="s">
        <v>34</v>
      </c>
      <c r="F5666" s="2" t="s">
        <v>182</v>
      </c>
      <c r="G5666" s="2" t="s">
        <v>66</v>
      </c>
      <c r="H5666" s="2" t="s">
        <v>258</v>
      </c>
      <c r="I5666" s="2" t="s">
        <v>259</v>
      </c>
      <c r="J5666" s="2" t="s">
        <v>103</v>
      </c>
      <c r="K5666" s="2" t="s">
        <v>299</v>
      </c>
      <c r="L5666" s="2" t="s">
        <v>1381</v>
      </c>
      <c r="M5666" s="2" t="s">
        <v>1382</v>
      </c>
      <c r="N5666" s="2" t="s">
        <v>292</v>
      </c>
      <c r="O5666" s="3">
        <v>1</v>
      </c>
      <c r="P5666" s="3">
        <v>890.04939999999999</v>
      </c>
      <c r="Q5666" s="3">
        <v>905</v>
      </c>
      <c r="R5666" s="3">
        <v>905</v>
      </c>
      <c r="S5666" s="3">
        <v>14.9506</v>
      </c>
      <c r="T5666" s="3">
        <v>14.95</v>
      </c>
      <c r="U5666" s="3">
        <v>1.65</v>
      </c>
      <c r="V5666" s="2" t="s">
        <v>145</v>
      </c>
      <c r="W5666" s="2" t="s">
        <v>146</v>
      </c>
      <c r="X5666" s="2" t="s">
        <v>72</v>
      </c>
      <c r="Y5666" s="19" t="str">
        <f>VLOOKUP(G5666,'Verweis Kd-Gruppe'!$A$2:$B$8,2,FALSE)</f>
        <v>EXP</v>
      </c>
      <c r="Z5666" s="19" t="str">
        <f>VLOOKUP(J5666,'Verweis Art-Gruppe'!$A$2:$B$15,2,FALSE)</f>
        <v>Geräte</v>
      </c>
      <c r="AA5666" s="19" t="str">
        <f>VLOOKUP(W5666,'Verweis Vertreter'!$A$2:$B$24,2,FALSE)</f>
        <v>Muhsin Yortanli</v>
      </c>
      <c r="AB5666" s="12">
        <f t="shared" si="792"/>
        <v>1</v>
      </c>
      <c r="AC5666" s="12">
        <f t="shared" si="797"/>
        <v>890.04939999999999</v>
      </c>
      <c r="AD5666" s="12">
        <f t="shared" si="798"/>
        <v>905</v>
      </c>
      <c r="AE5666" s="12">
        <f t="shared" si="793"/>
        <v>905</v>
      </c>
      <c r="AF5666" s="12">
        <f t="shared" si="794"/>
        <v>14.9506</v>
      </c>
      <c r="AG5666" s="12">
        <f t="shared" si="795"/>
        <v>14.95</v>
      </c>
      <c r="AH5666" s="9">
        <f t="shared" si="799"/>
        <v>1.6519337016574584E-2</v>
      </c>
      <c r="AI5666" s="14">
        <f>VLOOKUP(E5666,'Verweis Faktor'!$A:$B,2,FALSE)</f>
        <v>1</v>
      </c>
      <c r="AJ5666" s="14"/>
      <c r="AK5666" s="14" t="str">
        <f>IF(AL5666="Ja","Versandkosten",VLOOKUP(E5666,'Verweis Belegart'!$A$2:$B$9,2,FALSE))</f>
        <v>Hardware</v>
      </c>
      <c r="AL5666" s="14" t="str">
        <f t="shared" si="800"/>
        <v>Nein</v>
      </c>
      <c r="AM5666" s="14" t="str">
        <f t="shared" si="796"/>
        <v>Positiv</v>
      </c>
    </row>
    <row r="5667" spans="1:39" ht="17.25" customHeight="1" x14ac:dyDescent="0.35">
      <c r="A5667" s="17">
        <v>14574484</v>
      </c>
      <c r="B5667" s="2" t="s">
        <v>2608</v>
      </c>
      <c r="C5667" s="1">
        <v>2025001</v>
      </c>
      <c r="D5667" s="1">
        <v>2001430</v>
      </c>
      <c r="E5667" s="2" t="s">
        <v>34</v>
      </c>
      <c r="F5667" s="2" t="s">
        <v>182</v>
      </c>
      <c r="G5667" s="2" t="s">
        <v>66</v>
      </c>
      <c r="H5667" s="2" t="s">
        <v>258</v>
      </c>
      <c r="I5667" s="2" t="s">
        <v>259</v>
      </c>
      <c r="J5667" s="2" t="s">
        <v>103</v>
      </c>
      <c r="K5667" s="2" t="s">
        <v>300</v>
      </c>
      <c r="L5667" s="2" t="s">
        <v>1381</v>
      </c>
      <c r="M5667" s="2" t="s">
        <v>1382</v>
      </c>
      <c r="N5667" s="2" t="s">
        <v>292</v>
      </c>
      <c r="O5667" s="3">
        <v>1</v>
      </c>
      <c r="P5667" s="3">
        <v>890.04939999999999</v>
      </c>
      <c r="Q5667" s="3">
        <v>905</v>
      </c>
      <c r="R5667" s="3">
        <v>905</v>
      </c>
      <c r="S5667" s="3">
        <v>14.9506</v>
      </c>
      <c r="T5667" s="3">
        <v>14.95</v>
      </c>
      <c r="U5667" s="3">
        <v>1.65</v>
      </c>
      <c r="V5667" s="2" t="s">
        <v>145</v>
      </c>
      <c r="W5667" s="2" t="s">
        <v>146</v>
      </c>
      <c r="X5667" s="2" t="s">
        <v>72</v>
      </c>
      <c r="Y5667" s="19" t="str">
        <f>VLOOKUP(G5667,'Verweis Kd-Gruppe'!$A$2:$B$8,2,FALSE)</f>
        <v>EXP</v>
      </c>
      <c r="Z5667" s="19" t="str">
        <f>VLOOKUP(J5667,'Verweis Art-Gruppe'!$A$2:$B$15,2,FALSE)</f>
        <v>Geräte</v>
      </c>
      <c r="AA5667" s="19" t="str">
        <f>VLOOKUP(W5667,'Verweis Vertreter'!$A$2:$B$24,2,FALSE)</f>
        <v>Muhsin Yortanli</v>
      </c>
      <c r="AB5667" s="12">
        <f t="shared" si="792"/>
        <v>1</v>
      </c>
      <c r="AC5667" s="12">
        <f t="shared" si="797"/>
        <v>890.04939999999999</v>
      </c>
      <c r="AD5667" s="12">
        <f t="shared" si="798"/>
        <v>905</v>
      </c>
      <c r="AE5667" s="12">
        <f t="shared" si="793"/>
        <v>905</v>
      </c>
      <c r="AF5667" s="12">
        <f t="shared" si="794"/>
        <v>14.9506</v>
      </c>
      <c r="AG5667" s="12">
        <f t="shared" si="795"/>
        <v>14.95</v>
      </c>
      <c r="AH5667" s="9">
        <f t="shared" si="799"/>
        <v>1.6519337016574584E-2</v>
      </c>
      <c r="AI5667" s="14">
        <f>VLOOKUP(E5667,'Verweis Faktor'!$A:$B,2,FALSE)</f>
        <v>1</v>
      </c>
      <c r="AJ5667" s="14"/>
      <c r="AK5667" s="14" t="str">
        <f>IF(AL5667="Ja","Versandkosten",VLOOKUP(E5667,'Verweis Belegart'!$A$2:$B$9,2,FALSE))</f>
        <v>Hardware</v>
      </c>
      <c r="AL5667" s="14" t="str">
        <f t="shared" si="800"/>
        <v>Nein</v>
      </c>
      <c r="AM5667" s="14" t="str">
        <f t="shared" si="796"/>
        <v>Positiv</v>
      </c>
    </row>
    <row r="5668" spans="1:39" ht="17.25" customHeight="1" x14ac:dyDescent="0.35">
      <c r="A5668" s="17">
        <v>14574484</v>
      </c>
      <c r="B5668" s="2" t="s">
        <v>2608</v>
      </c>
      <c r="C5668" s="1">
        <v>2025001</v>
      </c>
      <c r="D5668" s="1">
        <v>2001430</v>
      </c>
      <c r="E5668" s="2" t="s">
        <v>34</v>
      </c>
      <c r="F5668" s="2" t="s">
        <v>182</v>
      </c>
      <c r="G5668" s="2" t="s">
        <v>66</v>
      </c>
      <c r="H5668" s="2" t="s">
        <v>258</v>
      </c>
      <c r="I5668" s="2" t="s">
        <v>259</v>
      </c>
      <c r="J5668" s="2" t="s">
        <v>103</v>
      </c>
      <c r="K5668" s="2" t="s">
        <v>301</v>
      </c>
      <c r="L5668" s="2" t="s">
        <v>1808</v>
      </c>
      <c r="M5668" s="2" t="s">
        <v>1809</v>
      </c>
      <c r="N5668" s="2" t="s">
        <v>139</v>
      </c>
      <c r="O5668" s="3">
        <v>1</v>
      </c>
      <c r="P5668" s="3">
        <v>699.65219999999999</v>
      </c>
      <c r="Q5668" s="3">
        <v>710</v>
      </c>
      <c r="R5668" s="3">
        <v>710</v>
      </c>
      <c r="S5668" s="3">
        <v>10.347799999999999</v>
      </c>
      <c r="T5668" s="3">
        <v>10.35</v>
      </c>
      <c r="U5668" s="3">
        <v>1.45</v>
      </c>
      <c r="V5668" s="2" t="s">
        <v>145</v>
      </c>
      <c r="W5668" s="2" t="s">
        <v>146</v>
      </c>
      <c r="X5668" s="2" t="s">
        <v>72</v>
      </c>
      <c r="Y5668" s="19" t="str">
        <f>VLOOKUP(G5668,'Verweis Kd-Gruppe'!$A$2:$B$8,2,FALSE)</f>
        <v>EXP</v>
      </c>
      <c r="Z5668" s="19" t="str">
        <f>VLOOKUP(J5668,'Verweis Art-Gruppe'!$A$2:$B$15,2,FALSE)</f>
        <v>Geräte</v>
      </c>
      <c r="AA5668" s="19" t="str">
        <f>VLOOKUP(W5668,'Verweis Vertreter'!$A$2:$B$24,2,FALSE)</f>
        <v>Muhsin Yortanli</v>
      </c>
      <c r="AB5668" s="12">
        <f t="shared" si="792"/>
        <v>1</v>
      </c>
      <c r="AC5668" s="12">
        <f t="shared" si="797"/>
        <v>699.65219999999999</v>
      </c>
      <c r="AD5668" s="12">
        <f t="shared" si="798"/>
        <v>710</v>
      </c>
      <c r="AE5668" s="12">
        <f t="shared" si="793"/>
        <v>710</v>
      </c>
      <c r="AF5668" s="12">
        <f t="shared" si="794"/>
        <v>10.347799999999999</v>
      </c>
      <c r="AG5668" s="12">
        <f t="shared" si="795"/>
        <v>10.35</v>
      </c>
      <c r="AH5668" s="9">
        <f t="shared" si="799"/>
        <v>1.4577464788732394E-2</v>
      </c>
      <c r="AI5668" s="14">
        <f>VLOOKUP(E5668,'Verweis Faktor'!$A:$B,2,FALSE)</f>
        <v>1</v>
      </c>
      <c r="AJ5668" s="14"/>
      <c r="AK5668" s="14" t="str">
        <f>IF(AL5668="Ja","Versandkosten",VLOOKUP(E5668,'Verweis Belegart'!$A$2:$B$9,2,FALSE))</f>
        <v>Hardware</v>
      </c>
      <c r="AL5668" s="14" t="str">
        <f t="shared" si="800"/>
        <v>Nein</v>
      </c>
      <c r="AM5668" s="14" t="str">
        <f t="shared" si="796"/>
        <v>Positiv</v>
      </c>
    </row>
    <row r="5669" spans="1:39" ht="17.25" customHeight="1" x14ac:dyDescent="0.35">
      <c r="A5669" s="17">
        <v>14574484</v>
      </c>
      <c r="B5669" s="2" t="s">
        <v>2608</v>
      </c>
      <c r="C5669" s="1">
        <v>2025001</v>
      </c>
      <c r="D5669" s="1">
        <v>2001430</v>
      </c>
      <c r="E5669" s="2" t="s">
        <v>34</v>
      </c>
      <c r="F5669" s="2" t="s">
        <v>182</v>
      </c>
      <c r="G5669" s="2" t="s">
        <v>66</v>
      </c>
      <c r="H5669" s="2" t="s">
        <v>258</v>
      </c>
      <c r="I5669" s="2" t="s">
        <v>259</v>
      </c>
      <c r="J5669" s="2" t="s">
        <v>103</v>
      </c>
      <c r="K5669" s="2" t="s">
        <v>304</v>
      </c>
      <c r="L5669" s="2" t="s">
        <v>395</v>
      </c>
      <c r="M5669" s="2" t="s">
        <v>396</v>
      </c>
      <c r="N5669" s="2" t="s">
        <v>292</v>
      </c>
      <c r="O5669" s="3">
        <v>1</v>
      </c>
      <c r="P5669" s="3">
        <v>898.15139999999997</v>
      </c>
      <c r="Q5669" s="3">
        <v>905</v>
      </c>
      <c r="R5669" s="3">
        <v>905</v>
      </c>
      <c r="S5669" s="3">
        <v>6.8486000000000002</v>
      </c>
      <c r="T5669" s="3">
        <v>6.85</v>
      </c>
      <c r="U5669" s="3">
        <v>0.75</v>
      </c>
      <c r="V5669" s="2" t="s">
        <v>145</v>
      </c>
      <c r="W5669" s="2" t="s">
        <v>146</v>
      </c>
      <c r="X5669" s="2" t="s">
        <v>72</v>
      </c>
      <c r="Y5669" s="19" t="str">
        <f>VLOOKUP(G5669,'Verweis Kd-Gruppe'!$A$2:$B$8,2,FALSE)</f>
        <v>EXP</v>
      </c>
      <c r="Z5669" s="19" t="str">
        <f>VLOOKUP(J5669,'Verweis Art-Gruppe'!$A$2:$B$15,2,FALSE)</f>
        <v>Geräte</v>
      </c>
      <c r="AA5669" s="19" t="str">
        <f>VLOOKUP(W5669,'Verweis Vertreter'!$A$2:$B$24,2,FALSE)</f>
        <v>Muhsin Yortanli</v>
      </c>
      <c r="AB5669" s="12">
        <f t="shared" si="792"/>
        <v>1</v>
      </c>
      <c r="AC5669" s="12">
        <f t="shared" si="797"/>
        <v>898.15139999999997</v>
      </c>
      <c r="AD5669" s="12">
        <f t="shared" si="798"/>
        <v>905</v>
      </c>
      <c r="AE5669" s="12">
        <f t="shared" si="793"/>
        <v>905</v>
      </c>
      <c r="AF5669" s="12">
        <f t="shared" si="794"/>
        <v>6.8486000000000002</v>
      </c>
      <c r="AG5669" s="12">
        <f t="shared" si="795"/>
        <v>6.85</v>
      </c>
      <c r="AH5669" s="9">
        <f t="shared" si="799"/>
        <v>7.5690607734806622E-3</v>
      </c>
      <c r="AI5669" s="14">
        <f>VLOOKUP(E5669,'Verweis Faktor'!$A:$B,2,FALSE)</f>
        <v>1</v>
      </c>
      <c r="AJ5669" s="14"/>
      <c r="AK5669" s="14" t="str">
        <f>IF(AL5669="Ja","Versandkosten",VLOOKUP(E5669,'Verweis Belegart'!$A$2:$B$9,2,FALSE))</f>
        <v>Hardware</v>
      </c>
      <c r="AL5669" s="14" t="str">
        <f t="shared" si="800"/>
        <v>Nein</v>
      </c>
      <c r="AM5669" s="14" t="str">
        <f t="shared" si="796"/>
        <v>Positiv</v>
      </c>
    </row>
    <row r="5670" spans="1:39" ht="17.25" customHeight="1" x14ac:dyDescent="0.35">
      <c r="A5670" s="17">
        <v>14574484</v>
      </c>
      <c r="B5670" s="2" t="s">
        <v>2608</v>
      </c>
      <c r="C5670" s="1">
        <v>2025001</v>
      </c>
      <c r="D5670" s="1">
        <v>2001430</v>
      </c>
      <c r="E5670" s="2" t="s">
        <v>34</v>
      </c>
      <c r="F5670" s="2" t="s">
        <v>182</v>
      </c>
      <c r="G5670" s="2" t="s">
        <v>66</v>
      </c>
      <c r="H5670" s="2" t="s">
        <v>258</v>
      </c>
      <c r="I5670" s="2" t="s">
        <v>259</v>
      </c>
      <c r="J5670" s="2" t="s">
        <v>103</v>
      </c>
      <c r="K5670" s="2" t="s">
        <v>307</v>
      </c>
      <c r="L5670" s="2" t="s">
        <v>395</v>
      </c>
      <c r="M5670" s="2" t="s">
        <v>396</v>
      </c>
      <c r="N5670" s="2" t="s">
        <v>292</v>
      </c>
      <c r="O5670" s="3">
        <v>2</v>
      </c>
      <c r="P5670" s="3">
        <v>898.15139999999997</v>
      </c>
      <c r="Q5670" s="3">
        <v>905</v>
      </c>
      <c r="R5670" s="3">
        <v>1810</v>
      </c>
      <c r="S5670" s="3">
        <v>6.8486000000000002</v>
      </c>
      <c r="T5670" s="3">
        <v>13.7</v>
      </c>
      <c r="U5670" s="3">
        <v>0.75</v>
      </c>
      <c r="V5670" s="2" t="s">
        <v>145</v>
      </c>
      <c r="W5670" s="2" t="s">
        <v>146</v>
      </c>
      <c r="X5670" s="2" t="s">
        <v>72</v>
      </c>
      <c r="Y5670" s="19" t="str">
        <f>VLOOKUP(G5670,'Verweis Kd-Gruppe'!$A$2:$B$8,2,FALSE)</f>
        <v>EXP</v>
      </c>
      <c r="Z5670" s="19" t="str">
        <f>VLOOKUP(J5670,'Verweis Art-Gruppe'!$A$2:$B$15,2,FALSE)</f>
        <v>Geräte</v>
      </c>
      <c r="AA5670" s="19" t="str">
        <f>VLOOKUP(W5670,'Verweis Vertreter'!$A$2:$B$24,2,FALSE)</f>
        <v>Muhsin Yortanli</v>
      </c>
      <c r="AB5670" s="12">
        <f t="shared" si="792"/>
        <v>2</v>
      </c>
      <c r="AC5670" s="12">
        <f t="shared" si="797"/>
        <v>898.15139999999997</v>
      </c>
      <c r="AD5670" s="12">
        <f t="shared" si="798"/>
        <v>905</v>
      </c>
      <c r="AE5670" s="12">
        <f t="shared" si="793"/>
        <v>1810</v>
      </c>
      <c r="AF5670" s="12">
        <f t="shared" si="794"/>
        <v>6.8486000000000002</v>
      </c>
      <c r="AG5670" s="12">
        <f t="shared" si="795"/>
        <v>13.7</v>
      </c>
      <c r="AH5670" s="9">
        <f t="shared" si="799"/>
        <v>7.5690607734806622E-3</v>
      </c>
      <c r="AI5670" s="14">
        <f>VLOOKUP(E5670,'Verweis Faktor'!$A:$B,2,FALSE)</f>
        <v>1</v>
      </c>
      <c r="AJ5670" s="14"/>
      <c r="AK5670" s="14" t="str">
        <f>IF(AL5670="Ja","Versandkosten",VLOOKUP(E5670,'Verweis Belegart'!$A$2:$B$9,2,FALSE))</f>
        <v>Hardware</v>
      </c>
      <c r="AL5670" s="14" t="str">
        <f t="shared" si="800"/>
        <v>Nein</v>
      </c>
      <c r="AM5670" s="14" t="str">
        <f t="shared" si="796"/>
        <v>Positiv</v>
      </c>
    </row>
    <row r="5671" spans="1:39" ht="17.25" customHeight="1" x14ac:dyDescent="0.35">
      <c r="A5671" s="17">
        <v>14574484</v>
      </c>
      <c r="B5671" s="2" t="s">
        <v>2608</v>
      </c>
      <c r="C5671" s="1">
        <v>2025001</v>
      </c>
      <c r="D5671" s="1">
        <v>2001430</v>
      </c>
      <c r="E5671" s="2" t="s">
        <v>34</v>
      </c>
      <c r="F5671" s="2" t="s">
        <v>182</v>
      </c>
      <c r="G5671" s="2" t="s">
        <v>66</v>
      </c>
      <c r="H5671" s="2" t="s">
        <v>258</v>
      </c>
      <c r="I5671" s="2" t="s">
        <v>259</v>
      </c>
      <c r="J5671" s="2" t="s">
        <v>103</v>
      </c>
      <c r="K5671" s="2" t="s">
        <v>311</v>
      </c>
      <c r="L5671" s="2" t="s">
        <v>737</v>
      </c>
      <c r="M5671" s="2" t="s">
        <v>738</v>
      </c>
      <c r="N5671" s="2" t="s">
        <v>274</v>
      </c>
      <c r="O5671" s="3">
        <v>1</v>
      </c>
      <c r="P5671" s="3">
        <v>1082</v>
      </c>
      <c r="Q5671" s="3">
        <v>1105</v>
      </c>
      <c r="R5671" s="3">
        <v>1105</v>
      </c>
      <c r="S5671" s="3">
        <v>23</v>
      </c>
      <c r="T5671" s="3">
        <v>23</v>
      </c>
      <c r="U5671" s="3">
        <v>2.08</v>
      </c>
      <c r="V5671" s="2" t="s">
        <v>145</v>
      </c>
      <c r="W5671" s="2" t="s">
        <v>146</v>
      </c>
      <c r="X5671" s="2" t="s">
        <v>72</v>
      </c>
      <c r="Y5671" s="19" t="str">
        <f>VLOOKUP(G5671,'Verweis Kd-Gruppe'!$A$2:$B$8,2,FALSE)</f>
        <v>EXP</v>
      </c>
      <c r="Z5671" s="19" t="str">
        <f>VLOOKUP(J5671,'Verweis Art-Gruppe'!$A$2:$B$15,2,FALSE)</f>
        <v>Geräte</v>
      </c>
      <c r="AA5671" s="19" t="str">
        <f>VLOOKUP(W5671,'Verweis Vertreter'!$A$2:$B$24,2,FALSE)</f>
        <v>Muhsin Yortanli</v>
      </c>
      <c r="AB5671" s="12">
        <f t="shared" si="792"/>
        <v>1</v>
      </c>
      <c r="AC5671" s="12">
        <f t="shared" si="797"/>
        <v>1082</v>
      </c>
      <c r="AD5671" s="12">
        <f t="shared" si="798"/>
        <v>1105</v>
      </c>
      <c r="AE5671" s="12">
        <f t="shared" si="793"/>
        <v>1105</v>
      </c>
      <c r="AF5671" s="12">
        <f t="shared" si="794"/>
        <v>23</v>
      </c>
      <c r="AG5671" s="12">
        <f t="shared" si="795"/>
        <v>23</v>
      </c>
      <c r="AH5671" s="9">
        <f t="shared" si="799"/>
        <v>2.0814479638009049E-2</v>
      </c>
      <c r="AI5671" s="14">
        <f>VLOOKUP(E5671,'Verweis Faktor'!$A:$B,2,FALSE)</f>
        <v>1</v>
      </c>
      <c r="AJ5671" s="14"/>
      <c r="AK5671" s="14" t="str">
        <f>IF(AL5671="Ja","Versandkosten",VLOOKUP(E5671,'Verweis Belegart'!$A$2:$B$9,2,FALSE))</f>
        <v>Hardware</v>
      </c>
      <c r="AL5671" s="14" t="str">
        <f t="shared" si="800"/>
        <v>Nein</v>
      </c>
      <c r="AM5671" s="14" t="str">
        <f t="shared" si="796"/>
        <v>Positiv</v>
      </c>
    </row>
    <row r="5672" spans="1:39" ht="17.25" customHeight="1" x14ac:dyDescent="0.35">
      <c r="A5672" s="17">
        <v>14574484</v>
      </c>
      <c r="B5672" s="2" t="s">
        <v>2608</v>
      </c>
      <c r="C5672" s="1">
        <v>2025001</v>
      </c>
      <c r="D5672" s="1">
        <v>2001430</v>
      </c>
      <c r="E5672" s="2" t="s">
        <v>34</v>
      </c>
      <c r="F5672" s="2" t="s">
        <v>182</v>
      </c>
      <c r="G5672" s="2" t="s">
        <v>66</v>
      </c>
      <c r="H5672" s="2" t="s">
        <v>258</v>
      </c>
      <c r="I5672" s="2" t="s">
        <v>259</v>
      </c>
      <c r="J5672" s="2" t="s">
        <v>103</v>
      </c>
      <c r="K5672" s="2" t="s">
        <v>478</v>
      </c>
      <c r="L5672" s="2" t="s">
        <v>281</v>
      </c>
      <c r="M5672" s="2" t="s">
        <v>282</v>
      </c>
      <c r="N5672" s="2" t="s">
        <v>283</v>
      </c>
      <c r="O5672" s="3">
        <v>1</v>
      </c>
      <c r="P5672" s="3">
        <v>494.59449999999998</v>
      </c>
      <c r="Q5672" s="3">
        <v>515</v>
      </c>
      <c r="R5672" s="3">
        <v>515</v>
      </c>
      <c r="S5672" s="3">
        <v>20.4055</v>
      </c>
      <c r="T5672" s="3">
        <v>20.41</v>
      </c>
      <c r="U5672" s="3">
        <v>3.96</v>
      </c>
      <c r="V5672" s="2" t="s">
        <v>145</v>
      </c>
      <c r="W5672" s="2" t="s">
        <v>146</v>
      </c>
      <c r="X5672" s="2" t="s">
        <v>72</v>
      </c>
      <c r="Y5672" s="19" t="str">
        <f>VLOOKUP(G5672,'Verweis Kd-Gruppe'!$A$2:$B$8,2,FALSE)</f>
        <v>EXP</v>
      </c>
      <c r="Z5672" s="19" t="str">
        <f>VLOOKUP(J5672,'Verweis Art-Gruppe'!$A$2:$B$15,2,FALSE)</f>
        <v>Geräte</v>
      </c>
      <c r="AA5672" s="19" t="str">
        <f>VLOOKUP(W5672,'Verweis Vertreter'!$A$2:$B$24,2,FALSE)</f>
        <v>Muhsin Yortanli</v>
      </c>
      <c r="AB5672" s="12">
        <f t="shared" si="792"/>
        <v>1</v>
      </c>
      <c r="AC5672" s="12">
        <f t="shared" si="797"/>
        <v>494.59449999999998</v>
      </c>
      <c r="AD5672" s="12">
        <f t="shared" si="798"/>
        <v>515</v>
      </c>
      <c r="AE5672" s="12">
        <f t="shared" si="793"/>
        <v>515</v>
      </c>
      <c r="AF5672" s="12">
        <f t="shared" si="794"/>
        <v>20.4055</v>
      </c>
      <c r="AG5672" s="12">
        <f t="shared" si="795"/>
        <v>20.41</v>
      </c>
      <c r="AH5672" s="9">
        <f t="shared" si="799"/>
        <v>3.9631067961165049E-2</v>
      </c>
      <c r="AI5672" s="14">
        <f>VLOOKUP(E5672,'Verweis Faktor'!$A:$B,2,FALSE)</f>
        <v>1</v>
      </c>
      <c r="AJ5672" s="14"/>
      <c r="AK5672" s="14" t="str">
        <f>IF(AL5672="Ja","Versandkosten",VLOOKUP(E5672,'Verweis Belegart'!$A$2:$B$9,2,FALSE))</f>
        <v>Hardware</v>
      </c>
      <c r="AL5672" s="14" t="str">
        <f t="shared" si="800"/>
        <v>Nein</v>
      </c>
      <c r="AM5672" s="14" t="str">
        <f t="shared" si="796"/>
        <v>Positiv</v>
      </c>
    </row>
    <row r="5673" spans="1:39" ht="17.25" customHeight="1" x14ac:dyDescent="0.35">
      <c r="A5673" s="17">
        <v>14574484</v>
      </c>
      <c r="B5673" s="2" t="s">
        <v>2608</v>
      </c>
      <c r="C5673" s="1">
        <v>2025001</v>
      </c>
      <c r="D5673" s="1">
        <v>2001430</v>
      </c>
      <c r="E5673" s="2" t="s">
        <v>34</v>
      </c>
      <c r="F5673" s="2" t="s">
        <v>182</v>
      </c>
      <c r="G5673" s="2" t="s">
        <v>66</v>
      </c>
      <c r="H5673" s="2" t="s">
        <v>258</v>
      </c>
      <c r="I5673" s="2" t="s">
        <v>259</v>
      </c>
      <c r="J5673" s="2" t="s">
        <v>103</v>
      </c>
      <c r="K5673" s="2" t="s">
        <v>482</v>
      </c>
      <c r="L5673" s="2" t="s">
        <v>2549</v>
      </c>
      <c r="M5673" s="2" t="s">
        <v>2550</v>
      </c>
      <c r="N5673" s="2" t="s">
        <v>2499</v>
      </c>
      <c r="O5673" s="3">
        <v>1</v>
      </c>
      <c r="P5673" s="3">
        <v>350</v>
      </c>
      <c r="Q5673" s="3">
        <v>363</v>
      </c>
      <c r="R5673" s="3">
        <v>363</v>
      </c>
      <c r="S5673" s="3">
        <v>13</v>
      </c>
      <c r="T5673" s="3">
        <v>13</v>
      </c>
      <c r="U5673" s="3">
        <v>3.58</v>
      </c>
      <c r="V5673" s="2" t="s">
        <v>145</v>
      </c>
      <c r="W5673" s="2" t="s">
        <v>146</v>
      </c>
      <c r="X5673" s="2" t="s">
        <v>72</v>
      </c>
      <c r="Y5673" s="19" t="str">
        <f>VLOOKUP(G5673,'Verweis Kd-Gruppe'!$A$2:$B$8,2,FALSE)</f>
        <v>EXP</v>
      </c>
      <c r="Z5673" s="19" t="str">
        <f>VLOOKUP(J5673,'Verweis Art-Gruppe'!$A$2:$B$15,2,FALSE)</f>
        <v>Geräte</v>
      </c>
      <c r="AA5673" s="19" t="str">
        <f>VLOOKUP(W5673,'Verweis Vertreter'!$A$2:$B$24,2,FALSE)</f>
        <v>Muhsin Yortanli</v>
      </c>
      <c r="AB5673" s="12">
        <f t="shared" si="792"/>
        <v>1</v>
      </c>
      <c r="AC5673" s="12">
        <f t="shared" si="797"/>
        <v>350</v>
      </c>
      <c r="AD5673" s="12">
        <f t="shared" si="798"/>
        <v>363</v>
      </c>
      <c r="AE5673" s="12">
        <f t="shared" si="793"/>
        <v>363</v>
      </c>
      <c r="AF5673" s="12">
        <f t="shared" si="794"/>
        <v>13</v>
      </c>
      <c r="AG5673" s="12">
        <f t="shared" si="795"/>
        <v>13</v>
      </c>
      <c r="AH5673" s="9">
        <f t="shared" si="799"/>
        <v>3.5812672176308541E-2</v>
      </c>
      <c r="AI5673" s="14">
        <f>VLOOKUP(E5673,'Verweis Faktor'!$A:$B,2,FALSE)</f>
        <v>1</v>
      </c>
      <c r="AJ5673" s="14"/>
      <c r="AK5673" s="14" t="str">
        <f>IF(AL5673="Ja","Versandkosten",VLOOKUP(E5673,'Verweis Belegart'!$A$2:$B$9,2,FALSE))</f>
        <v>Hardware</v>
      </c>
      <c r="AL5673" s="14" t="str">
        <f t="shared" si="800"/>
        <v>Nein</v>
      </c>
      <c r="AM5673" s="14" t="str">
        <f t="shared" si="796"/>
        <v>Positiv</v>
      </c>
    </row>
    <row r="5674" spans="1:39" ht="17.25" customHeight="1" x14ac:dyDescent="0.35">
      <c r="A5674" s="17">
        <v>14574484</v>
      </c>
      <c r="B5674" s="2" t="s">
        <v>2608</v>
      </c>
      <c r="C5674" s="1">
        <v>2025001</v>
      </c>
      <c r="D5674" s="1">
        <v>2001430</v>
      </c>
      <c r="E5674" s="2" t="s">
        <v>34</v>
      </c>
      <c r="F5674" s="2" t="s">
        <v>182</v>
      </c>
      <c r="G5674" s="2" t="s">
        <v>66</v>
      </c>
      <c r="H5674" s="2" t="s">
        <v>258</v>
      </c>
      <c r="I5674" s="2" t="s">
        <v>259</v>
      </c>
      <c r="J5674" s="2" t="s">
        <v>103</v>
      </c>
      <c r="K5674" s="2" t="s">
        <v>485</v>
      </c>
      <c r="L5674" s="2" t="s">
        <v>2549</v>
      </c>
      <c r="M5674" s="2" t="s">
        <v>2550</v>
      </c>
      <c r="N5674" s="2" t="s">
        <v>2499</v>
      </c>
      <c r="O5674" s="3">
        <v>1</v>
      </c>
      <c r="P5674" s="3">
        <v>350</v>
      </c>
      <c r="Q5674" s="3">
        <v>365</v>
      </c>
      <c r="R5674" s="3">
        <v>365</v>
      </c>
      <c r="S5674" s="3">
        <v>15</v>
      </c>
      <c r="T5674" s="3">
        <v>15</v>
      </c>
      <c r="U5674" s="3">
        <v>4.0999999999999996</v>
      </c>
      <c r="V5674" s="2" t="s">
        <v>145</v>
      </c>
      <c r="W5674" s="2" t="s">
        <v>146</v>
      </c>
      <c r="X5674" s="2" t="s">
        <v>72</v>
      </c>
      <c r="Y5674" s="19" t="str">
        <f>VLOOKUP(G5674,'Verweis Kd-Gruppe'!$A$2:$B$8,2,FALSE)</f>
        <v>EXP</v>
      </c>
      <c r="Z5674" s="19" t="str">
        <f>VLOOKUP(J5674,'Verweis Art-Gruppe'!$A$2:$B$15,2,FALSE)</f>
        <v>Geräte</v>
      </c>
      <c r="AA5674" s="19" t="str">
        <f>VLOOKUP(W5674,'Verweis Vertreter'!$A$2:$B$24,2,FALSE)</f>
        <v>Muhsin Yortanli</v>
      </c>
      <c r="AB5674" s="12">
        <f t="shared" si="792"/>
        <v>1</v>
      </c>
      <c r="AC5674" s="12">
        <f t="shared" si="797"/>
        <v>350</v>
      </c>
      <c r="AD5674" s="12">
        <f t="shared" si="798"/>
        <v>365</v>
      </c>
      <c r="AE5674" s="12">
        <f t="shared" si="793"/>
        <v>365</v>
      </c>
      <c r="AF5674" s="12">
        <f t="shared" si="794"/>
        <v>15</v>
      </c>
      <c r="AG5674" s="12">
        <f t="shared" si="795"/>
        <v>15</v>
      </c>
      <c r="AH5674" s="9">
        <f t="shared" si="799"/>
        <v>4.1095890410958902E-2</v>
      </c>
      <c r="AI5674" s="14">
        <f>VLOOKUP(E5674,'Verweis Faktor'!$A:$B,2,FALSE)</f>
        <v>1</v>
      </c>
      <c r="AJ5674" s="14"/>
      <c r="AK5674" s="14" t="str">
        <f>IF(AL5674="Ja","Versandkosten",VLOOKUP(E5674,'Verweis Belegart'!$A$2:$B$9,2,FALSE))</f>
        <v>Hardware</v>
      </c>
      <c r="AL5674" s="14" t="str">
        <f t="shared" si="800"/>
        <v>Nein</v>
      </c>
      <c r="AM5674" s="14" t="str">
        <f t="shared" si="796"/>
        <v>Positiv</v>
      </c>
    </row>
    <row r="5675" spans="1:39" ht="17.25" customHeight="1" x14ac:dyDescent="0.35">
      <c r="A5675" s="17">
        <v>14574484</v>
      </c>
      <c r="B5675" s="2" t="s">
        <v>2608</v>
      </c>
      <c r="C5675" s="1">
        <v>2025001</v>
      </c>
      <c r="D5675" s="1">
        <v>2001430</v>
      </c>
      <c r="E5675" s="2" t="s">
        <v>34</v>
      </c>
      <c r="F5675" s="2" t="s">
        <v>182</v>
      </c>
      <c r="G5675" s="2" t="s">
        <v>66</v>
      </c>
      <c r="H5675" s="2" t="s">
        <v>258</v>
      </c>
      <c r="I5675" s="2" t="s">
        <v>259</v>
      </c>
      <c r="J5675" s="2" t="s">
        <v>103</v>
      </c>
      <c r="K5675" s="2" t="s">
        <v>486</v>
      </c>
      <c r="L5675" s="2" t="s">
        <v>1220</v>
      </c>
      <c r="M5675" s="2" t="s">
        <v>1221</v>
      </c>
      <c r="N5675" s="2" t="s">
        <v>457</v>
      </c>
      <c r="O5675" s="3">
        <v>1</v>
      </c>
      <c r="P5675" s="3">
        <v>869.41409999999996</v>
      </c>
      <c r="Q5675" s="3">
        <v>836</v>
      </c>
      <c r="R5675" s="3">
        <v>836</v>
      </c>
      <c r="S5675" s="3">
        <v>-33.414099999999998</v>
      </c>
      <c r="T5675" s="3">
        <v>-33.409999999999997</v>
      </c>
      <c r="U5675" s="3">
        <v>-3.99</v>
      </c>
      <c r="V5675" s="2" t="s">
        <v>145</v>
      </c>
      <c r="W5675" s="2" t="s">
        <v>146</v>
      </c>
      <c r="X5675" s="2" t="s">
        <v>72</v>
      </c>
      <c r="Y5675" s="19" t="str">
        <f>VLOOKUP(G5675,'Verweis Kd-Gruppe'!$A$2:$B$8,2,FALSE)</f>
        <v>EXP</v>
      </c>
      <c r="Z5675" s="19" t="str">
        <f>VLOOKUP(J5675,'Verweis Art-Gruppe'!$A$2:$B$15,2,FALSE)</f>
        <v>Geräte</v>
      </c>
      <c r="AA5675" s="19" t="str">
        <f>VLOOKUP(W5675,'Verweis Vertreter'!$A$2:$B$24,2,FALSE)</f>
        <v>Muhsin Yortanli</v>
      </c>
      <c r="AB5675" s="12">
        <f t="shared" si="792"/>
        <v>1</v>
      </c>
      <c r="AC5675" s="12">
        <f t="shared" si="797"/>
        <v>869.41409999999996</v>
      </c>
      <c r="AD5675" s="12">
        <f t="shared" si="798"/>
        <v>836</v>
      </c>
      <c r="AE5675" s="12">
        <f t="shared" si="793"/>
        <v>836</v>
      </c>
      <c r="AF5675" s="12">
        <f t="shared" si="794"/>
        <v>-33.414099999999998</v>
      </c>
      <c r="AG5675" s="12">
        <f t="shared" si="795"/>
        <v>-33.409999999999997</v>
      </c>
      <c r="AH5675" s="9">
        <f t="shared" si="799"/>
        <v>-3.9964114832535882E-2</v>
      </c>
      <c r="AI5675" s="14">
        <f>VLOOKUP(E5675,'Verweis Faktor'!$A:$B,2,FALSE)</f>
        <v>1</v>
      </c>
      <c r="AJ5675" s="14"/>
      <c r="AK5675" s="14" t="str">
        <f>IF(AL5675="Ja","Versandkosten",VLOOKUP(E5675,'Verweis Belegart'!$A$2:$B$9,2,FALSE))</f>
        <v>Hardware</v>
      </c>
      <c r="AL5675" s="14" t="str">
        <f t="shared" si="800"/>
        <v>Nein</v>
      </c>
      <c r="AM5675" s="14" t="str">
        <f t="shared" si="796"/>
        <v>Negativ</v>
      </c>
    </row>
    <row r="5676" spans="1:39" ht="17.25" customHeight="1" x14ac:dyDescent="0.35">
      <c r="A5676" s="17">
        <v>14574484</v>
      </c>
      <c r="B5676" s="2" t="s">
        <v>2608</v>
      </c>
      <c r="C5676" s="1">
        <v>2025001</v>
      </c>
      <c r="D5676" s="1">
        <v>2001430</v>
      </c>
      <c r="E5676" s="2" t="s">
        <v>34</v>
      </c>
      <c r="F5676" s="2" t="s">
        <v>182</v>
      </c>
      <c r="G5676" s="2" t="s">
        <v>66</v>
      </c>
      <c r="H5676" s="2" t="s">
        <v>258</v>
      </c>
      <c r="I5676" s="2" t="s">
        <v>259</v>
      </c>
      <c r="J5676" s="2" t="s">
        <v>304</v>
      </c>
      <c r="K5676" s="2" t="s">
        <v>490</v>
      </c>
      <c r="L5676" s="2" t="s">
        <v>2025</v>
      </c>
      <c r="M5676" s="2" t="s">
        <v>2026</v>
      </c>
      <c r="N5676" s="2" t="s">
        <v>200</v>
      </c>
      <c r="O5676" s="3">
        <v>1</v>
      </c>
      <c r="P5676" s="3">
        <v>343</v>
      </c>
      <c r="Q5676" s="3">
        <v>350</v>
      </c>
      <c r="R5676" s="3">
        <v>350</v>
      </c>
      <c r="S5676" s="3">
        <v>7</v>
      </c>
      <c r="T5676" s="3">
        <v>7</v>
      </c>
      <c r="U5676" s="3">
        <v>2</v>
      </c>
      <c r="V5676" s="2" t="s">
        <v>145</v>
      </c>
      <c r="W5676" s="2" t="s">
        <v>146</v>
      </c>
      <c r="X5676" s="2" t="s">
        <v>72</v>
      </c>
      <c r="Y5676" s="19" t="str">
        <f>VLOOKUP(G5676,'Verweis Kd-Gruppe'!$A$2:$B$8,2,FALSE)</f>
        <v>EXP</v>
      </c>
      <c r="Z5676" s="19" t="str">
        <f>VLOOKUP(J5676,'Verweis Art-Gruppe'!$A$2:$B$15,2,FALSE)</f>
        <v>Zubehör</v>
      </c>
      <c r="AA5676" s="19" t="str">
        <f>VLOOKUP(W5676,'Verweis Vertreter'!$A$2:$B$24,2,FALSE)</f>
        <v>Muhsin Yortanli</v>
      </c>
      <c r="AB5676" s="12">
        <f t="shared" si="792"/>
        <v>1</v>
      </c>
      <c r="AC5676" s="12">
        <f t="shared" si="797"/>
        <v>343</v>
      </c>
      <c r="AD5676" s="12">
        <f t="shared" si="798"/>
        <v>350</v>
      </c>
      <c r="AE5676" s="12">
        <f t="shared" si="793"/>
        <v>350</v>
      </c>
      <c r="AF5676" s="12">
        <f t="shared" si="794"/>
        <v>7</v>
      </c>
      <c r="AG5676" s="12">
        <f t="shared" si="795"/>
        <v>7</v>
      </c>
      <c r="AH5676" s="9">
        <f t="shared" si="799"/>
        <v>0.02</v>
      </c>
      <c r="AI5676" s="14">
        <f>VLOOKUP(E5676,'Verweis Faktor'!$A:$B,2,FALSE)</f>
        <v>1</v>
      </c>
      <c r="AJ5676" s="14"/>
      <c r="AK5676" s="14" t="str">
        <f>IF(AL5676="Ja","Versandkosten",VLOOKUP(E5676,'Verweis Belegart'!$A$2:$B$9,2,FALSE))</f>
        <v>Hardware</v>
      </c>
      <c r="AL5676" s="14" t="str">
        <f t="shared" si="800"/>
        <v>Nein</v>
      </c>
      <c r="AM5676" s="14" t="str">
        <f t="shared" si="796"/>
        <v>Positiv</v>
      </c>
    </row>
    <row r="5677" spans="1:39" ht="17.25" customHeight="1" x14ac:dyDescent="0.35">
      <c r="A5677" s="17">
        <v>14574484</v>
      </c>
      <c r="B5677" s="2" t="s">
        <v>2608</v>
      </c>
      <c r="C5677" s="1">
        <v>2025001</v>
      </c>
      <c r="D5677" s="1">
        <v>2001430</v>
      </c>
      <c r="E5677" s="2" t="s">
        <v>34</v>
      </c>
      <c r="F5677" s="2" t="s">
        <v>182</v>
      </c>
      <c r="G5677" s="2" t="s">
        <v>66</v>
      </c>
      <c r="H5677" s="2" t="s">
        <v>258</v>
      </c>
      <c r="I5677" s="2" t="s">
        <v>259</v>
      </c>
      <c r="J5677" s="2" t="s">
        <v>103</v>
      </c>
      <c r="K5677" s="2" t="s">
        <v>494</v>
      </c>
      <c r="L5677" s="2" t="s">
        <v>2546</v>
      </c>
      <c r="M5677" s="2" t="s">
        <v>2547</v>
      </c>
      <c r="N5677" s="2" t="s">
        <v>2548</v>
      </c>
      <c r="O5677" s="3">
        <v>1</v>
      </c>
      <c r="P5677" s="3">
        <v>585</v>
      </c>
      <c r="Q5677" s="3">
        <v>635</v>
      </c>
      <c r="R5677" s="3">
        <v>635</v>
      </c>
      <c r="S5677" s="3">
        <v>50</v>
      </c>
      <c r="T5677" s="3">
        <v>50</v>
      </c>
      <c r="U5677" s="3">
        <v>7.87</v>
      </c>
      <c r="V5677" s="2" t="s">
        <v>145</v>
      </c>
      <c r="W5677" s="2" t="s">
        <v>146</v>
      </c>
      <c r="X5677" s="2" t="s">
        <v>72</v>
      </c>
      <c r="Y5677" s="19" t="str">
        <f>VLOOKUP(G5677,'Verweis Kd-Gruppe'!$A$2:$B$8,2,FALSE)</f>
        <v>EXP</v>
      </c>
      <c r="Z5677" s="19" t="str">
        <f>VLOOKUP(J5677,'Verweis Art-Gruppe'!$A$2:$B$15,2,FALSE)</f>
        <v>Geräte</v>
      </c>
      <c r="AA5677" s="19" t="str">
        <f>VLOOKUP(W5677,'Verweis Vertreter'!$A$2:$B$24,2,FALSE)</f>
        <v>Muhsin Yortanli</v>
      </c>
      <c r="AB5677" s="12">
        <f t="shared" si="792"/>
        <v>1</v>
      </c>
      <c r="AC5677" s="12">
        <f t="shared" si="797"/>
        <v>585</v>
      </c>
      <c r="AD5677" s="12">
        <f t="shared" si="798"/>
        <v>635</v>
      </c>
      <c r="AE5677" s="12">
        <f t="shared" si="793"/>
        <v>635</v>
      </c>
      <c r="AF5677" s="12">
        <f t="shared" si="794"/>
        <v>50</v>
      </c>
      <c r="AG5677" s="12">
        <f t="shared" si="795"/>
        <v>50</v>
      </c>
      <c r="AH5677" s="9">
        <f t="shared" si="799"/>
        <v>7.874015748031496E-2</v>
      </c>
      <c r="AI5677" s="14">
        <f>VLOOKUP(E5677,'Verweis Faktor'!$A:$B,2,FALSE)</f>
        <v>1</v>
      </c>
      <c r="AJ5677" s="14"/>
      <c r="AK5677" s="14" t="str">
        <f>IF(AL5677="Ja","Versandkosten",VLOOKUP(E5677,'Verweis Belegart'!$A$2:$B$9,2,FALSE))</f>
        <v>Hardware</v>
      </c>
      <c r="AL5677" s="14" t="str">
        <f t="shared" si="800"/>
        <v>Nein</v>
      </c>
      <c r="AM5677" s="14" t="str">
        <f t="shared" si="796"/>
        <v>Positiv</v>
      </c>
    </row>
    <row r="5678" spans="1:39" ht="17.25" customHeight="1" x14ac:dyDescent="0.35">
      <c r="A5678" s="17">
        <v>14574484</v>
      </c>
      <c r="B5678" s="2" t="s">
        <v>2608</v>
      </c>
      <c r="C5678" s="1">
        <v>2025001</v>
      </c>
      <c r="D5678" s="1">
        <v>2001430</v>
      </c>
      <c r="E5678" s="2" t="s">
        <v>34</v>
      </c>
      <c r="F5678" s="2" t="s">
        <v>182</v>
      </c>
      <c r="G5678" s="2" t="s">
        <v>66</v>
      </c>
      <c r="H5678" s="2" t="s">
        <v>258</v>
      </c>
      <c r="I5678" s="2" t="s">
        <v>259</v>
      </c>
      <c r="J5678" s="2" t="s">
        <v>103</v>
      </c>
      <c r="K5678" s="2" t="s">
        <v>498</v>
      </c>
      <c r="L5678" s="2" t="s">
        <v>2006</v>
      </c>
      <c r="M5678" s="2" t="s">
        <v>2007</v>
      </c>
      <c r="N5678" s="2" t="s">
        <v>139</v>
      </c>
      <c r="O5678" s="3">
        <v>1</v>
      </c>
      <c r="P5678" s="3">
        <v>695</v>
      </c>
      <c r="Q5678" s="3">
        <v>710</v>
      </c>
      <c r="R5678" s="3">
        <v>710</v>
      </c>
      <c r="S5678" s="3">
        <v>15</v>
      </c>
      <c r="T5678" s="3">
        <v>15</v>
      </c>
      <c r="U5678" s="3">
        <v>2.11</v>
      </c>
      <c r="V5678" s="2" t="s">
        <v>145</v>
      </c>
      <c r="W5678" s="2" t="s">
        <v>146</v>
      </c>
      <c r="X5678" s="2" t="s">
        <v>72</v>
      </c>
      <c r="Y5678" s="19" t="str">
        <f>VLOOKUP(G5678,'Verweis Kd-Gruppe'!$A$2:$B$8,2,FALSE)</f>
        <v>EXP</v>
      </c>
      <c r="Z5678" s="19" t="str">
        <f>VLOOKUP(J5678,'Verweis Art-Gruppe'!$A$2:$B$15,2,FALSE)</f>
        <v>Geräte</v>
      </c>
      <c r="AA5678" s="19" t="str">
        <f>VLOOKUP(W5678,'Verweis Vertreter'!$A$2:$B$24,2,FALSE)</f>
        <v>Muhsin Yortanli</v>
      </c>
      <c r="AB5678" s="12">
        <f t="shared" si="792"/>
        <v>1</v>
      </c>
      <c r="AC5678" s="12">
        <f t="shared" si="797"/>
        <v>695</v>
      </c>
      <c r="AD5678" s="12">
        <f t="shared" si="798"/>
        <v>710</v>
      </c>
      <c r="AE5678" s="12">
        <f t="shared" si="793"/>
        <v>710</v>
      </c>
      <c r="AF5678" s="12">
        <f t="shared" si="794"/>
        <v>15</v>
      </c>
      <c r="AG5678" s="12">
        <f t="shared" si="795"/>
        <v>15</v>
      </c>
      <c r="AH5678" s="9">
        <f t="shared" si="799"/>
        <v>2.1126760563380281E-2</v>
      </c>
      <c r="AI5678" s="14">
        <f>VLOOKUP(E5678,'Verweis Faktor'!$A:$B,2,FALSE)</f>
        <v>1</v>
      </c>
      <c r="AJ5678" s="14"/>
      <c r="AK5678" s="14" t="str">
        <f>IF(AL5678="Ja","Versandkosten",VLOOKUP(E5678,'Verweis Belegart'!$A$2:$B$9,2,FALSE))</f>
        <v>Hardware</v>
      </c>
      <c r="AL5678" s="14" t="str">
        <f t="shared" si="800"/>
        <v>Nein</v>
      </c>
      <c r="AM5678" s="14" t="str">
        <f t="shared" si="796"/>
        <v>Positiv</v>
      </c>
    </row>
    <row r="5679" spans="1:39" ht="17.25" customHeight="1" x14ac:dyDescent="0.35">
      <c r="A5679" s="17">
        <v>14574484</v>
      </c>
      <c r="B5679" s="2" t="s">
        <v>2608</v>
      </c>
      <c r="C5679" s="1">
        <v>2025001</v>
      </c>
      <c r="D5679" s="1">
        <v>2001430</v>
      </c>
      <c r="E5679" s="2" t="s">
        <v>34</v>
      </c>
      <c r="F5679" s="2" t="s">
        <v>182</v>
      </c>
      <c r="G5679" s="2" t="s">
        <v>66</v>
      </c>
      <c r="H5679" s="2" t="s">
        <v>258</v>
      </c>
      <c r="I5679" s="2" t="s">
        <v>259</v>
      </c>
      <c r="J5679" s="2" t="s">
        <v>103</v>
      </c>
      <c r="K5679" s="2" t="s">
        <v>499</v>
      </c>
      <c r="L5679" s="2" t="s">
        <v>1307</v>
      </c>
      <c r="M5679" s="2" t="s">
        <v>1308</v>
      </c>
      <c r="N5679" s="2" t="s">
        <v>274</v>
      </c>
      <c r="O5679" s="3">
        <v>1</v>
      </c>
      <c r="P5679" s="3">
        <v>1082.098</v>
      </c>
      <c r="Q5679" s="3">
        <v>1110</v>
      </c>
      <c r="R5679" s="3">
        <v>1110</v>
      </c>
      <c r="S5679" s="3">
        <v>27.902000000000001</v>
      </c>
      <c r="T5679" s="3">
        <v>27.9</v>
      </c>
      <c r="U5679" s="3">
        <v>2.5099999999999998</v>
      </c>
      <c r="V5679" s="2" t="s">
        <v>145</v>
      </c>
      <c r="W5679" s="2" t="s">
        <v>146</v>
      </c>
      <c r="X5679" s="2" t="s">
        <v>72</v>
      </c>
      <c r="Y5679" s="19" t="str">
        <f>VLOOKUP(G5679,'Verweis Kd-Gruppe'!$A$2:$B$8,2,FALSE)</f>
        <v>EXP</v>
      </c>
      <c r="Z5679" s="19" t="str">
        <f>VLOOKUP(J5679,'Verweis Art-Gruppe'!$A$2:$B$15,2,FALSE)</f>
        <v>Geräte</v>
      </c>
      <c r="AA5679" s="19" t="str">
        <f>VLOOKUP(W5679,'Verweis Vertreter'!$A$2:$B$24,2,FALSE)</f>
        <v>Muhsin Yortanli</v>
      </c>
      <c r="AB5679" s="12">
        <f t="shared" si="792"/>
        <v>1</v>
      </c>
      <c r="AC5679" s="12">
        <f t="shared" si="797"/>
        <v>1082.098</v>
      </c>
      <c r="AD5679" s="12">
        <f t="shared" si="798"/>
        <v>1110</v>
      </c>
      <c r="AE5679" s="12">
        <f t="shared" si="793"/>
        <v>1110</v>
      </c>
      <c r="AF5679" s="12">
        <f t="shared" si="794"/>
        <v>27.902000000000001</v>
      </c>
      <c r="AG5679" s="12">
        <f t="shared" si="795"/>
        <v>27.9</v>
      </c>
      <c r="AH5679" s="9">
        <f t="shared" si="799"/>
        <v>2.5135135135135135E-2</v>
      </c>
      <c r="AI5679" s="14">
        <f>VLOOKUP(E5679,'Verweis Faktor'!$A:$B,2,FALSE)</f>
        <v>1</v>
      </c>
      <c r="AJ5679" s="14"/>
      <c r="AK5679" s="14" t="str">
        <f>IF(AL5679="Ja","Versandkosten",VLOOKUP(E5679,'Verweis Belegart'!$A$2:$B$9,2,FALSE))</f>
        <v>Hardware</v>
      </c>
      <c r="AL5679" s="14" t="str">
        <f t="shared" si="800"/>
        <v>Nein</v>
      </c>
      <c r="AM5679" s="14" t="str">
        <f t="shared" si="796"/>
        <v>Positiv</v>
      </c>
    </row>
    <row r="5680" spans="1:39" ht="17.25" customHeight="1" x14ac:dyDescent="0.35">
      <c r="A5680" s="17">
        <v>14574484</v>
      </c>
      <c r="B5680" s="2" t="s">
        <v>2608</v>
      </c>
      <c r="C5680" s="1">
        <v>2025001</v>
      </c>
      <c r="D5680" s="1">
        <v>2001430</v>
      </c>
      <c r="E5680" s="2" t="s">
        <v>34</v>
      </c>
      <c r="F5680" s="2" t="s">
        <v>182</v>
      </c>
      <c r="G5680" s="2" t="s">
        <v>66</v>
      </c>
      <c r="H5680" s="2" t="s">
        <v>258</v>
      </c>
      <c r="I5680" s="2" t="s">
        <v>259</v>
      </c>
      <c r="J5680" s="2" t="s">
        <v>103</v>
      </c>
      <c r="K5680" s="2" t="s">
        <v>503</v>
      </c>
      <c r="L5680" s="2" t="s">
        <v>1010</v>
      </c>
      <c r="M5680" s="2" t="s">
        <v>1011</v>
      </c>
      <c r="N5680" s="2" t="s">
        <v>286</v>
      </c>
      <c r="O5680" s="3">
        <v>1</v>
      </c>
      <c r="P5680" s="3">
        <v>703.91589999999997</v>
      </c>
      <c r="Q5680" s="3">
        <v>722</v>
      </c>
      <c r="R5680" s="3">
        <v>722</v>
      </c>
      <c r="S5680" s="3">
        <v>18.084099999999999</v>
      </c>
      <c r="T5680" s="3">
        <v>18.079999999999998</v>
      </c>
      <c r="U5680" s="3">
        <v>2.5</v>
      </c>
      <c r="V5680" s="2" t="s">
        <v>145</v>
      </c>
      <c r="W5680" s="2" t="s">
        <v>146</v>
      </c>
      <c r="X5680" s="2" t="s">
        <v>72</v>
      </c>
      <c r="Y5680" s="19" t="str">
        <f>VLOOKUP(G5680,'Verweis Kd-Gruppe'!$A$2:$B$8,2,FALSE)</f>
        <v>EXP</v>
      </c>
      <c r="Z5680" s="19" t="str">
        <f>VLOOKUP(J5680,'Verweis Art-Gruppe'!$A$2:$B$15,2,FALSE)</f>
        <v>Geräte</v>
      </c>
      <c r="AA5680" s="19" t="str">
        <f>VLOOKUP(W5680,'Verweis Vertreter'!$A$2:$B$24,2,FALSE)</f>
        <v>Muhsin Yortanli</v>
      </c>
      <c r="AB5680" s="12">
        <f t="shared" si="792"/>
        <v>1</v>
      </c>
      <c r="AC5680" s="12">
        <f t="shared" si="797"/>
        <v>703.91589999999997</v>
      </c>
      <c r="AD5680" s="12">
        <f t="shared" si="798"/>
        <v>722</v>
      </c>
      <c r="AE5680" s="12">
        <f t="shared" si="793"/>
        <v>722</v>
      </c>
      <c r="AF5680" s="12">
        <f t="shared" si="794"/>
        <v>18.084099999999999</v>
      </c>
      <c r="AG5680" s="12">
        <f t="shared" si="795"/>
        <v>18.079999999999998</v>
      </c>
      <c r="AH5680" s="9">
        <f t="shared" si="799"/>
        <v>2.5041551246537393E-2</v>
      </c>
      <c r="AI5680" s="14">
        <f>VLOOKUP(E5680,'Verweis Faktor'!$A:$B,2,FALSE)</f>
        <v>1</v>
      </c>
      <c r="AJ5680" s="14"/>
      <c r="AK5680" s="14" t="str">
        <f>IF(AL5680="Ja","Versandkosten",VLOOKUP(E5680,'Verweis Belegart'!$A$2:$B$9,2,FALSE))</f>
        <v>Hardware</v>
      </c>
      <c r="AL5680" s="14" t="str">
        <f t="shared" si="800"/>
        <v>Nein</v>
      </c>
      <c r="AM5680" s="14" t="str">
        <f t="shared" si="796"/>
        <v>Positiv</v>
      </c>
    </row>
    <row r="5681" spans="1:39" ht="17.25" customHeight="1" x14ac:dyDescent="0.35">
      <c r="A5681" s="17">
        <v>14574484</v>
      </c>
      <c r="B5681" s="2" t="s">
        <v>2608</v>
      </c>
      <c r="C5681" s="1">
        <v>2025001</v>
      </c>
      <c r="D5681" s="1">
        <v>2001430</v>
      </c>
      <c r="E5681" s="2" t="s">
        <v>34</v>
      </c>
      <c r="F5681" s="2" t="s">
        <v>182</v>
      </c>
      <c r="G5681" s="2" t="s">
        <v>66</v>
      </c>
      <c r="H5681" s="2" t="s">
        <v>258</v>
      </c>
      <c r="I5681" s="2" t="s">
        <v>259</v>
      </c>
      <c r="J5681" s="2" t="s">
        <v>103</v>
      </c>
      <c r="K5681" s="2" t="s">
        <v>507</v>
      </c>
      <c r="L5681" s="2" t="s">
        <v>305</v>
      </c>
      <c r="M5681" s="2" t="s">
        <v>306</v>
      </c>
      <c r="N5681" s="2" t="s">
        <v>283</v>
      </c>
      <c r="O5681" s="3">
        <v>1</v>
      </c>
      <c r="P5681" s="3">
        <v>491.02229999999997</v>
      </c>
      <c r="Q5681" s="3">
        <v>512</v>
      </c>
      <c r="R5681" s="3">
        <v>512</v>
      </c>
      <c r="S5681" s="3">
        <v>20.977699999999999</v>
      </c>
      <c r="T5681" s="3">
        <v>20.98</v>
      </c>
      <c r="U5681" s="3">
        <v>4.09</v>
      </c>
      <c r="V5681" s="2" t="s">
        <v>145</v>
      </c>
      <c r="W5681" s="2" t="s">
        <v>146</v>
      </c>
      <c r="X5681" s="2" t="s">
        <v>72</v>
      </c>
      <c r="Y5681" s="19" t="str">
        <f>VLOOKUP(G5681,'Verweis Kd-Gruppe'!$A$2:$B$8,2,FALSE)</f>
        <v>EXP</v>
      </c>
      <c r="Z5681" s="19" t="str">
        <f>VLOOKUP(J5681,'Verweis Art-Gruppe'!$A$2:$B$15,2,FALSE)</f>
        <v>Geräte</v>
      </c>
      <c r="AA5681" s="19" t="str">
        <f>VLOOKUP(W5681,'Verweis Vertreter'!$A$2:$B$24,2,FALSE)</f>
        <v>Muhsin Yortanli</v>
      </c>
      <c r="AB5681" s="12">
        <f t="shared" si="792"/>
        <v>1</v>
      </c>
      <c r="AC5681" s="12">
        <f t="shared" si="797"/>
        <v>491.02229999999997</v>
      </c>
      <c r="AD5681" s="12">
        <f t="shared" si="798"/>
        <v>512</v>
      </c>
      <c r="AE5681" s="12">
        <f t="shared" si="793"/>
        <v>512</v>
      </c>
      <c r="AF5681" s="12">
        <f t="shared" si="794"/>
        <v>20.977699999999999</v>
      </c>
      <c r="AG5681" s="12">
        <f t="shared" si="795"/>
        <v>20.98</v>
      </c>
      <c r="AH5681" s="9">
        <f t="shared" si="799"/>
        <v>4.0976562500000001E-2</v>
      </c>
      <c r="AI5681" s="14">
        <f>VLOOKUP(E5681,'Verweis Faktor'!$A:$B,2,FALSE)</f>
        <v>1</v>
      </c>
      <c r="AJ5681" s="14"/>
      <c r="AK5681" s="14" t="str">
        <f>IF(AL5681="Ja","Versandkosten",VLOOKUP(E5681,'Verweis Belegart'!$A$2:$B$9,2,FALSE))</f>
        <v>Hardware</v>
      </c>
      <c r="AL5681" s="14" t="str">
        <f t="shared" si="800"/>
        <v>Nein</v>
      </c>
      <c r="AM5681" s="14" t="str">
        <f t="shared" si="796"/>
        <v>Positiv</v>
      </c>
    </row>
    <row r="5682" spans="1:39" ht="17.25" customHeight="1" x14ac:dyDescent="0.35">
      <c r="A5682" s="17">
        <v>14574484</v>
      </c>
      <c r="B5682" s="2" t="s">
        <v>2608</v>
      </c>
      <c r="C5682" s="1">
        <v>2025001</v>
      </c>
      <c r="D5682" s="1">
        <v>2001430</v>
      </c>
      <c r="E5682" s="2" t="s">
        <v>34</v>
      </c>
      <c r="F5682" s="2" t="s">
        <v>182</v>
      </c>
      <c r="G5682" s="2" t="s">
        <v>66</v>
      </c>
      <c r="H5682" s="2" t="s">
        <v>258</v>
      </c>
      <c r="I5682" s="2" t="s">
        <v>259</v>
      </c>
      <c r="J5682" s="2" t="s">
        <v>103</v>
      </c>
      <c r="K5682" s="2" t="s">
        <v>511</v>
      </c>
      <c r="L5682" s="2" t="s">
        <v>305</v>
      </c>
      <c r="M5682" s="2" t="s">
        <v>306</v>
      </c>
      <c r="N5682" s="2" t="s">
        <v>283</v>
      </c>
      <c r="O5682" s="3">
        <v>1</v>
      </c>
      <c r="P5682" s="3">
        <v>491.02229999999997</v>
      </c>
      <c r="Q5682" s="3">
        <v>512</v>
      </c>
      <c r="R5682" s="3">
        <v>512</v>
      </c>
      <c r="S5682" s="3">
        <v>20.977699999999999</v>
      </c>
      <c r="T5682" s="3">
        <v>20.98</v>
      </c>
      <c r="U5682" s="3">
        <v>4.09</v>
      </c>
      <c r="V5682" s="2" t="s">
        <v>145</v>
      </c>
      <c r="W5682" s="2" t="s">
        <v>146</v>
      </c>
      <c r="X5682" s="2" t="s">
        <v>72</v>
      </c>
      <c r="Y5682" s="19" t="str">
        <f>VLOOKUP(G5682,'Verweis Kd-Gruppe'!$A$2:$B$8,2,FALSE)</f>
        <v>EXP</v>
      </c>
      <c r="Z5682" s="19" t="str">
        <f>VLOOKUP(J5682,'Verweis Art-Gruppe'!$A$2:$B$15,2,FALSE)</f>
        <v>Geräte</v>
      </c>
      <c r="AA5682" s="19" t="str">
        <f>VLOOKUP(W5682,'Verweis Vertreter'!$A$2:$B$24,2,FALSE)</f>
        <v>Muhsin Yortanli</v>
      </c>
      <c r="AB5682" s="12">
        <f t="shared" si="792"/>
        <v>1</v>
      </c>
      <c r="AC5682" s="12">
        <f t="shared" si="797"/>
        <v>491.02229999999997</v>
      </c>
      <c r="AD5682" s="12">
        <f t="shared" si="798"/>
        <v>512</v>
      </c>
      <c r="AE5682" s="12">
        <f t="shared" si="793"/>
        <v>512</v>
      </c>
      <c r="AF5682" s="12">
        <f t="shared" si="794"/>
        <v>20.977699999999999</v>
      </c>
      <c r="AG5682" s="12">
        <f t="shared" si="795"/>
        <v>20.98</v>
      </c>
      <c r="AH5682" s="9">
        <f t="shared" si="799"/>
        <v>4.0976562500000001E-2</v>
      </c>
      <c r="AI5682" s="14">
        <f>VLOOKUP(E5682,'Verweis Faktor'!$A:$B,2,FALSE)</f>
        <v>1</v>
      </c>
      <c r="AJ5682" s="14"/>
      <c r="AK5682" s="14" t="str">
        <f>IF(AL5682="Ja","Versandkosten",VLOOKUP(E5682,'Verweis Belegart'!$A$2:$B$9,2,FALSE))</f>
        <v>Hardware</v>
      </c>
      <c r="AL5682" s="14" t="str">
        <f t="shared" si="800"/>
        <v>Nein</v>
      </c>
      <c r="AM5682" s="14" t="str">
        <f t="shared" si="796"/>
        <v>Positiv</v>
      </c>
    </row>
    <row r="5683" spans="1:39" ht="17.25" customHeight="1" x14ac:dyDescent="0.35">
      <c r="A5683" s="17">
        <v>14574484</v>
      </c>
      <c r="B5683" s="2" t="s">
        <v>2608</v>
      </c>
      <c r="C5683" s="1">
        <v>2025001</v>
      </c>
      <c r="D5683" s="1">
        <v>2001430</v>
      </c>
      <c r="E5683" s="2" t="s">
        <v>34</v>
      </c>
      <c r="F5683" s="2" t="s">
        <v>182</v>
      </c>
      <c r="G5683" s="2" t="s">
        <v>66</v>
      </c>
      <c r="H5683" s="2" t="s">
        <v>258</v>
      </c>
      <c r="I5683" s="2" t="s">
        <v>259</v>
      </c>
      <c r="J5683" s="2" t="s">
        <v>103</v>
      </c>
      <c r="K5683" s="2" t="s">
        <v>512</v>
      </c>
      <c r="L5683" s="2" t="s">
        <v>1725</v>
      </c>
      <c r="M5683" s="2" t="s">
        <v>1726</v>
      </c>
      <c r="N5683" s="2" t="s">
        <v>139</v>
      </c>
      <c r="O5683" s="3">
        <v>3</v>
      </c>
      <c r="P5683" s="3">
        <v>699.95960000000002</v>
      </c>
      <c r="Q5683" s="3">
        <v>710</v>
      </c>
      <c r="R5683" s="3">
        <v>2130</v>
      </c>
      <c r="S5683" s="3">
        <v>10.0404</v>
      </c>
      <c r="T5683" s="3">
        <v>30.12</v>
      </c>
      <c r="U5683" s="3">
        <v>1.41</v>
      </c>
      <c r="V5683" s="2" t="s">
        <v>145</v>
      </c>
      <c r="W5683" s="2" t="s">
        <v>146</v>
      </c>
      <c r="X5683" s="2" t="s">
        <v>72</v>
      </c>
      <c r="Y5683" s="19" t="str">
        <f>VLOOKUP(G5683,'Verweis Kd-Gruppe'!$A$2:$B$8,2,FALSE)</f>
        <v>EXP</v>
      </c>
      <c r="Z5683" s="19" t="str">
        <f>VLOOKUP(J5683,'Verweis Art-Gruppe'!$A$2:$B$15,2,FALSE)</f>
        <v>Geräte</v>
      </c>
      <c r="AA5683" s="19" t="str">
        <f>VLOOKUP(W5683,'Verweis Vertreter'!$A$2:$B$24,2,FALSE)</f>
        <v>Muhsin Yortanli</v>
      </c>
      <c r="AB5683" s="12">
        <f t="shared" si="792"/>
        <v>3</v>
      </c>
      <c r="AC5683" s="12">
        <f t="shared" si="797"/>
        <v>699.95960000000002</v>
      </c>
      <c r="AD5683" s="12">
        <f t="shared" si="798"/>
        <v>710</v>
      </c>
      <c r="AE5683" s="12">
        <f t="shared" si="793"/>
        <v>2130</v>
      </c>
      <c r="AF5683" s="12">
        <f t="shared" si="794"/>
        <v>10.0404</v>
      </c>
      <c r="AG5683" s="12">
        <f t="shared" si="795"/>
        <v>30.12</v>
      </c>
      <c r="AH5683" s="9">
        <f t="shared" si="799"/>
        <v>1.4140845070422535E-2</v>
      </c>
      <c r="AI5683" s="14">
        <f>VLOOKUP(E5683,'Verweis Faktor'!$A:$B,2,FALSE)</f>
        <v>1</v>
      </c>
      <c r="AJ5683" s="14"/>
      <c r="AK5683" s="14" t="str">
        <f>IF(AL5683="Ja","Versandkosten",VLOOKUP(E5683,'Verweis Belegart'!$A$2:$B$9,2,FALSE))</f>
        <v>Hardware</v>
      </c>
      <c r="AL5683" s="14" t="str">
        <f t="shared" si="800"/>
        <v>Nein</v>
      </c>
      <c r="AM5683" s="14" t="str">
        <f t="shared" si="796"/>
        <v>Positiv</v>
      </c>
    </row>
    <row r="5684" spans="1:39" ht="17.25" customHeight="1" x14ac:dyDescent="0.35">
      <c r="A5684" s="17">
        <v>14574484</v>
      </c>
      <c r="B5684" s="2" t="s">
        <v>2608</v>
      </c>
      <c r="C5684" s="1">
        <v>2025001</v>
      </c>
      <c r="D5684" s="1">
        <v>2001430</v>
      </c>
      <c r="E5684" s="2" t="s">
        <v>34</v>
      </c>
      <c r="F5684" s="2" t="s">
        <v>182</v>
      </c>
      <c r="G5684" s="2" t="s">
        <v>66</v>
      </c>
      <c r="H5684" s="2" t="s">
        <v>258</v>
      </c>
      <c r="I5684" s="2" t="s">
        <v>259</v>
      </c>
      <c r="J5684" s="2" t="s">
        <v>103</v>
      </c>
      <c r="K5684" s="2" t="s">
        <v>516</v>
      </c>
      <c r="L5684" s="2" t="s">
        <v>1200</v>
      </c>
      <c r="M5684" s="2" t="s">
        <v>1201</v>
      </c>
      <c r="N5684" s="2" t="s">
        <v>262</v>
      </c>
      <c r="O5684" s="3">
        <v>1</v>
      </c>
      <c r="P5684" s="3">
        <v>990.39639999999997</v>
      </c>
      <c r="Q5684" s="3">
        <v>1015</v>
      </c>
      <c r="R5684" s="3">
        <v>1015</v>
      </c>
      <c r="S5684" s="3">
        <v>24.6036</v>
      </c>
      <c r="T5684" s="3">
        <v>24.6</v>
      </c>
      <c r="U5684" s="3">
        <v>2.42</v>
      </c>
      <c r="V5684" s="2" t="s">
        <v>145</v>
      </c>
      <c r="W5684" s="2" t="s">
        <v>146</v>
      </c>
      <c r="X5684" s="2" t="s">
        <v>72</v>
      </c>
      <c r="Y5684" s="19" t="str">
        <f>VLOOKUP(G5684,'Verweis Kd-Gruppe'!$A$2:$B$8,2,FALSE)</f>
        <v>EXP</v>
      </c>
      <c r="Z5684" s="19" t="str">
        <f>VLOOKUP(J5684,'Verweis Art-Gruppe'!$A$2:$B$15,2,FALSE)</f>
        <v>Geräte</v>
      </c>
      <c r="AA5684" s="19" t="str">
        <f>VLOOKUP(W5684,'Verweis Vertreter'!$A$2:$B$24,2,FALSE)</f>
        <v>Muhsin Yortanli</v>
      </c>
      <c r="AB5684" s="12">
        <f t="shared" si="792"/>
        <v>1</v>
      </c>
      <c r="AC5684" s="12">
        <f t="shared" si="797"/>
        <v>990.39639999999997</v>
      </c>
      <c r="AD5684" s="12">
        <f t="shared" si="798"/>
        <v>1015</v>
      </c>
      <c r="AE5684" s="12">
        <f t="shared" si="793"/>
        <v>1015</v>
      </c>
      <c r="AF5684" s="12">
        <f t="shared" si="794"/>
        <v>24.6036</v>
      </c>
      <c r="AG5684" s="12">
        <f t="shared" si="795"/>
        <v>24.6</v>
      </c>
      <c r="AH5684" s="9">
        <f t="shared" si="799"/>
        <v>2.4236453201970445E-2</v>
      </c>
      <c r="AI5684" s="14">
        <f>VLOOKUP(E5684,'Verweis Faktor'!$A:$B,2,FALSE)</f>
        <v>1</v>
      </c>
      <c r="AJ5684" s="14"/>
      <c r="AK5684" s="14" t="str">
        <f>IF(AL5684="Ja","Versandkosten",VLOOKUP(E5684,'Verweis Belegart'!$A$2:$B$9,2,FALSE))</f>
        <v>Hardware</v>
      </c>
      <c r="AL5684" s="14" t="str">
        <f t="shared" si="800"/>
        <v>Nein</v>
      </c>
      <c r="AM5684" s="14" t="str">
        <f t="shared" si="796"/>
        <v>Positiv</v>
      </c>
    </row>
    <row r="5685" spans="1:39" ht="17.25" customHeight="1" x14ac:dyDescent="0.35">
      <c r="A5685" s="17">
        <v>14574484</v>
      </c>
      <c r="B5685" s="2" t="s">
        <v>2608</v>
      </c>
      <c r="C5685" s="1">
        <v>2025001</v>
      </c>
      <c r="D5685" s="1">
        <v>2001430</v>
      </c>
      <c r="E5685" s="2" t="s">
        <v>34</v>
      </c>
      <c r="F5685" s="2" t="s">
        <v>182</v>
      </c>
      <c r="G5685" s="2" t="s">
        <v>66</v>
      </c>
      <c r="H5685" s="2" t="s">
        <v>258</v>
      </c>
      <c r="I5685" s="2" t="s">
        <v>259</v>
      </c>
      <c r="J5685" s="2" t="s">
        <v>103</v>
      </c>
      <c r="K5685" s="2" t="s">
        <v>517</v>
      </c>
      <c r="L5685" s="2" t="s">
        <v>1200</v>
      </c>
      <c r="M5685" s="2" t="s">
        <v>1201</v>
      </c>
      <c r="N5685" s="2" t="s">
        <v>262</v>
      </c>
      <c r="O5685" s="3">
        <v>2</v>
      </c>
      <c r="P5685" s="3">
        <v>990.39639999999997</v>
      </c>
      <c r="Q5685" s="3">
        <v>1015</v>
      </c>
      <c r="R5685" s="3">
        <v>2030</v>
      </c>
      <c r="S5685" s="3">
        <v>24.6036</v>
      </c>
      <c r="T5685" s="3">
        <v>49.21</v>
      </c>
      <c r="U5685" s="3">
        <v>2.42</v>
      </c>
      <c r="V5685" s="2" t="s">
        <v>145</v>
      </c>
      <c r="W5685" s="2" t="s">
        <v>146</v>
      </c>
      <c r="X5685" s="2" t="s">
        <v>72</v>
      </c>
      <c r="Y5685" s="19" t="str">
        <f>VLOOKUP(G5685,'Verweis Kd-Gruppe'!$A$2:$B$8,2,FALSE)</f>
        <v>EXP</v>
      </c>
      <c r="Z5685" s="19" t="str">
        <f>VLOOKUP(J5685,'Verweis Art-Gruppe'!$A$2:$B$15,2,FALSE)</f>
        <v>Geräte</v>
      </c>
      <c r="AA5685" s="19" t="str">
        <f>VLOOKUP(W5685,'Verweis Vertreter'!$A$2:$B$24,2,FALSE)</f>
        <v>Muhsin Yortanli</v>
      </c>
      <c r="AB5685" s="12">
        <f t="shared" si="792"/>
        <v>2</v>
      </c>
      <c r="AC5685" s="12">
        <f t="shared" si="797"/>
        <v>990.39639999999997</v>
      </c>
      <c r="AD5685" s="12">
        <f t="shared" si="798"/>
        <v>1015</v>
      </c>
      <c r="AE5685" s="12">
        <f t="shared" si="793"/>
        <v>2030</v>
      </c>
      <c r="AF5685" s="12">
        <f t="shared" si="794"/>
        <v>24.6036</v>
      </c>
      <c r="AG5685" s="12">
        <f t="shared" si="795"/>
        <v>49.21</v>
      </c>
      <c r="AH5685" s="9">
        <f t="shared" si="799"/>
        <v>2.4241379310344827E-2</v>
      </c>
      <c r="AI5685" s="14">
        <f>VLOOKUP(E5685,'Verweis Faktor'!$A:$B,2,FALSE)</f>
        <v>1</v>
      </c>
      <c r="AJ5685" s="14"/>
      <c r="AK5685" s="14" t="str">
        <f>IF(AL5685="Ja","Versandkosten",VLOOKUP(E5685,'Verweis Belegart'!$A$2:$B$9,2,FALSE))</f>
        <v>Hardware</v>
      </c>
      <c r="AL5685" s="14" t="str">
        <f t="shared" si="800"/>
        <v>Nein</v>
      </c>
      <c r="AM5685" s="14" t="str">
        <f t="shared" si="796"/>
        <v>Positiv</v>
      </c>
    </row>
    <row r="5686" spans="1:39" ht="17.25" customHeight="1" x14ac:dyDescent="0.35">
      <c r="A5686" s="17">
        <v>14574484</v>
      </c>
      <c r="B5686" s="2" t="s">
        <v>2608</v>
      </c>
      <c r="C5686" s="1">
        <v>2025001</v>
      </c>
      <c r="D5686" s="1">
        <v>2001430</v>
      </c>
      <c r="E5686" s="2" t="s">
        <v>34</v>
      </c>
      <c r="F5686" s="2" t="s">
        <v>182</v>
      </c>
      <c r="G5686" s="2" t="s">
        <v>66</v>
      </c>
      <c r="H5686" s="2" t="s">
        <v>258</v>
      </c>
      <c r="I5686" s="2" t="s">
        <v>259</v>
      </c>
      <c r="J5686" s="2" t="s">
        <v>103</v>
      </c>
      <c r="K5686" s="2" t="s">
        <v>518</v>
      </c>
      <c r="L5686" s="2" t="s">
        <v>1395</v>
      </c>
      <c r="M5686" s="2" t="s">
        <v>1396</v>
      </c>
      <c r="N5686" s="2" t="s">
        <v>618</v>
      </c>
      <c r="O5686" s="3">
        <v>1</v>
      </c>
      <c r="P5686" s="3">
        <v>485</v>
      </c>
      <c r="Q5686" s="3">
        <v>500</v>
      </c>
      <c r="R5686" s="3">
        <v>500</v>
      </c>
      <c r="S5686" s="3">
        <v>15</v>
      </c>
      <c r="T5686" s="3">
        <v>15</v>
      </c>
      <c r="U5686" s="3">
        <v>3</v>
      </c>
      <c r="V5686" s="2" t="s">
        <v>145</v>
      </c>
      <c r="W5686" s="2" t="s">
        <v>146</v>
      </c>
      <c r="X5686" s="2" t="s">
        <v>72</v>
      </c>
      <c r="Y5686" s="19" t="str">
        <f>VLOOKUP(G5686,'Verweis Kd-Gruppe'!$A$2:$B$8,2,FALSE)</f>
        <v>EXP</v>
      </c>
      <c r="Z5686" s="19" t="str">
        <f>VLOOKUP(J5686,'Verweis Art-Gruppe'!$A$2:$B$15,2,FALSE)</f>
        <v>Geräte</v>
      </c>
      <c r="AA5686" s="19" t="str">
        <f>VLOOKUP(W5686,'Verweis Vertreter'!$A$2:$B$24,2,FALSE)</f>
        <v>Muhsin Yortanli</v>
      </c>
      <c r="AB5686" s="12">
        <f t="shared" si="792"/>
        <v>1</v>
      </c>
      <c r="AC5686" s="12">
        <f t="shared" si="797"/>
        <v>485</v>
      </c>
      <c r="AD5686" s="12">
        <f t="shared" si="798"/>
        <v>500</v>
      </c>
      <c r="AE5686" s="12">
        <f t="shared" si="793"/>
        <v>500</v>
      </c>
      <c r="AF5686" s="12">
        <f t="shared" si="794"/>
        <v>15</v>
      </c>
      <c r="AG5686" s="12">
        <f t="shared" si="795"/>
        <v>15</v>
      </c>
      <c r="AH5686" s="9">
        <f t="shared" si="799"/>
        <v>0.03</v>
      </c>
      <c r="AI5686" s="14">
        <f>VLOOKUP(E5686,'Verweis Faktor'!$A:$B,2,FALSE)</f>
        <v>1</v>
      </c>
      <c r="AJ5686" s="14"/>
      <c r="AK5686" s="14" t="str">
        <f>IF(AL5686="Ja","Versandkosten",VLOOKUP(E5686,'Verweis Belegart'!$A$2:$B$9,2,FALSE))</f>
        <v>Hardware</v>
      </c>
      <c r="AL5686" s="14" t="str">
        <f t="shared" si="800"/>
        <v>Nein</v>
      </c>
      <c r="AM5686" s="14" t="str">
        <f t="shared" si="796"/>
        <v>Positiv</v>
      </c>
    </row>
    <row r="5687" spans="1:39" ht="17.25" customHeight="1" x14ac:dyDescent="0.35">
      <c r="A5687" s="17">
        <v>14574484</v>
      </c>
      <c r="B5687" s="2" t="s">
        <v>2608</v>
      </c>
      <c r="C5687" s="1">
        <v>2025001</v>
      </c>
      <c r="D5687" s="1">
        <v>2001430</v>
      </c>
      <c r="E5687" s="2" t="s">
        <v>34</v>
      </c>
      <c r="F5687" s="2" t="s">
        <v>182</v>
      </c>
      <c r="G5687" s="2" t="s">
        <v>66</v>
      </c>
      <c r="H5687" s="2" t="s">
        <v>258</v>
      </c>
      <c r="I5687" s="2" t="s">
        <v>259</v>
      </c>
      <c r="J5687" s="2" t="s">
        <v>103</v>
      </c>
      <c r="K5687" s="2" t="s">
        <v>519</v>
      </c>
      <c r="L5687" s="2" t="s">
        <v>2671</v>
      </c>
      <c r="M5687" s="2" t="s">
        <v>2672</v>
      </c>
      <c r="N5687" s="2" t="s">
        <v>2673</v>
      </c>
      <c r="O5687" s="3">
        <v>1</v>
      </c>
      <c r="P5687" s="3">
        <v>537</v>
      </c>
      <c r="Q5687" s="3">
        <v>580</v>
      </c>
      <c r="R5687" s="3">
        <v>580</v>
      </c>
      <c r="S5687" s="3">
        <v>43</v>
      </c>
      <c r="T5687" s="3">
        <v>43</v>
      </c>
      <c r="U5687" s="3">
        <v>7.41</v>
      </c>
      <c r="V5687" s="2" t="s">
        <v>145</v>
      </c>
      <c r="W5687" s="2" t="s">
        <v>146</v>
      </c>
      <c r="X5687" s="2" t="s">
        <v>72</v>
      </c>
      <c r="Y5687" s="19" t="str">
        <f>VLOOKUP(G5687,'Verweis Kd-Gruppe'!$A$2:$B$8,2,FALSE)</f>
        <v>EXP</v>
      </c>
      <c r="Z5687" s="19" t="str">
        <f>VLOOKUP(J5687,'Verweis Art-Gruppe'!$A$2:$B$15,2,FALSE)</f>
        <v>Geräte</v>
      </c>
      <c r="AA5687" s="19" t="str">
        <f>VLOOKUP(W5687,'Verweis Vertreter'!$A$2:$B$24,2,FALSE)</f>
        <v>Muhsin Yortanli</v>
      </c>
      <c r="AB5687" s="12">
        <f t="shared" si="792"/>
        <v>1</v>
      </c>
      <c r="AC5687" s="12">
        <f t="shared" si="797"/>
        <v>537</v>
      </c>
      <c r="AD5687" s="12">
        <f t="shared" si="798"/>
        <v>580</v>
      </c>
      <c r="AE5687" s="12">
        <f t="shared" si="793"/>
        <v>580</v>
      </c>
      <c r="AF5687" s="12">
        <f t="shared" si="794"/>
        <v>43</v>
      </c>
      <c r="AG5687" s="12">
        <f t="shared" si="795"/>
        <v>43</v>
      </c>
      <c r="AH5687" s="9">
        <f t="shared" si="799"/>
        <v>7.4137931034482754E-2</v>
      </c>
      <c r="AI5687" s="14">
        <f>VLOOKUP(E5687,'Verweis Faktor'!$A:$B,2,FALSE)</f>
        <v>1</v>
      </c>
      <c r="AJ5687" s="14"/>
      <c r="AK5687" s="14" t="str">
        <f>IF(AL5687="Ja","Versandkosten",VLOOKUP(E5687,'Verweis Belegart'!$A$2:$B$9,2,FALSE))</f>
        <v>Hardware</v>
      </c>
      <c r="AL5687" s="14" t="str">
        <f t="shared" si="800"/>
        <v>Nein</v>
      </c>
      <c r="AM5687" s="14" t="str">
        <f t="shared" si="796"/>
        <v>Positiv</v>
      </c>
    </row>
    <row r="5688" spans="1:39" ht="17.25" customHeight="1" x14ac:dyDescent="0.35">
      <c r="A5688" s="17">
        <v>14575357</v>
      </c>
      <c r="B5688" s="2" t="s">
        <v>2608</v>
      </c>
      <c r="C5688" s="1">
        <v>2025001</v>
      </c>
      <c r="D5688" s="1">
        <v>2001431</v>
      </c>
      <c r="E5688" s="2" t="s">
        <v>34</v>
      </c>
      <c r="F5688" s="2" t="s">
        <v>142</v>
      </c>
      <c r="G5688" s="2" t="s">
        <v>66</v>
      </c>
      <c r="H5688" s="2" t="s">
        <v>375</v>
      </c>
      <c r="I5688" s="2" t="s">
        <v>376</v>
      </c>
      <c r="J5688" s="2" t="s">
        <v>103</v>
      </c>
      <c r="K5688" s="2" t="s">
        <v>28</v>
      </c>
      <c r="L5688" s="2" t="s">
        <v>893</v>
      </c>
      <c r="M5688" s="2" t="s">
        <v>894</v>
      </c>
      <c r="N5688" s="2" t="s">
        <v>895</v>
      </c>
      <c r="O5688" s="3">
        <v>15</v>
      </c>
      <c r="P5688" s="3">
        <v>445</v>
      </c>
      <c r="Q5688" s="3">
        <v>464</v>
      </c>
      <c r="R5688" s="3">
        <v>6960</v>
      </c>
      <c r="S5688" s="3">
        <v>19</v>
      </c>
      <c r="T5688" s="3">
        <v>285</v>
      </c>
      <c r="U5688" s="3">
        <v>4.09</v>
      </c>
      <c r="V5688" s="2" t="s">
        <v>145</v>
      </c>
      <c r="W5688" s="2" t="s">
        <v>146</v>
      </c>
      <c r="X5688" s="2" t="s">
        <v>44</v>
      </c>
      <c r="Y5688" s="19" t="str">
        <f>VLOOKUP(G5688,'Verweis Kd-Gruppe'!$A$2:$B$8,2,FALSE)</f>
        <v>EXP</v>
      </c>
      <c r="Z5688" s="19" t="str">
        <f>VLOOKUP(J5688,'Verweis Art-Gruppe'!$A$2:$B$15,2,FALSE)</f>
        <v>Geräte</v>
      </c>
      <c r="AA5688" s="19" t="str">
        <f>VLOOKUP(W5688,'Verweis Vertreter'!$A$2:$B$24,2,FALSE)</f>
        <v>Muhsin Yortanli</v>
      </c>
      <c r="AB5688" s="12">
        <f t="shared" si="792"/>
        <v>15</v>
      </c>
      <c r="AC5688" s="12">
        <f t="shared" si="797"/>
        <v>445</v>
      </c>
      <c r="AD5688" s="12">
        <f t="shared" si="798"/>
        <v>464</v>
      </c>
      <c r="AE5688" s="12">
        <f t="shared" si="793"/>
        <v>6960</v>
      </c>
      <c r="AF5688" s="12">
        <f t="shared" si="794"/>
        <v>19</v>
      </c>
      <c r="AG5688" s="12">
        <f t="shared" si="795"/>
        <v>285</v>
      </c>
      <c r="AH5688" s="9">
        <f t="shared" si="799"/>
        <v>4.0948275862068964E-2</v>
      </c>
      <c r="AI5688" s="14">
        <f>VLOOKUP(E5688,'Verweis Faktor'!$A:$B,2,FALSE)</f>
        <v>1</v>
      </c>
      <c r="AJ5688" s="14"/>
      <c r="AK5688" s="14" t="str">
        <f>IF(AL5688="Ja","Versandkosten",VLOOKUP(E5688,'Verweis Belegart'!$A$2:$B$9,2,FALSE))</f>
        <v>Hardware</v>
      </c>
      <c r="AL5688" s="14" t="str">
        <f t="shared" si="800"/>
        <v>Nein</v>
      </c>
      <c r="AM5688" s="14" t="str">
        <f t="shared" si="796"/>
        <v>Positiv</v>
      </c>
    </row>
    <row r="5689" spans="1:39" ht="17.25" customHeight="1" x14ac:dyDescent="0.35">
      <c r="A5689" s="17">
        <v>14575163</v>
      </c>
      <c r="B5689" s="2" t="s">
        <v>2608</v>
      </c>
      <c r="C5689" s="1">
        <v>2025001</v>
      </c>
      <c r="D5689" s="1">
        <v>2001432</v>
      </c>
      <c r="E5689" s="2" t="s">
        <v>34</v>
      </c>
      <c r="F5689" s="2" t="s">
        <v>142</v>
      </c>
      <c r="G5689" s="2" t="s">
        <v>66</v>
      </c>
      <c r="H5689" s="2" t="s">
        <v>1697</v>
      </c>
      <c r="I5689" s="2" t="s">
        <v>2783</v>
      </c>
      <c r="J5689" s="2" t="s">
        <v>103</v>
      </c>
      <c r="K5689" s="2" t="s">
        <v>28</v>
      </c>
      <c r="L5689" s="2" t="s">
        <v>387</v>
      </c>
      <c r="M5689" s="2" t="s">
        <v>388</v>
      </c>
      <c r="N5689" s="2" t="s">
        <v>292</v>
      </c>
      <c r="O5689" s="3">
        <v>12</v>
      </c>
      <c r="P5689" s="3">
        <v>890.63509999999997</v>
      </c>
      <c r="Q5689" s="3">
        <v>909</v>
      </c>
      <c r="R5689" s="3">
        <v>10908</v>
      </c>
      <c r="S5689" s="3">
        <v>18.364899999999999</v>
      </c>
      <c r="T5689" s="3">
        <v>220.38</v>
      </c>
      <c r="U5689" s="3">
        <v>2.02</v>
      </c>
      <c r="V5689" s="2" t="s">
        <v>145</v>
      </c>
      <c r="W5689" s="2" t="s">
        <v>146</v>
      </c>
      <c r="X5689" s="2" t="s">
        <v>125</v>
      </c>
      <c r="Y5689" s="19" t="str">
        <f>VLOOKUP(G5689,'Verweis Kd-Gruppe'!$A$2:$B$8,2,FALSE)</f>
        <v>EXP</v>
      </c>
      <c r="Z5689" s="19" t="str">
        <f>VLOOKUP(J5689,'Verweis Art-Gruppe'!$A$2:$B$15,2,FALSE)</f>
        <v>Geräte</v>
      </c>
      <c r="AA5689" s="19" t="str">
        <f>VLOOKUP(W5689,'Verweis Vertreter'!$A$2:$B$24,2,FALSE)</f>
        <v>Muhsin Yortanli</v>
      </c>
      <c r="AB5689" s="12">
        <f t="shared" si="792"/>
        <v>12</v>
      </c>
      <c r="AC5689" s="12">
        <f t="shared" si="797"/>
        <v>890.63509999999997</v>
      </c>
      <c r="AD5689" s="12">
        <f t="shared" si="798"/>
        <v>909</v>
      </c>
      <c r="AE5689" s="12">
        <f t="shared" si="793"/>
        <v>10908</v>
      </c>
      <c r="AF5689" s="12">
        <f t="shared" si="794"/>
        <v>18.364899999999999</v>
      </c>
      <c r="AG5689" s="12">
        <f t="shared" si="795"/>
        <v>220.38</v>
      </c>
      <c r="AH5689" s="9">
        <f t="shared" si="799"/>
        <v>2.0203520352035202E-2</v>
      </c>
      <c r="AI5689" s="14">
        <f>VLOOKUP(E5689,'Verweis Faktor'!$A:$B,2,FALSE)</f>
        <v>1</v>
      </c>
      <c r="AJ5689" s="14"/>
      <c r="AK5689" s="14" t="str">
        <f>IF(AL5689="Ja","Versandkosten",VLOOKUP(E5689,'Verweis Belegart'!$A$2:$B$9,2,FALSE))</f>
        <v>Hardware</v>
      </c>
      <c r="AL5689" s="14" t="str">
        <f t="shared" si="800"/>
        <v>Nein</v>
      </c>
      <c r="AM5689" s="14" t="str">
        <f t="shared" si="796"/>
        <v>Positiv</v>
      </c>
    </row>
    <row r="5690" spans="1:39" ht="17.25" customHeight="1" x14ac:dyDescent="0.35">
      <c r="A5690" s="17">
        <v>14575163</v>
      </c>
      <c r="B5690" s="2" t="s">
        <v>2608</v>
      </c>
      <c r="C5690" s="1">
        <v>2025001</v>
      </c>
      <c r="D5690" s="1">
        <v>2001432</v>
      </c>
      <c r="E5690" s="2" t="s">
        <v>34</v>
      </c>
      <c r="F5690" s="2" t="s">
        <v>142</v>
      </c>
      <c r="G5690" s="2" t="s">
        <v>66</v>
      </c>
      <c r="H5690" s="2" t="s">
        <v>1697</v>
      </c>
      <c r="I5690" s="2" t="s">
        <v>2783</v>
      </c>
      <c r="J5690" s="2" t="s">
        <v>103</v>
      </c>
      <c r="K5690" s="2" t="s">
        <v>45</v>
      </c>
      <c r="L5690" s="2" t="s">
        <v>269</v>
      </c>
      <c r="M5690" s="2" t="s">
        <v>270</v>
      </c>
      <c r="N5690" s="2" t="s">
        <v>271</v>
      </c>
      <c r="O5690" s="3">
        <v>1</v>
      </c>
      <c r="P5690" s="3">
        <v>416.31569999999999</v>
      </c>
      <c r="Q5690" s="3">
        <v>425</v>
      </c>
      <c r="R5690" s="3">
        <v>425</v>
      </c>
      <c r="S5690" s="3">
        <v>8.6843000000000004</v>
      </c>
      <c r="T5690" s="3">
        <v>8.68</v>
      </c>
      <c r="U5690" s="3">
        <v>2.04</v>
      </c>
      <c r="V5690" s="2" t="s">
        <v>145</v>
      </c>
      <c r="W5690" s="2" t="s">
        <v>146</v>
      </c>
      <c r="X5690" s="2" t="s">
        <v>125</v>
      </c>
      <c r="Y5690" s="19" t="str">
        <f>VLOOKUP(G5690,'Verweis Kd-Gruppe'!$A$2:$B$8,2,FALSE)</f>
        <v>EXP</v>
      </c>
      <c r="Z5690" s="19" t="str">
        <f>VLOOKUP(J5690,'Verweis Art-Gruppe'!$A$2:$B$15,2,FALSE)</f>
        <v>Geräte</v>
      </c>
      <c r="AA5690" s="19" t="str">
        <f>VLOOKUP(W5690,'Verweis Vertreter'!$A$2:$B$24,2,FALSE)</f>
        <v>Muhsin Yortanli</v>
      </c>
      <c r="AB5690" s="12">
        <f t="shared" si="792"/>
        <v>1</v>
      </c>
      <c r="AC5690" s="12">
        <f t="shared" si="797"/>
        <v>416.31569999999999</v>
      </c>
      <c r="AD5690" s="12">
        <f t="shared" si="798"/>
        <v>425</v>
      </c>
      <c r="AE5690" s="12">
        <f t="shared" si="793"/>
        <v>425</v>
      </c>
      <c r="AF5690" s="12">
        <f t="shared" si="794"/>
        <v>8.6843000000000004</v>
      </c>
      <c r="AG5690" s="12">
        <f t="shared" si="795"/>
        <v>8.68</v>
      </c>
      <c r="AH5690" s="9">
        <f t="shared" si="799"/>
        <v>2.0423529411764705E-2</v>
      </c>
      <c r="AI5690" s="14">
        <f>VLOOKUP(E5690,'Verweis Faktor'!$A:$B,2,FALSE)</f>
        <v>1</v>
      </c>
      <c r="AJ5690" s="14"/>
      <c r="AK5690" s="14" t="str">
        <f>IF(AL5690="Ja","Versandkosten",VLOOKUP(E5690,'Verweis Belegart'!$A$2:$B$9,2,FALSE))</f>
        <v>Hardware</v>
      </c>
      <c r="AL5690" s="14" t="str">
        <f t="shared" si="800"/>
        <v>Nein</v>
      </c>
      <c r="AM5690" s="14" t="str">
        <f t="shared" si="796"/>
        <v>Positiv</v>
      </c>
    </row>
    <row r="5691" spans="1:39" ht="17.25" customHeight="1" x14ac:dyDescent="0.35">
      <c r="A5691" s="17">
        <v>14575163</v>
      </c>
      <c r="B5691" s="2" t="s">
        <v>2608</v>
      </c>
      <c r="C5691" s="1">
        <v>2025001</v>
      </c>
      <c r="D5691" s="1">
        <v>2001432</v>
      </c>
      <c r="E5691" s="2" t="s">
        <v>34</v>
      </c>
      <c r="F5691" s="2" t="s">
        <v>142</v>
      </c>
      <c r="G5691" s="2" t="s">
        <v>66</v>
      </c>
      <c r="H5691" s="2" t="s">
        <v>1697</v>
      </c>
      <c r="I5691" s="2" t="s">
        <v>2783</v>
      </c>
      <c r="J5691" s="2" t="s">
        <v>103</v>
      </c>
      <c r="K5691" s="2" t="s">
        <v>49</v>
      </c>
      <c r="L5691" s="2" t="s">
        <v>1894</v>
      </c>
      <c r="M5691" s="2" t="s">
        <v>1895</v>
      </c>
      <c r="N5691" s="2" t="s">
        <v>1884</v>
      </c>
      <c r="O5691" s="3">
        <v>1</v>
      </c>
      <c r="P5691" s="3">
        <v>399</v>
      </c>
      <c r="Q5691" s="3">
        <v>435</v>
      </c>
      <c r="R5691" s="3">
        <v>435</v>
      </c>
      <c r="S5691" s="3">
        <v>36</v>
      </c>
      <c r="T5691" s="3">
        <v>36</v>
      </c>
      <c r="U5691" s="3">
        <v>8.27</v>
      </c>
      <c r="V5691" s="2" t="s">
        <v>145</v>
      </c>
      <c r="W5691" s="2" t="s">
        <v>146</v>
      </c>
      <c r="X5691" s="2" t="s">
        <v>125</v>
      </c>
      <c r="Y5691" s="19" t="str">
        <f>VLOOKUP(G5691,'Verweis Kd-Gruppe'!$A$2:$B$8,2,FALSE)</f>
        <v>EXP</v>
      </c>
      <c r="Z5691" s="19" t="str">
        <f>VLOOKUP(J5691,'Verweis Art-Gruppe'!$A$2:$B$15,2,FALSE)</f>
        <v>Geräte</v>
      </c>
      <c r="AA5691" s="19" t="str">
        <f>VLOOKUP(W5691,'Verweis Vertreter'!$A$2:$B$24,2,FALSE)</f>
        <v>Muhsin Yortanli</v>
      </c>
      <c r="AB5691" s="12">
        <f t="shared" si="792"/>
        <v>1</v>
      </c>
      <c r="AC5691" s="12">
        <f t="shared" si="797"/>
        <v>399</v>
      </c>
      <c r="AD5691" s="12">
        <f t="shared" si="798"/>
        <v>435</v>
      </c>
      <c r="AE5691" s="12">
        <f t="shared" si="793"/>
        <v>435</v>
      </c>
      <c r="AF5691" s="12">
        <f t="shared" si="794"/>
        <v>36</v>
      </c>
      <c r="AG5691" s="12">
        <f t="shared" si="795"/>
        <v>36</v>
      </c>
      <c r="AH5691" s="9">
        <f t="shared" si="799"/>
        <v>8.2758620689655171E-2</v>
      </c>
      <c r="AI5691" s="14">
        <f>VLOOKUP(E5691,'Verweis Faktor'!$A:$B,2,FALSE)</f>
        <v>1</v>
      </c>
      <c r="AJ5691" s="14"/>
      <c r="AK5691" s="14" t="str">
        <f>IF(AL5691="Ja","Versandkosten",VLOOKUP(E5691,'Verweis Belegart'!$A$2:$B$9,2,FALSE))</f>
        <v>Hardware</v>
      </c>
      <c r="AL5691" s="14" t="str">
        <f t="shared" si="800"/>
        <v>Nein</v>
      </c>
      <c r="AM5691" s="14" t="str">
        <f t="shared" si="796"/>
        <v>Positiv</v>
      </c>
    </row>
    <row r="5692" spans="1:39" ht="17.25" customHeight="1" x14ac:dyDescent="0.35">
      <c r="A5692" s="17">
        <v>14575163</v>
      </c>
      <c r="B5692" s="2" t="s">
        <v>2608</v>
      </c>
      <c r="C5692" s="1">
        <v>2025001</v>
      </c>
      <c r="D5692" s="1">
        <v>2001432</v>
      </c>
      <c r="E5692" s="2" t="s">
        <v>34</v>
      </c>
      <c r="F5692" s="2" t="s">
        <v>142</v>
      </c>
      <c r="G5692" s="2" t="s">
        <v>66</v>
      </c>
      <c r="H5692" s="2" t="s">
        <v>1697</v>
      </c>
      <c r="I5692" s="2" t="s">
        <v>2783</v>
      </c>
      <c r="J5692" s="2" t="s">
        <v>103</v>
      </c>
      <c r="K5692" s="2" t="s">
        <v>79</v>
      </c>
      <c r="L5692" s="2" t="s">
        <v>1866</v>
      </c>
      <c r="M5692" s="2" t="s">
        <v>1867</v>
      </c>
      <c r="N5692" s="2" t="s">
        <v>139</v>
      </c>
      <c r="O5692" s="3">
        <v>1</v>
      </c>
      <c r="P5692" s="3">
        <v>699.61400000000003</v>
      </c>
      <c r="Q5692" s="3">
        <v>717</v>
      </c>
      <c r="R5692" s="3">
        <v>717</v>
      </c>
      <c r="S5692" s="3">
        <v>17.385999999999999</v>
      </c>
      <c r="T5692" s="3">
        <v>17.39</v>
      </c>
      <c r="U5692" s="3">
        <v>2.42</v>
      </c>
      <c r="V5692" s="2" t="s">
        <v>145</v>
      </c>
      <c r="W5692" s="2" t="s">
        <v>146</v>
      </c>
      <c r="X5692" s="2" t="s">
        <v>125</v>
      </c>
      <c r="Y5692" s="19" t="str">
        <f>VLOOKUP(G5692,'Verweis Kd-Gruppe'!$A$2:$B$8,2,FALSE)</f>
        <v>EXP</v>
      </c>
      <c r="Z5692" s="19" t="str">
        <f>VLOOKUP(J5692,'Verweis Art-Gruppe'!$A$2:$B$15,2,FALSE)</f>
        <v>Geräte</v>
      </c>
      <c r="AA5692" s="19" t="str">
        <f>VLOOKUP(W5692,'Verweis Vertreter'!$A$2:$B$24,2,FALSE)</f>
        <v>Muhsin Yortanli</v>
      </c>
      <c r="AB5692" s="12">
        <f t="shared" si="792"/>
        <v>1</v>
      </c>
      <c r="AC5692" s="12">
        <f t="shared" si="797"/>
        <v>699.61400000000003</v>
      </c>
      <c r="AD5692" s="12">
        <f t="shared" si="798"/>
        <v>717</v>
      </c>
      <c r="AE5692" s="12">
        <f t="shared" si="793"/>
        <v>717</v>
      </c>
      <c r="AF5692" s="12">
        <f t="shared" si="794"/>
        <v>17.385999999999999</v>
      </c>
      <c r="AG5692" s="12">
        <f t="shared" si="795"/>
        <v>17.39</v>
      </c>
      <c r="AH5692" s="9">
        <f t="shared" si="799"/>
        <v>2.4253835425383542E-2</v>
      </c>
      <c r="AI5692" s="14">
        <f>VLOOKUP(E5692,'Verweis Faktor'!$A:$B,2,FALSE)</f>
        <v>1</v>
      </c>
      <c r="AJ5692" s="14"/>
      <c r="AK5692" s="14" t="str">
        <f>IF(AL5692="Ja","Versandkosten",VLOOKUP(E5692,'Verweis Belegart'!$A$2:$B$9,2,FALSE))</f>
        <v>Hardware</v>
      </c>
      <c r="AL5692" s="14" t="str">
        <f t="shared" si="800"/>
        <v>Nein</v>
      </c>
      <c r="AM5692" s="14" t="str">
        <f t="shared" si="796"/>
        <v>Positiv</v>
      </c>
    </row>
    <row r="5693" spans="1:39" ht="17.25" customHeight="1" x14ac:dyDescent="0.35">
      <c r="A5693" s="17">
        <v>14575433</v>
      </c>
      <c r="B5693" s="2" t="s">
        <v>2608</v>
      </c>
      <c r="C5693" s="1">
        <v>2025001</v>
      </c>
      <c r="D5693" s="1">
        <v>2001433</v>
      </c>
      <c r="E5693" s="2" t="s">
        <v>34</v>
      </c>
      <c r="F5693" s="2" t="s">
        <v>182</v>
      </c>
      <c r="G5693" s="2" t="s">
        <v>66</v>
      </c>
      <c r="H5693" s="2" t="s">
        <v>1864</v>
      </c>
      <c r="I5693" s="2" t="s">
        <v>1865</v>
      </c>
      <c r="J5693" s="2" t="s">
        <v>304</v>
      </c>
      <c r="K5693" s="2" t="s">
        <v>28</v>
      </c>
      <c r="L5693" s="2" t="s">
        <v>692</v>
      </c>
      <c r="M5693" s="2" t="s">
        <v>693</v>
      </c>
      <c r="N5693" s="2" t="s">
        <v>694</v>
      </c>
      <c r="O5693" s="3">
        <v>40</v>
      </c>
      <c r="P5693" s="3">
        <v>405.41669999999999</v>
      </c>
      <c r="Q5693" s="3">
        <v>430</v>
      </c>
      <c r="R5693" s="3">
        <v>17200</v>
      </c>
      <c r="S5693" s="3">
        <v>24.583300000000001</v>
      </c>
      <c r="T5693" s="3">
        <v>983.33</v>
      </c>
      <c r="U5693" s="3">
        <v>5.71</v>
      </c>
      <c r="V5693" s="2" t="s">
        <v>927</v>
      </c>
      <c r="W5693" s="2" t="s">
        <v>928</v>
      </c>
      <c r="X5693" s="2" t="s">
        <v>197</v>
      </c>
      <c r="Y5693" s="19" t="str">
        <f>VLOOKUP(G5693,'Verweis Kd-Gruppe'!$A$2:$B$8,2,FALSE)</f>
        <v>EXP</v>
      </c>
      <c r="Z5693" s="19" t="str">
        <f>VLOOKUP(J5693,'Verweis Art-Gruppe'!$A$2:$B$15,2,FALSE)</f>
        <v>Zubehör</v>
      </c>
      <c r="AA5693" s="19" t="str">
        <f>VLOOKUP(W5693,'Verweis Vertreter'!$A$2:$B$24,2,FALSE)</f>
        <v>Ximena Morales</v>
      </c>
      <c r="AB5693" s="12">
        <f t="shared" si="792"/>
        <v>40</v>
      </c>
      <c r="AC5693" s="12">
        <f t="shared" si="797"/>
        <v>405.41669999999999</v>
      </c>
      <c r="AD5693" s="12">
        <f t="shared" si="798"/>
        <v>430</v>
      </c>
      <c r="AE5693" s="12">
        <f t="shared" si="793"/>
        <v>17200</v>
      </c>
      <c r="AF5693" s="12">
        <f t="shared" si="794"/>
        <v>24.583300000000001</v>
      </c>
      <c r="AG5693" s="12">
        <f t="shared" si="795"/>
        <v>983.33</v>
      </c>
      <c r="AH5693" s="9">
        <f t="shared" si="799"/>
        <v>5.7170348837209305E-2</v>
      </c>
      <c r="AI5693" s="14">
        <f>VLOOKUP(E5693,'Verweis Faktor'!$A:$B,2,FALSE)</f>
        <v>1</v>
      </c>
      <c r="AJ5693" s="14"/>
      <c r="AK5693" s="14" t="str">
        <f>IF(AL5693="Ja","Versandkosten",VLOOKUP(E5693,'Verweis Belegart'!$A$2:$B$9,2,FALSE))</f>
        <v>Hardware</v>
      </c>
      <c r="AL5693" s="14" t="str">
        <f t="shared" si="800"/>
        <v>Nein</v>
      </c>
      <c r="AM5693" s="14" t="str">
        <f t="shared" si="796"/>
        <v>Positiv</v>
      </c>
    </row>
    <row r="5694" spans="1:39" ht="17.25" customHeight="1" x14ac:dyDescent="0.35">
      <c r="A5694" s="17">
        <v>14575366</v>
      </c>
      <c r="B5694" s="2" t="s">
        <v>2608</v>
      </c>
      <c r="C5694" s="1">
        <v>2025001</v>
      </c>
      <c r="D5694" s="1">
        <v>2001434</v>
      </c>
      <c r="E5694" s="2" t="s">
        <v>34</v>
      </c>
      <c r="F5694" s="2" t="s">
        <v>142</v>
      </c>
      <c r="G5694" s="2" t="s">
        <v>66</v>
      </c>
      <c r="H5694" s="2" t="s">
        <v>923</v>
      </c>
      <c r="I5694" s="2" t="s">
        <v>924</v>
      </c>
      <c r="J5694" s="2" t="s">
        <v>304</v>
      </c>
      <c r="K5694" s="2" t="s">
        <v>28</v>
      </c>
      <c r="L5694" s="2" t="s">
        <v>420</v>
      </c>
      <c r="M5694" s="2" t="s">
        <v>421</v>
      </c>
      <c r="N5694" s="2" t="s">
        <v>422</v>
      </c>
      <c r="O5694" s="3">
        <v>1</v>
      </c>
      <c r="P5694" s="3">
        <v>170</v>
      </c>
      <c r="Q5694" s="3">
        <v>210</v>
      </c>
      <c r="R5694" s="3">
        <v>210</v>
      </c>
      <c r="S5694" s="3">
        <v>40</v>
      </c>
      <c r="T5694" s="3">
        <v>40</v>
      </c>
      <c r="U5694" s="3">
        <v>19.04</v>
      </c>
      <c r="V5694" s="2" t="s">
        <v>145</v>
      </c>
      <c r="W5694" s="2" t="s">
        <v>146</v>
      </c>
      <c r="X5694" s="2" t="s">
        <v>72</v>
      </c>
      <c r="Y5694" s="19" t="str">
        <f>VLOOKUP(G5694,'Verweis Kd-Gruppe'!$A$2:$B$8,2,FALSE)</f>
        <v>EXP</v>
      </c>
      <c r="Z5694" s="19" t="str">
        <f>VLOOKUP(J5694,'Verweis Art-Gruppe'!$A$2:$B$15,2,FALSE)</f>
        <v>Zubehör</v>
      </c>
      <c r="AA5694" s="19" t="str">
        <f>VLOOKUP(W5694,'Verweis Vertreter'!$A$2:$B$24,2,FALSE)</f>
        <v>Muhsin Yortanli</v>
      </c>
      <c r="AB5694" s="12">
        <f t="shared" si="792"/>
        <v>1</v>
      </c>
      <c r="AC5694" s="12">
        <f t="shared" si="797"/>
        <v>170</v>
      </c>
      <c r="AD5694" s="12">
        <f t="shared" si="798"/>
        <v>210</v>
      </c>
      <c r="AE5694" s="12">
        <f t="shared" si="793"/>
        <v>210</v>
      </c>
      <c r="AF5694" s="12">
        <f t="shared" si="794"/>
        <v>40</v>
      </c>
      <c r="AG5694" s="12">
        <f t="shared" si="795"/>
        <v>40</v>
      </c>
      <c r="AH5694" s="9">
        <f t="shared" si="799"/>
        <v>0.19047619047619047</v>
      </c>
      <c r="AI5694" s="14">
        <f>VLOOKUP(E5694,'Verweis Faktor'!$A:$B,2,FALSE)</f>
        <v>1</v>
      </c>
      <c r="AJ5694" s="14"/>
      <c r="AK5694" s="14" t="str">
        <f>IF(AL5694="Ja","Versandkosten",VLOOKUP(E5694,'Verweis Belegart'!$A$2:$B$9,2,FALSE))</f>
        <v>Hardware</v>
      </c>
      <c r="AL5694" s="14" t="str">
        <f t="shared" si="800"/>
        <v>Nein</v>
      </c>
      <c r="AM5694" s="14" t="str">
        <f t="shared" si="796"/>
        <v>Positiv</v>
      </c>
    </row>
    <row r="5695" spans="1:39" ht="17.25" customHeight="1" x14ac:dyDescent="0.35">
      <c r="A5695" s="17">
        <v>14575366</v>
      </c>
      <c r="B5695" s="2" t="s">
        <v>2608</v>
      </c>
      <c r="C5695" s="1">
        <v>2025001</v>
      </c>
      <c r="D5695" s="1">
        <v>2001434</v>
      </c>
      <c r="E5695" s="2" t="s">
        <v>34</v>
      </c>
      <c r="F5695" s="2" t="s">
        <v>142</v>
      </c>
      <c r="G5695" s="2" t="s">
        <v>66</v>
      </c>
      <c r="H5695" s="2" t="s">
        <v>923</v>
      </c>
      <c r="I5695" s="2" t="s">
        <v>924</v>
      </c>
      <c r="J5695" s="2" t="s">
        <v>304</v>
      </c>
      <c r="K5695" s="2" t="s">
        <v>45</v>
      </c>
      <c r="L5695" s="2" t="s">
        <v>1409</v>
      </c>
      <c r="M5695" s="2" t="s">
        <v>1410</v>
      </c>
      <c r="N5695" s="2" t="s">
        <v>1251</v>
      </c>
      <c r="O5695" s="3">
        <v>2</v>
      </c>
      <c r="P5695" s="3">
        <v>53.94</v>
      </c>
      <c r="Q5695" s="3">
        <v>57</v>
      </c>
      <c r="R5695" s="3">
        <v>114</v>
      </c>
      <c r="S5695" s="3">
        <v>3.06</v>
      </c>
      <c r="T5695" s="3">
        <v>6.12</v>
      </c>
      <c r="U5695" s="3">
        <v>5.36</v>
      </c>
      <c r="V5695" s="2" t="s">
        <v>145</v>
      </c>
      <c r="W5695" s="2" t="s">
        <v>146</v>
      </c>
      <c r="X5695" s="2" t="s">
        <v>72</v>
      </c>
      <c r="Y5695" s="19" t="str">
        <f>VLOOKUP(G5695,'Verweis Kd-Gruppe'!$A$2:$B$8,2,FALSE)</f>
        <v>EXP</v>
      </c>
      <c r="Z5695" s="19" t="str">
        <f>VLOOKUP(J5695,'Verweis Art-Gruppe'!$A$2:$B$15,2,FALSE)</f>
        <v>Zubehör</v>
      </c>
      <c r="AA5695" s="19" t="str">
        <f>VLOOKUP(W5695,'Verweis Vertreter'!$A$2:$B$24,2,FALSE)</f>
        <v>Muhsin Yortanli</v>
      </c>
      <c r="AB5695" s="12">
        <f t="shared" si="792"/>
        <v>2</v>
      </c>
      <c r="AC5695" s="12">
        <f t="shared" si="797"/>
        <v>53.94</v>
      </c>
      <c r="AD5695" s="12">
        <f t="shared" si="798"/>
        <v>57</v>
      </c>
      <c r="AE5695" s="12">
        <f t="shared" si="793"/>
        <v>114</v>
      </c>
      <c r="AF5695" s="12">
        <f t="shared" si="794"/>
        <v>3.06</v>
      </c>
      <c r="AG5695" s="12">
        <f t="shared" si="795"/>
        <v>6.12</v>
      </c>
      <c r="AH5695" s="9">
        <f t="shared" si="799"/>
        <v>5.3684210526315793E-2</v>
      </c>
      <c r="AI5695" s="14">
        <f>VLOOKUP(E5695,'Verweis Faktor'!$A:$B,2,FALSE)</f>
        <v>1</v>
      </c>
      <c r="AJ5695" s="14"/>
      <c r="AK5695" s="14" t="str">
        <f>IF(AL5695="Ja","Versandkosten",VLOOKUP(E5695,'Verweis Belegart'!$A$2:$B$9,2,FALSE))</f>
        <v>Hardware</v>
      </c>
      <c r="AL5695" s="14" t="str">
        <f t="shared" si="800"/>
        <v>Nein</v>
      </c>
      <c r="AM5695" s="14" t="str">
        <f t="shared" si="796"/>
        <v>Positiv</v>
      </c>
    </row>
    <row r="5696" spans="1:39" ht="17.25" customHeight="1" x14ac:dyDescent="0.35">
      <c r="A5696" s="17">
        <v>14575366</v>
      </c>
      <c r="B5696" s="2" t="s">
        <v>2608</v>
      </c>
      <c r="C5696" s="1">
        <v>2025001</v>
      </c>
      <c r="D5696" s="1">
        <v>2001434</v>
      </c>
      <c r="E5696" s="2" t="s">
        <v>34</v>
      </c>
      <c r="F5696" s="2" t="s">
        <v>142</v>
      </c>
      <c r="G5696" s="2" t="s">
        <v>66</v>
      </c>
      <c r="H5696" s="2" t="s">
        <v>923</v>
      </c>
      <c r="I5696" s="2" t="s">
        <v>924</v>
      </c>
      <c r="J5696" s="2" t="s">
        <v>103</v>
      </c>
      <c r="K5696" s="2" t="s">
        <v>49</v>
      </c>
      <c r="L5696" s="2" t="s">
        <v>970</v>
      </c>
      <c r="M5696" s="2" t="s">
        <v>971</v>
      </c>
      <c r="N5696" s="2" t="s">
        <v>943</v>
      </c>
      <c r="O5696" s="3">
        <v>1</v>
      </c>
      <c r="P5696" s="3">
        <v>235</v>
      </c>
      <c r="Q5696" s="3">
        <v>255</v>
      </c>
      <c r="R5696" s="3">
        <v>255</v>
      </c>
      <c r="S5696" s="3">
        <v>20</v>
      </c>
      <c r="T5696" s="3">
        <v>20</v>
      </c>
      <c r="U5696" s="3">
        <v>7.84</v>
      </c>
      <c r="V5696" s="2" t="s">
        <v>145</v>
      </c>
      <c r="W5696" s="2" t="s">
        <v>146</v>
      </c>
      <c r="X5696" s="2" t="s">
        <v>72</v>
      </c>
      <c r="Y5696" s="19" t="str">
        <f>VLOOKUP(G5696,'Verweis Kd-Gruppe'!$A$2:$B$8,2,FALSE)</f>
        <v>EXP</v>
      </c>
      <c r="Z5696" s="19" t="str">
        <f>VLOOKUP(J5696,'Verweis Art-Gruppe'!$A$2:$B$15,2,FALSE)</f>
        <v>Geräte</v>
      </c>
      <c r="AA5696" s="19" t="str">
        <f>VLOOKUP(W5696,'Verweis Vertreter'!$A$2:$B$24,2,FALSE)</f>
        <v>Muhsin Yortanli</v>
      </c>
      <c r="AB5696" s="12">
        <f t="shared" si="792"/>
        <v>1</v>
      </c>
      <c r="AC5696" s="12">
        <f t="shared" si="797"/>
        <v>235</v>
      </c>
      <c r="AD5696" s="12">
        <f t="shared" si="798"/>
        <v>255</v>
      </c>
      <c r="AE5696" s="12">
        <f t="shared" si="793"/>
        <v>255</v>
      </c>
      <c r="AF5696" s="12">
        <f t="shared" si="794"/>
        <v>20</v>
      </c>
      <c r="AG5696" s="12">
        <f t="shared" si="795"/>
        <v>20</v>
      </c>
      <c r="AH5696" s="9">
        <f t="shared" si="799"/>
        <v>7.8431372549019607E-2</v>
      </c>
      <c r="AI5696" s="14">
        <f>VLOOKUP(E5696,'Verweis Faktor'!$A:$B,2,FALSE)</f>
        <v>1</v>
      </c>
      <c r="AJ5696" s="14"/>
      <c r="AK5696" s="14" t="str">
        <f>IF(AL5696="Ja","Versandkosten",VLOOKUP(E5696,'Verweis Belegart'!$A$2:$B$9,2,FALSE))</f>
        <v>Hardware</v>
      </c>
      <c r="AL5696" s="14" t="str">
        <f t="shared" si="800"/>
        <v>Nein</v>
      </c>
      <c r="AM5696" s="14" t="str">
        <f t="shared" si="796"/>
        <v>Positiv</v>
      </c>
    </row>
    <row r="5697" spans="1:39" ht="17.25" customHeight="1" x14ac:dyDescent="0.35">
      <c r="A5697" s="17">
        <v>14575366</v>
      </c>
      <c r="B5697" s="2" t="s">
        <v>2608</v>
      </c>
      <c r="C5697" s="1">
        <v>2025001</v>
      </c>
      <c r="D5697" s="1">
        <v>2001434</v>
      </c>
      <c r="E5697" s="2" t="s">
        <v>34</v>
      </c>
      <c r="F5697" s="2" t="s">
        <v>142</v>
      </c>
      <c r="G5697" s="2" t="s">
        <v>66</v>
      </c>
      <c r="H5697" s="2" t="s">
        <v>923</v>
      </c>
      <c r="I5697" s="2" t="s">
        <v>924</v>
      </c>
      <c r="J5697" s="2" t="s">
        <v>304</v>
      </c>
      <c r="K5697" s="2" t="s">
        <v>79</v>
      </c>
      <c r="L5697" s="2" t="s">
        <v>1427</v>
      </c>
      <c r="M5697" s="2" t="s">
        <v>1428</v>
      </c>
      <c r="N5697" s="2" t="s">
        <v>1429</v>
      </c>
      <c r="O5697" s="3">
        <v>1</v>
      </c>
      <c r="P5697" s="3">
        <v>30.32</v>
      </c>
      <c r="Q5697" s="3">
        <v>33.5</v>
      </c>
      <c r="R5697" s="3">
        <v>33.5</v>
      </c>
      <c r="S5697" s="3">
        <v>3.18</v>
      </c>
      <c r="T5697" s="3">
        <v>3.18</v>
      </c>
      <c r="U5697" s="3">
        <v>9.49</v>
      </c>
      <c r="V5697" s="2" t="s">
        <v>145</v>
      </c>
      <c r="W5697" s="2" t="s">
        <v>146</v>
      </c>
      <c r="X5697" s="2" t="s">
        <v>72</v>
      </c>
      <c r="Y5697" s="19" t="str">
        <f>VLOOKUP(G5697,'Verweis Kd-Gruppe'!$A$2:$B$8,2,FALSE)</f>
        <v>EXP</v>
      </c>
      <c r="Z5697" s="19" t="str">
        <f>VLOOKUP(J5697,'Verweis Art-Gruppe'!$A$2:$B$15,2,FALSE)</f>
        <v>Zubehör</v>
      </c>
      <c r="AA5697" s="19" t="str">
        <f>VLOOKUP(W5697,'Verweis Vertreter'!$A$2:$B$24,2,FALSE)</f>
        <v>Muhsin Yortanli</v>
      </c>
      <c r="AB5697" s="12">
        <f t="shared" si="792"/>
        <v>1</v>
      </c>
      <c r="AC5697" s="12">
        <f t="shared" si="797"/>
        <v>30.32</v>
      </c>
      <c r="AD5697" s="12">
        <f t="shared" si="798"/>
        <v>33.5</v>
      </c>
      <c r="AE5697" s="12">
        <f t="shared" si="793"/>
        <v>33.5</v>
      </c>
      <c r="AF5697" s="12">
        <f t="shared" si="794"/>
        <v>3.18</v>
      </c>
      <c r="AG5697" s="12">
        <f t="shared" si="795"/>
        <v>3.18</v>
      </c>
      <c r="AH5697" s="9">
        <f t="shared" si="799"/>
        <v>9.4925373134328361E-2</v>
      </c>
      <c r="AI5697" s="14">
        <f>VLOOKUP(E5697,'Verweis Faktor'!$A:$B,2,FALSE)</f>
        <v>1</v>
      </c>
      <c r="AJ5697" s="14"/>
      <c r="AK5697" s="14" t="str">
        <f>IF(AL5697="Ja","Versandkosten",VLOOKUP(E5697,'Verweis Belegart'!$A$2:$B$9,2,FALSE))</f>
        <v>Hardware</v>
      </c>
      <c r="AL5697" s="14" t="str">
        <f t="shared" si="800"/>
        <v>Nein</v>
      </c>
      <c r="AM5697" s="14" t="str">
        <f t="shared" si="796"/>
        <v>Positiv</v>
      </c>
    </row>
    <row r="5698" spans="1:39" ht="17.25" customHeight="1" x14ac:dyDescent="0.35">
      <c r="A5698" s="17">
        <v>14575435</v>
      </c>
      <c r="B5698" s="2" t="s">
        <v>2608</v>
      </c>
      <c r="C5698" s="1">
        <v>2025001</v>
      </c>
      <c r="D5698" s="1">
        <v>2001435</v>
      </c>
      <c r="E5698" s="2" t="s">
        <v>34</v>
      </c>
      <c r="F5698" s="2" t="s">
        <v>142</v>
      </c>
      <c r="G5698" s="2" t="s">
        <v>66</v>
      </c>
      <c r="H5698" s="2" t="s">
        <v>923</v>
      </c>
      <c r="I5698" s="2" t="s">
        <v>924</v>
      </c>
      <c r="J5698" s="2" t="s">
        <v>304</v>
      </c>
      <c r="K5698" s="2" t="s">
        <v>28</v>
      </c>
      <c r="L5698" s="2" t="s">
        <v>932</v>
      </c>
      <c r="M5698" s="2" t="s">
        <v>933</v>
      </c>
      <c r="N5698" s="2" t="s">
        <v>322</v>
      </c>
      <c r="O5698" s="3">
        <v>2</v>
      </c>
      <c r="P5698" s="3">
        <v>78.2</v>
      </c>
      <c r="Q5698" s="3">
        <v>81.5</v>
      </c>
      <c r="R5698" s="3">
        <v>163</v>
      </c>
      <c r="S5698" s="3">
        <v>3.3</v>
      </c>
      <c r="T5698" s="3">
        <v>6.6</v>
      </c>
      <c r="U5698" s="3">
        <v>4.04</v>
      </c>
      <c r="V5698" s="2" t="s">
        <v>145</v>
      </c>
      <c r="W5698" s="2" t="s">
        <v>146</v>
      </c>
      <c r="X5698" s="2" t="s">
        <v>72</v>
      </c>
      <c r="Y5698" s="19" t="str">
        <f>VLOOKUP(G5698,'Verweis Kd-Gruppe'!$A$2:$B$8,2,FALSE)</f>
        <v>EXP</v>
      </c>
      <c r="Z5698" s="19" t="str">
        <f>VLOOKUP(J5698,'Verweis Art-Gruppe'!$A$2:$B$15,2,FALSE)</f>
        <v>Zubehör</v>
      </c>
      <c r="AA5698" s="19" t="str">
        <f>VLOOKUP(W5698,'Verweis Vertreter'!$A$2:$B$24,2,FALSE)</f>
        <v>Muhsin Yortanli</v>
      </c>
      <c r="AB5698" s="12">
        <f t="shared" si="792"/>
        <v>2</v>
      </c>
      <c r="AC5698" s="12">
        <f t="shared" si="797"/>
        <v>78.2</v>
      </c>
      <c r="AD5698" s="12">
        <f t="shared" si="798"/>
        <v>81.5</v>
      </c>
      <c r="AE5698" s="12">
        <f t="shared" si="793"/>
        <v>163</v>
      </c>
      <c r="AF5698" s="12">
        <f t="shared" si="794"/>
        <v>3.3</v>
      </c>
      <c r="AG5698" s="12">
        <f t="shared" si="795"/>
        <v>6.6</v>
      </c>
      <c r="AH5698" s="9">
        <f t="shared" si="799"/>
        <v>4.0490797546012265E-2</v>
      </c>
      <c r="AI5698" s="14">
        <f>VLOOKUP(E5698,'Verweis Faktor'!$A:$B,2,FALSE)</f>
        <v>1</v>
      </c>
      <c r="AJ5698" s="14"/>
      <c r="AK5698" s="14" t="str">
        <f>IF(AL5698="Ja","Versandkosten",VLOOKUP(E5698,'Verweis Belegart'!$A$2:$B$9,2,FALSE))</f>
        <v>Hardware</v>
      </c>
      <c r="AL5698" s="14" t="str">
        <f t="shared" si="800"/>
        <v>Nein</v>
      </c>
      <c r="AM5698" s="14" t="str">
        <f t="shared" si="796"/>
        <v>Positiv</v>
      </c>
    </row>
    <row r="5699" spans="1:39" ht="17.25" customHeight="1" x14ac:dyDescent="0.35">
      <c r="A5699" s="17">
        <v>14575435</v>
      </c>
      <c r="B5699" s="2" t="s">
        <v>2608</v>
      </c>
      <c r="C5699" s="1">
        <v>2025001</v>
      </c>
      <c r="D5699" s="1">
        <v>2001435</v>
      </c>
      <c r="E5699" s="2" t="s">
        <v>34</v>
      </c>
      <c r="F5699" s="2" t="s">
        <v>142</v>
      </c>
      <c r="G5699" s="2" t="s">
        <v>66</v>
      </c>
      <c r="H5699" s="2" t="s">
        <v>923</v>
      </c>
      <c r="I5699" s="2" t="s">
        <v>924</v>
      </c>
      <c r="J5699" s="2" t="s">
        <v>103</v>
      </c>
      <c r="K5699" s="2" t="s">
        <v>45</v>
      </c>
      <c r="L5699" s="2" t="s">
        <v>2461</v>
      </c>
      <c r="M5699" s="2" t="s">
        <v>2462</v>
      </c>
      <c r="N5699" s="2" t="s">
        <v>2463</v>
      </c>
      <c r="O5699" s="3">
        <v>1</v>
      </c>
      <c r="P5699" s="3">
        <v>118</v>
      </c>
      <c r="Q5699" s="3">
        <v>127</v>
      </c>
      <c r="R5699" s="3">
        <v>127</v>
      </c>
      <c r="S5699" s="3">
        <v>9</v>
      </c>
      <c r="T5699" s="3">
        <v>9</v>
      </c>
      <c r="U5699" s="3">
        <v>7.08</v>
      </c>
      <c r="V5699" s="2" t="s">
        <v>145</v>
      </c>
      <c r="W5699" s="2" t="s">
        <v>146</v>
      </c>
      <c r="X5699" s="2" t="s">
        <v>72</v>
      </c>
      <c r="Y5699" s="19" t="str">
        <f>VLOOKUP(G5699,'Verweis Kd-Gruppe'!$A$2:$B$8,2,FALSE)</f>
        <v>EXP</v>
      </c>
      <c r="Z5699" s="19" t="str">
        <f>VLOOKUP(J5699,'Verweis Art-Gruppe'!$A$2:$B$15,2,FALSE)</f>
        <v>Geräte</v>
      </c>
      <c r="AA5699" s="19" t="str">
        <f>VLOOKUP(W5699,'Verweis Vertreter'!$A$2:$B$24,2,FALSE)</f>
        <v>Muhsin Yortanli</v>
      </c>
      <c r="AB5699" s="12">
        <f t="shared" ref="AB5699:AB5762" si="801">$AI5699*O5699</f>
        <v>1</v>
      </c>
      <c r="AC5699" s="12">
        <f t="shared" si="797"/>
        <v>118</v>
      </c>
      <c r="AD5699" s="12">
        <f t="shared" si="798"/>
        <v>127</v>
      </c>
      <c r="AE5699" s="12">
        <f t="shared" ref="AE5699:AE5762" si="802">$AI5699*R5699</f>
        <v>127</v>
      </c>
      <c r="AF5699" s="12">
        <f t="shared" ref="AF5699:AF5762" si="803">$AI5699*S5699</f>
        <v>9</v>
      </c>
      <c r="AG5699" s="12">
        <f t="shared" ref="AG5699:AG5762" si="804">$AI5699*T5699</f>
        <v>9</v>
      </c>
      <c r="AH5699" s="9">
        <f t="shared" si="799"/>
        <v>7.0866141732283464E-2</v>
      </c>
      <c r="AI5699" s="14">
        <f>VLOOKUP(E5699,'Verweis Faktor'!$A:$B,2,FALSE)</f>
        <v>1</v>
      </c>
      <c r="AJ5699" s="14"/>
      <c r="AK5699" s="14" t="str">
        <f>IF(AL5699="Ja","Versandkosten",VLOOKUP(E5699,'Verweis Belegart'!$A$2:$B$9,2,FALSE))</f>
        <v>Hardware</v>
      </c>
      <c r="AL5699" s="14" t="str">
        <f t="shared" si="800"/>
        <v>Nein</v>
      </c>
      <c r="AM5699" s="14" t="str">
        <f t="shared" ref="AM5699:AM5762" si="805">IF(AG5699&lt;0,"Negativ","Positiv")</f>
        <v>Positiv</v>
      </c>
    </row>
    <row r="5700" spans="1:39" ht="17.25" customHeight="1" x14ac:dyDescent="0.35">
      <c r="A5700" s="17">
        <v>14575435</v>
      </c>
      <c r="B5700" s="2" t="s">
        <v>2608</v>
      </c>
      <c r="C5700" s="1">
        <v>2025001</v>
      </c>
      <c r="D5700" s="1">
        <v>2001435</v>
      </c>
      <c r="E5700" s="2" t="s">
        <v>34</v>
      </c>
      <c r="F5700" s="2" t="s">
        <v>142</v>
      </c>
      <c r="G5700" s="2" t="s">
        <v>66</v>
      </c>
      <c r="H5700" s="2" t="s">
        <v>923</v>
      </c>
      <c r="I5700" s="2" t="s">
        <v>924</v>
      </c>
      <c r="J5700" s="2" t="s">
        <v>304</v>
      </c>
      <c r="K5700" s="2" t="s">
        <v>49</v>
      </c>
      <c r="L5700" s="2" t="s">
        <v>1427</v>
      </c>
      <c r="M5700" s="2" t="s">
        <v>1428</v>
      </c>
      <c r="N5700" s="2" t="s">
        <v>1429</v>
      </c>
      <c r="O5700" s="3">
        <v>2</v>
      </c>
      <c r="P5700" s="3">
        <v>30.32</v>
      </c>
      <c r="Q5700" s="3">
        <v>33.5</v>
      </c>
      <c r="R5700" s="3">
        <v>67</v>
      </c>
      <c r="S5700" s="3">
        <v>3.18</v>
      </c>
      <c r="T5700" s="3">
        <v>6.36</v>
      </c>
      <c r="U5700" s="3">
        <v>9.49</v>
      </c>
      <c r="V5700" s="2" t="s">
        <v>145</v>
      </c>
      <c r="W5700" s="2" t="s">
        <v>146</v>
      </c>
      <c r="X5700" s="2" t="s">
        <v>72</v>
      </c>
      <c r="Y5700" s="19" t="str">
        <f>VLOOKUP(G5700,'Verweis Kd-Gruppe'!$A$2:$B$8,2,FALSE)</f>
        <v>EXP</v>
      </c>
      <c r="Z5700" s="19" t="str">
        <f>VLOOKUP(J5700,'Verweis Art-Gruppe'!$A$2:$B$15,2,FALSE)</f>
        <v>Zubehör</v>
      </c>
      <c r="AA5700" s="19" t="str">
        <f>VLOOKUP(W5700,'Verweis Vertreter'!$A$2:$B$24,2,FALSE)</f>
        <v>Muhsin Yortanli</v>
      </c>
      <c r="AB5700" s="12">
        <f t="shared" si="801"/>
        <v>2</v>
      </c>
      <c r="AC5700" s="12">
        <f t="shared" ref="AC5700:AC5763" si="806">P5700</f>
        <v>30.32</v>
      </c>
      <c r="AD5700" s="12">
        <f t="shared" ref="AD5700:AD5763" si="807">Q5700</f>
        <v>33.5</v>
      </c>
      <c r="AE5700" s="12">
        <f t="shared" si="802"/>
        <v>67</v>
      </c>
      <c r="AF5700" s="12">
        <f t="shared" si="803"/>
        <v>3.18</v>
      </c>
      <c r="AG5700" s="12">
        <f t="shared" si="804"/>
        <v>6.36</v>
      </c>
      <c r="AH5700" s="9">
        <f t="shared" ref="AH5700:AH5763" si="808">IF(AF5700=0,0,AG5700/AE5700*AI5700)</f>
        <v>9.4925373134328361E-2</v>
      </c>
      <c r="AI5700" s="14">
        <f>VLOOKUP(E5700,'Verweis Faktor'!$A:$B,2,FALSE)</f>
        <v>1</v>
      </c>
      <c r="AJ5700" s="14"/>
      <c r="AK5700" s="14" t="str">
        <f>IF(AL5700="Ja","Versandkosten",VLOOKUP(E5700,'Verweis Belegart'!$A$2:$B$9,2,FALSE))</f>
        <v>Hardware</v>
      </c>
      <c r="AL5700" s="14" t="str">
        <f t="shared" ref="AL5700:AL5763" si="809">IF(ISNUMBER(FIND("Versandkosten",M5700)),"Ja","Nein")</f>
        <v>Nein</v>
      </c>
      <c r="AM5700" s="14" t="str">
        <f t="shared" si="805"/>
        <v>Positiv</v>
      </c>
    </row>
    <row r="5701" spans="1:39" ht="17.25" customHeight="1" x14ac:dyDescent="0.35">
      <c r="A5701" s="17">
        <v>14575435</v>
      </c>
      <c r="B5701" s="2" t="s">
        <v>2608</v>
      </c>
      <c r="C5701" s="1">
        <v>2025001</v>
      </c>
      <c r="D5701" s="1">
        <v>2001435</v>
      </c>
      <c r="E5701" s="2" t="s">
        <v>34</v>
      </c>
      <c r="F5701" s="2" t="s">
        <v>142</v>
      </c>
      <c r="G5701" s="2" t="s">
        <v>66</v>
      </c>
      <c r="H5701" s="2" t="s">
        <v>923</v>
      </c>
      <c r="I5701" s="2" t="s">
        <v>924</v>
      </c>
      <c r="J5701" s="2" t="s">
        <v>103</v>
      </c>
      <c r="K5701" s="2" t="s">
        <v>79</v>
      </c>
      <c r="L5701" s="2" t="s">
        <v>108</v>
      </c>
      <c r="M5701" s="2" t="s">
        <v>109</v>
      </c>
      <c r="N5701" s="2" t="s">
        <v>110</v>
      </c>
      <c r="O5701" s="3">
        <v>2</v>
      </c>
      <c r="P5701" s="3">
        <v>226</v>
      </c>
      <c r="Q5701" s="3">
        <v>235</v>
      </c>
      <c r="R5701" s="3">
        <v>470</v>
      </c>
      <c r="S5701" s="3">
        <v>9</v>
      </c>
      <c r="T5701" s="3">
        <v>18</v>
      </c>
      <c r="U5701" s="3">
        <v>3.82</v>
      </c>
      <c r="V5701" s="2" t="s">
        <v>145</v>
      </c>
      <c r="W5701" s="2" t="s">
        <v>146</v>
      </c>
      <c r="X5701" s="2" t="s">
        <v>72</v>
      </c>
      <c r="Y5701" s="19" t="str">
        <f>VLOOKUP(G5701,'Verweis Kd-Gruppe'!$A$2:$B$8,2,FALSE)</f>
        <v>EXP</v>
      </c>
      <c r="Z5701" s="19" t="str">
        <f>VLOOKUP(J5701,'Verweis Art-Gruppe'!$A$2:$B$15,2,FALSE)</f>
        <v>Geräte</v>
      </c>
      <c r="AA5701" s="19" t="str">
        <f>VLOOKUP(W5701,'Verweis Vertreter'!$A$2:$B$24,2,FALSE)</f>
        <v>Muhsin Yortanli</v>
      </c>
      <c r="AB5701" s="12">
        <f t="shared" si="801"/>
        <v>2</v>
      </c>
      <c r="AC5701" s="12">
        <f t="shared" si="806"/>
        <v>226</v>
      </c>
      <c r="AD5701" s="12">
        <f t="shared" si="807"/>
        <v>235</v>
      </c>
      <c r="AE5701" s="12">
        <f t="shared" si="802"/>
        <v>470</v>
      </c>
      <c r="AF5701" s="12">
        <f t="shared" si="803"/>
        <v>9</v>
      </c>
      <c r="AG5701" s="12">
        <f t="shared" si="804"/>
        <v>18</v>
      </c>
      <c r="AH5701" s="9">
        <f t="shared" si="808"/>
        <v>3.8297872340425532E-2</v>
      </c>
      <c r="AI5701" s="14">
        <f>VLOOKUP(E5701,'Verweis Faktor'!$A:$B,2,FALSE)</f>
        <v>1</v>
      </c>
      <c r="AJ5701" s="14"/>
      <c r="AK5701" s="14" t="str">
        <f>IF(AL5701="Ja","Versandkosten",VLOOKUP(E5701,'Verweis Belegart'!$A$2:$B$9,2,FALSE))</f>
        <v>Hardware</v>
      </c>
      <c r="AL5701" s="14" t="str">
        <f t="shared" si="809"/>
        <v>Nein</v>
      </c>
      <c r="AM5701" s="14" t="str">
        <f t="shared" si="805"/>
        <v>Positiv</v>
      </c>
    </row>
    <row r="5702" spans="1:39" ht="17.25" customHeight="1" x14ac:dyDescent="0.35">
      <c r="A5702" s="17">
        <v>14575435</v>
      </c>
      <c r="B5702" s="2" t="s">
        <v>2608</v>
      </c>
      <c r="C5702" s="1">
        <v>2025001</v>
      </c>
      <c r="D5702" s="1">
        <v>2001435</v>
      </c>
      <c r="E5702" s="2" t="s">
        <v>34</v>
      </c>
      <c r="F5702" s="2" t="s">
        <v>142</v>
      </c>
      <c r="G5702" s="2" t="s">
        <v>66</v>
      </c>
      <c r="H5702" s="2" t="s">
        <v>923</v>
      </c>
      <c r="I5702" s="2" t="s">
        <v>924</v>
      </c>
      <c r="J5702" s="2" t="s">
        <v>103</v>
      </c>
      <c r="K5702" s="2" t="s">
        <v>83</v>
      </c>
      <c r="L5702" s="2" t="s">
        <v>872</v>
      </c>
      <c r="M5702" s="2" t="s">
        <v>873</v>
      </c>
      <c r="N5702" s="2" t="s">
        <v>404</v>
      </c>
      <c r="O5702" s="3">
        <v>1</v>
      </c>
      <c r="P5702" s="3">
        <v>238</v>
      </c>
      <c r="Q5702" s="3">
        <v>244</v>
      </c>
      <c r="R5702" s="3">
        <v>244</v>
      </c>
      <c r="S5702" s="3">
        <v>6</v>
      </c>
      <c r="T5702" s="3">
        <v>6</v>
      </c>
      <c r="U5702" s="3">
        <v>2.4500000000000002</v>
      </c>
      <c r="V5702" s="2" t="s">
        <v>145</v>
      </c>
      <c r="W5702" s="2" t="s">
        <v>146</v>
      </c>
      <c r="X5702" s="2" t="s">
        <v>72</v>
      </c>
      <c r="Y5702" s="19" t="str">
        <f>VLOOKUP(G5702,'Verweis Kd-Gruppe'!$A$2:$B$8,2,FALSE)</f>
        <v>EXP</v>
      </c>
      <c r="Z5702" s="19" t="str">
        <f>VLOOKUP(J5702,'Verweis Art-Gruppe'!$A$2:$B$15,2,FALSE)</f>
        <v>Geräte</v>
      </c>
      <c r="AA5702" s="19" t="str">
        <f>VLOOKUP(W5702,'Verweis Vertreter'!$A$2:$B$24,2,FALSE)</f>
        <v>Muhsin Yortanli</v>
      </c>
      <c r="AB5702" s="12">
        <f t="shared" si="801"/>
        <v>1</v>
      </c>
      <c r="AC5702" s="12">
        <f t="shared" si="806"/>
        <v>238</v>
      </c>
      <c r="AD5702" s="12">
        <f t="shared" si="807"/>
        <v>244</v>
      </c>
      <c r="AE5702" s="12">
        <f t="shared" si="802"/>
        <v>244</v>
      </c>
      <c r="AF5702" s="12">
        <f t="shared" si="803"/>
        <v>6</v>
      </c>
      <c r="AG5702" s="12">
        <f t="shared" si="804"/>
        <v>6</v>
      </c>
      <c r="AH5702" s="9">
        <f t="shared" si="808"/>
        <v>2.4590163934426229E-2</v>
      </c>
      <c r="AI5702" s="14">
        <f>VLOOKUP(E5702,'Verweis Faktor'!$A:$B,2,FALSE)</f>
        <v>1</v>
      </c>
      <c r="AJ5702" s="14"/>
      <c r="AK5702" s="14" t="str">
        <f>IF(AL5702="Ja","Versandkosten",VLOOKUP(E5702,'Verweis Belegart'!$A$2:$B$9,2,FALSE))</f>
        <v>Hardware</v>
      </c>
      <c r="AL5702" s="14" t="str">
        <f t="shared" si="809"/>
        <v>Nein</v>
      </c>
      <c r="AM5702" s="14" t="str">
        <f t="shared" si="805"/>
        <v>Positiv</v>
      </c>
    </row>
    <row r="5703" spans="1:39" ht="17.25" customHeight="1" x14ac:dyDescent="0.35">
      <c r="A5703" s="17">
        <v>14575410</v>
      </c>
      <c r="B5703" s="2" t="s">
        <v>2608</v>
      </c>
      <c r="C5703" s="1">
        <v>2025001</v>
      </c>
      <c r="D5703" s="1">
        <v>2001436</v>
      </c>
      <c r="E5703" s="2" t="s">
        <v>34</v>
      </c>
      <c r="F5703" s="2" t="s">
        <v>142</v>
      </c>
      <c r="G5703" s="2" t="s">
        <v>66</v>
      </c>
      <c r="H5703" s="2" t="s">
        <v>1006</v>
      </c>
      <c r="I5703" s="2" t="s">
        <v>1007</v>
      </c>
      <c r="J5703" s="2" t="s">
        <v>2791</v>
      </c>
      <c r="K5703" s="2" t="s">
        <v>28</v>
      </c>
      <c r="L5703" s="2" t="s">
        <v>120</v>
      </c>
      <c r="M5703" s="2" t="s">
        <v>121</v>
      </c>
      <c r="N5703" s="2" t="s">
        <v>122</v>
      </c>
      <c r="O5703" s="3">
        <v>1</v>
      </c>
      <c r="P5703" s="3">
        <v>0</v>
      </c>
      <c r="Q5703" s="3">
        <v>20</v>
      </c>
      <c r="R5703" s="3">
        <v>20</v>
      </c>
      <c r="S5703" s="3">
        <v>20</v>
      </c>
      <c r="T5703" s="3">
        <v>20</v>
      </c>
      <c r="U5703" s="3"/>
      <c r="V5703" s="2" t="s">
        <v>123</v>
      </c>
      <c r="W5703" s="2" t="s">
        <v>124</v>
      </c>
      <c r="X5703" s="2" t="s">
        <v>125</v>
      </c>
      <c r="Y5703" s="19" t="str">
        <f>VLOOKUP(G5703,'Verweis Kd-Gruppe'!$A$2:$B$8,2,FALSE)</f>
        <v>EXP</v>
      </c>
      <c r="Z5703" s="19" t="str">
        <f>VLOOKUP(J5703,'Verweis Art-Gruppe'!$A$2:$B$15,2,FALSE)</f>
        <v>Sonstige</v>
      </c>
      <c r="AA5703" s="19" t="str">
        <f>VLOOKUP(W5703,'Verweis Vertreter'!$A$2:$B$24,2,FALSE)</f>
        <v>Antonio Vuolo</v>
      </c>
      <c r="AB5703" s="12">
        <f t="shared" si="801"/>
        <v>1</v>
      </c>
      <c r="AC5703" s="12">
        <f t="shared" si="806"/>
        <v>0</v>
      </c>
      <c r="AD5703" s="12">
        <f t="shared" si="807"/>
        <v>20</v>
      </c>
      <c r="AE5703" s="12">
        <f t="shared" si="802"/>
        <v>20</v>
      </c>
      <c r="AF5703" s="12">
        <f t="shared" si="803"/>
        <v>20</v>
      </c>
      <c r="AG5703" s="12">
        <f t="shared" si="804"/>
        <v>20</v>
      </c>
      <c r="AH5703" s="9">
        <f t="shared" si="808"/>
        <v>1</v>
      </c>
      <c r="AI5703" s="14">
        <f>VLOOKUP(E5703,'Verweis Faktor'!$A:$B,2,FALSE)</f>
        <v>1</v>
      </c>
      <c r="AJ5703" s="14"/>
      <c r="AK5703" s="14" t="str">
        <f>IF(AL5703="Ja","Versandkosten",VLOOKUP(E5703,'Verweis Belegart'!$A$2:$B$9,2,FALSE))</f>
        <v>Versandkosten</v>
      </c>
      <c r="AL5703" s="14" t="str">
        <f t="shared" si="809"/>
        <v>Ja</v>
      </c>
      <c r="AM5703" s="14" t="str">
        <f t="shared" si="805"/>
        <v>Positiv</v>
      </c>
    </row>
    <row r="5704" spans="1:39" ht="17.25" customHeight="1" x14ac:dyDescent="0.35">
      <c r="A5704" s="17">
        <v>14575410</v>
      </c>
      <c r="B5704" s="2" t="s">
        <v>2608</v>
      </c>
      <c r="C5704" s="1">
        <v>2025001</v>
      </c>
      <c r="D5704" s="1">
        <v>2001436</v>
      </c>
      <c r="E5704" s="2" t="s">
        <v>34</v>
      </c>
      <c r="F5704" s="2" t="s">
        <v>142</v>
      </c>
      <c r="G5704" s="2" t="s">
        <v>66</v>
      </c>
      <c r="H5704" s="2" t="s">
        <v>1006</v>
      </c>
      <c r="I5704" s="2" t="s">
        <v>1007</v>
      </c>
      <c r="J5704" s="2" t="s">
        <v>103</v>
      </c>
      <c r="K5704" s="2" t="s">
        <v>45</v>
      </c>
      <c r="L5704" s="2" t="s">
        <v>1195</v>
      </c>
      <c r="M5704" s="2" t="s">
        <v>1196</v>
      </c>
      <c r="N5704" s="2" t="s">
        <v>262</v>
      </c>
      <c r="O5704" s="3">
        <v>2</v>
      </c>
      <c r="P5704" s="3">
        <v>990</v>
      </c>
      <c r="Q5704" s="3">
        <v>1023</v>
      </c>
      <c r="R5704" s="3">
        <v>2046</v>
      </c>
      <c r="S5704" s="3">
        <v>33</v>
      </c>
      <c r="T5704" s="3">
        <v>66</v>
      </c>
      <c r="U5704" s="3">
        <v>3.22</v>
      </c>
      <c r="V5704" s="2" t="s">
        <v>123</v>
      </c>
      <c r="W5704" s="2" t="s">
        <v>124</v>
      </c>
      <c r="X5704" s="2" t="s">
        <v>125</v>
      </c>
      <c r="Y5704" s="19" t="str">
        <f>VLOOKUP(G5704,'Verweis Kd-Gruppe'!$A$2:$B$8,2,FALSE)</f>
        <v>EXP</v>
      </c>
      <c r="Z5704" s="19" t="str">
        <f>VLOOKUP(J5704,'Verweis Art-Gruppe'!$A$2:$B$15,2,FALSE)</f>
        <v>Geräte</v>
      </c>
      <c r="AA5704" s="19" t="str">
        <f>VLOOKUP(W5704,'Verweis Vertreter'!$A$2:$B$24,2,FALSE)</f>
        <v>Antonio Vuolo</v>
      </c>
      <c r="AB5704" s="12">
        <f t="shared" si="801"/>
        <v>2</v>
      </c>
      <c r="AC5704" s="12">
        <f t="shared" si="806"/>
        <v>990</v>
      </c>
      <c r="AD5704" s="12">
        <f t="shared" si="807"/>
        <v>1023</v>
      </c>
      <c r="AE5704" s="12">
        <f t="shared" si="802"/>
        <v>2046</v>
      </c>
      <c r="AF5704" s="12">
        <f t="shared" si="803"/>
        <v>33</v>
      </c>
      <c r="AG5704" s="12">
        <f t="shared" si="804"/>
        <v>66</v>
      </c>
      <c r="AH5704" s="9">
        <f t="shared" si="808"/>
        <v>3.2258064516129031E-2</v>
      </c>
      <c r="AI5704" s="14">
        <f>VLOOKUP(E5704,'Verweis Faktor'!$A:$B,2,FALSE)</f>
        <v>1</v>
      </c>
      <c r="AJ5704" s="14"/>
      <c r="AK5704" s="14" t="str">
        <f>IF(AL5704="Ja","Versandkosten",VLOOKUP(E5704,'Verweis Belegart'!$A$2:$B$9,2,FALSE))</f>
        <v>Hardware</v>
      </c>
      <c r="AL5704" s="14" t="str">
        <f t="shared" si="809"/>
        <v>Nein</v>
      </c>
      <c r="AM5704" s="14" t="str">
        <f t="shared" si="805"/>
        <v>Positiv</v>
      </c>
    </row>
    <row r="5705" spans="1:39" ht="17.25" customHeight="1" x14ac:dyDescent="0.35">
      <c r="A5705" s="17">
        <v>14575410</v>
      </c>
      <c r="B5705" s="2" t="s">
        <v>2608</v>
      </c>
      <c r="C5705" s="1">
        <v>2025001</v>
      </c>
      <c r="D5705" s="1">
        <v>2001436</v>
      </c>
      <c r="E5705" s="2" t="s">
        <v>34</v>
      </c>
      <c r="F5705" s="2" t="s">
        <v>142</v>
      </c>
      <c r="G5705" s="2" t="s">
        <v>66</v>
      </c>
      <c r="H5705" s="2" t="s">
        <v>1006</v>
      </c>
      <c r="I5705" s="2" t="s">
        <v>1007</v>
      </c>
      <c r="J5705" s="2" t="s">
        <v>103</v>
      </c>
      <c r="K5705" s="2" t="s">
        <v>49</v>
      </c>
      <c r="L5705" s="2" t="s">
        <v>937</v>
      </c>
      <c r="M5705" s="2" t="s">
        <v>938</v>
      </c>
      <c r="N5705" s="2" t="s">
        <v>655</v>
      </c>
      <c r="O5705" s="3">
        <v>2</v>
      </c>
      <c r="P5705" s="3">
        <v>246.00569999999999</v>
      </c>
      <c r="Q5705" s="3">
        <v>265</v>
      </c>
      <c r="R5705" s="3">
        <v>530</v>
      </c>
      <c r="S5705" s="3">
        <v>18.994299999999999</v>
      </c>
      <c r="T5705" s="3">
        <v>37.99</v>
      </c>
      <c r="U5705" s="3">
        <v>7.16</v>
      </c>
      <c r="V5705" s="2" t="s">
        <v>123</v>
      </c>
      <c r="W5705" s="2" t="s">
        <v>124</v>
      </c>
      <c r="X5705" s="2" t="s">
        <v>125</v>
      </c>
      <c r="Y5705" s="19" t="str">
        <f>VLOOKUP(G5705,'Verweis Kd-Gruppe'!$A$2:$B$8,2,FALSE)</f>
        <v>EXP</v>
      </c>
      <c r="Z5705" s="19" t="str">
        <f>VLOOKUP(J5705,'Verweis Art-Gruppe'!$A$2:$B$15,2,FALSE)</f>
        <v>Geräte</v>
      </c>
      <c r="AA5705" s="19" t="str">
        <f>VLOOKUP(W5705,'Verweis Vertreter'!$A$2:$B$24,2,FALSE)</f>
        <v>Antonio Vuolo</v>
      </c>
      <c r="AB5705" s="12">
        <f t="shared" si="801"/>
        <v>2</v>
      </c>
      <c r="AC5705" s="12">
        <f t="shared" si="806"/>
        <v>246.00569999999999</v>
      </c>
      <c r="AD5705" s="12">
        <f t="shared" si="807"/>
        <v>265</v>
      </c>
      <c r="AE5705" s="12">
        <f t="shared" si="802"/>
        <v>530</v>
      </c>
      <c r="AF5705" s="12">
        <f t="shared" si="803"/>
        <v>18.994299999999999</v>
      </c>
      <c r="AG5705" s="12">
        <f t="shared" si="804"/>
        <v>37.99</v>
      </c>
      <c r="AH5705" s="9">
        <f t="shared" si="808"/>
        <v>7.1679245283018875E-2</v>
      </c>
      <c r="AI5705" s="14">
        <f>VLOOKUP(E5705,'Verweis Faktor'!$A:$B,2,FALSE)</f>
        <v>1</v>
      </c>
      <c r="AJ5705" s="14"/>
      <c r="AK5705" s="14" t="str">
        <f>IF(AL5705="Ja","Versandkosten",VLOOKUP(E5705,'Verweis Belegart'!$A$2:$B$9,2,FALSE))</f>
        <v>Hardware</v>
      </c>
      <c r="AL5705" s="14" t="str">
        <f t="shared" si="809"/>
        <v>Nein</v>
      </c>
      <c r="AM5705" s="14" t="str">
        <f t="shared" si="805"/>
        <v>Positiv</v>
      </c>
    </row>
    <row r="5706" spans="1:39" ht="17.25" customHeight="1" x14ac:dyDescent="0.35">
      <c r="A5706" s="17">
        <v>14575410</v>
      </c>
      <c r="B5706" s="2" t="s">
        <v>2608</v>
      </c>
      <c r="C5706" s="1">
        <v>2025001</v>
      </c>
      <c r="D5706" s="1">
        <v>2001436</v>
      </c>
      <c r="E5706" s="2" t="s">
        <v>34</v>
      </c>
      <c r="F5706" s="2" t="s">
        <v>142</v>
      </c>
      <c r="G5706" s="2" t="s">
        <v>66</v>
      </c>
      <c r="H5706" s="2" t="s">
        <v>1006</v>
      </c>
      <c r="I5706" s="2" t="s">
        <v>1007</v>
      </c>
      <c r="J5706" s="2" t="s">
        <v>103</v>
      </c>
      <c r="K5706" s="2" t="s">
        <v>79</v>
      </c>
      <c r="L5706" s="2" t="s">
        <v>1495</v>
      </c>
      <c r="M5706" s="2" t="s">
        <v>1496</v>
      </c>
      <c r="N5706" s="2" t="s">
        <v>1497</v>
      </c>
      <c r="O5706" s="3">
        <v>2</v>
      </c>
      <c r="P5706" s="3">
        <v>91.187200000000004</v>
      </c>
      <c r="Q5706" s="3">
        <v>95</v>
      </c>
      <c r="R5706" s="3">
        <v>190</v>
      </c>
      <c r="S5706" s="3">
        <v>3.8128000000000002</v>
      </c>
      <c r="T5706" s="3">
        <v>7.63</v>
      </c>
      <c r="U5706" s="3">
        <v>4.01</v>
      </c>
      <c r="V5706" s="2" t="s">
        <v>123</v>
      </c>
      <c r="W5706" s="2" t="s">
        <v>124</v>
      </c>
      <c r="X5706" s="2" t="s">
        <v>125</v>
      </c>
      <c r="Y5706" s="19" t="str">
        <f>VLOOKUP(G5706,'Verweis Kd-Gruppe'!$A$2:$B$8,2,FALSE)</f>
        <v>EXP</v>
      </c>
      <c r="Z5706" s="19" t="str">
        <f>VLOOKUP(J5706,'Verweis Art-Gruppe'!$A$2:$B$15,2,FALSE)</f>
        <v>Geräte</v>
      </c>
      <c r="AA5706" s="19" t="str">
        <f>VLOOKUP(W5706,'Verweis Vertreter'!$A$2:$B$24,2,FALSE)</f>
        <v>Antonio Vuolo</v>
      </c>
      <c r="AB5706" s="12">
        <f t="shared" si="801"/>
        <v>2</v>
      </c>
      <c r="AC5706" s="12">
        <f t="shared" si="806"/>
        <v>91.187200000000004</v>
      </c>
      <c r="AD5706" s="12">
        <f t="shared" si="807"/>
        <v>95</v>
      </c>
      <c r="AE5706" s="12">
        <f t="shared" si="802"/>
        <v>190</v>
      </c>
      <c r="AF5706" s="12">
        <f t="shared" si="803"/>
        <v>3.8128000000000002</v>
      </c>
      <c r="AG5706" s="12">
        <f t="shared" si="804"/>
        <v>7.63</v>
      </c>
      <c r="AH5706" s="9">
        <f t="shared" si="808"/>
        <v>4.0157894736842108E-2</v>
      </c>
      <c r="AI5706" s="14">
        <f>VLOOKUP(E5706,'Verweis Faktor'!$A:$B,2,FALSE)</f>
        <v>1</v>
      </c>
      <c r="AJ5706" s="14"/>
      <c r="AK5706" s="14" t="str">
        <f>IF(AL5706="Ja","Versandkosten",VLOOKUP(E5706,'Verweis Belegart'!$A$2:$B$9,2,FALSE))</f>
        <v>Hardware</v>
      </c>
      <c r="AL5706" s="14" t="str">
        <f t="shared" si="809"/>
        <v>Nein</v>
      </c>
      <c r="AM5706" s="14" t="str">
        <f t="shared" si="805"/>
        <v>Positiv</v>
      </c>
    </row>
    <row r="5707" spans="1:39" ht="17.25" customHeight="1" x14ac:dyDescent="0.35">
      <c r="A5707" s="17">
        <v>14575410</v>
      </c>
      <c r="B5707" s="2" t="s">
        <v>2608</v>
      </c>
      <c r="C5707" s="1">
        <v>2025001</v>
      </c>
      <c r="D5707" s="1">
        <v>2001436</v>
      </c>
      <c r="E5707" s="2" t="s">
        <v>34</v>
      </c>
      <c r="F5707" s="2" t="s">
        <v>142</v>
      </c>
      <c r="G5707" s="2" t="s">
        <v>66</v>
      </c>
      <c r="H5707" s="2" t="s">
        <v>1006</v>
      </c>
      <c r="I5707" s="2" t="s">
        <v>1007</v>
      </c>
      <c r="J5707" s="2" t="s">
        <v>103</v>
      </c>
      <c r="K5707" s="2" t="s">
        <v>83</v>
      </c>
      <c r="L5707" s="2" t="s">
        <v>1840</v>
      </c>
      <c r="M5707" s="2" t="s">
        <v>1841</v>
      </c>
      <c r="N5707" s="2" t="s">
        <v>1497</v>
      </c>
      <c r="O5707" s="3">
        <v>2</v>
      </c>
      <c r="P5707" s="3">
        <v>90.689700000000002</v>
      </c>
      <c r="Q5707" s="3">
        <v>95</v>
      </c>
      <c r="R5707" s="3">
        <v>190</v>
      </c>
      <c r="S5707" s="3">
        <v>4.3102999999999998</v>
      </c>
      <c r="T5707" s="3">
        <v>8.6199999999999992</v>
      </c>
      <c r="U5707" s="3">
        <v>4.53</v>
      </c>
      <c r="V5707" s="2" t="s">
        <v>123</v>
      </c>
      <c r="W5707" s="2" t="s">
        <v>124</v>
      </c>
      <c r="X5707" s="2" t="s">
        <v>125</v>
      </c>
      <c r="Y5707" s="19" t="str">
        <f>VLOOKUP(G5707,'Verweis Kd-Gruppe'!$A$2:$B$8,2,FALSE)</f>
        <v>EXP</v>
      </c>
      <c r="Z5707" s="19" t="str">
        <f>VLOOKUP(J5707,'Verweis Art-Gruppe'!$A$2:$B$15,2,FALSE)</f>
        <v>Geräte</v>
      </c>
      <c r="AA5707" s="19" t="str">
        <f>VLOOKUP(W5707,'Verweis Vertreter'!$A$2:$B$24,2,FALSE)</f>
        <v>Antonio Vuolo</v>
      </c>
      <c r="AB5707" s="12">
        <f t="shared" si="801"/>
        <v>2</v>
      </c>
      <c r="AC5707" s="12">
        <f t="shared" si="806"/>
        <v>90.689700000000002</v>
      </c>
      <c r="AD5707" s="12">
        <f t="shared" si="807"/>
        <v>95</v>
      </c>
      <c r="AE5707" s="12">
        <f t="shared" si="802"/>
        <v>190</v>
      </c>
      <c r="AF5707" s="12">
        <f t="shared" si="803"/>
        <v>4.3102999999999998</v>
      </c>
      <c r="AG5707" s="12">
        <f t="shared" si="804"/>
        <v>8.6199999999999992</v>
      </c>
      <c r="AH5707" s="9">
        <f t="shared" si="808"/>
        <v>4.5368421052631572E-2</v>
      </c>
      <c r="AI5707" s="14">
        <f>VLOOKUP(E5707,'Verweis Faktor'!$A:$B,2,FALSE)</f>
        <v>1</v>
      </c>
      <c r="AJ5707" s="14"/>
      <c r="AK5707" s="14" t="str">
        <f>IF(AL5707="Ja","Versandkosten",VLOOKUP(E5707,'Verweis Belegart'!$A$2:$B$9,2,FALSE))</f>
        <v>Hardware</v>
      </c>
      <c r="AL5707" s="14" t="str">
        <f t="shared" si="809"/>
        <v>Nein</v>
      </c>
      <c r="AM5707" s="14" t="str">
        <f t="shared" si="805"/>
        <v>Positiv</v>
      </c>
    </row>
    <row r="5708" spans="1:39" ht="17.25" customHeight="1" x14ac:dyDescent="0.35">
      <c r="A5708" s="17">
        <v>14575410</v>
      </c>
      <c r="B5708" s="2" t="s">
        <v>2608</v>
      </c>
      <c r="C5708" s="1">
        <v>2025001</v>
      </c>
      <c r="D5708" s="1">
        <v>2001436</v>
      </c>
      <c r="E5708" s="2" t="s">
        <v>34</v>
      </c>
      <c r="F5708" s="2" t="s">
        <v>142</v>
      </c>
      <c r="G5708" s="2" t="s">
        <v>66</v>
      </c>
      <c r="H5708" s="2" t="s">
        <v>1006</v>
      </c>
      <c r="I5708" s="2" t="s">
        <v>1007</v>
      </c>
      <c r="J5708" s="2" t="s">
        <v>304</v>
      </c>
      <c r="K5708" s="2" t="s">
        <v>87</v>
      </c>
      <c r="L5708" s="2" t="s">
        <v>825</v>
      </c>
      <c r="M5708" s="2" t="s">
        <v>826</v>
      </c>
      <c r="N5708" s="2" t="s">
        <v>827</v>
      </c>
      <c r="O5708" s="3">
        <v>10</v>
      </c>
      <c r="P5708" s="3">
        <v>105.0431</v>
      </c>
      <c r="Q5708" s="3">
        <v>114</v>
      </c>
      <c r="R5708" s="3">
        <v>1140</v>
      </c>
      <c r="S5708" s="3">
        <v>8.9568999999999992</v>
      </c>
      <c r="T5708" s="3">
        <v>89.57</v>
      </c>
      <c r="U5708" s="3">
        <v>7.85</v>
      </c>
      <c r="V5708" s="2" t="s">
        <v>123</v>
      </c>
      <c r="W5708" s="2" t="s">
        <v>124</v>
      </c>
      <c r="X5708" s="2" t="s">
        <v>125</v>
      </c>
      <c r="Y5708" s="19" t="str">
        <f>VLOOKUP(G5708,'Verweis Kd-Gruppe'!$A$2:$B$8,2,FALSE)</f>
        <v>EXP</v>
      </c>
      <c r="Z5708" s="19" t="str">
        <f>VLOOKUP(J5708,'Verweis Art-Gruppe'!$A$2:$B$15,2,FALSE)</f>
        <v>Zubehör</v>
      </c>
      <c r="AA5708" s="19" t="str">
        <f>VLOOKUP(W5708,'Verweis Vertreter'!$A$2:$B$24,2,FALSE)</f>
        <v>Antonio Vuolo</v>
      </c>
      <c r="AB5708" s="12">
        <f t="shared" si="801"/>
        <v>10</v>
      </c>
      <c r="AC5708" s="12">
        <f t="shared" si="806"/>
        <v>105.0431</v>
      </c>
      <c r="AD5708" s="12">
        <f t="shared" si="807"/>
        <v>114</v>
      </c>
      <c r="AE5708" s="12">
        <f t="shared" si="802"/>
        <v>1140</v>
      </c>
      <c r="AF5708" s="12">
        <f t="shared" si="803"/>
        <v>8.9568999999999992</v>
      </c>
      <c r="AG5708" s="12">
        <f t="shared" si="804"/>
        <v>89.57</v>
      </c>
      <c r="AH5708" s="9">
        <f t="shared" si="808"/>
        <v>7.8570175438596485E-2</v>
      </c>
      <c r="AI5708" s="14">
        <f>VLOOKUP(E5708,'Verweis Faktor'!$A:$B,2,FALSE)</f>
        <v>1</v>
      </c>
      <c r="AJ5708" s="14"/>
      <c r="AK5708" s="14" t="str">
        <f>IF(AL5708="Ja","Versandkosten",VLOOKUP(E5708,'Verweis Belegart'!$A$2:$B$9,2,FALSE))</f>
        <v>Hardware</v>
      </c>
      <c r="AL5708" s="14" t="str">
        <f t="shared" si="809"/>
        <v>Nein</v>
      </c>
      <c r="AM5708" s="14" t="str">
        <f t="shared" si="805"/>
        <v>Positiv</v>
      </c>
    </row>
    <row r="5709" spans="1:39" ht="17.25" customHeight="1" x14ac:dyDescent="0.35">
      <c r="A5709" s="17">
        <v>14575410</v>
      </c>
      <c r="B5709" s="2" t="s">
        <v>2608</v>
      </c>
      <c r="C5709" s="1">
        <v>2025001</v>
      </c>
      <c r="D5709" s="1">
        <v>2001436</v>
      </c>
      <c r="E5709" s="2" t="s">
        <v>34</v>
      </c>
      <c r="F5709" s="2" t="s">
        <v>142</v>
      </c>
      <c r="G5709" s="2" t="s">
        <v>66</v>
      </c>
      <c r="H5709" s="2" t="s">
        <v>1006</v>
      </c>
      <c r="I5709" s="2" t="s">
        <v>1007</v>
      </c>
      <c r="J5709" s="2" t="s">
        <v>103</v>
      </c>
      <c r="K5709" s="2" t="s">
        <v>91</v>
      </c>
      <c r="L5709" s="2" t="s">
        <v>1395</v>
      </c>
      <c r="M5709" s="2" t="s">
        <v>1396</v>
      </c>
      <c r="N5709" s="2" t="s">
        <v>618</v>
      </c>
      <c r="O5709" s="3">
        <v>1</v>
      </c>
      <c r="P5709" s="3">
        <v>485</v>
      </c>
      <c r="Q5709" s="3">
        <v>493</v>
      </c>
      <c r="R5709" s="3">
        <v>493</v>
      </c>
      <c r="S5709" s="3">
        <v>8</v>
      </c>
      <c r="T5709" s="3">
        <v>8</v>
      </c>
      <c r="U5709" s="3">
        <v>1.62</v>
      </c>
      <c r="V5709" s="2" t="s">
        <v>123</v>
      </c>
      <c r="W5709" s="2" t="s">
        <v>124</v>
      </c>
      <c r="X5709" s="2" t="s">
        <v>125</v>
      </c>
      <c r="Y5709" s="19" t="str">
        <f>VLOOKUP(G5709,'Verweis Kd-Gruppe'!$A$2:$B$8,2,FALSE)</f>
        <v>EXP</v>
      </c>
      <c r="Z5709" s="19" t="str">
        <f>VLOOKUP(J5709,'Verweis Art-Gruppe'!$A$2:$B$15,2,FALSE)</f>
        <v>Geräte</v>
      </c>
      <c r="AA5709" s="19" t="str">
        <f>VLOOKUP(W5709,'Verweis Vertreter'!$A$2:$B$24,2,FALSE)</f>
        <v>Antonio Vuolo</v>
      </c>
      <c r="AB5709" s="12">
        <f t="shared" si="801"/>
        <v>1</v>
      </c>
      <c r="AC5709" s="12">
        <f t="shared" si="806"/>
        <v>485</v>
      </c>
      <c r="AD5709" s="12">
        <f t="shared" si="807"/>
        <v>493</v>
      </c>
      <c r="AE5709" s="12">
        <f t="shared" si="802"/>
        <v>493</v>
      </c>
      <c r="AF5709" s="12">
        <f t="shared" si="803"/>
        <v>8</v>
      </c>
      <c r="AG5709" s="12">
        <f t="shared" si="804"/>
        <v>8</v>
      </c>
      <c r="AH5709" s="9">
        <f t="shared" si="808"/>
        <v>1.6227180527383367E-2</v>
      </c>
      <c r="AI5709" s="14">
        <f>VLOOKUP(E5709,'Verweis Faktor'!$A:$B,2,FALSE)</f>
        <v>1</v>
      </c>
      <c r="AJ5709" s="14"/>
      <c r="AK5709" s="14" t="str">
        <f>IF(AL5709="Ja","Versandkosten",VLOOKUP(E5709,'Verweis Belegart'!$A$2:$B$9,2,FALSE))</f>
        <v>Hardware</v>
      </c>
      <c r="AL5709" s="14" t="str">
        <f t="shared" si="809"/>
        <v>Nein</v>
      </c>
      <c r="AM5709" s="14" t="str">
        <f t="shared" si="805"/>
        <v>Positiv</v>
      </c>
    </row>
    <row r="5710" spans="1:39" ht="17.25" customHeight="1" x14ac:dyDescent="0.35">
      <c r="A5710" s="17">
        <v>14378362</v>
      </c>
      <c r="B5710" s="2" t="s">
        <v>2608</v>
      </c>
      <c r="C5710" s="1">
        <v>2025001</v>
      </c>
      <c r="D5710" s="1">
        <v>2001437</v>
      </c>
      <c r="E5710" s="2" t="s">
        <v>2658</v>
      </c>
      <c r="F5710" s="2" t="s">
        <v>2111</v>
      </c>
      <c r="G5710" s="2" t="s">
        <v>2674</v>
      </c>
      <c r="H5710" s="2" t="s">
        <v>2675</v>
      </c>
      <c r="I5710" s="2" t="s">
        <v>2676</v>
      </c>
      <c r="J5710" s="2" t="s">
        <v>103</v>
      </c>
      <c r="K5710" s="2" t="s">
        <v>28</v>
      </c>
      <c r="L5710" s="2" t="s">
        <v>2677</v>
      </c>
      <c r="M5710" s="2" t="s">
        <v>2678</v>
      </c>
      <c r="N5710" s="2" t="s">
        <v>2679</v>
      </c>
      <c r="O5710" s="3">
        <v>1</v>
      </c>
      <c r="P5710" s="3">
        <v>0</v>
      </c>
      <c r="Q5710" s="3">
        <v>0</v>
      </c>
      <c r="R5710" s="3">
        <v>0</v>
      </c>
      <c r="S5710" s="3"/>
      <c r="T5710" s="3">
        <v>0</v>
      </c>
      <c r="U5710" s="3"/>
      <c r="V5710" s="2" t="s">
        <v>2680</v>
      </c>
      <c r="W5710" s="2" t="s">
        <v>2681</v>
      </c>
      <c r="X5710" s="2" t="s">
        <v>44</v>
      </c>
      <c r="Y5710" s="19" t="str">
        <f>VLOOKUP(G5710,'Verweis Kd-Gruppe'!$A$2:$B$8,2,FALSE)</f>
        <v>FHK</v>
      </c>
      <c r="Z5710" s="19" t="str">
        <f>VLOOKUP(J5710,'Verweis Art-Gruppe'!$A$2:$B$15,2,FALSE)</f>
        <v>Geräte</v>
      </c>
      <c r="AA5710" s="19" t="str">
        <f>VLOOKUP(W5710,'Verweis Vertreter'!$A$2:$B$24,2,FALSE)</f>
        <v>Zentrale</v>
      </c>
      <c r="AB5710" s="12">
        <f t="shared" si="801"/>
        <v>-1</v>
      </c>
      <c r="AC5710" s="12">
        <f t="shared" si="806"/>
        <v>0</v>
      </c>
      <c r="AD5710" s="12">
        <f t="shared" si="807"/>
        <v>0</v>
      </c>
      <c r="AE5710" s="12">
        <f t="shared" si="802"/>
        <v>0</v>
      </c>
      <c r="AF5710" s="12">
        <f t="shared" si="803"/>
        <v>0</v>
      </c>
      <c r="AG5710" s="12">
        <f t="shared" si="804"/>
        <v>0</v>
      </c>
      <c r="AH5710" s="9">
        <f t="shared" si="808"/>
        <v>0</v>
      </c>
      <c r="AI5710" s="14">
        <f>VLOOKUP(E5710,'Verweis Faktor'!$A:$B,2,FALSE)</f>
        <v>-1</v>
      </c>
      <c r="AJ5710" s="14"/>
      <c r="AK5710" s="14" t="str">
        <f>IF(AL5710="Ja","Versandkosten",VLOOKUP(E5710,'Verweis Belegart'!$A$2:$B$9,2,FALSE))</f>
        <v>Hardware</v>
      </c>
      <c r="AL5710" s="14" t="str">
        <f t="shared" si="809"/>
        <v>Nein</v>
      </c>
      <c r="AM5710" s="14" t="str">
        <f t="shared" si="805"/>
        <v>Positiv</v>
      </c>
    </row>
    <row r="5711" spans="1:39" ht="17.25" customHeight="1" x14ac:dyDescent="0.35">
      <c r="A5711" s="17">
        <v>14378362</v>
      </c>
      <c r="B5711" s="2" t="s">
        <v>2608</v>
      </c>
      <c r="C5711" s="1">
        <v>2025001</v>
      </c>
      <c r="D5711" s="1">
        <v>2001438</v>
      </c>
      <c r="E5711" s="2" t="s">
        <v>1719</v>
      </c>
      <c r="F5711" s="2" t="s">
        <v>2111</v>
      </c>
      <c r="G5711" s="2" t="s">
        <v>2674</v>
      </c>
      <c r="H5711" s="2" t="s">
        <v>2675</v>
      </c>
      <c r="I5711" s="2" t="s">
        <v>2676</v>
      </c>
      <c r="J5711" s="2" t="s">
        <v>103</v>
      </c>
      <c r="K5711" s="2" t="s">
        <v>28</v>
      </c>
      <c r="L5711" s="2" t="s">
        <v>2677</v>
      </c>
      <c r="M5711" s="2" t="s">
        <v>2678</v>
      </c>
      <c r="N5711" s="2" t="s">
        <v>2679</v>
      </c>
      <c r="O5711" s="3">
        <v>1</v>
      </c>
      <c r="P5711" s="3">
        <v>0</v>
      </c>
      <c r="Q5711" s="3">
        <v>42.02</v>
      </c>
      <c r="R5711" s="3">
        <v>42.02</v>
      </c>
      <c r="S5711" s="3">
        <v>42.02</v>
      </c>
      <c r="T5711" s="3">
        <v>42.02</v>
      </c>
      <c r="U5711" s="3"/>
      <c r="V5711" s="2" t="s">
        <v>2680</v>
      </c>
      <c r="W5711" s="2" t="s">
        <v>2681</v>
      </c>
      <c r="X5711" s="2" t="s">
        <v>44</v>
      </c>
      <c r="Y5711" s="19" t="str">
        <f>VLOOKUP(G5711,'Verweis Kd-Gruppe'!$A$2:$B$8,2,FALSE)</f>
        <v>FHK</v>
      </c>
      <c r="Z5711" s="19" t="str">
        <f>VLOOKUP(J5711,'Verweis Art-Gruppe'!$A$2:$B$15,2,FALSE)</f>
        <v>Geräte</v>
      </c>
      <c r="AA5711" s="19" t="str">
        <f>VLOOKUP(W5711,'Verweis Vertreter'!$A$2:$B$24,2,FALSE)</f>
        <v>Zentrale</v>
      </c>
      <c r="AB5711" s="12">
        <f t="shared" si="801"/>
        <v>1</v>
      </c>
      <c r="AC5711" s="12">
        <f t="shared" si="806"/>
        <v>0</v>
      </c>
      <c r="AD5711" s="12">
        <f t="shared" si="807"/>
        <v>42.02</v>
      </c>
      <c r="AE5711" s="12">
        <f t="shared" si="802"/>
        <v>42.02</v>
      </c>
      <c r="AF5711" s="12">
        <f t="shared" si="803"/>
        <v>42.02</v>
      </c>
      <c r="AG5711" s="12">
        <f t="shared" si="804"/>
        <v>42.02</v>
      </c>
      <c r="AH5711" s="9">
        <f t="shared" si="808"/>
        <v>1</v>
      </c>
      <c r="AI5711" s="14">
        <f>VLOOKUP(E5711,'Verweis Faktor'!$A:$B,2,FALSE)</f>
        <v>1</v>
      </c>
      <c r="AJ5711" s="14"/>
      <c r="AK5711" s="14" t="str">
        <f>IF(AL5711="Ja","Versandkosten",VLOOKUP(E5711,'Verweis Belegart'!$A$2:$B$9,2,FALSE))</f>
        <v>Hardware</v>
      </c>
      <c r="AL5711" s="14" t="str">
        <f t="shared" si="809"/>
        <v>Nein</v>
      </c>
      <c r="AM5711" s="14" t="str">
        <f t="shared" si="805"/>
        <v>Positiv</v>
      </c>
    </row>
    <row r="5712" spans="1:39" ht="17.25" customHeight="1" x14ac:dyDescent="0.35">
      <c r="A5712" s="17">
        <v>14575388</v>
      </c>
      <c r="B5712" s="2" t="s">
        <v>2608</v>
      </c>
      <c r="C5712" s="1">
        <v>2025001</v>
      </c>
      <c r="D5712" s="1">
        <v>2001439</v>
      </c>
      <c r="E5712" s="2" t="s">
        <v>34</v>
      </c>
      <c r="F5712" s="2" t="s">
        <v>142</v>
      </c>
      <c r="G5712" s="2" t="s">
        <v>66</v>
      </c>
      <c r="H5712" s="2" t="s">
        <v>811</v>
      </c>
      <c r="I5712" s="2" t="s">
        <v>812</v>
      </c>
      <c r="J5712" s="2" t="s">
        <v>103</v>
      </c>
      <c r="K5712" s="2" t="s">
        <v>28</v>
      </c>
      <c r="L5712" s="2" t="s">
        <v>39</v>
      </c>
      <c r="M5712" s="2" t="s">
        <v>40</v>
      </c>
      <c r="N5712" s="2" t="s">
        <v>41</v>
      </c>
      <c r="O5712" s="3">
        <v>15</v>
      </c>
      <c r="P5712" s="3">
        <v>220</v>
      </c>
      <c r="Q5712" s="3">
        <v>237</v>
      </c>
      <c r="R5712" s="3">
        <v>3555</v>
      </c>
      <c r="S5712" s="3">
        <v>17</v>
      </c>
      <c r="T5712" s="3">
        <v>255</v>
      </c>
      <c r="U5712" s="3">
        <v>7.17</v>
      </c>
      <c r="V5712" s="2" t="s">
        <v>813</v>
      </c>
      <c r="W5712" s="2" t="s">
        <v>814</v>
      </c>
      <c r="X5712" s="2" t="s">
        <v>72</v>
      </c>
      <c r="Y5712" s="19" t="str">
        <f>VLOOKUP(G5712,'Verweis Kd-Gruppe'!$A$2:$B$8,2,FALSE)</f>
        <v>EXP</v>
      </c>
      <c r="Z5712" s="19" t="str">
        <f>VLOOKUP(J5712,'Verweis Art-Gruppe'!$A$2:$B$15,2,FALSE)</f>
        <v>Geräte</v>
      </c>
      <c r="AA5712" s="19" t="str">
        <f>VLOOKUP(W5712,'Verweis Vertreter'!$A$2:$B$24,2,FALSE)</f>
        <v>Sokol Kapaj</v>
      </c>
      <c r="AB5712" s="12">
        <f t="shared" si="801"/>
        <v>15</v>
      </c>
      <c r="AC5712" s="12">
        <f t="shared" si="806"/>
        <v>220</v>
      </c>
      <c r="AD5712" s="12">
        <f t="shared" si="807"/>
        <v>237</v>
      </c>
      <c r="AE5712" s="12">
        <f t="shared" si="802"/>
        <v>3555</v>
      </c>
      <c r="AF5712" s="12">
        <f t="shared" si="803"/>
        <v>17</v>
      </c>
      <c r="AG5712" s="12">
        <f t="shared" si="804"/>
        <v>255</v>
      </c>
      <c r="AH5712" s="9">
        <f t="shared" si="808"/>
        <v>7.1729957805907171E-2</v>
      </c>
      <c r="AI5712" s="14">
        <f>VLOOKUP(E5712,'Verweis Faktor'!$A:$B,2,FALSE)</f>
        <v>1</v>
      </c>
      <c r="AJ5712" s="14"/>
      <c r="AK5712" s="14" t="str">
        <f>IF(AL5712="Ja","Versandkosten",VLOOKUP(E5712,'Verweis Belegart'!$A$2:$B$9,2,FALSE))</f>
        <v>Hardware</v>
      </c>
      <c r="AL5712" s="14" t="str">
        <f t="shared" si="809"/>
        <v>Nein</v>
      </c>
      <c r="AM5712" s="14" t="str">
        <f t="shared" si="805"/>
        <v>Positiv</v>
      </c>
    </row>
    <row r="5713" spans="1:39" ht="17.25" customHeight="1" x14ac:dyDescent="0.35">
      <c r="A5713" s="17">
        <v>14575388</v>
      </c>
      <c r="B5713" s="2" t="s">
        <v>2608</v>
      </c>
      <c r="C5713" s="1">
        <v>2025001</v>
      </c>
      <c r="D5713" s="1">
        <v>2001439</v>
      </c>
      <c r="E5713" s="2" t="s">
        <v>34</v>
      </c>
      <c r="F5713" s="2" t="s">
        <v>142</v>
      </c>
      <c r="G5713" s="2" t="s">
        <v>66</v>
      </c>
      <c r="H5713" s="2" t="s">
        <v>811</v>
      </c>
      <c r="I5713" s="2" t="s">
        <v>812</v>
      </c>
      <c r="J5713" s="2" t="s">
        <v>103</v>
      </c>
      <c r="K5713" s="2" t="s">
        <v>45</v>
      </c>
      <c r="L5713" s="2" t="s">
        <v>88</v>
      </c>
      <c r="M5713" s="2" t="s">
        <v>89</v>
      </c>
      <c r="N5713" s="2" t="s">
        <v>90</v>
      </c>
      <c r="O5713" s="3">
        <v>1</v>
      </c>
      <c r="P5713" s="3">
        <v>527.87900000000002</v>
      </c>
      <c r="Q5713" s="3">
        <v>550</v>
      </c>
      <c r="R5713" s="3">
        <v>550</v>
      </c>
      <c r="S5713" s="3">
        <v>22.120999999999999</v>
      </c>
      <c r="T5713" s="3">
        <v>22.12</v>
      </c>
      <c r="U5713" s="3">
        <v>4.0199999999999996</v>
      </c>
      <c r="V5713" s="2" t="s">
        <v>813</v>
      </c>
      <c r="W5713" s="2" t="s">
        <v>814</v>
      </c>
      <c r="X5713" s="2" t="s">
        <v>72</v>
      </c>
      <c r="Y5713" s="19" t="str">
        <f>VLOOKUP(G5713,'Verweis Kd-Gruppe'!$A$2:$B$8,2,FALSE)</f>
        <v>EXP</v>
      </c>
      <c r="Z5713" s="19" t="str">
        <f>VLOOKUP(J5713,'Verweis Art-Gruppe'!$A$2:$B$15,2,FALSE)</f>
        <v>Geräte</v>
      </c>
      <c r="AA5713" s="19" t="str">
        <f>VLOOKUP(W5713,'Verweis Vertreter'!$A$2:$B$24,2,FALSE)</f>
        <v>Sokol Kapaj</v>
      </c>
      <c r="AB5713" s="12">
        <f t="shared" si="801"/>
        <v>1</v>
      </c>
      <c r="AC5713" s="12">
        <f t="shared" si="806"/>
        <v>527.87900000000002</v>
      </c>
      <c r="AD5713" s="12">
        <f t="shared" si="807"/>
        <v>550</v>
      </c>
      <c r="AE5713" s="12">
        <f t="shared" si="802"/>
        <v>550</v>
      </c>
      <c r="AF5713" s="12">
        <f t="shared" si="803"/>
        <v>22.120999999999999</v>
      </c>
      <c r="AG5713" s="12">
        <f t="shared" si="804"/>
        <v>22.12</v>
      </c>
      <c r="AH5713" s="9">
        <f t="shared" si="808"/>
        <v>4.021818181818182E-2</v>
      </c>
      <c r="AI5713" s="14">
        <f>VLOOKUP(E5713,'Verweis Faktor'!$A:$B,2,FALSE)</f>
        <v>1</v>
      </c>
      <c r="AJ5713" s="14"/>
      <c r="AK5713" s="14" t="str">
        <f>IF(AL5713="Ja","Versandkosten",VLOOKUP(E5713,'Verweis Belegart'!$A$2:$B$9,2,FALSE))</f>
        <v>Hardware</v>
      </c>
      <c r="AL5713" s="14" t="str">
        <f t="shared" si="809"/>
        <v>Nein</v>
      </c>
      <c r="AM5713" s="14" t="str">
        <f t="shared" si="805"/>
        <v>Positiv</v>
      </c>
    </row>
    <row r="5714" spans="1:39" ht="17.25" customHeight="1" x14ac:dyDescent="0.35">
      <c r="A5714" s="17">
        <v>14575388</v>
      </c>
      <c r="B5714" s="2" t="s">
        <v>2608</v>
      </c>
      <c r="C5714" s="1">
        <v>2025001</v>
      </c>
      <c r="D5714" s="1">
        <v>2001439</v>
      </c>
      <c r="E5714" s="2" t="s">
        <v>34</v>
      </c>
      <c r="F5714" s="2" t="s">
        <v>142</v>
      </c>
      <c r="G5714" s="2" t="s">
        <v>66</v>
      </c>
      <c r="H5714" s="2" t="s">
        <v>811</v>
      </c>
      <c r="I5714" s="2" t="s">
        <v>812</v>
      </c>
      <c r="J5714" s="2" t="s">
        <v>103</v>
      </c>
      <c r="K5714" s="2" t="s">
        <v>49</v>
      </c>
      <c r="L5714" s="2" t="s">
        <v>591</v>
      </c>
      <c r="M5714" s="2" t="s">
        <v>592</v>
      </c>
      <c r="N5714" s="2" t="s">
        <v>593</v>
      </c>
      <c r="O5714" s="3">
        <v>10</v>
      </c>
      <c r="P5714" s="3">
        <v>78</v>
      </c>
      <c r="Q5714" s="3">
        <v>82</v>
      </c>
      <c r="R5714" s="3">
        <v>820</v>
      </c>
      <c r="S5714" s="3">
        <v>4</v>
      </c>
      <c r="T5714" s="3">
        <v>40</v>
      </c>
      <c r="U5714" s="3">
        <v>4.87</v>
      </c>
      <c r="V5714" s="2" t="s">
        <v>813</v>
      </c>
      <c r="W5714" s="2" t="s">
        <v>814</v>
      </c>
      <c r="X5714" s="2" t="s">
        <v>72</v>
      </c>
      <c r="Y5714" s="19" t="str">
        <f>VLOOKUP(G5714,'Verweis Kd-Gruppe'!$A$2:$B$8,2,FALSE)</f>
        <v>EXP</v>
      </c>
      <c r="Z5714" s="19" t="str">
        <f>VLOOKUP(J5714,'Verweis Art-Gruppe'!$A$2:$B$15,2,FALSE)</f>
        <v>Geräte</v>
      </c>
      <c r="AA5714" s="19" t="str">
        <f>VLOOKUP(W5714,'Verweis Vertreter'!$A$2:$B$24,2,FALSE)</f>
        <v>Sokol Kapaj</v>
      </c>
      <c r="AB5714" s="12">
        <f t="shared" si="801"/>
        <v>10</v>
      </c>
      <c r="AC5714" s="12">
        <f t="shared" si="806"/>
        <v>78</v>
      </c>
      <c r="AD5714" s="12">
        <f t="shared" si="807"/>
        <v>82</v>
      </c>
      <c r="AE5714" s="12">
        <f t="shared" si="802"/>
        <v>820</v>
      </c>
      <c r="AF5714" s="12">
        <f t="shared" si="803"/>
        <v>4</v>
      </c>
      <c r="AG5714" s="12">
        <f t="shared" si="804"/>
        <v>40</v>
      </c>
      <c r="AH5714" s="9">
        <f t="shared" si="808"/>
        <v>4.878048780487805E-2</v>
      </c>
      <c r="AI5714" s="14">
        <f>VLOOKUP(E5714,'Verweis Faktor'!$A:$B,2,FALSE)</f>
        <v>1</v>
      </c>
      <c r="AJ5714" s="14"/>
      <c r="AK5714" s="14" t="str">
        <f>IF(AL5714="Ja","Versandkosten",VLOOKUP(E5714,'Verweis Belegart'!$A$2:$B$9,2,FALSE))</f>
        <v>Hardware</v>
      </c>
      <c r="AL5714" s="14" t="str">
        <f t="shared" si="809"/>
        <v>Nein</v>
      </c>
      <c r="AM5714" s="14" t="str">
        <f t="shared" si="805"/>
        <v>Positiv</v>
      </c>
    </row>
    <row r="5715" spans="1:39" ht="17.25" customHeight="1" x14ac:dyDescent="0.35">
      <c r="A5715" s="17">
        <v>14575388</v>
      </c>
      <c r="B5715" s="2" t="s">
        <v>2608</v>
      </c>
      <c r="C5715" s="1">
        <v>2025001</v>
      </c>
      <c r="D5715" s="1">
        <v>2001439</v>
      </c>
      <c r="E5715" s="2" t="s">
        <v>34</v>
      </c>
      <c r="F5715" s="2" t="s">
        <v>142</v>
      </c>
      <c r="G5715" s="2" t="s">
        <v>66</v>
      </c>
      <c r="H5715" s="2" t="s">
        <v>811</v>
      </c>
      <c r="I5715" s="2" t="s">
        <v>812</v>
      </c>
      <c r="J5715" s="2" t="s">
        <v>103</v>
      </c>
      <c r="K5715" s="2" t="s">
        <v>79</v>
      </c>
      <c r="L5715" s="2" t="s">
        <v>845</v>
      </c>
      <c r="M5715" s="2" t="s">
        <v>846</v>
      </c>
      <c r="N5715" s="2" t="s">
        <v>128</v>
      </c>
      <c r="O5715" s="3">
        <v>15</v>
      </c>
      <c r="P5715" s="3">
        <v>196</v>
      </c>
      <c r="Q5715" s="3">
        <v>206</v>
      </c>
      <c r="R5715" s="3">
        <v>3090</v>
      </c>
      <c r="S5715" s="3">
        <v>10</v>
      </c>
      <c r="T5715" s="3">
        <v>150</v>
      </c>
      <c r="U5715" s="3">
        <v>4.8499999999999996</v>
      </c>
      <c r="V5715" s="2" t="s">
        <v>813</v>
      </c>
      <c r="W5715" s="2" t="s">
        <v>814</v>
      </c>
      <c r="X5715" s="2" t="s">
        <v>72</v>
      </c>
      <c r="Y5715" s="19" t="str">
        <f>VLOOKUP(G5715,'Verweis Kd-Gruppe'!$A$2:$B$8,2,FALSE)</f>
        <v>EXP</v>
      </c>
      <c r="Z5715" s="19" t="str">
        <f>VLOOKUP(J5715,'Verweis Art-Gruppe'!$A$2:$B$15,2,FALSE)</f>
        <v>Geräte</v>
      </c>
      <c r="AA5715" s="19" t="str">
        <f>VLOOKUP(W5715,'Verweis Vertreter'!$A$2:$B$24,2,FALSE)</f>
        <v>Sokol Kapaj</v>
      </c>
      <c r="AB5715" s="12">
        <f t="shared" si="801"/>
        <v>15</v>
      </c>
      <c r="AC5715" s="12">
        <f t="shared" si="806"/>
        <v>196</v>
      </c>
      <c r="AD5715" s="12">
        <f t="shared" si="807"/>
        <v>206</v>
      </c>
      <c r="AE5715" s="12">
        <f t="shared" si="802"/>
        <v>3090</v>
      </c>
      <c r="AF5715" s="12">
        <f t="shared" si="803"/>
        <v>10</v>
      </c>
      <c r="AG5715" s="12">
        <f t="shared" si="804"/>
        <v>150</v>
      </c>
      <c r="AH5715" s="9">
        <f t="shared" si="808"/>
        <v>4.8543689320388349E-2</v>
      </c>
      <c r="AI5715" s="14">
        <f>VLOOKUP(E5715,'Verweis Faktor'!$A:$B,2,FALSE)</f>
        <v>1</v>
      </c>
      <c r="AJ5715" s="14"/>
      <c r="AK5715" s="14" t="str">
        <f>IF(AL5715="Ja","Versandkosten",VLOOKUP(E5715,'Verweis Belegart'!$A$2:$B$9,2,FALSE))</f>
        <v>Hardware</v>
      </c>
      <c r="AL5715" s="14" t="str">
        <f t="shared" si="809"/>
        <v>Nein</v>
      </c>
      <c r="AM5715" s="14" t="str">
        <f t="shared" si="805"/>
        <v>Positiv</v>
      </c>
    </row>
    <row r="5716" spans="1:39" ht="17.25" customHeight="1" x14ac:dyDescent="0.35">
      <c r="A5716" s="17">
        <v>14575388</v>
      </c>
      <c r="B5716" s="2" t="s">
        <v>2608</v>
      </c>
      <c r="C5716" s="1">
        <v>2025001</v>
      </c>
      <c r="D5716" s="1">
        <v>2001439</v>
      </c>
      <c r="E5716" s="2" t="s">
        <v>34</v>
      </c>
      <c r="F5716" s="2" t="s">
        <v>142</v>
      </c>
      <c r="G5716" s="2" t="s">
        <v>66</v>
      </c>
      <c r="H5716" s="2" t="s">
        <v>811</v>
      </c>
      <c r="I5716" s="2" t="s">
        <v>812</v>
      </c>
      <c r="J5716" s="2" t="s">
        <v>103</v>
      </c>
      <c r="K5716" s="2" t="s">
        <v>83</v>
      </c>
      <c r="L5716" s="2" t="s">
        <v>820</v>
      </c>
      <c r="M5716" s="2" t="s">
        <v>821</v>
      </c>
      <c r="N5716" s="2" t="s">
        <v>822</v>
      </c>
      <c r="O5716" s="3">
        <v>10</v>
      </c>
      <c r="P5716" s="3">
        <v>104</v>
      </c>
      <c r="Q5716" s="3">
        <v>102</v>
      </c>
      <c r="R5716" s="3">
        <v>1020</v>
      </c>
      <c r="S5716" s="3">
        <v>-2</v>
      </c>
      <c r="T5716" s="3">
        <v>-20</v>
      </c>
      <c r="U5716" s="3">
        <v>-1.96</v>
      </c>
      <c r="V5716" s="2" t="s">
        <v>813</v>
      </c>
      <c r="W5716" s="2" t="s">
        <v>814</v>
      </c>
      <c r="X5716" s="2" t="s">
        <v>72</v>
      </c>
      <c r="Y5716" s="19" t="str">
        <f>VLOOKUP(G5716,'Verweis Kd-Gruppe'!$A$2:$B$8,2,FALSE)</f>
        <v>EXP</v>
      </c>
      <c r="Z5716" s="19" t="str">
        <f>VLOOKUP(J5716,'Verweis Art-Gruppe'!$A$2:$B$15,2,FALSE)</f>
        <v>Geräte</v>
      </c>
      <c r="AA5716" s="19" t="str">
        <f>VLOOKUP(W5716,'Verweis Vertreter'!$A$2:$B$24,2,FALSE)</f>
        <v>Sokol Kapaj</v>
      </c>
      <c r="AB5716" s="12">
        <f t="shared" si="801"/>
        <v>10</v>
      </c>
      <c r="AC5716" s="12">
        <f t="shared" si="806"/>
        <v>104</v>
      </c>
      <c r="AD5716" s="12">
        <f t="shared" si="807"/>
        <v>102</v>
      </c>
      <c r="AE5716" s="12">
        <f t="shared" si="802"/>
        <v>1020</v>
      </c>
      <c r="AF5716" s="12">
        <f t="shared" si="803"/>
        <v>-2</v>
      </c>
      <c r="AG5716" s="12">
        <f t="shared" si="804"/>
        <v>-20</v>
      </c>
      <c r="AH5716" s="9">
        <f t="shared" si="808"/>
        <v>-1.9607843137254902E-2</v>
      </c>
      <c r="AI5716" s="14">
        <f>VLOOKUP(E5716,'Verweis Faktor'!$A:$B,2,FALSE)</f>
        <v>1</v>
      </c>
      <c r="AJ5716" s="14"/>
      <c r="AK5716" s="14" t="str">
        <f>IF(AL5716="Ja","Versandkosten",VLOOKUP(E5716,'Verweis Belegart'!$A$2:$B$9,2,FALSE))</f>
        <v>Hardware</v>
      </c>
      <c r="AL5716" s="14" t="str">
        <f t="shared" si="809"/>
        <v>Nein</v>
      </c>
      <c r="AM5716" s="14" t="str">
        <f t="shared" si="805"/>
        <v>Negativ</v>
      </c>
    </row>
    <row r="5717" spans="1:39" ht="17.25" customHeight="1" x14ac:dyDescent="0.35">
      <c r="A5717" s="17">
        <v>14575388</v>
      </c>
      <c r="B5717" s="2" t="s">
        <v>2608</v>
      </c>
      <c r="C5717" s="1">
        <v>2025001</v>
      </c>
      <c r="D5717" s="1">
        <v>2001439</v>
      </c>
      <c r="E5717" s="2" t="s">
        <v>34</v>
      </c>
      <c r="F5717" s="2" t="s">
        <v>142</v>
      </c>
      <c r="G5717" s="2" t="s">
        <v>66</v>
      </c>
      <c r="H5717" s="2" t="s">
        <v>811</v>
      </c>
      <c r="I5717" s="2" t="s">
        <v>812</v>
      </c>
      <c r="J5717" s="2" t="s">
        <v>103</v>
      </c>
      <c r="K5717" s="2" t="s">
        <v>87</v>
      </c>
      <c r="L5717" s="2" t="s">
        <v>1316</v>
      </c>
      <c r="M5717" s="2" t="s">
        <v>1317</v>
      </c>
      <c r="N5717" s="2" t="s">
        <v>136</v>
      </c>
      <c r="O5717" s="3">
        <v>10</v>
      </c>
      <c r="P5717" s="3">
        <v>180.64879999999999</v>
      </c>
      <c r="Q5717" s="3">
        <v>196</v>
      </c>
      <c r="R5717" s="3">
        <v>1960</v>
      </c>
      <c r="S5717" s="3">
        <v>15.3512</v>
      </c>
      <c r="T5717" s="3">
        <v>153.51</v>
      </c>
      <c r="U5717" s="3">
        <v>7.83</v>
      </c>
      <c r="V5717" s="2" t="s">
        <v>813</v>
      </c>
      <c r="W5717" s="2" t="s">
        <v>814</v>
      </c>
      <c r="X5717" s="2" t="s">
        <v>72</v>
      </c>
      <c r="Y5717" s="19" t="str">
        <f>VLOOKUP(G5717,'Verweis Kd-Gruppe'!$A$2:$B$8,2,FALSE)</f>
        <v>EXP</v>
      </c>
      <c r="Z5717" s="19" t="str">
        <f>VLOOKUP(J5717,'Verweis Art-Gruppe'!$A$2:$B$15,2,FALSE)</f>
        <v>Geräte</v>
      </c>
      <c r="AA5717" s="19" t="str">
        <f>VLOOKUP(W5717,'Verweis Vertreter'!$A$2:$B$24,2,FALSE)</f>
        <v>Sokol Kapaj</v>
      </c>
      <c r="AB5717" s="12">
        <f t="shared" si="801"/>
        <v>10</v>
      </c>
      <c r="AC5717" s="12">
        <f t="shared" si="806"/>
        <v>180.64879999999999</v>
      </c>
      <c r="AD5717" s="12">
        <f t="shared" si="807"/>
        <v>196</v>
      </c>
      <c r="AE5717" s="12">
        <f t="shared" si="802"/>
        <v>1960</v>
      </c>
      <c r="AF5717" s="12">
        <f t="shared" si="803"/>
        <v>15.3512</v>
      </c>
      <c r="AG5717" s="12">
        <f t="shared" si="804"/>
        <v>153.51</v>
      </c>
      <c r="AH5717" s="9">
        <f t="shared" si="808"/>
        <v>7.832142857142857E-2</v>
      </c>
      <c r="AI5717" s="14">
        <f>VLOOKUP(E5717,'Verweis Faktor'!$A:$B,2,FALSE)</f>
        <v>1</v>
      </c>
      <c r="AJ5717" s="14"/>
      <c r="AK5717" s="14" t="str">
        <f>IF(AL5717="Ja","Versandkosten",VLOOKUP(E5717,'Verweis Belegart'!$A$2:$B$9,2,FALSE))</f>
        <v>Hardware</v>
      </c>
      <c r="AL5717" s="14" t="str">
        <f t="shared" si="809"/>
        <v>Nein</v>
      </c>
      <c r="AM5717" s="14" t="str">
        <f t="shared" si="805"/>
        <v>Positiv</v>
      </c>
    </row>
    <row r="5718" spans="1:39" ht="17.25" customHeight="1" x14ac:dyDescent="0.35">
      <c r="A5718" s="17">
        <v>14575388</v>
      </c>
      <c r="B5718" s="2" t="s">
        <v>2608</v>
      </c>
      <c r="C5718" s="1">
        <v>2025001</v>
      </c>
      <c r="D5718" s="1">
        <v>2001439</v>
      </c>
      <c r="E5718" s="2" t="s">
        <v>34</v>
      </c>
      <c r="F5718" s="2" t="s">
        <v>142</v>
      </c>
      <c r="G5718" s="2" t="s">
        <v>66</v>
      </c>
      <c r="H5718" s="2" t="s">
        <v>811</v>
      </c>
      <c r="I5718" s="2" t="s">
        <v>812</v>
      </c>
      <c r="J5718" s="2" t="s">
        <v>103</v>
      </c>
      <c r="K5718" s="2" t="s">
        <v>91</v>
      </c>
      <c r="L5718" s="2" t="s">
        <v>548</v>
      </c>
      <c r="M5718" s="2" t="s">
        <v>549</v>
      </c>
      <c r="N5718" s="2" t="s">
        <v>187</v>
      </c>
      <c r="O5718" s="3">
        <v>15</v>
      </c>
      <c r="P5718" s="3">
        <v>94</v>
      </c>
      <c r="Q5718" s="3">
        <v>101</v>
      </c>
      <c r="R5718" s="3">
        <v>1515</v>
      </c>
      <c r="S5718" s="3">
        <v>7</v>
      </c>
      <c r="T5718" s="3">
        <v>105</v>
      </c>
      <c r="U5718" s="3">
        <v>6.93</v>
      </c>
      <c r="V5718" s="2" t="s">
        <v>813</v>
      </c>
      <c r="W5718" s="2" t="s">
        <v>814</v>
      </c>
      <c r="X5718" s="2" t="s">
        <v>72</v>
      </c>
      <c r="Y5718" s="19" t="str">
        <f>VLOOKUP(G5718,'Verweis Kd-Gruppe'!$A$2:$B$8,2,FALSE)</f>
        <v>EXP</v>
      </c>
      <c r="Z5718" s="19" t="str">
        <f>VLOOKUP(J5718,'Verweis Art-Gruppe'!$A$2:$B$15,2,FALSE)</f>
        <v>Geräte</v>
      </c>
      <c r="AA5718" s="19" t="str">
        <f>VLOOKUP(W5718,'Verweis Vertreter'!$A$2:$B$24,2,FALSE)</f>
        <v>Sokol Kapaj</v>
      </c>
      <c r="AB5718" s="12">
        <f t="shared" si="801"/>
        <v>15</v>
      </c>
      <c r="AC5718" s="12">
        <f t="shared" si="806"/>
        <v>94</v>
      </c>
      <c r="AD5718" s="12">
        <f t="shared" si="807"/>
        <v>101</v>
      </c>
      <c r="AE5718" s="12">
        <f t="shared" si="802"/>
        <v>1515</v>
      </c>
      <c r="AF5718" s="12">
        <f t="shared" si="803"/>
        <v>7</v>
      </c>
      <c r="AG5718" s="12">
        <f t="shared" si="804"/>
        <v>105</v>
      </c>
      <c r="AH5718" s="9">
        <f t="shared" si="808"/>
        <v>6.9306930693069313E-2</v>
      </c>
      <c r="AI5718" s="14">
        <f>VLOOKUP(E5718,'Verweis Faktor'!$A:$B,2,FALSE)</f>
        <v>1</v>
      </c>
      <c r="AJ5718" s="14"/>
      <c r="AK5718" s="14" t="str">
        <f>IF(AL5718="Ja","Versandkosten",VLOOKUP(E5718,'Verweis Belegart'!$A$2:$B$9,2,FALSE))</f>
        <v>Hardware</v>
      </c>
      <c r="AL5718" s="14" t="str">
        <f t="shared" si="809"/>
        <v>Nein</v>
      </c>
      <c r="AM5718" s="14" t="str">
        <f t="shared" si="805"/>
        <v>Positiv</v>
      </c>
    </row>
    <row r="5719" spans="1:39" ht="17.25" customHeight="1" x14ac:dyDescent="0.35">
      <c r="A5719" s="17">
        <v>14575388</v>
      </c>
      <c r="B5719" s="2" t="s">
        <v>2608</v>
      </c>
      <c r="C5719" s="1">
        <v>2025001</v>
      </c>
      <c r="D5719" s="1">
        <v>2001439</v>
      </c>
      <c r="E5719" s="2" t="s">
        <v>34</v>
      </c>
      <c r="F5719" s="2" t="s">
        <v>142</v>
      </c>
      <c r="G5719" s="2" t="s">
        <v>66</v>
      </c>
      <c r="H5719" s="2" t="s">
        <v>811</v>
      </c>
      <c r="I5719" s="2" t="s">
        <v>812</v>
      </c>
      <c r="J5719" s="2" t="s">
        <v>103</v>
      </c>
      <c r="K5719" s="2" t="s">
        <v>95</v>
      </c>
      <c r="L5719" s="2" t="s">
        <v>1894</v>
      </c>
      <c r="M5719" s="2" t="s">
        <v>1895</v>
      </c>
      <c r="N5719" s="2" t="s">
        <v>1884</v>
      </c>
      <c r="O5719" s="3">
        <v>4</v>
      </c>
      <c r="P5719" s="3">
        <v>399</v>
      </c>
      <c r="Q5719" s="3">
        <v>439</v>
      </c>
      <c r="R5719" s="3">
        <v>1756</v>
      </c>
      <c r="S5719" s="3">
        <v>40</v>
      </c>
      <c r="T5719" s="3">
        <v>160</v>
      </c>
      <c r="U5719" s="3">
        <v>9.11</v>
      </c>
      <c r="V5719" s="2" t="s">
        <v>813</v>
      </c>
      <c r="W5719" s="2" t="s">
        <v>814</v>
      </c>
      <c r="X5719" s="2" t="s">
        <v>72</v>
      </c>
      <c r="Y5719" s="19" t="str">
        <f>VLOOKUP(G5719,'Verweis Kd-Gruppe'!$A$2:$B$8,2,FALSE)</f>
        <v>EXP</v>
      </c>
      <c r="Z5719" s="19" t="str">
        <f>VLOOKUP(J5719,'Verweis Art-Gruppe'!$A$2:$B$15,2,FALSE)</f>
        <v>Geräte</v>
      </c>
      <c r="AA5719" s="19" t="str">
        <f>VLOOKUP(W5719,'Verweis Vertreter'!$A$2:$B$24,2,FALSE)</f>
        <v>Sokol Kapaj</v>
      </c>
      <c r="AB5719" s="12">
        <f t="shared" si="801"/>
        <v>4</v>
      </c>
      <c r="AC5719" s="12">
        <f t="shared" si="806"/>
        <v>399</v>
      </c>
      <c r="AD5719" s="12">
        <f t="shared" si="807"/>
        <v>439</v>
      </c>
      <c r="AE5719" s="12">
        <f t="shared" si="802"/>
        <v>1756</v>
      </c>
      <c r="AF5719" s="12">
        <f t="shared" si="803"/>
        <v>40</v>
      </c>
      <c r="AG5719" s="12">
        <f t="shared" si="804"/>
        <v>160</v>
      </c>
      <c r="AH5719" s="9">
        <f t="shared" si="808"/>
        <v>9.1116173120728935E-2</v>
      </c>
      <c r="AI5719" s="14">
        <f>VLOOKUP(E5719,'Verweis Faktor'!$A:$B,2,FALSE)</f>
        <v>1</v>
      </c>
      <c r="AJ5719" s="14"/>
      <c r="AK5719" s="14" t="str">
        <f>IF(AL5719="Ja","Versandkosten",VLOOKUP(E5719,'Verweis Belegart'!$A$2:$B$9,2,FALSE))</f>
        <v>Hardware</v>
      </c>
      <c r="AL5719" s="14" t="str">
        <f t="shared" si="809"/>
        <v>Nein</v>
      </c>
      <c r="AM5719" s="14" t="str">
        <f t="shared" si="805"/>
        <v>Positiv</v>
      </c>
    </row>
    <row r="5720" spans="1:39" ht="17.25" customHeight="1" x14ac:dyDescent="0.35">
      <c r="A5720" s="17">
        <v>14575388</v>
      </c>
      <c r="B5720" s="2" t="s">
        <v>2608</v>
      </c>
      <c r="C5720" s="1">
        <v>2025001</v>
      </c>
      <c r="D5720" s="1">
        <v>2001439</v>
      </c>
      <c r="E5720" s="2" t="s">
        <v>34</v>
      </c>
      <c r="F5720" s="2" t="s">
        <v>142</v>
      </c>
      <c r="G5720" s="2" t="s">
        <v>66</v>
      </c>
      <c r="H5720" s="2" t="s">
        <v>811</v>
      </c>
      <c r="I5720" s="2" t="s">
        <v>812</v>
      </c>
      <c r="J5720" s="2" t="s">
        <v>103</v>
      </c>
      <c r="K5720" s="2" t="s">
        <v>99</v>
      </c>
      <c r="L5720" s="2" t="s">
        <v>1395</v>
      </c>
      <c r="M5720" s="2" t="s">
        <v>1396</v>
      </c>
      <c r="N5720" s="2" t="s">
        <v>618</v>
      </c>
      <c r="O5720" s="3">
        <v>3</v>
      </c>
      <c r="P5720" s="3">
        <v>485</v>
      </c>
      <c r="Q5720" s="3">
        <v>490</v>
      </c>
      <c r="R5720" s="3">
        <v>1470</v>
      </c>
      <c r="S5720" s="3">
        <v>5</v>
      </c>
      <c r="T5720" s="3">
        <v>15</v>
      </c>
      <c r="U5720" s="3">
        <v>1.02</v>
      </c>
      <c r="V5720" s="2" t="s">
        <v>813</v>
      </c>
      <c r="W5720" s="2" t="s">
        <v>814</v>
      </c>
      <c r="X5720" s="2" t="s">
        <v>72</v>
      </c>
      <c r="Y5720" s="19" t="str">
        <f>VLOOKUP(G5720,'Verweis Kd-Gruppe'!$A$2:$B$8,2,FALSE)</f>
        <v>EXP</v>
      </c>
      <c r="Z5720" s="19" t="str">
        <f>VLOOKUP(J5720,'Verweis Art-Gruppe'!$A$2:$B$15,2,FALSE)</f>
        <v>Geräte</v>
      </c>
      <c r="AA5720" s="19" t="str">
        <f>VLOOKUP(W5720,'Verweis Vertreter'!$A$2:$B$24,2,FALSE)</f>
        <v>Sokol Kapaj</v>
      </c>
      <c r="AB5720" s="12">
        <f t="shared" si="801"/>
        <v>3</v>
      </c>
      <c r="AC5720" s="12">
        <f t="shared" si="806"/>
        <v>485</v>
      </c>
      <c r="AD5720" s="12">
        <f t="shared" si="807"/>
        <v>490</v>
      </c>
      <c r="AE5720" s="12">
        <f t="shared" si="802"/>
        <v>1470</v>
      </c>
      <c r="AF5720" s="12">
        <f t="shared" si="803"/>
        <v>5</v>
      </c>
      <c r="AG5720" s="12">
        <f t="shared" si="804"/>
        <v>15</v>
      </c>
      <c r="AH5720" s="9">
        <f t="shared" si="808"/>
        <v>1.020408163265306E-2</v>
      </c>
      <c r="AI5720" s="14">
        <f>VLOOKUP(E5720,'Verweis Faktor'!$A:$B,2,FALSE)</f>
        <v>1</v>
      </c>
      <c r="AJ5720" s="14"/>
      <c r="AK5720" s="14" t="str">
        <f>IF(AL5720="Ja","Versandkosten",VLOOKUP(E5720,'Verweis Belegart'!$A$2:$B$9,2,FALSE))</f>
        <v>Hardware</v>
      </c>
      <c r="AL5720" s="14" t="str">
        <f t="shared" si="809"/>
        <v>Nein</v>
      </c>
      <c r="AM5720" s="14" t="str">
        <f t="shared" si="805"/>
        <v>Positiv</v>
      </c>
    </row>
    <row r="5721" spans="1:39" ht="17.25" customHeight="1" x14ac:dyDescent="0.35">
      <c r="A5721" s="17">
        <v>14575207</v>
      </c>
      <c r="B5721" s="2" t="s">
        <v>2608</v>
      </c>
      <c r="C5721" s="1">
        <v>2025001</v>
      </c>
      <c r="D5721" s="1">
        <v>2001440</v>
      </c>
      <c r="E5721" s="2" t="s">
        <v>34</v>
      </c>
      <c r="F5721" s="2" t="s">
        <v>53</v>
      </c>
      <c r="G5721" s="2" t="s">
        <v>36</v>
      </c>
      <c r="H5721" s="2" t="s">
        <v>417</v>
      </c>
      <c r="I5721" s="2" t="s">
        <v>418</v>
      </c>
      <c r="J5721" s="2" t="s">
        <v>2791</v>
      </c>
      <c r="K5721" s="2" t="s">
        <v>28</v>
      </c>
      <c r="L5721" s="2" t="s">
        <v>249</v>
      </c>
      <c r="M5721" s="2" t="s">
        <v>250</v>
      </c>
      <c r="N5721" s="2" t="s">
        <v>122</v>
      </c>
      <c r="O5721" s="3">
        <v>1</v>
      </c>
      <c r="P5721" s="3">
        <v>0</v>
      </c>
      <c r="Q5721" s="3">
        <v>4.9000000000000004</v>
      </c>
      <c r="R5721" s="3">
        <v>4.9000000000000004</v>
      </c>
      <c r="S5721" s="3">
        <v>4.9000000000000004</v>
      </c>
      <c r="T5721" s="3">
        <v>4.9000000000000004</v>
      </c>
      <c r="U5721" s="3"/>
      <c r="V5721" s="2" t="s">
        <v>235</v>
      </c>
      <c r="W5721" s="2" t="s">
        <v>236</v>
      </c>
      <c r="X5721" s="2" t="s">
        <v>419</v>
      </c>
      <c r="Y5721" s="19" t="str">
        <f>VLOOKUP(G5721,'Verweis Kd-Gruppe'!$A$2:$B$8,2,FALSE)</f>
        <v>GRK</v>
      </c>
      <c r="Z5721" s="19" t="str">
        <f>VLOOKUP(J5721,'Verweis Art-Gruppe'!$A$2:$B$15,2,FALSE)</f>
        <v>Sonstige</v>
      </c>
      <c r="AA5721" s="19" t="str">
        <f>VLOOKUP(W5721,'Verweis Vertreter'!$A$2:$B$24,2,FALSE)</f>
        <v>Patrick Verfürth</v>
      </c>
      <c r="AB5721" s="12">
        <f t="shared" si="801"/>
        <v>1</v>
      </c>
      <c r="AC5721" s="12">
        <f t="shared" si="806"/>
        <v>0</v>
      </c>
      <c r="AD5721" s="12">
        <f t="shared" si="807"/>
        <v>4.9000000000000004</v>
      </c>
      <c r="AE5721" s="12">
        <f t="shared" si="802"/>
        <v>4.9000000000000004</v>
      </c>
      <c r="AF5721" s="12">
        <f t="shared" si="803"/>
        <v>4.9000000000000004</v>
      </c>
      <c r="AG5721" s="12">
        <f t="shared" si="804"/>
        <v>4.9000000000000004</v>
      </c>
      <c r="AH5721" s="9">
        <f t="shared" si="808"/>
        <v>1</v>
      </c>
      <c r="AI5721" s="14">
        <f>VLOOKUP(E5721,'Verweis Faktor'!$A:$B,2,FALSE)</f>
        <v>1</v>
      </c>
      <c r="AJ5721" s="14"/>
      <c r="AK5721" s="14" t="str">
        <f>IF(AL5721="Ja","Versandkosten",VLOOKUP(E5721,'Verweis Belegart'!$A$2:$B$9,2,FALSE))</f>
        <v>Versandkosten</v>
      </c>
      <c r="AL5721" s="14" t="str">
        <f t="shared" si="809"/>
        <v>Ja</v>
      </c>
      <c r="AM5721" s="14" t="str">
        <f t="shared" si="805"/>
        <v>Positiv</v>
      </c>
    </row>
    <row r="5722" spans="1:39" ht="17.25" customHeight="1" x14ac:dyDescent="0.35">
      <c r="A5722" s="17">
        <v>14575207</v>
      </c>
      <c r="B5722" s="2" t="s">
        <v>2608</v>
      </c>
      <c r="C5722" s="1">
        <v>2025001</v>
      </c>
      <c r="D5722" s="1">
        <v>2001440</v>
      </c>
      <c r="E5722" s="2" t="s">
        <v>34</v>
      </c>
      <c r="F5722" s="2" t="s">
        <v>53</v>
      </c>
      <c r="G5722" s="2" t="s">
        <v>36</v>
      </c>
      <c r="H5722" s="2" t="s">
        <v>417</v>
      </c>
      <c r="I5722" s="2" t="s">
        <v>418</v>
      </c>
      <c r="J5722" s="2" t="s">
        <v>103</v>
      </c>
      <c r="K5722" s="2" t="s">
        <v>45</v>
      </c>
      <c r="L5722" s="2" t="s">
        <v>1438</v>
      </c>
      <c r="M5722" s="2" t="s">
        <v>1439</v>
      </c>
      <c r="N5722" s="2" t="s">
        <v>1440</v>
      </c>
      <c r="O5722" s="3">
        <v>1</v>
      </c>
      <c r="P5722" s="3">
        <v>164.9</v>
      </c>
      <c r="Q5722" s="3">
        <v>184</v>
      </c>
      <c r="R5722" s="3">
        <v>184</v>
      </c>
      <c r="S5722" s="3">
        <v>19.100000000000001</v>
      </c>
      <c r="T5722" s="3">
        <v>19.100000000000001</v>
      </c>
      <c r="U5722" s="3">
        <v>10.38</v>
      </c>
      <c r="V5722" s="2" t="s">
        <v>235</v>
      </c>
      <c r="W5722" s="2" t="s">
        <v>236</v>
      </c>
      <c r="X5722" s="2" t="s">
        <v>419</v>
      </c>
      <c r="Y5722" s="19" t="str">
        <f>VLOOKUP(G5722,'Verweis Kd-Gruppe'!$A$2:$B$8,2,FALSE)</f>
        <v>GRK</v>
      </c>
      <c r="Z5722" s="19" t="str">
        <f>VLOOKUP(J5722,'Verweis Art-Gruppe'!$A$2:$B$15,2,FALSE)</f>
        <v>Geräte</v>
      </c>
      <c r="AA5722" s="19" t="str">
        <f>VLOOKUP(W5722,'Verweis Vertreter'!$A$2:$B$24,2,FALSE)</f>
        <v>Patrick Verfürth</v>
      </c>
      <c r="AB5722" s="12">
        <f t="shared" si="801"/>
        <v>1</v>
      </c>
      <c r="AC5722" s="12">
        <f t="shared" si="806"/>
        <v>164.9</v>
      </c>
      <c r="AD5722" s="12">
        <f t="shared" si="807"/>
        <v>184</v>
      </c>
      <c r="AE5722" s="12">
        <f t="shared" si="802"/>
        <v>184</v>
      </c>
      <c r="AF5722" s="12">
        <f t="shared" si="803"/>
        <v>19.100000000000001</v>
      </c>
      <c r="AG5722" s="12">
        <f t="shared" si="804"/>
        <v>19.100000000000001</v>
      </c>
      <c r="AH5722" s="9">
        <f t="shared" si="808"/>
        <v>0.10380434782608697</v>
      </c>
      <c r="AI5722" s="14">
        <f>VLOOKUP(E5722,'Verweis Faktor'!$A:$B,2,FALSE)</f>
        <v>1</v>
      </c>
      <c r="AJ5722" s="14"/>
      <c r="AK5722" s="14" t="str">
        <f>IF(AL5722="Ja","Versandkosten",VLOOKUP(E5722,'Verweis Belegart'!$A$2:$B$9,2,FALSE))</f>
        <v>Hardware</v>
      </c>
      <c r="AL5722" s="14" t="str">
        <f t="shared" si="809"/>
        <v>Nein</v>
      </c>
      <c r="AM5722" s="14" t="str">
        <f t="shared" si="805"/>
        <v>Positiv</v>
      </c>
    </row>
    <row r="5723" spans="1:39" ht="17.25" customHeight="1" x14ac:dyDescent="0.35">
      <c r="A5723" s="17">
        <v>14575209</v>
      </c>
      <c r="B5723" s="2" t="s">
        <v>2608</v>
      </c>
      <c r="C5723" s="1">
        <v>2025001</v>
      </c>
      <c r="D5723" s="1">
        <v>2001441</v>
      </c>
      <c r="E5723" s="2" t="s">
        <v>34</v>
      </c>
      <c r="F5723" s="2" t="s">
        <v>53</v>
      </c>
      <c r="G5723" s="2" t="s">
        <v>36</v>
      </c>
      <c r="H5723" s="2" t="s">
        <v>417</v>
      </c>
      <c r="I5723" s="2" t="s">
        <v>418</v>
      </c>
      <c r="J5723" s="2" t="s">
        <v>2791</v>
      </c>
      <c r="K5723" s="2" t="s">
        <v>28</v>
      </c>
      <c r="L5723" s="2" t="s">
        <v>249</v>
      </c>
      <c r="M5723" s="2" t="s">
        <v>250</v>
      </c>
      <c r="N5723" s="2" t="s">
        <v>122</v>
      </c>
      <c r="O5723" s="3">
        <v>1</v>
      </c>
      <c r="P5723" s="3">
        <v>0</v>
      </c>
      <c r="Q5723" s="3">
        <v>4.9000000000000004</v>
      </c>
      <c r="R5723" s="3">
        <v>4.9000000000000004</v>
      </c>
      <c r="S5723" s="3">
        <v>4.9000000000000004</v>
      </c>
      <c r="T5723" s="3">
        <v>4.9000000000000004</v>
      </c>
      <c r="U5723" s="3"/>
      <c r="V5723" s="2" t="s">
        <v>235</v>
      </c>
      <c r="W5723" s="2" t="s">
        <v>236</v>
      </c>
      <c r="X5723" s="2" t="s">
        <v>419</v>
      </c>
      <c r="Y5723" s="19" t="str">
        <f>VLOOKUP(G5723,'Verweis Kd-Gruppe'!$A$2:$B$8,2,FALSE)</f>
        <v>GRK</v>
      </c>
      <c r="Z5723" s="19" t="str">
        <f>VLOOKUP(J5723,'Verweis Art-Gruppe'!$A$2:$B$15,2,FALSE)</f>
        <v>Sonstige</v>
      </c>
      <c r="AA5723" s="19" t="str">
        <f>VLOOKUP(W5723,'Verweis Vertreter'!$A$2:$B$24,2,FALSE)</f>
        <v>Patrick Verfürth</v>
      </c>
      <c r="AB5723" s="12">
        <f t="shared" si="801"/>
        <v>1</v>
      </c>
      <c r="AC5723" s="12">
        <f t="shared" si="806"/>
        <v>0</v>
      </c>
      <c r="AD5723" s="12">
        <f t="shared" si="807"/>
        <v>4.9000000000000004</v>
      </c>
      <c r="AE5723" s="12">
        <f t="shared" si="802"/>
        <v>4.9000000000000004</v>
      </c>
      <c r="AF5723" s="12">
        <f t="shared" si="803"/>
        <v>4.9000000000000004</v>
      </c>
      <c r="AG5723" s="12">
        <f t="shared" si="804"/>
        <v>4.9000000000000004</v>
      </c>
      <c r="AH5723" s="9">
        <f t="shared" si="808"/>
        <v>1</v>
      </c>
      <c r="AI5723" s="14">
        <f>VLOOKUP(E5723,'Verweis Faktor'!$A:$B,2,FALSE)</f>
        <v>1</v>
      </c>
      <c r="AJ5723" s="14"/>
      <c r="AK5723" s="14" t="str">
        <f>IF(AL5723="Ja","Versandkosten",VLOOKUP(E5723,'Verweis Belegart'!$A$2:$B$9,2,FALSE))</f>
        <v>Versandkosten</v>
      </c>
      <c r="AL5723" s="14" t="str">
        <f t="shared" si="809"/>
        <v>Ja</v>
      </c>
      <c r="AM5723" s="14" t="str">
        <f t="shared" si="805"/>
        <v>Positiv</v>
      </c>
    </row>
    <row r="5724" spans="1:39" ht="17.25" customHeight="1" x14ac:dyDescent="0.35">
      <c r="A5724" s="17">
        <v>14575209</v>
      </c>
      <c r="B5724" s="2" t="s">
        <v>2608</v>
      </c>
      <c r="C5724" s="1">
        <v>2025001</v>
      </c>
      <c r="D5724" s="1">
        <v>2001441</v>
      </c>
      <c r="E5724" s="2" t="s">
        <v>34</v>
      </c>
      <c r="F5724" s="2" t="s">
        <v>53</v>
      </c>
      <c r="G5724" s="2" t="s">
        <v>36</v>
      </c>
      <c r="H5724" s="2" t="s">
        <v>417</v>
      </c>
      <c r="I5724" s="2" t="s">
        <v>418</v>
      </c>
      <c r="J5724" s="2" t="s">
        <v>103</v>
      </c>
      <c r="K5724" s="2" t="s">
        <v>45</v>
      </c>
      <c r="L5724" s="2" t="s">
        <v>1438</v>
      </c>
      <c r="M5724" s="2" t="s">
        <v>1439</v>
      </c>
      <c r="N5724" s="2" t="s">
        <v>1440</v>
      </c>
      <c r="O5724" s="3">
        <v>1</v>
      </c>
      <c r="P5724" s="3">
        <v>164.9</v>
      </c>
      <c r="Q5724" s="3">
        <v>184</v>
      </c>
      <c r="R5724" s="3">
        <v>184</v>
      </c>
      <c r="S5724" s="3">
        <v>19.100000000000001</v>
      </c>
      <c r="T5724" s="3">
        <v>19.100000000000001</v>
      </c>
      <c r="U5724" s="3">
        <v>10.38</v>
      </c>
      <c r="V5724" s="2" t="s">
        <v>235</v>
      </c>
      <c r="W5724" s="2" t="s">
        <v>236</v>
      </c>
      <c r="X5724" s="2" t="s">
        <v>419</v>
      </c>
      <c r="Y5724" s="19" t="str">
        <f>VLOOKUP(G5724,'Verweis Kd-Gruppe'!$A$2:$B$8,2,FALSE)</f>
        <v>GRK</v>
      </c>
      <c r="Z5724" s="19" t="str">
        <f>VLOOKUP(J5724,'Verweis Art-Gruppe'!$A$2:$B$15,2,FALSE)</f>
        <v>Geräte</v>
      </c>
      <c r="AA5724" s="19" t="str">
        <f>VLOOKUP(W5724,'Verweis Vertreter'!$A$2:$B$24,2,FALSE)</f>
        <v>Patrick Verfürth</v>
      </c>
      <c r="AB5724" s="12">
        <f t="shared" si="801"/>
        <v>1</v>
      </c>
      <c r="AC5724" s="12">
        <f t="shared" si="806"/>
        <v>164.9</v>
      </c>
      <c r="AD5724" s="12">
        <f t="shared" si="807"/>
        <v>184</v>
      </c>
      <c r="AE5724" s="12">
        <f t="shared" si="802"/>
        <v>184</v>
      </c>
      <c r="AF5724" s="12">
        <f t="shared" si="803"/>
        <v>19.100000000000001</v>
      </c>
      <c r="AG5724" s="12">
        <f t="shared" si="804"/>
        <v>19.100000000000001</v>
      </c>
      <c r="AH5724" s="9">
        <f t="shared" si="808"/>
        <v>0.10380434782608697</v>
      </c>
      <c r="AI5724" s="14">
        <f>VLOOKUP(E5724,'Verweis Faktor'!$A:$B,2,FALSE)</f>
        <v>1</v>
      </c>
      <c r="AJ5724" s="14"/>
      <c r="AK5724" s="14" t="str">
        <f>IF(AL5724="Ja","Versandkosten",VLOOKUP(E5724,'Verweis Belegart'!$A$2:$B$9,2,FALSE))</f>
        <v>Hardware</v>
      </c>
      <c r="AL5724" s="14" t="str">
        <f t="shared" si="809"/>
        <v>Nein</v>
      </c>
      <c r="AM5724" s="14" t="str">
        <f t="shared" si="805"/>
        <v>Positiv</v>
      </c>
    </row>
    <row r="5725" spans="1:39" ht="17.25" customHeight="1" x14ac:dyDescent="0.35">
      <c r="A5725" s="17">
        <v>14575210</v>
      </c>
      <c r="B5725" s="2" t="s">
        <v>2608</v>
      </c>
      <c r="C5725" s="1">
        <v>2025001</v>
      </c>
      <c r="D5725" s="1">
        <v>2001442</v>
      </c>
      <c r="E5725" s="2" t="s">
        <v>34</v>
      </c>
      <c r="F5725" s="2" t="s">
        <v>53</v>
      </c>
      <c r="G5725" s="2" t="s">
        <v>36</v>
      </c>
      <c r="H5725" s="2" t="s">
        <v>417</v>
      </c>
      <c r="I5725" s="2" t="s">
        <v>418</v>
      </c>
      <c r="J5725" s="2" t="s">
        <v>2791</v>
      </c>
      <c r="K5725" s="2" t="s">
        <v>28</v>
      </c>
      <c r="L5725" s="2" t="s">
        <v>249</v>
      </c>
      <c r="M5725" s="2" t="s">
        <v>250</v>
      </c>
      <c r="N5725" s="2" t="s">
        <v>122</v>
      </c>
      <c r="O5725" s="3">
        <v>1</v>
      </c>
      <c r="P5725" s="3">
        <v>0</v>
      </c>
      <c r="Q5725" s="3">
        <v>4.9000000000000004</v>
      </c>
      <c r="R5725" s="3">
        <v>4.9000000000000004</v>
      </c>
      <c r="S5725" s="3">
        <v>4.9000000000000004</v>
      </c>
      <c r="T5725" s="3">
        <v>4.9000000000000004</v>
      </c>
      <c r="U5725" s="3"/>
      <c r="V5725" s="2" t="s">
        <v>235</v>
      </c>
      <c r="W5725" s="2" t="s">
        <v>236</v>
      </c>
      <c r="X5725" s="2" t="s">
        <v>419</v>
      </c>
      <c r="Y5725" s="19" t="str">
        <f>VLOOKUP(G5725,'Verweis Kd-Gruppe'!$A$2:$B$8,2,FALSE)</f>
        <v>GRK</v>
      </c>
      <c r="Z5725" s="19" t="str">
        <f>VLOOKUP(J5725,'Verweis Art-Gruppe'!$A$2:$B$15,2,FALSE)</f>
        <v>Sonstige</v>
      </c>
      <c r="AA5725" s="19" t="str">
        <f>VLOOKUP(W5725,'Verweis Vertreter'!$A$2:$B$24,2,FALSE)</f>
        <v>Patrick Verfürth</v>
      </c>
      <c r="AB5725" s="12">
        <f t="shared" si="801"/>
        <v>1</v>
      </c>
      <c r="AC5725" s="12">
        <f t="shared" si="806"/>
        <v>0</v>
      </c>
      <c r="AD5725" s="12">
        <f t="shared" si="807"/>
        <v>4.9000000000000004</v>
      </c>
      <c r="AE5725" s="12">
        <f t="shared" si="802"/>
        <v>4.9000000000000004</v>
      </c>
      <c r="AF5725" s="12">
        <f t="shared" si="803"/>
        <v>4.9000000000000004</v>
      </c>
      <c r="AG5725" s="12">
        <f t="shared" si="804"/>
        <v>4.9000000000000004</v>
      </c>
      <c r="AH5725" s="9">
        <f t="shared" si="808"/>
        <v>1</v>
      </c>
      <c r="AI5725" s="14">
        <f>VLOOKUP(E5725,'Verweis Faktor'!$A:$B,2,FALSE)</f>
        <v>1</v>
      </c>
      <c r="AJ5725" s="14"/>
      <c r="AK5725" s="14" t="str">
        <f>IF(AL5725="Ja","Versandkosten",VLOOKUP(E5725,'Verweis Belegart'!$A$2:$B$9,2,FALSE))</f>
        <v>Versandkosten</v>
      </c>
      <c r="AL5725" s="14" t="str">
        <f t="shared" si="809"/>
        <v>Ja</v>
      </c>
      <c r="AM5725" s="14" t="str">
        <f t="shared" si="805"/>
        <v>Positiv</v>
      </c>
    </row>
    <row r="5726" spans="1:39" ht="17.25" customHeight="1" x14ac:dyDescent="0.35">
      <c r="A5726" s="17">
        <v>14575210</v>
      </c>
      <c r="B5726" s="2" t="s">
        <v>2608</v>
      </c>
      <c r="C5726" s="1">
        <v>2025001</v>
      </c>
      <c r="D5726" s="1">
        <v>2001442</v>
      </c>
      <c r="E5726" s="2" t="s">
        <v>34</v>
      </c>
      <c r="F5726" s="2" t="s">
        <v>53</v>
      </c>
      <c r="G5726" s="2" t="s">
        <v>36</v>
      </c>
      <c r="H5726" s="2" t="s">
        <v>417</v>
      </c>
      <c r="I5726" s="2" t="s">
        <v>418</v>
      </c>
      <c r="J5726" s="2" t="s">
        <v>103</v>
      </c>
      <c r="K5726" s="2" t="s">
        <v>45</v>
      </c>
      <c r="L5726" s="2" t="s">
        <v>1438</v>
      </c>
      <c r="M5726" s="2" t="s">
        <v>1439</v>
      </c>
      <c r="N5726" s="2" t="s">
        <v>1440</v>
      </c>
      <c r="O5726" s="3">
        <v>1</v>
      </c>
      <c r="P5726" s="3">
        <v>164.9</v>
      </c>
      <c r="Q5726" s="3">
        <v>184</v>
      </c>
      <c r="R5726" s="3">
        <v>184</v>
      </c>
      <c r="S5726" s="3">
        <v>19.100000000000001</v>
      </c>
      <c r="T5726" s="3">
        <v>19.100000000000001</v>
      </c>
      <c r="U5726" s="3">
        <v>10.38</v>
      </c>
      <c r="V5726" s="2" t="s">
        <v>235</v>
      </c>
      <c r="W5726" s="2" t="s">
        <v>236</v>
      </c>
      <c r="X5726" s="2" t="s">
        <v>419</v>
      </c>
      <c r="Y5726" s="19" t="str">
        <f>VLOOKUP(G5726,'Verweis Kd-Gruppe'!$A$2:$B$8,2,FALSE)</f>
        <v>GRK</v>
      </c>
      <c r="Z5726" s="19" t="str">
        <f>VLOOKUP(J5726,'Verweis Art-Gruppe'!$A$2:$B$15,2,FALSE)</f>
        <v>Geräte</v>
      </c>
      <c r="AA5726" s="19" t="str">
        <f>VLOOKUP(W5726,'Verweis Vertreter'!$A$2:$B$24,2,FALSE)</f>
        <v>Patrick Verfürth</v>
      </c>
      <c r="AB5726" s="12">
        <f t="shared" si="801"/>
        <v>1</v>
      </c>
      <c r="AC5726" s="12">
        <f t="shared" si="806"/>
        <v>164.9</v>
      </c>
      <c r="AD5726" s="12">
        <f t="shared" si="807"/>
        <v>184</v>
      </c>
      <c r="AE5726" s="12">
        <f t="shared" si="802"/>
        <v>184</v>
      </c>
      <c r="AF5726" s="12">
        <f t="shared" si="803"/>
        <v>19.100000000000001</v>
      </c>
      <c r="AG5726" s="12">
        <f t="shared" si="804"/>
        <v>19.100000000000001</v>
      </c>
      <c r="AH5726" s="9">
        <f t="shared" si="808"/>
        <v>0.10380434782608697</v>
      </c>
      <c r="AI5726" s="14">
        <f>VLOOKUP(E5726,'Verweis Faktor'!$A:$B,2,FALSE)</f>
        <v>1</v>
      </c>
      <c r="AJ5726" s="14"/>
      <c r="AK5726" s="14" t="str">
        <f>IF(AL5726="Ja","Versandkosten",VLOOKUP(E5726,'Verweis Belegart'!$A$2:$B$9,2,FALSE))</f>
        <v>Hardware</v>
      </c>
      <c r="AL5726" s="14" t="str">
        <f t="shared" si="809"/>
        <v>Nein</v>
      </c>
      <c r="AM5726" s="14" t="str">
        <f t="shared" si="805"/>
        <v>Positiv</v>
      </c>
    </row>
    <row r="5727" spans="1:39" ht="17.25" customHeight="1" x14ac:dyDescent="0.35">
      <c r="A5727" s="17">
        <v>14575379</v>
      </c>
      <c r="B5727" s="2" t="s">
        <v>2608</v>
      </c>
      <c r="C5727" s="1">
        <v>2025001</v>
      </c>
      <c r="D5727" s="1">
        <v>2001443</v>
      </c>
      <c r="E5727" s="2" t="s">
        <v>34</v>
      </c>
      <c r="F5727" s="2" t="s">
        <v>142</v>
      </c>
      <c r="G5727" s="2" t="s">
        <v>25</v>
      </c>
      <c r="H5727" s="2" t="s">
        <v>1270</v>
      </c>
      <c r="I5727" s="2" t="s">
        <v>1271</v>
      </c>
      <c r="J5727" s="2" t="s">
        <v>304</v>
      </c>
      <c r="K5727" s="2" t="s">
        <v>28</v>
      </c>
      <c r="L5727" s="2" t="s">
        <v>1529</v>
      </c>
      <c r="M5727" s="2" t="s">
        <v>1530</v>
      </c>
      <c r="N5727" s="2" t="s">
        <v>1531</v>
      </c>
      <c r="O5727" s="3">
        <v>2</v>
      </c>
      <c r="P5727" s="3">
        <v>52.86</v>
      </c>
      <c r="Q5727" s="3">
        <v>60</v>
      </c>
      <c r="R5727" s="3">
        <v>120</v>
      </c>
      <c r="S5727" s="3">
        <v>7.14</v>
      </c>
      <c r="T5727" s="3">
        <v>14.28</v>
      </c>
      <c r="U5727" s="3">
        <v>11.9</v>
      </c>
      <c r="V5727" s="2" t="s">
        <v>427</v>
      </c>
      <c r="W5727" s="2" t="s">
        <v>428</v>
      </c>
      <c r="X5727" s="2" t="s">
        <v>419</v>
      </c>
      <c r="Y5727" s="19" t="str">
        <f>VLOOKUP(G5727,'Verweis Kd-Gruppe'!$A$2:$B$8,2,FALSE)</f>
        <v>FHK</v>
      </c>
      <c r="Z5727" s="19" t="str">
        <f>VLOOKUP(J5727,'Verweis Art-Gruppe'!$A$2:$B$15,2,FALSE)</f>
        <v>Zubehör</v>
      </c>
      <c r="AA5727" s="19" t="str">
        <f>VLOOKUP(W5727,'Verweis Vertreter'!$A$2:$B$24,2,FALSE)</f>
        <v>Zentrale</v>
      </c>
      <c r="AB5727" s="12">
        <f t="shared" si="801"/>
        <v>2</v>
      </c>
      <c r="AC5727" s="12">
        <f t="shared" si="806"/>
        <v>52.86</v>
      </c>
      <c r="AD5727" s="12">
        <f t="shared" si="807"/>
        <v>60</v>
      </c>
      <c r="AE5727" s="12">
        <f t="shared" si="802"/>
        <v>120</v>
      </c>
      <c r="AF5727" s="12">
        <f t="shared" si="803"/>
        <v>7.14</v>
      </c>
      <c r="AG5727" s="12">
        <f t="shared" si="804"/>
        <v>14.28</v>
      </c>
      <c r="AH5727" s="9">
        <f t="shared" si="808"/>
        <v>0.11899999999999999</v>
      </c>
      <c r="AI5727" s="14">
        <f>VLOOKUP(E5727,'Verweis Faktor'!$A:$B,2,FALSE)</f>
        <v>1</v>
      </c>
      <c r="AJ5727" s="14"/>
      <c r="AK5727" s="14" t="str">
        <f>IF(AL5727="Ja","Versandkosten",VLOOKUP(E5727,'Verweis Belegart'!$A$2:$B$9,2,FALSE))</f>
        <v>Hardware</v>
      </c>
      <c r="AL5727" s="14" t="str">
        <f t="shared" si="809"/>
        <v>Nein</v>
      </c>
      <c r="AM5727" s="14" t="str">
        <f t="shared" si="805"/>
        <v>Positiv</v>
      </c>
    </row>
    <row r="5728" spans="1:39" ht="17.25" customHeight="1" x14ac:dyDescent="0.35">
      <c r="A5728" s="17">
        <v>14575213</v>
      </c>
      <c r="B5728" s="2" t="s">
        <v>2608</v>
      </c>
      <c r="C5728" s="1">
        <v>2025001</v>
      </c>
      <c r="D5728" s="1">
        <v>2001444</v>
      </c>
      <c r="E5728" s="2" t="s">
        <v>34</v>
      </c>
      <c r="F5728" s="2" t="s">
        <v>53</v>
      </c>
      <c r="G5728" s="2" t="s">
        <v>36</v>
      </c>
      <c r="H5728" s="2" t="s">
        <v>417</v>
      </c>
      <c r="I5728" s="2" t="s">
        <v>418</v>
      </c>
      <c r="J5728" s="2" t="s">
        <v>2791</v>
      </c>
      <c r="K5728" s="2" t="s">
        <v>28</v>
      </c>
      <c r="L5728" s="2" t="s">
        <v>249</v>
      </c>
      <c r="M5728" s="2" t="s">
        <v>250</v>
      </c>
      <c r="N5728" s="2" t="s">
        <v>122</v>
      </c>
      <c r="O5728" s="3">
        <v>1</v>
      </c>
      <c r="P5728" s="3">
        <v>0</v>
      </c>
      <c r="Q5728" s="3">
        <v>4.9000000000000004</v>
      </c>
      <c r="R5728" s="3">
        <v>4.9000000000000004</v>
      </c>
      <c r="S5728" s="3">
        <v>4.9000000000000004</v>
      </c>
      <c r="T5728" s="3">
        <v>4.9000000000000004</v>
      </c>
      <c r="U5728" s="3"/>
      <c r="V5728" s="2" t="s">
        <v>235</v>
      </c>
      <c r="W5728" s="2" t="s">
        <v>236</v>
      </c>
      <c r="X5728" s="2" t="s">
        <v>419</v>
      </c>
      <c r="Y5728" s="19" t="str">
        <f>VLOOKUP(G5728,'Verweis Kd-Gruppe'!$A$2:$B$8,2,FALSE)</f>
        <v>GRK</v>
      </c>
      <c r="Z5728" s="19" t="str">
        <f>VLOOKUP(J5728,'Verweis Art-Gruppe'!$A$2:$B$15,2,FALSE)</f>
        <v>Sonstige</v>
      </c>
      <c r="AA5728" s="19" t="str">
        <f>VLOOKUP(W5728,'Verweis Vertreter'!$A$2:$B$24,2,FALSE)</f>
        <v>Patrick Verfürth</v>
      </c>
      <c r="AB5728" s="12">
        <f t="shared" si="801"/>
        <v>1</v>
      </c>
      <c r="AC5728" s="12">
        <f t="shared" si="806"/>
        <v>0</v>
      </c>
      <c r="AD5728" s="12">
        <f t="shared" si="807"/>
        <v>4.9000000000000004</v>
      </c>
      <c r="AE5728" s="12">
        <f t="shared" si="802"/>
        <v>4.9000000000000004</v>
      </c>
      <c r="AF5728" s="12">
        <f t="shared" si="803"/>
        <v>4.9000000000000004</v>
      </c>
      <c r="AG5728" s="12">
        <f t="shared" si="804"/>
        <v>4.9000000000000004</v>
      </c>
      <c r="AH5728" s="9">
        <f t="shared" si="808"/>
        <v>1</v>
      </c>
      <c r="AI5728" s="14">
        <f>VLOOKUP(E5728,'Verweis Faktor'!$A:$B,2,FALSE)</f>
        <v>1</v>
      </c>
      <c r="AJ5728" s="14"/>
      <c r="AK5728" s="14" t="str">
        <f>IF(AL5728="Ja","Versandkosten",VLOOKUP(E5728,'Verweis Belegart'!$A$2:$B$9,2,FALSE))</f>
        <v>Versandkosten</v>
      </c>
      <c r="AL5728" s="14" t="str">
        <f t="shared" si="809"/>
        <v>Ja</v>
      </c>
      <c r="AM5728" s="14" t="str">
        <f t="shared" si="805"/>
        <v>Positiv</v>
      </c>
    </row>
    <row r="5729" spans="1:39" ht="17.25" customHeight="1" x14ac:dyDescent="0.35">
      <c r="A5729" s="17">
        <v>14575213</v>
      </c>
      <c r="B5729" s="2" t="s">
        <v>2608</v>
      </c>
      <c r="C5729" s="1">
        <v>2025001</v>
      </c>
      <c r="D5729" s="1">
        <v>2001444</v>
      </c>
      <c r="E5729" s="2" t="s">
        <v>34</v>
      </c>
      <c r="F5729" s="2" t="s">
        <v>53</v>
      </c>
      <c r="G5729" s="2" t="s">
        <v>36</v>
      </c>
      <c r="H5729" s="2" t="s">
        <v>417</v>
      </c>
      <c r="I5729" s="2" t="s">
        <v>418</v>
      </c>
      <c r="J5729" s="2" t="s">
        <v>103</v>
      </c>
      <c r="K5729" s="2" t="s">
        <v>45</v>
      </c>
      <c r="L5729" s="2" t="s">
        <v>1403</v>
      </c>
      <c r="M5729" s="2" t="s">
        <v>1404</v>
      </c>
      <c r="N5729" s="2" t="s">
        <v>1405</v>
      </c>
      <c r="O5729" s="3">
        <v>1</v>
      </c>
      <c r="P5729" s="3">
        <v>360.71789999999999</v>
      </c>
      <c r="Q5729" s="3">
        <v>379</v>
      </c>
      <c r="R5729" s="3">
        <v>379</v>
      </c>
      <c r="S5729" s="3">
        <v>18.2821</v>
      </c>
      <c r="T5729" s="3">
        <v>18.28</v>
      </c>
      <c r="U5729" s="3">
        <v>4.82</v>
      </c>
      <c r="V5729" s="2" t="s">
        <v>235</v>
      </c>
      <c r="W5729" s="2" t="s">
        <v>236</v>
      </c>
      <c r="X5729" s="2" t="s">
        <v>419</v>
      </c>
      <c r="Y5729" s="19" t="str">
        <f>VLOOKUP(G5729,'Verweis Kd-Gruppe'!$A$2:$B$8,2,FALSE)</f>
        <v>GRK</v>
      </c>
      <c r="Z5729" s="19" t="str">
        <f>VLOOKUP(J5729,'Verweis Art-Gruppe'!$A$2:$B$15,2,FALSE)</f>
        <v>Geräte</v>
      </c>
      <c r="AA5729" s="19" t="str">
        <f>VLOOKUP(W5729,'Verweis Vertreter'!$A$2:$B$24,2,FALSE)</f>
        <v>Patrick Verfürth</v>
      </c>
      <c r="AB5729" s="12">
        <f t="shared" si="801"/>
        <v>1</v>
      </c>
      <c r="AC5729" s="12">
        <f t="shared" si="806"/>
        <v>360.71789999999999</v>
      </c>
      <c r="AD5729" s="12">
        <f t="shared" si="807"/>
        <v>379</v>
      </c>
      <c r="AE5729" s="12">
        <f t="shared" si="802"/>
        <v>379</v>
      </c>
      <c r="AF5729" s="12">
        <f t="shared" si="803"/>
        <v>18.2821</v>
      </c>
      <c r="AG5729" s="12">
        <f t="shared" si="804"/>
        <v>18.28</v>
      </c>
      <c r="AH5729" s="9">
        <f t="shared" si="808"/>
        <v>4.8232189973614781E-2</v>
      </c>
      <c r="AI5729" s="14">
        <f>VLOOKUP(E5729,'Verweis Faktor'!$A:$B,2,FALSE)</f>
        <v>1</v>
      </c>
      <c r="AJ5729" s="14"/>
      <c r="AK5729" s="14" t="str">
        <f>IF(AL5729="Ja","Versandkosten",VLOOKUP(E5729,'Verweis Belegart'!$A$2:$B$9,2,FALSE))</f>
        <v>Hardware</v>
      </c>
      <c r="AL5729" s="14" t="str">
        <f t="shared" si="809"/>
        <v>Nein</v>
      </c>
      <c r="AM5729" s="14" t="str">
        <f t="shared" si="805"/>
        <v>Positiv</v>
      </c>
    </row>
    <row r="5730" spans="1:39" ht="17.25" customHeight="1" x14ac:dyDescent="0.35">
      <c r="A5730" s="17">
        <v>14575464</v>
      </c>
      <c r="B5730" s="2" t="s">
        <v>2608</v>
      </c>
      <c r="C5730" s="1">
        <v>2025001</v>
      </c>
      <c r="D5730" s="1">
        <v>2001445</v>
      </c>
      <c r="E5730" s="2" t="s">
        <v>34</v>
      </c>
      <c r="F5730" s="2" t="s">
        <v>53</v>
      </c>
      <c r="G5730" s="2" t="s">
        <v>36</v>
      </c>
      <c r="H5730" s="2" t="s">
        <v>417</v>
      </c>
      <c r="I5730" s="2" t="s">
        <v>418</v>
      </c>
      <c r="J5730" s="2" t="s">
        <v>2791</v>
      </c>
      <c r="K5730" s="2" t="s">
        <v>28</v>
      </c>
      <c r="L5730" s="2" t="s">
        <v>249</v>
      </c>
      <c r="M5730" s="2" t="s">
        <v>250</v>
      </c>
      <c r="N5730" s="2" t="s">
        <v>122</v>
      </c>
      <c r="O5730" s="3">
        <v>1</v>
      </c>
      <c r="P5730" s="3">
        <v>0</v>
      </c>
      <c r="Q5730" s="3">
        <v>4.9000000000000004</v>
      </c>
      <c r="R5730" s="3">
        <v>4.9000000000000004</v>
      </c>
      <c r="S5730" s="3">
        <v>4.9000000000000004</v>
      </c>
      <c r="T5730" s="3">
        <v>4.9000000000000004</v>
      </c>
      <c r="U5730" s="3"/>
      <c r="V5730" s="2" t="s">
        <v>235</v>
      </c>
      <c r="W5730" s="2" t="s">
        <v>236</v>
      </c>
      <c r="X5730" s="2" t="s">
        <v>419</v>
      </c>
      <c r="Y5730" s="19" t="str">
        <f>VLOOKUP(G5730,'Verweis Kd-Gruppe'!$A$2:$B$8,2,FALSE)</f>
        <v>GRK</v>
      </c>
      <c r="Z5730" s="19" t="str">
        <f>VLOOKUP(J5730,'Verweis Art-Gruppe'!$A$2:$B$15,2,FALSE)</f>
        <v>Sonstige</v>
      </c>
      <c r="AA5730" s="19" t="str">
        <f>VLOOKUP(W5730,'Verweis Vertreter'!$A$2:$B$24,2,FALSE)</f>
        <v>Patrick Verfürth</v>
      </c>
      <c r="AB5730" s="12">
        <f t="shared" si="801"/>
        <v>1</v>
      </c>
      <c r="AC5730" s="12">
        <f t="shared" si="806"/>
        <v>0</v>
      </c>
      <c r="AD5730" s="12">
        <f t="shared" si="807"/>
        <v>4.9000000000000004</v>
      </c>
      <c r="AE5730" s="12">
        <f t="shared" si="802"/>
        <v>4.9000000000000004</v>
      </c>
      <c r="AF5730" s="12">
        <f t="shared" si="803"/>
        <v>4.9000000000000004</v>
      </c>
      <c r="AG5730" s="12">
        <f t="shared" si="804"/>
        <v>4.9000000000000004</v>
      </c>
      <c r="AH5730" s="9">
        <f t="shared" si="808"/>
        <v>1</v>
      </c>
      <c r="AI5730" s="14">
        <f>VLOOKUP(E5730,'Verweis Faktor'!$A:$B,2,FALSE)</f>
        <v>1</v>
      </c>
      <c r="AJ5730" s="14"/>
      <c r="AK5730" s="14" t="str">
        <f>IF(AL5730="Ja","Versandkosten",VLOOKUP(E5730,'Verweis Belegart'!$A$2:$B$9,2,FALSE))</f>
        <v>Versandkosten</v>
      </c>
      <c r="AL5730" s="14" t="str">
        <f t="shared" si="809"/>
        <v>Ja</v>
      </c>
      <c r="AM5730" s="14" t="str">
        <f t="shared" si="805"/>
        <v>Positiv</v>
      </c>
    </row>
    <row r="5731" spans="1:39" ht="17.25" customHeight="1" x14ac:dyDescent="0.35">
      <c r="A5731" s="17">
        <v>14575464</v>
      </c>
      <c r="B5731" s="2" t="s">
        <v>2608</v>
      </c>
      <c r="C5731" s="1">
        <v>2025001</v>
      </c>
      <c r="D5731" s="1">
        <v>2001445</v>
      </c>
      <c r="E5731" s="2" t="s">
        <v>34</v>
      </c>
      <c r="F5731" s="2" t="s">
        <v>53</v>
      </c>
      <c r="G5731" s="2" t="s">
        <v>36</v>
      </c>
      <c r="H5731" s="2" t="s">
        <v>417</v>
      </c>
      <c r="I5731" s="2" t="s">
        <v>418</v>
      </c>
      <c r="J5731" s="2" t="s">
        <v>103</v>
      </c>
      <c r="K5731" s="2" t="s">
        <v>45</v>
      </c>
      <c r="L5731" s="2" t="s">
        <v>2624</v>
      </c>
      <c r="M5731" s="2" t="s">
        <v>2625</v>
      </c>
      <c r="N5731" s="2" t="s">
        <v>2626</v>
      </c>
      <c r="O5731" s="3">
        <v>1</v>
      </c>
      <c r="P5731" s="3">
        <v>529</v>
      </c>
      <c r="Q5731" s="3">
        <v>549</v>
      </c>
      <c r="R5731" s="3">
        <v>549</v>
      </c>
      <c r="S5731" s="3">
        <v>20</v>
      </c>
      <c r="T5731" s="3">
        <v>20</v>
      </c>
      <c r="U5731" s="3">
        <v>3.64</v>
      </c>
      <c r="V5731" s="2" t="s">
        <v>235</v>
      </c>
      <c r="W5731" s="2" t="s">
        <v>236</v>
      </c>
      <c r="X5731" s="2" t="s">
        <v>419</v>
      </c>
      <c r="Y5731" s="19" t="str">
        <f>VLOOKUP(G5731,'Verweis Kd-Gruppe'!$A$2:$B$8,2,FALSE)</f>
        <v>GRK</v>
      </c>
      <c r="Z5731" s="19" t="str">
        <f>VLOOKUP(J5731,'Verweis Art-Gruppe'!$A$2:$B$15,2,FALSE)</f>
        <v>Geräte</v>
      </c>
      <c r="AA5731" s="19" t="str">
        <f>VLOOKUP(W5731,'Verweis Vertreter'!$A$2:$B$24,2,FALSE)</f>
        <v>Patrick Verfürth</v>
      </c>
      <c r="AB5731" s="12">
        <f t="shared" si="801"/>
        <v>1</v>
      </c>
      <c r="AC5731" s="12">
        <f t="shared" si="806"/>
        <v>529</v>
      </c>
      <c r="AD5731" s="12">
        <f t="shared" si="807"/>
        <v>549</v>
      </c>
      <c r="AE5731" s="12">
        <f t="shared" si="802"/>
        <v>549</v>
      </c>
      <c r="AF5731" s="12">
        <f t="shared" si="803"/>
        <v>20</v>
      </c>
      <c r="AG5731" s="12">
        <f t="shared" si="804"/>
        <v>20</v>
      </c>
      <c r="AH5731" s="9">
        <f t="shared" si="808"/>
        <v>3.6429872495446269E-2</v>
      </c>
      <c r="AI5731" s="14">
        <f>VLOOKUP(E5731,'Verweis Faktor'!$A:$B,2,FALSE)</f>
        <v>1</v>
      </c>
      <c r="AJ5731" s="14"/>
      <c r="AK5731" s="14" t="str">
        <f>IF(AL5731="Ja","Versandkosten",VLOOKUP(E5731,'Verweis Belegart'!$A$2:$B$9,2,FALSE))</f>
        <v>Hardware</v>
      </c>
      <c r="AL5731" s="14" t="str">
        <f t="shared" si="809"/>
        <v>Nein</v>
      </c>
      <c r="AM5731" s="14" t="str">
        <f t="shared" si="805"/>
        <v>Positiv</v>
      </c>
    </row>
    <row r="5732" spans="1:39" ht="17.25" customHeight="1" x14ac:dyDescent="0.35">
      <c r="A5732" s="17">
        <v>14572741</v>
      </c>
      <c r="B5732" s="2" t="s">
        <v>2608</v>
      </c>
      <c r="C5732" s="1">
        <v>2025001</v>
      </c>
      <c r="D5732" s="1">
        <v>2001446</v>
      </c>
      <c r="E5732" s="2" t="s">
        <v>34</v>
      </c>
      <c r="F5732" s="2" t="s">
        <v>142</v>
      </c>
      <c r="G5732" s="2" t="s">
        <v>66</v>
      </c>
      <c r="H5732" s="2" t="s">
        <v>1680</v>
      </c>
      <c r="I5732" s="2" t="s">
        <v>1681</v>
      </c>
      <c r="J5732" s="2" t="s">
        <v>103</v>
      </c>
      <c r="K5732" s="2" t="s">
        <v>28</v>
      </c>
      <c r="L5732" s="2" t="s">
        <v>2669</v>
      </c>
      <c r="M5732" s="2" t="s">
        <v>2670</v>
      </c>
      <c r="N5732" s="2" t="s">
        <v>210</v>
      </c>
      <c r="O5732" s="3">
        <v>3</v>
      </c>
      <c r="P5732" s="3">
        <v>560</v>
      </c>
      <c r="Q5732" s="3">
        <v>625</v>
      </c>
      <c r="R5732" s="3">
        <v>1875</v>
      </c>
      <c r="S5732" s="3">
        <v>65</v>
      </c>
      <c r="T5732" s="3">
        <v>195</v>
      </c>
      <c r="U5732" s="3">
        <v>10.4</v>
      </c>
      <c r="V5732" s="2" t="s">
        <v>855</v>
      </c>
      <c r="W5732" s="2" t="s">
        <v>856</v>
      </c>
      <c r="X5732" s="2" t="s">
        <v>72</v>
      </c>
      <c r="Y5732" s="19" t="str">
        <f>VLOOKUP(G5732,'Verweis Kd-Gruppe'!$A$2:$B$8,2,FALSE)</f>
        <v>EXP</v>
      </c>
      <c r="Z5732" s="19" t="str">
        <f>VLOOKUP(J5732,'Verweis Art-Gruppe'!$A$2:$B$15,2,FALSE)</f>
        <v>Geräte</v>
      </c>
      <c r="AA5732" s="19" t="str">
        <f>VLOOKUP(W5732,'Verweis Vertreter'!$A$2:$B$24,2,FALSE)</f>
        <v>Chahid Drimani</v>
      </c>
      <c r="AB5732" s="12">
        <f t="shared" si="801"/>
        <v>3</v>
      </c>
      <c r="AC5732" s="12">
        <f t="shared" si="806"/>
        <v>560</v>
      </c>
      <c r="AD5732" s="12">
        <f t="shared" si="807"/>
        <v>625</v>
      </c>
      <c r="AE5732" s="12">
        <f t="shared" si="802"/>
        <v>1875</v>
      </c>
      <c r="AF5732" s="12">
        <f t="shared" si="803"/>
        <v>65</v>
      </c>
      <c r="AG5732" s="12">
        <f t="shared" si="804"/>
        <v>195</v>
      </c>
      <c r="AH5732" s="9">
        <f t="shared" si="808"/>
        <v>0.104</v>
      </c>
      <c r="AI5732" s="14">
        <f>VLOOKUP(E5732,'Verweis Faktor'!$A:$B,2,FALSE)</f>
        <v>1</v>
      </c>
      <c r="AJ5732" s="14"/>
      <c r="AK5732" s="14" t="str">
        <f>IF(AL5732="Ja","Versandkosten",VLOOKUP(E5732,'Verweis Belegart'!$A$2:$B$9,2,FALSE))</f>
        <v>Hardware</v>
      </c>
      <c r="AL5732" s="14" t="str">
        <f t="shared" si="809"/>
        <v>Nein</v>
      </c>
      <c r="AM5732" s="14" t="str">
        <f t="shared" si="805"/>
        <v>Positiv</v>
      </c>
    </row>
    <row r="5733" spans="1:39" ht="17.25" customHeight="1" x14ac:dyDescent="0.35">
      <c r="A5733" s="17">
        <v>14575401</v>
      </c>
      <c r="B5733" s="2" t="s">
        <v>2608</v>
      </c>
      <c r="C5733" s="1">
        <v>2025001</v>
      </c>
      <c r="D5733" s="1">
        <v>2001447</v>
      </c>
      <c r="E5733" s="2" t="s">
        <v>34</v>
      </c>
      <c r="F5733" s="2" t="s">
        <v>142</v>
      </c>
      <c r="G5733" s="2" t="s">
        <v>25</v>
      </c>
      <c r="H5733" s="2" t="s">
        <v>725</v>
      </c>
      <c r="I5733" s="2" t="s">
        <v>726</v>
      </c>
      <c r="J5733" s="2" t="s">
        <v>103</v>
      </c>
      <c r="K5733" s="2" t="s">
        <v>28</v>
      </c>
      <c r="L5733" s="2" t="s">
        <v>2682</v>
      </c>
      <c r="M5733" s="2" t="s">
        <v>2683</v>
      </c>
      <c r="N5733" s="2" t="s">
        <v>58</v>
      </c>
      <c r="O5733" s="3">
        <v>1</v>
      </c>
      <c r="P5733" s="3">
        <v>618.86519999999996</v>
      </c>
      <c r="Q5733" s="3">
        <v>633</v>
      </c>
      <c r="R5733" s="3">
        <v>633</v>
      </c>
      <c r="S5733" s="3">
        <v>14.1348</v>
      </c>
      <c r="T5733" s="3">
        <v>14.13</v>
      </c>
      <c r="U5733" s="3">
        <v>2.23</v>
      </c>
      <c r="V5733" s="2" t="s">
        <v>413</v>
      </c>
      <c r="W5733" s="2" t="s">
        <v>414</v>
      </c>
      <c r="X5733" s="2" t="s">
        <v>419</v>
      </c>
      <c r="Y5733" s="19" t="str">
        <f>VLOOKUP(G5733,'Verweis Kd-Gruppe'!$A$2:$B$8,2,FALSE)</f>
        <v>FHK</v>
      </c>
      <c r="Z5733" s="19" t="str">
        <f>VLOOKUP(J5733,'Verweis Art-Gruppe'!$A$2:$B$15,2,FALSE)</f>
        <v>Geräte</v>
      </c>
      <c r="AA5733" s="19" t="str">
        <f>VLOOKUP(W5733,'Verweis Vertreter'!$A$2:$B$24,2,FALSE)</f>
        <v>Zentrale</v>
      </c>
      <c r="AB5733" s="12">
        <f t="shared" si="801"/>
        <v>1</v>
      </c>
      <c r="AC5733" s="12">
        <f t="shared" si="806"/>
        <v>618.86519999999996</v>
      </c>
      <c r="AD5733" s="12">
        <f t="shared" si="807"/>
        <v>633</v>
      </c>
      <c r="AE5733" s="12">
        <f t="shared" si="802"/>
        <v>633</v>
      </c>
      <c r="AF5733" s="12">
        <f t="shared" si="803"/>
        <v>14.1348</v>
      </c>
      <c r="AG5733" s="12">
        <f t="shared" si="804"/>
        <v>14.13</v>
      </c>
      <c r="AH5733" s="9">
        <f t="shared" si="808"/>
        <v>2.2322274881516588E-2</v>
      </c>
      <c r="AI5733" s="14">
        <f>VLOOKUP(E5733,'Verweis Faktor'!$A:$B,2,FALSE)</f>
        <v>1</v>
      </c>
      <c r="AJ5733" s="14"/>
      <c r="AK5733" s="14" t="str">
        <f>IF(AL5733="Ja","Versandkosten",VLOOKUP(E5733,'Verweis Belegart'!$A$2:$B$9,2,FALSE))</f>
        <v>Hardware</v>
      </c>
      <c r="AL5733" s="14" t="str">
        <f t="shared" si="809"/>
        <v>Nein</v>
      </c>
      <c r="AM5733" s="14" t="str">
        <f t="shared" si="805"/>
        <v>Positiv</v>
      </c>
    </row>
    <row r="5734" spans="1:39" ht="17.25" customHeight="1" x14ac:dyDescent="0.35">
      <c r="A5734" s="17">
        <v>14575085</v>
      </c>
      <c r="B5734" s="2" t="s">
        <v>2608</v>
      </c>
      <c r="C5734" s="1">
        <v>2025001</v>
      </c>
      <c r="D5734" s="1">
        <v>2001448</v>
      </c>
      <c r="E5734" s="2" t="s">
        <v>34</v>
      </c>
      <c r="F5734" s="2" t="s">
        <v>142</v>
      </c>
      <c r="G5734" s="2" t="s">
        <v>36</v>
      </c>
      <c r="H5734" s="2" t="s">
        <v>1099</v>
      </c>
      <c r="I5734" s="2" t="s">
        <v>1100</v>
      </c>
      <c r="J5734" s="2" t="s">
        <v>103</v>
      </c>
      <c r="K5734" s="2" t="s">
        <v>28</v>
      </c>
      <c r="L5734" s="2" t="s">
        <v>2669</v>
      </c>
      <c r="M5734" s="2" t="s">
        <v>2670</v>
      </c>
      <c r="N5734" s="2" t="s">
        <v>210</v>
      </c>
      <c r="O5734" s="3">
        <v>3</v>
      </c>
      <c r="P5734" s="3">
        <v>560</v>
      </c>
      <c r="Q5734" s="3">
        <v>669</v>
      </c>
      <c r="R5734" s="3">
        <v>2007</v>
      </c>
      <c r="S5734" s="3">
        <v>109</v>
      </c>
      <c r="T5734" s="3">
        <v>327</v>
      </c>
      <c r="U5734" s="3">
        <v>16.29</v>
      </c>
      <c r="V5734" s="2" t="s">
        <v>42</v>
      </c>
      <c r="W5734" s="2" t="s">
        <v>43</v>
      </c>
      <c r="X5734" s="2" t="s">
        <v>197</v>
      </c>
      <c r="Y5734" s="19" t="str">
        <f>VLOOKUP(G5734,'Verweis Kd-Gruppe'!$A$2:$B$8,2,FALSE)</f>
        <v>GRK</v>
      </c>
      <c r="Z5734" s="19" t="str">
        <f>VLOOKUP(J5734,'Verweis Art-Gruppe'!$A$2:$B$15,2,FALSE)</f>
        <v>Geräte</v>
      </c>
      <c r="AA5734" s="19" t="str">
        <f>VLOOKUP(W5734,'Verweis Vertreter'!$A$2:$B$24,2,FALSE)</f>
        <v>Sebastian Faber</v>
      </c>
      <c r="AB5734" s="12">
        <f t="shared" si="801"/>
        <v>3</v>
      </c>
      <c r="AC5734" s="12">
        <f t="shared" si="806"/>
        <v>560</v>
      </c>
      <c r="AD5734" s="12">
        <f t="shared" si="807"/>
        <v>669</v>
      </c>
      <c r="AE5734" s="12">
        <f t="shared" si="802"/>
        <v>2007</v>
      </c>
      <c r="AF5734" s="12">
        <f t="shared" si="803"/>
        <v>109</v>
      </c>
      <c r="AG5734" s="12">
        <f t="shared" si="804"/>
        <v>327</v>
      </c>
      <c r="AH5734" s="9">
        <f t="shared" si="808"/>
        <v>0.16292974588938713</v>
      </c>
      <c r="AI5734" s="14">
        <f>VLOOKUP(E5734,'Verweis Faktor'!$A:$B,2,FALSE)</f>
        <v>1</v>
      </c>
      <c r="AJ5734" s="14"/>
      <c r="AK5734" s="14" t="str">
        <f>IF(AL5734="Ja","Versandkosten",VLOOKUP(E5734,'Verweis Belegart'!$A$2:$B$9,2,FALSE))</f>
        <v>Hardware</v>
      </c>
      <c r="AL5734" s="14" t="str">
        <f t="shared" si="809"/>
        <v>Nein</v>
      </c>
      <c r="AM5734" s="14" t="str">
        <f t="shared" si="805"/>
        <v>Positiv</v>
      </c>
    </row>
    <row r="5735" spans="1:39" ht="17.25" customHeight="1" x14ac:dyDescent="0.35">
      <c r="A5735" s="17">
        <v>14571957</v>
      </c>
      <c r="B5735" s="2" t="s">
        <v>2608</v>
      </c>
      <c r="C5735" s="1">
        <v>2025001</v>
      </c>
      <c r="D5735" s="1">
        <v>2001449</v>
      </c>
      <c r="E5735" s="2" t="s">
        <v>34</v>
      </c>
      <c r="F5735" s="2" t="s">
        <v>142</v>
      </c>
      <c r="G5735" s="2" t="s">
        <v>25</v>
      </c>
      <c r="H5735" s="2" t="s">
        <v>1357</v>
      </c>
      <c r="I5735" s="2" t="s">
        <v>1358</v>
      </c>
      <c r="J5735" s="2" t="s">
        <v>103</v>
      </c>
      <c r="K5735" s="2" t="s">
        <v>28</v>
      </c>
      <c r="L5735" s="2" t="s">
        <v>140</v>
      </c>
      <c r="M5735" s="2" t="s">
        <v>141</v>
      </c>
      <c r="N5735" s="2" t="s">
        <v>128</v>
      </c>
      <c r="O5735" s="3">
        <v>4</v>
      </c>
      <c r="P5735" s="3">
        <v>199</v>
      </c>
      <c r="Q5735" s="3">
        <v>209</v>
      </c>
      <c r="R5735" s="3">
        <v>836</v>
      </c>
      <c r="S5735" s="3">
        <v>10</v>
      </c>
      <c r="T5735" s="3">
        <v>40</v>
      </c>
      <c r="U5735" s="3">
        <v>4.78</v>
      </c>
      <c r="V5735" s="2" t="s">
        <v>689</v>
      </c>
      <c r="W5735" s="2" t="s">
        <v>690</v>
      </c>
      <c r="X5735" s="2" t="s">
        <v>419</v>
      </c>
      <c r="Y5735" s="19" t="str">
        <f>VLOOKUP(G5735,'Verweis Kd-Gruppe'!$A$2:$B$8,2,FALSE)</f>
        <v>FHK</v>
      </c>
      <c r="Z5735" s="19" t="str">
        <f>VLOOKUP(J5735,'Verweis Art-Gruppe'!$A$2:$B$15,2,FALSE)</f>
        <v>Geräte</v>
      </c>
      <c r="AA5735" s="19" t="str">
        <f>VLOOKUP(W5735,'Verweis Vertreter'!$A$2:$B$24,2,FALSE)</f>
        <v>Zentrale</v>
      </c>
      <c r="AB5735" s="12">
        <f t="shared" si="801"/>
        <v>4</v>
      </c>
      <c r="AC5735" s="12">
        <f t="shared" si="806"/>
        <v>199</v>
      </c>
      <c r="AD5735" s="12">
        <f t="shared" si="807"/>
        <v>209</v>
      </c>
      <c r="AE5735" s="12">
        <f t="shared" si="802"/>
        <v>836</v>
      </c>
      <c r="AF5735" s="12">
        <f t="shared" si="803"/>
        <v>10</v>
      </c>
      <c r="AG5735" s="12">
        <f t="shared" si="804"/>
        <v>40</v>
      </c>
      <c r="AH5735" s="9">
        <f t="shared" si="808"/>
        <v>4.784688995215311E-2</v>
      </c>
      <c r="AI5735" s="14">
        <f>VLOOKUP(E5735,'Verweis Faktor'!$A:$B,2,FALSE)</f>
        <v>1</v>
      </c>
      <c r="AJ5735" s="14"/>
      <c r="AK5735" s="14" t="str">
        <f>IF(AL5735="Ja","Versandkosten",VLOOKUP(E5735,'Verweis Belegart'!$A$2:$B$9,2,FALSE))</f>
        <v>Hardware</v>
      </c>
      <c r="AL5735" s="14" t="str">
        <f t="shared" si="809"/>
        <v>Nein</v>
      </c>
      <c r="AM5735" s="14" t="str">
        <f t="shared" si="805"/>
        <v>Positiv</v>
      </c>
    </row>
    <row r="5736" spans="1:39" ht="17.25" customHeight="1" x14ac:dyDescent="0.35">
      <c r="A5736" s="17">
        <v>14575378</v>
      </c>
      <c r="B5736" s="2" t="s">
        <v>2608</v>
      </c>
      <c r="C5736" s="1">
        <v>2025001</v>
      </c>
      <c r="D5736" s="1">
        <v>2001450</v>
      </c>
      <c r="E5736" s="2" t="s">
        <v>34</v>
      </c>
      <c r="F5736" s="2" t="s">
        <v>142</v>
      </c>
      <c r="G5736" s="2" t="s">
        <v>25</v>
      </c>
      <c r="H5736" s="2" t="s">
        <v>756</v>
      </c>
      <c r="I5736" s="2" t="s">
        <v>757</v>
      </c>
      <c r="J5736" s="2" t="s">
        <v>103</v>
      </c>
      <c r="K5736" s="2" t="s">
        <v>28</v>
      </c>
      <c r="L5736" s="2" t="s">
        <v>722</v>
      </c>
      <c r="M5736" s="2" t="s">
        <v>723</v>
      </c>
      <c r="N5736" s="2" t="s">
        <v>234</v>
      </c>
      <c r="O5736" s="3">
        <v>1</v>
      </c>
      <c r="P5736" s="3">
        <v>260</v>
      </c>
      <c r="Q5736" s="3">
        <v>279</v>
      </c>
      <c r="R5736" s="3">
        <v>279</v>
      </c>
      <c r="S5736" s="3">
        <v>19</v>
      </c>
      <c r="T5736" s="3">
        <v>19</v>
      </c>
      <c r="U5736" s="3">
        <v>6.81</v>
      </c>
      <c r="V5736" s="2" t="s">
        <v>427</v>
      </c>
      <c r="W5736" s="2" t="s">
        <v>428</v>
      </c>
      <c r="X5736" s="2" t="s">
        <v>419</v>
      </c>
      <c r="Y5736" s="19" t="str">
        <f>VLOOKUP(G5736,'Verweis Kd-Gruppe'!$A$2:$B$8,2,FALSE)</f>
        <v>FHK</v>
      </c>
      <c r="Z5736" s="19" t="str">
        <f>VLOOKUP(J5736,'Verweis Art-Gruppe'!$A$2:$B$15,2,FALSE)</f>
        <v>Geräte</v>
      </c>
      <c r="AA5736" s="19" t="str">
        <f>VLOOKUP(W5736,'Verweis Vertreter'!$A$2:$B$24,2,FALSE)</f>
        <v>Zentrale</v>
      </c>
      <c r="AB5736" s="12">
        <f t="shared" si="801"/>
        <v>1</v>
      </c>
      <c r="AC5736" s="12">
        <f t="shared" si="806"/>
        <v>260</v>
      </c>
      <c r="AD5736" s="12">
        <f t="shared" si="807"/>
        <v>279</v>
      </c>
      <c r="AE5736" s="12">
        <f t="shared" si="802"/>
        <v>279</v>
      </c>
      <c r="AF5736" s="12">
        <f t="shared" si="803"/>
        <v>19</v>
      </c>
      <c r="AG5736" s="12">
        <f t="shared" si="804"/>
        <v>19</v>
      </c>
      <c r="AH5736" s="9">
        <f t="shared" si="808"/>
        <v>6.8100358422939072E-2</v>
      </c>
      <c r="AI5736" s="14">
        <f>VLOOKUP(E5736,'Verweis Faktor'!$A:$B,2,FALSE)</f>
        <v>1</v>
      </c>
      <c r="AJ5736" s="14"/>
      <c r="AK5736" s="14" t="str">
        <f>IF(AL5736="Ja","Versandkosten",VLOOKUP(E5736,'Verweis Belegart'!$A$2:$B$9,2,FALSE))</f>
        <v>Hardware</v>
      </c>
      <c r="AL5736" s="14" t="str">
        <f t="shared" si="809"/>
        <v>Nein</v>
      </c>
      <c r="AM5736" s="14" t="str">
        <f t="shared" si="805"/>
        <v>Positiv</v>
      </c>
    </row>
    <row r="5737" spans="1:39" ht="17.25" customHeight="1" x14ac:dyDescent="0.35">
      <c r="A5737" s="17">
        <v>14573419</v>
      </c>
      <c r="B5737" s="2" t="s">
        <v>2608</v>
      </c>
      <c r="C5737" s="1">
        <v>2025001</v>
      </c>
      <c r="D5737" s="1">
        <v>2001451</v>
      </c>
      <c r="E5737" s="2" t="s">
        <v>34</v>
      </c>
      <c r="F5737" s="2" t="s">
        <v>53</v>
      </c>
      <c r="G5737" s="2" t="s">
        <v>66</v>
      </c>
      <c r="H5737" s="2" t="s">
        <v>671</v>
      </c>
      <c r="I5737" s="2" t="s">
        <v>672</v>
      </c>
      <c r="J5737" s="2" t="s">
        <v>103</v>
      </c>
      <c r="K5737" s="2" t="s">
        <v>28</v>
      </c>
      <c r="L5737" s="2" t="s">
        <v>2669</v>
      </c>
      <c r="M5737" s="2" t="s">
        <v>2670</v>
      </c>
      <c r="N5737" s="2" t="s">
        <v>210</v>
      </c>
      <c r="O5737" s="3">
        <v>80</v>
      </c>
      <c r="P5737" s="3">
        <v>560</v>
      </c>
      <c r="Q5737" s="3">
        <v>619</v>
      </c>
      <c r="R5737" s="3">
        <v>49520</v>
      </c>
      <c r="S5737" s="3">
        <v>59</v>
      </c>
      <c r="T5737" s="3">
        <v>4720</v>
      </c>
      <c r="U5737" s="3">
        <v>9.5299999999999994</v>
      </c>
      <c r="V5737" s="2" t="s">
        <v>675</v>
      </c>
      <c r="W5737" s="2" t="s">
        <v>676</v>
      </c>
      <c r="X5737" s="2" t="s">
        <v>72</v>
      </c>
      <c r="Y5737" s="19" t="str">
        <f>VLOOKUP(G5737,'Verweis Kd-Gruppe'!$A$2:$B$8,2,FALSE)</f>
        <v>EXP</v>
      </c>
      <c r="Z5737" s="19" t="str">
        <f>VLOOKUP(J5737,'Verweis Art-Gruppe'!$A$2:$B$15,2,FALSE)</f>
        <v>Geräte</v>
      </c>
      <c r="AA5737" s="19" t="str">
        <f>VLOOKUP(W5737,'Verweis Vertreter'!$A$2:$B$24,2,FALSE)</f>
        <v>Corina Wedel</v>
      </c>
      <c r="AB5737" s="12">
        <f t="shared" si="801"/>
        <v>80</v>
      </c>
      <c r="AC5737" s="12">
        <f t="shared" si="806"/>
        <v>560</v>
      </c>
      <c r="AD5737" s="12">
        <f t="shared" si="807"/>
        <v>619</v>
      </c>
      <c r="AE5737" s="12">
        <f t="shared" si="802"/>
        <v>49520</v>
      </c>
      <c r="AF5737" s="12">
        <f t="shared" si="803"/>
        <v>59</v>
      </c>
      <c r="AG5737" s="12">
        <f t="shared" si="804"/>
        <v>4720</v>
      </c>
      <c r="AH5737" s="9">
        <f t="shared" si="808"/>
        <v>9.5315024232633286E-2</v>
      </c>
      <c r="AI5737" s="14">
        <f>VLOOKUP(E5737,'Verweis Faktor'!$A:$B,2,FALSE)</f>
        <v>1</v>
      </c>
      <c r="AJ5737" s="14"/>
      <c r="AK5737" s="14" t="str">
        <f>IF(AL5737="Ja","Versandkosten",VLOOKUP(E5737,'Verweis Belegart'!$A$2:$B$9,2,FALSE))</f>
        <v>Hardware</v>
      </c>
      <c r="AL5737" s="14" t="str">
        <f t="shared" si="809"/>
        <v>Nein</v>
      </c>
      <c r="AM5737" s="14" t="str">
        <f t="shared" si="805"/>
        <v>Positiv</v>
      </c>
    </row>
    <row r="5738" spans="1:39" ht="17.25" customHeight="1" x14ac:dyDescent="0.35">
      <c r="A5738" s="17">
        <v>14575374</v>
      </c>
      <c r="B5738" s="2" t="s">
        <v>2608</v>
      </c>
      <c r="C5738" s="1">
        <v>2025001</v>
      </c>
      <c r="D5738" s="1">
        <v>2001452</v>
      </c>
      <c r="E5738" s="2" t="s">
        <v>34</v>
      </c>
      <c r="F5738" s="2" t="s">
        <v>142</v>
      </c>
      <c r="G5738" s="2" t="s">
        <v>25</v>
      </c>
      <c r="H5738" s="2" t="s">
        <v>779</v>
      </c>
      <c r="I5738" s="2" t="s">
        <v>780</v>
      </c>
      <c r="J5738" s="2" t="s">
        <v>103</v>
      </c>
      <c r="K5738" s="2" t="s">
        <v>28</v>
      </c>
      <c r="L5738" s="2" t="s">
        <v>1558</v>
      </c>
      <c r="M5738" s="2" t="s">
        <v>1559</v>
      </c>
      <c r="N5738" s="2" t="s">
        <v>481</v>
      </c>
      <c r="O5738" s="3">
        <v>1</v>
      </c>
      <c r="P5738" s="3">
        <v>109</v>
      </c>
      <c r="Q5738" s="3">
        <v>129</v>
      </c>
      <c r="R5738" s="3">
        <v>129</v>
      </c>
      <c r="S5738" s="3">
        <v>20</v>
      </c>
      <c r="T5738" s="3">
        <v>20</v>
      </c>
      <c r="U5738" s="3">
        <v>15.5</v>
      </c>
      <c r="V5738" s="2" t="s">
        <v>427</v>
      </c>
      <c r="W5738" s="2" t="s">
        <v>428</v>
      </c>
      <c r="X5738" s="2" t="s">
        <v>724</v>
      </c>
      <c r="Y5738" s="19" t="str">
        <f>VLOOKUP(G5738,'Verweis Kd-Gruppe'!$A$2:$B$8,2,FALSE)</f>
        <v>FHK</v>
      </c>
      <c r="Z5738" s="19" t="str">
        <f>VLOOKUP(J5738,'Verweis Art-Gruppe'!$A$2:$B$15,2,FALSE)</f>
        <v>Geräte</v>
      </c>
      <c r="AA5738" s="19" t="str">
        <f>VLOOKUP(W5738,'Verweis Vertreter'!$A$2:$B$24,2,FALSE)</f>
        <v>Zentrale</v>
      </c>
      <c r="AB5738" s="12">
        <f t="shared" si="801"/>
        <v>1</v>
      </c>
      <c r="AC5738" s="12">
        <f t="shared" si="806"/>
        <v>109</v>
      </c>
      <c r="AD5738" s="12">
        <f t="shared" si="807"/>
        <v>129</v>
      </c>
      <c r="AE5738" s="12">
        <f t="shared" si="802"/>
        <v>129</v>
      </c>
      <c r="AF5738" s="12">
        <f t="shared" si="803"/>
        <v>20</v>
      </c>
      <c r="AG5738" s="12">
        <f t="shared" si="804"/>
        <v>20</v>
      </c>
      <c r="AH5738" s="9">
        <f t="shared" si="808"/>
        <v>0.15503875968992248</v>
      </c>
      <c r="AI5738" s="14">
        <f>VLOOKUP(E5738,'Verweis Faktor'!$A:$B,2,FALSE)</f>
        <v>1</v>
      </c>
      <c r="AJ5738" s="14"/>
      <c r="AK5738" s="14" t="str">
        <f>IF(AL5738="Ja","Versandkosten",VLOOKUP(E5738,'Verweis Belegart'!$A$2:$B$9,2,FALSE))</f>
        <v>Hardware</v>
      </c>
      <c r="AL5738" s="14" t="str">
        <f t="shared" si="809"/>
        <v>Nein</v>
      </c>
      <c r="AM5738" s="14" t="str">
        <f t="shared" si="805"/>
        <v>Positiv</v>
      </c>
    </row>
    <row r="5739" spans="1:39" ht="17.25" customHeight="1" x14ac:dyDescent="0.35">
      <c r="A5739" s="17">
        <v>14575380</v>
      </c>
      <c r="B5739" s="2" t="s">
        <v>2608</v>
      </c>
      <c r="C5739" s="1">
        <v>2025001</v>
      </c>
      <c r="D5739" s="1">
        <v>2001453</v>
      </c>
      <c r="E5739" s="2" t="s">
        <v>34</v>
      </c>
      <c r="F5739" s="2" t="s">
        <v>142</v>
      </c>
      <c r="G5739" s="2" t="s">
        <v>25</v>
      </c>
      <c r="H5739" s="2" t="s">
        <v>2684</v>
      </c>
      <c r="I5739" s="2" t="s">
        <v>2685</v>
      </c>
      <c r="J5739" s="2" t="s">
        <v>103</v>
      </c>
      <c r="K5739" s="2" t="s">
        <v>28</v>
      </c>
      <c r="L5739" s="2" t="s">
        <v>402</v>
      </c>
      <c r="M5739" s="2" t="s">
        <v>403</v>
      </c>
      <c r="N5739" s="2" t="s">
        <v>404</v>
      </c>
      <c r="O5739" s="3">
        <v>1</v>
      </c>
      <c r="P5739" s="3">
        <v>233.6053</v>
      </c>
      <c r="Q5739" s="3">
        <v>249</v>
      </c>
      <c r="R5739" s="3">
        <v>249</v>
      </c>
      <c r="S5739" s="3">
        <v>15.3947</v>
      </c>
      <c r="T5739" s="3">
        <v>15.39</v>
      </c>
      <c r="U5739" s="3">
        <v>6.18</v>
      </c>
      <c r="V5739" s="2" t="s">
        <v>697</v>
      </c>
      <c r="W5739" s="2" t="s">
        <v>698</v>
      </c>
      <c r="X5739" s="2" t="s">
        <v>699</v>
      </c>
      <c r="Y5739" s="19" t="str">
        <f>VLOOKUP(G5739,'Verweis Kd-Gruppe'!$A$2:$B$8,2,FALSE)</f>
        <v>FHK</v>
      </c>
      <c r="Z5739" s="19" t="str">
        <f>VLOOKUP(J5739,'Verweis Art-Gruppe'!$A$2:$B$15,2,FALSE)</f>
        <v>Geräte</v>
      </c>
      <c r="AA5739" s="19" t="str">
        <f>VLOOKUP(W5739,'Verweis Vertreter'!$A$2:$B$24,2,FALSE)</f>
        <v>Zentrale</v>
      </c>
      <c r="AB5739" s="12">
        <f t="shared" si="801"/>
        <v>1</v>
      </c>
      <c r="AC5739" s="12">
        <f t="shared" si="806"/>
        <v>233.6053</v>
      </c>
      <c r="AD5739" s="12">
        <f t="shared" si="807"/>
        <v>249</v>
      </c>
      <c r="AE5739" s="12">
        <f t="shared" si="802"/>
        <v>249</v>
      </c>
      <c r="AF5739" s="12">
        <f t="shared" si="803"/>
        <v>15.3947</v>
      </c>
      <c r="AG5739" s="12">
        <f t="shared" si="804"/>
        <v>15.39</v>
      </c>
      <c r="AH5739" s="9">
        <f t="shared" si="808"/>
        <v>6.1807228915662656E-2</v>
      </c>
      <c r="AI5739" s="14">
        <f>VLOOKUP(E5739,'Verweis Faktor'!$A:$B,2,FALSE)</f>
        <v>1</v>
      </c>
      <c r="AJ5739" s="14"/>
      <c r="AK5739" s="14" t="str">
        <f>IF(AL5739="Ja","Versandkosten",VLOOKUP(E5739,'Verweis Belegart'!$A$2:$B$9,2,FALSE))</f>
        <v>Hardware</v>
      </c>
      <c r="AL5739" s="14" t="str">
        <f t="shared" si="809"/>
        <v>Nein</v>
      </c>
      <c r="AM5739" s="14" t="str">
        <f t="shared" si="805"/>
        <v>Positiv</v>
      </c>
    </row>
    <row r="5740" spans="1:39" ht="17.25" customHeight="1" x14ac:dyDescent="0.35">
      <c r="A5740" s="17">
        <v>14575414</v>
      </c>
      <c r="B5740" s="2" t="s">
        <v>2608</v>
      </c>
      <c r="C5740" s="1">
        <v>2025001</v>
      </c>
      <c r="D5740" s="1">
        <v>2001454</v>
      </c>
      <c r="E5740" s="2" t="s">
        <v>34</v>
      </c>
      <c r="F5740" s="2" t="s">
        <v>53</v>
      </c>
      <c r="G5740" s="2" t="s">
        <v>66</v>
      </c>
      <c r="H5740" s="2" t="s">
        <v>1031</v>
      </c>
      <c r="I5740" s="2" t="s">
        <v>1032</v>
      </c>
      <c r="J5740" s="2" t="s">
        <v>103</v>
      </c>
      <c r="K5740" s="2" t="s">
        <v>28</v>
      </c>
      <c r="L5740" s="2" t="s">
        <v>1303</v>
      </c>
      <c r="M5740" s="2" t="s">
        <v>1304</v>
      </c>
      <c r="N5740" s="2" t="s">
        <v>274</v>
      </c>
      <c r="O5740" s="3">
        <v>2</v>
      </c>
      <c r="P5740" s="3">
        <v>1082.0512000000001</v>
      </c>
      <c r="Q5740" s="3">
        <v>1119</v>
      </c>
      <c r="R5740" s="3">
        <v>2238</v>
      </c>
      <c r="S5740" s="3">
        <v>36.948799999999999</v>
      </c>
      <c r="T5740" s="3">
        <v>73.900000000000006</v>
      </c>
      <c r="U5740" s="3">
        <v>3.3</v>
      </c>
      <c r="V5740" s="2" t="s">
        <v>813</v>
      </c>
      <c r="W5740" s="2" t="s">
        <v>814</v>
      </c>
      <c r="X5740" s="2" t="s">
        <v>72</v>
      </c>
      <c r="Y5740" s="19" t="str">
        <f>VLOOKUP(G5740,'Verweis Kd-Gruppe'!$A$2:$B$8,2,FALSE)</f>
        <v>EXP</v>
      </c>
      <c r="Z5740" s="19" t="str">
        <f>VLOOKUP(J5740,'Verweis Art-Gruppe'!$A$2:$B$15,2,FALSE)</f>
        <v>Geräte</v>
      </c>
      <c r="AA5740" s="19" t="str">
        <f>VLOOKUP(W5740,'Verweis Vertreter'!$A$2:$B$24,2,FALSE)</f>
        <v>Sokol Kapaj</v>
      </c>
      <c r="AB5740" s="12">
        <f t="shared" si="801"/>
        <v>2</v>
      </c>
      <c r="AC5740" s="12">
        <f t="shared" si="806"/>
        <v>1082.0512000000001</v>
      </c>
      <c r="AD5740" s="12">
        <f t="shared" si="807"/>
        <v>1119</v>
      </c>
      <c r="AE5740" s="12">
        <f t="shared" si="802"/>
        <v>2238</v>
      </c>
      <c r="AF5740" s="12">
        <f t="shared" si="803"/>
        <v>36.948799999999999</v>
      </c>
      <c r="AG5740" s="12">
        <f t="shared" si="804"/>
        <v>73.900000000000006</v>
      </c>
      <c r="AH5740" s="9">
        <f t="shared" si="808"/>
        <v>3.3020554066130477E-2</v>
      </c>
      <c r="AI5740" s="14">
        <f>VLOOKUP(E5740,'Verweis Faktor'!$A:$B,2,FALSE)</f>
        <v>1</v>
      </c>
      <c r="AJ5740" s="14"/>
      <c r="AK5740" s="14" t="str">
        <f>IF(AL5740="Ja","Versandkosten",VLOOKUP(E5740,'Verweis Belegart'!$A$2:$B$9,2,FALSE))</f>
        <v>Hardware</v>
      </c>
      <c r="AL5740" s="14" t="str">
        <f t="shared" si="809"/>
        <v>Nein</v>
      </c>
      <c r="AM5740" s="14" t="str">
        <f t="shared" si="805"/>
        <v>Positiv</v>
      </c>
    </row>
    <row r="5741" spans="1:39" ht="17.25" customHeight="1" x14ac:dyDescent="0.35">
      <c r="A5741" s="17">
        <v>14575414</v>
      </c>
      <c r="B5741" s="2" t="s">
        <v>2608</v>
      </c>
      <c r="C5741" s="1">
        <v>2025001</v>
      </c>
      <c r="D5741" s="1">
        <v>2001454</v>
      </c>
      <c r="E5741" s="2" t="s">
        <v>34</v>
      </c>
      <c r="F5741" s="2" t="s">
        <v>53</v>
      </c>
      <c r="G5741" s="2" t="s">
        <v>66</v>
      </c>
      <c r="H5741" s="2" t="s">
        <v>1031</v>
      </c>
      <c r="I5741" s="2" t="s">
        <v>1032</v>
      </c>
      <c r="J5741" s="2" t="s">
        <v>103</v>
      </c>
      <c r="K5741" s="2" t="s">
        <v>45</v>
      </c>
      <c r="L5741" s="2" t="s">
        <v>1183</v>
      </c>
      <c r="M5741" s="2" t="s">
        <v>1184</v>
      </c>
      <c r="N5741" s="2" t="s">
        <v>1185</v>
      </c>
      <c r="O5741" s="3">
        <v>1</v>
      </c>
      <c r="P5741" s="3">
        <v>555</v>
      </c>
      <c r="Q5741" s="3">
        <v>595</v>
      </c>
      <c r="R5741" s="3">
        <v>595</v>
      </c>
      <c r="S5741" s="3">
        <v>40</v>
      </c>
      <c r="T5741" s="3">
        <v>40</v>
      </c>
      <c r="U5741" s="3">
        <v>6.72</v>
      </c>
      <c r="V5741" s="2" t="s">
        <v>813</v>
      </c>
      <c r="W5741" s="2" t="s">
        <v>814</v>
      </c>
      <c r="X5741" s="2" t="s">
        <v>72</v>
      </c>
      <c r="Y5741" s="19" t="str">
        <f>VLOOKUP(G5741,'Verweis Kd-Gruppe'!$A$2:$B$8,2,FALSE)</f>
        <v>EXP</v>
      </c>
      <c r="Z5741" s="19" t="str">
        <f>VLOOKUP(J5741,'Verweis Art-Gruppe'!$A$2:$B$15,2,FALSE)</f>
        <v>Geräte</v>
      </c>
      <c r="AA5741" s="19" t="str">
        <f>VLOOKUP(W5741,'Verweis Vertreter'!$A$2:$B$24,2,FALSE)</f>
        <v>Sokol Kapaj</v>
      </c>
      <c r="AB5741" s="12">
        <f t="shared" si="801"/>
        <v>1</v>
      </c>
      <c r="AC5741" s="12">
        <f t="shared" si="806"/>
        <v>555</v>
      </c>
      <c r="AD5741" s="12">
        <f t="shared" si="807"/>
        <v>595</v>
      </c>
      <c r="AE5741" s="12">
        <f t="shared" si="802"/>
        <v>595</v>
      </c>
      <c r="AF5741" s="12">
        <f t="shared" si="803"/>
        <v>40</v>
      </c>
      <c r="AG5741" s="12">
        <f t="shared" si="804"/>
        <v>40</v>
      </c>
      <c r="AH5741" s="9">
        <f t="shared" si="808"/>
        <v>6.7226890756302518E-2</v>
      </c>
      <c r="AI5741" s="14">
        <f>VLOOKUP(E5741,'Verweis Faktor'!$A:$B,2,FALSE)</f>
        <v>1</v>
      </c>
      <c r="AJ5741" s="14"/>
      <c r="AK5741" s="14" t="str">
        <f>IF(AL5741="Ja","Versandkosten",VLOOKUP(E5741,'Verweis Belegart'!$A$2:$B$9,2,FALSE))</f>
        <v>Hardware</v>
      </c>
      <c r="AL5741" s="14" t="str">
        <f t="shared" si="809"/>
        <v>Nein</v>
      </c>
      <c r="AM5741" s="14" t="str">
        <f t="shared" si="805"/>
        <v>Positiv</v>
      </c>
    </row>
    <row r="5742" spans="1:39" ht="17.25" customHeight="1" x14ac:dyDescent="0.35">
      <c r="A5742" s="17">
        <v>14575414</v>
      </c>
      <c r="B5742" s="2" t="s">
        <v>2608</v>
      </c>
      <c r="C5742" s="1">
        <v>2025001</v>
      </c>
      <c r="D5742" s="1">
        <v>2001454</v>
      </c>
      <c r="E5742" s="2" t="s">
        <v>34</v>
      </c>
      <c r="F5742" s="2" t="s">
        <v>53</v>
      </c>
      <c r="G5742" s="2" t="s">
        <v>66</v>
      </c>
      <c r="H5742" s="2" t="s">
        <v>1031</v>
      </c>
      <c r="I5742" s="2" t="s">
        <v>1032</v>
      </c>
      <c r="J5742" s="2" t="s">
        <v>103</v>
      </c>
      <c r="K5742" s="2" t="s">
        <v>49</v>
      </c>
      <c r="L5742" s="2" t="s">
        <v>2686</v>
      </c>
      <c r="M5742" s="2" t="s">
        <v>2687</v>
      </c>
      <c r="N5742" s="2" t="s">
        <v>990</v>
      </c>
      <c r="O5742" s="3">
        <v>1</v>
      </c>
      <c r="P5742" s="3">
        <v>621</v>
      </c>
      <c r="Q5742" s="3">
        <v>669</v>
      </c>
      <c r="R5742" s="3">
        <v>669</v>
      </c>
      <c r="S5742" s="3">
        <v>48</v>
      </c>
      <c r="T5742" s="3">
        <v>48</v>
      </c>
      <c r="U5742" s="3">
        <v>7.17</v>
      </c>
      <c r="V5742" s="2" t="s">
        <v>813</v>
      </c>
      <c r="W5742" s="2" t="s">
        <v>814</v>
      </c>
      <c r="X5742" s="2" t="s">
        <v>72</v>
      </c>
      <c r="Y5742" s="19" t="str">
        <f>VLOOKUP(G5742,'Verweis Kd-Gruppe'!$A$2:$B$8,2,FALSE)</f>
        <v>EXP</v>
      </c>
      <c r="Z5742" s="19" t="str">
        <f>VLOOKUP(J5742,'Verweis Art-Gruppe'!$A$2:$B$15,2,FALSE)</f>
        <v>Geräte</v>
      </c>
      <c r="AA5742" s="19" t="str">
        <f>VLOOKUP(W5742,'Verweis Vertreter'!$A$2:$B$24,2,FALSE)</f>
        <v>Sokol Kapaj</v>
      </c>
      <c r="AB5742" s="12">
        <f t="shared" si="801"/>
        <v>1</v>
      </c>
      <c r="AC5742" s="12">
        <f t="shared" si="806"/>
        <v>621</v>
      </c>
      <c r="AD5742" s="12">
        <f t="shared" si="807"/>
        <v>669</v>
      </c>
      <c r="AE5742" s="12">
        <f t="shared" si="802"/>
        <v>669</v>
      </c>
      <c r="AF5742" s="12">
        <f t="shared" si="803"/>
        <v>48</v>
      </c>
      <c r="AG5742" s="12">
        <f t="shared" si="804"/>
        <v>48</v>
      </c>
      <c r="AH5742" s="9">
        <f t="shared" si="808"/>
        <v>7.1748878923766815E-2</v>
      </c>
      <c r="AI5742" s="14">
        <f>VLOOKUP(E5742,'Verweis Faktor'!$A:$B,2,FALSE)</f>
        <v>1</v>
      </c>
      <c r="AJ5742" s="14"/>
      <c r="AK5742" s="14" t="str">
        <f>IF(AL5742="Ja","Versandkosten",VLOOKUP(E5742,'Verweis Belegart'!$A$2:$B$9,2,FALSE))</f>
        <v>Hardware</v>
      </c>
      <c r="AL5742" s="14" t="str">
        <f t="shared" si="809"/>
        <v>Nein</v>
      </c>
      <c r="AM5742" s="14" t="str">
        <f t="shared" si="805"/>
        <v>Positiv</v>
      </c>
    </row>
    <row r="5743" spans="1:39" ht="17.25" customHeight="1" x14ac:dyDescent="0.35">
      <c r="A5743" s="17">
        <v>14575414</v>
      </c>
      <c r="B5743" s="2" t="s">
        <v>2608</v>
      </c>
      <c r="C5743" s="1">
        <v>2025001</v>
      </c>
      <c r="D5743" s="1">
        <v>2001454</v>
      </c>
      <c r="E5743" s="2" t="s">
        <v>34</v>
      </c>
      <c r="F5743" s="2" t="s">
        <v>53</v>
      </c>
      <c r="G5743" s="2" t="s">
        <v>66</v>
      </c>
      <c r="H5743" s="2" t="s">
        <v>1031</v>
      </c>
      <c r="I5743" s="2" t="s">
        <v>1032</v>
      </c>
      <c r="J5743" s="2" t="s">
        <v>103</v>
      </c>
      <c r="K5743" s="2" t="s">
        <v>79</v>
      </c>
      <c r="L5743" s="2" t="s">
        <v>363</v>
      </c>
      <c r="M5743" s="2" t="s">
        <v>364</v>
      </c>
      <c r="N5743" s="2" t="s">
        <v>344</v>
      </c>
      <c r="O5743" s="3">
        <v>1</v>
      </c>
      <c r="P5743" s="3">
        <v>980.38649999999996</v>
      </c>
      <c r="Q5743" s="3">
        <v>1025</v>
      </c>
      <c r="R5743" s="3">
        <v>1025</v>
      </c>
      <c r="S5743" s="3">
        <v>44.613500000000002</v>
      </c>
      <c r="T5743" s="3">
        <v>44.61</v>
      </c>
      <c r="U5743" s="3">
        <v>4.3499999999999996</v>
      </c>
      <c r="V5743" s="2" t="s">
        <v>813</v>
      </c>
      <c r="W5743" s="2" t="s">
        <v>814</v>
      </c>
      <c r="X5743" s="2" t="s">
        <v>72</v>
      </c>
      <c r="Y5743" s="19" t="str">
        <f>VLOOKUP(G5743,'Verweis Kd-Gruppe'!$A$2:$B$8,2,FALSE)</f>
        <v>EXP</v>
      </c>
      <c r="Z5743" s="19" t="str">
        <f>VLOOKUP(J5743,'Verweis Art-Gruppe'!$A$2:$B$15,2,FALSE)</f>
        <v>Geräte</v>
      </c>
      <c r="AA5743" s="19" t="str">
        <f>VLOOKUP(W5743,'Verweis Vertreter'!$A$2:$B$24,2,FALSE)</f>
        <v>Sokol Kapaj</v>
      </c>
      <c r="AB5743" s="12">
        <f t="shared" si="801"/>
        <v>1</v>
      </c>
      <c r="AC5743" s="12">
        <f t="shared" si="806"/>
        <v>980.38649999999996</v>
      </c>
      <c r="AD5743" s="12">
        <f t="shared" si="807"/>
        <v>1025</v>
      </c>
      <c r="AE5743" s="12">
        <f t="shared" si="802"/>
        <v>1025</v>
      </c>
      <c r="AF5743" s="12">
        <f t="shared" si="803"/>
        <v>44.613500000000002</v>
      </c>
      <c r="AG5743" s="12">
        <f t="shared" si="804"/>
        <v>44.61</v>
      </c>
      <c r="AH5743" s="9">
        <f t="shared" si="808"/>
        <v>4.3521951219512196E-2</v>
      </c>
      <c r="AI5743" s="14">
        <f>VLOOKUP(E5743,'Verweis Faktor'!$A:$B,2,FALSE)</f>
        <v>1</v>
      </c>
      <c r="AJ5743" s="14"/>
      <c r="AK5743" s="14" t="str">
        <f>IF(AL5743="Ja","Versandkosten",VLOOKUP(E5743,'Verweis Belegart'!$A$2:$B$9,2,FALSE))</f>
        <v>Hardware</v>
      </c>
      <c r="AL5743" s="14" t="str">
        <f t="shared" si="809"/>
        <v>Nein</v>
      </c>
      <c r="AM5743" s="14" t="str">
        <f t="shared" si="805"/>
        <v>Positiv</v>
      </c>
    </row>
    <row r="5744" spans="1:39" ht="17.25" customHeight="1" x14ac:dyDescent="0.35">
      <c r="A5744" s="17">
        <v>14575264</v>
      </c>
      <c r="B5744" s="2" t="s">
        <v>2608</v>
      </c>
      <c r="C5744" s="1">
        <v>2025001</v>
      </c>
      <c r="D5744" s="1">
        <v>2001455</v>
      </c>
      <c r="E5744" s="2" t="s">
        <v>34</v>
      </c>
      <c r="F5744" s="2" t="s">
        <v>182</v>
      </c>
      <c r="G5744" s="2" t="s">
        <v>66</v>
      </c>
      <c r="H5744" s="2" t="s">
        <v>380</v>
      </c>
      <c r="I5744" s="2" t="s">
        <v>381</v>
      </c>
      <c r="J5744" s="2" t="s">
        <v>304</v>
      </c>
      <c r="K5744" s="2" t="s">
        <v>28</v>
      </c>
      <c r="L5744" s="2" t="s">
        <v>389</v>
      </c>
      <c r="M5744" s="2" t="s">
        <v>390</v>
      </c>
      <c r="N5744" s="2" t="s">
        <v>391</v>
      </c>
      <c r="O5744" s="3">
        <v>20</v>
      </c>
      <c r="P5744" s="3">
        <v>19.79</v>
      </c>
      <c r="Q5744" s="3">
        <v>23</v>
      </c>
      <c r="R5744" s="3">
        <v>460</v>
      </c>
      <c r="S5744" s="3">
        <v>3.21</v>
      </c>
      <c r="T5744" s="3">
        <v>64.2</v>
      </c>
      <c r="U5744" s="3">
        <v>13.95</v>
      </c>
      <c r="V5744" s="2" t="s">
        <v>145</v>
      </c>
      <c r="W5744" s="2" t="s">
        <v>146</v>
      </c>
      <c r="X5744" s="2" t="s">
        <v>125</v>
      </c>
      <c r="Y5744" s="19" t="str">
        <f>VLOOKUP(G5744,'Verweis Kd-Gruppe'!$A$2:$B$8,2,FALSE)</f>
        <v>EXP</v>
      </c>
      <c r="Z5744" s="19" t="str">
        <f>VLOOKUP(J5744,'Verweis Art-Gruppe'!$A$2:$B$15,2,FALSE)</f>
        <v>Zubehör</v>
      </c>
      <c r="AA5744" s="19" t="str">
        <f>VLOOKUP(W5744,'Verweis Vertreter'!$A$2:$B$24,2,FALSE)</f>
        <v>Muhsin Yortanli</v>
      </c>
      <c r="AB5744" s="12">
        <f t="shared" si="801"/>
        <v>20</v>
      </c>
      <c r="AC5744" s="12">
        <f t="shared" si="806"/>
        <v>19.79</v>
      </c>
      <c r="AD5744" s="12">
        <f t="shared" si="807"/>
        <v>23</v>
      </c>
      <c r="AE5744" s="12">
        <f t="shared" si="802"/>
        <v>460</v>
      </c>
      <c r="AF5744" s="12">
        <f t="shared" si="803"/>
        <v>3.21</v>
      </c>
      <c r="AG5744" s="12">
        <f t="shared" si="804"/>
        <v>64.2</v>
      </c>
      <c r="AH5744" s="9">
        <f t="shared" si="808"/>
        <v>0.13956521739130434</v>
      </c>
      <c r="AI5744" s="14">
        <f>VLOOKUP(E5744,'Verweis Faktor'!$A:$B,2,FALSE)</f>
        <v>1</v>
      </c>
      <c r="AJ5744" s="14"/>
      <c r="AK5744" s="14" t="str">
        <f>IF(AL5744="Ja","Versandkosten",VLOOKUP(E5744,'Verweis Belegart'!$A$2:$B$9,2,FALSE))</f>
        <v>Hardware</v>
      </c>
      <c r="AL5744" s="14" t="str">
        <f t="shared" si="809"/>
        <v>Nein</v>
      </c>
      <c r="AM5744" s="14" t="str">
        <f t="shared" si="805"/>
        <v>Positiv</v>
      </c>
    </row>
    <row r="5745" spans="1:39" ht="17.25" customHeight="1" x14ac:dyDescent="0.35">
      <c r="A5745" s="17">
        <v>14575264</v>
      </c>
      <c r="B5745" s="2" t="s">
        <v>2608</v>
      </c>
      <c r="C5745" s="1">
        <v>2025001</v>
      </c>
      <c r="D5745" s="1">
        <v>2001455</v>
      </c>
      <c r="E5745" s="2" t="s">
        <v>34</v>
      </c>
      <c r="F5745" s="2" t="s">
        <v>182</v>
      </c>
      <c r="G5745" s="2" t="s">
        <v>66</v>
      </c>
      <c r="H5745" s="2" t="s">
        <v>380</v>
      </c>
      <c r="I5745" s="2" t="s">
        <v>381</v>
      </c>
      <c r="J5745" s="2" t="s">
        <v>304</v>
      </c>
      <c r="K5745" s="2" t="s">
        <v>45</v>
      </c>
      <c r="L5745" s="2" t="s">
        <v>602</v>
      </c>
      <c r="M5745" s="2" t="s">
        <v>603</v>
      </c>
      <c r="N5745" s="2" t="s">
        <v>604</v>
      </c>
      <c r="O5745" s="3">
        <v>1</v>
      </c>
      <c r="P5745" s="3">
        <v>298.3</v>
      </c>
      <c r="Q5745" s="3">
        <v>305</v>
      </c>
      <c r="R5745" s="3">
        <v>305</v>
      </c>
      <c r="S5745" s="3">
        <v>6.7</v>
      </c>
      <c r="T5745" s="3">
        <v>6.7</v>
      </c>
      <c r="U5745" s="3">
        <v>2.19</v>
      </c>
      <c r="V5745" s="2" t="s">
        <v>145</v>
      </c>
      <c r="W5745" s="2" t="s">
        <v>146</v>
      </c>
      <c r="X5745" s="2" t="s">
        <v>125</v>
      </c>
      <c r="Y5745" s="19" t="str">
        <f>VLOOKUP(G5745,'Verweis Kd-Gruppe'!$A$2:$B$8,2,FALSE)</f>
        <v>EXP</v>
      </c>
      <c r="Z5745" s="19" t="str">
        <f>VLOOKUP(J5745,'Verweis Art-Gruppe'!$A$2:$B$15,2,FALSE)</f>
        <v>Zubehör</v>
      </c>
      <c r="AA5745" s="19" t="str">
        <f>VLOOKUP(W5745,'Verweis Vertreter'!$A$2:$B$24,2,FALSE)</f>
        <v>Muhsin Yortanli</v>
      </c>
      <c r="AB5745" s="12">
        <f t="shared" si="801"/>
        <v>1</v>
      </c>
      <c r="AC5745" s="12">
        <f t="shared" si="806"/>
        <v>298.3</v>
      </c>
      <c r="AD5745" s="12">
        <f t="shared" si="807"/>
        <v>305</v>
      </c>
      <c r="AE5745" s="12">
        <f t="shared" si="802"/>
        <v>305</v>
      </c>
      <c r="AF5745" s="12">
        <f t="shared" si="803"/>
        <v>6.7</v>
      </c>
      <c r="AG5745" s="12">
        <f t="shared" si="804"/>
        <v>6.7</v>
      </c>
      <c r="AH5745" s="9">
        <f t="shared" si="808"/>
        <v>2.1967213114754098E-2</v>
      </c>
      <c r="AI5745" s="14">
        <f>VLOOKUP(E5745,'Verweis Faktor'!$A:$B,2,FALSE)</f>
        <v>1</v>
      </c>
      <c r="AJ5745" s="14"/>
      <c r="AK5745" s="14" t="str">
        <f>IF(AL5745="Ja","Versandkosten",VLOOKUP(E5745,'Verweis Belegart'!$A$2:$B$9,2,FALSE))</f>
        <v>Hardware</v>
      </c>
      <c r="AL5745" s="14" t="str">
        <f t="shared" si="809"/>
        <v>Nein</v>
      </c>
      <c r="AM5745" s="14" t="str">
        <f t="shared" si="805"/>
        <v>Positiv</v>
      </c>
    </row>
    <row r="5746" spans="1:39" ht="17.25" customHeight="1" x14ac:dyDescent="0.35">
      <c r="A5746" s="17">
        <v>14575264</v>
      </c>
      <c r="B5746" s="2" t="s">
        <v>2608</v>
      </c>
      <c r="C5746" s="1">
        <v>2025001</v>
      </c>
      <c r="D5746" s="1">
        <v>2001455</v>
      </c>
      <c r="E5746" s="2" t="s">
        <v>34</v>
      </c>
      <c r="F5746" s="2" t="s">
        <v>182</v>
      </c>
      <c r="G5746" s="2" t="s">
        <v>66</v>
      </c>
      <c r="H5746" s="2" t="s">
        <v>380</v>
      </c>
      <c r="I5746" s="2" t="s">
        <v>381</v>
      </c>
      <c r="J5746" s="2" t="s">
        <v>304</v>
      </c>
      <c r="K5746" s="2" t="s">
        <v>49</v>
      </c>
      <c r="L5746" s="2" t="s">
        <v>2457</v>
      </c>
      <c r="M5746" s="2" t="s">
        <v>2458</v>
      </c>
      <c r="N5746" s="2" t="s">
        <v>1786</v>
      </c>
      <c r="O5746" s="3">
        <v>1</v>
      </c>
      <c r="P5746" s="3">
        <v>265.73</v>
      </c>
      <c r="Q5746" s="3">
        <v>270</v>
      </c>
      <c r="R5746" s="3">
        <v>270</v>
      </c>
      <c r="S5746" s="3">
        <v>4.2699999999999996</v>
      </c>
      <c r="T5746" s="3">
        <v>4.2699999999999996</v>
      </c>
      <c r="U5746" s="3">
        <v>1.58</v>
      </c>
      <c r="V5746" s="2" t="s">
        <v>145</v>
      </c>
      <c r="W5746" s="2" t="s">
        <v>146</v>
      </c>
      <c r="X5746" s="2" t="s">
        <v>125</v>
      </c>
      <c r="Y5746" s="19" t="str">
        <f>VLOOKUP(G5746,'Verweis Kd-Gruppe'!$A$2:$B$8,2,FALSE)</f>
        <v>EXP</v>
      </c>
      <c r="Z5746" s="19" t="str">
        <f>VLOOKUP(J5746,'Verweis Art-Gruppe'!$A$2:$B$15,2,FALSE)</f>
        <v>Zubehör</v>
      </c>
      <c r="AA5746" s="19" t="str">
        <f>VLOOKUP(W5746,'Verweis Vertreter'!$A$2:$B$24,2,FALSE)</f>
        <v>Muhsin Yortanli</v>
      </c>
      <c r="AB5746" s="12">
        <f t="shared" si="801"/>
        <v>1</v>
      </c>
      <c r="AC5746" s="12">
        <f t="shared" si="806"/>
        <v>265.73</v>
      </c>
      <c r="AD5746" s="12">
        <f t="shared" si="807"/>
        <v>270</v>
      </c>
      <c r="AE5746" s="12">
        <f t="shared" si="802"/>
        <v>270</v>
      </c>
      <c r="AF5746" s="12">
        <f t="shared" si="803"/>
        <v>4.2699999999999996</v>
      </c>
      <c r="AG5746" s="12">
        <f t="shared" si="804"/>
        <v>4.2699999999999996</v>
      </c>
      <c r="AH5746" s="9">
        <f t="shared" si="808"/>
        <v>1.5814814814814813E-2</v>
      </c>
      <c r="AI5746" s="14">
        <f>VLOOKUP(E5746,'Verweis Faktor'!$A:$B,2,FALSE)</f>
        <v>1</v>
      </c>
      <c r="AJ5746" s="14"/>
      <c r="AK5746" s="14" t="str">
        <f>IF(AL5746="Ja","Versandkosten",VLOOKUP(E5746,'Verweis Belegart'!$A$2:$B$9,2,FALSE))</f>
        <v>Hardware</v>
      </c>
      <c r="AL5746" s="14" t="str">
        <f t="shared" si="809"/>
        <v>Nein</v>
      </c>
      <c r="AM5746" s="14" t="str">
        <f t="shared" si="805"/>
        <v>Positiv</v>
      </c>
    </row>
    <row r="5747" spans="1:39" ht="17.25" customHeight="1" x14ac:dyDescent="0.35">
      <c r="A5747" s="17">
        <v>14575264</v>
      </c>
      <c r="B5747" s="2" t="s">
        <v>2608</v>
      </c>
      <c r="C5747" s="1">
        <v>2025001</v>
      </c>
      <c r="D5747" s="1">
        <v>2001455</v>
      </c>
      <c r="E5747" s="2" t="s">
        <v>34</v>
      </c>
      <c r="F5747" s="2" t="s">
        <v>182</v>
      </c>
      <c r="G5747" s="2" t="s">
        <v>66</v>
      </c>
      <c r="H5747" s="2" t="s">
        <v>380</v>
      </c>
      <c r="I5747" s="2" t="s">
        <v>381</v>
      </c>
      <c r="J5747" s="2" t="s">
        <v>304</v>
      </c>
      <c r="K5747" s="2" t="s">
        <v>79</v>
      </c>
      <c r="L5747" s="2" t="s">
        <v>1738</v>
      </c>
      <c r="M5747" s="2" t="s">
        <v>1739</v>
      </c>
      <c r="N5747" s="2" t="s">
        <v>1740</v>
      </c>
      <c r="O5747" s="3">
        <v>2</v>
      </c>
      <c r="P5747" s="3">
        <v>167.54900000000001</v>
      </c>
      <c r="Q5747" s="3">
        <v>185</v>
      </c>
      <c r="R5747" s="3">
        <v>370</v>
      </c>
      <c r="S5747" s="3">
        <v>17.451000000000001</v>
      </c>
      <c r="T5747" s="3">
        <v>34.9</v>
      </c>
      <c r="U5747" s="3">
        <v>9.43</v>
      </c>
      <c r="V5747" s="2" t="s">
        <v>145</v>
      </c>
      <c r="W5747" s="2" t="s">
        <v>146</v>
      </c>
      <c r="X5747" s="2" t="s">
        <v>125</v>
      </c>
      <c r="Y5747" s="19" t="str">
        <f>VLOOKUP(G5747,'Verweis Kd-Gruppe'!$A$2:$B$8,2,FALSE)</f>
        <v>EXP</v>
      </c>
      <c r="Z5747" s="19" t="str">
        <f>VLOOKUP(J5747,'Verweis Art-Gruppe'!$A$2:$B$15,2,FALSE)</f>
        <v>Zubehör</v>
      </c>
      <c r="AA5747" s="19" t="str">
        <f>VLOOKUP(W5747,'Verweis Vertreter'!$A$2:$B$24,2,FALSE)</f>
        <v>Muhsin Yortanli</v>
      </c>
      <c r="AB5747" s="12">
        <f t="shared" si="801"/>
        <v>2</v>
      </c>
      <c r="AC5747" s="12">
        <f t="shared" si="806"/>
        <v>167.54900000000001</v>
      </c>
      <c r="AD5747" s="12">
        <f t="shared" si="807"/>
        <v>185</v>
      </c>
      <c r="AE5747" s="12">
        <f t="shared" si="802"/>
        <v>370</v>
      </c>
      <c r="AF5747" s="12">
        <f t="shared" si="803"/>
        <v>17.451000000000001</v>
      </c>
      <c r="AG5747" s="12">
        <f t="shared" si="804"/>
        <v>34.9</v>
      </c>
      <c r="AH5747" s="9">
        <f t="shared" si="808"/>
        <v>9.4324324324324318E-2</v>
      </c>
      <c r="AI5747" s="14">
        <f>VLOOKUP(E5747,'Verweis Faktor'!$A:$B,2,FALSE)</f>
        <v>1</v>
      </c>
      <c r="AJ5747" s="14"/>
      <c r="AK5747" s="14" t="str">
        <f>IF(AL5747="Ja","Versandkosten",VLOOKUP(E5747,'Verweis Belegart'!$A$2:$B$9,2,FALSE))</f>
        <v>Hardware</v>
      </c>
      <c r="AL5747" s="14" t="str">
        <f t="shared" si="809"/>
        <v>Nein</v>
      </c>
      <c r="AM5747" s="14" t="str">
        <f t="shared" si="805"/>
        <v>Positiv</v>
      </c>
    </row>
    <row r="5748" spans="1:39" ht="17.25" customHeight="1" x14ac:dyDescent="0.35">
      <c r="A5748" s="17">
        <v>14575264</v>
      </c>
      <c r="B5748" s="2" t="s">
        <v>2608</v>
      </c>
      <c r="C5748" s="1">
        <v>2025001</v>
      </c>
      <c r="D5748" s="1">
        <v>2001455</v>
      </c>
      <c r="E5748" s="2" t="s">
        <v>34</v>
      </c>
      <c r="F5748" s="2" t="s">
        <v>182</v>
      </c>
      <c r="G5748" s="2" t="s">
        <v>66</v>
      </c>
      <c r="H5748" s="2" t="s">
        <v>380</v>
      </c>
      <c r="I5748" s="2" t="s">
        <v>381</v>
      </c>
      <c r="J5748" s="2" t="s">
        <v>304</v>
      </c>
      <c r="K5748" s="2" t="s">
        <v>83</v>
      </c>
      <c r="L5748" s="2" t="s">
        <v>1425</v>
      </c>
      <c r="M5748" s="2" t="s">
        <v>1426</v>
      </c>
      <c r="N5748" s="2" t="s">
        <v>391</v>
      </c>
      <c r="O5748" s="3">
        <v>20</v>
      </c>
      <c r="P5748" s="3">
        <v>19.79</v>
      </c>
      <c r="Q5748" s="3">
        <v>23</v>
      </c>
      <c r="R5748" s="3">
        <v>460</v>
      </c>
      <c r="S5748" s="3">
        <v>3.21</v>
      </c>
      <c r="T5748" s="3">
        <v>64.2</v>
      </c>
      <c r="U5748" s="3">
        <v>13.95</v>
      </c>
      <c r="V5748" s="2" t="s">
        <v>145</v>
      </c>
      <c r="W5748" s="2" t="s">
        <v>146</v>
      </c>
      <c r="X5748" s="2" t="s">
        <v>125</v>
      </c>
      <c r="Y5748" s="19" t="str">
        <f>VLOOKUP(G5748,'Verweis Kd-Gruppe'!$A$2:$B$8,2,FALSE)</f>
        <v>EXP</v>
      </c>
      <c r="Z5748" s="19" t="str">
        <f>VLOOKUP(J5748,'Verweis Art-Gruppe'!$A$2:$B$15,2,FALSE)</f>
        <v>Zubehör</v>
      </c>
      <c r="AA5748" s="19" t="str">
        <f>VLOOKUP(W5748,'Verweis Vertreter'!$A$2:$B$24,2,FALSE)</f>
        <v>Muhsin Yortanli</v>
      </c>
      <c r="AB5748" s="12">
        <f t="shared" si="801"/>
        <v>20</v>
      </c>
      <c r="AC5748" s="12">
        <f t="shared" si="806"/>
        <v>19.79</v>
      </c>
      <c r="AD5748" s="12">
        <f t="shared" si="807"/>
        <v>23</v>
      </c>
      <c r="AE5748" s="12">
        <f t="shared" si="802"/>
        <v>460</v>
      </c>
      <c r="AF5748" s="12">
        <f t="shared" si="803"/>
        <v>3.21</v>
      </c>
      <c r="AG5748" s="12">
        <f t="shared" si="804"/>
        <v>64.2</v>
      </c>
      <c r="AH5748" s="9">
        <f t="shared" si="808"/>
        <v>0.13956521739130434</v>
      </c>
      <c r="AI5748" s="14">
        <f>VLOOKUP(E5748,'Verweis Faktor'!$A:$B,2,FALSE)</f>
        <v>1</v>
      </c>
      <c r="AJ5748" s="14"/>
      <c r="AK5748" s="14" t="str">
        <f>IF(AL5748="Ja","Versandkosten",VLOOKUP(E5748,'Verweis Belegart'!$A$2:$B$9,2,FALSE))</f>
        <v>Hardware</v>
      </c>
      <c r="AL5748" s="14" t="str">
        <f t="shared" si="809"/>
        <v>Nein</v>
      </c>
      <c r="AM5748" s="14" t="str">
        <f t="shared" si="805"/>
        <v>Positiv</v>
      </c>
    </row>
    <row r="5749" spans="1:39" ht="17.25" customHeight="1" x14ac:dyDescent="0.35">
      <c r="A5749" s="17">
        <v>14575264</v>
      </c>
      <c r="B5749" s="2" t="s">
        <v>2608</v>
      </c>
      <c r="C5749" s="1">
        <v>2025001</v>
      </c>
      <c r="D5749" s="1">
        <v>2001455</v>
      </c>
      <c r="E5749" s="2" t="s">
        <v>34</v>
      </c>
      <c r="F5749" s="2" t="s">
        <v>182</v>
      </c>
      <c r="G5749" s="2" t="s">
        <v>66</v>
      </c>
      <c r="H5749" s="2" t="s">
        <v>380</v>
      </c>
      <c r="I5749" s="2" t="s">
        <v>381</v>
      </c>
      <c r="J5749" s="2" t="s">
        <v>304</v>
      </c>
      <c r="K5749" s="2" t="s">
        <v>87</v>
      </c>
      <c r="L5749" s="2" t="s">
        <v>2688</v>
      </c>
      <c r="M5749" s="2" t="s">
        <v>2689</v>
      </c>
      <c r="N5749" s="2" t="s">
        <v>1429</v>
      </c>
      <c r="O5749" s="3">
        <v>10</v>
      </c>
      <c r="P5749" s="3">
        <v>30.32</v>
      </c>
      <c r="Q5749" s="3">
        <v>33.5</v>
      </c>
      <c r="R5749" s="3">
        <v>335</v>
      </c>
      <c r="S5749" s="3">
        <v>3.18</v>
      </c>
      <c r="T5749" s="3">
        <v>31.8</v>
      </c>
      <c r="U5749" s="3">
        <v>9.49</v>
      </c>
      <c r="V5749" s="2" t="s">
        <v>145</v>
      </c>
      <c r="W5749" s="2" t="s">
        <v>146</v>
      </c>
      <c r="X5749" s="2" t="s">
        <v>125</v>
      </c>
      <c r="Y5749" s="19" t="str">
        <f>VLOOKUP(G5749,'Verweis Kd-Gruppe'!$A$2:$B$8,2,FALSE)</f>
        <v>EXP</v>
      </c>
      <c r="Z5749" s="19" t="str">
        <f>VLOOKUP(J5749,'Verweis Art-Gruppe'!$A$2:$B$15,2,FALSE)</f>
        <v>Zubehör</v>
      </c>
      <c r="AA5749" s="19" t="str">
        <f>VLOOKUP(W5749,'Verweis Vertreter'!$A$2:$B$24,2,FALSE)</f>
        <v>Muhsin Yortanli</v>
      </c>
      <c r="AB5749" s="12">
        <f t="shared" si="801"/>
        <v>10</v>
      </c>
      <c r="AC5749" s="12">
        <f t="shared" si="806"/>
        <v>30.32</v>
      </c>
      <c r="AD5749" s="12">
        <f t="shared" si="807"/>
        <v>33.5</v>
      </c>
      <c r="AE5749" s="12">
        <f t="shared" si="802"/>
        <v>335</v>
      </c>
      <c r="AF5749" s="12">
        <f t="shared" si="803"/>
        <v>3.18</v>
      </c>
      <c r="AG5749" s="12">
        <f t="shared" si="804"/>
        <v>31.8</v>
      </c>
      <c r="AH5749" s="9">
        <f t="shared" si="808"/>
        <v>9.4925373134328361E-2</v>
      </c>
      <c r="AI5749" s="14">
        <f>VLOOKUP(E5749,'Verweis Faktor'!$A:$B,2,FALSE)</f>
        <v>1</v>
      </c>
      <c r="AJ5749" s="14"/>
      <c r="AK5749" s="14" t="str">
        <f>IF(AL5749="Ja","Versandkosten",VLOOKUP(E5749,'Verweis Belegart'!$A$2:$B$9,2,FALSE))</f>
        <v>Hardware</v>
      </c>
      <c r="AL5749" s="14" t="str">
        <f t="shared" si="809"/>
        <v>Nein</v>
      </c>
      <c r="AM5749" s="14" t="str">
        <f t="shared" si="805"/>
        <v>Positiv</v>
      </c>
    </row>
    <row r="5750" spans="1:39" ht="17.25" customHeight="1" x14ac:dyDescent="0.35">
      <c r="A5750" s="17">
        <v>14575264</v>
      </c>
      <c r="B5750" s="2" t="s">
        <v>2608</v>
      </c>
      <c r="C5750" s="1">
        <v>2025001</v>
      </c>
      <c r="D5750" s="1">
        <v>2001455</v>
      </c>
      <c r="E5750" s="2" t="s">
        <v>34</v>
      </c>
      <c r="F5750" s="2" t="s">
        <v>182</v>
      </c>
      <c r="G5750" s="2" t="s">
        <v>66</v>
      </c>
      <c r="H5750" s="2" t="s">
        <v>380</v>
      </c>
      <c r="I5750" s="2" t="s">
        <v>381</v>
      </c>
      <c r="J5750" s="2" t="s">
        <v>103</v>
      </c>
      <c r="K5750" s="2" t="s">
        <v>91</v>
      </c>
      <c r="L5750" s="2" t="s">
        <v>345</v>
      </c>
      <c r="M5750" s="2" t="s">
        <v>346</v>
      </c>
      <c r="N5750" s="2" t="s">
        <v>347</v>
      </c>
      <c r="O5750" s="3">
        <v>1</v>
      </c>
      <c r="P5750" s="3">
        <v>759</v>
      </c>
      <c r="Q5750" s="3">
        <v>769</v>
      </c>
      <c r="R5750" s="3">
        <v>769</v>
      </c>
      <c r="S5750" s="3">
        <v>10</v>
      </c>
      <c r="T5750" s="3">
        <v>10</v>
      </c>
      <c r="U5750" s="3">
        <v>1.3</v>
      </c>
      <c r="V5750" s="2" t="s">
        <v>145</v>
      </c>
      <c r="W5750" s="2" t="s">
        <v>146</v>
      </c>
      <c r="X5750" s="2" t="s">
        <v>125</v>
      </c>
      <c r="Y5750" s="19" t="str">
        <f>VLOOKUP(G5750,'Verweis Kd-Gruppe'!$A$2:$B$8,2,FALSE)</f>
        <v>EXP</v>
      </c>
      <c r="Z5750" s="19" t="str">
        <f>VLOOKUP(J5750,'Verweis Art-Gruppe'!$A$2:$B$15,2,FALSE)</f>
        <v>Geräte</v>
      </c>
      <c r="AA5750" s="19" t="str">
        <f>VLOOKUP(W5750,'Verweis Vertreter'!$A$2:$B$24,2,FALSE)</f>
        <v>Muhsin Yortanli</v>
      </c>
      <c r="AB5750" s="12">
        <f t="shared" si="801"/>
        <v>1</v>
      </c>
      <c r="AC5750" s="12">
        <f t="shared" si="806"/>
        <v>759</v>
      </c>
      <c r="AD5750" s="12">
        <f t="shared" si="807"/>
        <v>769</v>
      </c>
      <c r="AE5750" s="12">
        <f t="shared" si="802"/>
        <v>769</v>
      </c>
      <c r="AF5750" s="12">
        <f t="shared" si="803"/>
        <v>10</v>
      </c>
      <c r="AG5750" s="12">
        <f t="shared" si="804"/>
        <v>10</v>
      </c>
      <c r="AH5750" s="9">
        <f t="shared" si="808"/>
        <v>1.3003901170351105E-2</v>
      </c>
      <c r="AI5750" s="14">
        <f>VLOOKUP(E5750,'Verweis Faktor'!$A:$B,2,FALSE)</f>
        <v>1</v>
      </c>
      <c r="AJ5750" s="14"/>
      <c r="AK5750" s="14" t="str">
        <f>IF(AL5750="Ja","Versandkosten",VLOOKUP(E5750,'Verweis Belegart'!$A$2:$B$9,2,FALSE))</f>
        <v>Hardware</v>
      </c>
      <c r="AL5750" s="14" t="str">
        <f t="shared" si="809"/>
        <v>Nein</v>
      </c>
      <c r="AM5750" s="14" t="str">
        <f t="shared" si="805"/>
        <v>Positiv</v>
      </c>
    </row>
    <row r="5751" spans="1:39" ht="17.25" customHeight="1" x14ac:dyDescent="0.35">
      <c r="A5751" s="17">
        <v>14575264</v>
      </c>
      <c r="B5751" s="2" t="s">
        <v>2608</v>
      </c>
      <c r="C5751" s="1">
        <v>2025001</v>
      </c>
      <c r="D5751" s="1">
        <v>2001455</v>
      </c>
      <c r="E5751" s="2" t="s">
        <v>34</v>
      </c>
      <c r="F5751" s="2" t="s">
        <v>182</v>
      </c>
      <c r="G5751" s="2" t="s">
        <v>66</v>
      </c>
      <c r="H5751" s="2" t="s">
        <v>380</v>
      </c>
      <c r="I5751" s="2" t="s">
        <v>381</v>
      </c>
      <c r="J5751" s="2" t="s">
        <v>304</v>
      </c>
      <c r="K5751" s="2" t="s">
        <v>95</v>
      </c>
      <c r="L5751" s="2" t="s">
        <v>825</v>
      </c>
      <c r="M5751" s="2" t="s">
        <v>826</v>
      </c>
      <c r="N5751" s="2" t="s">
        <v>827</v>
      </c>
      <c r="O5751" s="3">
        <v>20</v>
      </c>
      <c r="P5751" s="3">
        <v>105.0431</v>
      </c>
      <c r="Q5751" s="3">
        <v>114</v>
      </c>
      <c r="R5751" s="3">
        <v>2280</v>
      </c>
      <c r="S5751" s="3">
        <v>8.9568999999999992</v>
      </c>
      <c r="T5751" s="3">
        <v>179.14</v>
      </c>
      <c r="U5751" s="3">
        <v>7.85</v>
      </c>
      <c r="V5751" s="2" t="s">
        <v>145</v>
      </c>
      <c r="W5751" s="2" t="s">
        <v>146</v>
      </c>
      <c r="X5751" s="2" t="s">
        <v>125</v>
      </c>
      <c r="Y5751" s="19" t="str">
        <f>VLOOKUP(G5751,'Verweis Kd-Gruppe'!$A$2:$B$8,2,FALSE)</f>
        <v>EXP</v>
      </c>
      <c r="Z5751" s="19" t="str">
        <f>VLOOKUP(J5751,'Verweis Art-Gruppe'!$A$2:$B$15,2,FALSE)</f>
        <v>Zubehör</v>
      </c>
      <c r="AA5751" s="19" t="str">
        <f>VLOOKUP(W5751,'Verweis Vertreter'!$A$2:$B$24,2,FALSE)</f>
        <v>Muhsin Yortanli</v>
      </c>
      <c r="AB5751" s="12">
        <f t="shared" si="801"/>
        <v>20</v>
      </c>
      <c r="AC5751" s="12">
        <f t="shared" si="806"/>
        <v>105.0431</v>
      </c>
      <c r="AD5751" s="12">
        <f t="shared" si="807"/>
        <v>114</v>
      </c>
      <c r="AE5751" s="12">
        <f t="shared" si="802"/>
        <v>2280</v>
      </c>
      <c r="AF5751" s="12">
        <f t="shared" si="803"/>
        <v>8.9568999999999992</v>
      </c>
      <c r="AG5751" s="12">
        <f t="shared" si="804"/>
        <v>179.14</v>
      </c>
      <c r="AH5751" s="9">
        <f t="shared" si="808"/>
        <v>7.8570175438596485E-2</v>
      </c>
      <c r="AI5751" s="14">
        <f>VLOOKUP(E5751,'Verweis Faktor'!$A:$B,2,FALSE)</f>
        <v>1</v>
      </c>
      <c r="AJ5751" s="14"/>
      <c r="AK5751" s="14" t="str">
        <f>IF(AL5751="Ja","Versandkosten",VLOOKUP(E5751,'Verweis Belegart'!$A$2:$B$9,2,FALSE))</f>
        <v>Hardware</v>
      </c>
      <c r="AL5751" s="14" t="str">
        <f t="shared" si="809"/>
        <v>Nein</v>
      </c>
      <c r="AM5751" s="14" t="str">
        <f t="shared" si="805"/>
        <v>Positiv</v>
      </c>
    </row>
    <row r="5752" spans="1:39" ht="17.25" customHeight="1" x14ac:dyDescent="0.35">
      <c r="A5752" s="17">
        <v>14575264</v>
      </c>
      <c r="B5752" s="2" t="s">
        <v>2608</v>
      </c>
      <c r="C5752" s="1">
        <v>2025001</v>
      </c>
      <c r="D5752" s="1">
        <v>2001455</v>
      </c>
      <c r="E5752" s="2" t="s">
        <v>34</v>
      </c>
      <c r="F5752" s="2" t="s">
        <v>182</v>
      </c>
      <c r="G5752" s="2" t="s">
        <v>66</v>
      </c>
      <c r="H5752" s="2" t="s">
        <v>380</v>
      </c>
      <c r="I5752" s="2" t="s">
        <v>381</v>
      </c>
      <c r="J5752" s="2" t="s">
        <v>304</v>
      </c>
      <c r="K5752" s="2" t="s">
        <v>99</v>
      </c>
      <c r="L5752" s="2" t="s">
        <v>2124</v>
      </c>
      <c r="M5752" s="2" t="s">
        <v>2125</v>
      </c>
      <c r="N5752" s="2" t="s">
        <v>2126</v>
      </c>
      <c r="O5752" s="3">
        <v>10</v>
      </c>
      <c r="P5752" s="3">
        <v>24.026199999999999</v>
      </c>
      <c r="Q5752" s="3">
        <v>27</v>
      </c>
      <c r="R5752" s="3">
        <v>270</v>
      </c>
      <c r="S5752" s="3">
        <v>2.9738000000000002</v>
      </c>
      <c r="T5752" s="3">
        <v>29.74</v>
      </c>
      <c r="U5752" s="3">
        <v>11.01</v>
      </c>
      <c r="V5752" s="2" t="s">
        <v>145</v>
      </c>
      <c r="W5752" s="2" t="s">
        <v>146</v>
      </c>
      <c r="X5752" s="2" t="s">
        <v>125</v>
      </c>
      <c r="Y5752" s="19" t="str">
        <f>VLOOKUP(G5752,'Verweis Kd-Gruppe'!$A$2:$B$8,2,FALSE)</f>
        <v>EXP</v>
      </c>
      <c r="Z5752" s="19" t="str">
        <f>VLOOKUP(J5752,'Verweis Art-Gruppe'!$A$2:$B$15,2,FALSE)</f>
        <v>Zubehör</v>
      </c>
      <c r="AA5752" s="19" t="str">
        <f>VLOOKUP(W5752,'Verweis Vertreter'!$A$2:$B$24,2,FALSE)</f>
        <v>Muhsin Yortanli</v>
      </c>
      <c r="AB5752" s="12">
        <f t="shared" si="801"/>
        <v>10</v>
      </c>
      <c r="AC5752" s="12">
        <f t="shared" si="806"/>
        <v>24.026199999999999</v>
      </c>
      <c r="AD5752" s="12">
        <f t="shared" si="807"/>
        <v>27</v>
      </c>
      <c r="AE5752" s="12">
        <f t="shared" si="802"/>
        <v>270</v>
      </c>
      <c r="AF5752" s="12">
        <f t="shared" si="803"/>
        <v>2.9738000000000002</v>
      </c>
      <c r="AG5752" s="12">
        <f t="shared" si="804"/>
        <v>29.74</v>
      </c>
      <c r="AH5752" s="9">
        <f t="shared" si="808"/>
        <v>0.11014814814814815</v>
      </c>
      <c r="AI5752" s="14">
        <f>VLOOKUP(E5752,'Verweis Faktor'!$A:$B,2,FALSE)</f>
        <v>1</v>
      </c>
      <c r="AJ5752" s="14"/>
      <c r="AK5752" s="14" t="str">
        <f>IF(AL5752="Ja","Versandkosten",VLOOKUP(E5752,'Verweis Belegart'!$A$2:$B$9,2,FALSE))</f>
        <v>Hardware</v>
      </c>
      <c r="AL5752" s="14" t="str">
        <f t="shared" si="809"/>
        <v>Nein</v>
      </c>
      <c r="AM5752" s="14" t="str">
        <f t="shared" si="805"/>
        <v>Positiv</v>
      </c>
    </row>
    <row r="5753" spans="1:39" ht="17.25" customHeight="1" x14ac:dyDescent="0.35">
      <c r="A5753" s="17">
        <v>14575450</v>
      </c>
      <c r="B5753" s="2" t="s">
        <v>2608</v>
      </c>
      <c r="C5753" s="1">
        <v>2025001</v>
      </c>
      <c r="D5753" s="1">
        <v>2001456</v>
      </c>
      <c r="E5753" s="2" t="s">
        <v>34</v>
      </c>
      <c r="F5753" s="2" t="s">
        <v>142</v>
      </c>
      <c r="G5753" s="2" t="s">
        <v>25</v>
      </c>
      <c r="H5753" s="2" t="s">
        <v>744</v>
      </c>
      <c r="I5753" s="2" t="s">
        <v>745</v>
      </c>
      <c r="J5753" s="2" t="s">
        <v>103</v>
      </c>
      <c r="K5753" s="2" t="s">
        <v>28</v>
      </c>
      <c r="L5753" s="2" t="s">
        <v>479</v>
      </c>
      <c r="M5753" s="2" t="s">
        <v>480</v>
      </c>
      <c r="N5753" s="2" t="s">
        <v>481</v>
      </c>
      <c r="O5753" s="3">
        <v>1</v>
      </c>
      <c r="P5753" s="3">
        <v>110.11790000000001</v>
      </c>
      <c r="Q5753" s="3">
        <v>129</v>
      </c>
      <c r="R5753" s="3">
        <v>129</v>
      </c>
      <c r="S5753" s="3">
        <v>18.882100000000001</v>
      </c>
      <c r="T5753" s="3">
        <v>18.88</v>
      </c>
      <c r="U5753" s="3">
        <v>14.63</v>
      </c>
      <c r="V5753" s="2" t="s">
        <v>697</v>
      </c>
      <c r="W5753" s="2" t="s">
        <v>698</v>
      </c>
      <c r="X5753" s="2" t="s">
        <v>419</v>
      </c>
      <c r="Y5753" s="19" t="str">
        <f>VLOOKUP(G5753,'Verweis Kd-Gruppe'!$A$2:$B$8,2,FALSE)</f>
        <v>FHK</v>
      </c>
      <c r="Z5753" s="19" t="str">
        <f>VLOOKUP(J5753,'Verweis Art-Gruppe'!$A$2:$B$15,2,FALSE)</f>
        <v>Geräte</v>
      </c>
      <c r="AA5753" s="19" t="str">
        <f>VLOOKUP(W5753,'Verweis Vertreter'!$A$2:$B$24,2,FALSE)</f>
        <v>Zentrale</v>
      </c>
      <c r="AB5753" s="12">
        <f t="shared" si="801"/>
        <v>1</v>
      </c>
      <c r="AC5753" s="12">
        <f t="shared" si="806"/>
        <v>110.11790000000001</v>
      </c>
      <c r="AD5753" s="12">
        <f t="shared" si="807"/>
        <v>129</v>
      </c>
      <c r="AE5753" s="12">
        <f t="shared" si="802"/>
        <v>129</v>
      </c>
      <c r="AF5753" s="12">
        <f t="shared" si="803"/>
        <v>18.882100000000001</v>
      </c>
      <c r="AG5753" s="12">
        <f t="shared" si="804"/>
        <v>18.88</v>
      </c>
      <c r="AH5753" s="9">
        <f t="shared" si="808"/>
        <v>0.1463565891472868</v>
      </c>
      <c r="AI5753" s="14">
        <f>VLOOKUP(E5753,'Verweis Faktor'!$A:$B,2,FALSE)</f>
        <v>1</v>
      </c>
      <c r="AJ5753" s="14"/>
      <c r="AK5753" s="14" t="str">
        <f>IF(AL5753="Ja","Versandkosten",VLOOKUP(E5753,'Verweis Belegart'!$A$2:$B$9,2,FALSE))</f>
        <v>Hardware</v>
      </c>
      <c r="AL5753" s="14" t="str">
        <f t="shared" si="809"/>
        <v>Nein</v>
      </c>
      <c r="AM5753" s="14" t="str">
        <f t="shared" si="805"/>
        <v>Positiv</v>
      </c>
    </row>
    <row r="5754" spans="1:39" ht="17.25" customHeight="1" x14ac:dyDescent="0.35">
      <c r="A5754" s="17">
        <v>14575450</v>
      </c>
      <c r="B5754" s="2" t="s">
        <v>2608</v>
      </c>
      <c r="C5754" s="1">
        <v>2025001</v>
      </c>
      <c r="D5754" s="1">
        <v>2001456</v>
      </c>
      <c r="E5754" s="2" t="s">
        <v>34</v>
      </c>
      <c r="F5754" s="2" t="s">
        <v>142</v>
      </c>
      <c r="G5754" s="2" t="s">
        <v>25</v>
      </c>
      <c r="H5754" s="2" t="s">
        <v>744</v>
      </c>
      <c r="I5754" s="2" t="s">
        <v>745</v>
      </c>
      <c r="J5754" s="2" t="s">
        <v>103</v>
      </c>
      <c r="K5754" s="2" t="s">
        <v>45</v>
      </c>
      <c r="L5754" s="2" t="s">
        <v>1558</v>
      </c>
      <c r="M5754" s="2" t="s">
        <v>1559</v>
      </c>
      <c r="N5754" s="2" t="s">
        <v>481</v>
      </c>
      <c r="O5754" s="3">
        <v>1</v>
      </c>
      <c r="P5754" s="3">
        <v>109</v>
      </c>
      <c r="Q5754" s="3">
        <v>129</v>
      </c>
      <c r="R5754" s="3">
        <v>129</v>
      </c>
      <c r="S5754" s="3">
        <v>20</v>
      </c>
      <c r="T5754" s="3">
        <v>20</v>
      </c>
      <c r="U5754" s="3">
        <v>15.5</v>
      </c>
      <c r="V5754" s="2" t="s">
        <v>697</v>
      </c>
      <c r="W5754" s="2" t="s">
        <v>698</v>
      </c>
      <c r="X5754" s="2" t="s">
        <v>419</v>
      </c>
      <c r="Y5754" s="19" t="str">
        <f>VLOOKUP(G5754,'Verweis Kd-Gruppe'!$A$2:$B$8,2,FALSE)</f>
        <v>FHK</v>
      </c>
      <c r="Z5754" s="19" t="str">
        <f>VLOOKUP(J5754,'Verweis Art-Gruppe'!$A$2:$B$15,2,FALSE)</f>
        <v>Geräte</v>
      </c>
      <c r="AA5754" s="19" t="str">
        <f>VLOOKUP(W5754,'Verweis Vertreter'!$A$2:$B$24,2,FALSE)</f>
        <v>Zentrale</v>
      </c>
      <c r="AB5754" s="12">
        <f t="shared" si="801"/>
        <v>1</v>
      </c>
      <c r="AC5754" s="12">
        <f t="shared" si="806"/>
        <v>109</v>
      </c>
      <c r="AD5754" s="12">
        <f t="shared" si="807"/>
        <v>129</v>
      </c>
      <c r="AE5754" s="12">
        <f t="shared" si="802"/>
        <v>129</v>
      </c>
      <c r="AF5754" s="12">
        <f t="shared" si="803"/>
        <v>20</v>
      </c>
      <c r="AG5754" s="12">
        <f t="shared" si="804"/>
        <v>20</v>
      </c>
      <c r="AH5754" s="9">
        <f t="shared" si="808"/>
        <v>0.15503875968992248</v>
      </c>
      <c r="AI5754" s="14">
        <f>VLOOKUP(E5754,'Verweis Faktor'!$A:$B,2,FALSE)</f>
        <v>1</v>
      </c>
      <c r="AJ5754" s="14"/>
      <c r="AK5754" s="14" t="str">
        <f>IF(AL5754="Ja","Versandkosten",VLOOKUP(E5754,'Verweis Belegart'!$A$2:$B$9,2,FALSE))</f>
        <v>Hardware</v>
      </c>
      <c r="AL5754" s="14" t="str">
        <f t="shared" si="809"/>
        <v>Nein</v>
      </c>
      <c r="AM5754" s="14" t="str">
        <f t="shared" si="805"/>
        <v>Positiv</v>
      </c>
    </row>
    <row r="5755" spans="1:39" ht="17.25" customHeight="1" x14ac:dyDescent="0.35">
      <c r="A5755" s="17">
        <v>14574227</v>
      </c>
      <c r="B5755" s="2" t="s">
        <v>2608</v>
      </c>
      <c r="C5755" s="1">
        <v>2025001</v>
      </c>
      <c r="D5755" s="1">
        <v>2001457</v>
      </c>
      <c r="E5755" s="2" t="s">
        <v>34</v>
      </c>
      <c r="F5755" s="2" t="s">
        <v>142</v>
      </c>
      <c r="G5755" s="2" t="s">
        <v>36</v>
      </c>
      <c r="H5755" s="2" t="s">
        <v>1432</v>
      </c>
      <c r="I5755" s="2" t="s">
        <v>1433</v>
      </c>
      <c r="J5755" s="2" t="s">
        <v>103</v>
      </c>
      <c r="K5755" s="2" t="s">
        <v>28</v>
      </c>
      <c r="L5755" s="2" t="s">
        <v>2669</v>
      </c>
      <c r="M5755" s="2" t="s">
        <v>2670</v>
      </c>
      <c r="N5755" s="2" t="s">
        <v>210</v>
      </c>
      <c r="O5755" s="3">
        <v>3</v>
      </c>
      <c r="P5755" s="3">
        <v>560</v>
      </c>
      <c r="Q5755" s="3">
        <v>669</v>
      </c>
      <c r="R5755" s="3">
        <v>2007</v>
      </c>
      <c r="S5755" s="3">
        <v>109</v>
      </c>
      <c r="T5755" s="3">
        <v>327</v>
      </c>
      <c r="U5755" s="3">
        <v>16.29</v>
      </c>
      <c r="V5755" s="2" t="s">
        <v>42</v>
      </c>
      <c r="W5755" s="2" t="s">
        <v>43</v>
      </c>
      <c r="X5755" s="2" t="s">
        <v>59</v>
      </c>
      <c r="Y5755" s="19" t="str">
        <f>VLOOKUP(G5755,'Verweis Kd-Gruppe'!$A$2:$B$8,2,FALSE)</f>
        <v>GRK</v>
      </c>
      <c r="Z5755" s="19" t="str">
        <f>VLOOKUP(J5755,'Verweis Art-Gruppe'!$A$2:$B$15,2,FALSE)</f>
        <v>Geräte</v>
      </c>
      <c r="AA5755" s="19" t="str">
        <f>VLOOKUP(W5755,'Verweis Vertreter'!$A$2:$B$24,2,FALSE)</f>
        <v>Sebastian Faber</v>
      </c>
      <c r="AB5755" s="12">
        <f t="shared" si="801"/>
        <v>3</v>
      </c>
      <c r="AC5755" s="12">
        <f t="shared" si="806"/>
        <v>560</v>
      </c>
      <c r="AD5755" s="12">
        <f t="shared" si="807"/>
        <v>669</v>
      </c>
      <c r="AE5755" s="12">
        <f t="shared" si="802"/>
        <v>2007</v>
      </c>
      <c r="AF5755" s="12">
        <f t="shared" si="803"/>
        <v>109</v>
      </c>
      <c r="AG5755" s="12">
        <f t="shared" si="804"/>
        <v>327</v>
      </c>
      <c r="AH5755" s="9">
        <f t="shared" si="808"/>
        <v>0.16292974588938713</v>
      </c>
      <c r="AI5755" s="14">
        <f>VLOOKUP(E5755,'Verweis Faktor'!$A:$B,2,FALSE)</f>
        <v>1</v>
      </c>
      <c r="AJ5755" s="14"/>
      <c r="AK5755" s="14" t="str">
        <f>IF(AL5755="Ja","Versandkosten",VLOOKUP(E5755,'Verweis Belegart'!$A$2:$B$9,2,FALSE))</f>
        <v>Hardware</v>
      </c>
      <c r="AL5755" s="14" t="str">
        <f t="shared" si="809"/>
        <v>Nein</v>
      </c>
      <c r="AM5755" s="14" t="str">
        <f t="shared" si="805"/>
        <v>Positiv</v>
      </c>
    </row>
    <row r="5756" spans="1:39" ht="17.25" customHeight="1" x14ac:dyDescent="0.35">
      <c r="A5756" s="17">
        <v>14575405</v>
      </c>
      <c r="B5756" s="2" t="s">
        <v>2608</v>
      </c>
      <c r="C5756" s="1">
        <v>2025001</v>
      </c>
      <c r="D5756" s="1">
        <v>2001458</v>
      </c>
      <c r="E5756" s="2" t="s">
        <v>34</v>
      </c>
      <c r="F5756" s="2" t="s">
        <v>35</v>
      </c>
      <c r="G5756" s="2" t="s">
        <v>36</v>
      </c>
      <c r="H5756" s="2" t="s">
        <v>37</v>
      </c>
      <c r="I5756" s="2" t="s">
        <v>38</v>
      </c>
      <c r="J5756" s="2" t="s">
        <v>103</v>
      </c>
      <c r="K5756" s="2" t="s">
        <v>28</v>
      </c>
      <c r="L5756" s="2" t="s">
        <v>1787</v>
      </c>
      <c r="M5756" s="2" t="s">
        <v>1788</v>
      </c>
      <c r="N5756" s="2" t="s">
        <v>1789</v>
      </c>
      <c r="O5756" s="3">
        <v>1000</v>
      </c>
      <c r="P5756" s="3">
        <v>233.99080000000001</v>
      </c>
      <c r="Q5756" s="3">
        <v>170</v>
      </c>
      <c r="R5756" s="3">
        <v>170000</v>
      </c>
      <c r="S5756" s="3">
        <v>-63.9908</v>
      </c>
      <c r="T5756" s="3">
        <v>-63990.8</v>
      </c>
      <c r="U5756" s="3">
        <v>-37.64</v>
      </c>
      <c r="V5756" s="2" t="s">
        <v>42</v>
      </c>
      <c r="W5756" s="2" t="s">
        <v>43</v>
      </c>
      <c r="X5756" s="2" t="s">
        <v>44</v>
      </c>
      <c r="Y5756" s="19" t="str">
        <f>VLOOKUP(G5756,'Verweis Kd-Gruppe'!$A$2:$B$8,2,FALSE)</f>
        <v>GRK</v>
      </c>
      <c r="Z5756" s="19" t="str">
        <f>VLOOKUP(J5756,'Verweis Art-Gruppe'!$A$2:$B$15,2,FALSE)</f>
        <v>Geräte</v>
      </c>
      <c r="AA5756" s="19" t="str">
        <f>VLOOKUP(W5756,'Verweis Vertreter'!$A$2:$B$24,2,FALSE)</f>
        <v>Sebastian Faber</v>
      </c>
      <c r="AB5756" s="12">
        <f t="shared" si="801"/>
        <v>1000</v>
      </c>
      <c r="AC5756" s="12">
        <f t="shared" si="806"/>
        <v>233.99080000000001</v>
      </c>
      <c r="AD5756" s="12">
        <f t="shared" si="807"/>
        <v>170</v>
      </c>
      <c r="AE5756" s="12">
        <f t="shared" si="802"/>
        <v>170000</v>
      </c>
      <c r="AF5756" s="12">
        <f t="shared" si="803"/>
        <v>-63.9908</v>
      </c>
      <c r="AG5756" s="12">
        <f t="shared" si="804"/>
        <v>-63990.8</v>
      </c>
      <c r="AH5756" s="9">
        <f t="shared" si="808"/>
        <v>-0.3764164705882353</v>
      </c>
      <c r="AI5756" s="14">
        <f>VLOOKUP(E5756,'Verweis Faktor'!$A:$B,2,FALSE)</f>
        <v>1</v>
      </c>
      <c r="AJ5756" s="14"/>
      <c r="AK5756" s="14" t="str">
        <f>IF(AL5756="Ja","Versandkosten",VLOOKUP(E5756,'Verweis Belegart'!$A$2:$B$9,2,FALSE))</f>
        <v>Hardware</v>
      </c>
      <c r="AL5756" s="14" t="str">
        <f t="shared" si="809"/>
        <v>Nein</v>
      </c>
      <c r="AM5756" s="14" t="str">
        <f t="shared" si="805"/>
        <v>Negativ</v>
      </c>
    </row>
    <row r="5757" spans="1:39" ht="17.25" customHeight="1" x14ac:dyDescent="0.35">
      <c r="A5757" s="17">
        <v>14573261</v>
      </c>
      <c r="B5757" s="2" t="s">
        <v>2608</v>
      </c>
      <c r="C5757" s="1">
        <v>2025001</v>
      </c>
      <c r="D5757" s="1">
        <v>2001459</v>
      </c>
      <c r="E5757" s="2" t="s">
        <v>34</v>
      </c>
      <c r="F5757" s="2" t="s">
        <v>142</v>
      </c>
      <c r="G5757" s="2" t="s">
        <v>36</v>
      </c>
      <c r="H5757" s="2" t="s">
        <v>1432</v>
      </c>
      <c r="I5757" s="2" t="s">
        <v>1433</v>
      </c>
      <c r="J5757" s="2" t="s">
        <v>103</v>
      </c>
      <c r="K5757" s="2" t="s">
        <v>28</v>
      </c>
      <c r="L5757" s="2" t="s">
        <v>1071</v>
      </c>
      <c r="M5757" s="2" t="s">
        <v>1072</v>
      </c>
      <c r="N5757" s="2" t="s">
        <v>1063</v>
      </c>
      <c r="O5757" s="3">
        <v>2</v>
      </c>
      <c r="P5757" s="3">
        <v>107.4945</v>
      </c>
      <c r="Q5757" s="3">
        <v>112</v>
      </c>
      <c r="R5757" s="3">
        <v>224</v>
      </c>
      <c r="S5757" s="3">
        <v>4.5054999999999996</v>
      </c>
      <c r="T5757" s="3">
        <v>9.01</v>
      </c>
      <c r="U5757" s="3">
        <v>4.0199999999999996</v>
      </c>
      <c r="V5757" s="2" t="s">
        <v>42</v>
      </c>
      <c r="W5757" s="2" t="s">
        <v>43</v>
      </c>
      <c r="X5757" s="2" t="s">
        <v>59</v>
      </c>
      <c r="Y5757" s="19" t="str">
        <f>VLOOKUP(G5757,'Verweis Kd-Gruppe'!$A$2:$B$8,2,FALSE)</f>
        <v>GRK</v>
      </c>
      <c r="Z5757" s="19" t="str">
        <f>VLOOKUP(J5757,'Verweis Art-Gruppe'!$A$2:$B$15,2,FALSE)</f>
        <v>Geräte</v>
      </c>
      <c r="AA5757" s="19" t="str">
        <f>VLOOKUP(W5757,'Verweis Vertreter'!$A$2:$B$24,2,FALSE)</f>
        <v>Sebastian Faber</v>
      </c>
      <c r="AB5757" s="12">
        <f t="shared" si="801"/>
        <v>2</v>
      </c>
      <c r="AC5757" s="12">
        <f t="shared" si="806"/>
        <v>107.4945</v>
      </c>
      <c r="AD5757" s="12">
        <f t="shared" si="807"/>
        <v>112</v>
      </c>
      <c r="AE5757" s="12">
        <f t="shared" si="802"/>
        <v>224</v>
      </c>
      <c r="AF5757" s="12">
        <f t="shared" si="803"/>
        <v>4.5054999999999996</v>
      </c>
      <c r="AG5757" s="12">
        <f t="shared" si="804"/>
        <v>9.01</v>
      </c>
      <c r="AH5757" s="9">
        <f t="shared" si="808"/>
        <v>4.0223214285714286E-2</v>
      </c>
      <c r="AI5757" s="14">
        <f>VLOOKUP(E5757,'Verweis Faktor'!$A:$B,2,FALSE)</f>
        <v>1</v>
      </c>
      <c r="AJ5757" s="14"/>
      <c r="AK5757" s="14" t="str">
        <f>IF(AL5757="Ja","Versandkosten",VLOOKUP(E5757,'Verweis Belegart'!$A$2:$B$9,2,FALSE))</f>
        <v>Hardware</v>
      </c>
      <c r="AL5757" s="14" t="str">
        <f t="shared" si="809"/>
        <v>Nein</v>
      </c>
      <c r="AM5757" s="14" t="str">
        <f t="shared" si="805"/>
        <v>Positiv</v>
      </c>
    </row>
    <row r="5758" spans="1:39" ht="17.25" customHeight="1" x14ac:dyDescent="0.35">
      <c r="A5758" s="17">
        <v>14575458</v>
      </c>
      <c r="B5758" s="2" t="s">
        <v>2608</v>
      </c>
      <c r="C5758" s="1">
        <v>2025001</v>
      </c>
      <c r="D5758" s="1">
        <v>2001460</v>
      </c>
      <c r="E5758" s="2" t="s">
        <v>34</v>
      </c>
      <c r="F5758" s="2" t="s">
        <v>182</v>
      </c>
      <c r="G5758" s="2" t="s">
        <v>36</v>
      </c>
      <c r="H5758" s="2" t="s">
        <v>437</v>
      </c>
      <c r="I5758" s="2" t="s">
        <v>438</v>
      </c>
      <c r="J5758" s="2" t="s">
        <v>304</v>
      </c>
      <c r="K5758" s="2" t="s">
        <v>28</v>
      </c>
      <c r="L5758" s="2" t="s">
        <v>1574</v>
      </c>
      <c r="M5758" s="2" t="s">
        <v>1575</v>
      </c>
      <c r="N5758" s="2" t="s">
        <v>78</v>
      </c>
      <c r="O5758" s="3">
        <v>1</v>
      </c>
      <c r="P5758" s="3">
        <v>14.01</v>
      </c>
      <c r="Q5758" s="3">
        <v>14</v>
      </c>
      <c r="R5758" s="3">
        <v>14</v>
      </c>
      <c r="S5758" s="3">
        <v>-0.01</v>
      </c>
      <c r="T5758" s="3">
        <v>-0.01</v>
      </c>
      <c r="U5758" s="3">
        <v>-7.0000000000000007E-2</v>
      </c>
      <c r="V5758" s="2" t="s">
        <v>235</v>
      </c>
      <c r="W5758" s="2" t="s">
        <v>236</v>
      </c>
      <c r="X5758" s="2" t="s">
        <v>197</v>
      </c>
      <c r="Y5758" s="19" t="str">
        <f>VLOOKUP(G5758,'Verweis Kd-Gruppe'!$A$2:$B$8,2,FALSE)</f>
        <v>GRK</v>
      </c>
      <c r="Z5758" s="19" t="str">
        <f>VLOOKUP(J5758,'Verweis Art-Gruppe'!$A$2:$B$15,2,FALSE)</f>
        <v>Zubehör</v>
      </c>
      <c r="AA5758" s="19" t="str">
        <f>VLOOKUP(W5758,'Verweis Vertreter'!$A$2:$B$24,2,FALSE)</f>
        <v>Patrick Verfürth</v>
      </c>
      <c r="AB5758" s="12">
        <f t="shared" si="801"/>
        <v>1</v>
      </c>
      <c r="AC5758" s="12">
        <f t="shared" si="806"/>
        <v>14.01</v>
      </c>
      <c r="AD5758" s="12">
        <f t="shared" si="807"/>
        <v>14</v>
      </c>
      <c r="AE5758" s="12">
        <f t="shared" si="802"/>
        <v>14</v>
      </c>
      <c r="AF5758" s="12">
        <f t="shared" si="803"/>
        <v>-0.01</v>
      </c>
      <c r="AG5758" s="12">
        <f t="shared" si="804"/>
        <v>-0.01</v>
      </c>
      <c r="AH5758" s="9">
        <f t="shared" si="808"/>
        <v>-7.1428571428571429E-4</v>
      </c>
      <c r="AI5758" s="14">
        <f>VLOOKUP(E5758,'Verweis Faktor'!$A:$B,2,FALSE)</f>
        <v>1</v>
      </c>
      <c r="AJ5758" s="14"/>
      <c r="AK5758" s="14" t="str">
        <f>IF(AL5758="Ja","Versandkosten",VLOOKUP(E5758,'Verweis Belegart'!$A$2:$B$9,2,FALSE))</f>
        <v>Hardware</v>
      </c>
      <c r="AL5758" s="14" t="str">
        <f t="shared" si="809"/>
        <v>Nein</v>
      </c>
      <c r="AM5758" s="14" t="str">
        <f t="shared" si="805"/>
        <v>Negativ</v>
      </c>
    </row>
    <row r="5759" spans="1:39" ht="17.25" customHeight="1" x14ac:dyDescent="0.35">
      <c r="A5759" s="17">
        <v>14575458</v>
      </c>
      <c r="B5759" s="2" t="s">
        <v>2608</v>
      </c>
      <c r="C5759" s="1">
        <v>2025001</v>
      </c>
      <c r="D5759" s="1">
        <v>2001460</v>
      </c>
      <c r="E5759" s="2" t="s">
        <v>34</v>
      </c>
      <c r="F5759" s="2" t="s">
        <v>182</v>
      </c>
      <c r="G5759" s="2" t="s">
        <v>36</v>
      </c>
      <c r="H5759" s="2" t="s">
        <v>437</v>
      </c>
      <c r="I5759" s="2" t="s">
        <v>438</v>
      </c>
      <c r="J5759" s="2" t="s">
        <v>103</v>
      </c>
      <c r="K5759" s="2" t="s">
        <v>45</v>
      </c>
      <c r="L5759" s="2" t="s">
        <v>1316</v>
      </c>
      <c r="M5759" s="2" t="s">
        <v>1317</v>
      </c>
      <c r="N5759" s="2" t="s">
        <v>136</v>
      </c>
      <c r="O5759" s="3">
        <v>1</v>
      </c>
      <c r="P5759" s="3">
        <v>180.64879999999999</v>
      </c>
      <c r="Q5759" s="3">
        <v>199</v>
      </c>
      <c r="R5759" s="3">
        <v>199</v>
      </c>
      <c r="S5759" s="3">
        <v>18.351199999999999</v>
      </c>
      <c r="T5759" s="3">
        <v>18.350000000000001</v>
      </c>
      <c r="U5759" s="3">
        <v>9.2200000000000006</v>
      </c>
      <c r="V5759" s="2" t="s">
        <v>235</v>
      </c>
      <c r="W5759" s="2" t="s">
        <v>236</v>
      </c>
      <c r="X5759" s="2" t="s">
        <v>197</v>
      </c>
      <c r="Y5759" s="19" t="str">
        <f>VLOOKUP(G5759,'Verweis Kd-Gruppe'!$A$2:$B$8,2,FALSE)</f>
        <v>GRK</v>
      </c>
      <c r="Z5759" s="19" t="str">
        <f>VLOOKUP(J5759,'Verweis Art-Gruppe'!$A$2:$B$15,2,FALSE)</f>
        <v>Geräte</v>
      </c>
      <c r="AA5759" s="19" t="str">
        <f>VLOOKUP(W5759,'Verweis Vertreter'!$A$2:$B$24,2,FALSE)</f>
        <v>Patrick Verfürth</v>
      </c>
      <c r="AB5759" s="12">
        <f t="shared" si="801"/>
        <v>1</v>
      </c>
      <c r="AC5759" s="12">
        <f t="shared" si="806"/>
        <v>180.64879999999999</v>
      </c>
      <c r="AD5759" s="12">
        <f t="shared" si="807"/>
        <v>199</v>
      </c>
      <c r="AE5759" s="12">
        <f t="shared" si="802"/>
        <v>199</v>
      </c>
      <c r="AF5759" s="12">
        <f t="shared" si="803"/>
        <v>18.351199999999999</v>
      </c>
      <c r="AG5759" s="12">
        <f t="shared" si="804"/>
        <v>18.350000000000001</v>
      </c>
      <c r="AH5759" s="9">
        <f t="shared" si="808"/>
        <v>9.2211055276381917E-2</v>
      </c>
      <c r="AI5759" s="14">
        <f>VLOOKUP(E5759,'Verweis Faktor'!$A:$B,2,FALSE)</f>
        <v>1</v>
      </c>
      <c r="AJ5759" s="14"/>
      <c r="AK5759" s="14" t="str">
        <f>IF(AL5759="Ja","Versandkosten",VLOOKUP(E5759,'Verweis Belegart'!$A$2:$B$9,2,FALSE))</f>
        <v>Hardware</v>
      </c>
      <c r="AL5759" s="14" t="str">
        <f t="shared" si="809"/>
        <v>Nein</v>
      </c>
      <c r="AM5759" s="14" t="str">
        <f t="shared" si="805"/>
        <v>Positiv</v>
      </c>
    </row>
    <row r="5760" spans="1:39" ht="17.25" customHeight="1" x14ac:dyDescent="0.35">
      <c r="A5760" s="17">
        <v>14575458</v>
      </c>
      <c r="B5760" s="2" t="s">
        <v>2608</v>
      </c>
      <c r="C5760" s="1">
        <v>2025001</v>
      </c>
      <c r="D5760" s="1">
        <v>2001460</v>
      </c>
      <c r="E5760" s="2" t="s">
        <v>34</v>
      </c>
      <c r="F5760" s="2" t="s">
        <v>182</v>
      </c>
      <c r="G5760" s="2" t="s">
        <v>36</v>
      </c>
      <c r="H5760" s="2" t="s">
        <v>437</v>
      </c>
      <c r="I5760" s="2" t="s">
        <v>438</v>
      </c>
      <c r="J5760" s="2" t="s">
        <v>304</v>
      </c>
      <c r="K5760" s="2" t="s">
        <v>49</v>
      </c>
      <c r="L5760" s="2" t="s">
        <v>2690</v>
      </c>
      <c r="M5760" s="2" t="s">
        <v>2691</v>
      </c>
      <c r="N5760" s="2" t="s">
        <v>1408</v>
      </c>
      <c r="O5760" s="3">
        <v>1</v>
      </c>
      <c r="P5760" s="3">
        <v>16.010000000000002</v>
      </c>
      <c r="Q5760" s="3">
        <v>18</v>
      </c>
      <c r="R5760" s="3">
        <v>18</v>
      </c>
      <c r="S5760" s="3">
        <v>1.99</v>
      </c>
      <c r="T5760" s="3">
        <v>1.99</v>
      </c>
      <c r="U5760" s="3">
        <v>11.05</v>
      </c>
      <c r="V5760" s="2" t="s">
        <v>235</v>
      </c>
      <c r="W5760" s="2" t="s">
        <v>236</v>
      </c>
      <c r="X5760" s="2" t="s">
        <v>197</v>
      </c>
      <c r="Y5760" s="19" t="str">
        <f>VLOOKUP(G5760,'Verweis Kd-Gruppe'!$A$2:$B$8,2,FALSE)</f>
        <v>GRK</v>
      </c>
      <c r="Z5760" s="19" t="str">
        <f>VLOOKUP(J5760,'Verweis Art-Gruppe'!$A$2:$B$15,2,FALSE)</f>
        <v>Zubehör</v>
      </c>
      <c r="AA5760" s="19" t="str">
        <f>VLOOKUP(W5760,'Verweis Vertreter'!$A$2:$B$24,2,FALSE)</f>
        <v>Patrick Verfürth</v>
      </c>
      <c r="AB5760" s="12">
        <f t="shared" si="801"/>
        <v>1</v>
      </c>
      <c r="AC5760" s="12">
        <f t="shared" si="806"/>
        <v>16.010000000000002</v>
      </c>
      <c r="AD5760" s="12">
        <f t="shared" si="807"/>
        <v>18</v>
      </c>
      <c r="AE5760" s="12">
        <f t="shared" si="802"/>
        <v>18</v>
      </c>
      <c r="AF5760" s="12">
        <f t="shared" si="803"/>
        <v>1.99</v>
      </c>
      <c r="AG5760" s="12">
        <f t="shared" si="804"/>
        <v>1.99</v>
      </c>
      <c r="AH5760" s="9">
        <f t="shared" si="808"/>
        <v>0.11055555555555556</v>
      </c>
      <c r="AI5760" s="14">
        <f>VLOOKUP(E5760,'Verweis Faktor'!$A:$B,2,FALSE)</f>
        <v>1</v>
      </c>
      <c r="AJ5760" s="14"/>
      <c r="AK5760" s="14" t="str">
        <f>IF(AL5760="Ja","Versandkosten",VLOOKUP(E5760,'Verweis Belegart'!$A$2:$B$9,2,FALSE))</f>
        <v>Hardware</v>
      </c>
      <c r="AL5760" s="14" t="str">
        <f t="shared" si="809"/>
        <v>Nein</v>
      </c>
      <c r="AM5760" s="14" t="str">
        <f t="shared" si="805"/>
        <v>Positiv</v>
      </c>
    </row>
    <row r="5761" spans="1:39" ht="17.25" customHeight="1" x14ac:dyDescent="0.35">
      <c r="A5761" s="17">
        <v>14575458</v>
      </c>
      <c r="B5761" s="2" t="s">
        <v>2608</v>
      </c>
      <c r="C5761" s="1">
        <v>2025001</v>
      </c>
      <c r="D5761" s="1">
        <v>2001460</v>
      </c>
      <c r="E5761" s="2" t="s">
        <v>34</v>
      </c>
      <c r="F5761" s="2" t="s">
        <v>182</v>
      </c>
      <c r="G5761" s="2" t="s">
        <v>36</v>
      </c>
      <c r="H5761" s="2" t="s">
        <v>437</v>
      </c>
      <c r="I5761" s="2" t="s">
        <v>438</v>
      </c>
      <c r="J5761" s="2" t="s">
        <v>103</v>
      </c>
      <c r="K5761" s="2" t="s">
        <v>79</v>
      </c>
      <c r="L5761" s="2" t="s">
        <v>1106</v>
      </c>
      <c r="M5761" s="2" t="s">
        <v>1107</v>
      </c>
      <c r="N5761" s="2" t="s">
        <v>655</v>
      </c>
      <c r="O5761" s="3">
        <v>1</v>
      </c>
      <c r="P5761" s="3">
        <v>246.17310000000001</v>
      </c>
      <c r="Q5761" s="3">
        <v>269</v>
      </c>
      <c r="R5761" s="3">
        <v>269</v>
      </c>
      <c r="S5761" s="3">
        <v>22.826899999999998</v>
      </c>
      <c r="T5761" s="3">
        <v>22.83</v>
      </c>
      <c r="U5761" s="3">
        <v>8.48</v>
      </c>
      <c r="V5761" s="2" t="s">
        <v>235</v>
      </c>
      <c r="W5761" s="2" t="s">
        <v>236</v>
      </c>
      <c r="X5761" s="2" t="s">
        <v>197</v>
      </c>
      <c r="Y5761" s="19" t="str">
        <f>VLOOKUP(G5761,'Verweis Kd-Gruppe'!$A$2:$B$8,2,FALSE)</f>
        <v>GRK</v>
      </c>
      <c r="Z5761" s="19" t="str">
        <f>VLOOKUP(J5761,'Verweis Art-Gruppe'!$A$2:$B$15,2,FALSE)</f>
        <v>Geräte</v>
      </c>
      <c r="AA5761" s="19" t="str">
        <f>VLOOKUP(W5761,'Verweis Vertreter'!$A$2:$B$24,2,FALSE)</f>
        <v>Patrick Verfürth</v>
      </c>
      <c r="AB5761" s="12">
        <f t="shared" si="801"/>
        <v>1</v>
      </c>
      <c r="AC5761" s="12">
        <f t="shared" si="806"/>
        <v>246.17310000000001</v>
      </c>
      <c r="AD5761" s="12">
        <f t="shared" si="807"/>
        <v>269</v>
      </c>
      <c r="AE5761" s="12">
        <f t="shared" si="802"/>
        <v>269</v>
      </c>
      <c r="AF5761" s="12">
        <f t="shared" si="803"/>
        <v>22.826899999999998</v>
      </c>
      <c r="AG5761" s="12">
        <f t="shared" si="804"/>
        <v>22.83</v>
      </c>
      <c r="AH5761" s="9">
        <f t="shared" si="808"/>
        <v>8.486988847583643E-2</v>
      </c>
      <c r="AI5761" s="14">
        <f>VLOOKUP(E5761,'Verweis Faktor'!$A:$B,2,FALSE)</f>
        <v>1</v>
      </c>
      <c r="AJ5761" s="14"/>
      <c r="AK5761" s="14" t="str">
        <f>IF(AL5761="Ja","Versandkosten",VLOOKUP(E5761,'Verweis Belegart'!$A$2:$B$9,2,FALSE))</f>
        <v>Hardware</v>
      </c>
      <c r="AL5761" s="14" t="str">
        <f t="shared" si="809"/>
        <v>Nein</v>
      </c>
      <c r="AM5761" s="14" t="str">
        <f t="shared" si="805"/>
        <v>Positiv</v>
      </c>
    </row>
    <row r="5762" spans="1:39" ht="17.25" customHeight="1" x14ac:dyDescent="0.35">
      <c r="A5762" s="17">
        <v>14575458</v>
      </c>
      <c r="B5762" s="2" t="s">
        <v>2608</v>
      </c>
      <c r="C5762" s="1">
        <v>2025001</v>
      </c>
      <c r="D5762" s="1">
        <v>2001460</v>
      </c>
      <c r="E5762" s="2" t="s">
        <v>34</v>
      </c>
      <c r="F5762" s="2" t="s">
        <v>182</v>
      </c>
      <c r="G5762" s="2" t="s">
        <v>36</v>
      </c>
      <c r="H5762" s="2" t="s">
        <v>437</v>
      </c>
      <c r="I5762" s="2" t="s">
        <v>438</v>
      </c>
      <c r="J5762" s="2" t="s">
        <v>103</v>
      </c>
      <c r="K5762" s="2" t="s">
        <v>83</v>
      </c>
      <c r="L5762" s="2" t="s">
        <v>1771</v>
      </c>
      <c r="M5762" s="2" t="s">
        <v>1772</v>
      </c>
      <c r="N5762" s="2" t="s">
        <v>506</v>
      </c>
      <c r="O5762" s="3">
        <v>1</v>
      </c>
      <c r="P5762" s="3">
        <v>220</v>
      </c>
      <c r="Q5762" s="3">
        <v>244</v>
      </c>
      <c r="R5762" s="3">
        <v>244</v>
      </c>
      <c r="S5762" s="3">
        <v>24</v>
      </c>
      <c r="T5762" s="3">
        <v>24</v>
      </c>
      <c r="U5762" s="3">
        <v>9.83</v>
      </c>
      <c r="V5762" s="2" t="s">
        <v>235</v>
      </c>
      <c r="W5762" s="2" t="s">
        <v>236</v>
      </c>
      <c r="X5762" s="2" t="s">
        <v>197</v>
      </c>
      <c r="Y5762" s="19" t="str">
        <f>VLOOKUP(G5762,'Verweis Kd-Gruppe'!$A$2:$B$8,2,FALSE)</f>
        <v>GRK</v>
      </c>
      <c r="Z5762" s="19" t="str">
        <f>VLOOKUP(J5762,'Verweis Art-Gruppe'!$A$2:$B$15,2,FALSE)</f>
        <v>Geräte</v>
      </c>
      <c r="AA5762" s="19" t="str">
        <f>VLOOKUP(W5762,'Verweis Vertreter'!$A$2:$B$24,2,FALSE)</f>
        <v>Patrick Verfürth</v>
      </c>
      <c r="AB5762" s="12">
        <f t="shared" si="801"/>
        <v>1</v>
      </c>
      <c r="AC5762" s="12">
        <f t="shared" si="806"/>
        <v>220</v>
      </c>
      <c r="AD5762" s="12">
        <f t="shared" si="807"/>
        <v>244</v>
      </c>
      <c r="AE5762" s="12">
        <f t="shared" si="802"/>
        <v>244</v>
      </c>
      <c r="AF5762" s="12">
        <f t="shared" si="803"/>
        <v>24</v>
      </c>
      <c r="AG5762" s="12">
        <f t="shared" si="804"/>
        <v>24</v>
      </c>
      <c r="AH5762" s="9">
        <f t="shared" si="808"/>
        <v>9.8360655737704916E-2</v>
      </c>
      <c r="AI5762" s="14">
        <f>VLOOKUP(E5762,'Verweis Faktor'!$A:$B,2,FALSE)</f>
        <v>1</v>
      </c>
      <c r="AJ5762" s="14"/>
      <c r="AK5762" s="14" t="str">
        <f>IF(AL5762="Ja","Versandkosten",VLOOKUP(E5762,'Verweis Belegart'!$A$2:$B$9,2,FALSE))</f>
        <v>Hardware</v>
      </c>
      <c r="AL5762" s="14" t="str">
        <f t="shared" si="809"/>
        <v>Nein</v>
      </c>
      <c r="AM5762" s="14" t="str">
        <f t="shared" si="805"/>
        <v>Positiv</v>
      </c>
    </row>
    <row r="5763" spans="1:39" ht="17.25" customHeight="1" x14ac:dyDescent="0.35">
      <c r="A5763" s="17">
        <v>14575396</v>
      </c>
      <c r="B5763" s="2" t="s">
        <v>2608</v>
      </c>
      <c r="C5763" s="1">
        <v>2025001</v>
      </c>
      <c r="D5763" s="1">
        <v>2001461</v>
      </c>
      <c r="E5763" s="2" t="s">
        <v>34</v>
      </c>
      <c r="F5763" s="2" t="s">
        <v>142</v>
      </c>
      <c r="G5763" s="2" t="s">
        <v>25</v>
      </c>
      <c r="H5763" s="2" t="s">
        <v>2261</v>
      </c>
      <c r="I5763" s="2" t="s">
        <v>2262</v>
      </c>
      <c r="J5763" s="2" t="s">
        <v>1230</v>
      </c>
      <c r="K5763" s="2" t="s">
        <v>28</v>
      </c>
      <c r="L5763" s="2" t="s">
        <v>789</v>
      </c>
      <c r="M5763" s="2" t="s">
        <v>790</v>
      </c>
      <c r="N5763" s="2"/>
      <c r="O5763" s="3">
        <v>20</v>
      </c>
      <c r="P5763" s="3">
        <v>5.87</v>
      </c>
      <c r="Q5763" s="3">
        <v>6</v>
      </c>
      <c r="R5763" s="3">
        <v>120</v>
      </c>
      <c r="S5763" s="3">
        <v>0.13</v>
      </c>
      <c r="T5763" s="3">
        <v>2.6</v>
      </c>
      <c r="U5763" s="3">
        <v>2.16</v>
      </c>
      <c r="V5763" s="2" t="s">
        <v>697</v>
      </c>
      <c r="W5763" s="2" t="s">
        <v>698</v>
      </c>
      <c r="X5763" s="2" t="s">
        <v>702</v>
      </c>
      <c r="Y5763" s="19" t="str">
        <f>VLOOKUP(G5763,'Verweis Kd-Gruppe'!$A$2:$B$8,2,FALSE)</f>
        <v>FHK</v>
      </c>
      <c r="Z5763" s="19" t="str">
        <f>VLOOKUP(J5763,'Verweis Art-Gruppe'!$A$2:$B$15,2,FALSE)</f>
        <v>Prepaid</v>
      </c>
      <c r="AA5763" s="19" t="str">
        <f>VLOOKUP(W5763,'Verweis Vertreter'!$A$2:$B$24,2,FALSE)</f>
        <v>Zentrale</v>
      </c>
      <c r="AB5763" s="12">
        <f t="shared" ref="AB5763:AB5826" si="810">$AI5763*O5763</f>
        <v>20</v>
      </c>
      <c r="AC5763" s="12">
        <f t="shared" si="806"/>
        <v>5.87</v>
      </c>
      <c r="AD5763" s="12">
        <f t="shared" si="807"/>
        <v>6</v>
      </c>
      <c r="AE5763" s="12">
        <f t="shared" ref="AE5763:AE5826" si="811">$AI5763*R5763</f>
        <v>120</v>
      </c>
      <c r="AF5763" s="12">
        <f t="shared" ref="AF5763:AF5826" si="812">$AI5763*S5763</f>
        <v>0.13</v>
      </c>
      <c r="AG5763" s="12">
        <f t="shared" ref="AG5763:AG5826" si="813">$AI5763*T5763</f>
        <v>2.6</v>
      </c>
      <c r="AH5763" s="9">
        <f t="shared" si="808"/>
        <v>2.1666666666666667E-2</v>
      </c>
      <c r="AI5763" s="14">
        <f>VLOOKUP(E5763,'Verweis Faktor'!$A:$B,2,FALSE)</f>
        <v>1</v>
      </c>
      <c r="AJ5763" s="14"/>
      <c r="AK5763" s="14" t="str">
        <f>IF(AL5763="Ja","Versandkosten",VLOOKUP(E5763,'Verweis Belegart'!$A$2:$B$9,2,FALSE))</f>
        <v>Hardware</v>
      </c>
      <c r="AL5763" s="14" t="str">
        <f t="shared" si="809"/>
        <v>Nein</v>
      </c>
      <c r="AM5763" s="14" t="str">
        <f t="shared" ref="AM5763:AM5826" si="814">IF(AG5763&lt;0,"Negativ","Positiv")</f>
        <v>Positiv</v>
      </c>
    </row>
    <row r="5764" spans="1:39" ht="17.25" customHeight="1" x14ac:dyDescent="0.35">
      <c r="A5764" s="17">
        <v>14573810</v>
      </c>
      <c r="B5764" s="2" t="s">
        <v>2608</v>
      </c>
      <c r="C5764" s="1">
        <v>2025001</v>
      </c>
      <c r="D5764" s="1">
        <v>2001462</v>
      </c>
      <c r="E5764" s="2" t="s">
        <v>34</v>
      </c>
      <c r="F5764" s="2" t="s">
        <v>142</v>
      </c>
      <c r="G5764" s="2" t="s">
        <v>66</v>
      </c>
      <c r="H5764" s="2" t="s">
        <v>1602</v>
      </c>
      <c r="I5764" s="2" t="s">
        <v>1603</v>
      </c>
      <c r="J5764" s="2" t="s">
        <v>103</v>
      </c>
      <c r="K5764" s="2" t="s">
        <v>28</v>
      </c>
      <c r="L5764" s="2" t="s">
        <v>2642</v>
      </c>
      <c r="M5764" s="2" t="s">
        <v>2643</v>
      </c>
      <c r="N5764" s="2" t="s">
        <v>2644</v>
      </c>
      <c r="O5764" s="3">
        <v>40</v>
      </c>
      <c r="P5764" s="3">
        <v>985</v>
      </c>
      <c r="Q5764" s="3">
        <v>1049</v>
      </c>
      <c r="R5764" s="3">
        <v>41960</v>
      </c>
      <c r="S5764" s="3">
        <v>64</v>
      </c>
      <c r="T5764" s="3">
        <v>2560</v>
      </c>
      <c r="U5764" s="3">
        <v>6.1</v>
      </c>
      <c r="V5764" s="2" t="s">
        <v>855</v>
      </c>
      <c r="W5764" s="2" t="s">
        <v>856</v>
      </c>
      <c r="X5764" s="2" t="s">
        <v>72</v>
      </c>
      <c r="Y5764" s="19" t="str">
        <f>VLOOKUP(G5764,'Verweis Kd-Gruppe'!$A$2:$B$8,2,FALSE)</f>
        <v>EXP</v>
      </c>
      <c r="Z5764" s="19" t="str">
        <f>VLOOKUP(J5764,'Verweis Art-Gruppe'!$A$2:$B$15,2,FALSE)</f>
        <v>Geräte</v>
      </c>
      <c r="AA5764" s="19" t="str">
        <f>VLOOKUP(W5764,'Verweis Vertreter'!$A$2:$B$24,2,FALSE)</f>
        <v>Chahid Drimani</v>
      </c>
      <c r="AB5764" s="12">
        <f t="shared" si="810"/>
        <v>40</v>
      </c>
      <c r="AC5764" s="12">
        <f t="shared" ref="AC5764:AC5827" si="815">P5764</f>
        <v>985</v>
      </c>
      <c r="AD5764" s="12">
        <f t="shared" ref="AD5764:AD5827" si="816">Q5764</f>
        <v>1049</v>
      </c>
      <c r="AE5764" s="12">
        <f t="shared" si="811"/>
        <v>41960</v>
      </c>
      <c r="AF5764" s="12">
        <f t="shared" si="812"/>
        <v>64</v>
      </c>
      <c r="AG5764" s="12">
        <f t="shared" si="813"/>
        <v>2560</v>
      </c>
      <c r="AH5764" s="9">
        <f t="shared" ref="AH5764:AH5827" si="817">IF(AF5764=0,0,AG5764/AE5764*AI5764)</f>
        <v>6.1010486177311724E-2</v>
      </c>
      <c r="AI5764" s="14">
        <f>VLOOKUP(E5764,'Verweis Faktor'!$A:$B,2,FALSE)</f>
        <v>1</v>
      </c>
      <c r="AJ5764" s="14"/>
      <c r="AK5764" s="14" t="str">
        <f>IF(AL5764="Ja","Versandkosten",VLOOKUP(E5764,'Verweis Belegart'!$A$2:$B$9,2,FALSE))</f>
        <v>Hardware</v>
      </c>
      <c r="AL5764" s="14" t="str">
        <f t="shared" ref="AL5764:AL5827" si="818">IF(ISNUMBER(FIND("Versandkosten",M5764)),"Ja","Nein")</f>
        <v>Nein</v>
      </c>
      <c r="AM5764" s="14" t="str">
        <f t="shared" si="814"/>
        <v>Positiv</v>
      </c>
    </row>
    <row r="5765" spans="1:39" ht="17.25" customHeight="1" x14ac:dyDescent="0.35">
      <c r="A5765" s="17">
        <v>14573810</v>
      </c>
      <c r="B5765" s="2" t="s">
        <v>2608</v>
      </c>
      <c r="C5765" s="1">
        <v>2025001</v>
      </c>
      <c r="D5765" s="1">
        <v>2001462</v>
      </c>
      <c r="E5765" s="2" t="s">
        <v>34</v>
      </c>
      <c r="F5765" s="2" t="s">
        <v>142</v>
      </c>
      <c r="G5765" s="2" t="s">
        <v>66</v>
      </c>
      <c r="H5765" s="2" t="s">
        <v>1602</v>
      </c>
      <c r="I5765" s="2" t="s">
        <v>1603</v>
      </c>
      <c r="J5765" s="2" t="s">
        <v>103</v>
      </c>
      <c r="K5765" s="2" t="s">
        <v>45</v>
      </c>
      <c r="L5765" s="2" t="s">
        <v>2645</v>
      </c>
      <c r="M5765" s="2" t="s">
        <v>2646</v>
      </c>
      <c r="N5765" s="2" t="s">
        <v>2644</v>
      </c>
      <c r="O5765" s="3">
        <v>20</v>
      </c>
      <c r="P5765" s="3">
        <v>985</v>
      </c>
      <c r="Q5765" s="3">
        <v>1049</v>
      </c>
      <c r="R5765" s="3">
        <v>20980</v>
      </c>
      <c r="S5765" s="3">
        <v>64</v>
      </c>
      <c r="T5765" s="3">
        <v>1280</v>
      </c>
      <c r="U5765" s="3">
        <v>6.1</v>
      </c>
      <c r="V5765" s="2" t="s">
        <v>855</v>
      </c>
      <c r="W5765" s="2" t="s">
        <v>856</v>
      </c>
      <c r="X5765" s="2" t="s">
        <v>72</v>
      </c>
      <c r="Y5765" s="19" t="str">
        <f>VLOOKUP(G5765,'Verweis Kd-Gruppe'!$A$2:$B$8,2,FALSE)</f>
        <v>EXP</v>
      </c>
      <c r="Z5765" s="19" t="str">
        <f>VLOOKUP(J5765,'Verweis Art-Gruppe'!$A$2:$B$15,2,FALSE)</f>
        <v>Geräte</v>
      </c>
      <c r="AA5765" s="19" t="str">
        <f>VLOOKUP(W5765,'Verweis Vertreter'!$A$2:$B$24,2,FALSE)</f>
        <v>Chahid Drimani</v>
      </c>
      <c r="AB5765" s="12">
        <f t="shared" si="810"/>
        <v>20</v>
      </c>
      <c r="AC5765" s="12">
        <f t="shared" si="815"/>
        <v>985</v>
      </c>
      <c r="AD5765" s="12">
        <f t="shared" si="816"/>
        <v>1049</v>
      </c>
      <c r="AE5765" s="12">
        <f t="shared" si="811"/>
        <v>20980</v>
      </c>
      <c r="AF5765" s="12">
        <f t="shared" si="812"/>
        <v>64</v>
      </c>
      <c r="AG5765" s="12">
        <f t="shared" si="813"/>
        <v>1280</v>
      </c>
      <c r="AH5765" s="9">
        <f t="shared" si="817"/>
        <v>6.1010486177311724E-2</v>
      </c>
      <c r="AI5765" s="14">
        <f>VLOOKUP(E5765,'Verweis Faktor'!$A:$B,2,FALSE)</f>
        <v>1</v>
      </c>
      <c r="AJ5765" s="14"/>
      <c r="AK5765" s="14" t="str">
        <f>IF(AL5765="Ja","Versandkosten",VLOOKUP(E5765,'Verweis Belegart'!$A$2:$B$9,2,FALSE))</f>
        <v>Hardware</v>
      </c>
      <c r="AL5765" s="14" t="str">
        <f t="shared" si="818"/>
        <v>Nein</v>
      </c>
      <c r="AM5765" s="14" t="str">
        <f t="shared" si="814"/>
        <v>Positiv</v>
      </c>
    </row>
    <row r="5766" spans="1:39" ht="17.25" customHeight="1" x14ac:dyDescent="0.35">
      <c r="A5766" s="17">
        <v>14572024</v>
      </c>
      <c r="B5766" s="2" t="s">
        <v>2608</v>
      </c>
      <c r="C5766" s="1">
        <v>2025001</v>
      </c>
      <c r="D5766" s="1">
        <v>2001463</v>
      </c>
      <c r="E5766" s="2" t="s">
        <v>34</v>
      </c>
      <c r="F5766" s="2" t="s">
        <v>142</v>
      </c>
      <c r="G5766" s="2" t="s">
        <v>66</v>
      </c>
      <c r="H5766" s="2" t="s">
        <v>1602</v>
      </c>
      <c r="I5766" s="2" t="s">
        <v>1603</v>
      </c>
      <c r="J5766" s="2" t="s">
        <v>103</v>
      </c>
      <c r="K5766" s="2" t="s">
        <v>28</v>
      </c>
      <c r="L5766" s="2" t="s">
        <v>2669</v>
      </c>
      <c r="M5766" s="2" t="s">
        <v>2670</v>
      </c>
      <c r="N5766" s="2" t="s">
        <v>210</v>
      </c>
      <c r="O5766" s="3">
        <v>100</v>
      </c>
      <c r="P5766" s="3">
        <v>560</v>
      </c>
      <c r="Q5766" s="3">
        <v>605</v>
      </c>
      <c r="R5766" s="3">
        <v>60500</v>
      </c>
      <c r="S5766" s="3">
        <v>45</v>
      </c>
      <c r="T5766" s="3">
        <v>4500</v>
      </c>
      <c r="U5766" s="3">
        <v>7.43</v>
      </c>
      <c r="V5766" s="2" t="s">
        <v>855</v>
      </c>
      <c r="W5766" s="2" t="s">
        <v>856</v>
      </c>
      <c r="X5766" s="2" t="s">
        <v>72</v>
      </c>
      <c r="Y5766" s="19" t="str">
        <f>VLOOKUP(G5766,'Verweis Kd-Gruppe'!$A$2:$B$8,2,FALSE)</f>
        <v>EXP</v>
      </c>
      <c r="Z5766" s="19" t="str">
        <f>VLOOKUP(J5766,'Verweis Art-Gruppe'!$A$2:$B$15,2,FALSE)</f>
        <v>Geräte</v>
      </c>
      <c r="AA5766" s="19" t="str">
        <f>VLOOKUP(W5766,'Verweis Vertreter'!$A$2:$B$24,2,FALSE)</f>
        <v>Chahid Drimani</v>
      </c>
      <c r="AB5766" s="12">
        <f t="shared" si="810"/>
        <v>100</v>
      </c>
      <c r="AC5766" s="12">
        <f t="shared" si="815"/>
        <v>560</v>
      </c>
      <c r="AD5766" s="12">
        <f t="shared" si="816"/>
        <v>605</v>
      </c>
      <c r="AE5766" s="12">
        <f t="shared" si="811"/>
        <v>60500</v>
      </c>
      <c r="AF5766" s="12">
        <f t="shared" si="812"/>
        <v>45</v>
      </c>
      <c r="AG5766" s="12">
        <f t="shared" si="813"/>
        <v>4500</v>
      </c>
      <c r="AH5766" s="9">
        <f t="shared" si="817"/>
        <v>7.43801652892562E-2</v>
      </c>
      <c r="AI5766" s="14">
        <f>VLOOKUP(E5766,'Verweis Faktor'!$A:$B,2,FALSE)</f>
        <v>1</v>
      </c>
      <c r="AJ5766" s="14"/>
      <c r="AK5766" s="14" t="str">
        <f>IF(AL5766="Ja","Versandkosten",VLOOKUP(E5766,'Verweis Belegart'!$A$2:$B$9,2,FALSE))</f>
        <v>Hardware</v>
      </c>
      <c r="AL5766" s="14" t="str">
        <f t="shared" si="818"/>
        <v>Nein</v>
      </c>
      <c r="AM5766" s="14" t="str">
        <f t="shared" si="814"/>
        <v>Positiv</v>
      </c>
    </row>
    <row r="5767" spans="1:39" ht="17.25" customHeight="1" x14ac:dyDescent="0.35">
      <c r="A5767" s="17">
        <v>14575468</v>
      </c>
      <c r="B5767" s="2" t="s">
        <v>2608</v>
      </c>
      <c r="C5767" s="1">
        <v>2025001</v>
      </c>
      <c r="D5767" s="1">
        <v>2001464</v>
      </c>
      <c r="E5767" s="2" t="s">
        <v>34</v>
      </c>
      <c r="F5767" s="2" t="s">
        <v>142</v>
      </c>
      <c r="G5767" s="2" t="s">
        <v>66</v>
      </c>
      <c r="H5767" s="2" t="s">
        <v>2692</v>
      </c>
      <c r="I5767" s="2" t="s">
        <v>2693</v>
      </c>
      <c r="J5767" s="2" t="s">
        <v>103</v>
      </c>
      <c r="K5767" s="2" t="s">
        <v>28</v>
      </c>
      <c r="L5767" s="2" t="s">
        <v>2669</v>
      </c>
      <c r="M5767" s="2" t="s">
        <v>2670</v>
      </c>
      <c r="N5767" s="2" t="s">
        <v>210</v>
      </c>
      <c r="O5767" s="3">
        <v>40</v>
      </c>
      <c r="P5767" s="3">
        <v>560</v>
      </c>
      <c r="Q5767" s="3">
        <v>664</v>
      </c>
      <c r="R5767" s="3">
        <v>26560</v>
      </c>
      <c r="S5767" s="3">
        <v>104</v>
      </c>
      <c r="T5767" s="3">
        <v>4160</v>
      </c>
      <c r="U5767" s="3">
        <v>15.66</v>
      </c>
      <c r="V5767" s="2" t="s">
        <v>675</v>
      </c>
      <c r="W5767" s="2" t="s">
        <v>676</v>
      </c>
      <c r="X5767" s="2" t="s">
        <v>125</v>
      </c>
      <c r="Y5767" s="19" t="str">
        <f>VLOOKUP(G5767,'Verweis Kd-Gruppe'!$A$2:$B$8,2,FALSE)</f>
        <v>EXP</v>
      </c>
      <c r="Z5767" s="19" t="str">
        <f>VLOOKUP(J5767,'Verweis Art-Gruppe'!$A$2:$B$15,2,FALSE)</f>
        <v>Geräte</v>
      </c>
      <c r="AA5767" s="19" t="str">
        <f>VLOOKUP(W5767,'Verweis Vertreter'!$A$2:$B$24,2,FALSE)</f>
        <v>Corina Wedel</v>
      </c>
      <c r="AB5767" s="12">
        <f t="shared" si="810"/>
        <v>40</v>
      </c>
      <c r="AC5767" s="12">
        <f t="shared" si="815"/>
        <v>560</v>
      </c>
      <c r="AD5767" s="12">
        <f t="shared" si="816"/>
        <v>664</v>
      </c>
      <c r="AE5767" s="12">
        <f t="shared" si="811"/>
        <v>26560</v>
      </c>
      <c r="AF5767" s="12">
        <f t="shared" si="812"/>
        <v>104</v>
      </c>
      <c r="AG5767" s="12">
        <f t="shared" si="813"/>
        <v>4160</v>
      </c>
      <c r="AH5767" s="9">
        <f t="shared" si="817"/>
        <v>0.15662650602409639</v>
      </c>
      <c r="AI5767" s="14">
        <f>VLOOKUP(E5767,'Verweis Faktor'!$A:$B,2,FALSE)</f>
        <v>1</v>
      </c>
      <c r="AJ5767" s="14"/>
      <c r="AK5767" s="14" t="str">
        <f>IF(AL5767="Ja","Versandkosten",VLOOKUP(E5767,'Verweis Belegart'!$A$2:$B$9,2,FALSE))</f>
        <v>Hardware</v>
      </c>
      <c r="AL5767" s="14" t="str">
        <f t="shared" si="818"/>
        <v>Nein</v>
      </c>
      <c r="AM5767" s="14" t="str">
        <f t="shared" si="814"/>
        <v>Positiv</v>
      </c>
    </row>
    <row r="5768" spans="1:39" ht="17.25" customHeight="1" x14ac:dyDescent="0.35">
      <c r="A5768" s="17">
        <v>14575364</v>
      </c>
      <c r="B5768" s="2" t="s">
        <v>2608</v>
      </c>
      <c r="C5768" s="1">
        <v>2025001</v>
      </c>
      <c r="D5768" s="1">
        <v>2001465</v>
      </c>
      <c r="E5768" s="2" t="s">
        <v>34</v>
      </c>
      <c r="F5768" s="2" t="s">
        <v>53</v>
      </c>
      <c r="G5768" s="2" t="s">
        <v>66</v>
      </c>
      <c r="H5768" s="2" t="s">
        <v>1239</v>
      </c>
      <c r="I5768" s="2" t="s">
        <v>1240</v>
      </c>
      <c r="J5768" s="2" t="s">
        <v>2791</v>
      </c>
      <c r="K5768" s="2" t="s">
        <v>28</v>
      </c>
      <c r="L5768" s="2" t="s">
        <v>120</v>
      </c>
      <c r="M5768" s="2" t="s">
        <v>121</v>
      </c>
      <c r="N5768" s="2" t="s">
        <v>122</v>
      </c>
      <c r="O5768" s="3">
        <v>1</v>
      </c>
      <c r="P5768" s="3">
        <v>0</v>
      </c>
      <c r="Q5768" s="3">
        <v>15</v>
      </c>
      <c r="R5768" s="3">
        <v>15</v>
      </c>
      <c r="S5768" s="3">
        <v>15</v>
      </c>
      <c r="T5768" s="3">
        <v>15</v>
      </c>
      <c r="U5768" s="3"/>
      <c r="V5768" s="2" t="s">
        <v>123</v>
      </c>
      <c r="W5768" s="2" t="s">
        <v>124</v>
      </c>
      <c r="X5768" s="2" t="s">
        <v>44</v>
      </c>
      <c r="Y5768" s="19" t="str">
        <f>VLOOKUP(G5768,'Verweis Kd-Gruppe'!$A$2:$B$8,2,FALSE)</f>
        <v>EXP</v>
      </c>
      <c r="Z5768" s="19" t="str">
        <f>VLOOKUP(J5768,'Verweis Art-Gruppe'!$A$2:$B$15,2,FALSE)</f>
        <v>Sonstige</v>
      </c>
      <c r="AA5768" s="19" t="str">
        <f>VLOOKUP(W5768,'Verweis Vertreter'!$A$2:$B$24,2,FALSE)</f>
        <v>Antonio Vuolo</v>
      </c>
      <c r="AB5768" s="12">
        <f t="shared" si="810"/>
        <v>1</v>
      </c>
      <c r="AC5768" s="12">
        <f t="shared" si="815"/>
        <v>0</v>
      </c>
      <c r="AD5768" s="12">
        <f t="shared" si="816"/>
        <v>15</v>
      </c>
      <c r="AE5768" s="12">
        <f t="shared" si="811"/>
        <v>15</v>
      </c>
      <c r="AF5768" s="12">
        <f t="shared" si="812"/>
        <v>15</v>
      </c>
      <c r="AG5768" s="12">
        <f t="shared" si="813"/>
        <v>15</v>
      </c>
      <c r="AH5768" s="9">
        <f t="shared" si="817"/>
        <v>1</v>
      </c>
      <c r="AI5768" s="14">
        <f>VLOOKUP(E5768,'Verweis Faktor'!$A:$B,2,FALSE)</f>
        <v>1</v>
      </c>
      <c r="AJ5768" s="14"/>
      <c r="AK5768" s="14" t="str">
        <f>IF(AL5768="Ja","Versandkosten",VLOOKUP(E5768,'Verweis Belegart'!$A$2:$B$9,2,FALSE))</f>
        <v>Versandkosten</v>
      </c>
      <c r="AL5768" s="14" t="str">
        <f t="shared" si="818"/>
        <v>Ja</v>
      </c>
      <c r="AM5768" s="14" t="str">
        <f t="shared" si="814"/>
        <v>Positiv</v>
      </c>
    </row>
    <row r="5769" spans="1:39" ht="17.25" customHeight="1" x14ac:dyDescent="0.35">
      <c r="A5769" s="17">
        <v>14575364</v>
      </c>
      <c r="B5769" s="2" t="s">
        <v>2608</v>
      </c>
      <c r="C5769" s="1">
        <v>2025001</v>
      </c>
      <c r="D5769" s="1">
        <v>2001465</v>
      </c>
      <c r="E5769" s="2" t="s">
        <v>34</v>
      </c>
      <c r="F5769" s="2" t="s">
        <v>53</v>
      </c>
      <c r="G5769" s="2" t="s">
        <v>66</v>
      </c>
      <c r="H5769" s="2" t="s">
        <v>1239</v>
      </c>
      <c r="I5769" s="2" t="s">
        <v>1240</v>
      </c>
      <c r="J5769" s="2" t="s">
        <v>304</v>
      </c>
      <c r="K5769" s="2" t="s">
        <v>45</v>
      </c>
      <c r="L5769" s="2" t="s">
        <v>583</v>
      </c>
      <c r="M5769" s="2" t="s">
        <v>584</v>
      </c>
      <c r="N5769" s="2" t="s">
        <v>585</v>
      </c>
      <c r="O5769" s="3">
        <v>2</v>
      </c>
      <c r="P5769" s="3">
        <v>18.688199999999998</v>
      </c>
      <c r="Q5769" s="3">
        <v>22</v>
      </c>
      <c r="R5769" s="3">
        <v>44</v>
      </c>
      <c r="S5769" s="3">
        <v>3.3117999999999999</v>
      </c>
      <c r="T5769" s="3">
        <v>6.62</v>
      </c>
      <c r="U5769" s="3">
        <v>15.05</v>
      </c>
      <c r="V5769" s="2" t="s">
        <v>123</v>
      </c>
      <c r="W5769" s="2" t="s">
        <v>124</v>
      </c>
      <c r="X5769" s="2" t="s">
        <v>44</v>
      </c>
      <c r="Y5769" s="19" t="str">
        <f>VLOOKUP(G5769,'Verweis Kd-Gruppe'!$A$2:$B$8,2,FALSE)</f>
        <v>EXP</v>
      </c>
      <c r="Z5769" s="19" t="str">
        <f>VLOOKUP(J5769,'Verweis Art-Gruppe'!$A$2:$B$15,2,FALSE)</f>
        <v>Zubehör</v>
      </c>
      <c r="AA5769" s="19" t="str">
        <f>VLOOKUP(W5769,'Verweis Vertreter'!$A$2:$B$24,2,FALSE)</f>
        <v>Antonio Vuolo</v>
      </c>
      <c r="AB5769" s="12">
        <f t="shared" si="810"/>
        <v>2</v>
      </c>
      <c r="AC5769" s="12">
        <f t="shared" si="815"/>
        <v>18.688199999999998</v>
      </c>
      <c r="AD5769" s="12">
        <f t="shared" si="816"/>
        <v>22</v>
      </c>
      <c r="AE5769" s="12">
        <f t="shared" si="811"/>
        <v>44</v>
      </c>
      <c r="AF5769" s="12">
        <f t="shared" si="812"/>
        <v>3.3117999999999999</v>
      </c>
      <c r="AG5769" s="12">
        <f t="shared" si="813"/>
        <v>6.62</v>
      </c>
      <c r="AH5769" s="9">
        <f t="shared" si="817"/>
        <v>0.15045454545454545</v>
      </c>
      <c r="AI5769" s="14">
        <f>VLOOKUP(E5769,'Verweis Faktor'!$A:$B,2,FALSE)</f>
        <v>1</v>
      </c>
      <c r="AJ5769" s="14"/>
      <c r="AK5769" s="14" t="str">
        <f>IF(AL5769="Ja","Versandkosten",VLOOKUP(E5769,'Verweis Belegart'!$A$2:$B$9,2,FALSE))</f>
        <v>Hardware</v>
      </c>
      <c r="AL5769" s="14" t="str">
        <f t="shared" si="818"/>
        <v>Nein</v>
      </c>
      <c r="AM5769" s="14" t="str">
        <f t="shared" si="814"/>
        <v>Positiv</v>
      </c>
    </row>
    <row r="5770" spans="1:39" ht="17.25" customHeight="1" x14ac:dyDescent="0.35">
      <c r="A5770" s="17">
        <v>14575364</v>
      </c>
      <c r="B5770" s="2" t="s">
        <v>2608</v>
      </c>
      <c r="C5770" s="1">
        <v>2025001</v>
      </c>
      <c r="D5770" s="1">
        <v>2001465</v>
      </c>
      <c r="E5770" s="2" t="s">
        <v>34</v>
      </c>
      <c r="F5770" s="2" t="s">
        <v>53</v>
      </c>
      <c r="G5770" s="2" t="s">
        <v>66</v>
      </c>
      <c r="H5770" s="2" t="s">
        <v>1239</v>
      </c>
      <c r="I5770" s="2" t="s">
        <v>1240</v>
      </c>
      <c r="J5770" s="2" t="s">
        <v>304</v>
      </c>
      <c r="K5770" s="2" t="s">
        <v>49</v>
      </c>
      <c r="L5770" s="2" t="s">
        <v>2322</v>
      </c>
      <c r="M5770" s="2" t="s">
        <v>2323</v>
      </c>
      <c r="N5770" s="2" t="s">
        <v>2324</v>
      </c>
      <c r="O5770" s="3">
        <v>1</v>
      </c>
      <c r="P5770" s="3">
        <v>450.96</v>
      </c>
      <c r="Q5770" s="3">
        <v>465</v>
      </c>
      <c r="R5770" s="3">
        <v>465</v>
      </c>
      <c r="S5770" s="3">
        <v>14.04</v>
      </c>
      <c r="T5770" s="3">
        <v>14.04</v>
      </c>
      <c r="U5770" s="3">
        <v>3.01</v>
      </c>
      <c r="V5770" s="2" t="s">
        <v>123</v>
      </c>
      <c r="W5770" s="2" t="s">
        <v>124</v>
      </c>
      <c r="X5770" s="2" t="s">
        <v>44</v>
      </c>
      <c r="Y5770" s="19" t="str">
        <f>VLOOKUP(G5770,'Verweis Kd-Gruppe'!$A$2:$B$8,2,FALSE)</f>
        <v>EXP</v>
      </c>
      <c r="Z5770" s="19" t="str">
        <f>VLOOKUP(J5770,'Verweis Art-Gruppe'!$A$2:$B$15,2,FALSE)</f>
        <v>Zubehör</v>
      </c>
      <c r="AA5770" s="19" t="str">
        <f>VLOOKUP(W5770,'Verweis Vertreter'!$A$2:$B$24,2,FALSE)</f>
        <v>Antonio Vuolo</v>
      </c>
      <c r="AB5770" s="12">
        <f t="shared" si="810"/>
        <v>1</v>
      </c>
      <c r="AC5770" s="12">
        <f t="shared" si="815"/>
        <v>450.96</v>
      </c>
      <c r="AD5770" s="12">
        <f t="shared" si="816"/>
        <v>465</v>
      </c>
      <c r="AE5770" s="12">
        <f t="shared" si="811"/>
        <v>465</v>
      </c>
      <c r="AF5770" s="12">
        <f t="shared" si="812"/>
        <v>14.04</v>
      </c>
      <c r="AG5770" s="12">
        <f t="shared" si="813"/>
        <v>14.04</v>
      </c>
      <c r="AH5770" s="9">
        <f t="shared" si="817"/>
        <v>3.0193548387096772E-2</v>
      </c>
      <c r="AI5770" s="14">
        <f>VLOOKUP(E5770,'Verweis Faktor'!$A:$B,2,FALSE)</f>
        <v>1</v>
      </c>
      <c r="AJ5770" s="14"/>
      <c r="AK5770" s="14" t="str">
        <f>IF(AL5770="Ja","Versandkosten",VLOOKUP(E5770,'Verweis Belegart'!$A$2:$B$9,2,FALSE))</f>
        <v>Hardware</v>
      </c>
      <c r="AL5770" s="14" t="str">
        <f t="shared" si="818"/>
        <v>Nein</v>
      </c>
      <c r="AM5770" s="14" t="str">
        <f t="shared" si="814"/>
        <v>Positiv</v>
      </c>
    </row>
    <row r="5771" spans="1:39" ht="17.25" customHeight="1" x14ac:dyDescent="0.35">
      <c r="A5771" s="17">
        <v>14575364</v>
      </c>
      <c r="B5771" s="2" t="s">
        <v>2608</v>
      </c>
      <c r="C5771" s="1">
        <v>2025001</v>
      </c>
      <c r="D5771" s="1">
        <v>2001465</v>
      </c>
      <c r="E5771" s="2" t="s">
        <v>34</v>
      </c>
      <c r="F5771" s="2" t="s">
        <v>53</v>
      </c>
      <c r="G5771" s="2" t="s">
        <v>66</v>
      </c>
      <c r="H5771" s="2" t="s">
        <v>1239</v>
      </c>
      <c r="I5771" s="2" t="s">
        <v>1240</v>
      </c>
      <c r="J5771" s="2" t="s">
        <v>304</v>
      </c>
      <c r="K5771" s="2" t="s">
        <v>79</v>
      </c>
      <c r="L5771" s="2" t="s">
        <v>2694</v>
      </c>
      <c r="M5771" s="2" t="s">
        <v>2695</v>
      </c>
      <c r="N5771" s="2" t="s">
        <v>2696</v>
      </c>
      <c r="O5771" s="3">
        <v>1</v>
      </c>
      <c r="P5771" s="3">
        <v>137.22</v>
      </c>
      <c r="Q5771" s="3">
        <v>145</v>
      </c>
      <c r="R5771" s="3">
        <v>145</v>
      </c>
      <c r="S5771" s="3">
        <v>7.78</v>
      </c>
      <c r="T5771" s="3">
        <v>7.78</v>
      </c>
      <c r="U5771" s="3">
        <v>5.36</v>
      </c>
      <c r="V5771" s="2" t="s">
        <v>123</v>
      </c>
      <c r="W5771" s="2" t="s">
        <v>124</v>
      </c>
      <c r="X5771" s="2" t="s">
        <v>44</v>
      </c>
      <c r="Y5771" s="19" t="str">
        <f>VLOOKUP(G5771,'Verweis Kd-Gruppe'!$A$2:$B$8,2,FALSE)</f>
        <v>EXP</v>
      </c>
      <c r="Z5771" s="19" t="str">
        <f>VLOOKUP(J5771,'Verweis Art-Gruppe'!$A$2:$B$15,2,FALSE)</f>
        <v>Zubehör</v>
      </c>
      <c r="AA5771" s="19" t="str">
        <f>VLOOKUP(W5771,'Verweis Vertreter'!$A$2:$B$24,2,FALSE)</f>
        <v>Antonio Vuolo</v>
      </c>
      <c r="AB5771" s="12">
        <f t="shared" si="810"/>
        <v>1</v>
      </c>
      <c r="AC5771" s="12">
        <f t="shared" si="815"/>
        <v>137.22</v>
      </c>
      <c r="AD5771" s="12">
        <f t="shared" si="816"/>
        <v>145</v>
      </c>
      <c r="AE5771" s="12">
        <f t="shared" si="811"/>
        <v>145</v>
      </c>
      <c r="AF5771" s="12">
        <f t="shared" si="812"/>
        <v>7.78</v>
      </c>
      <c r="AG5771" s="12">
        <f t="shared" si="813"/>
        <v>7.78</v>
      </c>
      <c r="AH5771" s="9">
        <f t="shared" si="817"/>
        <v>5.3655172413793105E-2</v>
      </c>
      <c r="AI5771" s="14">
        <f>VLOOKUP(E5771,'Verweis Faktor'!$A:$B,2,FALSE)</f>
        <v>1</v>
      </c>
      <c r="AJ5771" s="14"/>
      <c r="AK5771" s="14" t="str">
        <f>IF(AL5771="Ja","Versandkosten",VLOOKUP(E5771,'Verweis Belegart'!$A$2:$B$9,2,FALSE))</f>
        <v>Hardware</v>
      </c>
      <c r="AL5771" s="14" t="str">
        <f t="shared" si="818"/>
        <v>Nein</v>
      </c>
      <c r="AM5771" s="14" t="str">
        <f t="shared" si="814"/>
        <v>Positiv</v>
      </c>
    </row>
    <row r="5772" spans="1:39" ht="17.25" customHeight="1" x14ac:dyDescent="0.35">
      <c r="A5772" s="17">
        <v>14575364</v>
      </c>
      <c r="B5772" s="2" t="s">
        <v>2608</v>
      </c>
      <c r="C5772" s="1">
        <v>2025001</v>
      </c>
      <c r="D5772" s="1">
        <v>2001465</v>
      </c>
      <c r="E5772" s="2" t="s">
        <v>34</v>
      </c>
      <c r="F5772" s="2" t="s">
        <v>53</v>
      </c>
      <c r="G5772" s="2" t="s">
        <v>66</v>
      </c>
      <c r="H5772" s="2" t="s">
        <v>1239</v>
      </c>
      <c r="I5772" s="2" t="s">
        <v>1240</v>
      </c>
      <c r="J5772" s="2" t="s">
        <v>103</v>
      </c>
      <c r="K5772" s="2" t="s">
        <v>83</v>
      </c>
      <c r="L5772" s="2" t="s">
        <v>1671</v>
      </c>
      <c r="M5772" s="2" t="s">
        <v>1672</v>
      </c>
      <c r="N5772" s="2" t="s">
        <v>1413</v>
      </c>
      <c r="O5772" s="3">
        <v>3</v>
      </c>
      <c r="P5772" s="3">
        <v>71</v>
      </c>
      <c r="Q5772" s="3">
        <v>75</v>
      </c>
      <c r="R5772" s="3">
        <v>225</v>
      </c>
      <c r="S5772" s="3">
        <v>4</v>
      </c>
      <c r="T5772" s="3">
        <v>12</v>
      </c>
      <c r="U5772" s="3">
        <v>5.33</v>
      </c>
      <c r="V5772" s="2" t="s">
        <v>123</v>
      </c>
      <c r="W5772" s="2" t="s">
        <v>124</v>
      </c>
      <c r="X5772" s="2" t="s">
        <v>44</v>
      </c>
      <c r="Y5772" s="19" t="str">
        <f>VLOOKUP(G5772,'Verweis Kd-Gruppe'!$A$2:$B$8,2,FALSE)</f>
        <v>EXP</v>
      </c>
      <c r="Z5772" s="19" t="str">
        <f>VLOOKUP(J5772,'Verweis Art-Gruppe'!$A$2:$B$15,2,FALSE)</f>
        <v>Geräte</v>
      </c>
      <c r="AA5772" s="19" t="str">
        <f>VLOOKUP(W5772,'Verweis Vertreter'!$A$2:$B$24,2,FALSE)</f>
        <v>Antonio Vuolo</v>
      </c>
      <c r="AB5772" s="12">
        <f t="shared" si="810"/>
        <v>3</v>
      </c>
      <c r="AC5772" s="12">
        <f t="shared" si="815"/>
        <v>71</v>
      </c>
      <c r="AD5772" s="12">
        <f t="shared" si="816"/>
        <v>75</v>
      </c>
      <c r="AE5772" s="12">
        <f t="shared" si="811"/>
        <v>225</v>
      </c>
      <c r="AF5772" s="12">
        <f t="shared" si="812"/>
        <v>4</v>
      </c>
      <c r="AG5772" s="12">
        <f t="shared" si="813"/>
        <v>12</v>
      </c>
      <c r="AH5772" s="9">
        <f t="shared" si="817"/>
        <v>5.3333333333333337E-2</v>
      </c>
      <c r="AI5772" s="14">
        <f>VLOOKUP(E5772,'Verweis Faktor'!$A:$B,2,FALSE)</f>
        <v>1</v>
      </c>
      <c r="AJ5772" s="14"/>
      <c r="AK5772" s="14" t="str">
        <f>IF(AL5772="Ja","Versandkosten",VLOOKUP(E5772,'Verweis Belegart'!$A$2:$B$9,2,FALSE))</f>
        <v>Hardware</v>
      </c>
      <c r="AL5772" s="14" t="str">
        <f t="shared" si="818"/>
        <v>Nein</v>
      </c>
      <c r="AM5772" s="14" t="str">
        <f t="shared" si="814"/>
        <v>Positiv</v>
      </c>
    </row>
    <row r="5773" spans="1:39" ht="17.25" customHeight="1" x14ac:dyDescent="0.35">
      <c r="A5773" s="17">
        <v>14575364</v>
      </c>
      <c r="B5773" s="2" t="s">
        <v>2608</v>
      </c>
      <c r="C5773" s="1">
        <v>2025001</v>
      </c>
      <c r="D5773" s="1">
        <v>2001465</v>
      </c>
      <c r="E5773" s="2" t="s">
        <v>34</v>
      </c>
      <c r="F5773" s="2" t="s">
        <v>53</v>
      </c>
      <c r="G5773" s="2" t="s">
        <v>66</v>
      </c>
      <c r="H5773" s="2" t="s">
        <v>1239</v>
      </c>
      <c r="I5773" s="2" t="s">
        <v>1240</v>
      </c>
      <c r="J5773" s="2" t="s">
        <v>103</v>
      </c>
      <c r="K5773" s="2" t="s">
        <v>87</v>
      </c>
      <c r="L5773" s="2" t="s">
        <v>937</v>
      </c>
      <c r="M5773" s="2" t="s">
        <v>938</v>
      </c>
      <c r="N5773" s="2" t="s">
        <v>655</v>
      </c>
      <c r="O5773" s="3">
        <v>1</v>
      </c>
      <c r="P5773" s="3">
        <v>246.00569999999999</v>
      </c>
      <c r="Q5773" s="3">
        <v>267</v>
      </c>
      <c r="R5773" s="3">
        <v>267</v>
      </c>
      <c r="S5773" s="3">
        <v>20.994299999999999</v>
      </c>
      <c r="T5773" s="3">
        <v>20.99</v>
      </c>
      <c r="U5773" s="3">
        <v>7.86</v>
      </c>
      <c r="V5773" s="2" t="s">
        <v>123</v>
      </c>
      <c r="W5773" s="2" t="s">
        <v>124</v>
      </c>
      <c r="X5773" s="2" t="s">
        <v>44</v>
      </c>
      <c r="Y5773" s="19" t="str">
        <f>VLOOKUP(G5773,'Verweis Kd-Gruppe'!$A$2:$B$8,2,FALSE)</f>
        <v>EXP</v>
      </c>
      <c r="Z5773" s="19" t="str">
        <f>VLOOKUP(J5773,'Verweis Art-Gruppe'!$A$2:$B$15,2,FALSE)</f>
        <v>Geräte</v>
      </c>
      <c r="AA5773" s="19" t="str">
        <f>VLOOKUP(W5773,'Verweis Vertreter'!$A$2:$B$24,2,FALSE)</f>
        <v>Antonio Vuolo</v>
      </c>
      <c r="AB5773" s="12">
        <f t="shared" si="810"/>
        <v>1</v>
      </c>
      <c r="AC5773" s="12">
        <f t="shared" si="815"/>
        <v>246.00569999999999</v>
      </c>
      <c r="AD5773" s="12">
        <f t="shared" si="816"/>
        <v>267</v>
      </c>
      <c r="AE5773" s="12">
        <f t="shared" si="811"/>
        <v>267</v>
      </c>
      <c r="AF5773" s="12">
        <f t="shared" si="812"/>
        <v>20.994299999999999</v>
      </c>
      <c r="AG5773" s="12">
        <f t="shared" si="813"/>
        <v>20.99</v>
      </c>
      <c r="AH5773" s="9">
        <f t="shared" si="817"/>
        <v>7.8614232209737817E-2</v>
      </c>
      <c r="AI5773" s="14">
        <f>VLOOKUP(E5773,'Verweis Faktor'!$A:$B,2,FALSE)</f>
        <v>1</v>
      </c>
      <c r="AJ5773" s="14"/>
      <c r="AK5773" s="14" t="str">
        <f>IF(AL5773="Ja","Versandkosten",VLOOKUP(E5773,'Verweis Belegart'!$A$2:$B$9,2,FALSE))</f>
        <v>Hardware</v>
      </c>
      <c r="AL5773" s="14" t="str">
        <f t="shared" si="818"/>
        <v>Nein</v>
      </c>
      <c r="AM5773" s="14" t="str">
        <f t="shared" si="814"/>
        <v>Positiv</v>
      </c>
    </row>
    <row r="5774" spans="1:39" ht="17.25" customHeight="1" x14ac:dyDescent="0.35">
      <c r="A5774" s="17">
        <v>14575364</v>
      </c>
      <c r="B5774" s="2" t="s">
        <v>2608</v>
      </c>
      <c r="C5774" s="1">
        <v>2025001</v>
      </c>
      <c r="D5774" s="1">
        <v>2001465</v>
      </c>
      <c r="E5774" s="2" t="s">
        <v>34</v>
      </c>
      <c r="F5774" s="2" t="s">
        <v>53</v>
      </c>
      <c r="G5774" s="2" t="s">
        <v>66</v>
      </c>
      <c r="H5774" s="2" t="s">
        <v>1239</v>
      </c>
      <c r="I5774" s="2" t="s">
        <v>1240</v>
      </c>
      <c r="J5774" s="2" t="s">
        <v>103</v>
      </c>
      <c r="K5774" s="2" t="s">
        <v>91</v>
      </c>
      <c r="L5774" s="2" t="s">
        <v>2624</v>
      </c>
      <c r="M5774" s="2" t="s">
        <v>2625</v>
      </c>
      <c r="N5774" s="2" t="s">
        <v>2626</v>
      </c>
      <c r="O5774" s="3">
        <v>1</v>
      </c>
      <c r="P5774" s="3">
        <v>529</v>
      </c>
      <c r="Q5774" s="3">
        <v>545</v>
      </c>
      <c r="R5774" s="3">
        <v>545</v>
      </c>
      <c r="S5774" s="3">
        <v>16</v>
      </c>
      <c r="T5774" s="3">
        <v>16</v>
      </c>
      <c r="U5774" s="3">
        <v>2.93</v>
      </c>
      <c r="V5774" s="2" t="s">
        <v>123</v>
      </c>
      <c r="W5774" s="2" t="s">
        <v>124</v>
      </c>
      <c r="X5774" s="2" t="s">
        <v>44</v>
      </c>
      <c r="Y5774" s="19" t="str">
        <f>VLOOKUP(G5774,'Verweis Kd-Gruppe'!$A$2:$B$8,2,FALSE)</f>
        <v>EXP</v>
      </c>
      <c r="Z5774" s="19" t="str">
        <f>VLOOKUP(J5774,'Verweis Art-Gruppe'!$A$2:$B$15,2,FALSE)</f>
        <v>Geräte</v>
      </c>
      <c r="AA5774" s="19" t="str">
        <f>VLOOKUP(W5774,'Verweis Vertreter'!$A$2:$B$24,2,FALSE)</f>
        <v>Antonio Vuolo</v>
      </c>
      <c r="AB5774" s="12">
        <f t="shared" si="810"/>
        <v>1</v>
      </c>
      <c r="AC5774" s="12">
        <f t="shared" si="815"/>
        <v>529</v>
      </c>
      <c r="AD5774" s="12">
        <f t="shared" si="816"/>
        <v>545</v>
      </c>
      <c r="AE5774" s="12">
        <f t="shared" si="811"/>
        <v>545</v>
      </c>
      <c r="AF5774" s="12">
        <f t="shared" si="812"/>
        <v>16</v>
      </c>
      <c r="AG5774" s="12">
        <f t="shared" si="813"/>
        <v>16</v>
      </c>
      <c r="AH5774" s="9">
        <f t="shared" si="817"/>
        <v>2.9357798165137616E-2</v>
      </c>
      <c r="AI5774" s="14">
        <f>VLOOKUP(E5774,'Verweis Faktor'!$A:$B,2,FALSE)</f>
        <v>1</v>
      </c>
      <c r="AJ5774" s="14"/>
      <c r="AK5774" s="14" t="str">
        <f>IF(AL5774="Ja","Versandkosten",VLOOKUP(E5774,'Verweis Belegart'!$A$2:$B$9,2,FALSE))</f>
        <v>Hardware</v>
      </c>
      <c r="AL5774" s="14" t="str">
        <f t="shared" si="818"/>
        <v>Nein</v>
      </c>
      <c r="AM5774" s="14" t="str">
        <f t="shared" si="814"/>
        <v>Positiv</v>
      </c>
    </row>
    <row r="5775" spans="1:39" ht="17.25" customHeight="1" x14ac:dyDescent="0.35">
      <c r="A5775" s="17">
        <v>14575364</v>
      </c>
      <c r="B5775" s="2" t="s">
        <v>2608</v>
      </c>
      <c r="C5775" s="1">
        <v>2025001</v>
      </c>
      <c r="D5775" s="1">
        <v>2001465</v>
      </c>
      <c r="E5775" s="2" t="s">
        <v>34</v>
      </c>
      <c r="F5775" s="2" t="s">
        <v>53</v>
      </c>
      <c r="G5775" s="2" t="s">
        <v>66</v>
      </c>
      <c r="H5775" s="2" t="s">
        <v>1239</v>
      </c>
      <c r="I5775" s="2" t="s">
        <v>1240</v>
      </c>
      <c r="J5775" s="2" t="s">
        <v>103</v>
      </c>
      <c r="K5775" s="2" t="s">
        <v>95</v>
      </c>
      <c r="L5775" s="2" t="s">
        <v>866</v>
      </c>
      <c r="M5775" s="2" t="s">
        <v>867</v>
      </c>
      <c r="N5775" s="2" t="s">
        <v>868</v>
      </c>
      <c r="O5775" s="3">
        <v>1</v>
      </c>
      <c r="P5775" s="3">
        <v>276.61900000000003</v>
      </c>
      <c r="Q5775" s="3">
        <v>282</v>
      </c>
      <c r="R5775" s="3">
        <v>282</v>
      </c>
      <c r="S5775" s="3">
        <v>5.3810000000000002</v>
      </c>
      <c r="T5775" s="3">
        <v>5.38</v>
      </c>
      <c r="U5775" s="3">
        <v>1.9</v>
      </c>
      <c r="V5775" s="2" t="s">
        <v>123</v>
      </c>
      <c r="W5775" s="2" t="s">
        <v>124</v>
      </c>
      <c r="X5775" s="2" t="s">
        <v>44</v>
      </c>
      <c r="Y5775" s="19" t="str">
        <f>VLOOKUP(G5775,'Verweis Kd-Gruppe'!$A$2:$B$8,2,FALSE)</f>
        <v>EXP</v>
      </c>
      <c r="Z5775" s="19" t="str">
        <f>VLOOKUP(J5775,'Verweis Art-Gruppe'!$A$2:$B$15,2,FALSE)</f>
        <v>Geräte</v>
      </c>
      <c r="AA5775" s="19" t="str">
        <f>VLOOKUP(W5775,'Verweis Vertreter'!$A$2:$B$24,2,FALSE)</f>
        <v>Antonio Vuolo</v>
      </c>
      <c r="AB5775" s="12">
        <f t="shared" si="810"/>
        <v>1</v>
      </c>
      <c r="AC5775" s="12">
        <f t="shared" si="815"/>
        <v>276.61900000000003</v>
      </c>
      <c r="AD5775" s="12">
        <f t="shared" si="816"/>
        <v>282</v>
      </c>
      <c r="AE5775" s="12">
        <f t="shared" si="811"/>
        <v>282</v>
      </c>
      <c r="AF5775" s="12">
        <f t="shared" si="812"/>
        <v>5.3810000000000002</v>
      </c>
      <c r="AG5775" s="12">
        <f t="shared" si="813"/>
        <v>5.38</v>
      </c>
      <c r="AH5775" s="9">
        <f t="shared" si="817"/>
        <v>1.9078014184397162E-2</v>
      </c>
      <c r="AI5775" s="14">
        <f>VLOOKUP(E5775,'Verweis Faktor'!$A:$B,2,FALSE)</f>
        <v>1</v>
      </c>
      <c r="AJ5775" s="14"/>
      <c r="AK5775" s="14" t="str">
        <f>IF(AL5775="Ja","Versandkosten",VLOOKUP(E5775,'Verweis Belegart'!$A$2:$B$9,2,FALSE))</f>
        <v>Hardware</v>
      </c>
      <c r="AL5775" s="14" t="str">
        <f t="shared" si="818"/>
        <v>Nein</v>
      </c>
      <c r="AM5775" s="14" t="str">
        <f t="shared" si="814"/>
        <v>Positiv</v>
      </c>
    </row>
    <row r="5776" spans="1:39" ht="17.25" customHeight="1" x14ac:dyDescent="0.35">
      <c r="A5776" s="17">
        <v>14575364</v>
      </c>
      <c r="B5776" s="2" t="s">
        <v>2608</v>
      </c>
      <c r="C5776" s="1">
        <v>2025001</v>
      </c>
      <c r="D5776" s="1">
        <v>2001465</v>
      </c>
      <c r="E5776" s="2" t="s">
        <v>34</v>
      </c>
      <c r="F5776" s="2" t="s">
        <v>53</v>
      </c>
      <c r="G5776" s="2" t="s">
        <v>66</v>
      </c>
      <c r="H5776" s="2" t="s">
        <v>1239</v>
      </c>
      <c r="I5776" s="2" t="s">
        <v>1240</v>
      </c>
      <c r="J5776" s="2" t="s">
        <v>103</v>
      </c>
      <c r="K5776" s="2" t="s">
        <v>99</v>
      </c>
      <c r="L5776" s="2" t="s">
        <v>1056</v>
      </c>
      <c r="M5776" s="2" t="s">
        <v>1057</v>
      </c>
      <c r="N5776" s="2" t="s">
        <v>1058</v>
      </c>
      <c r="O5776" s="3">
        <v>1</v>
      </c>
      <c r="P5776" s="3">
        <v>64</v>
      </c>
      <c r="Q5776" s="3">
        <v>69</v>
      </c>
      <c r="R5776" s="3">
        <v>69</v>
      </c>
      <c r="S5776" s="3">
        <v>5</v>
      </c>
      <c r="T5776" s="3">
        <v>5</v>
      </c>
      <c r="U5776" s="3">
        <v>7.24</v>
      </c>
      <c r="V5776" s="2" t="s">
        <v>123</v>
      </c>
      <c r="W5776" s="2" t="s">
        <v>124</v>
      </c>
      <c r="X5776" s="2" t="s">
        <v>44</v>
      </c>
      <c r="Y5776" s="19" t="str">
        <f>VLOOKUP(G5776,'Verweis Kd-Gruppe'!$A$2:$B$8,2,FALSE)</f>
        <v>EXP</v>
      </c>
      <c r="Z5776" s="19" t="str">
        <f>VLOOKUP(J5776,'Verweis Art-Gruppe'!$A$2:$B$15,2,FALSE)</f>
        <v>Geräte</v>
      </c>
      <c r="AA5776" s="19" t="str">
        <f>VLOOKUP(W5776,'Verweis Vertreter'!$A$2:$B$24,2,FALSE)</f>
        <v>Antonio Vuolo</v>
      </c>
      <c r="AB5776" s="12">
        <f t="shared" si="810"/>
        <v>1</v>
      </c>
      <c r="AC5776" s="12">
        <f t="shared" si="815"/>
        <v>64</v>
      </c>
      <c r="AD5776" s="12">
        <f t="shared" si="816"/>
        <v>69</v>
      </c>
      <c r="AE5776" s="12">
        <f t="shared" si="811"/>
        <v>69</v>
      </c>
      <c r="AF5776" s="12">
        <f t="shared" si="812"/>
        <v>5</v>
      </c>
      <c r="AG5776" s="12">
        <f t="shared" si="813"/>
        <v>5</v>
      </c>
      <c r="AH5776" s="9">
        <f t="shared" si="817"/>
        <v>7.2463768115942032E-2</v>
      </c>
      <c r="AI5776" s="14">
        <f>VLOOKUP(E5776,'Verweis Faktor'!$A:$B,2,FALSE)</f>
        <v>1</v>
      </c>
      <c r="AJ5776" s="14"/>
      <c r="AK5776" s="14" t="str">
        <f>IF(AL5776="Ja","Versandkosten",VLOOKUP(E5776,'Verweis Belegart'!$A$2:$B$9,2,FALSE))</f>
        <v>Hardware</v>
      </c>
      <c r="AL5776" s="14" t="str">
        <f t="shared" si="818"/>
        <v>Nein</v>
      </c>
      <c r="AM5776" s="14" t="str">
        <f t="shared" si="814"/>
        <v>Positiv</v>
      </c>
    </row>
    <row r="5777" spans="1:39" ht="17.25" customHeight="1" x14ac:dyDescent="0.35">
      <c r="A5777" s="17">
        <v>14575364</v>
      </c>
      <c r="B5777" s="2" t="s">
        <v>2608</v>
      </c>
      <c r="C5777" s="1">
        <v>2025001</v>
      </c>
      <c r="D5777" s="1">
        <v>2001465</v>
      </c>
      <c r="E5777" s="2" t="s">
        <v>34</v>
      </c>
      <c r="F5777" s="2" t="s">
        <v>53</v>
      </c>
      <c r="G5777" s="2" t="s">
        <v>66</v>
      </c>
      <c r="H5777" s="2" t="s">
        <v>1239</v>
      </c>
      <c r="I5777" s="2" t="s">
        <v>1240</v>
      </c>
      <c r="J5777" s="2" t="s">
        <v>103</v>
      </c>
      <c r="K5777" s="2" t="s">
        <v>103</v>
      </c>
      <c r="L5777" s="2" t="s">
        <v>1787</v>
      </c>
      <c r="M5777" s="2" t="s">
        <v>1788</v>
      </c>
      <c r="N5777" s="2" t="s">
        <v>1789</v>
      </c>
      <c r="O5777" s="3">
        <v>1</v>
      </c>
      <c r="P5777" s="3">
        <v>233.99080000000001</v>
      </c>
      <c r="Q5777" s="3">
        <v>192</v>
      </c>
      <c r="R5777" s="3">
        <v>192</v>
      </c>
      <c r="S5777" s="3">
        <v>-41.9908</v>
      </c>
      <c r="T5777" s="3">
        <v>-41.99</v>
      </c>
      <c r="U5777" s="3">
        <v>-21.87</v>
      </c>
      <c r="V5777" s="2" t="s">
        <v>123</v>
      </c>
      <c r="W5777" s="2" t="s">
        <v>124</v>
      </c>
      <c r="X5777" s="2" t="s">
        <v>44</v>
      </c>
      <c r="Y5777" s="19" t="str">
        <f>VLOOKUP(G5777,'Verweis Kd-Gruppe'!$A$2:$B$8,2,FALSE)</f>
        <v>EXP</v>
      </c>
      <c r="Z5777" s="19" t="str">
        <f>VLOOKUP(J5777,'Verweis Art-Gruppe'!$A$2:$B$15,2,FALSE)</f>
        <v>Geräte</v>
      </c>
      <c r="AA5777" s="19" t="str">
        <f>VLOOKUP(W5777,'Verweis Vertreter'!$A$2:$B$24,2,FALSE)</f>
        <v>Antonio Vuolo</v>
      </c>
      <c r="AB5777" s="12">
        <f t="shared" si="810"/>
        <v>1</v>
      </c>
      <c r="AC5777" s="12">
        <f t="shared" si="815"/>
        <v>233.99080000000001</v>
      </c>
      <c r="AD5777" s="12">
        <f t="shared" si="816"/>
        <v>192</v>
      </c>
      <c r="AE5777" s="12">
        <f t="shared" si="811"/>
        <v>192</v>
      </c>
      <c r="AF5777" s="12">
        <f t="shared" si="812"/>
        <v>-41.9908</v>
      </c>
      <c r="AG5777" s="12">
        <f t="shared" si="813"/>
        <v>-41.99</v>
      </c>
      <c r="AH5777" s="9">
        <f t="shared" si="817"/>
        <v>-0.21869791666666669</v>
      </c>
      <c r="AI5777" s="14">
        <f>VLOOKUP(E5777,'Verweis Faktor'!$A:$B,2,FALSE)</f>
        <v>1</v>
      </c>
      <c r="AJ5777" s="14"/>
      <c r="AK5777" s="14" t="str">
        <f>IF(AL5777="Ja","Versandkosten",VLOOKUP(E5777,'Verweis Belegart'!$A$2:$B$9,2,FALSE))</f>
        <v>Hardware</v>
      </c>
      <c r="AL5777" s="14" t="str">
        <f t="shared" si="818"/>
        <v>Nein</v>
      </c>
      <c r="AM5777" s="14" t="str">
        <f t="shared" si="814"/>
        <v>Negativ</v>
      </c>
    </row>
    <row r="5778" spans="1:39" ht="17.25" customHeight="1" x14ac:dyDescent="0.35">
      <c r="A5778" s="17">
        <v>14575364</v>
      </c>
      <c r="B5778" s="2" t="s">
        <v>2608</v>
      </c>
      <c r="C5778" s="1">
        <v>2025001</v>
      </c>
      <c r="D5778" s="1">
        <v>2001465</v>
      </c>
      <c r="E5778" s="2" t="s">
        <v>34</v>
      </c>
      <c r="F5778" s="2" t="s">
        <v>53</v>
      </c>
      <c r="G5778" s="2" t="s">
        <v>66</v>
      </c>
      <c r="H5778" s="2" t="s">
        <v>1239</v>
      </c>
      <c r="I5778" s="2" t="s">
        <v>1240</v>
      </c>
      <c r="J5778" s="2" t="s">
        <v>304</v>
      </c>
      <c r="K5778" s="2" t="s">
        <v>107</v>
      </c>
      <c r="L5778" s="2" t="s">
        <v>1425</v>
      </c>
      <c r="M5778" s="2" t="s">
        <v>1426</v>
      </c>
      <c r="N5778" s="2" t="s">
        <v>391</v>
      </c>
      <c r="O5778" s="3">
        <v>30</v>
      </c>
      <c r="P5778" s="3">
        <v>19.79</v>
      </c>
      <c r="Q5778" s="3">
        <v>22</v>
      </c>
      <c r="R5778" s="3">
        <v>660</v>
      </c>
      <c r="S5778" s="3">
        <v>2.21</v>
      </c>
      <c r="T5778" s="3">
        <v>66.3</v>
      </c>
      <c r="U5778" s="3">
        <v>10.039999999999999</v>
      </c>
      <c r="V5778" s="2" t="s">
        <v>123</v>
      </c>
      <c r="W5778" s="2" t="s">
        <v>124</v>
      </c>
      <c r="X5778" s="2" t="s">
        <v>44</v>
      </c>
      <c r="Y5778" s="19" t="str">
        <f>VLOOKUP(G5778,'Verweis Kd-Gruppe'!$A$2:$B$8,2,FALSE)</f>
        <v>EXP</v>
      </c>
      <c r="Z5778" s="19" t="str">
        <f>VLOOKUP(J5778,'Verweis Art-Gruppe'!$A$2:$B$15,2,FALSE)</f>
        <v>Zubehör</v>
      </c>
      <c r="AA5778" s="19" t="str">
        <f>VLOOKUP(W5778,'Verweis Vertreter'!$A$2:$B$24,2,FALSE)</f>
        <v>Antonio Vuolo</v>
      </c>
      <c r="AB5778" s="12">
        <f t="shared" si="810"/>
        <v>30</v>
      </c>
      <c r="AC5778" s="12">
        <f t="shared" si="815"/>
        <v>19.79</v>
      </c>
      <c r="AD5778" s="12">
        <f t="shared" si="816"/>
        <v>22</v>
      </c>
      <c r="AE5778" s="12">
        <f t="shared" si="811"/>
        <v>660</v>
      </c>
      <c r="AF5778" s="12">
        <f t="shared" si="812"/>
        <v>2.21</v>
      </c>
      <c r="AG5778" s="12">
        <f t="shared" si="813"/>
        <v>66.3</v>
      </c>
      <c r="AH5778" s="9">
        <f t="shared" si="817"/>
        <v>0.10045454545454545</v>
      </c>
      <c r="AI5778" s="14">
        <f>VLOOKUP(E5778,'Verweis Faktor'!$A:$B,2,FALSE)</f>
        <v>1</v>
      </c>
      <c r="AJ5778" s="14"/>
      <c r="AK5778" s="14" t="str">
        <f>IF(AL5778="Ja","Versandkosten",VLOOKUP(E5778,'Verweis Belegart'!$A$2:$B$9,2,FALSE))</f>
        <v>Hardware</v>
      </c>
      <c r="AL5778" s="14" t="str">
        <f t="shared" si="818"/>
        <v>Nein</v>
      </c>
      <c r="AM5778" s="14" t="str">
        <f t="shared" si="814"/>
        <v>Positiv</v>
      </c>
    </row>
    <row r="5779" spans="1:39" ht="17.25" customHeight="1" x14ac:dyDescent="0.35">
      <c r="A5779" s="17">
        <v>14575364</v>
      </c>
      <c r="B5779" s="2" t="s">
        <v>2608</v>
      </c>
      <c r="C5779" s="1">
        <v>2025001</v>
      </c>
      <c r="D5779" s="1">
        <v>2001465</v>
      </c>
      <c r="E5779" s="2" t="s">
        <v>34</v>
      </c>
      <c r="F5779" s="2" t="s">
        <v>53</v>
      </c>
      <c r="G5779" s="2" t="s">
        <v>66</v>
      </c>
      <c r="H5779" s="2" t="s">
        <v>1239</v>
      </c>
      <c r="I5779" s="2" t="s">
        <v>1240</v>
      </c>
      <c r="J5779" s="2" t="s">
        <v>103</v>
      </c>
      <c r="K5779" s="2" t="s">
        <v>111</v>
      </c>
      <c r="L5779" s="2" t="s">
        <v>479</v>
      </c>
      <c r="M5779" s="2" t="s">
        <v>480</v>
      </c>
      <c r="N5779" s="2" t="s">
        <v>481</v>
      </c>
      <c r="O5779" s="3">
        <v>1</v>
      </c>
      <c r="P5779" s="3">
        <v>110.11790000000001</v>
      </c>
      <c r="Q5779" s="3">
        <v>121</v>
      </c>
      <c r="R5779" s="3">
        <v>121</v>
      </c>
      <c r="S5779" s="3">
        <v>10.882099999999999</v>
      </c>
      <c r="T5779" s="3">
        <v>10.88</v>
      </c>
      <c r="U5779" s="3">
        <v>8.99</v>
      </c>
      <c r="V5779" s="2" t="s">
        <v>123</v>
      </c>
      <c r="W5779" s="2" t="s">
        <v>124</v>
      </c>
      <c r="X5779" s="2" t="s">
        <v>44</v>
      </c>
      <c r="Y5779" s="19" t="str">
        <f>VLOOKUP(G5779,'Verweis Kd-Gruppe'!$A$2:$B$8,2,FALSE)</f>
        <v>EXP</v>
      </c>
      <c r="Z5779" s="19" t="str">
        <f>VLOOKUP(J5779,'Verweis Art-Gruppe'!$A$2:$B$15,2,FALSE)</f>
        <v>Geräte</v>
      </c>
      <c r="AA5779" s="19" t="str">
        <f>VLOOKUP(W5779,'Verweis Vertreter'!$A$2:$B$24,2,FALSE)</f>
        <v>Antonio Vuolo</v>
      </c>
      <c r="AB5779" s="12">
        <f t="shared" si="810"/>
        <v>1</v>
      </c>
      <c r="AC5779" s="12">
        <f t="shared" si="815"/>
        <v>110.11790000000001</v>
      </c>
      <c r="AD5779" s="12">
        <f t="shared" si="816"/>
        <v>121</v>
      </c>
      <c r="AE5779" s="12">
        <f t="shared" si="811"/>
        <v>121</v>
      </c>
      <c r="AF5779" s="12">
        <f t="shared" si="812"/>
        <v>10.882099999999999</v>
      </c>
      <c r="AG5779" s="12">
        <f t="shared" si="813"/>
        <v>10.88</v>
      </c>
      <c r="AH5779" s="9">
        <f t="shared" si="817"/>
        <v>8.9917355371900834E-2</v>
      </c>
      <c r="AI5779" s="14">
        <f>VLOOKUP(E5779,'Verweis Faktor'!$A:$B,2,FALSE)</f>
        <v>1</v>
      </c>
      <c r="AJ5779" s="14"/>
      <c r="AK5779" s="14" t="str">
        <f>IF(AL5779="Ja","Versandkosten",VLOOKUP(E5779,'Verweis Belegart'!$A$2:$B$9,2,FALSE))</f>
        <v>Hardware</v>
      </c>
      <c r="AL5779" s="14" t="str">
        <f t="shared" si="818"/>
        <v>Nein</v>
      </c>
      <c r="AM5779" s="14" t="str">
        <f t="shared" si="814"/>
        <v>Positiv</v>
      </c>
    </row>
    <row r="5780" spans="1:39" ht="17.25" customHeight="1" x14ac:dyDescent="0.35">
      <c r="A5780" s="17">
        <v>14575364</v>
      </c>
      <c r="B5780" s="2" t="s">
        <v>2608</v>
      </c>
      <c r="C5780" s="1">
        <v>2025001</v>
      </c>
      <c r="D5780" s="1">
        <v>2001465</v>
      </c>
      <c r="E5780" s="2" t="s">
        <v>34</v>
      </c>
      <c r="F5780" s="2" t="s">
        <v>53</v>
      </c>
      <c r="G5780" s="2" t="s">
        <v>66</v>
      </c>
      <c r="H5780" s="2" t="s">
        <v>1239</v>
      </c>
      <c r="I5780" s="2" t="s">
        <v>1240</v>
      </c>
      <c r="J5780" s="2" t="s">
        <v>103</v>
      </c>
      <c r="K5780" s="2" t="s">
        <v>115</v>
      </c>
      <c r="L5780" s="2" t="s">
        <v>578</v>
      </c>
      <c r="M5780" s="2" t="s">
        <v>579</v>
      </c>
      <c r="N5780" s="2" t="s">
        <v>457</v>
      </c>
      <c r="O5780" s="3">
        <v>1</v>
      </c>
      <c r="P5780" s="3">
        <v>901.34349999999995</v>
      </c>
      <c r="Q5780" s="3">
        <v>835</v>
      </c>
      <c r="R5780" s="3">
        <v>835</v>
      </c>
      <c r="S5780" s="3">
        <v>-66.343500000000006</v>
      </c>
      <c r="T5780" s="3">
        <v>-66.34</v>
      </c>
      <c r="U5780" s="3">
        <v>-7.94</v>
      </c>
      <c r="V5780" s="2" t="s">
        <v>123</v>
      </c>
      <c r="W5780" s="2" t="s">
        <v>124</v>
      </c>
      <c r="X5780" s="2" t="s">
        <v>44</v>
      </c>
      <c r="Y5780" s="19" t="str">
        <f>VLOOKUP(G5780,'Verweis Kd-Gruppe'!$A$2:$B$8,2,FALSE)</f>
        <v>EXP</v>
      </c>
      <c r="Z5780" s="19" t="str">
        <f>VLOOKUP(J5780,'Verweis Art-Gruppe'!$A$2:$B$15,2,FALSE)</f>
        <v>Geräte</v>
      </c>
      <c r="AA5780" s="19" t="str">
        <f>VLOOKUP(W5780,'Verweis Vertreter'!$A$2:$B$24,2,FALSE)</f>
        <v>Antonio Vuolo</v>
      </c>
      <c r="AB5780" s="12">
        <f t="shared" si="810"/>
        <v>1</v>
      </c>
      <c r="AC5780" s="12">
        <f t="shared" si="815"/>
        <v>901.34349999999995</v>
      </c>
      <c r="AD5780" s="12">
        <f t="shared" si="816"/>
        <v>835</v>
      </c>
      <c r="AE5780" s="12">
        <f t="shared" si="811"/>
        <v>835</v>
      </c>
      <c r="AF5780" s="12">
        <f t="shared" si="812"/>
        <v>-66.343500000000006</v>
      </c>
      <c r="AG5780" s="12">
        <f t="shared" si="813"/>
        <v>-66.34</v>
      </c>
      <c r="AH5780" s="9">
        <f t="shared" si="817"/>
        <v>-7.9449101796407184E-2</v>
      </c>
      <c r="AI5780" s="14">
        <f>VLOOKUP(E5780,'Verweis Faktor'!$A:$B,2,FALSE)</f>
        <v>1</v>
      </c>
      <c r="AJ5780" s="14"/>
      <c r="AK5780" s="14" t="str">
        <f>IF(AL5780="Ja","Versandkosten",VLOOKUP(E5780,'Verweis Belegart'!$A$2:$B$9,2,FALSE))</f>
        <v>Hardware</v>
      </c>
      <c r="AL5780" s="14" t="str">
        <f t="shared" si="818"/>
        <v>Nein</v>
      </c>
      <c r="AM5780" s="14" t="str">
        <f t="shared" si="814"/>
        <v>Negativ</v>
      </c>
    </row>
    <row r="5781" spans="1:39" ht="17.25" customHeight="1" x14ac:dyDescent="0.35">
      <c r="A5781" s="17">
        <v>14575364</v>
      </c>
      <c r="B5781" s="2" t="s">
        <v>2608</v>
      </c>
      <c r="C5781" s="1">
        <v>2025001</v>
      </c>
      <c r="D5781" s="1">
        <v>2001465</v>
      </c>
      <c r="E5781" s="2" t="s">
        <v>34</v>
      </c>
      <c r="F5781" s="2" t="s">
        <v>53</v>
      </c>
      <c r="G5781" s="2" t="s">
        <v>66</v>
      </c>
      <c r="H5781" s="2" t="s">
        <v>1239</v>
      </c>
      <c r="I5781" s="2" t="s">
        <v>1240</v>
      </c>
      <c r="J5781" s="2" t="s">
        <v>304</v>
      </c>
      <c r="K5781" s="2" t="s">
        <v>289</v>
      </c>
      <c r="L5781" s="2" t="s">
        <v>2143</v>
      </c>
      <c r="M5781" s="2" t="s">
        <v>2144</v>
      </c>
      <c r="N5781" s="2" t="s">
        <v>1408</v>
      </c>
      <c r="O5781" s="3">
        <v>1</v>
      </c>
      <c r="P5781" s="3">
        <v>16.010000000000002</v>
      </c>
      <c r="Q5781" s="3">
        <v>18.5</v>
      </c>
      <c r="R5781" s="3">
        <v>18.5</v>
      </c>
      <c r="S5781" s="3">
        <v>2.4900000000000002</v>
      </c>
      <c r="T5781" s="3">
        <v>2.4900000000000002</v>
      </c>
      <c r="U5781" s="3">
        <v>13.45</v>
      </c>
      <c r="V5781" s="2" t="s">
        <v>123</v>
      </c>
      <c r="W5781" s="2" t="s">
        <v>124</v>
      </c>
      <c r="X5781" s="2" t="s">
        <v>44</v>
      </c>
      <c r="Y5781" s="19" t="str">
        <f>VLOOKUP(G5781,'Verweis Kd-Gruppe'!$A$2:$B$8,2,FALSE)</f>
        <v>EXP</v>
      </c>
      <c r="Z5781" s="19" t="str">
        <f>VLOOKUP(J5781,'Verweis Art-Gruppe'!$A$2:$B$15,2,FALSE)</f>
        <v>Zubehör</v>
      </c>
      <c r="AA5781" s="19" t="str">
        <f>VLOOKUP(W5781,'Verweis Vertreter'!$A$2:$B$24,2,FALSE)</f>
        <v>Antonio Vuolo</v>
      </c>
      <c r="AB5781" s="12">
        <f t="shared" si="810"/>
        <v>1</v>
      </c>
      <c r="AC5781" s="12">
        <f t="shared" si="815"/>
        <v>16.010000000000002</v>
      </c>
      <c r="AD5781" s="12">
        <f t="shared" si="816"/>
        <v>18.5</v>
      </c>
      <c r="AE5781" s="12">
        <f t="shared" si="811"/>
        <v>18.5</v>
      </c>
      <c r="AF5781" s="12">
        <f t="shared" si="812"/>
        <v>2.4900000000000002</v>
      </c>
      <c r="AG5781" s="12">
        <f t="shared" si="813"/>
        <v>2.4900000000000002</v>
      </c>
      <c r="AH5781" s="9">
        <f t="shared" si="817"/>
        <v>0.13459459459459461</v>
      </c>
      <c r="AI5781" s="14">
        <f>VLOOKUP(E5781,'Verweis Faktor'!$A:$B,2,FALSE)</f>
        <v>1</v>
      </c>
      <c r="AJ5781" s="14"/>
      <c r="AK5781" s="14" t="str">
        <f>IF(AL5781="Ja","Versandkosten",VLOOKUP(E5781,'Verweis Belegart'!$A$2:$B$9,2,FALSE))</f>
        <v>Hardware</v>
      </c>
      <c r="AL5781" s="14" t="str">
        <f t="shared" si="818"/>
        <v>Nein</v>
      </c>
      <c r="AM5781" s="14" t="str">
        <f t="shared" si="814"/>
        <v>Positiv</v>
      </c>
    </row>
    <row r="5782" spans="1:39" ht="17.25" customHeight="1" x14ac:dyDescent="0.35">
      <c r="A5782" s="17">
        <v>14575364</v>
      </c>
      <c r="B5782" s="2" t="s">
        <v>2608</v>
      </c>
      <c r="C5782" s="1">
        <v>2025001</v>
      </c>
      <c r="D5782" s="1">
        <v>2001465</v>
      </c>
      <c r="E5782" s="2" t="s">
        <v>34</v>
      </c>
      <c r="F5782" s="2" t="s">
        <v>53</v>
      </c>
      <c r="G5782" s="2" t="s">
        <v>66</v>
      </c>
      <c r="H5782" s="2" t="s">
        <v>1239</v>
      </c>
      <c r="I5782" s="2" t="s">
        <v>1240</v>
      </c>
      <c r="J5782" s="2" t="s">
        <v>103</v>
      </c>
      <c r="K5782" s="2" t="s">
        <v>293</v>
      </c>
      <c r="L5782" s="2" t="s">
        <v>2240</v>
      </c>
      <c r="M5782" s="2" t="s">
        <v>2241</v>
      </c>
      <c r="N5782" s="2" t="s">
        <v>347</v>
      </c>
      <c r="O5782" s="3">
        <v>1</v>
      </c>
      <c r="P5782" s="3">
        <v>759</v>
      </c>
      <c r="Q5782" s="3">
        <v>769</v>
      </c>
      <c r="R5782" s="3">
        <v>769</v>
      </c>
      <c r="S5782" s="3">
        <v>10</v>
      </c>
      <c r="T5782" s="3">
        <v>10</v>
      </c>
      <c r="U5782" s="3">
        <v>1.3</v>
      </c>
      <c r="V5782" s="2" t="s">
        <v>123</v>
      </c>
      <c r="W5782" s="2" t="s">
        <v>124</v>
      </c>
      <c r="X5782" s="2" t="s">
        <v>44</v>
      </c>
      <c r="Y5782" s="19" t="str">
        <f>VLOOKUP(G5782,'Verweis Kd-Gruppe'!$A$2:$B$8,2,FALSE)</f>
        <v>EXP</v>
      </c>
      <c r="Z5782" s="19" t="str">
        <f>VLOOKUP(J5782,'Verweis Art-Gruppe'!$A$2:$B$15,2,FALSE)</f>
        <v>Geräte</v>
      </c>
      <c r="AA5782" s="19" t="str">
        <f>VLOOKUP(W5782,'Verweis Vertreter'!$A$2:$B$24,2,FALSE)</f>
        <v>Antonio Vuolo</v>
      </c>
      <c r="AB5782" s="12">
        <f t="shared" si="810"/>
        <v>1</v>
      </c>
      <c r="AC5782" s="12">
        <f t="shared" si="815"/>
        <v>759</v>
      </c>
      <c r="AD5782" s="12">
        <f t="shared" si="816"/>
        <v>769</v>
      </c>
      <c r="AE5782" s="12">
        <f t="shared" si="811"/>
        <v>769</v>
      </c>
      <c r="AF5782" s="12">
        <f t="shared" si="812"/>
        <v>10</v>
      </c>
      <c r="AG5782" s="12">
        <f t="shared" si="813"/>
        <v>10</v>
      </c>
      <c r="AH5782" s="9">
        <f t="shared" si="817"/>
        <v>1.3003901170351105E-2</v>
      </c>
      <c r="AI5782" s="14">
        <f>VLOOKUP(E5782,'Verweis Faktor'!$A:$B,2,FALSE)</f>
        <v>1</v>
      </c>
      <c r="AJ5782" s="14"/>
      <c r="AK5782" s="14" t="str">
        <f>IF(AL5782="Ja","Versandkosten",VLOOKUP(E5782,'Verweis Belegart'!$A$2:$B$9,2,FALSE))</f>
        <v>Hardware</v>
      </c>
      <c r="AL5782" s="14" t="str">
        <f t="shared" si="818"/>
        <v>Nein</v>
      </c>
      <c r="AM5782" s="14" t="str">
        <f t="shared" si="814"/>
        <v>Positiv</v>
      </c>
    </row>
    <row r="5783" spans="1:39" ht="17.25" customHeight="1" x14ac:dyDescent="0.35">
      <c r="A5783" s="17">
        <v>14575364</v>
      </c>
      <c r="B5783" s="2" t="s">
        <v>2608</v>
      </c>
      <c r="C5783" s="1">
        <v>2025001</v>
      </c>
      <c r="D5783" s="1">
        <v>2001465</v>
      </c>
      <c r="E5783" s="2" t="s">
        <v>34</v>
      </c>
      <c r="F5783" s="2" t="s">
        <v>53</v>
      </c>
      <c r="G5783" s="2" t="s">
        <v>66</v>
      </c>
      <c r="H5783" s="2" t="s">
        <v>1239</v>
      </c>
      <c r="I5783" s="2" t="s">
        <v>1240</v>
      </c>
      <c r="J5783" s="2" t="s">
        <v>304</v>
      </c>
      <c r="K5783" s="2" t="s">
        <v>296</v>
      </c>
      <c r="L5783" s="2" t="s">
        <v>1657</v>
      </c>
      <c r="M5783" s="2" t="s">
        <v>1658</v>
      </c>
      <c r="N5783" s="2" t="s">
        <v>585</v>
      </c>
      <c r="O5783" s="3">
        <v>1</v>
      </c>
      <c r="P5783" s="3">
        <v>19.299299999999999</v>
      </c>
      <c r="Q5783" s="3">
        <v>22</v>
      </c>
      <c r="R5783" s="3">
        <v>22</v>
      </c>
      <c r="S5783" s="3">
        <v>2.7006999999999999</v>
      </c>
      <c r="T5783" s="3">
        <v>2.7</v>
      </c>
      <c r="U5783" s="3">
        <v>12.27</v>
      </c>
      <c r="V5783" s="2" t="s">
        <v>123</v>
      </c>
      <c r="W5783" s="2" t="s">
        <v>124</v>
      </c>
      <c r="X5783" s="2" t="s">
        <v>44</v>
      </c>
      <c r="Y5783" s="19" t="str">
        <f>VLOOKUP(G5783,'Verweis Kd-Gruppe'!$A$2:$B$8,2,FALSE)</f>
        <v>EXP</v>
      </c>
      <c r="Z5783" s="19" t="str">
        <f>VLOOKUP(J5783,'Verweis Art-Gruppe'!$A$2:$B$15,2,FALSE)</f>
        <v>Zubehör</v>
      </c>
      <c r="AA5783" s="19" t="str">
        <f>VLOOKUP(W5783,'Verweis Vertreter'!$A$2:$B$24,2,FALSE)</f>
        <v>Antonio Vuolo</v>
      </c>
      <c r="AB5783" s="12">
        <f t="shared" si="810"/>
        <v>1</v>
      </c>
      <c r="AC5783" s="12">
        <f t="shared" si="815"/>
        <v>19.299299999999999</v>
      </c>
      <c r="AD5783" s="12">
        <f t="shared" si="816"/>
        <v>22</v>
      </c>
      <c r="AE5783" s="12">
        <f t="shared" si="811"/>
        <v>22</v>
      </c>
      <c r="AF5783" s="12">
        <f t="shared" si="812"/>
        <v>2.7006999999999999</v>
      </c>
      <c r="AG5783" s="12">
        <f t="shared" si="813"/>
        <v>2.7</v>
      </c>
      <c r="AH5783" s="9">
        <f t="shared" si="817"/>
        <v>0.12272727272727274</v>
      </c>
      <c r="AI5783" s="14">
        <f>VLOOKUP(E5783,'Verweis Faktor'!$A:$B,2,FALSE)</f>
        <v>1</v>
      </c>
      <c r="AJ5783" s="14"/>
      <c r="AK5783" s="14" t="str">
        <f>IF(AL5783="Ja","Versandkosten",VLOOKUP(E5783,'Verweis Belegart'!$A$2:$B$9,2,FALSE))</f>
        <v>Hardware</v>
      </c>
      <c r="AL5783" s="14" t="str">
        <f t="shared" si="818"/>
        <v>Nein</v>
      </c>
      <c r="AM5783" s="14" t="str">
        <f t="shared" si="814"/>
        <v>Positiv</v>
      </c>
    </row>
    <row r="5784" spans="1:39" ht="17.25" customHeight="1" x14ac:dyDescent="0.35">
      <c r="A5784" s="17">
        <v>14575364</v>
      </c>
      <c r="B5784" s="2" t="s">
        <v>2608</v>
      </c>
      <c r="C5784" s="1">
        <v>2025001</v>
      </c>
      <c r="D5784" s="1">
        <v>2001465</v>
      </c>
      <c r="E5784" s="2" t="s">
        <v>34</v>
      </c>
      <c r="F5784" s="2" t="s">
        <v>53</v>
      </c>
      <c r="G5784" s="2" t="s">
        <v>66</v>
      </c>
      <c r="H5784" s="2" t="s">
        <v>1239</v>
      </c>
      <c r="I5784" s="2" t="s">
        <v>1240</v>
      </c>
      <c r="J5784" s="2" t="s">
        <v>103</v>
      </c>
      <c r="K5784" s="2" t="s">
        <v>299</v>
      </c>
      <c r="L5784" s="2" t="s">
        <v>2495</v>
      </c>
      <c r="M5784" s="2" t="s">
        <v>2496</v>
      </c>
      <c r="N5784" s="2" t="s">
        <v>2494</v>
      </c>
      <c r="O5784" s="3">
        <v>1</v>
      </c>
      <c r="P5784" s="3">
        <v>305</v>
      </c>
      <c r="Q5784" s="3">
        <v>329</v>
      </c>
      <c r="R5784" s="3">
        <v>329</v>
      </c>
      <c r="S5784" s="3">
        <v>24</v>
      </c>
      <c r="T5784" s="3">
        <v>24</v>
      </c>
      <c r="U5784" s="3">
        <v>7.29</v>
      </c>
      <c r="V5784" s="2" t="s">
        <v>123</v>
      </c>
      <c r="W5784" s="2" t="s">
        <v>124</v>
      </c>
      <c r="X5784" s="2" t="s">
        <v>44</v>
      </c>
      <c r="Y5784" s="19" t="str">
        <f>VLOOKUP(G5784,'Verweis Kd-Gruppe'!$A$2:$B$8,2,FALSE)</f>
        <v>EXP</v>
      </c>
      <c r="Z5784" s="19" t="str">
        <f>VLOOKUP(J5784,'Verweis Art-Gruppe'!$A$2:$B$15,2,FALSE)</f>
        <v>Geräte</v>
      </c>
      <c r="AA5784" s="19" t="str">
        <f>VLOOKUP(W5784,'Verweis Vertreter'!$A$2:$B$24,2,FALSE)</f>
        <v>Antonio Vuolo</v>
      </c>
      <c r="AB5784" s="12">
        <f t="shared" si="810"/>
        <v>1</v>
      </c>
      <c r="AC5784" s="12">
        <f t="shared" si="815"/>
        <v>305</v>
      </c>
      <c r="AD5784" s="12">
        <f t="shared" si="816"/>
        <v>329</v>
      </c>
      <c r="AE5784" s="12">
        <f t="shared" si="811"/>
        <v>329</v>
      </c>
      <c r="AF5784" s="12">
        <f t="shared" si="812"/>
        <v>24</v>
      </c>
      <c r="AG5784" s="12">
        <f t="shared" si="813"/>
        <v>24</v>
      </c>
      <c r="AH5784" s="9">
        <f t="shared" si="817"/>
        <v>7.29483282674772E-2</v>
      </c>
      <c r="AI5784" s="14">
        <f>VLOOKUP(E5784,'Verweis Faktor'!$A:$B,2,FALSE)</f>
        <v>1</v>
      </c>
      <c r="AJ5784" s="14"/>
      <c r="AK5784" s="14" t="str">
        <f>IF(AL5784="Ja","Versandkosten",VLOOKUP(E5784,'Verweis Belegart'!$A$2:$B$9,2,FALSE))</f>
        <v>Hardware</v>
      </c>
      <c r="AL5784" s="14" t="str">
        <f t="shared" si="818"/>
        <v>Nein</v>
      </c>
      <c r="AM5784" s="14" t="str">
        <f t="shared" si="814"/>
        <v>Positiv</v>
      </c>
    </row>
    <row r="5785" spans="1:39" ht="17.25" customHeight="1" x14ac:dyDescent="0.35">
      <c r="A5785" s="17">
        <v>14575364</v>
      </c>
      <c r="B5785" s="2" t="s">
        <v>2608</v>
      </c>
      <c r="C5785" s="1">
        <v>2025001</v>
      </c>
      <c r="D5785" s="1">
        <v>2001465</v>
      </c>
      <c r="E5785" s="2" t="s">
        <v>34</v>
      </c>
      <c r="F5785" s="2" t="s">
        <v>53</v>
      </c>
      <c r="G5785" s="2" t="s">
        <v>66</v>
      </c>
      <c r="H5785" s="2" t="s">
        <v>1239</v>
      </c>
      <c r="I5785" s="2" t="s">
        <v>1240</v>
      </c>
      <c r="J5785" s="2" t="s">
        <v>304</v>
      </c>
      <c r="K5785" s="2" t="s">
        <v>300</v>
      </c>
      <c r="L5785" s="2" t="s">
        <v>217</v>
      </c>
      <c r="M5785" s="2" t="s">
        <v>218</v>
      </c>
      <c r="N5785" s="2" t="s">
        <v>219</v>
      </c>
      <c r="O5785" s="3">
        <v>2</v>
      </c>
      <c r="P5785" s="3">
        <v>149.23050000000001</v>
      </c>
      <c r="Q5785" s="3">
        <v>154</v>
      </c>
      <c r="R5785" s="3">
        <v>308</v>
      </c>
      <c r="S5785" s="3">
        <v>4.7694999999999999</v>
      </c>
      <c r="T5785" s="3">
        <v>9.5399999999999991</v>
      </c>
      <c r="U5785" s="3">
        <v>3.09</v>
      </c>
      <c r="V5785" s="2" t="s">
        <v>123</v>
      </c>
      <c r="W5785" s="2" t="s">
        <v>124</v>
      </c>
      <c r="X5785" s="2" t="s">
        <v>44</v>
      </c>
      <c r="Y5785" s="19" t="str">
        <f>VLOOKUP(G5785,'Verweis Kd-Gruppe'!$A$2:$B$8,2,FALSE)</f>
        <v>EXP</v>
      </c>
      <c r="Z5785" s="19" t="str">
        <f>VLOOKUP(J5785,'Verweis Art-Gruppe'!$A$2:$B$15,2,FALSE)</f>
        <v>Zubehör</v>
      </c>
      <c r="AA5785" s="19" t="str">
        <f>VLOOKUP(W5785,'Verweis Vertreter'!$A$2:$B$24,2,FALSE)</f>
        <v>Antonio Vuolo</v>
      </c>
      <c r="AB5785" s="12">
        <f t="shared" si="810"/>
        <v>2</v>
      </c>
      <c r="AC5785" s="12">
        <f t="shared" si="815"/>
        <v>149.23050000000001</v>
      </c>
      <c r="AD5785" s="12">
        <f t="shared" si="816"/>
        <v>154</v>
      </c>
      <c r="AE5785" s="12">
        <f t="shared" si="811"/>
        <v>308</v>
      </c>
      <c r="AF5785" s="12">
        <f t="shared" si="812"/>
        <v>4.7694999999999999</v>
      </c>
      <c r="AG5785" s="12">
        <f t="shared" si="813"/>
        <v>9.5399999999999991</v>
      </c>
      <c r="AH5785" s="9">
        <f t="shared" si="817"/>
        <v>3.097402597402597E-2</v>
      </c>
      <c r="AI5785" s="14">
        <f>VLOOKUP(E5785,'Verweis Faktor'!$A:$B,2,FALSE)</f>
        <v>1</v>
      </c>
      <c r="AJ5785" s="14"/>
      <c r="AK5785" s="14" t="str">
        <f>IF(AL5785="Ja","Versandkosten",VLOOKUP(E5785,'Verweis Belegart'!$A$2:$B$9,2,FALSE))</f>
        <v>Hardware</v>
      </c>
      <c r="AL5785" s="14" t="str">
        <f t="shared" si="818"/>
        <v>Nein</v>
      </c>
      <c r="AM5785" s="14" t="str">
        <f t="shared" si="814"/>
        <v>Positiv</v>
      </c>
    </row>
    <row r="5786" spans="1:39" ht="17.25" customHeight="1" x14ac:dyDescent="0.35">
      <c r="A5786" s="17">
        <v>14575364</v>
      </c>
      <c r="B5786" s="2" t="s">
        <v>2608</v>
      </c>
      <c r="C5786" s="1">
        <v>2025001</v>
      </c>
      <c r="D5786" s="1">
        <v>2001465</v>
      </c>
      <c r="E5786" s="2" t="s">
        <v>34</v>
      </c>
      <c r="F5786" s="2" t="s">
        <v>53</v>
      </c>
      <c r="G5786" s="2" t="s">
        <v>66</v>
      </c>
      <c r="H5786" s="2" t="s">
        <v>1239</v>
      </c>
      <c r="I5786" s="2" t="s">
        <v>1240</v>
      </c>
      <c r="J5786" s="2" t="s">
        <v>304</v>
      </c>
      <c r="K5786" s="2" t="s">
        <v>301</v>
      </c>
      <c r="L5786" s="2" t="s">
        <v>217</v>
      </c>
      <c r="M5786" s="2" t="s">
        <v>218</v>
      </c>
      <c r="N5786" s="2" t="s">
        <v>219</v>
      </c>
      <c r="O5786" s="3">
        <v>1</v>
      </c>
      <c r="P5786" s="3">
        <v>149.23050000000001</v>
      </c>
      <c r="Q5786" s="3">
        <v>155</v>
      </c>
      <c r="R5786" s="3">
        <v>155</v>
      </c>
      <c r="S5786" s="3">
        <v>5.7694999999999999</v>
      </c>
      <c r="T5786" s="3">
        <v>5.77</v>
      </c>
      <c r="U5786" s="3">
        <v>3.72</v>
      </c>
      <c r="V5786" s="2" t="s">
        <v>123</v>
      </c>
      <c r="W5786" s="2" t="s">
        <v>124</v>
      </c>
      <c r="X5786" s="2" t="s">
        <v>44</v>
      </c>
      <c r="Y5786" s="19" t="str">
        <f>VLOOKUP(G5786,'Verweis Kd-Gruppe'!$A$2:$B$8,2,FALSE)</f>
        <v>EXP</v>
      </c>
      <c r="Z5786" s="19" t="str">
        <f>VLOOKUP(J5786,'Verweis Art-Gruppe'!$A$2:$B$15,2,FALSE)</f>
        <v>Zubehör</v>
      </c>
      <c r="AA5786" s="19" t="str">
        <f>VLOOKUP(W5786,'Verweis Vertreter'!$A$2:$B$24,2,FALSE)</f>
        <v>Antonio Vuolo</v>
      </c>
      <c r="AB5786" s="12">
        <f t="shared" si="810"/>
        <v>1</v>
      </c>
      <c r="AC5786" s="12">
        <f t="shared" si="815"/>
        <v>149.23050000000001</v>
      </c>
      <c r="AD5786" s="12">
        <f t="shared" si="816"/>
        <v>155</v>
      </c>
      <c r="AE5786" s="12">
        <f t="shared" si="811"/>
        <v>155</v>
      </c>
      <c r="AF5786" s="12">
        <f t="shared" si="812"/>
        <v>5.7694999999999999</v>
      </c>
      <c r="AG5786" s="12">
        <f t="shared" si="813"/>
        <v>5.77</v>
      </c>
      <c r="AH5786" s="9">
        <f t="shared" si="817"/>
        <v>3.72258064516129E-2</v>
      </c>
      <c r="AI5786" s="14">
        <f>VLOOKUP(E5786,'Verweis Faktor'!$A:$B,2,FALSE)</f>
        <v>1</v>
      </c>
      <c r="AJ5786" s="14"/>
      <c r="AK5786" s="14" t="str">
        <f>IF(AL5786="Ja","Versandkosten",VLOOKUP(E5786,'Verweis Belegart'!$A$2:$B$9,2,FALSE))</f>
        <v>Hardware</v>
      </c>
      <c r="AL5786" s="14" t="str">
        <f t="shared" si="818"/>
        <v>Nein</v>
      </c>
      <c r="AM5786" s="14" t="str">
        <f t="shared" si="814"/>
        <v>Positiv</v>
      </c>
    </row>
    <row r="5787" spans="1:39" ht="17.25" customHeight="1" x14ac:dyDescent="0.35">
      <c r="A5787" s="17">
        <v>14575364</v>
      </c>
      <c r="B5787" s="2" t="s">
        <v>2608</v>
      </c>
      <c r="C5787" s="1">
        <v>2025001</v>
      </c>
      <c r="D5787" s="1">
        <v>2001465</v>
      </c>
      <c r="E5787" s="2" t="s">
        <v>34</v>
      </c>
      <c r="F5787" s="2" t="s">
        <v>53</v>
      </c>
      <c r="G5787" s="2" t="s">
        <v>66</v>
      </c>
      <c r="H5787" s="2" t="s">
        <v>1239</v>
      </c>
      <c r="I5787" s="2" t="s">
        <v>1240</v>
      </c>
      <c r="J5787" s="2" t="s">
        <v>103</v>
      </c>
      <c r="K5787" s="2" t="s">
        <v>304</v>
      </c>
      <c r="L5787" s="2" t="s">
        <v>360</v>
      </c>
      <c r="M5787" s="2" t="s">
        <v>361</v>
      </c>
      <c r="N5787" s="2" t="s">
        <v>362</v>
      </c>
      <c r="O5787" s="3">
        <v>1</v>
      </c>
      <c r="P5787" s="3">
        <v>277</v>
      </c>
      <c r="Q5787" s="3">
        <v>295</v>
      </c>
      <c r="R5787" s="3">
        <v>295</v>
      </c>
      <c r="S5787" s="3">
        <v>18</v>
      </c>
      <c r="T5787" s="3">
        <v>18</v>
      </c>
      <c r="U5787" s="3">
        <v>6.1</v>
      </c>
      <c r="V5787" s="2" t="s">
        <v>123</v>
      </c>
      <c r="W5787" s="2" t="s">
        <v>124</v>
      </c>
      <c r="X5787" s="2" t="s">
        <v>44</v>
      </c>
      <c r="Y5787" s="19" t="str">
        <f>VLOOKUP(G5787,'Verweis Kd-Gruppe'!$A$2:$B$8,2,FALSE)</f>
        <v>EXP</v>
      </c>
      <c r="Z5787" s="19" t="str">
        <f>VLOOKUP(J5787,'Verweis Art-Gruppe'!$A$2:$B$15,2,FALSE)</f>
        <v>Geräte</v>
      </c>
      <c r="AA5787" s="19" t="str">
        <f>VLOOKUP(W5787,'Verweis Vertreter'!$A$2:$B$24,2,FALSE)</f>
        <v>Antonio Vuolo</v>
      </c>
      <c r="AB5787" s="12">
        <f t="shared" si="810"/>
        <v>1</v>
      </c>
      <c r="AC5787" s="12">
        <f t="shared" si="815"/>
        <v>277</v>
      </c>
      <c r="AD5787" s="12">
        <f t="shared" si="816"/>
        <v>295</v>
      </c>
      <c r="AE5787" s="12">
        <f t="shared" si="811"/>
        <v>295</v>
      </c>
      <c r="AF5787" s="12">
        <f t="shared" si="812"/>
        <v>18</v>
      </c>
      <c r="AG5787" s="12">
        <f t="shared" si="813"/>
        <v>18</v>
      </c>
      <c r="AH5787" s="9">
        <f t="shared" si="817"/>
        <v>6.1016949152542375E-2</v>
      </c>
      <c r="AI5787" s="14">
        <f>VLOOKUP(E5787,'Verweis Faktor'!$A:$B,2,FALSE)</f>
        <v>1</v>
      </c>
      <c r="AJ5787" s="14"/>
      <c r="AK5787" s="14" t="str">
        <f>IF(AL5787="Ja","Versandkosten",VLOOKUP(E5787,'Verweis Belegart'!$A$2:$B$9,2,FALSE))</f>
        <v>Hardware</v>
      </c>
      <c r="AL5787" s="14" t="str">
        <f t="shared" si="818"/>
        <v>Nein</v>
      </c>
      <c r="AM5787" s="14" t="str">
        <f t="shared" si="814"/>
        <v>Positiv</v>
      </c>
    </row>
    <row r="5788" spans="1:39" ht="17.25" customHeight="1" x14ac:dyDescent="0.35">
      <c r="A5788" s="17">
        <v>14575494</v>
      </c>
      <c r="B5788" s="2" t="s">
        <v>2608</v>
      </c>
      <c r="C5788" s="1">
        <v>2025001</v>
      </c>
      <c r="D5788" s="1">
        <v>2001466</v>
      </c>
      <c r="E5788" s="2" t="s">
        <v>34</v>
      </c>
      <c r="F5788" s="2" t="s">
        <v>142</v>
      </c>
      <c r="G5788" s="2" t="s">
        <v>66</v>
      </c>
      <c r="H5788" s="2" t="s">
        <v>375</v>
      </c>
      <c r="I5788" s="2" t="s">
        <v>376</v>
      </c>
      <c r="J5788" s="2" t="s">
        <v>103</v>
      </c>
      <c r="K5788" s="2" t="s">
        <v>28</v>
      </c>
      <c r="L5788" s="2" t="s">
        <v>722</v>
      </c>
      <c r="M5788" s="2" t="s">
        <v>723</v>
      </c>
      <c r="N5788" s="2" t="s">
        <v>234</v>
      </c>
      <c r="O5788" s="3">
        <v>60</v>
      </c>
      <c r="P5788" s="3">
        <v>260</v>
      </c>
      <c r="Q5788" s="3">
        <v>272</v>
      </c>
      <c r="R5788" s="3">
        <v>16320</v>
      </c>
      <c r="S5788" s="3">
        <v>12</v>
      </c>
      <c r="T5788" s="3">
        <v>720</v>
      </c>
      <c r="U5788" s="3">
        <v>4.41</v>
      </c>
      <c r="V5788" s="2" t="s">
        <v>145</v>
      </c>
      <c r="W5788" s="2" t="s">
        <v>146</v>
      </c>
      <c r="X5788" s="2" t="s">
        <v>44</v>
      </c>
      <c r="Y5788" s="19" t="str">
        <f>VLOOKUP(G5788,'Verweis Kd-Gruppe'!$A$2:$B$8,2,FALSE)</f>
        <v>EXP</v>
      </c>
      <c r="Z5788" s="19" t="str">
        <f>VLOOKUP(J5788,'Verweis Art-Gruppe'!$A$2:$B$15,2,FALSE)</f>
        <v>Geräte</v>
      </c>
      <c r="AA5788" s="19" t="str">
        <f>VLOOKUP(W5788,'Verweis Vertreter'!$A$2:$B$24,2,FALSE)</f>
        <v>Muhsin Yortanli</v>
      </c>
      <c r="AB5788" s="12">
        <f t="shared" si="810"/>
        <v>60</v>
      </c>
      <c r="AC5788" s="12">
        <f t="shared" si="815"/>
        <v>260</v>
      </c>
      <c r="AD5788" s="12">
        <f t="shared" si="816"/>
        <v>272</v>
      </c>
      <c r="AE5788" s="12">
        <f t="shared" si="811"/>
        <v>16320</v>
      </c>
      <c r="AF5788" s="12">
        <f t="shared" si="812"/>
        <v>12</v>
      </c>
      <c r="AG5788" s="12">
        <f t="shared" si="813"/>
        <v>720</v>
      </c>
      <c r="AH5788" s="9">
        <f t="shared" si="817"/>
        <v>4.4117647058823532E-2</v>
      </c>
      <c r="AI5788" s="14">
        <f>VLOOKUP(E5788,'Verweis Faktor'!$A:$B,2,FALSE)</f>
        <v>1</v>
      </c>
      <c r="AJ5788" s="14"/>
      <c r="AK5788" s="14" t="str">
        <f>IF(AL5788="Ja","Versandkosten",VLOOKUP(E5788,'Verweis Belegart'!$A$2:$B$9,2,FALSE))</f>
        <v>Hardware</v>
      </c>
      <c r="AL5788" s="14" t="str">
        <f t="shared" si="818"/>
        <v>Nein</v>
      </c>
      <c r="AM5788" s="14" t="str">
        <f t="shared" si="814"/>
        <v>Positiv</v>
      </c>
    </row>
    <row r="5789" spans="1:39" ht="17.25" customHeight="1" x14ac:dyDescent="0.35">
      <c r="A5789" s="17">
        <v>14575494</v>
      </c>
      <c r="B5789" s="2" t="s">
        <v>2608</v>
      </c>
      <c r="C5789" s="1">
        <v>2025001</v>
      </c>
      <c r="D5789" s="1">
        <v>2001466</v>
      </c>
      <c r="E5789" s="2" t="s">
        <v>34</v>
      </c>
      <c r="F5789" s="2" t="s">
        <v>142</v>
      </c>
      <c r="G5789" s="2" t="s">
        <v>66</v>
      </c>
      <c r="H5789" s="2" t="s">
        <v>375</v>
      </c>
      <c r="I5789" s="2" t="s">
        <v>376</v>
      </c>
      <c r="J5789" s="2" t="s">
        <v>103</v>
      </c>
      <c r="K5789" s="2" t="s">
        <v>45</v>
      </c>
      <c r="L5789" s="2" t="s">
        <v>63</v>
      </c>
      <c r="M5789" s="2" t="s">
        <v>64</v>
      </c>
      <c r="N5789" s="2" t="s">
        <v>65</v>
      </c>
      <c r="O5789" s="3">
        <v>100</v>
      </c>
      <c r="P5789" s="3">
        <v>199.45939999999999</v>
      </c>
      <c r="Q5789" s="3">
        <v>209</v>
      </c>
      <c r="R5789" s="3">
        <v>20900</v>
      </c>
      <c r="S5789" s="3">
        <v>9.5405999999999995</v>
      </c>
      <c r="T5789" s="3">
        <v>954.06</v>
      </c>
      <c r="U5789" s="3">
        <v>4.5599999999999996</v>
      </c>
      <c r="V5789" s="2" t="s">
        <v>145</v>
      </c>
      <c r="W5789" s="2" t="s">
        <v>146</v>
      </c>
      <c r="X5789" s="2" t="s">
        <v>44</v>
      </c>
      <c r="Y5789" s="19" t="str">
        <f>VLOOKUP(G5789,'Verweis Kd-Gruppe'!$A$2:$B$8,2,FALSE)</f>
        <v>EXP</v>
      </c>
      <c r="Z5789" s="19" t="str">
        <f>VLOOKUP(J5789,'Verweis Art-Gruppe'!$A$2:$B$15,2,FALSE)</f>
        <v>Geräte</v>
      </c>
      <c r="AA5789" s="19" t="str">
        <f>VLOOKUP(W5789,'Verweis Vertreter'!$A$2:$B$24,2,FALSE)</f>
        <v>Muhsin Yortanli</v>
      </c>
      <c r="AB5789" s="12">
        <f t="shared" si="810"/>
        <v>100</v>
      </c>
      <c r="AC5789" s="12">
        <f t="shared" si="815"/>
        <v>199.45939999999999</v>
      </c>
      <c r="AD5789" s="12">
        <f t="shared" si="816"/>
        <v>209</v>
      </c>
      <c r="AE5789" s="12">
        <f t="shared" si="811"/>
        <v>20900</v>
      </c>
      <c r="AF5789" s="12">
        <f t="shared" si="812"/>
        <v>9.5405999999999995</v>
      </c>
      <c r="AG5789" s="12">
        <f t="shared" si="813"/>
        <v>954.06</v>
      </c>
      <c r="AH5789" s="9">
        <f t="shared" si="817"/>
        <v>4.5648803827751196E-2</v>
      </c>
      <c r="AI5789" s="14">
        <f>VLOOKUP(E5789,'Verweis Faktor'!$A:$B,2,FALSE)</f>
        <v>1</v>
      </c>
      <c r="AJ5789" s="14"/>
      <c r="AK5789" s="14" t="str">
        <f>IF(AL5789="Ja","Versandkosten",VLOOKUP(E5789,'Verweis Belegart'!$A$2:$B$9,2,FALSE))</f>
        <v>Hardware</v>
      </c>
      <c r="AL5789" s="14" t="str">
        <f t="shared" si="818"/>
        <v>Nein</v>
      </c>
      <c r="AM5789" s="14" t="str">
        <f t="shared" si="814"/>
        <v>Positiv</v>
      </c>
    </row>
    <row r="5790" spans="1:39" ht="17.25" customHeight="1" x14ac:dyDescent="0.35">
      <c r="A5790" s="17">
        <v>14575469</v>
      </c>
      <c r="B5790" s="2" t="s">
        <v>2608</v>
      </c>
      <c r="C5790" s="1">
        <v>2025001</v>
      </c>
      <c r="D5790" s="1">
        <v>2001467</v>
      </c>
      <c r="E5790" s="2" t="s">
        <v>34</v>
      </c>
      <c r="F5790" s="2" t="s">
        <v>182</v>
      </c>
      <c r="G5790" s="2" t="s">
        <v>66</v>
      </c>
      <c r="H5790" s="2" t="s">
        <v>1328</v>
      </c>
      <c r="I5790" s="2" t="s">
        <v>1329</v>
      </c>
      <c r="J5790" s="2" t="s">
        <v>103</v>
      </c>
      <c r="K5790" s="2" t="s">
        <v>28</v>
      </c>
      <c r="L5790" s="2" t="s">
        <v>1097</v>
      </c>
      <c r="M5790" s="2" t="s">
        <v>1098</v>
      </c>
      <c r="N5790" s="2" t="s">
        <v>41</v>
      </c>
      <c r="O5790" s="3">
        <v>20</v>
      </c>
      <c r="P5790" s="3">
        <v>225.5</v>
      </c>
      <c r="Q5790" s="3">
        <v>238</v>
      </c>
      <c r="R5790" s="3">
        <v>4760</v>
      </c>
      <c r="S5790" s="3">
        <v>12.5</v>
      </c>
      <c r="T5790" s="3">
        <v>250</v>
      </c>
      <c r="U5790" s="3">
        <v>5.25</v>
      </c>
      <c r="V5790" s="2" t="s">
        <v>145</v>
      </c>
      <c r="W5790" s="2" t="s">
        <v>146</v>
      </c>
      <c r="X5790" s="2" t="s">
        <v>72</v>
      </c>
      <c r="Y5790" s="19" t="str">
        <f>VLOOKUP(G5790,'Verweis Kd-Gruppe'!$A$2:$B$8,2,FALSE)</f>
        <v>EXP</v>
      </c>
      <c r="Z5790" s="19" t="str">
        <f>VLOOKUP(J5790,'Verweis Art-Gruppe'!$A$2:$B$15,2,FALSE)</f>
        <v>Geräte</v>
      </c>
      <c r="AA5790" s="19" t="str">
        <f>VLOOKUP(W5790,'Verweis Vertreter'!$A$2:$B$24,2,FALSE)</f>
        <v>Muhsin Yortanli</v>
      </c>
      <c r="AB5790" s="12">
        <f t="shared" si="810"/>
        <v>20</v>
      </c>
      <c r="AC5790" s="12">
        <f t="shared" si="815"/>
        <v>225.5</v>
      </c>
      <c r="AD5790" s="12">
        <f t="shared" si="816"/>
        <v>238</v>
      </c>
      <c r="AE5790" s="12">
        <f t="shared" si="811"/>
        <v>4760</v>
      </c>
      <c r="AF5790" s="12">
        <f t="shared" si="812"/>
        <v>12.5</v>
      </c>
      <c r="AG5790" s="12">
        <f t="shared" si="813"/>
        <v>250</v>
      </c>
      <c r="AH5790" s="9">
        <f t="shared" si="817"/>
        <v>5.2521008403361345E-2</v>
      </c>
      <c r="AI5790" s="14">
        <f>VLOOKUP(E5790,'Verweis Faktor'!$A:$B,2,FALSE)</f>
        <v>1</v>
      </c>
      <c r="AJ5790" s="14"/>
      <c r="AK5790" s="14" t="str">
        <f>IF(AL5790="Ja","Versandkosten",VLOOKUP(E5790,'Verweis Belegart'!$A$2:$B$9,2,FALSE))</f>
        <v>Hardware</v>
      </c>
      <c r="AL5790" s="14" t="str">
        <f t="shared" si="818"/>
        <v>Nein</v>
      </c>
      <c r="AM5790" s="14" t="str">
        <f t="shared" si="814"/>
        <v>Positiv</v>
      </c>
    </row>
    <row r="5791" spans="1:39" ht="17.25" customHeight="1" x14ac:dyDescent="0.35">
      <c r="A5791" s="17">
        <v>14575469</v>
      </c>
      <c r="B5791" s="2" t="s">
        <v>2608</v>
      </c>
      <c r="C5791" s="1">
        <v>2025001</v>
      </c>
      <c r="D5791" s="1">
        <v>2001467</v>
      </c>
      <c r="E5791" s="2" t="s">
        <v>34</v>
      </c>
      <c r="F5791" s="2" t="s">
        <v>182</v>
      </c>
      <c r="G5791" s="2" t="s">
        <v>66</v>
      </c>
      <c r="H5791" s="2" t="s">
        <v>1328</v>
      </c>
      <c r="I5791" s="2" t="s">
        <v>1329</v>
      </c>
      <c r="J5791" s="2" t="s">
        <v>103</v>
      </c>
      <c r="K5791" s="2" t="s">
        <v>45</v>
      </c>
      <c r="L5791" s="2" t="s">
        <v>1403</v>
      </c>
      <c r="M5791" s="2" t="s">
        <v>1404</v>
      </c>
      <c r="N5791" s="2" t="s">
        <v>1405</v>
      </c>
      <c r="O5791" s="3">
        <v>1</v>
      </c>
      <c r="P5791" s="3">
        <v>360.71789999999999</v>
      </c>
      <c r="Q5791" s="3">
        <v>374</v>
      </c>
      <c r="R5791" s="3">
        <v>374</v>
      </c>
      <c r="S5791" s="3">
        <v>13.2821</v>
      </c>
      <c r="T5791" s="3">
        <v>13.28</v>
      </c>
      <c r="U5791" s="3">
        <v>3.55</v>
      </c>
      <c r="V5791" s="2" t="s">
        <v>145</v>
      </c>
      <c r="W5791" s="2" t="s">
        <v>146</v>
      </c>
      <c r="X5791" s="2" t="s">
        <v>72</v>
      </c>
      <c r="Y5791" s="19" t="str">
        <f>VLOOKUP(G5791,'Verweis Kd-Gruppe'!$A$2:$B$8,2,FALSE)</f>
        <v>EXP</v>
      </c>
      <c r="Z5791" s="19" t="str">
        <f>VLOOKUP(J5791,'Verweis Art-Gruppe'!$A$2:$B$15,2,FALSE)</f>
        <v>Geräte</v>
      </c>
      <c r="AA5791" s="19" t="str">
        <f>VLOOKUP(W5791,'Verweis Vertreter'!$A$2:$B$24,2,FALSE)</f>
        <v>Muhsin Yortanli</v>
      </c>
      <c r="AB5791" s="12">
        <f t="shared" si="810"/>
        <v>1</v>
      </c>
      <c r="AC5791" s="12">
        <f t="shared" si="815"/>
        <v>360.71789999999999</v>
      </c>
      <c r="AD5791" s="12">
        <f t="shared" si="816"/>
        <v>374</v>
      </c>
      <c r="AE5791" s="12">
        <f t="shared" si="811"/>
        <v>374</v>
      </c>
      <c r="AF5791" s="12">
        <f t="shared" si="812"/>
        <v>13.2821</v>
      </c>
      <c r="AG5791" s="12">
        <f t="shared" si="813"/>
        <v>13.28</v>
      </c>
      <c r="AH5791" s="9">
        <f t="shared" si="817"/>
        <v>3.5508021390374331E-2</v>
      </c>
      <c r="AI5791" s="14">
        <f>VLOOKUP(E5791,'Verweis Faktor'!$A:$B,2,FALSE)</f>
        <v>1</v>
      </c>
      <c r="AJ5791" s="14"/>
      <c r="AK5791" s="14" t="str">
        <f>IF(AL5791="Ja","Versandkosten",VLOOKUP(E5791,'Verweis Belegart'!$A$2:$B$9,2,FALSE))</f>
        <v>Hardware</v>
      </c>
      <c r="AL5791" s="14" t="str">
        <f t="shared" si="818"/>
        <v>Nein</v>
      </c>
      <c r="AM5791" s="14" t="str">
        <f t="shared" si="814"/>
        <v>Positiv</v>
      </c>
    </row>
    <row r="5792" spans="1:39" ht="17.25" customHeight="1" x14ac:dyDescent="0.35">
      <c r="A5792" s="17">
        <v>14575469</v>
      </c>
      <c r="B5792" s="2" t="s">
        <v>2608</v>
      </c>
      <c r="C5792" s="1">
        <v>2025001</v>
      </c>
      <c r="D5792" s="1">
        <v>2001467</v>
      </c>
      <c r="E5792" s="2" t="s">
        <v>34</v>
      </c>
      <c r="F5792" s="2" t="s">
        <v>182</v>
      </c>
      <c r="G5792" s="2" t="s">
        <v>66</v>
      </c>
      <c r="H5792" s="2" t="s">
        <v>1328</v>
      </c>
      <c r="I5792" s="2" t="s">
        <v>1329</v>
      </c>
      <c r="J5792" s="2" t="s">
        <v>103</v>
      </c>
      <c r="K5792" s="2" t="s">
        <v>49</v>
      </c>
      <c r="L5792" s="2" t="s">
        <v>937</v>
      </c>
      <c r="M5792" s="2" t="s">
        <v>938</v>
      </c>
      <c r="N5792" s="2" t="s">
        <v>655</v>
      </c>
      <c r="O5792" s="3">
        <v>5</v>
      </c>
      <c r="P5792" s="3">
        <v>246.00569999999999</v>
      </c>
      <c r="Q5792" s="3">
        <v>264</v>
      </c>
      <c r="R5792" s="3">
        <v>1320</v>
      </c>
      <c r="S5792" s="3">
        <v>17.994299999999999</v>
      </c>
      <c r="T5792" s="3">
        <v>89.97</v>
      </c>
      <c r="U5792" s="3">
        <v>6.81</v>
      </c>
      <c r="V5792" s="2" t="s">
        <v>145</v>
      </c>
      <c r="W5792" s="2" t="s">
        <v>146</v>
      </c>
      <c r="X5792" s="2" t="s">
        <v>72</v>
      </c>
      <c r="Y5792" s="19" t="str">
        <f>VLOOKUP(G5792,'Verweis Kd-Gruppe'!$A$2:$B$8,2,FALSE)</f>
        <v>EXP</v>
      </c>
      <c r="Z5792" s="19" t="str">
        <f>VLOOKUP(J5792,'Verweis Art-Gruppe'!$A$2:$B$15,2,FALSE)</f>
        <v>Geräte</v>
      </c>
      <c r="AA5792" s="19" t="str">
        <f>VLOOKUP(W5792,'Verweis Vertreter'!$A$2:$B$24,2,FALSE)</f>
        <v>Muhsin Yortanli</v>
      </c>
      <c r="AB5792" s="12">
        <f t="shared" si="810"/>
        <v>5</v>
      </c>
      <c r="AC5792" s="12">
        <f t="shared" si="815"/>
        <v>246.00569999999999</v>
      </c>
      <c r="AD5792" s="12">
        <f t="shared" si="816"/>
        <v>264</v>
      </c>
      <c r="AE5792" s="12">
        <f t="shared" si="811"/>
        <v>1320</v>
      </c>
      <c r="AF5792" s="12">
        <f t="shared" si="812"/>
        <v>17.994299999999999</v>
      </c>
      <c r="AG5792" s="12">
        <f t="shared" si="813"/>
        <v>89.97</v>
      </c>
      <c r="AH5792" s="9">
        <f t="shared" si="817"/>
        <v>6.8159090909090905E-2</v>
      </c>
      <c r="AI5792" s="14">
        <f>VLOOKUP(E5792,'Verweis Faktor'!$A:$B,2,FALSE)</f>
        <v>1</v>
      </c>
      <c r="AJ5792" s="14"/>
      <c r="AK5792" s="14" t="str">
        <f>IF(AL5792="Ja","Versandkosten",VLOOKUP(E5792,'Verweis Belegart'!$A$2:$B$9,2,FALSE))</f>
        <v>Hardware</v>
      </c>
      <c r="AL5792" s="14" t="str">
        <f t="shared" si="818"/>
        <v>Nein</v>
      </c>
      <c r="AM5792" s="14" t="str">
        <f t="shared" si="814"/>
        <v>Positiv</v>
      </c>
    </row>
    <row r="5793" spans="1:39" ht="17.25" customHeight="1" x14ac:dyDescent="0.35">
      <c r="A5793" s="17">
        <v>14575469</v>
      </c>
      <c r="B5793" s="2" t="s">
        <v>2608</v>
      </c>
      <c r="C5793" s="1">
        <v>2025001</v>
      </c>
      <c r="D5793" s="1">
        <v>2001467</v>
      </c>
      <c r="E5793" s="2" t="s">
        <v>34</v>
      </c>
      <c r="F5793" s="2" t="s">
        <v>182</v>
      </c>
      <c r="G5793" s="2" t="s">
        <v>66</v>
      </c>
      <c r="H5793" s="2" t="s">
        <v>1328</v>
      </c>
      <c r="I5793" s="2" t="s">
        <v>1329</v>
      </c>
      <c r="J5793" s="2" t="s">
        <v>103</v>
      </c>
      <c r="K5793" s="2" t="s">
        <v>79</v>
      </c>
      <c r="L5793" s="2" t="s">
        <v>2328</v>
      </c>
      <c r="M5793" s="2" t="s">
        <v>2329</v>
      </c>
      <c r="N5793" s="2" t="s">
        <v>2330</v>
      </c>
      <c r="O5793" s="3">
        <v>5</v>
      </c>
      <c r="P5793" s="3">
        <v>117</v>
      </c>
      <c r="Q5793" s="3">
        <v>124</v>
      </c>
      <c r="R5793" s="3">
        <v>620</v>
      </c>
      <c r="S5793" s="3">
        <v>7</v>
      </c>
      <c r="T5793" s="3">
        <v>35</v>
      </c>
      <c r="U5793" s="3">
        <v>5.64</v>
      </c>
      <c r="V5793" s="2" t="s">
        <v>145</v>
      </c>
      <c r="W5793" s="2" t="s">
        <v>146</v>
      </c>
      <c r="X5793" s="2" t="s">
        <v>72</v>
      </c>
      <c r="Y5793" s="19" t="str">
        <f>VLOOKUP(G5793,'Verweis Kd-Gruppe'!$A$2:$B$8,2,FALSE)</f>
        <v>EXP</v>
      </c>
      <c r="Z5793" s="19" t="str">
        <f>VLOOKUP(J5793,'Verweis Art-Gruppe'!$A$2:$B$15,2,FALSE)</f>
        <v>Geräte</v>
      </c>
      <c r="AA5793" s="19" t="str">
        <f>VLOOKUP(W5793,'Verweis Vertreter'!$A$2:$B$24,2,FALSE)</f>
        <v>Muhsin Yortanli</v>
      </c>
      <c r="AB5793" s="12">
        <f t="shared" si="810"/>
        <v>5</v>
      </c>
      <c r="AC5793" s="12">
        <f t="shared" si="815"/>
        <v>117</v>
      </c>
      <c r="AD5793" s="12">
        <f t="shared" si="816"/>
        <v>124</v>
      </c>
      <c r="AE5793" s="12">
        <f t="shared" si="811"/>
        <v>620</v>
      </c>
      <c r="AF5793" s="12">
        <f t="shared" si="812"/>
        <v>7</v>
      </c>
      <c r="AG5793" s="12">
        <f t="shared" si="813"/>
        <v>35</v>
      </c>
      <c r="AH5793" s="9">
        <f t="shared" si="817"/>
        <v>5.6451612903225805E-2</v>
      </c>
      <c r="AI5793" s="14">
        <f>VLOOKUP(E5793,'Verweis Faktor'!$A:$B,2,FALSE)</f>
        <v>1</v>
      </c>
      <c r="AJ5793" s="14"/>
      <c r="AK5793" s="14" t="str">
        <f>IF(AL5793="Ja","Versandkosten",VLOOKUP(E5793,'Verweis Belegart'!$A$2:$B$9,2,FALSE))</f>
        <v>Hardware</v>
      </c>
      <c r="AL5793" s="14" t="str">
        <f t="shared" si="818"/>
        <v>Nein</v>
      </c>
      <c r="AM5793" s="14" t="str">
        <f t="shared" si="814"/>
        <v>Positiv</v>
      </c>
    </row>
    <row r="5794" spans="1:39" ht="17.25" customHeight="1" x14ac:dyDescent="0.35">
      <c r="A5794" s="17">
        <v>14575469</v>
      </c>
      <c r="B5794" s="2" t="s">
        <v>2608</v>
      </c>
      <c r="C5794" s="1">
        <v>2025001</v>
      </c>
      <c r="D5794" s="1">
        <v>2001467</v>
      </c>
      <c r="E5794" s="2" t="s">
        <v>34</v>
      </c>
      <c r="F5794" s="2" t="s">
        <v>182</v>
      </c>
      <c r="G5794" s="2" t="s">
        <v>66</v>
      </c>
      <c r="H5794" s="2" t="s">
        <v>1328</v>
      </c>
      <c r="I5794" s="2" t="s">
        <v>1329</v>
      </c>
      <c r="J5794" s="2" t="s">
        <v>103</v>
      </c>
      <c r="K5794" s="2" t="s">
        <v>83</v>
      </c>
      <c r="L5794" s="2" t="s">
        <v>410</v>
      </c>
      <c r="M5794" s="2" t="s">
        <v>411</v>
      </c>
      <c r="N5794" s="2" t="s">
        <v>412</v>
      </c>
      <c r="O5794" s="3">
        <v>10</v>
      </c>
      <c r="P5794" s="3">
        <v>218.56469999999999</v>
      </c>
      <c r="Q5794" s="3">
        <v>258</v>
      </c>
      <c r="R5794" s="3">
        <v>2580</v>
      </c>
      <c r="S5794" s="3">
        <v>39.435299999999998</v>
      </c>
      <c r="T5794" s="3">
        <v>394.35</v>
      </c>
      <c r="U5794" s="3">
        <v>15.28</v>
      </c>
      <c r="V5794" s="2" t="s">
        <v>145</v>
      </c>
      <c r="W5794" s="2" t="s">
        <v>146</v>
      </c>
      <c r="X5794" s="2" t="s">
        <v>72</v>
      </c>
      <c r="Y5794" s="19" t="str">
        <f>VLOOKUP(G5794,'Verweis Kd-Gruppe'!$A$2:$B$8,2,FALSE)</f>
        <v>EXP</v>
      </c>
      <c r="Z5794" s="19" t="str">
        <f>VLOOKUP(J5794,'Verweis Art-Gruppe'!$A$2:$B$15,2,FALSE)</f>
        <v>Geräte</v>
      </c>
      <c r="AA5794" s="19" t="str">
        <f>VLOOKUP(W5794,'Verweis Vertreter'!$A$2:$B$24,2,FALSE)</f>
        <v>Muhsin Yortanli</v>
      </c>
      <c r="AB5794" s="12">
        <f t="shared" si="810"/>
        <v>10</v>
      </c>
      <c r="AC5794" s="12">
        <f t="shared" si="815"/>
        <v>218.56469999999999</v>
      </c>
      <c r="AD5794" s="12">
        <f t="shared" si="816"/>
        <v>258</v>
      </c>
      <c r="AE5794" s="12">
        <f t="shared" si="811"/>
        <v>2580</v>
      </c>
      <c r="AF5794" s="12">
        <f t="shared" si="812"/>
        <v>39.435299999999998</v>
      </c>
      <c r="AG5794" s="12">
        <f t="shared" si="813"/>
        <v>394.35</v>
      </c>
      <c r="AH5794" s="9">
        <f t="shared" si="817"/>
        <v>0.15284883720930234</v>
      </c>
      <c r="AI5794" s="14">
        <f>VLOOKUP(E5794,'Verweis Faktor'!$A:$B,2,FALSE)</f>
        <v>1</v>
      </c>
      <c r="AJ5794" s="14"/>
      <c r="AK5794" s="14" t="str">
        <f>IF(AL5794="Ja","Versandkosten",VLOOKUP(E5794,'Verweis Belegart'!$A$2:$B$9,2,FALSE))</f>
        <v>Hardware</v>
      </c>
      <c r="AL5794" s="14" t="str">
        <f t="shared" si="818"/>
        <v>Nein</v>
      </c>
      <c r="AM5794" s="14" t="str">
        <f t="shared" si="814"/>
        <v>Positiv</v>
      </c>
    </row>
    <row r="5795" spans="1:39" ht="17.25" customHeight="1" x14ac:dyDescent="0.35">
      <c r="A5795" s="17">
        <v>14575469</v>
      </c>
      <c r="B5795" s="2" t="s">
        <v>2608</v>
      </c>
      <c r="C5795" s="1">
        <v>2025001</v>
      </c>
      <c r="D5795" s="1">
        <v>2001467</v>
      </c>
      <c r="E5795" s="2" t="s">
        <v>34</v>
      </c>
      <c r="F5795" s="2" t="s">
        <v>182</v>
      </c>
      <c r="G5795" s="2" t="s">
        <v>66</v>
      </c>
      <c r="H5795" s="2" t="s">
        <v>1328</v>
      </c>
      <c r="I5795" s="2" t="s">
        <v>1329</v>
      </c>
      <c r="J5795" s="2" t="s">
        <v>103</v>
      </c>
      <c r="K5795" s="2" t="s">
        <v>87</v>
      </c>
      <c r="L5795" s="2" t="s">
        <v>1438</v>
      </c>
      <c r="M5795" s="2" t="s">
        <v>1439</v>
      </c>
      <c r="N5795" s="2" t="s">
        <v>1440</v>
      </c>
      <c r="O5795" s="3">
        <v>20</v>
      </c>
      <c r="P5795" s="3">
        <v>164.9</v>
      </c>
      <c r="Q5795" s="3">
        <v>178</v>
      </c>
      <c r="R5795" s="3">
        <v>3560</v>
      </c>
      <c r="S5795" s="3">
        <v>13.1</v>
      </c>
      <c r="T5795" s="3">
        <v>262</v>
      </c>
      <c r="U5795" s="3">
        <v>7.35</v>
      </c>
      <c r="V5795" s="2" t="s">
        <v>145</v>
      </c>
      <c r="W5795" s="2" t="s">
        <v>146</v>
      </c>
      <c r="X5795" s="2" t="s">
        <v>72</v>
      </c>
      <c r="Y5795" s="19" t="str">
        <f>VLOOKUP(G5795,'Verweis Kd-Gruppe'!$A$2:$B$8,2,FALSE)</f>
        <v>EXP</v>
      </c>
      <c r="Z5795" s="19" t="str">
        <f>VLOOKUP(J5795,'Verweis Art-Gruppe'!$A$2:$B$15,2,FALSE)</f>
        <v>Geräte</v>
      </c>
      <c r="AA5795" s="19" t="str">
        <f>VLOOKUP(W5795,'Verweis Vertreter'!$A$2:$B$24,2,FALSE)</f>
        <v>Muhsin Yortanli</v>
      </c>
      <c r="AB5795" s="12">
        <f t="shared" si="810"/>
        <v>20</v>
      </c>
      <c r="AC5795" s="12">
        <f t="shared" si="815"/>
        <v>164.9</v>
      </c>
      <c r="AD5795" s="12">
        <f t="shared" si="816"/>
        <v>178</v>
      </c>
      <c r="AE5795" s="12">
        <f t="shared" si="811"/>
        <v>3560</v>
      </c>
      <c r="AF5795" s="12">
        <f t="shared" si="812"/>
        <v>13.1</v>
      </c>
      <c r="AG5795" s="12">
        <f t="shared" si="813"/>
        <v>262</v>
      </c>
      <c r="AH5795" s="9">
        <f t="shared" si="817"/>
        <v>7.3595505617977522E-2</v>
      </c>
      <c r="AI5795" s="14">
        <f>VLOOKUP(E5795,'Verweis Faktor'!$A:$B,2,FALSE)</f>
        <v>1</v>
      </c>
      <c r="AJ5795" s="14"/>
      <c r="AK5795" s="14" t="str">
        <f>IF(AL5795="Ja","Versandkosten",VLOOKUP(E5795,'Verweis Belegart'!$A$2:$B$9,2,FALSE))</f>
        <v>Hardware</v>
      </c>
      <c r="AL5795" s="14" t="str">
        <f t="shared" si="818"/>
        <v>Nein</v>
      </c>
      <c r="AM5795" s="14" t="str">
        <f t="shared" si="814"/>
        <v>Positiv</v>
      </c>
    </row>
    <row r="5796" spans="1:39" ht="17.25" customHeight="1" x14ac:dyDescent="0.35">
      <c r="A5796" s="17">
        <v>14575469</v>
      </c>
      <c r="B5796" s="2" t="s">
        <v>2608</v>
      </c>
      <c r="C5796" s="1">
        <v>2025001</v>
      </c>
      <c r="D5796" s="1">
        <v>2001467</v>
      </c>
      <c r="E5796" s="2" t="s">
        <v>34</v>
      </c>
      <c r="F5796" s="2" t="s">
        <v>182</v>
      </c>
      <c r="G5796" s="2" t="s">
        <v>66</v>
      </c>
      <c r="H5796" s="2" t="s">
        <v>1328</v>
      </c>
      <c r="I5796" s="2" t="s">
        <v>1329</v>
      </c>
      <c r="J5796" s="2" t="s">
        <v>103</v>
      </c>
      <c r="K5796" s="2" t="s">
        <v>91</v>
      </c>
      <c r="L5796" s="2" t="s">
        <v>722</v>
      </c>
      <c r="M5796" s="2" t="s">
        <v>723</v>
      </c>
      <c r="N5796" s="2" t="s">
        <v>234</v>
      </c>
      <c r="O5796" s="3">
        <v>10</v>
      </c>
      <c r="P5796" s="3">
        <v>260</v>
      </c>
      <c r="Q5796" s="3">
        <v>276</v>
      </c>
      <c r="R5796" s="3">
        <v>2760</v>
      </c>
      <c r="S5796" s="3">
        <v>16</v>
      </c>
      <c r="T5796" s="3">
        <v>160</v>
      </c>
      <c r="U5796" s="3">
        <v>5.79</v>
      </c>
      <c r="V5796" s="2" t="s">
        <v>145</v>
      </c>
      <c r="W5796" s="2" t="s">
        <v>146</v>
      </c>
      <c r="X5796" s="2" t="s">
        <v>72</v>
      </c>
      <c r="Y5796" s="19" t="str">
        <f>VLOOKUP(G5796,'Verweis Kd-Gruppe'!$A$2:$B$8,2,FALSE)</f>
        <v>EXP</v>
      </c>
      <c r="Z5796" s="19" t="str">
        <f>VLOOKUP(J5796,'Verweis Art-Gruppe'!$A$2:$B$15,2,FALSE)</f>
        <v>Geräte</v>
      </c>
      <c r="AA5796" s="19" t="str">
        <f>VLOOKUP(W5796,'Verweis Vertreter'!$A$2:$B$24,2,FALSE)</f>
        <v>Muhsin Yortanli</v>
      </c>
      <c r="AB5796" s="12">
        <f t="shared" si="810"/>
        <v>10</v>
      </c>
      <c r="AC5796" s="12">
        <f t="shared" si="815"/>
        <v>260</v>
      </c>
      <c r="AD5796" s="12">
        <f t="shared" si="816"/>
        <v>276</v>
      </c>
      <c r="AE5796" s="12">
        <f t="shared" si="811"/>
        <v>2760</v>
      </c>
      <c r="AF5796" s="12">
        <f t="shared" si="812"/>
        <v>16</v>
      </c>
      <c r="AG5796" s="12">
        <f t="shared" si="813"/>
        <v>160</v>
      </c>
      <c r="AH5796" s="9">
        <f t="shared" si="817"/>
        <v>5.7971014492753624E-2</v>
      </c>
      <c r="AI5796" s="14">
        <f>VLOOKUP(E5796,'Verweis Faktor'!$A:$B,2,FALSE)</f>
        <v>1</v>
      </c>
      <c r="AJ5796" s="14"/>
      <c r="AK5796" s="14" t="str">
        <f>IF(AL5796="Ja","Versandkosten",VLOOKUP(E5796,'Verweis Belegart'!$A$2:$B$9,2,FALSE))</f>
        <v>Hardware</v>
      </c>
      <c r="AL5796" s="14" t="str">
        <f t="shared" si="818"/>
        <v>Nein</v>
      </c>
      <c r="AM5796" s="14" t="str">
        <f t="shared" si="814"/>
        <v>Positiv</v>
      </c>
    </row>
    <row r="5797" spans="1:39" ht="17.25" customHeight="1" x14ac:dyDescent="0.35">
      <c r="A5797" s="17">
        <v>14575469</v>
      </c>
      <c r="B5797" s="2" t="s">
        <v>2608</v>
      </c>
      <c r="C5797" s="1">
        <v>2025001</v>
      </c>
      <c r="D5797" s="1">
        <v>2001467</v>
      </c>
      <c r="E5797" s="2" t="s">
        <v>34</v>
      </c>
      <c r="F5797" s="2" t="s">
        <v>182</v>
      </c>
      <c r="G5797" s="2" t="s">
        <v>66</v>
      </c>
      <c r="H5797" s="2" t="s">
        <v>1328</v>
      </c>
      <c r="I5797" s="2" t="s">
        <v>1329</v>
      </c>
      <c r="J5797" s="2" t="s">
        <v>103</v>
      </c>
      <c r="K5797" s="2" t="s">
        <v>95</v>
      </c>
      <c r="L5797" s="2" t="s">
        <v>2492</v>
      </c>
      <c r="M5797" s="2" t="s">
        <v>2493</v>
      </c>
      <c r="N5797" s="2" t="s">
        <v>2494</v>
      </c>
      <c r="O5797" s="3">
        <v>5</v>
      </c>
      <c r="P5797" s="3">
        <v>305</v>
      </c>
      <c r="Q5797" s="3">
        <v>324</v>
      </c>
      <c r="R5797" s="3">
        <v>1620</v>
      </c>
      <c r="S5797" s="3">
        <v>19</v>
      </c>
      <c r="T5797" s="3">
        <v>95</v>
      </c>
      <c r="U5797" s="3">
        <v>5.86</v>
      </c>
      <c r="V5797" s="2" t="s">
        <v>145</v>
      </c>
      <c r="W5797" s="2" t="s">
        <v>146</v>
      </c>
      <c r="X5797" s="2" t="s">
        <v>72</v>
      </c>
      <c r="Y5797" s="19" t="str">
        <f>VLOOKUP(G5797,'Verweis Kd-Gruppe'!$A$2:$B$8,2,FALSE)</f>
        <v>EXP</v>
      </c>
      <c r="Z5797" s="19" t="str">
        <f>VLOOKUP(J5797,'Verweis Art-Gruppe'!$A$2:$B$15,2,FALSE)</f>
        <v>Geräte</v>
      </c>
      <c r="AA5797" s="19" t="str">
        <f>VLOOKUP(W5797,'Verweis Vertreter'!$A$2:$B$24,2,FALSE)</f>
        <v>Muhsin Yortanli</v>
      </c>
      <c r="AB5797" s="12">
        <f t="shared" si="810"/>
        <v>5</v>
      </c>
      <c r="AC5797" s="12">
        <f t="shared" si="815"/>
        <v>305</v>
      </c>
      <c r="AD5797" s="12">
        <f t="shared" si="816"/>
        <v>324</v>
      </c>
      <c r="AE5797" s="12">
        <f t="shared" si="811"/>
        <v>1620</v>
      </c>
      <c r="AF5797" s="12">
        <f t="shared" si="812"/>
        <v>19</v>
      </c>
      <c r="AG5797" s="12">
        <f t="shared" si="813"/>
        <v>95</v>
      </c>
      <c r="AH5797" s="9">
        <f t="shared" si="817"/>
        <v>5.8641975308641972E-2</v>
      </c>
      <c r="AI5797" s="14">
        <f>VLOOKUP(E5797,'Verweis Faktor'!$A:$B,2,FALSE)</f>
        <v>1</v>
      </c>
      <c r="AJ5797" s="14"/>
      <c r="AK5797" s="14" t="str">
        <f>IF(AL5797="Ja","Versandkosten",VLOOKUP(E5797,'Verweis Belegart'!$A$2:$B$9,2,FALSE))</f>
        <v>Hardware</v>
      </c>
      <c r="AL5797" s="14" t="str">
        <f t="shared" si="818"/>
        <v>Nein</v>
      </c>
      <c r="AM5797" s="14" t="str">
        <f t="shared" si="814"/>
        <v>Positiv</v>
      </c>
    </row>
    <row r="5798" spans="1:39" ht="17.25" customHeight="1" x14ac:dyDescent="0.35">
      <c r="A5798" s="17">
        <v>14575469</v>
      </c>
      <c r="B5798" s="2" t="s">
        <v>2608</v>
      </c>
      <c r="C5798" s="1">
        <v>2025001</v>
      </c>
      <c r="D5798" s="1">
        <v>2001467</v>
      </c>
      <c r="E5798" s="2" t="s">
        <v>34</v>
      </c>
      <c r="F5798" s="2" t="s">
        <v>182</v>
      </c>
      <c r="G5798" s="2" t="s">
        <v>66</v>
      </c>
      <c r="H5798" s="2" t="s">
        <v>1328</v>
      </c>
      <c r="I5798" s="2" t="s">
        <v>1329</v>
      </c>
      <c r="J5798" s="2" t="s">
        <v>103</v>
      </c>
      <c r="K5798" s="2" t="s">
        <v>99</v>
      </c>
      <c r="L5798" s="2" t="s">
        <v>2495</v>
      </c>
      <c r="M5798" s="2" t="s">
        <v>2496</v>
      </c>
      <c r="N5798" s="2" t="s">
        <v>2494</v>
      </c>
      <c r="O5798" s="3">
        <v>5</v>
      </c>
      <c r="P5798" s="3">
        <v>305</v>
      </c>
      <c r="Q5798" s="3">
        <v>324</v>
      </c>
      <c r="R5798" s="3">
        <v>1620</v>
      </c>
      <c r="S5798" s="3">
        <v>19</v>
      </c>
      <c r="T5798" s="3">
        <v>95</v>
      </c>
      <c r="U5798" s="3">
        <v>5.86</v>
      </c>
      <c r="V5798" s="2" t="s">
        <v>145</v>
      </c>
      <c r="W5798" s="2" t="s">
        <v>146</v>
      </c>
      <c r="X5798" s="2" t="s">
        <v>72</v>
      </c>
      <c r="Y5798" s="19" t="str">
        <f>VLOOKUP(G5798,'Verweis Kd-Gruppe'!$A$2:$B$8,2,FALSE)</f>
        <v>EXP</v>
      </c>
      <c r="Z5798" s="19" t="str">
        <f>VLOOKUP(J5798,'Verweis Art-Gruppe'!$A$2:$B$15,2,FALSE)</f>
        <v>Geräte</v>
      </c>
      <c r="AA5798" s="19" t="str">
        <f>VLOOKUP(W5798,'Verweis Vertreter'!$A$2:$B$24,2,FALSE)</f>
        <v>Muhsin Yortanli</v>
      </c>
      <c r="AB5798" s="12">
        <f t="shared" si="810"/>
        <v>5</v>
      </c>
      <c r="AC5798" s="12">
        <f t="shared" si="815"/>
        <v>305</v>
      </c>
      <c r="AD5798" s="12">
        <f t="shared" si="816"/>
        <v>324</v>
      </c>
      <c r="AE5798" s="12">
        <f t="shared" si="811"/>
        <v>1620</v>
      </c>
      <c r="AF5798" s="12">
        <f t="shared" si="812"/>
        <v>19</v>
      </c>
      <c r="AG5798" s="12">
        <f t="shared" si="813"/>
        <v>95</v>
      </c>
      <c r="AH5798" s="9">
        <f t="shared" si="817"/>
        <v>5.8641975308641972E-2</v>
      </c>
      <c r="AI5798" s="14">
        <f>VLOOKUP(E5798,'Verweis Faktor'!$A:$B,2,FALSE)</f>
        <v>1</v>
      </c>
      <c r="AJ5798" s="14"/>
      <c r="AK5798" s="14" t="str">
        <f>IF(AL5798="Ja","Versandkosten",VLOOKUP(E5798,'Verweis Belegart'!$A$2:$B$9,2,FALSE))</f>
        <v>Hardware</v>
      </c>
      <c r="AL5798" s="14" t="str">
        <f t="shared" si="818"/>
        <v>Nein</v>
      </c>
      <c r="AM5798" s="14" t="str">
        <f t="shared" si="814"/>
        <v>Positiv</v>
      </c>
    </row>
    <row r="5799" spans="1:39" ht="17.25" customHeight="1" x14ac:dyDescent="0.35">
      <c r="A5799" s="17">
        <v>14575469</v>
      </c>
      <c r="B5799" s="2" t="s">
        <v>2608</v>
      </c>
      <c r="C5799" s="1">
        <v>2025001</v>
      </c>
      <c r="D5799" s="1">
        <v>2001467</v>
      </c>
      <c r="E5799" s="2" t="s">
        <v>34</v>
      </c>
      <c r="F5799" s="2" t="s">
        <v>182</v>
      </c>
      <c r="G5799" s="2" t="s">
        <v>66</v>
      </c>
      <c r="H5799" s="2" t="s">
        <v>1328</v>
      </c>
      <c r="I5799" s="2" t="s">
        <v>1329</v>
      </c>
      <c r="J5799" s="2" t="s">
        <v>103</v>
      </c>
      <c r="K5799" s="2" t="s">
        <v>103</v>
      </c>
      <c r="L5799" s="2" t="s">
        <v>1947</v>
      </c>
      <c r="M5799" s="2" t="s">
        <v>1948</v>
      </c>
      <c r="N5799" s="2" t="s">
        <v>1949</v>
      </c>
      <c r="O5799" s="3">
        <v>3</v>
      </c>
      <c r="P5799" s="3">
        <v>750</v>
      </c>
      <c r="Q5799" s="3">
        <v>764</v>
      </c>
      <c r="R5799" s="3">
        <v>2292</v>
      </c>
      <c r="S5799" s="3">
        <v>14</v>
      </c>
      <c r="T5799" s="3">
        <v>42</v>
      </c>
      <c r="U5799" s="3">
        <v>1.83</v>
      </c>
      <c r="V5799" s="2" t="s">
        <v>145</v>
      </c>
      <c r="W5799" s="2" t="s">
        <v>146</v>
      </c>
      <c r="X5799" s="2" t="s">
        <v>72</v>
      </c>
      <c r="Y5799" s="19" t="str">
        <f>VLOOKUP(G5799,'Verweis Kd-Gruppe'!$A$2:$B$8,2,FALSE)</f>
        <v>EXP</v>
      </c>
      <c r="Z5799" s="19" t="str">
        <f>VLOOKUP(J5799,'Verweis Art-Gruppe'!$A$2:$B$15,2,FALSE)</f>
        <v>Geräte</v>
      </c>
      <c r="AA5799" s="19" t="str">
        <f>VLOOKUP(W5799,'Verweis Vertreter'!$A$2:$B$24,2,FALSE)</f>
        <v>Muhsin Yortanli</v>
      </c>
      <c r="AB5799" s="12">
        <f t="shared" si="810"/>
        <v>3</v>
      </c>
      <c r="AC5799" s="12">
        <f t="shared" si="815"/>
        <v>750</v>
      </c>
      <c r="AD5799" s="12">
        <f t="shared" si="816"/>
        <v>764</v>
      </c>
      <c r="AE5799" s="12">
        <f t="shared" si="811"/>
        <v>2292</v>
      </c>
      <c r="AF5799" s="12">
        <f t="shared" si="812"/>
        <v>14</v>
      </c>
      <c r="AG5799" s="12">
        <f t="shared" si="813"/>
        <v>42</v>
      </c>
      <c r="AH5799" s="9">
        <f t="shared" si="817"/>
        <v>1.832460732984293E-2</v>
      </c>
      <c r="AI5799" s="14">
        <f>VLOOKUP(E5799,'Verweis Faktor'!$A:$B,2,FALSE)</f>
        <v>1</v>
      </c>
      <c r="AJ5799" s="14"/>
      <c r="AK5799" s="14" t="str">
        <f>IF(AL5799="Ja","Versandkosten",VLOOKUP(E5799,'Verweis Belegart'!$A$2:$B$9,2,FALSE))</f>
        <v>Hardware</v>
      </c>
      <c r="AL5799" s="14" t="str">
        <f t="shared" si="818"/>
        <v>Nein</v>
      </c>
      <c r="AM5799" s="14" t="str">
        <f t="shared" si="814"/>
        <v>Positiv</v>
      </c>
    </row>
    <row r="5800" spans="1:39" ht="17.25" customHeight="1" x14ac:dyDescent="0.35">
      <c r="A5800" s="17">
        <v>14575506</v>
      </c>
      <c r="B5800" s="2" t="s">
        <v>2608</v>
      </c>
      <c r="C5800" s="1">
        <v>2025001</v>
      </c>
      <c r="D5800" s="1">
        <v>2001468</v>
      </c>
      <c r="E5800" s="2" t="s">
        <v>34</v>
      </c>
      <c r="F5800" s="2" t="s">
        <v>142</v>
      </c>
      <c r="G5800" s="2" t="s">
        <v>36</v>
      </c>
      <c r="H5800" s="2" t="s">
        <v>37</v>
      </c>
      <c r="I5800" s="2" t="s">
        <v>38</v>
      </c>
      <c r="J5800" s="2" t="s">
        <v>103</v>
      </c>
      <c r="K5800" s="2" t="s">
        <v>28</v>
      </c>
      <c r="L5800" s="2" t="s">
        <v>1101</v>
      </c>
      <c r="M5800" s="2" t="s">
        <v>1102</v>
      </c>
      <c r="N5800" s="2" t="s">
        <v>457</v>
      </c>
      <c r="O5800" s="3">
        <v>20</v>
      </c>
      <c r="P5800" s="3">
        <v>795</v>
      </c>
      <c r="Q5800" s="3">
        <v>835</v>
      </c>
      <c r="R5800" s="3">
        <v>16700</v>
      </c>
      <c r="S5800" s="3">
        <v>40</v>
      </c>
      <c r="T5800" s="3">
        <v>800</v>
      </c>
      <c r="U5800" s="3">
        <v>4.79</v>
      </c>
      <c r="V5800" s="2" t="s">
        <v>42</v>
      </c>
      <c r="W5800" s="2" t="s">
        <v>43</v>
      </c>
      <c r="X5800" s="2" t="s">
        <v>44</v>
      </c>
      <c r="Y5800" s="19" t="str">
        <f>VLOOKUP(G5800,'Verweis Kd-Gruppe'!$A$2:$B$8,2,FALSE)</f>
        <v>GRK</v>
      </c>
      <c r="Z5800" s="19" t="str">
        <f>VLOOKUP(J5800,'Verweis Art-Gruppe'!$A$2:$B$15,2,FALSE)</f>
        <v>Geräte</v>
      </c>
      <c r="AA5800" s="19" t="str">
        <f>VLOOKUP(W5800,'Verweis Vertreter'!$A$2:$B$24,2,FALSE)</f>
        <v>Sebastian Faber</v>
      </c>
      <c r="AB5800" s="12">
        <f t="shared" si="810"/>
        <v>20</v>
      </c>
      <c r="AC5800" s="12">
        <f t="shared" si="815"/>
        <v>795</v>
      </c>
      <c r="AD5800" s="12">
        <f t="shared" si="816"/>
        <v>835</v>
      </c>
      <c r="AE5800" s="12">
        <f t="shared" si="811"/>
        <v>16700</v>
      </c>
      <c r="AF5800" s="12">
        <f t="shared" si="812"/>
        <v>40</v>
      </c>
      <c r="AG5800" s="12">
        <f t="shared" si="813"/>
        <v>800</v>
      </c>
      <c r="AH5800" s="9">
        <f t="shared" si="817"/>
        <v>4.790419161676647E-2</v>
      </c>
      <c r="AI5800" s="14">
        <f>VLOOKUP(E5800,'Verweis Faktor'!$A:$B,2,FALSE)</f>
        <v>1</v>
      </c>
      <c r="AJ5800" s="14"/>
      <c r="AK5800" s="14" t="str">
        <f>IF(AL5800="Ja","Versandkosten",VLOOKUP(E5800,'Verweis Belegart'!$A$2:$B$9,2,FALSE))</f>
        <v>Hardware</v>
      </c>
      <c r="AL5800" s="14" t="str">
        <f t="shared" si="818"/>
        <v>Nein</v>
      </c>
      <c r="AM5800" s="14" t="str">
        <f t="shared" si="814"/>
        <v>Positiv</v>
      </c>
    </row>
    <row r="5801" spans="1:39" ht="17.25" customHeight="1" x14ac:dyDescent="0.35">
      <c r="A5801" s="17">
        <v>14575506</v>
      </c>
      <c r="B5801" s="2" t="s">
        <v>2608</v>
      </c>
      <c r="C5801" s="1">
        <v>2025001</v>
      </c>
      <c r="D5801" s="1">
        <v>2001468</v>
      </c>
      <c r="E5801" s="2" t="s">
        <v>34</v>
      </c>
      <c r="F5801" s="2" t="s">
        <v>142</v>
      </c>
      <c r="G5801" s="2" t="s">
        <v>36</v>
      </c>
      <c r="H5801" s="2" t="s">
        <v>37</v>
      </c>
      <c r="I5801" s="2" t="s">
        <v>38</v>
      </c>
      <c r="J5801" s="2" t="s">
        <v>103</v>
      </c>
      <c r="K5801" s="2" t="s">
        <v>45</v>
      </c>
      <c r="L5801" s="2" t="s">
        <v>455</v>
      </c>
      <c r="M5801" s="2" t="s">
        <v>456</v>
      </c>
      <c r="N5801" s="2" t="s">
        <v>457</v>
      </c>
      <c r="O5801" s="3">
        <v>20</v>
      </c>
      <c r="P5801" s="3">
        <v>848.8066</v>
      </c>
      <c r="Q5801" s="3">
        <v>839</v>
      </c>
      <c r="R5801" s="3">
        <v>16780</v>
      </c>
      <c r="S5801" s="3">
        <v>-9.8065999999999995</v>
      </c>
      <c r="T5801" s="3">
        <v>-196.13</v>
      </c>
      <c r="U5801" s="3">
        <v>-1.1599999999999999</v>
      </c>
      <c r="V5801" s="2" t="s">
        <v>42</v>
      </c>
      <c r="W5801" s="2" t="s">
        <v>43</v>
      </c>
      <c r="X5801" s="2" t="s">
        <v>44</v>
      </c>
      <c r="Y5801" s="19" t="str">
        <f>VLOOKUP(G5801,'Verweis Kd-Gruppe'!$A$2:$B$8,2,FALSE)</f>
        <v>GRK</v>
      </c>
      <c r="Z5801" s="19" t="str">
        <f>VLOOKUP(J5801,'Verweis Art-Gruppe'!$A$2:$B$15,2,FALSE)</f>
        <v>Geräte</v>
      </c>
      <c r="AA5801" s="19" t="str">
        <f>VLOOKUP(W5801,'Verweis Vertreter'!$A$2:$B$24,2,FALSE)</f>
        <v>Sebastian Faber</v>
      </c>
      <c r="AB5801" s="12">
        <f t="shared" si="810"/>
        <v>20</v>
      </c>
      <c r="AC5801" s="12">
        <f t="shared" si="815"/>
        <v>848.8066</v>
      </c>
      <c r="AD5801" s="12">
        <f t="shared" si="816"/>
        <v>839</v>
      </c>
      <c r="AE5801" s="12">
        <f t="shared" si="811"/>
        <v>16780</v>
      </c>
      <c r="AF5801" s="12">
        <f t="shared" si="812"/>
        <v>-9.8065999999999995</v>
      </c>
      <c r="AG5801" s="12">
        <f t="shared" si="813"/>
        <v>-196.13</v>
      </c>
      <c r="AH5801" s="9">
        <f t="shared" si="817"/>
        <v>-1.1688319427890346E-2</v>
      </c>
      <c r="AI5801" s="14">
        <f>VLOOKUP(E5801,'Verweis Faktor'!$A:$B,2,FALSE)</f>
        <v>1</v>
      </c>
      <c r="AJ5801" s="14"/>
      <c r="AK5801" s="14" t="str">
        <f>IF(AL5801="Ja","Versandkosten",VLOOKUP(E5801,'Verweis Belegart'!$A$2:$B$9,2,FALSE))</f>
        <v>Hardware</v>
      </c>
      <c r="AL5801" s="14" t="str">
        <f t="shared" si="818"/>
        <v>Nein</v>
      </c>
      <c r="AM5801" s="14" t="str">
        <f t="shared" si="814"/>
        <v>Negativ</v>
      </c>
    </row>
    <row r="5802" spans="1:39" ht="17.25" customHeight="1" x14ac:dyDescent="0.35">
      <c r="A5802" s="17">
        <v>14575484</v>
      </c>
      <c r="B5802" s="2" t="s">
        <v>2608</v>
      </c>
      <c r="C5802" s="1">
        <v>2025001</v>
      </c>
      <c r="D5802" s="1">
        <v>2001469</v>
      </c>
      <c r="E5802" s="2" t="s">
        <v>34</v>
      </c>
      <c r="F5802" s="2" t="s">
        <v>182</v>
      </c>
      <c r="G5802" s="2" t="s">
        <v>36</v>
      </c>
      <c r="H5802" s="2" t="s">
        <v>1041</v>
      </c>
      <c r="I5802" s="2" t="s">
        <v>1042</v>
      </c>
      <c r="J5802" s="2" t="s">
        <v>103</v>
      </c>
      <c r="K5802" s="2" t="s">
        <v>28</v>
      </c>
      <c r="L5802" s="2" t="s">
        <v>1558</v>
      </c>
      <c r="M5802" s="2" t="s">
        <v>1559</v>
      </c>
      <c r="N5802" s="2" t="s">
        <v>481</v>
      </c>
      <c r="O5802" s="3">
        <v>20</v>
      </c>
      <c r="P5802" s="3">
        <v>109</v>
      </c>
      <c r="Q5802" s="3">
        <v>121</v>
      </c>
      <c r="R5802" s="3">
        <v>2420</v>
      </c>
      <c r="S5802" s="3">
        <v>12</v>
      </c>
      <c r="T5802" s="3">
        <v>240</v>
      </c>
      <c r="U5802" s="3">
        <v>9.91</v>
      </c>
      <c r="V5802" s="2" t="s">
        <v>42</v>
      </c>
      <c r="W5802" s="2" t="s">
        <v>43</v>
      </c>
      <c r="X5802" s="2" t="s">
        <v>419</v>
      </c>
      <c r="Y5802" s="19" t="str">
        <f>VLOOKUP(G5802,'Verweis Kd-Gruppe'!$A$2:$B$8,2,FALSE)</f>
        <v>GRK</v>
      </c>
      <c r="Z5802" s="19" t="str">
        <f>VLOOKUP(J5802,'Verweis Art-Gruppe'!$A$2:$B$15,2,FALSE)</f>
        <v>Geräte</v>
      </c>
      <c r="AA5802" s="19" t="str">
        <f>VLOOKUP(W5802,'Verweis Vertreter'!$A$2:$B$24,2,FALSE)</f>
        <v>Sebastian Faber</v>
      </c>
      <c r="AB5802" s="12">
        <f t="shared" si="810"/>
        <v>20</v>
      </c>
      <c r="AC5802" s="12">
        <f t="shared" si="815"/>
        <v>109</v>
      </c>
      <c r="AD5802" s="12">
        <f t="shared" si="816"/>
        <v>121</v>
      </c>
      <c r="AE5802" s="12">
        <f t="shared" si="811"/>
        <v>2420</v>
      </c>
      <c r="AF5802" s="12">
        <f t="shared" si="812"/>
        <v>12</v>
      </c>
      <c r="AG5802" s="12">
        <f t="shared" si="813"/>
        <v>240</v>
      </c>
      <c r="AH5802" s="9">
        <f t="shared" si="817"/>
        <v>9.9173553719008267E-2</v>
      </c>
      <c r="AI5802" s="14">
        <f>VLOOKUP(E5802,'Verweis Faktor'!$A:$B,2,FALSE)</f>
        <v>1</v>
      </c>
      <c r="AJ5802" s="14"/>
      <c r="AK5802" s="14" t="str">
        <f>IF(AL5802="Ja","Versandkosten",VLOOKUP(E5802,'Verweis Belegart'!$A$2:$B$9,2,FALSE))</f>
        <v>Hardware</v>
      </c>
      <c r="AL5802" s="14" t="str">
        <f t="shared" si="818"/>
        <v>Nein</v>
      </c>
      <c r="AM5802" s="14" t="str">
        <f t="shared" si="814"/>
        <v>Positiv</v>
      </c>
    </row>
    <row r="5803" spans="1:39" ht="17.25" customHeight="1" x14ac:dyDescent="0.35">
      <c r="A5803" s="17">
        <v>14575444</v>
      </c>
      <c r="B5803" s="2" t="s">
        <v>2608</v>
      </c>
      <c r="C5803" s="1">
        <v>2025001</v>
      </c>
      <c r="D5803" s="1">
        <v>2001470</v>
      </c>
      <c r="E5803" s="2" t="s">
        <v>34</v>
      </c>
      <c r="F5803" s="2" t="s">
        <v>53</v>
      </c>
      <c r="G5803" s="2" t="s">
        <v>66</v>
      </c>
      <c r="H5803" s="2" t="s">
        <v>143</v>
      </c>
      <c r="I5803" s="2" t="s">
        <v>144</v>
      </c>
      <c r="J5803" s="2" t="s">
        <v>103</v>
      </c>
      <c r="K5803" s="2" t="s">
        <v>28</v>
      </c>
      <c r="L5803" s="2" t="s">
        <v>147</v>
      </c>
      <c r="M5803" s="2" t="s">
        <v>148</v>
      </c>
      <c r="N5803" s="2" t="s">
        <v>149</v>
      </c>
      <c r="O5803" s="3">
        <v>50</v>
      </c>
      <c r="P5803" s="3">
        <v>204.57390000000001</v>
      </c>
      <c r="Q5803" s="3">
        <v>212</v>
      </c>
      <c r="R5803" s="3">
        <v>10600</v>
      </c>
      <c r="S5803" s="3">
        <v>7.4260999999999999</v>
      </c>
      <c r="T5803" s="3">
        <v>371.3</v>
      </c>
      <c r="U5803" s="3">
        <v>3.5</v>
      </c>
      <c r="V5803" s="2" t="s">
        <v>145</v>
      </c>
      <c r="W5803" s="2" t="s">
        <v>146</v>
      </c>
      <c r="X5803" s="2" t="s">
        <v>72</v>
      </c>
      <c r="Y5803" s="19" t="str">
        <f>VLOOKUP(G5803,'Verweis Kd-Gruppe'!$A$2:$B$8,2,FALSE)</f>
        <v>EXP</v>
      </c>
      <c r="Z5803" s="19" t="str">
        <f>VLOOKUP(J5803,'Verweis Art-Gruppe'!$A$2:$B$15,2,FALSE)</f>
        <v>Geräte</v>
      </c>
      <c r="AA5803" s="19" t="str">
        <f>VLOOKUP(W5803,'Verweis Vertreter'!$A$2:$B$24,2,FALSE)</f>
        <v>Muhsin Yortanli</v>
      </c>
      <c r="AB5803" s="12">
        <f t="shared" si="810"/>
        <v>50</v>
      </c>
      <c r="AC5803" s="12">
        <f t="shared" si="815"/>
        <v>204.57390000000001</v>
      </c>
      <c r="AD5803" s="12">
        <f t="shared" si="816"/>
        <v>212</v>
      </c>
      <c r="AE5803" s="12">
        <f t="shared" si="811"/>
        <v>10600</v>
      </c>
      <c r="AF5803" s="12">
        <f t="shared" si="812"/>
        <v>7.4260999999999999</v>
      </c>
      <c r="AG5803" s="12">
        <f t="shared" si="813"/>
        <v>371.3</v>
      </c>
      <c r="AH5803" s="9">
        <f t="shared" si="817"/>
        <v>3.5028301886792457E-2</v>
      </c>
      <c r="AI5803" s="14">
        <f>VLOOKUP(E5803,'Verweis Faktor'!$A:$B,2,FALSE)</f>
        <v>1</v>
      </c>
      <c r="AJ5803" s="14"/>
      <c r="AK5803" s="14" t="str">
        <f>IF(AL5803="Ja","Versandkosten",VLOOKUP(E5803,'Verweis Belegart'!$A$2:$B$9,2,FALSE))</f>
        <v>Hardware</v>
      </c>
      <c r="AL5803" s="14" t="str">
        <f t="shared" si="818"/>
        <v>Nein</v>
      </c>
      <c r="AM5803" s="14" t="str">
        <f t="shared" si="814"/>
        <v>Positiv</v>
      </c>
    </row>
    <row r="5804" spans="1:39" ht="17.25" customHeight="1" x14ac:dyDescent="0.35">
      <c r="A5804" s="17">
        <v>14575444</v>
      </c>
      <c r="B5804" s="2" t="s">
        <v>2608</v>
      </c>
      <c r="C5804" s="1">
        <v>2025001</v>
      </c>
      <c r="D5804" s="1">
        <v>2001470</v>
      </c>
      <c r="E5804" s="2" t="s">
        <v>34</v>
      </c>
      <c r="F5804" s="2" t="s">
        <v>53</v>
      </c>
      <c r="G5804" s="2" t="s">
        <v>66</v>
      </c>
      <c r="H5804" s="2" t="s">
        <v>143</v>
      </c>
      <c r="I5804" s="2" t="s">
        <v>144</v>
      </c>
      <c r="J5804" s="2" t="s">
        <v>103</v>
      </c>
      <c r="K5804" s="2" t="s">
        <v>45</v>
      </c>
      <c r="L5804" s="2" t="s">
        <v>159</v>
      </c>
      <c r="M5804" s="2" t="s">
        <v>160</v>
      </c>
      <c r="N5804" s="2" t="s">
        <v>161</v>
      </c>
      <c r="O5804" s="3">
        <v>10</v>
      </c>
      <c r="P5804" s="3">
        <v>177</v>
      </c>
      <c r="Q5804" s="3">
        <v>185</v>
      </c>
      <c r="R5804" s="3">
        <v>1850</v>
      </c>
      <c r="S5804" s="3">
        <v>8</v>
      </c>
      <c r="T5804" s="3">
        <v>80</v>
      </c>
      <c r="U5804" s="3">
        <v>4.32</v>
      </c>
      <c r="V5804" s="2" t="s">
        <v>145</v>
      </c>
      <c r="W5804" s="2" t="s">
        <v>146</v>
      </c>
      <c r="X5804" s="2" t="s">
        <v>72</v>
      </c>
      <c r="Y5804" s="19" t="str">
        <f>VLOOKUP(G5804,'Verweis Kd-Gruppe'!$A$2:$B$8,2,FALSE)</f>
        <v>EXP</v>
      </c>
      <c r="Z5804" s="19" t="str">
        <f>VLOOKUP(J5804,'Verweis Art-Gruppe'!$A$2:$B$15,2,FALSE)</f>
        <v>Geräte</v>
      </c>
      <c r="AA5804" s="19" t="str">
        <f>VLOOKUP(W5804,'Verweis Vertreter'!$A$2:$B$24,2,FALSE)</f>
        <v>Muhsin Yortanli</v>
      </c>
      <c r="AB5804" s="12">
        <f t="shared" si="810"/>
        <v>10</v>
      </c>
      <c r="AC5804" s="12">
        <f t="shared" si="815"/>
        <v>177</v>
      </c>
      <c r="AD5804" s="12">
        <f t="shared" si="816"/>
        <v>185</v>
      </c>
      <c r="AE5804" s="12">
        <f t="shared" si="811"/>
        <v>1850</v>
      </c>
      <c r="AF5804" s="12">
        <f t="shared" si="812"/>
        <v>8</v>
      </c>
      <c r="AG5804" s="12">
        <f t="shared" si="813"/>
        <v>80</v>
      </c>
      <c r="AH5804" s="9">
        <f t="shared" si="817"/>
        <v>4.3243243243243246E-2</v>
      </c>
      <c r="AI5804" s="14">
        <f>VLOOKUP(E5804,'Verweis Faktor'!$A:$B,2,FALSE)</f>
        <v>1</v>
      </c>
      <c r="AJ5804" s="14"/>
      <c r="AK5804" s="14" t="str">
        <f>IF(AL5804="Ja","Versandkosten",VLOOKUP(E5804,'Verweis Belegart'!$A$2:$B$9,2,FALSE))</f>
        <v>Hardware</v>
      </c>
      <c r="AL5804" s="14" t="str">
        <f t="shared" si="818"/>
        <v>Nein</v>
      </c>
      <c r="AM5804" s="14" t="str">
        <f t="shared" si="814"/>
        <v>Positiv</v>
      </c>
    </row>
    <row r="5805" spans="1:39" ht="17.25" customHeight="1" x14ac:dyDescent="0.35">
      <c r="A5805" s="17">
        <v>14573937</v>
      </c>
      <c r="B5805" s="2" t="s">
        <v>2608</v>
      </c>
      <c r="C5805" s="1">
        <v>2025001</v>
      </c>
      <c r="D5805" s="1">
        <v>2001471</v>
      </c>
      <c r="E5805" s="2" t="s">
        <v>34</v>
      </c>
      <c r="F5805" s="2" t="s">
        <v>142</v>
      </c>
      <c r="G5805" s="2" t="s">
        <v>36</v>
      </c>
      <c r="H5805" s="2" t="s">
        <v>902</v>
      </c>
      <c r="I5805" s="2" t="s">
        <v>903</v>
      </c>
      <c r="J5805" s="2" t="s">
        <v>103</v>
      </c>
      <c r="K5805" s="2" t="s">
        <v>28</v>
      </c>
      <c r="L5805" s="2" t="s">
        <v>2669</v>
      </c>
      <c r="M5805" s="2" t="s">
        <v>2670</v>
      </c>
      <c r="N5805" s="2" t="s">
        <v>210</v>
      </c>
      <c r="O5805" s="3">
        <v>30</v>
      </c>
      <c r="P5805" s="3">
        <v>560</v>
      </c>
      <c r="Q5805" s="3">
        <v>639</v>
      </c>
      <c r="R5805" s="3">
        <v>19170</v>
      </c>
      <c r="S5805" s="3">
        <v>79</v>
      </c>
      <c r="T5805" s="3">
        <v>2370</v>
      </c>
      <c r="U5805" s="3">
        <v>12.36</v>
      </c>
      <c r="V5805" s="2" t="s">
        <v>42</v>
      </c>
      <c r="W5805" s="2" t="s">
        <v>43</v>
      </c>
      <c r="X5805" s="2" t="s">
        <v>724</v>
      </c>
      <c r="Y5805" s="19" t="str">
        <f>VLOOKUP(G5805,'Verweis Kd-Gruppe'!$A$2:$B$8,2,FALSE)</f>
        <v>GRK</v>
      </c>
      <c r="Z5805" s="19" t="str">
        <f>VLOOKUP(J5805,'Verweis Art-Gruppe'!$A$2:$B$15,2,FALSE)</f>
        <v>Geräte</v>
      </c>
      <c r="AA5805" s="19" t="str">
        <f>VLOOKUP(W5805,'Verweis Vertreter'!$A$2:$B$24,2,FALSE)</f>
        <v>Sebastian Faber</v>
      </c>
      <c r="AB5805" s="12">
        <f t="shared" si="810"/>
        <v>30</v>
      </c>
      <c r="AC5805" s="12">
        <f t="shared" si="815"/>
        <v>560</v>
      </c>
      <c r="AD5805" s="12">
        <f t="shared" si="816"/>
        <v>639</v>
      </c>
      <c r="AE5805" s="12">
        <f t="shared" si="811"/>
        <v>19170</v>
      </c>
      <c r="AF5805" s="12">
        <f t="shared" si="812"/>
        <v>79</v>
      </c>
      <c r="AG5805" s="12">
        <f t="shared" si="813"/>
        <v>2370</v>
      </c>
      <c r="AH5805" s="9">
        <f t="shared" si="817"/>
        <v>0.12363067292644757</v>
      </c>
      <c r="AI5805" s="14">
        <f>VLOOKUP(E5805,'Verweis Faktor'!$A:$B,2,FALSE)</f>
        <v>1</v>
      </c>
      <c r="AJ5805" s="14"/>
      <c r="AK5805" s="14" t="str">
        <f>IF(AL5805="Ja","Versandkosten",VLOOKUP(E5805,'Verweis Belegart'!$A$2:$B$9,2,FALSE))</f>
        <v>Hardware</v>
      </c>
      <c r="AL5805" s="14" t="str">
        <f t="shared" si="818"/>
        <v>Nein</v>
      </c>
      <c r="AM5805" s="14" t="str">
        <f t="shared" si="814"/>
        <v>Positiv</v>
      </c>
    </row>
    <row r="5806" spans="1:39" ht="17.25" customHeight="1" x14ac:dyDescent="0.35">
      <c r="A5806" s="17">
        <v>14575440</v>
      </c>
      <c r="B5806" s="2" t="s">
        <v>2608</v>
      </c>
      <c r="C5806" s="1">
        <v>2025001</v>
      </c>
      <c r="D5806" s="1">
        <v>2001472</v>
      </c>
      <c r="E5806" s="2" t="s">
        <v>34</v>
      </c>
      <c r="F5806" s="2" t="s">
        <v>53</v>
      </c>
      <c r="G5806" s="2" t="s">
        <v>66</v>
      </c>
      <c r="H5806" s="2" t="s">
        <v>1077</v>
      </c>
      <c r="I5806" s="2" t="s">
        <v>1078</v>
      </c>
      <c r="J5806" s="2" t="s">
        <v>103</v>
      </c>
      <c r="K5806" s="2" t="s">
        <v>28</v>
      </c>
      <c r="L5806" s="2" t="s">
        <v>2669</v>
      </c>
      <c r="M5806" s="2" t="s">
        <v>2670</v>
      </c>
      <c r="N5806" s="2" t="s">
        <v>210</v>
      </c>
      <c r="O5806" s="3">
        <v>30</v>
      </c>
      <c r="P5806" s="3">
        <v>560</v>
      </c>
      <c r="Q5806" s="3">
        <v>668</v>
      </c>
      <c r="R5806" s="3">
        <v>20040</v>
      </c>
      <c r="S5806" s="3">
        <v>108</v>
      </c>
      <c r="T5806" s="3">
        <v>3240</v>
      </c>
      <c r="U5806" s="3">
        <v>16.16</v>
      </c>
      <c r="V5806" s="2" t="s">
        <v>145</v>
      </c>
      <c r="W5806" s="2" t="s">
        <v>146</v>
      </c>
      <c r="X5806" s="2" t="s">
        <v>72</v>
      </c>
      <c r="Y5806" s="19" t="str">
        <f>VLOOKUP(G5806,'Verweis Kd-Gruppe'!$A$2:$B$8,2,FALSE)</f>
        <v>EXP</v>
      </c>
      <c r="Z5806" s="19" t="str">
        <f>VLOOKUP(J5806,'Verweis Art-Gruppe'!$A$2:$B$15,2,FALSE)</f>
        <v>Geräte</v>
      </c>
      <c r="AA5806" s="19" t="str">
        <f>VLOOKUP(W5806,'Verweis Vertreter'!$A$2:$B$24,2,FALSE)</f>
        <v>Muhsin Yortanli</v>
      </c>
      <c r="AB5806" s="12">
        <f t="shared" si="810"/>
        <v>30</v>
      </c>
      <c r="AC5806" s="12">
        <f t="shared" si="815"/>
        <v>560</v>
      </c>
      <c r="AD5806" s="12">
        <f t="shared" si="816"/>
        <v>668</v>
      </c>
      <c r="AE5806" s="12">
        <f t="shared" si="811"/>
        <v>20040</v>
      </c>
      <c r="AF5806" s="12">
        <f t="shared" si="812"/>
        <v>108</v>
      </c>
      <c r="AG5806" s="12">
        <f t="shared" si="813"/>
        <v>3240</v>
      </c>
      <c r="AH5806" s="9">
        <f t="shared" si="817"/>
        <v>0.16167664670658682</v>
      </c>
      <c r="AI5806" s="14">
        <f>VLOOKUP(E5806,'Verweis Faktor'!$A:$B,2,FALSE)</f>
        <v>1</v>
      </c>
      <c r="AJ5806" s="14"/>
      <c r="AK5806" s="14" t="str">
        <f>IF(AL5806="Ja","Versandkosten",VLOOKUP(E5806,'Verweis Belegart'!$A$2:$B$9,2,FALSE))</f>
        <v>Hardware</v>
      </c>
      <c r="AL5806" s="14" t="str">
        <f t="shared" si="818"/>
        <v>Nein</v>
      </c>
      <c r="AM5806" s="14" t="str">
        <f t="shared" si="814"/>
        <v>Positiv</v>
      </c>
    </row>
    <row r="5807" spans="1:39" ht="17.25" customHeight="1" x14ac:dyDescent="0.35">
      <c r="A5807" s="17">
        <v>14575500</v>
      </c>
      <c r="B5807" s="2" t="s">
        <v>2608</v>
      </c>
      <c r="C5807" s="1">
        <v>2025001</v>
      </c>
      <c r="D5807" s="1">
        <v>2001473</v>
      </c>
      <c r="E5807" s="2" t="s">
        <v>34</v>
      </c>
      <c r="F5807" s="2" t="s">
        <v>142</v>
      </c>
      <c r="G5807" s="2" t="s">
        <v>66</v>
      </c>
      <c r="H5807" s="2" t="s">
        <v>2554</v>
      </c>
      <c r="I5807" s="2" t="s">
        <v>2555</v>
      </c>
      <c r="J5807" s="2" t="s">
        <v>103</v>
      </c>
      <c r="K5807" s="2" t="s">
        <v>28</v>
      </c>
      <c r="L5807" s="2" t="s">
        <v>1808</v>
      </c>
      <c r="M5807" s="2" t="s">
        <v>1809</v>
      </c>
      <c r="N5807" s="2" t="s">
        <v>139</v>
      </c>
      <c r="O5807" s="3">
        <v>8</v>
      </c>
      <c r="P5807" s="3">
        <v>699.65219999999999</v>
      </c>
      <c r="Q5807" s="3">
        <v>709</v>
      </c>
      <c r="R5807" s="3">
        <v>5672</v>
      </c>
      <c r="S5807" s="3">
        <v>9.3477999999999994</v>
      </c>
      <c r="T5807" s="3">
        <v>74.78</v>
      </c>
      <c r="U5807" s="3">
        <v>1.31</v>
      </c>
      <c r="V5807" s="2" t="s">
        <v>675</v>
      </c>
      <c r="W5807" s="2" t="s">
        <v>676</v>
      </c>
      <c r="X5807" s="2" t="s">
        <v>72</v>
      </c>
      <c r="Y5807" s="19" t="str">
        <f>VLOOKUP(G5807,'Verweis Kd-Gruppe'!$A$2:$B$8,2,FALSE)</f>
        <v>EXP</v>
      </c>
      <c r="Z5807" s="19" t="str">
        <f>VLOOKUP(J5807,'Verweis Art-Gruppe'!$A$2:$B$15,2,FALSE)</f>
        <v>Geräte</v>
      </c>
      <c r="AA5807" s="19" t="str">
        <f>VLOOKUP(W5807,'Verweis Vertreter'!$A$2:$B$24,2,FALSE)</f>
        <v>Corina Wedel</v>
      </c>
      <c r="AB5807" s="12">
        <f t="shared" si="810"/>
        <v>8</v>
      </c>
      <c r="AC5807" s="12">
        <f t="shared" si="815"/>
        <v>699.65219999999999</v>
      </c>
      <c r="AD5807" s="12">
        <f t="shared" si="816"/>
        <v>709</v>
      </c>
      <c r="AE5807" s="12">
        <f t="shared" si="811"/>
        <v>5672</v>
      </c>
      <c r="AF5807" s="12">
        <f t="shared" si="812"/>
        <v>9.3477999999999994</v>
      </c>
      <c r="AG5807" s="12">
        <f t="shared" si="813"/>
        <v>74.78</v>
      </c>
      <c r="AH5807" s="9">
        <f t="shared" si="817"/>
        <v>1.3184062059238364E-2</v>
      </c>
      <c r="AI5807" s="14">
        <f>VLOOKUP(E5807,'Verweis Faktor'!$A:$B,2,FALSE)</f>
        <v>1</v>
      </c>
      <c r="AJ5807" s="14"/>
      <c r="AK5807" s="14" t="str">
        <f>IF(AL5807="Ja","Versandkosten",VLOOKUP(E5807,'Verweis Belegart'!$A$2:$B$9,2,FALSE))</f>
        <v>Hardware</v>
      </c>
      <c r="AL5807" s="14" t="str">
        <f t="shared" si="818"/>
        <v>Nein</v>
      </c>
      <c r="AM5807" s="14" t="str">
        <f t="shared" si="814"/>
        <v>Positiv</v>
      </c>
    </row>
    <row r="5808" spans="1:39" ht="17.25" customHeight="1" x14ac:dyDescent="0.35">
      <c r="A5808" s="17">
        <v>14575500</v>
      </c>
      <c r="B5808" s="2" t="s">
        <v>2608</v>
      </c>
      <c r="C5808" s="1">
        <v>2025001</v>
      </c>
      <c r="D5808" s="1">
        <v>2001473</v>
      </c>
      <c r="E5808" s="2" t="s">
        <v>34</v>
      </c>
      <c r="F5808" s="2" t="s">
        <v>142</v>
      </c>
      <c r="G5808" s="2" t="s">
        <v>66</v>
      </c>
      <c r="H5808" s="2" t="s">
        <v>2554</v>
      </c>
      <c r="I5808" s="2" t="s">
        <v>2555</v>
      </c>
      <c r="J5808" s="2" t="s">
        <v>103</v>
      </c>
      <c r="K5808" s="2" t="s">
        <v>45</v>
      </c>
      <c r="L5808" s="2" t="s">
        <v>1725</v>
      </c>
      <c r="M5808" s="2" t="s">
        <v>1726</v>
      </c>
      <c r="N5808" s="2" t="s">
        <v>139</v>
      </c>
      <c r="O5808" s="3">
        <v>4</v>
      </c>
      <c r="P5808" s="3">
        <v>699.95960000000002</v>
      </c>
      <c r="Q5808" s="3">
        <v>709</v>
      </c>
      <c r="R5808" s="3">
        <v>2836</v>
      </c>
      <c r="S5808" s="3">
        <v>9.0404</v>
      </c>
      <c r="T5808" s="3">
        <v>36.159999999999997</v>
      </c>
      <c r="U5808" s="3">
        <v>1.27</v>
      </c>
      <c r="V5808" s="2" t="s">
        <v>675</v>
      </c>
      <c r="W5808" s="2" t="s">
        <v>676</v>
      </c>
      <c r="X5808" s="2" t="s">
        <v>72</v>
      </c>
      <c r="Y5808" s="19" t="str">
        <f>VLOOKUP(G5808,'Verweis Kd-Gruppe'!$A$2:$B$8,2,FALSE)</f>
        <v>EXP</v>
      </c>
      <c r="Z5808" s="19" t="str">
        <f>VLOOKUP(J5808,'Verweis Art-Gruppe'!$A$2:$B$15,2,FALSE)</f>
        <v>Geräte</v>
      </c>
      <c r="AA5808" s="19" t="str">
        <f>VLOOKUP(W5808,'Verweis Vertreter'!$A$2:$B$24,2,FALSE)</f>
        <v>Corina Wedel</v>
      </c>
      <c r="AB5808" s="12">
        <f t="shared" si="810"/>
        <v>4</v>
      </c>
      <c r="AC5808" s="12">
        <f t="shared" si="815"/>
        <v>699.95960000000002</v>
      </c>
      <c r="AD5808" s="12">
        <f t="shared" si="816"/>
        <v>709</v>
      </c>
      <c r="AE5808" s="12">
        <f t="shared" si="811"/>
        <v>2836</v>
      </c>
      <c r="AF5808" s="12">
        <f t="shared" si="812"/>
        <v>9.0404</v>
      </c>
      <c r="AG5808" s="12">
        <f t="shared" si="813"/>
        <v>36.159999999999997</v>
      </c>
      <c r="AH5808" s="9">
        <f t="shared" si="817"/>
        <v>1.2750352609308884E-2</v>
      </c>
      <c r="AI5808" s="14">
        <f>VLOOKUP(E5808,'Verweis Faktor'!$A:$B,2,FALSE)</f>
        <v>1</v>
      </c>
      <c r="AJ5808" s="14"/>
      <c r="AK5808" s="14" t="str">
        <f>IF(AL5808="Ja","Versandkosten",VLOOKUP(E5808,'Verweis Belegart'!$A$2:$B$9,2,FALSE))</f>
        <v>Hardware</v>
      </c>
      <c r="AL5808" s="14" t="str">
        <f t="shared" si="818"/>
        <v>Nein</v>
      </c>
      <c r="AM5808" s="14" t="str">
        <f t="shared" si="814"/>
        <v>Positiv</v>
      </c>
    </row>
    <row r="5809" spans="1:39" ht="17.25" customHeight="1" x14ac:dyDescent="0.35">
      <c r="A5809" s="17">
        <v>14575081</v>
      </c>
      <c r="B5809" s="2" t="s">
        <v>2608</v>
      </c>
      <c r="C5809" s="1">
        <v>2025001</v>
      </c>
      <c r="D5809" s="1">
        <v>2001474</v>
      </c>
      <c r="E5809" s="2" t="s">
        <v>34</v>
      </c>
      <c r="F5809" s="2" t="s">
        <v>35</v>
      </c>
      <c r="G5809" s="2" t="s">
        <v>66</v>
      </c>
      <c r="H5809" s="2" t="s">
        <v>1132</v>
      </c>
      <c r="I5809" s="2" t="s">
        <v>1133</v>
      </c>
      <c r="J5809" s="2" t="s">
        <v>103</v>
      </c>
      <c r="K5809" s="2" t="s">
        <v>28</v>
      </c>
      <c r="L5809" s="2" t="s">
        <v>2443</v>
      </c>
      <c r="M5809" s="2" t="s">
        <v>2444</v>
      </c>
      <c r="N5809" s="2" t="s">
        <v>58</v>
      </c>
      <c r="O5809" s="3">
        <v>18</v>
      </c>
      <c r="P5809" s="3">
        <v>610</v>
      </c>
      <c r="Q5809" s="3">
        <v>625</v>
      </c>
      <c r="R5809" s="3">
        <v>11250</v>
      </c>
      <c r="S5809" s="3">
        <v>15</v>
      </c>
      <c r="T5809" s="3">
        <v>270</v>
      </c>
      <c r="U5809" s="3">
        <v>2.4</v>
      </c>
      <c r="V5809" s="2" t="s">
        <v>855</v>
      </c>
      <c r="W5809" s="2" t="s">
        <v>856</v>
      </c>
      <c r="X5809" s="2" t="s">
        <v>72</v>
      </c>
      <c r="Y5809" s="19" t="str">
        <f>VLOOKUP(G5809,'Verweis Kd-Gruppe'!$A$2:$B$8,2,FALSE)</f>
        <v>EXP</v>
      </c>
      <c r="Z5809" s="19" t="str">
        <f>VLOOKUP(J5809,'Verweis Art-Gruppe'!$A$2:$B$15,2,FALSE)</f>
        <v>Geräte</v>
      </c>
      <c r="AA5809" s="19" t="str">
        <f>VLOOKUP(W5809,'Verweis Vertreter'!$A$2:$B$24,2,FALSE)</f>
        <v>Chahid Drimani</v>
      </c>
      <c r="AB5809" s="12">
        <f t="shared" si="810"/>
        <v>18</v>
      </c>
      <c r="AC5809" s="12">
        <f t="shared" si="815"/>
        <v>610</v>
      </c>
      <c r="AD5809" s="12">
        <f t="shared" si="816"/>
        <v>625</v>
      </c>
      <c r="AE5809" s="12">
        <f t="shared" si="811"/>
        <v>11250</v>
      </c>
      <c r="AF5809" s="12">
        <f t="shared" si="812"/>
        <v>15</v>
      </c>
      <c r="AG5809" s="12">
        <f t="shared" si="813"/>
        <v>270</v>
      </c>
      <c r="AH5809" s="9">
        <f t="shared" si="817"/>
        <v>2.4E-2</v>
      </c>
      <c r="AI5809" s="14">
        <f>VLOOKUP(E5809,'Verweis Faktor'!$A:$B,2,FALSE)</f>
        <v>1</v>
      </c>
      <c r="AJ5809" s="14"/>
      <c r="AK5809" s="14" t="str">
        <f>IF(AL5809="Ja","Versandkosten",VLOOKUP(E5809,'Verweis Belegart'!$A$2:$B$9,2,FALSE))</f>
        <v>Hardware</v>
      </c>
      <c r="AL5809" s="14" t="str">
        <f t="shared" si="818"/>
        <v>Nein</v>
      </c>
      <c r="AM5809" s="14" t="str">
        <f t="shared" si="814"/>
        <v>Positiv</v>
      </c>
    </row>
    <row r="5810" spans="1:39" ht="17.25" customHeight="1" x14ac:dyDescent="0.35">
      <c r="A5810" s="17">
        <v>14575479</v>
      </c>
      <c r="B5810" s="2" t="s">
        <v>2608</v>
      </c>
      <c r="C5810" s="1">
        <v>2025001</v>
      </c>
      <c r="D5810" s="1">
        <v>2001475</v>
      </c>
      <c r="E5810" s="2" t="s">
        <v>34</v>
      </c>
      <c r="F5810" s="2" t="s">
        <v>35</v>
      </c>
      <c r="G5810" s="2" t="s">
        <v>66</v>
      </c>
      <c r="H5810" s="2" t="s">
        <v>1132</v>
      </c>
      <c r="I5810" s="2" t="s">
        <v>1133</v>
      </c>
      <c r="J5810" s="2" t="s">
        <v>103</v>
      </c>
      <c r="K5810" s="2" t="s">
        <v>28</v>
      </c>
      <c r="L5810" s="2" t="s">
        <v>126</v>
      </c>
      <c r="M5810" s="2" t="s">
        <v>127</v>
      </c>
      <c r="N5810" s="2" t="s">
        <v>128</v>
      </c>
      <c r="O5810" s="3">
        <v>1</v>
      </c>
      <c r="P5810" s="3">
        <v>199</v>
      </c>
      <c r="Q5810" s="3">
        <v>209</v>
      </c>
      <c r="R5810" s="3">
        <v>209</v>
      </c>
      <c r="S5810" s="3">
        <v>10</v>
      </c>
      <c r="T5810" s="3">
        <v>10</v>
      </c>
      <c r="U5810" s="3">
        <v>4.78</v>
      </c>
      <c r="V5810" s="2" t="s">
        <v>855</v>
      </c>
      <c r="W5810" s="2" t="s">
        <v>856</v>
      </c>
      <c r="X5810" s="2" t="s">
        <v>72</v>
      </c>
      <c r="Y5810" s="19" t="str">
        <f>VLOOKUP(G5810,'Verweis Kd-Gruppe'!$A$2:$B$8,2,FALSE)</f>
        <v>EXP</v>
      </c>
      <c r="Z5810" s="19" t="str">
        <f>VLOOKUP(J5810,'Verweis Art-Gruppe'!$A$2:$B$15,2,FALSE)</f>
        <v>Geräte</v>
      </c>
      <c r="AA5810" s="19" t="str">
        <f>VLOOKUP(W5810,'Verweis Vertreter'!$A$2:$B$24,2,FALSE)</f>
        <v>Chahid Drimani</v>
      </c>
      <c r="AB5810" s="12">
        <f t="shared" si="810"/>
        <v>1</v>
      </c>
      <c r="AC5810" s="12">
        <f t="shared" si="815"/>
        <v>199</v>
      </c>
      <c r="AD5810" s="12">
        <f t="shared" si="816"/>
        <v>209</v>
      </c>
      <c r="AE5810" s="12">
        <f t="shared" si="811"/>
        <v>209</v>
      </c>
      <c r="AF5810" s="12">
        <f t="shared" si="812"/>
        <v>10</v>
      </c>
      <c r="AG5810" s="12">
        <f t="shared" si="813"/>
        <v>10</v>
      </c>
      <c r="AH5810" s="9">
        <f t="shared" si="817"/>
        <v>4.784688995215311E-2</v>
      </c>
      <c r="AI5810" s="14">
        <f>VLOOKUP(E5810,'Verweis Faktor'!$A:$B,2,FALSE)</f>
        <v>1</v>
      </c>
      <c r="AJ5810" s="14"/>
      <c r="AK5810" s="14" t="str">
        <f>IF(AL5810="Ja","Versandkosten",VLOOKUP(E5810,'Verweis Belegart'!$A$2:$B$9,2,FALSE))</f>
        <v>Hardware</v>
      </c>
      <c r="AL5810" s="14" t="str">
        <f t="shared" si="818"/>
        <v>Nein</v>
      </c>
      <c r="AM5810" s="14" t="str">
        <f t="shared" si="814"/>
        <v>Positiv</v>
      </c>
    </row>
    <row r="5811" spans="1:39" ht="17.25" customHeight="1" x14ac:dyDescent="0.35">
      <c r="A5811" s="17">
        <v>14575479</v>
      </c>
      <c r="B5811" s="2" t="s">
        <v>2608</v>
      </c>
      <c r="C5811" s="1">
        <v>2025001</v>
      </c>
      <c r="D5811" s="1">
        <v>2001475</v>
      </c>
      <c r="E5811" s="2" t="s">
        <v>34</v>
      </c>
      <c r="F5811" s="2" t="s">
        <v>35</v>
      </c>
      <c r="G5811" s="2" t="s">
        <v>66</v>
      </c>
      <c r="H5811" s="2" t="s">
        <v>1132</v>
      </c>
      <c r="I5811" s="2" t="s">
        <v>1133</v>
      </c>
      <c r="J5811" s="2" t="s">
        <v>103</v>
      </c>
      <c r="K5811" s="2" t="s">
        <v>45</v>
      </c>
      <c r="L5811" s="2" t="s">
        <v>1059</v>
      </c>
      <c r="M5811" s="2" t="s">
        <v>1060</v>
      </c>
      <c r="N5811" s="2" t="s">
        <v>152</v>
      </c>
      <c r="O5811" s="3">
        <v>1</v>
      </c>
      <c r="P5811" s="3">
        <v>182.7586</v>
      </c>
      <c r="Q5811" s="3">
        <v>205</v>
      </c>
      <c r="R5811" s="3">
        <v>205</v>
      </c>
      <c r="S5811" s="3">
        <v>22.241399999999999</v>
      </c>
      <c r="T5811" s="3">
        <v>22.24</v>
      </c>
      <c r="U5811" s="3">
        <v>10.84</v>
      </c>
      <c r="V5811" s="2" t="s">
        <v>855</v>
      </c>
      <c r="W5811" s="2" t="s">
        <v>856</v>
      </c>
      <c r="X5811" s="2" t="s">
        <v>72</v>
      </c>
      <c r="Y5811" s="19" t="str">
        <f>VLOOKUP(G5811,'Verweis Kd-Gruppe'!$A$2:$B$8,2,FALSE)</f>
        <v>EXP</v>
      </c>
      <c r="Z5811" s="19" t="str">
        <f>VLOOKUP(J5811,'Verweis Art-Gruppe'!$A$2:$B$15,2,FALSE)</f>
        <v>Geräte</v>
      </c>
      <c r="AA5811" s="19" t="str">
        <f>VLOOKUP(W5811,'Verweis Vertreter'!$A$2:$B$24,2,FALSE)</f>
        <v>Chahid Drimani</v>
      </c>
      <c r="AB5811" s="12">
        <f t="shared" si="810"/>
        <v>1</v>
      </c>
      <c r="AC5811" s="12">
        <f t="shared" si="815"/>
        <v>182.7586</v>
      </c>
      <c r="AD5811" s="12">
        <f t="shared" si="816"/>
        <v>205</v>
      </c>
      <c r="AE5811" s="12">
        <f t="shared" si="811"/>
        <v>205</v>
      </c>
      <c r="AF5811" s="12">
        <f t="shared" si="812"/>
        <v>22.241399999999999</v>
      </c>
      <c r="AG5811" s="12">
        <f t="shared" si="813"/>
        <v>22.24</v>
      </c>
      <c r="AH5811" s="9">
        <f t="shared" si="817"/>
        <v>0.10848780487804878</v>
      </c>
      <c r="AI5811" s="14">
        <f>VLOOKUP(E5811,'Verweis Faktor'!$A:$B,2,FALSE)</f>
        <v>1</v>
      </c>
      <c r="AJ5811" s="14"/>
      <c r="AK5811" s="14" t="str">
        <f>IF(AL5811="Ja","Versandkosten",VLOOKUP(E5811,'Verweis Belegart'!$A$2:$B$9,2,FALSE))</f>
        <v>Hardware</v>
      </c>
      <c r="AL5811" s="14" t="str">
        <f t="shared" si="818"/>
        <v>Nein</v>
      </c>
      <c r="AM5811" s="14" t="str">
        <f t="shared" si="814"/>
        <v>Positiv</v>
      </c>
    </row>
    <row r="5812" spans="1:39" ht="17.25" customHeight="1" x14ac:dyDescent="0.35">
      <c r="A5812" s="17">
        <v>14575479</v>
      </c>
      <c r="B5812" s="2" t="s">
        <v>2608</v>
      </c>
      <c r="C5812" s="1">
        <v>2025001</v>
      </c>
      <c r="D5812" s="1">
        <v>2001475</v>
      </c>
      <c r="E5812" s="2" t="s">
        <v>34</v>
      </c>
      <c r="F5812" s="2" t="s">
        <v>35</v>
      </c>
      <c r="G5812" s="2" t="s">
        <v>66</v>
      </c>
      <c r="H5812" s="2" t="s">
        <v>1132</v>
      </c>
      <c r="I5812" s="2" t="s">
        <v>1133</v>
      </c>
      <c r="J5812" s="2" t="s">
        <v>103</v>
      </c>
      <c r="K5812" s="2" t="s">
        <v>49</v>
      </c>
      <c r="L5812" s="2" t="s">
        <v>1195</v>
      </c>
      <c r="M5812" s="2" t="s">
        <v>1196</v>
      </c>
      <c r="N5812" s="2" t="s">
        <v>262</v>
      </c>
      <c r="O5812" s="3">
        <v>5</v>
      </c>
      <c r="P5812" s="3">
        <v>990</v>
      </c>
      <c r="Q5812" s="3">
        <v>1021</v>
      </c>
      <c r="R5812" s="3">
        <v>5105</v>
      </c>
      <c r="S5812" s="3">
        <v>31</v>
      </c>
      <c r="T5812" s="3">
        <v>155</v>
      </c>
      <c r="U5812" s="3">
        <v>3.03</v>
      </c>
      <c r="V5812" s="2" t="s">
        <v>855</v>
      </c>
      <c r="W5812" s="2" t="s">
        <v>856</v>
      </c>
      <c r="X5812" s="2" t="s">
        <v>72</v>
      </c>
      <c r="Y5812" s="19" t="str">
        <f>VLOOKUP(G5812,'Verweis Kd-Gruppe'!$A$2:$B$8,2,FALSE)</f>
        <v>EXP</v>
      </c>
      <c r="Z5812" s="19" t="str">
        <f>VLOOKUP(J5812,'Verweis Art-Gruppe'!$A$2:$B$15,2,FALSE)</f>
        <v>Geräte</v>
      </c>
      <c r="AA5812" s="19" t="str">
        <f>VLOOKUP(W5812,'Verweis Vertreter'!$A$2:$B$24,2,FALSE)</f>
        <v>Chahid Drimani</v>
      </c>
      <c r="AB5812" s="12">
        <f t="shared" si="810"/>
        <v>5</v>
      </c>
      <c r="AC5812" s="12">
        <f t="shared" si="815"/>
        <v>990</v>
      </c>
      <c r="AD5812" s="12">
        <f t="shared" si="816"/>
        <v>1021</v>
      </c>
      <c r="AE5812" s="12">
        <f t="shared" si="811"/>
        <v>5105</v>
      </c>
      <c r="AF5812" s="12">
        <f t="shared" si="812"/>
        <v>31</v>
      </c>
      <c r="AG5812" s="12">
        <f t="shared" si="813"/>
        <v>155</v>
      </c>
      <c r="AH5812" s="9">
        <f t="shared" si="817"/>
        <v>3.0362389813907934E-2</v>
      </c>
      <c r="AI5812" s="14">
        <f>VLOOKUP(E5812,'Verweis Faktor'!$A:$B,2,FALSE)</f>
        <v>1</v>
      </c>
      <c r="AJ5812" s="14"/>
      <c r="AK5812" s="14" t="str">
        <f>IF(AL5812="Ja","Versandkosten",VLOOKUP(E5812,'Verweis Belegart'!$A$2:$B$9,2,FALSE))</f>
        <v>Hardware</v>
      </c>
      <c r="AL5812" s="14" t="str">
        <f t="shared" si="818"/>
        <v>Nein</v>
      </c>
      <c r="AM5812" s="14" t="str">
        <f t="shared" si="814"/>
        <v>Positiv</v>
      </c>
    </row>
    <row r="5813" spans="1:39" ht="17.25" customHeight="1" x14ac:dyDescent="0.35">
      <c r="A5813" s="17">
        <v>14575479</v>
      </c>
      <c r="B5813" s="2" t="s">
        <v>2608</v>
      </c>
      <c r="C5813" s="1">
        <v>2025001</v>
      </c>
      <c r="D5813" s="1">
        <v>2001475</v>
      </c>
      <c r="E5813" s="2" t="s">
        <v>34</v>
      </c>
      <c r="F5813" s="2" t="s">
        <v>35</v>
      </c>
      <c r="G5813" s="2" t="s">
        <v>66</v>
      </c>
      <c r="H5813" s="2" t="s">
        <v>1132</v>
      </c>
      <c r="I5813" s="2" t="s">
        <v>1133</v>
      </c>
      <c r="J5813" s="2" t="s">
        <v>103</v>
      </c>
      <c r="K5813" s="2" t="s">
        <v>79</v>
      </c>
      <c r="L5813" s="2" t="s">
        <v>1403</v>
      </c>
      <c r="M5813" s="2" t="s">
        <v>1404</v>
      </c>
      <c r="N5813" s="2" t="s">
        <v>1405</v>
      </c>
      <c r="O5813" s="3">
        <v>1</v>
      </c>
      <c r="P5813" s="3">
        <v>360.71789999999999</v>
      </c>
      <c r="Q5813" s="3">
        <v>375</v>
      </c>
      <c r="R5813" s="3">
        <v>375</v>
      </c>
      <c r="S5813" s="3">
        <v>14.2821</v>
      </c>
      <c r="T5813" s="3">
        <v>14.28</v>
      </c>
      <c r="U5813" s="3">
        <v>3.8</v>
      </c>
      <c r="V5813" s="2" t="s">
        <v>855</v>
      </c>
      <c r="W5813" s="2" t="s">
        <v>856</v>
      </c>
      <c r="X5813" s="2" t="s">
        <v>72</v>
      </c>
      <c r="Y5813" s="19" t="str">
        <f>VLOOKUP(G5813,'Verweis Kd-Gruppe'!$A$2:$B$8,2,FALSE)</f>
        <v>EXP</v>
      </c>
      <c r="Z5813" s="19" t="str">
        <f>VLOOKUP(J5813,'Verweis Art-Gruppe'!$A$2:$B$15,2,FALSE)</f>
        <v>Geräte</v>
      </c>
      <c r="AA5813" s="19" t="str">
        <f>VLOOKUP(W5813,'Verweis Vertreter'!$A$2:$B$24,2,FALSE)</f>
        <v>Chahid Drimani</v>
      </c>
      <c r="AB5813" s="12">
        <f t="shared" si="810"/>
        <v>1</v>
      </c>
      <c r="AC5813" s="12">
        <f t="shared" si="815"/>
        <v>360.71789999999999</v>
      </c>
      <c r="AD5813" s="12">
        <f t="shared" si="816"/>
        <v>375</v>
      </c>
      <c r="AE5813" s="12">
        <f t="shared" si="811"/>
        <v>375</v>
      </c>
      <c r="AF5813" s="12">
        <f t="shared" si="812"/>
        <v>14.2821</v>
      </c>
      <c r="AG5813" s="12">
        <f t="shared" si="813"/>
        <v>14.28</v>
      </c>
      <c r="AH5813" s="9">
        <f t="shared" si="817"/>
        <v>3.8079999999999996E-2</v>
      </c>
      <c r="AI5813" s="14">
        <f>VLOOKUP(E5813,'Verweis Faktor'!$A:$B,2,FALSE)</f>
        <v>1</v>
      </c>
      <c r="AJ5813" s="14"/>
      <c r="AK5813" s="14" t="str">
        <f>IF(AL5813="Ja","Versandkosten",VLOOKUP(E5813,'Verweis Belegart'!$A$2:$B$9,2,FALSE))</f>
        <v>Hardware</v>
      </c>
      <c r="AL5813" s="14" t="str">
        <f t="shared" si="818"/>
        <v>Nein</v>
      </c>
      <c r="AM5813" s="14" t="str">
        <f t="shared" si="814"/>
        <v>Positiv</v>
      </c>
    </row>
    <row r="5814" spans="1:39" ht="17.25" customHeight="1" x14ac:dyDescent="0.35">
      <c r="A5814" s="17">
        <v>14575479</v>
      </c>
      <c r="B5814" s="2" t="s">
        <v>2608</v>
      </c>
      <c r="C5814" s="1">
        <v>2025001</v>
      </c>
      <c r="D5814" s="1">
        <v>2001475</v>
      </c>
      <c r="E5814" s="2" t="s">
        <v>34</v>
      </c>
      <c r="F5814" s="2" t="s">
        <v>35</v>
      </c>
      <c r="G5814" s="2" t="s">
        <v>66</v>
      </c>
      <c r="H5814" s="2" t="s">
        <v>1132</v>
      </c>
      <c r="I5814" s="2" t="s">
        <v>1133</v>
      </c>
      <c r="J5814" s="2" t="s">
        <v>103</v>
      </c>
      <c r="K5814" s="2" t="s">
        <v>83</v>
      </c>
      <c r="L5814" s="2" t="s">
        <v>714</v>
      </c>
      <c r="M5814" s="2" t="s">
        <v>715</v>
      </c>
      <c r="N5814" s="2" t="s">
        <v>274</v>
      </c>
      <c r="O5814" s="3">
        <v>2</v>
      </c>
      <c r="P5814" s="3">
        <v>1101.0044</v>
      </c>
      <c r="Q5814" s="3">
        <v>1115</v>
      </c>
      <c r="R5814" s="3">
        <v>2230</v>
      </c>
      <c r="S5814" s="3">
        <v>13.9956</v>
      </c>
      <c r="T5814" s="3">
        <v>27.99</v>
      </c>
      <c r="U5814" s="3">
        <v>1.25</v>
      </c>
      <c r="V5814" s="2" t="s">
        <v>855</v>
      </c>
      <c r="W5814" s="2" t="s">
        <v>856</v>
      </c>
      <c r="X5814" s="2" t="s">
        <v>72</v>
      </c>
      <c r="Y5814" s="19" t="str">
        <f>VLOOKUP(G5814,'Verweis Kd-Gruppe'!$A$2:$B$8,2,FALSE)</f>
        <v>EXP</v>
      </c>
      <c r="Z5814" s="19" t="str">
        <f>VLOOKUP(J5814,'Verweis Art-Gruppe'!$A$2:$B$15,2,FALSE)</f>
        <v>Geräte</v>
      </c>
      <c r="AA5814" s="19" t="str">
        <f>VLOOKUP(W5814,'Verweis Vertreter'!$A$2:$B$24,2,FALSE)</f>
        <v>Chahid Drimani</v>
      </c>
      <c r="AB5814" s="12">
        <f t="shared" si="810"/>
        <v>2</v>
      </c>
      <c r="AC5814" s="12">
        <f t="shared" si="815"/>
        <v>1101.0044</v>
      </c>
      <c r="AD5814" s="12">
        <f t="shared" si="816"/>
        <v>1115</v>
      </c>
      <c r="AE5814" s="12">
        <f t="shared" si="811"/>
        <v>2230</v>
      </c>
      <c r="AF5814" s="12">
        <f t="shared" si="812"/>
        <v>13.9956</v>
      </c>
      <c r="AG5814" s="12">
        <f t="shared" si="813"/>
        <v>27.99</v>
      </c>
      <c r="AH5814" s="9">
        <f t="shared" si="817"/>
        <v>1.2551569506726456E-2</v>
      </c>
      <c r="AI5814" s="14">
        <f>VLOOKUP(E5814,'Verweis Faktor'!$A:$B,2,FALSE)</f>
        <v>1</v>
      </c>
      <c r="AJ5814" s="14"/>
      <c r="AK5814" s="14" t="str">
        <f>IF(AL5814="Ja","Versandkosten",VLOOKUP(E5814,'Verweis Belegart'!$A$2:$B$9,2,FALSE))</f>
        <v>Hardware</v>
      </c>
      <c r="AL5814" s="14" t="str">
        <f t="shared" si="818"/>
        <v>Nein</v>
      </c>
      <c r="AM5814" s="14" t="str">
        <f t="shared" si="814"/>
        <v>Positiv</v>
      </c>
    </row>
    <row r="5815" spans="1:39" ht="17.25" customHeight="1" x14ac:dyDescent="0.35">
      <c r="A5815" s="17">
        <v>14575479</v>
      </c>
      <c r="B5815" s="2" t="s">
        <v>2608</v>
      </c>
      <c r="C5815" s="1">
        <v>2025001</v>
      </c>
      <c r="D5815" s="1">
        <v>2001475</v>
      </c>
      <c r="E5815" s="2" t="s">
        <v>34</v>
      </c>
      <c r="F5815" s="2" t="s">
        <v>35</v>
      </c>
      <c r="G5815" s="2" t="s">
        <v>66</v>
      </c>
      <c r="H5815" s="2" t="s">
        <v>1132</v>
      </c>
      <c r="I5815" s="2" t="s">
        <v>1133</v>
      </c>
      <c r="J5815" s="2" t="s">
        <v>304</v>
      </c>
      <c r="K5815" s="2" t="s">
        <v>87</v>
      </c>
      <c r="L5815" s="2" t="s">
        <v>198</v>
      </c>
      <c r="M5815" s="2" t="s">
        <v>199</v>
      </c>
      <c r="N5815" s="2" t="s">
        <v>200</v>
      </c>
      <c r="O5815" s="3">
        <v>1</v>
      </c>
      <c r="P5815" s="3">
        <v>590</v>
      </c>
      <c r="Q5815" s="3">
        <v>595</v>
      </c>
      <c r="R5815" s="3">
        <v>595</v>
      </c>
      <c r="S5815" s="3">
        <v>5</v>
      </c>
      <c r="T5815" s="3">
        <v>5</v>
      </c>
      <c r="U5815" s="3">
        <v>0.84</v>
      </c>
      <c r="V5815" s="2" t="s">
        <v>855</v>
      </c>
      <c r="W5815" s="2" t="s">
        <v>856</v>
      </c>
      <c r="X5815" s="2" t="s">
        <v>72</v>
      </c>
      <c r="Y5815" s="19" t="str">
        <f>VLOOKUP(G5815,'Verweis Kd-Gruppe'!$A$2:$B$8,2,FALSE)</f>
        <v>EXP</v>
      </c>
      <c r="Z5815" s="19" t="str">
        <f>VLOOKUP(J5815,'Verweis Art-Gruppe'!$A$2:$B$15,2,FALSE)</f>
        <v>Zubehör</v>
      </c>
      <c r="AA5815" s="19" t="str">
        <f>VLOOKUP(W5815,'Verweis Vertreter'!$A$2:$B$24,2,FALSE)</f>
        <v>Chahid Drimani</v>
      </c>
      <c r="AB5815" s="12">
        <f t="shared" si="810"/>
        <v>1</v>
      </c>
      <c r="AC5815" s="12">
        <f t="shared" si="815"/>
        <v>590</v>
      </c>
      <c r="AD5815" s="12">
        <f t="shared" si="816"/>
        <v>595</v>
      </c>
      <c r="AE5815" s="12">
        <f t="shared" si="811"/>
        <v>595</v>
      </c>
      <c r="AF5815" s="12">
        <f t="shared" si="812"/>
        <v>5</v>
      </c>
      <c r="AG5815" s="12">
        <f t="shared" si="813"/>
        <v>5</v>
      </c>
      <c r="AH5815" s="9">
        <f t="shared" si="817"/>
        <v>8.4033613445378148E-3</v>
      </c>
      <c r="AI5815" s="14">
        <f>VLOOKUP(E5815,'Verweis Faktor'!$A:$B,2,FALSE)</f>
        <v>1</v>
      </c>
      <c r="AJ5815" s="14"/>
      <c r="AK5815" s="14" t="str">
        <f>IF(AL5815="Ja","Versandkosten",VLOOKUP(E5815,'Verweis Belegart'!$A$2:$B$9,2,FALSE))</f>
        <v>Hardware</v>
      </c>
      <c r="AL5815" s="14" t="str">
        <f t="shared" si="818"/>
        <v>Nein</v>
      </c>
      <c r="AM5815" s="14" t="str">
        <f t="shared" si="814"/>
        <v>Positiv</v>
      </c>
    </row>
    <row r="5816" spans="1:39" ht="17.25" customHeight="1" x14ac:dyDescent="0.35">
      <c r="A5816" s="17">
        <v>14575479</v>
      </c>
      <c r="B5816" s="2" t="s">
        <v>2608</v>
      </c>
      <c r="C5816" s="1">
        <v>2025001</v>
      </c>
      <c r="D5816" s="1">
        <v>2001475</v>
      </c>
      <c r="E5816" s="2" t="s">
        <v>34</v>
      </c>
      <c r="F5816" s="2" t="s">
        <v>35</v>
      </c>
      <c r="G5816" s="2" t="s">
        <v>66</v>
      </c>
      <c r="H5816" s="2" t="s">
        <v>1132</v>
      </c>
      <c r="I5816" s="2" t="s">
        <v>1133</v>
      </c>
      <c r="J5816" s="2" t="s">
        <v>103</v>
      </c>
      <c r="K5816" s="2" t="s">
        <v>91</v>
      </c>
      <c r="L5816" s="2" t="s">
        <v>1430</v>
      </c>
      <c r="M5816" s="2" t="s">
        <v>1431</v>
      </c>
      <c r="N5816" s="2" t="s">
        <v>1086</v>
      </c>
      <c r="O5816" s="3">
        <v>1</v>
      </c>
      <c r="P5816" s="3">
        <v>80.665300000000002</v>
      </c>
      <c r="Q5816" s="3">
        <v>90</v>
      </c>
      <c r="R5816" s="3">
        <v>90</v>
      </c>
      <c r="S5816" s="3">
        <v>9.3346999999999998</v>
      </c>
      <c r="T5816" s="3">
        <v>9.33</v>
      </c>
      <c r="U5816" s="3">
        <v>10.37</v>
      </c>
      <c r="V5816" s="2" t="s">
        <v>855</v>
      </c>
      <c r="W5816" s="2" t="s">
        <v>856</v>
      </c>
      <c r="X5816" s="2" t="s">
        <v>72</v>
      </c>
      <c r="Y5816" s="19" t="str">
        <f>VLOOKUP(G5816,'Verweis Kd-Gruppe'!$A$2:$B$8,2,FALSE)</f>
        <v>EXP</v>
      </c>
      <c r="Z5816" s="19" t="str">
        <f>VLOOKUP(J5816,'Verweis Art-Gruppe'!$A$2:$B$15,2,FALSE)</f>
        <v>Geräte</v>
      </c>
      <c r="AA5816" s="19" t="str">
        <f>VLOOKUP(W5816,'Verweis Vertreter'!$A$2:$B$24,2,FALSE)</f>
        <v>Chahid Drimani</v>
      </c>
      <c r="AB5816" s="12">
        <f t="shared" si="810"/>
        <v>1</v>
      </c>
      <c r="AC5816" s="12">
        <f t="shared" si="815"/>
        <v>80.665300000000002</v>
      </c>
      <c r="AD5816" s="12">
        <f t="shared" si="816"/>
        <v>90</v>
      </c>
      <c r="AE5816" s="12">
        <f t="shared" si="811"/>
        <v>90</v>
      </c>
      <c r="AF5816" s="12">
        <f t="shared" si="812"/>
        <v>9.3346999999999998</v>
      </c>
      <c r="AG5816" s="12">
        <f t="shared" si="813"/>
        <v>9.33</v>
      </c>
      <c r="AH5816" s="9">
        <f t="shared" si="817"/>
        <v>0.10366666666666667</v>
      </c>
      <c r="AI5816" s="14">
        <f>VLOOKUP(E5816,'Verweis Faktor'!$A:$B,2,FALSE)</f>
        <v>1</v>
      </c>
      <c r="AJ5816" s="14"/>
      <c r="AK5816" s="14" t="str">
        <f>IF(AL5816="Ja","Versandkosten",VLOOKUP(E5816,'Verweis Belegart'!$A$2:$B$9,2,FALSE))</f>
        <v>Hardware</v>
      </c>
      <c r="AL5816" s="14" t="str">
        <f t="shared" si="818"/>
        <v>Nein</v>
      </c>
      <c r="AM5816" s="14" t="str">
        <f t="shared" si="814"/>
        <v>Positiv</v>
      </c>
    </row>
    <row r="5817" spans="1:39" ht="17.25" customHeight="1" x14ac:dyDescent="0.35">
      <c r="A5817" s="17">
        <v>14575479</v>
      </c>
      <c r="B5817" s="2" t="s">
        <v>2608</v>
      </c>
      <c r="C5817" s="1">
        <v>2025001</v>
      </c>
      <c r="D5817" s="1">
        <v>2001475</v>
      </c>
      <c r="E5817" s="2" t="s">
        <v>34</v>
      </c>
      <c r="F5817" s="2" t="s">
        <v>35</v>
      </c>
      <c r="G5817" s="2" t="s">
        <v>66</v>
      </c>
      <c r="H5817" s="2" t="s">
        <v>1132</v>
      </c>
      <c r="I5817" s="2" t="s">
        <v>1133</v>
      </c>
      <c r="J5817" s="2" t="s">
        <v>103</v>
      </c>
      <c r="K5817" s="2" t="s">
        <v>95</v>
      </c>
      <c r="L5817" s="2" t="s">
        <v>39</v>
      </c>
      <c r="M5817" s="2" t="s">
        <v>40</v>
      </c>
      <c r="N5817" s="2" t="s">
        <v>41</v>
      </c>
      <c r="O5817" s="3">
        <v>2</v>
      </c>
      <c r="P5817" s="3">
        <v>220</v>
      </c>
      <c r="Q5817" s="3">
        <v>239</v>
      </c>
      <c r="R5817" s="3">
        <v>478</v>
      </c>
      <c r="S5817" s="3">
        <v>19</v>
      </c>
      <c r="T5817" s="3">
        <v>38</v>
      </c>
      <c r="U5817" s="3">
        <v>7.94</v>
      </c>
      <c r="V5817" s="2" t="s">
        <v>855</v>
      </c>
      <c r="W5817" s="2" t="s">
        <v>856</v>
      </c>
      <c r="X5817" s="2" t="s">
        <v>72</v>
      </c>
      <c r="Y5817" s="19" t="str">
        <f>VLOOKUP(G5817,'Verweis Kd-Gruppe'!$A$2:$B$8,2,FALSE)</f>
        <v>EXP</v>
      </c>
      <c r="Z5817" s="19" t="str">
        <f>VLOOKUP(J5817,'Verweis Art-Gruppe'!$A$2:$B$15,2,FALSE)</f>
        <v>Geräte</v>
      </c>
      <c r="AA5817" s="19" t="str">
        <f>VLOOKUP(W5817,'Verweis Vertreter'!$A$2:$B$24,2,FALSE)</f>
        <v>Chahid Drimani</v>
      </c>
      <c r="AB5817" s="12">
        <f t="shared" si="810"/>
        <v>2</v>
      </c>
      <c r="AC5817" s="12">
        <f t="shared" si="815"/>
        <v>220</v>
      </c>
      <c r="AD5817" s="12">
        <f t="shared" si="816"/>
        <v>239</v>
      </c>
      <c r="AE5817" s="12">
        <f t="shared" si="811"/>
        <v>478</v>
      </c>
      <c r="AF5817" s="12">
        <f t="shared" si="812"/>
        <v>19</v>
      </c>
      <c r="AG5817" s="12">
        <f t="shared" si="813"/>
        <v>38</v>
      </c>
      <c r="AH5817" s="9">
        <f t="shared" si="817"/>
        <v>7.9497907949790794E-2</v>
      </c>
      <c r="AI5817" s="14">
        <f>VLOOKUP(E5817,'Verweis Faktor'!$A:$B,2,FALSE)</f>
        <v>1</v>
      </c>
      <c r="AJ5817" s="14"/>
      <c r="AK5817" s="14" t="str">
        <f>IF(AL5817="Ja","Versandkosten",VLOOKUP(E5817,'Verweis Belegart'!$A$2:$B$9,2,FALSE))</f>
        <v>Hardware</v>
      </c>
      <c r="AL5817" s="14" t="str">
        <f t="shared" si="818"/>
        <v>Nein</v>
      </c>
      <c r="AM5817" s="14" t="str">
        <f t="shared" si="814"/>
        <v>Positiv</v>
      </c>
    </row>
    <row r="5818" spans="1:39" ht="17.25" customHeight="1" x14ac:dyDescent="0.35">
      <c r="A5818" s="17">
        <v>14575479</v>
      </c>
      <c r="B5818" s="2" t="s">
        <v>2608</v>
      </c>
      <c r="C5818" s="1">
        <v>2025001</v>
      </c>
      <c r="D5818" s="1">
        <v>2001475</v>
      </c>
      <c r="E5818" s="2" t="s">
        <v>34</v>
      </c>
      <c r="F5818" s="2" t="s">
        <v>35</v>
      </c>
      <c r="G5818" s="2" t="s">
        <v>66</v>
      </c>
      <c r="H5818" s="2" t="s">
        <v>1132</v>
      </c>
      <c r="I5818" s="2" t="s">
        <v>1133</v>
      </c>
      <c r="J5818" s="2" t="s">
        <v>103</v>
      </c>
      <c r="K5818" s="2" t="s">
        <v>99</v>
      </c>
      <c r="L5818" s="2" t="s">
        <v>132</v>
      </c>
      <c r="M5818" s="2" t="s">
        <v>133</v>
      </c>
      <c r="N5818" s="2" t="s">
        <v>48</v>
      </c>
      <c r="O5818" s="3">
        <v>2</v>
      </c>
      <c r="P5818" s="3">
        <v>254.48859999999999</v>
      </c>
      <c r="Q5818" s="3">
        <v>279</v>
      </c>
      <c r="R5818" s="3">
        <v>558</v>
      </c>
      <c r="S5818" s="3">
        <v>24.511399999999998</v>
      </c>
      <c r="T5818" s="3">
        <v>49.02</v>
      </c>
      <c r="U5818" s="3">
        <v>8.7799999999999994</v>
      </c>
      <c r="V5818" s="2" t="s">
        <v>855</v>
      </c>
      <c r="W5818" s="2" t="s">
        <v>856</v>
      </c>
      <c r="X5818" s="2" t="s">
        <v>72</v>
      </c>
      <c r="Y5818" s="19" t="str">
        <f>VLOOKUP(G5818,'Verweis Kd-Gruppe'!$A$2:$B$8,2,FALSE)</f>
        <v>EXP</v>
      </c>
      <c r="Z5818" s="19" t="str">
        <f>VLOOKUP(J5818,'Verweis Art-Gruppe'!$A$2:$B$15,2,FALSE)</f>
        <v>Geräte</v>
      </c>
      <c r="AA5818" s="19" t="str">
        <f>VLOOKUP(W5818,'Verweis Vertreter'!$A$2:$B$24,2,FALSE)</f>
        <v>Chahid Drimani</v>
      </c>
      <c r="AB5818" s="12">
        <f t="shared" si="810"/>
        <v>2</v>
      </c>
      <c r="AC5818" s="12">
        <f t="shared" si="815"/>
        <v>254.48859999999999</v>
      </c>
      <c r="AD5818" s="12">
        <f t="shared" si="816"/>
        <v>279</v>
      </c>
      <c r="AE5818" s="12">
        <f t="shared" si="811"/>
        <v>558</v>
      </c>
      <c r="AF5818" s="12">
        <f t="shared" si="812"/>
        <v>24.511399999999998</v>
      </c>
      <c r="AG5818" s="12">
        <f t="shared" si="813"/>
        <v>49.02</v>
      </c>
      <c r="AH5818" s="9">
        <f t="shared" si="817"/>
        <v>8.7849462365591408E-2</v>
      </c>
      <c r="AI5818" s="14">
        <f>VLOOKUP(E5818,'Verweis Faktor'!$A:$B,2,FALSE)</f>
        <v>1</v>
      </c>
      <c r="AJ5818" s="14"/>
      <c r="AK5818" s="14" t="str">
        <f>IF(AL5818="Ja","Versandkosten",VLOOKUP(E5818,'Verweis Belegart'!$A$2:$B$9,2,FALSE))</f>
        <v>Hardware</v>
      </c>
      <c r="AL5818" s="14" t="str">
        <f t="shared" si="818"/>
        <v>Nein</v>
      </c>
      <c r="AM5818" s="14" t="str">
        <f t="shared" si="814"/>
        <v>Positiv</v>
      </c>
    </row>
    <row r="5819" spans="1:39" ht="17.25" customHeight="1" x14ac:dyDescent="0.35">
      <c r="A5819" s="17">
        <v>14575479</v>
      </c>
      <c r="B5819" s="2" t="s">
        <v>2608</v>
      </c>
      <c r="C5819" s="1">
        <v>2025001</v>
      </c>
      <c r="D5819" s="1">
        <v>2001475</v>
      </c>
      <c r="E5819" s="2" t="s">
        <v>34</v>
      </c>
      <c r="F5819" s="2" t="s">
        <v>35</v>
      </c>
      <c r="G5819" s="2" t="s">
        <v>66</v>
      </c>
      <c r="H5819" s="2" t="s">
        <v>1132</v>
      </c>
      <c r="I5819" s="2" t="s">
        <v>1133</v>
      </c>
      <c r="J5819" s="2" t="s">
        <v>103</v>
      </c>
      <c r="K5819" s="2" t="s">
        <v>103</v>
      </c>
      <c r="L5819" s="2" t="s">
        <v>1925</v>
      </c>
      <c r="M5819" s="2" t="s">
        <v>1926</v>
      </c>
      <c r="N5819" s="2" t="s">
        <v>1799</v>
      </c>
      <c r="O5819" s="3">
        <v>2</v>
      </c>
      <c r="P5819" s="3">
        <v>153</v>
      </c>
      <c r="Q5819" s="3">
        <v>149</v>
      </c>
      <c r="R5819" s="3">
        <v>298</v>
      </c>
      <c r="S5819" s="3">
        <v>-4</v>
      </c>
      <c r="T5819" s="3">
        <v>-8</v>
      </c>
      <c r="U5819" s="3">
        <v>-2.68</v>
      </c>
      <c r="V5819" s="2" t="s">
        <v>855</v>
      </c>
      <c r="W5819" s="2" t="s">
        <v>856</v>
      </c>
      <c r="X5819" s="2" t="s">
        <v>72</v>
      </c>
      <c r="Y5819" s="19" t="str">
        <f>VLOOKUP(G5819,'Verweis Kd-Gruppe'!$A$2:$B$8,2,FALSE)</f>
        <v>EXP</v>
      </c>
      <c r="Z5819" s="19" t="str">
        <f>VLOOKUP(J5819,'Verweis Art-Gruppe'!$A$2:$B$15,2,FALSE)</f>
        <v>Geräte</v>
      </c>
      <c r="AA5819" s="19" t="str">
        <f>VLOOKUP(W5819,'Verweis Vertreter'!$A$2:$B$24,2,FALSE)</f>
        <v>Chahid Drimani</v>
      </c>
      <c r="AB5819" s="12">
        <f t="shared" si="810"/>
        <v>2</v>
      </c>
      <c r="AC5819" s="12">
        <f t="shared" si="815"/>
        <v>153</v>
      </c>
      <c r="AD5819" s="12">
        <f t="shared" si="816"/>
        <v>149</v>
      </c>
      <c r="AE5819" s="12">
        <f t="shared" si="811"/>
        <v>298</v>
      </c>
      <c r="AF5819" s="12">
        <f t="shared" si="812"/>
        <v>-4</v>
      </c>
      <c r="AG5819" s="12">
        <f t="shared" si="813"/>
        <v>-8</v>
      </c>
      <c r="AH5819" s="9">
        <f t="shared" si="817"/>
        <v>-2.6845637583892617E-2</v>
      </c>
      <c r="AI5819" s="14">
        <f>VLOOKUP(E5819,'Verweis Faktor'!$A:$B,2,FALSE)</f>
        <v>1</v>
      </c>
      <c r="AJ5819" s="14"/>
      <c r="AK5819" s="14" t="str">
        <f>IF(AL5819="Ja","Versandkosten",VLOOKUP(E5819,'Verweis Belegart'!$A$2:$B$9,2,FALSE))</f>
        <v>Hardware</v>
      </c>
      <c r="AL5819" s="14" t="str">
        <f t="shared" si="818"/>
        <v>Nein</v>
      </c>
      <c r="AM5819" s="14" t="str">
        <f t="shared" si="814"/>
        <v>Negativ</v>
      </c>
    </row>
    <row r="5820" spans="1:39" ht="17.25" customHeight="1" x14ac:dyDescent="0.35">
      <c r="A5820" s="17">
        <v>14575479</v>
      </c>
      <c r="B5820" s="2" t="s">
        <v>2608</v>
      </c>
      <c r="C5820" s="1">
        <v>2025001</v>
      </c>
      <c r="D5820" s="1">
        <v>2001475</v>
      </c>
      <c r="E5820" s="2" t="s">
        <v>34</v>
      </c>
      <c r="F5820" s="2" t="s">
        <v>35</v>
      </c>
      <c r="G5820" s="2" t="s">
        <v>66</v>
      </c>
      <c r="H5820" s="2" t="s">
        <v>1132</v>
      </c>
      <c r="I5820" s="2" t="s">
        <v>1133</v>
      </c>
      <c r="J5820" s="2" t="s">
        <v>103</v>
      </c>
      <c r="K5820" s="2" t="s">
        <v>107</v>
      </c>
      <c r="L5820" s="2" t="s">
        <v>455</v>
      </c>
      <c r="M5820" s="2" t="s">
        <v>456</v>
      </c>
      <c r="N5820" s="2" t="s">
        <v>457</v>
      </c>
      <c r="O5820" s="3">
        <v>2</v>
      </c>
      <c r="P5820" s="3">
        <v>848.8066</v>
      </c>
      <c r="Q5820" s="3">
        <v>849</v>
      </c>
      <c r="R5820" s="3">
        <v>1698</v>
      </c>
      <c r="S5820" s="3">
        <v>0.19339999999999999</v>
      </c>
      <c r="T5820" s="3">
        <v>0.39</v>
      </c>
      <c r="U5820" s="3">
        <v>0.02</v>
      </c>
      <c r="V5820" s="2" t="s">
        <v>855</v>
      </c>
      <c r="W5820" s="2" t="s">
        <v>856</v>
      </c>
      <c r="X5820" s="2" t="s">
        <v>72</v>
      </c>
      <c r="Y5820" s="19" t="str">
        <f>VLOOKUP(G5820,'Verweis Kd-Gruppe'!$A$2:$B$8,2,FALSE)</f>
        <v>EXP</v>
      </c>
      <c r="Z5820" s="19" t="str">
        <f>VLOOKUP(J5820,'Verweis Art-Gruppe'!$A$2:$B$15,2,FALSE)</f>
        <v>Geräte</v>
      </c>
      <c r="AA5820" s="19" t="str">
        <f>VLOOKUP(W5820,'Verweis Vertreter'!$A$2:$B$24,2,FALSE)</f>
        <v>Chahid Drimani</v>
      </c>
      <c r="AB5820" s="12">
        <f t="shared" si="810"/>
        <v>2</v>
      </c>
      <c r="AC5820" s="12">
        <f t="shared" si="815"/>
        <v>848.8066</v>
      </c>
      <c r="AD5820" s="12">
        <f t="shared" si="816"/>
        <v>849</v>
      </c>
      <c r="AE5820" s="12">
        <f t="shared" si="811"/>
        <v>1698</v>
      </c>
      <c r="AF5820" s="12">
        <f t="shared" si="812"/>
        <v>0.19339999999999999</v>
      </c>
      <c r="AG5820" s="12">
        <f t="shared" si="813"/>
        <v>0.39</v>
      </c>
      <c r="AH5820" s="9">
        <f t="shared" si="817"/>
        <v>2.2968197879858659E-4</v>
      </c>
      <c r="AI5820" s="14">
        <f>VLOOKUP(E5820,'Verweis Faktor'!$A:$B,2,FALSE)</f>
        <v>1</v>
      </c>
      <c r="AJ5820" s="14"/>
      <c r="AK5820" s="14" t="str">
        <f>IF(AL5820="Ja","Versandkosten",VLOOKUP(E5820,'Verweis Belegart'!$A$2:$B$9,2,FALSE))</f>
        <v>Hardware</v>
      </c>
      <c r="AL5820" s="14" t="str">
        <f t="shared" si="818"/>
        <v>Nein</v>
      </c>
      <c r="AM5820" s="14" t="str">
        <f t="shared" si="814"/>
        <v>Positiv</v>
      </c>
    </row>
    <row r="5821" spans="1:39" ht="17.25" customHeight="1" x14ac:dyDescent="0.35">
      <c r="A5821" s="17">
        <v>14575479</v>
      </c>
      <c r="B5821" s="2" t="s">
        <v>2608</v>
      </c>
      <c r="C5821" s="1">
        <v>2025001</v>
      </c>
      <c r="D5821" s="1">
        <v>2001475</v>
      </c>
      <c r="E5821" s="2" t="s">
        <v>34</v>
      </c>
      <c r="F5821" s="2" t="s">
        <v>35</v>
      </c>
      <c r="G5821" s="2" t="s">
        <v>66</v>
      </c>
      <c r="H5821" s="2" t="s">
        <v>1132</v>
      </c>
      <c r="I5821" s="2" t="s">
        <v>1133</v>
      </c>
      <c r="J5821" s="2" t="s">
        <v>103</v>
      </c>
      <c r="K5821" s="2" t="s">
        <v>111</v>
      </c>
      <c r="L5821" s="2" t="s">
        <v>284</v>
      </c>
      <c r="M5821" s="2" t="s">
        <v>285</v>
      </c>
      <c r="N5821" s="2" t="s">
        <v>286</v>
      </c>
      <c r="O5821" s="3">
        <v>1</v>
      </c>
      <c r="P5821" s="3">
        <v>703</v>
      </c>
      <c r="Q5821" s="3">
        <v>725</v>
      </c>
      <c r="R5821" s="3">
        <v>725</v>
      </c>
      <c r="S5821" s="3">
        <v>22</v>
      </c>
      <c r="T5821" s="3">
        <v>22</v>
      </c>
      <c r="U5821" s="3">
        <v>3.03</v>
      </c>
      <c r="V5821" s="2" t="s">
        <v>855</v>
      </c>
      <c r="W5821" s="2" t="s">
        <v>856</v>
      </c>
      <c r="X5821" s="2" t="s">
        <v>72</v>
      </c>
      <c r="Y5821" s="19" t="str">
        <f>VLOOKUP(G5821,'Verweis Kd-Gruppe'!$A$2:$B$8,2,FALSE)</f>
        <v>EXP</v>
      </c>
      <c r="Z5821" s="19" t="str">
        <f>VLOOKUP(J5821,'Verweis Art-Gruppe'!$A$2:$B$15,2,FALSE)</f>
        <v>Geräte</v>
      </c>
      <c r="AA5821" s="19" t="str">
        <f>VLOOKUP(W5821,'Verweis Vertreter'!$A$2:$B$24,2,FALSE)</f>
        <v>Chahid Drimani</v>
      </c>
      <c r="AB5821" s="12">
        <f t="shared" si="810"/>
        <v>1</v>
      </c>
      <c r="AC5821" s="12">
        <f t="shared" si="815"/>
        <v>703</v>
      </c>
      <c r="AD5821" s="12">
        <f t="shared" si="816"/>
        <v>725</v>
      </c>
      <c r="AE5821" s="12">
        <f t="shared" si="811"/>
        <v>725</v>
      </c>
      <c r="AF5821" s="12">
        <f t="shared" si="812"/>
        <v>22</v>
      </c>
      <c r="AG5821" s="12">
        <f t="shared" si="813"/>
        <v>22</v>
      </c>
      <c r="AH5821" s="9">
        <f t="shared" si="817"/>
        <v>3.0344827586206897E-2</v>
      </c>
      <c r="AI5821" s="14">
        <f>VLOOKUP(E5821,'Verweis Faktor'!$A:$B,2,FALSE)</f>
        <v>1</v>
      </c>
      <c r="AJ5821" s="14"/>
      <c r="AK5821" s="14" t="str">
        <f>IF(AL5821="Ja","Versandkosten",VLOOKUP(E5821,'Verweis Belegart'!$A$2:$B$9,2,FALSE))</f>
        <v>Hardware</v>
      </c>
      <c r="AL5821" s="14" t="str">
        <f t="shared" si="818"/>
        <v>Nein</v>
      </c>
      <c r="AM5821" s="14" t="str">
        <f t="shared" si="814"/>
        <v>Positiv</v>
      </c>
    </row>
    <row r="5822" spans="1:39" ht="17.25" customHeight="1" x14ac:dyDescent="0.35">
      <c r="A5822" s="17">
        <v>14575479</v>
      </c>
      <c r="B5822" s="2" t="s">
        <v>2608</v>
      </c>
      <c r="C5822" s="1">
        <v>2025001</v>
      </c>
      <c r="D5822" s="1">
        <v>2001475</v>
      </c>
      <c r="E5822" s="2" t="s">
        <v>34</v>
      </c>
      <c r="F5822" s="2" t="s">
        <v>35</v>
      </c>
      <c r="G5822" s="2" t="s">
        <v>66</v>
      </c>
      <c r="H5822" s="2" t="s">
        <v>1132</v>
      </c>
      <c r="I5822" s="2" t="s">
        <v>1133</v>
      </c>
      <c r="J5822" s="2" t="s">
        <v>103</v>
      </c>
      <c r="K5822" s="2" t="s">
        <v>115</v>
      </c>
      <c r="L5822" s="2" t="s">
        <v>147</v>
      </c>
      <c r="M5822" s="2" t="s">
        <v>148</v>
      </c>
      <c r="N5822" s="2" t="s">
        <v>149</v>
      </c>
      <c r="O5822" s="3">
        <v>10</v>
      </c>
      <c r="P5822" s="3">
        <v>204.57390000000001</v>
      </c>
      <c r="Q5822" s="3">
        <v>210</v>
      </c>
      <c r="R5822" s="3">
        <v>2100</v>
      </c>
      <c r="S5822" s="3">
        <v>5.4260999999999999</v>
      </c>
      <c r="T5822" s="3">
        <v>54.26</v>
      </c>
      <c r="U5822" s="3">
        <v>2.58</v>
      </c>
      <c r="V5822" s="2" t="s">
        <v>855</v>
      </c>
      <c r="W5822" s="2" t="s">
        <v>856</v>
      </c>
      <c r="X5822" s="2" t="s">
        <v>72</v>
      </c>
      <c r="Y5822" s="19" t="str">
        <f>VLOOKUP(G5822,'Verweis Kd-Gruppe'!$A$2:$B$8,2,FALSE)</f>
        <v>EXP</v>
      </c>
      <c r="Z5822" s="19" t="str">
        <f>VLOOKUP(J5822,'Verweis Art-Gruppe'!$A$2:$B$15,2,FALSE)</f>
        <v>Geräte</v>
      </c>
      <c r="AA5822" s="19" t="str">
        <f>VLOOKUP(W5822,'Verweis Vertreter'!$A$2:$B$24,2,FALSE)</f>
        <v>Chahid Drimani</v>
      </c>
      <c r="AB5822" s="12">
        <f t="shared" si="810"/>
        <v>10</v>
      </c>
      <c r="AC5822" s="12">
        <f t="shared" si="815"/>
        <v>204.57390000000001</v>
      </c>
      <c r="AD5822" s="12">
        <f t="shared" si="816"/>
        <v>210</v>
      </c>
      <c r="AE5822" s="12">
        <f t="shared" si="811"/>
        <v>2100</v>
      </c>
      <c r="AF5822" s="12">
        <f t="shared" si="812"/>
        <v>5.4260999999999999</v>
      </c>
      <c r="AG5822" s="12">
        <f t="shared" si="813"/>
        <v>54.26</v>
      </c>
      <c r="AH5822" s="9">
        <f t="shared" si="817"/>
        <v>2.5838095238095236E-2</v>
      </c>
      <c r="AI5822" s="14">
        <f>VLOOKUP(E5822,'Verweis Faktor'!$A:$B,2,FALSE)</f>
        <v>1</v>
      </c>
      <c r="AJ5822" s="14"/>
      <c r="AK5822" s="14" t="str">
        <f>IF(AL5822="Ja","Versandkosten",VLOOKUP(E5822,'Verweis Belegart'!$A$2:$B$9,2,FALSE))</f>
        <v>Hardware</v>
      </c>
      <c r="AL5822" s="14" t="str">
        <f t="shared" si="818"/>
        <v>Nein</v>
      </c>
      <c r="AM5822" s="14" t="str">
        <f t="shared" si="814"/>
        <v>Positiv</v>
      </c>
    </row>
    <row r="5823" spans="1:39" ht="17.25" customHeight="1" x14ac:dyDescent="0.35">
      <c r="A5823" s="17">
        <v>14575479</v>
      </c>
      <c r="B5823" s="2" t="s">
        <v>2608</v>
      </c>
      <c r="C5823" s="1">
        <v>2025001</v>
      </c>
      <c r="D5823" s="1">
        <v>2001475</v>
      </c>
      <c r="E5823" s="2" t="s">
        <v>34</v>
      </c>
      <c r="F5823" s="2" t="s">
        <v>35</v>
      </c>
      <c r="G5823" s="2" t="s">
        <v>66</v>
      </c>
      <c r="H5823" s="2" t="s">
        <v>1132</v>
      </c>
      <c r="I5823" s="2" t="s">
        <v>1133</v>
      </c>
      <c r="J5823" s="2" t="s">
        <v>103</v>
      </c>
      <c r="K5823" s="2" t="s">
        <v>289</v>
      </c>
      <c r="L5823" s="2" t="s">
        <v>866</v>
      </c>
      <c r="M5823" s="2" t="s">
        <v>867</v>
      </c>
      <c r="N5823" s="2" t="s">
        <v>868</v>
      </c>
      <c r="O5823" s="3">
        <v>1</v>
      </c>
      <c r="P5823" s="3">
        <v>276.61900000000003</v>
      </c>
      <c r="Q5823" s="3">
        <v>282</v>
      </c>
      <c r="R5823" s="3">
        <v>282</v>
      </c>
      <c r="S5823" s="3">
        <v>5.3810000000000002</v>
      </c>
      <c r="T5823" s="3">
        <v>5.38</v>
      </c>
      <c r="U5823" s="3">
        <v>1.9</v>
      </c>
      <c r="V5823" s="2" t="s">
        <v>855</v>
      </c>
      <c r="W5823" s="2" t="s">
        <v>856</v>
      </c>
      <c r="X5823" s="2" t="s">
        <v>72</v>
      </c>
      <c r="Y5823" s="19" t="str">
        <f>VLOOKUP(G5823,'Verweis Kd-Gruppe'!$A$2:$B$8,2,FALSE)</f>
        <v>EXP</v>
      </c>
      <c r="Z5823" s="19" t="str">
        <f>VLOOKUP(J5823,'Verweis Art-Gruppe'!$A$2:$B$15,2,FALSE)</f>
        <v>Geräte</v>
      </c>
      <c r="AA5823" s="19" t="str">
        <f>VLOOKUP(W5823,'Verweis Vertreter'!$A$2:$B$24,2,FALSE)</f>
        <v>Chahid Drimani</v>
      </c>
      <c r="AB5823" s="12">
        <f t="shared" si="810"/>
        <v>1</v>
      </c>
      <c r="AC5823" s="12">
        <f t="shared" si="815"/>
        <v>276.61900000000003</v>
      </c>
      <c r="AD5823" s="12">
        <f t="shared" si="816"/>
        <v>282</v>
      </c>
      <c r="AE5823" s="12">
        <f t="shared" si="811"/>
        <v>282</v>
      </c>
      <c r="AF5823" s="12">
        <f t="shared" si="812"/>
        <v>5.3810000000000002</v>
      </c>
      <c r="AG5823" s="12">
        <f t="shared" si="813"/>
        <v>5.38</v>
      </c>
      <c r="AH5823" s="9">
        <f t="shared" si="817"/>
        <v>1.9078014184397162E-2</v>
      </c>
      <c r="AI5823" s="14">
        <f>VLOOKUP(E5823,'Verweis Faktor'!$A:$B,2,FALSE)</f>
        <v>1</v>
      </c>
      <c r="AJ5823" s="14"/>
      <c r="AK5823" s="14" t="str">
        <f>IF(AL5823="Ja","Versandkosten",VLOOKUP(E5823,'Verweis Belegart'!$A$2:$B$9,2,FALSE))</f>
        <v>Hardware</v>
      </c>
      <c r="AL5823" s="14" t="str">
        <f t="shared" si="818"/>
        <v>Nein</v>
      </c>
      <c r="AM5823" s="14" t="str">
        <f t="shared" si="814"/>
        <v>Positiv</v>
      </c>
    </row>
    <row r="5824" spans="1:39" ht="17.25" customHeight="1" x14ac:dyDescent="0.35">
      <c r="A5824" s="17">
        <v>14575479</v>
      </c>
      <c r="B5824" s="2" t="s">
        <v>2608</v>
      </c>
      <c r="C5824" s="1">
        <v>2025001</v>
      </c>
      <c r="D5824" s="1">
        <v>2001475</v>
      </c>
      <c r="E5824" s="2" t="s">
        <v>34</v>
      </c>
      <c r="F5824" s="2" t="s">
        <v>35</v>
      </c>
      <c r="G5824" s="2" t="s">
        <v>66</v>
      </c>
      <c r="H5824" s="2" t="s">
        <v>1132</v>
      </c>
      <c r="I5824" s="2" t="s">
        <v>1133</v>
      </c>
      <c r="J5824" s="2" t="s">
        <v>103</v>
      </c>
      <c r="K5824" s="2" t="s">
        <v>293</v>
      </c>
      <c r="L5824" s="2" t="s">
        <v>967</v>
      </c>
      <c r="M5824" s="2" t="s">
        <v>968</v>
      </c>
      <c r="N5824" s="2" t="s">
        <v>969</v>
      </c>
      <c r="O5824" s="3">
        <v>1</v>
      </c>
      <c r="P5824" s="3">
        <v>122</v>
      </c>
      <c r="Q5824" s="3">
        <v>135</v>
      </c>
      <c r="R5824" s="3">
        <v>135</v>
      </c>
      <c r="S5824" s="3">
        <v>13</v>
      </c>
      <c r="T5824" s="3">
        <v>13</v>
      </c>
      <c r="U5824" s="3">
        <v>9.6199999999999992</v>
      </c>
      <c r="V5824" s="2" t="s">
        <v>855</v>
      </c>
      <c r="W5824" s="2" t="s">
        <v>856</v>
      </c>
      <c r="X5824" s="2" t="s">
        <v>72</v>
      </c>
      <c r="Y5824" s="19" t="str">
        <f>VLOOKUP(G5824,'Verweis Kd-Gruppe'!$A$2:$B$8,2,FALSE)</f>
        <v>EXP</v>
      </c>
      <c r="Z5824" s="19" t="str">
        <f>VLOOKUP(J5824,'Verweis Art-Gruppe'!$A$2:$B$15,2,FALSE)</f>
        <v>Geräte</v>
      </c>
      <c r="AA5824" s="19" t="str">
        <f>VLOOKUP(W5824,'Verweis Vertreter'!$A$2:$B$24,2,FALSE)</f>
        <v>Chahid Drimani</v>
      </c>
      <c r="AB5824" s="12">
        <f t="shared" si="810"/>
        <v>1</v>
      </c>
      <c r="AC5824" s="12">
        <f t="shared" si="815"/>
        <v>122</v>
      </c>
      <c r="AD5824" s="12">
        <f t="shared" si="816"/>
        <v>135</v>
      </c>
      <c r="AE5824" s="12">
        <f t="shared" si="811"/>
        <v>135</v>
      </c>
      <c r="AF5824" s="12">
        <f t="shared" si="812"/>
        <v>13</v>
      </c>
      <c r="AG5824" s="12">
        <f t="shared" si="813"/>
        <v>13</v>
      </c>
      <c r="AH5824" s="9">
        <f t="shared" si="817"/>
        <v>9.6296296296296297E-2</v>
      </c>
      <c r="AI5824" s="14">
        <f>VLOOKUP(E5824,'Verweis Faktor'!$A:$B,2,FALSE)</f>
        <v>1</v>
      </c>
      <c r="AJ5824" s="14"/>
      <c r="AK5824" s="14" t="str">
        <f>IF(AL5824="Ja","Versandkosten",VLOOKUP(E5824,'Verweis Belegart'!$A$2:$B$9,2,FALSE))</f>
        <v>Hardware</v>
      </c>
      <c r="AL5824" s="14" t="str">
        <f t="shared" si="818"/>
        <v>Nein</v>
      </c>
      <c r="AM5824" s="14" t="str">
        <f t="shared" si="814"/>
        <v>Positiv</v>
      </c>
    </row>
    <row r="5825" spans="1:39" ht="17.25" customHeight="1" x14ac:dyDescent="0.35">
      <c r="A5825" s="17">
        <v>14575479</v>
      </c>
      <c r="B5825" s="2" t="s">
        <v>2608</v>
      </c>
      <c r="C5825" s="1">
        <v>2025001</v>
      </c>
      <c r="D5825" s="1">
        <v>2001475</v>
      </c>
      <c r="E5825" s="2" t="s">
        <v>34</v>
      </c>
      <c r="F5825" s="2" t="s">
        <v>35</v>
      </c>
      <c r="G5825" s="2" t="s">
        <v>66</v>
      </c>
      <c r="H5825" s="2" t="s">
        <v>1132</v>
      </c>
      <c r="I5825" s="2" t="s">
        <v>1133</v>
      </c>
      <c r="J5825" s="2" t="s">
        <v>103</v>
      </c>
      <c r="K5825" s="2" t="s">
        <v>296</v>
      </c>
      <c r="L5825" s="2" t="s">
        <v>591</v>
      </c>
      <c r="M5825" s="2" t="s">
        <v>592</v>
      </c>
      <c r="N5825" s="2" t="s">
        <v>593</v>
      </c>
      <c r="O5825" s="3">
        <v>1</v>
      </c>
      <c r="P5825" s="3">
        <v>78</v>
      </c>
      <c r="Q5825" s="3">
        <v>85</v>
      </c>
      <c r="R5825" s="3">
        <v>85</v>
      </c>
      <c r="S5825" s="3">
        <v>7</v>
      </c>
      <c r="T5825" s="3">
        <v>7</v>
      </c>
      <c r="U5825" s="3">
        <v>8.23</v>
      </c>
      <c r="V5825" s="2" t="s">
        <v>855</v>
      </c>
      <c r="W5825" s="2" t="s">
        <v>856</v>
      </c>
      <c r="X5825" s="2" t="s">
        <v>72</v>
      </c>
      <c r="Y5825" s="19" t="str">
        <f>VLOOKUP(G5825,'Verweis Kd-Gruppe'!$A$2:$B$8,2,FALSE)</f>
        <v>EXP</v>
      </c>
      <c r="Z5825" s="19" t="str">
        <f>VLOOKUP(J5825,'Verweis Art-Gruppe'!$A$2:$B$15,2,FALSE)</f>
        <v>Geräte</v>
      </c>
      <c r="AA5825" s="19" t="str">
        <f>VLOOKUP(W5825,'Verweis Vertreter'!$A$2:$B$24,2,FALSE)</f>
        <v>Chahid Drimani</v>
      </c>
      <c r="AB5825" s="12">
        <f t="shared" si="810"/>
        <v>1</v>
      </c>
      <c r="AC5825" s="12">
        <f t="shared" si="815"/>
        <v>78</v>
      </c>
      <c r="AD5825" s="12">
        <f t="shared" si="816"/>
        <v>85</v>
      </c>
      <c r="AE5825" s="12">
        <f t="shared" si="811"/>
        <v>85</v>
      </c>
      <c r="AF5825" s="12">
        <f t="shared" si="812"/>
        <v>7</v>
      </c>
      <c r="AG5825" s="12">
        <f t="shared" si="813"/>
        <v>7</v>
      </c>
      <c r="AH5825" s="9">
        <f t="shared" si="817"/>
        <v>8.2352941176470587E-2</v>
      </c>
      <c r="AI5825" s="14">
        <f>VLOOKUP(E5825,'Verweis Faktor'!$A:$B,2,FALSE)</f>
        <v>1</v>
      </c>
      <c r="AJ5825" s="14"/>
      <c r="AK5825" s="14" t="str">
        <f>IF(AL5825="Ja","Versandkosten",VLOOKUP(E5825,'Verweis Belegart'!$A$2:$B$9,2,FALSE))</f>
        <v>Hardware</v>
      </c>
      <c r="AL5825" s="14" t="str">
        <f t="shared" si="818"/>
        <v>Nein</v>
      </c>
      <c r="AM5825" s="14" t="str">
        <f t="shared" si="814"/>
        <v>Positiv</v>
      </c>
    </row>
    <row r="5826" spans="1:39" ht="17.25" customHeight="1" x14ac:dyDescent="0.35">
      <c r="A5826" s="17">
        <v>14575479</v>
      </c>
      <c r="B5826" s="2" t="s">
        <v>2608</v>
      </c>
      <c r="C5826" s="1">
        <v>2025001</v>
      </c>
      <c r="D5826" s="1">
        <v>2001475</v>
      </c>
      <c r="E5826" s="2" t="s">
        <v>34</v>
      </c>
      <c r="F5826" s="2" t="s">
        <v>35</v>
      </c>
      <c r="G5826" s="2" t="s">
        <v>66</v>
      </c>
      <c r="H5826" s="2" t="s">
        <v>1132</v>
      </c>
      <c r="I5826" s="2" t="s">
        <v>1133</v>
      </c>
      <c r="J5826" s="2" t="s">
        <v>103</v>
      </c>
      <c r="K5826" s="2" t="s">
        <v>299</v>
      </c>
      <c r="L5826" s="2" t="s">
        <v>941</v>
      </c>
      <c r="M5826" s="2" t="s">
        <v>942</v>
      </c>
      <c r="N5826" s="2" t="s">
        <v>943</v>
      </c>
      <c r="O5826" s="3">
        <v>2</v>
      </c>
      <c r="P5826" s="3">
        <v>235</v>
      </c>
      <c r="Q5826" s="3">
        <v>255</v>
      </c>
      <c r="R5826" s="3">
        <v>510</v>
      </c>
      <c r="S5826" s="3">
        <v>20</v>
      </c>
      <c r="T5826" s="3">
        <v>40</v>
      </c>
      <c r="U5826" s="3">
        <v>7.84</v>
      </c>
      <c r="V5826" s="2" t="s">
        <v>855</v>
      </c>
      <c r="W5826" s="2" t="s">
        <v>856</v>
      </c>
      <c r="X5826" s="2" t="s">
        <v>72</v>
      </c>
      <c r="Y5826" s="19" t="str">
        <f>VLOOKUP(G5826,'Verweis Kd-Gruppe'!$A$2:$B$8,2,FALSE)</f>
        <v>EXP</v>
      </c>
      <c r="Z5826" s="19" t="str">
        <f>VLOOKUP(J5826,'Verweis Art-Gruppe'!$A$2:$B$15,2,FALSE)</f>
        <v>Geräte</v>
      </c>
      <c r="AA5826" s="19" t="str">
        <f>VLOOKUP(W5826,'Verweis Vertreter'!$A$2:$B$24,2,FALSE)</f>
        <v>Chahid Drimani</v>
      </c>
      <c r="AB5826" s="12">
        <f t="shared" si="810"/>
        <v>2</v>
      </c>
      <c r="AC5826" s="12">
        <f t="shared" si="815"/>
        <v>235</v>
      </c>
      <c r="AD5826" s="12">
        <f t="shared" si="816"/>
        <v>255</v>
      </c>
      <c r="AE5826" s="12">
        <f t="shared" si="811"/>
        <v>510</v>
      </c>
      <c r="AF5826" s="12">
        <f t="shared" si="812"/>
        <v>20</v>
      </c>
      <c r="AG5826" s="12">
        <f t="shared" si="813"/>
        <v>40</v>
      </c>
      <c r="AH5826" s="9">
        <f t="shared" si="817"/>
        <v>7.8431372549019607E-2</v>
      </c>
      <c r="AI5826" s="14">
        <f>VLOOKUP(E5826,'Verweis Faktor'!$A:$B,2,FALSE)</f>
        <v>1</v>
      </c>
      <c r="AJ5826" s="14"/>
      <c r="AK5826" s="14" t="str">
        <f>IF(AL5826="Ja","Versandkosten",VLOOKUP(E5826,'Verweis Belegart'!$A$2:$B$9,2,FALSE))</f>
        <v>Hardware</v>
      </c>
      <c r="AL5826" s="14" t="str">
        <f t="shared" si="818"/>
        <v>Nein</v>
      </c>
      <c r="AM5826" s="14" t="str">
        <f t="shared" si="814"/>
        <v>Positiv</v>
      </c>
    </row>
    <row r="5827" spans="1:39" ht="17.25" customHeight="1" x14ac:dyDescent="0.35">
      <c r="A5827" s="17">
        <v>14575479</v>
      </c>
      <c r="B5827" s="2" t="s">
        <v>2608</v>
      </c>
      <c r="C5827" s="1">
        <v>2025001</v>
      </c>
      <c r="D5827" s="1">
        <v>2001475</v>
      </c>
      <c r="E5827" s="2" t="s">
        <v>34</v>
      </c>
      <c r="F5827" s="2" t="s">
        <v>35</v>
      </c>
      <c r="G5827" s="2" t="s">
        <v>66</v>
      </c>
      <c r="H5827" s="2" t="s">
        <v>1132</v>
      </c>
      <c r="I5827" s="2" t="s">
        <v>1133</v>
      </c>
      <c r="J5827" s="2" t="s">
        <v>103</v>
      </c>
      <c r="K5827" s="2" t="s">
        <v>300</v>
      </c>
      <c r="L5827" s="2" t="s">
        <v>2328</v>
      </c>
      <c r="M5827" s="2" t="s">
        <v>2329</v>
      </c>
      <c r="N5827" s="2" t="s">
        <v>2330</v>
      </c>
      <c r="O5827" s="3">
        <v>1</v>
      </c>
      <c r="P5827" s="3">
        <v>117</v>
      </c>
      <c r="Q5827" s="3">
        <v>129</v>
      </c>
      <c r="R5827" s="3">
        <v>129</v>
      </c>
      <c r="S5827" s="3">
        <v>12</v>
      </c>
      <c r="T5827" s="3">
        <v>12</v>
      </c>
      <c r="U5827" s="3">
        <v>9.3000000000000007</v>
      </c>
      <c r="V5827" s="2" t="s">
        <v>855</v>
      </c>
      <c r="W5827" s="2" t="s">
        <v>856</v>
      </c>
      <c r="X5827" s="2" t="s">
        <v>72</v>
      </c>
      <c r="Y5827" s="19" t="str">
        <f>VLOOKUP(G5827,'Verweis Kd-Gruppe'!$A$2:$B$8,2,FALSE)</f>
        <v>EXP</v>
      </c>
      <c r="Z5827" s="19" t="str">
        <f>VLOOKUP(J5827,'Verweis Art-Gruppe'!$A$2:$B$15,2,FALSE)</f>
        <v>Geräte</v>
      </c>
      <c r="AA5827" s="19" t="str">
        <f>VLOOKUP(W5827,'Verweis Vertreter'!$A$2:$B$24,2,FALSE)</f>
        <v>Chahid Drimani</v>
      </c>
      <c r="AB5827" s="12">
        <f t="shared" ref="AB5827:AB5890" si="819">$AI5827*O5827</f>
        <v>1</v>
      </c>
      <c r="AC5827" s="12">
        <f t="shared" si="815"/>
        <v>117</v>
      </c>
      <c r="AD5827" s="12">
        <f t="shared" si="816"/>
        <v>129</v>
      </c>
      <c r="AE5827" s="12">
        <f t="shared" ref="AE5827:AE5890" si="820">$AI5827*R5827</f>
        <v>129</v>
      </c>
      <c r="AF5827" s="12">
        <f t="shared" ref="AF5827:AF5890" si="821">$AI5827*S5827</f>
        <v>12</v>
      </c>
      <c r="AG5827" s="12">
        <f t="shared" ref="AG5827:AG5890" si="822">$AI5827*T5827</f>
        <v>12</v>
      </c>
      <c r="AH5827" s="9">
        <f t="shared" si="817"/>
        <v>9.3023255813953487E-2</v>
      </c>
      <c r="AI5827" s="14">
        <f>VLOOKUP(E5827,'Verweis Faktor'!$A:$B,2,FALSE)</f>
        <v>1</v>
      </c>
      <c r="AJ5827" s="14"/>
      <c r="AK5827" s="14" t="str">
        <f>IF(AL5827="Ja","Versandkosten",VLOOKUP(E5827,'Verweis Belegart'!$A$2:$B$9,2,FALSE))</f>
        <v>Hardware</v>
      </c>
      <c r="AL5827" s="14" t="str">
        <f t="shared" si="818"/>
        <v>Nein</v>
      </c>
      <c r="AM5827" s="14" t="str">
        <f t="shared" ref="AM5827:AM5890" si="823">IF(AG5827&lt;0,"Negativ","Positiv")</f>
        <v>Positiv</v>
      </c>
    </row>
    <row r="5828" spans="1:39" ht="17.25" customHeight="1" x14ac:dyDescent="0.35">
      <c r="A5828" s="17">
        <v>14575479</v>
      </c>
      <c r="B5828" s="2" t="s">
        <v>2608</v>
      </c>
      <c r="C5828" s="1">
        <v>2025001</v>
      </c>
      <c r="D5828" s="1">
        <v>2001475</v>
      </c>
      <c r="E5828" s="2" t="s">
        <v>34</v>
      </c>
      <c r="F5828" s="2" t="s">
        <v>35</v>
      </c>
      <c r="G5828" s="2" t="s">
        <v>66</v>
      </c>
      <c r="H5828" s="2" t="s">
        <v>1132</v>
      </c>
      <c r="I5828" s="2" t="s">
        <v>1133</v>
      </c>
      <c r="J5828" s="2" t="s">
        <v>103</v>
      </c>
      <c r="K5828" s="2" t="s">
        <v>301</v>
      </c>
      <c r="L5828" s="2" t="s">
        <v>275</v>
      </c>
      <c r="M5828" s="2" t="s">
        <v>276</v>
      </c>
      <c r="N5828" s="2" t="s">
        <v>271</v>
      </c>
      <c r="O5828" s="3">
        <v>2</v>
      </c>
      <c r="P5828" s="3">
        <v>416</v>
      </c>
      <c r="Q5828" s="3">
        <v>429</v>
      </c>
      <c r="R5828" s="3">
        <v>858</v>
      </c>
      <c r="S5828" s="3">
        <v>13</v>
      </c>
      <c r="T5828" s="3">
        <v>26</v>
      </c>
      <c r="U5828" s="3">
        <v>3.03</v>
      </c>
      <c r="V5828" s="2" t="s">
        <v>855</v>
      </c>
      <c r="W5828" s="2" t="s">
        <v>856</v>
      </c>
      <c r="X5828" s="2" t="s">
        <v>72</v>
      </c>
      <c r="Y5828" s="19" t="str">
        <f>VLOOKUP(G5828,'Verweis Kd-Gruppe'!$A$2:$B$8,2,FALSE)</f>
        <v>EXP</v>
      </c>
      <c r="Z5828" s="19" t="str">
        <f>VLOOKUP(J5828,'Verweis Art-Gruppe'!$A$2:$B$15,2,FALSE)</f>
        <v>Geräte</v>
      </c>
      <c r="AA5828" s="19" t="str">
        <f>VLOOKUP(W5828,'Verweis Vertreter'!$A$2:$B$24,2,FALSE)</f>
        <v>Chahid Drimani</v>
      </c>
      <c r="AB5828" s="12">
        <f t="shared" si="819"/>
        <v>2</v>
      </c>
      <c r="AC5828" s="12">
        <f t="shared" ref="AC5828:AC5891" si="824">P5828</f>
        <v>416</v>
      </c>
      <c r="AD5828" s="12">
        <f t="shared" ref="AD5828:AD5891" si="825">Q5828</f>
        <v>429</v>
      </c>
      <c r="AE5828" s="12">
        <f t="shared" si="820"/>
        <v>858</v>
      </c>
      <c r="AF5828" s="12">
        <f t="shared" si="821"/>
        <v>13</v>
      </c>
      <c r="AG5828" s="12">
        <f t="shared" si="822"/>
        <v>26</v>
      </c>
      <c r="AH5828" s="9">
        <f t="shared" ref="AH5828:AH5891" si="826">IF(AF5828=0,0,AG5828/AE5828*AI5828)</f>
        <v>3.0303030303030304E-2</v>
      </c>
      <c r="AI5828" s="14">
        <f>VLOOKUP(E5828,'Verweis Faktor'!$A:$B,2,FALSE)</f>
        <v>1</v>
      </c>
      <c r="AJ5828" s="14"/>
      <c r="AK5828" s="14" t="str">
        <f>IF(AL5828="Ja","Versandkosten",VLOOKUP(E5828,'Verweis Belegart'!$A$2:$B$9,2,FALSE))</f>
        <v>Hardware</v>
      </c>
      <c r="AL5828" s="14" t="str">
        <f t="shared" ref="AL5828:AL5891" si="827">IF(ISNUMBER(FIND("Versandkosten",M5828)),"Ja","Nein")</f>
        <v>Nein</v>
      </c>
      <c r="AM5828" s="14" t="str">
        <f t="shared" si="823"/>
        <v>Positiv</v>
      </c>
    </row>
    <row r="5829" spans="1:39" ht="17.25" customHeight="1" x14ac:dyDescent="0.35">
      <c r="A5829" s="17">
        <v>14575479</v>
      </c>
      <c r="B5829" s="2" t="s">
        <v>2608</v>
      </c>
      <c r="C5829" s="1">
        <v>2025001</v>
      </c>
      <c r="D5829" s="1">
        <v>2001475</v>
      </c>
      <c r="E5829" s="2" t="s">
        <v>34</v>
      </c>
      <c r="F5829" s="2" t="s">
        <v>35</v>
      </c>
      <c r="G5829" s="2" t="s">
        <v>66</v>
      </c>
      <c r="H5829" s="2" t="s">
        <v>1132</v>
      </c>
      <c r="I5829" s="2" t="s">
        <v>1133</v>
      </c>
      <c r="J5829" s="2" t="s">
        <v>103</v>
      </c>
      <c r="K5829" s="2" t="s">
        <v>304</v>
      </c>
      <c r="L5829" s="2" t="s">
        <v>279</v>
      </c>
      <c r="M5829" s="2" t="s">
        <v>280</v>
      </c>
      <c r="N5829" s="2" t="s">
        <v>271</v>
      </c>
      <c r="O5829" s="3">
        <v>2</v>
      </c>
      <c r="P5829" s="3">
        <v>411.96159999999998</v>
      </c>
      <c r="Q5829" s="3">
        <v>429</v>
      </c>
      <c r="R5829" s="3">
        <v>858</v>
      </c>
      <c r="S5829" s="3">
        <v>17.038399999999999</v>
      </c>
      <c r="T5829" s="3">
        <v>34.08</v>
      </c>
      <c r="U5829" s="3">
        <v>3.97</v>
      </c>
      <c r="V5829" s="2" t="s">
        <v>855</v>
      </c>
      <c r="W5829" s="2" t="s">
        <v>856</v>
      </c>
      <c r="X5829" s="2" t="s">
        <v>72</v>
      </c>
      <c r="Y5829" s="19" t="str">
        <f>VLOOKUP(G5829,'Verweis Kd-Gruppe'!$A$2:$B$8,2,FALSE)</f>
        <v>EXP</v>
      </c>
      <c r="Z5829" s="19" t="str">
        <f>VLOOKUP(J5829,'Verweis Art-Gruppe'!$A$2:$B$15,2,FALSE)</f>
        <v>Geräte</v>
      </c>
      <c r="AA5829" s="19" t="str">
        <f>VLOOKUP(W5829,'Verweis Vertreter'!$A$2:$B$24,2,FALSE)</f>
        <v>Chahid Drimani</v>
      </c>
      <c r="AB5829" s="12">
        <f t="shared" si="819"/>
        <v>2</v>
      </c>
      <c r="AC5829" s="12">
        <f t="shared" si="824"/>
        <v>411.96159999999998</v>
      </c>
      <c r="AD5829" s="12">
        <f t="shared" si="825"/>
        <v>429</v>
      </c>
      <c r="AE5829" s="12">
        <f t="shared" si="820"/>
        <v>858</v>
      </c>
      <c r="AF5829" s="12">
        <f t="shared" si="821"/>
        <v>17.038399999999999</v>
      </c>
      <c r="AG5829" s="12">
        <f t="shared" si="822"/>
        <v>34.08</v>
      </c>
      <c r="AH5829" s="9">
        <f t="shared" si="826"/>
        <v>3.9720279720279715E-2</v>
      </c>
      <c r="AI5829" s="14">
        <f>VLOOKUP(E5829,'Verweis Faktor'!$A:$B,2,FALSE)</f>
        <v>1</v>
      </c>
      <c r="AJ5829" s="14"/>
      <c r="AK5829" s="14" t="str">
        <f>IF(AL5829="Ja","Versandkosten",VLOOKUP(E5829,'Verweis Belegart'!$A$2:$B$9,2,FALSE))</f>
        <v>Hardware</v>
      </c>
      <c r="AL5829" s="14" t="str">
        <f t="shared" si="827"/>
        <v>Nein</v>
      </c>
      <c r="AM5829" s="14" t="str">
        <f t="shared" si="823"/>
        <v>Positiv</v>
      </c>
    </row>
    <row r="5830" spans="1:39" ht="17.25" customHeight="1" x14ac:dyDescent="0.35">
      <c r="A5830" s="17">
        <v>14575479</v>
      </c>
      <c r="B5830" s="2" t="s">
        <v>2608</v>
      </c>
      <c r="C5830" s="1">
        <v>2025001</v>
      </c>
      <c r="D5830" s="1">
        <v>2001475</v>
      </c>
      <c r="E5830" s="2" t="s">
        <v>34</v>
      </c>
      <c r="F5830" s="2" t="s">
        <v>35</v>
      </c>
      <c r="G5830" s="2" t="s">
        <v>66</v>
      </c>
      <c r="H5830" s="2" t="s">
        <v>1132</v>
      </c>
      <c r="I5830" s="2" t="s">
        <v>1133</v>
      </c>
      <c r="J5830" s="2" t="s">
        <v>103</v>
      </c>
      <c r="K5830" s="2" t="s">
        <v>307</v>
      </c>
      <c r="L5830" s="2" t="s">
        <v>281</v>
      </c>
      <c r="M5830" s="2" t="s">
        <v>282</v>
      </c>
      <c r="N5830" s="2" t="s">
        <v>283</v>
      </c>
      <c r="O5830" s="3">
        <v>1</v>
      </c>
      <c r="P5830" s="3">
        <v>494.59449999999998</v>
      </c>
      <c r="Q5830" s="3">
        <v>522</v>
      </c>
      <c r="R5830" s="3">
        <v>522</v>
      </c>
      <c r="S5830" s="3">
        <v>27.4055</v>
      </c>
      <c r="T5830" s="3">
        <v>27.41</v>
      </c>
      <c r="U5830" s="3">
        <v>5.25</v>
      </c>
      <c r="V5830" s="2" t="s">
        <v>855</v>
      </c>
      <c r="W5830" s="2" t="s">
        <v>856</v>
      </c>
      <c r="X5830" s="2" t="s">
        <v>72</v>
      </c>
      <c r="Y5830" s="19" t="str">
        <f>VLOOKUP(G5830,'Verweis Kd-Gruppe'!$A$2:$B$8,2,FALSE)</f>
        <v>EXP</v>
      </c>
      <c r="Z5830" s="19" t="str">
        <f>VLOOKUP(J5830,'Verweis Art-Gruppe'!$A$2:$B$15,2,FALSE)</f>
        <v>Geräte</v>
      </c>
      <c r="AA5830" s="19" t="str">
        <f>VLOOKUP(W5830,'Verweis Vertreter'!$A$2:$B$24,2,FALSE)</f>
        <v>Chahid Drimani</v>
      </c>
      <c r="AB5830" s="12">
        <f t="shared" si="819"/>
        <v>1</v>
      </c>
      <c r="AC5830" s="12">
        <f t="shared" si="824"/>
        <v>494.59449999999998</v>
      </c>
      <c r="AD5830" s="12">
        <f t="shared" si="825"/>
        <v>522</v>
      </c>
      <c r="AE5830" s="12">
        <f t="shared" si="820"/>
        <v>522</v>
      </c>
      <c r="AF5830" s="12">
        <f t="shared" si="821"/>
        <v>27.4055</v>
      </c>
      <c r="AG5830" s="12">
        <f t="shared" si="822"/>
        <v>27.41</v>
      </c>
      <c r="AH5830" s="9">
        <f t="shared" si="826"/>
        <v>5.2509578544061304E-2</v>
      </c>
      <c r="AI5830" s="14">
        <f>VLOOKUP(E5830,'Verweis Faktor'!$A:$B,2,FALSE)</f>
        <v>1</v>
      </c>
      <c r="AJ5830" s="14"/>
      <c r="AK5830" s="14" t="str">
        <f>IF(AL5830="Ja","Versandkosten",VLOOKUP(E5830,'Verweis Belegart'!$A$2:$B$9,2,FALSE))</f>
        <v>Hardware</v>
      </c>
      <c r="AL5830" s="14" t="str">
        <f t="shared" si="827"/>
        <v>Nein</v>
      </c>
      <c r="AM5830" s="14" t="str">
        <f t="shared" si="823"/>
        <v>Positiv</v>
      </c>
    </row>
    <row r="5831" spans="1:39" ht="17.25" customHeight="1" x14ac:dyDescent="0.35">
      <c r="A5831" s="17">
        <v>14575479</v>
      </c>
      <c r="B5831" s="2" t="s">
        <v>2608</v>
      </c>
      <c r="C5831" s="1">
        <v>2025001</v>
      </c>
      <c r="D5831" s="1">
        <v>2001475</v>
      </c>
      <c r="E5831" s="2" t="s">
        <v>34</v>
      </c>
      <c r="F5831" s="2" t="s">
        <v>35</v>
      </c>
      <c r="G5831" s="2" t="s">
        <v>66</v>
      </c>
      <c r="H5831" s="2" t="s">
        <v>1132</v>
      </c>
      <c r="I5831" s="2" t="s">
        <v>1133</v>
      </c>
      <c r="J5831" s="2" t="s">
        <v>103</v>
      </c>
      <c r="K5831" s="2" t="s">
        <v>311</v>
      </c>
      <c r="L5831" s="2" t="s">
        <v>2604</v>
      </c>
      <c r="M5831" s="2" t="s">
        <v>2605</v>
      </c>
      <c r="N5831" s="2" t="s">
        <v>2385</v>
      </c>
      <c r="O5831" s="3">
        <v>1</v>
      </c>
      <c r="P5831" s="3">
        <v>164.9</v>
      </c>
      <c r="Q5831" s="3">
        <v>179</v>
      </c>
      <c r="R5831" s="3">
        <v>179</v>
      </c>
      <c r="S5831" s="3">
        <v>14.1</v>
      </c>
      <c r="T5831" s="3">
        <v>14.1</v>
      </c>
      <c r="U5831" s="3">
        <v>7.87</v>
      </c>
      <c r="V5831" s="2" t="s">
        <v>855</v>
      </c>
      <c r="W5831" s="2" t="s">
        <v>856</v>
      </c>
      <c r="X5831" s="2" t="s">
        <v>72</v>
      </c>
      <c r="Y5831" s="19" t="str">
        <f>VLOOKUP(G5831,'Verweis Kd-Gruppe'!$A$2:$B$8,2,FALSE)</f>
        <v>EXP</v>
      </c>
      <c r="Z5831" s="19" t="str">
        <f>VLOOKUP(J5831,'Verweis Art-Gruppe'!$A$2:$B$15,2,FALSE)</f>
        <v>Geräte</v>
      </c>
      <c r="AA5831" s="19" t="str">
        <f>VLOOKUP(W5831,'Verweis Vertreter'!$A$2:$B$24,2,FALSE)</f>
        <v>Chahid Drimani</v>
      </c>
      <c r="AB5831" s="12">
        <f t="shared" si="819"/>
        <v>1</v>
      </c>
      <c r="AC5831" s="12">
        <f t="shared" si="824"/>
        <v>164.9</v>
      </c>
      <c r="AD5831" s="12">
        <f t="shared" si="825"/>
        <v>179</v>
      </c>
      <c r="AE5831" s="12">
        <f t="shared" si="820"/>
        <v>179</v>
      </c>
      <c r="AF5831" s="12">
        <f t="shared" si="821"/>
        <v>14.1</v>
      </c>
      <c r="AG5831" s="12">
        <f t="shared" si="822"/>
        <v>14.1</v>
      </c>
      <c r="AH5831" s="9">
        <f t="shared" si="826"/>
        <v>7.8770949720670391E-2</v>
      </c>
      <c r="AI5831" s="14">
        <f>VLOOKUP(E5831,'Verweis Faktor'!$A:$B,2,FALSE)</f>
        <v>1</v>
      </c>
      <c r="AJ5831" s="14"/>
      <c r="AK5831" s="14" t="str">
        <f>IF(AL5831="Ja","Versandkosten",VLOOKUP(E5831,'Verweis Belegart'!$A$2:$B$9,2,FALSE))</f>
        <v>Hardware</v>
      </c>
      <c r="AL5831" s="14" t="str">
        <f t="shared" si="827"/>
        <v>Nein</v>
      </c>
      <c r="AM5831" s="14" t="str">
        <f t="shared" si="823"/>
        <v>Positiv</v>
      </c>
    </row>
    <row r="5832" spans="1:39" ht="17.25" customHeight="1" x14ac:dyDescent="0.35">
      <c r="A5832" s="17">
        <v>14575479</v>
      </c>
      <c r="B5832" s="2" t="s">
        <v>2608</v>
      </c>
      <c r="C5832" s="1">
        <v>2025001</v>
      </c>
      <c r="D5832" s="1">
        <v>2001475</v>
      </c>
      <c r="E5832" s="2" t="s">
        <v>34</v>
      </c>
      <c r="F5832" s="2" t="s">
        <v>35</v>
      </c>
      <c r="G5832" s="2" t="s">
        <v>66</v>
      </c>
      <c r="H5832" s="2" t="s">
        <v>1132</v>
      </c>
      <c r="I5832" s="2" t="s">
        <v>1133</v>
      </c>
      <c r="J5832" s="2" t="s">
        <v>103</v>
      </c>
      <c r="K5832" s="2" t="s">
        <v>478</v>
      </c>
      <c r="L5832" s="2" t="s">
        <v>970</v>
      </c>
      <c r="M5832" s="2" t="s">
        <v>971</v>
      </c>
      <c r="N5832" s="2" t="s">
        <v>943</v>
      </c>
      <c r="O5832" s="3">
        <v>2</v>
      </c>
      <c r="P5832" s="3">
        <v>235</v>
      </c>
      <c r="Q5832" s="3">
        <v>255</v>
      </c>
      <c r="R5832" s="3">
        <v>510</v>
      </c>
      <c r="S5832" s="3">
        <v>20</v>
      </c>
      <c r="T5832" s="3">
        <v>40</v>
      </c>
      <c r="U5832" s="3">
        <v>7.84</v>
      </c>
      <c r="V5832" s="2" t="s">
        <v>855</v>
      </c>
      <c r="W5832" s="2" t="s">
        <v>856</v>
      </c>
      <c r="X5832" s="2" t="s">
        <v>72</v>
      </c>
      <c r="Y5832" s="19" t="str">
        <f>VLOOKUP(G5832,'Verweis Kd-Gruppe'!$A$2:$B$8,2,FALSE)</f>
        <v>EXP</v>
      </c>
      <c r="Z5832" s="19" t="str">
        <f>VLOOKUP(J5832,'Verweis Art-Gruppe'!$A$2:$B$15,2,FALSE)</f>
        <v>Geräte</v>
      </c>
      <c r="AA5832" s="19" t="str">
        <f>VLOOKUP(W5832,'Verweis Vertreter'!$A$2:$B$24,2,FALSE)</f>
        <v>Chahid Drimani</v>
      </c>
      <c r="AB5832" s="12">
        <f t="shared" si="819"/>
        <v>2</v>
      </c>
      <c r="AC5832" s="12">
        <f t="shared" si="824"/>
        <v>235</v>
      </c>
      <c r="AD5832" s="12">
        <f t="shared" si="825"/>
        <v>255</v>
      </c>
      <c r="AE5832" s="12">
        <f t="shared" si="820"/>
        <v>510</v>
      </c>
      <c r="AF5832" s="12">
        <f t="shared" si="821"/>
        <v>20</v>
      </c>
      <c r="AG5832" s="12">
        <f t="shared" si="822"/>
        <v>40</v>
      </c>
      <c r="AH5832" s="9">
        <f t="shared" si="826"/>
        <v>7.8431372549019607E-2</v>
      </c>
      <c r="AI5832" s="14">
        <f>VLOOKUP(E5832,'Verweis Faktor'!$A:$B,2,FALSE)</f>
        <v>1</v>
      </c>
      <c r="AJ5832" s="14"/>
      <c r="AK5832" s="14" t="str">
        <f>IF(AL5832="Ja","Versandkosten",VLOOKUP(E5832,'Verweis Belegart'!$A$2:$B$9,2,FALSE))</f>
        <v>Hardware</v>
      </c>
      <c r="AL5832" s="14" t="str">
        <f t="shared" si="827"/>
        <v>Nein</v>
      </c>
      <c r="AM5832" s="14" t="str">
        <f t="shared" si="823"/>
        <v>Positiv</v>
      </c>
    </row>
    <row r="5833" spans="1:39" ht="17.25" customHeight="1" x14ac:dyDescent="0.35">
      <c r="A5833" s="17">
        <v>14575479</v>
      </c>
      <c r="B5833" s="2" t="s">
        <v>2608</v>
      </c>
      <c r="C5833" s="1">
        <v>2025001</v>
      </c>
      <c r="D5833" s="1">
        <v>2001475</v>
      </c>
      <c r="E5833" s="2" t="s">
        <v>34</v>
      </c>
      <c r="F5833" s="2" t="s">
        <v>35</v>
      </c>
      <c r="G5833" s="2" t="s">
        <v>66</v>
      </c>
      <c r="H5833" s="2" t="s">
        <v>1132</v>
      </c>
      <c r="I5833" s="2" t="s">
        <v>1133</v>
      </c>
      <c r="J5833" s="2" t="s">
        <v>103</v>
      </c>
      <c r="K5833" s="2" t="s">
        <v>482</v>
      </c>
      <c r="L5833" s="2" t="s">
        <v>345</v>
      </c>
      <c r="M5833" s="2" t="s">
        <v>346</v>
      </c>
      <c r="N5833" s="2" t="s">
        <v>347</v>
      </c>
      <c r="O5833" s="3">
        <v>1</v>
      </c>
      <c r="P5833" s="3">
        <v>759</v>
      </c>
      <c r="Q5833" s="3">
        <v>769</v>
      </c>
      <c r="R5833" s="3">
        <v>769</v>
      </c>
      <c r="S5833" s="3">
        <v>10</v>
      </c>
      <c r="T5833" s="3">
        <v>10</v>
      </c>
      <c r="U5833" s="3">
        <v>1.3</v>
      </c>
      <c r="V5833" s="2" t="s">
        <v>855</v>
      </c>
      <c r="W5833" s="2" t="s">
        <v>856</v>
      </c>
      <c r="X5833" s="2" t="s">
        <v>72</v>
      </c>
      <c r="Y5833" s="19" t="str">
        <f>VLOOKUP(G5833,'Verweis Kd-Gruppe'!$A$2:$B$8,2,FALSE)</f>
        <v>EXP</v>
      </c>
      <c r="Z5833" s="19" t="str">
        <f>VLOOKUP(J5833,'Verweis Art-Gruppe'!$A$2:$B$15,2,FALSE)</f>
        <v>Geräte</v>
      </c>
      <c r="AA5833" s="19" t="str">
        <f>VLOOKUP(W5833,'Verweis Vertreter'!$A$2:$B$24,2,FALSE)</f>
        <v>Chahid Drimani</v>
      </c>
      <c r="AB5833" s="12">
        <f t="shared" si="819"/>
        <v>1</v>
      </c>
      <c r="AC5833" s="12">
        <f t="shared" si="824"/>
        <v>759</v>
      </c>
      <c r="AD5833" s="12">
        <f t="shared" si="825"/>
        <v>769</v>
      </c>
      <c r="AE5833" s="12">
        <f t="shared" si="820"/>
        <v>769</v>
      </c>
      <c r="AF5833" s="12">
        <f t="shared" si="821"/>
        <v>10</v>
      </c>
      <c r="AG5833" s="12">
        <f t="shared" si="822"/>
        <v>10</v>
      </c>
      <c r="AH5833" s="9">
        <f t="shared" si="826"/>
        <v>1.3003901170351105E-2</v>
      </c>
      <c r="AI5833" s="14">
        <f>VLOOKUP(E5833,'Verweis Faktor'!$A:$B,2,FALSE)</f>
        <v>1</v>
      </c>
      <c r="AJ5833" s="14"/>
      <c r="AK5833" s="14" t="str">
        <f>IF(AL5833="Ja","Versandkosten",VLOOKUP(E5833,'Verweis Belegart'!$A$2:$B$9,2,FALSE))</f>
        <v>Hardware</v>
      </c>
      <c r="AL5833" s="14" t="str">
        <f t="shared" si="827"/>
        <v>Nein</v>
      </c>
      <c r="AM5833" s="14" t="str">
        <f t="shared" si="823"/>
        <v>Positiv</v>
      </c>
    </row>
    <row r="5834" spans="1:39" ht="17.25" customHeight="1" x14ac:dyDescent="0.35">
      <c r="A5834" s="17">
        <v>14575479</v>
      </c>
      <c r="B5834" s="2" t="s">
        <v>2608</v>
      </c>
      <c r="C5834" s="1">
        <v>2025001</v>
      </c>
      <c r="D5834" s="1">
        <v>2001475</v>
      </c>
      <c r="E5834" s="2" t="s">
        <v>34</v>
      </c>
      <c r="F5834" s="2" t="s">
        <v>35</v>
      </c>
      <c r="G5834" s="2" t="s">
        <v>66</v>
      </c>
      <c r="H5834" s="2" t="s">
        <v>1132</v>
      </c>
      <c r="I5834" s="2" t="s">
        <v>1133</v>
      </c>
      <c r="J5834" s="2" t="s">
        <v>103</v>
      </c>
      <c r="K5834" s="2" t="s">
        <v>485</v>
      </c>
      <c r="L5834" s="2" t="s">
        <v>2492</v>
      </c>
      <c r="M5834" s="2" t="s">
        <v>2493</v>
      </c>
      <c r="N5834" s="2" t="s">
        <v>2494</v>
      </c>
      <c r="O5834" s="3">
        <v>1</v>
      </c>
      <c r="P5834" s="3">
        <v>305</v>
      </c>
      <c r="Q5834" s="3">
        <v>329</v>
      </c>
      <c r="R5834" s="3">
        <v>329</v>
      </c>
      <c r="S5834" s="3">
        <v>24</v>
      </c>
      <c r="T5834" s="3">
        <v>24</v>
      </c>
      <c r="U5834" s="3">
        <v>7.29</v>
      </c>
      <c r="V5834" s="2" t="s">
        <v>855</v>
      </c>
      <c r="W5834" s="2" t="s">
        <v>856</v>
      </c>
      <c r="X5834" s="2" t="s">
        <v>72</v>
      </c>
      <c r="Y5834" s="19" t="str">
        <f>VLOOKUP(G5834,'Verweis Kd-Gruppe'!$A$2:$B$8,2,FALSE)</f>
        <v>EXP</v>
      </c>
      <c r="Z5834" s="19" t="str">
        <f>VLOOKUP(J5834,'Verweis Art-Gruppe'!$A$2:$B$15,2,FALSE)</f>
        <v>Geräte</v>
      </c>
      <c r="AA5834" s="19" t="str">
        <f>VLOOKUP(W5834,'Verweis Vertreter'!$A$2:$B$24,2,FALSE)</f>
        <v>Chahid Drimani</v>
      </c>
      <c r="AB5834" s="12">
        <f t="shared" si="819"/>
        <v>1</v>
      </c>
      <c r="AC5834" s="12">
        <f t="shared" si="824"/>
        <v>305</v>
      </c>
      <c r="AD5834" s="12">
        <f t="shared" si="825"/>
        <v>329</v>
      </c>
      <c r="AE5834" s="12">
        <f t="shared" si="820"/>
        <v>329</v>
      </c>
      <c r="AF5834" s="12">
        <f t="shared" si="821"/>
        <v>24</v>
      </c>
      <c r="AG5834" s="12">
        <f t="shared" si="822"/>
        <v>24</v>
      </c>
      <c r="AH5834" s="9">
        <f t="shared" si="826"/>
        <v>7.29483282674772E-2</v>
      </c>
      <c r="AI5834" s="14">
        <f>VLOOKUP(E5834,'Verweis Faktor'!$A:$B,2,FALSE)</f>
        <v>1</v>
      </c>
      <c r="AJ5834" s="14"/>
      <c r="AK5834" s="14" t="str">
        <f>IF(AL5834="Ja","Versandkosten",VLOOKUP(E5834,'Verweis Belegart'!$A$2:$B$9,2,FALSE))</f>
        <v>Hardware</v>
      </c>
      <c r="AL5834" s="14" t="str">
        <f t="shared" si="827"/>
        <v>Nein</v>
      </c>
      <c r="AM5834" s="14" t="str">
        <f t="shared" si="823"/>
        <v>Positiv</v>
      </c>
    </row>
    <row r="5835" spans="1:39" ht="17.25" customHeight="1" x14ac:dyDescent="0.35">
      <c r="A5835" s="17">
        <v>14575479</v>
      </c>
      <c r="B5835" s="2" t="s">
        <v>2608</v>
      </c>
      <c r="C5835" s="1">
        <v>2025001</v>
      </c>
      <c r="D5835" s="1">
        <v>2001475</v>
      </c>
      <c r="E5835" s="2" t="s">
        <v>34</v>
      </c>
      <c r="F5835" s="2" t="s">
        <v>35</v>
      </c>
      <c r="G5835" s="2" t="s">
        <v>66</v>
      </c>
      <c r="H5835" s="2" t="s">
        <v>1132</v>
      </c>
      <c r="I5835" s="2" t="s">
        <v>1133</v>
      </c>
      <c r="J5835" s="2" t="s">
        <v>103</v>
      </c>
      <c r="K5835" s="2" t="s">
        <v>486</v>
      </c>
      <c r="L5835" s="2" t="s">
        <v>108</v>
      </c>
      <c r="M5835" s="2" t="s">
        <v>109</v>
      </c>
      <c r="N5835" s="2" t="s">
        <v>110</v>
      </c>
      <c r="O5835" s="3">
        <v>2</v>
      </c>
      <c r="P5835" s="3">
        <v>226</v>
      </c>
      <c r="Q5835" s="3">
        <v>235</v>
      </c>
      <c r="R5835" s="3">
        <v>470</v>
      </c>
      <c r="S5835" s="3">
        <v>9</v>
      </c>
      <c r="T5835" s="3">
        <v>18</v>
      </c>
      <c r="U5835" s="3">
        <v>3.82</v>
      </c>
      <c r="V5835" s="2" t="s">
        <v>855</v>
      </c>
      <c r="W5835" s="2" t="s">
        <v>856</v>
      </c>
      <c r="X5835" s="2" t="s">
        <v>72</v>
      </c>
      <c r="Y5835" s="19" t="str">
        <f>VLOOKUP(G5835,'Verweis Kd-Gruppe'!$A$2:$B$8,2,FALSE)</f>
        <v>EXP</v>
      </c>
      <c r="Z5835" s="19" t="str">
        <f>VLOOKUP(J5835,'Verweis Art-Gruppe'!$A$2:$B$15,2,FALSE)</f>
        <v>Geräte</v>
      </c>
      <c r="AA5835" s="19" t="str">
        <f>VLOOKUP(W5835,'Verweis Vertreter'!$A$2:$B$24,2,FALSE)</f>
        <v>Chahid Drimani</v>
      </c>
      <c r="AB5835" s="12">
        <f t="shared" si="819"/>
        <v>2</v>
      </c>
      <c r="AC5835" s="12">
        <f t="shared" si="824"/>
        <v>226</v>
      </c>
      <c r="AD5835" s="12">
        <f t="shared" si="825"/>
        <v>235</v>
      </c>
      <c r="AE5835" s="12">
        <f t="shared" si="820"/>
        <v>470</v>
      </c>
      <c r="AF5835" s="12">
        <f t="shared" si="821"/>
        <v>9</v>
      </c>
      <c r="AG5835" s="12">
        <f t="shared" si="822"/>
        <v>18</v>
      </c>
      <c r="AH5835" s="9">
        <f t="shared" si="826"/>
        <v>3.8297872340425532E-2</v>
      </c>
      <c r="AI5835" s="14">
        <f>VLOOKUP(E5835,'Verweis Faktor'!$A:$B,2,FALSE)</f>
        <v>1</v>
      </c>
      <c r="AJ5835" s="14"/>
      <c r="AK5835" s="14" t="str">
        <f>IF(AL5835="Ja","Versandkosten",VLOOKUP(E5835,'Verweis Belegart'!$A$2:$B$9,2,FALSE))</f>
        <v>Hardware</v>
      </c>
      <c r="AL5835" s="14" t="str">
        <f t="shared" si="827"/>
        <v>Nein</v>
      </c>
      <c r="AM5835" s="14" t="str">
        <f t="shared" si="823"/>
        <v>Positiv</v>
      </c>
    </row>
    <row r="5836" spans="1:39" ht="17.25" customHeight="1" x14ac:dyDescent="0.35">
      <c r="A5836" s="17">
        <v>14575479</v>
      </c>
      <c r="B5836" s="2" t="s">
        <v>2608</v>
      </c>
      <c r="C5836" s="1">
        <v>2025001</v>
      </c>
      <c r="D5836" s="1">
        <v>2001475</v>
      </c>
      <c r="E5836" s="2" t="s">
        <v>34</v>
      </c>
      <c r="F5836" s="2" t="s">
        <v>35</v>
      </c>
      <c r="G5836" s="2" t="s">
        <v>66</v>
      </c>
      <c r="H5836" s="2" t="s">
        <v>1132</v>
      </c>
      <c r="I5836" s="2" t="s">
        <v>1133</v>
      </c>
      <c r="J5836" s="2" t="s">
        <v>304</v>
      </c>
      <c r="K5836" s="2" t="s">
        <v>490</v>
      </c>
      <c r="L5836" s="2" t="s">
        <v>825</v>
      </c>
      <c r="M5836" s="2" t="s">
        <v>826</v>
      </c>
      <c r="N5836" s="2" t="s">
        <v>827</v>
      </c>
      <c r="O5836" s="3">
        <v>3</v>
      </c>
      <c r="P5836" s="3">
        <v>105.0431</v>
      </c>
      <c r="Q5836" s="3">
        <v>114</v>
      </c>
      <c r="R5836" s="3">
        <v>342</v>
      </c>
      <c r="S5836" s="3">
        <v>8.9568999999999992</v>
      </c>
      <c r="T5836" s="3">
        <v>26.87</v>
      </c>
      <c r="U5836" s="3">
        <v>7.85</v>
      </c>
      <c r="V5836" s="2" t="s">
        <v>855</v>
      </c>
      <c r="W5836" s="2" t="s">
        <v>856</v>
      </c>
      <c r="X5836" s="2" t="s">
        <v>72</v>
      </c>
      <c r="Y5836" s="19" t="str">
        <f>VLOOKUP(G5836,'Verweis Kd-Gruppe'!$A$2:$B$8,2,FALSE)</f>
        <v>EXP</v>
      </c>
      <c r="Z5836" s="19" t="str">
        <f>VLOOKUP(J5836,'Verweis Art-Gruppe'!$A$2:$B$15,2,FALSE)</f>
        <v>Zubehör</v>
      </c>
      <c r="AA5836" s="19" t="str">
        <f>VLOOKUP(W5836,'Verweis Vertreter'!$A$2:$B$24,2,FALSE)</f>
        <v>Chahid Drimani</v>
      </c>
      <c r="AB5836" s="12">
        <f t="shared" si="819"/>
        <v>3</v>
      </c>
      <c r="AC5836" s="12">
        <f t="shared" si="824"/>
        <v>105.0431</v>
      </c>
      <c r="AD5836" s="12">
        <f t="shared" si="825"/>
        <v>114</v>
      </c>
      <c r="AE5836" s="12">
        <f t="shared" si="820"/>
        <v>342</v>
      </c>
      <c r="AF5836" s="12">
        <f t="shared" si="821"/>
        <v>8.9568999999999992</v>
      </c>
      <c r="AG5836" s="12">
        <f t="shared" si="822"/>
        <v>26.87</v>
      </c>
      <c r="AH5836" s="9">
        <f t="shared" si="826"/>
        <v>7.8567251461988313E-2</v>
      </c>
      <c r="AI5836" s="14">
        <f>VLOOKUP(E5836,'Verweis Faktor'!$A:$B,2,FALSE)</f>
        <v>1</v>
      </c>
      <c r="AJ5836" s="14"/>
      <c r="AK5836" s="14" t="str">
        <f>IF(AL5836="Ja","Versandkosten",VLOOKUP(E5836,'Verweis Belegart'!$A$2:$B$9,2,FALSE))</f>
        <v>Hardware</v>
      </c>
      <c r="AL5836" s="14" t="str">
        <f t="shared" si="827"/>
        <v>Nein</v>
      </c>
      <c r="AM5836" s="14" t="str">
        <f t="shared" si="823"/>
        <v>Positiv</v>
      </c>
    </row>
    <row r="5837" spans="1:39" ht="17.25" customHeight="1" x14ac:dyDescent="0.35">
      <c r="A5837" s="17">
        <v>14575479</v>
      </c>
      <c r="B5837" s="2" t="s">
        <v>2608</v>
      </c>
      <c r="C5837" s="1">
        <v>2025001</v>
      </c>
      <c r="D5837" s="1">
        <v>2001475</v>
      </c>
      <c r="E5837" s="2" t="s">
        <v>34</v>
      </c>
      <c r="F5837" s="2" t="s">
        <v>35</v>
      </c>
      <c r="G5837" s="2" t="s">
        <v>66</v>
      </c>
      <c r="H5837" s="2" t="s">
        <v>1132</v>
      </c>
      <c r="I5837" s="2" t="s">
        <v>1133</v>
      </c>
      <c r="J5837" s="2" t="s">
        <v>103</v>
      </c>
      <c r="K5837" s="2" t="s">
        <v>494</v>
      </c>
      <c r="L5837" s="2" t="s">
        <v>1797</v>
      </c>
      <c r="M5837" s="2" t="s">
        <v>1798</v>
      </c>
      <c r="N5837" s="2" t="s">
        <v>1799</v>
      </c>
      <c r="O5837" s="3">
        <v>1</v>
      </c>
      <c r="P5837" s="3">
        <v>153</v>
      </c>
      <c r="Q5837" s="3">
        <v>149</v>
      </c>
      <c r="R5837" s="3">
        <v>149</v>
      </c>
      <c r="S5837" s="3">
        <v>-4</v>
      </c>
      <c r="T5837" s="3">
        <v>-4</v>
      </c>
      <c r="U5837" s="3">
        <v>-2.68</v>
      </c>
      <c r="V5837" s="2" t="s">
        <v>855</v>
      </c>
      <c r="W5837" s="2" t="s">
        <v>856</v>
      </c>
      <c r="X5837" s="2" t="s">
        <v>72</v>
      </c>
      <c r="Y5837" s="19" t="str">
        <f>VLOOKUP(G5837,'Verweis Kd-Gruppe'!$A$2:$B$8,2,FALSE)</f>
        <v>EXP</v>
      </c>
      <c r="Z5837" s="19" t="str">
        <f>VLOOKUP(J5837,'Verweis Art-Gruppe'!$A$2:$B$15,2,FALSE)</f>
        <v>Geräte</v>
      </c>
      <c r="AA5837" s="19" t="str">
        <f>VLOOKUP(W5837,'Verweis Vertreter'!$A$2:$B$24,2,FALSE)</f>
        <v>Chahid Drimani</v>
      </c>
      <c r="AB5837" s="12">
        <f t="shared" si="819"/>
        <v>1</v>
      </c>
      <c r="AC5837" s="12">
        <f t="shared" si="824"/>
        <v>153</v>
      </c>
      <c r="AD5837" s="12">
        <f t="shared" si="825"/>
        <v>149</v>
      </c>
      <c r="AE5837" s="12">
        <f t="shared" si="820"/>
        <v>149</v>
      </c>
      <c r="AF5837" s="12">
        <f t="shared" si="821"/>
        <v>-4</v>
      </c>
      <c r="AG5837" s="12">
        <f t="shared" si="822"/>
        <v>-4</v>
      </c>
      <c r="AH5837" s="9">
        <f t="shared" si="826"/>
        <v>-2.6845637583892617E-2</v>
      </c>
      <c r="AI5837" s="14">
        <f>VLOOKUP(E5837,'Verweis Faktor'!$A:$B,2,FALSE)</f>
        <v>1</v>
      </c>
      <c r="AJ5837" s="14"/>
      <c r="AK5837" s="14" t="str">
        <f>IF(AL5837="Ja","Versandkosten",VLOOKUP(E5837,'Verweis Belegart'!$A$2:$B$9,2,FALSE))</f>
        <v>Hardware</v>
      </c>
      <c r="AL5837" s="14" t="str">
        <f t="shared" si="827"/>
        <v>Nein</v>
      </c>
      <c r="AM5837" s="14" t="str">
        <f t="shared" si="823"/>
        <v>Negativ</v>
      </c>
    </row>
    <row r="5838" spans="1:39" ht="17.25" customHeight="1" x14ac:dyDescent="0.35">
      <c r="A5838" s="17">
        <v>14575479</v>
      </c>
      <c r="B5838" s="2" t="s">
        <v>2608</v>
      </c>
      <c r="C5838" s="1">
        <v>2025001</v>
      </c>
      <c r="D5838" s="1">
        <v>2001475</v>
      </c>
      <c r="E5838" s="2" t="s">
        <v>34</v>
      </c>
      <c r="F5838" s="2" t="s">
        <v>35</v>
      </c>
      <c r="G5838" s="2" t="s">
        <v>66</v>
      </c>
      <c r="H5838" s="2" t="s">
        <v>1132</v>
      </c>
      <c r="I5838" s="2" t="s">
        <v>1133</v>
      </c>
      <c r="J5838" s="2" t="s">
        <v>103</v>
      </c>
      <c r="K5838" s="2" t="s">
        <v>498</v>
      </c>
      <c r="L5838" s="2" t="s">
        <v>1010</v>
      </c>
      <c r="M5838" s="2" t="s">
        <v>1011</v>
      </c>
      <c r="N5838" s="2" t="s">
        <v>286</v>
      </c>
      <c r="O5838" s="3">
        <v>1</v>
      </c>
      <c r="P5838" s="3">
        <v>703.91589999999997</v>
      </c>
      <c r="Q5838" s="3">
        <v>725</v>
      </c>
      <c r="R5838" s="3">
        <v>725</v>
      </c>
      <c r="S5838" s="3">
        <v>21.084099999999999</v>
      </c>
      <c r="T5838" s="3">
        <v>21.08</v>
      </c>
      <c r="U5838" s="3">
        <v>2.9</v>
      </c>
      <c r="V5838" s="2" t="s">
        <v>855</v>
      </c>
      <c r="W5838" s="2" t="s">
        <v>856</v>
      </c>
      <c r="X5838" s="2" t="s">
        <v>72</v>
      </c>
      <c r="Y5838" s="19" t="str">
        <f>VLOOKUP(G5838,'Verweis Kd-Gruppe'!$A$2:$B$8,2,FALSE)</f>
        <v>EXP</v>
      </c>
      <c r="Z5838" s="19" t="str">
        <f>VLOOKUP(J5838,'Verweis Art-Gruppe'!$A$2:$B$15,2,FALSE)</f>
        <v>Geräte</v>
      </c>
      <c r="AA5838" s="19" t="str">
        <f>VLOOKUP(W5838,'Verweis Vertreter'!$A$2:$B$24,2,FALSE)</f>
        <v>Chahid Drimani</v>
      </c>
      <c r="AB5838" s="12">
        <f t="shared" si="819"/>
        <v>1</v>
      </c>
      <c r="AC5838" s="12">
        <f t="shared" si="824"/>
        <v>703.91589999999997</v>
      </c>
      <c r="AD5838" s="12">
        <f t="shared" si="825"/>
        <v>725</v>
      </c>
      <c r="AE5838" s="12">
        <f t="shared" si="820"/>
        <v>725</v>
      </c>
      <c r="AF5838" s="12">
        <f t="shared" si="821"/>
        <v>21.084099999999999</v>
      </c>
      <c r="AG5838" s="12">
        <f t="shared" si="822"/>
        <v>21.08</v>
      </c>
      <c r="AH5838" s="9">
        <f t="shared" si="826"/>
        <v>2.9075862068965515E-2</v>
      </c>
      <c r="AI5838" s="14">
        <f>VLOOKUP(E5838,'Verweis Faktor'!$A:$B,2,FALSE)</f>
        <v>1</v>
      </c>
      <c r="AJ5838" s="14"/>
      <c r="AK5838" s="14" t="str">
        <f>IF(AL5838="Ja","Versandkosten",VLOOKUP(E5838,'Verweis Belegart'!$A$2:$B$9,2,FALSE))</f>
        <v>Hardware</v>
      </c>
      <c r="AL5838" s="14" t="str">
        <f t="shared" si="827"/>
        <v>Nein</v>
      </c>
      <c r="AM5838" s="14" t="str">
        <f t="shared" si="823"/>
        <v>Positiv</v>
      </c>
    </row>
    <row r="5839" spans="1:39" ht="17.25" customHeight="1" x14ac:dyDescent="0.35">
      <c r="A5839" s="17">
        <v>14575479</v>
      </c>
      <c r="B5839" s="2" t="s">
        <v>2608</v>
      </c>
      <c r="C5839" s="1">
        <v>2025001</v>
      </c>
      <c r="D5839" s="1">
        <v>2001475</v>
      </c>
      <c r="E5839" s="2" t="s">
        <v>34</v>
      </c>
      <c r="F5839" s="2" t="s">
        <v>35</v>
      </c>
      <c r="G5839" s="2" t="s">
        <v>66</v>
      </c>
      <c r="H5839" s="2" t="s">
        <v>1132</v>
      </c>
      <c r="I5839" s="2" t="s">
        <v>1133</v>
      </c>
      <c r="J5839" s="2" t="s">
        <v>103</v>
      </c>
      <c r="K5839" s="2" t="s">
        <v>499</v>
      </c>
      <c r="L5839" s="2" t="s">
        <v>872</v>
      </c>
      <c r="M5839" s="2" t="s">
        <v>873</v>
      </c>
      <c r="N5839" s="2" t="s">
        <v>404</v>
      </c>
      <c r="O5839" s="3">
        <v>1</v>
      </c>
      <c r="P5839" s="3">
        <v>238</v>
      </c>
      <c r="Q5839" s="3">
        <v>244</v>
      </c>
      <c r="R5839" s="3">
        <v>244</v>
      </c>
      <c r="S5839" s="3">
        <v>6</v>
      </c>
      <c r="T5839" s="3">
        <v>6</v>
      </c>
      <c r="U5839" s="3">
        <v>2.4500000000000002</v>
      </c>
      <c r="V5839" s="2" t="s">
        <v>855</v>
      </c>
      <c r="W5839" s="2" t="s">
        <v>856</v>
      </c>
      <c r="X5839" s="2" t="s">
        <v>72</v>
      </c>
      <c r="Y5839" s="19" t="str">
        <f>VLOOKUP(G5839,'Verweis Kd-Gruppe'!$A$2:$B$8,2,FALSE)</f>
        <v>EXP</v>
      </c>
      <c r="Z5839" s="19" t="str">
        <f>VLOOKUP(J5839,'Verweis Art-Gruppe'!$A$2:$B$15,2,FALSE)</f>
        <v>Geräte</v>
      </c>
      <c r="AA5839" s="19" t="str">
        <f>VLOOKUP(W5839,'Verweis Vertreter'!$A$2:$B$24,2,FALSE)</f>
        <v>Chahid Drimani</v>
      </c>
      <c r="AB5839" s="12">
        <f t="shared" si="819"/>
        <v>1</v>
      </c>
      <c r="AC5839" s="12">
        <f t="shared" si="824"/>
        <v>238</v>
      </c>
      <c r="AD5839" s="12">
        <f t="shared" si="825"/>
        <v>244</v>
      </c>
      <c r="AE5839" s="12">
        <f t="shared" si="820"/>
        <v>244</v>
      </c>
      <c r="AF5839" s="12">
        <f t="shared" si="821"/>
        <v>6</v>
      </c>
      <c r="AG5839" s="12">
        <f t="shared" si="822"/>
        <v>6</v>
      </c>
      <c r="AH5839" s="9">
        <f t="shared" si="826"/>
        <v>2.4590163934426229E-2</v>
      </c>
      <c r="AI5839" s="14">
        <f>VLOOKUP(E5839,'Verweis Faktor'!$A:$B,2,FALSE)</f>
        <v>1</v>
      </c>
      <c r="AJ5839" s="14"/>
      <c r="AK5839" s="14" t="str">
        <f>IF(AL5839="Ja","Versandkosten",VLOOKUP(E5839,'Verweis Belegart'!$A$2:$B$9,2,FALSE))</f>
        <v>Hardware</v>
      </c>
      <c r="AL5839" s="14" t="str">
        <f t="shared" si="827"/>
        <v>Nein</v>
      </c>
      <c r="AM5839" s="14" t="str">
        <f t="shared" si="823"/>
        <v>Positiv</v>
      </c>
    </row>
    <row r="5840" spans="1:39" ht="17.25" customHeight="1" x14ac:dyDescent="0.35">
      <c r="A5840" s="17">
        <v>14575479</v>
      </c>
      <c r="B5840" s="2" t="s">
        <v>2608</v>
      </c>
      <c r="C5840" s="1">
        <v>2025001</v>
      </c>
      <c r="D5840" s="1">
        <v>2001475</v>
      </c>
      <c r="E5840" s="2" t="s">
        <v>34</v>
      </c>
      <c r="F5840" s="2" t="s">
        <v>35</v>
      </c>
      <c r="G5840" s="2" t="s">
        <v>66</v>
      </c>
      <c r="H5840" s="2" t="s">
        <v>1132</v>
      </c>
      <c r="I5840" s="2" t="s">
        <v>1133</v>
      </c>
      <c r="J5840" s="2" t="s">
        <v>103</v>
      </c>
      <c r="K5840" s="2" t="s">
        <v>503</v>
      </c>
      <c r="L5840" s="2" t="s">
        <v>1025</v>
      </c>
      <c r="M5840" s="2" t="s">
        <v>1026</v>
      </c>
      <c r="N5840" s="2" t="s">
        <v>670</v>
      </c>
      <c r="O5840" s="3">
        <v>10</v>
      </c>
      <c r="P5840" s="3">
        <v>327</v>
      </c>
      <c r="Q5840" s="3">
        <v>345</v>
      </c>
      <c r="R5840" s="3">
        <v>3450</v>
      </c>
      <c r="S5840" s="3">
        <v>18</v>
      </c>
      <c r="T5840" s="3">
        <v>180</v>
      </c>
      <c r="U5840" s="3">
        <v>5.21</v>
      </c>
      <c r="V5840" s="2" t="s">
        <v>855</v>
      </c>
      <c r="W5840" s="2" t="s">
        <v>856</v>
      </c>
      <c r="X5840" s="2" t="s">
        <v>72</v>
      </c>
      <c r="Y5840" s="19" t="str">
        <f>VLOOKUP(G5840,'Verweis Kd-Gruppe'!$A$2:$B$8,2,FALSE)</f>
        <v>EXP</v>
      </c>
      <c r="Z5840" s="19" t="str">
        <f>VLOOKUP(J5840,'Verweis Art-Gruppe'!$A$2:$B$15,2,FALSE)</f>
        <v>Geräte</v>
      </c>
      <c r="AA5840" s="19" t="str">
        <f>VLOOKUP(W5840,'Verweis Vertreter'!$A$2:$B$24,2,FALSE)</f>
        <v>Chahid Drimani</v>
      </c>
      <c r="AB5840" s="12">
        <f t="shared" si="819"/>
        <v>10</v>
      </c>
      <c r="AC5840" s="12">
        <f t="shared" si="824"/>
        <v>327</v>
      </c>
      <c r="AD5840" s="12">
        <f t="shared" si="825"/>
        <v>345</v>
      </c>
      <c r="AE5840" s="12">
        <f t="shared" si="820"/>
        <v>3450</v>
      </c>
      <c r="AF5840" s="12">
        <f t="shared" si="821"/>
        <v>18</v>
      </c>
      <c r="AG5840" s="12">
        <f t="shared" si="822"/>
        <v>180</v>
      </c>
      <c r="AH5840" s="9">
        <f t="shared" si="826"/>
        <v>5.2173913043478258E-2</v>
      </c>
      <c r="AI5840" s="14">
        <f>VLOOKUP(E5840,'Verweis Faktor'!$A:$B,2,FALSE)</f>
        <v>1</v>
      </c>
      <c r="AJ5840" s="14"/>
      <c r="AK5840" s="14" t="str">
        <f>IF(AL5840="Ja","Versandkosten",VLOOKUP(E5840,'Verweis Belegart'!$A$2:$B$9,2,FALSE))</f>
        <v>Hardware</v>
      </c>
      <c r="AL5840" s="14" t="str">
        <f t="shared" si="827"/>
        <v>Nein</v>
      </c>
      <c r="AM5840" s="14" t="str">
        <f t="shared" si="823"/>
        <v>Positiv</v>
      </c>
    </row>
    <row r="5841" spans="1:39" ht="17.25" customHeight="1" x14ac:dyDescent="0.35">
      <c r="A5841" s="17">
        <v>14575479</v>
      </c>
      <c r="B5841" s="2" t="s">
        <v>2608</v>
      </c>
      <c r="C5841" s="1">
        <v>2025001</v>
      </c>
      <c r="D5841" s="1">
        <v>2001475</v>
      </c>
      <c r="E5841" s="2" t="s">
        <v>34</v>
      </c>
      <c r="F5841" s="2" t="s">
        <v>35</v>
      </c>
      <c r="G5841" s="2" t="s">
        <v>66</v>
      </c>
      <c r="H5841" s="2" t="s">
        <v>1132</v>
      </c>
      <c r="I5841" s="2" t="s">
        <v>1133</v>
      </c>
      <c r="J5841" s="2" t="s">
        <v>103</v>
      </c>
      <c r="K5841" s="2" t="s">
        <v>507</v>
      </c>
      <c r="L5841" s="2" t="s">
        <v>1395</v>
      </c>
      <c r="M5841" s="2" t="s">
        <v>1396</v>
      </c>
      <c r="N5841" s="2" t="s">
        <v>618</v>
      </c>
      <c r="O5841" s="3">
        <v>5</v>
      </c>
      <c r="P5841" s="3">
        <v>485</v>
      </c>
      <c r="Q5841" s="3">
        <v>491</v>
      </c>
      <c r="R5841" s="3">
        <v>2455</v>
      </c>
      <c r="S5841" s="3">
        <v>6</v>
      </c>
      <c r="T5841" s="3">
        <v>30</v>
      </c>
      <c r="U5841" s="3">
        <v>1.22</v>
      </c>
      <c r="V5841" s="2" t="s">
        <v>855</v>
      </c>
      <c r="W5841" s="2" t="s">
        <v>856</v>
      </c>
      <c r="X5841" s="2" t="s">
        <v>72</v>
      </c>
      <c r="Y5841" s="19" t="str">
        <f>VLOOKUP(G5841,'Verweis Kd-Gruppe'!$A$2:$B$8,2,FALSE)</f>
        <v>EXP</v>
      </c>
      <c r="Z5841" s="19" t="str">
        <f>VLOOKUP(J5841,'Verweis Art-Gruppe'!$A$2:$B$15,2,FALSE)</f>
        <v>Geräte</v>
      </c>
      <c r="AA5841" s="19" t="str">
        <f>VLOOKUP(W5841,'Verweis Vertreter'!$A$2:$B$24,2,FALSE)</f>
        <v>Chahid Drimani</v>
      </c>
      <c r="AB5841" s="12">
        <f t="shared" si="819"/>
        <v>5</v>
      </c>
      <c r="AC5841" s="12">
        <f t="shared" si="824"/>
        <v>485</v>
      </c>
      <c r="AD5841" s="12">
        <f t="shared" si="825"/>
        <v>491</v>
      </c>
      <c r="AE5841" s="12">
        <f t="shared" si="820"/>
        <v>2455</v>
      </c>
      <c r="AF5841" s="12">
        <f t="shared" si="821"/>
        <v>6</v>
      </c>
      <c r="AG5841" s="12">
        <f t="shared" si="822"/>
        <v>30</v>
      </c>
      <c r="AH5841" s="9">
        <f t="shared" si="826"/>
        <v>1.2219959266802444E-2</v>
      </c>
      <c r="AI5841" s="14">
        <f>VLOOKUP(E5841,'Verweis Faktor'!$A:$B,2,FALSE)</f>
        <v>1</v>
      </c>
      <c r="AJ5841" s="14"/>
      <c r="AK5841" s="14" t="str">
        <f>IF(AL5841="Ja","Versandkosten",VLOOKUP(E5841,'Verweis Belegart'!$A$2:$B$9,2,FALSE))</f>
        <v>Hardware</v>
      </c>
      <c r="AL5841" s="14" t="str">
        <f t="shared" si="827"/>
        <v>Nein</v>
      </c>
      <c r="AM5841" s="14" t="str">
        <f t="shared" si="823"/>
        <v>Positiv</v>
      </c>
    </row>
    <row r="5842" spans="1:39" ht="17.25" customHeight="1" x14ac:dyDescent="0.35">
      <c r="A5842" s="17">
        <v>14575173</v>
      </c>
      <c r="B5842" s="2" t="s">
        <v>2608</v>
      </c>
      <c r="C5842" s="1">
        <v>2025001</v>
      </c>
      <c r="D5842" s="1">
        <v>2001476</v>
      </c>
      <c r="E5842" s="2" t="s">
        <v>34</v>
      </c>
      <c r="F5842" s="2" t="s">
        <v>182</v>
      </c>
      <c r="G5842" s="2" t="s">
        <v>66</v>
      </c>
      <c r="H5842" s="2" t="s">
        <v>2471</v>
      </c>
      <c r="I5842" s="2" t="s">
        <v>2472</v>
      </c>
      <c r="J5842" s="2" t="s">
        <v>2791</v>
      </c>
      <c r="K5842" s="2" t="s">
        <v>28</v>
      </c>
      <c r="L5842" s="2" t="s">
        <v>120</v>
      </c>
      <c r="M5842" s="2" t="s">
        <v>121</v>
      </c>
      <c r="N5842" s="2" t="s">
        <v>122</v>
      </c>
      <c r="O5842" s="3">
        <v>1</v>
      </c>
      <c r="P5842" s="3">
        <v>0</v>
      </c>
      <c r="Q5842" s="3">
        <v>29</v>
      </c>
      <c r="R5842" s="3">
        <v>29</v>
      </c>
      <c r="S5842" s="3">
        <v>29</v>
      </c>
      <c r="T5842" s="3">
        <v>29</v>
      </c>
      <c r="U5842" s="3"/>
      <c r="V5842" s="2" t="s">
        <v>813</v>
      </c>
      <c r="W5842" s="2" t="s">
        <v>814</v>
      </c>
      <c r="X5842" s="2" t="s">
        <v>125</v>
      </c>
      <c r="Y5842" s="19" t="str">
        <f>VLOOKUP(G5842,'Verweis Kd-Gruppe'!$A$2:$B$8,2,FALSE)</f>
        <v>EXP</v>
      </c>
      <c r="Z5842" s="19" t="str">
        <f>VLOOKUP(J5842,'Verweis Art-Gruppe'!$A$2:$B$15,2,FALSE)</f>
        <v>Sonstige</v>
      </c>
      <c r="AA5842" s="19" t="str">
        <f>VLOOKUP(W5842,'Verweis Vertreter'!$A$2:$B$24,2,FALSE)</f>
        <v>Sokol Kapaj</v>
      </c>
      <c r="AB5842" s="12">
        <f t="shared" si="819"/>
        <v>1</v>
      </c>
      <c r="AC5842" s="12">
        <f t="shared" si="824"/>
        <v>0</v>
      </c>
      <c r="AD5842" s="12">
        <f t="shared" si="825"/>
        <v>29</v>
      </c>
      <c r="AE5842" s="12">
        <f t="shared" si="820"/>
        <v>29</v>
      </c>
      <c r="AF5842" s="12">
        <f t="shared" si="821"/>
        <v>29</v>
      </c>
      <c r="AG5842" s="12">
        <f t="shared" si="822"/>
        <v>29</v>
      </c>
      <c r="AH5842" s="9">
        <f t="shared" si="826"/>
        <v>1</v>
      </c>
      <c r="AI5842" s="14">
        <f>VLOOKUP(E5842,'Verweis Faktor'!$A:$B,2,FALSE)</f>
        <v>1</v>
      </c>
      <c r="AJ5842" s="14"/>
      <c r="AK5842" s="14" t="str">
        <f>IF(AL5842="Ja","Versandkosten",VLOOKUP(E5842,'Verweis Belegart'!$A$2:$B$9,2,FALSE))</f>
        <v>Versandkosten</v>
      </c>
      <c r="AL5842" s="14" t="str">
        <f t="shared" si="827"/>
        <v>Ja</v>
      </c>
      <c r="AM5842" s="14" t="str">
        <f t="shared" si="823"/>
        <v>Positiv</v>
      </c>
    </row>
    <row r="5843" spans="1:39" ht="17.25" customHeight="1" x14ac:dyDescent="0.35">
      <c r="A5843" s="17">
        <v>14575173</v>
      </c>
      <c r="B5843" s="2" t="s">
        <v>2608</v>
      </c>
      <c r="C5843" s="1">
        <v>2025001</v>
      </c>
      <c r="D5843" s="1">
        <v>2001476</v>
      </c>
      <c r="E5843" s="2" t="s">
        <v>34</v>
      </c>
      <c r="F5843" s="2" t="s">
        <v>182</v>
      </c>
      <c r="G5843" s="2" t="s">
        <v>66</v>
      </c>
      <c r="H5843" s="2" t="s">
        <v>2471</v>
      </c>
      <c r="I5843" s="2" t="s">
        <v>2472</v>
      </c>
      <c r="J5843" s="2" t="s">
        <v>103</v>
      </c>
      <c r="K5843" s="2" t="s">
        <v>45</v>
      </c>
      <c r="L5843" s="2" t="s">
        <v>1303</v>
      </c>
      <c r="M5843" s="2" t="s">
        <v>1304</v>
      </c>
      <c r="N5843" s="2" t="s">
        <v>274</v>
      </c>
      <c r="O5843" s="3">
        <v>1</v>
      </c>
      <c r="P5843" s="3">
        <v>1082.0512000000001</v>
      </c>
      <c r="Q5843" s="3">
        <v>1119</v>
      </c>
      <c r="R5843" s="3">
        <v>1119</v>
      </c>
      <c r="S5843" s="3">
        <v>36.948799999999999</v>
      </c>
      <c r="T5843" s="3">
        <v>36.950000000000003</v>
      </c>
      <c r="U5843" s="3">
        <v>3.3</v>
      </c>
      <c r="V5843" s="2" t="s">
        <v>813</v>
      </c>
      <c r="W5843" s="2" t="s">
        <v>814</v>
      </c>
      <c r="X5843" s="2" t="s">
        <v>125</v>
      </c>
      <c r="Y5843" s="19" t="str">
        <f>VLOOKUP(G5843,'Verweis Kd-Gruppe'!$A$2:$B$8,2,FALSE)</f>
        <v>EXP</v>
      </c>
      <c r="Z5843" s="19" t="str">
        <f>VLOOKUP(J5843,'Verweis Art-Gruppe'!$A$2:$B$15,2,FALSE)</f>
        <v>Geräte</v>
      </c>
      <c r="AA5843" s="19" t="str">
        <f>VLOOKUP(W5843,'Verweis Vertreter'!$A$2:$B$24,2,FALSE)</f>
        <v>Sokol Kapaj</v>
      </c>
      <c r="AB5843" s="12">
        <f t="shared" si="819"/>
        <v>1</v>
      </c>
      <c r="AC5843" s="12">
        <f t="shared" si="824"/>
        <v>1082.0512000000001</v>
      </c>
      <c r="AD5843" s="12">
        <f t="shared" si="825"/>
        <v>1119</v>
      </c>
      <c r="AE5843" s="12">
        <f t="shared" si="820"/>
        <v>1119</v>
      </c>
      <c r="AF5843" s="12">
        <f t="shared" si="821"/>
        <v>36.948799999999999</v>
      </c>
      <c r="AG5843" s="12">
        <f t="shared" si="822"/>
        <v>36.950000000000003</v>
      </c>
      <c r="AH5843" s="9">
        <f t="shared" si="826"/>
        <v>3.3020554066130477E-2</v>
      </c>
      <c r="AI5843" s="14">
        <f>VLOOKUP(E5843,'Verweis Faktor'!$A:$B,2,FALSE)</f>
        <v>1</v>
      </c>
      <c r="AJ5843" s="14"/>
      <c r="AK5843" s="14" t="str">
        <f>IF(AL5843="Ja","Versandkosten",VLOOKUP(E5843,'Verweis Belegart'!$A$2:$B$9,2,FALSE))</f>
        <v>Hardware</v>
      </c>
      <c r="AL5843" s="14" t="str">
        <f t="shared" si="827"/>
        <v>Nein</v>
      </c>
      <c r="AM5843" s="14" t="str">
        <f t="shared" si="823"/>
        <v>Positiv</v>
      </c>
    </row>
    <row r="5844" spans="1:39" ht="17.25" customHeight="1" x14ac:dyDescent="0.35">
      <c r="A5844" s="17">
        <v>14575173</v>
      </c>
      <c r="B5844" s="2" t="s">
        <v>2608</v>
      </c>
      <c r="C5844" s="1">
        <v>2025001</v>
      </c>
      <c r="D5844" s="1">
        <v>2001476</v>
      </c>
      <c r="E5844" s="2" t="s">
        <v>34</v>
      </c>
      <c r="F5844" s="2" t="s">
        <v>182</v>
      </c>
      <c r="G5844" s="2" t="s">
        <v>66</v>
      </c>
      <c r="H5844" s="2" t="s">
        <v>2471</v>
      </c>
      <c r="I5844" s="2" t="s">
        <v>2472</v>
      </c>
      <c r="J5844" s="2" t="s">
        <v>103</v>
      </c>
      <c r="K5844" s="2" t="s">
        <v>49</v>
      </c>
      <c r="L5844" s="2" t="s">
        <v>1195</v>
      </c>
      <c r="M5844" s="2" t="s">
        <v>1196</v>
      </c>
      <c r="N5844" s="2" t="s">
        <v>262</v>
      </c>
      <c r="O5844" s="3">
        <v>2</v>
      </c>
      <c r="P5844" s="3">
        <v>990</v>
      </c>
      <c r="Q5844" s="3">
        <v>1025</v>
      </c>
      <c r="R5844" s="3">
        <v>2050</v>
      </c>
      <c r="S5844" s="3">
        <v>35</v>
      </c>
      <c r="T5844" s="3">
        <v>70</v>
      </c>
      <c r="U5844" s="3">
        <v>3.41</v>
      </c>
      <c r="V5844" s="2" t="s">
        <v>813</v>
      </c>
      <c r="W5844" s="2" t="s">
        <v>814</v>
      </c>
      <c r="X5844" s="2" t="s">
        <v>125</v>
      </c>
      <c r="Y5844" s="19" t="str">
        <f>VLOOKUP(G5844,'Verweis Kd-Gruppe'!$A$2:$B$8,2,FALSE)</f>
        <v>EXP</v>
      </c>
      <c r="Z5844" s="19" t="str">
        <f>VLOOKUP(J5844,'Verweis Art-Gruppe'!$A$2:$B$15,2,FALSE)</f>
        <v>Geräte</v>
      </c>
      <c r="AA5844" s="19" t="str">
        <f>VLOOKUP(W5844,'Verweis Vertreter'!$A$2:$B$24,2,FALSE)</f>
        <v>Sokol Kapaj</v>
      </c>
      <c r="AB5844" s="12">
        <f t="shared" si="819"/>
        <v>2</v>
      </c>
      <c r="AC5844" s="12">
        <f t="shared" si="824"/>
        <v>990</v>
      </c>
      <c r="AD5844" s="12">
        <f t="shared" si="825"/>
        <v>1025</v>
      </c>
      <c r="AE5844" s="12">
        <f t="shared" si="820"/>
        <v>2050</v>
      </c>
      <c r="AF5844" s="12">
        <f t="shared" si="821"/>
        <v>35</v>
      </c>
      <c r="AG5844" s="12">
        <f t="shared" si="822"/>
        <v>70</v>
      </c>
      <c r="AH5844" s="9">
        <f t="shared" si="826"/>
        <v>3.4146341463414637E-2</v>
      </c>
      <c r="AI5844" s="14">
        <f>VLOOKUP(E5844,'Verweis Faktor'!$A:$B,2,FALSE)</f>
        <v>1</v>
      </c>
      <c r="AJ5844" s="14"/>
      <c r="AK5844" s="14" t="str">
        <f>IF(AL5844="Ja","Versandkosten",VLOOKUP(E5844,'Verweis Belegart'!$A$2:$B$9,2,FALSE))</f>
        <v>Hardware</v>
      </c>
      <c r="AL5844" s="14" t="str">
        <f t="shared" si="827"/>
        <v>Nein</v>
      </c>
      <c r="AM5844" s="14" t="str">
        <f t="shared" si="823"/>
        <v>Positiv</v>
      </c>
    </row>
    <row r="5845" spans="1:39" ht="17.25" customHeight="1" x14ac:dyDescent="0.35">
      <c r="A5845" s="17">
        <v>14575173</v>
      </c>
      <c r="B5845" s="2" t="s">
        <v>2608</v>
      </c>
      <c r="C5845" s="1">
        <v>2025001</v>
      </c>
      <c r="D5845" s="1">
        <v>2001476</v>
      </c>
      <c r="E5845" s="2" t="s">
        <v>34</v>
      </c>
      <c r="F5845" s="2" t="s">
        <v>182</v>
      </c>
      <c r="G5845" s="2" t="s">
        <v>66</v>
      </c>
      <c r="H5845" s="2" t="s">
        <v>2471</v>
      </c>
      <c r="I5845" s="2" t="s">
        <v>2472</v>
      </c>
      <c r="J5845" s="2" t="s">
        <v>103</v>
      </c>
      <c r="K5845" s="2" t="s">
        <v>79</v>
      </c>
      <c r="L5845" s="2" t="s">
        <v>1097</v>
      </c>
      <c r="M5845" s="2" t="s">
        <v>1098</v>
      </c>
      <c r="N5845" s="2" t="s">
        <v>41</v>
      </c>
      <c r="O5845" s="3">
        <v>1</v>
      </c>
      <c r="P5845" s="3">
        <v>225.5</v>
      </c>
      <c r="Q5845" s="3">
        <v>239</v>
      </c>
      <c r="R5845" s="3">
        <v>239</v>
      </c>
      <c r="S5845" s="3">
        <v>13.5</v>
      </c>
      <c r="T5845" s="3">
        <v>13.5</v>
      </c>
      <c r="U5845" s="3">
        <v>5.64</v>
      </c>
      <c r="V5845" s="2" t="s">
        <v>813</v>
      </c>
      <c r="W5845" s="2" t="s">
        <v>814</v>
      </c>
      <c r="X5845" s="2" t="s">
        <v>125</v>
      </c>
      <c r="Y5845" s="19" t="str">
        <f>VLOOKUP(G5845,'Verweis Kd-Gruppe'!$A$2:$B$8,2,FALSE)</f>
        <v>EXP</v>
      </c>
      <c r="Z5845" s="19" t="str">
        <f>VLOOKUP(J5845,'Verweis Art-Gruppe'!$A$2:$B$15,2,FALSE)</f>
        <v>Geräte</v>
      </c>
      <c r="AA5845" s="19" t="str">
        <f>VLOOKUP(W5845,'Verweis Vertreter'!$A$2:$B$24,2,FALSE)</f>
        <v>Sokol Kapaj</v>
      </c>
      <c r="AB5845" s="12">
        <f t="shared" si="819"/>
        <v>1</v>
      </c>
      <c r="AC5845" s="12">
        <f t="shared" si="824"/>
        <v>225.5</v>
      </c>
      <c r="AD5845" s="12">
        <f t="shared" si="825"/>
        <v>239</v>
      </c>
      <c r="AE5845" s="12">
        <f t="shared" si="820"/>
        <v>239</v>
      </c>
      <c r="AF5845" s="12">
        <f t="shared" si="821"/>
        <v>13.5</v>
      </c>
      <c r="AG5845" s="12">
        <f t="shared" si="822"/>
        <v>13.5</v>
      </c>
      <c r="AH5845" s="9">
        <f t="shared" si="826"/>
        <v>5.6485355648535567E-2</v>
      </c>
      <c r="AI5845" s="14">
        <f>VLOOKUP(E5845,'Verweis Faktor'!$A:$B,2,FALSE)</f>
        <v>1</v>
      </c>
      <c r="AJ5845" s="14"/>
      <c r="AK5845" s="14" t="str">
        <f>IF(AL5845="Ja","Versandkosten",VLOOKUP(E5845,'Verweis Belegart'!$A$2:$B$9,2,FALSE))</f>
        <v>Hardware</v>
      </c>
      <c r="AL5845" s="14" t="str">
        <f t="shared" si="827"/>
        <v>Nein</v>
      </c>
      <c r="AM5845" s="14" t="str">
        <f t="shared" si="823"/>
        <v>Positiv</v>
      </c>
    </row>
    <row r="5846" spans="1:39" ht="17.25" customHeight="1" x14ac:dyDescent="0.35">
      <c r="A5846" s="17">
        <v>14575173</v>
      </c>
      <c r="B5846" s="2" t="s">
        <v>2608</v>
      </c>
      <c r="C5846" s="1">
        <v>2025001</v>
      </c>
      <c r="D5846" s="1">
        <v>2001476</v>
      </c>
      <c r="E5846" s="2" t="s">
        <v>34</v>
      </c>
      <c r="F5846" s="2" t="s">
        <v>182</v>
      </c>
      <c r="G5846" s="2" t="s">
        <v>66</v>
      </c>
      <c r="H5846" s="2" t="s">
        <v>2471</v>
      </c>
      <c r="I5846" s="2" t="s">
        <v>2472</v>
      </c>
      <c r="J5846" s="2" t="s">
        <v>103</v>
      </c>
      <c r="K5846" s="2" t="s">
        <v>83</v>
      </c>
      <c r="L5846" s="2" t="s">
        <v>1381</v>
      </c>
      <c r="M5846" s="2" t="s">
        <v>1382</v>
      </c>
      <c r="N5846" s="2" t="s">
        <v>292</v>
      </c>
      <c r="O5846" s="3">
        <v>1</v>
      </c>
      <c r="P5846" s="3">
        <v>890.04939999999999</v>
      </c>
      <c r="Q5846" s="3">
        <v>909</v>
      </c>
      <c r="R5846" s="3">
        <v>909</v>
      </c>
      <c r="S5846" s="3">
        <v>18.950600000000001</v>
      </c>
      <c r="T5846" s="3">
        <v>18.95</v>
      </c>
      <c r="U5846" s="3">
        <v>2.08</v>
      </c>
      <c r="V5846" s="2" t="s">
        <v>813</v>
      </c>
      <c r="W5846" s="2" t="s">
        <v>814</v>
      </c>
      <c r="X5846" s="2" t="s">
        <v>125</v>
      </c>
      <c r="Y5846" s="19" t="str">
        <f>VLOOKUP(G5846,'Verweis Kd-Gruppe'!$A$2:$B$8,2,FALSE)</f>
        <v>EXP</v>
      </c>
      <c r="Z5846" s="19" t="str">
        <f>VLOOKUP(J5846,'Verweis Art-Gruppe'!$A$2:$B$15,2,FALSE)</f>
        <v>Geräte</v>
      </c>
      <c r="AA5846" s="19" t="str">
        <f>VLOOKUP(W5846,'Verweis Vertreter'!$A$2:$B$24,2,FALSE)</f>
        <v>Sokol Kapaj</v>
      </c>
      <c r="AB5846" s="12">
        <f t="shared" si="819"/>
        <v>1</v>
      </c>
      <c r="AC5846" s="12">
        <f t="shared" si="824"/>
        <v>890.04939999999999</v>
      </c>
      <c r="AD5846" s="12">
        <f t="shared" si="825"/>
        <v>909</v>
      </c>
      <c r="AE5846" s="12">
        <f t="shared" si="820"/>
        <v>909</v>
      </c>
      <c r="AF5846" s="12">
        <f t="shared" si="821"/>
        <v>18.950600000000001</v>
      </c>
      <c r="AG5846" s="12">
        <f t="shared" si="822"/>
        <v>18.95</v>
      </c>
      <c r="AH5846" s="9">
        <f t="shared" si="826"/>
        <v>2.0847084708470846E-2</v>
      </c>
      <c r="AI5846" s="14">
        <f>VLOOKUP(E5846,'Verweis Faktor'!$A:$B,2,FALSE)</f>
        <v>1</v>
      </c>
      <c r="AJ5846" s="14"/>
      <c r="AK5846" s="14" t="str">
        <f>IF(AL5846="Ja","Versandkosten",VLOOKUP(E5846,'Verweis Belegart'!$A$2:$B$9,2,FALSE))</f>
        <v>Hardware</v>
      </c>
      <c r="AL5846" s="14" t="str">
        <f t="shared" si="827"/>
        <v>Nein</v>
      </c>
      <c r="AM5846" s="14" t="str">
        <f t="shared" si="823"/>
        <v>Positiv</v>
      </c>
    </row>
    <row r="5847" spans="1:39" ht="17.25" customHeight="1" x14ac:dyDescent="0.35">
      <c r="A5847" s="17">
        <v>14575173</v>
      </c>
      <c r="B5847" s="2" t="s">
        <v>2608</v>
      </c>
      <c r="C5847" s="1">
        <v>2025001</v>
      </c>
      <c r="D5847" s="1">
        <v>2001476</v>
      </c>
      <c r="E5847" s="2" t="s">
        <v>34</v>
      </c>
      <c r="F5847" s="2" t="s">
        <v>182</v>
      </c>
      <c r="G5847" s="2" t="s">
        <v>66</v>
      </c>
      <c r="H5847" s="2" t="s">
        <v>2471</v>
      </c>
      <c r="I5847" s="2" t="s">
        <v>2472</v>
      </c>
      <c r="J5847" s="2" t="s">
        <v>103</v>
      </c>
      <c r="K5847" s="2" t="s">
        <v>87</v>
      </c>
      <c r="L5847" s="2" t="s">
        <v>1808</v>
      </c>
      <c r="M5847" s="2" t="s">
        <v>1809</v>
      </c>
      <c r="N5847" s="2" t="s">
        <v>139</v>
      </c>
      <c r="O5847" s="3">
        <v>2</v>
      </c>
      <c r="P5847" s="3">
        <v>699.65219999999999</v>
      </c>
      <c r="Q5847" s="3">
        <v>715</v>
      </c>
      <c r="R5847" s="3">
        <v>1430</v>
      </c>
      <c r="S5847" s="3">
        <v>15.347799999999999</v>
      </c>
      <c r="T5847" s="3">
        <v>30.7</v>
      </c>
      <c r="U5847" s="3">
        <v>2.14</v>
      </c>
      <c r="V5847" s="2" t="s">
        <v>813</v>
      </c>
      <c r="W5847" s="2" t="s">
        <v>814</v>
      </c>
      <c r="X5847" s="2" t="s">
        <v>125</v>
      </c>
      <c r="Y5847" s="19" t="str">
        <f>VLOOKUP(G5847,'Verweis Kd-Gruppe'!$A$2:$B$8,2,FALSE)</f>
        <v>EXP</v>
      </c>
      <c r="Z5847" s="19" t="str">
        <f>VLOOKUP(J5847,'Verweis Art-Gruppe'!$A$2:$B$15,2,FALSE)</f>
        <v>Geräte</v>
      </c>
      <c r="AA5847" s="19" t="str">
        <f>VLOOKUP(W5847,'Verweis Vertreter'!$A$2:$B$24,2,FALSE)</f>
        <v>Sokol Kapaj</v>
      </c>
      <c r="AB5847" s="12">
        <f t="shared" si="819"/>
        <v>2</v>
      </c>
      <c r="AC5847" s="12">
        <f t="shared" si="824"/>
        <v>699.65219999999999</v>
      </c>
      <c r="AD5847" s="12">
        <f t="shared" si="825"/>
        <v>715</v>
      </c>
      <c r="AE5847" s="12">
        <f t="shared" si="820"/>
        <v>1430</v>
      </c>
      <c r="AF5847" s="12">
        <f t="shared" si="821"/>
        <v>15.347799999999999</v>
      </c>
      <c r="AG5847" s="12">
        <f t="shared" si="822"/>
        <v>30.7</v>
      </c>
      <c r="AH5847" s="9">
        <f t="shared" si="826"/>
        <v>2.146853146853147E-2</v>
      </c>
      <c r="AI5847" s="14">
        <f>VLOOKUP(E5847,'Verweis Faktor'!$A:$B,2,FALSE)</f>
        <v>1</v>
      </c>
      <c r="AJ5847" s="14"/>
      <c r="AK5847" s="14" t="str">
        <f>IF(AL5847="Ja","Versandkosten",VLOOKUP(E5847,'Verweis Belegart'!$A$2:$B$9,2,FALSE))</f>
        <v>Hardware</v>
      </c>
      <c r="AL5847" s="14" t="str">
        <f t="shared" si="827"/>
        <v>Nein</v>
      </c>
      <c r="AM5847" s="14" t="str">
        <f t="shared" si="823"/>
        <v>Positiv</v>
      </c>
    </row>
    <row r="5848" spans="1:39" ht="17.25" customHeight="1" x14ac:dyDescent="0.35">
      <c r="A5848" s="17">
        <v>14575505</v>
      </c>
      <c r="B5848" s="2" t="s">
        <v>2608</v>
      </c>
      <c r="C5848" s="1">
        <v>2025001</v>
      </c>
      <c r="D5848" s="1">
        <v>2001477</v>
      </c>
      <c r="E5848" s="2" t="s">
        <v>34</v>
      </c>
      <c r="F5848" s="2" t="s">
        <v>35</v>
      </c>
      <c r="G5848" s="2" t="s">
        <v>66</v>
      </c>
      <c r="H5848" s="2" t="s">
        <v>1132</v>
      </c>
      <c r="I5848" s="2" t="s">
        <v>1133</v>
      </c>
      <c r="J5848" s="2" t="s">
        <v>103</v>
      </c>
      <c r="K5848" s="2" t="s">
        <v>28</v>
      </c>
      <c r="L5848" s="2" t="s">
        <v>2697</v>
      </c>
      <c r="M5848" s="2" t="s">
        <v>2698</v>
      </c>
      <c r="N5848" s="2" t="s">
        <v>48</v>
      </c>
      <c r="O5848" s="3">
        <v>125</v>
      </c>
      <c r="P5848" s="3">
        <v>255</v>
      </c>
      <c r="Q5848" s="3">
        <v>272</v>
      </c>
      <c r="R5848" s="3">
        <v>34000</v>
      </c>
      <c r="S5848" s="3">
        <v>17</v>
      </c>
      <c r="T5848" s="3">
        <v>2125</v>
      </c>
      <c r="U5848" s="3">
        <v>6.25</v>
      </c>
      <c r="V5848" s="2" t="s">
        <v>855</v>
      </c>
      <c r="W5848" s="2" t="s">
        <v>856</v>
      </c>
      <c r="X5848" s="2" t="s">
        <v>72</v>
      </c>
      <c r="Y5848" s="19" t="str">
        <f>VLOOKUP(G5848,'Verweis Kd-Gruppe'!$A$2:$B$8,2,FALSE)</f>
        <v>EXP</v>
      </c>
      <c r="Z5848" s="19" t="str">
        <f>VLOOKUP(J5848,'Verweis Art-Gruppe'!$A$2:$B$15,2,FALSE)</f>
        <v>Geräte</v>
      </c>
      <c r="AA5848" s="19" t="str">
        <f>VLOOKUP(W5848,'Verweis Vertreter'!$A$2:$B$24,2,FALSE)</f>
        <v>Chahid Drimani</v>
      </c>
      <c r="AB5848" s="12">
        <f t="shared" si="819"/>
        <v>125</v>
      </c>
      <c r="AC5848" s="12">
        <f t="shared" si="824"/>
        <v>255</v>
      </c>
      <c r="AD5848" s="12">
        <f t="shared" si="825"/>
        <v>272</v>
      </c>
      <c r="AE5848" s="12">
        <f t="shared" si="820"/>
        <v>34000</v>
      </c>
      <c r="AF5848" s="12">
        <f t="shared" si="821"/>
        <v>17</v>
      </c>
      <c r="AG5848" s="12">
        <f t="shared" si="822"/>
        <v>2125</v>
      </c>
      <c r="AH5848" s="9">
        <f t="shared" si="826"/>
        <v>6.25E-2</v>
      </c>
      <c r="AI5848" s="14">
        <f>VLOOKUP(E5848,'Verweis Faktor'!$A:$B,2,FALSE)</f>
        <v>1</v>
      </c>
      <c r="AJ5848" s="14"/>
      <c r="AK5848" s="14" t="str">
        <f>IF(AL5848="Ja","Versandkosten",VLOOKUP(E5848,'Verweis Belegart'!$A$2:$B$9,2,FALSE))</f>
        <v>Hardware</v>
      </c>
      <c r="AL5848" s="14" t="str">
        <f t="shared" si="827"/>
        <v>Nein</v>
      </c>
      <c r="AM5848" s="14" t="str">
        <f t="shared" si="823"/>
        <v>Positiv</v>
      </c>
    </row>
    <row r="5849" spans="1:39" ht="17.25" customHeight="1" x14ac:dyDescent="0.35">
      <c r="A5849" s="17">
        <v>14575384</v>
      </c>
      <c r="B5849" s="2" t="s">
        <v>2608</v>
      </c>
      <c r="C5849" s="1">
        <v>2025001</v>
      </c>
      <c r="D5849" s="1">
        <v>2001478</v>
      </c>
      <c r="E5849" s="2" t="s">
        <v>34</v>
      </c>
      <c r="F5849" s="2" t="s">
        <v>182</v>
      </c>
      <c r="G5849" s="2" t="s">
        <v>66</v>
      </c>
      <c r="H5849" s="2" t="s">
        <v>1568</v>
      </c>
      <c r="I5849" s="2" t="s">
        <v>1569</v>
      </c>
      <c r="J5849" s="2" t="s">
        <v>103</v>
      </c>
      <c r="K5849" s="2" t="s">
        <v>28</v>
      </c>
      <c r="L5849" s="2" t="s">
        <v>1303</v>
      </c>
      <c r="M5849" s="2" t="s">
        <v>1304</v>
      </c>
      <c r="N5849" s="2" t="s">
        <v>274</v>
      </c>
      <c r="O5849" s="3">
        <v>1</v>
      </c>
      <c r="P5849" s="3">
        <v>1082.0512000000001</v>
      </c>
      <c r="Q5849" s="3">
        <v>1117</v>
      </c>
      <c r="R5849" s="3">
        <v>1117</v>
      </c>
      <c r="S5849" s="3">
        <v>34.948799999999999</v>
      </c>
      <c r="T5849" s="3">
        <v>34.950000000000003</v>
      </c>
      <c r="U5849" s="3">
        <v>3.12</v>
      </c>
      <c r="V5849" s="2" t="s">
        <v>675</v>
      </c>
      <c r="W5849" s="2" t="s">
        <v>676</v>
      </c>
      <c r="X5849" s="2" t="s">
        <v>72</v>
      </c>
      <c r="Y5849" s="19" t="str">
        <f>VLOOKUP(G5849,'Verweis Kd-Gruppe'!$A$2:$B$8,2,FALSE)</f>
        <v>EXP</v>
      </c>
      <c r="Z5849" s="19" t="str">
        <f>VLOOKUP(J5849,'Verweis Art-Gruppe'!$A$2:$B$15,2,FALSE)</f>
        <v>Geräte</v>
      </c>
      <c r="AA5849" s="19" t="str">
        <f>VLOOKUP(W5849,'Verweis Vertreter'!$A$2:$B$24,2,FALSE)</f>
        <v>Corina Wedel</v>
      </c>
      <c r="AB5849" s="12">
        <f t="shared" si="819"/>
        <v>1</v>
      </c>
      <c r="AC5849" s="12">
        <f t="shared" si="824"/>
        <v>1082.0512000000001</v>
      </c>
      <c r="AD5849" s="12">
        <f t="shared" si="825"/>
        <v>1117</v>
      </c>
      <c r="AE5849" s="12">
        <f t="shared" si="820"/>
        <v>1117</v>
      </c>
      <c r="AF5849" s="12">
        <f t="shared" si="821"/>
        <v>34.948799999999999</v>
      </c>
      <c r="AG5849" s="12">
        <f t="shared" si="822"/>
        <v>34.950000000000003</v>
      </c>
      <c r="AH5849" s="9">
        <f t="shared" si="826"/>
        <v>3.1289167412712628E-2</v>
      </c>
      <c r="AI5849" s="14">
        <f>VLOOKUP(E5849,'Verweis Faktor'!$A:$B,2,FALSE)</f>
        <v>1</v>
      </c>
      <c r="AJ5849" s="14"/>
      <c r="AK5849" s="14" t="str">
        <f>IF(AL5849="Ja","Versandkosten",VLOOKUP(E5849,'Verweis Belegart'!$A$2:$B$9,2,FALSE))</f>
        <v>Hardware</v>
      </c>
      <c r="AL5849" s="14" t="str">
        <f t="shared" si="827"/>
        <v>Nein</v>
      </c>
      <c r="AM5849" s="14" t="str">
        <f t="shared" si="823"/>
        <v>Positiv</v>
      </c>
    </row>
    <row r="5850" spans="1:39" ht="17.25" customHeight="1" x14ac:dyDescent="0.35">
      <c r="A5850" s="17">
        <v>14575384</v>
      </c>
      <c r="B5850" s="2" t="s">
        <v>2608</v>
      </c>
      <c r="C5850" s="1">
        <v>2025001</v>
      </c>
      <c r="D5850" s="1">
        <v>2001478</v>
      </c>
      <c r="E5850" s="2" t="s">
        <v>34</v>
      </c>
      <c r="F5850" s="2" t="s">
        <v>182</v>
      </c>
      <c r="G5850" s="2" t="s">
        <v>66</v>
      </c>
      <c r="H5850" s="2" t="s">
        <v>1568</v>
      </c>
      <c r="I5850" s="2" t="s">
        <v>1569</v>
      </c>
      <c r="J5850" s="2" t="s">
        <v>103</v>
      </c>
      <c r="K5850" s="2" t="s">
        <v>45</v>
      </c>
      <c r="L5850" s="2" t="s">
        <v>260</v>
      </c>
      <c r="M5850" s="2" t="s">
        <v>261</v>
      </c>
      <c r="N5850" s="2" t="s">
        <v>262</v>
      </c>
      <c r="O5850" s="3">
        <v>1</v>
      </c>
      <c r="P5850" s="3">
        <v>991.82240000000002</v>
      </c>
      <c r="Q5850" s="3">
        <v>1023</v>
      </c>
      <c r="R5850" s="3">
        <v>1023</v>
      </c>
      <c r="S5850" s="3">
        <v>31.177600000000002</v>
      </c>
      <c r="T5850" s="3">
        <v>31.18</v>
      </c>
      <c r="U5850" s="3">
        <v>3.04</v>
      </c>
      <c r="V5850" s="2" t="s">
        <v>675</v>
      </c>
      <c r="W5850" s="2" t="s">
        <v>676</v>
      </c>
      <c r="X5850" s="2" t="s">
        <v>72</v>
      </c>
      <c r="Y5850" s="19" t="str">
        <f>VLOOKUP(G5850,'Verweis Kd-Gruppe'!$A$2:$B$8,2,FALSE)</f>
        <v>EXP</v>
      </c>
      <c r="Z5850" s="19" t="str">
        <f>VLOOKUP(J5850,'Verweis Art-Gruppe'!$A$2:$B$15,2,FALSE)</f>
        <v>Geräte</v>
      </c>
      <c r="AA5850" s="19" t="str">
        <f>VLOOKUP(W5850,'Verweis Vertreter'!$A$2:$B$24,2,FALSE)</f>
        <v>Corina Wedel</v>
      </c>
      <c r="AB5850" s="12">
        <f t="shared" si="819"/>
        <v>1</v>
      </c>
      <c r="AC5850" s="12">
        <f t="shared" si="824"/>
        <v>991.82240000000002</v>
      </c>
      <c r="AD5850" s="12">
        <f t="shared" si="825"/>
        <v>1023</v>
      </c>
      <c r="AE5850" s="12">
        <f t="shared" si="820"/>
        <v>1023</v>
      </c>
      <c r="AF5850" s="12">
        <f t="shared" si="821"/>
        <v>31.177600000000002</v>
      </c>
      <c r="AG5850" s="12">
        <f t="shared" si="822"/>
        <v>31.18</v>
      </c>
      <c r="AH5850" s="9">
        <f t="shared" si="826"/>
        <v>3.0478983382209189E-2</v>
      </c>
      <c r="AI5850" s="14">
        <f>VLOOKUP(E5850,'Verweis Faktor'!$A:$B,2,FALSE)</f>
        <v>1</v>
      </c>
      <c r="AJ5850" s="14"/>
      <c r="AK5850" s="14" t="str">
        <f>IF(AL5850="Ja","Versandkosten",VLOOKUP(E5850,'Verweis Belegart'!$A$2:$B$9,2,FALSE))</f>
        <v>Hardware</v>
      </c>
      <c r="AL5850" s="14" t="str">
        <f t="shared" si="827"/>
        <v>Nein</v>
      </c>
      <c r="AM5850" s="14" t="str">
        <f t="shared" si="823"/>
        <v>Positiv</v>
      </c>
    </row>
    <row r="5851" spans="1:39" ht="17.25" customHeight="1" x14ac:dyDescent="0.35">
      <c r="A5851" s="17">
        <v>14575384</v>
      </c>
      <c r="B5851" s="2" t="s">
        <v>2608</v>
      </c>
      <c r="C5851" s="1">
        <v>2025001</v>
      </c>
      <c r="D5851" s="1">
        <v>2001478</v>
      </c>
      <c r="E5851" s="2" t="s">
        <v>34</v>
      </c>
      <c r="F5851" s="2" t="s">
        <v>182</v>
      </c>
      <c r="G5851" s="2" t="s">
        <v>66</v>
      </c>
      <c r="H5851" s="2" t="s">
        <v>1568</v>
      </c>
      <c r="I5851" s="2" t="s">
        <v>1569</v>
      </c>
      <c r="J5851" s="2" t="s">
        <v>103</v>
      </c>
      <c r="K5851" s="2" t="s">
        <v>49</v>
      </c>
      <c r="L5851" s="2" t="s">
        <v>1195</v>
      </c>
      <c r="M5851" s="2" t="s">
        <v>1196</v>
      </c>
      <c r="N5851" s="2" t="s">
        <v>262</v>
      </c>
      <c r="O5851" s="3">
        <v>1</v>
      </c>
      <c r="P5851" s="3">
        <v>990</v>
      </c>
      <c r="Q5851" s="3">
        <v>1023</v>
      </c>
      <c r="R5851" s="3">
        <v>1023</v>
      </c>
      <c r="S5851" s="3">
        <v>33</v>
      </c>
      <c r="T5851" s="3">
        <v>33</v>
      </c>
      <c r="U5851" s="3">
        <v>3.22</v>
      </c>
      <c r="V5851" s="2" t="s">
        <v>675</v>
      </c>
      <c r="W5851" s="2" t="s">
        <v>676</v>
      </c>
      <c r="X5851" s="2" t="s">
        <v>72</v>
      </c>
      <c r="Y5851" s="19" t="str">
        <f>VLOOKUP(G5851,'Verweis Kd-Gruppe'!$A$2:$B$8,2,FALSE)</f>
        <v>EXP</v>
      </c>
      <c r="Z5851" s="19" t="str">
        <f>VLOOKUP(J5851,'Verweis Art-Gruppe'!$A$2:$B$15,2,FALSE)</f>
        <v>Geräte</v>
      </c>
      <c r="AA5851" s="19" t="str">
        <f>VLOOKUP(W5851,'Verweis Vertreter'!$A$2:$B$24,2,FALSE)</f>
        <v>Corina Wedel</v>
      </c>
      <c r="AB5851" s="12">
        <f t="shared" si="819"/>
        <v>1</v>
      </c>
      <c r="AC5851" s="12">
        <f t="shared" si="824"/>
        <v>990</v>
      </c>
      <c r="AD5851" s="12">
        <f t="shared" si="825"/>
        <v>1023</v>
      </c>
      <c r="AE5851" s="12">
        <f t="shared" si="820"/>
        <v>1023</v>
      </c>
      <c r="AF5851" s="12">
        <f t="shared" si="821"/>
        <v>33</v>
      </c>
      <c r="AG5851" s="12">
        <f t="shared" si="822"/>
        <v>33</v>
      </c>
      <c r="AH5851" s="9">
        <f t="shared" si="826"/>
        <v>3.2258064516129031E-2</v>
      </c>
      <c r="AI5851" s="14">
        <f>VLOOKUP(E5851,'Verweis Faktor'!$A:$B,2,FALSE)</f>
        <v>1</v>
      </c>
      <c r="AJ5851" s="14"/>
      <c r="AK5851" s="14" t="str">
        <f>IF(AL5851="Ja","Versandkosten",VLOOKUP(E5851,'Verweis Belegart'!$A$2:$B$9,2,FALSE))</f>
        <v>Hardware</v>
      </c>
      <c r="AL5851" s="14" t="str">
        <f t="shared" si="827"/>
        <v>Nein</v>
      </c>
      <c r="AM5851" s="14" t="str">
        <f t="shared" si="823"/>
        <v>Positiv</v>
      </c>
    </row>
    <row r="5852" spans="1:39" ht="17.25" customHeight="1" x14ac:dyDescent="0.35">
      <c r="A5852" s="17">
        <v>14575384</v>
      </c>
      <c r="B5852" s="2" t="s">
        <v>2608</v>
      </c>
      <c r="C5852" s="1">
        <v>2025001</v>
      </c>
      <c r="D5852" s="1">
        <v>2001478</v>
      </c>
      <c r="E5852" s="2" t="s">
        <v>34</v>
      </c>
      <c r="F5852" s="2" t="s">
        <v>182</v>
      </c>
      <c r="G5852" s="2" t="s">
        <v>66</v>
      </c>
      <c r="H5852" s="2" t="s">
        <v>1568</v>
      </c>
      <c r="I5852" s="2" t="s">
        <v>1569</v>
      </c>
      <c r="J5852" s="2" t="s">
        <v>103</v>
      </c>
      <c r="K5852" s="2" t="s">
        <v>79</v>
      </c>
      <c r="L5852" s="2" t="s">
        <v>714</v>
      </c>
      <c r="M5852" s="2" t="s">
        <v>715</v>
      </c>
      <c r="N5852" s="2" t="s">
        <v>274</v>
      </c>
      <c r="O5852" s="3">
        <v>1</v>
      </c>
      <c r="P5852" s="3">
        <v>1101.0044</v>
      </c>
      <c r="Q5852" s="3">
        <v>1113</v>
      </c>
      <c r="R5852" s="3">
        <v>1113</v>
      </c>
      <c r="S5852" s="3">
        <v>11.9956</v>
      </c>
      <c r="T5852" s="3">
        <v>12</v>
      </c>
      <c r="U5852" s="3">
        <v>1.07</v>
      </c>
      <c r="V5852" s="2" t="s">
        <v>675</v>
      </c>
      <c r="W5852" s="2" t="s">
        <v>676</v>
      </c>
      <c r="X5852" s="2" t="s">
        <v>72</v>
      </c>
      <c r="Y5852" s="19" t="str">
        <f>VLOOKUP(G5852,'Verweis Kd-Gruppe'!$A$2:$B$8,2,FALSE)</f>
        <v>EXP</v>
      </c>
      <c r="Z5852" s="19" t="str">
        <f>VLOOKUP(J5852,'Verweis Art-Gruppe'!$A$2:$B$15,2,FALSE)</f>
        <v>Geräte</v>
      </c>
      <c r="AA5852" s="19" t="str">
        <f>VLOOKUP(W5852,'Verweis Vertreter'!$A$2:$B$24,2,FALSE)</f>
        <v>Corina Wedel</v>
      </c>
      <c r="AB5852" s="12">
        <f t="shared" si="819"/>
        <v>1</v>
      </c>
      <c r="AC5852" s="12">
        <f t="shared" si="824"/>
        <v>1101.0044</v>
      </c>
      <c r="AD5852" s="12">
        <f t="shared" si="825"/>
        <v>1113</v>
      </c>
      <c r="AE5852" s="12">
        <f t="shared" si="820"/>
        <v>1113</v>
      </c>
      <c r="AF5852" s="12">
        <f t="shared" si="821"/>
        <v>11.9956</v>
      </c>
      <c r="AG5852" s="12">
        <f t="shared" si="822"/>
        <v>12</v>
      </c>
      <c r="AH5852" s="9">
        <f t="shared" si="826"/>
        <v>1.078167115902965E-2</v>
      </c>
      <c r="AI5852" s="14">
        <f>VLOOKUP(E5852,'Verweis Faktor'!$A:$B,2,FALSE)</f>
        <v>1</v>
      </c>
      <c r="AJ5852" s="14"/>
      <c r="AK5852" s="14" t="str">
        <f>IF(AL5852="Ja","Versandkosten",VLOOKUP(E5852,'Verweis Belegart'!$A$2:$B$9,2,FALSE))</f>
        <v>Hardware</v>
      </c>
      <c r="AL5852" s="14" t="str">
        <f t="shared" si="827"/>
        <v>Nein</v>
      </c>
      <c r="AM5852" s="14" t="str">
        <f t="shared" si="823"/>
        <v>Positiv</v>
      </c>
    </row>
    <row r="5853" spans="1:39" ht="17.25" customHeight="1" x14ac:dyDescent="0.35">
      <c r="A5853" s="17">
        <v>14575384</v>
      </c>
      <c r="B5853" s="2" t="s">
        <v>2608</v>
      </c>
      <c r="C5853" s="1">
        <v>2025001</v>
      </c>
      <c r="D5853" s="1">
        <v>2001478</v>
      </c>
      <c r="E5853" s="2" t="s">
        <v>34</v>
      </c>
      <c r="F5853" s="2" t="s">
        <v>182</v>
      </c>
      <c r="G5853" s="2" t="s">
        <v>66</v>
      </c>
      <c r="H5853" s="2" t="s">
        <v>1568</v>
      </c>
      <c r="I5853" s="2" t="s">
        <v>1569</v>
      </c>
      <c r="J5853" s="2" t="s">
        <v>103</v>
      </c>
      <c r="K5853" s="2" t="s">
        <v>83</v>
      </c>
      <c r="L5853" s="2" t="s">
        <v>737</v>
      </c>
      <c r="M5853" s="2" t="s">
        <v>738</v>
      </c>
      <c r="N5853" s="2" t="s">
        <v>274</v>
      </c>
      <c r="O5853" s="3">
        <v>1</v>
      </c>
      <c r="P5853" s="3">
        <v>1082</v>
      </c>
      <c r="Q5853" s="3">
        <v>1113</v>
      </c>
      <c r="R5853" s="3">
        <v>1113</v>
      </c>
      <c r="S5853" s="3">
        <v>31</v>
      </c>
      <c r="T5853" s="3">
        <v>31</v>
      </c>
      <c r="U5853" s="3">
        <v>2.78</v>
      </c>
      <c r="V5853" s="2" t="s">
        <v>675</v>
      </c>
      <c r="W5853" s="2" t="s">
        <v>676</v>
      </c>
      <c r="X5853" s="2" t="s">
        <v>72</v>
      </c>
      <c r="Y5853" s="19" t="str">
        <f>VLOOKUP(G5853,'Verweis Kd-Gruppe'!$A$2:$B$8,2,FALSE)</f>
        <v>EXP</v>
      </c>
      <c r="Z5853" s="19" t="str">
        <f>VLOOKUP(J5853,'Verweis Art-Gruppe'!$A$2:$B$15,2,FALSE)</f>
        <v>Geräte</v>
      </c>
      <c r="AA5853" s="19" t="str">
        <f>VLOOKUP(W5853,'Verweis Vertreter'!$A$2:$B$24,2,FALSE)</f>
        <v>Corina Wedel</v>
      </c>
      <c r="AB5853" s="12">
        <f t="shared" si="819"/>
        <v>1</v>
      </c>
      <c r="AC5853" s="12">
        <f t="shared" si="824"/>
        <v>1082</v>
      </c>
      <c r="AD5853" s="12">
        <f t="shared" si="825"/>
        <v>1113</v>
      </c>
      <c r="AE5853" s="12">
        <f t="shared" si="820"/>
        <v>1113</v>
      </c>
      <c r="AF5853" s="12">
        <f t="shared" si="821"/>
        <v>31</v>
      </c>
      <c r="AG5853" s="12">
        <f t="shared" si="822"/>
        <v>31</v>
      </c>
      <c r="AH5853" s="9">
        <f t="shared" si="826"/>
        <v>2.7852650494159928E-2</v>
      </c>
      <c r="AI5853" s="14">
        <f>VLOOKUP(E5853,'Verweis Faktor'!$A:$B,2,FALSE)</f>
        <v>1</v>
      </c>
      <c r="AJ5853" s="14"/>
      <c r="AK5853" s="14" t="str">
        <f>IF(AL5853="Ja","Versandkosten",VLOOKUP(E5853,'Verweis Belegart'!$A$2:$B$9,2,FALSE))</f>
        <v>Hardware</v>
      </c>
      <c r="AL5853" s="14" t="str">
        <f t="shared" si="827"/>
        <v>Nein</v>
      </c>
      <c r="AM5853" s="14" t="str">
        <f t="shared" si="823"/>
        <v>Positiv</v>
      </c>
    </row>
    <row r="5854" spans="1:39" ht="17.25" customHeight="1" x14ac:dyDescent="0.35">
      <c r="A5854" s="17">
        <v>14575384</v>
      </c>
      <c r="B5854" s="2" t="s">
        <v>2608</v>
      </c>
      <c r="C5854" s="1">
        <v>2025001</v>
      </c>
      <c r="D5854" s="1">
        <v>2001478</v>
      </c>
      <c r="E5854" s="2" t="s">
        <v>34</v>
      </c>
      <c r="F5854" s="2" t="s">
        <v>182</v>
      </c>
      <c r="G5854" s="2" t="s">
        <v>66</v>
      </c>
      <c r="H5854" s="2" t="s">
        <v>1568</v>
      </c>
      <c r="I5854" s="2" t="s">
        <v>1569</v>
      </c>
      <c r="J5854" s="2" t="s">
        <v>103</v>
      </c>
      <c r="K5854" s="2" t="s">
        <v>87</v>
      </c>
      <c r="L5854" s="2" t="s">
        <v>2640</v>
      </c>
      <c r="M5854" s="2" t="s">
        <v>2641</v>
      </c>
      <c r="N5854" s="2" t="s">
        <v>314</v>
      </c>
      <c r="O5854" s="3">
        <v>1</v>
      </c>
      <c r="P5854" s="3">
        <v>799</v>
      </c>
      <c r="Q5854" s="3">
        <v>827</v>
      </c>
      <c r="R5854" s="3">
        <v>827</v>
      </c>
      <c r="S5854" s="3">
        <v>28</v>
      </c>
      <c r="T5854" s="3">
        <v>28</v>
      </c>
      <c r="U5854" s="3">
        <v>3.38</v>
      </c>
      <c r="V5854" s="2" t="s">
        <v>675</v>
      </c>
      <c r="W5854" s="2" t="s">
        <v>676</v>
      </c>
      <c r="X5854" s="2" t="s">
        <v>72</v>
      </c>
      <c r="Y5854" s="19" t="str">
        <f>VLOOKUP(G5854,'Verweis Kd-Gruppe'!$A$2:$B$8,2,FALSE)</f>
        <v>EXP</v>
      </c>
      <c r="Z5854" s="19" t="str">
        <f>VLOOKUP(J5854,'Verweis Art-Gruppe'!$A$2:$B$15,2,FALSE)</f>
        <v>Geräte</v>
      </c>
      <c r="AA5854" s="19" t="str">
        <f>VLOOKUP(W5854,'Verweis Vertreter'!$A$2:$B$24,2,FALSE)</f>
        <v>Corina Wedel</v>
      </c>
      <c r="AB5854" s="12">
        <f t="shared" si="819"/>
        <v>1</v>
      </c>
      <c r="AC5854" s="12">
        <f t="shared" si="824"/>
        <v>799</v>
      </c>
      <c r="AD5854" s="12">
        <f t="shared" si="825"/>
        <v>827</v>
      </c>
      <c r="AE5854" s="12">
        <f t="shared" si="820"/>
        <v>827</v>
      </c>
      <c r="AF5854" s="12">
        <f t="shared" si="821"/>
        <v>28</v>
      </c>
      <c r="AG5854" s="12">
        <f t="shared" si="822"/>
        <v>28</v>
      </c>
      <c r="AH5854" s="9">
        <f t="shared" si="826"/>
        <v>3.3857315598548973E-2</v>
      </c>
      <c r="AI5854" s="14">
        <f>VLOOKUP(E5854,'Verweis Faktor'!$A:$B,2,FALSE)</f>
        <v>1</v>
      </c>
      <c r="AJ5854" s="14"/>
      <c r="AK5854" s="14" t="str">
        <f>IF(AL5854="Ja","Versandkosten",VLOOKUP(E5854,'Verweis Belegart'!$A$2:$B$9,2,FALSE))</f>
        <v>Hardware</v>
      </c>
      <c r="AL5854" s="14" t="str">
        <f t="shared" si="827"/>
        <v>Nein</v>
      </c>
      <c r="AM5854" s="14" t="str">
        <f t="shared" si="823"/>
        <v>Positiv</v>
      </c>
    </row>
    <row r="5855" spans="1:39" ht="17.25" customHeight="1" x14ac:dyDescent="0.35">
      <c r="A5855" s="17">
        <v>14575502</v>
      </c>
      <c r="B5855" s="2" t="s">
        <v>2608</v>
      </c>
      <c r="C5855" s="1">
        <v>2025001</v>
      </c>
      <c r="D5855" s="1">
        <v>2001479</v>
      </c>
      <c r="E5855" s="2" t="s">
        <v>34</v>
      </c>
      <c r="F5855" s="2" t="s">
        <v>53</v>
      </c>
      <c r="G5855" s="2" t="s">
        <v>66</v>
      </c>
      <c r="H5855" s="2" t="s">
        <v>2699</v>
      </c>
      <c r="I5855" s="2" t="s">
        <v>2700</v>
      </c>
      <c r="J5855" s="2" t="s">
        <v>103</v>
      </c>
      <c r="K5855" s="2" t="s">
        <v>28</v>
      </c>
      <c r="L5855" s="2" t="s">
        <v>2669</v>
      </c>
      <c r="M5855" s="2" t="s">
        <v>2670</v>
      </c>
      <c r="N5855" s="2" t="s">
        <v>210</v>
      </c>
      <c r="O5855" s="3">
        <v>50</v>
      </c>
      <c r="P5855" s="3">
        <v>560</v>
      </c>
      <c r="Q5855" s="3">
        <v>667</v>
      </c>
      <c r="R5855" s="3">
        <v>33350</v>
      </c>
      <c r="S5855" s="3">
        <v>107</v>
      </c>
      <c r="T5855" s="3">
        <v>5350</v>
      </c>
      <c r="U5855" s="3">
        <v>16.04</v>
      </c>
      <c r="V5855" s="2" t="s">
        <v>675</v>
      </c>
      <c r="W5855" s="2" t="s">
        <v>676</v>
      </c>
      <c r="X5855" s="2" t="s">
        <v>72</v>
      </c>
      <c r="Y5855" s="19" t="str">
        <f>VLOOKUP(G5855,'Verweis Kd-Gruppe'!$A$2:$B$8,2,FALSE)</f>
        <v>EXP</v>
      </c>
      <c r="Z5855" s="19" t="str">
        <f>VLOOKUP(J5855,'Verweis Art-Gruppe'!$A$2:$B$15,2,FALSE)</f>
        <v>Geräte</v>
      </c>
      <c r="AA5855" s="19" t="str">
        <f>VLOOKUP(W5855,'Verweis Vertreter'!$A$2:$B$24,2,FALSE)</f>
        <v>Corina Wedel</v>
      </c>
      <c r="AB5855" s="12">
        <f t="shared" si="819"/>
        <v>50</v>
      </c>
      <c r="AC5855" s="12">
        <f t="shared" si="824"/>
        <v>560</v>
      </c>
      <c r="AD5855" s="12">
        <f t="shared" si="825"/>
        <v>667</v>
      </c>
      <c r="AE5855" s="12">
        <f t="shared" si="820"/>
        <v>33350</v>
      </c>
      <c r="AF5855" s="12">
        <f t="shared" si="821"/>
        <v>107</v>
      </c>
      <c r="AG5855" s="12">
        <f t="shared" si="822"/>
        <v>5350</v>
      </c>
      <c r="AH5855" s="9">
        <f t="shared" si="826"/>
        <v>0.16041979010494753</v>
      </c>
      <c r="AI5855" s="14">
        <f>VLOOKUP(E5855,'Verweis Faktor'!$A:$B,2,FALSE)</f>
        <v>1</v>
      </c>
      <c r="AJ5855" s="14"/>
      <c r="AK5855" s="14" t="str">
        <f>IF(AL5855="Ja","Versandkosten",VLOOKUP(E5855,'Verweis Belegart'!$A$2:$B$9,2,FALSE))</f>
        <v>Hardware</v>
      </c>
      <c r="AL5855" s="14" t="str">
        <f t="shared" si="827"/>
        <v>Nein</v>
      </c>
      <c r="AM5855" s="14" t="str">
        <f t="shared" si="823"/>
        <v>Positiv</v>
      </c>
    </row>
    <row r="5856" spans="1:39" ht="17.25" customHeight="1" x14ac:dyDescent="0.35">
      <c r="A5856" s="17">
        <v>14575087</v>
      </c>
      <c r="B5856" s="2" t="s">
        <v>2608</v>
      </c>
      <c r="C5856" s="1">
        <v>2025001</v>
      </c>
      <c r="D5856" s="1">
        <v>2001480</v>
      </c>
      <c r="E5856" s="2" t="s">
        <v>34</v>
      </c>
      <c r="F5856" s="2" t="s">
        <v>182</v>
      </c>
      <c r="G5856" s="2" t="s">
        <v>66</v>
      </c>
      <c r="H5856" s="2" t="s">
        <v>1858</v>
      </c>
      <c r="I5856" s="2" t="s">
        <v>1859</v>
      </c>
      <c r="J5856" s="2" t="s">
        <v>304</v>
      </c>
      <c r="K5856" s="2" t="s">
        <v>28</v>
      </c>
      <c r="L5856" s="2" t="s">
        <v>2251</v>
      </c>
      <c r="M5856" s="2" t="s">
        <v>2252</v>
      </c>
      <c r="N5856" s="2" t="s">
        <v>200</v>
      </c>
      <c r="O5856" s="3">
        <v>1</v>
      </c>
      <c r="P5856" s="3">
        <v>257.3</v>
      </c>
      <c r="Q5856" s="3">
        <v>262</v>
      </c>
      <c r="R5856" s="3">
        <v>262</v>
      </c>
      <c r="S5856" s="3">
        <v>4.7</v>
      </c>
      <c r="T5856" s="3">
        <v>4.7</v>
      </c>
      <c r="U5856" s="3">
        <v>1.79</v>
      </c>
      <c r="V5856" s="2" t="s">
        <v>855</v>
      </c>
      <c r="W5856" s="2" t="s">
        <v>856</v>
      </c>
      <c r="X5856" s="2" t="s">
        <v>125</v>
      </c>
      <c r="Y5856" s="19" t="str">
        <f>VLOOKUP(G5856,'Verweis Kd-Gruppe'!$A$2:$B$8,2,FALSE)</f>
        <v>EXP</v>
      </c>
      <c r="Z5856" s="19" t="str">
        <f>VLOOKUP(J5856,'Verweis Art-Gruppe'!$A$2:$B$15,2,FALSE)</f>
        <v>Zubehör</v>
      </c>
      <c r="AA5856" s="19" t="str">
        <f>VLOOKUP(W5856,'Verweis Vertreter'!$A$2:$B$24,2,FALSE)</f>
        <v>Chahid Drimani</v>
      </c>
      <c r="AB5856" s="12">
        <f t="shared" si="819"/>
        <v>1</v>
      </c>
      <c r="AC5856" s="12">
        <f t="shared" si="824"/>
        <v>257.3</v>
      </c>
      <c r="AD5856" s="12">
        <f t="shared" si="825"/>
        <v>262</v>
      </c>
      <c r="AE5856" s="12">
        <f t="shared" si="820"/>
        <v>262</v>
      </c>
      <c r="AF5856" s="12">
        <f t="shared" si="821"/>
        <v>4.7</v>
      </c>
      <c r="AG5856" s="12">
        <f t="shared" si="822"/>
        <v>4.7</v>
      </c>
      <c r="AH5856" s="9">
        <f t="shared" si="826"/>
        <v>1.7938931297709924E-2</v>
      </c>
      <c r="AI5856" s="14">
        <f>VLOOKUP(E5856,'Verweis Faktor'!$A:$B,2,FALSE)</f>
        <v>1</v>
      </c>
      <c r="AJ5856" s="14"/>
      <c r="AK5856" s="14" t="str">
        <f>IF(AL5856="Ja","Versandkosten",VLOOKUP(E5856,'Verweis Belegart'!$A$2:$B$9,2,FALSE))</f>
        <v>Hardware</v>
      </c>
      <c r="AL5856" s="14" t="str">
        <f t="shared" si="827"/>
        <v>Nein</v>
      </c>
      <c r="AM5856" s="14" t="str">
        <f t="shared" si="823"/>
        <v>Positiv</v>
      </c>
    </row>
    <row r="5857" spans="1:39" ht="17.25" customHeight="1" x14ac:dyDescent="0.35">
      <c r="A5857" s="17">
        <v>14575087</v>
      </c>
      <c r="B5857" s="2" t="s">
        <v>2608</v>
      </c>
      <c r="C5857" s="1">
        <v>2025001</v>
      </c>
      <c r="D5857" s="1">
        <v>2001480</v>
      </c>
      <c r="E5857" s="2" t="s">
        <v>34</v>
      </c>
      <c r="F5857" s="2" t="s">
        <v>182</v>
      </c>
      <c r="G5857" s="2" t="s">
        <v>66</v>
      </c>
      <c r="H5857" s="2" t="s">
        <v>1858</v>
      </c>
      <c r="I5857" s="2" t="s">
        <v>1859</v>
      </c>
      <c r="J5857" s="2" t="s">
        <v>103</v>
      </c>
      <c r="K5857" s="2" t="s">
        <v>45</v>
      </c>
      <c r="L5857" s="2" t="s">
        <v>737</v>
      </c>
      <c r="M5857" s="2" t="s">
        <v>738</v>
      </c>
      <c r="N5857" s="2" t="s">
        <v>274</v>
      </c>
      <c r="O5857" s="3">
        <v>13</v>
      </c>
      <c r="P5857" s="3">
        <v>1082</v>
      </c>
      <c r="Q5857" s="3">
        <v>1115</v>
      </c>
      <c r="R5857" s="3">
        <v>14495</v>
      </c>
      <c r="S5857" s="3">
        <v>33</v>
      </c>
      <c r="T5857" s="3">
        <v>429</v>
      </c>
      <c r="U5857" s="3">
        <v>2.95</v>
      </c>
      <c r="V5857" s="2" t="s">
        <v>855</v>
      </c>
      <c r="W5857" s="2" t="s">
        <v>856</v>
      </c>
      <c r="X5857" s="2" t="s">
        <v>125</v>
      </c>
      <c r="Y5857" s="19" t="str">
        <f>VLOOKUP(G5857,'Verweis Kd-Gruppe'!$A$2:$B$8,2,FALSE)</f>
        <v>EXP</v>
      </c>
      <c r="Z5857" s="19" t="str">
        <f>VLOOKUP(J5857,'Verweis Art-Gruppe'!$A$2:$B$15,2,FALSE)</f>
        <v>Geräte</v>
      </c>
      <c r="AA5857" s="19" t="str">
        <f>VLOOKUP(W5857,'Verweis Vertreter'!$A$2:$B$24,2,FALSE)</f>
        <v>Chahid Drimani</v>
      </c>
      <c r="AB5857" s="12">
        <f t="shared" si="819"/>
        <v>13</v>
      </c>
      <c r="AC5857" s="12">
        <f t="shared" si="824"/>
        <v>1082</v>
      </c>
      <c r="AD5857" s="12">
        <f t="shared" si="825"/>
        <v>1115</v>
      </c>
      <c r="AE5857" s="12">
        <f t="shared" si="820"/>
        <v>14495</v>
      </c>
      <c r="AF5857" s="12">
        <f t="shared" si="821"/>
        <v>33</v>
      </c>
      <c r="AG5857" s="12">
        <f t="shared" si="822"/>
        <v>429</v>
      </c>
      <c r="AH5857" s="9">
        <f t="shared" si="826"/>
        <v>2.9596412556053813E-2</v>
      </c>
      <c r="AI5857" s="14">
        <f>VLOOKUP(E5857,'Verweis Faktor'!$A:$B,2,FALSE)</f>
        <v>1</v>
      </c>
      <c r="AJ5857" s="14"/>
      <c r="AK5857" s="14" t="str">
        <f>IF(AL5857="Ja","Versandkosten",VLOOKUP(E5857,'Verweis Belegart'!$A$2:$B$9,2,FALSE))</f>
        <v>Hardware</v>
      </c>
      <c r="AL5857" s="14" t="str">
        <f t="shared" si="827"/>
        <v>Nein</v>
      </c>
      <c r="AM5857" s="14" t="str">
        <f t="shared" si="823"/>
        <v>Positiv</v>
      </c>
    </row>
    <row r="5858" spans="1:39" ht="17.25" customHeight="1" x14ac:dyDescent="0.35">
      <c r="A5858" s="17">
        <v>14575498</v>
      </c>
      <c r="B5858" s="2" t="s">
        <v>2608</v>
      </c>
      <c r="C5858" s="1">
        <v>2025001</v>
      </c>
      <c r="D5858" s="1">
        <v>2001481</v>
      </c>
      <c r="E5858" s="2" t="s">
        <v>34</v>
      </c>
      <c r="F5858" s="2" t="s">
        <v>35</v>
      </c>
      <c r="G5858" s="2" t="s">
        <v>36</v>
      </c>
      <c r="H5858" s="2" t="s">
        <v>1099</v>
      </c>
      <c r="I5858" s="2" t="s">
        <v>1100</v>
      </c>
      <c r="J5858" s="2" t="s">
        <v>304</v>
      </c>
      <c r="K5858" s="2" t="s">
        <v>28</v>
      </c>
      <c r="L5858" s="2" t="s">
        <v>692</v>
      </c>
      <c r="M5858" s="2" t="s">
        <v>693</v>
      </c>
      <c r="N5858" s="2" t="s">
        <v>694</v>
      </c>
      <c r="O5858" s="3">
        <v>20</v>
      </c>
      <c r="P5858" s="3">
        <v>405.41669999999999</v>
      </c>
      <c r="Q5858" s="3">
        <v>420</v>
      </c>
      <c r="R5858" s="3">
        <v>8400</v>
      </c>
      <c r="S5858" s="3">
        <v>14.583299999999999</v>
      </c>
      <c r="T5858" s="3">
        <v>291.67</v>
      </c>
      <c r="U5858" s="3">
        <v>3.47</v>
      </c>
      <c r="V5858" s="2" t="s">
        <v>42</v>
      </c>
      <c r="W5858" s="2" t="s">
        <v>43</v>
      </c>
      <c r="X5858" s="2" t="s">
        <v>197</v>
      </c>
      <c r="Y5858" s="19" t="str">
        <f>VLOOKUP(G5858,'Verweis Kd-Gruppe'!$A$2:$B$8,2,FALSE)</f>
        <v>GRK</v>
      </c>
      <c r="Z5858" s="19" t="str">
        <f>VLOOKUP(J5858,'Verweis Art-Gruppe'!$A$2:$B$15,2,FALSE)</f>
        <v>Zubehör</v>
      </c>
      <c r="AA5858" s="19" t="str">
        <f>VLOOKUP(W5858,'Verweis Vertreter'!$A$2:$B$24,2,FALSE)</f>
        <v>Sebastian Faber</v>
      </c>
      <c r="AB5858" s="12">
        <f t="shared" si="819"/>
        <v>20</v>
      </c>
      <c r="AC5858" s="12">
        <f t="shared" si="824"/>
        <v>405.41669999999999</v>
      </c>
      <c r="AD5858" s="12">
        <f t="shared" si="825"/>
        <v>420</v>
      </c>
      <c r="AE5858" s="12">
        <f t="shared" si="820"/>
        <v>8400</v>
      </c>
      <c r="AF5858" s="12">
        <f t="shared" si="821"/>
        <v>14.583299999999999</v>
      </c>
      <c r="AG5858" s="12">
        <f t="shared" si="822"/>
        <v>291.67</v>
      </c>
      <c r="AH5858" s="9">
        <f t="shared" si="826"/>
        <v>3.4722619047619051E-2</v>
      </c>
      <c r="AI5858" s="14">
        <f>VLOOKUP(E5858,'Verweis Faktor'!$A:$B,2,FALSE)</f>
        <v>1</v>
      </c>
      <c r="AJ5858" s="14"/>
      <c r="AK5858" s="14" t="str">
        <f>IF(AL5858="Ja","Versandkosten",VLOOKUP(E5858,'Verweis Belegart'!$A$2:$B$9,2,FALSE))</f>
        <v>Hardware</v>
      </c>
      <c r="AL5858" s="14" t="str">
        <f t="shared" si="827"/>
        <v>Nein</v>
      </c>
      <c r="AM5858" s="14" t="str">
        <f t="shared" si="823"/>
        <v>Positiv</v>
      </c>
    </row>
    <row r="5859" spans="1:39" ht="17.25" customHeight="1" x14ac:dyDescent="0.35">
      <c r="A5859" s="17">
        <v>14573877</v>
      </c>
      <c r="B5859" s="2" t="s">
        <v>2608</v>
      </c>
      <c r="C5859" s="1">
        <v>2025001</v>
      </c>
      <c r="D5859" s="1">
        <v>2001482</v>
      </c>
      <c r="E5859" s="2" t="s">
        <v>34</v>
      </c>
      <c r="F5859" s="2" t="s">
        <v>53</v>
      </c>
      <c r="G5859" s="2" t="s">
        <v>66</v>
      </c>
      <c r="H5859" s="2" t="s">
        <v>1198</v>
      </c>
      <c r="I5859" s="2" t="s">
        <v>1199</v>
      </c>
      <c r="J5859" s="2" t="s">
        <v>103</v>
      </c>
      <c r="K5859" s="2" t="s">
        <v>28</v>
      </c>
      <c r="L5859" s="2" t="s">
        <v>2669</v>
      </c>
      <c r="M5859" s="2" t="s">
        <v>2670</v>
      </c>
      <c r="N5859" s="2" t="s">
        <v>210</v>
      </c>
      <c r="O5859" s="3">
        <v>20</v>
      </c>
      <c r="P5859" s="3">
        <v>560</v>
      </c>
      <c r="Q5859" s="3">
        <v>625</v>
      </c>
      <c r="R5859" s="3">
        <v>12500</v>
      </c>
      <c r="S5859" s="3">
        <v>65</v>
      </c>
      <c r="T5859" s="3">
        <v>1300</v>
      </c>
      <c r="U5859" s="3">
        <v>10.4</v>
      </c>
      <c r="V5859" s="2" t="s">
        <v>813</v>
      </c>
      <c r="W5859" s="2" t="s">
        <v>814</v>
      </c>
      <c r="X5859" s="2" t="s">
        <v>72</v>
      </c>
      <c r="Y5859" s="19" t="str">
        <f>VLOOKUP(G5859,'Verweis Kd-Gruppe'!$A$2:$B$8,2,FALSE)</f>
        <v>EXP</v>
      </c>
      <c r="Z5859" s="19" t="str">
        <f>VLOOKUP(J5859,'Verweis Art-Gruppe'!$A$2:$B$15,2,FALSE)</f>
        <v>Geräte</v>
      </c>
      <c r="AA5859" s="19" t="str">
        <f>VLOOKUP(W5859,'Verweis Vertreter'!$A$2:$B$24,2,FALSE)</f>
        <v>Sokol Kapaj</v>
      </c>
      <c r="AB5859" s="12">
        <f t="shared" si="819"/>
        <v>20</v>
      </c>
      <c r="AC5859" s="12">
        <f t="shared" si="824"/>
        <v>560</v>
      </c>
      <c r="AD5859" s="12">
        <f t="shared" si="825"/>
        <v>625</v>
      </c>
      <c r="AE5859" s="12">
        <f t="shared" si="820"/>
        <v>12500</v>
      </c>
      <c r="AF5859" s="12">
        <f t="shared" si="821"/>
        <v>65</v>
      </c>
      <c r="AG5859" s="12">
        <f t="shared" si="822"/>
        <v>1300</v>
      </c>
      <c r="AH5859" s="9">
        <f t="shared" si="826"/>
        <v>0.104</v>
      </c>
      <c r="AI5859" s="14">
        <f>VLOOKUP(E5859,'Verweis Faktor'!$A:$B,2,FALSE)</f>
        <v>1</v>
      </c>
      <c r="AJ5859" s="14"/>
      <c r="AK5859" s="14" t="str">
        <f>IF(AL5859="Ja","Versandkosten",VLOOKUP(E5859,'Verweis Belegart'!$A$2:$B$9,2,FALSE))</f>
        <v>Hardware</v>
      </c>
      <c r="AL5859" s="14" t="str">
        <f t="shared" si="827"/>
        <v>Nein</v>
      </c>
      <c r="AM5859" s="14" t="str">
        <f t="shared" si="823"/>
        <v>Positiv</v>
      </c>
    </row>
    <row r="5860" spans="1:39" ht="17.25" customHeight="1" x14ac:dyDescent="0.35">
      <c r="A5860" s="17">
        <v>14575520</v>
      </c>
      <c r="B5860" s="2" t="s">
        <v>2608</v>
      </c>
      <c r="C5860" s="1">
        <v>2025001</v>
      </c>
      <c r="D5860" s="1">
        <v>2001483</v>
      </c>
      <c r="E5860" s="2" t="s">
        <v>34</v>
      </c>
      <c r="F5860" s="2" t="s">
        <v>182</v>
      </c>
      <c r="G5860" s="2" t="s">
        <v>66</v>
      </c>
      <c r="H5860" s="2" t="s">
        <v>1535</v>
      </c>
      <c r="I5860" s="2" t="s">
        <v>1536</v>
      </c>
      <c r="J5860" s="2" t="s">
        <v>2791</v>
      </c>
      <c r="K5860" s="2" t="s">
        <v>28</v>
      </c>
      <c r="L5860" s="2" t="s">
        <v>120</v>
      </c>
      <c r="M5860" s="2" t="s">
        <v>121</v>
      </c>
      <c r="N5860" s="2" t="s">
        <v>122</v>
      </c>
      <c r="O5860" s="3">
        <v>1</v>
      </c>
      <c r="P5860" s="3">
        <v>0</v>
      </c>
      <c r="Q5860" s="3">
        <v>10</v>
      </c>
      <c r="R5860" s="3">
        <v>10</v>
      </c>
      <c r="S5860" s="3">
        <v>10</v>
      </c>
      <c r="T5860" s="3">
        <v>10</v>
      </c>
      <c r="U5860" s="3"/>
      <c r="V5860" s="2" t="s">
        <v>145</v>
      </c>
      <c r="W5860" s="2" t="s">
        <v>146</v>
      </c>
      <c r="X5860" s="2" t="s">
        <v>72</v>
      </c>
      <c r="Y5860" s="19" t="str">
        <f>VLOOKUP(G5860,'Verweis Kd-Gruppe'!$A$2:$B$8,2,FALSE)</f>
        <v>EXP</v>
      </c>
      <c r="Z5860" s="19" t="str">
        <f>VLOOKUP(J5860,'Verweis Art-Gruppe'!$A$2:$B$15,2,FALSE)</f>
        <v>Sonstige</v>
      </c>
      <c r="AA5860" s="19" t="str">
        <f>VLOOKUP(W5860,'Verweis Vertreter'!$A$2:$B$24,2,FALSE)</f>
        <v>Muhsin Yortanli</v>
      </c>
      <c r="AB5860" s="12">
        <f t="shared" si="819"/>
        <v>1</v>
      </c>
      <c r="AC5860" s="12">
        <f t="shared" si="824"/>
        <v>0</v>
      </c>
      <c r="AD5860" s="12">
        <f t="shared" si="825"/>
        <v>10</v>
      </c>
      <c r="AE5860" s="12">
        <f t="shared" si="820"/>
        <v>10</v>
      </c>
      <c r="AF5860" s="12">
        <f t="shared" si="821"/>
        <v>10</v>
      </c>
      <c r="AG5860" s="12">
        <f t="shared" si="822"/>
        <v>10</v>
      </c>
      <c r="AH5860" s="9">
        <f t="shared" si="826"/>
        <v>1</v>
      </c>
      <c r="AI5860" s="14">
        <f>VLOOKUP(E5860,'Verweis Faktor'!$A:$B,2,FALSE)</f>
        <v>1</v>
      </c>
      <c r="AJ5860" s="14"/>
      <c r="AK5860" s="14" t="str">
        <f>IF(AL5860="Ja","Versandkosten",VLOOKUP(E5860,'Verweis Belegart'!$A$2:$B$9,2,FALSE))</f>
        <v>Versandkosten</v>
      </c>
      <c r="AL5860" s="14" t="str">
        <f t="shared" si="827"/>
        <v>Ja</v>
      </c>
      <c r="AM5860" s="14" t="str">
        <f t="shared" si="823"/>
        <v>Positiv</v>
      </c>
    </row>
    <row r="5861" spans="1:39" ht="17.25" customHeight="1" x14ac:dyDescent="0.35">
      <c r="A5861" s="17">
        <v>14575520</v>
      </c>
      <c r="B5861" s="2" t="s">
        <v>2608</v>
      </c>
      <c r="C5861" s="1">
        <v>2025001</v>
      </c>
      <c r="D5861" s="1">
        <v>2001483</v>
      </c>
      <c r="E5861" s="2" t="s">
        <v>34</v>
      </c>
      <c r="F5861" s="2" t="s">
        <v>182</v>
      </c>
      <c r="G5861" s="2" t="s">
        <v>66</v>
      </c>
      <c r="H5861" s="2" t="s">
        <v>1535</v>
      </c>
      <c r="I5861" s="2" t="s">
        <v>1536</v>
      </c>
      <c r="J5861" s="2" t="s">
        <v>103</v>
      </c>
      <c r="K5861" s="2" t="s">
        <v>45</v>
      </c>
      <c r="L5861" s="2" t="s">
        <v>88</v>
      </c>
      <c r="M5861" s="2" t="s">
        <v>89</v>
      </c>
      <c r="N5861" s="2" t="s">
        <v>90</v>
      </c>
      <c r="O5861" s="3">
        <v>1</v>
      </c>
      <c r="P5861" s="3">
        <v>527.87900000000002</v>
      </c>
      <c r="Q5861" s="3">
        <v>555</v>
      </c>
      <c r="R5861" s="3">
        <v>555</v>
      </c>
      <c r="S5861" s="3">
        <v>27.120999999999999</v>
      </c>
      <c r="T5861" s="3">
        <v>27.12</v>
      </c>
      <c r="U5861" s="3">
        <v>4.88</v>
      </c>
      <c r="V5861" s="2" t="s">
        <v>145</v>
      </c>
      <c r="W5861" s="2" t="s">
        <v>146</v>
      </c>
      <c r="X5861" s="2" t="s">
        <v>72</v>
      </c>
      <c r="Y5861" s="19" t="str">
        <f>VLOOKUP(G5861,'Verweis Kd-Gruppe'!$A$2:$B$8,2,FALSE)</f>
        <v>EXP</v>
      </c>
      <c r="Z5861" s="19" t="str">
        <f>VLOOKUP(J5861,'Verweis Art-Gruppe'!$A$2:$B$15,2,FALSE)</f>
        <v>Geräte</v>
      </c>
      <c r="AA5861" s="19" t="str">
        <f>VLOOKUP(W5861,'Verweis Vertreter'!$A$2:$B$24,2,FALSE)</f>
        <v>Muhsin Yortanli</v>
      </c>
      <c r="AB5861" s="12">
        <f t="shared" si="819"/>
        <v>1</v>
      </c>
      <c r="AC5861" s="12">
        <f t="shared" si="824"/>
        <v>527.87900000000002</v>
      </c>
      <c r="AD5861" s="12">
        <f t="shared" si="825"/>
        <v>555</v>
      </c>
      <c r="AE5861" s="12">
        <f t="shared" si="820"/>
        <v>555</v>
      </c>
      <c r="AF5861" s="12">
        <f t="shared" si="821"/>
        <v>27.120999999999999</v>
      </c>
      <c r="AG5861" s="12">
        <f t="shared" si="822"/>
        <v>27.12</v>
      </c>
      <c r="AH5861" s="9">
        <f t="shared" si="826"/>
        <v>4.8864864864864868E-2</v>
      </c>
      <c r="AI5861" s="14">
        <f>VLOOKUP(E5861,'Verweis Faktor'!$A:$B,2,FALSE)</f>
        <v>1</v>
      </c>
      <c r="AJ5861" s="14"/>
      <c r="AK5861" s="14" t="str">
        <f>IF(AL5861="Ja","Versandkosten",VLOOKUP(E5861,'Verweis Belegart'!$A$2:$B$9,2,FALSE))</f>
        <v>Hardware</v>
      </c>
      <c r="AL5861" s="14" t="str">
        <f t="shared" si="827"/>
        <v>Nein</v>
      </c>
      <c r="AM5861" s="14" t="str">
        <f t="shared" si="823"/>
        <v>Positiv</v>
      </c>
    </row>
    <row r="5862" spans="1:39" ht="17.25" customHeight="1" x14ac:dyDescent="0.35">
      <c r="A5862" s="17">
        <v>14573885</v>
      </c>
      <c r="B5862" s="2" t="s">
        <v>2608</v>
      </c>
      <c r="C5862" s="1">
        <v>2025001</v>
      </c>
      <c r="D5862" s="1">
        <v>2001484</v>
      </c>
      <c r="E5862" s="2" t="s">
        <v>34</v>
      </c>
      <c r="F5862" s="2" t="s">
        <v>53</v>
      </c>
      <c r="G5862" s="2" t="s">
        <v>36</v>
      </c>
      <c r="H5862" s="2" t="s">
        <v>913</v>
      </c>
      <c r="I5862" s="2" t="s">
        <v>914</v>
      </c>
      <c r="J5862" s="2" t="s">
        <v>103</v>
      </c>
      <c r="K5862" s="2" t="s">
        <v>28</v>
      </c>
      <c r="L5862" s="2" t="s">
        <v>2701</v>
      </c>
      <c r="M5862" s="2" t="s">
        <v>2702</v>
      </c>
      <c r="N5862" s="2"/>
      <c r="O5862" s="3">
        <v>825</v>
      </c>
      <c r="P5862" s="3">
        <v>65</v>
      </c>
      <c r="Q5862" s="3">
        <v>75</v>
      </c>
      <c r="R5862" s="3">
        <v>61875</v>
      </c>
      <c r="S5862" s="3">
        <v>10</v>
      </c>
      <c r="T5862" s="3">
        <v>8250</v>
      </c>
      <c r="U5862" s="3">
        <v>13.33</v>
      </c>
      <c r="V5862" s="2" t="s">
        <v>241</v>
      </c>
      <c r="W5862" s="2" t="s">
        <v>242</v>
      </c>
      <c r="X5862" s="2" t="s">
        <v>44</v>
      </c>
      <c r="Y5862" s="19" t="str">
        <f>VLOOKUP(G5862,'Verweis Kd-Gruppe'!$A$2:$B$8,2,FALSE)</f>
        <v>GRK</v>
      </c>
      <c r="Z5862" s="19" t="str">
        <f>VLOOKUP(J5862,'Verweis Art-Gruppe'!$A$2:$B$15,2,FALSE)</f>
        <v>Geräte</v>
      </c>
      <c r="AA5862" s="19" t="str">
        <f>VLOOKUP(W5862,'Verweis Vertreter'!$A$2:$B$24,2,FALSE)</f>
        <v>Bernd Schönbrunn</v>
      </c>
      <c r="AB5862" s="12">
        <f t="shared" si="819"/>
        <v>825</v>
      </c>
      <c r="AC5862" s="12">
        <f t="shared" si="824"/>
        <v>65</v>
      </c>
      <c r="AD5862" s="12">
        <f t="shared" si="825"/>
        <v>75</v>
      </c>
      <c r="AE5862" s="12">
        <f t="shared" si="820"/>
        <v>61875</v>
      </c>
      <c r="AF5862" s="12">
        <f t="shared" si="821"/>
        <v>10</v>
      </c>
      <c r="AG5862" s="12">
        <f t="shared" si="822"/>
        <v>8250</v>
      </c>
      <c r="AH5862" s="9">
        <f t="shared" si="826"/>
        <v>0.13333333333333333</v>
      </c>
      <c r="AI5862" s="14">
        <f>VLOOKUP(E5862,'Verweis Faktor'!$A:$B,2,FALSE)</f>
        <v>1</v>
      </c>
      <c r="AJ5862" s="14"/>
      <c r="AK5862" s="14" t="str">
        <f>IF(AL5862="Ja","Versandkosten",VLOOKUP(E5862,'Verweis Belegart'!$A$2:$B$9,2,FALSE))</f>
        <v>Hardware</v>
      </c>
      <c r="AL5862" s="14" t="str">
        <f t="shared" si="827"/>
        <v>Nein</v>
      </c>
      <c r="AM5862" s="14" t="str">
        <f t="shared" si="823"/>
        <v>Positiv</v>
      </c>
    </row>
    <row r="5863" spans="1:39" ht="17.25" customHeight="1" x14ac:dyDescent="0.35">
      <c r="A5863" s="17">
        <v>14575488</v>
      </c>
      <c r="B5863" s="2" t="s">
        <v>2608</v>
      </c>
      <c r="C5863" s="1">
        <v>2025001</v>
      </c>
      <c r="D5863" s="1">
        <v>2001485</v>
      </c>
      <c r="E5863" s="2" t="s">
        <v>34</v>
      </c>
      <c r="F5863" s="2" t="s">
        <v>35</v>
      </c>
      <c r="G5863" s="2" t="s">
        <v>66</v>
      </c>
      <c r="H5863" s="2" t="s">
        <v>1399</v>
      </c>
      <c r="I5863" s="2" t="s">
        <v>1400</v>
      </c>
      <c r="J5863" s="2" t="s">
        <v>103</v>
      </c>
      <c r="K5863" s="2" t="s">
        <v>28</v>
      </c>
      <c r="L5863" s="2" t="s">
        <v>132</v>
      </c>
      <c r="M5863" s="2" t="s">
        <v>133</v>
      </c>
      <c r="N5863" s="2" t="s">
        <v>48</v>
      </c>
      <c r="O5863" s="3">
        <v>6</v>
      </c>
      <c r="P5863" s="3">
        <v>254.48859999999999</v>
      </c>
      <c r="Q5863" s="3">
        <v>272</v>
      </c>
      <c r="R5863" s="3">
        <v>1632</v>
      </c>
      <c r="S5863" s="3">
        <v>17.511399999999998</v>
      </c>
      <c r="T5863" s="3">
        <v>105.07</v>
      </c>
      <c r="U5863" s="3">
        <v>6.43</v>
      </c>
      <c r="V5863" s="2" t="s">
        <v>675</v>
      </c>
      <c r="W5863" s="2" t="s">
        <v>676</v>
      </c>
      <c r="X5863" s="2" t="s">
        <v>125</v>
      </c>
      <c r="Y5863" s="19" t="str">
        <f>VLOOKUP(G5863,'Verweis Kd-Gruppe'!$A$2:$B$8,2,FALSE)</f>
        <v>EXP</v>
      </c>
      <c r="Z5863" s="19" t="str">
        <f>VLOOKUP(J5863,'Verweis Art-Gruppe'!$A$2:$B$15,2,FALSE)</f>
        <v>Geräte</v>
      </c>
      <c r="AA5863" s="19" t="str">
        <f>VLOOKUP(W5863,'Verweis Vertreter'!$A$2:$B$24,2,FALSE)</f>
        <v>Corina Wedel</v>
      </c>
      <c r="AB5863" s="12">
        <f t="shared" si="819"/>
        <v>6</v>
      </c>
      <c r="AC5863" s="12">
        <f t="shared" si="824"/>
        <v>254.48859999999999</v>
      </c>
      <c r="AD5863" s="12">
        <f t="shared" si="825"/>
        <v>272</v>
      </c>
      <c r="AE5863" s="12">
        <f t="shared" si="820"/>
        <v>1632</v>
      </c>
      <c r="AF5863" s="12">
        <f t="shared" si="821"/>
        <v>17.511399999999998</v>
      </c>
      <c r="AG5863" s="12">
        <f t="shared" si="822"/>
        <v>105.07</v>
      </c>
      <c r="AH5863" s="9">
        <f t="shared" si="826"/>
        <v>6.4381127450980388E-2</v>
      </c>
      <c r="AI5863" s="14">
        <f>VLOOKUP(E5863,'Verweis Faktor'!$A:$B,2,FALSE)</f>
        <v>1</v>
      </c>
      <c r="AJ5863" s="14"/>
      <c r="AK5863" s="14" t="str">
        <f>IF(AL5863="Ja","Versandkosten",VLOOKUP(E5863,'Verweis Belegart'!$A$2:$B$9,2,FALSE))</f>
        <v>Hardware</v>
      </c>
      <c r="AL5863" s="14" t="str">
        <f t="shared" si="827"/>
        <v>Nein</v>
      </c>
      <c r="AM5863" s="14" t="str">
        <f t="shared" si="823"/>
        <v>Positiv</v>
      </c>
    </row>
    <row r="5864" spans="1:39" ht="17.25" customHeight="1" x14ac:dyDescent="0.35">
      <c r="A5864" s="17">
        <v>14575488</v>
      </c>
      <c r="B5864" s="2" t="s">
        <v>2608</v>
      </c>
      <c r="C5864" s="1">
        <v>2025001</v>
      </c>
      <c r="D5864" s="1">
        <v>2001485</v>
      </c>
      <c r="E5864" s="2" t="s">
        <v>34</v>
      </c>
      <c r="F5864" s="2" t="s">
        <v>35</v>
      </c>
      <c r="G5864" s="2" t="s">
        <v>66</v>
      </c>
      <c r="H5864" s="2" t="s">
        <v>1399</v>
      </c>
      <c r="I5864" s="2" t="s">
        <v>1400</v>
      </c>
      <c r="J5864" s="2" t="s">
        <v>103</v>
      </c>
      <c r="K5864" s="2" t="s">
        <v>45</v>
      </c>
      <c r="L5864" s="2" t="s">
        <v>1038</v>
      </c>
      <c r="M5864" s="2" t="s">
        <v>1039</v>
      </c>
      <c r="N5864" s="2" t="s">
        <v>1040</v>
      </c>
      <c r="O5864" s="3">
        <v>1</v>
      </c>
      <c r="P5864" s="3">
        <v>1106.2745</v>
      </c>
      <c r="Q5864" s="3">
        <v>1099</v>
      </c>
      <c r="R5864" s="3">
        <v>1099</v>
      </c>
      <c r="S5864" s="3">
        <v>-7.2744999999999997</v>
      </c>
      <c r="T5864" s="3">
        <v>-7.27</v>
      </c>
      <c r="U5864" s="3">
        <v>-0.66</v>
      </c>
      <c r="V5864" s="2" t="s">
        <v>675</v>
      </c>
      <c r="W5864" s="2" t="s">
        <v>676</v>
      </c>
      <c r="X5864" s="2" t="s">
        <v>125</v>
      </c>
      <c r="Y5864" s="19" t="str">
        <f>VLOOKUP(G5864,'Verweis Kd-Gruppe'!$A$2:$B$8,2,FALSE)</f>
        <v>EXP</v>
      </c>
      <c r="Z5864" s="19" t="str">
        <f>VLOOKUP(J5864,'Verweis Art-Gruppe'!$A$2:$B$15,2,FALSE)</f>
        <v>Geräte</v>
      </c>
      <c r="AA5864" s="19" t="str">
        <f>VLOOKUP(W5864,'Verweis Vertreter'!$A$2:$B$24,2,FALSE)</f>
        <v>Corina Wedel</v>
      </c>
      <c r="AB5864" s="12">
        <f t="shared" si="819"/>
        <v>1</v>
      </c>
      <c r="AC5864" s="12">
        <f t="shared" si="824"/>
        <v>1106.2745</v>
      </c>
      <c r="AD5864" s="12">
        <f t="shared" si="825"/>
        <v>1099</v>
      </c>
      <c r="AE5864" s="12">
        <f t="shared" si="820"/>
        <v>1099</v>
      </c>
      <c r="AF5864" s="12">
        <f t="shared" si="821"/>
        <v>-7.2744999999999997</v>
      </c>
      <c r="AG5864" s="12">
        <f t="shared" si="822"/>
        <v>-7.27</v>
      </c>
      <c r="AH5864" s="9">
        <f t="shared" si="826"/>
        <v>-6.6151046405823468E-3</v>
      </c>
      <c r="AI5864" s="14">
        <f>VLOOKUP(E5864,'Verweis Faktor'!$A:$B,2,FALSE)</f>
        <v>1</v>
      </c>
      <c r="AJ5864" s="14"/>
      <c r="AK5864" s="14" t="str">
        <f>IF(AL5864="Ja","Versandkosten",VLOOKUP(E5864,'Verweis Belegart'!$A$2:$B$9,2,FALSE))</f>
        <v>Hardware</v>
      </c>
      <c r="AL5864" s="14" t="str">
        <f t="shared" si="827"/>
        <v>Nein</v>
      </c>
      <c r="AM5864" s="14" t="str">
        <f t="shared" si="823"/>
        <v>Negativ</v>
      </c>
    </row>
    <row r="5865" spans="1:39" ht="17.25" customHeight="1" x14ac:dyDescent="0.35">
      <c r="A5865" s="17">
        <v>14575488</v>
      </c>
      <c r="B5865" s="2" t="s">
        <v>2608</v>
      </c>
      <c r="C5865" s="1">
        <v>2025001</v>
      </c>
      <c r="D5865" s="1">
        <v>2001485</v>
      </c>
      <c r="E5865" s="2" t="s">
        <v>34</v>
      </c>
      <c r="F5865" s="2" t="s">
        <v>35</v>
      </c>
      <c r="G5865" s="2" t="s">
        <v>66</v>
      </c>
      <c r="H5865" s="2" t="s">
        <v>1399</v>
      </c>
      <c r="I5865" s="2" t="s">
        <v>1400</v>
      </c>
      <c r="J5865" s="2" t="s">
        <v>103</v>
      </c>
      <c r="K5865" s="2" t="s">
        <v>49</v>
      </c>
      <c r="L5865" s="2" t="s">
        <v>2240</v>
      </c>
      <c r="M5865" s="2" t="s">
        <v>2241</v>
      </c>
      <c r="N5865" s="2" t="s">
        <v>347</v>
      </c>
      <c r="O5865" s="3">
        <v>3</v>
      </c>
      <c r="P5865" s="3">
        <v>759</v>
      </c>
      <c r="Q5865" s="3">
        <v>765</v>
      </c>
      <c r="R5865" s="3">
        <v>2295</v>
      </c>
      <c r="S5865" s="3">
        <v>6</v>
      </c>
      <c r="T5865" s="3">
        <v>18</v>
      </c>
      <c r="U5865" s="3">
        <v>0.78</v>
      </c>
      <c r="V5865" s="2" t="s">
        <v>675</v>
      </c>
      <c r="W5865" s="2" t="s">
        <v>676</v>
      </c>
      <c r="X5865" s="2" t="s">
        <v>125</v>
      </c>
      <c r="Y5865" s="19" t="str">
        <f>VLOOKUP(G5865,'Verweis Kd-Gruppe'!$A$2:$B$8,2,FALSE)</f>
        <v>EXP</v>
      </c>
      <c r="Z5865" s="19" t="str">
        <f>VLOOKUP(J5865,'Verweis Art-Gruppe'!$A$2:$B$15,2,FALSE)</f>
        <v>Geräte</v>
      </c>
      <c r="AA5865" s="19" t="str">
        <f>VLOOKUP(W5865,'Verweis Vertreter'!$A$2:$B$24,2,FALSE)</f>
        <v>Corina Wedel</v>
      </c>
      <c r="AB5865" s="12">
        <f t="shared" si="819"/>
        <v>3</v>
      </c>
      <c r="AC5865" s="12">
        <f t="shared" si="824"/>
        <v>759</v>
      </c>
      <c r="AD5865" s="12">
        <f t="shared" si="825"/>
        <v>765</v>
      </c>
      <c r="AE5865" s="12">
        <f t="shared" si="820"/>
        <v>2295</v>
      </c>
      <c r="AF5865" s="12">
        <f t="shared" si="821"/>
        <v>6</v>
      </c>
      <c r="AG5865" s="12">
        <f t="shared" si="822"/>
        <v>18</v>
      </c>
      <c r="AH5865" s="9">
        <f t="shared" si="826"/>
        <v>7.8431372549019607E-3</v>
      </c>
      <c r="AI5865" s="14">
        <f>VLOOKUP(E5865,'Verweis Faktor'!$A:$B,2,FALSE)</f>
        <v>1</v>
      </c>
      <c r="AJ5865" s="14"/>
      <c r="AK5865" s="14" t="str">
        <f>IF(AL5865="Ja","Versandkosten",VLOOKUP(E5865,'Verweis Belegart'!$A$2:$B$9,2,FALSE))</f>
        <v>Hardware</v>
      </c>
      <c r="AL5865" s="14" t="str">
        <f t="shared" si="827"/>
        <v>Nein</v>
      </c>
      <c r="AM5865" s="14" t="str">
        <f t="shared" si="823"/>
        <v>Positiv</v>
      </c>
    </row>
    <row r="5866" spans="1:39" ht="17.25" customHeight="1" x14ac:dyDescent="0.35">
      <c r="A5866" s="17">
        <v>14575488</v>
      </c>
      <c r="B5866" s="2" t="s">
        <v>2608</v>
      </c>
      <c r="C5866" s="1">
        <v>2025001</v>
      </c>
      <c r="D5866" s="1">
        <v>2001485</v>
      </c>
      <c r="E5866" s="2" t="s">
        <v>34</v>
      </c>
      <c r="F5866" s="2" t="s">
        <v>35</v>
      </c>
      <c r="G5866" s="2" t="s">
        <v>66</v>
      </c>
      <c r="H5866" s="2" t="s">
        <v>1399</v>
      </c>
      <c r="I5866" s="2" t="s">
        <v>1400</v>
      </c>
      <c r="J5866" s="2" t="s">
        <v>103</v>
      </c>
      <c r="K5866" s="2" t="s">
        <v>79</v>
      </c>
      <c r="L5866" s="2" t="s">
        <v>2703</v>
      </c>
      <c r="M5866" s="2" t="s">
        <v>2704</v>
      </c>
      <c r="N5866" s="2" t="s">
        <v>152</v>
      </c>
      <c r="O5866" s="3">
        <v>1</v>
      </c>
      <c r="P5866" s="3">
        <v>199</v>
      </c>
      <c r="Q5866" s="3">
        <v>209</v>
      </c>
      <c r="R5866" s="3">
        <v>209</v>
      </c>
      <c r="S5866" s="3">
        <v>10</v>
      </c>
      <c r="T5866" s="3">
        <v>10</v>
      </c>
      <c r="U5866" s="3">
        <v>4.78</v>
      </c>
      <c r="V5866" s="2" t="s">
        <v>675</v>
      </c>
      <c r="W5866" s="2" t="s">
        <v>676</v>
      </c>
      <c r="X5866" s="2" t="s">
        <v>125</v>
      </c>
      <c r="Y5866" s="19" t="str">
        <f>VLOOKUP(G5866,'Verweis Kd-Gruppe'!$A$2:$B$8,2,FALSE)</f>
        <v>EXP</v>
      </c>
      <c r="Z5866" s="19" t="str">
        <f>VLOOKUP(J5866,'Verweis Art-Gruppe'!$A$2:$B$15,2,FALSE)</f>
        <v>Geräte</v>
      </c>
      <c r="AA5866" s="19" t="str">
        <f>VLOOKUP(W5866,'Verweis Vertreter'!$A$2:$B$24,2,FALSE)</f>
        <v>Corina Wedel</v>
      </c>
      <c r="AB5866" s="12">
        <f t="shared" si="819"/>
        <v>1</v>
      </c>
      <c r="AC5866" s="12">
        <f t="shared" si="824"/>
        <v>199</v>
      </c>
      <c r="AD5866" s="12">
        <f t="shared" si="825"/>
        <v>209</v>
      </c>
      <c r="AE5866" s="12">
        <f t="shared" si="820"/>
        <v>209</v>
      </c>
      <c r="AF5866" s="12">
        <f t="shared" si="821"/>
        <v>10</v>
      </c>
      <c r="AG5866" s="12">
        <f t="shared" si="822"/>
        <v>10</v>
      </c>
      <c r="AH5866" s="9">
        <f t="shared" si="826"/>
        <v>4.784688995215311E-2</v>
      </c>
      <c r="AI5866" s="14">
        <f>VLOOKUP(E5866,'Verweis Faktor'!$A:$B,2,FALSE)</f>
        <v>1</v>
      </c>
      <c r="AJ5866" s="14"/>
      <c r="AK5866" s="14" t="str">
        <f>IF(AL5866="Ja","Versandkosten",VLOOKUP(E5866,'Verweis Belegart'!$A$2:$B$9,2,FALSE))</f>
        <v>Hardware</v>
      </c>
      <c r="AL5866" s="14" t="str">
        <f t="shared" si="827"/>
        <v>Nein</v>
      </c>
      <c r="AM5866" s="14" t="str">
        <f t="shared" si="823"/>
        <v>Positiv</v>
      </c>
    </row>
    <row r="5867" spans="1:39" ht="17.25" customHeight="1" x14ac:dyDescent="0.35">
      <c r="A5867" s="17">
        <v>14575446</v>
      </c>
      <c r="B5867" s="2" t="s">
        <v>2608</v>
      </c>
      <c r="C5867" s="1">
        <v>2025001</v>
      </c>
      <c r="D5867" s="1">
        <v>2001486</v>
      </c>
      <c r="E5867" s="2" t="s">
        <v>34</v>
      </c>
      <c r="F5867" s="2" t="s">
        <v>142</v>
      </c>
      <c r="G5867" s="2" t="s">
        <v>66</v>
      </c>
      <c r="H5867" s="2" t="s">
        <v>1629</v>
      </c>
      <c r="I5867" s="2" t="s">
        <v>1630</v>
      </c>
      <c r="J5867" s="2" t="s">
        <v>103</v>
      </c>
      <c r="K5867" s="2" t="s">
        <v>28</v>
      </c>
      <c r="L5867" s="2" t="s">
        <v>1195</v>
      </c>
      <c r="M5867" s="2" t="s">
        <v>1196</v>
      </c>
      <c r="N5867" s="2" t="s">
        <v>262</v>
      </c>
      <c r="O5867" s="3">
        <v>5</v>
      </c>
      <c r="P5867" s="3">
        <v>990</v>
      </c>
      <c r="Q5867" s="3">
        <v>1025</v>
      </c>
      <c r="R5867" s="3">
        <v>5125</v>
      </c>
      <c r="S5867" s="3">
        <v>35</v>
      </c>
      <c r="T5867" s="3">
        <v>175</v>
      </c>
      <c r="U5867" s="3">
        <v>3.41</v>
      </c>
      <c r="V5867" s="2" t="s">
        <v>855</v>
      </c>
      <c r="W5867" s="2" t="s">
        <v>856</v>
      </c>
      <c r="X5867" s="2" t="s">
        <v>72</v>
      </c>
      <c r="Y5867" s="19" t="str">
        <f>VLOOKUP(G5867,'Verweis Kd-Gruppe'!$A$2:$B$8,2,FALSE)</f>
        <v>EXP</v>
      </c>
      <c r="Z5867" s="19" t="str">
        <f>VLOOKUP(J5867,'Verweis Art-Gruppe'!$A$2:$B$15,2,FALSE)</f>
        <v>Geräte</v>
      </c>
      <c r="AA5867" s="19" t="str">
        <f>VLOOKUP(W5867,'Verweis Vertreter'!$A$2:$B$24,2,FALSE)</f>
        <v>Chahid Drimani</v>
      </c>
      <c r="AB5867" s="12">
        <f t="shared" si="819"/>
        <v>5</v>
      </c>
      <c r="AC5867" s="12">
        <f t="shared" si="824"/>
        <v>990</v>
      </c>
      <c r="AD5867" s="12">
        <f t="shared" si="825"/>
        <v>1025</v>
      </c>
      <c r="AE5867" s="12">
        <f t="shared" si="820"/>
        <v>5125</v>
      </c>
      <c r="AF5867" s="12">
        <f t="shared" si="821"/>
        <v>35</v>
      </c>
      <c r="AG5867" s="12">
        <f t="shared" si="822"/>
        <v>175</v>
      </c>
      <c r="AH5867" s="9">
        <f t="shared" si="826"/>
        <v>3.4146341463414637E-2</v>
      </c>
      <c r="AI5867" s="14">
        <f>VLOOKUP(E5867,'Verweis Faktor'!$A:$B,2,FALSE)</f>
        <v>1</v>
      </c>
      <c r="AJ5867" s="14"/>
      <c r="AK5867" s="14" t="str">
        <f>IF(AL5867="Ja","Versandkosten",VLOOKUP(E5867,'Verweis Belegart'!$A$2:$B$9,2,FALSE))</f>
        <v>Hardware</v>
      </c>
      <c r="AL5867" s="14" t="str">
        <f t="shared" si="827"/>
        <v>Nein</v>
      </c>
      <c r="AM5867" s="14" t="str">
        <f t="shared" si="823"/>
        <v>Positiv</v>
      </c>
    </row>
    <row r="5868" spans="1:39" ht="17.25" customHeight="1" x14ac:dyDescent="0.35">
      <c r="A5868" s="17">
        <v>14575446</v>
      </c>
      <c r="B5868" s="2" t="s">
        <v>2608</v>
      </c>
      <c r="C5868" s="1">
        <v>2025001</v>
      </c>
      <c r="D5868" s="1">
        <v>2001486</v>
      </c>
      <c r="E5868" s="2" t="s">
        <v>34</v>
      </c>
      <c r="F5868" s="2" t="s">
        <v>142</v>
      </c>
      <c r="G5868" s="2" t="s">
        <v>66</v>
      </c>
      <c r="H5868" s="2" t="s">
        <v>1629</v>
      </c>
      <c r="I5868" s="2" t="s">
        <v>1630</v>
      </c>
      <c r="J5868" s="2" t="s">
        <v>103</v>
      </c>
      <c r="K5868" s="2" t="s">
        <v>45</v>
      </c>
      <c r="L5868" s="2" t="s">
        <v>1633</v>
      </c>
      <c r="M5868" s="2" t="s">
        <v>1634</v>
      </c>
      <c r="N5868" s="2" t="s">
        <v>268</v>
      </c>
      <c r="O5868" s="3">
        <v>5</v>
      </c>
      <c r="P5868" s="3">
        <v>1320</v>
      </c>
      <c r="Q5868" s="3">
        <v>1319</v>
      </c>
      <c r="R5868" s="3">
        <v>6595</v>
      </c>
      <c r="S5868" s="3">
        <v>-1</v>
      </c>
      <c r="T5868" s="3">
        <v>-5</v>
      </c>
      <c r="U5868" s="3">
        <v>-7.0000000000000007E-2</v>
      </c>
      <c r="V5868" s="2" t="s">
        <v>855</v>
      </c>
      <c r="W5868" s="2" t="s">
        <v>856</v>
      </c>
      <c r="X5868" s="2" t="s">
        <v>72</v>
      </c>
      <c r="Y5868" s="19" t="str">
        <f>VLOOKUP(G5868,'Verweis Kd-Gruppe'!$A$2:$B$8,2,FALSE)</f>
        <v>EXP</v>
      </c>
      <c r="Z5868" s="19" t="str">
        <f>VLOOKUP(J5868,'Verweis Art-Gruppe'!$A$2:$B$15,2,FALSE)</f>
        <v>Geräte</v>
      </c>
      <c r="AA5868" s="19" t="str">
        <f>VLOOKUP(W5868,'Verweis Vertreter'!$A$2:$B$24,2,FALSE)</f>
        <v>Chahid Drimani</v>
      </c>
      <c r="AB5868" s="12">
        <f t="shared" si="819"/>
        <v>5</v>
      </c>
      <c r="AC5868" s="12">
        <f t="shared" si="824"/>
        <v>1320</v>
      </c>
      <c r="AD5868" s="12">
        <f t="shared" si="825"/>
        <v>1319</v>
      </c>
      <c r="AE5868" s="12">
        <f t="shared" si="820"/>
        <v>6595</v>
      </c>
      <c r="AF5868" s="12">
        <f t="shared" si="821"/>
        <v>-1</v>
      </c>
      <c r="AG5868" s="12">
        <f t="shared" si="822"/>
        <v>-5</v>
      </c>
      <c r="AH5868" s="9">
        <f t="shared" si="826"/>
        <v>-7.5815011372251705E-4</v>
      </c>
      <c r="AI5868" s="14">
        <f>VLOOKUP(E5868,'Verweis Faktor'!$A:$B,2,FALSE)</f>
        <v>1</v>
      </c>
      <c r="AJ5868" s="14"/>
      <c r="AK5868" s="14" t="str">
        <f>IF(AL5868="Ja","Versandkosten",VLOOKUP(E5868,'Verweis Belegart'!$A$2:$B$9,2,FALSE))</f>
        <v>Hardware</v>
      </c>
      <c r="AL5868" s="14" t="str">
        <f t="shared" si="827"/>
        <v>Nein</v>
      </c>
      <c r="AM5868" s="14" t="str">
        <f t="shared" si="823"/>
        <v>Negativ</v>
      </c>
    </row>
    <row r="5869" spans="1:39" ht="17.25" customHeight="1" x14ac:dyDescent="0.35">
      <c r="A5869" s="17">
        <v>14575446</v>
      </c>
      <c r="B5869" s="2" t="s">
        <v>2608</v>
      </c>
      <c r="C5869" s="1">
        <v>2025001</v>
      </c>
      <c r="D5869" s="1">
        <v>2001486</v>
      </c>
      <c r="E5869" s="2" t="s">
        <v>34</v>
      </c>
      <c r="F5869" s="2" t="s">
        <v>142</v>
      </c>
      <c r="G5869" s="2" t="s">
        <v>66</v>
      </c>
      <c r="H5869" s="2" t="s">
        <v>1629</v>
      </c>
      <c r="I5869" s="2" t="s">
        <v>1630</v>
      </c>
      <c r="J5869" s="2" t="s">
        <v>103</v>
      </c>
      <c r="K5869" s="2" t="s">
        <v>49</v>
      </c>
      <c r="L5869" s="2" t="s">
        <v>714</v>
      </c>
      <c r="M5869" s="2" t="s">
        <v>715</v>
      </c>
      <c r="N5869" s="2" t="s">
        <v>274</v>
      </c>
      <c r="O5869" s="3">
        <v>5</v>
      </c>
      <c r="P5869" s="3">
        <v>1101.0044</v>
      </c>
      <c r="Q5869" s="3">
        <v>1115</v>
      </c>
      <c r="R5869" s="3">
        <v>5575</v>
      </c>
      <c r="S5869" s="3">
        <v>13.9956</v>
      </c>
      <c r="T5869" s="3">
        <v>69.98</v>
      </c>
      <c r="U5869" s="3">
        <v>1.25</v>
      </c>
      <c r="V5869" s="2" t="s">
        <v>855</v>
      </c>
      <c r="W5869" s="2" t="s">
        <v>856</v>
      </c>
      <c r="X5869" s="2" t="s">
        <v>72</v>
      </c>
      <c r="Y5869" s="19" t="str">
        <f>VLOOKUP(G5869,'Verweis Kd-Gruppe'!$A$2:$B$8,2,FALSE)</f>
        <v>EXP</v>
      </c>
      <c r="Z5869" s="19" t="str">
        <f>VLOOKUP(J5869,'Verweis Art-Gruppe'!$A$2:$B$15,2,FALSE)</f>
        <v>Geräte</v>
      </c>
      <c r="AA5869" s="19" t="str">
        <f>VLOOKUP(W5869,'Verweis Vertreter'!$A$2:$B$24,2,FALSE)</f>
        <v>Chahid Drimani</v>
      </c>
      <c r="AB5869" s="12">
        <f t="shared" si="819"/>
        <v>5</v>
      </c>
      <c r="AC5869" s="12">
        <f t="shared" si="824"/>
        <v>1101.0044</v>
      </c>
      <c r="AD5869" s="12">
        <f t="shared" si="825"/>
        <v>1115</v>
      </c>
      <c r="AE5869" s="12">
        <f t="shared" si="820"/>
        <v>5575</v>
      </c>
      <c r="AF5869" s="12">
        <f t="shared" si="821"/>
        <v>13.9956</v>
      </c>
      <c r="AG5869" s="12">
        <f t="shared" si="822"/>
        <v>69.98</v>
      </c>
      <c r="AH5869" s="9">
        <f t="shared" si="826"/>
        <v>1.2552466367713006E-2</v>
      </c>
      <c r="AI5869" s="14">
        <f>VLOOKUP(E5869,'Verweis Faktor'!$A:$B,2,FALSE)</f>
        <v>1</v>
      </c>
      <c r="AJ5869" s="14"/>
      <c r="AK5869" s="14" t="str">
        <f>IF(AL5869="Ja","Versandkosten",VLOOKUP(E5869,'Verweis Belegart'!$A$2:$B$9,2,FALSE))</f>
        <v>Hardware</v>
      </c>
      <c r="AL5869" s="14" t="str">
        <f t="shared" si="827"/>
        <v>Nein</v>
      </c>
      <c r="AM5869" s="14" t="str">
        <f t="shared" si="823"/>
        <v>Positiv</v>
      </c>
    </row>
    <row r="5870" spans="1:39" ht="17.25" customHeight="1" x14ac:dyDescent="0.35">
      <c r="A5870" s="17">
        <v>14575446</v>
      </c>
      <c r="B5870" s="2" t="s">
        <v>2608</v>
      </c>
      <c r="C5870" s="1">
        <v>2025001</v>
      </c>
      <c r="D5870" s="1">
        <v>2001486</v>
      </c>
      <c r="E5870" s="2" t="s">
        <v>34</v>
      </c>
      <c r="F5870" s="2" t="s">
        <v>142</v>
      </c>
      <c r="G5870" s="2" t="s">
        <v>66</v>
      </c>
      <c r="H5870" s="2" t="s">
        <v>1629</v>
      </c>
      <c r="I5870" s="2" t="s">
        <v>1630</v>
      </c>
      <c r="J5870" s="2" t="s">
        <v>103</v>
      </c>
      <c r="K5870" s="2" t="s">
        <v>79</v>
      </c>
      <c r="L5870" s="2" t="s">
        <v>269</v>
      </c>
      <c r="M5870" s="2" t="s">
        <v>270</v>
      </c>
      <c r="N5870" s="2" t="s">
        <v>271</v>
      </c>
      <c r="O5870" s="3">
        <v>10</v>
      </c>
      <c r="P5870" s="3">
        <v>416.31569999999999</v>
      </c>
      <c r="Q5870" s="3">
        <v>429</v>
      </c>
      <c r="R5870" s="3">
        <v>4290</v>
      </c>
      <c r="S5870" s="3">
        <v>12.6843</v>
      </c>
      <c r="T5870" s="3">
        <v>126.84</v>
      </c>
      <c r="U5870" s="3">
        <v>2.95</v>
      </c>
      <c r="V5870" s="2" t="s">
        <v>855</v>
      </c>
      <c r="W5870" s="2" t="s">
        <v>856</v>
      </c>
      <c r="X5870" s="2" t="s">
        <v>72</v>
      </c>
      <c r="Y5870" s="19" t="str">
        <f>VLOOKUP(G5870,'Verweis Kd-Gruppe'!$A$2:$B$8,2,FALSE)</f>
        <v>EXP</v>
      </c>
      <c r="Z5870" s="19" t="str">
        <f>VLOOKUP(J5870,'Verweis Art-Gruppe'!$A$2:$B$15,2,FALSE)</f>
        <v>Geräte</v>
      </c>
      <c r="AA5870" s="19" t="str">
        <f>VLOOKUP(W5870,'Verweis Vertreter'!$A$2:$B$24,2,FALSE)</f>
        <v>Chahid Drimani</v>
      </c>
      <c r="AB5870" s="12">
        <f t="shared" si="819"/>
        <v>10</v>
      </c>
      <c r="AC5870" s="12">
        <f t="shared" si="824"/>
        <v>416.31569999999999</v>
      </c>
      <c r="AD5870" s="12">
        <f t="shared" si="825"/>
        <v>429</v>
      </c>
      <c r="AE5870" s="12">
        <f t="shared" si="820"/>
        <v>4290</v>
      </c>
      <c r="AF5870" s="12">
        <f t="shared" si="821"/>
        <v>12.6843</v>
      </c>
      <c r="AG5870" s="12">
        <f t="shared" si="822"/>
        <v>126.84</v>
      </c>
      <c r="AH5870" s="9">
        <f t="shared" si="826"/>
        <v>2.9566433566433566E-2</v>
      </c>
      <c r="AI5870" s="14">
        <f>VLOOKUP(E5870,'Verweis Faktor'!$A:$B,2,FALSE)</f>
        <v>1</v>
      </c>
      <c r="AJ5870" s="14"/>
      <c r="AK5870" s="14" t="str">
        <f>IF(AL5870="Ja","Versandkosten",VLOOKUP(E5870,'Verweis Belegart'!$A$2:$B$9,2,FALSE))</f>
        <v>Hardware</v>
      </c>
      <c r="AL5870" s="14" t="str">
        <f t="shared" si="827"/>
        <v>Nein</v>
      </c>
      <c r="AM5870" s="14" t="str">
        <f t="shared" si="823"/>
        <v>Positiv</v>
      </c>
    </row>
    <row r="5871" spans="1:39" ht="17.25" customHeight="1" x14ac:dyDescent="0.35">
      <c r="A5871" s="17">
        <v>14575446</v>
      </c>
      <c r="B5871" s="2" t="s">
        <v>2608</v>
      </c>
      <c r="C5871" s="1">
        <v>2025001</v>
      </c>
      <c r="D5871" s="1">
        <v>2001486</v>
      </c>
      <c r="E5871" s="2" t="s">
        <v>34</v>
      </c>
      <c r="F5871" s="2" t="s">
        <v>142</v>
      </c>
      <c r="G5871" s="2" t="s">
        <v>66</v>
      </c>
      <c r="H5871" s="2" t="s">
        <v>1629</v>
      </c>
      <c r="I5871" s="2" t="s">
        <v>1630</v>
      </c>
      <c r="J5871" s="2" t="s">
        <v>103</v>
      </c>
      <c r="K5871" s="2" t="s">
        <v>83</v>
      </c>
      <c r="L5871" s="2" t="s">
        <v>2525</v>
      </c>
      <c r="M5871" s="2" t="s">
        <v>2526</v>
      </c>
      <c r="N5871" s="2" t="s">
        <v>268</v>
      </c>
      <c r="O5871" s="3">
        <v>3</v>
      </c>
      <c r="P5871" s="3">
        <v>1322.1507999999999</v>
      </c>
      <c r="Q5871" s="3">
        <v>1319</v>
      </c>
      <c r="R5871" s="3">
        <v>3957</v>
      </c>
      <c r="S5871" s="3">
        <v>-3.1507999999999998</v>
      </c>
      <c r="T5871" s="3">
        <v>-9.4499999999999993</v>
      </c>
      <c r="U5871" s="3">
        <v>-0.23</v>
      </c>
      <c r="V5871" s="2" t="s">
        <v>855</v>
      </c>
      <c r="W5871" s="2" t="s">
        <v>856</v>
      </c>
      <c r="X5871" s="2" t="s">
        <v>72</v>
      </c>
      <c r="Y5871" s="19" t="str">
        <f>VLOOKUP(G5871,'Verweis Kd-Gruppe'!$A$2:$B$8,2,FALSE)</f>
        <v>EXP</v>
      </c>
      <c r="Z5871" s="19" t="str">
        <f>VLOOKUP(J5871,'Verweis Art-Gruppe'!$A$2:$B$15,2,FALSE)</f>
        <v>Geräte</v>
      </c>
      <c r="AA5871" s="19" t="str">
        <f>VLOOKUP(W5871,'Verweis Vertreter'!$A$2:$B$24,2,FALSE)</f>
        <v>Chahid Drimani</v>
      </c>
      <c r="AB5871" s="12">
        <f t="shared" si="819"/>
        <v>3</v>
      </c>
      <c r="AC5871" s="12">
        <f t="shared" si="824"/>
        <v>1322.1507999999999</v>
      </c>
      <c r="AD5871" s="12">
        <f t="shared" si="825"/>
        <v>1319</v>
      </c>
      <c r="AE5871" s="12">
        <f t="shared" si="820"/>
        <v>3957</v>
      </c>
      <c r="AF5871" s="12">
        <f t="shared" si="821"/>
        <v>-3.1507999999999998</v>
      </c>
      <c r="AG5871" s="12">
        <f t="shared" si="822"/>
        <v>-9.4499999999999993</v>
      </c>
      <c r="AH5871" s="9">
        <f t="shared" si="826"/>
        <v>-2.3881728582259287E-3</v>
      </c>
      <c r="AI5871" s="14">
        <f>VLOOKUP(E5871,'Verweis Faktor'!$A:$B,2,FALSE)</f>
        <v>1</v>
      </c>
      <c r="AJ5871" s="14"/>
      <c r="AK5871" s="14" t="str">
        <f>IF(AL5871="Ja","Versandkosten",VLOOKUP(E5871,'Verweis Belegart'!$A$2:$B$9,2,FALSE))</f>
        <v>Hardware</v>
      </c>
      <c r="AL5871" s="14" t="str">
        <f t="shared" si="827"/>
        <v>Nein</v>
      </c>
      <c r="AM5871" s="14" t="str">
        <f t="shared" si="823"/>
        <v>Negativ</v>
      </c>
    </row>
    <row r="5872" spans="1:39" ht="17.25" customHeight="1" x14ac:dyDescent="0.35">
      <c r="A5872" s="17">
        <v>14575446</v>
      </c>
      <c r="B5872" s="2" t="s">
        <v>2608</v>
      </c>
      <c r="C5872" s="1">
        <v>2025001</v>
      </c>
      <c r="D5872" s="1">
        <v>2001486</v>
      </c>
      <c r="E5872" s="2" t="s">
        <v>34</v>
      </c>
      <c r="F5872" s="2" t="s">
        <v>142</v>
      </c>
      <c r="G5872" s="2" t="s">
        <v>66</v>
      </c>
      <c r="H5872" s="2" t="s">
        <v>1629</v>
      </c>
      <c r="I5872" s="2" t="s">
        <v>1630</v>
      </c>
      <c r="J5872" s="2" t="s">
        <v>103</v>
      </c>
      <c r="K5872" s="2" t="s">
        <v>87</v>
      </c>
      <c r="L5872" s="2" t="s">
        <v>1808</v>
      </c>
      <c r="M5872" s="2" t="s">
        <v>1809</v>
      </c>
      <c r="N5872" s="2" t="s">
        <v>139</v>
      </c>
      <c r="O5872" s="3">
        <v>20</v>
      </c>
      <c r="P5872" s="3">
        <v>699.65219999999999</v>
      </c>
      <c r="Q5872" s="3">
        <v>715</v>
      </c>
      <c r="R5872" s="3">
        <v>14300</v>
      </c>
      <c r="S5872" s="3">
        <v>15.347799999999999</v>
      </c>
      <c r="T5872" s="3">
        <v>306.95999999999998</v>
      </c>
      <c r="U5872" s="3">
        <v>2.14</v>
      </c>
      <c r="V5872" s="2" t="s">
        <v>855</v>
      </c>
      <c r="W5872" s="2" t="s">
        <v>856</v>
      </c>
      <c r="X5872" s="2" t="s">
        <v>72</v>
      </c>
      <c r="Y5872" s="19" t="str">
        <f>VLOOKUP(G5872,'Verweis Kd-Gruppe'!$A$2:$B$8,2,FALSE)</f>
        <v>EXP</v>
      </c>
      <c r="Z5872" s="19" t="str">
        <f>VLOOKUP(J5872,'Verweis Art-Gruppe'!$A$2:$B$15,2,FALSE)</f>
        <v>Geräte</v>
      </c>
      <c r="AA5872" s="19" t="str">
        <f>VLOOKUP(W5872,'Verweis Vertreter'!$A$2:$B$24,2,FALSE)</f>
        <v>Chahid Drimani</v>
      </c>
      <c r="AB5872" s="12">
        <f t="shared" si="819"/>
        <v>20</v>
      </c>
      <c r="AC5872" s="12">
        <f t="shared" si="824"/>
        <v>699.65219999999999</v>
      </c>
      <c r="AD5872" s="12">
        <f t="shared" si="825"/>
        <v>715</v>
      </c>
      <c r="AE5872" s="12">
        <f t="shared" si="820"/>
        <v>14300</v>
      </c>
      <c r="AF5872" s="12">
        <f t="shared" si="821"/>
        <v>15.347799999999999</v>
      </c>
      <c r="AG5872" s="12">
        <f t="shared" si="822"/>
        <v>306.95999999999998</v>
      </c>
      <c r="AH5872" s="9">
        <f t="shared" si="826"/>
        <v>2.1465734265734265E-2</v>
      </c>
      <c r="AI5872" s="14">
        <f>VLOOKUP(E5872,'Verweis Faktor'!$A:$B,2,FALSE)</f>
        <v>1</v>
      </c>
      <c r="AJ5872" s="14"/>
      <c r="AK5872" s="14" t="str">
        <f>IF(AL5872="Ja","Versandkosten",VLOOKUP(E5872,'Verweis Belegart'!$A$2:$B$9,2,FALSE))</f>
        <v>Hardware</v>
      </c>
      <c r="AL5872" s="14" t="str">
        <f t="shared" si="827"/>
        <v>Nein</v>
      </c>
      <c r="AM5872" s="14" t="str">
        <f t="shared" si="823"/>
        <v>Positiv</v>
      </c>
    </row>
    <row r="5873" spans="1:39" ht="17.25" customHeight="1" x14ac:dyDescent="0.35">
      <c r="A5873" s="17">
        <v>14575446</v>
      </c>
      <c r="B5873" s="2" t="s">
        <v>2608</v>
      </c>
      <c r="C5873" s="1">
        <v>2025001</v>
      </c>
      <c r="D5873" s="1">
        <v>2001486</v>
      </c>
      <c r="E5873" s="2" t="s">
        <v>34</v>
      </c>
      <c r="F5873" s="2" t="s">
        <v>142</v>
      </c>
      <c r="G5873" s="2" t="s">
        <v>66</v>
      </c>
      <c r="H5873" s="2" t="s">
        <v>1629</v>
      </c>
      <c r="I5873" s="2" t="s">
        <v>1630</v>
      </c>
      <c r="J5873" s="2" t="s">
        <v>103</v>
      </c>
      <c r="K5873" s="2" t="s">
        <v>91</v>
      </c>
      <c r="L5873" s="2" t="s">
        <v>2682</v>
      </c>
      <c r="M5873" s="2" t="s">
        <v>2683</v>
      </c>
      <c r="N5873" s="2" t="s">
        <v>58</v>
      </c>
      <c r="O5873" s="3">
        <v>15</v>
      </c>
      <c r="P5873" s="3">
        <v>618.86519999999996</v>
      </c>
      <c r="Q5873" s="3">
        <v>633</v>
      </c>
      <c r="R5873" s="3">
        <v>9495</v>
      </c>
      <c r="S5873" s="3">
        <v>14.1348</v>
      </c>
      <c r="T5873" s="3">
        <v>212.02</v>
      </c>
      <c r="U5873" s="3">
        <v>2.23</v>
      </c>
      <c r="V5873" s="2" t="s">
        <v>855</v>
      </c>
      <c r="W5873" s="2" t="s">
        <v>856</v>
      </c>
      <c r="X5873" s="2" t="s">
        <v>72</v>
      </c>
      <c r="Y5873" s="19" t="str">
        <f>VLOOKUP(G5873,'Verweis Kd-Gruppe'!$A$2:$B$8,2,FALSE)</f>
        <v>EXP</v>
      </c>
      <c r="Z5873" s="19" t="str">
        <f>VLOOKUP(J5873,'Verweis Art-Gruppe'!$A$2:$B$15,2,FALSE)</f>
        <v>Geräte</v>
      </c>
      <c r="AA5873" s="19" t="str">
        <f>VLOOKUP(W5873,'Verweis Vertreter'!$A$2:$B$24,2,FALSE)</f>
        <v>Chahid Drimani</v>
      </c>
      <c r="AB5873" s="12">
        <f t="shared" si="819"/>
        <v>15</v>
      </c>
      <c r="AC5873" s="12">
        <f t="shared" si="824"/>
        <v>618.86519999999996</v>
      </c>
      <c r="AD5873" s="12">
        <f t="shared" si="825"/>
        <v>633</v>
      </c>
      <c r="AE5873" s="12">
        <f t="shared" si="820"/>
        <v>9495</v>
      </c>
      <c r="AF5873" s="12">
        <f t="shared" si="821"/>
        <v>14.1348</v>
      </c>
      <c r="AG5873" s="12">
        <f t="shared" si="822"/>
        <v>212.02</v>
      </c>
      <c r="AH5873" s="9">
        <f t="shared" si="826"/>
        <v>2.2329647182727754E-2</v>
      </c>
      <c r="AI5873" s="14">
        <f>VLOOKUP(E5873,'Verweis Faktor'!$A:$B,2,FALSE)</f>
        <v>1</v>
      </c>
      <c r="AJ5873" s="14"/>
      <c r="AK5873" s="14" t="str">
        <f>IF(AL5873="Ja","Versandkosten",VLOOKUP(E5873,'Verweis Belegart'!$A$2:$B$9,2,FALSE))</f>
        <v>Hardware</v>
      </c>
      <c r="AL5873" s="14" t="str">
        <f t="shared" si="827"/>
        <v>Nein</v>
      </c>
      <c r="AM5873" s="14" t="str">
        <f t="shared" si="823"/>
        <v>Positiv</v>
      </c>
    </row>
    <row r="5874" spans="1:39" ht="17.25" customHeight="1" x14ac:dyDescent="0.35">
      <c r="A5874" s="17">
        <v>14575483</v>
      </c>
      <c r="B5874" s="2" t="s">
        <v>2608</v>
      </c>
      <c r="C5874" s="1">
        <v>2025001</v>
      </c>
      <c r="D5874" s="1">
        <v>2001487</v>
      </c>
      <c r="E5874" s="2" t="s">
        <v>34</v>
      </c>
      <c r="F5874" s="2" t="s">
        <v>35</v>
      </c>
      <c r="G5874" s="2" t="s">
        <v>25</v>
      </c>
      <c r="H5874" s="2" t="s">
        <v>1615</v>
      </c>
      <c r="I5874" s="2" t="s">
        <v>1616</v>
      </c>
      <c r="J5874" s="2" t="s">
        <v>103</v>
      </c>
      <c r="K5874" s="2" t="s">
        <v>28</v>
      </c>
      <c r="L5874" s="2" t="s">
        <v>623</v>
      </c>
      <c r="M5874" s="2" t="s">
        <v>624</v>
      </c>
      <c r="N5874" s="2" t="s">
        <v>229</v>
      </c>
      <c r="O5874" s="3">
        <v>1</v>
      </c>
      <c r="P5874" s="3">
        <v>1037.0621000000001</v>
      </c>
      <c r="Q5874" s="3">
        <v>1099</v>
      </c>
      <c r="R5874" s="3">
        <v>1099</v>
      </c>
      <c r="S5874" s="3">
        <v>61.937899999999999</v>
      </c>
      <c r="T5874" s="3">
        <v>61.94</v>
      </c>
      <c r="U5874" s="3">
        <v>5.63</v>
      </c>
      <c r="V5874" s="2" t="s">
        <v>697</v>
      </c>
      <c r="W5874" s="2" t="s">
        <v>698</v>
      </c>
      <c r="X5874" s="2" t="s">
        <v>419</v>
      </c>
      <c r="Y5874" s="19" t="str">
        <f>VLOOKUP(G5874,'Verweis Kd-Gruppe'!$A$2:$B$8,2,FALSE)</f>
        <v>FHK</v>
      </c>
      <c r="Z5874" s="19" t="str">
        <f>VLOOKUP(J5874,'Verweis Art-Gruppe'!$A$2:$B$15,2,FALSE)</f>
        <v>Geräte</v>
      </c>
      <c r="AA5874" s="19" t="str">
        <f>VLOOKUP(W5874,'Verweis Vertreter'!$A$2:$B$24,2,FALSE)</f>
        <v>Zentrale</v>
      </c>
      <c r="AB5874" s="12">
        <f t="shared" si="819"/>
        <v>1</v>
      </c>
      <c r="AC5874" s="12">
        <f t="shared" si="824"/>
        <v>1037.0621000000001</v>
      </c>
      <c r="AD5874" s="12">
        <f t="shared" si="825"/>
        <v>1099</v>
      </c>
      <c r="AE5874" s="12">
        <f t="shared" si="820"/>
        <v>1099</v>
      </c>
      <c r="AF5874" s="12">
        <f t="shared" si="821"/>
        <v>61.937899999999999</v>
      </c>
      <c r="AG5874" s="12">
        <f t="shared" si="822"/>
        <v>61.94</v>
      </c>
      <c r="AH5874" s="9">
        <f t="shared" si="826"/>
        <v>5.6360327570518648E-2</v>
      </c>
      <c r="AI5874" s="14">
        <f>VLOOKUP(E5874,'Verweis Faktor'!$A:$B,2,FALSE)</f>
        <v>1</v>
      </c>
      <c r="AJ5874" s="14"/>
      <c r="AK5874" s="14" t="str">
        <f>IF(AL5874="Ja","Versandkosten",VLOOKUP(E5874,'Verweis Belegart'!$A$2:$B$9,2,FALSE))</f>
        <v>Hardware</v>
      </c>
      <c r="AL5874" s="14" t="str">
        <f t="shared" si="827"/>
        <v>Nein</v>
      </c>
      <c r="AM5874" s="14" t="str">
        <f t="shared" si="823"/>
        <v>Positiv</v>
      </c>
    </row>
    <row r="5875" spans="1:39" ht="17.25" customHeight="1" x14ac:dyDescent="0.35">
      <c r="A5875" s="17">
        <v>14575483</v>
      </c>
      <c r="B5875" s="2" t="s">
        <v>2608</v>
      </c>
      <c r="C5875" s="1">
        <v>2025001</v>
      </c>
      <c r="D5875" s="1">
        <v>2001487</v>
      </c>
      <c r="E5875" s="2" t="s">
        <v>34</v>
      </c>
      <c r="F5875" s="2" t="s">
        <v>35</v>
      </c>
      <c r="G5875" s="2" t="s">
        <v>25</v>
      </c>
      <c r="H5875" s="2" t="s">
        <v>1615</v>
      </c>
      <c r="I5875" s="2" t="s">
        <v>1616</v>
      </c>
      <c r="J5875" s="2" t="s">
        <v>103</v>
      </c>
      <c r="K5875" s="2" t="s">
        <v>45</v>
      </c>
      <c r="L5875" s="2" t="s">
        <v>1698</v>
      </c>
      <c r="M5875" s="2" t="s">
        <v>1699</v>
      </c>
      <c r="N5875" s="2" t="s">
        <v>1040</v>
      </c>
      <c r="O5875" s="3">
        <v>2</v>
      </c>
      <c r="P5875" s="3">
        <v>1127.0915</v>
      </c>
      <c r="Q5875" s="3">
        <v>1099</v>
      </c>
      <c r="R5875" s="3">
        <v>2198</v>
      </c>
      <c r="S5875" s="3">
        <v>-28.0915</v>
      </c>
      <c r="T5875" s="3">
        <v>-56.18</v>
      </c>
      <c r="U5875" s="3">
        <v>-2.5499999999999998</v>
      </c>
      <c r="V5875" s="2" t="s">
        <v>697</v>
      </c>
      <c r="W5875" s="2" t="s">
        <v>698</v>
      </c>
      <c r="X5875" s="2" t="s">
        <v>419</v>
      </c>
      <c r="Y5875" s="19" t="str">
        <f>VLOOKUP(G5875,'Verweis Kd-Gruppe'!$A$2:$B$8,2,FALSE)</f>
        <v>FHK</v>
      </c>
      <c r="Z5875" s="19" t="str">
        <f>VLOOKUP(J5875,'Verweis Art-Gruppe'!$A$2:$B$15,2,FALSE)</f>
        <v>Geräte</v>
      </c>
      <c r="AA5875" s="19" t="str">
        <f>VLOOKUP(W5875,'Verweis Vertreter'!$A$2:$B$24,2,FALSE)</f>
        <v>Zentrale</v>
      </c>
      <c r="AB5875" s="12">
        <f t="shared" si="819"/>
        <v>2</v>
      </c>
      <c r="AC5875" s="12">
        <f t="shared" si="824"/>
        <v>1127.0915</v>
      </c>
      <c r="AD5875" s="12">
        <f t="shared" si="825"/>
        <v>1099</v>
      </c>
      <c r="AE5875" s="12">
        <f t="shared" si="820"/>
        <v>2198</v>
      </c>
      <c r="AF5875" s="12">
        <f t="shared" si="821"/>
        <v>-28.0915</v>
      </c>
      <c r="AG5875" s="12">
        <f t="shared" si="822"/>
        <v>-56.18</v>
      </c>
      <c r="AH5875" s="9">
        <f t="shared" si="826"/>
        <v>-2.5559599636032757E-2</v>
      </c>
      <c r="AI5875" s="14">
        <f>VLOOKUP(E5875,'Verweis Faktor'!$A:$B,2,FALSE)</f>
        <v>1</v>
      </c>
      <c r="AJ5875" s="14"/>
      <c r="AK5875" s="14" t="str">
        <f>IF(AL5875="Ja","Versandkosten",VLOOKUP(E5875,'Verweis Belegart'!$A$2:$B$9,2,FALSE))</f>
        <v>Hardware</v>
      </c>
      <c r="AL5875" s="14" t="str">
        <f t="shared" si="827"/>
        <v>Nein</v>
      </c>
      <c r="AM5875" s="14" t="str">
        <f t="shared" si="823"/>
        <v>Negativ</v>
      </c>
    </row>
    <row r="5876" spans="1:39" ht="17.25" customHeight="1" x14ac:dyDescent="0.35">
      <c r="A5876" s="17">
        <v>14575483</v>
      </c>
      <c r="B5876" s="2" t="s">
        <v>2608</v>
      </c>
      <c r="C5876" s="1">
        <v>2025001</v>
      </c>
      <c r="D5876" s="1">
        <v>2001487</v>
      </c>
      <c r="E5876" s="2" t="s">
        <v>34</v>
      </c>
      <c r="F5876" s="2" t="s">
        <v>35</v>
      </c>
      <c r="G5876" s="2" t="s">
        <v>25</v>
      </c>
      <c r="H5876" s="2" t="s">
        <v>1615</v>
      </c>
      <c r="I5876" s="2" t="s">
        <v>1616</v>
      </c>
      <c r="J5876" s="2" t="s">
        <v>103</v>
      </c>
      <c r="K5876" s="2" t="s">
        <v>49</v>
      </c>
      <c r="L5876" s="2" t="s">
        <v>1038</v>
      </c>
      <c r="M5876" s="2" t="s">
        <v>1039</v>
      </c>
      <c r="N5876" s="2" t="s">
        <v>1040</v>
      </c>
      <c r="O5876" s="3">
        <v>2</v>
      </c>
      <c r="P5876" s="3">
        <v>1106.2745</v>
      </c>
      <c r="Q5876" s="3">
        <v>1099</v>
      </c>
      <c r="R5876" s="3">
        <v>2198</v>
      </c>
      <c r="S5876" s="3">
        <v>-7.2744999999999997</v>
      </c>
      <c r="T5876" s="3">
        <v>-14.55</v>
      </c>
      <c r="U5876" s="3">
        <v>-0.66</v>
      </c>
      <c r="V5876" s="2" t="s">
        <v>697</v>
      </c>
      <c r="W5876" s="2" t="s">
        <v>698</v>
      </c>
      <c r="X5876" s="2" t="s">
        <v>419</v>
      </c>
      <c r="Y5876" s="19" t="str">
        <f>VLOOKUP(G5876,'Verweis Kd-Gruppe'!$A$2:$B$8,2,FALSE)</f>
        <v>FHK</v>
      </c>
      <c r="Z5876" s="19" t="str">
        <f>VLOOKUP(J5876,'Verweis Art-Gruppe'!$A$2:$B$15,2,FALSE)</f>
        <v>Geräte</v>
      </c>
      <c r="AA5876" s="19" t="str">
        <f>VLOOKUP(W5876,'Verweis Vertreter'!$A$2:$B$24,2,FALSE)</f>
        <v>Zentrale</v>
      </c>
      <c r="AB5876" s="12">
        <f t="shared" si="819"/>
        <v>2</v>
      </c>
      <c r="AC5876" s="12">
        <f t="shared" si="824"/>
        <v>1106.2745</v>
      </c>
      <c r="AD5876" s="12">
        <f t="shared" si="825"/>
        <v>1099</v>
      </c>
      <c r="AE5876" s="12">
        <f t="shared" si="820"/>
        <v>2198</v>
      </c>
      <c r="AF5876" s="12">
        <f t="shared" si="821"/>
        <v>-7.2744999999999997</v>
      </c>
      <c r="AG5876" s="12">
        <f t="shared" si="822"/>
        <v>-14.55</v>
      </c>
      <c r="AH5876" s="9">
        <f t="shared" si="826"/>
        <v>-6.6196542311191993E-3</v>
      </c>
      <c r="AI5876" s="14">
        <f>VLOOKUP(E5876,'Verweis Faktor'!$A:$B,2,FALSE)</f>
        <v>1</v>
      </c>
      <c r="AJ5876" s="14"/>
      <c r="AK5876" s="14" t="str">
        <f>IF(AL5876="Ja","Versandkosten",VLOOKUP(E5876,'Verweis Belegart'!$A$2:$B$9,2,FALSE))</f>
        <v>Hardware</v>
      </c>
      <c r="AL5876" s="14" t="str">
        <f t="shared" si="827"/>
        <v>Nein</v>
      </c>
      <c r="AM5876" s="14" t="str">
        <f t="shared" si="823"/>
        <v>Negativ</v>
      </c>
    </row>
    <row r="5877" spans="1:39" ht="17.25" customHeight="1" x14ac:dyDescent="0.35">
      <c r="A5877" s="17">
        <v>14575471</v>
      </c>
      <c r="B5877" s="2" t="s">
        <v>2608</v>
      </c>
      <c r="C5877" s="1">
        <v>2025001</v>
      </c>
      <c r="D5877" s="1">
        <v>2001488</v>
      </c>
      <c r="E5877" s="2" t="s">
        <v>34</v>
      </c>
      <c r="F5877" s="2" t="s">
        <v>142</v>
      </c>
      <c r="G5877" s="2" t="s">
        <v>66</v>
      </c>
      <c r="H5877" s="2" t="s">
        <v>1629</v>
      </c>
      <c r="I5877" s="2" t="s">
        <v>1630</v>
      </c>
      <c r="J5877" s="2" t="s">
        <v>103</v>
      </c>
      <c r="K5877" s="2" t="s">
        <v>28</v>
      </c>
      <c r="L5877" s="2" t="s">
        <v>1066</v>
      </c>
      <c r="M5877" s="2" t="s">
        <v>1067</v>
      </c>
      <c r="N5877" s="2" t="s">
        <v>65</v>
      </c>
      <c r="O5877" s="3">
        <v>50</v>
      </c>
      <c r="P5877" s="3">
        <v>219</v>
      </c>
      <c r="Q5877" s="3">
        <v>227</v>
      </c>
      <c r="R5877" s="3">
        <v>11350</v>
      </c>
      <c r="S5877" s="3">
        <v>8</v>
      </c>
      <c r="T5877" s="3">
        <v>400</v>
      </c>
      <c r="U5877" s="3">
        <v>3.52</v>
      </c>
      <c r="V5877" s="2" t="s">
        <v>855</v>
      </c>
      <c r="W5877" s="2" t="s">
        <v>856</v>
      </c>
      <c r="X5877" s="2" t="s">
        <v>72</v>
      </c>
      <c r="Y5877" s="19" t="str">
        <f>VLOOKUP(G5877,'Verweis Kd-Gruppe'!$A$2:$B$8,2,FALSE)</f>
        <v>EXP</v>
      </c>
      <c r="Z5877" s="19" t="str">
        <f>VLOOKUP(J5877,'Verweis Art-Gruppe'!$A$2:$B$15,2,FALSE)</f>
        <v>Geräte</v>
      </c>
      <c r="AA5877" s="19" t="str">
        <f>VLOOKUP(W5877,'Verweis Vertreter'!$A$2:$B$24,2,FALSE)</f>
        <v>Chahid Drimani</v>
      </c>
      <c r="AB5877" s="12">
        <f t="shared" si="819"/>
        <v>50</v>
      </c>
      <c r="AC5877" s="12">
        <f t="shared" si="824"/>
        <v>219</v>
      </c>
      <c r="AD5877" s="12">
        <f t="shared" si="825"/>
        <v>227</v>
      </c>
      <c r="AE5877" s="12">
        <f t="shared" si="820"/>
        <v>11350</v>
      </c>
      <c r="AF5877" s="12">
        <f t="shared" si="821"/>
        <v>8</v>
      </c>
      <c r="AG5877" s="12">
        <f t="shared" si="822"/>
        <v>400</v>
      </c>
      <c r="AH5877" s="9">
        <f t="shared" si="826"/>
        <v>3.5242290748898682E-2</v>
      </c>
      <c r="AI5877" s="14">
        <f>VLOOKUP(E5877,'Verweis Faktor'!$A:$B,2,FALSE)</f>
        <v>1</v>
      </c>
      <c r="AJ5877" s="14"/>
      <c r="AK5877" s="14" t="str">
        <f>IF(AL5877="Ja","Versandkosten",VLOOKUP(E5877,'Verweis Belegart'!$A$2:$B$9,2,FALSE))</f>
        <v>Hardware</v>
      </c>
      <c r="AL5877" s="14" t="str">
        <f t="shared" si="827"/>
        <v>Nein</v>
      </c>
      <c r="AM5877" s="14" t="str">
        <f t="shared" si="823"/>
        <v>Positiv</v>
      </c>
    </row>
    <row r="5878" spans="1:39" ht="17.25" customHeight="1" x14ac:dyDescent="0.35">
      <c r="A5878" s="17">
        <v>14575485</v>
      </c>
      <c r="B5878" s="2" t="s">
        <v>2608</v>
      </c>
      <c r="C5878" s="1">
        <v>2025001</v>
      </c>
      <c r="D5878" s="1">
        <v>2001489</v>
      </c>
      <c r="E5878" s="2" t="s">
        <v>34</v>
      </c>
      <c r="F5878" s="2" t="s">
        <v>35</v>
      </c>
      <c r="G5878" s="2" t="s">
        <v>66</v>
      </c>
      <c r="H5878" s="2" t="s">
        <v>1542</v>
      </c>
      <c r="I5878" s="2" t="s">
        <v>1543</v>
      </c>
      <c r="J5878" s="2" t="s">
        <v>2791</v>
      </c>
      <c r="K5878" s="2" t="s">
        <v>28</v>
      </c>
      <c r="L5878" s="2" t="s">
        <v>120</v>
      </c>
      <c r="M5878" s="2" t="s">
        <v>121</v>
      </c>
      <c r="N5878" s="2" t="s">
        <v>122</v>
      </c>
      <c r="O5878" s="3">
        <v>1</v>
      </c>
      <c r="P5878" s="3">
        <v>0</v>
      </c>
      <c r="Q5878" s="3">
        <v>25</v>
      </c>
      <c r="R5878" s="3">
        <v>25</v>
      </c>
      <c r="S5878" s="3">
        <v>25</v>
      </c>
      <c r="T5878" s="3">
        <v>25</v>
      </c>
      <c r="U5878" s="3"/>
      <c r="V5878" s="2" t="s">
        <v>927</v>
      </c>
      <c r="W5878" s="2" t="s">
        <v>928</v>
      </c>
      <c r="X5878" s="2" t="s">
        <v>72</v>
      </c>
      <c r="Y5878" s="19" t="str">
        <f>VLOOKUP(G5878,'Verweis Kd-Gruppe'!$A$2:$B$8,2,FALSE)</f>
        <v>EXP</v>
      </c>
      <c r="Z5878" s="19" t="str">
        <f>VLOOKUP(J5878,'Verweis Art-Gruppe'!$A$2:$B$15,2,FALSE)</f>
        <v>Sonstige</v>
      </c>
      <c r="AA5878" s="19" t="str">
        <f>VLOOKUP(W5878,'Verweis Vertreter'!$A$2:$B$24,2,FALSE)</f>
        <v>Ximena Morales</v>
      </c>
      <c r="AB5878" s="12">
        <f t="shared" si="819"/>
        <v>1</v>
      </c>
      <c r="AC5878" s="12">
        <f t="shared" si="824"/>
        <v>0</v>
      </c>
      <c r="AD5878" s="12">
        <f t="shared" si="825"/>
        <v>25</v>
      </c>
      <c r="AE5878" s="12">
        <f t="shared" si="820"/>
        <v>25</v>
      </c>
      <c r="AF5878" s="12">
        <f t="shared" si="821"/>
        <v>25</v>
      </c>
      <c r="AG5878" s="12">
        <f t="shared" si="822"/>
        <v>25</v>
      </c>
      <c r="AH5878" s="9">
        <f t="shared" si="826"/>
        <v>1</v>
      </c>
      <c r="AI5878" s="14">
        <f>VLOOKUP(E5878,'Verweis Faktor'!$A:$B,2,FALSE)</f>
        <v>1</v>
      </c>
      <c r="AJ5878" s="14"/>
      <c r="AK5878" s="14" t="str">
        <f>IF(AL5878="Ja","Versandkosten",VLOOKUP(E5878,'Verweis Belegart'!$A$2:$B$9,2,FALSE))</f>
        <v>Versandkosten</v>
      </c>
      <c r="AL5878" s="14" t="str">
        <f t="shared" si="827"/>
        <v>Ja</v>
      </c>
      <c r="AM5878" s="14" t="str">
        <f t="shared" si="823"/>
        <v>Positiv</v>
      </c>
    </row>
    <row r="5879" spans="1:39" ht="17.25" customHeight="1" x14ac:dyDescent="0.35">
      <c r="A5879" s="17">
        <v>14575485</v>
      </c>
      <c r="B5879" s="2" t="s">
        <v>2608</v>
      </c>
      <c r="C5879" s="1">
        <v>2025001</v>
      </c>
      <c r="D5879" s="1">
        <v>2001489</v>
      </c>
      <c r="E5879" s="2" t="s">
        <v>34</v>
      </c>
      <c r="F5879" s="2" t="s">
        <v>35</v>
      </c>
      <c r="G5879" s="2" t="s">
        <v>66</v>
      </c>
      <c r="H5879" s="2" t="s">
        <v>1542</v>
      </c>
      <c r="I5879" s="2" t="s">
        <v>1543</v>
      </c>
      <c r="J5879" s="2" t="s">
        <v>103</v>
      </c>
      <c r="K5879" s="2" t="s">
        <v>45</v>
      </c>
      <c r="L5879" s="2" t="s">
        <v>685</v>
      </c>
      <c r="M5879" s="2" t="s">
        <v>686</v>
      </c>
      <c r="N5879" s="2" t="s">
        <v>131</v>
      </c>
      <c r="O5879" s="3">
        <v>1</v>
      </c>
      <c r="P5879" s="3">
        <v>160.5256</v>
      </c>
      <c r="Q5879" s="3">
        <v>169</v>
      </c>
      <c r="R5879" s="3">
        <v>169</v>
      </c>
      <c r="S5879" s="3">
        <v>8.4743999999999993</v>
      </c>
      <c r="T5879" s="3">
        <v>8.4700000000000006</v>
      </c>
      <c r="U5879" s="3">
        <v>5.01</v>
      </c>
      <c r="V5879" s="2" t="s">
        <v>927</v>
      </c>
      <c r="W5879" s="2" t="s">
        <v>928</v>
      </c>
      <c r="X5879" s="2" t="s">
        <v>72</v>
      </c>
      <c r="Y5879" s="19" t="str">
        <f>VLOOKUP(G5879,'Verweis Kd-Gruppe'!$A$2:$B$8,2,FALSE)</f>
        <v>EXP</v>
      </c>
      <c r="Z5879" s="19" t="str">
        <f>VLOOKUP(J5879,'Verweis Art-Gruppe'!$A$2:$B$15,2,FALSE)</f>
        <v>Geräte</v>
      </c>
      <c r="AA5879" s="19" t="str">
        <f>VLOOKUP(W5879,'Verweis Vertreter'!$A$2:$B$24,2,FALSE)</f>
        <v>Ximena Morales</v>
      </c>
      <c r="AB5879" s="12">
        <f t="shared" si="819"/>
        <v>1</v>
      </c>
      <c r="AC5879" s="12">
        <f t="shared" si="824"/>
        <v>160.5256</v>
      </c>
      <c r="AD5879" s="12">
        <f t="shared" si="825"/>
        <v>169</v>
      </c>
      <c r="AE5879" s="12">
        <f t="shared" si="820"/>
        <v>169</v>
      </c>
      <c r="AF5879" s="12">
        <f t="shared" si="821"/>
        <v>8.4743999999999993</v>
      </c>
      <c r="AG5879" s="12">
        <f t="shared" si="822"/>
        <v>8.4700000000000006</v>
      </c>
      <c r="AH5879" s="9">
        <f t="shared" si="826"/>
        <v>5.0118343195266278E-2</v>
      </c>
      <c r="AI5879" s="14">
        <f>VLOOKUP(E5879,'Verweis Faktor'!$A:$B,2,FALSE)</f>
        <v>1</v>
      </c>
      <c r="AJ5879" s="14"/>
      <c r="AK5879" s="14" t="str">
        <f>IF(AL5879="Ja","Versandkosten",VLOOKUP(E5879,'Verweis Belegart'!$A$2:$B$9,2,FALSE))</f>
        <v>Hardware</v>
      </c>
      <c r="AL5879" s="14" t="str">
        <f t="shared" si="827"/>
        <v>Nein</v>
      </c>
      <c r="AM5879" s="14" t="str">
        <f t="shared" si="823"/>
        <v>Positiv</v>
      </c>
    </row>
    <row r="5880" spans="1:39" ht="17.25" customHeight="1" x14ac:dyDescent="0.35">
      <c r="A5880" s="17">
        <v>14575485</v>
      </c>
      <c r="B5880" s="2" t="s">
        <v>2608</v>
      </c>
      <c r="C5880" s="1">
        <v>2025001</v>
      </c>
      <c r="D5880" s="1">
        <v>2001489</v>
      </c>
      <c r="E5880" s="2" t="s">
        <v>34</v>
      </c>
      <c r="F5880" s="2" t="s">
        <v>35</v>
      </c>
      <c r="G5880" s="2" t="s">
        <v>66</v>
      </c>
      <c r="H5880" s="2" t="s">
        <v>1542</v>
      </c>
      <c r="I5880" s="2" t="s">
        <v>1543</v>
      </c>
      <c r="J5880" s="2" t="s">
        <v>103</v>
      </c>
      <c r="K5880" s="2" t="s">
        <v>49</v>
      </c>
      <c r="L5880" s="2" t="s">
        <v>920</v>
      </c>
      <c r="M5880" s="2" t="s">
        <v>921</v>
      </c>
      <c r="N5880" s="2" t="s">
        <v>922</v>
      </c>
      <c r="O5880" s="3">
        <v>5</v>
      </c>
      <c r="P5880" s="3">
        <v>74.601299999999995</v>
      </c>
      <c r="Q5880" s="3">
        <v>81</v>
      </c>
      <c r="R5880" s="3">
        <v>405</v>
      </c>
      <c r="S5880" s="3">
        <v>6.3986999999999998</v>
      </c>
      <c r="T5880" s="3">
        <v>31.99</v>
      </c>
      <c r="U5880" s="3">
        <v>7.89</v>
      </c>
      <c r="V5880" s="2" t="s">
        <v>927</v>
      </c>
      <c r="W5880" s="2" t="s">
        <v>928</v>
      </c>
      <c r="X5880" s="2" t="s">
        <v>72</v>
      </c>
      <c r="Y5880" s="19" t="str">
        <f>VLOOKUP(G5880,'Verweis Kd-Gruppe'!$A$2:$B$8,2,FALSE)</f>
        <v>EXP</v>
      </c>
      <c r="Z5880" s="19" t="str">
        <f>VLOOKUP(J5880,'Verweis Art-Gruppe'!$A$2:$B$15,2,FALSE)</f>
        <v>Geräte</v>
      </c>
      <c r="AA5880" s="19" t="str">
        <f>VLOOKUP(W5880,'Verweis Vertreter'!$A$2:$B$24,2,FALSE)</f>
        <v>Ximena Morales</v>
      </c>
      <c r="AB5880" s="12">
        <f t="shared" si="819"/>
        <v>5</v>
      </c>
      <c r="AC5880" s="12">
        <f t="shared" si="824"/>
        <v>74.601299999999995</v>
      </c>
      <c r="AD5880" s="12">
        <f t="shared" si="825"/>
        <v>81</v>
      </c>
      <c r="AE5880" s="12">
        <f t="shared" si="820"/>
        <v>405</v>
      </c>
      <c r="AF5880" s="12">
        <f t="shared" si="821"/>
        <v>6.3986999999999998</v>
      </c>
      <c r="AG5880" s="12">
        <f t="shared" si="822"/>
        <v>31.99</v>
      </c>
      <c r="AH5880" s="9">
        <f t="shared" si="826"/>
        <v>7.8987654320987644E-2</v>
      </c>
      <c r="AI5880" s="14">
        <f>VLOOKUP(E5880,'Verweis Faktor'!$A:$B,2,FALSE)</f>
        <v>1</v>
      </c>
      <c r="AJ5880" s="14"/>
      <c r="AK5880" s="14" t="str">
        <f>IF(AL5880="Ja","Versandkosten",VLOOKUP(E5880,'Verweis Belegart'!$A$2:$B$9,2,FALSE))</f>
        <v>Hardware</v>
      </c>
      <c r="AL5880" s="14" t="str">
        <f t="shared" si="827"/>
        <v>Nein</v>
      </c>
      <c r="AM5880" s="14" t="str">
        <f t="shared" si="823"/>
        <v>Positiv</v>
      </c>
    </row>
    <row r="5881" spans="1:39" ht="17.25" customHeight="1" x14ac:dyDescent="0.35">
      <c r="A5881" s="17">
        <v>14575485</v>
      </c>
      <c r="B5881" s="2" t="s">
        <v>2608</v>
      </c>
      <c r="C5881" s="1">
        <v>2025001</v>
      </c>
      <c r="D5881" s="1">
        <v>2001489</v>
      </c>
      <c r="E5881" s="2" t="s">
        <v>34</v>
      </c>
      <c r="F5881" s="2" t="s">
        <v>35</v>
      </c>
      <c r="G5881" s="2" t="s">
        <v>66</v>
      </c>
      <c r="H5881" s="2" t="s">
        <v>1542</v>
      </c>
      <c r="I5881" s="2" t="s">
        <v>1543</v>
      </c>
      <c r="J5881" s="2" t="s">
        <v>103</v>
      </c>
      <c r="K5881" s="2" t="s">
        <v>79</v>
      </c>
      <c r="L5881" s="2" t="s">
        <v>845</v>
      </c>
      <c r="M5881" s="2" t="s">
        <v>846</v>
      </c>
      <c r="N5881" s="2" t="s">
        <v>128</v>
      </c>
      <c r="O5881" s="3">
        <v>1</v>
      </c>
      <c r="P5881" s="3">
        <v>196</v>
      </c>
      <c r="Q5881" s="3">
        <v>209</v>
      </c>
      <c r="R5881" s="3">
        <v>209</v>
      </c>
      <c r="S5881" s="3">
        <v>13</v>
      </c>
      <c r="T5881" s="3">
        <v>13</v>
      </c>
      <c r="U5881" s="3">
        <v>6.22</v>
      </c>
      <c r="V5881" s="2" t="s">
        <v>927</v>
      </c>
      <c r="W5881" s="2" t="s">
        <v>928</v>
      </c>
      <c r="X5881" s="2" t="s">
        <v>72</v>
      </c>
      <c r="Y5881" s="19" t="str">
        <f>VLOOKUP(G5881,'Verweis Kd-Gruppe'!$A$2:$B$8,2,FALSE)</f>
        <v>EXP</v>
      </c>
      <c r="Z5881" s="19" t="str">
        <f>VLOOKUP(J5881,'Verweis Art-Gruppe'!$A$2:$B$15,2,FALSE)</f>
        <v>Geräte</v>
      </c>
      <c r="AA5881" s="19" t="str">
        <f>VLOOKUP(W5881,'Verweis Vertreter'!$A$2:$B$24,2,FALSE)</f>
        <v>Ximena Morales</v>
      </c>
      <c r="AB5881" s="12">
        <f t="shared" si="819"/>
        <v>1</v>
      </c>
      <c r="AC5881" s="12">
        <f t="shared" si="824"/>
        <v>196</v>
      </c>
      <c r="AD5881" s="12">
        <f t="shared" si="825"/>
        <v>209</v>
      </c>
      <c r="AE5881" s="12">
        <f t="shared" si="820"/>
        <v>209</v>
      </c>
      <c r="AF5881" s="12">
        <f t="shared" si="821"/>
        <v>13</v>
      </c>
      <c r="AG5881" s="12">
        <f t="shared" si="822"/>
        <v>13</v>
      </c>
      <c r="AH5881" s="9">
        <f t="shared" si="826"/>
        <v>6.2200956937799042E-2</v>
      </c>
      <c r="AI5881" s="14">
        <f>VLOOKUP(E5881,'Verweis Faktor'!$A:$B,2,FALSE)</f>
        <v>1</v>
      </c>
      <c r="AJ5881" s="14"/>
      <c r="AK5881" s="14" t="str">
        <f>IF(AL5881="Ja","Versandkosten",VLOOKUP(E5881,'Verweis Belegart'!$A$2:$B$9,2,FALSE))</f>
        <v>Hardware</v>
      </c>
      <c r="AL5881" s="14" t="str">
        <f t="shared" si="827"/>
        <v>Nein</v>
      </c>
      <c r="AM5881" s="14" t="str">
        <f t="shared" si="823"/>
        <v>Positiv</v>
      </c>
    </row>
    <row r="5882" spans="1:39" ht="17.25" customHeight="1" x14ac:dyDescent="0.35">
      <c r="A5882" s="17">
        <v>14575485</v>
      </c>
      <c r="B5882" s="2" t="s">
        <v>2608</v>
      </c>
      <c r="C5882" s="1">
        <v>2025001</v>
      </c>
      <c r="D5882" s="1">
        <v>2001489</v>
      </c>
      <c r="E5882" s="2" t="s">
        <v>34</v>
      </c>
      <c r="F5882" s="2" t="s">
        <v>35</v>
      </c>
      <c r="G5882" s="2" t="s">
        <v>66</v>
      </c>
      <c r="H5882" s="2" t="s">
        <v>1542</v>
      </c>
      <c r="I5882" s="2" t="s">
        <v>1543</v>
      </c>
      <c r="J5882" s="2" t="s">
        <v>103</v>
      </c>
      <c r="K5882" s="2" t="s">
        <v>83</v>
      </c>
      <c r="L5882" s="2" t="s">
        <v>1717</v>
      </c>
      <c r="M5882" s="2" t="s">
        <v>1718</v>
      </c>
      <c r="N5882" s="2" t="s">
        <v>917</v>
      </c>
      <c r="O5882" s="3">
        <v>3</v>
      </c>
      <c r="P5882" s="3">
        <v>197.0719</v>
      </c>
      <c r="Q5882" s="3">
        <v>215</v>
      </c>
      <c r="R5882" s="3">
        <v>645</v>
      </c>
      <c r="S5882" s="3">
        <v>17.928100000000001</v>
      </c>
      <c r="T5882" s="3">
        <v>53.78</v>
      </c>
      <c r="U5882" s="3">
        <v>8.33</v>
      </c>
      <c r="V5882" s="2" t="s">
        <v>927</v>
      </c>
      <c r="W5882" s="2" t="s">
        <v>928</v>
      </c>
      <c r="X5882" s="2" t="s">
        <v>72</v>
      </c>
      <c r="Y5882" s="19" t="str">
        <f>VLOOKUP(G5882,'Verweis Kd-Gruppe'!$A$2:$B$8,2,FALSE)</f>
        <v>EXP</v>
      </c>
      <c r="Z5882" s="19" t="str">
        <f>VLOOKUP(J5882,'Verweis Art-Gruppe'!$A$2:$B$15,2,FALSE)</f>
        <v>Geräte</v>
      </c>
      <c r="AA5882" s="19" t="str">
        <f>VLOOKUP(W5882,'Verweis Vertreter'!$A$2:$B$24,2,FALSE)</f>
        <v>Ximena Morales</v>
      </c>
      <c r="AB5882" s="12">
        <f t="shared" si="819"/>
        <v>3</v>
      </c>
      <c r="AC5882" s="12">
        <f t="shared" si="824"/>
        <v>197.0719</v>
      </c>
      <c r="AD5882" s="12">
        <f t="shared" si="825"/>
        <v>215</v>
      </c>
      <c r="AE5882" s="12">
        <f t="shared" si="820"/>
        <v>645</v>
      </c>
      <c r="AF5882" s="12">
        <f t="shared" si="821"/>
        <v>17.928100000000001</v>
      </c>
      <c r="AG5882" s="12">
        <f t="shared" si="822"/>
        <v>53.78</v>
      </c>
      <c r="AH5882" s="9">
        <f t="shared" si="826"/>
        <v>8.3379844961240318E-2</v>
      </c>
      <c r="AI5882" s="14">
        <f>VLOOKUP(E5882,'Verweis Faktor'!$A:$B,2,FALSE)</f>
        <v>1</v>
      </c>
      <c r="AJ5882" s="14"/>
      <c r="AK5882" s="14" t="str">
        <f>IF(AL5882="Ja","Versandkosten",VLOOKUP(E5882,'Verweis Belegart'!$A$2:$B$9,2,FALSE))</f>
        <v>Hardware</v>
      </c>
      <c r="AL5882" s="14" t="str">
        <f t="shared" si="827"/>
        <v>Nein</v>
      </c>
      <c r="AM5882" s="14" t="str">
        <f t="shared" si="823"/>
        <v>Positiv</v>
      </c>
    </row>
    <row r="5883" spans="1:39" ht="17.25" customHeight="1" x14ac:dyDescent="0.35">
      <c r="A5883" s="17">
        <v>14575485</v>
      </c>
      <c r="B5883" s="2" t="s">
        <v>2608</v>
      </c>
      <c r="C5883" s="1">
        <v>2025001</v>
      </c>
      <c r="D5883" s="1">
        <v>2001489</v>
      </c>
      <c r="E5883" s="2" t="s">
        <v>34</v>
      </c>
      <c r="F5883" s="2" t="s">
        <v>35</v>
      </c>
      <c r="G5883" s="2" t="s">
        <v>66</v>
      </c>
      <c r="H5883" s="2" t="s">
        <v>1542</v>
      </c>
      <c r="I5883" s="2" t="s">
        <v>1543</v>
      </c>
      <c r="J5883" s="2" t="s">
        <v>103</v>
      </c>
      <c r="K5883" s="2" t="s">
        <v>87</v>
      </c>
      <c r="L5883" s="2" t="s">
        <v>548</v>
      </c>
      <c r="M5883" s="2" t="s">
        <v>549</v>
      </c>
      <c r="N5883" s="2" t="s">
        <v>187</v>
      </c>
      <c r="O5883" s="3">
        <v>2</v>
      </c>
      <c r="P5883" s="3">
        <v>94</v>
      </c>
      <c r="Q5883" s="3">
        <v>103</v>
      </c>
      <c r="R5883" s="3">
        <v>206</v>
      </c>
      <c r="S5883" s="3">
        <v>9</v>
      </c>
      <c r="T5883" s="3">
        <v>18</v>
      </c>
      <c r="U5883" s="3">
        <v>8.73</v>
      </c>
      <c r="V5883" s="2" t="s">
        <v>927</v>
      </c>
      <c r="W5883" s="2" t="s">
        <v>928</v>
      </c>
      <c r="X5883" s="2" t="s">
        <v>72</v>
      </c>
      <c r="Y5883" s="19" t="str">
        <f>VLOOKUP(G5883,'Verweis Kd-Gruppe'!$A$2:$B$8,2,FALSE)</f>
        <v>EXP</v>
      </c>
      <c r="Z5883" s="19" t="str">
        <f>VLOOKUP(J5883,'Verweis Art-Gruppe'!$A$2:$B$15,2,FALSE)</f>
        <v>Geräte</v>
      </c>
      <c r="AA5883" s="19" t="str">
        <f>VLOOKUP(W5883,'Verweis Vertreter'!$A$2:$B$24,2,FALSE)</f>
        <v>Ximena Morales</v>
      </c>
      <c r="AB5883" s="12">
        <f t="shared" si="819"/>
        <v>2</v>
      </c>
      <c r="AC5883" s="12">
        <f t="shared" si="824"/>
        <v>94</v>
      </c>
      <c r="AD5883" s="12">
        <f t="shared" si="825"/>
        <v>103</v>
      </c>
      <c r="AE5883" s="12">
        <f t="shared" si="820"/>
        <v>206</v>
      </c>
      <c r="AF5883" s="12">
        <f t="shared" si="821"/>
        <v>9</v>
      </c>
      <c r="AG5883" s="12">
        <f t="shared" si="822"/>
        <v>18</v>
      </c>
      <c r="AH5883" s="9">
        <f t="shared" si="826"/>
        <v>8.7378640776699032E-2</v>
      </c>
      <c r="AI5883" s="14">
        <f>VLOOKUP(E5883,'Verweis Faktor'!$A:$B,2,FALSE)</f>
        <v>1</v>
      </c>
      <c r="AJ5883" s="14"/>
      <c r="AK5883" s="14" t="str">
        <f>IF(AL5883="Ja","Versandkosten",VLOOKUP(E5883,'Verweis Belegart'!$A$2:$B$9,2,FALSE))</f>
        <v>Hardware</v>
      </c>
      <c r="AL5883" s="14" t="str">
        <f t="shared" si="827"/>
        <v>Nein</v>
      </c>
      <c r="AM5883" s="14" t="str">
        <f t="shared" si="823"/>
        <v>Positiv</v>
      </c>
    </row>
    <row r="5884" spans="1:39" ht="17.25" customHeight="1" x14ac:dyDescent="0.35">
      <c r="A5884" s="17">
        <v>14575053</v>
      </c>
      <c r="B5884" s="2" t="s">
        <v>2608</v>
      </c>
      <c r="C5884" s="1">
        <v>2025001</v>
      </c>
      <c r="D5884" s="1">
        <v>2001490</v>
      </c>
      <c r="E5884" s="2" t="s">
        <v>34</v>
      </c>
      <c r="F5884" s="2" t="s">
        <v>53</v>
      </c>
      <c r="G5884" s="2" t="s">
        <v>36</v>
      </c>
      <c r="H5884" s="2" t="s">
        <v>830</v>
      </c>
      <c r="I5884" s="2" t="s">
        <v>831</v>
      </c>
      <c r="J5884" s="2" t="s">
        <v>304</v>
      </c>
      <c r="K5884" s="2" t="s">
        <v>28</v>
      </c>
      <c r="L5884" s="2" t="s">
        <v>1311</v>
      </c>
      <c r="M5884" s="2" t="s">
        <v>1312</v>
      </c>
      <c r="N5884" s="2" t="s">
        <v>1313</v>
      </c>
      <c r="O5884" s="3">
        <v>65</v>
      </c>
      <c r="P5884" s="3">
        <v>32.488500000000002</v>
      </c>
      <c r="Q5884" s="3">
        <v>34.090000000000003</v>
      </c>
      <c r="R5884" s="3">
        <v>2215.85</v>
      </c>
      <c r="S5884" s="3">
        <v>1.6014999999999999</v>
      </c>
      <c r="T5884" s="3">
        <v>104.1</v>
      </c>
      <c r="U5884" s="3">
        <v>4.6900000000000004</v>
      </c>
      <c r="V5884" s="2" t="s">
        <v>835</v>
      </c>
      <c r="W5884" s="2" t="s">
        <v>836</v>
      </c>
      <c r="X5884" s="2" t="s">
        <v>699</v>
      </c>
      <c r="Y5884" s="19" t="str">
        <f>VLOOKUP(G5884,'Verweis Kd-Gruppe'!$A$2:$B$8,2,FALSE)</f>
        <v>GRK</v>
      </c>
      <c r="Z5884" s="19" t="str">
        <f>VLOOKUP(J5884,'Verweis Art-Gruppe'!$A$2:$B$15,2,FALSE)</f>
        <v>Zubehör</v>
      </c>
      <c r="AA5884" s="19" t="str">
        <f>VLOOKUP(W5884,'Verweis Vertreter'!$A$2:$B$24,2,FALSE)</f>
        <v>Andreas Michels</v>
      </c>
      <c r="AB5884" s="12">
        <f t="shared" si="819"/>
        <v>65</v>
      </c>
      <c r="AC5884" s="12">
        <f t="shared" si="824"/>
        <v>32.488500000000002</v>
      </c>
      <c r="AD5884" s="12">
        <f t="shared" si="825"/>
        <v>34.090000000000003</v>
      </c>
      <c r="AE5884" s="12">
        <f t="shared" si="820"/>
        <v>2215.85</v>
      </c>
      <c r="AF5884" s="12">
        <f t="shared" si="821"/>
        <v>1.6014999999999999</v>
      </c>
      <c r="AG5884" s="12">
        <f t="shared" si="822"/>
        <v>104.1</v>
      </c>
      <c r="AH5884" s="9">
        <f t="shared" si="826"/>
        <v>4.6979714330843692E-2</v>
      </c>
      <c r="AI5884" s="14">
        <f>VLOOKUP(E5884,'Verweis Faktor'!$A:$B,2,FALSE)</f>
        <v>1</v>
      </c>
      <c r="AJ5884" s="14"/>
      <c r="AK5884" s="14" t="str">
        <f>IF(AL5884="Ja","Versandkosten",VLOOKUP(E5884,'Verweis Belegart'!$A$2:$B$9,2,FALSE))</f>
        <v>Hardware</v>
      </c>
      <c r="AL5884" s="14" t="str">
        <f t="shared" si="827"/>
        <v>Nein</v>
      </c>
      <c r="AM5884" s="14" t="str">
        <f t="shared" si="823"/>
        <v>Positiv</v>
      </c>
    </row>
    <row r="5885" spans="1:39" ht="17.25" customHeight="1" x14ac:dyDescent="0.35">
      <c r="A5885" s="17">
        <v>14575053</v>
      </c>
      <c r="B5885" s="2" t="s">
        <v>2608</v>
      </c>
      <c r="C5885" s="1">
        <v>2025001</v>
      </c>
      <c r="D5885" s="1">
        <v>2001490</v>
      </c>
      <c r="E5885" s="2" t="s">
        <v>34</v>
      </c>
      <c r="F5885" s="2" t="s">
        <v>53</v>
      </c>
      <c r="G5885" s="2" t="s">
        <v>36</v>
      </c>
      <c r="H5885" s="2" t="s">
        <v>830</v>
      </c>
      <c r="I5885" s="2" t="s">
        <v>831</v>
      </c>
      <c r="J5885" s="2" t="s">
        <v>304</v>
      </c>
      <c r="K5885" s="2" t="s">
        <v>45</v>
      </c>
      <c r="L5885" s="2" t="s">
        <v>1990</v>
      </c>
      <c r="M5885" s="2" t="s">
        <v>1991</v>
      </c>
      <c r="N5885" s="2" t="s">
        <v>1992</v>
      </c>
      <c r="O5885" s="3">
        <v>2</v>
      </c>
      <c r="P5885" s="3">
        <v>272.49</v>
      </c>
      <c r="Q5885" s="3">
        <v>276</v>
      </c>
      <c r="R5885" s="3">
        <v>552</v>
      </c>
      <c r="S5885" s="3">
        <v>3.51</v>
      </c>
      <c r="T5885" s="3">
        <v>7.02</v>
      </c>
      <c r="U5885" s="3">
        <v>1.27</v>
      </c>
      <c r="V5885" s="2" t="s">
        <v>835</v>
      </c>
      <c r="W5885" s="2" t="s">
        <v>836</v>
      </c>
      <c r="X5885" s="2" t="s">
        <v>699</v>
      </c>
      <c r="Y5885" s="19" t="str">
        <f>VLOOKUP(G5885,'Verweis Kd-Gruppe'!$A$2:$B$8,2,FALSE)</f>
        <v>GRK</v>
      </c>
      <c r="Z5885" s="19" t="str">
        <f>VLOOKUP(J5885,'Verweis Art-Gruppe'!$A$2:$B$15,2,FALSE)</f>
        <v>Zubehör</v>
      </c>
      <c r="AA5885" s="19" t="str">
        <f>VLOOKUP(W5885,'Verweis Vertreter'!$A$2:$B$24,2,FALSE)</f>
        <v>Andreas Michels</v>
      </c>
      <c r="AB5885" s="12">
        <f t="shared" si="819"/>
        <v>2</v>
      </c>
      <c r="AC5885" s="12">
        <f t="shared" si="824"/>
        <v>272.49</v>
      </c>
      <c r="AD5885" s="12">
        <f t="shared" si="825"/>
        <v>276</v>
      </c>
      <c r="AE5885" s="12">
        <f t="shared" si="820"/>
        <v>552</v>
      </c>
      <c r="AF5885" s="12">
        <f t="shared" si="821"/>
        <v>3.51</v>
      </c>
      <c r="AG5885" s="12">
        <f t="shared" si="822"/>
        <v>7.02</v>
      </c>
      <c r="AH5885" s="9">
        <f t="shared" si="826"/>
        <v>1.2717391304347824E-2</v>
      </c>
      <c r="AI5885" s="14">
        <f>VLOOKUP(E5885,'Verweis Faktor'!$A:$B,2,FALSE)</f>
        <v>1</v>
      </c>
      <c r="AJ5885" s="14"/>
      <c r="AK5885" s="14" t="str">
        <f>IF(AL5885="Ja","Versandkosten",VLOOKUP(E5885,'Verweis Belegart'!$A$2:$B$9,2,FALSE))</f>
        <v>Hardware</v>
      </c>
      <c r="AL5885" s="14" t="str">
        <f t="shared" si="827"/>
        <v>Nein</v>
      </c>
      <c r="AM5885" s="14" t="str">
        <f t="shared" si="823"/>
        <v>Positiv</v>
      </c>
    </row>
    <row r="5886" spans="1:39" ht="17.25" customHeight="1" x14ac:dyDescent="0.35">
      <c r="A5886" s="17">
        <v>14575157</v>
      </c>
      <c r="B5886" s="2" t="s">
        <v>2608</v>
      </c>
      <c r="C5886" s="1">
        <v>2025001</v>
      </c>
      <c r="D5886" s="1">
        <v>2001491</v>
      </c>
      <c r="E5886" s="2" t="s">
        <v>34</v>
      </c>
      <c r="F5886" s="2" t="s">
        <v>53</v>
      </c>
      <c r="G5886" s="2" t="s">
        <v>36</v>
      </c>
      <c r="H5886" s="2" t="s">
        <v>830</v>
      </c>
      <c r="I5886" s="2" t="s">
        <v>831</v>
      </c>
      <c r="J5886" s="2" t="s">
        <v>103</v>
      </c>
      <c r="K5886" s="2" t="s">
        <v>28</v>
      </c>
      <c r="L5886" s="2" t="s">
        <v>147</v>
      </c>
      <c r="M5886" s="2" t="s">
        <v>148</v>
      </c>
      <c r="N5886" s="2" t="s">
        <v>149</v>
      </c>
      <c r="O5886" s="3">
        <v>1</v>
      </c>
      <c r="P5886" s="3">
        <v>204.57390000000001</v>
      </c>
      <c r="Q5886" s="3">
        <v>210.57</v>
      </c>
      <c r="R5886" s="3">
        <v>210.57</v>
      </c>
      <c r="S5886" s="3">
        <v>5.9961000000000002</v>
      </c>
      <c r="T5886" s="3">
        <v>6</v>
      </c>
      <c r="U5886" s="3">
        <v>2.84</v>
      </c>
      <c r="V5886" s="2" t="s">
        <v>835</v>
      </c>
      <c r="W5886" s="2" t="s">
        <v>836</v>
      </c>
      <c r="X5886" s="2" t="s">
        <v>699</v>
      </c>
      <c r="Y5886" s="19" t="str">
        <f>VLOOKUP(G5886,'Verweis Kd-Gruppe'!$A$2:$B$8,2,FALSE)</f>
        <v>GRK</v>
      </c>
      <c r="Z5886" s="19" t="str">
        <f>VLOOKUP(J5886,'Verweis Art-Gruppe'!$A$2:$B$15,2,FALSE)</f>
        <v>Geräte</v>
      </c>
      <c r="AA5886" s="19" t="str">
        <f>VLOOKUP(W5886,'Verweis Vertreter'!$A$2:$B$24,2,FALSE)</f>
        <v>Andreas Michels</v>
      </c>
      <c r="AB5886" s="12">
        <f t="shared" si="819"/>
        <v>1</v>
      </c>
      <c r="AC5886" s="12">
        <f t="shared" si="824"/>
        <v>204.57390000000001</v>
      </c>
      <c r="AD5886" s="12">
        <f t="shared" si="825"/>
        <v>210.57</v>
      </c>
      <c r="AE5886" s="12">
        <f t="shared" si="820"/>
        <v>210.57</v>
      </c>
      <c r="AF5886" s="12">
        <f t="shared" si="821"/>
        <v>5.9961000000000002</v>
      </c>
      <c r="AG5886" s="12">
        <f t="shared" si="822"/>
        <v>6</v>
      </c>
      <c r="AH5886" s="9">
        <f t="shared" si="826"/>
        <v>2.8494087476848555E-2</v>
      </c>
      <c r="AI5886" s="14">
        <f>VLOOKUP(E5886,'Verweis Faktor'!$A:$B,2,FALSE)</f>
        <v>1</v>
      </c>
      <c r="AJ5886" s="14"/>
      <c r="AK5886" s="14" t="str">
        <f>IF(AL5886="Ja","Versandkosten",VLOOKUP(E5886,'Verweis Belegart'!$A$2:$B$9,2,FALSE))</f>
        <v>Hardware</v>
      </c>
      <c r="AL5886" s="14" t="str">
        <f t="shared" si="827"/>
        <v>Nein</v>
      </c>
      <c r="AM5886" s="14" t="str">
        <f t="shared" si="823"/>
        <v>Positiv</v>
      </c>
    </row>
    <row r="5887" spans="1:39" ht="17.25" customHeight="1" x14ac:dyDescent="0.35">
      <c r="A5887" s="17">
        <v>14575157</v>
      </c>
      <c r="B5887" s="2" t="s">
        <v>2608</v>
      </c>
      <c r="C5887" s="1">
        <v>2025001</v>
      </c>
      <c r="D5887" s="1">
        <v>2001491</v>
      </c>
      <c r="E5887" s="2" t="s">
        <v>34</v>
      </c>
      <c r="F5887" s="2" t="s">
        <v>53</v>
      </c>
      <c r="G5887" s="2" t="s">
        <v>36</v>
      </c>
      <c r="H5887" s="2" t="s">
        <v>830</v>
      </c>
      <c r="I5887" s="2" t="s">
        <v>831</v>
      </c>
      <c r="J5887" s="2" t="s">
        <v>103</v>
      </c>
      <c r="K5887" s="2" t="s">
        <v>45</v>
      </c>
      <c r="L5887" s="2" t="s">
        <v>1808</v>
      </c>
      <c r="M5887" s="2" t="s">
        <v>1809</v>
      </c>
      <c r="N5887" s="2" t="s">
        <v>139</v>
      </c>
      <c r="O5887" s="3">
        <v>2</v>
      </c>
      <c r="P5887" s="3">
        <v>699.65219999999999</v>
      </c>
      <c r="Q5887" s="3">
        <v>700.65</v>
      </c>
      <c r="R5887" s="3">
        <v>1401.3</v>
      </c>
      <c r="S5887" s="3">
        <v>0.99780000000000002</v>
      </c>
      <c r="T5887" s="3">
        <v>2</v>
      </c>
      <c r="U5887" s="3">
        <v>0.14000000000000001</v>
      </c>
      <c r="V5887" s="2" t="s">
        <v>835</v>
      </c>
      <c r="W5887" s="2" t="s">
        <v>836</v>
      </c>
      <c r="X5887" s="2" t="s">
        <v>699</v>
      </c>
      <c r="Y5887" s="19" t="str">
        <f>VLOOKUP(G5887,'Verweis Kd-Gruppe'!$A$2:$B$8,2,FALSE)</f>
        <v>GRK</v>
      </c>
      <c r="Z5887" s="19" t="str">
        <f>VLOOKUP(J5887,'Verweis Art-Gruppe'!$A$2:$B$15,2,FALSE)</f>
        <v>Geräte</v>
      </c>
      <c r="AA5887" s="19" t="str">
        <f>VLOOKUP(W5887,'Verweis Vertreter'!$A$2:$B$24,2,FALSE)</f>
        <v>Andreas Michels</v>
      </c>
      <c r="AB5887" s="12">
        <f t="shared" si="819"/>
        <v>2</v>
      </c>
      <c r="AC5887" s="12">
        <f t="shared" si="824"/>
        <v>699.65219999999999</v>
      </c>
      <c r="AD5887" s="12">
        <f t="shared" si="825"/>
        <v>700.65</v>
      </c>
      <c r="AE5887" s="12">
        <f t="shared" si="820"/>
        <v>1401.3</v>
      </c>
      <c r="AF5887" s="12">
        <f t="shared" si="821"/>
        <v>0.99780000000000002</v>
      </c>
      <c r="AG5887" s="12">
        <f t="shared" si="822"/>
        <v>2</v>
      </c>
      <c r="AH5887" s="9">
        <f t="shared" si="826"/>
        <v>1.4272461285948761E-3</v>
      </c>
      <c r="AI5887" s="14">
        <f>VLOOKUP(E5887,'Verweis Faktor'!$A:$B,2,FALSE)</f>
        <v>1</v>
      </c>
      <c r="AJ5887" s="14"/>
      <c r="AK5887" s="14" t="str">
        <f>IF(AL5887="Ja","Versandkosten",VLOOKUP(E5887,'Verweis Belegart'!$A$2:$B$9,2,FALSE))</f>
        <v>Hardware</v>
      </c>
      <c r="AL5887" s="14" t="str">
        <f t="shared" si="827"/>
        <v>Nein</v>
      </c>
      <c r="AM5887" s="14" t="str">
        <f t="shared" si="823"/>
        <v>Positiv</v>
      </c>
    </row>
    <row r="5888" spans="1:39" ht="17.25" customHeight="1" x14ac:dyDescent="0.35">
      <c r="A5888" s="17">
        <v>14575157</v>
      </c>
      <c r="B5888" s="2" t="s">
        <v>2608</v>
      </c>
      <c r="C5888" s="1">
        <v>2025001</v>
      </c>
      <c r="D5888" s="1">
        <v>2001491</v>
      </c>
      <c r="E5888" s="2" t="s">
        <v>34</v>
      </c>
      <c r="F5888" s="2" t="s">
        <v>53</v>
      </c>
      <c r="G5888" s="2" t="s">
        <v>36</v>
      </c>
      <c r="H5888" s="2" t="s">
        <v>830</v>
      </c>
      <c r="I5888" s="2" t="s">
        <v>831</v>
      </c>
      <c r="J5888" s="2" t="s">
        <v>103</v>
      </c>
      <c r="K5888" s="2" t="s">
        <v>49</v>
      </c>
      <c r="L5888" s="2" t="s">
        <v>1866</v>
      </c>
      <c r="M5888" s="2" t="s">
        <v>1867</v>
      </c>
      <c r="N5888" s="2" t="s">
        <v>139</v>
      </c>
      <c r="O5888" s="3">
        <v>2</v>
      </c>
      <c r="P5888" s="3">
        <v>699.61400000000003</v>
      </c>
      <c r="Q5888" s="3">
        <v>700.61</v>
      </c>
      <c r="R5888" s="3">
        <v>1401.22</v>
      </c>
      <c r="S5888" s="3">
        <v>0.996</v>
      </c>
      <c r="T5888" s="3">
        <v>1.99</v>
      </c>
      <c r="U5888" s="3">
        <v>0.14000000000000001</v>
      </c>
      <c r="V5888" s="2" t="s">
        <v>835</v>
      </c>
      <c r="W5888" s="2" t="s">
        <v>836</v>
      </c>
      <c r="X5888" s="2" t="s">
        <v>699</v>
      </c>
      <c r="Y5888" s="19" t="str">
        <f>VLOOKUP(G5888,'Verweis Kd-Gruppe'!$A$2:$B$8,2,FALSE)</f>
        <v>GRK</v>
      </c>
      <c r="Z5888" s="19" t="str">
        <f>VLOOKUP(J5888,'Verweis Art-Gruppe'!$A$2:$B$15,2,FALSE)</f>
        <v>Geräte</v>
      </c>
      <c r="AA5888" s="19" t="str">
        <f>VLOOKUP(W5888,'Verweis Vertreter'!$A$2:$B$24,2,FALSE)</f>
        <v>Andreas Michels</v>
      </c>
      <c r="AB5888" s="12">
        <f t="shared" si="819"/>
        <v>2</v>
      </c>
      <c r="AC5888" s="12">
        <f t="shared" si="824"/>
        <v>699.61400000000003</v>
      </c>
      <c r="AD5888" s="12">
        <f t="shared" si="825"/>
        <v>700.61</v>
      </c>
      <c r="AE5888" s="12">
        <f t="shared" si="820"/>
        <v>1401.22</v>
      </c>
      <c r="AF5888" s="12">
        <f t="shared" si="821"/>
        <v>0.996</v>
      </c>
      <c r="AG5888" s="12">
        <f t="shared" si="822"/>
        <v>1.99</v>
      </c>
      <c r="AH5888" s="9">
        <f t="shared" si="826"/>
        <v>1.420190976434821E-3</v>
      </c>
      <c r="AI5888" s="14">
        <f>VLOOKUP(E5888,'Verweis Faktor'!$A:$B,2,FALSE)</f>
        <v>1</v>
      </c>
      <c r="AJ5888" s="14"/>
      <c r="AK5888" s="14" t="str">
        <f>IF(AL5888="Ja","Versandkosten",VLOOKUP(E5888,'Verweis Belegart'!$A$2:$B$9,2,FALSE))</f>
        <v>Hardware</v>
      </c>
      <c r="AL5888" s="14" t="str">
        <f t="shared" si="827"/>
        <v>Nein</v>
      </c>
      <c r="AM5888" s="14" t="str">
        <f t="shared" si="823"/>
        <v>Positiv</v>
      </c>
    </row>
    <row r="5889" spans="1:39" ht="17.25" customHeight="1" x14ac:dyDescent="0.35">
      <c r="A5889" s="17">
        <v>14575157</v>
      </c>
      <c r="B5889" s="2" t="s">
        <v>2608</v>
      </c>
      <c r="C5889" s="1">
        <v>2025001</v>
      </c>
      <c r="D5889" s="1">
        <v>2001491</v>
      </c>
      <c r="E5889" s="2" t="s">
        <v>34</v>
      </c>
      <c r="F5889" s="2" t="s">
        <v>53</v>
      </c>
      <c r="G5889" s="2" t="s">
        <v>36</v>
      </c>
      <c r="H5889" s="2" t="s">
        <v>830</v>
      </c>
      <c r="I5889" s="2" t="s">
        <v>831</v>
      </c>
      <c r="J5889" s="2" t="s">
        <v>103</v>
      </c>
      <c r="K5889" s="2" t="s">
        <v>79</v>
      </c>
      <c r="L5889" s="2" t="s">
        <v>1725</v>
      </c>
      <c r="M5889" s="2" t="s">
        <v>1726</v>
      </c>
      <c r="N5889" s="2" t="s">
        <v>139</v>
      </c>
      <c r="O5889" s="3">
        <v>2</v>
      </c>
      <c r="P5889" s="3">
        <v>699.95960000000002</v>
      </c>
      <c r="Q5889" s="3">
        <v>700.96</v>
      </c>
      <c r="R5889" s="3">
        <v>1401.92</v>
      </c>
      <c r="S5889" s="3">
        <v>1.0004</v>
      </c>
      <c r="T5889" s="3">
        <v>2</v>
      </c>
      <c r="U5889" s="3">
        <v>0.14000000000000001</v>
      </c>
      <c r="V5889" s="2" t="s">
        <v>835</v>
      </c>
      <c r="W5889" s="2" t="s">
        <v>836</v>
      </c>
      <c r="X5889" s="2" t="s">
        <v>699</v>
      </c>
      <c r="Y5889" s="19" t="str">
        <f>VLOOKUP(G5889,'Verweis Kd-Gruppe'!$A$2:$B$8,2,FALSE)</f>
        <v>GRK</v>
      </c>
      <c r="Z5889" s="19" t="str">
        <f>VLOOKUP(J5889,'Verweis Art-Gruppe'!$A$2:$B$15,2,FALSE)</f>
        <v>Geräte</v>
      </c>
      <c r="AA5889" s="19" t="str">
        <f>VLOOKUP(W5889,'Verweis Vertreter'!$A$2:$B$24,2,FALSE)</f>
        <v>Andreas Michels</v>
      </c>
      <c r="AB5889" s="12">
        <f t="shared" si="819"/>
        <v>2</v>
      </c>
      <c r="AC5889" s="12">
        <f t="shared" si="824"/>
        <v>699.95960000000002</v>
      </c>
      <c r="AD5889" s="12">
        <f t="shared" si="825"/>
        <v>700.96</v>
      </c>
      <c r="AE5889" s="12">
        <f t="shared" si="820"/>
        <v>1401.92</v>
      </c>
      <c r="AF5889" s="12">
        <f t="shared" si="821"/>
        <v>1.0004</v>
      </c>
      <c r="AG5889" s="12">
        <f t="shared" si="822"/>
        <v>2</v>
      </c>
      <c r="AH5889" s="9">
        <f t="shared" si="826"/>
        <v>1.4266149280986076E-3</v>
      </c>
      <c r="AI5889" s="14">
        <f>VLOOKUP(E5889,'Verweis Faktor'!$A:$B,2,FALSE)</f>
        <v>1</v>
      </c>
      <c r="AJ5889" s="14"/>
      <c r="AK5889" s="14" t="str">
        <f>IF(AL5889="Ja","Versandkosten",VLOOKUP(E5889,'Verweis Belegart'!$A$2:$B$9,2,FALSE))</f>
        <v>Hardware</v>
      </c>
      <c r="AL5889" s="14" t="str">
        <f t="shared" si="827"/>
        <v>Nein</v>
      </c>
      <c r="AM5889" s="14" t="str">
        <f t="shared" si="823"/>
        <v>Positiv</v>
      </c>
    </row>
    <row r="5890" spans="1:39" ht="17.25" customHeight="1" x14ac:dyDescent="0.35">
      <c r="A5890" s="17">
        <v>14575407</v>
      </c>
      <c r="B5890" s="2" t="s">
        <v>2608</v>
      </c>
      <c r="C5890" s="1">
        <v>2025001</v>
      </c>
      <c r="D5890" s="1">
        <v>2001492</v>
      </c>
      <c r="E5890" s="2" t="s">
        <v>34</v>
      </c>
      <c r="F5890" s="2" t="s">
        <v>182</v>
      </c>
      <c r="G5890" s="2" t="s">
        <v>66</v>
      </c>
      <c r="H5890" s="2" t="s">
        <v>904</v>
      </c>
      <c r="I5890" s="2" t="s">
        <v>905</v>
      </c>
      <c r="J5890" s="2" t="s">
        <v>103</v>
      </c>
      <c r="K5890" s="2" t="s">
        <v>28</v>
      </c>
      <c r="L5890" s="2" t="s">
        <v>1008</v>
      </c>
      <c r="M5890" s="2" t="s">
        <v>1009</v>
      </c>
      <c r="N5890" s="2" t="s">
        <v>262</v>
      </c>
      <c r="O5890" s="3">
        <v>2</v>
      </c>
      <c r="P5890" s="3">
        <v>991.36839999999995</v>
      </c>
      <c r="Q5890" s="3">
        <v>1009</v>
      </c>
      <c r="R5890" s="3">
        <v>2018</v>
      </c>
      <c r="S5890" s="3">
        <v>17.631599999999999</v>
      </c>
      <c r="T5890" s="3">
        <v>35.26</v>
      </c>
      <c r="U5890" s="3">
        <v>1.74</v>
      </c>
      <c r="V5890" s="2" t="s">
        <v>813</v>
      </c>
      <c r="W5890" s="2" t="s">
        <v>814</v>
      </c>
      <c r="X5890" s="2" t="s">
        <v>72</v>
      </c>
      <c r="Y5890" s="19" t="str">
        <f>VLOOKUP(G5890,'Verweis Kd-Gruppe'!$A$2:$B$8,2,FALSE)</f>
        <v>EXP</v>
      </c>
      <c r="Z5890" s="19" t="str">
        <f>VLOOKUP(J5890,'Verweis Art-Gruppe'!$A$2:$B$15,2,FALSE)</f>
        <v>Geräte</v>
      </c>
      <c r="AA5890" s="19" t="str">
        <f>VLOOKUP(W5890,'Verweis Vertreter'!$A$2:$B$24,2,FALSE)</f>
        <v>Sokol Kapaj</v>
      </c>
      <c r="AB5890" s="12">
        <f t="shared" si="819"/>
        <v>2</v>
      </c>
      <c r="AC5890" s="12">
        <f t="shared" si="824"/>
        <v>991.36839999999995</v>
      </c>
      <c r="AD5890" s="12">
        <f t="shared" si="825"/>
        <v>1009</v>
      </c>
      <c r="AE5890" s="12">
        <f t="shared" si="820"/>
        <v>2018</v>
      </c>
      <c r="AF5890" s="12">
        <f t="shared" si="821"/>
        <v>17.631599999999999</v>
      </c>
      <c r="AG5890" s="12">
        <f t="shared" si="822"/>
        <v>35.26</v>
      </c>
      <c r="AH5890" s="9">
        <f t="shared" si="826"/>
        <v>1.7472745292368679E-2</v>
      </c>
      <c r="AI5890" s="14">
        <f>VLOOKUP(E5890,'Verweis Faktor'!$A:$B,2,FALSE)</f>
        <v>1</v>
      </c>
      <c r="AJ5890" s="14"/>
      <c r="AK5890" s="14" t="str">
        <f>IF(AL5890="Ja","Versandkosten",VLOOKUP(E5890,'Verweis Belegart'!$A$2:$B$9,2,FALSE))</f>
        <v>Hardware</v>
      </c>
      <c r="AL5890" s="14" t="str">
        <f t="shared" si="827"/>
        <v>Nein</v>
      </c>
      <c r="AM5890" s="14" t="str">
        <f t="shared" si="823"/>
        <v>Positiv</v>
      </c>
    </row>
    <row r="5891" spans="1:39" ht="17.25" customHeight="1" x14ac:dyDescent="0.35">
      <c r="A5891" s="17">
        <v>14575407</v>
      </c>
      <c r="B5891" s="2" t="s">
        <v>2608</v>
      </c>
      <c r="C5891" s="1">
        <v>2025001</v>
      </c>
      <c r="D5891" s="1">
        <v>2001492</v>
      </c>
      <c r="E5891" s="2" t="s">
        <v>34</v>
      </c>
      <c r="F5891" s="2" t="s">
        <v>182</v>
      </c>
      <c r="G5891" s="2" t="s">
        <v>66</v>
      </c>
      <c r="H5891" s="2" t="s">
        <v>904</v>
      </c>
      <c r="I5891" s="2" t="s">
        <v>905</v>
      </c>
      <c r="J5891" s="2" t="s">
        <v>103</v>
      </c>
      <c r="K5891" s="2" t="s">
        <v>45</v>
      </c>
      <c r="L5891" s="2" t="s">
        <v>1097</v>
      </c>
      <c r="M5891" s="2" t="s">
        <v>1098</v>
      </c>
      <c r="N5891" s="2" t="s">
        <v>41</v>
      </c>
      <c r="O5891" s="3">
        <v>5</v>
      </c>
      <c r="P5891" s="3">
        <v>225.5</v>
      </c>
      <c r="Q5891" s="3">
        <v>235</v>
      </c>
      <c r="R5891" s="3">
        <v>1175</v>
      </c>
      <c r="S5891" s="3">
        <v>9.5</v>
      </c>
      <c r="T5891" s="3">
        <v>47.5</v>
      </c>
      <c r="U5891" s="3">
        <v>4.04</v>
      </c>
      <c r="V5891" s="2" t="s">
        <v>813</v>
      </c>
      <c r="W5891" s="2" t="s">
        <v>814</v>
      </c>
      <c r="X5891" s="2" t="s">
        <v>72</v>
      </c>
      <c r="Y5891" s="19" t="str">
        <f>VLOOKUP(G5891,'Verweis Kd-Gruppe'!$A$2:$B$8,2,FALSE)</f>
        <v>EXP</v>
      </c>
      <c r="Z5891" s="19" t="str">
        <f>VLOOKUP(J5891,'Verweis Art-Gruppe'!$A$2:$B$15,2,FALSE)</f>
        <v>Geräte</v>
      </c>
      <c r="AA5891" s="19" t="str">
        <f>VLOOKUP(W5891,'Verweis Vertreter'!$A$2:$B$24,2,FALSE)</f>
        <v>Sokol Kapaj</v>
      </c>
      <c r="AB5891" s="12">
        <f t="shared" ref="AB5891:AB5954" si="828">$AI5891*O5891</f>
        <v>5</v>
      </c>
      <c r="AC5891" s="12">
        <f t="shared" si="824"/>
        <v>225.5</v>
      </c>
      <c r="AD5891" s="12">
        <f t="shared" si="825"/>
        <v>235</v>
      </c>
      <c r="AE5891" s="12">
        <f t="shared" ref="AE5891:AE5954" si="829">$AI5891*R5891</f>
        <v>1175</v>
      </c>
      <c r="AF5891" s="12">
        <f t="shared" ref="AF5891:AF5954" si="830">$AI5891*S5891</f>
        <v>9.5</v>
      </c>
      <c r="AG5891" s="12">
        <f t="shared" ref="AG5891:AG5954" si="831">$AI5891*T5891</f>
        <v>47.5</v>
      </c>
      <c r="AH5891" s="9">
        <f t="shared" si="826"/>
        <v>4.042553191489362E-2</v>
      </c>
      <c r="AI5891" s="14">
        <f>VLOOKUP(E5891,'Verweis Faktor'!$A:$B,2,FALSE)</f>
        <v>1</v>
      </c>
      <c r="AJ5891" s="14"/>
      <c r="AK5891" s="14" t="str">
        <f>IF(AL5891="Ja","Versandkosten",VLOOKUP(E5891,'Verweis Belegart'!$A$2:$B$9,2,FALSE))</f>
        <v>Hardware</v>
      </c>
      <c r="AL5891" s="14" t="str">
        <f t="shared" si="827"/>
        <v>Nein</v>
      </c>
      <c r="AM5891" s="14" t="str">
        <f t="shared" ref="AM5891:AM5954" si="832">IF(AG5891&lt;0,"Negativ","Positiv")</f>
        <v>Positiv</v>
      </c>
    </row>
    <row r="5892" spans="1:39" ht="17.25" customHeight="1" x14ac:dyDescent="0.35">
      <c r="A5892" s="17">
        <v>14575407</v>
      </c>
      <c r="B5892" s="2" t="s">
        <v>2608</v>
      </c>
      <c r="C5892" s="1">
        <v>2025001</v>
      </c>
      <c r="D5892" s="1">
        <v>2001492</v>
      </c>
      <c r="E5892" s="2" t="s">
        <v>34</v>
      </c>
      <c r="F5892" s="2" t="s">
        <v>182</v>
      </c>
      <c r="G5892" s="2" t="s">
        <v>66</v>
      </c>
      <c r="H5892" s="2" t="s">
        <v>904</v>
      </c>
      <c r="I5892" s="2" t="s">
        <v>905</v>
      </c>
      <c r="J5892" s="2" t="s">
        <v>103</v>
      </c>
      <c r="K5892" s="2" t="s">
        <v>49</v>
      </c>
      <c r="L5892" s="2" t="s">
        <v>129</v>
      </c>
      <c r="M5892" s="2" t="s">
        <v>130</v>
      </c>
      <c r="N5892" s="2" t="s">
        <v>131</v>
      </c>
      <c r="O5892" s="3">
        <v>5</v>
      </c>
      <c r="P5892" s="3">
        <v>166.95079999999999</v>
      </c>
      <c r="Q5892" s="3">
        <v>174</v>
      </c>
      <c r="R5892" s="3">
        <v>870</v>
      </c>
      <c r="S5892" s="3">
        <v>7.0491999999999999</v>
      </c>
      <c r="T5892" s="3">
        <v>35.25</v>
      </c>
      <c r="U5892" s="3">
        <v>4.05</v>
      </c>
      <c r="V5892" s="2" t="s">
        <v>813</v>
      </c>
      <c r="W5892" s="2" t="s">
        <v>814</v>
      </c>
      <c r="X5892" s="2" t="s">
        <v>72</v>
      </c>
      <c r="Y5892" s="19" t="str">
        <f>VLOOKUP(G5892,'Verweis Kd-Gruppe'!$A$2:$B$8,2,FALSE)</f>
        <v>EXP</v>
      </c>
      <c r="Z5892" s="19" t="str">
        <f>VLOOKUP(J5892,'Verweis Art-Gruppe'!$A$2:$B$15,2,FALSE)</f>
        <v>Geräte</v>
      </c>
      <c r="AA5892" s="19" t="str">
        <f>VLOOKUP(W5892,'Verweis Vertreter'!$A$2:$B$24,2,FALSE)</f>
        <v>Sokol Kapaj</v>
      </c>
      <c r="AB5892" s="12">
        <f t="shared" si="828"/>
        <v>5</v>
      </c>
      <c r="AC5892" s="12">
        <f t="shared" ref="AC5892:AC5955" si="833">P5892</f>
        <v>166.95079999999999</v>
      </c>
      <c r="AD5892" s="12">
        <f t="shared" ref="AD5892:AD5955" si="834">Q5892</f>
        <v>174</v>
      </c>
      <c r="AE5892" s="12">
        <f t="shared" si="829"/>
        <v>870</v>
      </c>
      <c r="AF5892" s="12">
        <f t="shared" si="830"/>
        <v>7.0491999999999999</v>
      </c>
      <c r="AG5892" s="12">
        <f t="shared" si="831"/>
        <v>35.25</v>
      </c>
      <c r="AH5892" s="9">
        <f t="shared" ref="AH5892:AH5955" si="835">IF(AF5892=0,0,AG5892/AE5892*AI5892)</f>
        <v>4.0517241379310343E-2</v>
      </c>
      <c r="AI5892" s="14">
        <f>VLOOKUP(E5892,'Verweis Faktor'!$A:$B,2,FALSE)</f>
        <v>1</v>
      </c>
      <c r="AJ5892" s="14"/>
      <c r="AK5892" s="14" t="str">
        <f>IF(AL5892="Ja","Versandkosten",VLOOKUP(E5892,'Verweis Belegart'!$A$2:$B$9,2,FALSE))</f>
        <v>Hardware</v>
      </c>
      <c r="AL5892" s="14" t="str">
        <f t="shared" ref="AL5892:AL5955" si="836">IF(ISNUMBER(FIND("Versandkosten",M5892)),"Ja","Nein")</f>
        <v>Nein</v>
      </c>
      <c r="AM5892" s="14" t="str">
        <f t="shared" si="832"/>
        <v>Positiv</v>
      </c>
    </row>
    <row r="5893" spans="1:39" ht="17.25" customHeight="1" x14ac:dyDescent="0.35">
      <c r="A5893" s="17">
        <v>14575407</v>
      </c>
      <c r="B5893" s="2" t="s">
        <v>2608</v>
      </c>
      <c r="C5893" s="1">
        <v>2025001</v>
      </c>
      <c r="D5893" s="1">
        <v>2001492</v>
      </c>
      <c r="E5893" s="2" t="s">
        <v>34</v>
      </c>
      <c r="F5893" s="2" t="s">
        <v>182</v>
      </c>
      <c r="G5893" s="2" t="s">
        <v>66</v>
      </c>
      <c r="H5893" s="2" t="s">
        <v>904</v>
      </c>
      <c r="I5893" s="2" t="s">
        <v>905</v>
      </c>
      <c r="J5893" s="2" t="s">
        <v>103</v>
      </c>
      <c r="K5893" s="2" t="s">
        <v>79</v>
      </c>
      <c r="L5893" s="2" t="s">
        <v>269</v>
      </c>
      <c r="M5893" s="2" t="s">
        <v>270</v>
      </c>
      <c r="N5893" s="2" t="s">
        <v>271</v>
      </c>
      <c r="O5893" s="3">
        <v>5</v>
      </c>
      <c r="P5893" s="3">
        <v>416.31569999999999</v>
      </c>
      <c r="Q5893" s="3">
        <v>422</v>
      </c>
      <c r="R5893" s="3">
        <v>2110</v>
      </c>
      <c r="S5893" s="3">
        <v>5.6843000000000004</v>
      </c>
      <c r="T5893" s="3">
        <v>28.42</v>
      </c>
      <c r="U5893" s="3">
        <v>1.34</v>
      </c>
      <c r="V5893" s="2" t="s">
        <v>813</v>
      </c>
      <c r="W5893" s="2" t="s">
        <v>814</v>
      </c>
      <c r="X5893" s="2" t="s">
        <v>72</v>
      </c>
      <c r="Y5893" s="19" t="str">
        <f>VLOOKUP(G5893,'Verweis Kd-Gruppe'!$A$2:$B$8,2,FALSE)</f>
        <v>EXP</v>
      </c>
      <c r="Z5893" s="19" t="str">
        <f>VLOOKUP(J5893,'Verweis Art-Gruppe'!$A$2:$B$15,2,FALSE)</f>
        <v>Geräte</v>
      </c>
      <c r="AA5893" s="19" t="str">
        <f>VLOOKUP(W5893,'Verweis Vertreter'!$A$2:$B$24,2,FALSE)</f>
        <v>Sokol Kapaj</v>
      </c>
      <c r="AB5893" s="12">
        <f t="shared" si="828"/>
        <v>5</v>
      </c>
      <c r="AC5893" s="12">
        <f t="shared" si="833"/>
        <v>416.31569999999999</v>
      </c>
      <c r="AD5893" s="12">
        <f t="shared" si="834"/>
        <v>422</v>
      </c>
      <c r="AE5893" s="12">
        <f t="shared" si="829"/>
        <v>2110</v>
      </c>
      <c r="AF5893" s="12">
        <f t="shared" si="830"/>
        <v>5.6843000000000004</v>
      </c>
      <c r="AG5893" s="12">
        <f t="shared" si="831"/>
        <v>28.42</v>
      </c>
      <c r="AH5893" s="9">
        <f t="shared" si="835"/>
        <v>1.3469194312796209E-2</v>
      </c>
      <c r="AI5893" s="14">
        <f>VLOOKUP(E5893,'Verweis Faktor'!$A:$B,2,FALSE)</f>
        <v>1</v>
      </c>
      <c r="AJ5893" s="14"/>
      <c r="AK5893" s="14" t="str">
        <f>IF(AL5893="Ja","Versandkosten",VLOOKUP(E5893,'Verweis Belegart'!$A$2:$B$9,2,FALSE))</f>
        <v>Hardware</v>
      </c>
      <c r="AL5893" s="14" t="str">
        <f t="shared" si="836"/>
        <v>Nein</v>
      </c>
      <c r="AM5893" s="14" t="str">
        <f t="shared" si="832"/>
        <v>Positiv</v>
      </c>
    </row>
    <row r="5894" spans="1:39" ht="17.25" customHeight="1" x14ac:dyDescent="0.35">
      <c r="A5894" s="17">
        <v>14575407</v>
      </c>
      <c r="B5894" s="2" t="s">
        <v>2608</v>
      </c>
      <c r="C5894" s="1">
        <v>2025001</v>
      </c>
      <c r="D5894" s="1">
        <v>2001492</v>
      </c>
      <c r="E5894" s="2" t="s">
        <v>34</v>
      </c>
      <c r="F5894" s="2" t="s">
        <v>182</v>
      </c>
      <c r="G5894" s="2" t="s">
        <v>66</v>
      </c>
      <c r="H5894" s="2" t="s">
        <v>904</v>
      </c>
      <c r="I5894" s="2" t="s">
        <v>905</v>
      </c>
      <c r="J5894" s="2" t="s">
        <v>103</v>
      </c>
      <c r="K5894" s="2" t="s">
        <v>83</v>
      </c>
      <c r="L5894" s="2" t="s">
        <v>455</v>
      </c>
      <c r="M5894" s="2" t="s">
        <v>456</v>
      </c>
      <c r="N5894" s="2" t="s">
        <v>457</v>
      </c>
      <c r="O5894" s="3">
        <v>3</v>
      </c>
      <c r="P5894" s="3">
        <v>848.8066</v>
      </c>
      <c r="Q5894" s="3">
        <v>839</v>
      </c>
      <c r="R5894" s="3">
        <v>2517</v>
      </c>
      <c r="S5894" s="3">
        <v>-9.8065999999999995</v>
      </c>
      <c r="T5894" s="3">
        <v>-29.42</v>
      </c>
      <c r="U5894" s="3">
        <v>-1.1599999999999999</v>
      </c>
      <c r="V5894" s="2" t="s">
        <v>813</v>
      </c>
      <c r="W5894" s="2" t="s">
        <v>814</v>
      </c>
      <c r="X5894" s="2" t="s">
        <v>72</v>
      </c>
      <c r="Y5894" s="19" t="str">
        <f>VLOOKUP(G5894,'Verweis Kd-Gruppe'!$A$2:$B$8,2,FALSE)</f>
        <v>EXP</v>
      </c>
      <c r="Z5894" s="19" t="str">
        <f>VLOOKUP(J5894,'Verweis Art-Gruppe'!$A$2:$B$15,2,FALSE)</f>
        <v>Geräte</v>
      </c>
      <c r="AA5894" s="19" t="str">
        <f>VLOOKUP(W5894,'Verweis Vertreter'!$A$2:$B$24,2,FALSE)</f>
        <v>Sokol Kapaj</v>
      </c>
      <c r="AB5894" s="12">
        <f t="shared" si="828"/>
        <v>3</v>
      </c>
      <c r="AC5894" s="12">
        <f t="shared" si="833"/>
        <v>848.8066</v>
      </c>
      <c r="AD5894" s="12">
        <f t="shared" si="834"/>
        <v>839</v>
      </c>
      <c r="AE5894" s="12">
        <f t="shared" si="829"/>
        <v>2517</v>
      </c>
      <c r="AF5894" s="12">
        <f t="shared" si="830"/>
        <v>-9.8065999999999995</v>
      </c>
      <c r="AG5894" s="12">
        <f t="shared" si="831"/>
        <v>-29.42</v>
      </c>
      <c r="AH5894" s="9">
        <f t="shared" si="835"/>
        <v>-1.1688518077075884E-2</v>
      </c>
      <c r="AI5894" s="14">
        <f>VLOOKUP(E5894,'Verweis Faktor'!$A:$B,2,FALSE)</f>
        <v>1</v>
      </c>
      <c r="AJ5894" s="14"/>
      <c r="AK5894" s="14" t="str">
        <f>IF(AL5894="Ja","Versandkosten",VLOOKUP(E5894,'Verweis Belegart'!$A$2:$B$9,2,FALSE))</f>
        <v>Hardware</v>
      </c>
      <c r="AL5894" s="14" t="str">
        <f t="shared" si="836"/>
        <v>Nein</v>
      </c>
      <c r="AM5894" s="14" t="str">
        <f t="shared" si="832"/>
        <v>Negativ</v>
      </c>
    </row>
    <row r="5895" spans="1:39" ht="17.25" customHeight="1" x14ac:dyDescent="0.35">
      <c r="A5895" s="17">
        <v>14575407</v>
      </c>
      <c r="B5895" s="2" t="s">
        <v>2608</v>
      </c>
      <c r="C5895" s="1">
        <v>2025001</v>
      </c>
      <c r="D5895" s="1">
        <v>2001492</v>
      </c>
      <c r="E5895" s="2" t="s">
        <v>34</v>
      </c>
      <c r="F5895" s="2" t="s">
        <v>182</v>
      </c>
      <c r="G5895" s="2" t="s">
        <v>66</v>
      </c>
      <c r="H5895" s="2" t="s">
        <v>904</v>
      </c>
      <c r="I5895" s="2" t="s">
        <v>905</v>
      </c>
      <c r="J5895" s="2" t="s">
        <v>103</v>
      </c>
      <c r="K5895" s="2" t="s">
        <v>87</v>
      </c>
      <c r="L5895" s="2" t="s">
        <v>458</v>
      </c>
      <c r="M5895" s="2" t="s">
        <v>459</v>
      </c>
      <c r="N5895" s="2" t="s">
        <v>41</v>
      </c>
      <c r="O5895" s="3">
        <v>5</v>
      </c>
      <c r="P5895" s="3">
        <v>227.2817</v>
      </c>
      <c r="Q5895" s="3">
        <v>237</v>
      </c>
      <c r="R5895" s="3">
        <v>1185</v>
      </c>
      <c r="S5895" s="3">
        <v>9.7182999999999993</v>
      </c>
      <c r="T5895" s="3">
        <v>48.59</v>
      </c>
      <c r="U5895" s="3">
        <v>4.0999999999999996</v>
      </c>
      <c r="V5895" s="2" t="s">
        <v>813</v>
      </c>
      <c r="W5895" s="2" t="s">
        <v>814</v>
      </c>
      <c r="X5895" s="2" t="s">
        <v>72</v>
      </c>
      <c r="Y5895" s="19" t="str">
        <f>VLOOKUP(G5895,'Verweis Kd-Gruppe'!$A$2:$B$8,2,FALSE)</f>
        <v>EXP</v>
      </c>
      <c r="Z5895" s="19" t="str">
        <f>VLOOKUP(J5895,'Verweis Art-Gruppe'!$A$2:$B$15,2,FALSE)</f>
        <v>Geräte</v>
      </c>
      <c r="AA5895" s="19" t="str">
        <f>VLOOKUP(W5895,'Verweis Vertreter'!$A$2:$B$24,2,FALSE)</f>
        <v>Sokol Kapaj</v>
      </c>
      <c r="AB5895" s="12">
        <f t="shared" si="828"/>
        <v>5</v>
      </c>
      <c r="AC5895" s="12">
        <f t="shared" si="833"/>
        <v>227.2817</v>
      </c>
      <c r="AD5895" s="12">
        <f t="shared" si="834"/>
        <v>237</v>
      </c>
      <c r="AE5895" s="12">
        <f t="shared" si="829"/>
        <v>1185</v>
      </c>
      <c r="AF5895" s="12">
        <f t="shared" si="830"/>
        <v>9.7182999999999993</v>
      </c>
      <c r="AG5895" s="12">
        <f t="shared" si="831"/>
        <v>48.59</v>
      </c>
      <c r="AH5895" s="9">
        <f t="shared" si="835"/>
        <v>4.1004219409282706E-2</v>
      </c>
      <c r="AI5895" s="14">
        <f>VLOOKUP(E5895,'Verweis Faktor'!$A:$B,2,FALSE)</f>
        <v>1</v>
      </c>
      <c r="AJ5895" s="14"/>
      <c r="AK5895" s="14" t="str">
        <f>IF(AL5895="Ja","Versandkosten",VLOOKUP(E5895,'Verweis Belegart'!$A$2:$B$9,2,FALSE))</f>
        <v>Hardware</v>
      </c>
      <c r="AL5895" s="14" t="str">
        <f t="shared" si="836"/>
        <v>Nein</v>
      </c>
      <c r="AM5895" s="14" t="str">
        <f t="shared" si="832"/>
        <v>Positiv</v>
      </c>
    </row>
    <row r="5896" spans="1:39" ht="17.25" customHeight="1" x14ac:dyDescent="0.35">
      <c r="A5896" s="17">
        <v>14575407</v>
      </c>
      <c r="B5896" s="2" t="s">
        <v>2608</v>
      </c>
      <c r="C5896" s="1">
        <v>2025001</v>
      </c>
      <c r="D5896" s="1">
        <v>2001492</v>
      </c>
      <c r="E5896" s="2" t="s">
        <v>34</v>
      </c>
      <c r="F5896" s="2" t="s">
        <v>182</v>
      </c>
      <c r="G5896" s="2" t="s">
        <v>66</v>
      </c>
      <c r="H5896" s="2" t="s">
        <v>904</v>
      </c>
      <c r="I5896" s="2" t="s">
        <v>905</v>
      </c>
      <c r="J5896" s="2" t="s">
        <v>103</v>
      </c>
      <c r="K5896" s="2" t="s">
        <v>91</v>
      </c>
      <c r="L5896" s="2" t="s">
        <v>88</v>
      </c>
      <c r="M5896" s="2" t="s">
        <v>89</v>
      </c>
      <c r="N5896" s="2" t="s">
        <v>90</v>
      </c>
      <c r="O5896" s="3">
        <v>5</v>
      </c>
      <c r="P5896" s="3">
        <v>527.87900000000002</v>
      </c>
      <c r="Q5896" s="3">
        <v>544</v>
      </c>
      <c r="R5896" s="3">
        <v>2720</v>
      </c>
      <c r="S5896" s="3">
        <v>16.120999999999999</v>
      </c>
      <c r="T5896" s="3">
        <v>80.599999999999994</v>
      </c>
      <c r="U5896" s="3">
        <v>2.96</v>
      </c>
      <c r="V5896" s="2" t="s">
        <v>813</v>
      </c>
      <c r="W5896" s="2" t="s">
        <v>814</v>
      </c>
      <c r="X5896" s="2" t="s">
        <v>72</v>
      </c>
      <c r="Y5896" s="19" t="str">
        <f>VLOOKUP(G5896,'Verweis Kd-Gruppe'!$A$2:$B$8,2,FALSE)</f>
        <v>EXP</v>
      </c>
      <c r="Z5896" s="19" t="str">
        <f>VLOOKUP(J5896,'Verweis Art-Gruppe'!$A$2:$B$15,2,FALSE)</f>
        <v>Geräte</v>
      </c>
      <c r="AA5896" s="19" t="str">
        <f>VLOOKUP(W5896,'Verweis Vertreter'!$A$2:$B$24,2,FALSE)</f>
        <v>Sokol Kapaj</v>
      </c>
      <c r="AB5896" s="12">
        <f t="shared" si="828"/>
        <v>5</v>
      </c>
      <c r="AC5896" s="12">
        <f t="shared" si="833"/>
        <v>527.87900000000002</v>
      </c>
      <c r="AD5896" s="12">
        <f t="shared" si="834"/>
        <v>544</v>
      </c>
      <c r="AE5896" s="12">
        <f t="shared" si="829"/>
        <v>2720</v>
      </c>
      <c r="AF5896" s="12">
        <f t="shared" si="830"/>
        <v>16.120999999999999</v>
      </c>
      <c r="AG5896" s="12">
        <f t="shared" si="831"/>
        <v>80.599999999999994</v>
      </c>
      <c r="AH5896" s="9">
        <f t="shared" si="835"/>
        <v>2.9632352941176467E-2</v>
      </c>
      <c r="AI5896" s="14">
        <f>VLOOKUP(E5896,'Verweis Faktor'!$A:$B,2,FALSE)</f>
        <v>1</v>
      </c>
      <c r="AJ5896" s="14"/>
      <c r="AK5896" s="14" t="str">
        <f>IF(AL5896="Ja","Versandkosten",VLOOKUP(E5896,'Verweis Belegart'!$A$2:$B$9,2,FALSE))</f>
        <v>Hardware</v>
      </c>
      <c r="AL5896" s="14" t="str">
        <f t="shared" si="836"/>
        <v>Nein</v>
      </c>
      <c r="AM5896" s="14" t="str">
        <f t="shared" si="832"/>
        <v>Positiv</v>
      </c>
    </row>
    <row r="5897" spans="1:39" ht="17.25" customHeight="1" x14ac:dyDescent="0.35">
      <c r="A5897" s="17">
        <v>14575407</v>
      </c>
      <c r="B5897" s="2" t="s">
        <v>2608</v>
      </c>
      <c r="C5897" s="1">
        <v>2025001</v>
      </c>
      <c r="D5897" s="1">
        <v>2001492</v>
      </c>
      <c r="E5897" s="2" t="s">
        <v>34</v>
      </c>
      <c r="F5897" s="2" t="s">
        <v>182</v>
      </c>
      <c r="G5897" s="2" t="s">
        <v>66</v>
      </c>
      <c r="H5897" s="2" t="s">
        <v>904</v>
      </c>
      <c r="I5897" s="2" t="s">
        <v>905</v>
      </c>
      <c r="J5897" s="2" t="s">
        <v>103</v>
      </c>
      <c r="K5897" s="2" t="s">
        <v>95</v>
      </c>
      <c r="L5897" s="2" t="s">
        <v>845</v>
      </c>
      <c r="M5897" s="2" t="s">
        <v>846</v>
      </c>
      <c r="N5897" s="2" t="s">
        <v>128</v>
      </c>
      <c r="O5897" s="3">
        <v>5</v>
      </c>
      <c r="P5897" s="3">
        <v>196</v>
      </c>
      <c r="Q5897" s="3">
        <v>205</v>
      </c>
      <c r="R5897" s="3">
        <v>1025</v>
      </c>
      <c r="S5897" s="3">
        <v>9</v>
      </c>
      <c r="T5897" s="3">
        <v>45</v>
      </c>
      <c r="U5897" s="3">
        <v>4.3899999999999997</v>
      </c>
      <c r="V5897" s="2" t="s">
        <v>813</v>
      </c>
      <c r="W5897" s="2" t="s">
        <v>814</v>
      </c>
      <c r="X5897" s="2" t="s">
        <v>72</v>
      </c>
      <c r="Y5897" s="19" t="str">
        <f>VLOOKUP(G5897,'Verweis Kd-Gruppe'!$A$2:$B$8,2,FALSE)</f>
        <v>EXP</v>
      </c>
      <c r="Z5897" s="19" t="str">
        <f>VLOOKUP(J5897,'Verweis Art-Gruppe'!$A$2:$B$15,2,FALSE)</f>
        <v>Geräte</v>
      </c>
      <c r="AA5897" s="19" t="str">
        <f>VLOOKUP(W5897,'Verweis Vertreter'!$A$2:$B$24,2,FALSE)</f>
        <v>Sokol Kapaj</v>
      </c>
      <c r="AB5897" s="12">
        <f t="shared" si="828"/>
        <v>5</v>
      </c>
      <c r="AC5897" s="12">
        <f t="shared" si="833"/>
        <v>196</v>
      </c>
      <c r="AD5897" s="12">
        <f t="shared" si="834"/>
        <v>205</v>
      </c>
      <c r="AE5897" s="12">
        <f t="shared" si="829"/>
        <v>1025</v>
      </c>
      <c r="AF5897" s="12">
        <f t="shared" si="830"/>
        <v>9</v>
      </c>
      <c r="AG5897" s="12">
        <f t="shared" si="831"/>
        <v>45</v>
      </c>
      <c r="AH5897" s="9">
        <f t="shared" si="835"/>
        <v>4.3902439024390241E-2</v>
      </c>
      <c r="AI5897" s="14">
        <f>VLOOKUP(E5897,'Verweis Faktor'!$A:$B,2,FALSE)</f>
        <v>1</v>
      </c>
      <c r="AJ5897" s="14"/>
      <c r="AK5897" s="14" t="str">
        <f>IF(AL5897="Ja","Versandkosten",VLOOKUP(E5897,'Verweis Belegart'!$A$2:$B$9,2,FALSE))</f>
        <v>Hardware</v>
      </c>
      <c r="AL5897" s="14" t="str">
        <f t="shared" si="836"/>
        <v>Nein</v>
      </c>
      <c r="AM5897" s="14" t="str">
        <f t="shared" si="832"/>
        <v>Positiv</v>
      </c>
    </row>
    <row r="5898" spans="1:39" ht="17.25" customHeight="1" x14ac:dyDescent="0.35">
      <c r="A5898" s="17">
        <v>14575407</v>
      </c>
      <c r="B5898" s="2" t="s">
        <v>2608</v>
      </c>
      <c r="C5898" s="1">
        <v>2025001</v>
      </c>
      <c r="D5898" s="1">
        <v>2001492</v>
      </c>
      <c r="E5898" s="2" t="s">
        <v>34</v>
      </c>
      <c r="F5898" s="2" t="s">
        <v>182</v>
      </c>
      <c r="G5898" s="2" t="s">
        <v>66</v>
      </c>
      <c r="H5898" s="2" t="s">
        <v>904</v>
      </c>
      <c r="I5898" s="2" t="s">
        <v>905</v>
      </c>
      <c r="J5898" s="2" t="s">
        <v>103</v>
      </c>
      <c r="K5898" s="2" t="s">
        <v>99</v>
      </c>
      <c r="L5898" s="2" t="s">
        <v>275</v>
      </c>
      <c r="M5898" s="2" t="s">
        <v>276</v>
      </c>
      <c r="N5898" s="2" t="s">
        <v>271</v>
      </c>
      <c r="O5898" s="3">
        <v>5</v>
      </c>
      <c r="P5898" s="3">
        <v>416</v>
      </c>
      <c r="Q5898" s="3">
        <v>422</v>
      </c>
      <c r="R5898" s="3">
        <v>2110</v>
      </c>
      <c r="S5898" s="3">
        <v>6</v>
      </c>
      <c r="T5898" s="3">
        <v>30</v>
      </c>
      <c r="U5898" s="3">
        <v>1.42</v>
      </c>
      <c r="V5898" s="2" t="s">
        <v>813</v>
      </c>
      <c r="W5898" s="2" t="s">
        <v>814</v>
      </c>
      <c r="X5898" s="2" t="s">
        <v>72</v>
      </c>
      <c r="Y5898" s="19" t="str">
        <f>VLOOKUP(G5898,'Verweis Kd-Gruppe'!$A$2:$B$8,2,FALSE)</f>
        <v>EXP</v>
      </c>
      <c r="Z5898" s="19" t="str">
        <f>VLOOKUP(J5898,'Verweis Art-Gruppe'!$A$2:$B$15,2,FALSE)</f>
        <v>Geräte</v>
      </c>
      <c r="AA5898" s="19" t="str">
        <f>VLOOKUP(W5898,'Verweis Vertreter'!$A$2:$B$24,2,FALSE)</f>
        <v>Sokol Kapaj</v>
      </c>
      <c r="AB5898" s="12">
        <f t="shared" si="828"/>
        <v>5</v>
      </c>
      <c r="AC5898" s="12">
        <f t="shared" si="833"/>
        <v>416</v>
      </c>
      <c r="AD5898" s="12">
        <f t="shared" si="834"/>
        <v>422</v>
      </c>
      <c r="AE5898" s="12">
        <f t="shared" si="829"/>
        <v>2110</v>
      </c>
      <c r="AF5898" s="12">
        <f t="shared" si="830"/>
        <v>6</v>
      </c>
      <c r="AG5898" s="12">
        <f t="shared" si="831"/>
        <v>30</v>
      </c>
      <c r="AH5898" s="9">
        <f t="shared" si="835"/>
        <v>1.4218009478672985E-2</v>
      </c>
      <c r="AI5898" s="14">
        <f>VLOOKUP(E5898,'Verweis Faktor'!$A:$B,2,FALSE)</f>
        <v>1</v>
      </c>
      <c r="AJ5898" s="14"/>
      <c r="AK5898" s="14" t="str">
        <f>IF(AL5898="Ja","Versandkosten",VLOOKUP(E5898,'Verweis Belegart'!$A$2:$B$9,2,FALSE))</f>
        <v>Hardware</v>
      </c>
      <c r="AL5898" s="14" t="str">
        <f t="shared" si="836"/>
        <v>Nein</v>
      </c>
      <c r="AM5898" s="14" t="str">
        <f t="shared" si="832"/>
        <v>Positiv</v>
      </c>
    </row>
    <row r="5899" spans="1:39" ht="17.25" customHeight="1" x14ac:dyDescent="0.35">
      <c r="A5899" s="17">
        <v>14575407</v>
      </c>
      <c r="B5899" s="2" t="s">
        <v>2608</v>
      </c>
      <c r="C5899" s="1">
        <v>2025001</v>
      </c>
      <c r="D5899" s="1">
        <v>2001492</v>
      </c>
      <c r="E5899" s="2" t="s">
        <v>34</v>
      </c>
      <c r="F5899" s="2" t="s">
        <v>182</v>
      </c>
      <c r="G5899" s="2" t="s">
        <v>66</v>
      </c>
      <c r="H5899" s="2" t="s">
        <v>904</v>
      </c>
      <c r="I5899" s="2" t="s">
        <v>905</v>
      </c>
      <c r="J5899" s="2" t="s">
        <v>103</v>
      </c>
      <c r="K5899" s="2" t="s">
        <v>103</v>
      </c>
      <c r="L5899" s="2" t="s">
        <v>1808</v>
      </c>
      <c r="M5899" s="2" t="s">
        <v>1809</v>
      </c>
      <c r="N5899" s="2" t="s">
        <v>139</v>
      </c>
      <c r="O5899" s="3">
        <v>10</v>
      </c>
      <c r="P5899" s="3">
        <v>699.65219999999999</v>
      </c>
      <c r="Q5899" s="3">
        <v>707</v>
      </c>
      <c r="R5899" s="3">
        <v>7070</v>
      </c>
      <c r="S5899" s="3">
        <v>7.3478000000000003</v>
      </c>
      <c r="T5899" s="3">
        <v>73.48</v>
      </c>
      <c r="U5899" s="3">
        <v>1.03</v>
      </c>
      <c r="V5899" s="2" t="s">
        <v>813</v>
      </c>
      <c r="W5899" s="2" t="s">
        <v>814</v>
      </c>
      <c r="X5899" s="2" t="s">
        <v>72</v>
      </c>
      <c r="Y5899" s="19" t="str">
        <f>VLOOKUP(G5899,'Verweis Kd-Gruppe'!$A$2:$B$8,2,FALSE)</f>
        <v>EXP</v>
      </c>
      <c r="Z5899" s="19" t="str">
        <f>VLOOKUP(J5899,'Verweis Art-Gruppe'!$A$2:$B$15,2,FALSE)</f>
        <v>Geräte</v>
      </c>
      <c r="AA5899" s="19" t="str">
        <f>VLOOKUP(W5899,'Verweis Vertreter'!$A$2:$B$24,2,FALSE)</f>
        <v>Sokol Kapaj</v>
      </c>
      <c r="AB5899" s="12">
        <f t="shared" si="828"/>
        <v>10</v>
      </c>
      <c r="AC5899" s="12">
        <f t="shared" si="833"/>
        <v>699.65219999999999</v>
      </c>
      <c r="AD5899" s="12">
        <f t="shared" si="834"/>
        <v>707</v>
      </c>
      <c r="AE5899" s="12">
        <f t="shared" si="829"/>
        <v>7070</v>
      </c>
      <c r="AF5899" s="12">
        <f t="shared" si="830"/>
        <v>7.3478000000000003</v>
      </c>
      <c r="AG5899" s="12">
        <f t="shared" si="831"/>
        <v>73.48</v>
      </c>
      <c r="AH5899" s="9">
        <f t="shared" si="835"/>
        <v>1.0393210749646394E-2</v>
      </c>
      <c r="AI5899" s="14">
        <f>VLOOKUP(E5899,'Verweis Faktor'!$A:$B,2,FALSE)</f>
        <v>1</v>
      </c>
      <c r="AJ5899" s="14"/>
      <c r="AK5899" s="14" t="str">
        <f>IF(AL5899="Ja","Versandkosten",VLOOKUP(E5899,'Verweis Belegart'!$A$2:$B$9,2,FALSE))</f>
        <v>Hardware</v>
      </c>
      <c r="AL5899" s="14" t="str">
        <f t="shared" si="836"/>
        <v>Nein</v>
      </c>
      <c r="AM5899" s="14" t="str">
        <f t="shared" si="832"/>
        <v>Positiv</v>
      </c>
    </row>
    <row r="5900" spans="1:39" ht="17.25" customHeight="1" x14ac:dyDescent="0.35">
      <c r="A5900" s="17">
        <v>14575407</v>
      </c>
      <c r="B5900" s="2" t="s">
        <v>2608</v>
      </c>
      <c r="C5900" s="1">
        <v>2025001</v>
      </c>
      <c r="D5900" s="1">
        <v>2001492</v>
      </c>
      <c r="E5900" s="2" t="s">
        <v>34</v>
      </c>
      <c r="F5900" s="2" t="s">
        <v>182</v>
      </c>
      <c r="G5900" s="2" t="s">
        <v>66</v>
      </c>
      <c r="H5900" s="2" t="s">
        <v>904</v>
      </c>
      <c r="I5900" s="2" t="s">
        <v>905</v>
      </c>
      <c r="J5900" s="2" t="s">
        <v>103</v>
      </c>
      <c r="K5900" s="2" t="s">
        <v>107</v>
      </c>
      <c r="L5900" s="2" t="s">
        <v>395</v>
      </c>
      <c r="M5900" s="2" t="s">
        <v>396</v>
      </c>
      <c r="N5900" s="2" t="s">
        <v>292</v>
      </c>
      <c r="O5900" s="3">
        <v>3</v>
      </c>
      <c r="P5900" s="3">
        <v>898.15139999999997</v>
      </c>
      <c r="Q5900" s="3">
        <v>905</v>
      </c>
      <c r="R5900" s="3">
        <v>2715</v>
      </c>
      <c r="S5900" s="3">
        <v>6.8486000000000002</v>
      </c>
      <c r="T5900" s="3">
        <v>20.55</v>
      </c>
      <c r="U5900" s="3">
        <v>0.75</v>
      </c>
      <c r="V5900" s="2" t="s">
        <v>813</v>
      </c>
      <c r="W5900" s="2" t="s">
        <v>814</v>
      </c>
      <c r="X5900" s="2" t="s">
        <v>72</v>
      </c>
      <c r="Y5900" s="19" t="str">
        <f>VLOOKUP(G5900,'Verweis Kd-Gruppe'!$A$2:$B$8,2,FALSE)</f>
        <v>EXP</v>
      </c>
      <c r="Z5900" s="19" t="str">
        <f>VLOOKUP(J5900,'Verweis Art-Gruppe'!$A$2:$B$15,2,FALSE)</f>
        <v>Geräte</v>
      </c>
      <c r="AA5900" s="19" t="str">
        <f>VLOOKUP(W5900,'Verweis Vertreter'!$A$2:$B$24,2,FALSE)</f>
        <v>Sokol Kapaj</v>
      </c>
      <c r="AB5900" s="12">
        <f t="shared" si="828"/>
        <v>3</v>
      </c>
      <c r="AC5900" s="12">
        <f t="shared" si="833"/>
        <v>898.15139999999997</v>
      </c>
      <c r="AD5900" s="12">
        <f t="shared" si="834"/>
        <v>905</v>
      </c>
      <c r="AE5900" s="12">
        <f t="shared" si="829"/>
        <v>2715</v>
      </c>
      <c r="AF5900" s="12">
        <f t="shared" si="830"/>
        <v>6.8486000000000002</v>
      </c>
      <c r="AG5900" s="12">
        <f t="shared" si="831"/>
        <v>20.55</v>
      </c>
      <c r="AH5900" s="9">
        <f t="shared" si="835"/>
        <v>7.569060773480663E-3</v>
      </c>
      <c r="AI5900" s="14">
        <f>VLOOKUP(E5900,'Verweis Faktor'!$A:$B,2,FALSE)</f>
        <v>1</v>
      </c>
      <c r="AJ5900" s="14"/>
      <c r="AK5900" s="14" t="str">
        <f>IF(AL5900="Ja","Versandkosten",VLOOKUP(E5900,'Verweis Belegart'!$A$2:$B$9,2,FALSE))</f>
        <v>Hardware</v>
      </c>
      <c r="AL5900" s="14" t="str">
        <f t="shared" si="836"/>
        <v>Nein</v>
      </c>
      <c r="AM5900" s="14" t="str">
        <f t="shared" si="832"/>
        <v>Positiv</v>
      </c>
    </row>
    <row r="5901" spans="1:39" ht="17.25" customHeight="1" x14ac:dyDescent="0.35">
      <c r="A5901" s="17">
        <v>14575407</v>
      </c>
      <c r="B5901" s="2" t="s">
        <v>2608</v>
      </c>
      <c r="C5901" s="1">
        <v>2025001</v>
      </c>
      <c r="D5901" s="1">
        <v>2001492</v>
      </c>
      <c r="E5901" s="2" t="s">
        <v>34</v>
      </c>
      <c r="F5901" s="2" t="s">
        <v>182</v>
      </c>
      <c r="G5901" s="2" t="s">
        <v>66</v>
      </c>
      <c r="H5901" s="2" t="s">
        <v>904</v>
      </c>
      <c r="I5901" s="2" t="s">
        <v>905</v>
      </c>
      <c r="J5901" s="2" t="s">
        <v>103</v>
      </c>
      <c r="K5901" s="2" t="s">
        <v>111</v>
      </c>
      <c r="L5901" s="2" t="s">
        <v>279</v>
      </c>
      <c r="M5901" s="2" t="s">
        <v>280</v>
      </c>
      <c r="N5901" s="2" t="s">
        <v>271</v>
      </c>
      <c r="O5901" s="3">
        <v>3</v>
      </c>
      <c r="P5901" s="3">
        <v>411.96159999999998</v>
      </c>
      <c r="Q5901" s="3">
        <v>422</v>
      </c>
      <c r="R5901" s="3">
        <v>1266</v>
      </c>
      <c r="S5901" s="3">
        <v>10.038399999999999</v>
      </c>
      <c r="T5901" s="3">
        <v>30.12</v>
      </c>
      <c r="U5901" s="3">
        <v>2.37</v>
      </c>
      <c r="V5901" s="2" t="s">
        <v>813</v>
      </c>
      <c r="W5901" s="2" t="s">
        <v>814</v>
      </c>
      <c r="X5901" s="2" t="s">
        <v>72</v>
      </c>
      <c r="Y5901" s="19" t="str">
        <f>VLOOKUP(G5901,'Verweis Kd-Gruppe'!$A$2:$B$8,2,FALSE)</f>
        <v>EXP</v>
      </c>
      <c r="Z5901" s="19" t="str">
        <f>VLOOKUP(J5901,'Verweis Art-Gruppe'!$A$2:$B$15,2,FALSE)</f>
        <v>Geräte</v>
      </c>
      <c r="AA5901" s="19" t="str">
        <f>VLOOKUP(W5901,'Verweis Vertreter'!$A$2:$B$24,2,FALSE)</f>
        <v>Sokol Kapaj</v>
      </c>
      <c r="AB5901" s="12">
        <f t="shared" si="828"/>
        <v>3</v>
      </c>
      <c r="AC5901" s="12">
        <f t="shared" si="833"/>
        <v>411.96159999999998</v>
      </c>
      <c r="AD5901" s="12">
        <f t="shared" si="834"/>
        <v>422</v>
      </c>
      <c r="AE5901" s="12">
        <f t="shared" si="829"/>
        <v>1266</v>
      </c>
      <c r="AF5901" s="12">
        <f t="shared" si="830"/>
        <v>10.038399999999999</v>
      </c>
      <c r="AG5901" s="12">
        <f t="shared" si="831"/>
        <v>30.12</v>
      </c>
      <c r="AH5901" s="9">
        <f t="shared" si="835"/>
        <v>2.3791469194312798E-2</v>
      </c>
      <c r="AI5901" s="14">
        <f>VLOOKUP(E5901,'Verweis Faktor'!$A:$B,2,FALSE)</f>
        <v>1</v>
      </c>
      <c r="AJ5901" s="14"/>
      <c r="AK5901" s="14" t="str">
        <f>IF(AL5901="Ja","Versandkosten",VLOOKUP(E5901,'Verweis Belegart'!$A$2:$B$9,2,FALSE))</f>
        <v>Hardware</v>
      </c>
      <c r="AL5901" s="14" t="str">
        <f t="shared" si="836"/>
        <v>Nein</v>
      </c>
      <c r="AM5901" s="14" t="str">
        <f t="shared" si="832"/>
        <v>Positiv</v>
      </c>
    </row>
    <row r="5902" spans="1:39" ht="17.25" customHeight="1" x14ac:dyDescent="0.35">
      <c r="A5902" s="17">
        <v>14575407</v>
      </c>
      <c r="B5902" s="2" t="s">
        <v>2608</v>
      </c>
      <c r="C5902" s="1">
        <v>2025001</v>
      </c>
      <c r="D5902" s="1">
        <v>2001492</v>
      </c>
      <c r="E5902" s="2" t="s">
        <v>34</v>
      </c>
      <c r="F5902" s="2" t="s">
        <v>182</v>
      </c>
      <c r="G5902" s="2" t="s">
        <v>66</v>
      </c>
      <c r="H5902" s="2" t="s">
        <v>904</v>
      </c>
      <c r="I5902" s="2" t="s">
        <v>905</v>
      </c>
      <c r="J5902" s="2" t="s">
        <v>103</v>
      </c>
      <c r="K5902" s="2" t="s">
        <v>115</v>
      </c>
      <c r="L5902" s="2" t="s">
        <v>345</v>
      </c>
      <c r="M5902" s="2" t="s">
        <v>346</v>
      </c>
      <c r="N5902" s="2" t="s">
        <v>347</v>
      </c>
      <c r="O5902" s="3">
        <v>3</v>
      </c>
      <c r="P5902" s="3">
        <v>759</v>
      </c>
      <c r="Q5902" s="3">
        <v>759</v>
      </c>
      <c r="R5902" s="3">
        <v>2277</v>
      </c>
      <c r="S5902" s="3">
        <v>0</v>
      </c>
      <c r="T5902" s="3">
        <v>0</v>
      </c>
      <c r="U5902" s="3">
        <v>0</v>
      </c>
      <c r="V5902" s="2" t="s">
        <v>813</v>
      </c>
      <c r="W5902" s="2" t="s">
        <v>814</v>
      </c>
      <c r="X5902" s="2" t="s">
        <v>72</v>
      </c>
      <c r="Y5902" s="19" t="str">
        <f>VLOOKUP(G5902,'Verweis Kd-Gruppe'!$A$2:$B$8,2,FALSE)</f>
        <v>EXP</v>
      </c>
      <c r="Z5902" s="19" t="str">
        <f>VLOOKUP(J5902,'Verweis Art-Gruppe'!$A$2:$B$15,2,FALSE)</f>
        <v>Geräte</v>
      </c>
      <c r="AA5902" s="19" t="str">
        <f>VLOOKUP(W5902,'Verweis Vertreter'!$A$2:$B$24,2,FALSE)</f>
        <v>Sokol Kapaj</v>
      </c>
      <c r="AB5902" s="12">
        <f t="shared" si="828"/>
        <v>3</v>
      </c>
      <c r="AC5902" s="12">
        <f t="shared" si="833"/>
        <v>759</v>
      </c>
      <c r="AD5902" s="12">
        <f t="shared" si="834"/>
        <v>759</v>
      </c>
      <c r="AE5902" s="12">
        <f t="shared" si="829"/>
        <v>2277</v>
      </c>
      <c r="AF5902" s="12">
        <f t="shared" si="830"/>
        <v>0</v>
      </c>
      <c r="AG5902" s="12">
        <f t="shared" si="831"/>
        <v>0</v>
      </c>
      <c r="AH5902" s="9">
        <f t="shared" si="835"/>
        <v>0</v>
      </c>
      <c r="AI5902" s="14">
        <f>VLOOKUP(E5902,'Verweis Faktor'!$A:$B,2,FALSE)</f>
        <v>1</v>
      </c>
      <c r="AJ5902" s="14"/>
      <c r="AK5902" s="14" t="str">
        <f>IF(AL5902="Ja","Versandkosten",VLOOKUP(E5902,'Verweis Belegart'!$A$2:$B$9,2,FALSE))</f>
        <v>Hardware</v>
      </c>
      <c r="AL5902" s="14" t="str">
        <f t="shared" si="836"/>
        <v>Nein</v>
      </c>
      <c r="AM5902" s="14" t="str">
        <f t="shared" si="832"/>
        <v>Positiv</v>
      </c>
    </row>
    <row r="5903" spans="1:39" ht="17.25" customHeight="1" x14ac:dyDescent="0.35">
      <c r="A5903" s="17">
        <v>14575513</v>
      </c>
      <c r="B5903" s="2" t="s">
        <v>2608</v>
      </c>
      <c r="C5903" s="1">
        <v>2025001</v>
      </c>
      <c r="D5903" s="1">
        <v>2001493</v>
      </c>
      <c r="E5903" s="2" t="s">
        <v>34</v>
      </c>
      <c r="F5903" s="2" t="s">
        <v>142</v>
      </c>
      <c r="G5903" s="2" t="s">
        <v>66</v>
      </c>
      <c r="H5903" s="2" t="s">
        <v>1157</v>
      </c>
      <c r="I5903" s="2" t="s">
        <v>1158</v>
      </c>
      <c r="J5903" s="2" t="s">
        <v>103</v>
      </c>
      <c r="K5903" s="2" t="s">
        <v>28</v>
      </c>
      <c r="L5903" s="2" t="s">
        <v>2705</v>
      </c>
      <c r="M5903" s="2" t="s">
        <v>2706</v>
      </c>
      <c r="N5903" s="2" t="s">
        <v>1093</v>
      </c>
      <c r="O5903" s="3">
        <v>5</v>
      </c>
      <c r="P5903" s="3">
        <v>126.5</v>
      </c>
      <c r="Q5903" s="3">
        <v>135</v>
      </c>
      <c r="R5903" s="3">
        <v>675</v>
      </c>
      <c r="S5903" s="3">
        <v>8.5</v>
      </c>
      <c r="T5903" s="3">
        <v>42.5</v>
      </c>
      <c r="U5903" s="3">
        <v>6.29</v>
      </c>
      <c r="V5903" s="2" t="s">
        <v>145</v>
      </c>
      <c r="W5903" s="2" t="s">
        <v>146</v>
      </c>
      <c r="X5903" s="2" t="s">
        <v>72</v>
      </c>
      <c r="Y5903" s="19" t="str">
        <f>VLOOKUP(G5903,'Verweis Kd-Gruppe'!$A$2:$B$8,2,FALSE)</f>
        <v>EXP</v>
      </c>
      <c r="Z5903" s="19" t="str">
        <f>VLOOKUP(J5903,'Verweis Art-Gruppe'!$A$2:$B$15,2,FALSE)</f>
        <v>Geräte</v>
      </c>
      <c r="AA5903" s="19" t="str">
        <f>VLOOKUP(W5903,'Verweis Vertreter'!$A$2:$B$24,2,FALSE)</f>
        <v>Muhsin Yortanli</v>
      </c>
      <c r="AB5903" s="12">
        <f t="shared" si="828"/>
        <v>5</v>
      </c>
      <c r="AC5903" s="12">
        <f t="shared" si="833"/>
        <v>126.5</v>
      </c>
      <c r="AD5903" s="12">
        <f t="shared" si="834"/>
        <v>135</v>
      </c>
      <c r="AE5903" s="12">
        <f t="shared" si="829"/>
        <v>675</v>
      </c>
      <c r="AF5903" s="12">
        <f t="shared" si="830"/>
        <v>8.5</v>
      </c>
      <c r="AG5903" s="12">
        <f t="shared" si="831"/>
        <v>42.5</v>
      </c>
      <c r="AH5903" s="9">
        <f t="shared" si="835"/>
        <v>6.2962962962962957E-2</v>
      </c>
      <c r="AI5903" s="14">
        <f>VLOOKUP(E5903,'Verweis Faktor'!$A:$B,2,FALSE)</f>
        <v>1</v>
      </c>
      <c r="AJ5903" s="14"/>
      <c r="AK5903" s="14" t="str">
        <f>IF(AL5903="Ja","Versandkosten",VLOOKUP(E5903,'Verweis Belegart'!$A$2:$B$9,2,FALSE))</f>
        <v>Hardware</v>
      </c>
      <c r="AL5903" s="14" t="str">
        <f t="shared" si="836"/>
        <v>Nein</v>
      </c>
      <c r="AM5903" s="14" t="str">
        <f t="shared" si="832"/>
        <v>Positiv</v>
      </c>
    </row>
    <row r="5904" spans="1:39" ht="17.25" customHeight="1" x14ac:dyDescent="0.35">
      <c r="A5904" s="17">
        <v>14575513</v>
      </c>
      <c r="B5904" s="2" t="s">
        <v>2608</v>
      </c>
      <c r="C5904" s="1">
        <v>2025001</v>
      </c>
      <c r="D5904" s="1">
        <v>2001493</v>
      </c>
      <c r="E5904" s="2" t="s">
        <v>34</v>
      </c>
      <c r="F5904" s="2" t="s">
        <v>142</v>
      </c>
      <c r="G5904" s="2" t="s">
        <v>66</v>
      </c>
      <c r="H5904" s="2" t="s">
        <v>1157</v>
      </c>
      <c r="I5904" s="2" t="s">
        <v>1158</v>
      </c>
      <c r="J5904" s="2" t="s">
        <v>103</v>
      </c>
      <c r="K5904" s="2" t="s">
        <v>45</v>
      </c>
      <c r="L5904" s="2" t="s">
        <v>2707</v>
      </c>
      <c r="M5904" s="2" t="s">
        <v>2708</v>
      </c>
      <c r="N5904" s="2" t="s">
        <v>1093</v>
      </c>
      <c r="O5904" s="3">
        <v>10</v>
      </c>
      <c r="P5904" s="3">
        <v>126.5</v>
      </c>
      <c r="Q5904" s="3">
        <v>135</v>
      </c>
      <c r="R5904" s="3">
        <v>1350</v>
      </c>
      <c r="S5904" s="3">
        <v>8.5</v>
      </c>
      <c r="T5904" s="3">
        <v>85</v>
      </c>
      <c r="U5904" s="3">
        <v>6.29</v>
      </c>
      <c r="V5904" s="2" t="s">
        <v>145</v>
      </c>
      <c r="W5904" s="2" t="s">
        <v>146</v>
      </c>
      <c r="X5904" s="2" t="s">
        <v>72</v>
      </c>
      <c r="Y5904" s="19" t="str">
        <f>VLOOKUP(G5904,'Verweis Kd-Gruppe'!$A$2:$B$8,2,FALSE)</f>
        <v>EXP</v>
      </c>
      <c r="Z5904" s="19" t="str">
        <f>VLOOKUP(J5904,'Verweis Art-Gruppe'!$A$2:$B$15,2,FALSE)</f>
        <v>Geräte</v>
      </c>
      <c r="AA5904" s="19" t="str">
        <f>VLOOKUP(W5904,'Verweis Vertreter'!$A$2:$B$24,2,FALSE)</f>
        <v>Muhsin Yortanli</v>
      </c>
      <c r="AB5904" s="12">
        <f t="shared" si="828"/>
        <v>10</v>
      </c>
      <c r="AC5904" s="12">
        <f t="shared" si="833"/>
        <v>126.5</v>
      </c>
      <c r="AD5904" s="12">
        <f t="shared" si="834"/>
        <v>135</v>
      </c>
      <c r="AE5904" s="12">
        <f t="shared" si="829"/>
        <v>1350</v>
      </c>
      <c r="AF5904" s="12">
        <f t="shared" si="830"/>
        <v>8.5</v>
      </c>
      <c r="AG5904" s="12">
        <f t="shared" si="831"/>
        <v>85</v>
      </c>
      <c r="AH5904" s="9">
        <f t="shared" si="835"/>
        <v>6.2962962962962957E-2</v>
      </c>
      <c r="AI5904" s="14">
        <f>VLOOKUP(E5904,'Verweis Faktor'!$A:$B,2,FALSE)</f>
        <v>1</v>
      </c>
      <c r="AJ5904" s="14"/>
      <c r="AK5904" s="14" t="str">
        <f>IF(AL5904="Ja","Versandkosten",VLOOKUP(E5904,'Verweis Belegart'!$A$2:$B$9,2,FALSE))</f>
        <v>Hardware</v>
      </c>
      <c r="AL5904" s="14" t="str">
        <f t="shared" si="836"/>
        <v>Nein</v>
      </c>
      <c r="AM5904" s="14" t="str">
        <f t="shared" si="832"/>
        <v>Positiv</v>
      </c>
    </row>
    <row r="5905" spans="1:39" ht="17.25" customHeight="1" x14ac:dyDescent="0.35">
      <c r="A5905" s="17">
        <v>14575513</v>
      </c>
      <c r="B5905" s="2" t="s">
        <v>2608</v>
      </c>
      <c r="C5905" s="1">
        <v>2025001</v>
      </c>
      <c r="D5905" s="1">
        <v>2001493</v>
      </c>
      <c r="E5905" s="2" t="s">
        <v>34</v>
      </c>
      <c r="F5905" s="2" t="s">
        <v>142</v>
      </c>
      <c r="G5905" s="2" t="s">
        <v>66</v>
      </c>
      <c r="H5905" s="2" t="s">
        <v>1157</v>
      </c>
      <c r="I5905" s="2" t="s">
        <v>1158</v>
      </c>
      <c r="J5905" s="2" t="s">
        <v>103</v>
      </c>
      <c r="K5905" s="2" t="s">
        <v>49</v>
      </c>
      <c r="L5905" s="2" t="s">
        <v>1438</v>
      </c>
      <c r="M5905" s="2" t="s">
        <v>1439</v>
      </c>
      <c r="N5905" s="2" t="s">
        <v>1440</v>
      </c>
      <c r="O5905" s="3">
        <v>5</v>
      </c>
      <c r="P5905" s="3">
        <v>164.9</v>
      </c>
      <c r="Q5905" s="3">
        <v>172</v>
      </c>
      <c r="R5905" s="3">
        <v>860</v>
      </c>
      <c r="S5905" s="3">
        <v>7.1</v>
      </c>
      <c r="T5905" s="3">
        <v>35.5</v>
      </c>
      <c r="U5905" s="3">
        <v>4.12</v>
      </c>
      <c r="V5905" s="2" t="s">
        <v>145</v>
      </c>
      <c r="W5905" s="2" t="s">
        <v>146</v>
      </c>
      <c r="X5905" s="2" t="s">
        <v>72</v>
      </c>
      <c r="Y5905" s="19" t="str">
        <f>VLOOKUP(G5905,'Verweis Kd-Gruppe'!$A$2:$B$8,2,FALSE)</f>
        <v>EXP</v>
      </c>
      <c r="Z5905" s="19" t="str">
        <f>VLOOKUP(J5905,'Verweis Art-Gruppe'!$A$2:$B$15,2,FALSE)</f>
        <v>Geräte</v>
      </c>
      <c r="AA5905" s="19" t="str">
        <f>VLOOKUP(W5905,'Verweis Vertreter'!$A$2:$B$24,2,FALSE)</f>
        <v>Muhsin Yortanli</v>
      </c>
      <c r="AB5905" s="12">
        <f t="shared" si="828"/>
        <v>5</v>
      </c>
      <c r="AC5905" s="12">
        <f t="shared" si="833"/>
        <v>164.9</v>
      </c>
      <c r="AD5905" s="12">
        <f t="shared" si="834"/>
        <v>172</v>
      </c>
      <c r="AE5905" s="12">
        <f t="shared" si="829"/>
        <v>860</v>
      </c>
      <c r="AF5905" s="12">
        <f t="shared" si="830"/>
        <v>7.1</v>
      </c>
      <c r="AG5905" s="12">
        <f t="shared" si="831"/>
        <v>35.5</v>
      </c>
      <c r="AH5905" s="9">
        <f t="shared" si="835"/>
        <v>4.1279069767441862E-2</v>
      </c>
      <c r="AI5905" s="14">
        <f>VLOOKUP(E5905,'Verweis Faktor'!$A:$B,2,FALSE)</f>
        <v>1</v>
      </c>
      <c r="AJ5905" s="14"/>
      <c r="AK5905" s="14" t="str">
        <f>IF(AL5905="Ja","Versandkosten",VLOOKUP(E5905,'Verweis Belegart'!$A$2:$B$9,2,FALSE))</f>
        <v>Hardware</v>
      </c>
      <c r="AL5905" s="14" t="str">
        <f t="shared" si="836"/>
        <v>Nein</v>
      </c>
      <c r="AM5905" s="14" t="str">
        <f t="shared" si="832"/>
        <v>Positiv</v>
      </c>
    </row>
    <row r="5906" spans="1:39" ht="17.25" customHeight="1" x14ac:dyDescent="0.35">
      <c r="A5906" s="17">
        <v>14575519</v>
      </c>
      <c r="B5906" s="2" t="s">
        <v>2608</v>
      </c>
      <c r="C5906" s="1">
        <v>2025001</v>
      </c>
      <c r="D5906" s="1">
        <v>2001494</v>
      </c>
      <c r="E5906" s="2" t="s">
        <v>34</v>
      </c>
      <c r="F5906" s="2" t="s">
        <v>142</v>
      </c>
      <c r="G5906" s="2" t="s">
        <v>25</v>
      </c>
      <c r="H5906" s="2" t="s">
        <v>1500</v>
      </c>
      <c r="I5906" s="2" t="s">
        <v>1501</v>
      </c>
      <c r="J5906" s="2" t="s">
        <v>103</v>
      </c>
      <c r="K5906" s="2" t="s">
        <v>28</v>
      </c>
      <c r="L5906" s="2" t="s">
        <v>2624</v>
      </c>
      <c r="M5906" s="2" t="s">
        <v>2625</v>
      </c>
      <c r="N5906" s="2" t="s">
        <v>2626</v>
      </c>
      <c r="O5906" s="3">
        <v>1</v>
      </c>
      <c r="P5906" s="3">
        <v>529</v>
      </c>
      <c r="Q5906" s="3">
        <v>549</v>
      </c>
      <c r="R5906" s="3">
        <v>549</v>
      </c>
      <c r="S5906" s="3">
        <v>20</v>
      </c>
      <c r="T5906" s="3">
        <v>20</v>
      </c>
      <c r="U5906" s="3">
        <v>3.64</v>
      </c>
      <c r="V5906" s="2" t="s">
        <v>697</v>
      </c>
      <c r="W5906" s="2" t="s">
        <v>698</v>
      </c>
      <c r="X5906" s="2" t="s">
        <v>699</v>
      </c>
      <c r="Y5906" s="19" t="str">
        <f>VLOOKUP(G5906,'Verweis Kd-Gruppe'!$A$2:$B$8,2,FALSE)</f>
        <v>FHK</v>
      </c>
      <c r="Z5906" s="19" t="str">
        <f>VLOOKUP(J5906,'Verweis Art-Gruppe'!$A$2:$B$15,2,FALSE)</f>
        <v>Geräte</v>
      </c>
      <c r="AA5906" s="19" t="str">
        <f>VLOOKUP(W5906,'Verweis Vertreter'!$A$2:$B$24,2,FALSE)</f>
        <v>Zentrale</v>
      </c>
      <c r="AB5906" s="12">
        <f t="shared" si="828"/>
        <v>1</v>
      </c>
      <c r="AC5906" s="12">
        <f t="shared" si="833"/>
        <v>529</v>
      </c>
      <c r="AD5906" s="12">
        <f t="shared" si="834"/>
        <v>549</v>
      </c>
      <c r="AE5906" s="12">
        <f t="shared" si="829"/>
        <v>549</v>
      </c>
      <c r="AF5906" s="12">
        <f t="shared" si="830"/>
        <v>20</v>
      </c>
      <c r="AG5906" s="12">
        <f t="shared" si="831"/>
        <v>20</v>
      </c>
      <c r="AH5906" s="9">
        <f t="shared" si="835"/>
        <v>3.6429872495446269E-2</v>
      </c>
      <c r="AI5906" s="14">
        <f>VLOOKUP(E5906,'Verweis Faktor'!$A:$B,2,FALSE)</f>
        <v>1</v>
      </c>
      <c r="AJ5906" s="14"/>
      <c r="AK5906" s="14" t="str">
        <f>IF(AL5906="Ja","Versandkosten",VLOOKUP(E5906,'Verweis Belegart'!$A$2:$B$9,2,FALSE))</f>
        <v>Hardware</v>
      </c>
      <c r="AL5906" s="14" t="str">
        <f t="shared" si="836"/>
        <v>Nein</v>
      </c>
      <c r="AM5906" s="14" t="str">
        <f t="shared" si="832"/>
        <v>Positiv</v>
      </c>
    </row>
    <row r="5907" spans="1:39" ht="17.25" customHeight="1" x14ac:dyDescent="0.35">
      <c r="A5907" s="17">
        <v>14575486</v>
      </c>
      <c r="B5907" s="2" t="s">
        <v>2608</v>
      </c>
      <c r="C5907" s="1">
        <v>2025001</v>
      </c>
      <c r="D5907" s="1">
        <v>2001495</v>
      </c>
      <c r="E5907" s="2" t="s">
        <v>34</v>
      </c>
      <c r="F5907" s="2" t="s">
        <v>35</v>
      </c>
      <c r="G5907" s="2" t="s">
        <v>66</v>
      </c>
      <c r="H5907" s="2" t="s">
        <v>1923</v>
      </c>
      <c r="I5907" s="2" t="s">
        <v>1924</v>
      </c>
      <c r="J5907" s="2" t="s">
        <v>2791</v>
      </c>
      <c r="K5907" s="2" t="s">
        <v>28</v>
      </c>
      <c r="L5907" s="2" t="s">
        <v>120</v>
      </c>
      <c r="M5907" s="2" t="s">
        <v>121</v>
      </c>
      <c r="N5907" s="2" t="s">
        <v>122</v>
      </c>
      <c r="O5907" s="3">
        <v>1</v>
      </c>
      <c r="P5907" s="3">
        <v>0</v>
      </c>
      <c r="Q5907" s="3">
        <v>29</v>
      </c>
      <c r="R5907" s="3">
        <v>29</v>
      </c>
      <c r="S5907" s="3">
        <v>29</v>
      </c>
      <c r="T5907" s="3">
        <v>29</v>
      </c>
      <c r="U5907" s="3"/>
      <c r="V5907" s="2" t="s">
        <v>813</v>
      </c>
      <c r="W5907" s="2" t="s">
        <v>814</v>
      </c>
      <c r="X5907" s="2" t="s">
        <v>72</v>
      </c>
      <c r="Y5907" s="19" t="str">
        <f>VLOOKUP(G5907,'Verweis Kd-Gruppe'!$A$2:$B$8,2,FALSE)</f>
        <v>EXP</v>
      </c>
      <c r="Z5907" s="19" t="str">
        <f>VLOOKUP(J5907,'Verweis Art-Gruppe'!$A$2:$B$15,2,FALSE)</f>
        <v>Sonstige</v>
      </c>
      <c r="AA5907" s="19" t="str">
        <f>VLOOKUP(W5907,'Verweis Vertreter'!$A$2:$B$24,2,FALSE)</f>
        <v>Sokol Kapaj</v>
      </c>
      <c r="AB5907" s="12">
        <f t="shared" si="828"/>
        <v>1</v>
      </c>
      <c r="AC5907" s="12">
        <f t="shared" si="833"/>
        <v>0</v>
      </c>
      <c r="AD5907" s="12">
        <f t="shared" si="834"/>
        <v>29</v>
      </c>
      <c r="AE5907" s="12">
        <f t="shared" si="829"/>
        <v>29</v>
      </c>
      <c r="AF5907" s="12">
        <f t="shared" si="830"/>
        <v>29</v>
      </c>
      <c r="AG5907" s="12">
        <f t="shared" si="831"/>
        <v>29</v>
      </c>
      <c r="AH5907" s="9">
        <f t="shared" si="835"/>
        <v>1</v>
      </c>
      <c r="AI5907" s="14">
        <f>VLOOKUP(E5907,'Verweis Faktor'!$A:$B,2,FALSE)</f>
        <v>1</v>
      </c>
      <c r="AJ5907" s="14"/>
      <c r="AK5907" s="14" t="str">
        <f>IF(AL5907="Ja","Versandkosten",VLOOKUP(E5907,'Verweis Belegart'!$A$2:$B$9,2,FALSE))</f>
        <v>Versandkosten</v>
      </c>
      <c r="AL5907" s="14" t="str">
        <f t="shared" si="836"/>
        <v>Ja</v>
      </c>
      <c r="AM5907" s="14" t="str">
        <f t="shared" si="832"/>
        <v>Positiv</v>
      </c>
    </row>
    <row r="5908" spans="1:39" ht="17.25" customHeight="1" x14ac:dyDescent="0.35">
      <c r="A5908" s="17">
        <v>14575486</v>
      </c>
      <c r="B5908" s="2" t="s">
        <v>2608</v>
      </c>
      <c r="C5908" s="1">
        <v>2025001</v>
      </c>
      <c r="D5908" s="1">
        <v>2001495</v>
      </c>
      <c r="E5908" s="2" t="s">
        <v>34</v>
      </c>
      <c r="F5908" s="2" t="s">
        <v>35</v>
      </c>
      <c r="G5908" s="2" t="s">
        <v>66</v>
      </c>
      <c r="H5908" s="2" t="s">
        <v>1923</v>
      </c>
      <c r="I5908" s="2" t="s">
        <v>1924</v>
      </c>
      <c r="J5908" s="2" t="s">
        <v>103</v>
      </c>
      <c r="K5908" s="2" t="s">
        <v>45</v>
      </c>
      <c r="L5908" s="2" t="s">
        <v>1097</v>
      </c>
      <c r="M5908" s="2" t="s">
        <v>1098</v>
      </c>
      <c r="N5908" s="2" t="s">
        <v>41</v>
      </c>
      <c r="O5908" s="3">
        <v>1</v>
      </c>
      <c r="P5908" s="3">
        <v>225.5</v>
      </c>
      <c r="Q5908" s="3">
        <v>239</v>
      </c>
      <c r="R5908" s="3">
        <v>239</v>
      </c>
      <c r="S5908" s="3">
        <v>13.5</v>
      </c>
      <c r="T5908" s="3">
        <v>13.5</v>
      </c>
      <c r="U5908" s="3">
        <v>5.64</v>
      </c>
      <c r="V5908" s="2" t="s">
        <v>813</v>
      </c>
      <c r="W5908" s="2" t="s">
        <v>814</v>
      </c>
      <c r="X5908" s="2" t="s">
        <v>72</v>
      </c>
      <c r="Y5908" s="19" t="str">
        <f>VLOOKUP(G5908,'Verweis Kd-Gruppe'!$A$2:$B$8,2,FALSE)</f>
        <v>EXP</v>
      </c>
      <c r="Z5908" s="19" t="str">
        <f>VLOOKUP(J5908,'Verweis Art-Gruppe'!$A$2:$B$15,2,FALSE)</f>
        <v>Geräte</v>
      </c>
      <c r="AA5908" s="19" t="str">
        <f>VLOOKUP(W5908,'Verweis Vertreter'!$A$2:$B$24,2,FALSE)</f>
        <v>Sokol Kapaj</v>
      </c>
      <c r="AB5908" s="12">
        <f t="shared" si="828"/>
        <v>1</v>
      </c>
      <c r="AC5908" s="12">
        <f t="shared" si="833"/>
        <v>225.5</v>
      </c>
      <c r="AD5908" s="12">
        <f t="shared" si="834"/>
        <v>239</v>
      </c>
      <c r="AE5908" s="12">
        <f t="shared" si="829"/>
        <v>239</v>
      </c>
      <c r="AF5908" s="12">
        <f t="shared" si="830"/>
        <v>13.5</v>
      </c>
      <c r="AG5908" s="12">
        <f t="shared" si="831"/>
        <v>13.5</v>
      </c>
      <c r="AH5908" s="9">
        <f t="shared" si="835"/>
        <v>5.6485355648535567E-2</v>
      </c>
      <c r="AI5908" s="14">
        <f>VLOOKUP(E5908,'Verweis Faktor'!$A:$B,2,FALSE)</f>
        <v>1</v>
      </c>
      <c r="AJ5908" s="14"/>
      <c r="AK5908" s="14" t="str">
        <f>IF(AL5908="Ja","Versandkosten",VLOOKUP(E5908,'Verweis Belegart'!$A$2:$B$9,2,FALSE))</f>
        <v>Hardware</v>
      </c>
      <c r="AL5908" s="14" t="str">
        <f t="shared" si="836"/>
        <v>Nein</v>
      </c>
      <c r="AM5908" s="14" t="str">
        <f t="shared" si="832"/>
        <v>Positiv</v>
      </c>
    </row>
    <row r="5909" spans="1:39" ht="17.25" customHeight="1" x14ac:dyDescent="0.35">
      <c r="A5909" s="17">
        <v>14575486</v>
      </c>
      <c r="B5909" s="2" t="s">
        <v>2608</v>
      </c>
      <c r="C5909" s="1">
        <v>2025001</v>
      </c>
      <c r="D5909" s="1">
        <v>2001495</v>
      </c>
      <c r="E5909" s="2" t="s">
        <v>34</v>
      </c>
      <c r="F5909" s="2" t="s">
        <v>35</v>
      </c>
      <c r="G5909" s="2" t="s">
        <v>66</v>
      </c>
      <c r="H5909" s="2" t="s">
        <v>1923</v>
      </c>
      <c r="I5909" s="2" t="s">
        <v>1924</v>
      </c>
      <c r="J5909" s="2" t="s">
        <v>304</v>
      </c>
      <c r="K5909" s="2" t="s">
        <v>49</v>
      </c>
      <c r="L5909" s="2" t="s">
        <v>2536</v>
      </c>
      <c r="M5909" s="2" t="s">
        <v>2537</v>
      </c>
      <c r="N5909" s="2" t="s">
        <v>2538</v>
      </c>
      <c r="O5909" s="3">
        <v>1</v>
      </c>
      <c r="P5909" s="3">
        <v>167.5</v>
      </c>
      <c r="Q5909" s="3">
        <v>174</v>
      </c>
      <c r="R5909" s="3">
        <v>174</v>
      </c>
      <c r="S5909" s="3">
        <v>6.5</v>
      </c>
      <c r="T5909" s="3">
        <v>6.5</v>
      </c>
      <c r="U5909" s="3">
        <v>3.73</v>
      </c>
      <c r="V5909" s="2" t="s">
        <v>813</v>
      </c>
      <c r="W5909" s="2" t="s">
        <v>814</v>
      </c>
      <c r="X5909" s="2" t="s">
        <v>72</v>
      </c>
      <c r="Y5909" s="19" t="str">
        <f>VLOOKUP(G5909,'Verweis Kd-Gruppe'!$A$2:$B$8,2,FALSE)</f>
        <v>EXP</v>
      </c>
      <c r="Z5909" s="19" t="str">
        <f>VLOOKUP(J5909,'Verweis Art-Gruppe'!$A$2:$B$15,2,FALSE)</f>
        <v>Zubehör</v>
      </c>
      <c r="AA5909" s="19" t="str">
        <f>VLOOKUP(W5909,'Verweis Vertreter'!$A$2:$B$24,2,FALSE)</f>
        <v>Sokol Kapaj</v>
      </c>
      <c r="AB5909" s="12">
        <f t="shared" si="828"/>
        <v>1</v>
      </c>
      <c r="AC5909" s="12">
        <f t="shared" si="833"/>
        <v>167.5</v>
      </c>
      <c r="AD5909" s="12">
        <f t="shared" si="834"/>
        <v>174</v>
      </c>
      <c r="AE5909" s="12">
        <f t="shared" si="829"/>
        <v>174</v>
      </c>
      <c r="AF5909" s="12">
        <f t="shared" si="830"/>
        <v>6.5</v>
      </c>
      <c r="AG5909" s="12">
        <f t="shared" si="831"/>
        <v>6.5</v>
      </c>
      <c r="AH5909" s="9">
        <f t="shared" si="835"/>
        <v>3.7356321839080463E-2</v>
      </c>
      <c r="AI5909" s="14">
        <f>VLOOKUP(E5909,'Verweis Faktor'!$A:$B,2,FALSE)</f>
        <v>1</v>
      </c>
      <c r="AJ5909" s="14"/>
      <c r="AK5909" s="14" t="str">
        <f>IF(AL5909="Ja","Versandkosten",VLOOKUP(E5909,'Verweis Belegart'!$A$2:$B$9,2,FALSE))</f>
        <v>Hardware</v>
      </c>
      <c r="AL5909" s="14" t="str">
        <f t="shared" si="836"/>
        <v>Nein</v>
      </c>
      <c r="AM5909" s="14" t="str">
        <f t="shared" si="832"/>
        <v>Positiv</v>
      </c>
    </row>
    <row r="5910" spans="1:39" ht="17.25" customHeight="1" x14ac:dyDescent="0.35">
      <c r="A5910" s="17">
        <v>14575486</v>
      </c>
      <c r="B5910" s="2" t="s">
        <v>2608</v>
      </c>
      <c r="C5910" s="1">
        <v>2025001</v>
      </c>
      <c r="D5910" s="1">
        <v>2001495</v>
      </c>
      <c r="E5910" s="2" t="s">
        <v>34</v>
      </c>
      <c r="F5910" s="2" t="s">
        <v>35</v>
      </c>
      <c r="G5910" s="2" t="s">
        <v>66</v>
      </c>
      <c r="H5910" s="2" t="s">
        <v>1923</v>
      </c>
      <c r="I5910" s="2" t="s">
        <v>1924</v>
      </c>
      <c r="J5910" s="2" t="s">
        <v>304</v>
      </c>
      <c r="K5910" s="2" t="s">
        <v>79</v>
      </c>
      <c r="L5910" s="2" t="s">
        <v>2325</v>
      </c>
      <c r="M5910" s="2" t="s">
        <v>2326</v>
      </c>
      <c r="N5910" s="2" t="s">
        <v>2327</v>
      </c>
      <c r="O5910" s="3">
        <v>1</v>
      </c>
      <c r="P5910" s="3">
        <v>176.01</v>
      </c>
      <c r="Q5910" s="3">
        <v>180</v>
      </c>
      <c r="R5910" s="3">
        <v>180</v>
      </c>
      <c r="S5910" s="3">
        <v>3.99</v>
      </c>
      <c r="T5910" s="3">
        <v>3.99</v>
      </c>
      <c r="U5910" s="3">
        <v>2.21</v>
      </c>
      <c r="V5910" s="2" t="s">
        <v>813</v>
      </c>
      <c r="W5910" s="2" t="s">
        <v>814</v>
      </c>
      <c r="X5910" s="2" t="s">
        <v>72</v>
      </c>
      <c r="Y5910" s="19" t="str">
        <f>VLOOKUP(G5910,'Verweis Kd-Gruppe'!$A$2:$B$8,2,FALSE)</f>
        <v>EXP</v>
      </c>
      <c r="Z5910" s="19" t="str">
        <f>VLOOKUP(J5910,'Verweis Art-Gruppe'!$A$2:$B$15,2,FALSE)</f>
        <v>Zubehör</v>
      </c>
      <c r="AA5910" s="19" t="str">
        <f>VLOOKUP(W5910,'Verweis Vertreter'!$A$2:$B$24,2,FALSE)</f>
        <v>Sokol Kapaj</v>
      </c>
      <c r="AB5910" s="12">
        <f t="shared" si="828"/>
        <v>1</v>
      </c>
      <c r="AC5910" s="12">
        <f t="shared" si="833"/>
        <v>176.01</v>
      </c>
      <c r="AD5910" s="12">
        <f t="shared" si="834"/>
        <v>180</v>
      </c>
      <c r="AE5910" s="12">
        <f t="shared" si="829"/>
        <v>180</v>
      </c>
      <c r="AF5910" s="12">
        <f t="shared" si="830"/>
        <v>3.99</v>
      </c>
      <c r="AG5910" s="12">
        <f t="shared" si="831"/>
        <v>3.99</v>
      </c>
      <c r="AH5910" s="9">
        <f t="shared" si="835"/>
        <v>2.2166666666666668E-2</v>
      </c>
      <c r="AI5910" s="14">
        <f>VLOOKUP(E5910,'Verweis Faktor'!$A:$B,2,FALSE)</f>
        <v>1</v>
      </c>
      <c r="AJ5910" s="14"/>
      <c r="AK5910" s="14" t="str">
        <f>IF(AL5910="Ja","Versandkosten",VLOOKUP(E5910,'Verweis Belegart'!$A$2:$B$9,2,FALSE))</f>
        <v>Hardware</v>
      </c>
      <c r="AL5910" s="14" t="str">
        <f t="shared" si="836"/>
        <v>Nein</v>
      </c>
      <c r="AM5910" s="14" t="str">
        <f t="shared" si="832"/>
        <v>Positiv</v>
      </c>
    </row>
    <row r="5911" spans="1:39" ht="17.25" customHeight="1" x14ac:dyDescent="0.35">
      <c r="A5911" s="17">
        <v>14575486</v>
      </c>
      <c r="B5911" s="2" t="s">
        <v>2608</v>
      </c>
      <c r="C5911" s="1">
        <v>2025001</v>
      </c>
      <c r="D5911" s="1">
        <v>2001495</v>
      </c>
      <c r="E5911" s="2" t="s">
        <v>34</v>
      </c>
      <c r="F5911" s="2" t="s">
        <v>35</v>
      </c>
      <c r="G5911" s="2" t="s">
        <v>66</v>
      </c>
      <c r="H5911" s="2" t="s">
        <v>1923</v>
      </c>
      <c r="I5911" s="2" t="s">
        <v>1924</v>
      </c>
      <c r="J5911" s="2" t="s">
        <v>103</v>
      </c>
      <c r="K5911" s="2" t="s">
        <v>83</v>
      </c>
      <c r="L5911" s="2" t="s">
        <v>845</v>
      </c>
      <c r="M5911" s="2" t="s">
        <v>846</v>
      </c>
      <c r="N5911" s="2" t="s">
        <v>128</v>
      </c>
      <c r="O5911" s="3">
        <v>2</v>
      </c>
      <c r="P5911" s="3">
        <v>196</v>
      </c>
      <c r="Q5911" s="3">
        <v>209</v>
      </c>
      <c r="R5911" s="3">
        <v>418</v>
      </c>
      <c r="S5911" s="3">
        <v>13</v>
      </c>
      <c r="T5911" s="3">
        <v>26</v>
      </c>
      <c r="U5911" s="3">
        <v>6.22</v>
      </c>
      <c r="V5911" s="2" t="s">
        <v>813</v>
      </c>
      <c r="W5911" s="2" t="s">
        <v>814</v>
      </c>
      <c r="X5911" s="2" t="s">
        <v>72</v>
      </c>
      <c r="Y5911" s="19" t="str">
        <f>VLOOKUP(G5911,'Verweis Kd-Gruppe'!$A$2:$B$8,2,FALSE)</f>
        <v>EXP</v>
      </c>
      <c r="Z5911" s="19" t="str">
        <f>VLOOKUP(J5911,'Verweis Art-Gruppe'!$A$2:$B$15,2,FALSE)</f>
        <v>Geräte</v>
      </c>
      <c r="AA5911" s="19" t="str">
        <f>VLOOKUP(W5911,'Verweis Vertreter'!$A$2:$B$24,2,FALSE)</f>
        <v>Sokol Kapaj</v>
      </c>
      <c r="AB5911" s="12">
        <f t="shared" si="828"/>
        <v>2</v>
      </c>
      <c r="AC5911" s="12">
        <f t="shared" si="833"/>
        <v>196</v>
      </c>
      <c r="AD5911" s="12">
        <f t="shared" si="834"/>
        <v>209</v>
      </c>
      <c r="AE5911" s="12">
        <f t="shared" si="829"/>
        <v>418</v>
      </c>
      <c r="AF5911" s="12">
        <f t="shared" si="830"/>
        <v>13</v>
      </c>
      <c r="AG5911" s="12">
        <f t="shared" si="831"/>
        <v>26</v>
      </c>
      <c r="AH5911" s="9">
        <f t="shared" si="835"/>
        <v>6.2200956937799042E-2</v>
      </c>
      <c r="AI5911" s="14">
        <f>VLOOKUP(E5911,'Verweis Faktor'!$A:$B,2,FALSE)</f>
        <v>1</v>
      </c>
      <c r="AJ5911" s="14"/>
      <c r="AK5911" s="14" t="str">
        <f>IF(AL5911="Ja","Versandkosten",VLOOKUP(E5911,'Verweis Belegart'!$A$2:$B$9,2,FALSE))</f>
        <v>Hardware</v>
      </c>
      <c r="AL5911" s="14" t="str">
        <f t="shared" si="836"/>
        <v>Nein</v>
      </c>
      <c r="AM5911" s="14" t="str">
        <f t="shared" si="832"/>
        <v>Positiv</v>
      </c>
    </row>
    <row r="5912" spans="1:39" ht="17.25" customHeight="1" x14ac:dyDescent="0.35">
      <c r="A5912" s="17">
        <v>14575486</v>
      </c>
      <c r="B5912" s="2" t="s">
        <v>2608</v>
      </c>
      <c r="C5912" s="1">
        <v>2025001</v>
      </c>
      <c r="D5912" s="1">
        <v>2001495</v>
      </c>
      <c r="E5912" s="2" t="s">
        <v>34</v>
      </c>
      <c r="F5912" s="2" t="s">
        <v>35</v>
      </c>
      <c r="G5912" s="2" t="s">
        <v>66</v>
      </c>
      <c r="H5912" s="2" t="s">
        <v>1923</v>
      </c>
      <c r="I5912" s="2" t="s">
        <v>1924</v>
      </c>
      <c r="J5912" s="2" t="s">
        <v>304</v>
      </c>
      <c r="K5912" s="2" t="s">
        <v>87</v>
      </c>
      <c r="L5912" s="2" t="s">
        <v>1738</v>
      </c>
      <c r="M5912" s="2" t="s">
        <v>1739</v>
      </c>
      <c r="N5912" s="2" t="s">
        <v>1740</v>
      </c>
      <c r="O5912" s="3">
        <v>2</v>
      </c>
      <c r="P5912" s="3">
        <v>167.54900000000001</v>
      </c>
      <c r="Q5912" s="3">
        <v>185</v>
      </c>
      <c r="R5912" s="3">
        <v>370</v>
      </c>
      <c r="S5912" s="3">
        <v>17.451000000000001</v>
      </c>
      <c r="T5912" s="3">
        <v>34.9</v>
      </c>
      <c r="U5912" s="3">
        <v>9.43</v>
      </c>
      <c r="V5912" s="2" t="s">
        <v>813</v>
      </c>
      <c r="W5912" s="2" t="s">
        <v>814</v>
      </c>
      <c r="X5912" s="2" t="s">
        <v>72</v>
      </c>
      <c r="Y5912" s="19" t="str">
        <f>VLOOKUP(G5912,'Verweis Kd-Gruppe'!$A$2:$B$8,2,FALSE)</f>
        <v>EXP</v>
      </c>
      <c r="Z5912" s="19" t="str">
        <f>VLOOKUP(J5912,'Verweis Art-Gruppe'!$A$2:$B$15,2,FALSE)</f>
        <v>Zubehör</v>
      </c>
      <c r="AA5912" s="19" t="str">
        <f>VLOOKUP(W5912,'Verweis Vertreter'!$A$2:$B$24,2,FALSE)</f>
        <v>Sokol Kapaj</v>
      </c>
      <c r="AB5912" s="12">
        <f t="shared" si="828"/>
        <v>2</v>
      </c>
      <c r="AC5912" s="12">
        <f t="shared" si="833"/>
        <v>167.54900000000001</v>
      </c>
      <c r="AD5912" s="12">
        <f t="shared" si="834"/>
        <v>185</v>
      </c>
      <c r="AE5912" s="12">
        <f t="shared" si="829"/>
        <v>370</v>
      </c>
      <c r="AF5912" s="12">
        <f t="shared" si="830"/>
        <v>17.451000000000001</v>
      </c>
      <c r="AG5912" s="12">
        <f t="shared" si="831"/>
        <v>34.9</v>
      </c>
      <c r="AH5912" s="9">
        <f t="shared" si="835"/>
        <v>9.4324324324324318E-2</v>
      </c>
      <c r="AI5912" s="14">
        <f>VLOOKUP(E5912,'Verweis Faktor'!$A:$B,2,FALSE)</f>
        <v>1</v>
      </c>
      <c r="AJ5912" s="14"/>
      <c r="AK5912" s="14" t="str">
        <f>IF(AL5912="Ja","Versandkosten",VLOOKUP(E5912,'Verweis Belegart'!$A$2:$B$9,2,FALSE))</f>
        <v>Hardware</v>
      </c>
      <c r="AL5912" s="14" t="str">
        <f t="shared" si="836"/>
        <v>Nein</v>
      </c>
      <c r="AM5912" s="14" t="str">
        <f t="shared" si="832"/>
        <v>Positiv</v>
      </c>
    </row>
    <row r="5913" spans="1:39" ht="17.25" customHeight="1" x14ac:dyDescent="0.35">
      <c r="A5913" s="17">
        <v>14575486</v>
      </c>
      <c r="B5913" s="2" t="s">
        <v>2608</v>
      </c>
      <c r="C5913" s="1">
        <v>2025001</v>
      </c>
      <c r="D5913" s="1">
        <v>2001495</v>
      </c>
      <c r="E5913" s="2" t="s">
        <v>34</v>
      </c>
      <c r="F5913" s="2" t="s">
        <v>35</v>
      </c>
      <c r="G5913" s="2" t="s">
        <v>66</v>
      </c>
      <c r="H5913" s="2" t="s">
        <v>1923</v>
      </c>
      <c r="I5913" s="2" t="s">
        <v>1924</v>
      </c>
      <c r="J5913" s="2" t="s">
        <v>103</v>
      </c>
      <c r="K5913" s="2" t="s">
        <v>91</v>
      </c>
      <c r="L5913" s="2" t="s">
        <v>2398</v>
      </c>
      <c r="M5913" s="2" t="s">
        <v>2399</v>
      </c>
      <c r="N5913" s="2" t="s">
        <v>52</v>
      </c>
      <c r="O5913" s="3">
        <v>5</v>
      </c>
      <c r="P5913" s="3">
        <v>141</v>
      </c>
      <c r="Q5913" s="3">
        <v>148</v>
      </c>
      <c r="R5913" s="3">
        <v>740</v>
      </c>
      <c r="S5913" s="3">
        <v>7</v>
      </c>
      <c r="T5913" s="3">
        <v>35</v>
      </c>
      <c r="U5913" s="3">
        <v>4.72</v>
      </c>
      <c r="V5913" s="2" t="s">
        <v>813</v>
      </c>
      <c r="W5913" s="2" t="s">
        <v>814</v>
      </c>
      <c r="X5913" s="2" t="s">
        <v>72</v>
      </c>
      <c r="Y5913" s="19" t="str">
        <f>VLOOKUP(G5913,'Verweis Kd-Gruppe'!$A$2:$B$8,2,FALSE)</f>
        <v>EXP</v>
      </c>
      <c r="Z5913" s="19" t="str">
        <f>VLOOKUP(J5913,'Verweis Art-Gruppe'!$A$2:$B$15,2,FALSE)</f>
        <v>Geräte</v>
      </c>
      <c r="AA5913" s="19" t="str">
        <f>VLOOKUP(W5913,'Verweis Vertreter'!$A$2:$B$24,2,FALSE)</f>
        <v>Sokol Kapaj</v>
      </c>
      <c r="AB5913" s="12">
        <f t="shared" si="828"/>
        <v>5</v>
      </c>
      <c r="AC5913" s="12">
        <f t="shared" si="833"/>
        <v>141</v>
      </c>
      <c r="AD5913" s="12">
        <f t="shared" si="834"/>
        <v>148</v>
      </c>
      <c r="AE5913" s="12">
        <f t="shared" si="829"/>
        <v>740</v>
      </c>
      <c r="AF5913" s="12">
        <f t="shared" si="830"/>
        <v>7</v>
      </c>
      <c r="AG5913" s="12">
        <f t="shared" si="831"/>
        <v>35</v>
      </c>
      <c r="AH5913" s="9">
        <f t="shared" si="835"/>
        <v>4.72972972972973E-2</v>
      </c>
      <c r="AI5913" s="14">
        <f>VLOOKUP(E5913,'Verweis Faktor'!$A:$B,2,FALSE)</f>
        <v>1</v>
      </c>
      <c r="AJ5913" s="14"/>
      <c r="AK5913" s="14" t="str">
        <f>IF(AL5913="Ja","Versandkosten",VLOOKUP(E5913,'Verweis Belegart'!$A$2:$B$9,2,FALSE))</f>
        <v>Hardware</v>
      </c>
      <c r="AL5913" s="14" t="str">
        <f t="shared" si="836"/>
        <v>Nein</v>
      </c>
      <c r="AM5913" s="14" t="str">
        <f t="shared" si="832"/>
        <v>Positiv</v>
      </c>
    </row>
    <row r="5914" spans="1:39" ht="17.25" customHeight="1" x14ac:dyDescent="0.35">
      <c r="A5914" s="17">
        <v>14575486</v>
      </c>
      <c r="B5914" s="2" t="s">
        <v>2608</v>
      </c>
      <c r="C5914" s="1">
        <v>2025001</v>
      </c>
      <c r="D5914" s="1">
        <v>2001495</v>
      </c>
      <c r="E5914" s="2" t="s">
        <v>34</v>
      </c>
      <c r="F5914" s="2" t="s">
        <v>35</v>
      </c>
      <c r="G5914" s="2" t="s">
        <v>66</v>
      </c>
      <c r="H5914" s="2" t="s">
        <v>1923</v>
      </c>
      <c r="I5914" s="2" t="s">
        <v>1924</v>
      </c>
      <c r="J5914" s="2" t="s">
        <v>103</v>
      </c>
      <c r="K5914" s="2" t="s">
        <v>95</v>
      </c>
      <c r="L5914" s="2" t="s">
        <v>1234</v>
      </c>
      <c r="M5914" s="2" t="s">
        <v>1235</v>
      </c>
      <c r="N5914" s="2" t="s">
        <v>52</v>
      </c>
      <c r="O5914" s="3">
        <v>5</v>
      </c>
      <c r="P5914" s="3">
        <v>139</v>
      </c>
      <c r="Q5914" s="3">
        <v>148</v>
      </c>
      <c r="R5914" s="3">
        <v>740</v>
      </c>
      <c r="S5914" s="3">
        <v>9</v>
      </c>
      <c r="T5914" s="3">
        <v>45</v>
      </c>
      <c r="U5914" s="3">
        <v>6.08</v>
      </c>
      <c r="V5914" s="2" t="s">
        <v>813</v>
      </c>
      <c r="W5914" s="2" t="s">
        <v>814</v>
      </c>
      <c r="X5914" s="2" t="s">
        <v>72</v>
      </c>
      <c r="Y5914" s="19" t="str">
        <f>VLOOKUP(G5914,'Verweis Kd-Gruppe'!$A$2:$B$8,2,FALSE)</f>
        <v>EXP</v>
      </c>
      <c r="Z5914" s="19" t="str">
        <f>VLOOKUP(J5914,'Verweis Art-Gruppe'!$A$2:$B$15,2,FALSE)</f>
        <v>Geräte</v>
      </c>
      <c r="AA5914" s="19" t="str">
        <f>VLOOKUP(W5914,'Verweis Vertreter'!$A$2:$B$24,2,FALSE)</f>
        <v>Sokol Kapaj</v>
      </c>
      <c r="AB5914" s="12">
        <f t="shared" si="828"/>
        <v>5</v>
      </c>
      <c r="AC5914" s="12">
        <f t="shared" si="833"/>
        <v>139</v>
      </c>
      <c r="AD5914" s="12">
        <f t="shared" si="834"/>
        <v>148</v>
      </c>
      <c r="AE5914" s="12">
        <f t="shared" si="829"/>
        <v>740</v>
      </c>
      <c r="AF5914" s="12">
        <f t="shared" si="830"/>
        <v>9</v>
      </c>
      <c r="AG5914" s="12">
        <f t="shared" si="831"/>
        <v>45</v>
      </c>
      <c r="AH5914" s="9">
        <f t="shared" si="835"/>
        <v>6.0810810810810814E-2</v>
      </c>
      <c r="AI5914" s="14">
        <f>VLOOKUP(E5914,'Verweis Faktor'!$A:$B,2,FALSE)</f>
        <v>1</v>
      </c>
      <c r="AJ5914" s="14"/>
      <c r="AK5914" s="14" t="str">
        <f>IF(AL5914="Ja","Versandkosten",VLOOKUP(E5914,'Verweis Belegart'!$A$2:$B$9,2,FALSE))</f>
        <v>Hardware</v>
      </c>
      <c r="AL5914" s="14" t="str">
        <f t="shared" si="836"/>
        <v>Nein</v>
      </c>
      <c r="AM5914" s="14" t="str">
        <f t="shared" si="832"/>
        <v>Positiv</v>
      </c>
    </row>
    <row r="5915" spans="1:39" ht="17.25" customHeight="1" x14ac:dyDescent="0.35">
      <c r="A5915" s="17">
        <v>14575486</v>
      </c>
      <c r="B5915" s="2" t="s">
        <v>2608</v>
      </c>
      <c r="C5915" s="1">
        <v>2025001</v>
      </c>
      <c r="D5915" s="1">
        <v>2001495</v>
      </c>
      <c r="E5915" s="2" t="s">
        <v>34</v>
      </c>
      <c r="F5915" s="2" t="s">
        <v>35</v>
      </c>
      <c r="G5915" s="2" t="s">
        <v>66</v>
      </c>
      <c r="H5915" s="2" t="s">
        <v>1923</v>
      </c>
      <c r="I5915" s="2" t="s">
        <v>1924</v>
      </c>
      <c r="J5915" s="2" t="s">
        <v>103</v>
      </c>
      <c r="K5915" s="2" t="s">
        <v>99</v>
      </c>
      <c r="L5915" s="2" t="s">
        <v>1004</v>
      </c>
      <c r="M5915" s="2" t="s">
        <v>1005</v>
      </c>
      <c r="N5915" s="2" t="s">
        <v>128</v>
      </c>
      <c r="O5915" s="3">
        <v>1</v>
      </c>
      <c r="P5915" s="3">
        <v>196.0857</v>
      </c>
      <c r="Q5915" s="3">
        <v>209</v>
      </c>
      <c r="R5915" s="3">
        <v>209</v>
      </c>
      <c r="S5915" s="3">
        <v>12.914300000000001</v>
      </c>
      <c r="T5915" s="3">
        <v>12.91</v>
      </c>
      <c r="U5915" s="3">
        <v>6.17</v>
      </c>
      <c r="V5915" s="2" t="s">
        <v>813</v>
      </c>
      <c r="W5915" s="2" t="s">
        <v>814</v>
      </c>
      <c r="X5915" s="2" t="s">
        <v>72</v>
      </c>
      <c r="Y5915" s="19" t="str">
        <f>VLOOKUP(G5915,'Verweis Kd-Gruppe'!$A$2:$B$8,2,FALSE)</f>
        <v>EXP</v>
      </c>
      <c r="Z5915" s="19" t="str">
        <f>VLOOKUP(J5915,'Verweis Art-Gruppe'!$A$2:$B$15,2,FALSE)</f>
        <v>Geräte</v>
      </c>
      <c r="AA5915" s="19" t="str">
        <f>VLOOKUP(W5915,'Verweis Vertreter'!$A$2:$B$24,2,FALSE)</f>
        <v>Sokol Kapaj</v>
      </c>
      <c r="AB5915" s="12">
        <f t="shared" si="828"/>
        <v>1</v>
      </c>
      <c r="AC5915" s="12">
        <f t="shared" si="833"/>
        <v>196.0857</v>
      </c>
      <c r="AD5915" s="12">
        <f t="shared" si="834"/>
        <v>209</v>
      </c>
      <c r="AE5915" s="12">
        <f t="shared" si="829"/>
        <v>209</v>
      </c>
      <c r="AF5915" s="12">
        <f t="shared" si="830"/>
        <v>12.914300000000001</v>
      </c>
      <c r="AG5915" s="12">
        <f t="shared" si="831"/>
        <v>12.91</v>
      </c>
      <c r="AH5915" s="9">
        <f t="shared" si="835"/>
        <v>6.1770334928229663E-2</v>
      </c>
      <c r="AI5915" s="14">
        <f>VLOOKUP(E5915,'Verweis Faktor'!$A:$B,2,FALSE)</f>
        <v>1</v>
      </c>
      <c r="AJ5915" s="14"/>
      <c r="AK5915" s="14" t="str">
        <f>IF(AL5915="Ja","Versandkosten",VLOOKUP(E5915,'Verweis Belegart'!$A$2:$B$9,2,FALSE))</f>
        <v>Hardware</v>
      </c>
      <c r="AL5915" s="14" t="str">
        <f t="shared" si="836"/>
        <v>Nein</v>
      </c>
      <c r="AM5915" s="14" t="str">
        <f t="shared" si="832"/>
        <v>Positiv</v>
      </c>
    </row>
    <row r="5916" spans="1:39" ht="17.25" customHeight="1" x14ac:dyDescent="0.35">
      <c r="A5916" s="17">
        <v>14575486</v>
      </c>
      <c r="B5916" s="2" t="s">
        <v>2608</v>
      </c>
      <c r="C5916" s="1">
        <v>2025001</v>
      </c>
      <c r="D5916" s="1">
        <v>2001495</v>
      </c>
      <c r="E5916" s="2" t="s">
        <v>34</v>
      </c>
      <c r="F5916" s="2" t="s">
        <v>35</v>
      </c>
      <c r="G5916" s="2" t="s">
        <v>66</v>
      </c>
      <c r="H5916" s="2" t="s">
        <v>1923</v>
      </c>
      <c r="I5916" s="2" t="s">
        <v>1924</v>
      </c>
      <c r="J5916" s="2" t="s">
        <v>103</v>
      </c>
      <c r="K5916" s="2" t="s">
        <v>103</v>
      </c>
      <c r="L5916" s="2" t="s">
        <v>429</v>
      </c>
      <c r="M5916" s="2" t="s">
        <v>430</v>
      </c>
      <c r="N5916" s="2" t="s">
        <v>41</v>
      </c>
      <c r="O5916" s="3">
        <v>1</v>
      </c>
      <c r="P5916" s="3">
        <v>223.98009999999999</v>
      </c>
      <c r="Q5916" s="3">
        <v>239</v>
      </c>
      <c r="R5916" s="3">
        <v>239</v>
      </c>
      <c r="S5916" s="3">
        <v>15.0199</v>
      </c>
      <c r="T5916" s="3">
        <v>15.02</v>
      </c>
      <c r="U5916" s="3">
        <v>6.28</v>
      </c>
      <c r="V5916" s="2" t="s">
        <v>813</v>
      </c>
      <c r="W5916" s="2" t="s">
        <v>814</v>
      </c>
      <c r="X5916" s="2" t="s">
        <v>72</v>
      </c>
      <c r="Y5916" s="19" t="str">
        <f>VLOOKUP(G5916,'Verweis Kd-Gruppe'!$A$2:$B$8,2,FALSE)</f>
        <v>EXP</v>
      </c>
      <c r="Z5916" s="19" t="str">
        <f>VLOOKUP(J5916,'Verweis Art-Gruppe'!$A$2:$B$15,2,FALSE)</f>
        <v>Geräte</v>
      </c>
      <c r="AA5916" s="19" t="str">
        <f>VLOOKUP(W5916,'Verweis Vertreter'!$A$2:$B$24,2,FALSE)</f>
        <v>Sokol Kapaj</v>
      </c>
      <c r="AB5916" s="12">
        <f t="shared" si="828"/>
        <v>1</v>
      </c>
      <c r="AC5916" s="12">
        <f t="shared" si="833"/>
        <v>223.98009999999999</v>
      </c>
      <c r="AD5916" s="12">
        <f t="shared" si="834"/>
        <v>239</v>
      </c>
      <c r="AE5916" s="12">
        <f t="shared" si="829"/>
        <v>239</v>
      </c>
      <c r="AF5916" s="12">
        <f t="shared" si="830"/>
        <v>15.0199</v>
      </c>
      <c r="AG5916" s="12">
        <f t="shared" si="831"/>
        <v>15.02</v>
      </c>
      <c r="AH5916" s="9">
        <f t="shared" si="835"/>
        <v>6.2845188284518821E-2</v>
      </c>
      <c r="AI5916" s="14">
        <f>VLOOKUP(E5916,'Verweis Faktor'!$A:$B,2,FALSE)</f>
        <v>1</v>
      </c>
      <c r="AJ5916" s="14"/>
      <c r="AK5916" s="14" t="str">
        <f>IF(AL5916="Ja","Versandkosten",VLOOKUP(E5916,'Verweis Belegart'!$A$2:$B$9,2,FALSE))</f>
        <v>Hardware</v>
      </c>
      <c r="AL5916" s="14" t="str">
        <f t="shared" si="836"/>
        <v>Nein</v>
      </c>
      <c r="AM5916" s="14" t="str">
        <f t="shared" si="832"/>
        <v>Positiv</v>
      </c>
    </row>
    <row r="5917" spans="1:39" ht="17.25" customHeight="1" x14ac:dyDescent="0.35">
      <c r="A5917" s="17">
        <v>14575524</v>
      </c>
      <c r="B5917" s="2" t="s">
        <v>2608</v>
      </c>
      <c r="C5917" s="1">
        <v>2025001</v>
      </c>
      <c r="D5917" s="1">
        <v>2001496</v>
      </c>
      <c r="E5917" s="2" t="s">
        <v>34</v>
      </c>
      <c r="F5917" s="2" t="s">
        <v>142</v>
      </c>
      <c r="G5917" s="2" t="s">
        <v>25</v>
      </c>
      <c r="H5917" s="2" t="s">
        <v>1515</v>
      </c>
      <c r="I5917" s="2" t="s">
        <v>1516</v>
      </c>
      <c r="J5917" s="2" t="s">
        <v>304</v>
      </c>
      <c r="K5917" s="2" t="s">
        <v>28</v>
      </c>
      <c r="L5917" s="2" t="s">
        <v>2709</v>
      </c>
      <c r="M5917" s="2" t="s">
        <v>2710</v>
      </c>
      <c r="N5917" s="2" t="s">
        <v>2324</v>
      </c>
      <c r="O5917" s="3">
        <v>1</v>
      </c>
      <c r="P5917" s="3">
        <v>549.61</v>
      </c>
      <c r="Q5917" s="3">
        <v>570</v>
      </c>
      <c r="R5917" s="3">
        <v>570</v>
      </c>
      <c r="S5917" s="3">
        <v>20.39</v>
      </c>
      <c r="T5917" s="3">
        <v>20.39</v>
      </c>
      <c r="U5917" s="3">
        <v>3.57</v>
      </c>
      <c r="V5917" s="2" t="s">
        <v>427</v>
      </c>
      <c r="W5917" s="2" t="s">
        <v>428</v>
      </c>
      <c r="X5917" s="2" t="s">
        <v>702</v>
      </c>
      <c r="Y5917" s="19" t="str">
        <f>VLOOKUP(G5917,'Verweis Kd-Gruppe'!$A$2:$B$8,2,FALSE)</f>
        <v>FHK</v>
      </c>
      <c r="Z5917" s="19" t="str">
        <f>VLOOKUP(J5917,'Verweis Art-Gruppe'!$A$2:$B$15,2,FALSE)</f>
        <v>Zubehör</v>
      </c>
      <c r="AA5917" s="19" t="str">
        <f>VLOOKUP(W5917,'Verweis Vertreter'!$A$2:$B$24,2,FALSE)</f>
        <v>Zentrale</v>
      </c>
      <c r="AB5917" s="12">
        <f t="shared" si="828"/>
        <v>1</v>
      </c>
      <c r="AC5917" s="12">
        <f t="shared" si="833"/>
        <v>549.61</v>
      </c>
      <c r="AD5917" s="12">
        <f t="shared" si="834"/>
        <v>570</v>
      </c>
      <c r="AE5917" s="12">
        <f t="shared" si="829"/>
        <v>570</v>
      </c>
      <c r="AF5917" s="12">
        <f t="shared" si="830"/>
        <v>20.39</v>
      </c>
      <c r="AG5917" s="12">
        <f t="shared" si="831"/>
        <v>20.39</v>
      </c>
      <c r="AH5917" s="9">
        <f t="shared" si="835"/>
        <v>3.5771929824561406E-2</v>
      </c>
      <c r="AI5917" s="14">
        <f>VLOOKUP(E5917,'Verweis Faktor'!$A:$B,2,FALSE)</f>
        <v>1</v>
      </c>
      <c r="AJ5917" s="14"/>
      <c r="AK5917" s="14" t="str">
        <f>IF(AL5917="Ja","Versandkosten",VLOOKUP(E5917,'Verweis Belegart'!$A$2:$B$9,2,FALSE))</f>
        <v>Hardware</v>
      </c>
      <c r="AL5917" s="14" t="str">
        <f t="shared" si="836"/>
        <v>Nein</v>
      </c>
      <c r="AM5917" s="14" t="str">
        <f t="shared" si="832"/>
        <v>Positiv</v>
      </c>
    </row>
    <row r="5918" spans="1:39" ht="17.25" customHeight="1" x14ac:dyDescent="0.35">
      <c r="A5918" s="17">
        <v>14575460</v>
      </c>
      <c r="B5918" s="2" t="s">
        <v>2608</v>
      </c>
      <c r="C5918" s="1">
        <v>2025001</v>
      </c>
      <c r="D5918" s="1">
        <v>2001497</v>
      </c>
      <c r="E5918" s="2" t="s">
        <v>34</v>
      </c>
      <c r="F5918" s="2" t="s">
        <v>142</v>
      </c>
      <c r="G5918" s="2" t="s">
        <v>66</v>
      </c>
      <c r="H5918" s="2" t="s">
        <v>1367</v>
      </c>
      <c r="I5918" s="2" t="s">
        <v>1368</v>
      </c>
      <c r="J5918" s="2" t="s">
        <v>304</v>
      </c>
      <c r="K5918" s="2" t="s">
        <v>28</v>
      </c>
      <c r="L5918" s="2" t="s">
        <v>611</v>
      </c>
      <c r="M5918" s="2" t="s">
        <v>612</v>
      </c>
      <c r="N5918" s="2" t="s">
        <v>265</v>
      </c>
      <c r="O5918" s="3">
        <v>2</v>
      </c>
      <c r="P5918" s="3">
        <v>333.97</v>
      </c>
      <c r="Q5918" s="3">
        <v>338</v>
      </c>
      <c r="R5918" s="3">
        <v>676</v>
      </c>
      <c r="S5918" s="3">
        <v>4.03</v>
      </c>
      <c r="T5918" s="3">
        <v>8.06</v>
      </c>
      <c r="U5918" s="3">
        <v>1.19</v>
      </c>
      <c r="V5918" s="2" t="s">
        <v>675</v>
      </c>
      <c r="W5918" s="2" t="s">
        <v>676</v>
      </c>
      <c r="X5918" s="2" t="s">
        <v>72</v>
      </c>
      <c r="Y5918" s="19" t="str">
        <f>VLOOKUP(G5918,'Verweis Kd-Gruppe'!$A$2:$B$8,2,FALSE)</f>
        <v>EXP</v>
      </c>
      <c r="Z5918" s="19" t="str">
        <f>VLOOKUP(J5918,'Verweis Art-Gruppe'!$A$2:$B$15,2,FALSE)</f>
        <v>Zubehör</v>
      </c>
      <c r="AA5918" s="19" t="str">
        <f>VLOOKUP(W5918,'Verweis Vertreter'!$A$2:$B$24,2,FALSE)</f>
        <v>Corina Wedel</v>
      </c>
      <c r="AB5918" s="12">
        <f t="shared" si="828"/>
        <v>2</v>
      </c>
      <c r="AC5918" s="12">
        <f t="shared" si="833"/>
        <v>333.97</v>
      </c>
      <c r="AD5918" s="12">
        <f t="shared" si="834"/>
        <v>338</v>
      </c>
      <c r="AE5918" s="12">
        <f t="shared" si="829"/>
        <v>676</v>
      </c>
      <c r="AF5918" s="12">
        <f t="shared" si="830"/>
        <v>4.03</v>
      </c>
      <c r="AG5918" s="12">
        <f t="shared" si="831"/>
        <v>8.06</v>
      </c>
      <c r="AH5918" s="9">
        <f t="shared" si="835"/>
        <v>1.1923076923076923E-2</v>
      </c>
      <c r="AI5918" s="14">
        <f>VLOOKUP(E5918,'Verweis Faktor'!$A:$B,2,FALSE)</f>
        <v>1</v>
      </c>
      <c r="AJ5918" s="14"/>
      <c r="AK5918" s="14" t="str">
        <f>IF(AL5918="Ja","Versandkosten",VLOOKUP(E5918,'Verweis Belegart'!$A$2:$B$9,2,FALSE))</f>
        <v>Hardware</v>
      </c>
      <c r="AL5918" s="14" t="str">
        <f t="shared" si="836"/>
        <v>Nein</v>
      </c>
      <c r="AM5918" s="14" t="str">
        <f t="shared" si="832"/>
        <v>Positiv</v>
      </c>
    </row>
    <row r="5919" spans="1:39" ht="17.25" customHeight="1" x14ac:dyDescent="0.35">
      <c r="A5919" s="17">
        <v>14575460</v>
      </c>
      <c r="B5919" s="2" t="s">
        <v>2608</v>
      </c>
      <c r="C5919" s="1">
        <v>2025001</v>
      </c>
      <c r="D5919" s="1">
        <v>2001497</v>
      </c>
      <c r="E5919" s="2" t="s">
        <v>34</v>
      </c>
      <c r="F5919" s="2" t="s">
        <v>142</v>
      </c>
      <c r="G5919" s="2" t="s">
        <v>66</v>
      </c>
      <c r="H5919" s="2" t="s">
        <v>1367</v>
      </c>
      <c r="I5919" s="2" t="s">
        <v>1368</v>
      </c>
      <c r="J5919" s="2" t="s">
        <v>103</v>
      </c>
      <c r="K5919" s="2" t="s">
        <v>45</v>
      </c>
      <c r="L5919" s="2" t="s">
        <v>1430</v>
      </c>
      <c r="M5919" s="2" t="s">
        <v>1431</v>
      </c>
      <c r="N5919" s="2" t="s">
        <v>1086</v>
      </c>
      <c r="O5919" s="3">
        <v>5</v>
      </c>
      <c r="P5919" s="3">
        <v>80.665300000000002</v>
      </c>
      <c r="Q5919" s="3">
        <v>88</v>
      </c>
      <c r="R5919" s="3">
        <v>440</v>
      </c>
      <c r="S5919" s="3">
        <v>7.3346999999999998</v>
      </c>
      <c r="T5919" s="3">
        <v>36.67</v>
      </c>
      <c r="U5919" s="3">
        <v>8.33</v>
      </c>
      <c r="V5919" s="2" t="s">
        <v>675</v>
      </c>
      <c r="W5919" s="2" t="s">
        <v>676</v>
      </c>
      <c r="X5919" s="2" t="s">
        <v>72</v>
      </c>
      <c r="Y5919" s="19" t="str">
        <f>VLOOKUP(G5919,'Verweis Kd-Gruppe'!$A$2:$B$8,2,FALSE)</f>
        <v>EXP</v>
      </c>
      <c r="Z5919" s="19" t="str">
        <f>VLOOKUP(J5919,'Verweis Art-Gruppe'!$A$2:$B$15,2,FALSE)</f>
        <v>Geräte</v>
      </c>
      <c r="AA5919" s="19" t="str">
        <f>VLOOKUP(W5919,'Verweis Vertreter'!$A$2:$B$24,2,FALSE)</f>
        <v>Corina Wedel</v>
      </c>
      <c r="AB5919" s="12">
        <f t="shared" si="828"/>
        <v>5</v>
      </c>
      <c r="AC5919" s="12">
        <f t="shared" si="833"/>
        <v>80.665300000000002</v>
      </c>
      <c r="AD5919" s="12">
        <f t="shared" si="834"/>
        <v>88</v>
      </c>
      <c r="AE5919" s="12">
        <f t="shared" si="829"/>
        <v>440</v>
      </c>
      <c r="AF5919" s="12">
        <f t="shared" si="830"/>
        <v>7.3346999999999998</v>
      </c>
      <c r="AG5919" s="12">
        <f t="shared" si="831"/>
        <v>36.67</v>
      </c>
      <c r="AH5919" s="9">
        <f t="shared" si="835"/>
        <v>8.334090909090909E-2</v>
      </c>
      <c r="AI5919" s="14">
        <f>VLOOKUP(E5919,'Verweis Faktor'!$A:$B,2,FALSE)</f>
        <v>1</v>
      </c>
      <c r="AJ5919" s="14"/>
      <c r="AK5919" s="14" t="str">
        <f>IF(AL5919="Ja","Versandkosten",VLOOKUP(E5919,'Verweis Belegart'!$A$2:$B$9,2,FALSE))</f>
        <v>Hardware</v>
      </c>
      <c r="AL5919" s="14" t="str">
        <f t="shared" si="836"/>
        <v>Nein</v>
      </c>
      <c r="AM5919" s="14" t="str">
        <f t="shared" si="832"/>
        <v>Positiv</v>
      </c>
    </row>
    <row r="5920" spans="1:39" ht="17.25" customHeight="1" x14ac:dyDescent="0.35">
      <c r="A5920" s="17">
        <v>14575460</v>
      </c>
      <c r="B5920" s="2" t="s">
        <v>2608</v>
      </c>
      <c r="C5920" s="1">
        <v>2025001</v>
      </c>
      <c r="D5920" s="1">
        <v>2001497</v>
      </c>
      <c r="E5920" s="2" t="s">
        <v>34</v>
      </c>
      <c r="F5920" s="2" t="s">
        <v>142</v>
      </c>
      <c r="G5920" s="2" t="s">
        <v>66</v>
      </c>
      <c r="H5920" s="2" t="s">
        <v>1367</v>
      </c>
      <c r="I5920" s="2" t="s">
        <v>1368</v>
      </c>
      <c r="J5920" s="2" t="s">
        <v>103</v>
      </c>
      <c r="K5920" s="2" t="s">
        <v>49</v>
      </c>
      <c r="L5920" s="2" t="s">
        <v>2604</v>
      </c>
      <c r="M5920" s="2" t="s">
        <v>2605</v>
      </c>
      <c r="N5920" s="2" t="s">
        <v>2385</v>
      </c>
      <c r="O5920" s="3">
        <v>10</v>
      </c>
      <c r="P5920" s="3">
        <v>164.9</v>
      </c>
      <c r="Q5920" s="3">
        <v>177</v>
      </c>
      <c r="R5920" s="3">
        <v>1770</v>
      </c>
      <c r="S5920" s="3">
        <v>12.1</v>
      </c>
      <c r="T5920" s="3">
        <v>121</v>
      </c>
      <c r="U5920" s="3">
        <v>6.83</v>
      </c>
      <c r="V5920" s="2" t="s">
        <v>675</v>
      </c>
      <c r="W5920" s="2" t="s">
        <v>676</v>
      </c>
      <c r="X5920" s="2" t="s">
        <v>72</v>
      </c>
      <c r="Y5920" s="19" t="str">
        <f>VLOOKUP(G5920,'Verweis Kd-Gruppe'!$A$2:$B$8,2,FALSE)</f>
        <v>EXP</v>
      </c>
      <c r="Z5920" s="19" t="str">
        <f>VLOOKUP(J5920,'Verweis Art-Gruppe'!$A$2:$B$15,2,FALSE)</f>
        <v>Geräte</v>
      </c>
      <c r="AA5920" s="19" t="str">
        <f>VLOOKUP(W5920,'Verweis Vertreter'!$A$2:$B$24,2,FALSE)</f>
        <v>Corina Wedel</v>
      </c>
      <c r="AB5920" s="12">
        <f t="shared" si="828"/>
        <v>10</v>
      </c>
      <c r="AC5920" s="12">
        <f t="shared" si="833"/>
        <v>164.9</v>
      </c>
      <c r="AD5920" s="12">
        <f t="shared" si="834"/>
        <v>177</v>
      </c>
      <c r="AE5920" s="12">
        <f t="shared" si="829"/>
        <v>1770</v>
      </c>
      <c r="AF5920" s="12">
        <f t="shared" si="830"/>
        <v>12.1</v>
      </c>
      <c r="AG5920" s="12">
        <f t="shared" si="831"/>
        <v>121</v>
      </c>
      <c r="AH5920" s="9">
        <f t="shared" si="835"/>
        <v>6.8361581920903955E-2</v>
      </c>
      <c r="AI5920" s="14">
        <f>VLOOKUP(E5920,'Verweis Faktor'!$A:$B,2,FALSE)</f>
        <v>1</v>
      </c>
      <c r="AJ5920" s="14"/>
      <c r="AK5920" s="14" t="str">
        <f>IF(AL5920="Ja","Versandkosten",VLOOKUP(E5920,'Verweis Belegart'!$A$2:$B$9,2,FALSE))</f>
        <v>Hardware</v>
      </c>
      <c r="AL5920" s="14" t="str">
        <f t="shared" si="836"/>
        <v>Nein</v>
      </c>
      <c r="AM5920" s="14" t="str">
        <f t="shared" si="832"/>
        <v>Positiv</v>
      </c>
    </row>
    <row r="5921" spans="1:39" ht="17.25" customHeight="1" x14ac:dyDescent="0.35">
      <c r="A5921" s="17">
        <v>14575460</v>
      </c>
      <c r="B5921" s="2" t="s">
        <v>2608</v>
      </c>
      <c r="C5921" s="1">
        <v>2025001</v>
      </c>
      <c r="D5921" s="1">
        <v>2001497</v>
      </c>
      <c r="E5921" s="2" t="s">
        <v>34</v>
      </c>
      <c r="F5921" s="2" t="s">
        <v>142</v>
      </c>
      <c r="G5921" s="2" t="s">
        <v>66</v>
      </c>
      <c r="H5921" s="2" t="s">
        <v>1367</v>
      </c>
      <c r="I5921" s="2" t="s">
        <v>1368</v>
      </c>
      <c r="J5921" s="2" t="s">
        <v>103</v>
      </c>
      <c r="K5921" s="2" t="s">
        <v>79</v>
      </c>
      <c r="L5921" s="2" t="s">
        <v>2006</v>
      </c>
      <c r="M5921" s="2" t="s">
        <v>2007</v>
      </c>
      <c r="N5921" s="2" t="s">
        <v>139</v>
      </c>
      <c r="O5921" s="3">
        <v>3</v>
      </c>
      <c r="P5921" s="3">
        <v>695</v>
      </c>
      <c r="Q5921" s="3">
        <v>712</v>
      </c>
      <c r="R5921" s="3">
        <v>2136</v>
      </c>
      <c r="S5921" s="3">
        <v>17</v>
      </c>
      <c r="T5921" s="3">
        <v>51</v>
      </c>
      <c r="U5921" s="3">
        <v>2.38</v>
      </c>
      <c r="V5921" s="2" t="s">
        <v>675</v>
      </c>
      <c r="W5921" s="2" t="s">
        <v>676</v>
      </c>
      <c r="X5921" s="2" t="s">
        <v>72</v>
      </c>
      <c r="Y5921" s="19" t="str">
        <f>VLOOKUP(G5921,'Verweis Kd-Gruppe'!$A$2:$B$8,2,FALSE)</f>
        <v>EXP</v>
      </c>
      <c r="Z5921" s="19" t="str">
        <f>VLOOKUP(J5921,'Verweis Art-Gruppe'!$A$2:$B$15,2,FALSE)</f>
        <v>Geräte</v>
      </c>
      <c r="AA5921" s="19" t="str">
        <f>VLOOKUP(W5921,'Verweis Vertreter'!$A$2:$B$24,2,FALSE)</f>
        <v>Corina Wedel</v>
      </c>
      <c r="AB5921" s="12">
        <f t="shared" si="828"/>
        <v>3</v>
      </c>
      <c r="AC5921" s="12">
        <f t="shared" si="833"/>
        <v>695</v>
      </c>
      <c r="AD5921" s="12">
        <f t="shared" si="834"/>
        <v>712</v>
      </c>
      <c r="AE5921" s="12">
        <f t="shared" si="829"/>
        <v>2136</v>
      </c>
      <c r="AF5921" s="12">
        <f t="shared" si="830"/>
        <v>17</v>
      </c>
      <c r="AG5921" s="12">
        <f t="shared" si="831"/>
        <v>51</v>
      </c>
      <c r="AH5921" s="9">
        <f t="shared" si="835"/>
        <v>2.3876404494382022E-2</v>
      </c>
      <c r="AI5921" s="14">
        <f>VLOOKUP(E5921,'Verweis Faktor'!$A:$B,2,FALSE)</f>
        <v>1</v>
      </c>
      <c r="AJ5921" s="14"/>
      <c r="AK5921" s="14" t="str">
        <f>IF(AL5921="Ja","Versandkosten",VLOOKUP(E5921,'Verweis Belegart'!$A$2:$B$9,2,FALSE))</f>
        <v>Hardware</v>
      </c>
      <c r="AL5921" s="14" t="str">
        <f t="shared" si="836"/>
        <v>Nein</v>
      </c>
      <c r="AM5921" s="14" t="str">
        <f t="shared" si="832"/>
        <v>Positiv</v>
      </c>
    </row>
    <row r="5922" spans="1:39" ht="17.25" customHeight="1" x14ac:dyDescent="0.35">
      <c r="A5922" s="17">
        <v>14575448</v>
      </c>
      <c r="B5922" s="2" t="s">
        <v>2608</v>
      </c>
      <c r="C5922" s="1">
        <v>2025001</v>
      </c>
      <c r="D5922" s="1">
        <v>2001498</v>
      </c>
      <c r="E5922" s="2" t="s">
        <v>34</v>
      </c>
      <c r="F5922" s="2" t="s">
        <v>53</v>
      </c>
      <c r="G5922" s="2" t="s">
        <v>66</v>
      </c>
      <c r="H5922" s="2" t="s">
        <v>1390</v>
      </c>
      <c r="I5922" s="2" t="s">
        <v>1391</v>
      </c>
      <c r="J5922" s="2" t="s">
        <v>2791</v>
      </c>
      <c r="K5922" s="2" t="s">
        <v>28</v>
      </c>
      <c r="L5922" s="2" t="s">
        <v>120</v>
      </c>
      <c r="M5922" s="2" t="s">
        <v>121</v>
      </c>
      <c r="N5922" s="2" t="s">
        <v>122</v>
      </c>
      <c r="O5922" s="3">
        <v>1</v>
      </c>
      <c r="P5922" s="3">
        <v>0</v>
      </c>
      <c r="Q5922" s="3">
        <v>25</v>
      </c>
      <c r="R5922" s="3">
        <v>25</v>
      </c>
      <c r="S5922" s="3">
        <v>25</v>
      </c>
      <c r="T5922" s="3">
        <v>25</v>
      </c>
      <c r="U5922" s="3"/>
      <c r="V5922" s="2" t="s">
        <v>927</v>
      </c>
      <c r="W5922" s="2" t="s">
        <v>928</v>
      </c>
      <c r="X5922" s="2" t="s">
        <v>72</v>
      </c>
      <c r="Y5922" s="19" t="str">
        <f>VLOOKUP(G5922,'Verweis Kd-Gruppe'!$A$2:$B$8,2,FALSE)</f>
        <v>EXP</v>
      </c>
      <c r="Z5922" s="19" t="str">
        <f>VLOOKUP(J5922,'Verweis Art-Gruppe'!$A$2:$B$15,2,FALSE)</f>
        <v>Sonstige</v>
      </c>
      <c r="AA5922" s="19" t="str">
        <f>VLOOKUP(W5922,'Verweis Vertreter'!$A$2:$B$24,2,FALSE)</f>
        <v>Ximena Morales</v>
      </c>
      <c r="AB5922" s="12">
        <f t="shared" si="828"/>
        <v>1</v>
      </c>
      <c r="AC5922" s="12">
        <f t="shared" si="833"/>
        <v>0</v>
      </c>
      <c r="AD5922" s="12">
        <f t="shared" si="834"/>
        <v>25</v>
      </c>
      <c r="AE5922" s="12">
        <f t="shared" si="829"/>
        <v>25</v>
      </c>
      <c r="AF5922" s="12">
        <f t="shared" si="830"/>
        <v>25</v>
      </c>
      <c r="AG5922" s="12">
        <f t="shared" si="831"/>
        <v>25</v>
      </c>
      <c r="AH5922" s="9">
        <f t="shared" si="835"/>
        <v>1</v>
      </c>
      <c r="AI5922" s="14">
        <f>VLOOKUP(E5922,'Verweis Faktor'!$A:$B,2,FALSE)</f>
        <v>1</v>
      </c>
      <c r="AJ5922" s="14"/>
      <c r="AK5922" s="14" t="str">
        <f>IF(AL5922="Ja","Versandkosten",VLOOKUP(E5922,'Verweis Belegart'!$A$2:$B$9,2,FALSE))</f>
        <v>Versandkosten</v>
      </c>
      <c r="AL5922" s="14" t="str">
        <f t="shared" si="836"/>
        <v>Ja</v>
      </c>
      <c r="AM5922" s="14" t="str">
        <f t="shared" si="832"/>
        <v>Positiv</v>
      </c>
    </row>
    <row r="5923" spans="1:39" ht="17.25" customHeight="1" x14ac:dyDescent="0.35">
      <c r="A5923" s="17">
        <v>14575448</v>
      </c>
      <c r="B5923" s="2" t="s">
        <v>2608</v>
      </c>
      <c r="C5923" s="1">
        <v>2025001</v>
      </c>
      <c r="D5923" s="1">
        <v>2001498</v>
      </c>
      <c r="E5923" s="2" t="s">
        <v>34</v>
      </c>
      <c r="F5923" s="2" t="s">
        <v>53</v>
      </c>
      <c r="G5923" s="2" t="s">
        <v>66</v>
      </c>
      <c r="H5923" s="2" t="s">
        <v>1390</v>
      </c>
      <c r="I5923" s="2" t="s">
        <v>1391</v>
      </c>
      <c r="J5923" s="2" t="s">
        <v>103</v>
      </c>
      <c r="K5923" s="2" t="s">
        <v>45</v>
      </c>
      <c r="L5923" s="2" t="s">
        <v>1097</v>
      </c>
      <c r="M5923" s="2" t="s">
        <v>1098</v>
      </c>
      <c r="N5923" s="2" t="s">
        <v>41</v>
      </c>
      <c r="O5923" s="3">
        <v>2</v>
      </c>
      <c r="P5923" s="3">
        <v>225.5</v>
      </c>
      <c r="Q5923" s="3">
        <v>239</v>
      </c>
      <c r="R5923" s="3">
        <v>478</v>
      </c>
      <c r="S5923" s="3">
        <v>13.5</v>
      </c>
      <c r="T5923" s="3">
        <v>27</v>
      </c>
      <c r="U5923" s="3">
        <v>5.64</v>
      </c>
      <c r="V5923" s="2" t="s">
        <v>927</v>
      </c>
      <c r="W5923" s="2" t="s">
        <v>928</v>
      </c>
      <c r="X5923" s="2" t="s">
        <v>72</v>
      </c>
      <c r="Y5923" s="19" t="str">
        <f>VLOOKUP(G5923,'Verweis Kd-Gruppe'!$A$2:$B$8,2,FALSE)</f>
        <v>EXP</v>
      </c>
      <c r="Z5923" s="19" t="str">
        <f>VLOOKUP(J5923,'Verweis Art-Gruppe'!$A$2:$B$15,2,FALSE)</f>
        <v>Geräte</v>
      </c>
      <c r="AA5923" s="19" t="str">
        <f>VLOOKUP(W5923,'Verweis Vertreter'!$A$2:$B$24,2,FALSE)</f>
        <v>Ximena Morales</v>
      </c>
      <c r="AB5923" s="12">
        <f t="shared" si="828"/>
        <v>2</v>
      </c>
      <c r="AC5923" s="12">
        <f t="shared" si="833"/>
        <v>225.5</v>
      </c>
      <c r="AD5923" s="12">
        <f t="shared" si="834"/>
        <v>239</v>
      </c>
      <c r="AE5923" s="12">
        <f t="shared" si="829"/>
        <v>478</v>
      </c>
      <c r="AF5923" s="12">
        <f t="shared" si="830"/>
        <v>13.5</v>
      </c>
      <c r="AG5923" s="12">
        <f t="shared" si="831"/>
        <v>27</v>
      </c>
      <c r="AH5923" s="9">
        <f t="shared" si="835"/>
        <v>5.6485355648535567E-2</v>
      </c>
      <c r="AI5923" s="14">
        <f>VLOOKUP(E5923,'Verweis Faktor'!$A:$B,2,FALSE)</f>
        <v>1</v>
      </c>
      <c r="AJ5923" s="14"/>
      <c r="AK5923" s="14" t="str">
        <f>IF(AL5923="Ja","Versandkosten",VLOOKUP(E5923,'Verweis Belegart'!$A$2:$B$9,2,FALSE))</f>
        <v>Hardware</v>
      </c>
      <c r="AL5923" s="14" t="str">
        <f t="shared" si="836"/>
        <v>Nein</v>
      </c>
      <c r="AM5923" s="14" t="str">
        <f t="shared" si="832"/>
        <v>Positiv</v>
      </c>
    </row>
    <row r="5924" spans="1:39" ht="17.25" customHeight="1" x14ac:dyDescent="0.35">
      <c r="A5924" s="17">
        <v>14575448</v>
      </c>
      <c r="B5924" s="2" t="s">
        <v>2608</v>
      </c>
      <c r="C5924" s="1">
        <v>2025001</v>
      </c>
      <c r="D5924" s="1">
        <v>2001498</v>
      </c>
      <c r="E5924" s="2" t="s">
        <v>34</v>
      </c>
      <c r="F5924" s="2" t="s">
        <v>53</v>
      </c>
      <c r="G5924" s="2" t="s">
        <v>66</v>
      </c>
      <c r="H5924" s="2" t="s">
        <v>1390</v>
      </c>
      <c r="I5924" s="2" t="s">
        <v>1391</v>
      </c>
      <c r="J5924" s="2" t="s">
        <v>103</v>
      </c>
      <c r="K5924" s="2" t="s">
        <v>49</v>
      </c>
      <c r="L5924" s="2" t="s">
        <v>727</v>
      </c>
      <c r="M5924" s="2" t="s">
        <v>728</v>
      </c>
      <c r="N5924" s="2" t="s">
        <v>48</v>
      </c>
      <c r="O5924" s="3">
        <v>1</v>
      </c>
      <c r="P5924" s="3">
        <v>263.57139999999998</v>
      </c>
      <c r="Q5924" s="3">
        <v>269</v>
      </c>
      <c r="R5924" s="3">
        <v>269</v>
      </c>
      <c r="S5924" s="3">
        <v>5.4286000000000003</v>
      </c>
      <c r="T5924" s="3">
        <v>5.43</v>
      </c>
      <c r="U5924" s="3">
        <v>2.0099999999999998</v>
      </c>
      <c r="V5924" s="2" t="s">
        <v>927</v>
      </c>
      <c r="W5924" s="2" t="s">
        <v>928</v>
      </c>
      <c r="X5924" s="2" t="s">
        <v>72</v>
      </c>
      <c r="Y5924" s="19" t="str">
        <f>VLOOKUP(G5924,'Verweis Kd-Gruppe'!$A$2:$B$8,2,FALSE)</f>
        <v>EXP</v>
      </c>
      <c r="Z5924" s="19" t="str">
        <f>VLOOKUP(J5924,'Verweis Art-Gruppe'!$A$2:$B$15,2,FALSE)</f>
        <v>Geräte</v>
      </c>
      <c r="AA5924" s="19" t="str">
        <f>VLOOKUP(W5924,'Verweis Vertreter'!$A$2:$B$24,2,FALSE)</f>
        <v>Ximena Morales</v>
      </c>
      <c r="AB5924" s="12">
        <f t="shared" si="828"/>
        <v>1</v>
      </c>
      <c r="AC5924" s="12">
        <f t="shared" si="833"/>
        <v>263.57139999999998</v>
      </c>
      <c r="AD5924" s="12">
        <f t="shared" si="834"/>
        <v>269</v>
      </c>
      <c r="AE5924" s="12">
        <f t="shared" si="829"/>
        <v>269</v>
      </c>
      <c r="AF5924" s="12">
        <f t="shared" si="830"/>
        <v>5.4286000000000003</v>
      </c>
      <c r="AG5924" s="12">
        <f t="shared" si="831"/>
        <v>5.43</v>
      </c>
      <c r="AH5924" s="9">
        <f t="shared" si="835"/>
        <v>2.0185873605947955E-2</v>
      </c>
      <c r="AI5924" s="14">
        <f>VLOOKUP(E5924,'Verweis Faktor'!$A:$B,2,FALSE)</f>
        <v>1</v>
      </c>
      <c r="AJ5924" s="14"/>
      <c r="AK5924" s="14" t="str">
        <f>IF(AL5924="Ja","Versandkosten",VLOOKUP(E5924,'Verweis Belegart'!$A$2:$B$9,2,FALSE))</f>
        <v>Hardware</v>
      </c>
      <c r="AL5924" s="14" t="str">
        <f t="shared" si="836"/>
        <v>Nein</v>
      </c>
      <c r="AM5924" s="14" t="str">
        <f t="shared" si="832"/>
        <v>Positiv</v>
      </c>
    </row>
    <row r="5925" spans="1:39" ht="17.25" customHeight="1" x14ac:dyDescent="0.35">
      <c r="A5925" s="17">
        <v>14575448</v>
      </c>
      <c r="B5925" s="2" t="s">
        <v>2608</v>
      </c>
      <c r="C5925" s="1">
        <v>2025001</v>
      </c>
      <c r="D5925" s="1">
        <v>2001498</v>
      </c>
      <c r="E5925" s="2" t="s">
        <v>34</v>
      </c>
      <c r="F5925" s="2" t="s">
        <v>53</v>
      </c>
      <c r="G5925" s="2" t="s">
        <v>66</v>
      </c>
      <c r="H5925" s="2" t="s">
        <v>1390</v>
      </c>
      <c r="I5925" s="2" t="s">
        <v>1391</v>
      </c>
      <c r="J5925" s="2" t="s">
        <v>103</v>
      </c>
      <c r="K5925" s="2" t="s">
        <v>79</v>
      </c>
      <c r="L5925" s="2" t="s">
        <v>39</v>
      </c>
      <c r="M5925" s="2" t="s">
        <v>40</v>
      </c>
      <c r="N5925" s="2" t="s">
        <v>41</v>
      </c>
      <c r="O5925" s="3">
        <v>1</v>
      </c>
      <c r="P5925" s="3">
        <v>220</v>
      </c>
      <c r="Q5925" s="3">
        <v>239</v>
      </c>
      <c r="R5925" s="3">
        <v>239</v>
      </c>
      <c r="S5925" s="3">
        <v>19</v>
      </c>
      <c r="T5925" s="3">
        <v>19</v>
      </c>
      <c r="U5925" s="3">
        <v>7.94</v>
      </c>
      <c r="V5925" s="2" t="s">
        <v>927</v>
      </c>
      <c r="W5925" s="2" t="s">
        <v>928</v>
      </c>
      <c r="X5925" s="2" t="s">
        <v>72</v>
      </c>
      <c r="Y5925" s="19" t="str">
        <f>VLOOKUP(G5925,'Verweis Kd-Gruppe'!$A$2:$B$8,2,FALSE)</f>
        <v>EXP</v>
      </c>
      <c r="Z5925" s="19" t="str">
        <f>VLOOKUP(J5925,'Verweis Art-Gruppe'!$A$2:$B$15,2,FALSE)</f>
        <v>Geräte</v>
      </c>
      <c r="AA5925" s="19" t="str">
        <f>VLOOKUP(W5925,'Verweis Vertreter'!$A$2:$B$24,2,FALSE)</f>
        <v>Ximena Morales</v>
      </c>
      <c r="AB5925" s="12">
        <f t="shared" si="828"/>
        <v>1</v>
      </c>
      <c r="AC5925" s="12">
        <f t="shared" si="833"/>
        <v>220</v>
      </c>
      <c r="AD5925" s="12">
        <f t="shared" si="834"/>
        <v>239</v>
      </c>
      <c r="AE5925" s="12">
        <f t="shared" si="829"/>
        <v>239</v>
      </c>
      <c r="AF5925" s="12">
        <f t="shared" si="830"/>
        <v>19</v>
      </c>
      <c r="AG5925" s="12">
        <f t="shared" si="831"/>
        <v>19</v>
      </c>
      <c r="AH5925" s="9">
        <f t="shared" si="835"/>
        <v>7.9497907949790794E-2</v>
      </c>
      <c r="AI5925" s="14">
        <f>VLOOKUP(E5925,'Verweis Faktor'!$A:$B,2,FALSE)</f>
        <v>1</v>
      </c>
      <c r="AJ5925" s="14"/>
      <c r="AK5925" s="14" t="str">
        <f>IF(AL5925="Ja","Versandkosten",VLOOKUP(E5925,'Verweis Belegart'!$A$2:$B$9,2,FALSE))</f>
        <v>Hardware</v>
      </c>
      <c r="AL5925" s="14" t="str">
        <f t="shared" si="836"/>
        <v>Nein</v>
      </c>
      <c r="AM5925" s="14" t="str">
        <f t="shared" si="832"/>
        <v>Positiv</v>
      </c>
    </row>
    <row r="5926" spans="1:39" ht="17.25" customHeight="1" x14ac:dyDescent="0.35">
      <c r="A5926" s="17">
        <v>14575448</v>
      </c>
      <c r="B5926" s="2" t="s">
        <v>2608</v>
      </c>
      <c r="C5926" s="1">
        <v>2025001</v>
      </c>
      <c r="D5926" s="1">
        <v>2001498</v>
      </c>
      <c r="E5926" s="2" t="s">
        <v>34</v>
      </c>
      <c r="F5926" s="2" t="s">
        <v>53</v>
      </c>
      <c r="G5926" s="2" t="s">
        <v>66</v>
      </c>
      <c r="H5926" s="2" t="s">
        <v>1390</v>
      </c>
      <c r="I5926" s="2" t="s">
        <v>1391</v>
      </c>
      <c r="J5926" s="2" t="s">
        <v>304</v>
      </c>
      <c r="K5926" s="2" t="s">
        <v>83</v>
      </c>
      <c r="L5926" s="2" t="s">
        <v>979</v>
      </c>
      <c r="M5926" s="2" t="s">
        <v>980</v>
      </c>
      <c r="N5926" s="2" t="s">
        <v>407</v>
      </c>
      <c r="O5926" s="3">
        <v>1</v>
      </c>
      <c r="P5926" s="3">
        <v>25.15</v>
      </c>
      <c r="Q5926" s="3">
        <v>25</v>
      </c>
      <c r="R5926" s="3">
        <v>25</v>
      </c>
      <c r="S5926" s="3">
        <v>-0.15</v>
      </c>
      <c r="T5926" s="3">
        <v>-0.15</v>
      </c>
      <c r="U5926" s="3">
        <v>-0.6</v>
      </c>
      <c r="V5926" s="2" t="s">
        <v>927</v>
      </c>
      <c r="W5926" s="2" t="s">
        <v>928</v>
      </c>
      <c r="X5926" s="2" t="s">
        <v>72</v>
      </c>
      <c r="Y5926" s="19" t="str">
        <f>VLOOKUP(G5926,'Verweis Kd-Gruppe'!$A$2:$B$8,2,FALSE)</f>
        <v>EXP</v>
      </c>
      <c r="Z5926" s="19" t="str">
        <f>VLOOKUP(J5926,'Verweis Art-Gruppe'!$A$2:$B$15,2,FALSE)</f>
        <v>Zubehör</v>
      </c>
      <c r="AA5926" s="19" t="str">
        <f>VLOOKUP(W5926,'Verweis Vertreter'!$A$2:$B$24,2,FALSE)</f>
        <v>Ximena Morales</v>
      </c>
      <c r="AB5926" s="12">
        <f t="shared" si="828"/>
        <v>1</v>
      </c>
      <c r="AC5926" s="12">
        <f t="shared" si="833"/>
        <v>25.15</v>
      </c>
      <c r="AD5926" s="12">
        <f t="shared" si="834"/>
        <v>25</v>
      </c>
      <c r="AE5926" s="12">
        <f t="shared" si="829"/>
        <v>25</v>
      </c>
      <c r="AF5926" s="12">
        <f t="shared" si="830"/>
        <v>-0.15</v>
      </c>
      <c r="AG5926" s="12">
        <f t="shared" si="831"/>
        <v>-0.15</v>
      </c>
      <c r="AH5926" s="9">
        <f t="shared" si="835"/>
        <v>-6.0000000000000001E-3</v>
      </c>
      <c r="AI5926" s="14">
        <f>VLOOKUP(E5926,'Verweis Faktor'!$A:$B,2,FALSE)</f>
        <v>1</v>
      </c>
      <c r="AJ5926" s="14"/>
      <c r="AK5926" s="14" t="str">
        <f>IF(AL5926="Ja","Versandkosten",VLOOKUP(E5926,'Verweis Belegart'!$A$2:$B$9,2,FALSE))</f>
        <v>Hardware</v>
      </c>
      <c r="AL5926" s="14" t="str">
        <f t="shared" si="836"/>
        <v>Nein</v>
      </c>
      <c r="AM5926" s="14" t="str">
        <f t="shared" si="832"/>
        <v>Negativ</v>
      </c>
    </row>
    <row r="5927" spans="1:39" ht="17.25" customHeight="1" x14ac:dyDescent="0.35">
      <c r="A5927" s="17">
        <v>14575448</v>
      </c>
      <c r="B5927" s="2" t="s">
        <v>2608</v>
      </c>
      <c r="C5927" s="1">
        <v>2025001</v>
      </c>
      <c r="D5927" s="1">
        <v>2001498</v>
      </c>
      <c r="E5927" s="2" t="s">
        <v>34</v>
      </c>
      <c r="F5927" s="2" t="s">
        <v>53</v>
      </c>
      <c r="G5927" s="2" t="s">
        <v>66</v>
      </c>
      <c r="H5927" s="2" t="s">
        <v>1390</v>
      </c>
      <c r="I5927" s="2" t="s">
        <v>1391</v>
      </c>
      <c r="J5927" s="2" t="s">
        <v>304</v>
      </c>
      <c r="K5927" s="2" t="s">
        <v>87</v>
      </c>
      <c r="L5927" s="2" t="s">
        <v>692</v>
      </c>
      <c r="M5927" s="2" t="s">
        <v>693</v>
      </c>
      <c r="N5927" s="2" t="s">
        <v>694</v>
      </c>
      <c r="O5927" s="3">
        <v>2</v>
      </c>
      <c r="P5927" s="3">
        <v>405.41669999999999</v>
      </c>
      <c r="Q5927" s="3">
        <v>430</v>
      </c>
      <c r="R5927" s="3">
        <v>860</v>
      </c>
      <c r="S5927" s="3">
        <v>24.583300000000001</v>
      </c>
      <c r="T5927" s="3">
        <v>49.17</v>
      </c>
      <c r="U5927" s="3">
        <v>5.71</v>
      </c>
      <c r="V5927" s="2" t="s">
        <v>927</v>
      </c>
      <c r="W5927" s="2" t="s">
        <v>928</v>
      </c>
      <c r="X5927" s="2" t="s">
        <v>72</v>
      </c>
      <c r="Y5927" s="19" t="str">
        <f>VLOOKUP(G5927,'Verweis Kd-Gruppe'!$A$2:$B$8,2,FALSE)</f>
        <v>EXP</v>
      </c>
      <c r="Z5927" s="19" t="str">
        <f>VLOOKUP(J5927,'Verweis Art-Gruppe'!$A$2:$B$15,2,FALSE)</f>
        <v>Zubehör</v>
      </c>
      <c r="AA5927" s="19" t="str">
        <f>VLOOKUP(W5927,'Verweis Vertreter'!$A$2:$B$24,2,FALSE)</f>
        <v>Ximena Morales</v>
      </c>
      <c r="AB5927" s="12">
        <f t="shared" si="828"/>
        <v>2</v>
      </c>
      <c r="AC5927" s="12">
        <f t="shared" si="833"/>
        <v>405.41669999999999</v>
      </c>
      <c r="AD5927" s="12">
        <f t="shared" si="834"/>
        <v>430</v>
      </c>
      <c r="AE5927" s="12">
        <f t="shared" si="829"/>
        <v>860</v>
      </c>
      <c r="AF5927" s="12">
        <f t="shared" si="830"/>
        <v>24.583300000000001</v>
      </c>
      <c r="AG5927" s="12">
        <f t="shared" si="831"/>
        <v>49.17</v>
      </c>
      <c r="AH5927" s="9">
        <f t="shared" si="835"/>
        <v>5.7174418604651167E-2</v>
      </c>
      <c r="AI5927" s="14">
        <f>VLOOKUP(E5927,'Verweis Faktor'!$A:$B,2,FALSE)</f>
        <v>1</v>
      </c>
      <c r="AJ5927" s="14"/>
      <c r="AK5927" s="14" t="str">
        <f>IF(AL5927="Ja","Versandkosten",VLOOKUP(E5927,'Verweis Belegart'!$A$2:$B$9,2,FALSE))</f>
        <v>Hardware</v>
      </c>
      <c r="AL5927" s="14" t="str">
        <f t="shared" si="836"/>
        <v>Nein</v>
      </c>
      <c r="AM5927" s="14" t="str">
        <f t="shared" si="832"/>
        <v>Positiv</v>
      </c>
    </row>
    <row r="5928" spans="1:39" ht="17.25" customHeight="1" x14ac:dyDescent="0.35">
      <c r="A5928" s="17">
        <v>14575528</v>
      </c>
      <c r="B5928" s="2" t="s">
        <v>2608</v>
      </c>
      <c r="C5928" s="1">
        <v>2025001</v>
      </c>
      <c r="D5928" s="1">
        <v>2001499</v>
      </c>
      <c r="E5928" s="2" t="s">
        <v>34</v>
      </c>
      <c r="F5928" s="2" t="s">
        <v>182</v>
      </c>
      <c r="G5928" s="2" t="s">
        <v>66</v>
      </c>
      <c r="H5928" s="2" t="s">
        <v>2242</v>
      </c>
      <c r="I5928" s="2" t="s">
        <v>2243</v>
      </c>
      <c r="J5928" s="2" t="s">
        <v>103</v>
      </c>
      <c r="K5928" s="2" t="s">
        <v>28</v>
      </c>
      <c r="L5928" s="2" t="s">
        <v>126</v>
      </c>
      <c r="M5928" s="2" t="s">
        <v>127</v>
      </c>
      <c r="N5928" s="2" t="s">
        <v>128</v>
      </c>
      <c r="O5928" s="3">
        <v>1</v>
      </c>
      <c r="P5928" s="3">
        <v>199</v>
      </c>
      <c r="Q5928" s="3">
        <v>206</v>
      </c>
      <c r="R5928" s="3">
        <v>206</v>
      </c>
      <c r="S5928" s="3">
        <v>7</v>
      </c>
      <c r="T5928" s="3">
        <v>7</v>
      </c>
      <c r="U5928" s="3">
        <v>3.39</v>
      </c>
      <c r="V5928" s="2" t="s">
        <v>42</v>
      </c>
      <c r="W5928" s="2" t="s">
        <v>43</v>
      </c>
      <c r="X5928" s="2" t="s">
        <v>197</v>
      </c>
      <c r="Y5928" s="19" t="str">
        <f>VLOOKUP(G5928,'Verweis Kd-Gruppe'!$A$2:$B$8,2,FALSE)</f>
        <v>EXP</v>
      </c>
      <c r="Z5928" s="19" t="str">
        <f>VLOOKUP(J5928,'Verweis Art-Gruppe'!$A$2:$B$15,2,FALSE)</f>
        <v>Geräte</v>
      </c>
      <c r="AA5928" s="19" t="str">
        <f>VLOOKUP(W5928,'Verweis Vertreter'!$A$2:$B$24,2,FALSE)</f>
        <v>Sebastian Faber</v>
      </c>
      <c r="AB5928" s="12">
        <f t="shared" si="828"/>
        <v>1</v>
      </c>
      <c r="AC5928" s="12">
        <f t="shared" si="833"/>
        <v>199</v>
      </c>
      <c r="AD5928" s="12">
        <f t="shared" si="834"/>
        <v>206</v>
      </c>
      <c r="AE5928" s="12">
        <f t="shared" si="829"/>
        <v>206</v>
      </c>
      <c r="AF5928" s="12">
        <f t="shared" si="830"/>
        <v>7</v>
      </c>
      <c r="AG5928" s="12">
        <f t="shared" si="831"/>
        <v>7</v>
      </c>
      <c r="AH5928" s="9">
        <f t="shared" si="835"/>
        <v>3.3980582524271843E-2</v>
      </c>
      <c r="AI5928" s="14">
        <f>VLOOKUP(E5928,'Verweis Faktor'!$A:$B,2,FALSE)</f>
        <v>1</v>
      </c>
      <c r="AJ5928" s="14"/>
      <c r="AK5928" s="14" t="str">
        <f>IF(AL5928="Ja","Versandkosten",VLOOKUP(E5928,'Verweis Belegart'!$A$2:$B$9,2,FALSE))</f>
        <v>Hardware</v>
      </c>
      <c r="AL5928" s="14" t="str">
        <f t="shared" si="836"/>
        <v>Nein</v>
      </c>
      <c r="AM5928" s="14" t="str">
        <f t="shared" si="832"/>
        <v>Positiv</v>
      </c>
    </row>
    <row r="5929" spans="1:39" ht="17.25" customHeight="1" x14ac:dyDescent="0.35">
      <c r="A5929" s="17">
        <v>14575528</v>
      </c>
      <c r="B5929" s="2" t="s">
        <v>2608</v>
      </c>
      <c r="C5929" s="1">
        <v>2025001</v>
      </c>
      <c r="D5929" s="1">
        <v>2001499</v>
      </c>
      <c r="E5929" s="2" t="s">
        <v>34</v>
      </c>
      <c r="F5929" s="2" t="s">
        <v>182</v>
      </c>
      <c r="G5929" s="2" t="s">
        <v>66</v>
      </c>
      <c r="H5929" s="2" t="s">
        <v>2242</v>
      </c>
      <c r="I5929" s="2" t="s">
        <v>2243</v>
      </c>
      <c r="J5929" s="2" t="s">
        <v>103</v>
      </c>
      <c r="K5929" s="2" t="s">
        <v>45</v>
      </c>
      <c r="L5929" s="2" t="s">
        <v>129</v>
      </c>
      <c r="M5929" s="2" t="s">
        <v>130</v>
      </c>
      <c r="N5929" s="2" t="s">
        <v>131</v>
      </c>
      <c r="O5929" s="3">
        <v>10</v>
      </c>
      <c r="P5929" s="3">
        <v>166.95079999999999</v>
      </c>
      <c r="Q5929" s="3">
        <v>174</v>
      </c>
      <c r="R5929" s="3">
        <v>1740</v>
      </c>
      <c r="S5929" s="3">
        <v>7.0491999999999999</v>
      </c>
      <c r="T5929" s="3">
        <v>70.489999999999995</v>
      </c>
      <c r="U5929" s="3">
        <v>4.05</v>
      </c>
      <c r="V5929" s="2" t="s">
        <v>42</v>
      </c>
      <c r="W5929" s="2" t="s">
        <v>43</v>
      </c>
      <c r="X5929" s="2" t="s">
        <v>197</v>
      </c>
      <c r="Y5929" s="19" t="str">
        <f>VLOOKUP(G5929,'Verweis Kd-Gruppe'!$A$2:$B$8,2,FALSE)</f>
        <v>EXP</v>
      </c>
      <c r="Z5929" s="19" t="str">
        <f>VLOOKUP(J5929,'Verweis Art-Gruppe'!$A$2:$B$15,2,FALSE)</f>
        <v>Geräte</v>
      </c>
      <c r="AA5929" s="19" t="str">
        <f>VLOOKUP(W5929,'Verweis Vertreter'!$A$2:$B$24,2,FALSE)</f>
        <v>Sebastian Faber</v>
      </c>
      <c r="AB5929" s="12">
        <f t="shared" si="828"/>
        <v>10</v>
      </c>
      <c r="AC5929" s="12">
        <f t="shared" si="833"/>
        <v>166.95079999999999</v>
      </c>
      <c r="AD5929" s="12">
        <f t="shared" si="834"/>
        <v>174</v>
      </c>
      <c r="AE5929" s="12">
        <f t="shared" si="829"/>
        <v>1740</v>
      </c>
      <c r="AF5929" s="12">
        <f t="shared" si="830"/>
        <v>7.0491999999999999</v>
      </c>
      <c r="AG5929" s="12">
        <f t="shared" si="831"/>
        <v>70.489999999999995</v>
      </c>
      <c r="AH5929" s="9">
        <f t="shared" si="835"/>
        <v>4.0511494252873557E-2</v>
      </c>
      <c r="AI5929" s="14">
        <f>VLOOKUP(E5929,'Verweis Faktor'!$A:$B,2,FALSE)</f>
        <v>1</v>
      </c>
      <c r="AJ5929" s="14"/>
      <c r="AK5929" s="14" t="str">
        <f>IF(AL5929="Ja","Versandkosten",VLOOKUP(E5929,'Verweis Belegart'!$A$2:$B$9,2,FALSE))</f>
        <v>Hardware</v>
      </c>
      <c r="AL5929" s="14" t="str">
        <f t="shared" si="836"/>
        <v>Nein</v>
      </c>
      <c r="AM5929" s="14" t="str">
        <f t="shared" si="832"/>
        <v>Positiv</v>
      </c>
    </row>
    <row r="5930" spans="1:39" ht="17.25" customHeight="1" x14ac:dyDescent="0.35">
      <c r="A5930" s="17">
        <v>14575528</v>
      </c>
      <c r="B5930" s="2" t="s">
        <v>2608</v>
      </c>
      <c r="C5930" s="1">
        <v>2025001</v>
      </c>
      <c r="D5930" s="1">
        <v>2001499</v>
      </c>
      <c r="E5930" s="2" t="s">
        <v>34</v>
      </c>
      <c r="F5930" s="2" t="s">
        <v>182</v>
      </c>
      <c r="G5930" s="2" t="s">
        <v>66</v>
      </c>
      <c r="H5930" s="2" t="s">
        <v>2242</v>
      </c>
      <c r="I5930" s="2" t="s">
        <v>2243</v>
      </c>
      <c r="J5930" s="2" t="s">
        <v>103</v>
      </c>
      <c r="K5930" s="2" t="s">
        <v>49</v>
      </c>
      <c r="L5930" s="2" t="s">
        <v>275</v>
      </c>
      <c r="M5930" s="2" t="s">
        <v>276</v>
      </c>
      <c r="N5930" s="2" t="s">
        <v>271</v>
      </c>
      <c r="O5930" s="3">
        <v>1</v>
      </c>
      <c r="P5930" s="3">
        <v>416</v>
      </c>
      <c r="Q5930" s="3">
        <v>424</v>
      </c>
      <c r="R5930" s="3">
        <v>424</v>
      </c>
      <c r="S5930" s="3">
        <v>8</v>
      </c>
      <c r="T5930" s="3">
        <v>8</v>
      </c>
      <c r="U5930" s="3">
        <v>1.88</v>
      </c>
      <c r="V5930" s="2" t="s">
        <v>42</v>
      </c>
      <c r="W5930" s="2" t="s">
        <v>43</v>
      </c>
      <c r="X5930" s="2" t="s">
        <v>197</v>
      </c>
      <c r="Y5930" s="19" t="str">
        <f>VLOOKUP(G5930,'Verweis Kd-Gruppe'!$A$2:$B$8,2,FALSE)</f>
        <v>EXP</v>
      </c>
      <c r="Z5930" s="19" t="str">
        <f>VLOOKUP(J5930,'Verweis Art-Gruppe'!$A$2:$B$15,2,FALSE)</f>
        <v>Geräte</v>
      </c>
      <c r="AA5930" s="19" t="str">
        <f>VLOOKUP(W5930,'Verweis Vertreter'!$A$2:$B$24,2,FALSE)</f>
        <v>Sebastian Faber</v>
      </c>
      <c r="AB5930" s="12">
        <f t="shared" si="828"/>
        <v>1</v>
      </c>
      <c r="AC5930" s="12">
        <f t="shared" si="833"/>
        <v>416</v>
      </c>
      <c r="AD5930" s="12">
        <f t="shared" si="834"/>
        <v>424</v>
      </c>
      <c r="AE5930" s="12">
        <f t="shared" si="829"/>
        <v>424</v>
      </c>
      <c r="AF5930" s="12">
        <f t="shared" si="830"/>
        <v>8</v>
      </c>
      <c r="AG5930" s="12">
        <f t="shared" si="831"/>
        <v>8</v>
      </c>
      <c r="AH5930" s="9">
        <f t="shared" si="835"/>
        <v>1.8867924528301886E-2</v>
      </c>
      <c r="AI5930" s="14">
        <f>VLOOKUP(E5930,'Verweis Faktor'!$A:$B,2,FALSE)</f>
        <v>1</v>
      </c>
      <c r="AJ5930" s="14"/>
      <c r="AK5930" s="14" t="str">
        <f>IF(AL5930="Ja","Versandkosten",VLOOKUP(E5930,'Verweis Belegart'!$A$2:$B$9,2,FALSE))</f>
        <v>Hardware</v>
      </c>
      <c r="AL5930" s="14" t="str">
        <f t="shared" si="836"/>
        <v>Nein</v>
      </c>
      <c r="AM5930" s="14" t="str">
        <f t="shared" si="832"/>
        <v>Positiv</v>
      </c>
    </row>
    <row r="5931" spans="1:39" ht="17.25" customHeight="1" x14ac:dyDescent="0.35">
      <c r="A5931" s="17">
        <v>14575528</v>
      </c>
      <c r="B5931" s="2" t="s">
        <v>2608</v>
      </c>
      <c r="C5931" s="1">
        <v>2025001</v>
      </c>
      <c r="D5931" s="1">
        <v>2001499</v>
      </c>
      <c r="E5931" s="2" t="s">
        <v>34</v>
      </c>
      <c r="F5931" s="2" t="s">
        <v>182</v>
      </c>
      <c r="G5931" s="2" t="s">
        <v>66</v>
      </c>
      <c r="H5931" s="2" t="s">
        <v>2242</v>
      </c>
      <c r="I5931" s="2" t="s">
        <v>2243</v>
      </c>
      <c r="J5931" s="2" t="s">
        <v>103</v>
      </c>
      <c r="K5931" s="2" t="s">
        <v>79</v>
      </c>
      <c r="L5931" s="2" t="s">
        <v>1234</v>
      </c>
      <c r="M5931" s="2" t="s">
        <v>1235</v>
      </c>
      <c r="N5931" s="2" t="s">
        <v>52</v>
      </c>
      <c r="O5931" s="3">
        <v>5</v>
      </c>
      <c r="P5931" s="3">
        <v>139</v>
      </c>
      <c r="Q5931" s="3">
        <v>148</v>
      </c>
      <c r="R5931" s="3">
        <v>740</v>
      </c>
      <c r="S5931" s="3">
        <v>9</v>
      </c>
      <c r="T5931" s="3">
        <v>45</v>
      </c>
      <c r="U5931" s="3">
        <v>6.08</v>
      </c>
      <c r="V5931" s="2" t="s">
        <v>42</v>
      </c>
      <c r="W5931" s="2" t="s">
        <v>43</v>
      </c>
      <c r="X5931" s="2" t="s">
        <v>197</v>
      </c>
      <c r="Y5931" s="19" t="str">
        <f>VLOOKUP(G5931,'Verweis Kd-Gruppe'!$A$2:$B$8,2,FALSE)</f>
        <v>EXP</v>
      </c>
      <c r="Z5931" s="19" t="str">
        <f>VLOOKUP(J5931,'Verweis Art-Gruppe'!$A$2:$B$15,2,FALSE)</f>
        <v>Geräte</v>
      </c>
      <c r="AA5931" s="19" t="str">
        <f>VLOOKUP(W5931,'Verweis Vertreter'!$A$2:$B$24,2,FALSE)</f>
        <v>Sebastian Faber</v>
      </c>
      <c r="AB5931" s="12">
        <f t="shared" si="828"/>
        <v>5</v>
      </c>
      <c r="AC5931" s="12">
        <f t="shared" si="833"/>
        <v>139</v>
      </c>
      <c r="AD5931" s="12">
        <f t="shared" si="834"/>
        <v>148</v>
      </c>
      <c r="AE5931" s="12">
        <f t="shared" si="829"/>
        <v>740</v>
      </c>
      <c r="AF5931" s="12">
        <f t="shared" si="830"/>
        <v>9</v>
      </c>
      <c r="AG5931" s="12">
        <f t="shared" si="831"/>
        <v>45</v>
      </c>
      <c r="AH5931" s="9">
        <f t="shared" si="835"/>
        <v>6.0810810810810814E-2</v>
      </c>
      <c r="AI5931" s="14">
        <f>VLOOKUP(E5931,'Verweis Faktor'!$A:$B,2,FALSE)</f>
        <v>1</v>
      </c>
      <c r="AJ5931" s="14"/>
      <c r="AK5931" s="14" t="str">
        <f>IF(AL5931="Ja","Versandkosten",VLOOKUP(E5931,'Verweis Belegart'!$A$2:$B$9,2,FALSE))</f>
        <v>Hardware</v>
      </c>
      <c r="AL5931" s="14" t="str">
        <f t="shared" si="836"/>
        <v>Nein</v>
      </c>
      <c r="AM5931" s="14" t="str">
        <f t="shared" si="832"/>
        <v>Positiv</v>
      </c>
    </row>
    <row r="5932" spans="1:39" ht="17.25" customHeight="1" x14ac:dyDescent="0.35">
      <c r="A5932" s="17">
        <v>14575528</v>
      </c>
      <c r="B5932" s="2" t="s">
        <v>2608</v>
      </c>
      <c r="C5932" s="1">
        <v>2025001</v>
      </c>
      <c r="D5932" s="1">
        <v>2001499</v>
      </c>
      <c r="E5932" s="2" t="s">
        <v>34</v>
      </c>
      <c r="F5932" s="2" t="s">
        <v>182</v>
      </c>
      <c r="G5932" s="2" t="s">
        <v>66</v>
      </c>
      <c r="H5932" s="2" t="s">
        <v>2242</v>
      </c>
      <c r="I5932" s="2" t="s">
        <v>2243</v>
      </c>
      <c r="J5932" s="2" t="s">
        <v>103</v>
      </c>
      <c r="K5932" s="2" t="s">
        <v>83</v>
      </c>
      <c r="L5932" s="2" t="s">
        <v>1438</v>
      </c>
      <c r="M5932" s="2" t="s">
        <v>1439</v>
      </c>
      <c r="N5932" s="2" t="s">
        <v>1440</v>
      </c>
      <c r="O5932" s="3">
        <v>4</v>
      </c>
      <c r="P5932" s="3">
        <v>164.9</v>
      </c>
      <c r="Q5932" s="3">
        <v>175</v>
      </c>
      <c r="R5932" s="3">
        <v>700</v>
      </c>
      <c r="S5932" s="3">
        <v>10.1</v>
      </c>
      <c r="T5932" s="3">
        <v>40.4</v>
      </c>
      <c r="U5932" s="3">
        <v>5.77</v>
      </c>
      <c r="V5932" s="2" t="s">
        <v>42</v>
      </c>
      <c r="W5932" s="2" t="s">
        <v>43</v>
      </c>
      <c r="X5932" s="2" t="s">
        <v>197</v>
      </c>
      <c r="Y5932" s="19" t="str">
        <f>VLOOKUP(G5932,'Verweis Kd-Gruppe'!$A$2:$B$8,2,FALSE)</f>
        <v>EXP</v>
      </c>
      <c r="Z5932" s="19" t="str">
        <f>VLOOKUP(J5932,'Verweis Art-Gruppe'!$A$2:$B$15,2,FALSE)</f>
        <v>Geräte</v>
      </c>
      <c r="AA5932" s="19" t="str">
        <f>VLOOKUP(W5932,'Verweis Vertreter'!$A$2:$B$24,2,FALSE)</f>
        <v>Sebastian Faber</v>
      </c>
      <c r="AB5932" s="12">
        <f t="shared" si="828"/>
        <v>4</v>
      </c>
      <c r="AC5932" s="12">
        <f t="shared" si="833"/>
        <v>164.9</v>
      </c>
      <c r="AD5932" s="12">
        <f t="shared" si="834"/>
        <v>175</v>
      </c>
      <c r="AE5932" s="12">
        <f t="shared" si="829"/>
        <v>700</v>
      </c>
      <c r="AF5932" s="12">
        <f t="shared" si="830"/>
        <v>10.1</v>
      </c>
      <c r="AG5932" s="12">
        <f t="shared" si="831"/>
        <v>40.4</v>
      </c>
      <c r="AH5932" s="9">
        <f t="shared" si="835"/>
        <v>5.7714285714285711E-2</v>
      </c>
      <c r="AI5932" s="14">
        <f>VLOOKUP(E5932,'Verweis Faktor'!$A:$B,2,FALSE)</f>
        <v>1</v>
      </c>
      <c r="AJ5932" s="14"/>
      <c r="AK5932" s="14" t="str">
        <f>IF(AL5932="Ja","Versandkosten",VLOOKUP(E5932,'Verweis Belegart'!$A$2:$B$9,2,FALSE))</f>
        <v>Hardware</v>
      </c>
      <c r="AL5932" s="14" t="str">
        <f t="shared" si="836"/>
        <v>Nein</v>
      </c>
      <c r="AM5932" s="14" t="str">
        <f t="shared" si="832"/>
        <v>Positiv</v>
      </c>
    </row>
    <row r="5933" spans="1:39" ht="17.25" customHeight="1" x14ac:dyDescent="0.35">
      <c r="A5933" s="17">
        <v>14575528</v>
      </c>
      <c r="B5933" s="2" t="s">
        <v>2608</v>
      </c>
      <c r="C5933" s="1">
        <v>2025001</v>
      </c>
      <c r="D5933" s="1">
        <v>2001499</v>
      </c>
      <c r="E5933" s="2" t="s">
        <v>34</v>
      </c>
      <c r="F5933" s="2" t="s">
        <v>182</v>
      </c>
      <c r="G5933" s="2" t="s">
        <v>66</v>
      </c>
      <c r="H5933" s="2" t="s">
        <v>2242</v>
      </c>
      <c r="I5933" s="2" t="s">
        <v>2243</v>
      </c>
      <c r="J5933" s="2" t="s">
        <v>103</v>
      </c>
      <c r="K5933" s="2" t="s">
        <v>87</v>
      </c>
      <c r="L5933" s="2" t="s">
        <v>50</v>
      </c>
      <c r="M5933" s="2" t="s">
        <v>51</v>
      </c>
      <c r="N5933" s="2" t="s">
        <v>52</v>
      </c>
      <c r="O5933" s="3">
        <v>5</v>
      </c>
      <c r="P5933" s="3">
        <v>143.50120000000001</v>
      </c>
      <c r="Q5933" s="3">
        <v>148</v>
      </c>
      <c r="R5933" s="3">
        <v>740</v>
      </c>
      <c r="S5933" s="3">
        <v>4.4988000000000001</v>
      </c>
      <c r="T5933" s="3">
        <v>22.49</v>
      </c>
      <c r="U5933" s="3">
        <v>3.03</v>
      </c>
      <c r="V5933" s="2" t="s">
        <v>42</v>
      </c>
      <c r="W5933" s="2" t="s">
        <v>43</v>
      </c>
      <c r="X5933" s="2" t="s">
        <v>197</v>
      </c>
      <c r="Y5933" s="19" t="str">
        <f>VLOOKUP(G5933,'Verweis Kd-Gruppe'!$A$2:$B$8,2,FALSE)</f>
        <v>EXP</v>
      </c>
      <c r="Z5933" s="19" t="str">
        <f>VLOOKUP(J5933,'Verweis Art-Gruppe'!$A$2:$B$15,2,FALSE)</f>
        <v>Geräte</v>
      </c>
      <c r="AA5933" s="19" t="str">
        <f>VLOOKUP(W5933,'Verweis Vertreter'!$A$2:$B$24,2,FALSE)</f>
        <v>Sebastian Faber</v>
      </c>
      <c r="AB5933" s="12">
        <f t="shared" si="828"/>
        <v>5</v>
      </c>
      <c r="AC5933" s="12">
        <f t="shared" si="833"/>
        <v>143.50120000000001</v>
      </c>
      <c r="AD5933" s="12">
        <f t="shared" si="834"/>
        <v>148</v>
      </c>
      <c r="AE5933" s="12">
        <f t="shared" si="829"/>
        <v>740</v>
      </c>
      <c r="AF5933" s="12">
        <f t="shared" si="830"/>
        <v>4.4988000000000001</v>
      </c>
      <c r="AG5933" s="12">
        <f t="shared" si="831"/>
        <v>22.49</v>
      </c>
      <c r="AH5933" s="9">
        <f t="shared" si="835"/>
        <v>3.0391891891891891E-2</v>
      </c>
      <c r="AI5933" s="14">
        <f>VLOOKUP(E5933,'Verweis Faktor'!$A:$B,2,FALSE)</f>
        <v>1</v>
      </c>
      <c r="AJ5933" s="14"/>
      <c r="AK5933" s="14" t="str">
        <f>IF(AL5933="Ja","Versandkosten",VLOOKUP(E5933,'Verweis Belegart'!$A$2:$B$9,2,FALSE))</f>
        <v>Hardware</v>
      </c>
      <c r="AL5933" s="14" t="str">
        <f t="shared" si="836"/>
        <v>Nein</v>
      </c>
      <c r="AM5933" s="14" t="str">
        <f t="shared" si="832"/>
        <v>Positiv</v>
      </c>
    </row>
    <row r="5934" spans="1:39" ht="17.25" customHeight="1" x14ac:dyDescent="0.35">
      <c r="A5934" s="17">
        <v>14575528</v>
      </c>
      <c r="B5934" s="2" t="s">
        <v>2608</v>
      </c>
      <c r="C5934" s="1">
        <v>2025001</v>
      </c>
      <c r="D5934" s="1">
        <v>2001499</v>
      </c>
      <c r="E5934" s="2" t="s">
        <v>34</v>
      </c>
      <c r="F5934" s="2" t="s">
        <v>182</v>
      </c>
      <c r="G5934" s="2" t="s">
        <v>66</v>
      </c>
      <c r="H5934" s="2" t="s">
        <v>2242</v>
      </c>
      <c r="I5934" s="2" t="s">
        <v>2243</v>
      </c>
      <c r="J5934" s="2" t="s">
        <v>103</v>
      </c>
      <c r="K5934" s="2" t="s">
        <v>91</v>
      </c>
      <c r="L5934" s="2" t="s">
        <v>2703</v>
      </c>
      <c r="M5934" s="2" t="s">
        <v>2704</v>
      </c>
      <c r="N5934" s="2" t="s">
        <v>152</v>
      </c>
      <c r="O5934" s="3">
        <v>5</v>
      </c>
      <c r="P5934" s="3">
        <v>199</v>
      </c>
      <c r="Q5934" s="3">
        <v>205</v>
      </c>
      <c r="R5934" s="3">
        <v>1025</v>
      </c>
      <c r="S5934" s="3">
        <v>6</v>
      </c>
      <c r="T5934" s="3">
        <v>30</v>
      </c>
      <c r="U5934" s="3">
        <v>2.92</v>
      </c>
      <c r="V5934" s="2" t="s">
        <v>42</v>
      </c>
      <c r="W5934" s="2" t="s">
        <v>43</v>
      </c>
      <c r="X5934" s="2" t="s">
        <v>197</v>
      </c>
      <c r="Y5934" s="19" t="str">
        <f>VLOOKUP(G5934,'Verweis Kd-Gruppe'!$A$2:$B$8,2,FALSE)</f>
        <v>EXP</v>
      </c>
      <c r="Z5934" s="19" t="str">
        <f>VLOOKUP(J5934,'Verweis Art-Gruppe'!$A$2:$B$15,2,FALSE)</f>
        <v>Geräte</v>
      </c>
      <c r="AA5934" s="19" t="str">
        <f>VLOOKUP(W5934,'Verweis Vertreter'!$A$2:$B$24,2,FALSE)</f>
        <v>Sebastian Faber</v>
      </c>
      <c r="AB5934" s="12">
        <f t="shared" si="828"/>
        <v>5</v>
      </c>
      <c r="AC5934" s="12">
        <f t="shared" si="833"/>
        <v>199</v>
      </c>
      <c r="AD5934" s="12">
        <f t="shared" si="834"/>
        <v>205</v>
      </c>
      <c r="AE5934" s="12">
        <f t="shared" si="829"/>
        <v>1025</v>
      </c>
      <c r="AF5934" s="12">
        <f t="shared" si="830"/>
        <v>6</v>
      </c>
      <c r="AG5934" s="12">
        <f t="shared" si="831"/>
        <v>30</v>
      </c>
      <c r="AH5934" s="9">
        <f t="shared" si="835"/>
        <v>2.9268292682926831E-2</v>
      </c>
      <c r="AI5934" s="14">
        <f>VLOOKUP(E5934,'Verweis Faktor'!$A:$B,2,FALSE)</f>
        <v>1</v>
      </c>
      <c r="AJ5934" s="14"/>
      <c r="AK5934" s="14" t="str">
        <f>IF(AL5934="Ja","Versandkosten",VLOOKUP(E5934,'Verweis Belegart'!$A$2:$B$9,2,FALSE))</f>
        <v>Hardware</v>
      </c>
      <c r="AL5934" s="14" t="str">
        <f t="shared" si="836"/>
        <v>Nein</v>
      </c>
      <c r="AM5934" s="14" t="str">
        <f t="shared" si="832"/>
        <v>Positiv</v>
      </c>
    </row>
    <row r="5935" spans="1:39" ht="17.25" customHeight="1" x14ac:dyDescent="0.35">
      <c r="A5935" s="17">
        <v>14575179</v>
      </c>
      <c r="B5935" s="2" t="s">
        <v>2608</v>
      </c>
      <c r="C5935" s="1">
        <v>2025001</v>
      </c>
      <c r="D5935" s="1">
        <v>2001500</v>
      </c>
      <c r="E5935" s="2" t="s">
        <v>34</v>
      </c>
      <c r="F5935" s="2" t="s">
        <v>35</v>
      </c>
      <c r="G5935" s="2" t="s">
        <v>66</v>
      </c>
      <c r="H5935" s="2" t="s">
        <v>1054</v>
      </c>
      <c r="I5935" s="2" t="s">
        <v>1055</v>
      </c>
      <c r="J5935" s="2" t="s">
        <v>103</v>
      </c>
      <c r="K5935" s="2" t="s">
        <v>28</v>
      </c>
      <c r="L5935" s="2" t="s">
        <v>205</v>
      </c>
      <c r="M5935" s="2" t="s">
        <v>206</v>
      </c>
      <c r="N5935" s="2" t="s">
        <v>207</v>
      </c>
      <c r="O5935" s="3">
        <v>3</v>
      </c>
      <c r="P5935" s="3">
        <v>112.0598</v>
      </c>
      <c r="Q5935" s="3">
        <v>129</v>
      </c>
      <c r="R5935" s="3">
        <v>387</v>
      </c>
      <c r="S5935" s="3">
        <v>16.940200000000001</v>
      </c>
      <c r="T5935" s="3">
        <v>50.82</v>
      </c>
      <c r="U5935" s="3">
        <v>13.13</v>
      </c>
      <c r="V5935" s="2" t="s">
        <v>42</v>
      </c>
      <c r="W5935" s="2" t="s">
        <v>43</v>
      </c>
      <c r="X5935" s="2" t="s">
        <v>44</v>
      </c>
      <c r="Y5935" s="19" t="str">
        <f>VLOOKUP(G5935,'Verweis Kd-Gruppe'!$A$2:$B$8,2,FALSE)</f>
        <v>EXP</v>
      </c>
      <c r="Z5935" s="19" t="str">
        <f>VLOOKUP(J5935,'Verweis Art-Gruppe'!$A$2:$B$15,2,FALSE)</f>
        <v>Geräte</v>
      </c>
      <c r="AA5935" s="19" t="str">
        <f>VLOOKUP(W5935,'Verweis Vertreter'!$A$2:$B$24,2,FALSE)</f>
        <v>Sebastian Faber</v>
      </c>
      <c r="AB5935" s="12">
        <f t="shared" si="828"/>
        <v>3</v>
      </c>
      <c r="AC5935" s="12">
        <f t="shared" si="833"/>
        <v>112.0598</v>
      </c>
      <c r="AD5935" s="12">
        <f t="shared" si="834"/>
        <v>129</v>
      </c>
      <c r="AE5935" s="12">
        <f t="shared" si="829"/>
        <v>387</v>
      </c>
      <c r="AF5935" s="12">
        <f t="shared" si="830"/>
        <v>16.940200000000001</v>
      </c>
      <c r="AG5935" s="12">
        <f t="shared" si="831"/>
        <v>50.82</v>
      </c>
      <c r="AH5935" s="9">
        <f t="shared" si="835"/>
        <v>0.13131782945736434</v>
      </c>
      <c r="AI5935" s="14">
        <f>VLOOKUP(E5935,'Verweis Faktor'!$A:$B,2,FALSE)</f>
        <v>1</v>
      </c>
      <c r="AJ5935" s="14"/>
      <c r="AK5935" s="14" t="str">
        <f>IF(AL5935="Ja","Versandkosten",VLOOKUP(E5935,'Verweis Belegart'!$A$2:$B$9,2,FALSE))</f>
        <v>Hardware</v>
      </c>
      <c r="AL5935" s="14" t="str">
        <f t="shared" si="836"/>
        <v>Nein</v>
      </c>
      <c r="AM5935" s="14" t="str">
        <f t="shared" si="832"/>
        <v>Positiv</v>
      </c>
    </row>
    <row r="5936" spans="1:39" ht="17.25" customHeight="1" x14ac:dyDescent="0.35">
      <c r="A5936" s="17">
        <v>14575510</v>
      </c>
      <c r="B5936" s="2" t="s">
        <v>2608</v>
      </c>
      <c r="C5936" s="1">
        <v>2025001</v>
      </c>
      <c r="D5936" s="1">
        <v>2001501</v>
      </c>
      <c r="E5936" s="2" t="s">
        <v>34</v>
      </c>
      <c r="F5936" s="2" t="s">
        <v>35</v>
      </c>
      <c r="G5936" s="2" t="s">
        <v>66</v>
      </c>
      <c r="H5936" s="2" t="s">
        <v>1054</v>
      </c>
      <c r="I5936" s="2" t="s">
        <v>1055</v>
      </c>
      <c r="J5936" s="2" t="s">
        <v>103</v>
      </c>
      <c r="K5936" s="2" t="s">
        <v>28</v>
      </c>
      <c r="L5936" s="2" t="s">
        <v>129</v>
      </c>
      <c r="M5936" s="2" t="s">
        <v>130</v>
      </c>
      <c r="N5936" s="2" t="s">
        <v>131</v>
      </c>
      <c r="O5936" s="3">
        <v>10</v>
      </c>
      <c r="P5936" s="3">
        <v>166.95079999999999</v>
      </c>
      <c r="Q5936" s="3">
        <v>172</v>
      </c>
      <c r="R5936" s="3">
        <v>1720</v>
      </c>
      <c r="S5936" s="3">
        <v>5.0491999999999999</v>
      </c>
      <c r="T5936" s="3">
        <v>50.49</v>
      </c>
      <c r="U5936" s="3">
        <v>2.93</v>
      </c>
      <c r="V5936" s="2" t="s">
        <v>42</v>
      </c>
      <c r="W5936" s="2" t="s">
        <v>43</v>
      </c>
      <c r="X5936" s="2" t="s">
        <v>44</v>
      </c>
      <c r="Y5936" s="19" t="str">
        <f>VLOOKUP(G5936,'Verweis Kd-Gruppe'!$A$2:$B$8,2,FALSE)</f>
        <v>EXP</v>
      </c>
      <c r="Z5936" s="19" t="str">
        <f>VLOOKUP(J5936,'Verweis Art-Gruppe'!$A$2:$B$15,2,FALSE)</f>
        <v>Geräte</v>
      </c>
      <c r="AA5936" s="19" t="str">
        <f>VLOOKUP(W5936,'Verweis Vertreter'!$A$2:$B$24,2,FALSE)</f>
        <v>Sebastian Faber</v>
      </c>
      <c r="AB5936" s="12">
        <f t="shared" si="828"/>
        <v>10</v>
      </c>
      <c r="AC5936" s="12">
        <f t="shared" si="833"/>
        <v>166.95079999999999</v>
      </c>
      <c r="AD5936" s="12">
        <f t="shared" si="834"/>
        <v>172</v>
      </c>
      <c r="AE5936" s="12">
        <f t="shared" si="829"/>
        <v>1720</v>
      </c>
      <c r="AF5936" s="12">
        <f t="shared" si="830"/>
        <v>5.0491999999999999</v>
      </c>
      <c r="AG5936" s="12">
        <f t="shared" si="831"/>
        <v>50.49</v>
      </c>
      <c r="AH5936" s="9">
        <f t="shared" si="835"/>
        <v>2.93546511627907E-2</v>
      </c>
      <c r="AI5936" s="14">
        <f>VLOOKUP(E5936,'Verweis Faktor'!$A:$B,2,FALSE)</f>
        <v>1</v>
      </c>
      <c r="AJ5936" s="14"/>
      <c r="AK5936" s="14" t="str">
        <f>IF(AL5936="Ja","Versandkosten",VLOOKUP(E5936,'Verweis Belegart'!$A$2:$B$9,2,FALSE))</f>
        <v>Hardware</v>
      </c>
      <c r="AL5936" s="14" t="str">
        <f t="shared" si="836"/>
        <v>Nein</v>
      </c>
      <c r="AM5936" s="14" t="str">
        <f t="shared" si="832"/>
        <v>Positiv</v>
      </c>
    </row>
    <row r="5937" spans="1:39" ht="17.25" customHeight="1" x14ac:dyDescent="0.35">
      <c r="A5937" s="17">
        <v>14575510</v>
      </c>
      <c r="B5937" s="2" t="s">
        <v>2608</v>
      </c>
      <c r="C5937" s="1">
        <v>2025001</v>
      </c>
      <c r="D5937" s="1">
        <v>2001501</v>
      </c>
      <c r="E5937" s="2" t="s">
        <v>34</v>
      </c>
      <c r="F5937" s="2" t="s">
        <v>35</v>
      </c>
      <c r="G5937" s="2" t="s">
        <v>66</v>
      </c>
      <c r="H5937" s="2" t="s">
        <v>1054</v>
      </c>
      <c r="I5937" s="2" t="s">
        <v>1055</v>
      </c>
      <c r="J5937" s="2" t="s">
        <v>103</v>
      </c>
      <c r="K5937" s="2" t="s">
        <v>45</v>
      </c>
      <c r="L5937" s="2" t="s">
        <v>1558</v>
      </c>
      <c r="M5937" s="2" t="s">
        <v>1559</v>
      </c>
      <c r="N5937" s="2" t="s">
        <v>481</v>
      </c>
      <c r="O5937" s="3">
        <v>20</v>
      </c>
      <c r="P5937" s="3">
        <v>109</v>
      </c>
      <c r="Q5937" s="3">
        <v>119</v>
      </c>
      <c r="R5937" s="3">
        <v>2380</v>
      </c>
      <c r="S5937" s="3">
        <v>10</v>
      </c>
      <c r="T5937" s="3">
        <v>200</v>
      </c>
      <c r="U5937" s="3">
        <v>8.4</v>
      </c>
      <c r="V5937" s="2" t="s">
        <v>42</v>
      </c>
      <c r="W5937" s="2" t="s">
        <v>43</v>
      </c>
      <c r="X5937" s="2" t="s">
        <v>44</v>
      </c>
      <c r="Y5937" s="19" t="str">
        <f>VLOOKUP(G5937,'Verweis Kd-Gruppe'!$A$2:$B$8,2,FALSE)</f>
        <v>EXP</v>
      </c>
      <c r="Z5937" s="19" t="str">
        <f>VLOOKUP(J5937,'Verweis Art-Gruppe'!$A$2:$B$15,2,FALSE)</f>
        <v>Geräte</v>
      </c>
      <c r="AA5937" s="19" t="str">
        <f>VLOOKUP(W5937,'Verweis Vertreter'!$A$2:$B$24,2,FALSE)</f>
        <v>Sebastian Faber</v>
      </c>
      <c r="AB5937" s="12">
        <f t="shared" si="828"/>
        <v>20</v>
      </c>
      <c r="AC5937" s="12">
        <f t="shared" si="833"/>
        <v>109</v>
      </c>
      <c r="AD5937" s="12">
        <f t="shared" si="834"/>
        <v>119</v>
      </c>
      <c r="AE5937" s="12">
        <f t="shared" si="829"/>
        <v>2380</v>
      </c>
      <c r="AF5937" s="12">
        <f t="shared" si="830"/>
        <v>10</v>
      </c>
      <c r="AG5937" s="12">
        <f t="shared" si="831"/>
        <v>200</v>
      </c>
      <c r="AH5937" s="9">
        <f t="shared" si="835"/>
        <v>8.4033613445378158E-2</v>
      </c>
      <c r="AI5937" s="14">
        <f>VLOOKUP(E5937,'Verweis Faktor'!$A:$B,2,FALSE)</f>
        <v>1</v>
      </c>
      <c r="AJ5937" s="14"/>
      <c r="AK5937" s="14" t="str">
        <f>IF(AL5937="Ja","Versandkosten",VLOOKUP(E5937,'Verweis Belegart'!$A$2:$B$9,2,FALSE))</f>
        <v>Hardware</v>
      </c>
      <c r="AL5937" s="14" t="str">
        <f t="shared" si="836"/>
        <v>Nein</v>
      </c>
      <c r="AM5937" s="14" t="str">
        <f t="shared" si="832"/>
        <v>Positiv</v>
      </c>
    </row>
    <row r="5938" spans="1:39" ht="17.25" customHeight="1" x14ac:dyDescent="0.35">
      <c r="A5938" s="17">
        <v>14575510</v>
      </c>
      <c r="B5938" s="2" t="s">
        <v>2608</v>
      </c>
      <c r="C5938" s="1">
        <v>2025001</v>
      </c>
      <c r="D5938" s="1">
        <v>2001501</v>
      </c>
      <c r="E5938" s="2" t="s">
        <v>34</v>
      </c>
      <c r="F5938" s="2" t="s">
        <v>35</v>
      </c>
      <c r="G5938" s="2" t="s">
        <v>66</v>
      </c>
      <c r="H5938" s="2" t="s">
        <v>1054</v>
      </c>
      <c r="I5938" s="2" t="s">
        <v>1055</v>
      </c>
      <c r="J5938" s="2" t="s">
        <v>304</v>
      </c>
      <c r="K5938" s="2" t="s">
        <v>49</v>
      </c>
      <c r="L5938" s="2" t="s">
        <v>825</v>
      </c>
      <c r="M5938" s="2" t="s">
        <v>826</v>
      </c>
      <c r="N5938" s="2" t="s">
        <v>827</v>
      </c>
      <c r="O5938" s="3">
        <v>100</v>
      </c>
      <c r="P5938" s="3">
        <v>105.0431</v>
      </c>
      <c r="Q5938" s="3">
        <v>110</v>
      </c>
      <c r="R5938" s="3">
        <v>11000</v>
      </c>
      <c r="S5938" s="3">
        <v>4.9569000000000001</v>
      </c>
      <c r="T5938" s="3">
        <v>495.69</v>
      </c>
      <c r="U5938" s="3">
        <v>4.5</v>
      </c>
      <c r="V5938" s="2" t="s">
        <v>42</v>
      </c>
      <c r="W5938" s="2" t="s">
        <v>43</v>
      </c>
      <c r="X5938" s="2" t="s">
        <v>44</v>
      </c>
      <c r="Y5938" s="19" t="str">
        <f>VLOOKUP(G5938,'Verweis Kd-Gruppe'!$A$2:$B$8,2,FALSE)</f>
        <v>EXP</v>
      </c>
      <c r="Z5938" s="19" t="str">
        <f>VLOOKUP(J5938,'Verweis Art-Gruppe'!$A$2:$B$15,2,FALSE)</f>
        <v>Zubehör</v>
      </c>
      <c r="AA5938" s="19" t="str">
        <f>VLOOKUP(W5938,'Verweis Vertreter'!$A$2:$B$24,2,FALSE)</f>
        <v>Sebastian Faber</v>
      </c>
      <c r="AB5938" s="12">
        <f t="shared" si="828"/>
        <v>100</v>
      </c>
      <c r="AC5938" s="12">
        <f t="shared" si="833"/>
        <v>105.0431</v>
      </c>
      <c r="AD5938" s="12">
        <f t="shared" si="834"/>
        <v>110</v>
      </c>
      <c r="AE5938" s="12">
        <f t="shared" si="829"/>
        <v>11000</v>
      </c>
      <c r="AF5938" s="12">
        <f t="shared" si="830"/>
        <v>4.9569000000000001</v>
      </c>
      <c r="AG5938" s="12">
        <f t="shared" si="831"/>
        <v>495.69</v>
      </c>
      <c r="AH5938" s="9">
        <f t="shared" si="835"/>
        <v>4.5062727272727275E-2</v>
      </c>
      <c r="AI5938" s="14">
        <f>VLOOKUP(E5938,'Verweis Faktor'!$A:$B,2,FALSE)</f>
        <v>1</v>
      </c>
      <c r="AJ5938" s="14"/>
      <c r="AK5938" s="14" t="str">
        <f>IF(AL5938="Ja","Versandkosten",VLOOKUP(E5938,'Verweis Belegart'!$A$2:$B$9,2,FALSE))</f>
        <v>Hardware</v>
      </c>
      <c r="AL5938" s="14" t="str">
        <f t="shared" si="836"/>
        <v>Nein</v>
      </c>
      <c r="AM5938" s="14" t="str">
        <f t="shared" si="832"/>
        <v>Positiv</v>
      </c>
    </row>
    <row r="5939" spans="1:39" ht="17.25" customHeight="1" x14ac:dyDescent="0.35">
      <c r="A5939" s="17">
        <v>14575510</v>
      </c>
      <c r="B5939" s="2" t="s">
        <v>2608</v>
      </c>
      <c r="C5939" s="1">
        <v>2025001</v>
      </c>
      <c r="D5939" s="1">
        <v>2001501</v>
      </c>
      <c r="E5939" s="2" t="s">
        <v>34</v>
      </c>
      <c r="F5939" s="2" t="s">
        <v>35</v>
      </c>
      <c r="G5939" s="2" t="s">
        <v>66</v>
      </c>
      <c r="H5939" s="2" t="s">
        <v>1054</v>
      </c>
      <c r="I5939" s="2" t="s">
        <v>1055</v>
      </c>
      <c r="J5939" s="2" t="s">
        <v>103</v>
      </c>
      <c r="K5939" s="2" t="s">
        <v>79</v>
      </c>
      <c r="L5939" s="2" t="s">
        <v>1490</v>
      </c>
      <c r="M5939" s="2" t="s">
        <v>1491</v>
      </c>
      <c r="N5939" s="2" t="s">
        <v>1492</v>
      </c>
      <c r="O5939" s="3">
        <v>7</v>
      </c>
      <c r="P5939" s="3">
        <v>169.4264</v>
      </c>
      <c r="Q5939" s="3">
        <v>174</v>
      </c>
      <c r="R5939" s="3">
        <v>1218</v>
      </c>
      <c r="S5939" s="3">
        <v>4.5735999999999999</v>
      </c>
      <c r="T5939" s="3">
        <v>32.020000000000003</v>
      </c>
      <c r="U5939" s="3">
        <v>2.62</v>
      </c>
      <c r="V5939" s="2" t="s">
        <v>42</v>
      </c>
      <c r="W5939" s="2" t="s">
        <v>43</v>
      </c>
      <c r="X5939" s="2" t="s">
        <v>44</v>
      </c>
      <c r="Y5939" s="19" t="str">
        <f>VLOOKUP(G5939,'Verweis Kd-Gruppe'!$A$2:$B$8,2,FALSE)</f>
        <v>EXP</v>
      </c>
      <c r="Z5939" s="19" t="str">
        <f>VLOOKUP(J5939,'Verweis Art-Gruppe'!$A$2:$B$15,2,FALSE)</f>
        <v>Geräte</v>
      </c>
      <c r="AA5939" s="19" t="str">
        <f>VLOOKUP(W5939,'Verweis Vertreter'!$A$2:$B$24,2,FALSE)</f>
        <v>Sebastian Faber</v>
      </c>
      <c r="AB5939" s="12">
        <f t="shared" si="828"/>
        <v>7</v>
      </c>
      <c r="AC5939" s="12">
        <f t="shared" si="833"/>
        <v>169.4264</v>
      </c>
      <c r="AD5939" s="12">
        <f t="shared" si="834"/>
        <v>174</v>
      </c>
      <c r="AE5939" s="12">
        <f t="shared" si="829"/>
        <v>1218</v>
      </c>
      <c r="AF5939" s="12">
        <f t="shared" si="830"/>
        <v>4.5735999999999999</v>
      </c>
      <c r="AG5939" s="12">
        <f t="shared" si="831"/>
        <v>32.020000000000003</v>
      </c>
      <c r="AH5939" s="9">
        <f t="shared" si="835"/>
        <v>2.6288998357963878E-2</v>
      </c>
      <c r="AI5939" s="14">
        <f>VLOOKUP(E5939,'Verweis Faktor'!$A:$B,2,FALSE)</f>
        <v>1</v>
      </c>
      <c r="AJ5939" s="14"/>
      <c r="AK5939" s="14" t="str">
        <f>IF(AL5939="Ja","Versandkosten",VLOOKUP(E5939,'Verweis Belegart'!$A$2:$B$9,2,FALSE))</f>
        <v>Hardware</v>
      </c>
      <c r="AL5939" s="14" t="str">
        <f t="shared" si="836"/>
        <v>Nein</v>
      </c>
      <c r="AM5939" s="14" t="str">
        <f t="shared" si="832"/>
        <v>Positiv</v>
      </c>
    </row>
    <row r="5940" spans="1:39" ht="17.25" customHeight="1" x14ac:dyDescent="0.35">
      <c r="A5940" s="17">
        <v>14575466</v>
      </c>
      <c r="B5940" s="2" t="s">
        <v>2608</v>
      </c>
      <c r="C5940" s="1">
        <v>2025001</v>
      </c>
      <c r="D5940" s="1">
        <v>2001502</v>
      </c>
      <c r="E5940" s="2" t="s">
        <v>34</v>
      </c>
      <c r="F5940" s="2" t="s">
        <v>142</v>
      </c>
      <c r="G5940" s="2" t="s">
        <v>36</v>
      </c>
      <c r="H5940" s="2" t="s">
        <v>431</v>
      </c>
      <c r="I5940" s="2" t="s">
        <v>432</v>
      </c>
      <c r="J5940" s="2" t="s">
        <v>103</v>
      </c>
      <c r="K5940" s="2" t="s">
        <v>28</v>
      </c>
      <c r="L5940" s="2" t="s">
        <v>1617</v>
      </c>
      <c r="M5940" s="2" t="s">
        <v>1618</v>
      </c>
      <c r="N5940" s="2" t="s">
        <v>1040</v>
      </c>
      <c r="O5940" s="3">
        <v>1</v>
      </c>
      <c r="P5940" s="3">
        <v>1135</v>
      </c>
      <c r="Q5940" s="3">
        <v>1099</v>
      </c>
      <c r="R5940" s="3">
        <v>1099</v>
      </c>
      <c r="S5940" s="3">
        <v>-36</v>
      </c>
      <c r="T5940" s="3">
        <v>-36</v>
      </c>
      <c r="U5940" s="3">
        <v>-3.27</v>
      </c>
      <c r="V5940" s="2" t="s">
        <v>235</v>
      </c>
      <c r="W5940" s="2" t="s">
        <v>236</v>
      </c>
      <c r="X5940" s="2" t="s">
        <v>197</v>
      </c>
      <c r="Y5940" s="19" t="str">
        <f>VLOOKUP(G5940,'Verweis Kd-Gruppe'!$A$2:$B$8,2,FALSE)</f>
        <v>GRK</v>
      </c>
      <c r="Z5940" s="19" t="str">
        <f>VLOOKUP(J5940,'Verweis Art-Gruppe'!$A$2:$B$15,2,FALSE)</f>
        <v>Geräte</v>
      </c>
      <c r="AA5940" s="19" t="str">
        <f>VLOOKUP(W5940,'Verweis Vertreter'!$A$2:$B$24,2,FALSE)</f>
        <v>Patrick Verfürth</v>
      </c>
      <c r="AB5940" s="12">
        <f t="shared" si="828"/>
        <v>1</v>
      </c>
      <c r="AC5940" s="12">
        <f t="shared" si="833"/>
        <v>1135</v>
      </c>
      <c r="AD5940" s="12">
        <f t="shared" si="834"/>
        <v>1099</v>
      </c>
      <c r="AE5940" s="12">
        <f t="shared" si="829"/>
        <v>1099</v>
      </c>
      <c r="AF5940" s="12">
        <f t="shared" si="830"/>
        <v>-36</v>
      </c>
      <c r="AG5940" s="12">
        <f t="shared" si="831"/>
        <v>-36</v>
      </c>
      <c r="AH5940" s="9">
        <f t="shared" si="835"/>
        <v>-3.2757051865332121E-2</v>
      </c>
      <c r="AI5940" s="14">
        <f>VLOOKUP(E5940,'Verweis Faktor'!$A:$B,2,FALSE)</f>
        <v>1</v>
      </c>
      <c r="AJ5940" s="14"/>
      <c r="AK5940" s="14" t="str">
        <f>IF(AL5940="Ja","Versandkosten",VLOOKUP(E5940,'Verweis Belegart'!$A$2:$B$9,2,FALSE))</f>
        <v>Hardware</v>
      </c>
      <c r="AL5940" s="14" t="str">
        <f t="shared" si="836"/>
        <v>Nein</v>
      </c>
      <c r="AM5940" s="14" t="str">
        <f t="shared" si="832"/>
        <v>Negativ</v>
      </c>
    </row>
    <row r="5941" spans="1:39" ht="17.25" customHeight="1" x14ac:dyDescent="0.35">
      <c r="A5941" s="17">
        <v>14575492</v>
      </c>
      <c r="B5941" s="2" t="s">
        <v>2608</v>
      </c>
      <c r="C5941" s="1">
        <v>2025001</v>
      </c>
      <c r="D5941" s="1">
        <v>2001503</v>
      </c>
      <c r="E5941" s="2" t="s">
        <v>34</v>
      </c>
      <c r="F5941" s="2" t="s">
        <v>142</v>
      </c>
      <c r="G5941" s="2" t="s">
        <v>25</v>
      </c>
      <c r="H5941" s="2" t="s">
        <v>2711</v>
      </c>
      <c r="I5941" s="2" t="s">
        <v>2712</v>
      </c>
      <c r="J5941" s="2" t="s">
        <v>103</v>
      </c>
      <c r="K5941" s="2" t="s">
        <v>28</v>
      </c>
      <c r="L5941" s="2" t="s">
        <v>129</v>
      </c>
      <c r="M5941" s="2" t="s">
        <v>130</v>
      </c>
      <c r="N5941" s="2" t="s">
        <v>131</v>
      </c>
      <c r="O5941" s="3">
        <v>1</v>
      </c>
      <c r="P5941" s="3">
        <v>166.95079999999999</v>
      </c>
      <c r="Q5941" s="3">
        <v>179</v>
      </c>
      <c r="R5941" s="3">
        <v>179</v>
      </c>
      <c r="S5941" s="3">
        <v>12.049200000000001</v>
      </c>
      <c r="T5941" s="3">
        <v>12.05</v>
      </c>
      <c r="U5941" s="3">
        <v>6.73</v>
      </c>
      <c r="V5941" s="2" t="s">
        <v>427</v>
      </c>
      <c r="W5941" s="2" t="s">
        <v>428</v>
      </c>
      <c r="X5941" s="2" t="s">
        <v>724</v>
      </c>
      <c r="Y5941" s="19" t="str">
        <f>VLOOKUP(G5941,'Verweis Kd-Gruppe'!$A$2:$B$8,2,FALSE)</f>
        <v>FHK</v>
      </c>
      <c r="Z5941" s="19" t="str">
        <f>VLOOKUP(J5941,'Verweis Art-Gruppe'!$A$2:$B$15,2,FALSE)</f>
        <v>Geräte</v>
      </c>
      <c r="AA5941" s="19" t="str">
        <f>VLOOKUP(W5941,'Verweis Vertreter'!$A$2:$B$24,2,FALSE)</f>
        <v>Zentrale</v>
      </c>
      <c r="AB5941" s="12">
        <f t="shared" si="828"/>
        <v>1</v>
      </c>
      <c r="AC5941" s="12">
        <f t="shared" si="833"/>
        <v>166.95079999999999</v>
      </c>
      <c r="AD5941" s="12">
        <f t="shared" si="834"/>
        <v>179</v>
      </c>
      <c r="AE5941" s="12">
        <f t="shared" si="829"/>
        <v>179</v>
      </c>
      <c r="AF5941" s="12">
        <f t="shared" si="830"/>
        <v>12.049200000000001</v>
      </c>
      <c r="AG5941" s="12">
        <f t="shared" si="831"/>
        <v>12.05</v>
      </c>
      <c r="AH5941" s="9">
        <f t="shared" si="835"/>
        <v>6.7318435754189943E-2</v>
      </c>
      <c r="AI5941" s="14">
        <f>VLOOKUP(E5941,'Verweis Faktor'!$A:$B,2,FALSE)</f>
        <v>1</v>
      </c>
      <c r="AJ5941" s="14"/>
      <c r="AK5941" s="14" t="str">
        <f>IF(AL5941="Ja","Versandkosten",VLOOKUP(E5941,'Verweis Belegart'!$A$2:$B$9,2,FALSE))</f>
        <v>Hardware</v>
      </c>
      <c r="AL5941" s="14" t="str">
        <f t="shared" si="836"/>
        <v>Nein</v>
      </c>
      <c r="AM5941" s="14" t="str">
        <f t="shared" si="832"/>
        <v>Positiv</v>
      </c>
    </row>
    <row r="5942" spans="1:39" ht="17.25" customHeight="1" x14ac:dyDescent="0.35">
      <c r="A5942" s="17">
        <v>14575497</v>
      </c>
      <c r="B5942" s="2" t="s">
        <v>2608</v>
      </c>
      <c r="C5942" s="1">
        <v>2025001</v>
      </c>
      <c r="D5942" s="1">
        <v>2001504</v>
      </c>
      <c r="E5942" s="2" t="s">
        <v>34</v>
      </c>
      <c r="F5942" s="2" t="s">
        <v>142</v>
      </c>
      <c r="G5942" s="2" t="s">
        <v>25</v>
      </c>
      <c r="H5942" s="2" t="s">
        <v>2711</v>
      </c>
      <c r="I5942" s="2" t="s">
        <v>2712</v>
      </c>
      <c r="J5942" s="2" t="s">
        <v>103</v>
      </c>
      <c r="K5942" s="2" t="s">
        <v>28</v>
      </c>
      <c r="L5942" s="2" t="s">
        <v>2604</v>
      </c>
      <c r="M5942" s="2" t="s">
        <v>2605</v>
      </c>
      <c r="N5942" s="2" t="s">
        <v>2385</v>
      </c>
      <c r="O5942" s="3">
        <v>1</v>
      </c>
      <c r="P5942" s="3">
        <v>164.9</v>
      </c>
      <c r="Q5942" s="3">
        <v>185</v>
      </c>
      <c r="R5942" s="3">
        <v>185</v>
      </c>
      <c r="S5942" s="3">
        <v>20.100000000000001</v>
      </c>
      <c r="T5942" s="3">
        <v>20.100000000000001</v>
      </c>
      <c r="U5942" s="3">
        <v>10.86</v>
      </c>
      <c r="V5942" s="2" t="s">
        <v>427</v>
      </c>
      <c r="W5942" s="2" t="s">
        <v>428</v>
      </c>
      <c r="X5942" s="2" t="s">
        <v>724</v>
      </c>
      <c r="Y5942" s="19" t="str">
        <f>VLOOKUP(G5942,'Verweis Kd-Gruppe'!$A$2:$B$8,2,FALSE)</f>
        <v>FHK</v>
      </c>
      <c r="Z5942" s="19" t="str">
        <f>VLOOKUP(J5942,'Verweis Art-Gruppe'!$A$2:$B$15,2,FALSE)</f>
        <v>Geräte</v>
      </c>
      <c r="AA5942" s="19" t="str">
        <f>VLOOKUP(W5942,'Verweis Vertreter'!$A$2:$B$24,2,FALSE)</f>
        <v>Zentrale</v>
      </c>
      <c r="AB5942" s="12">
        <f t="shared" si="828"/>
        <v>1</v>
      </c>
      <c r="AC5942" s="12">
        <f t="shared" si="833"/>
        <v>164.9</v>
      </c>
      <c r="AD5942" s="12">
        <f t="shared" si="834"/>
        <v>185</v>
      </c>
      <c r="AE5942" s="12">
        <f t="shared" si="829"/>
        <v>185</v>
      </c>
      <c r="AF5942" s="12">
        <f t="shared" si="830"/>
        <v>20.100000000000001</v>
      </c>
      <c r="AG5942" s="12">
        <f t="shared" si="831"/>
        <v>20.100000000000001</v>
      </c>
      <c r="AH5942" s="9">
        <f t="shared" si="835"/>
        <v>0.10864864864864866</v>
      </c>
      <c r="AI5942" s="14">
        <f>VLOOKUP(E5942,'Verweis Faktor'!$A:$B,2,FALSE)</f>
        <v>1</v>
      </c>
      <c r="AJ5942" s="14"/>
      <c r="AK5942" s="14" t="str">
        <f>IF(AL5942="Ja","Versandkosten",VLOOKUP(E5942,'Verweis Belegart'!$A$2:$B$9,2,FALSE))</f>
        <v>Hardware</v>
      </c>
      <c r="AL5942" s="14" t="str">
        <f t="shared" si="836"/>
        <v>Nein</v>
      </c>
      <c r="AM5942" s="14" t="str">
        <f t="shared" si="832"/>
        <v>Positiv</v>
      </c>
    </row>
    <row r="5943" spans="1:39" ht="17.25" customHeight="1" x14ac:dyDescent="0.35">
      <c r="A5943" s="17">
        <v>14575449</v>
      </c>
      <c r="B5943" s="2" t="s">
        <v>2608</v>
      </c>
      <c r="C5943" s="1">
        <v>2025001</v>
      </c>
      <c r="D5943" s="1">
        <v>2001505</v>
      </c>
      <c r="E5943" s="2" t="s">
        <v>34</v>
      </c>
      <c r="F5943" s="2" t="s">
        <v>142</v>
      </c>
      <c r="G5943" s="2" t="s">
        <v>36</v>
      </c>
      <c r="H5943" s="2" t="s">
        <v>190</v>
      </c>
      <c r="I5943" s="2" t="s">
        <v>191</v>
      </c>
      <c r="J5943" s="2" t="s">
        <v>304</v>
      </c>
      <c r="K5943" s="2" t="s">
        <v>28</v>
      </c>
      <c r="L5943" s="2" t="s">
        <v>389</v>
      </c>
      <c r="M5943" s="2" t="s">
        <v>390</v>
      </c>
      <c r="N5943" s="2" t="s">
        <v>391</v>
      </c>
      <c r="O5943" s="3">
        <v>3</v>
      </c>
      <c r="P5943" s="3">
        <v>19.79</v>
      </c>
      <c r="Q5943" s="3">
        <v>23.12</v>
      </c>
      <c r="R5943" s="3">
        <v>69.36</v>
      </c>
      <c r="S5943" s="3">
        <v>3.33</v>
      </c>
      <c r="T5943" s="3">
        <v>9.99</v>
      </c>
      <c r="U5943" s="3">
        <v>14.4</v>
      </c>
      <c r="V5943" s="2" t="s">
        <v>195</v>
      </c>
      <c r="W5943" s="2" t="s">
        <v>196</v>
      </c>
      <c r="X5943" s="2" t="s">
        <v>197</v>
      </c>
      <c r="Y5943" s="19" t="str">
        <f>VLOOKUP(G5943,'Verweis Kd-Gruppe'!$A$2:$B$8,2,FALSE)</f>
        <v>GRK</v>
      </c>
      <c r="Z5943" s="19" t="str">
        <f>VLOOKUP(J5943,'Verweis Art-Gruppe'!$A$2:$B$15,2,FALSE)</f>
        <v>Zubehör</v>
      </c>
      <c r="AA5943" s="19" t="str">
        <f>VLOOKUP(W5943,'Verweis Vertreter'!$A$2:$B$24,2,FALSE)</f>
        <v>Akin Erdem</v>
      </c>
      <c r="AB5943" s="12">
        <f t="shared" si="828"/>
        <v>3</v>
      </c>
      <c r="AC5943" s="12">
        <f t="shared" si="833"/>
        <v>19.79</v>
      </c>
      <c r="AD5943" s="12">
        <f t="shared" si="834"/>
        <v>23.12</v>
      </c>
      <c r="AE5943" s="12">
        <f t="shared" si="829"/>
        <v>69.36</v>
      </c>
      <c r="AF5943" s="12">
        <f t="shared" si="830"/>
        <v>3.33</v>
      </c>
      <c r="AG5943" s="12">
        <f t="shared" si="831"/>
        <v>9.99</v>
      </c>
      <c r="AH5943" s="9">
        <f t="shared" si="835"/>
        <v>0.14403114186851212</v>
      </c>
      <c r="AI5943" s="14">
        <f>VLOOKUP(E5943,'Verweis Faktor'!$A:$B,2,FALSE)</f>
        <v>1</v>
      </c>
      <c r="AJ5943" s="14"/>
      <c r="AK5943" s="14" t="str">
        <f>IF(AL5943="Ja","Versandkosten",VLOOKUP(E5943,'Verweis Belegart'!$A$2:$B$9,2,FALSE))</f>
        <v>Hardware</v>
      </c>
      <c r="AL5943" s="14" t="str">
        <f t="shared" si="836"/>
        <v>Nein</v>
      </c>
      <c r="AM5943" s="14" t="str">
        <f t="shared" si="832"/>
        <v>Positiv</v>
      </c>
    </row>
    <row r="5944" spans="1:39" ht="17.25" customHeight="1" x14ac:dyDescent="0.35">
      <c r="A5944" s="17">
        <v>14575449</v>
      </c>
      <c r="B5944" s="2" t="s">
        <v>2608</v>
      </c>
      <c r="C5944" s="1">
        <v>2025001</v>
      </c>
      <c r="D5944" s="1">
        <v>2001505</v>
      </c>
      <c r="E5944" s="2" t="s">
        <v>34</v>
      </c>
      <c r="F5944" s="2" t="s">
        <v>142</v>
      </c>
      <c r="G5944" s="2" t="s">
        <v>36</v>
      </c>
      <c r="H5944" s="2" t="s">
        <v>190</v>
      </c>
      <c r="I5944" s="2" t="s">
        <v>191</v>
      </c>
      <c r="J5944" s="2" t="s">
        <v>103</v>
      </c>
      <c r="K5944" s="2" t="s">
        <v>45</v>
      </c>
      <c r="L5944" s="2" t="s">
        <v>1016</v>
      </c>
      <c r="M5944" s="2" t="s">
        <v>1017</v>
      </c>
      <c r="N5944" s="2" t="s">
        <v>506</v>
      </c>
      <c r="O5944" s="3">
        <v>7</v>
      </c>
      <c r="P5944" s="3">
        <v>240.00970000000001</v>
      </c>
      <c r="Q5944" s="3">
        <v>245.22</v>
      </c>
      <c r="R5944" s="3">
        <v>1716.54</v>
      </c>
      <c r="S5944" s="3">
        <v>5.2103000000000002</v>
      </c>
      <c r="T5944" s="3">
        <v>36.47</v>
      </c>
      <c r="U5944" s="3">
        <v>2.12</v>
      </c>
      <c r="V5944" s="2" t="s">
        <v>195</v>
      </c>
      <c r="W5944" s="2" t="s">
        <v>196</v>
      </c>
      <c r="X5944" s="2" t="s">
        <v>197</v>
      </c>
      <c r="Y5944" s="19" t="str">
        <f>VLOOKUP(G5944,'Verweis Kd-Gruppe'!$A$2:$B$8,2,FALSE)</f>
        <v>GRK</v>
      </c>
      <c r="Z5944" s="19" t="str">
        <f>VLOOKUP(J5944,'Verweis Art-Gruppe'!$A$2:$B$15,2,FALSE)</f>
        <v>Geräte</v>
      </c>
      <c r="AA5944" s="19" t="str">
        <f>VLOOKUP(W5944,'Verweis Vertreter'!$A$2:$B$24,2,FALSE)</f>
        <v>Akin Erdem</v>
      </c>
      <c r="AB5944" s="12">
        <f t="shared" si="828"/>
        <v>7</v>
      </c>
      <c r="AC5944" s="12">
        <f t="shared" si="833"/>
        <v>240.00970000000001</v>
      </c>
      <c r="AD5944" s="12">
        <f t="shared" si="834"/>
        <v>245.22</v>
      </c>
      <c r="AE5944" s="12">
        <f t="shared" si="829"/>
        <v>1716.54</v>
      </c>
      <c r="AF5944" s="12">
        <f t="shared" si="830"/>
        <v>5.2103000000000002</v>
      </c>
      <c r="AG5944" s="12">
        <f t="shared" si="831"/>
        <v>36.47</v>
      </c>
      <c r="AH5944" s="9">
        <f t="shared" si="835"/>
        <v>2.1246227877008399E-2</v>
      </c>
      <c r="AI5944" s="14">
        <f>VLOOKUP(E5944,'Verweis Faktor'!$A:$B,2,FALSE)</f>
        <v>1</v>
      </c>
      <c r="AJ5944" s="14"/>
      <c r="AK5944" s="14" t="str">
        <f>IF(AL5944="Ja","Versandkosten",VLOOKUP(E5944,'Verweis Belegart'!$A$2:$B$9,2,FALSE))</f>
        <v>Hardware</v>
      </c>
      <c r="AL5944" s="14" t="str">
        <f t="shared" si="836"/>
        <v>Nein</v>
      </c>
      <c r="AM5944" s="14" t="str">
        <f t="shared" si="832"/>
        <v>Positiv</v>
      </c>
    </row>
    <row r="5945" spans="1:39" ht="17.25" customHeight="1" x14ac:dyDescent="0.35">
      <c r="A5945" s="17">
        <v>14575449</v>
      </c>
      <c r="B5945" s="2" t="s">
        <v>2608</v>
      </c>
      <c r="C5945" s="1">
        <v>2025001</v>
      </c>
      <c r="D5945" s="1">
        <v>2001505</v>
      </c>
      <c r="E5945" s="2" t="s">
        <v>34</v>
      </c>
      <c r="F5945" s="2" t="s">
        <v>142</v>
      </c>
      <c r="G5945" s="2" t="s">
        <v>36</v>
      </c>
      <c r="H5945" s="2" t="s">
        <v>190</v>
      </c>
      <c r="I5945" s="2" t="s">
        <v>191</v>
      </c>
      <c r="J5945" s="2" t="s">
        <v>304</v>
      </c>
      <c r="K5945" s="2" t="s">
        <v>49</v>
      </c>
      <c r="L5945" s="2" t="s">
        <v>1641</v>
      </c>
      <c r="M5945" s="2" t="s">
        <v>1642</v>
      </c>
      <c r="N5945" s="2" t="s">
        <v>394</v>
      </c>
      <c r="O5945" s="3">
        <v>4</v>
      </c>
      <c r="P5945" s="3">
        <v>91.93</v>
      </c>
      <c r="Q5945" s="3">
        <v>99.49</v>
      </c>
      <c r="R5945" s="3">
        <v>397.96</v>
      </c>
      <c r="S5945" s="3">
        <v>7.56</v>
      </c>
      <c r="T5945" s="3">
        <v>30.24</v>
      </c>
      <c r="U5945" s="3">
        <v>7.59</v>
      </c>
      <c r="V5945" s="2" t="s">
        <v>195</v>
      </c>
      <c r="W5945" s="2" t="s">
        <v>196</v>
      </c>
      <c r="X5945" s="2" t="s">
        <v>197</v>
      </c>
      <c r="Y5945" s="19" t="str">
        <f>VLOOKUP(G5945,'Verweis Kd-Gruppe'!$A$2:$B$8,2,FALSE)</f>
        <v>GRK</v>
      </c>
      <c r="Z5945" s="19" t="str">
        <f>VLOOKUP(J5945,'Verweis Art-Gruppe'!$A$2:$B$15,2,FALSE)</f>
        <v>Zubehör</v>
      </c>
      <c r="AA5945" s="19" t="str">
        <f>VLOOKUP(W5945,'Verweis Vertreter'!$A$2:$B$24,2,FALSE)</f>
        <v>Akin Erdem</v>
      </c>
      <c r="AB5945" s="12">
        <f t="shared" si="828"/>
        <v>4</v>
      </c>
      <c r="AC5945" s="12">
        <f t="shared" si="833"/>
        <v>91.93</v>
      </c>
      <c r="AD5945" s="12">
        <f t="shared" si="834"/>
        <v>99.49</v>
      </c>
      <c r="AE5945" s="12">
        <f t="shared" si="829"/>
        <v>397.96</v>
      </c>
      <c r="AF5945" s="12">
        <f t="shared" si="830"/>
        <v>7.56</v>
      </c>
      <c r="AG5945" s="12">
        <f t="shared" si="831"/>
        <v>30.24</v>
      </c>
      <c r="AH5945" s="9">
        <f t="shared" si="835"/>
        <v>7.5987536435822692E-2</v>
      </c>
      <c r="AI5945" s="14">
        <f>VLOOKUP(E5945,'Verweis Faktor'!$A:$B,2,FALSE)</f>
        <v>1</v>
      </c>
      <c r="AJ5945" s="14"/>
      <c r="AK5945" s="14" t="str">
        <f>IF(AL5945="Ja","Versandkosten",VLOOKUP(E5945,'Verweis Belegart'!$A$2:$B$9,2,FALSE))</f>
        <v>Hardware</v>
      </c>
      <c r="AL5945" s="14" t="str">
        <f t="shared" si="836"/>
        <v>Nein</v>
      </c>
      <c r="AM5945" s="14" t="str">
        <f t="shared" si="832"/>
        <v>Positiv</v>
      </c>
    </row>
    <row r="5946" spans="1:39" ht="17.25" customHeight="1" x14ac:dyDescent="0.35">
      <c r="A5946" s="17">
        <v>14575455</v>
      </c>
      <c r="B5946" s="2" t="s">
        <v>2608</v>
      </c>
      <c r="C5946" s="1">
        <v>2025001</v>
      </c>
      <c r="D5946" s="1">
        <v>2001506</v>
      </c>
      <c r="E5946" s="2" t="s">
        <v>34</v>
      </c>
      <c r="F5946" s="2" t="s">
        <v>142</v>
      </c>
      <c r="G5946" s="2" t="s">
        <v>36</v>
      </c>
      <c r="H5946" s="2" t="s">
        <v>1258</v>
      </c>
      <c r="I5946" s="2" t="s">
        <v>1259</v>
      </c>
      <c r="J5946" s="2" t="s">
        <v>103</v>
      </c>
      <c r="K5946" s="2" t="s">
        <v>28</v>
      </c>
      <c r="L5946" s="2" t="s">
        <v>564</v>
      </c>
      <c r="M5946" s="2" t="s">
        <v>565</v>
      </c>
      <c r="N5946" s="2" t="s">
        <v>566</v>
      </c>
      <c r="O5946" s="3">
        <v>2</v>
      </c>
      <c r="P5946" s="3">
        <v>333</v>
      </c>
      <c r="Q5946" s="3">
        <v>384.77</v>
      </c>
      <c r="R5946" s="3">
        <v>769.54</v>
      </c>
      <c r="S5946" s="3">
        <v>51.77</v>
      </c>
      <c r="T5946" s="3">
        <v>103.54</v>
      </c>
      <c r="U5946" s="3">
        <v>13.45</v>
      </c>
      <c r="V5946" s="2" t="s">
        <v>235</v>
      </c>
      <c r="W5946" s="2" t="s">
        <v>236</v>
      </c>
      <c r="X5946" s="2" t="s">
        <v>33</v>
      </c>
      <c r="Y5946" s="19" t="str">
        <f>VLOOKUP(G5946,'Verweis Kd-Gruppe'!$A$2:$B$8,2,FALSE)</f>
        <v>GRK</v>
      </c>
      <c r="Z5946" s="19" t="str">
        <f>VLOOKUP(J5946,'Verweis Art-Gruppe'!$A$2:$B$15,2,FALSE)</f>
        <v>Geräte</v>
      </c>
      <c r="AA5946" s="19" t="str">
        <f>VLOOKUP(W5946,'Verweis Vertreter'!$A$2:$B$24,2,FALSE)</f>
        <v>Patrick Verfürth</v>
      </c>
      <c r="AB5946" s="12">
        <f t="shared" si="828"/>
        <v>2</v>
      </c>
      <c r="AC5946" s="12">
        <f t="shared" si="833"/>
        <v>333</v>
      </c>
      <c r="AD5946" s="12">
        <f t="shared" si="834"/>
        <v>384.77</v>
      </c>
      <c r="AE5946" s="12">
        <f t="shared" si="829"/>
        <v>769.54</v>
      </c>
      <c r="AF5946" s="12">
        <f t="shared" si="830"/>
        <v>51.77</v>
      </c>
      <c r="AG5946" s="12">
        <f t="shared" si="831"/>
        <v>103.54</v>
      </c>
      <c r="AH5946" s="9">
        <f t="shared" si="835"/>
        <v>0.13454791173948075</v>
      </c>
      <c r="AI5946" s="14">
        <f>VLOOKUP(E5946,'Verweis Faktor'!$A:$B,2,FALSE)</f>
        <v>1</v>
      </c>
      <c r="AJ5946" s="14"/>
      <c r="AK5946" s="14" t="str">
        <f>IF(AL5946="Ja","Versandkosten",VLOOKUP(E5946,'Verweis Belegart'!$A$2:$B$9,2,FALSE))</f>
        <v>Hardware</v>
      </c>
      <c r="AL5946" s="14" t="str">
        <f t="shared" si="836"/>
        <v>Nein</v>
      </c>
      <c r="AM5946" s="14" t="str">
        <f t="shared" si="832"/>
        <v>Positiv</v>
      </c>
    </row>
    <row r="5947" spans="1:39" ht="17.25" customHeight="1" x14ac:dyDescent="0.35">
      <c r="A5947" s="17">
        <v>14575474</v>
      </c>
      <c r="B5947" s="2" t="s">
        <v>2608</v>
      </c>
      <c r="C5947" s="1">
        <v>2025001</v>
      </c>
      <c r="D5947" s="1">
        <v>2001507</v>
      </c>
      <c r="E5947" s="2" t="s">
        <v>34</v>
      </c>
      <c r="F5947" s="2" t="s">
        <v>142</v>
      </c>
      <c r="G5947" s="2" t="s">
        <v>25</v>
      </c>
      <c r="H5947" s="2" t="s">
        <v>1456</v>
      </c>
      <c r="I5947" s="2" t="s">
        <v>1457</v>
      </c>
      <c r="J5947" s="2" t="s">
        <v>103</v>
      </c>
      <c r="K5947" s="2" t="s">
        <v>28</v>
      </c>
      <c r="L5947" s="2" t="s">
        <v>1894</v>
      </c>
      <c r="M5947" s="2" t="s">
        <v>1895</v>
      </c>
      <c r="N5947" s="2" t="s">
        <v>1884</v>
      </c>
      <c r="O5947" s="3">
        <v>1</v>
      </c>
      <c r="P5947" s="3">
        <v>399</v>
      </c>
      <c r="Q5947" s="3">
        <v>444</v>
      </c>
      <c r="R5947" s="3">
        <v>444</v>
      </c>
      <c r="S5947" s="3">
        <v>45</v>
      </c>
      <c r="T5947" s="3">
        <v>45</v>
      </c>
      <c r="U5947" s="3">
        <v>10.130000000000001</v>
      </c>
      <c r="V5947" s="2" t="s">
        <v>427</v>
      </c>
      <c r="W5947" s="2" t="s">
        <v>428</v>
      </c>
      <c r="X5947" s="2" t="s">
        <v>197</v>
      </c>
      <c r="Y5947" s="19" t="str">
        <f>VLOOKUP(G5947,'Verweis Kd-Gruppe'!$A$2:$B$8,2,FALSE)</f>
        <v>FHK</v>
      </c>
      <c r="Z5947" s="19" t="str">
        <f>VLOOKUP(J5947,'Verweis Art-Gruppe'!$A$2:$B$15,2,FALSE)</f>
        <v>Geräte</v>
      </c>
      <c r="AA5947" s="19" t="str">
        <f>VLOOKUP(W5947,'Verweis Vertreter'!$A$2:$B$24,2,FALSE)</f>
        <v>Zentrale</v>
      </c>
      <c r="AB5947" s="12">
        <f t="shared" si="828"/>
        <v>1</v>
      </c>
      <c r="AC5947" s="12">
        <f t="shared" si="833"/>
        <v>399</v>
      </c>
      <c r="AD5947" s="12">
        <f t="shared" si="834"/>
        <v>444</v>
      </c>
      <c r="AE5947" s="12">
        <f t="shared" si="829"/>
        <v>444</v>
      </c>
      <c r="AF5947" s="12">
        <f t="shared" si="830"/>
        <v>45</v>
      </c>
      <c r="AG5947" s="12">
        <f t="shared" si="831"/>
        <v>45</v>
      </c>
      <c r="AH5947" s="9">
        <f t="shared" si="835"/>
        <v>0.10135135135135136</v>
      </c>
      <c r="AI5947" s="14">
        <f>VLOOKUP(E5947,'Verweis Faktor'!$A:$B,2,FALSE)</f>
        <v>1</v>
      </c>
      <c r="AJ5947" s="14"/>
      <c r="AK5947" s="14" t="str">
        <f>IF(AL5947="Ja","Versandkosten",VLOOKUP(E5947,'Verweis Belegart'!$A$2:$B$9,2,FALSE))</f>
        <v>Hardware</v>
      </c>
      <c r="AL5947" s="14" t="str">
        <f t="shared" si="836"/>
        <v>Nein</v>
      </c>
      <c r="AM5947" s="14" t="str">
        <f t="shared" si="832"/>
        <v>Positiv</v>
      </c>
    </row>
    <row r="5948" spans="1:39" ht="17.25" customHeight="1" x14ac:dyDescent="0.35">
      <c r="A5948" s="17">
        <v>14575491</v>
      </c>
      <c r="B5948" s="2" t="s">
        <v>2608</v>
      </c>
      <c r="C5948" s="1">
        <v>2025001</v>
      </c>
      <c r="D5948" s="1">
        <v>2001508</v>
      </c>
      <c r="E5948" s="2" t="s">
        <v>34</v>
      </c>
      <c r="F5948" s="2" t="s">
        <v>142</v>
      </c>
      <c r="G5948" s="2" t="s">
        <v>36</v>
      </c>
      <c r="H5948" s="2" t="s">
        <v>574</v>
      </c>
      <c r="I5948" s="2" t="s">
        <v>575</v>
      </c>
      <c r="J5948" s="2" t="s">
        <v>103</v>
      </c>
      <c r="K5948" s="2" t="s">
        <v>28</v>
      </c>
      <c r="L5948" s="2" t="s">
        <v>970</v>
      </c>
      <c r="M5948" s="2" t="s">
        <v>971</v>
      </c>
      <c r="N5948" s="2" t="s">
        <v>943</v>
      </c>
      <c r="O5948" s="3">
        <v>2</v>
      </c>
      <c r="P5948" s="3">
        <v>235</v>
      </c>
      <c r="Q5948" s="3">
        <v>255</v>
      </c>
      <c r="R5948" s="3">
        <v>510</v>
      </c>
      <c r="S5948" s="3">
        <v>20</v>
      </c>
      <c r="T5948" s="3">
        <v>40</v>
      </c>
      <c r="U5948" s="3">
        <v>7.84</v>
      </c>
      <c r="V5948" s="2" t="s">
        <v>235</v>
      </c>
      <c r="W5948" s="2" t="s">
        <v>236</v>
      </c>
      <c r="X5948" s="2" t="s">
        <v>59</v>
      </c>
      <c r="Y5948" s="19" t="str">
        <f>VLOOKUP(G5948,'Verweis Kd-Gruppe'!$A$2:$B$8,2,FALSE)</f>
        <v>GRK</v>
      </c>
      <c r="Z5948" s="19" t="str">
        <f>VLOOKUP(J5948,'Verweis Art-Gruppe'!$A$2:$B$15,2,FALSE)</f>
        <v>Geräte</v>
      </c>
      <c r="AA5948" s="19" t="str">
        <f>VLOOKUP(W5948,'Verweis Vertreter'!$A$2:$B$24,2,FALSE)</f>
        <v>Patrick Verfürth</v>
      </c>
      <c r="AB5948" s="12">
        <f t="shared" si="828"/>
        <v>2</v>
      </c>
      <c r="AC5948" s="12">
        <f t="shared" si="833"/>
        <v>235</v>
      </c>
      <c r="AD5948" s="12">
        <f t="shared" si="834"/>
        <v>255</v>
      </c>
      <c r="AE5948" s="12">
        <f t="shared" si="829"/>
        <v>510</v>
      </c>
      <c r="AF5948" s="12">
        <f t="shared" si="830"/>
        <v>20</v>
      </c>
      <c r="AG5948" s="12">
        <f t="shared" si="831"/>
        <v>40</v>
      </c>
      <c r="AH5948" s="9">
        <f t="shared" si="835"/>
        <v>7.8431372549019607E-2</v>
      </c>
      <c r="AI5948" s="14">
        <f>VLOOKUP(E5948,'Verweis Faktor'!$A:$B,2,FALSE)</f>
        <v>1</v>
      </c>
      <c r="AJ5948" s="14"/>
      <c r="AK5948" s="14" t="str">
        <f>IF(AL5948="Ja","Versandkosten",VLOOKUP(E5948,'Verweis Belegart'!$A$2:$B$9,2,FALSE))</f>
        <v>Hardware</v>
      </c>
      <c r="AL5948" s="14" t="str">
        <f t="shared" si="836"/>
        <v>Nein</v>
      </c>
      <c r="AM5948" s="14" t="str">
        <f t="shared" si="832"/>
        <v>Positiv</v>
      </c>
    </row>
    <row r="5949" spans="1:39" ht="17.25" customHeight="1" x14ac:dyDescent="0.35">
      <c r="A5949" s="17">
        <v>14575493</v>
      </c>
      <c r="B5949" s="2" t="s">
        <v>2608</v>
      </c>
      <c r="C5949" s="1">
        <v>2025001</v>
      </c>
      <c r="D5949" s="1">
        <v>2001509</v>
      </c>
      <c r="E5949" s="2" t="s">
        <v>34</v>
      </c>
      <c r="F5949" s="2" t="s">
        <v>142</v>
      </c>
      <c r="G5949" s="2" t="s">
        <v>25</v>
      </c>
      <c r="H5949" s="2" t="s">
        <v>1890</v>
      </c>
      <c r="I5949" s="2" t="s">
        <v>1891</v>
      </c>
      <c r="J5949" s="2" t="s">
        <v>103</v>
      </c>
      <c r="K5949" s="2" t="s">
        <v>28</v>
      </c>
      <c r="L5949" s="2" t="s">
        <v>1808</v>
      </c>
      <c r="M5949" s="2" t="s">
        <v>1809</v>
      </c>
      <c r="N5949" s="2" t="s">
        <v>139</v>
      </c>
      <c r="O5949" s="3">
        <v>1</v>
      </c>
      <c r="P5949" s="3">
        <v>699.65219999999999</v>
      </c>
      <c r="Q5949" s="3">
        <v>719</v>
      </c>
      <c r="R5949" s="3">
        <v>719</v>
      </c>
      <c r="S5949" s="3">
        <v>19.347799999999999</v>
      </c>
      <c r="T5949" s="3">
        <v>19.350000000000001</v>
      </c>
      <c r="U5949" s="3">
        <v>2.69</v>
      </c>
      <c r="V5949" s="2" t="s">
        <v>1892</v>
      </c>
      <c r="W5949" s="2" t="s">
        <v>1893</v>
      </c>
      <c r="X5949" s="2" t="s">
        <v>699</v>
      </c>
      <c r="Y5949" s="19" t="str">
        <f>VLOOKUP(G5949,'Verweis Kd-Gruppe'!$A$2:$B$8,2,FALSE)</f>
        <v>FHK</v>
      </c>
      <c r="Z5949" s="19" t="str">
        <f>VLOOKUP(J5949,'Verweis Art-Gruppe'!$A$2:$B$15,2,FALSE)</f>
        <v>Geräte</v>
      </c>
      <c r="AA5949" s="19" t="str">
        <f>VLOOKUP(W5949,'Verweis Vertreter'!$A$2:$B$24,2,FALSE)</f>
        <v>Zentrale</v>
      </c>
      <c r="AB5949" s="12">
        <f t="shared" si="828"/>
        <v>1</v>
      </c>
      <c r="AC5949" s="12">
        <f t="shared" si="833"/>
        <v>699.65219999999999</v>
      </c>
      <c r="AD5949" s="12">
        <f t="shared" si="834"/>
        <v>719</v>
      </c>
      <c r="AE5949" s="12">
        <f t="shared" si="829"/>
        <v>719</v>
      </c>
      <c r="AF5949" s="12">
        <f t="shared" si="830"/>
        <v>19.347799999999999</v>
      </c>
      <c r="AG5949" s="12">
        <f t="shared" si="831"/>
        <v>19.350000000000001</v>
      </c>
      <c r="AH5949" s="9">
        <f t="shared" si="835"/>
        <v>2.691237830319889E-2</v>
      </c>
      <c r="AI5949" s="14">
        <f>VLOOKUP(E5949,'Verweis Faktor'!$A:$B,2,FALSE)</f>
        <v>1</v>
      </c>
      <c r="AJ5949" s="14"/>
      <c r="AK5949" s="14" t="str">
        <f>IF(AL5949="Ja","Versandkosten",VLOOKUP(E5949,'Verweis Belegart'!$A$2:$B$9,2,FALSE))</f>
        <v>Hardware</v>
      </c>
      <c r="AL5949" s="14" t="str">
        <f t="shared" si="836"/>
        <v>Nein</v>
      </c>
      <c r="AM5949" s="14" t="str">
        <f t="shared" si="832"/>
        <v>Positiv</v>
      </c>
    </row>
    <row r="5950" spans="1:39" ht="17.25" customHeight="1" x14ac:dyDescent="0.35">
      <c r="A5950" s="17">
        <v>14575403</v>
      </c>
      <c r="B5950" s="2" t="s">
        <v>2608</v>
      </c>
      <c r="C5950" s="1">
        <v>2025001</v>
      </c>
      <c r="D5950" s="1">
        <v>2001510</v>
      </c>
      <c r="E5950" s="2" t="s">
        <v>34</v>
      </c>
      <c r="F5950" s="2" t="s">
        <v>182</v>
      </c>
      <c r="G5950" s="2" t="s">
        <v>66</v>
      </c>
      <c r="H5950" s="2" t="s">
        <v>1365</v>
      </c>
      <c r="I5950" s="2" t="s">
        <v>1366</v>
      </c>
      <c r="J5950" s="2" t="s">
        <v>103</v>
      </c>
      <c r="K5950" s="2" t="s">
        <v>28</v>
      </c>
      <c r="L5950" s="2" t="s">
        <v>2443</v>
      </c>
      <c r="M5950" s="2" t="s">
        <v>2444</v>
      </c>
      <c r="N5950" s="2" t="s">
        <v>58</v>
      </c>
      <c r="O5950" s="3">
        <v>1</v>
      </c>
      <c r="P5950" s="3">
        <v>610</v>
      </c>
      <c r="Q5950" s="3">
        <v>629</v>
      </c>
      <c r="R5950" s="3">
        <v>629</v>
      </c>
      <c r="S5950" s="3">
        <v>19</v>
      </c>
      <c r="T5950" s="3">
        <v>19</v>
      </c>
      <c r="U5950" s="3">
        <v>3.02</v>
      </c>
      <c r="V5950" s="2" t="s">
        <v>123</v>
      </c>
      <c r="W5950" s="2" t="s">
        <v>124</v>
      </c>
      <c r="X5950" s="2" t="s">
        <v>72</v>
      </c>
      <c r="Y5950" s="19" t="str">
        <f>VLOOKUP(G5950,'Verweis Kd-Gruppe'!$A$2:$B$8,2,FALSE)</f>
        <v>EXP</v>
      </c>
      <c r="Z5950" s="19" t="str">
        <f>VLOOKUP(J5950,'Verweis Art-Gruppe'!$A$2:$B$15,2,FALSE)</f>
        <v>Geräte</v>
      </c>
      <c r="AA5950" s="19" t="str">
        <f>VLOOKUP(W5950,'Verweis Vertreter'!$A$2:$B$24,2,FALSE)</f>
        <v>Antonio Vuolo</v>
      </c>
      <c r="AB5950" s="12">
        <f t="shared" si="828"/>
        <v>1</v>
      </c>
      <c r="AC5950" s="12">
        <f t="shared" si="833"/>
        <v>610</v>
      </c>
      <c r="AD5950" s="12">
        <f t="shared" si="834"/>
        <v>629</v>
      </c>
      <c r="AE5950" s="12">
        <f t="shared" si="829"/>
        <v>629</v>
      </c>
      <c r="AF5950" s="12">
        <f t="shared" si="830"/>
        <v>19</v>
      </c>
      <c r="AG5950" s="12">
        <f t="shared" si="831"/>
        <v>19</v>
      </c>
      <c r="AH5950" s="9">
        <f t="shared" si="835"/>
        <v>3.0206677265500796E-2</v>
      </c>
      <c r="AI5950" s="14">
        <f>VLOOKUP(E5950,'Verweis Faktor'!$A:$B,2,FALSE)</f>
        <v>1</v>
      </c>
      <c r="AJ5950" s="14"/>
      <c r="AK5950" s="14" t="str">
        <f>IF(AL5950="Ja","Versandkosten",VLOOKUP(E5950,'Verweis Belegart'!$A$2:$B$9,2,FALSE))</f>
        <v>Hardware</v>
      </c>
      <c r="AL5950" s="14" t="str">
        <f t="shared" si="836"/>
        <v>Nein</v>
      </c>
      <c r="AM5950" s="14" t="str">
        <f t="shared" si="832"/>
        <v>Positiv</v>
      </c>
    </row>
    <row r="5951" spans="1:39" ht="17.25" customHeight="1" x14ac:dyDescent="0.35">
      <c r="A5951" s="17">
        <v>14575403</v>
      </c>
      <c r="B5951" s="2" t="s">
        <v>2608</v>
      </c>
      <c r="C5951" s="1">
        <v>2025001</v>
      </c>
      <c r="D5951" s="1">
        <v>2001510</v>
      </c>
      <c r="E5951" s="2" t="s">
        <v>34</v>
      </c>
      <c r="F5951" s="2" t="s">
        <v>182</v>
      </c>
      <c r="G5951" s="2" t="s">
        <v>66</v>
      </c>
      <c r="H5951" s="2" t="s">
        <v>1365</v>
      </c>
      <c r="I5951" s="2" t="s">
        <v>1366</v>
      </c>
      <c r="J5951" s="2" t="s">
        <v>103</v>
      </c>
      <c r="K5951" s="2" t="s">
        <v>45</v>
      </c>
      <c r="L5951" s="2" t="s">
        <v>129</v>
      </c>
      <c r="M5951" s="2" t="s">
        <v>130</v>
      </c>
      <c r="N5951" s="2" t="s">
        <v>131</v>
      </c>
      <c r="O5951" s="3">
        <v>10</v>
      </c>
      <c r="P5951" s="3">
        <v>166.95079999999999</v>
      </c>
      <c r="Q5951" s="3">
        <v>179</v>
      </c>
      <c r="R5951" s="3">
        <v>1790</v>
      </c>
      <c r="S5951" s="3">
        <v>12.049200000000001</v>
      </c>
      <c r="T5951" s="3">
        <v>120.49</v>
      </c>
      <c r="U5951" s="3">
        <v>6.73</v>
      </c>
      <c r="V5951" s="2" t="s">
        <v>123</v>
      </c>
      <c r="W5951" s="2" t="s">
        <v>124</v>
      </c>
      <c r="X5951" s="2" t="s">
        <v>72</v>
      </c>
      <c r="Y5951" s="19" t="str">
        <f>VLOOKUP(G5951,'Verweis Kd-Gruppe'!$A$2:$B$8,2,FALSE)</f>
        <v>EXP</v>
      </c>
      <c r="Z5951" s="19" t="str">
        <f>VLOOKUP(J5951,'Verweis Art-Gruppe'!$A$2:$B$15,2,FALSE)</f>
        <v>Geräte</v>
      </c>
      <c r="AA5951" s="19" t="str">
        <f>VLOOKUP(W5951,'Verweis Vertreter'!$A$2:$B$24,2,FALSE)</f>
        <v>Antonio Vuolo</v>
      </c>
      <c r="AB5951" s="12">
        <f t="shared" si="828"/>
        <v>10</v>
      </c>
      <c r="AC5951" s="12">
        <f t="shared" si="833"/>
        <v>166.95079999999999</v>
      </c>
      <c r="AD5951" s="12">
        <f t="shared" si="834"/>
        <v>179</v>
      </c>
      <c r="AE5951" s="12">
        <f t="shared" si="829"/>
        <v>1790</v>
      </c>
      <c r="AF5951" s="12">
        <f t="shared" si="830"/>
        <v>12.049200000000001</v>
      </c>
      <c r="AG5951" s="12">
        <f t="shared" si="831"/>
        <v>120.49</v>
      </c>
      <c r="AH5951" s="9">
        <f t="shared" si="835"/>
        <v>6.7312849162011176E-2</v>
      </c>
      <c r="AI5951" s="14">
        <f>VLOOKUP(E5951,'Verweis Faktor'!$A:$B,2,FALSE)</f>
        <v>1</v>
      </c>
      <c r="AJ5951" s="14"/>
      <c r="AK5951" s="14" t="str">
        <f>IF(AL5951="Ja","Versandkosten",VLOOKUP(E5951,'Verweis Belegart'!$A$2:$B$9,2,FALSE))</f>
        <v>Hardware</v>
      </c>
      <c r="AL5951" s="14" t="str">
        <f t="shared" si="836"/>
        <v>Nein</v>
      </c>
      <c r="AM5951" s="14" t="str">
        <f t="shared" si="832"/>
        <v>Positiv</v>
      </c>
    </row>
    <row r="5952" spans="1:39" ht="17.25" customHeight="1" x14ac:dyDescent="0.35">
      <c r="A5952" s="17">
        <v>14575403</v>
      </c>
      <c r="B5952" s="2" t="s">
        <v>2608</v>
      </c>
      <c r="C5952" s="1">
        <v>2025001</v>
      </c>
      <c r="D5952" s="1">
        <v>2001510</v>
      </c>
      <c r="E5952" s="2" t="s">
        <v>34</v>
      </c>
      <c r="F5952" s="2" t="s">
        <v>182</v>
      </c>
      <c r="G5952" s="2" t="s">
        <v>66</v>
      </c>
      <c r="H5952" s="2" t="s">
        <v>1365</v>
      </c>
      <c r="I5952" s="2" t="s">
        <v>1366</v>
      </c>
      <c r="J5952" s="2" t="s">
        <v>103</v>
      </c>
      <c r="K5952" s="2" t="s">
        <v>49</v>
      </c>
      <c r="L5952" s="2" t="s">
        <v>2006</v>
      </c>
      <c r="M5952" s="2" t="s">
        <v>2007</v>
      </c>
      <c r="N5952" s="2" t="s">
        <v>139</v>
      </c>
      <c r="O5952" s="3">
        <v>7</v>
      </c>
      <c r="P5952" s="3">
        <v>695</v>
      </c>
      <c r="Q5952" s="3">
        <v>715</v>
      </c>
      <c r="R5952" s="3">
        <v>5005</v>
      </c>
      <c r="S5952" s="3">
        <v>20</v>
      </c>
      <c r="T5952" s="3">
        <v>140</v>
      </c>
      <c r="U5952" s="3">
        <v>2.79</v>
      </c>
      <c r="V5952" s="2" t="s">
        <v>123</v>
      </c>
      <c r="W5952" s="2" t="s">
        <v>124</v>
      </c>
      <c r="X5952" s="2" t="s">
        <v>72</v>
      </c>
      <c r="Y5952" s="19" t="str">
        <f>VLOOKUP(G5952,'Verweis Kd-Gruppe'!$A$2:$B$8,2,FALSE)</f>
        <v>EXP</v>
      </c>
      <c r="Z5952" s="19" t="str">
        <f>VLOOKUP(J5952,'Verweis Art-Gruppe'!$A$2:$B$15,2,FALSE)</f>
        <v>Geräte</v>
      </c>
      <c r="AA5952" s="19" t="str">
        <f>VLOOKUP(W5952,'Verweis Vertreter'!$A$2:$B$24,2,FALSE)</f>
        <v>Antonio Vuolo</v>
      </c>
      <c r="AB5952" s="12">
        <f t="shared" si="828"/>
        <v>7</v>
      </c>
      <c r="AC5952" s="12">
        <f t="shared" si="833"/>
        <v>695</v>
      </c>
      <c r="AD5952" s="12">
        <f t="shared" si="834"/>
        <v>715</v>
      </c>
      <c r="AE5952" s="12">
        <f t="shared" si="829"/>
        <v>5005</v>
      </c>
      <c r="AF5952" s="12">
        <f t="shared" si="830"/>
        <v>20</v>
      </c>
      <c r="AG5952" s="12">
        <f t="shared" si="831"/>
        <v>140</v>
      </c>
      <c r="AH5952" s="9">
        <f t="shared" si="835"/>
        <v>2.7972027972027972E-2</v>
      </c>
      <c r="AI5952" s="14">
        <f>VLOOKUP(E5952,'Verweis Faktor'!$A:$B,2,FALSE)</f>
        <v>1</v>
      </c>
      <c r="AJ5952" s="14"/>
      <c r="AK5952" s="14" t="str">
        <f>IF(AL5952="Ja","Versandkosten",VLOOKUP(E5952,'Verweis Belegart'!$A$2:$B$9,2,FALSE))</f>
        <v>Hardware</v>
      </c>
      <c r="AL5952" s="14" t="str">
        <f t="shared" si="836"/>
        <v>Nein</v>
      </c>
      <c r="AM5952" s="14" t="str">
        <f t="shared" si="832"/>
        <v>Positiv</v>
      </c>
    </row>
    <row r="5953" spans="1:39" ht="17.25" customHeight="1" x14ac:dyDescent="0.35">
      <c r="A5953" s="17">
        <v>14575403</v>
      </c>
      <c r="B5953" s="2" t="s">
        <v>2608</v>
      </c>
      <c r="C5953" s="1">
        <v>2025001</v>
      </c>
      <c r="D5953" s="1">
        <v>2001510</v>
      </c>
      <c r="E5953" s="2" t="s">
        <v>34</v>
      </c>
      <c r="F5953" s="2" t="s">
        <v>182</v>
      </c>
      <c r="G5953" s="2" t="s">
        <v>66</v>
      </c>
      <c r="H5953" s="2" t="s">
        <v>1365</v>
      </c>
      <c r="I5953" s="2" t="s">
        <v>1366</v>
      </c>
      <c r="J5953" s="2" t="s">
        <v>103</v>
      </c>
      <c r="K5953" s="2" t="s">
        <v>79</v>
      </c>
      <c r="L5953" s="2" t="s">
        <v>1307</v>
      </c>
      <c r="M5953" s="2" t="s">
        <v>1308</v>
      </c>
      <c r="N5953" s="2" t="s">
        <v>274</v>
      </c>
      <c r="O5953" s="3">
        <v>1</v>
      </c>
      <c r="P5953" s="3">
        <v>1082.098</v>
      </c>
      <c r="Q5953" s="3">
        <v>1115</v>
      </c>
      <c r="R5953" s="3">
        <v>1115</v>
      </c>
      <c r="S5953" s="3">
        <v>32.902000000000001</v>
      </c>
      <c r="T5953" s="3">
        <v>32.9</v>
      </c>
      <c r="U5953" s="3">
        <v>2.95</v>
      </c>
      <c r="V5953" s="2" t="s">
        <v>123</v>
      </c>
      <c r="W5953" s="2" t="s">
        <v>124</v>
      </c>
      <c r="X5953" s="2" t="s">
        <v>72</v>
      </c>
      <c r="Y5953" s="19" t="str">
        <f>VLOOKUP(G5953,'Verweis Kd-Gruppe'!$A$2:$B$8,2,FALSE)</f>
        <v>EXP</v>
      </c>
      <c r="Z5953" s="19" t="str">
        <f>VLOOKUP(J5953,'Verweis Art-Gruppe'!$A$2:$B$15,2,FALSE)</f>
        <v>Geräte</v>
      </c>
      <c r="AA5953" s="19" t="str">
        <f>VLOOKUP(W5953,'Verweis Vertreter'!$A$2:$B$24,2,FALSE)</f>
        <v>Antonio Vuolo</v>
      </c>
      <c r="AB5953" s="12">
        <f t="shared" si="828"/>
        <v>1</v>
      </c>
      <c r="AC5953" s="12">
        <f t="shared" si="833"/>
        <v>1082.098</v>
      </c>
      <c r="AD5953" s="12">
        <f t="shared" si="834"/>
        <v>1115</v>
      </c>
      <c r="AE5953" s="12">
        <f t="shared" si="829"/>
        <v>1115</v>
      </c>
      <c r="AF5953" s="12">
        <f t="shared" si="830"/>
        <v>32.902000000000001</v>
      </c>
      <c r="AG5953" s="12">
        <f t="shared" si="831"/>
        <v>32.9</v>
      </c>
      <c r="AH5953" s="9">
        <f t="shared" si="835"/>
        <v>2.9506726457399102E-2</v>
      </c>
      <c r="AI5953" s="14">
        <f>VLOOKUP(E5953,'Verweis Faktor'!$A:$B,2,FALSE)</f>
        <v>1</v>
      </c>
      <c r="AJ5953" s="14"/>
      <c r="AK5953" s="14" t="str">
        <f>IF(AL5953="Ja","Versandkosten",VLOOKUP(E5953,'Verweis Belegart'!$A$2:$B$9,2,FALSE))</f>
        <v>Hardware</v>
      </c>
      <c r="AL5953" s="14" t="str">
        <f t="shared" si="836"/>
        <v>Nein</v>
      </c>
      <c r="AM5953" s="14" t="str">
        <f t="shared" si="832"/>
        <v>Positiv</v>
      </c>
    </row>
    <row r="5954" spans="1:39" ht="17.25" customHeight="1" x14ac:dyDescent="0.35">
      <c r="A5954" s="17">
        <v>14575403</v>
      </c>
      <c r="B5954" s="2" t="s">
        <v>2608</v>
      </c>
      <c r="C5954" s="1">
        <v>2025001</v>
      </c>
      <c r="D5954" s="1">
        <v>2001510</v>
      </c>
      <c r="E5954" s="2" t="s">
        <v>34</v>
      </c>
      <c r="F5954" s="2" t="s">
        <v>182</v>
      </c>
      <c r="G5954" s="2" t="s">
        <v>66</v>
      </c>
      <c r="H5954" s="2" t="s">
        <v>1365</v>
      </c>
      <c r="I5954" s="2" t="s">
        <v>1366</v>
      </c>
      <c r="J5954" s="2" t="s">
        <v>103</v>
      </c>
      <c r="K5954" s="2" t="s">
        <v>83</v>
      </c>
      <c r="L5954" s="2" t="s">
        <v>1200</v>
      </c>
      <c r="M5954" s="2" t="s">
        <v>1201</v>
      </c>
      <c r="N5954" s="2" t="s">
        <v>262</v>
      </c>
      <c r="O5954" s="3">
        <v>2</v>
      </c>
      <c r="P5954" s="3">
        <v>990.39639999999997</v>
      </c>
      <c r="Q5954" s="3">
        <v>1025</v>
      </c>
      <c r="R5954" s="3">
        <v>2050</v>
      </c>
      <c r="S5954" s="3">
        <v>34.6036</v>
      </c>
      <c r="T5954" s="3">
        <v>69.209999999999994</v>
      </c>
      <c r="U5954" s="3">
        <v>3.37</v>
      </c>
      <c r="V5954" s="2" t="s">
        <v>123</v>
      </c>
      <c r="W5954" s="2" t="s">
        <v>124</v>
      </c>
      <c r="X5954" s="2" t="s">
        <v>72</v>
      </c>
      <c r="Y5954" s="19" t="str">
        <f>VLOOKUP(G5954,'Verweis Kd-Gruppe'!$A$2:$B$8,2,FALSE)</f>
        <v>EXP</v>
      </c>
      <c r="Z5954" s="19" t="str">
        <f>VLOOKUP(J5954,'Verweis Art-Gruppe'!$A$2:$B$15,2,FALSE)</f>
        <v>Geräte</v>
      </c>
      <c r="AA5954" s="19" t="str">
        <f>VLOOKUP(W5954,'Verweis Vertreter'!$A$2:$B$24,2,FALSE)</f>
        <v>Antonio Vuolo</v>
      </c>
      <c r="AB5954" s="12">
        <f t="shared" si="828"/>
        <v>2</v>
      </c>
      <c r="AC5954" s="12">
        <f t="shared" si="833"/>
        <v>990.39639999999997</v>
      </c>
      <c r="AD5954" s="12">
        <f t="shared" si="834"/>
        <v>1025</v>
      </c>
      <c r="AE5954" s="12">
        <f t="shared" si="829"/>
        <v>2050</v>
      </c>
      <c r="AF5954" s="12">
        <f t="shared" si="830"/>
        <v>34.6036</v>
      </c>
      <c r="AG5954" s="12">
        <f t="shared" si="831"/>
        <v>69.209999999999994</v>
      </c>
      <c r="AH5954" s="9">
        <f t="shared" si="835"/>
        <v>3.3760975609756091E-2</v>
      </c>
      <c r="AI5954" s="14">
        <f>VLOOKUP(E5954,'Verweis Faktor'!$A:$B,2,FALSE)</f>
        <v>1</v>
      </c>
      <c r="AJ5954" s="14"/>
      <c r="AK5954" s="14" t="str">
        <f>IF(AL5954="Ja","Versandkosten",VLOOKUP(E5954,'Verweis Belegart'!$A$2:$B$9,2,FALSE))</f>
        <v>Hardware</v>
      </c>
      <c r="AL5954" s="14" t="str">
        <f t="shared" si="836"/>
        <v>Nein</v>
      </c>
      <c r="AM5954" s="14" t="str">
        <f t="shared" si="832"/>
        <v>Positiv</v>
      </c>
    </row>
    <row r="5955" spans="1:39" ht="17.25" customHeight="1" x14ac:dyDescent="0.35">
      <c r="A5955" s="17">
        <v>14575461</v>
      </c>
      <c r="B5955" s="2" t="s">
        <v>2608</v>
      </c>
      <c r="C5955" s="1">
        <v>2025001</v>
      </c>
      <c r="D5955" s="1">
        <v>2001511</v>
      </c>
      <c r="E5955" s="2" t="s">
        <v>34</v>
      </c>
      <c r="F5955" s="2" t="s">
        <v>182</v>
      </c>
      <c r="G5955" s="2" t="s">
        <v>66</v>
      </c>
      <c r="H5955" s="2" t="s">
        <v>1365</v>
      </c>
      <c r="I5955" s="2" t="s">
        <v>1366</v>
      </c>
      <c r="J5955" s="2" t="s">
        <v>103</v>
      </c>
      <c r="K5955" s="2" t="s">
        <v>28</v>
      </c>
      <c r="L5955" s="2" t="s">
        <v>458</v>
      </c>
      <c r="M5955" s="2" t="s">
        <v>459</v>
      </c>
      <c r="N5955" s="2" t="s">
        <v>41</v>
      </c>
      <c r="O5955" s="3">
        <v>1</v>
      </c>
      <c r="P5955" s="3">
        <v>227.2817</v>
      </c>
      <c r="Q5955" s="3">
        <v>239</v>
      </c>
      <c r="R5955" s="3">
        <v>239</v>
      </c>
      <c r="S5955" s="3">
        <v>11.718299999999999</v>
      </c>
      <c r="T5955" s="3">
        <v>11.72</v>
      </c>
      <c r="U5955" s="3">
        <v>4.9000000000000004</v>
      </c>
      <c r="V5955" s="2" t="s">
        <v>123</v>
      </c>
      <c r="W5955" s="2" t="s">
        <v>124</v>
      </c>
      <c r="X5955" s="2" t="s">
        <v>72</v>
      </c>
      <c r="Y5955" s="19" t="str">
        <f>VLOOKUP(G5955,'Verweis Kd-Gruppe'!$A$2:$B$8,2,FALSE)</f>
        <v>EXP</v>
      </c>
      <c r="Z5955" s="19" t="str">
        <f>VLOOKUP(J5955,'Verweis Art-Gruppe'!$A$2:$B$15,2,FALSE)</f>
        <v>Geräte</v>
      </c>
      <c r="AA5955" s="19" t="str">
        <f>VLOOKUP(W5955,'Verweis Vertreter'!$A$2:$B$24,2,FALSE)</f>
        <v>Antonio Vuolo</v>
      </c>
      <c r="AB5955" s="12">
        <f t="shared" ref="AB5955:AB6018" si="837">$AI5955*O5955</f>
        <v>1</v>
      </c>
      <c r="AC5955" s="12">
        <f t="shared" si="833"/>
        <v>227.2817</v>
      </c>
      <c r="AD5955" s="12">
        <f t="shared" si="834"/>
        <v>239</v>
      </c>
      <c r="AE5955" s="12">
        <f t="shared" ref="AE5955:AE6018" si="838">$AI5955*R5955</f>
        <v>239</v>
      </c>
      <c r="AF5955" s="12">
        <f t="shared" ref="AF5955:AF6018" si="839">$AI5955*S5955</f>
        <v>11.718299999999999</v>
      </c>
      <c r="AG5955" s="12">
        <f t="shared" ref="AG5955:AG6018" si="840">$AI5955*T5955</f>
        <v>11.72</v>
      </c>
      <c r="AH5955" s="9">
        <f t="shared" si="835"/>
        <v>4.9037656903765693E-2</v>
      </c>
      <c r="AI5955" s="14">
        <f>VLOOKUP(E5955,'Verweis Faktor'!$A:$B,2,FALSE)</f>
        <v>1</v>
      </c>
      <c r="AJ5955" s="14"/>
      <c r="AK5955" s="14" t="str">
        <f>IF(AL5955="Ja","Versandkosten",VLOOKUP(E5955,'Verweis Belegart'!$A$2:$B$9,2,FALSE))</f>
        <v>Hardware</v>
      </c>
      <c r="AL5955" s="14" t="str">
        <f t="shared" si="836"/>
        <v>Nein</v>
      </c>
      <c r="AM5955" s="14" t="str">
        <f t="shared" ref="AM5955:AM6018" si="841">IF(AG5955&lt;0,"Negativ","Positiv")</f>
        <v>Positiv</v>
      </c>
    </row>
    <row r="5956" spans="1:39" ht="17.25" customHeight="1" x14ac:dyDescent="0.35">
      <c r="A5956" s="17">
        <v>14575461</v>
      </c>
      <c r="B5956" s="2" t="s">
        <v>2608</v>
      </c>
      <c r="C5956" s="1">
        <v>2025001</v>
      </c>
      <c r="D5956" s="1">
        <v>2001511</v>
      </c>
      <c r="E5956" s="2" t="s">
        <v>34</v>
      </c>
      <c r="F5956" s="2" t="s">
        <v>182</v>
      </c>
      <c r="G5956" s="2" t="s">
        <v>66</v>
      </c>
      <c r="H5956" s="2" t="s">
        <v>1365</v>
      </c>
      <c r="I5956" s="2" t="s">
        <v>1366</v>
      </c>
      <c r="J5956" s="2" t="s">
        <v>304</v>
      </c>
      <c r="K5956" s="2" t="s">
        <v>45</v>
      </c>
      <c r="L5956" s="2" t="s">
        <v>1635</v>
      </c>
      <c r="M5956" s="2" t="s">
        <v>1636</v>
      </c>
      <c r="N5956" s="2" t="s">
        <v>1210</v>
      </c>
      <c r="O5956" s="3">
        <v>5</v>
      </c>
      <c r="P5956" s="3">
        <v>182</v>
      </c>
      <c r="Q5956" s="3">
        <v>195</v>
      </c>
      <c r="R5956" s="3">
        <v>975</v>
      </c>
      <c r="S5956" s="3">
        <v>13</v>
      </c>
      <c r="T5956" s="3">
        <v>65</v>
      </c>
      <c r="U5956" s="3">
        <v>6.66</v>
      </c>
      <c r="V5956" s="2" t="s">
        <v>123</v>
      </c>
      <c r="W5956" s="2" t="s">
        <v>124</v>
      </c>
      <c r="X5956" s="2" t="s">
        <v>72</v>
      </c>
      <c r="Y5956" s="19" t="str">
        <f>VLOOKUP(G5956,'Verweis Kd-Gruppe'!$A$2:$B$8,2,FALSE)</f>
        <v>EXP</v>
      </c>
      <c r="Z5956" s="19" t="str">
        <f>VLOOKUP(J5956,'Verweis Art-Gruppe'!$A$2:$B$15,2,FALSE)</f>
        <v>Zubehör</v>
      </c>
      <c r="AA5956" s="19" t="str">
        <f>VLOOKUP(W5956,'Verweis Vertreter'!$A$2:$B$24,2,FALSE)</f>
        <v>Antonio Vuolo</v>
      </c>
      <c r="AB5956" s="12">
        <f t="shared" si="837"/>
        <v>5</v>
      </c>
      <c r="AC5956" s="12">
        <f t="shared" ref="AC5956:AC6019" si="842">P5956</f>
        <v>182</v>
      </c>
      <c r="AD5956" s="12">
        <f t="shared" ref="AD5956:AD6019" si="843">Q5956</f>
        <v>195</v>
      </c>
      <c r="AE5956" s="12">
        <f t="shared" si="838"/>
        <v>975</v>
      </c>
      <c r="AF5956" s="12">
        <f t="shared" si="839"/>
        <v>13</v>
      </c>
      <c r="AG5956" s="12">
        <f t="shared" si="840"/>
        <v>65</v>
      </c>
      <c r="AH5956" s="9">
        <f t="shared" ref="AH5956:AH6019" si="844">IF(AF5956=0,0,AG5956/AE5956*AI5956)</f>
        <v>6.6666666666666666E-2</v>
      </c>
      <c r="AI5956" s="14">
        <f>VLOOKUP(E5956,'Verweis Faktor'!$A:$B,2,FALSE)</f>
        <v>1</v>
      </c>
      <c r="AJ5956" s="14"/>
      <c r="AK5956" s="14" t="str">
        <f>IF(AL5956="Ja","Versandkosten",VLOOKUP(E5956,'Verweis Belegart'!$A$2:$B$9,2,FALSE))</f>
        <v>Hardware</v>
      </c>
      <c r="AL5956" s="14" t="str">
        <f t="shared" ref="AL5956:AL6019" si="845">IF(ISNUMBER(FIND("Versandkosten",M5956)),"Ja","Nein")</f>
        <v>Nein</v>
      </c>
      <c r="AM5956" s="14" t="str">
        <f t="shared" si="841"/>
        <v>Positiv</v>
      </c>
    </row>
    <row r="5957" spans="1:39" ht="17.25" customHeight="1" x14ac:dyDescent="0.35">
      <c r="A5957" s="17">
        <v>14575465</v>
      </c>
      <c r="B5957" s="2" t="s">
        <v>2608</v>
      </c>
      <c r="C5957" s="1">
        <v>2025001</v>
      </c>
      <c r="D5957" s="1">
        <v>2001512</v>
      </c>
      <c r="E5957" s="2" t="s">
        <v>34</v>
      </c>
      <c r="F5957" s="2" t="s">
        <v>182</v>
      </c>
      <c r="G5957" s="2" t="s">
        <v>66</v>
      </c>
      <c r="H5957" s="2" t="s">
        <v>1365</v>
      </c>
      <c r="I5957" s="2" t="s">
        <v>1366</v>
      </c>
      <c r="J5957" s="2" t="s">
        <v>103</v>
      </c>
      <c r="K5957" s="2" t="s">
        <v>28</v>
      </c>
      <c r="L5957" s="2" t="s">
        <v>2483</v>
      </c>
      <c r="M5957" s="2" t="s">
        <v>2484</v>
      </c>
      <c r="N5957" s="2" t="s">
        <v>1480</v>
      </c>
      <c r="O5957" s="3">
        <v>3</v>
      </c>
      <c r="P5957" s="3">
        <v>305</v>
      </c>
      <c r="Q5957" s="3">
        <v>315</v>
      </c>
      <c r="R5957" s="3">
        <v>945</v>
      </c>
      <c r="S5957" s="3">
        <v>10</v>
      </c>
      <c r="T5957" s="3">
        <v>30</v>
      </c>
      <c r="U5957" s="3">
        <v>3.17</v>
      </c>
      <c r="V5957" s="2" t="s">
        <v>123</v>
      </c>
      <c r="W5957" s="2" t="s">
        <v>124</v>
      </c>
      <c r="X5957" s="2" t="s">
        <v>72</v>
      </c>
      <c r="Y5957" s="19" t="str">
        <f>VLOOKUP(G5957,'Verweis Kd-Gruppe'!$A$2:$B$8,2,FALSE)</f>
        <v>EXP</v>
      </c>
      <c r="Z5957" s="19" t="str">
        <f>VLOOKUP(J5957,'Verweis Art-Gruppe'!$A$2:$B$15,2,FALSE)</f>
        <v>Geräte</v>
      </c>
      <c r="AA5957" s="19" t="str">
        <f>VLOOKUP(W5957,'Verweis Vertreter'!$A$2:$B$24,2,FALSE)</f>
        <v>Antonio Vuolo</v>
      </c>
      <c r="AB5957" s="12">
        <f t="shared" si="837"/>
        <v>3</v>
      </c>
      <c r="AC5957" s="12">
        <f t="shared" si="842"/>
        <v>305</v>
      </c>
      <c r="AD5957" s="12">
        <f t="shared" si="843"/>
        <v>315</v>
      </c>
      <c r="AE5957" s="12">
        <f t="shared" si="838"/>
        <v>945</v>
      </c>
      <c r="AF5957" s="12">
        <f t="shared" si="839"/>
        <v>10</v>
      </c>
      <c r="AG5957" s="12">
        <f t="shared" si="840"/>
        <v>30</v>
      </c>
      <c r="AH5957" s="9">
        <f t="shared" si="844"/>
        <v>3.1746031746031744E-2</v>
      </c>
      <c r="AI5957" s="14">
        <f>VLOOKUP(E5957,'Verweis Faktor'!$A:$B,2,FALSE)</f>
        <v>1</v>
      </c>
      <c r="AJ5957" s="14"/>
      <c r="AK5957" s="14" t="str">
        <f>IF(AL5957="Ja","Versandkosten",VLOOKUP(E5957,'Verweis Belegart'!$A$2:$B$9,2,FALSE))</f>
        <v>Hardware</v>
      </c>
      <c r="AL5957" s="14" t="str">
        <f t="shared" si="845"/>
        <v>Nein</v>
      </c>
      <c r="AM5957" s="14" t="str">
        <f t="shared" si="841"/>
        <v>Positiv</v>
      </c>
    </row>
    <row r="5958" spans="1:39" ht="17.25" customHeight="1" x14ac:dyDescent="0.35">
      <c r="A5958" s="17">
        <v>14575465</v>
      </c>
      <c r="B5958" s="2" t="s">
        <v>2608</v>
      </c>
      <c r="C5958" s="1">
        <v>2025001</v>
      </c>
      <c r="D5958" s="1">
        <v>2001512</v>
      </c>
      <c r="E5958" s="2" t="s">
        <v>34</v>
      </c>
      <c r="F5958" s="2" t="s">
        <v>182</v>
      </c>
      <c r="G5958" s="2" t="s">
        <v>66</v>
      </c>
      <c r="H5958" s="2" t="s">
        <v>1365</v>
      </c>
      <c r="I5958" s="2" t="s">
        <v>1366</v>
      </c>
      <c r="J5958" s="2" t="s">
        <v>103</v>
      </c>
      <c r="K5958" s="2" t="s">
        <v>45</v>
      </c>
      <c r="L5958" s="2" t="s">
        <v>2416</v>
      </c>
      <c r="M5958" s="2" t="s">
        <v>2417</v>
      </c>
      <c r="N5958" s="2" t="s">
        <v>58</v>
      </c>
      <c r="O5958" s="3">
        <v>1</v>
      </c>
      <c r="P5958" s="3">
        <v>610</v>
      </c>
      <c r="Q5958" s="3">
        <v>629</v>
      </c>
      <c r="R5958" s="3">
        <v>629</v>
      </c>
      <c r="S5958" s="3">
        <v>19</v>
      </c>
      <c r="T5958" s="3">
        <v>19</v>
      </c>
      <c r="U5958" s="3">
        <v>3.02</v>
      </c>
      <c r="V5958" s="2" t="s">
        <v>123</v>
      </c>
      <c r="W5958" s="2" t="s">
        <v>124</v>
      </c>
      <c r="X5958" s="2" t="s">
        <v>72</v>
      </c>
      <c r="Y5958" s="19" t="str">
        <f>VLOOKUP(G5958,'Verweis Kd-Gruppe'!$A$2:$B$8,2,FALSE)</f>
        <v>EXP</v>
      </c>
      <c r="Z5958" s="19" t="str">
        <f>VLOOKUP(J5958,'Verweis Art-Gruppe'!$A$2:$B$15,2,FALSE)</f>
        <v>Geräte</v>
      </c>
      <c r="AA5958" s="19" t="str">
        <f>VLOOKUP(W5958,'Verweis Vertreter'!$A$2:$B$24,2,FALSE)</f>
        <v>Antonio Vuolo</v>
      </c>
      <c r="AB5958" s="12">
        <f t="shared" si="837"/>
        <v>1</v>
      </c>
      <c r="AC5958" s="12">
        <f t="shared" si="842"/>
        <v>610</v>
      </c>
      <c r="AD5958" s="12">
        <f t="shared" si="843"/>
        <v>629</v>
      </c>
      <c r="AE5958" s="12">
        <f t="shared" si="838"/>
        <v>629</v>
      </c>
      <c r="AF5958" s="12">
        <f t="shared" si="839"/>
        <v>19</v>
      </c>
      <c r="AG5958" s="12">
        <f t="shared" si="840"/>
        <v>19</v>
      </c>
      <c r="AH5958" s="9">
        <f t="shared" si="844"/>
        <v>3.0206677265500796E-2</v>
      </c>
      <c r="AI5958" s="14">
        <f>VLOOKUP(E5958,'Verweis Faktor'!$A:$B,2,FALSE)</f>
        <v>1</v>
      </c>
      <c r="AJ5958" s="14"/>
      <c r="AK5958" s="14" t="str">
        <f>IF(AL5958="Ja","Versandkosten",VLOOKUP(E5958,'Verweis Belegart'!$A$2:$B$9,2,FALSE))</f>
        <v>Hardware</v>
      </c>
      <c r="AL5958" s="14" t="str">
        <f t="shared" si="845"/>
        <v>Nein</v>
      </c>
      <c r="AM5958" s="14" t="str">
        <f t="shared" si="841"/>
        <v>Positiv</v>
      </c>
    </row>
    <row r="5959" spans="1:39" ht="17.25" customHeight="1" x14ac:dyDescent="0.35">
      <c r="A5959" s="17">
        <v>14575465</v>
      </c>
      <c r="B5959" s="2" t="s">
        <v>2608</v>
      </c>
      <c r="C5959" s="1">
        <v>2025001</v>
      </c>
      <c r="D5959" s="1">
        <v>2001512</v>
      </c>
      <c r="E5959" s="2" t="s">
        <v>34</v>
      </c>
      <c r="F5959" s="2" t="s">
        <v>182</v>
      </c>
      <c r="G5959" s="2" t="s">
        <v>66</v>
      </c>
      <c r="H5959" s="2" t="s">
        <v>1365</v>
      </c>
      <c r="I5959" s="2" t="s">
        <v>1366</v>
      </c>
      <c r="J5959" s="2" t="s">
        <v>103</v>
      </c>
      <c r="K5959" s="2" t="s">
        <v>49</v>
      </c>
      <c r="L5959" s="2" t="s">
        <v>2306</v>
      </c>
      <c r="M5959" s="2" t="s">
        <v>2307</v>
      </c>
      <c r="N5959" s="2" t="s">
        <v>1480</v>
      </c>
      <c r="O5959" s="3">
        <v>3</v>
      </c>
      <c r="P5959" s="3">
        <v>305</v>
      </c>
      <c r="Q5959" s="3">
        <v>315</v>
      </c>
      <c r="R5959" s="3">
        <v>945</v>
      </c>
      <c r="S5959" s="3">
        <v>10</v>
      </c>
      <c r="T5959" s="3">
        <v>30</v>
      </c>
      <c r="U5959" s="3">
        <v>3.17</v>
      </c>
      <c r="V5959" s="2" t="s">
        <v>123</v>
      </c>
      <c r="W5959" s="2" t="s">
        <v>124</v>
      </c>
      <c r="X5959" s="2" t="s">
        <v>72</v>
      </c>
      <c r="Y5959" s="19" t="str">
        <f>VLOOKUP(G5959,'Verweis Kd-Gruppe'!$A$2:$B$8,2,FALSE)</f>
        <v>EXP</v>
      </c>
      <c r="Z5959" s="19" t="str">
        <f>VLOOKUP(J5959,'Verweis Art-Gruppe'!$A$2:$B$15,2,FALSE)</f>
        <v>Geräte</v>
      </c>
      <c r="AA5959" s="19" t="str">
        <f>VLOOKUP(W5959,'Verweis Vertreter'!$A$2:$B$24,2,FALSE)</f>
        <v>Antonio Vuolo</v>
      </c>
      <c r="AB5959" s="12">
        <f t="shared" si="837"/>
        <v>3</v>
      </c>
      <c r="AC5959" s="12">
        <f t="shared" si="842"/>
        <v>305</v>
      </c>
      <c r="AD5959" s="12">
        <f t="shared" si="843"/>
        <v>315</v>
      </c>
      <c r="AE5959" s="12">
        <f t="shared" si="838"/>
        <v>945</v>
      </c>
      <c r="AF5959" s="12">
        <f t="shared" si="839"/>
        <v>10</v>
      </c>
      <c r="AG5959" s="12">
        <f t="shared" si="840"/>
        <v>30</v>
      </c>
      <c r="AH5959" s="9">
        <f t="shared" si="844"/>
        <v>3.1746031746031744E-2</v>
      </c>
      <c r="AI5959" s="14">
        <f>VLOOKUP(E5959,'Verweis Faktor'!$A:$B,2,FALSE)</f>
        <v>1</v>
      </c>
      <c r="AJ5959" s="14"/>
      <c r="AK5959" s="14" t="str">
        <f>IF(AL5959="Ja","Versandkosten",VLOOKUP(E5959,'Verweis Belegart'!$A$2:$B$9,2,FALSE))</f>
        <v>Hardware</v>
      </c>
      <c r="AL5959" s="14" t="str">
        <f t="shared" si="845"/>
        <v>Nein</v>
      </c>
      <c r="AM5959" s="14" t="str">
        <f t="shared" si="841"/>
        <v>Positiv</v>
      </c>
    </row>
    <row r="5960" spans="1:39" ht="17.25" customHeight="1" x14ac:dyDescent="0.35">
      <c r="A5960" s="17">
        <v>14575465</v>
      </c>
      <c r="B5960" s="2" t="s">
        <v>2608</v>
      </c>
      <c r="C5960" s="1">
        <v>2025001</v>
      </c>
      <c r="D5960" s="1">
        <v>2001512</v>
      </c>
      <c r="E5960" s="2" t="s">
        <v>34</v>
      </c>
      <c r="F5960" s="2" t="s">
        <v>182</v>
      </c>
      <c r="G5960" s="2" t="s">
        <v>66</v>
      </c>
      <c r="H5960" s="2" t="s">
        <v>1365</v>
      </c>
      <c r="I5960" s="2" t="s">
        <v>1366</v>
      </c>
      <c r="J5960" s="2" t="s">
        <v>304</v>
      </c>
      <c r="K5960" s="2" t="s">
        <v>79</v>
      </c>
      <c r="L5960" s="2" t="s">
        <v>605</v>
      </c>
      <c r="M5960" s="2" t="s">
        <v>606</v>
      </c>
      <c r="N5960" s="2" t="s">
        <v>607</v>
      </c>
      <c r="O5960" s="3">
        <v>3</v>
      </c>
      <c r="P5960" s="3">
        <v>78.054900000000004</v>
      </c>
      <c r="Q5960" s="3">
        <v>81</v>
      </c>
      <c r="R5960" s="3">
        <v>243</v>
      </c>
      <c r="S5960" s="3">
        <v>2.9451000000000001</v>
      </c>
      <c r="T5960" s="3">
        <v>8.84</v>
      </c>
      <c r="U5960" s="3">
        <v>3.63</v>
      </c>
      <c r="V5960" s="2" t="s">
        <v>123</v>
      </c>
      <c r="W5960" s="2" t="s">
        <v>124</v>
      </c>
      <c r="X5960" s="2" t="s">
        <v>72</v>
      </c>
      <c r="Y5960" s="19" t="str">
        <f>VLOOKUP(G5960,'Verweis Kd-Gruppe'!$A$2:$B$8,2,FALSE)</f>
        <v>EXP</v>
      </c>
      <c r="Z5960" s="19" t="str">
        <f>VLOOKUP(J5960,'Verweis Art-Gruppe'!$A$2:$B$15,2,FALSE)</f>
        <v>Zubehör</v>
      </c>
      <c r="AA5960" s="19" t="str">
        <f>VLOOKUP(W5960,'Verweis Vertreter'!$A$2:$B$24,2,FALSE)</f>
        <v>Antonio Vuolo</v>
      </c>
      <c r="AB5960" s="12">
        <f t="shared" si="837"/>
        <v>3</v>
      </c>
      <c r="AC5960" s="12">
        <f t="shared" si="842"/>
        <v>78.054900000000004</v>
      </c>
      <c r="AD5960" s="12">
        <f t="shared" si="843"/>
        <v>81</v>
      </c>
      <c r="AE5960" s="12">
        <f t="shared" si="838"/>
        <v>243</v>
      </c>
      <c r="AF5960" s="12">
        <f t="shared" si="839"/>
        <v>2.9451000000000001</v>
      </c>
      <c r="AG5960" s="12">
        <f t="shared" si="840"/>
        <v>8.84</v>
      </c>
      <c r="AH5960" s="9">
        <f t="shared" si="844"/>
        <v>3.6378600823045268E-2</v>
      </c>
      <c r="AI5960" s="14">
        <f>VLOOKUP(E5960,'Verweis Faktor'!$A:$B,2,FALSE)</f>
        <v>1</v>
      </c>
      <c r="AJ5960" s="14"/>
      <c r="AK5960" s="14" t="str">
        <f>IF(AL5960="Ja","Versandkosten",VLOOKUP(E5960,'Verweis Belegart'!$A$2:$B$9,2,FALSE))</f>
        <v>Hardware</v>
      </c>
      <c r="AL5960" s="14" t="str">
        <f t="shared" si="845"/>
        <v>Nein</v>
      </c>
      <c r="AM5960" s="14" t="str">
        <f t="shared" si="841"/>
        <v>Positiv</v>
      </c>
    </row>
    <row r="5961" spans="1:39" ht="17.25" customHeight="1" x14ac:dyDescent="0.35">
      <c r="A5961" s="17">
        <v>14575465</v>
      </c>
      <c r="B5961" s="2" t="s">
        <v>2608</v>
      </c>
      <c r="C5961" s="1">
        <v>2025001</v>
      </c>
      <c r="D5961" s="1">
        <v>2001512</v>
      </c>
      <c r="E5961" s="2" t="s">
        <v>34</v>
      </c>
      <c r="F5961" s="2" t="s">
        <v>182</v>
      </c>
      <c r="G5961" s="2" t="s">
        <v>66</v>
      </c>
      <c r="H5961" s="2" t="s">
        <v>1365</v>
      </c>
      <c r="I5961" s="2" t="s">
        <v>1366</v>
      </c>
      <c r="J5961" s="2" t="s">
        <v>103</v>
      </c>
      <c r="K5961" s="2" t="s">
        <v>83</v>
      </c>
      <c r="L5961" s="2" t="s">
        <v>284</v>
      </c>
      <c r="M5961" s="2" t="s">
        <v>285</v>
      </c>
      <c r="N5961" s="2" t="s">
        <v>286</v>
      </c>
      <c r="O5961" s="3">
        <v>3</v>
      </c>
      <c r="P5961" s="3">
        <v>703</v>
      </c>
      <c r="Q5961" s="3">
        <v>725</v>
      </c>
      <c r="R5961" s="3">
        <v>2175</v>
      </c>
      <c r="S5961" s="3">
        <v>22</v>
      </c>
      <c r="T5961" s="3">
        <v>66</v>
      </c>
      <c r="U5961" s="3">
        <v>3.03</v>
      </c>
      <c r="V5961" s="2" t="s">
        <v>123</v>
      </c>
      <c r="W5961" s="2" t="s">
        <v>124</v>
      </c>
      <c r="X5961" s="2" t="s">
        <v>72</v>
      </c>
      <c r="Y5961" s="19" t="str">
        <f>VLOOKUP(G5961,'Verweis Kd-Gruppe'!$A$2:$B$8,2,FALSE)</f>
        <v>EXP</v>
      </c>
      <c r="Z5961" s="19" t="str">
        <f>VLOOKUP(J5961,'Verweis Art-Gruppe'!$A$2:$B$15,2,FALSE)</f>
        <v>Geräte</v>
      </c>
      <c r="AA5961" s="19" t="str">
        <f>VLOOKUP(W5961,'Verweis Vertreter'!$A$2:$B$24,2,FALSE)</f>
        <v>Antonio Vuolo</v>
      </c>
      <c r="AB5961" s="12">
        <f t="shared" si="837"/>
        <v>3</v>
      </c>
      <c r="AC5961" s="12">
        <f t="shared" si="842"/>
        <v>703</v>
      </c>
      <c r="AD5961" s="12">
        <f t="shared" si="843"/>
        <v>725</v>
      </c>
      <c r="AE5961" s="12">
        <f t="shared" si="838"/>
        <v>2175</v>
      </c>
      <c r="AF5961" s="12">
        <f t="shared" si="839"/>
        <v>22</v>
      </c>
      <c r="AG5961" s="12">
        <f t="shared" si="840"/>
        <v>66</v>
      </c>
      <c r="AH5961" s="9">
        <f t="shared" si="844"/>
        <v>3.0344827586206897E-2</v>
      </c>
      <c r="AI5961" s="14">
        <f>VLOOKUP(E5961,'Verweis Faktor'!$A:$B,2,FALSE)</f>
        <v>1</v>
      </c>
      <c r="AJ5961" s="14"/>
      <c r="AK5961" s="14" t="str">
        <f>IF(AL5961="Ja","Versandkosten",VLOOKUP(E5961,'Verweis Belegart'!$A$2:$B$9,2,FALSE))</f>
        <v>Hardware</v>
      </c>
      <c r="AL5961" s="14" t="str">
        <f t="shared" si="845"/>
        <v>Nein</v>
      </c>
      <c r="AM5961" s="14" t="str">
        <f t="shared" si="841"/>
        <v>Positiv</v>
      </c>
    </row>
    <row r="5962" spans="1:39" ht="17.25" customHeight="1" x14ac:dyDescent="0.35">
      <c r="A5962" s="17">
        <v>14575465</v>
      </c>
      <c r="B5962" s="2" t="s">
        <v>2608</v>
      </c>
      <c r="C5962" s="1">
        <v>2025001</v>
      </c>
      <c r="D5962" s="1">
        <v>2001512</v>
      </c>
      <c r="E5962" s="2" t="s">
        <v>34</v>
      </c>
      <c r="F5962" s="2" t="s">
        <v>182</v>
      </c>
      <c r="G5962" s="2" t="s">
        <v>66</v>
      </c>
      <c r="H5962" s="2" t="s">
        <v>1365</v>
      </c>
      <c r="I5962" s="2" t="s">
        <v>1366</v>
      </c>
      <c r="J5962" s="2" t="s">
        <v>103</v>
      </c>
      <c r="K5962" s="2" t="s">
        <v>87</v>
      </c>
      <c r="L5962" s="2" t="s">
        <v>845</v>
      </c>
      <c r="M5962" s="2" t="s">
        <v>846</v>
      </c>
      <c r="N5962" s="2" t="s">
        <v>128</v>
      </c>
      <c r="O5962" s="3">
        <v>20</v>
      </c>
      <c r="P5962" s="3">
        <v>196</v>
      </c>
      <c r="Q5962" s="3">
        <v>209</v>
      </c>
      <c r="R5962" s="3">
        <v>4180</v>
      </c>
      <c r="S5962" s="3">
        <v>13</v>
      </c>
      <c r="T5962" s="3">
        <v>260</v>
      </c>
      <c r="U5962" s="3">
        <v>6.22</v>
      </c>
      <c r="V5962" s="2" t="s">
        <v>123</v>
      </c>
      <c r="W5962" s="2" t="s">
        <v>124</v>
      </c>
      <c r="X5962" s="2" t="s">
        <v>72</v>
      </c>
      <c r="Y5962" s="19" t="str">
        <f>VLOOKUP(G5962,'Verweis Kd-Gruppe'!$A$2:$B$8,2,FALSE)</f>
        <v>EXP</v>
      </c>
      <c r="Z5962" s="19" t="str">
        <f>VLOOKUP(J5962,'Verweis Art-Gruppe'!$A$2:$B$15,2,FALSE)</f>
        <v>Geräte</v>
      </c>
      <c r="AA5962" s="19" t="str">
        <f>VLOOKUP(W5962,'Verweis Vertreter'!$A$2:$B$24,2,FALSE)</f>
        <v>Antonio Vuolo</v>
      </c>
      <c r="AB5962" s="12">
        <f t="shared" si="837"/>
        <v>20</v>
      </c>
      <c r="AC5962" s="12">
        <f t="shared" si="842"/>
        <v>196</v>
      </c>
      <c r="AD5962" s="12">
        <f t="shared" si="843"/>
        <v>209</v>
      </c>
      <c r="AE5962" s="12">
        <f t="shared" si="838"/>
        <v>4180</v>
      </c>
      <c r="AF5962" s="12">
        <f t="shared" si="839"/>
        <v>13</v>
      </c>
      <c r="AG5962" s="12">
        <f t="shared" si="840"/>
        <v>260</v>
      </c>
      <c r="AH5962" s="9">
        <f t="shared" si="844"/>
        <v>6.2200956937799042E-2</v>
      </c>
      <c r="AI5962" s="14">
        <f>VLOOKUP(E5962,'Verweis Faktor'!$A:$B,2,FALSE)</f>
        <v>1</v>
      </c>
      <c r="AJ5962" s="14"/>
      <c r="AK5962" s="14" t="str">
        <f>IF(AL5962="Ja","Versandkosten",VLOOKUP(E5962,'Verweis Belegart'!$A$2:$B$9,2,FALSE))</f>
        <v>Hardware</v>
      </c>
      <c r="AL5962" s="14" t="str">
        <f t="shared" si="845"/>
        <v>Nein</v>
      </c>
      <c r="AM5962" s="14" t="str">
        <f t="shared" si="841"/>
        <v>Positiv</v>
      </c>
    </row>
    <row r="5963" spans="1:39" ht="17.25" customHeight="1" x14ac:dyDescent="0.35">
      <c r="A5963" s="17">
        <v>14575465</v>
      </c>
      <c r="B5963" s="2" t="s">
        <v>2608</v>
      </c>
      <c r="C5963" s="1">
        <v>2025001</v>
      </c>
      <c r="D5963" s="1">
        <v>2001512</v>
      </c>
      <c r="E5963" s="2" t="s">
        <v>34</v>
      </c>
      <c r="F5963" s="2" t="s">
        <v>182</v>
      </c>
      <c r="G5963" s="2" t="s">
        <v>66</v>
      </c>
      <c r="H5963" s="2" t="s">
        <v>1365</v>
      </c>
      <c r="I5963" s="2" t="s">
        <v>1366</v>
      </c>
      <c r="J5963" s="2" t="s">
        <v>103</v>
      </c>
      <c r="K5963" s="2" t="s">
        <v>91</v>
      </c>
      <c r="L5963" s="2" t="s">
        <v>1756</v>
      </c>
      <c r="M5963" s="2" t="s">
        <v>1757</v>
      </c>
      <c r="N5963" s="2" t="s">
        <v>1480</v>
      </c>
      <c r="O5963" s="3">
        <v>3</v>
      </c>
      <c r="P5963" s="3">
        <v>305</v>
      </c>
      <c r="Q5963" s="3">
        <v>315</v>
      </c>
      <c r="R5963" s="3">
        <v>945</v>
      </c>
      <c r="S5963" s="3">
        <v>10</v>
      </c>
      <c r="T5963" s="3">
        <v>30</v>
      </c>
      <c r="U5963" s="3">
        <v>3.17</v>
      </c>
      <c r="V5963" s="2" t="s">
        <v>123</v>
      </c>
      <c r="W5963" s="2" t="s">
        <v>124</v>
      </c>
      <c r="X5963" s="2" t="s">
        <v>72</v>
      </c>
      <c r="Y5963" s="19" t="str">
        <f>VLOOKUP(G5963,'Verweis Kd-Gruppe'!$A$2:$B$8,2,FALSE)</f>
        <v>EXP</v>
      </c>
      <c r="Z5963" s="19" t="str">
        <f>VLOOKUP(J5963,'Verweis Art-Gruppe'!$A$2:$B$15,2,FALSE)</f>
        <v>Geräte</v>
      </c>
      <c r="AA5963" s="19" t="str">
        <f>VLOOKUP(W5963,'Verweis Vertreter'!$A$2:$B$24,2,FALSE)</f>
        <v>Antonio Vuolo</v>
      </c>
      <c r="AB5963" s="12">
        <f t="shared" si="837"/>
        <v>3</v>
      </c>
      <c r="AC5963" s="12">
        <f t="shared" si="842"/>
        <v>305</v>
      </c>
      <c r="AD5963" s="12">
        <f t="shared" si="843"/>
        <v>315</v>
      </c>
      <c r="AE5963" s="12">
        <f t="shared" si="838"/>
        <v>945</v>
      </c>
      <c r="AF5963" s="12">
        <f t="shared" si="839"/>
        <v>10</v>
      </c>
      <c r="AG5963" s="12">
        <f t="shared" si="840"/>
        <v>30</v>
      </c>
      <c r="AH5963" s="9">
        <f t="shared" si="844"/>
        <v>3.1746031746031744E-2</v>
      </c>
      <c r="AI5963" s="14">
        <f>VLOOKUP(E5963,'Verweis Faktor'!$A:$B,2,FALSE)</f>
        <v>1</v>
      </c>
      <c r="AJ5963" s="14"/>
      <c r="AK5963" s="14" t="str">
        <f>IF(AL5963="Ja","Versandkosten",VLOOKUP(E5963,'Verweis Belegart'!$A$2:$B$9,2,FALSE))</f>
        <v>Hardware</v>
      </c>
      <c r="AL5963" s="14" t="str">
        <f t="shared" si="845"/>
        <v>Nein</v>
      </c>
      <c r="AM5963" s="14" t="str">
        <f t="shared" si="841"/>
        <v>Positiv</v>
      </c>
    </row>
    <row r="5964" spans="1:39" ht="17.25" customHeight="1" x14ac:dyDescent="0.35">
      <c r="A5964" s="17">
        <v>14575465</v>
      </c>
      <c r="B5964" s="2" t="s">
        <v>2608</v>
      </c>
      <c r="C5964" s="1">
        <v>2025001</v>
      </c>
      <c r="D5964" s="1">
        <v>2001512</v>
      </c>
      <c r="E5964" s="2" t="s">
        <v>34</v>
      </c>
      <c r="F5964" s="2" t="s">
        <v>182</v>
      </c>
      <c r="G5964" s="2" t="s">
        <v>66</v>
      </c>
      <c r="H5964" s="2" t="s">
        <v>1365</v>
      </c>
      <c r="I5964" s="2" t="s">
        <v>1366</v>
      </c>
      <c r="J5964" s="2" t="s">
        <v>103</v>
      </c>
      <c r="K5964" s="2" t="s">
        <v>95</v>
      </c>
      <c r="L5964" s="2" t="s">
        <v>2328</v>
      </c>
      <c r="M5964" s="2" t="s">
        <v>2329</v>
      </c>
      <c r="N5964" s="2" t="s">
        <v>2330</v>
      </c>
      <c r="O5964" s="3">
        <v>5</v>
      </c>
      <c r="P5964" s="3">
        <v>117</v>
      </c>
      <c r="Q5964" s="3">
        <v>129</v>
      </c>
      <c r="R5964" s="3">
        <v>645</v>
      </c>
      <c r="S5964" s="3">
        <v>12</v>
      </c>
      <c r="T5964" s="3">
        <v>60</v>
      </c>
      <c r="U5964" s="3">
        <v>9.3000000000000007</v>
      </c>
      <c r="V5964" s="2" t="s">
        <v>123</v>
      </c>
      <c r="W5964" s="2" t="s">
        <v>124</v>
      </c>
      <c r="X5964" s="2" t="s">
        <v>72</v>
      </c>
      <c r="Y5964" s="19" t="str">
        <f>VLOOKUP(G5964,'Verweis Kd-Gruppe'!$A$2:$B$8,2,FALSE)</f>
        <v>EXP</v>
      </c>
      <c r="Z5964" s="19" t="str">
        <f>VLOOKUP(J5964,'Verweis Art-Gruppe'!$A$2:$B$15,2,FALSE)</f>
        <v>Geräte</v>
      </c>
      <c r="AA5964" s="19" t="str">
        <f>VLOOKUP(W5964,'Verweis Vertreter'!$A$2:$B$24,2,FALSE)</f>
        <v>Antonio Vuolo</v>
      </c>
      <c r="AB5964" s="12">
        <f t="shared" si="837"/>
        <v>5</v>
      </c>
      <c r="AC5964" s="12">
        <f t="shared" si="842"/>
        <v>117</v>
      </c>
      <c r="AD5964" s="12">
        <f t="shared" si="843"/>
        <v>129</v>
      </c>
      <c r="AE5964" s="12">
        <f t="shared" si="838"/>
        <v>645</v>
      </c>
      <c r="AF5964" s="12">
        <f t="shared" si="839"/>
        <v>12</v>
      </c>
      <c r="AG5964" s="12">
        <f t="shared" si="840"/>
        <v>60</v>
      </c>
      <c r="AH5964" s="9">
        <f t="shared" si="844"/>
        <v>9.3023255813953487E-2</v>
      </c>
      <c r="AI5964" s="14">
        <f>VLOOKUP(E5964,'Verweis Faktor'!$A:$B,2,FALSE)</f>
        <v>1</v>
      </c>
      <c r="AJ5964" s="14"/>
      <c r="AK5964" s="14" t="str">
        <f>IF(AL5964="Ja","Versandkosten",VLOOKUP(E5964,'Verweis Belegart'!$A$2:$B$9,2,FALSE))</f>
        <v>Hardware</v>
      </c>
      <c r="AL5964" s="14" t="str">
        <f t="shared" si="845"/>
        <v>Nein</v>
      </c>
      <c r="AM5964" s="14" t="str">
        <f t="shared" si="841"/>
        <v>Positiv</v>
      </c>
    </row>
    <row r="5965" spans="1:39" ht="17.25" customHeight="1" x14ac:dyDescent="0.35">
      <c r="A5965" s="17">
        <v>14575465</v>
      </c>
      <c r="B5965" s="2" t="s">
        <v>2608</v>
      </c>
      <c r="C5965" s="1">
        <v>2025001</v>
      </c>
      <c r="D5965" s="1">
        <v>2001512</v>
      </c>
      <c r="E5965" s="2" t="s">
        <v>34</v>
      </c>
      <c r="F5965" s="2" t="s">
        <v>182</v>
      </c>
      <c r="G5965" s="2" t="s">
        <v>66</v>
      </c>
      <c r="H5965" s="2" t="s">
        <v>1365</v>
      </c>
      <c r="I5965" s="2" t="s">
        <v>1366</v>
      </c>
      <c r="J5965" s="2" t="s">
        <v>103</v>
      </c>
      <c r="K5965" s="2" t="s">
        <v>99</v>
      </c>
      <c r="L5965" s="2" t="s">
        <v>2349</v>
      </c>
      <c r="M5965" s="2" t="s">
        <v>2350</v>
      </c>
      <c r="N5965" s="2" t="s">
        <v>94</v>
      </c>
      <c r="O5965" s="3">
        <v>2</v>
      </c>
      <c r="P5965" s="3">
        <v>332</v>
      </c>
      <c r="Q5965" s="3">
        <v>349</v>
      </c>
      <c r="R5965" s="3">
        <v>698</v>
      </c>
      <c r="S5965" s="3">
        <v>17</v>
      </c>
      <c r="T5965" s="3">
        <v>34</v>
      </c>
      <c r="U5965" s="3">
        <v>4.87</v>
      </c>
      <c r="V5965" s="2" t="s">
        <v>123</v>
      </c>
      <c r="W5965" s="2" t="s">
        <v>124</v>
      </c>
      <c r="X5965" s="2" t="s">
        <v>72</v>
      </c>
      <c r="Y5965" s="19" t="str">
        <f>VLOOKUP(G5965,'Verweis Kd-Gruppe'!$A$2:$B$8,2,FALSE)</f>
        <v>EXP</v>
      </c>
      <c r="Z5965" s="19" t="str">
        <f>VLOOKUP(J5965,'Verweis Art-Gruppe'!$A$2:$B$15,2,FALSE)</f>
        <v>Geräte</v>
      </c>
      <c r="AA5965" s="19" t="str">
        <f>VLOOKUP(W5965,'Verweis Vertreter'!$A$2:$B$24,2,FALSE)</f>
        <v>Antonio Vuolo</v>
      </c>
      <c r="AB5965" s="12">
        <f t="shared" si="837"/>
        <v>2</v>
      </c>
      <c r="AC5965" s="12">
        <f t="shared" si="842"/>
        <v>332</v>
      </c>
      <c r="AD5965" s="12">
        <f t="shared" si="843"/>
        <v>349</v>
      </c>
      <c r="AE5965" s="12">
        <f t="shared" si="838"/>
        <v>698</v>
      </c>
      <c r="AF5965" s="12">
        <f t="shared" si="839"/>
        <v>17</v>
      </c>
      <c r="AG5965" s="12">
        <f t="shared" si="840"/>
        <v>34</v>
      </c>
      <c r="AH5965" s="9">
        <f t="shared" si="844"/>
        <v>4.8710601719197708E-2</v>
      </c>
      <c r="AI5965" s="14">
        <f>VLOOKUP(E5965,'Verweis Faktor'!$A:$B,2,FALSE)</f>
        <v>1</v>
      </c>
      <c r="AJ5965" s="14"/>
      <c r="AK5965" s="14" t="str">
        <f>IF(AL5965="Ja","Versandkosten",VLOOKUP(E5965,'Verweis Belegart'!$A$2:$B$9,2,FALSE))</f>
        <v>Hardware</v>
      </c>
      <c r="AL5965" s="14" t="str">
        <f t="shared" si="845"/>
        <v>Nein</v>
      </c>
      <c r="AM5965" s="14" t="str">
        <f t="shared" si="841"/>
        <v>Positiv</v>
      </c>
    </row>
    <row r="5966" spans="1:39" ht="17.25" customHeight="1" x14ac:dyDescent="0.35">
      <c r="A5966" s="17">
        <v>14575465</v>
      </c>
      <c r="B5966" s="2" t="s">
        <v>2608</v>
      </c>
      <c r="C5966" s="1">
        <v>2025001</v>
      </c>
      <c r="D5966" s="1">
        <v>2001512</v>
      </c>
      <c r="E5966" s="2" t="s">
        <v>34</v>
      </c>
      <c r="F5966" s="2" t="s">
        <v>182</v>
      </c>
      <c r="G5966" s="2" t="s">
        <v>66</v>
      </c>
      <c r="H5966" s="2" t="s">
        <v>1365</v>
      </c>
      <c r="I5966" s="2" t="s">
        <v>1366</v>
      </c>
      <c r="J5966" s="2" t="s">
        <v>103</v>
      </c>
      <c r="K5966" s="2" t="s">
        <v>103</v>
      </c>
      <c r="L5966" s="2" t="s">
        <v>395</v>
      </c>
      <c r="M5966" s="2" t="s">
        <v>396</v>
      </c>
      <c r="N5966" s="2" t="s">
        <v>292</v>
      </c>
      <c r="O5966" s="3">
        <v>2</v>
      </c>
      <c r="P5966" s="3">
        <v>898.15139999999997</v>
      </c>
      <c r="Q5966" s="3">
        <v>909</v>
      </c>
      <c r="R5966" s="3">
        <v>1818</v>
      </c>
      <c r="S5966" s="3">
        <v>10.848599999999999</v>
      </c>
      <c r="T5966" s="3">
        <v>21.7</v>
      </c>
      <c r="U5966" s="3">
        <v>1.19</v>
      </c>
      <c r="V5966" s="2" t="s">
        <v>123</v>
      </c>
      <c r="W5966" s="2" t="s">
        <v>124</v>
      </c>
      <c r="X5966" s="2" t="s">
        <v>72</v>
      </c>
      <c r="Y5966" s="19" t="str">
        <f>VLOOKUP(G5966,'Verweis Kd-Gruppe'!$A$2:$B$8,2,FALSE)</f>
        <v>EXP</v>
      </c>
      <c r="Z5966" s="19" t="str">
        <f>VLOOKUP(J5966,'Verweis Art-Gruppe'!$A$2:$B$15,2,FALSE)</f>
        <v>Geräte</v>
      </c>
      <c r="AA5966" s="19" t="str">
        <f>VLOOKUP(W5966,'Verweis Vertreter'!$A$2:$B$24,2,FALSE)</f>
        <v>Antonio Vuolo</v>
      </c>
      <c r="AB5966" s="12">
        <f t="shared" si="837"/>
        <v>2</v>
      </c>
      <c r="AC5966" s="12">
        <f t="shared" si="842"/>
        <v>898.15139999999997</v>
      </c>
      <c r="AD5966" s="12">
        <f t="shared" si="843"/>
        <v>909</v>
      </c>
      <c r="AE5966" s="12">
        <f t="shared" si="838"/>
        <v>1818</v>
      </c>
      <c r="AF5966" s="12">
        <f t="shared" si="839"/>
        <v>10.848599999999999</v>
      </c>
      <c r="AG5966" s="12">
        <f t="shared" si="840"/>
        <v>21.7</v>
      </c>
      <c r="AH5966" s="9">
        <f t="shared" si="844"/>
        <v>1.1936193619361936E-2</v>
      </c>
      <c r="AI5966" s="14">
        <f>VLOOKUP(E5966,'Verweis Faktor'!$A:$B,2,FALSE)</f>
        <v>1</v>
      </c>
      <c r="AJ5966" s="14"/>
      <c r="AK5966" s="14" t="str">
        <f>IF(AL5966="Ja","Versandkosten",VLOOKUP(E5966,'Verweis Belegart'!$A$2:$B$9,2,FALSE))</f>
        <v>Hardware</v>
      </c>
      <c r="AL5966" s="14" t="str">
        <f t="shared" si="845"/>
        <v>Nein</v>
      </c>
      <c r="AM5966" s="14" t="str">
        <f t="shared" si="841"/>
        <v>Positiv</v>
      </c>
    </row>
    <row r="5967" spans="1:39" ht="17.25" customHeight="1" x14ac:dyDescent="0.35">
      <c r="A5967" s="17">
        <v>14575465</v>
      </c>
      <c r="B5967" s="2" t="s">
        <v>2608</v>
      </c>
      <c r="C5967" s="1">
        <v>2025001</v>
      </c>
      <c r="D5967" s="1">
        <v>2001512</v>
      </c>
      <c r="E5967" s="2" t="s">
        <v>34</v>
      </c>
      <c r="F5967" s="2" t="s">
        <v>182</v>
      </c>
      <c r="G5967" s="2" t="s">
        <v>66</v>
      </c>
      <c r="H5967" s="2" t="s">
        <v>1365</v>
      </c>
      <c r="I5967" s="2" t="s">
        <v>1366</v>
      </c>
      <c r="J5967" s="2" t="s">
        <v>103</v>
      </c>
      <c r="K5967" s="2" t="s">
        <v>107</v>
      </c>
      <c r="L5967" s="2" t="s">
        <v>1106</v>
      </c>
      <c r="M5967" s="2" t="s">
        <v>1107</v>
      </c>
      <c r="N5967" s="2" t="s">
        <v>655</v>
      </c>
      <c r="O5967" s="3">
        <v>5</v>
      </c>
      <c r="P5967" s="3">
        <v>246.17310000000001</v>
      </c>
      <c r="Q5967" s="3">
        <v>267</v>
      </c>
      <c r="R5967" s="3">
        <v>1335</v>
      </c>
      <c r="S5967" s="3">
        <v>20.826899999999998</v>
      </c>
      <c r="T5967" s="3">
        <v>104.13</v>
      </c>
      <c r="U5967" s="3">
        <v>7.8</v>
      </c>
      <c r="V5967" s="2" t="s">
        <v>123</v>
      </c>
      <c r="W5967" s="2" t="s">
        <v>124</v>
      </c>
      <c r="X5967" s="2" t="s">
        <v>72</v>
      </c>
      <c r="Y5967" s="19" t="str">
        <f>VLOOKUP(G5967,'Verweis Kd-Gruppe'!$A$2:$B$8,2,FALSE)</f>
        <v>EXP</v>
      </c>
      <c r="Z5967" s="19" t="str">
        <f>VLOOKUP(J5967,'Verweis Art-Gruppe'!$A$2:$B$15,2,FALSE)</f>
        <v>Geräte</v>
      </c>
      <c r="AA5967" s="19" t="str">
        <f>VLOOKUP(W5967,'Verweis Vertreter'!$A$2:$B$24,2,FALSE)</f>
        <v>Antonio Vuolo</v>
      </c>
      <c r="AB5967" s="12">
        <f t="shared" si="837"/>
        <v>5</v>
      </c>
      <c r="AC5967" s="12">
        <f t="shared" si="842"/>
        <v>246.17310000000001</v>
      </c>
      <c r="AD5967" s="12">
        <f t="shared" si="843"/>
        <v>267</v>
      </c>
      <c r="AE5967" s="12">
        <f t="shared" si="838"/>
        <v>1335</v>
      </c>
      <c r="AF5967" s="12">
        <f t="shared" si="839"/>
        <v>20.826899999999998</v>
      </c>
      <c r="AG5967" s="12">
        <f t="shared" si="840"/>
        <v>104.13</v>
      </c>
      <c r="AH5967" s="9">
        <f t="shared" si="844"/>
        <v>7.8E-2</v>
      </c>
      <c r="AI5967" s="14">
        <f>VLOOKUP(E5967,'Verweis Faktor'!$A:$B,2,FALSE)</f>
        <v>1</v>
      </c>
      <c r="AJ5967" s="14"/>
      <c r="AK5967" s="14" t="str">
        <f>IF(AL5967="Ja","Versandkosten",VLOOKUP(E5967,'Verweis Belegart'!$A$2:$B$9,2,FALSE))</f>
        <v>Hardware</v>
      </c>
      <c r="AL5967" s="14" t="str">
        <f t="shared" si="845"/>
        <v>Nein</v>
      </c>
      <c r="AM5967" s="14" t="str">
        <f t="shared" si="841"/>
        <v>Positiv</v>
      </c>
    </row>
    <row r="5968" spans="1:39" ht="17.25" customHeight="1" x14ac:dyDescent="0.35">
      <c r="A5968" s="17">
        <v>14575465</v>
      </c>
      <c r="B5968" s="2" t="s">
        <v>2608</v>
      </c>
      <c r="C5968" s="1">
        <v>2025001</v>
      </c>
      <c r="D5968" s="1">
        <v>2001512</v>
      </c>
      <c r="E5968" s="2" t="s">
        <v>34</v>
      </c>
      <c r="F5968" s="2" t="s">
        <v>182</v>
      </c>
      <c r="G5968" s="2" t="s">
        <v>66</v>
      </c>
      <c r="H5968" s="2" t="s">
        <v>1365</v>
      </c>
      <c r="I5968" s="2" t="s">
        <v>1366</v>
      </c>
      <c r="J5968" s="2" t="s">
        <v>103</v>
      </c>
      <c r="K5968" s="2" t="s">
        <v>111</v>
      </c>
      <c r="L5968" s="2" t="s">
        <v>1438</v>
      </c>
      <c r="M5968" s="2" t="s">
        <v>1439</v>
      </c>
      <c r="N5968" s="2" t="s">
        <v>1440</v>
      </c>
      <c r="O5968" s="3">
        <v>20</v>
      </c>
      <c r="P5968" s="3">
        <v>164.9</v>
      </c>
      <c r="Q5968" s="3">
        <v>179</v>
      </c>
      <c r="R5968" s="3">
        <v>3580</v>
      </c>
      <c r="S5968" s="3">
        <v>14.1</v>
      </c>
      <c r="T5968" s="3">
        <v>282</v>
      </c>
      <c r="U5968" s="3">
        <v>7.87</v>
      </c>
      <c r="V5968" s="2" t="s">
        <v>123</v>
      </c>
      <c r="W5968" s="2" t="s">
        <v>124</v>
      </c>
      <c r="X5968" s="2" t="s">
        <v>72</v>
      </c>
      <c r="Y5968" s="19" t="str">
        <f>VLOOKUP(G5968,'Verweis Kd-Gruppe'!$A$2:$B$8,2,FALSE)</f>
        <v>EXP</v>
      </c>
      <c r="Z5968" s="19" t="str">
        <f>VLOOKUP(J5968,'Verweis Art-Gruppe'!$A$2:$B$15,2,FALSE)</f>
        <v>Geräte</v>
      </c>
      <c r="AA5968" s="19" t="str">
        <f>VLOOKUP(W5968,'Verweis Vertreter'!$A$2:$B$24,2,FALSE)</f>
        <v>Antonio Vuolo</v>
      </c>
      <c r="AB5968" s="12">
        <f t="shared" si="837"/>
        <v>20</v>
      </c>
      <c r="AC5968" s="12">
        <f t="shared" si="842"/>
        <v>164.9</v>
      </c>
      <c r="AD5968" s="12">
        <f t="shared" si="843"/>
        <v>179</v>
      </c>
      <c r="AE5968" s="12">
        <f t="shared" si="838"/>
        <v>3580</v>
      </c>
      <c r="AF5968" s="12">
        <f t="shared" si="839"/>
        <v>14.1</v>
      </c>
      <c r="AG5968" s="12">
        <f t="shared" si="840"/>
        <v>282</v>
      </c>
      <c r="AH5968" s="9">
        <f t="shared" si="844"/>
        <v>7.8770949720670391E-2</v>
      </c>
      <c r="AI5968" s="14">
        <f>VLOOKUP(E5968,'Verweis Faktor'!$A:$B,2,FALSE)</f>
        <v>1</v>
      </c>
      <c r="AJ5968" s="14"/>
      <c r="AK5968" s="14" t="str">
        <f>IF(AL5968="Ja","Versandkosten",VLOOKUP(E5968,'Verweis Belegart'!$A$2:$B$9,2,FALSE))</f>
        <v>Hardware</v>
      </c>
      <c r="AL5968" s="14" t="str">
        <f t="shared" si="845"/>
        <v>Nein</v>
      </c>
      <c r="AM5968" s="14" t="str">
        <f t="shared" si="841"/>
        <v>Positiv</v>
      </c>
    </row>
    <row r="5969" spans="1:39" ht="17.25" customHeight="1" x14ac:dyDescent="0.35">
      <c r="A5969" s="17">
        <v>14575465</v>
      </c>
      <c r="B5969" s="2" t="s">
        <v>2608</v>
      </c>
      <c r="C5969" s="1">
        <v>2025001</v>
      </c>
      <c r="D5969" s="1">
        <v>2001512</v>
      </c>
      <c r="E5969" s="2" t="s">
        <v>34</v>
      </c>
      <c r="F5969" s="2" t="s">
        <v>182</v>
      </c>
      <c r="G5969" s="2" t="s">
        <v>66</v>
      </c>
      <c r="H5969" s="2" t="s">
        <v>1365</v>
      </c>
      <c r="I5969" s="2" t="s">
        <v>1366</v>
      </c>
      <c r="J5969" s="2" t="s">
        <v>103</v>
      </c>
      <c r="K5969" s="2" t="s">
        <v>115</v>
      </c>
      <c r="L5969" s="2" t="s">
        <v>348</v>
      </c>
      <c r="M5969" s="2" t="s">
        <v>349</v>
      </c>
      <c r="N5969" s="2" t="s">
        <v>350</v>
      </c>
      <c r="O5969" s="3">
        <v>20</v>
      </c>
      <c r="P5969" s="3">
        <v>120.1156</v>
      </c>
      <c r="Q5969" s="3">
        <v>127</v>
      </c>
      <c r="R5969" s="3">
        <v>2540</v>
      </c>
      <c r="S5969" s="3">
        <v>6.8844000000000003</v>
      </c>
      <c r="T5969" s="3">
        <v>137.69</v>
      </c>
      <c r="U5969" s="3">
        <v>5.42</v>
      </c>
      <c r="V5969" s="2" t="s">
        <v>123</v>
      </c>
      <c r="W5969" s="2" t="s">
        <v>124</v>
      </c>
      <c r="X5969" s="2" t="s">
        <v>72</v>
      </c>
      <c r="Y5969" s="19" t="str">
        <f>VLOOKUP(G5969,'Verweis Kd-Gruppe'!$A$2:$B$8,2,FALSE)</f>
        <v>EXP</v>
      </c>
      <c r="Z5969" s="19" t="str">
        <f>VLOOKUP(J5969,'Verweis Art-Gruppe'!$A$2:$B$15,2,FALSE)</f>
        <v>Geräte</v>
      </c>
      <c r="AA5969" s="19" t="str">
        <f>VLOOKUP(W5969,'Verweis Vertreter'!$A$2:$B$24,2,FALSE)</f>
        <v>Antonio Vuolo</v>
      </c>
      <c r="AB5969" s="12">
        <f t="shared" si="837"/>
        <v>20</v>
      </c>
      <c r="AC5969" s="12">
        <f t="shared" si="842"/>
        <v>120.1156</v>
      </c>
      <c r="AD5969" s="12">
        <f t="shared" si="843"/>
        <v>127</v>
      </c>
      <c r="AE5969" s="12">
        <f t="shared" si="838"/>
        <v>2540</v>
      </c>
      <c r="AF5969" s="12">
        <f t="shared" si="839"/>
        <v>6.8844000000000003</v>
      </c>
      <c r="AG5969" s="12">
        <f t="shared" si="840"/>
        <v>137.69</v>
      </c>
      <c r="AH5969" s="9">
        <f t="shared" si="844"/>
        <v>5.4208661417322834E-2</v>
      </c>
      <c r="AI5969" s="14">
        <f>VLOOKUP(E5969,'Verweis Faktor'!$A:$B,2,FALSE)</f>
        <v>1</v>
      </c>
      <c r="AJ5969" s="14"/>
      <c r="AK5969" s="14" t="str">
        <f>IF(AL5969="Ja","Versandkosten",VLOOKUP(E5969,'Verweis Belegart'!$A$2:$B$9,2,FALSE))</f>
        <v>Hardware</v>
      </c>
      <c r="AL5969" s="14" t="str">
        <f t="shared" si="845"/>
        <v>Nein</v>
      </c>
      <c r="AM5969" s="14" t="str">
        <f t="shared" si="841"/>
        <v>Positiv</v>
      </c>
    </row>
    <row r="5970" spans="1:39" ht="17.25" customHeight="1" x14ac:dyDescent="0.35">
      <c r="A5970" s="17">
        <v>14575465</v>
      </c>
      <c r="B5970" s="2" t="s">
        <v>2608</v>
      </c>
      <c r="C5970" s="1">
        <v>2025001</v>
      </c>
      <c r="D5970" s="1">
        <v>2001512</v>
      </c>
      <c r="E5970" s="2" t="s">
        <v>34</v>
      </c>
      <c r="F5970" s="2" t="s">
        <v>182</v>
      </c>
      <c r="G5970" s="2" t="s">
        <v>66</v>
      </c>
      <c r="H5970" s="2" t="s">
        <v>1365</v>
      </c>
      <c r="I5970" s="2" t="s">
        <v>1366</v>
      </c>
      <c r="J5970" s="2" t="s">
        <v>103</v>
      </c>
      <c r="K5970" s="2" t="s">
        <v>289</v>
      </c>
      <c r="L5970" s="2" t="s">
        <v>108</v>
      </c>
      <c r="M5970" s="2" t="s">
        <v>109</v>
      </c>
      <c r="N5970" s="2" t="s">
        <v>110</v>
      </c>
      <c r="O5970" s="3">
        <v>3</v>
      </c>
      <c r="P5970" s="3">
        <v>226</v>
      </c>
      <c r="Q5970" s="3">
        <v>235</v>
      </c>
      <c r="R5970" s="3">
        <v>705</v>
      </c>
      <c r="S5970" s="3">
        <v>9</v>
      </c>
      <c r="T5970" s="3">
        <v>27</v>
      </c>
      <c r="U5970" s="3">
        <v>3.82</v>
      </c>
      <c r="V5970" s="2" t="s">
        <v>123</v>
      </c>
      <c r="W5970" s="2" t="s">
        <v>124</v>
      </c>
      <c r="X5970" s="2" t="s">
        <v>72</v>
      </c>
      <c r="Y5970" s="19" t="str">
        <f>VLOOKUP(G5970,'Verweis Kd-Gruppe'!$A$2:$B$8,2,FALSE)</f>
        <v>EXP</v>
      </c>
      <c r="Z5970" s="19" t="str">
        <f>VLOOKUP(J5970,'Verweis Art-Gruppe'!$A$2:$B$15,2,FALSE)</f>
        <v>Geräte</v>
      </c>
      <c r="AA5970" s="19" t="str">
        <f>VLOOKUP(W5970,'Verweis Vertreter'!$A$2:$B$24,2,FALSE)</f>
        <v>Antonio Vuolo</v>
      </c>
      <c r="AB5970" s="12">
        <f t="shared" si="837"/>
        <v>3</v>
      </c>
      <c r="AC5970" s="12">
        <f t="shared" si="842"/>
        <v>226</v>
      </c>
      <c r="AD5970" s="12">
        <f t="shared" si="843"/>
        <v>235</v>
      </c>
      <c r="AE5970" s="12">
        <f t="shared" si="838"/>
        <v>705</v>
      </c>
      <c r="AF5970" s="12">
        <f t="shared" si="839"/>
        <v>9</v>
      </c>
      <c r="AG5970" s="12">
        <f t="shared" si="840"/>
        <v>27</v>
      </c>
      <c r="AH5970" s="9">
        <f t="shared" si="844"/>
        <v>3.8297872340425532E-2</v>
      </c>
      <c r="AI5970" s="14">
        <f>VLOOKUP(E5970,'Verweis Faktor'!$A:$B,2,FALSE)</f>
        <v>1</v>
      </c>
      <c r="AJ5970" s="14"/>
      <c r="AK5970" s="14" t="str">
        <f>IF(AL5970="Ja","Versandkosten",VLOOKUP(E5970,'Verweis Belegart'!$A$2:$B$9,2,FALSE))</f>
        <v>Hardware</v>
      </c>
      <c r="AL5970" s="14" t="str">
        <f t="shared" si="845"/>
        <v>Nein</v>
      </c>
      <c r="AM5970" s="14" t="str">
        <f t="shared" si="841"/>
        <v>Positiv</v>
      </c>
    </row>
    <row r="5971" spans="1:39" ht="17.25" customHeight="1" x14ac:dyDescent="0.35">
      <c r="A5971" s="17">
        <v>14575465</v>
      </c>
      <c r="B5971" s="2" t="s">
        <v>2608</v>
      </c>
      <c r="C5971" s="1">
        <v>2025001</v>
      </c>
      <c r="D5971" s="1">
        <v>2001512</v>
      </c>
      <c r="E5971" s="2" t="s">
        <v>34</v>
      </c>
      <c r="F5971" s="2" t="s">
        <v>182</v>
      </c>
      <c r="G5971" s="2" t="s">
        <v>66</v>
      </c>
      <c r="H5971" s="2" t="s">
        <v>1365</v>
      </c>
      <c r="I5971" s="2" t="s">
        <v>1366</v>
      </c>
      <c r="J5971" s="2" t="s">
        <v>103</v>
      </c>
      <c r="K5971" s="2" t="s">
        <v>293</v>
      </c>
      <c r="L5971" s="2" t="s">
        <v>1395</v>
      </c>
      <c r="M5971" s="2" t="s">
        <v>1396</v>
      </c>
      <c r="N5971" s="2" t="s">
        <v>618</v>
      </c>
      <c r="O5971" s="3">
        <v>3</v>
      </c>
      <c r="P5971" s="3">
        <v>485</v>
      </c>
      <c r="Q5971" s="3">
        <v>495</v>
      </c>
      <c r="R5971" s="3">
        <v>1485</v>
      </c>
      <c r="S5971" s="3">
        <v>10</v>
      </c>
      <c r="T5971" s="3">
        <v>30</v>
      </c>
      <c r="U5971" s="3">
        <v>2.02</v>
      </c>
      <c r="V5971" s="2" t="s">
        <v>123</v>
      </c>
      <c r="W5971" s="2" t="s">
        <v>124</v>
      </c>
      <c r="X5971" s="2" t="s">
        <v>72</v>
      </c>
      <c r="Y5971" s="19" t="str">
        <f>VLOOKUP(G5971,'Verweis Kd-Gruppe'!$A$2:$B$8,2,FALSE)</f>
        <v>EXP</v>
      </c>
      <c r="Z5971" s="19" t="str">
        <f>VLOOKUP(J5971,'Verweis Art-Gruppe'!$A$2:$B$15,2,FALSE)</f>
        <v>Geräte</v>
      </c>
      <c r="AA5971" s="19" t="str">
        <f>VLOOKUP(W5971,'Verweis Vertreter'!$A$2:$B$24,2,FALSE)</f>
        <v>Antonio Vuolo</v>
      </c>
      <c r="AB5971" s="12">
        <f t="shared" si="837"/>
        <v>3</v>
      </c>
      <c r="AC5971" s="12">
        <f t="shared" si="842"/>
        <v>485</v>
      </c>
      <c r="AD5971" s="12">
        <f t="shared" si="843"/>
        <v>495</v>
      </c>
      <c r="AE5971" s="12">
        <f t="shared" si="838"/>
        <v>1485</v>
      </c>
      <c r="AF5971" s="12">
        <f t="shared" si="839"/>
        <v>10</v>
      </c>
      <c r="AG5971" s="12">
        <f t="shared" si="840"/>
        <v>30</v>
      </c>
      <c r="AH5971" s="9">
        <f t="shared" si="844"/>
        <v>2.0202020202020204E-2</v>
      </c>
      <c r="AI5971" s="14">
        <f>VLOOKUP(E5971,'Verweis Faktor'!$A:$B,2,FALSE)</f>
        <v>1</v>
      </c>
      <c r="AJ5971" s="14"/>
      <c r="AK5971" s="14" t="str">
        <f>IF(AL5971="Ja","Versandkosten",VLOOKUP(E5971,'Verweis Belegart'!$A$2:$B$9,2,FALSE))</f>
        <v>Hardware</v>
      </c>
      <c r="AL5971" s="14" t="str">
        <f t="shared" si="845"/>
        <v>Nein</v>
      </c>
      <c r="AM5971" s="14" t="str">
        <f t="shared" si="841"/>
        <v>Positiv</v>
      </c>
    </row>
    <row r="5972" spans="1:39" ht="17.25" customHeight="1" x14ac:dyDescent="0.35">
      <c r="A5972" s="17">
        <v>14575107</v>
      </c>
      <c r="B5972" s="2" t="s">
        <v>2608</v>
      </c>
      <c r="C5972" s="1">
        <v>2025001</v>
      </c>
      <c r="D5972" s="1">
        <v>2001513</v>
      </c>
      <c r="E5972" s="2" t="s">
        <v>34</v>
      </c>
      <c r="F5972" s="2" t="s">
        <v>53</v>
      </c>
      <c r="G5972" s="2" t="s">
        <v>36</v>
      </c>
      <c r="H5972" s="2" t="s">
        <v>600</v>
      </c>
      <c r="I5972" s="2" t="s">
        <v>601</v>
      </c>
      <c r="J5972" s="2" t="s">
        <v>2791</v>
      </c>
      <c r="K5972" s="2" t="s">
        <v>28</v>
      </c>
      <c r="L5972" s="2" t="s">
        <v>249</v>
      </c>
      <c r="M5972" s="2" t="s">
        <v>250</v>
      </c>
      <c r="N5972" s="2" t="s">
        <v>122</v>
      </c>
      <c r="O5972" s="3">
        <v>1</v>
      </c>
      <c r="P5972" s="3">
        <v>0</v>
      </c>
      <c r="Q5972" s="3">
        <v>6.35</v>
      </c>
      <c r="R5972" s="3">
        <v>6.35</v>
      </c>
      <c r="S5972" s="3">
        <v>6.35</v>
      </c>
      <c r="T5972" s="3">
        <v>6.35</v>
      </c>
      <c r="U5972" s="3"/>
      <c r="V5972" s="2" t="s">
        <v>235</v>
      </c>
      <c r="W5972" s="2" t="s">
        <v>236</v>
      </c>
      <c r="X5972" s="2" t="s">
        <v>33</v>
      </c>
      <c r="Y5972" s="19" t="str">
        <f>VLOOKUP(G5972,'Verweis Kd-Gruppe'!$A$2:$B$8,2,FALSE)</f>
        <v>GRK</v>
      </c>
      <c r="Z5972" s="19" t="str">
        <f>VLOOKUP(J5972,'Verweis Art-Gruppe'!$A$2:$B$15,2,FALSE)</f>
        <v>Sonstige</v>
      </c>
      <c r="AA5972" s="19" t="str">
        <f>VLOOKUP(W5972,'Verweis Vertreter'!$A$2:$B$24,2,FALSE)</f>
        <v>Patrick Verfürth</v>
      </c>
      <c r="AB5972" s="12">
        <f t="shared" si="837"/>
        <v>1</v>
      </c>
      <c r="AC5972" s="12">
        <f t="shared" si="842"/>
        <v>0</v>
      </c>
      <c r="AD5972" s="12">
        <f t="shared" si="843"/>
        <v>6.35</v>
      </c>
      <c r="AE5972" s="12">
        <f t="shared" si="838"/>
        <v>6.35</v>
      </c>
      <c r="AF5972" s="12">
        <f t="shared" si="839"/>
        <v>6.35</v>
      </c>
      <c r="AG5972" s="12">
        <f t="shared" si="840"/>
        <v>6.35</v>
      </c>
      <c r="AH5972" s="9">
        <f t="shared" si="844"/>
        <v>1</v>
      </c>
      <c r="AI5972" s="14">
        <f>VLOOKUP(E5972,'Verweis Faktor'!$A:$B,2,FALSE)</f>
        <v>1</v>
      </c>
      <c r="AJ5972" s="14"/>
      <c r="AK5972" s="14" t="str">
        <f>IF(AL5972="Ja","Versandkosten",VLOOKUP(E5972,'Verweis Belegart'!$A$2:$B$9,2,FALSE))</f>
        <v>Versandkosten</v>
      </c>
      <c r="AL5972" s="14" t="str">
        <f t="shared" si="845"/>
        <v>Ja</v>
      </c>
      <c r="AM5972" s="14" t="str">
        <f t="shared" si="841"/>
        <v>Positiv</v>
      </c>
    </row>
    <row r="5973" spans="1:39" ht="17.25" customHeight="1" x14ac:dyDescent="0.35">
      <c r="A5973" s="17">
        <v>14575107</v>
      </c>
      <c r="B5973" s="2" t="s">
        <v>2608</v>
      </c>
      <c r="C5973" s="1">
        <v>2025001</v>
      </c>
      <c r="D5973" s="1">
        <v>2001513</v>
      </c>
      <c r="E5973" s="2" t="s">
        <v>34</v>
      </c>
      <c r="F5973" s="2" t="s">
        <v>53</v>
      </c>
      <c r="G5973" s="2" t="s">
        <v>36</v>
      </c>
      <c r="H5973" s="2" t="s">
        <v>600</v>
      </c>
      <c r="I5973" s="2" t="s">
        <v>601</v>
      </c>
      <c r="J5973" s="2" t="s">
        <v>103</v>
      </c>
      <c r="K5973" s="2" t="s">
        <v>49</v>
      </c>
      <c r="L5973" s="2" t="s">
        <v>1702</v>
      </c>
      <c r="M5973" s="2" t="s">
        <v>1703</v>
      </c>
      <c r="N5973" s="2" t="s">
        <v>1093</v>
      </c>
      <c r="O5973" s="3">
        <v>7</v>
      </c>
      <c r="P5973" s="3">
        <v>131</v>
      </c>
      <c r="Q5973" s="3">
        <v>135</v>
      </c>
      <c r="R5973" s="3">
        <v>945</v>
      </c>
      <c r="S5973" s="3">
        <v>4</v>
      </c>
      <c r="T5973" s="3">
        <v>28</v>
      </c>
      <c r="U5973" s="3">
        <v>2.96</v>
      </c>
      <c r="V5973" s="2" t="s">
        <v>235</v>
      </c>
      <c r="W5973" s="2" t="s">
        <v>236</v>
      </c>
      <c r="X5973" s="2" t="s">
        <v>33</v>
      </c>
      <c r="Y5973" s="19" t="str">
        <f>VLOOKUP(G5973,'Verweis Kd-Gruppe'!$A$2:$B$8,2,FALSE)</f>
        <v>GRK</v>
      </c>
      <c r="Z5973" s="19" t="str">
        <f>VLOOKUP(J5973,'Verweis Art-Gruppe'!$A$2:$B$15,2,FALSE)</f>
        <v>Geräte</v>
      </c>
      <c r="AA5973" s="19" t="str">
        <f>VLOOKUP(W5973,'Verweis Vertreter'!$A$2:$B$24,2,FALSE)</f>
        <v>Patrick Verfürth</v>
      </c>
      <c r="AB5973" s="12">
        <f t="shared" si="837"/>
        <v>7</v>
      </c>
      <c r="AC5973" s="12">
        <f t="shared" si="842"/>
        <v>131</v>
      </c>
      <c r="AD5973" s="12">
        <f t="shared" si="843"/>
        <v>135</v>
      </c>
      <c r="AE5973" s="12">
        <f t="shared" si="838"/>
        <v>945</v>
      </c>
      <c r="AF5973" s="12">
        <f t="shared" si="839"/>
        <v>4</v>
      </c>
      <c r="AG5973" s="12">
        <f t="shared" si="840"/>
        <v>28</v>
      </c>
      <c r="AH5973" s="9">
        <f t="shared" si="844"/>
        <v>2.9629629629629631E-2</v>
      </c>
      <c r="AI5973" s="14">
        <f>VLOOKUP(E5973,'Verweis Faktor'!$A:$B,2,FALSE)</f>
        <v>1</v>
      </c>
      <c r="AJ5973" s="14"/>
      <c r="AK5973" s="14" t="str">
        <f>IF(AL5973="Ja","Versandkosten",VLOOKUP(E5973,'Verweis Belegart'!$A$2:$B$9,2,FALSE))</f>
        <v>Hardware</v>
      </c>
      <c r="AL5973" s="14" t="str">
        <f t="shared" si="845"/>
        <v>Nein</v>
      </c>
      <c r="AM5973" s="14" t="str">
        <f t="shared" si="841"/>
        <v>Positiv</v>
      </c>
    </row>
    <row r="5974" spans="1:39" ht="17.25" customHeight="1" x14ac:dyDescent="0.35">
      <c r="A5974" s="17">
        <v>14575194</v>
      </c>
      <c r="B5974" s="2" t="s">
        <v>2608</v>
      </c>
      <c r="C5974" s="1">
        <v>2025001</v>
      </c>
      <c r="D5974" s="1">
        <v>2001514</v>
      </c>
      <c r="E5974" s="2" t="s">
        <v>34</v>
      </c>
      <c r="F5974" s="2" t="s">
        <v>53</v>
      </c>
      <c r="G5974" s="2" t="s">
        <v>36</v>
      </c>
      <c r="H5974" s="2" t="s">
        <v>600</v>
      </c>
      <c r="I5974" s="2" t="s">
        <v>601</v>
      </c>
      <c r="J5974" s="2" t="s">
        <v>2791</v>
      </c>
      <c r="K5974" s="2" t="s">
        <v>28</v>
      </c>
      <c r="L5974" s="2" t="s">
        <v>249</v>
      </c>
      <c r="M5974" s="2" t="s">
        <v>250</v>
      </c>
      <c r="N5974" s="2" t="s">
        <v>122</v>
      </c>
      <c r="O5974" s="3">
        <v>1</v>
      </c>
      <c r="P5974" s="3">
        <v>0</v>
      </c>
      <c r="Q5974" s="3">
        <v>6.35</v>
      </c>
      <c r="R5974" s="3">
        <v>6.35</v>
      </c>
      <c r="S5974" s="3">
        <v>6.35</v>
      </c>
      <c r="T5974" s="3">
        <v>6.35</v>
      </c>
      <c r="U5974" s="3"/>
      <c r="V5974" s="2" t="s">
        <v>235</v>
      </c>
      <c r="W5974" s="2" t="s">
        <v>236</v>
      </c>
      <c r="X5974" s="2" t="s">
        <v>33</v>
      </c>
      <c r="Y5974" s="19" t="str">
        <f>VLOOKUP(G5974,'Verweis Kd-Gruppe'!$A$2:$B$8,2,FALSE)</f>
        <v>GRK</v>
      </c>
      <c r="Z5974" s="19" t="str">
        <f>VLOOKUP(J5974,'Verweis Art-Gruppe'!$A$2:$B$15,2,FALSE)</f>
        <v>Sonstige</v>
      </c>
      <c r="AA5974" s="19" t="str">
        <f>VLOOKUP(W5974,'Verweis Vertreter'!$A$2:$B$24,2,FALSE)</f>
        <v>Patrick Verfürth</v>
      </c>
      <c r="AB5974" s="12">
        <f t="shared" si="837"/>
        <v>1</v>
      </c>
      <c r="AC5974" s="12">
        <f t="shared" si="842"/>
        <v>0</v>
      </c>
      <c r="AD5974" s="12">
        <f t="shared" si="843"/>
        <v>6.35</v>
      </c>
      <c r="AE5974" s="12">
        <f t="shared" si="838"/>
        <v>6.35</v>
      </c>
      <c r="AF5974" s="12">
        <f t="shared" si="839"/>
        <v>6.35</v>
      </c>
      <c r="AG5974" s="12">
        <f t="shared" si="840"/>
        <v>6.35</v>
      </c>
      <c r="AH5974" s="9">
        <f t="shared" si="844"/>
        <v>1</v>
      </c>
      <c r="AI5974" s="14">
        <f>VLOOKUP(E5974,'Verweis Faktor'!$A:$B,2,FALSE)</f>
        <v>1</v>
      </c>
      <c r="AJ5974" s="14"/>
      <c r="AK5974" s="14" t="str">
        <f>IF(AL5974="Ja","Versandkosten",VLOOKUP(E5974,'Verweis Belegart'!$A$2:$B$9,2,FALSE))</f>
        <v>Versandkosten</v>
      </c>
      <c r="AL5974" s="14" t="str">
        <f t="shared" si="845"/>
        <v>Ja</v>
      </c>
      <c r="AM5974" s="14" t="str">
        <f t="shared" si="841"/>
        <v>Positiv</v>
      </c>
    </row>
    <row r="5975" spans="1:39" ht="17.25" customHeight="1" x14ac:dyDescent="0.35">
      <c r="A5975" s="17">
        <v>14575194</v>
      </c>
      <c r="B5975" s="2" t="s">
        <v>2608</v>
      </c>
      <c r="C5975" s="1">
        <v>2025001</v>
      </c>
      <c r="D5975" s="1">
        <v>2001514</v>
      </c>
      <c r="E5975" s="2" t="s">
        <v>34</v>
      </c>
      <c r="F5975" s="2" t="s">
        <v>53</v>
      </c>
      <c r="G5975" s="2" t="s">
        <v>36</v>
      </c>
      <c r="H5975" s="2" t="s">
        <v>600</v>
      </c>
      <c r="I5975" s="2" t="s">
        <v>601</v>
      </c>
      <c r="J5975" s="2" t="s">
        <v>103</v>
      </c>
      <c r="K5975" s="2" t="s">
        <v>45</v>
      </c>
      <c r="L5975" s="2" t="s">
        <v>1073</v>
      </c>
      <c r="M5975" s="2" t="s">
        <v>1074</v>
      </c>
      <c r="N5975" s="2" t="s">
        <v>1063</v>
      </c>
      <c r="O5975" s="3">
        <v>1</v>
      </c>
      <c r="P5975" s="3">
        <v>107.33</v>
      </c>
      <c r="Q5975" s="3">
        <v>115</v>
      </c>
      <c r="R5975" s="3">
        <v>115</v>
      </c>
      <c r="S5975" s="3">
        <v>7.67</v>
      </c>
      <c r="T5975" s="3">
        <v>7.67</v>
      </c>
      <c r="U5975" s="3">
        <v>6.66</v>
      </c>
      <c r="V5975" s="2" t="s">
        <v>235</v>
      </c>
      <c r="W5975" s="2" t="s">
        <v>236</v>
      </c>
      <c r="X5975" s="2" t="s">
        <v>33</v>
      </c>
      <c r="Y5975" s="19" t="str">
        <f>VLOOKUP(G5975,'Verweis Kd-Gruppe'!$A$2:$B$8,2,FALSE)</f>
        <v>GRK</v>
      </c>
      <c r="Z5975" s="19" t="str">
        <f>VLOOKUP(J5975,'Verweis Art-Gruppe'!$A$2:$B$15,2,FALSE)</f>
        <v>Geräte</v>
      </c>
      <c r="AA5975" s="19" t="str">
        <f>VLOOKUP(W5975,'Verweis Vertreter'!$A$2:$B$24,2,FALSE)</f>
        <v>Patrick Verfürth</v>
      </c>
      <c r="AB5975" s="12">
        <f t="shared" si="837"/>
        <v>1</v>
      </c>
      <c r="AC5975" s="12">
        <f t="shared" si="842"/>
        <v>107.33</v>
      </c>
      <c r="AD5975" s="12">
        <f t="shared" si="843"/>
        <v>115</v>
      </c>
      <c r="AE5975" s="12">
        <f t="shared" si="838"/>
        <v>115</v>
      </c>
      <c r="AF5975" s="12">
        <f t="shared" si="839"/>
        <v>7.67</v>
      </c>
      <c r="AG5975" s="12">
        <f t="shared" si="840"/>
        <v>7.67</v>
      </c>
      <c r="AH5975" s="9">
        <f t="shared" si="844"/>
        <v>6.6695652173913045E-2</v>
      </c>
      <c r="AI5975" s="14">
        <f>VLOOKUP(E5975,'Verweis Faktor'!$A:$B,2,FALSE)</f>
        <v>1</v>
      </c>
      <c r="AJ5975" s="14"/>
      <c r="AK5975" s="14" t="str">
        <f>IF(AL5975="Ja","Versandkosten",VLOOKUP(E5975,'Verweis Belegart'!$A$2:$B$9,2,FALSE))</f>
        <v>Hardware</v>
      </c>
      <c r="AL5975" s="14" t="str">
        <f t="shared" si="845"/>
        <v>Nein</v>
      </c>
      <c r="AM5975" s="14" t="str">
        <f t="shared" si="841"/>
        <v>Positiv</v>
      </c>
    </row>
    <row r="5976" spans="1:39" ht="17.25" customHeight="1" x14ac:dyDescent="0.35">
      <c r="A5976" s="17">
        <v>14575221</v>
      </c>
      <c r="B5976" s="2" t="s">
        <v>2608</v>
      </c>
      <c r="C5976" s="1">
        <v>2025001</v>
      </c>
      <c r="D5976" s="1">
        <v>2001515</v>
      </c>
      <c r="E5976" s="2" t="s">
        <v>34</v>
      </c>
      <c r="F5976" s="2" t="s">
        <v>53</v>
      </c>
      <c r="G5976" s="2" t="s">
        <v>36</v>
      </c>
      <c r="H5976" s="2" t="s">
        <v>600</v>
      </c>
      <c r="I5976" s="2" t="s">
        <v>601</v>
      </c>
      <c r="J5976" s="2" t="s">
        <v>2791</v>
      </c>
      <c r="K5976" s="2" t="s">
        <v>28</v>
      </c>
      <c r="L5976" s="2" t="s">
        <v>249</v>
      </c>
      <c r="M5976" s="2" t="s">
        <v>250</v>
      </c>
      <c r="N5976" s="2" t="s">
        <v>122</v>
      </c>
      <c r="O5976" s="3">
        <v>1</v>
      </c>
      <c r="P5976" s="3">
        <v>0</v>
      </c>
      <c r="Q5976" s="3">
        <v>6.35</v>
      </c>
      <c r="R5976" s="3">
        <v>6.35</v>
      </c>
      <c r="S5976" s="3">
        <v>6.35</v>
      </c>
      <c r="T5976" s="3">
        <v>6.35</v>
      </c>
      <c r="U5976" s="3"/>
      <c r="V5976" s="2" t="s">
        <v>235</v>
      </c>
      <c r="W5976" s="2" t="s">
        <v>236</v>
      </c>
      <c r="X5976" s="2" t="s">
        <v>33</v>
      </c>
      <c r="Y5976" s="19" t="str">
        <f>VLOOKUP(G5976,'Verweis Kd-Gruppe'!$A$2:$B$8,2,FALSE)</f>
        <v>GRK</v>
      </c>
      <c r="Z5976" s="19" t="str">
        <f>VLOOKUP(J5976,'Verweis Art-Gruppe'!$A$2:$B$15,2,FALSE)</f>
        <v>Sonstige</v>
      </c>
      <c r="AA5976" s="19" t="str">
        <f>VLOOKUP(W5976,'Verweis Vertreter'!$A$2:$B$24,2,FALSE)</f>
        <v>Patrick Verfürth</v>
      </c>
      <c r="AB5976" s="12">
        <f t="shared" si="837"/>
        <v>1</v>
      </c>
      <c r="AC5976" s="12">
        <f t="shared" si="842"/>
        <v>0</v>
      </c>
      <c r="AD5976" s="12">
        <f t="shared" si="843"/>
        <v>6.35</v>
      </c>
      <c r="AE5976" s="12">
        <f t="shared" si="838"/>
        <v>6.35</v>
      </c>
      <c r="AF5976" s="12">
        <f t="shared" si="839"/>
        <v>6.35</v>
      </c>
      <c r="AG5976" s="12">
        <f t="shared" si="840"/>
        <v>6.35</v>
      </c>
      <c r="AH5976" s="9">
        <f t="shared" si="844"/>
        <v>1</v>
      </c>
      <c r="AI5976" s="14">
        <f>VLOOKUP(E5976,'Verweis Faktor'!$A:$B,2,FALSE)</f>
        <v>1</v>
      </c>
      <c r="AJ5976" s="14"/>
      <c r="AK5976" s="14" t="str">
        <f>IF(AL5976="Ja","Versandkosten",VLOOKUP(E5976,'Verweis Belegart'!$A$2:$B$9,2,FALSE))</f>
        <v>Versandkosten</v>
      </c>
      <c r="AL5976" s="14" t="str">
        <f t="shared" si="845"/>
        <v>Ja</v>
      </c>
      <c r="AM5976" s="14" t="str">
        <f t="shared" si="841"/>
        <v>Positiv</v>
      </c>
    </row>
    <row r="5977" spans="1:39" ht="17.25" customHeight="1" x14ac:dyDescent="0.35">
      <c r="A5977" s="17">
        <v>14575221</v>
      </c>
      <c r="B5977" s="2" t="s">
        <v>2608</v>
      </c>
      <c r="C5977" s="1">
        <v>2025001</v>
      </c>
      <c r="D5977" s="1">
        <v>2001515</v>
      </c>
      <c r="E5977" s="2" t="s">
        <v>34</v>
      </c>
      <c r="F5977" s="2" t="s">
        <v>53</v>
      </c>
      <c r="G5977" s="2" t="s">
        <v>36</v>
      </c>
      <c r="H5977" s="2" t="s">
        <v>600</v>
      </c>
      <c r="I5977" s="2" t="s">
        <v>601</v>
      </c>
      <c r="J5977" s="2" t="s">
        <v>103</v>
      </c>
      <c r="K5977" s="2" t="s">
        <v>45</v>
      </c>
      <c r="L5977" s="2" t="s">
        <v>866</v>
      </c>
      <c r="M5977" s="2" t="s">
        <v>867</v>
      </c>
      <c r="N5977" s="2" t="s">
        <v>868</v>
      </c>
      <c r="O5977" s="3">
        <v>1</v>
      </c>
      <c r="P5977" s="3">
        <v>276.61900000000003</v>
      </c>
      <c r="Q5977" s="3">
        <v>287</v>
      </c>
      <c r="R5977" s="3">
        <v>287</v>
      </c>
      <c r="S5977" s="3">
        <v>10.381</v>
      </c>
      <c r="T5977" s="3">
        <v>10.38</v>
      </c>
      <c r="U5977" s="3">
        <v>3.61</v>
      </c>
      <c r="V5977" s="2" t="s">
        <v>235</v>
      </c>
      <c r="W5977" s="2" t="s">
        <v>236</v>
      </c>
      <c r="X5977" s="2" t="s">
        <v>33</v>
      </c>
      <c r="Y5977" s="19" t="str">
        <f>VLOOKUP(G5977,'Verweis Kd-Gruppe'!$A$2:$B$8,2,FALSE)</f>
        <v>GRK</v>
      </c>
      <c r="Z5977" s="19" t="str">
        <f>VLOOKUP(J5977,'Verweis Art-Gruppe'!$A$2:$B$15,2,FALSE)</f>
        <v>Geräte</v>
      </c>
      <c r="AA5977" s="19" t="str">
        <f>VLOOKUP(W5977,'Verweis Vertreter'!$A$2:$B$24,2,FALSE)</f>
        <v>Patrick Verfürth</v>
      </c>
      <c r="AB5977" s="12">
        <f t="shared" si="837"/>
        <v>1</v>
      </c>
      <c r="AC5977" s="12">
        <f t="shared" si="842"/>
        <v>276.61900000000003</v>
      </c>
      <c r="AD5977" s="12">
        <f t="shared" si="843"/>
        <v>287</v>
      </c>
      <c r="AE5977" s="12">
        <f t="shared" si="838"/>
        <v>287</v>
      </c>
      <c r="AF5977" s="12">
        <f t="shared" si="839"/>
        <v>10.381</v>
      </c>
      <c r="AG5977" s="12">
        <f t="shared" si="840"/>
        <v>10.38</v>
      </c>
      <c r="AH5977" s="9">
        <f t="shared" si="844"/>
        <v>3.6167247386759582E-2</v>
      </c>
      <c r="AI5977" s="14">
        <f>VLOOKUP(E5977,'Verweis Faktor'!$A:$B,2,FALSE)</f>
        <v>1</v>
      </c>
      <c r="AJ5977" s="14"/>
      <c r="AK5977" s="14" t="str">
        <f>IF(AL5977="Ja","Versandkosten",VLOOKUP(E5977,'Verweis Belegart'!$A$2:$B$9,2,FALSE))</f>
        <v>Hardware</v>
      </c>
      <c r="AL5977" s="14" t="str">
        <f t="shared" si="845"/>
        <v>Nein</v>
      </c>
      <c r="AM5977" s="14" t="str">
        <f t="shared" si="841"/>
        <v>Positiv</v>
      </c>
    </row>
    <row r="5978" spans="1:39" ht="17.25" customHeight="1" x14ac:dyDescent="0.35">
      <c r="A5978" s="17">
        <v>14575226</v>
      </c>
      <c r="B5978" s="2" t="s">
        <v>2608</v>
      </c>
      <c r="C5978" s="1">
        <v>2025001</v>
      </c>
      <c r="D5978" s="1">
        <v>2001516</v>
      </c>
      <c r="E5978" s="2" t="s">
        <v>34</v>
      </c>
      <c r="F5978" s="2" t="s">
        <v>53</v>
      </c>
      <c r="G5978" s="2" t="s">
        <v>36</v>
      </c>
      <c r="H5978" s="2" t="s">
        <v>600</v>
      </c>
      <c r="I5978" s="2" t="s">
        <v>601</v>
      </c>
      <c r="J5978" s="2" t="s">
        <v>2791</v>
      </c>
      <c r="K5978" s="2" t="s">
        <v>28</v>
      </c>
      <c r="L5978" s="2" t="s">
        <v>249</v>
      </c>
      <c r="M5978" s="2" t="s">
        <v>250</v>
      </c>
      <c r="N5978" s="2" t="s">
        <v>122</v>
      </c>
      <c r="O5978" s="3">
        <v>1</v>
      </c>
      <c r="P5978" s="3">
        <v>0</v>
      </c>
      <c r="Q5978" s="3">
        <v>6.35</v>
      </c>
      <c r="R5978" s="3">
        <v>6.35</v>
      </c>
      <c r="S5978" s="3">
        <v>6.35</v>
      </c>
      <c r="T5978" s="3">
        <v>6.35</v>
      </c>
      <c r="U5978" s="3"/>
      <c r="V5978" s="2" t="s">
        <v>235</v>
      </c>
      <c r="W5978" s="2" t="s">
        <v>236</v>
      </c>
      <c r="X5978" s="2" t="s">
        <v>33</v>
      </c>
      <c r="Y5978" s="19" t="str">
        <f>VLOOKUP(G5978,'Verweis Kd-Gruppe'!$A$2:$B$8,2,FALSE)</f>
        <v>GRK</v>
      </c>
      <c r="Z5978" s="19" t="str">
        <f>VLOOKUP(J5978,'Verweis Art-Gruppe'!$A$2:$B$15,2,FALSE)</f>
        <v>Sonstige</v>
      </c>
      <c r="AA5978" s="19" t="str">
        <f>VLOOKUP(W5978,'Verweis Vertreter'!$A$2:$B$24,2,FALSE)</f>
        <v>Patrick Verfürth</v>
      </c>
      <c r="AB5978" s="12">
        <f t="shared" si="837"/>
        <v>1</v>
      </c>
      <c r="AC5978" s="12">
        <f t="shared" si="842"/>
        <v>0</v>
      </c>
      <c r="AD5978" s="12">
        <f t="shared" si="843"/>
        <v>6.35</v>
      </c>
      <c r="AE5978" s="12">
        <f t="shared" si="838"/>
        <v>6.35</v>
      </c>
      <c r="AF5978" s="12">
        <f t="shared" si="839"/>
        <v>6.35</v>
      </c>
      <c r="AG5978" s="12">
        <f t="shared" si="840"/>
        <v>6.35</v>
      </c>
      <c r="AH5978" s="9">
        <f t="shared" si="844"/>
        <v>1</v>
      </c>
      <c r="AI5978" s="14">
        <f>VLOOKUP(E5978,'Verweis Faktor'!$A:$B,2,FALSE)</f>
        <v>1</v>
      </c>
      <c r="AJ5978" s="14"/>
      <c r="AK5978" s="14" t="str">
        <f>IF(AL5978="Ja","Versandkosten",VLOOKUP(E5978,'Verweis Belegart'!$A$2:$B$9,2,FALSE))</f>
        <v>Versandkosten</v>
      </c>
      <c r="AL5978" s="14" t="str">
        <f t="shared" si="845"/>
        <v>Ja</v>
      </c>
      <c r="AM5978" s="14" t="str">
        <f t="shared" si="841"/>
        <v>Positiv</v>
      </c>
    </row>
    <row r="5979" spans="1:39" ht="17.25" customHeight="1" x14ac:dyDescent="0.35">
      <c r="A5979" s="17">
        <v>14575226</v>
      </c>
      <c r="B5979" s="2" t="s">
        <v>2608</v>
      </c>
      <c r="C5979" s="1">
        <v>2025001</v>
      </c>
      <c r="D5979" s="1">
        <v>2001516</v>
      </c>
      <c r="E5979" s="2" t="s">
        <v>34</v>
      </c>
      <c r="F5979" s="2" t="s">
        <v>53</v>
      </c>
      <c r="G5979" s="2" t="s">
        <v>36</v>
      </c>
      <c r="H5979" s="2" t="s">
        <v>600</v>
      </c>
      <c r="I5979" s="2" t="s">
        <v>601</v>
      </c>
      <c r="J5979" s="2" t="s">
        <v>103</v>
      </c>
      <c r="K5979" s="2" t="s">
        <v>45</v>
      </c>
      <c r="L5979" s="2" t="s">
        <v>970</v>
      </c>
      <c r="M5979" s="2" t="s">
        <v>971</v>
      </c>
      <c r="N5979" s="2" t="s">
        <v>943</v>
      </c>
      <c r="O5979" s="3">
        <v>1</v>
      </c>
      <c r="P5979" s="3">
        <v>235</v>
      </c>
      <c r="Q5979" s="3">
        <v>255</v>
      </c>
      <c r="R5979" s="3">
        <v>255</v>
      </c>
      <c r="S5979" s="3">
        <v>20</v>
      </c>
      <c r="T5979" s="3">
        <v>20</v>
      </c>
      <c r="U5979" s="3">
        <v>7.84</v>
      </c>
      <c r="V5979" s="2" t="s">
        <v>235</v>
      </c>
      <c r="W5979" s="2" t="s">
        <v>236</v>
      </c>
      <c r="X5979" s="2" t="s">
        <v>33</v>
      </c>
      <c r="Y5979" s="19" t="str">
        <f>VLOOKUP(G5979,'Verweis Kd-Gruppe'!$A$2:$B$8,2,FALSE)</f>
        <v>GRK</v>
      </c>
      <c r="Z5979" s="19" t="str">
        <f>VLOOKUP(J5979,'Verweis Art-Gruppe'!$A$2:$B$15,2,FALSE)</f>
        <v>Geräte</v>
      </c>
      <c r="AA5979" s="19" t="str">
        <f>VLOOKUP(W5979,'Verweis Vertreter'!$A$2:$B$24,2,FALSE)</f>
        <v>Patrick Verfürth</v>
      </c>
      <c r="AB5979" s="12">
        <f t="shared" si="837"/>
        <v>1</v>
      </c>
      <c r="AC5979" s="12">
        <f t="shared" si="842"/>
        <v>235</v>
      </c>
      <c r="AD5979" s="12">
        <f t="shared" si="843"/>
        <v>255</v>
      </c>
      <c r="AE5979" s="12">
        <f t="shared" si="838"/>
        <v>255</v>
      </c>
      <c r="AF5979" s="12">
        <f t="shared" si="839"/>
        <v>20</v>
      </c>
      <c r="AG5979" s="12">
        <f t="shared" si="840"/>
        <v>20</v>
      </c>
      <c r="AH5979" s="9">
        <f t="shared" si="844"/>
        <v>7.8431372549019607E-2</v>
      </c>
      <c r="AI5979" s="14">
        <f>VLOOKUP(E5979,'Verweis Faktor'!$A:$B,2,FALSE)</f>
        <v>1</v>
      </c>
      <c r="AJ5979" s="14"/>
      <c r="AK5979" s="14" t="str">
        <f>IF(AL5979="Ja","Versandkosten",VLOOKUP(E5979,'Verweis Belegart'!$A$2:$B$9,2,FALSE))</f>
        <v>Hardware</v>
      </c>
      <c r="AL5979" s="14" t="str">
        <f t="shared" si="845"/>
        <v>Nein</v>
      </c>
      <c r="AM5979" s="14" t="str">
        <f t="shared" si="841"/>
        <v>Positiv</v>
      </c>
    </row>
    <row r="5980" spans="1:39" ht="17.25" customHeight="1" x14ac:dyDescent="0.35">
      <c r="A5980" s="17">
        <v>14575227</v>
      </c>
      <c r="B5980" s="2" t="s">
        <v>2608</v>
      </c>
      <c r="C5980" s="1">
        <v>2025001</v>
      </c>
      <c r="D5980" s="1">
        <v>2001517</v>
      </c>
      <c r="E5980" s="2" t="s">
        <v>34</v>
      </c>
      <c r="F5980" s="2" t="s">
        <v>53</v>
      </c>
      <c r="G5980" s="2" t="s">
        <v>36</v>
      </c>
      <c r="H5980" s="2" t="s">
        <v>600</v>
      </c>
      <c r="I5980" s="2" t="s">
        <v>601</v>
      </c>
      <c r="J5980" s="2" t="s">
        <v>2791</v>
      </c>
      <c r="K5980" s="2" t="s">
        <v>28</v>
      </c>
      <c r="L5980" s="2" t="s">
        <v>249</v>
      </c>
      <c r="M5980" s="2" t="s">
        <v>250</v>
      </c>
      <c r="N5980" s="2" t="s">
        <v>122</v>
      </c>
      <c r="O5980" s="3">
        <v>1</v>
      </c>
      <c r="P5980" s="3">
        <v>0</v>
      </c>
      <c r="Q5980" s="3">
        <v>6.35</v>
      </c>
      <c r="R5980" s="3">
        <v>6.35</v>
      </c>
      <c r="S5980" s="3">
        <v>6.35</v>
      </c>
      <c r="T5980" s="3">
        <v>6.35</v>
      </c>
      <c r="U5980" s="3"/>
      <c r="V5980" s="2" t="s">
        <v>235</v>
      </c>
      <c r="W5980" s="2" t="s">
        <v>236</v>
      </c>
      <c r="X5980" s="2" t="s">
        <v>33</v>
      </c>
      <c r="Y5980" s="19" t="str">
        <f>VLOOKUP(G5980,'Verweis Kd-Gruppe'!$A$2:$B$8,2,FALSE)</f>
        <v>GRK</v>
      </c>
      <c r="Z5980" s="19" t="str">
        <f>VLOOKUP(J5980,'Verweis Art-Gruppe'!$A$2:$B$15,2,FALSE)</f>
        <v>Sonstige</v>
      </c>
      <c r="AA5980" s="19" t="str">
        <f>VLOOKUP(W5980,'Verweis Vertreter'!$A$2:$B$24,2,FALSE)</f>
        <v>Patrick Verfürth</v>
      </c>
      <c r="AB5980" s="12">
        <f t="shared" si="837"/>
        <v>1</v>
      </c>
      <c r="AC5980" s="12">
        <f t="shared" si="842"/>
        <v>0</v>
      </c>
      <c r="AD5980" s="12">
        <f t="shared" si="843"/>
        <v>6.35</v>
      </c>
      <c r="AE5980" s="12">
        <f t="shared" si="838"/>
        <v>6.35</v>
      </c>
      <c r="AF5980" s="12">
        <f t="shared" si="839"/>
        <v>6.35</v>
      </c>
      <c r="AG5980" s="12">
        <f t="shared" si="840"/>
        <v>6.35</v>
      </c>
      <c r="AH5980" s="9">
        <f t="shared" si="844"/>
        <v>1</v>
      </c>
      <c r="AI5980" s="14">
        <f>VLOOKUP(E5980,'Verweis Faktor'!$A:$B,2,FALSE)</f>
        <v>1</v>
      </c>
      <c r="AJ5980" s="14"/>
      <c r="AK5980" s="14" t="str">
        <f>IF(AL5980="Ja","Versandkosten",VLOOKUP(E5980,'Verweis Belegart'!$A$2:$B$9,2,FALSE))</f>
        <v>Versandkosten</v>
      </c>
      <c r="AL5980" s="14" t="str">
        <f t="shared" si="845"/>
        <v>Ja</v>
      </c>
      <c r="AM5980" s="14" t="str">
        <f t="shared" si="841"/>
        <v>Positiv</v>
      </c>
    </row>
    <row r="5981" spans="1:39" ht="17.25" customHeight="1" x14ac:dyDescent="0.35">
      <c r="A5981" s="17">
        <v>14575227</v>
      </c>
      <c r="B5981" s="2" t="s">
        <v>2608</v>
      </c>
      <c r="C5981" s="1">
        <v>2025001</v>
      </c>
      <c r="D5981" s="1">
        <v>2001517</v>
      </c>
      <c r="E5981" s="2" t="s">
        <v>34</v>
      </c>
      <c r="F5981" s="2" t="s">
        <v>53</v>
      </c>
      <c r="G5981" s="2" t="s">
        <v>36</v>
      </c>
      <c r="H5981" s="2" t="s">
        <v>600</v>
      </c>
      <c r="I5981" s="2" t="s">
        <v>601</v>
      </c>
      <c r="J5981" s="2" t="s">
        <v>103</v>
      </c>
      <c r="K5981" s="2" t="s">
        <v>45</v>
      </c>
      <c r="L5981" s="2" t="s">
        <v>970</v>
      </c>
      <c r="M5981" s="2" t="s">
        <v>971</v>
      </c>
      <c r="N5981" s="2" t="s">
        <v>943</v>
      </c>
      <c r="O5981" s="3">
        <v>1</v>
      </c>
      <c r="P5981" s="3">
        <v>235</v>
      </c>
      <c r="Q5981" s="3">
        <v>255</v>
      </c>
      <c r="R5981" s="3">
        <v>255</v>
      </c>
      <c r="S5981" s="3">
        <v>20</v>
      </c>
      <c r="T5981" s="3">
        <v>20</v>
      </c>
      <c r="U5981" s="3">
        <v>7.84</v>
      </c>
      <c r="V5981" s="2" t="s">
        <v>235</v>
      </c>
      <c r="W5981" s="2" t="s">
        <v>236</v>
      </c>
      <c r="X5981" s="2" t="s">
        <v>33</v>
      </c>
      <c r="Y5981" s="19" t="str">
        <f>VLOOKUP(G5981,'Verweis Kd-Gruppe'!$A$2:$B$8,2,FALSE)</f>
        <v>GRK</v>
      </c>
      <c r="Z5981" s="19" t="str">
        <f>VLOOKUP(J5981,'Verweis Art-Gruppe'!$A$2:$B$15,2,FALSE)</f>
        <v>Geräte</v>
      </c>
      <c r="AA5981" s="19" t="str">
        <f>VLOOKUP(W5981,'Verweis Vertreter'!$A$2:$B$24,2,FALSE)</f>
        <v>Patrick Verfürth</v>
      </c>
      <c r="AB5981" s="12">
        <f t="shared" si="837"/>
        <v>1</v>
      </c>
      <c r="AC5981" s="12">
        <f t="shared" si="842"/>
        <v>235</v>
      </c>
      <c r="AD5981" s="12">
        <f t="shared" si="843"/>
        <v>255</v>
      </c>
      <c r="AE5981" s="12">
        <f t="shared" si="838"/>
        <v>255</v>
      </c>
      <c r="AF5981" s="12">
        <f t="shared" si="839"/>
        <v>20</v>
      </c>
      <c r="AG5981" s="12">
        <f t="shared" si="840"/>
        <v>20</v>
      </c>
      <c r="AH5981" s="9">
        <f t="shared" si="844"/>
        <v>7.8431372549019607E-2</v>
      </c>
      <c r="AI5981" s="14">
        <f>VLOOKUP(E5981,'Verweis Faktor'!$A:$B,2,FALSE)</f>
        <v>1</v>
      </c>
      <c r="AJ5981" s="14"/>
      <c r="AK5981" s="14" t="str">
        <f>IF(AL5981="Ja","Versandkosten",VLOOKUP(E5981,'Verweis Belegart'!$A$2:$B$9,2,FALSE))</f>
        <v>Hardware</v>
      </c>
      <c r="AL5981" s="14" t="str">
        <f t="shared" si="845"/>
        <v>Nein</v>
      </c>
      <c r="AM5981" s="14" t="str">
        <f t="shared" si="841"/>
        <v>Positiv</v>
      </c>
    </row>
    <row r="5982" spans="1:39" ht="17.25" customHeight="1" x14ac:dyDescent="0.35">
      <c r="A5982" s="17">
        <v>14575237</v>
      </c>
      <c r="B5982" s="2" t="s">
        <v>2608</v>
      </c>
      <c r="C5982" s="1">
        <v>2025001</v>
      </c>
      <c r="D5982" s="1">
        <v>2001518</v>
      </c>
      <c r="E5982" s="2" t="s">
        <v>34</v>
      </c>
      <c r="F5982" s="2" t="s">
        <v>53</v>
      </c>
      <c r="G5982" s="2" t="s">
        <v>36</v>
      </c>
      <c r="H5982" s="2" t="s">
        <v>600</v>
      </c>
      <c r="I5982" s="2" t="s">
        <v>601</v>
      </c>
      <c r="J5982" s="2" t="s">
        <v>2791</v>
      </c>
      <c r="K5982" s="2" t="s">
        <v>28</v>
      </c>
      <c r="L5982" s="2" t="s">
        <v>249</v>
      </c>
      <c r="M5982" s="2" t="s">
        <v>250</v>
      </c>
      <c r="N5982" s="2" t="s">
        <v>122</v>
      </c>
      <c r="O5982" s="3">
        <v>1</v>
      </c>
      <c r="P5982" s="3">
        <v>0</v>
      </c>
      <c r="Q5982" s="3">
        <v>6.35</v>
      </c>
      <c r="R5982" s="3">
        <v>6.35</v>
      </c>
      <c r="S5982" s="3">
        <v>6.35</v>
      </c>
      <c r="T5982" s="3">
        <v>6.35</v>
      </c>
      <c r="U5982" s="3"/>
      <c r="V5982" s="2" t="s">
        <v>235</v>
      </c>
      <c r="W5982" s="2" t="s">
        <v>236</v>
      </c>
      <c r="X5982" s="2" t="s">
        <v>33</v>
      </c>
      <c r="Y5982" s="19" t="str">
        <f>VLOOKUP(G5982,'Verweis Kd-Gruppe'!$A$2:$B$8,2,FALSE)</f>
        <v>GRK</v>
      </c>
      <c r="Z5982" s="19" t="str">
        <f>VLOOKUP(J5982,'Verweis Art-Gruppe'!$A$2:$B$15,2,FALSE)</f>
        <v>Sonstige</v>
      </c>
      <c r="AA5982" s="19" t="str">
        <f>VLOOKUP(W5982,'Verweis Vertreter'!$A$2:$B$24,2,FALSE)</f>
        <v>Patrick Verfürth</v>
      </c>
      <c r="AB5982" s="12">
        <f t="shared" si="837"/>
        <v>1</v>
      </c>
      <c r="AC5982" s="12">
        <f t="shared" si="842"/>
        <v>0</v>
      </c>
      <c r="AD5982" s="12">
        <f t="shared" si="843"/>
        <v>6.35</v>
      </c>
      <c r="AE5982" s="12">
        <f t="shared" si="838"/>
        <v>6.35</v>
      </c>
      <c r="AF5982" s="12">
        <f t="shared" si="839"/>
        <v>6.35</v>
      </c>
      <c r="AG5982" s="12">
        <f t="shared" si="840"/>
        <v>6.35</v>
      </c>
      <c r="AH5982" s="9">
        <f t="shared" si="844"/>
        <v>1</v>
      </c>
      <c r="AI5982" s="14">
        <f>VLOOKUP(E5982,'Verweis Faktor'!$A:$B,2,FALSE)</f>
        <v>1</v>
      </c>
      <c r="AJ5982" s="14"/>
      <c r="AK5982" s="14" t="str">
        <f>IF(AL5982="Ja","Versandkosten",VLOOKUP(E5982,'Verweis Belegart'!$A$2:$B$9,2,FALSE))</f>
        <v>Versandkosten</v>
      </c>
      <c r="AL5982" s="14" t="str">
        <f t="shared" si="845"/>
        <v>Ja</v>
      </c>
      <c r="AM5982" s="14" t="str">
        <f t="shared" si="841"/>
        <v>Positiv</v>
      </c>
    </row>
    <row r="5983" spans="1:39" ht="17.25" customHeight="1" x14ac:dyDescent="0.35">
      <c r="A5983" s="17">
        <v>14575237</v>
      </c>
      <c r="B5983" s="2" t="s">
        <v>2608</v>
      </c>
      <c r="C5983" s="1">
        <v>2025001</v>
      </c>
      <c r="D5983" s="1">
        <v>2001518</v>
      </c>
      <c r="E5983" s="2" t="s">
        <v>34</v>
      </c>
      <c r="F5983" s="2" t="s">
        <v>53</v>
      </c>
      <c r="G5983" s="2" t="s">
        <v>36</v>
      </c>
      <c r="H5983" s="2" t="s">
        <v>600</v>
      </c>
      <c r="I5983" s="2" t="s">
        <v>601</v>
      </c>
      <c r="J5983" s="2" t="s">
        <v>103</v>
      </c>
      <c r="K5983" s="2" t="s">
        <v>45</v>
      </c>
      <c r="L5983" s="2" t="s">
        <v>1073</v>
      </c>
      <c r="M5983" s="2" t="s">
        <v>1074</v>
      </c>
      <c r="N5983" s="2" t="s">
        <v>1063</v>
      </c>
      <c r="O5983" s="3">
        <v>1</v>
      </c>
      <c r="P5983" s="3">
        <v>107.33</v>
      </c>
      <c r="Q5983" s="3">
        <v>115</v>
      </c>
      <c r="R5983" s="3">
        <v>115</v>
      </c>
      <c r="S5983" s="3">
        <v>7.67</v>
      </c>
      <c r="T5983" s="3">
        <v>7.67</v>
      </c>
      <c r="U5983" s="3">
        <v>6.66</v>
      </c>
      <c r="V5983" s="2" t="s">
        <v>235</v>
      </c>
      <c r="W5983" s="2" t="s">
        <v>236</v>
      </c>
      <c r="X5983" s="2" t="s">
        <v>33</v>
      </c>
      <c r="Y5983" s="19" t="str">
        <f>VLOOKUP(G5983,'Verweis Kd-Gruppe'!$A$2:$B$8,2,FALSE)</f>
        <v>GRK</v>
      </c>
      <c r="Z5983" s="19" t="str">
        <f>VLOOKUP(J5983,'Verweis Art-Gruppe'!$A$2:$B$15,2,FALSE)</f>
        <v>Geräte</v>
      </c>
      <c r="AA5983" s="19" t="str">
        <f>VLOOKUP(W5983,'Verweis Vertreter'!$A$2:$B$24,2,FALSE)</f>
        <v>Patrick Verfürth</v>
      </c>
      <c r="AB5983" s="12">
        <f t="shared" si="837"/>
        <v>1</v>
      </c>
      <c r="AC5983" s="12">
        <f t="shared" si="842"/>
        <v>107.33</v>
      </c>
      <c r="AD5983" s="12">
        <f t="shared" si="843"/>
        <v>115</v>
      </c>
      <c r="AE5983" s="12">
        <f t="shared" si="838"/>
        <v>115</v>
      </c>
      <c r="AF5983" s="12">
        <f t="shared" si="839"/>
        <v>7.67</v>
      </c>
      <c r="AG5983" s="12">
        <f t="shared" si="840"/>
        <v>7.67</v>
      </c>
      <c r="AH5983" s="9">
        <f t="shared" si="844"/>
        <v>6.6695652173913045E-2</v>
      </c>
      <c r="AI5983" s="14">
        <f>VLOOKUP(E5983,'Verweis Faktor'!$A:$B,2,FALSE)</f>
        <v>1</v>
      </c>
      <c r="AJ5983" s="14"/>
      <c r="AK5983" s="14" t="str">
        <f>IF(AL5983="Ja","Versandkosten",VLOOKUP(E5983,'Verweis Belegart'!$A$2:$B$9,2,FALSE))</f>
        <v>Hardware</v>
      </c>
      <c r="AL5983" s="14" t="str">
        <f t="shared" si="845"/>
        <v>Nein</v>
      </c>
      <c r="AM5983" s="14" t="str">
        <f t="shared" si="841"/>
        <v>Positiv</v>
      </c>
    </row>
    <row r="5984" spans="1:39" ht="17.25" customHeight="1" x14ac:dyDescent="0.35">
      <c r="A5984" s="17">
        <v>14575243</v>
      </c>
      <c r="B5984" s="2" t="s">
        <v>2608</v>
      </c>
      <c r="C5984" s="1">
        <v>2025001</v>
      </c>
      <c r="D5984" s="1">
        <v>2001519</v>
      </c>
      <c r="E5984" s="2" t="s">
        <v>34</v>
      </c>
      <c r="F5984" s="2" t="s">
        <v>53</v>
      </c>
      <c r="G5984" s="2" t="s">
        <v>36</v>
      </c>
      <c r="H5984" s="2" t="s">
        <v>600</v>
      </c>
      <c r="I5984" s="2" t="s">
        <v>601</v>
      </c>
      <c r="J5984" s="2" t="s">
        <v>2791</v>
      </c>
      <c r="K5984" s="2" t="s">
        <v>28</v>
      </c>
      <c r="L5984" s="2" t="s">
        <v>249</v>
      </c>
      <c r="M5984" s="2" t="s">
        <v>250</v>
      </c>
      <c r="N5984" s="2" t="s">
        <v>122</v>
      </c>
      <c r="O5984" s="3">
        <v>1</v>
      </c>
      <c r="P5984" s="3">
        <v>0</v>
      </c>
      <c r="Q5984" s="3">
        <v>6.35</v>
      </c>
      <c r="R5984" s="3">
        <v>6.35</v>
      </c>
      <c r="S5984" s="3">
        <v>6.35</v>
      </c>
      <c r="T5984" s="3">
        <v>6.35</v>
      </c>
      <c r="U5984" s="3"/>
      <c r="V5984" s="2" t="s">
        <v>235</v>
      </c>
      <c r="W5984" s="2" t="s">
        <v>236</v>
      </c>
      <c r="X5984" s="2" t="s">
        <v>33</v>
      </c>
      <c r="Y5984" s="19" t="str">
        <f>VLOOKUP(G5984,'Verweis Kd-Gruppe'!$A$2:$B$8,2,FALSE)</f>
        <v>GRK</v>
      </c>
      <c r="Z5984" s="19" t="str">
        <f>VLOOKUP(J5984,'Verweis Art-Gruppe'!$A$2:$B$15,2,FALSE)</f>
        <v>Sonstige</v>
      </c>
      <c r="AA5984" s="19" t="str">
        <f>VLOOKUP(W5984,'Verweis Vertreter'!$A$2:$B$24,2,FALSE)</f>
        <v>Patrick Verfürth</v>
      </c>
      <c r="AB5984" s="12">
        <f t="shared" si="837"/>
        <v>1</v>
      </c>
      <c r="AC5984" s="12">
        <f t="shared" si="842"/>
        <v>0</v>
      </c>
      <c r="AD5984" s="12">
        <f t="shared" si="843"/>
        <v>6.35</v>
      </c>
      <c r="AE5984" s="12">
        <f t="shared" si="838"/>
        <v>6.35</v>
      </c>
      <c r="AF5984" s="12">
        <f t="shared" si="839"/>
        <v>6.35</v>
      </c>
      <c r="AG5984" s="12">
        <f t="shared" si="840"/>
        <v>6.35</v>
      </c>
      <c r="AH5984" s="9">
        <f t="shared" si="844"/>
        <v>1</v>
      </c>
      <c r="AI5984" s="14">
        <f>VLOOKUP(E5984,'Verweis Faktor'!$A:$B,2,FALSE)</f>
        <v>1</v>
      </c>
      <c r="AJ5984" s="14"/>
      <c r="AK5984" s="14" t="str">
        <f>IF(AL5984="Ja","Versandkosten",VLOOKUP(E5984,'Verweis Belegart'!$A$2:$B$9,2,FALSE))</f>
        <v>Versandkosten</v>
      </c>
      <c r="AL5984" s="14" t="str">
        <f t="shared" si="845"/>
        <v>Ja</v>
      </c>
      <c r="AM5984" s="14" t="str">
        <f t="shared" si="841"/>
        <v>Positiv</v>
      </c>
    </row>
    <row r="5985" spans="1:39" ht="17.25" customHeight="1" x14ac:dyDescent="0.35">
      <c r="A5985" s="17">
        <v>14575243</v>
      </c>
      <c r="B5985" s="2" t="s">
        <v>2608</v>
      </c>
      <c r="C5985" s="1">
        <v>2025001</v>
      </c>
      <c r="D5985" s="1">
        <v>2001519</v>
      </c>
      <c r="E5985" s="2" t="s">
        <v>34</v>
      </c>
      <c r="F5985" s="2" t="s">
        <v>53</v>
      </c>
      <c r="G5985" s="2" t="s">
        <v>36</v>
      </c>
      <c r="H5985" s="2" t="s">
        <v>600</v>
      </c>
      <c r="I5985" s="2" t="s">
        <v>601</v>
      </c>
      <c r="J5985" s="2" t="s">
        <v>103</v>
      </c>
      <c r="K5985" s="2" t="s">
        <v>45</v>
      </c>
      <c r="L5985" s="2" t="s">
        <v>2713</v>
      </c>
      <c r="M5985" s="2" t="s">
        <v>2714</v>
      </c>
      <c r="N5985" s="2" t="s">
        <v>2499</v>
      </c>
      <c r="O5985" s="3">
        <v>1</v>
      </c>
      <c r="P5985" s="3">
        <v>350</v>
      </c>
      <c r="Q5985" s="3">
        <v>369</v>
      </c>
      <c r="R5985" s="3">
        <v>369</v>
      </c>
      <c r="S5985" s="3">
        <v>19</v>
      </c>
      <c r="T5985" s="3">
        <v>19</v>
      </c>
      <c r="U5985" s="3">
        <v>5.14</v>
      </c>
      <c r="V5985" s="2" t="s">
        <v>235</v>
      </c>
      <c r="W5985" s="2" t="s">
        <v>236</v>
      </c>
      <c r="X5985" s="2" t="s">
        <v>33</v>
      </c>
      <c r="Y5985" s="19" t="str">
        <f>VLOOKUP(G5985,'Verweis Kd-Gruppe'!$A$2:$B$8,2,FALSE)</f>
        <v>GRK</v>
      </c>
      <c r="Z5985" s="19" t="str">
        <f>VLOOKUP(J5985,'Verweis Art-Gruppe'!$A$2:$B$15,2,FALSE)</f>
        <v>Geräte</v>
      </c>
      <c r="AA5985" s="19" t="str">
        <f>VLOOKUP(W5985,'Verweis Vertreter'!$A$2:$B$24,2,FALSE)</f>
        <v>Patrick Verfürth</v>
      </c>
      <c r="AB5985" s="12">
        <f t="shared" si="837"/>
        <v>1</v>
      </c>
      <c r="AC5985" s="12">
        <f t="shared" si="842"/>
        <v>350</v>
      </c>
      <c r="AD5985" s="12">
        <f t="shared" si="843"/>
        <v>369</v>
      </c>
      <c r="AE5985" s="12">
        <f t="shared" si="838"/>
        <v>369</v>
      </c>
      <c r="AF5985" s="12">
        <f t="shared" si="839"/>
        <v>19</v>
      </c>
      <c r="AG5985" s="12">
        <f t="shared" si="840"/>
        <v>19</v>
      </c>
      <c r="AH5985" s="9">
        <f t="shared" si="844"/>
        <v>5.1490514905149054E-2</v>
      </c>
      <c r="AI5985" s="14">
        <f>VLOOKUP(E5985,'Verweis Faktor'!$A:$B,2,FALSE)</f>
        <v>1</v>
      </c>
      <c r="AJ5985" s="14"/>
      <c r="AK5985" s="14" t="str">
        <f>IF(AL5985="Ja","Versandkosten",VLOOKUP(E5985,'Verweis Belegart'!$A$2:$B$9,2,FALSE))</f>
        <v>Hardware</v>
      </c>
      <c r="AL5985" s="14" t="str">
        <f t="shared" si="845"/>
        <v>Nein</v>
      </c>
      <c r="AM5985" s="14" t="str">
        <f t="shared" si="841"/>
        <v>Positiv</v>
      </c>
    </row>
    <row r="5986" spans="1:39" ht="17.25" customHeight="1" x14ac:dyDescent="0.35">
      <c r="A5986" s="17">
        <v>14575256</v>
      </c>
      <c r="B5986" s="2" t="s">
        <v>2608</v>
      </c>
      <c r="C5986" s="1">
        <v>2025001</v>
      </c>
      <c r="D5986" s="1">
        <v>2001520</v>
      </c>
      <c r="E5986" s="2" t="s">
        <v>34</v>
      </c>
      <c r="F5986" s="2" t="s">
        <v>53</v>
      </c>
      <c r="G5986" s="2" t="s">
        <v>36</v>
      </c>
      <c r="H5986" s="2" t="s">
        <v>600</v>
      </c>
      <c r="I5986" s="2" t="s">
        <v>601</v>
      </c>
      <c r="J5986" s="2" t="s">
        <v>2791</v>
      </c>
      <c r="K5986" s="2" t="s">
        <v>28</v>
      </c>
      <c r="L5986" s="2" t="s">
        <v>249</v>
      </c>
      <c r="M5986" s="2" t="s">
        <v>250</v>
      </c>
      <c r="N5986" s="2" t="s">
        <v>122</v>
      </c>
      <c r="O5986" s="3">
        <v>1</v>
      </c>
      <c r="P5986" s="3">
        <v>0</v>
      </c>
      <c r="Q5986" s="3">
        <v>6.35</v>
      </c>
      <c r="R5986" s="3">
        <v>6.35</v>
      </c>
      <c r="S5986" s="3">
        <v>6.35</v>
      </c>
      <c r="T5986" s="3">
        <v>6.35</v>
      </c>
      <c r="U5986" s="3"/>
      <c r="V5986" s="2" t="s">
        <v>235</v>
      </c>
      <c r="W5986" s="2" t="s">
        <v>236</v>
      </c>
      <c r="X5986" s="2" t="s">
        <v>33</v>
      </c>
      <c r="Y5986" s="19" t="str">
        <f>VLOOKUP(G5986,'Verweis Kd-Gruppe'!$A$2:$B$8,2,FALSE)</f>
        <v>GRK</v>
      </c>
      <c r="Z5986" s="19" t="str">
        <f>VLOOKUP(J5986,'Verweis Art-Gruppe'!$A$2:$B$15,2,FALSE)</f>
        <v>Sonstige</v>
      </c>
      <c r="AA5986" s="19" t="str">
        <f>VLOOKUP(W5986,'Verweis Vertreter'!$A$2:$B$24,2,FALSE)</f>
        <v>Patrick Verfürth</v>
      </c>
      <c r="AB5986" s="12">
        <f t="shared" si="837"/>
        <v>1</v>
      </c>
      <c r="AC5986" s="12">
        <f t="shared" si="842"/>
        <v>0</v>
      </c>
      <c r="AD5986" s="12">
        <f t="shared" si="843"/>
        <v>6.35</v>
      </c>
      <c r="AE5986" s="12">
        <f t="shared" si="838"/>
        <v>6.35</v>
      </c>
      <c r="AF5986" s="12">
        <f t="shared" si="839"/>
        <v>6.35</v>
      </c>
      <c r="AG5986" s="12">
        <f t="shared" si="840"/>
        <v>6.35</v>
      </c>
      <c r="AH5986" s="9">
        <f t="shared" si="844"/>
        <v>1</v>
      </c>
      <c r="AI5986" s="14">
        <f>VLOOKUP(E5986,'Verweis Faktor'!$A:$B,2,FALSE)</f>
        <v>1</v>
      </c>
      <c r="AJ5986" s="14"/>
      <c r="AK5986" s="14" t="str">
        <f>IF(AL5986="Ja","Versandkosten",VLOOKUP(E5986,'Verweis Belegart'!$A$2:$B$9,2,FALSE))</f>
        <v>Versandkosten</v>
      </c>
      <c r="AL5986" s="14" t="str">
        <f t="shared" si="845"/>
        <v>Ja</v>
      </c>
      <c r="AM5986" s="14" t="str">
        <f t="shared" si="841"/>
        <v>Positiv</v>
      </c>
    </row>
    <row r="5987" spans="1:39" ht="17.25" customHeight="1" x14ac:dyDescent="0.35">
      <c r="A5987" s="17">
        <v>14575256</v>
      </c>
      <c r="B5987" s="2" t="s">
        <v>2608</v>
      </c>
      <c r="C5987" s="1">
        <v>2025001</v>
      </c>
      <c r="D5987" s="1">
        <v>2001520</v>
      </c>
      <c r="E5987" s="2" t="s">
        <v>34</v>
      </c>
      <c r="F5987" s="2" t="s">
        <v>53</v>
      </c>
      <c r="G5987" s="2" t="s">
        <v>36</v>
      </c>
      <c r="H5987" s="2" t="s">
        <v>600</v>
      </c>
      <c r="I5987" s="2" t="s">
        <v>601</v>
      </c>
      <c r="J5987" s="2" t="s">
        <v>103</v>
      </c>
      <c r="K5987" s="2" t="s">
        <v>45</v>
      </c>
      <c r="L5987" s="2" t="s">
        <v>970</v>
      </c>
      <c r="M5987" s="2" t="s">
        <v>971</v>
      </c>
      <c r="N5987" s="2" t="s">
        <v>943</v>
      </c>
      <c r="O5987" s="3">
        <v>1</v>
      </c>
      <c r="P5987" s="3">
        <v>235</v>
      </c>
      <c r="Q5987" s="3">
        <v>257.60000000000002</v>
      </c>
      <c r="R5987" s="3">
        <v>257.60000000000002</v>
      </c>
      <c r="S5987" s="3">
        <v>22.6</v>
      </c>
      <c r="T5987" s="3">
        <v>22.6</v>
      </c>
      <c r="U5987" s="3">
        <v>8.77</v>
      </c>
      <c r="V5987" s="2" t="s">
        <v>235</v>
      </c>
      <c r="W5987" s="2" t="s">
        <v>236</v>
      </c>
      <c r="X5987" s="2" t="s">
        <v>33</v>
      </c>
      <c r="Y5987" s="19" t="str">
        <f>VLOOKUP(G5987,'Verweis Kd-Gruppe'!$A$2:$B$8,2,FALSE)</f>
        <v>GRK</v>
      </c>
      <c r="Z5987" s="19" t="str">
        <f>VLOOKUP(J5987,'Verweis Art-Gruppe'!$A$2:$B$15,2,FALSE)</f>
        <v>Geräte</v>
      </c>
      <c r="AA5987" s="19" t="str">
        <f>VLOOKUP(W5987,'Verweis Vertreter'!$A$2:$B$24,2,FALSE)</f>
        <v>Patrick Verfürth</v>
      </c>
      <c r="AB5987" s="12">
        <f t="shared" si="837"/>
        <v>1</v>
      </c>
      <c r="AC5987" s="12">
        <f t="shared" si="842"/>
        <v>235</v>
      </c>
      <c r="AD5987" s="12">
        <f t="shared" si="843"/>
        <v>257.60000000000002</v>
      </c>
      <c r="AE5987" s="12">
        <f t="shared" si="838"/>
        <v>257.60000000000002</v>
      </c>
      <c r="AF5987" s="12">
        <f t="shared" si="839"/>
        <v>22.6</v>
      </c>
      <c r="AG5987" s="12">
        <f t="shared" si="840"/>
        <v>22.6</v>
      </c>
      <c r="AH5987" s="9">
        <f t="shared" si="844"/>
        <v>8.7732919254658384E-2</v>
      </c>
      <c r="AI5987" s="14">
        <f>VLOOKUP(E5987,'Verweis Faktor'!$A:$B,2,FALSE)</f>
        <v>1</v>
      </c>
      <c r="AJ5987" s="14"/>
      <c r="AK5987" s="14" t="str">
        <f>IF(AL5987="Ja","Versandkosten",VLOOKUP(E5987,'Verweis Belegart'!$A$2:$B$9,2,FALSE))</f>
        <v>Hardware</v>
      </c>
      <c r="AL5987" s="14" t="str">
        <f t="shared" si="845"/>
        <v>Nein</v>
      </c>
      <c r="AM5987" s="14" t="str">
        <f t="shared" si="841"/>
        <v>Positiv</v>
      </c>
    </row>
    <row r="5988" spans="1:39" ht="17.25" customHeight="1" x14ac:dyDescent="0.35">
      <c r="A5988" s="17">
        <v>14575260</v>
      </c>
      <c r="B5988" s="2" t="s">
        <v>2608</v>
      </c>
      <c r="C5988" s="1">
        <v>2025001</v>
      </c>
      <c r="D5988" s="1">
        <v>2001521</v>
      </c>
      <c r="E5988" s="2" t="s">
        <v>34</v>
      </c>
      <c r="F5988" s="2" t="s">
        <v>53</v>
      </c>
      <c r="G5988" s="2" t="s">
        <v>36</v>
      </c>
      <c r="H5988" s="2" t="s">
        <v>600</v>
      </c>
      <c r="I5988" s="2" t="s">
        <v>601</v>
      </c>
      <c r="J5988" s="2" t="s">
        <v>2791</v>
      </c>
      <c r="K5988" s="2" t="s">
        <v>28</v>
      </c>
      <c r="L5988" s="2" t="s">
        <v>249</v>
      </c>
      <c r="M5988" s="2" t="s">
        <v>250</v>
      </c>
      <c r="N5988" s="2" t="s">
        <v>122</v>
      </c>
      <c r="O5988" s="3">
        <v>1</v>
      </c>
      <c r="P5988" s="3">
        <v>0</v>
      </c>
      <c r="Q5988" s="3">
        <v>6.35</v>
      </c>
      <c r="R5988" s="3">
        <v>6.35</v>
      </c>
      <c r="S5988" s="3">
        <v>6.35</v>
      </c>
      <c r="T5988" s="3">
        <v>6.35</v>
      </c>
      <c r="U5988" s="3"/>
      <c r="V5988" s="2" t="s">
        <v>235</v>
      </c>
      <c r="W5988" s="2" t="s">
        <v>236</v>
      </c>
      <c r="X5988" s="2" t="s">
        <v>33</v>
      </c>
      <c r="Y5988" s="19" t="str">
        <f>VLOOKUP(G5988,'Verweis Kd-Gruppe'!$A$2:$B$8,2,FALSE)</f>
        <v>GRK</v>
      </c>
      <c r="Z5988" s="19" t="str">
        <f>VLOOKUP(J5988,'Verweis Art-Gruppe'!$A$2:$B$15,2,FALSE)</f>
        <v>Sonstige</v>
      </c>
      <c r="AA5988" s="19" t="str">
        <f>VLOOKUP(W5988,'Verweis Vertreter'!$A$2:$B$24,2,FALSE)</f>
        <v>Patrick Verfürth</v>
      </c>
      <c r="AB5988" s="12">
        <f t="shared" si="837"/>
        <v>1</v>
      </c>
      <c r="AC5988" s="12">
        <f t="shared" si="842"/>
        <v>0</v>
      </c>
      <c r="AD5988" s="12">
        <f t="shared" si="843"/>
        <v>6.35</v>
      </c>
      <c r="AE5988" s="12">
        <f t="shared" si="838"/>
        <v>6.35</v>
      </c>
      <c r="AF5988" s="12">
        <f t="shared" si="839"/>
        <v>6.35</v>
      </c>
      <c r="AG5988" s="12">
        <f t="shared" si="840"/>
        <v>6.35</v>
      </c>
      <c r="AH5988" s="9">
        <f t="shared" si="844"/>
        <v>1</v>
      </c>
      <c r="AI5988" s="14">
        <f>VLOOKUP(E5988,'Verweis Faktor'!$A:$B,2,FALSE)</f>
        <v>1</v>
      </c>
      <c r="AJ5988" s="14"/>
      <c r="AK5988" s="14" t="str">
        <f>IF(AL5988="Ja","Versandkosten",VLOOKUP(E5988,'Verweis Belegart'!$A$2:$B$9,2,FALSE))</f>
        <v>Versandkosten</v>
      </c>
      <c r="AL5988" s="14" t="str">
        <f t="shared" si="845"/>
        <v>Ja</v>
      </c>
      <c r="AM5988" s="14" t="str">
        <f t="shared" si="841"/>
        <v>Positiv</v>
      </c>
    </row>
    <row r="5989" spans="1:39" ht="17.25" customHeight="1" x14ac:dyDescent="0.35">
      <c r="A5989" s="17">
        <v>14575260</v>
      </c>
      <c r="B5989" s="2" t="s">
        <v>2608</v>
      </c>
      <c r="C5989" s="1">
        <v>2025001</v>
      </c>
      <c r="D5989" s="1">
        <v>2001521</v>
      </c>
      <c r="E5989" s="2" t="s">
        <v>34</v>
      </c>
      <c r="F5989" s="2" t="s">
        <v>53</v>
      </c>
      <c r="G5989" s="2" t="s">
        <v>36</v>
      </c>
      <c r="H5989" s="2" t="s">
        <v>600</v>
      </c>
      <c r="I5989" s="2" t="s">
        <v>601</v>
      </c>
      <c r="J5989" s="2" t="s">
        <v>304</v>
      </c>
      <c r="K5989" s="2" t="s">
        <v>45</v>
      </c>
      <c r="L5989" s="2" t="s">
        <v>2709</v>
      </c>
      <c r="M5989" s="2" t="s">
        <v>2710</v>
      </c>
      <c r="N5989" s="2" t="s">
        <v>2324</v>
      </c>
      <c r="O5989" s="3">
        <v>1</v>
      </c>
      <c r="P5989" s="3">
        <v>549.61</v>
      </c>
      <c r="Q5989" s="3">
        <v>570.70000000000005</v>
      </c>
      <c r="R5989" s="3">
        <v>570.70000000000005</v>
      </c>
      <c r="S5989" s="3">
        <v>21.09</v>
      </c>
      <c r="T5989" s="3">
        <v>21.09</v>
      </c>
      <c r="U5989" s="3">
        <v>3.69</v>
      </c>
      <c r="V5989" s="2" t="s">
        <v>235</v>
      </c>
      <c r="W5989" s="2" t="s">
        <v>236</v>
      </c>
      <c r="X5989" s="2" t="s">
        <v>33</v>
      </c>
      <c r="Y5989" s="19" t="str">
        <f>VLOOKUP(G5989,'Verweis Kd-Gruppe'!$A$2:$B$8,2,FALSE)</f>
        <v>GRK</v>
      </c>
      <c r="Z5989" s="19" t="str">
        <f>VLOOKUP(J5989,'Verweis Art-Gruppe'!$A$2:$B$15,2,FALSE)</f>
        <v>Zubehör</v>
      </c>
      <c r="AA5989" s="19" t="str">
        <f>VLOOKUP(W5989,'Verweis Vertreter'!$A$2:$B$24,2,FALSE)</f>
        <v>Patrick Verfürth</v>
      </c>
      <c r="AB5989" s="12">
        <f t="shared" si="837"/>
        <v>1</v>
      </c>
      <c r="AC5989" s="12">
        <f t="shared" si="842"/>
        <v>549.61</v>
      </c>
      <c r="AD5989" s="12">
        <f t="shared" si="843"/>
        <v>570.70000000000005</v>
      </c>
      <c r="AE5989" s="12">
        <f t="shared" si="838"/>
        <v>570.70000000000005</v>
      </c>
      <c r="AF5989" s="12">
        <f t="shared" si="839"/>
        <v>21.09</v>
      </c>
      <c r="AG5989" s="12">
        <f t="shared" si="840"/>
        <v>21.09</v>
      </c>
      <c r="AH5989" s="9">
        <f t="shared" si="844"/>
        <v>3.6954617136849478E-2</v>
      </c>
      <c r="AI5989" s="14">
        <f>VLOOKUP(E5989,'Verweis Faktor'!$A:$B,2,FALSE)</f>
        <v>1</v>
      </c>
      <c r="AJ5989" s="14"/>
      <c r="AK5989" s="14" t="str">
        <f>IF(AL5989="Ja","Versandkosten",VLOOKUP(E5989,'Verweis Belegart'!$A$2:$B$9,2,FALSE))</f>
        <v>Hardware</v>
      </c>
      <c r="AL5989" s="14" t="str">
        <f t="shared" si="845"/>
        <v>Nein</v>
      </c>
      <c r="AM5989" s="14" t="str">
        <f t="shared" si="841"/>
        <v>Positiv</v>
      </c>
    </row>
    <row r="5990" spans="1:39" ht="17.25" customHeight="1" x14ac:dyDescent="0.35">
      <c r="A5990" s="17">
        <v>14575327</v>
      </c>
      <c r="B5990" s="2" t="s">
        <v>2608</v>
      </c>
      <c r="C5990" s="1">
        <v>2025001</v>
      </c>
      <c r="D5990" s="1">
        <v>2001522</v>
      </c>
      <c r="E5990" s="2" t="s">
        <v>34</v>
      </c>
      <c r="F5990" s="2" t="s">
        <v>53</v>
      </c>
      <c r="G5990" s="2" t="s">
        <v>36</v>
      </c>
      <c r="H5990" s="2" t="s">
        <v>600</v>
      </c>
      <c r="I5990" s="2" t="s">
        <v>601</v>
      </c>
      <c r="J5990" s="2" t="s">
        <v>2791</v>
      </c>
      <c r="K5990" s="2" t="s">
        <v>28</v>
      </c>
      <c r="L5990" s="2" t="s">
        <v>249</v>
      </c>
      <c r="M5990" s="2" t="s">
        <v>250</v>
      </c>
      <c r="N5990" s="2" t="s">
        <v>122</v>
      </c>
      <c r="O5990" s="3">
        <v>1</v>
      </c>
      <c r="P5990" s="3">
        <v>0</v>
      </c>
      <c r="Q5990" s="3">
        <v>6.35</v>
      </c>
      <c r="R5990" s="3">
        <v>6.35</v>
      </c>
      <c r="S5990" s="3">
        <v>6.35</v>
      </c>
      <c r="T5990" s="3">
        <v>6.35</v>
      </c>
      <c r="U5990" s="3"/>
      <c r="V5990" s="2" t="s">
        <v>235</v>
      </c>
      <c r="W5990" s="2" t="s">
        <v>236</v>
      </c>
      <c r="X5990" s="2" t="s">
        <v>33</v>
      </c>
      <c r="Y5990" s="19" t="str">
        <f>VLOOKUP(G5990,'Verweis Kd-Gruppe'!$A$2:$B$8,2,FALSE)</f>
        <v>GRK</v>
      </c>
      <c r="Z5990" s="19" t="str">
        <f>VLOOKUP(J5990,'Verweis Art-Gruppe'!$A$2:$B$15,2,FALSE)</f>
        <v>Sonstige</v>
      </c>
      <c r="AA5990" s="19" t="str">
        <f>VLOOKUP(W5990,'Verweis Vertreter'!$A$2:$B$24,2,FALSE)</f>
        <v>Patrick Verfürth</v>
      </c>
      <c r="AB5990" s="12">
        <f t="shared" si="837"/>
        <v>1</v>
      </c>
      <c r="AC5990" s="12">
        <f t="shared" si="842"/>
        <v>0</v>
      </c>
      <c r="AD5990" s="12">
        <f t="shared" si="843"/>
        <v>6.35</v>
      </c>
      <c r="AE5990" s="12">
        <f t="shared" si="838"/>
        <v>6.35</v>
      </c>
      <c r="AF5990" s="12">
        <f t="shared" si="839"/>
        <v>6.35</v>
      </c>
      <c r="AG5990" s="12">
        <f t="shared" si="840"/>
        <v>6.35</v>
      </c>
      <c r="AH5990" s="9">
        <f t="shared" si="844"/>
        <v>1</v>
      </c>
      <c r="AI5990" s="14">
        <f>VLOOKUP(E5990,'Verweis Faktor'!$A:$B,2,FALSE)</f>
        <v>1</v>
      </c>
      <c r="AJ5990" s="14"/>
      <c r="AK5990" s="14" t="str">
        <f>IF(AL5990="Ja","Versandkosten",VLOOKUP(E5990,'Verweis Belegart'!$A$2:$B$9,2,FALSE))</f>
        <v>Versandkosten</v>
      </c>
      <c r="AL5990" s="14" t="str">
        <f t="shared" si="845"/>
        <v>Ja</v>
      </c>
      <c r="AM5990" s="14" t="str">
        <f t="shared" si="841"/>
        <v>Positiv</v>
      </c>
    </row>
    <row r="5991" spans="1:39" ht="17.25" customHeight="1" x14ac:dyDescent="0.35">
      <c r="A5991" s="17">
        <v>14575327</v>
      </c>
      <c r="B5991" s="2" t="s">
        <v>2608</v>
      </c>
      <c r="C5991" s="1">
        <v>2025001</v>
      </c>
      <c r="D5991" s="1">
        <v>2001522</v>
      </c>
      <c r="E5991" s="2" t="s">
        <v>34</v>
      </c>
      <c r="F5991" s="2" t="s">
        <v>53</v>
      </c>
      <c r="G5991" s="2" t="s">
        <v>36</v>
      </c>
      <c r="H5991" s="2" t="s">
        <v>600</v>
      </c>
      <c r="I5991" s="2" t="s">
        <v>601</v>
      </c>
      <c r="J5991" s="2" t="s">
        <v>103</v>
      </c>
      <c r="K5991" s="2" t="s">
        <v>45</v>
      </c>
      <c r="L5991" s="2" t="s">
        <v>970</v>
      </c>
      <c r="M5991" s="2" t="s">
        <v>971</v>
      </c>
      <c r="N5991" s="2" t="s">
        <v>943</v>
      </c>
      <c r="O5991" s="3">
        <v>1</v>
      </c>
      <c r="P5991" s="3">
        <v>235</v>
      </c>
      <c r="Q5991" s="3">
        <v>257.60000000000002</v>
      </c>
      <c r="R5991" s="3">
        <v>257.60000000000002</v>
      </c>
      <c r="S5991" s="3">
        <v>22.6</v>
      </c>
      <c r="T5991" s="3">
        <v>22.6</v>
      </c>
      <c r="U5991" s="3">
        <v>8.77</v>
      </c>
      <c r="V5991" s="2" t="s">
        <v>235</v>
      </c>
      <c r="W5991" s="2" t="s">
        <v>236</v>
      </c>
      <c r="X5991" s="2" t="s">
        <v>33</v>
      </c>
      <c r="Y5991" s="19" t="str">
        <f>VLOOKUP(G5991,'Verweis Kd-Gruppe'!$A$2:$B$8,2,FALSE)</f>
        <v>GRK</v>
      </c>
      <c r="Z5991" s="19" t="str">
        <f>VLOOKUP(J5991,'Verweis Art-Gruppe'!$A$2:$B$15,2,FALSE)</f>
        <v>Geräte</v>
      </c>
      <c r="AA5991" s="19" t="str">
        <f>VLOOKUP(W5991,'Verweis Vertreter'!$A$2:$B$24,2,FALSE)</f>
        <v>Patrick Verfürth</v>
      </c>
      <c r="AB5991" s="12">
        <f t="shared" si="837"/>
        <v>1</v>
      </c>
      <c r="AC5991" s="12">
        <f t="shared" si="842"/>
        <v>235</v>
      </c>
      <c r="AD5991" s="12">
        <f t="shared" si="843"/>
        <v>257.60000000000002</v>
      </c>
      <c r="AE5991" s="12">
        <f t="shared" si="838"/>
        <v>257.60000000000002</v>
      </c>
      <c r="AF5991" s="12">
        <f t="shared" si="839"/>
        <v>22.6</v>
      </c>
      <c r="AG5991" s="12">
        <f t="shared" si="840"/>
        <v>22.6</v>
      </c>
      <c r="AH5991" s="9">
        <f t="shared" si="844"/>
        <v>8.7732919254658384E-2</v>
      </c>
      <c r="AI5991" s="14">
        <f>VLOOKUP(E5991,'Verweis Faktor'!$A:$B,2,FALSE)</f>
        <v>1</v>
      </c>
      <c r="AJ5991" s="14"/>
      <c r="AK5991" s="14" t="str">
        <f>IF(AL5991="Ja","Versandkosten",VLOOKUP(E5991,'Verweis Belegart'!$A$2:$B$9,2,FALSE))</f>
        <v>Hardware</v>
      </c>
      <c r="AL5991" s="14" t="str">
        <f t="shared" si="845"/>
        <v>Nein</v>
      </c>
      <c r="AM5991" s="14" t="str">
        <f t="shared" si="841"/>
        <v>Positiv</v>
      </c>
    </row>
    <row r="5992" spans="1:39" ht="17.25" customHeight="1" x14ac:dyDescent="0.35">
      <c r="A5992" s="17">
        <v>14575335</v>
      </c>
      <c r="B5992" s="2" t="s">
        <v>2608</v>
      </c>
      <c r="C5992" s="1">
        <v>2025001</v>
      </c>
      <c r="D5992" s="1">
        <v>2001523</v>
      </c>
      <c r="E5992" s="2" t="s">
        <v>34</v>
      </c>
      <c r="F5992" s="2" t="s">
        <v>53</v>
      </c>
      <c r="G5992" s="2" t="s">
        <v>36</v>
      </c>
      <c r="H5992" s="2" t="s">
        <v>600</v>
      </c>
      <c r="I5992" s="2" t="s">
        <v>601</v>
      </c>
      <c r="J5992" s="2" t="s">
        <v>2791</v>
      </c>
      <c r="K5992" s="2" t="s">
        <v>28</v>
      </c>
      <c r="L5992" s="2" t="s">
        <v>249</v>
      </c>
      <c r="M5992" s="2" t="s">
        <v>250</v>
      </c>
      <c r="N5992" s="2" t="s">
        <v>122</v>
      </c>
      <c r="O5992" s="3">
        <v>1</v>
      </c>
      <c r="P5992" s="3">
        <v>0</v>
      </c>
      <c r="Q5992" s="3">
        <v>6.35</v>
      </c>
      <c r="R5992" s="3">
        <v>6.35</v>
      </c>
      <c r="S5992" s="3">
        <v>6.35</v>
      </c>
      <c r="T5992" s="3">
        <v>6.35</v>
      </c>
      <c r="U5992" s="3"/>
      <c r="V5992" s="2" t="s">
        <v>235</v>
      </c>
      <c r="W5992" s="2" t="s">
        <v>236</v>
      </c>
      <c r="X5992" s="2" t="s">
        <v>33</v>
      </c>
      <c r="Y5992" s="19" t="str">
        <f>VLOOKUP(G5992,'Verweis Kd-Gruppe'!$A$2:$B$8,2,FALSE)</f>
        <v>GRK</v>
      </c>
      <c r="Z5992" s="19" t="str">
        <f>VLOOKUP(J5992,'Verweis Art-Gruppe'!$A$2:$B$15,2,FALSE)</f>
        <v>Sonstige</v>
      </c>
      <c r="AA5992" s="19" t="str">
        <f>VLOOKUP(W5992,'Verweis Vertreter'!$A$2:$B$24,2,FALSE)</f>
        <v>Patrick Verfürth</v>
      </c>
      <c r="AB5992" s="12">
        <f t="shared" si="837"/>
        <v>1</v>
      </c>
      <c r="AC5992" s="12">
        <f t="shared" si="842"/>
        <v>0</v>
      </c>
      <c r="AD5992" s="12">
        <f t="shared" si="843"/>
        <v>6.35</v>
      </c>
      <c r="AE5992" s="12">
        <f t="shared" si="838"/>
        <v>6.35</v>
      </c>
      <c r="AF5992" s="12">
        <f t="shared" si="839"/>
        <v>6.35</v>
      </c>
      <c r="AG5992" s="12">
        <f t="shared" si="840"/>
        <v>6.35</v>
      </c>
      <c r="AH5992" s="9">
        <f t="shared" si="844"/>
        <v>1</v>
      </c>
      <c r="AI5992" s="14">
        <f>VLOOKUP(E5992,'Verweis Faktor'!$A:$B,2,FALSE)</f>
        <v>1</v>
      </c>
      <c r="AJ5992" s="14"/>
      <c r="AK5992" s="14" t="str">
        <f>IF(AL5992="Ja","Versandkosten",VLOOKUP(E5992,'Verweis Belegart'!$A$2:$B$9,2,FALSE))</f>
        <v>Versandkosten</v>
      </c>
      <c r="AL5992" s="14" t="str">
        <f t="shared" si="845"/>
        <v>Ja</v>
      </c>
      <c r="AM5992" s="14" t="str">
        <f t="shared" si="841"/>
        <v>Positiv</v>
      </c>
    </row>
    <row r="5993" spans="1:39" ht="17.25" customHeight="1" x14ac:dyDescent="0.35">
      <c r="A5993" s="17">
        <v>14575335</v>
      </c>
      <c r="B5993" s="2" t="s">
        <v>2608</v>
      </c>
      <c r="C5993" s="1">
        <v>2025001</v>
      </c>
      <c r="D5993" s="1">
        <v>2001523</v>
      </c>
      <c r="E5993" s="2" t="s">
        <v>34</v>
      </c>
      <c r="F5993" s="2" t="s">
        <v>53</v>
      </c>
      <c r="G5993" s="2" t="s">
        <v>36</v>
      </c>
      <c r="H5993" s="2" t="s">
        <v>600</v>
      </c>
      <c r="I5993" s="2" t="s">
        <v>601</v>
      </c>
      <c r="J5993" s="2" t="s">
        <v>304</v>
      </c>
      <c r="K5993" s="2" t="s">
        <v>45</v>
      </c>
      <c r="L5993" s="2" t="s">
        <v>198</v>
      </c>
      <c r="M5993" s="2" t="s">
        <v>199</v>
      </c>
      <c r="N5993" s="2" t="s">
        <v>200</v>
      </c>
      <c r="O5993" s="3">
        <v>1</v>
      </c>
      <c r="P5993" s="3">
        <v>590</v>
      </c>
      <c r="Q5993" s="3">
        <v>601</v>
      </c>
      <c r="R5993" s="3">
        <v>601</v>
      </c>
      <c r="S5993" s="3">
        <v>11</v>
      </c>
      <c r="T5993" s="3">
        <v>11</v>
      </c>
      <c r="U5993" s="3">
        <v>1.83</v>
      </c>
      <c r="V5993" s="2" t="s">
        <v>235</v>
      </c>
      <c r="W5993" s="2" t="s">
        <v>236</v>
      </c>
      <c r="X5993" s="2" t="s">
        <v>33</v>
      </c>
      <c r="Y5993" s="19" t="str">
        <f>VLOOKUP(G5993,'Verweis Kd-Gruppe'!$A$2:$B$8,2,FALSE)</f>
        <v>GRK</v>
      </c>
      <c r="Z5993" s="19" t="str">
        <f>VLOOKUP(J5993,'Verweis Art-Gruppe'!$A$2:$B$15,2,FALSE)</f>
        <v>Zubehör</v>
      </c>
      <c r="AA5993" s="19" t="str">
        <f>VLOOKUP(W5993,'Verweis Vertreter'!$A$2:$B$24,2,FALSE)</f>
        <v>Patrick Verfürth</v>
      </c>
      <c r="AB5993" s="12">
        <f t="shared" si="837"/>
        <v>1</v>
      </c>
      <c r="AC5993" s="12">
        <f t="shared" si="842"/>
        <v>590</v>
      </c>
      <c r="AD5993" s="12">
        <f t="shared" si="843"/>
        <v>601</v>
      </c>
      <c r="AE5993" s="12">
        <f t="shared" si="838"/>
        <v>601</v>
      </c>
      <c r="AF5993" s="12">
        <f t="shared" si="839"/>
        <v>11</v>
      </c>
      <c r="AG5993" s="12">
        <f t="shared" si="840"/>
        <v>11</v>
      </c>
      <c r="AH5993" s="9">
        <f t="shared" si="844"/>
        <v>1.8302828618968387E-2</v>
      </c>
      <c r="AI5993" s="14">
        <f>VLOOKUP(E5993,'Verweis Faktor'!$A:$B,2,FALSE)</f>
        <v>1</v>
      </c>
      <c r="AJ5993" s="14"/>
      <c r="AK5993" s="14" t="str">
        <f>IF(AL5993="Ja","Versandkosten",VLOOKUP(E5993,'Verweis Belegart'!$A$2:$B$9,2,FALSE))</f>
        <v>Hardware</v>
      </c>
      <c r="AL5993" s="14" t="str">
        <f t="shared" si="845"/>
        <v>Nein</v>
      </c>
      <c r="AM5993" s="14" t="str">
        <f t="shared" si="841"/>
        <v>Positiv</v>
      </c>
    </row>
    <row r="5994" spans="1:39" ht="17.25" customHeight="1" x14ac:dyDescent="0.35">
      <c r="A5994" s="17">
        <v>14575391</v>
      </c>
      <c r="B5994" s="2" t="s">
        <v>2608</v>
      </c>
      <c r="C5994" s="1">
        <v>2025001</v>
      </c>
      <c r="D5994" s="1">
        <v>2001524</v>
      </c>
      <c r="E5994" s="2" t="s">
        <v>34</v>
      </c>
      <c r="F5994" s="2" t="s">
        <v>53</v>
      </c>
      <c r="G5994" s="2" t="s">
        <v>36</v>
      </c>
      <c r="H5994" s="2" t="s">
        <v>600</v>
      </c>
      <c r="I5994" s="2" t="s">
        <v>601</v>
      </c>
      <c r="J5994" s="2" t="s">
        <v>304</v>
      </c>
      <c r="K5994" s="2" t="s">
        <v>28</v>
      </c>
      <c r="L5994" s="2" t="s">
        <v>2715</v>
      </c>
      <c r="M5994" s="2" t="s">
        <v>2716</v>
      </c>
      <c r="N5994" s="2" t="s">
        <v>2717</v>
      </c>
      <c r="O5994" s="3">
        <v>1</v>
      </c>
      <c r="P5994" s="3">
        <v>200</v>
      </c>
      <c r="Q5994" s="3">
        <v>227.3</v>
      </c>
      <c r="R5994" s="3">
        <v>227.3</v>
      </c>
      <c r="S5994" s="3">
        <v>27.3</v>
      </c>
      <c r="T5994" s="3">
        <v>27.3</v>
      </c>
      <c r="U5994" s="3">
        <v>12.01</v>
      </c>
      <c r="V5994" s="2" t="s">
        <v>235</v>
      </c>
      <c r="W5994" s="2" t="s">
        <v>236</v>
      </c>
      <c r="X5994" s="2" t="s">
        <v>33</v>
      </c>
      <c r="Y5994" s="19" t="str">
        <f>VLOOKUP(G5994,'Verweis Kd-Gruppe'!$A$2:$B$8,2,FALSE)</f>
        <v>GRK</v>
      </c>
      <c r="Z5994" s="19" t="str">
        <f>VLOOKUP(J5994,'Verweis Art-Gruppe'!$A$2:$B$15,2,FALSE)</f>
        <v>Zubehör</v>
      </c>
      <c r="AA5994" s="19" t="str">
        <f>VLOOKUP(W5994,'Verweis Vertreter'!$A$2:$B$24,2,FALSE)</f>
        <v>Patrick Verfürth</v>
      </c>
      <c r="AB5994" s="12">
        <f t="shared" si="837"/>
        <v>1</v>
      </c>
      <c r="AC5994" s="12">
        <f t="shared" si="842"/>
        <v>200</v>
      </c>
      <c r="AD5994" s="12">
        <f t="shared" si="843"/>
        <v>227.3</v>
      </c>
      <c r="AE5994" s="12">
        <f t="shared" si="838"/>
        <v>227.3</v>
      </c>
      <c r="AF5994" s="12">
        <f t="shared" si="839"/>
        <v>27.3</v>
      </c>
      <c r="AG5994" s="12">
        <f t="shared" si="840"/>
        <v>27.3</v>
      </c>
      <c r="AH5994" s="9">
        <f t="shared" si="844"/>
        <v>0.12010558732952045</v>
      </c>
      <c r="AI5994" s="14">
        <f>VLOOKUP(E5994,'Verweis Faktor'!$A:$B,2,FALSE)</f>
        <v>1</v>
      </c>
      <c r="AJ5994" s="14"/>
      <c r="AK5994" s="14" t="str">
        <f>IF(AL5994="Ja","Versandkosten",VLOOKUP(E5994,'Verweis Belegart'!$A$2:$B$9,2,FALSE))</f>
        <v>Hardware</v>
      </c>
      <c r="AL5994" s="14" t="str">
        <f t="shared" si="845"/>
        <v>Nein</v>
      </c>
      <c r="AM5994" s="14" t="str">
        <f t="shared" si="841"/>
        <v>Positiv</v>
      </c>
    </row>
    <row r="5995" spans="1:39" ht="17.25" customHeight="1" x14ac:dyDescent="0.35">
      <c r="A5995" s="17">
        <v>14575391</v>
      </c>
      <c r="B5995" s="2" t="s">
        <v>2608</v>
      </c>
      <c r="C5995" s="1">
        <v>2025001</v>
      </c>
      <c r="D5995" s="1">
        <v>2001524</v>
      </c>
      <c r="E5995" s="2" t="s">
        <v>34</v>
      </c>
      <c r="F5995" s="2" t="s">
        <v>53</v>
      </c>
      <c r="G5995" s="2" t="s">
        <v>36</v>
      </c>
      <c r="H5995" s="2" t="s">
        <v>600</v>
      </c>
      <c r="I5995" s="2" t="s">
        <v>601</v>
      </c>
      <c r="J5995" s="2" t="s">
        <v>103</v>
      </c>
      <c r="K5995" s="2" t="s">
        <v>45</v>
      </c>
      <c r="L5995" s="2" t="s">
        <v>2492</v>
      </c>
      <c r="M5995" s="2" t="s">
        <v>2493</v>
      </c>
      <c r="N5995" s="2" t="s">
        <v>2494</v>
      </c>
      <c r="O5995" s="3">
        <v>4</v>
      </c>
      <c r="P5995" s="3">
        <v>305</v>
      </c>
      <c r="Q5995" s="3">
        <v>332.3</v>
      </c>
      <c r="R5995" s="3">
        <v>1329.2</v>
      </c>
      <c r="S5995" s="3">
        <v>27.3</v>
      </c>
      <c r="T5995" s="3">
        <v>109.2</v>
      </c>
      <c r="U5995" s="3">
        <v>8.2100000000000009</v>
      </c>
      <c r="V5995" s="2" t="s">
        <v>235</v>
      </c>
      <c r="W5995" s="2" t="s">
        <v>236</v>
      </c>
      <c r="X5995" s="2" t="s">
        <v>33</v>
      </c>
      <c r="Y5995" s="19" t="str">
        <f>VLOOKUP(G5995,'Verweis Kd-Gruppe'!$A$2:$B$8,2,FALSE)</f>
        <v>GRK</v>
      </c>
      <c r="Z5995" s="19" t="str">
        <f>VLOOKUP(J5995,'Verweis Art-Gruppe'!$A$2:$B$15,2,FALSE)</f>
        <v>Geräte</v>
      </c>
      <c r="AA5995" s="19" t="str">
        <f>VLOOKUP(W5995,'Verweis Vertreter'!$A$2:$B$24,2,FALSE)</f>
        <v>Patrick Verfürth</v>
      </c>
      <c r="AB5995" s="12">
        <f t="shared" si="837"/>
        <v>4</v>
      </c>
      <c r="AC5995" s="12">
        <f t="shared" si="842"/>
        <v>305</v>
      </c>
      <c r="AD5995" s="12">
        <f t="shared" si="843"/>
        <v>332.3</v>
      </c>
      <c r="AE5995" s="12">
        <f t="shared" si="838"/>
        <v>1329.2</v>
      </c>
      <c r="AF5995" s="12">
        <f t="shared" si="839"/>
        <v>27.3</v>
      </c>
      <c r="AG5995" s="12">
        <f t="shared" si="840"/>
        <v>109.2</v>
      </c>
      <c r="AH5995" s="9">
        <f t="shared" si="844"/>
        <v>8.2154679506470055E-2</v>
      </c>
      <c r="AI5995" s="14">
        <f>VLOOKUP(E5995,'Verweis Faktor'!$A:$B,2,FALSE)</f>
        <v>1</v>
      </c>
      <c r="AJ5995" s="14"/>
      <c r="AK5995" s="14" t="str">
        <f>IF(AL5995="Ja","Versandkosten",VLOOKUP(E5995,'Verweis Belegart'!$A$2:$B$9,2,FALSE))</f>
        <v>Hardware</v>
      </c>
      <c r="AL5995" s="14" t="str">
        <f t="shared" si="845"/>
        <v>Nein</v>
      </c>
      <c r="AM5995" s="14" t="str">
        <f t="shared" si="841"/>
        <v>Positiv</v>
      </c>
    </row>
    <row r="5996" spans="1:39" ht="17.25" customHeight="1" x14ac:dyDescent="0.35">
      <c r="A5996" s="17">
        <v>14575397</v>
      </c>
      <c r="B5996" s="2" t="s">
        <v>2608</v>
      </c>
      <c r="C5996" s="1">
        <v>2025001</v>
      </c>
      <c r="D5996" s="1">
        <v>2001525</v>
      </c>
      <c r="E5996" s="2" t="s">
        <v>34</v>
      </c>
      <c r="F5996" s="2" t="s">
        <v>53</v>
      </c>
      <c r="G5996" s="2" t="s">
        <v>36</v>
      </c>
      <c r="H5996" s="2" t="s">
        <v>600</v>
      </c>
      <c r="I5996" s="2" t="s">
        <v>601</v>
      </c>
      <c r="J5996" s="2" t="s">
        <v>2791</v>
      </c>
      <c r="K5996" s="2" t="s">
        <v>28</v>
      </c>
      <c r="L5996" s="2" t="s">
        <v>249</v>
      </c>
      <c r="M5996" s="2" t="s">
        <v>250</v>
      </c>
      <c r="N5996" s="2" t="s">
        <v>122</v>
      </c>
      <c r="O5996" s="3">
        <v>1</v>
      </c>
      <c r="P5996" s="3">
        <v>0</v>
      </c>
      <c r="Q5996" s="3">
        <v>6.35</v>
      </c>
      <c r="R5996" s="3">
        <v>6.35</v>
      </c>
      <c r="S5996" s="3">
        <v>6.35</v>
      </c>
      <c r="T5996" s="3">
        <v>6.35</v>
      </c>
      <c r="U5996" s="3"/>
      <c r="V5996" s="2" t="s">
        <v>235</v>
      </c>
      <c r="W5996" s="2" t="s">
        <v>236</v>
      </c>
      <c r="X5996" s="2" t="s">
        <v>33</v>
      </c>
      <c r="Y5996" s="19" t="str">
        <f>VLOOKUP(G5996,'Verweis Kd-Gruppe'!$A$2:$B$8,2,FALSE)</f>
        <v>GRK</v>
      </c>
      <c r="Z5996" s="19" t="str">
        <f>VLOOKUP(J5996,'Verweis Art-Gruppe'!$A$2:$B$15,2,FALSE)</f>
        <v>Sonstige</v>
      </c>
      <c r="AA5996" s="19" t="str">
        <f>VLOOKUP(W5996,'Verweis Vertreter'!$A$2:$B$24,2,FALSE)</f>
        <v>Patrick Verfürth</v>
      </c>
      <c r="AB5996" s="12">
        <f t="shared" si="837"/>
        <v>1</v>
      </c>
      <c r="AC5996" s="12">
        <f t="shared" si="842"/>
        <v>0</v>
      </c>
      <c r="AD5996" s="12">
        <f t="shared" si="843"/>
        <v>6.35</v>
      </c>
      <c r="AE5996" s="12">
        <f t="shared" si="838"/>
        <v>6.35</v>
      </c>
      <c r="AF5996" s="12">
        <f t="shared" si="839"/>
        <v>6.35</v>
      </c>
      <c r="AG5996" s="12">
        <f t="shared" si="840"/>
        <v>6.35</v>
      </c>
      <c r="AH5996" s="9">
        <f t="shared" si="844"/>
        <v>1</v>
      </c>
      <c r="AI5996" s="14">
        <f>VLOOKUP(E5996,'Verweis Faktor'!$A:$B,2,FALSE)</f>
        <v>1</v>
      </c>
      <c r="AJ5996" s="14"/>
      <c r="AK5996" s="14" t="str">
        <f>IF(AL5996="Ja","Versandkosten",VLOOKUP(E5996,'Verweis Belegart'!$A$2:$B$9,2,FALSE))</f>
        <v>Versandkosten</v>
      </c>
      <c r="AL5996" s="14" t="str">
        <f t="shared" si="845"/>
        <v>Ja</v>
      </c>
      <c r="AM5996" s="14" t="str">
        <f t="shared" si="841"/>
        <v>Positiv</v>
      </c>
    </row>
    <row r="5997" spans="1:39" ht="17.25" customHeight="1" x14ac:dyDescent="0.35">
      <c r="A5997" s="17">
        <v>14575397</v>
      </c>
      <c r="B5997" s="2" t="s">
        <v>2608</v>
      </c>
      <c r="C5997" s="1">
        <v>2025001</v>
      </c>
      <c r="D5997" s="1">
        <v>2001525</v>
      </c>
      <c r="E5997" s="2" t="s">
        <v>34</v>
      </c>
      <c r="F5997" s="2" t="s">
        <v>53</v>
      </c>
      <c r="G5997" s="2" t="s">
        <v>36</v>
      </c>
      <c r="H5997" s="2" t="s">
        <v>600</v>
      </c>
      <c r="I5997" s="2" t="s">
        <v>601</v>
      </c>
      <c r="J5997" s="2" t="s">
        <v>304</v>
      </c>
      <c r="K5997" s="2" t="s">
        <v>45</v>
      </c>
      <c r="L5997" s="2" t="s">
        <v>605</v>
      </c>
      <c r="M5997" s="2" t="s">
        <v>606</v>
      </c>
      <c r="N5997" s="2" t="s">
        <v>607</v>
      </c>
      <c r="O5997" s="3">
        <v>1</v>
      </c>
      <c r="P5997" s="3">
        <v>78.054900000000004</v>
      </c>
      <c r="Q5997" s="3">
        <v>81.900000000000006</v>
      </c>
      <c r="R5997" s="3">
        <v>81.900000000000006</v>
      </c>
      <c r="S5997" s="3">
        <v>3.8451</v>
      </c>
      <c r="T5997" s="3">
        <v>3.85</v>
      </c>
      <c r="U5997" s="3">
        <v>4.6900000000000004</v>
      </c>
      <c r="V5997" s="2" t="s">
        <v>235</v>
      </c>
      <c r="W5997" s="2" t="s">
        <v>236</v>
      </c>
      <c r="X5997" s="2" t="s">
        <v>33</v>
      </c>
      <c r="Y5997" s="19" t="str">
        <f>VLOOKUP(G5997,'Verweis Kd-Gruppe'!$A$2:$B$8,2,FALSE)</f>
        <v>GRK</v>
      </c>
      <c r="Z5997" s="19" t="str">
        <f>VLOOKUP(J5997,'Verweis Art-Gruppe'!$A$2:$B$15,2,FALSE)</f>
        <v>Zubehör</v>
      </c>
      <c r="AA5997" s="19" t="str">
        <f>VLOOKUP(W5997,'Verweis Vertreter'!$A$2:$B$24,2,FALSE)</f>
        <v>Patrick Verfürth</v>
      </c>
      <c r="AB5997" s="12">
        <f t="shared" si="837"/>
        <v>1</v>
      </c>
      <c r="AC5997" s="12">
        <f t="shared" si="842"/>
        <v>78.054900000000004</v>
      </c>
      <c r="AD5997" s="12">
        <f t="shared" si="843"/>
        <v>81.900000000000006</v>
      </c>
      <c r="AE5997" s="12">
        <f t="shared" si="838"/>
        <v>81.900000000000006</v>
      </c>
      <c r="AF5997" s="12">
        <f t="shared" si="839"/>
        <v>3.8451</v>
      </c>
      <c r="AG5997" s="12">
        <f t="shared" si="840"/>
        <v>3.85</v>
      </c>
      <c r="AH5997" s="9">
        <f t="shared" si="844"/>
        <v>4.7008547008547008E-2</v>
      </c>
      <c r="AI5997" s="14">
        <f>VLOOKUP(E5997,'Verweis Faktor'!$A:$B,2,FALSE)</f>
        <v>1</v>
      </c>
      <c r="AJ5997" s="14"/>
      <c r="AK5997" s="14" t="str">
        <f>IF(AL5997="Ja","Versandkosten",VLOOKUP(E5997,'Verweis Belegart'!$A$2:$B$9,2,FALSE))</f>
        <v>Hardware</v>
      </c>
      <c r="AL5997" s="14" t="str">
        <f t="shared" si="845"/>
        <v>Nein</v>
      </c>
      <c r="AM5997" s="14" t="str">
        <f t="shared" si="841"/>
        <v>Positiv</v>
      </c>
    </row>
    <row r="5998" spans="1:39" ht="17.25" customHeight="1" x14ac:dyDescent="0.35">
      <c r="A5998" s="17">
        <v>14575514</v>
      </c>
      <c r="B5998" s="2" t="s">
        <v>2608</v>
      </c>
      <c r="C5998" s="1">
        <v>2025001</v>
      </c>
      <c r="D5998" s="1">
        <v>2001526</v>
      </c>
      <c r="E5998" s="2" t="s">
        <v>34</v>
      </c>
      <c r="F5998" s="2" t="s">
        <v>53</v>
      </c>
      <c r="G5998" s="2" t="s">
        <v>36</v>
      </c>
      <c r="H5998" s="2" t="s">
        <v>600</v>
      </c>
      <c r="I5998" s="2" t="s">
        <v>601</v>
      </c>
      <c r="J5998" s="2" t="s">
        <v>2791</v>
      </c>
      <c r="K5998" s="2" t="s">
        <v>28</v>
      </c>
      <c r="L5998" s="2" t="s">
        <v>249</v>
      </c>
      <c r="M5998" s="2" t="s">
        <v>250</v>
      </c>
      <c r="N5998" s="2" t="s">
        <v>122</v>
      </c>
      <c r="O5998" s="3">
        <v>1</v>
      </c>
      <c r="P5998" s="3">
        <v>0</v>
      </c>
      <c r="Q5998" s="3">
        <v>6.35</v>
      </c>
      <c r="R5998" s="3">
        <v>6.35</v>
      </c>
      <c r="S5998" s="3">
        <v>6.35</v>
      </c>
      <c r="T5998" s="3">
        <v>6.35</v>
      </c>
      <c r="U5998" s="3"/>
      <c r="V5998" s="2" t="s">
        <v>235</v>
      </c>
      <c r="W5998" s="2" t="s">
        <v>236</v>
      </c>
      <c r="X5998" s="2" t="s">
        <v>33</v>
      </c>
      <c r="Y5998" s="19" t="str">
        <f>VLOOKUP(G5998,'Verweis Kd-Gruppe'!$A$2:$B$8,2,FALSE)</f>
        <v>GRK</v>
      </c>
      <c r="Z5998" s="19" t="str">
        <f>VLOOKUP(J5998,'Verweis Art-Gruppe'!$A$2:$B$15,2,FALSE)</f>
        <v>Sonstige</v>
      </c>
      <c r="AA5998" s="19" t="str">
        <f>VLOOKUP(W5998,'Verweis Vertreter'!$A$2:$B$24,2,FALSE)</f>
        <v>Patrick Verfürth</v>
      </c>
      <c r="AB5998" s="12">
        <f t="shared" si="837"/>
        <v>1</v>
      </c>
      <c r="AC5998" s="12">
        <f t="shared" si="842"/>
        <v>0</v>
      </c>
      <c r="AD5998" s="12">
        <f t="shared" si="843"/>
        <v>6.35</v>
      </c>
      <c r="AE5998" s="12">
        <f t="shared" si="838"/>
        <v>6.35</v>
      </c>
      <c r="AF5998" s="12">
        <f t="shared" si="839"/>
        <v>6.35</v>
      </c>
      <c r="AG5998" s="12">
        <f t="shared" si="840"/>
        <v>6.35</v>
      </c>
      <c r="AH5998" s="9">
        <f t="shared" si="844"/>
        <v>1</v>
      </c>
      <c r="AI5998" s="14">
        <f>VLOOKUP(E5998,'Verweis Faktor'!$A:$B,2,FALSE)</f>
        <v>1</v>
      </c>
      <c r="AJ5998" s="14"/>
      <c r="AK5998" s="14" t="str">
        <f>IF(AL5998="Ja","Versandkosten",VLOOKUP(E5998,'Verweis Belegart'!$A$2:$B$9,2,FALSE))</f>
        <v>Versandkosten</v>
      </c>
      <c r="AL5998" s="14" t="str">
        <f t="shared" si="845"/>
        <v>Ja</v>
      </c>
      <c r="AM5998" s="14" t="str">
        <f t="shared" si="841"/>
        <v>Positiv</v>
      </c>
    </row>
    <row r="5999" spans="1:39" ht="17.25" customHeight="1" x14ac:dyDescent="0.35">
      <c r="A5999" s="17">
        <v>14575514</v>
      </c>
      <c r="B5999" s="2" t="s">
        <v>2608</v>
      </c>
      <c r="C5999" s="1">
        <v>2025001</v>
      </c>
      <c r="D5999" s="1">
        <v>2001526</v>
      </c>
      <c r="E5999" s="2" t="s">
        <v>34</v>
      </c>
      <c r="F5999" s="2" t="s">
        <v>53</v>
      </c>
      <c r="G5999" s="2" t="s">
        <v>36</v>
      </c>
      <c r="H5999" s="2" t="s">
        <v>600</v>
      </c>
      <c r="I5999" s="2" t="s">
        <v>601</v>
      </c>
      <c r="J5999" s="2" t="s">
        <v>103</v>
      </c>
      <c r="K5999" s="2" t="s">
        <v>45</v>
      </c>
      <c r="L5999" s="2" t="s">
        <v>908</v>
      </c>
      <c r="M5999" s="2" t="s">
        <v>909</v>
      </c>
      <c r="N5999" s="2" t="s">
        <v>910</v>
      </c>
      <c r="O5999" s="3">
        <v>1</v>
      </c>
      <c r="P5999" s="3">
        <v>149</v>
      </c>
      <c r="Q5999" s="3">
        <v>166.7</v>
      </c>
      <c r="R5999" s="3">
        <v>166.7</v>
      </c>
      <c r="S5999" s="3">
        <v>17.7</v>
      </c>
      <c r="T5999" s="3">
        <v>17.7</v>
      </c>
      <c r="U5999" s="3">
        <v>10.61</v>
      </c>
      <c r="V5999" s="2" t="s">
        <v>235</v>
      </c>
      <c r="W5999" s="2" t="s">
        <v>236</v>
      </c>
      <c r="X5999" s="2" t="s">
        <v>33</v>
      </c>
      <c r="Y5999" s="19" t="str">
        <f>VLOOKUP(G5999,'Verweis Kd-Gruppe'!$A$2:$B$8,2,FALSE)</f>
        <v>GRK</v>
      </c>
      <c r="Z5999" s="19" t="str">
        <f>VLOOKUP(J5999,'Verweis Art-Gruppe'!$A$2:$B$15,2,FALSE)</f>
        <v>Geräte</v>
      </c>
      <c r="AA5999" s="19" t="str">
        <f>VLOOKUP(W5999,'Verweis Vertreter'!$A$2:$B$24,2,FALSE)</f>
        <v>Patrick Verfürth</v>
      </c>
      <c r="AB5999" s="12">
        <f t="shared" si="837"/>
        <v>1</v>
      </c>
      <c r="AC5999" s="12">
        <f t="shared" si="842"/>
        <v>149</v>
      </c>
      <c r="AD5999" s="12">
        <f t="shared" si="843"/>
        <v>166.7</v>
      </c>
      <c r="AE5999" s="12">
        <f t="shared" si="838"/>
        <v>166.7</v>
      </c>
      <c r="AF5999" s="12">
        <f t="shared" si="839"/>
        <v>17.7</v>
      </c>
      <c r="AG5999" s="12">
        <f t="shared" si="840"/>
        <v>17.7</v>
      </c>
      <c r="AH5999" s="9">
        <f t="shared" si="844"/>
        <v>0.10617876424715057</v>
      </c>
      <c r="AI5999" s="14">
        <f>VLOOKUP(E5999,'Verweis Faktor'!$A:$B,2,FALSE)</f>
        <v>1</v>
      </c>
      <c r="AJ5999" s="14"/>
      <c r="AK5999" s="14" t="str">
        <f>IF(AL5999="Ja","Versandkosten",VLOOKUP(E5999,'Verweis Belegart'!$A$2:$B$9,2,FALSE))</f>
        <v>Hardware</v>
      </c>
      <c r="AL5999" s="14" t="str">
        <f t="shared" si="845"/>
        <v>Nein</v>
      </c>
      <c r="AM5999" s="14" t="str">
        <f t="shared" si="841"/>
        <v>Positiv</v>
      </c>
    </row>
    <row r="6000" spans="1:39" ht="17.25" customHeight="1" x14ac:dyDescent="0.35">
      <c r="A6000" s="17">
        <v>14573915</v>
      </c>
      <c r="B6000" s="2" t="s">
        <v>2608</v>
      </c>
      <c r="C6000" s="1">
        <v>2025001</v>
      </c>
      <c r="D6000" s="1">
        <v>2001527</v>
      </c>
      <c r="E6000" s="2" t="s">
        <v>34</v>
      </c>
      <c r="F6000" s="2" t="s">
        <v>182</v>
      </c>
      <c r="G6000" s="2" t="s">
        <v>25</v>
      </c>
      <c r="H6000" s="2" t="s">
        <v>1355</v>
      </c>
      <c r="I6000" s="2" t="s">
        <v>1356</v>
      </c>
      <c r="J6000" s="2" t="s">
        <v>2228</v>
      </c>
      <c r="K6000" s="2" t="s">
        <v>28</v>
      </c>
      <c r="L6000" s="2" t="s">
        <v>1386</v>
      </c>
      <c r="M6000" s="2" t="s">
        <v>1387</v>
      </c>
      <c r="N6000" s="2"/>
      <c r="O6000" s="3">
        <v>1</v>
      </c>
      <c r="P6000" s="3">
        <v>0</v>
      </c>
      <c r="Q6000" s="3">
        <v>0</v>
      </c>
      <c r="R6000" s="3">
        <v>0</v>
      </c>
      <c r="S6000" s="3"/>
      <c r="T6000" s="3">
        <v>0</v>
      </c>
      <c r="U6000" s="3"/>
      <c r="V6000" s="2" t="s">
        <v>427</v>
      </c>
      <c r="W6000" s="2" t="s">
        <v>428</v>
      </c>
      <c r="X6000" s="2" t="s">
        <v>691</v>
      </c>
      <c r="Y6000" s="19" t="str">
        <f>VLOOKUP(G6000,'Verweis Kd-Gruppe'!$A$2:$B$8,2,FALSE)</f>
        <v>FHK</v>
      </c>
      <c r="Z6000" s="19" t="str">
        <f>VLOOKUP(J6000,'Verweis Art-Gruppe'!$A$2:$B$15,2,FALSE)</f>
        <v>Marketing</v>
      </c>
      <c r="AA6000" s="19" t="str">
        <f>VLOOKUP(W6000,'Verweis Vertreter'!$A$2:$B$24,2,FALSE)</f>
        <v>Zentrale</v>
      </c>
      <c r="AB6000" s="12">
        <f t="shared" si="837"/>
        <v>1</v>
      </c>
      <c r="AC6000" s="12">
        <f t="shared" si="842"/>
        <v>0</v>
      </c>
      <c r="AD6000" s="12">
        <f t="shared" si="843"/>
        <v>0</v>
      </c>
      <c r="AE6000" s="12">
        <f t="shared" si="838"/>
        <v>0</v>
      </c>
      <c r="AF6000" s="12">
        <f t="shared" si="839"/>
        <v>0</v>
      </c>
      <c r="AG6000" s="12">
        <f t="shared" si="840"/>
        <v>0</v>
      </c>
      <c r="AH6000" s="9">
        <f t="shared" si="844"/>
        <v>0</v>
      </c>
      <c r="AI6000" s="14">
        <f>VLOOKUP(E6000,'Verweis Faktor'!$A:$B,2,FALSE)</f>
        <v>1</v>
      </c>
      <c r="AJ6000" s="14"/>
      <c r="AK6000" s="14" t="str">
        <f>IF(AL6000="Ja","Versandkosten",VLOOKUP(E6000,'Verweis Belegart'!$A$2:$B$9,2,FALSE))</f>
        <v>Hardware</v>
      </c>
      <c r="AL6000" s="14" t="str">
        <f t="shared" si="845"/>
        <v>Nein</v>
      </c>
      <c r="AM6000" s="14" t="str">
        <f t="shared" si="841"/>
        <v>Positiv</v>
      </c>
    </row>
    <row r="6001" spans="1:39" ht="17.25" customHeight="1" x14ac:dyDescent="0.35">
      <c r="A6001" s="17">
        <v>14575424</v>
      </c>
      <c r="B6001" s="2" t="s">
        <v>2608</v>
      </c>
      <c r="C6001" s="1">
        <v>2025001</v>
      </c>
      <c r="D6001" s="1">
        <v>2001528</v>
      </c>
      <c r="E6001" s="2" t="s">
        <v>34</v>
      </c>
      <c r="F6001" s="2" t="s">
        <v>182</v>
      </c>
      <c r="G6001" s="2" t="s">
        <v>25</v>
      </c>
      <c r="H6001" s="2" t="s">
        <v>1355</v>
      </c>
      <c r="I6001" s="2" t="s">
        <v>1356</v>
      </c>
      <c r="J6001" s="2" t="s">
        <v>103</v>
      </c>
      <c r="K6001" s="2" t="s">
        <v>28</v>
      </c>
      <c r="L6001" s="2" t="s">
        <v>845</v>
      </c>
      <c r="M6001" s="2" t="s">
        <v>846</v>
      </c>
      <c r="N6001" s="2" t="s">
        <v>128</v>
      </c>
      <c r="O6001" s="3">
        <v>2</v>
      </c>
      <c r="P6001" s="3">
        <v>196</v>
      </c>
      <c r="Q6001" s="3">
        <v>209</v>
      </c>
      <c r="R6001" s="3">
        <v>418</v>
      </c>
      <c r="S6001" s="3">
        <v>13</v>
      </c>
      <c r="T6001" s="3">
        <v>26</v>
      </c>
      <c r="U6001" s="3">
        <v>6.22</v>
      </c>
      <c r="V6001" s="2" t="s">
        <v>427</v>
      </c>
      <c r="W6001" s="2" t="s">
        <v>428</v>
      </c>
      <c r="X6001" s="2" t="s">
        <v>691</v>
      </c>
      <c r="Y6001" s="19" t="str">
        <f>VLOOKUP(G6001,'Verweis Kd-Gruppe'!$A$2:$B$8,2,FALSE)</f>
        <v>FHK</v>
      </c>
      <c r="Z6001" s="19" t="str">
        <f>VLOOKUP(J6001,'Verweis Art-Gruppe'!$A$2:$B$15,2,FALSE)</f>
        <v>Geräte</v>
      </c>
      <c r="AA6001" s="19" t="str">
        <f>VLOOKUP(W6001,'Verweis Vertreter'!$A$2:$B$24,2,FALSE)</f>
        <v>Zentrale</v>
      </c>
      <c r="AB6001" s="12">
        <f t="shared" si="837"/>
        <v>2</v>
      </c>
      <c r="AC6001" s="12">
        <f t="shared" si="842"/>
        <v>196</v>
      </c>
      <c r="AD6001" s="12">
        <f t="shared" si="843"/>
        <v>209</v>
      </c>
      <c r="AE6001" s="12">
        <f t="shared" si="838"/>
        <v>418</v>
      </c>
      <c r="AF6001" s="12">
        <f t="shared" si="839"/>
        <v>13</v>
      </c>
      <c r="AG6001" s="12">
        <f t="shared" si="840"/>
        <v>26</v>
      </c>
      <c r="AH6001" s="9">
        <f t="shared" si="844"/>
        <v>6.2200956937799042E-2</v>
      </c>
      <c r="AI6001" s="14">
        <f>VLOOKUP(E6001,'Verweis Faktor'!$A:$B,2,FALSE)</f>
        <v>1</v>
      </c>
      <c r="AJ6001" s="14"/>
      <c r="AK6001" s="14" t="str">
        <f>IF(AL6001="Ja","Versandkosten",VLOOKUP(E6001,'Verweis Belegart'!$A$2:$B$9,2,FALSE))</f>
        <v>Hardware</v>
      </c>
      <c r="AL6001" s="14" t="str">
        <f t="shared" si="845"/>
        <v>Nein</v>
      </c>
      <c r="AM6001" s="14" t="str">
        <f t="shared" si="841"/>
        <v>Positiv</v>
      </c>
    </row>
    <row r="6002" spans="1:39" ht="17.25" customHeight="1" x14ac:dyDescent="0.35">
      <c r="A6002" s="17">
        <v>14575424</v>
      </c>
      <c r="B6002" s="2" t="s">
        <v>2608</v>
      </c>
      <c r="C6002" s="1">
        <v>2025001</v>
      </c>
      <c r="D6002" s="1">
        <v>2001528</v>
      </c>
      <c r="E6002" s="2" t="s">
        <v>34</v>
      </c>
      <c r="F6002" s="2" t="s">
        <v>182</v>
      </c>
      <c r="G6002" s="2" t="s">
        <v>25</v>
      </c>
      <c r="H6002" s="2" t="s">
        <v>1355</v>
      </c>
      <c r="I6002" s="2" t="s">
        <v>1356</v>
      </c>
      <c r="J6002" s="2" t="s">
        <v>103</v>
      </c>
      <c r="K6002" s="2" t="s">
        <v>45</v>
      </c>
      <c r="L6002" s="2" t="s">
        <v>737</v>
      </c>
      <c r="M6002" s="2" t="s">
        <v>738</v>
      </c>
      <c r="N6002" s="2" t="s">
        <v>274</v>
      </c>
      <c r="O6002" s="3">
        <v>1</v>
      </c>
      <c r="P6002" s="3">
        <v>1082</v>
      </c>
      <c r="Q6002" s="3">
        <v>1125</v>
      </c>
      <c r="R6002" s="3">
        <v>1125</v>
      </c>
      <c r="S6002" s="3">
        <v>43</v>
      </c>
      <c r="T6002" s="3">
        <v>43</v>
      </c>
      <c r="U6002" s="3">
        <v>3.82</v>
      </c>
      <c r="V6002" s="2" t="s">
        <v>427</v>
      </c>
      <c r="W6002" s="2" t="s">
        <v>428</v>
      </c>
      <c r="X6002" s="2" t="s">
        <v>691</v>
      </c>
      <c r="Y6002" s="19" t="str">
        <f>VLOOKUP(G6002,'Verweis Kd-Gruppe'!$A$2:$B$8,2,FALSE)</f>
        <v>FHK</v>
      </c>
      <c r="Z6002" s="19" t="str">
        <f>VLOOKUP(J6002,'Verweis Art-Gruppe'!$A$2:$B$15,2,FALSE)</f>
        <v>Geräte</v>
      </c>
      <c r="AA6002" s="19" t="str">
        <f>VLOOKUP(W6002,'Verweis Vertreter'!$A$2:$B$24,2,FALSE)</f>
        <v>Zentrale</v>
      </c>
      <c r="AB6002" s="12">
        <f t="shared" si="837"/>
        <v>1</v>
      </c>
      <c r="AC6002" s="12">
        <f t="shared" si="842"/>
        <v>1082</v>
      </c>
      <c r="AD6002" s="12">
        <f t="shared" si="843"/>
        <v>1125</v>
      </c>
      <c r="AE6002" s="12">
        <f t="shared" si="838"/>
        <v>1125</v>
      </c>
      <c r="AF6002" s="12">
        <f t="shared" si="839"/>
        <v>43</v>
      </c>
      <c r="AG6002" s="12">
        <f t="shared" si="840"/>
        <v>43</v>
      </c>
      <c r="AH6002" s="9">
        <f t="shared" si="844"/>
        <v>3.822222222222222E-2</v>
      </c>
      <c r="AI6002" s="14">
        <f>VLOOKUP(E6002,'Verweis Faktor'!$A:$B,2,FALSE)</f>
        <v>1</v>
      </c>
      <c r="AJ6002" s="14"/>
      <c r="AK6002" s="14" t="str">
        <f>IF(AL6002="Ja","Versandkosten",VLOOKUP(E6002,'Verweis Belegart'!$A$2:$B$9,2,FALSE))</f>
        <v>Hardware</v>
      </c>
      <c r="AL6002" s="14" t="str">
        <f t="shared" si="845"/>
        <v>Nein</v>
      </c>
      <c r="AM6002" s="14" t="str">
        <f t="shared" si="841"/>
        <v>Positiv</v>
      </c>
    </row>
    <row r="6003" spans="1:39" ht="17.25" customHeight="1" x14ac:dyDescent="0.35">
      <c r="A6003" s="17">
        <v>14575424</v>
      </c>
      <c r="B6003" s="2" t="s">
        <v>2608</v>
      </c>
      <c r="C6003" s="1">
        <v>2025001</v>
      </c>
      <c r="D6003" s="1">
        <v>2001528</v>
      </c>
      <c r="E6003" s="2" t="s">
        <v>34</v>
      </c>
      <c r="F6003" s="2" t="s">
        <v>182</v>
      </c>
      <c r="G6003" s="2" t="s">
        <v>25</v>
      </c>
      <c r="H6003" s="2" t="s">
        <v>1355</v>
      </c>
      <c r="I6003" s="2" t="s">
        <v>1356</v>
      </c>
      <c r="J6003" s="2" t="s">
        <v>103</v>
      </c>
      <c r="K6003" s="2" t="s">
        <v>49</v>
      </c>
      <c r="L6003" s="2" t="s">
        <v>1347</v>
      </c>
      <c r="M6003" s="2" t="s">
        <v>1348</v>
      </c>
      <c r="N6003" s="2" t="s">
        <v>283</v>
      </c>
      <c r="O6003" s="3">
        <v>1</v>
      </c>
      <c r="P6003" s="3">
        <v>512.11659999999995</v>
      </c>
      <c r="Q6003" s="3">
        <v>522</v>
      </c>
      <c r="R6003" s="3">
        <v>522</v>
      </c>
      <c r="S6003" s="3">
        <v>9.8834</v>
      </c>
      <c r="T6003" s="3">
        <v>9.8800000000000008</v>
      </c>
      <c r="U6003" s="3">
        <v>1.89</v>
      </c>
      <c r="V6003" s="2" t="s">
        <v>427</v>
      </c>
      <c r="W6003" s="2" t="s">
        <v>428</v>
      </c>
      <c r="X6003" s="2" t="s">
        <v>691</v>
      </c>
      <c r="Y6003" s="19" t="str">
        <f>VLOOKUP(G6003,'Verweis Kd-Gruppe'!$A$2:$B$8,2,FALSE)</f>
        <v>FHK</v>
      </c>
      <c r="Z6003" s="19" t="str">
        <f>VLOOKUP(J6003,'Verweis Art-Gruppe'!$A$2:$B$15,2,FALSE)</f>
        <v>Geräte</v>
      </c>
      <c r="AA6003" s="19" t="str">
        <f>VLOOKUP(W6003,'Verweis Vertreter'!$A$2:$B$24,2,FALSE)</f>
        <v>Zentrale</v>
      </c>
      <c r="AB6003" s="12">
        <f t="shared" si="837"/>
        <v>1</v>
      </c>
      <c r="AC6003" s="12">
        <f t="shared" si="842"/>
        <v>512.11659999999995</v>
      </c>
      <c r="AD6003" s="12">
        <f t="shared" si="843"/>
        <v>522</v>
      </c>
      <c r="AE6003" s="12">
        <f t="shared" si="838"/>
        <v>522</v>
      </c>
      <c r="AF6003" s="12">
        <f t="shared" si="839"/>
        <v>9.8834</v>
      </c>
      <c r="AG6003" s="12">
        <f t="shared" si="840"/>
        <v>9.8800000000000008</v>
      </c>
      <c r="AH6003" s="9">
        <f t="shared" si="844"/>
        <v>1.89272030651341E-2</v>
      </c>
      <c r="AI6003" s="14">
        <f>VLOOKUP(E6003,'Verweis Faktor'!$A:$B,2,FALSE)</f>
        <v>1</v>
      </c>
      <c r="AJ6003" s="14"/>
      <c r="AK6003" s="14" t="str">
        <f>IF(AL6003="Ja","Versandkosten",VLOOKUP(E6003,'Verweis Belegart'!$A$2:$B$9,2,FALSE))</f>
        <v>Hardware</v>
      </c>
      <c r="AL6003" s="14" t="str">
        <f t="shared" si="845"/>
        <v>Nein</v>
      </c>
      <c r="AM6003" s="14" t="str">
        <f t="shared" si="841"/>
        <v>Positiv</v>
      </c>
    </row>
    <row r="6004" spans="1:39" ht="17.25" customHeight="1" x14ac:dyDescent="0.35">
      <c r="A6004" s="17">
        <v>14575436</v>
      </c>
      <c r="B6004" s="2" t="s">
        <v>2608</v>
      </c>
      <c r="C6004" s="1">
        <v>2025001</v>
      </c>
      <c r="D6004" s="1">
        <v>2001529</v>
      </c>
      <c r="E6004" s="2" t="s">
        <v>34</v>
      </c>
      <c r="F6004" s="2" t="s">
        <v>53</v>
      </c>
      <c r="G6004" s="2" t="s">
        <v>25</v>
      </c>
      <c r="H6004" s="2" t="s">
        <v>2075</v>
      </c>
      <c r="I6004" s="2" t="s">
        <v>2076</v>
      </c>
      <c r="J6004" s="2" t="s">
        <v>103</v>
      </c>
      <c r="K6004" s="2" t="s">
        <v>28</v>
      </c>
      <c r="L6004" s="2" t="s">
        <v>132</v>
      </c>
      <c r="M6004" s="2" t="s">
        <v>133</v>
      </c>
      <c r="N6004" s="2" t="s">
        <v>48</v>
      </c>
      <c r="O6004" s="3">
        <v>1</v>
      </c>
      <c r="P6004" s="3">
        <v>254.48859999999999</v>
      </c>
      <c r="Q6004" s="3">
        <v>279</v>
      </c>
      <c r="R6004" s="3">
        <v>279</v>
      </c>
      <c r="S6004" s="3">
        <v>24.511399999999998</v>
      </c>
      <c r="T6004" s="3">
        <v>24.51</v>
      </c>
      <c r="U6004" s="3">
        <v>8.7799999999999994</v>
      </c>
      <c r="V6004" s="2" t="s">
        <v>697</v>
      </c>
      <c r="W6004" s="2" t="s">
        <v>698</v>
      </c>
      <c r="X6004" s="2" t="s">
        <v>691</v>
      </c>
      <c r="Y6004" s="19" t="str">
        <f>VLOOKUP(G6004,'Verweis Kd-Gruppe'!$A$2:$B$8,2,FALSE)</f>
        <v>FHK</v>
      </c>
      <c r="Z6004" s="19" t="str">
        <f>VLOOKUP(J6004,'Verweis Art-Gruppe'!$A$2:$B$15,2,FALSE)</f>
        <v>Geräte</v>
      </c>
      <c r="AA6004" s="19" t="str">
        <f>VLOOKUP(W6004,'Verweis Vertreter'!$A$2:$B$24,2,FALSE)</f>
        <v>Zentrale</v>
      </c>
      <c r="AB6004" s="12">
        <f t="shared" si="837"/>
        <v>1</v>
      </c>
      <c r="AC6004" s="12">
        <f t="shared" si="842"/>
        <v>254.48859999999999</v>
      </c>
      <c r="AD6004" s="12">
        <f t="shared" si="843"/>
        <v>279</v>
      </c>
      <c r="AE6004" s="12">
        <f t="shared" si="838"/>
        <v>279</v>
      </c>
      <c r="AF6004" s="12">
        <f t="shared" si="839"/>
        <v>24.511399999999998</v>
      </c>
      <c r="AG6004" s="12">
        <f t="shared" si="840"/>
        <v>24.51</v>
      </c>
      <c r="AH6004" s="9">
        <f t="shared" si="844"/>
        <v>8.7849462365591408E-2</v>
      </c>
      <c r="AI6004" s="14">
        <f>VLOOKUP(E6004,'Verweis Faktor'!$A:$B,2,FALSE)</f>
        <v>1</v>
      </c>
      <c r="AJ6004" s="14"/>
      <c r="AK6004" s="14" t="str">
        <f>IF(AL6004="Ja","Versandkosten",VLOOKUP(E6004,'Verweis Belegart'!$A$2:$B$9,2,FALSE))</f>
        <v>Hardware</v>
      </c>
      <c r="AL6004" s="14" t="str">
        <f t="shared" si="845"/>
        <v>Nein</v>
      </c>
      <c r="AM6004" s="14" t="str">
        <f t="shared" si="841"/>
        <v>Positiv</v>
      </c>
    </row>
    <row r="6005" spans="1:39" ht="17.25" customHeight="1" x14ac:dyDescent="0.35">
      <c r="A6005" s="17">
        <v>14575436</v>
      </c>
      <c r="B6005" s="2" t="s">
        <v>2608</v>
      </c>
      <c r="C6005" s="1">
        <v>2025001</v>
      </c>
      <c r="D6005" s="1">
        <v>2001529</v>
      </c>
      <c r="E6005" s="2" t="s">
        <v>34</v>
      </c>
      <c r="F6005" s="2" t="s">
        <v>53</v>
      </c>
      <c r="G6005" s="2" t="s">
        <v>25</v>
      </c>
      <c r="H6005" s="2" t="s">
        <v>2075</v>
      </c>
      <c r="I6005" s="2" t="s">
        <v>2076</v>
      </c>
      <c r="J6005" s="2" t="s">
        <v>103</v>
      </c>
      <c r="K6005" s="2" t="s">
        <v>45</v>
      </c>
      <c r="L6005" s="2" t="s">
        <v>673</v>
      </c>
      <c r="M6005" s="2" t="s">
        <v>674</v>
      </c>
      <c r="N6005" s="2" t="s">
        <v>48</v>
      </c>
      <c r="O6005" s="3">
        <v>2</v>
      </c>
      <c r="P6005" s="3">
        <v>258.83179999999999</v>
      </c>
      <c r="Q6005" s="3">
        <v>279</v>
      </c>
      <c r="R6005" s="3">
        <v>558</v>
      </c>
      <c r="S6005" s="3">
        <v>20.168199999999999</v>
      </c>
      <c r="T6005" s="3">
        <v>40.340000000000003</v>
      </c>
      <c r="U6005" s="3">
        <v>7.22</v>
      </c>
      <c r="V6005" s="2" t="s">
        <v>697</v>
      </c>
      <c r="W6005" s="2" t="s">
        <v>698</v>
      </c>
      <c r="X6005" s="2" t="s">
        <v>691</v>
      </c>
      <c r="Y6005" s="19" t="str">
        <f>VLOOKUP(G6005,'Verweis Kd-Gruppe'!$A$2:$B$8,2,FALSE)</f>
        <v>FHK</v>
      </c>
      <c r="Z6005" s="19" t="str">
        <f>VLOOKUP(J6005,'Verweis Art-Gruppe'!$A$2:$B$15,2,FALSE)</f>
        <v>Geräte</v>
      </c>
      <c r="AA6005" s="19" t="str">
        <f>VLOOKUP(W6005,'Verweis Vertreter'!$A$2:$B$24,2,FALSE)</f>
        <v>Zentrale</v>
      </c>
      <c r="AB6005" s="12">
        <f t="shared" si="837"/>
        <v>2</v>
      </c>
      <c r="AC6005" s="12">
        <f t="shared" si="842"/>
        <v>258.83179999999999</v>
      </c>
      <c r="AD6005" s="12">
        <f t="shared" si="843"/>
        <v>279</v>
      </c>
      <c r="AE6005" s="12">
        <f t="shared" si="838"/>
        <v>558</v>
      </c>
      <c r="AF6005" s="12">
        <f t="shared" si="839"/>
        <v>20.168199999999999</v>
      </c>
      <c r="AG6005" s="12">
        <f t="shared" si="840"/>
        <v>40.340000000000003</v>
      </c>
      <c r="AH6005" s="9">
        <f t="shared" si="844"/>
        <v>7.2293906810035849E-2</v>
      </c>
      <c r="AI6005" s="14">
        <f>VLOOKUP(E6005,'Verweis Faktor'!$A:$B,2,FALSE)</f>
        <v>1</v>
      </c>
      <c r="AJ6005" s="14"/>
      <c r="AK6005" s="14" t="str">
        <f>IF(AL6005="Ja","Versandkosten",VLOOKUP(E6005,'Verweis Belegart'!$A$2:$B$9,2,FALSE))</f>
        <v>Hardware</v>
      </c>
      <c r="AL6005" s="14" t="str">
        <f t="shared" si="845"/>
        <v>Nein</v>
      </c>
      <c r="AM6005" s="14" t="str">
        <f t="shared" si="841"/>
        <v>Positiv</v>
      </c>
    </row>
    <row r="6006" spans="1:39" ht="17.25" customHeight="1" x14ac:dyDescent="0.35">
      <c r="A6006" s="17">
        <v>14575436</v>
      </c>
      <c r="B6006" s="2" t="s">
        <v>2608</v>
      </c>
      <c r="C6006" s="1">
        <v>2025001</v>
      </c>
      <c r="D6006" s="1">
        <v>2001529</v>
      </c>
      <c r="E6006" s="2" t="s">
        <v>34</v>
      </c>
      <c r="F6006" s="2" t="s">
        <v>53</v>
      </c>
      <c r="G6006" s="2" t="s">
        <v>25</v>
      </c>
      <c r="H6006" s="2" t="s">
        <v>2075</v>
      </c>
      <c r="I6006" s="2" t="s">
        <v>2076</v>
      </c>
      <c r="J6006" s="2" t="s">
        <v>103</v>
      </c>
      <c r="K6006" s="2" t="s">
        <v>49</v>
      </c>
      <c r="L6006" s="2" t="s">
        <v>845</v>
      </c>
      <c r="M6006" s="2" t="s">
        <v>846</v>
      </c>
      <c r="N6006" s="2" t="s">
        <v>128</v>
      </c>
      <c r="O6006" s="3">
        <v>2</v>
      </c>
      <c r="P6006" s="3">
        <v>196</v>
      </c>
      <c r="Q6006" s="3">
        <v>209</v>
      </c>
      <c r="R6006" s="3">
        <v>418</v>
      </c>
      <c r="S6006" s="3">
        <v>13</v>
      </c>
      <c r="T6006" s="3">
        <v>26</v>
      </c>
      <c r="U6006" s="3">
        <v>6.22</v>
      </c>
      <c r="V6006" s="2" t="s">
        <v>697</v>
      </c>
      <c r="W6006" s="2" t="s">
        <v>698</v>
      </c>
      <c r="X6006" s="2" t="s">
        <v>691</v>
      </c>
      <c r="Y6006" s="19" t="str">
        <f>VLOOKUP(G6006,'Verweis Kd-Gruppe'!$A$2:$B$8,2,FALSE)</f>
        <v>FHK</v>
      </c>
      <c r="Z6006" s="19" t="str">
        <f>VLOOKUP(J6006,'Verweis Art-Gruppe'!$A$2:$B$15,2,FALSE)</f>
        <v>Geräte</v>
      </c>
      <c r="AA6006" s="19" t="str">
        <f>VLOOKUP(W6006,'Verweis Vertreter'!$A$2:$B$24,2,FALSE)</f>
        <v>Zentrale</v>
      </c>
      <c r="AB6006" s="12">
        <f t="shared" si="837"/>
        <v>2</v>
      </c>
      <c r="AC6006" s="12">
        <f t="shared" si="842"/>
        <v>196</v>
      </c>
      <c r="AD6006" s="12">
        <f t="shared" si="843"/>
        <v>209</v>
      </c>
      <c r="AE6006" s="12">
        <f t="shared" si="838"/>
        <v>418</v>
      </c>
      <c r="AF6006" s="12">
        <f t="shared" si="839"/>
        <v>13</v>
      </c>
      <c r="AG6006" s="12">
        <f t="shared" si="840"/>
        <v>26</v>
      </c>
      <c r="AH6006" s="9">
        <f t="shared" si="844"/>
        <v>6.2200956937799042E-2</v>
      </c>
      <c r="AI6006" s="14">
        <f>VLOOKUP(E6006,'Verweis Faktor'!$A:$B,2,FALSE)</f>
        <v>1</v>
      </c>
      <c r="AJ6006" s="14"/>
      <c r="AK6006" s="14" t="str">
        <f>IF(AL6006="Ja","Versandkosten",VLOOKUP(E6006,'Verweis Belegart'!$A$2:$B$9,2,FALSE))</f>
        <v>Hardware</v>
      </c>
      <c r="AL6006" s="14" t="str">
        <f t="shared" si="845"/>
        <v>Nein</v>
      </c>
      <c r="AM6006" s="14" t="str">
        <f t="shared" si="841"/>
        <v>Positiv</v>
      </c>
    </row>
    <row r="6007" spans="1:39" ht="17.25" customHeight="1" x14ac:dyDescent="0.35">
      <c r="A6007" s="17">
        <v>14575532</v>
      </c>
      <c r="B6007" s="2" t="s">
        <v>2608</v>
      </c>
      <c r="C6007" s="1">
        <v>2025001</v>
      </c>
      <c r="D6007" s="1">
        <v>2001530</v>
      </c>
      <c r="E6007" s="2" t="s">
        <v>34</v>
      </c>
      <c r="F6007" s="2" t="s">
        <v>53</v>
      </c>
      <c r="G6007" s="2" t="s">
        <v>25</v>
      </c>
      <c r="H6007" s="2" t="s">
        <v>1277</v>
      </c>
      <c r="I6007" s="2" t="s">
        <v>1278</v>
      </c>
      <c r="J6007" s="2" t="s">
        <v>304</v>
      </c>
      <c r="K6007" s="2" t="s">
        <v>28</v>
      </c>
      <c r="L6007" s="2" t="s">
        <v>1590</v>
      </c>
      <c r="M6007" s="2" t="s">
        <v>1591</v>
      </c>
      <c r="N6007" s="2" t="s">
        <v>827</v>
      </c>
      <c r="O6007" s="3">
        <v>3</v>
      </c>
      <c r="P6007" s="3">
        <v>113</v>
      </c>
      <c r="Q6007" s="3">
        <v>119</v>
      </c>
      <c r="R6007" s="3">
        <v>357</v>
      </c>
      <c r="S6007" s="3">
        <v>6</v>
      </c>
      <c r="T6007" s="3">
        <v>18</v>
      </c>
      <c r="U6007" s="3">
        <v>5.04</v>
      </c>
      <c r="V6007" s="2" t="s">
        <v>697</v>
      </c>
      <c r="W6007" s="2" t="s">
        <v>698</v>
      </c>
      <c r="X6007" s="2" t="s">
        <v>699</v>
      </c>
      <c r="Y6007" s="19" t="str">
        <f>VLOOKUP(G6007,'Verweis Kd-Gruppe'!$A$2:$B$8,2,FALSE)</f>
        <v>FHK</v>
      </c>
      <c r="Z6007" s="19" t="str">
        <f>VLOOKUP(J6007,'Verweis Art-Gruppe'!$A$2:$B$15,2,FALSE)</f>
        <v>Zubehör</v>
      </c>
      <c r="AA6007" s="19" t="str">
        <f>VLOOKUP(W6007,'Verweis Vertreter'!$A$2:$B$24,2,FALSE)</f>
        <v>Zentrale</v>
      </c>
      <c r="AB6007" s="12">
        <f t="shared" si="837"/>
        <v>3</v>
      </c>
      <c r="AC6007" s="12">
        <f t="shared" si="842"/>
        <v>113</v>
      </c>
      <c r="AD6007" s="12">
        <f t="shared" si="843"/>
        <v>119</v>
      </c>
      <c r="AE6007" s="12">
        <f t="shared" si="838"/>
        <v>357</v>
      </c>
      <c r="AF6007" s="12">
        <f t="shared" si="839"/>
        <v>6</v>
      </c>
      <c r="AG6007" s="12">
        <f t="shared" si="840"/>
        <v>18</v>
      </c>
      <c r="AH6007" s="9">
        <f t="shared" si="844"/>
        <v>5.0420168067226892E-2</v>
      </c>
      <c r="AI6007" s="14">
        <f>VLOOKUP(E6007,'Verweis Faktor'!$A:$B,2,FALSE)</f>
        <v>1</v>
      </c>
      <c r="AJ6007" s="14"/>
      <c r="AK6007" s="14" t="str">
        <f>IF(AL6007="Ja","Versandkosten",VLOOKUP(E6007,'Verweis Belegart'!$A$2:$B$9,2,FALSE))</f>
        <v>Hardware</v>
      </c>
      <c r="AL6007" s="14" t="str">
        <f t="shared" si="845"/>
        <v>Nein</v>
      </c>
      <c r="AM6007" s="14" t="str">
        <f t="shared" si="841"/>
        <v>Positiv</v>
      </c>
    </row>
    <row r="6008" spans="1:39" ht="17.25" customHeight="1" x14ac:dyDescent="0.35">
      <c r="A6008" s="17">
        <v>14575376</v>
      </c>
      <c r="B6008" s="2" t="s">
        <v>2608</v>
      </c>
      <c r="C6008" s="1">
        <v>2025001</v>
      </c>
      <c r="D6008" s="1">
        <v>2001531</v>
      </c>
      <c r="E6008" s="2" t="s">
        <v>34</v>
      </c>
      <c r="F6008" s="2" t="s">
        <v>182</v>
      </c>
      <c r="G6008" s="2" t="s">
        <v>66</v>
      </c>
      <c r="H6008" s="2" t="s">
        <v>925</v>
      </c>
      <c r="I6008" s="2" t="s">
        <v>926</v>
      </c>
      <c r="J6008" s="2" t="s">
        <v>103</v>
      </c>
      <c r="K6008" s="2" t="s">
        <v>28</v>
      </c>
      <c r="L6008" s="2" t="s">
        <v>714</v>
      </c>
      <c r="M6008" s="2" t="s">
        <v>715</v>
      </c>
      <c r="N6008" s="2" t="s">
        <v>274</v>
      </c>
      <c r="O6008" s="3">
        <v>2</v>
      </c>
      <c r="P6008" s="3">
        <v>1101.0044</v>
      </c>
      <c r="Q6008" s="3">
        <v>1113</v>
      </c>
      <c r="R6008" s="3">
        <v>2226</v>
      </c>
      <c r="S6008" s="3">
        <v>11.9956</v>
      </c>
      <c r="T6008" s="3">
        <v>23.99</v>
      </c>
      <c r="U6008" s="3">
        <v>1.07</v>
      </c>
      <c r="V6008" s="2" t="s">
        <v>927</v>
      </c>
      <c r="W6008" s="2" t="s">
        <v>928</v>
      </c>
      <c r="X6008" s="2" t="s">
        <v>44</v>
      </c>
      <c r="Y6008" s="19" t="str">
        <f>VLOOKUP(G6008,'Verweis Kd-Gruppe'!$A$2:$B$8,2,FALSE)</f>
        <v>EXP</v>
      </c>
      <c r="Z6008" s="19" t="str">
        <f>VLOOKUP(J6008,'Verweis Art-Gruppe'!$A$2:$B$15,2,FALSE)</f>
        <v>Geräte</v>
      </c>
      <c r="AA6008" s="19" t="str">
        <f>VLOOKUP(W6008,'Verweis Vertreter'!$A$2:$B$24,2,FALSE)</f>
        <v>Ximena Morales</v>
      </c>
      <c r="AB6008" s="12">
        <f t="shared" si="837"/>
        <v>2</v>
      </c>
      <c r="AC6008" s="12">
        <f t="shared" si="842"/>
        <v>1101.0044</v>
      </c>
      <c r="AD6008" s="12">
        <f t="shared" si="843"/>
        <v>1113</v>
      </c>
      <c r="AE6008" s="12">
        <f t="shared" si="838"/>
        <v>2226</v>
      </c>
      <c r="AF6008" s="12">
        <f t="shared" si="839"/>
        <v>11.9956</v>
      </c>
      <c r="AG6008" s="12">
        <f t="shared" si="840"/>
        <v>23.99</v>
      </c>
      <c r="AH6008" s="9">
        <f t="shared" si="844"/>
        <v>1.077717879604672E-2</v>
      </c>
      <c r="AI6008" s="14">
        <f>VLOOKUP(E6008,'Verweis Faktor'!$A:$B,2,FALSE)</f>
        <v>1</v>
      </c>
      <c r="AJ6008" s="14"/>
      <c r="AK6008" s="14" t="str">
        <f>IF(AL6008="Ja","Versandkosten",VLOOKUP(E6008,'Verweis Belegart'!$A$2:$B$9,2,FALSE))</f>
        <v>Hardware</v>
      </c>
      <c r="AL6008" s="14" t="str">
        <f t="shared" si="845"/>
        <v>Nein</v>
      </c>
      <c r="AM6008" s="14" t="str">
        <f t="shared" si="841"/>
        <v>Positiv</v>
      </c>
    </row>
    <row r="6009" spans="1:39" ht="17.25" customHeight="1" x14ac:dyDescent="0.35">
      <c r="A6009" s="17">
        <v>14575376</v>
      </c>
      <c r="B6009" s="2" t="s">
        <v>2608</v>
      </c>
      <c r="C6009" s="1">
        <v>2025001</v>
      </c>
      <c r="D6009" s="1">
        <v>2001531</v>
      </c>
      <c r="E6009" s="2" t="s">
        <v>34</v>
      </c>
      <c r="F6009" s="2" t="s">
        <v>182</v>
      </c>
      <c r="G6009" s="2" t="s">
        <v>66</v>
      </c>
      <c r="H6009" s="2" t="s">
        <v>925</v>
      </c>
      <c r="I6009" s="2" t="s">
        <v>926</v>
      </c>
      <c r="J6009" s="2" t="s">
        <v>103</v>
      </c>
      <c r="K6009" s="2" t="s">
        <v>45</v>
      </c>
      <c r="L6009" s="2" t="s">
        <v>2437</v>
      </c>
      <c r="M6009" s="2" t="s">
        <v>2438</v>
      </c>
      <c r="N6009" s="2" t="s">
        <v>1805</v>
      </c>
      <c r="O6009" s="3">
        <v>2</v>
      </c>
      <c r="P6009" s="3">
        <v>819</v>
      </c>
      <c r="Q6009" s="3">
        <v>833</v>
      </c>
      <c r="R6009" s="3">
        <v>1666</v>
      </c>
      <c r="S6009" s="3">
        <v>14</v>
      </c>
      <c r="T6009" s="3">
        <v>28</v>
      </c>
      <c r="U6009" s="3">
        <v>1.68</v>
      </c>
      <c r="V6009" s="2" t="s">
        <v>927</v>
      </c>
      <c r="W6009" s="2" t="s">
        <v>928</v>
      </c>
      <c r="X6009" s="2" t="s">
        <v>44</v>
      </c>
      <c r="Y6009" s="19" t="str">
        <f>VLOOKUP(G6009,'Verweis Kd-Gruppe'!$A$2:$B$8,2,FALSE)</f>
        <v>EXP</v>
      </c>
      <c r="Z6009" s="19" t="str">
        <f>VLOOKUP(J6009,'Verweis Art-Gruppe'!$A$2:$B$15,2,FALSE)</f>
        <v>Geräte</v>
      </c>
      <c r="AA6009" s="19" t="str">
        <f>VLOOKUP(W6009,'Verweis Vertreter'!$A$2:$B$24,2,FALSE)</f>
        <v>Ximena Morales</v>
      </c>
      <c r="AB6009" s="12">
        <f t="shared" si="837"/>
        <v>2</v>
      </c>
      <c r="AC6009" s="12">
        <f t="shared" si="842"/>
        <v>819</v>
      </c>
      <c r="AD6009" s="12">
        <f t="shared" si="843"/>
        <v>833</v>
      </c>
      <c r="AE6009" s="12">
        <f t="shared" si="838"/>
        <v>1666</v>
      </c>
      <c r="AF6009" s="12">
        <f t="shared" si="839"/>
        <v>14</v>
      </c>
      <c r="AG6009" s="12">
        <f t="shared" si="840"/>
        <v>28</v>
      </c>
      <c r="AH6009" s="9">
        <f t="shared" si="844"/>
        <v>1.680672268907563E-2</v>
      </c>
      <c r="AI6009" s="14">
        <f>VLOOKUP(E6009,'Verweis Faktor'!$A:$B,2,FALSE)</f>
        <v>1</v>
      </c>
      <c r="AJ6009" s="14"/>
      <c r="AK6009" s="14" t="str">
        <f>IF(AL6009="Ja","Versandkosten",VLOOKUP(E6009,'Verweis Belegart'!$A$2:$B$9,2,FALSE))</f>
        <v>Hardware</v>
      </c>
      <c r="AL6009" s="14" t="str">
        <f t="shared" si="845"/>
        <v>Nein</v>
      </c>
      <c r="AM6009" s="14" t="str">
        <f t="shared" si="841"/>
        <v>Positiv</v>
      </c>
    </row>
    <row r="6010" spans="1:39" ht="17.25" customHeight="1" x14ac:dyDescent="0.35">
      <c r="A6010" s="17">
        <v>14575376</v>
      </c>
      <c r="B6010" s="2" t="s">
        <v>2608</v>
      </c>
      <c r="C6010" s="1">
        <v>2025001</v>
      </c>
      <c r="D6010" s="1">
        <v>2001531</v>
      </c>
      <c r="E6010" s="2" t="s">
        <v>34</v>
      </c>
      <c r="F6010" s="2" t="s">
        <v>182</v>
      </c>
      <c r="G6010" s="2" t="s">
        <v>66</v>
      </c>
      <c r="H6010" s="2" t="s">
        <v>925</v>
      </c>
      <c r="I6010" s="2" t="s">
        <v>926</v>
      </c>
      <c r="J6010" s="2" t="s">
        <v>103</v>
      </c>
      <c r="K6010" s="2" t="s">
        <v>49</v>
      </c>
      <c r="L6010" s="2" t="s">
        <v>323</v>
      </c>
      <c r="M6010" s="2" t="s">
        <v>324</v>
      </c>
      <c r="N6010" s="2" t="s">
        <v>325</v>
      </c>
      <c r="O6010" s="3">
        <v>3</v>
      </c>
      <c r="P6010" s="3">
        <v>181</v>
      </c>
      <c r="Q6010" s="3">
        <v>193</v>
      </c>
      <c r="R6010" s="3">
        <v>579</v>
      </c>
      <c r="S6010" s="3">
        <v>12</v>
      </c>
      <c r="T6010" s="3">
        <v>36</v>
      </c>
      <c r="U6010" s="3">
        <v>6.21</v>
      </c>
      <c r="V6010" s="2" t="s">
        <v>927</v>
      </c>
      <c r="W6010" s="2" t="s">
        <v>928</v>
      </c>
      <c r="X6010" s="2" t="s">
        <v>44</v>
      </c>
      <c r="Y6010" s="19" t="str">
        <f>VLOOKUP(G6010,'Verweis Kd-Gruppe'!$A$2:$B$8,2,FALSE)</f>
        <v>EXP</v>
      </c>
      <c r="Z6010" s="19" t="str">
        <f>VLOOKUP(J6010,'Verweis Art-Gruppe'!$A$2:$B$15,2,FALSE)</f>
        <v>Geräte</v>
      </c>
      <c r="AA6010" s="19" t="str">
        <f>VLOOKUP(W6010,'Verweis Vertreter'!$A$2:$B$24,2,FALSE)</f>
        <v>Ximena Morales</v>
      </c>
      <c r="AB6010" s="12">
        <f t="shared" si="837"/>
        <v>3</v>
      </c>
      <c r="AC6010" s="12">
        <f t="shared" si="842"/>
        <v>181</v>
      </c>
      <c r="AD6010" s="12">
        <f t="shared" si="843"/>
        <v>193</v>
      </c>
      <c r="AE6010" s="12">
        <f t="shared" si="838"/>
        <v>579</v>
      </c>
      <c r="AF6010" s="12">
        <f t="shared" si="839"/>
        <v>12</v>
      </c>
      <c r="AG6010" s="12">
        <f t="shared" si="840"/>
        <v>36</v>
      </c>
      <c r="AH6010" s="9">
        <f t="shared" si="844"/>
        <v>6.2176165803108807E-2</v>
      </c>
      <c r="AI6010" s="14">
        <f>VLOOKUP(E6010,'Verweis Faktor'!$A:$B,2,FALSE)</f>
        <v>1</v>
      </c>
      <c r="AJ6010" s="14"/>
      <c r="AK6010" s="14" t="str">
        <f>IF(AL6010="Ja","Versandkosten",VLOOKUP(E6010,'Verweis Belegart'!$A$2:$B$9,2,FALSE))</f>
        <v>Hardware</v>
      </c>
      <c r="AL6010" s="14" t="str">
        <f t="shared" si="845"/>
        <v>Nein</v>
      </c>
      <c r="AM6010" s="14" t="str">
        <f t="shared" si="841"/>
        <v>Positiv</v>
      </c>
    </row>
    <row r="6011" spans="1:39" ht="17.25" customHeight="1" x14ac:dyDescent="0.35">
      <c r="A6011" s="17">
        <v>14575376</v>
      </c>
      <c r="B6011" s="2" t="s">
        <v>2608</v>
      </c>
      <c r="C6011" s="1">
        <v>2025001</v>
      </c>
      <c r="D6011" s="1">
        <v>2001531</v>
      </c>
      <c r="E6011" s="2" t="s">
        <v>34</v>
      </c>
      <c r="F6011" s="2" t="s">
        <v>182</v>
      </c>
      <c r="G6011" s="2" t="s">
        <v>66</v>
      </c>
      <c r="H6011" s="2" t="s">
        <v>925</v>
      </c>
      <c r="I6011" s="2" t="s">
        <v>926</v>
      </c>
      <c r="J6011" s="2" t="s">
        <v>103</v>
      </c>
      <c r="K6011" s="2" t="s">
        <v>79</v>
      </c>
      <c r="L6011" s="2" t="s">
        <v>150</v>
      </c>
      <c r="M6011" s="2" t="s">
        <v>151</v>
      </c>
      <c r="N6011" s="2" t="s">
        <v>152</v>
      </c>
      <c r="O6011" s="3">
        <v>4</v>
      </c>
      <c r="P6011" s="3">
        <v>179</v>
      </c>
      <c r="Q6011" s="3">
        <v>203</v>
      </c>
      <c r="R6011" s="3">
        <v>812</v>
      </c>
      <c r="S6011" s="3">
        <v>24</v>
      </c>
      <c r="T6011" s="3">
        <v>96</v>
      </c>
      <c r="U6011" s="3">
        <v>11.82</v>
      </c>
      <c r="V6011" s="2" t="s">
        <v>927</v>
      </c>
      <c r="W6011" s="2" t="s">
        <v>928</v>
      </c>
      <c r="X6011" s="2" t="s">
        <v>44</v>
      </c>
      <c r="Y6011" s="19" t="str">
        <f>VLOOKUP(G6011,'Verweis Kd-Gruppe'!$A$2:$B$8,2,FALSE)</f>
        <v>EXP</v>
      </c>
      <c r="Z6011" s="19" t="str">
        <f>VLOOKUP(J6011,'Verweis Art-Gruppe'!$A$2:$B$15,2,FALSE)</f>
        <v>Geräte</v>
      </c>
      <c r="AA6011" s="19" t="str">
        <f>VLOOKUP(W6011,'Verweis Vertreter'!$A$2:$B$24,2,FALSE)</f>
        <v>Ximena Morales</v>
      </c>
      <c r="AB6011" s="12">
        <f t="shared" si="837"/>
        <v>4</v>
      </c>
      <c r="AC6011" s="12">
        <f t="shared" si="842"/>
        <v>179</v>
      </c>
      <c r="AD6011" s="12">
        <f t="shared" si="843"/>
        <v>203</v>
      </c>
      <c r="AE6011" s="12">
        <f t="shared" si="838"/>
        <v>812</v>
      </c>
      <c r="AF6011" s="12">
        <f t="shared" si="839"/>
        <v>24</v>
      </c>
      <c r="AG6011" s="12">
        <f t="shared" si="840"/>
        <v>96</v>
      </c>
      <c r="AH6011" s="9">
        <f t="shared" si="844"/>
        <v>0.11822660098522167</v>
      </c>
      <c r="AI6011" s="14">
        <f>VLOOKUP(E6011,'Verweis Faktor'!$A:$B,2,FALSE)</f>
        <v>1</v>
      </c>
      <c r="AJ6011" s="14"/>
      <c r="AK6011" s="14" t="str">
        <f>IF(AL6011="Ja","Versandkosten",VLOOKUP(E6011,'Verweis Belegart'!$A$2:$B$9,2,FALSE))</f>
        <v>Hardware</v>
      </c>
      <c r="AL6011" s="14" t="str">
        <f t="shared" si="845"/>
        <v>Nein</v>
      </c>
      <c r="AM6011" s="14" t="str">
        <f t="shared" si="841"/>
        <v>Positiv</v>
      </c>
    </row>
    <row r="6012" spans="1:39" ht="17.25" customHeight="1" x14ac:dyDescent="0.35">
      <c r="A6012" s="17">
        <v>14575376</v>
      </c>
      <c r="B6012" s="2" t="s">
        <v>2608</v>
      </c>
      <c r="C6012" s="1">
        <v>2025001</v>
      </c>
      <c r="D6012" s="1">
        <v>2001531</v>
      </c>
      <c r="E6012" s="2" t="s">
        <v>34</v>
      </c>
      <c r="F6012" s="2" t="s">
        <v>182</v>
      </c>
      <c r="G6012" s="2" t="s">
        <v>66</v>
      </c>
      <c r="H6012" s="2" t="s">
        <v>925</v>
      </c>
      <c r="I6012" s="2" t="s">
        <v>926</v>
      </c>
      <c r="J6012" s="2" t="s">
        <v>103</v>
      </c>
      <c r="K6012" s="2" t="s">
        <v>83</v>
      </c>
      <c r="L6012" s="2" t="s">
        <v>2485</v>
      </c>
      <c r="M6012" s="2" t="s">
        <v>2486</v>
      </c>
      <c r="N6012" s="2" t="s">
        <v>94</v>
      </c>
      <c r="O6012" s="3">
        <v>3</v>
      </c>
      <c r="P6012" s="3">
        <v>332</v>
      </c>
      <c r="Q6012" s="3">
        <v>347</v>
      </c>
      <c r="R6012" s="3">
        <v>1041</v>
      </c>
      <c r="S6012" s="3">
        <v>15</v>
      </c>
      <c r="T6012" s="3">
        <v>45</v>
      </c>
      <c r="U6012" s="3">
        <v>4.32</v>
      </c>
      <c r="V6012" s="2" t="s">
        <v>927</v>
      </c>
      <c r="W6012" s="2" t="s">
        <v>928</v>
      </c>
      <c r="X6012" s="2" t="s">
        <v>44</v>
      </c>
      <c r="Y6012" s="19" t="str">
        <f>VLOOKUP(G6012,'Verweis Kd-Gruppe'!$A$2:$B$8,2,FALSE)</f>
        <v>EXP</v>
      </c>
      <c r="Z6012" s="19" t="str">
        <f>VLOOKUP(J6012,'Verweis Art-Gruppe'!$A$2:$B$15,2,FALSE)</f>
        <v>Geräte</v>
      </c>
      <c r="AA6012" s="19" t="str">
        <f>VLOOKUP(W6012,'Verweis Vertreter'!$A$2:$B$24,2,FALSE)</f>
        <v>Ximena Morales</v>
      </c>
      <c r="AB6012" s="12">
        <f t="shared" si="837"/>
        <v>3</v>
      </c>
      <c r="AC6012" s="12">
        <f t="shared" si="842"/>
        <v>332</v>
      </c>
      <c r="AD6012" s="12">
        <f t="shared" si="843"/>
        <v>347</v>
      </c>
      <c r="AE6012" s="12">
        <f t="shared" si="838"/>
        <v>1041</v>
      </c>
      <c r="AF6012" s="12">
        <f t="shared" si="839"/>
        <v>15</v>
      </c>
      <c r="AG6012" s="12">
        <f t="shared" si="840"/>
        <v>45</v>
      </c>
      <c r="AH6012" s="9">
        <f t="shared" si="844"/>
        <v>4.3227665706051875E-2</v>
      </c>
      <c r="AI6012" s="14">
        <f>VLOOKUP(E6012,'Verweis Faktor'!$A:$B,2,FALSE)</f>
        <v>1</v>
      </c>
      <c r="AJ6012" s="14"/>
      <c r="AK6012" s="14" t="str">
        <f>IF(AL6012="Ja","Versandkosten",VLOOKUP(E6012,'Verweis Belegart'!$A$2:$B$9,2,FALSE))</f>
        <v>Hardware</v>
      </c>
      <c r="AL6012" s="14" t="str">
        <f t="shared" si="845"/>
        <v>Nein</v>
      </c>
      <c r="AM6012" s="14" t="str">
        <f t="shared" si="841"/>
        <v>Positiv</v>
      </c>
    </row>
    <row r="6013" spans="1:39" ht="17.25" customHeight="1" x14ac:dyDescent="0.35">
      <c r="A6013" s="17">
        <v>14575376</v>
      </c>
      <c r="B6013" s="2" t="s">
        <v>2608</v>
      </c>
      <c r="C6013" s="1">
        <v>2025001</v>
      </c>
      <c r="D6013" s="1">
        <v>2001531</v>
      </c>
      <c r="E6013" s="2" t="s">
        <v>34</v>
      </c>
      <c r="F6013" s="2" t="s">
        <v>182</v>
      </c>
      <c r="G6013" s="2" t="s">
        <v>66</v>
      </c>
      <c r="H6013" s="2" t="s">
        <v>925</v>
      </c>
      <c r="I6013" s="2" t="s">
        <v>926</v>
      </c>
      <c r="J6013" s="2" t="s">
        <v>103</v>
      </c>
      <c r="K6013" s="2" t="s">
        <v>87</v>
      </c>
      <c r="L6013" s="2" t="s">
        <v>1381</v>
      </c>
      <c r="M6013" s="2" t="s">
        <v>1382</v>
      </c>
      <c r="N6013" s="2" t="s">
        <v>292</v>
      </c>
      <c r="O6013" s="3">
        <v>2</v>
      </c>
      <c r="P6013" s="3">
        <v>890.04939999999999</v>
      </c>
      <c r="Q6013" s="3">
        <v>907</v>
      </c>
      <c r="R6013" s="3">
        <v>1814</v>
      </c>
      <c r="S6013" s="3">
        <v>16.950600000000001</v>
      </c>
      <c r="T6013" s="3">
        <v>33.9</v>
      </c>
      <c r="U6013" s="3">
        <v>1.86</v>
      </c>
      <c r="V6013" s="2" t="s">
        <v>927</v>
      </c>
      <c r="W6013" s="2" t="s">
        <v>928</v>
      </c>
      <c r="X6013" s="2" t="s">
        <v>44</v>
      </c>
      <c r="Y6013" s="19" t="str">
        <f>VLOOKUP(G6013,'Verweis Kd-Gruppe'!$A$2:$B$8,2,FALSE)</f>
        <v>EXP</v>
      </c>
      <c r="Z6013" s="19" t="str">
        <f>VLOOKUP(J6013,'Verweis Art-Gruppe'!$A$2:$B$15,2,FALSE)</f>
        <v>Geräte</v>
      </c>
      <c r="AA6013" s="19" t="str">
        <f>VLOOKUP(W6013,'Verweis Vertreter'!$A$2:$B$24,2,FALSE)</f>
        <v>Ximena Morales</v>
      </c>
      <c r="AB6013" s="12">
        <f t="shared" si="837"/>
        <v>2</v>
      </c>
      <c r="AC6013" s="12">
        <f t="shared" si="842"/>
        <v>890.04939999999999</v>
      </c>
      <c r="AD6013" s="12">
        <f t="shared" si="843"/>
        <v>907</v>
      </c>
      <c r="AE6013" s="12">
        <f t="shared" si="838"/>
        <v>1814</v>
      </c>
      <c r="AF6013" s="12">
        <f t="shared" si="839"/>
        <v>16.950600000000001</v>
      </c>
      <c r="AG6013" s="12">
        <f t="shared" si="840"/>
        <v>33.9</v>
      </c>
      <c r="AH6013" s="9">
        <f t="shared" si="844"/>
        <v>1.8687982359426682E-2</v>
      </c>
      <c r="AI6013" s="14">
        <f>VLOOKUP(E6013,'Verweis Faktor'!$A:$B,2,FALSE)</f>
        <v>1</v>
      </c>
      <c r="AJ6013" s="14"/>
      <c r="AK6013" s="14" t="str">
        <f>IF(AL6013="Ja","Versandkosten",VLOOKUP(E6013,'Verweis Belegart'!$A$2:$B$9,2,FALSE))</f>
        <v>Hardware</v>
      </c>
      <c r="AL6013" s="14" t="str">
        <f t="shared" si="845"/>
        <v>Nein</v>
      </c>
      <c r="AM6013" s="14" t="str">
        <f t="shared" si="841"/>
        <v>Positiv</v>
      </c>
    </row>
    <row r="6014" spans="1:39" ht="17.25" customHeight="1" x14ac:dyDescent="0.35">
      <c r="A6014" s="17">
        <v>14575376</v>
      </c>
      <c r="B6014" s="2" t="s">
        <v>2608</v>
      </c>
      <c r="C6014" s="1">
        <v>2025001</v>
      </c>
      <c r="D6014" s="1">
        <v>2001531</v>
      </c>
      <c r="E6014" s="2" t="s">
        <v>34</v>
      </c>
      <c r="F6014" s="2" t="s">
        <v>182</v>
      </c>
      <c r="G6014" s="2" t="s">
        <v>66</v>
      </c>
      <c r="H6014" s="2" t="s">
        <v>925</v>
      </c>
      <c r="I6014" s="2" t="s">
        <v>926</v>
      </c>
      <c r="J6014" s="2" t="s">
        <v>103</v>
      </c>
      <c r="K6014" s="2" t="s">
        <v>91</v>
      </c>
      <c r="L6014" s="2" t="s">
        <v>465</v>
      </c>
      <c r="M6014" s="2" t="s">
        <v>466</v>
      </c>
      <c r="N6014" s="2" t="s">
        <v>451</v>
      </c>
      <c r="O6014" s="3">
        <v>4</v>
      </c>
      <c r="P6014" s="3">
        <v>134</v>
      </c>
      <c r="Q6014" s="3">
        <v>147</v>
      </c>
      <c r="R6014" s="3">
        <v>588</v>
      </c>
      <c r="S6014" s="3">
        <v>13</v>
      </c>
      <c r="T6014" s="3">
        <v>52</v>
      </c>
      <c r="U6014" s="3">
        <v>8.84</v>
      </c>
      <c r="V6014" s="2" t="s">
        <v>927</v>
      </c>
      <c r="W6014" s="2" t="s">
        <v>928</v>
      </c>
      <c r="X6014" s="2" t="s">
        <v>44</v>
      </c>
      <c r="Y6014" s="19" t="str">
        <f>VLOOKUP(G6014,'Verweis Kd-Gruppe'!$A$2:$B$8,2,FALSE)</f>
        <v>EXP</v>
      </c>
      <c r="Z6014" s="19" t="str">
        <f>VLOOKUP(J6014,'Verweis Art-Gruppe'!$A$2:$B$15,2,FALSE)</f>
        <v>Geräte</v>
      </c>
      <c r="AA6014" s="19" t="str">
        <f>VLOOKUP(W6014,'Verweis Vertreter'!$A$2:$B$24,2,FALSE)</f>
        <v>Ximena Morales</v>
      </c>
      <c r="AB6014" s="12">
        <f t="shared" si="837"/>
        <v>4</v>
      </c>
      <c r="AC6014" s="12">
        <f t="shared" si="842"/>
        <v>134</v>
      </c>
      <c r="AD6014" s="12">
        <f t="shared" si="843"/>
        <v>147</v>
      </c>
      <c r="AE6014" s="12">
        <f t="shared" si="838"/>
        <v>588</v>
      </c>
      <c r="AF6014" s="12">
        <f t="shared" si="839"/>
        <v>13</v>
      </c>
      <c r="AG6014" s="12">
        <f t="shared" si="840"/>
        <v>52</v>
      </c>
      <c r="AH6014" s="9">
        <f t="shared" si="844"/>
        <v>8.8435374149659865E-2</v>
      </c>
      <c r="AI6014" s="14">
        <f>VLOOKUP(E6014,'Verweis Faktor'!$A:$B,2,FALSE)</f>
        <v>1</v>
      </c>
      <c r="AJ6014" s="14"/>
      <c r="AK6014" s="14" t="str">
        <f>IF(AL6014="Ja","Versandkosten",VLOOKUP(E6014,'Verweis Belegart'!$A$2:$B$9,2,FALSE))</f>
        <v>Hardware</v>
      </c>
      <c r="AL6014" s="14" t="str">
        <f t="shared" si="845"/>
        <v>Nein</v>
      </c>
      <c r="AM6014" s="14" t="str">
        <f t="shared" si="841"/>
        <v>Positiv</v>
      </c>
    </row>
    <row r="6015" spans="1:39" ht="17.25" customHeight="1" x14ac:dyDescent="0.35">
      <c r="A6015" s="17">
        <v>14575376</v>
      </c>
      <c r="B6015" s="2" t="s">
        <v>2608</v>
      </c>
      <c r="C6015" s="1">
        <v>2025001</v>
      </c>
      <c r="D6015" s="1">
        <v>2001531</v>
      </c>
      <c r="E6015" s="2" t="s">
        <v>34</v>
      </c>
      <c r="F6015" s="2" t="s">
        <v>182</v>
      </c>
      <c r="G6015" s="2" t="s">
        <v>66</v>
      </c>
      <c r="H6015" s="2" t="s">
        <v>925</v>
      </c>
      <c r="I6015" s="2" t="s">
        <v>926</v>
      </c>
      <c r="J6015" s="2" t="s">
        <v>304</v>
      </c>
      <c r="K6015" s="2" t="s">
        <v>95</v>
      </c>
      <c r="L6015" s="2" t="s">
        <v>1153</v>
      </c>
      <c r="M6015" s="2" t="s">
        <v>1154</v>
      </c>
      <c r="N6015" s="2" t="s">
        <v>607</v>
      </c>
      <c r="O6015" s="3">
        <v>10</v>
      </c>
      <c r="P6015" s="3">
        <v>66.728300000000004</v>
      </c>
      <c r="Q6015" s="3">
        <v>80</v>
      </c>
      <c r="R6015" s="3">
        <v>800</v>
      </c>
      <c r="S6015" s="3">
        <v>13.271699999999999</v>
      </c>
      <c r="T6015" s="3">
        <v>132.72</v>
      </c>
      <c r="U6015" s="3">
        <v>16.579999999999998</v>
      </c>
      <c r="V6015" s="2" t="s">
        <v>927</v>
      </c>
      <c r="W6015" s="2" t="s">
        <v>928</v>
      </c>
      <c r="X6015" s="2" t="s">
        <v>44</v>
      </c>
      <c r="Y6015" s="19" t="str">
        <f>VLOOKUP(G6015,'Verweis Kd-Gruppe'!$A$2:$B$8,2,FALSE)</f>
        <v>EXP</v>
      </c>
      <c r="Z6015" s="19" t="str">
        <f>VLOOKUP(J6015,'Verweis Art-Gruppe'!$A$2:$B$15,2,FALSE)</f>
        <v>Zubehör</v>
      </c>
      <c r="AA6015" s="19" t="str">
        <f>VLOOKUP(W6015,'Verweis Vertreter'!$A$2:$B$24,2,FALSE)</f>
        <v>Ximena Morales</v>
      </c>
      <c r="AB6015" s="12">
        <f t="shared" si="837"/>
        <v>10</v>
      </c>
      <c r="AC6015" s="12">
        <f t="shared" si="842"/>
        <v>66.728300000000004</v>
      </c>
      <c r="AD6015" s="12">
        <f t="shared" si="843"/>
        <v>80</v>
      </c>
      <c r="AE6015" s="12">
        <f t="shared" si="838"/>
        <v>800</v>
      </c>
      <c r="AF6015" s="12">
        <f t="shared" si="839"/>
        <v>13.271699999999999</v>
      </c>
      <c r="AG6015" s="12">
        <f t="shared" si="840"/>
        <v>132.72</v>
      </c>
      <c r="AH6015" s="9">
        <f t="shared" si="844"/>
        <v>0.16589999999999999</v>
      </c>
      <c r="AI6015" s="14">
        <f>VLOOKUP(E6015,'Verweis Faktor'!$A:$B,2,FALSE)</f>
        <v>1</v>
      </c>
      <c r="AJ6015" s="14"/>
      <c r="AK6015" s="14" t="str">
        <f>IF(AL6015="Ja","Versandkosten",VLOOKUP(E6015,'Verweis Belegart'!$A$2:$B$9,2,FALSE))</f>
        <v>Hardware</v>
      </c>
      <c r="AL6015" s="14" t="str">
        <f t="shared" si="845"/>
        <v>Nein</v>
      </c>
      <c r="AM6015" s="14" t="str">
        <f t="shared" si="841"/>
        <v>Positiv</v>
      </c>
    </row>
    <row r="6016" spans="1:39" ht="17.25" customHeight="1" x14ac:dyDescent="0.35">
      <c r="A6016" s="17">
        <v>14575376</v>
      </c>
      <c r="B6016" s="2" t="s">
        <v>2608</v>
      </c>
      <c r="C6016" s="1">
        <v>2025001</v>
      </c>
      <c r="D6016" s="1">
        <v>2001531</v>
      </c>
      <c r="E6016" s="2" t="s">
        <v>34</v>
      </c>
      <c r="F6016" s="2" t="s">
        <v>182</v>
      </c>
      <c r="G6016" s="2" t="s">
        <v>66</v>
      </c>
      <c r="H6016" s="2" t="s">
        <v>925</v>
      </c>
      <c r="I6016" s="2" t="s">
        <v>926</v>
      </c>
      <c r="J6016" s="2" t="s">
        <v>304</v>
      </c>
      <c r="K6016" s="2" t="s">
        <v>99</v>
      </c>
      <c r="L6016" s="2" t="s">
        <v>397</v>
      </c>
      <c r="M6016" s="2" t="s">
        <v>398</v>
      </c>
      <c r="N6016" s="2" t="s">
        <v>399</v>
      </c>
      <c r="O6016" s="3">
        <v>10</v>
      </c>
      <c r="P6016" s="3">
        <v>13.5015</v>
      </c>
      <c r="Q6016" s="3">
        <v>14.5</v>
      </c>
      <c r="R6016" s="3">
        <v>145</v>
      </c>
      <c r="S6016" s="3">
        <v>0.99850000000000005</v>
      </c>
      <c r="T6016" s="3">
        <v>9.98</v>
      </c>
      <c r="U6016" s="3">
        <v>6.88</v>
      </c>
      <c r="V6016" s="2" t="s">
        <v>927</v>
      </c>
      <c r="W6016" s="2" t="s">
        <v>928</v>
      </c>
      <c r="X6016" s="2" t="s">
        <v>44</v>
      </c>
      <c r="Y6016" s="19" t="str">
        <f>VLOOKUP(G6016,'Verweis Kd-Gruppe'!$A$2:$B$8,2,FALSE)</f>
        <v>EXP</v>
      </c>
      <c r="Z6016" s="19" t="str">
        <f>VLOOKUP(J6016,'Verweis Art-Gruppe'!$A$2:$B$15,2,FALSE)</f>
        <v>Zubehör</v>
      </c>
      <c r="AA6016" s="19" t="str">
        <f>VLOOKUP(W6016,'Verweis Vertreter'!$A$2:$B$24,2,FALSE)</f>
        <v>Ximena Morales</v>
      </c>
      <c r="AB6016" s="12">
        <f t="shared" si="837"/>
        <v>10</v>
      </c>
      <c r="AC6016" s="12">
        <f t="shared" si="842"/>
        <v>13.5015</v>
      </c>
      <c r="AD6016" s="12">
        <f t="shared" si="843"/>
        <v>14.5</v>
      </c>
      <c r="AE6016" s="12">
        <f t="shared" si="838"/>
        <v>145</v>
      </c>
      <c r="AF6016" s="12">
        <f t="shared" si="839"/>
        <v>0.99850000000000005</v>
      </c>
      <c r="AG6016" s="12">
        <f t="shared" si="840"/>
        <v>9.98</v>
      </c>
      <c r="AH6016" s="9">
        <f t="shared" si="844"/>
        <v>6.8827586206896552E-2</v>
      </c>
      <c r="AI6016" s="14">
        <f>VLOOKUP(E6016,'Verweis Faktor'!$A:$B,2,FALSE)</f>
        <v>1</v>
      </c>
      <c r="AJ6016" s="14"/>
      <c r="AK6016" s="14" t="str">
        <f>IF(AL6016="Ja","Versandkosten",VLOOKUP(E6016,'Verweis Belegart'!$A$2:$B$9,2,FALSE))</f>
        <v>Hardware</v>
      </c>
      <c r="AL6016" s="14" t="str">
        <f t="shared" si="845"/>
        <v>Nein</v>
      </c>
      <c r="AM6016" s="14" t="str">
        <f t="shared" si="841"/>
        <v>Positiv</v>
      </c>
    </row>
    <row r="6017" spans="1:39" ht="17.25" customHeight="1" x14ac:dyDescent="0.35">
      <c r="A6017" s="17">
        <v>14575523</v>
      </c>
      <c r="B6017" s="2" t="s">
        <v>2608</v>
      </c>
      <c r="C6017" s="1">
        <v>2025001</v>
      </c>
      <c r="D6017" s="1">
        <v>2001532</v>
      </c>
      <c r="E6017" s="2" t="s">
        <v>34</v>
      </c>
      <c r="F6017" s="2" t="s">
        <v>182</v>
      </c>
      <c r="G6017" s="2" t="s">
        <v>66</v>
      </c>
      <c r="H6017" s="2" t="s">
        <v>640</v>
      </c>
      <c r="I6017" s="2" t="s">
        <v>641</v>
      </c>
      <c r="J6017" s="2" t="s">
        <v>103</v>
      </c>
      <c r="K6017" s="2" t="s">
        <v>28</v>
      </c>
      <c r="L6017" s="2" t="s">
        <v>2091</v>
      </c>
      <c r="M6017" s="2" t="s">
        <v>2092</v>
      </c>
      <c r="N6017" s="2" t="s">
        <v>2093</v>
      </c>
      <c r="O6017" s="3">
        <v>1</v>
      </c>
      <c r="P6017" s="3">
        <v>377.28570000000002</v>
      </c>
      <c r="Q6017" s="3">
        <v>427.12</v>
      </c>
      <c r="R6017" s="3">
        <v>427.12</v>
      </c>
      <c r="S6017" s="3">
        <v>49.834299999999999</v>
      </c>
      <c r="T6017" s="3">
        <v>49.83</v>
      </c>
      <c r="U6017" s="3">
        <v>11.66</v>
      </c>
      <c r="V6017" s="2" t="s">
        <v>195</v>
      </c>
      <c r="W6017" s="2" t="s">
        <v>196</v>
      </c>
      <c r="X6017" s="2" t="s">
        <v>197</v>
      </c>
      <c r="Y6017" s="19" t="str">
        <f>VLOOKUP(G6017,'Verweis Kd-Gruppe'!$A$2:$B$8,2,FALSE)</f>
        <v>EXP</v>
      </c>
      <c r="Z6017" s="19" t="str">
        <f>VLOOKUP(J6017,'Verweis Art-Gruppe'!$A$2:$B$15,2,FALSE)</f>
        <v>Geräte</v>
      </c>
      <c r="AA6017" s="19" t="str">
        <f>VLOOKUP(W6017,'Verweis Vertreter'!$A$2:$B$24,2,FALSE)</f>
        <v>Akin Erdem</v>
      </c>
      <c r="AB6017" s="12">
        <f t="shared" si="837"/>
        <v>1</v>
      </c>
      <c r="AC6017" s="12">
        <f t="shared" si="842"/>
        <v>377.28570000000002</v>
      </c>
      <c r="AD6017" s="12">
        <f t="shared" si="843"/>
        <v>427.12</v>
      </c>
      <c r="AE6017" s="12">
        <f t="shared" si="838"/>
        <v>427.12</v>
      </c>
      <c r="AF6017" s="12">
        <f t="shared" si="839"/>
        <v>49.834299999999999</v>
      </c>
      <c r="AG6017" s="12">
        <f t="shared" si="840"/>
        <v>49.83</v>
      </c>
      <c r="AH6017" s="9">
        <f t="shared" si="844"/>
        <v>0.11666510582506087</v>
      </c>
      <c r="AI6017" s="14">
        <f>VLOOKUP(E6017,'Verweis Faktor'!$A:$B,2,FALSE)</f>
        <v>1</v>
      </c>
      <c r="AJ6017" s="14"/>
      <c r="AK6017" s="14" t="str">
        <f>IF(AL6017="Ja","Versandkosten",VLOOKUP(E6017,'Verweis Belegart'!$A$2:$B$9,2,FALSE))</f>
        <v>Hardware</v>
      </c>
      <c r="AL6017" s="14" t="str">
        <f t="shared" si="845"/>
        <v>Nein</v>
      </c>
      <c r="AM6017" s="14" t="str">
        <f t="shared" si="841"/>
        <v>Positiv</v>
      </c>
    </row>
    <row r="6018" spans="1:39" ht="17.25" customHeight="1" x14ac:dyDescent="0.35">
      <c r="A6018" s="17">
        <v>14575523</v>
      </c>
      <c r="B6018" s="2" t="s">
        <v>2608</v>
      </c>
      <c r="C6018" s="1">
        <v>2025001</v>
      </c>
      <c r="D6018" s="1">
        <v>2001532</v>
      </c>
      <c r="E6018" s="2" t="s">
        <v>34</v>
      </c>
      <c r="F6018" s="2" t="s">
        <v>182</v>
      </c>
      <c r="G6018" s="2" t="s">
        <v>66</v>
      </c>
      <c r="H6018" s="2" t="s">
        <v>640</v>
      </c>
      <c r="I6018" s="2" t="s">
        <v>641</v>
      </c>
      <c r="J6018" s="2" t="s">
        <v>304</v>
      </c>
      <c r="K6018" s="2" t="s">
        <v>45</v>
      </c>
      <c r="L6018" s="2" t="s">
        <v>2718</v>
      </c>
      <c r="M6018" s="2" t="s">
        <v>2719</v>
      </c>
      <c r="N6018" s="2" t="s">
        <v>1251</v>
      </c>
      <c r="O6018" s="3">
        <v>4</v>
      </c>
      <c r="P6018" s="3">
        <v>53.94</v>
      </c>
      <c r="Q6018" s="3">
        <v>57.29</v>
      </c>
      <c r="R6018" s="3">
        <v>229.16</v>
      </c>
      <c r="S6018" s="3">
        <v>3.35</v>
      </c>
      <c r="T6018" s="3">
        <v>13.4</v>
      </c>
      <c r="U6018" s="3">
        <v>5.84</v>
      </c>
      <c r="V6018" s="2" t="s">
        <v>195</v>
      </c>
      <c r="W6018" s="2" t="s">
        <v>196</v>
      </c>
      <c r="X6018" s="2" t="s">
        <v>197</v>
      </c>
      <c r="Y6018" s="19" t="str">
        <f>VLOOKUP(G6018,'Verweis Kd-Gruppe'!$A$2:$B$8,2,FALSE)</f>
        <v>EXP</v>
      </c>
      <c r="Z6018" s="19" t="str">
        <f>VLOOKUP(J6018,'Verweis Art-Gruppe'!$A$2:$B$15,2,FALSE)</f>
        <v>Zubehör</v>
      </c>
      <c r="AA6018" s="19" t="str">
        <f>VLOOKUP(W6018,'Verweis Vertreter'!$A$2:$B$24,2,FALSE)</f>
        <v>Akin Erdem</v>
      </c>
      <c r="AB6018" s="12">
        <f t="shared" si="837"/>
        <v>4</v>
      </c>
      <c r="AC6018" s="12">
        <f t="shared" si="842"/>
        <v>53.94</v>
      </c>
      <c r="AD6018" s="12">
        <f t="shared" si="843"/>
        <v>57.29</v>
      </c>
      <c r="AE6018" s="12">
        <f t="shared" si="838"/>
        <v>229.16</v>
      </c>
      <c r="AF6018" s="12">
        <f t="shared" si="839"/>
        <v>3.35</v>
      </c>
      <c r="AG6018" s="12">
        <f t="shared" si="840"/>
        <v>13.4</v>
      </c>
      <c r="AH6018" s="9">
        <f t="shared" si="844"/>
        <v>5.847442834700646E-2</v>
      </c>
      <c r="AI6018" s="14">
        <f>VLOOKUP(E6018,'Verweis Faktor'!$A:$B,2,FALSE)</f>
        <v>1</v>
      </c>
      <c r="AJ6018" s="14"/>
      <c r="AK6018" s="14" t="str">
        <f>IF(AL6018="Ja","Versandkosten",VLOOKUP(E6018,'Verweis Belegart'!$A$2:$B$9,2,FALSE))</f>
        <v>Hardware</v>
      </c>
      <c r="AL6018" s="14" t="str">
        <f t="shared" si="845"/>
        <v>Nein</v>
      </c>
      <c r="AM6018" s="14" t="str">
        <f t="shared" si="841"/>
        <v>Positiv</v>
      </c>
    </row>
    <row r="6019" spans="1:39" ht="17.25" customHeight="1" x14ac:dyDescent="0.35">
      <c r="A6019" s="17">
        <v>14575523</v>
      </c>
      <c r="B6019" s="2" t="s">
        <v>2608</v>
      </c>
      <c r="C6019" s="1">
        <v>2025001</v>
      </c>
      <c r="D6019" s="1">
        <v>2001532</v>
      </c>
      <c r="E6019" s="2" t="s">
        <v>34</v>
      </c>
      <c r="F6019" s="2" t="s">
        <v>182</v>
      </c>
      <c r="G6019" s="2" t="s">
        <v>66</v>
      </c>
      <c r="H6019" s="2" t="s">
        <v>640</v>
      </c>
      <c r="I6019" s="2" t="s">
        <v>641</v>
      </c>
      <c r="J6019" s="2" t="s">
        <v>103</v>
      </c>
      <c r="K6019" s="2" t="s">
        <v>49</v>
      </c>
      <c r="L6019" s="2" t="s">
        <v>2308</v>
      </c>
      <c r="M6019" s="2" t="s">
        <v>2309</v>
      </c>
      <c r="N6019" s="2" t="s">
        <v>679</v>
      </c>
      <c r="O6019" s="3">
        <v>4</v>
      </c>
      <c r="P6019" s="3">
        <v>91</v>
      </c>
      <c r="Q6019" s="3">
        <v>99.49</v>
      </c>
      <c r="R6019" s="3">
        <v>397.96</v>
      </c>
      <c r="S6019" s="3">
        <v>8.49</v>
      </c>
      <c r="T6019" s="3">
        <v>33.96</v>
      </c>
      <c r="U6019" s="3">
        <v>8.5299999999999994</v>
      </c>
      <c r="V6019" s="2" t="s">
        <v>195</v>
      </c>
      <c r="W6019" s="2" t="s">
        <v>196</v>
      </c>
      <c r="X6019" s="2" t="s">
        <v>197</v>
      </c>
      <c r="Y6019" s="19" t="str">
        <f>VLOOKUP(G6019,'Verweis Kd-Gruppe'!$A$2:$B$8,2,FALSE)</f>
        <v>EXP</v>
      </c>
      <c r="Z6019" s="19" t="str">
        <f>VLOOKUP(J6019,'Verweis Art-Gruppe'!$A$2:$B$15,2,FALSE)</f>
        <v>Geräte</v>
      </c>
      <c r="AA6019" s="19" t="str">
        <f>VLOOKUP(W6019,'Verweis Vertreter'!$A$2:$B$24,2,FALSE)</f>
        <v>Akin Erdem</v>
      </c>
      <c r="AB6019" s="12">
        <f t="shared" ref="AB6019:AB6082" si="846">$AI6019*O6019</f>
        <v>4</v>
      </c>
      <c r="AC6019" s="12">
        <f t="shared" si="842"/>
        <v>91</v>
      </c>
      <c r="AD6019" s="12">
        <f t="shared" si="843"/>
        <v>99.49</v>
      </c>
      <c r="AE6019" s="12">
        <f t="shared" ref="AE6019:AE6082" si="847">$AI6019*R6019</f>
        <v>397.96</v>
      </c>
      <c r="AF6019" s="12">
        <f t="shared" ref="AF6019:AF6082" si="848">$AI6019*S6019</f>
        <v>8.49</v>
      </c>
      <c r="AG6019" s="12">
        <f t="shared" ref="AG6019:AG6082" si="849">$AI6019*T6019</f>
        <v>33.96</v>
      </c>
      <c r="AH6019" s="9">
        <f t="shared" si="844"/>
        <v>8.533520956880089E-2</v>
      </c>
      <c r="AI6019" s="14">
        <f>VLOOKUP(E6019,'Verweis Faktor'!$A:$B,2,FALSE)</f>
        <v>1</v>
      </c>
      <c r="AJ6019" s="14"/>
      <c r="AK6019" s="14" t="str">
        <f>IF(AL6019="Ja","Versandkosten",VLOOKUP(E6019,'Verweis Belegart'!$A$2:$B$9,2,FALSE))</f>
        <v>Hardware</v>
      </c>
      <c r="AL6019" s="14" t="str">
        <f t="shared" si="845"/>
        <v>Nein</v>
      </c>
      <c r="AM6019" s="14" t="str">
        <f t="shared" ref="AM6019:AM6082" si="850">IF(AG6019&lt;0,"Negativ","Positiv")</f>
        <v>Positiv</v>
      </c>
    </row>
    <row r="6020" spans="1:39" ht="17.25" customHeight="1" x14ac:dyDescent="0.35">
      <c r="A6020" s="17">
        <v>14574947</v>
      </c>
      <c r="B6020" s="2" t="s">
        <v>2608</v>
      </c>
      <c r="C6020" s="1">
        <v>2025001</v>
      </c>
      <c r="D6020" s="1">
        <v>2001533</v>
      </c>
      <c r="E6020" s="2" t="s">
        <v>2658</v>
      </c>
      <c r="F6020" s="2" t="s">
        <v>2111</v>
      </c>
      <c r="G6020" s="2" t="s">
        <v>36</v>
      </c>
      <c r="H6020" s="2" t="s">
        <v>2500</v>
      </c>
      <c r="I6020" s="2" t="s">
        <v>2501</v>
      </c>
      <c r="J6020" s="2" t="s">
        <v>304</v>
      </c>
      <c r="K6020" s="2" t="s">
        <v>28</v>
      </c>
      <c r="L6020" s="2" t="s">
        <v>602</v>
      </c>
      <c r="M6020" s="2" t="s">
        <v>603</v>
      </c>
      <c r="N6020" s="2" t="s">
        <v>604</v>
      </c>
      <c r="O6020" s="3">
        <v>1</v>
      </c>
      <c r="P6020" s="3">
        <v>298.3</v>
      </c>
      <c r="Q6020" s="3">
        <v>305</v>
      </c>
      <c r="R6020" s="3">
        <v>305</v>
      </c>
      <c r="S6020" s="3">
        <v>6.7</v>
      </c>
      <c r="T6020" s="3">
        <v>6.7</v>
      </c>
      <c r="U6020" s="3">
        <v>2.19</v>
      </c>
      <c r="V6020" s="2" t="s">
        <v>235</v>
      </c>
      <c r="W6020" s="2" t="s">
        <v>236</v>
      </c>
      <c r="X6020" s="2" t="s">
        <v>125</v>
      </c>
      <c r="Y6020" s="19" t="str">
        <f>VLOOKUP(G6020,'Verweis Kd-Gruppe'!$A$2:$B$8,2,FALSE)</f>
        <v>GRK</v>
      </c>
      <c r="Z6020" s="19" t="str">
        <f>VLOOKUP(J6020,'Verweis Art-Gruppe'!$A$2:$B$15,2,FALSE)</f>
        <v>Zubehör</v>
      </c>
      <c r="AA6020" s="19" t="str">
        <f>VLOOKUP(W6020,'Verweis Vertreter'!$A$2:$B$24,2,FALSE)</f>
        <v>Patrick Verfürth</v>
      </c>
      <c r="AB6020" s="12">
        <f t="shared" si="846"/>
        <v>-1</v>
      </c>
      <c r="AC6020" s="12">
        <f t="shared" ref="AC6020:AC6083" si="851">P6020</f>
        <v>298.3</v>
      </c>
      <c r="AD6020" s="12">
        <f t="shared" ref="AD6020:AD6083" si="852">Q6020</f>
        <v>305</v>
      </c>
      <c r="AE6020" s="12">
        <f t="shared" si="847"/>
        <v>-305</v>
      </c>
      <c r="AF6020" s="12">
        <f t="shared" si="848"/>
        <v>-6.7</v>
      </c>
      <c r="AG6020" s="12">
        <f t="shared" si="849"/>
        <v>-6.7</v>
      </c>
      <c r="AH6020" s="9">
        <f t="shared" ref="AH6020:AH6083" si="853">IF(AF6020=0,0,AG6020/AE6020*AI6020)</f>
        <v>-2.1967213114754098E-2</v>
      </c>
      <c r="AI6020" s="14">
        <f>VLOOKUP(E6020,'Verweis Faktor'!$A:$B,2,FALSE)</f>
        <v>-1</v>
      </c>
      <c r="AJ6020" s="14"/>
      <c r="AK6020" s="14" t="str">
        <f>IF(AL6020="Ja","Versandkosten",VLOOKUP(E6020,'Verweis Belegart'!$A$2:$B$9,2,FALSE))</f>
        <v>Hardware</v>
      </c>
      <c r="AL6020" s="14" t="str">
        <f t="shared" ref="AL6020:AL6083" si="854">IF(ISNUMBER(FIND("Versandkosten",M6020)),"Ja","Nein")</f>
        <v>Nein</v>
      </c>
      <c r="AM6020" s="14" t="str">
        <f t="shared" si="850"/>
        <v>Negativ</v>
      </c>
    </row>
    <row r="6021" spans="1:39" ht="17.25" customHeight="1" x14ac:dyDescent="0.35">
      <c r="A6021" s="17">
        <v>14574947</v>
      </c>
      <c r="B6021" s="2" t="s">
        <v>2608</v>
      </c>
      <c r="C6021" s="1">
        <v>2025001</v>
      </c>
      <c r="D6021" s="1">
        <v>2001534</v>
      </c>
      <c r="E6021" s="2" t="s">
        <v>1719</v>
      </c>
      <c r="F6021" s="2" t="s">
        <v>2111</v>
      </c>
      <c r="G6021" s="2" t="s">
        <v>36</v>
      </c>
      <c r="H6021" s="2" t="s">
        <v>2500</v>
      </c>
      <c r="I6021" s="2" t="s">
        <v>2501</v>
      </c>
      <c r="J6021" s="2" t="s">
        <v>304</v>
      </c>
      <c r="K6021" s="2" t="s">
        <v>28</v>
      </c>
      <c r="L6021" s="2" t="s">
        <v>602</v>
      </c>
      <c r="M6021" s="2" t="s">
        <v>603</v>
      </c>
      <c r="N6021" s="2" t="s">
        <v>604</v>
      </c>
      <c r="O6021" s="3">
        <v>1</v>
      </c>
      <c r="P6021" s="3">
        <v>298.3</v>
      </c>
      <c r="Q6021" s="3">
        <v>305</v>
      </c>
      <c r="R6021" s="3">
        <v>305</v>
      </c>
      <c r="S6021" s="3">
        <v>6.7</v>
      </c>
      <c r="T6021" s="3">
        <v>6.7</v>
      </c>
      <c r="U6021" s="3">
        <v>2.19</v>
      </c>
      <c r="V6021" s="2" t="s">
        <v>235</v>
      </c>
      <c r="W6021" s="2" t="s">
        <v>236</v>
      </c>
      <c r="X6021" s="2" t="s">
        <v>125</v>
      </c>
      <c r="Y6021" s="19" t="str">
        <f>VLOOKUP(G6021,'Verweis Kd-Gruppe'!$A$2:$B$8,2,FALSE)</f>
        <v>GRK</v>
      </c>
      <c r="Z6021" s="19" t="str">
        <f>VLOOKUP(J6021,'Verweis Art-Gruppe'!$A$2:$B$15,2,FALSE)</f>
        <v>Zubehör</v>
      </c>
      <c r="AA6021" s="19" t="str">
        <f>VLOOKUP(W6021,'Verweis Vertreter'!$A$2:$B$24,2,FALSE)</f>
        <v>Patrick Verfürth</v>
      </c>
      <c r="AB6021" s="12">
        <f t="shared" si="846"/>
        <v>1</v>
      </c>
      <c r="AC6021" s="12">
        <f t="shared" si="851"/>
        <v>298.3</v>
      </c>
      <c r="AD6021" s="12">
        <f t="shared" si="852"/>
        <v>305</v>
      </c>
      <c r="AE6021" s="12">
        <f t="shared" si="847"/>
        <v>305</v>
      </c>
      <c r="AF6021" s="12">
        <f t="shared" si="848"/>
        <v>6.7</v>
      </c>
      <c r="AG6021" s="12">
        <f t="shared" si="849"/>
        <v>6.7</v>
      </c>
      <c r="AH6021" s="9">
        <f t="shared" si="853"/>
        <v>2.1967213114754098E-2</v>
      </c>
      <c r="AI6021" s="14">
        <f>VLOOKUP(E6021,'Verweis Faktor'!$A:$B,2,FALSE)</f>
        <v>1</v>
      </c>
      <c r="AJ6021" s="14"/>
      <c r="AK6021" s="14" t="str">
        <f>IF(AL6021="Ja","Versandkosten",VLOOKUP(E6021,'Verweis Belegart'!$A$2:$B$9,2,FALSE))</f>
        <v>Hardware</v>
      </c>
      <c r="AL6021" s="14" t="str">
        <f t="shared" si="854"/>
        <v>Nein</v>
      </c>
      <c r="AM6021" s="14" t="str">
        <f t="shared" si="850"/>
        <v>Positiv</v>
      </c>
    </row>
    <row r="6022" spans="1:39" ht="17.25" customHeight="1" x14ac:dyDescent="0.35">
      <c r="A6022" s="17">
        <v>14575679</v>
      </c>
      <c r="B6022" s="2" t="s">
        <v>2720</v>
      </c>
      <c r="C6022" s="1">
        <v>2025001</v>
      </c>
      <c r="D6022" s="1">
        <v>2001535</v>
      </c>
      <c r="E6022" s="2" t="s">
        <v>772</v>
      </c>
      <c r="F6022" s="2" t="s">
        <v>1160</v>
      </c>
      <c r="G6022" s="2" t="s">
        <v>36</v>
      </c>
      <c r="H6022" s="2" t="s">
        <v>830</v>
      </c>
      <c r="I6022" s="2" t="s">
        <v>831</v>
      </c>
      <c r="J6022" s="2" t="s">
        <v>527</v>
      </c>
      <c r="K6022" s="2" t="s">
        <v>28</v>
      </c>
      <c r="L6022" s="2" t="s">
        <v>1824</v>
      </c>
      <c r="M6022" s="2" t="s">
        <v>1825</v>
      </c>
      <c r="N6022" s="2" t="s">
        <v>778</v>
      </c>
      <c r="O6022" s="3">
        <v>1</v>
      </c>
      <c r="P6022" s="3">
        <v>0</v>
      </c>
      <c r="Q6022" s="3">
        <v>64845</v>
      </c>
      <c r="R6022" s="3">
        <v>64845</v>
      </c>
      <c r="S6022" s="3">
        <v>64845</v>
      </c>
      <c r="T6022" s="3">
        <v>64845</v>
      </c>
      <c r="U6022" s="3"/>
      <c r="V6022" s="2" t="s">
        <v>835</v>
      </c>
      <c r="W6022" s="2" t="s">
        <v>836</v>
      </c>
      <c r="X6022" s="2" t="s">
        <v>699</v>
      </c>
      <c r="Y6022" s="19" t="str">
        <f>VLOOKUP(G6022,'Verweis Kd-Gruppe'!$A$2:$B$8,2,FALSE)</f>
        <v>GRK</v>
      </c>
      <c r="Z6022" s="19" t="str">
        <f>VLOOKUP(J6022,'Verweis Art-Gruppe'!$A$2:$B$15,2,FALSE)</f>
        <v>Provisionen</v>
      </c>
      <c r="AA6022" s="19" t="str">
        <f>VLOOKUP(W6022,'Verweis Vertreter'!$A$2:$B$24,2,FALSE)</f>
        <v>Andreas Michels</v>
      </c>
      <c r="AB6022" s="12">
        <f t="shared" si="846"/>
        <v>-1</v>
      </c>
      <c r="AC6022" s="12">
        <f t="shared" si="851"/>
        <v>0</v>
      </c>
      <c r="AD6022" s="12">
        <f t="shared" si="852"/>
        <v>64845</v>
      </c>
      <c r="AE6022" s="12">
        <f t="shared" si="847"/>
        <v>-64845</v>
      </c>
      <c r="AF6022" s="12">
        <f t="shared" si="848"/>
        <v>-64845</v>
      </c>
      <c r="AG6022" s="12">
        <f t="shared" si="849"/>
        <v>-64845</v>
      </c>
      <c r="AH6022" s="9">
        <f t="shared" si="853"/>
        <v>-1</v>
      </c>
      <c r="AI6022" s="14">
        <f>VLOOKUP(E6022,'Verweis Faktor'!$A:$B,2,FALSE)</f>
        <v>-1</v>
      </c>
      <c r="AJ6022" s="14"/>
      <c r="AK6022" s="14" t="str">
        <f>IF(AL6022="Ja","Versandkosten",VLOOKUP(E6022,'Verweis Belegart'!$A$2:$B$9,2,FALSE))</f>
        <v>Provisionen</v>
      </c>
      <c r="AL6022" s="14" t="str">
        <f t="shared" si="854"/>
        <v>Nein</v>
      </c>
      <c r="AM6022" s="14" t="str">
        <f t="shared" si="850"/>
        <v>Negativ</v>
      </c>
    </row>
    <row r="6023" spans="1:39" ht="17.25" customHeight="1" x14ac:dyDescent="0.35">
      <c r="A6023" s="17">
        <v>14575681</v>
      </c>
      <c r="B6023" s="2" t="s">
        <v>2720</v>
      </c>
      <c r="C6023" s="1">
        <v>2025001</v>
      </c>
      <c r="D6023" s="1">
        <v>2001536</v>
      </c>
      <c r="E6023" s="2" t="s">
        <v>772</v>
      </c>
      <c r="F6023" s="2" t="s">
        <v>1160</v>
      </c>
      <c r="G6023" s="2" t="s">
        <v>36</v>
      </c>
      <c r="H6023" s="2" t="s">
        <v>830</v>
      </c>
      <c r="I6023" s="2" t="s">
        <v>831</v>
      </c>
      <c r="J6023" s="2" t="s">
        <v>527</v>
      </c>
      <c r="K6023" s="2" t="s">
        <v>28</v>
      </c>
      <c r="L6023" s="2" t="s">
        <v>1824</v>
      </c>
      <c r="M6023" s="2" t="s">
        <v>1825</v>
      </c>
      <c r="N6023" s="2" t="s">
        <v>778</v>
      </c>
      <c r="O6023" s="3">
        <v>1</v>
      </c>
      <c r="P6023" s="3">
        <v>0</v>
      </c>
      <c r="Q6023" s="3">
        <v>300</v>
      </c>
      <c r="R6023" s="3">
        <v>300</v>
      </c>
      <c r="S6023" s="3">
        <v>300</v>
      </c>
      <c r="T6023" s="3">
        <v>300</v>
      </c>
      <c r="U6023" s="3"/>
      <c r="V6023" s="2" t="s">
        <v>835</v>
      </c>
      <c r="W6023" s="2" t="s">
        <v>836</v>
      </c>
      <c r="X6023" s="2" t="s">
        <v>699</v>
      </c>
      <c r="Y6023" s="19" t="str">
        <f>VLOOKUP(G6023,'Verweis Kd-Gruppe'!$A$2:$B$8,2,FALSE)</f>
        <v>GRK</v>
      </c>
      <c r="Z6023" s="19" t="str">
        <f>VLOOKUP(J6023,'Verweis Art-Gruppe'!$A$2:$B$15,2,FALSE)</f>
        <v>Provisionen</v>
      </c>
      <c r="AA6023" s="19" t="str">
        <f>VLOOKUP(W6023,'Verweis Vertreter'!$A$2:$B$24,2,FALSE)</f>
        <v>Andreas Michels</v>
      </c>
      <c r="AB6023" s="12">
        <f t="shared" si="846"/>
        <v>-1</v>
      </c>
      <c r="AC6023" s="12">
        <f t="shared" si="851"/>
        <v>0</v>
      </c>
      <c r="AD6023" s="12">
        <f t="shared" si="852"/>
        <v>300</v>
      </c>
      <c r="AE6023" s="12">
        <f t="shared" si="847"/>
        <v>-300</v>
      </c>
      <c r="AF6023" s="12">
        <f t="shared" si="848"/>
        <v>-300</v>
      </c>
      <c r="AG6023" s="12">
        <f t="shared" si="849"/>
        <v>-300</v>
      </c>
      <c r="AH6023" s="9">
        <f t="shared" si="853"/>
        <v>-1</v>
      </c>
      <c r="AI6023" s="14">
        <f>VLOOKUP(E6023,'Verweis Faktor'!$A:$B,2,FALSE)</f>
        <v>-1</v>
      </c>
      <c r="AJ6023" s="14"/>
      <c r="AK6023" s="14" t="str">
        <f>IF(AL6023="Ja","Versandkosten",VLOOKUP(E6023,'Verweis Belegart'!$A$2:$B$9,2,FALSE))</f>
        <v>Provisionen</v>
      </c>
      <c r="AL6023" s="14" t="str">
        <f t="shared" si="854"/>
        <v>Nein</v>
      </c>
      <c r="AM6023" s="14" t="str">
        <f t="shared" si="850"/>
        <v>Negativ</v>
      </c>
    </row>
    <row r="6024" spans="1:39" ht="17.25" customHeight="1" x14ac:dyDescent="0.35">
      <c r="A6024" s="17">
        <v>14568009</v>
      </c>
      <c r="B6024" s="2" t="s">
        <v>2720</v>
      </c>
      <c r="C6024" s="1">
        <v>2025001</v>
      </c>
      <c r="D6024" s="1">
        <v>2001537</v>
      </c>
      <c r="E6024" s="2" t="s">
        <v>572</v>
      </c>
      <c r="F6024" s="2" t="s">
        <v>768</v>
      </c>
      <c r="G6024" s="2" t="s">
        <v>66</v>
      </c>
      <c r="H6024" s="2" t="s">
        <v>1923</v>
      </c>
      <c r="I6024" s="2" t="s">
        <v>1924</v>
      </c>
      <c r="J6024" s="2" t="s">
        <v>103</v>
      </c>
      <c r="K6024" s="2" t="s">
        <v>91</v>
      </c>
      <c r="L6024" s="2" t="s">
        <v>677</v>
      </c>
      <c r="M6024" s="2" t="s">
        <v>678</v>
      </c>
      <c r="N6024" s="2" t="s">
        <v>679</v>
      </c>
      <c r="O6024" s="3">
        <v>5</v>
      </c>
      <c r="P6024" s="3">
        <v>90.957800000000006</v>
      </c>
      <c r="Q6024" s="3">
        <v>97</v>
      </c>
      <c r="R6024" s="3">
        <v>485</v>
      </c>
      <c r="S6024" s="3">
        <v>6.0422000000000002</v>
      </c>
      <c r="T6024" s="3">
        <v>30.21</v>
      </c>
      <c r="U6024" s="3">
        <v>6.22</v>
      </c>
      <c r="V6024" s="2" t="s">
        <v>813</v>
      </c>
      <c r="W6024" s="2" t="s">
        <v>814</v>
      </c>
      <c r="X6024" s="2" t="s">
        <v>72</v>
      </c>
      <c r="Y6024" s="19" t="str">
        <f>VLOOKUP(G6024,'Verweis Kd-Gruppe'!$A$2:$B$8,2,FALSE)</f>
        <v>EXP</v>
      </c>
      <c r="Z6024" s="19" t="str">
        <f>VLOOKUP(J6024,'Verweis Art-Gruppe'!$A$2:$B$15,2,FALSE)</f>
        <v>Geräte</v>
      </c>
      <c r="AA6024" s="19" t="str">
        <f>VLOOKUP(W6024,'Verweis Vertreter'!$A$2:$B$24,2,FALSE)</f>
        <v>Sokol Kapaj</v>
      </c>
      <c r="AB6024" s="12">
        <f t="shared" si="846"/>
        <v>-5</v>
      </c>
      <c r="AC6024" s="12">
        <f t="shared" si="851"/>
        <v>90.957800000000006</v>
      </c>
      <c r="AD6024" s="12">
        <f t="shared" si="852"/>
        <v>97</v>
      </c>
      <c r="AE6024" s="12">
        <f t="shared" si="847"/>
        <v>-485</v>
      </c>
      <c r="AF6024" s="12">
        <f t="shared" si="848"/>
        <v>-6.0422000000000002</v>
      </c>
      <c r="AG6024" s="12">
        <f t="shared" si="849"/>
        <v>-30.21</v>
      </c>
      <c r="AH6024" s="9">
        <f t="shared" si="853"/>
        <v>-6.2288659793814434E-2</v>
      </c>
      <c r="AI6024" s="14">
        <f>VLOOKUP(E6024,'Verweis Faktor'!$A:$B,2,FALSE)</f>
        <v>-1</v>
      </c>
      <c r="AJ6024" s="14"/>
      <c r="AK6024" s="14" t="str">
        <f>IF(AL6024="Ja","Versandkosten",VLOOKUP(E6024,'Verweis Belegart'!$A$2:$B$9,2,FALSE))</f>
        <v>Hardware</v>
      </c>
      <c r="AL6024" s="14" t="str">
        <f t="shared" si="854"/>
        <v>Nein</v>
      </c>
      <c r="AM6024" s="14" t="str">
        <f t="shared" si="850"/>
        <v>Negativ</v>
      </c>
    </row>
    <row r="6025" spans="1:39" ht="17.25" customHeight="1" x14ac:dyDescent="0.35">
      <c r="A6025" s="17">
        <v>14568009</v>
      </c>
      <c r="B6025" s="2" t="s">
        <v>2720</v>
      </c>
      <c r="C6025" s="1">
        <v>2025001</v>
      </c>
      <c r="D6025" s="1">
        <v>2001537</v>
      </c>
      <c r="E6025" s="2" t="s">
        <v>572</v>
      </c>
      <c r="F6025" s="2" t="s">
        <v>768</v>
      </c>
      <c r="G6025" s="2" t="s">
        <v>66</v>
      </c>
      <c r="H6025" s="2" t="s">
        <v>1923</v>
      </c>
      <c r="I6025" s="2" t="s">
        <v>1924</v>
      </c>
      <c r="J6025" s="2" t="s">
        <v>103</v>
      </c>
      <c r="K6025" s="2" t="s">
        <v>95</v>
      </c>
      <c r="L6025" s="2" t="s">
        <v>680</v>
      </c>
      <c r="M6025" s="2" t="s">
        <v>681</v>
      </c>
      <c r="N6025" s="2" t="s">
        <v>679</v>
      </c>
      <c r="O6025" s="3">
        <v>5</v>
      </c>
      <c r="P6025" s="3">
        <v>90</v>
      </c>
      <c r="Q6025" s="3">
        <v>96</v>
      </c>
      <c r="R6025" s="3">
        <v>480</v>
      </c>
      <c r="S6025" s="3">
        <v>6</v>
      </c>
      <c r="T6025" s="3">
        <v>30</v>
      </c>
      <c r="U6025" s="3">
        <v>6.25</v>
      </c>
      <c r="V6025" s="2" t="s">
        <v>813</v>
      </c>
      <c r="W6025" s="2" t="s">
        <v>814</v>
      </c>
      <c r="X6025" s="2" t="s">
        <v>72</v>
      </c>
      <c r="Y6025" s="19" t="str">
        <f>VLOOKUP(G6025,'Verweis Kd-Gruppe'!$A$2:$B$8,2,FALSE)</f>
        <v>EXP</v>
      </c>
      <c r="Z6025" s="19" t="str">
        <f>VLOOKUP(J6025,'Verweis Art-Gruppe'!$A$2:$B$15,2,FALSE)</f>
        <v>Geräte</v>
      </c>
      <c r="AA6025" s="19" t="str">
        <f>VLOOKUP(W6025,'Verweis Vertreter'!$A$2:$B$24,2,FALSE)</f>
        <v>Sokol Kapaj</v>
      </c>
      <c r="AB6025" s="12">
        <f t="shared" si="846"/>
        <v>-5</v>
      </c>
      <c r="AC6025" s="12">
        <f t="shared" si="851"/>
        <v>90</v>
      </c>
      <c r="AD6025" s="12">
        <f t="shared" si="852"/>
        <v>96</v>
      </c>
      <c r="AE6025" s="12">
        <f t="shared" si="847"/>
        <v>-480</v>
      </c>
      <c r="AF6025" s="12">
        <f t="shared" si="848"/>
        <v>-6</v>
      </c>
      <c r="AG6025" s="12">
        <f t="shared" si="849"/>
        <v>-30</v>
      </c>
      <c r="AH6025" s="9">
        <f t="shared" si="853"/>
        <v>-6.25E-2</v>
      </c>
      <c r="AI6025" s="14">
        <f>VLOOKUP(E6025,'Verweis Faktor'!$A:$B,2,FALSE)</f>
        <v>-1</v>
      </c>
      <c r="AJ6025" s="14"/>
      <c r="AK6025" s="14" t="str">
        <f>IF(AL6025="Ja","Versandkosten",VLOOKUP(E6025,'Verweis Belegart'!$A$2:$B$9,2,FALSE))</f>
        <v>Hardware</v>
      </c>
      <c r="AL6025" s="14" t="str">
        <f t="shared" si="854"/>
        <v>Nein</v>
      </c>
      <c r="AM6025" s="14" t="str">
        <f t="shared" si="850"/>
        <v>Negativ</v>
      </c>
    </row>
    <row r="6026" spans="1:39" ht="17.25" customHeight="1" x14ac:dyDescent="0.35">
      <c r="A6026" s="17">
        <v>14568009</v>
      </c>
      <c r="B6026" s="2" t="s">
        <v>2720</v>
      </c>
      <c r="C6026" s="1">
        <v>2025001</v>
      </c>
      <c r="D6026" s="1">
        <v>2001537</v>
      </c>
      <c r="E6026" s="2" t="s">
        <v>572</v>
      </c>
      <c r="F6026" s="2" t="s">
        <v>768</v>
      </c>
      <c r="G6026" s="2" t="s">
        <v>66</v>
      </c>
      <c r="H6026" s="2" t="s">
        <v>1923</v>
      </c>
      <c r="I6026" s="2" t="s">
        <v>1924</v>
      </c>
      <c r="J6026" s="2" t="s">
        <v>103</v>
      </c>
      <c r="K6026" s="2" t="s">
        <v>99</v>
      </c>
      <c r="L6026" s="2" t="s">
        <v>1438</v>
      </c>
      <c r="M6026" s="2" t="s">
        <v>1439</v>
      </c>
      <c r="N6026" s="2" t="s">
        <v>1440</v>
      </c>
      <c r="O6026" s="3">
        <v>5</v>
      </c>
      <c r="P6026" s="3">
        <v>164.9</v>
      </c>
      <c r="Q6026" s="3">
        <v>167</v>
      </c>
      <c r="R6026" s="3">
        <v>835</v>
      </c>
      <c r="S6026" s="3">
        <v>2.1</v>
      </c>
      <c r="T6026" s="3">
        <v>10.5</v>
      </c>
      <c r="U6026" s="3">
        <v>1.25</v>
      </c>
      <c r="V6026" s="2" t="s">
        <v>813</v>
      </c>
      <c r="W6026" s="2" t="s">
        <v>814</v>
      </c>
      <c r="X6026" s="2" t="s">
        <v>72</v>
      </c>
      <c r="Y6026" s="19" t="str">
        <f>VLOOKUP(G6026,'Verweis Kd-Gruppe'!$A$2:$B$8,2,FALSE)</f>
        <v>EXP</v>
      </c>
      <c r="Z6026" s="19" t="str">
        <f>VLOOKUP(J6026,'Verweis Art-Gruppe'!$A$2:$B$15,2,FALSE)</f>
        <v>Geräte</v>
      </c>
      <c r="AA6026" s="19" t="str">
        <f>VLOOKUP(W6026,'Verweis Vertreter'!$A$2:$B$24,2,FALSE)</f>
        <v>Sokol Kapaj</v>
      </c>
      <c r="AB6026" s="12">
        <f t="shared" si="846"/>
        <v>-5</v>
      </c>
      <c r="AC6026" s="12">
        <f t="shared" si="851"/>
        <v>164.9</v>
      </c>
      <c r="AD6026" s="12">
        <f t="shared" si="852"/>
        <v>167</v>
      </c>
      <c r="AE6026" s="12">
        <f t="shared" si="847"/>
        <v>-835</v>
      </c>
      <c r="AF6026" s="12">
        <f t="shared" si="848"/>
        <v>-2.1</v>
      </c>
      <c r="AG6026" s="12">
        <f t="shared" si="849"/>
        <v>-10.5</v>
      </c>
      <c r="AH6026" s="9">
        <f t="shared" si="853"/>
        <v>-1.2574850299401197E-2</v>
      </c>
      <c r="AI6026" s="14">
        <f>VLOOKUP(E6026,'Verweis Faktor'!$A:$B,2,FALSE)</f>
        <v>-1</v>
      </c>
      <c r="AJ6026" s="14"/>
      <c r="AK6026" s="14" t="str">
        <f>IF(AL6026="Ja","Versandkosten",VLOOKUP(E6026,'Verweis Belegart'!$A$2:$B$9,2,FALSE))</f>
        <v>Hardware</v>
      </c>
      <c r="AL6026" s="14" t="str">
        <f t="shared" si="854"/>
        <v>Nein</v>
      </c>
      <c r="AM6026" s="14" t="str">
        <f t="shared" si="850"/>
        <v>Negativ</v>
      </c>
    </row>
    <row r="6027" spans="1:39" ht="17.25" customHeight="1" x14ac:dyDescent="0.35">
      <c r="A6027" s="17">
        <v>14575687</v>
      </c>
      <c r="B6027" s="2" t="s">
        <v>2720</v>
      </c>
      <c r="C6027" s="1">
        <v>2025001</v>
      </c>
      <c r="D6027" s="1">
        <v>2001538</v>
      </c>
      <c r="E6027" s="2" t="s">
        <v>34</v>
      </c>
      <c r="F6027" s="2" t="s">
        <v>768</v>
      </c>
      <c r="G6027" s="2" t="s">
        <v>791</v>
      </c>
      <c r="H6027" s="2" t="s">
        <v>792</v>
      </c>
      <c r="I6027" s="2" t="s">
        <v>793</v>
      </c>
      <c r="J6027" s="2" t="s">
        <v>103</v>
      </c>
      <c r="K6027" s="2" t="s">
        <v>28</v>
      </c>
      <c r="L6027" s="2" t="s">
        <v>677</v>
      </c>
      <c r="M6027" s="2" t="s">
        <v>678</v>
      </c>
      <c r="N6027" s="2" t="s">
        <v>679</v>
      </c>
      <c r="O6027" s="3">
        <v>5</v>
      </c>
      <c r="P6027" s="3">
        <v>90.957800000000006</v>
      </c>
      <c r="Q6027" s="3">
        <v>90</v>
      </c>
      <c r="R6027" s="3">
        <v>450</v>
      </c>
      <c r="S6027" s="3">
        <v>-0.95779999999999998</v>
      </c>
      <c r="T6027" s="3">
        <v>-4.79</v>
      </c>
      <c r="U6027" s="3">
        <v>-1.06</v>
      </c>
      <c r="V6027" s="2" t="s">
        <v>31</v>
      </c>
      <c r="W6027" s="2" t="s">
        <v>32</v>
      </c>
      <c r="X6027" s="2" t="s">
        <v>33</v>
      </c>
      <c r="Y6027" s="19" t="str">
        <f>VLOOKUP(G6027,'Verweis Kd-Gruppe'!$A$2:$B$8,2,FALSE)</f>
        <v>FHK</v>
      </c>
      <c r="Z6027" s="19" t="str">
        <f>VLOOKUP(J6027,'Verweis Art-Gruppe'!$A$2:$B$15,2,FALSE)</f>
        <v>Geräte</v>
      </c>
      <c r="AA6027" s="19" t="str">
        <f>VLOOKUP(W6027,'Verweis Vertreter'!$A$2:$B$24,2,FALSE)</f>
        <v>Zentrale</v>
      </c>
      <c r="AB6027" s="12">
        <f t="shared" si="846"/>
        <v>5</v>
      </c>
      <c r="AC6027" s="12">
        <f t="shared" si="851"/>
        <v>90.957800000000006</v>
      </c>
      <c r="AD6027" s="12">
        <f t="shared" si="852"/>
        <v>90</v>
      </c>
      <c r="AE6027" s="12">
        <f t="shared" si="847"/>
        <v>450</v>
      </c>
      <c r="AF6027" s="12">
        <f t="shared" si="848"/>
        <v>-0.95779999999999998</v>
      </c>
      <c r="AG6027" s="12">
        <f t="shared" si="849"/>
        <v>-4.79</v>
      </c>
      <c r="AH6027" s="9">
        <f t="shared" si="853"/>
        <v>-1.0644444444444444E-2</v>
      </c>
      <c r="AI6027" s="14">
        <f>VLOOKUP(E6027,'Verweis Faktor'!$A:$B,2,FALSE)</f>
        <v>1</v>
      </c>
      <c r="AJ6027" s="14"/>
      <c r="AK6027" s="14" t="str">
        <f>IF(AL6027="Ja","Versandkosten",VLOOKUP(E6027,'Verweis Belegart'!$A$2:$B$9,2,FALSE))</f>
        <v>Hardware</v>
      </c>
      <c r="AL6027" s="14" t="str">
        <f t="shared" si="854"/>
        <v>Nein</v>
      </c>
      <c r="AM6027" s="14" t="str">
        <f t="shared" si="850"/>
        <v>Negativ</v>
      </c>
    </row>
    <row r="6028" spans="1:39" ht="17.25" customHeight="1" x14ac:dyDescent="0.35">
      <c r="A6028" s="17">
        <v>14575687</v>
      </c>
      <c r="B6028" s="2" t="s">
        <v>2720</v>
      </c>
      <c r="C6028" s="1">
        <v>2025001</v>
      </c>
      <c r="D6028" s="1">
        <v>2001538</v>
      </c>
      <c r="E6028" s="2" t="s">
        <v>34</v>
      </c>
      <c r="F6028" s="2" t="s">
        <v>768</v>
      </c>
      <c r="G6028" s="2" t="s">
        <v>791</v>
      </c>
      <c r="H6028" s="2" t="s">
        <v>792</v>
      </c>
      <c r="I6028" s="2" t="s">
        <v>793</v>
      </c>
      <c r="J6028" s="2" t="s">
        <v>103</v>
      </c>
      <c r="K6028" s="2" t="s">
        <v>45</v>
      </c>
      <c r="L6028" s="2" t="s">
        <v>680</v>
      </c>
      <c r="M6028" s="2" t="s">
        <v>681</v>
      </c>
      <c r="N6028" s="2" t="s">
        <v>679</v>
      </c>
      <c r="O6028" s="3">
        <v>5</v>
      </c>
      <c r="P6028" s="3">
        <v>90</v>
      </c>
      <c r="Q6028" s="3">
        <v>90</v>
      </c>
      <c r="R6028" s="3">
        <v>450</v>
      </c>
      <c r="S6028" s="3">
        <v>0</v>
      </c>
      <c r="T6028" s="3">
        <v>0</v>
      </c>
      <c r="U6028" s="3">
        <v>0</v>
      </c>
      <c r="V6028" s="2" t="s">
        <v>31</v>
      </c>
      <c r="W6028" s="2" t="s">
        <v>32</v>
      </c>
      <c r="X6028" s="2" t="s">
        <v>33</v>
      </c>
      <c r="Y6028" s="19" t="str">
        <f>VLOOKUP(G6028,'Verweis Kd-Gruppe'!$A$2:$B$8,2,FALSE)</f>
        <v>FHK</v>
      </c>
      <c r="Z6028" s="19" t="str">
        <f>VLOOKUP(J6028,'Verweis Art-Gruppe'!$A$2:$B$15,2,FALSE)</f>
        <v>Geräte</v>
      </c>
      <c r="AA6028" s="19" t="str">
        <f>VLOOKUP(W6028,'Verweis Vertreter'!$A$2:$B$24,2,FALSE)</f>
        <v>Zentrale</v>
      </c>
      <c r="AB6028" s="12">
        <f t="shared" si="846"/>
        <v>5</v>
      </c>
      <c r="AC6028" s="12">
        <f t="shared" si="851"/>
        <v>90</v>
      </c>
      <c r="AD6028" s="12">
        <f t="shared" si="852"/>
        <v>90</v>
      </c>
      <c r="AE6028" s="12">
        <f t="shared" si="847"/>
        <v>450</v>
      </c>
      <c r="AF6028" s="12">
        <f t="shared" si="848"/>
        <v>0</v>
      </c>
      <c r="AG6028" s="12">
        <f t="shared" si="849"/>
        <v>0</v>
      </c>
      <c r="AH6028" s="9">
        <f t="shared" si="853"/>
        <v>0</v>
      </c>
      <c r="AI6028" s="14">
        <f>VLOOKUP(E6028,'Verweis Faktor'!$A:$B,2,FALSE)</f>
        <v>1</v>
      </c>
      <c r="AJ6028" s="14"/>
      <c r="AK6028" s="14" t="str">
        <f>IF(AL6028="Ja","Versandkosten",VLOOKUP(E6028,'Verweis Belegart'!$A$2:$B$9,2,FALSE))</f>
        <v>Hardware</v>
      </c>
      <c r="AL6028" s="14" t="str">
        <f t="shared" si="854"/>
        <v>Nein</v>
      </c>
      <c r="AM6028" s="14" t="str">
        <f t="shared" si="850"/>
        <v>Positiv</v>
      </c>
    </row>
    <row r="6029" spans="1:39" ht="17.25" customHeight="1" x14ac:dyDescent="0.35">
      <c r="A6029" s="17">
        <v>14575687</v>
      </c>
      <c r="B6029" s="2" t="s">
        <v>2720</v>
      </c>
      <c r="C6029" s="1">
        <v>2025001</v>
      </c>
      <c r="D6029" s="1">
        <v>2001538</v>
      </c>
      <c r="E6029" s="2" t="s">
        <v>34</v>
      </c>
      <c r="F6029" s="2" t="s">
        <v>768</v>
      </c>
      <c r="G6029" s="2" t="s">
        <v>791</v>
      </c>
      <c r="H6029" s="2" t="s">
        <v>792</v>
      </c>
      <c r="I6029" s="2" t="s">
        <v>793</v>
      </c>
      <c r="J6029" s="2" t="s">
        <v>103</v>
      </c>
      <c r="K6029" s="2" t="s">
        <v>49</v>
      </c>
      <c r="L6029" s="2" t="s">
        <v>1438</v>
      </c>
      <c r="M6029" s="2" t="s">
        <v>1439</v>
      </c>
      <c r="N6029" s="2" t="s">
        <v>1440</v>
      </c>
      <c r="O6029" s="3">
        <v>5</v>
      </c>
      <c r="P6029" s="3">
        <v>164.9</v>
      </c>
      <c r="Q6029" s="3">
        <v>154.5</v>
      </c>
      <c r="R6029" s="3">
        <v>772.5</v>
      </c>
      <c r="S6029" s="3">
        <v>-10.4</v>
      </c>
      <c r="T6029" s="3">
        <v>-52</v>
      </c>
      <c r="U6029" s="3">
        <v>-6.73</v>
      </c>
      <c r="V6029" s="2" t="s">
        <v>31</v>
      </c>
      <c r="W6029" s="2" t="s">
        <v>32</v>
      </c>
      <c r="X6029" s="2" t="s">
        <v>33</v>
      </c>
      <c r="Y6029" s="19" t="str">
        <f>VLOOKUP(G6029,'Verweis Kd-Gruppe'!$A$2:$B$8,2,FALSE)</f>
        <v>FHK</v>
      </c>
      <c r="Z6029" s="19" t="str">
        <f>VLOOKUP(J6029,'Verweis Art-Gruppe'!$A$2:$B$15,2,FALSE)</f>
        <v>Geräte</v>
      </c>
      <c r="AA6029" s="19" t="str">
        <f>VLOOKUP(W6029,'Verweis Vertreter'!$A$2:$B$24,2,FALSE)</f>
        <v>Zentrale</v>
      </c>
      <c r="AB6029" s="12">
        <f t="shared" si="846"/>
        <v>5</v>
      </c>
      <c r="AC6029" s="12">
        <f t="shared" si="851"/>
        <v>164.9</v>
      </c>
      <c r="AD6029" s="12">
        <f t="shared" si="852"/>
        <v>154.5</v>
      </c>
      <c r="AE6029" s="12">
        <f t="shared" si="847"/>
        <v>772.5</v>
      </c>
      <c r="AF6029" s="12">
        <f t="shared" si="848"/>
        <v>-10.4</v>
      </c>
      <c r="AG6029" s="12">
        <f t="shared" si="849"/>
        <v>-52</v>
      </c>
      <c r="AH6029" s="9">
        <f t="shared" si="853"/>
        <v>-6.7313915857605183E-2</v>
      </c>
      <c r="AI6029" s="14">
        <f>VLOOKUP(E6029,'Verweis Faktor'!$A:$B,2,FALSE)</f>
        <v>1</v>
      </c>
      <c r="AJ6029" s="14"/>
      <c r="AK6029" s="14" t="str">
        <f>IF(AL6029="Ja","Versandkosten",VLOOKUP(E6029,'Verweis Belegart'!$A$2:$B$9,2,FALSE))</f>
        <v>Hardware</v>
      </c>
      <c r="AL6029" s="14" t="str">
        <f t="shared" si="854"/>
        <v>Nein</v>
      </c>
      <c r="AM6029" s="14" t="str">
        <f t="shared" si="850"/>
        <v>Negativ</v>
      </c>
    </row>
    <row r="6030" spans="1:39" ht="17.25" customHeight="1" x14ac:dyDescent="0.35">
      <c r="A6030" s="17">
        <v>14575454</v>
      </c>
      <c r="B6030" s="2" t="s">
        <v>2720</v>
      </c>
      <c r="C6030" s="1">
        <v>2025001</v>
      </c>
      <c r="D6030" s="1">
        <v>2001539</v>
      </c>
      <c r="E6030" s="2" t="s">
        <v>34</v>
      </c>
      <c r="F6030" s="2" t="s">
        <v>142</v>
      </c>
      <c r="G6030" s="2" t="s">
        <v>66</v>
      </c>
      <c r="H6030" s="2" t="s">
        <v>2721</v>
      </c>
      <c r="I6030" s="2" t="s">
        <v>2722</v>
      </c>
      <c r="J6030" s="2" t="s">
        <v>103</v>
      </c>
      <c r="K6030" s="2" t="s">
        <v>28</v>
      </c>
      <c r="L6030" s="2" t="s">
        <v>63</v>
      </c>
      <c r="M6030" s="2" t="s">
        <v>64</v>
      </c>
      <c r="N6030" s="2" t="s">
        <v>65</v>
      </c>
      <c r="O6030" s="3">
        <v>122</v>
      </c>
      <c r="P6030" s="3">
        <v>199.45939999999999</v>
      </c>
      <c r="Q6030" s="3">
        <v>219</v>
      </c>
      <c r="R6030" s="3">
        <v>26718</v>
      </c>
      <c r="S6030" s="3">
        <v>19.540600000000001</v>
      </c>
      <c r="T6030" s="3">
        <v>2383.9499999999998</v>
      </c>
      <c r="U6030" s="3">
        <v>8.92</v>
      </c>
      <c r="V6030" s="2" t="s">
        <v>855</v>
      </c>
      <c r="W6030" s="2" t="s">
        <v>856</v>
      </c>
      <c r="X6030" s="2" t="s">
        <v>125</v>
      </c>
      <c r="Y6030" s="19" t="str">
        <f>VLOOKUP(G6030,'Verweis Kd-Gruppe'!$A$2:$B$8,2,FALSE)</f>
        <v>EXP</v>
      </c>
      <c r="Z6030" s="19" t="str">
        <f>VLOOKUP(J6030,'Verweis Art-Gruppe'!$A$2:$B$15,2,FALSE)</f>
        <v>Geräte</v>
      </c>
      <c r="AA6030" s="19" t="str">
        <f>VLOOKUP(W6030,'Verweis Vertreter'!$A$2:$B$24,2,FALSE)</f>
        <v>Chahid Drimani</v>
      </c>
      <c r="AB6030" s="12">
        <f t="shared" si="846"/>
        <v>122</v>
      </c>
      <c r="AC6030" s="12">
        <f t="shared" si="851"/>
        <v>199.45939999999999</v>
      </c>
      <c r="AD6030" s="12">
        <f t="shared" si="852"/>
        <v>219</v>
      </c>
      <c r="AE6030" s="12">
        <f t="shared" si="847"/>
        <v>26718</v>
      </c>
      <c r="AF6030" s="12">
        <f t="shared" si="848"/>
        <v>19.540600000000001</v>
      </c>
      <c r="AG6030" s="12">
        <f t="shared" si="849"/>
        <v>2383.9499999999998</v>
      </c>
      <c r="AH6030" s="9">
        <f t="shared" si="853"/>
        <v>8.9226364248821008E-2</v>
      </c>
      <c r="AI6030" s="14">
        <f>VLOOKUP(E6030,'Verweis Faktor'!$A:$B,2,FALSE)</f>
        <v>1</v>
      </c>
      <c r="AJ6030" s="14"/>
      <c r="AK6030" s="14" t="str">
        <f>IF(AL6030="Ja","Versandkosten",VLOOKUP(E6030,'Verweis Belegart'!$A$2:$B$9,2,FALSE))</f>
        <v>Hardware</v>
      </c>
      <c r="AL6030" s="14" t="str">
        <f t="shared" si="854"/>
        <v>Nein</v>
      </c>
      <c r="AM6030" s="14" t="str">
        <f t="shared" si="850"/>
        <v>Positiv</v>
      </c>
    </row>
    <row r="6031" spans="1:39" ht="17.25" customHeight="1" x14ac:dyDescent="0.35">
      <c r="A6031" s="17">
        <v>14575701</v>
      </c>
      <c r="B6031" s="2" t="s">
        <v>2720</v>
      </c>
      <c r="C6031" s="1">
        <v>2025001</v>
      </c>
      <c r="D6031" s="1">
        <v>2001540</v>
      </c>
      <c r="E6031" s="2" t="s">
        <v>772</v>
      </c>
      <c r="F6031" s="2" t="s">
        <v>1160</v>
      </c>
      <c r="G6031" s="2" t="s">
        <v>25</v>
      </c>
      <c r="H6031" s="2" t="s">
        <v>1359</v>
      </c>
      <c r="I6031" s="2" t="s">
        <v>1360</v>
      </c>
      <c r="J6031" s="2" t="s">
        <v>527</v>
      </c>
      <c r="K6031" s="2" t="s">
        <v>28</v>
      </c>
      <c r="L6031" s="2" t="s">
        <v>2723</v>
      </c>
      <c r="M6031" s="2" t="s">
        <v>2724</v>
      </c>
      <c r="N6031" s="2" t="s">
        <v>778</v>
      </c>
      <c r="O6031" s="3">
        <v>1</v>
      </c>
      <c r="P6031" s="3">
        <v>0</v>
      </c>
      <c r="Q6031" s="3">
        <v>20</v>
      </c>
      <c r="R6031" s="3">
        <v>20</v>
      </c>
      <c r="S6031" s="3">
        <v>20</v>
      </c>
      <c r="T6031" s="3">
        <v>20</v>
      </c>
      <c r="U6031" s="3"/>
      <c r="V6031" s="2" t="s">
        <v>413</v>
      </c>
      <c r="W6031" s="2" t="s">
        <v>414</v>
      </c>
      <c r="X6031" s="2" t="s">
        <v>724</v>
      </c>
      <c r="Y6031" s="19" t="str">
        <f>VLOOKUP(G6031,'Verweis Kd-Gruppe'!$A$2:$B$8,2,FALSE)</f>
        <v>FHK</v>
      </c>
      <c r="Z6031" s="19" t="str">
        <f>VLOOKUP(J6031,'Verweis Art-Gruppe'!$A$2:$B$15,2,FALSE)</f>
        <v>Provisionen</v>
      </c>
      <c r="AA6031" s="19" t="str">
        <f>VLOOKUP(W6031,'Verweis Vertreter'!$A$2:$B$24,2,FALSE)</f>
        <v>Zentrale</v>
      </c>
      <c r="AB6031" s="12">
        <f t="shared" si="846"/>
        <v>-1</v>
      </c>
      <c r="AC6031" s="12">
        <f t="shared" si="851"/>
        <v>0</v>
      </c>
      <c r="AD6031" s="12">
        <f t="shared" si="852"/>
        <v>20</v>
      </c>
      <c r="AE6031" s="12">
        <f t="shared" si="847"/>
        <v>-20</v>
      </c>
      <c r="AF6031" s="12">
        <f t="shared" si="848"/>
        <v>-20</v>
      </c>
      <c r="AG6031" s="12">
        <f t="shared" si="849"/>
        <v>-20</v>
      </c>
      <c r="AH6031" s="9">
        <f t="shared" si="853"/>
        <v>-1</v>
      </c>
      <c r="AI6031" s="14">
        <f>VLOOKUP(E6031,'Verweis Faktor'!$A:$B,2,FALSE)</f>
        <v>-1</v>
      </c>
      <c r="AJ6031" s="14"/>
      <c r="AK6031" s="14" t="str">
        <f>IF(AL6031="Ja","Versandkosten",VLOOKUP(E6031,'Verweis Belegart'!$A$2:$B$9,2,FALSE))</f>
        <v>Provisionen</v>
      </c>
      <c r="AL6031" s="14" t="str">
        <f t="shared" si="854"/>
        <v>Nein</v>
      </c>
      <c r="AM6031" s="14" t="str">
        <f t="shared" si="850"/>
        <v>Negativ</v>
      </c>
    </row>
    <row r="6032" spans="1:39" ht="17.25" customHeight="1" x14ac:dyDescent="0.35">
      <c r="A6032" s="17">
        <v>14575025</v>
      </c>
      <c r="B6032" s="2" t="s">
        <v>2720</v>
      </c>
      <c r="C6032" s="1">
        <v>2025001</v>
      </c>
      <c r="D6032" s="1">
        <v>2001541</v>
      </c>
      <c r="E6032" s="2" t="s">
        <v>34</v>
      </c>
      <c r="F6032" s="2" t="s">
        <v>53</v>
      </c>
      <c r="G6032" s="2" t="s">
        <v>66</v>
      </c>
      <c r="H6032" s="2" t="s">
        <v>2337</v>
      </c>
      <c r="I6032" s="2" t="s">
        <v>2338</v>
      </c>
      <c r="J6032" s="2" t="s">
        <v>2791</v>
      </c>
      <c r="K6032" s="2" t="s">
        <v>28</v>
      </c>
      <c r="L6032" s="2" t="s">
        <v>120</v>
      </c>
      <c r="M6032" s="2" t="s">
        <v>121</v>
      </c>
      <c r="N6032" s="2" t="s">
        <v>122</v>
      </c>
      <c r="O6032" s="3">
        <v>1</v>
      </c>
      <c r="P6032" s="3">
        <v>0</v>
      </c>
      <c r="Q6032" s="3">
        <v>29</v>
      </c>
      <c r="R6032" s="3">
        <v>29</v>
      </c>
      <c r="S6032" s="3">
        <v>29</v>
      </c>
      <c r="T6032" s="3">
        <v>29</v>
      </c>
      <c r="U6032" s="3"/>
      <c r="V6032" s="2" t="s">
        <v>813</v>
      </c>
      <c r="W6032" s="2" t="s">
        <v>814</v>
      </c>
      <c r="X6032" s="2" t="s">
        <v>125</v>
      </c>
      <c r="Y6032" s="19" t="str">
        <f>VLOOKUP(G6032,'Verweis Kd-Gruppe'!$A$2:$B$8,2,FALSE)</f>
        <v>EXP</v>
      </c>
      <c r="Z6032" s="19" t="str">
        <f>VLOOKUP(J6032,'Verweis Art-Gruppe'!$A$2:$B$15,2,FALSE)</f>
        <v>Sonstige</v>
      </c>
      <c r="AA6032" s="19" t="str">
        <f>VLOOKUP(W6032,'Verweis Vertreter'!$A$2:$B$24,2,FALSE)</f>
        <v>Sokol Kapaj</v>
      </c>
      <c r="AB6032" s="12">
        <f t="shared" si="846"/>
        <v>1</v>
      </c>
      <c r="AC6032" s="12">
        <f t="shared" si="851"/>
        <v>0</v>
      </c>
      <c r="AD6032" s="12">
        <f t="shared" si="852"/>
        <v>29</v>
      </c>
      <c r="AE6032" s="12">
        <f t="shared" si="847"/>
        <v>29</v>
      </c>
      <c r="AF6032" s="12">
        <f t="shared" si="848"/>
        <v>29</v>
      </c>
      <c r="AG6032" s="12">
        <f t="shared" si="849"/>
        <v>29</v>
      </c>
      <c r="AH6032" s="9">
        <f t="shared" si="853"/>
        <v>1</v>
      </c>
      <c r="AI6032" s="14">
        <f>VLOOKUP(E6032,'Verweis Faktor'!$A:$B,2,FALSE)</f>
        <v>1</v>
      </c>
      <c r="AJ6032" s="14"/>
      <c r="AK6032" s="14" t="str">
        <f>IF(AL6032="Ja","Versandkosten",VLOOKUP(E6032,'Verweis Belegart'!$A$2:$B$9,2,FALSE))</f>
        <v>Versandkosten</v>
      </c>
      <c r="AL6032" s="14" t="str">
        <f t="shared" si="854"/>
        <v>Ja</v>
      </c>
      <c r="AM6032" s="14" t="str">
        <f t="shared" si="850"/>
        <v>Positiv</v>
      </c>
    </row>
    <row r="6033" spans="1:39" ht="17.25" customHeight="1" x14ac:dyDescent="0.35">
      <c r="A6033" s="17">
        <v>14575025</v>
      </c>
      <c r="B6033" s="2" t="s">
        <v>2720</v>
      </c>
      <c r="C6033" s="1">
        <v>2025001</v>
      </c>
      <c r="D6033" s="1">
        <v>2001541</v>
      </c>
      <c r="E6033" s="2" t="s">
        <v>34</v>
      </c>
      <c r="F6033" s="2" t="s">
        <v>53</v>
      </c>
      <c r="G6033" s="2" t="s">
        <v>66</v>
      </c>
      <c r="H6033" s="2" t="s">
        <v>2337</v>
      </c>
      <c r="I6033" s="2" t="s">
        <v>2338</v>
      </c>
      <c r="J6033" s="2" t="s">
        <v>304</v>
      </c>
      <c r="K6033" s="2" t="s">
        <v>45</v>
      </c>
      <c r="L6033" s="2" t="s">
        <v>932</v>
      </c>
      <c r="M6033" s="2" t="s">
        <v>933</v>
      </c>
      <c r="N6033" s="2" t="s">
        <v>322</v>
      </c>
      <c r="O6033" s="3">
        <v>1</v>
      </c>
      <c r="P6033" s="3">
        <v>78.2</v>
      </c>
      <c r="Q6033" s="3">
        <v>81.5</v>
      </c>
      <c r="R6033" s="3">
        <v>81.5</v>
      </c>
      <c r="S6033" s="3">
        <v>3.3</v>
      </c>
      <c r="T6033" s="3">
        <v>3.3</v>
      </c>
      <c r="U6033" s="3">
        <v>4.04</v>
      </c>
      <c r="V6033" s="2" t="s">
        <v>813</v>
      </c>
      <c r="W6033" s="2" t="s">
        <v>814</v>
      </c>
      <c r="X6033" s="2" t="s">
        <v>125</v>
      </c>
      <c r="Y6033" s="19" t="str">
        <f>VLOOKUP(G6033,'Verweis Kd-Gruppe'!$A$2:$B$8,2,FALSE)</f>
        <v>EXP</v>
      </c>
      <c r="Z6033" s="19" t="str">
        <f>VLOOKUP(J6033,'Verweis Art-Gruppe'!$A$2:$B$15,2,FALSE)</f>
        <v>Zubehör</v>
      </c>
      <c r="AA6033" s="19" t="str">
        <f>VLOOKUP(W6033,'Verweis Vertreter'!$A$2:$B$24,2,FALSE)</f>
        <v>Sokol Kapaj</v>
      </c>
      <c r="AB6033" s="12">
        <f t="shared" si="846"/>
        <v>1</v>
      </c>
      <c r="AC6033" s="12">
        <f t="shared" si="851"/>
        <v>78.2</v>
      </c>
      <c r="AD6033" s="12">
        <f t="shared" si="852"/>
        <v>81.5</v>
      </c>
      <c r="AE6033" s="12">
        <f t="shared" si="847"/>
        <v>81.5</v>
      </c>
      <c r="AF6033" s="12">
        <f t="shared" si="848"/>
        <v>3.3</v>
      </c>
      <c r="AG6033" s="12">
        <f t="shared" si="849"/>
        <v>3.3</v>
      </c>
      <c r="AH6033" s="9">
        <f t="shared" si="853"/>
        <v>4.0490797546012265E-2</v>
      </c>
      <c r="AI6033" s="14">
        <f>VLOOKUP(E6033,'Verweis Faktor'!$A:$B,2,FALSE)</f>
        <v>1</v>
      </c>
      <c r="AJ6033" s="14"/>
      <c r="AK6033" s="14" t="str">
        <f>IF(AL6033="Ja","Versandkosten",VLOOKUP(E6033,'Verweis Belegart'!$A$2:$B$9,2,FALSE))</f>
        <v>Hardware</v>
      </c>
      <c r="AL6033" s="14" t="str">
        <f t="shared" si="854"/>
        <v>Nein</v>
      </c>
      <c r="AM6033" s="14" t="str">
        <f t="shared" si="850"/>
        <v>Positiv</v>
      </c>
    </row>
    <row r="6034" spans="1:39" ht="17.25" customHeight="1" x14ac:dyDescent="0.35">
      <c r="A6034" s="17">
        <v>14575025</v>
      </c>
      <c r="B6034" s="2" t="s">
        <v>2720</v>
      </c>
      <c r="C6034" s="1">
        <v>2025001</v>
      </c>
      <c r="D6034" s="1">
        <v>2001541</v>
      </c>
      <c r="E6034" s="2" t="s">
        <v>34</v>
      </c>
      <c r="F6034" s="2" t="s">
        <v>53</v>
      </c>
      <c r="G6034" s="2" t="s">
        <v>66</v>
      </c>
      <c r="H6034" s="2" t="s">
        <v>2337</v>
      </c>
      <c r="I6034" s="2" t="s">
        <v>2338</v>
      </c>
      <c r="J6034" s="2" t="s">
        <v>103</v>
      </c>
      <c r="K6034" s="2" t="s">
        <v>49</v>
      </c>
      <c r="L6034" s="2" t="s">
        <v>1430</v>
      </c>
      <c r="M6034" s="2" t="s">
        <v>1431</v>
      </c>
      <c r="N6034" s="2" t="s">
        <v>1086</v>
      </c>
      <c r="O6034" s="3">
        <v>3</v>
      </c>
      <c r="P6034" s="3">
        <v>80.665300000000002</v>
      </c>
      <c r="Q6034" s="3">
        <v>90</v>
      </c>
      <c r="R6034" s="3">
        <v>270</v>
      </c>
      <c r="S6034" s="3">
        <v>9.3346999999999998</v>
      </c>
      <c r="T6034" s="3">
        <v>28</v>
      </c>
      <c r="U6034" s="3">
        <v>10.37</v>
      </c>
      <c r="V6034" s="2" t="s">
        <v>813</v>
      </c>
      <c r="W6034" s="2" t="s">
        <v>814</v>
      </c>
      <c r="X6034" s="2" t="s">
        <v>125</v>
      </c>
      <c r="Y6034" s="19" t="str">
        <f>VLOOKUP(G6034,'Verweis Kd-Gruppe'!$A$2:$B$8,2,FALSE)</f>
        <v>EXP</v>
      </c>
      <c r="Z6034" s="19" t="str">
        <f>VLOOKUP(J6034,'Verweis Art-Gruppe'!$A$2:$B$15,2,FALSE)</f>
        <v>Geräte</v>
      </c>
      <c r="AA6034" s="19" t="str">
        <f>VLOOKUP(W6034,'Verweis Vertreter'!$A$2:$B$24,2,FALSE)</f>
        <v>Sokol Kapaj</v>
      </c>
      <c r="AB6034" s="12">
        <f t="shared" si="846"/>
        <v>3</v>
      </c>
      <c r="AC6034" s="12">
        <f t="shared" si="851"/>
        <v>80.665300000000002</v>
      </c>
      <c r="AD6034" s="12">
        <f t="shared" si="852"/>
        <v>90</v>
      </c>
      <c r="AE6034" s="12">
        <f t="shared" si="847"/>
        <v>270</v>
      </c>
      <c r="AF6034" s="12">
        <f t="shared" si="848"/>
        <v>9.3346999999999998</v>
      </c>
      <c r="AG6034" s="12">
        <f t="shared" si="849"/>
        <v>28</v>
      </c>
      <c r="AH6034" s="9">
        <f t="shared" si="853"/>
        <v>0.1037037037037037</v>
      </c>
      <c r="AI6034" s="14">
        <f>VLOOKUP(E6034,'Verweis Faktor'!$A:$B,2,FALSE)</f>
        <v>1</v>
      </c>
      <c r="AJ6034" s="14"/>
      <c r="AK6034" s="14" t="str">
        <f>IF(AL6034="Ja","Versandkosten",VLOOKUP(E6034,'Verweis Belegart'!$A$2:$B$9,2,FALSE))</f>
        <v>Hardware</v>
      </c>
      <c r="AL6034" s="14" t="str">
        <f t="shared" si="854"/>
        <v>Nein</v>
      </c>
      <c r="AM6034" s="14" t="str">
        <f t="shared" si="850"/>
        <v>Positiv</v>
      </c>
    </row>
    <row r="6035" spans="1:39" ht="17.25" customHeight="1" x14ac:dyDescent="0.35">
      <c r="A6035" s="17">
        <v>14575025</v>
      </c>
      <c r="B6035" s="2" t="s">
        <v>2720</v>
      </c>
      <c r="C6035" s="1">
        <v>2025001</v>
      </c>
      <c r="D6035" s="1">
        <v>2001541</v>
      </c>
      <c r="E6035" s="2" t="s">
        <v>34</v>
      </c>
      <c r="F6035" s="2" t="s">
        <v>53</v>
      </c>
      <c r="G6035" s="2" t="s">
        <v>66</v>
      </c>
      <c r="H6035" s="2" t="s">
        <v>2337</v>
      </c>
      <c r="I6035" s="2" t="s">
        <v>2338</v>
      </c>
      <c r="J6035" s="2" t="s">
        <v>304</v>
      </c>
      <c r="K6035" s="2" t="s">
        <v>79</v>
      </c>
      <c r="L6035" s="2" t="s">
        <v>583</v>
      </c>
      <c r="M6035" s="2" t="s">
        <v>584</v>
      </c>
      <c r="N6035" s="2" t="s">
        <v>585</v>
      </c>
      <c r="O6035" s="3">
        <v>1</v>
      </c>
      <c r="P6035" s="3">
        <v>18.688199999999998</v>
      </c>
      <c r="Q6035" s="3">
        <v>22</v>
      </c>
      <c r="R6035" s="3">
        <v>22</v>
      </c>
      <c r="S6035" s="3">
        <v>3.3117999999999999</v>
      </c>
      <c r="T6035" s="3">
        <v>3.31</v>
      </c>
      <c r="U6035" s="3">
        <v>15.05</v>
      </c>
      <c r="V6035" s="2" t="s">
        <v>813</v>
      </c>
      <c r="W6035" s="2" t="s">
        <v>814</v>
      </c>
      <c r="X6035" s="2" t="s">
        <v>125</v>
      </c>
      <c r="Y6035" s="19" t="str">
        <f>VLOOKUP(G6035,'Verweis Kd-Gruppe'!$A$2:$B$8,2,FALSE)</f>
        <v>EXP</v>
      </c>
      <c r="Z6035" s="19" t="str">
        <f>VLOOKUP(J6035,'Verweis Art-Gruppe'!$A$2:$B$15,2,FALSE)</f>
        <v>Zubehör</v>
      </c>
      <c r="AA6035" s="19" t="str">
        <f>VLOOKUP(W6035,'Verweis Vertreter'!$A$2:$B$24,2,FALSE)</f>
        <v>Sokol Kapaj</v>
      </c>
      <c r="AB6035" s="12">
        <f t="shared" si="846"/>
        <v>1</v>
      </c>
      <c r="AC6035" s="12">
        <f t="shared" si="851"/>
        <v>18.688199999999998</v>
      </c>
      <c r="AD6035" s="12">
        <f t="shared" si="852"/>
        <v>22</v>
      </c>
      <c r="AE6035" s="12">
        <f t="shared" si="847"/>
        <v>22</v>
      </c>
      <c r="AF6035" s="12">
        <f t="shared" si="848"/>
        <v>3.3117999999999999</v>
      </c>
      <c r="AG6035" s="12">
        <f t="shared" si="849"/>
        <v>3.31</v>
      </c>
      <c r="AH6035" s="9">
        <f t="shared" si="853"/>
        <v>0.15045454545454545</v>
      </c>
      <c r="AI6035" s="14">
        <f>VLOOKUP(E6035,'Verweis Faktor'!$A:$B,2,FALSE)</f>
        <v>1</v>
      </c>
      <c r="AJ6035" s="14"/>
      <c r="AK6035" s="14" t="str">
        <f>IF(AL6035="Ja","Versandkosten",VLOOKUP(E6035,'Verweis Belegart'!$A$2:$B$9,2,FALSE))</f>
        <v>Hardware</v>
      </c>
      <c r="AL6035" s="14" t="str">
        <f t="shared" si="854"/>
        <v>Nein</v>
      </c>
      <c r="AM6035" s="14" t="str">
        <f t="shared" si="850"/>
        <v>Positiv</v>
      </c>
    </row>
    <row r="6036" spans="1:39" ht="17.25" customHeight="1" x14ac:dyDescent="0.35">
      <c r="A6036" s="17">
        <v>14575025</v>
      </c>
      <c r="B6036" s="2" t="s">
        <v>2720</v>
      </c>
      <c r="C6036" s="1">
        <v>2025001</v>
      </c>
      <c r="D6036" s="1">
        <v>2001541</v>
      </c>
      <c r="E6036" s="2" t="s">
        <v>34</v>
      </c>
      <c r="F6036" s="2" t="s">
        <v>53</v>
      </c>
      <c r="G6036" s="2" t="s">
        <v>66</v>
      </c>
      <c r="H6036" s="2" t="s">
        <v>2337</v>
      </c>
      <c r="I6036" s="2" t="s">
        <v>2338</v>
      </c>
      <c r="J6036" s="2" t="s">
        <v>103</v>
      </c>
      <c r="K6036" s="2" t="s">
        <v>83</v>
      </c>
      <c r="L6036" s="2" t="s">
        <v>1084</v>
      </c>
      <c r="M6036" s="2" t="s">
        <v>1085</v>
      </c>
      <c r="N6036" s="2" t="s">
        <v>1086</v>
      </c>
      <c r="O6036" s="3">
        <v>4</v>
      </c>
      <c r="P6036" s="3">
        <v>80.008700000000005</v>
      </c>
      <c r="Q6036" s="3">
        <v>93</v>
      </c>
      <c r="R6036" s="3">
        <v>372</v>
      </c>
      <c r="S6036" s="3">
        <v>12.991300000000001</v>
      </c>
      <c r="T6036" s="3">
        <v>51.97</v>
      </c>
      <c r="U6036" s="3">
        <v>13.96</v>
      </c>
      <c r="V6036" s="2" t="s">
        <v>813</v>
      </c>
      <c r="W6036" s="2" t="s">
        <v>814</v>
      </c>
      <c r="X6036" s="2" t="s">
        <v>125</v>
      </c>
      <c r="Y6036" s="19" t="str">
        <f>VLOOKUP(G6036,'Verweis Kd-Gruppe'!$A$2:$B$8,2,FALSE)</f>
        <v>EXP</v>
      </c>
      <c r="Z6036" s="19" t="str">
        <f>VLOOKUP(J6036,'Verweis Art-Gruppe'!$A$2:$B$15,2,FALSE)</f>
        <v>Geräte</v>
      </c>
      <c r="AA6036" s="19" t="str">
        <f>VLOOKUP(W6036,'Verweis Vertreter'!$A$2:$B$24,2,FALSE)</f>
        <v>Sokol Kapaj</v>
      </c>
      <c r="AB6036" s="12">
        <f t="shared" si="846"/>
        <v>4</v>
      </c>
      <c r="AC6036" s="12">
        <f t="shared" si="851"/>
        <v>80.008700000000005</v>
      </c>
      <c r="AD6036" s="12">
        <f t="shared" si="852"/>
        <v>93</v>
      </c>
      <c r="AE6036" s="12">
        <f t="shared" si="847"/>
        <v>372</v>
      </c>
      <c r="AF6036" s="12">
        <f t="shared" si="848"/>
        <v>12.991300000000001</v>
      </c>
      <c r="AG6036" s="12">
        <f t="shared" si="849"/>
        <v>51.97</v>
      </c>
      <c r="AH6036" s="9">
        <f t="shared" si="853"/>
        <v>0.13970430107526882</v>
      </c>
      <c r="AI6036" s="14">
        <f>VLOOKUP(E6036,'Verweis Faktor'!$A:$B,2,FALSE)</f>
        <v>1</v>
      </c>
      <c r="AJ6036" s="14"/>
      <c r="AK6036" s="14" t="str">
        <f>IF(AL6036="Ja","Versandkosten",VLOOKUP(E6036,'Verweis Belegart'!$A$2:$B$9,2,FALSE))</f>
        <v>Hardware</v>
      </c>
      <c r="AL6036" s="14" t="str">
        <f t="shared" si="854"/>
        <v>Nein</v>
      </c>
      <c r="AM6036" s="14" t="str">
        <f t="shared" si="850"/>
        <v>Positiv</v>
      </c>
    </row>
    <row r="6037" spans="1:39" ht="17.25" customHeight="1" x14ac:dyDescent="0.35">
      <c r="A6037" s="17">
        <v>14575025</v>
      </c>
      <c r="B6037" s="2" t="s">
        <v>2720</v>
      </c>
      <c r="C6037" s="1">
        <v>2025001</v>
      </c>
      <c r="D6037" s="1">
        <v>2001541</v>
      </c>
      <c r="E6037" s="2" t="s">
        <v>34</v>
      </c>
      <c r="F6037" s="2" t="s">
        <v>53</v>
      </c>
      <c r="G6037" s="2" t="s">
        <v>66</v>
      </c>
      <c r="H6037" s="2" t="s">
        <v>2337</v>
      </c>
      <c r="I6037" s="2" t="s">
        <v>2338</v>
      </c>
      <c r="J6037" s="2" t="s">
        <v>304</v>
      </c>
      <c r="K6037" s="2" t="s">
        <v>87</v>
      </c>
      <c r="L6037" s="2" t="s">
        <v>2457</v>
      </c>
      <c r="M6037" s="2" t="s">
        <v>2458</v>
      </c>
      <c r="N6037" s="2" t="s">
        <v>1786</v>
      </c>
      <c r="O6037" s="3">
        <v>1</v>
      </c>
      <c r="P6037" s="3">
        <v>265.73</v>
      </c>
      <c r="Q6037" s="3">
        <v>270</v>
      </c>
      <c r="R6037" s="3">
        <v>270</v>
      </c>
      <c r="S6037" s="3">
        <v>4.2699999999999996</v>
      </c>
      <c r="T6037" s="3">
        <v>4.2699999999999996</v>
      </c>
      <c r="U6037" s="3">
        <v>1.58</v>
      </c>
      <c r="V6037" s="2" t="s">
        <v>813</v>
      </c>
      <c r="W6037" s="2" t="s">
        <v>814</v>
      </c>
      <c r="X6037" s="2" t="s">
        <v>125</v>
      </c>
      <c r="Y6037" s="19" t="str">
        <f>VLOOKUP(G6037,'Verweis Kd-Gruppe'!$A$2:$B$8,2,FALSE)</f>
        <v>EXP</v>
      </c>
      <c r="Z6037" s="19" t="str">
        <f>VLOOKUP(J6037,'Verweis Art-Gruppe'!$A$2:$B$15,2,FALSE)</f>
        <v>Zubehör</v>
      </c>
      <c r="AA6037" s="19" t="str">
        <f>VLOOKUP(W6037,'Verweis Vertreter'!$A$2:$B$24,2,FALSE)</f>
        <v>Sokol Kapaj</v>
      </c>
      <c r="AB6037" s="12">
        <f t="shared" si="846"/>
        <v>1</v>
      </c>
      <c r="AC6037" s="12">
        <f t="shared" si="851"/>
        <v>265.73</v>
      </c>
      <c r="AD6037" s="12">
        <f t="shared" si="852"/>
        <v>270</v>
      </c>
      <c r="AE6037" s="12">
        <f t="shared" si="847"/>
        <v>270</v>
      </c>
      <c r="AF6037" s="12">
        <f t="shared" si="848"/>
        <v>4.2699999999999996</v>
      </c>
      <c r="AG6037" s="12">
        <f t="shared" si="849"/>
        <v>4.2699999999999996</v>
      </c>
      <c r="AH6037" s="9">
        <f t="shared" si="853"/>
        <v>1.5814814814814813E-2</v>
      </c>
      <c r="AI6037" s="14">
        <f>VLOOKUP(E6037,'Verweis Faktor'!$A:$B,2,FALSE)</f>
        <v>1</v>
      </c>
      <c r="AJ6037" s="14"/>
      <c r="AK6037" s="14" t="str">
        <f>IF(AL6037="Ja","Versandkosten",VLOOKUP(E6037,'Verweis Belegart'!$A$2:$B$9,2,FALSE))</f>
        <v>Hardware</v>
      </c>
      <c r="AL6037" s="14" t="str">
        <f t="shared" si="854"/>
        <v>Nein</v>
      </c>
      <c r="AM6037" s="14" t="str">
        <f t="shared" si="850"/>
        <v>Positiv</v>
      </c>
    </row>
    <row r="6038" spans="1:39" ht="17.25" customHeight="1" x14ac:dyDescent="0.35">
      <c r="A6038" s="17">
        <v>14575025</v>
      </c>
      <c r="B6038" s="2" t="s">
        <v>2720</v>
      </c>
      <c r="C6038" s="1">
        <v>2025001</v>
      </c>
      <c r="D6038" s="1">
        <v>2001541</v>
      </c>
      <c r="E6038" s="2" t="s">
        <v>34</v>
      </c>
      <c r="F6038" s="2" t="s">
        <v>53</v>
      </c>
      <c r="G6038" s="2" t="s">
        <v>66</v>
      </c>
      <c r="H6038" s="2" t="s">
        <v>2337</v>
      </c>
      <c r="I6038" s="2" t="s">
        <v>2338</v>
      </c>
      <c r="J6038" s="2" t="s">
        <v>103</v>
      </c>
      <c r="K6038" s="2" t="s">
        <v>91</v>
      </c>
      <c r="L6038" s="2" t="s">
        <v>1064</v>
      </c>
      <c r="M6038" s="2" t="s">
        <v>1065</v>
      </c>
      <c r="N6038" s="2" t="s">
        <v>62</v>
      </c>
      <c r="O6038" s="3">
        <v>1</v>
      </c>
      <c r="P6038" s="3">
        <v>149</v>
      </c>
      <c r="Q6038" s="3">
        <v>155</v>
      </c>
      <c r="R6038" s="3">
        <v>155</v>
      </c>
      <c r="S6038" s="3">
        <v>6</v>
      </c>
      <c r="T6038" s="3">
        <v>6</v>
      </c>
      <c r="U6038" s="3">
        <v>3.87</v>
      </c>
      <c r="V6038" s="2" t="s">
        <v>813</v>
      </c>
      <c r="W6038" s="2" t="s">
        <v>814</v>
      </c>
      <c r="X6038" s="2" t="s">
        <v>125</v>
      </c>
      <c r="Y6038" s="19" t="str">
        <f>VLOOKUP(G6038,'Verweis Kd-Gruppe'!$A$2:$B$8,2,FALSE)</f>
        <v>EXP</v>
      </c>
      <c r="Z6038" s="19" t="str">
        <f>VLOOKUP(J6038,'Verweis Art-Gruppe'!$A$2:$B$15,2,FALSE)</f>
        <v>Geräte</v>
      </c>
      <c r="AA6038" s="19" t="str">
        <f>VLOOKUP(W6038,'Verweis Vertreter'!$A$2:$B$24,2,FALSE)</f>
        <v>Sokol Kapaj</v>
      </c>
      <c r="AB6038" s="12">
        <f t="shared" si="846"/>
        <v>1</v>
      </c>
      <c r="AC6038" s="12">
        <f t="shared" si="851"/>
        <v>149</v>
      </c>
      <c r="AD6038" s="12">
        <f t="shared" si="852"/>
        <v>155</v>
      </c>
      <c r="AE6038" s="12">
        <f t="shared" si="847"/>
        <v>155</v>
      </c>
      <c r="AF6038" s="12">
        <f t="shared" si="848"/>
        <v>6</v>
      </c>
      <c r="AG6038" s="12">
        <f t="shared" si="849"/>
        <v>6</v>
      </c>
      <c r="AH6038" s="9">
        <f t="shared" si="853"/>
        <v>3.870967741935484E-2</v>
      </c>
      <c r="AI6038" s="14">
        <f>VLOOKUP(E6038,'Verweis Faktor'!$A:$B,2,FALSE)</f>
        <v>1</v>
      </c>
      <c r="AJ6038" s="14"/>
      <c r="AK6038" s="14" t="str">
        <f>IF(AL6038="Ja","Versandkosten",VLOOKUP(E6038,'Verweis Belegart'!$A$2:$B$9,2,FALSE))</f>
        <v>Hardware</v>
      </c>
      <c r="AL6038" s="14" t="str">
        <f t="shared" si="854"/>
        <v>Nein</v>
      </c>
      <c r="AM6038" s="14" t="str">
        <f t="shared" si="850"/>
        <v>Positiv</v>
      </c>
    </row>
    <row r="6039" spans="1:39" ht="17.25" customHeight="1" x14ac:dyDescent="0.35">
      <c r="A6039" s="17">
        <v>14575025</v>
      </c>
      <c r="B6039" s="2" t="s">
        <v>2720</v>
      </c>
      <c r="C6039" s="1">
        <v>2025001</v>
      </c>
      <c r="D6039" s="1">
        <v>2001541</v>
      </c>
      <c r="E6039" s="2" t="s">
        <v>34</v>
      </c>
      <c r="F6039" s="2" t="s">
        <v>53</v>
      </c>
      <c r="G6039" s="2" t="s">
        <v>66</v>
      </c>
      <c r="H6039" s="2" t="s">
        <v>2337</v>
      </c>
      <c r="I6039" s="2" t="s">
        <v>2338</v>
      </c>
      <c r="J6039" s="2" t="s">
        <v>103</v>
      </c>
      <c r="K6039" s="2" t="s">
        <v>95</v>
      </c>
      <c r="L6039" s="2" t="s">
        <v>1137</v>
      </c>
      <c r="M6039" s="2" t="s">
        <v>1138</v>
      </c>
      <c r="N6039" s="2" t="s">
        <v>1139</v>
      </c>
      <c r="O6039" s="3">
        <v>1</v>
      </c>
      <c r="P6039" s="3">
        <v>99.490700000000004</v>
      </c>
      <c r="Q6039" s="3">
        <v>91</v>
      </c>
      <c r="R6039" s="3">
        <v>91</v>
      </c>
      <c r="S6039" s="3">
        <v>-8.4907000000000004</v>
      </c>
      <c r="T6039" s="3">
        <v>-8.49</v>
      </c>
      <c r="U6039" s="3">
        <v>-9.33</v>
      </c>
      <c r="V6039" s="2" t="s">
        <v>813</v>
      </c>
      <c r="W6039" s="2" t="s">
        <v>814</v>
      </c>
      <c r="X6039" s="2" t="s">
        <v>125</v>
      </c>
      <c r="Y6039" s="19" t="str">
        <f>VLOOKUP(G6039,'Verweis Kd-Gruppe'!$A$2:$B$8,2,FALSE)</f>
        <v>EXP</v>
      </c>
      <c r="Z6039" s="19" t="str">
        <f>VLOOKUP(J6039,'Verweis Art-Gruppe'!$A$2:$B$15,2,FALSE)</f>
        <v>Geräte</v>
      </c>
      <c r="AA6039" s="19" t="str">
        <f>VLOOKUP(W6039,'Verweis Vertreter'!$A$2:$B$24,2,FALSE)</f>
        <v>Sokol Kapaj</v>
      </c>
      <c r="AB6039" s="12">
        <f t="shared" si="846"/>
        <v>1</v>
      </c>
      <c r="AC6039" s="12">
        <f t="shared" si="851"/>
        <v>99.490700000000004</v>
      </c>
      <c r="AD6039" s="12">
        <f t="shared" si="852"/>
        <v>91</v>
      </c>
      <c r="AE6039" s="12">
        <f t="shared" si="847"/>
        <v>91</v>
      </c>
      <c r="AF6039" s="12">
        <f t="shared" si="848"/>
        <v>-8.4907000000000004</v>
      </c>
      <c r="AG6039" s="12">
        <f t="shared" si="849"/>
        <v>-8.49</v>
      </c>
      <c r="AH6039" s="9">
        <f t="shared" si="853"/>
        <v>-9.3296703296703296E-2</v>
      </c>
      <c r="AI6039" s="14">
        <f>VLOOKUP(E6039,'Verweis Faktor'!$A:$B,2,FALSE)</f>
        <v>1</v>
      </c>
      <c r="AJ6039" s="14"/>
      <c r="AK6039" s="14" t="str">
        <f>IF(AL6039="Ja","Versandkosten",VLOOKUP(E6039,'Verweis Belegart'!$A$2:$B$9,2,FALSE))</f>
        <v>Hardware</v>
      </c>
      <c r="AL6039" s="14" t="str">
        <f t="shared" si="854"/>
        <v>Nein</v>
      </c>
      <c r="AM6039" s="14" t="str">
        <f t="shared" si="850"/>
        <v>Negativ</v>
      </c>
    </row>
    <row r="6040" spans="1:39" ht="17.25" customHeight="1" x14ac:dyDescent="0.35">
      <c r="A6040" s="17">
        <v>14575025</v>
      </c>
      <c r="B6040" s="2" t="s">
        <v>2720</v>
      </c>
      <c r="C6040" s="1">
        <v>2025001</v>
      </c>
      <c r="D6040" s="1">
        <v>2001541</v>
      </c>
      <c r="E6040" s="2" t="s">
        <v>34</v>
      </c>
      <c r="F6040" s="2" t="s">
        <v>53</v>
      </c>
      <c r="G6040" s="2" t="s">
        <v>66</v>
      </c>
      <c r="H6040" s="2" t="s">
        <v>2337</v>
      </c>
      <c r="I6040" s="2" t="s">
        <v>2338</v>
      </c>
      <c r="J6040" s="2" t="s">
        <v>304</v>
      </c>
      <c r="K6040" s="2" t="s">
        <v>99</v>
      </c>
      <c r="L6040" s="2" t="s">
        <v>752</v>
      </c>
      <c r="M6040" s="2" t="s">
        <v>753</v>
      </c>
      <c r="N6040" s="2" t="s">
        <v>200</v>
      </c>
      <c r="O6040" s="3">
        <v>2</v>
      </c>
      <c r="P6040" s="3">
        <v>660</v>
      </c>
      <c r="Q6040" s="3">
        <v>679</v>
      </c>
      <c r="R6040" s="3">
        <v>1358</v>
      </c>
      <c r="S6040" s="3">
        <v>19</v>
      </c>
      <c r="T6040" s="3">
        <v>38</v>
      </c>
      <c r="U6040" s="3">
        <v>2.79</v>
      </c>
      <c r="V6040" s="2" t="s">
        <v>813</v>
      </c>
      <c r="W6040" s="2" t="s">
        <v>814</v>
      </c>
      <c r="X6040" s="2" t="s">
        <v>125</v>
      </c>
      <c r="Y6040" s="19" t="str">
        <f>VLOOKUP(G6040,'Verweis Kd-Gruppe'!$A$2:$B$8,2,FALSE)</f>
        <v>EXP</v>
      </c>
      <c r="Z6040" s="19" t="str">
        <f>VLOOKUP(J6040,'Verweis Art-Gruppe'!$A$2:$B$15,2,FALSE)</f>
        <v>Zubehör</v>
      </c>
      <c r="AA6040" s="19" t="str">
        <f>VLOOKUP(W6040,'Verweis Vertreter'!$A$2:$B$24,2,FALSE)</f>
        <v>Sokol Kapaj</v>
      </c>
      <c r="AB6040" s="12">
        <f t="shared" si="846"/>
        <v>2</v>
      </c>
      <c r="AC6040" s="12">
        <f t="shared" si="851"/>
        <v>660</v>
      </c>
      <c r="AD6040" s="12">
        <f t="shared" si="852"/>
        <v>679</v>
      </c>
      <c r="AE6040" s="12">
        <f t="shared" si="847"/>
        <v>1358</v>
      </c>
      <c r="AF6040" s="12">
        <f t="shared" si="848"/>
        <v>19</v>
      </c>
      <c r="AG6040" s="12">
        <f t="shared" si="849"/>
        <v>38</v>
      </c>
      <c r="AH6040" s="9">
        <f t="shared" si="853"/>
        <v>2.7982326951399118E-2</v>
      </c>
      <c r="AI6040" s="14">
        <f>VLOOKUP(E6040,'Verweis Faktor'!$A:$B,2,FALSE)</f>
        <v>1</v>
      </c>
      <c r="AJ6040" s="14"/>
      <c r="AK6040" s="14" t="str">
        <f>IF(AL6040="Ja","Versandkosten",VLOOKUP(E6040,'Verweis Belegart'!$A$2:$B$9,2,FALSE))</f>
        <v>Hardware</v>
      </c>
      <c r="AL6040" s="14" t="str">
        <f t="shared" si="854"/>
        <v>Nein</v>
      </c>
      <c r="AM6040" s="14" t="str">
        <f t="shared" si="850"/>
        <v>Positiv</v>
      </c>
    </row>
    <row r="6041" spans="1:39" ht="17.25" customHeight="1" x14ac:dyDescent="0.35">
      <c r="A6041" s="17">
        <v>14575025</v>
      </c>
      <c r="B6041" s="2" t="s">
        <v>2720</v>
      </c>
      <c r="C6041" s="1">
        <v>2025001</v>
      </c>
      <c r="D6041" s="1">
        <v>2001541</v>
      </c>
      <c r="E6041" s="2" t="s">
        <v>34</v>
      </c>
      <c r="F6041" s="2" t="s">
        <v>53</v>
      </c>
      <c r="G6041" s="2" t="s">
        <v>66</v>
      </c>
      <c r="H6041" s="2" t="s">
        <v>2337</v>
      </c>
      <c r="I6041" s="2" t="s">
        <v>2338</v>
      </c>
      <c r="J6041" s="2" t="s">
        <v>103</v>
      </c>
      <c r="K6041" s="2" t="s">
        <v>103</v>
      </c>
      <c r="L6041" s="2" t="s">
        <v>1885</v>
      </c>
      <c r="M6041" s="2" t="s">
        <v>1886</v>
      </c>
      <c r="N6041" s="2" t="s">
        <v>1887</v>
      </c>
      <c r="O6041" s="3">
        <v>4</v>
      </c>
      <c r="P6041" s="3">
        <v>368</v>
      </c>
      <c r="Q6041" s="3">
        <v>399</v>
      </c>
      <c r="R6041" s="3">
        <v>1596</v>
      </c>
      <c r="S6041" s="3">
        <v>31</v>
      </c>
      <c r="T6041" s="3">
        <v>124</v>
      </c>
      <c r="U6041" s="3">
        <v>7.76</v>
      </c>
      <c r="V6041" s="2" t="s">
        <v>813</v>
      </c>
      <c r="W6041" s="2" t="s">
        <v>814</v>
      </c>
      <c r="X6041" s="2" t="s">
        <v>125</v>
      </c>
      <c r="Y6041" s="19" t="str">
        <f>VLOOKUP(G6041,'Verweis Kd-Gruppe'!$A$2:$B$8,2,FALSE)</f>
        <v>EXP</v>
      </c>
      <c r="Z6041" s="19" t="str">
        <f>VLOOKUP(J6041,'Verweis Art-Gruppe'!$A$2:$B$15,2,FALSE)</f>
        <v>Geräte</v>
      </c>
      <c r="AA6041" s="19" t="str">
        <f>VLOOKUP(W6041,'Verweis Vertreter'!$A$2:$B$24,2,FALSE)</f>
        <v>Sokol Kapaj</v>
      </c>
      <c r="AB6041" s="12">
        <f t="shared" si="846"/>
        <v>4</v>
      </c>
      <c r="AC6041" s="12">
        <f t="shared" si="851"/>
        <v>368</v>
      </c>
      <c r="AD6041" s="12">
        <f t="shared" si="852"/>
        <v>399</v>
      </c>
      <c r="AE6041" s="12">
        <f t="shared" si="847"/>
        <v>1596</v>
      </c>
      <c r="AF6041" s="12">
        <f t="shared" si="848"/>
        <v>31</v>
      </c>
      <c r="AG6041" s="12">
        <f t="shared" si="849"/>
        <v>124</v>
      </c>
      <c r="AH6041" s="9">
        <f t="shared" si="853"/>
        <v>7.7694235588972427E-2</v>
      </c>
      <c r="AI6041" s="14">
        <f>VLOOKUP(E6041,'Verweis Faktor'!$A:$B,2,FALSE)</f>
        <v>1</v>
      </c>
      <c r="AJ6041" s="14"/>
      <c r="AK6041" s="14" t="str">
        <f>IF(AL6041="Ja","Versandkosten",VLOOKUP(E6041,'Verweis Belegart'!$A$2:$B$9,2,FALSE))</f>
        <v>Hardware</v>
      </c>
      <c r="AL6041" s="14" t="str">
        <f t="shared" si="854"/>
        <v>Nein</v>
      </c>
      <c r="AM6041" s="14" t="str">
        <f t="shared" si="850"/>
        <v>Positiv</v>
      </c>
    </row>
    <row r="6042" spans="1:39" ht="17.25" customHeight="1" x14ac:dyDescent="0.35">
      <c r="A6042" s="17">
        <v>14575025</v>
      </c>
      <c r="B6042" s="2" t="s">
        <v>2720</v>
      </c>
      <c r="C6042" s="1">
        <v>2025001</v>
      </c>
      <c r="D6042" s="1">
        <v>2001541</v>
      </c>
      <c r="E6042" s="2" t="s">
        <v>34</v>
      </c>
      <c r="F6042" s="2" t="s">
        <v>53</v>
      </c>
      <c r="G6042" s="2" t="s">
        <v>66</v>
      </c>
      <c r="H6042" s="2" t="s">
        <v>2337</v>
      </c>
      <c r="I6042" s="2" t="s">
        <v>2338</v>
      </c>
      <c r="J6042" s="2" t="s">
        <v>103</v>
      </c>
      <c r="K6042" s="2" t="s">
        <v>107</v>
      </c>
      <c r="L6042" s="2" t="s">
        <v>1787</v>
      </c>
      <c r="M6042" s="2" t="s">
        <v>1788</v>
      </c>
      <c r="N6042" s="2" t="s">
        <v>1789</v>
      </c>
      <c r="O6042" s="3">
        <v>3</v>
      </c>
      <c r="P6042" s="3">
        <v>233.99080000000001</v>
      </c>
      <c r="Q6042" s="3">
        <v>192</v>
      </c>
      <c r="R6042" s="3">
        <v>576</v>
      </c>
      <c r="S6042" s="3">
        <v>-41.9908</v>
      </c>
      <c r="T6042" s="3">
        <v>-125.97</v>
      </c>
      <c r="U6042" s="3">
        <v>-21.87</v>
      </c>
      <c r="V6042" s="2" t="s">
        <v>813</v>
      </c>
      <c r="W6042" s="2" t="s">
        <v>814</v>
      </c>
      <c r="X6042" s="2" t="s">
        <v>125</v>
      </c>
      <c r="Y6042" s="19" t="str">
        <f>VLOOKUP(G6042,'Verweis Kd-Gruppe'!$A$2:$B$8,2,FALSE)</f>
        <v>EXP</v>
      </c>
      <c r="Z6042" s="19" t="str">
        <f>VLOOKUP(J6042,'Verweis Art-Gruppe'!$A$2:$B$15,2,FALSE)</f>
        <v>Geräte</v>
      </c>
      <c r="AA6042" s="19" t="str">
        <f>VLOOKUP(W6042,'Verweis Vertreter'!$A$2:$B$24,2,FALSE)</f>
        <v>Sokol Kapaj</v>
      </c>
      <c r="AB6042" s="12">
        <f t="shared" si="846"/>
        <v>3</v>
      </c>
      <c r="AC6042" s="12">
        <f t="shared" si="851"/>
        <v>233.99080000000001</v>
      </c>
      <c r="AD6042" s="12">
        <f t="shared" si="852"/>
        <v>192</v>
      </c>
      <c r="AE6042" s="12">
        <f t="shared" si="847"/>
        <v>576</v>
      </c>
      <c r="AF6042" s="12">
        <f t="shared" si="848"/>
        <v>-41.9908</v>
      </c>
      <c r="AG6042" s="12">
        <f t="shared" si="849"/>
        <v>-125.97</v>
      </c>
      <c r="AH6042" s="9">
        <f t="shared" si="853"/>
        <v>-0.21869791666666666</v>
      </c>
      <c r="AI6042" s="14">
        <f>VLOOKUP(E6042,'Verweis Faktor'!$A:$B,2,FALSE)</f>
        <v>1</v>
      </c>
      <c r="AJ6042" s="14"/>
      <c r="AK6042" s="14" t="str">
        <f>IF(AL6042="Ja","Versandkosten",VLOOKUP(E6042,'Verweis Belegart'!$A$2:$B$9,2,FALSE))</f>
        <v>Hardware</v>
      </c>
      <c r="AL6042" s="14" t="str">
        <f t="shared" si="854"/>
        <v>Nein</v>
      </c>
      <c r="AM6042" s="14" t="str">
        <f t="shared" si="850"/>
        <v>Negativ</v>
      </c>
    </row>
    <row r="6043" spans="1:39" ht="17.25" customHeight="1" x14ac:dyDescent="0.35">
      <c r="A6043" s="17">
        <v>14575025</v>
      </c>
      <c r="B6043" s="2" t="s">
        <v>2720</v>
      </c>
      <c r="C6043" s="1">
        <v>2025001</v>
      </c>
      <c r="D6043" s="1">
        <v>2001541</v>
      </c>
      <c r="E6043" s="2" t="s">
        <v>34</v>
      </c>
      <c r="F6043" s="2" t="s">
        <v>53</v>
      </c>
      <c r="G6043" s="2" t="s">
        <v>66</v>
      </c>
      <c r="H6043" s="2" t="s">
        <v>2337</v>
      </c>
      <c r="I6043" s="2" t="s">
        <v>2338</v>
      </c>
      <c r="J6043" s="2" t="s">
        <v>304</v>
      </c>
      <c r="K6043" s="2" t="s">
        <v>111</v>
      </c>
      <c r="L6043" s="2" t="s">
        <v>2690</v>
      </c>
      <c r="M6043" s="2" t="s">
        <v>2691</v>
      </c>
      <c r="N6043" s="2" t="s">
        <v>1408</v>
      </c>
      <c r="O6043" s="3">
        <v>1</v>
      </c>
      <c r="P6043" s="3">
        <v>16.010000000000002</v>
      </c>
      <c r="Q6043" s="3">
        <v>18.5</v>
      </c>
      <c r="R6043" s="3">
        <v>18.5</v>
      </c>
      <c r="S6043" s="3">
        <v>2.4900000000000002</v>
      </c>
      <c r="T6043" s="3">
        <v>2.4900000000000002</v>
      </c>
      <c r="U6043" s="3">
        <v>13.45</v>
      </c>
      <c r="V6043" s="2" t="s">
        <v>813</v>
      </c>
      <c r="W6043" s="2" t="s">
        <v>814</v>
      </c>
      <c r="X6043" s="2" t="s">
        <v>125</v>
      </c>
      <c r="Y6043" s="19" t="str">
        <f>VLOOKUP(G6043,'Verweis Kd-Gruppe'!$A$2:$B$8,2,FALSE)</f>
        <v>EXP</v>
      </c>
      <c r="Z6043" s="19" t="str">
        <f>VLOOKUP(J6043,'Verweis Art-Gruppe'!$A$2:$B$15,2,FALSE)</f>
        <v>Zubehör</v>
      </c>
      <c r="AA6043" s="19" t="str">
        <f>VLOOKUP(W6043,'Verweis Vertreter'!$A$2:$B$24,2,FALSE)</f>
        <v>Sokol Kapaj</v>
      </c>
      <c r="AB6043" s="12">
        <f t="shared" si="846"/>
        <v>1</v>
      </c>
      <c r="AC6043" s="12">
        <f t="shared" si="851"/>
        <v>16.010000000000002</v>
      </c>
      <c r="AD6043" s="12">
        <f t="shared" si="852"/>
        <v>18.5</v>
      </c>
      <c r="AE6043" s="12">
        <f t="shared" si="847"/>
        <v>18.5</v>
      </c>
      <c r="AF6043" s="12">
        <f t="shared" si="848"/>
        <v>2.4900000000000002</v>
      </c>
      <c r="AG6043" s="12">
        <f t="shared" si="849"/>
        <v>2.4900000000000002</v>
      </c>
      <c r="AH6043" s="9">
        <f t="shared" si="853"/>
        <v>0.13459459459459461</v>
      </c>
      <c r="AI6043" s="14">
        <f>VLOOKUP(E6043,'Verweis Faktor'!$A:$B,2,FALSE)</f>
        <v>1</v>
      </c>
      <c r="AJ6043" s="14"/>
      <c r="AK6043" s="14" t="str">
        <f>IF(AL6043="Ja","Versandkosten",VLOOKUP(E6043,'Verweis Belegart'!$A$2:$B$9,2,FALSE))</f>
        <v>Hardware</v>
      </c>
      <c r="AL6043" s="14" t="str">
        <f t="shared" si="854"/>
        <v>Nein</v>
      </c>
      <c r="AM6043" s="14" t="str">
        <f t="shared" si="850"/>
        <v>Positiv</v>
      </c>
    </row>
    <row r="6044" spans="1:39" ht="17.25" customHeight="1" x14ac:dyDescent="0.35">
      <c r="A6044" s="17">
        <v>14575025</v>
      </c>
      <c r="B6044" s="2" t="s">
        <v>2720</v>
      </c>
      <c r="C6044" s="1">
        <v>2025001</v>
      </c>
      <c r="D6044" s="1">
        <v>2001541</v>
      </c>
      <c r="E6044" s="2" t="s">
        <v>34</v>
      </c>
      <c r="F6044" s="2" t="s">
        <v>53</v>
      </c>
      <c r="G6044" s="2" t="s">
        <v>66</v>
      </c>
      <c r="H6044" s="2" t="s">
        <v>2337</v>
      </c>
      <c r="I6044" s="2" t="s">
        <v>2338</v>
      </c>
      <c r="J6044" s="2" t="s">
        <v>103</v>
      </c>
      <c r="K6044" s="2" t="s">
        <v>115</v>
      </c>
      <c r="L6044" s="2" t="s">
        <v>1774</v>
      </c>
      <c r="M6044" s="2" t="s">
        <v>1775</v>
      </c>
      <c r="N6044" s="2" t="s">
        <v>1053</v>
      </c>
      <c r="O6044" s="3">
        <v>1</v>
      </c>
      <c r="P6044" s="3">
        <v>208.5</v>
      </c>
      <c r="Q6044" s="3">
        <v>214</v>
      </c>
      <c r="R6044" s="3">
        <v>214</v>
      </c>
      <c r="S6044" s="3">
        <v>5.5</v>
      </c>
      <c r="T6044" s="3">
        <v>5.5</v>
      </c>
      <c r="U6044" s="3">
        <v>2.57</v>
      </c>
      <c r="V6044" s="2" t="s">
        <v>813</v>
      </c>
      <c r="W6044" s="2" t="s">
        <v>814</v>
      </c>
      <c r="X6044" s="2" t="s">
        <v>125</v>
      </c>
      <c r="Y6044" s="19" t="str">
        <f>VLOOKUP(G6044,'Verweis Kd-Gruppe'!$A$2:$B$8,2,FALSE)</f>
        <v>EXP</v>
      </c>
      <c r="Z6044" s="19" t="str">
        <f>VLOOKUP(J6044,'Verweis Art-Gruppe'!$A$2:$B$15,2,FALSE)</f>
        <v>Geräte</v>
      </c>
      <c r="AA6044" s="19" t="str">
        <f>VLOOKUP(W6044,'Verweis Vertreter'!$A$2:$B$24,2,FALSE)</f>
        <v>Sokol Kapaj</v>
      </c>
      <c r="AB6044" s="12">
        <f t="shared" si="846"/>
        <v>1</v>
      </c>
      <c r="AC6044" s="12">
        <f t="shared" si="851"/>
        <v>208.5</v>
      </c>
      <c r="AD6044" s="12">
        <f t="shared" si="852"/>
        <v>214</v>
      </c>
      <c r="AE6044" s="12">
        <f t="shared" si="847"/>
        <v>214</v>
      </c>
      <c r="AF6044" s="12">
        <f t="shared" si="848"/>
        <v>5.5</v>
      </c>
      <c r="AG6044" s="12">
        <f t="shared" si="849"/>
        <v>5.5</v>
      </c>
      <c r="AH6044" s="9">
        <f t="shared" si="853"/>
        <v>2.5700934579439252E-2</v>
      </c>
      <c r="AI6044" s="14">
        <f>VLOOKUP(E6044,'Verweis Faktor'!$A:$B,2,FALSE)</f>
        <v>1</v>
      </c>
      <c r="AJ6044" s="14"/>
      <c r="AK6044" s="14" t="str">
        <f>IF(AL6044="Ja","Versandkosten",VLOOKUP(E6044,'Verweis Belegart'!$A$2:$B$9,2,FALSE))</f>
        <v>Hardware</v>
      </c>
      <c r="AL6044" s="14" t="str">
        <f t="shared" si="854"/>
        <v>Nein</v>
      </c>
      <c r="AM6044" s="14" t="str">
        <f t="shared" si="850"/>
        <v>Positiv</v>
      </c>
    </row>
    <row r="6045" spans="1:39" ht="17.25" customHeight="1" x14ac:dyDescent="0.35">
      <c r="A6045" s="17">
        <v>14575025</v>
      </c>
      <c r="B6045" s="2" t="s">
        <v>2720</v>
      </c>
      <c r="C6045" s="1">
        <v>2025001</v>
      </c>
      <c r="D6045" s="1">
        <v>2001541</v>
      </c>
      <c r="E6045" s="2" t="s">
        <v>34</v>
      </c>
      <c r="F6045" s="2" t="s">
        <v>53</v>
      </c>
      <c r="G6045" s="2" t="s">
        <v>66</v>
      </c>
      <c r="H6045" s="2" t="s">
        <v>2337</v>
      </c>
      <c r="I6045" s="2" t="s">
        <v>2338</v>
      </c>
      <c r="J6045" s="2" t="s">
        <v>103</v>
      </c>
      <c r="K6045" s="2" t="s">
        <v>289</v>
      </c>
      <c r="L6045" s="2" t="s">
        <v>578</v>
      </c>
      <c r="M6045" s="2" t="s">
        <v>579</v>
      </c>
      <c r="N6045" s="2" t="s">
        <v>457</v>
      </c>
      <c r="O6045" s="3">
        <v>1</v>
      </c>
      <c r="P6045" s="3">
        <v>901.34349999999995</v>
      </c>
      <c r="Q6045" s="3">
        <v>835</v>
      </c>
      <c r="R6045" s="3">
        <v>835</v>
      </c>
      <c r="S6045" s="3">
        <v>-66.343500000000006</v>
      </c>
      <c r="T6045" s="3">
        <v>-66.34</v>
      </c>
      <c r="U6045" s="3">
        <v>-7.94</v>
      </c>
      <c r="V6045" s="2" t="s">
        <v>813</v>
      </c>
      <c r="W6045" s="2" t="s">
        <v>814</v>
      </c>
      <c r="X6045" s="2" t="s">
        <v>125</v>
      </c>
      <c r="Y6045" s="19" t="str">
        <f>VLOOKUP(G6045,'Verweis Kd-Gruppe'!$A$2:$B$8,2,FALSE)</f>
        <v>EXP</v>
      </c>
      <c r="Z6045" s="19" t="str">
        <f>VLOOKUP(J6045,'Verweis Art-Gruppe'!$A$2:$B$15,2,FALSE)</f>
        <v>Geräte</v>
      </c>
      <c r="AA6045" s="19" t="str">
        <f>VLOOKUP(W6045,'Verweis Vertreter'!$A$2:$B$24,2,FALSE)</f>
        <v>Sokol Kapaj</v>
      </c>
      <c r="AB6045" s="12">
        <f t="shared" si="846"/>
        <v>1</v>
      </c>
      <c r="AC6045" s="12">
        <f t="shared" si="851"/>
        <v>901.34349999999995</v>
      </c>
      <c r="AD6045" s="12">
        <f t="shared" si="852"/>
        <v>835</v>
      </c>
      <c r="AE6045" s="12">
        <f t="shared" si="847"/>
        <v>835</v>
      </c>
      <c r="AF6045" s="12">
        <f t="shared" si="848"/>
        <v>-66.343500000000006</v>
      </c>
      <c r="AG6045" s="12">
        <f t="shared" si="849"/>
        <v>-66.34</v>
      </c>
      <c r="AH6045" s="9">
        <f t="shared" si="853"/>
        <v>-7.9449101796407184E-2</v>
      </c>
      <c r="AI6045" s="14">
        <f>VLOOKUP(E6045,'Verweis Faktor'!$A:$B,2,FALSE)</f>
        <v>1</v>
      </c>
      <c r="AJ6045" s="14"/>
      <c r="AK6045" s="14" t="str">
        <f>IF(AL6045="Ja","Versandkosten",VLOOKUP(E6045,'Verweis Belegart'!$A$2:$B$9,2,FALSE))</f>
        <v>Hardware</v>
      </c>
      <c r="AL6045" s="14" t="str">
        <f t="shared" si="854"/>
        <v>Nein</v>
      </c>
      <c r="AM6045" s="14" t="str">
        <f t="shared" si="850"/>
        <v>Negativ</v>
      </c>
    </row>
    <row r="6046" spans="1:39" ht="17.25" customHeight="1" x14ac:dyDescent="0.35">
      <c r="A6046" s="17">
        <v>14575025</v>
      </c>
      <c r="B6046" s="2" t="s">
        <v>2720</v>
      </c>
      <c r="C6046" s="1">
        <v>2025001</v>
      </c>
      <c r="D6046" s="1">
        <v>2001541</v>
      </c>
      <c r="E6046" s="2" t="s">
        <v>34</v>
      </c>
      <c r="F6046" s="2" t="s">
        <v>53</v>
      </c>
      <c r="G6046" s="2" t="s">
        <v>66</v>
      </c>
      <c r="H6046" s="2" t="s">
        <v>2337</v>
      </c>
      <c r="I6046" s="2" t="s">
        <v>2338</v>
      </c>
      <c r="J6046" s="2" t="s">
        <v>103</v>
      </c>
      <c r="K6046" s="2" t="s">
        <v>293</v>
      </c>
      <c r="L6046" s="2" t="s">
        <v>2173</v>
      </c>
      <c r="M6046" s="2" t="s">
        <v>2174</v>
      </c>
      <c r="N6046" s="2" t="s">
        <v>1139</v>
      </c>
      <c r="O6046" s="3">
        <v>3</v>
      </c>
      <c r="P6046" s="3">
        <v>99.490700000000004</v>
      </c>
      <c r="Q6046" s="3">
        <v>91</v>
      </c>
      <c r="R6046" s="3">
        <v>273</v>
      </c>
      <c r="S6046" s="3">
        <v>-8.4907000000000004</v>
      </c>
      <c r="T6046" s="3">
        <v>-25.47</v>
      </c>
      <c r="U6046" s="3">
        <v>-9.33</v>
      </c>
      <c r="V6046" s="2" t="s">
        <v>813</v>
      </c>
      <c r="W6046" s="2" t="s">
        <v>814</v>
      </c>
      <c r="X6046" s="2" t="s">
        <v>125</v>
      </c>
      <c r="Y6046" s="19" t="str">
        <f>VLOOKUP(G6046,'Verweis Kd-Gruppe'!$A$2:$B$8,2,FALSE)</f>
        <v>EXP</v>
      </c>
      <c r="Z6046" s="19" t="str">
        <f>VLOOKUP(J6046,'Verweis Art-Gruppe'!$A$2:$B$15,2,FALSE)</f>
        <v>Geräte</v>
      </c>
      <c r="AA6046" s="19" t="str">
        <f>VLOOKUP(W6046,'Verweis Vertreter'!$A$2:$B$24,2,FALSE)</f>
        <v>Sokol Kapaj</v>
      </c>
      <c r="AB6046" s="12">
        <f t="shared" si="846"/>
        <v>3</v>
      </c>
      <c r="AC6046" s="12">
        <f t="shared" si="851"/>
        <v>99.490700000000004</v>
      </c>
      <c r="AD6046" s="12">
        <f t="shared" si="852"/>
        <v>91</v>
      </c>
      <c r="AE6046" s="12">
        <f t="shared" si="847"/>
        <v>273</v>
      </c>
      <c r="AF6046" s="12">
        <f t="shared" si="848"/>
        <v>-8.4907000000000004</v>
      </c>
      <c r="AG6046" s="12">
        <f t="shared" si="849"/>
        <v>-25.47</v>
      </c>
      <c r="AH6046" s="9">
        <f t="shared" si="853"/>
        <v>-9.3296703296703296E-2</v>
      </c>
      <c r="AI6046" s="14">
        <f>VLOOKUP(E6046,'Verweis Faktor'!$A:$B,2,FALSE)</f>
        <v>1</v>
      </c>
      <c r="AJ6046" s="14"/>
      <c r="AK6046" s="14" t="str">
        <f>IF(AL6046="Ja","Versandkosten",VLOOKUP(E6046,'Verweis Belegart'!$A$2:$B$9,2,FALSE))</f>
        <v>Hardware</v>
      </c>
      <c r="AL6046" s="14" t="str">
        <f t="shared" si="854"/>
        <v>Nein</v>
      </c>
      <c r="AM6046" s="14" t="str">
        <f t="shared" si="850"/>
        <v>Negativ</v>
      </c>
    </row>
    <row r="6047" spans="1:39" ht="17.25" customHeight="1" x14ac:dyDescent="0.35">
      <c r="A6047" s="17">
        <v>14575025</v>
      </c>
      <c r="B6047" s="2" t="s">
        <v>2720</v>
      </c>
      <c r="C6047" s="1">
        <v>2025001</v>
      </c>
      <c r="D6047" s="1">
        <v>2001541</v>
      </c>
      <c r="E6047" s="2" t="s">
        <v>34</v>
      </c>
      <c r="F6047" s="2" t="s">
        <v>53</v>
      </c>
      <c r="G6047" s="2" t="s">
        <v>66</v>
      </c>
      <c r="H6047" s="2" t="s">
        <v>2337</v>
      </c>
      <c r="I6047" s="2" t="s">
        <v>2338</v>
      </c>
      <c r="J6047" s="2" t="s">
        <v>304</v>
      </c>
      <c r="K6047" s="2" t="s">
        <v>296</v>
      </c>
      <c r="L6047" s="2" t="s">
        <v>1657</v>
      </c>
      <c r="M6047" s="2" t="s">
        <v>1658</v>
      </c>
      <c r="N6047" s="2" t="s">
        <v>585</v>
      </c>
      <c r="O6047" s="3">
        <v>1</v>
      </c>
      <c r="P6047" s="3">
        <v>19.299299999999999</v>
      </c>
      <c r="Q6047" s="3">
        <v>22</v>
      </c>
      <c r="R6047" s="3">
        <v>22</v>
      </c>
      <c r="S6047" s="3">
        <v>2.7006999999999999</v>
      </c>
      <c r="T6047" s="3">
        <v>2.7</v>
      </c>
      <c r="U6047" s="3">
        <v>12.27</v>
      </c>
      <c r="V6047" s="2" t="s">
        <v>813</v>
      </c>
      <c r="W6047" s="2" t="s">
        <v>814</v>
      </c>
      <c r="X6047" s="2" t="s">
        <v>125</v>
      </c>
      <c r="Y6047" s="19" t="str">
        <f>VLOOKUP(G6047,'Verweis Kd-Gruppe'!$A$2:$B$8,2,FALSE)</f>
        <v>EXP</v>
      </c>
      <c r="Z6047" s="19" t="str">
        <f>VLOOKUP(J6047,'Verweis Art-Gruppe'!$A$2:$B$15,2,FALSE)</f>
        <v>Zubehör</v>
      </c>
      <c r="AA6047" s="19" t="str">
        <f>VLOOKUP(W6047,'Verweis Vertreter'!$A$2:$B$24,2,FALSE)</f>
        <v>Sokol Kapaj</v>
      </c>
      <c r="AB6047" s="12">
        <f t="shared" si="846"/>
        <v>1</v>
      </c>
      <c r="AC6047" s="12">
        <f t="shared" si="851"/>
        <v>19.299299999999999</v>
      </c>
      <c r="AD6047" s="12">
        <f t="shared" si="852"/>
        <v>22</v>
      </c>
      <c r="AE6047" s="12">
        <f t="shared" si="847"/>
        <v>22</v>
      </c>
      <c r="AF6047" s="12">
        <f t="shared" si="848"/>
        <v>2.7006999999999999</v>
      </c>
      <c r="AG6047" s="12">
        <f t="shared" si="849"/>
        <v>2.7</v>
      </c>
      <c r="AH6047" s="9">
        <f t="shared" si="853"/>
        <v>0.12272727272727274</v>
      </c>
      <c r="AI6047" s="14">
        <f>VLOOKUP(E6047,'Verweis Faktor'!$A:$B,2,FALSE)</f>
        <v>1</v>
      </c>
      <c r="AJ6047" s="14"/>
      <c r="AK6047" s="14" t="str">
        <f>IF(AL6047="Ja","Versandkosten",VLOOKUP(E6047,'Verweis Belegart'!$A$2:$B$9,2,FALSE))</f>
        <v>Hardware</v>
      </c>
      <c r="AL6047" s="14" t="str">
        <f t="shared" si="854"/>
        <v>Nein</v>
      </c>
      <c r="AM6047" s="14" t="str">
        <f t="shared" si="850"/>
        <v>Positiv</v>
      </c>
    </row>
    <row r="6048" spans="1:39" ht="17.25" customHeight="1" x14ac:dyDescent="0.35">
      <c r="A6048" s="17">
        <v>14575025</v>
      </c>
      <c r="B6048" s="2" t="s">
        <v>2720</v>
      </c>
      <c r="C6048" s="1">
        <v>2025001</v>
      </c>
      <c r="D6048" s="1">
        <v>2001541</v>
      </c>
      <c r="E6048" s="2" t="s">
        <v>34</v>
      </c>
      <c r="F6048" s="2" t="s">
        <v>53</v>
      </c>
      <c r="G6048" s="2" t="s">
        <v>66</v>
      </c>
      <c r="H6048" s="2" t="s">
        <v>2337</v>
      </c>
      <c r="I6048" s="2" t="s">
        <v>2338</v>
      </c>
      <c r="J6048" s="2" t="s">
        <v>103</v>
      </c>
      <c r="K6048" s="2" t="s">
        <v>299</v>
      </c>
      <c r="L6048" s="2" t="s">
        <v>2563</v>
      </c>
      <c r="M6048" s="2" t="s">
        <v>2564</v>
      </c>
      <c r="N6048" s="2" t="s">
        <v>2562</v>
      </c>
      <c r="O6048" s="3">
        <v>1</v>
      </c>
      <c r="P6048" s="3">
        <v>406</v>
      </c>
      <c r="Q6048" s="3">
        <v>427</v>
      </c>
      <c r="R6048" s="3">
        <v>427</v>
      </c>
      <c r="S6048" s="3">
        <v>21</v>
      </c>
      <c r="T6048" s="3">
        <v>21</v>
      </c>
      <c r="U6048" s="3">
        <v>4.91</v>
      </c>
      <c r="V6048" s="2" t="s">
        <v>813</v>
      </c>
      <c r="W6048" s="2" t="s">
        <v>814</v>
      </c>
      <c r="X6048" s="2" t="s">
        <v>125</v>
      </c>
      <c r="Y6048" s="19" t="str">
        <f>VLOOKUP(G6048,'Verweis Kd-Gruppe'!$A$2:$B$8,2,FALSE)</f>
        <v>EXP</v>
      </c>
      <c r="Z6048" s="19" t="str">
        <f>VLOOKUP(J6048,'Verweis Art-Gruppe'!$A$2:$B$15,2,FALSE)</f>
        <v>Geräte</v>
      </c>
      <c r="AA6048" s="19" t="str">
        <f>VLOOKUP(W6048,'Verweis Vertreter'!$A$2:$B$24,2,FALSE)</f>
        <v>Sokol Kapaj</v>
      </c>
      <c r="AB6048" s="12">
        <f t="shared" si="846"/>
        <v>1</v>
      </c>
      <c r="AC6048" s="12">
        <f t="shared" si="851"/>
        <v>406</v>
      </c>
      <c r="AD6048" s="12">
        <f t="shared" si="852"/>
        <v>427</v>
      </c>
      <c r="AE6048" s="12">
        <f t="shared" si="847"/>
        <v>427</v>
      </c>
      <c r="AF6048" s="12">
        <f t="shared" si="848"/>
        <v>21</v>
      </c>
      <c r="AG6048" s="12">
        <f t="shared" si="849"/>
        <v>21</v>
      </c>
      <c r="AH6048" s="9">
        <f t="shared" si="853"/>
        <v>4.9180327868852458E-2</v>
      </c>
      <c r="AI6048" s="14">
        <f>VLOOKUP(E6048,'Verweis Faktor'!$A:$B,2,FALSE)</f>
        <v>1</v>
      </c>
      <c r="AJ6048" s="14"/>
      <c r="AK6048" s="14" t="str">
        <f>IF(AL6048="Ja","Versandkosten",VLOOKUP(E6048,'Verweis Belegart'!$A$2:$B$9,2,FALSE))</f>
        <v>Hardware</v>
      </c>
      <c r="AL6048" s="14" t="str">
        <f t="shared" si="854"/>
        <v>Nein</v>
      </c>
      <c r="AM6048" s="14" t="str">
        <f t="shared" si="850"/>
        <v>Positiv</v>
      </c>
    </row>
    <row r="6049" spans="1:39" ht="17.25" customHeight="1" x14ac:dyDescent="0.35">
      <c r="A6049" s="17">
        <v>14575025</v>
      </c>
      <c r="B6049" s="2" t="s">
        <v>2720</v>
      </c>
      <c r="C6049" s="1">
        <v>2025001</v>
      </c>
      <c r="D6049" s="1">
        <v>2001541</v>
      </c>
      <c r="E6049" s="2" t="s">
        <v>34</v>
      </c>
      <c r="F6049" s="2" t="s">
        <v>53</v>
      </c>
      <c r="G6049" s="2" t="s">
        <v>66</v>
      </c>
      <c r="H6049" s="2" t="s">
        <v>2337</v>
      </c>
      <c r="I6049" s="2" t="s">
        <v>2338</v>
      </c>
      <c r="J6049" s="2" t="s">
        <v>103</v>
      </c>
      <c r="K6049" s="2" t="s">
        <v>300</v>
      </c>
      <c r="L6049" s="2" t="s">
        <v>722</v>
      </c>
      <c r="M6049" s="2" t="s">
        <v>723</v>
      </c>
      <c r="N6049" s="2" t="s">
        <v>234</v>
      </c>
      <c r="O6049" s="3">
        <v>1</v>
      </c>
      <c r="P6049" s="3">
        <v>260</v>
      </c>
      <c r="Q6049" s="3">
        <v>277</v>
      </c>
      <c r="R6049" s="3">
        <v>277</v>
      </c>
      <c r="S6049" s="3">
        <v>17</v>
      </c>
      <c r="T6049" s="3">
        <v>17</v>
      </c>
      <c r="U6049" s="3">
        <v>6.13</v>
      </c>
      <c r="V6049" s="2" t="s">
        <v>813</v>
      </c>
      <c r="W6049" s="2" t="s">
        <v>814</v>
      </c>
      <c r="X6049" s="2" t="s">
        <v>125</v>
      </c>
      <c r="Y6049" s="19" t="str">
        <f>VLOOKUP(G6049,'Verweis Kd-Gruppe'!$A$2:$B$8,2,FALSE)</f>
        <v>EXP</v>
      </c>
      <c r="Z6049" s="19" t="str">
        <f>VLOOKUP(J6049,'Verweis Art-Gruppe'!$A$2:$B$15,2,FALSE)</f>
        <v>Geräte</v>
      </c>
      <c r="AA6049" s="19" t="str">
        <f>VLOOKUP(W6049,'Verweis Vertreter'!$A$2:$B$24,2,FALSE)</f>
        <v>Sokol Kapaj</v>
      </c>
      <c r="AB6049" s="12">
        <f t="shared" si="846"/>
        <v>1</v>
      </c>
      <c r="AC6049" s="12">
        <f t="shared" si="851"/>
        <v>260</v>
      </c>
      <c r="AD6049" s="12">
        <f t="shared" si="852"/>
        <v>277</v>
      </c>
      <c r="AE6049" s="12">
        <f t="shared" si="847"/>
        <v>277</v>
      </c>
      <c r="AF6049" s="12">
        <f t="shared" si="848"/>
        <v>17</v>
      </c>
      <c r="AG6049" s="12">
        <f t="shared" si="849"/>
        <v>17</v>
      </c>
      <c r="AH6049" s="9">
        <f t="shared" si="853"/>
        <v>6.1371841155234655E-2</v>
      </c>
      <c r="AI6049" s="14">
        <f>VLOOKUP(E6049,'Verweis Faktor'!$A:$B,2,FALSE)</f>
        <v>1</v>
      </c>
      <c r="AJ6049" s="14"/>
      <c r="AK6049" s="14" t="str">
        <f>IF(AL6049="Ja","Versandkosten",VLOOKUP(E6049,'Verweis Belegart'!$A$2:$B$9,2,FALSE))</f>
        <v>Hardware</v>
      </c>
      <c r="AL6049" s="14" t="str">
        <f t="shared" si="854"/>
        <v>Nein</v>
      </c>
      <c r="AM6049" s="14" t="str">
        <f t="shared" si="850"/>
        <v>Positiv</v>
      </c>
    </row>
    <row r="6050" spans="1:39" ht="17.25" customHeight="1" x14ac:dyDescent="0.35">
      <c r="A6050" s="17">
        <v>14575025</v>
      </c>
      <c r="B6050" s="2" t="s">
        <v>2720</v>
      </c>
      <c r="C6050" s="1">
        <v>2025001</v>
      </c>
      <c r="D6050" s="1">
        <v>2001541</v>
      </c>
      <c r="E6050" s="2" t="s">
        <v>34</v>
      </c>
      <c r="F6050" s="2" t="s">
        <v>53</v>
      </c>
      <c r="G6050" s="2" t="s">
        <v>66</v>
      </c>
      <c r="H6050" s="2" t="s">
        <v>2337</v>
      </c>
      <c r="I6050" s="2" t="s">
        <v>2338</v>
      </c>
      <c r="J6050" s="2" t="s">
        <v>304</v>
      </c>
      <c r="K6050" s="2" t="s">
        <v>301</v>
      </c>
      <c r="L6050" s="2" t="s">
        <v>214</v>
      </c>
      <c r="M6050" s="2" t="s">
        <v>215</v>
      </c>
      <c r="N6050" s="2" t="s">
        <v>216</v>
      </c>
      <c r="O6050" s="3">
        <v>1</v>
      </c>
      <c r="P6050" s="3">
        <v>375.86</v>
      </c>
      <c r="Q6050" s="3">
        <v>399</v>
      </c>
      <c r="R6050" s="3">
        <v>399</v>
      </c>
      <c r="S6050" s="3">
        <v>23.14</v>
      </c>
      <c r="T6050" s="3">
        <v>23.14</v>
      </c>
      <c r="U6050" s="3">
        <v>5.79</v>
      </c>
      <c r="V6050" s="2" t="s">
        <v>813</v>
      </c>
      <c r="W6050" s="2" t="s">
        <v>814</v>
      </c>
      <c r="X6050" s="2" t="s">
        <v>125</v>
      </c>
      <c r="Y6050" s="19" t="str">
        <f>VLOOKUP(G6050,'Verweis Kd-Gruppe'!$A$2:$B$8,2,FALSE)</f>
        <v>EXP</v>
      </c>
      <c r="Z6050" s="19" t="str">
        <f>VLOOKUP(J6050,'Verweis Art-Gruppe'!$A$2:$B$15,2,FALSE)</f>
        <v>Zubehör</v>
      </c>
      <c r="AA6050" s="19" t="str">
        <f>VLOOKUP(W6050,'Verweis Vertreter'!$A$2:$B$24,2,FALSE)</f>
        <v>Sokol Kapaj</v>
      </c>
      <c r="AB6050" s="12">
        <f t="shared" si="846"/>
        <v>1</v>
      </c>
      <c r="AC6050" s="12">
        <f t="shared" si="851"/>
        <v>375.86</v>
      </c>
      <c r="AD6050" s="12">
        <f t="shared" si="852"/>
        <v>399</v>
      </c>
      <c r="AE6050" s="12">
        <f t="shared" si="847"/>
        <v>399</v>
      </c>
      <c r="AF6050" s="12">
        <f t="shared" si="848"/>
        <v>23.14</v>
      </c>
      <c r="AG6050" s="12">
        <f t="shared" si="849"/>
        <v>23.14</v>
      </c>
      <c r="AH6050" s="9">
        <f t="shared" si="853"/>
        <v>5.7994987468671683E-2</v>
      </c>
      <c r="AI6050" s="14">
        <f>VLOOKUP(E6050,'Verweis Faktor'!$A:$B,2,FALSE)</f>
        <v>1</v>
      </c>
      <c r="AJ6050" s="14"/>
      <c r="AK6050" s="14" t="str">
        <f>IF(AL6050="Ja","Versandkosten",VLOOKUP(E6050,'Verweis Belegart'!$A$2:$B$9,2,FALSE))</f>
        <v>Hardware</v>
      </c>
      <c r="AL6050" s="14" t="str">
        <f t="shared" si="854"/>
        <v>Nein</v>
      </c>
      <c r="AM6050" s="14" t="str">
        <f t="shared" si="850"/>
        <v>Positiv</v>
      </c>
    </row>
    <row r="6051" spans="1:39" ht="17.25" customHeight="1" x14ac:dyDescent="0.35">
      <c r="A6051" s="17">
        <v>14575025</v>
      </c>
      <c r="B6051" s="2" t="s">
        <v>2720</v>
      </c>
      <c r="C6051" s="1">
        <v>2025001</v>
      </c>
      <c r="D6051" s="1">
        <v>2001541</v>
      </c>
      <c r="E6051" s="2" t="s">
        <v>34</v>
      </c>
      <c r="F6051" s="2" t="s">
        <v>53</v>
      </c>
      <c r="G6051" s="2" t="s">
        <v>66</v>
      </c>
      <c r="H6051" s="2" t="s">
        <v>2337</v>
      </c>
      <c r="I6051" s="2" t="s">
        <v>2338</v>
      </c>
      <c r="J6051" s="2" t="s">
        <v>103</v>
      </c>
      <c r="K6051" s="2" t="s">
        <v>304</v>
      </c>
      <c r="L6051" s="2" t="s">
        <v>1018</v>
      </c>
      <c r="M6051" s="2" t="s">
        <v>1019</v>
      </c>
      <c r="N6051" s="2" t="s">
        <v>1020</v>
      </c>
      <c r="O6051" s="3">
        <v>2</v>
      </c>
      <c r="P6051" s="3">
        <v>212</v>
      </c>
      <c r="Q6051" s="3">
        <v>239</v>
      </c>
      <c r="R6051" s="3">
        <v>478</v>
      </c>
      <c r="S6051" s="3">
        <v>27</v>
      </c>
      <c r="T6051" s="3">
        <v>54</v>
      </c>
      <c r="U6051" s="3">
        <v>11.29</v>
      </c>
      <c r="V6051" s="2" t="s">
        <v>813</v>
      </c>
      <c r="W6051" s="2" t="s">
        <v>814</v>
      </c>
      <c r="X6051" s="2" t="s">
        <v>125</v>
      </c>
      <c r="Y6051" s="19" t="str">
        <f>VLOOKUP(G6051,'Verweis Kd-Gruppe'!$A$2:$B$8,2,FALSE)</f>
        <v>EXP</v>
      </c>
      <c r="Z6051" s="19" t="str">
        <f>VLOOKUP(J6051,'Verweis Art-Gruppe'!$A$2:$B$15,2,FALSE)</f>
        <v>Geräte</v>
      </c>
      <c r="AA6051" s="19" t="str">
        <f>VLOOKUP(W6051,'Verweis Vertreter'!$A$2:$B$24,2,FALSE)</f>
        <v>Sokol Kapaj</v>
      </c>
      <c r="AB6051" s="12">
        <f t="shared" si="846"/>
        <v>2</v>
      </c>
      <c r="AC6051" s="12">
        <f t="shared" si="851"/>
        <v>212</v>
      </c>
      <c r="AD6051" s="12">
        <f t="shared" si="852"/>
        <v>239</v>
      </c>
      <c r="AE6051" s="12">
        <f t="shared" si="847"/>
        <v>478</v>
      </c>
      <c r="AF6051" s="12">
        <f t="shared" si="848"/>
        <v>27</v>
      </c>
      <c r="AG6051" s="12">
        <f t="shared" si="849"/>
        <v>54</v>
      </c>
      <c r="AH6051" s="9">
        <f t="shared" si="853"/>
        <v>0.11297071129707113</v>
      </c>
      <c r="AI6051" s="14">
        <f>VLOOKUP(E6051,'Verweis Faktor'!$A:$B,2,FALSE)</f>
        <v>1</v>
      </c>
      <c r="AJ6051" s="14"/>
      <c r="AK6051" s="14" t="str">
        <f>IF(AL6051="Ja","Versandkosten",VLOOKUP(E6051,'Verweis Belegart'!$A$2:$B$9,2,FALSE))</f>
        <v>Hardware</v>
      </c>
      <c r="AL6051" s="14" t="str">
        <f t="shared" si="854"/>
        <v>Nein</v>
      </c>
      <c r="AM6051" s="14" t="str">
        <f t="shared" si="850"/>
        <v>Positiv</v>
      </c>
    </row>
    <row r="6052" spans="1:39" ht="17.25" customHeight="1" x14ac:dyDescent="0.35">
      <c r="A6052" s="17">
        <v>14575025</v>
      </c>
      <c r="B6052" s="2" t="s">
        <v>2720</v>
      </c>
      <c r="C6052" s="1">
        <v>2025001</v>
      </c>
      <c r="D6052" s="1">
        <v>2001541</v>
      </c>
      <c r="E6052" s="2" t="s">
        <v>34</v>
      </c>
      <c r="F6052" s="2" t="s">
        <v>53</v>
      </c>
      <c r="G6052" s="2" t="s">
        <v>66</v>
      </c>
      <c r="H6052" s="2" t="s">
        <v>2337</v>
      </c>
      <c r="I6052" s="2" t="s">
        <v>2338</v>
      </c>
      <c r="J6052" s="2" t="s">
        <v>103</v>
      </c>
      <c r="K6052" s="2" t="s">
        <v>307</v>
      </c>
      <c r="L6052" s="2" t="s">
        <v>900</v>
      </c>
      <c r="M6052" s="2" t="s">
        <v>901</v>
      </c>
      <c r="N6052" s="2" t="s">
        <v>506</v>
      </c>
      <c r="O6052" s="3">
        <v>5</v>
      </c>
      <c r="P6052" s="3">
        <v>227.03649999999999</v>
      </c>
      <c r="Q6052" s="3">
        <v>235</v>
      </c>
      <c r="R6052" s="3">
        <v>1175</v>
      </c>
      <c r="S6052" s="3">
        <v>7.9634999999999998</v>
      </c>
      <c r="T6052" s="3">
        <v>39.82</v>
      </c>
      <c r="U6052" s="3">
        <v>3.38</v>
      </c>
      <c r="V6052" s="2" t="s">
        <v>813</v>
      </c>
      <c r="W6052" s="2" t="s">
        <v>814</v>
      </c>
      <c r="X6052" s="2" t="s">
        <v>125</v>
      </c>
      <c r="Y6052" s="19" t="str">
        <f>VLOOKUP(G6052,'Verweis Kd-Gruppe'!$A$2:$B$8,2,FALSE)</f>
        <v>EXP</v>
      </c>
      <c r="Z6052" s="19" t="str">
        <f>VLOOKUP(J6052,'Verweis Art-Gruppe'!$A$2:$B$15,2,FALSE)</f>
        <v>Geräte</v>
      </c>
      <c r="AA6052" s="19" t="str">
        <f>VLOOKUP(W6052,'Verweis Vertreter'!$A$2:$B$24,2,FALSE)</f>
        <v>Sokol Kapaj</v>
      </c>
      <c r="AB6052" s="12">
        <f t="shared" si="846"/>
        <v>5</v>
      </c>
      <c r="AC6052" s="12">
        <f t="shared" si="851"/>
        <v>227.03649999999999</v>
      </c>
      <c r="AD6052" s="12">
        <f t="shared" si="852"/>
        <v>235</v>
      </c>
      <c r="AE6052" s="12">
        <f t="shared" si="847"/>
        <v>1175</v>
      </c>
      <c r="AF6052" s="12">
        <f t="shared" si="848"/>
        <v>7.9634999999999998</v>
      </c>
      <c r="AG6052" s="12">
        <f t="shared" si="849"/>
        <v>39.82</v>
      </c>
      <c r="AH6052" s="9">
        <f t="shared" si="853"/>
        <v>3.3889361702127661E-2</v>
      </c>
      <c r="AI6052" s="14">
        <f>VLOOKUP(E6052,'Verweis Faktor'!$A:$B,2,FALSE)</f>
        <v>1</v>
      </c>
      <c r="AJ6052" s="14"/>
      <c r="AK6052" s="14" t="str">
        <f>IF(AL6052="Ja","Versandkosten",VLOOKUP(E6052,'Verweis Belegart'!$A$2:$B$9,2,FALSE))</f>
        <v>Hardware</v>
      </c>
      <c r="AL6052" s="14" t="str">
        <f t="shared" si="854"/>
        <v>Nein</v>
      </c>
      <c r="AM6052" s="14" t="str">
        <f t="shared" si="850"/>
        <v>Positiv</v>
      </c>
    </row>
    <row r="6053" spans="1:39" ht="17.25" customHeight="1" x14ac:dyDescent="0.35">
      <c r="A6053" s="17">
        <v>14575703</v>
      </c>
      <c r="B6053" s="2" t="s">
        <v>2720</v>
      </c>
      <c r="C6053" s="1">
        <v>2025001</v>
      </c>
      <c r="D6053" s="1">
        <v>2001542</v>
      </c>
      <c r="E6053" s="2" t="s">
        <v>772</v>
      </c>
      <c r="F6053" s="2" t="s">
        <v>1160</v>
      </c>
      <c r="G6053" s="2" t="s">
        <v>25</v>
      </c>
      <c r="H6053" s="2" t="s">
        <v>2725</v>
      </c>
      <c r="I6053" s="2" t="s">
        <v>2726</v>
      </c>
      <c r="J6053" s="2" t="s">
        <v>527</v>
      </c>
      <c r="K6053" s="2" t="s">
        <v>28</v>
      </c>
      <c r="L6053" s="2" t="s">
        <v>2727</v>
      </c>
      <c r="M6053" s="2" t="s">
        <v>2728</v>
      </c>
      <c r="N6053" s="2" t="s">
        <v>778</v>
      </c>
      <c r="O6053" s="3">
        <v>1</v>
      </c>
      <c r="P6053" s="3">
        <v>0</v>
      </c>
      <c r="Q6053" s="3">
        <v>250</v>
      </c>
      <c r="R6053" s="3">
        <v>250</v>
      </c>
      <c r="S6053" s="3">
        <v>250</v>
      </c>
      <c r="T6053" s="3">
        <v>250</v>
      </c>
      <c r="U6053" s="3"/>
      <c r="V6053" s="2" t="s">
        <v>427</v>
      </c>
      <c r="W6053" s="2" t="s">
        <v>428</v>
      </c>
      <c r="X6053" s="2" t="s">
        <v>724</v>
      </c>
      <c r="Y6053" s="19" t="str">
        <f>VLOOKUP(G6053,'Verweis Kd-Gruppe'!$A$2:$B$8,2,FALSE)</f>
        <v>FHK</v>
      </c>
      <c r="Z6053" s="19" t="str">
        <f>VLOOKUP(J6053,'Verweis Art-Gruppe'!$A$2:$B$15,2,FALSE)</f>
        <v>Provisionen</v>
      </c>
      <c r="AA6053" s="19" t="str">
        <f>VLOOKUP(W6053,'Verweis Vertreter'!$A$2:$B$24,2,FALSE)</f>
        <v>Zentrale</v>
      </c>
      <c r="AB6053" s="12">
        <f t="shared" si="846"/>
        <v>-1</v>
      </c>
      <c r="AC6053" s="12">
        <f t="shared" si="851"/>
        <v>0</v>
      </c>
      <c r="AD6053" s="12">
        <f t="shared" si="852"/>
        <v>250</v>
      </c>
      <c r="AE6053" s="12">
        <f t="shared" si="847"/>
        <v>-250</v>
      </c>
      <c r="AF6053" s="12">
        <f t="shared" si="848"/>
        <v>-250</v>
      </c>
      <c r="AG6053" s="12">
        <f t="shared" si="849"/>
        <v>-250</v>
      </c>
      <c r="AH6053" s="9">
        <f t="shared" si="853"/>
        <v>-1</v>
      </c>
      <c r="AI6053" s="14">
        <f>VLOOKUP(E6053,'Verweis Faktor'!$A:$B,2,FALSE)</f>
        <v>-1</v>
      </c>
      <c r="AJ6053" s="14"/>
      <c r="AK6053" s="14" t="str">
        <f>IF(AL6053="Ja","Versandkosten",VLOOKUP(E6053,'Verweis Belegart'!$A$2:$B$9,2,FALSE))</f>
        <v>Provisionen</v>
      </c>
      <c r="AL6053" s="14" t="str">
        <f t="shared" si="854"/>
        <v>Nein</v>
      </c>
      <c r="AM6053" s="14" t="str">
        <f t="shared" si="850"/>
        <v>Negativ</v>
      </c>
    </row>
    <row r="6054" spans="1:39" ht="17.25" customHeight="1" x14ac:dyDescent="0.35">
      <c r="A6054" s="17">
        <v>14575705</v>
      </c>
      <c r="B6054" s="2" t="s">
        <v>2720</v>
      </c>
      <c r="C6054" s="1">
        <v>2025001</v>
      </c>
      <c r="D6054" s="1">
        <v>2001543</v>
      </c>
      <c r="E6054" s="2" t="s">
        <v>772</v>
      </c>
      <c r="F6054" s="2" t="s">
        <v>1160</v>
      </c>
      <c r="G6054" s="2" t="s">
        <v>25</v>
      </c>
      <c r="H6054" s="2" t="s">
        <v>1359</v>
      </c>
      <c r="I6054" s="2" t="s">
        <v>1360</v>
      </c>
      <c r="J6054" s="2" t="s">
        <v>527</v>
      </c>
      <c r="K6054" s="2" t="s">
        <v>28</v>
      </c>
      <c r="L6054" s="2" t="s">
        <v>2727</v>
      </c>
      <c r="M6054" s="2" t="s">
        <v>2728</v>
      </c>
      <c r="N6054" s="2" t="s">
        <v>778</v>
      </c>
      <c r="O6054" s="3">
        <v>1</v>
      </c>
      <c r="P6054" s="3">
        <v>0</v>
      </c>
      <c r="Q6054" s="3">
        <v>35</v>
      </c>
      <c r="R6054" s="3">
        <v>35</v>
      </c>
      <c r="S6054" s="3">
        <v>35</v>
      </c>
      <c r="T6054" s="3">
        <v>35</v>
      </c>
      <c r="U6054" s="3"/>
      <c r="V6054" s="2" t="s">
        <v>413</v>
      </c>
      <c r="W6054" s="2" t="s">
        <v>414</v>
      </c>
      <c r="X6054" s="2" t="s">
        <v>702</v>
      </c>
      <c r="Y6054" s="19" t="str">
        <f>VLOOKUP(G6054,'Verweis Kd-Gruppe'!$A$2:$B$8,2,FALSE)</f>
        <v>FHK</v>
      </c>
      <c r="Z6054" s="19" t="str">
        <f>VLOOKUP(J6054,'Verweis Art-Gruppe'!$A$2:$B$15,2,FALSE)</f>
        <v>Provisionen</v>
      </c>
      <c r="AA6054" s="19" t="str">
        <f>VLOOKUP(W6054,'Verweis Vertreter'!$A$2:$B$24,2,FALSE)</f>
        <v>Zentrale</v>
      </c>
      <c r="AB6054" s="12">
        <f t="shared" si="846"/>
        <v>-1</v>
      </c>
      <c r="AC6054" s="12">
        <f t="shared" si="851"/>
        <v>0</v>
      </c>
      <c r="AD6054" s="12">
        <f t="shared" si="852"/>
        <v>35</v>
      </c>
      <c r="AE6054" s="12">
        <f t="shared" si="847"/>
        <v>-35</v>
      </c>
      <c r="AF6054" s="12">
        <f t="shared" si="848"/>
        <v>-35</v>
      </c>
      <c r="AG6054" s="12">
        <f t="shared" si="849"/>
        <v>-35</v>
      </c>
      <c r="AH6054" s="9">
        <f t="shared" si="853"/>
        <v>-1</v>
      </c>
      <c r="AI6054" s="14">
        <f>VLOOKUP(E6054,'Verweis Faktor'!$A:$B,2,FALSE)</f>
        <v>-1</v>
      </c>
      <c r="AJ6054" s="14"/>
      <c r="AK6054" s="14" t="str">
        <f>IF(AL6054="Ja","Versandkosten",VLOOKUP(E6054,'Verweis Belegart'!$A$2:$B$9,2,FALSE))</f>
        <v>Provisionen</v>
      </c>
      <c r="AL6054" s="14" t="str">
        <f t="shared" si="854"/>
        <v>Nein</v>
      </c>
      <c r="AM6054" s="14" t="str">
        <f t="shared" si="850"/>
        <v>Negativ</v>
      </c>
    </row>
    <row r="6055" spans="1:39" ht="17.25" customHeight="1" x14ac:dyDescent="0.35">
      <c r="A6055" s="17">
        <v>14575706</v>
      </c>
      <c r="B6055" s="2" t="s">
        <v>2720</v>
      </c>
      <c r="C6055" s="1">
        <v>2025001</v>
      </c>
      <c r="D6055" s="1">
        <v>2001544</v>
      </c>
      <c r="E6055" s="2" t="s">
        <v>772</v>
      </c>
      <c r="F6055" s="2" t="s">
        <v>1160</v>
      </c>
      <c r="G6055" s="2" t="s">
        <v>25</v>
      </c>
      <c r="H6055" s="2" t="s">
        <v>1515</v>
      </c>
      <c r="I6055" s="2" t="s">
        <v>1516</v>
      </c>
      <c r="J6055" s="2" t="s">
        <v>527</v>
      </c>
      <c r="K6055" s="2" t="s">
        <v>28</v>
      </c>
      <c r="L6055" s="2" t="s">
        <v>2727</v>
      </c>
      <c r="M6055" s="2" t="s">
        <v>2728</v>
      </c>
      <c r="N6055" s="2" t="s">
        <v>778</v>
      </c>
      <c r="O6055" s="3">
        <v>1</v>
      </c>
      <c r="P6055" s="3">
        <v>0</v>
      </c>
      <c r="Q6055" s="3">
        <v>10</v>
      </c>
      <c r="R6055" s="3">
        <v>10</v>
      </c>
      <c r="S6055" s="3">
        <v>10</v>
      </c>
      <c r="T6055" s="3">
        <v>10</v>
      </c>
      <c r="U6055" s="3"/>
      <c r="V6055" s="2" t="s">
        <v>427</v>
      </c>
      <c r="W6055" s="2" t="s">
        <v>428</v>
      </c>
      <c r="X6055" s="2" t="s">
        <v>724</v>
      </c>
      <c r="Y6055" s="19" t="str">
        <f>VLOOKUP(G6055,'Verweis Kd-Gruppe'!$A$2:$B$8,2,FALSE)</f>
        <v>FHK</v>
      </c>
      <c r="Z6055" s="19" t="str">
        <f>VLOOKUP(J6055,'Verweis Art-Gruppe'!$A$2:$B$15,2,FALSE)</f>
        <v>Provisionen</v>
      </c>
      <c r="AA6055" s="19" t="str">
        <f>VLOOKUP(W6055,'Verweis Vertreter'!$A$2:$B$24,2,FALSE)</f>
        <v>Zentrale</v>
      </c>
      <c r="AB6055" s="12">
        <f t="shared" si="846"/>
        <v>-1</v>
      </c>
      <c r="AC6055" s="12">
        <f t="shared" si="851"/>
        <v>0</v>
      </c>
      <c r="AD6055" s="12">
        <f t="shared" si="852"/>
        <v>10</v>
      </c>
      <c r="AE6055" s="12">
        <f t="shared" si="847"/>
        <v>-10</v>
      </c>
      <c r="AF6055" s="12">
        <f t="shared" si="848"/>
        <v>-10</v>
      </c>
      <c r="AG6055" s="12">
        <f t="shared" si="849"/>
        <v>-10</v>
      </c>
      <c r="AH6055" s="9">
        <f t="shared" si="853"/>
        <v>-1</v>
      </c>
      <c r="AI6055" s="14">
        <f>VLOOKUP(E6055,'Verweis Faktor'!$A:$B,2,FALSE)</f>
        <v>-1</v>
      </c>
      <c r="AJ6055" s="14"/>
      <c r="AK6055" s="14" t="str">
        <f>IF(AL6055="Ja","Versandkosten",VLOOKUP(E6055,'Verweis Belegart'!$A$2:$B$9,2,FALSE))</f>
        <v>Provisionen</v>
      </c>
      <c r="AL6055" s="14" t="str">
        <f t="shared" si="854"/>
        <v>Nein</v>
      </c>
      <c r="AM6055" s="14" t="str">
        <f t="shared" si="850"/>
        <v>Negativ</v>
      </c>
    </row>
    <row r="6056" spans="1:39" ht="17.25" customHeight="1" x14ac:dyDescent="0.35">
      <c r="A6056" s="17">
        <v>14575075</v>
      </c>
      <c r="B6056" s="2" t="s">
        <v>2720</v>
      </c>
      <c r="C6056" s="1">
        <v>2025001</v>
      </c>
      <c r="D6056" s="1">
        <v>2001545</v>
      </c>
      <c r="E6056" s="2" t="s">
        <v>34</v>
      </c>
      <c r="F6056" s="2" t="s">
        <v>182</v>
      </c>
      <c r="G6056" s="2" t="s">
        <v>66</v>
      </c>
      <c r="H6056" s="2" t="s">
        <v>2729</v>
      </c>
      <c r="I6056" s="2" t="s">
        <v>2730</v>
      </c>
      <c r="J6056" s="2" t="s">
        <v>103</v>
      </c>
      <c r="K6056" s="2" t="s">
        <v>28</v>
      </c>
      <c r="L6056" s="2" t="s">
        <v>260</v>
      </c>
      <c r="M6056" s="2" t="s">
        <v>261</v>
      </c>
      <c r="N6056" s="2" t="s">
        <v>262</v>
      </c>
      <c r="O6056" s="3">
        <v>1</v>
      </c>
      <c r="P6056" s="3">
        <v>991.82240000000002</v>
      </c>
      <c r="Q6056" s="3">
        <v>1025</v>
      </c>
      <c r="R6056" s="3">
        <v>1025</v>
      </c>
      <c r="S6056" s="3">
        <v>33.177599999999998</v>
      </c>
      <c r="T6056" s="3">
        <v>33.18</v>
      </c>
      <c r="U6056" s="3">
        <v>3.23</v>
      </c>
      <c r="V6056" s="2" t="s">
        <v>813</v>
      </c>
      <c r="W6056" s="2" t="s">
        <v>814</v>
      </c>
      <c r="X6056" s="2" t="s">
        <v>125</v>
      </c>
      <c r="Y6056" s="19" t="str">
        <f>VLOOKUP(G6056,'Verweis Kd-Gruppe'!$A$2:$B$8,2,FALSE)</f>
        <v>EXP</v>
      </c>
      <c r="Z6056" s="19" t="str">
        <f>VLOOKUP(J6056,'Verweis Art-Gruppe'!$A$2:$B$15,2,FALSE)</f>
        <v>Geräte</v>
      </c>
      <c r="AA6056" s="19" t="str">
        <f>VLOOKUP(W6056,'Verweis Vertreter'!$A$2:$B$24,2,FALSE)</f>
        <v>Sokol Kapaj</v>
      </c>
      <c r="AB6056" s="12">
        <f t="shared" si="846"/>
        <v>1</v>
      </c>
      <c r="AC6056" s="12">
        <f t="shared" si="851"/>
        <v>991.82240000000002</v>
      </c>
      <c r="AD6056" s="12">
        <f t="shared" si="852"/>
        <v>1025</v>
      </c>
      <c r="AE6056" s="12">
        <f t="shared" si="847"/>
        <v>1025</v>
      </c>
      <c r="AF6056" s="12">
        <f t="shared" si="848"/>
        <v>33.177599999999998</v>
      </c>
      <c r="AG6056" s="12">
        <f t="shared" si="849"/>
        <v>33.18</v>
      </c>
      <c r="AH6056" s="9">
        <f t="shared" si="853"/>
        <v>3.2370731707317073E-2</v>
      </c>
      <c r="AI6056" s="14">
        <f>VLOOKUP(E6056,'Verweis Faktor'!$A:$B,2,FALSE)</f>
        <v>1</v>
      </c>
      <c r="AJ6056" s="14"/>
      <c r="AK6056" s="14" t="str">
        <f>IF(AL6056="Ja","Versandkosten",VLOOKUP(E6056,'Verweis Belegart'!$A$2:$B$9,2,FALSE))</f>
        <v>Hardware</v>
      </c>
      <c r="AL6056" s="14" t="str">
        <f t="shared" si="854"/>
        <v>Nein</v>
      </c>
      <c r="AM6056" s="14" t="str">
        <f t="shared" si="850"/>
        <v>Positiv</v>
      </c>
    </row>
    <row r="6057" spans="1:39" ht="17.25" customHeight="1" x14ac:dyDescent="0.35">
      <c r="A6057" s="17">
        <v>14575075</v>
      </c>
      <c r="B6057" s="2" t="s">
        <v>2720</v>
      </c>
      <c r="C6057" s="1">
        <v>2025001</v>
      </c>
      <c r="D6057" s="1">
        <v>2001545</v>
      </c>
      <c r="E6057" s="2" t="s">
        <v>34</v>
      </c>
      <c r="F6057" s="2" t="s">
        <v>182</v>
      </c>
      <c r="G6057" s="2" t="s">
        <v>66</v>
      </c>
      <c r="H6057" s="2" t="s">
        <v>2729</v>
      </c>
      <c r="I6057" s="2" t="s">
        <v>2730</v>
      </c>
      <c r="J6057" s="2" t="s">
        <v>103</v>
      </c>
      <c r="K6057" s="2" t="s">
        <v>45</v>
      </c>
      <c r="L6057" s="2" t="s">
        <v>1659</v>
      </c>
      <c r="M6057" s="2" t="s">
        <v>1660</v>
      </c>
      <c r="N6057" s="2" t="s">
        <v>1661</v>
      </c>
      <c r="O6057" s="3">
        <v>1</v>
      </c>
      <c r="P6057" s="3">
        <v>169</v>
      </c>
      <c r="Q6057" s="3">
        <v>179</v>
      </c>
      <c r="R6057" s="3">
        <v>179</v>
      </c>
      <c r="S6057" s="3">
        <v>10</v>
      </c>
      <c r="T6057" s="3">
        <v>10</v>
      </c>
      <c r="U6057" s="3">
        <v>5.58</v>
      </c>
      <c r="V6057" s="2" t="s">
        <v>813</v>
      </c>
      <c r="W6057" s="2" t="s">
        <v>814</v>
      </c>
      <c r="X6057" s="2" t="s">
        <v>125</v>
      </c>
      <c r="Y6057" s="19" t="str">
        <f>VLOOKUP(G6057,'Verweis Kd-Gruppe'!$A$2:$B$8,2,FALSE)</f>
        <v>EXP</v>
      </c>
      <c r="Z6057" s="19" t="str">
        <f>VLOOKUP(J6057,'Verweis Art-Gruppe'!$A$2:$B$15,2,FALSE)</f>
        <v>Geräte</v>
      </c>
      <c r="AA6057" s="19" t="str">
        <f>VLOOKUP(W6057,'Verweis Vertreter'!$A$2:$B$24,2,FALSE)</f>
        <v>Sokol Kapaj</v>
      </c>
      <c r="AB6057" s="12">
        <f t="shared" si="846"/>
        <v>1</v>
      </c>
      <c r="AC6057" s="12">
        <f t="shared" si="851"/>
        <v>169</v>
      </c>
      <c r="AD6057" s="12">
        <f t="shared" si="852"/>
        <v>179</v>
      </c>
      <c r="AE6057" s="12">
        <f t="shared" si="847"/>
        <v>179</v>
      </c>
      <c r="AF6057" s="12">
        <f t="shared" si="848"/>
        <v>10</v>
      </c>
      <c r="AG6057" s="12">
        <f t="shared" si="849"/>
        <v>10</v>
      </c>
      <c r="AH6057" s="9">
        <f t="shared" si="853"/>
        <v>5.5865921787709494E-2</v>
      </c>
      <c r="AI6057" s="14">
        <f>VLOOKUP(E6057,'Verweis Faktor'!$A:$B,2,FALSE)</f>
        <v>1</v>
      </c>
      <c r="AJ6057" s="14"/>
      <c r="AK6057" s="14" t="str">
        <f>IF(AL6057="Ja","Versandkosten",VLOOKUP(E6057,'Verweis Belegart'!$A$2:$B$9,2,FALSE))</f>
        <v>Hardware</v>
      </c>
      <c r="AL6057" s="14" t="str">
        <f t="shared" si="854"/>
        <v>Nein</v>
      </c>
      <c r="AM6057" s="14" t="str">
        <f t="shared" si="850"/>
        <v>Positiv</v>
      </c>
    </row>
    <row r="6058" spans="1:39" ht="17.25" customHeight="1" x14ac:dyDescent="0.35">
      <c r="A6058" s="17">
        <v>14575075</v>
      </c>
      <c r="B6058" s="2" t="s">
        <v>2720</v>
      </c>
      <c r="C6058" s="1">
        <v>2025001</v>
      </c>
      <c r="D6058" s="1">
        <v>2001545</v>
      </c>
      <c r="E6058" s="2" t="s">
        <v>34</v>
      </c>
      <c r="F6058" s="2" t="s">
        <v>182</v>
      </c>
      <c r="G6058" s="2" t="s">
        <v>66</v>
      </c>
      <c r="H6058" s="2" t="s">
        <v>2729</v>
      </c>
      <c r="I6058" s="2" t="s">
        <v>2730</v>
      </c>
      <c r="J6058" s="2" t="s">
        <v>304</v>
      </c>
      <c r="K6058" s="2" t="s">
        <v>49</v>
      </c>
      <c r="L6058" s="2" t="s">
        <v>2319</v>
      </c>
      <c r="M6058" s="2" t="s">
        <v>2320</v>
      </c>
      <c r="N6058" s="2" t="s">
        <v>2321</v>
      </c>
      <c r="O6058" s="3">
        <v>1</v>
      </c>
      <c r="P6058" s="3">
        <v>127.46</v>
      </c>
      <c r="Q6058" s="3">
        <v>135</v>
      </c>
      <c r="R6058" s="3">
        <v>135</v>
      </c>
      <c r="S6058" s="3">
        <v>7.54</v>
      </c>
      <c r="T6058" s="3">
        <v>7.54</v>
      </c>
      <c r="U6058" s="3">
        <v>5.58</v>
      </c>
      <c r="V6058" s="2" t="s">
        <v>813</v>
      </c>
      <c r="W6058" s="2" t="s">
        <v>814</v>
      </c>
      <c r="X6058" s="2" t="s">
        <v>125</v>
      </c>
      <c r="Y6058" s="19" t="str">
        <f>VLOOKUP(G6058,'Verweis Kd-Gruppe'!$A$2:$B$8,2,FALSE)</f>
        <v>EXP</v>
      </c>
      <c r="Z6058" s="19" t="str">
        <f>VLOOKUP(J6058,'Verweis Art-Gruppe'!$A$2:$B$15,2,FALSE)</f>
        <v>Zubehör</v>
      </c>
      <c r="AA6058" s="19" t="str">
        <f>VLOOKUP(W6058,'Verweis Vertreter'!$A$2:$B$24,2,FALSE)</f>
        <v>Sokol Kapaj</v>
      </c>
      <c r="AB6058" s="12">
        <f t="shared" si="846"/>
        <v>1</v>
      </c>
      <c r="AC6058" s="12">
        <f t="shared" si="851"/>
        <v>127.46</v>
      </c>
      <c r="AD6058" s="12">
        <f t="shared" si="852"/>
        <v>135</v>
      </c>
      <c r="AE6058" s="12">
        <f t="shared" si="847"/>
        <v>135</v>
      </c>
      <c r="AF6058" s="12">
        <f t="shared" si="848"/>
        <v>7.54</v>
      </c>
      <c r="AG6058" s="12">
        <f t="shared" si="849"/>
        <v>7.54</v>
      </c>
      <c r="AH6058" s="9">
        <f t="shared" si="853"/>
        <v>5.5851851851851854E-2</v>
      </c>
      <c r="AI6058" s="14">
        <f>VLOOKUP(E6058,'Verweis Faktor'!$A:$B,2,FALSE)</f>
        <v>1</v>
      </c>
      <c r="AJ6058" s="14"/>
      <c r="AK6058" s="14" t="str">
        <f>IF(AL6058="Ja","Versandkosten",VLOOKUP(E6058,'Verweis Belegart'!$A$2:$B$9,2,FALSE))</f>
        <v>Hardware</v>
      </c>
      <c r="AL6058" s="14" t="str">
        <f t="shared" si="854"/>
        <v>Nein</v>
      </c>
      <c r="AM6058" s="14" t="str">
        <f t="shared" si="850"/>
        <v>Positiv</v>
      </c>
    </row>
    <row r="6059" spans="1:39" ht="17.25" customHeight="1" x14ac:dyDescent="0.35">
      <c r="A6059" s="17">
        <v>14575075</v>
      </c>
      <c r="B6059" s="2" t="s">
        <v>2720</v>
      </c>
      <c r="C6059" s="1">
        <v>2025001</v>
      </c>
      <c r="D6059" s="1">
        <v>2001545</v>
      </c>
      <c r="E6059" s="2" t="s">
        <v>34</v>
      </c>
      <c r="F6059" s="2" t="s">
        <v>182</v>
      </c>
      <c r="G6059" s="2" t="s">
        <v>66</v>
      </c>
      <c r="H6059" s="2" t="s">
        <v>2729</v>
      </c>
      <c r="I6059" s="2" t="s">
        <v>2730</v>
      </c>
      <c r="J6059" s="2" t="s">
        <v>103</v>
      </c>
      <c r="K6059" s="2" t="s">
        <v>79</v>
      </c>
      <c r="L6059" s="2" t="s">
        <v>433</v>
      </c>
      <c r="M6059" s="2" t="s">
        <v>434</v>
      </c>
      <c r="N6059" s="2" t="s">
        <v>369</v>
      </c>
      <c r="O6059" s="3">
        <v>1</v>
      </c>
      <c r="P6059" s="3">
        <v>1010</v>
      </c>
      <c r="Q6059" s="3">
        <v>1099</v>
      </c>
      <c r="R6059" s="3">
        <v>1099</v>
      </c>
      <c r="S6059" s="3">
        <v>89</v>
      </c>
      <c r="T6059" s="3">
        <v>89</v>
      </c>
      <c r="U6059" s="3">
        <v>8.09</v>
      </c>
      <c r="V6059" s="2" t="s">
        <v>813</v>
      </c>
      <c r="W6059" s="2" t="s">
        <v>814</v>
      </c>
      <c r="X6059" s="2" t="s">
        <v>125</v>
      </c>
      <c r="Y6059" s="19" t="str">
        <f>VLOOKUP(G6059,'Verweis Kd-Gruppe'!$A$2:$B$8,2,FALSE)</f>
        <v>EXP</v>
      </c>
      <c r="Z6059" s="19" t="str">
        <f>VLOOKUP(J6059,'Verweis Art-Gruppe'!$A$2:$B$15,2,FALSE)</f>
        <v>Geräte</v>
      </c>
      <c r="AA6059" s="19" t="str">
        <f>VLOOKUP(W6059,'Verweis Vertreter'!$A$2:$B$24,2,FALSE)</f>
        <v>Sokol Kapaj</v>
      </c>
      <c r="AB6059" s="12">
        <f t="shared" si="846"/>
        <v>1</v>
      </c>
      <c r="AC6059" s="12">
        <f t="shared" si="851"/>
        <v>1010</v>
      </c>
      <c r="AD6059" s="12">
        <f t="shared" si="852"/>
        <v>1099</v>
      </c>
      <c r="AE6059" s="12">
        <f t="shared" si="847"/>
        <v>1099</v>
      </c>
      <c r="AF6059" s="12">
        <f t="shared" si="848"/>
        <v>89</v>
      </c>
      <c r="AG6059" s="12">
        <f t="shared" si="849"/>
        <v>89</v>
      </c>
      <c r="AH6059" s="9">
        <f t="shared" si="853"/>
        <v>8.0982711555959958E-2</v>
      </c>
      <c r="AI6059" s="14">
        <f>VLOOKUP(E6059,'Verweis Faktor'!$A:$B,2,FALSE)</f>
        <v>1</v>
      </c>
      <c r="AJ6059" s="14"/>
      <c r="AK6059" s="14" t="str">
        <f>IF(AL6059="Ja","Versandkosten",VLOOKUP(E6059,'Verweis Belegart'!$A$2:$B$9,2,FALSE))</f>
        <v>Hardware</v>
      </c>
      <c r="AL6059" s="14" t="str">
        <f t="shared" si="854"/>
        <v>Nein</v>
      </c>
      <c r="AM6059" s="14" t="str">
        <f t="shared" si="850"/>
        <v>Positiv</v>
      </c>
    </row>
    <row r="6060" spans="1:39" ht="17.25" customHeight="1" x14ac:dyDescent="0.35">
      <c r="A6060" s="17">
        <v>14575075</v>
      </c>
      <c r="B6060" s="2" t="s">
        <v>2720</v>
      </c>
      <c r="C6060" s="1">
        <v>2025001</v>
      </c>
      <c r="D6060" s="1">
        <v>2001545</v>
      </c>
      <c r="E6060" s="2" t="s">
        <v>34</v>
      </c>
      <c r="F6060" s="2" t="s">
        <v>182</v>
      </c>
      <c r="G6060" s="2" t="s">
        <v>66</v>
      </c>
      <c r="H6060" s="2" t="s">
        <v>2729</v>
      </c>
      <c r="I6060" s="2" t="s">
        <v>2730</v>
      </c>
      <c r="J6060" s="2" t="s">
        <v>304</v>
      </c>
      <c r="K6060" s="2" t="s">
        <v>83</v>
      </c>
      <c r="L6060" s="2" t="s">
        <v>1376</v>
      </c>
      <c r="M6060" s="2" t="s">
        <v>1377</v>
      </c>
      <c r="N6060" s="2" t="s">
        <v>1378</v>
      </c>
      <c r="O6060" s="3">
        <v>1</v>
      </c>
      <c r="P6060" s="3">
        <v>125.39</v>
      </c>
      <c r="Q6060" s="3">
        <v>133</v>
      </c>
      <c r="R6060" s="3">
        <v>133</v>
      </c>
      <c r="S6060" s="3">
        <v>7.61</v>
      </c>
      <c r="T6060" s="3">
        <v>7.61</v>
      </c>
      <c r="U6060" s="3">
        <v>5.72</v>
      </c>
      <c r="V6060" s="2" t="s">
        <v>813</v>
      </c>
      <c r="W6060" s="2" t="s">
        <v>814</v>
      </c>
      <c r="X6060" s="2" t="s">
        <v>125</v>
      </c>
      <c r="Y6060" s="19" t="str">
        <f>VLOOKUP(G6060,'Verweis Kd-Gruppe'!$A$2:$B$8,2,FALSE)</f>
        <v>EXP</v>
      </c>
      <c r="Z6060" s="19" t="str">
        <f>VLOOKUP(J6060,'Verweis Art-Gruppe'!$A$2:$B$15,2,FALSE)</f>
        <v>Zubehör</v>
      </c>
      <c r="AA6060" s="19" t="str">
        <f>VLOOKUP(W6060,'Verweis Vertreter'!$A$2:$B$24,2,FALSE)</f>
        <v>Sokol Kapaj</v>
      </c>
      <c r="AB6060" s="12">
        <f t="shared" si="846"/>
        <v>1</v>
      </c>
      <c r="AC6060" s="12">
        <f t="shared" si="851"/>
        <v>125.39</v>
      </c>
      <c r="AD6060" s="12">
        <f t="shared" si="852"/>
        <v>133</v>
      </c>
      <c r="AE6060" s="12">
        <f t="shared" si="847"/>
        <v>133</v>
      </c>
      <c r="AF6060" s="12">
        <f t="shared" si="848"/>
        <v>7.61</v>
      </c>
      <c r="AG6060" s="12">
        <f t="shared" si="849"/>
        <v>7.61</v>
      </c>
      <c r="AH6060" s="9">
        <f t="shared" si="853"/>
        <v>5.7218045112781959E-2</v>
      </c>
      <c r="AI6060" s="14">
        <f>VLOOKUP(E6060,'Verweis Faktor'!$A:$B,2,FALSE)</f>
        <v>1</v>
      </c>
      <c r="AJ6060" s="14"/>
      <c r="AK6060" s="14" t="str">
        <f>IF(AL6060="Ja","Versandkosten",VLOOKUP(E6060,'Verweis Belegart'!$A$2:$B$9,2,FALSE))</f>
        <v>Hardware</v>
      </c>
      <c r="AL6060" s="14" t="str">
        <f t="shared" si="854"/>
        <v>Nein</v>
      </c>
      <c r="AM6060" s="14" t="str">
        <f t="shared" si="850"/>
        <v>Positiv</v>
      </c>
    </row>
    <row r="6061" spans="1:39" ht="17.25" customHeight="1" x14ac:dyDescent="0.35">
      <c r="A6061" s="17">
        <v>14575075</v>
      </c>
      <c r="B6061" s="2" t="s">
        <v>2720</v>
      </c>
      <c r="C6061" s="1">
        <v>2025001</v>
      </c>
      <c r="D6061" s="1">
        <v>2001545</v>
      </c>
      <c r="E6061" s="2" t="s">
        <v>34</v>
      </c>
      <c r="F6061" s="2" t="s">
        <v>182</v>
      </c>
      <c r="G6061" s="2" t="s">
        <v>66</v>
      </c>
      <c r="H6061" s="2" t="s">
        <v>2729</v>
      </c>
      <c r="I6061" s="2" t="s">
        <v>2730</v>
      </c>
      <c r="J6061" s="2" t="s">
        <v>103</v>
      </c>
      <c r="K6061" s="2" t="s">
        <v>87</v>
      </c>
      <c r="L6061" s="2" t="s">
        <v>2461</v>
      </c>
      <c r="M6061" s="2" t="s">
        <v>2462</v>
      </c>
      <c r="N6061" s="2" t="s">
        <v>2463</v>
      </c>
      <c r="O6061" s="3">
        <v>1</v>
      </c>
      <c r="P6061" s="3">
        <v>118</v>
      </c>
      <c r="Q6061" s="3">
        <v>127</v>
      </c>
      <c r="R6061" s="3">
        <v>127</v>
      </c>
      <c r="S6061" s="3">
        <v>9</v>
      </c>
      <c r="T6061" s="3">
        <v>9</v>
      </c>
      <c r="U6061" s="3">
        <v>7.08</v>
      </c>
      <c r="V6061" s="2" t="s">
        <v>813</v>
      </c>
      <c r="W6061" s="2" t="s">
        <v>814</v>
      </c>
      <c r="X6061" s="2" t="s">
        <v>125</v>
      </c>
      <c r="Y6061" s="19" t="str">
        <f>VLOOKUP(G6061,'Verweis Kd-Gruppe'!$A$2:$B$8,2,FALSE)</f>
        <v>EXP</v>
      </c>
      <c r="Z6061" s="19" t="str">
        <f>VLOOKUP(J6061,'Verweis Art-Gruppe'!$A$2:$B$15,2,FALSE)</f>
        <v>Geräte</v>
      </c>
      <c r="AA6061" s="19" t="str">
        <f>VLOOKUP(W6061,'Verweis Vertreter'!$A$2:$B$24,2,FALSE)</f>
        <v>Sokol Kapaj</v>
      </c>
      <c r="AB6061" s="12">
        <f t="shared" si="846"/>
        <v>1</v>
      </c>
      <c r="AC6061" s="12">
        <f t="shared" si="851"/>
        <v>118</v>
      </c>
      <c r="AD6061" s="12">
        <f t="shared" si="852"/>
        <v>127</v>
      </c>
      <c r="AE6061" s="12">
        <f t="shared" si="847"/>
        <v>127</v>
      </c>
      <c r="AF6061" s="12">
        <f t="shared" si="848"/>
        <v>9</v>
      </c>
      <c r="AG6061" s="12">
        <f t="shared" si="849"/>
        <v>9</v>
      </c>
      <c r="AH6061" s="9">
        <f t="shared" si="853"/>
        <v>7.0866141732283464E-2</v>
      </c>
      <c r="AI6061" s="14">
        <f>VLOOKUP(E6061,'Verweis Faktor'!$A:$B,2,FALSE)</f>
        <v>1</v>
      </c>
      <c r="AJ6061" s="14"/>
      <c r="AK6061" s="14" t="str">
        <f>IF(AL6061="Ja","Versandkosten",VLOOKUP(E6061,'Verweis Belegart'!$A$2:$B$9,2,FALSE))</f>
        <v>Hardware</v>
      </c>
      <c r="AL6061" s="14" t="str">
        <f t="shared" si="854"/>
        <v>Nein</v>
      </c>
      <c r="AM6061" s="14" t="str">
        <f t="shared" si="850"/>
        <v>Positiv</v>
      </c>
    </row>
    <row r="6062" spans="1:39" ht="17.25" customHeight="1" x14ac:dyDescent="0.35">
      <c r="A6062" s="17">
        <v>14575075</v>
      </c>
      <c r="B6062" s="2" t="s">
        <v>2720</v>
      </c>
      <c r="C6062" s="1">
        <v>2025001</v>
      </c>
      <c r="D6062" s="1">
        <v>2001545</v>
      </c>
      <c r="E6062" s="2" t="s">
        <v>34</v>
      </c>
      <c r="F6062" s="2" t="s">
        <v>182</v>
      </c>
      <c r="G6062" s="2" t="s">
        <v>66</v>
      </c>
      <c r="H6062" s="2" t="s">
        <v>2729</v>
      </c>
      <c r="I6062" s="2" t="s">
        <v>2730</v>
      </c>
      <c r="J6062" s="2" t="s">
        <v>103</v>
      </c>
      <c r="K6062" s="2" t="s">
        <v>91</v>
      </c>
      <c r="L6062" s="2" t="s">
        <v>39</v>
      </c>
      <c r="M6062" s="2" t="s">
        <v>40</v>
      </c>
      <c r="N6062" s="2" t="s">
        <v>41</v>
      </c>
      <c r="O6062" s="3">
        <v>1</v>
      </c>
      <c r="P6062" s="3">
        <v>220</v>
      </c>
      <c r="Q6062" s="3">
        <v>239</v>
      </c>
      <c r="R6062" s="3">
        <v>239</v>
      </c>
      <c r="S6062" s="3">
        <v>19</v>
      </c>
      <c r="T6062" s="3">
        <v>19</v>
      </c>
      <c r="U6062" s="3">
        <v>7.94</v>
      </c>
      <c r="V6062" s="2" t="s">
        <v>813</v>
      </c>
      <c r="W6062" s="2" t="s">
        <v>814</v>
      </c>
      <c r="X6062" s="2" t="s">
        <v>125</v>
      </c>
      <c r="Y6062" s="19" t="str">
        <f>VLOOKUP(G6062,'Verweis Kd-Gruppe'!$A$2:$B$8,2,FALSE)</f>
        <v>EXP</v>
      </c>
      <c r="Z6062" s="19" t="str">
        <f>VLOOKUP(J6062,'Verweis Art-Gruppe'!$A$2:$B$15,2,FALSE)</f>
        <v>Geräte</v>
      </c>
      <c r="AA6062" s="19" t="str">
        <f>VLOOKUP(W6062,'Verweis Vertreter'!$A$2:$B$24,2,FALSE)</f>
        <v>Sokol Kapaj</v>
      </c>
      <c r="AB6062" s="12">
        <f t="shared" si="846"/>
        <v>1</v>
      </c>
      <c r="AC6062" s="12">
        <f t="shared" si="851"/>
        <v>220</v>
      </c>
      <c r="AD6062" s="12">
        <f t="shared" si="852"/>
        <v>239</v>
      </c>
      <c r="AE6062" s="12">
        <f t="shared" si="847"/>
        <v>239</v>
      </c>
      <c r="AF6062" s="12">
        <f t="shared" si="848"/>
        <v>19</v>
      </c>
      <c r="AG6062" s="12">
        <f t="shared" si="849"/>
        <v>19</v>
      </c>
      <c r="AH6062" s="9">
        <f t="shared" si="853"/>
        <v>7.9497907949790794E-2</v>
      </c>
      <c r="AI6062" s="14">
        <f>VLOOKUP(E6062,'Verweis Faktor'!$A:$B,2,FALSE)</f>
        <v>1</v>
      </c>
      <c r="AJ6062" s="14"/>
      <c r="AK6062" s="14" t="str">
        <f>IF(AL6062="Ja","Versandkosten",VLOOKUP(E6062,'Verweis Belegart'!$A$2:$B$9,2,FALSE))</f>
        <v>Hardware</v>
      </c>
      <c r="AL6062" s="14" t="str">
        <f t="shared" si="854"/>
        <v>Nein</v>
      </c>
      <c r="AM6062" s="14" t="str">
        <f t="shared" si="850"/>
        <v>Positiv</v>
      </c>
    </row>
    <row r="6063" spans="1:39" ht="17.25" customHeight="1" x14ac:dyDescent="0.35">
      <c r="A6063" s="17">
        <v>14575075</v>
      </c>
      <c r="B6063" s="2" t="s">
        <v>2720</v>
      </c>
      <c r="C6063" s="1">
        <v>2025001</v>
      </c>
      <c r="D6063" s="1">
        <v>2001545</v>
      </c>
      <c r="E6063" s="2" t="s">
        <v>34</v>
      </c>
      <c r="F6063" s="2" t="s">
        <v>182</v>
      </c>
      <c r="G6063" s="2" t="s">
        <v>66</v>
      </c>
      <c r="H6063" s="2" t="s">
        <v>2729</v>
      </c>
      <c r="I6063" s="2" t="s">
        <v>2730</v>
      </c>
      <c r="J6063" s="2" t="s">
        <v>103</v>
      </c>
      <c r="K6063" s="2" t="s">
        <v>95</v>
      </c>
      <c r="L6063" s="2" t="s">
        <v>269</v>
      </c>
      <c r="M6063" s="2" t="s">
        <v>270</v>
      </c>
      <c r="N6063" s="2" t="s">
        <v>271</v>
      </c>
      <c r="O6063" s="3">
        <v>1</v>
      </c>
      <c r="P6063" s="3">
        <v>416.31569999999999</v>
      </c>
      <c r="Q6063" s="3">
        <v>428</v>
      </c>
      <c r="R6063" s="3">
        <v>428</v>
      </c>
      <c r="S6063" s="3">
        <v>11.6843</v>
      </c>
      <c r="T6063" s="3">
        <v>11.68</v>
      </c>
      <c r="U6063" s="3">
        <v>2.72</v>
      </c>
      <c r="V6063" s="2" t="s">
        <v>813</v>
      </c>
      <c r="W6063" s="2" t="s">
        <v>814</v>
      </c>
      <c r="X6063" s="2" t="s">
        <v>125</v>
      </c>
      <c r="Y6063" s="19" t="str">
        <f>VLOOKUP(G6063,'Verweis Kd-Gruppe'!$A$2:$B$8,2,FALSE)</f>
        <v>EXP</v>
      </c>
      <c r="Z6063" s="19" t="str">
        <f>VLOOKUP(J6063,'Verweis Art-Gruppe'!$A$2:$B$15,2,FALSE)</f>
        <v>Geräte</v>
      </c>
      <c r="AA6063" s="19" t="str">
        <f>VLOOKUP(W6063,'Verweis Vertreter'!$A$2:$B$24,2,FALSE)</f>
        <v>Sokol Kapaj</v>
      </c>
      <c r="AB6063" s="12">
        <f t="shared" si="846"/>
        <v>1</v>
      </c>
      <c r="AC6063" s="12">
        <f t="shared" si="851"/>
        <v>416.31569999999999</v>
      </c>
      <c r="AD6063" s="12">
        <f t="shared" si="852"/>
        <v>428</v>
      </c>
      <c r="AE6063" s="12">
        <f t="shared" si="847"/>
        <v>428</v>
      </c>
      <c r="AF6063" s="12">
        <f t="shared" si="848"/>
        <v>11.6843</v>
      </c>
      <c r="AG6063" s="12">
        <f t="shared" si="849"/>
        <v>11.68</v>
      </c>
      <c r="AH6063" s="9">
        <f t="shared" si="853"/>
        <v>2.7289719626168222E-2</v>
      </c>
      <c r="AI6063" s="14">
        <f>VLOOKUP(E6063,'Verweis Faktor'!$A:$B,2,FALSE)</f>
        <v>1</v>
      </c>
      <c r="AJ6063" s="14"/>
      <c r="AK6063" s="14" t="str">
        <f>IF(AL6063="Ja","Versandkosten",VLOOKUP(E6063,'Verweis Belegart'!$A$2:$B$9,2,FALSE))</f>
        <v>Hardware</v>
      </c>
      <c r="AL6063" s="14" t="str">
        <f t="shared" si="854"/>
        <v>Nein</v>
      </c>
      <c r="AM6063" s="14" t="str">
        <f t="shared" si="850"/>
        <v>Positiv</v>
      </c>
    </row>
    <row r="6064" spans="1:39" ht="17.25" customHeight="1" x14ac:dyDescent="0.35">
      <c r="A6064" s="17">
        <v>14575075</v>
      </c>
      <c r="B6064" s="2" t="s">
        <v>2720</v>
      </c>
      <c r="C6064" s="1">
        <v>2025001</v>
      </c>
      <c r="D6064" s="1">
        <v>2001545</v>
      </c>
      <c r="E6064" s="2" t="s">
        <v>34</v>
      </c>
      <c r="F6064" s="2" t="s">
        <v>182</v>
      </c>
      <c r="G6064" s="2" t="s">
        <v>66</v>
      </c>
      <c r="H6064" s="2" t="s">
        <v>2729</v>
      </c>
      <c r="I6064" s="2" t="s">
        <v>2730</v>
      </c>
      <c r="J6064" s="2" t="s">
        <v>103</v>
      </c>
      <c r="K6064" s="2" t="s">
        <v>99</v>
      </c>
      <c r="L6064" s="2" t="s">
        <v>132</v>
      </c>
      <c r="M6064" s="2" t="s">
        <v>133</v>
      </c>
      <c r="N6064" s="2" t="s">
        <v>48</v>
      </c>
      <c r="O6064" s="3">
        <v>2</v>
      </c>
      <c r="P6064" s="3">
        <v>254.48859999999999</v>
      </c>
      <c r="Q6064" s="3">
        <v>277</v>
      </c>
      <c r="R6064" s="3">
        <v>554</v>
      </c>
      <c r="S6064" s="3">
        <v>22.511399999999998</v>
      </c>
      <c r="T6064" s="3">
        <v>45.02</v>
      </c>
      <c r="U6064" s="3">
        <v>8.1199999999999992</v>
      </c>
      <c r="V6064" s="2" t="s">
        <v>813</v>
      </c>
      <c r="W6064" s="2" t="s">
        <v>814</v>
      </c>
      <c r="X6064" s="2" t="s">
        <v>125</v>
      </c>
      <c r="Y6064" s="19" t="str">
        <f>VLOOKUP(G6064,'Verweis Kd-Gruppe'!$A$2:$B$8,2,FALSE)</f>
        <v>EXP</v>
      </c>
      <c r="Z6064" s="19" t="str">
        <f>VLOOKUP(J6064,'Verweis Art-Gruppe'!$A$2:$B$15,2,FALSE)</f>
        <v>Geräte</v>
      </c>
      <c r="AA6064" s="19" t="str">
        <f>VLOOKUP(W6064,'Verweis Vertreter'!$A$2:$B$24,2,FALSE)</f>
        <v>Sokol Kapaj</v>
      </c>
      <c r="AB6064" s="12">
        <f t="shared" si="846"/>
        <v>2</v>
      </c>
      <c r="AC6064" s="12">
        <f t="shared" si="851"/>
        <v>254.48859999999999</v>
      </c>
      <c r="AD6064" s="12">
        <f t="shared" si="852"/>
        <v>277</v>
      </c>
      <c r="AE6064" s="12">
        <f t="shared" si="847"/>
        <v>554</v>
      </c>
      <c r="AF6064" s="12">
        <f t="shared" si="848"/>
        <v>22.511399999999998</v>
      </c>
      <c r="AG6064" s="12">
        <f t="shared" si="849"/>
        <v>45.02</v>
      </c>
      <c r="AH6064" s="9">
        <f t="shared" si="853"/>
        <v>8.126353790613719E-2</v>
      </c>
      <c r="AI6064" s="14">
        <f>VLOOKUP(E6064,'Verweis Faktor'!$A:$B,2,FALSE)</f>
        <v>1</v>
      </c>
      <c r="AJ6064" s="14"/>
      <c r="AK6064" s="14" t="str">
        <f>IF(AL6064="Ja","Versandkosten",VLOOKUP(E6064,'Verweis Belegart'!$A$2:$B$9,2,FALSE))</f>
        <v>Hardware</v>
      </c>
      <c r="AL6064" s="14" t="str">
        <f t="shared" si="854"/>
        <v>Nein</v>
      </c>
      <c r="AM6064" s="14" t="str">
        <f t="shared" si="850"/>
        <v>Positiv</v>
      </c>
    </row>
    <row r="6065" spans="1:39" ht="17.25" customHeight="1" x14ac:dyDescent="0.35">
      <c r="A6065" s="17">
        <v>14575075</v>
      </c>
      <c r="B6065" s="2" t="s">
        <v>2720</v>
      </c>
      <c r="C6065" s="1">
        <v>2025001</v>
      </c>
      <c r="D6065" s="1">
        <v>2001545</v>
      </c>
      <c r="E6065" s="2" t="s">
        <v>34</v>
      </c>
      <c r="F6065" s="2" t="s">
        <v>182</v>
      </c>
      <c r="G6065" s="2" t="s">
        <v>66</v>
      </c>
      <c r="H6065" s="2" t="s">
        <v>2729</v>
      </c>
      <c r="I6065" s="2" t="s">
        <v>2730</v>
      </c>
      <c r="J6065" s="2" t="s">
        <v>103</v>
      </c>
      <c r="K6065" s="2" t="s">
        <v>103</v>
      </c>
      <c r="L6065" s="2" t="s">
        <v>1084</v>
      </c>
      <c r="M6065" s="2" t="s">
        <v>1085</v>
      </c>
      <c r="N6065" s="2" t="s">
        <v>1086</v>
      </c>
      <c r="O6065" s="3">
        <v>3</v>
      </c>
      <c r="P6065" s="3">
        <v>80.008700000000005</v>
      </c>
      <c r="Q6065" s="3">
        <v>93</v>
      </c>
      <c r="R6065" s="3">
        <v>279</v>
      </c>
      <c r="S6065" s="3">
        <v>12.991300000000001</v>
      </c>
      <c r="T6065" s="3">
        <v>38.97</v>
      </c>
      <c r="U6065" s="3">
        <v>13.96</v>
      </c>
      <c r="V6065" s="2" t="s">
        <v>813</v>
      </c>
      <c r="W6065" s="2" t="s">
        <v>814</v>
      </c>
      <c r="X6065" s="2" t="s">
        <v>125</v>
      </c>
      <c r="Y6065" s="19" t="str">
        <f>VLOOKUP(G6065,'Verweis Kd-Gruppe'!$A$2:$B$8,2,FALSE)</f>
        <v>EXP</v>
      </c>
      <c r="Z6065" s="19" t="str">
        <f>VLOOKUP(J6065,'Verweis Art-Gruppe'!$A$2:$B$15,2,FALSE)</f>
        <v>Geräte</v>
      </c>
      <c r="AA6065" s="19" t="str">
        <f>VLOOKUP(W6065,'Verweis Vertreter'!$A$2:$B$24,2,FALSE)</f>
        <v>Sokol Kapaj</v>
      </c>
      <c r="AB6065" s="12">
        <f t="shared" si="846"/>
        <v>3</v>
      </c>
      <c r="AC6065" s="12">
        <f t="shared" si="851"/>
        <v>80.008700000000005</v>
      </c>
      <c r="AD6065" s="12">
        <f t="shared" si="852"/>
        <v>93</v>
      </c>
      <c r="AE6065" s="12">
        <f t="shared" si="847"/>
        <v>279</v>
      </c>
      <c r="AF6065" s="12">
        <f t="shared" si="848"/>
        <v>12.991300000000001</v>
      </c>
      <c r="AG6065" s="12">
        <f t="shared" si="849"/>
        <v>38.97</v>
      </c>
      <c r="AH6065" s="9">
        <f t="shared" si="853"/>
        <v>0.13967741935483871</v>
      </c>
      <c r="AI6065" s="14">
        <f>VLOOKUP(E6065,'Verweis Faktor'!$A:$B,2,FALSE)</f>
        <v>1</v>
      </c>
      <c r="AJ6065" s="14"/>
      <c r="AK6065" s="14" t="str">
        <f>IF(AL6065="Ja","Versandkosten",VLOOKUP(E6065,'Verweis Belegart'!$A$2:$B$9,2,FALSE))</f>
        <v>Hardware</v>
      </c>
      <c r="AL6065" s="14" t="str">
        <f t="shared" si="854"/>
        <v>Nein</v>
      </c>
      <c r="AM6065" s="14" t="str">
        <f t="shared" si="850"/>
        <v>Positiv</v>
      </c>
    </row>
    <row r="6066" spans="1:39" ht="17.25" customHeight="1" x14ac:dyDescent="0.35">
      <c r="A6066" s="17">
        <v>14575075</v>
      </c>
      <c r="B6066" s="2" t="s">
        <v>2720</v>
      </c>
      <c r="C6066" s="1">
        <v>2025001</v>
      </c>
      <c r="D6066" s="1">
        <v>2001545</v>
      </c>
      <c r="E6066" s="2" t="s">
        <v>34</v>
      </c>
      <c r="F6066" s="2" t="s">
        <v>182</v>
      </c>
      <c r="G6066" s="2" t="s">
        <v>66</v>
      </c>
      <c r="H6066" s="2" t="s">
        <v>2729</v>
      </c>
      <c r="I6066" s="2" t="s">
        <v>2730</v>
      </c>
      <c r="J6066" s="2" t="s">
        <v>103</v>
      </c>
      <c r="K6066" s="2" t="s">
        <v>107</v>
      </c>
      <c r="L6066" s="2" t="s">
        <v>205</v>
      </c>
      <c r="M6066" s="2" t="s">
        <v>206</v>
      </c>
      <c r="N6066" s="2" t="s">
        <v>207</v>
      </c>
      <c r="O6066" s="3">
        <v>4</v>
      </c>
      <c r="P6066" s="3">
        <v>112.0598</v>
      </c>
      <c r="Q6066" s="3">
        <v>129</v>
      </c>
      <c r="R6066" s="3">
        <v>516</v>
      </c>
      <c r="S6066" s="3">
        <v>16.940200000000001</v>
      </c>
      <c r="T6066" s="3">
        <v>67.760000000000005</v>
      </c>
      <c r="U6066" s="3">
        <v>13.13</v>
      </c>
      <c r="V6066" s="2" t="s">
        <v>813</v>
      </c>
      <c r="W6066" s="2" t="s">
        <v>814</v>
      </c>
      <c r="X6066" s="2" t="s">
        <v>125</v>
      </c>
      <c r="Y6066" s="19" t="str">
        <f>VLOOKUP(G6066,'Verweis Kd-Gruppe'!$A$2:$B$8,2,FALSE)</f>
        <v>EXP</v>
      </c>
      <c r="Z6066" s="19" t="str">
        <f>VLOOKUP(J6066,'Verweis Art-Gruppe'!$A$2:$B$15,2,FALSE)</f>
        <v>Geräte</v>
      </c>
      <c r="AA6066" s="19" t="str">
        <f>VLOOKUP(W6066,'Verweis Vertreter'!$A$2:$B$24,2,FALSE)</f>
        <v>Sokol Kapaj</v>
      </c>
      <c r="AB6066" s="12">
        <f t="shared" si="846"/>
        <v>4</v>
      </c>
      <c r="AC6066" s="12">
        <f t="shared" si="851"/>
        <v>112.0598</v>
      </c>
      <c r="AD6066" s="12">
        <f t="shared" si="852"/>
        <v>129</v>
      </c>
      <c r="AE6066" s="12">
        <f t="shared" si="847"/>
        <v>516</v>
      </c>
      <c r="AF6066" s="12">
        <f t="shared" si="848"/>
        <v>16.940200000000001</v>
      </c>
      <c r="AG6066" s="12">
        <f t="shared" si="849"/>
        <v>67.760000000000005</v>
      </c>
      <c r="AH6066" s="9">
        <f t="shared" si="853"/>
        <v>0.13131782945736434</v>
      </c>
      <c r="AI6066" s="14">
        <f>VLOOKUP(E6066,'Verweis Faktor'!$A:$B,2,FALSE)</f>
        <v>1</v>
      </c>
      <c r="AJ6066" s="14"/>
      <c r="AK6066" s="14" t="str">
        <f>IF(AL6066="Ja","Versandkosten",VLOOKUP(E6066,'Verweis Belegart'!$A$2:$B$9,2,FALSE))</f>
        <v>Hardware</v>
      </c>
      <c r="AL6066" s="14" t="str">
        <f t="shared" si="854"/>
        <v>Nein</v>
      </c>
      <c r="AM6066" s="14" t="str">
        <f t="shared" si="850"/>
        <v>Positiv</v>
      </c>
    </row>
    <row r="6067" spans="1:39" ht="17.25" customHeight="1" x14ac:dyDescent="0.35">
      <c r="A6067" s="17">
        <v>14575075</v>
      </c>
      <c r="B6067" s="2" t="s">
        <v>2720</v>
      </c>
      <c r="C6067" s="1">
        <v>2025001</v>
      </c>
      <c r="D6067" s="1">
        <v>2001545</v>
      </c>
      <c r="E6067" s="2" t="s">
        <v>34</v>
      </c>
      <c r="F6067" s="2" t="s">
        <v>182</v>
      </c>
      <c r="G6067" s="2" t="s">
        <v>66</v>
      </c>
      <c r="H6067" s="2" t="s">
        <v>2729</v>
      </c>
      <c r="I6067" s="2" t="s">
        <v>2730</v>
      </c>
      <c r="J6067" s="2" t="s">
        <v>103</v>
      </c>
      <c r="K6067" s="2" t="s">
        <v>111</v>
      </c>
      <c r="L6067" s="2" t="s">
        <v>1064</v>
      </c>
      <c r="M6067" s="2" t="s">
        <v>1065</v>
      </c>
      <c r="N6067" s="2" t="s">
        <v>62</v>
      </c>
      <c r="O6067" s="3">
        <v>1</v>
      </c>
      <c r="P6067" s="3">
        <v>149</v>
      </c>
      <c r="Q6067" s="3">
        <v>155</v>
      </c>
      <c r="R6067" s="3">
        <v>155</v>
      </c>
      <c r="S6067" s="3">
        <v>6</v>
      </c>
      <c r="T6067" s="3">
        <v>6</v>
      </c>
      <c r="U6067" s="3">
        <v>3.87</v>
      </c>
      <c r="V6067" s="2" t="s">
        <v>813</v>
      </c>
      <c r="W6067" s="2" t="s">
        <v>814</v>
      </c>
      <c r="X6067" s="2" t="s">
        <v>125</v>
      </c>
      <c r="Y6067" s="19" t="str">
        <f>VLOOKUP(G6067,'Verweis Kd-Gruppe'!$A$2:$B$8,2,FALSE)</f>
        <v>EXP</v>
      </c>
      <c r="Z6067" s="19" t="str">
        <f>VLOOKUP(J6067,'Verweis Art-Gruppe'!$A$2:$B$15,2,FALSE)</f>
        <v>Geräte</v>
      </c>
      <c r="AA6067" s="19" t="str">
        <f>VLOOKUP(W6067,'Verweis Vertreter'!$A$2:$B$24,2,FALSE)</f>
        <v>Sokol Kapaj</v>
      </c>
      <c r="AB6067" s="12">
        <f t="shared" si="846"/>
        <v>1</v>
      </c>
      <c r="AC6067" s="12">
        <f t="shared" si="851"/>
        <v>149</v>
      </c>
      <c r="AD6067" s="12">
        <f t="shared" si="852"/>
        <v>155</v>
      </c>
      <c r="AE6067" s="12">
        <f t="shared" si="847"/>
        <v>155</v>
      </c>
      <c r="AF6067" s="12">
        <f t="shared" si="848"/>
        <v>6</v>
      </c>
      <c r="AG6067" s="12">
        <f t="shared" si="849"/>
        <v>6</v>
      </c>
      <c r="AH6067" s="9">
        <f t="shared" si="853"/>
        <v>3.870967741935484E-2</v>
      </c>
      <c r="AI6067" s="14">
        <f>VLOOKUP(E6067,'Verweis Faktor'!$A:$B,2,FALSE)</f>
        <v>1</v>
      </c>
      <c r="AJ6067" s="14"/>
      <c r="AK6067" s="14" t="str">
        <f>IF(AL6067="Ja","Versandkosten",VLOOKUP(E6067,'Verweis Belegart'!$A$2:$B$9,2,FALSE))</f>
        <v>Hardware</v>
      </c>
      <c r="AL6067" s="14" t="str">
        <f t="shared" si="854"/>
        <v>Nein</v>
      </c>
      <c r="AM6067" s="14" t="str">
        <f t="shared" si="850"/>
        <v>Positiv</v>
      </c>
    </row>
    <row r="6068" spans="1:39" ht="17.25" customHeight="1" x14ac:dyDescent="0.35">
      <c r="A6068" s="17">
        <v>14575075</v>
      </c>
      <c r="B6068" s="2" t="s">
        <v>2720</v>
      </c>
      <c r="C6068" s="1">
        <v>2025001</v>
      </c>
      <c r="D6068" s="1">
        <v>2001545</v>
      </c>
      <c r="E6068" s="2" t="s">
        <v>34</v>
      </c>
      <c r="F6068" s="2" t="s">
        <v>182</v>
      </c>
      <c r="G6068" s="2" t="s">
        <v>66</v>
      </c>
      <c r="H6068" s="2" t="s">
        <v>2729</v>
      </c>
      <c r="I6068" s="2" t="s">
        <v>2730</v>
      </c>
      <c r="J6068" s="2" t="s">
        <v>103</v>
      </c>
      <c r="K6068" s="2" t="s">
        <v>115</v>
      </c>
      <c r="L6068" s="2" t="s">
        <v>458</v>
      </c>
      <c r="M6068" s="2" t="s">
        <v>459</v>
      </c>
      <c r="N6068" s="2" t="s">
        <v>41</v>
      </c>
      <c r="O6068" s="3">
        <v>1</v>
      </c>
      <c r="P6068" s="3">
        <v>227.2817</v>
      </c>
      <c r="Q6068" s="3">
        <v>239</v>
      </c>
      <c r="R6068" s="3">
        <v>239</v>
      </c>
      <c r="S6068" s="3">
        <v>11.718299999999999</v>
      </c>
      <c r="T6068" s="3">
        <v>11.72</v>
      </c>
      <c r="U6068" s="3">
        <v>4.9000000000000004</v>
      </c>
      <c r="V6068" s="2" t="s">
        <v>813</v>
      </c>
      <c r="W6068" s="2" t="s">
        <v>814</v>
      </c>
      <c r="X6068" s="2" t="s">
        <v>125</v>
      </c>
      <c r="Y6068" s="19" t="str">
        <f>VLOOKUP(G6068,'Verweis Kd-Gruppe'!$A$2:$B$8,2,FALSE)</f>
        <v>EXP</v>
      </c>
      <c r="Z6068" s="19" t="str">
        <f>VLOOKUP(J6068,'Verweis Art-Gruppe'!$A$2:$B$15,2,FALSE)</f>
        <v>Geräte</v>
      </c>
      <c r="AA6068" s="19" t="str">
        <f>VLOOKUP(W6068,'Verweis Vertreter'!$A$2:$B$24,2,FALSE)</f>
        <v>Sokol Kapaj</v>
      </c>
      <c r="AB6068" s="12">
        <f t="shared" si="846"/>
        <v>1</v>
      </c>
      <c r="AC6068" s="12">
        <f t="shared" si="851"/>
        <v>227.2817</v>
      </c>
      <c r="AD6068" s="12">
        <f t="shared" si="852"/>
        <v>239</v>
      </c>
      <c r="AE6068" s="12">
        <f t="shared" si="847"/>
        <v>239</v>
      </c>
      <c r="AF6068" s="12">
        <f t="shared" si="848"/>
        <v>11.718299999999999</v>
      </c>
      <c r="AG6068" s="12">
        <f t="shared" si="849"/>
        <v>11.72</v>
      </c>
      <c r="AH6068" s="9">
        <f t="shared" si="853"/>
        <v>4.9037656903765693E-2</v>
      </c>
      <c r="AI6068" s="14">
        <f>VLOOKUP(E6068,'Verweis Faktor'!$A:$B,2,FALSE)</f>
        <v>1</v>
      </c>
      <c r="AJ6068" s="14"/>
      <c r="AK6068" s="14" t="str">
        <f>IF(AL6068="Ja","Versandkosten",VLOOKUP(E6068,'Verweis Belegart'!$A$2:$B$9,2,FALSE))</f>
        <v>Hardware</v>
      </c>
      <c r="AL6068" s="14" t="str">
        <f t="shared" si="854"/>
        <v>Nein</v>
      </c>
      <c r="AM6068" s="14" t="str">
        <f t="shared" si="850"/>
        <v>Positiv</v>
      </c>
    </row>
    <row r="6069" spans="1:39" ht="17.25" customHeight="1" x14ac:dyDescent="0.35">
      <c r="A6069" s="17">
        <v>14575075</v>
      </c>
      <c r="B6069" s="2" t="s">
        <v>2720</v>
      </c>
      <c r="C6069" s="1">
        <v>2025001</v>
      </c>
      <c r="D6069" s="1">
        <v>2001545</v>
      </c>
      <c r="E6069" s="2" t="s">
        <v>34</v>
      </c>
      <c r="F6069" s="2" t="s">
        <v>182</v>
      </c>
      <c r="G6069" s="2" t="s">
        <v>66</v>
      </c>
      <c r="H6069" s="2" t="s">
        <v>2729</v>
      </c>
      <c r="I6069" s="2" t="s">
        <v>2730</v>
      </c>
      <c r="J6069" s="2" t="s">
        <v>103</v>
      </c>
      <c r="K6069" s="2" t="s">
        <v>289</v>
      </c>
      <c r="L6069" s="2" t="s">
        <v>284</v>
      </c>
      <c r="M6069" s="2" t="s">
        <v>285</v>
      </c>
      <c r="N6069" s="2" t="s">
        <v>286</v>
      </c>
      <c r="O6069" s="3">
        <v>3</v>
      </c>
      <c r="P6069" s="3">
        <v>703</v>
      </c>
      <c r="Q6069" s="3">
        <v>725</v>
      </c>
      <c r="R6069" s="3">
        <v>2175</v>
      </c>
      <c r="S6069" s="3">
        <v>22</v>
      </c>
      <c r="T6069" s="3">
        <v>66</v>
      </c>
      <c r="U6069" s="3">
        <v>3.03</v>
      </c>
      <c r="V6069" s="2" t="s">
        <v>813</v>
      </c>
      <c r="W6069" s="2" t="s">
        <v>814</v>
      </c>
      <c r="X6069" s="2" t="s">
        <v>125</v>
      </c>
      <c r="Y6069" s="19" t="str">
        <f>VLOOKUP(G6069,'Verweis Kd-Gruppe'!$A$2:$B$8,2,FALSE)</f>
        <v>EXP</v>
      </c>
      <c r="Z6069" s="19" t="str">
        <f>VLOOKUP(J6069,'Verweis Art-Gruppe'!$A$2:$B$15,2,FALSE)</f>
        <v>Geräte</v>
      </c>
      <c r="AA6069" s="19" t="str">
        <f>VLOOKUP(W6069,'Verweis Vertreter'!$A$2:$B$24,2,FALSE)</f>
        <v>Sokol Kapaj</v>
      </c>
      <c r="AB6069" s="12">
        <f t="shared" si="846"/>
        <v>3</v>
      </c>
      <c r="AC6069" s="12">
        <f t="shared" si="851"/>
        <v>703</v>
      </c>
      <c r="AD6069" s="12">
        <f t="shared" si="852"/>
        <v>725</v>
      </c>
      <c r="AE6069" s="12">
        <f t="shared" si="847"/>
        <v>2175</v>
      </c>
      <c r="AF6069" s="12">
        <f t="shared" si="848"/>
        <v>22</v>
      </c>
      <c r="AG6069" s="12">
        <f t="shared" si="849"/>
        <v>66</v>
      </c>
      <c r="AH6069" s="9">
        <f t="shared" si="853"/>
        <v>3.0344827586206897E-2</v>
      </c>
      <c r="AI6069" s="14">
        <f>VLOOKUP(E6069,'Verweis Faktor'!$A:$B,2,FALSE)</f>
        <v>1</v>
      </c>
      <c r="AJ6069" s="14"/>
      <c r="AK6069" s="14" t="str">
        <f>IF(AL6069="Ja","Versandkosten",VLOOKUP(E6069,'Verweis Belegart'!$A$2:$B$9,2,FALSE))</f>
        <v>Hardware</v>
      </c>
      <c r="AL6069" s="14" t="str">
        <f t="shared" si="854"/>
        <v>Nein</v>
      </c>
      <c r="AM6069" s="14" t="str">
        <f t="shared" si="850"/>
        <v>Positiv</v>
      </c>
    </row>
    <row r="6070" spans="1:39" ht="17.25" customHeight="1" x14ac:dyDescent="0.35">
      <c r="A6070" s="17">
        <v>14575075</v>
      </c>
      <c r="B6070" s="2" t="s">
        <v>2720</v>
      </c>
      <c r="C6070" s="1">
        <v>2025001</v>
      </c>
      <c r="D6070" s="1">
        <v>2001545</v>
      </c>
      <c r="E6070" s="2" t="s">
        <v>34</v>
      </c>
      <c r="F6070" s="2" t="s">
        <v>182</v>
      </c>
      <c r="G6070" s="2" t="s">
        <v>66</v>
      </c>
      <c r="H6070" s="2" t="s">
        <v>2729</v>
      </c>
      <c r="I6070" s="2" t="s">
        <v>2730</v>
      </c>
      <c r="J6070" s="2" t="s">
        <v>103</v>
      </c>
      <c r="K6070" s="2" t="s">
        <v>293</v>
      </c>
      <c r="L6070" s="2" t="s">
        <v>1495</v>
      </c>
      <c r="M6070" s="2" t="s">
        <v>1496</v>
      </c>
      <c r="N6070" s="2" t="s">
        <v>1497</v>
      </c>
      <c r="O6070" s="3">
        <v>1</v>
      </c>
      <c r="P6070" s="3">
        <v>91.187200000000004</v>
      </c>
      <c r="Q6070" s="3">
        <v>96</v>
      </c>
      <c r="R6070" s="3">
        <v>96</v>
      </c>
      <c r="S6070" s="3">
        <v>4.8128000000000002</v>
      </c>
      <c r="T6070" s="3">
        <v>4.8099999999999996</v>
      </c>
      <c r="U6070" s="3">
        <v>5.01</v>
      </c>
      <c r="V6070" s="2" t="s">
        <v>813</v>
      </c>
      <c r="W6070" s="2" t="s">
        <v>814</v>
      </c>
      <c r="X6070" s="2" t="s">
        <v>125</v>
      </c>
      <c r="Y6070" s="19" t="str">
        <f>VLOOKUP(G6070,'Verweis Kd-Gruppe'!$A$2:$B$8,2,FALSE)</f>
        <v>EXP</v>
      </c>
      <c r="Z6070" s="19" t="str">
        <f>VLOOKUP(J6070,'Verweis Art-Gruppe'!$A$2:$B$15,2,FALSE)</f>
        <v>Geräte</v>
      </c>
      <c r="AA6070" s="19" t="str">
        <f>VLOOKUP(W6070,'Verweis Vertreter'!$A$2:$B$24,2,FALSE)</f>
        <v>Sokol Kapaj</v>
      </c>
      <c r="AB6070" s="12">
        <f t="shared" si="846"/>
        <v>1</v>
      </c>
      <c r="AC6070" s="12">
        <f t="shared" si="851"/>
        <v>91.187200000000004</v>
      </c>
      <c r="AD6070" s="12">
        <f t="shared" si="852"/>
        <v>96</v>
      </c>
      <c r="AE6070" s="12">
        <f t="shared" si="847"/>
        <v>96</v>
      </c>
      <c r="AF6070" s="12">
        <f t="shared" si="848"/>
        <v>4.8128000000000002</v>
      </c>
      <c r="AG6070" s="12">
        <f t="shared" si="849"/>
        <v>4.8099999999999996</v>
      </c>
      <c r="AH6070" s="9">
        <f t="shared" si="853"/>
        <v>5.0104166666666665E-2</v>
      </c>
      <c r="AI6070" s="14">
        <f>VLOOKUP(E6070,'Verweis Faktor'!$A:$B,2,FALSE)</f>
        <v>1</v>
      </c>
      <c r="AJ6070" s="14"/>
      <c r="AK6070" s="14" t="str">
        <f>IF(AL6070="Ja","Versandkosten",VLOOKUP(E6070,'Verweis Belegart'!$A$2:$B$9,2,FALSE))</f>
        <v>Hardware</v>
      </c>
      <c r="AL6070" s="14" t="str">
        <f t="shared" si="854"/>
        <v>Nein</v>
      </c>
      <c r="AM6070" s="14" t="str">
        <f t="shared" si="850"/>
        <v>Positiv</v>
      </c>
    </row>
    <row r="6071" spans="1:39" ht="17.25" customHeight="1" x14ac:dyDescent="0.35">
      <c r="A6071" s="17">
        <v>14575075</v>
      </c>
      <c r="B6071" s="2" t="s">
        <v>2720</v>
      </c>
      <c r="C6071" s="1">
        <v>2025001</v>
      </c>
      <c r="D6071" s="1">
        <v>2001545</v>
      </c>
      <c r="E6071" s="2" t="s">
        <v>34</v>
      </c>
      <c r="F6071" s="2" t="s">
        <v>182</v>
      </c>
      <c r="G6071" s="2" t="s">
        <v>66</v>
      </c>
      <c r="H6071" s="2" t="s">
        <v>2729</v>
      </c>
      <c r="I6071" s="2" t="s">
        <v>2730</v>
      </c>
      <c r="J6071" s="2" t="s">
        <v>103</v>
      </c>
      <c r="K6071" s="2" t="s">
        <v>296</v>
      </c>
      <c r="L6071" s="2" t="s">
        <v>1056</v>
      </c>
      <c r="M6071" s="2" t="s">
        <v>1057</v>
      </c>
      <c r="N6071" s="2" t="s">
        <v>1058</v>
      </c>
      <c r="O6071" s="3">
        <v>4</v>
      </c>
      <c r="P6071" s="3">
        <v>64</v>
      </c>
      <c r="Q6071" s="3">
        <v>69</v>
      </c>
      <c r="R6071" s="3">
        <v>276</v>
      </c>
      <c r="S6071" s="3">
        <v>5</v>
      </c>
      <c r="T6071" s="3">
        <v>20</v>
      </c>
      <c r="U6071" s="3">
        <v>7.24</v>
      </c>
      <c r="V6071" s="2" t="s">
        <v>813</v>
      </c>
      <c r="W6071" s="2" t="s">
        <v>814</v>
      </c>
      <c r="X6071" s="2" t="s">
        <v>125</v>
      </c>
      <c r="Y6071" s="19" t="str">
        <f>VLOOKUP(G6071,'Verweis Kd-Gruppe'!$A$2:$B$8,2,FALSE)</f>
        <v>EXP</v>
      </c>
      <c r="Z6071" s="19" t="str">
        <f>VLOOKUP(J6071,'Verweis Art-Gruppe'!$A$2:$B$15,2,FALSE)</f>
        <v>Geräte</v>
      </c>
      <c r="AA6071" s="19" t="str">
        <f>VLOOKUP(W6071,'Verweis Vertreter'!$A$2:$B$24,2,FALSE)</f>
        <v>Sokol Kapaj</v>
      </c>
      <c r="AB6071" s="12">
        <f t="shared" si="846"/>
        <v>4</v>
      </c>
      <c r="AC6071" s="12">
        <f t="shared" si="851"/>
        <v>64</v>
      </c>
      <c r="AD6071" s="12">
        <f t="shared" si="852"/>
        <v>69</v>
      </c>
      <c r="AE6071" s="12">
        <f t="shared" si="847"/>
        <v>276</v>
      </c>
      <c r="AF6071" s="12">
        <f t="shared" si="848"/>
        <v>5</v>
      </c>
      <c r="AG6071" s="12">
        <f t="shared" si="849"/>
        <v>20</v>
      </c>
      <c r="AH6071" s="9">
        <f t="shared" si="853"/>
        <v>7.2463768115942032E-2</v>
      </c>
      <c r="AI6071" s="14">
        <f>VLOOKUP(E6071,'Verweis Faktor'!$A:$B,2,FALSE)</f>
        <v>1</v>
      </c>
      <c r="AJ6071" s="14"/>
      <c r="AK6071" s="14" t="str">
        <f>IF(AL6071="Ja","Versandkosten",VLOOKUP(E6071,'Verweis Belegart'!$A$2:$B$9,2,FALSE))</f>
        <v>Hardware</v>
      </c>
      <c r="AL6071" s="14" t="str">
        <f t="shared" si="854"/>
        <v>Nein</v>
      </c>
      <c r="AM6071" s="14" t="str">
        <f t="shared" si="850"/>
        <v>Positiv</v>
      </c>
    </row>
    <row r="6072" spans="1:39" ht="17.25" customHeight="1" x14ac:dyDescent="0.35">
      <c r="A6072" s="17">
        <v>14575075</v>
      </c>
      <c r="B6072" s="2" t="s">
        <v>2720</v>
      </c>
      <c r="C6072" s="1">
        <v>2025001</v>
      </c>
      <c r="D6072" s="1">
        <v>2001545</v>
      </c>
      <c r="E6072" s="2" t="s">
        <v>34</v>
      </c>
      <c r="F6072" s="2" t="s">
        <v>182</v>
      </c>
      <c r="G6072" s="2" t="s">
        <v>66</v>
      </c>
      <c r="H6072" s="2" t="s">
        <v>2729</v>
      </c>
      <c r="I6072" s="2" t="s">
        <v>2730</v>
      </c>
      <c r="J6072" s="2" t="s">
        <v>103</v>
      </c>
      <c r="K6072" s="2" t="s">
        <v>299</v>
      </c>
      <c r="L6072" s="2" t="s">
        <v>150</v>
      </c>
      <c r="M6072" s="2" t="s">
        <v>151</v>
      </c>
      <c r="N6072" s="2" t="s">
        <v>152</v>
      </c>
      <c r="O6072" s="3">
        <v>2</v>
      </c>
      <c r="P6072" s="3">
        <v>179</v>
      </c>
      <c r="Q6072" s="3">
        <v>205</v>
      </c>
      <c r="R6072" s="3">
        <v>410</v>
      </c>
      <c r="S6072" s="3">
        <v>26</v>
      </c>
      <c r="T6072" s="3">
        <v>52</v>
      </c>
      <c r="U6072" s="3">
        <v>12.68</v>
      </c>
      <c r="V6072" s="2" t="s">
        <v>813</v>
      </c>
      <c r="W6072" s="2" t="s">
        <v>814</v>
      </c>
      <c r="X6072" s="2" t="s">
        <v>125</v>
      </c>
      <c r="Y6072" s="19" t="str">
        <f>VLOOKUP(G6072,'Verweis Kd-Gruppe'!$A$2:$B$8,2,FALSE)</f>
        <v>EXP</v>
      </c>
      <c r="Z6072" s="19" t="str">
        <f>VLOOKUP(J6072,'Verweis Art-Gruppe'!$A$2:$B$15,2,FALSE)</f>
        <v>Geräte</v>
      </c>
      <c r="AA6072" s="19" t="str">
        <f>VLOOKUP(W6072,'Verweis Vertreter'!$A$2:$B$24,2,FALSE)</f>
        <v>Sokol Kapaj</v>
      </c>
      <c r="AB6072" s="12">
        <f t="shared" si="846"/>
        <v>2</v>
      </c>
      <c r="AC6072" s="12">
        <f t="shared" si="851"/>
        <v>179</v>
      </c>
      <c r="AD6072" s="12">
        <f t="shared" si="852"/>
        <v>205</v>
      </c>
      <c r="AE6072" s="12">
        <f t="shared" si="847"/>
        <v>410</v>
      </c>
      <c r="AF6072" s="12">
        <f t="shared" si="848"/>
        <v>26</v>
      </c>
      <c r="AG6072" s="12">
        <f t="shared" si="849"/>
        <v>52</v>
      </c>
      <c r="AH6072" s="9">
        <f t="shared" si="853"/>
        <v>0.12682926829268293</v>
      </c>
      <c r="AI6072" s="14">
        <f>VLOOKUP(E6072,'Verweis Faktor'!$A:$B,2,FALSE)</f>
        <v>1</v>
      </c>
      <c r="AJ6072" s="14"/>
      <c r="AK6072" s="14" t="str">
        <f>IF(AL6072="Ja","Versandkosten",VLOOKUP(E6072,'Verweis Belegart'!$A$2:$B$9,2,FALSE))</f>
        <v>Hardware</v>
      </c>
      <c r="AL6072" s="14" t="str">
        <f t="shared" si="854"/>
        <v>Nein</v>
      </c>
      <c r="AM6072" s="14" t="str">
        <f t="shared" si="850"/>
        <v>Positiv</v>
      </c>
    </row>
    <row r="6073" spans="1:39" ht="17.25" customHeight="1" x14ac:dyDescent="0.35">
      <c r="A6073" s="17">
        <v>14575075</v>
      </c>
      <c r="B6073" s="2" t="s">
        <v>2720</v>
      </c>
      <c r="C6073" s="1">
        <v>2025001</v>
      </c>
      <c r="D6073" s="1">
        <v>2001545</v>
      </c>
      <c r="E6073" s="2" t="s">
        <v>34</v>
      </c>
      <c r="F6073" s="2" t="s">
        <v>182</v>
      </c>
      <c r="G6073" s="2" t="s">
        <v>66</v>
      </c>
      <c r="H6073" s="2" t="s">
        <v>2729</v>
      </c>
      <c r="I6073" s="2" t="s">
        <v>2730</v>
      </c>
      <c r="J6073" s="2" t="s">
        <v>304</v>
      </c>
      <c r="K6073" s="2" t="s">
        <v>300</v>
      </c>
      <c r="L6073" s="2" t="s">
        <v>752</v>
      </c>
      <c r="M6073" s="2" t="s">
        <v>753</v>
      </c>
      <c r="N6073" s="2" t="s">
        <v>200</v>
      </c>
      <c r="O6073" s="3">
        <v>1</v>
      </c>
      <c r="P6073" s="3">
        <v>660</v>
      </c>
      <c r="Q6073" s="3">
        <v>679</v>
      </c>
      <c r="R6073" s="3">
        <v>679</v>
      </c>
      <c r="S6073" s="3">
        <v>19</v>
      </c>
      <c r="T6073" s="3">
        <v>19</v>
      </c>
      <c r="U6073" s="3">
        <v>2.79</v>
      </c>
      <c r="V6073" s="2" t="s">
        <v>813</v>
      </c>
      <c r="W6073" s="2" t="s">
        <v>814</v>
      </c>
      <c r="X6073" s="2" t="s">
        <v>125</v>
      </c>
      <c r="Y6073" s="19" t="str">
        <f>VLOOKUP(G6073,'Verweis Kd-Gruppe'!$A$2:$B$8,2,FALSE)</f>
        <v>EXP</v>
      </c>
      <c r="Z6073" s="19" t="str">
        <f>VLOOKUP(J6073,'Verweis Art-Gruppe'!$A$2:$B$15,2,FALSE)</f>
        <v>Zubehör</v>
      </c>
      <c r="AA6073" s="19" t="str">
        <f>VLOOKUP(W6073,'Verweis Vertreter'!$A$2:$B$24,2,FALSE)</f>
        <v>Sokol Kapaj</v>
      </c>
      <c r="AB6073" s="12">
        <f t="shared" si="846"/>
        <v>1</v>
      </c>
      <c r="AC6073" s="12">
        <f t="shared" si="851"/>
        <v>660</v>
      </c>
      <c r="AD6073" s="12">
        <f t="shared" si="852"/>
        <v>679</v>
      </c>
      <c r="AE6073" s="12">
        <f t="shared" si="847"/>
        <v>679</v>
      </c>
      <c r="AF6073" s="12">
        <f t="shared" si="848"/>
        <v>19</v>
      </c>
      <c r="AG6073" s="12">
        <f t="shared" si="849"/>
        <v>19</v>
      </c>
      <c r="AH6073" s="9">
        <f t="shared" si="853"/>
        <v>2.7982326951399118E-2</v>
      </c>
      <c r="AI6073" s="14">
        <f>VLOOKUP(E6073,'Verweis Faktor'!$A:$B,2,FALSE)</f>
        <v>1</v>
      </c>
      <c r="AJ6073" s="14"/>
      <c r="AK6073" s="14" t="str">
        <f>IF(AL6073="Ja","Versandkosten",VLOOKUP(E6073,'Verweis Belegart'!$A$2:$B$9,2,FALSE))</f>
        <v>Hardware</v>
      </c>
      <c r="AL6073" s="14" t="str">
        <f t="shared" si="854"/>
        <v>Nein</v>
      </c>
      <c r="AM6073" s="14" t="str">
        <f t="shared" si="850"/>
        <v>Positiv</v>
      </c>
    </row>
    <row r="6074" spans="1:39" ht="17.25" customHeight="1" x14ac:dyDescent="0.35">
      <c r="A6074" s="17">
        <v>14575075</v>
      </c>
      <c r="B6074" s="2" t="s">
        <v>2720</v>
      </c>
      <c r="C6074" s="1">
        <v>2025001</v>
      </c>
      <c r="D6074" s="1">
        <v>2001545</v>
      </c>
      <c r="E6074" s="2" t="s">
        <v>34</v>
      </c>
      <c r="F6074" s="2" t="s">
        <v>182</v>
      </c>
      <c r="G6074" s="2" t="s">
        <v>66</v>
      </c>
      <c r="H6074" s="2" t="s">
        <v>2729</v>
      </c>
      <c r="I6074" s="2" t="s">
        <v>2730</v>
      </c>
      <c r="J6074" s="2" t="s">
        <v>103</v>
      </c>
      <c r="K6074" s="2" t="s">
        <v>301</v>
      </c>
      <c r="L6074" s="2" t="s">
        <v>275</v>
      </c>
      <c r="M6074" s="2" t="s">
        <v>276</v>
      </c>
      <c r="N6074" s="2" t="s">
        <v>271</v>
      </c>
      <c r="O6074" s="3">
        <v>1</v>
      </c>
      <c r="P6074" s="3">
        <v>416</v>
      </c>
      <c r="Q6074" s="3">
        <v>428</v>
      </c>
      <c r="R6074" s="3">
        <v>428</v>
      </c>
      <c r="S6074" s="3">
        <v>12</v>
      </c>
      <c r="T6074" s="3">
        <v>12</v>
      </c>
      <c r="U6074" s="3">
        <v>2.8</v>
      </c>
      <c r="V6074" s="2" t="s">
        <v>813</v>
      </c>
      <c r="W6074" s="2" t="s">
        <v>814</v>
      </c>
      <c r="X6074" s="2" t="s">
        <v>125</v>
      </c>
      <c r="Y6074" s="19" t="str">
        <f>VLOOKUP(G6074,'Verweis Kd-Gruppe'!$A$2:$B$8,2,FALSE)</f>
        <v>EXP</v>
      </c>
      <c r="Z6074" s="19" t="str">
        <f>VLOOKUP(J6074,'Verweis Art-Gruppe'!$A$2:$B$15,2,FALSE)</f>
        <v>Geräte</v>
      </c>
      <c r="AA6074" s="19" t="str">
        <f>VLOOKUP(W6074,'Verweis Vertreter'!$A$2:$B$24,2,FALSE)</f>
        <v>Sokol Kapaj</v>
      </c>
      <c r="AB6074" s="12">
        <f t="shared" si="846"/>
        <v>1</v>
      </c>
      <c r="AC6074" s="12">
        <f t="shared" si="851"/>
        <v>416</v>
      </c>
      <c r="AD6074" s="12">
        <f t="shared" si="852"/>
        <v>428</v>
      </c>
      <c r="AE6074" s="12">
        <f t="shared" si="847"/>
        <v>428</v>
      </c>
      <c r="AF6074" s="12">
        <f t="shared" si="848"/>
        <v>12</v>
      </c>
      <c r="AG6074" s="12">
        <f t="shared" si="849"/>
        <v>12</v>
      </c>
      <c r="AH6074" s="9">
        <f t="shared" si="853"/>
        <v>2.8037383177570093E-2</v>
      </c>
      <c r="AI6074" s="14">
        <f>VLOOKUP(E6074,'Verweis Faktor'!$A:$B,2,FALSE)</f>
        <v>1</v>
      </c>
      <c r="AJ6074" s="14"/>
      <c r="AK6074" s="14" t="str">
        <f>IF(AL6074="Ja","Versandkosten",VLOOKUP(E6074,'Verweis Belegart'!$A$2:$B$9,2,FALSE))</f>
        <v>Hardware</v>
      </c>
      <c r="AL6074" s="14" t="str">
        <f t="shared" si="854"/>
        <v>Nein</v>
      </c>
      <c r="AM6074" s="14" t="str">
        <f t="shared" si="850"/>
        <v>Positiv</v>
      </c>
    </row>
    <row r="6075" spans="1:39" ht="17.25" customHeight="1" x14ac:dyDescent="0.35">
      <c r="A6075" s="17">
        <v>14575075</v>
      </c>
      <c r="B6075" s="2" t="s">
        <v>2720</v>
      </c>
      <c r="C6075" s="1">
        <v>2025001</v>
      </c>
      <c r="D6075" s="1">
        <v>2001545</v>
      </c>
      <c r="E6075" s="2" t="s">
        <v>34</v>
      </c>
      <c r="F6075" s="2" t="s">
        <v>182</v>
      </c>
      <c r="G6075" s="2" t="s">
        <v>66</v>
      </c>
      <c r="H6075" s="2" t="s">
        <v>2729</v>
      </c>
      <c r="I6075" s="2" t="s">
        <v>2730</v>
      </c>
      <c r="J6075" s="2" t="s">
        <v>103</v>
      </c>
      <c r="K6075" s="2" t="s">
        <v>304</v>
      </c>
      <c r="L6075" s="2" t="s">
        <v>342</v>
      </c>
      <c r="M6075" s="2" t="s">
        <v>343</v>
      </c>
      <c r="N6075" s="2" t="s">
        <v>344</v>
      </c>
      <c r="O6075" s="3">
        <v>1</v>
      </c>
      <c r="P6075" s="3">
        <v>991.57889999999998</v>
      </c>
      <c r="Q6075" s="3">
        <v>1039</v>
      </c>
      <c r="R6075" s="3">
        <v>1039</v>
      </c>
      <c r="S6075" s="3">
        <v>47.421100000000003</v>
      </c>
      <c r="T6075" s="3">
        <v>47.42</v>
      </c>
      <c r="U6075" s="3">
        <v>4.5599999999999996</v>
      </c>
      <c r="V6075" s="2" t="s">
        <v>813</v>
      </c>
      <c r="W6075" s="2" t="s">
        <v>814</v>
      </c>
      <c r="X6075" s="2" t="s">
        <v>125</v>
      </c>
      <c r="Y6075" s="19" t="str">
        <f>VLOOKUP(G6075,'Verweis Kd-Gruppe'!$A$2:$B$8,2,FALSE)</f>
        <v>EXP</v>
      </c>
      <c r="Z6075" s="19" t="str">
        <f>VLOOKUP(J6075,'Verweis Art-Gruppe'!$A$2:$B$15,2,FALSE)</f>
        <v>Geräte</v>
      </c>
      <c r="AA6075" s="19" t="str">
        <f>VLOOKUP(W6075,'Verweis Vertreter'!$A$2:$B$24,2,FALSE)</f>
        <v>Sokol Kapaj</v>
      </c>
      <c r="AB6075" s="12">
        <f t="shared" si="846"/>
        <v>1</v>
      </c>
      <c r="AC6075" s="12">
        <f t="shared" si="851"/>
        <v>991.57889999999998</v>
      </c>
      <c r="AD6075" s="12">
        <f t="shared" si="852"/>
        <v>1039</v>
      </c>
      <c r="AE6075" s="12">
        <f t="shared" si="847"/>
        <v>1039</v>
      </c>
      <c r="AF6075" s="12">
        <f t="shared" si="848"/>
        <v>47.421100000000003</v>
      </c>
      <c r="AG6075" s="12">
        <f t="shared" si="849"/>
        <v>47.42</v>
      </c>
      <c r="AH6075" s="9">
        <f t="shared" si="853"/>
        <v>4.5640038498556308E-2</v>
      </c>
      <c r="AI6075" s="14">
        <f>VLOOKUP(E6075,'Verweis Faktor'!$A:$B,2,FALSE)</f>
        <v>1</v>
      </c>
      <c r="AJ6075" s="14"/>
      <c r="AK6075" s="14" t="str">
        <f>IF(AL6075="Ja","Versandkosten",VLOOKUP(E6075,'Verweis Belegart'!$A$2:$B$9,2,FALSE))</f>
        <v>Hardware</v>
      </c>
      <c r="AL6075" s="14" t="str">
        <f t="shared" si="854"/>
        <v>Nein</v>
      </c>
      <c r="AM6075" s="14" t="str">
        <f t="shared" si="850"/>
        <v>Positiv</v>
      </c>
    </row>
    <row r="6076" spans="1:39" ht="17.25" customHeight="1" x14ac:dyDescent="0.35">
      <c r="A6076" s="17">
        <v>14575075</v>
      </c>
      <c r="B6076" s="2" t="s">
        <v>2720</v>
      </c>
      <c r="C6076" s="1">
        <v>2025001</v>
      </c>
      <c r="D6076" s="1">
        <v>2001545</v>
      </c>
      <c r="E6076" s="2" t="s">
        <v>34</v>
      </c>
      <c r="F6076" s="2" t="s">
        <v>182</v>
      </c>
      <c r="G6076" s="2" t="s">
        <v>66</v>
      </c>
      <c r="H6076" s="2" t="s">
        <v>2729</v>
      </c>
      <c r="I6076" s="2" t="s">
        <v>2730</v>
      </c>
      <c r="J6076" s="2" t="s">
        <v>103</v>
      </c>
      <c r="K6076" s="2" t="s">
        <v>307</v>
      </c>
      <c r="L6076" s="2" t="s">
        <v>465</v>
      </c>
      <c r="M6076" s="2" t="s">
        <v>466</v>
      </c>
      <c r="N6076" s="2" t="s">
        <v>451</v>
      </c>
      <c r="O6076" s="3">
        <v>1</v>
      </c>
      <c r="P6076" s="3">
        <v>134</v>
      </c>
      <c r="Q6076" s="3">
        <v>149</v>
      </c>
      <c r="R6076" s="3">
        <v>149</v>
      </c>
      <c r="S6076" s="3">
        <v>15</v>
      </c>
      <c r="T6076" s="3">
        <v>15</v>
      </c>
      <c r="U6076" s="3">
        <v>10.06</v>
      </c>
      <c r="V6076" s="2" t="s">
        <v>813</v>
      </c>
      <c r="W6076" s="2" t="s">
        <v>814</v>
      </c>
      <c r="X6076" s="2" t="s">
        <v>125</v>
      </c>
      <c r="Y6076" s="19" t="str">
        <f>VLOOKUP(G6076,'Verweis Kd-Gruppe'!$A$2:$B$8,2,FALSE)</f>
        <v>EXP</v>
      </c>
      <c r="Z6076" s="19" t="str">
        <f>VLOOKUP(J6076,'Verweis Art-Gruppe'!$A$2:$B$15,2,FALSE)</f>
        <v>Geräte</v>
      </c>
      <c r="AA6076" s="19" t="str">
        <f>VLOOKUP(W6076,'Verweis Vertreter'!$A$2:$B$24,2,FALSE)</f>
        <v>Sokol Kapaj</v>
      </c>
      <c r="AB6076" s="12">
        <f t="shared" si="846"/>
        <v>1</v>
      </c>
      <c r="AC6076" s="12">
        <f t="shared" si="851"/>
        <v>134</v>
      </c>
      <c r="AD6076" s="12">
        <f t="shared" si="852"/>
        <v>149</v>
      </c>
      <c r="AE6076" s="12">
        <f t="shared" si="847"/>
        <v>149</v>
      </c>
      <c r="AF6076" s="12">
        <f t="shared" si="848"/>
        <v>15</v>
      </c>
      <c r="AG6076" s="12">
        <f t="shared" si="849"/>
        <v>15</v>
      </c>
      <c r="AH6076" s="9">
        <f t="shared" si="853"/>
        <v>0.10067114093959731</v>
      </c>
      <c r="AI6076" s="14">
        <f>VLOOKUP(E6076,'Verweis Faktor'!$A:$B,2,FALSE)</f>
        <v>1</v>
      </c>
      <c r="AJ6076" s="14"/>
      <c r="AK6076" s="14" t="str">
        <f>IF(AL6076="Ja","Versandkosten",VLOOKUP(E6076,'Verweis Belegart'!$A$2:$B$9,2,FALSE))</f>
        <v>Hardware</v>
      </c>
      <c r="AL6076" s="14" t="str">
        <f t="shared" si="854"/>
        <v>Nein</v>
      </c>
      <c r="AM6076" s="14" t="str">
        <f t="shared" si="850"/>
        <v>Positiv</v>
      </c>
    </row>
    <row r="6077" spans="1:39" ht="17.25" customHeight="1" x14ac:dyDescent="0.35">
      <c r="A6077" s="17">
        <v>14575075</v>
      </c>
      <c r="B6077" s="2" t="s">
        <v>2720</v>
      </c>
      <c r="C6077" s="1">
        <v>2025001</v>
      </c>
      <c r="D6077" s="1">
        <v>2001545</v>
      </c>
      <c r="E6077" s="2" t="s">
        <v>34</v>
      </c>
      <c r="F6077" s="2" t="s">
        <v>182</v>
      </c>
      <c r="G6077" s="2" t="s">
        <v>66</v>
      </c>
      <c r="H6077" s="2" t="s">
        <v>2729</v>
      </c>
      <c r="I6077" s="2" t="s">
        <v>2730</v>
      </c>
      <c r="J6077" s="2" t="s">
        <v>103</v>
      </c>
      <c r="K6077" s="2" t="s">
        <v>311</v>
      </c>
      <c r="L6077" s="2" t="s">
        <v>277</v>
      </c>
      <c r="M6077" s="2" t="s">
        <v>278</v>
      </c>
      <c r="N6077" s="2" t="s">
        <v>48</v>
      </c>
      <c r="O6077" s="3">
        <v>1</v>
      </c>
      <c r="P6077" s="3">
        <v>253.2636</v>
      </c>
      <c r="Q6077" s="3">
        <v>275</v>
      </c>
      <c r="R6077" s="3">
        <v>275</v>
      </c>
      <c r="S6077" s="3">
        <v>21.7364</v>
      </c>
      <c r="T6077" s="3">
        <v>21.74</v>
      </c>
      <c r="U6077" s="3">
        <v>7.9</v>
      </c>
      <c r="V6077" s="2" t="s">
        <v>813</v>
      </c>
      <c r="W6077" s="2" t="s">
        <v>814</v>
      </c>
      <c r="X6077" s="2" t="s">
        <v>125</v>
      </c>
      <c r="Y6077" s="19" t="str">
        <f>VLOOKUP(G6077,'Verweis Kd-Gruppe'!$A$2:$B$8,2,FALSE)</f>
        <v>EXP</v>
      </c>
      <c r="Z6077" s="19" t="str">
        <f>VLOOKUP(J6077,'Verweis Art-Gruppe'!$A$2:$B$15,2,FALSE)</f>
        <v>Geräte</v>
      </c>
      <c r="AA6077" s="19" t="str">
        <f>VLOOKUP(W6077,'Verweis Vertreter'!$A$2:$B$24,2,FALSE)</f>
        <v>Sokol Kapaj</v>
      </c>
      <c r="AB6077" s="12">
        <f t="shared" si="846"/>
        <v>1</v>
      </c>
      <c r="AC6077" s="12">
        <f t="shared" si="851"/>
        <v>253.2636</v>
      </c>
      <c r="AD6077" s="12">
        <f t="shared" si="852"/>
        <v>275</v>
      </c>
      <c r="AE6077" s="12">
        <f t="shared" si="847"/>
        <v>275</v>
      </c>
      <c r="AF6077" s="12">
        <f t="shared" si="848"/>
        <v>21.7364</v>
      </c>
      <c r="AG6077" s="12">
        <f t="shared" si="849"/>
        <v>21.74</v>
      </c>
      <c r="AH6077" s="9">
        <f t="shared" si="853"/>
        <v>7.9054545454545447E-2</v>
      </c>
      <c r="AI6077" s="14">
        <f>VLOOKUP(E6077,'Verweis Faktor'!$A:$B,2,FALSE)</f>
        <v>1</v>
      </c>
      <c r="AJ6077" s="14"/>
      <c r="AK6077" s="14" t="str">
        <f>IF(AL6077="Ja","Versandkosten",VLOOKUP(E6077,'Verweis Belegart'!$A$2:$B$9,2,FALSE))</f>
        <v>Hardware</v>
      </c>
      <c r="AL6077" s="14" t="str">
        <f t="shared" si="854"/>
        <v>Nein</v>
      </c>
      <c r="AM6077" s="14" t="str">
        <f t="shared" si="850"/>
        <v>Positiv</v>
      </c>
    </row>
    <row r="6078" spans="1:39" ht="17.25" customHeight="1" x14ac:dyDescent="0.35">
      <c r="A6078" s="17">
        <v>14575075</v>
      </c>
      <c r="B6078" s="2" t="s">
        <v>2720</v>
      </c>
      <c r="C6078" s="1">
        <v>2025001</v>
      </c>
      <c r="D6078" s="1">
        <v>2001545</v>
      </c>
      <c r="E6078" s="2" t="s">
        <v>34</v>
      </c>
      <c r="F6078" s="2" t="s">
        <v>182</v>
      </c>
      <c r="G6078" s="2" t="s">
        <v>66</v>
      </c>
      <c r="H6078" s="2" t="s">
        <v>2729</v>
      </c>
      <c r="I6078" s="2" t="s">
        <v>2730</v>
      </c>
      <c r="J6078" s="2" t="s">
        <v>304</v>
      </c>
      <c r="K6078" s="2" t="s">
        <v>478</v>
      </c>
      <c r="L6078" s="2" t="s">
        <v>1738</v>
      </c>
      <c r="M6078" s="2" t="s">
        <v>1739</v>
      </c>
      <c r="N6078" s="2" t="s">
        <v>1740</v>
      </c>
      <c r="O6078" s="3">
        <v>1</v>
      </c>
      <c r="P6078" s="3">
        <v>167.54900000000001</v>
      </c>
      <c r="Q6078" s="3">
        <v>185</v>
      </c>
      <c r="R6078" s="3">
        <v>185</v>
      </c>
      <c r="S6078" s="3">
        <v>17.451000000000001</v>
      </c>
      <c r="T6078" s="3">
        <v>17.45</v>
      </c>
      <c r="U6078" s="3">
        <v>9.43</v>
      </c>
      <c r="V6078" s="2" t="s">
        <v>813</v>
      </c>
      <c r="W6078" s="2" t="s">
        <v>814</v>
      </c>
      <c r="X6078" s="2" t="s">
        <v>125</v>
      </c>
      <c r="Y6078" s="19" t="str">
        <f>VLOOKUP(G6078,'Verweis Kd-Gruppe'!$A$2:$B$8,2,FALSE)</f>
        <v>EXP</v>
      </c>
      <c r="Z6078" s="19" t="str">
        <f>VLOOKUP(J6078,'Verweis Art-Gruppe'!$A$2:$B$15,2,FALSE)</f>
        <v>Zubehör</v>
      </c>
      <c r="AA6078" s="19" t="str">
        <f>VLOOKUP(W6078,'Verweis Vertreter'!$A$2:$B$24,2,FALSE)</f>
        <v>Sokol Kapaj</v>
      </c>
      <c r="AB6078" s="12">
        <f t="shared" si="846"/>
        <v>1</v>
      </c>
      <c r="AC6078" s="12">
        <f t="shared" si="851"/>
        <v>167.54900000000001</v>
      </c>
      <c r="AD6078" s="12">
        <f t="shared" si="852"/>
        <v>185</v>
      </c>
      <c r="AE6078" s="12">
        <f t="shared" si="847"/>
        <v>185</v>
      </c>
      <c r="AF6078" s="12">
        <f t="shared" si="848"/>
        <v>17.451000000000001</v>
      </c>
      <c r="AG6078" s="12">
        <f t="shared" si="849"/>
        <v>17.45</v>
      </c>
      <c r="AH6078" s="9">
        <f t="shared" si="853"/>
        <v>9.4324324324324318E-2</v>
      </c>
      <c r="AI6078" s="14">
        <f>VLOOKUP(E6078,'Verweis Faktor'!$A:$B,2,FALSE)</f>
        <v>1</v>
      </c>
      <c r="AJ6078" s="14"/>
      <c r="AK6078" s="14" t="str">
        <f>IF(AL6078="Ja","Versandkosten",VLOOKUP(E6078,'Verweis Belegart'!$A$2:$B$9,2,FALSE))</f>
        <v>Hardware</v>
      </c>
      <c r="AL6078" s="14" t="str">
        <f t="shared" si="854"/>
        <v>Nein</v>
      </c>
      <c r="AM6078" s="14" t="str">
        <f t="shared" si="850"/>
        <v>Positiv</v>
      </c>
    </row>
    <row r="6079" spans="1:39" ht="17.25" customHeight="1" x14ac:dyDescent="0.35">
      <c r="A6079" s="17">
        <v>14575075</v>
      </c>
      <c r="B6079" s="2" t="s">
        <v>2720</v>
      </c>
      <c r="C6079" s="1">
        <v>2025001</v>
      </c>
      <c r="D6079" s="1">
        <v>2001545</v>
      </c>
      <c r="E6079" s="2" t="s">
        <v>34</v>
      </c>
      <c r="F6079" s="2" t="s">
        <v>182</v>
      </c>
      <c r="G6079" s="2" t="s">
        <v>66</v>
      </c>
      <c r="H6079" s="2" t="s">
        <v>2729</v>
      </c>
      <c r="I6079" s="2" t="s">
        <v>2730</v>
      </c>
      <c r="J6079" s="2" t="s">
        <v>103</v>
      </c>
      <c r="K6079" s="2" t="s">
        <v>482</v>
      </c>
      <c r="L6079" s="2" t="s">
        <v>2313</v>
      </c>
      <c r="M6079" s="2" t="s">
        <v>2314</v>
      </c>
      <c r="N6079" s="2" t="s">
        <v>679</v>
      </c>
      <c r="O6079" s="3">
        <v>1</v>
      </c>
      <c r="P6079" s="3">
        <v>91</v>
      </c>
      <c r="Q6079" s="3">
        <v>98</v>
      </c>
      <c r="R6079" s="3">
        <v>98</v>
      </c>
      <c r="S6079" s="3">
        <v>7</v>
      </c>
      <c r="T6079" s="3">
        <v>7</v>
      </c>
      <c r="U6079" s="3">
        <v>7.14</v>
      </c>
      <c r="V6079" s="2" t="s">
        <v>813</v>
      </c>
      <c r="W6079" s="2" t="s">
        <v>814</v>
      </c>
      <c r="X6079" s="2" t="s">
        <v>125</v>
      </c>
      <c r="Y6079" s="19" t="str">
        <f>VLOOKUP(G6079,'Verweis Kd-Gruppe'!$A$2:$B$8,2,FALSE)</f>
        <v>EXP</v>
      </c>
      <c r="Z6079" s="19" t="str">
        <f>VLOOKUP(J6079,'Verweis Art-Gruppe'!$A$2:$B$15,2,FALSE)</f>
        <v>Geräte</v>
      </c>
      <c r="AA6079" s="19" t="str">
        <f>VLOOKUP(W6079,'Verweis Vertreter'!$A$2:$B$24,2,FALSE)</f>
        <v>Sokol Kapaj</v>
      </c>
      <c r="AB6079" s="12">
        <f t="shared" si="846"/>
        <v>1</v>
      </c>
      <c r="AC6079" s="12">
        <f t="shared" si="851"/>
        <v>91</v>
      </c>
      <c r="AD6079" s="12">
        <f t="shared" si="852"/>
        <v>98</v>
      </c>
      <c r="AE6079" s="12">
        <f t="shared" si="847"/>
        <v>98</v>
      </c>
      <c r="AF6079" s="12">
        <f t="shared" si="848"/>
        <v>7</v>
      </c>
      <c r="AG6079" s="12">
        <f t="shared" si="849"/>
        <v>7</v>
      </c>
      <c r="AH6079" s="9">
        <f t="shared" si="853"/>
        <v>7.1428571428571425E-2</v>
      </c>
      <c r="AI6079" s="14">
        <f>VLOOKUP(E6079,'Verweis Faktor'!$A:$B,2,FALSE)</f>
        <v>1</v>
      </c>
      <c r="AJ6079" s="14"/>
      <c r="AK6079" s="14" t="str">
        <f>IF(AL6079="Ja","Versandkosten",VLOOKUP(E6079,'Verweis Belegart'!$A$2:$B$9,2,FALSE))</f>
        <v>Hardware</v>
      </c>
      <c r="AL6079" s="14" t="str">
        <f t="shared" si="854"/>
        <v>Nein</v>
      </c>
      <c r="AM6079" s="14" t="str">
        <f t="shared" si="850"/>
        <v>Positiv</v>
      </c>
    </row>
    <row r="6080" spans="1:39" ht="17.25" customHeight="1" x14ac:dyDescent="0.35">
      <c r="A6080" s="17">
        <v>14575075</v>
      </c>
      <c r="B6080" s="2" t="s">
        <v>2720</v>
      </c>
      <c r="C6080" s="1">
        <v>2025001</v>
      </c>
      <c r="D6080" s="1">
        <v>2001545</v>
      </c>
      <c r="E6080" s="2" t="s">
        <v>34</v>
      </c>
      <c r="F6080" s="2" t="s">
        <v>182</v>
      </c>
      <c r="G6080" s="2" t="s">
        <v>66</v>
      </c>
      <c r="H6080" s="2" t="s">
        <v>2729</v>
      </c>
      <c r="I6080" s="2" t="s">
        <v>2730</v>
      </c>
      <c r="J6080" s="2" t="s">
        <v>103</v>
      </c>
      <c r="K6080" s="2" t="s">
        <v>485</v>
      </c>
      <c r="L6080" s="2" t="s">
        <v>479</v>
      </c>
      <c r="M6080" s="2" t="s">
        <v>480</v>
      </c>
      <c r="N6080" s="2" t="s">
        <v>481</v>
      </c>
      <c r="O6080" s="3">
        <v>4</v>
      </c>
      <c r="P6080" s="3">
        <v>110.11790000000001</v>
      </c>
      <c r="Q6080" s="3">
        <v>121</v>
      </c>
      <c r="R6080" s="3">
        <v>484</v>
      </c>
      <c r="S6080" s="3">
        <v>10.882099999999999</v>
      </c>
      <c r="T6080" s="3">
        <v>43.53</v>
      </c>
      <c r="U6080" s="3">
        <v>8.99</v>
      </c>
      <c r="V6080" s="2" t="s">
        <v>813</v>
      </c>
      <c r="W6080" s="2" t="s">
        <v>814</v>
      </c>
      <c r="X6080" s="2" t="s">
        <v>125</v>
      </c>
      <c r="Y6080" s="19" t="str">
        <f>VLOOKUP(G6080,'Verweis Kd-Gruppe'!$A$2:$B$8,2,FALSE)</f>
        <v>EXP</v>
      </c>
      <c r="Z6080" s="19" t="str">
        <f>VLOOKUP(J6080,'Verweis Art-Gruppe'!$A$2:$B$15,2,FALSE)</f>
        <v>Geräte</v>
      </c>
      <c r="AA6080" s="19" t="str">
        <f>VLOOKUP(W6080,'Verweis Vertreter'!$A$2:$B$24,2,FALSE)</f>
        <v>Sokol Kapaj</v>
      </c>
      <c r="AB6080" s="12">
        <f t="shared" si="846"/>
        <v>4</v>
      </c>
      <c r="AC6080" s="12">
        <f t="shared" si="851"/>
        <v>110.11790000000001</v>
      </c>
      <c r="AD6080" s="12">
        <f t="shared" si="852"/>
        <v>121</v>
      </c>
      <c r="AE6080" s="12">
        <f t="shared" si="847"/>
        <v>484</v>
      </c>
      <c r="AF6080" s="12">
        <f t="shared" si="848"/>
        <v>10.882099999999999</v>
      </c>
      <c r="AG6080" s="12">
        <f t="shared" si="849"/>
        <v>43.53</v>
      </c>
      <c r="AH6080" s="9">
        <f t="shared" si="853"/>
        <v>8.9938016528925621E-2</v>
      </c>
      <c r="AI6080" s="14">
        <f>VLOOKUP(E6080,'Verweis Faktor'!$A:$B,2,FALSE)</f>
        <v>1</v>
      </c>
      <c r="AJ6080" s="14"/>
      <c r="AK6080" s="14" t="str">
        <f>IF(AL6080="Ja","Versandkosten",VLOOKUP(E6080,'Verweis Belegart'!$A$2:$B$9,2,FALSE))</f>
        <v>Hardware</v>
      </c>
      <c r="AL6080" s="14" t="str">
        <f t="shared" si="854"/>
        <v>Nein</v>
      </c>
      <c r="AM6080" s="14" t="str">
        <f t="shared" si="850"/>
        <v>Positiv</v>
      </c>
    </row>
    <row r="6081" spans="1:39" ht="17.25" customHeight="1" x14ac:dyDescent="0.35">
      <c r="A6081" s="17">
        <v>14575075</v>
      </c>
      <c r="B6081" s="2" t="s">
        <v>2720</v>
      </c>
      <c r="C6081" s="1">
        <v>2025001</v>
      </c>
      <c r="D6081" s="1">
        <v>2001545</v>
      </c>
      <c r="E6081" s="2" t="s">
        <v>34</v>
      </c>
      <c r="F6081" s="2" t="s">
        <v>182</v>
      </c>
      <c r="G6081" s="2" t="s">
        <v>66</v>
      </c>
      <c r="H6081" s="2" t="s">
        <v>2729</v>
      </c>
      <c r="I6081" s="2" t="s">
        <v>2730</v>
      </c>
      <c r="J6081" s="2" t="s">
        <v>103</v>
      </c>
      <c r="K6081" s="2" t="s">
        <v>486</v>
      </c>
      <c r="L6081" s="2" t="s">
        <v>1016</v>
      </c>
      <c r="M6081" s="2" t="s">
        <v>1017</v>
      </c>
      <c r="N6081" s="2" t="s">
        <v>506</v>
      </c>
      <c r="O6081" s="3">
        <v>1</v>
      </c>
      <c r="P6081" s="3">
        <v>240.00970000000001</v>
      </c>
      <c r="Q6081" s="3">
        <v>244</v>
      </c>
      <c r="R6081" s="3">
        <v>244</v>
      </c>
      <c r="S6081" s="3">
        <v>3.9903</v>
      </c>
      <c r="T6081" s="3">
        <v>3.99</v>
      </c>
      <c r="U6081" s="3">
        <v>1.63</v>
      </c>
      <c r="V6081" s="2" t="s">
        <v>813</v>
      </c>
      <c r="W6081" s="2" t="s">
        <v>814</v>
      </c>
      <c r="X6081" s="2" t="s">
        <v>125</v>
      </c>
      <c r="Y6081" s="19" t="str">
        <f>VLOOKUP(G6081,'Verweis Kd-Gruppe'!$A$2:$B$8,2,FALSE)</f>
        <v>EXP</v>
      </c>
      <c r="Z6081" s="19" t="str">
        <f>VLOOKUP(J6081,'Verweis Art-Gruppe'!$A$2:$B$15,2,FALSE)</f>
        <v>Geräte</v>
      </c>
      <c r="AA6081" s="19" t="str">
        <f>VLOOKUP(W6081,'Verweis Vertreter'!$A$2:$B$24,2,FALSE)</f>
        <v>Sokol Kapaj</v>
      </c>
      <c r="AB6081" s="12">
        <f t="shared" si="846"/>
        <v>1</v>
      </c>
      <c r="AC6081" s="12">
        <f t="shared" si="851"/>
        <v>240.00970000000001</v>
      </c>
      <c r="AD6081" s="12">
        <f t="shared" si="852"/>
        <v>244</v>
      </c>
      <c r="AE6081" s="12">
        <f t="shared" si="847"/>
        <v>244</v>
      </c>
      <c r="AF6081" s="12">
        <f t="shared" si="848"/>
        <v>3.9903</v>
      </c>
      <c r="AG6081" s="12">
        <f t="shared" si="849"/>
        <v>3.99</v>
      </c>
      <c r="AH6081" s="9">
        <f t="shared" si="853"/>
        <v>1.6352459016393442E-2</v>
      </c>
      <c r="AI6081" s="14">
        <f>VLOOKUP(E6081,'Verweis Faktor'!$A:$B,2,FALSE)</f>
        <v>1</v>
      </c>
      <c r="AJ6081" s="14"/>
      <c r="AK6081" s="14" t="str">
        <f>IF(AL6081="Ja","Versandkosten",VLOOKUP(E6081,'Verweis Belegart'!$A$2:$B$9,2,FALSE))</f>
        <v>Hardware</v>
      </c>
      <c r="AL6081" s="14" t="str">
        <f t="shared" si="854"/>
        <v>Nein</v>
      </c>
      <c r="AM6081" s="14" t="str">
        <f t="shared" si="850"/>
        <v>Positiv</v>
      </c>
    </row>
    <row r="6082" spans="1:39" ht="17.25" customHeight="1" x14ac:dyDescent="0.35">
      <c r="A6082" s="17">
        <v>14575075</v>
      </c>
      <c r="B6082" s="2" t="s">
        <v>2720</v>
      </c>
      <c r="C6082" s="1">
        <v>2025001</v>
      </c>
      <c r="D6082" s="1">
        <v>2001545</v>
      </c>
      <c r="E6082" s="2" t="s">
        <v>34</v>
      </c>
      <c r="F6082" s="2" t="s">
        <v>182</v>
      </c>
      <c r="G6082" s="2" t="s">
        <v>66</v>
      </c>
      <c r="H6082" s="2" t="s">
        <v>2729</v>
      </c>
      <c r="I6082" s="2" t="s">
        <v>2730</v>
      </c>
      <c r="J6082" s="2" t="s">
        <v>103</v>
      </c>
      <c r="K6082" s="2" t="s">
        <v>490</v>
      </c>
      <c r="L6082" s="2" t="s">
        <v>1255</v>
      </c>
      <c r="M6082" s="2" t="s">
        <v>1256</v>
      </c>
      <c r="N6082" s="2" t="s">
        <v>1257</v>
      </c>
      <c r="O6082" s="3">
        <v>1</v>
      </c>
      <c r="P6082" s="3">
        <v>88</v>
      </c>
      <c r="Q6082" s="3">
        <v>99</v>
      </c>
      <c r="R6082" s="3">
        <v>99</v>
      </c>
      <c r="S6082" s="3">
        <v>11</v>
      </c>
      <c r="T6082" s="3">
        <v>11</v>
      </c>
      <c r="U6082" s="3">
        <v>11.11</v>
      </c>
      <c r="V6082" s="2" t="s">
        <v>813</v>
      </c>
      <c r="W6082" s="2" t="s">
        <v>814</v>
      </c>
      <c r="X6082" s="2" t="s">
        <v>125</v>
      </c>
      <c r="Y6082" s="19" t="str">
        <f>VLOOKUP(G6082,'Verweis Kd-Gruppe'!$A$2:$B$8,2,FALSE)</f>
        <v>EXP</v>
      </c>
      <c r="Z6082" s="19" t="str">
        <f>VLOOKUP(J6082,'Verweis Art-Gruppe'!$A$2:$B$15,2,FALSE)</f>
        <v>Geräte</v>
      </c>
      <c r="AA6082" s="19" t="str">
        <f>VLOOKUP(W6082,'Verweis Vertreter'!$A$2:$B$24,2,FALSE)</f>
        <v>Sokol Kapaj</v>
      </c>
      <c r="AB6082" s="12">
        <f t="shared" si="846"/>
        <v>1</v>
      </c>
      <c r="AC6082" s="12">
        <f t="shared" si="851"/>
        <v>88</v>
      </c>
      <c r="AD6082" s="12">
        <f t="shared" si="852"/>
        <v>99</v>
      </c>
      <c r="AE6082" s="12">
        <f t="shared" si="847"/>
        <v>99</v>
      </c>
      <c r="AF6082" s="12">
        <f t="shared" si="848"/>
        <v>11</v>
      </c>
      <c r="AG6082" s="12">
        <f t="shared" si="849"/>
        <v>11</v>
      </c>
      <c r="AH6082" s="9">
        <f t="shared" si="853"/>
        <v>0.1111111111111111</v>
      </c>
      <c r="AI6082" s="14">
        <f>VLOOKUP(E6082,'Verweis Faktor'!$A:$B,2,FALSE)</f>
        <v>1</v>
      </c>
      <c r="AJ6082" s="14"/>
      <c r="AK6082" s="14" t="str">
        <f>IF(AL6082="Ja","Versandkosten",VLOOKUP(E6082,'Verweis Belegart'!$A$2:$B$9,2,FALSE))</f>
        <v>Hardware</v>
      </c>
      <c r="AL6082" s="14" t="str">
        <f t="shared" si="854"/>
        <v>Nein</v>
      </c>
      <c r="AM6082" s="14" t="str">
        <f t="shared" si="850"/>
        <v>Positiv</v>
      </c>
    </row>
    <row r="6083" spans="1:39" ht="17.25" customHeight="1" x14ac:dyDescent="0.35">
      <c r="A6083" s="17">
        <v>14575075</v>
      </c>
      <c r="B6083" s="2" t="s">
        <v>2720</v>
      </c>
      <c r="C6083" s="1">
        <v>2025001</v>
      </c>
      <c r="D6083" s="1">
        <v>2001545</v>
      </c>
      <c r="E6083" s="2" t="s">
        <v>34</v>
      </c>
      <c r="F6083" s="2" t="s">
        <v>182</v>
      </c>
      <c r="G6083" s="2" t="s">
        <v>66</v>
      </c>
      <c r="H6083" s="2" t="s">
        <v>2729</v>
      </c>
      <c r="I6083" s="2" t="s">
        <v>2730</v>
      </c>
      <c r="J6083" s="2" t="s">
        <v>103</v>
      </c>
      <c r="K6083" s="2" t="s">
        <v>494</v>
      </c>
      <c r="L6083" s="2" t="s">
        <v>2707</v>
      </c>
      <c r="M6083" s="2" t="s">
        <v>2708</v>
      </c>
      <c r="N6083" s="2" t="s">
        <v>1093</v>
      </c>
      <c r="O6083" s="3">
        <v>5</v>
      </c>
      <c r="P6083" s="3">
        <v>126.5</v>
      </c>
      <c r="Q6083" s="3">
        <v>137</v>
      </c>
      <c r="R6083" s="3">
        <v>685</v>
      </c>
      <c r="S6083" s="3">
        <v>10.5</v>
      </c>
      <c r="T6083" s="3">
        <v>52.5</v>
      </c>
      <c r="U6083" s="3">
        <v>7.66</v>
      </c>
      <c r="V6083" s="2" t="s">
        <v>813</v>
      </c>
      <c r="W6083" s="2" t="s">
        <v>814</v>
      </c>
      <c r="X6083" s="2" t="s">
        <v>125</v>
      </c>
      <c r="Y6083" s="19" t="str">
        <f>VLOOKUP(G6083,'Verweis Kd-Gruppe'!$A$2:$B$8,2,FALSE)</f>
        <v>EXP</v>
      </c>
      <c r="Z6083" s="19" t="str">
        <f>VLOOKUP(J6083,'Verweis Art-Gruppe'!$A$2:$B$15,2,FALSE)</f>
        <v>Geräte</v>
      </c>
      <c r="AA6083" s="19" t="str">
        <f>VLOOKUP(W6083,'Verweis Vertreter'!$A$2:$B$24,2,FALSE)</f>
        <v>Sokol Kapaj</v>
      </c>
      <c r="AB6083" s="12">
        <f t="shared" ref="AB6083:AB6146" si="855">$AI6083*O6083</f>
        <v>5</v>
      </c>
      <c r="AC6083" s="12">
        <f t="shared" si="851"/>
        <v>126.5</v>
      </c>
      <c r="AD6083" s="12">
        <f t="shared" si="852"/>
        <v>137</v>
      </c>
      <c r="AE6083" s="12">
        <f t="shared" ref="AE6083:AE6146" si="856">$AI6083*R6083</f>
        <v>685</v>
      </c>
      <c r="AF6083" s="12">
        <f t="shared" ref="AF6083:AF6146" si="857">$AI6083*S6083</f>
        <v>10.5</v>
      </c>
      <c r="AG6083" s="12">
        <f t="shared" ref="AG6083:AG6146" si="858">$AI6083*T6083</f>
        <v>52.5</v>
      </c>
      <c r="AH6083" s="9">
        <f t="shared" si="853"/>
        <v>7.6642335766423361E-2</v>
      </c>
      <c r="AI6083" s="14">
        <f>VLOOKUP(E6083,'Verweis Faktor'!$A:$B,2,FALSE)</f>
        <v>1</v>
      </c>
      <c r="AJ6083" s="14"/>
      <c r="AK6083" s="14" t="str">
        <f>IF(AL6083="Ja","Versandkosten",VLOOKUP(E6083,'Verweis Belegart'!$A$2:$B$9,2,FALSE))</f>
        <v>Hardware</v>
      </c>
      <c r="AL6083" s="14" t="str">
        <f t="shared" si="854"/>
        <v>Nein</v>
      </c>
      <c r="AM6083" s="14" t="str">
        <f t="shared" ref="AM6083:AM6146" si="859">IF(AG6083&lt;0,"Negativ","Positiv")</f>
        <v>Positiv</v>
      </c>
    </row>
    <row r="6084" spans="1:39" ht="17.25" customHeight="1" x14ac:dyDescent="0.35">
      <c r="A6084" s="17">
        <v>14575075</v>
      </c>
      <c r="B6084" s="2" t="s">
        <v>2720</v>
      </c>
      <c r="C6084" s="1">
        <v>2025001</v>
      </c>
      <c r="D6084" s="1">
        <v>2001545</v>
      </c>
      <c r="E6084" s="2" t="s">
        <v>34</v>
      </c>
      <c r="F6084" s="2" t="s">
        <v>182</v>
      </c>
      <c r="G6084" s="2" t="s">
        <v>66</v>
      </c>
      <c r="H6084" s="2" t="s">
        <v>2729</v>
      </c>
      <c r="I6084" s="2" t="s">
        <v>2730</v>
      </c>
      <c r="J6084" s="2" t="s">
        <v>103</v>
      </c>
      <c r="K6084" s="2" t="s">
        <v>498</v>
      </c>
      <c r="L6084" s="2" t="s">
        <v>1106</v>
      </c>
      <c r="M6084" s="2" t="s">
        <v>1107</v>
      </c>
      <c r="N6084" s="2" t="s">
        <v>655</v>
      </c>
      <c r="O6084" s="3">
        <v>1</v>
      </c>
      <c r="P6084" s="3">
        <v>246.17310000000001</v>
      </c>
      <c r="Q6084" s="3">
        <v>267</v>
      </c>
      <c r="R6084" s="3">
        <v>267</v>
      </c>
      <c r="S6084" s="3">
        <v>20.826899999999998</v>
      </c>
      <c r="T6084" s="3">
        <v>20.83</v>
      </c>
      <c r="U6084" s="3">
        <v>7.8</v>
      </c>
      <c r="V6084" s="2" t="s">
        <v>813</v>
      </c>
      <c r="W6084" s="2" t="s">
        <v>814</v>
      </c>
      <c r="X6084" s="2" t="s">
        <v>125</v>
      </c>
      <c r="Y6084" s="19" t="str">
        <f>VLOOKUP(G6084,'Verweis Kd-Gruppe'!$A$2:$B$8,2,FALSE)</f>
        <v>EXP</v>
      </c>
      <c r="Z6084" s="19" t="str">
        <f>VLOOKUP(J6084,'Verweis Art-Gruppe'!$A$2:$B$15,2,FALSE)</f>
        <v>Geräte</v>
      </c>
      <c r="AA6084" s="19" t="str">
        <f>VLOOKUP(W6084,'Verweis Vertreter'!$A$2:$B$24,2,FALSE)</f>
        <v>Sokol Kapaj</v>
      </c>
      <c r="AB6084" s="12">
        <f t="shared" si="855"/>
        <v>1</v>
      </c>
      <c r="AC6084" s="12">
        <f t="shared" ref="AC6084:AC6147" si="860">P6084</f>
        <v>246.17310000000001</v>
      </c>
      <c r="AD6084" s="12">
        <f t="shared" ref="AD6084:AD6147" si="861">Q6084</f>
        <v>267</v>
      </c>
      <c r="AE6084" s="12">
        <f t="shared" si="856"/>
        <v>267</v>
      </c>
      <c r="AF6084" s="12">
        <f t="shared" si="857"/>
        <v>20.826899999999998</v>
      </c>
      <c r="AG6084" s="12">
        <f t="shared" si="858"/>
        <v>20.83</v>
      </c>
      <c r="AH6084" s="9">
        <f t="shared" ref="AH6084:AH6147" si="862">IF(AF6084=0,0,AG6084/AE6084*AI6084)</f>
        <v>7.8014981273408238E-2</v>
      </c>
      <c r="AI6084" s="14">
        <f>VLOOKUP(E6084,'Verweis Faktor'!$A:$B,2,FALSE)</f>
        <v>1</v>
      </c>
      <c r="AJ6084" s="14"/>
      <c r="AK6084" s="14" t="str">
        <f>IF(AL6084="Ja","Versandkosten",VLOOKUP(E6084,'Verweis Belegart'!$A$2:$B$9,2,FALSE))</f>
        <v>Hardware</v>
      </c>
      <c r="AL6084" s="14" t="str">
        <f t="shared" ref="AL6084:AL6147" si="863">IF(ISNUMBER(FIND("Versandkosten",M6084)),"Ja","Nein")</f>
        <v>Nein</v>
      </c>
      <c r="AM6084" s="14" t="str">
        <f t="shared" si="859"/>
        <v>Positiv</v>
      </c>
    </row>
    <row r="6085" spans="1:39" ht="17.25" customHeight="1" x14ac:dyDescent="0.35">
      <c r="A6085" s="17">
        <v>14575075</v>
      </c>
      <c r="B6085" s="2" t="s">
        <v>2720</v>
      </c>
      <c r="C6085" s="1">
        <v>2025001</v>
      </c>
      <c r="D6085" s="1">
        <v>2001545</v>
      </c>
      <c r="E6085" s="2" t="s">
        <v>34</v>
      </c>
      <c r="F6085" s="2" t="s">
        <v>182</v>
      </c>
      <c r="G6085" s="2" t="s">
        <v>66</v>
      </c>
      <c r="H6085" s="2" t="s">
        <v>2729</v>
      </c>
      <c r="I6085" s="2" t="s">
        <v>2730</v>
      </c>
      <c r="J6085" s="2" t="s">
        <v>103</v>
      </c>
      <c r="K6085" s="2" t="s">
        <v>499</v>
      </c>
      <c r="L6085" s="2" t="s">
        <v>997</v>
      </c>
      <c r="M6085" s="2" t="s">
        <v>998</v>
      </c>
      <c r="N6085" s="2" t="s">
        <v>999</v>
      </c>
      <c r="O6085" s="3">
        <v>1</v>
      </c>
      <c r="P6085" s="3">
        <v>158.58330000000001</v>
      </c>
      <c r="Q6085" s="3">
        <v>165</v>
      </c>
      <c r="R6085" s="3">
        <v>165</v>
      </c>
      <c r="S6085" s="3">
        <v>6.4166999999999996</v>
      </c>
      <c r="T6085" s="3">
        <v>6.42</v>
      </c>
      <c r="U6085" s="3">
        <v>3.88</v>
      </c>
      <c r="V6085" s="2" t="s">
        <v>813</v>
      </c>
      <c r="W6085" s="2" t="s">
        <v>814</v>
      </c>
      <c r="X6085" s="2" t="s">
        <v>125</v>
      </c>
      <c r="Y6085" s="19" t="str">
        <f>VLOOKUP(G6085,'Verweis Kd-Gruppe'!$A$2:$B$8,2,FALSE)</f>
        <v>EXP</v>
      </c>
      <c r="Z6085" s="19" t="str">
        <f>VLOOKUP(J6085,'Verweis Art-Gruppe'!$A$2:$B$15,2,FALSE)</f>
        <v>Geräte</v>
      </c>
      <c r="AA6085" s="19" t="str">
        <f>VLOOKUP(W6085,'Verweis Vertreter'!$A$2:$B$24,2,FALSE)</f>
        <v>Sokol Kapaj</v>
      </c>
      <c r="AB6085" s="12">
        <f t="shared" si="855"/>
        <v>1</v>
      </c>
      <c r="AC6085" s="12">
        <f t="shared" si="860"/>
        <v>158.58330000000001</v>
      </c>
      <c r="AD6085" s="12">
        <f t="shared" si="861"/>
        <v>165</v>
      </c>
      <c r="AE6085" s="12">
        <f t="shared" si="856"/>
        <v>165</v>
      </c>
      <c r="AF6085" s="12">
        <f t="shared" si="857"/>
        <v>6.4166999999999996</v>
      </c>
      <c r="AG6085" s="12">
        <f t="shared" si="858"/>
        <v>6.42</v>
      </c>
      <c r="AH6085" s="9">
        <f t="shared" si="862"/>
        <v>3.8909090909090907E-2</v>
      </c>
      <c r="AI6085" s="14">
        <f>VLOOKUP(E6085,'Verweis Faktor'!$A:$B,2,FALSE)</f>
        <v>1</v>
      </c>
      <c r="AJ6085" s="14"/>
      <c r="AK6085" s="14" t="str">
        <f>IF(AL6085="Ja","Versandkosten",VLOOKUP(E6085,'Verweis Belegart'!$A$2:$B$9,2,FALSE))</f>
        <v>Hardware</v>
      </c>
      <c r="AL6085" s="14" t="str">
        <f t="shared" si="863"/>
        <v>Nein</v>
      </c>
      <c r="AM6085" s="14" t="str">
        <f t="shared" si="859"/>
        <v>Positiv</v>
      </c>
    </row>
    <row r="6086" spans="1:39" ht="17.25" customHeight="1" x14ac:dyDescent="0.35">
      <c r="A6086" s="17">
        <v>14575075</v>
      </c>
      <c r="B6086" s="2" t="s">
        <v>2720</v>
      </c>
      <c r="C6086" s="1">
        <v>2025001</v>
      </c>
      <c r="D6086" s="1">
        <v>2001545</v>
      </c>
      <c r="E6086" s="2" t="s">
        <v>34</v>
      </c>
      <c r="F6086" s="2" t="s">
        <v>182</v>
      </c>
      <c r="G6086" s="2" t="s">
        <v>66</v>
      </c>
      <c r="H6086" s="2" t="s">
        <v>2729</v>
      </c>
      <c r="I6086" s="2" t="s">
        <v>2730</v>
      </c>
      <c r="J6086" s="2" t="s">
        <v>103</v>
      </c>
      <c r="K6086" s="2" t="s">
        <v>503</v>
      </c>
      <c r="L6086" s="2" t="s">
        <v>1678</v>
      </c>
      <c r="M6086" s="2" t="s">
        <v>1679</v>
      </c>
      <c r="N6086" s="2" t="s">
        <v>999</v>
      </c>
      <c r="O6086" s="3">
        <v>3</v>
      </c>
      <c r="P6086" s="3">
        <v>159</v>
      </c>
      <c r="Q6086" s="3">
        <v>165</v>
      </c>
      <c r="R6086" s="3">
        <v>495</v>
      </c>
      <c r="S6086" s="3">
        <v>6</v>
      </c>
      <c r="T6086" s="3">
        <v>18</v>
      </c>
      <c r="U6086" s="3">
        <v>3.63</v>
      </c>
      <c r="V6086" s="2" t="s">
        <v>813</v>
      </c>
      <c r="W6086" s="2" t="s">
        <v>814</v>
      </c>
      <c r="X6086" s="2" t="s">
        <v>125</v>
      </c>
      <c r="Y6086" s="19" t="str">
        <f>VLOOKUP(G6086,'Verweis Kd-Gruppe'!$A$2:$B$8,2,FALSE)</f>
        <v>EXP</v>
      </c>
      <c r="Z6086" s="19" t="str">
        <f>VLOOKUP(J6086,'Verweis Art-Gruppe'!$A$2:$B$15,2,FALSE)</f>
        <v>Geräte</v>
      </c>
      <c r="AA6086" s="19" t="str">
        <f>VLOOKUP(W6086,'Verweis Vertreter'!$A$2:$B$24,2,FALSE)</f>
        <v>Sokol Kapaj</v>
      </c>
      <c r="AB6086" s="12">
        <f t="shared" si="855"/>
        <v>3</v>
      </c>
      <c r="AC6086" s="12">
        <f t="shared" si="860"/>
        <v>159</v>
      </c>
      <c r="AD6086" s="12">
        <f t="shared" si="861"/>
        <v>165</v>
      </c>
      <c r="AE6086" s="12">
        <f t="shared" si="856"/>
        <v>495</v>
      </c>
      <c r="AF6086" s="12">
        <f t="shared" si="857"/>
        <v>6</v>
      </c>
      <c r="AG6086" s="12">
        <f t="shared" si="858"/>
        <v>18</v>
      </c>
      <c r="AH6086" s="9">
        <f t="shared" si="862"/>
        <v>3.6363636363636362E-2</v>
      </c>
      <c r="AI6086" s="14">
        <f>VLOOKUP(E6086,'Verweis Faktor'!$A:$B,2,FALSE)</f>
        <v>1</v>
      </c>
      <c r="AJ6086" s="14"/>
      <c r="AK6086" s="14" t="str">
        <f>IF(AL6086="Ja","Versandkosten",VLOOKUP(E6086,'Verweis Belegart'!$A$2:$B$9,2,FALSE))</f>
        <v>Hardware</v>
      </c>
      <c r="AL6086" s="14" t="str">
        <f t="shared" si="863"/>
        <v>Nein</v>
      </c>
      <c r="AM6086" s="14" t="str">
        <f t="shared" si="859"/>
        <v>Positiv</v>
      </c>
    </row>
    <row r="6087" spans="1:39" ht="17.25" customHeight="1" x14ac:dyDescent="0.35">
      <c r="A6087" s="17">
        <v>14575075</v>
      </c>
      <c r="B6087" s="2" t="s">
        <v>2720</v>
      </c>
      <c r="C6087" s="1">
        <v>2025001</v>
      </c>
      <c r="D6087" s="1">
        <v>2001545</v>
      </c>
      <c r="E6087" s="2" t="s">
        <v>34</v>
      </c>
      <c r="F6087" s="2" t="s">
        <v>182</v>
      </c>
      <c r="G6087" s="2" t="s">
        <v>66</v>
      </c>
      <c r="H6087" s="2" t="s">
        <v>2729</v>
      </c>
      <c r="I6087" s="2" t="s">
        <v>2730</v>
      </c>
      <c r="J6087" s="2" t="s">
        <v>304</v>
      </c>
      <c r="K6087" s="2" t="s">
        <v>507</v>
      </c>
      <c r="L6087" s="2" t="s">
        <v>2551</v>
      </c>
      <c r="M6087" s="2" t="s">
        <v>2552</v>
      </c>
      <c r="N6087" s="2" t="s">
        <v>2553</v>
      </c>
      <c r="O6087" s="3">
        <v>1</v>
      </c>
      <c r="P6087" s="3">
        <v>175.87</v>
      </c>
      <c r="Q6087" s="3">
        <v>182</v>
      </c>
      <c r="R6087" s="3">
        <v>182</v>
      </c>
      <c r="S6087" s="3">
        <v>6.13</v>
      </c>
      <c r="T6087" s="3">
        <v>6.13</v>
      </c>
      <c r="U6087" s="3">
        <v>3.36</v>
      </c>
      <c r="V6087" s="2" t="s">
        <v>813</v>
      </c>
      <c r="W6087" s="2" t="s">
        <v>814</v>
      </c>
      <c r="X6087" s="2" t="s">
        <v>125</v>
      </c>
      <c r="Y6087" s="19" t="str">
        <f>VLOOKUP(G6087,'Verweis Kd-Gruppe'!$A$2:$B$8,2,FALSE)</f>
        <v>EXP</v>
      </c>
      <c r="Z6087" s="19" t="str">
        <f>VLOOKUP(J6087,'Verweis Art-Gruppe'!$A$2:$B$15,2,FALSE)</f>
        <v>Zubehör</v>
      </c>
      <c r="AA6087" s="19" t="str">
        <f>VLOOKUP(W6087,'Verweis Vertreter'!$A$2:$B$24,2,FALSE)</f>
        <v>Sokol Kapaj</v>
      </c>
      <c r="AB6087" s="12">
        <f t="shared" si="855"/>
        <v>1</v>
      </c>
      <c r="AC6087" s="12">
        <f t="shared" si="860"/>
        <v>175.87</v>
      </c>
      <c r="AD6087" s="12">
        <f t="shared" si="861"/>
        <v>182</v>
      </c>
      <c r="AE6087" s="12">
        <f t="shared" si="856"/>
        <v>182</v>
      </c>
      <c r="AF6087" s="12">
        <f t="shared" si="857"/>
        <v>6.13</v>
      </c>
      <c r="AG6087" s="12">
        <f t="shared" si="858"/>
        <v>6.13</v>
      </c>
      <c r="AH6087" s="9">
        <f t="shared" si="862"/>
        <v>3.3681318681318684E-2</v>
      </c>
      <c r="AI6087" s="14">
        <f>VLOOKUP(E6087,'Verweis Faktor'!$A:$B,2,FALSE)</f>
        <v>1</v>
      </c>
      <c r="AJ6087" s="14"/>
      <c r="AK6087" s="14" t="str">
        <f>IF(AL6087="Ja","Versandkosten",VLOOKUP(E6087,'Verweis Belegart'!$A$2:$B$9,2,FALSE))</f>
        <v>Hardware</v>
      </c>
      <c r="AL6087" s="14" t="str">
        <f t="shared" si="863"/>
        <v>Nein</v>
      </c>
      <c r="AM6087" s="14" t="str">
        <f t="shared" si="859"/>
        <v>Positiv</v>
      </c>
    </row>
    <row r="6088" spans="1:39" ht="17.25" customHeight="1" x14ac:dyDescent="0.35">
      <c r="A6088" s="17">
        <v>14575075</v>
      </c>
      <c r="B6088" s="2" t="s">
        <v>2720</v>
      </c>
      <c r="C6088" s="1">
        <v>2025001</v>
      </c>
      <c r="D6088" s="1">
        <v>2001545</v>
      </c>
      <c r="E6088" s="2" t="s">
        <v>34</v>
      </c>
      <c r="F6088" s="2" t="s">
        <v>182</v>
      </c>
      <c r="G6088" s="2" t="s">
        <v>66</v>
      </c>
      <c r="H6088" s="2" t="s">
        <v>2729</v>
      </c>
      <c r="I6088" s="2" t="s">
        <v>2730</v>
      </c>
      <c r="J6088" s="2" t="s">
        <v>103</v>
      </c>
      <c r="K6088" s="2" t="s">
        <v>511</v>
      </c>
      <c r="L6088" s="2" t="s">
        <v>1866</v>
      </c>
      <c r="M6088" s="2" t="s">
        <v>1867</v>
      </c>
      <c r="N6088" s="2" t="s">
        <v>139</v>
      </c>
      <c r="O6088" s="3">
        <v>2</v>
      </c>
      <c r="P6088" s="3">
        <v>699.61400000000003</v>
      </c>
      <c r="Q6088" s="3">
        <v>715</v>
      </c>
      <c r="R6088" s="3">
        <v>1430</v>
      </c>
      <c r="S6088" s="3">
        <v>15.385999999999999</v>
      </c>
      <c r="T6088" s="3">
        <v>30.77</v>
      </c>
      <c r="U6088" s="3">
        <v>2.15</v>
      </c>
      <c r="V6088" s="2" t="s">
        <v>813</v>
      </c>
      <c r="W6088" s="2" t="s">
        <v>814</v>
      </c>
      <c r="X6088" s="2" t="s">
        <v>125</v>
      </c>
      <c r="Y6088" s="19" t="str">
        <f>VLOOKUP(G6088,'Verweis Kd-Gruppe'!$A$2:$B$8,2,FALSE)</f>
        <v>EXP</v>
      </c>
      <c r="Z6088" s="19" t="str">
        <f>VLOOKUP(J6088,'Verweis Art-Gruppe'!$A$2:$B$15,2,FALSE)</f>
        <v>Geräte</v>
      </c>
      <c r="AA6088" s="19" t="str">
        <f>VLOOKUP(W6088,'Verweis Vertreter'!$A$2:$B$24,2,FALSE)</f>
        <v>Sokol Kapaj</v>
      </c>
      <c r="AB6088" s="12">
        <f t="shared" si="855"/>
        <v>2</v>
      </c>
      <c r="AC6088" s="12">
        <f t="shared" si="860"/>
        <v>699.61400000000003</v>
      </c>
      <c r="AD6088" s="12">
        <f t="shared" si="861"/>
        <v>715</v>
      </c>
      <c r="AE6088" s="12">
        <f t="shared" si="856"/>
        <v>1430</v>
      </c>
      <c r="AF6088" s="12">
        <f t="shared" si="857"/>
        <v>15.385999999999999</v>
      </c>
      <c r="AG6088" s="12">
        <f t="shared" si="858"/>
        <v>30.77</v>
      </c>
      <c r="AH6088" s="9">
        <f t="shared" si="862"/>
        <v>2.1517482517482516E-2</v>
      </c>
      <c r="AI6088" s="14">
        <f>VLOOKUP(E6088,'Verweis Faktor'!$A:$B,2,FALSE)</f>
        <v>1</v>
      </c>
      <c r="AJ6088" s="14"/>
      <c r="AK6088" s="14" t="str">
        <f>IF(AL6088="Ja","Versandkosten",VLOOKUP(E6088,'Verweis Belegart'!$A$2:$B$9,2,FALSE))</f>
        <v>Hardware</v>
      </c>
      <c r="AL6088" s="14" t="str">
        <f t="shared" si="863"/>
        <v>Nein</v>
      </c>
      <c r="AM6088" s="14" t="str">
        <f t="shared" si="859"/>
        <v>Positiv</v>
      </c>
    </row>
    <row r="6089" spans="1:39" ht="17.25" customHeight="1" x14ac:dyDescent="0.35">
      <c r="A6089" s="17">
        <v>14575075</v>
      </c>
      <c r="B6089" s="2" t="s">
        <v>2720</v>
      </c>
      <c r="C6089" s="1">
        <v>2025001</v>
      </c>
      <c r="D6089" s="1">
        <v>2001545</v>
      </c>
      <c r="E6089" s="2" t="s">
        <v>34</v>
      </c>
      <c r="F6089" s="2" t="s">
        <v>182</v>
      </c>
      <c r="G6089" s="2" t="s">
        <v>66</v>
      </c>
      <c r="H6089" s="2" t="s">
        <v>2729</v>
      </c>
      <c r="I6089" s="2" t="s">
        <v>2730</v>
      </c>
      <c r="J6089" s="2" t="s">
        <v>304</v>
      </c>
      <c r="K6089" s="2" t="s">
        <v>512</v>
      </c>
      <c r="L6089" s="2" t="s">
        <v>540</v>
      </c>
      <c r="M6089" s="2" t="s">
        <v>541</v>
      </c>
      <c r="N6089" s="2" t="s">
        <v>542</v>
      </c>
      <c r="O6089" s="3">
        <v>1</v>
      </c>
      <c r="P6089" s="3">
        <v>28.57</v>
      </c>
      <c r="Q6089" s="3">
        <v>33</v>
      </c>
      <c r="R6089" s="3">
        <v>33</v>
      </c>
      <c r="S6089" s="3">
        <v>4.43</v>
      </c>
      <c r="T6089" s="3">
        <v>4.43</v>
      </c>
      <c r="U6089" s="3">
        <v>13.42</v>
      </c>
      <c r="V6089" s="2" t="s">
        <v>813</v>
      </c>
      <c r="W6089" s="2" t="s">
        <v>814</v>
      </c>
      <c r="X6089" s="2" t="s">
        <v>125</v>
      </c>
      <c r="Y6089" s="19" t="str">
        <f>VLOOKUP(G6089,'Verweis Kd-Gruppe'!$A$2:$B$8,2,FALSE)</f>
        <v>EXP</v>
      </c>
      <c r="Z6089" s="19" t="str">
        <f>VLOOKUP(J6089,'Verweis Art-Gruppe'!$A$2:$B$15,2,FALSE)</f>
        <v>Zubehör</v>
      </c>
      <c r="AA6089" s="19" t="str">
        <f>VLOOKUP(W6089,'Verweis Vertreter'!$A$2:$B$24,2,FALSE)</f>
        <v>Sokol Kapaj</v>
      </c>
      <c r="AB6089" s="12">
        <f t="shared" si="855"/>
        <v>1</v>
      </c>
      <c r="AC6089" s="12">
        <f t="shared" si="860"/>
        <v>28.57</v>
      </c>
      <c r="AD6089" s="12">
        <f t="shared" si="861"/>
        <v>33</v>
      </c>
      <c r="AE6089" s="12">
        <f t="shared" si="856"/>
        <v>33</v>
      </c>
      <c r="AF6089" s="12">
        <f t="shared" si="857"/>
        <v>4.43</v>
      </c>
      <c r="AG6089" s="12">
        <f t="shared" si="858"/>
        <v>4.43</v>
      </c>
      <c r="AH6089" s="9">
        <f t="shared" si="862"/>
        <v>0.13424242424242425</v>
      </c>
      <c r="AI6089" s="14">
        <f>VLOOKUP(E6089,'Verweis Faktor'!$A:$B,2,FALSE)</f>
        <v>1</v>
      </c>
      <c r="AJ6089" s="14"/>
      <c r="AK6089" s="14" t="str">
        <f>IF(AL6089="Ja","Versandkosten",VLOOKUP(E6089,'Verweis Belegart'!$A$2:$B$9,2,FALSE))</f>
        <v>Hardware</v>
      </c>
      <c r="AL6089" s="14" t="str">
        <f t="shared" si="863"/>
        <v>Nein</v>
      </c>
      <c r="AM6089" s="14" t="str">
        <f t="shared" si="859"/>
        <v>Positiv</v>
      </c>
    </row>
    <row r="6090" spans="1:39" ht="17.25" customHeight="1" x14ac:dyDescent="0.35">
      <c r="A6090" s="17">
        <v>14575075</v>
      </c>
      <c r="B6090" s="2" t="s">
        <v>2720</v>
      </c>
      <c r="C6090" s="1">
        <v>2025001</v>
      </c>
      <c r="D6090" s="1">
        <v>2001545</v>
      </c>
      <c r="E6090" s="2" t="s">
        <v>34</v>
      </c>
      <c r="F6090" s="2" t="s">
        <v>182</v>
      </c>
      <c r="G6090" s="2" t="s">
        <v>66</v>
      </c>
      <c r="H6090" s="2" t="s">
        <v>2729</v>
      </c>
      <c r="I6090" s="2" t="s">
        <v>2730</v>
      </c>
      <c r="J6090" s="2" t="s">
        <v>103</v>
      </c>
      <c r="K6090" s="2" t="s">
        <v>516</v>
      </c>
      <c r="L6090" s="2" t="s">
        <v>911</v>
      </c>
      <c r="M6090" s="2" t="s">
        <v>912</v>
      </c>
      <c r="N6090" s="2" t="s">
        <v>652</v>
      </c>
      <c r="O6090" s="3">
        <v>3</v>
      </c>
      <c r="P6090" s="3">
        <v>202</v>
      </c>
      <c r="Q6090" s="3">
        <v>219</v>
      </c>
      <c r="R6090" s="3">
        <v>657</v>
      </c>
      <c r="S6090" s="3">
        <v>17</v>
      </c>
      <c r="T6090" s="3">
        <v>51</v>
      </c>
      <c r="U6090" s="3">
        <v>7.76</v>
      </c>
      <c r="V6090" s="2" t="s">
        <v>813</v>
      </c>
      <c r="W6090" s="2" t="s">
        <v>814</v>
      </c>
      <c r="X6090" s="2" t="s">
        <v>125</v>
      </c>
      <c r="Y6090" s="19" t="str">
        <f>VLOOKUP(G6090,'Verweis Kd-Gruppe'!$A$2:$B$8,2,FALSE)</f>
        <v>EXP</v>
      </c>
      <c r="Z6090" s="19" t="str">
        <f>VLOOKUP(J6090,'Verweis Art-Gruppe'!$A$2:$B$15,2,FALSE)</f>
        <v>Geräte</v>
      </c>
      <c r="AA6090" s="19" t="str">
        <f>VLOOKUP(W6090,'Verweis Vertreter'!$A$2:$B$24,2,FALSE)</f>
        <v>Sokol Kapaj</v>
      </c>
      <c r="AB6090" s="12">
        <f t="shared" si="855"/>
        <v>3</v>
      </c>
      <c r="AC6090" s="12">
        <f t="shared" si="860"/>
        <v>202</v>
      </c>
      <c r="AD6090" s="12">
        <f t="shared" si="861"/>
        <v>219</v>
      </c>
      <c r="AE6090" s="12">
        <f t="shared" si="856"/>
        <v>657</v>
      </c>
      <c r="AF6090" s="12">
        <f t="shared" si="857"/>
        <v>17</v>
      </c>
      <c r="AG6090" s="12">
        <f t="shared" si="858"/>
        <v>51</v>
      </c>
      <c r="AH6090" s="9">
        <f t="shared" si="862"/>
        <v>7.7625570776255703E-2</v>
      </c>
      <c r="AI6090" s="14">
        <f>VLOOKUP(E6090,'Verweis Faktor'!$A:$B,2,FALSE)</f>
        <v>1</v>
      </c>
      <c r="AJ6090" s="14"/>
      <c r="AK6090" s="14" t="str">
        <f>IF(AL6090="Ja","Versandkosten",VLOOKUP(E6090,'Verweis Belegart'!$A$2:$B$9,2,FALSE))</f>
        <v>Hardware</v>
      </c>
      <c r="AL6090" s="14" t="str">
        <f t="shared" si="863"/>
        <v>Nein</v>
      </c>
      <c r="AM6090" s="14" t="str">
        <f t="shared" si="859"/>
        <v>Positiv</v>
      </c>
    </row>
    <row r="6091" spans="1:39" ht="17.25" customHeight="1" x14ac:dyDescent="0.35">
      <c r="A6091" s="17">
        <v>14575075</v>
      </c>
      <c r="B6091" s="2" t="s">
        <v>2720</v>
      </c>
      <c r="C6091" s="1">
        <v>2025001</v>
      </c>
      <c r="D6091" s="1">
        <v>2001545</v>
      </c>
      <c r="E6091" s="2" t="s">
        <v>34</v>
      </c>
      <c r="F6091" s="2" t="s">
        <v>182</v>
      </c>
      <c r="G6091" s="2" t="s">
        <v>66</v>
      </c>
      <c r="H6091" s="2" t="s">
        <v>2729</v>
      </c>
      <c r="I6091" s="2" t="s">
        <v>2730</v>
      </c>
      <c r="J6091" s="2" t="s">
        <v>103</v>
      </c>
      <c r="K6091" s="2" t="s">
        <v>517</v>
      </c>
      <c r="L6091" s="2" t="s">
        <v>2544</v>
      </c>
      <c r="M6091" s="2" t="s">
        <v>2545</v>
      </c>
      <c r="N6091" s="2" t="s">
        <v>522</v>
      </c>
      <c r="O6091" s="3">
        <v>1</v>
      </c>
      <c r="P6091" s="3">
        <v>490.33330000000001</v>
      </c>
      <c r="Q6091" s="3">
        <v>509</v>
      </c>
      <c r="R6091" s="3">
        <v>509</v>
      </c>
      <c r="S6091" s="3">
        <v>18.666699999999999</v>
      </c>
      <c r="T6091" s="3">
        <v>18.670000000000002</v>
      </c>
      <c r="U6091" s="3">
        <v>3.66</v>
      </c>
      <c r="V6091" s="2" t="s">
        <v>813</v>
      </c>
      <c r="W6091" s="2" t="s">
        <v>814</v>
      </c>
      <c r="X6091" s="2" t="s">
        <v>125</v>
      </c>
      <c r="Y6091" s="19" t="str">
        <f>VLOOKUP(G6091,'Verweis Kd-Gruppe'!$A$2:$B$8,2,FALSE)</f>
        <v>EXP</v>
      </c>
      <c r="Z6091" s="19" t="str">
        <f>VLOOKUP(J6091,'Verweis Art-Gruppe'!$A$2:$B$15,2,FALSE)</f>
        <v>Geräte</v>
      </c>
      <c r="AA6091" s="19" t="str">
        <f>VLOOKUP(W6091,'Verweis Vertreter'!$A$2:$B$24,2,FALSE)</f>
        <v>Sokol Kapaj</v>
      </c>
      <c r="AB6091" s="12">
        <f t="shared" si="855"/>
        <v>1</v>
      </c>
      <c r="AC6091" s="12">
        <f t="shared" si="860"/>
        <v>490.33330000000001</v>
      </c>
      <c r="AD6091" s="12">
        <f t="shared" si="861"/>
        <v>509</v>
      </c>
      <c r="AE6091" s="12">
        <f t="shared" si="856"/>
        <v>509</v>
      </c>
      <c r="AF6091" s="12">
        <f t="shared" si="857"/>
        <v>18.666699999999999</v>
      </c>
      <c r="AG6091" s="12">
        <f t="shared" si="858"/>
        <v>18.670000000000002</v>
      </c>
      <c r="AH6091" s="9">
        <f t="shared" si="862"/>
        <v>3.6679764243614937E-2</v>
      </c>
      <c r="AI6091" s="14">
        <f>VLOOKUP(E6091,'Verweis Faktor'!$A:$B,2,FALSE)</f>
        <v>1</v>
      </c>
      <c r="AJ6091" s="14"/>
      <c r="AK6091" s="14" t="str">
        <f>IF(AL6091="Ja","Versandkosten",VLOOKUP(E6091,'Verweis Belegart'!$A$2:$B$9,2,FALSE))</f>
        <v>Hardware</v>
      </c>
      <c r="AL6091" s="14" t="str">
        <f t="shared" si="863"/>
        <v>Nein</v>
      </c>
      <c r="AM6091" s="14" t="str">
        <f t="shared" si="859"/>
        <v>Positiv</v>
      </c>
    </row>
    <row r="6092" spans="1:39" ht="17.25" customHeight="1" x14ac:dyDescent="0.35">
      <c r="A6092" s="17">
        <v>14575075</v>
      </c>
      <c r="B6092" s="2" t="s">
        <v>2720</v>
      </c>
      <c r="C6092" s="1">
        <v>2025001</v>
      </c>
      <c r="D6092" s="1">
        <v>2001545</v>
      </c>
      <c r="E6092" s="2" t="s">
        <v>34</v>
      </c>
      <c r="F6092" s="2" t="s">
        <v>182</v>
      </c>
      <c r="G6092" s="2" t="s">
        <v>66</v>
      </c>
      <c r="H6092" s="2" t="s">
        <v>2729</v>
      </c>
      <c r="I6092" s="2" t="s">
        <v>2730</v>
      </c>
      <c r="J6092" s="2" t="s">
        <v>103</v>
      </c>
      <c r="K6092" s="2" t="s">
        <v>518</v>
      </c>
      <c r="L6092" s="2" t="s">
        <v>1324</v>
      </c>
      <c r="M6092" s="2" t="s">
        <v>1325</v>
      </c>
      <c r="N6092" s="2" t="s">
        <v>515</v>
      </c>
      <c r="O6092" s="3">
        <v>2</v>
      </c>
      <c r="P6092" s="3">
        <v>86</v>
      </c>
      <c r="Q6092" s="3">
        <v>89</v>
      </c>
      <c r="R6092" s="3">
        <v>178</v>
      </c>
      <c r="S6092" s="3">
        <v>3</v>
      </c>
      <c r="T6092" s="3">
        <v>6</v>
      </c>
      <c r="U6092" s="3">
        <v>3.37</v>
      </c>
      <c r="V6092" s="2" t="s">
        <v>813</v>
      </c>
      <c r="W6092" s="2" t="s">
        <v>814</v>
      </c>
      <c r="X6092" s="2" t="s">
        <v>125</v>
      </c>
      <c r="Y6092" s="19" t="str">
        <f>VLOOKUP(G6092,'Verweis Kd-Gruppe'!$A$2:$B$8,2,FALSE)</f>
        <v>EXP</v>
      </c>
      <c r="Z6092" s="19" t="str">
        <f>VLOOKUP(J6092,'Verweis Art-Gruppe'!$A$2:$B$15,2,FALSE)</f>
        <v>Geräte</v>
      </c>
      <c r="AA6092" s="19" t="str">
        <f>VLOOKUP(W6092,'Verweis Vertreter'!$A$2:$B$24,2,FALSE)</f>
        <v>Sokol Kapaj</v>
      </c>
      <c r="AB6092" s="12">
        <f t="shared" si="855"/>
        <v>2</v>
      </c>
      <c r="AC6092" s="12">
        <f t="shared" si="860"/>
        <v>86</v>
      </c>
      <c r="AD6092" s="12">
        <f t="shared" si="861"/>
        <v>89</v>
      </c>
      <c r="AE6092" s="12">
        <f t="shared" si="856"/>
        <v>178</v>
      </c>
      <c r="AF6092" s="12">
        <f t="shared" si="857"/>
        <v>3</v>
      </c>
      <c r="AG6092" s="12">
        <f t="shared" si="858"/>
        <v>6</v>
      </c>
      <c r="AH6092" s="9">
        <f t="shared" si="862"/>
        <v>3.3707865168539325E-2</v>
      </c>
      <c r="AI6092" s="14">
        <f>VLOOKUP(E6092,'Verweis Faktor'!$A:$B,2,FALSE)</f>
        <v>1</v>
      </c>
      <c r="AJ6092" s="14"/>
      <c r="AK6092" s="14" t="str">
        <f>IF(AL6092="Ja","Versandkosten",VLOOKUP(E6092,'Verweis Belegart'!$A$2:$B$9,2,FALSE))</f>
        <v>Hardware</v>
      </c>
      <c r="AL6092" s="14" t="str">
        <f t="shared" si="863"/>
        <v>Nein</v>
      </c>
      <c r="AM6092" s="14" t="str">
        <f t="shared" si="859"/>
        <v>Positiv</v>
      </c>
    </row>
    <row r="6093" spans="1:39" ht="17.25" customHeight="1" x14ac:dyDescent="0.35">
      <c r="A6093" s="17">
        <v>14575075</v>
      </c>
      <c r="B6093" s="2" t="s">
        <v>2720</v>
      </c>
      <c r="C6093" s="1">
        <v>2025001</v>
      </c>
      <c r="D6093" s="1">
        <v>2001545</v>
      </c>
      <c r="E6093" s="2" t="s">
        <v>34</v>
      </c>
      <c r="F6093" s="2" t="s">
        <v>182</v>
      </c>
      <c r="G6093" s="2" t="s">
        <v>66</v>
      </c>
      <c r="H6093" s="2" t="s">
        <v>2729</v>
      </c>
      <c r="I6093" s="2" t="s">
        <v>2730</v>
      </c>
      <c r="J6093" s="2" t="s">
        <v>304</v>
      </c>
      <c r="K6093" s="2" t="s">
        <v>519</v>
      </c>
      <c r="L6093" s="2" t="s">
        <v>551</v>
      </c>
      <c r="M6093" s="2" t="s">
        <v>552</v>
      </c>
      <c r="N6093" s="2" t="s">
        <v>553</v>
      </c>
      <c r="O6093" s="3">
        <v>1</v>
      </c>
      <c r="P6093" s="3">
        <v>84.92</v>
      </c>
      <c r="Q6093" s="3">
        <v>100</v>
      </c>
      <c r="R6093" s="3">
        <v>100</v>
      </c>
      <c r="S6093" s="3">
        <v>15.08</v>
      </c>
      <c r="T6093" s="3">
        <v>15.08</v>
      </c>
      <c r="U6093" s="3">
        <v>15.08</v>
      </c>
      <c r="V6093" s="2" t="s">
        <v>813</v>
      </c>
      <c r="W6093" s="2" t="s">
        <v>814</v>
      </c>
      <c r="X6093" s="2" t="s">
        <v>125</v>
      </c>
      <c r="Y6093" s="19" t="str">
        <f>VLOOKUP(G6093,'Verweis Kd-Gruppe'!$A$2:$B$8,2,FALSE)</f>
        <v>EXP</v>
      </c>
      <c r="Z6093" s="19" t="str">
        <f>VLOOKUP(J6093,'Verweis Art-Gruppe'!$A$2:$B$15,2,FALSE)</f>
        <v>Zubehör</v>
      </c>
      <c r="AA6093" s="19" t="str">
        <f>VLOOKUP(W6093,'Verweis Vertreter'!$A$2:$B$24,2,FALSE)</f>
        <v>Sokol Kapaj</v>
      </c>
      <c r="AB6093" s="12">
        <f t="shared" si="855"/>
        <v>1</v>
      </c>
      <c r="AC6093" s="12">
        <f t="shared" si="860"/>
        <v>84.92</v>
      </c>
      <c r="AD6093" s="12">
        <f t="shared" si="861"/>
        <v>100</v>
      </c>
      <c r="AE6093" s="12">
        <f t="shared" si="856"/>
        <v>100</v>
      </c>
      <c r="AF6093" s="12">
        <f t="shared" si="857"/>
        <v>15.08</v>
      </c>
      <c r="AG6093" s="12">
        <f t="shared" si="858"/>
        <v>15.08</v>
      </c>
      <c r="AH6093" s="9">
        <f t="shared" si="862"/>
        <v>0.15079999999999999</v>
      </c>
      <c r="AI6093" s="14">
        <f>VLOOKUP(E6093,'Verweis Faktor'!$A:$B,2,FALSE)</f>
        <v>1</v>
      </c>
      <c r="AJ6093" s="14"/>
      <c r="AK6093" s="14" t="str">
        <f>IF(AL6093="Ja","Versandkosten",VLOOKUP(E6093,'Verweis Belegart'!$A$2:$B$9,2,FALSE))</f>
        <v>Hardware</v>
      </c>
      <c r="AL6093" s="14" t="str">
        <f t="shared" si="863"/>
        <v>Nein</v>
      </c>
      <c r="AM6093" s="14" t="str">
        <f t="shared" si="859"/>
        <v>Positiv</v>
      </c>
    </row>
    <row r="6094" spans="1:39" ht="17.25" customHeight="1" x14ac:dyDescent="0.35">
      <c r="A6094" s="17">
        <v>14575696</v>
      </c>
      <c r="B6094" s="2" t="s">
        <v>2720</v>
      </c>
      <c r="C6094" s="1">
        <v>2025001</v>
      </c>
      <c r="D6094" s="1">
        <v>2001546</v>
      </c>
      <c r="E6094" s="2" t="s">
        <v>34</v>
      </c>
      <c r="F6094" s="2" t="s">
        <v>53</v>
      </c>
      <c r="G6094" s="2" t="s">
        <v>36</v>
      </c>
      <c r="H6094" s="2" t="s">
        <v>245</v>
      </c>
      <c r="I6094" s="2" t="s">
        <v>246</v>
      </c>
      <c r="J6094" s="2" t="s">
        <v>103</v>
      </c>
      <c r="K6094" s="2" t="s">
        <v>28</v>
      </c>
      <c r="L6094" s="2" t="s">
        <v>845</v>
      </c>
      <c r="M6094" s="2" t="s">
        <v>846</v>
      </c>
      <c r="N6094" s="2" t="s">
        <v>128</v>
      </c>
      <c r="O6094" s="3">
        <v>30</v>
      </c>
      <c r="P6094" s="3">
        <v>196</v>
      </c>
      <c r="Q6094" s="3">
        <v>206</v>
      </c>
      <c r="R6094" s="3">
        <v>6180</v>
      </c>
      <c r="S6094" s="3">
        <v>10</v>
      </c>
      <c r="T6094" s="3">
        <v>300</v>
      </c>
      <c r="U6094" s="3">
        <v>4.8499999999999996</v>
      </c>
      <c r="V6094" s="2" t="s">
        <v>42</v>
      </c>
      <c r="W6094" s="2" t="s">
        <v>43</v>
      </c>
      <c r="X6094" s="2" t="s">
        <v>33</v>
      </c>
      <c r="Y6094" s="19" t="str">
        <f>VLOOKUP(G6094,'Verweis Kd-Gruppe'!$A$2:$B$8,2,FALSE)</f>
        <v>GRK</v>
      </c>
      <c r="Z6094" s="19" t="str">
        <f>VLOOKUP(J6094,'Verweis Art-Gruppe'!$A$2:$B$15,2,FALSE)</f>
        <v>Geräte</v>
      </c>
      <c r="AA6094" s="19" t="str">
        <f>VLOOKUP(W6094,'Verweis Vertreter'!$A$2:$B$24,2,FALSE)</f>
        <v>Sebastian Faber</v>
      </c>
      <c r="AB6094" s="12">
        <f t="shared" si="855"/>
        <v>30</v>
      </c>
      <c r="AC6094" s="12">
        <f t="shared" si="860"/>
        <v>196</v>
      </c>
      <c r="AD6094" s="12">
        <f t="shared" si="861"/>
        <v>206</v>
      </c>
      <c r="AE6094" s="12">
        <f t="shared" si="856"/>
        <v>6180</v>
      </c>
      <c r="AF6094" s="12">
        <f t="shared" si="857"/>
        <v>10</v>
      </c>
      <c r="AG6094" s="12">
        <f t="shared" si="858"/>
        <v>300</v>
      </c>
      <c r="AH6094" s="9">
        <f t="shared" si="862"/>
        <v>4.8543689320388349E-2</v>
      </c>
      <c r="AI6094" s="14">
        <f>VLOOKUP(E6094,'Verweis Faktor'!$A:$B,2,FALSE)</f>
        <v>1</v>
      </c>
      <c r="AJ6094" s="14"/>
      <c r="AK6094" s="14" t="str">
        <f>IF(AL6094="Ja","Versandkosten",VLOOKUP(E6094,'Verweis Belegart'!$A$2:$B$9,2,FALSE))</f>
        <v>Hardware</v>
      </c>
      <c r="AL6094" s="14" t="str">
        <f t="shared" si="863"/>
        <v>Nein</v>
      </c>
      <c r="AM6094" s="14" t="str">
        <f t="shared" si="859"/>
        <v>Positiv</v>
      </c>
    </row>
    <row r="6095" spans="1:39" ht="17.25" customHeight="1" x14ac:dyDescent="0.35">
      <c r="A6095" s="17">
        <v>14575709</v>
      </c>
      <c r="B6095" s="2" t="s">
        <v>2720</v>
      </c>
      <c r="C6095" s="1">
        <v>2025001</v>
      </c>
      <c r="D6095" s="1">
        <v>2001547</v>
      </c>
      <c r="E6095" s="2" t="s">
        <v>772</v>
      </c>
      <c r="F6095" s="2" t="s">
        <v>1160</v>
      </c>
      <c r="G6095" s="2" t="s">
        <v>25</v>
      </c>
      <c r="H6095" s="2" t="s">
        <v>1513</v>
      </c>
      <c r="I6095" s="2" t="s">
        <v>1514</v>
      </c>
      <c r="J6095" s="2" t="s">
        <v>527</v>
      </c>
      <c r="K6095" s="2" t="s">
        <v>28</v>
      </c>
      <c r="L6095" s="2" t="s">
        <v>2727</v>
      </c>
      <c r="M6095" s="2" t="s">
        <v>2728</v>
      </c>
      <c r="N6095" s="2" t="s">
        <v>778</v>
      </c>
      <c r="O6095" s="3">
        <v>1</v>
      </c>
      <c r="P6095" s="3">
        <v>0</v>
      </c>
      <c r="Q6095" s="3">
        <v>10</v>
      </c>
      <c r="R6095" s="3">
        <v>10</v>
      </c>
      <c r="S6095" s="3">
        <v>10</v>
      </c>
      <c r="T6095" s="3">
        <v>10</v>
      </c>
      <c r="U6095" s="3"/>
      <c r="V6095" s="2" t="s">
        <v>427</v>
      </c>
      <c r="W6095" s="2" t="s">
        <v>428</v>
      </c>
      <c r="X6095" s="2" t="s">
        <v>724</v>
      </c>
      <c r="Y6095" s="19" t="str">
        <f>VLOOKUP(G6095,'Verweis Kd-Gruppe'!$A$2:$B$8,2,FALSE)</f>
        <v>FHK</v>
      </c>
      <c r="Z6095" s="19" t="str">
        <f>VLOOKUP(J6095,'Verweis Art-Gruppe'!$A$2:$B$15,2,FALSE)</f>
        <v>Provisionen</v>
      </c>
      <c r="AA6095" s="19" t="str">
        <f>VLOOKUP(W6095,'Verweis Vertreter'!$A$2:$B$24,2,FALSE)</f>
        <v>Zentrale</v>
      </c>
      <c r="AB6095" s="12">
        <f t="shared" si="855"/>
        <v>-1</v>
      </c>
      <c r="AC6095" s="12">
        <f t="shared" si="860"/>
        <v>0</v>
      </c>
      <c r="AD6095" s="12">
        <f t="shared" si="861"/>
        <v>10</v>
      </c>
      <c r="AE6095" s="12">
        <f t="shared" si="856"/>
        <v>-10</v>
      </c>
      <c r="AF6095" s="12">
        <f t="shared" si="857"/>
        <v>-10</v>
      </c>
      <c r="AG6095" s="12">
        <f t="shared" si="858"/>
        <v>-10</v>
      </c>
      <c r="AH6095" s="9">
        <f t="shared" si="862"/>
        <v>-1</v>
      </c>
      <c r="AI6095" s="14">
        <f>VLOOKUP(E6095,'Verweis Faktor'!$A:$B,2,FALSE)</f>
        <v>-1</v>
      </c>
      <c r="AJ6095" s="14"/>
      <c r="AK6095" s="14" t="str">
        <f>IF(AL6095="Ja","Versandkosten",VLOOKUP(E6095,'Verweis Belegart'!$A$2:$B$9,2,FALSE))</f>
        <v>Provisionen</v>
      </c>
      <c r="AL6095" s="14" t="str">
        <f t="shared" si="863"/>
        <v>Nein</v>
      </c>
      <c r="AM6095" s="14" t="str">
        <f t="shared" si="859"/>
        <v>Negativ</v>
      </c>
    </row>
    <row r="6096" spans="1:39" ht="17.25" customHeight="1" x14ac:dyDescent="0.35">
      <c r="A6096" s="17">
        <v>14575529</v>
      </c>
      <c r="B6096" s="2" t="s">
        <v>2720</v>
      </c>
      <c r="C6096" s="1">
        <v>2025001</v>
      </c>
      <c r="D6096" s="1">
        <v>2001548</v>
      </c>
      <c r="E6096" s="2" t="s">
        <v>34</v>
      </c>
      <c r="F6096" s="2" t="s">
        <v>142</v>
      </c>
      <c r="G6096" s="2" t="s">
        <v>36</v>
      </c>
      <c r="H6096" s="2" t="s">
        <v>1099</v>
      </c>
      <c r="I6096" s="2" t="s">
        <v>1100</v>
      </c>
      <c r="J6096" s="2" t="s">
        <v>103</v>
      </c>
      <c r="K6096" s="2" t="s">
        <v>28</v>
      </c>
      <c r="L6096" s="2" t="s">
        <v>2697</v>
      </c>
      <c r="M6096" s="2" t="s">
        <v>2698</v>
      </c>
      <c r="N6096" s="2" t="s">
        <v>48</v>
      </c>
      <c r="O6096" s="3">
        <v>150</v>
      </c>
      <c r="P6096" s="3">
        <v>255</v>
      </c>
      <c r="Q6096" s="3">
        <v>277</v>
      </c>
      <c r="R6096" s="3">
        <v>41550</v>
      </c>
      <c r="S6096" s="3">
        <v>22</v>
      </c>
      <c r="T6096" s="3">
        <v>3300</v>
      </c>
      <c r="U6096" s="3">
        <v>7.94</v>
      </c>
      <c r="V6096" s="2" t="s">
        <v>42</v>
      </c>
      <c r="W6096" s="2" t="s">
        <v>43</v>
      </c>
      <c r="X6096" s="2" t="s">
        <v>197</v>
      </c>
      <c r="Y6096" s="19" t="str">
        <f>VLOOKUP(G6096,'Verweis Kd-Gruppe'!$A$2:$B$8,2,FALSE)</f>
        <v>GRK</v>
      </c>
      <c r="Z6096" s="19" t="str">
        <f>VLOOKUP(J6096,'Verweis Art-Gruppe'!$A$2:$B$15,2,FALSE)</f>
        <v>Geräte</v>
      </c>
      <c r="AA6096" s="19" t="str">
        <f>VLOOKUP(W6096,'Verweis Vertreter'!$A$2:$B$24,2,FALSE)</f>
        <v>Sebastian Faber</v>
      </c>
      <c r="AB6096" s="12">
        <f t="shared" si="855"/>
        <v>150</v>
      </c>
      <c r="AC6096" s="12">
        <f t="shared" si="860"/>
        <v>255</v>
      </c>
      <c r="AD6096" s="12">
        <f t="shared" si="861"/>
        <v>277</v>
      </c>
      <c r="AE6096" s="12">
        <f t="shared" si="856"/>
        <v>41550</v>
      </c>
      <c r="AF6096" s="12">
        <f t="shared" si="857"/>
        <v>22</v>
      </c>
      <c r="AG6096" s="12">
        <f t="shared" si="858"/>
        <v>3300</v>
      </c>
      <c r="AH6096" s="9">
        <f t="shared" si="862"/>
        <v>7.9422382671480149E-2</v>
      </c>
      <c r="AI6096" s="14">
        <f>VLOOKUP(E6096,'Verweis Faktor'!$A:$B,2,FALSE)</f>
        <v>1</v>
      </c>
      <c r="AJ6096" s="14"/>
      <c r="AK6096" s="14" t="str">
        <f>IF(AL6096="Ja","Versandkosten",VLOOKUP(E6096,'Verweis Belegart'!$A$2:$B$9,2,FALSE))</f>
        <v>Hardware</v>
      </c>
      <c r="AL6096" s="14" t="str">
        <f t="shared" si="863"/>
        <v>Nein</v>
      </c>
      <c r="AM6096" s="14" t="str">
        <f t="shared" si="859"/>
        <v>Positiv</v>
      </c>
    </row>
    <row r="6097" spans="1:39" ht="17.25" customHeight="1" x14ac:dyDescent="0.35">
      <c r="A6097" s="17">
        <v>14575529</v>
      </c>
      <c r="B6097" s="2" t="s">
        <v>2720</v>
      </c>
      <c r="C6097" s="1">
        <v>2025001</v>
      </c>
      <c r="D6097" s="1">
        <v>2001548</v>
      </c>
      <c r="E6097" s="2" t="s">
        <v>34</v>
      </c>
      <c r="F6097" s="2" t="s">
        <v>142</v>
      </c>
      <c r="G6097" s="2" t="s">
        <v>36</v>
      </c>
      <c r="H6097" s="2" t="s">
        <v>1099</v>
      </c>
      <c r="I6097" s="2" t="s">
        <v>1100</v>
      </c>
      <c r="J6097" s="2" t="s">
        <v>103</v>
      </c>
      <c r="K6097" s="2" t="s">
        <v>45</v>
      </c>
      <c r="L6097" s="2" t="s">
        <v>1717</v>
      </c>
      <c r="M6097" s="2" t="s">
        <v>1718</v>
      </c>
      <c r="N6097" s="2" t="s">
        <v>917</v>
      </c>
      <c r="O6097" s="3">
        <v>250</v>
      </c>
      <c r="P6097" s="3">
        <v>197.0719</v>
      </c>
      <c r="Q6097" s="3">
        <v>207</v>
      </c>
      <c r="R6097" s="3">
        <v>51750</v>
      </c>
      <c r="S6097" s="3">
        <v>9.9281000000000006</v>
      </c>
      <c r="T6097" s="3">
        <v>2482.02</v>
      </c>
      <c r="U6097" s="3">
        <v>4.79</v>
      </c>
      <c r="V6097" s="2" t="s">
        <v>42</v>
      </c>
      <c r="W6097" s="2" t="s">
        <v>43</v>
      </c>
      <c r="X6097" s="2" t="s">
        <v>197</v>
      </c>
      <c r="Y6097" s="19" t="str">
        <f>VLOOKUP(G6097,'Verweis Kd-Gruppe'!$A$2:$B$8,2,FALSE)</f>
        <v>GRK</v>
      </c>
      <c r="Z6097" s="19" t="str">
        <f>VLOOKUP(J6097,'Verweis Art-Gruppe'!$A$2:$B$15,2,FALSE)</f>
        <v>Geräte</v>
      </c>
      <c r="AA6097" s="19" t="str">
        <f>VLOOKUP(W6097,'Verweis Vertreter'!$A$2:$B$24,2,FALSE)</f>
        <v>Sebastian Faber</v>
      </c>
      <c r="AB6097" s="12">
        <f t="shared" si="855"/>
        <v>250</v>
      </c>
      <c r="AC6097" s="12">
        <f t="shared" si="860"/>
        <v>197.0719</v>
      </c>
      <c r="AD6097" s="12">
        <f t="shared" si="861"/>
        <v>207</v>
      </c>
      <c r="AE6097" s="12">
        <f t="shared" si="856"/>
        <v>51750</v>
      </c>
      <c r="AF6097" s="12">
        <f t="shared" si="857"/>
        <v>9.9281000000000006</v>
      </c>
      <c r="AG6097" s="12">
        <f t="shared" si="858"/>
        <v>2482.02</v>
      </c>
      <c r="AH6097" s="9">
        <f t="shared" si="862"/>
        <v>4.7961739130434784E-2</v>
      </c>
      <c r="AI6097" s="14">
        <f>VLOOKUP(E6097,'Verweis Faktor'!$A:$B,2,FALSE)</f>
        <v>1</v>
      </c>
      <c r="AJ6097" s="14"/>
      <c r="AK6097" s="14" t="str">
        <f>IF(AL6097="Ja","Versandkosten",VLOOKUP(E6097,'Verweis Belegart'!$A$2:$B$9,2,FALSE))</f>
        <v>Hardware</v>
      </c>
      <c r="AL6097" s="14" t="str">
        <f t="shared" si="863"/>
        <v>Nein</v>
      </c>
      <c r="AM6097" s="14" t="str">
        <f t="shared" si="859"/>
        <v>Positiv</v>
      </c>
    </row>
    <row r="6098" spans="1:39" ht="17.25" customHeight="1" x14ac:dyDescent="0.35">
      <c r="A6098" s="17">
        <v>14575712</v>
      </c>
      <c r="B6098" s="2" t="s">
        <v>2720</v>
      </c>
      <c r="C6098" s="1">
        <v>2025001</v>
      </c>
      <c r="D6098" s="1">
        <v>2001549</v>
      </c>
      <c r="E6098" s="2" t="s">
        <v>772</v>
      </c>
      <c r="F6098" s="2" t="s">
        <v>1160</v>
      </c>
      <c r="G6098" s="2" t="s">
        <v>25</v>
      </c>
      <c r="H6098" s="2" t="s">
        <v>1002</v>
      </c>
      <c r="I6098" s="2" t="s">
        <v>1003</v>
      </c>
      <c r="J6098" s="2" t="s">
        <v>527</v>
      </c>
      <c r="K6098" s="2" t="s">
        <v>28</v>
      </c>
      <c r="L6098" s="2" t="s">
        <v>2727</v>
      </c>
      <c r="M6098" s="2" t="s">
        <v>2728</v>
      </c>
      <c r="N6098" s="2" t="s">
        <v>778</v>
      </c>
      <c r="O6098" s="3">
        <v>1</v>
      </c>
      <c r="P6098" s="3">
        <v>0</v>
      </c>
      <c r="Q6098" s="3">
        <v>45</v>
      </c>
      <c r="R6098" s="3">
        <v>45</v>
      </c>
      <c r="S6098" s="3">
        <v>45</v>
      </c>
      <c r="T6098" s="3">
        <v>45</v>
      </c>
      <c r="U6098" s="3"/>
      <c r="V6098" s="2" t="s">
        <v>413</v>
      </c>
      <c r="W6098" s="2" t="s">
        <v>414</v>
      </c>
      <c r="X6098" s="2" t="s">
        <v>699</v>
      </c>
      <c r="Y6098" s="19" t="str">
        <f>VLOOKUP(G6098,'Verweis Kd-Gruppe'!$A$2:$B$8,2,FALSE)</f>
        <v>FHK</v>
      </c>
      <c r="Z6098" s="19" t="str">
        <f>VLOOKUP(J6098,'Verweis Art-Gruppe'!$A$2:$B$15,2,FALSE)</f>
        <v>Provisionen</v>
      </c>
      <c r="AA6098" s="19" t="str">
        <f>VLOOKUP(W6098,'Verweis Vertreter'!$A$2:$B$24,2,FALSE)</f>
        <v>Zentrale</v>
      </c>
      <c r="AB6098" s="12">
        <f t="shared" si="855"/>
        <v>-1</v>
      </c>
      <c r="AC6098" s="12">
        <f t="shared" si="860"/>
        <v>0</v>
      </c>
      <c r="AD6098" s="12">
        <f t="shared" si="861"/>
        <v>45</v>
      </c>
      <c r="AE6098" s="12">
        <f t="shared" si="856"/>
        <v>-45</v>
      </c>
      <c r="AF6098" s="12">
        <f t="shared" si="857"/>
        <v>-45</v>
      </c>
      <c r="AG6098" s="12">
        <f t="shared" si="858"/>
        <v>-45</v>
      </c>
      <c r="AH6098" s="9">
        <f t="shared" si="862"/>
        <v>-1</v>
      </c>
      <c r="AI6098" s="14">
        <f>VLOOKUP(E6098,'Verweis Faktor'!$A:$B,2,FALSE)</f>
        <v>-1</v>
      </c>
      <c r="AJ6098" s="14"/>
      <c r="AK6098" s="14" t="str">
        <f>IF(AL6098="Ja","Versandkosten",VLOOKUP(E6098,'Verweis Belegart'!$A$2:$B$9,2,FALSE))</f>
        <v>Provisionen</v>
      </c>
      <c r="AL6098" s="14" t="str">
        <f t="shared" si="863"/>
        <v>Nein</v>
      </c>
      <c r="AM6098" s="14" t="str">
        <f t="shared" si="859"/>
        <v>Negativ</v>
      </c>
    </row>
    <row r="6099" spans="1:39" ht="17.25" customHeight="1" x14ac:dyDescent="0.35">
      <c r="A6099" s="17">
        <v>14571999</v>
      </c>
      <c r="B6099" s="2" t="s">
        <v>2720</v>
      </c>
      <c r="C6099" s="1">
        <v>2025001</v>
      </c>
      <c r="D6099" s="1">
        <v>2001550</v>
      </c>
      <c r="E6099" s="2" t="s">
        <v>572</v>
      </c>
      <c r="F6099" s="2" t="s">
        <v>2731</v>
      </c>
      <c r="G6099" s="2" t="s">
        <v>25</v>
      </c>
      <c r="H6099" s="2" t="s">
        <v>1260</v>
      </c>
      <c r="I6099" s="2" t="s">
        <v>1261</v>
      </c>
      <c r="J6099" s="2" t="s">
        <v>103</v>
      </c>
      <c r="K6099" s="2" t="s">
        <v>28</v>
      </c>
      <c r="L6099" s="2" t="s">
        <v>1458</v>
      </c>
      <c r="M6099" s="2" t="s">
        <v>1459</v>
      </c>
      <c r="N6099" s="2" t="s">
        <v>510</v>
      </c>
      <c r="O6099" s="3">
        <v>1</v>
      </c>
      <c r="P6099" s="3">
        <v>685</v>
      </c>
      <c r="Q6099" s="3">
        <v>705</v>
      </c>
      <c r="R6099" s="3">
        <v>705</v>
      </c>
      <c r="S6099" s="3">
        <v>20</v>
      </c>
      <c r="T6099" s="3">
        <v>20</v>
      </c>
      <c r="U6099" s="3">
        <v>2.83</v>
      </c>
      <c r="V6099" s="2" t="s">
        <v>427</v>
      </c>
      <c r="W6099" s="2" t="s">
        <v>428</v>
      </c>
      <c r="X6099" s="2" t="s">
        <v>724</v>
      </c>
      <c r="Y6099" s="19" t="str">
        <f>VLOOKUP(G6099,'Verweis Kd-Gruppe'!$A$2:$B$8,2,FALSE)</f>
        <v>FHK</v>
      </c>
      <c r="Z6099" s="19" t="str">
        <f>VLOOKUP(J6099,'Verweis Art-Gruppe'!$A$2:$B$15,2,FALSE)</f>
        <v>Geräte</v>
      </c>
      <c r="AA6099" s="19" t="str">
        <f>VLOOKUP(W6099,'Verweis Vertreter'!$A$2:$B$24,2,FALSE)</f>
        <v>Zentrale</v>
      </c>
      <c r="AB6099" s="12">
        <f t="shared" si="855"/>
        <v>-1</v>
      </c>
      <c r="AC6099" s="12">
        <f t="shared" si="860"/>
        <v>685</v>
      </c>
      <c r="AD6099" s="12">
        <f t="shared" si="861"/>
        <v>705</v>
      </c>
      <c r="AE6099" s="12">
        <f t="shared" si="856"/>
        <v>-705</v>
      </c>
      <c r="AF6099" s="12">
        <f t="shared" si="857"/>
        <v>-20</v>
      </c>
      <c r="AG6099" s="12">
        <f t="shared" si="858"/>
        <v>-20</v>
      </c>
      <c r="AH6099" s="9">
        <f t="shared" si="862"/>
        <v>-2.8368794326241134E-2</v>
      </c>
      <c r="AI6099" s="14">
        <f>VLOOKUP(E6099,'Verweis Faktor'!$A:$B,2,FALSE)</f>
        <v>-1</v>
      </c>
      <c r="AJ6099" s="14"/>
      <c r="AK6099" s="14" t="str">
        <f>IF(AL6099="Ja","Versandkosten",VLOOKUP(E6099,'Verweis Belegart'!$A$2:$B$9,2,FALSE))</f>
        <v>Hardware</v>
      </c>
      <c r="AL6099" s="14" t="str">
        <f t="shared" si="863"/>
        <v>Nein</v>
      </c>
      <c r="AM6099" s="14" t="str">
        <f t="shared" si="859"/>
        <v>Negativ</v>
      </c>
    </row>
    <row r="6100" spans="1:39" ht="17.25" customHeight="1" x14ac:dyDescent="0.35">
      <c r="A6100" s="17">
        <v>14575692</v>
      </c>
      <c r="B6100" s="2" t="s">
        <v>2720</v>
      </c>
      <c r="C6100" s="1">
        <v>2025001</v>
      </c>
      <c r="D6100" s="1">
        <v>2001551</v>
      </c>
      <c r="E6100" s="2" t="s">
        <v>34</v>
      </c>
      <c r="F6100" s="2" t="s">
        <v>53</v>
      </c>
      <c r="G6100" s="2" t="s">
        <v>36</v>
      </c>
      <c r="H6100" s="2" t="s">
        <v>400</v>
      </c>
      <c r="I6100" s="2" t="s">
        <v>401</v>
      </c>
      <c r="J6100" s="2" t="s">
        <v>304</v>
      </c>
      <c r="K6100" s="2" t="s">
        <v>28</v>
      </c>
      <c r="L6100" s="2" t="s">
        <v>692</v>
      </c>
      <c r="M6100" s="2" t="s">
        <v>693</v>
      </c>
      <c r="N6100" s="2" t="s">
        <v>694</v>
      </c>
      <c r="O6100" s="3">
        <v>22</v>
      </c>
      <c r="P6100" s="3">
        <v>405.41669999999999</v>
      </c>
      <c r="Q6100" s="3">
        <v>432.99</v>
      </c>
      <c r="R6100" s="3">
        <v>9525.7800000000007</v>
      </c>
      <c r="S6100" s="3">
        <v>27.5733</v>
      </c>
      <c r="T6100" s="3">
        <v>606.61</v>
      </c>
      <c r="U6100" s="3">
        <v>6.36</v>
      </c>
      <c r="V6100" s="2" t="s">
        <v>235</v>
      </c>
      <c r="W6100" s="2" t="s">
        <v>236</v>
      </c>
      <c r="X6100" s="2"/>
      <c r="Y6100" s="19" t="str">
        <f>VLOOKUP(G6100,'Verweis Kd-Gruppe'!$A$2:$B$8,2,FALSE)</f>
        <v>GRK</v>
      </c>
      <c r="Z6100" s="19" t="str">
        <f>VLOOKUP(J6100,'Verweis Art-Gruppe'!$A$2:$B$15,2,FALSE)</f>
        <v>Zubehör</v>
      </c>
      <c r="AA6100" s="19" t="str">
        <f>VLOOKUP(W6100,'Verweis Vertreter'!$A$2:$B$24,2,FALSE)</f>
        <v>Patrick Verfürth</v>
      </c>
      <c r="AB6100" s="12">
        <f t="shared" si="855"/>
        <v>22</v>
      </c>
      <c r="AC6100" s="12">
        <f t="shared" si="860"/>
        <v>405.41669999999999</v>
      </c>
      <c r="AD6100" s="12">
        <f t="shared" si="861"/>
        <v>432.99</v>
      </c>
      <c r="AE6100" s="12">
        <f t="shared" si="856"/>
        <v>9525.7800000000007</v>
      </c>
      <c r="AF6100" s="12">
        <f t="shared" si="857"/>
        <v>27.5733</v>
      </c>
      <c r="AG6100" s="12">
        <f t="shared" si="858"/>
        <v>606.61</v>
      </c>
      <c r="AH6100" s="9">
        <f t="shared" si="862"/>
        <v>6.3680874427081036E-2</v>
      </c>
      <c r="AI6100" s="14">
        <f>VLOOKUP(E6100,'Verweis Faktor'!$A:$B,2,FALSE)</f>
        <v>1</v>
      </c>
      <c r="AJ6100" s="14"/>
      <c r="AK6100" s="14" t="str">
        <f>IF(AL6100="Ja","Versandkosten",VLOOKUP(E6100,'Verweis Belegart'!$A$2:$B$9,2,FALSE))</f>
        <v>Hardware</v>
      </c>
      <c r="AL6100" s="14" t="str">
        <f t="shared" si="863"/>
        <v>Nein</v>
      </c>
      <c r="AM6100" s="14" t="str">
        <f t="shared" si="859"/>
        <v>Positiv</v>
      </c>
    </row>
    <row r="6101" spans="1:39" ht="17.25" customHeight="1" x14ac:dyDescent="0.35">
      <c r="A6101" s="17">
        <v>14575383</v>
      </c>
      <c r="B6101" s="2" t="s">
        <v>2720</v>
      </c>
      <c r="C6101" s="1">
        <v>2025001</v>
      </c>
      <c r="D6101" s="1">
        <v>2001552</v>
      </c>
      <c r="E6101" s="2" t="s">
        <v>34</v>
      </c>
      <c r="F6101" s="2" t="s">
        <v>142</v>
      </c>
      <c r="G6101" s="2" t="s">
        <v>707</v>
      </c>
      <c r="H6101" s="2" t="s">
        <v>708</v>
      </c>
      <c r="I6101" s="2" t="s">
        <v>2732</v>
      </c>
      <c r="J6101" s="2" t="s">
        <v>304</v>
      </c>
      <c r="K6101" s="2" t="s">
        <v>28</v>
      </c>
      <c r="L6101" s="2" t="s">
        <v>692</v>
      </c>
      <c r="M6101" s="2" t="s">
        <v>693</v>
      </c>
      <c r="N6101" s="2" t="s">
        <v>694</v>
      </c>
      <c r="O6101" s="3">
        <v>1</v>
      </c>
      <c r="P6101" s="3">
        <v>405.41669999999999</v>
      </c>
      <c r="Q6101" s="3">
        <v>658.98</v>
      </c>
      <c r="R6101" s="3">
        <v>658.98</v>
      </c>
      <c r="S6101" s="3">
        <v>253.5633</v>
      </c>
      <c r="T6101" s="3">
        <v>148.34</v>
      </c>
      <c r="U6101" s="3">
        <v>38.47</v>
      </c>
      <c r="V6101" s="2" t="s">
        <v>710</v>
      </c>
      <c r="W6101" s="2" t="s">
        <v>711</v>
      </c>
      <c r="X6101" s="2" t="s">
        <v>712</v>
      </c>
      <c r="Y6101" s="19" t="str">
        <f>VLOOKUP(G6101,'Verweis Kd-Gruppe'!$A$2:$B$8,2,FALSE)</f>
        <v>FHK</v>
      </c>
      <c r="Z6101" s="19" t="str">
        <f>VLOOKUP(J6101,'Verweis Art-Gruppe'!$A$2:$B$15,2,FALSE)</f>
        <v>Zubehör</v>
      </c>
      <c r="AA6101" s="19" t="str">
        <f>VLOOKUP(W6101,'Verweis Vertreter'!$A$2:$B$24,2,FALSE)</f>
        <v>Zentrale</v>
      </c>
      <c r="AB6101" s="12">
        <f t="shared" si="855"/>
        <v>1</v>
      </c>
      <c r="AC6101" s="12">
        <f t="shared" si="860"/>
        <v>405.41669999999999</v>
      </c>
      <c r="AD6101" s="12">
        <f t="shared" si="861"/>
        <v>658.98</v>
      </c>
      <c r="AE6101" s="12">
        <f t="shared" si="856"/>
        <v>658.98</v>
      </c>
      <c r="AF6101" s="12">
        <f t="shared" si="857"/>
        <v>253.5633</v>
      </c>
      <c r="AG6101" s="12">
        <f t="shared" si="858"/>
        <v>148.34</v>
      </c>
      <c r="AH6101" s="9">
        <f t="shared" si="862"/>
        <v>0.22510546602324805</v>
      </c>
      <c r="AI6101" s="14">
        <f>VLOOKUP(E6101,'Verweis Faktor'!$A:$B,2,FALSE)</f>
        <v>1</v>
      </c>
      <c r="AJ6101" s="14"/>
      <c r="AK6101" s="14" t="str">
        <f>IF(AL6101="Ja","Versandkosten",VLOOKUP(E6101,'Verweis Belegart'!$A$2:$B$9,2,FALSE))</f>
        <v>Hardware</v>
      </c>
      <c r="AL6101" s="14" t="str">
        <f t="shared" si="863"/>
        <v>Nein</v>
      </c>
      <c r="AM6101" s="14" t="str">
        <f t="shared" si="859"/>
        <v>Positiv</v>
      </c>
    </row>
    <row r="6102" spans="1:39" ht="17.25" customHeight="1" x14ac:dyDescent="0.35">
      <c r="A6102" s="17">
        <v>14575385</v>
      </c>
      <c r="B6102" s="2" t="s">
        <v>2720</v>
      </c>
      <c r="C6102" s="1">
        <v>2025001</v>
      </c>
      <c r="D6102" s="1">
        <v>2001553</v>
      </c>
      <c r="E6102" s="2" t="s">
        <v>34</v>
      </c>
      <c r="F6102" s="2" t="s">
        <v>142</v>
      </c>
      <c r="G6102" s="2" t="s">
        <v>707</v>
      </c>
      <c r="H6102" s="2" t="s">
        <v>708</v>
      </c>
      <c r="I6102" s="2" t="s">
        <v>2601</v>
      </c>
      <c r="J6102" s="2" t="s">
        <v>304</v>
      </c>
      <c r="K6102" s="2" t="s">
        <v>28</v>
      </c>
      <c r="L6102" s="2" t="s">
        <v>2637</v>
      </c>
      <c r="M6102" s="2" t="s">
        <v>2638</v>
      </c>
      <c r="N6102" s="2" t="s">
        <v>2639</v>
      </c>
      <c r="O6102" s="3">
        <v>1</v>
      </c>
      <c r="P6102" s="3">
        <v>671.43</v>
      </c>
      <c r="Q6102" s="3">
        <v>898.92</v>
      </c>
      <c r="R6102" s="3">
        <v>898.92</v>
      </c>
      <c r="S6102" s="3">
        <v>227.49</v>
      </c>
      <c r="T6102" s="3">
        <v>83.96</v>
      </c>
      <c r="U6102" s="3">
        <v>25.3</v>
      </c>
      <c r="V6102" s="2" t="s">
        <v>710</v>
      </c>
      <c r="W6102" s="2" t="s">
        <v>711</v>
      </c>
      <c r="X6102" s="2" t="s">
        <v>712</v>
      </c>
      <c r="Y6102" s="19" t="str">
        <f>VLOOKUP(G6102,'Verweis Kd-Gruppe'!$A$2:$B$8,2,FALSE)</f>
        <v>FHK</v>
      </c>
      <c r="Z6102" s="19" t="str">
        <f>VLOOKUP(J6102,'Verweis Art-Gruppe'!$A$2:$B$15,2,FALSE)</f>
        <v>Zubehör</v>
      </c>
      <c r="AA6102" s="19" t="str">
        <f>VLOOKUP(W6102,'Verweis Vertreter'!$A$2:$B$24,2,FALSE)</f>
        <v>Zentrale</v>
      </c>
      <c r="AB6102" s="12">
        <f t="shared" si="855"/>
        <v>1</v>
      </c>
      <c r="AC6102" s="12">
        <f t="shared" si="860"/>
        <v>671.43</v>
      </c>
      <c r="AD6102" s="12">
        <f t="shared" si="861"/>
        <v>898.92</v>
      </c>
      <c r="AE6102" s="12">
        <f t="shared" si="856"/>
        <v>898.92</v>
      </c>
      <c r="AF6102" s="12">
        <f t="shared" si="857"/>
        <v>227.49</v>
      </c>
      <c r="AG6102" s="12">
        <f t="shared" si="858"/>
        <v>83.96</v>
      </c>
      <c r="AH6102" s="9">
        <f t="shared" si="862"/>
        <v>9.3400970052952434E-2</v>
      </c>
      <c r="AI6102" s="14">
        <f>VLOOKUP(E6102,'Verweis Faktor'!$A:$B,2,FALSE)</f>
        <v>1</v>
      </c>
      <c r="AJ6102" s="14"/>
      <c r="AK6102" s="14" t="str">
        <f>IF(AL6102="Ja","Versandkosten",VLOOKUP(E6102,'Verweis Belegart'!$A$2:$B$9,2,FALSE))</f>
        <v>Hardware</v>
      </c>
      <c r="AL6102" s="14" t="str">
        <f t="shared" si="863"/>
        <v>Nein</v>
      </c>
      <c r="AM6102" s="14" t="str">
        <f t="shared" si="859"/>
        <v>Positiv</v>
      </c>
    </row>
    <row r="6103" spans="1:39" ht="17.25" customHeight="1" x14ac:dyDescent="0.35">
      <c r="A6103" s="17">
        <v>14575693</v>
      </c>
      <c r="B6103" s="2" t="s">
        <v>2720</v>
      </c>
      <c r="C6103" s="1">
        <v>2025001</v>
      </c>
      <c r="D6103" s="1">
        <v>2001554</v>
      </c>
      <c r="E6103" s="2" t="s">
        <v>34</v>
      </c>
      <c r="F6103" s="2" t="s">
        <v>142</v>
      </c>
      <c r="G6103" s="2" t="s">
        <v>707</v>
      </c>
      <c r="H6103" s="2" t="s">
        <v>708</v>
      </c>
      <c r="I6103" s="2" t="s">
        <v>2733</v>
      </c>
      <c r="J6103" s="2" t="s">
        <v>103</v>
      </c>
      <c r="K6103" s="2" t="s">
        <v>28</v>
      </c>
      <c r="L6103" s="2" t="s">
        <v>1303</v>
      </c>
      <c r="M6103" s="2" t="s">
        <v>1304</v>
      </c>
      <c r="N6103" s="2" t="s">
        <v>274</v>
      </c>
      <c r="O6103" s="3">
        <v>1</v>
      </c>
      <c r="P6103" s="3">
        <v>1082.0512000000001</v>
      </c>
      <c r="Q6103" s="3">
        <v>1528.8</v>
      </c>
      <c r="R6103" s="3">
        <v>1528.8</v>
      </c>
      <c r="S6103" s="3">
        <v>446.74880000000002</v>
      </c>
      <c r="T6103" s="3">
        <v>202.66</v>
      </c>
      <c r="U6103" s="3">
        <v>29.22</v>
      </c>
      <c r="V6103" s="2" t="s">
        <v>710</v>
      </c>
      <c r="W6103" s="2" t="s">
        <v>711</v>
      </c>
      <c r="X6103" s="2" t="s">
        <v>712</v>
      </c>
      <c r="Y6103" s="19" t="str">
        <f>VLOOKUP(G6103,'Verweis Kd-Gruppe'!$A$2:$B$8,2,FALSE)</f>
        <v>FHK</v>
      </c>
      <c r="Z6103" s="19" t="str">
        <f>VLOOKUP(J6103,'Verweis Art-Gruppe'!$A$2:$B$15,2,FALSE)</f>
        <v>Geräte</v>
      </c>
      <c r="AA6103" s="19" t="str">
        <f>VLOOKUP(W6103,'Verweis Vertreter'!$A$2:$B$24,2,FALSE)</f>
        <v>Zentrale</v>
      </c>
      <c r="AB6103" s="12">
        <f t="shared" si="855"/>
        <v>1</v>
      </c>
      <c r="AC6103" s="12">
        <f t="shared" si="860"/>
        <v>1082.0512000000001</v>
      </c>
      <c r="AD6103" s="12">
        <f t="shared" si="861"/>
        <v>1528.8</v>
      </c>
      <c r="AE6103" s="12">
        <f t="shared" si="856"/>
        <v>1528.8</v>
      </c>
      <c r="AF6103" s="12">
        <f t="shared" si="857"/>
        <v>446.74880000000002</v>
      </c>
      <c r="AG6103" s="12">
        <f t="shared" si="858"/>
        <v>202.66</v>
      </c>
      <c r="AH6103" s="9">
        <f t="shared" si="862"/>
        <v>0.13256148613291471</v>
      </c>
      <c r="AI6103" s="14">
        <f>VLOOKUP(E6103,'Verweis Faktor'!$A:$B,2,FALSE)</f>
        <v>1</v>
      </c>
      <c r="AJ6103" s="14"/>
      <c r="AK6103" s="14" t="str">
        <f>IF(AL6103="Ja","Versandkosten",VLOOKUP(E6103,'Verweis Belegart'!$A$2:$B$9,2,FALSE))</f>
        <v>Hardware</v>
      </c>
      <c r="AL6103" s="14" t="str">
        <f t="shared" si="863"/>
        <v>Nein</v>
      </c>
      <c r="AM6103" s="14" t="str">
        <f t="shared" si="859"/>
        <v>Positiv</v>
      </c>
    </row>
    <row r="6104" spans="1:39" ht="17.25" customHeight="1" x14ac:dyDescent="0.35">
      <c r="A6104" s="17">
        <v>14575723</v>
      </c>
      <c r="B6104" s="2" t="s">
        <v>2720</v>
      </c>
      <c r="C6104" s="1">
        <v>2025001</v>
      </c>
      <c r="D6104" s="1">
        <v>2001555</v>
      </c>
      <c r="E6104" s="2" t="s">
        <v>34</v>
      </c>
      <c r="F6104" s="2" t="s">
        <v>768</v>
      </c>
      <c r="G6104" s="2" t="s">
        <v>791</v>
      </c>
      <c r="H6104" s="2" t="s">
        <v>1868</v>
      </c>
      <c r="I6104" s="2" t="s">
        <v>1869</v>
      </c>
      <c r="J6104" s="2" t="s">
        <v>2792</v>
      </c>
      <c r="K6104" s="2" t="s">
        <v>28</v>
      </c>
      <c r="L6104" s="2" t="s">
        <v>797</v>
      </c>
      <c r="M6104" s="2" t="s">
        <v>798</v>
      </c>
      <c r="N6104" s="2"/>
      <c r="O6104" s="3">
        <v>2</v>
      </c>
      <c r="P6104" s="3">
        <v>0</v>
      </c>
      <c r="Q6104" s="3">
        <v>71.75</v>
      </c>
      <c r="R6104" s="3">
        <v>143.5</v>
      </c>
      <c r="S6104" s="3">
        <v>71.75</v>
      </c>
      <c r="T6104" s="3">
        <v>143.5</v>
      </c>
      <c r="U6104" s="3"/>
      <c r="V6104" s="2" t="s">
        <v>31</v>
      </c>
      <c r="W6104" s="2" t="s">
        <v>32</v>
      </c>
      <c r="X6104" s="2" t="s">
        <v>33</v>
      </c>
      <c r="Y6104" s="19" t="str">
        <f>VLOOKUP(G6104,'Verweis Kd-Gruppe'!$A$2:$B$8,2,FALSE)</f>
        <v>FHK</v>
      </c>
      <c r="Z6104" s="19" t="str">
        <f>VLOOKUP(J6104,'Verweis Art-Gruppe'!$A$2:$B$15,2,FALSE)</f>
        <v>Transportverluste</v>
      </c>
      <c r="AA6104" s="19" t="str">
        <f>VLOOKUP(W6104,'Verweis Vertreter'!$A$2:$B$24,2,FALSE)</f>
        <v>Zentrale</v>
      </c>
      <c r="AB6104" s="12">
        <f t="shared" si="855"/>
        <v>2</v>
      </c>
      <c r="AC6104" s="12">
        <f t="shared" si="860"/>
        <v>0</v>
      </c>
      <c r="AD6104" s="12">
        <f t="shared" si="861"/>
        <v>71.75</v>
      </c>
      <c r="AE6104" s="12">
        <f t="shared" si="856"/>
        <v>143.5</v>
      </c>
      <c r="AF6104" s="12">
        <f t="shared" si="857"/>
        <v>71.75</v>
      </c>
      <c r="AG6104" s="12">
        <f t="shared" si="858"/>
        <v>143.5</v>
      </c>
      <c r="AH6104" s="9">
        <f t="shared" si="862"/>
        <v>1</v>
      </c>
      <c r="AI6104" s="14">
        <f>VLOOKUP(E6104,'Verweis Faktor'!$A:$B,2,FALSE)</f>
        <v>1</v>
      </c>
      <c r="AJ6104" s="14"/>
      <c r="AK6104" s="14" t="str">
        <f>IF(AL6104="Ja","Versandkosten",VLOOKUP(E6104,'Verweis Belegart'!$A$2:$B$9,2,FALSE))</f>
        <v>Hardware</v>
      </c>
      <c r="AL6104" s="14" t="str">
        <f t="shared" si="863"/>
        <v>Nein</v>
      </c>
      <c r="AM6104" s="14" t="str">
        <f t="shared" si="859"/>
        <v>Positiv</v>
      </c>
    </row>
    <row r="6105" spans="1:39" ht="17.25" customHeight="1" x14ac:dyDescent="0.35">
      <c r="A6105" s="17">
        <v>14575585</v>
      </c>
      <c r="B6105" s="2" t="s">
        <v>2720</v>
      </c>
      <c r="C6105" s="1">
        <v>2025001</v>
      </c>
      <c r="D6105" s="1">
        <v>2001556</v>
      </c>
      <c r="E6105" s="2" t="s">
        <v>34</v>
      </c>
      <c r="F6105" s="2" t="s">
        <v>142</v>
      </c>
      <c r="G6105" s="2" t="s">
        <v>36</v>
      </c>
      <c r="H6105" s="2" t="s">
        <v>417</v>
      </c>
      <c r="I6105" s="2" t="s">
        <v>418</v>
      </c>
      <c r="J6105" s="2" t="s">
        <v>2791</v>
      </c>
      <c r="K6105" s="2" t="s">
        <v>28</v>
      </c>
      <c r="L6105" s="2" t="s">
        <v>249</v>
      </c>
      <c r="M6105" s="2" t="s">
        <v>250</v>
      </c>
      <c r="N6105" s="2" t="s">
        <v>122</v>
      </c>
      <c r="O6105" s="3">
        <v>1</v>
      </c>
      <c r="P6105" s="3">
        <v>0</v>
      </c>
      <c r="Q6105" s="3">
        <v>4.9000000000000004</v>
      </c>
      <c r="R6105" s="3">
        <v>4.9000000000000004</v>
      </c>
      <c r="S6105" s="3">
        <v>4.9000000000000004</v>
      </c>
      <c r="T6105" s="3">
        <v>4.9000000000000004</v>
      </c>
      <c r="U6105" s="3"/>
      <c r="V6105" s="2" t="s">
        <v>235</v>
      </c>
      <c r="W6105" s="2" t="s">
        <v>236</v>
      </c>
      <c r="X6105" s="2" t="s">
        <v>419</v>
      </c>
      <c r="Y6105" s="19" t="str">
        <f>VLOOKUP(G6105,'Verweis Kd-Gruppe'!$A$2:$B$8,2,FALSE)</f>
        <v>GRK</v>
      </c>
      <c r="Z6105" s="19" t="str">
        <f>VLOOKUP(J6105,'Verweis Art-Gruppe'!$A$2:$B$15,2,FALSE)</f>
        <v>Sonstige</v>
      </c>
      <c r="AA6105" s="19" t="str">
        <f>VLOOKUP(W6105,'Verweis Vertreter'!$A$2:$B$24,2,FALSE)</f>
        <v>Patrick Verfürth</v>
      </c>
      <c r="AB6105" s="12">
        <f t="shared" si="855"/>
        <v>1</v>
      </c>
      <c r="AC6105" s="12">
        <f t="shared" si="860"/>
        <v>0</v>
      </c>
      <c r="AD6105" s="12">
        <f t="shared" si="861"/>
        <v>4.9000000000000004</v>
      </c>
      <c r="AE6105" s="12">
        <f t="shared" si="856"/>
        <v>4.9000000000000004</v>
      </c>
      <c r="AF6105" s="12">
        <f t="shared" si="857"/>
        <v>4.9000000000000004</v>
      </c>
      <c r="AG6105" s="12">
        <f t="shared" si="858"/>
        <v>4.9000000000000004</v>
      </c>
      <c r="AH6105" s="9">
        <f t="shared" si="862"/>
        <v>1</v>
      </c>
      <c r="AI6105" s="14">
        <f>VLOOKUP(E6105,'Verweis Faktor'!$A:$B,2,FALSE)</f>
        <v>1</v>
      </c>
      <c r="AJ6105" s="14"/>
      <c r="AK6105" s="14" t="str">
        <f>IF(AL6105="Ja","Versandkosten",VLOOKUP(E6105,'Verweis Belegart'!$A$2:$B$9,2,FALSE))</f>
        <v>Versandkosten</v>
      </c>
      <c r="AL6105" s="14" t="str">
        <f t="shared" si="863"/>
        <v>Ja</v>
      </c>
      <c r="AM6105" s="14" t="str">
        <f t="shared" si="859"/>
        <v>Positiv</v>
      </c>
    </row>
    <row r="6106" spans="1:39" ht="17.25" customHeight="1" x14ac:dyDescent="0.35">
      <c r="A6106" s="17">
        <v>14575585</v>
      </c>
      <c r="B6106" s="2" t="s">
        <v>2720</v>
      </c>
      <c r="C6106" s="1">
        <v>2025001</v>
      </c>
      <c r="D6106" s="1">
        <v>2001556</v>
      </c>
      <c r="E6106" s="2" t="s">
        <v>34</v>
      </c>
      <c r="F6106" s="2" t="s">
        <v>142</v>
      </c>
      <c r="G6106" s="2" t="s">
        <v>36</v>
      </c>
      <c r="H6106" s="2" t="s">
        <v>417</v>
      </c>
      <c r="I6106" s="2" t="s">
        <v>418</v>
      </c>
      <c r="J6106" s="2" t="s">
        <v>103</v>
      </c>
      <c r="K6106" s="2" t="s">
        <v>45</v>
      </c>
      <c r="L6106" s="2" t="s">
        <v>2624</v>
      </c>
      <c r="M6106" s="2" t="s">
        <v>2625</v>
      </c>
      <c r="N6106" s="2" t="s">
        <v>2626</v>
      </c>
      <c r="O6106" s="3">
        <v>1</v>
      </c>
      <c r="P6106" s="3">
        <v>529</v>
      </c>
      <c r="Q6106" s="3">
        <v>549</v>
      </c>
      <c r="R6106" s="3">
        <v>549</v>
      </c>
      <c r="S6106" s="3">
        <v>20</v>
      </c>
      <c r="T6106" s="3">
        <v>20</v>
      </c>
      <c r="U6106" s="3">
        <v>3.64</v>
      </c>
      <c r="V6106" s="2" t="s">
        <v>235</v>
      </c>
      <c r="W6106" s="2" t="s">
        <v>236</v>
      </c>
      <c r="X6106" s="2" t="s">
        <v>419</v>
      </c>
      <c r="Y6106" s="19" t="str">
        <f>VLOOKUP(G6106,'Verweis Kd-Gruppe'!$A$2:$B$8,2,FALSE)</f>
        <v>GRK</v>
      </c>
      <c r="Z6106" s="19" t="str">
        <f>VLOOKUP(J6106,'Verweis Art-Gruppe'!$A$2:$B$15,2,FALSE)</f>
        <v>Geräte</v>
      </c>
      <c r="AA6106" s="19" t="str">
        <f>VLOOKUP(W6106,'Verweis Vertreter'!$A$2:$B$24,2,FALSE)</f>
        <v>Patrick Verfürth</v>
      </c>
      <c r="AB6106" s="12">
        <f t="shared" si="855"/>
        <v>1</v>
      </c>
      <c r="AC6106" s="12">
        <f t="shared" si="860"/>
        <v>529</v>
      </c>
      <c r="AD6106" s="12">
        <f t="shared" si="861"/>
        <v>549</v>
      </c>
      <c r="AE6106" s="12">
        <f t="shared" si="856"/>
        <v>549</v>
      </c>
      <c r="AF6106" s="12">
        <f t="shared" si="857"/>
        <v>20</v>
      </c>
      <c r="AG6106" s="12">
        <f t="shared" si="858"/>
        <v>20</v>
      </c>
      <c r="AH6106" s="9">
        <f t="shared" si="862"/>
        <v>3.6429872495446269E-2</v>
      </c>
      <c r="AI6106" s="14">
        <f>VLOOKUP(E6106,'Verweis Faktor'!$A:$B,2,FALSE)</f>
        <v>1</v>
      </c>
      <c r="AJ6106" s="14"/>
      <c r="AK6106" s="14" t="str">
        <f>IF(AL6106="Ja","Versandkosten",VLOOKUP(E6106,'Verweis Belegart'!$A$2:$B$9,2,FALSE))</f>
        <v>Hardware</v>
      </c>
      <c r="AL6106" s="14" t="str">
        <f t="shared" si="863"/>
        <v>Nein</v>
      </c>
      <c r="AM6106" s="14" t="str">
        <f t="shared" si="859"/>
        <v>Positiv</v>
      </c>
    </row>
    <row r="6107" spans="1:39" ht="17.25" customHeight="1" x14ac:dyDescent="0.35">
      <c r="A6107" s="17">
        <v>14574956</v>
      </c>
      <c r="B6107" s="2" t="s">
        <v>2720</v>
      </c>
      <c r="C6107" s="1">
        <v>2025001</v>
      </c>
      <c r="D6107" s="1">
        <v>2001557</v>
      </c>
      <c r="E6107" s="2" t="s">
        <v>34</v>
      </c>
      <c r="F6107" s="2" t="s">
        <v>142</v>
      </c>
      <c r="G6107" s="2" t="s">
        <v>66</v>
      </c>
      <c r="H6107" s="2" t="s">
        <v>67</v>
      </c>
      <c r="I6107" s="2" t="s">
        <v>68</v>
      </c>
      <c r="J6107" s="2" t="s">
        <v>103</v>
      </c>
      <c r="K6107" s="2" t="s">
        <v>28</v>
      </c>
      <c r="L6107" s="2" t="s">
        <v>983</v>
      </c>
      <c r="M6107" s="2" t="s">
        <v>984</v>
      </c>
      <c r="N6107" s="2" t="s">
        <v>985</v>
      </c>
      <c r="O6107" s="3">
        <v>1</v>
      </c>
      <c r="P6107" s="3">
        <v>829.95</v>
      </c>
      <c r="Q6107" s="3">
        <v>809</v>
      </c>
      <c r="R6107" s="3">
        <v>809</v>
      </c>
      <c r="S6107" s="3">
        <v>-20.95</v>
      </c>
      <c r="T6107" s="3">
        <v>-20.95</v>
      </c>
      <c r="U6107" s="3">
        <v>-2.58</v>
      </c>
      <c r="V6107" s="2" t="s">
        <v>42</v>
      </c>
      <c r="W6107" s="2" t="s">
        <v>43</v>
      </c>
      <c r="X6107" s="2" t="s">
        <v>72</v>
      </c>
      <c r="Y6107" s="19" t="str">
        <f>VLOOKUP(G6107,'Verweis Kd-Gruppe'!$A$2:$B$8,2,FALSE)</f>
        <v>EXP</v>
      </c>
      <c r="Z6107" s="19" t="str">
        <f>VLOOKUP(J6107,'Verweis Art-Gruppe'!$A$2:$B$15,2,FALSE)</f>
        <v>Geräte</v>
      </c>
      <c r="AA6107" s="19" t="str">
        <f>VLOOKUP(W6107,'Verweis Vertreter'!$A$2:$B$24,2,FALSE)</f>
        <v>Sebastian Faber</v>
      </c>
      <c r="AB6107" s="12">
        <f t="shared" si="855"/>
        <v>1</v>
      </c>
      <c r="AC6107" s="12">
        <f t="shared" si="860"/>
        <v>829.95</v>
      </c>
      <c r="AD6107" s="12">
        <f t="shared" si="861"/>
        <v>809</v>
      </c>
      <c r="AE6107" s="12">
        <f t="shared" si="856"/>
        <v>809</v>
      </c>
      <c r="AF6107" s="12">
        <f t="shared" si="857"/>
        <v>-20.95</v>
      </c>
      <c r="AG6107" s="12">
        <f t="shared" si="858"/>
        <v>-20.95</v>
      </c>
      <c r="AH6107" s="9">
        <f t="shared" si="862"/>
        <v>-2.5896168108776266E-2</v>
      </c>
      <c r="AI6107" s="14">
        <f>VLOOKUP(E6107,'Verweis Faktor'!$A:$B,2,FALSE)</f>
        <v>1</v>
      </c>
      <c r="AJ6107" s="14"/>
      <c r="AK6107" s="14" t="str">
        <f>IF(AL6107="Ja","Versandkosten",VLOOKUP(E6107,'Verweis Belegart'!$A$2:$B$9,2,FALSE))</f>
        <v>Hardware</v>
      </c>
      <c r="AL6107" s="14" t="str">
        <f t="shared" si="863"/>
        <v>Nein</v>
      </c>
      <c r="AM6107" s="14" t="str">
        <f t="shared" si="859"/>
        <v>Negativ</v>
      </c>
    </row>
    <row r="6108" spans="1:39" ht="17.25" customHeight="1" x14ac:dyDescent="0.35">
      <c r="A6108" s="17">
        <v>14574956</v>
      </c>
      <c r="B6108" s="2" t="s">
        <v>2720</v>
      </c>
      <c r="C6108" s="1">
        <v>2025001</v>
      </c>
      <c r="D6108" s="1">
        <v>2001557</v>
      </c>
      <c r="E6108" s="2" t="s">
        <v>34</v>
      </c>
      <c r="F6108" s="2" t="s">
        <v>142</v>
      </c>
      <c r="G6108" s="2" t="s">
        <v>66</v>
      </c>
      <c r="H6108" s="2" t="s">
        <v>67</v>
      </c>
      <c r="I6108" s="2" t="s">
        <v>68</v>
      </c>
      <c r="J6108" s="2" t="s">
        <v>103</v>
      </c>
      <c r="K6108" s="2" t="s">
        <v>45</v>
      </c>
      <c r="L6108" s="2" t="s">
        <v>410</v>
      </c>
      <c r="M6108" s="2" t="s">
        <v>411</v>
      </c>
      <c r="N6108" s="2" t="s">
        <v>412</v>
      </c>
      <c r="O6108" s="3">
        <v>1</v>
      </c>
      <c r="P6108" s="3">
        <v>218.56469999999999</v>
      </c>
      <c r="Q6108" s="3">
        <v>259</v>
      </c>
      <c r="R6108" s="3">
        <v>259</v>
      </c>
      <c r="S6108" s="3">
        <v>40.435299999999998</v>
      </c>
      <c r="T6108" s="3">
        <v>40.44</v>
      </c>
      <c r="U6108" s="3">
        <v>15.61</v>
      </c>
      <c r="V6108" s="2" t="s">
        <v>42</v>
      </c>
      <c r="W6108" s="2" t="s">
        <v>43</v>
      </c>
      <c r="X6108" s="2" t="s">
        <v>72</v>
      </c>
      <c r="Y6108" s="19" t="str">
        <f>VLOOKUP(G6108,'Verweis Kd-Gruppe'!$A$2:$B$8,2,FALSE)</f>
        <v>EXP</v>
      </c>
      <c r="Z6108" s="19" t="str">
        <f>VLOOKUP(J6108,'Verweis Art-Gruppe'!$A$2:$B$15,2,FALSE)</f>
        <v>Geräte</v>
      </c>
      <c r="AA6108" s="19" t="str">
        <f>VLOOKUP(W6108,'Verweis Vertreter'!$A$2:$B$24,2,FALSE)</f>
        <v>Sebastian Faber</v>
      </c>
      <c r="AB6108" s="12">
        <f t="shared" si="855"/>
        <v>1</v>
      </c>
      <c r="AC6108" s="12">
        <f t="shared" si="860"/>
        <v>218.56469999999999</v>
      </c>
      <c r="AD6108" s="12">
        <f t="shared" si="861"/>
        <v>259</v>
      </c>
      <c r="AE6108" s="12">
        <f t="shared" si="856"/>
        <v>259</v>
      </c>
      <c r="AF6108" s="12">
        <f t="shared" si="857"/>
        <v>40.435299999999998</v>
      </c>
      <c r="AG6108" s="12">
        <f t="shared" si="858"/>
        <v>40.44</v>
      </c>
      <c r="AH6108" s="9">
        <f t="shared" si="862"/>
        <v>0.15613899613899612</v>
      </c>
      <c r="AI6108" s="14">
        <f>VLOOKUP(E6108,'Verweis Faktor'!$A:$B,2,FALSE)</f>
        <v>1</v>
      </c>
      <c r="AJ6108" s="14"/>
      <c r="AK6108" s="14" t="str">
        <f>IF(AL6108="Ja","Versandkosten",VLOOKUP(E6108,'Verweis Belegart'!$A$2:$B$9,2,FALSE))</f>
        <v>Hardware</v>
      </c>
      <c r="AL6108" s="14" t="str">
        <f t="shared" si="863"/>
        <v>Nein</v>
      </c>
      <c r="AM6108" s="14" t="str">
        <f t="shared" si="859"/>
        <v>Positiv</v>
      </c>
    </row>
    <row r="6109" spans="1:39" ht="17.25" customHeight="1" x14ac:dyDescent="0.35">
      <c r="A6109" s="17">
        <v>14575349</v>
      </c>
      <c r="B6109" s="2" t="s">
        <v>2720</v>
      </c>
      <c r="C6109" s="1">
        <v>2025001</v>
      </c>
      <c r="D6109" s="1">
        <v>2001558</v>
      </c>
      <c r="E6109" s="2" t="s">
        <v>34</v>
      </c>
      <c r="F6109" s="2" t="s">
        <v>142</v>
      </c>
      <c r="G6109" s="2" t="s">
        <v>66</v>
      </c>
      <c r="H6109" s="2" t="s">
        <v>67</v>
      </c>
      <c r="I6109" s="2" t="s">
        <v>68</v>
      </c>
      <c r="J6109" s="2" t="s">
        <v>103</v>
      </c>
      <c r="K6109" s="2" t="s">
        <v>28</v>
      </c>
      <c r="L6109" s="2" t="s">
        <v>323</v>
      </c>
      <c r="M6109" s="2" t="s">
        <v>324</v>
      </c>
      <c r="N6109" s="2" t="s">
        <v>325</v>
      </c>
      <c r="O6109" s="3">
        <v>1</v>
      </c>
      <c r="P6109" s="3">
        <v>181</v>
      </c>
      <c r="Q6109" s="3">
        <v>191</v>
      </c>
      <c r="R6109" s="3">
        <v>191</v>
      </c>
      <c r="S6109" s="3">
        <v>10</v>
      </c>
      <c r="T6109" s="3">
        <v>10</v>
      </c>
      <c r="U6109" s="3">
        <v>5.23</v>
      </c>
      <c r="V6109" s="2" t="s">
        <v>42</v>
      </c>
      <c r="W6109" s="2" t="s">
        <v>43</v>
      </c>
      <c r="X6109" s="2" t="s">
        <v>72</v>
      </c>
      <c r="Y6109" s="19" t="str">
        <f>VLOOKUP(G6109,'Verweis Kd-Gruppe'!$A$2:$B$8,2,FALSE)</f>
        <v>EXP</v>
      </c>
      <c r="Z6109" s="19" t="str">
        <f>VLOOKUP(J6109,'Verweis Art-Gruppe'!$A$2:$B$15,2,FALSE)</f>
        <v>Geräte</v>
      </c>
      <c r="AA6109" s="19" t="str">
        <f>VLOOKUP(W6109,'Verweis Vertreter'!$A$2:$B$24,2,FALSE)</f>
        <v>Sebastian Faber</v>
      </c>
      <c r="AB6109" s="12">
        <f t="shared" si="855"/>
        <v>1</v>
      </c>
      <c r="AC6109" s="12">
        <f t="shared" si="860"/>
        <v>181</v>
      </c>
      <c r="AD6109" s="12">
        <f t="shared" si="861"/>
        <v>191</v>
      </c>
      <c r="AE6109" s="12">
        <f t="shared" si="856"/>
        <v>191</v>
      </c>
      <c r="AF6109" s="12">
        <f t="shared" si="857"/>
        <v>10</v>
      </c>
      <c r="AG6109" s="12">
        <f t="shared" si="858"/>
        <v>10</v>
      </c>
      <c r="AH6109" s="9">
        <f t="shared" si="862"/>
        <v>5.2356020942408377E-2</v>
      </c>
      <c r="AI6109" s="14">
        <f>VLOOKUP(E6109,'Verweis Faktor'!$A:$B,2,FALSE)</f>
        <v>1</v>
      </c>
      <c r="AJ6109" s="14"/>
      <c r="AK6109" s="14" t="str">
        <f>IF(AL6109="Ja","Versandkosten",VLOOKUP(E6109,'Verweis Belegart'!$A$2:$B$9,2,FALSE))</f>
        <v>Hardware</v>
      </c>
      <c r="AL6109" s="14" t="str">
        <f t="shared" si="863"/>
        <v>Nein</v>
      </c>
      <c r="AM6109" s="14" t="str">
        <f t="shared" si="859"/>
        <v>Positiv</v>
      </c>
    </row>
    <row r="6110" spans="1:39" ht="17.25" customHeight="1" x14ac:dyDescent="0.35">
      <c r="A6110" s="17">
        <v>14575349</v>
      </c>
      <c r="B6110" s="2" t="s">
        <v>2720</v>
      </c>
      <c r="C6110" s="1">
        <v>2025001</v>
      </c>
      <c r="D6110" s="1">
        <v>2001558</v>
      </c>
      <c r="E6110" s="2" t="s">
        <v>34</v>
      </c>
      <c r="F6110" s="2" t="s">
        <v>142</v>
      </c>
      <c r="G6110" s="2" t="s">
        <v>66</v>
      </c>
      <c r="H6110" s="2" t="s">
        <v>67</v>
      </c>
      <c r="I6110" s="2" t="s">
        <v>68</v>
      </c>
      <c r="J6110" s="2" t="s">
        <v>103</v>
      </c>
      <c r="K6110" s="2" t="s">
        <v>45</v>
      </c>
      <c r="L6110" s="2" t="s">
        <v>1438</v>
      </c>
      <c r="M6110" s="2" t="s">
        <v>1439</v>
      </c>
      <c r="N6110" s="2" t="s">
        <v>1440</v>
      </c>
      <c r="O6110" s="3">
        <v>1</v>
      </c>
      <c r="P6110" s="3">
        <v>164.9</v>
      </c>
      <c r="Q6110" s="3">
        <v>178</v>
      </c>
      <c r="R6110" s="3">
        <v>178</v>
      </c>
      <c r="S6110" s="3">
        <v>13.1</v>
      </c>
      <c r="T6110" s="3">
        <v>13.1</v>
      </c>
      <c r="U6110" s="3">
        <v>7.35</v>
      </c>
      <c r="V6110" s="2" t="s">
        <v>42</v>
      </c>
      <c r="W6110" s="2" t="s">
        <v>43</v>
      </c>
      <c r="X6110" s="2" t="s">
        <v>72</v>
      </c>
      <c r="Y6110" s="19" t="str">
        <f>VLOOKUP(G6110,'Verweis Kd-Gruppe'!$A$2:$B$8,2,FALSE)</f>
        <v>EXP</v>
      </c>
      <c r="Z6110" s="19" t="str">
        <f>VLOOKUP(J6110,'Verweis Art-Gruppe'!$A$2:$B$15,2,FALSE)</f>
        <v>Geräte</v>
      </c>
      <c r="AA6110" s="19" t="str">
        <f>VLOOKUP(W6110,'Verweis Vertreter'!$A$2:$B$24,2,FALSE)</f>
        <v>Sebastian Faber</v>
      </c>
      <c r="AB6110" s="12">
        <f t="shared" si="855"/>
        <v>1</v>
      </c>
      <c r="AC6110" s="12">
        <f t="shared" si="860"/>
        <v>164.9</v>
      </c>
      <c r="AD6110" s="12">
        <f t="shared" si="861"/>
        <v>178</v>
      </c>
      <c r="AE6110" s="12">
        <f t="shared" si="856"/>
        <v>178</v>
      </c>
      <c r="AF6110" s="12">
        <f t="shared" si="857"/>
        <v>13.1</v>
      </c>
      <c r="AG6110" s="12">
        <f t="shared" si="858"/>
        <v>13.1</v>
      </c>
      <c r="AH6110" s="9">
        <f t="shared" si="862"/>
        <v>7.3595505617977522E-2</v>
      </c>
      <c r="AI6110" s="14">
        <f>VLOOKUP(E6110,'Verweis Faktor'!$A:$B,2,FALSE)</f>
        <v>1</v>
      </c>
      <c r="AJ6110" s="14"/>
      <c r="AK6110" s="14" t="str">
        <f>IF(AL6110="Ja","Versandkosten",VLOOKUP(E6110,'Verweis Belegart'!$A$2:$B$9,2,FALSE))</f>
        <v>Hardware</v>
      </c>
      <c r="AL6110" s="14" t="str">
        <f t="shared" si="863"/>
        <v>Nein</v>
      </c>
      <c r="AM6110" s="14" t="str">
        <f t="shared" si="859"/>
        <v>Positiv</v>
      </c>
    </row>
    <row r="6111" spans="1:39" ht="17.25" customHeight="1" x14ac:dyDescent="0.35">
      <c r="A6111" s="17">
        <v>14567943</v>
      </c>
      <c r="B6111" s="2" t="s">
        <v>2720</v>
      </c>
      <c r="C6111" s="1">
        <v>2025001</v>
      </c>
      <c r="D6111" s="1">
        <v>2001559</v>
      </c>
      <c r="E6111" s="2" t="s">
        <v>34</v>
      </c>
      <c r="F6111" s="2" t="s">
        <v>53</v>
      </c>
      <c r="G6111" s="2" t="s">
        <v>66</v>
      </c>
      <c r="H6111" s="2" t="s">
        <v>2734</v>
      </c>
      <c r="I6111" s="2" t="s">
        <v>2735</v>
      </c>
      <c r="J6111" s="2" t="s">
        <v>103</v>
      </c>
      <c r="K6111" s="2" t="s">
        <v>28</v>
      </c>
      <c r="L6111" s="2" t="s">
        <v>908</v>
      </c>
      <c r="M6111" s="2" t="s">
        <v>909</v>
      </c>
      <c r="N6111" s="2" t="s">
        <v>910</v>
      </c>
      <c r="O6111" s="3">
        <v>100</v>
      </c>
      <c r="P6111" s="3">
        <v>149</v>
      </c>
      <c r="Q6111" s="3">
        <v>159</v>
      </c>
      <c r="R6111" s="3">
        <v>15900</v>
      </c>
      <c r="S6111" s="3">
        <v>10</v>
      </c>
      <c r="T6111" s="3">
        <v>1000</v>
      </c>
      <c r="U6111" s="3">
        <v>6.28</v>
      </c>
      <c r="V6111" s="2" t="s">
        <v>123</v>
      </c>
      <c r="W6111" s="2" t="s">
        <v>124</v>
      </c>
      <c r="X6111" s="2" t="s">
        <v>125</v>
      </c>
      <c r="Y6111" s="19" t="str">
        <f>VLOOKUP(G6111,'Verweis Kd-Gruppe'!$A$2:$B$8,2,FALSE)</f>
        <v>EXP</v>
      </c>
      <c r="Z6111" s="19" t="str">
        <f>VLOOKUP(J6111,'Verweis Art-Gruppe'!$A$2:$B$15,2,FALSE)</f>
        <v>Geräte</v>
      </c>
      <c r="AA6111" s="19" t="str">
        <f>VLOOKUP(W6111,'Verweis Vertreter'!$A$2:$B$24,2,FALSE)</f>
        <v>Antonio Vuolo</v>
      </c>
      <c r="AB6111" s="12">
        <f t="shared" si="855"/>
        <v>100</v>
      </c>
      <c r="AC6111" s="12">
        <f t="shared" si="860"/>
        <v>149</v>
      </c>
      <c r="AD6111" s="12">
        <f t="shared" si="861"/>
        <v>159</v>
      </c>
      <c r="AE6111" s="12">
        <f t="shared" si="856"/>
        <v>15900</v>
      </c>
      <c r="AF6111" s="12">
        <f t="shared" si="857"/>
        <v>10</v>
      </c>
      <c r="AG6111" s="12">
        <f t="shared" si="858"/>
        <v>1000</v>
      </c>
      <c r="AH6111" s="9">
        <f t="shared" si="862"/>
        <v>6.2893081761006289E-2</v>
      </c>
      <c r="AI6111" s="14">
        <f>VLOOKUP(E6111,'Verweis Faktor'!$A:$B,2,FALSE)</f>
        <v>1</v>
      </c>
      <c r="AJ6111" s="14"/>
      <c r="AK6111" s="14" t="str">
        <f>IF(AL6111="Ja","Versandkosten",VLOOKUP(E6111,'Verweis Belegart'!$A$2:$B$9,2,FALSE))</f>
        <v>Hardware</v>
      </c>
      <c r="AL6111" s="14" t="str">
        <f t="shared" si="863"/>
        <v>Nein</v>
      </c>
      <c r="AM6111" s="14" t="str">
        <f t="shared" si="859"/>
        <v>Positiv</v>
      </c>
    </row>
    <row r="6112" spans="1:39" ht="17.25" customHeight="1" x14ac:dyDescent="0.35">
      <c r="A6112" s="17">
        <v>14575535</v>
      </c>
      <c r="B6112" s="2" t="s">
        <v>2720</v>
      </c>
      <c r="C6112" s="1">
        <v>2025001</v>
      </c>
      <c r="D6112" s="1">
        <v>2001560</v>
      </c>
      <c r="E6112" s="2" t="s">
        <v>34</v>
      </c>
      <c r="F6112" s="2" t="s">
        <v>35</v>
      </c>
      <c r="G6112" s="2" t="s">
        <v>66</v>
      </c>
      <c r="H6112" s="2" t="s">
        <v>1935</v>
      </c>
      <c r="I6112" s="2" t="s">
        <v>1936</v>
      </c>
      <c r="J6112" s="2" t="s">
        <v>103</v>
      </c>
      <c r="K6112" s="2" t="s">
        <v>28</v>
      </c>
      <c r="L6112" s="2" t="s">
        <v>1717</v>
      </c>
      <c r="M6112" s="2" t="s">
        <v>1718</v>
      </c>
      <c r="N6112" s="2" t="s">
        <v>917</v>
      </c>
      <c r="O6112" s="3">
        <v>50</v>
      </c>
      <c r="P6112" s="3">
        <v>197.0719</v>
      </c>
      <c r="Q6112" s="3">
        <v>215</v>
      </c>
      <c r="R6112" s="3">
        <v>10750</v>
      </c>
      <c r="S6112" s="3">
        <v>17.928100000000001</v>
      </c>
      <c r="T6112" s="3">
        <v>896.4</v>
      </c>
      <c r="U6112" s="3">
        <v>8.33</v>
      </c>
      <c r="V6112" s="2" t="s">
        <v>123</v>
      </c>
      <c r="W6112" s="2" t="s">
        <v>124</v>
      </c>
      <c r="X6112" s="2" t="s">
        <v>72</v>
      </c>
      <c r="Y6112" s="19" t="str">
        <f>VLOOKUP(G6112,'Verweis Kd-Gruppe'!$A$2:$B$8,2,FALSE)</f>
        <v>EXP</v>
      </c>
      <c r="Z6112" s="19" t="str">
        <f>VLOOKUP(J6112,'Verweis Art-Gruppe'!$A$2:$B$15,2,FALSE)</f>
        <v>Geräte</v>
      </c>
      <c r="AA6112" s="19" t="str">
        <f>VLOOKUP(W6112,'Verweis Vertreter'!$A$2:$B$24,2,FALSE)</f>
        <v>Antonio Vuolo</v>
      </c>
      <c r="AB6112" s="12">
        <f t="shared" si="855"/>
        <v>50</v>
      </c>
      <c r="AC6112" s="12">
        <f t="shared" si="860"/>
        <v>197.0719</v>
      </c>
      <c r="AD6112" s="12">
        <f t="shared" si="861"/>
        <v>215</v>
      </c>
      <c r="AE6112" s="12">
        <f t="shared" si="856"/>
        <v>10750</v>
      </c>
      <c r="AF6112" s="12">
        <f t="shared" si="857"/>
        <v>17.928100000000001</v>
      </c>
      <c r="AG6112" s="12">
        <f t="shared" si="858"/>
        <v>896.4</v>
      </c>
      <c r="AH6112" s="9">
        <f t="shared" si="862"/>
        <v>8.3386046511627898E-2</v>
      </c>
      <c r="AI6112" s="14">
        <f>VLOOKUP(E6112,'Verweis Faktor'!$A:$B,2,FALSE)</f>
        <v>1</v>
      </c>
      <c r="AJ6112" s="14"/>
      <c r="AK6112" s="14" t="str">
        <f>IF(AL6112="Ja","Versandkosten",VLOOKUP(E6112,'Verweis Belegart'!$A$2:$B$9,2,FALSE))</f>
        <v>Hardware</v>
      </c>
      <c r="AL6112" s="14" t="str">
        <f t="shared" si="863"/>
        <v>Nein</v>
      </c>
      <c r="AM6112" s="14" t="str">
        <f t="shared" si="859"/>
        <v>Positiv</v>
      </c>
    </row>
    <row r="6113" spans="1:39" ht="17.25" customHeight="1" x14ac:dyDescent="0.35">
      <c r="A6113" s="17">
        <v>14575545</v>
      </c>
      <c r="B6113" s="2" t="s">
        <v>2720</v>
      </c>
      <c r="C6113" s="1">
        <v>2025001</v>
      </c>
      <c r="D6113" s="1">
        <v>2001561</v>
      </c>
      <c r="E6113" s="2" t="s">
        <v>34</v>
      </c>
      <c r="F6113" s="2" t="s">
        <v>142</v>
      </c>
      <c r="G6113" s="2" t="s">
        <v>25</v>
      </c>
      <c r="H6113" s="2" t="s">
        <v>423</v>
      </c>
      <c r="I6113" s="2" t="s">
        <v>424</v>
      </c>
      <c r="J6113" s="2" t="s">
        <v>103</v>
      </c>
      <c r="K6113" s="2" t="s">
        <v>28</v>
      </c>
      <c r="L6113" s="2" t="s">
        <v>402</v>
      </c>
      <c r="M6113" s="2" t="s">
        <v>403</v>
      </c>
      <c r="N6113" s="2" t="s">
        <v>404</v>
      </c>
      <c r="O6113" s="3">
        <v>1</v>
      </c>
      <c r="P6113" s="3">
        <v>233.6053</v>
      </c>
      <c r="Q6113" s="3">
        <v>249</v>
      </c>
      <c r="R6113" s="3">
        <v>249</v>
      </c>
      <c r="S6113" s="3">
        <v>15.3947</v>
      </c>
      <c r="T6113" s="3">
        <v>15.39</v>
      </c>
      <c r="U6113" s="3">
        <v>6.18</v>
      </c>
      <c r="V6113" s="2" t="s">
        <v>427</v>
      </c>
      <c r="W6113" s="2" t="s">
        <v>428</v>
      </c>
      <c r="X6113" s="2" t="s">
        <v>724</v>
      </c>
      <c r="Y6113" s="19" t="str">
        <f>VLOOKUP(G6113,'Verweis Kd-Gruppe'!$A$2:$B$8,2,FALSE)</f>
        <v>FHK</v>
      </c>
      <c r="Z6113" s="19" t="str">
        <f>VLOOKUP(J6113,'Verweis Art-Gruppe'!$A$2:$B$15,2,FALSE)</f>
        <v>Geräte</v>
      </c>
      <c r="AA6113" s="19" t="str">
        <f>VLOOKUP(W6113,'Verweis Vertreter'!$A$2:$B$24,2,FALSE)</f>
        <v>Zentrale</v>
      </c>
      <c r="AB6113" s="12">
        <f t="shared" si="855"/>
        <v>1</v>
      </c>
      <c r="AC6113" s="12">
        <f t="shared" si="860"/>
        <v>233.6053</v>
      </c>
      <c r="AD6113" s="12">
        <f t="shared" si="861"/>
        <v>249</v>
      </c>
      <c r="AE6113" s="12">
        <f t="shared" si="856"/>
        <v>249</v>
      </c>
      <c r="AF6113" s="12">
        <f t="shared" si="857"/>
        <v>15.3947</v>
      </c>
      <c r="AG6113" s="12">
        <f t="shared" si="858"/>
        <v>15.39</v>
      </c>
      <c r="AH6113" s="9">
        <f t="shared" si="862"/>
        <v>6.1807228915662656E-2</v>
      </c>
      <c r="AI6113" s="14">
        <f>VLOOKUP(E6113,'Verweis Faktor'!$A:$B,2,FALSE)</f>
        <v>1</v>
      </c>
      <c r="AJ6113" s="14"/>
      <c r="AK6113" s="14" t="str">
        <f>IF(AL6113="Ja","Versandkosten",VLOOKUP(E6113,'Verweis Belegart'!$A$2:$B$9,2,FALSE))</f>
        <v>Hardware</v>
      </c>
      <c r="AL6113" s="14" t="str">
        <f t="shared" si="863"/>
        <v>Nein</v>
      </c>
      <c r="AM6113" s="14" t="str">
        <f t="shared" si="859"/>
        <v>Positiv</v>
      </c>
    </row>
    <row r="6114" spans="1:39" ht="17.25" customHeight="1" x14ac:dyDescent="0.35">
      <c r="A6114" s="17">
        <v>14575545</v>
      </c>
      <c r="B6114" s="2" t="s">
        <v>2720</v>
      </c>
      <c r="C6114" s="1">
        <v>2025001</v>
      </c>
      <c r="D6114" s="1">
        <v>2001561</v>
      </c>
      <c r="E6114" s="2" t="s">
        <v>34</v>
      </c>
      <c r="F6114" s="2" t="s">
        <v>142</v>
      </c>
      <c r="G6114" s="2" t="s">
        <v>25</v>
      </c>
      <c r="H6114" s="2" t="s">
        <v>423</v>
      </c>
      <c r="I6114" s="2" t="s">
        <v>424</v>
      </c>
      <c r="J6114" s="2" t="s">
        <v>103</v>
      </c>
      <c r="K6114" s="2" t="s">
        <v>45</v>
      </c>
      <c r="L6114" s="2" t="s">
        <v>50</v>
      </c>
      <c r="M6114" s="2" t="s">
        <v>51</v>
      </c>
      <c r="N6114" s="2" t="s">
        <v>52</v>
      </c>
      <c r="O6114" s="3">
        <v>1</v>
      </c>
      <c r="P6114" s="3">
        <v>143.50120000000001</v>
      </c>
      <c r="Q6114" s="3">
        <v>157</v>
      </c>
      <c r="R6114" s="3">
        <v>157</v>
      </c>
      <c r="S6114" s="3">
        <v>13.498799999999999</v>
      </c>
      <c r="T6114" s="3">
        <v>13.5</v>
      </c>
      <c r="U6114" s="3">
        <v>8.59</v>
      </c>
      <c r="V6114" s="2" t="s">
        <v>427</v>
      </c>
      <c r="W6114" s="2" t="s">
        <v>428</v>
      </c>
      <c r="X6114" s="2" t="s">
        <v>724</v>
      </c>
      <c r="Y6114" s="19" t="str">
        <f>VLOOKUP(G6114,'Verweis Kd-Gruppe'!$A$2:$B$8,2,FALSE)</f>
        <v>FHK</v>
      </c>
      <c r="Z6114" s="19" t="str">
        <f>VLOOKUP(J6114,'Verweis Art-Gruppe'!$A$2:$B$15,2,FALSE)</f>
        <v>Geräte</v>
      </c>
      <c r="AA6114" s="19" t="str">
        <f>VLOOKUP(W6114,'Verweis Vertreter'!$A$2:$B$24,2,FALSE)</f>
        <v>Zentrale</v>
      </c>
      <c r="AB6114" s="12">
        <f t="shared" si="855"/>
        <v>1</v>
      </c>
      <c r="AC6114" s="12">
        <f t="shared" si="860"/>
        <v>143.50120000000001</v>
      </c>
      <c r="AD6114" s="12">
        <f t="shared" si="861"/>
        <v>157</v>
      </c>
      <c r="AE6114" s="12">
        <f t="shared" si="856"/>
        <v>157</v>
      </c>
      <c r="AF6114" s="12">
        <f t="shared" si="857"/>
        <v>13.498799999999999</v>
      </c>
      <c r="AG6114" s="12">
        <f t="shared" si="858"/>
        <v>13.5</v>
      </c>
      <c r="AH6114" s="9">
        <f t="shared" si="862"/>
        <v>8.598726114649681E-2</v>
      </c>
      <c r="AI6114" s="14">
        <f>VLOOKUP(E6114,'Verweis Faktor'!$A:$B,2,FALSE)</f>
        <v>1</v>
      </c>
      <c r="AJ6114" s="14"/>
      <c r="AK6114" s="14" t="str">
        <f>IF(AL6114="Ja","Versandkosten",VLOOKUP(E6114,'Verweis Belegart'!$A$2:$B$9,2,FALSE))</f>
        <v>Hardware</v>
      </c>
      <c r="AL6114" s="14" t="str">
        <f t="shared" si="863"/>
        <v>Nein</v>
      </c>
      <c r="AM6114" s="14" t="str">
        <f t="shared" si="859"/>
        <v>Positiv</v>
      </c>
    </row>
    <row r="6115" spans="1:39" ht="17.25" customHeight="1" x14ac:dyDescent="0.35">
      <c r="A6115" s="17">
        <v>14575545</v>
      </c>
      <c r="B6115" s="2" t="s">
        <v>2720</v>
      </c>
      <c r="C6115" s="1">
        <v>2025001</v>
      </c>
      <c r="D6115" s="1">
        <v>2001561</v>
      </c>
      <c r="E6115" s="2" t="s">
        <v>34</v>
      </c>
      <c r="F6115" s="2" t="s">
        <v>142</v>
      </c>
      <c r="G6115" s="2" t="s">
        <v>25</v>
      </c>
      <c r="H6115" s="2" t="s">
        <v>423</v>
      </c>
      <c r="I6115" s="2" t="s">
        <v>424</v>
      </c>
      <c r="J6115" s="2" t="s">
        <v>103</v>
      </c>
      <c r="K6115" s="2" t="s">
        <v>49</v>
      </c>
      <c r="L6115" s="2" t="s">
        <v>425</v>
      </c>
      <c r="M6115" s="2" t="s">
        <v>426</v>
      </c>
      <c r="N6115" s="2" t="s">
        <v>52</v>
      </c>
      <c r="O6115" s="3">
        <v>1</v>
      </c>
      <c r="P6115" s="3">
        <v>157.57689999999999</v>
      </c>
      <c r="Q6115" s="3">
        <v>157</v>
      </c>
      <c r="R6115" s="3">
        <v>157</v>
      </c>
      <c r="S6115" s="3">
        <v>-0.57689999999999997</v>
      </c>
      <c r="T6115" s="3">
        <v>-0.57999999999999996</v>
      </c>
      <c r="U6115" s="3">
        <v>-0.36</v>
      </c>
      <c r="V6115" s="2" t="s">
        <v>427</v>
      </c>
      <c r="W6115" s="2" t="s">
        <v>428</v>
      </c>
      <c r="X6115" s="2" t="s">
        <v>724</v>
      </c>
      <c r="Y6115" s="19" t="str">
        <f>VLOOKUP(G6115,'Verweis Kd-Gruppe'!$A$2:$B$8,2,FALSE)</f>
        <v>FHK</v>
      </c>
      <c r="Z6115" s="19" t="str">
        <f>VLOOKUP(J6115,'Verweis Art-Gruppe'!$A$2:$B$15,2,FALSE)</f>
        <v>Geräte</v>
      </c>
      <c r="AA6115" s="19" t="str">
        <f>VLOOKUP(W6115,'Verweis Vertreter'!$A$2:$B$24,2,FALSE)</f>
        <v>Zentrale</v>
      </c>
      <c r="AB6115" s="12">
        <f t="shared" si="855"/>
        <v>1</v>
      </c>
      <c r="AC6115" s="12">
        <f t="shared" si="860"/>
        <v>157.57689999999999</v>
      </c>
      <c r="AD6115" s="12">
        <f t="shared" si="861"/>
        <v>157</v>
      </c>
      <c r="AE6115" s="12">
        <f t="shared" si="856"/>
        <v>157</v>
      </c>
      <c r="AF6115" s="12">
        <f t="shared" si="857"/>
        <v>-0.57689999999999997</v>
      </c>
      <c r="AG6115" s="12">
        <f t="shared" si="858"/>
        <v>-0.57999999999999996</v>
      </c>
      <c r="AH6115" s="9">
        <f t="shared" si="862"/>
        <v>-3.6942675159235667E-3</v>
      </c>
      <c r="AI6115" s="14">
        <f>VLOOKUP(E6115,'Verweis Faktor'!$A:$B,2,FALSE)</f>
        <v>1</v>
      </c>
      <c r="AJ6115" s="14"/>
      <c r="AK6115" s="14" t="str">
        <f>IF(AL6115="Ja","Versandkosten",VLOOKUP(E6115,'Verweis Belegart'!$A$2:$B$9,2,FALSE))</f>
        <v>Hardware</v>
      </c>
      <c r="AL6115" s="14" t="str">
        <f t="shared" si="863"/>
        <v>Nein</v>
      </c>
      <c r="AM6115" s="14" t="str">
        <f t="shared" si="859"/>
        <v>Negativ</v>
      </c>
    </row>
    <row r="6116" spans="1:39" ht="17.25" customHeight="1" x14ac:dyDescent="0.35">
      <c r="A6116" s="17">
        <v>14575714</v>
      </c>
      <c r="B6116" s="2" t="s">
        <v>2720</v>
      </c>
      <c r="C6116" s="1">
        <v>2025001</v>
      </c>
      <c r="D6116" s="1">
        <v>2001562</v>
      </c>
      <c r="E6116" s="2" t="s">
        <v>34</v>
      </c>
      <c r="F6116" s="2" t="s">
        <v>142</v>
      </c>
      <c r="G6116" s="2" t="s">
        <v>36</v>
      </c>
      <c r="H6116" s="2" t="s">
        <v>247</v>
      </c>
      <c r="I6116" s="2" t="s">
        <v>248</v>
      </c>
      <c r="J6116" s="2" t="s">
        <v>2791</v>
      </c>
      <c r="K6116" s="2" t="s">
        <v>28</v>
      </c>
      <c r="L6116" s="2" t="s">
        <v>249</v>
      </c>
      <c r="M6116" s="2" t="s">
        <v>250</v>
      </c>
      <c r="N6116" s="2" t="s">
        <v>122</v>
      </c>
      <c r="O6116" s="3">
        <v>1</v>
      </c>
      <c r="P6116" s="3">
        <v>0</v>
      </c>
      <c r="Q6116" s="3">
        <v>6.35</v>
      </c>
      <c r="R6116" s="3">
        <v>6.35</v>
      </c>
      <c r="S6116" s="3">
        <v>6.35</v>
      </c>
      <c r="T6116" s="3">
        <v>6.35</v>
      </c>
      <c r="U6116" s="3"/>
      <c r="V6116" s="2" t="s">
        <v>235</v>
      </c>
      <c r="W6116" s="2" t="s">
        <v>236</v>
      </c>
      <c r="X6116" s="2" t="s">
        <v>251</v>
      </c>
      <c r="Y6116" s="19" t="str">
        <f>VLOOKUP(G6116,'Verweis Kd-Gruppe'!$A$2:$B$8,2,FALSE)</f>
        <v>GRK</v>
      </c>
      <c r="Z6116" s="19" t="str">
        <f>VLOOKUP(J6116,'Verweis Art-Gruppe'!$A$2:$B$15,2,FALSE)</f>
        <v>Sonstige</v>
      </c>
      <c r="AA6116" s="19" t="str">
        <f>VLOOKUP(W6116,'Verweis Vertreter'!$A$2:$B$24,2,FALSE)</f>
        <v>Patrick Verfürth</v>
      </c>
      <c r="AB6116" s="12">
        <f t="shared" si="855"/>
        <v>1</v>
      </c>
      <c r="AC6116" s="12">
        <f t="shared" si="860"/>
        <v>0</v>
      </c>
      <c r="AD6116" s="12">
        <f t="shared" si="861"/>
        <v>6.35</v>
      </c>
      <c r="AE6116" s="12">
        <f t="shared" si="856"/>
        <v>6.35</v>
      </c>
      <c r="AF6116" s="12">
        <f t="shared" si="857"/>
        <v>6.35</v>
      </c>
      <c r="AG6116" s="12">
        <f t="shared" si="858"/>
        <v>6.35</v>
      </c>
      <c r="AH6116" s="9">
        <f t="shared" si="862"/>
        <v>1</v>
      </c>
      <c r="AI6116" s="14">
        <f>VLOOKUP(E6116,'Verweis Faktor'!$A:$B,2,FALSE)</f>
        <v>1</v>
      </c>
      <c r="AJ6116" s="14"/>
      <c r="AK6116" s="14" t="str">
        <f>IF(AL6116="Ja","Versandkosten",VLOOKUP(E6116,'Verweis Belegart'!$A$2:$B$9,2,FALSE))</f>
        <v>Versandkosten</v>
      </c>
      <c r="AL6116" s="14" t="str">
        <f t="shared" si="863"/>
        <v>Ja</v>
      </c>
      <c r="AM6116" s="14" t="str">
        <f t="shared" si="859"/>
        <v>Positiv</v>
      </c>
    </row>
    <row r="6117" spans="1:39" ht="17.25" customHeight="1" x14ac:dyDescent="0.35">
      <c r="A6117" s="17">
        <v>14575714</v>
      </c>
      <c r="B6117" s="2" t="s">
        <v>2720</v>
      </c>
      <c r="C6117" s="1">
        <v>2025001</v>
      </c>
      <c r="D6117" s="1">
        <v>2001562</v>
      </c>
      <c r="E6117" s="2" t="s">
        <v>34</v>
      </c>
      <c r="F6117" s="2" t="s">
        <v>142</v>
      </c>
      <c r="G6117" s="2" t="s">
        <v>36</v>
      </c>
      <c r="H6117" s="2" t="s">
        <v>247</v>
      </c>
      <c r="I6117" s="2" t="s">
        <v>248</v>
      </c>
      <c r="J6117" s="2" t="s">
        <v>304</v>
      </c>
      <c r="K6117" s="2" t="s">
        <v>45</v>
      </c>
      <c r="L6117" s="2" t="s">
        <v>932</v>
      </c>
      <c r="M6117" s="2" t="s">
        <v>933</v>
      </c>
      <c r="N6117" s="2" t="s">
        <v>322</v>
      </c>
      <c r="O6117" s="3">
        <v>1</v>
      </c>
      <c r="P6117" s="3">
        <v>78.2</v>
      </c>
      <c r="Q6117" s="3">
        <v>81.5</v>
      </c>
      <c r="R6117" s="3">
        <v>81.5</v>
      </c>
      <c r="S6117" s="3">
        <v>3.3</v>
      </c>
      <c r="T6117" s="3">
        <v>3.3</v>
      </c>
      <c r="U6117" s="3">
        <v>4.04</v>
      </c>
      <c r="V6117" s="2" t="s">
        <v>235</v>
      </c>
      <c r="W6117" s="2" t="s">
        <v>236</v>
      </c>
      <c r="X6117" s="2" t="s">
        <v>251</v>
      </c>
      <c r="Y6117" s="19" t="str">
        <f>VLOOKUP(G6117,'Verweis Kd-Gruppe'!$A$2:$B$8,2,FALSE)</f>
        <v>GRK</v>
      </c>
      <c r="Z6117" s="19" t="str">
        <f>VLOOKUP(J6117,'Verweis Art-Gruppe'!$A$2:$B$15,2,FALSE)</f>
        <v>Zubehör</v>
      </c>
      <c r="AA6117" s="19" t="str">
        <f>VLOOKUP(W6117,'Verweis Vertreter'!$A$2:$B$24,2,FALSE)</f>
        <v>Patrick Verfürth</v>
      </c>
      <c r="AB6117" s="12">
        <f t="shared" si="855"/>
        <v>1</v>
      </c>
      <c r="AC6117" s="12">
        <f t="shared" si="860"/>
        <v>78.2</v>
      </c>
      <c r="AD6117" s="12">
        <f t="shared" si="861"/>
        <v>81.5</v>
      </c>
      <c r="AE6117" s="12">
        <f t="shared" si="856"/>
        <v>81.5</v>
      </c>
      <c r="AF6117" s="12">
        <f t="shared" si="857"/>
        <v>3.3</v>
      </c>
      <c r="AG6117" s="12">
        <f t="shared" si="858"/>
        <v>3.3</v>
      </c>
      <c r="AH6117" s="9">
        <f t="shared" si="862"/>
        <v>4.0490797546012265E-2</v>
      </c>
      <c r="AI6117" s="14">
        <f>VLOOKUP(E6117,'Verweis Faktor'!$A:$B,2,FALSE)</f>
        <v>1</v>
      </c>
      <c r="AJ6117" s="14"/>
      <c r="AK6117" s="14" t="str">
        <f>IF(AL6117="Ja","Versandkosten",VLOOKUP(E6117,'Verweis Belegart'!$A$2:$B$9,2,FALSE))</f>
        <v>Hardware</v>
      </c>
      <c r="AL6117" s="14" t="str">
        <f t="shared" si="863"/>
        <v>Nein</v>
      </c>
      <c r="AM6117" s="14" t="str">
        <f t="shared" si="859"/>
        <v>Positiv</v>
      </c>
    </row>
    <row r="6118" spans="1:39" ht="17.25" customHeight="1" x14ac:dyDescent="0.35">
      <c r="A6118" s="17">
        <v>14575521</v>
      </c>
      <c r="B6118" s="2" t="s">
        <v>2720</v>
      </c>
      <c r="C6118" s="1">
        <v>2025001</v>
      </c>
      <c r="D6118" s="1">
        <v>2001563</v>
      </c>
      <c r="E6118" s="2" t="s">
        <v>34</v>
      </c>
      <c r="F6118" s="2" t="s">
        <v>182</v>
      </c>
      <c r="G6118" s="2" t="s">
        <v>66</v>
      </c>
      <c r="H6118" s="2" t="s">
        <v>2736</v>
      </c>
      <c r="I6118" s="2" t="s">
        <v>2737</v>
      </c>
      <c r="J6118" s="2" t="s">
        <v>2791</v>
      </c>
      <c r="K6118" s="2" t="s">
        <v>28</v>
      </c>
      <c r="L6118" s="2" t="s">
        <v>120</v>
      </c>
      <c r="M6118" s="2" t="s">
        <v>121</v>
      </c>
      <c r="N6118" s="2" t="s">
        <v>122</v>
      </c>
      <c r="O6118" s="3">
        <v>1</v>
      </c>
      <c r="P6118" s="3">
        <v>0</v>
      </c>
      <c r="Q6118" s="3">
        <v>150</v>
      </c>
      <c r="R6118" s="3">
        <v>150</v>
      </c>
      <c r="S6118" s="3">
        <v>150</v>
      </c>
      <c r="T6118" s="3">
        <v>150</v>
      </c>
      <c r="U6118" s="3"/>
      <c r="V6118" s="2" t="s">
        <v>675</v>
      </c>
      <c r="W6118" s="2" t="s">
        <v>676</v>
      </c>
      <c r="X6118" s="2" t="s">
        <v>72</v>
      </c>
      <c r="Y6118" s="19" t="str">
        <f>VLOOKUP(G6118,'Verweis Kd-Gruppe'!$A$2:$B$8,2,FALSE)</f>
        <v>EXP</v>
      </c>
      <c r="Z6118" s="19" t="str">
        <f>VLOOKUP(J6118,'Verweis Art-Gruppe'!$A$2:$B$15,2,FALSE)</f>
        <v>Sonstige</v>
      </c>
      <c r="AA6118" s="19" t="str">
        <f>VLOOKUP(W6118,'Verweis Vertreter'!$A$2:$B$24,2,FALSE)</f>
        <v>Corina Wedel</v>
      </c>
      <c r="AB6118" s="12">
        <f t="shared" si="855"/>
        <v>1</v>
      </c>
      <c r="AC6118" s="12">
        <f t="shared" si="860"/>
        <v>0</v>
      </c>
      <c r="AD6118" s="12">
        <f t="shared" si="861"/>
        <v>150</v>
      </c>
      <c r="AE6118" s="12">
        <f t="shared" si="856"/>
        <v>150</v>
      </c>
      <c r="AF6118" s="12">
        <f t="shared" si="857"/>
        <v>150</v>
      </c>
      <c r="AG6118" s="12">
        <f t="shared" si="858"/>
        <v>150</v>
      </c>
      <c r="AH6118" s="9">
        <f t="shared" si="862"/>
        <v>1</v>
      </c>
      <c r="AI6118" s="14">
        <f>VLOOKUP(E6118,'Verweis Faktor'!$A:$B,2,FALSE)</f>
        <v>1</v>
      </c>
      <c r="AJ6118" s="14"/>
      <c r="AK6118" s="14" t="str">
        <f>IF(AL6118="Ja","Versandkosten",VLOOKUP(E6118,'Verweis Belegart'!$A$2:$B$9,2,FALSE))</f>
        <v>Versandkosten</v>
      </c>
      <c r="AL6118" s="14" t="str">
        <f t="shared" si="863"/>
        <v>Ja</v>
      </c>
      <c r="AM6118" s="14" t="str">
        <f t="shared" si="859"/>
        <v>Positiv</v>
      </c>
    </row>
    <row r="6119" spans="1:39" ht="17.25" customHeight="1" x14ac:dyDescent="0.35">
      <c r="A6119" s="17">
        <v>14575521</v>
      </c>
      <c r="B6119" s="2" t="s">
        <v>2720</v>
      </c>
      <c r="C6119" s="1">
        <v>2025001</v>
      </c>
      <c r="D6119" s="1">
        <v>2001563</v>
      </c>
      <c r="E6119" s="2" t="s">
        <v>34</v>
      </c>
      <c r="F6119" s="2" t="s">
        <v>182</v>
      </c>
      <c r="G6119" s="2" t="s">
        <v>66</v>
      </c>
      <c r="H6119" s="2" t="s">
        <v>2736</v>
      </c>
      <c r="I6119" s="2" t="s">
        <v>2737</v>
      </c>
      <c r="J6119" s="2" t="s">
        <v>103</v>
      </c>
      <c r="K6119" s="2" t="s">
        <v>45</v>
      </c>
      <c r="L6119" s="2" t="s">
        <v>2738</v>
      </c>
      <c r="M6119" s="2" t="s">
        <v>2739</v>
      </c>
      <c r="N6119" s="2" t="s">
        <v>895</v>
      </c>
      <c r="O6119" s="3">
        <v>5</v>
      </c>
      <c r="P6119" s="3">
        <v>541</v>
      </c>
      <c r="Q6119" s="3">
        <v>469</v>
      </c>
      <c r="R6119" s="3">
        <v>2345</v>
      </c>
      <c r="S6119" s="3">
        <v>-72</v>
      </c>
      <c r="T6119" s="3">
        <v>-360</v>
      </c>
      <c r="U6119" s="3">
        <v>-15.35</v>
      </c>
      <c r="V6119" s="2" t="s">
        <v>675</v>
      </c>
      <c r="W6119" s="2" t="s">
        <v>676</v>
      </c>
      <c r="X6119" s="2" t="s">
        <v>72</v>
      </c>
      <c r="Y6119" s="19" t="str">
        <f>VLOOKUP(G6119,'Verweis Kd-Gruppe'!$A$2:$B$8,2,FALSE)</f>
        <v>EXP</v>
      </c>
      <c r="Z6119" s="19" t="str">
        <f>VLOOKUP(J6119,'Verweis Art-Gruppe'!$A$2:$B$15,2,FALSE)</f>
        <v>Geräte</v>
      </c>
      <c r="AA6119" s="19" t="str">
        <f>VLOOKUP(W6119,'Verweis Vertreter'!$A$2:$B$24,2,FALSE)</f>
        <v>Corina Wedel</v>
      </c>
      <c r="AB6119" s="12">
        <f t="shared" si="855"/>
        <v>5</v>
      </c>
      <c r="AC6119" s="12">
        <f t="shared" si="860"/>
        <v>541</v>
      </c>
      <c r="AD6119" s="12">
        <f t="shared" si="861"/>
        <v>469</v>
      </c>
      <c r="AE6119" s="12">
        <f t="shared" si="856"/>
        <v>2345</v>
      </c>
      <c r="AF6119" s="12">
        <f t="shared" si="857"/>
        <v>-72</v>
      </c>
      <c r="AG6119" s="12">
        <f t="shared" si="858"/>
        <v>-360</v>
      </c>
      <c r="AH6119" s="9">
        <f t="shared" si="862"/>
        <v>-0.15351812366737741</v>
      </c>
      <c r="AI6119" s="14">
        <f>VLOOKUP(E6119,'Verweis Faktor'!$A:$B,2,FALSE)</f>
        <v>1</v>
      </c>
      <c r="AJ6119" s="14"/>
      <c r="AK6119" s="14" t="str">
        <f>IF(AL6119="Ja","Versandkosten",VLOOKUP(E6119,'Verweis Belegart'!$A$2:$B$9,2,FALSE))</f>
        <v>Hardware</v>
      </c>
      <c r="AL6119" s="14" t="str">
        <f t="shared" si="863"/>
        <v>Nein</v>
      </c>
      <c r="AM6119" s="14" t="str">
        <f t="shared" si="859"/>
        <v>Negativ</v>
      </c>
    </row>
    <row r="6120" spans="1:39" ht="17.25" customHeight="1" x14ac:dyDescent="0.35">
      <c r="A6120" s="17">
        <v>14575521</v>
      </c>
      <c r="B6120" s="2" t="s">
        <v>2720</v>
      </c>
      <c r="C6120" s="1">
        <v>2025001</v>
      </c>
      <c r="D6120" s="1">
        <v>2001563</v>
      </c>
      <c r="E6120" s="2" t="s">
        <v>34</v>
      </c>
      <c r="F6120" s="2" t="s">
        <v>182</v>
      </c>
      <c r="G6120" s="2" t="s">
        <v>66</v>
      </c>
      <c r="H6120" s="2" t="s">
        <v>2736</v>
      </c>
      <c r="I6120" s="2" t="s">
        <v>2737</v>
      </c>
      <c r="J6120" s="2" t="s">
        <v>103</v>
      </c>
      <c r="K6120" s="2" t="s">
        <v>49</v>
      </c>
      <c r="L6120" s="2" t="s">
        <v>2594</v>
      </c>
      <c r="M6120" s="2" t="s">
        <v>2595</v>
      </c>
      <c r="N6120" s="2" t="s">
        <v>2596</v>
      </c>
      <c r="O6120" s="3">
        <v>5</v>
      </c>
      <c r="P6120" s="3">
        <v>322.90910000000002</v>
      </c>
      <c r="Q6120" s="3">
        <v>339</v>
      </c>
      <c r="R6120" s="3">
        <v>1695</v>
      </c>
      <c r="S6120" s="3">
        <v>16.090900000000001</v>
      </c>
      <c r="T6120" s="3">
        <v>80.45</v>
      </c>
      <c r="U6120" s="3">
        <v>4.74</v>
      </c>
      <c r="V6120" s="2" t="s">
        <v>675</v>
      </c>
      <c r="W6120" s="2" t="s">
        <v>676</v>
      </c>
      <c r="X6120" s="2" t="s">
        <v>72</v>
      </c>
      <c r="Y6120" s="19" t="str">
        <f>VLOOKUP(G6120,'Verweis Kd-Gruppe'!$A$2:$B$8,2,FALSE)</f>
        <v>EXP</v>
      </c>
      <c r="Z6120" s="19" t="str">
        <f>VLOOKUP(J6120,'Verweis Art-Gruppe'!$A$2:$B$15,2,FALSE)</f>
        <v>Geräte</v>
      </c>
      <c r="AA6120" s="19" t="str">
        <f>VLOOKUP(W6120,'Verweis Vertreter'!$A$2:$B$24,2,FALSE)</f>
        <v>Corina Wedel</v>
      </c>
      <c r="AB6120" s="12">
        <f t="shared" si="855"/>
        <v>5</v>
      </c>
      <c r="AC6120" s="12">
        <f t="shared" si="860"/>
        <v>322.90910000000002</v>
      </c>
      <c r="AD6120" s="12">
        <f t="shared" si="861"/>
        <v>339</v>
      </c>
      <c r="AE6120" s="12">
        <f t="shared" si="856"/>
        <v>1695</v>
      </c>
      <c r="AF6120" s="12">
        <f t="shared" si="857"/>
        <v>16.090900000000001</v>
      </c>
      <c r="AG6120" s="12">
        <f t="shared" si="858"/>
        <v>80.45</v>
      </c>
      <c r="AH6120" s="9">
        <f t="shared" si="862"/>
        <v>4.7463126843657819E-2</v>
      </c>
      <c r="AI6120" s="14">
        <f>VLOOKUP(E6120,'Verweis Faktor'!$A:$B,2,FALSE)</f>
        <v>1</v>
      </c>
      <c r="AJ6120" s="14"/>
      <c r="AK6120" s="14" t="str">
        <f>IF(AL6120="Ja","Versandkosten",VLOOKUP(E6120,'Verweis Belegart'!$A$2:$B$9,2,FALSE))</f>
        <v>Hardware</v>
      </c>
      <c r="AL6120" s="14" t="str">
        <f t="shared" si="863"/>
        <v>Nein</v>
      </c>
      <c r="AM6120" s="14" t="str">
        <f t="shared" si="859"/>
        <v>Positiv</v>
      </c>
    </row>
    <row r="6121" spans="1:39" ht="17.25" customHeight="1" x14ac:dyDescent="0.35">
      <c r="A6121" s="17">
        <v>14575521</v>
      </c>
      <c r="B6121" s="2" t="s">
        <v>2720</v>
      </c>
      <c r="C6121" s="1">
        <v>2025001</v>
      </c>
      <c r="D6121" s="1">
        <v>2001563</v>
      </c>
      <c r="E6121" s="2" t="s">
        <v>34</v>
      </c>
      <c r="F6121" s="2" t="s">
        <v>182</v>
      </c>
      <c r="G6121" s="2" t="s">
        <v>66</v>
      </c>
      <c r="H6121" s="2" t="s">
        <v>2736</v>
      </c>
      <c r="I6121" s="2" t="s">
        <v>2737</v>
      </c>
      <c r="J6121" s="2" t="s">
        <v>103</v>
      </c>
      <c r="K6121" s="2" t="s">
        <v>79</v>
      </c>
      <c r="L6121" s="2" t="s">
        <v>589</v>
      </c>
      <c r="M6121" s="2" t="s">
        <v>590</v>
      </c>
      <c r="N6121" s="2" t="s">
        <v>475</v>
      </c>
      <c r="O6121" s="3">
        <v>2</v>
      </c>
      <c r="P6121" s="3">
        <v>770</v>
      </c>
      <c r="Q6121" s="3">
        <v>809</v>
      </c>
      <c r="R6121" s="3">
        <v>1618</v>
      </c>
      <c r="S6121" s="3">
        <v>39</v>
      </c>
      <c r="T6121" s="3">
        <v>78</v>
      </c>
      <c r="U6121" s="3">
        <v>4.82</v>
      </c>
      <c r="V6121" s="2" t="s">
        <v>675</v>
      </c>
      <c r="W6121" s="2" t="s">
        <v>676</v>
      </c>
      <c r="X6121" s="2" t="s">
        <v>72</v>
      </c>
      <c r="Y6121" s="19" t="str">
        <f>VLOOKUP(G6121,'Verweis Kd-Gruppe'!$A$2:$B$8,2,FALSE)</f>
        <v>EXP</v>
      </c>
      <c r="Z6121" s="19" t="str">
        <f>VLOOKUP(J6121,'Verweis Art-Gruppe'!$A$2:$B$15,2,FALSE)</f>
        <v>Geräte</v>
      </c>
      <c r="AA6121" s="19" t="str">
        <f>VLOOKUP(W6121,'Verweis Vertreter'!$A$2:$B$24,2,FALSE)</f>
        <v>Corina Wedel</v>
      </c>
      <c r="AB6121" s="12">
        <f t="shared" si="855"/>
        <v>2</v>
      </c>
      <c r="AC6121" s="12">
        <f t="shared" si="860"/>
        <v>770</v>
      </c>
      <c r="AD6121" s="12">
        <f t="shared" si="861"/>
        <v>809</v>
      </c>
      <c r="AE6121" s="12">
        <f t="shared" si="856"/>
        <v>1618</v>
      </c>
      <c r="AF6121" s="12">
        <f t="shared" si="857"/>
        <v>39</v>
      </c>
      <c r="AG6121" s="12">
        <f t="shared" si="858"/>
        <v>78</v>
      </c>
      <c r="AH6121" s="9">
        <f t="shared" si="862"/>
        <v>4.8207663782447466E-2</v>
      </c>
      <c r="AI6121" s="14">
        <f>VLOOKUP(E6121,'Verweis Faktor'!$A:$B,2,FALSE)</f>
        <v>1</v>
      </c>
      <c r="AJ6121" s="14"/>
      <c r="AK6121" s="14" t="str">
        <f>IF(AL6121="Ja","Versandkosten",VLOOKUP(E6121,'Verweis Belegart'!$A$2:$B$9,2,FALSE))</f>
        <v>Hardware</v>
      </c>
      <c r="AL6121" s="14" t="str">
        <f t="shared" si="863"/>
        <v>Nein</v>
      </c>
      <c r="AM6121" s="14" t="str">
        <f t="shared" si="859"/>
        <v>Positiv</v>
      </c>
    </row>
    <row r="6122" spans="1:39" ht="17.25" customHeight="1" x14ac:dyDescent="0.35">
      <c r="A6122" s="17">
        <v>14575521</v>
      </c>
      <c r="B6122" s="2" t="s">
        <v>2720</v>
      </c>
      <c r="C6122" s="1">
        <v>2025001</v>
      </c>
      <c r="D6122" s="1">
        <v>2001563</v>
      </c>
      <c r="E6122" s="2" t="s">
        <v>34</v>
      </c>
      <c r="F6122" s="2" t="s">
        <v>182</v>
      </c>
      <c r="G6122" s="2" t="s">
        <v>66</v>
      </c>
      <c r="H6122" s="2" t="s">
        <v>2736</v>
      </c>
      <c r="I6122" s="2" t="s">
        <v>2737</v>
      </c>
      <c r="J6122" s="2" t="s">
        <v>103</v>
      </c>
      <c r="K6122" s="2" t="s">
        <v>83</v>
      </c>
      <c r="L6122" s="2" t="s">
        <v>2740</v>
      </c>
      <c r="M6122" s="2" t="s">
        <v>2741</v>
      </c>
      <c r="N6122" s="2" t="s">
        <v>882</v>
      </c>
      <c r="O6122" s="3">
        <v>2</v>
      </c>
      <c r="P6122" s="3">
        <v>880</v>
      </c>
      <c r="Q6122" s="3">
        <v>888</v>
      </c>
      <c r="R6122" s="3">
        <v>1776</v>
      </c>
      <c r="S6122" s="3">
        <v>8</v>
      </c>
      <c r="T6122" s="3">
        <v>16</v>
      </c>
      <c r="U6122" s="3">
        <v>0.9</v>
      </c>
      <c r="V6122" s="2" t="s">
        <v>675</v>
      </c>
      <c r="W6122" s="2" t="s">
        <v>676</v>
      </c>
      <c r="X6122" s="2" t="s">
        <v>72</v>
      </c>
      <c r="Y6122" s="19" t="str">
        <f>VLOOKUP(G6122,'Verweis Kd-Gruppe'!$A$2:$B$8,2,FALSE)</f>
        <v>EXP</v>
      </c>
      <c r="Z6122" s="19" t="str">
        <f>VLOOKUP(J6122,'Verweis Art-Gruppe'!$A$2:$B$15,2,FALSE)</f>
        <v>Geräte</v>
      </c>
      <c r="AA6122" s="19" t="str">
        <f>VLOOKUP(W6122,'Verweis Vertreter'!$A$2:$B$24,2,FALSE)</f>
        <v>Corina Wedel</v>
      </c>
      <c r="AB6122" s="12">
        <f t="shared" si="855"/>
        <v>2</v>
      </c>
      <c r="AC6122" s="12">
        <f t="shared" si="860"/>
        <v>880</v>
      </c>
      <c r="AD6122" s="12">
        <f t="shared" si="861"/>
        <v>888</v>
      </c>
      <c r="AE6122" s="12">
        <f t="shared" si="856"/>
        <v>1776</v>
      </c>
      <c r="AF6122" s="12">
        <f t="shared" si="857"/>
        <v>8</v>
      </c>
      <c r="AG6122" s="12">
        <f t="shared" si="858"/>
        <v>16</v>
      </c>
      <c r="AH6122" s="9">
        <f t="shared" si="862"/>
        <v>9.0090090090090089E-3</v>
      </c>
      <c r="AI6122" s="14">
        <f>VLOOKUP(E6122,'Verweis Faktor'!$A:$B,2,FALSE)</f>
        <v>1</v>
      </c>
      <c r="AJ6122" s="14"/>
      <c r="AK6122" s="14" t="str">
        <f>IF(AL6122="Ja","Versandkosten",VLOOKUP(E6122,'Verweis Belegart'!$A$2:$B$9,2,FALSE))</f>
        <v>Hardware</v>
      </c>
      <c r="AL6122" s="14" t="str">
        <f t="shared" si="863"/>
        <v>Nein</v>
      </c>
      <c r="AM6122" s="14" t="str">
        <f t="shared" si="859"/>
        <v>Positiv</v>
      </c>
    </row>
    <row r="6123" spans="1:39" ht="17.25" customHeight="1" x14ac:dyDescent="0.35">
      <c r="A6123" s="17">
        <v>14575521</v>
      </c>
      <c r="B6123" s="2" t="s">
        <v>2720</v>
      </c>
      <c r="C6123" s="1">
        <v>2025001</v>
      </c>
      <c r="D6123" s="1">
        <v>2001563</v>
      </c>
      <c r="E6123" s="2" t="s">
        <v>34</v>
      </c>
      <c r="F6123" s="2" t="s">
        <v>182</v>
      </c>
      <c r="G6123" s="2" t="s">
        <v>66</v>
      </c>
      <c r="H6123" s="2" t="s">
        <v>2736</v>
      </c>
      <c r="I6123" s="2" t="s">
        <v>2737</v>
      </c>
      <c r="J6123" s="2" t="s">
        <v>103</v>
      </c>
      <c r="K6123" s="2" t="s">
        <v>87</v>
      </c>
      <c r="L6123" s="2" t="s">
        <v>976</v>
      </c>
      <c r="M6123" s="2" t="s">
        <v>977</v>
      </c>
      <c r="N6123" s="2" t="s">
        <v>978</v>
      </c>
      <c r="O6123" s="3">
        <v>8</v>
      </c>
      <c r="P6123" s="3">
        <v>171.95509999999999</v>
      </c>
      <c r="Q6123" s="3">
        <v>187</v>
      </c>
      <c r="R6123" s="3">
        <v>1496</v>
      </c>
      <c r="S6123" s="3">
        <v>15.0449</v>
      </c>
      <c r="T6123" s="3">
        <v>120.36</v>
      </c>
      <c r="U6123" s="3">
        <v>8.0399999999999991</v>
      </c>
      <c r="V6123" s="2" t="s">
        <v>675</v>
      </c>
      <c r="W6123" s="2" t="s">
        <v>676</v>
      </c>
      <c r="X6123" s="2" t="s">
        <v>72</v>
      </c>
      <c r="Y6123" s="19" t="str">
        <f>VLOOKUP(G6123,'Verweis Kd-Gruppe'!$A$2:$B$8,2,FALSE)</f>
        <v>EXP</v>
      </c>
      <c r="Z6123" s="19" t="str">
        <f>VLOOKUP(J6123,'Verweis Art-Gruppe'!$A$2:$B$15,2,FALSE)</f>
        <v>Geräte</v>
      </c>
      <c r="AA6123" s="19" t="str">
        <f>VLOOKUP(W6123,'Verweis Vertreter'!$A$2:$B$24,2,FALSE)</f>
        <v>Corina Wedel</v>
      </c>
      <c r="AB6123" s="12">
        <f t="shared" si="855"/>
        <v>8</v>
      </c>
      <c r="AC6123" s="12">
        <f t="shared" si="860"/>
        <v>171.95509999999999</v>
      </c>
      <c r="AD6123" s="12">
        <f t="shared" si="861"/>
        <v>187</v>
      </c>
      <c r="AE6123" s="12">
        <f t="shared" si="856"/>
        <v>1496</v>
      </c>
      <c r="AF6123" s="12">
        <f t="shared" si="857"/>
        <v>15.0449</v>
      </c>
      <c r="AG6123" s="12">
        <f t="shared" si="858"/>
        <v>120.36</v>
      </c>
      <c r="AH6123" s="9">
        <f t="shared" si="862"/>
        <v>8.0454545454545459E-2</v>
      </c>
      <c r="AI6123" s="14">
        <f>VLOOKUP(E6123,'Verweis Faktor'!$A:$B,2,FALSE)</f>
        <v>1</v>
      </c>
      <c r="AJ6123" s="14"/>
      <c r="AK6123" s="14" t="str">
        <f>IF(AL6123="Ja","Versandkosten",VLOOKUP(E6123,'Verweis Belegart'!$A$2:$B$9,2,FALSE))</f>
        <v>Hardware</v>
      </c>
      <c r="AL6123" s="14" t="str">
        <f t="shared" si="863"/>
        <v>Nein</v>
      </c>
      <c r="AM6123" s="14" t="str">
        <f t="shared" si="859"/>
        <v>Positiv</v>
      </c>
    </row>
    <row r="6124" spans="1:39" ht="17.25" customHeight="1" x14ac:dyDescent="0.35">
      <c r="A6124" s="17">
        <v>14575521</v>
      </c>
      <c r="B6124" s="2" t="s">
        <v>2720</v>
      </c>
      <c r="C6124" s="1">
        <v>2025001</v>
      </c>
      <c r="D6124" s="1">
        <v>2001563</v>
      </c>
      <c r="E6124" s="2" t="s">
        <v>34</v>
      </c>
      <c r="F6124" s="2" t="s">
        <v>182</v>
      </c>
      <c r="G6124" s="2" t="s">
        <v>66</v>
      </c>
      <c r="H6124" s="2" t="s">
        <v>2736</v>
      </c>
      <c r="I6124" s="2" t="s">
        <v>2737</v>
      </c>
      <c r="J6124" s="2" t="s">
        <v>103</v>
      </c>
      <c r="K6124" s="2" t="s">
        <v>91</v>
      </c>
      <c r="L6124" s="2" t="s">
        <v>2133</v>
      </c>
      <c r="M6124" s="2" t="s">
        <v>2134</v>
      </c>
      <c r="N6124" s="2" t="s">
        <v>1887</v>
      </c>
      <c r="O6124" s="3">
        <v>1</v>
      </c>
      <c r="P6124" s="3">
        <v>368</v>
      </c>
      <c r="Q6124" s="3">
        <v>395</v>
      </c>
      <c r="R6124" s="3">
        <v>395</v>
      </c>
      <c r="S6124" s="3">
        <v>27</v>
      </c>
      <c r="T6124" s="3">
        <v>27</v>
      </c>
      <c r="U6124" s="3">
        <v>6.83</v>
      </c>
      <c r="V6124" s="2" t="s">
        <v>675</v>
      </c>
      <c r="W6124" s="2" t="s">
        <v>676</v>
      </c>
      <c r="X6124" s="2" t="s">
        <v>72</v>
      </c>
      <c r="Y6124" s="19" t="str">
        <f>VLOOKUP(G6124,'Verweis Kd-Gruppe'!$A$2:$B$8,2,FALSE)</f>
        <v>EXP</v>
      </c>
      <c r="Z6124" s="19" t="str">
        <f>VLOOKUP(J6124,'Verweis Art-Gruppe'!$A$2:$B$15,2,FALSE)</f>
        <v>Geräte</v>
      </c>
      <c r="AA6124" s="19" t="str">
        <f>VLOOKUP(W6124,'Verweis Vertreter'!$A$2:$B$24,2,FALSE)</f>
        <v>Corina Wedel</v>
      </c>
      <c r="AB6124" s="12">
        <f t="shared" si="855"/>
        <v>1</v>
      </c>
      <c r="AC6124" s="12">
        <f t="shared" si="860"/>
        <v>368</v>
      </c>
      <c r="AD6124" s="12">
        <f t="shared" si="861"/>
        <v>395</v>
      </c>
      <c r="AE6124" s="12">
        <f t="shared" si="856"/>
        <v>395</v>
      </c>
      <c r="AF6124" s="12">
        <f t="shared" si="857"/>
        <v>27</v>
      </c>
      <c r="AG6124" s="12">
        <f t="shared" si="858"/>
        <v>27</v>
      </c>
      <c r="AH6124" s="9">
        <f t="shared" si="862"/>
        <v>6.8354430379746839E-2</v>
      </c>
      <c r="AI6124" s="14">
        <f>VLOOKUP(E6124,'Verweis Faktor'!$A:$B,2,FALSE)</f>
        <v>1</v>
      </c>
      <c r="AJ6124" s="14"/>
      <c r="AK6124" s="14" t="str">
        <f>IF(AL6124="Ja","Versandkosten",VLOOKUP(E6124,'Verweis Belegart'!$A$2:$B$9,2,FALSE))</f>
        <v>Hardware</v>
      </c>
      <c r="AL6124" s="14" t="str">
        <f t="shared" si="863"/>
        <v>Nein</v>
      </c>
      <c r="AM6124" s="14" t="str">
        <f t="shared" si="859"/>
        <v>Positiv</v>
      </c>
    </row>
    <row r="6125" spans="1:39" ht="17.25" customHeight="1" x14ac:dyDescent="0.35">
      <c r="A6125" s="17">
        <v>14575521</v>
      </c>
      <c r="B6125" s="2" t="s">
        <v>2720</v>
      </c>
      <c r="C6125" s="1">
        <v>2025001</v>
      </c>
      <c r="D6125" s="1">
        <v>2001563</v>
      </c>
      <c r="E6125" s="2" t="s">
        <v>34</v>
      </c>
      <c r="F6125" s="2" t="s">
        <v>182</v>
      </c>
      <c r="G6125" s="2" t="s">
        <v>66</v>
      </c>
      <c r="H6125" s="2" t="s">
        <v>2736</v>
      </c>
      <c r="I6125" s="2" t="s">
        <v>2737</v>
      </c>
      <c r="J6125" s="2" t="s">
        <v>103</v>
      </c>
      <c r="K6125" s="2" t="s">
        <v>95</v>
      </c>
      <c r="L6125" s="2" t="s">
        <v>92</v>
      </c>
      <c r="M6125" s="2" t="s">
        <v>93</v>
      </c>
      <c r="N6125" s="2" t="s">
        <v>94</v>
      </c>
      <c r="O6125" s="3">
        <v>5</v>
      </c>
      <c r="P6125" s="3">
        <v>332</v>
      </c>
      <c r="Q6125" s="3">
        <v>359</v>
      </c>
      <c r="R6125" s="3">
        <v>1795</v>
      </c>
      <c r="S6125" s="3">
        <v>27</v>
      </c>
      <c r="T6125" s="3">
        <v>135</v>
      </c>
      <c r="U6125" s="3">
        <v>7.52</v>
      </c>
      <c r="V6125" s="2" t="s">
        <v>675</v>
      </c>
      <c r="W6125" s="2" t="s">
        <v>676</v>
      </c>
      <c r="X6125" s="2" t="s">
        <v>72</v>
      </c>
      <c r="Y6125" s="19" t="str">
        <f>VLOOKUP(G6125,'Verweis Kd-Gruppe'!$A$2:$B$8,2,FALSE)</f>
        <v>EXP</v>
      </c>
      <c r="Z6125" s="19" t="str">
        <f>VLOOKUP(J6125,'Verweis Art-Gruppe'!$A$2:$B$15,2,FALSE)</f>
        <v>Geräte</v>
      </c>
      <c r="AA6125" s="19" t="str">
        <f>VLOOKUP(W6125,'Verweis Vertreter'!$A$2:$B$24,2,FALSE)</f>
        <v>Corina Wedel</v>
      </c>
      <c r="AB6125" s="12">
        <f t="shared" si="855"/>
        <v>5</v>
      </c>
      <c r="AC6125" s="12">
        <f t="shared" si="860"/>
        <v>332</v>
      </c>
      <c r="AD6125" s="12">
        <f t="shared" si="861"/>
        <v>359</v>
      </c>
      <c r="AE6125" s="12">
        <f t="shared" si="856"/>
        <v>1795</v>
      </c>
      <c r="AF6125" s="12">
        <f t="shared" si="857"/>
        <v>27</v>
      </c>
      <c r="AG6125" s="12">
        <f t="shared" si="858"/>
        <v>135</v>
      </c>
      <c r="AH6125" s="9">
        <f t="shared" si="862"/>
        <v>7.5208913649025072E-2</v>
      </c>
      <c r="AI6125" s="14">
        <f>VLOOKUP(E6125,'Verweis Faktor'!$A:$B,2,FALSE)</f>
        <v>1</v>
      </c>
      <c r="AJ6125" s="14"/>
      <c r="AK6125" s="14" t="str">
        <f>IF(AL6125="Ja","Versandkosten",VLOOKUP(E6125,'Verweis Belegart'!$A$2:$B$9,2,FALSE))</f>
        <v>Hardware</v>
      </c>
      <c r="AL6125" s="14" t="str">
        <f t="shared" si="863"/>
        <v>Nein</v>
      </c>
      <c r="AM6125" s="14" t="str">
        <f t="shared" si="859"/>
        <v>Positiv</v>
      </c>
    </row>
    <row r="6126" spans="1:39" ht="17.25" customHeight="1" x14ac:dyDescent="0.35">
      <c r="A6126" s="17">
        <v>14575521</v>
      </c>
      <c r="B6126" s="2" t="s">
        <v>2720</v>
      </c>
      <c r="C6126" s="1">
        <v>2025001</v>
      </c>
      <c r="D6126" s="1">
        <v>2001563</v>
      </c>
      <c r="E6126" s="2" t="s">
        <v>34</v>
      </c>
      <c r="F6126" s="2" t="s">
        <v>182</v>
      </c>
      <c r="G6126" s="2" t="s">
        <v>66</v>
      </c>
      <c r="H6126" s="2" t="s">
        <v>2736</v>
      </c>
      <c r="I6126" s="2" t="s">
        <v>2737</v>
      </c>
      <c r="J6126" s="2" t="s">
        <v>103</v>
      </c>
      <c r="K6126" s="2" t="s">
        <v>99</v>
      </c>
      <c r="L6126" s="2" t="s">
        <v>2328</v>
      </c>
      <c r="M6126" s="2" t="s">
        <v>2329</v>
      </c>
      <c r="N6126" s="2" t="s">
        <v>2330</v>
      </c>
      <c r="O6126" s="3">
        <v>20</v>
      </c>
      <c r="P6126" s="3">
        <v>117</v>
      </c>
      <c r="Q6126" s="3">
        <v>129</v>
      </c>
      <c r="R6126" s="3">
        <v>2580</v>
      </c>
      <c r="S6126" s="3">
        <v>12</v>
      </c>
      <c r="T6126" s="3">
        <v>240</v>
      </c>
      <c r="U6126" s="3">
        <v>9.3000000000000007</v>
      </c>
      <c r="V6126" s="2" t="s">
        <v>675</v>
      </c>
      <c r="W6126" s="2" t="s">
        <v>676</v>
      </c>
      <c r="X6126" s="2" t="s">
        <v>72</v>
      </c>
      <c r="Y6126" s="19" t="str">
        <f>VLOOKUP(G6126,'Verweis Kd-Gruppe'!$A$2:$B$8,2,FALSE)</f>
        <v>EXP</v>
      </c>
      <c r="Z6126" s="19" t="str">
        <f>VLOOKUP(J6126,'Verweis Art-Gruppe'!$A$2:$B$15,2,FALSE)</f>
        <v>Geräte</v>
      </c>
      <c r="AA6126" s="19" t="str">
        <f>VLOOKUP(W6126,'Verweis Vertreter'!$A$2:$B$24,2,FALSE)</f>
        <v>Corina Wedel</v>
      </c>
      <c r="AB6126" s="12">
        <f t="shared" si="855"/>
        <v>20</v>
      </c>
      <c r="AC6126" s="12">
        <f t="shared" si="860"/>
        <v>117</v>
      </c>
      <c r="AD6126" s="12">
        <f t="shared" si="861"/>
        <v>129</v>
      </c>
      <c r="AE6126" s="12">
        <f t="shared" si="856"/>
        <v>2580</v>
      </c>
      <c r="AF6126" s="12">
        <f t="shared" si="857"/>
        <v>12</v>
      </c>
      <c r="AG6126" s="12">
        <f t="shared" si="858"/>
        <v>240</v>
      </c>
      <c r="AH6126" s="9">
        <f t="shared" si="862"/>
        <v>9.3023255813953487E-2</v>
      </c>
      <c r="AI6126" s="14">
        <f>VLOOKUP(E6126,'Verweis Faktor'!$A:$B,2,FALSE)</f>
        <v>1</v>
      </c>
      <c r="AJ6126" s="14"/>
      <c r="AK6126" s="14" t="str">
        <f>IF(AL6126="Ja","Versandkosten",VLOOKUP(E6126,'Verweis Belegart'!$A$2:$B$9,2,FALSE))</f>
        <v>Hardware</v>
      </c>
      <c r="AL6126" s="14" t="str">
        <f t="shared" si="863"/>
        <v>Nein</v>
      </c>
      <c r="AM6126" s="14" t="str">
        <f t="shared" si="859"/>
        <v>Positiv</v>
      </c>
    </row>
    <row r="6127" spans="1:39" ht="17.25" customHeight="1" x14ac:dyDescent="0.35">
      <c r="A6127" s="17">
        <v>14575521</v>
      </c>
      <c r="B6127" s="2" t="s">
        <v>2720</v>
      </c>
      <c r="C6127" s="1">
        <v>2025001</v>
      </c>
      <c r="D6127" s="1">
        <v>2001563</v>
      </c>
      <c r="E6127" s="2" t="s">
        <v>34</v>
      </c>
      <c r="F6127" s="2" t="s">
        <v>182</v>
      </c>
      <c r="G6127" s="2" t="s">
        <v>66</v>
      </c>
      <c r="H6127" s="2" t="s">
        <v>2736</v>
      </c>
      <c r="I6127" s="2" t="s">
        <v>2737</v>
      </c>
      <c r="J6127" s="2" t="s">
        <v>103</v>
      </c>
      <c r="K6127" s="2" t="s">
        <v>103</v>
      </c>
      <c r="L6127" s="2" t="s">
        <v>1885</v>
      </c>
      <c r="M6127" s="2" t="s">
        <v>1886</v>
      </c>
      <c r="N6127" s="2" t="s">
        <v>1887</v>
      </c>
      <c r="O6127" s="3">
        <v>3</v>
      </c>
      <c r="P6127" s="3">
        <v>368</v>
      </c>
      <c r="Q6127" s="3">
        <v>395</v>
      </c>
      <c r="R6127" s="3">
        <v>1185</v>
      </c>
      <c r="S6127" s="3">
        <v>27</v>
      </c>
      <c r="T6127" s="3">
        <v>81</v>
      </c>
      <c r="U6127" s="3">
        <v>6.83</v>
      </c>
      <c r="V6127" s="2" t="s">
        <v>675</v>
      </c>
      <c r="W6127" s="2" t="s">
        <v>676</v>
      </c>
      <c r="X6127" s="2" t="s">
        <v>72</v>
      </c>
      <c r="Y6127" s="19" t="str">
        <f>VLOOKUP(G6127,'Verweis Kd-Gruppe'!$A$2:$B$8,2,FALSE)</f>
        <v>EXP</v>
      </c>
      <c r="Z6127" s="19" t="str">
        <f>VLOOKUP(J6127,'Verweis Art-Gruppe'!$A$2:$B$15,2,FALSE)</f>
        <v>Geräte</v>
      </c>
      <c r="AA6127" s="19" t="str">
        <f>VLOOKUP(W6127,'Verweis Vertreter'!$A$2:$B$24,2,FALSE)</f>
        <v>Corina Wedel</v>
      </c>
      <c r="AB6127" s="12">
        <f t="shared" si="855"/>
        <v>3</v>
      </c>
      <c r="AC6127" s="12">
        <f t="shared" si="860"/>
        <v>368</v>
      </c>
      <c r="AD6127" s="12">
        <f t="shared" si="861"/>
        <v>395</v>
      </c>
      <c r="AE6127" s="12">
        <f t="shared" si="856"/>
        <v>1185</v>
      </c>
      <c r="AF6127" s="12">
        <f t="shared" si="857"/>
        <v>27</v>
      </c>
      <c r="AG6127" s="12">
        <f t="shared" si="858"/>
        <v>81</v>
      </c>
      <c r="AH6127" s="9">
        <f t="shared" si="862"/>
        <v>6.8354430379746839E-2</v>
      </c>
      <c r="AI6127" s="14">
        <f>VLOOKUP(E6127,'Verweis Faktor'!$A:$B,2,FALSE)</f>
        <v>1</v>
      </c>
      <c r="AJ6127" s="14"/>
      <c r="AK6127" s="14" t="str">
        <f>IF(AL6127="Ja","Versandkosten",VLOOKUP(E6127,'Verweis Belegart'!$A$2:$B$9,2,FALSE))</f>
        <v>Hardware</v>
      </c>
      <c r="AL6127" s="14" t="str">
        <f t="shared" si="863"/>
        <v>Nein</v>
      </c>
      <c r="AM6127" s="14" t="str">
        <f t="shared" si="859"/>
        <v>Positiv</v>
      </c>
    </row>
    <row r="6128" spans="1:39" ht="17.25" customHeight="1" x14ac:dyDescent="0.35">
      <c r="A6128" s="17">
        <v>14575521</v>
      </c>
      <c r="B6128" s="2" t="s">
        <v>2720</v>
      </c>
      <c r="C6128" s="1">
        <v>2025001</v>
      </c>
      <c r="D6128" s="1">
        <v>2001563</v>
      </c>
      <c r="E6128" s="2" t="s">
        <v>34</v>
      </c>
      <c r="F6128" s="2" t="s">
        <v>182</v>
      </c>
      <c r="G6128" s="2" t="s">
        <v>66</v>
      </c>
      <c r="H6128" s="2" t="s">
        <v>2736</v>
      </c>
      <c r="I6128" s="2" t="s">
        <v>2737</v>
      </c>
      <c r="J6128" s="2" t="s">
        <v>103</v>
      </c>
      <c r="K6128" s="2" t="s">
        <v>107</v>
      </c>
      <c r="L6128" s="2" t="s">
        <v>2742</v>
      </c>
      <c r="M6128" s="2" t="s">
        <v>2743</v>
      </c>
      <c r="N6128" s="2" t="s">
        <v>1887</v>
      </c>
      <c r="O6128" s="3">
        <v>10</v>
      </c>
      <c r="P6128" s="3">
        <v>374</v>
      </c>
      <c r="Q6128" s="3">
        <v>395</v>
      </c>
      <c r="R6128" s="3">
        <v>3950</v>
      </c>
      <c r="S6128" s="3">
        <v>21</v>
      </c>
      <c r="T6128" s="3">
        <v>210</v>
      </c>
      <c r="U6128" s="3">
        <v>5.31</v>
      </c>
      <c r="V6128" s="2" t="s">
        <v>675</v>
      </c>
      <c r="W6128" s="2" t="s">
        <v>676</v>
      </c>
      <c r="X6128" s="2" t="s">
        <v>72</v>
      </c>
      <c r="Y6128" s="19" t="str">
        <f>VLOOKUP(G6128,'Verweis Kd-Gruppe'!$A$2:$B$8,2,FALSE)</f>
        <v>EXP</v>
      </c>
      <c r="Z6128" s="19" t="str">
        <f>VLOOKUP(J6128,'Verweis Art-Gruppe'!$A$2:$B$15,2,FALSE)</f>
        <v>Geräte</v>
      </c>
      <c r="AA6128" s="19" t="str">
        <f>VLOOKUP(W6128,'Verweis Vertreter'!$A$2:$B$24,2,FALSE)</f>
        <v>Corina Wedel</v>
      </c>
      <c r="AB6128" s="12">
        <f t="shared" si="855"/>
        <v>10</v>
      </c>
      <c r="AC6128" s="12">
        <f t="shared" si="860"/>
        <v>374</v>
      </c>
      <c r="AD6128" s="12">
        <f t="shared" si="861"/>
        <v>395</v>
      </c>
      <c r="AE6128" s="12">
        <f t="shared" si="856"/>
        <v>3950</v>
      </c>
      <c r="AF6128" s="12">
        <f t="shared" si="857"/>
        <v>21</v>
      </c>
      <c r="AG6128" s="12">
        <f t="shared" si="858"/>
        <v>210</v>
      </c>
      <c r="AH6128" s="9">
        <f t="shared" si="862"/>
        <v>5.3164556962025315E-2</v>
      </c>
      <c r="AI6128" s="14">
        <f>VLOOKUP(E6128,'Verweis Faktor'!$A:$B,2,FALSE)</f>
        <v>1</v>
      </c>
      <c r="AJ6128" s="14"/>
      <c r="AK6128" s="14" t="str">
        <f>IF(AL6128="Ja","Versandkosten",VLOOKUP(E6128,'Verweis Belegart'!$A$2:$B$9,2,FALSE))</f>
        <v>Hardware</v>
      </c>
      <c r="AL6128" s="14" t="str">
        <f t="shared" si="863"/>
        <v>Nein</v>
      </c>
      <c r="AM6128" s="14" t="str">
        <f t="shared" si="859"/>
        <v>Positiv</v>
      </c>
    </row>
    <row r="6129" spans="1:39" ht="17.25" customHeight="1" x14ac:dyDescent="0.35">
      <c r="A6129" s="17">
        <v>14575521</v>
      </c>
      <c r="B6129" s="2" t="s">
        <v>2720</v>
      </c>
      <c r="C6129" s="1">
        <v>2025001</v>
      </c>
      <c r="D6129" s="1">
        <v>2001563</v>
      </c>
      <c r="E6129" s="2" t="s">
        <v>34</v>
      </c>
      <c r="F6129" s="2" t="s">
        <v>182</v>
      </c>
      <c r="G6129" s="2" t="s">
        <v>66</v>
      </c>
      <c r="H6129" s="2" t="s">
        <v>2736</v>
      </c>
      <c r="I6129" s="2" t="s">
        <v>2737</v>
      </c>
      <c r="J6129" s="2" t="s">
        <v>103</v>
      </c>
      <c r="K6129" s="2" t="s">
        <v>111</v>
      </c>
      <c r="L6129" s="2" t="s">
        <v>2621</v>
      </c>
      <c r="M6129" s="2" t="s">
        <v>2622</v>
      </c>
      <c r="N6129" s="2" t="s">
        <v>2623</v>
      </c>
      <c r="O6129" s="3">
        <v>5</v>
      </c>
      <c r="P6129" s="3">
        <v>638</v>
      </c>
      <c r="Q6129" s="3">
        <v>699</v>
      </c>
      <c r="R6129" s="3">
        <v>3495</v>
      </c>
      <c r="S6129" s="3">
        <v>61</v>
      </c>
      <c r="T6129" s="3">
        <v>305</v>
      </c>
      <c r="U6129" s="3">
        <v>8.7200000000000006</v>
      </c>
      <c r="V6129" s="2" t="s">
        <v>675</v>
      </c>
      <c r="W6129" s="2" t="s">
        <v>676</v>
      </c>
      <c r="X6129" s="2" t="s">
        <v>72</v>
      </c>
      <c r="Y6129" s="19" t="str">
        <f>VLOOKUP(G6129,'Verweis Kd-Gruppe'!$A$2:$B$8,2,FALSE)</f>
        <v>EXP</v>
      </c>
      <c r="Z6129" s="19" t="str">
        <f>VLOOKUP(J6129,'Verweis Art-Gruppe'!$A$2:$B$15,2,FALSE)</f>
        <v>Geräte</v>
      </c>
      <c r="AA6129" s="19" t="str">
        <f>VLOOKUP(W6129,'Verweis Vertreter'!$A$2:$B$24,2,FALSE)</f>
        <v>Corina Wedel</v>
      </c>
      <c r="AB6129" s="12">
        <f t="shared" si="855"/>
        <v>5</v>
      </c>
      <c r="AC6129" s="12">
        <f t="shared" si="860"/>
        <v>638</v>
      </c>
      <c r="AD6129" s="12">
        <f t="shared" si="861"/>
        <v>699</v>
      </c>
      <c r="AE6129" s="12">
        <f t="shared" si="856"/>
        <v>3495</v>
      </c>
      <c r="AF6129" s="12">
        <f t="shared" si="857"/>
        <v>61</v>
      </c>
      <c r="AG6129" s="12">
        <f t="shared" si="858"/>
        <v>305</v>
      </c>
      <c r="AH6129" s="9">
        <f t="shared" si="862"/>
        <v>8.7267525035765375E-2</v>
      </c>
      <c r="AI6129" s="14">
        <f>VLOOKUP(E6129,'Verweis Faktor'!$A:$B,2,FALSE)</f>
        <v>1</v>
      </c>
      <c r="AJ6129" s="14"/>
      <c r="AK6129" s="14" t="str">
        <f>IF(AL6129="Ja","Versandkosten",VLOOKUP(E6129,'Verweis Belegart'!$A$2:$B$9,2,FALSE))</f>
        <v>Hardware</v>
      </c>
      <c r="AL6129" s="14" t="str">
        <f t="shared" si="863"/>
        <v>Nein</v>
      </c>
      <c r="AM6129" s="14" t="str">
        <f t="shared" si="859"/>
        <v>Positiv</v>
      </c>
    </row>
    <row r="6130" spans="1:39" ht="17.25" customHeight="1" x14ac:dyDescent="0.35">
      <c r="A6130" s="17">
        <v>14575521</v>
      </c>
      <c r="B6130" s="2" t="s">
        <v>2720</v>
      </c>
      <c r="C6130" s="1">
        <v>2025001</v>
      </c>
      <c r="D6130" s="1">
        <v>2001563</v>
      </c>
      <c r="E6130" s="2" t="s">
        <v>34</v>
      </c>
      <c r="F6130" s="2" t="s">
        <v>182</v>
      </c>
      <c r="G6130" s="2" t="s">
        <v>66</v>
      </c>
      <c r="H6130" s="2" t="s">
        <v>2736</v>
      </c>
      <c r="I6130" s="2" t="s">
        <v>2737</v>
      </c>
      <c r="J6130" s="2" t="s">
        <v>103</v>
      </c>
      <c r="K6130" s="2" t="s">
        <v>115</v>
      </c>
      <c r="L6130" s="2" t="s">
        <v>1855</v>
      </c>
      <c r="M6130" s="2" t="s">
        <v>1856</v>
      </c>
      <c r="N6130" s="2" t="s">
        <v>1857</v>
      </c>
      <c r="O6130" s="3">
        <v>20</v>
      </c>
      <c r="P6130" s="3">
        <v>116.5</v>
      </c>
      <c r="Q6130" s="3">
        <v>117</v>
      </c>
      <c r="R6130" s="3">
        <v>2340</v>
      </c>
      <c r="S6130" s="3">
        <v>0.5</v>
      </c>
      <c r="T6130" s="3">
        <v>10</v>
      </c>
      <c r="U6130" s="3">
        <v>0.42</v>
      </c>
      <c r="V6130" s="2" t="s">
        <v>675</v>
      </c>
      <c r="W6130" s="2" t="s">
        <v>676</v>
      </c>
      <c r="X6130" s="2" t="s">
        <v>72</v>
      </c>
      <c r="Y6130" s="19" t="str">
        <f>VLOOKUP(G6130,'Verweis Kd-Gruppe'!$A$2:$B$8,2,FALSE)</f>
        <v>EXP</v>
      </c>
      <c r="Z6130" s="19" t="str">
        <f>VLOOKUP(J6130,'Verweis Art-Gruppe'!$A$2:$B$15,2,FALSE)</f>
        <v>Geräte</v>
      </c>
      <c r="AA6130" s="19" t="str">
        <f>VLOOKUP(W6130,'Verweis Vertreter'!$A$2:$B$24,2,FALSE)</f>
        <v>Corina Wedel</v>
      </c>
      <c r="AB6130" s="12">
        <f t="shared" si="855"/>
        <v>20</v>
      </c>
      <c r="AC6130" s="12">
        <f t="shared" si="860"/>
        <v>116.5</v>
      </c>
      <c r="AD6130" s="12">
        <f t="shared" si="861"/>
        <v>117</v>
      </c>
      <c r="AE6130" s="12">
        <f t="shared" si="856"/>
        <v>2340</v>
      </c>
      <c r="AF6130" s="12">
        <f t="shared" si="857"/>
        <v>0.5</v>
      </c>
      <c r="AG6130" s="12">
        <f t="shared" si="858"/>
        <v>10</v>
      </c>
      <c r="AH6130" s="9">
        <f t="shared" si="862"/>
        <v>4.2735042735042739E-3</v>
      </c>
      <c r="AI6130" s="14">
        <f>VLOOKUP(E6130,'Verweis Faktor'!$A:$B,2,FALSE)</f>
        <v>1</v>
      </c>
      <c r="AJ6130" s="14"/>
      <c r="AK6130" s="14" t="str">
        <f>IF(AL6130="Ja","Versandkosten",VLOOKUP(E6130,'Verweis Belegart'!$A$2:$B$9,2,FALSE))</f>
        <v>Hardware</v>
      </c>
      <c r="AL6130" s="14" t="str">
        <f t="shared" si="863"/>
        <v>Nein</v>
      </c>
      <c r="AM6130" s="14" t="str">
        <f t="shared" si="859"/>
        <v>Positiv</v>
      </c>
    </row>
    <row r="6131" spans="1:39" ht="17.25" customHeight="1" x14ac:dyDescent="0.35">
      <c r="A6131" s="17">
        <v>14575521</v>
      </c>
      <c r="B6131" s="2" t="s">
        <v>2720</v>
      </c>
      <c r="C6131" s="1">
        <v>2025001</v>
      </c>
      <c r="D6131" s="1">
        <v>2001563</v>
      </c>
      <c r="E6131" s="2" t="s">
        <v>34</v>
      </c>
      <c r="F6131" s="2" t="s">
        <v>182</v>
      </c>
      <c r="G6131" s="2" t="s">
        <v>66</v>
      </c>
      <c r="H6131" s="2" t="s">
        <v>2736</v>
      </c>
      <c r="I6131" s="2" t="s">
        <v>2737</v>
      </c>
      <c r="J6131" s="2" t="s">
        <v>103</v>
      </c>
      <c r="K6131" s="2" t="s">
        <v>289</v>
      </c>
      <c r="L6131" s="2" t="s">
        <v>2308</v>
      </c>
      <c r="M6131" s="2" t="s">
        <v>2309</v>
      </c>
      <c r="N6131" s="2" t="s">
        <v>679</v>
      </c>
      <c r="O6131" s="3">
        <v>10</v>
      </c>
      <c r="P6131" s="3">
        <v>91</v>
      </c>
      <c r="Q6131" s="3">
        <v>98</v>
      </c>
      <c r="R6131" s="3">
        <v>980</v>
      </c>
      <c r="S6131" s="3">
        <v>7</v>
      </c>
      <c r="T6131" s="3">
        <v>70</v>
      </c>
      <c r="U6131" s="3">
        <v>7.14</v>
      </c>
      <c r="V6131" s="2" t="s">
        <v>675</v>
      </c>
      <c r="W6131" s="2" t="s">
        <v>676</v>
      </c>
      <c r="X6131" s="2" t="s">
        <v>72</v>
      </c>
      <c r="Y6131" s="19" t="str">
        <f>VLOOKUP(G6131,'Verweis Kd-Gruppe'!$A$2:$B$8,2,FALSE)</f>
        <v>EXP</v>
      </c>
      <c r="Z6131" s="19" t="str">
        <f>VLOOKUP(J6131,'Verweis Art-Gruppe'!$A$2:$B$15,2,FALSE)</f>
        <v>Geräte</v>
      </c>
      <c r="AA6131" s="19" t="str">
        <f>VLOOKUP(W6131,'Verweis Vertreter'!$A$2:$B$24,2,FALSE)</f>
        <v>Corina Wedel</v>
      </c>
      <c r="AB6131" s="12">
        <f t="shared" si="855"/>
        <v>10</v>
      </c>
      <c r="AC6131" s="12">
        <f t="shared" si="860"/>
        <v>91</v>
      </c>
      <c r="AD6131" s="12">
        <f t="shared" si="861"/>
        <v>98</v>
      </c>
      <c r="AE6131" s="12">
        <f t="shared" si="856"/>
        <v>980</v>
      </c>
      <c r="AF6131" s="12">
        <f t="shared" si="857"/>
        <v>7</v>
      </c>
      <c r="AG6131" s="12">
        <f t="shared" si="858"/>
        <v>70</v>
      </c>
      <c r="AH6131" s="9">
        <f t="shared" si="862"/>
        <v>7.1428571428571425E-2</v>
      </c>
      <c r="AI6131" s="14">
        <f>VLOOKUP(E6131,'Verweis Faktor'!$A:$B,2,FALSE)</f>
        <v>1</v>
      </c>
      <c r="AJ6131" s="14"/>
      <c r="AK6131" s="14" t="str">
        <f>IF(AL6131="Ja","Versandkosten",VLOOKUP(E6131,'Verweis Belegart'!$A$2:$B$9,2,FALSE))</f>
        <v>Hardware</v>
      </c>
      <c r="AL6131" s="14" t="str">
        <f t="shared" si="863"/>
        <v>Nein</v>
      </c>
      <c r="AM6131" s="14" t="str">
        <f t="shared" si="859"/>
        <v>Positiv</v>
      </c>
    </row>
    <row r="6132" spans="1:39" ht="17.25" customHeight="1" x14ac:dyDescent="0.35">
      <c r="A6132" s="17">
        <v>14575521</v>
      </c>
      <c r="B6132" s="2" t="s">
        <v>2720</v>
      </c>
      <c r="C6132" s="1">
        <v>2025001</v>
      </c>
      <c r="D6132" s="1">
        <v>2001563</v>
      </c>
      <c r="E6132" s="2" t="s">
        <v>34</v>
      </c>
      <c r="F6132" s="2" t="s">
        <v>182</v>
      </c>
      <c r="G6132" s="2" t="s">
        <v>66</v>
      </c>
      <c r="H6132" s="2" t="s">
        <v>2736</v>
      </c>
      <c r="I6132" s="2" t="s">
        <v>2737</v>
      </c>
      <c r="J6132" s="2" t="s">
        <v>103</v>
      </c>
      <c r="K6132" s="2" t="s">
        <v>293</v>
      </c>
      <c r="L6132" s="2" t="s">
        <v>677</v>
      </c>
      <c r="M6132" s="2" t="s">
        <v>678</v>
      </c>
      <c r="N6132" s="2" t="s">
        <v>679</v>
      </c>
      <c r="O6132" s="3">
        <v>20</v>
      </c>
      <c r="P6132" s="3">
        <v>90.957800000000006</v>
      </c>
      <c r="Q6132" s="3">
        <v>98</v>
      </c>
      <c r="R6132" s="3">
        <v>1960</v>
      </c>
      <c r="S6132" s="3">
        <v>7.0422000000000002</v>
      </c>
      <c r="T6132" s="3">
        <v>140.84</v>
      </c>
      <c r="U6132" s="3">
        <v>7.18</v>
      </c>
      <c r="V6132" s="2" t="s">
        <v>675</v>
      </c>
      <c r="W6132" s="2" t="s">
        <v>676</v>
      </c>
      <c r="X6132" s="2" t="s">
        <v>72</v>
      </c>
      <c r="Y6132" s="19" t="str">
        <f>VLOOKUP(G6132,'Verweis Kd-Gruppe'!$A$2:$B$8,2,FALSE)</f>
        <v>EXP</v>
      </c>
      <c r="Z6132" s="19" t="str">
        <f>VLOOKUP(J6132,'Verweis Art-Gruppe'!$A$2:$B$15,2,FALSE)</f>
        <v>Geräte</v>
      </c>
      <c r="AA6132" s="19" t="str">
        <f>VLOOKUP(W6132,'Verweis Vertreter'!$A$2:$B$24,2,FALSE)</f>
        <v>Corina Wedel</v>
      </c>
      <c r="AB6132" s="12">
        <f t="shared" si="855"/>
        <v>20</v>
      </c>
      <c r="AC6132" s="12">
        <f t="shared" si="860"/>
        <v>90.957800000000006</v>
      </c>
      <c r="AD6132" s="12">
        <f t="shared" si="861"/>
        <v>98</v>
      </c>
      <c r="AE6132" s="12">
        <f t="shared" si="856"/>
        <v>1960</v>
      </c>
      <c r="AF6132" s="12">
        <f t="shared" si="857"/>
        <v>7.0422000000000002</v>
      </c>
      <c r="AG6132" s="12">
        <f t="shared" si="858"/>
        <v>140.84</v>
      </c>
      <c r="AH6132" s="9">
        <f t="shared" si="862"/>
        <v>7.1857142857142856E-2</v>
      </c>
      <c r="AI6132" s="14">
        <f>VLOOKUP(E6132,'Verweis Faktor'!$A:$B,2,FALSE)</f>
        <v>1</v>
      </c>
      <c r="AJ6132" s="14"/>
      <c r="AK6132" s="14" t="str">
        <f>IF(AL6132="Ja","Versandkosten",VLOOKUP(E6132,'Verweis Belegart'!$A$2:$B$9,2,FALSE))</f>
        <v>Hardware</v>
      </c>
      <c r="AL6132" s="14" t="str">
        <f t="shared" si="863"/>
        <v>Nein</v>
      </c>
      <c r="AM6132" s="14" t="str">
        <f t="shared" si="859"/>
        <v>Positiv</v>
      </c>
    </row>
    <row r="6133" spans="1:39" ht="17.25" customHeight="1" x14ac:dyDescent="0.35">
      <c r="A6133" s="17">
        <v>14575521</v>
      </c>
      <c r="B6133" s="2" t="s">
        <v>2720</v>
      </c>
      <c r="C6133" s="1">
        <v>2025001</v>
      </c>
      <c r="D6133" s="1">
        <v>2001563</v>
      </c>
      <c r="E6133" s="2" t="s">
        <v>34</v>
      </c>
      <c r="F6133" s="2" t="s">
        <v>182</v>
      </c>
      <c r="G6133" s="2" t="s">
        <v>66</v>
      </c>
      <c r="H6133" s="2" t="s">
        <v>2736</v>
      </c>
      <c r="I6133" s="2" t="s">
        <v>2737</v>
      </c>
      <c r="J6133" s="2" t="s">
        <v>103</v>
      </c>
      <c r="K6133" s="2" t="s">
        <v>296</v>
      </c>
      <c r="L6133" s="2" t="s">
        <v>2604</v>
      </c>
      <c r="M6133" s="2" t="s">
        <v>2605</v>
      </c>
      <c r="N6133" s="2" t="s">
        <v>2385</v>
      </c>
      <c r="O6133" s="3">
        <v>20</v>
      </c>
      <c r="P6133" s="3">
        <v>164.9</v>
      </c>
      <c r="Q6133" s="3">
        <v>179</v>
      </c>
      <c r="R6133" s="3">
        <v>3580</v>
      </c>
      <c r="S6133" s="3">
        <v>14.1</v>
      </c>
      <c r="T6133" s="3">
        <v>282</v>
      </c>
      <c r="U6133" s="3">
        <v>7.87</v>
      </c>
      <c r="V6133" s="2" t="s">
        <v>675</v>
      </c>
      <c r="W6133" s="2" t="s">
        <v>676</v>
      </c>
      <c r="X6133" s="2" t="s">
        <v>72</v>
      </c>
      <c r="Y6133" s="19" t="str">
        <f>VLOOKUP(G6133,'Verweis Kd-Gruppe'!$A$2:$B$8,2,FALSE)</f>
        <v>EXP</v>
      </c>
      <c r="Z6133" s="19" t="str">
        <f>VLOOKUP(J6133,'Verweis Art-Gruppe'!$A$2:$B$15,2,FALSE)</f>
        <v>Geräte</v>
      </c>
      <c r="AA6133" s="19" t="str">
        <f>VLOOKUP(W6133,'Verweis Vertreter'!$A$2:$B$24,2,FALSE)</f>
        <v>Corina Wedel</v>
      </c>
      <c r="AB6133" s="12">
        <f t="shared" si="855"/>
        <v>20</v>
      </c>
      <c r="AC6133" s="12">
        <f t="shared" si="860"/>
        <v>164.9</v>
      </c>
      <c r="AD6133" s="12">
        <f t="shared" si="861"/>
        <v>179</v>
      </c>
      <c r="AE6133" s="12">
        <f t="shared" si="856"/>
        <v>3580</v>
      </c>
      <c r="AF6133" s="12">
        <f t="shared" si="857"/>
        <v>14.1</v>
      </c>
      <c r="AG6133" s="12">
        <f t="shared" si="858"/>
        <v>282</v>
      </c>
      <c r="AH6133" s="9">
        <f t="shared" si="862"/>
        <v>7.8770949720670391E-2</v>
      </c>
      <c r="AI6133" s="14">
        <f>VLOOKUP(E6133,'Verweis Faktor'!$A:$B,2,FALSE)</f>
        <v>1</v>
      </c>
      <c r="AJ6133" s="14"/>
      <c r="AK6133" s="14" t="str">
        <f>IF(AL6133="Ja","Versandkosten",VLOOKUP(E6133,'Verweis Belegart'!$A$2:$B$9,2,FALSE))</f>
        <v>Hardware</v>
      </c>
      <c r="AL6133" s="14" t="str">
        <f t="shared" si="863"/>
        <v>Nein</v>
      </c>
      <c r="AM6133" s="14" t="str">
        <f t="shared" si="859"/>
        <v>Positiv</v>
      </c>
    </row>
    <row r="6134" spans="1:39" ht="17.25" customHeight="1" x14ac:dyDescent="0.35">
      <c r="A6134" s="17">
        <v>14575521</v>
      </c>
      <c r="B6134" s="2" t="s">
        <v>2720</v>
      </c>
      <c r="C6134" s="1">
        <v>2025001</v>
      </c>
      <c r="D6134" s="1">
        <v>2001563</v>
      </c>
      <c r="E6134" s="2" t="s">
        <v>34</v>
      </c>
      <c r="F6134" s="2" t="s">
        <v>182</v>
      </c>
      <c r="G6134" s="2" t="s">
        <v>66</v>
      </c>
      <c r="H6134" s="2" t="s">
        <v>2736</v>
      </c>
      <c r="I6134" s="2" t="s">
        <v>2737</v>
      </c>
      <c r="J6134" s="2" t="s">
        <v>103</v>
      </c>
      <c r="K6134" s="2" t="s">
        <v>299</v>
      </c>
      <c r="L6134" s="2" t="s">
        <v>1438</v>
      </c>
      <c r="M6134" s="2" t="s">
        <v>1439</v>
      </c>
      <c r="N6134" s="2" t="s">
        <v>1440</v>
      </c>
      <c r="O6134" s="3">
        <v>20</v>
      </c>
      <c r="P6134" s="3">
        <v>164.9</v>
      </c>
      <c r="Q6134" s="3">
        <v>179</v>
      </c>
      <c r="R6134" s="3">
        <v>3580</v>
      </c>
      <c r="S6134" s="3">
        <v>14.1</v>
      </c>
      <c r="T6134" s="3">
        <v>282</v>
      </c>
      <c r="U6134" s="3">
        <v>7.87</v>
      </c>
      <c r="V6134" s="2" t="s">
        <v>675</v>
      </c>
      <c r="W6134" s="2" t="s">
        <v>676</v>
      </c>
      <c r="X6134" s="2" t="s">
        <v>72</v>
      </c>
      <c r="Y6134" s="19" t="str">
        <f>VLOOKUP(G6134,'Verweis Kd-Gruppe'!$A$2:$B$8,2,FALSE)</f>
        <v>EXP</v>
      </c>
      <c r="Z6134" s="19" t="str">
        <f>VLOOKUP(J6134,'Verweis Art-Gruppe'!$A$2:$B$15,2,FALSE)</f>
        <v>Geräte</v>
      </c>
      <c r="AA6134" s="19" t="str">
        <f>VLOOKUP(W6134,'Verweis Vertreter'!$A$2:$B$24,2,FALSE)</f>
        <v>Corina Wedel</v>
      </c>
      <c r="AB6134" s="12">
        <f t="shared" si="855"/>
        <v>20</v>
      </c>
      <c r="AC6134" s="12">
        <f t="shared" si="860"/>
        <v>164.9</v>
      </c>
      <c r="AD6134" s="12">
        <f t="shared" si="861"/>
        <v>179</v>
      </c>
      <c r="AE6134" s="12">
        <f t="shared" si="856"/>
        <v>3580</v>
      </c>
      <c r="AF6134" s="12">
        <f t="shared" si="857"/>
        <v>14.1</v>
      </c>
      <c r="AG6134" s="12">
        <f t="shared" si="858"/>
        <v>282</v>
      </c>
      <c r="AH6134" s="9">
        <f t="shared" si="862"/>
        <v>7.8770949720670391E-2</v>
      </c>
      <c r="AI6134" s="14">
        <f>VLOOKUP(E6134,'Verweis Faktor'!$A:$B,2,FALSE)</f>
        <v>1</v>
      </c>
      <c r="AJ6134" s="14"/>
      <c r="AK6134" s="14" t="str">
        <f>IF(AL6134="Ja","Versandkosten",VLOOKUP(E6134,'Verweis Belegart'!$A$2:$B$9,2,FALSE))</f>
        <v>Hardware</v>
      </c>
      <c r="AL6134" s="14" t="str">
        <f t="shared" si="863"/>
        <v>Nein</v>
      </c>
      <c r="AM6134" s="14" t="str">
        <f t="shared" si="859"/>
        <v>Positiv</v>
      </c>
    </row>
    <row r="6135" spans="1:39" ht="17.25" customHeight="1" x14ac:dyDescent="0.35">
      <c r="A6135" s="17">
        <v>14575521</v>
      </c>
      <c r="B6135" s="2" t="s">
        <v>2720</v>
      </c>
      <c r="C6135" s="1">
        <v>2025001</v>
      </c>
      <c r="D6135" s="1">
        <v>2001563</v>
      </c>
      <c r="E6135" s="2" t="s">
        <v>34</v>
      </c>
      <c r="F6135" s="2" t="s">
        <v>182</v>
      </c>
      <c r="G6135" s="2" t="s">
        <v>66</v>
      </c>
      <c r="H6135" s="2" t="s">
        <v>2736</v>
      </c>
      <c r="I6135" s="2" t="s">
        <v>2737</v>
      </c>
      <c r="J6135" s="2" t="s">
        <v>103</v>
      </c>
      <c r="K6135" s="2" t="s">
        <v>300</v>
      </c>
      <c r="L6135" s="2" t="s">
        <v>370</v>
      </c>
      <c r="M6135" s="2" t="s">
        <v>371</v>
      </c>
      <c r="N6135" s="2" t="s">
        <v>152</v>
      </c>
      <c r="O6135" s="3">
        <v>20</v>
      </c>
      <c r="P6135" s="3">
        <v>202</v>
      </c>
      <c r="Q6135" s="3">
        <v>205</v>
      </c>
      <c r="R6135" s="3">
        <v>4100</v>
      </c>
      <c r="S6135" s="3">
        <v>3</v>
      </c>
      <c r="T6135" s="3">
        <v>60</v>
      </c>
      <c r="U6135" s="3">
        <v>1.46</v>
      </c>
      <c r="V6135" s="2" t="s">
        <v>675</v>
      </c>
      <c r="W6135" s="2" t="s">
        <v>676</v>
      </c>
      <c r="X6135" s="2" t="s">
        <v>72</v>
      </c>
      <c r="Y6135" s="19" t="str">
        <f>VLOOKUP(G6135,'Verweis Kd-Gruppe'!$A$2:$B$8,2,FALSE)</f>
        <v>EXP</v>
      </c>
      <c r="Z6135" s="19" t="str">
        <f>VLOOKUP(J6135,'Verweis Art-Gruppe'!$A$2:$B$15,2,FALSE)</f>
        <v>Geräte</v>
      </c>
      <c r="AA6135" s="19" t="str">
        <f>VLOOKUP(W6135,'Verweis Vertreter'!$A$2:$B$24,2,FALSE)</f>
        <v>Corina Wedel</v>
      </c>
      <c r="AB6135" s="12">
        <f t="shared" si="855"/>
        <v>20</v>
      </c>
      <c r="AC6135" s="12">
        <f t="shared" si="860"/>
        <v>202</v>
      </c>
      <c r="AD6135" s="12">
        <f t="shared" si="861"/>
        <v>205</v>
      </c>
      <c r="AE6135" s="12">
        <f t="shared" si="856"/>
        <v>4100</v>
      </c>
      <c r="AF6135" s="12">
        <f t="shared" si="857"/>
        <v>3</v>
      </c>
      <c r="AG6135" s="12">
        <f t="shared" si="858"/>
        <v>60</v>
      </c>
      <c r="AH6135" s="9">
        <f t="shared" si="862"/>
        <v>1.4634146341463415E-2</v>
      </c>
      <c r="AI6135" s="14">
        <f>VLOOKUP(E6135,'Verweis Faktor'!$A:$B,2,FALSE)</f>
        <v>1</v>
      </c>
      <c r="AJ6135" s="14"/>
      <c r="AK6135" s="14" t="str">
        <f>IF(AL6135="Ja","Versandkosten",VLOOKUP(E6135,'Verweis Belegart'!$A$2:$B$9,2,FALSE))</f>
        <v>Hardware</v>
      </c>
      <c r="AL6135" s="14" t="str">
        <f t="shared" si="863"/>
        <v>Nein</v>
      </c>
      <c r="AM6135" s="14" t="str">
        <f t="shared" si="859"/>
        <v>Positiv</v>
      </c>
    </row>
    <row r="6136" spans="1:39" ht="17.25" customHeight="1" x14ac:dyDescent="0.35">
      <c r="A6136" s="17">
        <v>14575732</v>
      </c>
      <c r="B6136" s="2" t="s">
        <v>2720</v>
      </c>
      <c r="C6136" s="1">
        <v>2025001</v>
      </c>
      <c r="D6136" s="1">
        <v>2001564</v>
      </c>
      <c r="E6136" s="2" t="s">
        <v>34</v>
      </c>
      <c r="F6136" s="2" t="s">
        <v>182</v>
      </c>
      <c r="G6136" s="2" t="s">
        <v>36</v>
      </c>
      <c r="H6136" s="2" t="s">
        <v>1432</v>
      </c>
      <c r="I6136" s="2" t="s">
        <v>1433</v>
      </c>
      <c r="J6136" s="2" t="s">
        <v>103</v>
      </c>
      <c r="K6136" s="2" t="s">
        <v>28</v>
      </c>
      <c r="L6136" s="2" t="s">
        <v>1195</v>
      </c>
      <c r="M6136" s="2" t="s">
        <v>1196</v>
      </c>
      <c r="N6136" s="2" t="s">
        <v>262</v>
      </c>
      <c r="O6136" s="3">
        <v>3</v>
      </c>
      <c r="P6136" s="3">
        <v>990</v>
      </c>
      <c r="Q6136" s="3">
        <v>1005</v>
      </c>
      <c r="R6136" s="3">
        <v>3015</v>
      </c>
      <c r="S6136" s="3">
        <v>15</v>
      </c>
      <c r="T6136" s="3">
        <v>45</v>
      </c>
      <c r="U6136" s="3">
        <v>1.49</v>
      </c>
      <c r="V6136" s="2" t="s">
        <v>42</v>
      </c>
      <c r="W6136" s="2" t="s">
        <v>43</v>
      </c>
      <c r="X6136" s="2" t="s">
        <v>59</v>
      </c>
      <c r="Y6136" s="19" t="str">
        <f>VLOOKUP(G6136,'Verweis Kd-Gruppe'!$A$2:$B$8,2,FALSE)</f>
        <v>GRK</v>
      </c>
      <c r="Z6136" s="19" t="str">
        <f>VLOOKUP(J6136,'Verweis Art-Gruppe'!$A$2:$B$15,2,FALSE)</f>
        <v>Geräte</v>
      </c>
      <c r="AA6136" s="19" t="str">
        <f>VLOOKUP(W6136,'Verweis Vertreter'!$A$2:$B$24,2,FALSE)</f>
        <v>Sebastian Faber</v>
      </c>
      <c r="AB6136" s="12">
        <f t="shared" si="855"/>
        <v>3</v>
      </c>
      <c r="AC6136" s="12">
        <f t="shared" si="860"/>
        <v>990</v>
      </c>
      <c r="AD6136" s="12">
        <f t="shared" si="861"/>
        <v>1005</v>
      </c>
      <c r="AE6136" s="12">
        <f t="shared" si="856"/>
        <v>3015</v>
      </c>
      <c r="AF6136" s="12">
        <f t="shared" si="857"/>
        <v>15</v>
      </c>
      <c r="AG6136" s="12">
        <f t="shared" si="858"/>
        <v>45</v>
      </c>
      <c r="AH6136" s="9">
        <f t="shared" si="862"/>
        <v>1.4925373134328358E-2</v>
      </c>
      <c r="AI6136" s="14">
        <f>VLOOKUP(E6136,'Verweis Faktor'!$A:$B,2,FALSE)</f>
        <v>1</v>
      </c>
      <c r="AJ6136" s="14"/>
      <c r="AK6136" s="14" t="str">
        <f>IF(AL6136="Ja","Versandkosten",VLOOKUP(E6136,'Verweis Belegart'!$A$2:$B$9,2,FALSE))</f>
        <v>Hardware</v>
      </c>
      <c r="AL6136" s="14" t="str">
        <f t="shared" si="863"/>
        <v>Nein</v>
      </c>
      <c r="AM6136" s="14" t="str">
        <f t="shared" si="859"/>
        <v>Positiv</v>
      </c>
    </row>
    <row r="6137" spans="1:39" ht="17.25" customHeight="1" x14ac:dyDescent="0.35">
      <c r="A6137" s="17">
        <v>14575732</v>
      </c>
      <c r="B6137" s="2" t="s">
        <v>2720</v>
      </c>
      <c r="C6137" s="1">
        <v>2025001</v>
      </c>
      <c r="D6137" s="1">
        <v>2001564</v>
      </c>
      <c r="E6137" s="2" t="s">
        <v>34</v>
      </c>
      <c r="F6137" s="2" t="s">
        <v>182</v>
      </c>
      <c r="G6137" s="2" t="s">
        <v>36</v>
      </c>
      <c r="H6137" s="2" t="s">
        <v>1432</v>
      </c>
      <c r="I6137" s="2" t="s">
        <v>1433</v>
      </c>
      <c r="J6137" s="2" t="s">
        <v>103</v>
      </c>
      <c r="K6137" s="2" t="s">
        <v>45</v>
      </c>
      <c r="L6137" s="2" t="s">
        <v>2624</v>
      </c>
      <c r="M6137" s="2" t="s">
        <v>2625</v>
      </c>
      <c r="N6137" s="2" t="s">
        <v>2626</v>
      </c>
      <c r="O6137" s="3">
        <v>4</v>
      </c>
      <c r="P6137" s="3">
        <v>529</v>
      </c>
      <c r="Q6137" s="3">
        <v>544</v>
      </c>
      <c r="R6137" s="3">
        <v>2176</v>
      </c>
      <c r="S6137" s="3">
        <v>15</v>
      </c>
      <c r="T6137" s="3">
        <v>60</v>
      </c>
      <c r="U6137" s="3">
        <v>2.75</v>
      </c>
      <c r="V6137" s="2" t="s">
        <v>42</v>
      </c>
      <c r="W6137" s="2" t="s">
        <v>43</v>
      </c>
      <c r="X6137" s="2" t="s">
        <v>59</v>
      </c>
      <c r="Y6137" s="19" t="str">
        <f>VLOOKUP(G6137,'Verweis Kd-Gruppe'!$A$2:$B$8,2,FALSE)</f>
        <v>GRK</v>
      </c>
      <c r="Z6137" s="19" t="str">
        <f>VLOOKUP(J6137,'Verweis Art-Gruppe'!$A$2:$B$15,2,FALSE)</f>
        <v>Geräte</v>
      </c>
      <c r="AA6137" s="19" t="str">
        <f>VLOOKUP(W6137,'Verweis Vertreter'!$A$2:$B$24,2,FALSE)</f>
        <v>Sebastian Faber</v>
      </c>
      <c r="AB6137" s="12">
        <f t="shared" si="855"/>
        <v>4</v>
      </c>
      <c r="AC6137" s="12">
        <f t="shared" si="860"/>
        <v>529</v>
      </c>
      <c r="AD6137" s="12">
        <f t="shared" si="861"/>
        <v>544</v>
      </c>
      <c r="AE6137" s="12">
        <f t="shared" si="856"/>
        <v>2176</v>
      </c>
      <c r="AF6137" s="12">
        <f t="shared" si="857"/>
        <v>15</v>
      </c>
      <c r="AG6137" s="12">
        <f t="shared" si="858"/>
        <v>60</v>
      </c>
      <c r="AH6137" s="9">
        <f t="shared" si="862"/>
        <v>2.7573529411764705E-2</v>
      </c>
      <c r="AI6137" s="14">
        <f>VLOOKUP(E6137,'Verweis Faktor'!$A:$B,2,FALSE)</f>
        <v>1</v>
      </c>
      <c r="AJ6137" s="14"/>
      <c r="AK6137" s="14" t="str">
        <f>IF(AL6137="Ja","Versandkosten",VLOOKUP(E6137,'Verweis Belegart'!$A$2:$B$9,2,FALSE))</f>
        <v>Hardware</v>
      </c>
      <c r="AL6137" s="14" t="str">
        <f t="shared" si="863"/>
        <v>Nein</v>
      </c>
      <c r="AM6137" s="14" t="str">
        <f t="shared" si="859"/>
        <v>Positiv</v>
      </c>
    </row>
    <row r="6138" spans="1:39" ht="17.25" customHeight="1" x14ac:dyDescent="0.35">
      <c r="A6138" s="17">
        <v>14575732</v>
      </c>
      <c r="B6138" s="2" t="s">
        <v>2720</v>
      </c>
      <c r="C6138" s="1">
        <v>2025001</v>
      </c>
      <c r="D6138" s="1">
        <v>2001564</v>
      </c>
      <c r="E6138" s="2" t="s">
        <v>34</v>
      </c>
      <c r="F6138" s="2" t="s">
        <v>182</v>
      </c>
      <c r="G6138" s="2" t="s">
        <v>36</v>
      </c>
      <c r="H6138" s="2" t="s">
        <v>1432</v>
      </c>
      <c r="I6138" s="2" t="s">
        <v>1433</v>
      </c>
      <c r="J6138" s="2" t="s">
        <v>103</v>
      </c>
      <c r="K6138" s="2" t="s">
        <v>49</v>
      </c>
      <c r="L6138" s="2" t="s">
        <v>2466</v>
      </c>
      <c r="M6138" s="2" t="s">
        <v>2467</v>
      </c>
      <c r="N6138" s="2" t="s">
        <v>2468</v>
      </c>
      <c r="O6138" s="3">
        <v>8</v>
      </c>
      <c r="P6138" s="3">
        <v>84.56</v>
      </c>
      <c r="Q6138" s="3">
        <v>87.5</v>
      </c>
      <c r="R6138" s="3">
        <v>700</v>
      </c>
      <c r="S6138" s="3">
        <v>2.94</v>
      </c>
      <c r="T6138" s="3">
        <v>23.52</v>
      </c>
      <c r="U6138" s="3">
        <v>3.36</v>
      </c>
      <c r="V6138" s="2" t="s">
        <v>42</v>
      </c>
      <c r="W6138" s="2" t="s">
        <v>43</v>
      </c>
      <c r="X6138" s="2" t="s">
        <v>59</v>
      </c>
      <c r="Y6138" s="19" t="str">
        <f>VLOOKUP(G6138,'Verweis Kd-Gruppe'!$A$2:$B$8,2,FALSE)</f>
        <v>GRK</v>
      </c>
      <c r="Z6138" s="19" t="str">
        <f>VLOOKUP(J6138,'Verweis Art-Gruppe'!$A$2:$B$15,2,FALSE)</f>
        <v>Geräte</v>
      </c>
      <c r="AA6138" s="19" t="str">
        <f>VLOOKUP(W6138,'Verweis Vertreter'!$A$2:$B$24,2,FALSE)</f>
        <v>Sebastian Faber</v>
      </c>
      <c r="AB6138" s="12">
        <f t="shared" si="855"/>
        <v>8</v>
      </c>
      <c r="AC6138" s="12">
        <f t="shared" si="860"/>
        <v>84.56</v>
      </c>
      <c r="AD6138" s="12">
        <f t="shared" si="861"/>
        <v>87.5</v>
      </c>
      <c r="AE6138" s="12">
        <f t="shared" si="856"/>
        <v>700</v>
      </c>
      <c r="AF6138" s="12">
        <f t="shared" si="857"/>
        <v>2.94</v>
      </c>
      <c r="AG6138" s="12">
        <f t="shared" si="858"/>
        <v>23.52</v>
      </c>
      <c r="AH6138" s="9">
        <f t="shared" si="862"/>
        <v>3.3599999999999998E-2</v>
      </c>
      <c r="AI6138" s="14">
        <f>VLOOKUP(E6138,'Verweis Faktor'!$A:$B,2,FALSE)</f>
        <v>1</v>
      </c>
      <c r="AJ6138" s="14"/>
      <c r="AK6138" s="14" t="str">
        <f>IF(AL6138="Ja","Versandkosten",VLOOKUP(E6138,'Verweis Belegart'!$A$2:$B$9,2,FALSE))</f>
        <v>Hardware</v>
      </c>
      <c r="AL6138" s="14" t="str">
        <f t="shared" si="863"/>
        <v>Nein</v>
      </c>
      <c r="AM6138" s="14" t="str">
        <f t="shared" si="859"/>
        <v>Positiv</v>
      </c>
    </row>
    <row r="6139" spans="1:39" ht="17.25" customHeight="1" x14ac:dyDescent="0.35">
      <c r="A6139" s="17">
        <v>14575732</v>
      </c>
      <c r="B6139" s="2" t="s">
        <v>2720</v>
      </c>
      <c r="C6139" s="1">
        <v>2025001</v>
      </c>
      <c r="D6139" s="1">
        <v>2001564</v>
      </c>
      <c r="E6139" s="2" t="s">
        <v>34</v>
      </c>
      <c r="F6139" s="2" t="s">
        <v>182</v>
      </c>
      <c r="G6139" s="2" t="s">
        <v>36</v>
      </c>
      <c r="H6139" s="2" t="s">
        <v>1432</v>
      </c>
      <c r="I6139" s="2" t="s">
        <v>1433</v>
      </c>
      <c r="J6139" s="2" t="s">
        <v>103</v>
      </c>
      <c r="K6139" s="2" t="s">
        <v>79</v>
      </c>
      <c r="L6139" s="2" t="s">
        <v>2469</v>
      </c>
      <c r="M6139" s="2" t="s">
        <v>2470</v>
      </c>
      <c r="N6139" s="2" t="s">
        <v>2468</v>
      </c>
      <c r="O6139" s="3">
        <v>8</v>
      </c>
      <c r="P6139" s="3">
        <v>84.56</v>
      </c>
      <c r="Q6139" s="3">
        <v>87.5</v>
      </c>
      <c r="R6139" s="3">
        <v>700</v>
      </c>
      <c r="S6139" s="3">
        <v>2.94</v>
      </c>
      <c r="T6139" s="3">
        <v>23.52</v>
      </c>
      <c r="U6139" s="3">
        <v>3.36</v>
      </c>
      <c r="V6139" s="2" t="s">
        <v>42</v>
      </c>
      <c r="W6139" s="2" t="s">
        <v>43</v>
      </c>
      <c r="X6139" s="2" t="s">
        <v>59</v>
      </c>
      <c r="Y6139" s="19" t="str">
        <f>VLOOKUP(G6139,'Verweis Kd-Gruppe'!$A$2:$B$8,2,FALSE)</f>
        <v>GRK</v>
      </c>
      <c r="Z6139" s="19" t="str">
        <f>VLOOKUP(J6139,'Verweis Art-Gruppe'!$A$2:$B$15,2,FALSE)</f>
        <v>Geräte</v>
      </c>
      <c r="AA6139" s="19" t="str">
        <f>VLOOKUP(W6139,'Verweis Vertreter'!$A$2:$B$24,2,FALSE)</f>
        <v>Sebastian Faber</v>
      </c>
      <c r="AB6139" s="12">
        <f t="shared" si="855"/>
        <v>8</v>
      </c>
      <c r="AC6139" s="12">
        <f t="shared" si="860"/>
        <v>84.56</v>
      </c>
      <c r="AD6139" s="12">
        <f t="shared" si="861"/>
        <v>87.5</v>
      </c>
      <c r="AE6139" s="12">
        <f t="shared" si="856"/>
        <v>700</v>
      </c>
      <c r="AF6139" s="12">
        <f t="shared" si="857"/>
        <v>2.94</v>
      </c>
      <c r="AG6139" s="12">
        <f t="shared" si="858"/>
        <v>23.52</v>
      </c>
      <c r="AH6139" s="9">
        <f t="shared" si="862"/>
        <v>3.3599999999999998E-2</v>
      </c>
      <c r="AI6139" s="14">
        <f>VLOOKUP(E6139,'Verweis Faktor'!$A:$B,2,FALSE)</f>
        <v>1</v>
      </c>
      <c r="AJ6139" s="14"/>
      <c r="AK6139" s="14" t="str">
        <f>IF(AL6139="Ja","Versandkosten",VLOOKUP(E6139,'Verweis Belegart'!$A$2:$B$9,2,FALSE))</f>
        <v>Hardware</v>
      </c>
      <c r="AL6139" s="14" t="str">
        <f t="shared" si="863"/>
        <v>Nein</v>
      </c>
      <c r="AM6139" s="14" t="str">
        <f t="shared" si="859"/>
        <v>Positiv</v>
      </c>
    </row>
    <row r="6140" spans="1:39" ht="17.25" customHeight="1" x14ac:dyDescent="0.35">
      <c r="A6140" s="17">
        <v>14575732</v>
      </c>
      <c r="B6140" s="2" t="s">
        <v>2720</v>
      </c>
      <c r="C6140" s="1">
        <v>2025001</v>
      </c>
      <c r="D6140" s="1">
        <v>2001564</v>
      </c>
      <c r="E6140" s="2" t="s">
        <v>34</v>
      </c>
      <c r="F6140" s="2" t="s">
        <v>182</v>
      </c>
      <c r="G6140" s="2" t="s">
        <v>36</v>
      </c>
      <c r="H6140" s="2" t="s">
        <v>1432</v>
      </c>
      <c r="I6140" s="2" t="s">
        <v>1433</v>
      </c>
      <c r="J6140" s="2" t="s">
        <v>103</v>
      </c>
      <c r="K6140" s="2" t="s">
        <v>83</v>
      </c>
      <c r="L6140" s="2" t="s">
        <v>1987</v>
      </c>
      <c r="M6140" s="2" t="s">
        <v>1988</v>
      </c>
      <c r="N6140" s="2" t="s">
        <v>922</v>
      </c>
      <c r="O6140" s="3">
        <v>5</v>
      </c>
      <c r="P6140" s="3">
        <v>77.5</v>
      </c>
      <c r="Q6140" s="3">
        <v>79.5</v>
      </c>
      <c r="R6140" s="3">
        <v>397.5</v>
      </c>
      <c r="S6140" s="3">
        <v>2</v>
      </c>
      <c r="T6140" s="3">
        <v>10</v>
      </c>
      <c r="U6140" s="3">
        <v>2.5099999999999998</v>
      </c>
      <c r="V6140" s="2" t="s">
        <v>42</v>
      </c>
      <c r="W6140" s="2" t="s">
        <v>43</v>
      </c>
      <c r="X6140" s="2" t="s">
        <v>59</v>
      </c>
      <c r="Y6140" s="19" t="str">
        <f>VLOOKUP(G6140,'Verweis Kd-Gruppe'!$A$2:$B$8,2,FALSE)</f>
        <v>GRK</v>
      </c>
      <c r="Z6140" s="19" t="str">
        <f>VLOOKUP(J6140,'Verweis Art-Gruppe'!$A$2:$B$15,2,FALSE)</f>
        <v>Geräte</v>
      </c>
      <c r="AA6140" s="19" t="str">
        <f>VLOOKUP(W6140,'Verweis Vertreter'!$A$2:$B$24,2,FALSE)</f>
        <v>Sebastian Faber</v>
      </c>
      <c r="AB6140" s="12">
        <f t="shared" si="855"/>
        <v>5</v>
      </c>
      <c r="AC6140" s="12">
        <f t="shared" si="860"/>
        <v>77.5</v>
      </c>
      <c r="AD6140" s="12">
        <f t="shared" si="861"/>
        <v>79.5</v>
      </c>
      <c r="AE6140" s="12">
        <f t="shared" si="856"/>
        <v>397.5</v>
      </c>
      <c r="AF6140" s="12">
        <f t="shared" si="857"/>
        <v>2</v>
      </c>
      <c r="AG6140" s="12">
        <f t="shared" si="858"/>
        <v>10</v>
      </c>
      <c r="AH6140" s="9">
        <f t="shared" si="862"/>
        <v>2.5157232704402517E-2</v>
      </c>
      <c r="AI6140" s="14">
        <f>VLOOKUP(E6140,'Verweis Faktor'!$A:$B,2,FALSE)</f>
        <v>1</v>
      </c>
      <c r="AJ6140" s="14"/>
      <c r="AK6140" s="14" t="str">
        <f>IF(AL6140="Ja","Versandkosten",VLOOKUP(E6140,'Verweis Belegart'!$A$2:$B$9,2,FALSE))</f>
        <v>Hardware</v>
      </c>
      <c r="AL6140" s="14" t="str">
        <f t="shared" si="863"/>
        <v>Nein</v>
      </c>
      <c r="AM6140" s="14" t="str">
        <f t="shared" si="859"/>
        <v>Positiv</v>
      </c>
    </row>
    <row r="6141" spans="1:39" ht="17.25" customHeight="1" x14ac:dyDescent="0.35">
      <c r="A6141" s="17">
        <v>14575732</v>
      </c>
      <c r="B6141" s="2" t="s">
        <v>2720</v>
      </c>
      <c r="C6141" s="1">
        <v>2025001</v>
      </c>
      <c r="D6141" s="1">
        <v>2001564</v>
      </c>
      <c r="E6141" s="2" t="s">
        <v>34</v>
      </c>
      <c r="F6141" s="2" t="s">
        <v>182</v>
      </c>
      <c r="G6141" s="2" t="s">
        <v>36</v>
      </c>
      <c r="H6141" s="2" t="s">
        <v>1432</v>
      </c>
      <c r="I6141" s="2" t="s">
        <v>1433</v>
      </c>
      <c r="J6141" s="2" t="s">
        <v>103</v>
      </c>
      <c r="K6141" s="2" t="s">
        <v>87</v>
      </c>
      <c r="L6141" s="2" t="s">
        <v>1339</v>
      </c>
      <c r="M6141" s="2" t="s">
        <v>1340</v>
      </c>
      <c r="N6141" s="2" t="s">
        <v>922</v>
      </c>
      <c r="O6141" s="3">
        <v>10</v>
      </c>
      <c r="P6141" s="3">
        <v>77.5</v>
      </c>
      <c r="Q6141" s="3">
        <v>79.5</v>
      </c>
      <c r="R6141" s="3">
        <v>795</v>
      </c>
      <c r="S6141" s="3">
        <v>2</v>
      </c>
      <c r="T6141" s="3">
        <v>20</v>
      </c>
      <c r="U6141" s="3">
        <v>2.5099999999999998</v>
      </c>
      <c r="V6141" s="2" t="s">
        <v>42</v>
      </c>
      <c r="W6141" s="2" t="s">
        <v>43</v>
      </c>
      <c r="X6141" s="2" t="s">
        <v>59</v>
      </c>
      <c r="Y6141" s="19" t="str">
        <f>VLOOKUP(G6141,'Verweis Kd-Gruppe'!$A$2:$B$8,2,FALSE)</f>
        <v>GRK</v>
      </c>
      <c r="Z6141" s="19" t="str">
        <f>VLOOKUP(J6141,'Verweis Art-Gruppe'!$A$2:$B$15,2,FALSE)</f>
        <v>Geräte</v>
      </c>
      <c r="AA6141" s="19" t="str">
        <f>VLOOKUP(W6141,'Verweis Vertreter'!$A$2:$B$24,2,FALSE)</f>
        <v>Sebastian Faber</v>
      </c>
      <c r="AB6141" s="12">
        <f t="shared" si="855"/>
        <v>10</v>
      </c>
      <c r="AC6141" s="12">
        <f t="shared" si="860"/>
        <v>77.5</v>
      </c>
      <c r="AD6141" s="12">
        <f t="shared" si="861"/>
        <v>79.5</v>
      </c>
      <c r="AE6141" s="12">
        <f t="shared" si="856"/>
        <v>795</v>
      </c>
      <c r="AF6141" s="12">
        <f t="shared" si="857"/>
        <v>2</v>
      </c>
      <c r="AG6141" s="12">
        <f t="shared" si="858"/>
        <v>20</v>
      </c>
      <c r="AH6141" s="9">
        <f t="shared" si="862"/>
        <v>2.5157232704402517E-2</v>
      </c>
      <c r="AI6141" s="14">
        <f>VLOOKUP(E6141,'Verweis Faktor'!$A:$B,2,FALSE)</f>
        <v>1</v>
      </c>
      <c r="AJ6141" s="14"/>
      <c r="AK6141" s="14" t="str">
        <f>IF(AL6141="Ja","Versandkosten",VLOOKUP(E6141,'Verweis Belegart'!$A$2:$B$9,2,FALSE))</f>
        <v>Hardware</v>
      </c>
      <c r="AL6141" s="14" t="str">
        <f t="shared" si="863"/>
        <v>Nein</v>
      </c>
      <c r="AM6141" s="14" t="str">
        <f t="shared" si="859"/>
        <v>Positiv</v>
      </c>
    </row>
    <row r="6142" spans="1:39" ht="17.25" customHeight="1" x14ac:dyDescent="0.35">
      <c r="A6142" s="17">
        <v>14575732</v>
      </c>
      <c r="B6142" s="2" t="s">
        <v>2720</v>
      </c>
      <c r="C6142" s="1">
        <v>2025001</v>
      </c>
      <c r="D6142" s="1">
        <v>2001564</v>
      </c>
      <c r="E6142" s="2" t="s">
        <v>34</v>
      </c>
      <c r="F6142" s="2" t="s">
        <v>182</v>
      </c>
      <c r="G6142" s="2" t="s">
        <v>36</v>
      </c>
      <c r="H6142" s="2" t="s">
        <v>1432</v>
      </c>
      <c r="I6142" s="2" t="s">
        <v>1433</v>
      </c>
      <c r="J6142" s="2" t="s">
        <v>103</v>
      </c>
      <c r="K6142" s="2" t="s">
        <v>91</v>
      </c>
      <c r="L6142" s="2" t="s">
        <v>2705</v>
      </c>
      <c r="M6142" s="2" t="s">
        <v>2706</v>
      </c>
      <c r="N6142" s="2" t="s">
        <v>1093</v>
      </c>
      <c r="O6142" s="3">
        <v>5</v>
      </c>
      <c r="P6142" s="3">
        <v>126.5</v>
      </c>
      <c r="Q6142" s="3">
        <v>135</v>
      </c>
      <c r="R6142" s="3">
        <v>675</v>
      </c>
      <c r="S6142" s="3">
        <v>8.5</v>
      </c>
      <c r="T6142" s="3">
        <v>42.5</v>
      </c>
      <c r="U6142" s="3">
        <v>6.29</v>
      </c>
      <c r="V6142" s="2" t="s">
        <v>42</v>
      </c>
      <c r="W6142" s="2" t="s">
        <v>43</v>
      </c>
      <c r="X6142" s="2" t="s">
        <v>59</v>
      </c>
      <c r="Y6142" s="19" t="str">
        <f>VLOOKUP(G6142,'Verweis Kd-Gruppe'!$A$2:$B$8,2,FALSE)</f>
        <v>GRK</v>
      </c>
      <c r="Z6142" s="19" t="str">
        <f>VLOOKUP(J6142,'Verweis Art-Gruppe'!$A$2:$B$15,2,FALSE)</f>
        <v>Geräte</v>
      </c>
      <c r="AA6142" s="19" t="str">
        <f>VLOOKUP(W6142,'Verweis Vertreter'!$A$2:$B$24,2,FALSE)</f>
        <v>Sebastian Faber</v>
      </c>
      <c r="AB6142" s="12">
        <f t="shared" si="855"/>
        <v>5</v>
      </c>
      <c r="AC6142" s="12">
        <f t="shared" si="860"/>
        <v>126.5</v>
      </c>
      <c r="AD6142" s="12">
        <f t="shared" si="861"/>
        <v>135</v>
      </c>
      <c r="AE6142" s="12">
        <f t="shared" si="856"/>
        <v>675</v>
      </c>
      <c r="AF6142" s="12">
        <f t="shared" si="857"/>
        <v>8.5</v>
      </c>
      <c r="AG6142" s="12">
        <f t="shared" si="858"/>
        <v>42.5</v>
      </c>
      <c r="AH6142" s="9">
        <f t="shared" si="862"/>
        <v>6.2962962962962957E-2</v>
      </c>
      <c r="AI6142" s="14">
        <f>VLOOKUP(E6142,'Verweis Faktor'!$A:$B,2,FALSE)</f>
        <v>1</v>
      </c>
      <c r="AJ6142" s="14"/>
      <c r="AK6142" s="14" t="str">
        <f>IF(AL6142="Ja","Versandkosten",VLOOKUP(E6142,'Verweis Belegart'!$A$2:$B$9,2,FALSE))</f>
        <v>Hardware</v>
      </c>
      <c r="AL6142" s="14" t="str">
        <f t="shared" si="863"/>
        <v>Nein</v>
      </c>
      <c r="AM6142" s="14" t="str">
        <f t="shared" si="859"/>
        <v>Positiv</v>
      </c>
    </row>
    <row r="6143" spans="1:39" ht="17.25" customHeight="1" x14ac:dyDescent="0.35">
      <c r="A6143" s="17">
        <v>14575732</v>
      </c>
      <c r="B6143" s="2" t="s">
        <v>2720</v>
      </c>
      <c r="C6143" s="1">
        <v>2025001</v>
      </c>
      <c r="D6143" s="1">
        <v>2001564</v>
      </c>
      <c r="E6143" s="2" t="s">
        <v>34</v>
      </c>
      <c r="F6143" s="2" t="s">
        <v>182</v>
      </c>
      <c r="G6143" s="2" t="s">
        <v>36</v>
      </c>
      <c r="H6143" s="2" t="s">
        <v>1432</v>
      </c>
      <c r="I6143" s="2" t="s">
        <v>1433</v>
      </c>
      <c r="J6143" s="2" t="s">
        <v>103</v>
      </c>
      <c r="K6143" s="2" t="s">
        <v>95</v>
      </c>
      <c r="L6143" s="2" t="s">
        <v>1808</v>
      </c>
      <c r="M6143" s="2" t="s">
        <v>1809</v>
      </c>
      <c r="N6143" s="2" t="s">
        <v>139</v>
      </c>
      <c r="O6143" s="3">
        <v>5</v>
      </c>
      <c r="P6143" s="3">
        <v>699.65219999999999</v>
      </c>
      <c r="Q6143" s="3">
        <v>709</v>
      </c>
      <c r="R6143" s="3">
        <v>3545</v>
      </c>
      <c r="S6143" s="3">
        <v>9.3477999999999994</v>
      </c>
      <c r="T6143" s="3">
        <v>46.74</v>
      </c>
      <c r="U6143" s="3">
        <v>1.31</v>
      </c>
      <c r="V6143" s="2" t="s">
        <v>42</v>
      </c>
      <c r="W6143" s="2" t="s">
        <v>43</v>
      </c>
      <c r="X6143" s="2" t="s">
        <v>59</v>
      </c>
      <c r="Y6143" s="19" t="str">
        <f>VLOOKUP(G6143,'Verweis Kd-Gruppe'!$A$2:$B$8,2,FALSE)</f>
        <v>GRK</v>
      </c>
      <c r="Z6143" s="19" t="str">
        <f>VLOOKUP(J6143,'Verweis Art-Gruppe'!$A$2:$B$15,2,FALSE)</f>
        <v>Geräte</v>
      </c>
      <c r="AA6143" s="19" t="str">
        <f>VLOOKUP(W6143,'Verweis Vertreter'!$A$2:$B$24,2,FALSE)</f>
        <v>Sebastian Faber</v>
      </c>
      <c r="AB6143" s="12">
        <f t="shared" si="855"/>
        <v>5</v>
      </c>
      <c r="AC6143" s="12">
        <f t="shared" si="860"/>
        <v>699.65219999999999</v>
      </c>
      <c r="AD6143" s="12">
        <f t="shared" si="861"/>
        <v>709</v>
      </c>
      <c r="AE6143" s="12">
        <f t="shared" si="856"/>
        <v>3545</v>
      </c>
      <c r="AF6143" s="12">
        <f t="shared" si="857"/>
        <v>9.3477999999999994</v>
      </c>
      <c r="AG6143" s="12">
        <f t="shared" si="858"/>
        <v>46.74</v>
      </c>
      <c r="AH6143" s="9">
        <f t="shared" si="862"/>
        <v>1.3184767277856136E-2</v>
      </c>
      <c r="AI6143" s="14">
        <f>VLOOKUP(E6143,'Verweis Faktor'!$A:$B,2,FALSE)</f>
        <v>1</v>
      </c>
      <c r="AJ6143" s="14"/>
      <c r="AK6143" s="14" t="str">
        <f>IF(AL6143="Ja","Versandkosten",VLOOKUP(E6143,'Verweis Belegart'!$A$2:$B$9,2,FALSE))</f>
        <v>Hardware</v>
      </c>
      <c r="AL6143" s="14" t="str">
        <f t="shared" si="863"/>
        <v>Nein</v>
      </c>
      <c r="AM6143" s="14" t="str">
        <f t="shared" si="859"/>
        <v>Positiv</v>
      </c>
    </row>
    <row r="6144" spans="1:39" ht="17.25" customHeight="1" x14ac:dyDescent="0.35">
      <c r="A6144" s="17">
        <v>14575732</v>
      </c>
      <c r="B6144" s="2" t="s">
        <v>2720</v>
      </c>
      <c r="C6144" s="1">
        <v>2025001</v>
      </c>
      <c r="D6144" s="1">
        <v>2001564</v>
      </c>
      <c r="E6144" s="2" t="s">
        <v>34</v>
      </c>
      <c r="F6144" s="2" t="s">
        <v>182</v>
      </c>
      <c r="G6144" s="2" t="s">
        <v>36</v>
      </c>
      <c r="H6144" s="2" t="s">
        <v>1432</v>
      </c>
      <c r="I6144" s="2" t="s">
        <v>1433</v>
      </c>
      <c r="J6144" s="2" t="s">
        <v>103</v>
      </c>
      <c r="K6144" s="2" t="s">
        <v>99</v>
      </c>
      <c r="L6144" s="2" t="s">
        <v>1787</v>
      </c>
      <c r="M6144" s="2" t="s">
        <v>1788</v>
      </c>
      <c r="N6144" s="2" t="s">
        <v>1789</v>
      </c>
      <c r="O6144" s="3">
        <v>10</v>
      </c>
      <c r="P6144" s="3">
        <v>233.99080000000001</v>
      </c>
      <c r="Q6144" s="3">
        <v>180</v>
      </c>
      <c r="R6144" s="3">
        <v>1800</v>
      </c>
      <c r="S6144" s="3">
        <v>-53.9908</v>
      </c>
      <c r="T6144" s="3">
        <v>-539.91</v>
      </c>
      <c r="U6144" s="3">
        <v>-29.99</v>
      </c>
      <c r="V6144" s="2" t="s">
        <v>42</v>
      </c>
      <c r="W6144" s="2" t="s">
        <v>43</v>
      </c>
      <c r="X6144" s="2" t="s">
        <v>59</v>
      </c>
      <c r="Y6144" s="19" t="str">
        <f>VLOOKUP(G6144,'Verweis Kd-Gruppe'!$A$2:$B$8,2,FALSE)</f>
        <v>GRK</v>
      </c>
      <c r="Z6144" s="19" t="str">
        <f>VLOOKUP(J6144,'Verweis Art-Gruppe'!$A$2:$B$15,2,FALSE)</f>
        <v>Geräte</v>
      </c>
      <c r="AA6144" s="19" t="str">
        <f>VLOOKUP(W6144,'Verweis Vertreter'!$A$2:$B$24,2,FALSE)</f>
        <v>Sebastian Faber</v>
      </c>
      <c r="AB6144" s="12">
        <f t="shared" si="855"/>
        <v>10</v>
      </c>
      <c r="AC6144" s="12">
        <f t="shared" si="860"/>
        <v>233.99080000000001</v>
      </c>
      <c r="AD6144" s="12">
        <f t="shared" si="861"/>
        <v>180</v>
      </c>
      <c r="AE6144" s="12">
        <f t="shared" si="856"/>
        <v>1800</v>
      </c>
      <c r="AF6144" s="12">
        <f t="shared" si="857"/>
        <v>-53.9908</v>
      </c>
      <c r="AG6144" s="12">
        <f t="shared" si="858"/>
        <v>-539.91</v>
      </c>
      <c r="AH6144" s="9">
        <f t="shared" si="862"/>
        <v>-0.29994999999999999</v>
      </c>
      <c r="AI6144" s="14">
        <f>VLOOKUP(E6144,'Verweis Faktor'!$A:$B,2,FALSE)</f>
        <v>1</v>
      </c>
      <c r="AJ6144" s="14"/>
      <c r="AK6144" s="14" t="str">
        <f>IF(AL6144="Ja","Versandkosten",VLOOKUP(E6144,'Verweis Belegart'!$A$2:$B$9,2,FALSE))</f>
        <v>Hardware</v>
      </c>
      <c r="AL6144" s="14" t="str">
        <f t="shared" si="863"/>
        <v>Nein</v>
      </c>
      <c r="AM6144" s="14" t="str">
        <f t="shared" si="859"/>
        <v>Negativ</v>
      </c>
    </row>
    <row r="6145" spans="1:39" ht="17.25" customHeight="1" x14ac:dyDescent="0.35">
      <c r="A6145" s="17">
        <v>14575732</v>
      </c>
      <c r="B6145" s="2" t="s">
        <v>2720</v>
      </c>
      <c r="C6145" s="1">
        <v>2025001</v>
      </c>
      <c r="D6145" s="1">
        <v>2001564</v>
      </c>
      <c r="E6145" s="2" t="s">
        <v>34</v>
      </c>
      <c r="F6145" s="2" t="s">
        <v>182</v>
      </c>
      <c r="G6145" s="2" t="s">
        <v>36</v>
      </c>
      <c r="H6145" s="2" t="s">
        <v>1432</v>
      </c>
      <c r="I6145" s="2" t="s">
        <v>1433</v>
      </c>
      <c r="J6145" s="2" t="s">
        <v>103</v>
      </c>
      <c r="K6145" s="2" t="s">
        <v>103</v>
      </c>
      <c r="L6145" s="2" t="s">
        <v>2707</v>
      </c>
      <c r="M6145" s="2" t="s">
        <v>2708</v>
      </c>
      <c r="N6145" s="2" t="s">
        <v>1093</v>
      </c>
      <c r="O6145" s="3">
        <v>10</v>
      </c>
      <c r="P6145" s="3">
        <v>126.5</v>
      </c>
      <c r="Q6145" s="3">
        <v>135</v>
      </c>
      <c r="R6145" s="3">
        <v>1350</v>
      </c>
      <c r="S6145" s="3">
        <v>8.5</v>
      </c>
      <c r="T6145" s="3">
        <v>85</v>
      </c>
      <c r="U6145" s="3">
        <v>6.29</v>
      </c>
      <c r="V6145" s="2" t="s">
        <v>42</v>
      </c>
      <c r="W6145" s="2" t="s">
        <v>43</v>
      </c>
      <c r="X6145" s="2" t="s">
        <v>59</v>
      </c>
      <c r="Y6145" s="19" t="str">
        <f>VLOOKUP(G6145,'Verweis Kd-Gruppe'!$A$2:$B$8,2,FALSE)</f>
        <v>GRK</v>
      </c>
      <c r="Z6145" s="19" t="str">
        <f>VLOOKUP(J6145,'Verweis Art-Gruppe'!$A$2:$B$15,2,FALSE)</f>
        <v>Geräte</v>
      </c>
      <c r="AA6145" s="19" t="str">
        <f>VLOOKUP(W6145,'Verweis Vertreter'!$A$2:$B$24,2,FALSE)</f>
        <v>Sebastian Faber</v>
      </c>
      <c r="AB6145" s="12">
        <f t="shared" si="855"/>
        <v>10</v>
      </c>
      <c r="AC6145" s="12">
        <f t="shared" si="860"/>
        <v>126.5</v>
      </c>
      <c r="AD6145" s="12">
        <f t="shared" si="861"/>
        <v>135</v>
      </c>
      <c r="AE6145" s="12">
        <f t="shared" si="856"/>
        <v>1350</v>
      </c>
      <c r="AF6145" s="12">
        <f t="shared" si="857"/>
        <v>8.5</v>
      </c>
      <c r="AG6145" s="12">
        <f t="shared" si="858"/>
        <v>85</v>
      </c>
      <c r="AH6145" s="9">
        <f t="shared" si="862"/>
        <v>6.2962962962962957E-2</v>
      </c>
      <c r="AI6145" s="14">
        <f>VLOOKUP(E6145,'Verweis Faktor'!$A:$B,2,FALSE)</f>
        <v>1</v>
      </c>
      <c r="AJ6145" s="14"/>
      <c r="AK6145" s="14" t="str">
        <f>IF(AL6145="Ja","Versandkosten",VLOOKUP(E6145,'Verweis Belegart'!$A$2:$B$9,2,FALSE))</f>
        <v>Hardware</v>
      </c>
      <c r="AL6145" s="14" t="str">
        <f t="shared" si="863"/>
        <v>Nein</v>
      </c>
      <c r="AM6145" s="14" t="str">
        <f t="shared" si="859"/>
        <v>Positiv</v>
      </c>
    </row>
    <row r="6146" spans="1:39" ht="17.25" customHeight="1" x14ac:dyDescent="0.35">
      <c r="A6146" s="17">
        <v>14575732</v>
      </c>
      <c r="B6146" s="2" t="s">
        <v>2720</v>
      </c>
      <c r="C6146" s="1">
        <v>2025001</v>
      </c>
      <c r="D6146" s="1">
        <v>2001564</v>
      </c>
      <c r="E6146" s="2" t="s">
        <v>34</v>
      </c>
      <c r="F6146" s="2" t="s">
        <v>182</v>
      </c>
      <c r="G6146" s="2" t="s">
        <v>36</v>
      </c>
      <c r="H6146" s="2" t="s">
        <v>1432</v>
      </c>
      <c r="I6146" s="2" t="s">
        <v>1433</v>
      </c>
      <c r="J6146" s="2" t="s">
        <v>103</v>
      </c>
      <c r="K6146" s="2" t="s">
        <v>107</v>
      </c>
      <c r="L6146" s="2" t="s">
        <v>2682</v>
      </c>
      <c r="M6146" s="2" t="s">
        <v>2683</v>
      </c>
      <c r="N6146" s="2" t="s">
        <v>58</v>
      </c>
      <c r="O6146" s="3">
        <v>5</v>
      </c>
      <c r="P6146" s="3">
        <v>618.86519999999996</v>
      </c>
      <c r="Q6146" s="3">
        <v>627</v>
      </c>
      <c r="R6146" s="3">
        <v>3135</v>
      </c>
      <c r="S6146" s="3">
        <v>8.1348000000000003</v>
      </c>
      <c r="T6146" s="3">
        <v>40.67</v>
      </c>
      <c r="U6146" s="3">
        <v>1.29</v>
      </c>
      <c r="V6146" s="2" t="s">
        <v>42</v>
      </c>
      <c r="W6146" s="2" t="s">
        <v>43</v>
      </c>
      <c r="X6146" s="2" t="s">
        <v>59</v>
      </c>
      <c r="Y6146" s="19" t="str">
        <f>VLOOKUP(G6146,'Verweis Kd-Gruppe'!$A$2:$B$8,2,FALSE)</f>
        <v>GRK</v>
      </c>
      <c r="Z6146" s="19" t="str">
        <f>VLOOKUP(J6146,'Verweis Art-Gruppe'!$A$2:$B$15,2,FALSE)</f>
        <v>Geräte</v>
      </c>
      <c r="AA6146" s="19" t="str">
        <f>VLOOKUP(W6146,'Verweis Vertreter'!$A$2:$B$24,2,FALSE)</f>
        <v>Sebastian Faber</v>
      </c>
      <c r="AB6146" s="12">
        <f t="shared" si="855"/>
        <v>5</v>
      </c>
      <c r="AC6146" s="12">
        <f t="shared" si="860"/>
        <v>618.86519999999996</v>
      </c>
      <c r="AD6146" s="12">
        <f t="shared" si="861"/>
        <v>627</v>
      </c>
      <c r="AE6146" s="12">
        <f t="shared" si="856"/>
        <v>3135</v>
      </c>
      <c r="AF6146" s="12">
        <f t="shared" si="857"/>
        <v>8.1348000000000003</v>
      </c>
      <c r="AG6146" s="12">
        <f t="shared" si="858"/>
        <v>40.67</v>
      </c>
      <c r="AH6146" s="9">
        <f t="shared" si="862"/>
        <v>1.2972886762360447E-2</v>
      </c>
      <c r="AI6146" s="14">
        <f>VLOOKUP(E6146,'Verweis Faktor'!$A:$B,2,FALSE)</f>
        <v>1</v>
      </c>
      <c r="AJ6146" s="14"/>
      <c r="AK6146" s="14" t="str">
        <f>IF(AL6146="Ja","Versandkosten",VLOOKUP(E6146,'Verweis Belegart'!$A$2:$B$9,2,FALSE))</f>
        <v>Hardware</v>
      </c>
      <c r="AL6146" s="14" t="str">
        <f t="shared" si="863"/>
        <v>Nein</v>
      </c>
      <c r="AM6146" s="14" t="str">
        <f t="shared" si="859"/>
        <v>Positiv</v>
      </c>
    </row>
    <row r="6147" spans="1:39" ht="17.25" customHeight="1" x14ac:dyDescent="0.35">
      <c r="A6147" s="17">
        <v>14575732</v>
      </c>
      <c r="B6147" s="2" t="s">
        <v>2720</v>
      </c>
      <c r="C6147" s="1">
        <v>2025001</v>
      </c>
      <c r="D6147" s="1">
        <v>2001564</v>
      </c>
      <c r="E6147" s="2" t="s">
        <v>34</v>
      </c>
      <c r="F6147" s="2" t="s">
        <v>182</v>
      </c>
      <c r="G6147" s="2" t="s">
        <v>36</v>
      </c>
      <c r="H6147" s="2" t="s">
        <v>1432</v>
      </c>
      <c r="I6147" s="2" t="s">
        <v>1433</v>
      </c>
      <c r="J6147" s="2" t="s">
        <v>103</v>
      </c>
      <c r="K6147" s="2" t="s">
        <v>111</v>
      </c>
      <c r="L6147" s="2" t="s">
        <v>1200</v>
      </c>
      <c r="M6147" s="2" t="s">
        <v>1201</v>
      </c>
      <c r="N6147" s="2" t="s">
        <v>262</v>
      </c>
      <c r="O6147" s="3">
        <v>4</v>
      </c>
      <c r="P6147" s="3">
        <v>990.02769999999998</v>
      </c>
      <c r="Q6147" s="3">
        <v>1005</v>
      </c>
      <c r="R6147" s="3">
        <v>4020</v>
      </c>
      <c r="S6147" s="3">
        <v>14.972300000000001</v>
      </c>
      <c r="T6147" s="3">
        <v>59.89</v>
      </c>
      <c r="U6147" s="3">
        <v>1.48</v>
      </c>
      <c r="V6147" s="2" t="s">
        <v>42</v>
      </c>
      <c r="W6147" s="2" t="s">
        <v>43</v>
      </c>
      <c r="X6147" s="2" t="s">
        <v>59</v>
      </c>
      <c r="Y6147" s="19" t="str">
        <f>VLOOKUP(G6147,'Verweis Kd-Gruppe'!$A$2:$B$8,2,FALSE)</f>
        <v>GRK</v>
      </c>
      <c r="Z6147" s="19" t="str">
        <f>VLOOKUP(J6147,'Verweis Art-Gruppe'!$A$2:$B$15,2,FALSE)</f>
        <v>Geräte</v>
      </c>
      <c r="AA6147" s="19" t="str">
        <f>VLOOKUP(W6147,'Verweis Vertreter'!$A$2:$B$24,2,FALSE)</f>
        <v>Sebastian Faber</v>
      </c>
      <c r="AB6147" s="12">
        <f t="shared" ref="AB6147:AB6204" si="864">$AI6147*O6147</f>
        <v>4</v>
      </c>
      <c r="AC6147" s="12">
        <f t="shared" si="860"/>
        <v>990.02769999999998</v>
      </c>
      <c r="AD6147" s="12">
        <f t="shared" si="861"/>
        <v>1005</v>
      </c>
      <c r="AE6147" s="12">
        <f t="shared" ref="AE6147:AE6204" si="865">$AI6147*R6147</f>
        <v>4020</v>
      </c>
      <c r="AF6147" s="12">
        <f t="shared" ref="AF6147:AF6204" si="866">$AI6147*S6147</f>
        <v>14.972300000000001</v>
      </c>
      <c r="AG6147" s="12">
        <f t="shared" ref="AG6147:AG6204" si="867">$AI6147*T6147</f>
        <v>59.89</v>
      </c>
      <c r="AH6147" s="9">
        <f t="shared" si="862"/>
        <v>1.4898009950248757E-2</v>
      </c>
      <c r="AI6147" s="14">
        <f>VLOOKUP(E6147,'Verweis Faktor'!$A:$B,2,FALSE)</f>
        <v>1</v>
      </c>
      <c r="AJ6147" s="14"/>
      <c r="AK6147" s="14" t="str">
        <f>IF(AL6147="Ja","Versandkosten",VLOOKUP(E6147,'Verweis Belegart'!$A$2:$B$9,2,FALSE))</f>
        <v>Hardware</v>
      </c>
      <c r="AL6147" s="14" t="str">
        <f t="shared" si="863"/>
        <v>Nein</v>
      </c>
      <c r="AM6147" s="14" t="str">
        <f t="shared" ref="AM6147:AM6204" si="868">IF(AG6147&lt;0,"Negativ","Positiv")</f>
        <v>Positiv</v>
      </c>
    </row>
    <row r="6148" spans="1:39" ht="17.25" customHeight="1" x14ac:dyDescent="0.35">
      <c r="A6148" s="17">
        <v>14575713</v>
      </c>
      <c r="B6148" s="2" t="s">
        <v>2720</v>
      </c>
      <c r="C6148" s="1">
        <v>2025001</v>
      </c>
      <c r="D6148" s="1">
        <v>2001565</v>
      </c>
      <c r="E6148" s="2" t="s">
        <v>34</v>
      </c>
      <c r="F6148" s="2" t="s">
        <v>182</v>
      </c>
      <c r="G6148" s="2" t="s">
        <v>66</v>
      </c>
      <c r="H6148" s="2" t="s">
        <v>2744</v>
      </c>
      <c r="I6148" s="2" t="s">
        <v>2745</v>
      </c>
      <c r="J6148" s="2" t="s">
        <v>2791</v>
      </c>
      <c r="K6148" s="2" t="s">
        <v>28</v>
      </c>
      <c r="L6148" s="2" t="s">
        <v>120</v>
      </c>
      <c r="M6148" s="2" t="s">
        <v>121</v>
      </c>
      <c r="N6148" s="2" t="s">
        <v>122</v>
      </c>
      <c r="O6148" s="3">
        <v>1</v>
      </c>
      <c r="P6148" s="3">
        <v>0</v>
      </c>
      <c r="Q6148" s="3">
        <v>15</v>
      </c>
      <c r="R6148" s="3">
        <v>15</v>
      </c>
      <c r="S6148" s="3">
        <v>15</v>
      </c>
      <c r="T6148" s="3">
        <v>15</v>
      </c>
      <c r="U6148" s="3"/>
      <c r="V6148" s="2" t="s">
        <v>813</v>
      </c>
      <c r="W6148" s="2" t="s">
        <v>814</v>
      </c>
      <c r="X6148" s="2" t="s">
        <v>72</v>
      </c>
      <c r="Y6148" s="19" t="str">
        <f>VLOOKUP(G6148,'Verweis Kd-Gruppe'!$A$2:$B$8,2,FALSE)</f>
        <v>EXP</v>
      </c>
      <c r="Z6148" s="19" t="str">
        <f>VLOOKUP(J6148,'Verweis Art-Gruppe'!$A$2:$B$15,2,FALSE)</f>
        <v>Sonstige</v>
      </c>
      <c r="AA6148" s="19" t="str">
        <f>VLOOKUP(W6148,'Verweis Vertreter'!$A$2:$B$24,2,FALSE)</f>
        <v>Sokol Kapaj</v>
      </c>
      <c r="AB6148" s="12">
        <f t="shared" si="864"/>
        <v>1</v>
      </c>
      <c r="AC6148" s="12">
        <f t="shared" ref="AC6148:AC6204" si="869">P6148</f>
        <v>0</v>
      </c>
      <c r="AD6148" s="12">
        <f t="shared" ref="AD6148:AD6204" si="870">Q6148</f>
        <v>15</v>
      </c>
      <c r="AE6148" s="12">
        <f t="shared" si="865"/>
        <v>15</v>
      </c>
      <c r="AF6148" s="12">
        <f t="shared" si="866"/>
        <v>15</v>
      </c>
      <c r="AG6148" s="12">
        <f t="shared" si="867"/>
        <v>15</v>
      </c>
      <c r="AH6148" s="9">
        <f t="shared" ref="AH6148:AH6204" si="871">IF(AF6148=0,0,AG6148/AE6148*AI6148)</f>
        <v>1</v>
      </c>
      <c r="AI6148" s="14">
        <f>VLOOKUP(E6148,'Verweis Faktor'!$A:$B,2,FALSE)</f>
        <v>1</v>
      </c>
      <c r="AJ6148" s="14"/>
      <c r="AK6148" s="14" t="str">
        <f>IF(AL6148="Ja","Versandkosten",VLOOKUP(E6148,'Verweis Belegart'!$A$2:$B$9,2,FALSE))</f>
        <v>Versandkosten</v>
      </c>
      <c r="AL6148" s="14" t="str">
        <f t="shared" ref="AL6148:AL6204" si="872">IF(ISNUMBER(FIND("Versandkosten",M6148)),"Ja","Nein")</f>
        <v>Ja</v>
      </c>
      <c r="AM6148" s="14" t="str">
        <f t="shared" si="868"/>
        <v>Positiv</v>
      </c>
    </row>
    <row r="6149" spans="1:39" ht="17.25" customHeight="1" x14ac:dyDescent="0.35">
      <c r="A6149" s="17">
        <v>14575713</v>
      </c>
      <c r="B6149" s="2" t="s">
        <v>2720</v>
      </c>
      <c r="C6149" s="1">
        <v>2025001</v>
      </c>
      <c r="D6149" s="1">
        <v>2001565</v>
      </c>
      <c r="E6149" s="2" t="s">
        <v>34</v>
      </c>
      <c r="F6149" s="2" t="s">
        <v>182</v>
      </c>
      <c r="G6149" s="2" t="s">
        <v>66</v>
      </c>
      <c r="H6149" s="2" t="s">
        <v>2744</v>
      </c>
      <c r="I6149" s="2" t="s">
        <v>2745</v>
      </c>
      <c r="J6149" s="2" t="s">
        <v>103</v>
      </c>
      <c r="K6149" s="2" t="s">
        <v>45</v>
      </c>
      <c r="L6149" s="2" t="s">
        <v>677</v>
      </c>
      <c r="M6149" s="2" t="s">
        <v>678</v>
      </c>
      <c r="N6149" s="2" t="s">
        <v>679</v>
      </c>
      <c r="O6149" s="3">
        <v>1</v>
      </c>
      <c r="P6149" s="3">
        <v>90.957800000000006</v>
      </c>
      <c r="Q6149" s="3">
        <v>98</v>
      </c>
      <c r="R6149" s="3">
        <v>98</v>
      </c>
      <c r="S6149" s="3">
        <v>7.0422000000000002</v>
      </c>
      <c r="T6149" s="3">
        <v>7.04</v>
      </c>
      <c r="U6149" s="3">
        <v>7.18</v>
      </c>
      <c r="V6149" s="2" t="s">
        <v>813</v>
      </c>
      <c r="W6149" s="2" t="s">
        <v>814</v>
      </c>
      <c r="X6149" s="2" t="s">
        <v>72</v>
      </c>
      <c r="Y6149" s="19" t="str">
        <f>VLOOKUP(G6149,'Verweis Kd-Gruppe'!$A$2:$B$8,2,FALSE)</f>
        <v>EXP</v>
      </c>
      <c r="Z6149" s="19" t="str">
        <f>VLOOKUP(J6149,'Verweis Art-Gruppe'!$A$2:$B$15,2,FALSE)</f>
        <v>Geräte</v>
      </c>
      <c r="AA6149" s="19" t="str">
        <f>VLOOKUP(W6149,'Verweis Vertreter'!$A$2:$B$24,2,FALSE)</f>
        <v>Sokol Kapaj</v>
      </c>
      <c r="AB6149" s="12">
        <f t="shared" si="864"/>
        <v>1</v>
      </c>
      <c r="AC6149" s="12">
        <f t="shared" si="869"/>
        <v>90.957800000000006</v>
      </c>
      <c r="AD6149" s="12">
        <f t="shared" si="870"/>
        <v>98</v>
      </c>
      <c r="AE6149" s="12">
        <f t="shared" si="865"/>
        <v>98</v>
      </c>
      <c r="AF6149" s="12">
        <f t="shared" si="866"/>
        <v>7.0422000000000002</v>
      </c>
      <c r="AG6149" s="12">
        <f t="shared" si="867"/>
        <v>7.04</v>
      </c>
      <c r="AH6149" s="9">
        <f t="shared" si="871"/>
        <v>7.1836734693877552E-2</v>
      </c>
      <c r="AI6149" s="14">
        <f>VLOOKUP(E6149,'Verweis Faktor'!$A:$B,2,FALSE)</f>
        <v>1</v>
      </c>
      <c r="AJ6149" s="14"/>
      <c r="AK6149" s="14" t="str">
        <f>IF(AL6149="Ja","Versandkosten",VLOOKUP(E6149,'Verweis Belegart'!$A$2:$B$9,2,FALSE))</f>
        <v>Hardware</v>
      </c>
      <c r="AL6149" s="14" t="str">
        <f t="shared" si="872"/>
        <v>Nein</v>
      </c>
      <c r="AM6149" s="14" t="str">
        <f t="shared" si="868"/>
        <v>Positiv</v>
      </c>
    </row>
    <row r="6150" spans="1:39" ht="17.25" customHeight="1" x14ac:dyDescent="0.35">
      <c r="A6150" s="17">
        <v>14575713</v>
      </c>
      <c r="B6150" s="2" t="s">
        <v>2720</v>
      </c>
      <c r="C6150" s="1">
        <v>2025001</v>
      </c>
      <c r="D6150" s="1">
        <v>2001565</v>
      </c>
      <c r="E6150" s="2" t="s">
        <v>34</v>
      </c>
      <c r="F6150" s="2" t="s">
        <v>182</v>
      </c>
      <c r="G6150" s="2" t="s">
        <v>66</v>
      </c>
      <c r="H6150" s="2" t="s">
        <v>2744</v>
      </c>
      <c r="I6150" s="2" t="s">
        <v>2745</v>
      </c>
      <c r="J6150" s="2" t="s">
        <v>103</v>
      </c>
      <c r="K6150" s="2" t="s">
        <v>49</v>
      </c>
      <c r="L6150" s="2" t="s">
        <v>2707</v>
      </c>
      <c r="M6150" s="2" t="s">
        <v>2708</v>
      </c>
      <c r="N6150" s="2" t="s">
        <v>1093</v>
      </c>
      <c r="O6150" s="3">
        <v>3</v>
      </c>
      <c r="P6150" s="3">
        <v>126.5</v>
      </c>
      <c r="Q6150" s="3">
        <v>139</v>
      </c>
      <c r="R6150" s="3">
        <v>417</v>
      </c>
      <c r="S6150" s="3">
        <v>12.5</v>
      </c>
      <c r="T6150" s="3">
        <v>37.5</v>
      </c>
      <c r="U6150" s="3">
        <v>8.99</v>
      </c>
      <c r="V6150" s="2" t="s">
        <v>813</v>
      </c>
      <c r="W6150" s="2" t="s">
        <v>814</v>
      </c>
      <c r="X6150" s="2" t="s">
        <v>72</v>
      </c>
      <c r="Y6150" s="19" t="str">
        <f>VLOOKUP(G6150,'Verweis Kd-Gruppe'!$A$2:$B$8,2,FALSE)</f>
        <v>EXP</v>
      </c>
      <c r="Z6150" s="19" t="str">
        <f>VLOOKUP(J6150,'Verweis Art-Gruppe'!$A$2:$B$15,2,FALSE)</f>
        <v>Geräte</v>
      </c>
      <c r="AA6150" s="19" t="str">
        <f>VLOOKUP(W6150,'Verweis Vertreter'!$A$2:$B$24,2,FALSE)</f>
        <v>Sokol Kapaj</v>
      </c>
      <c r="AB6150" s="12">
        <f t="shared" si="864"/>
        <v>3</v>
      </c>
      <c r="AC6150" s="12">
        <f t="shared" si="869"/>
        <v>126.5</v>
      </c>
      <c r="AD6150" s="12">
        <f t="shared" si="870"/>
        <v>139</v>
      </c>
      <c r="AE6150" s="12">
        <f t="shared" si="865"/>
        <v>417</v>
      </c>
      <c r="AF6150" s="12">
        <f t="shared" si="866"/>
        <v>12.5</v>
      </c>
      <c r="AG6150" s="12">
        <f t="shared" si="867"/>
        <v>37.5</v>
      </c>
      <c r="AH6150" s="9">
        <f t="shared" si="871"/>
        <v>8.9928057553956831E-2</v>
      </c>
      <c r="AI6150" s="14">
        <f>VLOOKUP(E6150,'Verweis Faktor'!$A:$B,2,FALSE)</f>
        <v>1</v>
      </c>
      <c r="AJ6150" s="14"/>
      <c r="AK6150" s="14" t="str">
        <f>IF(AL6150="Ja","Versandkosten",VLOOKUP(E6150,'Verweis Belegart'!$A$2:$B$9,2,FALSE))</f>
        <v>Hardware</v>
      </c>
      <c r="AL6150" s="14" t="str">
        <f t="shared" si="872"/>
        <v>Nein</v>
      </c>
      <c r="AM6150" s="14" t="str">
        <f t="shared" si="868"/>
        <v>Positiv</v>
      </c>
    </row>
    <row r="6151" spans="1:39" ht="17.25" customHeight="1" x14ac:dyDescent="0.35">
      <c r="A6151" s="17">
        <v>14575105</v>
      </c>
      <c r="B6151" s="2" t="s">
        <v>2720</v>
      </c>
      <c r="C6151" s="1">
        <v>2025001</v>
      </c>
      <c r="D6151" s="1">
        <v>2001566</v>
      </c>
      <c r="E6151" s="2" t="s">
        <v>34</v>
      </c>
      <c r="F6151" s="2" t="s">
        <v>142</v>
      </c>
      <c r="G6151" s="2" t="s">
        <v>36</v>
      </c>
      <c r="H6151" s="2" t="s">
        <v>1130</v>
      </c>
      <c r="I6151" s="2" t="s">
        <v>1131</v>
      </c>
      <c r="J6151" s="2" t="s">
        <v>103</v>
      </c>
      <c r="K6151" s="2" t="s">
        <v>28</v>
      </c>
      <c r="L6151" s="2" t="s">
        <v>2746</v>
      </c>
      <c r="M6151" s="2" t="s">
        <v>2747</v>
      </c>
      <c r="N6151" s="2" t="s">
        <v>106</v>
      </c>
      <c r="O6151" s="3">
        <v>20</v>
      </c>
      <c r="P6151" s="3">
        <v>305</v>
      </c>
      <c r="Q6151" s="3">
        <v>325</v>
      </c>
      <c r="R6151" s="3">
        <v>6500</v>
      </c>
      <c r="S6151" s="3">
        <v>20</v>
      </c>
      <c r="T6151" s="3">
        <v>400</v>
      </c>
      <c r="U6151" s="3">
        <v>6.15</v>
      </c>
      <c r="V6151" s="2" t="s">
        <v>42</v>
      </c>
      <c r="W6151" s="2" t="s">
        <v>43</v>
      </c>
      <c r="X6151" s="2"/>
      <c r="Y6151" s="19" t="str">
        <f>VLOOKUP(G6151,'Verweis Kd-Gruppe'!$A$2:$B$8,2,FALSE)</f>
        <v>GRK</v>
      </c>
      <c r="Z6151" s="19" t="str">
        <f>VLOOKUP(J6151,'Verweis Art-Gruppe'!$A$2:$B$15,2,FALSE)</f>
        <v>Geräte</v>
      </c>
      <c r="AA6151" s="19" t="str">
        <f>VLOOKUP(W6151,'Verweis Vertreter'!$A$2:$B$24,2,FALSE)</f>
        <v>Sebastian Faber</v>
      </c>
      <c r="AB6151" s="12">
        <f t="shared" si="864"/>
        <v>20</v>
      </c>
      <c r="AC6151" s="12">
        <f t="shared" si="869"/>
        <v>305</v>
      </c>
      <c r="AD6151" s="12">
        <f t="shared" si="870"/>
        <v>325</v>
      </c>
      <c r="AE6151" s="12">
        <f t="shared" si="865"/>
        <v>6500</v>
      </c>
      <c r="AF6151" s="12">
        <f t="shared" si="866"/>
        <v>20</v>
      </c>
      <c r="AG6151" s="12">
        <f t="shared" si="867"/>
        <v>400</v>
      </c>
      <c r="AH6151" s="9">
        <f t="shared" si="871"/>
        <v>6.1538461538461542E-2</v>
      </c>
      <c r="AI6151" s="14">
        <f>VLOOKUP(E6151,'Verweis Faktor'!$A:$B,2,FALSE)</f>
        <v>1</v>
      </c>
      <c r="AJ6151" s="14"/>
      <c r="AK6151" s="14" t="str">
        <f>IF(AL6151="Ja","Versandkosten",VLOOKUP(E6151,'Verweis Belegart'!$A$2:$B$9,2,FALSE))</f>
        <v>Hardware</v>
      </c>
      <c r="AL6151" s="14" t="str">
        <f t="shared" si="872"/>
        <v>Nein</v>
      </c>
      <c r="AM6151" s="14" t="str">
        <f t="shared" si="868"/>
        <v>Positiv</v>
      </c>
    </row>
    <row r="6152" spans="1:39" ht="17.25" customHeight="1" x14ac:dyDescent="0.35">
      <c r="A6152" s="17">
        <v>14575741</v>
      </c>
      <c r="B6152" s="2" t="s">
        <v>2720</v>
      </c>
      <c r="C6152" s="1">
        <v>2025001</v>
      </c>
      <c r="D6152" s="1">
        <v>2001567</v>
      </c>
      <c r="E6152" s="2" t="s">
        <v>34</v>
      </c>
      <c r="F6152" s="2" t="s">
        <v>35</v>
      </c>
      <c r="G6152" s="2" t="s">
        <v>66</v>
      </c>
      <c r="H6152" s="2" t="s">
        <v>2166</v>
      </c>
      <c r="I6152" s="2" t="s">
        <v>2167</v>
      </c>
      <c r="J6152" s="2" t="s">
        <v>2791</v>
      </c>
      <c r="K6152" s="2" t="s">
        <v>28</v>
      </c>
      <c r="L6152" s="2" t="s">
        <v>120</v>
      </c>
      <c r="M6152" s="2" t="s">
        <v>121</v>
      </c>
      <c r="N6152" s="2" t="s">
        <v>122</v>
      </c>
      <c r="O6152" s="3">
        <v>1</v>
      </c>
      <c r="P6152" s="3">
        <v>0</v>
      </c>
      <c r="Q6152" s="3">
        <v>29</v>
      </c>
      <c r="R6152" s="3">
        <v>29</v>
      </c>
      <c r="S6152" s="3">
        <v>29</v>
      </c>
      <c r="T6152" s="3">
        <v>29</v>
      </c>
      <c r="U6152" s="3"/>
      <c r="V6152" s="2" t="s">
        <v>813</v>
      </c>
      <c r="W6152" s="2" t="s">
        <v>814</v>
      </c>
      <c r="X6152" s="2" t="s">
        <v>72</v>
      </c>
      <c r="Y6152" s="19" t="str">
        <f>VLOOKUP(G6152,'Verweis Kd-Gruppe'!$A$2:$B$8,2,FALSE)</f>
        <v>EXP</v>
      </c>
      <c r="Z6152" s="19" t="str">
        <f>VLOOKUP(J6152,'Verweis Art-Gruppe'!$A$2:$B$15,2,FALSE)</f>
        <v>Sonstige</v>
      </c>
      <c r="AA6152" s="19" t="str">
        <f>VLOOKUP(W6152,'Verweis Vertreter'!$A$2:$B$24,2,FALSE)</f>
        <v>Sokol Kapaj</v>
      </c>
      <c r="AB6152" s="12">
        <f t="shared" si="864"/>
        <v>1</v>
      </c>
      <c r="AC6152" s="12">
        <f t="shared" si="869"/>
        <v>0</v>
      </c>
      <c r="AD6152" s="12">
        <f t="shared" si="870"/>
        <v>29</v>
      </c>
      <c r="AE6152" s="12">
        <f t="shared" si="865"/>
        <v>29</v>
      </c>
      <c r="AF6152" s="12">
        <f t="shared" si="866"/>
        <v>29</v>
      </c>
      <c r="AG6152" s="12">
        <f t="shared" si="867"/>
        <v>29</v>
      </c>
      <c r="AH6152" s="9">
        <f t="shared" si="871"/>
        <v>1</v>
      </c>
      <c r="AI6152" s="14">
        <f>VLOOKUP(E6152,'Verweis Faktor'!$A:$B,2,FALSE)</f>
        <v>1</v>
      </c>
      <c r="AJ6152" s="14"/>
      <c r="AK6152" s="14" t="str">
        <f>IF(AL6152="Ja","Versandkosten",VLOOKUP(E6152,'Verweis Belegart'!$A$2:$B$9,2,FALSE))</f>
        <v>Versandkosten</v>
      </c>
      <c r="AL6152" s="14" t="str">
        <f t="shared" si="872"/>
        <v>Ja</v>
      </c>
      <c r="AM6152" s="14" t="str">
        <f t="shared" si="868"/>
        <v>Positiv</v>
      </c>
    </row>
    <row r="6153" spans="1:39" ht="17.25" customHeight="1" x14ac:dyDescent="0.35">
      <c r="A6153" s="17">
        <v>14575741</v>
      </c>
      <c r="B6153" s="2" t="s">
        <v>2720</v>
      </c>
      <c r="C6153" s="1">
        <v>2025001</v>
      </c>
      <c r="D6153" s="1">
        <v>2001567</v>
      </c>
      <c r="E6153" s="2" t="s">
        <v>34</v>
      </c>
      <c r="F6153" s="2" t="s">
        <v>35</v>
      </c>
      <c r="G6153" s="2" t="s">
        <v>66</v>
      </c>
      <c r="H6153" s="2" t="s">
        <v>2166</v>
      </c>
      <c r="I6153" s="2" t="s">
        <v>2167</v>
      </c>
      <c r="J6153" s="2" t="s">
        <v>103</v>
      </c>
      <c r="K6153" s="2" t="s">
        <v>45</v>
      </c>
      <c r="L6153" s="2" t="s">
        <v>1059</v>
      </c>
      <c r="M6153" s="2" t="s">
        <v>1060</v>
      </c>
      <c r="N6153" s="2" t="s">
        <v>152</v>
      </c>
      <c r="O6153" s="3">
        <v>1</v>
      </c>
      <c r="P6153" s="3">
        <v>182.7586</v>
      </c>
      <c r="Q6153" s="3">
        <v>205</v>
      </c>
      <c r="R6153" s="3">
        <v>205</v>
      </c>
      <c r="S6153" s="3">
        <v>22.241399999999999</v>
      </c>
      <c r="T6153" s="3">
        <v>22.24</v>
      </c>
      <c r="U6153" s="3">
        <v>10.84</v>
      </c>
      <c r="V6153" s="2" t="s">
        <v>813</v>
      </c>
      <c r="W6153" s="2" t="s">
        <v>814</v>
      </c>
      <c r="X6153" s="2" t="s">
        <v>72</v>
      </c>
      <c r="Y6153" s="19" t="str">
        <f>VLOOKUP(G6153,'Verweis Kd-Gruppe'!$A$2:$B$8,2,FALSE)</f>
        <v>EXP</v>
      </c>
      <c r="Z6153" s="19" t="str">
        <f>VLOOKUP(J6153,'Verweis Art-Gruppe'!$A$2:$B$15,2,FALSE)</f>
        <v>Geräte</v>
      </c>
      <c r="AA6153" s="19" t="str">
        <f>VLOOKUP(W6153,'Verweis Vertreter'!$A$2:$B$24,2,FALSE)</f>
        <v>Sokol Kapaj</v>
      </c>
      <c r="AB6153" s="12">
        <f t="shared" si="864"/>
        <v>1</v>
      </c>
      <c r="AC6153" s="12">
        <f t="shared" si="869"/>
        <v>182.7586</v>
      </c>
      <c r="AD6153" s="12">
        <f t="shared" si="870"/>
        <v>205</v>
      </c>
      <c r="AE6153" s="12">
        <f t="shared" si="865"/>
        <v>205</v>
      </c>
      <c r="AF6153" s="12">
        <f t="shared" si="866"/>
        <v>22.241399999999999</v>
      </c>
      <c r="AG6153" s="12">
        <f t="shared" si="867"/>
        <v>22.24</v>
      </c>
      <c r="AH6153" s="9">
        <f t="shared" si="871"/>
        <v>0.10848780487804878</v>
      </c>
      <c r="AI6153" s="14">
        <f>VLOOKUP(E6153,'Verweis Faktor'!$A:$B,2,FALSE)</f>
        <v>1</v>
      </c>
      <c r="AJ6153" s="14"/>
      <c r="AK6153" s="14" t="str">
        <f>IF(AL6153="Ja","Versandkosten",VLOOKUP(E6153,'Verweis Belegart'!$A$2:$B$9,2,FALSE))</f>
        <v>Hardware</v>
      </c>
      <c r="AL6153" s="14" t="str">
        <f t="shared" si="872"/>
        <v>Nein</v>
      </c>
      <c r="AM6153" s="14" t="str">
        <f t="shared" si="868"/>
        <v>Positiv</v>
      </c>
    </row>
    <row r="6154" spans="1:39" ht="17.25" customHeight="1" x14ac:dyDescent="0.35">
      <c r="A6154" s="17">
        <v>14575741</v>
      </c>
      <c r="B6154" s="2" t="s">
        <v>2720</v>
      </c>
      <c r="C6154" s="1">
        <v>2025001</v>
      </c>
      <c r="D6154" s="1">
        <v>2001567</v>
      </c>
      <c r="E6154" s="2" t="s">
        <v>34</v>
      </c>
      <c r="F6154" s="2" t="s">
        <v>35</v>
      </c>
      <c r="G6154" s="2" t="s">
        <v>66</v>
      </c>
      <c r="H6154" s="2" t="s">
        <v>2166</v>
      </c>
      <c r="I6154" s="2" t="s">
        <v>2167</v>
      </c>
      <c r="J6154" s="2" t="s">
        <v>103</v>
      </c>
      <c r="K6154" s="2" t="s">
        <v>49</v>
      </c>
      <c r="L6154" s="2" t="s">
        <v>1101</v>
      </c>
      <c r="M6154" s="2" t="s">
        <v>1102</v>
      </c>
      <c r="N6154" s="2" t="s">
        <v>457</v>
      </c>
      <c r="O6154" s="3">
        <v>2</v>
      </c>
      <c r="P6154" s="3">
        <v>795</v>
      </c>
      <c r="Q6154" s="3">
        <v>835</v>
      </c>
      <c r="R6154" s="3">
        <v>1670</v>
      </c>
      <c r="S6154" s="3">
        <v>40</v>
      </c>
      <c r="T6154" s="3">
        <v>80</v>
      </c>
      <c r="U6154" s="3">
        <v>4.79</v>
      </c>
      <c r="V6154" s="2" t="s">
        <v>813</v>
      </c>
      <c r="W6154" s="2" t="s">
        <v>814</v>
      </c>
      <c r="X6154" s="2" t="s">
        <v>72</v>
      </c>
      <c r="Y6154" s="19" t="str">
        <f>VLOOKUP(G6154,'Verweis Kd-Gruppe'!$A$2:$B$8,2,FALSE)</f>
        <v>EXP</v>
      </c>
      <c r="Z6154" s="19" t="str">
        <f>VLOOKUP(J6154,'Verweis Art-Gruppe'!$A$2:$B$15,2,FALSE)</f>
        <v>Geräte</v>
      </c>
      <c r="AA6154" s="19" t="str">
        <f>VLOOKUP(W6154,'Verweis Vertreter'!$A$2:$B$24,2,FALSE)</f>
        <v>Sokol Kapaj</v>
      </c>
      <c r="AB6154" s="12">
        <f t="shared" si="864"/>
        <v>2</v>
      </c>
      <c r="AC6154" s="12">
        <f t="shared" si="869"/>
        <v>795</v>
      </c>
      <c r="AD6154" s="12">
        <f t="shared" si="870"/>
        <v>835</v>
      </c>
      <c r="AE6154" s="12">
        <f t="shared" si="865"/>
        <v>1670</v>
      </c>
      <c r="AF6154" s="12">
        <f t="shared" si="866"/>
        <v>40</v>
      </c>
      <c r="AG6154" s="12">
        <f t="shared" si="867"/>
        <v>80</v>
      </c>
      <c r="AH6154" s="9">
        <f t="shared" si="871"/>
        <v>4.790419161676647E-2</v>
      </c>
      <c r="AI6154" s="14">
        <f>VLOOKUP(E6154,'Verweis Faktor'!$A:$B,2,FALSE)</f>
        <v>1</v>
      </c>
      <c r="AJ6154" s="14"/>
      <c r="AK6154" s="14" t="str">
        <f>IF(AL6154="Ja","Versandkosten",VLOOKUP(E6154,'Verweis Belegart'!$A$2:$B$9,2,FALSE))</f>
        <v>Hardware</v>
      </c>
      <c r="AL6154" s="14" t="str">
        <f t="shared" si="872"/>
        <v>Nein</v>
      </c>
      <c r="AM6154" s="14" t="str">
        <f t="shared" si="868"/>
        <v>Positiv</v>
      </c>
    </row>
    <row r="6155" spans="1:39" ht="17.25" customHeight="1" x14ac:dyDescent="0.35">
      <c r="A6155" s="17">
        <v>14575741</v>
      </c>
      <c r="B6155" s="2" t="s">
        <v>2720</v>
      </c>
      <c r="C6155" s="1">
        <v>2025001</v>
      </c>
      <c r="D6155" s="1">
        <v>2001567</v>
      </c>
      <c r="E6155" s="2" t="s">
        <v>34</v>
      </c>
      <c r="F6155" s="2" t="s">
        <v>35</v>
      </c>
      <c r="G6155" s="2" t="s">
        <v>66</v>
      </c>
      <c r="H6155" s="2" t="s">
        <v>2166</v>
      </c>
      <c r="I6155" s="2" t="s">
        <v>2167</v>
      </c>
      <c r="J6155" s="2" t="s">
        <v>304</v>
      </c>
      <c r="K6155" s="2" t="s">
        <v>79</v>
      </c>
      <c r="L6155" s="2" t="s">
        <v>2536</v>
      </c>
      <c r="M6155" s="2" t="s">
        <v>2537</v>
      </c>
      <c r="N6155" s="2" t="s">
        <v>2538</v>
      </c>
      <c r="O6155" s="3">
        <v>1</v>
      </c>
      <c r="P6155" s="3">
        <v>167.5</v>
      </c>
      <c r="Q6155" s="3">
        <v>174</v>
      </c>
      <c r="R6155" s="3">
        <v>174</v>
      </c>
      <c r="S6155" s="3">
        <v>6.5</v>
      </c>
      <c r="T6155" s="3">
        <v>6.5</v>
      </c>
      <c r="U6155" s="3">
        <v>3.73</v>
      </c>
      <c r="V6155" s="2" t="s">
        <v>813</v>
      </c>
      <c r="W6155" s="2" t="s">
        <v>814</v>
      </c>
      <c r="X6155" s="2" t="s">
        <v>72</v>
      </c>
      <c r="Y6155" s="19" t="str">
        <f>VLOOKUP(G6155,'Verweis Kd-Gruppe'!$A$2:$B$8,2,FALSE)</f>
        <v>EXP</v>
      </c>
      <c r="Z6155" s="19" t="str">
        <f>VLOOKUP(J6155,'Verweis Art-Gruppe'!$A$2:$B$15,2,FALSE)</f>
        <v>Zubehör</v>
      </c>
      <c r="AA6155" s="19" t="str">
        <f>VLOOKUP(W6155,'Verweis Vertreter'!$A$2:$B$24,2,FALSE)</f>
        <v>Sokol Kapaj</v>
      </c>
      <c r="AB6155" s="12">
        <f t="shared" si="864"/>
        <v>1</v>
      </c>
      <c r="AC6155" s="12">
        <f t="shared" si="869"/>
        <v>167.5</v>
      </c>
      <c r="AD6155" s="12">
        <f t="shared" si="870"/>
        <v>174</v>
      </c>
      <c r="AE6155" s="12">
        <f t="shared" si="865"/>
        <v>174</v>
      </c>
      <c r="AF6155" s="12">
        <f t="shared" si="866"/>
        <v>6.5</v>
      </c>
      <c r="AG6155" s="12">
        <f t="shared" si="867"/>
        <v>6.5</v>
      </c>
      <c r="AH6155" s="9">
        <f t="shared" si="871"/>
        <v>3.7356321839080463E-2</v>
      </c>
      <c r="AI6155" s="14">
        <f>VLOOKUP(E6155,'Verweis Faktor'!$A:$B,2,FALSE)</f>
        <v>1</v>
      </c>
      <c r="AJ6155" s="14"/>
      <c r="AK6155" s="14" t="str">
        <f>IF(AL6155="Ja","Versandkosten",VLOOKUP(E6155,'Verweis Belegart'!$A$2:$B$9,2,FALSE))</f>
        <v>Hardware</v>
      </c>
      <c r="AL6155" s="14" t="str">
        <f t="shared" si="872"/>
        <v>Nein</v>
      </c>
      <c r="AM6155" s="14" t="str">
        <f t="shared" si="868"/>
        <v>Positiv</v>
      </c>
    </row>
    <row r="6156" spans="1:39" ht="17.25" customHeight="1" x14ac:dyDescent="0.35">
      <c r="A6156" s="17">
        <v>14575741</v>
      </c>
      <c r="B6156" s="2" t="s">
        <v>2720</v>
      </c>
      <c r="C6156" s="1">
        <v>2025001</v>
      </c>
      <c r="D6156" s="1">
        <v>2001567</v>
      </c>
      <c r="E6156" s="2" t="s">
        <v>34</v>
      </c>
      <c r="F6156" s="2" t="s">
        <v>35</v>
      </c>
      <c r="G6156" s="2" t="s">
        <v>66</v>
      </c>
      <c r="H6156" s="2" t="s">
        <v>2166</v>
      </c>
      <c r="I6156" s="2" t="s">
        <v>2167</v>
      </c>
      <c r="J6156" s="2" t="s">
        <v>103</v>
      </c>
      <c r="K6156" s="2" t="s">
        <v>83</v>
      </c>
      <c r="L6156" s="2" t="s">
        <v>1137</v>
      </c>
      <c r="M6156" s="2" t="s">
        <v>1138</v>
      </c>
      <c r="N6156" s="2" t="s">
        <v>1139</v>
      </c>
      <c r="O6156" s="3">
        <v>1</v>
      </c>
      <c r="P6156" s="3">
        <v>99.490700000000004</v>
      </c>
      <c r="Q6156" s="3">
        <v>91</v>
      </c>
      <c r="R6156" s="3">
        <v>91</v>
      </c>
      <c r="S6156" s="3">
        <v>-8.4907000000000004</v>
      </c>
      <c r="T6156" s="3">
        <v>-8.49</v>
      </c>
      <c r="U6156" s="3">
        <v>-9.33</v>
      </c>
      <c r="V6156" s="2" t="s">
        <v>813</v>
      </c>
      <c r="W6156" s="2" t="s">
        <v>814</v>
      </c>
      <c r="X6156" s="2" t="s">
        <v>72</v>
      </c>
      <c r="Y6156" s="19" t="str">
        <f>VLOOKUP(G6156,'Verweis Kd-Gruppe'!$A$2:$B$8,2,FALSE)</f>
        <v>EXP</v>
      </c>
      <c r="Z6156" s="19" t="str">
        <f>VLOOKUP(J6156,'Verweis Art-Gruppe'!$A$2:$B$15,2,FALSE)</f>
        <v>Geräte</v>
      </c>
      <c r="AA6156" s="19" t="str">
        <f>VLOOKUP(W6156,'Verweis Vertreter'!$A$2:$B$24,2,FALSE)</f>
        <v>Sokol Kapaj</v>
      </c>
      <c r="AB6156" s="12">
        <f t="shared" si="864"/>
        <v>1</v>
      </c>
      <c r="AC6156" s="12">
        <f t="shared" si="869"/>
        <v>99.490700000000004</v>
      </c>
      <c r="AD6156" s="12">
        <f t="shared" si="870"/>
        <v>91</v>
      </c>
      <c r="AE6156" s="12">
        <f t="shared" si="865"/>
        <v>91</v>
      </c>
      <c r="AF6156" s="12">
        <f t="shared" si="866"/>
        <v>-8.4907000000000004</v>
      </c>
      <c r="AG6156" s="12">
        <f t="shared" si="867"/>
        <v>-8.49</v>
      </c>
      <c r="AH6156" s="9">
        <f t="shared" si="871"/>
        <v>-9.3296703296703296E-2</v>
      </c>
      <c r="AI6156" s="14">
        <f>VLOOKUP(E6156,'Verweis Faktor'!$A:$B,2,FALSE)</f>
        <v>1</v>
      </c>
      <c r="AJ6156" s="14"/>
      <c r="AK6156" s="14" t="str">
        <f>IF(AL6156="Ja","Versandkosten",VLOOKUP(E6156,'Verweis Belegart'!$A$2:$B$9,2,FALSE))</f>
        <v>Hardware</v>
      </c>
      <c r="AL6156" s="14" t="str">
        <f t="shared" si="872"/>
        <v>Nein</v>
      </c>
      <c r="AM6156" s="14" t="str">
        <f t="shared" si="868"/>
        <v>Negativ</v>
      </c>
    </row>
    <row r="6157" spans="1:39" ht="17.25" customHeight="1" x14ac:dyDescent="0.35">
      <c r="A6157" s="17">
        <v>14575741</v>
      </c>
      <c r="B6157" s="2" t="s">
        <v>2720</v>
      </c>
      <c r="C6157" s="1">
        <v>2025001</v>
      </c>
      <c r="D6157" s="1">
        <v>2001567</v>
      </c>
      <c r="E6157" s="2" t="s">
        <v>34</v>
      </c>
      <c r="F6157" s="2" t="s">
        <v>35</v>
      </c>
      <c r="G6157" s="2" t="s">
        <v>66</v>
      </c>
      <c r="H6157" s="2" t="s">
        <v>2166</v>
      </c>
      <c r="I6157" s="2" t="s">
        <v>2167</v>
      </c>
      <c r="J6157" s="2" t="s">
        <v>103</v>
      </c>
      <c r="K6157" s="2" t="s">
        <v>87</v>
      </c>
      <c r="L6157" s="2" t="s">
        <v>1756</v>
      </c>
      <c r="M6157" s="2" t="s">
        <v>1757</v>
      </c>
      <c r="N6157" s="2" t="s">
        <v>1480</v>
      </c>
      <c r="O6157" s="3">
        <v>2</v>
      </c>
      <c r="P6157" s="3">
        <v>305</v>
      </c>
      <c r="Q6157" s="3">
        <v>315</v>
      </c>
      <c r="R6157" s="3">
        <v>630</v>
      </c>
      <c r="S6157" s="3">
        <v>10</v>
      </c>
      <c r="T6157" s="3">
        <v>20</v>
      </c>
      <c r="U6157" s="3">
        <v>3.17</v>
      </c>
      <c r="V6157" s="2" t="s">
        <v>813</v>
      </c>
      <c r="W6157" s="2" t="s">
        <v>814</v>
      </c>
      <c r="X6157" s="2" t="s">
        <v>72</v>
      </c>
      <c r="Y6157" s="19" t="str">
        <f>VLOOKUP(G6157,'Verweis Kd-Gruppe'!$A$2:$B$8,2,FALSE)</f>
        <v>EXP</v>
      </c>
      <c r="Z6157" s="19" t="str">
        <f>VLOOKUP(J6157,'Verweis Art-Gruppe'!$A$2:$B$15,2,FALSE)</f>
        <v>Geräte</v>
      </c>
      <c r="AA6157" s="19" t="str">
        <f>VLOOKUP(W6157,'Verweis Vertreter'!$A$2:$B$24,2,FALSE)</f>
        <v>Sokol Kapaj</v>
      </c>
      <c r="AB6157" s="12">
        <f t="shared" si="864"/>
        <v>2</v>
      </c>
      <c r="AC6157" s="12">
        <f t="shared" si="869"/>
        <v>305</v>
      </c>
      <c r="AD6157" s="12">
        <f t="shared" si="870"/>
        <v>315</v>
      </c>
      <c r="AE6157" s="12">
        <f t="shared" si="865"/>
        <v>630</v>
      </c>
      <c r="AF6157" s="12">
        <f t="shared" si="866"/>
        <v>10</v>
      </c>
      <c r="AG6157" s="12">
        <f t="shared" si="867"/>
        <v>20</v>
      </c>
      <c r="AH6157" s="9">
        <f t="shared" si="871"/>
        <v>3.1746031746031744E-2</v>
      </c>
      <c r="AI6157" s="14">
        <f>VLOOKUP(E6157,'Verweis Faktor'!$A:$B,2,FALSE)</f>
        <v>1</v>
      </c>
      <c r="AJ6157" s="14"/>
      <c r="AK6157" s="14" t="str">
        <f>IF(AL6157="Ja","Versandkosten",VLOOKUP(E6157,'Verweis Belegart'!$A$2:$B$9,2,FALSE))</f>
        <v>Hardware</v>
      </c>
      <c r="AL6157" s="14" t="str">
        <f t="shared" si="872"/>
        <v>Nein</v>
      </c>
      <c r="AM6157" s="14" t="str">
        <f t="shared" si="868"/>
        <v>Positiv</v>
      </c>
    </row>
    <row r="6158" spans="1:39" ht="17.25" customHeight="1" x14ac:dyDescent="0.35">
      <c r="A6158" s="17">
        <v>14575741</v>
      </c>
      <c r="B6158" s="2" t="s">
        <v>2720</v>
      </c>
      <c r="C6158" s="1">
        <v>2025001</v>
      </c>
      <c r="D6158" s="1">
        <v>2001567</v>
      </c>
      <c r="E6158" s="2" t="s">
        <v>34</v>
      </c>
      <c r="F6158" s="2" t="s">
        <v>35</v>
      </c>
      <c r="G6158" s="2" t="s">
        <v>66</v>
      </c>
      <c r="H6158" s="2" t="s">
        <v>2166</v>
      </c>
      <c r="I6158" s="2" t="s">
        <v>2167</v>
      </c>
      <c r="J6158" s="2" t="s">
        <v>103</v>
      </c>
      <c r="K6158" s="2" t="s">
        <v>91</v>
      </c>
      <c r="L6158" s="2" t="s">
        <v>2485</v>
      </c>
      <c r="M6158" s="2" t="s">
        <v>2486</v>
      </c>
      <c r="N6158" s="2" t="s">
        <v>94</v>
      </c>
      <c r="O6158" s="3">
        <v>1</v>
      </c>
      <c r="P6158" s="3">
        <v>332</v>
      </c>
      <c r="Q6158" s="3">
        <v>349</v>
      </c>
      <c r="R6158" s="3">
        <v>349</v>
      </c>
      <c r="S6158" s="3">
        <v>17</v>
      </c>
      <c r="T6158" s="3">
        <v>17</v>
      </c>
      <c r="U6158" s="3">
        <v>4.87</v>
      </c>
      <c r="V6158" s="2" t="s">
        <v>813</v>
      </c>
      <c r="W6158" s="2" t="s">
        <v>814</v>
      </c>
      <c r="X6158" s="2" t="s">
        <v>72</v>
      </c>
      <c r="Y6158" s="19" t="str">
        <f>VLOOKUP(G6158,'Verweis Kd-Gruppe'!$A$2:$B$8,2,FALSE)</f>
        <v>EXP</v>
      </c>
      <c r="Z6158" s="19" t="str">
        <f>VLOOKUP(J6158,'Verweis Art-Gruppe'!$A$2:$B$15,2,FALSE)</f>
        <v>Geräte</v>
      </c>
      <c r="AA6158" s="19" t="str">
        <f>VLOOKUP(W6158,'Verweis Vertreter'!$A$2:$B$24,2,FALSE)</f>
        <v>Sokol Kapaj</v>
      </c>
      <c r="AB6158" s="12">
        <f t="shared" si="864"/>
        <v>1</v>
      </c>
      <c r="AC6158" s="12">
        <f t="shared" si="869"/>
        <v>332</v>
      </c>
      <c r="AD6158" s="12">
        <f t="shared" si="870"/>
        <v>349</v>
      </c>
      <c r="AE6158" s="12">
        <f t="shared" si="865"/>
        <v>349</v>
      </c>
      <c r="AF6158" s="12">
        <f t="shared" si="866"/>
        <v>17</v>
      </c>
      <c r="AG6158" s="12">
        <f t="shared" si="867"/>
        <v>17</v>
      </c>
      <c r="AH6158" s="9">
        <f t="shared" si="871"/>
        <v>4.8710601719197708E-2</v>
      </c>
      <c r="AI6158" s="14">
        <f>VLOOKUP(E6158,'Verweis Faktor'!$A:$B,2,FALSE)</f>
        <v>1</v>
      </c>
      <c r="AJ6158" s="14"/>
      <c r="AK6158" s="14" t="str">
        <f>IF(AL6158="Ja","Versandkosten",VLOOKUP(E6158,'Verweis Belegart'!$A$2:$B$9,2,FALSE))</f>
        <v>Hardware</v>
      </c>
      <c r="AL6158" s="14" t="str">
        <f t="shared" si="872"/>
        <v>Nein</v>
      </c>
      <c r="AM6158" s="14" t="str">
        <f t="shared" si="868"/>
        <v>Positiv</v>
      </c>
    </row>
    <row r="6159" spans="1:39" ht="17.25" customHeight="1" x14ac:dyDescent="0.35">
      <c r="A6159" s="17">
        <v>14575741</v>
      </c>
      <c r="B6159" s="2" t="s">
        <v>2720</v>
      </c>
      <c r="C6159" s="1">
        <v>2025001</v>
      </c>
      <c r="D6159" s="1">
        <v>2001567</v>
      </c>
      <c r="E6159" s="2" t="s">
        <v>34</v>
      </c>
      <c r="F6159" s="2" t="s">
        <v>35</v>
      </c>
      <c r="G6159" s="2" t="s">
        <v>66</v>
      </c>
      <c r="H6159" s="2" t="s">
        <v>2166</v>
      </c>
      <c r="I6159" s="2" t="s">
        <v>2167</v>
      </c>
      <c r="J6159" s="2" t="s">
        <v>103</v>
      </c>
      <c r="K6159" s="2" t="s">
        <v>95</v>
      </c>
      <c r="L6159" s="2" t="s">
        <v>410</v>
      </c>
      <c r="M6159" s="2" t="s">
        <v>411</v>
      </c>
      <c r="N6159" s="2" t="s">
        <v>412</v>
      </c>
      <c r="O6159" s="3">
        <v>3</v>
      </c>
      <c r="P6159" s="3">
        <v>218.56469999999999</v>
      </c>
      <c r="Q6159" s="3">
        <v>259</v>
      </c>
      <c r="R6159" s="3">
        <v>777</v>
      </c>
      <c r="S6159" s="3">
        <v>40.435299999999998</v>
      </c>
      <c r="T6159" s="3">
        <v>121.31</v>
      </c>
      <c r="U6159" s="3">
        <v>15.61</v>
      </c>
      <c r="V6159" s="2" t="s">
        <v>813</v>
      </c>
      <c r="W6159" s="2" t="s">
        <v>814</v>
      </c>
      <c r="X6159" s="2" t="s">
        <v>72</v>
      </c>
      <c r="Y6159" s="19" t="str">
        <f>VLOOKUP(G6159,'Verweis Kd-Gruppe'!$A$2:$B$8,2,FALSE)</f>
        <v>EXP</v>
      </c>
      <c r="Z6159" s="19" t="str">
        <f>VLOOKUP(J6159,'Verweis Art-Gruppe'!$A$2:$B$15,2,FALSE)</f>
        <v>Geräte</v>
      </c>
      <c r="AA6159" s="19" t="str">
        <f>VLOOKUP(W6159,'Verweis Vertreter'!$A$2:$B$24,2,FALSE)</f>
        <v>Sokol Kapaj</v>
      </c>
      <c r="AB6159" s="12">
        <f t="shared" si="864"/>
        <v>3</v>
      </c>
      <c r="AC6159" s="12">
        <f t="shared" si="869"/>
        <v>218.56469999999999</v>
      </c>
      <c r="AD6159" s="12">
        <f t="shared" si="870"/>
        <v>259</v>
      </c>
      <c r="AE6159" s="12">
        <f t="shared" si="865"/>
        <v>777</v>
      </c>
      <c r="AF6159" s="12">
        <f t="shared" si="866"/>
        <v>40.435299999999998</v>
      </c>
      <c r="AG6159" s="12">
        <f t="shared" si="867"/>
        <v>121.31</v>
      </c>
      <c r="AH6159" s="9">
        <f t="shared" si="871"/>
        <v>0.15612612612612614</v>
      </c>
      <c r="AI6159" s="14">
        <f>VLOOKUP(E6159,'Verweis Faktor'!$A:$B,2,FALSE)</f>
        <v>1</v>
      </c>
      <c r="AJ6159" s="14"/>
      <c r="AK6159" s="14" t="str">
        <f>IF(AL6159="Ja","Versandkosten",VLOOKUP(E6159,'Verweis Belegart'!$A$2:$B$9,2,FALSE))</f>
        <v>Hardware</v>
      </c>
      <c r="AL6159" s="14" t="str">
        <f t="shared" si="872"/>
        <v>Nein</v>
      </c>
      <c r="AM6159" s="14" t="str">
        <f t="shared" si="868"/>
        <v>Positiv</v>
      </c>
    </row>
    <row r="6160" spans="1:39" ht="17.25" customHeight="1" x14ac:dyDescent="0.35">
      <c r="A6160" s="17">
        <v>14575741</v>
      </c>
      <c r="B6160" s="2" t="s">
        <v>2720</v>
      </c>
      <c r="C6160" s="1">
        <v>2025001</v>
      </c>
      <c r="D6160" s="1">
        <v>2001567</v>
      </c>
      <c r="E6160" s="2" t="s">
        <v>34</v>
      </c>
      <c r="F6160" s="2" t="s">
        <v>35</v>
      </c>
      <c r="G6160" s="2" t="s">
        <v>66</v>
      </c>
      <c r="H6160" s="2" t="s">
        <v>2166</v>
      </c>
      <c r="I6160" s="2" t="s">
        <v>2167</v>
      </c>
      <c r="J6160" s="2" t="s">
        <v>103</v>
      </c>
      <c r="K6160" s="2" t="s">
        <v>99</v>
      </c>
      <c r="L6160" s="2" t="s">
        <v>281</v>
      </c>
      <c r="M6160" s="2" t="s">
        <v>282</v>
      </c>
      <c r="N6160" s="2" t="s">
        <v>283</v>
      </c>
      <c r="O6160" s="3">
        <v>1</v>
      </c>
      <c r="P6160" s="3">
        <v>494.59449999999998</v>
      </c>
      <c r="Q6160" s="3">
        <v>522</v>
      </c>
      <c r="R6160" s="3">
        <v>522</v>
      </c>
      <c r="S6160" s="3">
        <v>27.4055</v>
      </c>
      <c r="T6160" s="3">
        <v>27.41</v>
      </c>
      <c r="U6160" s="3">
        <v>5.25</v>
      </c>
      <c r="V6160" s="2" t="s">
        <v>813</v>
      </c>
      <c r="W6160" s="2" t="s">
        <v>814</v>
      </c>
      <c r="X6160" s="2" t="s">
        <v>72</v>
      </c>
      <c r="Y6160" s="19" t="str">
        <f>VLOOKUP(G6160,'Verweis Kd-Gruppe'!$A$2:$B$8,2,FALSE)</f>
        <v>EXP</v>
      </c>
      <c r="Z6160" s="19" t="str">
        <f>VLOOKUP(J6160,'Verweis Art-Gruppe'!$A$2:$B$15,2,FALSE)</f>
        <v>Geräte</v>
      </c>
      <c r="AA6160" s="19" t="str">
        <f>VLOOKUP(W6160,'Verweis Vertreter'!$A$2:$B$24,2,FALSE)</f>
        <v>Sokol Kapaj</v>
      </c>
      <c r="AB6160" s="12">
        <f t="shared" si="864"/>
        <v>1</v>
      </c>
      <c r="AC6160" s="12">
        <f t="shared" si="869"/>
        <v>494.59449999999998</v>
      </c>
      <c r="AD6160" s="12">
        <f t="shared" si="870"/>
        <v>522</v>
      </c>
      <c r="AE6160" s="12">
        <f t="shared" si="865"/>
        <v>522</v>
      </c>
      <c r="AF6160" s="12">
        <f t="shared" si="866"/>
        <v>27.4055</v>
      </c>
      <c r="AG6160" s="12">
        <f t="shared" si="867"/>
        <v>27.41</v>
      </c>
      <c r="AH6160" s="9">
        <f t="shared" si="871"/>
        <v>5.2509578544061304E-2</v>
      </c>
      <c r="AI6160" s="14">
        <f>VLOOKUP(E6160,'Verweis Faktor'!$A:$B,2,FALSE)</f>
        <v>1</v>
      </c>
      <c r="AJ6160" s="14"/>
      <c r="AK6160" s="14" t="str">
        <f>IF(AL6160="Ja","Versandkosten",VLOOKUP(E6160,'Verweis Belegart'!$A$2:$B$9,2,FALSE))</f>
        <v>Hardware</v>
      </c>
      <c r="AL6160" s="14" t="str">
        <f t="shared" si="872"/>
        <v>Nein</v>
      </c>
      <c r="AM6160" s="14" t="str">
        <f t="shared" si="868"/>
        <v>Positiv</v>
      </c>
    </row>
    <row r="6161" spans="1:39" ht="17.25" customHeight="1" x14ac:dyDescent="0.35">
      <c r="A6161" s="17">
        <v>14575741</v>
      </c>
      <c r="B6161" s="2" t="s">
        <v>2720</v>
      </c>
      <c r="C6161" s="1">
        <v>2025001</v>
      </c>
      <c r="D6161" s="1">
        <v>2001567</v>
      </c>
      <c r="E6161" s="2" t="s">
        <v>34</v>
      </c>
      <c r="F6161" s="2" t="s">
        <v>35</v>
      </c>
      <c r="G6161" s="2" t="s">
        <v>66</v>
      </c>
      <c r="H6161" s="2" t="s">
        <v>2166</v>
      </c>
      <c r="I6161" s="2" t="s">
        <v>2167</v>
      </c>
      <c r="J6161" s="2" t="s">
        <v>103</v>
      </c>
      <c r="K6161" s="2" t="s">
        <v>103</v>
      </c>
      <c r="L6161" s="2" t="s">
        <v>1395</v>
      </c>
      <c r="M6161" s="2" t="s">
        <v>1396</v>
      </c>
      <c r="N6161" s="2" t="s">
        <v>618</v>
      </c>
      <c r="O6161" s="3">
        <v>5</v>
      </c>
      <c r="P6161" s="3">
        <v>485</v>
      </c>
      <c r="Q6161" s="3">
        <v>495</v>
      </c>
      <c r="R6161" s="3">
        <v>2475</v>
      </c>
      <c r="S6161" s="3">
        <v>10</v>
      </c>
      <c r="T6161" s="3">
        <v>50</v>
      </c>
      <c r="U6161" s="3">
        <v>2.02</v>
      </c>
      <c r="V6161" s="2" t="s">
        <v>813</v>
      </c>
      <c r="W6161" s="2" t="s">
        <v>814</v>
      </c>
      <c r="X6161" s="2" t="s">
        <v>72</v>
      </c>
      <c r="Y6161" s="19" t="str">
        <f>VLOOKUP(G6161,'Verweis Kd-Gruppe'!$A$2:$B$8,2,FALSE)</f>
        <v>EXP</v>
      </c>
      <c r="Z6161" s="19" t="str">
        <f>VLOOKUP(J6161,'Verweis Art-Gruppe'!$A$2:$B$15,2,FALSE)</f>
        <v>Geräte</v>
      </c>
      <c r="AA6161" s="19" t="str">
        <f>VLOOKUP(W6161,'Verweis Vertreter'!$A$2:$B$24,2,FALSE)</f>
        <v>Sokol Kapaj</v>
      </c>
      <c r="AB6161" s="12">
        <f t="shared" si="864"/>
        <v>5</v>
      </c>
      <c r="AC6161" s="12">
        <f t="shared" si="869"/>
        <v>485</v>
      </c>
      <c r="AD6161" s="12">
        <f t="shared" si="870"/>
        <v>495</v>
      </c>
      <c r="AE6161" s="12">
        <f t="shared" si="865"/>
        <v>2475</v>
      </c>
      <c r="AF6161" s="12">
        <f t="shared" si="866"/>
        <v>10</v>
      </c>
      <c r="AG6161" s="12">
        <f t="shared" si="867"/>
        <v>50</v>
      </c>
      <c r="AH6161" s="9">
        <f t="shared" si="871"/>
        <v>2.0202020202020204E-2</v>
      </c>
      <c r="AI6161" s="14">
        <f>VLOOKUP(E6161,'Verweis Faktor'!$A:$B,2,FALSE)</f>
        <v>1</v>
      </c>
      <c r="AJ6161" s="14"/>
      <c r="AK6161" s="14" t="str">
        <f>IF(AL6161="Ja","Versandkosten",VLOOKUP(E6161,'Verweis Belegart'!$A$2:$B$9,2,FALSE))</f>
        <v>Hardware</v>
      </c>
      <c r="AL6161" s="14" t="str">
        <f t="shared" si="872"/>
        <v>Nein</v>
      </c>
      <c r="AM6161" s="14" t="str">
        <f t="shared" si="868"/>
        <v>Positiv</v>
      </c>
    </row>
    <row r="6162" spans="1:39" ht="17.25" customHeight="1" x14ac:dyDescent="0.35">
      <c r="A6162" s="17">
        <v>14568035</v>
      </c>
      <c r="B6162" s="2" t="s">
        <v>2720</v>
      </c>
      <c r="C6162" s="1">
        <v>2025001</v>
      </c>
      <c r="D6162" s="1">
        <v>2001568</v>
      </c>
      <c r="E6162" s="2" t="s">
        <v>572</v>
      </c>
      <c r="F6162" s="2" t="s">
        <v>573</v>
      </c>
      <c r="G6162" s="2" t="s">
        <v>36</v>
      </c>
      <c r="H6162" s="2" t="s">
        <v>1444</v>
      </c>
      <c r="I6162" s="2" t="s">
        <v>1445</v>
      </c>
      <c r="J6162" s="2" t="s">
        <v>103</v>
      </c>
      <c r="K6162" s="2" t="s">
        <v>49</v>
      </c>
      <c r="L6162" s="2" t="s">
        <v>50</v>
      </c>
      <c r="M6162" s="2" t="s">
        <v>51</v>
      </c>
      <c r="N6162" s="2" t="s">
        <v>52</v>
      </c>
      <c r="O6162" s="3">
        <v>1</v>
      </c>
      <c r="P6162" s="3">
        <v>143.50120000000001</v>
      </c>
      <c r="Q6162" s="3">
        <v>153</v>
      </c>
      <c r="R6162" s="3">
        <v>153</v>
      </c>
      <c r="S6162" s="3">
        <v>9.4987999999999992</v>
      </c>
      <c r="T6162" s="3">
        <v>9.5</v>
      </c>
      <c r="U6162" s="3">
        <v>6.2</v>
      </c>
      <c r="V6162" s="2" t="s">
        <v>235</v>
      </c>
      <c r="W6162" s="2" t="s">
        <v>236</v>
      </c>
      <c r="X6162" s="2" t="s">
        <v>33</v>
      </c>
      <c r="Y6162" s="19" t="str">
        <f>VLOOKUP(G6162,'Verweis Kd-Gruppe'!$A$2:$B$8,2,FALSE)</f>
        <v>GRK</v>
      </c>
      <c r="Z6162" s="19" t="str">
        <f>VLOOKUP(J6162,'Verweis Art-Gruppe'!$A$2:$B$15,2,FALSE)</f>
        <v>Geräte</v>
      </c>
      <c r="AA6162" s="19" t="str">
        <f>VLOOKUP(W6162,'Verweis Vertreter'!$A$2:$B$24,2,FALSE)</f>
        <v>Patrick Verfürth</v>
      </c>
      <c r="AB6162" s="12">
        <f t="shared" si="864"/>
        <v>-1</v>
      </c>
      <c r="AC6162" s="12">
        <f t="shared" si="869"/>
        <v>143.50120000000001</v>
      </c>
      <c r="AD6162" s="12">
        <f t="shared" si="870"/>
        <v>153</v>
      </c>
      <c r="AE6162" s="12">
        <f t="shared" si="865"/>
        <v>-153</v>
      </c>
      <c r="AF6162" s="12">
        <f t="shared" si="866"/>
        <v>-9.4987999999999992</v>
      </c>
      <c r="AG6162" s="12">
        <f t="shared" si="867"/>
        <v>-9.5</v>
      </c>
      <c r="AH6162" s="9">
        <f t="shared" si="871"/>
        <v>-6.2091503267973858E-2</v>
      </c>
      <c r="AI6162" s="14">
        <f>VLOOKUP(E6162,'Verweis Faktor'!$A:$B,2,FALSE)</f>
        <v>-1</v>
      </c>
      <c r="AJ6162" s="14"/>
      <c r="AK6162" s="14" t="str">
        <f>IF(AL6162="Ja","Versandkosten",VLOOKUP(E6162,'Verweis Belegart'!$A$2:$B$9,2,FALSE))</f>
        <v>Hardware</v>
      </c>
      <c r="AL6162" s="14" t="str">
        <f t="shared" si="872"/>
        <v>Nein</v>
      </c>
      <c r="AM6162" s="14" t="str">
        <f t="shared" si="868"/>
        <v>Negativ</v>
      </c>
    </row>
    <row r="6163" spans="1:39" ht="17.25" customHeight="1" x14ac:dyDescent="0.35">
      <c r="A6163" s="17">
        <v>14575684</v>
      </c>
      <c r="B6163" s="2" t="s">
        <v>2720</v>
      </c>
      <c r="C6163" s="1">
        <v>2025001</v>
      </c>
      <c r="D6163" s="1">
        <v>2001569</v>
      </c>
      <c r="E6163" s="2" t="s">
        <v>34</v>
      </c>
      <c r="F6163" s="2" t="s">
        <v>53</v>
      </c>
      <c r="G6163" s="2" t="s">
        <v>66</v>
      </c>
      <c r="H6163" s="2" t="s">
        <v>2265</v>
      </c>
      <c r="I6163" s="2" t="s">
        <v>2266</v>
      </c>
      <c r="J6163" s="2" t="s">
        <v>103</v>
      </c>
      <c r="K6163" s="2" t="s">
        <v>28</v>
      </c>
      <c r="L6163" s="2" t="s">
        <v>1059</v>
      </c>
      <c r="M6163" s="2" t="s">
        <v>1060</v>
      </c>
      <c r="N6163" s="2" t="s">
        <v>152</v>
      </c>
      <c r="O6163" s="3">
        <v>1</v>
      </c>
      <c r="P6163" s="3">
        <v>182.7586</v>
      </c>
      <c r="Q6163" s="3">
        <v>204</v>
      </c>
      <c r="R6163" s="3">
        <v>204</v>
      </c>
      <c r="S6163" s="3">
        <v>21.241399999999999</v>
      </c>
      <c r="T6163" s="3">
        <v>21.24</v>
      </c>
      <c r="U6163" s="3">
        <v>10.41</v>
      </c>
      <c r="V6163" s="2" t="s">
        <v>675</v>
      </c>
      <c r="W6163" s="2" t="s">
        <v>676</v>
      </c>
      <c r="X6163" s="2" t="s">
        <v>72</v>
      </c>
      <c r="Y6163" s="19" t="str">
        <f>VLOOKUP(G6163,'Verweis Kd-Gruppe'!$A$2:$B$8,2,FALSE)</f>
        <v>EXP</v>
      </c>
      <c r="Z6163" s="19" t="str">
        <f>VLOOKUP(J6163,'Verweis Art-Gruppe'!$A$2:$B$15,2,FALSE)</f>
        <v>Geräte</v>
      </c>
      <c r="AA6163" s="19" t="str">
        <f>VLOOKUP(W6163,'Verweis Vertreter'!$A$2:$B$24,2,FALSE)</f>
        <v>Corina Wedel</v>
      </c>
      <c r="AB6163" s="12">
        <f t="shared" si="864"/>
        <v>1</v>
      </c>
      <c r="AC6163" s="12">
        <f t="shared" si="869"/>
        <v>182.7586</v>
      </c>
      <c r="AD6163" s="12">
        <f t="shared" si="870"/>
        <v>204</v>
      </c>
      <c r="AE6163" s="12">
        <f t="shared" si="865"/>
        <v>204</v>
      </c>
      <c r="AF6163" s="12">
        <f t="shared" si="866"/>
        <v>21.241399999999999</v>
      </c>
      <c r="AG6163" s="12">
        <f t="shared" si="867"/>
        <v>21.24</v>
      </c>
      <c r="AH6163" s="9">
        <f t="shared" si="871"/>
        <v>0.10411764705882352</v>
      </c>
      <c r="AI6163" s="14">
        <f>VLOOKUP(E6163,'Verweis Faktor'!$A:$B,2,FALSE)</f>
        <v>1</v>
      </c>
      <c r="AJ6163" s="14"/>
      <c r="AK6163" s="14" t="str">
        <f>IF(AL6163="Ja","Versandkosten",VLOOKUP(E6163,'Verweis Belegart'!$A$2:$B$9,2,FALSE))</f>
        <v>Hardware</v>
      </c>
      <c r="AL6163" s="14" t="str">
        <f t="shared" si="872"/>
        <v>Nein</v>
      </c>
      <c r="AM6163" s="14" t="str">
        <f t="shared" si="868"/>
        <v>Positiv</v>
      </c>
    </row>
    <row r="6164" spans="1:39" ht="17.25" customHeight="1" x14ac:dyDescent="0.35">
      <c r="A6164" s="17">
        <v>14575684</v>
      </c>
      <c r="B6164" s="2" t="s">
        <v>2720</v>
      </c>
      <c r="C6164" s="1">
        <v>2025001</v>
      </c>
      <c r="D6164" s="1">
        <v>2001569</v>
      </c>
      <c r="E6164" s="2" t="s">
        <v>34</v>
      </c>
      <c r="F6164" s="2" t="s">
        <v>53</v>
      </c>
      <c r="G6164" s="2" t="s">
        <v>66</v>
      </c>
      <c r="H6164" s="2" t="s">
        <v>2265</v>
      </c>
      <c r="I6164" s="2" t="s">
        <v>2266</v>
      </c>
      <c r="J6164" s="2" t="s">
        <v>103</v>
      </c>
      <c r="K6164" s="2" t="s">
        <v>45</v>
      </c>
      <c r="L6164" s="2" t="s">
        <v>1101</v>
      </c>
      <c r="M6164" s="2" t="s">
        <v>1102</v>
      </c>
      <c r="N6164" s="2" t="s">
        <v>457</v>
      </c>
      <c r="O6164" s="3">
        <v>1</v>
      </c>
      <c r="P6164" s="3">
        <v>795</v>
      </c>
      <c r="Q6164" s="3">
        <v>834</v>
      </c>
      <c r="R6164" s="3">
        <v>834</v>
      </c>
      <c r="S6164" s="3">
        <v>39</v>
      </c>
      <c r="T6164" s="3">
        <v>39</v>
      </c>
      <c r="U6164" s="3">
        <v>4.67</v>
      </c>
      <c r="V6164" s="2" t="s">
        <v>675</v>
      </c>
      <c r="W6164" s="2" t="s">
        <v>676</v>
      </c>
      <c r="X6164" s="2" t="s">
        <v>72</v>
      </c>
      <c r="Y6164" s="19" t="str">
        <f>VLOOKUP(G6164,'Verweis Kd-Gruppe'!$A$2:$B$8,2,FALSE)</f>
        <v>EXP</v>
      </c>
      <c r="Z6164" s="19" t="str">
        <f>VLOOKUP(J6164,'Verweis Art-Gruppe'!$A$2:$B$15,2,FALSE)</f>
        <v>Geräte</v>
      </c>
      <c r="AA6164" s="19" t="str">
        <f>VLOOKUP(W6164,'Verweis Vertreter'!$A$2:$B$24,2,FALSE)</f>
        <v>Corina Wedel</v>
      </c>
      <c r="AB6164" s="12">
        <f t="shared" si="864"/>
        <v>1</v>
      </c>
      <c r="AC6164" s="12">
        <f t="shared" si="869"/>
        <v>795</v>
      </c>
      <c r="AD6164" s="12">
        <f t="shared" si="870"/>
        <v>834</v>
      </c>
      <c r="AE6164" s="12">
        <f t="shared" si="865"/>
        <v>834</v>
      </c>
      <c r="AF6164" s="12">
        <f t="shared" si="866"/>
        <v>39</v>
      </c>
      <c r="AG6164" s="12">
        <f t="shared" si="867"/>
        <v>39</v>
      </c>
      <c r="AH6164" s="9">
        <f t="shared" si="871"/>
        <v>4.6762589928057555E-2</v>
      </c>
      <c r="AI6164" s="14">
        <f>VLOOKUP(E6164,'Verweis Faktor'!$A:$B,2,FALSE)</f>
        <v>1</v>
      </c>
      <c r="AJ6164" s="14"/>
      <c r="AK6164" s="14" t="str">
        <f>IF(AL6164="Ja","Versandkosten",VLOOKUP(E6164,'Verweis Belegart'!$A$2:$B$9,2,FALSE))</f>
        <v>Hardware</v>
      </c>
      <c r="AL6164" s="14" t="str">
        <f t="shared" si="872"/>
        <v>Nein</v>
      </c>
      <c r="AM6164" s="14" t="str">
        <f t="shared" si="868"/>
        <v>Positiv</v>
      </c>
    </row>
    <row r="6165" spans="1:39" ht="17.25" customHeight="1" x14ac:dyDescent="0.35">
      <c r="A6165" s="17">
        <v>14575684</v>
      </c>
      <c r="B6165" s="2" t="s">
        <v>2720</v>
      </c>
      <c r="C6165" s="1">
        <v>2025001</v>
      </c>
      <c r="D6165" s="1">
        <v>2001569</v>
      </c>
      <c r="E6165" s="2" t="s">
        <v>34</v>
      </c>
      <c r="F6165" s="2" t="s">
        <v>53</v>
      </c>
      <c r="G6165" s="2" t="s">
        <v>66</v>
      </c>
      <c r="H6165" s="2" t="s">
        <v>2265</v>
      </c>
      <c r="I6165" s="2" t="s">
        <v>2266</v>
      </c>
      <c r="J6165" s="2" t="s">
        <v>103</v>
      </c>
      <c r="K6165" s="2" t="s">
        <v>49</v>
      </c>
      <c r="L6165" s="2" t="s">
        <v>1097</v>
      </c>
      <c r="M6165" s="2" t="s">
        <v>1098</v>
      </c>
      <c r="N6165" s="2" t="s">
        <v>41</v>
      </c>
      <c r="O6165" s="3">
        <v>2</v>
      </c>
      <c r="P6165" s="3">
        <v>225.5</v>
      </c>
      <c r="Q6165" s="3">
        <v>238</v>
      </c>
      <c r="R6165" s="3">
        <v>476</v>
      </c>
      <c r="S6165" s="3">
        <v>12.5</v>
      </c>
      <c r="T6165" s="3">
        <v>25</v>
      </c>
      <c r="U6165" s="3">
        <v>5.25</v>
      </c>
      <c r="V6165" s="2" t="s">
        <v>675</v>
      </c>
      <c r="W6165" s="2" t="s">
        <v>676</v>
      </c>
      <c r="X6165" s="2" t="s">
        <v>72</v>
      </c>
      <c r="Y6165" s="19" t="str">
        <f>VLOOKUP(G6165,'Verweis Kd-Gruppe'!$A$2:$B$8,2,FALSE)</f>
        <v>EXP</v>
      </c>
      <c r="Z6165" s="19" t="str">
        <f>VLOOKUP(J6165,'Verweis Art-Gruppe'!$A$2:$B$15,2,FALSE)</f>
        <v>Geräte</v>
      </c>
      <c r="AA6165" s="19" t="str">
        <f>VLOOKUP(W6165,'Verweis Vertreter'!$A$2:$B$24,2,FALSE)</f>
        <v>Corina Wedel</v>
      </c>
      <c r="AB6165" s="12">
        <f t="shared" si="864"/>
        <v>2</v>
      </c>
      <c r="AC6165" s="12">
        <f t="shared" si="869"/>
        <v>225.5</v>
      </c>
      <c r="AD6165" s="12">
        <f t="shared" si="870"/>
        <v>238</v>
      </c>
      <c r="AE6165" s="12">
        <f t="shared" si="865"/>
        <v>476</v>
      </c>
      <c r="AF6165" s="12">
        <f t="shared" si="866"/>
        <v>12.5</v>
      </c>
      <c r="AG6165" s="12">
        <f t="shared" si="867"/>
        <v>25</v>
      </c>
      <c r="AH6165" s="9">
        <f t="shared" si="871"/>
        <v>5.2521008403361345E-2</v>
      </c>
      <c r="AI6165" s="14">
        <f>VLOOKUP(E6165,'Verweis Faktor'!$A:$B,2,FALSE)</f>
        <v>1</v>
      </c>
      <c r="AJ6165" s="14"/>
      <c r="AK6165" s="14" t="str">
        <f>IF(AL6165="Ja","Versandkosten",VLOOKUP(E6165,'Verweis Belegart'!$A$2:$B$9,2,FALSE))</f>
        <v>Hardware</v>
      </c>
      <c r="AL6165" s="14" t="str">
        <f t="shared" si="872"/>
        <v>Nein</v>
      </c>
      <c r="AM6165" s="14" t="str">
        <f t="shared" si="868"/>
        <v>Positiv</v>
      </c>
    </row>
    <row r="6166" spans="1:39" ht="17.25" customHeight="1" x14ac:dyDescent="0.35">
      <c r="A6166" s="17">
        <v>14575684</v>
      </c>
      <c r="B6166" s="2" t="s">
        <v>2720</v>
      </c>
      <c r="C6166" s="1">
        <v>2025001</v>
      </c>
      <c r="D6166" s="1">
        <v>2001569</v>
      </c>
      <c r="E6166" s="2" t="s">
        <v>34</v>
      </c>
      <c r="F6166" s="2" t="s">
        <v>53</v>
      </c>
      <c r="G6166" s="2" t="s">
        <v>66</v>
      </c>
      <c r="H6166" s="2" t="s">
        <v>2265</v>
      </c>
      <c r="I6166" s="2" t="s">
        <v>2266</v>
      </c>
      <c r="J6166" s="2" t="s">
        <v>103</v>
      </c>
      <c r="K6166" s="2" t="s">
        <v>79</v>
      </c>
      <c r="L6166" s="2" t="s">
        <v>1403</v>
      </c>
      <c r="M6166" s="2" t="s">
        <v>1404</v>
      </c>
      <c r="N6166" s="2" t="s">
        <v>1405</v>
      </c>
      <c r="O6166" s="3">
        <v>2</v>
      </c>
      <c r="P6166" s="3">
        <v>360.71789999999999</v>
      </c>
      <c r="Q6166" s="3">
        <v>374</v>
      </c>
      <c r="R6166" s="3">
        <v>748</v>
      </c>
      <c r="S6166" s="3">
        <v>13.2821</v>
      </c>
      <c r="T6166" s="3">
        <v>26.56</v>
      </c>
      <c r="U6166" s="3">
        <v>3.55</v>
      </c>
      <c r="V6166" s="2" t="s">
        <v>675</v>
      </c>
      <c r="W6166" s="2" t="s">
        <v>676</v>
      </c>
      <c r="X6166" s="2" t="s">
        <v>72</v>
      </c>
      <c r="Y6166" s="19" t="str">
        <f>VLOOKUP(G6166,'Verweis Kd-Gruppe'!$A$2:$B$8,2,FALSE)</f>
        <v>EXP</v>
      </c>
      <c r="Z6166" s="19" t="str">
        <f>VLOOKUP(J6166,'Verweis Art-Gruppe'!$A$2:$B$15,2,FALSE)</f>
        <v>Geräte</v>
      </c>
      <c r="AA6166" s="19" t="str">
        <f>VLOOKUP(W6166,'Verweis Vertreter'!$A$2:$B$24,2,FALSE)</f>
        <v>Corina Wedel</v>
      </c>
      <c r="AB6166" s="12">
        <f t="shared" si="864"/>
        <v>2</v>
      </c>
      <c r="AC6166" s="12">
        <f t="shared" si="869"/>
        <v>360.71789999999999</v>
      </c>
      <c r="AD6166" s="12">
        <f t="shared" si="870"/>
        <v>374</v>
      </c>
      <c r="AE6166" s="12">
        <f t="shared" si="865"/>
        <v>748</v>
      </c>
      <c r="AF6166" s="12">
        <f t="shared" si="866"/>
        <v>13.2821</v>
      </c>
      <c r="AG6166" s="12">
        <f t="shared" si="867"/>
        <v>26.56</v>
      </c>
      <c r="AH6166" s="9">
        <f t="shared" si="871"/>
        <v>3.5508021390374331E-2</v>
      </c>
      <c r="AI6166" s="14">
        <f>VLOOKUP(E6166,'Verweis Faktor'!$A:$B,2,FALSE)</f>
        <v>1</v>
      </c>
      <c r="AJ6166" s="14"/>
      <c r="AK6166" s="14" t="str">
        <f>IF(AL6166="Ja","Versandkosten",VLOOKUP(E6166,'Verweis Belegart'!$A$2:$B$9,2,FALSE))</f>
        <v>Hardware</v>
      </c>
      <c r="AL6166" s="14" t="str">
        <f t="shared" si="872"/>
        <v>Nein</v>
      </c>
      <c r="AM6166" s="14" t="str">
        <f t="shared" si="868"/>
        <v>Positiv</v>
      </c>
    </row>
    <row r="6167" spans="1:39" ht="17.25" customHeight="1" x14ac:dyDescent="0.35">
      <c r="A6167" s="17">
        <v>14575684</v>
      </c>
      <c r="B6167" s="2" t="s">
        <v>2720</v>
      </c>
      <c r="C6167" s="1">
        <v>2025001</v>
      </c>
      <c r="D6167" s="1">
        <v>2001569</v>
      </c>
      <c r="E6167" s="2" t="s">
        <v>34</v>
      </c>
      <c r="F6167" s="2" t="s">
        <v>53</v>
      </c>
      <c r="G6167" s="2" t="s">
        <v>66</v>
      </c>
      <c r="H6167" s="2" t="s">
        <v>2265</v>
      </c>
      <c r="I6167" s="2" t="s">
        <v>2266</v>
      </c>
      <c r="J6167" s="2" t="s">
        <v>103</v>
      </c>
      <c r="K6167" s="2" t="s">
        <v>83</v>
      </c>
      <c r="L6167" s="2" t="s">
        <v>983</v>
      </c>
      <c r="M6167" s="2" t="s">
        <v>984</v>
      </c>
      <c r="N6167" s="2" t="s">
        <v>985</v>
      </c>
      <c r="O6167" s="3">
        <v>1</v>
      </c>
      <c r="P6167" s="3">
        <v>829.95</v>
      </c>
      <c r="Q6167" s="3">
        <v>809</v>
      </c>
      <c r="R6167" s="3">
        <v>809</v>
      </c>
      <c r="S6167" s="3">
        <v>-20.95</v>
      </c>
      <c r="T6167" s="3">
        <v>-20.95</v>
      </c>
      <c r="U6167" s="3">
        <v>-2.58</v>
      </c>
      <c r="V6167" s="2" t="s">
        <v>675</v>
      </c>
      <c r="W6167" s="2" t="s">
        <v>676</v>
      </c>
      <c r="X6167" s="2" t="s">
        <v>72</v>
      </c>
      <c r="Y6167" s="19" t="str">
        <f>VLOOKUP(G6167,'Verweis Kd-Gruppe'!$A$2:$B$8,2,FALSE)</f>
        <v>EXP</v>
      </c>
      <c r="Z6167" s="19" t="str">
        <f>VLOOKUP(J6167,'Verweis Art-Gruppe'!$A$2:$B$15,2,FALSE)</f>
        <v>Geräte</v>
      </c>
      <c r="AA6167" s="19" t="str">
        <f>VLOOKUP(W6167,'Verweis Vertreter'!$A$2:$B$24,2,FALSE)</f>
        <v>Corina Wedel</v>
      </c>
      <c r="AB6167" s="12">
        <f t="shared" si="864"/>
        <v>1</v>
      </c>
      <c r="AC6167" s="12">
        <f t="shared" si="869"/>
        <v>829.95</v>
      </c>
      <c r="AD6167" s="12">
        <f t="shared" si="870"/>
        <v>809</v>
      </c>
      <c r="AE6167" s="12">
        <f t="shared" si="865"/>
        <v>809</v>
      </c>
      <c r="AF6167" s="12">
        <f t="shared" si="866"/>
        <v>-20.95</v>
      </c>
      <c r="AG6167" s="12">
        <f t="shared" si="867"/>
        <v>-20.95</v>
      </c>
      <c r="AH6167" s="9">
        <f t="shared" si="871"/>
        <v>-2.5896168108776266E-2</v>
      </c>
      <c r="AI6167" s="14">
        <f>VLOOKUP(E6167,'Verweis Faktor'!$A:$B,2,FALSE)</f>
        <v>1</v>
      </c>
      <c r="AJ6167" s="14"/>
      <c r="AK6167" s="14" t="str">
        <f>IF(AL6167="Ja","Versandkosten",VLOOKUP(E6167,'Verweis Belegart'!$A$2:$B$9,2,FALSE))</f>
        <v>Hardware</v>
      </c>
      <c r="AL6167" s="14" t="str">
        <f t="shared" si="872"/>
        <v>Nein</v>
      </c>
      <c r="AM6167" s="14" t="str">
        <f t="shared" si="868"/>
        <v>Negativ</v>
      </c>
    </row>
    <row r="6168" spans="1:39" ht="17.25" customHeight="1" x14ac:dyDescent="0.35">
      <c r="A6168" s="17">
        <v>14575684</v>
      </c>
      <c r="B6168" s="2" t="s">
        <v>2720</v>
      </c>
      <c r="C6168" s="1">
        <v>2025001</v>
      </c>
      <c r="D6168" s="1">
        <v>2001569</v>
      </c>
      <c r="E6168" s="2" t="s">
        <v>34</v>
      </c>
      <c r="F6168" s="2" t="s">
        <v>53</v>
      </c>
      <c r="G6168" s="2" t="s">
        <v>66</v>
      </c>
      <c r="H6168" s="2" t="s">
        <v>2265</v>
      </c>
      <c r="I6168" s="2" t="s">
        <v>2266</v>
      </c>
      <c r="J6168" s="2" t="s">
        <v>103</v>
      </c>
      <c r="K6168" s="2" t="s">
        <v>87</v>
      </c>
      <c r="L6168" s="2" t="s">
        <v>1381</v>
      </c>
      <c r="M6168" s="2" t="s">
        <v>1382</v>
      </c>
      <c r="N6168" s="2" t="s">
        <v>292</v>
      </c>
      <c r="O6168" s="3">
        <v>2</v>
      </c>
      <c r="P6168" s="3">
        <v>890.04939999999999</v>
      </c>
      <c r="Q6168" s="3">
        <v>908</v>
      </c>
      <c r="R6168" s="3">
        <v>1816</v>
      </c>
      <c r="S6168" s="3">
        <v>17.950600000000001</v>
      </c>
      <c r="T6168" s="3">
        <v>35.9</v>
      </c>
      <c r="U6168" s="3">
        <v>1.97</v>
      </c>
      <c r="V6168" s="2" t="s">
        <v>675</v>
      </c>
      <c r="W6168" s="2" t="s">
        <v>676</v>
      </c>
      <c r="X6168" s="2" t="s">
        <v>72</v>
      </c>
      <c r="Y6168" s="19" t="str">
        <f>VLOOKUP(G6168,'Verweis Kd-Gruppe'!$A$2:$B$8,2,FALSE)</f>
        <v>EXP</v>
      </c>
      <c r="Z6168" s="19" t="str">
        <f>VLOOKUP(J6168,'Verweis Art-Gruppe'!$A$2:$B$15,2,FALSE)</f>
        <v>Geräte</v>
      </c>
      <c r="AA6168" s="19" t="str">
        <f>VLOOKUP(W6168,'Verweis Vertreter'!$A$2:$B$24,2,FALSE)</f>
        <v>Corina Wedel</v>
      </c>
      <c r="AB6168" s="12">
        <f t="shared" si="864"/>
        <v>2</v>
      </c>
      <c r="AC6168" s="12">
        <f t="shared" si="869"/>
        <v>890.04939999999999</v>
      </c>
      <c r="AD6168" s="12">
        <f t="shared" si="870"/>
        <v>908</v>
      </c>
      <c r="AE6168" s="12">
        <f t="shared" si="865"/>
        <v>1816</v>
      </c>
      <c r="AF6168" s="12">
        <f t="shared" si="866"/>
        <v>17.950600000000001</v>
      </c>
      <c r="AG6168" s="12">
        <f t="shared" si="867"/>
        <v>35.9</v>
      </c>
      <c r="AH6168" s="9">
        <f t="shared" si="871"/>
        <v>1.9768722466960351E-2</v>
      </c>
      <c r="AI6168" s="14">
        <f>VLOOKUP(E6168,'Verweis Faktor'!$A:$B,2,FALSE)</f>
        <v>1</v>
      </c>
      <c r="AJ6168" s="14"/>
      <c r="AK6168" s="14" t="str">
        <f>IF(AL6168="Ja","Versandkosten",VLOOKUP(E6168,'Verweis Belegart'!$A$2:$B$9,2,FALSE))</f>
        <v>Hardware</v>
      </c>
      <c r="AL6168" s="14" t="str">
        <f t="shared" si="872"/>
        <v>Nein</v>
      </c>
      <c r="AM6168" s="14" t="str">
        <f t="shared" si="868"/>
        <v>Positiv</v>
      </c>
    </row>
    <row r="6169" spans="1:39" ht="17.25" customHeight="1" x14ac:dyDescent="0.35">
      <c r="A6169" s="17">
        <v>14575684</v>
      </c>
      <c r="B6169" s="2" t="s">
        <v>2720</v>
      </c>
      <c r="C6169" s="1">
        <v>2025001</v>
      </c>
      <c r="D6169" s="1">
        <v>2001569</v>
      </c>
      <c r="E6169" s="2" t="s">
        <v>34</v>
      </c>
      <c r="F6169" s="2" t="s">
        <v>53</v>
      </c>
      <c r="G6169" s="2" t="s">
        <v>66</v>
      </c>
      <c r="H6169" s="2" t="s">
        <v>2265</v>
      </c>
      <c r="I6169" s="2" t="s">
        <v>2266</v>
      </c>
      <c r="J6169" s="2" t="s">
        <v>103</v>
      </c>
      <c r="K6169" s="2" t="s">
        <v>91</v>
      </c>
      <c r="L6169" s="2" t="s">
        <v>631</v>
      </c>
      <c r="M6169" s="2" t="s">
        <v>632</v>
      </c>
      <c r="N6169" s="2" t="s">
        <v>379</v>
      </c>
      <c r="O6169" s="3">
        <v>2</v>
      </c>
      <c r="P6169" s="3">
        <v>417</v>
      </c>
      <c r="Q6169" s="3">
        <v>437</v>
      </c>
      <c r="R6169" s="3">
        <v>874</v>
      </c>
      <c r="S6169" s="3">
        <v>20</v>
      </c>
      <c r="T6169" s="3">
        <v>40</v>
      </c>
      <c r="U6169" s="3">
        <v>4.57</v>
      </c>
      <c r="V6169" s="2" t="s">
        <v>675</v>
      </c>
      <c r="W6169" s="2" t="s">
        <v>676</v>
      </c>
      <c r="X6169" s="2" t="s">
        <v>72</v>
      </c>
      <c r="Y6169" s="19" t="str">
        <f>VLOOKUP(G6169,'Verweis Kd-Gruppe'!$A$2:$B$8,2,FALSE)</f>
        <v>EXP</v>
      </c>
      <c r="Z6169" s="19" t="str">
        <f>VLOOKUP(J6169,'Verweis Art-Gruppe'!$A$2:$B$15,2,FALSE)</f>
        <v>Geräte</v>
      </c>
      <c r="AA6169" s="19" t="str">
        <f>VLOOKUP(W6169,'Verweis Vertreter'!$A$2:$B$24,2,FALSE)</f>
        <v>Corina Wedel</v>
      </c>
      <c r="AB6169" s="12">
        <f t="shared" si="864"/>
        <v>2</v>
      </c>
      <c r="AC6169" s="12">
        <f t="shared" si="869"/>
        <v>417</v>
      </c>
      <c r="AD6169" s="12">
        <f t="shared" si="870"/>
        <v>437</v>
      </c>
      <c r="AE6169" s="12">
        <f t="shared" si="865"/>
        <v>874</v>
      </c>
      <c r="AF6169" s="12">
        <f t="shared" si="866"/>
        <v>20</v>
      </c>
      <c r="AG6169" s="12">
        <f t="shared" si="867"/>
        <v>40</v>
      </c>
      <c r="AH6169" s="9">
        <f t="shared" si="871"/>
        <v>4.5766590389016017E-2</v>
      </c>
      <c r="AI6169" s="14">
        <f>VLOOKUP(E6169,'Verweis Faktor'!$A:$B,2,FALSE)</f>
        <v>1</v>
      </c>
      <c r="AJ6169" s="14"/>
      <c r="AK6169" s="14" t="str">
        <f>IF(AL6169="Ja","Versandkosten",VLOOKUP(E6169,'Verweis Belegart'!$A$2:$B$9,2,FALSE))</f>
        <v>Hardware</v>
      </c>
      <c r="AL6169" s="14" t="str">
        <f t="shared" si="872"/>
        <v>Nein</v>
      </c>
      <c r="AM6169" s="14" t="str">
        <f t="shared" si="868"/>
        <v>Positiv</v>
      </c>
    </row>
    <row r="6170" spans="1:39" ht="17.25" customHeight="1" x14ac:dyDescent="0.35">
      <c r="A6170" s="17">
        <v>14575684</v>
      </c>
      <c r="B6170" s="2" t="s">
        <v>2720</v>
      </c>
      <c r="C6170" s="1">
        <v>2025001</v>
      </c>
      <c r="D6170" s="1">
        <v>2001569</v>
      </c>
      <c r="E6170" s="2" t="s">
        <v>34</v>
      </c>
      <c r="F6170" s="2" t="s">
        <v>53</v>
      </c>
      <c r="G6170" s="2" t="s">
        <v>66</v>
      </c>
      <c r="H6170" s="2" t="s">
        <v>2265</v>
      </c>
      <c r="I6170" s="2" t="s">
        <v>2266</v>
      </c>
      <c r="J6170" s="2" t="s">
        <v>103</v>
      </c>
      <c r="K6170" s="2" t="s">
        <v>95</v>
      </c>
      <c r="L6170" s="2" t="s">
        <v>342</v>
      </c>
      <c r="M6170" s="2" t="s">
        <v>343</v>
      </c>
      <c r="N6170" s="2" t="s">
        <v>344</v>
      </c>
      <c r="O6170" s="3">
        <v>1</v>
      </c>
      <c r="P6170" s="3">
        <v>991.57889999999998</v>
      </c>
      <c r="Q6170" s="3">
        <v>1037</v>
      </c>
      <c r="R6170" s="3">
        <v>1037</v>
      </c>
      <c r="S6170" s="3">
        <v>45.421100000000003</v>
      </c>
      <c r="T6170" s="3">
        <v>45.42</v>
      </c>
      <c r="U6170" s="3">
        <v>4.38</v>
      </c>
      <c r="V6170" s="2" t="s">
        <v>675</v>
      </c>
      <c r="W6170" s="2" t="s">
        <v>676</v>
      </c>
      <c r="X6170" s="2" t="s">
        <v>72</v>
      </c>
      <c r="Y6170" s="19" t="str">
        <f>VLOOKUP(G6170,'Verweis Kd-Gruppe'!$A$2:$B$8,2,FALSE)</f>
        <v>EXP</v>
      </c>
      <c r="Z6170" s="19" t="str">
        <f>VLOOKUP(J6170,'Verweis Art-Gruppe'!$A$2:$B$15,2,FALSE)</f>
        <v>Geräte</v>
      </c>
      <c r="AA6170" s="19" t="str">
        <f>VLOOKUP(W6170,'Verweis Vertreter'!$A$2:$B$24,2,FALSE)</f>
        <v>Corina Wedel</v>
      </c>
      <c r="AB6170" s="12">
        <f t="shared" si="864"/>
        <v>1</v>
      </c>
      <c r="AC6170" s="12">
        <f t="shared" si="869"/>
        <v>991.57889999999998</v>
      </c>
      <c r="AD6170" s="12">
        <f t="shared" si="870"/>
        <v>1037</v>
      </c>
      <c r="AE6170" s="12">
        <f t="shared" si="865"/>
        <v>1037</v>
      </c>
      <c r="AF6170" s="12">
        <f t="shared" si="866"/>
        <v>45.421100000000003</v>
      </c>
      <c r="AG6170" s="12">
        <f t="shared" si="867"/>
        <v>45.42</v>
      </c>
      <c r="AH6170" s="9">
        <f t="shared" si="871"/>
        <v>4.3799421407907428E-2</v>
      </c>
      <c r="AI6170" s="14">
        <f>VLOOKUP(E6170,'Verweis Faktor'!$A:$B,2,FALSE)</f>
        <v>1</v>
      </c>
      <c r="AJ6170" s="14"/>
      <c r="AK6170" s="14" t="str">
        <f>IF(AL6170="Ja","Versandkosten",VLOOKUP(E6170,'Verweis Belegart'!$A$2:$B$9,2,FALSE))</f>
        <v>Hardware</v>
      </c>
      <c r="AL6170" s="14" t="str">
        <f t="shared" si="872"/>
        <v>Nein</v>
      </c>
      <c r="AM6170" s="14" t="str">
        <f t="shared" si="868"/>
        <v>Positiv</v>
      </c>
    </row>
    <row r="6171" spans="1:39" ht="17.25" customHeight="1" x14ac:dyDescent="0.35">
      <c r="A6171" s="17">
        <v>14575684</v>
      </c>
      <c r="B6171" s="2" t="s">
        <v>2720</v>
      </c>
      <c r="C6171" s="1">
        <v>2025001</v>
      </c>
      <c r="D6171" s="1">
        <v>2001569</v>
      </c>
      <c r="E6171" s="2" t="s">
        <v>34</v>
      </c>
      <c r="F6171" s="2" t="s">
        <v>53</v>
      </c>
      <c r="G6171" s="2" t="s">
        <v>66</v>
      </c>
      <c r="H6171" s="2" t="s">
        <v>2265</v>
      </c>
      <c r="I6171" s="2" t="s">
        <v>2266</v>
      </c>
      <c r="J6171" s="2" t="s">
        <v>103</v>
      </c>
      <c r="K6171" s="2" t="s">
        <v>99</v>
      </c>
      <c r="L6171" s="2" t="s">
        <v>997</v>
      </c>
      <c r="M6171" s="2" t="s">
        <v>998</v>
      </c>
      <c r="N6171" s="2" t="s">
        <v>999</v>
      </c>
      <c r="O6171" s="3">
        <v>1</v>
      </c>
      <c r="P6171" s="3">
        <v>158.58330000000001</v>
      </c>
      <c r="Q6171" s="3">
        <v>165</v>
      </c>
      <c r="R6171" s="3">
        <v>165</v>
      </c>
      <c r="S6171" s="3">
        <v>6.4166999999999996</v>
      </c>
      <c r="T6171" s="3">
        <v>6.42</v>
      </c>
      <c r="U6171" s="3">
        <v>3.88</v>
      </c>
      <c r="V6171" s="2" t="s">
        <v>675</v>
      </c>
      <c r="W6171" s="2" t="s">
        <v>676</v>
      </c>
      <c r="X6171" s="2" t="s">
        <v>72</v>
      </c>
      <c r="Y6171" s="19" t="str">
        <f>VLOOKUP(G6171,'Verweis Kd-Gruppe'!$A$2:$B$8,2,FALSE)</f>
        <v>EXP</v>
      </c>
      <c r="Z6171" s="19" t="str">
        <f>VLOOKUP(J6171,'Verweis Art-Gruppe'!$A$2:$B$15,2,FALSE)</f>
        <v>Geräte</v>
      </c>
      <c r="AA6171" s="19" t="str">
        <f>VLOOKUP(W6171,'Verweis Vertreter'!$A$2:$B$24,2,FALSE)</f>
        <v>Corina Wedel</v>
      </c>
      <c r="AB6171" s="12">
        <f t="shared" si="864"/>
        <v>1</v>
      </c>
      <c r="AC6171" s="12">
        <f t="shared" si="869"/>
        <v>158.58330000000001</v>
      </c>
      <c r="AD6171" s="12">
        <f t="shared" si="870"/>
        <v>165</v>
      </c>
      <c r="AE6171" s="12">
        <f t="shared" si="865"/>
        <v>165</v>
      </c>
      <c r="AF6171" s="12">
        <f t="shared" si="866"/>
        <v>6.4166999999999996</v>
      </c>
      <c r="AG6171" s="12">
        <f t="shared" si="867"/>
        <v>6.42</v>
      </c>
      <c r="AH6171" s="9">
        <f t="shared" si="871"/>
        <v>3.8909090909090907E-2</v>
      </c>
      <c r="AI6171" s="14">
        <f>VLOOKUP(E6171,'Verweis Faktor'!$A:$B,2,FALSE)</f>
        <v>1</v>
      </c>
      <c r="AJ6171" s="14"/>
      <c r="AK6171" s="14" t="str">
        <f>IF(AL6171="Ja","Versandkosten",VLOOKUP(E6171,'Verweis Belegart'!$A$2:$B$9,2,FALSE))</f>
        <v>Hardware</v>
      </c>
      <c r="AL6171" s="14" t="str">
        <f t="shared" si="872"/>
        <v>Nein</v>
      </c>
      <c r="AM6171" s="14" t="str">
        <f t="shared" si="868"/>
        <v>Positiv</v>
      </c>
    </row>
    <row r="6172" spans="1:39" ht="17.25" customHeight="1" x14ac:dyDescent="0.35">
      <c r="A6172" s="17">
        <v>14575684</v>
      </c>
      <c r="B6172" s="2" t="s">
        <v>2720</v>
      </c>
      <c r="C6172" s="1">
        <v>2025001</v>
      </c>
      <c r="D6172" s="1">
        <v>2001569</v>
      </c>
      <c r="E6172" s="2" t="s">
        <v>34</v>
      </c>
      <c r="F6172" s="2" t="s">
        <v>53</v>
      </c>
      <c r="G6172" s="2" t="s">
        <v>66</v>
      </c>
      <c r="H6172" s="2" t="s">
        <v>2265</v>
      </c>
      <c r="I6172" s="2" t="s">
        <v>2266</v>
      </c>
      <c r="J6172" s="2" t="s">
        <v>103</v>
      </c>
      <c r="K6172" s="2" t="s">
        <v>103</v>
      </c>
      <c r="L6172" s="2" t="s">
        <v>2240</v>
      </c>
      <c r="M6172" s="2" t="s">
        <v>2241</v>
      </c>
      <c r="N6172" s="2" t="s">
        <v>347</v>
      </c>
      <c r="O6172" s="3">
        <v>1</v>
      </c>
      <c r="P6172" s="3">
        <v>759</v>
      </c>
      <c r="Q6172" s="3">
        <v>769</v>
      </c>
      <c r="R6172" s="3">
        <v>769</v>
      </c>
      <c r="S6172" s="3">
        <v>10</v>
      </c>
      <c r="T6172" s="3">
        <v>10</v>
      </c>
      <c r="U6172" s="3">
        <v>1.3</v>
      </c>
      <c r="V6172" s="2" t="s">
        <v>675</v>
      </c>
      <c r="W6172" s="2" t="s">
        <v>676</v>
      </c>
      <c r="X6172" s="2" t="s">
        <v>72</v>
      </c>
      <c r="Y6172" s="19" t="str">
        <f>VLOOKUP(G6172,'Verweis Kd-Gruppe'!$A$2:$B$8,2,FALSE)</f>
        <v>EXP</v>
      </c>
      <c r="Z6172" s="19" t="str">
        <f>VLOOKUP(J6172,'Verweis Art-Gruppe'!$A$2:$B$15,2,FALSE)</f>
        <v>Geräte</v>
      </c>
      <c r="AA6172" s="19" t="str">
        <f>VLOOKUP(W6172,'Verweis Vertreter'!$A$2:$B$24,2,FALSE)</f>
        <v>Corina Wedel</v>
      </c>
      <c r="AB6172" s="12">
        <f t="shared" si="864"/>
        <v>1</v>
      </c>
      <c r="AC6172" s="12">
        <f t="shared" si="869"/>
        <v>759</v>
      </c>
      <c r="AD6172" s="12">
        <f t="shared" si="870"/>
        <v>769</v>
      </c>
      <c r="AE6172" s="12">
        <f t="shared" si="865"/>
        <v>769</v>
      </c>
      <c r="AF6172" s="12">
        <f t="shared" si="866"/>
        <v>10</v>
      </c>
      <c r="AG6172" s="12">
        <f t="shared" si="867"/>
        <v>10</v>
      </c>
      <c r="AH6172" s="9">
        <f t="shared" si="871"/>
        <v>1.3003901170351105E-2</v>
      </c>
      <c r="AI6172" s="14">
        <f>VLOOKUP(E6172,'Verweis Faktor'!$A:$B,2,FALSE)</f>
        <v>1</v>
      </c>
      <c r="AJ6172" s="14"/>
      <c r="AK6172" s="14" t="str">
        <f>IF(AL6172="Ja","Versandkosten",VLOOKUP(E6172,'Verweis Belegart'!$A$2:$B$9,2,FALSE))</f>
        <v>Hardware</v>
      </c>
      <c r="AL6172" s="14" t="str">
        <f t="shared" si="872"/>
        <v>Nein</v>
      </c>
      <c r="AM6172" s="14" t="str">
        <f t="shared" si="868"/>
        <v>Positiv</v>
      </c>
    </row>
    <row r="6173" spans="1:39" ht="17.25" customHeight="1" x14ac:dyDescent="0.35">
      <c r="A6173" s="17">
        <v>14575684</v>
      </c>
      <c r="B6173" s="2" t="s">
        <v>2720</v>
      </c>
      <c r="C6173" s="1">
        <v>2025001</v>
      </c>
      <c r="D6173" s="1">
        <v>2001569</v>
      </c>
      <c r="E6173" s="2" t="s">
        <v>34</v>
      </c>
      <c r="F6173" s="2" t="s">
        <v>53</v>
      </c>
      <c r="G6173" s="2" t="s">
        <v>66</v>
      </c>
      <c r="H6173" s="2" t="s">
        <v>2265</v>
      </c>
      <c r="I6173" s="2" t="s">
        <v>2266</v>
      </c>
      <c r="J6173" s="2" t="s">
        <v>103</v>
      </c>
      <c r="K6173" s="2" t="s">
        <v>107</v>
      </c>
      <c r="L6173" s="2" t="s">
        <v>1025</v>
      </c>
      <c r="M6173" s="2" t="s">
        <v>1026</v>
      </c>
      <c r="N6173" s="2" t="s">
        <v>670</v>
      </c>
      <c r="O6173" s="3">
        <v>1</v>
      </c>
      <c r="P6173" s="3">
        <v>327</v>
      </c>
      <c r="Q6173" s="3">
        <v>346</v>
      </c>
      <c r="R6173" s="3">
        <v>346</v>
      </c>
      <c r="S6173" s="3">
        <v>19</v>
      </c>
      <c r="T6173" s="3">
        <v>19</v>
      </c>
      <c r="U6173" s="3">
        <v>5.49</v>
      </c>
      <c r="V6173" s="2" t="s">
        <v>675</v>
      </c>
      <c r="W6173" s="2" t="s">
        <v>676</v>
      </c>
      <c r="X6173" s="2" t="s">
        <v>72</v>
      </c>
      <c r="Y6173" s="19" t="str">
        <f>VLOOKUP(G6173,'Verweis Kd-Gruppe'!$A$2:$B$8,2,FALSE)</f>
        <v>EXP</v>
      </c>
      <c r="Z6173" s="19" t="str">
        <f>VLOOKUP(J6173,'Verweis Art-Gruppe'!$A$2:$B$15,2,FALSE)</f>
        <v>Geräte</v>
      </c>
      <c r="AA6173" s="19" t="str">
        <f>VLOOKUP(W6173,'Verweis Vertreter'!$A$2:$B$24,2,FALSE)</f>
        <v>Corina Wedel</v>
      </c>
      <c r="AB6173" s="12">
        <f t="shared" si="864"/>
        <v>1</v>
      </c>
      <c r="AC6173" s="12">
        <f t="shared" si="869"/>
        <v>327</v>
      </c>
      <c r="AD6173" s="12">
        <f t="shared" si="870"/>
        <v>346</v>
      </c>
      <c r="AE6173" s="12">
        <f t="shared" si="865"/>
        <v>346</v>
      </c>
      <c r="AF6173" s="12">
        <f t="shared" si="866"/>
        <v>19</v>
      </c>
      <c r="AG6173" s="12">
        <f t="shared" si="867"/>
        <v>19</v>
      </c>
      <c r="AH6173" s="9">
        <f t="shared" si="871"/>
        <v>5.4913294797687862E-2</v>
      </c>
      <c r="AI6173" s="14">
        <f>VLOOKUP(E6173,'Verweis Faktor'!$A:$B,2,FALSE)</f>
        <v>1</v>
      </c>
      <c r="AJ6173" s="14"/>
      <c r="AK6173" s="14" t="str">
        <f>IF(AL6173="Ja","Versandkosten",VLOOKUP(E6173,'Verweis Belegart'!$A$2:$B$9,2,FALSE))</f>
        <v>Hardware</v>
      </c>
      <c r="AL6173" s="14" t="str">
        <f t="shared" si="872"/>
        <v>Nein</v>
      </c>
      <c r="AM6173" s="14" t="str">
        <f t="shared" si="868"/>
        <v>Positiv</v>
      </c>
    </row>
    <row r="6174" spans="1:39" ht="17.25" customHeight="1" x14ac:dyDescent="0.35">
      <c r="A6174" s="17">
        <v>14575684</v>
      </c>
      <c r="B6174" s="2" t="s">
        <v>2720</v>
      </c>
      <c r="C6174" s="1">
        <v>2025001</v>
      </c>
      <c r="D6174" s="1">
        <v>2001569</v>
      </c>
      <c r="E6174" s="2" t="s">
        <v>34</v>
      </c>
      <c r="F6174" s="2" t="s">
        <v>53</v>
      </c>
      <c r="G6174" s="2" t="s">
        <v>66</v>
      </c>
      <c r="H6174" s="2" t="s">
        <v>2265</v>
      </c>
      <c r="I6174" s="2" t="s">
        <v>2266</v>
      </c>
      <c r="J6174" s="2" t="s">
        <v>103</v>
      </c>
      <c r="K6174" s="2" t="s">
        <v>111</v>
      </c>
      <c r="L6174" s="2" t="s">
        <v>1395</v>
      </c>
      <c r="M6174" s="2" t="s">
        <v>1396</v>
      </c>
      <c r="N6174" s="2" t="s">
        <v>618</v>
      </c>
      <c r="O6174" s="3">
        <v>1</v>
      </c>
      <c r="P6174" s="3">
        <v>485</v>
      </c>
      <c r="Q6174" s="3">
        <v>495</v>
      </c>
      <c r="R6174" s="3">
        <v>495</v>
      </c>
      <c r="S6174" s="3">
        <v>10</v>
      </c>
      <c r="T6174" s="3">
        <v>10</v>
      </c>
      <c r="U6174" s="3">
        <v>2.02</v>
      </c>
      <c r="V6174" s="2" t="s">
        <v>675</v>
      </c>
      <c r="W6174" s="2" t="s">
        <v>676</v>
      </c>
      <c r="X6174" s="2" t="s">
        <v>72</v>
      </c>
      <c r="Y6174" s="19" t="str">
        <f>VLOOKUP(G6174,'Verweis Kd-Gruppe'!$A$2:$B$8,2,FALSE)</f>
        <v>EXP</v>
      </c>
      <c r="Z6174" s="19" t="str">
        <f>VLOOKUP(J6174,'Verweis Art-Gruppe'!$A$2:$B$15,2,FALSE)</f>
        <v>Geräte</v>
      </c>
      <c r="AA6174" s="19" t="str">
        <f>VLOOKUP(W6174,'Verweis Vertreter'!$A$2:$B$24,2,FALSE)</f>
        <v>Corina Wedel</v>
      </c>
      <c r="AB6174" s="12">
        <f t="shared" si="864"/>
        <v>1</v>
      </c>
      <c r="AC6174" s="12">
        <f t="shared" si="869"/>
        <v>485</v>
      </c>
      <c r="AD6174" s="12">
        <f t="shared" si="870"/>
        <v>495</v>
      </c>
      <c r="AE6174" s="12">
        <f t="shared" si="865"/>
        <v>495</v>
      </c>
      <c r="AF6174" s="12">
        <f t="shared" si="866"/>
        <v>10</v>
      </c>
      <c r="AG6174" s="12">
        <f t="shared" si="867"/>
        <v>10</v>
      </c>
      <c r="AH6174" s="9">
        <f t="shared" si="871"/>
        <v>2.0202020202020204E-2</v>
      </c>
      <c r="AI6174" s="14">
        <f>VLOOKUP(E6174,'Verweis Faktor'!$A:$B,2,FALSE)</f>
        <v>1</v>
      </c>
      <c r="AJ6174" s="14"/>
      <c r="AK6174" s="14" t="str">
        <f>IF(AL6174="Ja","Versandkosten",VLOOKUP(E6174,'Verweis Belegart'!$A$2:$B$9,2,FALSE))</f>
        <v>Hardware</v>
      </c>
      <c r="AL6174" s="14" t="str">
        <f t="shared" si="872"/>
        <v>Nein</v>
      </c>
      <c r="AM6174" s="14" t="str">
        <f t="shared" si="868"/>
        <v>Positiv</v>
      </c>
    </row>
    <row r="6175" spans="1:39" ht="17.25" customHeight="1" x14ac:dyDescent="0.35">
      <c r="A6175" s="17">
        <v>14575710</v>
      </c>
      <c r="B6175" s="2" t="s">
        <v>2720</v>
      </c>
      <c r="C6175" s="1">
        <v>2025001</v>
      </c>
      <c r="D6175" s="1">
        <v>2001570</v>
      </c>
      <c r="E6175" s="2" t="s">
        <v>34</v>
      </c>
      <c r="F6175" s="2" t="s">
        <v>53</v>
      </c>
      <c r="G6175" s="2" t="s">
        <v>36</v>
      </c>
      <c r="H6175" s="2" t="s">
        <v>972</v>
      </c>
      <c r="I6175" s="2" t="s">
        <v>973</v>
      </c>
      <c r="J6175" s="2" t="s">
        <v>103</v>
      </c>
      <c r="K6175" s="2" t="s">
        <v>28</v>
      </c>
      <c r="L6175" s="2" t="s">
        <v>129</v>
      </c>
      <c r="M6175" s="2" t="s">
        <v>130</v>
      </c>
      <c r="N6175" s="2" t="s">
        <v>131</v>
      </c>
      <c r="O6175" s="3">
        <v>1</v>
      </c>
      <c r="P6175" s="3">
        <v>166.95079999999999</v>
      </c>
      <c r="Q6175" s="3">
        <v>179</v>
      </c>
      <c r="R6175" s="3">
        <v>179</v>
      </c>
      <c r="S6175" s="3">
        <v>12.049200000000001</v>
      </c>
      <c r="T6175" s="3">
        <v>12.05</v>
      </c>
      <c r="U6175" s="3">
        <v>6.73</v>
      </c>
      <c r="V6175" s="2" t="s">
        <v>235</v>
      </c>
      <c r="W6175" s="2" t="s">
        <v>236</v>
      </c>
      <c r="X6175" s="2"/>
      <c r="Y6175" s="19" t="str">
        <f>VLOOKUP(G6175,'Verweis Kd-Gruppe'!$A$2:$B$8,2,FALSE)</f>
        <v>GRK</v>
      </c>
      <c r="Z6175" s="19" t="str">
        <f>VLOOKUP(J6175,'Verweis Art-Gruppe'!$A$2:$B$15,2,FALSE)</f>
        <v>Geräte</v>
      </c>
      <c r="AA6175" s="19" t="str">
        <f>VLOOKUP(W6175,'Verweis Vertreter'!$A$2:$B$24,2,FALSE)</f>
        <v>Patrick Verfürth</v>
      </c>
      <c r="AB6175" s="12">
        <f t="shared" si="864"/>
        <v>1</v>
      </c>
      <c r="AC6175" s="12">
        <f t="shared" si="869"/>
        <v>166.95079999999999</v>
      </c>
      <c r="AD6175" s="12">
        <f t="shared" si="870"/>
        <v>179</v>
      </c>
      <c r="AE6175" s="12">
        <f t="shared" si="865"/>
        <v>179</v>
      </c>
      <c r="AF6175" s="12">
        <f t="shared" si="866"/>
        <v>12.049200000000001</v>
      </c>
      <c r="AG6175" s="12">
        <f t="shared" si="867"/>
        <v>12.05</v>
      </c>
      <c r="AH6175" s="9">
        <f t="shared" si="871"/>
        <v>6.7318435754189943E-2</v>
      </c>
      <c r="AI6175" s="14">
        <f>VLOOKUP(E6175,'Verweis Faktor'!$A:$B,2,FALSE)</f>
        <v>1</v>
      </c>
      <c r="AJ6175" s="14"/>
      <c r="AK6175" s="14" t="str">
        <f>IF(AL6175="Ja","Versandkosten",VLOOKUP(E6175,'Verweis Belegart'!$A$2:$B$9,2,FALSE))</f>
        <v>Hardware</v>
      </c>
      <c r="AL6175" s="14" t="str">
        <f t="shared" si="872"/>
        <v>Nein</v>
      </c>
      <c r="AM6175" s="14" t="str">
        <f t="shared" si="868"/>
        <v>Positiv</v>
      </c>
    </row>
    <row r="6176" spans="1:39" ht="17.25" customHeight="1" x14ac:dyDescent="0.35">
      <c r="A6176" s="17">
        <v>14575710</v>
      </c>
      <c r="B6176" s="2" t="s">
        <v>2720</v>
      </c>
      <c r="C6176" s="1">
        <v>2025001</v>
      </c>
      <c r="D6176" s="1">
        <v>2001570</v>
      </c>
      <c r="E6176" s="2" t="s">
        <v>34</v>
      </c>
      <c r="F6176" s="2" t="s">
        <v>53</v>
      </c>
      <c r="G6176" s="2" t="s">
        <v>36</v>
      </c>
      <c r="H6176" s="2" t="s">
        <v>972</v>
      </c>
      <c r="I6176" s="2" t="s">
        <v>973</v>
      </c>
      <c r="J6176" s="2" t="s">
        <v>103</v>
      </c>
      <c r="K6176" s="2" t="s">
        <v>45</v>
      </c>
      <c r="L6176" s="2" t="s">
        <v>402</v>
      </c>
      <c r="M6176" s="2" t="s">
        <v>403</v>
      </c>
      <c r="N6176" s="2" t="s">
        <v>404</v>
      </c>
      <c r="O6176" s="3">
        <v>2</v>
      </c>
      <c r="P6176" s="3">
        <v>233.6053</v>
      </c>
      <c r="Q6176" s="3">
        <v>249</v>
      </c>
      <c r="R6176" s="3">
        <v>498</v>
      </c>
      <c r="S6176" s="3">
        <v>15.3947</v>
      </c>
      <c r="T6176" s="3">
        <v>30.79</v>
      </c>
      <c r="U6176" s="3">
        <v>6.18</v>
      </c>
      <c r="V6176" s="2" t="s">
        <v>235</v>
      </c>
      <c r="W6176" s="2" t="s">
        <v>236</v>
      </c>
      <c r="X6176" s="2"/>
      <c r="Y6176" s="19" t="str">
        <f>VLOOKUP(G6176,'Verweis Kd-Gruppe'!$A$2:$B$8,2,FALSE)</f>
        <v>GRK</v>
      </c>
      <c r="Z6176" s="19" t="str">
        <f>VLOOKUP(J6176,'Verweis Art-Gruppe'!$A$2:$B$15,2,FALSE)</f>
        <v>Geräte</v>
      </c>
      <c r="AA6176" s="19" t="str">
        <f>VLOOKUP(W6176,'Verweis Vertreter'!$A$2:$B$24,2,FALSE)</f>
        <v>Patrick Verfürth</v>
      </c>
      <c r="AB6176" s="12">
        <f t="shared" si="864"/>
        <v>2</v>
      </c>
      <c r="AC6176" s="12">
        <f t="shared" si="869"/>
        <v>233.6053</v>
      </c>
      <c r="AD6176" s="12">
        <f t="shared" si="870"/>
        <v>249</v>
      </c>
      <c r="AE6176" s="12">
        <f t="shared" si="865"/>
        <v>498</v>
      </c>
      <c r="AF6176" s="12">
        <f t="shared" si="866"/>
        <v>15.3947</v>
      </c>
      <c r="AG6176" s="12">
        <f t="shared" si="867"/>
        <v>30.79</v>
      </c>
      <c r="AH6176" s="9">
        <f t="shared" si="871"/>
        <v>6.1827309236947792E-2</v>
      </c>
      <c r="AI6176" s="14">
        <f>VLOOKUP(E6176,'Verweis Faktor'!$A:$B,2,FALSE)</f>
        <v>1</v>
      </c>
      <c r="AJ6176" s="14"/>
      <c r="AK6176" s="14" t="str">
        <f>IF(AL6176="Ja","Versandkosten",VLOOKUP(E6176,'Verweis Belegart'!$A$2:$B$9,2,FALSE))</f>
        <v>Hardware</v>
      </c>
      <c r="AL6176" s="14" t="str">
        <f t="shared" si="872"/>
        <v>Nein</v>
      </c>
      <c r="AM6176" s="14" t="str">
        <f t="shared" si="868"/>
        <v>Positiv</v>
      </c>
    </row>
    <row r="6177" spans="1:39" ht="17.25" customHeight="1" x14ac:dyDescent="0.35">
      <c r="A6177" s="17">
        <v>14575710</v>
      </c>
      <c r="B6177" s="2" t="s">
        <v>2720</v>
      </c>
      <c r="C6177" s="1">
        <v>2025001</v>
      </c>
      <c r="D6177" s="1">
        <v>2001570</v>
      </c>
      <c r="E6177" s="2" t="s">
        <v>34</v>
      </c>
      <c r="F6177" s="2" t="s">
        <v>53</v>
      </c>
      <c r="G6177" s="2" t="s">
        <v>36</v>
      </c>
      <c r="H6177" s="2" t="s">
        <v>972</v>
      </c>
      <c r="I6177" s="2" t="s">
        <v>973</v>
      </c>
      <c r="J6177" s="2" t="s">
        <v>103</v>
      </c>
      <c r="K6177" s="2" t="s">
        <v>49</v>
      </c>
      <c r="L6177" s="2" t="s">
        <v>2604</v>
      </c>
      <c r="M6177" s="2" t="s">
        <v>2605</v>
      </c>
      <c r="N6177" s="2" t="s">
        <v>2385</v>
      </c>
      <c r="O6177" s="3">
        <v>20</v>
      </c>
      <c r="P6177" s="3">
        <v>164.9</v>
      </c>
      <c r="Q6177" s="3">
        <v>185</v>
      </c>
      <c r="R6177" s="3">
        <v>3700</v>
      </c>
      <c r="S6177" s="3">
        <v>20.100000000000001</v>
      </c>
      <c r="T6177" s="3">
        <v>402</v>
      </c>
      <c r="U6177" s="3">
        <v>10.86</v>
      </c>
      <c r="V6177" s="2" t="s">
        <v>235</v>
      </c>
      <c r="W6177" s="2" t="s">
        <v>236</v>
      </c>
      <c r="X6177" s="2"/>
      <c r="Y6177" s="19" t="str">
        <f>VLOOKUP(G6177,'Verweis Kd-Gruppe'!$A$2:$B$8,2,FALSE)</f>
        <v>GRK</v>
      </c>
      <c r="Z6177" s="19" t="str">
        <f>VLOOKUP(J6177,'Verweis Art-Gruppe'!$A$2:$B$15,2,FALSE)</f>
        <v>Geräte</v>
      </c>
      <c r="AA6177" s="19" t="str">
        <f>VLOOKUP(W6177,'Verweis Vertreter'!$A$2:$B$24,2,FALSE)</f>
        <v>Patrick Verfürth</v>
      </c>
      <c r="AB6177" s="12">
        <f t="shared" si="864"/>
        <v>20</v>
      </c>
      <c r="AC6177" s="12">
        <f t="shared" si="869"/>
        <v>164.9</v>
      </c>
      <c r="AD6177" s="12">
        <f t="shared" si="870"/>
        <v>185</v>
      </c>
      <c r="AE6177" s="12">
        <f t="shared" si="865"/>
        <v>3700</v>
      </c>
      <c r="AF6177" s="12">
        <f t="shared" si="866"/>
        <v>20.100000000000001</v>
      </c>
      <c r="AG6177" s="12">
        <f t="shared" si="867"/>
        <v>402</v>
      </c>
      <c r="AH6177" s="9">
        <f t="shared" si="871"/>
        <v>0.10864864864864865</v>
      </c>
      <c r="AI6177" s="14">
        <f>VLOOKUP(E6177,'Verweis Faktor'!$A:$B,2,FALSE)</f>
        <v>1</v>
      </c>
      <c r="AJ6177" s="14"/>
      <c r="AK6177" s="14" t="str">
        <f>IF(AL6177="Ja","Versandkosten",VLOOKUP(E6177,'Verweis Belegart'!$A$2:$B$9,2,FALSE))</f>
        <v>Hardware</v>
      </c>
      <c r="AL6177" s="14" t="str">
        <f t="shared" si="872"/>
        <v>Nein</v>
      </c>
      <c r="AM6177" s="14" t="str">
        <f t="shared" si="868"/>
        <v>Positiv</v>
      </c>
    </row>
    <row r="6178" spans="1:39" ht="17.25" customHeight="1" x14ac:dyDescent="0.35">
      <c r="A6178" s="17">
        <v>14575710</v>
      </c>
      <c r="B6178" s="2" t="s">
        <v>2720</v>
      </c>
      <c r="C6178" s="1">
        <v>2025001</v>
      </c>
      <c r="D6178" s="1">
        <v>2001570</v>
      </c>
      <c r="E6178" s="2" t="s">
        <v>34</v>
      </c>
      <c r="F6178" s="2" t="s">
        <v>53</v>
      </c>
      <c r="G6178" s="2" t="s">
        <v>36</v>
      </c>
      <c r="H6178" s="2" t="s">
        <v>972</v>
      </c>
      <c r="I6178" s="2" t="s">
        <v>973</v>
      </c>
      <c r="J6178" s="2" t="s">
        <v>103</v>
      </c>
      <c r="K6178" s="2" t="s">
        <v>79</v>
      </c>
      <c r="L6178" s="2" t="s">
        <v>2240</v>
      </c>
      <c r="M6178" s="2" t="s">
        <v>2241</v>
      </c>
      <c r="N6178" s="2" t="s">
        <v>347</v>
      </c>
      <c r="O6178" s="3">
        <v>1</v>
      </c>
      <c r="P6178" s="3">
        <v>759</v>
      </c>
      <c r="Q6178" s="3">
        <v>775</v>
      </c>
      <c r="R6178" s="3">
        <v>775</v>
      </c>
      <c r="S6178" s="3">
        <v>16</v>
      </c>
      <c r="T6178" s="3">
        <v>16</v>
      </c>
      <c r="U6178" s="3">
        <v>2.06</v>
      </c>
      <c r="V6178" s="2" t="s">
        <v>235</v>
      </c>
      <c r="W6178" s="2" t="s">
        <v>236</v>
      </c>
      <c r="X6178" s="2"/>
      <c r="Y6178" s="19" t="str">
        <f>VLOOKUP(G6178,'Verweis Kd-Gruppe'!$A$2:$B$8,2,FALSE)</f>
        <v>GRK</v>
      </c>
      <c r="Z6178" s="19" t="str">
        <f>VLOOKUP(J6178,'Verweis Art-Gruppe'!$A$2:$B$15,2,FALSE)</f>
        <v>Geräte</v>
      </c>
      <c r="AA6178" s="19" t="str">
        <f>VLOOKUP(W6178,'Verweis Vertreter'!$A$2:$B$24,2,FALSE)</f>
        <v>Patrick Verfürth</v>
      </c>
      <c r="AB6178" s="12">
        <f t="shared" si="864"/>
        <v>1</v>
      </c>
      <c r="AC6178" s="12">
        <f t="shared" si="869"/>
        <v>759</v>
      </c>
      <c r="AD6178" s="12">
        <f t="shared" si="870"/>
        <v>775</v>
      </c>
      <c r="AE6178" s="12">
        <f t="shared" si="865"/>
        <v>775</v>
      </c>
      <c r="AF6178" s="12">
        <f t="shared" si="866"/>
        <v>16</v>
      </c>
      <c r="AG6178" s="12">
        <f t="shared" si="867"/>
        <v>16</v>
      </c>
      <c r="AH6178" s="9">
        <f t="shared" si="871"/>
        <v>2.0645161290322581E-2</v>
      </c>
      <c r="AI6178" s="14">
        <f>VLOOKUP(E6178,'Verweis Faktor'!$A:$B,2,FALSE)</f>
        <v>1</v>
      </c>
      <c r="AJ6178" s="14"/>
      <c r="AK6178" s="14" t="str">
        <f>IF(AL6178="Ja","Versandkosten",VLOOKUP(E6178,'Verweis Belegart'!$A$2:$B$9,2,FALSE))</f>
        <v>Hardware</v>
      </c>
      <c r="AL6178" s="14" t="str">
        <f t="shared" si="872"/>
        <v>Nein</v>
      </c>
      <c r="AM6178" s="14" t="str">
        <f t="shared" si="868"/>
        <v>Positiv</v>
      </c>
    </row>
    <row r="6179" spans="1:39" ht="17.25" customHeight="1" x14ac:dyDescent="0.35">
      <c r="A6179" s="17">
        <v>14575161</v>
      </c>
      <c r="B6179" s="2" t="s">
        <v>2720</v>
      </c>
      <c r="C6179" s="1">
        <v>2025001</v>
      </c>
      <c r="D6179" s="1">
        <v>2001571</v>
      </c>
      <c r="E6179" s="2" t="s">
        <v>34</v>
      </c>
      <c r="F6179" s="2" t="s">
        <v>53</v>
      </c>
      <c r="G6179" s="2" t="s">
        <v>36</v>
      </c>
      <c r="H6179" s="2" t="s">
        <v>972</v>
      </c>
      <c r="I6179" s="2" t="s">
        <v>973</v>
      </c>
      <c r="J6179" s="2" t="s">
        <v>103</v>
      </c>
      <c r="K6179" s="2" t="s">
        <v>28</v>
      </c>
      <c r="L6179" s="2" t="s">
        <v>1029</v>
      </c>
      <c r="M6179" s="2" t="s">
        <v>1030</v>
      </c>
      <c r="N6179" s="2" t="s">
        <v>310</v>
      </c>
      <c r="O6179" s="3">
        <v>1</v>
      </c>
      <c r="P6179" s="3">
        <v>484.77780000000001</v>
      </c>
      <c r="Q6179" s="3">
        <v>509</v>
      </c>
      <c r="R6179" s="3">
        <v>509</v>
      </c>
      <c r="S6179" s="3">
        <v>24.222200000000001</v>
      </c>
      <c r="T6179" s="3">
        <v>24.22</v>
      </c>
      <c r="U6179" s="3">
        <v>4.75</v>
      </c>
      <c r="V6179" s="2" t="s">
        <v>235</v>
      </c>
      <c r="W6179" s="2" t="s">
        <v>236</v>
      </c>
      <c r="X6179" s="2"/>
      <c r="Y6179" s="19" t="str">
        <f>VLOOKUP(G6179,'Verweis Kd-Gruppe'!$A$2:$B$8,2,FALSE)</f>
        <v>GRK</v>
      </c>
      <c r="Z6179" s="19" t="str">
        <f>VLOOKUP(J6179,'Verweis Art-Gruppe'!$A$2:$B$15,2,FALSE)</f>
        <v>Geräte</v>
      </c>
      <c r="AA6179" s="19" t="str">
        <f>VLOOKUP(W6179,'Verweis Vertreter'!$A$2:$B$24,2,FALSE)</f>
        <v>Patrick Verfürth</v>
      </c>
      <c r="AB6179" s="12">
        <f t="shared" si="864"/>
        <v>1</v>
      </c>
      <c r="AC6179" s="12">
        <f t="shared" si="869"/>
        <v>484.77780000000001</v>
      </c>
      <c r="AD6179" s="12">
        <f t="shared" si="870"/>
        <v>509</v>
      </c>
      <c r="AE6179" s="12">
        <f t="shared" si="865"/>
        <v>509</v>
      </c>
      <c r="AF6179" s="12">
        <f t="shared" si="866"/>
        <v>24.222200000000001</v>
      </c>
      <c r="AG6179" s="12">
        <f t="shared" si="867"/>
        <v>24.22</v>
      </c>
      <c r="AH6179" s="9">
        <f t="shared" si="871"/>
        <v>4.7583497053045182E-2</v>
      </c>
      <c r="AI6179" s="14">
        <f>VLOOKUP(E6179,'Verweis Faktor'!$A:$B,2,FALSE)</f>
        <v>1</v>
      </c>
      <c r="AJ6179" s="14"/>
      <c r="AK6179" s="14" t="str">
        <f>IF(AL6179="Ja","Versandkosten",VLOOKUP(E6179,'Verweis Belegart'!$A$2:$B$9,2,FALSE))</f>
        <v>Hardware</v>
      </c>
      <c r="AL6179" s="14" t="str">
        <f t="shared" si="872"/>
        <v>Nein</v>
      </c>
      <c r="AM6179" s="14" t="str">
        <f t="shared" si="868"/>
        <v>Positiv</v>
      </c>
    </row>
    <row r="6180" spans="1:39" ht="17.25" customHeight="1" x14ac:dyDescent="0.35">
      <c r="A6180" s="17">
        <v>14575583</v>
      </c>
      <c r="B6180" s="2" t="s">
        <v>2720</v>
      </c>
      <c r="C6180" s="1">
        <v>2025001</v>
      </c>
      <c r="D6180" s="1">
        <v>2001572</v>
      </c>
      <c r="E6180" s="2" t="s">
        <v>34</v>
      </c>
      <c r="F6180" s="2" t="s">
        <v>182</v>
      </c>
      <c r="G6180" s="2" t="s">
        <v>36</v>
      </c>
      <c r="H6180" s="2" t="s">
        <v>600</v>
      </c>
      <c r="I6180" s="2" t="s">
        <v>601</v>
      </c>
      <c r="J6180" s="2" t="s">
        <v>2791</v>
      </c>
      <c r="K6180" s="2" t="s">
        <v>28</v>
      </c>
      <c r="L6180" s="2" t="s">
        <v>249</v>
      </c>
      <c r="M6180" s="2" t="s">
        <v>250</v>
      </c>
      <c r="N6180" s="2" t="s">
        <v>122</v>
      </c>
      <c r="O6180" s="3">
        <v>1</v>
      </c>
      <c r="P6180" s="3">
        <v>0</v>
      </c>
      <c r="Q6180" s="3">
        <v>6.35</v>
      </c>
      <c r="R6180" s="3">
        <v>6.35</v>
      </c>
      <c r="S6180" s="3">
        <v>6.35</v>
      </c>
      <c r="T6180" s="3">
        <v>6.35</v>
      </c>
      <c r="U6180" s="3"/>
      <c r="V6180" s="2" t="s">
        <v>235</v>
      </c>
      <c r="W6180" s="2" t="s">
        <v>236</v>
      </c>
      <c r="X6180" s="2" t="s">
        <v>33</v>
      </c>
      <c r="Y6180" s="19" t="str">
        <f>VLOOKUP(G6180,'Verweis Kd-Gruppe'!$A$2:$B$8,2,FALSE)</f>
        <v>GRK</v>
      </c>
      <c r="Z6180" s="19" t="str">
        <f>VLOOKUP(J6180,'Verweis Art-Gruppe'!$A$2:$B$15,2,FALSE)</f>
        <v>Sonstige</v>
      </c>
      <c r="AA6180" s="19" t="str">
        <f>VLOOKUP(W6180,'Verweis Vertreter'!$A$2:$B$24,2,FALSE)</f>
        <v>Patrick Verfürth</v>
      </c>
      <c r="AB6180" s="12">
        <f t="shared" si="864"/>
        <v>1</v>
      </c>
      <c r="AC6180" s="12">
        <f t="shared" si="869"/>
        <v>0</v>
      </c>
      <c r="AD6180" s="12">
        <f t="shared" si="870"/>
        <v>6.35</v>
      </c>
      <c r="AE6180" s="12">
        <f t="shared" si="865"/>
        <v>6.35</v>
      </c>
      <c r="AF6180" s="12">
        <f t="shared" si="866"/>
        <v>6.35</v>
      </c>
      <c r="AG6180" s="12">
        <f t="shared" si="867"/>
        <v>6.35</v>
      </c>
      <c r="AH6180" s="9">
        <f t="shared" si="871"/>
        <v>1</v>
      </c>
      <c r="AI6180" s="14">
        <f>VLOOKUP(E6180,'Verweis Faktor'!$A:$B,2,FALSE)</f>
        <v>1</v>
      </c>
      <c r="AJ6180" s="14"/>
      <c r="AK6180" s="14" t="str">
        <f>IF(AL6180="Ja","Versandkosten",VLOOKUP(E6180,'Verweis Belegart'!$A$2:$B$9,2,FALSE))</f>
        <v>Versandkosten</v>
      </c>
      <c r="AL6180" s="14" t="str">
        <f t="shared" si="872"/>
        <v>Ja</v>
      </c>
      <c r="AM6180" s="14" t="str">
        <f t="shared" si="868"/>
        <v>Positiv</v>
      </c>
    </row>
    <row r="6181" spans="1:39" ht="17.25" customHeight="1" x14ac:dyDescent="0.35">
      <c r="A6181" s="17">
        <v>14575583</v>
      </c>
      <c r="B6181" s="2" t="s">
        <v>2720</v>
      </c>
      <c r="C6181" s="1">
        <v>2025001</v>
      </c>
      <c r="D6181" s="1">
        <v>2001572</v>
      </c>
      <c r="E6181" s="2" t="s">
        <v>34</v>
      </c>
      <c r="F6181" s="2" t="s">
        <v>182</v>
      </c>
      <c r="G6181" s="2" t="s">
        <v>36</v>
      </c>
      <c r="H6181" s="2" t="s">
        <v>600</v>
      </c>
      <c r="I6181" s="2" t="s">
        <v>601</v>
      </c>
      <c r="J6181" s="2" t="s">
        <v>103</v>
      </c>
      <c r="K6181" s="2" t="s">
        <v>45</v>
      </c>
      <c r="L6181" s="2" t="s">
        <v>970</v>
      </c>
      <c r="M6181" s="2" t="s">
        <v>971</v>
      </c>
      <c r="N6181" s="2" t="s">
        <v>943</v>
      </c>
      <c r="O6181" s="3">
        <v>1</v>
      </c>
      <c r="P6181" s="3">
        <v>235</v>
      </c>
      <c r="Q6181" s="3">
        <v>257.60000000000002</v>
      </c>
      <c r="R6181" s="3">
        <v>257.60000000000002</v>
      </c>
      <c r="S6181" s="3">
        <v>22.6</v>
      </c>
      <c r="T6181" s="3">
        <v>22.6</v>
      </c>
      <c r="U6181" s="3">
        <v>8.77</v>
      </c>
      <c r="V6181" s="2" t="s">
        <v>235</v>
      </c>
      <c r="W6181" s="2" t="s">
        <v>236</v>
      </c>
      <c r="X6181" s="2" t="s">
        <v>33</v>
      </c>
      <c r="Y6181" s="19" t="str">
        <f>VLOOKUP(G6181,'Verweis Kd-Gruppe'!$A$2:$B$8,2,FALSE)</f>
        <v>GRK</v>
      </c>
      <c r="Z6181" s="19" t="str">
        <f>VLOOKUP(J6181,'Verweis Art-Gruppe'!$A$2:$B$15,2,FALSE)</f>
        <v>Geräte</v>
      </c>
      <c r="AA6181" s="19" t="str">
        <f>VLOOKUP(W6181,'Verweis Vertreter'!$A$2:$B$24,2,FALSE)</f>
        <v>Patrick Verfürth</v>
      </c>
      <c r="AB6181" s="12">
        <f t="shared" si="864"/>
        <v>1</v>
      </c>
      <c r="AC6181" s="12">
        <f t="shared" si="869"/>
        <v>235</v>
      </c>
      <c r="AD6181" s="12">
        <f t="shared" si="870"/>
        <v>257.60000000000002</v>
      </c>
      <c r="AE6181" s="12">
        <f t="shared" si="865"/>
        <v>257.60000000000002</v>
      </c>
      <c r="AF6181" s="12">
        <f t="shared" si="866"/>
        <v>22.6</v>
      </c>
      <c r="AG6181" s="12">
        <f t="shared" si="867"/>
        <v>22.6</v>
      </c>
      <c r="AH6181" s="9">
        <f t="shared" si="871"/>
        <v>8.7732919254658384E-2</v>
      </c>
      <c r="AI6181" s="14">
        <f>VLOOKUP(E6181,'Verweis Faktor'!$A:$B,2,FALSE)</f>
        <v>1</v>
      </c>
      <c r="AJ6181" s="14"/>
      <c r="AK6181" s="14" t="str">
        <f>IF(AL6181="Ja","Versandkosten",VLOOKUP(E6181,'Verweis Belegart'!$A$2:$B$9,2,FALSE))</f>
        <v>Hardware</v>
      </c>
      <c r="AL6181" s="14" t="str">
        <f t="shared" si="872"/>
        <v>Nein</v>
      </c>
      <c r="AM6181" s="14" t="str">
        <f t="shared" si="868"/>
        <v>Positiv</v>
      </c>
    </row>
    <row r="6182" spans="1:39" ht="17.25" customHeight="1" x14ac:dyDescent="0.35">
      <c r="A6182" s="17">
        <v>14575721</v>
      </c>
      <c r="B6182" s="2" t="s">
        <v>2720</v>
      </c>
      <c r="C6182" s="1">
        <v>2025001</v>
      </c>
      <c r="D6182" s="1">
        <v>2001573</v>
      </c>
      <c r="E6182" s="2" t="s">
        <v>34</v>
      </c>
      <c r="F6182" s="2" t="s">
        <v>182</v>
      </c>
      <c r="G6182" s="2" t="s">
        <v>36</v>
      </c>
      <c r="H6182" s="2" t="s">
        <v>600</v>
      </c>
      <c r="I6182" s="2" t="s">
        <v>601</v>
      </c>
      <c r="J6182" s="2" t="s">
        <v>2791</v>
      </c>
      <c r="K6182" s="2" t="s">
        <v>28</v>
      </c>
      <c r="L6182" s="2" t="s">
        <v>249</v>
      </c>
      <c r="M6182" s="2" t="s">
        <v>250</v>
      </c>
      <c r="N6182" s="2" t="s">
        <v>122</v>
      </c>
      <c r="O6182" s="3">
        <v>1</v>
      </c>
      <c r="P6182" s="3">
        <v>0</v>
      </c>
      <c r="Q6182" s="3">
        <v>6.35</v>
      </c>
      <c r="R6182" s="3">
        <v>6.35</v>
      </c>
      <c r="S6182" s="3">
        <v>6.35</v>
      </c>
      <c r="T6182" s="3">
        <v>6.35</v>
      </c>
      <c r="U6182" s="3"/>
      <c r="V6182" s="2" t="s">
        <v>235</v>
      </c>
      <c r="W6182" s="2" t="s">
        <v>236</v>
      </c>
      <c r="X6182" s="2" t="s">
        <v>33</v>
      </c>
      <c r="Y6182" s="19" t="str">
        <f>VLOOKUP(G6182,'Verweis Kd-Gruppe'!$A$2:$B$8,2,FALSE)</f>
        <v>GRK</v>
      </c>
      <c r="Z6182" s="19" t="str">
        <f>VLOOKUP(J6182,'Verweis Art-Gruppe'!$A$2:$B$15,2,FALSE)</f>
        <v>Sonstige</v>
      </c>
      <c r="AA6182" s="19" t="str">
        <f>VLOOKUP(W6182,'Verweis Vertreter'!$A$2:$B$24,2,FALSE)</f>
        <v>Patrick Verfürth</v>
      </c>
      <c r="AB6182" s="12">
        <f t="shared" si="864"/>
        <v>1</v>
      </c>
      <c r="AC6182" s="12">
        <f t="shared" si="869"/>
        <v>0</v>
      </c>
      <c r="AD6182" s="12">
        <f t="shared" si="870"/>
        <v>6.35</v>
      </c>
      <c r="AE6182" s="12">
        <f t="shared" si="865"/>
        <v>6.35</v>
      </c>
      <c r="AF6182" s="12">
        <f t="shared" si="866"/>
        <v>6.35</v>
      </c>
      <c r="AG6182" s="12">
        <f t="shared" si="867"/>
        <v>6.35</v>
      </c>
      <c r="AH6182" s="9">
        <f t="shared" si="871"/>
        <v>1</v>
      </c>
      <c r="AI6182" s="14">
        <f>VLOOKUP(E6182,'Verweis Faktor'!$A:$B,2,FALSE)</f>
        <v>1</v>
      </c>
      <c r="AJ6182" s="14"/>
      <c r="AK6182" s="14" t="str">
        <f>IF(AL6182="Ja","Versandkosten",VLOOKUP(E6182,'Verweis Belegart'!$A$2:$B$9,2,FALSE))</f>
        <v>Versandkosten</v>
      </c>
      <c r="AL6182" s="14" t="str">
        <f t="shared" si="872"/>
        <v>Ja</v>
      </c>
      <c r="AM6182" s="14" t="str">
        <f t="shared" si="868"/>
        <v>Positiv</v>
      </c>
    </row>
    <row r="6183" spans="1:39" ht="17.25" customHeight="1" x14ac:dyDescent="0.35">
      <c r="A6183" s="17">
        <v>14575721</v>
      </c>
      <c r="B6183" s="2" t="s">
        <v>2720</v>
      </c>
      <c r="C6183" s="1">
        <v>2025001</v>
      </c>
      <c r="D6183" s="1">
        <v>2001573</v>
      </c>
      <c r="E6183" s="2" t="s">
        <v>34</v>
      </c>
      <c r="F6183" s="2" t="s">
        <v>182</v>
      </c>
      <c r="G6183" s="2" t="s">
        <v>36</v>
      </c>
      <c r="H6183" s="2" t="s">
        <v>600</v>
      </c>
      <c r="I6183" s="2" t="s">
        <v>601</v>
      </c>
      <c r="J6183" s="2" t="s">
        <v>103</v>
      </c>
      <c r="K6183" s="2" t="s">
        <v>45</v>
      </c>
      <c r="L6183" s="2" t="s">
        <v>1706</v>
      </c>
      <c r="M6183" s="2" t="s">
        <v>1707</v>
      </c>
      <c r="N6183" s="2" t="s">
        <v>234</v>
      </c>
      <c r="O6183" s="3">
        <v>1</v>
      </c>
      <c r="P6183" s="3">
        <v>252</v>
      </c>
      <c r="Q6183" s="3">
        <v>281.8</v>
      </c>
      <c r="R6183" s="3">
        <v>281.8</v>
      </c>
      <c r="S6183" s="3">
        <v>29.8</v>
      </c>
      <c r="T6183" s="3">
        <v>29.8</v>
      </c>
      <c r="U6183" s="3">
        <v>10.57</v>
      </c>
      <c r="V6183" s="2" t="s">
        <v>235</v>
      </c>
      <c r="W6183" s="2" t="s">
        <v>236</v>
      </c>
      <c r="X6183" s="2" t="s">
        <v>33</v>
      </c>
      <c r="Y6183" s="19" t="str">
        <f>VLOOKUP(G6183,'Verweis Kd-Gruppe'!$A$2:$B$8,2,FALSE)</f>
        <v>GRK</v>
      </c>
      <c r="Z6183" s="19" t="str">
        <f>VLOOKUP(J6183,'Verweis Art-Gruppe'!$A$2:$B$15,2,FALSE)</f>
        <v>Geräte</v>
      </c>
      <c r="AA6183" s="19" t="str">
        <f>VLOOKUP(W6183,'Verweis Vertreter'!$A$2:$B$24,2,FALSE)</f>
        <v>Patrick Verfürth</v>
      </c>
      <c r="AB6183" s="12">
        <f t="shared" si="864"/>
        <v>1</v>
      </c>
      <c r="AC6183" s="12">
        <f t="shared" si="869"/>
        <v>252</v>
      </c>
      <c r="AD6183" s="12">
        <f t="shared" si="870"/>
        <v>281.8</v>
      </c>
      <c r="AE6183" s="12">
        <f t="shared" si="865"/>
        <v>281.8</v>
      </c>
      <c r="AF6183" s="12">
        <f t="shared" si="866"/>
        <v>29.8</v>
      </c>
      <c r="AG6183" s="12">
        <f t="shared" si="867"/>
        <v>29.8</v>
      </c>
      <c r="AH6183" s="9">
        <f t="shared" si="871"/>
        <v>0.10574875798438609</v>
      </c>
      <c r="AI6183" s="14">
        <f>VLOOKUP(E6183,'Verweis Faktor'!$A:$B,2,FALSE)</f>
        <v>1</v>
      </c>
      <c r="AJ6183" s="14"/>
      <c r="AK6183" s="14" t="str">
        <f>IF(AL6183="Ja","Versandkosten",VLOOKUP(E6183,'Verweis Belegart'!$A$2:$B$9,2,FALSE))</f>
        <v>Hardware</v>
      </c>
      <c r="AL6183" s="14" t="str">
        <f t="shared" si="872"/>
        <v>Nein</v>
      </c>
      <c r="AM6183" s="14" t="str">
        <f t="shared" si="868"/>
        <v>Positiv</v>
      </c>
    </row>
    <row r="6184" spans="1:39" ht="17.25" customHeight="1" x14ac:dyDescent="0.35">
      <c r="A6184" s="17">
        <v>14575755</v>
      </c>
      <c r="B6184" s="2" t="s">
        <v>2720</v>
      </c>
      <c r="C6184" s="1">
        <v>2025001</v>
      </c>
      <c r="D6184" s="1">
        <v>2001574</v>
      </c>
      <c r="E6184" s="2" t="s">
        <v>34</v>
      </c>
      <c r="F6184" s="2" t="s">
        <v>182</v>
      </c>
      <c r="G6184" s="2" t="s">
        <v>36</v>
      </c>
      <c r="H6184" s="2" t="s">
        <v>600</v>
      </c>
      <c r="I6184" s="2" t="s">
        <v>601</v>
      </c>
      <c r="J6184" s="2" t="s">
        <v>2791</v>
      </c>
      <c r="K6184" s="2" t="s">
        <v>28</v>
      </c>
      <c r="L6184" s="2" t="s">
        <v>249</v>
      </c>
      <c r="M6184" s="2" t="s">
        <v>250</v>
      </c>
      <c r="N6184" s="2" t="s">
        <v>122</v>
      </c>
      <c r="O6184" s="3">
        <v>1</v>
      </c>
      <c r="P6184" s="3">
        <v>0</v>
      </c>
      <c r="Q6184" s="3">
        <v>6.35</v>
      </c>
      <c r="R6184" s="3">
        <v>6.35</v>
      </c>
      <c r="S6184" s="3">
        <v>6.35</v>
      </c>
      <c r="T6184" s="3">
        <v>6.35</v>
      </c>
      <c r="U6184" s="3"/>
      <c r="V6184" s="2" t="s">
        <v>235</v>
      </c>
      <c r="W6184" s="2" t="s">
        <v>236</v>
      </c>
      <c r="X6184" s="2" t="s">
        <v>33</v>
      </c>
      <c r="Y6184" s="19" t="str">
        <f>VLOOKUP(G6184,'Verweis Kd-Gruppe'!$A$2:$B$8,2,FALSE)</f>
        <v>GRK</v>
      </c>
      <c r="Z6184" s="19" t="str">
        <f>VLOOKUP(J6184,'Verweis Art-Gruppe'!$A$2:$B$15,2,FALSE)</f>
        <v>Sonstige</v>
      </c>
      <c r="AA6184" s="19" t="str">
        <f>VLOOKUP(W6184,'Verweis Vertreter'!$A$2:$B$24,2,FALSE)</f>
        <v>Patrick Verfürth</v>
      </c>
      <c r="AB6184" s="12">
        <f t="shared" si="864"/>
        <v>1</v>
      </c>
      <c r="AC6184" s="12">
        <f t="shared" si="869"/>
        <v>0</v>
      </c>
      <c r="AD6184" s="12">
        <f t="shared" si="870"/>
        <v>6.35</v>
      </c>
      <c r="AE6184" s="12">
        <f t="shared" si="865"/>
        <v>6.35</v>
      </c>
      <c r="AF6184" s="12">
        <f t="shared" si="866"/>
        <v>6.35</v>
      </c>
      <c r="AG6184" s="12">
        <f t="shared" si="867"/>
        <v>6.35</v>
      </c>
      <c r="AH6184" s="9">
        <f t="shared" si="871"/>
        <v>1</v>
      </c>
      <c r="AI6184" s="14">
        <f>VLOOKUP(E6184,'Verweis Faktor'!$A:$B,2,FALSE)</f>
        <v>1</v>
      </c>
      <c r="AJ6184" s="14"/>
      <c r="AK6184" s="14" t="str">
        <f>IF(AL6184="Ja","Versandkosten",VLOOKUP(E6184,'Verweis Belegart'!$A$2:$B$9,2,FALSE))</f>
        <v>Versandkosten</v>
      </c>
      <c r="AL6184" s="14" t="str">
        <f t="shared" si="872"/>
        <v>Ja</v>
      </c>
      <c r="AM6184" s="14" t="str">
        <f t="shared" si="868"/>
        <v>Positiv</v>
      </c>
    </row>
    <row r="6185" spans="1:39" ht="17.25" customHeight="1" x14ac:dyDescent="0.35">
      <c r="A6185" s="17">
        <v>14575755</v>
      </c>
      <c r="B6185" s="2" t="s">
        <v>2720</v>
      </c>
      <c r="C6185" s="1">
        <v>2025001</v>
      </c>
      <c r="D6185" s="1">
        <v>2001574</v>
      </c>
      <c r="E6185" s="2" t="s">
        <v>34</v>
      </c>
      <c r="F6185" s="2" t="s">
        <v>182</v>
      </c>
      <c r="G6185" s="2" t="s">
        <v>36</v>
      </c>
      <c r="H6185" s="2" t="s">
        <v>600</v>
      </c>
      <c r="I6185" s="2" t="s">
        <v>601</v>
      </c>
      <c r="J6185" s="2" t="s">
        <v>103</v>
      </c>
      <c r="K6185" s="2" t="s">
        <v>45</v>
      </c>
      <c r="L6185" s="2" t="s">
        <v>1127</v>
      </c>
      <c r="M6185" s="2" t="s">
        <v>1128</v>
      </c>
      <c r="N6185" s="2" t="s">
        <v>1129</v>
      </c>
      <c r="O6185" s="3">
        <v>1</v>
      </c>
      <c r="P6185" s="3">
        <v>363.5</v>
      </c>
      <c r="Q6185" s="3">
        <v>645.4</v>
      </c>
      <c r="R6185" s="3">
        <v>645.4</v>
      </c>
      <c r="S6185" s="3">
        <v>281.89999999999998</v>
      </c>
      <c r="T6185" s="3">
        <v>281.89999999999998</v>
      </c>
      <c r="U6185" s="3">
        <v>43.67</v>
      </c>
      <c r="V6185" s="2" t="s">
        <v>235</v>
      </c>
      <c r="W6185" s="2" t="s">
        <v>236</v>
      </c>
      <c r="X6185" s="2" t="s">
        <v>33</v>
      </c>
      <c r="Y6185" s="19" t="str">
        <f>VLOOKUP(G6185,'Verweis Kd-Gruppe'!$A$2:$B$8,2,FALSE)</f>
        <v>GRK</v>
      </c>
      <c r="Z6185" s="19" t="str">
        <f>VLOOKUP(J6185,'Verweis Art-Gruppe'!$A$2:$B$15,2,FALSE)</f>
        <v>Geräte</v>
      </c>
      <c r="AA6185" s="19" t="str">
        <f>VLOOKUP(W6185,'Verweis Vertreter'!$A$2:$B$24,2,FALSE)</f>
        <v>Patrick Verfürth</v>
      </c>
      <c r="AB6185" s="12">
        <f t="shared" si="864"/>
        <v>1</v>
      </c>
      <c r="AC6185" s="12">
        <f t="shared" si="869"/>
        <v>363.5</v>
      </c>
      <c r="AD6185" s="12">
        <f t="shared" si="870"/>
        <v>645.4</v>
      </c>
      <c r="AE6185" s="12">
        <f t="shared" si="865"/>
        <v>645.4</v>
      </c>
      <c r="AF6185" s="12">
        <f t="shared" si="866"/>
        <v>281.89999999999998</v>
      </c>
      <c r="AG6185" s="12">
        <f t="shared" si="867"/>
        <v>281.89999999999998</v>
      </c>
      <c r="AH6185" s="9">
        <f t="shared" si="871"/>
        <v>0.4367833901456461</v>
      </c>
      <c r="AI6185" s="14">
        <f>VLOOKUP(E6185,'Verweis Faktor'!$A:$B,2,FALSE)</f>
        <v>1</v>
      </c>
      <c r="AJ6185" s="14"/>
      <c r="AK6185" s="14" t="str">
        <f>IF(AL6185="Ja","Versandkosten",VLOOKUP(E6185,'Verweis Belegart'!$A$2:$B$9,2,FALSE))</f>
        <v>Hardware</v>
      </c>
      <c r="AL6185" s="14" t="str">
        <f t="shared" si="872"/>
        <v>Nein</v>
      </c>
      <c r="AM6185" s="14" t="str">
        <f t="shared" si="868"/>
        <v>Positiv</v>
      </c>
    </row>
    <row r="6186" spans="1:39" ht="17.25" customHeight="1" x14ac:dyDescent="0.35">
      <c r="A6186" s="17">
        <v>14575759</v>
      </c>
      <c r="B6186" s="2" t="s">
        <v>2720</v>
      </c>
      <c r="C6186" s="1">
        <v>2025001</v>
      </c>
      <c r="D6186" s="1">
        <v>2001575</v>
      </c>
      <c r="E6186" s="2" t="s">
        <v>34</v>
      </c>
      <c r="F6186" s="2" t="s">
        <v>182</v>
      </c>
      <c r="G6186" s="2" t="s">
        <v>36</v>
      </c>
      <c r="H6186" s="2" t="s">
        <v>600</v>
      </c>
      <c r="I6186" s="2" t="s">
        <v>601</v>
      </c>
      <c r="J6186" s="2" t="s">
        <v>2791</v>
      </c>
      <c r="K6186" s="2" t="s">
        <v>28</v>
      </c>
      <c r="L6186" s="2" t="s">
        <v>249</v>
      </c>
      <c r="M6186" s="2" t="s">
        <v>250</v>
      </c>
      <c r="N6186" s="2" t="s">
        <v>122</v>
      </c>
      <c r="O6186" s="3">
        <v>1</v>
      </c>
      <c r="P6186" s="3">
        <v>0</v>
      </c>
      <c r="Q6186" s="3">
        <v>6.35</v>
      </c>
      <c r="R6186" s="3">
        <v>6.35</v>
      </c>
      <c r="S6186" s="3">
        <v>6.35</v>
      </c>
      <c r="T6186" s="3">
        <v>6.35</v>
      </c>
      <c r="U6186" s="3"/>
      <c r="V6186" s="2" t="s">
        <v>235</v>
      </c>
      <c r="W6186" s="2" t="s">
        <v>236</v>
      </c>
      <c r="X6186" s="2" t="s">
        <v>33</v>
      </c>
      <c r="Y6186" s="19" t="str">
        <f>VLOOKUP(G6186,'Verweis Kd-Gruppe'!$A$2:$B$8,2,FALSE)</f>
        <v>GRK</v>
      </c>
      <c r="Z6186" s="19" t="str">
        <f>VLOOKUP(J6186,'Verweis Art-Gruppe'!$A$2:$B$15,2,FALSE)</f>
        <v>Sonstige</v>
      </c>
      <c r="AA6186" s="19" t="str">
        <f>VLOOKUP(W6186,'Verweis Vertreter'!$A$2:$B$24,2,FALSE)</f>
        <v>Patrick Verfürth</v>
      </c>
      <c r="AB6186" s="12">
        <f t="shared" si="864"/>
        <v>1</v>
      </c>
      <c r="AC6186" s="12">
        <f t="shared" si="869"/>
        <v>0</v>
      </c>
      <c r="AD6186" s="12">
        <f t="shared" si="870"/>
        <v>6.35</v>
      </c>
      <c r="AE6186" s="12">
        <f t="shared" si="865"/>
        <v>6.35</v>
      </c>
      <c r="AF6186" s="12">
        <f t="shared" si="866"/>
        <v>6.35</v>
      </c>
      <c r="AG6186" s="12">
        <f t="shared" si="867"/>
        <v>6.35</v>
      </c>
      <c r="AH6186" s="9">
        <f t="shared" si="871"/>
        <v>1</v>
      </c>
      <c r="AI6186" s="14">
        <f>VLOOKUP(E6186,'Verweis Faktor'!$A:$B,2,FALSE)</f>
        <v>1</v>
      </c>
      <c r="AJ6186" s="14"/>
      <c r="AK6186" s="14" t="str">
        <f>IF(AL6186="Ja","Versandkosten",VLOOKUP(E6186,'Verweis Belegart'!$A$2:$B$9,2,FALSE))</f>
        <v>Versandkosten</v>
      </c>
      <c r="AL6186" s="14" t="str">
        <f t="shared" si="872"/>
        <v>Ja</v>
      </c>
      <c r="AM6186" s="14" t="str">
        <f t="shared" si="868"/>
        <v>Positiv</v>
      </c>
    </row>
    <row r="6187" spans="1:39" ht="17.25" customHeight="1" x14ac:dyDescent="0.35">
      <c r="A6187" s="17">
        <v>14575759</v>
      </c>
      <c r="B6187" s="2" t="s">
        <v>2720</v>
      </c>
      <c r="C6187" s="1">
        <v>2025001</v>
      </c>
      <c r="D6187" s="1">
        <v>2001575</v>
      </c>
      <c r="E6187" s="2" t="s">
        <v>34</v>
      </c>
      <c r="F6187" s="2" t="s">
        <v>182</v>
      </c>
      <c r="G6187" s="2" t="s">
        <v>36</v>
      </c>
      <c r="H6187" s="2" t="s">
        <v>600</v>
      </c>
      <c r="I6187" s="2" t="s">
        <v>601</v>
      </c>
      <c r="J6187" s="2" t="s">
        <v>103</v>
      </c>
      <c r="K6187" s="2" t="s">
        <v>45</v>
      </c>
      <c r="L6187" s="2" t="s">
        <v>970</v>
      </c>
      <c r="M6187" s="2" t="s">
        <v>971</v>
      </c>
      <c r="N6187" s="2" t="s">
        <v>943</v>
      </c>
      <c r="O6187" s="3">
        <v>1</v>
      </c>
      <c r="P6187" s="3">
        <v>235</v>
      </c>
      <c r="Q6187" s="3">
        <v>257.60000000000002</v>
      </c>
      <c r="R6187" s="3">
        <v>257.60000000000002</v>
      </c>
      <c r="S6187" s="3">
        <v>22.6</v>
      </c>
      <c r="T6187" s="3">
        <v>22.6</v>
      </c>
      <c r="U6187" s="3">
        <v>8.77</v>
      </c>
      <c r="V6187" s="2" t="s">
        <v>235</v>
      </c>
      <c r="W6187" s="2" t="s">
        <v>236</v>
      </c>
      <c r="X6187" s="2" t="s">
        <v>33</v>
      </c>
      <c r="Y6187" s="19" t="str">
        <f>VLOOKUP(G6187,'Verweis Kd-Gruppe'!$A$2:$B$8,2,FALSE)</f>
        <v>GRK</v>
      </c>
      <c r="Z6187" s="19" t="str">
        <f>VLOOKUP(J6187,'Verweis Art-Gruppe'!$A$2:$B$15,2,FALSE)</f>
        <v>Geräte</v>
      </c>
      <c r="AA6187" s="19" t="str">
        <f>VLOOKUP(W6187,'Verweis Vertreter'!$A$2:$B$24,2,FALSE)</f>
        <v>Patrick Verfürth</v>
      </c>
      <c r="AB6187" s="12">
        <f t="shared" si="864"/>
        <v>1</v>
      </c>
      <c r="AC6187" s="12">
        <f t="shared" si="869"/>
        <v>235</v>
      </c>
      <c r="AD6187" s="12">
        <f t="shared" si="870"/>
        <v>257.60000000000002</v>
      </c>
      <c r="AE6187" s="12">
        <f t="shared" si="865"/>
        <v>257.60000000000002</v>
      </c>
      <c r="AF6187" s="12">
        <f t="shared" si="866"/>
        <v>22.6</v>
      </c>
      <c r="AG6187" s="12">
        <f t="shared" si="867"/>
        <v>22.6</v>
      </c>
      <c r="AH6187" s="9">
        <f t="shared" si="871"/>
        <v>8.7732919254658384E-2</v>
      </c>
      <c r="AI6187" s="14">
        <f>VLOOKUP(E6187,'Verweis Faktor'!$A:$B,2,FALSE)</f>
        <v>1</v>
      </c>
      <c r="AJ6187" s="14"/>
      <c r="AK6187" s="14" t="str">
        <f>IF(AL6187="Ja","Versandkosten",VLOOKUP(E6187,'Verweis Belegart'!$A$2:$B$9,2,FALSE))</f>
        <v>Hardware</v>
      </c>
      <c r="AL6187" s="14" t="str">
        <f t="shared" si="872"/>
        <v>Nein</v>
      </c>
      <c r="AM6187" s="14" t="str">
        <f t="shared" si="868"/>
        <v>Positiv</v>
      </c>
    </row>
    <row r="6188" spans="1:39" ht="17.25" customHeight="1" x14ac:dyDescent="0.35">
      <c r="A6188" s="17">
        <v>14575686</v>
      </c>
      <c r="B6188" s="2" t="s">
        <v>2720</v>
      </c>
      <c r="C6188" s="1">
        <v>2025001</v>
      </c>
      <c r="D6188" s="1">
        <v>2001576</v>
      </c>
      <c r="E6188" s="2" t="s">
        <v>34</v>
      </c>
      <c r="F6188" s="2" t="s">
        <v>182</v>
      </c>
      <c r="G6188" s="2" t="s">
        <v>36</v>
      </c>
      <c r="H6188" s="2" t="s">
        <v>574</v>
      </c>
      <c r="I6188" s="2" t="s">
        <v>575</v>
      </c>
      <c r="J6188" s="2" t="s">
        <v>103</v>
      </c>
      <c r="K6188" s="2" t="s">
        <v>28</v>
      </c>
      <c r="L6188" s="2" t="s">
        <v>1617</v>
      </c>
      <c r="M6188" s="2" t="s">
        <v>1618</v>
      </c>
      <c r="N6188" s="2" t="s">
        <v>1040</v>
      </c>
      <c r="O6188" s="3">
        <v>1</v>
      </c>
      <c r="P6188" s="3">
        <v>1135</v>
      </c>
      <c r="Q6188" s="3">
        <v>1099</v>
      </c>
      <c r="R6188" s="3">
        <v>1099</v>
      </c>
      <c r="S6188" s="3">
        <v>-36</v>
      </c>
      <c r="T6188" s="3">
        <v>-36</v>
      </c>
      <c r="U6188" s="3">
        <v>-3.27</v>
      </c>
      <c r="V6188" s="2" t="s">
        <v>235</v>
      </c>
      <c r="W6188" s="2" t="s">
        <v>236</v>
      </c>
      <c r="X6188" s="2" t="s">
        <v>59</v>
      </c>
      <c r="Y6188" s="19" t="str">
        <f>VLOOKUP(G6188,'Verweis Kd-Gruppe'!$A$2:$B$8,2,FALSE)</f>
        <v>GRK</v>
      </c>
      <c r="Z6188" s="19" t="str">
        <f>VLOOKUP(J6188,'Verweis Art-Gruppe'!$A$2:$B$15,2,FALSE)</f>
        <v>Geräte</v>
      </c>
      <c r="AA6188" s="19" t="str">
        <f>VLOOKUP(W6188,'Verweis Vertreter'!$A$2:$B$24,2,FALSE)</f>
        <v>Patrick Verfürth</v>
      </c>
      <c r="AB6188" s="12">
        <f t="shared" si="864"/>
        <v>1</v>
      </c>
      <c r="AC6188" s="12">
        <f t="shared" si="869"/>
        <v>1135</v>
      </c>
      <c r="AD6188" s="12">
        <f t="shared" si="870"/>
        <v>1099</v>
      </c>
      <c r="AE6188" s="12">
        <f t="shared" si="865"/>
        <v>1099</v>
      </c>
      <c r="AF6188" s="12">
        <f t="shared" si="866"/>
        <v>-36</v>
      </c>
      <c r="AG6188" s="12">
        <f t="shared" si="867"/>
        <v>-36</v>
      </c>
      <c r="AH6188" s="9">
        <f t="shared" si="871"/>
        <v>-3.2757051865332121E-2</v>
      </c>
      <c r="AI6188" s="14">
        <f>VLOOKUP(E6188,'Verweis Faktor'!$A:$B,2,FALSE)</f>
        <v>1</v>
      </c>
      <c r="AJ6188" s="14"/>
      <c r="AK6188" s="14" t="str">
        <f>IF(AL6188="Ja","Versandkosten",VLOOKUP(E6188,'Verweis Belegart'!$A$2:$B$9,2,FALSE))</f>
        <v>Hardware</v>
      </c>
      <c r="AL6188" s="14" t="str">
        <f t="shared" si="872"/>
        <v>Nein</v>
      </c>
      <c r="AM6188" s="14" t="str">
        <f t="shared" si="868"/>
        <v>Negativ</v>
      </c>
    </row>
    <row r="6189" spans="1:39" ht="17.25" customHeight="1" x14ac:dyDescent="0.35">
      <c r="A6189" s="17">
        <v>14575729</v>
      </c>
      <c r="B6189" s="2" t="s">
        <v>2720</v>
      </c>
      <c r="C6189" s="1">
        <v>2025001</v>
      </c>
      <c r="D6189" s="1">
        <v>2001577</v>
      </c>
      <c r="E6189" s="2" t="s">
        <v>34</v>
      </c>
      <c r="F6189" s="2" t="s">
        <v>182</v>
      </c>
      <c r="G6189" s="2" t="s">
        <v>36</v>
      </c>
      <c r="H6189" s="2" t="s">
        <v>1836</v>
      </c>
      <c r="I6189" s="2" t="s">
        <v>1837</v>
      </c>
      <c r="J6189" s="2" t="s">
        <v>304</v>
      </c>
      <c r="K6189" s="2" t="s">
        <v>28</v>
      </c>
      <c r="L6189" s="2" t="s">
        <v>1833</v>
      </c>
      <c r="M6189" s="2" t="s">
        <v>1834</v>
      </c>
      <c r="N6189" s="2" t="s">
        <v>1835</v>
      </c>
      <c r="O6189" s="3">
        <v>10</v>
      </c>
      <c r="P6189" s="3">
        <v>218.75</v>
      </c>
      <c r="Q6189" s="3">
        <v>226</v>
      </c>
      <c r="R6189" s="3">
        <v>2260</v>
      </c>
      <c r="S6189" s="3">
        <v>7.25</v>
      </c>
      <c r="T6189" s="3">
        <v>72.5</v>
      </c>
      <c r="U6189" s="3">
        <v>3.2</v>
      </c>
      <c r="V6189" s="2" t="s">
        <v>235</v>
      </c>
      <c r="W6189" s="2" t="s">
        <v>236</v>
      </c>
      <c r="X6189" s="2" t="s">
        <v>33</v>
      </c>
      <c r="Y6189" s="19" t="str">
        <f>VLOOKUP(G6189,'Verweis Kd-Gruppe'!$A$2:$B$8,2,FALSE)</f>
        <v>GRK</v>
      </c>
      <c r="Z6189" s="19" t="str">
        <f>VLOOKUP(J6189,'Verweis Art-Gruppe'!$A$2:$B$15,2,FALSE)</f>
        <v>Zubehör</v>
      </c>
      <c r="AA6189" s="19" t="str">
        <f>VLOOKUP(W6189,'Verweis Vertreter'!$A$2:$B$24,2,FALSE)</f>
        <v>Patrick Verfürth</v>
      </c>
      <c r="AB6189" s="12">
        <f t="shared" si="864"/>
        <v>10</v>
      </c>
      <c r="AC6189" s="12">
        <f t="shared" si="869"/>
        <v>218.75</v>
      </c>
      <c r="AD6189" s="12">
        <f t="shared" si="870"/>
        <v>226</v>
      </c>
      <c r="AE6189" s="12">
        <f t="shared" si="865"/>
        <v>2260</v>
      </c>
      <c r="AF6189" s="12">
        <f t="shared" si="866"/>
        <v>7.25</v>
      </c>
      <c r="AG6189" s="12">
        <f t="shared" si="867"/>
        <v>72.5</v>
      </c>
      <c r="AH6189" s="9">
        <f t="shared" si="871"/>
        <v>3.2079646017699116E-2</v>
      </c>
      <c r="AI6189" s="14">
        <f>VLOOKUP(E6189,'Verweis Faktor'!$A:$B,2,FALSE)</f>
        <v>1</v>
      </c>
      <c r="AJ6189" s="14"/>
      <c r="AK6189" s="14" t="str">
        <f>IF(AL6189="Ja","Versandkosten",VLOOKUP(E6189,'Verweis Belegart'!$A$2:$B$9,2,FALSE))</f>
        <v>Hardware</v>
      </c>
      <c r="AL6189" s="14" t="str">
        <f t="shared" si="872"/>
        <v>Nein</v>
      </c>
      <c r="AM6189" s="14" t="str">
        <f t="shared" si="868"/>
        <v>Positiv</v>
      </c>
    </row>
    <row r="6190" spans="1:39" ht="17.25" customHeight="1" x14ac:dyDescent="0.35">
      <c r="A6190" s="17">
        <v>14575742</v>
      </c>
      <c r="B6190" s="2" t="s">
        <v>2720</v>
      </c>
      <c r="C6190" s="1">
        <v>2025001</v>
      </c>
      <c r="D6190" s="1">
        <v>2001578</v>
      </c>
      <c r="E6190" s="2" t="s">
        <v>34</v>
      </c>
      <c r="F6190" s="2" t="s">
        <v>182</v>
      </c>
      <c r="G6190" s="2" t="s">
        <v>66</v>
      </c>
      <c r="H6190" s="2" t="s">
        <v>2029</v>
      </c>
      <c r="I6190" s="2" t="s">
        <v>2030</v>
      </c>
      <c r="J6190" s="2" t="s">
        <v>103</v>
      </c>
      <c r="K6190" s="2" t="s">
        <v>28</v>
      </c>
      <c r="L6190" s="2" t="s">
        <v>1717</v>
      </c>
      <c r="M6190" s="2" t="s">
        <v>1718</v>
      </c>
      <c r="N6190" s="2" t="s">
        <v>917</v>
      </c>
      <c r="O6190" s="3">
        <v>150</v>
      </c>
      <c r="P6190" s="3">
        <v>197.0719</v>
      </c>
      <c r="Q6190" s="3">
        <v>205</v>
      </c>
      <c r="R6190" s="3">
        <v>30750</v>
      </c>
      <c r="S6190" s="3">
        <v>7.9280999999999997</v>
      </c>
      <c r="T6190" s="3">
        <v>1189.21</v>
      </c>
      <c r="U6190" s="3">
        <v>3.86</v>
      </c>
      <c r="V6190" s="2" t="s">
        <v>855</v>
      </c>
      <c r="W6190" s="2" t="s">
        <v>856</v>
      </c>
      <c r="X6190" s="2" t="s">
        <v>72</v>
      </c>
      <c r="Y6190" s="19" t="str">
        <f>VLOOKUP(G6190,'Verweis Kd-Gruppe'!$A$2:$B$8,2,FALSE)</f>
        <v>EXP</v>
      </c>
      <c r="Z6190" s="19" t="str">
        <f>VLOOKUP(J6190,'Verweis Art-Gruppe'!$A$2:$B$15,2,FALSE)</f>
        <v>Geräte</v>
      </c>
      <c r="AA6190" s="19" t="str">
        <f>VLOOKUP(W6190,'Verweis Vertreter'!$A$2:$B$24,2,FALSE)</f>
        <v>Chahid Drimani</v>
      </c>
      <c r="AB6190" s="12">
        <f t="shared" si="864"/>
        <v>150</v>
      </c>
      <c r="AC6190" s="12">
        <f t="shared" si="869"/>
        <v>197.0719</v>
      </c>
      <c r="AD6190" s="12">
        <f t="shared" si="870"/>
        <v>205</v>
      </c>
      <c r="AE6190" s="12">
        <f t="shared" si="865"/>
        <v>30750</v>
      </c>
      <c r="AF6190" s="12">
        <f t="shared" si="866"/>
        <v>7.9280999999999997</v>
      </c>
      <c r="AG6190" s="12">
        <f t="shared" si="867"/>
        <v>1189.21</v>
      </c>
      <c r="AH6190" s="9">
        <f t="shared" si="871"/>
        <v>3.8673495934959348E-2</v>
      </c>
      <c r="AI6190" s="14">
        <f>VLOOKUP(E6190,'Verweis Faktor'!$A:$B,2,FALSE)</f>
        <v>1</v>
      </c>
      <c r="AJ6190" s="14"/>
      <c r="AK6190" s="14" t="str">
        <f>IF(AL6190="Ja","Versandkosten",VLOOKUP(E6190,'Verweis Belegart'!$A$2:$B$9,2,FALSE))</f>
        <v>Hardware</v>
      </c>
      <c r="AL6190" s="14" t="str">
        <f t="shared" si="872"/>
        <v>Nein</v>
      </c>
      <c r="AM6190" s="14" t="str">
        <f t="shared" si="868"/>
        <v>Positiv</v>
      </c>
    </row>
    <row r="6191" spans="1:39" ht="17.25" customHeight="1" x14ac:dyDescent="0.35">
      <c r="A6191" s="17">
        <v>14575716</v>
      </c>
      <c r="B6191" s="2" t="s">
        <v>2720</v>
      </c>
      <c r="C6191" s="1">
        <v>2025001</v>
      </c>
      <c r="D6191" s="1">
        <v>2001579</v>
      </c>
      <c r="E6191" s="2" t="s">
        <v>34</v>
      </c>
      <c r="F6191" s="2" t="s">
        <v>53</v>
      </c>
      <c r="G6191" s="2" t="s">
        <v>25</v>
      </c>
      <c r="H6191" s="2" t="s">
        <v>1002</v>
      </c>
      <c r="I6191" s="2" t="s">
        <v>1003</v>
      </c>
      <c r="J6191" s="2" t="s">
        <v>1230</v>
      </c>
      <c r="K6191" s="2" t="s">
        <v>28</v>
      </c>
      <c r="L6191" s="2" t="s">
        <v>2748</v>
      </c>
      <c r="M6191" s="2" t="s">
        <v>2749</v>
      </c>
      <c r="N6191" s="2" t="s">
        <v>2749</v>
      </c>
      <c r="O6191" s="3">
        <v>50</v>
      </c>
      <c r="P6191" s="3">
        <v>2</v>
      </c>
      <c r="Q6191" s="3">
        <v>2.5</v>
      </c>
      <c r="R6191" s="3">
        <v>125</v>
      </c>
      <c r="S6191" s="3">
        <v>0.5</v>
      </c>
      <c r="T6191" s="3">
        <v>25</v>
      </c>
      <c r="U6191" s="3">
        <v>20</v>
      </c>
      <c r="V6191" s="2" t="s">
        <v>413</v>
      </c>
      <c r="W6191" s="2" t="s">
        <v>414</v>
      </c>
      <c r="X6191" s="2" t="s">
        <v>699</v>
      </c>
      <c r="Y6191" s="19" t="str">
        <f>VLOOKUP(G6191,'Verweis Kd-Gruppe'!$A$2:$B$8,2,FALSE)</f>
        <v>FHK</v>
      </c>
      <c r="Z6191" s="19" t="str">
        <f>VLOOKUP(J6191,'Verweis Art-Gruppe'!$A$2:$B$15,2,FALSE)</f>
        <v>Prepaid</v>
      </c>
      <c r="AA6191" s="19" t="str">
        <f>VLOOKUP(W6191,'Verweis Vertreter'!$A$2:$B$24,2,FALSE)</f>
        <v>Zentrale</v>
      </c>
      <c r="AB6191" s="12">
        <f t="shared" si="864"/>
        <v>50</v>
      </c>
      <c r="AC6191" s="12">
        <f t="shared" si="869"/>
        <v>2</v>
      </c>
      <c r="AD6191" s="12">
        <f t="shared" si="870"/>
        <v>2.5</v>
      </c>
      <c r="AE6191" s="12">
        <f t="shared" si="865"/>
        <v>125</v>
      </c>
      <c r="AF6191" s="12">
        <f t="shared" si="866"/>
        <v>0.5</v>
      </c>
      <c r="AG6191" s="12">
        <f t="shared" si="867"/>
        <v>25</v>
      </c>
      <c r="AH6191" s="9">
        <f t="shared" si="871"/>
        <v>0.2</v>
      </c>
      <c r="AI6191" s="14">
        <f>VLOOKUP(E6191,'Verweis Faktor'!$A:$B,2,FALSE)</f>
        <v>1</v>
      </c>
      <c r="AJ6191" s="14"/>
      <c r="AK6191" s="14" t="str">
        <f>IF(AL6191="Ja","Versandkosten",VLOOKUP(E6191,'Verweis Belegart'!$A$2:$B$9,2,FALSE))</f>
        <v>Hardware</v>
      </c>
      <c r="AL6191" s="14" t="str">
        <f t="shared" si="872"/>
        <v>Nein</v>
      </c>
      <c r="AM6191" s="14" t="str">
        <f t="shared" si="868"/>
        <v>Positiv</v>
      </c>
    </row>
    <row r="6192" spans="1:39" ht="17.25" customHeight="1" x14ac:dyDescent="0.35">
      <c r="A6192" s="17">
        <v>14575716</v>
      </c>
      <c r="B6192" s="2" t="s">
        <v>2720</v>
      </c>
      <c r="C6192" s="1">
        <v>2025001</v>
      </c>
      <c r="D6192" s="1">
        <v>2001579</v>
      </c>
      <c r="E6192" s="2" t="s">
        <v>34</v>
      </c>
      <c r="F6192" s="2" t="s">
        <v>53</v>
      </c>
      <c r="G6192" s="2" t="s">
        <v>25</v>
      </c>
      <c r="H6192" s="2" t="s">
        <v>1002</v>
      </c>
      <c r="I6192" s="2" t="s">
        <v>1003</v>
      </c>
      <c r="J6192" s="2" t="s">
        <v>103</v>
      </c>
      <c r="K6192" s="2" t="s">
        <v>45</v>
      </c>
      <c r="L6192" s="2" t="s">
        <v>1556</v>
      </c>
      <c r="M6192" s="2" t="s">
        <v>1557</v>
      </c>
      <c r="N6192" s="2" t="s">
        <v>481</v>
      </c>
      <c r="O6192" s="3">
        <v>2</v>
      </c>
      <c r="P6192" s="3">
        <v>109</v>
      </c>
      <c r="Q6192" s="3">
        <v>129</v>
      </c>
      <c r="R6192" s="3">
        <v>258</v>
      </c>
      <c r="S6192" s="3">
        <v>20</v>
      </c>
      <c r="T6192" s="3">
        <v>40</v>
      </c>
      <c r="U6192" s="3">
        <v>15.5</v>
      </c>
      <c r="V6192" s="2" t="s">
        <v>413</v>
      </c>
      <c r="W6192" s="2" t="s">
        <v>414</v>
      </c>
      <c r="X6192" s="2" t="s">
        <v>699</v>
      </c>
      <c r="Y6192" s="19" t="str">
        <f>VLOOKUP(G6192,'Verweis Kd-Gruppe'!$A$2:$B$8,2,FALSE)</f>
        <v>FHK</v>
      </c>
      <c r="Z6192" s="19" t="str">
        <f>VLOOKUP(J6192,'Verweis Art-Gruppe'!$A$2:$B$15,2,FALSE)</f>
        <v>Geräte</v>
      </c>
      <c r="AA6192" s="19" t="str">
        <f>VLOOKUP(W6192,'Verweis Vertreter'!$A$2:$B$24,2,FALSE)</f>
        <v>Zentrale</v>
      </c>
      <c r="AB6192" s="12">
        <f t="shared" si="864"/>
        <v>2</v>
      </c>
      <c r="AC6192" s="12">
        <f t="shared" si="869"/>
        <v>109</v>
      </c>
      <c r="AD6192" s="12">
        <f t="shared" si="870"/>
        <v>129</v>
      </c>
      <c r="AE6192" s="12">
        <f t="shared" si="865"/>
        <v>258</v>
      </c>
      <c r="AF6192" s="12">
        <f t="shared" si="866"/>
        <v>20</v>
      </c>
      <c r="AG6192" s="12">
        <f t="shared" si="867"/>
        <v>40</v>
      </c>
      <c r="AH6192" s="9">
        <f t="shared" si="871"/>
        <v>0.15503875968992248</v>
      </c>
      <c r="AI6192" s="14">
        <f>VLOOKUP(E6192,'Verweis Faktor'!$A:$B,2,FALSE)</f>
        <v>1</v>
      </c>
      <c r="AJ6192" s="14"/>
      <c r="AK6192" s="14" t="str">
        <f>IF(AL6192="Ja","Versandkosten",VLOOKUP(E6192,'Verweis Belegart'!$A$2:$B$9,2,FALSE))</f>
        <v>Hardware</v>
      </c>
      <c r="AL6192" s="14" t="str">
        <f t="shared" si="872"/>
        <v>Nein</v>
      </c>
      <c r="AM6192" s="14" t="str">
        <f t="shared" si="868"/>
        <v>Positiv</v>
      </c>
    </row>
    <row r="6193" spans="1:39" ht="17.25" customHeight="1" x14ac:dyDescent="0.35">
      <c r="A6193" s="17">
        <v>14575716</v>
      </c>
      <c r="B6193" s="2" t="s">
        <v>2720</v>
      </c>
      <c r="C6193" s="1">
        <v>2025001</v>
      </c>
      <c r="D6193" s="1">
        <v>2001579</v>
      </c>
      <c r="E6193" s="2" t="s">
        <v>34</v>
      </c>
      <c r="F6193" s="2" t="s">
        <v>53</v>
      </c>
      <c r="G6193" s="2" t="s">
        <v>25</v>
      </c>
      <c r="H6193" s="2" t="s">
        <v>1002</v>
      </c>
      <c r="I6193" s="2" t="s">
        <v>1003</v>
      </c>
      <c r="J6193" s="2" t="s">
        <v>304</v>
      </c>
      <c r="K6193" s="2" t="s">
        <v>49</v>
      </c>
      <c r="L6193" s="2" t="s">
        <v>837</v>
      </c>
      <c r="M6193" s="2" t="s">
        <v>838</v>
      </c>
      <c r="N6193" s="2" t="s">
        <v>839</v>
      </c>
      <c r="O6193" s="3">
        <v>5</v>
      </c>
      <c r="P6193" s="3">
        <v>60.43</v>
      </c>
      <c r="Q6193" s="3">
        <v>63</v>
      </c>
      <c r="R6193" s="3">
        <v>315</v>
      </c>
      <c r="S6193" s="3">
        <v>2.57</v>
      </c>
      <c r="T6193" s="3">
        <v>12.85</v>
      </c>
      <c r="U6193" s="3">
        <v>4.07</v>
      </c>
      <c r="V6193" s="2" t="s">
        <v>413</v>
      </c>
      <c r="W6193" s="2" t="s">
        <v>414</v>
      </c>
      <c r="X6193" s="2" t="s">
        <v>699</v>
      </c>
      <c r="Y6193" s="19" t="str">
        <f>VLOOKUP(G6193,'Verweis Kd-Gruppe'!$A$2:$B$8,2,FALSE)</f>
        <v>FHK</v>
      </c>
      <c r="Z6193" s="19" t="str">
        <f>VLOOKUP(J6193,'Verweis Art-Gruppe'!$A$2:$B$15,2,FALSE)</f>
        <v>Zubehör</v>
      </c>
      <c r="AA6193" s="19" t="str">
        <f>VLOOKUP(W6193,'Verweis Vertreter'!$A$2:$B$24,2,FALSE)</f>
        <v>Zentrale</v>
      </c>
      <c r="AB6193" s="12">
        <f t="shared" si="864"/>
        <v>5</v>
      </c>
      <c r="AC6193" s="12">
        <f t="shared" si="869"/>
        <v>60.43</v>
      </c>
      <c r="AD6193" s="12">
        <f t="shared" si="870"/>
        <v>63</v>
      </c>
      <c r="AE6193" s="12">
        <f t="shared" si="865"/>
        <v>315</v>
      </c>
      <c r="AF6193" s="12">
        <f t="shared" si="866"/>
        <v>2.57</v>
      </c>
      <c r="AG6193" s="12">
        <f t="shared" si="867"/>
        <v>12.85</v>
      </c>
      <c r="AH6193" s="9">
        <f t="shared" si="871"/>
        <v>4.0793650793650792E-2</v>
      </c>
      <c r="AI6193" s="14">
        <f>VLOOKUP(E6193,'Verweis Faktor'!$A:$B,2,FALSE)</f>
        <v>1</v>
      </c>
      <c r="AJ6193" s="14"/>
      <c r="AK6193" s="14" t="str">
        <f>IF(AL6193="Ja","Versandkosten",VLOOKUP(E6193,'Verweis Belegart'!$A$2:$B$9,2,FALSE))</f>
        <v>Hardware</v>
      </c>
      <c r="AL6193" s="14" t="str">
        <f t="shared" si="872"/>
        <v>Nein</v>
      </c>
      <c r="AM6193" s="14" t="str">
        <f t="shared" si="868"/>
        <v>Positiv</v>
      </c>
    </row>
    <row r="6194" spans="1:39" ht="17.25" customHeight="1" x14ac:dyDescent="0.35">
      <c r="A6194" s="17">
        <v>14574352</v>
      </c>
      <c r="B6194" s="2" t="s">
        <v>2720</v>
      </c>
      <c r="C6194" s="1">
        <v>2025001</v>
      </c>
      <c r="D6194" s="1">
        <v>2001580</v>
      </c>
      <c r="E6194" s="2" t="s">
        <v>572</v>
      </c>
      <c r="F6194" s="2" t="s">
        <v>768</v>
      </c>
      <c r="G6194" s="2" t="s">
        <v>791</v>
      </c>
      <c r="H6194" s="2" t="s">
        <v>792</v>
      </c>
      <c r="I6194" s="2" t="s">
        <v>793</v>
      </c>
      <c r="J6194" s="2" t="s">
        <v>2792</v>
      </c>
      <c r="K6194" s="2" t="s">
        <v>28</v>
      </c>
      <c r="L6194" s="2" t="s">
        <v>797</v>
      </c>
      <c r="M6194" s="2" t="s">
        <v>798</v>
      </c>
      <c r="N6194" s="2"/>
      <c r="O6194" s="3">
        <v>2</v>
      </c>
      <c r="P6194" s="3">
        <v>0</v>
      </c>
      <c r="Q6194" s="3">
        <v>109.5</v>
      </c>
      <c r="R6194" s="3">
        <v>219</v>
      </c>
      <c r="S6194" s="3">
        <v>109.5</v>
      </c>
      <c r="T6194" s="3">
        <v>219</v>
      </c>
      <c r="U6194" s="3"/>
      <c r="V6194" s="2" t="s">
        <v>31</v>
      </c>
      <c r="W6194" s="2" t="s">
        <v>32</v>
      </c>
      <c r="X6194" s="2" t="s">
        <v>33</v>
      </c>
      <c r="Y6194" s="19" t="str">
        <f>VLOOKUP(G6194,'Verweis Kd-Gruppe'!$A$2:$B$8,2,FALSE)</f>
        <v>FHK</v>
      </c>
      <c r="Z6194" s="19" t="str">
        <f>VLOOKUP(J6194,'Verweis Art-Gruppe'!$A$2:$B$15,2,FALSE)</f>
        <v>Transportverluste</v>
      </c>
      <c r="AA6194" s="19" t="str">
        <f>VLOOKUP(W6194,'Verweis Vertreter'!$A$2:$B$24,2,FALSE)</f>
        <v>Zentrale</v>
      </c>
      <c r="AB6194" s="12">
        <f t="shared" si="864"/>
        <v>-2</v>
      </c>
      <c r="AC6194" s="12">
        <f t="shared" si="869"/>
        <v>0</v>
      </c>
      <c r="AD6194" s="12">
        <f t="shared" si="870"/>
        <v>109.5</v>
      </c>
      <c r="AE6194" s="12">
        <f t="shared" si="865"/>
        <v>-219</v>
      </c>
      <c r="AF6194" s="12">
        <f t="shared" si="866"/>
        <v>-109.5</v>
      </c>
      <c r="AG6194" s="12">
        <f t="shared" si="867"/>
        <v>-219</v>
      </c>
      <c r="AH6194" s="9">
        <f t="shared" si="871"/>
        <v>-1</v>
      </c>
      <c r="AI6194" s="14">
        <f>VLOOKUP(E6194,'Verweis Faktor'!$A:$B,2,FALSE)</f>
        <v>-1</v>
      </c>
      <c r="AJ6194" s="14"/>
      <c r="AK6194" s="14" t="str">
        <f>IF(AL6194="Ja","Versandkosten",VLOOKUP(E6194,'Verweis Belegart'!$A$2:$B$9,2,FALSE))</f>
        <v>Hardware</v>
      </c>
      <c r="AL6194" s="14" t="str">
        <f t="shared" si="872"/>
        <v>Nein</v>
      </c>
      <c r="AM6194" s="14" t="str">
        <f t="shared" si="868"/>
        <v>Negativ</v>
      </c>
    </row>
    <row r="6195" spans="1:39" ht="17.25" customHeight="1" x14ac:dyDescent="0.35">
      <c r="A6195" s="17">
        <v>14575745</v>
      </c>
      <c r="B6195" s="2" t="s">
        <v>2720</v>
      </c>
      <c r="C6195" s="1">
        <v>2025001</v>
      </c>
      <c r="D6195" s="1">
        <v>2001581</v>
      </c>
      <c r="E6195" s="2" t="s">
        <v>34</v>
      </c>
      <c r="F6195" s="2" t="s">
        <v>53</v>
      </c>
      <c r="G6195" s="2" t="s">
        <v>66</v>
      </c>
      <c r="H6195" s="2" t="s">
        <v>891</v>
      </c>
      <c r="I6195" s="2" t="s">
        <v>892</v>
      </c>
      <c r="J6195" s="2" t="s">
        <v>2791</v>
      </c>
      <c r="K6195" s="2" t="s">
        <v>28</v>
      </c>
      <c r="L6195" s="2" t="s">
        <v>120</v>
      </c>
      <c r="M6195" s="2" t="s">
        <v>121</v>
      </c>
      <c r="N6195" s="2" t="s">
        <v>122</v>
      </c>
      <c r="O6195" s="3">
        <v>1</v>
      </c>
      <c r="P6195" s="3">
        <v>0</v>
      </c>
      <c r="Q6195" s="3">
        <v>29</v>
      </c>
      <c r="R6195" s="3">
        <v>29</v>
      </c>
      <c r="S6195" s="3">
        <v>29</v>
      </c>
      <c r="T6195" s="3">
        <v>29</v>
      </c>
      <c r="U6195" s="3"/>
      <c r="V6195" s="2" t="s">
        <v>675</v>
      </c>
      <c r="W6195" s="2" t="s">
        <v>676</v>
      </c>
      <c r="X6195" s="2" t="s">
        <v>125</v>
      </c>
      <c r="Y6195" s="19" t="str">
        <f>VLOOKUP(G6195,'Verweis Kd-Gruppe'!$A$2:$B$8,2,FALSE)</f>
        <v>EXP</v>
      </c>
      <c r="Z6195" s="19" t="str">
        <f>VLOOKUP(J6195,'Verweis Art-Gruppe'!$A$2:$B$15,2,FALSE)</f>
        <v>Sonstige</v>
      </c>
      <c r="AA6195" s="19" t="str">
        <f>VLOOKUP(W6195,'Verweis Vertreter'!$A$2:$B$24,2,FALSE)</f>
        <v>Corina Wedel</v>
      </c>
      <c r="AB6195" s="12">
        <f t="shared" si="864"/>
        <v>1</v>
      </c>
      <c r="AC6195" s="12">
        <f t="shared" si="869"/>
        <v>0</v>
      </c>
      <c r="AD6195" s="12">
        <f t="shared" si="870"/>
        <v>29</v>
      </c>
      <c r="AE6195" s="12">
        <f t="shared" si="865"/>
        <v>29</v>
      </c>
      <c r="AF6195" s="12">
        <f t="shared" si="866"/>
        <v>29</v>
      </c>
      <c r="AG6195" s="12">
        <f t="shared" si="867"/>
        <v>29</v>
      </c>
      <c r="AH6195" s="9">
        <f t="shared" si="871"/>
        <v>1</v>
      </c>
      <c r="AI6195" s="14">
        <f>VLOOKUP(E6195,'Verweis Faktor'!$A:$B,2,FALSE)</f>
        <v>1</v>
      </c>
      <c r="AJ6195" s="14"/>
      <c r="AK6195" s="14" t="str">
        <f>IF(AL6195="Ja","Versandkosten",VLOOKUP(E6195,'Verweis Belegart'!$A$2:$B$9,2,FALSE))</f>
        <v>Versandkosten</v>
      </c>
      <c r="AL6195" s="14" t="str">
        <f t="shared" si="872"/>
        <v>Ja</v>
      </c>
      <c r="AM6195" s="14" t="str">
        <f t="shared" si="868"/>
        <v>Positiv</v>
      </c>
    </row>
    <row r="6196" spans="1:39" ht="17.25" customHeight="1" x14ac:dyDescent="0.35">
      <c r="A6196" s="17">
        <v>14575745</v>
      </c>
      <c r="B6196" s="2" t="s">
        <v>2720</v>
      </c>
      <c r="C6196" s="1">
        <v>2025001</v>
      </c>
      <c r="D6196" s="1">
        <v>2001581</v>
      </c>
      <c r="E6196" s="2" t="s">
        <v>34</v>
      </c>
      <c r="F6196" s="2" t="s">
        <v>53</v>
      </c>
      <c r="G6196" s="2" t="s">
        <v>66</v>
      </c>
      <c r="H6196" s="2" t="s">
        <v>891</v>
      </c>
      <c r="I6196" s="2" t="s">
        <v>892</v>
      </c>
      <c r="J6196" s="2" t="s">
        <v>103</v>
      </c>
      <c r="K6196" s="2" t="s">
        <v>45</v>
      </c>
      <c r="L6196" s="2" t="s">
        <v>1195</v>
      </c>
      <c r="M6196" s="2" t="s">
        <v>1196</v>
      </c>
      <c r="N6196" s="2" t="s">
        <v>262</v>
      </c>
      <c r="O6196" s="3">
        <v>1</v>
      </c>
      <c r="P6196" s="3">
        <v>990</v>
      </c>
      <c r="Q6196" s="3">
        <v>1025</v>
      </c>
      <c r="R6196" s="3">
        <v>1025</v>
      </c>
      <c r="S6196" s="3">
        <v>35</v>
      </c>
      <c r="T6196" s="3">
        <v>35</v>
      </c>
      <c r="U6196" s="3">
        <v>3.41</v>
      </c>
      <c r="V6196" s="2" t="s">
        <v>675</v>
      </c>
      <c r="W6196" s="2" t="s">
        <v>676</v>
      </c>
      <c r="X6196" s="2" t="s">
        <v>125</v>
      </c>
      <c r="Y6196" s="19" t="str">
        <f>VLOOKUP(G6196,'Verweis Kd-Gruppe'!$A$2:$B$8,2,FALSE)</f>
        <v>EXP</v>
      </c>
      <c r="Z6196" s="19" t="str">
        <f>VLOOKUP(J6196,'Verweis Art-Gruppe'!$A$2:$B$15,2,FALSE)</f>
        <v>Geräte</v>
      </c>
      <c r="AA6196" s="19" t="str">
        <f>VLOOKUP(W6196,'Verweis Vertreter'!$A$2:$B$24,2,FALSE)</f>
        <v>Corina Wedel</v>
      </c>
      <c r="AB6196" s="12">
        <f t="shared" si="864"/>
        <v>1</v>
      </c>
      <c r="AC6196" s="12">
        <f t="shared" si="869"/>
        <v>990</v>
      </c>
      <c r="AD6196" s="12">
        <f t="shared" si="870"/>
        <v>1025</v>
      </c>
      <c r="AE6196" s="12">
        <f t="shared" si="865"/>
        <v>1025</v>
      </c>
      <c r="AF6196" s="12">
        <f t="shared" si="866"/>
        <v>35</v>
      </c>
      <c r="AG6196" s="12">
        <f t="shared" si="867"/>
        <v>35</v>
      </c>
      <c r="AH6196" s="9">
        <f t="shared" si="871"/>
        <v>3.4146341463414637E-2</v>
      </c>
      <c r="AI6196" s="14">
        <f>VLOOKUP(E6196,'Verweis Faktor'!$A:$B,2,FALSE)</f>
        <v>1</v>
      </c>
      <c r="AJ6196" s="14"/>
      <c r="AK6196" s="14" t="str">
        <f>IF(AL6196="Ja","Versandkosten",VLOOKUP(E6196,'Verweis Belegart'!$A$2:$B$9,2,FALSE))</f>
        <v>Hardware</v>
      </c>
      <c r="AL6196" s="14" t="str">
        <f t="shared" si="872"/>
        <v>Nein</v>
      </c>
      <c r="AM6196" s="14" t="str">
        <f t="shared" si="868"/>
        <v>Positiv</v>
      </c>
    </row>
    <row r="6197" spans="1:39" ht="17.25" customHeight="1" x14ac:dyDescent="0.35">
      <c r="A6197" s="17">
        <v>14575745</v>
      </c>
      <c r="B6197" s="2" t="s">
        <v>2720</v>
      </c>
      <c r="C6197" s="1">
        <v>2025001</v>
      </c>
      <c r="D6197" s="1">
        <v>2001581</v>
      </c>
      <c r="E6197" s="2" t="s">
        <v>34</v>
      </c>
      <c r="F6197" s="2" t="s">
        <v>53</v>
      </c>
      <c r="G6197" s="2" t="s">
        <v>66</v>
      </c>
      <c r="H6197" s="2" t="s">
        <v>891</v>
      </c>
      <c r="I6197" s="2" t="s">
        <v>892</v>
      </c>
      <c r="J6197" s="2" t="s">
        <v>103</v>
      </c>
      <c r="K6197" s="2" t="s">
        <v>49</v>
      </c>
      <c r="L6197" s="2" t="s">
        <v>279</v>
      </c>
      <c r="M6197" s="2" t="s">
        <v>280</v>
      </c>
      <c r="N6197" s="2" t="s">
        <v>271</v>
      </c>
      <c r="O6197" s="3">
        <v>1</v>
      </c>
      <c r="P6197" s="3">
        <v>411.96159999999998</v>
      </c>
      <c r="Q6197" s="3">
        <v>429</v>
      </c>
      <c r="R6197" s="3">
        <v>429</v>
      </c>
      <c r="S6197" s="3">
        <v>17.038399999999999</v>
      </c>
      <c r="T6197" s="3">
        <v>17.04</v>
      </c>
      <c r="U6197" s="3">
        <v>3.97</v>
      </c>
      <c r="V6197" s="2" t="s">
        <v>675</v>
      </c>
      <c r="W6197" s="2" t="s">
        <v>676</v>
      </c>
      <c r="X6197" s="2" t="s">
        <v>125</v>
      </c>
      <c r="Y6197" s="19" t="str">
        <f>VLOOKUP(G6197,'Verweis Kd-Gruppe'!$A$2:$B$8,2,FALSE)</f>
        <v>EXP</v>
      </c>
      <c r="Z6197" s="19" t="str">
        <f>VLOOKUP(J6197,'Verweis Art-Gruppe'!$A$2:$B$15,2,FALSE)</f>
        <v>Geräte</v>
      </c>
      <c r="AA6197" s="19" t="str">
        <f>VLOOKUP(W6197,'Verweis Vertreter'!$A$2:$B$24,2,FALSE)</f>
        <v>Corina Wedel</v>
      </c>
      <c r="AB6197" s="12">
        <f t="shared" si="864"/>
        <v>1</v>
      </c>
      <c r="AC6197" s="12">
        <f t="shared" si="869"/>
        <v>411.96159999999998</v>
      </c>
      <c r="AD6197" s="12">
        <f t="shared" si="870"/>
        <v>429</v>
      </c>
      <c r="AE6197" s="12">
        <f t="shared" si="865"/>
        <v>429</v>
      </c>
      <c r="AF6197" s="12">
        <f t="shared" si="866"/>
        <v>17.038399999999999</v>
      </c>
      <c r="AG6197" s="12">
        <f t="shared" si="867"/>
        <v>17.04</v>
      </c>
      <c r="AH6197" s="9">
        <f t="shared" si="871"/>
        <v>3.9720279720279715E-2</v>
      </c>
      <c r="AI6197" s="14">
        <f>VLOOKUP(E6197,'Verweis Faktor'!$A:$B,2,FALSE)</f>
        <v>1</v>
      </c>
      <c r="AJ6197" s="14"/>
      <c r="AK6197" s="14" t="str">
        <f>IF(AL6197="Ja","Versandkosten",VLOOKUP(E6197,'Verweis Belegart'!$A$2:$B$9,2,FALSE))</f>
        <v>Hardware</v>
      </c>
      <c r="AL6197" s="14" t="str">
        <f t="shared" si="872"/>
        <v>Nein</v>
      </c>
      <c r="AM6197" s="14" t="str">
        <f t="shared" si="868"/>
        <v>Positiv</v>
      </c>
    </row>
    <row r="6198" spans="1:39" ht="17.25" customHeight="1" x14ac:dyDescent="0.35">
      <c r="A6198" s="17">
        <v>14575771</v>
      </c>
      <c r="B6198" s="2" t="s">
        <v>2720</v>
      </c>
      <c r="C6198" s="1">
        <v>2025001</v>
      </c>
      <c r="D6198" s="1">
        <v>2001582</v>
      </c>
      <c r="E6198" s="2" t="s">
        <v>34</v>
      </c>
      <c r="F6198" s="2" t="s">
        <v>768</v>
      </c>
      <c r="G6198" s="2" t="s">
        <v>791</v>
      </c>
      <c r="H6198" s="2" t="s">
        <v>1868</v>
      </c>
      <c r="I6198" s="2" t="s">
        <v>1869</v>
      </c>
      <c r="J6198" s="2" t="s">
        <v>2792</v>
      </c>
      <c r="K6198" s="2" t="s">
        <v>28</v>
      </c>
      <c r="L6198" s="2" t="s">
        <v>797</v>
      </c>
      <c r="M6198" s="2" t="s">
        <v>798</v>
      </c>
      <c r="N6198" s="2"/>
      <c r="O6198" s="3">
        <v>2</v>
      </c>
      <c r="P6198" s="3">
        <v>0</v>
      </c>
      <c r="Q6198" s="3">
        <v>109.5</v>
      </c>
      <c r="R6198" s="3">
        <v>219</v>
      </c>
      <c r="S6198" s="3">
        <v>109.5</v>
      </c>
      <c r="T6198" s="3">
        <v>219</v>
      </c>
      <c r="U6198" s="3"/>
      <c r="V6198" s="2" t="s">
        <v>31</v>
      </c>
      <c r="W6198" s="2" t="s">
        <v>32</v>
      </c>
      <c r="X6198" s="2" t="s">
        <v>33</v>
      </c>
      <c r="Y6198" s="19" t="str">
        <f>VLOOKUP(G6198,'Verweis Kd-Gruppe'!$A$2:$B$8,2,FALSE)</f>
        <v>FHK</v>
      </c>
      <c r="Z6198" s="19" t="str">
        <f>VLOOKUP(J6198,'Verweis Art-Gruppe'!$A$2:$B$15,2,FALSE)</f>
        <v>Transportverluste</v>
      </c>
      <c r="AA6198" s="19" t="str">
        <f>VLOOKUP(W6198,'Verweis Vertreter'!$A$2:$B$24,2,FALSE)</f>
        <v>Zentrale</v>
      </c>
      <c r="AB6198" s="12">
        <f t="shared" si="864"/>
        <v>2</v>
      </c>
      <c r="AC6198" s="12">
        <f t="shared" si="869"/>
        <v>0</v>
      </c>
      <c r="AD6198" s="12">
        <f t="shared" si="870"/>
        <v>109.5</v>
      </c>
      <c r="AE6198" s="12">
        <f t="shared" si="865"/>
        <v>219</v>
      </c>
      <c r="AF6198" s="12">
        <f t="shared" si="866"/>
        <v>109.5</v>
      </c>
      <c r="AG6198" s="12">
        <f t="shared" si="867"/>
        <v>219</v>
      </c>
      <c r="AH6198" s="9">
        <f t="shared" si="871"/>
        <v>1</v>
      </c>
      <c r="AI6198" s="14">
        <f>VLOOKUP(E6198,'Verweis Faktor'!$A:$B,2,FALSE)</f>
        <v>1</v>
      </c>
      <c r="AJ6198" s="14"/>
      <c r="AK6198" s="14" t="str">
        <f>IF(AL6198="Ja","Versandkosten",VLOOKUP(E6198,'Verweis Belegart'!$A$2:$B$9,2,FALSE))</f>
        <v>Hardware</v>
      </c>
      <c r="AL6198" s="14" t="str">
        <f t="shared" si="872"/>
        <v>Nein</v>
      </c>
      <c r="AM6198" s="14" t="str">
        <f t="shared" si="868"/>
        <v>Positiv</v>
      </c>
    </row>
    <row r="6199" spans="1:39" ht="17.25" customHeight="1" x14ac:dyDescent="0.35">
      <c r="A6199" s="17">
        <v>14573622</v>
      </c>
      <c r="B6199" s="2" t="s">
        <v>2720</v>
      </c>
      <c r="C6199" s="1">
        <v>2025001</v>
      </c>
      <c r="D6199" s="1">
        <v>2001583</v>
      </c>
      <c r="E6199" s="2" t="s">
        <v>34</v>
      </c>
      <c r="F6199" s="2" t="s">
        <v>53</v>
      </c>
      <c r="G6199" s="2" t="s">
        <v>66</v>
      </c>
      <c r="H6199" s="2" t="s">
        <v>878</v>
      </c>
      <c r="I6199" s="2" t="s">
        <v>879</v>
      </c>
      <c r="J6199" s="2" t="s">
        <v>103</v>
      </c>
      <c r="K6199" s="2" t="s">
        <v>28</v>
      </c>
      <c r="L6199" s="2" t="s">
        <v>2750</v>
      </c>
      <c r="M6199" s="2" t="s">
        <v>2751</v>
      </c>
      <c r="N6199" s="2" t="s">
        <v>1884</v>
      </c>
      <c r="O6199" s="3">
        <v>200</v>
      </c>
      <c r="P6199" s="3">
        <v>419</v>
      </c>
      <c r="Q6199" s="3">
        <v>439</v>
      </c>
      <c r="R6199" s="3">
        <v>87800</v>
      </c>
      <c r="S6199" s="3">
        <v>20</v>
      </c>
      <c r="T6199" s="3">
        <v>4000</v>
      </c>
      <c r="U6199" s="3">
        <v>4.55</v>
      </c>
      <c r="V6199" s="2" t="s">
        <v>813</v>
      </c>
      <c r="W6199" s="2" t="s">
        <v>814</v>
      </c>
      <c r="X6199" s="2" t="s">
        <v>197</v>
      </c>
      <c r="Y6199" s="19" t="str">
        <f>VLOOKUP(G6199,'Verweis Kd-Gruppe'!$A$2:$B$8,2,FALSE)</f>
        <v>EXP</v>
      </c>
      <c r="Z6199" s="19" t="str">
        <f>VLOOKUP(J6199,'Verweis Art-Gruppe'!$A$2:$B$15,2,FALSE)</f>
        <v>Geräte</v>
      </c>
      <c r="AA6199" s="19" t="str">
        <f>VLOOKUP(W6199,'Verweis Vertreter'!$A$2:$B$24,2,FALSE)</f>
        <v>Sokol Kapaj</v>
      </c>
      <c r="AB6199" s="12">
        <f t="shared" si="864"/>
        <v>200</v>
      </c>
      <c r="AC6199" s="12">
        <f t="shared" si="869"/>
        <v>419</v>
      </c>
      <c r="AD6199" s="12">
        <f t="shared" si="870"/>
        <v>439</v>
      </c>
      <c r="AE6199" s="12">
        <f t="shared" si="865"/>
        <v>87800</v>
      </c>
      <c r="AF6199" s="12">
        <f t="shared" si="866"/>
        <v>20</v>
      </c>
      <c r="AG6199" s="12">
        <f t="shared" si="867"/>
        <v>4000</v>
      </c>
      <c r="AH6199" s="9">
        <f t="shared" si="871"/>
        <v>4.5558086560364468E-2</v>
      </c>
      <c r="AI6199" s="14">
        <f>VLOOKUP(E6199,'Verweis Faktor'!$A:$B,2,FALSE)</f>
        <v>1</v>
      </c>
      <c r="AJ6199" s="14"/>
      <c r="AK6199" s="14" t="str">
        <f>IF(AL6199="Ja","Versandkosten",VLOOKUP(E6199,'Verweis Belegart'!$A$2:$B$9,2,FALSE))</f>
        <v>Hardware</v>
      </c>
      <c r="AL6199" s="14" t="str">
        <f t="shared" si="872"/>
        <v>Nein</v>
      </c>
      <c r="AM6199" s="14" t="str">
        <f t="shared" si="868"/>
        <v>Positiv</v>
      </c>
    </row>
    <row r="6200" spans="1:39" ht="17.25" customHeight="1" x14ac:dyDescent="0.35">
      <c r="A6200" s="17">
        <v>14575775</v>
      </c>
      <c r="B6200" s="2" t="s">
        <v>2720</v>
      </c>
      <c r="C6200" s="1">
        <v>2025001</v>
      </c>
      <c r="D6200" s="1">
        <v>2001584</v>
      </c>
      <c r="E6200" s="2" t="s">
        <v>34</v>
      </c>
      <c r="F6200" s="2" t="s">
        <v>768</v>
      </c>
      <c r="G6200" s="2" t="s">
        <v>25</v>
      </c>
      <c r="H6200" s="2" t="s">
        <v>1523</v>
      </c>
      <c r="I6200" s="2" t="s">
        <v>1524</v>
      </c>
      <c r="J6200" s="2" t="s">
        <v>2228</v>
      </c>
      <c r="K6200" s="2" t="s">
        <v>28</v>
      </c>
      <c r="L6200" s="2" t="s">
        <v>2752</v>
      </c>
      <c r="M6200" s="2" t="s">
        <v>2753</v>
      </c>
      <c r="N6200" s="2" t="s">
        <v>2753</v>
      </c>
      <c r="O6200" s="3">
        <v>1</v>
      </c>
      <c r="P6200" s="3">
        <v>106.02</v>
      </c>
      <c r="Q6200" s="3">
        <v>106.02</v>
      </c>
      <c r="R6200" s="3">
        <v>106.02</v>
      </c>
      <c r="S6200" s="3">
        <v>0</v>
      </c>
      <c r="T6200" s="3">
        <v>0</v>
      </c>
      <c r="U6200" s="3">
        <v>0</v>
      </c>
      <c r="V6200" s="2" t="s">
        <v>1527</v>
      </c>
      <c r="W6200" s="2" t="s">
        <v>1528</v>
      </c>
      <c r="X6200" s="2" t="s">
        <v>197</v>
      </c>
      <c r="Y6200" s="19" t="str">
        <f>VLOOKUP(G6200,'Verweis Kd-Gruppe'!$A$2:$B$8,2,FALSE)</f>
        <v>FHK</v>
      </c>
      <c r="Z6200" s="19" t="str">
        <f>VLOOKUP(J6200,'Verweis Art-Gruppe'!$A$2:$B$15,2,FALSE)</f>
        <v>Marketing</v>
      </c>
      <c r="AA6200" s="19" t="str">
        <f>VLOOKUP(W6200,'Verweis Vertreter'!$A$2:$B$24,2,FALSE)</f>
        <v>Alexander Haas</v>
      </c>
      <c r="AB6200" s="12">
        <f t="shared" si="864"/>
        <v>1</v>
      </c>
      <c r="AC6200" s="12">
        <f t="shared" si="869"/>
        <v>106.02</v>
      </c>
      <c r="AD6200" s="12">
        <f t="shared" si="870"/>
        <v>106.02</v>
      </c>
      <c r="AE6200" s="12">
        <f t="shared" si="865"/>
        <v>106.02</v>
      </c>
      <c r="AF6200" s="12">
        <f t="shared" si="866"/>
        <v>0</v>
      </c>
      <c r="AG6200" s="12">
        <f t="shared" si="867"/>
        <v>0</v>
      </c>
      <c r="AH6200" s="9">
        <f t="shared" si="871"/>
        <v>0</v>
      </c>
      <c r="AI6200" s="14">
        <f>VLOOKUP(E6200,'Verweis Faktor'!$A:$B,2,FALSE)</f>
        <v>1</v>
      </c>
      <c r="AJ6200" s="14"/>
      <c r="AK6200" s="14" t="str">
        <f>IF(AL6200="Ja","Versandkosten",VLOOKUP(E6200,'Verweis Belegart'!$A$2:$B$9,2,FALSE))</f>
        <v>Hardware</v>
      </c>
      <c r="AL6200" s="14" t="str">
        <f t="shared" si="872"/>
        <v>Nein</v>
      </c>
      <c r="AM6200" s="14" t="str">
        <f t="shared" si="868"/>
        <v>Positiv</v>
      </c>
    </row>
    <row r="6201" spans="1:39" ht="17.25" customHeight="1" x14ac:dyDescent="0.35">
      <c r="A6201" s="17">
        <v>14575775</v>
      </c>
      <c r="B6201" s="2" t="s">
        <v>2720</v>
      </c>
      <c r="C6201" s="1">
        <v>2025001</v>
      </c>
      <c r="D6201" s="1">
        <v>2001584</v>
      </c>
      <c r="E6201" s="2" t="s">
        <v>34</v>
      </c>
      <c r="F6201" s="2" t="s">
        <v>768</v>
      </c>
      <c r="G6201" s="2" t="s">
        <v>25</v>
      </c>
      <c r="H6201" s="2" t="s">
        <v>1523</v>
      </c>
      <c r="I6201" s="2" t="s">
        <v>1524</v>
      </c>
      <c r="J6201" s="2" t="s">
        <v>2228</v>
      </c>
      <c r="K6201" s="2" t="s">
        <v>45</v>
      </c>
      <c r="L6201" s="2" t="s">
        <v>2754</v>
      </c>
      <c r="M6201" s="2" t="s">
        <v>2755</v>
      </c>
      <c r="N6201" s="2" t="s">
        <v>2755</v>
      </c>
      <c r="O6201" s="3">
        <v>1</v>
      </c>
      <c r="P6201" s="3">
        <v>106.02</v>
      </c>
      <c r="Q6201" s="3">
        <v>106.02</v>
      </c>
      <c r="R6201" s="3">
        <v>106.02</v>
      </c>
      <c r="S6201" s="3">
        <v>0</v>
      </c>
      <c r="T6201" s="3">
        <v>0</v>
      </c>
      <c r="U6201" s="3">
        <v>0</v>
      </c>
      <c r="V6201" s="2" t="s">
        <v>1527</v>
      </c>
      <c r="W6201" s="2" t="s">
        <v>1528</v>
      </c>
      <c r="X6201" s="2" t="s">
        <v>197</v>
      </c>
      <c r="Y6201" s="19" t="str">
        <f>VLOOKUP(G6201,'Verweis Kd-Gruppe'!$A$2:$B$8,2,FALSE)</f>
        <v>FHK</v>
      </c>
      <c r="Z6201" s="19" t="str">
        <f>VLOOKUP(J6201,'Verweis Art-Gruppe'!$A$2:$B$15,2,FALSE)</f>
        <v>Marketing</v>
      </c>
      <c r="AA6201" s="19" t="str">
        <f>VLOOKUP(W6201,'Verweis Vertreter'!$A$2:$B$24,2,FALSE)</f>
        <v>Alexander Haas</v>
      </c>
      <c r="AB6201" s="12">
        <f t="shared" si="864"/>
        <v>1</v>
      </c>
      <c r="AC6201" s="12">
        <f t="shared" si="869"/>
        <v>106.02</v>
      </c>
      <c r="AD6201" s="12">
        <f t="shared" si="870"/>
        <v>106.02</v>
      </c>
      <c r="AE6201" s="12">
        <f t="shared" si="865"/>
        <v>106.02</v>
      </c>
      <c r="AF6201" s="12">
        <f t="shared" si="866"/>
        <v>0</v>
      </c>
      <c r="AG6201" s="12">
        <f t="shared" si="867"/>
        <v>0</v>
      </c>
      <c r="AH6201" s="9">
        <f t="shared" si="871"/>
        <v>0</v>
      </c>
      <c r="AI6201" s="14">
        <f>VLOOKUP(E6201,'Verweis Faktor'!$A:$B,2,FALSE)</f>
        <v>1</v>
      </c>
      <c r="AJ6201" s="14"/>
      <c r="AK6201" s="14" t="str">
        <f>IF(AL6201="Ja","Versandkosten",VLOOKUP(E6201,'Verweis Belegart'!$A$2:$B$9,2,FALSE))</f>
        <v>Hardware</v>
      </c>
      <c r="AL6201" s="14" t="str">
        <f t="shared" si="872"/>
        <v>Nein</v>
      </c>
      <c r="AM6201" s="14" t="str">
        <f t="shared" si="868"/>
        <v>Positiv</v>
      </c>
    </row>
    <row r="6202" spans="1:39" ht="17.25" customHeight="1" x14ac:dyDescent="0.35">
      <c r="A6202" s="17">
        <v>14575775</v>
      </c>
      <c r="B6202" s="2" t="s">
        <v>2720</v>
      </c>
      <c r="C6202" s="1">
        <v>2025001</v>
      </c>
      <c r="D6202" s="1">
        <v>2001584</v>
      </c>
      <c r="E6202" s="2" t="s">
        <v>34</v>
      </c>
      <c r="F6202" s="2" t="s">
        <v>768</v>
      </c>
      <c r="G6202" s="2" t="s">
        <v>25</v>
      </c>
      <c r="H6202" s="2" t="s">
        <v>1523</v>
      </c>
      <c r="I6202" s="2" t="s">
        <v>1524</v>
      </c>
      <c r="J6202" s="2" t="s">
        <v>2228</v>
      </c>
      <c r="K6202" s="2" t="s">
        <v>49</v>
      </c>
      <c r="L6202" s="2" t="s">
        <v>2756</v>
      </c>
      <c r="M6202" s="2" t="s">
        <v>2757</v>
      </c>
      <c r="N6202" s="2" t="s">
        <v>2757</v>
      </c>
      <c r="O6202" s="3">
        <v>1</v>
      </c>
      <c r="P6202" s="3">
        <v>106.02</v>
      </c>
      <c r="Q6202" s="3">
        <v>106.02</v>
      </c>
      <c r="R6202" s="3">
        <v>106.02</v>
      </c>
      <c r="S6202" s="3">
        <v>0</v>
      </c>
      <c r="T6202" s="3">
        <v>0</v>
      </c>
      <c r="U6202" s="3">
        <v>0</v>
      </c>
      <c r="V6202" s="2" t="s">
        <v>1527</v>
      </c>
      <c r="W6202" s="2" t="s">
        <v>1528</v>
      </c>
      <c r="X6202" s="2" t="s">
        <v>197</v>
      </c>
      <c r="Y6202" s="19" t="str">
        <f>VLOOKUP(G6202,'Verweis Kd-Gruppe'!$A$2:$B$8,2,FALSE)</f>
        <v>FHK</v>
      </c>
      <c r="Z6202" s="19" t="str">
        <f>VLOOKUP(J6202,'Verweis Art-Gruppe'!$A$2:$B$15,2,FALSE)</f>
        <v>Marketing</v>
      </c>
      <c r="AA6202" s="19" t="str">
        <f>VLOOKUP(W6202,'Verweis Vertreter'!$A$2:$B$24,2,FALSE)</f>
        <v>Alexander Haas</v>
      </c>
      <c r="AB6202" s="12">
        <f t="shared" si="864"/>
        <v>1</v>
      </c>
      <c r="AC6202" s="12">
        <f t="shared" si="869"/>
        <v>106.02</v>
      </c>
      <c r="AD6202" s="12">
        <f t="shared" si="870"/>
        <v>106.02</v>
      </c>
      <c r="AE6202" s="12">
        <f t="shared" si="865"/>
        <v>106.02</v>
      </c>
      <c r="AF6202" s="12">
        <f t="shared" si="866"/>
        <v>0</v>
      </c>
      <c r="AG6202" s="12">
        <f t="shared" si="867"/>
        <v>0</v>
      </c>
      <c r="AH6202" s="9">
        <f t="shared" si="871"/>
        <v>0</v>
      </c>
      <c r="AI6202" s="14">
        <f>VLOOKUP(E6202,'Verweis Faktor'!$A:$B,2,FALSE)</f>
        <v>1</v>
      </c>
      <c r="AJ6202" s="14"/>
      <c r="AK6202" s="14" t="str">
        <f>IF(AL6202="Ja","Versandkosten",VLOOKUP(E6202,'Verweis Belegart'!$A$2:$B$9,2,FALSE))</f>
        <v>Hardware</v>
      </c>
      <c r="AL6202" s="14" t="str">
        <f t="shared" si="872"/>
        <v>Nein</v>
      </c>
      <c r="AM6202" s="14" t="str">
        <f t="shared" si="868"/>
        <v>Positiv</v>
      </c>
    </row>
    <row r="6203" spans="1:39" ht="17.25" customHeight="1" x14ac:dyDescent="0.35">
      <c r="A6203" s="17">
        <v>14573555</v>
      </c>
      <c r="B6203" s="2" t="s">
        <v>2720</v>
      </c>
      <c r="C6203" s="1">
        <v>2025001</v>
      </c>
      <c r="D6203" s="1">
        <v>2001585</v>
      </c>
      <c r="E6203" s="2" t="s">
        <v>34</v>
      </c>
      <c r="F6203" s="2" t="s">
        <v>53</v>
      </c>
      <c r="G6203" s="2" t="s">
        <v>36</v>
      </c>
      <c r="H6203" s="2" t="s">
        <v>1594</v>
      </c>
      <c r="I6203" s="2" t="s">
        <v>1595</v>
      </c>
      <c r="J6203" s="2" t="s">
        <v>103</v>
      </c>
      <c r="K6203" s="2" t="s">
        <v>28</v>
      </c>
      <c r="L6203" s="2" t="s">
        <v>2750</v>
      </c>
      <c r="M6203" s="2" t="s">
        <v>2751</v>
      </c>
      <c r="N6203" s="2" t="s">
        <v>1884</v>
      </c>
      <c r="O6203" s="3">
        <v>300</v>
      </c>
      <c r="P6203" s="3">
        <v>419</v>
      </c>
      <c r="Q6203" s="3">
        <v>435</v>
      </c>
      <c r="R6203" s="3">
        <v>130500</v>
      </c>
      <c r="S6203" s="3">
        <v>16</v>
      </c>
      <c r="T6203" s="3">
        <v>4800</v>
      </c>
      <c r="U6203" s="3">
        <v>3.67</v>
      </c>
      <c r="V6203" s="2" t="s">
        <v>42</v>
      </c>
      <c r="W6203" s="2" t="s">
        <v>43</v>
      </c>
      <c r="X6203" s="2"/>
      <c r="Y6203" s="19" t="str">
        <f>VLOOKUP(G6203,'Verweis Kd-Gruppe'!$A$2:$B$8,2,FALSE)</f>
        <v>GRK</v>
      </c>
      <c r="Z6203" s="19" t="str">
        <f>VLOOKUP(J6203,'Verweis Art-Gruppe'!$A$2:$B$15,2,FALSE)</f>
        <v>Geräte</v>
      </c>
      <c r="AA6203" s="19" t="str">
        <f>VLOOKUP(W6203,'Verweis Vertreter'!$A$2:$B$24,2,FALSE)</f>
        <v>Sebastian Faber</v>
      </c>
      <c r="AB6203" s="12">
        <f t="shared" si="864"/>
        <v>300</v>
      </c>
      <c r="AC6203" s="12">
        <f t="shared" si="869"/>
        <v>419</v>
      </c>
      <c r="AD6203" s="12">
        <f t="shared" si="870"/>
        <v>435</v>
      </c>
      <c r="AE6203" s="12">
        <f t="shared" si="865"/>
        <v>130500</v>
      </c>
      <c r="AF6203" s="12">
        <f t="shared" si="866"/>
        <v>16</v>
      </c>
      <c r="AG6203" s="12">
        <f t="shared" si="867"/>
        <v>4800</v>
      </c>
      <c r="AH6203" s="9">
        <f t="shared" si="871"/>
        <v>3.6781609195402298E-2</v>
      </c>
      <c r="AI6203" s="14">
        <f>VLOOKUP(E6203,'Verweis Faktor'!$A:$B,2,FALSE)</f>
        <v>1</v>
      </c>
      <c r="AJ6203" s="14"/>
      <c r="AK6203" s="14" t="str">
        <f>IF(AL6203="Ja","Versandkosten",VLOOKUP(E6203,'Verweis Belegart'!$A$2:$B$9,2,FALSE))</f>
        <v>Hardware</v>
      </c>
      <c r="AL6203" s="14" t="str">
        <f t="shared" si="872"/>
        <v>Nein</v>
      </c>
      <c r="AM6203" s="14" t="str">
        <f t="shared" si="868"/>
        <v>Positiv</v>
      </c>
    </row>
    <row r="6204" spans="1:39" ht="17.25" customHeight="1" x14ac:dyDescent="0.35">
      <c r="A6204" s="17">
        <v>14575772</v>
      </c>
      <c r="B6204" s="2" t="s">
        <v>2720</v>
      </c>
      <c r="C6204" s="1">
        <v>2025001</v>
      </c>
      <c r="D6204" s="1">
        <v>2001586</v>
      </c>
      <c r="E6204" s="2" t="s">
        <v>34</v>
      </c>
      <c r="F6204" s="2" t="s">
        <v>53</v>
      </c>
      <c r="G6204" s="2" t="s">
        <v>36</v>
      </c>
      <c r="H6204" s="2" t="s">
        <v>230</v>
      </c>
      <c r="I6204" s="2" t="s">
        <v>231</v>
      </c>
      <c r="J6204" s="2" t="s">
        <v>103</v>
      </c>
      <c r="K6204" s="2" t="s">
        <v>28</v>
      </c>
      <c r="L6204" s="2" t="s">
        <v>2656</v>
      </c>
      <c r="M6204" s="2" t="s">
        <v>2657</v>
      </c>
      <c r="N6204" s="2" t="s">
        <v>2596</v>
      </c>
      <c r="O6204" s="3">
        <v>60</v>
      </c>
      <c r="P6204" s="3">
        <v>295</v>
      </c>
      <c r="Q6204" s="3">
        <v>339</v>
      </c>
      <c r="R6204" s="3">
        <v>20340</v>
      </c>
      <c r="S6204" s="3">
        <v>44</v>
      </c>
      <c r="T6204" s="3">
        <v>2640</v>
      </c>
      <c r="U6204" s="3">
        <v>12.97</v>
      </c>
      <c r="V6204" s="2" t="s">
        <v>235</v>
      </c>
      <c r="W6204" s="2" t="s">
        <v>236</v>
      </c>
      <c r="X6204" s="2" t="s">
        <v>33</v>
      </c>
      <c r="Y6204" s="19" t="str">
        <f>VLOOKUP(G6204,'Verweis Kd-Gruppe'!$A$2:$B$8,2,FALSE)</f>
        <v>GRK</v>
      </c>
      <c r="Z6204" s="19" t="str">
        <f>VLOOKUP(J6204,'Verweis Art-Gruppe'!$A$2:$B$15,2,FALSE)</f>
        <v>Geräte</v>
      </c>
      <c r="AA6204" s="19" t="str">
        <f>VLOOKUP(W6204,'Verweis Vertreter'!$A$2:$B$24,2,FALSE)</f>
        <v>Patrick Verfürth</v>
      </c>
      <c r="AB6204" s="12">
        <f t="shared" si="864"/>
        <v>60</v>
      </c>
      <c r="AC6204" s="12">
        <f t="shared" si="869"/>
        <v>295</v>
      </c>
      <c r="AD6204" s="12">
        <f t="shared" si="870"/>
        <v>339</v>
      </c>
      <c r="AE6204" s="12">
        <f t="shared" si="865"/>
        <v>20340</v>
      </c>
      <c r="AF6204" s="12">
        <f t="shared" si="866"/>
        <v>44</v>
      </c>
      <c r="AG6204" s="12">
        <f t="shared" si="867"/>
        <v>2640</v>
      </c>
      <c r="AH6204" s="9">
        <f t="shared" si="871"/>
        <v>0.12979351032448377</v>
      </c>
      <c r="AI6204" s="14">
        <f>VLOOKUP(E6204,'Verweis Faktor'!$A:$B,2,FALSE)</f>
        <v>1</v>
      </c>
      <c r="AJ6204" s="14"/>
      <c r="AK6204" s="14" t="str">
        <f>IF(AL6204="Ja","Versandkosten",VLOOKUP(E6204,'Verweis Belegart'!$A$2:$B$9,2,FALSE))</f>
        <v>Hardware</v>
      </c>
      <c r="AL6204" s="14" t="str">
        <f t="shared" si="872"/>
        <v>Nein</v>
      </c>
      <c r="AM6204" s="14" t="str">
        <f t="shared" si="868"/>
        <v>Positiv</v>
      </c>
    </row>
    <row r="57220" spans="38:38" x14ac:dyDescent="0.35">
      <c r="AL57220" s="13"/>
    </row>
    <row r="57221" spans="38:38" x14ac:dyDescent="0.35">
      <c r="AL57221" s="5"/>
    </row>
    <row r="57222" spans="38:38" x14ac:dyDescent="0.35">
      <c r="AL57222" s="14"/>
    </row>
    <row r="57223" spans="38:38" x14ac:dyDescent="0.35">
      <c r="AL57223" s="14"/>
    </row>
    <row r="57224" spans="38:38" x14ac:dyDescent="0.35">
      <c r="AL57224" s="14"/>
    </row>
    <row r="57225" spans="38:38" x14ac:dyDescent="0.35">
      <c r="AL57225" s="14"/>
    </row>
    <row r="57226" spans="38:38" x14ac:dyDescent="0.35">
      <c r="AL57226" s="14"/>
    </row>
    <row r="57227" spans="38:38" x14ac:dyDescent="0.35">
      <c r="AL57227" s="14"/>
    </row>
    <row r="57228" spans="38:38" x14ac:dyDescent="0.35">
      <c r="AL57228" s="14"/>
    </row>
    <row r="57229" spans="38:38" x14ac:dyDescent="0.35">
      <c r="AL57229" s="14"/>
    </row>
    <row r="57230" spans="38:38" x14ac:dyDescent="0.35">
      <c r="AL57230" s="14"/>
    </row>
    <row r="57231" spans="38:38" x14ac:dyDescent="0.35">
      <c r="AL57231" s="14"/>
    </row>
    <row r="57232" spans="38:38" x14ac:dyDescent="0.35">
      <c r="AL57232" s="14"/>
    </row>
    <row r="57233" spans="38:38" x14ac:dyDescent="0.35">
      <c r="AL57233" s="14"/>
    </row>
    <row r="57234" spans="38:38" x14ac:dyDescent="0.35">
      <c r="AL57234" s="14"/>
    </row>
    <row r="57235" spans="38:38" x14ac:dyDescent="0.35">
      <c r="AL57235" s="14"/>
    </row>
    <row r="57236" spans="38:38" x14ac:dyDescent="0.35">
      <c r="AL57236" s="14"/>
    </row>
    <row r="57237" spans="38:38" x14ac:dyDescent="0.35">
      <c r="AL57237" s="14"/>
    </row>
    <row r="57238" spans="38:38" x14ac:dyDescent="0.35">
      <c r="AL57238" s="14"/>
    </row>
    <row r="57239" spans="38:38" x14ac:dyDescent="0.35">
      <c r="AL57239" s="14"/>
    </row>
    <row r="57240" spans="38:38" x14ac:dyDescent="0.35">
      <c r="AL57240" s="14"/>
    </row>
    <row r="57241" spans="38:38" x14ac:dyDescent="0.35">
      <c r="AL57241" s="14"/>
    </row>
    <row r="57242" spans="38:38" x14ac:dyDescent="0.35">
      <c r="AL57242" s="14"/>
    </row>
    <row r="57243" spans="38:38" x14ac:dyDescent="0.35">
      <c r="AL57243" s="14"/>
    </row>
    <row r="57244" spans="38:38" x14ac:dyDescent="0.35">
      <c r="AL57244" s="14"/>
    </row>
    <row r="57245" spans="38:38" x14ac:dyDescent="0.35">
      <c r="AL57245" s="14"/>
    </row>
    <row r="57246" spans="38:38" x14ac:dyDescent="0.35">
      <c r="AL57246" s="14"/>
    </row>
    <row r="57247" spans="38:38" x14ac:dyDescent="0.35">
      <c r="AL57247" s="14"/>
    </row>
    <row r="57248" spans="38:38" x14ac:dyDescent="0.35">
      <c r="AL57248" s="14"/>
    </row>
    <row r="57249" spans="38:38" x14ac:dyDescent="0.35">
      <c r="AL57249" s="14"/>
    </row>
    <row r="57250" spans="38:38" x14ac:dyDescent="0.35">
      <c r="AL57250" s="14"/>
    </row>
    <row r="57251" spans="38:38" x14ac:dyDescent="0.35">
      <c r="AL57251" s="14"/>
    </row>
    <row r="57252" spans="38:38" x14ac:dyDescent="0.35">
      <c r="AL57252" s="14"/>
    </row>
    <row r="57253" spans="38:38" x14ac:dyDescent="0.35">
      <c r="AL57253" s="14"/>
    </row>
    <row r="57254" spans="38:38" x14ac:dyDescent="0.35">
      <c r="AL57254" s="14"/>
    </row>
    <row r="57255" spans="38:38" x14ac:dyDescent="0.35">
      <c r="AL57255" s="14"/>
    </row>
    <row r="57256" spans="38:38" x14ac:dyDescent="0.35">
      <c r="AL57256" s="14"/>
    </row>
    <row r="57257" spans="38:38" x14ac:dyDescent="0.35">
      <c r="AL57257" s="14"/>
    </row>
    <row r="57258" spans="38:38" x14ac:dyDescent="0.35">
      <c r="AL57258" s="14"/>
    </row>
    <row r="57259" spans="38:38" x14ac:dyDescent="0.35">
      <c r="AL57259" s="14"/>
    </row>
    <row r="57260" spans="38:38" x14ac:dyDescent="0.35">
      <c r="AL57260" s="14"/>
    </row>
    <row r="57261" spans="38:38" x14ac:dyDescent="0.35">
      <c r="AL57261" s="14"/>
    </row>
    <row r="57262" spans="38:38" x14ac:dyDescent="0.35">
      <c r="AL57262" s="14"/>
    </row>
    <row r="57263" spans="38:38" x14ac:dyDescent="0.35">
      <c r="AL57263" s="14"/>
    </row>
    <row r="57264" spans="38:38" x14ac:dyDescent="0.35">
      <c r="AL57264" s="14"/>
    </row>
    <row r="57265" spans="38:38" x14ac:dyDescent="0.35">
      <c r="AL57265" s="14"/>
    </row>
    <row r="57266" spans="38:38" x14ac:dyDescent="0.35">
      <c r="AL57266" s="14"/>
    </row>
    <row r="57267" spans="38:38" x14ac:dyDescent="0.35">
      <c r="AL57267" s="14"/>
    </row>
    <row r="57268" spans="38:38" x14ac:dyDescent="0.35">
      <c r="AL57268" s="14"/>
    </row>
    <row r="57269" spans="38:38" x14ac:dyDescent="0.35">
      <c r="AL57269" s="14"/>
    </row>
    <row r="57270" spans="38:38" x14ac:dyDescent="0.35">
      <c r="AL57270" s="14"/>
    </row>
    <row r="57271" spans="38:38" x14ac:dyDescent="0.35">
      <c r="AL57271" s="14"/>
    </row>
    <row r="57272" spans="38:38" x14ac:dyDescent="0.35">
      <c r="AL57272" s="14"/>
    </row>
    <row r="57273" spans="38:38" x14ac:dyDescent="0.35">
      <c r="AL57273" s="14"/>
    </row>
    <row r="57274" spans="38:38" x14ac:dyDescent="0.35">
      <c r="AL57274" s="14"/>
    </row>
    <row r="57275" spans="38:38" x14ac:dyDescent="0.35">
      <c r="AL57275" s="14"/>
    </row>
    <row r="57276" spans="38:38" x14ac:dyDescent="0.35">
      <c r="AL57276" s="14"/>
    </row>
    <row r="57277" spans="38:38" x14ac:dyDescent="0.35">
      <c r="AL57277" s="14"/>
    </row>
    <row r="57278" spans="38:38" x14ac:dyDescent="0.35">
      <c r="AL57278" s="14"/>
    </row>
    <row r="57279" spans="38:38" x14ac:dyDescent="0.35">
      <c r="AL57279" s="14"/>
    </row>
    <row r="57280" spans="38:38" x14ac:dyDescent="0.35">
      <c r="AL57280" s="14"/>
    </row>
    <row r="57281" spans="38:38" x14ac:dyDescent="0.35">
      <c r="AL57281" s="14"/>
    </row>
    <row r="57282" spans="38:38" x14ac:dyDescent="0.35">
      <c r="AL57282" s="14"/>
    </row>
    <row r="57283" spans="38:38" x14ac:dyDescent="0.35">
      <c r="AL57283" s="14"/>
    </row>
    <row r="57284" spans="38:38" x14ac:dyDescent="0.35">
      <c r="AL57284" s="14"/>
    </row>
    <row r="57285" spans="38:38" x14ac:dyDescent="0.35">
      <c r="AL57285" s="14"/>
    </row>
    <row r="57286" spans="38:38" x14ac:dyDescent="0.35">
      <c r="AL57286" s="14"/>
    </row>
    <row r="57287" spans="38:38" x14ac:dyDescent="0.35">
      <c r="AL57287" s="14"/>
    </row>
    <row r="57288" spans="38:38" x14ac:dyDescent="0.35">
      <c r="AL57288" s="14"/>
    </row>
    <row r="57289" spans="38:38" x14ac:dyDescent="0.35">
      <c r="AL57289" s="14"/>
    </row>
    <row r="57290" spans="38:38" x14ac:dyDescent="0.35">
      <c r="AL57290" s="14"/>
    </row>
    <row r="57291" spans="38:38" x14ac:dyDescent="0.35">
      <c r="AL57291" s="14"/>
    </row>
    <row r="57292" spans="38:38" x14ac:dyDescent="0.35">
      <c r="AL57292" s="14"/>
    </row>
    <row r="57293" spans="38:38" x14ac:dyDescent="0.35">
      <c r="AL57293" s="14"/>
    </row>
    <row r="57294" spans="38:38" x14ac:dyDescent="0.35">
      <c r="AL57294" s="14"/>
    </row>
    <row r="57295" spans="38:38" x14ac:dyDescent="0.35">
      <c r="AL57295" s="14"/>
    </row>
    <row r="57296" spans="38:38" x14ac:dyDescent="0.35">
      <c r="AL57296" s="14"/>
    </row>
    <row r="57297" spans="38:38" x14ac:dyDescent="0.35">
      <c r="AL57297" s="14"/>
    </row>
    <row r="57298" spans="38:38" x14ac:dyDescent="0.35">
      <c r="AL57298" s="14"/>
    </row>
    <row r="57299" spans="38:38" x14ac:dyDescent="0.35">
      <c r="AL57299" s="14"/>
    </row>
    <row r="57300" spans="38:38" x14ac:dyDescent="0.35">
      <c r="AL57300" s="14"/>
    </row>
    <row r="57301" spans="38:38" x14ac:dyDescent="0.35">
      <c r="AL57301" s="14"/>
    </row>
    <row r="57302" spans="38:38" x14ac:dyDescent="0.35">
      <c r="AL57302" s="14"/>
    </row>
    <row r="57303" spans="38:38" x14ac:dyDescent="0.35">
      <c r="AL57303" s="14"/>
    </row>
    <row r="57304" spans="38:38" x14ac:dyDescent="0.35">
      <c r="AL57304" s="14"/>
    </row>
    <row r="57305" spans="38:38" x14ac:dyDescent="0.35">
      <c r="AL57305" s="14"/>
    </row>
    <row r="57306" spans="38:38" x14ac:dyDescent="0.35">
      <c r="AL57306" s="14"/>
    </row>
    <row r="57307" spans="38:38" x14ac:dyDescent="0.35">
      <c r="AL57307" s="14"/>
    </row>
    <row r="57308" spans="38:38" x14ac:dyDescent="0.35">
      <c r="AL57308" s="14"/>
    </row>
    <row r="57309" spans="38:38" x14ac:dyDescent="0.35">
      <c r="AL57309" s="14"/>
    </row>
    <row r="57310" spans="38:38" x14ac:dyDescent="0.35">
      <c r="AL57310" s="14"/>
    </row>
    <row r="57311" spans="38:38" x14ac:dyDescent="0.35">
      <c r="AL57311" s="14"/>
    </row>
    <row r="57312" spans="38:38" x14ac:dyDescent="0.35">
      <c r="AL57312" s="14"/>
    </row>
    <row r="57313" spans="38:38" x14ac:dyDescent="0.35">
      <c r="AL57313" s="14"/>
    </row>
    <row r="57314" spans="38:38" x14ac:dyDescent="0.35">
      <c r="AL57314" s="14"/>
    </row>
    <row r="57315" spans="38:38" x14ac:dyDescent="0.35">
      <c r="AL57315" s="14"/>
    </row>
    <row r="57316" spans="38:38" x14ac:dyDescent="0.35">
      <c r="AL57316" s="14"/>
    </row>
    <row r="57317" spans="38:38" x14ac:dyDescent="0.35">
      <c r="AL57317" s="14"/>
    </row>
    <row r="57318" spans="38:38" x14ac:dyDescent="0.35">
      <c r="AL57318" s="14"/>
    </row>
    <row r="57319" spans="38:38" x14ac:dyDescent="0.35">
      <c r="AL57319" s="14"/>
    </row>
    <row r="57320" spans="38:38" x14ac:dyDescent="0.35">
      <c r="AL57320" s="14"/>
    </row>
    <row r="57321" spans="38:38" x14ac:dyDescent="0.35">
      <c r="AL57321" s="14"/>
    </row>
    <row r="57322" spans="38:38" x14ac:dyDescent="0.35">
      <c r="AL57322" s="14"/>
    </row>
    <row r="57323" spans="38:38" x14ac:dyDescent="0.35">
      <c r="AL57323" s="14"/>
    </row>
    <row r="57324" spans="38:38" x14ac:dyDescent="0.35">
      <c r="AL57324" s="14"/>
    </row>
    <row r="57325" spans="38:38" x14ac:dyDescent="0.35">
      <c r="AL57325" s="14"/>
    </row>
    <row r="57326" spans="38:38" x14ac:dyDescent="0.35">
      <c r="AL57326" s="14"/>
    </row>
    <row r="57327" spans="38:38" x14ac:dyDescent="0.35">
      <c r="AL57327" s="14"/>
    </row>
    <row r="57328" spans="38:38" x14ac:dyDescent="0.35">
      <c r="AL57328" s="14"/>
    </row>
    <row r="57329" spans="38:38" x14ac:dyDescent="0.35">
      <c r="AL57329" s="14"/>
    </row>
    <row r="57330" spans="38:38" x14ac:dyDescent="0.35">
      <c r="AL57330" s="14"/>
    </row>
    <row r="57331" spans="38:38" x14ac:dyDescent="0.35">
      <c r="AL57331" s="14"/>
    </row>
    <row r="57332" spans="38:38" x14ac:dyDescent="0.35">
      <c r="AL57332" s="14"/>
    </row>
    <row r="57333" spans="38:38" x14ac:dyDescent="0.35">
      <c r="AL57333" s="14"/>
    </row>
    <row r="57334" spans="38:38" x14ac:dyDescent="0.35">
      <c r="AL57334" s="14"/>
    </row>
    <row r="57335" spans="38:38" x14ac:dyDescent="0.35">
      <c r="AL57335" s="14"/>
    </row>
    <row r="57336" spans="38:38" x14ac:dyDescent="0.35">
      <c r="AL57336" s="14"/>
    </row>
    <row r="57337" spans="38:38" x14ac:dyDescent="0.35">
      <c r="AL57337" s="14"/>
    </row>
    <row r="57338" spans="38:38" x14ac:dyDescent="0.35">
      <c r="AL57338" s="14"/>
    </row>
    <row r="57339" spans="38:38" x14ac:dyDescent="0.35">
      <c r="AL57339" s="14"/>
    </row>
    <row r="57340" spans="38:38" x14ac:dyDescent="0.35">
      <c r="AL57340" s="14"/>
    </row>
    <row r="57341" spans="38:38" x14ac:dyDescent="0.35">
      <c r="AL57341" s="14"/>
    </row>
    <row r="57342" spans="38:38" x14ac:dyDescent="0.35">
      <c r="AL57342" s="14"/>
    </row>
    <row r="57343" spans="38:38" x14ac:dyDescent="0.35">
      <c r="AL57343" s="14"/>
    </row>
    <row r="57344" spans="38:38" x14ac:dyDescent="0.35">
      <c r="AL57344" s="14"/>
    </row>
    <row r="57345" spans="38:38" x14ac:dyDescent="0.35">
      <c r="AL57345" s="14"/>
    </row>
    <row r="57346" spans="38:38" x14ac:dyDescent="0.35">
      <c r="AL57346" s="14"/>
    </row>
    <row r="57347" spans="38:38" x14ac:dyDescent="0.35">
      <c r="AL57347" s="14"/>
    </row>
    <row r="57348" spans="38:38" x14ac:dyDescent="0.35">
      <c r="AL57348" s="14"/>
    </row>
    <row r="57349" spans="38:38" x14ac:dyDescent="0.35">
      <c r="AL57349" s="14"/>
    </row>
    <row r="57350" spans="38:38" x14ac:dyDescent="0.35">
      <c r="AL57350" s="14"/>
    </row>
    <row r="57351" spans="38:38" x14ac:dyDescent="0.35">
      <c r="AL57351" s="14"/>
    </row>
    <row r="57352" spans="38:38" x14ac:dyDescent="0.35">
      <c r="AL57352" s="14"/>
    </row>
    <row r="57353" spans="38:38" x14ac:dyDescent="0.35">
      <c r="AL57353" s="14"/>
    </row>
    <row r="57354" spans="38:38" x14ac:dyDescent="0.35">
      <c r="AL57354" s="14"/>
    </row>
    <row r="57355" spans="38:38" x14ac:dyDescent="0.35">
      <c r="AL57355" s="14"/>
    </row>
    <row r="57356" spans="38:38" x14ac:dyDescent="0.35">
      <c r="AL57356" s="14"/>
    </row>
    <row r="57357" spans="38:38" x14ac:dyDescent="0.35">
      <c r="AL57357" s="14"/>
    </row>
    <row r="57358" spans="38:38" x14ac:dyDescent="0.35">
      <c r="AL57358" s="14"/>
    </row>
    <row r="57359" spans="38:38" x14ac:dyDescent="0.35">
      <c r="AL57359" s="14"/>
    </row>
    <row r="57360" spans="38:38" x14ac:dyDescent="0.35">
      <c r="AL57360" s="14"/>
    </row>
    <row r="57361" spans="38:38" x14ac:dyDescent="0.35">
      <c r="AL57361" s="14"/>
    </row>
    <row r="57362" spans="38:38" x14ac:dyDescent="0.35">
      <c r="AL57362" s="14"/>
    </row>
    <row r="57363" spans="38:38" x14ac:dyDescent="0.35">
      <c r="AL57363" s="14"/>
    </row>
    <row r="57364" spans="38:38" x14ac:dyDescent="0.35">
      <c r="AL57364" s="14"/>
    </row>
    <row r="57365" spans="38:38" x14ac:dyDescent="0.35">
      <c r="AL57365" s="14"/>
    </row>
    <row r="57366" spans="38:38" x14ac:dyDescent="0.35">
      <c r="AL57366" s="14"/>
    </row>
    <row r="57367" spans="38:38" x14ac:dyDescent="0.35">
      <c r="AL57367" s="14"/>
    </row>
    <row r="57368" spans="38:38" x14ac:dyDescent="0.35">
      <c r="AL57368" s="14"/>
    </row>
    <row r="57369" spans="38:38" x14ac:dyDescent="0.35">
      <c r="AL57369" s="14"/>
    </row>
    <row r="57370" spans="38:38" x14ac:dyDescent="0.35">
      <c r="AL57370" s="14"/>
    </row>
    <row r="57371" spans="38:38" x14ac:dyDescent="0.35">
      <c r="AL57371" s="14"/>
    </row>
    <row r="57372" spans="38:38" x14ac:dyDescent="0.35">
      <c r="AL57372" s="14"/>
    </row>
    <row r="57373" spans="38:38" x14ac:dyDescent="0.35">
      <c r="AL57373" s="14"/>
    </row>
    <row r="57374" spans="38:38" x14ac:dyDescent="0.35">
      <c r="AL57374" s="14"/>
    </row>
    <row r="57375" spans="38:38" x14ac:dyDescent="0.35">
      <c r="AL57375" s="14"/>
    </row>
    <row r="57376" spans="38:38" x14ac:dyDescent="0.35">
      <c r="AL57376" s="14"/>
    </row>
    <row r="57377" spans="38:38" x14ac:dyDescent="0.35">
      <c r="AL57377" s="14"/>
    </row>
    <row r="57378" spans="38:38" x14ac:dyDescent="0.35">
      <c r="AL57378" s="14"/>
    </row>
    <row r="57379" spans="38:38" x14ac:dyDescent="0.35">
      <c r="AL57379" s="14"/>
    </row>
    <row r="57380" spans="38:38" x14ac:dyDescent="0.35">
      <c r="AL57380" s="14"/>
    </row>
    <row r="57381" spans="38:38" x14ac:dyDescent="0.35">
      <c r="AL57381" s="14"/>
    </row>
    <row r="57382" spans="38:38" x14ac:dyDescent="0.35">
      <c r="AL57382" s="14"/>
    </row>
    <row r="57383" spans="38:38" x14ac:dyDescent="0.35">
      <c r="AL57383" s="14"/>
    </row>
    <row r="57384" spans="38:38" x14ac:dyDescent="0.35">
      <c r="AL57384" s="14"/>
    </row>
    <row r="57385" spans="38:38" x14ac:dyDescent="0.35">
      <c r="AL57385" s="14"/>
    </row>
    <row r="57386" spans="38:38" x14ac:dyDescent="0.35">
      <c r="AL57386" s="14"/>
    </row>
    <row r="57387" spans="38:38" x14ac:dyDescent="0.35">
      <c r="AL57387" s="14"/>
    </row>
    <row r="57388" spans="38:38" x14ac:dyDescent="0.35">
      <c r="AL57388" s="14"/>
    </row>
    <row r="57389" spans="38:38" x14ac:dyDescent="0.35">
      <c r="AL57389" s="14"/>
    </row>
    <row r="57390" spans="38:38" x14ac:dyDescent="0.35">
      <c r="AL57390" s="14"/>
    </row>
    <row r="57391" spans="38:38" x14ac:dyDescent="0.35">
      <c r="AL57391" s="14"/>
    </row>
    <row r="57392" spans="38:38" x14ac:dyDescent="0.35">
      <c r="AL57392" s="14"/>
    </row>
    <row r="57393" spans="38:38" x14ac:dyDescent="0.35">
      <c r="AL57393" s="14"/>
    </row>
    <row r="57394" spans="38:38" x14ac:dyDescent="0.35">
      <c r="AL57394" s="14"/>
    </row>
    <row r="57395" spans="38:38" x14ac:dyDescent="0.35">
      <c r="AL57395" s="14"/>
    </row>
    <row r="57396" spans="38:38" x14ac:dyDescent="0.35">
      <c r="AL57396" s="14"/>
    </row>
    <row r="57397" spans="38:38" x14ac:dyDescent="0.35">
      <c r="AL57397" s="14"/>
    </row>
    <row r="57398" spans="38:38" x14ac:dyDescent="0.35">
      <c r="AL57398" s="14"/>
    </row>
    <row r="57399" spans="38:38" x14ac:dyDescent="0.35">
      <c r="AL57399" s="14"/>
    </row>
    <row r="57400" spans="38:38" x14ac:dyDescent="0.35">
      <c r="AL57400" s="14"/>
    </row>
    <row r="57401" spans="38:38" x14ac:dyDescent="0.35">
      <c r="AL57401" s="14"/>
    </row>
    <row r="57402" spans="38:38" x14ac:dyDescent="0.35">
      <c r="AL57402" s="14"/>
    </row>
    <row r="57403" spans="38:38" x14ac:dyDescent="0.35">
      <c r="AL57403" s="14"/>
    </row>
    <row r="57404" spans="38:38" x14ac:dyDescent="0.35">
      <c r="AL57404" s="14"/>
    </row>
    <row r="57405" spans="38:38" x14ac:dyDescent="0.35">
      <c r="AL57405" s="14"/>
    </row>
    <row r="57406" spans="38:38" x14ac:dyDescent="0.35">
      <c r="AL57406" s="14"/>
    </row>
    <row r="57407" spans="38:38" x14ac:dyDescent="0.35">
      <c r="AL57407" s="14"/>
    </row>
    <row r="57408" spans="38:38" x14ac:dyDescent="0.35">
      <c r="AL57408" s="14"/>
    </row>
    <row r="57409" spans="38:38" x14ac:dyDescent="0.35">
      <c r="AL57409" s="14"/>
    </row>
    <row r="57410" spans="38:38" x14ac:dyDescent="0.35">
      <c r="AL57410" s="14"/>
    </row>
    <row r="57411" spans="38:38" x14ac:dyDescent="0.35">
      <c r="AL57411" s="14"/>
    </row>
    <row r="57412" spans="38:38" x14ac:dyDescent="0.35">
      <c r="AL57412" s="14"/>
    </row>
    <row r="57413" spans="38:38" x14ac:dyDescent="0.35">
      <c r="AL57413" s="14"/>
    </row>
    <row r="57414" spans="38:38" x14ac:dyDescent="0.35">
      <c r="AL57414" s="14"/>
    </row>
    <row r="57415" spans="38:38" x14ac:dyDescent="0.35">
      <c r="AL57415" s="14"/>
    </row>
    <row r="57416" spans="38:38" x14ac:dyDescent="0.35">
      <c r="AL57416" s="14"/>
    </row>
    <row r="57417" spans="38:38" x14ac:dyDescent="0.35">
      <c r="AL57417" s="14"/>
    </row>
    <row r="57418" spans="38:38" x14ac:dyDescent="0.35">
      <c r="AL57418" s="14"/>
    </row>
    <row r="57419" spans="38:38" x14ac:dyDescent="0.35">
      <c r="AL57419" s="14"/>
    </row>
    <row r="57420" spans="38:38" x14ac:dyDescent="0.35">
      <c r="AL57420" s="14"/>
    </row>
    <row r="57421" spans="38:38" x14ac:dyDescent="0.35">
      <c r="AL57421" s="14"/>
    </row>
    <row r="57422" spans="38:38" x14ac:dyDescent="0.35">
      <c r="AL57422" s="14"/>
    </row>
    <row r="57423" spans="38:38" x14ac:dyDescent="0.35">
      <c r="AL57423" s="14"/>
    </row>
    <row r="57424" spans="38:38" x14ac:dyDescent="0.35">
      <c r="AL57424" s="14"/>
    </row>
    <row r="57425" spans="38:38" x14ac:dyDescent="0.35">
      <c r="AL57425" s="14"/>
    </row>
    <row r="57426" spans="38:38" x14ac:dyDescent="0.35">
      <c r="AL57426" s="14"/>
    </row>
    <row r="57427" spans="38:38" x14ac:dyDescent="0.35">
      <c r="AL57427" s="14"/>
    </row>
    <row r="57428" spans="38:38" x14ac:dyDescent="0.35">
      <c r="AL57428" s="14"/>
    </row>
    <row r="57429" spans="38:38" x14ac:dyDescent="0.35">
      <c r="AL57429" s="14"/>
    </row>
    <row r="57430" spans="38:38" x14ac:dyDescent="0.35">
      <c r="AL57430" s="14"/>
    </row>
    <row r="57431" spans="38:38" x14ac:dyDescent="0.35">
      <c r="AL57431" s="14"/>
    </row>
    <row r="57432" spans="38:38" x14ac:dyDescent="0.35">
      <c r="AL57432" s="14"/>
    </row>
    <row r="57433" spans="38:38" x14ac:dyDescent="0.35">
      <c r="AL57433" s="14"/>
    </row>
    <row r="57434" spans="38:38" x14ac:dyDescent="0.35">
      <c r="AL57434" s="14"/>
    </row>
    <row r="57435" spans="38:38" x14ac:dyDescent="0.35">
      <c r="AL57435" s="14"/>
    </row>
    <row r="57436" spans="38:38" x14ac:dyDescent="0.35">
      <c r="AL57436" s="14"/>
    </row>
    <row r="57437" spans="38:38" x14ac:dyDescent="0.35">
      <c r="AL57437" s="14"/>
    </row>
    <row r="57438" spans="38:38" x14ac:dyDescent="0.35">
      <c r="AL57438" s="14"/>
    </row>
    <row r="57439" spans="38:38" x14ac:dyDescent="0.35">
      <c r="AL57439" s="14"/>
    </row>
    <row r="57440" spans="38:38" x14ac:dyDescent="0.35">
      <c r="AL57440" s="14"/>
    </row>
    <row r="57441" spans="38:38" x14ac:dyDescent="0.35">
      <c r="AL57441" s="14"/>
    </row>
    <row r="57442" spans="38:38" x14ac:dyDescent="0.35">
      <c r="AL57442" s="14"/>
    </row>
    <row r="57443" spans="38:38" x14ac:dyDescent="0.35">
      <c r="AL57443" s="14"/>
    </row>
    <row r="57444" spans="38:38" x14ac:dyDescent="0.35">
      <c r="AL57444" s="14"/>
    </row>
    <row r="57445" spans="38:38" x14ac:dyDescent="0.35">
      <c r="AL57445" s="14"/>
    </row>
    <row r="57446" spans="38:38" x14ac:dyDescent="0.35">
      <c r="AL57446" s="14"/>
    </row>
    <row r="57447" spans="38:38" x14ac:dyDescent="0.35">
      <c r="AL57447" s="14"/>
    </row>
    <row r="57448" spans="38:38" x14ac:dyDescent="0.35">
      <c r="AL57448" s="14"/>
    </row>
    <row r="57449" spans="38:38" x14ac:dyDescent="0.35">
      <c r="AL57449" s="14"/>
    </row>
    <row r="57450" spans="38:38" x14ac:dyDescent="0.35">
      <c r="AL57450" s="14"/>
    </row>
    <row r="57451" spans="38:38" x14ac:dyDescent="0.35">
      <c r="AL57451" s="14"/>
    </row>
    <row r="57452" spans="38:38" x14ac:dyDescent="0.35">
      <c r="AL57452" s="14"/>
    </row>
    <row r="57453" spans="38:38" x14ac:dyDescent="0.35">
      <c r="AL57453" s="14"/>
    </row>
    <row r="57454" spans="38:38" x14ac:dyDescent="0.35">
      <c r="AL57454" s="14"/>
    </row>
    <row r="57455" spans="38:38" x14ac:dyDescent="0.35">
      <c r="AL57455" s="14"/>
    </row>
    <row r="57456" spans="38:38" x14ac:dyDescent="0.35">
      <c r="AL57456" s="14"/>
    </row>
    <row r="57457" spans="38:38" x14ac:dyDescent="0.35">
      <c r="AL57457" s="14"/>
    </row>
    <row r="57458" spans="38:38" x14ac:dyDescent="0.35">
      <c r="AL57458" s="14"/>
    </row>
    <row r="57459" spans="38:38" x14ac:dyDescent="0.35">
      <c r="AL57459" s="14"/>
    </row>
    <row r="57460" spans="38:38" x14ac:dyDescent="0.35">
      <c r="AL57460" s="14"/>
    </row>
    <row r="57461" spans="38:38" x14ac:dyDescent="0.35">
      <c r="AL57461" s="14"/>
    </row>
    <row r="57462" spans="38:38" x14ac:dyDescent="0.35">
      <c r="AL57462" s="14"/>
    </row>
    <row r="57463" spans="38:38" x14ac:dyDescent="0.35">
      <c r="AL57463" s="14"/>
    </row>
    <row r="57464" spans="38:38" x14ac:dyDescent="0.35">
      <c r="AL57464" s="14"/>
    </row>
    <row r="57465" spans="38:38" x14ac:dyDescent="0.35">
      <c r="AL57465" s="14"/>
    </row>
    <row r="57466" spans="38:38" x14ac:dyDescent="0.35">
      <c r="AL57466" s="14"/>
    </row>
    <row r="57467" spans="38:38" x14ac:dyDescent="0.35">
      <c r="AL57467" s="14"/>
    </row>
    <row r="57468" spans="38:38" x14ac:dyDescent="0.35">
      <c r="AL57468" s="14"/>
    </row>
    <row r="57469" spans="38:38" x14ac:dyDescent="0.35">
      <c r="AL57469" s="14"/>
    </row>
    <row r="57470" spans="38:38" x14ac:dyDescent="0.35">
      <c r="AL57470" s="14"/>
    </row>
    <row r="57471" spans="38:38" x14ac:dyDescent="0.35">
      <c r="AL57471" s="14"/>
    </row>
    <row r="57472" spans="38:38" x14ac:dyDescent="0.35">
      <c r="AL57472" s="14"/>
    </row>
    <row r="57473" spans="38:38" x14ac:dyDescent="0.35">
      <c r="AL57473" s="14"/>
    </row>
    <row r="57474" spans="38:38" x14ac:dyDescent="0.35">
      <c r="AL57474" s="14"/>
    </row>
    <row r="57475" spans="38:38" x14ac:dyDescent="0.35">
      <c r="AL57475" s="14"/>
    </row>
    <row r="57476" spans="38:38" x14ac:dyDescent="0.35">
      <c r="AL57476" s="14"/>
    </row>
    <row r="57477" spans="38:38" x14ac:dyDescent="0.35">
      <c r="AL57477" s="14"/>
    </row>
    <row r="57478" spans="38:38" x14ac:dyDescent="0.35">
      <c r="AL57478" s="14"/>
    </row>
    <row r="57479" spans="38:38" x14ac:dyDescent="0.35">
      <c r="AL57479" s="14"/>
    </row>
    <row r="57480" spans="38:38" x14ac:dyDescent="0.35">
      <c r="AL57480" s="14"/>
    </row>
    <row r="57481" spans="38:38" x14ac:dyDescent="0.35">
      <c r="AL57481" s="14"/>
    </row>
    <row r="57482" spans="38:38" x14ac:dyDescent="0.35">
      <c r="AL57482" s="14"/>
    </row>
    <row r="57483" spans="38:38" x14ac:dyDescent="0.35">
      <c r="AL57483" s="14"/>
    </row>
    <row r="57484" spans="38:38" x14ac:dyDescent="0.35">
      <c r="AL57484" s="14"/>
    </row>
    <row r="57485" spans="38:38" x14ac:dyDescent="0.35">
      <c r="AL57485" s="14"/>
    </row>
    <row r="57486" spans="38:38" x14ac:dyDescent="0.35">
      <c r="AL57486" s="14"/>
    </row>
    <row r="57487" spans="38:38" x14ac:dyDescent="0.35">
      <c r="AL57487" s="14"/>
    </row>
    <row r="57488" spans="38:38" x14ac:dyDescent="0.35">
      <c r="AL57488" s="14"/>
    </row>
    <row r="57489" spans="38:38" x14ac:dyDescent="0.35">
      <c r="AL57489" s="14"/>
    </row>
    <row r="57490" spans="38:38" x14ac:dyDescent="0.35">
      <c r="AL57490" s="14"/>
    </row>
    <row r="57491" spans="38:38" x14ac:dyDescent="0.35">
      <c r="AL57491" s="14"/>
    </row>
    <row r="57492" spans="38:38" x14ac:dyDescent="0.35">
      <c r="AL57492" s="14"/>
    </row>
    <row r="57493" spans="38:38" x14ac:dyDescent="0.35">
      <c r="AL57493" s="14"/>
    </row>
    <row r="57494" spans="38:38" x14ac:dyDescent="0.35">
      <c r="AL57494" s="14"/>
    </row>
    <row r="57495" spans="38:38" x14ac:dyDescent="0.35">
      <c r="AL57495" s="14"/>
    </row>
    <row r="57496" spans="38:38" x14ac:dyDescent="0.35">
      <c r="AL57496" s="14"/>
    </row>
    <row r="57497" spans="38:38" x14ac:dyDescent="0.35">
      <c r="AL57497" s="14"/>
    </row>
    <row r="57498" spans="38:38" x14ac:dyDescent="0.35">
      <c r="AL57498" s="14"/>
    </row>
    <row r="57499" spans="38:38" x14ac:dyDescent="0.35">
      <c r="AL57499" s="14"/>
    </row>
    <row r="57500" spans="38:38" x14ac:dyDescent="0.35">
      <c r="AL57500" s="14"/>
    </row>
    <row r="57501" spans="38:38" x14ac:dyDescent="0.35">
      <c r="AL57501" s="14"/>
    </row>
    <row r="57502" spans="38:38" x14ac:dyDescent="0.35">
      <c r="AL57502" s="14"/>
    </row>
    <row r="57503" spans="38:38" x14ac:dyDescent="0.35">
      <c r="AL57503" s="14"/>
    </row>
    <row r="57504" spans="38:38" x14ac:dyDescent="0.35">
      <c r="AL57504" s="14"/>
    </row>
    <row r="57505" spans="38:38" x14ac:dyDescent="0.35">
      <c r="AL57505" s="14"/>
    </row>
    <row r="57506" spans="38:38" x14ac:dyDescent="0.35">
      <c r="AL57506" s="14"/>
    </row>
    <row r="57507" spans="38:38" x14ac:dyDescent="0.35">
      <c r="AL57507" s="14"/>
    </row>
    <row r="57508" spans="38:38" x14ac:dyDescent="0.35">
      <c r="AL57508" s="14"/>
    </row>
    <row r="57509" spans="38:38" x14ac:dyDescent="0.35">
      <c r="AL57509" s="14"/>
    </row>
    <row r="57510" spans="38:38" x14ac:dyDescent="0.35">
      <c r="AL57510" s="14"/>
    </row>
    <row r="57511" spans="38:38" x14ac:dyDescent="0.35">
      <c r="AL57511" s="14"/>
    </row>
    <row r="57512" spans="38:38" x14ac:dyDescent="0.35">
      <c r="AL57512" s="14"/>
    </row>
    <row r="57513" spans="38:38" x14ac:dyDescent="0.35">
      <c r="AL57513" s="14"/>
    </row>
    <row r="57514" spans="38:38" x14ac:dyDescent="0.35">
      <c r="AL57514" s="14"/>
    </row>
    <row r="57515" spans="38:38" x14ac:dyDescent="0.35">
      <c r="AL57515" s="14"/>
    </row>
    <row r="57516" spans="38:38" x14ac:dyDescent="0.35">
      <c r="AL57516" s="14"/>
    </row>
    <row r="57517" spans="38:38" x14ac:dyDescent="0.35">
      <c r="AL57517" s="14"/>
    </row>
    <row r="57518" spans="38:38" x14ac:dyDescent="0.35">
      <c r="AL57518" s="14"/>
    </row>
    <row r="57519" spans="38:38" x14ac:dyDescent="0.35">
      <c r="AL57519" s="14"/>
    </row>
    <row r="57520" spans="38:38" x14ac:dyDescent="0.35">
      <c r="AL57520" s="14"/>
    </row>
    <row r="57521" spans="38:38" x14ac:dyDescent="0.35">
      <c r="AL57521" s="14"/>
    </row>
    <row r="57522" spans="38:38" x14ac:dyDescent="0.35">
      <c r="AL57522" s="14"/>
    </row>
    <row r="57523" spans="38:38" x14ac:dyDescent="0.35">
      <c r="AL57523" s="14"/>
    </row>
    <row r="57524" spans="38:38" x14ac:dyDescent="0.35">
      <c r="AL57524" s="14"/>
    </row>
    <row r="57525" spans="38:38" x14ac:dyDescent="0.35">
      <c r="AL57525" s="14"/>
    </row>
    <row r="57526" spans="38:38" x14ac:dyDescent="0.35">
      <c r="AL57526" s="14"/>
    </row>
    <row r="57527" spans="38:38" x14ac:dyDescent="0.35">
      <c r="AL57527" s="14"/>
    </row>
    <row r="57528" spans="38:38" x14ac:dyDescent="0.35">
      <c r="AL57528" s="14"/>
    </row>
    <row r="57529" spans="38:38" x14ac:dyDescent="0.35">
      <c r="AL57529" s="14"/>
    </row>
    <row r="57530" spans="38:38" x14ac:dyDescent="0.35">
      <c r="AL57530" s="14"/>
    </row>
    <row r="57531" spans="38:38" x14ac:dyDescent="0.35">
      <c r="AL57531" s="14"/>
    </row>
    <row r="57532" spans="38:38" x14ac:dyDescent="0.35">
      <c r="AL57532" s="14"/>
    </row>
    <row r="57533" spans="38:38" x14ac:dyDescent="0.35">
      <c r="AL57533" s="14"/>
    </row>
    <row r="57534" spans="38:38" x14ac:dyDescent="0.35">
      <c r="AL57534" s="14"/>
    </row>
    <row r="57535" spans="38:38" x14ac:dyDescent="0.35">
      <c r="AL57535" s="14"/>
    </row>
    <row r="57536" spans="38:38" x14ac:dyDescent="0.35">
      <c r="AL57536" s="14"/>
    </row>
    <row r="57537" spans="38:38" x14ac:dyDescent="0.35">
      <c r="AL57537" s="14"/>
    </row>
    <row r="57538" spans="38:38" x14ac:dyDescent="0.35">
      <c r="AL57538" s="14"/>
    </row>
    <row r="57539" spans="38:38" x14ac:dyDescent="0.35">
      <c r="AL57539" s="14"/>
    </row>
    <row r="57540" spans="38:38" x14ac:dyDescent="0.35">
      <c r="AL57540" s="14"/>
    </row>
    <row r="57541" spans="38:38" x14ac:dyDescent="0.35">
      <c r="AL57541" s="14"/>
    </row>
    <row r="57542" spans="38:38" x14ac:dyDescent="0.35">
      <c r="AL57542" s="14"/>
    </row>
    <row r="57543" spans="38:38" x14ac:dyDescent="0.35">
      <c r="AL57543" s="14"/>
    </row>
    <row r="57544" spans="38:38" x14ac:dyDescent="0.35">
      <c r="AL57544" s="14"/>
    </row>
    <row r="57545" spans="38:38" x14ac:dyDescent="0.35">
      <c r="AL57545" s="14"/>
    </row>
    <row r="57546" spans="38:38" x14ac:dyDescent="0.35">
      <c r="AL57546" s="14"/>
    </row>
    <row r="57547" spans="38:38" x14ac:dyDescent="0.35">
      <c r="AL57547" s="14"/>
    </row>
    <row r="57548" spans="38:38" x14ac:dyDescent="0.35">
      <c r="AL57548" s="14"/>
    </row>
    <row r="57549" spans="38:38" x14ac:dyDescent="0.35">
      <c r="AL57549" s="14"/>
    </row>
    <row r="57550" spans="38:38" x14ac:dyDescent="0.35">
      <c r="AL57550" s="14"/>
    </row>
    <row r="57551" spans="38:38" x14ac:dyDescent="0.35">
      <c r="AL57551" s="14"/>
    </row>
    <row r="57552" spans="38:38" x14ac:dyDescent="0.35">
      <c r="AL57552" s="14"/>
    </row>
    <row r="57553" spans="38:38" x14ac:dyDescent="0.35">
      <c r="AL57553" s="14"/>
    </row>
    <row r="57554" spans="38:38" x14ac:dyDescent="0.35">
      <c r="AL57554" s="14"/>
    </row>
    <row r="57555" spans="38:38" x14ac:dyDescent="0.35">
      <c r="AL57555" s="14"/>
    </row>
    <row r="57556" spans="38:38" x14ac:dyDescent="0.35">
      <c r="AL57556" s="14"/>
    </row>
    <row r="57557" spans="38:38" x14ac:dyDescent="0.35">
      <c r="AL57557" s="14"/>
    </row>
    <row r="57558" spans="38:38" x14ac:dyDescent="0.35">
      <c r="AL57558" s="14"/>
    </row>
    <row r="57559" spans="38:38" x14ac:dyDescent="0.35">
      <c r="AL57559" s="14"/>
    </row>
    <row r="57560" spans="38:38" x14ac:dyDescent="0.35">
      <c r="AL57560" s="14"/>
    </row>
    <row r="57561" spans="38:38" x14ac:dyDescent="0.35">
      <c r="AL57561" s="14"/>
    </row>
    <row r="57562" spans="38:38" x14ac:dyDescent="0.35">
      <c r="AL57562" s="14"/>
    </row>
    <row r="57563" spans="38:38" x14ac:dyDescent="0.35">
      <c r="AL57563" s="14"/>
    </row>
    <row r="57564" spans="38:38" x14ac:dyDescent="0.35">
      <c r="AL57564" s="14"/>
    </row>
    <row r="57565" spans="38:38" x14ac:dyDescent="0.35">
      <c r="AL57565" s="14"/>
    </row>
    <row r="57566" spans="38:38" x14ac:dyDescent="0.35">
      <c r="AL57566" s="14"/>
    </row>
    <row r="57567" spans="38:38" x14ac:dyDescent="0.35">
      <c r="AL57567" s="14"/>
    </row>
    <row r="57568" spans="38:38" x14ac:dyDescent="0.35">
      <c r="AL57568" s="14"/>
    </row>
    <row r="57569" spans="38:38" x14ac:dyDescent="0.35">
      <c r="AL57569" s="14"/>
    </row>
    <row r="57570" spans="38:38" x14ac:dyDescent="0.35">
      <c r="AL57570" s="14"/>
    </row>
    <row r="57571" spans="38:38" x14ac:dyDescent="0.35">
      <c r="AL57571" s="14"/>
    </row>
    <row r="57572" spans="38:38" x14ac:dyDescent="0.35">
      <c r="AL57572" s="14"/>
    </row>
    <row r="57573" spans="38:38" x14ac:dyDescent="0.35">
      <c r="AL57573" s="14"/>
    </row>
    <row r="57574" spans="38:38" x14ac:dyDescent="0.35">
      <c r="AL57574" s="14"/>
    </row>
    <row r="57575" spans="38:38" x14ac:dyDescent="0.35">
      <c r="AL57575" s="14"/>
    </row>
    <row r="57576" spans="38:38" x14ac:dyDescent="0.35">
      <c r="AL57576" s="14"/>
    </row>
    <row r="57577" spans="38:38" x14ac:dyDescent="0.35">
      <c r="AL57577" s="14"/>
    </row>
    <row r="57578" spans="38:38" x14ac:dyDescent="0.35">
      <c r="AL57578" s="14"/>
    </row>
    <row r="57579" spans="38:38" x14ac:dyDescent="0.35">
      <c r="AL57579" s="14"/>
    </row>
    <row r="57580" spans="38:38" x14ac:dyDescent="0.35">
      <c r="AL57580" s="14"/>
    </row>
    <row r="57581" spans="38:38" x14ac:dyDescent="0.35">
      <c r="AL57581" s="14"/>
    </row>
    <row r="57582" spans="38:38" x14ac:dyDescent="0.35">
      <c r="AL57582" s="14"/>
    </row>
    <row r="57583" spans="38:38" x14ac:dyDescent="0.35">
      <c r="AL57583" s="14"/>
    </row>
    <row r="57584" spans="38:38" x14ac:dyDescent="0.35">
      <c r="AL57584" s="14"/>
    </row>
    <row r="57585" spans="38:38" x14ac:dyDescent="0.35">
      <c r="AL57585" s="14"/>
    </row>
    <row r="57586" spans="38:38" x14ac:dyDescent="0.35">
      <c r="AL57586" s="14"/>
    </row>
    <row r="57587" spans="38:38" x14ac:dyDescent="0.35">
      <c r="AL57587" s="14"/>
    </row>
    <row r="57588" spans="38:38" x14ac:dyDescent="0.35">
      <c r="AL57588" s="14"/>
    </row>
    <row r="57589" spans="38:38" x14ac:dyDescent="0.35">
      <c r="AL57589" s="14"/>
    </row>
    <row r="57590" spans="38:38" x14ac:dyDescent="0.35">
      <c r="AL57590" s="14"/>
    </row>
    <row r="57591" spans="38:38" x14ac:dyDescent="0.35">
      <c r="AL57591" s="14"/>
    </row>
    <row r="57592" spans="38:38" x14ac:dyDescent="0.35">
      <c r="AL57592" s="14"/>
    </row>
    <row r="57593" spans="38:38" x14ac:dyDescent="0.35">
      <c r="AL57593" s="14"/>
    </row>
    <row r="57594" spans="38:38" x14ac:dyDescent="0.35">
      <c r="AL57594" s="14"/>
    </row>
    <row r="57595" spans="38:38" x14ac:dyDescent="0.35">
      <c r="AL57595" s="14"/>
    </row>
    <row r="57596" spans="38:38" x14ac:dyDescent="0.35">
      <c r="AL57596" s="14"/>
    </row>
    <row r="57597" spans="38:38" x14ac:dyDescent="0.35">
      <c r="AL57597" s="14"/>
    </row>
    <row r="57598" spans="38:38" x14ac:dyDescent="0.35">
      <c r="AL57598" s="14"/>
    </row>
    <row r="57599" spans="38:38" x14ac:dyDescent="0.35">
      <c r="AL57599" s="14"/>
    </row>
    <row r="57600" spans="38:38" x14ac:dyDescent="0.35">
      <c r="AL57600" s="14"/>
    </row>
    <row r="57601" spans="38:38" x14ac:dyDescent="0.35">
      <c r="AL57601" s="14"/>
    </row>
    <row r="57602" spans="38:38" x14ac:dyDescent="0.35">
      <c r="AL57602" s="14"/>
    </row>
    <row r="57603" spans="38:38" x14ac:dyDescent="0.35">
      <c r="AL57603" s="14"/>
    </row>
    <row r="57604" spans="38:38" x14ac:dyDescent="0.35">
      <c r="AL57604" s="14"/>
    </row>
    <row r="57605" spans="38:38" x14ac:dyDescent="0.35">
      <c r="AL57605" s="14"/>
    </row>
    <row r="57606" spans="38:38" x14ac:dyDescent="0.35">
      <c r="AL57606" s="14"/>
    </row>
    <row r="57607" spans="38:38" x14ac:dyDescent="0.35">
      <c r="AL57607" s="14"/>
    </row>
    <row r="57608" spans="38:38" x14ac:dyDescent="0.35">
      <c r="AL57608" s="14"/>
    </row>
    <row r="57609" spans="38:38" x14ac:dyDescent="0.35">
      <c r="AL57609" s="14"/>
    </row>
    <row r="57610" spans="38:38" x14ac:dyDescent="0.35">
      <c r="AL57610" s="14"/>
    </row>
    <row r="57611" spans="38:38" x14ac:dyDescent="0.35">
      <c r="AL57611" s="14"/>
    </row>
    <row r="57612" spans="38:38" x14ac:dyDescent="0.35">
      <c r="AL57612" s="14"/>
    </row>
    <row r="57613" spans="38:38" x14ac:dyDescent="0.35">
      <c r="AL57613" s="14"/>
    </row>
    <row r="57614" spans="38:38" x14ac:dyDescent="0.35">
      <c r="AL57614" s="14"/>
    </row>
    <row r="57615" spans="38:38" x14ac:dyDescent="0.35">
      <c r="AL57615" s="14"/>
    </row>
    <row r="57616" spans="38:38" x14ac:dyDescent="0.35">
      <c r="AL57616" s="14"/>
    </row>
    <row r="57617" spans="38:38" x14ac:dyDescent="0.35">
      <c r="AL57617" s="14"/>
    </row>
    <row r="57618" spans="38:38" x14ac:dyDescent="0.35">
      <c r="AL57618" s="14"/>
    </row>
    <row r="57619" spans="38:38" x14ac:dyDescent="0.35">
      <c r="AL57619" s="14"/>
    </row>
    <row r="57620" spans="38:38" x14ac:dyDescent="0.35">
      <c r="AL57620" s="14"/>
    </row>
    <row r="57621" spans="38:38" x14ac:dyDescent="0.35">
      <c r="AL57621" s="14"/>
    </row>
    <row r="57622" spans="38:38" x14ac:dyDescent="0.35">
      <c r="AL57622" s="14"/>
    </row>
    <row r="57623" spans="38:38" x14ac:dyDescent="0.35">
      <c r="AL57623" s="14"/>
    </row>
    <row r="57624" spans="38:38" x14ac:dyDescent="0.35">
      <c r="AL57624" s="14"/>
    </row>
    <row r="57625" spans="38:38" x14ac:dyDescent="0.35">
      <c r="AL57625" s="14"/>
    </row>
    <row r="57626" spans="38:38" x14ac:dyDescent="0.35">
      <c r="AL57626" s="14"/>
    </row>
    <row r="57627" spans="38:38" x14ac:dyDescent="0.35">
      <c r="AL57627" s="14"/>
    </row>
    <row r="57628" spans="38:38" x14ac:dyDescent="0.35">
      <c r="AL57628" s="14"/>
    </row>
    <row r="57629" spans="38:38" x14ac:dyDescent="0.35">
      <c r="AL57629" s="14"/>
    </row>
    <row r="57630" spans="38:38" x14ac:dyDescent="0.35">
      <c r="AL57630" s="14"/>
    </row>
    <row r="57631" spans="38:38" x14ac:dyDescent="0.35">
      <c r="AL57631" s="14"/>
    </row>
    <row r="57632" spans="38:38" x14ac:dyDescent="0.35">
      <c r="AL57632" s="14"/>
    </row>
    <row r="57633" spans="38:38" x14ac:dyDescent="0.35">
      <c r="AL57633" s="14"/>
    </row>
    <row r="57634" spans="38:38" x14ac:dyDescent="0.35">
      <c r="AL57634" s="14"/>
    </row>
    <row r="57635" spans="38:38" x14ac:dyDescent="0.35">
      <c r="AL57635" s="14"/>
    </row>
    <row r="57636" spans="38:38" x14ac:dyDescent="0.35">
      <c r="AL57636" s="14"/>
    </row>
    <row r="57637" spans="38:38" x14ac:dyDescent="0.35">
      <c r="AL57637" s="14"/>
    </row>
    <row r="57638" spans="38:38" x14ac:dyDescent="0.35">
      <c r="AL57638" s="14"/>
    </row>
    <row r="57639" spans="38:38" x14ac:dyDescent="0.35">
      <c r="AL57639" s="14"/>
    </row>
    <row r="57640" spans="38:38" x14ac:dyDescent="0.35">
      <c r="AL57640" s="14"/>
    </row>
    <row r="57641" spans="38:38" x14ac:dyDescent="0.35">
      <c r="AL57641" s="14"/>
    </row>
    <row r="57642" spans="38:38" x14ac:dyDescent="0.35">
      <c r="AL57642" s="14"/>
    </row>
    <row r="57643" spans="38:38" x14ac:dyDescent="0.35">
      <c r="AL57643" s="14"/>
    </row>
    <row r="57644" spans="38:38" x14ac:dyDescent="0.35">
      <c r="AL57644" s="14"/>
    </row>
    <row r="57645" spans="38:38" x14ac:dyDescent="0.35">
      <c r="AL57645" s="14"/>
    </row>
    <row r="57646" spans="38:38" x14ac:dyDescent="0.35">
      <c r="AL57646" s="14"/>
    </row>
    <row r="57647" spans="38:38" x14ac:dyDescent="0.35">
      <c r="AL57647" s="14"/>
    </row>
    <row r="57648" spans="38:38" x14ac:dyDescent="0.35">
      <c r="AL57648" s="14"/>
    </row>
    <row r="57649" spans="38:38" x14ac:dyDescent="0.35">
      <c r="AL57649" s="14"/>
    </row>
    <row r="57650" spans="38:38" x14ac:dyDescent="0.35">
      <c r="AL57650" s="14"/>
    </row>
    <row r="57651" spans="38:38" x14ac:dyDescent="0.35">
      <c r="AL57651" s="14"/>
    </row>
    <row r="57652" spans="38:38" x14ac:dyDescent="0.35">
      <c r="AL57652" s="14"/>
    </row>
    <row r="57653" spans="38:38" x14ac:dyDescent="0.35">
      <c r="AL57653" s="14"/>
    </row>
    <row r="57654" spans="38:38" x14ac:dyDescent="0.35">
      <c r="AL57654" s="14"/>
    </row>
    <row r="57655" spans="38:38" x14ac:dyDescent="0.35">
      <c r="AL57655" s="14"/>
    </row>
    <row r="57656" spans="38:38" x14ac:dyDescent="0.35">
      <c r="AL57656" s="14"/>
    </row>
    <row r="57657" spans="38:38" x14ac:dyDescent="0.35">
      <c r="AL57657" s="14"/>
    </row>
    <row r="57658" spans="38:38" x14ac:dyDescent="0.35">
      <c r="AL57658" s="14"/>
    </row>
    <row r="57659" spans="38:38" x14ac:dyDescent="0.35">
      <c r="AL57659" s="14"/>
    </row>
    <row r="57660" spans="38:38" x14ac:dyDescent="0.35">
      <c r="AL57660" s="14"/>
    </row>
    <row r="57661" spans="38:38" x14ac:dyDescent="0.35">
      <c r="AL57661" s="14"/>
    </row>
    <row r="57662" spans="38:38" x14ac:dyDescent="0.35">
      <c r="AL57662" s="14"/>
    </row>
    <row r="57663" spans="38:38" x14ac:dyDescent="0.35">
      <c r="AL57663" s="14"/>
    </row>
    <row r="57664" spans="38:38" x14ac:dyDescent="0.35">
      <c r="AL57664" s="14"/>
    </row>
    <row r="57665" spans="38:38" x14ac:dyDescent="0.35">
      <c r="AL57665" s="14"/>
    </row>
    <row r="57666" spans="38:38" x14ac:dyDescent="0.35">
      <c r="AL57666" s="14"/>
    </row>
    <row r="57667" spans="38:38" x14ac:dyDescent="0.35">
      <c r="AL57667" s="14"/>
    </row>
    <row r="57668" spans="38:38" x14ac:dyDescent="0.35">
      <c r="AL57668" s="14"/>
    </row>
    <row r="57669" spans="38:38" x14ac:dyDescent="0.35">
      <c r="AL57669" s="14"/>
    </row>
    <row r="57670" spans="38:38" x14ac:dyDescent="0.35">
      <c r="AL57670" s="14"/>
    </row>
    <row r="57671" spans="38:38" x14ac:dyDescent="0.35">
      <c r="AL57671" s="14"/>
    </row>
    <row r="57672" spans="38:38" x14ac:dyDescent="0.35">
      <c r="AL57672" s="14"/>
    </row>
    <row r="57673" spans="38:38" x14ac:dyDescent="0.35">
      <c r="AL57673" s="14"/>
    </row>
    <row r="57674" spans="38:38" x14ac:dyDescent="0.35">
      <c r="AL57674" s="14"/>
    </row>
    <row r="57675" spans="38:38" x14ac:dyDescent="0.35">
      <c r="AL57675" s="14"/>
    </row>
    <row r="57676" spans="38:38" x14ac:dyDescent="0.35">
      <c r="AL57676" s="14"/>
    </row>
    <row r="57677" spans="38:38" x14ac:dyDescent="0.35">
      <c r="AL57677" s="14"/>
    </row>
    <row r="57678" spans="38:38" x14ac:dyDescent="0.35">
      <c r="AL57678" s="14"/>
    </row>
    <row r="57679" spans="38:38" x14ac:dyDescent="0.35">
      <c r="AL57679" s="14"/>
    </row>
    <row r="57680" spans="38:38" x14ac:dyDescent="0.35">
      <c r="AL57680" s="14"/>
    </row>
    <row r="57681" spans="38:38" x14ac:dyDescent="0.35">
      <c r="AL57681" s="14"/>
    </row>
    <row r="57682" spans="38:38" x14ac:dyDescent="0.35">
      <c r="AL57682" s="14"/>
    </row>
    <row r="57683" spans="38:38" x14ac:dyDescent="0.35">
      <c r="AL57683" s="14"/>
    </row>
    <row r="57684" spans="38:38" x14ac:dyDescent="0.35">
      <c r="AL57684" s="14"/>
    </row>
    <row r="57685" spans="38:38" x14ac:dyDescent="0.35">
      <c r="AL57685" s="14"/>
    </row>
    <row r="57686" spans="38:38" x14ac:dyDescent="0.35">
      <c r="AL57686" s="14"/>
    </row>
    <row r="57687" spans="38:38" x14ac:dyDescent="0.35">
      <c r="AL57687" s="14"/>
    </row>
    <row r="57688" spans="38:38" x14ac:dyDescent="0.35">
      <c r="AL57688" s="14"/>
    </row>
    <row r="57689" spans="38:38" x14ac:dyDescent="0.35">
      <c r="AL57689" s="14"/>
    </row>
    <row r="57690" spans="38:38" x14ac:dyDescent="0.35">
      <c r="AL57690" s="14"/>
    </row>
    <row r="57691" spans="38:38" x14ac:dyDescent="0.35">
      <c r="AL57691" s="14"/>
    </row>
    <row r="57692" spans="38:38" x14ac:dyDescent="0.35">
      <c r="AL57692" s="14"/>
    </row>
    <row r="57693" spans="38:38" x14ac:dyDescent="0.35">
      <c r="AL57693" s="14"/>
    </row>
    <row r="57694" spans="38:38" x14ac:dyDescent="0.35">
      <c r="AL57694" s="14"/>
    </row>
    <row r="57695" spans="38:38" x14ac:dyDescent="0.35">
      <c r="AL57695" s="14"/>
    </row>
    <row r="57696" spans="38:38" x14ac:dyDescent="0.35">
      <c r="AL57696" s="14"/>
    </row>
    <row r="57697" spans="38:38" x14ac:dyDescent="0.35">
      <c r="AL57697" s="14"/>
    </row>
    <row r="57698" spans="38:38" x14ac:dyDescent="0.35">
      <c r="AL57698" s="14"/>
    </row>
    <row r="57699" spans="38:38" x14ac:dyDescent="0.35">
      <c r="AL57699" s="14"/>
    </row>
    <row r="57700" spans="38:38" x14ac:dyDescent="0.35">
      <c r="AL57700" s="14"/>
    </row>
    <row r="57701" spans="38:38" x14ac:dyDescent="0.35">
      <c r="AL57701" s="14"/>
    </row>
    <row r="57702" spans="38:38" x14ac:dyDescent="0.35">
      <c r="AL57702" s="14"/>
    </row>
    <row r="57703" spans="38:38" x14ac:dyDescent="0.35">
      <c r="AL57703" s="14"/>
    </row>
    <row r="57704" spans="38:38" x14ac:dyDescent="0.35">
      <c r="AL57704" s="14"/>
    </row>
    <row r="57705" spans="38:38" x14ac:dyDescent="0.35">
      <c r="AL57705" s="14"/>
    </row>
    <row r="57706" spans="38:38" x14ac:dyDescent="0.35">
      <c r="AL57706" s="14"/>
    </row>
    <row r="57707" spans="38:38" x14ac:dyDescent="0.35">
      <c r="AL57707" s="14"/>
    </row>
    <row r="57708" spans="38:38" x14ac:dyDescent="0.35">
      <c r="AL57708" s="14"/>
    </row>
    <row r="57709" spans="38:38" x14ac:dyDescent="0.35">
      <c r="AL57709" s="14"/>
    </row>
    <row r="57710" spans="38:38" x14ac:dyDescent="0.35">
      <c r="AL57710" s="14"/>
    </row>
    <row r="57711" spans="38:38" x14ac:dyDescent="0.35">
      <c r="AL57711" s="14"/>
    </row>
    <row r="57712" spans="38:38" x14ac:dyDescent="0.35">
      <c r="AL57712" s="14"/>
    </row>
    <row r="57713" spans="38:38" x14ac:dyDescent="0.35">
      <c r="AL57713" s="14"/>
    </row>
    <row r="57714" spans="38:38" x14ac:dyDescent="0.35">
      <c r="AL57714" s="14"/>
    </row>
    <row r="57715" spans="38:38" x14ac:dyDescent="0.35">
      <c r="AL57715" s="14"/>
    </row>
    <row r="57716" spans="38:38" x14ac:dyDescent="0.35">
      <c r="AL57716" s="14"/>
    </row>
    <row r="57717" spans="38:38" x14ac:dyDescent="0.35">
      <c r="AL57717" s="14"/>
    </row>
    <row r="57718" spans="38:38" x14ac:dyDescent="0.35">
      <c r="AL57718" s="14"/>
    </row>
    <row r="57719" spans="38:38" x14ac:dyDescent="0.35">
      <c r="AL57719" s="14"/>
    </row>
    <row r="57720" spans="38:38" x14ac:dyDescent="0.35">
      <c r="AL57720" s="14"/>
    </row>
    <row r="57721" spans="38:38" x14ac:dyDescent="0.35">
      <c r="AL57721" s="14"/>
    </row>
    <row r="57722" spans="38:38" x14ac:dyDescent="0.35">
      <c r="AL57722" s="14"/>
    </row>
    <row r="57723" spans="38:38" x14ac:dyDescent="0.35">
      <c r="AL57723" s="14"/>
    </row>
    <row r="57724" spans="38:38" x14ac:dyDescent="0.35">
      <c r="AL57724" s="14"/>
    </row>
    <row r="57725" spans="38:38" x14ac:dyDescent="0.35">
      <c r="AL57725" s="14"/>
    </row>
    <row r="57726" spans="38:38" x14ac:dyDescent="0.35">
      <c r="AL57726" s="14"/>
    </row>
    <row r="57727" spans="38:38" x14ac:dyDescent="0.35">
      <c r="AL57727" s="14"/>
    </row>
    <row r="57728" spans="38:38" x14ac:dyDescent="0.35">
      <c r="AL57728" s="14"/>
    </row>
    <row r="57729" spans="38:38" x14ac:dyDescent="0.35">
      <c r="AL57729" s="14"/>
    </row>
    <row r="57730" spans="38:38" x14ac:dyDescent="0.35">
      <c r="AL57730" s="14"/>
    </row>
    <row r="57731" spans="38:38" x14ac:dyDescent="0.35">
      <c r="AL57731" s="14"/>
    </row>
    <row r="57732" spans="38:38" x14ac:dyDescent="0.35">
      <c r="AL57732" s="14"/>
    </row>
    <row r="57733" spans="38:38" x14ac:dyDescent="0.35">
      <c r="AL57733" s="14"/>
    </row>
    <row r="57734" spans="38:38" x14ac:dyDescent="0.35">
      <c r="AL57734" s="14"/>
    </row>
    <row r="57735" spans="38:38" x14ac:dyDescent="0.35">
      <c r="AL57735" s="14"/>
    </row>
    <row r="57736" spans="38:38" x14ac:dyDescent="0.35">
      <c r="AL57736" s="14"/>
    </row>
    <row r="57737" spans="38:38" x14ac:dyDescent="0.35">
      <c r="AL57737" s="14"/>
    </row>
    <row r="57738" spans="38:38" x14ac:dyDescent="0.35">
      <c r="AL57738" s="14"/>
    </row>
    <row r="57739" spans="38:38" x14ac:dyDescent="0.35">
      <c r="AL57739" s="14"/>
    </row>
    <row r="57740" spans="38:38" x14ac:dyDescent="0.35">
      <c r="AL57740" s="14"/>
    </row>
    <row r="57741" spans="38:38" x14ac:dyDescent="0.35">
      <c r="AL57741" s="14"/>
    </row>
    <row r="57742" spans="38:38" x14ac:dyDescent="0.35">
      <c r="AL57742" s="14"/>
    </row>
    <row r="57743" spans="38:38" x14ac:dyDescent="0.35">
      <c r="AL57743" s="14"/>
    </row>
    <row r="57744" spans="38:38" x14ac:dyDescent="0.35">
      <c r="AL57744" s="14"/>
    </row>
    <row r="57745" spans="38:38" x14ac:dyDescent="0.35">
      <c r="AL57745" s="14"/>
    </row>
    <row r="57746" spans="38:38" x14ac:dyDescent="0.35">
      <c r="AL57746" s="14"/>
    </row>
    <row r="57747" spans="38:38" x14ac:dyDescent="0.35">
      <c r="AL57747" s="14"/>
    </row>
    <row r="57748" spans="38:38" x14ac:dyDescent="0.35">
      <c r="AL57748" s="14"/>
    </row>
    <row r="57749" spans="38:38" x14ac:dyDescent="0.35">
      <c r="AL57749" s="14"/>
    </row>
    <row r="57750" spans="38:38" x14ac:dyDescent="0.35">
      <c r="AL57750" s="14"/>
    </row>
    <row r="57751" spans="38:38" x14ac:dyDescent="0.35">
      <c r="AL57751" s="14"/>
    </row>
    <row r="57752" spans="38:38" x14ac:dyDescent="0.35">
      <c r="AL57752" s="14"/>
    </row>
    <row r="57753" spans="38:38" x14ac:dyDescent="0.35">
      <c r="AL57753" s="14"/>
    </row>
    <row r="57754" spans="38:38" x14ac:dyDescent="0.35">
      <c r="AL57754" s="14"/>
    </row>
    <row r="57755" spans="38:38" x14ac:dyDescent="0.35">
      <c r="AL57755" s="14"/>
    </row>
    <row r="57756" spans="38:38" x14ac:dyDescent="0.35">
      <c r="AL57756" s="14"/>
    </row>
    <row r="57757" spans="38:38" x14ac:dyDescent="0.35">
      <c r="AL57757" s="14"/>
    </row>
    <row r="57758" spans="38:38" x14ac:dyDescent="0.35">
      <c r="AL57758" s="14"/>
    </row>
    <row r="57759" spans="38:38" x14ac:dyDescent="0.35">
      <c r="AL57759" s="14"/>
    </row>
    <row r="57760" spans="38:38" x14ac:dyDescent="0.35">
      <c r="AL57760" s="14"/>
    </row>
    <row r="57761" spans="38:38" x14ac:dyDescent="0.35">
      <c r="AL57761" s="14"/>
    </row>
    <row r="57762" spans="38:38" x14ac:dyDescent="0.35">
      <c r="AL57762" s="14"/>
    </row>
    <row r="57763" spans="38:38" x14ac:dyDescent="0.35">
      <c r="AL57763" s="14"/>
    </row>
    <row r="57764" spans="38:38" x14ac:dyDescent="0.35">
      <c r="AL57764" s="14"/>
    </row>
    <row r="57765" spans="38:38" x14ac:dyDescent="0.35">
      <c r="AL57765" s="14"/>
    </row>
    <row r="57766" spans="38:38" x14ac:dyDescent="0.35">
      <c r="AL57766" s="14"/>
    </row>
    <row r="57767" spans="38:38" x14ac:dyDescent="0.35">
      <c r="AL57767" s="14"/>
    </row>
    <row r="57768" spans="38:38" x14ac:dyDescent="0.35">
      <c r="AL57768" s="14"/>
    </row>
    <row r="57769" spans="38:38" x14ac:dyDescent="0.35">
      <c r="AL57769" s="14"/>
    </row>
    <row r="57770" spans="38:38" x14ac:dyDescent="0.35">
      <c r="AL57770" s="14"/>
    </row>
    <row r="57771" spans="38:38" x14ac:dyDescent="0.35">
      <c r="AL57771" s="14"/>
    </row>
    <row r="57772" spans="38:38" x14ac:dyDescent="0.35">
      <c r="AL57772" s="14"/>
    </row>
    <row r="57773" spans="38:38" x14ac:dyDescent="0.35">
      <c r="AL57773" s="14"/>
    </row>
    <row r="57774" spans="38:38" x14ac:dyDescent="0.35">
      <c r="AL57774" s="14"/>
    </row>
    <row r="57775" spans="38:38" x14ac:dyDescent="0.35">
      <c r="AL57775" s="14"/>
    </row>
    <row r="57776" spans="38:38" x14ac:dyDescent="0.35">
      <c r="AL57776" s="14"/>
    </row>
    <row r="57777" spans="38:38" x14ac:dyDescent="0.35">
      <c r="AL57777" s="14"/>
    </row>
    <row r="57778" spans="38:38" x14ac:dyDescent="0.35">
      <c r="AL57778" s="14"/>
    </row>
    <row r="57779" spans="38:38" x14ac:dyDescent="0.35">
      <c r="AL57779" s="14"/>
    </row>
    <row r="57780" spans="38:38" x14ac:dyDescent="0.35">
      <c r="AL57780" s="14"/>
    </row>
    <row r="57781" spans="38:38" x14ac:dyDescent="0.35">
      <c r="AL57781" s="14"/>
    </row>
    <row r="57782" spans="38:38" x14ac:dyDescent="0.35">
      <c r="AL57782" s="14"/>
    </row>
    <row r="57783" spans="38:38" x14ac:dyDescent="0.35">
      <c r="AL57783" s="14"/>
    </row>
    <row r="57784" spans="38:38" x14ac:dyDescent="0.35">
      <c r="AL57784" s="14"/>
    </row>
    <row r="57785" spans="38:38" x14ac:dyDescent="0.35">
      <c r="AL57785" s="14"/>
    </row>
    <row r="57786" spans="38:38" x14ac:dyDescent="0.35">
      <c r="AL57786" s="14"/>
    </row>
    <row r="57787" spans="38:38" x14ac:dyDescent="0.35">
      <c r="AL57787" s="14"/>
    </row>
    <row r="57788" spans="38:38" x14ac:dyDescent="0.35">
      <c r="AL57788" s="14"/>
    </row>
    <row r="57789" spans="38:38" x14ac:dyDescent="0.35">
      <c r="AL57789" s="14"/>
    </row>
    <row r="57790" spans="38:38" x14ac:dyDescent="0.35">
      <c r="AL57790" s="14"/>
    </row>
    <row r="57791" spans="38:38" x14ac:dyDescent="0.35">
      <c r="AL57791" s="14"/>
    </row>
    <row r="57792" spans="38:38" x14ac:dyDescent="0.35">
      <c r="AL57792" s="14"/>
    </row>
    <row r="57793" spans="38:38" x14ac:dyDescent="0.35">
      <c r="AL57793" s="14"/>
    </row>
    <row r="57794" spans="38:38" x14ac:dyDescent="0.35">
      <c r="AL57794" s="14"/>
    </row>
    <row r="57795" spans="38:38" x14ac:dyDescent="0.35">
      <c r="AL57795" s="14"/>
    </row>
    <row r="57796" spans="38:38" x14ac:dyDescent="0.35">
      <c r="AL57796" s="14"/>
    </row>
    <row r="57797" spans="38:38" x14ac:dyDescent="0.35">
      <c r="AL57797" s="14"/>
    </row>
    <row r="57798" spans="38:38" x14ac:dyDescent="0.35">
      <c r="AL57798" s="14"/>
    </row>
    <row r="57799" spans="38:38" x14ac:dyDescent="0.35">
      <c r="AL57799" s="14"/>
    </row>
    <row r="57800" spans="38:38" x14ac:dyDescent="0.35">
      <c r="AL57800" s="14"/>
    </row>
    <row r="57801" spans="38:38" x14ac:dyDescent="0.35">
      <c r="AL57801" s="14"/>
    </row>
    <row r="57802" spans="38:38" x14ac:dyDescent="0.35">
      <c r="AL57802" s="14"/>
    </row>
    <row r="57803" spans="38:38" x14ac:dyDescent="0.35">
      <c r="AL57803" s="14"/>
    </row>
    <row r="57804" spans="38:38" x14ac:dyDescent="0.35">
      <c r="AL57804" s="14"/>
    </row>
    <row r="57805" spans="38:38" x14ac:dyDescent="0.35">
      <c r="AL57805" s="14"/>
    </row>
    <row r="57806" spans="38:38" x14ac:dyDescent="0.35">
      <c r="AL57806" s="14"/>
    </row>
    <row r="57807" spans="38:38" x14ac:dyDescent="0.35">
      <c r="AL57807" s="14"/>
    </row>
    <row r="57808" spans="38:38" x14ac:dyDescent="0.35">
      <c r="AL57808" s="14"/>
    </row>
    <row r="57809" spans="38:38" x14ac:dyDescent="0.35">
      <c r="AL57809" s="14"/>
    </row>
    <row r="57810" spans="38:38" x14ac:dyDescent="0.35">
      <c r="AL57810" s="14"/>
    </row>
    <row r="57811" spans="38:38" x14ac:dyDescent="0.35">
      <c r="AL57811" s="14"/>
    </row>
    <row r="57812" spans="38:38" x14ac:dyDescent="0.35">
      <c r="AL57812" s="14"/>
    </row>
    <row r="57813" spans="38:38" x14ac:dyDescent="0.35">
      <c r="AL57813" s="14"/>
    </row>
    <row r="57814" spans="38:38" x14ac:dyDescent="0.35">
      <c r="AL57814" s="14"/>
    </row>
    <row r="57815" spans="38:38" x14ac:dyDescent="0.35">
      <c r="AL57815" s="14"/>
    </row>
    <row r="57816" spans="38:38" x14ac:dyDescent="0.35">
      <c r="AL57816" s="14"/>
    </row>
    <row r="57817" spans="38:38" x14ac:dyDescent="0.35">
      <c r="AL57817" s="14"/>
    </row>
    <row r="57818" spans="38:38" x14ac:dyDescent="0.35">
      <c r="AL57818" s="14"/>
    </row>
    <row r="57819" spans="38:38" x14ac:dyDescent="0.35">
      <c r="AL57819" s="14"/>
    </row>
    <row r="57820" spans="38:38" x14ac:dyDescent="0.35">
      <c r="AL57820" s="14"/>
    </row>
    <row r="57821" spans="38:38" x14ac:dyDescent="0.35">
      <c r="AL57821" s="14"/>
    </row>
    <row r="57822" spans="38:38" x14ac:dyDescent="0.35">
      <c r="AL57822" s="14"/>
    </row>
    <row r="57823" spans="38:38" x14ac:dyDescent="0.35">
      <c r="AL57823" s="14"/>
    </row>
    <row r="57824" spans="38:38" x14ac:dyDescent="0.35">
      <c r="AL57824" s="14"/>
    </row>
    <row r="57825" spans="38:38" x14ac:dyDescent="0.35">
      <c r="AL57825" s="14"/>
    </row>
    <row r="57826" spans="38:38" x14ac:dyDescent="0.35">
      <c r="AL57826" s="14"/>
    </row>
    <row r="57827" spans="38:38" x14ac:dyDescent="0.35">
      <c r="AL57827" s="14"/>
    </row>
    <row r="57828" spans="38:38" x14ac:dyDescent="0.35">
      <c r="AL57828" s="14"/>
    </row>
    <row r="57829" spans="38:38" x14ac:dyDescent="0.35">
      <c r="AL57829" s="14"/>
    </row>
    <row r="57830" spans="38:38" x14ac:dyDescent="0.35">
      <c r="AL57830" s="14"/>
    </row>
    <row r="57831" spans="38:38" x14ac:dyDescent="0.35">
      <c r="AL57831" s="14"/>
    </row>
    <row r="57832" spans="38:38" x14ac:dyDescent="0.35">
      <c r="AL57832" s="14"/>
    </row>
    <row r="57833" spans="38:38" x14ac:dyDescent="0.35">
      <c r="AL57833" s="14"/>
    </row>
    <row r="57834" spans="38:38" x14ac:dyDescent="0.35">
      <c r="AL57834" s="14"/>
    </row>
    <row r="57835" spans="38:38" x14ac:dyDescent="0.35">
      <c r="AL57835" s="14"/>
    </row>
    <row r="57836" spans="38:38" x14ac:dyDescent="0.35">
      <c r="AL57836" s="14"/>
    </row>
    <row r="57837" spans="38:38" x14ac:dyDescent="0.35">
      <c r="AL57837" s="14"/>
    </row>
    <row r="57838" spans="38:38" x14ac:dyDescent="0.35">
      <c r="AL57838" s="14"/>
    </row>
    <row r="57839" spans="38:38" x14ac:dyDescent="0.35">
      <c r="AL57839" s="14"/>
    </row>
    <row r="57840" spans="38:38" x14ac:dyDescent="0.35">
      <c r="AL57840" s="14"/>
    </row>
    <row r="57841" spans="38:38" x14ac:dyDescent="0.35">
      <c r="AL57841" s="14"/>
    </row>
    <row r="57842" spans="38:38" x14ac:dyDescent="0.35">
      <c r="AL57842" s="14"/>
    </row>
    <row r="57843" spans="38:38" x14ac:dyDescent="0.35">
      <c r="AL57843" s="14"/>
    </row>
    <row r="57844" spans="38:38" x14ac:dyDescent="0.35">
      <c r="AL57844" s="14"/>
    </row>
    <row r="57845" spans="38:38" x14ac:dyDescent="0.35">
      <c r="AL57845" s="14"/>
    </row>
    <row r="57846" spans="38:38" x14ac:dyDescent="0.35">
      <c r="AL57846" s="14"/>
    </row>
    <row r="57847" spans="38:38" x14ac:dyDescent="0.35">
      <c r="AL57847" s="14"/>
    </row>
    <row r="57848" spans="38:38" x14ac:dyDescent="0.35">
      <c r="AL57848" s="14"/>
    </row>
    <row r="57849" spans="38:38" x14ac:dyDescent="0.35">
      <c r="AL57849" s="14"/>
    </row>
    <row r="57850" spans="38:38" x14ac:dyDescent="0.35">
      <c r="AL57850" s="14"/>
    </row>
    <row r="57851" spans="38:38" x14ac:dyDescent="0.35">
      <c r="AL57851" s="14"/>
    </row>
    <row r="57852" spans="38:38" x14ac:dyDescent="0.35">
      <c r="AL57852" s="14"/>
    </row>
    <row r="57853" spans="38:38" x14ac:dyDescent="0.35">
      <c r="AL57853" s="14"/>
    </row>
    <row r="57854" spans="38:38" x14ac:dyDescent="0.35">
      <c r="AL57854" s="14"/>
    </row>
    <row r="57855" spans="38:38" x14ac:dyDescent="0.35">
      <c r="AL57855" s="14"/>
    </row>
    <row r="57856" spans="38:38" x14ac:dyDescent="0.35">
      <c r="AL57856" s="14"/>
    </row>
    <row r="57857" spans="38:38" x14ac:dyDescent="0.35">
      <c r="AL57857" s="14"/>
    </row>
    <row r="57858" spans="38:38" x14ac:dyDescent="0.35">
      <c r="AL57858" s="14"/>
    </row>
    <row r="57859" spans="38:38" x14ac:dyDescent="0.35">
      <c r="AL57859" s="14"/>
    </row>
    <row r="57860" spans="38:38" x14ac:dyDescent="0.35">
      <c r="AL57860" s="14"/>
    </row>
    <row r="57861" spans="38:38" x14ac:dyDescent="0.35">
      <c r="AL57861" s="14"/>
    </row>
    <row r="57862" spans="38:38" x14ac:dyDescent="0.35">
      <c r="AL57862" s="14"/>
    </row>
    <row r="57863" spans="38:38" x14ac:dyDescent="0.35">
      <c r="AL57863" s="14"/>
    </row>
    <row r="57864" spans="38:38" x14ac:dyDescent="0.35">
      <c r="AL57864" s="14"/>
    </row>
    <row r="57865" spans="38:38" x14ac:dyDescent="0.35">
      <c r="AL57865" s="14"/>
    </row>
    <row r="57866" spans="38:38" x14ac:dyDescent="0.35">
      <c r="AL57866" s="14"/>
    </row>
    <row r="57867" spans="38:38" x14ac:dyDescent="0.35">
      <c r="AL57867" s="14"/>
    </row>
    <row r="57868" spans="38:38" x14ac:dyDescent="0.35">
      <c r="AL57868" s="14"/>
    </row>
    <row r="57869" spans="38:38" x14ac:dyDescent="0.35">
      <c r="AL57869" s="14"/>
    </row>
    <row r="57870" spans="38:38" x14ac:dyDescent="0.35">
      <c r="AL57870" s="14"/>
    </row>
    <row r="57871" spans="38:38" x14ac:dyDescent="0.35">
      <c r="AL57871" s="14"/>
    </row>
    <row r="57872" spans="38:38" x14ac:dyDescent="0.35">
      <c r="AL57872" s="14"/>
    </row>
    <row r="57873" spans="38:38" x14ac:dyDescent="0.35">
      <c r="AL57873" s="14"/>
    </row>
    <row r="57874" spans="38:38" x14ac:dyDescent="0.35">
      <c r="AL57874" s="14"/>
    </row>
    <row r="57875" spans="38:38" x14ac:dyDescent="0.35">
      <c r="AL57875" s="14"/>
    </row>
    <row r="57876" spans="38:38" x14ac:dyDescent="0.35">
      <c r="AL57876" s="14"/>
    </row>
    <row r="57877" spans="38:38" x14ac:dyDescent="0.35">
      <c r="AL57877" s="14"/>
    </row>
    <row r="57878" spans="38:38" x14ac:dyDescent="0.35">
      <c r="AL57878" s="14"/>
    </row>
    <row r="57879" spans="38:38" x14ac:dyDescent="0.35">
      <c r="AL57879" s="14"/>
    </row>
    <row r="57880" spans="38:38" x14ac:dyDescent="0.35">
      <c r="AL57880" s="14"/>
    </row>
    <row r="57881" spans="38:38" x14ac:dyDescent="0.35">
      <c r="AL57881" s="14"/>
    </row>
    <row r="57882" spans="38:38" x14ac:dyDescent="0.35">
      <c r="AL57882" s="14"/>
    </row>
    <row r="57883" spans="38:38" x14ac:dyDescent="0.35">
      <c r="AL57883" s="14"/>
    </row>
    <row r="57884" spans="38:38" x14ac:dyDescent="0.35">
      <c r="AL57884" s="14"/>
    </row>
    <row r="57885" spans="38:38" x14ac:dyDescent="0.35">
      <c r="AL57885" s="14"/>
    </row>
    <row r="57886" spans="38:38" x14ac:dyDescent="0.35">
      <c r="AL57886" s="14"/>
    </row>
    <row r="57887" spans="38:38" x14ac:dyDescent="0.35">
      <c r="AL57887" s="14"/>
    </row>
    <row r="57888" spans="38:38" x14ac:dyDescent="0.35">
      <c r="AL57888" s="14"/>
    </row>
    <row r="57889" spans="38:38" x14ac:dyDescent="0.35">
      <c r="AL57889" s="14"/>
    </row>
    <row r="57890" spans="38:38" x14ac:dyDescent="0.35">
      <c r="AL57890" s="14"/>
    </row>
    <row r="57891" spans="38:38" x14ac:dyDescent="0.35">
      <c r="AL57891" s="14"/>
    </row>
    <row r="57892" spans="38:38" x14ac:dyDescent="0.35">
      <c r="AL57892" s="14"/>
    </row>
    <row r="57893" spans="38:38" x14ac:dyDescent="0.35">
      <c r="AL57893" s="14"/>
    </row>
    <row r="57894" spans="38:38" x14ac:dyDescent="0.35">
      <c r="AL57894" s="14"/>
    </row>
    <row r="57895" spans="38:38" x14ac:dyDescent="0.35">
      <c r="AL57895" s="14"/>
    </row>
    <row r="57896" spans="38:38" x14ac:dyDescent="0.35">
      <c r="AL57896" s="14"/>
    </row>
    <row r="57897" spans="38:38" x14ac:dyDescent="0.35">
      <c r="AL57897" s="14"/>
    </row>
    <row r="57898" spans="38:38" x14ac:dyDescent="0.35">
      <c r="AL57898" s="14"/>
    </row>
    <row r="57899" spans="38:38" x14ac:dyDescent="0.35">
      <c r="AL57899" s="14"/>
    </row>
    <row r="57900" spans="38:38" x14ac:dyDescent="0.35">
      <c r="AL57900" s="14"/>
    </row>
    <row r="57901" spans="38:38" x14ac:dyDescent="0.35">
      <c r="AL57901" s="14"/>
    </row>
    <row r="57902" spans="38:38" x14ac:dyDescent="0.35">
      <c r="AL57902" s="14"/>
    </row>
    <row r="57903" spans="38:38" x14ac:dyDescent="0.35">
      <c r="AL57903" s="14"/>
    </row>
    <row r="57904" spans="38:38" x14ac:dyDescent="0.35">
      <c r="AL57904" s="14"/>
    </row>
    <row r="57905" spans="38:38" x14ac:dyDescent="0.35">
      <c r="AL57905" s="14"/>
    </row>
    <row r="57906" spans="38:38" x14ac:dyDescent="0.35">
      <c r="AL57906" s="14"/>
    </row>
    <row r="57907" spans="38:38" x14ac:dyDescent="0.35">
      <c r="AL57907" s="14"/>
    </row>
    <row r="57908" spans="38:38" x14ac:dyDescent="0.35">
      <c r="AL57908" s="14"/>
    </row>
    <row r="57909" spans="38:38" x14ac:dyDescent="0.35">
      <c r="AL57909" s="14"/>
    </row>
    <row r="57910" spans="38:38" x14ac:dyDescent="0.35">
      <c r="AL57910" s="14"/>
    </row>
    <row r="57911" spans="38:38" x14ac:dyDescent="0.35">
      <c r="AL57911" s="14"/>
    </row>
    <row r="57912" spans="38:38" x14ac:dyDescent="0.35">
      <c r="AL57912" s="14"/>
    </row>
    <row r="57913" spans="38:38" x14ac:dyDescent="0.35">
      <c r="AL57913" s="14"/>
    </row>
    <row r="57914" spans="38:38" x14ac:dyDescent="0.35">
      <c r="AL57914" s="14"/>
    </row>
    <row r="57915" spans="38:38" x14ac:dyDescent="0.35">
      <c r="AL57915" s="14"/>
    </row>
    <row r="57916" spans="38:38" x14ac:dyDescent="0.35">
      <c r="AL57916" s="14"/>
    </row>
    <row r="57917" spans="38:38" x14ac:dyDescent="0.35">
      <c r="AL57917" s="14"/>
    </row>
    <row r="57918" spans="38:38" x14ac:dyDescent="0.35">
      <c r="AL57918" s="14"/>
    </row>
    <row r="57919" spans="38:38" x14ac:dyDescent="0.35">
      <c r="AL57919" s="14"/>
    </row>
    <row r="57920" spans="38:38" x14ac:dyDescent="0.35">
      <c r="AL57920" s="14"/>
    </row>
    <row r="57921" spans="38:38" x14ac:dyDescent="0.35">
      <c r="AL57921" s="14"/>
    </row>
    <row r="57922" spans="38:38" x14ac:dyDescent="0.35">
      <c r="AL57922" s="14"/>
    </row>
    <row r="57923" spans="38:38" x14ac:dyDescent="0.35">
      <c r="AL57923" s="14"/>
    </row>
    <row r="57924" spans="38:38" x14ac:dyDescent="0.35">
      <c r="AL57924" s="14"/>
    </row>
    <row r="57925" spans="38:38" x14ac:dyDescent="0.35">
      <c r="AL57925" s="14"/>
    </row>
    <row r="57926" spans="38:38" x14ac:dyDescent="0.35">
      <c r="AL57926" s="14"/>
    </row>
    <row r="57927" spans="38:38" x14ac:dyDescent="0.35">
      <c r="AL57927" s="14"/>
    </row>
    <row r="57928" spans="38:38" x14ac:dyDescent="0.35">
      <c r="AL57928" s="14"/>
    </row>
    <row r="57929" spans="38:38" x14ac:dyDescent="0.35">
      <c r="AL57929" s="14"/>
    </row>
    <row r="57930" spans="38:38" x14ac:dyDescent="0.35">
      <c r="AL57930" s="14"/>
    </row>
    <row r="57931" spans="38:38" x14ac:dyDescent="0.35">
      <c r="AL57931" s="14"/>
    </row>
    <row r="57932" spans="38:38" x14ac:dyDescent="0.35">
      <c r="AL57932" s="14"/>
    </row>
    <row r="57933" spans="38:38" x14ac:dyDescent="0.35">
      <c r="AL57933" s="14"/>
    </row>
    <row r="57934" spans="38:38" x14ac:dyDescent="0.35">
      <c r="AL57934" s="14"/>
    </row>
    <row r="57935" spans="38:38" x14ac:dyDescent="0.35">
      <c r="AL57935" s="14"/>
    </row>
    <row r="57936" spans="38:38" x14ac:dyDescent="0.35">
      <c r="AL57936" s="14"/>
    </row>
    <row r="57937" spans="38:38" x14ac:dyDescent="0.35">
      <c r="AL57937" s="14"/>
    </row>
    <row r="57938" spans="38:38" x14ac:dyDescent="0.35">
      <c r="AL57938" s="14"/>
    </row>
    <row r="57939" spans="38:38" x14ac:dyDescent="0.35">
      <c r="AL57939" s="14"/>
    </row>
    <row r="57940" spans="38:38" x14ac:dyDescent="0.35">
      <c r="AL57940" s="14"/>
    </row>
    <row r="57941" spans="38:38" x14ac:dyDescent="0.35">
      <c r="AL57941" s="14"/>
    </row>
    <row r="57942" spans="38:38" x14ac:dyDescent="0.35">
      <c r="AL57942" s="14"/>
    </row>
    <row r="57943" spans="38:38" x14ac:dyDescent="0.35">
      <c r="AL57943" s="14"/>
    </row>
    <row r="57944" spans="38:38" x14ac:dyDescent="0.35">
      <c r="AL57944" s="14"/>
    </row>
    <row r="57945" spans="38:38" x14ac:dyDescent="0.35">
      <c r="AL57945" s="14"/>
    </row>
    <row r="57946" spans="38:38" x14ac:dyDescent="0.35">
      <c r="AL57946" s="14"/>
    </row>
    <row r="57947" spans="38:38" x14ac:dyDescent="0.35">
      <c r="AL57947" s="14"/>
    </row>
    <row r="57948" spans="38:38" x14ac:dyDescent="0.35">
      <c r="AL57948" s="14"/>
    </row>
    <row r="57949" spans="38:38" x14ac:dyDescent="0.35">
      <c r="AL57949" s="14"/>
    </row>
    <row r="57950" spans="38:38" x14ac:dyDescent="0.35">
      <c r="AL57950" s="14"/>
    </row>
    <row r="57951" spans="38:38" x14ac:dyDescent="0.35">
      <c r="AL57951" s="14"/>
    </row>
    <row r="57952" spans="38:38" x14ac:dyDescent="0.35">
      <c r="AL57952" s="14"/>
    </row>
    <row r="57953" spans="38:38" x14ac:dyDescent="0.35">
      <c r="AL57953" s="14"/>
    </row>
    <row r="57954" spans="38:38" x14ac:dyDescent="0.35">
      <c r="AL57954" s="14"/>
    </row>
    <row r="57955" spans="38:38" x14ac:dyDescent="0.35">
      <c r="AL57955" s="14"/>
    </row>
    <row r="57956" spans="38:38" x14ac:dyDescent="0.35">
      <c r="AL57956" s="14"/>
    </row>
    <row r="57957" spans="38:38" x14ac:dyDescent="0.35">
      <c r="AL57957" s="14"/>
    </row>
    <row r="57958" spans="38:38" x14ac:dyDescent="0.35">
      <c r="AL57958" s="14"/>
    </row>
    <row r="57959" spans="38:38" x14ac:dyDescent="0.35">
      <c r="AL57959" s="14"/>
    </row>
    <row r="57960" spans="38:38" x14ac:dyDescent="0.35">
      <c r="AL57960" s="14"/>
    </row>
    <row r="57961" spans="38:38" x14ac:dyDescent="0.35">
      <c r="AL57961" s="14"/>
    </row>
    <row r="57962" spans="38:38" x14ac:dyDescent="0.35">
      <c r="AL57962" s="14"/>
    </row>
    <row r="57963" spans="38:38" x14ac:dyDescent="0.35">
      <c r="AL57963" s="14"/>
    </row>
    <row r="57964" spans="38:38" x14ac:dyDescent="0.35">
      <c r="AL57964" s="14"/>
    </row>
    <row r="57965" spans="38:38" x14ac:dyDescent="0.35">
      <c r="AL57965" s="14"/>
    </row>
    <row r="57966" spans="38:38" x14ac:dyDescent="0.35">
      <c r="AL57966" s="14"/>
    </row>
    <row r="57967" spans="38:38" x14ac:dyDescent="0.35">
      <c r="AL57967" s="14"/>
    </row>
    <row r="57968" spans="38:38" x14ac:dyDescent="0.35">
      <c r="AL57968" s="14"/>
    </row>
    <row r="57969" spans="38:38" x14ac:dyDescent="0.35">
      <c r="AL57969" s="14"/>
    </row>
    <row r="57970" spans="38:38" x14ac:dyDescent="0.35">
      <c r="AL57970" s="14"/>
    </row>
    <row r="57971" spans="38:38" x14ac:dyDescent="0.35">
      <c r="AL57971" s="14"/>
    </row>
    <row r="57972" spans="38:38" x14ac:dyDescent="0.35">
      <c r="AL57972" s="14"/>
    </row>
    <row r="57973" spans="38:38" x14ac:dyDescent="0.35">
      <c r="AL57973" s="14"/>
    </row>
    <row r="57974" spans="38:38" x14ac:dyDescent="0.35">
      <c r="AL57974" s="14"/>
    </row>
    <row r="57975" spans="38:38" x14ac:dyDescent="0.35">
      <c r="AL57975" s="14"/>
    </row>
    <row r="57976" spans="38:38" x14ac:dyDescent="0.35">
      <c r="AL57976" s="14"/>
    </row>
    <row r="57977" spans="38:38" x14ac:dyDescent="0.35">
      <c r="AL57977" s="14"/>
    </row>
    <row r="57978" spans="38:38" x14ac:dyDescent="0.35">
      <c r="AL57978" s="14"/>
    </row>
    <row r="57979" spans="38:38" x14ac:dyDescent="0.35">
      <c r="AL57979" s="14"/>
    </row>
    <row r="57980" spans="38:38" x14ac:dyDescent="0.35">
      <c r="AL57980" s="14"/>
    </row>
    <row r="57981" spans="38:38" x14ac:dyDescent="0.35">
      <c r="AL57981" s="14"/>
    </row>
    <row r="57982" spans="38:38" x14ac:dyDescent="0.35">
      <c r="AL57982" s="14"/>
    </row>
    <row r="57983" spans="38:38" x14ac:dyDescent="0.35">
      <c r="AL57983" s="14"/>
    </row>
    <row r="57984" spans="38:38" x14ac:dyDescent="0.35">
      <c r="AL57984" s="14"/>
    </row>
    <row r="57985" spans="38:38" x14ac:dyDescent="0.35">
      <c r="AL57985" s="14"/>
    </row>
    <row r="57986" spans="38:38" x14ac:dyDescent="0.35">
      <c r="AL57986" s="14"/>
    </row>
    <row r="57987" spans="38:38" x14ac:dyDescent="0.35">
      <c r="AL57987" s="14"/>
    </row>
    <row r="57988" spans="38:38" x14ac:dyDescent="0.35">
      <c r="AL57988" s="14"/>
    </row>
    <row r="57989" spans="38:38" x14ac:dyDescent="0.35">
      <c r="AL57989" s="14"/>
    </row>
    <row r="57990" spans="38:38" x14ac:dyDescent="0.35">
      <c r="AL57990" s="14"/>
    </row>
    <row r="57991" spans="38:38" x14ac:dyDescent="0.35">
      <c r="AL57991" s="14"/>
    </row>
    <row r="57992" spans="38:38" x14ac:dyDescent="0.35">
      <c r="AL57992" s="14"/>
    </row>
    <row r="57993" spans="38:38" x14ac:dyDescent="0.35">
      <c r="AL57993" s="14"/>
    </row>
    <row r="57994" spans="38:38" x14ac:dyDescent="0.35">
      <c r="AL57994" s="14"/>
    </row>
    <row r="57995" spans="38:38" x14ac:dyDescent="0.35">
      <c r="AL57995" s="14"/>
    </row>
    <row r="57996" spans="38:38" x14ac:dyDescent="0.35">
      <c r="AL57996" s="14"/>
    </row>
    <row r="57997" spans="38:38" x14ac:dyDescent="0.35">
      <c r="AL57997" s="14"/>
    </row>
    <row r="57998" spans="38:38" x14ac:dyDescent="0.35">
      <c r="AL57998" s="14"/>
    </row>
    <row r="57999" spans="38:38" x14ac:dyDescent="0.35">
      <c r="AL57999" s="14"/>
    </row>
    <row r="58000" spans="38:38" x14ac:dyDescent="0.35">
      <c r="AL58000" s="14"/>
    </row>
    <row r="58001" spans="38:38" x14ac:dyDescent="0.35">
      <c r="AL58001" s="14"/>
    </row>
    <row r="58002" spans="38:38" x14ac:dyDescent="0.35">
      <c r="AL58002" s="14"/>
    </row>
    <row r="58003" spans="38:38" x14ac:dyDescent="0.35">
      <c r="AL58003" s="14"/>
    </row>
    <row r="58004" spans="38:38" x14ac:dyDescent="0.35">
      <c r="AL58004" s="14"/>
    </row>
    <row r="58005" spans="38:38" x14ac:dyDescent="0.35">
      <c r="AL58005" s="14"/>
    </row>
    <row r="58006" spans="38:38" x14ac:dyDescent="0.35">
      <c r="AL58006" s="14"/>
    </row>
    <row r="58007" spans="38:38" x14ac:dyDescent="0.35">
      <c r="AL58007" s="14"/>
    </row>
    <row r="58008" spans="38:38" x14ac:dyDescent="0.35">
      <c r="AL58008" s="14"/>
    </row>
    <row r="58009" spans="38:38" x14ac:dyDescent="0.35">
      <c r="AL58009" s="14"/>
    </row>
    <row r="58010" spans="38:38" x14ac:dyDescent="0.35">
      <c r="AL58010" s="14"/>
    </row>
    <row r="58011" spans="38:38" x14ac:dyDescent="0.35">
      <c r="AL58011" s="14"/>
    </row>
    <row r="58012" spans="38:38" x14ac:dyDescent="0.35">
      <c r="AL58012" s="14"/>
    </row>
    <row r="58013" spans="38:38" x14ac:dyDescent="0.35">
      <c r="AL58013" s="14"/>
    </row>
    <row r="58014" spans="38:38" x14ac:dyDescent="0.35">
      <c r="AL58014" s="14"/>
    </row>
    <row r="58015" spans="38:38" x14ac:dyDescent="0.35">
      <c r="AL58015" s="14"/>
    </row>
    <row r="58016" spans="38:38" x14ac:dyDescent="0.35">
      <c r="AL58016" s="14"/>
    </row>
    <row r="58017" spans="38:38" x14ac:dyDescent="0.35">
      <c r="AL58017" s="14"/>
    </row>
    <row r="58018" spans="38:38" x14ac:dyDescent="0.35">
      <c r="AL58018" s="14"/>
    </row>
    <row r="58019" spans="38:38" x14ac:dyDescent="0.35">
      <c r="AL58019" s="14"/>
    </row>
    <row r="58020" spans="38:38" x14ac:dyDescent="0.35">
      <c r="AL58020" s="14"/>
    </row>
    <row r="58021" spans="38:38" x14ac:dyDescent="0.35">
      <c r="AL58021" s="14"/>
    </row>
    <row r="58022" spans="38:38" x14ac:dyDescent="0.35">
      <c r="AL58022" s="14"/>
    </row>
    <row r="58023" spans="38:38" x14ac:dyDescent="0.35">
      <c r="AL58023" s="14"/>
    </row>
    <row r="58024" spans="38:38" x14ac:dyDescent="0.35">
      <c r="AL58024" s="14"/>
    </row>
    <row r="58025" spans="38:38" x14ac:dyDescent="0.35">
      <c r="AL58025" s="14"/>
    </row>
    <row r="58026" spans="38:38" x14ac:dyDescent="0.35">
      <c r="AL58026" s="14"/>
    </row>
    <row r="58027" spans="38:38" x14ac:dyDescent="0.35">
      <c r="AL58027" s="14"/>
    </row>
    <row r="58028" spans="38:38" x14ac:dyDescent="0.35">
      <c r="AL58028" s="14"/>
    </row>
    <row r="58029" spans="38:38" x14ac:dyDescent="0.35">
      <c r="AL58029" s="14"/>
    </row>
    <row r="58030" spans="38:38" x14ac:dyDescent="0.35">
      <c r="AL58030" s="14"/>
    </row>
    <row r="58031" spans="38:38" x14ac:dyDescent="0.35">
      <c r="AL58031" s="14"/>
    </row>
    <row r="58032" spans="38:38" x14ac:dyDescent="0.35">
      <c r="AL58032" s="14"/>
    </row>
    <row r="58033" spans="38:38" x14ac:dyDescent="0.35">
      <c r="AL58033" s="14"/>
    </row>
    <row r="58034" spans="38:38" x14ac:dyDescent="0.35">
      <c r="AL58034" s="14"/>
    </row>
    <row r="58035" spans="38:38" x14ac:dyDescent="0.35">
      <c r="AL58035" s="14"/>
    </row>
    <row r="58036" spans="38:38" x14ac:dyDescent="0.35">
      <c r="AL58036" s="14"/>
    </row>
    <row r="58037" spans="38:38" x14ac:dyDescent="0.35">
      <c r="AL58037" s="14"/>
    </row>
    <row r="58038" spans="38:38" x14ac:dyDescent="0.35">
      <c r="AL58038" s="14"/>
    </row>
    <row r="58039" spans="38:38" x14ac:dyDescent="0.35">
      <c r="AL58039" s="14"/>
    </row>
    <row r="58040" spans="38:38" x14ac:dyDescent="0.35">
      <c r="AL58040" s="14"/>
    </row>
    <row r="58041" spans="38:38" x14ac:dyDescent="0.35">
      <c r="AL58041" s="14"/>
    </row>
    <row r="58042" spans="38:38" x14ac:dyDescent="0.35">
      <c r="AL58042" s="14"/>
    </row>
    <row r="58043" spans="38:38" x14ac:dyDescent="0.35">
      <c r="AL58043" s="14"/>
    </row>
    <row r="58044" spans="38:38" x14ac:dyDescent="0.35">
      <c r="AL58044" s="14"/>
    </row>
    <row r="58045" spans="38:38" x14ac:dyDescent="0.35">
      <c r="AL58045" s="14"/>
    </row>
    <row r="58046" spans="38:38" x14ac:dyDescent="0.35">
      <c r="AL58046" s="14"/>
    </row>
    <row r="58047" spans="38:38" x14ac:dyDescent="0.35">
      <c r="AL58047" s="14"/>
    </row>
    <row r="58048" spans="38:38" x14ac:dyDescent="0.35">
      <c r="AL58048" s="14"/>
    </row>
    <row r="58049" spans="38:38" x14ac:dyDescent="0.35">
      <c r="AL58049" s="14"/>
    </row>
    <row r="58050" spans="38:38" x14ac:dyDescent="0.35">
      <c r="AL58050" s="14"/>
    </row>
    <row r="58051" spans="38:38" x14ac:dyDescent="0.35">
      <c r="AL58051" s="14"/>
    </row>
    <row r="58052" spans="38:38" x14ac:dyDescent="0.35">
      <c r="AL58052" s="14"/>
    </row>
    <row r="58053" spans="38:38" x14ac:dyDescent="0.35">
      <c r="AL58053" s="14"/>
    </row>
    <row r="58054" spans="38:38" x14ac:dyDescent="0.35">
      <c r="AL58054" s="14"/>
    </row>
    <row r="58055" spans="38:38" x14ac:dyDescent="0.35">
      <c r="AL58055" s="14"/>
    </row>
    <row r="58056" spans="38:38" x14ac:dyDescent="0.35">
      <c r="AL58056" s="14"/>
    </row>
    <row r="58057" spans="38:38" x14ac:dyDescent="0.35">
      <c r="AL58057" s="14"/>
    </row>
    <row r="58058" spans="38:38" x14ac:dyDescent="0.35">
      <c r="AL58058" s="14"/>
    </row>
    <row r="58059" spans="38:38" x14ac:dyDescent="0.35">
      <c r="AL58059" s="14"/>
    </row>
    <row r="58060" spans="38:38" x14ac:dyDescent="0.35">
      <c r="AL58060" s="14"/>
    </row>
    <row r="58061" spans="38:38" x14ac:dyDescent="0.35">
      <c r="AL58061" s="14"/>
    </row>
    <row r="58062" spans="38:38" x14ac:dyDescent="0.35">
      <c r="AL58062" s="14"/>
    </row>
    <row r="58063" spans="38:38" x14ac:dyDescent="0.35">
      <c r="AL58063" s="14"/>
    </row>
    <row r="58064" spans="38:38" x14ac:dyDescent="0.35">
      <c r="AL58064" s="14"/>
    </row>
    <row r="58065" spans="38:38" x14ac:dyDescent="0.35">
      <c r="AL58065" s="14"/>
    </row>
    <row r="58066" spans="38:38" x14ac:dyDescent="0.35">
      <c r="AL58066" s="14"/>
    </row>
    <row r="58067" spans="38:38" x14ac:dyDescent="0.35">
      <c r="AL58067" s="14"/>
    </row>
    <row r="58068" spans="38:38" x14ac:dyDescent="0.35">
      <c r="AL58068" s="14"/>
    </row>
    <row r="58069" spans="38:38" x14ac:dyDescent="0.35">
      <c r="AL58069" s="14"/>
    </row>
    <row r="58070" spans="38:38" x14ac:dyDescent="0.35">
      <c r="AL58070" s="14"/>
    </row>
    <row r="58071" spans="38:38" x14ac:dyDescent="0.35">
      <c r="AL58071" s="14"/>
    </row>
    <row r="58072" spans="38:38" x14ac:dyDescent="0.35">
      <c r="AL58072" s="14"/>
    </row>
    <row r="58073" spans="38:38" x14ac:dyDescent="0.35">
      <c r="AL58073" s="14"/>
    </row>
    <row r="58074" spans="38:38" x14ac:dyDescent="0.35">
      <c r="AL58074" s="14"/>
    </row>
    <row r="58075" spans="38:38" x14ac:dyDescent="0.35">
      <c r="AL58075" s="14"/>
    </row>
    <row r="58076" spans="38:38" x14ac:dyDescent="0.35">
      <c r="AL58076" s="14"/>
    </row>
    <row r="58077" spans="38:38" x14ac:dyDescent="0.35">
      <c r="AL58077" s="14"/>
    </row>
    <row r="58078" spans="38:38" x14ac:dyDescent="0.35">
      <c r="AL58078" s="14"/>
    </row>
    <row r="58079" spans="38:38" x14ac:dyDescent="0.35">
      <c r="AL58079" s="14"/>
    </row>
    <row r="58080" spans="38:38" x14ac:dyDescent="0.35">
      <c r="AL58080" s="14"/>
    </row>
    <row r="58081" spans="38:38" x14ac:dyDescent="0.35">
      <c r="AL58081" s="14"/>
    </row>
    <row r="58082" spans="38:38" x14ac:dyDescent="0.35">
      <c r="AL58082" s="14"/>
    </row>
    <row r="58083" spans="38:38" x14ac:dyDescent="0.35">
      <c r="AL58083" s="14"/>
    </row>
    <row r="58084" spans="38:38" x14ac:dyDescent="0.35">
      <c r="AL58084" s="14"/>
    </row>
    <row r="58085" spans="38:38" x14ac:dyDescent="0.35">
      <c r="AL58085" s="14"/>
    </row>
    <row r="58086" spans="38:38" x14ac:dyDescent="0.35">
      <c r="AL58086" s="14"/>
    </row>
    <row r="58087" spans="38:38" x14ac:dyDescent="0.35">
      <c r="AL58087" s="14"/>
    </row>
    <row r="58088" spans="38:38" x14ac:dyDescent="0.35">
      <c r="AL58088" s="14"/>
    </row>
    <row r="58089" spans="38:38" x14ac:dyDescent="0.35">
      <c r="AL58089" s="14"/>
    </row>
    <row r="58090" spans="38:38" x14ac:dyDescent="0.35">
      <c r="AL58090" s="14"/>
    </row>
    <row r="58091" spans="38:38" x14ac:dyDescent="0.35">
      <c r="AL58091" s="14"/>
    </row>
    <row r="58092" spans="38:38" x14ac:dyDescent="0.35">
      <c r="AL58092" s="14"/>
    </row>
    <row r="58093" spans="38:38" x14ac:dyDescent="0.35">
      <c r="AL58093" s="14"/>
    </row>
    <row r="58094" spans="38:38" x14ac:dyDescent="0.35">
      <c r="AL58094" s="14"/>
    </row>
    <row r="58095" spans="38:38" x14ac:dyDescent="0.35">
      <c r="AL58095" s="14"/>
    </row>
    <row r="58096" spans="38:38" x14ac:dyDescent="0.35">
      <c r="AL58096" s="14"/>
    </row>
    <row r="58097" spans="38:38" x14ac:dyDescent="0.35">
      <c r="AL58097" s="14"/>
    </row>
    <row r="58098" spans="38:38" x14ac:dyDescent="0.35">
      <c r="AL58098" s="14"/>
    </row>
    <row r="58099" spans="38:38" x14ac:dyDescent="0.35">
      <c r="AL58099" s="14"/>
    </row>
    <row r="58100" spans="38:38" x14ac:dyDescent="0.35">
      <c r="AL58100" s="14"/>
    </row>
    <row r="58101" spans="38:38" x14ac:dyDescent="0.35">
      <c r="AL58101" s="14"/>
    </row>
    <row r="58102" spans="38:38" x14ac:dyDescent="0.35">
      <c r="AL58102" s="14"/>
    </row>
    <row r="58103" spans="38:38" x14ac:dyDescent="0.35">
      <c r="AL58103" s="14"/>
    </row>
    <row r="58104" spans="38:38" x14ac:dyDescent="0.35">
      <c r="AL58104" s="14"/>
    </row>
    <row r="58105" spans="38:38" x14ac:dyDescent="0.35">
      <c r="AL58105" s="14"/>
    </row>
    <row r="58106" spans="38:38" x14ac:dyDescent="0.35">
      <c r="AL58106" s="14"/>
    </row>
    <row r="58107" spans="38:38" x14ac:dyDescent="0.35">
      <c r="AL58107" s="14"/>
    </row>
    <row r="58108" spans="38:38" x14ac:dyDescent="0.35">
      <c r="AL58108" s="14"/>
    </row>
    <row r="58109" spans="38:38" x14ac:dyDescent="0.35">
      <c r="AL58109" s="14"/>
    </row>
    <row r="58110" spans="38:38" x14ac:dyDescent="0.35">
      <c r="AL58110" s="14"/>
    </row>
    <row r="58111" spans="38:38" x14ac:dyDescent="0.35">
      <c r="AL58111" s="14"/>
    </row>
    <row r="58112" spans="38:38" x14ac:dyDescent="0.35">
      <c r="AL58112" s="14"/>
    </row>
    <row r="58113" spans="38:38" x14ac:dyDescent="0.35">
      <c r="AL58113" s="14"/>
    </row>
    <row r="58114" spans="38:38" x14ac:dyDescent="0.35">
      <c r="AL58114" s="14"/>
    </row>
    <row r="58115" spans="38:38" x14ac:dyDescent="0.35">
      <c r="AL58115" s="14"/>
    </row>
    <row r="58116" spans="38:38" x14ac:dyDescent="0.35">
      <c r="AL58116" s="14"/>
    </row>
    <row r="58117" spans="38:38" x14ac:dyDescent="0.35">
      <c r="AL58117" s="14"/>
    </row>
    <row r="58118" spans="38:38" x14ac:dyDescent="0.35">
      <c r="AL58118" s="14"/>
    </row>
    <row r="58119" spans="38:38" x14ac:dyDescent="0.35">
      <c r="AL58119" s="14"/>
    </row>
    <row r="58120" spans="38:38" x14ac:dyDescent="0.35">
      <c r="AL58120" s="14"/>
    </row>
    <row r="58121" spans="38:38" x14ac:dyDescent="0.35">
      <c r="AL58121" s="14"/>
    </row>
    <row r="58122" spans="38:38" x14ac:dyDescent="0.35">
      <c r="AL58122" s="14"/>
    </row>
    <row r="58123" spans="38:38" x14ac:dyDescent="0.35">
      <c r="AL58123" s="14"/>
    </row>
    <row r="58124" spans="38:38" x14ac:dyDescent="0.35">
      <c r="AL58124" s="14"/>
    </row>
    <row r="58125" spans="38:38" x14ac:dyDescent="0.35">
      <c r="AL58125" s="14"/>
    </row>
    <row r="58126" spans="38:38" x14ac:dyDescent="0.35">
      <c r="AL58126" s="14"/>
    </row>
    <row r="58127" spans="38:38" x14ac:dyDescent="0.35">
      <c r="AL58127" s="14"/>
    </row>
    <row r="58128" spans="38:38" x14ac:dyDescent="0.35">
      <c r="AL58128" s="14"/>
    </row>
    <row r="58129" spans="38:38" x14ac:dyDescent="0.35">
      <c r="AL58129" s="14"/>
    </row>
    <row r="58130" spans="38:38" x14ac:dyDescent="0.35">
      <c r="AL58130" s="14"/>
    </row>
    <row r="58131" spans="38:38" x14ac:dyDescent="0.35">
      <c r="AL58131" s="14"/>
    </row>
    <row r="58132" spans="38:38" x14ac:dyDescent="0.35">
      <c r="AL58132" s="14"/>
    </row>
    <row r="58133" spans="38:38" x14ac:dyDescent="0.35">
      <c r="AL58133" s="14"/>
    </row>
    <row r="58134" spans="38:38" x14ac:dyDescent="0.35">
      <c r="AL58134" s="14"/>
    </row>
    <row r="58135" spans="38:38" x14ac:dyDescent="0.35">
      <c r="AL58135" s="14"/>
    </row>
    <row r="58136" spans="38:38" x14ac:dyDescent="0.35">
      <c r="AL58136" s="14"/>
    </row>
    <row r="58137" spans="38:38" x14ac:dyDescent="0.35">
      <c r="AL58137" s="14"/>
    </row>
    <row r="58138" spans="38:38" x14ac:dyDescent="0.35">
      <c r="AL58138" s="14"/>
    </row>
    <row r="58139" spans="38:38" x14ac:dyDescent="0.35">
      <c r="AL58139" s="14"/>
    </row>
    <row r="58140" spans="38:38" x14ac:dyDescent="0.35">
      <c r="AL58140" s="14"/>
    </row>
    <row r="58141" spans="38:38" x14ac:dyDescent="0.35">
      <c r="AL58141" s="14"/>
    </row>
    <row r="58142" spans="38:38" x14ac:dyDescent="0.35">
      <c r="AL58142" s="14"/>
    </row>
    <row r="58143" spans="38:38" x14ac:dyDescent="0.35">
      <c r="AL58143" s="14"/>
    </row>
    <row r="58144" spans="38:38" x14ac:dyDescent="0.35">
      <c r="AL58144" s="14"/>
    </row>
    <row r="58145" spans="38:38" x14ac:dyDescent="0.35">
      <c r="AL58145" s="14"/>
    </row>
    <row r="58146" spans="38:38" x14ac:dyDescent="0.35">
      <c r="AL58146" s="14"/>
    </row>
    <row r="58147" spans="38:38" x14ac:dyDescent="0.35">
      <c r="AL58147" s="14"/>
    </row>
    <row r="58148" spans="38:38" x14ac:dyDescent="0.35">
      <c r="AL58148" s="14"/>
    </row>
    <row r="58149" spans="38:38" x14ac:dyDescent="0.35">
      <c r="AL58149" s="14"/>
    </row>
    <row r="58150" spans="38:38" x14ac:dyDescent="0.35">
      <c r="AL58150" s="14"/>
    </row>
    <row r="58151" spans="38:38" x14ac:dyDescent="0.35">
      <c r="AL58151" s="14"/>
    </row>
    <row r="58152" spans="38:38" x14ac:dyDescent="0.35">
      <c r="AL58152" s="14"/>
    </row>
    <row r="58153" spans="38:38" x14ac:dyDescent="0.35">
      <c r="AL58153" s="14"/>
    </row>
    <row r="58154" spans="38:38" x14ac:dyDescent="0.35">
      <c r="AL58154" s="14"/>
    </row>
    <row r="58155" spans="38:38" x14ac:dyDescent="0.35">
      <c r="AL58155" s="14"/>
    </row>
    <row r="58156" spans="38:38" x14ac:dyDescent="0.35">
      <c r="AL58156" s="14"/>
    </row>
    <row r="58157" spans="38:38" x14ac:dyDescent="0.35">
      <c r="AL58157" s="14"/>
    </row>
    <row r="58158" spans="38:38" x14ac:dyDescent="0.35">
      <c r="AL58158" s="14"/>
    </row>
    <row r="58159" spans="38:38" x14ac:dyDescent="0.35">
      <c r="AL58159" s="14"/>
    </row>
    <row r="58160" spans="38:38" x14ac:dyDescent="0.35">
      <c r="AL58160" s="14"/>
    </row>
    <row r="58161" spans="38:38" x14ac:dyDescent="0.35">
      <c r="AL58161" s="14"/>
    </row>
    <row r="58162" spans="38:38" x14ac:dyDescent="0.35">
      <c r="AL58162" s="14"/>
    </row>
    <row r="58163" spans="38:38" x14ac:dyDescent="0.35">
      <c r="AL58163" s="14"/>
    </row>
    <row r="58164" spans="38:38" x14ac:dyDescent="0.35">
      <c r="AL58164" s="14"/>
    </row>
    <row r="58165" spans="38:38" x14ac:dyDescent="0.35">
      <c r="AL58165" s="14"/>
    </row>
    <row r="58166" spans="38:38" x14ac:dyDescent="0.35">
      <c r="AL58166" s="14"/>
    </row>
    <row r="58167" spans="38:38" x14ac:dyDescent="0.35">
      <c r="AL58167" s="14"/>
    </row>
    <row r="58168" spans="38:38" x14ac:dyDescent="0.35">
      <c r="AL58168" s="14"/>
    </row>
    <row r="58169" spans="38:38" x14ac:dyDescent="0.35">
      <c r="AL58169" s="14"/>
    </row>
    <row r="58170" spans="38:38" x14ac:dyDescent="0.35">
      <c r="AL58170" s="14"/>
    </row>
    <row r="58171" spans="38:38" x14ac:dyDescent="0.35">
      <c r="AL58171" s="14"/>
    </row>
    <row r="58172" spans="38:38" x14ac:dyDescent="0.35">
      <c r="AL58172" s="14"/>
    </row>
    <row r="58173" spans="38:38" x14ac:dyDescent="0.35">
      <c r="AL58173" s="14"/>
    </row>
    <row r="58174" spans="38:38" x14ac:dyDescent="0.35">
      <c r="AL58174" s="14"/>
    </row>
    <row r="58175" spans="38:38" x14ac:dyDescent="0.35">
      <c r="AL58175" s="14"/>
    </row>
    <row r="58176" spans="38:38" x14ac:dyDescent="0.35">
      <c r="AL58176" s="14"/>
    </row>
    <row r="58177" spans="38:38" x14ac:dyDescent="0.35">
      <c r="AL58177" s="14"/>
    </row>
    <row r="58178" spans="38:38" x14ac:dyDescent="0.35">
      <c r="AL58178" s="14"/>
    </row>
    <row r="58179" spans="38:38" x14ac:dyDescent="0.35">
      <c r="AL58179" s="14"/>
    </row>
    <row r="58180" spans="38:38" x14ac:dyDescent="0.35">
      <c r="AL58180" s="14"/>
    </row>
    <row r="58181" spans="38:38" x14ac:dyDescent="0.35">
      <c r="AL58181" s="14"/>
    </row>
    <row r="58182" spans="38:38" x14ac:dyDescent="0.35">
      <c r="AL58182" s="14"/>
    </row>
    <row r="58183" spans="38:38" x14ac:dyDescent="0.35">
      <c r="AL58183" s="14"/>
    </row>
    <row r="58184" spans="38:38" x14ac:dyDescent="0.35">
      <c r="AL58184" s="14"/>
    </row>
    <row r="58185" spans="38:38" x14ac:dyDescent="0.35">
      <c r="AL58185" s="14"/>
    </row>
    <row r="58186" spans="38:38" x14ac:dyDescent="0.35">
      <c r="AL58186" s="14"/>
    </row>
    <row r="58187" spans="38:38" x14ac:dyDescent="0.35">
      <c r="AL58187" s="14"/>
    </row>
    <row r="58188" spans="38:38" x14ac:dyDescent="0.35">
      <c r="AL58188" s="14"/>
    </row>
    <row r="58189" spans="38:38" x14ac:dyDescent="0.35">
      <c r="AL58189" s="14"/>
    </row>
    <row r="58190" spans="38:38" x14ac:dyDescent="0.35">
      <c r="AL58190" s="14"/>
    </row>
    <row r="58191" spans="38:38" x14ac:dyDescent="0.35">
      <c r="AL58191" s="14"/>
    </row>
    <row r="58192" spans="38:38" x14ac:dyDescent="0.35">
      <c r="AL58192" s="14"/>
    </row>
    <row r="58193" spans="38:38" x14ac:dyDescent="0.35">
      <c r="AL58193" s="14"/>
    </row>
    <row r="58194" spans="38:38" x14ac:dyDescent="0.35">
      <c r="AL58194" s="14"/>
    </row>
    <row r="58195" spans="38:38" x14ac:dyDescent="0.35">
      <c r="AL58195" s="14"/>
    </row>
    <row r="58196" spans="38:38" x14ac:dyDescent="0.35">
      <c r="AL58196" s="14"/>
    </row>
    <row r="58197" spans="38:38" x14ac:dyDescent="0.35">
      <c r="AL58197" s="14"/>
    </row>
    <row r="58198" spans="38:38" x14ac:dyDescent="0.35">
      <c r="AL58198" s="14"/>
    </row>
    <row r="58199" spans="38:38" x14ac:dyDescent="0.35">
      <c r="AL58199" s="14"/>
    </row>
    <row r="58200" spans="38:38" x14ac:dyDescent="0.35">
      <c r="AL58200" s="14"/>
    </row>
    <row r="58201" spans="38:38" x14ac:dyDescent="0.35">
      <c r="AL58201" s="14"/>
    </row>
    <row r="58202" spans="38:38" x14ac:dyDescent="0.35">
      <c r="AL58202" s="14"/>
    </row>
    <row r="58203" spans="38:38" x14ac:dyDescent="0.35">
      <c r="AL58203" s="14"/>
    </row>
    <row r="58204" spans="38:38" x14ac:dyDescent="0.35">
      <c r="AL58204" s="14"/>
    </row>
    <row r="58205" spans="38:38" x14ac:dyDescent="0.35">
      <c r="AL58205" s="14"/>
    </row>
    <row r="58206" spans="38:38" x14ac:dyDescent="0.35">
      <c r="AL58206" s="14"/>
    </row>
    <row r="58207" spans="38:38" x14ac:dyDescent="0.35">
      <c r="AL58207" s="14"/>
    </row>
    <row r="58208" spans="38:38" x14ac:dyDescent="0.35">
      <c r="AL58208" s="14"/>
    </row>
    <row r="58209" spans="38:38" x14ac:dyDescent="0.35">
      <c r="AL58209" s="14"/>
    </row>
    <row r="58210" spans="38:38" x14ac:dyDescent="0.35">
      <c r="AL58210" s="14"/>
    </row>
    <row r="58211" spans="38:38" x14ac:dyDescent="0.35">
      <c r="AL58211" s="14"/>
    </row>
    <row r="58212" spans="38:38" x14ac:dyDescent="0.35">
      <c r="AL58212" s="14"/>
    </row>
    <row r="58213" spans="38:38" x14ac:dyDescent="0.35">
      <c r="AL58213" s="14"/>
    </row>
    <row r="58214" spans="38:38" x14ac:dyDescent="0.35">
      <c r="AL58214" s="14"/>
    </row>
    <row r="58215" spans="38:38" x14ac:dyDescent="0.35">
      <c r="AL58215" s="14"/>
    </row>
    <row r="58216" spans="38:38" x14ac:dyDescent="0.35">
      <c r="AL58216" s="14"/>
    </row>
    <row r="58217" spans="38:38" x14ac:dyDescent="0.35">
      <c r="AL58217" s="14"/>
    </row>
    <row r="58218" spans="38:38" x14ac:dyDescent="0.35">
      <c r="AL58218" s="14"/>
    </row>
    <row r="58219" spans="38:38" x14ac:dyDescent="0.35">
      <c r="AL58219" s="14"/>
    </row>
    <row r="58220" spans="38:38" x14ac:dyDescent="0.35">
      <c r="AL58220" s="14"/>
    </row>
    <row r="58221" spans="38:38" x14ac:dyDescent="0.35">
      <c r="AL58221" s="14"/>
    </row>
    <row r="58222" spans="38:38" x14ac:dyDescent="0.35">
      <c r="AL58222" s="14"/>
    </row>
    <row r="58223" spans="38:38" x14ac:dyDescent="0.35">
      <c r="AL58223" s="14"/>
    </row>
    <row r="58224" spans="38:38" x14ac:dyDescent="0.35">
      <c r="AL58224" s="14"/>
    </row>
    <row r="58225" spans="38:38" x14ac:dyDescent="0.35">
      <c r="AL58225" s="14"/>
    </row>
    <row r="58226" spans="38:38" x14ac:dyDescent="0.35">
      <c r="AL58226" s="14"/>
    </row>
    <row r="58227" spans="38:38" x14ac:dyDescent="0.35">
      <c r="AL58227" s="14"/>
    </row>
    <row r="58228" spans="38:38" x14ac:dyDescent="0.35">
      <c r="AL58228" s="14"/>
    </row>
    <row r="58229" spans="38:38" x14ac:dyDescent="0.35">
      <c r="AL58229" s="14"/>
    </row>
    <row r="58230" spans="38:38" x14ac:dyDescent="0.35">
      <c r="AL58230" s="14"/>
    </row>
    <row r="58231" spans="38:38" x14ac:dyDescent="0.35">
      <c r="AL58231" s="14"/>
    </row>
    <row r="58232" spans="38:38" x14ac:dyDescent="0.35">
      <c r="AL58232" s="14"/>
    </row>
    <row r="58233" spans="38:38" x14ac:dyDescent="0.35">
      <c r="AL58233" s="14"/>
    </row>
    <row r="58234" spans="38:38" x14ac:dyDescent="0.35">
      <c r="AL58234" s="14"/>
    </row>
    <row r="58235" spans="38:38" x14ac:dyDescent="0.35">
      <c r="AL58235" s="14"/>
    </row>
    <row r="58236" spans="38:38" x14ac:dyDescent="0.35">
      <c r="AL58236" s="14"/>
    </row>
    <row r="58237" spans="38:38" x14ac:dyDescent="0.35">
      <c r="AL58237" s="14"/>
    </row>
    <row r="58238" spans="38:38" x14ac:dyDescent="0.35">
      <c r="AL58238" s="14"/>
    </row>
    <row r="58239" spans="38:38" x14ac:dyDescent="0.35">
      <c r="AL58239" s="14"/>
    </row>
    <row r="58240" spans="38:38" x14ac:dyDescent="0.35">
      <c r="AL58240" s="14"/>
    </row>
    <row r="58241" spans="38:38" x14ac:dyDescent="0.35">
      <c r="AL58241" s="14"/>
    </row>
    <row r="58242" spans="38:38" x14ac:dyDescent="0.35">
      <c r="AL58242" s="14"/>
    </row>
    <row r="58243" spans="38:38" x14ac:dyDescent="0.35">
      <c r="AL58243" s="14"/>
    </row>
    <row r="58244" spans="38:38" x14ac:dyDescent="0.35">
      <c r="AL58244" s="14"/>
    </row>
    <row r="58245" spans="38:38" x14ac:dyDescent="0.35">
      <c r="AL58245" s="14"/>
    </row>
    <row r="58246" spans="38:38" x14ac:dyDescent="0.35">
      <c r="AL58246" s="14"/>
    </row>
    <row r="58247" spans="38:38" x14ac:dyDescent="0.35">
      <c r="AL58247" s="14"/>
    </row>
    <row r="58248" spans="38:38" x14ac:dyDescent="0.35">
      <c r="AL58248" s="14"/>
    </row>
    <row r="58249" spans="38:38" x14ac:dyDescent="0.35">
      <c r="AL58249" s="14"/>
    </row>
    <row r="58250" spans="38:38" x14ac:dyDescent="0.35">
      <c r="AL58250" s="14"/>
    </row>
    <row r="58251" spans="38:38" x14ac:dyDescent="0.35">
      <c r="AL58251" s="14"/>
    </row>
    <row r="58252" spans="38:38" x14ac:dyDescent="0.35">
      <c r="AL58252" s="14"/>
    </row>
    <row r="58253" spans="38:38" x14ac:dyDescent="0.35">
      <c r="AL58253" s="14"/>
    </row>
    <row r="58254" spans="38:38" x14ac:dyDescent="0.35">
      <c r="AL58254" s="14"/>
    </row>
    <row r="58255" spans="38:38" x14ac:dyDescent="0.35">
      <c r="AL58255" s="14"/>
    </row>
    <row r="58256" spans="38:38" x14ac:dyDescent="0.35">
      <c r="AL58256" s="14"/>
    </row>
    <row r="58257" spans="38:38" x14ac:dyDescent="0.35">
      <c r="AL58257" s="14"/>
    </row>
    <row r="58258" spans="38:38" x14ac:dyDescent="0.35">
      <c r="AL58258" s="14"/>
    </row>
    <row r="58259" spans="38:38" x14ac:dyDescent="0.35">
      <c r="AL58259" s="14"/>
    </row>
    <row r="58260" spans="38:38" x14ac:dyDescent="0.35">
      <c r="AL58260" s="14"/>
    </row>
    <row r="58261" spans="38:38" x14ac:dyDescent="0.35">
      <c r="AL58261" s="14"/>
    </row>
    <row r="58262" spans="38:38" x14ac:dyDescent="0.35">
      <c r="AL58262" s="14"/>
    </row>
    <row r="58263" spans="38:38" x14ac:dyDescent="0.35">
      <c r="AL58263" s="14"/>
    </row>
    <row r="58264" spans="38:38" x14ac:dyDescent="0.35">
      <c r="AL58264" s="14"/>
    </row>
    <row r="58265" spans="38:38" x14ac:dyDescent="0.35">
      <c r="AL58265" s="14"/>
    </row>
    <row r="58266" spans="38:38" x14ac:dyDescent="0.35">
      <c r="AL58266" s="14"/>
    </row>
    <row r="58267" spans="38:38" x14ac:dyDescent="0.35">
      <c r="AL58267" s="14"/>
    </row>
    <row r="58268" spans="38:38" x14ac:dyDescent="0.35">
      <c r="AL58268" s="14"/>
    </row>
    <row r="58269" spans="38:38" x14ac:dyDescent="0.35">
      <c r="AL58269" s="14"/>
    </row>
    <row r="58270" spans="38:38" x14ac:dyDescent="0.35">
      <c r="AL58270" s="14"/>
    </row>
    <row r="58271" spans="38:38" x14ac:dyDescent="0.35">
      <c r="AL58271" s="14"/>
    </row>
    <row r="58272" spans="38:38" x14ac:dyDescent="0.35">
      <c r="AL58272" s="14"/>
    </row>
    <row r="58273" spans="38:38" x14ac:dyDescent="0.35">
      <c r="AL58273" s="14"/>
    </row>
    <row r="58274" spans="38:38" x14ac:dyDescent="0.35">
      <c r="AL58274" s="14"/>
    </row>
    <row r="58275" spans="38:38" x14ac:dyDescent="0.35">
      <c r="AL58275" s="14"/>
    </row>
    <row r="58276" spans="38:38" x14ac:dyDescent="0.35">
      <c r="AL58276" s="14"/>
    </row>
    <row r="58277" spans="38:38" x14ac:dyDescent="0.35">
      <c r="AL58277" s="14"/>
    </row>
    <row r="58278" spans="38:38" x14ac:dyDescent="0.35">
      <c r="AL58278" s="14"/>
    </row>
    <row r="58279" spans="38:38" x14ac:dyDescent="0.35">
      <c r="AL58279" s="14"/>
    </row>
    <row r="58280" spans="38:38" x14ac:dyDescent="0.35">
      <c r="AL58280" s="14"/>
    </row>
    <row r="58281" spans="38:38" x14ac:dyDescent="0.35">
      <c r="AL58281" s="14"/>
    </row>
    <row r="58282" spans="38:38" x14ac:dyDescent="0.35">
      <c r="AL58282" s="14"/>
    </row>
    <row r="58283" spans="38:38" x14ac:dyDescent="0.35">
      <c r="AL58283" s="14"/>
    </row>
    <row r="58284" spans="38:38" x14ac:dyDescent="0.35">
      <c r="AL58284" s="14"/>
    </row>
    <row r="58285" spans="38:38" x14ac:dyDescent="0.35">
      <c r="AL58285" s="14"/>
    </row>
    <row r="58286" spans="38:38" x14ac:dyDescent="0.35">
      <c r="AL58286" s="14"/>
    </row>
    <row r="58287" spans="38:38" x14ac:dyDescent="0.35">
      <c r="AL58287" s="14"/>
    </row>
    <row r="58288" spans="38:38" x14ac:dyDescent="0.35">
      <c r="AL58288" s="14"/>
    </row>
    <row r="58289" spans="38:38" x14ac:dyDescent="0.35">
      <c r="AL58289" s="14"/>
    </row>
    <row r="58290" spans="38:38" x14ac:dyDescent="0.35">
      <c r="AL58290" s="14"/>
    </row>
    <row r="58291" spans="38:38" x14ac:dyDescent="0.35">
      <c r="AL58291" s="14"/>
    </row>
    <row r="58292" spans="38:38" x14ac:dyDescent="0.35">
      <c r="AL58292" s="14"/>
    </row>
    <row r="58293" spans="38:38" x14ac:dyDescent="0.35">
      <c r="AL58293" s="14"/>
    </row>
    <row r="58294" spans="38:38" x14ac:dyDescent="0.35">
      <c r="AL58294" s="14"/>
    </row>
    <row r="58295" spans="38:38" x14ac:dyDescent="0.35">
      <c r="AL58295" s="14"/>
    </row>
    <row r="58296" spans="38:38" x14ac:dyDescent="0.35">
      <c r="AL58296" s="14"/>
    </row>
    <row r="58297" spans="38:38" x14ac:dyDescent="0.35">
      <c r="AL58297" s="14"/>
    </row>
    <row r="58298" spans="38:38" x14ac:dyDescent="0.35">
      <c r="AL58298" s="14"/>
    </row>
    <row r="58299" spans="38:38" x14ac:dyDescent="0.35">
      <c r="AL58299" s="14"/>
    </row>
    <row r="58300" spans="38:38" x14ac:dyDescent="0.35">
      <c r="AL58300" s="14"/>
    </row>
    <row r="58301" spans="38:38" x14ac:dyDescent="0.35">
      <c r="AL58301" s="14"/>
    </row>
    <row r="58302" spans="38:38" x14ac:dyDescent="0.35">
      <c r="AL58302" s="14"/>
    </row>
    <row r="58303" spans="38:38" x14ac:dyDescent="0.35">
      <c r="AL58303" s="14"/>
    </row>
    <row r="58304" spans="38:38" x14ac:dyDescent="0.35">
      <c r="AL58304" s="14"/>
    </row>
    <row r="58305" spans="38:38" x14ac:dyDescent="0.35">
      <c r="AL58305" s="14"/>
    </row>
    <row r="58306" spans="38:38" x14ac:dyDescent="0.35">
      <c r="AL58306" s="14"/>
    </row>
    <row r="58307" spans="38:38" x14ac:dyDescent="0.35">
      <c r="AL58307" s="14"/>
    </row>
    <row r="58308" spans="38:38" x14ac:dyDescent="0.35">
      <c r="AL58308" s="14"/>
    </row>
    <row r="58309" spans="38:38" x14ac:dyDescent="0.35">
      <c r="AL58309" s="14"/>
    </row>
    <row r="58310" spans="38:38" x14ac:dyDescent="0.35">
      <c r="AL58310" s="14"/>
    </row>
    <row r="58311" spans="38:38" x14ac:dyDescent="0.35">
      <c r="AL58311" s="14"/>
    </row>
    <row r="58312" spans="38:38" x14ac:dyDescent="0.35">
      <c r="AL58312" s="14"/>
    </row>
    <row r="58313" spans="38:38" x14ac:dyDescent="0.35">
      <c r="AL58313" s="14"/>
    </row>
    <row r="58314" spans="38:38" x14ac:dyDescent="0.35">
      <c r="AL58314" s="14"/>
    </row>
    <row r="58315" spans="38:38" x14ac:dyDescent="0.35">
      <c r="AL58315" s="14"/>
    </row>
    <row r="58316" spans="38:38" x14ac:dyDescent="0.35">
      <c r="AL58316" s="14"/>
    </row>
    <row r="58317" spans="38:38" x14ac:dyDescent="0.35">
      <c r="AL58317" s="14"/>
    </row>
    <row r="58318" spans="38:38" x14ac:dyDescent="0.35">
      <c r="AL58318" s="14"/>
    </row>
    <row r="58319" spans="38:38" x14ac:dyDescent="0.35">
      <c r="AL58319" s="14"/>
    </row>
    <row r="58320" spans="38:38" x14ac:dyDescent="0.35">
      <c r="AL58320" s="14"/>
    </row>
    <row r="58321" spans="38:38" x14ac:dyDescent="0.35">
      <c r="AL58321" s="14"/>
    </row>
    <row r="58322" spans="38:38" x14ac:dyDescent="0.35">
      <c r="AL58322" s="14"/>
    </row>
    <row r="58323" spans="38:38" x14ac:dyDescent="0.35">
      <c r="AL58323" s="14"/>
    </row>
    <row r="58324" spans="38:38" x14ac:dyDescent="0.35">
      <c r="AL58324" s="14"/>
    </row>
    <row r="58325" spans="38:38" x14ac:dyDescent="0.35">
      <c r="AL58325" s="14"/>
    </row>
    <row r="58326" spans="38:38" x14ac:dyDescent="0.35">
      <c r="AL58326" s="14"/>
    </row>
    <row r="58327" spans="38:38" x14ac:dyDescent="0.35">
      <c r="AL58327" s="14"/>
    </row>
    <row r="58328" spans="38:38" x14ac:dyDescent="0.35">
      <c r="AL58328" s="14"/>
    </row>
    <row r="58329" spans="38:38" x14ac:dyDescent="0.35">
      <c r="AL58329" s="14"/>
    </row>
    <row r="58330" spans="38:38" x14ac:dyDescent="0.35">
      <c r="AL58330" s="14"/>
    </row>
    <row r="58331" spans="38:38" x14ac:dyDescent="0.35">
      <c r="AL58331" s="14"/>
    </row>
    <row r="58332" spans="38:38" x14ac:dyDescent="0.35">
      <c r="AL58332" s="14"/>
    </row>
    <row r="58333" spans="38:38" x14ac:dyDescent="0.35">
      <c r="AL58333" s="14"/>
    </row>
    <row r="58334" spans="38:38" x14ac:dyDescent="0.35">
      <c r="AL58334" s="14"/>
    </row>
    <row r="58335" spans="38:38" x14ac:dyDescent="0.35">
      <c r="AL58335" s="14"/>
    </row>
    <row r="58336" spans="38:38" x14ac:dyDescent="0.35">
      <c r="AL58336" s="14"/>
    </row>
    <row r="58337" spans="38:38" x14ac:dyDescent="0.35">
      <c r="AL58337" s="14"/>
    </row>
    <row r="58338" spans="38:38" x14ac:dyDescent="0.35">
      <c r="AL58338" s="14"/>
    </row>
    <row r="58339" spans="38:38" x14ac:dyDescent="0.35">
      <c r="AL58339" s="14"/>
    </row>
    <row r="58340" spans="38:38" x14ac:dyDescent="0.35">
      <c r="AL58340" s="14"/>
    </row>
    <row r="58341" spans="38:38" x14ac:dyDescent="0.35">
      <c r="AL58341" s="14"/>
    </row>
    <row r="58342" spans="38:38" x14ac:dyDescent="0.35">
      <c r="AL58342" s="14"/>
    </row>
    <row r="58343" spans="38:38" x14ac:dyDescent="0.35">
      <c r="AL58343" s="14"/>
    </row>
    <row r="58344" spans="38:38" x14ac:dyDescent="0.35">
      <c r="AL58344" s="14"/>
    </row>
    <row r="58345" spans="38:38" x14ac:dyDescent="0.35">
      <c r="AL58345" s="14"/>
    </row>
    <row r="58346" spans="38:38" x14ac:dyDescent="0.35">
      <c r="AL58346" s="14"/>
    </row>
    <row r="58347" spans="38:38" x14ac:dyDescent="0.35">
      <c r="AL58347" s="14"/>
    </row>
    <row r="58348" spans="38:38" x14ac:dyDescent="0.35">
      <c r="AL58348" s="14"/>
    </row>
    <row r="58349" spans="38:38" x14ac:dyDescent="0.35">
      <c r="AL58349" s="14"/>
    </row>
    <row r="58350" spans="38:38" x14ac:dyDescent="0.35">
      <c r="AL58350" s="14"/>
    </row>
    <row r="58351" spans="38:38" x14ac:dyDescent="0.35">
      <c r="AL58351" s="14"/>
    </row>
    <row r="58352" spans="38:38" x14ac:dyDescent="0.35">
      <c r="AL58352" s="14"/>
    </row>
    <row r="58353" spans="38:38" x14ac:dyDescent="0.35">
      <c r="AL58353" s="14"/>
    </row>
    <row r="58354" spans="38:38" x14ac:dyDescent="0.35">
      <c r="AL58354" s="14"/>
    </row>
    <row r="58355" spans="38:38" x14ac:dyDescent="0.35">
      <c r="AL58355" s="14"/>
    </row>
    <row r="58356" spans="38:38" x14ac:dyDescent="0.35">
      <c r="AL58356" s="14"/>
    </row>
    <row r="58357" spans="38:38" x14ac:dyDescent="0.35">
      <c r="AL58357" s="14"/>
    </row>
    <row r="58358" spans="38:38" x14ac:dyDescent="0.35">
      <c r="AL58358" s="14"/>
    </row>
    <row r="58359" spans="38:38" x14ac:dyDescent="0.35">
      <c r="AL58359" s="14"/>
    </row>
    <row r="58360" spans="38:38" x14ac:dyDescent="0.35">
      <c r="AL58360" s="14"/>
    </row>
    <row r="58361" spans="38:38" x14ac:dyDescent="0.35">
      <c r="AL58361" s="14"/>
    </row>
    <row r="58362" spans="38:38" x14ac:dyDescent="0.35">
      <c r="AL58362" s="14"/>
    </row>
    <row r="58363" spans="38:38" x14ac:dyDescent="0.35">
      <c r="AL58363" s="14"/>
    </row>
    <row r="58364" spans="38:38" x14ac:dyDescent="0.35">
      <c r="AL58364" s="14"/>
    </row>
    <row r="58365" spans="38:38" x14ac:dyDescent="0.35">
      <c r="AL58365" s="14"/>
    </row>
    <row r="58366" spans="38:38" x14ac:dyDescent="0.35">
      <c r="AL58366" s="14"/>
    </row>
    <row r="58367" spans="38:38" x14ac:dyDescent="0.35">
      <c r="AL58367" s="14"/>
    </row>
    <row r="58368" spans="38:38" x14ac:dyDescent="0.35">
      <c r="AL58368" s="14"/>
    </row>
    <row r="58369" spans="38:38" x14ac:dyDescent="0.35">
      <c r="AL58369" s="14"/>
    </row>
    <row r="58370" spans="38:38" x14ac:dyDescent="0.35">
      <c r="AL58370" s="14"/>
    </row>
    <row r="58371" spans="38:38" x14ac:dyDescent="0.35">
      <c r="AL58371" s="14"/>
    </row>
    <row r="58372" spans="38:38" x14ac:dyDescent="0.35">
      <c r="AL58372" s="14"/>
    </row>
    <row r="58373" spans="38:38" x14ac:dyDescent="0.35">
      <c r="AL58373" s="14"/>
    </row>
    <row r="58374" spans="38:38" x14ac:dyDescent="0.35">
      <c r="AL58374" s="14"/>
    </row>
    <row r="58375" spans="38:38" x14ac:dyDescent="0.35">
      <c r="AL58375" s="14"/>
    </row>
    <row r="58376" spans="38:38" x14ac:dyDescent="0.35">
      <c r="AL58376" s="14"/>
    </row>
    <row r="58377" spans="38:38" x14ac:dyDescent="0.35">
      <c r="AL58377" s="14"/>
    </row>
    <row r="58378" spans="38:38" x14ac:dyDescent="0.35">
      <c r="AL58378" s="14"/>
    </row>
    <row r="58379" spans="38:38" x14ac:dyDescent="0.35">
      <c r="AL58379" s="14"/>
    </row>
    <row r="58380" spans="38:38" x14ac:dyDescent="0.35">
      <c r="AL58380" s="14"/>
    </row>
    <row r="58381" spans="38:38" x14ac:dyDescent="0.35">
      <c r="AL58381" s="14"/>
    </row>
    <row r="58382" spans="38:38" x14ac:dyDescent="0.35">
      <c r="AL58382" s="14"/>
    </row>
    <row r="58383" spans="38:38" x14ac:dyDescent="0.35">
      <c r="AL58383" s="14"/>
    </row>
    <row r="58384" spans="38:38" x14ac:dyDescent="0.35">
      <c r="AL58384" s="14"/>
    </row>
    <row r="58385" spans="38:38" x14ac:dyDescent="0.35">
      <c r="AL58385" s="14"/>
    </row>
    <row r="58386" spans="38:38" x14ac:dyDescent="0.35">
      <c r="AL58386" s="14"/>
    </row>
    <row r="58387" spans="38:38" x14ac:dyDescent="0.35">
      <c r="AL58387" s="14"/>
    </row>
    <row r="58388" spans="38:38" x14ac:dyDescent="0.35">
      <c r="AL58388" s="14"/>
    </row>
    <row r="58389" spans="38:38" x14ac:dyDescent="0.35">
      <c r="AL58389" s="14"/>
    </row>
    <row r="58390" spans="38:38" x14ac:dyDescent="0.35">
      <c r="AL58390" s="14"/>
    </row>
    <row r="58391" spans="38:38" x14ac:dyDescent="0.35">
      <c r="AL58391" s="14"/>
    </row>
    <row r="58392" spans="38:38" x14ac:dyDescent="0.35">
      <c r="AL58392" s="14"/>
    </row>
    <row r="58393" spans="38:38" x14ac:dyDescent="0.35">
      <c r="AL58393" s="14"/>
    </row>
    <row r="58394" spans="38:38" x14ac:dyDescent="0.35">
      <c r="AL58394" s="14"/>
    </row>
    <row r="58395" spans="38:38" x14ac:dyDescent="0.35">
      <c r="AL58395" s="14"/>
    </row>
    <row r="58396" spans="38:38" x14ac:dyDescent="0.35">
      <c r="AL58396" s="14"/>
    </row>
    <row r="58397" spans="38:38" x14ac:dyDescent="0.35">
      <c r="AL58397" s="14"/>
    </row>
    <row r="58398" spans="38:38" x14ac:dyDescent="0.35">
      <c r="AL58398" s="14"/>
    </row>
    <row r="58399" spans="38:38" x14ac:dyDescent="0.35">
      <c r="AL58399" s="14"/>
    </row>
    <row r="58400" spans="38:38" x14ac:dyDescent="0.35">
      <c r="AL58400" s="14"/>
    </row>
    <row r="58401" spans="38:38" x14ac:dyDescent="0.35">
      <c r="AL58401" s="14"/>
    </row>
    <row r="58402" spans="38:38" x14ac:dyDescent="0.35">
      <c r="AL58402" s="14"/>
    </row>
    <row r="58403" spans="38:38" x14ac:dyDescent="0.35">
      <c r="AL58403" s="14"/>
    </row>
    <row r="58404" spans="38:38" x14ac:dyDescent="0.35">
      <c r="AL58404" s="14"/>
    </row>
    <row r="58405" spans="38:38" x14ac:dyDescent="0.35">
      <c r="AL58405" s="14"/>
    </row>
    <row r="58406" spans="38:38" x14ac:dyDescent="0.35">
      <c r="AL58406" s="14"/>
    </row>
    <row r="58407" spans="38:38" x14ac:dyDescent="0.35">
      <c r="AL58407" s="14"/>
    </row>
    <row r="58408" spans="38:38" x14ac:dyDescent="0.35">
      <c r="AL58408" s="14"/>
    </row>
    <row r="58409" spans="38:38" x14ac:dyDescent="0.35">
      <c r="AL58409" s="14"/>
    </row>
    <row r="58410" spans="38:38" x14ac:dyDescent="0.35">
      <c r="AL58410" s="14"/>
    </row>
    <row r="58411" spans="38:38" x14ac:dyDescent="0.35">
      <c r="AL58411" s="14"/>
    </row>
    <row r="58412" spans="38:38" x14ac:dyDescent="0.35">
      <c r="AL58412" s="14"/>
    </row>
    <row r="58413" spans="38:38" x14ac:dyDescent="0.35">
      <c r="AL58413" s="14"/>
    </row>
    <row r="58414" spans="38:38" x14ac:dyDescent="0.35">
      <c r="AL58414" s="14"/>
    </row>
    <row r="58415" spans="38:38" x14ac:dyDescent="0.35">
      <c r="AL58415" s="14"/>
    </row>
    <row r="58416" spans="38:38" x14ac:dyDescent="0.35">
      <c r="AL58416" s="14"/>
    </row>
    <row r="58417" spans="38:38" x14ac:dyDescent="0.35">
      <c r="AL58417" s="14"/>
    </row>
    <row r="58418" spans="38:38" x14ac:dyDescent="0.35">
      <c r="AL58418" s="14"/>
    </row>
    <row r="58419" spans="38:38" x14ac:dyDescent="0.35">
      <c r="AL58419" s="14"/>
    </row>
    <row r="58420" spans="38:38" x14ac:dyDescent="0.35">
      <c r="AL58420" s="14"/>
    </row>
    <row r="58421" spans="38:38" x14ac:dyDescent="0.35">
      <c r="AL58421" s="14"/>
    </row>
    <row r="58422" spans="38:38" x14ac:dyDescent="0.35">
      <c r="AL58422" s="14"/>
    </row>
    <row r="58423" spans="38:38" x14ac:dyDescent="0.35">
      <c r="AL58423" s="14"/>
    </row>
    <row r="58424" spans="38:38" x14ac:dyDescent="0.35">
      <c r="AL58424" s="14"/>
    </row>
    <row r="58425" spans="38:38" x14ac:dyDescent="0.35">
      <c r="AL58425" s="14"/>
    </row>
    <row r="58426" spans="38:38" x14ac:dyDescent="0.35">
      <c r="AL58426" s="14"/>
    </row>
    <row r="58427" spans="38:38" x14ac:dyDescent="0.35">
      <c r="AL58427" s="14"/>
    </row>
    <row r="58428" spans="38:38" x14ac:dyDescent="0.35">
      <c r="AL58428" s="14"/>
    </row>
    <row r="58429" spans="38:38" x14ac:dyDescent="0.35">
      <c r="AL58429" s="14"/>
    </row>
    <row r="58430" spans="38:38" x14ac:dyDescent="0.35">
      <c r="AL58430" s="14"/>
    </row>
    <row r="58431" spans="38:38" x14ac:dyDescent="0.35">
      <c r="AL58431" s="14"/>
    </row>
    <row r="58432" spans="38:38" x14ac:dyDescent="0.35">
      <c r="AL58432" s="14"/>
    </row>
    <row r="58433" spans="38:38" x14ac:dyDescent="0.35">
      <c r="AL58433" s="14"/>
    </row>
    <row r="58434" spans="38:38" x14ac:dyDescent="0.35">
      <c r="AL58434" s="14"/>
    </row>
    <row r="58435" spans="38:38" x14ac:dyDescent="0.35">
      <c r="AL58435" s="14"/>
    </row>
    <row r="58436" spans="38:38" x14ac:dyDescent="0.35">
      <c r="AL58436" s="14"/>
    </row>
    <row r="58437" spans="38:38" x14ac:dyDescent="0.35">
      <c r="AL58437" s="14"/>
    </row>
    <row r="58438" spans="38:38" x14ac:dyDescent="0.35">
      <c r="AL58438" s="14"/>
    </row>
    <row r="58439" spans="38:38" x14ac:dyDescent="0.35">
      <c r="AL58439" s="14"/>
    </row>
    <row r="58440" spans="38:38" x14ac:dyDescent="0.35">
      <c r="AL58440" s="14"/>
    </row>
    <row r="58441" spans="38:38" x14ac:dyDescent="0.35">
      <c r="AL58441" s="14"/>
    </row>
    <row r="58442" spans="38:38" x14ac:dyDescent="0.35">
      <c r="AL58442" s="14"/>
    </row>
    <row r="58443" spans="38:38" x14ac:dyDescent="0.35">
      <c r="AL58443" s="14"/>
    </row>
    <row r="58444" spans="38:38" x14ac:dyDescent="0.35">
      <c r="AL58444" s="14"/>
    </row>
    <row r="58445" spans="38:38" x14ac:dyDescent="0.35">
      <c r="AL58445" s="14"/>
    </row>
    <row r="58446" spans="38:38" x14ac:dyDescent="0.35">
      <c r="AL58446" s="14"/>
    </row>
    <row r="58447" spans="38:38" x14ac:dyDescent="0.35">
      <c r="AL58447" s="14"/>
    </row>
    <row r="58448" spans="38:38" x14ac:dyDescent="0.35">
      <c r="AL58448" s="14"/>
    </row>
    <row r="58449" spans="38:38" x14ac:dyDescent="0.35">
      <c r="AL58449" s="14"/>
    </row>
    <row r="58450" spans="38:38" x14ac:dyDescent="0.35">
      <c r="AL58450" s="14"/>
    </row>
    <row r="58451" spans="38:38" x14ac:dyDescent="0.35">
      <c r="AL58451" s="14"/>
    </row>
    <row r="58452" spans="38:38" x14ac:dyDescent="0.35">
      <c r="AL58452" s="14"/>
    </row>
    <row r="58453" spans="38:38" x14ac:dyDescent="0.35">
      <c r="AL58453" s="14"/>
    </row>
    <row r="58454" spans="38:38" x14ac:dyDescent="0.35">
      <c r="AL58454" s="14"/>
    </row>
    <row r="58455" spans="38:38" x14ac:dyDescent="0.35">
      <c r="AL58455" s="14"/>
    </row>
    <row r="58456" spans="38:38" x14ac:dyDescent="0.35">
      <c r="AL58456" s="14"/>
    </row>
    <row r="58457" spans="38:38" x14ac:dyDescent="0.35">
      <c r="AL58457" s="14"/>
    </row>
    <row r="58458" spans="38:38" x14ac:dyDescent="0.35">
      <c r="AL58458" s="14"/>
    </row>
    <row r="58459" spans="38:38" x14ac:dyDescent="0.35">
      <c r="AL58459" s="14"/>
    </row>
    <row r="58460" spans="38:38" x14ac:dyDescent="0.35">
      <c r="AL58460" s="14"/>
    </row>
    <row r="58461" spans="38:38" x14ac:dyDescent="0.35">
      <c r="AL58461" s="14"/>
    </row>
    <row r="58462" spans="38:38" x14ac:dyDescent="0.35">
      <c r="AL58462" s="14"/>
    </row>
    <row r="58463" spans="38:38" x14ac:dyDescent="0.35">
      <c r="AL58463" s="14"/>
    </row>
    <row r="58464" spans="38:38" x14ac:dyDescent="0.35">
      <c r="AL58464" s="14"/>
    </row>
    <row r="58465" spans="38:38" x14ac:dyDescent="0.35">
      <c r="AL58465" s="14"/>
    </row>
    <row r="58466" spans="38:38" x14ac:dyDescent="0.35">
      <c r="AL58466" s="14"/>
    </row>
    <row r="58467" spans="38:38" x14ac:dyDescent="0.35">
      <c r="AL58467" s="14"/>
    </row>
    <row r="58468" spans="38:38" x14ac:dyDescent="0.35">
      <c r="AL58468" s="14"/>
    </row>
    <row r="58469" spans="38:38" x14ac:dyDescent="0.35">
      <c r="AL58469" s="14"/>
    </row>
    <row r="58470" spans="38:38" x14ac:dyDescent="0.35">
      <c r="AL58470" s="14"/>
    </row>
    <row r="58471" spans="38:38" x14ac:dyDescent="0.35">
      <c r="AL58471" s="14"/>
    </row>
    <row r="58472" spans="38:38" x14ac:dyDescent="0.35">
      <c r="AL58472" s="14"/>
    </row>
    <row r="58473" spans="38:38" x14ac:dyDescent="0.35">
      <c r="AL58473" s="14"/>
    </row>
    <row r="58474" spans="38:38" x14ac:dyDescent="0.35">
      <c r="AL58474" s="14"/>
    </row>
    <row r="58475" spans="38:38" x14ac:dyDescent="0.35">
      <c r="AL58475" s="14"/>
    </row>
    <row r="58476" spans="38:38" x14ac:dyDescent="0.35">
      <c r="AL58476" s="14"/>
    </row>
    <row r="58477" spans="38:38" x14ac:dyDescent="0.35">
      <c r="AL58477" s="14"/>
    </row>
    <row r="58478" spans="38:38" x14ac:dyDescent="0.35">
      <c r="AL58478" s="14"/>
    </row>
    <row r="58479" spans="38:38" x14ac:dyDescent="0.35">
      <c r="AL58479" s="14"/>
    </row>
    <row r="58480" spans="38:38" x14ac:dyDescent="0.35">
      <c r="AL58480" s="14"/>
    </row>
    <row r="58481" spans="38:38" x14ac:dyDescent="0.35">
      <c r="AL58481" s="14"/>
    </row>
    <row r="58482" spans="38:38" x14ac:dyDescent="0.35">
      <c r="AL58482" s="14"/>
    </row>
    <row r="58483" spans="38:38" x14ac:dyDescent="0.35">
      <c r="AL58483" s="14"/>
    </row>
    <row r="58484" spans="38:38" x14ac:dyDescent="0.35">
      <c r="AL58484" s="14"/>
    </row>
    <row r="58485" spans="38:38" x14ac:dyDescent="0.35">
      <c r="AL58485" s="14"/>
    </row>
    <row r="58486" spans="38:38" x14ac:dyDescent="0.35">
      <c r="AL58486" s="14"/>
    </row>
    <row r="58487" spans="38:38" x14ac:dyDescent="0.35">
      <c r="AL58487" s="14"/>
    </row>
    <row r="58488" spans="38:38" x14ac:dyDescent="0.35">
      <c r="AL58488" s="14"/>
    </row>
    <row r="58489" spans="38:38" x14ac:dyDescent="0.35">
      <c r="AL58489" s="14"/>
    </row>
    <row r="58490" spans="38:38" x14ac:dyDescent="0.35">
      <c r="AL58490" s="14"/>
    </row>
    <row r="58491" spans="38:38" x14ac:dyDescent="0.35">
      <c r="AL58491" s="14"/>
    </row>
    <row r="58492" spans="38:38" x14ac:dyDescent="0.35">
      <c r="AL58492" s="14"/>
    </row>
    <row r="58493" spans="38:38" x14ac:dyDescent="0.35">
      <c r="AL58493" s="14"/>
    </row>
    <row r="58494" spans="38:38" x14ac:dyDescent="0.35">
      <c r="AL58494" s="14"/>
    </row>
    <row r="58495" spans="38:38" x14ac:dyDescent="0.35">
      <c r="AL58495" s="14"/>
    </row>
    <row r="58496" spans="38:38" x14ac:dyDescent="0.35">
      <c r="AL58496" s="14"/>
    </row>
    <row r="58497" spans="38:38" x14ac:dyDescent="0.35">
      <c r="AL58497" s="14"/>
    </row>
    <row r="58498" spans="38:38" x14ac:dyDescent="0.35">
      <c r="AL58498" s="14"/>
    </row>
    <row r="58499" spans="38:38" x14ac:dyDescent="0.35">
      <c r="AL58499" s="14"/>
    </row>
    <row r="58500" spans="38:38" x14ac:dyDescent="0.35">
      <c r="AL58500" s="14"/>
    </row>
    <row r="58501" spans="38:38" x14ac:dyDescent="0.35">
      <c r="AL58501" s="14"/>
    </row>
    <row r="58502" spans="38:38" x14ac:dyDescent="0.35">
      <c r="AL58502" s="14"/>
    </row>
    <row r="58503" spans="38:38" x14ac:dyDescent="0.35">
      <c r="AL58503" s="14"/>
    </row>
    <row r="58504" spans="38:38" x14ac:dyDescent="0.35">
      <c r="AL58504" s="14"/>
    </row>
    <row r="58505" spans="38:38" x14ac:dyDescent="0.35">
      <c r="AL58505" s="14"/>
    </row>
    <row r="58506" spans="38:38" x14ac:dyDescent="0.35">
      <c r="AL58506" s="14"/>
    </row>
    <row r="58507" spans="38:38" x14ac:dyDescent="0.35">
      <c r="AL58507" s="14"/>
    </row>
    <row r="58508" spans="38:38" x14ac:dyDescent="0.35">
      <c r="AL58508" s="14"/>
    </row>
    <row r="58509" spans="38:38" x14ac:dyDescent="0.35">
      <c r="AL58509" s="14"/>
    </row>
    <row r="58510" spans="38:38" x14ac:dyDescent="0.35">
      <c r="AL58510" s="14"/>
    </row>
    <row r="58511" spans="38:38" x14ac:dyDescent="0.35">
      <c r="AL58511" s="14"/>
    </row>
    <row r="58512" spans="38:38" x14ac:dyDescent="0.35">
      <c r="AL58512" s="14"/>
    </row>
    <row r="58513" spans="38:38" x14ac:dyDescent="0.35">
      <c r="AL58513" s="14"/>
    </row>
    <row r="58514" spans="38:38" x14ac:dyDescent="0.35">
      <c r="AL58514" s="14"/>
    </row>
    <row r="58515" spans="38:38" x14ac:dyDescent="0.35">
      <c r="AL58515" s="14"/>
    </row>
    <row r="58516" spans="38:38" x14ac:dyDescent="0.35">
      <c r="AL58516" s="14"/>
    </row>
    <row r="58517" spans="38:38" x14ac:dyDescent="0.35">
      <c r="AL58517" s="14"/>
    </row>
    <row r="58518" spans="38:38" x14ac:dyDescent="0.35">
      <c r="AL58518" s="14"/>
    </row>
    <row r="58519" spans="38:38" x14ac:dyDescent="0.35">
      <c r="AL58519" s="14"/>
    </row>
    <row r="58520" spans="38:38" x14ac:dyDescent="0.35">
      <c r="AL58520" s="14"/>
    </row>
    <row r="58521" spans="38:38" x14ac:dyDescent="0.35">
      <c r="AL58521" s="14"/>
    </row>
    <row r="58522" spans="38:38" x14ac:dyDescent="0.35">
      <c r="AL58522" s="14"/>
    </row>
    <row r="58523" spans="38:38" x14ac:dyDescent="0.35">
      <c r="AL58523" s="14"/>
    </row>
    <row r="58524" spans="38:38" x14ac:dyDescent="0.35">
      <c r="AL58524" s="14"/>
    </row>
    <row r="58525" spans="38:38" x14ac:dyDescent="0.35">
      <c r="AL58525" s="14"/>
    </row>
    <row r="58526" spans="38:38" x14ac:dyDescent="0.35">
      <c r="AL58526" s="14"/>
    </row>
    <row r="58527" spans="38:38" x14ac:dyDescent="0.35">
      <c r="AL58527" s="14"/>
    </row>
    <row r="58528" spans="38:38" x14ac:dyDescent="0.35">
      <c r="AL58528" s="14"/>
    </row>
    <row r="58529" spans="38:38" x14ac:dyDescent="0.35">
      <c r="AL58529" s="14"/>
    </row>
    <row r="58530" spans="38:38" x14ac:dyDescent="0.35">
      <c r="AL58530" s="14"/>
    </row>
    <row r="58531" spans="38:38" x14ac:dyDescent="0.35">
      <c r="AL58531" s="14"/>
    </row>
    <row r="58532" spans="38:38" x14ac:dyDescent="0.35">
      <c r="AL58532" s="14"/>
    </row>
    <row r="58533" spans="38:38" x14ac:dyDescent="0.35">
      <c r="AL58533" s="14"/>
    </row>
    <row r="58534" spans="38:38" x14ac:dyDescent="0.35">
      <c r="AL58534" s="14"/>
    </row>
    <row r="58535" spans="38:38" x14ac:dyDescent="0.35">
      <c r="AL58535" s="14"/>
    </row>
    <row r="58536" spans="38:38" x14ac:dyDescent="0.35">
      <c r="AL58536" s="14"/>
    </row>
    <row r="58537" spans="38:38" x14ac:dyDescent="0.35">
      <c r="AL58537" s="14"/>
    </row>
    <row r="58538" spans="38:38" x14ac:dyDescent="0.35">
      <c r="AL58538" s="14"/>
    </row>
    <row r="58539" spans="38:38" x14ac:dyDescent="0.35">
      <c r="AL58539" s="14"/>
    </row>
    <row r="58540" spans="38:38" x14ac:dyDescent="0.35">
      <c r="AL58540" s="14"/>
    </row>
    <row r="58541" spans="38:38" x14ac:dyDescent="0.35">
      <c r="AL58541" s="14"/>
    </row>
    <row r="58542" spans="38:38" x14ac:dyDescent="0.35">
      <c r="AL58542" s="14"/>
    </row>
    <row r="58543" spans="38:38" x14ac:dyDescent="0.35">
      <c r="AL58543" s="14"/>
    </row>
    <row r="58544" spans="38:38" x14ac:dyDescent="0.35">
      <c r="AL58544" s="14"/>
    </row>
    <row r="58545" spans="38:38" x14ac:dyDescent="0.35">
      <c r="AL58545" s="14"/>
    </row>
    <row r="58546" spans="38:38" x14ac:dyDescent="0.35">
      <c r="AL58546" s="14"/>
    </row>
    <row r="58547" spans="38:38" x14ac:dyDescent="0.35">
      <c r="AL58547" s="14"/>
    </row>
    <row r="58548" spans="38:38" x14ac:dyDescent="0.35">
      <c r="AL58548" s="14"/>
    </row>
    <row r="58549" spans="38:38" x14ac:dyDescent="0.35">
      <c r="AL58549" s="14"/>
    </row>
    <row r="58550" spans="38:38" x14ac:dyDescent="0.35">
      <c r="AL58550" s="14"/>
    </row>
    <row r="58551" spans="38:38" x14ac:dyDescent="0.35">
      <c r="AL58551" s="14"/>
    </row>
    <row r="58552" spans="38:38" x14ac:dyDescent="0.35">
      <c r="AL58552" s="14"/>
    </row>
    <row r="58553" spans="38:38" x14ac:dyDescent="0.35">
      <c r="AL58553" s="14"/>
    </row>
    <row r="58554" spans="38:38" x14ac:dyDescent="0.35">
      <c r="AL58554" s="14"/>
    </row>
    <row r="58555" spans="38:38" x14ac:dyDescent="0.35">
      <c r="AL58555" s="14"/>
    </row>
    <row r="58556" spans="38:38" x14ac:dyDescent="0.35">
      <c r="AL58556" s="14"/>
    </row>
    <row r="58557" spans="38:38" x14ac:dyDescent="0.35">
      <c r="AL58557" s="14"/>
    </row>
    <row r="58558" spans="38:38" x14ac:dyDescent="0.35">
      <c r="AL58558" s="14"/>
    </row>
    <row r="58559" spans="38:38" x14ac:dyDescent="0.35">
      <c r="AL58559" s="14"/>
    </row>
    <row r="58560" spans="38:38" x14ac:dyDescent="0.35">
      <c r="AL58560" s="14"/>
    </row>
    <row r="58561" spans="38:38" x14ac:dyDescent="0.35">
      <c r="AL58561" s="14"/>
    </row>
    <row r="58562" spans="38:38" x14ac:dyDescent="0.35">
      <c r="AL58562" s="14"/>
    </row>
    <row r="58563" spans="38:38" x14ac:dyDescent="0.35">
      <c r="AL58563" s="14"/>
    </row>
    <row r="58564" spans="38:38" x14ac:dyDescent="0.35">
      <c r="AL58564" s="14"/>
    </row>
    <row r="58565" spans="38:38" x14ac:dyDescent="0.35">
      <c r="AL58565" s="14"/>
    </row>
    <row r="58566" spans="38:38" x14ac:dyDescent="0.35">
      <c r="AL58566" s="14"/>
    </row>
    <row r="58567" spans="38:38" x14ac:dyDescent="0.35">
      <c r="AL58567" s="14"/>
    </row>
    <row r="58568" spans="38:38" x14ac:dyDescent="0.35">
      <c r="AL58568" s="14"/>
    </row>
    <row r="58569" spans="38:38" x14ac:dyDescent="0.35">
      <c r="AL58569" s="14"/>
    </row>
    <row r="58570" spans="38:38" x14ac:dyDescent="0.35">
      <c r="AL58570" s="14"/>
    </row>
    <row r="58571" spans="38:38" x14ac:dyDescent="0.35">
      <c r="AL58571" s="14"/>
    </row>
    <row r="58572" spans="38:38" x14ac:dyDescent="0.35">
      <c r="AL58572" s="14"/>
    </row>
    <row r="58573" spans="38:38" x14ac:dyDescent="0.35">
      <c r="AL58573" s="14"/>
    </row>
    <row r="58574" spans="38:38" x14ac:dyDescent="0.35">
      <c r="AL58574" s="14"/>
    </row>
    <row r="58575" spans="38:38" x14ac:dyDescent="0.35">
      <c r="AL58575" s="14"/>
    </row>
    <row r="58576" spans="38:38" x14ac:dyDescent="0.35">
      <c r="AL58576" s="14"/>
    </row>
    <row r="58577" spans="38:38" x14ac:dyDescent="0.35">
      <c r="AL58577" s="14"/>
    </row>
    <row r="58578" spans="38:38" x14ac:dyDescent="0.35">
      <c r="AL58578" s="14"/>
    </row>
    <row r="58579" spans="38:38" x14ac:dyDescent="0.35">
      <c r="AL58579" s="14"/>
    </row>
    <row r="58580" spans="38:38" x14ac:dyDescent="0.35">
      <c r="AL58580" s="14"/>
    </row>
    <row r="58581" spans="38:38" x14ac:dyDescent="0.35">
      <c r="AL58581" s="14"/>
    </row>
    <row r="58582" spans="38:38" x14ac:dyDescent="0.35">
      <c r="AL58582" s="14"/>
    </row>
    <row r="58583" spans="38:38" x14ac:dyDescent="0.35">
      <c r="AL58583" s="14"/>
    </row>
    <row r="58584" spans="38:38" x14ac:dyDescent="0.35">
      <c r="AL58584" s="14"/>
    </row>
    <row r="58585" spans="38:38" x14ac:dyDescent="0.35">
      <c r="AL58585" s="14"/>
    </row>
    <row r="58586" spans="38:38" x14ac:dyDescent="0.35">
      <c r="AL58586" s="14"/>
    </row>
    <row r="58587" spans="38:38" x14ac:dyDescent="0.35">
      <c r="AL58587" s="14"/>
    </row>
    <row r="58588" spans="38:38" x14ac:dyDescent="0.35">
      <c r="AL58588" s="14"/>
    </row>
    <row r="58589" spans="38:38" x14ac:dyDescent="0.35">
      <c r="AL58589" s="14"/>
    </row>
    <row r="58590" spans="38:38" x14ac:dyDescent="0.35">
      <c r="AL58590" s="14"/>
    </row>
    <row r="58591" spans="38:38" x14ac:dyDescent="0.35">
      <c r="AL58591" s="14"/>
    </row>
    <row r="58592" spans="38:38" x14ac:dyDescent="0.35">
      <c r="AL58592" s="14"/>
    </row>
    <row r="58593" spans="38:38" x14ac:dyDescent="0.35">
      <c r="AL58593" s="14"/>
    </row>
    <row r="58594" spans="38:38" x14ac:dyDescent="0.35">
      <c r="AL58594" s="14"/>
    </row>
    <row r="58595" spans="38:38" x14ac:dyDescent="0.35">
      <c r="AL58595" s="14"/>
    </row>
    <row r="58596" spans="38:38" x14ac:dyDescent="0.35">
      <c r="AL58596" s="14"/>
    </row>
    <row r="58597" spans="38:38" x14ac:dyDescent="0.35">
      <c r="AL58597" s="14"/>
    </row>
    <row r="58598" spans="38:38" x14ac:dyDescent="0.35">
      <c r="AL58598" s="14"/>
    </row>
    <row r="58599" spans="38:38" x14ac:dyDescent="0.35">
      <c r="AL58599" s="14"/>
    </row>
    <row r="58600" spans="38:38" x14ac:dyDescent="0.35">
      <c r="AL58600" s="14"/>
    </row>
    <row r="58601" spans="38:38" x14ac:dyDescent="0.35">
      <c r="AL58601" s="14"/>
    </row>
    <row r="58602" spans="38:38" x14ac:dyDescent="0.35">
      <c r="AL58602" s="14"/>
    </row>
    <row r="58603" spans="38:38" x14ac:dyDescent="0.35">
      <c r="AL58603" s="14"/>
    </row>
    <row r="58604" spans="38:38" x14ac:dyDescent="0.35">
      <c r="AL58604" s="14"/>
    </row>
    <row r="58605" spans="38:38" x14ac:dyDescent="0.35">
      <c r="AL58605" s="14"/>
    </row>
    <row r="58606" spans="38:38" x14ac:dyDescent="0.35">
      <c r="AL58606" s="14"/>
    </row>
    <row r="58607" spans="38:38" x14ac:dyDescent="0.35">
      <c r="AL58607" s="14"/>
    </row>
    <row r="58608" spans="38:38" x14ac:dyDescent="0.35">
      <c r="AL58608" s="14"/>
    </row>
    <row r="58609" spans="38:38" x14ac:dyDescent="0.35">
      <c r="AL58609" s="14"/>
    </row>
    <row r="58610" spans="38:38" x14ac:dyDescent="0.35">
      <c r="AL58610" s="14"/>
    </row>
    <row r="58611" spans="38:38" x14ac:dyDescent="0.35">
      <c r="AL58611" s="14"/>
    </row>
    <row r="58612" spans="38:38" x14ac:dyDescent="0.35">
      <c r="AL58612" s="14"/>
    </row>
    <row r="58613" spans="38:38" x14ac:dyDescent="0.35">
      <c r="AL58613" s="14"/>
    </row>
    <row r="58614" spans="38:38" x14ac:dyDescent="0.35">
      <c r="AL58614" s="14"/>
    </row>
    <row r="58615" spans="38:38" x14ac:dyDescent="0.35">
      <c r="AL58615" s="14"/>
    </row>
    <row r="58616" spans="38:38" x14ac:dyDescent="0.35">
      <c r="AL58616" s="14"/>
    </row>
    <row r="58617" spans="38:38" x14ac:dyDescent="0.35">
      <c r="AL58617" s="14"/>
    </row>
    <row r="58618" spans="38:38" x14ac:dyDescent="0.35">
      <c r="AL58618" s="14"/>
    </row>
    <row r="58619" spans="38:38" x14ac:dyDescent="0.35">
      <c r="AL58619" s="14"/>
    </row>
    <row r="58620" spans="38:38" x14ac:dyDescent="0.35">
      <c r="AL58620" s="14"/>
    </row>
    <row r="58621" spans="38:38" x14ac:dyDescent="0.35">
      <c r="AL58621" s="14"/>
    </row>
    <row r="58622" spans="38:38" x14ac:dyDescent="0.35">
      <c r="AL58622" s="14"/>
    </row>
    <row r="58623" spans="38:38" x14ac:dyDescent="0.35">
      <c r="AL58623" s="14"/>
    </row>
    <row r="58624" spans="38:38" x14ac:dyDescent="0.35">
      <c r="AL58624" s="14"/>
    </row>
    <row r="58625" spans="38:38" x14ac:dyDescent="0.35">
      <c r="AL58625" s="14"/>
    </row>
    <row r="58626" spans="38:38" x14ac:dyDescent="0.35">
      <c r="AL58626" s="14"/>
    </row>
    <row r="58627" spans="38:38" x14ac:dyDescent="0.35">
      <c r="AL58627" s="14"/>
    </row>
    <row r="58628" spans="38:38" x14ac:dyDescent="0.35">
      <c r="AL58628" s="14"/>
    </row>
    <row r="58629" spans="38:38" x14ac:dyDescent="0.35">
      <c r="AL58629" s="14"/>
    </row>
    <row r="58630" spans="38:38" x14ac:dyDescent="0.35">
      <c r="AL58630" s="14"/>
    </row>
    <row r="58631" spans="38:38" x14ac:dyDescent="0.35">
      <c r="AL58631" s="14"/>
    </row>
    <row r="58632" spans="38:38" x14ac:dyDescent="0.35">
      <c r="AL58632" s="14"/>
    </row>
    <row r="58633" spans="38:38" x14ac:dyDescent="0.35">
      <c r="AL58633" s="14"/>
    </row>
    <row r="58634" spans="38:38" x14ac:dyDescent="0.35">
      <c r="AL58634" s="14"/>
    </row>
    <row r="58635" spans="38:38" x14ac:dyDescent="0.35">
      <c r="AL58635" s="14"/>
    </row>
    <row r="58636" spans="38:38" x14ac:dyDescent="0.35">
      <c r="AL58636" s="14"/>
    </row>
    <row r="58637" spans="38:38" x14ac:dyDescent="0.35">
      <c r="AL58637" s="14"/>
    </row>
    <row r="58638" spans="38:38" x14ac:dyDescent="0.35">
      <c r="AL58638" s="14"/>
    </row>
    <row r="58639" spans="38:38" x14ac:dyDescent="0.35">
      <c r="AL58639" s="14"/>
    </row>
    <row r="58640" spans="38:38" x14ac:dyDescent="0.35">
      <c r="AL58640" s="14"/>
    </row>
    <row r="58641" spans="38:38" x14ac:dyDescent="0.35">
      <c r="AL58641" s="14"/>
    </row>
    <row r="58642" spans="38:38" x14ac:dyDescent="0.35">
      <c r="AL58642" s="14"/>
    </row>
    <row r="58643" spans="38:38" x14ac:dyDescent="0.35">
      <c r="AL58643" s="14"/>
    </row>
    <row r="58644" spans="38:38" x14ac:dyDescent="0.35">
      <c r="AL58644" s="14"/>
    </row>
    <row r="58645" spans="38:38" x14ac:dyDescent="0.35">
      <c r="AL58645" s="14"/>
    </row>
    <row r="58646" spans="38:38" x14ac:dyDescent="0.35">
      <c r="AL58646" s="14"/>
    </row>
    <row r="58647" spans="38:38" x14ac:dyDescent="0.35">
      <c r="AL58647" s="14"/>
    </row>
    <row r="58648" spans="38:38" x14ac:dyDescent="0.35">
      <c r="AL58648" s="14"/>
    </row>
    <row r="58649" spans="38:38" x14ac:dyDescent="0.35">
      <c r="AL58649" s="14"/>
    </row>
    <row r="58650" spans="38:38" x14ac:dyDescent="0.35">
      <c r="AL58650" s="14"/>
    </row>
    <row r="58651" spans="38:38" x14ac:dyDescent="0.35">
      <c r="AL58651" s="14"/>
    </row>
    <row r="58652" spans="38:38" x14ac:dyDescent="0.35">
      <c r="AL58652" s="14"/>
    </row>
    <row r="58653" spans="38:38" x14ac:dyDescent="0.35">
      <c r="AL58653" s="14"/>
    </row>
    <row r="58654" spans="38:38" x14ac:dyDescent="0.35">
      <c r="AL58654" s="14"/>
    </row>
    <row r="58655" spans="38:38" x14ac:dyDescent="0.35">
      <c r="AL58655" s="14"/>
    </row>
    <row r="58656" spans="38:38" x14ac:dyDescent="0.35">
      <c r="AL58656" s="14"/>
    </row>
    <row r="58657" spans="38:38" x14ac:dyDescent="0.35">
      <c r="AL58657" s="14"/>
    </row>
    <row r="58658" spans="38:38" x14ac:dyDescent="0.35">
      <c r="AL58658" s="14"/>
    </row>
    <row r="58659" spans="38:38" x14ac:dyDescent="0.35">
      <c r="AL58659" s="14"/>
    </row>
    <row r="58660" spans="38:38" x14ac:dyDescent="0.35">
      <c r="AL58660" s="14"/>
    </row>
    <row r="58661" spans="38:38" x14ac:dyDescent="0.35">
      <c r="AL58661" s="14"/>
    </row>
    <row r="58662" spans="38:38" x14ac:dyDescent="0.35">
      <c r="AL58662" s="14"/>
    </row>
    <row r="58663" spans="38:38" x14ac:dyDescent="0.35">
      <c r="AL58663" s="14"/>
    </row>
    <row r="58664" spans="38:38" x14ac:dyDescent="0.35">
      <c r="AL58664" s="14"/>
    </row>
    <row r="58665" spans="38:38" x14ac:dyDescent="0.35">
      <c r="AL58665" s="14"/>
    </row>
    <row r="58666" spans="38:38" x14ac:dyDescent="0.35">
      <c r="AL58666" s="14"/>
    </row>
    <row r="58667" spans="38:38" x14ac:dyDescent="0.35">
      <c r="AL58667" s="14"/>
    </row>
    <row r="58668" spans="38:38" x14ac:dyDescent="0.35">
      <c r="AL58668" s="14"/>
    </row>
    <row r="58669" spans="38:38" x14ac:dyDescent="0.35">
      <c r="AL58669" s="14"/>
    </row>
    <row r="58670" spans="38:38" x14ac:dyDescent="0.35">
      <c r="AL58670" s="14"/>
    </row>
    <row r="58671" spans="38:38" x14ac:dyDescent="0.35">
      <c r="AL58671" s="14"/>
    </row>
    <row r="58672" spans="38:38" x14ac:dyDescent="0.35">
      <c r="AL58672" s="14"/>
    </row>
    <row r="58673" spans="38:38" x14ac:dyDescent="0.35">
      <c r="AL58673" s="14"/>
    </row>
    <row r="58674" spans="38:38" x14ac:dyDescent="0.35">
      <c r="AL58674" s="14"/>
    </row>
    <row r="58675" spans="38:38" x14ac:dyDescent="0.35">
      <c r="AL58675" s="14"/>
    </row>
    <row r="58676" spans="38:38" x14ac:dyDescent="0.35">
      <c r="AL58676" s="14"/>
    </row>
    <row r="58677" spans="38:38" x14ac:dyDescent="0.35">
      <c r="AL58677" s="14"/>
    </row>
    <row r="58678" spans="38:38" x14ac:dyDescent="0.35">
      <c r="AL58678" s="14"/>
    </row>
    <row r="58679" spans="38:38" x14ac:dyDescent="0.35">
      <c r="AL58679" s="14"/>
    </row>
    <row r="58680" spans="38:38" x14ac:dyDescent="0.35">
      <c r="AL58680" s="14"/>
    </row>
    <row r="58681" spans="38:38" x14ac:dyDescent="0.35">
      <c r="AL58681" s="14"/>
    </row>
    <row r="58682" spans="38:38" x14ac:dyDescent="0.35">
      <c r="AL58682" s="14"/>
    </row>
    <row r="58683" spans="38:38" x14ac:dyDescent="0.35">
      <c r="AL58683" s="14"/>
    </row>
    <row r="58684" spans="38:38" x14ac:dyDescent="0.35">
      <c r="AL58684" s="14"/>
    </row>
    <row r="58685" spans="38:38" x14ac:dyDescent="0.35">
      <c r="AL58685" s="14"/>
    </row>
    <row r="58686" spans="38:38" x14ac:dyDescent="0.35">
      <c r="AL58686" s="14"/>
    </row>
    <row r="58687" spans="38:38" x14ac:dyDescent="0.35">
      <c r="AL58687" s="14"/>
    </row>
    <row r="58688" spans="38:38" x14ac:dyDescent="0.35">
      <c r="AL58688" s="14"/>
    </row>
    <row r="58689" spans="38:38" x14ac:dyDescent="0.35">
      <c r="AL58689" s="14"/>
    </row>
    <row r="58690" spans="38:38" x14ac:dyDescent="0.35">
      <c r="AL58690" s="14"/>
    </row>
    <row r="58691" spans="38:38" x14ac:dyDescent="0.35">
      <c r="AL58691" s="14"/>
    </row>
    <row r="58692" spans="38:38" x14ac:dyDescent="0.35">
      <c r="AL58692" s="14"/>
    </row>
    <row r="58693" spans="38:38" x14ac:dyDescent="0.35">
      <c r="AL58693" s="14"/>
    </row>
    <row r="58694" spans="38:38" x14ac:dyDescent="0.35">
      <c r="AL58694" s="14"/>
    </row>
    <row r="58695" spans="38:38" x14ac:dyDescent="0.35">
      <c r="AL58695" s="14"/>
    </row>
    <row r="58696" spans="38:38" x14ac:dyDescent="0.35">
      <c r="AL58696" s="14"/>
    </row>
    <row r="58697" spans="38:38" x14ac:dyDescent="0.35">
      <c r="AL58697" s="14"/>
    </row>
    <row r="58698" spans="38:38" x14ac:dyDescent="0.35">
      <c r="AL58698" s="14"/>
    </row>
    <row r="58699" spans="38:38" x14ac:dyDescent="0.35">
      <c r="AL58699" s="14"/>
    </row>
    <row r="58700" spans="38:38" x14ac:dyDescent="0.35">
      <c r="AL58700" s="14"/>
    </row>
    <row r="58701" spans="38:38" x14ac:dyDescent="0.35">
      <c r="AL58701" s="14"/>
    </row>
    <row r="58702" spans="38:38" x14ac:dyDescent="0.35">
      <c r="AL58702" s="14"/>
    </row>
    <row r="58703" spans="38:38" x14ac:dyDescent="0.35">
      <c r="AL58703" s="14"/>
    </row>
    <row r="58704" spans="38:38" x14ac:dyDescent="0.35">
      <c r="AL58704" s="14"/>
    </row>
    <row r="58705" spans="38:38" x14ac:dyDescent="0.35">
      <c r="AL58705" s="14"/>
    </row>
    <row r="58706" spans="38:38" x14ac:dyDescent="0.35">
      <c r="AL58706" s="14"/>
    </row>
    <row r="58707" spans="38:38" x14ac:dyDescent="0.35">
      <c r="AL58707" s="14"/>
    </row>
    <row r="58708" spans="38:38" x14ac:dyDescent="0.35">
      <c r="AL58708" s="14"/>
    </row>
    <row r="58709" spans="38:38" x14ac:dyDescent="0.35">
      <c r="AL58709" s="14"/>
    </row>
    <row r="58710" spans="38:38" x14ac:dyDescent="0.35">
      <c r="AL58710" s="14"/>
    </row>
    <row r="58711" spans="38:38" x14ac:dyDescent="0.35">
      <c r="AL58711" s="14"/>
    </row>
    <row r="58712" spans="38:38" x14ac:dyDescent="0.35">
      <c r="AL58712" s="14"/>
    </row>
    <row r="58713" spans="38:38" x14ac:dyDescent="0.35">
      <c r="AL58713" s="14"/>
    </row>
    <row r="58714" spans="38:38" x14ac:dyDescent="0.35">
      <c r="AL58714" s="14"/>
    </row>
    <row r="58715" spans="38:38" x14ac:dyDescent="0.35">
      <c r="AL58715" s="14"/>
    </row>
    <row r="58716" spans="38:38" x14ac:dyDescent="0.35">
      <c r="AL58716" s="14"/>
    </row>
    <row r="58717" spans="38:38" x14ac:dyDescent="0.35">
      <c r="AL58717" s="14"/>
    </row>
    <row r="58718" spans="38:38" x14ac:dyDescent="0.35">
      <c r="AL58718" s="14"/>
    </row>
    <row r="58719" spans="38:38" x14ac:dyDescent="0.35">
      <c r="AL58719" s="14"/>
    </row>
    <row r="58720" spans="38:38" x14ac:dyDescent="0.35">
      <c r="AL58720" s="14"/>
    </row>
    <row r="58721" spans="38:38" x14ac:dyDescent="0.35">
      <c r="AL58721" s="14"/>
    </row>
    <row r="58722" spans="38:38" x14ac:dyDescent="0.35">
      <c r="AL58722" s="14"/>
    </row>
    <row r="58723" spans="38:38" x14ac:dyDescent="0.35">
      <c r="AL58723" s="14"/>
    </row>
    <row r="58724" spans="38:38" x14ac:dyDescent="0.35">
      <c r="AL58724" s="14"/>
    </row>
    <row r="58725" spans="38:38" x14ac:dyDescent="0.35">
      <c r="AL58725" s="14"/>
    </row>
    <row r="58726" spans="38:38" x14ac:dyDescent="0.35">
      <c r="AL58726" s="14"/>
    </row>
    <row r="58727" spans="38:38" x14ac:dyDescent="0.35">
      <c r="AL58727" s="14"/>
    </row>
    <row r="58728" spans="38:38" x14ac:dyDescent="0.35">
      <c r="AL58728" s="14"/>
    </row>
    <row r="58729" spans="38:38" x14ac:dyDescent="0.35">
      <c r="AL58729" s="14"/>
    </row>
    <row r="58730" spans="38:38" x14ac:dyDescent="0.35">
      <c r="AL58730" s="14"/>
    </row>
    <row r="58731" spans="38:38" x14ac:dyDescent="0.35">
      <c r="AL58731" s="14"/>
    </row>
    <row r="58732" spans="38:38" x14ac:dyDescent="0.35">
      <c r="AL58732" s="14"/>
    </row>
    <row r="58733" spans="38:38" x14ac:dyDescent="0.35">
      <c r="AL58733" s="14"/>
    </row>
    <row r="58734" spans="38:38" x14ac:dyDescent="0.35">
      <c r="AL58734" s="14"/>
    </row>
    <row r="58735" spans="38:38" x14ac:dyDescent="0.35">
      <c r="AL58735" s="14"/>
    </row>
    <row r="58736" spans="38:38" x14ac:dyDescent="0.35">
      <c r="AL58736" s="14"/>
    </row>
    <row r="58737" spans="38:38" x14ac:dyDescent="0.35">
      <c r="AL58737" s="14"/>
    </row>
    <row r="58738" spans="38:38" x14ac:dyDescent="0.35">
      <c r="AL58738" s="14"/>
    </row>
    <row r="58739" spans="38:38" x14ac:dyDescent="0.35">
      <c r="AL58739" s="14"/>
    </row>
    <row r="58740" spans="38:38" x14ac:dyDescent="0.35">
      <c r="AL58740" s="14"/>
    </row>
    <row r="58741" spans="38:38" x14ac:dyDescent="0.35">
      <c r="AL58741" s="14"/>
    </row>
    <row r="58742" spans="38:38" x14ac:dyDescent="0.35">
      <c r="AL58742" s="14"/>
    </row>
    <row r="58743" spans="38:38" x14ac:dyDescent="0.35">
      <c r="AL58743" s="14"/>
    </row>
    <row r="58744" spans="38:38" x14ac:dyDescent="0.35">
      <c r="AL58744" s="14"/>
    </row>
    <row r="58745" spans="38:38" x14ac:dyDescent="0.35">
      <c r="AL58745" s="14"/>
    </row>
    <row r="58746" spans="38:38" x14ac:dyDescent="0.35">
      <c r="AL58746" s="14"/>
    </row>
    <row r="58747" spans="38:38" x14ac:dyDescent="0.35">
      <c r="AL58747" s="14"/>
    </row>
    <row r="58748" spans="38:38" x14ac:dyDescent="0.35">
      <c r="AL58748" s="14"/>
    </row>
    <row r="58749" spans="38:38" x14ac:dyDescent="0.35">
      <c r="AL58749" s="14"/>
    </row>
    <row r="58750" spans="38:38" x14ac:dyDescent="0.35">
      <c r="AL58750" s="14"/>
    </row>
    <row r="58751" spans="38:38" x14ac:dyDescent="0.35">
      <c r="AL58751" s="14"/>
    </row>
    <row r="58752" spans="38:38" x14ac:dyDescent="0.35">
      <c r="AL58752" s="14"/>
    </row>
    <row r="58753" spans="38:38" x14ac:dyDescent="0.35">
      <c r="AL58753" s="14"/>
    </row>
    <row r="58754" spans="38:38" x14ac:dyDescent="0.35">
      <c r="AL58754" s="14"/>
    </row>
    <row r="58755" spans="38:38" x14ac:dyDescent="0.35">
      <c r="AL58755" s="14"/>
    </row>
    <row r="58756" spans="38:38" x14ac:dyDescent="0.35">
      <c r="AL58756" s="14"/>
    </row>
    <row r="58757" spans="38:38" x14ac:dyDescent="0.35">
      <c r="AL58757" s="14"/>
    </row>
    <row r="58758" spans="38:38" x14ac:dyDescent="0.35">
      <c r="AL58758" s="14"/>
    </row>
    <row r="58759" spans="38:38" x14ac:dyDescent="0.35">
      <c r="AL58759" s="14"/>
    </row>
    <row r="58760" spans="38:38" x14ac:dyDescent="0.35">
      <c r="AL58760" s="14"/>
    </row>
    <row r="58761" spans="38:38" x14ac:dyDescent="0.35">
      <c r="AL58761" s="14"/>
    </row>
    <row r="58762" spans="38:38" x14ac:dyDescent="0.35">
      <c r="AL58762" s="14"/>
    </row>
    <row r="58763" spans="38:38" x14ac:dyDescent="0.35">
      <c r="AL58763" s="14"/>
    </row>
    <row r="58764" spans="38:38" x14ac:dyDescent="0.35">
      <c r="AL58764" s="14"/>
    </row>
    <row r="58765" spans="38:38" x14ac:dyDescent="0.35">
      <c r="AL58765" s="14"/>
    </row>
    <row r="58766" spans="38:38" x14ac:dyDescent="0.35">
      <c r="AL58766" s="14"/>
    </row>
    <row r="58767" spans="38:38" x14ac:dyDescent="0.35">
      <c r="AL58767" s="14"/>
    </row>
    <row r="58768" spans="38:38" x14ac:dyDescent="0.35">
      <c r="AL58768" s="14"/>
    </row>
    <row r="58769" spans="38:38" x14ac:dyDescent="0.35">
      <c r="AL58769" s="14"/>
    </row>
    <row r="58770" spans="38:38" x14ac:dyDescent="0.35">
      <c r="AL58770" s="14"/>
    </row>
    <row r="58771" spans="38:38" x14ac:dyDescent="0.35">
      <c r="AL58771" s="14"/>
    </row>
    <row r="58772" spans="38:38" x14ac:dyDescent="0.35">
      <c r="AL58772" s="14"/>
    </row>
    <row r="58773" spans="38:38" x14ac:dyDescent="0.35">
      <c r="AL58773" s="14"/>
    </row>
    <row r="58774" spans="38:38" x14ac:dyDescent="0.35">
      <c r="AL58774" s="14"/>
    </row>
    <row r="58775" spans="38:38" x14ac:dyDescent="0.35">
      <c r="AL58775" s="14"/>
    </row>
    <row r="58776" spans="38:38" x14ac:dyDescent="0.35">
      <c r="AL58776" s="14"/>
    </row>
    <row r="58777" spans="38:38" x14ac:dyDescent="0.35">
      <c r="AL58777" s="14"/>
    </row>
    <row r="58778" spans="38:38" x14ac:dyDescent="0.35">
      <c r="AL58778" s="14"/>
    </row>
    <row r="58779" spans="38:38" x14ac:dyDescent="0.35">
      <c r="AL58779" s="14"/>
    </row>
    <row r="58780" spans="38:38" x14ac:dyDescent="0.35">
      <c r="AL58780" s="14"/>
    </row>
    <row r="58781" spans="38:38" x14ac:dyDescent="0.35">
      <c r="AL58781" s="14"/>
    </row>
    <row r="58782" spans="38:38" x14ac:dyDescent="0.35">
      <c r="AL58782" s="14"/>
    </row>
    <row r="58783" spans="38:38" x14ac:dyDescent="0.35">
      <c r="AL58783" s="14"/>
    </row>
    <row r="58784" spans="38:38" x14ac:dyDescent="0.35">
      <c r="AL58784" s="14"/>
    </row>
    <row r="58785" spans="38:38" x14ac:dyDescent="0.35">
      <c r="AL58785" s="14"/>
    </row>
    <row r="58786" spans="38:38" x14ac:dyDescent="0.35">
      <c r="AL58786" s="14"/>
    </row>
    <row r="58787" spans="38:38" x14ac:dyDescent="0.35">
      <c r="AL58787" s="14"/>
    </row>
    <row r="58788" spans="38:38" x14ac:dyDescent="0.35">
      <c r="AL58788" s="14"/>
    </row>
    <row r="58789" spans="38:38" x14ac:dyDescent="0.35">
      <c r="AL58789" s="14"/>
    </row>
    <row r="58790" spans="38:38" x14ac:dyDescent="0.35">
      <c r="AL58790" s="14"/>
    </row>
    <row r="58791" spans="38:38" x14ac:dyDescent="0.35">
      <c r="AL58791" s="14"/>
    </row>
    <row r="58792" spans="38:38" x14ac:dyDescent="0.35">
      <c r="AL58792" s="14"/>
    </row>
    <row r="58793" spans="38:38" x14ac:dyDescent="0.35">
      <c r="AL58793" s="14"/>
    </row>
    <row r="58794" spans="38:38" x14ac:dyDescent="0.35">
      <c r="AL58794" s="14"/>
    </row>
    <row r="58795" spans="38:38" x14ac:dyDescent="0.35">
      <c r="AL58795" s="14"/>
    </row>
    <row r="58796" spans="38:38" x14ac:dyDescent="0.35">
      <c r="AL58796" s="14"/>
    </row>
    <row r="58797" spans="38:38" x14ac:dyDescent="0.35">
      <c r="AL58797" s="14"/>
    </row>
    <row r="58798" spans="38:38" x14ac:dyDescent="0.35">
      <c r="AL58798" s="14"/>
    </row>
    <row r="58799" spans="38:38" x14ac:dyDescent="0.35">
      <c r="AL58799" s="14"/>
    </row>
    <row r="58800" spans="38:38" x14ac:dyDescent="0.35">
      <c r="AL58800" s="14"/>
    </row>
    <row r="58801" spans="38:38" x14ac:dyDescent="0.35">
      <c r="AL58801" s="14"/>
    </row>
    <row r="58802" spans="38:38" x14ac:dyDescent="0.35">
      <c r="AL58802" s="14"/>
    </row>
    <row r="58803" spans="38:38" x14ac:dyDescent="0.35">
      <c r="AL58803" s="14"/>
    </row>
    <row r="58804" spans="38:38" x14ac:dyDescent="0.35">
      <c r="AL58804" s="14"/>
    </row>
    <row r="58805" spans="38:38" x14ac:dyDescent="0.35">
      <c r="AL58805" s="14"/>
    </row>
    <row r="58806" spans="38:38" x14ac:dyDescent="0.35">
      <c r="AL58806" s="14"/>
    </row>
    <row r="58807" spans="38:38" x14ac:dyDescent="0.35">
      <c r="AL58807" s="14"/>
    </row>
    <row r="58808" spans="38:38" x14ac:dyDescent="0.35">
      <c r="AL58808" s="14"/>
    </row>
    <row r="58809" spans="38:38" x14ac:dyDescent="0.35">
      <c r="AL58809" s="14"/>
    </row>
    <row r="58810" spans="38:38" x14ac:dyDescent="0.35">
      <c r="AL58810" s="14"/>
    </row>
    <row r="58811" spans="38:38" x14ac:dyDescent="0.35">
      <c r="AL58811" s="14"/>
    </row>
    <row r="58812" spans="38:38" x14ac:dyDescent="0.35">
      <c r="AL58812" s="14"/>
    </row>
    <row r="58813" spans="38:38" x14ac:dyDescent="0.35">
      <c r="AL58813" s="14"/>
    </row>
    <row r="58814" spans="38:38" x14ac:dyDescent="0.35">
      <c r="AL58814" s="14"/>
    </row>
    <row r="58815" spans="38:38" x14ac:dyDescent="0.35">
      <c r="AL58815" s="14"/>
    </row>
    <row r="58816" spans="38:38" x14ac:dyDescent="0.35">
      <c r="AL58816" s="14"/>
    </row>
    <row r="58817" spans="38:38" x14ac:dyDescent="0.35">
      <c r="AL58817" s="14"/>
    </row>
    <row r="58818" spans="38:38" x14ac:dyDescent="0.35">
      <c r="AL58818" s="14"/>
    </row>
    <row r="58819" spans="38:38" x14ac:dyDescent="0.35">
      <c r="AL58819" s="14"/>
    </row>
    <row r="58820" spans="38:38" x14ac:dyDescent="0.35">
      <c r="AL58820" s="14"/>
    </row>
    <row r="58821" spans="38:38" x14ac:dyDescent="0.35">
      <c r="AL58821" s="14"/>
    </row>
    <row r="58822" spans="38:38" x14ac:dyDescent="0.35">
      <c r="AL58822" s="14"/>
    </row>
    <row r="58823" spans="38:38" x14ac:dyDescent="0.35">
      <c r="AL58823" s="14"/>
    </row>
    <row r="58824" spans="38:38" x14ac:dyDescent="0.35">
      <c r="AL58824" s="14"/>
    </row>
    <row r="58825" spans="38:38" x14ac:dyDescent="0.35">
      <c r="AL58825" s="14"/>
    </row>
    <row r="58826" spans="38:38" x14ac:dyDescent="0.35">
      <c r="AL58826" s="14"/>
    </row>
    <row r="58827" spans="38:38" x14ac:dyDescent="0.35">
      <c r="AL58827" s="14"/>
    </row>
    <row r="58828" spans="38:38" x14ac:dyDescent="0.35">
      <c r="AL58828" s="14"/>
    </row>
    <row r="58829" spans="38:38" x14ac:dyDescent="0.35">
      <c r="AL58829" s="14"/>
    </row>
    <row r="58830" spans="38:38" x14ac:dyDescent="0.35">
      <c r="AL58830" s="14"/>
    </row>
    <row r="58831" spans="38:38" x14ac:dyDescent="0.35">
      <c r="AL58831" s="14"/>
    </row>
    <row r="58832" spans="38:38" x14ac:dyDescent="0.35">
      <c r="AL58832" s="14"/>
    </row>
    <row r="58833" spans="38:38" x14ac:dyDescent="0.35">
      <c r="AL58833" s="14"/>
    </row>
    <row r="58834" spans="38:38" x14ac:dyDescent="0.35">
      <c r="AL58834" s="14"/>
    </row>
    <row r="58835" spans="38:38" x14ac:dyDescent="0.35">
      <c r="AL58835" s="14"/>
    </row>
    <row r="58836" spans="38:38" x14ac:dyDescent="0.35">
      <c r="AL58836" s="14"/>
    </row>
    <row r="58837" spans="38:38" x14ac:dyDescent="0.35">
      <c r="AL58837" s="14"/>
    </row>
    <row r="58838" spans="38:38" x14ac:dyDescent="0.35">
      <c r="AL58838" s="14"/>
    </row>
    <row r="58839" spans="38:38" x14ac:dyDescent="0.35">
      <c r="AL58839" s="14"/>
    </row>
    <row r="58840" spans="38:38" x14ac:dyDescent="0.35">
      <c r="AL58840" s="14"/>
    </row>
    <row r="58841" spans="38:38" x14ac:dyDescent="0.35">
      <c r="AL58841" s="14"/>
    </row>
    <row r="58842" spans="38:38" x14ac:dyDescent="0.35">
      <c r="AL58842" s="14"/>
    </row>
    <row r="58843" spans="38:38" x14ac:dyDescent="0.35">
      <c r="AL58843" s="14"/>
    </row>
    <row r="58844" spans="38:38" x14ac:dyDescent="0.35">
      <c r="AL58844" s="14"/>
    </row>
    <row r="58845" spans="38:38" x14ac:dyDescent="0.35">
      <c r="AL58845" s="14"/>
    </row>
    <row r="58846" spans="38:38" x14ac:dyDescent="0.35">
      <c r="AL58846" s="14"/>
    </row>
    <row r="58847" spans="38:38" x14ac:dyDescent="0.35">
      <c r="AL58847" s="14"/>
    </row>
    <row r="58848" spans="38:38" x14ac:dyDescent="0.35">
      <c r="AL58848" s="14"/>
    </row>
    <row r="58849" spans="38:38" x14ac:dyDescent="0.35">
      <c r="AL58849" s="14"/>
    </row>
    <row r="58850" spans="38:38" x14ac:dyDescent="0.35">
      <c r="AL58850" s="14"/>
    </row>
    <row r="58851" spans="38:38" x14ac:dyDescent="0.35">
      <c r="AL58851" s="14"/>
    </row>
    <row r="58852" spans="38:38" x14ac:dyDescent="0.35">
      <c r="AL58852" s="14"/>
    </row>
    <row r="58853" spans="38:38" x14ac:dyDescent="0.35">
      <c r="AL58853" s="14"/>
    </row>
    <row r="58854" spans="38:38" x14ac:dyDescent="0.35">
      <c r="AL58854" s="14"/>
    </row>
    <row r="58855" spans="38:38" x14ac:dyDescent="0.35">
      <c r="AL58855" s="14"/>
    </row>
    <row r="58856" spans="38:38" x14ac:dyDescent="0.35">
      <c r="AL58856" s="14"/>
    </row>
    <row r="58857" spans="38:38" x14ac:dyDescent="0.35">
      <c r="AL58857" s="14"/>
    </row>
    <row r="58858" spans="38:38" x14ac:dyDescent="0.35">
      <c r="AL58858" s="14"/>
    </row>
    <row r="58859" spans="38:38" x14ac:dyDescent="0.35">
      <c r="AL58859" s="14"/>
    </row>
    <row r="58860" spans="38:38" x14ac:dyDescent="0.35">
      <c r="AL58860" s="14"/>
    </row>
    <row r="58861" spans="38:38" x14ac:dyDescent="0.35">
      <c r="AL58861" s="14"/>
    </row>
    <row r="58862" spans="38:38" x14ac:dyDescent="0.35">
      <c r="AL58862" s="14"/>
    </row>
    <row r="58863" spans="38:38" x14ac:dyDescent="0.35">
      <c r="AL58863" s="14"/>
    </row>
    <row r="58864" spans="38:38" x14ac:dyDescent="0.35">
      <c r="AL58864" s="14"/>
    </row>
    <row r="58865" spans="38:38" x14ac:dyDescent="0.35">
      <c r="AL58865" s="14"/>
    </row>
    <row r="58866" spans="38:38" x14ac:dyDescent="0.35">
      <c r="AL58866" s="14"/>
    </row>
    <row r="58867" spans="38:38" x14ac:dyDescent="0.35">
      <c r="AL58867" s="14"/>
    </row>
    <row r="58868" spans="38:38" x14ac:dyDescent="0.35">
      <c r="AL58868" s="14"/>
    </row>
    <row r="58869" spans="38:38" x14ac:dyDescent="0.35">
      <c r="AL58869" s="14"/>
    </row>
    <row r="58870" spans="38:38" x14ac:dyDescent="0.35">
      <c r="AL58870" s="14"/>
    </row>
    <row r="58871" spans="38:38" x14ac:dyDescent="0.35">
      <c r="AL58871" s="14"/>
    </row>
    <row r="58872" spans="38:38" x14ac:dyDescent="0.35">
      <c r="AL58872" s="14"/>
    </row>
    <row r="58873" spans="38:38" x14ac:dyDescent="0.35">
      <c r="AL58873" s="14"/>
    </row>
    <row r="58874" spans="38:38" x14ac:dyDescent="0.35">
      <c r="AL58874" s="14"/>
    </row>
    <row r="58875" spans="38:38" x14ac:dyDescent="0.35">
      <c r="AL58875" s="14"/>
    </row>
    <row r="58876" spans="38:38" x14ac:dyDescent="0.35">
      <c r="AL58876" s="14"/>
    </row>
    <row r="58877" spans="38:38" x14ac:dyDescent="0.35">
      <c r="AL58877" s="14"/>
    </row>
    <row r="58878" spans="38:38" x14ac:dyDescent="0.35">
      <c r="AL58878" s="14"/>
    </row>
    <row r="58879" spans="38:38" x14ac:dyDescent="0.35">
      <c r="AL58879" s="14"/>
    </row>
    <row r="58880" spans="38:38" x14ac:dyDescent="0.35">
      <c r="AL58880" s="14"/>
    </row>
    <row r="58881" spans="38:38" x14ac:dyDescent="0.35">
      <c r="AL58881" s="14"/>
    </row>
    <row r="58882" spans="38:38" x14ac:dyDescent="0.35">
      <c r="AL58882" s="14"/>
    </row>
    <row r="58883" spans="38:38" x14ac:dyDescent="0.35">
      <c r="AL58883" s="14"/>
    </row>
    <row r="58884" spans="38:38" x14ac:dyDescent="0.35">
      <c r="AL58884" s="14"/>
    </row>
    <row r="58885" spans="38:38" x14ac:dyDescent="0.35">
      <c r="AL58885" s="14"/>
    </row>
    <row r="58886" spans="38:38" x14ac:dyDescent="0.35">
      <c r="AL58886" s="14"/>
    </row>
    <row r="58887" spans="38:38" x14ac:dyDescent="0.35">
      <c r="AL58887" s="14"/>
    </row>
    <row r="58888" spans="38:38" x14ac:dyDescent="0.35">
      <c r="AL58888" s="14"/>
    </row>
    <row r="58889" spans="38:38" x14ac:dyDescent="0.35">
      <c r="AL58889" s="14"/>
    </row>
    <row r="58890" spans="38:38" x14ac:dyDescent="0.35">
      <c r="AL58890" s="14"/>
    </row>
    <row r="58891" spans="38:38" x14ac:dyDescent="0.35">
      <c r="AL58891" s="14"/>
    </row>
    <row r="58892" spans="38:38" x14ac:dyDescent="0.35">
      <c r="AL58892" s="14"/>
    </row>
    <row r="58893" spans="38:38" x14ac:dyDescent="0.35">
      <c r="AL58893" s="14"/>
    </row>
    <row r="58894" spans="38:38" x14ac:dyDescent="0.35">
      <c r="AL58894" s="14"/>
    </row>
    <row r="58895" spans="38:38" x14ac:dyDescent="0.35">
      <c r="AL58895" s="14"/>
    </row>
    <row r="58896" spans="38:38" x14ac:dyDescent="0.35">
      <c r="AL58896" s="14"/>
    </row>
    <row r="58897" spans="38:38" x14ac:dyDescent="0.35">
      <c r="AL58897" s="14"/>
    </row>
    <row r="58898" spans="38:38" x14ac:dyDescent="0.35">
      <c r="AL58898" s="14"/>
    </row>
    <row r="58899" spans="38:38" x14ac:dyDescent="0.35">
      <c r="AL58899" s="14"/>
    </row>
    <row r="58900" spans="38:38" x14ac:dyDescent="0.35">
      <c r="AL58900" s="14"/>
    </row>
    <row r="58901" spans="38:38" x14ac:dyDescent="0.35">
      <c r="AL58901" s="14"/>
    </row>
    <row r="58902" spans="38:38" x14ac:dyDescent="0.35">
      <c r="AL58902" s="14"/>
    </row>
    <row r="58903" spans="38:38" x14ac:dyDescent="0.35">
      <c r="AL58903" s="14"/>
    </row>
    <row r="58904" spans="38:38" x14ac:dyDescent="0.35">
      <c r="AL58904" s="14"/>
    </row>
    <row r="58905" spans="38:38" x14ac:dyDescent="0.35">
      <c r="AL58905" s="14"/>
    </row>
    <row r="58906" spans="38:38" x14ac:dyDescent="0.35">
      <c r="AL58906" s="14"/>
    </row>
    <row r="58907" spans="38:38" x14ac:dyDescent="0.35">
      <c r="AL58907" s="14"/>
    </row>
    <row r="58908" spans="38:38" x14ac:dyDescent="0.35">
      <c r="AL58908" s="14"/>
    </row>
    <row r="58909" spans="38:38" x14ac:dyDescent="0.35">
      <c r="AL58909" s="14"/>
    </row>
    <row r="58910" spans="38:38" x14ac:dyDescent="0.35">
      <c r="AL58910" s="14"/>
    </row>
    <row r="58911" spans="38:38" x14ac:dyDescent="0.35">
      <c r="AL58911" s="14"/>
    </row>
    <row r="58912" spans="38:38" x14ac:dyDescent="0.35">
      <c r="AL58912" s="14"/>
    </row>
    <row r="58913" spans="38:38" x14ac:dyDescent="0.35">
      <c r="AL58913" s="14"/>
    </row>
    <row r="58914" spans="38:38" x14ac:dyDescent="0.35">
      <c r="AL58914" s="14"/>
    </row>
    <row r="58915" spans="38:38" x14ac:dyDescent="0.35">
      <c r="AL58915" s="14"/>
    </row>
    <row r="58916" spans="38:38" x14ac:dyDescent="0.35">
      <c r="AL58916" s="14"/>
    </row>
    <row r="58917" spans="38:38" x14ac:dyDescent="0.35">
      <c r="AL58917" s="14"/>
    </row>
    <row r="58918" spans="38:38" x14ac:dyDescent="0.35">
      <c r="AL58918" s="14"/>
    </row>
    <row r="58919" spans="38:38" x14ac:dyDescent="0.35">
      <c r="AL58919" s="14"/>
    </row>
    <row r="58920" spans="38:38" x14ac:dyDescent="0.35">
      <c r="AL58920" s="14"/>
    </row>
    <row r="58921" spans="38:38" x14ac:dyDescent="0.35">
      <c r="AL58921" s="14"/>
    </row>
    <row r="58922" spans="38:38" x14ac:dyDescent="0.35">
      <c r="AL58922" s="14"/>
    </row>
    <row r="58923" spans="38:38" x14ac:dyDescent="0.35">
      <c r="AL58923" s="14"/>
    </row>
    <row r="58924" spans="38:38" x14ac:dyDescent="0.35">
      <c r="AL58924" s="14"/>
    </row>
    <row r="58925" spans="38:38" x14ac:dyDescent="0.35">
      <c r="AL58925" s="14"/>
    </row>
    <row r="58926" spans="38:38" x14ac:dyDescent="0.35">
      <c r="AL58926" s="14"/>
    </row>
    <row r="58927" spans="38:38" x14ac:dyDescent="0.35">
      <c r="AL58927" s="14"/>
    </row>
    <row r="58928" spans="38:38" x14ac:dyDescent="0.35">
      <c r="AL58928" s="14"/>
    </row>
    <row r="58929" spans="38:38" x14ac:dyDescent="0.35">
      <c r="AL58929" s="14"/>
    </row>
    <row r="58930" spans="38:38" x14ac:dyDescent="0.35">
      <c r="AL58930" s="14"/>
    </row>
    <row r="58931" spans="38:38" x14ac:dyDescent="0.35">
      <c r="AL58931" s="14"/>
    </row>
    <row r="58932" spans="38:38" x14ac:dyDescent="0.35">
      <c r="AL58932" s="14"/>
    </row>
    <row r="58933" spans="38:38" x14ac:dyDescent="0.35">
      <c r="AL58933" s="14"/>
    </row>
    <row r="58934" spans="38:38" x14ac:dyDescent="0.35">
      <c r="AL58934" s="14"/>
    </row>
    <row r="58935" spans="38:38" x14ac:dyDescent="0.35">
      <c r="AL58935" s="14"/>
    </row>
    <row r="58936" spans="38:38" x14ac:dyDescent="0.35">
      <c r="AL58936" s="14"/>
    </row>
    <row r="58937" spans="38:38" x14ac:dyDescent="0.35">
      <c r="AL58937" s="14"/>
    </row>
    <row r="58938" spans="38:38" x14ac:dyDescent="0.35">
      <c r="AL58938" s="14"/>
    </row>
    <row r="58939" spans="38:38" x14ac:dyDescent="0.35">
      <c r="AL58939" s="14"/>
    </row>
    <row r="58940" spans="38:38" x14ac:dyDescent="0.35">
      <c r="AL58940" s="14"/>
    </row>
    <row r="58941" spans="38:38" x14ac:dyDescent="0.35">
      <c r="AL58941" s="14"/>
    </row>
    <row r="58942" spans="38:38" x14ac:dyDescent="0.35">
      <c r="AL58942" s="14"/>
    </row>
    <row r="58943" spans="38:38" x14ac:dyDescent="0.35">
      <c r="AL58943" s="14"/>
    </row>
    <row r="58944" spans="38:38" x14ac:dyDescent="0.35">
      <c r="AL58944" s="14"/>
    </row>
    <row r="58945" spans="38:38" x14ac:dyDescent="0.35">
      <c r="AL58945" s="14"/>
    </row>
    <row r="58946" spans="38:38" x14ac:dyDescent="0.35">
      <c r="AL58946" s="14"/>
    </row>
    <row r="58947" spans="38:38" x14ac:dyDescent="0.35">
      <c r="AL58947" s="14"/>
    </row>
    <row r="58948" spans="38:38" x14ac:dyDescent="0.35">
      <c r="AL58948" s="14"/>
    </row>
    <row r="58949" spans="38:38" x14ac:dyDescent="0.35">
      <c r="AL58949" s="14"/>
    </row>
    <row r="58950" spans="38:38" x14ac:dyDescent="0.35">
      <c r="AL58950" s="14"/>
    </row>
    <row r="58951" spans="38:38" x14ac:dyDescent="0.35">
      <c r="AL58951" s="14"/>
    </row>
    <row r="58952" spans="38:38" x14ac:dyDescent="0.35">
      <c r="AL58952" s="14"/>
    </row>
    <row r="58953" spans="38:38" x14ac:dyDescent="0.35">
      <c r="AL58953" s="14"/>
    </row>
    <row r="58954" spans="38:38" x14ac:dyDescent="0.35">
      <c r="AL58954" s="14"/>
    </row>
    <row r="58955" spans="38:38" x14ac:dyDescent="0.35">
      <c r="AL58955" s="14"/>
    </row>
    <row r="58956" spans="38:38" x14ac:dyDescent="0.35">
      <c r="AL58956" s="14"/>
    </row>
    <row r="58957" spans="38:38" x14ac:dyDescent="0.35">
      <c r="AL58957" s="14"/>
    </row>
    <row r="58958" spans="38:38" x14ac:dyDescent="0.35">
      <c r="AL58958" s="14"/>
    </row>
    <row r="58959" spans="38:38" x14ac:dyDescent="0.35">
      <c r="AL58959" s="14"/>
    </row>
    <row r="58960" spans="38:38" x14ac:dyDescent="0.35">
      <c r="AL58960" s="14"/>
    </row>
    <row r="58961" spans="38:38" x14ac:dyDescent="0.35">
      <c r="AL58961" s="14"/>
    </row>
    <row r="58962" spans="38:38" x14ac:dyDescent="0.35">
      <c r="AL58962" s="14"/>
    </row>
    <row r="58963" spans="38:38" x14ac:dyDescent="0.35">
      <c r="AL58963" s="14"/>
    </row>
    <row r="58964" spans="38:38" x14ac:dyDescent="0.35">
      <c r="AL58964" s="14"/>
    </row>
    <row r="58965" spans="38:38" x14ac:dyDescent="0.35">
      <c r="AL58965" s="14"/>
    </row>
    <row r="58966" spans="38:38" x14ac:dyDescent="0.35">
      <c r="AL58966" s="14"/>
    </row>
    <row r="58967" spans="38:38" x14ac:dyDescent="0.35">
      <c r="AL58967" s="14"/>
    </row>
    <row r="58968" spans="38:38" x14ac:dyDescent="0.35">
      <c r="AL58968" s="14"/>
    </row>
    <row r="58969" spans="38:38" x14ac:dyDescent="0.35">
      <c r="AL58969" s="14"/>
    </row>
    <row r="58970" spans="38:38" x14ac:dyDescent="0.35">
      <c r="AL58970" s="14"/>
    </row>
    <row r="58971" spans="38:38" x14ac:dyDescent="0.35">
      <c r="AL58971" s="14"/>
    </row>
    <row r="58972" spans="38:38" x14ac:dyDescent="0.35">
      <c r="AL58972" s="14"/>
    </row>
    <row r="58973" spans="38:38" x14ac:dyDescent="0.35">
      <c r="AL58973" s="14"/>
    </row>
    <row r="58974" spans="38:38" x14ac:dyDescent="0.35">
      <c r="AL58974" s="14"/>
    </row>
    <row r="58975" spans="38:38" x14ac:dyDescent="0.35">
      <c r="AL58975" s="14"/>
    </row>
    <row r="58976" spans="38:38" x14ac:dyDescent="0.35">
      <c r="AL58976" s="14"/>
    </row>
    <row r="58977" spans="38:38" x14ac:dyDescent="0.35">
      <c r="AL58977" s="14"/>
    </row>
    <row r="58978" spans="38:38" x14ac:dyDescent="0.35">
      <c r="AL58978" s="14"/>
    </row>
    <row r="58979" spans="38:38" x14ac:dyDescent="0.35">
      <c r="AL58979" s="14"/>
    </row>
    <row r="58980" spans="38:38" x14ac:dyDescent="0.35">
      <c r="AL58980" s="14"/>
    </row>
    <row r="58981" spans="38:38" x14ac:dyDescent="0.35">
      <c r="AL58981" s="14"/>
    </row>
    <row r="58982" spans="38:38" x14ac:dyDescent="0.35">
      <c r="AL58982" s="14"/>
    </row>
    <row r="58983" spans="38:38" x14ac:dyDescent="0.35">
      <c r="AL58983" s="14"/>
    </row>
    <row r="58984" spans="38:38" x14ac:dyDescent="0.35">
      <c r="AL58984" s="14"/>
    </row>
    <row r="58985" spans="38:38" x14ac:dyDescent="0.35">
      <c r="AL58985" s="14"/>
    </row>
    <row r="58986" spans="38:38" x14ac:dyDescent="0.35">
      <c r="AL58986" s="14"/>
    </row>
    <row r="58987" spans="38:38" x14ac:dyDescent="0.35">
      <c r="AL58987" s="14"/>
    </row>
    <row r="58988" spans="38:38" x14ac:dyDescent="0.35">
      <c r="AL58988" s="14"/>
    </row>
    <row r="58989" spans="38:38" x14ac:dyDescent="0.35">
      <c r="AL58989" s="14"/>
    </row>
    <row r="58990" spans="38:38" x14ac:dyDescent="0.35">
      <c r="AL58990" s="14"/>
    </row>
    <row r="58991" spans="38:38" x14ac:dyDescent="0.35">
      <c r="AL58991" s="14"/>
    </row>
    <row r="58992" spans="38:38" x14ac:dyDescent="0.35">
      <c r="AL58992" s="14"/>
    </row>
    <row r="58993" spans="38:38" x14ac:dyDescent="0.35">
      <c r="AL58993" s="14"/>
    </row>
    <row r="58994" spans="38:38" x14ac:dyDescent="0.35">
      <c r="AL58994" s="14"/>
    </row>
    <row r="58995" spans="38:38" x14ac:dyDescent="0.35">
      <c r="AL58995" s="14"/>
    </row>
    <row r="58996" spans="38:38" x14ac:dyDescent="0.35">
      <c r="AL58996" s="14"/>
    </row>
    <row r="58997" spans="38:38" x14ac:dyDescent="0.35">
      <c r="AL58997" s="14"/>
    </row>
    <row r="58998" spans="38:38" x14ac:dyDescent="0.35">
      <c r="AL58998" s="14"/>
    </row>
    <row r="58999" spans="38:38" x14ac:dyDescent="0.35">
      <c r="AL58999" s="14"/>
    </row>
    <row r="59000" spans="38:38" x14ac:dyDescent="0.35">
      <c r="AL59000" s="14"/>
    </row>
    <row r="59001" spans="38:38" x14ac:dyDescent="0.35">
      <c r="AL59001" s="14"/>
    </row>
    <row r="59002" spans="38:38" x14ac:dyDescent="0.35">
      <c r="AL59002" s="14"/>
    </row>
    <row r="59003" spans="38:38" x14ac:dyDescent="0.35">
      <c r="AL59003" s="14"/>
    </row>
    <row r="59004" spans="38:38" x14ac:dyDescent="0.35">
      <c r="AL59004" s="14"/>
    </row>
    <row r="59005" spans="38:38" x14ac:dyDescent="0.35">
      <c r="AL59005" s="14"/>
    </row>
    <row r="59006" spans="38:38" x14ac:dyDescent="0.35">
      <c r="AL59006" s="14"/>
    </row>
    <row r="59007" spans="38:38" x14ac:dyDescent="0.35">
      <c r="AL59007" s="14"/>
    </row>
    <row r="59008" spans="38:38" x14ac:dyDescent="0.35">
      <c r="AL59008" s="14"/>
    </row>
    <row r="59009" spans="38:38" x14ac:dyDescent="0.35">
      <c r="AL59009" s="14"/>
    </row>
    <row r="59010" spans="38:38" x14ac:dyDescent="0.35">
      <c r="AL59010" s="14"/>
    </row>
    <row r="59011" spans="38:38" x14ac:dyDescent="0.35">
      <c r="AL59011" s="14"/>
    </row>
    <row r="59012" spans="38:38" x14ac:dyDescent="0.35">
      <c r="AL59012" s="14"/>
    </row>
    <row r="59013" spans="38:38" x14ac:dyDescent="0.35">
      <c r="AL59013" s="14"/>
    </row>
    <row r="59014" spans="38:38" x14ac:dyDescent="0.35">
      <c r="AL59014" s="14"/>
    </row>
    <row r="59015" spans="38:38" x14ac:dyDescent="0.35">
      <c r="AL59015" s="14"/>
    </row>
    <row r="59016" spans="38:38" x14ac:dyDescent="0.35">
      <c r="AL59016" s="14"/>
    </row>
    <row r="59017" spans="38:38" x14ac:dyDescent="0.35">
      <c r="AL59017" s="14"/>
    </row>
    <row r="59018" spans="38:38" x14ac:dyDescent="0.35">
      <c r="AL59018" s="14"/>
    </row>
    <row r="59019" spans="38:38" x14ac:dyDescent="0.35">
      <c r="AL59019" s="14"/>
    </row>
    <row r="59020" spans="38:38" x14ac:dyDescent="0.35">
      <c r="AL59020" s="14"/>
    </row>
    <row r="59021" spans="38:38" x14ac:dyDescent="0.35">
      <c r="AL59021" s="14"/>
    </row>
    <row r="59022" spans="38:38" x14ac:dyDescent="0.35">
      <c r="AL59022" s="14"/>
    </row>
    <row r="59023" spans="38:38" x14ac:dyDescent="0.35">
      <c r="AL59023" s="14"/>
    </row>
    <row r="59024" spans="38:38" x14ac:dyDescent="0.35">
      <c r="AL59024" s="14"/>
    </row>
    <row r="59025" spans="38:38" x14ac:dyDescent="0.35">
      <c r="AL59025" s="14"/>
    </row>
    <row r="59026" spans="38:38" x14ac:dyDescent="0.35">
      <c r="AL59026" s="14"/>
    </row>
    <row r="59027" spans="38:38" x14ac:dyDescent="0.35">
      <c r="AL59027" s="14"/>
    </row>
    <row r="59028" spans="38:38" x14ac:dyDescent="0.35">
      <c r="AL59028" s="14"/>
    </row>
    <row r="59029" spans="38:38" x14ac:dyDescent="0.35">
      <c r="AL59029" s="14"/>
    </row>
    <row r="59030" spans="38:38" x14ac:dyDescent="0.35">
      <c r="AL59030" s="14"/>
    </row>
    <row r="59031" spans="38:38" x14ac:dyDescent="0.35">
      <c r="AL59031" s="14"/>
    </row>
    <row r="59032" spans="38:38" x14ac:dyDescent="0.35">
      <c r="AL59032" s="14"/>
    </row>
    <row r="59033" spans="38:38" x14ac:dyDescent="0.35">
      <c r="AL59033" s="14"/>
    </row>
    <row r="59034" spans="38:38" x14ac:dyDescent="0.35">
      <c r="AL59034" s="14"/>
    </row>
    <row r="59035" spans="38:38" x14ac:dyDescent="0.35">
      <c r="AL59035" s="14"/>
    </row>
    <row r="59036" spans="38:38" x14ac:dyDescent="0.35">
      <c r="AL59036" s="14"/>
    </row>
    <row r="59037" spans="38:38" x14ac:dyDescent="0.35">
      <c r="AL59037" s="14"/>
    </row>
    <row r="59038" spans="38:38" x14ac:dyDescent="0.35">
      <c r="AL59038" s="14"/>
    </row>
    <row r="59039" spans="38:38" x14ac:dyDescent="0.35">
      <c r="AL59039" s="14"/>
    </row>
    <row r="59040" spans="38:38" x14ac:dyDescent="0.35">
      <c r="AL59040" s="14"/>
    </row>
    <row r="59041" spans="38:38" x14ac:dyDescent="0.35">
      <c r="AL59041" s="14"/>
    </row>
    <row r="59042" spans="38:38" x14ac:dyDescent="0.35">
      <c r="AL59042" s="14"/>
    </row>
    <row r="59043" spans="38:38" x14ac:dyDescent="0.35">
      <c r="AL59043" s="14"/>
    </row>
    <row r="59044" spans="38:38" x14ac:dyDescent="0.35">
      <c r="AL59044" s="14"/>
    </row>
    <row r="59045" spans="38:38" x14ac:dyDescent="0.35">
      <c r="AL59045" s="14"/>
    </row>
    <row r="59046" spans="38:38" x14ac:dyDescent="0.35">
      <c r="AL59046" s="14"/>
    </row>
    <row r="59047" spans="38:38" x14ac:dyDescent="0.35">
      <c r="AL59047" s="14"/>
    </row>
    <row r="59048" spans="38:38" x14ac:dyDescent="0.35">
      <c r="AL59048" s="14"/>
    </row>
    <row r="59049" spans="38:38" x14ac:dyDescent="0.35">
      <c r="AL59049" s="14"/>
    </row>
    <row r="59050" spans="38:38" x14ac:dyDescent="0.35">
      <c r="AL59050" s="14"/>
    </row>
    <row r="59051" spans="38:38" x14ac:dyDescent="0.35">
      <c r="AL59051" s="14"/>
    </row>
    <row r="59052" spans="38:38" x14ac:dyDescent="0.35">
      <c r="AL59052" s="14"/>
    </row>
    <row r="59053" spans="38:38" x14ac:dyDescent="0.35">
      <c r="AL59053" s="14"/>
    </row>
    <row r="59054" spans="38:38" x14ac:dyDescent="0.35">
      <c r="AL59054" s="14"/>
    </row>
    <row r="59055" spans="38:38" x14ac:dyDescent="0.35">
      <c r="AL59055" s="14"/>
    </row>
    <row r="59056" spans="38:38" x14ac:dyDescent="0.35">
      <c r="AL59056" s="14"/>
    </row>
    <row r="59057" spans="38:38" x14ac:dyDescent="0.35">
      <c r="AL59057" s="14"/>
    </row>
    <row r="59058" spans="38:38" x14ac:dyDescent="0.35">
      <c r="AL59058" s="14"/>
    </row>
    <row r="59059" spans="38:38" x14ac:dyDescent="0.35">
      <c r="AL59059" s="14"/>
    </row>
    <row r="59060" spans="38:38" x14ac:dyDescent="0.35">
      <c r="AL59060" s="14"/>
    </row>
    <row r="59061" spans="38:38" x14ac:dyDescent="0.35">
      <c r="AL59061" s="14"/>
    </row>
    <row r="59062" spans="38:38" x14ac:dyDescent="0.35">
      <c r="AL59062" s="14"/>
    </row>
    <row r="59063" spans="38:38" x14ac:dyDescent="0.35">
      <c r="AL59063" s="14"/>
    </row>
    <row r="59064" spans="38:38" x14ac:dyDescent="0.35">
      <c r="AL59064" s="14"/>
    </row>
    <row r="59065" spans="38:38" x14ac:dyDescent="0.35">
      <c r="AL59065" s="14"/>
    </row>
    <row r="59066" spans="38:38" x14ac:dyDescent="0.35">
      <c r="AL59066" s="14"/>
    </row>
    <row r="59067" spans="38:38" x14ac:dyDescent="0.35">
      <c r="AL59067" s="14"/>
    </row>
    <row r="59068" spans="38:38" x14ac:dyDescent="0.35">
      <c r="AL59068" s="14"/>
    </row>
    <row r="59069" spans="38:38" x14ac:dyDescent="0.35">
      <c r="AL59069" s="14"/>
    </row>
    <row r="59070" spans="38:38" x14ac:dyDescent="0.35">
      <c r="AL59070" s="14"/>
    </row>
    <row r="59071" spans="38:38" x14ac:dyDescent="0.35">
      <c r="AL59071" s="14"/>
    </row>
    <row r="59072" spans="38:38" x14ac:dyDescent="0.35">
      <c r="AL59072" s="14"/>
    </row>
    <row r="59073" spans="38:38" x14ac:dyDescent="0.35">
      <c r="AL59073" s="14"/>
    </row>
    <row r="59074" spans="38:38" x14ac:dyDescent="0.35">
      <c r="AL59074" s="14"/>
    </row>
    <row r="59075" spans="38:38" x14ac:dyDescent="0.35">
      <c r="AL59075" s="14"/>
    </row>
    <row r="59076" spans="38:38" x14ac:dyDescent="0.35">
      <c r="AL59076" s="14"/>
    </row>
    <row r="59077" spans="38:38" x14ac:dyDescent="0.35">
      <c r="AL59077" s="14"/>
    </row>
    <row r="59078" spans="38:38" x14ac:dyDescent="0.35">
      <c r="AL59078" s="14"/>
    </row>
    <row r="59079" spans="38:38" x14ac:dyDescent="0.35">
      <c r="AL59079" s="14"/>
    </row>
    <row r="59080" spans="38:38" x14ac:dyDescent="0.35">
      <c r="AL59080" s="14"/>
    </row>
    <row r="59081" spans="38:38" x14ac:dyDescent="0.35">
      <c r="AL59081" s="14"/>
    </row>
    <row r="59082" spans="38:38" x14ac:dyDescent="0.35">
      <c r="AL59082" s="14"/>
    </row>
    <row r="59083" spans="38:38" x14ac:dyDescent="0.35">
      <c r="AL59083" s="14"/>
    </row>
    <row r="59084" spans="38:38" x14ac:dyDescent="0.35">
      <c r="AL59084" s="14"/>
    </row>
    <row r="59085" spans="38:38" x14ac:dyDescent="0.35">
      <c r="AL59085" s="14"/>
    </row>
    <row r="59086" spans="38:38" x14ac:dyDescent="0.35">
      <c r="AL59086" s="14"/>
    </row>
    <row r="59087" spans="38:38" x14ac:dyDescent="0.35">
      <c r="AL59087" s="14"/>
    </row>
    <row r="59088" spans="38:38" x14ac:dyDescent="0.35">
      <c r="AL59088" s="14"/>
    </row>
    <row r="59089" spans="38:38" x14ac:dyDescent="0.35">
      <c r="AL59089" s="14"/>
    </row>
    <row r="59090" spans="38:38" x14ac:dyDescent="0.35">
      <c r="AL59090" s="14"/>
    </row>
    <row r="59091" spans="38:38" x14ac:dyDescent="0.35">
      <c r="AL59091" s="14"/>
    </row>
    <row r="59092" spans="38:38" x14ac:dyDescent="0.35">
      <c r="AL59092" s="14"/>
    </row>
    <row r="59093" spans="38:38" x14ac:dyDescent="0.35">
      <c r="AL59093" s="14"/>
    </row>
    <row r="59094" spans="38:38" x14ac:dyDescent="0.35">
      <c r="AL59094" s="14"/>
    </row>
    <row r="59095" spans="38:38" x14ac:dyDescent="0.35">
      <c r="AL59095" s="14"/>
    </row>
    <row r="59096" spans="38:38" x14ac:dyDescent="0.35">
      <c r="AL59096" s="14"/>
    </row>
    <row r="59097" spans="38:38" x14ac:dyDescent="0.35">
      <c r="AL59097" s="14"/>
    </row>
    <row r="59098" spans="38:38" x14ac:dyDescent="0.35">
      <c r="AL59098" s="14"/>
    </row>
    <row r="59099" spans="38:38" x14ac:dyDescent="0.35">
      <c r="AL59099" s="14"/>
    </row>
    <row r="59100" spans="38:38" x14ac:dyDescent="0.35">
      <c r="AL59100" s="14"/>
    </row>
    <row r="59101" spans="38:38" x14ac:dyDescent="0.35">
      <c r="AL59101" s="14"/>
    </row>
    <row r="59102" spans="38:38" x14ac:dyDescent="0.35">
      <c r="AL59102" s="14"/>
    </row>
    <row r="59103" spans="38:38" x14ac:dyDescent="0.35">
      <c r="AL59103" s="14"/>
    </row>
    <row r="59104" spans="38:38" x14ac:dyDescent="0.35">
      <c r="AL59104" s="14"/>
    </row>
    <row r="59105" spans="38:38" x14ac:dyDescent="0.35">
      <c r="AL59105" s="14"/>
    </row>
    <row r="59106" spans="38:38" x14ac:dyDescent="0.35">
      <c r="AL59106" s="14"/>
    </row>
    <row r="59107" spans="38:38" x14ac:dyDescent="0.35">
      <c r="AL59107" s="14"/>
    </row>
    <row r="59108" spans="38:38" x14ac:dyDescent="0.35">
      <c r="AL59108" s="14"/>
    </row>
    <row r="59109" spans="38:38" x14ac:dyDescent="0.35">
      <c r="AL59109" s="14"/>
    </row>
    <row r="59110" spans="38:38" x14ac:dyDescent="0.35">
      <c r="AL59110" s="14"/>
    </row>
    <row r="59111" spans="38:38" x14ac:dyDescent="0.35">
      <c r="AL59111" s="14"/>
    </row>
    <row r="59112" spans="38:38" x14ac:dyDescent="0.35">
      <c r="AL59112" s="14"/>
    </row>
    <row r="59113" spans="38:38" x14ac:dyDescent="0.35">
      <c r="AL59113" s="14"/>
    </row>
    <row r="59114" spans="38:38" x14ac:dyDescent="0.35">
      <c r="AL59114" s="14"/>
    </row>
    <row r="59115" spans="38:38" x14ac:dyDescent="0.35">
      <c r="AL59115" s="14"/>
    </row>
    <row r="59116" spans="38:38" x14ac:dyDescent="0.35">
      <c r="AL59116" s="14"/>
    </row>
    <row r="59117" spans="38:38" x14ac:dyDescent="0.35">
      <c r="AL59117" s="14"/>
    </row>
    <row r="59118" spans="38:38" x14ac:dyDescent="0.35">
      <c r="AL59118" s="14"/>
    </row>
    <row r="59119" spans="38:38" x14ac:dyDescent="0.35">
      <c r="AL59119" s="14"/>
    </row>
    <row r="59120" spans="38:38" x14ac:dyDescent="0.35">
      <c r="AL59120" s="14"/>
    </row>
    <row r="59121" spans="38:38" x14ac:dyDescent="0.35">
      <c r="AL59121" s="14"/>
    </row>
    <row r="59122" spans="38:38" x14ac:dyDescent="0.35">
      <c r="AL59122" s="14"/>
    </row>
    <row r="59123" spans="38:38" x14ac:dyDescent="0.35">
      <c r="AL59123" s="14"/>
    </row>
    <row r="59124" spans="38:38" x14ac:dyDescent="0.35">
      <c r="AL59124" s="14"/>
    </row>
    <row r="59125" spans="38:38" x14ac:dyDescent="0.35">
      <c r="AL59125" s="14"/>
    </row>
    <row r="59126" spans="38:38" x14ac:dyDescent="0.35">
      <c r="AL59126" s="14"/>
    </row>
    <row r="59127" spans="38:38" x14ac:dyDescent="0.35">
      <c r="AL59127" s="14"/>
    </row>
    <row r="59128" spans="38:38" x14ac:dyDescent="0.35">
      <c r="AL59128" s="14"/>
    </row>
    <row r="59129" spans="38:38" x14ac:dyDescent="0.35">
      <c r="AL59129" s="14"/>
    </row>
    <row r="59130" spans="38:38" x14ac:dyDescent="0.35">
      <c r="AL59130" s="14"/>
    </row>
    <row r="59131" spans="38:38" x14ac:dyDescent="0.35">
      <c r="AL59131" s="14"/>
    </row>
    <row r="59132" spans="38:38" x14ac:dyDescent="0.35">
      <c r="AL59132" s="14"/>
    </row>
    <row r="59133" spans="38:38" x14ac:dyDescent="0.35">
      <c r="AL59133" s="14"/>
    </row>
    <row r="59134" spans="38:38" x14ac:dyDescent="0.35">
      <c r="AL59134" s="14"/>
    </row>
    <row r="59135" spans="38:38" x14ac:dyDescent="0.35">
      <c r="AL59135" s="14"/>
    </row>
    <row r="59136" spans="38:38" x14ac:dyDescent="0.35">
      <c r="AL59136" s="14"/>
    </row>
    <row r="59137" spans="38:38" x14ac:dyDescent="0.35">
      <c r="AL59137" s="14"/>
    </row>
    <row r="59138" spans="38:38" x14ac:dyDescent="0.35">
      <c r="AL59138" s="14"/>
    </row>
    <row r="59139" spans="38:38" x14ac:dyDescent="0.35">
      <c r="AL59139" s="14"/>
    </row>
    <row r="59140" spans="38:38" x14ac:dyDescent="0.35">
      <c r="AL59140" s="14"/>
    </row>
    <row r="59141" spans="38:38" x14ac:dyDescent="0.35">
      <c r="AL59141" s="14"/>
    </row>
    <row r="59142" spans="38:38" x14ac:dyDescent="0.35">
      <c r="AL59142" s="14"/>
    </row>
    <row r="59143" spans="38:38" x14ac:dyDescent="0.35">
      <c r="AL59143" s="14"/>
    </row>
    <row r="59144" spans="38:38" x14ac:dyDescent="0.35">
      <c r="AL59144" s="14"/>
    </row>
    <row r="59145" spans="38:38" x14ac:dyDescent="0.35">
      <c r="AL59145" s="14"/>
    </row>
    <row r="59146" spans="38:38" x14ac:dyDescent="0.35">
      <c r="AL59146" s="14"/>
    </row>
    <row r="59147" spans="38:38" x14ac:dyDescent="0.35">
      <c r="AL59147" s="14"/>
    </row>
    <row r="59148" spans="38:38" x14ac:dyDescent="0.35">
      <c r="AL59148" s="14"/>
    </row>
    <row r="59149" spans="38:38" x14ac:dyDescent="0.35">
      <c r="AL59149" s="14"/>
    </row>
    <row r="59150" spans="38:38" x14ac:dyDescent="0.35">
      <c r="AL59150" s="14"/>
    </row>
    <row r="59151" spans="38:38" x14ac:dyDescent="0.35">
      <c r="AL59151" s="14"/>
    </row>
    <row r="59152" spans="38:38" x14ac:dyDescent="0.35">
      <c r="AL59152" s="14"/>
    </row>
    <row r="59153" spans="38:38" x14ac:dyDescent="0.35">
      <c r="AL59153" s="14"/>
    </row>
    <row r="59154" spans="38:38" x14ac:dyDescent="0.35">
      <c r="AL59154" s="14"/>
    </row>
    <row r="59155" spans="38:38" x14ac:dyDescent="0.35">
      <c r="AL59155" s="14"/>
    </row>
    <row r="59156" spans="38:38" x14ac:dyDescent="0.35">
      <c r="AL59156" s="14"/>
    </row>
    <row r="59157" spans="38:38" x14ac:dyDescent="0.35">
      <c r="AL59157" s="14"/>
    </row>
    <row r="59158" spans="38:38" x14ac:dyDescent="0.35">
      <c r="AL59158" s="14"/>
    </row>
    <row r="59159" spans="38:38" x14ac:dyDescent="0.35">
      <c r="AL59159" s="14"/>
    </row>
    <row r="59160" spans="38:38" x14ac:dyDescent="0.35">
      <c r="AL59160" s="14"/>
    </row>
    <row r="59161" spans="38:38" x14ac:dyDescent="0.35">
      <c r="AL59161" s="14"/>
    </row>
    <row r="59162" spans="38:38" x14ac:dyDescent="0.35">
      <c r="AL59162" s="14"/>
    </row>
    <row r="59163" spans="38:38" x14ac:dyDescent="0.35">
      <c r="AL59163" s="14"/>
    </row>
    <row r="59164" spans="38:38" x14ac:dyDescent="0.35">
      <c r="AL59164" s="14"/>
    </row>
    <row r="59165" spans="38:38" x14ac:dyDescent="0.35">
      <c r="AL59165" s="14"/>
    </row>
    <row r="59166" spans="38:38" x14ac:dyDescent="0.35">
      <c r="AL59166" s="14"/>
    </row>
    <row r="59167" spans="38:38" x14ac:dyDescent="0.35">
      <c r="AL59167" s="14"/>
    </row>
    <row r="59168" spans="38:38" x14ac:dyDescent="0.35">
      <c r="AL59168" s="14"/>
    </row>
    <row r="59169" spans="38:38" x14ac:dyDescent="0.35">
      <c r="AL59169" s="14"/>
    </row>
    <row r="59170" spans="38:38" x14ac:dyDescent="0.35">
      <c r="AL59170" s="14"/>
    </row>
    <row r="59171" spans="38:38" x14ac:dyDescent="0.35">
      <c r="AL59171" s="14"/>
    </row>
    <row r="59172" spans="38:38" x14ac:dyDescent="0.35">
      <c r="AL59172" s="14"/>
    </row>
    <row r="59173" spans="38:38" x14ac:dyDescent="0.35">
      <c r="AL59173" s="14"/>
    </row>
    <row r="59174" spans="38:38" x14ac:dyDescent="0.35">
      <c r="AL59174" s="14"/>
    </row>
    <row r="59175" spans="38:38" x14ac:dyDescent="0.35">
      <c r="AL59175" s="14"/>
    </row>
    <row r="59176" spans="38:38" x14ac:dyDescent="0.35">
      <c r="AL59176" s="14"/>
    </row>
    <row r="59177" spans="38:38" x14ac:dyDescent="0.35">
      <c r="AL59177" s="14"/>
    </row>
    <row r="59178" spans="38:38" x14ac:dyDescent="0.35">
      <c r="AL59178" s="14"/>
    </row>
    <row r="59179" spans="38:38" x14ac:dyDescent="0.35">
      <c r="AL59179" s="14"/>
    </row>
    <row r="59180" spans="38:38" x14ac:dyDescent="0.35">
      <c r="AL59180" s="14"/>
    </row>
    <row r="59181" spans="38:38" x14ac:dyDescent="0.35">
      <c r="AL59181" s="14"/>
    </row>
    <row r="59182" spans="38:38" x14ac:dyDescent="0.35">
      <c r="AL59182" s="14"/>
    </row>
    <row r="59183" spans="38:38" x14ac:dyDescent="0.35">
      <c r="AL59183" s="14"/>
    </row>
    <row r="59184" spans="38:38" x14ac:dyDescent="0.35">
      <c r="AL59184" s="14"/>
    </row>
    <row r="59185" spans="38:38" x14ac:dyDescent="0.35">
      <c r="AL59185" s="14"/>
    </row>
    <row r="59186" spans="38:38" x14ac:dyDescent="0.35">
      <c r="AL59186" s="14"/>
    </row>
    <row r="59187" spans="38:38" x14ac:dyDescent="0.35">
      <c r="AL59187" s="14"/>
    </row>
    <row r="59188" spans="38:38" x14ac:dyDescent="0.35">
      <c r="AL59188" s="14"/>
    </row>
    <row r="59189" spans="38:38" x14ac:dyDescent="0.35">
      <c r="AL59189" s="14"/>
    </row>
    <row r="59190" spans="38:38" x14ac:dyDescent="0.35">
      <c r="AL59190" s="14"/>
    </row>
    <row r="59191" spans="38:38" x14ac:dyDescent="0.35">
      <c r="AL59191" s="14"/>
    </row>
    <row r="59192" spans="38:38" x14ac:dyDescent="0.35">
      <c r="AL59192" s="14"/>
    </row>
    <row r="59193" spans="38:38" x14ac:dyDescent="0.35">
      <c r="AL59193" s="14"/>
    </row>
    <row r="59194" spans="38:38" x14ac:dyDescent="0.35">
      <c r="AL59194" s="14"/>
    </row>
    <row r="59195" spans="38:38" x14ac:dyDescent="0.35">
      <c r="AL59195" s="14"/>
    </row>
    <row r="59196" spans="38:38" x14ac:dyDescent="0.35">
      <c r="AL59196" s="14"/>
    </row>
    <row r="59197" spans="38:38" x14ac:dyDescent="0.35">
      <c r="AL59197" s="14"/>
    </row>
    <row r="59198" spans="38:38" x14ac:dyDescent="0.35">
      <c r="AL59198" s="14"/>
    </row>
    <row r="59199" spans="38:38" x14ac:dyDescent="0.35">
      <c r="AL59199" s="14"/>
    </row>
    <row r="59200" spans="38:38" x14ac:dyDescent="0.35">
      <c r="AL59200" s="14"/>
    </row>
    <row r="59201" spans="38:38" x14ac:dyDescent="0.35">
      <c r="AL59201" s="14"/>
    </row>
    <row r="59202" spans="38:38" x14ac:dyDescent="0.35">
      <c r="AL59202" s="14"/>
    </row>
    <row r="59203" spans="38:38" x14ac:dyDescent="0.35">
      <c r="AL59203" s="14"/>
    </row>
    <row r="59204" spans="38:38" x14ac:dyDescent="0.35">
      <c r="AL59204" s="14"/>
    </row>
    <row r="59205" spans="38:38" x14ac:dyDescent="0.35">
      <c r="AL59205" s="14"/>
    </row>
    <row r="59206" spans="38:38" x14ac:dyDescent="0.35">
      <c r="AL59206" s="14"/>
    </row>
    <row r="59207" spans="38:38" x14ac:dyDescent="0.35">
      <c r="AL59207" s="14"/>
    </row>
    <row r="59208" spans="38:38" x14ac:dyDescent="0.35">
      <c r="AL59208" s="14"/>
    </row>
    <row r="59209" spans="38:38" x14ac:dyDescent="0.35">
      <c r="AL59209" s="14"/>
    </row>
    <row r="59210" spans="38:38" x14ac:dyDescent="0.35">
      <c r="AL59210" s="14"/>
    </row>
    <row r="59211" spans="38:38" x14ac:dyDescent="0.35">
      <c r="AL59211" s="14"/>
    </row>
    <row r="59212" spans="38:38" x14ac:dyDescent="0.35">
      <c r="AL59212" s="14"/>
    </row>
    <row r="59213" spans="38:38" x14ac:dyDescent="0.35">
      <c r="AL59213" s="14"/>
    </row>
    <row r="59214" spans="38:38" x14ac:dyDescent="0.35">
      <c r="AL59214" s="14"/>
    </row>
    <row r="59215" spans="38:38" x14ac:dyDescent="0.35">
      <c r="AL59215" s="14"/>
    </row>
    <row r="59216" spans="38:38" x14ac:dyDescent="0.35">
      <c r="AL59216" s="14"/>
    </row>
    <row r="59217" spans="38:38" x14ac:dyDescent="0.35">
      <c r="AL59217" s="14"/>
    </row>
    <row r="59218" spans="38:38" x14ac:dyDescent="0.35">
      <c r="AL59218" s="14"/>
    </row>
    <row r="59219" spans="38:38" x14ac:dyDescent="0.35">
      <c r="AL59219" s="14"/>
    </row>
    <row r="59220" spans="38:38" x14ac:dyDescent="0.35">
      <c r="AL59220" s="14"/>
    </row>
    <row r="59221" spans="38:38" x14ac:dyDescent="0.35">
      <c r="AL59221" s="14"/>
    </row>
    <row r="59222" spans="38:38" x14ac:dyDescent="0.35">
      <c r="AL59222" s="14"/>
    </row>
    <row r="59223" spans="38:38" x14ac:dyDescent="0.35">
      <c r="AL59223" s="14"/>
    </row>
    <row r="59224" spans="38:38" x14ac:dyDescent="0.35">
      <c r="AL59224" s="14"/>
    </row>
    <row r="59225" spans="38:38" x14ac:dyDescent="0.35">
      <c r="AL59225" s="14"/>
    </row>
    <row r="59226" spans="38:38" x14ac:dyDescent="0.35">
      <c r="AL59226" s="14"/>
    </row>
    <row r="59227" spans="38:38" x14ac:dyDescent="0.35">
      <c r="AL59227" s="14"/>
    </row>
    <row r="59228" spans="38:38" x14ac:dyDescent="0.35">
      <c r="AL59228" s="14"/>
    </row>
    <row r="59229" spans="38:38" x14ac:dyDescent="0.35">
      <c r="AL59229" s="14"/>
    </row>
    <row r="59230" spans="38:38" x14ac:dyDescent="0.35">
      <c r="AL59230" s="14"/>
    </row>
    <row r="59231" spans="38:38" x14ac:dyDescent="0.35">
      <c r="AL59231" s="14"/>
    </row>
    <row r="59232" spans="38:38" x14ac:dyDescent="0.35">
      <c r="AL59232" s="14"/>
    </row>
    <row r="59233" spans="38:38" x14ac:dyDescent="0.35">
      <c r="AL59233" s="14"/>
    </row>
    <row r="59234" spans="38:38" x14ac:dyDescent="0.35">
      <c r="AL59234" s="14"/>
    </row>
    <row r="59235" spans="38:38" x14ac:dyDescent="0.35">
      <c r="AL59235" s="14"/>
    </row>
    <row r="59236" spans="38:38" x14ac:dyDescent="0.35">
      <c r="AL59236" s="14"/>
    </row>
    <row r="59237" spans="38:38" x14ac:dyDescent="0.35">
      <c r="AL59237" s="14"/>
    </row>
    <row r="59238" spans="38:38" x14ac:dyDescent="0.35">
      <c r="AL59238" s="14"/>
    </row>
    <row r="59239" spans="38:38" x14ac:dyDescent="0.35">
      <c r="AL59239" s="14"/>
    </row>
    <row r="59240" spans="38:38" x14ac:dyDescent="0.35">
      <c r="AL59240" s="14"/>
    </row>
    <row r="59241" spans="38:38" x14ac:dyDescent="0.35">
      <c r="AL59241" s="14"/>
    </row>
    <row r="59242" spans="38:38" x14ac:dyDescent="0.35">
      <c r="AL59242" s="14"/>
    </row>
    <row r="59243" spans="38:38" x14ac:dyDescent="0.35">
      <c r="AL59243" s="14"/>
    </row>
    <row r="59244" spans="38:38" x14ac:dyDescent="0.35">
      <c r="AL59244" s="14"/>
    </row>
    <row r="59245" spans="38:38" x14ac:dyDescent="0.35">
      <c r="AL59245" s="14"/>
    </row>
    <row r="59246" spans="38:38" x14ac:dyDescent="0.35">
      <c r="AL59246" s="14"/>
    </row>
    <row r="59247" spans="38:38" x14ac:dyDescent="0.35">
      <c r="AL59247" s="14"/>
    </row>
    <row r="59248" spans="38:38" x14ac:dyDescent="0.35">
      <c r="AL59248" s="14"/>
    </row>
    <row r="59249" spans="38:38" x14ac:dyDescent="0.35">
      <c r="AL59249" s="14"/>
    </row>
    <row r="59250" spans="38:38" x14ac:dyDescent="0.35">
      <c r="AL59250" s="14"/>
    </row>
    <row r="59251" spans="38:38" x14ac:dyDescent="0.35">
      <c r="AL59251" s="14"/>
    </row>
    <row r="59252" spans="38:38" x14ac:dyDescent="0.35">
      <c r="AL59252" s="14"/>
    </row>
    <row r="59253" spans="38:38" x14ac:dyDescent="0.35">
      <c r="AL59253" s="14"/>
    </row>
    <row r="59254" spans="38:38" x14ac:dyDescent="0.35">
      <c r="AL59254" s="14"/>
    </row>
    <row r="59255" spans="38:38" x14ac:dyDescent="0.35">
      <c r="AL59255" s="14"/>
    </row>
    <row r="59256" spans="38:38" x14ac:dyDescent="0.35">
      <c r="AL59256" s="14"/>
    </row>
    <row r="59257" spans="38:38" x14ac:dyDescent="0.35">
      <c r="AL59257" s="14"/>
    </row>
    <row r="59258" spans="38:38" x14ac:dyDescent="0.35">
      <c r="AL59258" s="14"/>
    </row>
    <row r="59259" spans="38:38" x14ac:dyDescent="0.35">
      <c r="AL59259" s="14"/>
    </row>
    <row r="59260" spans="38:38" x14ac:dyDescent="0.35">
      <c r="AL59260" s="14"/>
    </row>
    <row r="59261" spans="38:38" x14ac:dyDescent="0.35">
      <c r="AL59261" s="14"/>
    </row>
    <row r="59262" spans="38:38" x14ac:dyDescent="0.35">
      <c r="AL59262" s="14"/>
    </row>
    <row r="59263" spans="38:38" x14ac:dyDescent="0.35">
      <c r="AL59263" s="14"/>
    </row>
    <row r="59264" spans="38:38" x14ac:dyDescent="0.35">
      <c r="AL59264" s="14"/>
    </row>
    <row r="59265" spans="38:38" x14ac:dyDescent="0.35">
      <c r="AL59265" s="14"/>
    </row>
    <row r="61378" spans="37:38" x14ac:dyDescent="0.35">
      <c r="AK61378" s="13"/>
      <c r="AL61378" s="13"/>
    </row>
    <row r="61379" spans="37:38" x14ac:dyDescent="0.35">
      <c r="AK61379" s="5"/>
      <c r="AL61379" s="5"/>
    </row>
    <row r="61380" spans="37:38" x14ac:dyDescent="0.35">
      <c r="AK61380" s="14"/>
      <c r="AL61380" s="14"/>
    </row>
    <row r="61381" spans="37:38" x14ac:dyDescent="0.35">
      <c r="AK61381" s="14"/>
      <c r="AL61381" s="14"/>
    </row>
    <row r="61382" spans="37:38" x14ac:dyDescent="0.35">
      <c r="AK61382" s="14"/>
      <c r="AL61382" s="14"/>
    </row>
    <row r="61383" spans="37:38" x14ac:dyDescent="0.35">
      <c r="AK61383" s="14"/>
      <c r="AL61383" s="14"/>
    </row>
    <row r="61384" spans="37:38" x14ac:dyDescent="0.35">
      <c r="AK61384" s="14"/>
      <c r="AL61384" s="14"/>
    </row>
    <row r="61385" spans="37:38" x14ac:dyDescent="0.35">
      <c r="AK61385" s="14"/>
      <c r="AL61385" s="14"/>
    </row>
    <row r="61386" spans="37:38" x14ac:dyDescent="0.35">
      <c r="AK61386" s="14"/>
      <c r="AL61386" s="14"/>
    </row>
    <row r="61387" spans="37:38" x14ac:dyDescent="0.35">
      <c r="AK61387" s="14"/>
      <c r="AL61387" s="14"/>
    </row>
    <row r="61388" spans="37:38" x14ac:dyDescent="0.35">
      <c r="AK61388" s="14"/>
      <c r="AL61388" s="14"/>
    </row>
    <row r="61389" spans="37:38" x14ac:dyDescent="0.35">
      <c r="AK61389" s="14"/>
      <c r="AL61389" s="14"/>
    </row>
    <row r="61390" spans="37:38" x14ac:dyDescent="0.35">
      <c r="AK61390" s="14"/>
      <c r="AL61390" s="14"/>
    </row>
    <row r="61391" spans="37:38" x14ac:dyDescent="0.35">
      <c r="AK61391" s="14"/>
      <c r="AL61391" s="14"/>
    </row>
    <row r="61392" spans="37:38" x14ac:dyDescent="0.35">
      <c r="AK61392" s="14"/>
      <c r="AL61392" s="14"/>
    </row>
    <row r="61393" spans="37:38" x14ac:dyDescent="0.35">
      <c r="AK61393" s="14"/>
      <c r="AL61393" s="14"/>
    </row>
    <row r="61394" spans="37:38" x14ac:dyDescent="0.35">
      <c r="AK61394" s="14"/>
      <c r="AL61394" s="14"/>
    </row>
    <row r="61395" spans="37:38" x14ac:dyDescent="0.35">
      <c r="AK61395" s="14"/>
      <c r="AL61395" s="14"/>
    </row>
    <row r="61396" spans="37:38" x14ac:dyDescent="0.35">
      <c r="AK61396" s="14"/>
      <c r="AL61396" s="14"/>
    </row>
    <row r="61397" spans="37:38" x14ac:dyDescent="0.35">
      <c r="AK61397" s="14"/>
      <c r="AL61397" s="14"/>
    </row>
    <row r="61398" spans="37:38" x14ac:dyDescent="0.35">
      <c r="AK61398" s="14"/>
      <c r="AL61398" s="14"/>
    </row>
    <row r="61399" spans="37:38" x14ac:dyDescent="0.35">
      <c r="AK61399" s="14"/>
      <c r="AL61399" s="14"/>
    </row>
    <row r="61400" spans="37:38" x14ac:dyDescent="0.35">
      <c r="AK61400" s="14"/>
      <c r="AL61400" s="14"/>
    </row>
    <row r="61401" spans="37:38" x14ac:dyDescent="0.35">
      <c r="AK61401" s="14"/>
      <c r="AL61401" s="14"/>
    </row>
    <row r="61402" spans="37:38" x14ac:dyDescent="0.35">
      <c r="AK61402" s="14"/>
      <c r="AL61402" s="14"/>
    </row>
    <row r="61403" spans="37:38" x14ac:dyDescent="0.35">
      <c r="AK61403" s="14"/>
      <c r="AL61403" s="14"/>
    </row>
    <row r="61404" spans="37:38" x14ac:dyDescent="0.35">
      <c r="AK61404" s="14"/>
      <c r="AL61404" s="14"/>
    </row>
    <row r="61405" spans="37:38" x14ac:dyDescent="0.35">
      <c r="AK61405" s="14"/>
      <c r="AL61405" s="14"/>
    </row>
    <row r="61406" spans="37:38" x14ac:dyDescent="0.35">
      <c r="AK61406" s="14"/>
      <c r="AL61406" s="14"/>
    </row>
    <row r="61407" spans="37:38" x14ac:dyDescent="0.35">
      <c r="AK61407" s="14"/>
      <c r="AL61407" s="14"/>
    </row>
    <row r="61408" spans="37:38" x14ac:dyDescent="0.35">
      <c r="AK61408" s="14"/>
      <c r="AL61408" s="14"/>
    </row>
    <row r="61409" spans="37:38" x14ac:dyDescent="0.35">
      <c r="AK61409" s="14"/>
      <c r="AL61409" s="14"/>
    </row>
    <row r="61410" spans="37:38" x14ac:dyDescent="0.35">
      <c r="AK61410" s="14"/>
      <c r="AL61410" s="14"/>
    </row>
    <row r="61411" spans="37:38" x14ac:dyDescent="0.35">
      <c r="AK61411" s="14"/>
      <c r="AL61411" s="14"/>
    </row>
    <row r="61412" spans="37:38" x14ac:dyDescent="0.35">
      <c r="AK61412" s="14"/>
      <c r="AL61412" s="14"/>
    </row>
    <row r="61413" spans="37:38" x14ac:dyDescent="0.35">
      <c r="AK61413" s="14"/>
      <c r="AL61413" s="14"/>
    </row>
    <row r="61414" spans="37:38" x14ac:dyDescent="0.35">
      <c r="AK61414" s="14"/>
      <c r="AL61414" s="14"/>
    </row>
    <row r="61415" spans="37:38" x14ac:dyDescent="0.35">
      <c r="AK61415" s="14"/>
      <c r="AL61415" s="14"/>
    </row>
    <row r="61416" spans="37:38" x14ac:dyDescent="0.35">
      <c r="AK61416" s="14"/>
      <c r="AL61416" s="14"/>
    </row>
    <row r="61417" spans="37:38" x14ac:dyDescent="0.35">
      <c r="AK61417" s="14"/>
      <c r="AL61417" s="14"/>
    </row>
    <row r="61418" spans="37:38" x14ac:dyDescent="0.35">
      <c r="AK61418" s="14"/>
      <c r="AL61418" s="14"/>
    </row>
    <row r="61419" spans="37:38" x14ac:dyDescent="0.35">
      <c r="AK61419" s="14"/>
      <c r="AL61419" s="14"/>
    </row>
    <row r="61420" spans="37:38" x14ac:dyDescent="0.35">
      <c r="AK61420" s="14"/>
      <c r="AL61420" s="14"/>
    </row>
    <row r="61421" spans="37:38" x14ac:dyDescent="0.35">
      <c r="AK61421" s="14"/>
      <c r="AL61421" s="14"/>
    </row>
    <row r="61422" spans="37:38" x14ac:dyDescent="0.35">
      <c r="AK61422" s="14"/>
      <c r="AL61422" s="14"/>
    </row>
    <row r="61423" spans="37:38" x14ac:dyDescent="0.35">
      <c r="AK61423" s="14"/>
      <c r="AL61423" s="14"/>
    </row>
    <row r="61424" spans="37:38" x14ac:dyDescent="0.35">
      <c r="AK61424" s="14"/>
      <c r="AL61424" s="14"/>
    </row>
    <row r="61425" spans="37:38" x14ac:dyDescent="0.35">
      <c r="AK61425" s="14"/>
      <c r="AL61425" s="14"/>
    </row>
    <row r="61426" spans="37:38" x14ac:dyDescent="0.35">
      <c r="AK61426" s="14"/>
      <c r="AL61426" s="14"/>
    </row>
    <row r="61427" spans="37:38" x14ac:dyDescent="0.35">
      <c r="AK61427" s="14"/>
      <c r="AL61427" s="14"/>
    </row>
    <row r="61428" spans="37:38" x14ac:dyDescent="0.35">
      <c r="AK61428" s="14"/>
      <c r="AL61428" s="14"/>
    </row>
    <row r="61429" spans="37:38" x14ac:dyDescent="0.35">
      <c r="AK61429" s="14"/>
      <c r="AL61429" s="14"/>
    </row>
    <row r="61430" spans="37:38" x14ac:dyDescent="0.35">
      <c r="AK61430" s="14"/>
      <c r="AL61430" s="14"/>
    </row>
    <row r="61431" spans="37:38" x14ac:dyDescent="0.35">
      <c r="AK61431" s="14"/>
      <c r="AL61431" s="14"/>
    </row>
    <row r="61432" spans="37:38" x14ac:dyDescent="0.35">
      <c r="AK61432" s="14"/>
      <c r="AL61432" s="14"/>
    </row>
    <row r="61433" spans="37:38" x14ac:dyDescent="0.35">
      <c r="AK61433" s="14"/>
      <c r="AL61433" s="14"/>
    </row>
    <row r="61434" spans="37:38" x14ac:dyDescent="0.35">
      <c r="AK61434" s="14"/>
      <c r="AL61434" s="14"/>
    </row>
    <row r="61435" spans="37:38" x14ac:dyDescent="0.35">
      <c r="AK61435" s="14"/>
      <c r="AL61435" s="14"/>
    </row>
    <row r="61436" spans="37:38" x14ac:dyDescent="0.35">
      <c r="AK61436" s="14"/>
      <c r="AL61436" s="14"/>
    </row>
    <row r="61437" spans="37:38" x14ac:dyDescent="0.35">
      <c r="AK61437" s="14"/>
      <c r="AL61437" s="14"/>
    </row>
    <row r="61438" spans="37:38" x14ac:dyDescent="0.35">
      <c r="AK61438" s="14"/>
      <c r="AL61438" s="14"/>
    </row>
    <row r="61439" spans="37:38" x14ac:dyDescent="0.35">
      <c r="AK61439" s="14"/>
      <c r="AL61439" s="14"/>
    </row>
    <row r="61440" spans="37:38" x14ac:dyDescent="0.35">
      <c r="AK61440" s="14"/>
      <c r="AL61440" s="14"/>
    </row>
    <row r="61441" spans="37:38" x14ac:dyDescent="0.35">
      <c r="AK61441" s="14"/>
      <c r="AL61441" s="14"/>
    </row>
    <row r="61442" spans="37:38" x14ac:dyDescent="0.35">
      <c r="AK61442" s="14"/>
      <c r="AL61442" s="14"/>
    </row>
    <row r="61443" spans="37:38" x14ac:dyDescent="0.35">
      <c r="AK61443" s="14"/>
      <c r="AL61443" s="14"/>
    </row>
    <row r="61444" spans="37:38" x14ac:dyDescent="0.35">
      <c r="AK61444" s="14"/>
      <c r="AL61444" s="14"/>
    </row>
    <row r="61445" spans="37:38" x14ac:dyDescent="0.35">
      <c r="AK61445" s="14"/>
      <c r="AL61445" s="14"/>
    </row>
    <row r="61446" spans="37:38" x14ac:dyDescent="0.35">
      <c r="AK61446" s="14"/>
      <c r="AL61446" s="14"/>
    </row>
    <row r="61447" spans="37:38" x14ac:dyDescent="0.35">
      <c r="AK61447" s="14"/>
      <c r="AL61447" s="14"/>
    </row>
    <row r="61448" spans="37:38" x14ac:dyDescent="0.35">
      <c r="AK61448" s="14"/>
      <c r="AL61448" s="14"/>
    </row>
    <row r="61449" spans="37:38" x14ac:dyDescent="0.35">
      <c r="AK61449" s="14"/>
      <c r="AL61449" s="14"/>
    </row>
    <row r="61450" spans="37:38" x14ac:dyDescent="0.35">
      <c r="AK61450" s="14"/>
      <c r="AL61450" s="14"/>
    </row>
    <row r="61451" spans="37:38" x14ac:dyDescent="0.35">
      <c r="AK61451" s="14"/>
      <c r="AL61451" s="14"/>
    </row>
    <row r="61452" spans="37:38" x14ac:dyDescent="0.35">
      <c r="AK61452" s="14"/>
      <c r="AL61452" s="14"/>
    </row>
    <row r="61453" spans="37:38" x14ac:dyDescent="0.35">
      <c r="AK61453" s="14"/>
      <c r="AL61453" s="14"/>
    </row>
    <row r="61454" spans="37:38" x14ac:dyDescent="0.35">
      <c r="AK61454" s="14"/>
      <c r="AL61454" s="14"/>
    </row>
    <row r="61455" spans="37:38" x14ac:dyDescent="0.35">
      <c r="AK61455" s="14"/>
      <c r="AL61455" s="14"/>
    </row>
    <row r="61456" spans="37:38" x14ac:dyDescent="0.35">
      <c r="AK61456" s="14"/>
      <c r="AL61456" s="14"/>
    </row>
    <row r="61457" spans="37:38" x14ac:dyDescent="0.35">
      <c r="AK61457" s="14"/>
      <c r="AL61457" s="14"/>
    </row>
    <row r="61458" spans="37:38" x14ac:dyDescent="0.35">
      <c r="AK61458" s="14"/>
      <c r="AL61458" s="14"/>
    </row>
    <row r="61459" spans="37:38" x14ac:dyDescent="0.35">
      <c r="AK61459" s="14"/>
      <c r="AL61459" s="14"/>
    </row>
    <row r="61460" spans="37:38" x14ac:dyDescent="0.35">
      <c r="AK61460" s="14"/>
      <c r="AL61460" s="14"/>
    </row>
    <row r="61461" spans="37:38" x14ac:dyDescent="0.35">
      <c r="AK61461" s="14"/>
      <c r="AL61461" s="14"/>
    </row>
    <row r="61462" spans="37:38" x14ac:dyDescent="0.35">
      <c r="AK61462" s="14"/>
      <c r="AL61462" s="14"/>
    </row>
    <row r="61463" spans="37:38" x14ac:dyDescent="0.35">
      <c r="AK61463" s="14"/>
      <c r="AL61463" s="14"/>
    </row>
    <row r="61464" spans="37:38" x14ac:dyDescent="0.35">
      <c r="AK61464" s="14"/>
      <c r="AL61464" s="14"/>
    </row>
    <row r="61465" spans="37:38" x14ac:dyDescent="0.35">
      <c r="AK61465" s="14"/>
      <c r="AL61465" s="14"/>
    </row>
    <row r="61466" spans="37:38" x14ac:dyDescent="0.35">
      <c r="AK61466" s="14"/>
      <c r="AL61466" s="14"/>
    </row>
    <row r="61467" spans="37:38" x14ac:dyDescent="0.35">
      <c r="AK61467" s="14"/>
      <c r="AL61467" s="14"/>
    </row>
    <row r="61468" spans="37:38" x14ac:dyDescent="0.35">
      <c r="AK61468" s="14"/>
      <c r="AL61468" s="14"/>
    </row>
    <row r="61469" spans="37:38" x14ac:dyDescent="0.35">
      <c r="AK61469" s="14"/>
      <c r="AL61469" s="14"/>
    </row>
    <row r="61470" spans="37:38" x14ac:dyDescent="0.35">
      <c r="AK61470" s="14"/>
      <c r="AL61470" s="14"/>
    </row>
    <row r="61471" spans="37:38" x14ac:dyDescent="0.35">
      <c r="AK61471" s="14"/>
      <c r="AL61471" s="14"/>
    </row>
    <row r="61472" spans="37:38" x14ac:dyDescent="0.35">
      <c r="AK61472" s="14"/>
      <c r="AL61472" s="14"/>
    </row>
    <row r="61473" spans="37:38" x14ac:dyDescent="0.35">
      <c r="AK61473" s="14"/>
      <c r="AL61473" s="14"/>
    </row>
    <row r="61474" spans="37:38" x14ac:dyDescent="0.35">
      <c r="AK61474" s="14"/>
      <c r="AL61474" s="14"/>
    </row>
    <row r="61475" spans="37:38" x14ac:dyDescent="0.35">
      <c r="AK61475" s="14"/>
      <c r="AL61475" s="14"/>
    </row>
    <row r="61476" spans="37:38" x14ac:dyDescent="0.35">
      <c r="AK61476" s="14"/>
      <c r="AL61476" s="14"/>
    </row>
    <row r="61477" spans="37:38" x14ac:dyDescent="0.35">
      <c r="AK61477" s="14"/>
      <c r="AL61477" s="14"/>
    </row>
    <row r="61478" spans="37:38" x14ac:dyDescent="0.35">
      <c r="AK61478" s="14"/>
      <c r="AL61478" s="14"/>
    </row>
    <row r="61479" spans="37:38" x14ac:dyDescent="0.35">
      <c r="AK61479" s="14"/>
      <c r="AL61479" s="14"/>
    </row>
    <row r="61480" spans="37:38" x14ac:dyDescent="0.35">
      <c r="AK61480" s="14"/>
      <c r="AL61480" s="14"/>
    </row>
    <row r="61481" spans="37:38" x14ac:dyDescent="0.35">
      <c r="AK61481" s="14"/>
      <c r="AL61481" s="14"/>
    </row>
    <row r="61482" spans="37:38" x14ac:dyDescent="0.35">
      <c r="AK61482" s="14"/>
      <c r="AL61482" s="14"/>
    </row>
    <row r="61483" spans="37:38" x14ac:dyDescent="0.35">
      <c r="AK61483" s="14"/>
      <c r="AL61483" s="14"/>
    </row>
    <row r="61484" spans="37:38" x14ac:dyDescent="0.35">
      <c r="AK61484" s="14"/>
      <c r="AL61484" s="14"/>
    </row>
    <row r="61485" spans="37:38" x14ac:dyDescent="0.35">
      <c r="AK61485" s="14"/>
      <c r="AL61485" s="14"/>
    </row>
    <row r="61486" spans="37:38" x14ac:dyDescent="0.35">
      <c r="AK61486" s="14"/>
      <c r="AL61486" s="14"/>
    </row>
    <row r="61487" spans="37:38" x14ac:dyDescent="0.35">
      <c r="AK61487" s="14"/>
      <c r="AL61487" s="14"/>
    </row>
    <row r="61488" spans="37:38" x14ac:dyDescent="0.35">
      <c r="AK61488" s="14"/>
      <c r="AL61488" s="14"/>
    </row>
    <row r="61489" spans="37:38" x14ac:dyDescent="0.35">
      <c r="AK61489" s="14"/>
      <c r="AL61489" s="14"/>
    </row>
    <row r="61490" spans="37:38" x14ac:dyDescent="0.35">
      <c r="AK61490" s="14"/>
      <c r="AL61490" s="14"/>
    </row>
    <row r="61491" spans="37:38" x14ac:dyDescent="0.35">
      <c r="AK61491" s="14"/>
      <c r="AL61491" s="14"/>
    </row>
    <row r="61492" spans="37:38" x14ac:dyDescent="0.35">
      <c r="AK61492" s="14"/>
      <c r="AL61492" s="14"/>
    </row>
    <row r="61493" spans="37:38" x14ac:dyDescent="0.35">
      <c r="AK61493" s="14"/>
      <c r="AL61493" s="14"/>
    </row>
    <row r="61494" spans="37:38" x14ac:dyDescent="0.35">
      <c r="AK61494" s="14"/>
      <c r="AL61494" s="14"/>
    </row>
    <row r="61495" spans="37:38" x14ac:dyDescent="0.35">
      <c r="AK61495" s="14"/>
      <c r="AL61495" s="14"/>
    </row>
    <row r="61496" spans="37:38" x14ac:dyDescent="0.35">
      <c r="AK61496" s="14"/>
      <c r="AL61496" s="14"/>
    </row>
    <row r="61497" spans="37:38" x14ac:dyDescent="0.35">
      <c r="AK61497" s="14"/>
      <c r="AL61497" s="14"/>
    </row>
    <row r="61498" spans="37:38" x14ac:dyDescent="0.35">
      <c r="AK61498" s="14"/>
      <c r="AL61498" s="14"/>
    </row>
    <row r="61499" spans="37:38" x14ac:dyDescent="0.35">
      <c r="AK61499" s="14"/>
      <c r="AL61499" s="14"/>
    </row>
    <row r="61500" spans="37:38" x14ac:dyDescent="0.35">
      <c r="AK61500" s="14"/>
      <c r="AL61500" s="14"/>
    </row>
    <row r="61501" spans="37:38" x14ac:dyDescent="0.35">
      <c r="AK61501" s="14"/>
      <c r="AL61501" s="14"/>
    </row>
    <row r="61502" spans="37:38" x14ac:dyDescent="0.35">
      <c r="AK61502" s="14"/>
      <c r="AL61502" s="14"/>
    </row>
    <row r="61503" spans="37:38" x14ac:dyDescent="0.35">
      <c r="AK61503" s="14"/>
      <c r="AL61503" s="14"/>
    </row>
    <row r="61504" spans="37:38" x14ac:dyDescent="0.35">
      <c r="AK61504" s="14"/>
      <c r="AL61504" s="14"/>
    </row>
    <row r="61505" spans="37:38" x14ac:dyDescent="0.35">
      <c r="AK61505" s="14"/>
      <c r="AL61505" s="14"/>
    </row>
    <row r="61506" spans="37:38" x14ac:dyDescent="0.35">
      <c r="AK61506" s="14"/>
      <c r="AL61506" s="14"/>
    </row>
    <row r="61507" spans="37:38" x14ac:dyDescent="0.35">
      <c r="AK61507" s="14"/>
      <c r="AL61507" s="14"/>
    </row>
    <row r="61508" spans="37:38" x14ac:dyDescent="0.35">
      <c r="AK61508" s="14"/>
      <c r="AL61508" s="14"/>
    </row>
    <row r="61509" spans="37:38" x14ac:dyDescent="0.35">
      <c r="AK61509" s="14"/>
      <c r="AL61509" s="14"/>
    </row>
    <row r="61510" spans="37:38" x14ac:dyDescent="0.35">
      <c r="AK61510" s="14"/>
      <c r="AL61510" s="14"/>
    </row>
    <row r="61511" spans="37:38" x14ac:dyDescent="0.35">
      <c r="AK61511" s="14"/>
      <c r="AL61511" s="14"/>
    </row>
    <row r="61512" spans="37:38" x14ac:dyDescent="0.35">
      <c r="AK61512" s="14"/>
      <c r="AL61512" s="14"/>
    </row>
    <row r="61513" spans="37:38" x14ac:dyDescent="0.35">
      <c r="AK61513" s="14"/>
      <c r="AL61513" s="14"/>
    </row>
    <row r="61514" spans="37:38" x14ac:dyDescent="0.35">
      <c r="AK61514" s="14"/>
      <c r="AL61514" s="14"/>
    </row>
    <row r="61515" spans="37:38" x14ac:dyDescent="0.35">
      <c r="AK61515" s="14"/>
      <c r="AL61515" s="14"/>
    </row>
    <row r="61516" spans="37:38" x14ac:dyDescent="0.35">
      <c r="AK61516" s="14"/>
      <c r="AL61516" s="14"/>
    </row>
    <row r="61517" spans="37:38" x14ac:dyDescent="0.35">
      <c r="AK61517" s="14"/>
      <c r="AL61517" s="14"/>
    </row>
    <row r="61518" spans="37:38" x14ac:dyDescent="0.35">
      <c r="AK61518" s="14"/>
      <c r="AL61518" s="14"/>
    </row>
    <row r="61519" spans="37:38" x14ac:dyDescent="0.35">
      <c r="AK61519" s="14"/>
      <c r="AL61519" s="14"/>
    </row>
    <row r="61520" spans="37:38" x14ac:dyDescent="0.35">
      <c r="AK61520" s="14"/>
      <c r="AL61520" s="14"/>
    </row>
    <row r="61521" spans="37:38" x14ac:dyDescent="0.35">
      <c r="AK61521" s="14"/>
      <c r="AL61521" s="14"/>
    </row>
    <row r="61522" spans="37:38" x14ac:dyDescent="0.35">
      <c r="AK61522" s="14"/>
      <c r="AL61522" s="14"/>
    </row>
    <row r="61523" spans="37:38" x14ac:dyDescent="0.35">
      <c r="AK61523" s="14"/>
      <c r="AL61523" s="14"/>
    </row>
    <row r="61524" spans="37:38" x14ac:dyDescent="0.35">
      <c r="AK61524" s="14"/>
      <c r="AL61524" s="14"/>
    </row>
    <row r="61525" spans="37:38" x14ac:dyDescent="0.35">
      <c r="AK61525" s="14"/>
      <c r="AL61525" s="14"/>
    </row>
    <row r="61526" spans="37:38" x14ac:dyDescent="0.35">
      <c r="AK61526" s="14"/>
      <c r="AL61526" s="14"/>
    </row>
    <row r="61527" spans="37:38" x14ac:dyDescent="0.35">
      <c r="AK61527" s="14"/>
      <c r="AL61527" s="14"/>
    </row>
    <row r="61528" spans="37:38" x14ac:dyDescent="0.35">
      <c r="AK61528" s="14"/>
      <c r="AL61528" s="14"/>
    </row>
    <row r="61529" spans="37:38" x14ac:dyDescent="0.35">
      <c r="AK61529" s="14"/>
      <c r="AL61529" s="14"/>
    </row>
    <row r="61530" spans="37:38" x14ac:dyDescent="0.35">
      <c r="AK61530" s="14"/>
      <c r="AL61530" s="14"/>
    </row>
    <row r="61531" spans="37:38" x14ac:dyDescent="0.35">
      <c r="AK61531" s="14"/>
      <c r="AL61531" s="14"/>
    </row>
    <row r="61532" spans="37:38" x14ac:dyDescent="0.35">
      <c r="AK61532" s="14"/>
      <c r="AL61532" s="14"/>
    </row>
    <row r="61533" spans="37:38" x14ac:dyDescent="0.35">
      <c r="AK61533" s="14"/>
      <c r="AL61533" s="14"/>
    </row>
    <row r="61534" spans="37:38" x14ac:dyDescent="0.35">
      <c r="AK61534" s="14"/>
      <c r="AL61534" s="14"/>
    </row>
    <row r="61535" spans="37:38" x14ac:dyDescent="0.35">
      <c r="AK61535" s="14"/>
      <c r="AL61535" s="14"/>
    </row>
    <row r="61536" spans="37:38" x14ac:dyDescent="0.35">
      <c r="AK61536" s="14"/>
      <c r="AL61536" s="14"/>
    </row>
    <row r="61537" spans="37:38" x14ac:dyDescent="0.35">
      <c r="AK61537" s="14"/>
      <c r="AL61537" s="14"/>
    </row>
    <row r="61538" spans="37:38" x14ac:dyDescent="0.35">
      <c r="AK61538" s="14"/>
      <c r="AL61538" s="14"/>
    </row>
    <row r="61539" spans="37:38" x14ac:dyDescent="0.35">
      <c r="AK61539" s="14"/>
      <c r="AL61539" s="14"/>
    </row>
    <row r="61540" spans="37:38" x14ac:dyDescent="0.35">
      <c r="AK61540" s="14"/>
      <c r="AL61540" s="14"/>
    </row>
    <row r="61541" spans="37:38" x14ac:dyDescent="0.35">
      <c r="AK61541" s="14"/>
      <c r="AL61541" s="14"/>
    </row>
    <row r="61542" spans="37:38" x14ac:dyDescent="0.35">
      <c r="AK61542" s="14"/>
      <c r="AL61542" s="14"/>
    </row>
    <row r="61543" spans="37:38" x14ac:dyDescent="0.35">
      <c r="AK61543" s="14"/>
      <c r="AL61543" s="14"/>
    </row>
    <row r="61544" spans="37:38" x14ac:dyDescent="0.35">
      <c r="AK61544" s="14"/>
      <c r="AL61544" s="14"/>
    </row>
    <row r="61545" spans="37:38" x14ac:dyDescent="0.35">
      <c r="AK61545" s="14"/>
      <c r="AL61545" s="14"/>
    </row>
    <row r="61546" spans="37:38" x14ac:dyDescent="0.35">
      <c r="AK61546" s="14"/>
      <c r="AL61546" s="14"/>
    </row>
    <row r="61547" spans="37:38" x14ac:dyDescent="0.35">
      <c r="AK61547" s="14"/>
      <c r="AL61547" s="14"/>
    </row>
    <row r="61548" spans="37:38" x14ac:dyDescent="0.35">
      <c r="AK61548" s="14"/>
      <c r="AL61548" s="14"/>
    </row>
    <row r="61549" spans="37:38" x14ac:dyDescent="0.35">
      <c r="AK61549" s="14"/>
      <c r="AL61549" s="14"/>
    </row>
    <row r="61550" spans="37:38" x14ac:dyDescent="0.35">
      <c r="AK61550" s="14"/>
      <c r="AL61550" s="14"/>
    </row>
    <row r="61551" spans="37:38" x14ac:dyDescent="0.35">
      <c r="AK61551" s="14"/>
      <c r="AL61551" s="14"/>
    </row>
    <row r="61552" spans="37:38" x14ac:dyDescent="0.35">
      <c r="AK61552" s="14"/>
      <c r="AL61552" s="14"/>
    </row>
    <row r="61553" spans="37:38" x14ac:dyDescent="0.35">
      <c r="AK61553" s="14"/>
      <c r="AL61553" s="14"/>
    </row>
    <row r="61554" spans="37:38" x14ac:dyDescent="0.35">
      <c r="AK61554" s="14"/>
      <c r="AL61554" s="14"/>
    </row>
    <row r="61555" spans="37:38" x14ac:dyDescent="0.35">
      <c r="AK61555" s="14"/>
      <c r="AL61555" s="14"/>
    </row>
    <row r="61556" spans="37:38" x14ac:dyDescent="0.35">
      <c r="AK61556" s="14"/>
      <c r="AL61556" s="14"/>
    </row>
    <row r="61557" spans="37:38" x14ac:dyDescent="0.35">
      <c r="AK61557" s="14"/>
      <c r="AL61557" s="14"/>
    </row>
    <row r="61558" spans="37:38" x14ac:dyDescent="0.35">
      <c r="AK61558" s="14"/>
      <c r="AL61558" s="14"/>
    </row>
    <row r="61559" spans="37:38" x14ac:dyDescent="0.35">
      <c r="AK61559" s="14"/>
      <c r="AL61559" s="14"/>
    </row>
    <row r="61560" spans="37:38" x14ac:dyDescent="0.35">
      <c r="AK61560" s="14"/>
      <c r="AL61560" s="14"/>
    </row>
    <row r="61561" spans="37:38" x14ac:dyDescent="0.35">
      <c r="AK61561" s="14"/>
      <c r="AL61561" s="14"/>
    </row>
    <row r="61562" spans="37:38" x14ac:dyDescent="0.35">
      <c r="AK61562" s="14"/>
      <c r="AL61562" s="14"/>
    </row>
    <row r="61563" spans="37:38" x14ac:dyDescent="0.35">
      <c r="AK61563" s="14"/>
      <c r="AL61563" s="14"/>
    </row>
    <row r="61564" spans="37:38" x14ac:dyDescent="0.35">
      <c r="AK61564" s="14"/>
      <c r="AL61564" s="14"/>
    </row>
    <row r="61565" spans="37:38" x14ac:dyDescent="0.35">
      <c r="AK61565" s="14"/>
      <c r="AL61565" s="14"/>
    </row>
    <row r="61566" spans="37:38" x14ac:dyDescent="0.35">
      <c r="AK61566" s="14"/>
      <c r="AL61566" s="14"/>
    </row>
    <row r="61567" spans="37:38" x14ac:dyDescent="0.35">
      <c r="AK61567" s="14"/>
      <c r="AL61567" s="14"/>
    </row>
    <row r="61568" spans="37:38" x14ac:dyDescent="0.35">
      <c r="AK61568" s="14"/>
      <c r="AL61568" s="14"/>
    </row>
    <row r="61569" spans="37:38" x14ac:dyDescent="0.35">
      <c r="AK61569" s="14"/>
      <c r="AL61569" s="14"/>
    </row>
    <row r="61570" spans="37:38" x14ac:dyDescent="0.35">
      <c r="AK61570" s="14"/>
      <c r="AL61570" s="14"/>
    </row>
    <row r="61571" spans="37:38" x14ac:dyDescent="0.35">
      <c r="AK61571" s="14"/>
      <c r="AL61571" s="14"/>
    </row>
    <row r="61572" spans="37:38" x14ac:dyDescent="0.35">
      <c r="AK61572" s="14"/>
      <c r="AL61572" s="14"/>
    </row>
    <row r="61573" spans="37:38" x14ac:dyDescent="0.35">
      <c r="AK61573" s="14"/>
      <c r="AL61573" s="14"/>
    </row>
    <row r="61574" spans="37:38" x14ac:dyDescent="0.35">
      <c r="AK61574" s="14"/>
      <c r="AL61574" s="14"/>
    </row>
    <row r="61575" spans="37:38" x14ac:dyDescent="0.35">
      <c r="AK61575" s="14"/>
      <c r="AL61575" s="14"/>
    </row>
    <row r="61576" spans="37:38" x14ac:dyDescent="0.35">
      <c r="AK61576" s="14"/>
      <c r="AL61576" s="14"/>
    </row>
    <row r="61577" spans="37:38" x14ac:dyDescent="0.35">
      <c r="AK61577" s="14"/>
      <c r="AL61577" s="14"/>
    </row>
    <row r="61578" spans="37:38" x14ac:dyDescent="0.35">
      <c r="AK61578" s="14"/>
      <c r="AL61578" s="14"/>
    </row>
    <row r="61579" spans="37:38" x14ac:dyDescent="0.35">
      <c r="AK61579" s="14"/>
      <c r="AL61579" s="14"/>
    </row>
    <row r="61580" spans="37:38" x14ac:dyDescent="0.35">
      <c r="AK61580" s="14"/>
      <c r="AL61580" s="14"/>
    </row>
    <row r="61581" spans="37:38" x14ac:dyDescent="0.35">
      <c r="AK61581" s="14"/>
      <c r="AL61581" s="14"/>
    </row>
    <row r="61582" spans="37:38" x14ac:dyDescent="0.35">
      <c r="AK61582" s="14"/>
      <c r="AL61582" s="14"/>
    </row>
    <row r="61583" spans="37:38" x14ac:dyDescent="0.35">
      <c r="AK61583" s="14"/>
      <c r="AL61583" s="14"/>
    </row>
    <row r="61584" spans="37:38" x14ac:dyDescent="0.35">
      <c r="AK61584" s="14"/>
      <c r="AL61584" s="14"/>
    </row>
    <row r="61585" spans="37:38" x14ac:dyDescent="0.35">
      <c r="AK61585" s="14"/>
      <c r="AL61585" s="14"/>
    </row>
    <row r="61586" spans="37:38" x14ac:dyDescent="0.35">
      <c r="AK61586" s="14"/>
      <c r="AL61586" s="14"/>
    </row>
    <row r="61587" spans="37:38" x14ac:dyDescent="0.35">
      <c r="AK61587" s="14"/>
      <c r="AL61587" s="14"/>
    </row>
    <row r="61588" spans="37:38" x14ac:dyDescent="0.35">
      <c r="AK61588" s="14"/>
      <c r="AL61588" s="14"/>
    </row>
    <row r="61589" spans="37:38" x14ac:dyDescent="0.35">
      <c r="AK61589" s="14"/>
      <c r="AL61589" s="14"/>
    </row>
    <row r="61590" spans="37:38" x14ac:dyDescent="0.35">
      <c r="AK61590" s="14"/>
      <c r="AL61590" s="14"/>
    </row>
    <row r="61591" spans="37:38" x14ac:dyDescent="0.35">
      <c r="AK61591" s="14"/>
      <c r="AL61591" s="14"/>
    </row>
    <row r="61592" spans="37:38" x14ac:dyDescent="0.35">
      <c r="AK61592" s="14"/>
      <c r="AL61592" s="14"/>
    </row>
    <row r="61593" spans="37:38" x14ac:dyDescent="0.35">
      <c r="AK61593" s="14"/>
      <c r="AL61593" s="14"/>
    </row>
    <row r="61594" spans="37:38" x14ac:dyDescent="0.35">
      <c r="AK61594" s="14"/>
      <c r="AL61594" s="14"/>
    </row>
    <row r="61595" spans="37:38" x14ac:dyDescent="0.35">
      <c r="AK61595" s="14"/>
      <c r="AL61595" s="14"/>
    </row>
    <row r="61596" spans="37:38" x14ac:dyDescent="0.35">
      <c r="AK61596" s="14"/>
      <c r="AL61596" s="14"/>
    </row>
    <row r="61597" spans="37:38" x14ac:dyDescent="0.35">
      <c r="AK61597" s="14"/>
      <c r="AL61597" s="14"/>
    </row>
    <row r="61598" spans="37:38" x14ac:dyDescent="0.35">
      <c r="AK61598" s="14"/>
      <c r="AL61598" s="14"/>
    </row>
    <row r="61599" spans="37:38" x14ac:dyDescent="0.35">
      <c r="AK61599" s="14"/>
      <c r="AL61599" s="14"/>
    </row>
    <row r="61600" spans="37:38" x14ac:dyDescent="0.35">
      <c r="AK61600" s="14"/>
      <c r="AL61600" s="14"/>
    </row>
    <row r="61601" spans="37:38" x14ac:dyDescent="0.35">
      <c r="AK61601" s="14"/>
      <c r="AL61601" s="14"/>
    </row>
    <row r="61602" spans="37:38" x14ac:dyDescent="0.35">
      <c r="AK61602" s="14"/>
      <c r="AL61602" s="14"/>
    </row>
    <row r="61603" spans="37:38" x14ac:dyDescent="0.35">
      <c r="AK61603" s="14"/>
      <c r="AL61603" s="14"/>
    </row>
    <row r="61604" spans="37:38" x14ac:dyDescent="0.35">
      <c r="AK61604" s="14"/>
      <c r="AL61604" s="14"/>
    </row>
    <row r="61605" spans="37:38" x14ac:dyDescent="0.35">
      <c r="AK61605" s="14"/>
      <c r="AL61605" s="14"/>
    </row>
    <row r="61606" spans="37:38" x14ac:dyDescent="0.35">
      <c r="AK61606" s="14"/>
      <c r="AL61606" s="14"/>
    </row>
    <row r="61607" spans="37:38" x14ac:dyDescent="0.35">
      <c r="AK61607" s="14"/>
      <c r="AL61607" s="14"/>
    </row>
    <row r="61608" spans="37:38" x14ac:dyDescent="0.35">
      <c r="AK61608" s="14"/>
      <c r="AL61608" s="14"/>
    </row>
    <row r="61609" spans="37:38" x14ac:dyDescent="0.35">
      <c r="AK61609" s="14"/>
      <c r="AL61609" s="14"/>
    </row>
    <row r="61610" spans="37:38" x14ac:dyDescent="0.35">
      <c r="AK61610" s="14"/>
      <c r="AL61610" s="14"/>
    </row>
    <row r="61611" spans="37:38" x14ac:dyDescent="0.35">
      <c r="AK61611" s="14"/>
      <c r="AL61611" s="14"/>
    </row>
    <row r="61612" spans="37:38" x14ac:dyDescent="0.35">
      <c r="AK61612" s="14"/>
      <c r="AL61612" s="14"/>
    </row>
    <row r="61613" spans="37:38" x14ac:dyDescent="0.35">
      <c r="AK61613" s="14"/>
      <c r="AL61613" s="14"/>
    </row>
    <row r="61614" spans="37:38" x14ac:dyDescent="0.35">
      <c r="AK61614" s="14"/>
      <c r="AL61614" s="14"/>
    </row>
    <row r="61615" spans="37:38" x14ac:dyDescent="0.35">
      <c r="AK61615" s="14"/>
      <c r="AL61615" s="14"/>
    </row>
    <row r="61616" spans="37:38" x14ac:dyDescent="0.35">
      <c r="AK61616" s="14"/>
      <c r="AL61616" s="14"/>
    </row>
    <row r="61617" spans="37:38" x14ac:dyDescent="0.35">
      <c r="AK61617" s="14"/>
      <c r="AL61617" s="14"/>
    </row>
    <row r="61618" spans="37:38" x14ac:dyDescent="0.35">
      <c r="AK61618" s="14"/>
      <c r="AL61618" s="14"/>
    </row>
    <row r="61619" spans="37:38" x14ac:dyDescent="0.35">
      <c r="AK61619" s="14"/>
      <c r="AL61619" s="14"/>
    </row>
    <row r="61620" spans="37:38" x14ac:dyDescent="0.35">
      <c r="AK61620" s="14"/>
      <c r="AL61620" s="14"/>
    </row>
    <row r="61621" spans="37:38" x14ac:dyDescent="0.35">
      <c r="AK61621" s="14"/>
      <c r="AL61621" s="14"/>
    </row>
    <row r="61622" spans="37:38" x14ac:dyDescent="0.35">
      <c r="AK61622" s="14"/>
      <c r="AL61622" s="14"/>
    </row>
    <row r="61623" spans="37:38" x14ac:dyDescent="0.35">
      <c r="AK61623" s="14"/>
      <c r="AL61623" s="14"/>
    </row>
    <row r="61624" spans="37:38" x14ac:dyDescent="0.35">
      <c r="AK61624" s="14"/>
      <c r="AL61624" s="14"/>
    </row>
    <row r="61625" spans="37:38" x14ac:dyDescent="0.35">
      <c r="AK61625" s="14"/>
      <c r="AL61625" s="14"/>
    </row>
    <row r="61626" spans="37:38" x14ac:dyDescent="0.35">
      <c r="AK61626" s="14"/>
      <c r="AL61626" s="14"/>
    </row>
    <row r="61627" spans="37:38" x14ac:dyDescent="0.35">
      <c r="AK61627" s="14"/>
      <c r="AL61627" s="14"/>
    </row>
    <row r="61628" spans="37:38" x14ac:dyDescent="0.35">
      <c r="AK61628" s="14"/>
      <c r="AL61628" s="14"/>
    </row>
    <row r="61629" spans="37:38" x14ac:dyDescent="0.35">
      <c r="AK61629" s="14"/>
      <c r="AL61629" s="14"/>
    </row>
    <row r="61630" spans="37:38" x14ac:dyDescent="0.35">
      <c r="AK61630" s="14"/>
      <c r="AL61630" s="14"/>
    </row>
    <row r="61631" spans="37:38" x14ac:dyDescent="0.35">
      <c r="AK61631" s="14"/>
      <c r="AL61631" s="14"/>
    </row>
    <row r="61632" spans="37:38" x14ac:dyDescent="0.35">
      <c r="AK61632" s="14"/>
      <c r="AL61632" s="14"/>
    </row>
    <row r="61633" spans="37:38" x14ac:dyDescent="0.35">
      <c r="AK61633" s="14"/>
      <c r="AL61633" s="14"/>
    </row>
    <row r="61634" spans="37:38" x14ac:dyDescent="0.35">
      <c r="AK61634" s="14"/>
      <c r="AL61634" s="14"/>
    </row>
    <row r="61635" spans="37:38" x14ac:dyDescent="0.35">
      <c r="AK61635" s="14"/>
      <c r="AL61635" s="14"/>
    </row>
    <row r="61636" spans="37:38" x14ac:dyDescent="0.35">
      <c r="AK61636" s="14"/>
      <c r="AL61636" s="14"/>
    </row>
    <row r="61637" spans="37:38" x14ac:dyDescent="0.35">
      <c r="AK61637" s="14"/>
      <c r="AL61637" s="14"/>
    </row>
    <row r="61638" spans="37:38" x14ac:dyDescent="0.35">
      <c r="AK61638" s="14"/>
      <c r="AL61638" s="14"/>
    </row>
    <row r="61639" spans="37:38" x14ac:dyDescent="0.35">
      <c r="AK61639" s="14"/>
      <c r="AL61639" s="14"/>
    </row>
    <row r="61640" spans="37:38" x14ac:dyDescent="0.35">
      <c r="AK61640" s="14"/>
      <c r="AL61640" s="14"/>
    </row>
    <row r="61641" spans="37:38" x14ac:dyDescent="0.35">
      <c r="AK61641" s="14"/>
      <c r="AL61641" s="14"/>
    </row>
    <row r="61642" spans="37:38" x14ac:dyDescent="0.35">
      <c r="AK61642" s="14"/>
      <c r="AL61642" s="14"/>
    </row>
    <row r="61643" spans="37:38" x14ac:dyDescent="0.35">
      <c r="AK61643" s="14"/>
      <c r="AL61643" s="14"/>
    </row>
    <row r="61644" spans="37:38" x14ac:dyDescent="0.35">
      <c r="AK61644" s="14"/>
      <c r="AL61644" s="14"/>
    </row>
    <row r="61645" spans="37:38" x14ac:dyDescent="0.35">
      <c r="AK61645" s="14"/>
      <c r="AL61645" s="14"/>
    </row>
    <row r="61646" spans="37:38" x14ac:dyDescent="0.35">
      <c r="AK61646" s="14"/>
      <c r="AL61646" s="14"/>
    </row>
    <row r="61647" spans="37:38" x14ac:dyDescent="0.35">
      <c r="AK61647" s="14"/>
      <c r="AL61647" s="14"/>
    </row>
    <row r="61648" spans="37:38" x14ac:dyDescent="0.35">
      <c r="AK61648" s="14"/>
      <c r="AL61648" s="14"/>
    </row>
    <row r="61649" spans="37:38" x14ac:dyDescent="0.35">
      <c r="AK61649" s="14"/>
      <c r="AL61649" s="14"/>
    </row>
    <row r="61650" spans="37:38" x14ac:dyDescent="0.35">
      <c r="AK61650" s="14"/>
      <c r="AL61650" s="14"/>
    </row>
    <row r="61651" spans="37:38" x14ac:dyDescent="0.35">
      <c r="AK61651" s="14"/>
      <c r="AL61651" s="14"/>
    </row>
    <row r="61652" spans="37:38" x14ac:dyDescent="0.35">
      <c r="AK61652" s="14"/>
      <c r="AL61652" s="14"/>
    </row>
    <row r="61653" spans="37:38" x14ac:dyDescent="0.35">
      <c r="AK61653" s="14"/>
      <c r="AL61653" s="14"/>
    </row>
    <row r="61654" spans="37:38" x14ac:dyDescent="0.35">
      <c r="AK61654" s="14"/>
      <c r="AL61654" s="14"/>
    </row>
    <row r="61655" spans="37:38" x14ac:dyDescent="0.35">
      <c r="AK61655" s="14"/>
      <c r="AL61655" s="14"/>
    </row>
    <row r="61656" spans="37:38" x14ac:dyDescent="0.35">
      <c r="AK61656" s="14"/>
      <c r="AL61656" s="14"/>
    </row>
    <row r="61657" spans="37:38" x14ac:dyDescent="0.35">
      <c r="AK61657" s="14"/>
      <c r="AL61657" s="14"/>
    </row>
    <row r="61658" spans="37:38" x14ac:dyDescent="0.35">
      <c r="AK61658" s="14"/>
      <c r="AL61658" s="14"/>
    </row>
    <row r="61659" spans="37:38" x14ac:dyDescent="0.35">
      <c r="AK61659" s="14"/>
      <c r="AL61659" s="14"/>
    </row>
    <row r="61660" spans="37:38" x14ac:dyDescent="0.35">
      <c r="AK61660" s="14"/>
      <c r="AL61660" s="14"/>
    </row>
    <row r="61661" spans="37:38" x14ac:dyDescent="0.35">
      <c r="AK61661" s="14"/>
      <c r="AL61661" s="14"/>
    </row>
    <row r="61662" spans="37:38" x14ac:dyDescent="0.35">
      <c r="AK61662" s="14"/>
      <c r="AL61662" s="14"/>
    </row>
    <row r="61663" spans="37:38" x14ac:dyDescent="0.35">
      <c r="AK61663" s="14"/>
      <c r="AL61663" s="14"/>
    </row>
    <row r="61664" spans="37:38" x14ac:dyDescent="0.35">
      <c r="AK61664" s="14"/>
      <c r="AL61664" s="14"/>
    </row>
    <row r="61665" spans="37:38" x14ac:dyDescent="0.35">
      <c r="AK61665" s="14"/>
      <c r="AL61665" s="14"/>
    </row>
    <row r="61666" spans="37:38" x14ac:dyDescent="0.35">
      <c r="AK61666" s="14"/>
      <c r="AL61666" s="14"/>
    </row>
    <row r="61667" spans="37:38" x14ac:dyDescent="0.35">
      <c r="AK61667" s="14"/>
      <c r="AL61667" s="14"/>
    </row>
    <row r="61668" spans="37:38" x14ac:dyDescent="0.35">
      <c r="AK61668" s="14"/>
      <c r="AL61668" s="14"/>
    </row>
    <row r="61669" spans="37:38" x14ac:dyDescent="0.35">
      <c r="AK61669" s="14"/>
      <c r="AL61669" s="14"/>
    </row>
    <row r="61670" spans="37:38" x14ac:dyDescent="0.35">
      <c r="AK61670" s="14"/>
      <c r="AL61670" s="14"/>
    </row>
    <row r="61671" spans="37:38" x14ac:dyDescent="0.35">
      <c r="AK61671" s="14"/>
      <c r="AL61671" s="14"/>
    </row>
    <row r="61672" spans="37:38" x14ac:dyDescent="0.35">
      <c r="AK61672" s="14"/>
      <c r="AL61672" s="14"/>
    </row>
    <row r="61673" spans="37:38" x14ac:dyDescent="0.35">
      <c r="AK61673" s="14"/>
      <c r="AL61673" s="14"/>
    </row>
    <row r="61674" spans="37:38" x14ac:dyDescent="0.35">
      <c r="AK61674" s="14"/>
      <c r="AL61674" s="14"/>
    </row>
    <row r="61675" spans="37:38" x14ac:dyDescent="0.35">
      <c r="AK61675" s="14"/>
      <c r="AL61675" s="14"/>
    </row>
    <row r="61676" spans="37:38" x14ac:dyDescent="0.35">
      <c r="AK61676" s="14"/>
      <c r="AL61676" s="14"/>
    </row>
    <row r="61677" spans="37:38" x14ac:dyDescent="0.35">
      <c r="AK61677" s="14"/>
      <c r="AL61677" s="14"/>
    </row>
    <row r="61678" spans="37:38" x14ac:dyDescent="0.35">
      <c r="AK61678" s="14"/>
      <c r="AL61678" s="14"/>
    </row>
    <row r="61679" spans="37:38" x14ac:dyDescent="0.35">
      <c r="AK61679" s="14"/>
      <c r="AL61679" s="14"/>
    </row>
    <row r="61680" spans="37:38" x14ac:dyDescent="0.35">
      <c r="AK61680" s="14"/>
      <c r="AL61680" s="14"/>
    </row>
    <row r="61681" spans="37:38" x14ac:dyDescent="0.35">
      <c r="AK61681" s="14"/>
      <c r="AL61681" s="14"/>
    </row>
    <row r="61682" spans="37:38" x14ac:dyDescent="0.35">
      <c r="AK61682" s="14"/>
      <c r="AL61682" s="14"/>
    </row>
    <row r="61683" spans="37:38" x14ac:dyDescent="0.35">
      <c r="AK61683" s="14"/>
      <c r="AL61683" s="14"/>
    </row>
    <row r="61684" spans="37:38" x14ac:dyDescent="0.35">
      <c r="AK61684" s="14"/>
      <c r="AL61684" s="14"/>
    </row>
    <row r="61685" spans="37:38" x14ac:dyDescent="0.35">
      <c r="AK61685" s="14"/>
      <c r="AL61685" s="14"/>
    </row>
    <row r="61686" spans="37:38" x14ac:dyDescent="0.35">
      <c r="AK61686" s="14"/>
      <c r="AL61686" s="14"/>
    </row>
    <row r="61687" spans="37:38" x14ac:dyDescent="0.35">
      <c r="AK61687" s="14"/>
      <c r="AL61687" s="14"/>
    </row>
    <row r="61688" spans="37:38" x14ac:dyDescent="0.35">
      <c r="AK61688" s="14"/>
      <c r="AL61688" s="14"/>
    </row>
    <row r="61689" spans="37:38" x14ac:dyDescent="0.35">
      <c r="AK61689" s="14"/>
      <c r="AL61689" s="14"/>
    </row>
    <row r="61690" spans="37:38" x14ac:dyDescent="0.35">
      <c r="AK61690" s="14"/>
      <c r="AL61690" s="14"/>
    </row>
    <row r="61691" spans="37:38" x14ac:dyDescent="0.35">
      <c r="AK61691" s="14"/>
      <c r="AL61691" s="14"/>
    </row>
    <row r="61692" spans="37:38" x14ac:dyDescent="0.35">
      <c r="AK61692" s="14"/>
      <c r="AL61692" s="14"/>
    </row>
    <row r="61693" spans="37:38" x14ac:dyDescent="0.35">
      <c r="AK61693" s="14"/>
      <c r="AL61693" s="14"/>
    </row>
    <row r="61694" spans="37:38" x14ac:dyDescent="0.35">
      <c r="AK61694" s="14"/>
      <c r="AL61694" s="14"/>
    </row>
    <row r="61695" spans="37:38" x14ac:dyDescent="0.35">
      <c r="AK61695" s="14"/>
      <c r="AL61695" s="14"/>
    </row>
    <row r="61696" spans="37:38" x14ac:dyDescent="0.35">
      <c r="AK61696" s="14"/>
      <c r="AL61696" s="14"/>
    </row>
    <row r="61697" spans="37:38" x14ac:dyDescent="0.35">
      <c r="AK61697" s="14"/>
      <c r="AL61697" s="14"/>
    </row>
    <row r="61698" spans="37:38" x14ac:dyDescent="0.35">
      <c r="AK61698" s="14"/>
      <c r="AL61698" s="14"/>
    </row>
    <row r="61699" spans="37:38" x14ac:dyDescent="0.35">
      <c r="AK61699" s="14"/>
      <c r="AL61699" s="14"/>
    </row>
    <row r="61700" spans="37:38" x14ac:dyDescent="0.35">
      <c r="AK61700" s="14"/>
      <c r="AL61700" s="14"/>
    </row>
    <row r="61701" spans="37:38" x14ac:dyDescent="0.35">
      <c r="AK61701" s="14"/>
      <c r="AL61701" s="14"/>
    </row>
    <row r="61702" spans="37:38" x14ac:dyDescent="0.35">
      <c r="AK61702" s="14"/>
      <c r="AL61702" s="14"/>
    </row>
    <row r="61703" spans="37:38" x14ac:dyDescent="0.35">
      <c r="AK61703" s="14"/>
      <c r="AL61703" s="14"/>
    </row>
    <row r="61704" spans="37:38" x14ac:dyDescent="0.35">
      <c r="AK61704" s="14"/>
      <c r="AL61704" s="14"/>
    </row>
    <row r="61705" spans="37:38" x14ac:dyDescent="0.35">
      <c r="AK61705" s="14"/>
      <c r="AL61705" s="14"/>
    </row>
    <row r="61706" spans="37:38" x14ac:dyDescent="0.35">
      <c r="AK61706" s="14"/>
      <c r="AL61706" s="14"/>
    </row>
    <row r="61707" spans="37:38" x14ac:dyDescent="0.35">
      <c r="AK61707" s="14"/>
      <c r="AL61707" s="14"/>
    </row>
    <row r="61708" spans="37:38" x14ac:dyDescent="0.35">
      <c r="AK61708" s="14"/>
      <c r="AL61708" s="14"/>
    </row>
    <row r="61709" spans="37:38" x14ac:dyDescent="0.35">
      <c r="AK61709" s="14"/>
      <c r="AL61709" s="14"/>
    </row>
    <row r="61710" spans="37:38" x14ac:dyDescent="0.35">
      <c r="AK61710" s="14"/>
      <c r="AL61710" s="14"/>
    </row>
    <row r="61711" spans="37:38" x14ac:dyDescent="0.35">
      <c r="AK61711" s="14"/>
      <c r="AL61711" s="14"/>
    </row>
    <row r="61712" spans="37:38" x14ac:dyDescent="0.35">
      <c r="AK61712" s="14"/>
      <c r="AL61712" s="14"/>
    </row>
    <row r="61713" spans="37:38" x14ac:dyDescent="0.35">
      <c r="AK61713" s="14"/>
      <c r="AL61713" s="14"/>
    </row>
    <row r="61714" spans="37:38" x14ac:dyDescent="0.35">
      <c r="AK61714" s="14"/>
      <c r="AL61714" s="14"/>
    </row>
    <row r="61715" spans="37:38" x14ac:dyDescent="0.35">
      <c r="AK61715" s="14"/>
      <c r="AL61715" s="14"/>
    </row>
    <row r="61716" spans="37:38" x14ac:dyDescent="0.35">
      <c r="AK61716" s="14"/>
      <c r="AL61716" s="14"/>
    </row>
    <row r="61717" spans="37:38" x14ac:dyDescent="0.35">
      <c r="AK61717" s="14"/>
      <c r="AL61717" s="14"/>
    </row>
    <row r="61718" spans="37:38" x14ac:dyDescent="0.35">
      <c r="AK61718" s="14"/>
      <c r="AL61718" s="14"/>
    </row>
    <row r="61719" spans="37:38" x14ac:dyDescent="0.35">
      <c r="AK61719" s="14"/>
      <c r="AL61719" s="14"/>
    </row>
    <row r="61720" spans="37:38" x14ac:dyDescent="0.35">
      <c r="AK61720" s="14"/>
      <c r="AL61720" s="14"/>
    </row>
    <row r="61721" spans="37:38" x14ac:dyDescent="0.35">
      <c r="AK61721" s="14"/>
      <c r="AL61721" s="14"/>
    </row>
    <row r="61722" spans="37:38" x14ac:dyDescent="0.35">
      <c r="AK61722" s="14"/>
      <c r="AL61722" s="14"/>
    </row>
    <row r="61723" spans="37:38" x14ac:dyDescent="0.35">
      <c r="AK61723" s="14"/>
      <c r="AL61723" s="14"/>
    </row>
    <row r="61724" spans="37:38" x14ac:dyDescent="0.35">
      <c r="AK61724" s="14"/>
      <c r="AL61724" s="14"/>
    </row>
    <row r="61725" spans="37:38" x14ac:dyDescent="0.35">
      <c r="AK61725" s="14"/>
      <c r="AL61725" s="14"/>
    </row>
    <row r="61726" spans="37:38" x14ac:dyDescent="0.35">
      <c r="AK61726" s="14"/>
      <c r="AL61726" s="14"/>
    </row>
    <row r="61727" spans="37:38" x14ac:dyDescent="0.35">
      <c r="AK61727" s="14"/>
      <c r="AL61727" s="14"/>
    </row>
    <row r="61728" spans="37:38" x14ac:dyDescent="0.35">
      <c r="AK61728" s="14"/>
      <c r="AL61728" s="14"/>
    </row>
    <row r="61729" spans="37:38" x14ac:dyDescent="0.35">
      <c r="AK61729" s="14"/>
      <c r="AL61729" s="14"/>
    </row>
    <row r="61730" spans="37:38" x14ac:dyDescent="0.35">
      <c r="AK61730" s="14"/>
      <c r="AL61730" s="14"/>
    </row>
    <row r="61731" spans="37:38" x14ac:dyDescent="0.35">
      <c r="AK61731" s="14"/>
      <c r="AL61731" s="14"/>
    </row>
    <row r="61732" spans="37:38" x14ac:dyDescent="0.35">
      <c r="AK61732" s="14"/>
      <c r="AL61732" s="14"/>
    </row>
    <row r="61733" spans="37:38" x14ac:dyDescent="0.35">
      <c r="AK61733" s="14"/>
      <c r="AL61733" s="14"/>
    </row>
    <row r="61734" spans="37:38" x14ac:dyDescent="0.35">
      <c r="AK61734" s="14"/>
      <c r="AL61734" s="14"/>
    </row>
    <row r="61735" spans="37:38" x14ac:dyDescent="0.35">
      <c r="AK61735" s="14"/>
      <c r="AL61735" s="14"/>
    </row>
    <row r="61736" spans="37:38" x14ac:dyDescent="0.35">
      <c r="AK61736" s="14"/>
      <c r="AL61736" s="14"/>
    </row>
    <row r="61737" spans="37:38" x14ac:dyDescent="0.35">
      <c r="AK61737" s="14"/>
      <c r="AL61737" s="14"/>
    </row>
    <row r="61738" spans="37:38" x14ac:dyDescent="0.35">
      <c r="AK61738" s="14"/>
      <c r="AL61738" s="14"/>
    </row>
    <row r="61739" spans="37:38" x14ac:dyDescent="0.35">
      <c r="AK61739" s="14"/>
      <c r="AL61739" s="14"/>
    </row>
    <row r="61740" spans="37:38" x14ac:dyDescent="0.35">
      <c r="AK61740" s="14"/>
      <c r="AL61740" s="14"/>
    </row>
    <row r="61741" spans="37:38" x14ac:dyDescent="0.35">
      <c r="AK61741" s="14"/>
      <c r="AL61741" s="14"/>
    </row>
    <row r="61742" spans="37:38" x14ac:dyDescent="0.35">
      <c r="AK61742" s="14"/>
      <c r="AL61742" s="14"/>
    </row>
    <row r="61743" spans="37:38" x14ac:dyDescent="0.35">
      <c r="AK61743" s="14"/>
      <c r="AL61743" s="14"/>
    </row>
    <row r="61744" spans="37:38" x14ac:dyDescent="0.35">
      <c r="AK61744" s="14"/>
      <c r="AL61744" s="14"/>
    </row>
    <row r="61745" spans="37:38" x14ac:dyDescent="0.35">
      <c r="AK61745" s="14"/>
      <c r="AL61745" s="14"/>
    </row>
    <row r="61746" spans="37:38" x14ac:dyDescent="0.35">
      <c r="AK61746" s="14"/>
      <c r="AL61746" s="14"/>
    </row>
    <row r="61747" spans="37:38" x14ac:dyDescent="0.35">
      <c r="AK61747" s="14"/>
      <c r="AL61747" s="14"/>
    </row>
    <row r="61748" spans="37:38" x14ac:dyDescent="0.35">
      <c r="AK61748" s="14"/>
      <c r="AL61748" s="14"/>
    </row>
    <row r="61749" spans="37:38" x14ac:dyDescent="0.35">
      <c r="AK61749" s="14"/>
      <c r="AL61749" s="14"/>
    </row>
    <row r="61750" spans="37:38" x14ac:dyDescent="0.35">
      <c r="AK61750" s="14"/>
      <c r="AL61750" s="14"/>
    </row>
    <row r="61751" spans="37:38" x14ac:dyDescent="0.35">
      <c r="AK61751" s="14"/>
      <c r="AL61751" s="14"/>
    </row>
    <row r="61752" spans="37:38" x14ac:dyDescent="0.35">
      <c r="AK61752" s="14"/>
      <c r="AL61752" s="14"/>
    </row>
    <row r="61753" spans="37:38" x14ac:dyDescent="0.35">
      <c r="AK61753" s="14"/>
      <c r="AL61753" s="14"/>
    </row>
    <row r="61754" spans="37:38" x14ac:dyDescent="0.35">
      <c r="AK61754" s="14"/>
      <c r="AL61754" s="14"/>
    </row>
    <row r="61755" spans="37:38" x14ac:dyDescent="0.35">
      <c r="AK61755" s="14"/>
      <c r="AL61755" s="14"/>
    </row>
    <row r="61756" spans="37:38" x14ac:dyDescent="0.35">
      <c r="AK61756" s="14"/>
      <c r="AL61756" s="14"/>
    </row>
    <row r="61757" spans="37:38" x14ac:dyDescent="0.35">
      <c r="AK61757" s="14"/>
      <c r="AL61757" s="14"/>
    </row>
    <row r="61758" spans="37:38" x14ac:dyDescent="0.35">
      <c r="AK61758" s="14"/>
      <c r="AL61758" s="14"/>
    </row>
    <row r="61759" spans="37:38" x14ac:dyDescent="0.35">
      <c r="AK61759" s="14"/>
      <c r="AL61759" s="14"/>
    </row>
    <row r="61760" spans="37:38" x14ac:dyDescent="0.35">
      <c r="AK61760" s="14"/>
      <c r="AL61760" s="14"/>
    </row>
    <row r="61761" spans="37:38" x14ac:dyDescent="0.35">
      <c r="AK61761" s="14"/>
      <c r="AL61761" s="14"/>
    </row>
    <row r="61762" spans="37:38" x14ac:dyDescent="0.35">
      <c r="AK61762" s="14"/>
      <c r="AL61762" s="14"/>
    </row>
    <row r="61763" spans="37:38" x14ac:dyDescent="0.35">
      <c r="AK61763" s="14"/>
      <c r="AL61763" s="14"/>
    </row>
    <row r="61764" spans="37:38" x14ac:dyDescent="0.35">
      <c r="AK61764" s="14"/>
      <c r="AL61764" s="14"/>
    </row>
    <row r="61765" spans="37:38" x14ac:dyDescent="0.35">
      <c r="AK61765" s="14"/>
      <c r="AL61765" s="14"/>
    </row>
    <row r="61766" spans="37:38" x14ac:dyDescent="0.35">
      <c r="AK61766" s="14"/>
      <c r="AL61766" s="14"/>
    </row>
    <row r="61767" spans="37:38" x14ac:dyDescent="0.35">
      <c r="AK61767" s="14"/>
      <c r="AL61767" s="14"/>
    </row>
    <row r="61768" spans="37:38" x14ac:dyDescent="0.35">
      <c r="AK61768" s="14"/>
      <c r="AL61768" s="14"/>
    </row>
    <row r="61769" spans="37:38" x14ac:dyDescent="0.35">
      <c r="AK61769" s="14"/>
      <c r="AL61769" s="14"/>
    </row>
    <row r="61770" spans="37:38" x14ac:dyDescent="0.35">
      <c r="AK61770" s="14"/>
      <c r="AL61770" s="14"/>
    </row>
    <row r="61771" spans="37:38" x14ac:dyDescent="0.35">
      <c r="AK61771" s="14"/>
      <c r="AL61771" s="14"/>
    </row>
    <row r="61772" spans="37:38" x14ac:dyDescent="0.35">
      <c r="AK61772" s="14"/>
      <c r="AL61772" s="14"/>
    </row>
    <row r="61773" spans="37:38" x14ac:dyDescent="0.35">
      <c r="AK61773" s="14"/>
      <c r="AL61773" s="14"/>
    </row>
    <row r="61774" spans="37:38" x14ac:dyDescent="0.35">
      <c r="AK61774" s="14"/>
      <c r="AL61774" s="14"/>
    </row>
    <row r="61775" spans="37:38" x14ac:dyDescent="0.35">
      <c r="AK61775" s="14"/>
      <c r="AL61775" s="14"/>
    </row>
    <row r="61776" spans="37:38" x14ac:dyDescent="0.35">
      <c r="AK61776" s="14"/>
      <c r="AL61776" s="14"/>
    </row>
    <row r="61777" spans="37:38" x14ac:dyDescent="0.35">
      <c r="AK61777" s="14"/>
      <c r="AL61777" s="14"/>
    </row>
    <row r="61778" spans="37:38" x14ac:dyDescent="0.35">
      <c r="AK61778" s="14"/>
      <c r="AL61778" s="14"/>
    </row>
    <row r="61779" spans="37:38" x14ac:dyDescent="0.35">
      <c r="AK61779" s="14"/>
      <c r="AL61779" s="14"/>
    </row>
    <row r="61780" spans="37:38" x14ac:dyDescent="0.35">
      <c r="AK61780" s="14"/>
      <c r="AL61780" s="14"/>
    </row>
    <row r="61781" spans="37:38" x14ac:dyDescent="0.35">
      <c r="AK61781" s="14"/>
      <c r="AL61781" s="14"/>
    </row>
    <row r="61782" spans="37:38" x14ac:dyDescent="0.35">
      <c r="AK61782" s="14"/>
      <c r="AL61782" s="14"/>
    </row>
    <row r="61783" spans="37:38" x14ac:dyDescent="0.35">
      <c r="AK61783" s="14"/>
      <c r="AL61783" s="14"/>
    </row>
    <row r="61784" spans="37:38" x14ac:dyDescent="0.35">
      <c r="AK61784" s="14"/>
      <c r="AL61784" s="14"/>
    </row>
    <row r="61785" spans="37:38" x14ac:dyDescent="0.35">
      <c r="AK61785" s="14"/>
      <c r="AL61785" s="14"/>
    </row>
    <row r="61786" spans="37:38" x14ac:dyDescent="0.35">
      <c r="AK61786" s="14"/>
      <c r="AL61786" s="14"/>
    </row>
    <row r="61787" spans="37:38" x14ac:dyDescent="0.35">
      <c r="AK61787" s="14"/>
      <c r="AL61787" s="14"/>
    </row>
    <row r="61788" spans="37:38" x14ac:dyDescent="0.35">
      <c r="AK61788" s="14"/>
      <c r="AL61788" s="14"/>
    </row>
    <row r="61789" spans="37:38" x14ac:dyDescent="0.35">
      <c r="AK61789" s="14"/>
      <c r="AL61789" s="14"/>
    </row>
    <row r="61790" spans="37:38" x14ac:dyDescent="0.35">
      <c r="AK61790" s="14"/>
      <c r="AL61790" s="14"/>
    </row>
    <row r="61791" spans="37:38" x14ac:dyDescent="0.35">
      <c r="AK61791" s="14"/>
      <c r="AL61791" s="14"/>
    </row>
    <row r="61792" spans="37:38" x14ac:dyDescent="0.35">
      <c r="AK61792" s="14"/>
      <c r="AL61792" s="14"/>
    </row>
    <row r="61793" spans="37:38" x14ac:dyDescent="0.35">
      <c r="AK61793" s="14"/>
      <c r="AL61793" s="14"/>
    </row>
    <row r="61794" spans="37:38" x14ac:dyDescent="0.35">
      <c r="AK61794" s="14"/>
      <c r="AL61794" s="14"/>
    </row>
    <row r="61795" spans="37:38" x14ac:dyDescent="0.35">
      <c r="AK61795" s="14"/>
      <c r="AL61795" s="14"/>
    </row>
    <row r="61796" spans="37:38" x14ac:dyDescent="0.35">
      <c r="AK61796" s="14"/>
      <c r="AL61796" s="14"/>
    </row>
    <row r="61797" spans="37:38" x14ac:dyDescent="0.35">
      <c r="AK61797" s="14"/>
      <c r="AL61797" s="14"/>
    </row>
    <row r="61798" spans="37:38" x14ac:dyDescent="0.35">
      <c r="AK61798" s="14"/>
      <c r="AL61798" s="14"/>
    </row>
    <row r="61799" spans="37:38" x14ac:dyDescent="0.35">
      <c r="AK61799" s="14"/>
      <c r="AL61799" s="14"/>
    </row>
    <row r="61800" spans="37:38" x14ac:dyDescent="0.35">
      <c r="AK61800" s="14"/>
      <c r="AL61800" s="14"/>
    </row>
    <row r="61801" spans="37:38" x14ac:dyDescent="0.35">
      <c r="AK61801" s="14"/>
      <c r="AL61801" s="14"/>
    </row>
    <row r="61802" spans="37:38" x14ac:dyDescent="0.35">
      <c r="AK61802" s="14"/>
      <c r="AL61802" s="14"/>
    </row>
    <row r="61803" spans="37:38" x14ac:dyDescent="0.35">
      <c r="AK61803" s="14"/>
      <c r="AL61803" s="14"/>
    </row>
    <row r="61804" spans="37:38" x14ac:dyDescent="0.35">
      <c r="AK61804" s="14"/>
      <c r="AL61804" s="14"/>
    </row>
    <row r="61805" spans="37:38" x14ac:dyDescent="0.35">
      <c r="AK61805" s="14"/>
      <c r="AL61805" s="14"/>
    </row>
    <row r="61806" spans="37:38" x14ac:dyDescent="0.35">
      <c r="AK61806" s="14"/>
      <c r="AL61806" s="14"/>
    </row>
    <row r="61807" spans="37:38" x14ac:dyDescent="0.35">
      <c r="AK61807" s="14"/>
      <c r="AL61807" s="14"/>
    </row>
    <row r="61808" spans="37:38" x14ac:dyDescent="0.35">
      <c r="AK61808" s="14"/>
      <c r="AL61808" s="14"/>
    </row>
    <row r="61809" spans="37:38" x14ac:dyDescent="0.35">
      <c r="AK61809" s="14"/>
      <c r="AL61809" s="14"/>
    </row>
    <row r="61810" spans="37:38" x14ac:dyDescent="0.35">
      <c r="AK61810" s="14"/>
      <c r="AL61810" s="14"/>
    </row>
    <row r="61811" spans="37:38" x14ac:dyDescent="0.35">
      <c r="AK61811" s="14"/>
      <c r="AL61811" s="14"/>
    </row>
    <row r="61812" spans="37:38" x14ac:dyDescent="0.35">
      <c r="AK61812" s="14"/>
      <c r="AL61812" s="14"/>
    </row>
    <row r="61813" spans="37:38" x14ac:dyDescent="0.35">
      <c r="AK61813" s="14"/>
      <c r="AL61813" s="14"/>
    </row>
    <row r="61814" spans="37:38" x14ac:dyDescent="0.35">
      <c r="AK61814" s="14"/>
      <c r="AL61814" s="14"/>
    </row>
    <row r="61815" spans="37:38" x14ac:dyDescent="0.35">
      <c r="AK61815" s="14"/>
      <c r="AL61815" s="14"/>
    </row>
    <row r="61816" spans="37:38" x14ac:dyDescent="0.35">
      <c r="AK61816" s="14"/>
      <c r="AL61816" s="14"/>
    </row>
    <row r="61817" spans="37:38" x14ac:dyDescent="0.35">
      <c r="AK61817" s="14"/>
      <c r="AL61817" s="14"/>
    </row>
    <row r="61818" spans="37:38" x14ac:dyDescent="0.35">
      <c r="AK61818" s="14"/>
      <c r="AL61818" s="14"/>
    </row>
    <row r="61819" spans="37:38" x14ac:dyDescent="0.35">
      <c r="AK61819" s="14"/>
      <c r="AL61819" s="14"/>
    </row>
    <row r="61820" spans="37:38" x14ac:dyDescent="0.35">
      <c r="AK61820" s="14"/>
      <c r="AL61820" s="14"/>
    </row>
    <row r="61821" spans="37:38" x14ac:dyDescent="0.35">
      <c r="AK61821" s="14"/>
      <c r="AL61821" s="14"/>
    </row>
    <row r="61822" spans="37:38" x14ac:dyDescent="0.35">
      <c r="AK61822" s="14"/>
      <c r="AL61822" s="14"/>
    </row>
    <row r="61823" spans="37:38" x14ac:dyDescent="0.35">
      <c r="AK61823" s="14"/>
      <c r="AL61823" s="14"/>
    </row>
    <row r="61824" spans="37:38" x14ac:dyDescent="0.35">
      <c r="AK61824" s="14"/>
      <c r="AL61824" s="14"/>
    </row>
    <row r="61825" spans="37:38" x14ac:dyDescent="0.35">
      <c r="AK61825" s="14"/>
      <c r="AL61825" s="14"/>
    </row>
    <row r="61826" spans="37:38" x14ac:dyDescent="0.35">
      <c r="AK61826" s="14"/>
      <c r="AL61826" s="14"/>
    </row>
    <row r="61827" spans="37:38" x14ac:dyDescent="0.35">
      <c r="AK61827" s="14"/>
      <c r="AL61827" s="14"/>
    </row>
    <row r="61828" spans="37:38" x14ac:dyDescent="0.35">
      <c r="AK61828" s="14"/>
      <c r="AL61828" s="14"/>
    </row>
    <row r="61829" spans="37:38" x14ac:dyDescent="0.35">
      <c r="AK61829" s="14"/>
      <c r="AL61829" s="14"/>
    </row>
    <row r="61830" spans="37:38" x14ac:dyDescent="0.35">
      <c r="AK61830" s="14"/>
      <c r="AL61830" s="14"/>
    </row>
    <row r="61831" spans="37:38" x14ac:dyDescent="0.35">
      <c r="AK61831" s="14"/>
      <c r="AL61831" s="14"/>
    </row>
    <row r="61832" spans="37:38" x14ac:dyDescent="0.35">
      <c r="AK61832" s="14"/>
      <c r="AL61832" s="14"/>
    </row>
    <row r="61833" spans="37:38" x14ac:dyDescent="0.35">
      <c r="AK61833" s="14"/>
      <c r="AL61833" s="14"/>
    </row>
    <row r="61834" spans="37:38" x14ac:dyDescent="0.35">
      <c r="AK61834" s="14"/>
      <c r="AL61834" s="14"/>
    </row>
    <row r="61835" spans="37:38" x14ac:dyDescent="0.35">
      <c r="AK61835" s="14"/>
      <c r="AL61835" s="14"/>
    </row>
    <row r="61836" spans="37:38" x14ac:dyDescent="0.35">
      <c r="AK61836" s="14"/>
      <c r="AL61836" s="14"/>
    </row>
    <row r="61837" spans="37:38" x14ac:dyDescent="0.35">
      <c r="AK61837" s="14"/>
      <c r="AL61837" s="14"/>
    </row>
    <row r="61838" spans="37:38" x14ac:dyDescent="0.35">
      <c r="AK61838" s="14"/>
      <c r="AL61838" s="14"/>
    </row>
    <row r="61839" spans="37:38" x14ac:dyDescent="0.35">
      <c r="AK61839" s="14"/>
      <c r="AL61839" s="14"/>
    </row>
    <row r="61840" spans="37:38" x14ac:dyDescent="0.35">
      <c r="AK61840" s="14"/>
      <c r="AL61840" s="14"/>
    </row>
    <row r="61841" spans="37:38" x14ac:dyDescent="0.35">
      <c r="AK61841" s="14"/>
      <c r="AL61841" s="14"/>
    </row>
    <row r="61842" spans="37:38" x14ac:dyDescent="0.35">
      <c r="AK61842" s="14"/>
      <c r="AL61842" s="14"/>
    </row>
    <row r="61843" spans="37:38" x14ac:dyDescent="0.35">
      <c r="AK61843" s="14"/>
      <c r="AL61843" s="14"/>
    </row>
    <row r="61844" spans="37:38" x14ac:dyDescent="0.35">
      <c r="AK61844" s="14"/>
      <c r="AL61844" s="14"/>
    </row>
    <row r="61845" spans="37:38" x14ac:dyDescent="0.35">
      <c r="AK61845" s="14"/>
      <c r="AL61845" s="14"/>
    </row>
    <row r="61846" spans="37:38" x14ac:dyDescent="0.35">
      <c r="AK61846" s="14"/>
      <c r="AL61846" s="14"/>
    </row>
    <row r="61847" spans="37:38" x14ac:dyDescent="0.35">
      <c r="AK61847" s="14"/>
      <c r="AL61847" s="14"/>
    </row>
    <row r="61848" spans="37:38" x14ac:dyDescent="0.35">
      <c r="AK61848" s="14"/>
      <c r="AL61848" s="14"/>
    </row>
    <row r="61849" spans="37:38" x14ac:dyDescent="0.35">
      <c r="AK61849" s="14"/>
      <c r="AL61849" s="14"/>
    </row>
    <row r="61850" spans="37:38" x14ac:dyDescent="0.35">
      <c r="AK61850" s="14"/>
      <c r="AL61850" s="14"/>
    </row>
    <row r="61851" spans="37:38" x14ac:dyDescent="0.35">
      <c r="AK61851" s="14"/>
      <c r="AL61851" s="14"/>
    </row>
    <row r="61852" spans="37:38" x14ac:dyDescent="0.35">
      <c r="AK61852" s="14"/>
      <c r="AL61852" s="14"/>
    </row>
    <row r="61853" spans="37:38" x14ac:dyDescent="0.35">
      <c r="AK61853" s="14"/>
      <c r="AL61853" s="14"/>
    </row>
    <row r="61854" spans="37:38" x14ac:dyDescent="0.35">
      <c r="AK61854" s="14"/>
      <c r="AL61854" s="14"/>
    </row>
    <row r="61855" spans="37:38" x14ac:dyDescent="0.35">
      <c r="AK61855" s="14"/>
      <c r="AL61855" s="14"/>
    </row>
    <row r="61856" spans="37:38" x14ac:dyDescent="0.35">
      <c r="AK61856" s="14"/>
      <c r="AL61856" s="14"/>
    </row>
    <row r="61857" spans="37:38" x14ac:dyDescent="0.35">
      <c r="AK61857" s="14"/>
      <c r="AL61857" s="14"/>
    </row>
    <row r="61858" spans="37:38" x14ac:dyDescent="0.35">
      <c r="AK61858" s="14"/>
      <c r="AL61858" s="14"/>
    </row>
    <row r="61859" spans="37:38" x14ac:dyDescent="0.35">
      <c r="AK61859" s="14"/>
      <c r="AL61859" s="14"/>
    </row>
    <row r="61860" spans="37:38" x14ac:dyDescent="0.35">
      <c r="AK61860" s="14"/>
      <c r="AL61860" s="14"/>
    </row>
    <row r="61861" spans="37:38" x14ac:dyDescent="0.35">
      <c r="AK61861" s="14"/>
      <c r="AL61861" s="14"/>
    </row>
    <row r="61862" spans="37:38" x14ac:dyDescent="0.35">
      <c r="AK61862" s="14"/>
      <c r="AL61862" s="14"/>
    </row>
    <row r="61863" spans="37:38" x14ac:dyDescent="0.35">
      <c r="AK61863" s="14"/>
      <c r="AL61863" s="14"/>
    </row>
    <row r="61864" spans="37:38" x14ac:dyDescent="0.35">
      <c r="AK61864" s="14"/>
      <c r="AL61864" s="14"/>
    </row>
    <row r="61865" spans="37:38" x14ac:dyDescent="0.35">
      <c r="AK61865" s="14"/>
      <c r="AL61865" s="14"/>
    </row>
    <row r="61866" spans="37:38" x14ac:dyDescent="0.35">
      <c r="AK61866" s="14"/>
      <c r="AL61866" s="14"/>
    </row>
    <row r="61867" spans="37:38" x14ac:dyDescent="0.35">
      <c r="AK61867" s="14"/>
      <c r="AL61867" s="14"/>
    </row>
    <row r="61868" spans="37:38" x14ac:dyDescent="0.35">
      <c r="AK61868" s="14"/>
      <c r="AL61868" s="14"/>
    </row>
    <row r="61869" spans="37:38" x14ac:dyDescent="0.35">
      <c r="AK61869" s="14"/>
      <c r="AL61869" s="14"/>
    </row>
    <row r="61870" spans="37:38" x14ac:dyDescent="0.35">
      <c r="AK61870" s="14"/>
      <c r="AL61870" s="14"/>
    </row>
    <row r="61871" spans="37:38" x14ac:dyDescent="0.35">
      <c r="AK61871" s="14"/>
      <c r="AL61871" s="14"/>
    </row>
    <row r="61872" spans="37:38" x14ac:dyDescent="0.35">
      <c r="AK61872" s="14"/>
      <c r="AL61872" s="14"/>
    </row>
    <row r="61873" spans="37:38" x14ac:dyDescent="0.35">
      <c r="AK61873" s="14"/>
      <c r="AL61873" s="14"/>
    </row>
    <row r="61874" spans="37:38" x14ac:dyDescent="0.35">
      <c r="AK61874" s="14"/>
      <c r="AL61874" s="14"/>
    </row>
    <row r="61875" spans="37:38" x14ac:dyDescent="0.35">
      <c r="AK61875" s="14"/>
      <c r="AL61875" s="14"/>
    </row>
    <row r="61876" spans="37:38" x14ac:dyDescent="0.35">
      <c r="AK61876" s="14"/>
      <c r="AL61876" s="14"/>
    </row>
    <row r="61877" spans="37:38" x14ac:dyDescent="0.35">
      <c r="AK61877" s="14"/>
      <c r="AL61877" s="14"/>
    </row>
    <row r="61878" spans="37:38" x14ac:dyDescent="0.35">
      <c r="AK61878" s="14"/>
      <c r="AL61878" s="14"/>
    </row>
    <row r="61879" spans="37:38" x14ac:dyDescent="0.35">
      <c r="AK61879" s="14"/>
      <c r="AL61879" s="14"/>
    </row>
    <row r="61880" spans="37:38" x14ac:dyDescent="0.35">
      <c r="AK61880" s="14"/>
      <c r="AL61880" s="14"/>
    </row>
    <row r="61881" spans="37:38" x14ac:dyDescent="0.35">
      <c r="AK61881" s="14"/>
      <c r="AL61881" s="14"/>
    </row>
    <row r="61882" spans="37:38" x14ac:dyDescent="0.35">
      <c r="AK61882" s="14"/>
      <c r="AL61882" s="14"/>
    </row>
    <row r="61883" spans="37:38" x14ac:dyDescent="0.35">
      <c r="AK61883" s="14"/>
      <c r="AL61883" s="14"/>
    </row>
    <row r="61884" spans="37:38" x14ac:dyDescent="0.35">
      <c r="AK61884" s="14"/>
      <c r="AL61884" s="14"/>
    </row>
    <row r="61885" spans="37:38" x14ac:dyDescent="0.35">
      <c r="AK61885" s="14"/>
      <c r="AL61885" s="14"/>
    </row>
    <row r="61886" spans="37:38" x14ac:dyDescent="0.35">
      <c r="AK61886" s="14"/>
      <c r="AL61886" s="14"/>
    </row>
    <row r="61887" spans="37:38" x14ac:dyDescent="0.35">
      <c r="AK61887" s="14"/>
      <c r="AL61887" s="14"/>
    </row>
    <row r="61888" spans="37:38" x14ac:dyDescent="0.35">
      <c r="AK61888" s="14"/>
      <c r="AL61888" s="14"/>
    </row>
    <row r="61889" spans="37:38" x14ac:dyDescent="0.35">
      <c r="AK61889" s="14"/>
      <c r="AL61889" s="14"/>
    </row>
    <row r="61890" spans="37:38" x14ac:dyDescent="0.35">
      <c r="AK61890" s="14"/>
      <c r="AL61890" s="14"/>
    </row>
    <row r="61891" spans="37:38" x14ac:dyDescent="0.35">
      <c r="AK61891" s="14"/>
      <c r="AL61891" s="14"/>
    </row>
    <row r="61892" spans="37:38" x14ac:dyDescent="0.35">
      <c r="AK61892" s="14"/>
      <c r="AL61892" s="14"/>
    </row>
    <row r="61893" spans="37:38" x14ac:dyDescent="0.35">
      <c r="AK61893" s="14"/>
      <c r="AL61893" s="14"/>
    </row>
    <row r="61894" spans="37:38" x14ac:dyDescent="0.35">
      <c r="AK61894" s="14"/>
      <c r="AL61894" s="14"/>
    </row>
    <row r="61895" spans="37:38" x14ac:dyDescent="0.35">
      <c r="AK61895" s="14"/>
      <c r="AL61895" s="14"/>
    </row>
    <row r="61896" spans="37:38" x14ac:dyDescent="0.35">
      <c r="AK61896" s="14"/>
      <c r="AL61896" s="14"/>
    </row>
    <row r="61897" spans="37:38" x14ac:dyDescent="0.35">
      <c r="AK61897" s="14"/>
      <c r="AL61897" s="14"/>
    </row>
    <row r="61898" spans="37:38" x14ac:dyDescent="0.35">
      <c r="AK61898" s="14"/>
      <c r="AL61898" s="14"/>
    </row>
    <row r="61899" spans="37:38" x14ac:dyDescent="0.35">
      <c r="AK61899" s="14"/>
      <c r="AL61899" s="14"/>
    </row>
    <row r="61900" spans="37:38" x14ac:dyDescent="0.35">
      <c r="AK61900" s="14"/>
      <c r="AL61900" s="14"/>
    </row>
    <row r="61901" spans="37:38" x14ac:dyDescent="0.35">
      <c r="AK61901" s="14"/>
      <c r="AL61901" s="14"/>
    </row>
    <row r="61902" spans="37:38" x14ac:dyDescent="0.35">
      <c r="AK61902" s="14"/>
      <c r="AL61902" s="14"/>
    </row>
    <row r="61903" spans="37:38" x14ac:dyDescent="0.35">
      <c r="AK61903" s="14"/>
      <c r="AL61903" s="14"/>
    </row>
    <row r="61904" spans="37:38" x14ac:dyDescent="0.35">
      <c r="AK61904" s="14"/>
      <c r="AL61904" s="14"/>
    </row>
    <row r="61905" spans="37:38" x14ac:dyDescent="0.35">
      <c r="AK61905" s="14"/>
      <c r="AL61905" s="14"/>
    </row>
    <row r="61906" spans="37:38" x14ac:dyDescent="0.35">
      <c r="AK61906" s="14"/>
      <c r="AL61906" s="14"/>
    </row>
    <row r="61907" spans="37:38" x14ac:dyDescent="0.35">
      <c r="AK61907" s="14"/>
      <c r="AL61907" s="14"/>
    </row>
    <row r="61908" spans="37:38" x14ac:dyDescent="0.35">
      <c r="AK61908" s="14"/>
      <c r="AL61908" s="14"/>
    </row>
    <row r="61909" spans="37:38" x14ac:dyDescent="0.35">
      <c r="AK61909" s="14"/>
      <c r="AL61909" s="14"/>
    </row>
    <row r="61910" spans="37:38" x14ac:dyDescent="0.35">
      <c r="AK61910" s="14"/>
      <c r="AL61910" s="14"/>
    </row>
    <row r="61911" spans="37:38" x14ac:dyDescent="0.35">
      <c r="AK61911" s="14"/>
      <c r="AL61911" s="14"/>
    </row>
    <row r="61912" spans="37:38" x14ac:dyDescent="0.35">
      <c r="AK61912" s="14"/>
      <c r="AL61912" s="14"/>
    </row>
    <row r="61913" spans="37:38" x14ac:dyDescent="0.35">
      <c r="AK61913" s="14"/>
      <c r="AL61913" s="14"/>
    </row>
    <row r="61914" spans="37:38" x14ac:dyDescent="0.35">
      <c r="AK61914" s="14"/>
      <c r="AL61914" s="14"/>
    </row>
    <row r="61915" spans="37:38" x14ac:dyDescent="0.35">
      <c r="AK61915" s="14"/>
      <c r="AL61915" s="14"/>
    </row>
    <row r="61916" spans="37:38" x14ac:dyDescent="0.35">
      <c r="AK61916" s="14"/>
      <c r="AL61916" s="14"/>
    </row>
    <row r="61917" spans="37:38" x14ac:dyDescent="0.35">
      <c r="AK61917" s="14"/>
      <c r="AL61917" s="14"/>
    </row>
    <row r="61918" spans="37:38" x14ac:dyDescent="0.35">
      <c r="AK61918" s="14"/>
      <c r="AL61918" s="14"/>
    </row>
    <row r="61919" spans="37:38" x14ac:dyDescent="0.35">
      <c r="AK61919" s="14"/>
      <c r="AL61919" s="14"/>
    </row>
    <row r="61920" spans="37:38" x14ac:dyDescent="0.35">
      <c r="AK61920" s="14"/>
      <c r="AL61920" s="14"/>
    </row>
    <row r="61921" spans="37:38" x14ac:dyDescent="0.35">
      <c r="AK61921" s="14"/>
      <c r="AL61921" s="14"/>
    </row>
    <row r="61922" spans="37:38" x14ac:dyDescent="0.35">
      <c r="AK61922" s="14"/>
      <c r="AL61922" s="14"/>
    </row>
    <row r="61923" spans="37:38" x14ac:dyDescent="0.35">
      <c r="AK61923" s="14"/>
      <c r="AL61923" s="14"/>
    </row>
    <row r="61924" spans="37:38" x14ac:dyDescent="0.35">
      <c r="AK61924" s="14"/>
      <c r="AL61924" s="14"/>
    </row>
    <row r="61925" spans="37:38" x14ac:dyDescent="0.35">
      <c r="AK61925" s="14"/>
      <c r="AL61925" s="14"/>
    </row>
    <row r="61926" spans="37:38" x14ac:dyDescent="0.35">
      <c r="AK61926" s="14"/>
      <c r="AL61926" s="14"/>
    </row>
    <row r="61927" spans="37:38" x14ac:dyDescent="0.35">
      <c r="AK61927" s="14"/>
      <c r="AL61927" s="14"/>
    </row>
    <row r="61928" spans="37:38" x14ac:dyDescent="0.35">
      <c r="AK61928" s="14"/>
      <c r="AL61928" s="14"/>
    </row>
    <row r="61929" spans="37:38" x14ac:dyDescent="0.35">
      <c r="AK61929" s="14"/>
      <c r="AL61929" s="14"/>
    </row>
    <row r="61930" spans="37:38" x14ac:dyDescent="0.35">
      <c r="AK61930" s="14"/>
      <c r="AL61930" s="14"/>
    </row>
    <row r="61931" spans="37:38" x14ac:dyDescent="0.35">
      <c r="AK61931" s="14"/>
      <c r="AL61931" s="14"/>
    </row>
    <row r="61932" spans="37:38" x14ac:dyDescent="0.35">
      <c r="AK61932" s="14"/>
      <c r="AL61932" s="14"/>
    </row>
    <row r="61933" spans="37:38" x14ac:dyDescent="0.35">
      <c r="AK61933" s="14"/>
      <c r="AL61933" s="14"/>
    </row>
    <row r="61934" spans="37:38" x14ac:dyDescent="0.35">
      <c r="AK61934" s="14"/>
      <c r="AL61934" s="14"/>
    </row>
    <row r="61935" spans="37:38" x14ac:dyDescent="0.35">
      <c r="AK61935" s="14"/>
      <c r="AL61935" s="14"/>
    </row>
    <row r="61936" spans="37:38" x14ac:dyDescent="0.35">
      <c r="AK61936" s="14"/>
      <c r="AL61936" s="14"/>
    </row>
    <row r="61937" spans="37:38" x14ac:dyDescent="0.35">
      <c r="AK61937" s="14"/>
      <c r="AL61937" s="14"/>
    </row>
    <row r="61938" spans="37:38" x14ac:dyDescent="0.35">
      <c r="AK61938" s="14"/>
      <c r="AL61938" s="14"/>
    </row>
    <row r="61939" spans="37:38" x14ac:dyDescent="0.35">
      <c r="AK61939" s="14"/>
      <c r="AL61939" s="14"/>
    </row>
    <row r="61940" spans="37:38" x14ac:dyDescent="0.35">
      <c r="AK61940" s="14"/>
      <c r="AL61940" s="14"/>
    </row>
    <row r="61941" spans="37:38" x14ac:dyDescent="0.35">
      <c r="AK61941" s="14"/>
      <c r="AL61941" s="14"/>
    </row>
    <row r="61942" spans="37:38" x14ac:dyDescent="0.35">
      <c r="AK61942" s="14"/>
      <c r="AL61942" s="14"/>
    </row>
    <row r="61943" spans="37:38" x14ac:dyDescent="0.35">
      <c r="AK61943" s="14"/>
      <c r="AL61943" s="14"/>
    </row>
    <row r="61944" spans="37:38" x14ac:dyDescent="0.35">
      <c r="AK61944" s="14"/>
      <c r="AL61944" s="14"/>
    </row>
    <row r="61945" spans="37:38" x14ac:dyDescent="0.35">
      <c r="AK61945" s="14"/>
      <c r="AL61945" s="14"/>
    </row>
    <row r="61946" spans="37:38" x14ac:dyDescent="0.35">
      <c r="AK61946" s="14"/>
      <c r="AL61946" s="14"/>
    </row>
    <row r="61947" spans="37:38" x14ac:dyDescent="0.35">
      <c r="AK61947" s="14"/>
      <c r="AL61947" s="14"/>
    </row>
    <row r="61948" spans="37:38" x14ac:dyDescent="0.35">
      <c r="AK61948" s="14"/>
      <c r="AL61948" s="14"/>
    </row>
    <row r="61949" spans="37:38" x14ac:dyDescent="0.35">
      <c r="AK61949" s="14"/>
      <c r="AL61949" s="14"/>
    </row>
    <row r="61950" spans="37:38" x14ac:dyDescent="0.35">
      <c r="AK61950" s="14"/>
      <c r="AL61950" s="14"/>
    </row>
    <row r="61951" spans="37:38" x14ac:dyDescent="0.35">
      <c r="AK61951" s="14"/>
      <c r="AL61951" s="14"/>
    </row>
    <row r="61952" spans="37:38" x14ac:dyDescent="0.35">
      <c r="AK61952" s="14"/>
      <c r="AL61952" s="14"/>
    </row>
    <row r="61953" spans="37:38" x14ac:dyDescent="0.35">
      <c r="AK61953" s="14"/>
      <c r="AL61953" s="14"/>
    </row>
    <row r="61954" spans="37:38" x14ac:dyDescent="0.35">
      <c r="AK61954" s="14"/>
      <c r="AL61954" s="14"/>
    </row>
    <row r="61955" spans="37:38" x14ac:dyDescent="0.35">
      <c r="AK61955" s="14"/>
      <c r="AL61955" s="14"/>
    </row>
    <row r="61956" spans="37:38" x14ac:dyDescent="0.35">
      <c r="AK61956" s="14"/>
      <c r="AL61956" s="14"/>
    </row>
    <row r="61957" spans="37:38" x14ac:dyDescent="0.35">
      <c r="AK61957" s="14"/>
      <c r="AL61957" s="14"/>
    </row>
    <row r="61958" spans="37:38" x14ac:dyDescent="0.35">
      <c r="AK61958" s="14"/>
      <c r="AL61958" s="14"/>
    </row>
    <row r="61959" spans="37:38" x14ac:dyDescent="0.35">
      <c r="AK61959" s="14"/>
      <c r="AL61959" s="14"/>
    </row>
    <row r="61960" spans="37:38" x14ac:dyDescent="0.35">
      <c r="AK61960" s="14"/>
      <c r="AL61960" s="14"/>
    </row>
    <row r="61961" spans="37:38" x14ac:dyDescent="0.35">
      <c r="AK61961" s="14"/>
      <c r="AL61961" s="14"/>
    </row>
    <row r="61962" spans="37:38" x14ac:dyDescent="0.35">
      <c r="AK61962" s="14"/>
      <c r="AL61962" s="14"/>
    </row>
    <row r="61963" spans="37:38" x14ac:dyDescent="0.35">
      <c r="AK61963" s="14"/>
      <c r="AL61963" s="14"/>
    </row>
    <row r="61964" spans="37:38" x14ac:dyDescent="0.35">
      <c r="AK61964" s="14"/>
      <c r="AL61964" s="14"/>
    </row>
    <row r="61965" spans="37:38" x14ac:dyDescent="0.35">
      <c r="AK61965" s="14"/>
      <c r="AL61965" s="14"/>
    </row>
    <row r="61966" spans="37:38" x14ac:dyDescent="0.35">
      <c r="AK61966" s="14"/>
      <c r="AL61966" s="14"/>
    </row>
    <row r="61967" spans="37:38" x14ac:dyDescent="0.35">
      <c r="AK61967" s="14"/>
      <c r="AL61967" s="14"/>
    </row>
    <row r="61968" spans="37:38" x14ac:dyDescent="0.35">
      <c r="AK61968" s="14"/>
      <c r="AL61968" s="14"/>
    </row>
    <row r="61969" spans="37:38" x14ac:dyDescent="0.35">
      <c r="AK61969" s="14"/>
      <c r="AL61969" s="14"/>
    </row>
    <row r="61970" spans="37:38" x14ac:dyDescent="0.35">
      <c r="AK61970" s="14"/>
      <c r="AL61970" s="14"/>
    </row>
    <row r="61971" spans="37:38" x14ac:dyDescent="0.35">
      <c r="AK61971" s="14"/>
      <c r="AL61971" s="14"/>
    </row>
    <row r="61972" spans="37:38" x14ac:dyDescent="0.35">
      <c r="AK61972" s="14"/>
      <c r="AL61972" s="14"/>
    </row>
    <row r="61973" spans="37:38" x14ac:dyDescent="0.35">
      <c r="AK61973" s="14"/>
      <c r="AL61973" s="14"/>
    </row>
    <row r="61974" spans="37:38" x14ac:dyDescent="0.35">
      <c r="AK61974" s="14"/>
      <c r="AL61974" s="14"/>
    </row>
    <row r="61975" spans="37:38" x14ac:dyDescent="0.35">
      <c r="AK61975" s="14"/>
      <c r="AL61975" s="14"/>
    </row>
    <row r="61976" spans="37:38" x14ac:dyDescent="0.35">
      <c r="AK61976" s="14"/>
      <c r="AL61976" s="14"/>
    </row>
    <row r="61977" spans="37:38" x14ac:dyDescent="0.35">
      <c r="AK61977" s="14"/>
      <c r="AL61977" s="14"/>
    </row>
    <row r="61978" spans="37:38" x14ac:dyDescent="0.35">
      <c r="AK61978" s="14"/>
      <c r="AL61978" s="14"/>
    </row>
    <row r="61979" spans="37:38" x14ac:dyDescent="0.35">
      <c r="AK61979" s="14"/>
      <c r="AL61979" s="14"/>
    </row>
    <row r="61980" spans="37:38" x14ac:dyDescent="0.35">
      <c r="AK61980" s="14"/>
      <c r="AL61980" s="14"/>
    </row>
    <row r="61981" spans="37:38" x14ac:dyDescent="0.35">
      <c r="AK61981" s="14"/>
      <c r="AL61981" s="14"/>
    </row>
    <row r="61982" spans="37:38" x14ac:dyDescent="0.35">
      <c r="AK61982" s="14"/>
      <c r="AL61982" s="14"/>
    </row>
    <row r="61983" spans="37:38" x14ac:dyDescent="0.35">
      <c r="AK61983" s="14"/>
      <c r="AL61983" s="14"/>
    </row>
    <row r="61984" spans="37:38" x14ac:dyDescent="0.35">
      <c r="AK61984" s="14"/>
      <c r="AL61984" s="14"/>
    </row>
    <row r="61985" spans="37:38" x14ac:dyDescent="0.35">
      <c r="AK61985" s="14"/>
      <c r="AL61985" s="14"/>
    </row>
    <row r="61986" spans="37:38" x14ac:dyDescent="0.35">
      <c r="AK61986" s="14"/>
      <c r="AL61986" s="14"/>
    </row>
    <row r="61987" spans="37:38" x14ac:dyDescent="0.35">
      <c r="AK61987" s="14"/>
      <c r="AL61987" s="14"/>
    </row>
    <row r="61988" spans="37:38" x14ac:dyDescent="0.35">
      <c r="AK61988" s="14"/>
      <c r="AL61988" s="14"/>
    </row>
    <row r="61989" spans="37:38" x14ac:dyDescent="0.35">
      <c r="AK61989" s="14"/>
      <c r="AL61989" s="14"/>
    </row>
    <row r="61990" spans="37:38" x14ac:dyDescent="0.35">
      <c r="AK61990" s="14"/>
      <c r="AL61990" s="14"/>
    </row>
    <row r="61991" spans="37:38" x14ac:dyDescent="0.35">
      <c r="AK61991" s="14"/>
      <c r="AL61991" s="14"/>
    </row>
    <row r="61992" spans="37:38" x14ac:dyDescent="0.35">
      <c r="AK61992" s="14"/>
      <c r="AL61992" s="14"/>
    </row>
    <row r="61993" spans="37:38" x14ac:dyDescent="0.35">
      <c r="AK61993" s="14"/>
      <c r="AL61993" s="14"/>
    </row>
    <row r="61994" spans="37:38" x14ac:dyDescent="0.35">
      <c r="AK61994" s="14"/>
      <c r="AL61994" s="14"/>
    </row>
    <row r="61995" spans="37:38" x14ac:dyDescent="0.35">
      <c r="AK61995" s="14"/>
      <c r="AL61995" s="14"/>
    </row>
    <row r="61996" spans="37:38" x14ac:dyDescent="0.35">
      <c r="AK61996" s="14"/>
      <c r="AL61996" s="14"/>
    </row>
    <row r="61997" spans="37:38" x14ac:dyDescent="0.35">
      <c r="AK61997" s="14"/>
      <c r="AL61997" s="14"/>
    </row>
    <row r="61998" spans="37:38" x14ac:dyDescent="0.35">
      <c r="AK61998" s="14"/>
      <c r="AL61998" s="14"/>
    </row>
    <row r="61999" spans="37:38" x14ac:dyDescent="0.35">
      <c r="AK61999" s="14"/>
      <c r="AL61999" s="14"/>
    </row>
    <row r="62000" spans="37:38" x14ac:dyDescent="0.35">
      <c r="AK62000" s="14"/>
      <c r="AL62000" s="14"/>
    </row>
    <row r="62001" spans="37:38" x14ac:dyDescent="0.35">
      <c r="AK62001" s="14"/>
      <c r="AL62001" s="14"/>
    </row>
    <row r="62002" spans="37:38" x14ac:dyDescent="0.35">
      <c r="AK62002" s="14"/>
      <c r="AL62002" s="14"/>
    </row>
    <row r="62003" spans="37:38" x14ac:dyDescent="0.35">
      <c r="AK62003" s="14"/>
      <c r="AL62003" s="14"/>
    </row>
    <row r="62004" spans="37:38" x14ac:dyDescent="0.35">
      <c r="AK62004" s="14"/>
      <c r="AL62004" s="14"/>
    </row>
    <row r="62005" spans="37:38" x14ac:dyDescent="0.35">
      <c r="AK62005" s="14"/>
      <c r="AL62005" s="14"/>
    </row>
    <row r="62006" spans="37:38" x14ac:dyDescent="0.35">
      <c r="AK62006" s="14"/>
      <c r="AL62006" s="14"/>
    </row>
    <row r="62007" spans="37:38" x14ac:dyDescent="0.35">
      <c r="AK62007" s="14"/>
      <c r="AL62007" s="14"/>
    </row>
    <row r="62008" spans="37:38" x14ac:dyDescent="0.35">
      <c r="AK62008" s="14"/>
      <c r="AL62008" s="14"/>
    </row>
    <row r="62009" spans="37:38" x14ac:dyDescent="0.35">
      <c r="AK62009" s="14"/>
      <c r="AL62009" s="14"/>
    </row>
    <row r="62010" spans="37:38" x14ac:dyDescent="0.35">
      <c r="AK62010" s="14"/>
      <c r="AL62010" s="14"/>
    </row>
    <row r="62011" spans="37:38" x14ac:dyDescent="0.35">
      <c r="AK62011" s="14"/>
      <c r="AL62011" s="14"/>
    </row>
    <row r="62012" spans="37:38" x14ac:dyDescent="0.35">
      <c r="AK62012" s="14"/>
      <c r="AL62012" s="14"/>
    </row>
    <row r="62013" spans="37:38" x14ac:dyDescent="0.35">
      <c r="AK62013" s="14"/>
      <c r="AL62013" s="14"/>
    </row>
    <row r="62014" spans="37:38" x14ac:dyDescent="0.35">
      <c r="AK62014" s="14"/>
      <c r="AL62014" s="14"/>
    </row>
    <row r="62015" spans="37:38" x14ac:dyDescent="0.35">
      <c r="AK62015" s="14"/>
      <c r="AL62015" s="14"/>
    </row>
    <row r="62016" spans="37:38" x14ac:dyDescent="0.35">
      <c r="AK62016" s="14"/>
      <c r="AL62016" s="14"/>
    </row>
    <row r="62017" spans="37:38" x14ac:dyDescent="0.35">
      <c r="AK62017" s="14"/>
      <c r="AL62017" s="14"/>
    </row>
    <row r="62018" spans="37:38" x14ac:dyDescent="0.35">
      <c r="AK62018" s="14"/>
      <c r="AL62018" s="14"/>
    </row>
    <row r="62019" spans="37:38" x14ac:dyDescent="0.35">
      <c r="AK62019" s="14"/>
      <c r="AL62019" s="14"/>
    </row>
    <row r="62020" spans="37:38" x14ac:dyDescent="0.35">
      <c r="AK62020" s="14"/>
      <c r="AL62020" s="14"/>
    </row>
    <row r="62021" spans="37:38" x14ac:dyDescent="0.35">
      <c r="AK62021" s="14"/>
      <c r="AL62021" s="14"/>
    </row>
    <row r="62022" spans="37:38" x14ac:dyDescent="0.35">
      <c r="AK62022" s="14"/>
      <c r="AL62022" s="14"/>
    </row>
    <row r="62023" spans="37:38" x14ac:dyDescent="0.35">
      <c r="AK62023" s="14"/>
      <c r="AL62023" s="14"/>
    </row>
    <row r="62024" spans="37:38" x14ac:dyDescent="0.35">
      <c r="AK62024" s="14"/>
      <c r="AL62024" s="14"/>
    </row>
    <row r="62025" spans="37:38" x14ac:dyDescent="0.35">
      <c r="AK62025" s="14"/>
      <c r="AL62025" s="14"/>
    </row>
    <row r="62026" spans="37:38" x14ac:dyDescent="0.35">
      <c r="AK62026" s="14"/>
      <c r="AL62026" s="14"/>
    </row>
    <row r="62027" spans="37:38" x14ac:dyDescent="0.35">
      <c r="AK62027" s="14"/>
      <c r="AL62027" s="14"/>
    </row>
    <row r="62028" spans="37:38" x14ac:dyDescent="0.35">
      <c r="AK62028" s="14"/>
      <c r="AL62028" s="14"/>
    </row>
    <row r="62029" spans="37:38" x14ac:dyDescent="0.35">
      <c r="AK62029" s="14"/>
      <c r="AL62029" s="14"/>
    </row>
    <row r="62030" spans="37:38" x14ac:dyDescent="0.35">
      <c r="AK62030" s="14"/>
      <c r="AL62030" s="14"/>
    </row>
    <row r="62031" spans="37:38" x14ac:dyDescent="0.35">
      <c r="AK62031" s="14"/>
      <c r="AL62031" s="14"/>
    </row>
    <row r="62032" spans="37:38" x14ac:dyDescent="0.35">
      <c r="AK62032" s="14"/>
      <c r="AL62032" s="14"/>
    </row>
    <row r="62033" spans="37:38" x14ac:dyDescent="0.35">
      <c r="AK62033" s="14"/>
      <c r="AL62033" s="14"/>
    </row>
    <row r="62034" spans="37:38" x14ac:dyDescent="0.35">
      <c r="AK62034" s="14"/>
      <c r="AL62034" s="14"/>
    </row>
    <row r="62035" spans="37:38" x14ac:dyDescent="0.35">
      <c r="AK62035" s="14"/>
      <c r="AL62035" s="14"/>
    </row>
    <row r="62036" spans="37:38" x14ac:dyDescent="0.35">
      <c r="AK62036" s="14"/>
      <c r="AL62036" s="14"/>
    </row>
    <row r="62037" spans="37:38" x14ac:dyDescent="0.35">
      <c r="AK62037" s="14"/>
      <c r="AL62037" s="14"/>
    </row>
    <row r="62038" spans="37:38" x14ac:dyDescent="0.35">
      <c r="AK62038" s="14"/>
      <c r="AL62038" s="14"/>
    </row>
    <row r="62039" spans="37:38" x14ac:dyDescent="0.35">
      <c r="AK62039" s="14"/>
      <c r="AL62039" s="14"/>
    </row>
    <row r="62040" spans="37:38" x14ac:dyDescent="0.35">
      <c r="AK62040" s="14"/>
      <c r="AL62040" s="14"/>
    </row>
    <row r="62041" spans="37:38" x14ac:dyDescent="0.35">
      <c r="AK62041" s="14"/>
      <c r="AL62041" s="14"/>
    </row>
    <row r="62042" spans="37:38" x14ac:dyDescent="0.35">
      <c r="AK62042" s="14"/>
      <c r="AL62042" s="14"/>
    </row>
    <row r="62043" spans="37:38" x14ac:dyDescent="0.35">
      <c r="AK62043" s="14"/>
      <c r="AL62043" s="14"/>
    </row>
    <row r="62044" spans="37:38" x14ac:dyDescent="0.35">
      <c r="AK62044" s="14"/>
      <c r="AL62044" s="14"/>
    </row>
    <row r="62045" spans="37:38" x14ac:dyDescent="0.35">
      <c r="AK62045" s="14"/>
      <c r="AL62045" s="14"/>
    </row>
    <row r="62046" spans="37:38" x14ac:dyDescent="0.35">
      <c r="AK62046" s="14"/>
      <c r="AL62046" s="14"/>
    </row>
    <row r="62047" spans="37:38" x14ac:dyDescent="0.35">
      <c r="AK62047" s="14"/>
      <c r="AL62047" s="14"/>
    </row>
    <row r="62048" spans="37:38" x14ac:dyDescent="0.35">
      <c r="AK62048" s="14"/>
      <c r="AL62048" s="14"/>
    </row>
    <row r="62049" spans="37:38" x14ac:dyDescent="0.35">
      <c r="AK62049" s="14"/>
      <c r="AL62049" s="14"/>
    </row>
    <row r="62050" spans="37:38" x14ac:dyDescent="0.35">
      <c r="AK62050" s="14"/>
      <c r="AL62050" s="14"/>
    </row>
    <row r="62051" spans="37:38" x14ac:dyDescent="0.35">
      <c r="AK62051" s="14"/>
      <c r="AL62051" s="14"/>
    </row>
    <row r="62052" spans="37:38" x14ac:dyDescent="0.35">
      <c r="AK62052" s="14"/>
      <c r="AL62052" s="14"/>
    </row>
    <row r="62053" spans="37:38" x14ac:dyDescent="0.35">
      <c r="AK62053" s="14"/>
      <c r="AL62053" s="14"/>
    </row>
    <row r="62054" spans="37:38" x14ac:dyDescent="0.35">
      <c r="AK62054" s="14"/>
      <c r="AL62054" s="14"/>
    </row>
    <row r="62055" spans="37:38" x14ac:dyDescent="0.35">
      <c r="AK62055" s="14"/>
      <c r="AL62055" s="14"/>
    </row>
    <row r="62056" spans="37:38" x14ac:dyDescent="0.35">
      <c r="AK62056" s="14"/>
      <c r="AL62056" s="14"/>
    </row>
    <row r="62057" spans="37:38" x14ac:dyDescent="0.35">
      <c r="AK62057" s="14"/>
      <c r="AL62057" s="14"/>
    </row>
    <row r="62058" spans="37:38" x14ac:dyDescent="0.35">
      <c r="AK62058" s="14"/>
      <c r="AL62058" s="14"/>
    </row>
    <row r="62059" spans="37:38" x14ac:dyDescent="0.35">
      <c r="AK62059" s="14"/>
      <c r="AL62059" s="14"/>
    </row>
    <row r="62060" spans="37:38" x14ac:dyDescent="0.35">
      <c r="AK62060" s="14"/>
      <c r="AL62060" s="14"/>
    </row>
    <row r="62061" spans="37:38" x14ac:dyDescent="0.35">
      <c r="AK62061" s="14"/>
      <c r="AL62061" s="14"/>
    </row>
    <row r="62062" spans="37:38" x14ac:dyDescent="0.35">
      <c r="AK62062" s="14"/>
      <c r="AL62062" s="14"/>
    </row>
    <row r="62063" spans="37:38" x14ac:dyDescent="0.35">
      <c r="AK62063" s="14"/>
      <c r="AL62063" s="14"/>
    </row>
    <row r="62064" spans="37:38" x14ac:dyDescent="0.35">
      <c r="AK62064" s="14"/>
      <c r="AL62064" s="14"/>
    </row>
    <row r="62065" spans="37:38" x14ac:dyDescent="0.35">
      <c r="AK62065" s="14"/>
      <c r="AL62065" s="14"/>
    </row>
    <row r="62066" spans="37:38" x14ac:dyDescent="0.35">
      <c r="AK62066" s="14"/>
      <c r="AL62066" s="14"/>
    </row>
    <row r="62067" spans="37:38" x14ac:dyDescent="0.35">
      <c r="AK62067" s="14"/>
      <c r="AL62067" s="14"/>
    </row>
    <row r="62068" spans="37:38" x14ac:dyDescent="0.35">
      <c r="AK62068" s="14"/>
      <c r="AL62068" s="14"/>
    </row>
    <row r="62069" spans="37:38" x14ac:dyDescent="0.35">
      <c r="AK62069" s="14"/>
      <c r="AL62069" s="14"/>
    </row>
    <row r="62070" spans="37:38" x14ac:dyDescent="0.35">
      <c r="AK62070" s="14"/>
      <c r="AL62070" s="14"/>
    </row>
    <row r="62071" spans="37:38" x14ac:dyDescent="0.35">
      <c r="AK62071" s="14"/>
      <c r="AL62071" s="14"/>
    </row>
    <row r="62072" spans="37:38" x14ac:dyDescent="0.35">
      <c r="AK62072" s="14"/>
      <c r="AL62072" s="14"/>
    </row>
    <row r="62073" spans="37:38" x14ac:dyDescent="0.35">
      <c r="AK62073" s="14"/>
      <c r="AL62073" s="14"/>
    </row>
    <row r="62074" spans="37:38" x14ac:dyDescent="0.35">
      <c r="AK62074" s="14"/>
      <c r="AL62074" s="14"/>
    </row>
    <row r="62075" spans="37:38" x14ac:dyDescent="0.35">
      <c r="AK62075" s="14"/>
      <c r="AL62075" s="14"/>
    </row>
    <row r="62076" spans="37:38" x14ac:dyDescent="0.35">
      <c r="AK62076" s="14"/>
      <c r="AL62076" s="14"/>
    </row>
    <row r="62077" spans="37:38" x14ac:dyDescent="0.35">
      <c r="AK62077" s="14"/>
      <c r="AL62077" s="14"/>
    </row>
    <row r="62078" spans="37:38" x14ac:dyDescent="0.35">
      <c r="AK62078" s="14"/>
      <c r="AL62078" s="14"/>
    </row>
    <row r="62079" spans="37:38" x14ac:dyDescent="0.35">
      <c r="AK62079" s="14"/>
      <c r="AL62079" s="14"/>
    </row>
    <row r="62080" spans="37:38" x14ac:dyDescent="0.35">
      <c r="AK62080" s="14"/>
      <c r="AL62080" s="14"/>
    </row>
    <row r="62081" spans="37:38" x14ac:dyDescent="0.35">
      <c r="AK62081" s="14"/>
      <c r="AL62081" s="14"/>
    </row>
    <row r="62082" spans="37:38" x14ac:dyDescent="0.35">
      <c r="AK62082" s="14"/>
      <c r="AL62082" s="14"/>
    </row>
    <row r="62083" spans="37:38" x14ac:dyDescent="0.35">
      <c r="AK62083" s="14"/>
      <c r="AL62083" s="14"/>
    </row>
    <row r="62084" spans="37:38" x14ac:dyDescent="0.35">
      <c r="AK62084" s="14"/>
      <c r="AL62084" s="14"/>
    </row>
    <row r="62085" spans="37:38" x14ac:dyDescent="0.35">
      <c r="AK62085" s="14"/>
      <c r="AL62085" s="14"/>
    </row>
    <row r="62086" spans="37:38" x14ac:dyDescent="0.35">
      <c r="AK62086" s="14"/>
      <c r="AL62086" s="14"/>
    </row>
    <row r="62087" spans="37:38" x14ac:dyDescent="0.35">
      <c r="AK62087" s="14"/>
      <c r="AL62087" s="14"/>
    </row>
    <row r="62088" spans="37:38" x14ac:dyDescent="0.35">
      <c r="AK62088" s="14"/>
      <c r="AL62088" s="14"/>
    </row>
    <row r="62089" spans="37:38" x14ac:dyDescent="0.35">
      <c r="AK62089" s="14"/>
      <c r="AL62089" s="14"/>
    </row>
    <row r="62090" spans="37:38" x14ac:dyDescent="0.35">
      <c r="AK62090" s="14"/>
      <c r="AL62090" s="14"/>
    </row>
    <row r="62091" spans="37:38" x14ac:dyDescent="0.35">
      <c r="AK62091" s="14"/>
      <c r="AL62091" s="14"/>
    </row>
    <row r="62092" spans="37:38" x14ac:dyDescent="0.35">
      <c r="AK62092" s="14"/>
      <c r="AL62092" s="14"/>
    </row>
    <row r="62093" spans="37:38" x14ac:dyDescent="0.35">
      <c r="AK62093" s="14"/>
      <c r="AL62093" s="14"/>
    </row>
    <row r="62094" spans="37:38" x14ac:dyDescent="0.35">
      <c r="AK62094" s="14"/>
      <c r="AL62094" s="14"/>
    </row>
    <row r="62095" spans="37:38" x14ac:dyDescent="0.35">
      <c r="AK62095" s="14"/>
      <c r="AL62095" s="14"/>
    </row>
    <row r="62096" spans="37:38" x14ac:dyDescent="0.35">
      <c r="AK62096" s="14"/>
      <c r="AL62096" s="14"/>
    </row>
    <row r="62097" spans="37:38" x14ac:dyDescent="0.35">
      <c r="AK62097" s="14"/>
      <c r="AL62097" s="14"/>
    </row>
    <row r="62098" spans="37:38" x14ac:dyDescent="0.35">
      <c r="AK62098" s="14"/>
      <c r="AL62098" s="14"/>
    </row>
    <row r="62099" spans="37:38" x14ac:dyDescent="0.35">
      <c r="AK62099" s="14"/>
      <c r="AL62099" s="14"/>
    </row>
    <row r="62100" spans="37:38" x14ac:dyDescent="0.35">
      <c r="AK62100" s="14"/>
      <c r="AL62100" s="14"/>
    </row>
    <row r="62101" spans="37:38" x14ac:dyDescent="0.35">
      <c r="AK62101" s="14"/>
      <c r="AL62101" s="14"/>
    </row>
    <row r="62102" spans="37:38" x14ac:dyDescent="0.35">
      <c r="AK62102" s="14"/>
      <c r="AL62102" s="14"/>
    </row>
    <row r="62103" spans="37:38" x14ac:dyDescent="0.35">
      <c r="AK62103" s="14"/>
      <c r="AL62103" s="14"/>
    </row>
    <row r="62104" spans="37:38" x14ac:dyDescent="0.35">
      <c r="AK62104" s="14"/>
      <c r="AL62104" s="14"/>
    </row>
    <row r="62105" spans="37:38" x14ac:dyDescent="0.35">
      <c r="AK62105" s="14"/>
      <c r="AL62105" s="14"/>
    </row>
    <row r="62106" spans="37:38" x14ac:dyDescent="0.35">
      <c r="AK62106" s="14"/>
      <c r="AL62106" s="14"/>
    </row>
    <row r="62107" spans="37:38" x14ac:dyDescent="0.35">
      <c r="AK62107" s="14"/>
      <c r="AL62107" s="14"/>
    </row>
    <row r="62108" spans="37:38" x14ac:dyDescent="0.35">
      <c r="AK62108" s="14"/>
      <c r="AL62108" s="14"/>
    </row>
    <row r="62109" spans="37:38" x14ac:dyDescent="0.35">
      <c r="AK62109" s="14"/>
      <c r="AL62109" s="14"/>
    </row>
    <row r="62110" spans="37:38" x14ac:dyDescent="0.35">
      <c r="AK62110" s="14"/>
      <c r="AL62110" s="14"/>
    </row>
    <row r="62111" spans="37:38" x14ac:dyDescent="0.35">
      <c r="AK62111" s="14"/>
      <c r="AL62111" s="14"/>
    </row>
    <row r="62112" spans="37:38" x14ac:dyDescent="0.35">
      <c r="AK62112" s="14"/>
      <c r="AL62112" s="14"/>
    </row>
    <row r="62113" spans="37:38" x14ac:dyDescent="0.35">
      <c r="AK62113" s="14"/>
      <c r="AL62113" s="14"/>
    </row>
    <row r="62114" spans="37:38" x14ac:dyDescent="0.35">
      <c r="AK62114" s="14"/>
      <c r="AL62114" s="14"/>
    </row>
    <row r="62115" spans="37:38" x14ac:dyDescent="0.35">
      <c r="AK62115" s="14"/>
      <c r="AL62115" s="14"/>
    </row>
    <row r="62116" spans="37:38" x14ac:dyDescent="0.35">
      <c r="AK62116" s="14"/>
      <c r="AL62116" s="14"/>
    </row>
    <row r="62117" spans="37:38" x14ac:dyDescent="0.35">
      <c r="AK62117" s="14"/>
      <c r="AL62117" s="14"/>
    </row>
    <row r="62118" spans="37:38" x14ac:dyDescent="0.35">
      <c r="AK62118" s="14"/>
      <c r="AL62118" s="14"/>
    </row>
    <row r="62119" spans="37:38" x14ac:dyDescent="0.35">
      <c r="AK62119" s="14"/>
      <c r="AL62119" s="14"/>
    </row>
    <row r="62120" spans="37:38" x14ac:dyDescent="0.35">
      <c r="AK62120" s="14"/>
      <c r="AL62120" s="14"/>
    </row>
    <row r="62121" spans="37:38" x14ac:dyDescent="0.35">
      <c r="AK62121" s="14"/>
      <c r="AL62121" s="14"/>
    </row>
    <row r="62122" spans="37:38" x14ac:dyDescent="0.35">
      <c r="AK62122" s="14"/>
      <c r="AL62122" s="14"/>
    </row>
    <row r="62123" spans="37:38" x14ac:dyDescent="0.35">
      <c r="AK62123" s="14"/>
      <c r="AL62123" s="14"/>
    </row>
    <row r="62124" spans="37:38" x14ac:dyDescent="0.35">
      <c r="AK62124" s="14"/>
      <c r="AL62124" s="14"/>
    </row>
    <row r="62125" spans="37:38" x14ac:dyDescent="0.35">
      <c r="AK62125" s="14"/>
      <c r="AL62125" s="14"/>
    </row>
    <row r="62126" spans="37:38" x14ac:dyDescent="0.35">
      <c r="AK62126" s="14"/>
      <c r="AL62126" s="14"/>
    </row>
    <row r="62127" spans="37:38" x14ac:dyDescent="0.35">
      <c r="AK62127" s="14"/>
      <c r="AL62127" s="14"/>
    </row>
    <row r="62128" spans="37:38" x14ac:dyDescent="0.35">
      <c r="AK62128" s="14"/>
      <c r="AL62128" s="14"/>
    </row>
    <row r="62129" spans="37:38" x14ac:dyDescent="0.35">
      <c r="AK62129" s="14"/>
      <c r="AL62129" s="14"/>
    </row>
    <row r="62130" spans="37:38" x14ac:dyDescent="0.35">
      <c r="AK62130" s="14"/>
      <c r="AL62130" s="14"/>
    </row>
    <row r="62131" spans="37:38" x14ac:dyDescent="0.35">
      <c r="AK62131" s="14"/>
      <c r="AL62131" s="14"/>
    </row>
    <row r="62132" spans="37:38" x14ac:dyDescent="0.35">
      <c r="AK62132" s="14"/>
      <c r="AL62132" s="14"/>
    </row>
    <row r="62133" spans="37:38" x14ac:dyDescent="0.35">
      <c r="AK62133" s="14"/>
      <c r="AL62133" s="14"/>
    </row>
    <row r="62134" spans="37:38" x14ac:dyDescent="0.35">
      <c r="AK62134" s="14"/>
      <c r="AL62134" s="14"/>
    </row>
    <row r="62135" spans="37:38" x14ac:dyDescent="0.35">
      <c r="AK62135" s="14"/>
      <c r="AL62135" s="14"/>
    </row>
    <row r="62136" spans="37:38" x14ac:dyDescent="0.35">
      <c r="AK62136" s="14"/>
      <c r="AL62136" s="14"/>
    </row>
    <row r="62137" spans="37:38" x14ac:dyDescent="0.35">
      <c r="AK62137" s="14"/>
      <c r="AL62137" s="14"/>
    </row>
    <row r="62138" spans="37:38" x14ac:dyDescent="0.35">
      <c r="AK62138" s="14"/>
      <c r="AL62138" s="14"/>
    </row>
    <row r="62139" spans="37:38" x14ac:dyDescent="0.35">
      <c r="AK62139" s="14"/>
      <c r="AL62139" s="14"/>
    </row>
    <row r="62140" spans="37:38" x14ac:dyDescent="0.35">
      <c r="AK62140" s="14"/>
      <c r="AL62140" s="14"/>
    </row>
    <row r="62141" spans="37:38" x14ac:dyDescent="0.35">
      <c r="AK62141" s="14"/>
      <c r="AL62141" s="14"/>
    </row>
    <row r="62142" spans="37:38" x14ac:dyDescent="0.35">
      <c r="AK62142" s="14"/>
      <c r="AL62142" s="14"/>
    </row>
    <row r="62143" spans="37:38" x14ac:dyDescent="0.35">
      <c r="AK62143" s="14"/>
      <c r="AL62143" s="14"/>
    </row>
    <row r="62144" spans="37:38" x14ac:dyDescent="0.35">
      <c r="AK62144" s="14"/>
      <c r="AL62144" s="14"/>
    </row>
    <row r="62145" spans="37:38" x14ac:dyDescent="0.35">
      <c r="AK62145" s="14"/>
      <c r="AL62145" s="14"/>
    </row>
    <row r="62146" spans="37:38" x14ac:dyDescent="0.35">
      <c r="AK62146" s="14"/>
      <c r="AL62146" s="14"/>
    </row>
    <row r="62147" spans="37:38" x14ac:dyDescent="0.35">
      <c r="AK62147" s="14"/>
      <c r="AL62147" s="14"/>
    </row>
    <row r="62148" spans="37:38" x14ac:dyDescent="0.35">
      <c r="AK62148" s="14"/>
      <c r="AL62148" s="14"/>
    </row>
    <row r="62149" spans="37:38" x14ac:dyDescent="0.35">
      <c r="AK62149" s="14"/>
      <c r="AL62149" s="14"/>
    </row>
    <row r="62150" spans="37:38" x14ac:dyDescent="0.35">
      <c r="AK62150" s="14"/>
      <c r="AL62150" s="14"/>
    </row>
    <row r="62151" spans="37:38" x14ac:dyDescent="0.35">
      <c r="AK62151" s="14"/>
      <c r="AL62151" s="14"/>
    </row>
    <row r="62152" spans="37:38" x14ac:dyDescent="0.35">
      <c r="AK62152" s="14"/>
      <c r="AL62152" s="14"/>
    </row>
    <row r="62153" spans="37:38" x14ac:dyDescent="0.35">
      <c r="AK62153" s="14"/>
      <c r="AL62153" s="14"/>
    </row>
    <row r="62154" spans="37:38" x14ac:dyDescent="0.35">
      <c r="AK62154" s="14"/>
      <c r="AL62154" s="14"/>
    </row>
    <row r="62155" spans="37:38" x14ac:dyDescent="0.35">
      <c r="AK62155" s="14"/>
      <c r="AL62155" s="14"/>
    </row>
    <row r="62156" spans="37:38" x14ac:dyDescent="0.35">
      <c r="AK62156" s="14"/>
      <c r="AL62156" s="14"/>
    </row>
    <row r="62157" spans="37:38" x14ac:dyDescent="0.35">
      <c r="AK62157" s="14"/>
      <c r="AL62157" s="14"/>
    </row>
    <row r="62158" spans="37:38" x14ac:dyDescent="0.35">
      <c r="AK62158" s="14"/>
      <c r="AL62158" s="14"/>
    </row>
    <row r="62159" spans="37:38" x14ac:dyDescent="0.35">
      <c r="AK62159" s="14"/>
      <c r="AL62159" s="14"/>
    </row>
    <row r="62160" spans="37:38" x14ac:dyDescent="0.35">
      <c r="AK62160" s="14"/>
      <c r="AL62160" s="14"/>
    </row>
    <row r="62161" spans="37:38" x14ac:dyDescent="0.35">
      <c r="AK62161" s="14"/>
      <c r="AL62161" s="14"/>
    </row>
    <row r="62162" spans="37:38" x14ac:dyDescent="0.35">
      <c r="AK62162" s="14"/>
      <c r="AL62162" s="14"/>
    </row>
    <row r="62163" spans="37:38" x14ac:dyDescent="0.35">
      <c r="AK62163" s="14"/>
      <c r="AL62163" s="14"/>
    </row>
    <row r="62164" spans="37:38" x14ac:dyDescent="0.35">
      <c r="AK62164" s="14"/>
      <c r="AL62164" s="14"/>
    </row>
    <row r="62165" spans="37:38" x14ac:dyDescent="0.35">
      <c r="AK62165" s="14"/>
      <c r="AL62165" s="14"/>
    </row>
    <row r="62166" spans="37:38" x14ac:dyDescent="0.35">
      <c r="AK62166" s="14"/>
      <c r="AL62166" s="14"/>
    </row>
    <row r="62167" spans="37:38" x14ac:dyDescent="0.35">
      <c r="AK62167" s="14"/>
      <c r="AL62167" s="14"/>
    </row>
    <row r="62168" spans="37:38" x14ac:dyDescent="0.35">
      <c r="AK62168" s="14"/>
      <c r="AL62168" s="14"/>
    </row>
    <row r="62169" spans="37:38" x14ac:dyDescent="0.35">
      <c r="AK62169" s="14"/>
      <c r="AL62169" s="14"/>
    </row>
    <row r="62170" spans="37:38" x14ac:dyDescent="0.35">
      <c r="AK62170" s="14"/>
      <c r="AL62170" s="14"/>
    </row>
    <row r="62171" spans="37:38" x14ac:dyDescent="0.35">
      <c r="AK62171" s="14"/>
      <c r="AL62171" s="14"/>
    </row>
    <row r="62172" spans="37:38" x14ac:dyDescent="0.35">
      <c r="AK62172" s="14"/>
      <c r="AL62172" s="14"/>
    </row>
    <row r="62173" spans="37:38" x14ac:dyDescent="0.35">
      <c r="AK62173" s="14"/>
      <c r="AL62173" s="14"/>
    </row>
    <row r="62174" spans="37:38" x14ac:dyDescent="0.35">
      <c r="AK62174" s="14"/>
      <c r="AL62174" s="14"/>
    </row>
    <row r="62175" spans="37:38" x14ac:dyDescent="0.35">
      <c r="AK62175" s="14"/>
      <c r="AL62175" s="14"/>
    </row>
    <row r="62176" spans="37:38" x14ac:dyDescent="0.35">
      <c r="AK62176" s="14"/>
      <c r="AL62176" s="14"/>
    </row>
    <row r="62177" spans="37:38" x14ac:dyDescent="0.35">
      <c r="AK62177" s="14"/>
      <c r="AL62177" s="14"/>
    </row>
    <row r="62178" spans="37:38" x14ac:dyDescent="0.35">
      <c r="AK62178" s="14"/>
      <c r="AL62178" s="14"/>
    </row>
    <row r="62179" spans="37:38" x14ac:dyDescent="0.35">
      <c r="AK62179" s="14"/>
      <c r="AL62179" s="14"/>
    </row>
    <row r="62180" spans="37:38" x14ac:dyDescent="0.35">
      <c r="AK62180" s="14"/>
      <c r="AL62180" s="14"/>
    </row>
    <row r="62181" spans="37:38" x14ac:dyDescent="0.35">
      <c r="AK62181" s="14"/>
      <c r="AL62181" s="14"/>
    </row>
    <row r="62182" spans="37:38" x14ac:dyDescent="0.35">
      <c r="AK62182" s="14"/>
      <c r="AL62182" s="14"/>
    </row>
    <row r="62183" spans="37:38" x14ac:dyDescent="0.35">
      <c r="AK62183" s="14"/>
      <c r="AL62183" s="14"/>
    </row>
    <row r="62184" spans="37:38" x14ac:dyDescent="0.35">
      <c r="AK62184" s="14"/>
      <c r="AL62184" s="14"/>
    </row>
    <row r="62185" spans="37:38" x14ac:dyDescent="0.35">
      <c r="AK62185" s="14"/>
      <c r="AL62185" s="14"/>
    </row>
    <row r="62186" spans="37:38" x14ac:dyDescent="0.35">
      <c r="AK62186" s="14"/>
      <c r="AL62186" s="14"/>
    </row>
    <row r="62187" spans="37:38" x14ac:dyDescent="0.35">
      <c r="AK62187" s="14"/>
      <c r="AL62187" s="14"/>
    </row>
    <row r="62188" spans="37:38" x14ac:dyDescent="0.35">
      <c r="AK62188" s="14"/>
      <c r="AL62188" s="14"/>
    </row>
    <row r="62189" spans="37:38" x14ac:dyDescent="0.35">
      <c r="AK62189" s="14"/>
      <c r="AL62189" s="14"/>
    </row>
    <row r="62190" spans="37:38" x14ac:dyDescent="0.35">
      <c r="AK62190" s="14"/>
      <c r="AL62190" s="14"/>
    </row>
    <row r="62191" spans="37:38" x14ac:dyDescent="0.35">
      <c r="AK62191" s="14"/>
      <c r="AL62191" s="14"/>
    </row>
    <row r="62192" spans="37:38" x14ac:dyDescent="0.35">
      <c r="AK62192" s="14"/>
      <c r="AL62192" s="14"/>
    </row>
    <row r="62193" spans="37:38" x14ac:dyDescent="0.35">
      <c r="AK62193" s="14"/>
      <c r="AL62193" s="14"/>
    </row>
    <row r="62194" spans="37:38" x14ac:dyDescent="0.35">
      <c r="AK62194" s="14"/>
      <c r="AL62194" s="14"/>
    </row>
    <row r="62195" spans="37:38" x14ac:dyDescent="0.35">
      <c r="AK62195" s="14"/>
      <c r="AL62195" s="14"/>
    </row>
    <row r="62196" spans="37:38" x14ac:dyDescent="0.35">
      <c r="AK62196" s="14"/>
      <c r="AL62196" s="14"/>
    </row>
    <row r="62197" spans="37:38" x14ac:dyDescent="0.35">
      <c r="AK62197" s="14"/>
      <c r="AL62197" s="14"/>
    </row>
    <row r="62198" spans="37:38" x14ac:dyDescent="0.35">
      <c r="AK62198" s="14"/>
      <c r="AL62198" s="14"/>
    </row>
    <row r="62199" spans="37:38" x14ac:dyDescent="0.35">
      <c r="AK62199" s="14"/>
      <c r="AL62199" s="14"/>
    </row>
    <row r="62200" spans="37:38" x14ac:dyDescent="0.35">
      <c r="AK62200" s="14"/>
      <c r="AL62200" s="14"/>
    </row>
    <row r="62201" spans="37:38" x14ac:dyDescent="0.35">
      <c r="AK62201" s="14"/>
      <c r="AL62201" s="14"/>
    </row>
    <row r="62202" spans="37:38" x14ac:dyDescent="0.35">
      <c r="AK62202" s="14"/>
      <c r="AL62202" s="14"/>
    </row>
    <row r="62203" spans="37:38" x14ac:dyDescent="0.35">
      <c r="AK62203" s="14"/>
      <c r="AL62203" s="14"/>
    </row>
    <row r="62204" spans="37:38" x14ac:dyDescent="0.35">
      <c r="AK62204" s="14"/>
      <c r="AL62204" s="14"/>
    </row>
    <row r="62205" spans="37:38" x14ac:dyDescent="0.35">
      <c r="AK62205" s="14"/>
      <c r="AL62205" s="14"/>
    </row>
    <row r="62206" spans="37:38" x14ac:dyDescent="0.35">
      <c r="AK62206" s="14"/>
      <c r="AL62206" s="14"/>
    </row>
    <row r="62207" spans="37:38" x14ac:dyDescent="0.35">
      <c r="AK62207" s="14"/>
      <c r="AL62207" s="14"/>
    </row>
    <row r="62208" spans="37:38" x14ac:dyDescent="0.35">
      <c r="AK62208" s="14"/>
      <c r="AL62208" s="14"/>
    </row>
    <row r="62209" spans="37:38" x14ac:dyDescent="0.35">
      <c r="AK62209" s="14"/>
      <c r="AL62209" s="14"/>
    </row>
    <row r="62210" spans="37:38" x14ac:dyDescent="0.35">
      <c r="AK62210" s="14"/>
      <c r="AL62210" s="14"/>
    </row>
    <row r="62211" spans="37:38" x14ac:dyDescent="0.35">
      <c r="AK62211" s="14"/>
      <c r="AL62211" s="14"/>
    </row>
    <row r="62212" spans="37:38" x14ac:dyDescent="0.35">
      <c r="AK62212" s="14"/>
      <c r="AL62212" s="14"/>
    </row>
    <row r="62213" spans="37:38" x14ac:dyDescent="0.35">
      <c r="AK62213" s="14"/>
      <c r="AL62213" s="14"/>
    </row>
    <row r="62214" spans="37:38" x14ac:dyDescent="0.35">
      <c r="AK62214" s="14"/>
      <c r="AL62214" s="14"/>
    </row>
    <row r="62215" spans="37:38" x14ac:dyDescent="0.35">
      <c r="AK62215" s="14"/>
      <c r="AL62215" s="14"/>
    </row>
    <row r="62216" spans="37:38" x14ac:dyDescent="0.35">
      <c r="AK62216" s="14"/>
      <c r="AL62216" s="14"/>
    </row>
    <row r="62217" spans="37:38" x14ac:dyDescent="0.35">
      <c r="AK62217" s="14"/>
      <c r="AL62217" s="14"/>
    </row>
    <row r="62218" spans="37:38" x14ac:dyDescent="0.35">
      <c r="AK62218" s="14"/>
      <c r="AL62218" s="14"/>
    </row>
    <row r="62219" spans="37:38" x14ac:dyDescent="0.35">
      <c r="AK62219" s="14"/>
      <c r="AL62219" s="14"/>
    </row>
    <row r="62220" spans="37:38" x14ac:dyDescent="0.35">
      <c r="AK62220" s="14"/>
      <c r="AL62220" s="14"/>
    </row>
    <row r="62221" spans="37:38" x14ac:dyDescent="0.35">
      <c r="AK62221" s="14"/>
      <c r="AL62221" s="14"/>
    </row>
    <row r="62222" spans="37:38" x14ac:dyDescent="0.35">
      <c r="AK62222" s="14"/>
      <c r="AL62222" s="14"/>
    </row>
    <row r="62223" spans="37:38" x14ac:dyDescent="0.35">
      <c r="AK62223" s="14"/>
      <c r="AL62223" s="14"/>
    </row>
    <row r="62224" spans="37:38" x14ac:dyDescent="0.35">
      <c r="AK62224" s="14"/>
      <c r="AL62224" s="14"/>
    </row>
    <row r="62225" spans="37:38" x14ac:dyDescent="0.35">
      <c r="AK62225" s="14"/>
      <c r="AL62225" s="14"/>
    </row>
    <row r="62226" spans="37:38" x14ac:dyDescent="0.35">
      <c r="AK62226" s="14"/>
      <c r="AL62226" s="14"/>
    </row>
    <row r="62227" spans="37:38" x14ac:dyDescent="0.35">
      <c r="AK62227" s="14"/>
      <c r="AL62227" s="14"/>
    </row>
    <row r="62228" spans="37:38" x14ac:dyDescent="0.35">
      <c r="AK62228" s="14"/>
      <c r="AL62228" s="14"/>
    </row>
    <row r="62229" spans="37:38" x14ac:dyDescent="0.35">
      <c r="AK62229" s="14"/>
      <c r="AL62229" s="14"/>
    </row>
    <row r="62230" spans="37:38" x14ac:dyDescent="0.35">
      <c r="AK62230" s="14"/>
      <c r="AL62230" s="14"/>
    </row>
    <row r="62231" spans="37:38" x14ac:dyDescent="0.35">
      <c r="AK62231" s="14"/>
      <c r="AL62231" s="14"/>
    </row>
    <row r="62232" spans="37:38" x14ac:dyDescent="0.35">
      <c r="AK62232" s="14"/>
      <c r="AL62232" s="14"/>
    </row>
    <row r="62233" spans="37:38" x14ac:dyDescent="0.35">
      <c r="AK62233" s="14"/>
      <c r="AL62233" s="14"/>
    </row>
    <row r="62234" spans="37:38" x14ac:dyDescent="0.35">
      <c r="AK62234" s="14"/>
      <c r="AL62234" s="14"/>
    </row>
    <row r="62235" spans="37:38" x14ac:dyDescent="0.35">
      <c r="AK62235" s="14"/>
      <c r="AL62235" s="14"/>
    </row>
    <row r="62236" spans="37:38" x14ac:dyDescent="0.35">
      <c r="AK62236" s="14"/>
      <c r="AL62236" s="14"/>
    </row>
    <row r="62237" spans="37:38" x14ac:dyDescent="0.35">
      <c r="AK62237" s="14"/>
      <c r="AL62237" s="14"/>
    </row>
    <row r="62238" spans="37:38" x14ac:dyDescent="0.35">
      <c r="AK62238" s="14"/>
      <c r="AL62238" s="14"/>
    </row>
    <row r="62239" spans="37:38" x14ac:dyDescent="0.35">
      <c r="AK62239" s="14"/>
      <c r="AL62239" s="14"/>
    </row>
    <row r="62240" spans="37:38" x14ac:dyDescent="0.35">
      <c r="AK62240" s="14"/>
      <c r="AL62240" s="14"/>
    </row>
    <row r="62241" spans="37:38" x14ac:dyDescent="0.35">
      <c r="AK62241" s="14"/>
      <c r="AL62241" s="14"/>
    </row>
    <row r="62242" spans="37:38" x14ac:dyDescent="0.35">
      <c r="AK62242" s="14"/>
      <c r="AL62242" s="14"/>
    </row>
    <row r="62243" spans="37:38" x14ac:dyDescent="0.35">
      <c r="AK62243" s="14"/>
      <c r="AL62243" s="14"/>
    </row>
    <row r="62244" spans="37:38" x14ac:dyDescent="0.35">
      <c r="AK62244" s="14"/>
      <c r="AL62244" s="14"/>
    </row>
    <row r="62245" spans="37:38" x14ac:dyDescent="0.35">
      <c r="AK62245" s="14"/>
      <c r="AL62245" s="14"/>
    </row>
    <row r="62246" spans="37:38" x14ac:dyDescent="0.35">
      <c r="AK62246" s="14"/>
      <c r="AL62246" s="14"/>
    </row>
    <row r="62247" spans="37:38" x14ac:dyDescent="0.35">
      <c r="AK62247" s="14"/>
      <c r="AL62247" s="14"/>
    </row>
    <row r="62248" spans="37:38" x14ac:dyDescent="0.35">
      <c r="AK62248" s="14"/>
      <c r="AL62248" s="14"/>
    </row>
    <row r="62249" spans="37:38" x14ac:dyDescent="0.35">
      <c r="AK62249" s="14"/>
      <c r="AL62249" s="14"/>
    </row>
    <row r="62250" spans="37:38" x14ac:dyDescent="0.35">
      <c r="AK62250" s="14"/>
      <c r="AL62250" s="14"/>
    </row>
    <row r="62251" spans="37:38" x14ac:dyDescent="0.35">
      <c r="AK62251" s="14"/>
      <c r="AL62251" s="14"/>
    </row>
    <row r="62252" spans="37:38" x14ac:dyDescent="0.35">
      <c r="AK62252" s="14"/>
      <c r="AL62252" s="14"/>
    </row>
    <row r="62253" spans="37:38" x14ac:dyDescent="0.35">
      <c r="AK62253" s="14"/>
      <c r="AL62253" s="14"/>
    </row>
    <row r="62254" spans="37:38" x14ac:dyDescent="0.35">
      <c r="AK62254" s="14"/>
      <c r="AL62254" s="14"/>
    </row>
    <row r="62255" spans="37:38" x14ac:dyDescent="0.35">
      <c r="AK62255" s="14"/>
      <c r="AL62255" s="14"/>
    </row>
    <row r="62256" spans="37:38" x14ac:dyDescent="0.35">
      <c r="AK62256" s="14"/>
      <c r="AL62256" s="14"/>
    </row>
    <row r="62257" spans="37:38" x14ac:dyDescent="0.35">
      <c r="AK62257" s="14"/>
      <c r="AL62257" s="14"/>
    </row>
    <row r="62258" spans="37:38" x14ac:dyDescent="0.35">
      <c r="AK62258" s="14"/>
      <c r="AL62258" s="14"/>
    </row>
    <row r="62259" spans="37:38" x14ac:dyDescent="0.35">
      <c r="AK62259" s="14"/>
      <c r="AL62259" s="14"/>
    </row>
    <row r="62260" spans="37:38" x14ac:dyDescent="0.35">
      <c r="AK62260" s="14"/>
      <c r="AL62260" s="14"/>
    </row>
    <row r="62261" spans="37:38" x14ac:dyDescent="0.35">
      <c r="AK62261" s="14"/>
      <c r="AL62261" s="14"/>
    </row>
    <row r="62262" spans="37:38" x14ac:dyDescent="0.35">
      <c r="AK62262" s="14"/>
      <c r="AL62262" s="14"/>
    </row>
    <row r="62263" spans="37:38" x14ac:dyDescent="0.35">
      <c r="AK62263" s="14"/>
      <c r="AL62263" s="14"/>
    </row>
    <row r="62264" spans="37:38" x14ac:dyDescent="0.35">
      <c r="AK62264" s="14"/>
      <c r="AL62264" s="14"/>
    </row>
    <row r="62265" spans="37:38" x14ac:dyDescent="0.35">
      <c r="AK62265" s="14"/>
      <c r="AL62265" s="14"/>
    </row>
    <row r="62266" spans="37:38" x14ac:dyDescent="0.35">
      <c r="AK62266" s="14"/>
      <c r="AL62266" s="14"/>
    </row>
    <row r="62267" spans="37:38" x14ac:dyDescent="0.35">
      <c r="AK62267" s="14"/>
      <c r="AL62267" s="14"/>
    </row>
    <row r="62268" spans="37:38" x14ac:dyDescent="0.35">
      <c r="AK62268" s="14"/>
      <c r="AL62268" s="14"/>
    </row>
    <row r="62269" spans="37:38" x14ac:dyDescent="0.35">
      <c r="AK62269" s="14"/>
      <c r="AL62269" s="14"/>
    </row>
    <row r="62270" spans="37:38" x14ac:dyDescent="0.35">
      <c r="AK62270" s="14"/>
      <c r="AL62270" s="14"/>
    </row>
    <row r="62271" spans="37:38" x14ac:dyDescent="0.35">
      <c r="AK62271" s="14"/>
      <c r="AL62271" s="14"/>
    </row>
    <row r="62272" spans="37:38" x14ac:dyDescent="0.35">
      <c r="AK62272" s="14"/>
      <c r="AL62272" s="14"/>
    </row>
    <row r="62273" spans="37:38" x14ac:dyDescent="0.35">
      <c r="AK62273" s="14"/>
      <c r="AL62273" s="14"/>
    </row>
    <row r="62274" spans="37:38" x14ac:dyDescent="0.35">
      <c r="AK62274" s="14"/>
      <c r="AL62274" s="14"/>
    </row>
    <row r="62275" spans="37:38" x14ac:dyDescent="0.35">
      <c r="AK62275" s="14"/>
      <c r="AL62275" s="14"/>
    </row>
    <row r="62276" spans="37:38" x14ac:dyDescent="0.35">
      <c r="AK62276" s="14"/>
      <c r="AL62276" s="14"/>
    </row>
    <row r="62277" spans="37:38" x14ac:dyDescent="0.35">
      <c r="AK62277" s="14"/>
      <c r="AL62277" s="14"/>
    </row>
    <row r="62278" spans="37:38" x14ac:dyDescent="0.35">
      <c r="AK62278" s="14"/>
      <c r="AL62278" s="14"/>
    </row>
    <row r="62279" spans="37:38" x14ac:dyDescent="0.35">
      <c r="AK62279" s="14"/>
      <c r="AL62279" s="14"/>
    </row>
    <row r="62280" spans="37:38" x14ac:dyDescent="0.35">
      <c r="AK62280" s="14"/>
      <c r="AL62280" s="14"/>
    </row>
    <row r="62281" spans="37:38" x14ac:dyDescent="0.35">
      <c r="AK62281" s="14"/>
      <c r="AL62281" s="14"/>
    </row>
    <row r="62282" spans="37:38" x14ac:dyDescent="0.35">
      <c r="AK62282" s="14"/>
      <c r="AL62282" s="14"/>
    </row>
    <row r="62283" spans="37:38" x14ac:dyDescent="0.35">
      <c r="AK62283" s="14"/>
      <c r="AL62283" s="14"/>
    </row>
    <row r="62284" spans="37:38" x14ac:dyDescent="0.35">
      <c r="AK62284" s="14"/>
      <c r="AL62284" s="14"/>
    </row>
    <row r="62285" spans="37:38" x14ac:dyDescent="0.35">
      <c r="AK62285" s="14"/>
      <c r="AL62285" s="14"/>
    </row>
    <row r="62286" spans="37:38" x14ac:dyDescent="0.35">
      <c r="AK62286" s="14"/>
      <c r="AL62286" s="14"/>
    </row>
    <row r="62287" spans="37:38" x14ac:dyDescent="0.35">
      <c r="AK62287" s="14"/>
      <c r="AL62287" s="14"/>
    </row>
    <row r="62288" spans="37:38" x14ac:dyDescent="0.35">
      <c r="AK62288" s="14"/>
      <c r="AL62288" s="14"/>
    </row>
    <row r="62289" spans="37:38" x14ac:dyDescent="0.35">
      <c r="AK62289" s="14"/>
      <c r="AL62289" s="14"/>
    </row>
    <row r="62290" spans="37:38" x14ac:dyDescent="0.35">
      <c r="AK62290" s="14"/>
      <c r="AL62290" s="14"/>
    </row>
    <row r="62291" spans="37:38" x14ac:dyDescent="0.35">
      <c r="AK62291" s="14"/>
      <c r="AL62291" s="14"/>
    </row>
    <row r="62292" spans="37:38" x14ac:dyDescent="0.35">
      <c r="AK62292" s="14"/>
      <c r="AL62292" s="14"/>
    </row>
    <row r="62293" spans="37:38" x14ac:dyDescent="0.35">
      <c r="AK62293" s="14"/>
      <c r="AL62293" s="14"/>
    </row>
    <row r="62294" spans="37:38" x14ac:dyDescent="0.35">
      <c r="AK62294" s="14"/>
      <c r="AL62294" s="14"/>
    </row>
    <row r="62295" spans="37:38" x14ac:dyDescent="0.35">
      <c r="AK62295" s="14"/>
      <c r="AL62295" s="14"/>
    </row>
    <row r="62296" spans="37:38" x14ac:dyDescent="0.35">
      <c r="AK62296" s="14"/>
      <c r="AL62296" s="14"/>
    </row>
    <row r="62297" spans="37:38" x14ac:dyDescent="0.35">
      <c r="AK62297" s="14"/>
      <c r="AL62297" s="14"/>
    </row>
    <row r="62298" spans="37:38" x14ac:dyDescent="0.35">
      <c r="AK62298" s="14"/>
      <c r="AL62298" s="14"/>
    </row>
    <row r="62299" spans="37:38" x14ac:dyDescent="0.35">
      <c r="AK62299" s="14"/>
      <c r="AL62299" s="14"/>
    </row>
    <row r="62300" spans="37:38" x14ac:dyDescent="0.35">
      <c r="AK62300" s="14"/>
      <c r="AL62300" s="14"/>
    </row>
    <row r="62301" spans="37:38" x14ac:dyDescent="0.35">
      <c r="AK62301" s="14"/>
      <c r="AL62301" s="14"/>
    </row>
    <row r="62302" spans="37:38" x14ac:dyDescent="0.35">
      <c r="AK62302" s="14"/>
      <c r="AL62302" s="14"/>
    </row>
    <row r="62303" spans="37:38" x14ac:dyDescent="0.35">
      <c r="AK62303" s="14"/>
      <c r="AL62303" s="14"/>
    </row>
    <row r="62304" spans="37:38" x14ac:dyDescent="0.35">
      <c r="AK62304" s="14"/>
      <c r="AL62304" s="14"/>
    </row>
    <row r="62305" spans="37:38" x14ac:dyDescent="0.35">
      <c r="AK62305" s="14"/>
      <c r="AL62305" s="14"/>
    </row>
    <row r="62306" spans="37:38" x14ac:dyDescent="0.35">
      <c r="AK62306" s="14"/>
      <c r="AL62306" s="14"/>
    </row>
    <row r="62307" spans="37:38" x14ac:dyDescent="0.35">
      <c r="AK62307" s="14"/>
      <c r="AL62307" s="14"/>
    </row>
    <row r="62308" spans="37:38" x14ac:dyDescent="0.35">
      <c r="AK62308" s="14"/>
      <c r="AL62308" s="14"/>
    </row>
    <row r="62309" spans="37:38" x14ac:dyDescent="0.35">
      <c r="AK62309" s="14"/>
      <c r="AL62309" s="14"/>
    </row>
    <row r="62310" spans="37:38" x14ac:dyDescent="0.35">
      <c r="AK62310" s="14"/>
      <c r="AL62310" s="14"/>
    </row>
    <row r="62311" spans="37:38" x14ac:dyDescent="0.35">
      <c r="AK62311" s="14"/>
      <c r="AL62311" s="14"/>
    </row>
    <row r="62312" spans="37:38" x14ac:dyDescent="0.35">
      <c r="AK62312" s="14"/>
      <c r="AL62312" s="14"/>
    </row>
    <row r="62313" spans="37:38" x14ac:dyDescent="0.35">
      <c r="AK62313" s="14"/>
      <c r="AL62313" s="14"/>
    </row>
    <row r="62314" spans="37:38" x14ac:dyDescent="0.35">
      <c r="AK62314" s="14"/>
      <c r="AL62314" s="14"/>
    </row>
    <row r="62315" spans="37:38" x14ac:dyDescent="0.35">
      <c r="AK62315" s="14"/>
      <c r="AL62315" s="14"/>
    </row>
    <row r="62316" spans="37:38" x14ac:dyDescent="0.35">
      <c r="AK62316" s="14"/>
      <c r="AL62316" s="14"/>
    </row>
    <row r="62317" spans="37:38" x14ac:dyDescent="0.35">
      <c r="AK62317" s="14"/>
      <c r="AL62317" s="14"/>
    </row>
    <row r="62318" spans="37:38" x14ac:dyDescent="0.35">
      <c r="AK62318" s="14"/>
      <c r="AL62318" s="14"/>
    </row>
    <row r="62319" spans="37:38" x14ac:dyDescent="0.35">
      <c r="AK62319" s="14"/>
      <c r="AL62319" s="14"/>
    </row>
    <row r="62320" spans="37:38" x14ac:dyDescent="0.35">
      <c r="AK62320" s="14"/>
      <c r="AL62320" s="14"/>
    </row>
    <row r="62321" spans="37:38" x14ac:dyDescent="0.35">
      <c r="AK62321" s="14"/>
      <c r="AL62321" s="14"/>
    </row>
    <row r="62322" spans="37:38" x14ac:dyDescent="0.35">
      <c r="AK62322" s="14"/>
      <c r="AL62322" s="14"/>
    </row>
    <row r="62323" spans="37:38" x14ac:dyDescent="0.35">
      <c r="AK62323" s="14"/>
      <c r="AL62323" s="14"/>
    </row>
    <row r="62324" spans="37:38" x14ac:dyDescent="0.35">
      <c r="AK62324" s="14"/>
      <c r="AL62324" s="14"/>
    </row>
    <row r="62325" spans="37:38" x14ac:dyDescent="0.35">
      <c r="AK62325" s="14"/>
      <c r="AL62325" s="14"/>
    </row>
    <row r="62326" spans="37:38" x14ac:dyDescent="0.35">
      <c r="AK62326" s="14"/>
      <c r="AL62326" s="14"/>
    </row>
    <row r="62327" spans="37:38" x14ac:dyDescent="0.35">
      <c r="AK62327" s="14"/>
      <c r="AL62327" s="14"/>
    </row>
    <row r="62328" spans="37:38" x14ac:dyDescent="0.35">
      <c r="AK62328" s="14"/>
      <c r="AL62328" s="14"/>
    </row>
    <row r="62329" spans="37:38" x14ac:dyDescent="0.35">
      <c r="AK62329" s="14"/>
      <c r="AL62329" s="14"/>
    </row>
    <row r="62330" spans="37:38" x14ac:dyDescent="0.35">
      <c r="AK62330" s="14"/>
      <c r="AL62330" s="14"/>
    </row>
    <row r="62331" spans="37:38" x14ac:dyDescent="0.35">
      <c r="AK62331" s="14"/>
      <c r="AL62331" s="14"/>
    </row>
    <row r="62332" spans="37:38" x14ac:dyDescent="0.35">
      <c r="AK62332" s="14"/>
      <c r="AL62332" s="14"/>
    </row>
    <row r="62333" spans="37:38" x14ac:dyDescent="0.35">
      <c r="AK62333" s="14"/>
      <c r="AL62333" s="14"/>
    </row>
    <row r="62334" spans="37:38" x14ac:dyDescent="0.35">
      <c r="AK62334" s="14"/>
      <c r="AL62334" s="14"/>
    </row>
    <row r="62335" spans="37:38" x14ac:dyDescent="0.35">
      <c r="AK62335" s="14"/>
      <c r="AL62335" s="14"/>
    </row>
    <row r="62336" spans="37:38" x14ac:dyDescent="0.35">
      <c r="AK62336" s="14"/>
      <c r="AL62336" s="14"/>
    </row>
    <row r="62337" spans="37:38" x14ac:dyDescent="0.35">
      <c r="AK62337" s="14"/>
      <c r="AL62337" s="14"/>
    </row>
    <row r="62338" spans="37:38" x14ac:dyDescent="0.35">
      <c r="AK62338" s="14"/>
      <c r="AL62338" s="14"/>
    </row>
    <row r="62339" spans="37:38" x14ac:dyDescent="0.35">
      <c r="AK62339" s="14"/>
      <c r="AL62339" s="14"/>
    </row>
    <row r="62340" spans="37:38" x14ac:dyDescent="0.35">
      <c r="AK62340" s="14"/>
      <c r="AL62340" s="14"/>
    </row>
    <row r="62341" spans="37:38" x14ac:dyDescent="0.35">
      <c r="AK62341" s="14"/>
      <c r="AL62341" s="14"/>
    </row>
    <row r="62342" spans="37:38" x14ac:dyDescent="0.35">
      <c r="AK62342" s="14"/>
      <c r="AL62342" s="14"/>
    </row>
    <row r="62343" spans="37:38" x14ac:dyDescent="0.35">
      <c r="AK62343" s="14"/>
      <c r="AL62343" s="14"/>
    </row>
    <row r="62344" spans="37:38" x14ac:dyDescent="0.35">
      <c r="AK62344" s="14"/>
      <c r="AL62344" s="14"/>
    </row>
    <row r="62345" spans="37:38" x14ac:dyDescent="0.35">
      <c r="AK62345" s="14"/>
      <c r="AL62345" s="14"/>
    </row>
    <row r="62346" spans="37:38" x14ac:dyDescent="0.35">
      <c r="AK62346" s="14"/>
      <c r="AL62346" s="14"/>
    </row>
    <row r="62347" spans="37:38" x14ac:dyDescent="0.35">
      <c r="AK62347" s="14"/>
      <c r="AL62347" s="14"/>
    </row>
    <row r="62348" spans="37:38" x14ac:dyDescent="0.35">
      <c r="AK62348" s="14"/>
      <c r="AL62348" s="14"/>
    </row>
    <row r="62349" spans="37:38" x14ac:dyDescent="0.35">
      <c r="AK62349" s="14"/>
      <c r="AL62349" s="14"/>
    </row>
    <row r="62350" spans="37:38" x14ac:dyDescent="0.35">
      <c r="AK62350" s="14"/>
      <c r="AL62350" s="14"/>
    </row>
    <row r="62351" spans="37:38" x14ac:dyDescent="0.35">
      <c r="AK62351" s="14"/>
      <c r="AL62351" s="14"/>
    </row>
    <row r="62352" spans="37:38" x14ac:dyDescent="0.35">
      <c r="AK62352" s="14"/>
      <c r="AL62352" s="14"/>
    </row>
    <row r="62353" spans="37:38" x14ac:dyDescent="0.35">
      <c r="AK62353" s="14"/>
      <c r="AL62353" s="14"/>
    </row>
    <row r="62354" spans="37:38" x14ac:dyDescent="0.35">
      <c r="AK62354" s="14"/>
      <c r="AL62354" s="14"/>
    </row>
    <row r="62355" spans="37:38" x14ac:dyDescent="0.35">
      <c r="AK62355" s="14"/>
      <c r="AL62355" s="14"/>
    </row>
    <row r="62356" spans="37:38" x14ac:dyDescent="0.35">
      <c r="AK62356" s="14"/>
      <c r="AL62356" s="14"/>
    </row>
    <row r="62357" spans="37:38" x14ac:dyDescent="0.35">
      <c r="AK62357" s="14"/>
      <c r="AL62357" s="14"/>
    </row>
    <row r="62358" spans="37:38" x14ac:dyDescent="0.35">
      <c r="AK62358" s="14"/>
      <c r="AL62358" s="14"/>
    </row>
    <row r="62359" spans="37:38" x14ac:dyDescent="0.35">
      <c r="AK62359" s="14"/>
      <c r="AL62359" s="14"/>
    </row>
    <row r="62360" spans="37:38" x14ac:dyDescent="0.35">
      <c r="AK62360" s="14"/>
      <c r="AL62360" s="14"/>
    </row>
    <row r="62361" spans="37:38" x14ac:dyDescent="0.35">
      <c r="AK62361" s="14"/>
      <c r="AL62361" s="14"/>
    </row>
    <row r="62362" spans="37:38" x14ac:dyDescent="0.35">
      <c r="AK62362" s="14"/>
      <c r="AL62362" s="14"/>
    </row>
    <row r="62363" spans="37:38" x14ac:dyDescent="0.35">
      <c r="AK62363" s="14"/>
      <c r="AL62363" s="14"/>
    </row>
    <row r="62364" spans="37:38" x14ac:dyDescent="0.35">
      <c r="AK62364" s="14"/>
      <c r="AL62364" s="14"/>
    </row>
    <row r="62365" spans="37:38" x14ac:dyDescent="0.35">
      <c r="AK62365" s="14"/>
      <c r="AL62365" s="14"/>
    </row>
    <row r="62366" spans="37:38" x14ac:dyDescent="0.35">
      <c r="AK62366" s="14"/>
      <c r="AL62366" s="14"/>
    </row>
    <row r="62367" spans="37:38" x14ac:dyDescent="0.35">
      <c r="AK62367" s="14"/>
      <c r="AL62367" s="14"/>
    </row>
    <row r="62368" spans="37:38" x14ac:dyDescent="0.35">
      <c r="AK62368" s="14"/>
      <c r="AL62368" s="14"/>
    </row>
    <row r="62369" spans="37:38" x14ac:dyDescent="0.35">
      <c r="AK62369" s="14"/>
      <c r="AL62369" s="14"/>
    </row>
    <row r="62370" spans="37:38" x14ac:dyDescent="0.35">
      <c r="AK62370" s="14"/>
      <c r="AL62370" s="14"/>
    </row>
    <row r="62371" spans="37:38" x14ac:dyDescent="0.35">
      <c r="AK62371" s="14"/>
      <c r="AL62371" s="14"/>
    </row>
    <row r="62372" spans="37:38" x14ac:dyDescent="0.35">
      <c r="AK62372" s="14"/>
      <c r="AL62372" s="14"/>
    </row>
    <row r="62373" spans="37:38" x14ac:dyDescent="0.35">
      <c r="AK62373" s="14"/>
      <c r="AL62373" s="14"/>
    </row>
    <row r="62374" spans="37:38" x14ac:dyDescent="0.35">
      <c r="AK62374" s="14"/>
      <c r="AL62374" s="14"/>
    </row>
    <row r="62375" spans="37:38" x14ac:dyDescent="0.35">
      <c r="AK62375" s="14"/>
      <c r="AL62375" s="14"/>
    </row>
    <row r="62376" spans="37:38" x14ac:dyDescent="0.35">
      <c r="AK62376" s="14"/>
      <c r="AL62376" s="14"/>
    </row>
    <row r="62377" spans="37:38" x14ac:dyDescent="0.35">
      <c r="AK62377" s="14"/>
      <c r="AL62377" s="14"/>
    </row>
    <row r="62378" spans="37:38" x14ac:dyDescent="0.35">
      <c r="AK62378" s="14"/>
      <c r="AL62378" s="14"/>
    </row>
    <row r="62379" spans="37:38" x14ac:dyDescent="0.35">
      <c r="AK62379" s="14"/>
      <c r="AL62379" s="14"/>
    </row>
    <row r="62380" spans="37:38" x14ac:dyDescent="0.35">
      <c r="AK62380" s="14"/>
      <c r="AL62380" s="14"/>
    </row>
    <row r="62381" spans="37:38" x14ac:dyDescent="0.35">
      <c r="AK62381" s="14"/>
      <c r="AL62381" s="14"/>
    </row>
    <row r="62382" spans="37:38" x14ac:dyDescent="0.35">
      <c r="AK62382" s="14"/>
      <c r="AL62382" s="14"/>
    </row>
    <row r="62383" spans="37:38" x14ac:dyDescent="0.35">
      <c r="AK62383" s="14"/>
      <c r="AL62383" s="14"/>
    </row>
    <row r="62384" spans="37:38" x14ac:dyDescent="0.35">
      <c r="AK62384" s="14"/>
      <c r="AL62384" s="14"/>
    </row>
    <row r="62385" spans="37:38" x14ac:dyDescent="0.35">
      <c r="AK62385" s="14"/>
      <c r="AL62385" s="14"/>
    </row>
    <row r="62386" spans="37:38" x14ac:dyDescent="0.35">
      <c r="AK62386" s="14"/>
      <c r="AL62386" s="14"/>
    </row>
    <row r="62387" spans="37:38" x14ac:dyDescent="0.35">
      <c r="AK62387" s="14"/>
      <c r="AL62387" s="14"/>
    </row>
    <row r="62388" spans="37:38" x14ac:dyDescent="0.35">
      <c r="AK62388" s="14"/>
      <c r="AL62388" s="14"/>
    </row>
    <row r="62389" spans="37:38" x14ac:dyDescent="0.35">
      <c r="AK62389" s="14"/>
      <c r="AL62389" s="14"/>
    </row>
    <row r="62390" spans="37:38" x14ac:dyDescent="0.35">
      <c r="AK62390" s="14"/>
      <c r="AL62390" s="14"/>
    </row>
    <row r="62391" spans="37:38" x14ac:dyDescent="0.35">
      <c r="AK62391" s="14"/>
      <c r="AL62391" s="14"/>
    </row>
    <row r="62392" spans="37:38" x14ac:dyDescent="0.35">
      <c r="AK62392" s="14"/>
      <c r="AL62392" s="14"/>
    </row>
    <row r="62393" spans="37:38" x14ac:dyDescent="0.35">
      <c r="AK62393" s="14"/>
      <c r="AL62393" s="14"/>
    </row>
    <row r="62394" spans="37:38" x14ac:dyDescent="0.35">
      <c r="AK62394" s="14"/>
      <c r="AL62394" s="14"/>
    </row>
    <row r="62395" spans="37:38" x14ac:dyDescent="0.35">
      <c r="AK62395" s="14"/>
      <c r="AL62395" s="14"/>
    </row>
    <row r="62396" spans="37:38" x14ac:dyDescent="0.35">
      <c r="AK62396" s="14"/>
      <c r="AL62396" s="14"/>
    </row>
    <row r="62397" spans="37:38" x14ac:dyDescent="0.35">
      <c r="AK62397" s="14"/>
      <c r="AL62397" s="14"/>
    </row>
    <row r="62398" spans="37:38" x14ac:dyDescent="0.35">
      <c r="AK62398" s="14"/>
      <c r="AL62398" s="14"/>
    </row>
    <row r="62399" spans="37:38" x14ac:dyDescent="0.35">
      <c r="AK62399" s="14"/>
      <c r="AL62399" s="14"/>
    </row>
    <row r="62400" spans="37:38" x14ac:dyDescent="0.35">
      <c r="AK62400" s="14"/>
      <c r="AL62400" s="14"/>
    </row>
    <row r="62401" spans="37:38" x14ac:dyDescent="0.35">
      <c r="AK62401" s="14"/>
      <c r="AL62401" s="14"/>
    </row>
    <row r="62402" spans="37:38" x14ac:dyDescent="0.35">
      <c r="AK62402" s="14"/>
      <c r="AL62402" s="14"/>
    </row>
    <row r="62403" spans="37:38" x14ac:dyDescent="0.35">
      <c r="AK62403" s="14"/>
      <c r="AL62403" s="14"/>
    </row>
    <row r="62404" spans="37:38" x14ac:dyDescent="0.35">
      <c r="AK62404" s="14"/>
      <c r="AL62404" s="14"/>
    </row>
    <row r="62405" spans="37:38" x14ac:dyDescent="0.35">
      <c r="AK62405" s="14"/>
      <c r="AL62405" s="14"/>
    </row>
    <row r="62406" spans="37:38" x14ac:dyDescent="0.35">
      <c r="AK62406" s="14"/>
      <c r="AL62406" s="14"/>
    </row>
    <row r="62407" spans="37:38" x14ac:dyDescent="0.35">
      <c r="AK62407" s="14"/>
      <c r="AL62407" s="14"/>
    </row>
    <row r="62408" spans="37:38" x14ac:dyDescent="0.35">
      <c r="AK62408" s="14"/>
      <c r="AL62408" s="14"/>
    </row>
    <row r="62409" spans="37:38" x14ac:dyDescent="0.35">
      <c r="AK62409" s="14"/>
      <c r="AL62409" s="14"/>
    </row>
    <row r="62410" spans="37:38" x14ac:dyDescent="0.35">
      <c r="AK62410" s="14"/>
      <c r="AL62410" s="14"/>
    </row>
    <row r="62411" spans="37:38" x14ac:dyDescent="0.35">
      <c r="AK62411" s="14"/>
      <c r="AL62411" s="14"/>
    </row>
    <row r="62412" spans="37:38" x14ac:dyDescent="0.35">
      <c r="AK62412" s="14"/>
      <c r="AL62412" s="14"/>
    </row>
    <row r="62413" spans="37:38" x14ac:dyDescent="0.35">
      <c r="AK62413" s="14"/>
      <c r="AL62413" s="14"/>
    </row>
    <row r="62414" spans="37:38" x14ac:dyDescent="0.35">
      <c r="AK62414" s="14"/>
      <c r="AL62414" s="14"/>
    </row>
    <row r="62415" spans="37:38" x14ac:dyDescent="0.35">
      <c r="AK62415" s="14"/>
      <c r="AL62415" s="14"/>
    </row>
    <row r="62416" spans="37:38" x14ac:dyDescent="0.35">
      <c r="AK62416" s="14"/>
      <c r="AL62416" s="14"/>
    </row>
    <row r="62417" spans="37:38" x14ac:dyDescent="0.35">
      <c r="AK62417" s="14"/>
      <c r="AL62417" s="14"/>
    </row>
    <row r="62418" spans="37:38" x14ac:dyDescent="0.35">
      <c r="AK62418" s="14"/>
      <c r="AL62418" s="14"/>
    </row>
    <row r="62419" spans="37:38" x14ac:dyDescent="0.35">
      <c r="AK62419" s="14"/>
      <c r="AL62419" s="14"/>
    </row>
    <row r="62420" spans="37:38" x14ac:dyDescent="0.35">
      <c r="AK62420" s="14"/>
      <c r="AL62420" s="14"/>
    </row>
    <row r="62421" spans="37:38" x14ac:dyDescent="0.35">
      <c r="AK62421" s="14"/>
      <c r="AL62421" s="14"/>
    </row>
    <row r="62422" spans="37:38" x14ac:dyDescent="0.35">
      <c r="AK62422" s="14"/>
      <c r="AL62422" s="14"/>
    </row>
    <row r="62423" spans="37:38" x14ac:dyDescent="0.35">
      <c r="AK62423" s="14"/>
      <c r="AL62423" s="14"/>
    </row>
    <row r="62424" spans="37:38" x14ac:dyDescent="0.35">
      <c r="AK62424" s="14"/>
      <c r="AL62424" s="14"/>
    </row>
    <row r="62425" spans="37:38" x14ac:dyDescent="0.35">
      <c r="AK62425" s="14"/>
      <c r="AL62425" s="14"/>
    </row>
    <row r="62426" spans="37:38" x14ac:dyDescent="0.35">
      <c r="AK62426" s="14"/>
      <c r="AL62426" s="14"/>
    </row>
    <row r="62427" spans="37:38" x14ac:dyDescent="0.35">
      <c r="AK62427" s="14"/>
      <c r="AL62427" s="14"/>
    </row>
    <row r="62428" spans="37:38" x14ac:dyDescent="0.35">
      <c r="AK62428" s="14"/>
      <c r="AL62428" s="14"/>
    </row>
    <row r="62429" spans="37:38" x14ac:dyDescent="0.35">
      <c r="AK62429" s="14"/>
      <c r="AL62429" s="14"/>
    </row>
    <row r="62430" spans="37:38" x14ac:dyDescent="0.35">
      <c r="AK62430" s="14"/>
      <c r="AL62430" s="14"/>
    </row>
    <row r="62431" spans="37:38" x14ac:dyDescent="0.35">
      <c r="AK62431" s="14"/>
      <c r="AL62431" s="14"/>
    </row>
    <row r="62432" spans="37:38" x14ac:dyDescent="0.35">
      <c r="AK62432" s="14"/>
      <c r="AL62432" s="14"/>
    </row>
    <row r="62433" spans="37:38" x14ac:dyDescent="0.35">
      <c r="AK62433" s="14"/>
      <c r="AL62433" s="14"/>
    </row>
    <row r="62434" spans="37:38" x14ac:dyDescent="0.35">
      <c r="AK62434" s="14"/>
      <c r="AL62434" s="14"/>
    </row>
    <row r="62435" spans="37:38" x14ac:dyDescent="0.35">
      <c r="AK62435" s="14"/>
      <c r="AL62435" s="14"/>
    </row>
    <row r="62436" spans="37:38" x14ac:dyDescent="0.35">
      <c r="AK62436" s="14"/>
      <c r="AL62436" s="14"/>
    </row>
    <row r="62437" spans="37:38" x14ac:dyDescent="0.35">
      <c r="AK62437" s="14"/>
      <c r="AL62437" s="14"/>
    </row>
    <row r="62438" spans="37:38" x14ac:dyDescent="0.35">
      <c r="AK62438" s="14"/>
      <c r="AL62438" s="14"/>
    </row>
    <row r="62439" spans="37:38" x14ac:dyDescent="0.35">
      <c r="AK62439" s="14"/>
      <c r="AL62439" s="14"/>
    </row>
    <row r="62440" spans="37:38" x14ac:dyDescent="0.35">
      <c r="AK62440" s="14"/>
      <c r="AL62440" s="14"/>
    </row>
    <row r="62441" spans="37:38" x14ac:dyDescent="0.35">
      <c r="AK62441" s="14"/>
      <c r="AL62441" s="14"/>
    </row>
    <row r="62442" spans="37:38" x14ac:dyDescent="0.35">
      <c r="AK62442" s="14"/>
      <c r="AL62442" s="14"/>
    </row>
    <row r="62443" spans="37:38" x14ac:dyDescent="0.35">
      <c r="AK62443" s="14"/>
      <c r="AL62443" s="14"/>
    </row>
    <row r="62444" spans="37:38" x14ac:dyDescent="0.35">
      <c r="AK62444" s="14"/>
      <c r="AL62444" s="14"/>
    </row>
    <row r="62445" spans="37:38" x14ac:dyDescent="0.35">
      <c r="AK62445" s="14"/>
      <c r="AL62445" s="14"/>
    </row>
    <row r="62446" spans="37:38" x14ac:dyDescent="0.35">
      <c r="AK62446" s="14"/>
      <c r="AL62446" s="14"/>
    </row>
    <row r="62447" spans="37:38" x14ac:dyDescent="0.35">
      <c r="AK62447" s="14"/>
      <c r="AL62447" s="14"/>
    </row>
    <row r="62448" spans="37:38" x14ac:dyDescent="0.35">
      <c r="AK62448" s="14"/>
      <c r="AL62448" s="14"/>
    </row>
    <row r="62449" spans="37:38" x14ac:dyDescent="0.35">
      <c r="AK62449" s="14"/>
      <c r="AL62449" s="14"/>
    </row>
    <row r="62450" spans="37:38" x14ac:dyDescent="0.35">
      <c r="AK62450" s="14"/>
      <c r="AL62450" s="14"/>
    </row>
    <row r="62451" spans="37:38" x14ac:dyDescent="0.35">
      <c r="AK62451" s="14"/>
      <c r="AL62451" s="14"/>
    </row>
    <row r="62452" spans="37:38" x14ac:dyDescent="0.35">
      <c r="AK62452" s="14"/>
      <c r="AL62452" s="14"/>
    </row>
    <row r="62453" spans="37:38" x14ac:dyDescent="0.35">
      <c r="AK62453" s="14"/>
      <c r="AL62453" s="14"/>
    </row>
    <row r="62454" spans="37:38" x14ac:dyDescent="0.35">
      <c r="AK62454" s="14"/>
      <c r="AL62454" s="14"/>
    </row>
    <row r="62455" spans="37:38" x14ac:dyDescent="0.35">
      <c r="AK62455" s="14"/>
      <c r="AL62455" s="14"/>
    </row>
    <row r="62456" spans="37:38" x14ac:dyDescent="0.35">
      <c r="AK62456" s="14"/>
      <c r="AL62456" s="14"/>
    </row>
    <row r="62457" spans="37:38" x14ac:dyDescent="0.35">
      <c r="AK62457" s="14"/>
      <c r="AL62457" s="14"/>
    </row>
    <row r="62458" spans="37:38" x14ac:dyDescent="0.35">
      <c r="AK62458" s="14"/>
      <c r="AL62458" s="14"/>
    </row>
    <row r="62459" spans="37:38" x14ac:dyDescent="0.35">
      <c r="AK62459" s="14"/>
      <c r="AL62459" s="14"/>
    </row>
    <row r="62460" spans="37:38" x14ac:dyDescent="0.35">
      <c r="AK62460" s="14"/>
      <c r="AL62460" s="14"/>
    </row>
    <row r="62461" spans="37:38" x14ac:dyDescent="0.35">
      <c r="AK62461" s="14"/>
      <c r="AL62461" s="14"/>
    </row>
    <row r="62462" spans="37:38" x14ac:dyDescent="0.35">
      <c r="AK62462" s="14"/>
      <c r="AL62462" s="14"/>
    </row>
    <row r="62463" spans="37:38" x14ac:dyDescent="0.35">
      <c r="AK62463" s="14"/>
      <c r="AL62463" s="14"/>
    </row>
    <row r="62464" spans="37:38" x14ac:dyDescent="0.35">
      <c r="AK62464" s="14"/>
      <c r="AL62464" s="14"/>
    </row>
    <row r="62465" spans="37:38" x14ac:dyDescent="0.35">
      <c r="AK62465" s="14"/>
      <c r="AL62465" s="14"/>
    </row>
    <row r="62466" spans="37:38" x14ac:dyDescent="0.35">
      <c r="AK62466" s="14"/>
      <c r="AL62466" s="14"/>
    </row>
    <row r="62467" spans="37:38" x14ac:dyDescent="0.35">
      <c r="AK62467" s="14"/>
      <c r="AL62467" s="14"/>
    </row>
    <row r="62468" spans="37:38" x14ac:dyDescent="0.35">
      <c r="AK62468" s="14"/>
      <c r="AL62468" s="14"/>
    </row>
    <row r="62469" spans="37:38" x14ac:dyDescent="0.35">
      <c r="AK62469" s="14"/>
      <c r="AL62469" s="14"/>
    </row>
    <row r="62470" spans="37:38" x14ac:dyDescent="0.35">
      <c r="AK62470" s="14"/>
      <c r="AL62470" s="14"/>
    </row>
    <row r="62471" spans="37:38" x14ac:dyDescent="0.35">
      <c r="AK62471" s="14"/>
      <c r="AL62471" s="14"/>
    </row>
    <row r="62472" spans="37:38" x14ac:dyDescent="0.35">
      <c r="AK62472" s="14"/>
      <c r="AL62472" s="14"/>
    </row>
    <row r="62473" spans="37:38" x14ac:dyDescent="0.35">
      <c r="AK62473" s="14"/>
      <c r="AL62473" s="14"/>
    </row>
    <row r="62474" spans="37:38" x14ac:dyDescent="0.35">
      <c r="AK62474" s="14"/>
      <c r="AL62474" s="14"/>
    </row>
    <row r="62475" spans="37:38" x14ac:dyDescent="0.35">
      <c r="AK62475" s="14"/>
      <c r="AL62475" s="14"/>
    </row>
    <row r="62476" spans="37:38" x14ac:dyDescent="0.35">
      <c r="AK62476" s="14"/>
      <c r="AL62476" s="14"/>
    </row>
    <row r="62477" spans="37:38" x14ac:dyDescent="0.35">
      <c r="AK62477" s="14"/>
      <c r="AL62477" s="14"/>
    </row>
    <row r="62478" spans="37:38" x14ac:dyDescent="0.35">
      <c r="AK62478" s="14"/>
      <c r="AL62478" s="14"/>
    </row>
    <row r="62479" spans="37:38" x14ac:dyDescent="0.35">
      <c r="AK62479" s="14"/>
      <c r="AL62479" s="14"/>
    </row>
    <row r="62480" spans="37:38" x14ac:dyDescent="0.35">
      <c r="AK62480" s="14"/>
      <c r="AL62480" s="14"/>
    </row>
    <row r="62481" spans="37:38" x14ac:dyDescent="0.35">
      <c r="AK62481" s="14"/>
      <c r="AL62481" s="14"/>
    </row>
    <row r="62482" spans="37:38" x14ac:dyDescent="0.35">
      <c r="AK62482" s="14"/>
      <c r="AL62482" s="14"/>
    </row>
    <row r="62483" spans="37:38" x14ac:dyDescent="0.35">
      <c r="AK62483" s="14"/>
      <c r="AL62483" s="14"/>
    </row>
    <row r="62484" spans="37:38" x14ac:dyDescent="0.35">
      <c r="AK62484" s="14"/>
      <c r="AL62484" s="14"/>
    </row>
    <row r="62485" spans="37:38" x14ac:dyDescent="0.35">
      <c r="AK62485" s="14"/>
      <c r="AL62485" s="14"/>
    </row>
    <row r="62486" spans="37:38" x14ac:dyDescent="0.35">
      <c r="AK62486" s="14"/>
      <c r="AL62486" s="14"/>
    </row>
    <row r="62487" spans="37:38" x14ac:dyDescent="0.35">
      <c r="AK62487" s="14"/>
      <c r="AL62487" s="14"/>
    </row>
    <row r="62488" spans="37:38" x14ac:dyDescent="0.35">
      <c r="AK62488" s="14"/>
      <c r="AL62488" s="14"/>
    </row>
    <row r="62489" spans="37:38" x14ac:dyDescent="0.35">
      <c r="AK62489" s="14"/>
      <c r="AL62489" s="14"/>
    </row>
    <row r="62490" spans="37:38" x14ac:dyDescent="0.35">
      <c r="AK62490" s="14"/>
      <c r="AL62490" s="14"/>
    </row>
    <row r="62491" spans="37:38" x14ac:dyDescent="0.35">
      <c r="AK62491" s="14"/>
      <c r="AL62491" s="14"/>
    </row>
    <row r="62492" spans="37:38" x14ac:dyDescent="0.35">
      <c r="AK62492" s="14"/>
      <c r="AL62492" s="14"/>
    </row>
    <row r="62493" spans="37:38" x14ac:dyDescent="0.35">
      <c r="AK62493" s="14"/>
      <c r="AL62493" s="14"/>
    </row>
    <row r="62494" spans="37:38" x14ac:dyDescent="0.35">
      <c r="AK62494" s="14"/>
      <c r="AL62494" s="14"/>
    </row>
    <row r="62495" spans="37:38" x14ac:dyDescent="0.35">
      <c r="AK62495" s="14"/>
      <c r="AL62495" s="14"/>
    </row>
    <row r="62496" spans="37:38" x14ac:dyDescent="0.35">
      <c r="AK62496" s="14"/>
      <c r="AL62496" s="14"/>
    </row>
    <row r="62497" spans="37:38" x14ac:dyDescent="0.35">
      <c r="AK62497" s="14"/>
      <c r="AL62497" s="14"/>
    </row>
    <row r="62498" spans="37:38" x14ac:dyDescent="0.35">
      <c r="AK62498" s="14"/>
      <c r="AL62498" s="14"/>
    </row>
    <row r="62499" spans="37:38" x14ac:dyDescent="0.35">
      <c r="AK62499" s="14"/>
      <c r="AL62499" s="14"/>
    </row>
    <row r="62500" spans="37:38" x14ac:dyDescent="0.35">
      <c r="AK62500" s="14"/>
      <c r="AL62500" s="14"/>
    </row>
    <row r="62501" spans="37:38" x14ac:dyDescent="0.35">
      <c r="AK62501" s="14"/>
      <c r="AL62501" s="14"/>
    </row>
    <row r="62502" spans="37:38" x14ac:dyDescent="0.35">
      <c r="AK62502" s="14"/>
      <c r="AL62502" s="14"/>
    </row>
    <row r="62503" spans="37:38" x14ac:dyDescent="0.35">
      <c r="AK62503" s="14"/>
      <c r="AL62503" s="14"/>
    </row>
    <row r="62504" spans="37:38" x14ac:dyDescent="0.35">
      <c r="AK62504" s="14"/>
      <c r="AL62504" s="14"/>
    </row>
    <row r="62505" spans="37:38" x14ac:dyDescent="0.35">
      <c r="AK62505" s="14"/>
      <c r="AL62505" s="14"/>
    </row>
    <row r="62506" spans="37:38" x14ac:dyDescent="0.35">
      <c r="AK62506" s="14"/>
      <c r="AL62506" s="14"/>
    </row>
    <row r="62507" spans="37:38" x14ac:dyDescent="0.35">
      <c r="AK62507" s="14"/>
      <c r="AL62507" s="14"/>
    </row>
    <row r="62508" spans="37:38" x14ac:dyDescent="0.35">
      <c r="AK62508" s="14"/>
      <c r="AL62508" s="14"/>
    </row>
    <row r="62509" spans="37:38" x14ac:dyDescent="0.35">
      <c r="AK62509" s="14"/>
      <c r="AL62509" s="14"/>
    </row>
    <row r="62510" spans="37:38" x14ac:dyDescent="0.35">
      <c r="AK62510" s="14"/>
      <c r="AL62510" s="14"/>
    </row>
    <row r="62511" spans="37:38" x14ac:dyDescent="0.35">
      <c r="AK62511" s="14"/>
      <c r="AL62511" s="14"/>
    </row>
    <row r="62512" spans="37:38" x14ac:dyDescent="0.35">
      <c r="AK62512" s="14"/>
      <c r="AL62512" s="14"/>
    </row>
    <row r="62513" spans="37:38" x14ac:dyDescent="0.35">
      <c r="AK62513" s="14"/>
      <c r="AL62513" s="14"/>
    </row>
    <row r="62514" spans="37:38" x14ac:dyDescent="0.35">
      <c r="AK62514" s="14"/>
      <c r="AL62514" s="14"/>
    </row>
    <row r="62515" spans="37:38" x14ac:dyDescent="0.35">
      <c r="AK62515" s="14"/>
      <c r="AL62515" s="14"/>
    </row>
    <row r="62516" spans="37:38" x14ac:dyDescent="0.35">
      <c r="AK62516" s="14"/>
      <c r="AL62516" s="14"/>
    </row>
    <row r="62517" spans="37:38" x14ac:dyDescent="0.35">
      <c r="AK62517" s="14"/>
      <c r="AL62517" s="14"/>
    </row>
    <row r="62518" spans="37:38" x14ac:dyDescent="0.35">
      <c r="AK62518" s="14"/>
      <c r="AL62518" s="14"/>
    </row>
    <row r="62519" spans="37:38" x14ac:dyDescent="0.35">
      <c r="AK62519" s="14"/>
      <c r="AL62519" s="14"/>
    </row>
    <row r="62520" spans="37:38" x14ac:dyDescent="0.35">
      <c r="AK62520" s="14"/>
      <c r="AL62520" s="14"/>
    </row>
    <row r="62521" spans="37:38" x14ac:dyDescent="0.35">
      <c r="AK62521" s="14"/>
      <c r="AL62521" s="14"/>
    </row>
    <row r="62522" spans="37:38" x14ac:dyDescent="0.35">
      <c r="AK62522" s="14"/>
      <c r="AL62522" s="14"/>
    </row>
    <row r="62523" spans="37:38" x14ac:dyDescent="0.35">
      <c r="AK62523" s="14"/>
      <c r="AL62523" s="14"/>
    </row>
    <row r="62524" spans="37:38" x14ac:dyDescent="0.35">
      <c r="AK62524" s="14"/>
      <c r="AL62524" s="14"/>
    </row>
    <row r="62525" spans="37:38" x14ac:dyDescent="0.35">
      <c r="AK62525" s="14"/>
      <c r="AL62525" s="14"/>
    </row>
    <row r="62526" spans="37:38" x14ac:dyDescent="0.35">
      <c r="AK62526" s="14"/>
      <c r="AL62526" s="14"/>
    </row>
    <row r="62527" spans="37:38" x14ac:dyDescent="0.35">
      <c r="AK62527" s="14"/>
      <c r="AL62527" s="14"/>
    </row>
    <row r="62528" spans="37:38" x14ac:dyDescent="0.35">
      <c r="AK62528" s="14"/>
      <c r="AL62528" s="14"/>
    </row>
    <row r="62529" spans="37:38" x14ac:dyDescent="0.35">
      <c r="AK62529" s="14"/>
      <c r="AL62529" s="14"/>
    </row>
    <row r="62530" spans="37:38" x14ac:dyDescent="0.35">
      <c r="AK62530" s="14"/>
      <c r="AL62530" s="14"/>
    </row>
    <row r="62531" spans="37:38" x14ac:dyDescent="0.35">
      <c r="AK62531" s="14"/>
      <c r="AL62531" s="14"/>
    </row>
    <row r="62532" spans="37:38" x14ac:dyDescent="0.35">
      <c r="AK62532" s="14"/>
      <c r="AL62532" s="14"/>
    </row>
    <row r="62533" spans="37:38" x14ac:dyDescent="0.35">
      <c r="AK62533" s="14"/>
      <c r="AL62533" s="14"/>
    </row>
    <row r="62534" spans="37:38" x14ac:dyDescent="0.35">
      <c r="AK62534" s="14"/>
      <c r="AL62534" s="14"/>
    </row>
    <row r="62535" spans="37:38" x14ac:dyDescent="0.35">
      <c r="AK62535" s="14"/>
      <c r="AL62535" s="14"/>
    </row>
    <row r="62536" spans="37:38" x14ac:dyDescent="0.35">
      <c r="AK62536" s="14"/>
      <c r="AL62536" s="14"/>
    </row>
    <row r="62537" spans="37:38" x14ac:dyDescent="0.35">
      <c r="AK62537" s="14"/>
      <c r="AL62537" s="14"/>
    </row>
    <row r="62538" spans="37:38" x14ac:dyDescent="0.35">
      <c r="AK62538" s="14"/>
      <c r="AL62538" s="14"/>
    </row>
    <row r="62539" spans="37:38" x14ac:dyDescent="0.35">
      <c r="AK62539" s="14"/>
      <c r="AL62539" s="14"/>
    </row>
    <row r="62540" spans="37:38" x14ac:dyDescent="0.35">
      <c r="AK62540" s="14"/>
      <c r="AL62540" s="14"/>
    </row>
    <row r="62541" spans="37:38" x14ac:dyDescent="0.35">
      <c r="AK62541" s="14"/>
      <c r="AL62541" s="14"/>
    </row>
    <row r="62542" spans="37:38" x14ac:dyDescent="0.35">
      <c r="AK62542" s="14"/>
      <c r="AL62542" s="14"/>
    </row>
    <row r="62543" spans="37:38" x14ac:dyDescent="0.35">
      <c r="AK62543" s="14"/>
      <c r="AL62543" s="14"/>
    </row>
    <row r="62544" spans="37:38" x14ac:dyDescent="0.35">
      <c r="AK62544" s="14"/>
      <c r="AL62544" s="14"/>
    </row>
    <row r="62545" spans="37:38" x14ac:dyDescent="0.35">
      <c r="AK62545" s="14"/>
      <c r="AL62545" s="14"/>
    </row>
    <row r="62546" spans="37:38" x14ac:dyDescent="0.35">
      <c r="AK62546" s="14"/>
      <c r="AL62546" s="14"/>
    </row>
    <row r="62547" spans="37:38" x14ac:dyDescent="0.35">
      <c r="AK62547" s="14"/>
      <c r="AL62547" s="14"/>
    </row>
    <row r="62548" spans="37:38" x14ac:dyDescent="0.35">
      <c r="AK62548" s="14"/>
      <c r="AL62548" s="14"/>
    </row>
    <row r="62549" spans="37:38" x14ac:dyDescent="0.35">
      <c r="AK62549" s="14"/>
      <c r="AL62549" s="14"/>
    </row>
    <row r="62550" spans="37:38" x14ac:dyDescent="0.35">
      <c r="AK62550" s="14"/>
      <c r="AL62550" s="14"/>
    </row>
    <row r="62551" spans="37:38" x14ac:dyDescent="0.35">
      <c r="AK62551" s="14"/>
      <c r="AL62551" s="14"/>
    </row>
    <row r="62552" spans="37:38" x14ac:dyDescent="0.35">
      <c r="AK62552" s="14"/>
      <c r="AL62552" s="14"/>
    </row>
    <row r="62553" spans="37:38" x14ac:dyDescent="0.35">
      <c r="AK62553" s="14"/>
      <c r="AL62553" s="14"/>
    </row>
    <row r="62554" spans="37:38" x14ac:dyDescent="0.35">
      <c r="AK62554" s="14"/>
      <c r="AL62554" s="14"/>
    </row>
    <row r="62555" spans="37:38" x14ac:dyDescent="0.35">
      <c r="AK62555" s="14"/>
      <c r="AL62555" s="14"/>
    </row>
    <row r="62556" spans="37:38" x14ac:dyDescent="0.35">
      <c r="AK62556" s="14"/>
      <c r="AL62556" s="14"/>
    </row>
    <row r="62557" spans="37:38" x14ac:dyDescent="0.35">
      <c r="AK62557" s="14"/>
      <c r="AL62557" s="14"/>
    </row>
    <row r="62558" spans="37:38" x14ac:dyDescent="0.35">
      <c r="AK62558" s="14"/>
      <c r="AL62558" s="14"/>
    </row>
    <row r="62559" spans="37:38" x14ac:dyDescent="0.35">
      <c r="AK62559" s="14"/>
      <c r="AL62559" s="14"/>
    </row>
    <row r="62560" spans="37:38" x14ac:dyDescent="0.35">
      <c r="AK62560" s="14"/>
      <c r="AL62560" s="14"/>
    </row>
    <row r="62561" spans="37:38" x14ac:dyDescent="0.35">
      <c r="AK62561" s="14"/>
      <c r="AL62561" s="14"/>
    </row>
    <row r="62562" spans="37:38" x14ac:dyDescent="0.35">
      <c r="AK62562" s="14"/>
      <c r="AL62562" s="14"/>
    </row>
    <row r="62563" spans="37:38" x14ac:dyDescent="0.35">
      <c r="AK62563" s="14"/>
      <c r="AL62563" s="14"/>
    </row>
    <row r="62564" spans="37:38" x14ac:dyDescent="0.35">
      <c r="AK62564" s="14"/>
      <c r="AL62564" s="14"/>
    </row>
    <row r="62565" spans="37:38" x14ac:dyDescent="0.35">
      <c r="AK62565" s="14"/>
      <c r="AL62565" s="14"/>
    </row>
    <row r="62566" spans="37:38" x14ac:dyDescent="0.35">
      <c r="AK62566" s="14"/>
      <c r="AL62566" s="14"/>
    </row>
    <row r="62567" spans="37:38" x14ac:dyDescent="0.35">
      <c r="AK62567" s="14"/>
      <c r="AL62567" s="14"/>
    </row>
    <row r="62568" spans="37:38" x14ac:dyDescent="0.35">
      <c r="AK62568" s="14"/>
      <c r="AL62568" s="14"/>
    </row>
    <row r="62569" spans="37:38" x14ac:dyDescent="0.35">
      <c r="AK62569" s="14"/>
      <c r="AL62569" s="14"/>
    </row>
    <row r="62570" spans="37:38" x14ac:dyDescent="0.35">
      <c r="AK62570" s="14"/>
      <c r="AL62570" s="14"/>
    </row>
    <row r="62571" spans="37:38" x14ac:dyDescent="0.35">
      <c r="AK62571" s="14"/>
      <c r="AL62571" s="14"/>
    </row>
    <row r="62572" spans="37:38" x14ac:dyDescent="0.35">
      <c r="AK62572" s="14"/>
      <c r="AL62572" s="14"/>
    </row>
    <row r="62573" spans="37:38" x14ac:dyDescent="0.35">
      <c r="AK62573" s="14"/>
      <c r="AL62573" s="14"/>
    </row>
    <row r="62574" spans="37:38" x14ac:dyDescent="0.35">
      <c r="AK62574" s="14"/>
      <c r="AL62574" s="14"/>
    </row>
    <row r="62575" spans="37:38" x14ac:dyDescent="0.35">
      <c r="AK62575" s="14"/>
      <c r="AL62575" s="14"/>
    </row>
    <row r="62576" spans="37:38" x14ac:dyDescent="0.35">
      <c r="AK62576" s="14"/>
      <c r="AL62576" s="14"/>
    </row>
    <row r="62577" spans="37:38" x14ac:dyDescent="0.35">
      <c r="AK62577" s="14"/>
      <c r="AL62577" s="14"/>
    </row>
    <row r="62578" spans="37:38" x14ac:dyDescent="0.35">
      <c r="AK62578" s="14"/>
      <c r="AL62578" s="14"/>
    </row>
    <row r="62579" spans="37:38" x14ac:dyDescent="0.35">
      <c r="AK62579" s="14"/>
      <c r="AL62579" s="14"/>
    </row>
    <row r="62580" spans="37:38" x14ac:dyDescent="0.35">
      <c r="AK62580" s="14"/>
      <c r="AL62580" s="14"/>
    </row>
    <row r="62581" spans="37:38" x14ac:dyDescent="0.35">
      <c r="AK62581" s="14"/>
      <c r="AL62581" s="14"/>
    </row>
    <row r="62582" spans="37:38" x14ac:dyDescent="0.35">
      <c r="AK62582" s="14"/>
      <c r="AL62582" s="14"/>
    </row>
    <row r="62583" spans="37:38" x14ac:dyDescent="0.35">
      <c r="AK62583" s="14"/>
      <c r="AL62583" s="14"/>
    </row>
    <row r="62584" spans="37:38" x14ac:dyDescent="0.35">
      <c r="AK62584" s="14"/>
      <c r="AL62584" s="14"/>
    </row>
    <row r="62585" spans="37:38" x14ac:dyDescent="0.35">
      <c r="AK62585" s="14"/>
      <c r="AL62585" s="14"/>
    </row>
    <row r="62586" spans="37:38" x14ac:dyDescent="0.35">
      <c r="AK62586" s="14"/>
      <c r="AL62586" s="14"/>
    </row>
    <row r="62587" spans="37:38" x14ac:dyDescent="0.35">
      <c r="AK62587" s="14"/>
      <c r="AL62587" s="14"/>
    </row>
    <row r="62588" spans="37:38" x14ac:dyDescent="0.35">
      <c r="AK62588" s="14"/>
      <c r="AL62588" s="14"/>
    </row>
    <row r="62589" spans="37:38" x14ac:dyDescent="0.35">
      <c r="AK62589" s="14"/>
      <c r="AL62589" s="14"/>
    </row>
    <row r="62590" spans="37:38" x14ac:dyDescent="0.35">
      <c r="AK62590" s="14"/>
      <c r="AL62590" s="14"/>
    </row>
    <row r="62591" spans="37:38" x14ac:dyDescent="0.35">
      <c r="AK62591" s="14"/>
      <c r="AL62591" s="14"/>
    </row>
    <row r="62592" spans="37:38" x14ac:dyDescent="0.35">
      <c r="AK62592" s="14"/>
      <c r="AL62592" s="14"/>
    </row>
    <row r="62593" spans="37:38" x14ac:dyDescent="0.35">
      <c r="AK62593" s="14"/>
      <c r="AL62593" s="14"/>
    </row>
    <row r="62594" spans="37:38" x14ac:dyDescent="0.35">
      <c r="AK62594" s="14"/>
      <c r="AL62594" s="14"/>
    </row>
    <row r="62595" spans="37:38" x14ac:dyDescent="0.35">
      <c r="AK62595" s="14"/>
      <c r="AL62595" s="14"/>
    </row>
    <row r="62596" spans="37:38" x14ac:dyDescent="0.35">
      <c r="AK62596" s="14"/>
      <c r="AL62596" s="14"/>
    </row>
    <row r="62597" spans="37:38" x14ac:dyDescent="0.35">
      <c r="AK62597" s="14"/>
      <c r="AL62597" s="14"/>
    </row>
    <row r="62598" spans="37:38" x14ac:dyDescent="0.35">
      <c r="AK62598" s="14"/>
      <c r="AL62598" s="14"/>
    </row>
    <row r="62599" spans="37:38" x14ac:dyDescent="0.35">
      <c r="AK62599" s="14"/>
      <c r="AL62599" s="14"/>
    </row>
    <row r="62600" spans="37:38" x14ac:dyDescent="0.35">
      <c r="AK62600" s="14"/>
      <c r="AL62600" s="14"/>
    </row>
    <row r="62601" spans="37:38" x14ac:dyDescent="0.35">
      <c r="AK62601" s="14"/>
      <c r="AL62601" s="14"/>
    </row>
    <row r="62602" spans="37:38" x14ac:dyDescent="0.35">
      <c r="AK62602" s="14"/>
      <c r="AL62602" s="14"/>
    </row>
    <row r="62603" spans="37:38" x14ac:dyDescent="0.35">
      <c r="AK62603" s="14"/>
      <c r="AL62603" s="14"/>
    </row>
    <row r="62604" spans="37:38" x14ac:dyDescent="0.35">
      <c r="AK62604" s="14"/>
      <c r="AL62604" s="14"/>
    </row>
    <row r="62605" spans="37:38" x14ac:dyDescent="0.35">
      <c r="AK62605" s="14"/>
      <c r="AL62605" s="14"/>
    </row>
    <row r="62606" spans="37:38" x14ac:dyDescent="0.35">
      <c r="AK62606" s="14"/>
      <c r="AL62606" s="14"/>
    </row>
    <row r="62607" spans="37:38" x14ac:dyDescent="0.35">
      <c r="AK62607" s="14"/>
      <c r="AL62607" s="14"/>
    </row>
    <row r="62608" spans="37:38" x14ac:dyDescent="0.35">
      <c r="AK62608" s="14"/>
      <c r="AL62608" s="14"/>
    </row>
    <row r="62609" spans="37:38" x14ac:dyDescent="0.35">
      <c r="AK62609" s="14"/>
      <c r="AL62609" s="14"/>
    </row>
    <row r="62610" spans="37:38" x14ac:dyDescent="0.35">
      <c r="AK62610" s="14"/>
      <c r="AL62610" s="14"/>
    </row>
    <row r="62611" spans="37:38" x14ac:dyDescent="0.35">
      <c r="AK62611" s="14"/>
      <c r="AL62611" s="14"/>
    </row>
    <row r="62612" spans="37:38" x14ac:dyDescent="0.35">
      <c r="AK62612" s="14"/>
      <c r="AL62612" s="14"/>
    </row>
    <row r="62613" spans="37:38" x14ac:dyDescent="0.35">
      <c r="AK62613" s="14"/>
      <c r="AL62613" s="14"/>
    </row>
    <row r="62614" spans="37:38" x14ac:dyDescent="0.35">
      <c r="AK62614" s="14"/>
      <c r="AL62614" s="14"/>
    </row>
    <row r="62615" spans="37:38" x14ac:dyDescent="0.35">
      <c r="AK62615" s="14"/>
      <c r="AL62615" s="14"/>
    </row>
    <row r="62616" spans="37:38" x14ac:dyDescent="0.35">
      <c r="AK62616" s="14"/>
      <c r="AL62616" s="14"/>
    </row>
    <row r="62617" spans="37:38" x14ac:dyDescent="0.35">
      <c r="AK62617" s="14"/>
      <c r="AL62617" s="14"/>
    </row>
    <row r="62618" spans="37:38" x14ac:dyDescent="0.35">
      <c r="AK62618" s="14"/>
      <c r="AL62618" s="14"/>
    </row>
    <row r="62619" spans="37:38" x14ac:dyDescent="0.35">
      <c r="AK62619" s="14"/>
      <c r="AL62619" s="14"/>
    </row>
    <row r="62620" spans="37:38" x14ac:dyDescent="0.35">
      <c r="AK62620" s="14"/>
      <c r="AL62620" s="14"/>
    </row>
    <row r="62621" spans="37:38" x14ac:dyDescent="0.35">
      <c r="AK62621" s="14"/>
      <c r="AL62621" s="14"/>
    </row>
    <row r="62622" spans="37:38" x14ac:dyDescent="0.35">
      <c r="AK62622" s="14"/>
      <c r="AL62622" s="14"/>
    </row>
    <row r="62623" spans="37:38" x14ac:dyDescent="0.35">
      <c r="AK62623" s="14"/>
      <c r="AL62623" s="14"/>
    </row>
    <row r="62624" spans="37:38" x14ac:dyDescent="0.35">
      <c r="AK62624" s="14"/>
      <c r="AL62624" s="14"/>
    </row>
    <row r="62625" spans="37:38" x14ac:dyDescent="0.35">
      <c r="AK62625" s="14"/>
      <c r="AL62625" s="14"/>
    </row>
    <row r="62626" spans="37:38" x14ac:dyDescent="0.35">
      <c r="AK62626" s="14"/>
      <c r="AL62626" s="14"/>
    </row>
    <row r="62627" spans="37:38" x14ac:dyDescent="0.35">
      <c r="AK62627" s="14"/>
      <c r="AL62627" s="14"/>
    </row>
    <row r="62628" spans="37:38" x14ac:dyDescent="0.35">
      <c r="AK62628" s="14"/>
      <c r="AL62628" s="14"/>
    </row>
    <row r="62629" spans="37:38" x14ac:dyDescent="0.35">
      <c r="AK62629" s="14"/>
      <c r="AL62629" s="14"/>
    </row>
    <row r="62630" spans="37:38" x14ac:dyDescent="0.35">
      <c r="AK62630" s="14"/>
      <c r="AL62630" s="14"/>
    </row>
    <row r="62631" spans="37:38" x14ac:dyDescent="0.35">
      <c r="AK62631" s="14"/>
      <c r="AL62631" s="14"/>
    </row>
    <row r="62632" spans="37:38" x14ac:dyDescent="0.35">
      <c r="AK62632" s="14"/>
      <c r="AL62632" s="14"/>
    </row>
    <row r="62633" spans="37:38" x14ac:dyDescent="0.35">
      <c r="AK62633" s="14"/>
      <c r="AL62633" s="14"/>
    </row>
    <row r="62634" spans="37:38" x14ac:dyDescent="0.35">
      <c r="AK62634" s="14"/>
      <c r="AL62634" s="14"/>
    </row>
    <row r="62635" spans="37:38" x14ac:dyDescent="0.35">
      <c r="AK62635" s="14"/>
      <c r="AL62635" s="14"/>
    </row>
    <row r="62636" spans="37:38" x14ac:dyDescent="0.35">
      <c r="AK62636" s="14"/>
      <c r="AL62636" s="14"/>
    </row>
    <row r="62637" spans="37:38" x14ac:dyDescent="0.35">
      <c r="AK62637" s="14"/>
      <c r="AL62637" s="14"/>
    </row>
    <row r="62638" spans="37:38" x14ac:dyDescent="0.35">
      <c r="AK62638" s="14"/>
      <c r="AL62638" s="14"/>
    </row>
    <row r="62639" spans="37:38" x14ac:dyDescent="0.35">
      <c r="AK62639" s="14"/>
      <c r="AL62639" s="14"/>
    </row>
    <row r="62640" spans="37:38" x14ac:dyDescent="0.35">
      <c r="AK62640" s="14"/>
      <c r="AL62640" s="14"/>
    </row>
    <row r="62641" spans="37:38" x14ac:dyDescent="0.35">
      <c r="AK62641" s="14"/>
      <c r="AL62641" s="14"/>
    </row>
    <row r="62642" spans="37:38" x14ac:dyDescent="0.35">
      <c r="AK62642" s="14"/>
      <c r="AL62642" s="14"/>
    </row>
    <row r="62643" spans="37:38" x14ac:dyDescent="0.35">
      <c r="AK62643" s="14"/>
      <c r="AL62643" s="14"/>
    </row>
    <row r="62644" spans="37:38" x14ac:dyDescent="0.35">
      <c r="AK62644" s="14"/>
      <c r="AL62644" s="14"/>
    </row>
    <row r="62645" spans="37:38" x14ac:dyDescent="0.35">
      <c r="AK62645" s="14"/>
      <c r="AL62645" s="14"/>
    </row>
    <row r="62646" spans="37:38" x14ac:dyDescent="0.35">
      <c r="AK62646" s="14"/>
      <c r="AL62646" s="14"/>
    </row>
    <row r="62647" spans="37:38" x14ac:dyDescent="0.35">
      <c r="AK62647" s="14"/>
      <c r="AL62647" s="14"/>
    </row>
    <row r="62648" spans="37:38" x14ac:dyDescent="0.35">
      <c r="AK62648" s="14"/>
      <c r="AL62648" s="14"/>
    </row>
    <row r="62649" spans="37:38" x14ac:dyDescent="0.35">
      <c r="AK62649" s="14"/>
      <c r="AL62649" s="14"/>
    </row>
    <row r="62650" spans="37:38" x14ac:dyDescent="0.35">
      <c r="AK62650" s="14"/>
      <c r="AL62650" s="14"/>
    </row>
    <row r="62651" spans="37:38" x14ac:dyDescent="0.35">
      <c r="AK62651" s="14"/>
      <c r="AL62651" s="14"/>
    </row>
    <row r="62652" spans="37:38" x14ac:dyDescent="0.35">
      <c r="AK62652" s="14"/>
      <c r="AL62652" s="14"/>
    </row>
    <row r="62653" spans="37:38" x14ac:dyDescent="0.35">
      <c r="AK62653" s="14"/>
      <c r="AL62653" s="14"/>
    </row>
    <row r="62654" spans="37:38" x14ac:dyDescent="0.35">
      <c r="AK62654" s="14"/>
      <c r="AL62654" s="14"/>
    </row>
    <row r="62655" spans="37:38" x14ac:dyDescent="0.35">
      <c r="AK62655" s="14"/>
      <c r="AL62655" s="14"/>
    </row>
    <row r="62656" spans="37:38" x14ac:dyDescent="0.35">
      <c r="AK62656" s="14"/>
      <c r="AL62656" s="14"/>
    </row>
    <row r="62657" spans="37:38" x14ac:dyDescent="0.35">
      <c r="AK62657" s="14"/>
      <c r="AL62657" s="14"/>
    </row>
    <row r="62658" spans="37:38" x14ac:dyDescent="0.35">
      <c r="AK62658" s="14"/>
      <c r="AL62658" s="14"/>
    </row>
    <row r="62659" spans="37:38" x14ac:dyDescent="0.35">
      <c r="AK62659" s="14"/>
      <c r="AL62659" s="14"/>
    </row>
    <row r="62660" spans="37:38" x14ac:dyDescent="0.35">
      <c r="AK62660" s="14"/>
      <c r="AL62660" s="14"/>
    </row>
    <row r="62661" spans="37:38" x14ac:dyDescent="0.35">
      <c r="AK62661" s="14"/>
      <c r="AL62661" s="14"/>
    </row>
    <row r="62662" spans="37:38" x14ac:dyDescent="0.35">
      <c r="AK62662" s="14"/>
      <c r="AL62662" s="14"/>
    </row>
    <row r="62663" spans="37:38" x14ac:dyDescent="0.35">
      <c r="AK62663" s="14"/>
      <c r="AL62663" s="14"/>
    </row>
    <row r="62664" spans="37:38" x14ac:dyDescent="0.35">
      <c r="AK62664" s="14"/>
      <c r="AL62664" s="14"/>
    </row>
    <row r="62665" spans="37:38" x14ac:dyDescent="0.35">
      <c r="AK62665" s="14"/>
      <c r="AL62665" s="14"/>
    </row>
    <row r="62666" spans="37:38" x14ac:dyDescent="0.35">
      <c r="AK62666" s="14"/>
      <c r="AL62666" s="14"/>
    </row>
    <row r="62667" spans="37:38" x14ac:dyDescent="0.35">
      <c r="AK62667" s="14"/>
      <c r="AL62667" s="14"/>
    </row>
    <row r="62668" spans="37:38" x14ac:dyDescent="0.35">
      <c r="AK62668" s="14"/>
      <c r="AL62668" s="14"/>
    </row>
    <row r="62669" spans="37:38" x14ac:dyDescent="0.35">
      <c r="AK62669" s="14"/>
      <c r="AL62669" s="14"/>
    </row>
    <row r="62670" spans="37:38" x14ac:dyDescent="0.35">
      <c r="AK62670" s="14"/>
      <c r="AL62670" s="14"/>
    </row>
    <row r="62671" spans="37:38" x14ac:dyDescent="0.35">
      <c r="AK62671" s="14"/>
      <c r="AL62671" s="14"/>
    </row>
    <row r="62672" spans="37:38" x14ac:dyDescent="0.35">
      <c r="AK62672" s="14"/>
      <c r="AL62672" s="14"/>
    </row>
    <row r="62673" spans="37:38" x14ac:dyDescent="0.35">
      <c r="AK62673" s="14"/>
      <c r="AL62673" s="14"/>
    </row>
    <row r="62674" spans="37:38" x14ac:dyDescent="0.35">
      <c r="AK62674" s="14"/>
      <c r="AL62674" s="14"/>
    </row>
    <row r="62675" spans="37:38" x14ac:dyDescent="0.35">
      <c r="AK62675" s="14"/>
      <c r="AL62675" s="14"/>
    </row>
    <row r="62676" spans="37:38" x14ac:dyDescent="0.35">
      <c r="AK62676" s="14"/>
      <c r="AL62676" s="14"/>
    </row>
    <row r="62677" spans="37:38" x14ac:dyDescent="0.35">
      <c r="AK62677" s="14"/>
      <c r="AL62677" s="14"/>
    </row>
    <row r="62678" spans="37:38" x14ac:dyDescent="0.35">
      <c r="AK62678" s="14"/>
      <c r="AL62678" s="14"/>
    </row>
    <row r="62679" spans="37:38" x14ac:dyDescent="0.35">
      <c r="AK62679" s="14"/>
      <c r="AL62679" s="14"/>
    </row>
    <row r="62680" spans="37:38" x14ac:dyDescent="0.35">
      <c r="AK62680" s="14"/>
      <c r="AL62680" s="14"/>
    </row>
    <row r="62681" spans="37:38" x14ac:dyDescent="0.35">
      <c r="AK62681" s="14"/>
      <c r="AL62681" s="14"/>
    </row>
    <row r="62682" spans="37:38" x14ac:dyDescent="0.35">
      <c r="AK62682" s="14"/>
      <c r="AL62682" s="14"/>
    </row>
    <row r="62683" spans="37:38" x14ac:dyDescent="0.35">
      <c r="AK62683" s="14"/>
      <c r="AL62683" s="14"/>
    </row>
    <row r="62684" spans="37:38" x14ac:dyDescent="0.35">
      <c r="AK62684" s="14"/>
      <c r="AL62684" s="14"/>
    </row>
    <row r="62685" spans="37:38" x14ac:dyDescent="0.35">
      <c r="AK62685" s="14"/>
      <c r="AL62685" s="14"/>
    </row>
    <row r="62686" spans="37:38" x14ac:dyDescent="0.35">
      <c r="AK62686" s="14"/>
      <c r="AL62686" s="14"/>
    </row>
    <row r="62687" spans="37:38" x14ac:dyDescent="0.35">
      <c r="AK62687" s="14"/>
      <c r="AL62687" s="14"/>
    </row>
    <row r="62688" spans="37:38" x14ac:dyDescent="0.35">
      <c r="AK62688" s="14"/>
      <c r="AL62688" s="14"/>
    </row>
    <row r="62689" spans="37:38" x14ac:dyDescent="0.35">
      <c r="AK62689" s="14"/>
      <c r="AL62689" s="14"/>
    </row>
    <row r="62690" spans="37:38" x14ac:dyDescent="0.35">
      <c r="AK62690" s="14"/>
      <c r="AL62690" s="14"/>
    </row>
    <row r="62691" spans="37:38" x14ac:dyDescent="0.35">
      <c r="AK62691" s="14"/>
      <c r="AL62691" s="14"/>
    </row>
    <row r="62692" spans="37:38" x14ac:dyDescent="0.35">
      <c r="AK62692" s="14"/>
      <c r="AL62692" s="14"/>
    </row>
    <row r="62693" spans="37:38" x14ac:dyDescent="0.35">
      <c r="AK62693" s="14"/>
      <c r="AL62693" s="14"/>
    </row>
    <row r="62694" spans="37:38" x14ac:dyDescent="0.35">
      <c r="AK62694" s="14"/>
      <c r="AL62694" s="14"/>
    </row>
    <row r="62695" spans="37:38" x14ac:dyDescent="0.35">
      <c r="AK62695" s="14"/>
      <c r="AL62695" s="14"/>
    </row>
    <row r="62696" spans="37:38" x14ac:dyDescent="0.35">
      <c r="AK62696" s="14"/>
      <c r="AL62696" s="14"/>
    </row>
    <row r="62697" spans="37:38" x14ac:dyDescent="0.35">
      <c r="AK62697" s="14"/>
      <c r="AL62697" s="14"/>
    </row>
    <row r="62698" spans="37:38" x14ac:dyDescent="0.35">
      <c r="AK62698" s="14"/>
      <c r="AL62698" s="14"/>
    </row>
    <row r="62699" spans="37:38" x14ac:dyDescent="0.35">
      <c r="AK62699" s="14"/>
      <c r="AL62699" s="14"/>
    </row>
    <row r="62700" spans="37:38" x14ac:dyDescent="0.35">
      <c r="AK62700" s="14"/>
      <c r="AL62700" s="14"/>
    </row>
    <row r="62701" spans="37:38" x14ac:dyDescent="0.35">
      <c r="AK62701" s="14"/>
      <c r="AL62701" s="14"/>
    </row>
    <row r="62702" spans="37:38" x14ac:dyDescent="0.35">
      <c r="AK62702" s="14"/>
      <c r="AL62702" s="14"/>
    </row>
    <row r="62703" spans="37:38" x14ac:dyDescent="0.35">
      <c r="AK62703" s="14"/>
      <c r="AL62703" s="14"/>
    </row>
    <row r="62704" spans="37:38" x14ac:dyDescent="0.35">
      <c r="AK62704" s="14"/>
      <c r="AL62704" s="14"/>
    </row>
    <row r="62705" spans="37:38" x14ac:dyDescent="0.35">
      <c r="AK62705" s="14"/>
      <c r="AL62705" s="14"/>
    </row>
    <row r="62706" spans="37:38" x14ac:dyDescent="0.35">
      <c r="AK62706" s="14"/>
      <c r="AL62706" s="14"/>
    </row>
    <row r="62707" spans="37:38" x14ac:dyDescent="0.35">
      <c r="AK62707" s="14"/>
      <c r="AL62707" s="14"/>
    </row>
    <row r="62708" spans="37:38" x14ac:dyDescent="0.35">
      <c r="AK62708" s="14"/>
      <c r="AL62708" s="14"/>
    </row>
    <row r="62709" spans="37:38" x14ac:dyDescent="0.35">
      <c r="AK62709" s="14"/>
      <c r="AL62709" s="14"/>
    </row>
    <row r="62710" spans="37:38" x14ac:dyDescent="0.35">
      <c r="AK62710" s="14"/>
      <c r="AL62710" s="14"/>
    </row>
    <row r="62711" spans="37:38" x14ac:dyDescent="0.35">
      <c r="AK62711" s="14"/>
      <c r="AL62711" s="14"/>
    </row>
    <row r="62712" spans="37:38" x14ac:dyDescent="0.35">
      <c r="AK62712" s="14"/>
      <c r="AL62712" s="14"/>
    </row>
    <row r="62713" spans="37:38" x14ac:dyDescent="0.35">
      <c r="AK62713" s="14"/>
      <c r="AL62713" s="14"/>
    </row>
    <row r="62714" spans="37:38" x14ac:dyDescent="0.35">
      <c r="AK62714" s="14"/>
      <c r="AL62714" s="14"/>
    </row>
    <row r="62715" spans="37:38" x14ac:dyDescent="0.35">
      <c r="AK62715" s="14"/>
      <c r="AL62715" s="14"/>
    </row>
    <row r="62716" spans="37:38" x14ac:dyDescent="0.35">
      <c r="AK62716" s="14"/>
      <c r="AL62716" s="14"/>
    </row>
    <row r="62717" spans="37:38" x14ac:dyDescent="0.35">
      <c r="AK62717" s="14"/>
      <c r="AL62717" s="14"/>
    </row>
    <row r="62718" spans="37:38" x14ac:dyDescent="0.35">
      <c r="AK62718" s="14"/>
      <c r="AL62718" s="14"/>
    </row>
    <row r="62719" spans="37:38" x14ac:dyDescent="0.35">
      <c r="AK62719" s="14"/>
      <c r="AL62719" s="14"/>
    </row>
    <row r="62720" spans="37:38" x14ac:dyDescent="0.35">
      <c r="AK62720" s="14"/>
      <c r="AL62720" s="14"/>
    </row>
    <row r="62721" spans="37:38" x14ac:dyDescent="0.35">
      <c r="AK62721" s="14"/>
      <c r="AL62721" s="14"/>
    </row>
    <row r="62722" spans="37:38" x14ac:dyDescent="0.35">
      <c r="AK62722" s="14"/>
      <c r="AL62722" s="14"/>
    </row>
    <row r="62723" spans="37:38" x14ac:dyDescent="0.35">
      <c r="AK62723" s="14"/>
      <c r="AL62723" s="14"/>
    </row>
    <row r="62724" spans="37:38" x14ac:dyDescent="0.35">
      <c r="AK62724" s="14"/>
      <c r="AL62724" s="14"/>
    </row>
    <row r="62725" spans="37:38" x14ac:dyDescent="0.35">
      <c r="AK62725" s="14"/>
      <c r="AL62725" s="14"/>
    </row>
    <row r="62726" spans="37:38" x14ac:dyDescent="0.35">
      <c r="AK62726" s="14"/>
      <c r="AL62726" s="14"/>
    </row>
    <row r="62727" spans="37:38" x14ac:dyDescent="0.35">
      <c r="AK62727" s="14"/>
      <c r="AL62727" s="14"/>
    </row>
    <row r="62728" spans="37:38" x14ac:dyDescent="0.35">
      <c r="AK62728" s="14"/>
      <c r="AL62728" s="14"/>
    </row>
    <row r="62729" spans="37:38" x14ac:dyDescent="0.35">
      <c r="AK62729" s="14"/>
      <c r="AL62729" s="14"/>
    </row>
    <row r="62730" spans="37:38" x14ac:dyDescent="0.35">
      <c r="AK62730" s="14"/>
      <c r="AL62730" s="14"/>
    </row>
    <row r="62731" spans="37:38" x14ac:dyDescent="0.35">
      <c r="AK62731" s="14"/>
      <c r="AL62731" s="14"/>
    </row>
    <row r="62732" spans="37:38" x14ac:dyDescent="0.35">
      <c r="AK62732" s="14"/>
      <c r="AL62732" s="14"/>
    </row>
    <row r="62733" spans="37:38" x14ac:dyDescent="0.35">
      <c r="AK62733" s="14"/>
      <c r="AL62733" s="14"/>
    </row>
    <row r="62734" spans="37:38" x14ac:dyDescent="0.35">
      <c r="AK62734" s="14"/>
      <c r="AL62734" s="14"/>
    </row>
    <row r="62735" spans="37:38" x14ac:dyDescent="0.35">
      <c r="AK62735" s="14"/>
      <c r="AL62735" s="14"/>
    </row>
    <row r="62736" spans="37:38" x14ac:dyDescent="0.35">
      <c r="AK62736" s="14"/>
      <c r="AL62736" s="14"/>
    </row>
    <row r="62737" spans="37:38" x14ac:dyDescent="0.35">
      <c r="AK62737" s="14"/>
      <c r="AL62737" s="14"/>
    </row>
    <row r="62738" spans="37:38" x14ac:dyDescent="0.35">
      <c r="AK62738" s="14"/>
      <c r="AL62738" s="14"/>
    </row>
    <row r="62739" spans="37:38" x14ac:dyDescent="0.35">
      <c r="AK62739" s="14"/>
      <c r="AL62739" s="14"/>
    </row>
    <row r="62740" spans="37:38" x14ac:dyDescent="0.35">
      <c r="AK62740" s="14"/>
      <c r="AL62740" s="14"/>
    </row>
    <row r="62741" spans="37:38" x14ac:dyDescent="0.35">
      <c r="AK62741" s="14"/>
      <c r="AL62741" s="14"/>
    </row>
    <row r="62742" spans="37:38" x14ac:dyDescent="0.35">
      <c r="AK62742" s="14"/>
      <c r="AL62742" s="14"/>
    </row>
    <row r="62743" spans="37:38" x14ac:dyDescent="0.35">
      <c r="AK62743" s="14"/>
      <c r="AL62743" s="14"/>
    </row>
    <row r="62744" spans="37:38" x14ac:dyDescent="0.35">
      <c r="AK62744" s="14"/>
      <c r="AL62744" s="14"/>
    </row>
    <row r="62745" spans="37:38" x14ac:dyDescent="0.35">
      <c r="AK62745" s="14"/>
      <c r="AL62745" s="14"/>
    </row>
    <row r="62746" spans="37:38" x14ac:dyDescent="0.35">
      <c r="AK62746" s="14"/>
      <c r="AL62746" s="14"/>
    </row>
    <row r="62747" spans="37:38" x14ac:dyDescent="0.35">
      <c r="AK62747" s="14"/>
      <c r="AL62747" s="14"/>
    </row>
    <row r="62748" spans="37:38" x14ac:dyDescent="0.35">
      <c r="AK62748" s="14"/>
      <c r="AL62748" s="14"/>
    </row>
    <row r="62749" spans="37:38" x14ac:dyDescent="0.35">
      <c r="AK62749" s="14"/>
      <c r="AL62749" s="14"/>
    </row>
    <row r="62750" spans="37:38" x14ac:dyDescent="0.35">
      <c r="AK62750" s="14"/>
      <c r="AL62750" s="14"/>
    </row>
    <row r="62751" spans="37:38" x14ac:dyDescent="0.35">
      <c r="AK62751" s="14"/>
      <c r="AL62751" s="14"/>
    </row>
    <row r="62752" spans="37:38" x14ac:dyDescent="0.35">
      <c r="AK62752" s="14"/>
      <c r="AL62752" s="14"/>
    </row>
    <row r="62753" spans="37:38" x14ac:dyDescent="0.35">
      <c r="AK62753" s="14"/>
      <c r="AL62753" s="14"/>
    </row>
    <row r="62754" spans="37:38" x14ac:dyDescent="0.35">
      <c r="AK62754" s="14"/>
      <c r="AL62754" s="14"/>
    </row>
    <row r="62755" spans="37:38" x14ac:dyDescent="0.35">
      <c r="AK62755" s="14"/>
      <c r="AL62755" s="14"/>
    </row>
    <row r="62756" spans="37:38" x14ac:dyDescent="0.35">
      <c r="AK62756" s="14"/>
      <c r="AL62756" s="14"/>
    </row>
    <row r="62757" spans="37:38" x14ac:dyDescent="0.35">
      <c r="AK62757" s="14"/>
      <c r="AL62757" s="14"/>
    </row>
    <row r="62758" spans="37:38" x14ac:dyDescent="0.35">
      <c r="AK62758" s="14"/>
      <c r="AL62758" s="14"/>
    </row>
    <row r="62759" spans="37:38" x14ac:dyDescent="0.35">
      <c r="AK62759" s="14"/>
      <c r="AL62759" s="14"/>
    </row>
    <row r="62760" spans="37:38" x14ac:dyDescent="0.35">
      <c r="AK62760" s="14"/>
      <c r="AL62760" s="14"/>
    </row>
    <row r="62761" spans="37:38" x14ac:dyDescent="0.35">
      <c r="AK62761" s="14"/>
      <c r="AL62761" s="14"/>
    </row>
    <row r="62762" spans="37:38" x14ac:dyDescent="0.35">
      <c r="AK62762" s="14"/>
      <c r="AL62762" s="14"/>
    </row>
    <row r="62763" spans="37:38" x14ac:dyDescent="0.35">
      <c r="AK62763" s="14"/>
      <c r="AL62763" s="14"/>
    </row>
    <row r="62764" spans="37:38" x14ac:dyDescent="0.35">
      <c r="AK62764" s="14"/>
      <c r="AL62764" s="14"/>
    </row>
    <row r="62765" spans="37:38" x14ac:dyDescent="0.35">
      <c r="AK62765" s="14"/>
      <c r="AL62765" s="14"/>
    </row>
    <row r="62766" spans="37:38" x14ac:dyDescent="0.35">
      <c r="AK62766" s="14"/>
      <c r="AL62766" s="14"/>
    </row>
    <row r="62767" spans="37:38" x14ac:dyDescent="0.35">
      <c r="AK62767" s="14"/>
      <c r="AL62767" s="14"/>
    </row>
    <row r="62768" spans="37:38" x14ac:dyDescent="0.35">
      <c r="AK62768" s="14"/>
      <c r="AL62768" s="14"/>
    </row>
    <row r="62769" spans="37:38" x14ac:dyDescent="0.35">
      <c r="AK62769" s="14"/>
      <c r="AL62769" s="14"/>
    </row>
    <row r="62770" spans="37:38" x14ac:dyDescent="0.35">
      <c r="AK62770" s="14"/>
      <c r="AL62770" s="14"/>
    </row>
    <row r="62771" spans="37:38" x14ac:dyDescent="0.35">
      <c r="AK62771" s="14"/>
      <c r="AL62771" s="14"/>
    </row>
    <row r="62772" spans="37:38" x14ac:dyDescent="0.35">
      <c r="AK62772" s="14"/>
      <c r="AL62772" s="14"/>
    </row>
    <row r="62773" spans="37:38" x14ac:dyDescent="0.35">
      <c r="AK62773" s="14"/>
      <c r="AL62773" s="14"/>
    </row>
    <row r="62774" spans="37:38" x14ac:dyDescent="0.35">
      <c r="AK62774" s="14"/>
      <c r="AL62774" s="14"/>
    </row>
    <row r="62775" spans="37:38" x14ac:dyDescent="0.35">
      <c r="AK62775" s="14"/>
      <c r="AL62775" s="14"/>
    </row>
    <row r="62776" spans="37:38" x14ac:dyDescent="0.35">
      <c r="AK62776" s="14"/>
      <c r="AL62776" s="14"/>
    </row>
    <row r="62777" spans="37:38" x14ac:dyDescent="0.35">
      <c r="AK62777" s="14"/>
      <c r="AL62777" s="14"/>
    </row>
    <row r="62778" spans="37:38" x14ac:dyDescent="0.35">
      <c r="AK62778" s="14"/>
      <c r="AL62778" s="14"/>
    </row>
    <row r="62779" spans="37:38" x14ac:dyDescent="0.35">
      <c r="AK62779" s="14"/>
      <c r="AL62779" s="14"/>
    </row>
    <row r="62780" spans="37:38" x14ac:dyDescent="0.35">
      <c r="AK62780" s="14"/>
      <c r="AL62780" s="14"/>
    </row>
    <row r="62781" spans="37:38" x14ac:dyDescent="0.35">
      <c r="AK62781" s="14"/>
      <c r="AL62781" s="14"/>
    </row>
    <row r="62782" spans="37:38" x14ac:dyDescent="0.35">
      <c r="AK62782" s="14"/>
      <c r="AL62782" s="14"/>
    </row>
    <row r="62783" spans="37:38" x14ac:dyDescent="0.35">
      <c r="AK62783" s="14"/>
      <c r="AL62783" s="14"/>
    </row>
    <row r="62784" spans="37:38" x14ac:dyDescent="0.35">
      <c r="AK62784" s="14"/>
      <c r="AL62784" s="14"/>
    </row>
    <row r="62785" spans="37:38" x14ac:dyDescent="0.35">
      <c r="AK62785" s="14"/>
      <c r="AL62785" s="14"/>
    </row>
    <row r="62786" spans="37:38" x14ac:dyDescent="0.35">
      <c r="AK62786" s="14"/>
      <c r="AL62786" s="14"/>
    </row>
    <row r="62787" spans="37:38" x14ac:dyDescent="0.35">
      <c r="AK62787" s="14"/>
      <c r="AL62787" s="14"/>
    </row>
    <row r="62788" spans="37:38" x14ac:dyDescent="0.35">
      <c r="AK62788" s="14"/>
      <c r="AL62788" s="14"/>
    </row>
    <row r="62789" spans="37:38" x14ac:dyDescent="0.35">
      <c r="AK62789" s="14"/>
      <c r="AL62789" s="14"/>
    </row>
    <row r="62790" spans="37:38" x14ac:dyDescent="0.35">
      <c r="AK62790" s="14"/>
      <c r="AL62790" s="14"/>
    </row>
    <row r="62791" spans="37:38" x14ac:dyDescent="0.35">
      <c r="AK62791" s="14"/>
      <c r="AL62791" s="14"/>
    </row>
    <row r="62792" spans="37:38" x14ac:dyDescent="0.35">
      <c r="AK62792" s="14"/>
      <c r="AL62792" s="14"/>
    </row>
    <row r="62793" spans="37:38" x14ac:dyDescent="0.35">
      <c r="AK62793" s="14"/>
      <c r="AL62793" s="14"/>
    </row>
    <row r="62794" spans="37:38" x14ac:dyDescent="0.35">
      <c r="AK62794" s="14"/>
      <c r="AL62794" s="14"/>
    </row>
    <row r="62795" spans="37:38" x14ac:dyDescent="0.35">
      <c r="AK62795" s="14"/>
      <c r="AL62795" s="14"/>
    </row>
    <row r="62796" spans="37:38" x14ac:dyDescent="0.35">
      <c r="AK62796" s="14"/>
      <c r="AL62796" s="14"/>
    </row>
    <row r="62797" spans="37:38" x14ac:dyDescent="0.35">
      <c r="AK62797" s="14"/>
      <c r="AL62797" s="14"/>
    </row>
    <row r="62798" spans="37:38" x14ac:dyDescent="0.35">
      <c r="AK62798" s="14"/>
      <c r="AL62798" s="14"/>
    </row>
    <row r="62799" spans="37:38" x14ac:dyDescent="0.35">
      <c r="AK62799" s="14"/>
      <c r="AL62799" s="14"/>
    </row>
    <row r="62800" spans="37:38" x14ac:dyDescent="0.35">
      <c r="AK62800" s="14"/>
      <c r="AL62800" s="14"/>
    </row>
    <row r="62801" spans="37:38" x14ac:dyDescent="0.35">
      <c r="AK62801" s="14"/>
      <c r="AL62801" s="14"/>
    </row>
    <row r="62802" spans="37:38" x14ac:dyDescent="0.35">
      <c r="AK62802" s="14"/>
      <c r="AL62802" s="14"/>
    </row>
    <row r="62803" spans="37:38" x14ac:dyDescent="0.35">
      <c r="AK62803" s="14"/>
      <c r="AL62803" s="14"/>
    </row>
    <row r="62804" spans="37:38" x14ac:dyDescent="0.35">
      <c r="AK62804" s="14"/>
      <c r="AL62804" s="14"/>
    </row>
    <row r="62805" spans="37:38" x14ac:dyDescent="0.35">
      <c r="AK62805" s="14"/>
      <c r="AL62805" s="14"/>
    </row>
    <row r="62806" spans="37:38" x14ac:dyDescent="0.35">
      <c r="AK62806" s="14"/>
      <c r="AL62806" s="14"/>
    </row>
    <row r="62807" spans="37:38" x14ac:dyDescent="0.35">
      <c r="AK62807" s="14"/>
      <c r="AL62807" s="14"/>
    </row>
    <row r="62808" spans="37:38" x14ac:dyDescent="0.35">
      <c r="AK62808" s="14"/>
      <c r="AL62808" s="14"/>
    </row>
    <row r="62809" spans="37:38" x14ac:dyDescent="0.35">
      <c r="AK62809" s="14"/>
      <c r="AL62809" s="14"/>
    </row>
    <row r="62810" spans="37:38" x14ac:dyDescent="0.35">
      <c r="AK62810" s="14"/>
      <c r="AL62810" s="14"/>
    </row>
    <row r="62811" spans="37:38" x14ac:dyDescent="0.35">
      <c r="AK62811" s="14"/>
      <c r="AL62811" s="14"/>
    </row>
    <row r="62812" spans="37:38" x14ac:dyDescent="0.35">
      <c r="AK62812" s="14"/>
      <c r="AL62812" s="14"/>
    </row>
    <row r="62813" spans="37:38" x14ac:dyDescent="0.35">
      <c r="AK62813" s="14"/>
      <c r="AL62813" s="14"/>
    </row>
    <row r="62814" spans="37:38" x14ac:dyDescent="0.35">
      <c r="AK62814" s="14"/>
      <c r="AL62814" s="14"/>
    </row>
    <row r="62815" spans="37:38" x14ac:dyDescent="0.35">
      <c r="AK62815" s="14"/>
      <c r="AL62815" s="14"/>
    </row>
    <row r="62816" spans="37:38" x14ac:dyDescent="0.35">
      <c r="AK62816" s="14"/>
      <c r="AL62816" s="14"/>
    </row>
    <row r="62817" spans="37:38" x14ac:dyDescent="0.35">
      <c r="AK62817" s="14"/>
      <c r="AL62817" s="14"/>
    </row>
    <row r="62818" spans="37:38" x14ac:dyDescent="0.35">
      <c r="AK62818" s="14"/>
      <c r="AL62818" s="14"/>
    </row>
    <row r="62819" spans="37:38" x14ac:dyDescent="0.35">
      <c r="AK62819" s="14"/>
      <c r="AL62819" s="14"/>
    </row>
    <row r="62820" spans="37:38" x14ac:dyDescent="0.35">
      <c r="AK62820" s="14"/>
      <c r="AL62820" s="14"/>
    </row>
    <row r="62821" spans="37:38" x14ac:dyDescent="0.35">
      <c r="AK62821" s="14"/>
      <c r="AL62821" s="14"/>
    </row>
    <row r="62822" spans="37:38" x14ac:dyDescent="0.35">
      <c r="AK62822" s="14"/>
      <c r="AL62822" s="14"/>
    </row>
    <row r="62823" spans="37:38" x14ac:dyDescent="0.35">
      <c r="AK62823" s="14"/>
      <c r="AL62823" s="14"/>
    </row>
    <row r="62824" spans="37:38" x14ac:dyDescent="0.35">
      <c r="AK62824" s="14"/>
      <c r="AL62824" s="14"/>
    </row>
    <row r="62825" spans="37:38" x14ac:dyDescent="0.35">
      <c r="AK62825" s="14"/>
      <c r="AL62825" s="14"/>
    </row>
    <row r="62826" spans="37:38" x14ac:dyDescent="0.35">
      <c r="AK62826" s="14"/>
      <c r="AL62826" s="14"/>
    </row>
    <row r="62827" spans="37:38" x14ac:dyDescent="0.35">
      <c r="AK62827" s="14"/>
      <c r="AL62827" s="14"/>
    </row>
    <row r="62828" spans="37:38" x14ac:dyDescent="0.35">
      <c r="AK62828" s="14"/>
      <c r="AL62828" s="14"/>
    </row>
    <row r="62829" spans="37:38" x14ac:dyDescent="0.35">
      <c r="AK62829" s="14"/>
      <c r="AL62829" s="14"/>
    </row>
    <row r="62830" spans="37:38" x14ac:dyDescent="0.35">
      <c r="AK62830" s="14"/>
      <c r="AL62830" s="14"/>
    </row>
    <row r="62831" spans="37:38" x14ac:dyDescent="0.35">
      <c r="AK62831" s="14"/>
      <c r="AL62831" s="14"/>
    </row>
    <row r="62832" spans="37:38" x14ac:dyDescent="0.35">
      <c r="AK62832" s="14"/>
      <c r="AL62832" s="14"/>
    </row>
    <row r="62833" spans="37:38" x14ac:dyDescent="0.35">
      <c r="AK62833" s="14"/>
      <c r="AL62833" s="14"/>
    </row>
    <row r="62834" spans="37:38" x14ac:dyDescent="0.35">
      <c r="AK62834" s="14"/>
      <c r="AL62834" s="14"/>
    </row>
    <row r="62835" spans="37:38" x14ac:dyDescent="0.35">
      <c r="AK62835" s="14"/>
      <c r="AL62835" s="14"/>
    </row>
    <row r="62836" spans="37:38" x14ac:dyDescent="0.35">
      <c r="AK62836" s="14"/>
      <c r="AL62836" s="14"/>
    </row>
    <row r="62837" spans="37:38" x14ac:dyDescent="0.35">
      <c r="AK62837" s="14"/>
      <c r="AL62837" s="14"/>
    </row>
    <row r="62838" spans="37:38" x14ac:dyDescent="0.35">
      <c r="AK62838" s="14"/>
      <c r="AL62838" s="14"/>
    </row>
    <row r="62839" spans="37:38" x14ac:dyDescent="0.35">
      <c r="AK62839" s="14"/>
      <c r="AL62839" s="14"/>
    </row>
    <row r="62840" spans="37:38" x14ac:dyDescent="0.35">
      <c r="AK62840" s="14"/>
      <c r="AL62840" s="14"/>
    </row>
    <row r="62841" spans="37:38" x14ac:dyDescent="0.35">
      <c r="AK62841" s="14"/>
      <c r="AL62841" s="14"/>
    </row>
    <row r="62842" spans="37:38" x14ac:dyDescent="0.35">
      <c r="AK62842" s="14"/>
      <c r="AL62842" s="14"/>
    </row>
    <row r="62843" spans="37:38" x14ac:dyDescent="0.35">
      <c r="AK62843" s="14"/>
      <c r="AL62843" s="14"/>
    </row>
    <row r="62844" spans="37:38" x14ac:dyDescent="0.35">
      <c r="AK62844" s="14"/>
      <c r="AL62844" s="14"/>
    </row>
    <row r="62845" spans="37:38" x14ac:dyDescent="0.35">
      <c r="AK62845" s="14"/>
      <c r="AL62845" s="14"/>
    </row>
    <row r="62846" spans="37:38" x14ac:dyDescent="0.35">
      <c r="AK62846" s="14"/>
      <c r="AL62846" s="14"/>
    </row>
    <row r="62847" spans="37:38" x14ac:dyDescent="0.35">
      <c r="AK62847" s="14"/>
      <c r="AL62847" s="14"/>
    </row>
    <row r="62848" spans="37:38" x14ac:dyDescent="0.35">
      <c r="AK62848" s="14"/>
      <c r="AL62848" s="14"/>
    </row>
    <row r="62849" spans="37:38" x14ac:dyDescent="0.35">
      <c r="AK62849" s="14"/>
      <c r="AL62849" s="14"/>
    </row>
    <row r="62850" spans="37:38" x14ac:dyDescent="0.35">
      <c r="AK62850" s="14"/>
      <c r="AL62850" s="14"/>
    </row>
    <row r="62851" spans="37:38" x14ac:dyDescent="0.35">
      <c r="AK62851" s="14"/>
      <c r="AL62851" s="14"/>
    </row>
    <row r="62852" spans="37:38" x14ac:dyDescent="0.35">
      <c r="AK62852" s="14"/>
      <c r="AL62852" s="14"/>
    </row>
    <row r="62853" spans="37:38" x14ac:dyDescent="0.35">
      <c r="AK62853" s="14"/>
      <c r="AL62853" s="14"/>
    </row>
    <row r="62854" spans="37:38" x14ac:dyDescent="0.35">
      <c r="AK62854" s="14"/>
      <c r="AL62854" s="14"/>
    </row>
    <row r="62855" spans="37:38" x14ac:dyDescent="0.35">
      <c r="AK62855" s="14"/>
      <c r="AL62855" s="14"/>
    </row>
    <row r="62856" spans="37:38" x14ac:dyDescent="0.35">
      <c r="AK62856" s="14"/>
      <c r="AL62856" s="14"/>
    </row>
    <row r="62857" spans="37:38" x14ac:dyDescent="0.35">
      <c r="AK62857" s="14"/>
      <c r="AL62857" s="14"/>
    </row>
    <row r="62858" spans="37:38" x14ac:dyDescent="0.35">
      <c r="AK62858" s="14"/>
      <c r="AL62858" s="14"/>
    </row>
    <row r="62859" spans="37:38" x14ac:dyDescent="0.35">
      <c r="AK62859" s="14"/>
      <c r="AL62859" s="14"/>
    </row>
    <row r="62860" spans="37:38" x14ac:dyDescent="0.35">
      <c r="AK62860" s="14"/>
      <c r="AL62860" s="14"/>
    </row>
    <row r="62861" spans="37:38" x14ac:dyDescent="0.35">
      <c r="AK62861" s="14"/>
      <c r="AL62861" s="14"/>
    </row>
    <row r="62862" spans="37:38" x14ac:dyDescent="0.35">
      <c r="AK62862" s="14"/>
      <c r="AL62862" s="14"/>
    </row>
    <row r="62863" spans="37:38" x14ac:dyDescent="0.35">
      <c r="AK62863" s="14"/>
      <c r="AL62863" s="14"/>
    </row>
    <row r="62864" spans="37:38" x14ac:dyDescent="0.35">
      <c r="AK62864" s="14"/>
      <c r="AL62864" s="14"/>
    </row>
    <row r="62865" spans="37:38" x14ac:dyDescent="0.35">
      <c r="AK62865" s="14"/>
      <c r="AL62865" s="14"/>
    </row>
    <row r="62866" spans="37:38" x14ac:dyDescent="0.35">
      <c r="AK62866" s="14"/>
      <c r="AL62866" s="14"/>
    </row>
    <row r="62867" spans="37:38" x14ac:dyDescent="0.35">
      <c r="AK62867" s="14"/>
      <c r="AL62867" s="14"/>
    </row>
    <row r="62868" spans="37:38" x14ac:dyDescent="0.35">
      <c r="AK62868" s="14"/>
      <c r="AL62868" s="14"/>
    </row>
    <row r="62869" spans="37:38" x14ac:dyDescent="0.35">
      <c r="AK62869" s="14"/>
      <c r="AL62869" s="14"/>
    </row>
    <row r="62870" spans="37:38" x14ac:dyDescent="0.35">
      <c r="AK62870" s="14"/>
      <c r="AL62870" s="14"/>
    </row>
    <row r="62871" spans="37:38" x14ac:dyDescent="0.35">
      <c r="AK62871" s="14"/>
      <c r="AL62871" s="14"/>
    </row>
    <row r="62872" spans="37:38" x14ac:dyDescent="0.35">
      <c r="AK62872" s="14"/>
      <c r="AL62872" s="14"/>
    </row>
    <row r="62873" spans="37:38" x14ac:dyDescent="0.35">
      <c r="AK62873" s="14"/>
      <c r="AL62873" s="14"/>
    </row>
    <row r="62874" spans="37:38" x14ac:dyDescent="0.35">
      <c r="AK62874" s="14"/>
      <c r="AL62874" s="14"/>
    </row>
    <row r="62875" spans="37:38" x14ac:dyDescent="0.35">
      <c r="AK62875" s="14"/>
      <c r="AL62875" s="14"/>
    </row>
    <row r="62876" spans="37:38" x14ac:dyDescent="0.35">
      <c r="AK62876" s="14"/>
      <c r="AL62876" s="14"/>
    </row>
    <row r="62877" spans="37:38" x14ac:dyDescent="0.35">
      <c r="AK62877" s="14"/>
      <c r="AL62877" s="14"/>
    </row>
    <row r="62878" spans="37:38" x14ac:dyDescent="0.35">
      <c r="AK62878" s="14"/>
      <c r="AL62878" s="14"/>
    </row>
    <row r="62879" spans="37:38" x14ac:dyDescent="0.35">
      <c r="AK62879" s="14"/>
      <c r="AL62879" s="14"/>
    </row>
    <row r="62880" spans="37:38" x14ac:dyDescent="0.35">
      <c r="AK62880" s="14"/>
      <c r="AL62880" s="14"/>
    </row>
    <row r="62881" spans="37:38" x14ac:dyDescent="0.35">
      <c r="AK62881" s="14"/>
      <c r="AL62881" s="14"/>
    </row>
    <row r="62882" spans="37:38" x14ac:dyDescent="0.35">
      <c r="AK62882" s="14"/>
      <c r="AL62882" s="14"/>
    </row>
    <row r="62883" spans="37:38" x14ac:dyDescent="0.35">
      <c r="AK62883" s="14"/>
      <c r="AL62883" s="14"/>
    </row>
    <row r="62884" spans="37:38" x14ac:dyDescent="0.35">
      <c r="AK62884" s="14"/>
      <c r="AL62884" s="14"/>
    </row>
    <row r="62885" spans="37:38" x14ac:dyDescent="0.35">
      <c r="AK62885" s="14"/>
      <c r="AL62885" s="14"/>
    </row>
    <row r="62886" spans="37:38" x14ac:dyDescent="0.35">
      <c r="AK62886" s="14"/>
      <c r="AL62886" s="14"/>
    </row>
    <row r="62887" spans="37:38" x14ac:dyDescent="0.35">
      <c r="AK62887" s="14"/>
      <c r="AL62887" s="14"/>
    </row>
    <row r="62888" spans="37:38" x14ac:dyDescent="0.35">
      <c r="AK62888" s="14"/>
      <c r="AL62888" s="14"/>
    </row>
    <row r="62889" spans="37:38" x14ac:dyDescent="0.35">
      <c r="AK62889" s="14"/>
      <c r="AL62889" s="14"/>
    </row>
    <row r="62890" spans="37:38" x14ac:dyDescent="0.35">
      <c r="AK62890" s="14"/>
      <c r="AL62890" s="14"/>
    </row>
    <row r="62891" spans="37:38" x14ac:dyDescent="0.35">
      <c r="AK62891" s="14"/>
      <c r="AL62891" s="14"/>
    </row>
    <row r="62892" spans="37:38" x14ac:dyDescent="0.35">
      <c r="AK62892" s="14"/>
      <c r="AL62892" s="14"/>
    </row>
    <row r="62893" spans="37:38" x14ac:dyDescent="0.35">
      <c r="AK62893" s="14"/>
      <c r="AL62893" s="14"/>
    </row>
    <row r="62894" spans="37:38" x14ac:dyDescent="0.35">
      <c r="AK62894" s="14"/>
      <c r="AL62894" s="14"/>
    </row>
    <row r="62895" spans="37:38" x14ac:dyDescent="0.35">
      <c r="AK62895" s="14"/>
      <c r="AL62895" s="14"/>
    </row>
    <row r="62896" spans="37:38" x14ac:dyDescent="0.35">
      <c r="AK62896" s="14"/>
      <c r="AL62896" s="14"/>
    </row>
    <row r="62897" spans="37:38" x14ac:dyDescent="0.35">
      <c r="AK62897" s="14"/>
      <c r="AL62897" s="14"/>
    </row>
    <row r="62898" spans="37:38" x14ac:dyDescent="0.35">
      <c r="AK62898" s="14"/>
      <c r="AL62898" s="14"/>
    </row>
    <row r="62899" spans="37:38" x14ac:dyDescent="0.35">
      <c r="AK62899" s="14"/>
      <c r="AL62899" s="14"/>
    </row>
    <row r="62900" spans="37:38" x14ac:dyDescent="0.35">
      <c r="AK62900" s="14"/>
      <c r="AL62900" s="14"/>
    </row>
    <row r="62901" spans="37:38" x14ac:dyDescent="0.35">
      <c r="AK62901" s="14"/>
      <c r="AL62901" s="14"/>
    </row>
    <row r="62902" spans="37:38" x14ac:dyDescent="0.35">
      <c r="AK62902" s="14"/>
      <c r="AL62902" s="14"/>
    </row>
    <row r="62903" spans="37:38" x14ac:dyDescent="0.35">
      <c r="AK62903" s="14"/>
      <c r="AL62903" s="14"/>
    </row>
    <row r="62904" spans="37:38" x14ac:dyDescent="0.35">
      <c r="AK62904" s="14"/>
      <c r="AL62904" s="14"/>
    </row>
    <row r="62905" spans="37:38" x14ac:dyDescent="0.35">
      <c r="AK62905" s="14"/>
      <c r="AL62905" s="14"/>
    </row>
    <row r="62906" spans="37:38" x14ac:dyDescent="0.35">
      <c r="AK62906" s="14"/>
      <c r="AL62906" s="14"/>
    </row>
    <row r="62907" spans="37:38" x14ac:dyDescent="0.35">
      <c r="AK62907" s="14"/>
      <c r="AL62907" s="14"/>
    </row>
    <row r="62908" spans="37:38" x14ac:dyDescent="0.35">
      <c r="AK62908" s="14"/>
      <c r="AL62908" s="14"/>
    </row>
    <row r="62909" spans="37:38" x14ac:dyDescent="0.35">
      <c r="AK62909" s="14"/>
      <c r="AL62909" s="14"/>
    </row>
    <row r="62910" spans="37:38" x14ac:dyDescent="0.35">
      <c r="AK62910" s="14"/>
      <c r="AL62910" s="14"/>
    </row>
    <row r="62911" spans="37:38" x14ac:dyDescent="0.35">
      <c r="AK62911" s="14"/>
      <c r="AL62911" s="14"/>
    </row>
    <row r="62912" spans="37:38" x14ac:dyDescent="0.35">
      <c r="AK62912" s="14"/>
      <c r="AL62912" s="14"/>
    </row>
    <row r="62913" spans="37:38" x14ac:dyDescent="0.35">
      <c r="AK62913" s="14"/>
      <c r="AL62913" s="14"/>
    </row>
    <row r="62914" spans="37:38" x14ac:dyDescent="0.35">
      <c r="AK62914" s="14"/>
      <c r="AL62914" s="14"/>
    </row>
    <row r="62915" spans="37:38" x14ac:dyDescent="0.35">
      <c r="AK62915" s="14"/>
      <c r="AL62915" s="14"/>
    </row>
    <row r="62916" spans="37:38" x14ac:dyDescent="0.35">
      <c r="AK62916" s="14"/>
      <c r="AL62916" s="14"/>
    </row>
    <row r="62917" spans="37:38" x14ac:dyDescent="0.35">
      <c r="AK62917" s="14"/>
      <c r="AL62917" s="14"/>
    </row>
    <row r="62918" spans="37:38" x14ac:dyDescent="0.35">
      <c r="AK62918" s="14"/>
      <c r="AL62918" s="14"/>
    </row>
    <row r="62919" spans="37:38" x14ac:dyDescent="0.35">
      <c r="AK62919" s="14"/>
      <c r="AL62919" s="14"/>
    </row>
    <row r="62920" spans="37:38" x14ac:dyDescent="0.35">
      <c r="AK62920" s="14"/>
      <c r="AL62920" s="14"/>
    </row>
    <row r="62921" spans="37:38" x14ac:dyDescent="0.35">
      <c r="AK62921" s="14"/>
      <c r="AL62921" s="14"/>
    </row>
    <row r="62922" spans="37:38" x14ac:dyDescent="0.35">
      <c r="AK62922" s="14"/>
      <c r="AL62922" s="14"/>
    </row>
    <row r="62923" spans="37:38" x14ac:dyDescent="0.35">
      <c r="AK62923" s="14"/>
      <c r="AL62923" s="14"/>
    </row>
    <row r="62924" spans="37:38" x14ac:dyDescent="0.35">
      <c r="AK62924" s="14"/>
      <c r="AL62924" s="14"/>
    </row>
    <row r="62925" spans="37:38" x14ac:dyDescent="0.35">
      <c r="AK62925" s="14"/>
      <c r="AL62925" s="14"/>
    </row>
    <row r="62926" spans="37:38" x14ac:dyDescent="0.35">
      <c r="AK62926" s="14"/>
      <c r="AL62926" s="14"/>
    </row>
    <row r="62927" spans="37:38" x14ac:dyDescent="0.35">
      <c r="AK62927" s="14"/>
      <c r="AL62927" s="14"/>
    </row>
    <row r="62928" spans="37:38" x14ac:dyDescent="0.35">
      <c r="AK62928" s="14"/>
      <c r="AL62928" s="14"/>
    </row>
    <row r="62929" spans="37:38" x14ac:dyDescent="0.35">
      <c r="AK62929" s="14"/>
      <c r="AL62929" s="14"/>
    </row>
    <row r="62930" spans="37:38" x14ac:dyDescent="0.35">
      <c r="AK62930" s="14"/>
      <c r="AL62930" s="14"/>
    </row>
    <row r="62931" spans="37:38" x14ac:dyDescent="0.35">
      <c r="AK62931" s="14"/>
      <c r="AL62931" s="14"/>
    </row>
    <row r="62932" spans="37:38" x14ac:dyDescent="0.35">
      <c r="AK62932" s="14"/>
      <c r="AL62932" s="14"/>
    </row>
    <row r="62933" spans="37:38" x14ac:dyDescent="0.35">
      <c r="AK62933" s="14"/>
      <c r="AL62933" s="14"/>
    </row>
    <row r="62934" spans="37:38" x14ac:dyDescent="0.35">
      <c r="AK62934" s="14"/>
      <c r="AL62934" s="14"/>
    </row>
    <row r="62935" spans="37:38" x14ac:dyDescent="0.35">
      <c r="AK62935" s="14"/>
      <c r="AL62935" s="14"/>
    </row>
    <row r="62936" spans="37:38" x14ac:dyDescent="0.35">
      <c r="AK62936" s="14"/>
      <c r="AL62936" s="14"/>
    </row>
    <row r="62937" spans="37:38" x14ac:dyDescent="0.35">
      <c r="AK62937" s="14"/>
      <c r="AL62937" s="14"/>
    </row>
    <row r="62938" spans="37:38" x14ac:dyDescent="0.35">
      <c r="AK62938" s="14"/>
      <c r="AL62938" s="14"/>
    </row>
    <row r="62939" spans="37:38" x14ac:dyDescent="0.35">
      <c r="AK62939" s="14"/>
      <c r="AL62939" s="14"/>
    </row>
    <row r="62940" spans="37:38" x14ac:dyDescent="0.35">
      <c r="AK62940" s="14"/>
      <c r="AL62940" s="14"/>
    </row>
    <row r="62941" spans="37:38" x14ac:dyDescent="0.35">
      <c r="AK62941" s="14"/>
      <c r="AL62941" s="14"/>
    </row>
    <row r="62942" spans="37:38" x14ac:dyDescent="0.35">
      <c r="AK62942" s="14"/>
      <c r="AL62942" s="14"/>
    </row>
    <row r="62943" spans="37:38" x14ac:dyDescent="0.35">
      <c r="AK62943" s="14"/>
      <c r="AL62943" s="14"/>
    </row>
    <row r="62944" spans="37:38" x14ac:dyDescent="0.35">
      <c r="AK62944" s="14"/>
      <c r="AL62944" s="14"/>
    </row>
    <row r="62945" spans="37:38" x14ac:dyDescent="0.35">
      <c r="AK62945" s="14"/>
      <c r="AL62945" s="14"/>
    </row>
    <row r="62946" spans="37:38" x14ac:dyDescent="0.35">
      <c r="AK62946" s="14"/>
      <c r="AL62946" s="14"/>
    </row>
    <row r="62947" spans="37:38" x14ac:dyDescent="0.35">
      <c r="AK62947" s="14"/>
      <c r="AL62947" s="14"/>
    </row>
    <row r="62948" spans="37:38" x14ac:dyDescent="0.35">
      <c r="AK62948" s="14"/>
      <c r="AL62948" s="14"/>
    </row>
    <row r="62949" spans="37:38" x14ac:dyDescent="0.35">
      <c r="AK62949" s="14"/>
      <c r="AL62949" s="14"/>
    </row>
    <row r="62950" spans="37:38" x14ac:dyDescent="0.35">
      <c r="AK62950" s="14"/>
      <c r="AL62950" s="14"/>
    </row>
    <row r="62951" spans="37:38" x14ac:dyDescent="0.35">
      <c r="AK62951" s="14"/>
      <c r="AL62951" s="14"/>
    </row>
    <row r="62952" spans="37:38" x14ac:dyDescent="0.35">
      <c r="AK62952" s="14"/>
      <c r="AL62952" s="14"/>
    </row>
    <row r="62953" spans="37:38" x14ac:dyDescent="0.35">
      <c r="AK62953" s="14"/>
      <c r="AL62953" s="14"/>
    </row>
    <row r="62954" spans="37:38" x14ac:dyDescent="0.35">
      <c r="AK62954" s="14"/>
      <c r="AL62954" s="14"/>
    </row>
    <row r="62955" spans="37:38" x14ac:dyDescent="0.35">
      <c r="AK62955" s="14"/>
      <c r="AL62955" s="14"/>
    </row>
    <row r="62956" spans="37:38" x14ac:dyDescent="0.35">
      <c r="AK62956" s="14"/>
      <c r="AL62956" s="14"/>
    </row>
    <row r="62957" spans="37:38" x14ac:dyDescent="0.35">
      <c r="AK62957" s="14"/>
      <c r="AL62957" s="14"/>
    </row>
    <row r="62958" spans="37:38" x14ac:dyDescent="0.35">
      <c r="AK62958" s="14"/>
      <c r="AL62958" s="14"/>
    </row>
    <row r="62959" spans="37:38" x14ac:dyDescent="0.35">
      <c r="AK62959" s="14"/>
      <c r="AL62959" s="14"/>
    </row>
    <row r="62960" spans="37:38" x14ac:dyDescent="0.35">
      <c r="AK62960" s="14"/>
      <c r="AL62960" s="14"/>
    </row>
    <row r="62961" spans="37:38" x14ac:dyDescent="0.35">
      <c r="AK62961" s="14"/>
      <c r="AL62961" s="14"/>
    </row>
    <row r="62962" spans="37:38" x14ac:dyDescent="0.35">
      <c r="AK62962" s="14"/>
      <c r="AL62962" s="14"/>
    </row>
    <row r="62963" spans="37:38" x14ac:dyDescent="0.35">
      <c r="AK62963" s="14"/>
      <c r="AL62963" s="14"/>
    </row>
    <row r="62964" spans="37:38" x14ac:dyDescent="0.35">
      <c r="AK62964" s="14"/>
      <c r="AL62964" s="14"/>
    </row>
    <row r="62965" spans="37:38" x14ac:dyDescent="0.35">
      <c r="AK62965" s="14"/>
      <c r="AL62965" s="14"/>
    </row>
    <row r="62966" spans="37:38" x14ac:dyDescent="0.35">
      <c r="AK62966" s="14"/>
      <c r="AL62966" s="14"/>
    </row>
    <row r="62967" spans="37:38" x14ac:dyDescent="0.35">
      <c r="AK62967" s="14"/>
      <c r="AL62967" s="14"/>
    </row>
    <row r="62968" spans="37:38" x14ac:dyDescent="0.35">
      <c r="AK62968" s="14"/>
      <c r="AL62968" s="14"/>
    </row>
    <row r="62969" spans="37:38" x14ac:dyDescent="0.35">
      <c r="AK62969" s="14"/>
      <c r="AL62969" s="14"/>
    </row>
    <row r="62970" spans="37:38" x14ac:dyDescent="0.35">
      <c r="AK62970" s="14"/>
      <c r="AL62970" s="14"/>
    </row>
    <row r="62971" spans="37:38" x14ac:dyDescent="0.35">
      <c r="AK62971" s="14"/>
      <c r="AL62971" s="14"/>
    </row>
    <row r="62972" spans="37:38" x14ac:dyDescent="0.35">
      <c r="AK62972" s="14"/>
      <c r="AL62972" s="14"/>
    </row>
    <row r="62973" spans="37:38" x14ac:dyDescent="0.35">
      <c r="AK62973" s="14"/>
      <c r="AL62973" s="14"/>
    </row>
    <row r="62974" spans="37:38" x14ac:dyDescent="0.35">
      <c r="AK62974" s="14"/>
      <c r="AL62974" s="14"/>
    </row>
    <row r="62975" spans="37:38" x14ac:dyDescent="0.35">
      <c r="AK62975" s="14"/>
      <c r="AL62975" s="14"/>
    </row>
    <row r="62976" spans="37:38" x14ac:dyDescent="0.35">
      <c r="AK62976" s="14"/>
      <c r="AL62976" s="14"/>
    </row>
    <row r="62977" spans="37:38" x14ac:dyDescent="0.35">
      <c r="AK62977" s="14"/>
      <c r="AL62977" s="14"/>
    </row>
    <row r="62978" spans="37:38" x14ac:dyDescent="0.35">
      <c r="AK62978" s="14"/>
      <c r="AL62978" s="14"/>
    </row>
    <row r="62979" spans="37:38" x14ac:dyDescent="0.35">
      <c r="AK62979" s="14"/>
      <c r="AL62979" s="14"/>
    </row>
    <row r="62980" spans="37:38" x14ac:dyDescent="0.35">
      <c r="AK62980" s="14"/>
      <c r="AL62980" s="14"/>
    </row>
    <row r="62981" spans="37:38" x14ac:dyDescent="0.35">
      <c r="AK62981" s="14"/>
      <c r="AL62981" s="14"/>
    </row>
    <row r="62982" spans="37:38" x14ac:dyDescent="0.35">
      <c r="AK62982" s="14"/>
      <c r="AL62982" s="14"/>
    </row>
    <row r="62983" spans="37:38" x14ac:dyDescent="0.35">
      <c r="AK62983" s="14"/>
      <c r="AL62983" s="14"/>
    </row>
    <row r="62984" spans="37:38" x14ac:dyDescent="0.35">
      <c r="AK62984" s="14"/>
      <c r="AL62984" s="14"/>
    </row>
    <row r="62985" spans="37:38" x14ac:dyDescent="0.35">
      <c r="AK62985" s="14"/>
      <c r="AL62985" s="14"/>
    </row>
    <row r="62986" spans="37:38" x14ac:dyDescent="0.35">
      <c r="AK62986" s="14"/>
      <c r="AL62986" s="14"/>
    </row>
    <row r="62987" spans="37:38" x14ac:dyDescent="0.35">
      <c r="AK62987" s="14"/>
      <c r="AL62987" s="14"/>
    </row>
    <row r="62988" spans="37:38" x14ac:dyDescent="0.35">
      <c r="AK62988" s="14"/>
      <c r="AL62988" s="14"/>
    </row>
    <row r="62989" spans="37:38" x14ac:dyDescent="0.35">
      <c r="AK62989" s="14"/>
      <c r="AL62989" s="14"/>
    </row>
    <row r="62990" spans="37:38" x14ac:dyDescent="0.35">
      <c r="AK62990" s="14"/>
      <c r="AL62990" s="14"/>
    </row>
    <row r="62991" spans="37:38" x14ac:dyDescent="0.35">
      <c r="AK62991" s="14"/>
      <c r="AL62991" s="14"/>
    </row>
    <row r="62992" spans="37:38" x14ac:dyDescent="0.35">
      <c r="AK62992" s="14"/>
      <c r="AL62992" s="14"/>
    </row>
    <row r="62993" spans="37:38" x14ac:dyDescent="0.35">
      <c r="AK62993" s="14"/>
      <c r="AL62993" s="14"/>
    </row>
    <row r="62994" spans="37:38" x14ac:dyDescent="0.35">
      <c r="AK62994" s="14"/>
      <c r="AL62994" s="14"/>
    </row>
    <row r="62995" spans="37:38" x14ac:dyDescent="0.35">
      <c r="AK62995" s="14"/>
      <c r="AL62995" s="14"/>
    </row>
    <row r="62996" spans="37:38" x14ac:dyDescent="0.35">
      <c r="AK62996" s="14"/>
      <c r="AL62996" s="14"/>
    </row>
    <row r="62997" spans="37:38" x14ac:dyDescent="0.35">
      <c r="AK62997" s="14"/>
      <c r="AL62997" s="14"/>
    </row>
    <row r="62998" spans="37:38" x14ac:dyDescent="0.35">
      <c r="AK62998" s="14"/>
      <c r="AL62998" s="14"/>
    </row>
    <row r="62999" spans="37:38" x14ac:dyDescent="0.35">
      <c r="AK62999" s="14"/>
      <c r="AL62999" s="14"/>
    </row>
    <row r="63000" spans="37:38" x14ac:dyDescent="0.35">
      <c r="AK63000" s="14"/>
      <c r="AL63000" s="14"/>
    </row>
    <row r="63001" spans="37:38" x14ac:dyDescent="0.35">
      <c r="AK63001" s="14"/>
      <c r="AL63001" s="14"/>
    </row>
    <row r="63002" spans="37:38" x14ac:dyDescent="0.35">
      <c r="AK63002" s="14"/>
      <c r="AL63002" s="14"/>
    </row>
    <row r="63003" spans="37:38" x14ac:dyDescent="0.35">
      <c r="AK63003" s="14"/>
      <c r="AL63003" s="14"/>
    </row>
    <row r="63004" spans="37:38" x14ac:dyDescent="0.35">
      <c r="AK63004" s="14"/>
      <c r="AL63004" s="14"/>
    </row>
    <row r="63005" spans="37:38" x14ac:dyDescent="0.35">
      <c r="AK63005" s="14"/>
      <c r="AL63005" s="14"/>
    </row>
    <row r="63006" spans="37:38" x14ac:dyDescent="0.35">
      <c r="AK63006" s="14"/>
      <c r="AL63006" s="14"/>
    </row>
    <row r="63007" spans="37:38" x14ac:dyDescent="0.35">
      <c r="AK63007" s="14"/>
      <c r="AL63007" s="14"/>
    </row>
    <row r="63008" spans="37:38" x14ac:dyDescent="0.35">
      <c r="AK63008" s="14"/>
      <c r="AL63008" s="14"/>
    </row>
    <row r="63009" spans="37:38" x14ac:dyDescent="0.35">
      <c r="AK63009" s="14"/>
      <c r="AL63009" s="14"/>
    </row>
    <row r="63010" spans="37:38" x14ac:dyDescent="0.35">
      <c r="AK63010" s="14"/>
      <c r="AL63010" s="14"/>
    </row>
    <row r="63011" spans="37:38" x14ac:dyDescent="0.35">
      <c r="AK63011" s="14"/>
      <c r="AL63011" s="14"/>
    </row>
    <row r="63012" spans="37:38" x14ac:dyDescent="0.35">
      <c r="AK63012" s="14"/>
      <c r="AL63012" s="14"/>
    </row>
    <row r="63013" spans="37:38" x14ac:dyDescent="0.35">
      <c r="AK63013" s="14"/>
      <c r="AL63013" s="14"/>
    </row>
    <row r="63014" spans="37:38" x14ac:dyDescent="0.35">
      <c r="AK63014" s="14"/>
      <c r="AL63014" s="14"/>
    </row>
    <row r="63015" spans="37:38" x14ac:dyDescent="0.35">
      <c r="AK63015" s="14"/>
      <c r="AL63015" s="14"/>
    </row>
    <row r="63016" spans="37:38" x14ac:dyDescent="0.35">
      <c r="AK63016" s="14"/>
      <c r="AL63016" s="14"/>
    </row>
    <row r="63017" spans="37:38" x14ac:dyDescent="0.35">
      <c r="AK63017" s="14"/>
      <c r="AL63017" s="14"/>
    </row>
    <row r="63018" spans="37:38" x14ac:dyDescent="0.35">
      <c r="AK63018" s="14"/>
      <c r="AL63018" s="14"/>
    </row>
    <row r="63019" spans="37:38" x14ac:dyDescent="0.35">
      <c r="AK63019" s="14"/>
      <c r="AL63019" s="14"/>
    </row>
    <row r="63020" spans="37:38" x14ac:dyDescent="0.35">
      <c r="AK63020" s="14"/>
      <c r="AL63020" s="14"/>
    </row>
    <row r="63021" spans="37:38" x14ac:dyDescent="0.35">
      <c r="AK63021" s="14"/>
      <c r="AL63021" s="14"/>
    </row>
    <row r="63022" spans="37:38" x14ac:dyDescent="0.35">
      <c r="AK63022" s="14"/>
      <c r="AL63022" s="14"/>
    </row>
    <row r="63023" spans="37:38" x14ac:dyDescent="0.35">
      <c r="AK63023" s="14"/>
      <c r="AL63023" s="14"/>
    </row>
    <row r="63024" spans="37:38" x14ac:dyDescent="0.35">
      <c r="AK63024" s="14"/>
      <c r="AL63024" s="14"/>
    </row>
    <row r="63025" spans="37:38" x14ac:dyDescent="0.35">
      <c r="AK63025" s="14"/>
      <c r="AL63025" s="14"/>
    </row>
    <row r="63026" spans="37:38" x14ac:dyDescent="0.35">
      <c r="AK63026" s="14"/>
      <c r="AL63026" s="14"/>
    </row>
    <row r="63027" spans="37:38" x14ac:dyDescent="0.35">
      <c r="AK63027" s="14"/>
      <c r="AL63027" s="14"/>
    </row>
    <row r="63028" spans="37:38" x14ac:dyDescent="0.35">
      <c r="AK63028" s="14"/>
      <c r="AL63028" s="14"/>
    </row>
    <row r="63029" spans="37:38" x14ac:dyDescent="0.35">
      <c r="AK63029" s="14"/>
      <c r="AL63029" s="14"/>
    </row>
    <row r="63030" spans="37:38" x14ac:dyDescent="0.35">
      <c r="AK63030" s="14"/>
      <c r="AL63030" s="14"/>
    </row>
    <row r="63031" spans="37:38" x14ac:dyDescent="0.35">
      <c r="AK63031" s="14"/>
      <c r="AL63031" s="14"/>
    </row>
    <row r="63032" spans="37:38" x14ac:dyDescent="0.35">
      <c r="AK63032" s="14"/>
      <c r="AL63032" s="14"/>
    </row>
    <row r="63033" spans="37:38" x14ac:dyDescent="0.35">
      <c r="AK63033" s="14"/>
      <c r="AL63033" s="14"/>
    </row>
    <row r="63034" spans="37:38" x14ac:dyDescent="0.35">
      <c r="AK63034" s="14"/>
      <c r="AL63034" s="14"/>
    </row>
    <row r="63035" spans="37:38" x14ac:dyDescent="0.35">
      <c r="AK63035" s="14"/>
      <c r="AL63035" s="14"/>
    </row>
    <row r="63036" spans="37:38" x14ac:dyDescent="0.35">
      <c r="AK63036" s="14"/>
      <c r="AL63036" s="14"/>
    </row>
    <row r="63037" spans="37:38" x14ac:dyDescent="0.35">
      <c r="AK63037" s="14"/>
      <c r="AL63037" s="14"/>
    </row>
    <row r="63038" spans="37:38" x14ac:dyDescent="0.35">
      <c r="AK63038" s="14"/>
      <c r="AL63038" s="14"/>
    </row>
    <row r="63039" spans="37:38" x14ac:dyDescent="0.35">
      <c r="AK63039" s="14"/>
      <c r="AL63039" s="14"/>
    </row>
    <row r="63040" spans="37:38" x14ac:dyDescent="0.35">
      <c r="AK63040" s="14"/>
      <c r="AL63040" s="14"/>
    </row>
    <row r="63041" spans="37:38" x14ac:dyDescent="0.35">
      <c r="AK63041" s="14"/>
      <c r="AL63041" s="14"/>
    </row>
    <row r="63042" spans="37:38" x14ac:dyDescent="0.35">
      <c r="AK63042" s="14"/>
      <c r="AL63042" s="14"/>
    </row>
    <row r="63043" spans="37:38" x14ac:dyDescent="0.35">
      <c r="AK63043" s="14"/>
      <c r="AL63043" s="14"/>
    </row>
    <row r="63044" spans="37:38" x14ac:dyDescent="0.35">
      <c r="AK63044" s="14"/>
      <c r="AL63044" s="14"/>
    </row>
    <row r="63045" spans="37:38" x14ac:dyDescent="0.35">
      <c r="AK63045" s="14"/>
      <c r="AL63045" s="14"/>
    </row>
    <row r="63046" spans="37:38" x14ac:dyDescent="0.35">
      <c r="AK63046" s="14"/>
      <c r="AL63046" s="14"/>
    </row>
    <row r="63047" spans="37:38" x14ac:dyDescent="0.35">
      <c r="AK63047" s="14"/>
      <c r="AL63047" s="14"/>
    </row>
    <row r="63048" spans="37:38" x14ac:dyDescent="0.35">
      <c r="AK63048" s="14"/>
      <c r="AL63048" s="14"/>
    </row>
    <row r="63049" spans="37:38" x14ac:dyDescent="0.35">
      <c r="AK63049" s="14"/>
      <c r="AL63049" s="14"/>
    </row>
    <row r="63050" spans="37:38" x14ac:dyDescent="0.35">
      <c r="AK63050" s="14"/>
      <c r="AL63050" s="14"/>
    </row>
    <row r="63051" spans="37:38" x14ac:dyDescent="0.35">
      <c r="AK63051" s="14"/>
      <c r="AL63051" s="14"/>
    </row>
    <row r="63052" spans="37:38" x14ac:dyDescent="0.35">
      <c r="AK63052" s="14"/>
      <c r="AL63052" s="14"/>
    </row>
    <row r="63053" spans="37:38" x14ac:dyDescent="0.35">
      <c r="AK63053" s="14"/>
      <c r="AL63053" s="14"/>
    </row>
    <row r="63054" spans="37:38" x14ac:dyDescent="0.35">
      <c r="AK63054" s="14"/>
      <c r="AL63054" s="14"/>
    </row>
    <row r="63055" spans="37:38" x14ac:dyDescent="0.35">
      <c r="AK63055" s="14"/>
      <c r="AL63055" s="14"/>
    </row>
    <row r="63056" spans="37:38" x14ac:dyDescent="0.35">
      <c r="AK63056" s="14"/>
      <c r="AL63056" s="14"/>
    </row>
    <row r="63057" spans="37:38" x14ac:dyDescent="0.35">
      <c r="AK63057" s="14"/>
      <c r="AL63057" s="14"/>
    </row>
    <row r="63058" spans="37:38" x14ac:dyDescent="0.35">
      <c r="AK63058" s="14"/>
      <c r="AL63058" s="14"/>
    </row>
    <row r="63059" spans="37:38" x14ac:dyDescent="0.35">
      <c r="AK63059" s="14"/>
      <c r="AL63059" s="14"/>
    </row>
    <row r="63060" spans="37:38" x14ac:dyDescent="0.35">
      <c r="AK63060" s="14"/>
      <c r="AL63060" s="14"/>
    </row>
    <row r="63061" spans="37:38" x14ac:dyDescent="0.35">
      <c r="AK63061" s="14"/>
      <c r="AL63061" s="14"/>
    </row>
    <row r="63062" spans="37:38" x14ac:dyDescent="0.35">
      <c r="AK63062" s="14"/>
      <c r="AL63062" s="14"/>
    </row>
    <row r="63063" spans="37:38" x14ac:dyDescent="0.35">
      <c r="AK63063" s="14"/>
      <c r="AL63063" s="14"/>
    </row>
    <row r="63064" spans="37:38" x14ac:dyDescent="0.35">
      <c r="AK63064" s="14"/>
      <c r="AL63064" s="14"/>
    </row>
    <row r="63065" spans="37:38" x14ac:dyDescent="0.35">
      <c r="AK63065" s="14"/>
      <c r="AL63065" s="14"/>
    </row>
    <row r="63066" spans="37:38" x14ac:dyDescent="0.35">
      <c r="AK63066" s="14"/>
      <c r="AL63066" s="14"/>
    </row>
    <row r="63067" spans="37:38" x14ac:dyDescent="0.35">
      <c r="AK63067" s="14"/>
      <c r="AL63067" s="14"/>
    </row>
    <row r="63068" spans="37:38" x14ac:dyDescent="0.35">
      <c r="AK63068" s="14"/>
      <c r="AL63068" s="14"/>
    </row>
    <row r="63069" spans="37:38" x14ac:dyDescent="0.35">
      <c r="AK63069" s="14"/>
      <c r="AL63069" s="14"/>
    </row>
    <row r="63070" spans="37:38" x14ac:dyDescent="0.35">
      <c r="AK63070" s="14"/>
      <c r="AL63070" s="14"/>
    </row>
    <row r="63071" spans="37:38" x14ac:dyDescent="0.35">
      <c r="AK63071" s="14"/>
      <c r="AL63071" s="14"/>
    </row>
    <row r="63072" spans="37:38" x14ac:dyDescent="0.35">
      <c r="AK63072" s="14"/>
      <c r="AL63072" s="14"/>
    </row>
    <row r="63073" spans="37:38" x14ac:dyDescent="0.35">
      <c r="AK63073" s="14"/>
      <c r="AL63073" s="14"/>
    </row>
    <row r="63074" spans="37:38" x14ac:dyDescent="0.35">
      <c r="AK63074" s="14"/>
      <c r="AL63074" s="14"/>
    </row>
    <row r="63075" spans="37:38" x14ac:dyDescent="0.35">
      <c r="AK63075" s="14"/>
      <c r="AL63075" s="14"/>
    </row>
    <row r="63076" spans="37:38" x14ac:dyDescent="0.35">
      <c r="AK63076" s="14"/>
      <c r="AL63076" s="14"/>
    </row>
    <row r="63077" spans="37:38" x14ac:dyDescent="0.35">
      <c r="AK63077" s="14"/>
      <c r="AL63077" s="14"/>
    </row>
    <row r="63078" spans="37:38" x14ac:dyDescent="0.35">
      <c r="AK63078" s="14"/>
      <c r="AL63078" s="14"/>
    </row>
    <row r="63079" spans="37:38" x14ac:dyDescent="0.35">
      <c r="AK63079" s="14"/>
      <c r="AL63079" s="14"/>
    </row>
    <row r="63080" spans="37:38" x14ac:dyDescent="0.35">
      <c r="AK63080" s="14"/>
      <c r="AL63080" s="14"/>
    </row>
    <row r="63081" spans="37:38" x14ac:dyDescent="0.35">
      <c r="AK63081" s="14"/>
      <c r="AL63081" s="14"/>
    </row>
    <row r="63082" spans="37:38" x14ac:dyDescent="0.35">
      <c r="AK63082" s="14"/>
      <c r="AL63082" s="14"/>
    </row>
    <row r="63083" spans="37:38" x14ac:dyDescent="0.35">
      <c r="AK63083" s="14"/>
      <c r="AL63083" s="14"/>
    </row>
    <row r="63084" spans="37:38" x14ac:dyDescent="0.35">
      <c r="AK63084" s="14"/>
      <c r="AL63084" s="14"/>
    </row>
    <row r="63085" spans="37:38" x14ac:dyDescent="0.35">
      <c r="AK63085" s="14"/>
      <c r="AL63085" s="14"/>
    </row>
    <row r="63086" spans="37:38" x14ac:dyDescent="0.35">
      <c r="AK63086" s="14"/>
      <c r="AL63086" s="14"/>
    </row>
    <row r="63087" spans="37:38" x14ac:dyDescent="0.35">
      <c r="AK63087" s="14"/>
      <c r="AL63087" s="14"/>
    </row>
    <row r="63088" spans="37:38" x14ac:dyDescent="0.35">
      <c r="AK63088" s="14"/>
      <c r="AL63088" s="14"/>
    </row>
    <row r="63089" spans="37:38" x14ac:dyDescent="0.35">
      <c r="AK63089" s="14"/>
      <c r="AL63089" s="14"/>
    </row>
    <row r="63090" spans="37:38" x14ac:dyDescent="0.35">
      <c r="AK63090" s="14"/>
      <c r="AL63090" s="14"/>
    </row>
    <row r="63091" spans="37:38" x14ac:dyDescent="0.35">
      <c r="AK63091" s="14"/>
      <c r="AL63091" s="14"/>
    </row>
    <row r="63092" spans="37:38" x14ac:dyDescent="0.35">
      <c r="AK63092" s="14"/>
      <c r="AL63092" s="14"/>
    </row>
    <row r="63093" spans="37:38" x14ac:dyDescent="0.35">
      <c r="AK63093" s="14"/>
      <c r="AL63093" s="14"/>
    </row>
    <row r="63094" spans="37:38" x14ac:dyDescent="0.35">
      <c r="AK63094" s="14"/>
      <c r="AL63094" s="14"/>
    </row>
    <row r="63095" spans="37:38" x14ac:dyDescent="0.35">
      <c r="AK63095" s="14"/>
      <c r="AL63095" s="14"/>
    </row>
    <row r="63096" spans="37:38" x14ac:dyDescent="0.35">
      <c r="AK63096" s="14"/>
      <c r="AL63096" s="14"/>
    </row>
    <row r="63097" spans="37:38" x14ac:dyDescent="0.35">
      <c r="AK63097" s="14"/>
      <c r="AL63097" s="14"/>
    </row>
    <row r="63098" spans="37:38" x14ac:dyDescent="0.35">
      <c r="AK63098" s="14"/>
      <c r="AL63098" s="14"/>
    </row>
    <row r="63099" spans="37:38" x14ac:dyDescent="0.35">
      <c r="AK63099" s="14"/>
      <c r="AL63099" s="14"/>
    </row>
    <row r="63100" spans="37:38" x14ac:dyDescent="0.35">
      <c r="AK63100" s="14"/>
      <c r="AL63100" s="14"/>
    </row>
    <row r="63101" spans="37:38" x14ac:dyDescent="0.35">
      <c r="AK63101" s="14"/>
      <c r="AL63101" s="14"/>
    </row>
    <row r="63102" spans="37:38" x14ac:dyDescent="0.35">
      <c r="AK63102" s="14"/>
      <c r="AL63102" s="14"/>
    </row>
    <row r="63103" spans="37:38" x14ac:dyDescent="0.35">
      <c r="AK63103" s="14"/>
      <c r="AL63103" s="14"/>
    </row>
    <row r="63104" spans="37:38" x14ac:dyDescent="0.35">
      <c r="AK63104" s="14"/>
      <c r="AL63104" s="14"/>
    </row>
    <row r="63105" spans="37:38" x14ac:dyDescent="0.35">
      <c r="AK63105" s="14"/>
      <c r="AL63105" s="14"/>
    </row>
    <row r="63106" spans="37:38" x14ac:dyDescent="0.35">
      <c r="AK63106" s="14"/>
      <c r="AL63106" s="14"/>
    </row>
    <row r="63107" spans="37:38" x14ac:dyDescent="0.35">
      <c r="AK63107" s="14"/>
      <c r="AL63107" s="14"/>
    </row>
    <row r="63108" spans="37:38" x14ac:dyDescent="0.35">
      <c r="AK63108" s="14"/>
      <c r="AL63108" s="14"/>
    </row>
    <row r="63109" spans="37:38" x14ac:dyDescent="0.35">
      <c r="AK63109" s="14"/>
      <c r="AL63109" s="14"/>
    </row>
    <row r="63110" spans="37:38" x14ac:dyDescent="0.35">
      <c r="AK63110" s="14"/>
      <c r="AL63110" s="14"/>
    </row>
    <row r="63111" spans="37:38" x14ac:dyDescent="0.35">
      <c r="AK63111" s="14"/>
      <c r="AL63111" s="14"/>
    </row>
    <row r="63112" spans="37:38" x14ac:dyDescent="0.35">
      <c r="AK63112" s="14"/>
      <c r="AL63112" s="14"/>
    </row>
    <row r="63113" spans="37:38" x14ac:dyDescent="0.35">
      <c r="AK63113" s="14"/>
      <c r="AL63113" s="14"/>
    </row>
    <row r="63114" spans="37:38" x14ac:dyDescent="0.35">
      <c r="AK63114" s="14"/>
      <c r="AL63114" s="14"/>
    </row>
    <row r="63115" spans="37:38" x14ac:dyDescent="0.35">
      <c r="AK63115" s="14"/>
      <c r="AL63115" s="14"/>
    </row>
    <row r="63116" spans="37:38" x14ac:dyDescent="0.35">
      <c r="AK63116" s="14"/>
      <c r="AL63116" s="14"/>
    </row>
    <row r="63117" spans="37:38" x14ac:dyDescent="0.35">
      <c r="AK63117" s="14"/>
      <c r="AL63117" s="14"/>
    </row>
    <row r="63118" spans="37:38" x14ac:dyDescent="0.35">
      <c r="AK63118" s="14"/>
      <c r="AL63118" s="14"/>
    </row>
    <row r="63119" spans="37:38" x14ac:dyDescent="0.35">
      <c r="AK63119" s="14"/>
      <c r="AL63119" s="14"/>
    </row>
    <row r="63120" spans="37:38" x14ac:dyDescent="0.35">
      <c r="AK63120" s="14"/>
      <c r="AL63120" s="14"/>
    </row>
    <row r="63121" spans="37:38" x14ac:dyDescent="0.35">
      <c r="AK63121" s="14"/>
      <c r="AL63121" s="14"/>
    </row>
    <row r="63122" spans="37:38" x14ac:dyDescent="0.35">
      <c r="AK63122" s="14"/>
      <c r="AL63122" s="14"/>
    </row>
    <row r="63123" spans="37:38" x14ac:dyDescent="0.35">
      <c r="AK63123" s="14"/>
      <c r="AL63123" s="14"/>
    </row>
    <row r="63124" spans="37:38" x14ac:dyDescent="0.35">
      <c r="AK63124" s="14"/>
      <c r="AL63124" s="14"/>
    </row>
    <row r="63125" spans="37:38" x14ac:dyDescent="0.35">
      <c r="AK63125" s="14"/>
      <c r="AL63125" s="14"/>
    </row>
    <row r="63126" spans="37:38" x14ac:dyDescent="0.35">
      <c r="AK63126" s="14"/>
      <c r="AL63126" s="14"/>
    </row>
    <row r="63127" spans="37:38" x14ac:dyDescent="0.35">
      <c r="AK63127" s="14"/>
      <c r="AL63127" s="14"/>
    </row>
    <row r="63128" spans="37:38" x14ac:dyDescent="0.35">
      <c r="AK63128" s="14"/>
      <c r="AL63128" s="14"/>
    </row>
    <row r="63129" spans="37:38" x14ac:dyDescent="0.35">
      <c r="AK63129" s="14"/>
      <c r="AL63129" s="14"/>
    </row>
    <row r="63130" spans="37:38" x14ac:dyDescent="0.35">
      <c r="AK63130" s="14"/>
      <c r="AL63130" s="14"/>
    </row>
    <row r="63131" spans="37:38" x14ac:dyDescent="0.35">
      <c r="AK63131" s="14"/>
      <c r="AL63131" s="14"/>
    </row>
    <row r="63132" spans="37:38" x14ac:dyDescent="0.35">
      <c r="AK63132" s="14"/>
      <c r="AL63132" s="14"/>
    </row>
    <row r="63133" spans="37:38" x14ac:dyDescent="0.35">
      <c r="AK63133" s="14"/>
      <c r="AL63133" s="14"/>
    </row>
    <row r="63134" spans="37:38" x14ac:dyDescent="0.35">
      <c r="AK63134" s="14"/>
      <c r="AL63134" s="14"/>
    </row>
    <row r="63135" spans="37:38" x14ac:dyDescent="0.35">
      <c r="AK63135" s="14"/>
      <c r="AL63135" s="14"/>
    </row>
    <row r="63136" spans="37:38" x14ac:dyDescent="0.35">
      <c r="AK63136" s="14"/>
      <c r="AL63136" s="14"/>
    </row>
    <row r="63137" spans="37:38" x14ac:dyDescent="0.35">
      <c r="AK63137" s="14"/>
      <c r="AL63137" s="14"/>
    </row>
    <row r="63138" spans="37:38" x14ac:dyDescent="0.35">
      <c r="AK63138" s="14"/>
      <c r="AL63138" s="14"/>
    </row>
    <row r="63139" spans="37:38" x14ac:dyDescent="0.35">
      <c r="AK63139" s="14"/>
      <c r="AL63139" s="14"/>
    </row>
    <row r="63140" spans="37:38" x14ac:dyDescent="0.35">
      <c r="AK63140" s="14"/>
      <c r="AL63140" s="14"/>
    </row>
    <row r="63141" spans="37:38" x14ac:dyDescent="0.35">
      <c r="AK63141" s="14"/>
      <c r="AL63141" s="14"/>
    </row>
    <row r="63142" spans="37:38" x14ac:dyDescent="0.35">
      <c r="AK63142" s="14"/>
      <c r="AL63142" s="14"/>
    </row>
    <row r="63143" spans="37:38" x14ac:dyDescent="0.35">
      <c r="AK63143" s="14"/>
      <c r="AL63143" s="14"/>
    </row>
    <row r="63144" spans="37:38" x14ac:dyDescent="0.35">
      <c r="AK63144" s="14"/>
      <c r="AL63144" s="14"/>
    </row>
    <row r="63145" spans="37:38" x14ac:dyDescent="0.35">
      <c r="AK63145" s="14"/>
      <c r="AL63145" s="14"/>
    </row>
    <row r="63146" spans="37:38" x14ac:dyDescent="0.35">
      <c r="AK63146" s="14"/>
      <c r="AL63146" s="14"/>
    </row>
    <row r="63147" spans="37:38" x14ac:dyDescent="0.35">
      <c r="AK63147" s="14"/>
      <c r="AL63147" s="14"/>
    </row>
    <row r="63148" spans="37:38" x14ac:dyDescent="0.35">
      <c r="AK63148" s="14"/>
      <c r="AL63148" s="14"/>
    </row>
    <row r="63149" spans="37:38" x14ac:dyDescent="0.35">
      <c r="AK63149" s="14"/>
      <c r="AL63149" s="14"/>
    </row>
    <row r="63150" spans="37:38" x14ac:dyDescent="0.35">
      <c r="AK63150" s="14"/>
      <c r="AL63150" s="14"/>
    </row>
    <row r="63151" spans="37:38" x14ac:dyDescent="0.35">
      <c r="AK63151" s="14"/>
      <c r="AL63151" s="14"/>
    </row>
    <row r="63152" spans="37:38" x14ac:dyDescent="0.35">
      <c r="AK63152" s="14"/>
      <c r="AL63152" s="14"/>
    </row>
    <row r="63153" spans="37:38" x14ac:dyDescent="0.35">
      <c r="AK63153" s="14"/>
      <c r="AL63153" s="14"/>
    </row>
    <row r="63154" spans="37:38" x14ac:dyDescent="0.35">
      <c r="AK63154" s="14"/>
      <c r="AL63154" s="14"/>
    </row>
    <row r="63155" spans="37:38" x14ac:dyDescent="0.35">
      <c r="AK63155" s="14"/>
      <c r="AL63155" s="14"/>
    </row>
    <row r="63156" spans="37:38" x14ac:dyDescent="0.35">
      <c r="AK63156" s="14"/>
      <c r="AL63156" s="14"/>
    </row>
    <row r="63157" spans="37:38" x14ac:dyDescent="0.35">
      <c r="AK63157" s="14"/>
      <c r="AL63157" s="14"/>
    </row>
    <row r="63158" spans="37:38" x14ac:dyDescent="0.35">
      <c r="AK63158" s="14"/>
      <c r="AL63158" s="14"/>
    </row>
    <row r="63159" spans="37:38" x14ac:dyDescent="0.35">
      <c r="AK63159" s="14"/>
      <c r="AL63159" s="14"/>
    </row>
    <row r="63160" spans="37:38" x14ac:dyDescent="0.35">
      <c r="AK63160" s="14"/>
      <c r="AL63160" s="14"/>
    </row>
    <row r="63161" spans="37:38" x14ac:dyDescent="0.35">
      <c r="AK63161" s="14"/>
      <c r="AL63161" s="14"/>
    </row>
    <row r="63162" spans="37:38" x14ac:dyDescent="0.35">
      <c r="AK63162" s="14"/>
      <c r="AL63162" s="14"/>
    </row>
    <row r="63163" spans="37:38" x14ac:dyDescent="0.35">
      <c r="AK63163" s="14"/>
      <c r="AL63163" s="14"/>
    </row>
    <row r="63164" spans="37:38" x14ac:dyDescent="0.35">
      <c r="AK63164" s="14"/>
      <c r="AL63164" s="14"/>
    </row>
    <row r="63165" spans="37:38" x14ac:dyDescent="0.35">
      <c r="AK63165" s="14"/>
      <c r="AL63165" s="14"/>
    </row>
    <row r="63166" spans="37:38" x14ac:dyDescent="0.35">
      <c r="AK63166" s="14"/>
      <c r="AL63166" s="14"/>
    </row>
    <row r="63167" spans="37:38" x14ac:dyDescent="0.35">
      <c r="AK63167" s="14"/>
      <c r="AL63167" s="14"/>
    </row>
    <row r="63168" spans="37:38" x14ac:dyDescent="0.35">
      <c r="AK63168" s="14"/>
      <c r="AL63168" s="14"/>
    </row>
    <row r="63169" spans="37:38" x14ac:dyDescent="0.35">
      <c r="AK63169" s="14"/>
      <c r="AL63169" s="14"/>
    </row>
    <row r="63170" spans="37:38" x14ac:dyDescent="0.35">
      <c r="AK63170" s="14"/>
      <c r="AL63170" s="14"/>
    </row>
    <row r="63171" spans="37:38" x14ac:dyDescent="0.35">
      <c r="AK63171" s="14"/>
      <c r="AL63171" s="14"/>
    </row>
    <row r="63172" spans="37:38" x14ac:dyDescent="0.35">
      <c r="AK63172" s="14"/>
      <c r="AL63172" s="14"/>
    </row>
    <row r="63173" spans="37:38" x14ac:dyDescent="0.35">
      <c r="AK63173" s="14"/>
      <c r="AL63173" s="14"/>
    </row>
    <row r="63174" spans="37:38" x14ac:dyDescent="0.35">
      <c r="AK63174" s="14"/>
      <c r="AL63174" s="14"/>
    </row>
    <row r="63175" spans="37:38" x14ac:dyDescent="0.35">
      <c r="AK63175" s="14"/>
      <c r="AL63175" s="14"/>
    </row>
    <row r="63176" spans="37:38" x14ac:dyDescent="0.35">
      <c r="AK63176" s="14"/>
      <c r="AL63176" s="14"/>
    </row>
    <row r="63177" spans="37:38" x14ac:dyDescent="0.35">
      <c r="AK63177" s="14"/>
      <c r="AL63177" s="14"/>
    </row>
    <row r="63178" spans="37:38" x14ac:dyDescent="0.35">
      <c r="AK63178" s="14"/>
      <c r="AL63178" s="14"/>
    </row>
    <row r="63179" spans="37:38" x14ac:dyDescent="0.35">
      <c r="AK63179" s="14"/>
      <c r="AL63179" s="14"/>
    </row>
    <row r="63180" spans="37:38" x14ac:dyDescent="0.35">
      <c r="AK63180" s="14"/>
      <c r="AL63180" s="14"/>
    </row>
    <row r="63181" spans="37:38" x14ac:dyDescent="0.35">
      <c r="AK63181" s="14"/>
      <c r="AL63181" s="14"/>
    </row>
    <row r="63182" spans="37:38" x14ac:dyDescent="0.35">
      <c r="AK63182" s="14"/>
      <c r="AL63182" s="14"/>
    </row>
    <row r="63183" spans="37:38" x14ac:dyDescent="0.35">
      <c r="AK63183" s="14"/>
      <c r="AL63183" s="14"/>
    </row>
    <row r="63184" spans="37:38" x14ac:dyDescent="0.35">
      <c r="AK63184" s="14"/>
      <c r="AL63184" s="14"/>
    </row>
    <row r="63185" spans="37:38" x14ac:dyDescent="0.35">
      <c r="AK63185" s="14"/>
      <c r="AL63185" s="14"/>
    </row>
    <row r="63186" spans="37:38" x14ac:dyDescent="0.35">
      <c r="AK63186" s="14"/>
      <c r="AL63186" s="14"/>
    </row>
    <row r="63187" spans="37:38" x14ac:dyDescent="0.35">
      <c r="AK63187" s="14"/>
      <c r="AL63187" s="14"/>
    </row>
    <row r="63188" spans="37:38" x14ac:dyDescent="0.35">
      <c r="AK63188" s="14"/>
      <c r="AL63188" s="14"/>
    </row>
    <row r="63189" spans="37:38" x14ac:dyDescent="0.35">
      <c r="AK63189" s="14"/>
      <c r="AL63189" s="14"/>
    </row>
    <row r="63190" spans="37:38" x14ac:dyDescent="0.35">
      <c r="AK63190" s="14"/>
      <c r="AL63190" s="14"/>
    </row>
    <row r="63191" spans="37:38" x14ac:dyDescent="0.35">
      <c r="AK63191" s="14"/>
      <c r="AL63191" s="14"/>
    </row>
    <row r="63192" spans="37:38" x14ac:dyDescent="0.35">
      <c r="AK63192" s="14"/>
      <c r="AL63192" s="14"/>
    </row>
    <row r="63193" spans="37:38" x14ac:dyDescent="0.35">
      <c r="AK63193" s="14"/>
      <c r="AL63193" s="14"/>
    </row>
    <row r="63194" spans="37:38" x14ac:dyDescent="0.35">
      <c r="AK63194" s="14"/>
      <c r="AL63194" s="14"/>
    </row>
    <row r="63195" spans="37:38" x14ac:dyDescent="0.35">
      <c r="AK63195" s="14"/>
      <c r="AL63195" s="14"/>
    </row>
    <row r="63196" spans="37:38" x14ac:dyDescent="0.35">
      <c r="AK63196" s="14"/>
      <c r="AL63196" s="14"/>
    </row>
    <row r="63197" spans="37:38" x14ac:dyDescent="0.35">
      <c r="AK63197" s="14"/>
      <c r="AL63197" s="14"/>
    </row>
    <row r="63198" spans="37:38" x14ac:dyDescent="0.35">
      <c r="AK63198" s="14"/>
      <c r="AL63198" s="14"/>
    </row>
    <row r="63199" spans="37:38" x14ac:dyDescent="0.35">
      <c r="AK63199" s="14"/>
      <c r="AL63199" s="14"/>
    </row>
    <row r="63200" spans="37:38" x14ac:dyDescent="0.35">
      <c r="AK63200" s="14"/>
      <c r="AL63200" s="14"/>
    </row>
    <row r="63201" spans="37:38" x14ac:dyDescent="0.35">
      <c r="AK63201" s="14"/>
      <c r="AL63201" s="14"/>
    </row>
    <row r="63202" spans="37:38" x14ac:dyDescent="0.35">
      <c r="AK63202" s="14"/>
      <c r="AL63202" s="14"/>
    </row>
    <row r="63203" spans="37:38" x14ac:dyDescent="0.35">
      <c r="AK63203" s="14"/>
      <c r="AL63203" s="14"/>
    </row>
    <row r="63204" spans="37:38" x14ac:dyDescent="0.35">
      <c r="AK63204" s="14"/>
      <c r="AL63204" s="14"/>
    </row>
    <row r="63205" spans="37:38" x14ac:dyDescent="0.35">
      <c r="AK63205" s="14"/>
      <c r="AL63205" s="14"/>
    </row>
    <row r="63206" spans="37:38" x14ac:dyDescent="0.35">
      <c r="AK63206" s="14"/>
      <c r="AL63206" s="14"/>
    </row>
    <row r="63207" spans="37:38" x14ac:dyDescent="0.35">
      <c r="AK63207" s="14"/>
      <c r="AL63207" s="14"/>
    </row>
    <row r="63208" spans="37:38" x14ac:dyDescent="0.35">
      <c r="AK63208" s="14"/>
      <c r="AL63208" s="14"/>
    </row>
    <row r="63209" spans="37:38" x14ac:dyDescent="0.35">
      <c r="AK63209" s="14"/>
      <c r="AL63209" s="14"/>
    </row>
    <row r="63210" spans="37:38" x14ac:dyDescent="0.35">
      <c r="AK63210" s="14"/>
      <c r="AL63210" s="14"/>
    </row>
    <row r="63211" spans="37:38" x14ac:dyDescent="0.35">
      <c r="AK63211" s="14"/>
      <c r="AL63211" s="14"/>
    </row>
    <row r="63212" spans="37:38" x14ac:dyDescent="0.35">
      <c r="AK63212" s="14"/>
      <c r="AL63212" s="14"/>
    </row>
    <row r="63213" spans="37:38" x14ac:dyDescent="0.35">
      <c r="AK63213" s="14"/>
      <c r="AL63213" s="14"/>
    </row>
    <row r="63214" spans="37:38" x14ac:dyDescent="0.35">
      <c r="AK63214" s="14"/>
      <c r="AL63214" s="14"/>
    </row>
    <row r="63215" spans="37:38" x14ac:dyDescent="0.35">
      <c r="AK63215" s="14"/>
      <c r="AL63215" s="14"/>
    </row>
    <row r="63216" spans="37:38" x14ac:dyDescent="0.35">
      <c r="AK63216" s="14"/>
      <c r="AL63216" s="14"/>
    </row>
    <row r="63217" spans="37:38" x14ac:dyDescent="0.35">
      <c r="AK63217" s="14"/>
      <c r="AL63217" s="14"/>
    </row>
    <row r="63218" spans="37:38" x14ac:dyDescent="0.35">
      <c r="AK63218" s="14"/>
      <c r="AL63218" s="14"/>
    </row>
    <row r="63219" spans="37:38" x14ac:dyDescent="0.35">
      <c r="AK63219" s="14"/>
      <c r="AL63219" s="14"/>
    </row>
    <row r="63220" spans="37:38" x14ac:dyDescent="0.35">
      <c r="AK63220" s="14"/>
      <c r="AL63220" s="14"/>
    </row>
    <row r="63221" spans="37:38" x14ac:dyDescent="0.35">
      <c r="AK63221" s="14"/>
      <c r="AL63221" s="14"/>
    </row>
    <row r="63222" spans="37:38" x14ac:dyDescent="0.35">
      <c r="AK63222" s="14"/>
      <c r="AL63222" s="14"/>
    </row>
    <row r="63223" spans="37:38" x14ac:dyDescent="0.35">
      <c r="AK63223" s="14"/>
      <c r="AL63223" s="14"/>
    </row>
    <row r="63224" spans="37:38" x14ac:dyDescent="0.35">
      <c r="AK63224" s="14"/>
      <c r="AL63224" s="14"/>
    </row>
    <row r="63225" spans="37:38" x14ac:dyDescent="0.35">
      <c r="AK63225" s="14"/>
      <c r="AL63225" s="14"/>
    </row>
    <row r="63226" spans="37:38" x14ac:dyDescent="0.35">
      <c r="AK63226" s="14"/>
      <c r="AL63226" s="14"/>
    </row>
    <row r="63227" spans="37:38" x14ac:dyDescent="0.35">
      <c r="AK63227" s="14"/>
      <c r="AL63227" s="14"/>
    </row>
    <row r="63228" spans="37:38" x14ac:dyDescent="0.35">
      <c r="AK63228" s="14"/>
      <c r="AL63228" s="14"/>
    </row>
    <row r="63229" spans="37:38" x14ac:dyDescent="0.35">
      <c r="AK63229" s="14"/>
      <c r="AL63229" s="14"/>
    </row>
    <row r="63230" spans="37:38" x14ac:dyDescent="0.35">
      <c r="AK63230" s="14"/>
      <c r="AL63230" s="14"/>
    </row>
    <row r="63231" spans="37:38" x14ac:dyDescent="0.35">
      <c r="AK63231" s="14"/>
      <c r="AL63231" s="14"/>
    </row>
    <row r="63232" spans="37:38" x14ac:dyDescent="0.35">
      <c r="AK63232" s="14"/>
      <c r="AL63232" s="14"/>
    </row>
    <row r="63233" spans="37:38" x14ac:dyDescent="0.35">
      <c r="AK63233" s="14"/>
      <c r="AL63233" s="14"/>
    </row>
    <row r="63234" spans="37:38" x14ac:dyDescent="0.35">
      <c r="AK63234" s="14"/>
      <c r="AL63234" s="14"/>
    </row>
    <row r="63235" spans="37:38" x14ac:dyDescent="0.35">
      <c r="AK63235" s="14"/>
      <c r="AL63235" s="14"/>
    </row>
    <row r="63236" spans="37:38" x14ac:dyDescent="0.35">
      <c r="AK63236" s="14"/>
      <c r="AL63236" s="14"/>
    </row>
    <row r="63237" spans="37:38" x14ac:dyDescent="0.35">
      <c r="AK63237" s="14"/>
      <c r="AL63237" s="14"/>
    </row>
    <row r="63238" spans="37:38" x14ac:dyDescent="0.35">
      <c r="AK63238" s="14"/>
      <c r="AL63238" s="14"/>
    </row>
    <row r="63239" spans="37:38" x14ac:dyDescent="0.35">
      <c r="AK63239" s="14"/>
      <c r="AL63239" s="14"/>
    </row>
    <row r="63240" spans="37:38" x14ac:dyDescent="0.35">
      <c r="AK63240" s="14"/>
      <c r="AL63240" s="14"/>
    </row>
    <row r="63241" spans="37:38" x14ac:dyDescent="0.35">
      <c r="AK63241" s="14"/>
      <c r="AL63241" s="14"/>
    </row>
    <row r="63242" spans="37:38" x14ac:dyDescent="0.35">
      <c r="AK63242" s="14"/>
      <c r="AL63242" s="14"/>
    </row>
    <row r="63243" spans="37:38" x14ac:dyDescent="0.35">
      <c r="AK63243" s="14"/>
      <c r="AL63243" s="14"/>
    </row>
    <row r="63244" spans="37:38" x14ac:dyDescent="0.35">
      <c r="AK63244" s="14"/>
      <c r="AL63244" s="14"/>
    </row>
    <row r="63245" spans="37:38" x14ac:dyDescent="0.35">
      <c r="AK63245" s="14"/>
      <c r="AL63245" s="14"/>
    </row>
    <row r="63246" spans="37:38" x14ac:dyDescent="0.35">
      <c r="AK63246" s="14"/>
      <c r="AL63246" s="14"/>
    </row>
    <row r="63247" spans="37:38" x14ac:dyDescent="0.35">
      <c r="AK63247" s="14"/>
      <c r="AL63247" s="14"/>
    </row>
    <row r="63248" spans="37:38" x14ac:dyDescent="0.35">
      <c r="AK63248" s="14"/>
      <c r="AL63248" s="14"/>
    </row>
    <row r="63249" spans="37:38" x14ac:dyDescent="0.35">
      <c r="AK63249" s="14"/>
      <c r="AL63249" s="14"/>
    </row>
    <row r="63250" spans="37:38" x14ac:dyDescent="0.35">
      <c r="AK63250" s="14"/>
      <c r="AL63250" s="14"/>
    </row>
    <row r="63251" spans="37:38" x14ac:dyDescent="0.35">
      <c r="AK63251" s="14"/>
      <c r="AL63251" s="14"/>
    </row>
    <row r="63252" spans="37:38" x14ac:dyDescent="0.35">
      <c r="AK63252" s="14"/>
      <c r="AL63252" s="14"/>
    </row>
    <row r="63253" spans="37:38" x14ac:dyDescent="0.35">
      <c r="AK63253" s="14"/>
      <c r="AL63253" s="14"/>
    </row>
    <row r="63254" spans="37:38" x14ac:dyDescent="0.35">
      <c r="AK63254" s="14"/>
      <c r="AL63254" s="14"/>
    </row>
    <row r="63255" spans="37:38" x14ac:dyDescent="0.35">
      <c r="AK63255" s="14"/>
      <c r="AL63255" s="14"/>
    </row>
    <row r="63256" spans="37:38" x14ac:dyDescent="0.35">
      <c r="AK63256" s="14"/>
      <c r="AL63256" s="14"/>
    </row>
    <row r="63257" spans="37:38" x14ac:dyDescent="0.35">
      <c r="AK63257" s="14"/>
      <c r="AL63257" s="14"/>
    </row>
    <row r="63258" spans="37:38" x14ac:dyDescent="0.35">
      <c r="AK63258" s="14"/>
      <c r="AL63258" s="14"/>
    </row>
    <row r="63259" spans="37:38" x14ac:dyDescent="0.35">
      <c r="AK63259" s="14"/>
      <c r="AL63259" s="14"/>
    </row>
    <row r="63260" spans="37:38" x14ac:dyDescent="0.35">
      <c r="AK63260" s="14"/>
      <c r="AL63260" s="14"/>
    </row>
    <row r="63261" spans="37:38" x14ac:dyDescent="0.35">
      <c r="AK63261" s="14"/>
      <c r="AL63261" s="14"/>
    </row>
    <row r="63262" spans="37:38" x14ac:dyDescent="0.35">
      <c r="AK63262" s="14"/>
      <c r="AL63262" s="14"/>
    </row>
    <row r="63263" spans="37:38" x14ac:dyDescent="0.35">
      <c r="AK63263" s="14"/>
      <c r="AL63263" s="14"/>
    </row>
    <row r="63264" spans="37:38" x14ac:dyDescent="0.35">
      <c r="AK63264" s="14"/>
      <c r="AL63264" s="14"/>
    </row>
    <row r="63265" spans="37:38" x14ac:dyDescent="0.35">
      <c r="AK63265" s="14"/>
      <c r="AL63265" s="14"/>
    </row>
    <row r="63266" spans="37:38" x14ac:dyDescent="0.35">
      <c r="AK63266" s="14"/>
      <c r="AL63266" s="14"/>
    </row>
    <row r="63267" spans="37:38" x14ac:dyDescent="0.35">
      <c r="AK63267" s="14"/>
      <c r="AL63267" s="14"/>
    </row>
    <row r="63268" spans="37:38" x14ac:dyDescent="0.35">
      <c r="AK63268" s="14"/>
      <c r="AL63268" s="14"/>
    </row>
    <row r="63269" spans="37:38" x14ac:dyDescent="0.35">
      <c r="AK63269" s="14"/>
      <c r="AL63269" s="14"/>
    </row>
    <row r="63270" spans="37:38" x14ac:dyDescent="0.35">
      <c r="AK63270" s="14"/>
      <c r="AL63270" s="14"/>
    </row>
    <row r="63271" spans="37:38" x14ac:dyDescent="0.35">
      <c r="AK63271" s="14"/>
      <c r="AL63271" s="14"/>
    </row>
    <row r="63272" spans="37:38" x14ac:dyDescent="0.35">
      <c r="AK63272" s="14"/>
      <c r="AL63272" s="14"/>
    </row>
    <row r="63273" spans="37:38" x14ac:dyDescent="0.35">
      <c r="AK63273" s="14"/>
      <c r="AL63273" s="14"/>
    </row>
    <row r="63274" spans="37:38" x14ac:dyDescent="0.35">
      <c r="AK63274" s="14"/>
      <c r="AL63274" s="14"/>
    </row>
    <row r="63275" spans="37:38" x14ac:dyDescent="0.35">
      <c r="AK63275" s="14"/>
      <c r="AL63275" s="14"/>
    </row>
    <row r="63276" spans="37:38" x14ac:dyDescent="0.35">
      <c r="AK63276" s="14"/>
      <c r="AL63276" s="14"/>
    </row>
    <row r="63277" spans="37:38" x14ac:dyDescent="0.35">
      <c r="AK63277" s="14"/>
      <c r="AL63277" s="14"/>
    </row>
    <row r="63278" spans="37:38" x14ac:dyDescent="0.35">
      <c r="AK63278" s="14"/>
      <c r="AL63278" s="14"/>
    </row>
    <row r="63279" spans="37:38" x14ac:dyDescent="0.35">
      <c r="AK63279" s="14"/>
      <c r="AL63279" s="14"/>
    </row>
    <row r="63280" spans="37:38" x14ac:dyDescent="0.35">
      <c r="AK63280" s="14"/>
      <c r="AL63280" s="14"/>
    </row>
    <row r="63281" spans="37:38" x14ac:dyDescent="0.35">
      <c r="AK63281" s="14"/>
      <c r="AL63281" s="14"/>
    </row>
    <row r="63282" spans="37:38" x14ac:dyDescent="0.35">
      <c r="AK63282" s="14"/>
      <c r="AL63282" s="14"/>
    </row>
    <row r="63283" spans="37:38" x14ac:dyDescent="0.35">
      <c r="AK63283" s="14"/>
      <c r="AL63283" s="14"/>
    </row>
    <row r="63284" spans="37:38" x14ac:dyDescent="0.35">
      <c r="AK63284" s="14"/>
      <c r="AL63284" s="14"/>
    </row>
    <row r="63285" spans="37:38" x14ac:dyDescent="0.35">
      <c r="AK63285" s="14"/>
      <c r="AL63285" s="14"/>
    </row>
    <row r="63286" spans="37:38" x14ac:dyDescent="0.35">
      <c r="AK63286" s="14"/>
      <c r="AL63286" s="14"/>
    </row>
    <row r="63287" spans="37:38" x14ac:dyDescent="0.35">
      <c r="AK63287" s="14"/>
      <c r="AL63287" s="14"/>
    </row>
    <row r="63288" spans="37:38" x14ac:dyDescent="0.35">
      <c r="AK63288" s="14"/>
      <c r="AL63288" s="14"/>
    </row>
    <row r="63289" spans="37:38" x14ac:dyDescent="0.35">
      <c r="AK63289" s="14"/>
      <c r="AL63289" s="14"/>
    </row>
    <row r="63290" spans="37:38" x14ac:dyDescent="0.35">
      <c r="AK63290" s="14"/>
      <c r="AL63290" s="14"/>
    </row>
    <row r="63291" spans="37:38" x14ac:dyDescent="0.35">
      <c r="AK63291" s="14"/>
      <c r="AL63291" s="14"/>
    </row>
    <row r="63292" spans="37:38" x14ac:dyDescent="0.35">
      <c r="AK63292" s="14"/>
      <c r="AL63292" s="14"/>
    </row>
    <row r="63293" spans="37:38" x14ac:dyDescent="0.35">
      <c r="AK63293" s="14"/>
      <c r="AL63293" s="14"/>
    </row>
    <row r="63294" spans="37:38" x14ac:dyDescent="0.35">
      <c r="AK63294" s="14"/>
      <c r="AL63294" s="14"/>
    </row>
    <row r="63295" spans="37:38" x14ac:dyDescent="0.35">
      <c r="AK63295" s="14"/>
      <c r="AL63295" s="14"/>
    </row>
    <row r="63296" spans="37:38" x14ac:dyDescent="0.35">
      <c r="AK63296" s="14"/>
      <c r="AL63296" s="14"/>
    </row>
    <row r="63297" spans="37:38" x14ac:dyDescent="0.35">
      <c r="AK63297" s="14"/>
      <c r="AL63297" s="14"/>
    </row>
    <row r="63298" spans="37:38" x14ac:dyDescent="0.35">
      <c r="AK63298" s="14"/>
      <c r="AL63298" s="14"/>
    </row>
    <row r="63299" spans="37:38" x14ac:dyDescent="0.35">
      <c r="AK63299" s="14"/>
      <c r="AL63299" s="14"/>
    </row>
    <row r="63300" spans="37:38" x14ac:dyDescent="0.35">
      <c r="AK63300" s="14"/>
      <c r="AL63300" s="14"/>
    </row>
    <row r="63301" spans="37:38" x14ac:dyDescent="0.35">
      <c r="AK63301" s="14"/>
      <c r="AL63301" s="14"/>
    </row>
    <row r="63302" spans="37:38" x14ac:dyDescent="0.35">
      <c r="AK63302" s="14"/>
      <c r="AL63302" s="14"/>
    </row>
    <row r="63303" spans="37:38" x14ac:dyDescent="0.35">
      <c r="AK63303" s="14"/>
      <c r="AL63303" s="14"/>
    </row>
    <row r="63304" spans="37:38" x14ac:dyDescent="0.35">
      <c r="AK63304" s="14"/>
      <c r="AL63304" s="14"/>
    </row>
    <row r="63305" spans="37:38" x14ac:dyDescent="0.35">
      <c r="AK63305" s="14"/>
      <c r="AL63305" s="14"/>
    </row>
    <row r="63306" spans="37:38" x14ac:dyDescent="0.35">
      <c r="AK63306" s="14"/>
      <c r="AL63306" s="14"/>
    </row>
    <row r="63307" spans="37:38" x14ac:dyDescent="0.35">
      <c r="AK63307" s="14"/>
      <c r="AL63307" s="14"/>
    </row>
    <row r="63308" spans="37:38" x14ac:dyDescent="0.35">
      <c r="AK63308" s="14"/>
      <c r="AL63308" s="14"/>
    </row>
    <row r="63309" spans="37:38" x14ac:dyDescent="0.35">
      <c r="AK63309" s="14"/>
      <c r="AL63309" s="14"/>
    </row>
    <row r="63310" spans="37:38" x14ac:dyDescent="0.35">
      <c r="AK63310" s="14"/>
      <c r="AL63310" s="14"/>
    </row>
    <row r="63311" spans="37:38" x14ac:dyDescent="0.35">
      <c r="AK63311" s="14"/>
      <c r="AL63311" s="14"/>
    </row>
    <row r="63312" spans="37:38" x14ac:dyDescent="0.35">
      <c r="AK63312" s="14"/>
      <c r="AL63312" s="14"/>
    </row>
    <row r="63313" spans="37:38" x14ac:dyDescent="0.35">
      <c r="AK63313" s="14"/>
      <c r="AL63313" s="14"/>
    </row>
    <row r="63314" spans="37:38" x14ac:dyDescent="0.35">
      <c r="AK63314" s="14"/>
      <c r="AL63314" s="14"/>
    </row>
    <row r="63315" spans="37:38" x14ac:dyDescent="0.35">
      <c r="AK63315" s="14"/>
      <c r="AL63315" s="14"/>
    </row>
    <row r="63316" spans="37:38" x14ac:dyDescent="0.35">
      <c r="AK63316" s="14"/>
      <c r="AL63316" s="14"/>
    </row>
    <row r="63317" spans="37:38" x14ac:dyDescent="0.35">
      <c r="AK63317" s="14"/>
      <c r="AL63317" s="14"/>
    </row>
    <row r="63318" spans="37:38" x14ac:dyDescent="0.35">
      <c r="AK63318" s="14"/>
      <c r="AL63318" s="14"/>
    </row>
    <row r="63319" spans="37:38" x14ac:dyDescent="0.35">
      <c r="AK63319" s="14"/>
      <c r="AL63319" s="14"/>
    </row>
    <row r="63320" spans="37:38" x14ac:dyDescent="0.35">
      <c r="AK63320" s="14"/>
      <c r="AL63320" s="14"/>
    </row>
    <row r="63321" spans="37:38" x14ac:dyDescent="0.35">
      <c r="AK63321" s="14"/>
      <c r="AL63321" s="14"/>
    </row>
    <row r="63322" spans="37:38" x14ac:dyDescent="0.35">
      <c r="AK63322" s="14"/>
      <c r="AL63322" s="14"/>
    </row>
    <row r="63323" spans="37:38" x14ac:dyDescent="0.35">
      <c r="AK63323" s="14"/>
      <c r="AL63323" s="14"/>
    </row>
    <row r="63324" spans="37:38" x14ac:dyDescent="0.35">
      <c r="AK63324" s="14"/>
      <c r="AL63324" s="14"/>
    </row>
    <row r="63325" spans="37:38" x14ac:dyDescent="0.35">
      <c r="AK63325" s="14"/>
      <c r="AL63325" s="14"/>
    </row>
    <row r="63326" spans="37:38" x14ac:dyDescent="0.35">
      <c r="AK63326" s="14"/>
      <c r="AL63326" s="14"/>
    </row>
    <row r="63327" spans="37:38" x14ac:dyDescent="0.35">
      <c r="AK63327" s="14"/>
      <c r="AL63327" s="14"/>
    </row>
    <row r="63328" spans="37:38" x14ac:dyDescent="0.35">
      <c r="AK63328" s="14"/>
      <c r="AL63328" s="14"/>
    </row>
    <row r="63329" spans="37:38" x14ac:dyDescent="0.35">
      <c r="AK63329" s="14"/>
      <c r="AL63329" s="14"/>
    </row>
    <row r="63330" spans="37:38" x14ac:dyDescent="0.35">
      <c r="AK63330" s="14"/>
      <c r="AL63330" s="14"/>
    </row>
    <row r="63331" spans="37:38" x14ac:dyDescent="0.35">
      <c r="AK63331" s="14"/>
      <c r="AL63331" s="14"/>
    </row>
    <row r="63332" spans="37:38" x14ac:dyDescent="0.35">
      <c r="AK63332" s="14"/>
      <c r="AL63332" s="14"/>
    </row>
    <row r="63333" spans="37:38" x14ac:dyDescent="0.35">
      <c r="AK63333" s="14"/>
      <c r="AL63333" s="14"/>
    </row>
    <row r="63334" spans="37:38" x14ac:dyDescent="0.35">
      <c r="AK63334" s="14"/>
      <c r="AL63334" s="14"/>
    </row>
    <row r="63335" spans="37:38" x14ac:dyDescent="0.35">
      <c r="AK63335" s="14"/>
      <c r="AL63335" s="14"/>
    </row>
    <row r="63336" spans="37:38" x14ac:dyDescent="0.35">
      <c r="AK63336" s="14"/>
      <c r="AL63336" s="14"/>
    </row>
    <row r="63337" spans="37:38" x14ac:dyDescent="0.35">
      <c r="AK63337" s="14"/>
      <c r="AL63337" s="14"/>
    </row>
    <row r="63338" spans="37:38" x14ac:dyDescent="0.35">
      <c r="AK63338" s="14"/>
      <c r="AL63338" s="14"/>
    </row>
    <row r="63339" spans="37:38" x14ac:dyDescent="0.35">
      <c r="AK63339" s="14"/>
      <c r="AL63339" s="14"/>
    </row>
    <row r="63340" spans="37:38" x14ac:dyDescent="0.35">
      <c r="AK63340" s="14"/>
      <c r="AL63340" s="14"/>
    </row>
    <row r="63341" spans="37:38" x14ac:dyDescent="0.35">
      <c r="AK63341" s="14"/>
      <c r="AL63341" s="14"/>
    </row>
    <row r="63342" spans="37:38" x14ac:dyDescent="0.35">
      <c r="AK63342" s="14"/>
      <c r="AL63342" s="14"/>
    </row>
    <row r="63343" spans="37:38" x14ac:dyDescent="0.35">
      <c r="AK63343" s="14"/>
      <c r="AL63343" s="14"/>
    </row>
    <row r="63344" spans="37:38" x14ac:dyDescent="0.35">
      <c r="AK63344" s="14"/>
      <c r="AL63344" s="14"/>
    </row>
    <row r="63345" spans="37:38" x14ac:dyDescent="0.35">
      <c r="AK63345" s="14"/>
      <c r="AL63345" s="14"/>
    </row>
    <row r="63346" spans="37:38" x14ac:dyDescent="0.35">
      <c r="AK63346" s="14"/>
      <c r="AL63346" s="14"/>
    </row>
    <row r="63347" spans="37:38" x14ac:dyDescent="0.35">
      <c r="AK63347" s="14"/>
      <c r="AL63347" s="14"/>
    </row>
    <row r="63348" spans="37:38" x14ac:dyDescent="0.35">
      <c r="AK63348" s="14"/>
      <c r="AL63348" s="14"/>
    </row>
    <row r="63349" spans="37:38" x14ac:dyDescent="0.35">
      <c r="AK63349" s="14"/>
      <c r="AL63349" s="14"/>
    </row>
    <row r="63350" spans="37:38" x14ac:dyDescent="0.35">
      <c r="AK63350" s="14"/>
      <c r="AL63350" s="14"/>
    </row>
    <row r="63351" spans="37:38" x14ac:dyDescent="0.35">
      <c r="AK63351" s="14"/>
      <c r="AL63351" s="14"/>
    </row>
    <row r="63352" spans="37:38" x14ac:dyDescent="0.35">
      <c r="AK63352" s="14"/>
      <c r="AL63352" s="14"/>
    </row>
    <row r="63353" spans="37:38" x14ac:dyDescent="0.35">
      <c r="AK63353" s="14"/>
      <c r="AL63353" s="14"/>
    </row>
    <row r="63354" spans="37:38" x14ac:dyDescent="0.35">
      <c r="AK63354" s="14"/>
      <c r="AL63354" s="14"/>
    </row>
    <row r="63355" spans="37:38" x14ac:dyDescent="0.35">
      <c r="AK63355" s="14"/>
      <c r="AL63355" s="14"/>
    </row>
    <row r="63356" spans="37:38" x14ac:dyDescent="0.35">
      <c r="AK63356" s="14"/>
      <c r="AL63356" s="14"/>
    </row>
    <row r="63357" spans="37:38" x14ac:dyDescent="0.35">
      <c r="AK63357" s="14"/>
      <c r="AL63357" s="14"/>
    </row>
    <row r="63358" spans="37:38" x14ac:dyDescent="0.35">
      <c r="AK63358" s="14"/>
      <c r="AL63358" s="14"/>
    </row>
    <row r="63359" spans="37:38" x14ac:dyDescent="0.35">
      <c r="AK63359" s="14"/>
      <c r="AL63359" s="14"/>
    </row>
    <row r="63360" spans="37:38" x14ac:dyDescent="0.35">
      <c r="AK63360" s="14"/>
      <c r="AL63360" s="14"/>
    </row>
    <row r="63361" spans="37:38" x14ac:dyDescent="0.35">
      <c r="AK63361" s="14"/>
      <c r="AL63361" s="14"/>
    </row>
    <row r="63362" spans="37:38" x14ac:dyDescent="0.35">
      <c r="AK63362" s="14"/>
      <c r="AL63362" s="14"/>
    </row>
    <row r="63363" spans="37:38" x14ac:dyDescent="0.35">
      <c r="AK63363" s="14"/>
      <c r="AL63363" s="14"/>
    </row>
    <row r="63364" spans="37:38" x14ac:dyDescent="0.35">
      <c r="AK63364" s="14"/>
      <c r="AL63364" s="14"/>
    </row>
    <row r="63365" spans="37:38" x14ac:dyDescent="0.35">
      <c r="AK63365" s="14"/>
      <c r="AL63365" s="14"/>
    </row>
    <row r="63366" spans="37:38" x14ac:dyDescent="0.35">
      <c r="AK63366" s="14"/>
      <c r="AL63366" s="14"/>
    </row>
    <row r="63367" spans="37:38" x14ac:dyDescent="0.35">
      <c r="AK63367" s="14"/>
      <c r="AL63367" s="14"/>
    </row>
    <row r="63368" spans="37:38" x14ac:dyDescent="0.35">
      <c r="AK63368" s="14"/>
      <c r="AL63368" s="14"/>
    </row>
    <row r="63369" spans="37:38" x14ac:dyDescent="0.35">
      <c r="AK63369" s="14"/>
      <c r="AL63369" s="14"/>
    </row>
    <row r="63370" spans="37:38" x14ac:dyDescent="0.35">
      <c r="AK63370" s="14"/>
      <c r="AL63370" s="14"/>
    </row>
    <row r="63371" spans="37:38" x14ac:dyDescent="0.35">
      <c r="AK63371" s="14"/>
      <c r="AL63371" s="14"/>
    </row>
    <row r="63372" spans="37:38" x14ac:dyDescent="0.35">
      <c r="AK63372" s="14"/>
      <c r="AL63372" s="14"/>
    </row>
    <row r="63373" spans="37:38" x14ac:dyDescent="0.35">
      <c r="AK63373" s="14"/>
      <c r="AL63373" s="14"/>
    </row>
    <row r="63374" spans="37:38" x14ac:dyDescent="0.35">
      <c r="AK63374" s="14"/>
      <c r="AL63374" s="14"/>
    </row>
    <row r="63375" spans="37:38" x14ac:dyDescent="0.35">
      <c r="AK63375" s="14"/>
      <c r="AL63375" s="14"/>
    </row>
    <row r="63376" spans="37:38" x14ac:dyDescent="0.35">
      <c r="AK63376" s="14"/>
      <c r="AL63376" s="14"/>
    </row>
    <row r="63377" spans="37:38" x14ac:dyDescent="0.35">
      <c r="AK63377" s="14"/>
      <c r="AL63377" s="14"/>
    </row>
    <row r="63378" spans="37:38" x14ac:dyDescent="0.35">
      <c r="AK63378" s="14"/>
      <c r="AL63378" s="14"/>
    </row>
    <row r="63379" spans="37:38" x14ac:dyDescent="0.35">
      <c r="AK63379" s="14"/>
      <c r="AL63379" s="14"/>
    </row>
    <row r="63380" spans="37:38" x14ac:dyDescent="0.35">
      <c r="AK63380" s="14"/>
      <c r="AL63380" s="14"/>
    </row>
    <row r="63381" spans="37:38" x14ac:dyDescent="0.35">
      <c r="AK63381" s="14"/>
      <c r="AL63381" s="14"/>
    </row>
    <row r="63382" spans="37:38" x14ac:dyDescent="0.35">
      <c r="AK63382" s="14"/>
      <c r="AL63382" s="14"/>
    </row>
    <row r="63383" spans="37:38" x14ac:dyDescent="0.35">
      <c r="AK63383" s="14"/>
      <c r="AL63383" s="14"/>
    </row>
    <row r="63384" spans="37:38" x14ac:dyDescent="0.35">
      <c r="AK63384" s="14"/>
      <c r="AL63384" s="14"/>
    </row>
    <row r="63385" spans="37:38" x14ac:dyDescent="0.35">
      <c r="AK63385" s="14"/>
      <c r="AL63385" s="14"/>
    </row>
    <row r="63386" spans="37:38" x14ac:dyDescent="0.35">
      <c r="AK63386" s="14"/>
      <c r="AL63386" s="14"/>
    </row>
    <row r="63387" spans="37:38" x14ac:dyDescent="0.35">
      <c r="AK63387" s="14"/>
      <c r="AL63387" s="14"/>
    </row>
    <row r="63388" spans="37:38" x14ac:dyDescent="0.35">
      <c r="AK63388" s="14"/>
      <c r="AL63388" s="14"/>
    </row>
    <row r="63389" spans="37:38" x14ac:dyDescent="0.35">
      <c r="AK63389" s="14"/>
      <c r="AL63389" s="14"/>
    </row>
    <row r="63390" spans="37:38" x14ac:dyDescent="0.35">
      <c r="AK63390" s="14"/>
      <c r="AL63390" s="14"/>
    </row>
    <row r="63391" spans="37:38" x14ac:dyDescent="0.35">
      <c r="AK63391" s="14"/>
      <c r="AL63391" s="14"/>
    </row>
    <row r="63392" spans="37:38" x14ac:dyDescent="0.35">
      <c r="AK63392" s="14"/>
      <c r="AL63392" s="14"/>
    </row>
    <row r="63393" spans="37:38" x14ac:dyDescent="0.35">
      <c r="AK63393" s="14"/>
      <c r="AL63393" s="14"/>
    </row>
    <row r="63394" spans="37:38" x14ac:dyDescent="0.35">
      <c r="AK63394" s="14"/>
      <c r="AL63394" s="14"/>
    </row>
    <row r="63395" spans="37:38" x14ac:dyDescent="0.35">
      <c r="AK63395" s="14"/>
      <c r="AL63395" s="14"/>
    </row>
    <row r="63396" spans="37:38" x14ac:dyDescent="0.35">
      <c r="AK63396" s="14"/>
      <c r="AL63396" s="14"/>
    </row>
    <row r="63397" spans="37:38" x14ac:dyDescent="0.35">
      <c r="AK63397" s="14"/>
      <c r="AL63397" s="14"/>
    </row>
    <row r="63398" spans="37:38" x14ac:dyDescent="0.35">
      <c r="AK63398" s="14"/>
      <c r="AL63398" s="14"/>
    </row>
    <row r="63399" spans="37:38" x14ac:dyDescent="0.35">
      <c r="AK63399" s="14"/>
      <c r="AL63399" s="14"/>
    </row>
    <row r="63400" spans="37:38" x14ac:dyDescent="0.35">
      <c r="AK63400" s="14"/>
      <c r="AL63400" s="14"/>
    </row>
    <row r="63401" spans="37:38" x14ac:dyDescent="0.35">
      <c r="AK63401" s="14"/>
      <c r="AL63401" s="14"/>
    </row>
    <row r="63402" spans="37:38" x14ac:dyDescent="0.35">
      <c r="AK63402" s="14"/>
      <c r="AL63402" s="14"/>
    </row>
    <row r="63403" spans="37:38" x14ac:dyDescent="0.35">
      <c r="AK63403" s="14"/>
      <c r="AL63403" s="14"/>
    </row>
    <row r="63404" spans="37:38" x14ac:dyDescent="0.35">
      <c r="AK63404" s="14"/>
      <c r="AL63404" s="14"/>
    </row>
    <row r="63405" spans="37:38" x14ac:dyDescent="0.35">
      <c r="AK63405" s="14"/>
      <c r="AL63405" s="14"/>
    </row>
    <row r="63406" spans="37:38" x14ac:dyDescent="0.35">
      <c r="AK63406" s="14"/>
      <c r="AL63406" s="14"/>
    </row>
    <row r="63407" spans="37:38" x14ac:dyDescent="0.35">
      <c r="AK63407" s="14"/>
      <c r="AL63407" s="14"/>
    </row>
    <row r="63408" spans="37:38" x14ac:dyDescent="0.35">
      <c r="AK63408" s="14"/>
      <c r="AL63408" s="14"/>
    </row>
    <row r="63409" spans="37:37" x14ac:dyDescent="0.35">
      <c r="AK63409" s="14"/>
    </row>
    <row r="63410" spans="37:37" x14ac:dyDescent="0.35">
      <c r="AK63410" s="14"/>
    </row>
    <row r="63411" spans="37:37" x14ac:dyDescent="0.35">
      <c r="AK63411" s="14"/>
    </row>
    <row r="63412" spans="37:37" x14ac:dyDescent="0.35">
      <c r="AK63412" s="14"/>
    </row>
    <row r="63413" spans="37:37" x14ac:dyDescent="0.35">
      <c r="AK63413" s="14"/>
    </row>
    <row r="63414" spans="37:37" x14ac:dyDescent="0.35">
      <c r="AK63414" s="14"/>
    </row>
    <row r="63415" spans="37:37" x14ac:dyDescent="0.35">
      <c r="AK63415" s="14"/>
    </row>
    <row r="63416" spans="37:37" x14ac:dyDescent="0.35">
      <c r="AK63416" s="14"/>
    </row>
    <row r="63417" spans="37:37" x14ac:dyDescent="0.35">
      <c r="AK63417" s="14"/>
    </row>
    <row r="63418" spans="37:37" x14ac:dyDescent="0.35">
      <c r="AK63418" s="14"/>
    </row>
    <row r="63419" spans="37:37" x14ac:dyDescent="0.35">
      <c r="AK63419" s="14"/>
    </row>
    <row r="63420" spans="37:37" x14ac:dyDescent="0.35">
      <c r="AK63420" s="14"/>
    </row>
    <row r="63421" spans="37:37" x14ac:dyDescent="0.35">
      <c r="AK63421" s="14"/>
    </row>
    <row r="63422" spans="37:37" x14ac:dyDescent="0.35">
      <c r="AK63422" s="14"/>
    </row>
    <row r="63423" spans="37:37" x14ac:dyDescent="0.35">
      <c r="AK63423" s="14"/>
    </row>
  </sheetData>
  <phoneticPr fontId="4" type="noConversion"/>
  <pageMargins left="0.5" right="0.5" top="0.5" bottom="0.5" header="0.3" footer="0.3"/>
  <pageSetup paperSize="9" orientation="portrait" errors="blank"/>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CE828-54FE-490B-8646-7D0E0DAC5B19}">
  <dimension ref="A1:AI14"/>
  <sheetViews>
    <sheetView topLeftCell="D1" zoomScale="85" zoomScaleNormal="85" workbookViewId="0">
      <selection activeCell="BV46" sqref="BV46"/>
    </sheetView>
  </sheetViews>
  <sheetFormatPr defaultRowHeight="14.5" x14ac:dyDescent="0.35"/>
  <cols>
    <col min="1" max="1" width="13.1796875" bestFit="1" customWidth="1"/>
    <col min="2" max="2" width="23" bestFit="1" customWidth="1"/>
    <col min="3" max="3" width="22.453125" customWidth="1"/>
    <col min="5" max="5" width="23" bestFit="1" customWidth="1"/>
    <col min="6" max="6" width="28.1796875" bestFit="1" customWidth="1"/>
    <col min="7" max="7" width="17.90625" bestFit="1" customWidth="1"/>
    <col min="10" max="10" width="22.453125" bestFit="1" customWidth="1"/>
    <col min="11" max="11" width="16.54296875" bestFit="1" customWidth="1"/>
    <col min="12" max="12" width="28.1796875" bestFit="1" customWidth="1"/>
    <col min="14" max="14" width="13.1796875" bestFit="1" customWidth="1"/>
    <col min="15" max="15" width="28.1796875" bestFit="1" customWidth="1"/>
    <col min="16" max="16" width="27.453125" bestFit="1" customWidth="1"/>
    <col min="18" max="18" width="16.26953125" bestFit="1" customWidth="1"/>
    <col min="19" max="19" width="15.81640625" bestFit="1" customWidth="1"/>
    <col min="20" max="20" width="6.7265625" bestFit="1" customWidth="1"/>
    <col min="21" max="21" width="10.81640625" bestFit="1" customWidth="1"/>
    <col min="24" max="24" width="13.1796875" bestFit="1" customWidth="1"/>
    <col min="25" max="25" width="17.90625" bestFit="1" customWidth="1"/>
    <col min="26" max="26" width="28.1796875" bestFit="1" customWidth="1"/>
    <col min="29" max="29" width="13.36328125" bestFit="1" customWidth="1"/>
    <col min="30" max="30" width="25.6328125" bestFit="1" customWidth="1"/>
    <col min="31" max="31" width="27.453125" bestFit="1" customWidth="1"/>
    <col min="34" max="34" width="42.36328125" bestFit="1" customWidth="1"/>
    <col min="35" max="35" width="23" bestFit="1" customWidth="1"/>
    <col min="36" max="36" width="17.453125" bestFit="1" customWidth="1"/>
  </cols>
  <sheetData>
    <row r="1" spans="1:35" x14ac:dyDescent="0.35">
      <c r="A1" s="23" t="s">
        <v>2808</v>
      </c>
      <c r="B1" t="s">
        <v>2810</v>
      </c>
      <c r="E1" t="s">
        <v>2810</v>
      </c>
      <c r="F1" t="s">
        <v>2811</v>
      </c>
      <c r="G1" t="s">
        <v>2812</v>
      </c>
      <c r="J1" s="23" t="s">
        <v>2808</v>
      </c>
      <c r="K1" t="s">
        <v>2813</v>
      </c>
      <c r="L1" t="s">
        <v>2811</v>
      </c>
      <c r="N1" s="23" t="s">
        <v>2808</v>
      </c>
      <c r="O1" t="s">
        <v>2811</v>
      </c>
      <c r="R1" s="23" t="s">
        <v>2816</v>
      </c>
      <c r="S1" s="23" t="s">
        <v>2817</v>
      </c>
      <c r="X1" s="23" t="s">
        <v>2808</v>
      </c>
      <c r="Y1" t="s">
        <v>2812</v>
      </c>
      <c r="Z1" t="s">
        <v>2811</v>
      </c>
      <c r="AC1" s="23" t="s">
        <v>2808</v>
      </c>
      <c r="AD1" t="s">
        <v>2810</v>
      </c>
      <c r="AH1" s="23" t="s">
        <v>2808</v>
      </c>
      <c r="AI1" t="s">
        <v>2810</v>
      </c>
    </row>
    <row r="2" spans="1:35" x14ac:dyDescent="0.35">
      <c r="A2" s="24" t="s">
        <v>66</v>
      </c>
      <c r="B2" s="25">
        <v>9928002.5100000035</v>
      </c>
      <c r="C2" s="25"/>
      <c r="E2" s="25">
        <v>14026835.07</v>
      </c>
      <c r="F2" s="25">
        <v>429043.73999999854</v>
      </c>
      <c r="G2" s="25">
        <v>49564</v>
      </c>
      <c r="J2" s="24" t="s">
        <v>146</v>
      </c>
      <c r="K2" s="26">
        <v>586869</v>
      </c>
      <c r="L2" s="25">
        <v>92197.109999999942</v>
      </c>
      <c r="N2" s="24" t="s">
        <v>2814</v>
      </c>
      <c r="O2" s="25">
        <v>-278461.86999999988</v>
      </c>
      <c r="R2" s="23" t="s">
        <v>2808</v>
      </c>
      <c r="S2" t="s">
        <v>2814</v>
      </c>
      <c r="T2" t="s">
        <v>2815</v>
      </c>
      <c r="U2" t="s">
        <v>2809</v>
      </c>
      <c r="X2" s="24" t="s">
        <v>22</v>
      </c>
      <c r="Y2" s="25">
        <v>6148</v>
      </c>
      <c r="Z2" s="25">
        <v>163886.47000000018</v>
      </c>
      <c r="AC2" s="24" t="s">
        <v>2781</v>
      </c>
      <c r="AD2" s="25">
        <v>14080611.360000009</v>
      </c>
      <c r="AH2" s="24" t="s">
        <v>270</v>
      </c>
      <c r="AI2" s="25">
        <v>232418</v>
      </c>
    </row>
    <row r="3" spans="1:35" x14ac:dyDescent="0.35">
      <c r="A3" s="24" t="s">
        <v>25</v>
      </c>
      <c r="B3" s="25">
        <v>297732.78000000003</v>
      </c>
      <c r="C3" s="25"/>
      <c r="J3" s="24" t="s">
        <v>124</v>
      </c>
      <c r="K3" s="26">
        <v>271784.3</v>
      </c>
      <c r="L3" s="25">
        <v>47130.079999999973</v>
      </c>
      <c r="N3" s="24" t="s">
        <v>2815</v>
      </c>
      <c r="O3" s="25">
        <v>707505.60999999556</v>
      </c>
      <c r="R3" s="24" t="s">
        <v>22</v>
      </c>
      <c r="S3" s="25">
        <v>42</v>
      </c>
      <c r="T3" s="25">
        <v>799</v>
      </c>
      <c r="U3" s="25">
        <v>841</v>
      </c>
      <c r="X3" s="24" t="s">
        <v>1159</v>
      </c>
      <c r="Y3" s="25">
        <v>4996</v>
      </c>
      <c r="Z3" s="25">
        <v>59027.279999999948</v>
      </c>
      <c r="AC3" s="24" t="s">
        <v>23</v>
      </c>
      <c r="AD3" s="25">
        <v>103000</v>
      </c>
      <c r="AH3" s="24" t="s">
        <v>306</v>
      </c>
      <c r="AI3" s="25">
        <v>329172</v>
      </c>
    </row>
    <row r="4" spans="1:35" x14ac:dyDescent="0.35">
      <c r="A4" s="24" t="s">
        <v>36</v>
      </c>
      <c r="B4" s="25">
        <v>3752147.7300000056</v>
      </c>
      <c r="C4" s="25"/>
      <c r="J4" s="24" t="s">
        <v>856</v>
      </c>
      <c r="K4" s="26">
        <v>258631</v>
      </c>
      <c r="L4" s="25">
        <v>62818.090000000004</v>
      </c>
      <c r="N4" s="24" t="s">
        <v>2809</v>
      </c>
      <c r="O4" s="25">
        <v>429043.73999999568</v>
      </c>
      <c r="R4" s="24" t="s">
        <v>1159</v>
      </c>
      <c r="S4" s="25">
        <v>27</v>
      </c>
      <c r="T4" s="25">
        <v>513</v>
      </c>
      <c r="U4" s="25">
        <v>540</v>
      </c>
      <c r="X4" s="24" t="s">
        <v>1506</v>
      </c>
      <c r="Y4" s="25">
        <v>-7</v>
      </c>
      <c r="Z4" s="25">
        <v>-53823</v>
      </c>
      <c r="AC4" s="24" t="s">
        <v>2818</v>
      </c>
      <c r="AD4" s="25">
        <v>2645.699999999998</v>
      </c>
      <c r="AH4" s="24" t="s">
        <v>57</v>
      </c>
      <c r="AI4" s="25">
        <v>545668.78</v>
      </c>
    </row>
    <row r="5" spans="1:35" x14ac:dyDescent="0.35">
      <c r="A5" s="24" t="s">
        <v>2674</v>
      </c>
      <c r="B5" s="25">
        <v>42.02</v>
      </c>
      <c r="C5" s="25"/>
      <c r="J5" s="24" t="s">
        <v>814</v>
      </c>
      <c r="K5" s="26">
        <v>223966.5</v>
      </c>
      <c r="L5" s="25">
        <v>66567.95</v>
      </c>
      <c r="R5" s="24" t="s">
        <v>1506</v>
      </c>
      <c r="S5" s="25">
        <v>11</v>
      </c>
      <c r="T5" s="25">
        <v>4</v>
      </c>
      <c r="U5" s="25">
        <v>15</v>
      </c>
      <c r="X5" s="24" t="s">
        <v>1517</v>
      </c>
      <c r="Y5" s="25">
        <v>4673</v>
      </c>
      <c r="Z5" s="25">
        <v>58866.54000000003</v>
      </c>
      <c r="AC5" s="24" t="s">
        <v>778</v>
      </c>
      <c r="AD5" s="25">
        <v>-159421.99</v>
      </c>
      <c r="AH5" s="24" t="s">
        <v>388</v>
      </c>
      <c r="AI5" s="25">
        <v>252989.36</v>
      </c>
    </row>
    <row r="6" spans="1:35" x14ac:dyDescent="0.35">
      <c r="A6" s="24" t="s">
        <v>707</v>
      </c>
      <c r="B6" s="25">
        <v>21572.639999999989</v>
      </c>
      <c r="C6" s="25"/>
      <c r="J6" s="24" t="s">
        <v>43</v>
      </c>
      <c r="K6" s="26">
        <v>206796.79999999996</v>
      </c>
      <c r="L6" s="25">
        <v>20241.509999999977</v>
      </c>
      <c r="R6" s="24" t="s">
        <v>1517</v>
      </c>
      <c r="S6" s="25">
        <v>35</v>
      </c>
      <c r="T6" s="25">
        <v>628</v>
      </c>
      <c r="U6" s="25">
        <v>663</v>
      </c>
      <c r="X6" s="24" t="s">
        <v>1751</v>
      </c>
      <c r="Y6" s="25">
        <v>4391</v>
      </c>
      <c r="Z6" s="25">
        <v>28173.920000000016</v>
      </c>
      <c r="AC6" s="24" t="s">
        <v>2809</v>
      </c>
      <c r="AD6" s="25">
        <v>14026835.070000008</v>
      </c>
      <c r="AH6" s="24" t="s">
        <v>273</v>
      </c>
      <c r="AI6" s="25">
        <v>390156</v>
      </c>
    </row>
    <row r="7" spans="1:35" x14ac:dyDescent="0.35">
      <c r="A7" s="24" t="s">
        <v>2473</v>
      </c>
      <c r="B7" s="25">
        <v>1276.1199999999999</v>
      </c>
      <c r="C7" s="25"/>
      <c r="J7" s="24" t="s">
        <v>236</v>
      </c>
      <c r="K7" s="26">
        <v>183412.54000000027</v>
      </c>
      <c r="L7" s="25">
        <v>32019.109999999964</v>
      </c>
      <c r="R7" s="24" t="s">
        <v>1751</v>
      </c>
      <c r="S7" s="25">
        <v>33</v>
      </c>
      <c r="T7" s="25">
        <v>606</v>
      </c>
      <c r="U7" s="25">
        <v>639</v>
      </c>
      <c r="X7" s="24" t="s">
        <v>1989</v>
      </c>
      <c r="Y7" s="25">
        <v>7668</v>
      </c>
      <c r="Z7" s="25">
        <v>54413.100000000057</v>
      </c>
      <c r="AH7" s="24" t="s">
        <v>674</v>
      </c>
      <c r="AI7" s="25">
        <v>582299</v>
      </c>
    </row>
    <row r="8" spans="1:35" x14ac:dyDescent="0.35">
      <c r="A8" s="24" t="s">
        <v>791</v>
      </c>
      <c r="B8" s="25">
        <v>26061.269999999997</v>
      </c>
      <c r="C8" s="25"/>
      <c r="J8" s="24" t="s">
        <v>676</v>
      </c>
      <c r="K8" s="26">
        <v>165722.79999999999</v>
      </c>
      <c r="L8" s="25">
        <v>45961.989999999962</v>
      </c>
      <c r="R8" s="24" t="s">
        <v>1989</v>
      </c>
      <c r="S8" s="25">
        <v>47</v>
      </c>
      <c r="T8" s="25">
        <v>581</v>
      </c>
      <c r="U8" s="25">
        <v>628</v>
      </c>
      <c r="X8" s="24" t="s">
        <v>2197</v>
      </c>
      <c r="Y8" s="25">
        <v>5888</v>
      </c>
      <c r="Z8" s="25">
        <v>61069.450000000106</v>
      </c>
      <c r="AH8" s="24" t="s">
        <v>2670</v>
      </c>
      <c r="AI8" s="25">
        <v>228867</v>
      </c>
    </row>
    <row r="9" spans="1:35" x14ac:dyDescent="0.35">
      <c r="A9" s="24" t="s">
        <v>2809</v>
      </c>
      <c r="B9" s="25">
        <v>14026835.070000008</v>
      </c>
      <c r="C9" s="25"/>
      <c r="J9" s="24" t="s">
        <v>698</v>
      </c>
      <c r="K9" s="26">
        <v>123671.01</v>
      </c>
      <c r="L9" s="25">
        <v>-319.11999999999932</v>
      </c>
      <c r="R9" s="24" t="s">
        <v>2197</v>
      </c>
      <c r="S9" s="25">
        <v>49</v>
      </c>
      <c r="T9" s="25">
        <v>672</v>
      </c>
      <c r="U9" s="25">
        <v>721</v>
      </c>
      <c r="X9" s="24" t="s">
        <v>2380</v>
      </c>
      <c r="Y9" s="25">
        <v>2777</v>
      </c>
      <c r="Z9" s="25">
        <v>25804.65</v>
      </c>
      <c r="AH9" s="24" t="s">
        <v>64</v>
      </c>
      <c r="AI9" s="25">
        <v>382338</v>
      </c>
    </row>
    <row r="10" spans="1:35" x14ac:dyDescent="0.35">
      <c r="J10" s="24" t="s">
        <v>32</v>
      </c>
      <c r="K10" s="26">
        <v>111950.91</v>
      </c>
      <c r="L10" s="25">
        <v>103996.40000000001</v>
      </c>
      <c r="R10" s="24" t="s">
        <v>2380</v>
      </c>
      <c r="S10" s="25">
        <v>51</v>
      </c>
      <c r="T10" s="25">
        <v>515</v>
      </c>
      <c r="U10" s="25">
        <v>566</v>
      </c>
      <c r="X10" s="24" t="s">
        <v>2487</v>
      </c>
      <c r="Y10" s="25">
        <v>4451</v>
      </c>
      <c r="Z10" s="25">
        <v>53806.839999999975</v>
      </c>
      <c r="AH10" s="24" t="s">
        <v>2751</v>
      </c>
      <c r="AI10" s="25">
        <v>218300</v>
      </c>
    </row>
    <row r="11" spans="1:35" x14ac:dyDescent="0.35">
      <c r="J11" s="24" t="s">
        <v>836</v>
      </c>
      <c r="K11" s="26">
        <v>110449.70000000001</v>
      </c>
      <c r="L11" s="25">
        <v>-77740.73</v>
      </c>
      <c r="R11" s="24" t="s">
        <v>2487</v>
      </c>
      <c r="S11" s="25">
        <v>48</v>
      </c>
      <c r="T11" s="25">
        <v>702</v>
      </c>
      <c r="U11" s="25">
        <v>750</v>
      </c>
      <c r="X11" s="24" t="s">
        <v>2608</v>
      </c>
      <c r="Y11" s="25">
        <v>6617</v>
      </c>
      <c r="Z11" s="25">
        <v>14064.480000000007</v>
      </c>
      <c r="AH11" s="24" t="s">
        <v>89</v>
      </c>
      <c r="AI11" s="25">
        <v>230931.28</v>
      </c>
    </row>
    <row r="12" spans="1:35" x14ac:dyDescent="0.35">
      <c r="J12" s="24" t="s">
        <v>928</v>
      </c>
      <c r="K12" s="26">
        <v>103780.2</v>
      </c>
      <c r="L12" s="25">
        <v>25149.190000000002</v>
      </c>
      <c r="R12" s="24" t="s">
        <v>2608</v>
      </c>
      <c r="S12" s="25">
        <v>29</v>
      </c>
      <c r="T12" s="25">
        <v>627</v>
      </c>
      <c r="U12" s="25">
        <v>656</v>
      </c>
      <c r="X12" s="24" t="s">
        <v>2720</v>
      </c>
      <c r="Y12" s="25">
        <v>1962</v>
      </c>
      <c r="Z12" s="25">
        <v>-36245.990000000042</v>
      </c>
      <c r="AH12" s="24" t="s">
        <v>2809</v>
      </c>
      <c r="AI12" s="25">
        <v>3393139.42</v>
      </c>
    </row>
    <row r="13" spans="1:35" x14ac:dyDescent="0.35">
      <c r="J13" s="24" t="s">
        <v>428</v>
      </c>
      <c r="K13" s="26">
        <v>90041</v>
      </c>
      <c r="L13" s="25">
        <v>-7293.58</v>
      </c>
      <c r="R13" s="24" t="s">
        <v>2720</v>
      </c>
      <c r="S13" s="25">
        <v>27</v>
      </c>
      <c r="T13" s="25">
        <v>156</v>
      </c>
      <c r="U13" s="25">
        <v>183</v>
      </c>
      <c r="X13" s="24" t="s">
        <v>2809</v>
      </c>
      <c r="Y13" s="25">
        <v>49564</v>
      </c>
      <c r="Z13" s="25">
        <v>429043.74000000028</v>
      </c>
    </row>
    <row r="14" spans="1:35" x14ac:dyDescent="0.35">
      <c r="J14" s="24" t="s">
        <v>2809</v>
      </c>
      <c r="K14" s="26">
        <v>2437075.7600000007</v>
      </c>
      <c r="L14" s="25">
        <v>410727.99999999983</v>
      </c>
      <c r="R14" s="24" t="s">
        <v>2809</v>
      </c>
      <c r="S14" s="25">
        <v>399</v>
      </c>
      <c r="T14" s="25">
        <v>5803</v>
      </c>
      <c r="U14" s="25">
        <v>6202</v>
      </c>
    </row>
  </sheetData>
  <autoFilter ref="AC1:AD6" xr:uid="{D392E1AC-49BB-432F-AF15-70804F2439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D033C-71C6-4344-9844-214D91DC4D06}">
  <dimension ref="A1"/>
  <sheetViews>
    <sheetView showGridLines="0" showRowColHeaders="0" tabSelected="1" zoomScale="25" zoomScaleNormal="25" workbookViewId="0">
      <selection activeCell="AR94" sqref="AR94"/>
    </sheetView>
  </sheetViews>
  <sheetFormatPr defaultRowHeight="14.5"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81640625" defaultRowHeight="14.5" x14ac:dyDescent="0.35"/>
  <cols>
    <col min="1" max="1" width="21" bestFit="1" customWidth="1"/>
    <col min="2" max="2" width="10.81640625" customWidth="1"/>
    <col min="3" max="3" width="13.7265625" bestFit="1" customWidth="1"/>
  </cols>
  <sheetData>
    <row r="1" spans="1:3" x14ac:dyDescent="0.35">
      <c r="A1" t="s">
        <v>4</v>
      </c>
      <c r="B1" t="s">
        <v>2775</v>
      </c>
      <c r="C1" t="s">
        <v>2778</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1719</v>
      </c>
      <c r="B8">
        <v>1</v>
      </c>
    </row>
    <row r="9" spans="1:3" x14ac:dyDescent="0.35">
      <c r="A9" s="2" t="s">
        <v>2658</v>
      </c>
      <c r="B9">
        <v>-1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B24"/>
  <sheetViews>
    <sheetView workbookViewId="0">
      <selection activeCell="A9" sqref="A9:A24"/>
    </sheetView>
  </sheetViews>
  <sheetFormatPr defaultColWidth="10.81640625" defaultRowHeight="14.5" x14ac:dyDescent="0.35"/>
  <cols>
    <col min="1" max="2" width="18.81640625" bestFit="1" customWidth="1"/>
  </cols>
  <sheetData>
    <row r="1" spans="1:2" x14ac:dyDescent="0.35">
      <c r="A1" s="4" t="s">
        <v>20</v>
      </c>
      <c r="B1" s="4" t="s">
        <v>2785</v>
      </c>
    </row>
    <row r="2" spans="1:2" x14ac:dyDescent="0.35">
      <c r="A2" s="2" t="s">
        <v>196</v>
      </c>
      <c r="B2" s="2" t="s">
        <v>196</v>
      </c>
    </row>
    <row r="3" spans="1:2" x14ac:dyDescent="0.35">
      <c r="A3" s="2" t="s">
        <v>1528</v>
      </c>
      <c r="B3" s="2" t="s">
        <v>1528</v>
      </c>
    </row>
    <row r="4" spans="1:2" x14ac:dyDescent="0.35">
      <c r="A4" s="2" t="s">
        <v>836</v>
      </c>
      <c r="B4" s="2" t="s">
        <v>836</v>
      </c>
    </row>
    <row r="5" spans="1:2" x14ac:dyDescent="0.35">
      <c r="A5" s="2" t="s">
        <v>124</v>
      </c>
      <c r="B5" s="2" t="s">
        <v>124</v>
      </c>
    </row>
    <row r="6" spans="1:2" x14ac:dyDescent="0.35">
      <c r="A6" s="2" t="s">
        <v>242</v>
      </c>
      <c r="B6" s="2" t="s">
        <v>242</v>
      </c>
    </row>
    <row r="7" spans="1:2" x14ac:dyDescent="0.35">
      <c r="A7" s="2" t="s">
        <v>856</v>
      </c>
      <c r="B7" s="2" t="s">
        <v>856</v>
      </c>
    </row>
    <row r="8" spans="1:2" x14ac:dyDescent="0.35">
      <c r="A8" s="2" t="s">
        <v>676</v>
      </c>
      <c r="B8" s="2" t="s">
        <v>676</v>
      </c>
    </row>
    <row r="9" spans="1:2" x14ac:dyDescent="0.35">
      <c r="A9" s="2" t="s">
        <v>1893</v>
      </c>
      <c r="B9" s="2" t="s">
        <v>2786</v>
      </c>
    </row>
    <row r="10" spans="1:2" x14ac:dyDescent="0.35">
      <c r="A10" s="2" t="s">
        <v>428</v>
      </c>
      <c r="B10" s="2" t="s">
        <v>2786</v>
      </c>
    </row>
    <row r="11" spans="1:2" x14ac:dyDescent="0.35">
      <c r="A11" s="2" t="s">
        <v>146</v>
      </c>
      <c r="B11" s="2" t="s">
        <v>146</v>
      </c>
    </row>
    <row r="12" spans="1:2" x14ac:dyDescent="0.35">
      <c r="A12" s="2" t="s">
        <v>2655</v>
      </c>
      <c r="B12" s="2" t="s">
        <v>2786</v>
      </c>
    </row>
    <row r="13" spans="1:2" x14ac:dyDescent="0.35">
      <c r="A13" s="2" t="s">
        <v>236</v>
      </c>
      <c r="B13" s="2" t="s">
        <v>236</v>
      </c>
    </row>
    <row r="14" spans="1:2" x14ac:dyDescent="0.35">
      <c r="A14" s="2" t="s">
        <v>698</v>
      </c>
      <c r="B14" s="2" t="s">
        <v>2786</v>
      </c>
    </row>
    <row r="15" spans="1:2" x14ac:dyDescent="0.35">
      <c r="A15" s="2" t="s">
        <v>43</v>
      </c>
      <c r="B15" s="2" t="s">
        <v>43</v>
      </c>
    </row>
    <row r="16" spans="1:2" x14ac:dyDescent="0.35">
      <c r="A16" s="2" t="s">
        <v>814</v>
      </c>
      <c r="B16" s="2" t="s">
        <v>814</v>
      </c>
    </row>
    <row r="17" spans="1:2" x14ac:dyDescent="0.35">
      <c r="A17" s="2" t="s">
        <v>928</v>
      </c>
      <c r="B17" s="2" t="s">
        <v>928</v>
      </c>
    </row>
    <row r="18" spans="1:2" x14ac:dyDescent="0.35">
      <c r="A18" s="2" t="s">
        <v>414</v>
      </c>
      <c r="B18" s="2" t="s">
        <v>2786</v>
      </c>
    </row>
    <row r="19" spans="1:2" x14ac:dyDescent="0.35">
      <c r="A19" s="2" t="s">
        <v>1734</v>
      </c>
      <c r="B19" s="2" t="s">
        <v>2786</v>
      </c>
    </row>
    <row r="20" spans="1:2" x14ac:dyDescent="0.35">
      <c r="A20" s="2" t="s">
        <v>711</v>
      </c>
      <c r="B20" s="2" t="s">
        <v>2786</v>
      </c>
    </row>
    <row r="21" spans="1:2" x14ac:dyDescent="0.35">
      <c r="A21" s="2" t="s">
        <v>690</v>
      </c>
      <c r="B21" s="2" t="s">
        <v>2786</v>
      </c>
    </row>
    <row r="22" spans="1:2" x14ac:dyDescent="0.35">
      <c r="A22" s="2" t="s">
        <v>32</v>
      </c>
      <c r="B22" s="2" t="s">
        <v>2786</v>
      </c>
    </row>
    <row r="23" spans="1:2" x14ac:dyDescent="0.35">
      <c r="A23" s="2" t="s">
        <v>1389</v>
      </c>
      <c r="B23" s="2" t="s">
        <v>2786</v>
      </c>
    </row>
    <row r="24" spans="1:2" x14ac:dyDescent="0.35">
      <c r="A24" s="2" t="s">
        <v>2681</v>
      </c>
      <c r="B24" s="2" t="s">
        <v>2786</v>
      </c>
    </row>
  </sheetData>
  <autoFilter ref="A1:B24" xr:uid="{00000000-0001-0000-0600-000000000000}">
    <sortState ref="A2:B24">
      <sortCondition ref="A1"/>
    </sortState>
  </autoFilter>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C0812-817F-4FC3-8C3F-0B622A70A6FF}">
  <dimension ref="A1:B15"/>
  <sheetViews>
    <sheetView workbookViewId="0">
      <selection sqref="A1:B1"/>
    </sheetView>
  </sheetViews>
  <sheetFormatPr defaultColWidth="10.81640625" defaultRowHeight="14.5" x14ac:dyDescent="0.35"/>
  <cols>
    <col min="1" max="1" width="18.81640625" bestFit="1" customWidth="1"/>
    <col min="2" max="2" width="21.7265625" bestFit="1" customWidth="1"/>
  </cols>
  <sheetData>
    <row r="1" spans="1:2" x14ac:dyDescent="0.35">
      <c r="A1" s="4" t="s">
        <v>2787</v>
      </c>
      <c r="B1" s="4" t="s">
        <v>2793</v>
      </c>
    </row>
    <row r="2" spans="1:2" x14ac:dyDescent="0.35">
      <c r="A2" s="2" t="s">
        <v>103</v>
      </c>
      <c r="B2" s="2" t="s">
        <v>2794</v>
      </c>
    </row>
    <row r="3" spans="1:2" x14ac:dyDescent="0.35">
      <c r="A3" s="2" t="s">
        <v>107</v>
      </c>
      <c r="B3" s="2" t="s">
        <v>2795</v>
      </c>
    </row>
    <row r="4" spans="1:2" x14ac:dyDescent="0.35">
      <c r="A4" s="2" t="s">
        <v>111</v>
      </c>
      <c r="B4" s="2" t="s">
        <v>2796</v>
      </c>
    </row>
    <row r="5" spans="1:2" x14ac:dyDescent="0.35">
      <c r="A5" s="2" t="s">
        <v>115</v>
      </c>
      <c r="B5" s="2" t="s">
        <v>2797</v>
      </c>
    </row>
    <row r="6" spans="1:2" x14ac:dyDescent="0.35">
      <c r="A6" s="2" t="s">
        <v>289</v>
      </c>
      <c r="B6" s="2" t="s">
        <v>2798</v>
      </c>
    </row>
    <row r="7" spans="1:2" x14ac:dyDescent="0.35">
      <c r="A7" s="2" t="s">
        <v>304</v>
      </c>
      <c r="B7" s="2" t="s">
        <v>2788</v>
      </c>
    </row>
    <row r="8" spans="1:2" x14ac:dyDescent="0.35">
      <c r="A8" s="2" t="s">
        <v>499</v>
      </c>
      <c r="B8" s="2" t="s">
        <v>2799</v>
      </c>
    </row>
    <row r="9" spans="1:2" x14ac:dyDescent="0.35">
      <c r="A9" s="2" t="s">
        <v>527</v>
      </c>
      <c r="B9" s="2" t="s">
        <v>778</v>
      </c>
    </row>
    <row r="10" spans="1:2" x14ac:dyDescent="0.35">
      <c r="A10" s="2" t="s">
        <v>531</v>
      </c>
      <c r="B10" s="2" t="s">
        <v>2800</v>
      </c>
    </row>
    <row r="11" spans="1:2" x14ac:dyDescent="0.35">
      <c r="A11" s="2" t="s">
        <v>1218</v>
      </c>
      <c r="B11" s="2" t="s">
        <v>2801</v>
      </c>
    </row>
    <row r="12" spans="1:2" x14ac:dyDescent="0.35">
      <c r="A12" s="2" t="s">
        <v>1230</v>
      </c>
      <c r="B12" s="2" t="s">
        <v>2789</v>
      </c>
    </row>
    <row r="13" spans="1:2" x14ac:dyDescent="0.35">
      <c r="A13" s="2" t="s">
        <v>2228</v>
      </c>
      <c r="B13" s="2" t="s">
        <v>2790</v>
      </c>
    </row>
    <row r="14" spans="1:2" x14ac:dyDescent="0.35">
      <c r="A14" s="2" t="s">
        <v>2791</v>
      </c>
      <c r="B14" s="2" t="s">
        <v>2802</v>
      </c>
    </row>
    <row r="15" spans="1:2" x14ac:dyDescent="0.35">
      <c r="A15" s="2" t="s">
        <v>2792</v>
      </c>
      <c r="B15" s="2" t="s">
        <v>2803</v>
      </c>
    </row>
  </sheetData>
  <autoFilter ref="A1:B29" xr:uid="{00000000-0001-0000-0600-000000000000}">
    <sortState ref="A2:B29">
      <sortCondition ref="A1"/>
    </sortState>
  </autoFilter>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7BE3A-43CD-4D55-A494-78A57FD5ECB3}">
  <dimension ref="A1:B9"/>
  <sheetViews>
    <sheetView workbookViewId="0">
      <selection activeCell="C1" sqref="C1"/>
    </sheetView>
  </sheetViews>
  <sheetFormatPr defaultColWidth="10.81640625" defaultRowHeight="14.5" x14ac:dyDescent="0.35"/>
  <cols>
    <col min="1" max="1" width="21" bestFit="1" customWidth="1"/>
    <col min="2" max="2" width="10.81640625" customWidth="1"/>
    <col min="3" max="3" width="13.7265625" bestFit="1" customWidth="1"/>
  </cols>
  <sheetData>
    <row r="1" spans="1:2" x14ac:dyDescent="0.35">
      <c r="A1" s="4" t="s">
        <v>4</v>
      </c>
      <c r="B1" s="4" t="s">
        <v>2775</v>
      </c>
    </row>
    <row r="2" spans="1:2" x14ac:dyDescent="0.35">
      <c r="A2" s="2" t="s">
        <v>34</v>
      </c>
      <c r="B2" s="2" t="s">
        <v>2781</v>
      </c>
    </row>
    <row r="3" spans="1:2" x14ac:dyDescent="0.35">
      <c r="A3" s="2" t="s">
        <v>23</v>
      </c>
      <c r="B3" s="2" t="s">
        <v>23</v>
      </c>
    </row>
    <row r="4" spans="1:2" x14ac:dyDescent="0.35">
      <c r="A4" s="2" t="s">
        <v>572</v>
      </c>
      <c r="B4" s="2" t="s">
        <v>2781</v>
      </c>
    </row>
    <row r="5" spans="1:2" x14ac:dyDescent="0.35">
      <c r="A5" s="2" t="s">
        <v>772</v>
      </c>
      <c r="B5" s="2" t="s">
        <v>778</v>
      </c>
    </row>
    <row r="6" spans="1:2" x14ac:dyDescent="0.35">
      <c r="A6" s="2" t="s">
        <v>794</v>
      </c>
      <c r="B6" s="2" t="s">
        <v>2781</v>
      </c>
    </row>
    <row r="7" spans="1:2" x14ac:dyDescent="0.35">
      <c r="A7" s="2" t="s">
        <v>1165</v>
      </c>
      <c r="B7" s="2" t="s">
        <v>778</v>
      </c>
    </row>
    <row r="8" spans="1:2" x14ac:dyDescent="0.35">
      <c r="A8" s="2" t="s">
        <v>1719</v>
      </c>
      <c r="B8" s="2" t="s">
        <v>2781</v>
      </c>
    </row>
    <row r="9" spans="1:2" x14ac:dyDescent="0.35">
      <c r="A9" s="2" t="s">
        <v>2658</v>
      </c>
      <c r="B9" s="2" t="s">
        <v>2781</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C1886-8038-475B-9951-005E5DA63C20}">
  <dimension ref="A1:B8"/>
  <sheetViews>
    <sheetView workbookViewId="0">
      <selection activeCell="B9" sqref="B9"/>
    </sheetView>
  </sheetViews>
  <sheetFormatPr defaultColWidth="10.81640625" defaultRowHeight="14.5" x14ac:dyDescent="0.35"/>
  <cols>
    <col min="1" max="1" width="21" bestFit="1" customWidth="1"/>
    <col min="2" max="2" width="16.26953125" bestFit="1" customWidth="1"/>
    <col min="3" max="3" width="13.7265625" bestFit="1" customWidth="1"/>
  </cols>
  <sheetData>
    <row r="1" spans="1:2" x14ac:dyDescent="0.35">
      <c r="A1" s="4" t="s">
        <v>6</v>
      </c>
      <c r="B1" s="4" t="s">
        <v>2806</v>
      </c>
    </row>
    <row r="2" spans="1:2" x14ac:dyDescent="0.35">
      <c r="A2" s="2" t="s">
        <v>66</v>
      </c>
      <c r="B2" s="2" t="s">
        <v>66</v>
      </c>
    </row>
    <row r="3" spans="1:2" x14ac:dyDescent="0.35">
      <c r="A3" s="2" t="s">
        <v>36</v>
      </c>
      <c r="B3" s="20" t="s">
        <v>36</v>
      </c>
    </row>
    <row r="4" spans="1:2" x14ac:dyDescent="0.35">
      <c r="A4" s="2" t="s">
        <v>25</v>
      </c>
      <c r="B4" s="20" t="s">
        <v>25</v>
      </c>
    </row>
    <row r="5" spans="1:2" x14ac:dyDescent="0.35">
      <c r="A5" s="2" t="s">
        <v>707</v>
      </c>
      <c r="B5" s="20" t="s">
        <v>25</v>
      </c>
    </row>
    <row r="6" spans="1:2" x14ac:dyDescent="0.35">
      <c r="A6" s="2" t="s">
        <v>791</v>
      </c>
      <c r="B6" s="20" t="s">
        <v>25</v>
      </c>
    </row>
    <row r="7" spans="1:2" x14ac:dyDescent="0.35">
      <c r="A7" s="2" t="s">
        <v>2473</v>
      </c>
      <c r="B7" s="20" t="s">
        <v>25</v>
      </c>
    </row>
    <row r="8" spans="1:2" x14ac:dyDescent="0.35">
      <c r="A8" s="2" t="s">
        <v>2674</v>
      </c>
      <c r="B8" s="20" t="s">
        <v>25</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26953125" defaultRowHeight="14.5" x14ac:dyDescent="0.35"/>
  <cols>
    <col min="1" max="1" width="7.7265625" bestFit="1" customWidth="1"/>
    <col min="2" max="2" width="9" bestFit="1" customWidth="1"/>
    <col min="3" max="3" width="7.26953125" bestFit="1" customWidth="1"/>
    <col min="4" max="4" width="12.26953125" bestFit="1" customWidth="1"/>
    <col min="5" max="5" width="21" bestFit="1" customWidth="1"/>
    <col min="6" max="6" width="17.26953125" bestFit="1" customWidth="1"/>
    <col min="7" max="8" width="12.7265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7265625" bestFit="1" customWidth="1"/>
    <col min="19" max="19" width="15.453125" customWidth="1"/>
    <col min="20" max="20" width="15.453125" bestFit="1" customWidth="1"/>
    <col min="21" max="21" width="8.54296875" bestFit="1" customWidth="1"/>
    <col min="22" max="22" width="18.7265625" bestFit="1" customWidth="1"/>
    <col min="23" max="23" width="10.453125" bestFit="1" customWidth="1"/>
    <col min="24" max="24" width="7.26953125" bestFit="1" customWidth="1"/>
    <col min="25" max="25" width="10.26953125" bestFit="1" customWidth="1"/>
    <col min="26" max="26" width="9.7265625" bestFit="1" customWidth="1"/>
    <col min="27" max="27" width="11.453125" bestFit="1" customWidth="1"/>
    <col min="28" max="28" width="12" bestFit="1" customWidth="1"/>
    <col min="29" max="29" width="15.7265625" customWidth="1"/>
    <col min="30" max="30" width="15.453125" bestFit="1" customWidth="1"/>
    <col min="31" max="31" width="6.2695312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2774</v>
      </c>
      <c r="T2" s="4" t="s">
        <v>18</v>
      </c>
      <c r="U2" s="4" t="s">
        <v>19</v>
      </c>
      <c r="V2" s="4" t="s">
        <v>20</v>
      </c>
      <c r="W2" s="4" t="s">
        <v>21</v>
      </c>
      <c r="X2" s="5" t="s">
        <v>2768</v>
      </c>
      <c r="Y2" s="5" t="s">
        <v>2769</v>
      </c>
      <c r="Z2" s="5" t="s">
        <v>2770</v>
      </c>
      <c r="AA2" s="5" t="s">
        <v>2771</v>
      </c>
      <c r="AB2" s="5" t="s">
        <v>2772</v>
      </c>
      <c r="AC2" s="5" t="s">
        <v>2777</v>
      </c>
      <c r="AD2" s="5" t="s">
        <v>2773</v>
      </c>
      <c r="AE2" s="4" t="s">
        <v>2775</v>
      </c>
      <c r="AF2" s="5" t="s">
        <v>2776</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Faktor'!$A:$B,2,FALSE)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Faktor'!$A:$B,2,FALSE)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Faktor'!$A:$B,2,FALSE)</f>
        <v>1</v>
      </c>
      <c r="AF5" s="14"/>
    </row>
    <row r="6" spans="1:32" ht="17.25" customHeight="1" x14ac:dyDescent="0.35">
      <c r="A6" s="1">
        <v>14572905</v>
      </c>
      <c r="B6" s="2" t="s">
        <v>1517</v>
      </c>
      <c r="C6" s="1">
        <v>2025001</v>
      </c>
      <c r="D6" s="1">
        <v>2000562</v>
      </c>
      <c r="E6" s="2" t="s">
        <v>1719</v>
      </c>
      <c r="F6" s="2" t="s">
        <v>1720</v>
      </c>
      <c r="G6" s="2" t="s">
        <v>36</v>
      </c>
      <c r="H6" s="2" t="s">
        <v>1721</v>
      </c>
      <c r="I6" s="2" t="s">
        <v>1722</v>
      </c>
      <c r="J6" s="2" t="s">
        <v>28</v>
      </c>
      <c r="K6" s="2" t="s">
        <v>1723</v>
      </c>
      <c r="L6" s="2" t="s">
        <v>1724</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Faktor'!$A:$B,2,FALSE)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Faktor'!$A:$B,2,FALSE)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Faktor'!$A:$B,2,FALSE)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Faktor'!$A:$B,2,FALSE)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Faktor'!$A:$B,2,FALSE)</f>
        <v>1</v>
      </c>
      <c r="AF10" s="14"/>
    </row>
    <row r="11" spans="1:32" ht="17.25" customHeight="1" x14ac:dyDescent="0.35">
      <c r="A11" s="1">
        <v>14560529</v>
      </c>
      <c r="B11" s="2" t="s">
        <v>2608</v>
      </c>
      <c r="C11" s="1">
        <v>2025001</v>
      </c>
      <c r="D11" s="1">
        <v>2001426</v>
      </c>
      <c r="E11" s="2" t="s">
        <v>2658</v>
      </c>
      <c r="F11" s="2" t="s">
        <v>2111</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Faktor'!$A:$B,2,FALSE)</f>
        <v>-1</v>
      </c>
      <c r="AF11" s="14"/>
    </row>
    <row r="12" spans="1:32" ht="17.25" customHeight="1" x14ac:dyDescent="0.35">
      <c r="A12" s="1">
        <v>14378362</v>
      </c>
      <c r="B12" s="2" t="s">
        <v>2608</v>
      </c>
      <c r="C12" s="1">
        <v>2025001</v>
      </c>
      <c r="D12" s="1">
        <v>2001437</v>
      </c>
      <c r="E12" s="2" t="s">
        <v>2658</v>
      </c>
      <c r="F12" s="2" t="s">
        <v>2111</v>
      </c>
      <c r="G12" s="2" t="s">
        <v>2674</v>
      </c>
      <c r="H12" s="2" t="s">
        <v>2675</v>
      </c>
      <c r="I12" s="2" t="s">
        <v>2676</v>
      </c>
      <c r="J12" s="2" t="s">
        <v>28</v>
      </c>
      <c r="K12" s="2" t="s">
        <v>2677</v>
      </c>
      <c r="L12" s="2" t="s">
        <v>2678</v>
      </c>
      <c r="M12" s="2" t="s">
        <v>2679</v>
      </c>
      <c r="N12" s="3">
        <v>1</v>
      </c>
      <c r="O12" s="3">
        <v>0</v>
      </c>
      <c r="P12" s="3">
        <v>0</v>
      </c>
      <c r="Q12" s="3">
        <v>0</v>
      </c>
      <c r="R12" s="3"/>
      <c r="S12" s="3">
        <v>0</v>
      </c>
      <c r="T12" s="3"/>
      <c r="U12" s="2" t="s">
        <v>2680</v>
      </c>
      <c r="V12" s="2" t="s">
        <v>2681</v>
      </c>
      <c r="W12" s="2" t="s">
        <v>44</v>
      </c>
      <c r="X12" s="12">
        <f t="shared" si="0"/>
        <v>-1</v>
      </c>
      <c r="Y12" s="12">
        <f t="shared" si="1"/>
        <v>0</v>
      </c>
      <c r="Z12" s="12">
        <f t="shared" si="2"/>
        <v>0</v>
      </c>
      <c r="AA12" s="12">
        <f t="shared" si="3"/>
        <v>0</v>
      </c>
      <c r="AB12" s="12">
        <f t="shared" si="4"/>
        <v>0</v>
      </c>
      <c r="AC12" s="12">
        <f t="shared" si="5"/>
        <v>0</v>
      </c>
      <c r="AD12" s="9">
        <f t="shared" si="6"/>
        <v>0</v>
      </c>
      <c r="AE12" s="14">
        <f>VLOOKUP(E12,'Verweis Faktor'!$A:$B,2,FALSE)</f>
        <v>-1</v>
      </c>
      <c r="AF12" s="14"/>
    </row>
  </sheetData>
  <autoFilter ref="A2:AF12" xr:uid="{00000000-0009-0000-0000-000007000000}">
    <sortState ref="A3:AF12">
      <sortCondition ref="E2:E12"/>
    </sortState>
  </autoFilter>
  <pageMargins left="0.5" right="0.5" top="0.5" bottom="0.5" header="0.3" footer="0.3"/>
  <pageSetup paperSize="9" orientation="portrait" errors="blank"/>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Roherlöscheck_Quelldaten</vt:lpstr>
      <vt:lpstr>dashboard data</vt:lpstr>
      <vt:lpstr>Dashboard</vt:lpstr>
      <vt:lpstr>Verweis Faktor</vt:lpstr>
      <vt:lpstr>Verweis Vertreter</vt:lpstr>
      <vt:lpstr>Verweis Art-Gruppe</vt:lpstr>
      <vt:lpstr>Verweis Belegart</vt:lpstr>
      <vt:lpstr>Verweis Kd-Gruppe</vt:lpstr>
      <vt:lpstr>Test Roherlösberechnung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Nasir Hussain</dc:creator>
  <cp:lastModifiedBy>Nasar</cp:lastModifiedBy>
  <cp:lastPrinted>2025-02-07T09:43:18Z</cp:lastPrinted>
  <dcterms:created xsi:type="dcterms:W3CDTF">2025-01-15T13:20:40Z</dcterms:created>
  <dcterms:modified xsi:type="dcterms:W3CDTF">2025-02-07T09:44:08Z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